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drawings/drawing14.xml" ContentType="application/vnd.openxmlformats-officedocument.drawing+xml"/>
  <Override PartName="/xl/comments9.xml" ContentType="application/vnd.openxmlformats-officedocument.spreadsheetml.comments+xml"/>
  <Override PartName="/xl/drawings/drawing15.xml" ContentType="application/vnd.openxmlformats-officedocument.drawing+xml"/>
  <Override PartName="/xl/comments10.xml" ContentType="application/vnd.openxmlformats-officedocument.spreadsheetml.comments+xml"/>
  <Override PartName="/xl/drawings/drawing16.xml" ContentType="application/vnd.openxmlformats-officedocument.drawing+xml"/>
  <Override PartName="/xl/comments11.xml" ContentType="application/vnd.openxmlformats-officedocument.spreadsheetml.comments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c9b4cb3f84e8dd9/Data MaMa 28042565/ฟอร์มกระดาษทำการปรับแผนรอบ 2_2566/"/>
    </mc:Choice>
  </mc:AlternateContent>
  <xr:revisionPtr revIDLastSave="2" documentId="13_ncr:1_{31D33C8C-8E0F-467D-B3C1-1BC22950DDCD}" xr6:coauthVersionLast="47" xr6:coauthVersionMax="47" xr10:uidLastSave="{29390D8B-192E-42B5-8A6F-C74D7B4C096B}"/>
  <bookViews>
    <workbookView xWindow="-110" yWindow="-110" windowWidth="19420" windowHeight="10420" tabRatio="864" firstSheet="1" activeTab="1" xr2:uid="{00000000-000D-0000-FFFF-FFFF00000000}"/>
  </bookViews>
  <sheets>
    <sheet name="คำแนะนำ" sheetId="27" state="hidden" r:id="rId1"/>
    <sheet name="หน้าแรก" sheetId="51" r:id="rId2"/>
    <sheet name="ID" sheetId="39" state="hidden" r:id="rId3"/>
    <sheet name="กศภ2563" sheetId="55" state="hidden" r:id="rId4"/>
    <sheet name="กศภ2564" sheetId="48" r:id="rId5"/>
    <sheet name="กศภ2565" sheetId="56" r:id="rId6"/>
    <sheet name="กศภ2566(คาดการณ์)" sheetId="59" r:id="rId7"/>
    <sheet name="1.Planfin66_2nd" sheetId="8" r:id="rId8"/>
    <sheet name="2.Revenue" sheetId="1" r:id="rId9"/>
    <sheet name="3.Expense" sheetId="5" r:id="rId10"/>
    <sheet name="4.การวิเคราะห์แผน 8 แบบ" sheetId="29" r:id="rId11"/>
    <sheet name="5.งบทดลอง รพ." sheetId="28" r:id="rId12"/>
    <sheet name="6.WS-Re-Exp" sheetId="16" r:id="rId13"/>
    <sheet name="sent2web" sheetId="58" state="hidden" r:id="rId14"/>
    <sheet name="7.WS-ยา วชภฯ" sheetId="19" r:id="rId15"/>
    <sheet name="8.WS-วัสดุอื่น" sheetId="20" r:id="rId16"/>
    <sheet name="9.WS-แผนเจ้าหนี้การค้า" sheetId="22" r:id="rId17"/>
    <sheet name="10.WS-แผนบริหารจัดการลูกหนี้" sheetId="23" r:id="rId18"/>
    <sheet name="11.WS-แผนลงทุน" sheetId="24" r:id="rId19"/>
    <sheet name="12.WS-แผนสนับสนุน รพ.สต." sheetId="25" r:id="rId20"/>
    <sheet name="13.Mapping" sheetId="2" r:id="rId21"/>
    <sheet name="PlanFin Analysis" sheetId="30" r:id="rId22"/>
    <sheet name="14.แผนรายรับรายจ่ายเงินบำรุงฯ" sheetId="53" state="hidden" r:id="rId23"/>
    <sheet name="15.แผนก่อหนี้" sheetId="54" state="hidden" r:id="rId24"/>
  </sheets>
  <externalReferences>
    <externalReference r:id="rId25"/>
    <externalReference r:id="rId26"/>
  </externalReferences>
  <definedNames>
    <definedName name="_">#REF!</definedName>
    <definedName name="_xlnm._FilterDatabase" localSheetId="20" hidden="1">'13.Mapping'!$A$1:$P$447</definedName>
    <definedName name="_xlnm._FilterDatabase" localSheetId="11" hidden="1">'5.งบทดลอง รพ.'!#REF!</definedName>
    <definedName name="_xlnm._FilterDatabase" localSheetId="12" hidden="1">'6.WS-Re-Exp'!$A$2:$I$449</definedName>
    <definedName name="_xlnm._FilterDatabase" localSheetId="2" hidden="1">ID!$A$1:$R$902</definedName>
    <definedName name="_xlnm._FilterDatabase" localSheetId="5" hidden="1">กศภ2565!$A$61:$AHX$158</definedName>
    <definedName name="_xlnm._FilterDatabase" localSheetId="6" hidden="1">'กศภ2566(คาดการณ์)'!$A$61:$AHY$158</definedName>
    <definedName name="_q06">#REF!</definedName>
    <definedName name="DATA" localSheetId="3">#REF!</definedName>
    <definedName name="DATA" localSheetId="5">#REF!</definedName>
    <definedName name="DATA" localSheetId="6">#REF!</definedName>
    <definedName name="DATA">#REF!</definedName>
    <definedName name="Data222" localSheetId="3">#REF!</definedName>
    <definedName name="Data222">#REF!</definedName>
    <definedName name="data2222" localSheetId="3">#REF!</definedName>
    <definedName name="data2222">#REF!</definedName>
    <definedName name="_xlnm.Print_Area" localSheetId="7">'1.Planfin66_2nd'!$A$1:$G$124</definedName>
    <definedName name="_xlnm.Print_Area" localSheetId="22">'14.แผนรายรับรายจ่ายเงินบำรุงฯ'!#REF!</definedName>
    <definedName name="_xlnm.Print_Area" localSheetId="8">'2.Revenue'!$C$2:$G$21</definedName>
    <definedName name="_xlnm.Print_Area" localSheetId="0">คำแนะนำ!$B$2:$B$122</definedName>
    <definedName name="_xlnm.Print_Titles" localSheetId="7">'1.Planfin66_2nd'!$1:$1</definedName>
    <definedName name="_xlnm.Print_Titles" localSheetId="22">'14.แผนรายรับรายจ่ายเงินบำรุงฯ'!#REF!</definedName>
    <definedName name="_xlnm.Print_Titles" localSheetId="12">'6.WS-Re-Exp'!$1:$2</definedName>
    <definedName name="q">#REF!</definedName>
    <definedName name="q_รหัสหลัก51">#REF!</definedName>
    <definedName name="q_สส">#REF!</definedName>
    <definedName name="q_สสจ51">#REF!</definedName>
    <definedName name="q_สสอ_51">#REF!</definedName>
    <definedName name="q_สสอ51">#REF!</definedName>
    <definedName name="q_สอ_51">#REF!</definedName>
    <definedName name="q00_เขต">#REF!</definedName>
    <definedName name="q01_">#REF!</definedName>
    <definedName name="q01_จังหวัด">#REF!</definedName>
    <definedName name="q01_รพสต9762">#REF!</definedName>
    <definedName name="q01_รหัสหลัก">#REF!</definedName>
    <definedName name="q01_สสจ">#REF!</definedName>
    <definedName name="q01_สสจ1">#REF!</definedName>
    <definedName name="q02_">#REF!</definedName>
    <definedName name="q02_รพศ_รพท">[1]รพศ_รพท_รพช!$A$1:$V$836</definedName>
    <definedName name="q02_รพศ_รพท_รพช">#REF!</definedName>
    <definedName name="q03_ทำเนียบเตียงใหม่">#REF!</definedName>
    <definedName name="q03_ทำเนียบเตียงใหม่1">#REF!</definedName>
    <definedName name="q03_รพศ_รพท_รพช_52">#REF!</definedName>
    <definedName name="q03_สสอ">#REF!</definedName>
    <definedName name="q04_รพสต">#REF!</definedName>
    <definedName name="q05_">#REF!</definedName>
    <definedName name="q05_รพศ_รพท_รพช_มีอำเภอรับผิดชอบ">#REF!</definedName>
    <definedName name="q05_หน่วยงานย่อย">#REF!</definedName>
    <definedName name="q06_">#REF!</definedName>
    <definedName name="q06_รพ">#REF!</definedName>
    <definedName name="q07_">#REF!</definedName>
    <definedName name="q07_สสอ">#REF!</definedName>
    <definedName name="q07_สสอ1">#REF!</definedName>
    <definedName name="q08_">#REF!</definedName>
    <definedName name="q08_รพสตหน่วยงานย่อย">#REF!</definedName>
    <definedName name="q08_รพสตหน่วยงานย่อย1">#REF!</definedName>
    <definedName name="q09_">#REF!</definedName>
    <definedName name="q1_">#REF!</definedName>
    <definedName name="q1_รพ877">#REF!</definedName>
    <definedName name="q11_">#REF!</definedName>
    <definedName name="q11_สสจ_มีเขตรหัสพื้นที่">#REF!</definedName>
    <definedName name="q12_">#REF!</definedName>
    <definedName name="q12_รพศรพทรพช891">#REF!</definedName>
    <definedName name="q12_รพศรพทรพช8911">#REF!</definedName>
    <definedName name="q12_รพศรพทรพช896">#REF!</definedName>
    <definedName name="q12_สสจ_52">#REF!</definedName>
    <definedName name="q13_">#REF!</definedName>
    <definedName name="q14_">#REF!</definedName>
    <definedName name="q14_รพสต97631">#REF!</definedName>
    <definedName name="q16_">#REF!</definedName>
    <definedName name="q2_">#REF!</definedName>
    <definedName name="q2_รพ883">#REF!</definedName>
    <definedName name="q21_">#REF!</definedName>
    <definedName name="Query1">#REF!</definedName>
    <definedName name="t01_รพศรพทรพช876">#REF!</definedName>
    <definedName name="t02_สสอ">#REF!</definedName>
    <definedName name="t03_รพสต9762">#REF!</definedName>
    <definedName name="t11_สสจ_ที่ไม่ตรงกับ_t12_สสจ">#REF!</definedName>
    <definedName name="t13_รพศ_รพท_รพช_ที่ไม่ตรงกับ_t14_รพศ_รพท_รพช">#REF!</definedName>
    <definedName name="t15_สสอ_ที่ไม่ตรงกับ_t16_สสอ">#REF!</definedName>
    <definedName name="t17_รพสตหน่วยงานย่อย_ที่ไม่ตรงกับ_t18_รพสตหน่วยงานย่อย">#REF!</definedName>
    <definedName name="t3_รพศรพทรพช883">[2]t3_รพศรพทรพช883!$A$1:$AH$884</definedName>
    <definedName name="จำนวนรพ_ตามSP">#REF!</definedName>
    <definedName name="จำนวนรพ_รายเขต">#REF!</definedName>
    <definedName name="ทำเนียบสถานบริการ">#REF!</definedName>
    <definedName name="ฟหก">#REF!</definedName>
    <definedName name="รหัสหลัก5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8" l="1"/>
  <c r="E46" i="8"/>
  <c r="AHV39" i="59"/>
  <c r="AHH40" i="59"/>
  <c r="AHI40" i="59"/>
  <c r="AHJ40" i="59"/>
  <c r="AHK40" i="59"/>
  <c r="AHL40" i="59"/>
  <c r="AHM40" i="59"/>
  <c r="AHN40" i="59"/>
  <c r="AHO40" i="59"/>
  <c r="AHP40" i="59"/>
  <c r="AHQ40" i="59"/>
  <c r="AHR40" i="59"/>
  <c r="AHS40" i="59"/>
  <c r="AHT40" i="59"/>
  <c r="AGG40" i="59"/>
  <c r="AGH40" i="59"/>
  <c r="AGI40" i="59"/>
  <c r="AGJ40" i="59"/>
  <c r="AGK40" i="59"/>
  <c r="AGL40" i="59"/>
  <c r="AGM40" i="59"/>
  <c r="AGN40" i="59"/>
  <c r="AGO40" i="59"/>
  <c r="AGP40" i="59"/>
  <c r="AGQ40" i="59"/>
  <c r="AGR40" i="59"/>
  <c r="AGS40" i="59"/>
  <c r="AGT40" i="59"/>
  <c r="AGU40" i="59"/>
  <c r="AGV40" i="59"/>
  <c r="AGW40" i="59"/>
  <c r="AGX40" i="59"/>
  <c r="AGY40" i="59"/>
  <c r="AGZ40" i="59"/>
  <c r="AHA40" i="59"/>
  <c r="AHB40" i="59"/>
  <c r="AHC40" i="59"/>
  <c r="AHD40" i="59"/>
  <c r="AHE40" i="59"/>
  <c r="AHF40" i="59"/>
  <c r="AHG40" i="59"/>
  <c r="AFG40" i="59"/>
  <c r="AFH40" i="59"/>
  <c r="AFI40" i="59"/>
  <c r="AFJ40" i="59"/>
  <c r="AFK40" i="59"/>
  <c r="AFL40" i="59"/>
  <c r="AFM40" i="59"/>
  <c r="AFN40" i="59"/>
  <c r="AFO40" i="59"/>
  <c r="AFP40" i="59"/>
  <c r="AFQ40" i="59"/>
  <c r="AFR40" i="59"/>
  <c r="AFS40" i="59"/>
  <c r="AFT40" i="59"/>
  <c r="AFU40" i="59"/>
  <c r="AFV40" i="59"/>
  <c r="AFW40" i="59"/>
  <c r="AFX40" i="59"/>
  <c r="AFY40" i="59"/>
  <c r="AFZ40" i="59"/>
  <c r="AGA40" i="59"/>
  <c r="AGB40" i="59"/>
  <c r="AGC40" i="59"/>
  <c r="AGD40" i="59"/>
  <c r="AGE40" i="59"/>
  <c r="AGF40" i="59"/>
  <c r="AEG40" i="59"/>
  <c r="AEH40" i="59"/>
  <c r="AEI40" i="59"/>
  <c r="AEJ40" i="59"/>
  <c r="AEK40" i="59"/>
  <c r="AEL40" i="59"/>
  <c r="AEM40" i="59"/>
  <c r="AEN40" i="59"/>
  <c r="AEO40" i="59"/>
  <c r="AEP40" i="59"/>
  <c r="AEQ40" i="59"/>
  <c r="AER40" i="59"/>
  <c r="AES40" i="59"/>
  <c r="AET40" i="59"/>
  <c r="AEU40" i="59"/>
  <c r="AEV40" i="59"/>
  <c r="AEW40" i="59"/>
  <c r="AEX40" i="59"/>
  <c r="AEY40" i="59"/>
  <c r="AEZ40" i="59"/>
  <c r="AFA40" i="59"/>
  <c r="AFB40" i="59"/>
  <c r="AFC40" i="59"/>
  <c r="AFD40" i="59"/>
  <c r="AFE40" i="59"/>
  <c r="AFF40" i="59"/>
  <c r="ADJ40" i="59"/>
  <c r="ADK40" i="59"/>
  <c r="ADL40" i="59"/>
  <c r="ADM40" i="59"/>
  <c r="ADN40" i="59"/>
  <c r="ADO40" i="59"/>
  <c r="ADP40" i="59"/>
  <c r="ADQ40" i="59"/>
  <c r="ADR40" i="59"/>
  <c r="ADS40" i="59"/>
  <c r="ADT40" i="59"/>
  <c r="ADU40" i="59"/>
  <c r="ADV40" i="59"/>
  <c r="ADW40" i="59"/>
  <c r="ADX40" i="59"/>
  <c r="ADY40" i="59"/>
  <c r="ADZ40" i="59"/>
  <c r="AEA40" i="59"/>
  <c r="AEB40" i="59"/>
  <c r="AEC40" i="59"/>
  <c r="AED40" i="59"/>
  <c r="AEE40" i="59"/>
  <c r="AEF40" i="59"/>
  <c r="ADG40" i="59"/>
  <c r="ADH40" i="59"/>
  <c r="ADI40" i="59"/>
  <c r="ACX40" i="59"/>
  <c r="ACY40" i="59"/>
  <c r="ACZ40" i="59"/>
  <c r="ADA40" i="59"/>
  <c r="ADB40" i="59"/>
  <c r="ADC40" i="59"/>
  <c r="ADD40" i="59"/>
  <c r="ADE40" i="59"/>
  <c r="ADF40" i="59"/>
  <c r="ACW40" i="59"/>
  <c r="ACV40" i="59"/>
  <c r="ACS40" i="59"/>
  <c r="ACT40" i="59"/>
  <c r="ACU40" i="59"/>
  <c r="ACM40" i="59"/>
  <c r="ACN40" i="59"/>
  <c r="ACO40" i="59"/>
  <c r="ACP40" i="59"/>
  <c r="ACQ40" i="59"/>
  <c r="ACR40" i="59"/>
  <c r="ACH40" i="59"/>
  <c r="ACI40" i="59"/>
  <c r="ACJ40" i="59"/>
  <c r="ACK40" i="59"/>
  <c r="ACL40" i="59"/>
  <c r="ZW40" i="59"/>
  <c r="ZX40" i="59"/>
  <c r="ZY40" i="59"/>
  <c r="ZZ40" i="59"/>
  <c r="AAA40" i="59"/>
  <c r="AAB40" i="59"/>
  <c r="AAC40" i="59"/>
  <c r="AAD40" i="59"/>
  <c r="AAE40" i="59"/>
  <c r="AAF40" i="59"/>
  <c r="AAG40" i="59"/>
  <c r="AAH40" i="59"/>
  <c r="AAI40" i="59"/>
  <c r="AAJ40" i="59"/>
  <c r="AAK40" i="59"/>
  <c r="AAL40" i="59"/>
  <c r="AAM40" i="59"/>
  <c r="AAN40" i="59"/>
  <c r="AAO40" i="59"/>
  <c r="AAP40" i="59"/>
  <c r="AAQ40" i="59"/>
  <c r="AAR40" i="59"/>
  <c r="AAS40" i="59"/>
  <c r="AAT40" i="59"/>
  <c r="AAU40" i="59"/>
  <c r="AAV40" i="59"/>
  <c r="AAW40" i="59"/>
  <c r="AAX40" i="59"/>
  <c r="AAY40" i="59"/>
  <c r="AAZ40" i="59"/>
  <c r="ABA40" i="59"/>
  <c r="ABB40" i="59"/>
  <c r="ABC40" i="59"/>
  <c r="ABD40" i="59"/>
  <c r="ABE40" i="59"/>
  <c r="ABF40" i="59"/>
  <c r="ABG40" i="59"/>
  <c r="ABH40" i="59"/>
  <c r="ABI40" i="59"/>
  <c r="ABJ40" i="59"/>
  <c r="ABK40" i="59"/>
  <c r="ABL40" i="59"/>
  <c r="ABM40" i="59"/>
  <c r="ABN40" i="59"/>
  <c r="ABO40" i="59"/>
  <c r="ABP40" i="59"/>
  <c r="ABQ40" i="59"/>
  <c r="ABR40" i="59"/>
  <c r="ABS40" i="59"/>
  <c r="ABT40" i="59"/>
  <c r="ABU40" i="59"/>
  <c r="ABV40" i="59"/>
  <c r="ABW40" i="59"/>
  <c r="ABX40" i="59"/>
  <c r="ABY40" i="59"/>
  <c r="ABZ40" i="59"/>
  <c r="ACA40" i="59"/>
  <c r="ACB40" i="59"/>
  <c r="ACC40" i="59"/>
  <c r="ACD40" i="59"/>
  <c r="ACE40" i="59"/>
  <c r="ACF40" i="59"/>
  <c r="ACG40" i="59"/>
  <c r="XB40" i="59"/>
  <c r="XC40" i="59"/>
  <c r="XD40" i="59"/>
  <c r="XE40" i="59"/>
  <c r="XF40" i="59"/>
  <c r="XG40" i="59"/>
  <c r="XH40" i="59"/>
  <c r="XI40" i="59"/>
  <c r="XJ40" i="59"/>
  <c r="XK40" i="59"/>
  <c r="XL40" i="59"/>
  <c r="XM40" i="59"/>
  <c r="XN40" i="59"/>
  <c r="XO40" i="59"/>
  <c r="XP40" i="59"/>
  <c r="XQ40" i="59"/>
  <c r="XR40" i="59"/>
  <c r="XS40" i="59"/>
  <c r="XT40" i="59"/>
  <c r="XU40" i="59"/>
  <c r="XV40" i="59"/>
  <c r="XW40" i="59"/>
  <c r="XX40" i="59"/>
  <c r="XY40" i="59"/>
  <c r="XZ40" i="59"/>
  <c r="YA40" i="59"/>
  <c r="YB40" i="59"/>
  <c r="YC40" i="59"/>
  <c r="YD40" i="59"/>
  <c r="YE40" i="59"/>
  <c r="YF40" i="59"/>
  <c r="YG40" i="59"/>
  <c r="YH40" i="59"/>
  <c r="YI40" i="59"/>
  <c r="YJ40" i="59"/>
  <c r="YK40" i="59"/>
  <c r="YL40" i="59"/>
  <c r="YM40" i="59"/>
  <c r="YN40" i="59"/>
  <c r="YO40" i="59"/>
  <c r="YP40" i="59"/>
  <c r="YQ40" i="59"/>
  <c r="YR40" i="59"/>
  <c r="YS40" i="59"/>
  <c r="YT40" i="59"/>
  <c r="YU40" i="59"/>
  <c r="YV40" i="59"/>
  <c r="YW40" i="59"/>
  <c r="YX40" i="59"/>
  <c r="YY40" i="59"/>
  <c r="YZ40" i="59"/>
  <c r="ZA40" i="59"/>
  <c r="ZB40" i="59"/>
  <c r="ZC40" i="59"/>
  <c r="ZD40" i="59"/>
  <c r="ZE40" i="59"/>
  <c r="ZF40" i="59"/>
  <c r="ZG40" i="59"/>
  <c r="ZH40" i="59"/>
  <c r="ZI40" i="59"/>
  <c r="ZJ40" i="59"/>
  <c r="ZK40" i="59"/>
  <c r="ZL40" i="59"/>
  <c r="ZM40" i="59"/>
  <c r="ZN40" i="59"/>
  <c r="ZO40" i="59"/>
  <c r="ZP40" i="59"/>
  <c r="ZQ40" i="59"/>
  <c r="ZR40" i="59"/>
  <c r="ZS40" i="59"/>
  <c r="ZT40" i="59"/>
  <c r="ZU40" i="59"/>
  <c r="ZV40" i="59"/>
  <c r="VY40" i="59"/>
  <c r="VZ40" i="59"/>
  <c r="WA40" i="59"/>
  <c r="WB40" i="59"/>
  <c r="WC40" i="59"/>
  <c r="WD40" i="59"/>
  <c r="WE40" i="59"/>
  <c r="WF40" i="59"/>
  <c r="WG40" i="59"/>
  <c r="WH40" i="59"/>
  <c r="WI40" i="59"/>
  <c r="WJ40" i="59"/>
  <c r="WK40" i="59"/>
  <c r="WL40" i="59"/>
  <c r="WM40" i="59"/>
  <c r="WN40" i="59"/>
  <c r="WO40" i="59"/>
  <c r="WP40" i="59"/>
  <c r="WQ40" i="59"/>
  <c r="WR40" i="59"/>
  <c r="WS40" i="59"/>
  <c r="WT40" i="59"/>
  <c r="WU40" i="59"/>
  <c r="WV40" i="59"/>
  <c r="WW40" i="59"/>
  <c r="WX40" i="59"/>
  <c r="WY40" i="59"/>
  <c r="WZ40" i="59"/>
  <c r="XA40" i="59"/>
  <c r="UN40" i="59"/>
  <c r="UO40" i="59"/>
  <c r="UP40" i="59"/>
  <c r="UQ40" i="59"/>
  <c r="UR40" i="59"/>
  <c r="US40" i="59"/>
  <c r="UT40" i="59"/>
  <c r="UU40" i="59"/>
  <c r="UV40" i="59"/>
  <c r="UW40" i="59"/>
  <c r="UX40" i="59"/>
  <c r="UY40" i="59"/>
  <c r="UZ40" i="59"/>
  <c r="VA40" i="59"/>
  <c r="VB40" i="59"/>
  <c r="VC40" i="59"/>
  <c r="VD40" i="59"/>
  <c r="VE40" i="59"/>
  <c r="VF40" i="59"/>
  <c r="VG40" i="59"/>
  <c r="VH40" i="59"/>
  <c r="VI40" i="59"/>
  <c r="VJ40" i="59"/>
  <c r="VK40" i="59"/>
  <c r="VL40" i="59"/>
  <c r="VM40" i="59"/>
  <c r="VN40" i="59"/>
  <c r="VO40" i="59"/>
  <c r="VP40" i="59"/>
  <c r="VQ40" i="59"/>
  <c r="VR40" i="59"/>
  <c r="VS40" i="59"/>
  <c r="VT40" i="59"/>
  <c r="VU40" i="59"/>
  <c r="VV40" i="59"/>
  <c r="VW40" i="59"/>
  <c r="VX40" i="59"/>
  <c r="PV40" i="59"/>
  <c r="PW40" i="59"/>
  <c r="PX40" i="59"/>
  <c r="PY40" i="59"/>
  <c r="PZ40" i="59"/>
  <c r="QA40" i="59"/>
  <c r="QB40" i="59"/>
  <c r="QC40" i="59"/>
  <c r="QD40" i="59"/>
  <c r="QE40" i="59"/>
  <c r="QF40" i="59"/>
  <c r="QG40" i="59"/>
  <c r="QH40" i="59"/>
  <c r="QI40" i="59"/>
  <c r="QJ40" i="59"/>
  <c r="QK40" i="59"/>
  <c r="QL40" i="59"/>
  <c r="QM40" i="59"/>
  <c r="QN40" i="59"/>
  <c r="QO40" i="59"/>
  <c r="QP40" i="59"/>
  <c r="QQ40" i="59"/>
  <c r="QR40" i="59"/>
  <c r="QS40" i="59"/>
  <c r="QT40" i="59"/>
  <c r="QU40" i="59"/>
  <c r="QV40" i="59"/>
  <c r="QW40" i="59"/>
  <c r="QX40" i="59"/>
  <c r="QY40" i="59"/>
  <c r="QZ40" i="59"/>
  <c r="RA40" i="59"/>
  <c r="RB40" i="59"/>
  <c r="RC40" i="59"/>
  <c r="RD40" i="59"/>
  <c r="RE40" i="59"/>
  <c r="RF40" i="59"/>
  <c r="RG40" i="59"/>
  <c r="RH40" i="59"/>
  <c r="RI40" i="59"/>
  <c r="RJ40" i="59"/>
  <c r="RK40" i="59"/>
  <c r="RL40" i="59"/>
  <c r="RM40" i="59"/>
  <c r="RN40" i="59"/>
  <c r="RO40" i="59"/>
  <c r="RP40" i="59"/>
  <c r="RQ40" i="59"/>
  <c r="RR40" i="59"/>
  <c r="RS40" i="59"/>
  <c r="RT40" i="59"/>
  <c r="RU40" i="59"/>
  <c r="RV40" i="59"/>
  <c r="RW40" i="59"/>
  <c r="RX40" i="59"/>
  <c r="RY40" i="59"/>
  <c r="RZ40" i="59"/>
  <c r="SA40" i="59"/>
  <c r="SB40" i="59"/>
  <c r="SC40" i="59"/>
  <c r="SD40" i="59"/>
  <c r="SE40" i="59"/>
  <c r="SF40" i="59"/>
  <c r="SG40" i="59"/>
  <c r="SH40" i="59"/>
  <c r="SI40" i="59"/>
  <c r="SJ40" i="59"/>
  <c r="SK40" i="59"/>
  <c r="SL40" i="59"/>
  <c r="SM40" i="59"/>
  <c r="SN40" i="59"/>
  <c r="SO40" i="59"/>
  <c r="SP40" i="59"/>
  <c r="SQ40" i="59"/>
  <c r="SR40" i="59"/>
  <c r="SS40" i="59"/>
  <c r="ST40" i="59"/>
  <c r="SU40" i="59"/>
  <c r="SV40" i="59"/>
  <c r="SW40" i="59"/>
  <c r="SX40" i="59"/>
  <c r="SY40" i="59"/>
  <c r="SZ40" i="59"/>
  <c r="TA40" i="59"/>
  <c r="TB40" i="59"/>
  <c r="TC40" i="59"/>
  <c r="TD40" i="59"/>
  <c r="TE40" i="59"/>
  <c r="TF40" i="59"/>
  <c r="TG40" i="59"/>
  <c r="TH40" i="59"/>
  <c r="TI40" i="59"/>
  <c r="TJ40" i="59"/>
  <c r="TK40" i="59"/>
  <c r="TL40" i="59"/>
  <c r="TM40" i="59"/>
  <c r="TN40" i="59"/>
  <c r="TO40" i="59"/>
  <c r="TP40" i="59"/>
  <c r="TQ40" i="59"/>
  <c r="TR40" i="59"/>
  <c r="TS40" i="59"/>
  <c r="TT40" i="59"/>
  <c r="TU40" i="59"/>
  <c r="TV40" i="59"/>
  <c r="TW40" i="59"/>
  <c r="TX40" i="59"/>
  <c r="TY40" i="59"/>
  <c r="TZ40" i="59"/>
  <c r="UA40" i="59"/>
  <c r="UB40" i="59"/>
  <c r="UC40" i="59"/>
  <c r="UD40" i="59"/>
  <c r="UE40" i="59"/>
  <c r="UF40" i="59"/>
  <c r="UG40" i="59"/>
  <c r="UH40" i="59"/>
  <c r="UI40" i="59"/>
  <c r="UJ40" i="59"/>
  <c r="UK40" i="59"/>
  <c r="UL40" i="59"/>
  <c r="UM40" i="59"/>
  <c r="LD40" i="59"/>
  <c r="LE40" i="59"/>
  <c r="LF40" i="59"/>
  <c r="LG40" i="59"/>
  <c r="LH40" i="59"/>
  <c r="LI40" i="59"/>
  <c r="LJ40" i="59"/>
  <c r="LK40" i="59"/>
  <c r="LL40" i="59"/>
  <c r="LM40" i="59"/>
  <c r="LN40" i="59"/>
  <c r="LO40" i="59"/>
  <c r="LP40" i="59"/>
  <c r="LQ40" i="59"/>
  <c r="LR40" i="59"/>
  <c r="LS40" i="59"/>
  <c r="LT40" i="59"/>
  <c r="LU40" i="59"/>
  <c r="LV40" i="59"/>
  <c r="LW40" i="59"/>
  <c r="LX40" i="59"/>
  <c r="LY40" i="59"/>
  <c r="LZ40" i="59"/>
  <c r="MA40" i="59"/>
  <c r="MB40" i="59"/>
  <c r="MC40" i="59"/>
  <c r="MD40" i="59"/>
  <c r="ME40" i="59"/>
  <c r="MF40" i="59"/>
  <c r="MG40" i="59"/>
  <c r="MH40" i="59"/>
  <c r="MI40" i="59"/>
  <c r="MJ40" i="59"/>
  <c r="MK40" i="59"/>
  <c r="ML40" i="59"/>
  <c r="MM40" i="59"/>
  <c r="MN40" i="59"/>
  <c r="MO40" i="59"/>
  <c r="MP40" i="59"/>
  <c r="MQ40" i="59"/>
  <c r="MR40" i="59"/>
  <c r="MS40" i="59"/>
  <c r="MT40" i="59"/>
  <c r="MU40" i="59"/>
  <c r="MV40" i="59"/>
  <c r="MW40" i="59"/>
  <c r="MX40" i="59"/>
  <c r="MY40" i="59"/>
  <c r="MZ40" i="59"/>
  <c r="NA40" i="59"/>
  <c r="NB40" i="59"/>
  <c r="NC40" i="59"/>
  <c r="ND40" i="59"/>
  <c r="NE40" i="59"/>
  <c r="NF40" i="59"/>
  <c r="NG40" i="59"/>
  <c r="NH40" i="59"/>
  <c r="NI40" i="59"/>
  <c r="NJ40" i="59"/>
  <c r="NK40" i="59"/>
  <c r="NL40" i="59"/>
  <c r="NM40" i="59"/>
  <c r="NN40" i="59"/>
  <c r="NO40" i="59"/>
  <c r="NP40" i="59"/>
  <c r="NQ40" i="59"/>
  <c r="NR40" i="59"/>
  <c r="NS40" i="59"/>
  <c r="NT40" i="59"/>
  <c r="NU40" i="59"/>
  <c r="NV40" i="59"/>
  <c r="NW40" i="59"/>
  <c r="NX40" i="59"/>
  <c r="NY40" i="59"/>
  <c r="NZ40" i="59"/>
  <c r="OA40" i="59"/>
  <c r="OB40" i="59"/>
  <c r="OC40" i="59"/>
  <c r="OD40" i="59"/>
  <c r="OE40" i="59"/>
  <c r="OF40" i="59"/>
  <c r="OG40" i="59"/>
  <c r="OH40" i="59"/>
  <c r="OI40" i="59"/>
  <c r="OJ40" i="59"/>
  <c r="OK40" i="59"/>
  <c r="OL40" i="59"/>
  <c r="OM40" i="59"/>
  <c r="ON40" i="59"/>
  <c r="OO40" i="59"/>
  <c r="OP40" i="59"/>
  <c r="OQ40" i="59"/>
  <c r="OR40" i="59"/>
  <c r="OS40" i="59"/>
  <c r="OT40" i="59"/>
  <c r="OU40" i="59"/>
  <c r="OV40" i="59"/>
  <c r="OW40" i="59"/>
  <c r="OX40" i="59"/>
  <c r="OY40" i="59"/>
  <c r="OZ40" i="59"/>
  <c r="PA40" i="59"/>
  <c r="PB40" i="59"/>
  <c r="PC40" i="59"/>
  <c r="PD40" i="59"/>
  <c r="PE40" i="59"/>
  <c r="PF40" i="59"/>
  <c r="PG40" i="59"/>
  <c r="PH40" i="59"/>
  <c r="PI40" i="59"/>
  <c r="PJ40" i="59"/>
  <c r="PK40" i="59"/>
  <c r="PL40" i="59"/>
  <c r="PM40" i="59"/>
  <c r="PN40" i="59"/>
  <c r="PO40" i="59"/>
  <c r="PP40" i="59"/>
  <c r="PQ40" i="59"/>
  <c r="PR40" i="59"/>
  <c r="PS40" i="59"/>
  <c r="PT40" i="59"/>
  <c r="PU40" i="59"/>
  <c r="FF40" i="59"/>
  <c r="FG40" i="59"/>
  <c r="FH40" i="59"/>
  <c r="FI40" i="59"/>
  <c r="FJ40" i="59"/>
  <c r="FK40" i="59"/>
  <c r="FL40" i="59"/>
  <c r="FM40" i="59"/>
  <c r="FN40" i="59"/>
  <c r="FO40" i="59"/>
  <c r="FP40" i="59"/>
  <c r="FQ40" i="59"/>
  <c r="FR40" i="59"/>
  <c r="FS40" i="59"/>
  <c r="FT40" i="59"/>
  <c r="FU40" i="59"/>
  <c r="FV40" i="59"/>
  <c r="FW40" i="59"/>
  <c r="FX40" i="59"/>
  <c r="FY40" i="59"/>
  <c r="FZ40" i="59"/>
  <c r="GA40" i="59"/>
  <c r="GB40" i="59"/>
  <c r="GC40" i="59"/>
  <c r="GD40" i="59"/>
  <c r="GE40" i="59"/>
  <c r="GF40" i="59"/>
  <c r="GG40" i="59"/>
  <c r="GH40" i="59"/>
  <c r="GI40" i="59"/>
  <c r="GJ40" i="59"/>
  <c r="GK40" i="59"/>
  <c r="GL40" i="59"/>
  <c r="GM40" i="59"/>
  <c r="GN40" i="59"/>
  <c r="GO40" i="59"/>
  <c r="GP40" i="59"/>
  <c r="GQ40" i="59"/>
  <c r="GR40" i="59"/>
  <c r="GS40" i="59"/>
  <c r="GT40" i="59"/>
  <c r="GU40" i="59"/>
  <c r="GV40" i="59"/>
  <c r="GW40" i="59"/>
  <c r="GX40" i="59"/>
  <c r="GY40" i="59"/>
  <c r="GZ40" i="59"/>
  <c r="HA40" i="59"/>
  <c r="HB40" i="59"/>
  <c r="HC40" i="59"/>
  <c r="HD40" i="59"/>
  <c r="HE40" i="59"/>
  <c r="HF40" i="59"/>
  <c r="HG40" i="59"/>
  <c r="HH40" i="59"/>
  <c r="HI40" i="59"/>
  <c r="HJ40" i="59"/>
  <c r="HK40" i="59"/>
  <c r="HL40" i="59"/>
  <c r="HM40" i="59"/>
  <c r="HN40" i="59"/>
  <c r="HO40" i="59"/>
  <c r="HP40" i="59"/>
  <c r="HQ40" i="59"/>
  <c r="HR40" i="59"/>
  <c r="HS40" i="59"/>
  <c r="HT40" i="59"/>
  <c r="HU40" i="59"/>
  <c r="HV40" i="59"/>
  <c r="HW40" i="59"/>
  <c r="HX40" i="59"/>
  <c r="HY40" i="59"/>
  <c r="HZ40" i="59"/>
  <c r="IA40" i="59"/>
  <c r="IB40" i="59"/>
  <c r="IC40" i="59"/>
  <c r="ID40" i="59"/>
  <c r="IE40" i="59"/>
  <c r="IF40" i="59"/>
  <c r="IG40" i="59"/>
  <c r="IH40" i="59"/>
  <c r="II40" i="59"/>
  <c r="IJ40" i="59"/>
  <c r="IK40" i="59"/>
  <c r="IL40" i="59"/>
  <c r="IM40" i="59"/>
  <c r="IN40" i="59"/>
  <c r="IO40" i="59"/>
  <c r="IP40" i="59"/>
  <c r="IQ40" i="59"/>
  <c r="IR40" i="59"/>
  <c r="IS40" i="59"/>
  <c r="IT40" i="59"/>
  <c r="IU40" i="59"/>
  <c r="IV40" i="59"/>
  <c r="IW40" i="59"/>
  <c r="IX40" i="59"/>
  <c r="IY40" i="59"/>
  <c r="IZ40" i="59"/>
  <c r="JA40" i="59"/>
  <c r="JB40" i="59"/>
  <c r="JC40" i="59"/>
  <c r="JD40" i="59"/>
  <c r="JE40" i="59"/>
  <c r="JF40" i="59"/>
  <c r="JG40" i="59"/>
  <c r="JH40" i="59"/>
  <c r="JI40" i="59"/>
  <c r="JJ40" i="59"/>
  <c r="JK40" i="59"/>
  <c r="JL40" i="59"/>
  <c r="JM40" i="59"/>
  <c r="JN40" i="59"/>
  <c r="JO40" i="59"/>
  <c r="JP40" i="59"/>
  <c r="JQ40" i="59"/>
  <c r="JR40" i="59"/>
  <c r="JS40" i="59"/>
  <c r="JT40" i="59"/>
  <c r="JU40" i="59"/>
  <c r="JV40" i="59"/>
  <c r="JW40" i="59"/>
  <c r="JX40" i="59"/>
  <c r="JY40" i="59"/>
  <c r="JZ40" i="59"/>
  <c r="KA40" i="59"/>
  <c r="KB40" i="59"/>
  <c r="KC40" i="59"/>
  <c r="KD40" i="59"/>
  <c r="KE40" i="59"/>
  <c r="KF40" i="59"/>
  <c r="KG40" i="59"/>
  <c r="KH40" i="59"/>
  <c r="KI40" i="59"/>
  <c r="KJ40" i="59"/>
  <c r="KK40" i="59"/>
  <c r="KL40" i="59"/>
  <c r="KM40" i="59"/>
  <c r="KN40" i="59"/>
  <c r="KO40" i="59"/>
  <c r="KP40" i="59"/>
  <c r="KQ40" i="59"/>
  <c r="KR40" i="59"/>
  <c r="KS40" i="59"/>
  <c r="KT40" i="59"/>
  <c r="KU40" i="59"/>
  <c r="KV40" i="59"/>
  <c r="KW40" i="59"/>
  <c r="KX40" i="59"/>
  <c r="KY40" i="59"/>
  <c r="KZ40" i="59"/>
  <c r="LA40" i="59"/>
  <c r="LB40" i="59"/>
  <c r="LC40" i="59"/>
  <c r="CP40" i="59"/>
  <c r="CQ40" i="59"/>
  <c r="CR40" i="59"/>
  <c r="CS40" i="59"/>
  <c r="CT40" i="59"/>
  <c r="CU40" i="59"/>
  <c r="CV40" i="59"/>
  <c r="CW40" i="59"/>
  <c r="CX40" i="59"/>
  <c r="CY40" i="59"/>
  <c r="CZ40" i="59"/>
  <c r="DA40" i="59"/>
  <c r="DB40" i="59"/>
  <c r="DC40" i="59"/>
  <c r="DD40" i="59"/>
  <c r="DE40" i="59"/>
  <c r="DF40" i="59"/>
  <c r="DG40" i="59"/>
  <c r="DH40" i="59"/>
  <c r="DI40" i="59"/>
  <c r="DJ40" i="59"/>
  <c r="DK40" i="59"/>
  <c r="DL40" i="59"/>
  <c r="DM40" i="59"/>
  <c r="DN40" i="59"/>
  <c r="DO40" i="59"/>
  <c r="DP40" i="59"/>
  <c r="DQ40" i="59"/>
  <c r="DR40" i="59"/>
  <c r="DS40" i="59"/>
  <c r="DT40" i="59"/>
  <c r="DU40" i="59"/>
  <c r="DV40" i="59"/>
  <c r="DW40" i="59"/>
  <c r="DX40" i="59"/>
  <c r="DY40" i="59"/>
  <c r="DZ40" i="59"/>
  <c r="EA40" i="59"/>
  <c r="EB40" i="59"/>
  <c r="EC40" i="59"/>
  <c r="ED40" i="59"/>
  <c r="EE40" i="59"/>
  <c r="EF40" i="59"/>
  <c r="EG40" i="59"/>
  <c r="EH40" i="59"/>
  <c r="EI40" i="59"/>
  <c r="EJ40" i="59"/>
  <c r="EK40" i="59"/>
  <c r="EL40" i="59"/>
  <c r="EM40" i="59"/>
  <c r="EN40" i="59"/>
  <c r="EO40" i="59"/>
  <c r="EP40" i="59"/>
  <c r="EQ40" i="59"/>
  <c r="ER40" i="59"/>
  <c r="ES40" i="59"/>
  <c r="ET40" i="59"/>
  <c r="EU40" i="59"/>
  <c r="EV40" i="59"/>
  <c r="EW40" i="59"/>
  <c r="EX40" i="59"/>
  <c r="EY40" i="59"/>
  <c r="EZ40" i="59"/>
  <c r="FA40" i="59"/>
  <c r="FB40" i="59"/>
  <c r="FC40" i="59"/>
  <c r="FD40" i="59"/>
  <c r="FE40" i="59"/>
  <c r="BF40" i="59"/>
  <c r="BG40" i="59"/>
  <c r="BH40" i="59"/>
  <c r="BI40" i="59"/>
  <c r="BJ40" i="59"/>
  <c r="BK40" i="59"/>
  <c r="BL40" i="59"/>
  <c r="BM40" i="59"/>
  <c r="BN40" i="59"/>
  <c r="BO40" i="59"/>
  <c r="BP40" i="59"/>
  <c r="BQ40" i="59"/>
  <c r="BR40" i="59"/>
  <c r="BS40" i="59"/>
  <c r="BT40" i="59"/>
  <c r="BU40" i="59"/>
  <c r="BV40" i="59"/>
  <c r="BW40" i="59"/>
  <c r="BX40" i="59"/>
  <c r="BY40" i="59"/>
  <c r="BZ40" i="59"/>
  <c r="CA40" i="59"/>
  <c r="CB40" i="59"/>
  <c r="CC40" i="59"/>
  <c r="CD40" i="59"/>
  <c r="CE40" i="59"/>
  <c r="CF40" i="59"/>
  <c r="CG40" i="59"/>
  <c r="CH40" i="59"/>
  <c r="CI40" i="59"/>
  <c r="CJ40" i="59"/>
  <c r="CK40" i="59"/>
  <c r="CL40" i="59"/>
  <c r="CM40" i="59"/>
  <c r="CN40" i="59"/>
  <c r="CO40" i="59"/>
  <c r="AD40" i="59"/>
  <c r="AE40" i="59"/>
  <c r="AF40" i="59"/>
  <c r="AG40" i="59"/>
  <c r="AH40" i="59"/>
  <c r="AI40" i="59"/>
  <c r="AJ40" i="59"/>
  <c r="AK40" i="59"/>
  <c r="AL40" i="59"/>
  <c r="AM40" i="59"/>
  <c r="AN40" i="59"/>
  <c r="AO40" i="59"/>
  <c r="AP40" i="59"/>
  <c r="AQ40" i="59"/>
  <c r="AR40" i="59"/>
  <c r="AS40" i="59"/>
  <c r="AT40" i="59"/>
  <c r="AU40" i="59"/>
  <c r="AV40" i="59"/>
  <c r="AW40" i="59"/>
  <c r="AX40" i="59"/>
  <c r="AY40" i="59"/>
  <c r="AZ40" i="59"/>
  <c r="BA40" i="59"/>
  <c r="BB40" i="59"/>
  <c r="BC40" i="59"/>
  <c r="BD40" i="59"/>
  <c r="BE40" i="59"/>
  <c r="X40" i="59"/>
  <c r="Y40" i="59"/>
  <c r="Z40" i="59"/>
  <c r="AA40" i="59"/>
  <c r="AB40" i="59"/>
  <c r="AC40" i="59"/>
  <c r="V40" i="59"/>
  <c r="W40" i="59"/>
  <c r="E40" i="59"/>
  <c r="F40" i="59"/>
  <c r="G40" i="59"/>
  <c r="H40" i="59"/>
  <c r="I40" i="59"/>
  <c r="J40" i="59"/>
  <c r="K40" i="59"/>
  <c r="L40" i="59"/>
  <c r="M40" i="59"/>
  <c r="N40" i="59"/>
  <c r="O40" i="59"/>
  <c r="P40" i="59"/>
  <c r="Q40" i="59"/>
  <c r="R40" i="59"/>
  <c r="S40" i="59"/>
  <c r="T40" i="59"/>
  <c r="U40" i="59"/>
  <c r="D40" i="59"/>
  <c r="E45" i="8"/>
  <c r="E44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18" i="8"/>
  <c r="E15" i="8"/>
  <c r="E6" i="8"/>
  <c r="E7" i="8"/>
  <c r="E8" i="8"/>
  <c r="E9" i="8"/>
  <c r="E10" i="8"/>
  <c r="E11" i="8"/>
  <c r="E12" i="8"/>
  <c r="E13" i="8"/>
  <c r="E14" i="8"/>
  <c r="E16" i="8"/>
  <c r="E5" i="8"/>
  <c r="D46" i="8" l="1"/>
  <c r="D45" i="8"/>
  <c r="D44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6" i="8"/>
  <c r="D15" i="8"/>
  <c r="D14" i="8"/>
  <c r="D13" i="8"/>
  <c r="D12" i="8"/>
  <c r="D11" i="8"/>
  <c r="D10" i="8"/>
  <c r="D9" i="8"/>
  <c r="D8" i="8"/>
  <c r="D7" i="8"/>
  <c r="D6" i="8"/>
  <c r="D5" i="8"/>
  <c r="C46" i="8"/>
  <c r="C45" i="8"/>
  <c r="C44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6" i="8"/>
  <c r="C15" i="8"/>
  <c r="C14" i="8"/>
  <c r="C13" i="8"/>
  <c r="C12" i="8"/>
  <c r="C11" i="8"/>
  <c r="C10" i="8"/>
  <c r="C9" i="8"/>
  <c r="C8" i="8"/>
  <c r="C7" i="8"/>
  <c r="C6" i="8"/>
  <c r="C5" i="8"/>
  <c r="AHS18" i="59"/>
  <c r="AHS34" i="59"/>
  <c r="AHU6" i="59"/>
  <c r="AHU7" i="59"/>
  <c r="AHU8" i="59"/>
  <c r="AHU9" i="59"/>
  <c r="AHU10" i="59"/>
  <c r="AHU11" i="59"/>
  <c r="AHU12" i="59"/>
  <c r="AHU13" i="59"/>
  <c r="AHU14" i="59"/>
  <c r="AHU15" i="59"/>
  <c r="AHU16" i="59"/>
  <c r="AHU17" i="59"/>
  <c r="AHT158" i="59"/>
  <c r="AHS158" i="59"/>
  <c r="AHR158" i="59"/>
  <c r="AHQ158" i="59"/>
  <c r="AHP158" i="59"/>
  <c r="AHO158" i="59"/>
  <c r="AHN158" i="59"/>
  <c r="AHM158" i="59"/>
  <c r="AHL158" i="59"/>
  <c r="AHK158" i="59"/>
  <c r="AHJ158" i="59"/>
  <c r="AHI158" i="59"/>
  <c r="AHH158" i="59"/>
  <c r="AHG158" i="59"/>
  <c r="AHF158" i="59"/>
  <c r="AHE158" i="59"/>
  <c r="AHD158" i="59"/>
  <c r="AHC158" i="59"/>
  <c r="AHB158" i="59"/>
  <c r="AHA158" i="59"/>
  <c r="AGZ158" i="59"/>
  <c r="AGY158" i="59"/>
  <c r="AGX158" i="59"/>
  <c r="AGW158" i="59"/>
  <c r="AGV158" i="59"/>
  <c r="AGU158" i="59"/>
  <c r="AGT158" i="59"/>
  <c r="AGS158" i="59"/>
  <c r="AGR158" i="59"/>
  <c r="AGQ158" i="59"/>
  <c r="AGP158" i="59"/>
  <c r="AGO158" i="59"/>
  <c r="AGN158" i="59"/>
  <c r="AGM158" i="59"/>
  <c r="AGL158" i="59"/>
  <c r="AGK158" i="59"/>
  <c r="AGJ158" i="59"/>
  <c r="AGI158" i="59"/>
  <c r="AGH158" i="59"/>
  <c r="AGG158" i="59"/>
  <c r="AGF158" i="59"/>
  <c r="AGE158" i="59"/>
  <c r="AGD158" i="59"/>
  <c r="AGC158" i="59"/>
  <c r="AGB158" i="59"/>
  <c r="AGA158" i="59"/>
  <c r="AFZ158" i="59"/>
  <c r="AFY158" i="59"/>
  <c r="AFX158" i="59"/>
  <c r="AFW158" i="59"/>
  <c r="AFV158" i="59"/>
  <c r="AFU158" i="59"/>
  <c r="AFT158" i="59"/>
  <c r="AFS158" i="59"/>
  <c r="AFR158" i="59"/>
  <c r="AFQ158" i="59"/>
  <c r="AFP158" i="59"/>
  <c r="AFO158" i="59"/>
  <c r="AFN158" i="59"/>
  <c r="AFM158" i="59"/>
  <c r="AFL158" i="59"/>
  <c r="AFK158" i="59"/>
  <c r="AFJ158" i="59"/>
  <c r="AFI158" i="59"/>
  <c r="AFH158" i="59"/>
  <c r="AFG158" i="59"/>
  <c r="AFF158" i="59"/>
  <c r="AFE158" i="59"/>
  <c r="AFD158" i="59"/>
  <c r="AFC158" i="59"/>
  <c r="AFB158" i="59"/>
  <c r="AFA158" i="59"/>
  <c r="AEZ158" i="59"/>
  <c r="AEY158" i="59"/>
  <c r="AEX158" i="59"/>
  <c r="AEW158" i="59"/>
  <c r="AEV158" i="59"/>
  <c r="AEU158" i="59"/>
  <c r="AET158" i="59"/>
  <c r="AES158" i="59"/>
  <c r="AER158" i="59"/>
  <c r="AEQ158" i="59"/>
  <c r="AEP158" i="59"/>
  <c r="AEO158" i="59"/>
  <c r="AEN158" i="59"/>
  <c r="AEM158" i="59"/>
  <c r="AEL158" i="59"/>
  <c r="AEK158" i="59"/>
  <c r="AEJ158" i="59"/>
  <c r="AEI158" i="59"/>
  <c r="AEH158" i="59"/>
  <c r="AEG158" i="59"/>
  <c r="AEF158" i="59"/>
  <c r="AEE158" i="59"/>
  <c r="AED158" i="59"/>
  <c r="AEC158" i="59"/>
  <c r="AEB158" i="59"/>
  <c r="AEA158" i="59"/>
  <c r="ADZ158" i="59"/>
  <c r="ADY158" i="59"/>
  <c r="ADX158" i="59"/>
  <c r="ADW158" i="59"/>
  <c r="ADV158" i="59"/>
  <c r="ADU158" i="59"/>
  <c r="ADT158" i="59"/>
  <c r="ADS158" i="59"/>
  <c r="ADR158" i="59"/>
  <c r="ADQ158" i="59"/>
  <c r="ADP158" i="59"/>
  <c r="ADO158" i="59"/>
  <c r="ADN158" i="59"/>
  <c r="ADM158" i="59"/>
  <c r="ADL158" i="59"/>
  <c r="ADK158" i="59"/>
  <c r="ADJ158" i="59"/>
  <c r="ADI158" i="59"/>
  <c r="ADH158" i="59"/>
  <c r="ADG158" i="59"/>
  <c r="ADF158" i="59"/>
  <c r="ADE158" i="59"/>
  <c r="ADD158" i="59"/>
  <c r="ADC158" i="59"/>
  <c r="ADB158" i="59"/>
  <c r="ADA158" i="59"/>
  <c r="ACZ158" i="59"/>
  <c r="ACY158" i="59"/>
  <c r="ACX158" i="59"/>
  <c r="ACW158" i="59"/>
  <c r="ACV158" i="59"/>
  <c r="ACU158" i="59"/>
  <c r="ACT158" i="59"/>
  <c r="ACS158" i="59"/>
  <c r="ACR158" i="59"/>
  <c r="ACQ158" i="59"/>
  <c r="ACP158" i="59"/>
  <c r="ACO158" i="59"/>
  <c r="ACN158" i="59"/>
  <c r="ACM158" i="59"/>
  <c r="ACL158" i="59"/>
  <c r="ACK158" i="59"/>
  <c r="ACJ158" i="59"/>
  <c r="ACI158" i="59"/>
  <c r="ACH158" i="59"/>
  <c r="ACG158" i="59"/>
  <c r="ACF158" i="59"/>
  <c r="ACE158" i="59"/>
  <c r="ACD158" i="59"/>
  <c r="ACC158" i="59"/>
  <c r="ACB158" i="59"/>
  <c r="ACA158" i="59"/>
  <c r="ABZ158" i="59"/>
  <c r="ABY158" i="59"/>
  <c r="ABX158" i="59"/>
  <c r="ABW158" i="59"/>
  <c r="ABV158" i="59"/>
  <c r="ABU158" i="59"/>
  <c r="ABT158" i="59"/>
  <c r="ABS158" i="59"/>
  <c r="ABR158" i="59"/>
  <c r="ABQ158" i="59"/>
  <c r="ABP158" i="59"/>
  <c r="ABO158" i="59"/>
  <c r="ABN158" i="59"/>
  <c r="ABM158" i="59"/>
  <c r="ABL158" i="59"/>
  <c r="ABK158" i="59"/>
  <c r="ABJ158" i="59"/>
  <c r="ABI158" i="59"/>
  <c r="ABH158" i="59"/>
  <c r="ABG158" i="59"/>
  <c r="ABF158" i="59"/>
  <c r="ABE158" i="59"/>
  <c r="ABD158" i="59"/>
  <c r="ABC158" i="59"/>
  <c r="ABB158" i="59"/>
  <c r="ABA158" i="59"/>
  <c r="AAZ158" i="59"/>
  <c r="AAY158" i="59"/>
  <c r="AAX158" i="59"/>
  <c r="AAW158" i="59"/>
  <c r="AAV158" i="59"/>
  <c r="AAU158" i="59"/>
  <c r="AAT158" i="59"/>
  <c r="AAS158" i="59"/>
  <c r="AAR158" i="59"/>
  <c r="AAQ158" i="59"/>
  <c r="AAP158" i="59"/>
  <c r="AAO158" i="59"/>
  <c r="AAN158" i="59"/>
  <c r="AAM158" i="59"/>
  <c r="AAL158" i="59"/>
  <c r="AAK158" i="59"/>
  <c r="AAJ158" i="59"/>
  <c r="AAI158" i="59"/>
  <c r="AAH158" i="59"/>
  <c r="AAG158" i="59"/>
  <c r="AAF158" i="59"/>
  <c r="AAE158" i="59"/>
  <c r="AAD158" i="59"/>
  <c r="AAC158" i="59"/>
  <c r="AAB158" i="59"/>
  <c r="AAA158" i="59"/>
  <c r="ZZ158" i="59"/>
  <c r="ZY158" i="59"/>
  <c r="ZX158" i="59"/>
  <c r="ZW158" i="59"/>
  <c r="ZV158" i="59"/>
  <c r="ZU158" i="59"/>
  <c r="ZT158" i="59"/>
  <c r="ZS158" i="59"/>
  <c r="ZR158" i="59"/>
  <c r="ZQ158" i="59"/>
  <c r="ZP158" i="59"/>
  <c r="ZO158" i="59"/>
  <c r="ZN158" i="59"/>
  <c r="ZM158" i="59"/>
  <c r="ZL158" i="59"/>
  <c r="ZK158" i="59"/>
  <c r="ZJ158" i="59"/>
  <c r="ZI158" i="59"/>
  <c r="ZH158" i="59"/>
  <c r="ZG158" i="59"/>
  <c r="ZF158" i="59"/>
  <c r="ZE158" i="59"/>
  <c r="ZD158" i="59"/>
  <c r="ZC158" i="59"/>
  <c r="ZB158" i="59"/>
  <c r="ZA158" i="59"/>
  <c r="YZ158" i="59"/>
  <c r="YY158" i="59"/>
  <c r="YX158" i="59"/>
  <c r="YW158" i="59"/>
  <c r="YV158" i="59"/>
  <c r="YU158" i="59"/>
  <c r="YT158" i="59"/>
  <c r="YS158" i="59"/>
  <c r="YR158" i="59"/>
  <c r="YQ158" i="59"/>
  <c r="YP158" i="59"/>
  <c r="YO158" i="59"/>
  <c r="YN158" i="59"/>
  <c r="YM158" i="59"/>
  <c r="YL158" i="59"/>
  <c r="YK158" i="59"/>
  <c r="YJ158" i="59"/>
  <c r="YI158" i="59"/>
  <c r="YH158" i="59"/>
  <c r="YG158" i="59"/>
  <c r="YF158" i="59"/>
  <c r="YE158" i="59"/>
  <c r="YD158" i="59"/>
  <c r="YC158" i="59"/>
  <c r="YB158" i="59"/>
  <c r="YA158" i="59"/>
  <c r="XZ158" i="59"/>
  <c r="XY158" i="59"/>
  <c r="XX158" i="59"/>
  <c r="XW158" i="59"/>
  <c r="XV158" i="59"/>
  <c r="XU158" i="59"/>
  <c r="XT158" i="59"/>
  <c r="XS158" i="59"/>
  <c r="XR158" i="59"/>
  <c r="XQ158" i="59"/>
  <c r="XP158" i="59"/>
  <c r="XO158" i="59"/>
  <c r="XN158" i="59"/>
  <c r="XM158" i="59"/>
  <c r="XL158" i="59"/>
  <c r="XK158" i="59"/>
  <c r="XJ158" i="59"/>
  <c r="XI158" i="59"/>
  <c r="XH158" i="59"/>
  <c r="XG158" i="59"/>
  <c r="XF158" i="59"/>
  <c r="XE158" i="59"/>
  <c r="XD158" i="59"/>
  <c r="XC158" i="59"/>
  <c r="XB158" i="59"/>
  <c r="XA158" i="59"/>
  <c r="WZ158" i="59"/>
  <c r="WY158" i="59"/>
  <c r="WX158" i="59"/>
  <c r="WW158" i="59"/>
  <c r="WV158" i="59"/>
  <c r="WU158" i="59"/>
  <c r="WT158" i="59"/>
  <c r="WS158" i="59"/>
  <c r="WR158" i="59"/>
  <c r="WQ158" i="59"/>
  <c r="WP158" i="59"/>
  <c r="WO158" i="59"/>
  <c r="WN158" i="59"/>
  <c r="WM158" i="59"/>
  <c r="WL158" i="59"/>
  <c r="WK158" i="59"/>
  <c r="WJ158" i="59"/>
  <c r="WI158" i="59"/>
  <c r="WH158" i="59"/>
  <c r="WG158" i="59"/>
  <c r="WF158" i="59"/>
  <c r="WE158" i="59"/>
  <c r="WD158" i="59"/>
  <c r="WC158" i="59"/>
  <c r="WB158" i="59"/>
  <c r="WA158" i="59"/>
  <c r="VZ158" i="59"/>
  <c r="VY158" i="59"/>
  <c r="VX158" i="59"/>
  <c r="VW158" i="59"/>
  <c r="VV158" i="59"/>
  <c r="VU158" i="59"/>
  <c r="VT158" i="59"/>
  <c r="VS158" i="59"/>
  <c r="VR158" i="59"/>
  <c r="VQ158" i="59"/>
  <c r="VP158" i="59"/>
  <c r="VO158" i="59"/>
  <c r="VN158" i="59"/>
  <c r="VM158" i="59"/>
  <c r="VL158" i="59"/>
  <c r="VK158" i="59"/>
  <c r="VJ158" i="59"/>
  <c r="VI158" i="59"/>
  <c r="VH158" i="59"/>
  <c r="VG158" i="59"/>
  <c r="VF158" i="59"/>
  <c r="VE158" i="59"/>
  <c r="VD158" i="59"/>
  <c r="VC158" i="59"/>
  <c r="VB158" i="59"/>
  <c r="VA158" i="59"/>
  <c r="UZ158" i="59"/>
  <c r="UY158" i="59"/>
  <c r="UX158" i="59"/>
  <c r="UW158" i="59"/>
  <c r="UV158" i="59"/>
  <c r="UU158" i="59"/>
  <c r="UT158" i="59"/>
  <c r="US158" i="59"/>
  <c r="UR158" i="59"/>
  <c r="UQ158" i="59"/>
  <c r="UP158" i="59"/>
  <c r="UO158" i="59"/>
  <c r="UN158" i="59"/>
  <c r="UM158" i="59"/>
  <c r="UL158" i="59"/>
  <c r="UK158" i="59"/>
  <c r="UJ158" i="59"/>
  <c r="UI158" i="59"/>
  <c r="UH158" i="59"/>
  <c r="UG158" i="59"/>
  <c r="UF158" i="59"/>
  <c r="UE158" i="59"/>
  <c r="UD158" i="59"/>
  <c r="UC158" i="59"/>
  <c r="UB158" i="59"/>
  <c r="UA158" i="59"/>
  <c r="TZ158" i="59"/>
  <c r="TY158" i="59"/>
  <c r="TX158" i="59"/>
  <c r="TW158" i="59"/>
  <c r="TV158" i="59"/>
  <c r="TU158" i="59"/>
  <c r="TT158" i="59"/>
  <c r="TS158" i="59"/>
  <c r="TR158" i="59"/>
  <c r="TQ158" i="59"/>
  <c r="TP158" i="59"/>
  <c r="TO158" i="59"/>
  <c r="TN158" i="59"/>
  <c r="TM158" i="59"/>
  <c r="TL158" i="59"/>
  <c r="TK158" i="59"/>
  <c r="TJ158" i="59"/>
  <c r="TI158" i="59"/>
  <c r="TH158" i="59"/>
  <c r="TG158" i="59"/>
  <c r="TF158" i="59"/>
  <c r="TE158" i="59"/>
  <c r="TD158" i="59"/>
  <c r="TC158" i="59"/>
  <c r="TB158" i="59"/>
  <c r="TA158" i="59"/>
  <c r="SZ158" i="59"/>
  <c r="SY158" i="59"/>
  <c r="SX158" i="59"/>
  <c r="SW158" i="59"/>
  <c r="SV158" i="59"/>
  <c r="SU158" i="59"/>
  <c r="ST158" i="59"/>
  <c r="SS158" i="59"/>
  <c r="SR158" i="59"/>
  <c r="SQ158" i="59"/>
  <c r="SP158" i="59"/>
  <c r="SO158" i="59"/>
  <c r="SN158" i="59"/>
  <c r="SM158" i="59"/>
  <c r="SL158" i="59"/>
  <c r="SK158" i="59"/>
  <c r="SJ158" i="59"/>
  <c r="SI158" i="59"/>
  <c r="SH158" i="59"/>
  <c r="SG158" i="59"/>
  <c r="SF158" i="59"/>
  <c r="SE158" i="59"/>
  <c r="SD158" i="59"/>
  <c r="SC158" i="59"/>
  <c r="SB158" i="59"/>
  <c r="SA158" i="59"/>
  <c r="RZ158" i="59"/>
  <c r="RY158" i="59"/>
  <c r="RX158" i="59"/>
  <c r="RW158" i="59"/>
  <c r="RV158" i="59"/>
  <c r="RU158" i="59"/>
  <c r="RT158" i="59"/>
  <c r="RS158" i="59"/>
  <c r="RR158" i="59"/>
  <c r="RQ158" i="59"/>
  <c r="RP158" i="59"/>
  <c r="RO158" i="59"/>
  <c r="RN158" i="59"/>
  <c r="RM158" i="59"/>
  <c r="RL158" i="59"/>
  <c r="RK158" i="59"/>
  <c r="RJ158" i="59"/>
  <c r="RI158" i="59"/>
  <c r="RH158" i="59"/>
  <c r="RG158" i="59"/>
  <c r="RF158" i="59"/>
  <c r="RE158" i="59"/>
  <c r="RD158" i="59"/>
  <c r="RC158" i="59"/>
  <c r="RB158" i="59"/>
  <c r="RA158" i="59"/>
  <c r="QZ158" i="59"/>
  <c r="QY158" i="59"/>
  <c r="QX158" i="59"/>
  <c r="QW158" i="59"/>
  <c r="QV158" i="59"/>
  <c r="QU158" i="59"/>
  <c r="QT158" i="59"/>
  <c r="QS158" i="59"/>
  <c r="QR158" i="59"/>
  <c r="QQ158" i="59"/>
  <c r="QP158" i="59"/>
  <c r="QO158" i="59"/>
  <c r="QN158" i="59"/>
  <c r="QM158" i="59"/>
  <c r="QL158" i="59"/>
  <c r="QK158" i="59"/>
  <c r="QJ158" i="59"/>
  <c r="QI158" i="59"/>
  <c r="QH158" i="59"/>
  <c r="QG158" i="59"/>
  <c r="QF158" i="59"/>
  <c r="QE158" i="59"/>
  <c r="QD158" i="59"/>
  <c r="QC158" i="59"/>
  <c r="QB158" i="59"/>
  <c r="QA158" i="59"/>
  <c r="PZ158" i="59"/>
  <c r="PY158" i="59"/>
  <c r="PX158" i="59"/>
  <c r="PW158" i="59"/>
  <c r="PV158" i="59"/>
  <c r="PU158" i="59"/>
  <c r="PT158" i="59"/>
  <c r="PS158" i="59"/>
  <c r="PR158" i="59"/>
  <c r="PQ158" i="59"/>
  <c r="PP158" i="59"/>
  <c r="PO158" i="59"/>
  <c r="PN158" i="59"/>
  <c r="PM158" i="59"/>
  <c r="PL158" i="59"/>
  <c r="PK158" i="59"/>
  <c r="PJ158" i="59"/>
  <c r="PI158" i="59"/>
  <c r="PH158" i="59"/>
  <c r="PG158" i="59"/>
  <c r="PF158" i="59"/>
  <c r="PE158" i="59"/>
  <c r="PD158" i="59"/>
  <c r="PC158" i="59"/>
  <c r="PB158" i="59"/>
  <c r="PA158" i="59"/>
  <c r="OZ158" i="59"/>
  <c r="OY158" i="59"/>
  <c r="OX158" i="59"/>
  <c r="OW158" i="59"/>
  <c r="OV158" i="59"/>
  <c r="OU158" i="59"/>
  <c r="OT158" i="59"/>
  <c r="OS158" i="59"/>
  <c r="OR158" i="59"/>
  <c r="OQ158" i="59"/>
  <c r="OP158" i="59"/>
  <c r="OO158" i="59"/>
  <c r="ON158" i="59"/>
  <c r="OM158" i="59"/>
  <c r="OL158" i="59"/>
  <c r="OK158" i="59"/>
  <c r="OJ158" i="59"/>
  <c r="OI158" i="59"/>
  <c r="OH158" i="59"/>
  <c r="OG158" i="59"/>
  <c r="OF158" i="59"/>
  <c r="OE158" i="59"/>
  <c r="OD158" i="59"/>
  <c r="OC158" i="59"/>
  <c r="OB158" i="59"/>
  <c r="OA158" i="59"/>
  <c r="NZ158" i="59"/>
  <c r="NY158" i="59"/>
  <c r="NX158" i="59"/>
  <c r="NW158" i="59"/>
  <c r="NV158" i="59"/>
  <c r="NU158" i="59"/>
  <c r="NT158" i="59"/>
  <c r="NS158" i="59"/>
  <c r="NR158" i="59"/>
  <c r="NQ158" i="59"/>
  <c r="NP158" i="59"/>
  <c r="NO158" i="59"/>
  <c r="NN158" i="59"/>
  <c r="NM158" i="59"/>
  <c r="NL158" i="59"/>
  <c r="NK158" i="59"/>
  <c r="NJ158" i="59"/>
  <c r="NI158" i="59"/>
  <c r="NH158" i="59"/>
  <c r="NG158" i="59"/>
  <c r="NF158" i="59"/>
  <c r="NE158" i="59"/>
  <c r="ND158" i="59"/>
  <c r="NC158" i="59"/>
  <c r="NB158" i="59"/>
  <c r="NA158" i="59"/>
  <c r="MZ158" i="59"/>
  <c r="MY158" i="59"/>
  <c r="MX158" i="59"/>
  <c r="MW158" i="59"/>
  <c r="MV158" i="59"/>
  <c r="MU158" i="59"/>
  <c r="MT158" i="59"/>
  <c r="MS158" i="59"/>
  <c r="MR158" i="59"/>
  <c r="MQ158" i="59"/>
  <c r="MP158" i="59"/>
  <c r="MO158" i="59"/>
  <c r="MN158" i="59"/>
  <c r="MM158" i="59"/>
  <c r="ML158" i="59"/>
  <c r="MK158" i="59"/>
  <c r="MJ158" i="59"/>
  <c r="MI158" i="59"/>
  <c r="MH158" i="59"/>
  <c r="MG158" i="59"/>
  <c r="MF158" i="59"/>
  <c r="ME158" i="59"/>
  <c r="MD158" i="59"/>
  <c r="MC158" i="59"/>
  <c r="MB158" i="59"/>
  <c r="MA158" i="59"/>
  <c r="LZ158" i="59"/>
  <c r="LY158" i="59"/>
  <c r="LX158" i="59"/>
  <c r="LW158" i="59"/>
  <c r="LV158" i="59"/>
  <c r="LU158" i="59"/>
  <c r="LT158" i="59"/>
  <c r="LS158" i="59"/>
  <c r="LR158" i="59"/>
  <c r="LQ158" i="59"/>
  <c r="LP158" i="59"/>
  <c r="LO158" i="59"/>
  <c r="LN158" i="59"/>
  <c r="LM158" i="59"/>
  <c r="LL158" i="59"/>
  <c r="LK158" i="59"/>
  <c r="LJ158" i="59"/>
  <c r="LI158" i="59"/>
  <c r="LH158" i="59"/>
  <c r="LG158" i="59"/>
  <c r="LF158" i="59"/>
  <c r="LE158" i="59"/>
  <c r="LD158" i="59"/>
  <c r="LC158" i="59"/>
  <c r="LB158" i="59"/>
  <c r="LA158" i="59"/>
  <c r="KZ158" i="59"/>
  <c r="KY158" i="59"/>
  <c r="KX158" i="59"/>
  <c r="KW158" i="59"/>
  <c r="KV158" i="59"/>
  <c r="KU158" i="59"/>
  <c r="KT158" i="59"/>
  <c r="KS158" i="59"/>
  <c r="KR158" i="59"/>
  <c r="KQ158" i="59"/>
  <c r="KP158" i="59"/>
  <c r="KO158" i="59"/>
  <c r="KN158" i="59"/>
  <c r="KM158" i="59"/>
  <c r="KL158" i="59"/>
  <c r="KK158" i="59"/>
  <c r="KJ158" i="59"/>
  <c r="KI158" i="59"/>
  <c r="KH158" i="59"/>
  <c r="KG158" i="59"/>
  <c r="KF158" i="59"/>
  <c r="KE158" i="59"/>
  <c r="KD158" i="59"/>
  <c r="KC158" i="59"/>
  <c r="KB158" i="59"/>
  <c r="KA158" i="59"/>
  <c r="JZ158" i="59"/>
  <c r="JY158" i="59"/>
  <c r="JX158" i="59"/>
  <c r="JW158" i="59"/>
  <c r="JV158" i="59"/>
  <c r="JU158" i="59"/>
  <c r="JT158" i="59"/>
  <c r="JS158" i="59"/>
  <c r="JR158" i="59"/>
  <c r="JQ158" i="59"/>
  <c r="JP158" i="59"/>
  <c r="JO158" i="59"/>
  <c r="JN158" i="59"/>
  <c r="JM158" i="59"/>
  <c r="JL158" i="59"/>
  <c r="JK158" i="59"/>
  <c r="JJ158" i="59"/>
  <c r="JI158" i="59"/>
  <c r="JH158" i="59"/>
  <c r="JG158" i="59"/>
  <c r="JF158" i="59"/>
  <c r="JE158" i="59"/>
  <c r="JD158" i="59"/>
  <c r="JC158" i="59"/>
  <c r="JB158" i="59"/>
  <c r="JA158" i="59"/>
  <c r="IZ158" i="59"/>
  <c r="IY158" i="59"/>
  <c r="IX158" i="59"/>
  <c r="IW158" i="59"/>
  <c r="IV158" i="59"/>
  <c r="IU158" i="59"/>
  <c r="IT158" i="59"/>
  <c r="IS158" i="59"/>
  <c r="IR158" i="59"/>
  <c r="IQ158" i="59"/>
  <c r="IP158" i="59"/>
  <c r="IO158" i="59"/>
  <c r="IN158" i="59"/>
  <c r="IM158" i="59"/>
  <c r="IL158" i="59"/>
  <c r="IK158" i="59"/>
  <c r="IJ158" i="59"/>
  <c r="II158" i="59"/>
  <c r="IH158" i="59"/>
  <c r="IG158" i="59"/>
  <c r="IF158" i="59"/>
  <c r="IE158" i="59"/>
  <c r="ID158" i="59"/>
  <c r="IC158" i="59"/>
  <c r="IB158" i="59"/>
  <c r="IA158" i="59"/>
  <c r="HZ158" i="59"/>
  <c r="HY158" i="59"/>
  <c r="HX158" i="59"/>
  <c r="HW158" i="59"/>
  <c r="HV158" i="59"/>
  <c r="HU158" i="59"/>
  <c r="HT158" i="59"/>
  <c r="HS158" i="59"/>
  <c r="HR158" i="59"/>
  <c r="HQ158" i="59"/>
  <c r="HP158" i="59"/>
  <c r="HO158" i="59"/>
  <c r="HN158" i="59"/>
  <c r="HM158" i="59"/>
  <c r="HL158" i="59"/>
  <c r="HK158" i="59"/>
  <c r="HJ158" i="59"/>
  <c r="HI158" i="59"/>
  <c r="HH158" i="59"/>
  <c r="HG158" i="59"/>
  <c r="HF158" i="59"/>
  <c r="HE158" i="59"/>
  <c r="HD158" i="59"/>
  <c r="HC158" i="59"/>
  <c r="HB158" i="59"/>
  <c r="HA158" i="59"/>
  <c r="GZ158" i="59"/>
  <c r="GY158" i="59"/>
  <c r="GX158" i="59"/>
  <c r="GW158" i="59"/>
  <c r="GV158" i="59"/>
  <c r="GU158" i="59"/>
  <c r="GT158" i="59"/>
  <c r="GS158" i="59"/>
  <c r="GR158" i="59"/>
  <c r="GQ158" i="59"/>
  <c r="GP158" i="59"/>
  <c r="GO158" i="59"/>
  <c r="GN158" i="59"/>
  <c r="GM158" i="59"/>
  <c r="GL158" i="59"/>
  <c r="GK158" i="59"/>
  <c r="GJ158" i="59"/>
  <c r="GI158" i="59"/>
  <c r="GH158" i="59"/>
  <c r="GG158" i="59"/>
  <c r="GF158" i="59"/>
  <c r="GE158" i="59"/>
  <c r="GD158" i="59"/>
  <c r="GC158" i="59"/>
  <c r="GB158" i="59"/>
  <c r="GA158" i="59"/>
  <c r="FZ158" i="59"/>
  <c r="FY158" i="59"/>
  <c r="FX158" i="59"/>
  <c r="FW158" i="59"/>
  <c r="FV158" i="59"/>
  <c r="FU158" i="59"/>
  <c r="FT158" i="59"/>
  <c r="FS158" i="59"/>
  <c r="FR158" i="59"/>
  <c r="FQ158" i="59"/>
  <c r="FP158" i="59"/>
  <c r="FO158" i="59"/>
  <c r="FN158" i="59"/>
  <c r="FM158" i="59"/>
  <c r="FL158" i="59"/>
  <c r="FK158" i="59"/>
  <c r="FJ158" i="59"/>
  <c r="FI158" i="59"/>
  <c r="FH158" i="59"/>
  <c r="FG158" i="59"/>
  <c r="FF158" i="59"/>
  <c r="FE158" i="59"/>
  <c r="FD158" i="59"/>
  <c r="FC158" i="59"/>
  <c r="FB158" i="59"/>
  <c r="FA158" i="59"/>
  <c r="EZ158" i="59"/>
  <c r="EY158" i="59"/>
  <c r="EX158" i="59"/>
  <c r="EW158" i="59"/>
  <c r="EV158" i="59"/>
  <c r="EU158" i="59"/>
  <c r="ET158" i="59"/>
  <c r="ES158" i="59"/>
  <c r="ER158" i="59"/>
  <c r="EQ158" i="59"/>
  <c r="EP158" i="59"/>
  <c r="EO158" i="59"/>
  <c r="EN158" i="59"/>
  <c r="EM158" i="59"/>
  <c r="EL158" i="59"/>
  <c r="EK158" i="59"/>
  <c r="EJ158" i="59"/>
  <c r="EI158" i="59"/>
  <c r="EH158" i="59"/>
  <c r="EG158" i="59"/>
  <c r="EF158" i="59"/>
  <c r="EE158" i="59"/>
  <c r="ED158" i="59"/>
  <c r="EC158" i="59"/>
  <c r="EB158" i="59"/>
  <c r="EA158" i="59"/>
  <c r="DZ158" i="59"/>
  <c r="DY158" i="59"/>
  <c r="DX158" i="59"/>
  <c r="DW158" i="59"/>
  <c r="DV158" i="59"/>
  <c r="DU158" i="59"/>
  <c r="DT158" i="59"/>
  <c r="DS158" i="59"/>
  <c r="DR158" i="59"/>
  <c r="DQ158" i="59"/>
  <c r="DP158" i="59"/>
  <c r="DO158" i="59"/>
  <c r="DN158" i="59"/>
  <c r="DM158" i="59"/>
  <c r="DL158" i="59"/>
  <c r="DK158" i="59"/>
  <c r="DJ158" i="59"/>
  <c r="DI158" i="59"/>
  <c r="DH158" i="59"/>
  <c r="DG158" i="59"/>
  <c r="DF158" i="59"/>
  <c r="DE158" i="59"/>
  <c r="DD158" i="59"/>
  <c r="DC158" i="59"/>
  <c r="DB158" i="59"/>
  <c r="DA158" i="59"/>
  <c r="CZ158" i="59"/>
  <c r="CY158" i="59"/>
  <c r="CX158" i="59"/>
  <c r="CW158" i="59"/>
  <c r="CV158" i="59"/>
  <c r="CU158" i="59"/>
  <c r="CT158" i="59"/>
  <c r="CS158" i="59"/>
  <c r="CR158" i="59"/>
  <c r="CQ158" i="59"/>
  <c r="CP158" i="59"/>
  <c r="CO158" i="59"/>
  <c r="CN158" i="59"/>
  <c r="CM158" i="59"/>
  <c r="CL158" i="59"/>
  <c r="CK158" i="59"/>
  <c r="CJ158" i="59"/>
  <c r="CI158" i="59"/>
  <c r="CH158" i="59"/>
  <c r="CG158" i="59"/>
  <c r="CF158" i="59"/>
  <c r="CE158" i="59"/>
  <c r="CD158" i="59"/>
  <c r="CC158" i="59"/>
  <c r="CB158" i="59"/>
  <c r="CA158" i="59"/>
  <c r="BZ158" i="59"/>
  <c r="BY158" i="59"/>
  <c r="BX158" i="59"/>
  <c r="BW158" i="59"/>
  <c r="BV158" i="59"/>
  <c r="BU158" i="59"/>
  <c r="BT158" i="59"/>
  <c r="BS158" i="59"/>
  <c r="BR158" i="59"/>
  <c r="BQ158" i="59"/>
  <c r="BP158" i="59"/>
  <c r="BO158" i="59"/>
  <c r="BN158" i="59"/>
  <c r="BM158" i="59"/>
  <c r="BL158" i="59"/>
  <c r="BK158" i="59"/>
  <c r="BJ158" i="59"/>
  <c r="BI158" i="59"/>
  <c r="BH158" i="59"/>
  <c r="BG158" i="59"/>
  <c r="BF158" i="59"/>
  <c r="BE158" i="59"/>
  <c r="BD158" i="59"/>
  <c r="BC158" i="59"/>
  <c r="BB158" i="59"/>
  <c r="BA158" i="59"/>
  <c r="AZ158" i="59"/>
  <c r="AY158" i="59"/>
  <c r="AX158" i="59"/>
  <c r="AW158" i="59"/>
  <c r="AV158" i="59"/>
  <c r="AU158" i="59"/>
  <c r="AT158" i="59"/>
  <c r="AS158" i="59"/>
  <c r="AR158" i="59"/>
  <c r="AQ158" i="59"/>
  <c r="AP158" i="59"/>
  <c r="AO158" i="59"/>
  <c r="AN158" i="59"/>
  <c r="AM158" i="59"/>
  <c r="AL158" i="59"/>
  <c r="AK158" i="59"/>
  <c r="AJ158" i="59"/>
  <c r="AI158" i="59"/>
  <c r="AH158" i="59"/>
  <c r="AG158" i="59"/>
  <c r="AF158" i="59"/>
  <c r="AE158" i="59"/>
  <c r="AD158" i="59"/>
  <c r="AC158" i="59"/>
  <c r="AB158" i="59"/>
  <c r="AA158" i="59"/>
  <c r="Z158" i="59"/>
  <c r="Y158" i="59"/>
  <c r="X158" i="59"/>
  <c r="W158" i="59"/>
  <c r="U158" i="59"/>
  <c r="T158" i="59"/>
  <c r="S158" i="59"/>
  <c r="R158" i="59"/>
  <c r="Q158" i="59"/>
  <c r="P158" i="59"/>
  <c r="O158" i="59"/>
  <c r="N158" i="59"/>
  <c r="M158" i="59"/>
  <c r="L158" i="59"/>
  <c r="K158" i="59"/>
  <c r="J158" i="59"/>
  <c r="I158" i="59"/>
  <c r="H158" i="59"/>
  <c r="G158" i="59"/>
  <c r="F158" i="59"/>
  <c r="E158" i="59"/>
  <c r="D158" i="59"/>
  <c r="AHU157" i="59"/>
  <c r="A157" i="59"/>
  <c r="AHU156" i="59"/>
  <c r="A156" i="59"/>
  <c r="AHU155" i="59"/>
  <c r="A155" i="59"/>
  <c r="AHU154" i="59"/>
  <c r="A154" i="59"/>
  <c r="AHU153" i="59"/>
  <c r="A153" i="59"/>
  <c r="AHU152" i="59"/>
  <c r="A152" i="59"/>
  <c r="AHU151" i="59"/>
  <c r="A151" i="59"/>
  <c r="AHU150" i="59"/>
  <c r="A150" i="59"/>
  <c r="AHU149" i="59"/>
  <c r="A149" i="59"/>
  <c r="AHU148" i="59"/>
  <c r="A148" i="59"/>
  <c r="AHU147" i="59"/>
  <c r="A147" i="59"/>
  <c r="AHU146" i="59"/>
  <c r="A146" i="59"/>
  <c r="AHU145" i="59"/>
  <c r="A145" i="59"/>
  <c r="AHU144" i="59"/>
  <c r="A144" i="59"/>
  <c r="AHU143" i="59"/>
  <c r="A143" i="59"/>
  <c r="AHU142" i="59"/>
  <c r="A142" i="59"/>
  <c r="AHU141" i="59"/>
  <c r="A141" i="59"/>
  <c r="AHU140" i="59"/>
  <c r="A140" i="59"/>
  <c r="AHU139" i="59"/>
  <c r="A139" i="59"/>
  <c r="AHU138" i="59"/>
  <c r="A138" i="59"/>
  <c r="AHU137" i="59"/>
  <c r="A137" i="59"/>
  <c r="AHU136" i="59"/>
  <c r="A136" i="59"/>
  <c r="AHU135" i="59"/>
  <c r="A135" i="59"/>
  <c r="AHU134" i="59"/>
  <c r="A134" i="59"/>
  <c r="AHU133" i="59"/>
  <c r="A133" i="59"/>
  <c r="AHU132" i="59"/>
  <c r="A132" i="59"/>
  <c r="AHU131" i="59"/>
  <c r="A131" i="59"/>
  <c r="AHU130" i="59"/>
  <c r="A130" i="59"/>
  <c r="AHU129" i="59"/>
  <c r="A129" i="59"/>
  <c r="AHU128" i="59"/>
  <c r="A128" i="59"/>
  <c r="AHU127" i="59"/>
  <c r="A127" i="59"/>
  <c r="AHU126" i="59"/>
  <c r="A126" i="59"/>
  <c r="AHU125" i="59"/>
  <c r="A125" i="59"/>
  <c r="AHU124" i="59"/>
  <c r="A124" i="59"/>
  <c r="AHU123" i="59"/>
  <c r="A123" i="59"/>
  <c r="AHU122" i="59"/>
  <c r="A122" i="59"/>
  <c r="AHU121" i="59"/>
  <c r="A121" i="59"/>
  <c r="AHU120" i="59"/>
  <c r="A120" i="59"/>
  <c r="AHU119" i="59"/>
  <c r="A119" i="59"/>
  <c r="AHU118" i="59"/>
  <c r="A118" i="59"/>
  <c r="AHU117" i="59"/>
  <c r="A117" i="59"/>
  <c r="AHU116" i="59"/>
  <c r="A116" i="59"/>
  <c r="AHU115" i="59"/>
  <c r="A115" i="59"/>
  <c r="AHU114" i="59"/>
  <c r="A114" i="59"/>
  <c r="AHU113" i="59"/>
  <c r="A113" i="59"/>
  <c r="AHU112" i="59"/>
  <c r="A112" i="59"/>
  <c r="AHU111" i="59"/>
  <c r="A111" i="59"/>
  <c r="AHU110" i="59"/>
  <c r="A110" i="59"/>
  <c r="AHU109" i="59"/>
  <c r="A109" i="59"/>
  <c r="AHU108" i="59"/>
  <c r="A108" i="59"/>
  <c r="AHU107" i="59"/>
  <c r="A107" i="59"/>
  <c r="AHU106" i="59"/>
  <c r="A106" i="59"/>
  <c r="AHU105" i="59"/>
  <c r="A105" i="59"/>
  <c r="AHU104" i="59"/>
  <c r="A104" i="59"/>
  <c r="AHU103" i="59"/>
  <c r="A103" i="59"/>
  <c r="AHU102" i="59"/>
  <c r="A102" i="59"/>
  <c r="AHU101" i="59"/>
  <c r="A101" i="59"/>
  <c r="AHU100" i="59"/>
  <c r="A100" i="59"/>
  <c r="AHU99" i="59"/>
  <c r="A99" i="59"/>
  <c r="AHU98" i="59"/>
  <c r="A98" i="59"/>
  <c r="AHU97" i="59"/>
  <c r="A97" i="59"/>
  <c r="AHU96" i="59"/>
  <c r="A96" i="59"/>
  <c r="AHU95" i="59"/>
  <c r="A95" i="59"/>
  <c r="AHU94" i="59"/>
  <c r="A94" i="59"/>
  <c r="AHU93" i="59"/>
  <c r="A93" i="59"/>
  <c r="AHU92" i="59"/>
  <c r="A92" i="59"/>
  <c r="AHU91" i="59"/>
  <c r="A91" i="59"/>
  <c r="AHU90" i="59"/>
  <c r="A90" i="59"/>
  <c r="AHU89" i="59"/>
  <c r="A89" i="59"/>
  <c r="AHU88" i="59"/>
  <c r="A88" i="59"/>
  <c r="AHU87" i="59"/>
  <c r="A87" i="59"/>
  <c r="AHU86" i="59"/>
  <c r="A86" i="59"/>
  <c r="AHU85" i="59"/>
  <c r="A85" i="59"/>
  <c r="AHU84" i="59"/>
  <c r="A84" i="59"/>
  <c r="AHU83" i="59"/>
  <c r="A83" i="59"/>
  <c r="AHU82" i="59"/>
  <c r="A82" i="59"/>
  <c r="AHU81" i="59"/>
  <c r="A81" i="59"/>
  <c r="AHU80" i="59"/>
  <c r="A80" i="59"/>
  <c r="AHU79" i="59"/>
  <c r="A79" i="59"/>
  <c r="AHU78" i="59"/>
  <c r="A78" i="59"/>
  <c r="AHU77" i="59"/>
  <c r="A77" i="59"/>
  <c r="AHU76" i="59"/>
  <c r="A76" i="59"/>
  <c r="AHU75" i="59"/>
  <c r="A75" i="59"/>
  <c r="AHU74" i="59"/>
  <c r="A74" i="59"/>
  <c r="AHU73" i="59"/>
  <c r="A73" i="59"/>
  <c r="AHU72" i="59"/>
  <c r="A72" i="59"/>
  <c r="AHU71" i="59"/>
  <c r="A71" i="59"/>
  <c r="AHU70" i="59"/>
  <c r="A70" i="59"/>
  <c r="AHU69" i="59"/>
  <c r="A69" i="59"/>
  <c r="AHU68" i="59"/>
  <c r="A68" i="59"/>
  <c r="AHU67" i="59"/>
  <c r="A67" i="59"/>
  <c r="AHU66" i="59"/>
  <c r="A66" i="59"/>
  <c r="AHU65" i="59"/>
  <c r="A65" i="59"/>
  <c r="AHU64" i="59"/>
  <c r="A64" i="59"/>
  <c r="AHU63" i="59"/>
  <c r="A63" i="59"/>
  <c r="AHU62" i="59"/>
  <c r="A62" i="59"/>
  <c r="AHT59" i="59"/>
  <c r="AHT160" i="59" s="1"/>
  <c r="AHS59" i="59"/>
  <c r="AHS160" i="59" s="1"/>
  <c r="AHR59" i="59"/>
  <c r="AHR160" i="59" s="1"/>
  <c r="AHQ59" i="59"/>
  <c r="AHQ160" i="59" s="1"/>
  <c r="AHP59" i="59"/>
  <c r="AHP160" i="59" s="1"/>
  <c r="AHO59" i="59"/>
  <c r="AHO160" i="59" s="1"/>
  <c r="AHN59" i="59"/>
  <c r="AHN160" i="59" s="1"/>
  <c r="AHM59" i="59"/>
  <c r="AHM160" i="59" s="1"/>
  <c r="AHL59" i="59"/>
  <c r="AHL160" i="59" s="1"/>
  <c r="AHK59" i="59"/>
  <c r="AHK160" i="59" s="1"/>
  <c r="AHJ59" i="59"/>
  <c r="AHJ160" i="59" s="1"/>
  <c r="AHI59" i="59"/>
  <c r="AHI160" i="59" s="1"/>
  <c r="AHH59" i="59"/>
  <c r="AHH160" i="59" s="1"/>
  <c r="AHG59" i="59"/>
  <c r="AHG160" i="59" s="1"/>
  <c r="AHF59" i="59"/>
  <c r="AHF160" i="59" s="1"/>
  <c r="AHE59" i="59"/>
  <c r="AHE160" i="59" s="1"/>
  <c r="AHD59" i="59"/>
  <c r="AHD160" i="59" s="1"/>
  <c r="AHC59" i="59"/>
  <c r="AHC160" i="59" s="1"/>
  <c r="AHB59" i="59"/>
  <c r="AHB160" i="59" s="1"/>
  <c r="AHA59" i="59"/>
  <c r="AHA160" i="59" s="1"/>
  <c r="AGZ59" i="59"/>
  <c r="AGZ160" i="59" s="1"/>
  <c r="AGY59" i="59"/>
  <c r="AGY160" i="59" s="1"/>
  <c r="AGX59" i="59"/>
  <c r="AGX160" i="59" s="1"/>
  <c r="AGW59" i="59"/>
  <c r="AGW160" i="59" s="1"/>
  <c r="AGV59" i="59"/>
  <c r="AGV160" i="59" s="1"/>
  <c r="AGU59" i="59"/>
  <c r="AGU160" i="59" s="1"/>
  <c r="AGT59" i="59"/>
  <c r="AGT160" i="59" s="1"/>
  <c r="AGS59" i="59"/>
  <c r="AGS160" i="59" s="1"/>
  <c r="AGR59" i="59"/>
  <c r="AGR160" i="59" s="1"/>
  <c r="AGQ59" i="59"/>
  <c r="AGQ160" i="59" s="1"/>
  <c r="AGP59" i="59"/>
  <c r="AGP160" i="59" s="1"/>
  <c r="AGO59" i="59"/>
  <c r="AGO160" i="59" s="1"/>
  <c r="AGN59" i="59"/>
  <c r="AGN160" i="59" s="1"/>
  <c r="AGM59" i="59"/>
  <c r="AGM160" i="59" s="1"/>
  <c r="AGL59" i="59"/>
  <c r="AGL160" i="59" s="1"/>
  <c r="AGK59" i="59"/>
  <c r="AGK160" i="59" s="1"/>
  <c r="AGJ59" i="59"/>
  <c r="AGJ160" i="59" s="1"/>
  <c r="AGI59" i="59"/>
  <c r="AGI160" i="59" s="1"/>
  <c r="AGH59" i="59"/>
  <c r="AGH160" i="59" s="1"/>
  <c r="AGG59" i="59"/>
  <c r="AGG160" i="59" s="1"/>
  <c r="AGF59" i="59"/>
  <c r="AGF160" i="59" s="1"/>
  <c r="AGE59" i="59"/>
  <c r="AGE160" i="59" s="1"/>
  <c r="AGD59" i="59"/>
  <c r="AGD160" i="59" s="1"/>
  <c r="AGC59" i="59"/>
  <c r="AGC160" i="59" s="1"/>
  <c r="AGB59" i="59"/>
  <c r="AGB160" i="59" s="1"/>
  <c r="AGA59" i="59"/>
  <c r="AGA160" i="59" s="1"/>
  <c r="AFZ59" i="59"/>
  <c r="AFZ160" i="59" s="1"/>
  <c r="AFY59" i="59"/>
  <c r="AFY160" i="59" s="1"/>
  <c r="AFX59" i="59"/>
  <c r="AFX160" i="59" s="1"/>
  <c r="AFW59" i="59"/>
  <c r="AFW160" i="59" s="1"/>
  <c r="AFV59" i="59"/>
  <c r="AFV160" i="59" s="1"/>
  <c r="AFU59" i="59"/>
  <c r="AFU160" i="59" s="1"/>
  <c r="AFT59" i="59"/>
  <c r="AFT160" i="59" s="1"/>
  <c r="AFS59" i="59"/>
  <c r="AFS160" i="59" s="1"/>
  <c r="AFR59" i="59"/>
  <c r="AFR160" i="59" s="1"/>
  <c r="AFQ59" i="59"/>
  <c r="AFQ160" i="59" s="1"/>
  <c r="AFP59" i="59"/>
  <c r="AFP160" i="59" s="1"/>
  <c r="AFO59" i="59"/>
  <c r="AFO160" i="59" s="1"/>
  <c r="AFN59" i="59"/>
  <c r="AFN160" i="59" s="1"/>
  <c r="AFM59" i="59"/>
  <c r="AFM160" i="59" s="1"/>
  <c r="AFL59" i="59"/>
  <c r="AFL160" i="59" s="1"/>
  <c r="AFK59" i="59"/>
  <c r="AFK160" i="59" s="1"/>
  <c r="AFJ59" i="59"/>
  <c r="AFJ160" i="59" s="1"/>
  <c r="AFI59" i="59"/>
  <c r="AFI160" i="59" s="1"/>
  <c r="AFH59" i="59"/>
  <c r="AFH160" i="59" s="1"/>
  <c r="AFG59" i="59"/>
  <c r="AFG160" i="59" s="1"/>
  <c r="AFF59" i="59"/>
  <c r="AFF160" i="59" s="1"/>
  <c r="AFE59" i="59"/>
  <c r="AFE160" i="59" s="1"/>
  <c r="AFD59" i="59"/>
  <c r="AFD160" i="59" s="1"/>
  <c r="AFC59" i="59"/>
  <c r="AFC160" i="59" s="1"/>
  <c r="AFB59" i="59"/>
  <c r="AFB160" i="59" s="1"/>
  <c r="AFA59" i="59"/>
  <c r="AFA160" i="59" s="1"/>
  <c r="AEZ59" i="59"/>
  <c r="AEZ160" i="59" s="1"/>
  <c r="AEY59" i="59"/>
  <c r="AEY160" i="59" s="1"/>
  <c r="AEX59" i="59"/>
  <c r="AEX160" i="59" s="1"/>
  <c r="AEW59" i="59"/>
  <c r="AEW160" i="59" s="1"/>
  <c r="AEV59" i="59"/>
  <c r="AEV160" i="59" s="1"/>
  <c r="AEU59" i="59"/>
  <c r="AEU160" i="59" s="1"/>
  <c r="AET59" i="59"/>
  <c r="AET160" i="59" s="1"/>
  <c r="AES59" i="59"/>
  <c r="AES160" i="59" s="1"/>
  <c r="AER59" i="59"/>
  <c r="AER160" i="59" s="1"/>
  <c r="AEQ59" i="59"/>
  <c r="AEQ160" i="59" s="1"/>
  <c r="AEP59" i="59"/>
  <c r="AEP160" i="59" s="1"/>
  <c r="AEO59" i="59"/>
  <c r="AEO160" i="59" s="1"/>
  <c r="AEN59" i="59"/>
  <c r="AEN160" i="59" s="1"/>
  <c r="AEM59" i="59"/>
  <c r="AEM160" i="59" s="1"/>
  <c r="AEL59" i="59"/>
  <c r="AEL160" i="59" s="1"/>
  <c r="AEK59" i="59"/>
  <c r="AEK160" i="59" s="1"/>
  <c r="AEJ59" i="59"/>
  <c r="AEJ160" i="59" s="1"/>
  <c r="AEI59" i="59"/>
  <c r="AEI160" i="59" s="1"/>
  <c r="AEH59" i="59"/>
  <c r="AEH160" i="59" s="1"/>
  <c r="AEG59" i="59"/>
  <c r="AEG160" i="59" s="1"/>
  <c r="AEF59" i="59"/>
  <c r="AEF160" i="59" s="1"/>
  <c r="AEE59" i="59"/>
  <c r="AEE160" i="59" s="1"/>
  <c r="AED59" i="59"/>
  <c r="AED160" i="59" s="1"/>
  <c r="AEC59" i="59"/>
  <c r="AEC160" i="59" s="1"/>
  <c r="AEB59" i="59"/>
  <c r="AEB160" i="59" s="1"/>
  <c r="AEA59" i="59"/>
  <c r="AEA160" i="59" s="1"/>
  <c r="ADZ59" i="59"/>
  <c r="ADZ160" i="59" s="1"/>
  <c r="ADY59" i="59"/>
  <c r="ADY160" i="59" s="1"/>
  <c r="ADX59" i="59"/>
  <c r="ADX160" i="59" s="1"/>
  <c r="ADW59" i="59"/>
  <c r="ADW160" i="59" s="1"/>
  <c r="ADV59" i="59"/>
  <c r="ADV160" i="59" s="1"/>
  <c r="ADU59" i="59"/>
  <c r="ADU160" i="59" s="1"/>
  <c r="ADT59" i="59"/>
  <c r="ADT160" i="59" s="1"/>
  <c r="ADS59" i="59"/>
  <c r="ADS160" i="59" s="1"/>
  <c r="ADR59" i="59"/>
  <c r="ADR160" i="59" s="1"/>
  <c r="ADQ59" i="59"/>
  <c r="ADQ160" i="59" s="1"/>
  <c r="ADP59" i="59"/>
  <c r="ADP160" i="59" s="1"/>
  <c r="ADO59" i="59"/>
  <c r="ADO160" i="59" s="1"/>
  <c r="ADN59" i="59"/>
  <c r="ADN160" i="59" s="1"/>
  <c r="ADM59" i="59"/>
  <c r="ADM160" i="59" s="1"/>
  <c r="ADL59" i="59"/>
  <c r="ADL160" i="59" s="1"/>
  <c r="ADK59" i="59"/>
  <c r="ADK160" i="59" s="1"/>
  <c r="ADJ59" i="59"/>
  <c r="ADJ160" i="59" s="1"/>
  <c r="ADI59" i="59"/>
  <c r="ADI160" i="59" s="1"/>
  <c r="ADH59" i="59"/>
  <c r="ADH160" i="59" s="1"/>
  <c r="ADG59" i="59"/>
  <c r="ADG160" i="59" s="1"/>
  <c r="ADF59" i="59"/>
  <c r="ADF160" i="59" s="1"/>
  <c r="ADE59" i="59"/>
  <c r="ADE160" i="59" s="1"/>
  <c r="ADD59" i="59"/>
  <c r="ADD160" i="59" s="1"/>
  <c r="ADC59" i="59"/>
  <c r="ADC160" i="59" s="1"/>
  <c r="ADB59" i="59"/>
  <c r="ADB160" i="59" s="1"/>
  <c r="ADA59" i="59"/>
  <c r="ADA160" i="59" s="1"/>
  <c r="ACZ59" i="59"/>
  <c r="ACZ160" i="59" s="1"/>
  <c r="ACY59" i="59"/>
  <c r="ACY160" i="59" s="1"/>
  <c r="ACX59" i="59"/>
  <c r="ACX160" i="59" s="1"/>
  <c r="ACW59" i="59"/>
  <c r="ACW160" i="59" s="1"/>
  <c r="ACV59" i="59"/>
  <c r="ACV160" i="59" s="1"/>
  <c r="ACU59" i="59"/>
  <c r="ACU160" i="59" s="1"/>
  <c r="ACT59" i="59"/>
  <c r="ACT160" i="59" s="1"/>
  <c r="ACS59" i="59"/>
  <c r="ACS160" i="59" s="1"/>
  <c r="ACR59" i="59"/>
  <c r="ACR160" i="59" s="1"/>
  <c r="ACQ59" i="59"/>
  <c r="ACQ160" i="59" s="1"/>
  <c r="ACP59" i="59"/>
  <c r="ACP160" i="59" s="1"/>
  <c r="ACO59" i="59"/>
  <c r="ACO160" i="59" s="1"/>
  <c r="ACN59" i="59"/>
  <c r="ACN160" i="59" s="1"/>
  <c r="ACM59" i="59"/>
  <c r="ACM160" i="59" s="1"/>
  <c r="ACL59" i="59"/>
  <c r="ACL160" i="59" s="1"/>
  <c r="ACK59" i="59"/>
  <c r="ACK160" i="59" s="1"/>
  <c r="ACJ59" i="59"/>
  <c r="ACJ160" i="59" s="1"/>
  <c r="ACI59" i="59"/>
  <c r="ACI160" i="59" s="1"/>
  <c r="ACH59" i="59"/>
  <c r="ACH160" i="59" s="1"/>
  <c r="ACG59" i="59"/>
  <c r="ACG160" i="59" s="1"/>
  <c r="ACF59" i="59"/>
  <c r="ACF160" i="59" s="1"/>
  <c r="ACE59" i="59"/>
  <c r="ACE160" i="59" s="1"/>
  <c r="ACD59" i="59"/>
  <c r="ACD160" i="59" s="1"/>
  <c r="ACC59" i="59"/>
  <c r="ACC160" i="59" s="1"/>
  <c r="ACB59" i="59"/>
  <c r="ACB160" i="59" s="1"/>
  <c r="ACA59" i="59"/>
  <c r="ACA160" i="59" s="1"/>
  <c r="ABZ59" i="59"/>
  <c r="ABZ160" i="59" s="1"/>
  <c r="ABY59" i="59"/>
  <c r="ABY160" i="59" s="1"/>
  <c r="ABX59" i="59"/>
  <c r="ABX160" i="59" s="1"/>
  <c r="ABW59" i="59"/>
  <c r="ABW160" i="59" s="1"/>
  <c r="ABV59" i="59"/>
  <c r="ABV160" i="59" s="1"/>
  <c r="ABU59" i="59"/>
  <c r="ABU160" i="59" s="1"/>
  <c r="ABT59" i="59"/>
  <c r="ABT160" i="59" s="1"/>
  <c r="ABS59" i="59"/>
  <c r="ABS160" i="59" s="1"/>
  <c r="ABR59" i="59"/>
  <c r="ABR160" i="59" s="1"/>
  <c r="ABQ59" i="59"/>
  <c r="ABQ160" i="59" s="1"/>
  <c r="ABP59" i="59"/>
  <c r="ABP160" i="59" s="1"/>
  <c r="ABO59" i="59"/>
  <c r="ABO160" i="59" s="1"/>
  <c r="ABN59" i="59"/>
  <c r="ABN160" i="59" s="1"/>
  <c r="ABM59" i="59"/>
  <c r="ABM160" i="59" s="1"/>
  <c r="ABL59" i="59"/>
  <c r="ABL160" i="59" s="1"/>
  <c r="ABK59" i="59"/>
  <c r="ABK160" i="59" s="1"/>
  <c r="ABJ59" i="59"/>
  <c r="ABJ160" i="59" s="1"/>
  <c r="ABI59" i="59"/>
  <c r="ABI160" i="59" s="1"/>
  <c r="ABH59" i="59"/>
  <c r="ABH160" i="59" s="1"/>
  <c r="ABG59" i="59"/>
  <c r="ABG160" i="59" s="1"/>
  <c r="ABF59" i="59"/>
  <c r="ABF160" i="59" s="1"/>
  <c r="ABE59" i="59"/>
  <c r="ABE160" i="59" s="1"/>
  <c r="ABD59" i="59"/>
  <c r="ABD160" i="59" s="1"/>
  <c r="ABC59" i="59"/>
  <c r="ABC160" i="59" s="1"/>
  <c r="ABB59" i="59"/>
  <c r="ABB160" i="59" s="1"/>
  <c r="ABA59" i="59"/>
  <c r="ABA160" i="59" s="1"/>
  <c r="AAZ59" i="59"/>
  <c r="AAZ160" i="59" s="1"/>
  <c r="AAY59" i="59"/>
  <c r="AAY160" i="59" s="1"/>
  <c r="AAX59" i="59"/>
  <c r="AAX160" i="59" s="1"/>
  <c r="AAW59" i="59"/>
  <c r="AAW160" i="59" s="1"/>
  <c r="AAV59" i="59"/>
  <c r="AAV160" i="59" s="1"/>
  <c r="AAU59" i="59"/>
  <c r="AAU160" i="59" s="1"/>
  <c r="AAT59" i="59"/>
  <c r="AAT160" i="59" s="1"/>
  <c r="AAS59" i="59"/>
  <c r="AAS160" i="59" s="1"/>
  <c r="AAR59" i="59"/>
  <c r="AAR160" i="59" s="1"/>
  <c r="AAQ59" i="59"/>
  <c r="AAQ160" i="59" s="1"/>
  <c r="AAP59" i="59"/>
  <c r="AAP160" i="59" s="1"/>
  <c r="AAO59" i="59"/>
  <c r="AAO160" i="59" s="1"/>
  <c r="AAN59" i="59"/>
  <c r="AAN160" i="59" s="1"/>
  <c r="AAM59" i="59"/>
  <c r="AAM160" i="59" s="1"/>
  <c r="AAL59" i="59"/>
  <c r="AAL160" i="59" s="1"/>
  <c r="AAK59" i="59"/>
  <c r="AAK160" i="59" s="1"/>
  <c r="AAJ59" i="59"/>
  <c r="AAJ160" i="59" s="1"/>
  <c r="AAI59" i="59"/>
  <c r="AAI160" i="59" s="1"/>
  <c r="AAH59" i="59"/>
  <c r="AAH160" i="59" s="1"/>
  <c r="AAG59" i="59"/>
  <c r="AAG160" i="59" s="1"/>
  <c r="AAF59" i="59"/>
  <c r="AAF160" i="59" s="1"/>
  <c r="AAE59" i="59"/>
  <c r="AAE160" i="59" s="1"/>
  <c r="AAD59" i="59"/>
  <c r="AAD160" i="59" s="1"/>
  <c r="AAC59" i="59"/>
  <c r="AAC160" i="59" s="1"/>
  <c r="AAB59" i="59"/>
  <c r="AAB160" i="59" s="1"/>
  <c r="AAA59" i="59"/>
  <c r="AAA160" i="59" s="1"/>
  <c r="ZZ59" i="59"/>
  <c r="ZZ160" i="59" s="1"/>
  <c r="ZY59" i="59"/>
  <c r="ZY160" i="59" s="1"/>
  <c r="ZX59" i="59"/>
  <c r="ZX160" i="59" s="1"/>
  <c r="ZW59" i="59"/>
  <c r="ZW160" i="59" s="1"/>
  <c r="ZV59" i="59"/>
  <c r="ZV160" i="59" s="1"/>
  <c r="ZU59" i="59"/>
  <c r="ZU160" i="59" s="1"/>
  <c r="ZT59" i="59"/>
  <c r="ZT160" i="59" s="1"/>
  <c r="ZS59" i="59"/>
  <c r="ZS160" i="59" s="1"/>
  <c r="ZR59" i="59"/>
  <c r="ZR160" i="59" s="1"/>
  <c r="ZQ59" i="59"/>
  <c r="ZQ160" i="59" s="1"/>
  <c r="ZP59" i="59"/>
  <c r="ZP160" i="59" s="1"/>
  <c r="ZO59" i="59"/>
  <c r="ZO160" i="59" s="1"/>
  <c r="ZN59" i="59"/>
  <c r="ZN160" i="59" s="1"/>
  <c r="ZM59" i="59"/>
  <c r="ZM160" i="59" s="1"/>
  <c r="ZL59" i="59"/>
  <c r="ZL160" i="59" s="1"/>
  <c r="ZK59" i="59"/>
  <c r="ZK160" i="59" s="1"/>
  <c r="ZJ59" i="59"/>
  <c r="ZJ160" i="59" s="1"/>
  <c r="ZI59" i="59"/>
  <c r="ZI160" i="59" s="1"/>
  <c r="ZH59" i="59"/>
  <c r="ZH160" i="59" s="1"/>
  <c r="ZG59" i="59"/>
  <c r="ZG160" i="59" s="1"/>
  <c r="ZF59" i="59"/>
  <c r="ZF160" i="59" s="1"/>
  <c r="ZE59" i="59"/>
  <c r="ZE160" i="59" s="1"/>
  <c r="ZD59" i="59"/>
  <c r="ZD160" i="59" s="1"/>
  <c r="ZC59" i="59"/>
  <c r="ZC160" i="59" s="1"/>
  <c r="ZB59" i="59"/>
  <c r="ZB160" i="59" s="1"/>
  <c r="ZA59" i="59"/>
  <c r="ZA160" i="59" s="1"/>
  <c r="YZ59" i="59"/>
  <c r="YZ160" i="59" s="1"/>
  <c r="YY59" i="59"/>
  <c r="YY160" i="59" s="1"/>
  <c r="YX59" i="59"/>
  <c r="YX160" i="59" s="1"/>
  <c r="YW59" i="59"/>
  <c r="YW160" i="59" s="1"/>
  <c r="YV59" i="59"/>
  <c r="YV160" i="59" s="1"/>
  <c r="YU59" i="59"/>
  <c r="YU160" i="59" s="1"/>
  <c r="YT59" i="59"/>
  <c r="YT160" i="59" s="1"/>
  <c r="YS59" i="59"/>
  <c r="YS160" i="59" s="1"/>
  <c r="YR59" i="59"/>
  <c r="YR160" i="59" s="1"/>
  <c r="YQ59" i="59"/>
  <c r="YQ160" i="59" s="1"/>
  <c r="YP59" i="59"/>
  <c r="YP160" i="59" s="1"/>
  <c r="YO59" i="59"/>
  <c r="YO160" i="59" s="1"/>
  <c r="YN59" i="59"/>
  <c r="YN160" i="59" s="1"/>
  <c r="YM59" i="59"/>
  <c r="YM160" i="59" s="1"/>
  <c r="YL59" i="59"/>
  <c r="YL160" i="59" s="1"/>
  <c r="YK59" i="59"/>
  <c r="YK160" i="59" s="1"/>
  <c r="YJ59" i="59"/>
  <c r="YJ160" i="59" s="1"/>
  <c r="YI59" i="59"/>
  <c r="YI160" i="59" s="1"/>
  <c r="YH59" i="59"/>
  <c r="YH160" i="59" s="1"/>
  <c r="YG59" i="59"/>
  <c r="YG160" i="59" s="1"/>
  <c r="YF59" i="59"/>
  <c r="YF160" i="59" s="1"/>
  <c r="YE59" i="59"/>
  <c r="YE160" i="59" s="1"/>
  <c r="YD59" i="59"/>
  <c r="YD160" i="59" s="1"/>
  <c r="YC59" i="59"/>
  <c r="YC160" i="59" s="1"/>
  <c r="YB59" i="59"/>
  <c r="YB160" i="59" s="1"/>
  <c r="YA59" i="59"/>
  <c r="YA160" i="59" s="1"/>
  <c r="XZ59" i="59"/>
  <c r="XZ160" i="59" s="1"/>
  <c r="XY59" i="59"/>
  <c r="XY160" i="59" s="1"/>
  <c r="XX59" i="59"/>
  <c r="XX160" i="59" s="1"/>
  <c r="XW59" i="59"/>
  <c r="XW160" i="59" s="1"/>
  <c r="XV59" i="59"/>
  <c r="XV160" i="59" s="1"/>
  <c r="XU59" i="59"/>
  <c r="XU160" i="59" s="1"/>
  <c r="XT59" i="59"/>
  <c r="XT160" i="59" s="1"/>
  <c r="XS59" i="59"/>
  <c r="XS160" i="59" s="1"/>
  <c r="XR59" i="59"/>
  <c r="XR160" i="59" s="1"/>
  <c r="XQ59" i="59"/>
  <c r="XQ160" i="59" s="1"/>
  <c r="XP59" i="59"/>
  <c r="XP160" i="59" s="1"/>
  <c r="XO59" i="59"/>
  <c r="XO160" i="59" s="1"/>
  <c r="XN59" i="59"/>
  <c r="XN160" i="59" s="1"/>
  <c r="XM59" i="59"/>
  <c r="XM160" i="59" s="1"/>
  <c r="XL59" i="59"/>
  <c r="XL160" i="59" s="1"/>
  <c r="XK59" i="59"/>
  <c r="XK160" i="59" s="1"/>
  <c r="XJ59" i="59"/>
  <c r="XJ160" i="59" s="1"/>
  <c r="XI59" i="59"/>
  <c r="XI160" i="59" s="1"/>
  <c r="XH59" i="59"/>
  <c r="XH160" i="59" s="1"/>
  <c r="XG59" i="59"/>
  <c r="XG160" i="59" s="1"/>
  <c r="XF59" i="59"/>
  <c r="XF160" i="59" s="1"/>
  <c r="XE59" i="59"/>
  <c r="XE160" i="59" s="1"/>
  <c r="XD59" i="59"/>
  <c r="XD160" i="59" s="1"/>
  <c r="XC59" i="59"/>
  <c r="XC160" i="59" s="1"/>
  <c r="XB59" i="59"/>
  <c r="XB160" i="59" s="1"/>
  <c r="XA59" i="59"/>
  <c r="XA160" i="59" s="1"/>
  <c r="WZ59" i="59"/>
  <c r="WZ160" i="59" s="1"/>
  <c r="WY59" i="59"/>
  <c r="WY160" i="59" s="1"/>
  <c r="WX59" i="59"/>
  <c r="WX160" i="59" s="1"/>
  <c r="WW59" i="59"/>
  <c r="WW160" i="59" s="1"/>
  <c r="WV59" i="59"/>
  <c r="WV160" i="59" s="1"/>
  <c r="WU59" i="59"/>
  <c r="WU160" i="59" s="1"/>
  <c r="WT59" i="59"/>
  <c r="WT160" i="59" s="1"/>
  <c r="WS59" i="59"/>
  <c r="WS160" i="59" s="1"/>
  <c r="WR59" i="59"/>
  <c r="WR160" i="59" s="1"/>
  <c r="WQ59" i="59"/>
  <c r="WQ160" i="59" s="1"/>
  <c r="WP59" i="59"/>
  <c r="WP160" i="59" s="1"/>
  <c r="WO59" i="59"/>
  <c r="WO160" i="59" s="1"/>
  <c r="WN59" i="59"/>
  <c r="WN160" i="59" s="1"/>
  <c r="WM59" i="59"/>
  <c r="WM160" i="59" s="1"/>
  <c r="WL59" i="59"/>
  <c r="WL160" i="59" s="1"/>
  <c r="WK59" i="59"/>
  <c r="WK160" i="59" s="1"/>
  <c r="WJ59" i="59"/>
  <c r="WJ160" i="59" s="1"/>
  <c r="WI59" i="59"/>
  <c r="WI160" i="59" s="1"/>
  <c r="WH59" i="59"/>
  <c r="WH160" i="59" s="1"/>
  <c r="WG59" i="59"/>
  <c r="WG160" i="59" s="1"/>
  <c r="WF59" i="59"/>
  <c r="WF160" i="59" s="1"/>
  <c r="WE59" i="59"/>
  <c r="WE160" i="59" s="1"/>
  <c r="WD59" i="59"/>
  <c r="WD160" i="59" s="1"/>
  <c r="WC59" i="59"/>
  <c r="WC160" i="59" s="1"/>
  <c r="WB59" i="59"/>
  <c r="WB160" i="59" s="1"/>
  <c r="WA59" i="59"/>
  <c r="WA160" i="59" s="1"/>
  <c r="VZ59" i="59"/>
  <c r="VZ160" i="59" s="1"/>
  <c r="VY59" i="59"/>
  <c r="VY160" i="59" s="1"/>
  <c r="VX59" i="59"/>
  <c r="VX160" i="59" s="1"/>
  <c r="VW59" i="59"/>
  <c r="VW160" i="59" s="1"/>
  <c r="VV59" i="59"/>
  <c r="VV160" i="59" s="1"/>
  <c r="VU59" i="59"/>
  <c r="VU160" i="59" s="1"/>
  <c r="VT59" i="59"/>
  <c r="VT160" i="59" s="1"/>
  <c r="VS59" i="59"/>
  <c r="VS160" i="59" s="1"/>
  <c r="VR59" i="59"/>
  <c r="VR160" i="59" s="1"/>
  <c r="VQ59" i="59"/>
  <c r="VQ160" i="59" s="1"/>
  <c r="VP59" i="59"/>
  <c r="VP160" i="59" s="1"/>
  <c r="VO59" i="59"/>
  <c r="VO160" i="59" s="1"/>
  <c r="VN59" i="59"/>
  <c r="VN160" i="59" s="1"/>
  <c r="VM59" i="59"/>
  <c r="VM160" i="59" s="1"/>
  <c r="VL59" i="59"/>
  <c r="VL160" i="59" s="1"/>
  <c r="VK59" i="59"/>
  <c r="VK160" i="59" s="1"/>
  <c r="VJ59" i="59"/>
  <c r="VJ160" i="59" s="1"/>
  <c r="VI59" i="59"/>
  <c r="VI160" i="59" s="1"/>
  <c r="VH59" i="59"/>
  <c r="VH160" i="59" s="1"/>
  <c r="VG59" i="59"/>
  <c r="VG160" i="59" s="1"/>
  <c r="VF59" i="59"/>
  <c r="VF160" i="59" s="1"/>
  <c r="VE59" i="59"/>
  <c r="VE160" i="59" s="1"/>
  <c r="VD59" i="59"/>
  <c r="VD160" i="59" s="1"/>
  <c r="VC59" i="59"/>
  <c r="VC160" i="59" s="1"/>
  <c r="VB59" i="59"/>
  <c r="VB160" i="59" s="1"/>
  <c r="VA59" i="59"/>
  <c r="VA160" i="59" s="1"/>
  <c r="UZ59" i="59"/>
  <c r="UZ160" i="59" s="1"/>
  <c r="UY59" i="59"/>
  <c r="UY160" i="59" s="1"/>
  <c r="UX59" i="59"/>
  <c r="UX160" i="59" s="1"/>
  <c r="UW59" i="59"/>
  <c r="UW160" i="59" s="1"/>
  <c r="UV59" i="59"/>
  <c r="UV160" i="59" s="1"/>
  <c r="UU59" i="59"/>
  <c r="UU160" i="59" s="1"/>
  <c r="UT59" i="59"/>
  <c r="UT160" i="59" s="1"/>
  <c r="US59" i="59"/>
  <c r="US160" i="59" s="1"/>
  <c r="UR59" i="59"/>
  <c r="UR160" i="59" s="1"/>
  <c r="UQ59" i="59"/>
  <c r="UQ160" i="59" s="1"/>
  <c r="UP59" i="59"/>
  <c r="UP160" i="59" s="1"/>
  <c r="UO59" i="59"/>
  <c r="UO160" i="59" s="1"/>
  <c r="UN59" i="59"/>
  <c r="UN160" i="59" s="1"/>
  <c r="UM59" i="59"/>
  <c r="UM160" i="59" s="1"/>
  <c r="UL59" i="59"/>
  <c r="UL160" i="59" s="1"/>
  <c r="UK59" i="59"/>
  <c r="UK160" i="59" s="1"/>
  <c r="UJ59" i="59"/>
  <c r="UJ160" i="59" s="1"/>
  <c r="UI59" i="59"/>
  <c r="UI160" i="59" s="1"/>
  <c r="UH59" i="59"/>
  <c r="UH160" i="59" s="1"/>
  <c r="UG59" i="59"/>
  <c r="UG160" i="59" s="1"/>
  <c r="UF59" i="59"/>
  <c r="UF160" i="59" s="1"/>
  <c r="UE59" i="59"/>
  <c r="UE160" i="59" s="1"/>
  <c r="UD59" i="59"/>
  <c r="UD160" i="59" s="1"/>
  <c r="UC59" i="59"/>
  <c r="UC160" i="59" s="1"/>
  <c r="UB59" i="59"/>
  <c r="UB160" i="59" s="1"/>
  <c r="UA59" i="59"/>
  <c r="UA160" i="59" s="1"/>
  <c r="TZ59" i="59"/>
  <c r="TZ160" i="59" s="1"/>
  <c r="TY59" i="59"/>
  <c r="TY160" i="59" s="1"/>
  <c r="TX59" i="59"/>
  <c r="TX160" i="59" s="1"/>
  <c r="TW59" i="59"/>
  <c r="TW160" i="59" s="1"/>
  <c r="TV59" i="59"/>
  <c r="TV160" i="59" s="1"/>
  <c r="TU59" i="59"/>
  <c r="TU160" i="59" s="1"/>
  <c r="TT59" i="59"/>
  <c r="TT160" i="59" s="1"/>
  <c r="TS59" i="59"/>
  <c r="TS160" i="59" s="1"/>
  <c r="TR59" i="59"/>
  <c r="TR160" i="59" s="1"/>
  <c r="TQ59" i="59"/>
  <c r="TQ160" i="59" s="1"/>
  <c r="TP59" i="59"/>
  <c r="TP160" i="59" s="1"/>
  <c r="TO59" i="59"/>
  <c r="TO160" i="59" s="1"/>
  <c r="TN59" i="59"/>
  <c r="TN160" i="59" s="1"/>
  <c r="TM59" i="59"/>
  <c r="TM160" i="59" s="1"/>
  <c r="TL59" i="59"/>
  <c r="TL160" i="59" s="1"/>
  <c r="TK59" i="59"/>
  <c r="TK160" i="59" s="1"/>
  <c r="TJ59" i="59"/>
  <c r="TJ160" i="59" s="1"/>
  <c r="TI59" i="59"/>
  <c r="TI160" i="59" s="1"/>
  <c r="TH59" i="59"/>
  <c r="TH160" i="59" s="1"/>
  <c r="TG59" i="59"/>
  <c r="TG160" i="59" s="1"/>
  <c r="TF59" i="59"/>
  <c r="TF160" i="59" s="1"/>
  <c r="TE59" i="59"/>
  <c r="TE160" i="59" s="1"/>
  <c r="TD59" i="59"/>
  <c r="TD160" i="59" s="1"/>
  <c r="TC59" i="59"/>
  <c r="TC160" i="59" s="1"/>
  <c r="TB59" i="59"/>
  <c r="TB160" i="59" s="1"/>
  <c r="TA59" i="59"/>
  <c r="TA160" i="59" s="1"/>
  <c r="SZ59" i="59"/>
  <c r="SZ160" i="59" s="1"/>
  <c r="SY59" i="59"/>
  <c r="SY160" i="59" s="1"/>
  <c r="SX59" i="59"/>
  <c r="SX160" i="59" s="1"/>
  <c r="SW59" i="59"/>
  <c r="SW160" i="59" s="1"/>
  <c r="SV59" i="59"/>
  <c r="SV160" i="59" s="1"/>
  <c r="SU59" i="59"/>
  <c r="SU160" i="59" s="1"/>
  <c r="ST59" i="59"/>
  <c r="ST160" i="59" s="1"/>
  <c r="SS59" i="59"/>
  <c r="SS160" i="59" s="1"/>
  <c r="SR59" i="59"/>
  <c r="SR160" i="59" s="1"/>
  <c r="SQ59" i="59"/>
  <c r="SQ160" i="59" s="1"/>
  <c r="SP59" i="59"/>
  <c r="SP160" i="59" s="1"/>
  <c r="SO59" i="59"/>
  <c r="SO160" i="59" s="1"/>
  <c r="SN59" i="59"/>
  <c r="SN160" i="59" s="1"/>
  <c r="SM59" i="59"/>
  <c r="SM160" i="59" s="1"/>
  <c r="SL59" i="59"/>
  <c r="SL160" i="59" s="1"/>
  <c r="SK59" i="59"/>
  <c r="SK160" i="59" s="1"/>
  <c r="SJ59" i="59"/>
  <c r="SJ160" i="59" s="1"/>
  <c r="SI59" i="59"/>
  <c r="SI160" i="59" s="1"/>
  <c r="SH59" i="59"/>
  <c r="SH160" i="59" s="1"/>
  <c r="SG59" i="59"/>
  <c r="SG160" i="59" s="1"/>
  <c r="SF59" i="59"/>
  <c r="SF160" i="59" s="1"/>
  <c r="SE59" i="59"/>
  <c r="SE160" i="59" s="1"/>
  <c r="SD59" i="59"/>
  <c r="SD160" i="59" s="1"/>
  <c r="SC59" i="59"/>
  <c r="SC160" i="59" s="1"/>
  <c r="SB59" i="59"/>
  <c r="SB160" i="59" s="1"/>
  <c r="SA59" i="59"/>
  <c r="SA160" i="59" s="1"/>
  <c r="RZ59" i="59"/>
  <c r="RZ160" i="59" s="1"/>
  <c r="RY59" i="59"/>
  <c r="RY160" i="59" s="1"/>
  <c r="RX59" i="59"/>
  <c r="RX160" i="59" s="1"/>
  <c r="RW59" i="59"/>
  <c r="RW160" i="59" s="1"/>
  <c r="RV59" i="59"/>
  <c r="RV160" i="59" s="1"/>
  <c r="RU59" i="59"/>
  <c r="RU160" i="59" s="1"/>
  <c r="RT59" i="59"/>
  <c r="RT160" i="59" s="1"/>
  <c r="RS59" i="59"/>
  <c r="RS160" i="59" s="1"/>
  <c r="RR59" i="59"/>
  <c r="RR160" i="59" s="1"/>
  <c r="RQ59" i="59"/>
  <c r="RQ160" i="59" s="1"/>
  <c r="RP59" i="59"/>
  <c r="RP160" i="59" s="1"/>
  <c r="RO59" i="59"/>
  <c r="RO160" i="59" s="1"/>
  <c r="RN59" i="59"/>
  <c r="RN160" i="59" s="1"/>
  <c r="RM59" i="59"/>
  <c r="RM160" i="59" s="1"/>
  <c r="RL59" i="59"/>
  <c r="RL160" i="59" s="1"/>
  <c r="RK59" i="59"/>
  <c r="RK160" i="59" s="1"/>
  <c r="RJ59" i="59"/>
  <c r="RJ160" i="59" s="1"/>
  <c r="RI59" i="59"/>
  <c r="RI160" i="59" s="1"/>
  <c r="RH59" i="59"/>
  <c r="RH160" i="59" s="1"/>
  <c r="RG59" i="59"/>
  <c r="RG160" i="59" s="1"/>
  <c r="RF59" i="59"/>
  <c r="RF160" i="59" s="1"/>
  <c r="RE59" i="59"/>
  <c r="RE160" i="59" s="1"/>
  <c r="RD59" i="59"/>
  <c r="RD160" i="59" s="1"/>
  <c r="RC59" i="59"/>
  <c r="RC160" i="59" s="1"/>
  <c r="RB59" i="59"/>
  <c r="RB160" i="59" s="1"/>
  <c r="RA59" i="59"/>
  <c r="RA160" i="59" s="1"/>
  <c r="QZ59" i="59"/>
  <c r="QZ160" i="59" s="1"/>
  <c r="QY59" i="59"/>
  <c r="QY160" i="59" s="1"/>
  <c r="QX59" i="59"/>
  <c r="QX160" i="59" s="1"/>
  <c r="QW59" i="59"/>
  <c r="QW160" i="59" s="1"/>
  <c r="QV59" i="59"/>
  <c r="QV160" i="59" s="1"/>
  <c r="QU59" i="59"/>
  <c r="QU160" i="59" s="1"/>
  <c r="QT59" i="59"/>
  <c r="QT160" i="59" s="1"/>
  <c r="QS59" i="59"/>
  <c r="QS160" i="59" s="1"/>
  <c r="QR59" i="59"/>
  <c r="QR160" i="59" s="1"/>
  <c r="QQ59" i="59"/>
  <c r="QQ160" i="59" s="1"/>
  <c r="QP59" i="59"/>
  <c r="QP160" i="59" s="1"/>
  <c r="QO59" i="59"/>
  <c r="QO160" i="59" s="1"/>
  <c r="QN59" i="59"/>
  <c r="QN160" i="59" s="1"/>
  <c r="QM59" i="59"/>
  <c r="QM160" i="59" s="1"/>
  <c r="QL59" i="59"/>
  <c r="QL160" i="59" s="1"/>
  <c r="QK59" i="59"/>
  <c r="QK160" i="59" s="1"/>
  <c r="QJ59" i="59"/>
  <c r="QJ160" i="59" s="1"/>
  <c r="QI59" i="59"/>
  <c r="QI160" i="59" s="1"/>
  <c r="QH59" i="59"/>
  <c r="QH160" i="59" s="1"/>
  <c r="QG59" i="59"/>
  <c r="QG160" i="59" s="1"/>
  <c r="QF59" i="59"/>
  <c r="QF160" i="59" s="1"/>
  <c r="QE59" i="59"/>
  <c r="QE160" i="59" s="1"/>
  <c r="QD59" i="59"/>
  <c r="QD160" i="59" s="1"/>
  <c r="QC59" i="59"/>
  <c r="QC160" i="59" s="1"/>
  <c r="QB59" i="59"/>
  <c r="QB160" i="59" s="1"/>
  <c r="QA59" i="59"/>
  <c r="QA160" i="59" s="1"/>
  <c r="PZ59" i="59"/>
  <c r="PZ160" i="59" s="1"/>
  <c r="PY59" i="59"/>
  <c r="PY160" i="59" s="1"/>
  <c r="PX59" i="59"/>
  <c r="PX160" i="59" s="1"/>
  <c r="PW59" i="59"/>
  <c r="PW160" i="59" s="1"/>
  <c r="PV59" i="59"/>
  <c r="PV160" i="59" s="1"/>
  <c r="PU59" i="59"/>
  <c r="PU160" i="59" s="1"/>
  <c r="PT59" i="59"/>
  <c r="PT160" i="59" s="1"/>
  <c r="PS59" i="59"/>
  <c r="PS160" i="59" s="1"/>
  <c r="PR59" i="59"/>
  <c r="PR160" i="59" s="1"/>
  <c r="PQ59" i="59"/>
  <c r="PQ160" i="59" s="1"/>
  <c r="PP59" i="59"/>
  <c r="PP160" i="59" s="1"/>
  <c r="PO59" i="59"/>
  <c r="PO160" i="59" s="1"/>
  <c r="PN59" i="59"/>
  <c r="PN160" i="59" s="1"/>
  <c r="PM59" i="59"/>
  <c r="PM160" i="59" s="1"/>
  <c r="PL59" i="59"/>
  <c r="PL160" i="59" s="1"/>
  <c r="PK59" i="59"/>
  <c r="PK160" i="59" s="1"/>
  <c r="PJ59" i="59"/>
  <c r="PJ160" i="59" s="1"/>
  <c r="PI59" i="59"/>
  <c r="PI160" i="59" s="1"/>
  <c r="PH59" i="59"/>
  <c r="PH160" i="59" s="1"/>
  <c r="PG59" i="59"/>
  <c r="PG160" i="59" s="1"/>
  <c r="PF59" i="59"/>
  <c r="PF160" i="59" s="1"/>
  <c r="PE59" i="59"/>
  <c r="PE160" i="59" s="1"/>
  <c r="PD59" i="59"/>
  <c r="PD160" i="59" s="1"/>
  <c r="PC59" i="59"/>
  <c r="PC160" i="59" s="1"/>
  <c r="PB59" i="59"/>
  <c r="PB160" i="59" s="1"/>
  <c r="PA59" i="59"/>
  <c r="PA160" i="59" s="1"/>
  <c r="OZ59" i="59"/>
  <c r="OZ160" i="59" s="1"/>
  <c r="OY59" i="59"/>
  <c r="OY160" i="59" s="1"/>
  <c r="OX59" i="59"/>
  <c r="OX160" i="59" s="1"/>
  <c r="OW59" i="59"/>
  <c r="OW160" i="59" s="1"/>
  <c r="OV59" i="59"/>
  <c r="OV160" i="59" s="1"/>
  <c r="OU59" i="59"/>
  <c r="OU160" i="59" s="1"/>
  <c r="OT59" i="59"/>
  <c r="OT160" i="59" s="1"/>
  <c r="OS59" i="59"/>
  <c r="OS160" i="59" s="1"/>
  <c r="OR59" i="59"/>
  <c r="OR160" i="59" s="1"/>
  <c r="OQ59" i="59"/>
  <c r="OQ160" i="59" s="1"/>
  <c r="OP59" i="59"/>
  <c r="OP160" i="59" s="1"/>
  <c r="OO59" i="59"/>
  <c r="OO160" i="59" s="1"/>
  <c r="ON59" i="59"/>
  <c r="ON160" i="59" s="1"/>
  <c r="OM59" i="59"/>
  <c r="OM160" i="59" s="1"/>
  <c r="OL59" i="59"/>
  <c r="OL160" i="59" s="1"/>
  <c r="OK59" i="59"/>
  <c r="OK160" i="59" s="1"/>
  <c r="OJ59" i="59"/>
  <c r="OJ160" i="59" s="1"/>
  <c r="OI59" i="59"/>
  <c r="OI160" i="59" s="1"/>
  <c r="OH59" i="59"/>
  <c r="OH160" i="59" s="1"/>
  <c r="OG59" i="59"/>
  <c r="OG160" i="59" s="1"/>
  <c r="OF59" i="59"/>
  <c r="OF160" i="59" s="1"/>
  <c r="OE59" i="59"/>
  <c r="OE160" i="59" s="1"/>
  <c r="OD59" i="59"/>
  <c r="OD160" i="59" s="1"/>
  <c r="OC59" i="59"/>
  <c r="OC160" i="59" s="1"/>
  <c r="OB59" i="59"/>
  <c r="OB160" i="59" s="1"/>
  <c r="OA59" i="59"/>
  <c r="OA160" i="59" s="1"/>
  <c r="NZ59" i="59"/>
  <c r="NZ160" i="59" s="1"/>
  <c r="NY59" i="59"/>
  <c r="NY160" i="59" s="1"/>
  <c r="NX59" i="59"/>
  <c r="NX160" i="59" s="1"/>
  <c r="NW59" i="59"/>
  <c r="NW160" i="59" s="1"/>
  <c r="NV59" i="59"/>
  <c r="NV160" i="59" s="1"/>
  <c r="NU59" i="59"/>
  <c r="NU160" i="59" s="1"/>
  <c r="NT59" i="59"/>
  <c r="NT160" i="59" s="1"/>
  <c r="NS59" i="59"/>
  <c r="NS160" i="59" s="1"/>
  <c r="NR59" i="59"/>
  <c r="NR160" i="59" s="1"/>
  <c r="NQ59" i="59"/>
  <c r="NQ160" i="59" s="1"/>
  <c r="NP59" i="59"/>
  <c r="NP160" i="59" s="1"/>
  <c r="NO59" i="59"/>
  <c r="NO160" i="59" s="1"/>
  <c r="NN59" i="59"/>
  <c r="NN160" i="59" s="1"/>
  <c r="NM59" i="59"/>
  <c r="NM160" i="59" s="1"/>
  <c r="NL59" i="59"/>
  <c r="NL160" i="59" s="1"/>
  <c r="NK59" i="59"/>
  <c r="NK160" i="59" s="1"/>
  <c r="NJ59" i="59"/>
  <c r="NJ160" i="59" s="1"/>
  <c r="NI59" i="59"/>
  <c r="NI160" i="59" s="1"/>
  <c r="NH59" i="59"/>
  <c r="NH160" i="59" s="1"/>
  <c r="NG59" i="59"/>
  <c r="NG160" i="59" s="1"/>
  <c r="NF59" i="59"/>
  <c r="NF160" i="59" s="1"/>
  <c r="NE59" i="59"/>
  <c r="NE160" i="59" s="1"/>
  <c r="ND59" i="59"/>
  <c r="ND160" i="59" s="1"/>
  <c r="NC59" i="59"/>
  <c r="NC160" i="59" s="1"/>
  <c r="NB59" i="59"/>
  <c r="NB160" i="59" s="1"/>
  <c r="NA59" i="59"/>
  <c r="NA160" i="59" s="1"/>
  <c r="MZ59" i="59"/>
  <c r="MZ160" i="59" s="1"/>
  <c r="MY59" i="59"/>
  <c r="MY160" i="59" s="1"/>
  <c r="MX59" i="59"/>
  <c r="MX160" i="59" s="1"/>
  <c r="MW59" i="59"/>
  <c r="MW160" i="59" s="1"/>
  <c r="MV59" i="59"/>
  <c r="MV160" i="59" s="1"/>
  <c r="MU59" i="59"/>
  <c r="MU160" i="59" s="1"/>
  <c r="MT59" i="59"/>
  <c r="MT160" i="59" s="1"/>
  <c r="MS59" i="59"/>
  <c r="MS160" i="59" s="1"/>
  <c r="MR59" i="59"/>
  <c r="MR160" i="59" s="1"/>
  <c r="MQ59" i="59"/>
  <c r="MQ160" i="59" s="1"/>
  <c r="MP59" i="59"/>
  <c r="MP160" i="59" s="1"/>
  <c r="MO59" i="59"/>
  <c r="MO160" i="59" s="1"/>
  <c r="MN59" i="59"/>
  <c r="MN160" i="59" s="1"/>
  <c r="MM59" i="59"/>
  <c r="MM160" i="59" s="1"/>
  <c r="ML59" i="59"/>
  <c r="ML160" i="59" s="1"/>
  <c r="MK59" i="59"/>
  <c r="MK160" i="59" s="1"/>
  <c r="MJ59" i="59"/>
  <c r="MJ160" i="59" s="1"/>
  <c r="MI59" i="59"/>
  <c r="MI160" i="59" s="1"/>
  <c r="MH59" i="59"/>
  <c r="MH160" i="59" s="1"/>
  <c r="MG59" i="59"/>
  <c r="MG160" i="59" s="1"/>
  <c r="MF59" i="59"/>
  <c r="MF160" i="59" s="1"/>
  <c r="ME59" i="59"/>
  <c r="ME160" i="59" s="1"/>
  <c r="MD59" i="59"/>
  <c r="MD160" i="59" s="1"/>
  <c r="MC59" i="59"/>
  <c r="MC160" i="59" s="1"/>
  <c r="MB59" i="59"/>
  <c r="MB160" i="59" s="1"/>
  <c r="MA59" i="59"/>
  <c r="MA160" i="59" s="1"/>
  <c r="LZ59" i="59"/>
  <c r="LZ160" i="59" s="1"/>
  <c r="LY59" i="59"/>
  <c r="LY160" i="59" s="1"/>
  <c r="LX59" i="59"/>
  <c r="LX160" i="59" s="1"/>
  <c r="LW59" i="59"/>
  <c r="LW160" i="59" s="1"/>
  <c r="LV59" i="59"/>
  <c r="LV160" i="59" s="1"/>
  <c r="LU59" i="59"/>
  <c r="LU160" i="59" s="1"/>
  <c r="LT59" i="59"/>
  <c r="LT160" i="59" s="1"/>
  <c r="LS59" i="59"/>
  <c r="LS160" i="59" s="1"/>
  <c r="LR59" i="59"/>
  <c r="LR160" i="59" s="1"/>
  <c r="LQ59" i="59"/>
  <c r="LQ160" i="59" s="1"/>
  <c r="LP59" i="59"/>
  <c r="LP160" i="59" s="1"/>
  <c r="LO59" i="59"/>
  <c r="LO160" i="59" s="1"/>
  <c r="LN59" i="59"/>
  <c r="LN160" i="59" s="1"/>
  <c r="LM59" i="59"/>
  <c r="LM160" i="59" s="1"/>
  <c r="LL59" i="59"/>
  <c r="LL160" i="59" s="1"/>
  <c r="LK59" i="59"/>
  <c r="LK160" i="59" s="1"/>
  <c r="LJ59" i="59"/>
  <c r="LJ160" i="59" s="1"/>
  <c r="LI59" i="59"/>
  <c r="LI160" i="59" s="1"/>
  <c r="LH59" i="59"/>
  <c r="LH160" i="59" s="1"/>
  <c r="LG59" i="59"/>
  <c r="LG160" i="59" s="1"/>
  <c r="LF59" i="59"/>
  <c r="LF160" i="59" s="1"/>
  <c r="LE59" i="59"/>
  <c r="LE160" i="59" s="1"/>
  <c r="LD59" i="59"/>
  <c r="LD160" i="59" s="1"/>
  <c r="LC59" i="59"/>
  <c r="LC160" i="59" s="1"/>
  <c r="LB59" i="59"/>
  <c r="LB160" i="59" s="1"/>
  <c r="LA59" i="59"/>
  <c r="LA160" i="59" s="1"/>
  <c r="KZ59" i="59"/>
  <c r="KZ160" i="59" s="1"/>
  <c r="KY59" i="59"/>
  <c r="KY160" i="59" s="1"/>
  <c r="KX59" i="59"/>
  <c r="KX160" i="59" s="1"/>
  <c r="KW59" i="59"/>
  <c r="KW160" i="59" s="1"/>
  <c r="KV59" i="59"/>
  <c r="KV160" i="59" s="1"/>
  <c r="KU59" i="59"/>
  <c r="KU160" i="59" s="1"/>
  <c r="KT59" i="59"/>
  <c r="KT160" i="59" s="1"/>
  <c r="KS59" i="59"/>
  <c r="KS160" i="59" s="1"/>
  <c r="KR59" i="59"/>
  <c r="KR160" i="59" s="1"/>
  <c r="KQ59" i="59"/>
  <c r="KQ160" i="59" s="1"/>
  <c r="KP59" i="59"/>
  <c r="KP160" i="59" s="1"/>
  <c r="KO59" i="59"/>
  <c r="KO160" i="59" s="1"/>
  <c r="KN59" i="59"/>
  <c r="KN160" i="59" s="1"/>
  <c r="KM59" i="59"/>
  <c r="KM160" i="59" s="1"/>
  <c r="KL59" i="59"/>
  <c r="KL160" i="59" s="1"/>
  <c r="KK59" i="59"/>
  <c r="KK160" i="59" s="1"/>
  <c r="KJ59" i="59"/>
  <c r="KJ160" i="59" s="1"/>
  <c r="KI59" i="59"/>
  <c r="KI160" i="59" s="1"/>
  <c r="KH59" i="59"/>
  <c r="KH160" i="59" s="1"/>
  <c r="KG59" i="59"/>
  <c r="KG160" i="59" s="1"/>
  <c r="KF59" i="59"/>
  <c r="KF160" i="59" s="1"/>
  <c r="KE59" i="59"/>
  <c r="KE160" i="59" s="1"/>
  <c r="KD59" i="59"/>
  <c r="KD160" i="59" s="1"/>
  <c r="KC59" i="59"/>
  <c r="KC160" i="59" s="1"/>
  <c r="KB59" i="59"/>
  <c r="KB160" i="59" s="1"/>
  <c r="KA59" i="59"/>
  <c r="KA160" i="59" s="1"/>
  <c r="JZ59" i="59"/>
  <c r="JZ160" i="59" s="1"/>
  <c r="JY59" i="59"/>
  <c r="JY160" i="59" s="1"/>
  <c r="JX59" i="59"/>
  <c r="JX160" i="59" s="1"/>
  <c r="JW59" i="59"/>
  <c r="JW160" i="59" s="1"/>
  <c r="JV59" i="59"/>
  <c r="JV160" i="59" s="1"/>
  <c r="JU59" i="59"/>
  <c r="JU160" i="59" s="1"/>
  <c r="JT59" i="59"/>
  <c r="JT160" i="59" s="1"/>
  <c r="JS59" i="59"/>
  <c r="JS160" i="59" s="1"/>
  <c r="JR59" i="59"/>
  <c r="JR160" i="59" s="1"/>
  <c r="JQ59" i="59"/>
  <c r="JQ160" i="59" s="1"/>
  <c r="JP59" i="59"/>
  <c r="JP160" i="59" s="1"/>
  <c r="JO59" i="59"/>
  <c r="JO160" i="59" s="1"/>
  <c r="JN59" i="59"/>
  <c r="JN160" i="59" s="1"/>
  <c r="JM59" i="59"/>
  <c r="JM160" i="59" s="1"/>
  <c r="JL59" i="59"/>
  <c r="JL160" i="59" s="1"/>
  <c r="JK59" i="59"/>
  <c r="JK160" i="59" s="1"/>
  <c r="JJ59" i="59"/>
  <c r="JJ160" i="59" s="1"/>
  <c r="JI59" i="59"/>
  <c r="JI160" i="59" s="1"/>
  <c r="JH59" i="59"/>
  <c r="JH160" i="59" s="1"/>
  <c r="JG59" i="59"/>
  <c r="JG160" i="59" s="1"/>
  <c r="JF59" i="59"/>
  <c r="JF160" i="59" s="1"/>
  <c r="JE59" i="59"/>
  <c r="JE160" i="59" s="1"/>
  <c r="JD59" i="59"/>
  <c r="JD160" i="59" s="1"/>
  <c r="JC59" i="59"/>
  <c r="JC160" i="59" s="1"/>
  <c r="JB59" i="59"/>
  <c r="JB160" i="59" s="1"/>
  <c r="JA59" i="59"/>
  <c r="JA160" i="59" s="1"/>
  <c r="IZ59" i="59"/>
  <c r="IZ160" i="59" s="1"/>
  <c r="IY59" i="59"/>
  <c r="IY160" i="59" s="1"/>
  <c r="IX59" i="59"/>
  <c r="IX160" i="59" s="1"/>
  <c r="IW59" i="59"/>
  <c r="IW160" i="59" s="1"/>
  <c r="IV59" i="59"/>
  <c r="IV160" i="59" s="1"/>
  <c r="IU59" i="59"/>
  <c r="IU160" i="59" s="1"/>
  <c r="IT59" i="59"/>
  <c r="IT160" i="59" s="1"/>
  <c r="IS59" i="59"/>
  <c r="IS160" i="59" s="1"/>
  <c r="IR59" i="59"/>
  <c r="IR160" i="59" s="1"/>
  <c r="IQ59" i="59"/>
  <c r="IQ160" i="59" s="1"/>
  <c r="IP59" i="59"/>
  <c r="IP160" i="59" s="1"/>
  <c r="IO59" i="59"/>
  <c r="IO160" i="59" s="1"/>
  <c r="IN59" i="59"/>
  <c r="IN160" i="59" s="1"/>
  <c r="IM59" i="59"/>
  <c r="IM160" i="59" s="1"/>
  <c r="IL59" i="59"/>
  <c r="IL160" i="59" s="1"/>
  <c r="IK59" i="59"/>
  <c r="IK160" i="59" s="1"/>
  <c r="IJ59" i="59"/>
  <c r="IJ160" i="59" s="1"/>
  <c r="II59" i="59"/>
  <c r="II160" i="59" s="1"/>
  <c r="IH59" i="59"/>
  <c r="IH160" i="59" s="1"/>
  <c r="IG59" i="59"/>
  <c r="IG160" i="59" s="1"/>
  <c r="IF59" i="59"/>
  <c r="IF160" i="59" s="1"/>
  <c r="IE59" i="59"/>
  <c r="IE160" i="59" s="1"/>
  <c r="ID59" i="59"/>
  <c r="ID160" i="59" s="1"/>
  <c r="IC59" i="59"/>
  <c r="IC160" i="59" s="1"/>
  <c r="IB59" i="59"/>
  <c r="IB160" i="59" s="1"/>
  <c r="IA59" i="59"/>
  <c r="IA160" i="59" s="1"/>
  <c r="HZ59" i="59"/>
  <c r="HZ160" i="59" s="1"/>
  <c r="HY59" i="59"/>
  <c r="HY160" i="59" s="1"/>
  <c r="HX59" i="59"/>
  <c r="HX160" i="59" s="1"/>
  <c r="HW59" i="59"/>
  <c r="HW160" i="59" s="1"/>
  <c r="HV59" i="59"/>
  <c r="HV160" i="59" s="1"/>
  <c r="HU59" i="59"/>
  <c r="HU160" i="59" s="1"/>
  <c r="HT59" i="59"/>
  <c r="HT160" i="59" s="1"/>
  <c r="HS59" i="59"/>
  <c r="HS160" i="59" s="1"/>
  <c r="HR59" i="59"/>
  <c r="HR160" i="59" s="1"/>
  <c r="HQ59" i="59"/>
  <c r="HQ160" i="59" s="1"/>
  <c r="HP59" i="59"/>
  <c r="HP160" i="59" s="1"/>
  <c r="HO59" i="59"/>
  <c r="HO160" i="59" s="1"/>
  <c r="HN59" i="59"/>
  <c r="HN160" i="59" s="1"/>
  <c r="HM59" i="59"/>
  <c r="HM160" i="59" s="1"/>
  <c r="HL59" i="59"/>
  <c r="HL160" i="59" s="1"/>
  <c r="HK59" i="59"/>
  <c r="HK160" i="59" s="1"/>
  <c r="HJ59" i="59"/>
  <c r="HJ160" i="59" s="1"/>
  <c r="HI59" i="59"/>
  <c r="HI160" i="59" s="1"/>
  <c r="HH59" i="59"/>
  <c r="HH160" i="59" s="1"/>
  <c r="HG59" i="59"/>
  <c r="HG160" i="59" s="1"/>
  <c r="HF59" i="59"/>
  <c r="HF160" i="59" s="1"/>
  <c r="HE59" i="59"/>
  <c r="HE160" i="59" s="1"/>
  <c r="HD59" i="59"/>
  <c r="HD160" i="59" s="1"/>
  <c r="HC59" i="59"/>
  <c r="HC160" i="59" s="1"/>
  <c r="HB59" i="59"/>
  <c r="HB160" i="59" s="1"/>
  <c r="HA59" i="59"/>
  <c r="HA160" i="59" s="1"/>
  <c r="GZ59" i="59"/>
  <c r="GZ160" i="59" s="1"/>
  <c r="GY59" i="59"/>
  <c r="GY160" i="59" s="1"/>
  <c r="GX59" i="59"/>
  <c r="GX160" i="59" s="1"/>
  <c r="GW59" i="59"/>
  <c r="GW160" i="59" s="1"/>
  <c r="GV59" i="59"/>
  <c r="GV160" i="59" s="1"/>
  <c r="GU59" i="59"/>
  <c r="GU160" i="59" s="1"/>
  <c r="GT59" i="59"/>
  <c r="GT160" i="59" s="1"/>
  <c r="GS59" i="59"/>
  <c r="GS160" i="59" s="1"/>
  <c r="GR59" i="59"/>
  <c r="GR160" i="59" s="1"/>
  <c r="GQ59" i="59"/>
  <c r="GQ160" i="59" s="1"/>
  <c r="GP59" i="59"/>
  <c r="GP160" i="59" s="1"/>
  <c r="GO59" i="59"/>
  <c r="GO160" i="59" s="1"/>
  <c r="GN59" i="59"/>
  <c r="GN160" i="59" s="1"/>
  <c r="GM59" i="59"/>
  <c r="GM160" i="59" s="1"/>
  <c r="GL59" i="59"/>
  <c r="GL160" i="59" s="1"/>
  <c r="GK59" i="59"/>
  <c r="GK160" i="59" s="1"/>
  <c r="GJ59" i="59"/>
  <c r="GJ160" i="59" s="1"/>
  <c r="GI59" i="59"/>
  <c r="GI160" i="59" s="1"/>
  <c r="GH59" i="59"/>
  <c r="GH160" i="59" s="1"/>
  <c r="GG59" i="59"/>
  <c r="GG160" i="59" s="1"/>
  <c r="GF59" i="59"/>
  <c r="GF160" i="59" s="1"/>
  <c r="GE59" i="59"/>
  <c r="GE160" i="59" s="1"/>
  <c r="GD59" i="59"/>
  <c r="GD160" i="59" s="1"/>
  <c r="GC59" i="59"/>
  <c r="GC160" i="59" s="1"/>
  <c r="GB59" i="59"/>
  <c r="GB160" i="59" s="1"/>
  <c r="GA59" i="59"/>
  <c r="GA160" i="59" s="1"/>
  <c r="FZ59" i="59"/>
  <c r="FZ160" i="59" s="1"/>
  <c r="FY59" i="59"/>
  <c r="FY160" i="59" s="1"/>
  <c r="FX59" i="59"/>
  <c r="FX160" i="59" s="1"/>
  <c r="FW59" i="59"/>
  <c r="FW160" i="59" s="1"/>
  <c r="FV59" i="59"/>
  <c r="FV160" i="59" s="1"/>
  <c r="FU59" i="59"/>
  <c r="FU160" i="59" s="1"/>
  <c r="FT59" i="59"/>
  <c r="FT160" i="59" s="1"/>
  <c r="FS59" i="59"/>
  <c r="FS160" i="59" s="1"/>
  <c r="FR59" i="59"/>
  <c r="FR160" i="59" s="1"/>
  <c r="FQ59" i="59"/>
  <c r="FQ160" i="59" s="1"/>
  <c r="FP59" i="59"/>
  <c r="FP160" i="59" s="1"/>
  <c r="FO59" i="59"/>
  <c r="FO160" i="59" s="1"/>
  <c r="FN59" i="59"/>
  <c r="FN160" i="59" s="1"/>
  <c r="FM59" i="59"/>
  <c r="FM160" i="59" s="1"/>
  <c r="FL59" i="59"/>
  <c r="FL160" i="59" s="1"/>
  <c r="FK59" i="59"/>
  <c r="FK160" i="59" s="1"/>
  <c r="FJ59" i="59"/>
  <c r="FJ160" i="59" s="1"/>
  <c r="FI59" i="59"/>
  <c r="FI160" i="59" s="1"/>
  <c r="FH59" i="59"/>
  <c r="FH160" i="59" s="1"/>
  <c r="FG59" i="59"/>
  <c r="FG160" i="59" s="1"/>
  <c r="FF59" i="59"/>
  <c r="FF160" i="59" s="1"/>
  <c r="FE59" i="59"/>
  <c r="FE160" i="59" s="1"/>
  <c r="FD59" i="59"/>
  <c r="FD160" i="59" s="1"/>
  <c r="FC59" i="59"/>
  <c r="FC160" i="59" s="1"/>
  <c r="FB59" i="59"/>
  <c r="FB160" i="59" s="1"/>
  <c r="FA59" i="59"/>
  <c r="FA160" i="59" s="1"/>
  <c r="EZ59" i="59"/>
  <c r="EZ160" i="59" s="1"/>
  <c r="EY59" i="59"/>
  <c r="EY160" i="59" s="1"/>
  <c r="EX59" i="59"/>
  <c r="EX160" i="59" s="1"/>
  <c r="EW59" i="59"/>
  <c r="EW160" i="59" s="1"/>
  <c r="EV59" i="59"/>
  <c r="EV160" i="59" s="1"/>
  <c r="EU59" i="59"/>
  <c r="EU160" i="59" s="1"/>
  <c r="ET59" i="59"/>
  <c r="ET160" i="59" s="1"/>
  <c r="ES59" i="59"/>
  <c r="ES160" i="59" s="1"/>
  <c r="ER59" i="59"/>
  <c r="ER160" i="59" s="1"/>
  <c r="EQ59" i="59"/>
  <c r="EQ160" i="59" s="1"/>
  <c r="EP59" i="59"/>
  <c r="EP160" i="59" s="1"/>
  <c r="EO59" i="59"/>
  <c r="EO160" i="59" s="1"/>
  <c r="EN59" i="59"/>
  <c r="EN160" i="59" s="1"/>
  <c r="EM59" i="59"/>
  <c r="EM160" i="59" s="1"/>
  <c r="EL59" i="59"/>
  <c r="EL160" i="59" s="1"/>
  <c r="EK59" i="59"/>
  <c r="EK160" i="59" s="1"/>
  <c r="EJ59" i="59"/>
  <c r="EJ160" i="59" s="1"/>
  <c r="EI59" i="59"/>
  <c r="EI160" i="59" s="1"/>
  <c r="EH59" i="59"/>
  <c r="EH160" i="59" s="1"/>
  <c r="EG59" i="59"/>
  <c r="EG160" i="59" s="1"/>
  <c r="EF59" i="59"/>
  <c r="EF160" i="59" s="1"/>
  <c r="EE59" i="59"/>
  <c r="EE160" i="59" s="1"/>
  <c r="ED59" i="59"/>
  <c r="ED160" i="59" s="1"/>
  <c r="EC59" i="59"/>
  <c r="EC160" i="59" s="1"/>
  <c r="EB59" i="59"/>
  <c r="EB160" i="59" s="1"/>
  <c r="EA59" i="59"/>
  <c r="EA160" i="59" s="1"/>
  <c r="DZ59" i="59"/>
  <c r="DZ160" i="59" s="1"/>
  <c r="DY59" i="59"/>
  <c r="DY160" i="59" s="1"/>
  <c r="DX59" i="59"/>
  <c r="DX160" i="59" s="1"/>
  <c r="DW59" i="59"/>
  <c r="DW160" i="59" s="1"/>
  <c r="DV59" i="59"/>
  <c r="DV160" i="59" s="1"/>
  <c r="DU59" i="59"/>
  <c r="DU160" i="59" s="1"/>
  <c r="DT59" i="59"/>
  <c r="DT160" i="59" s="1"/>
  <c r="DS59" i="59"/>
  <c r="DS160" i="59" s="1"/>
  <c r="DR59" i="59"/>
  <c r="DR160" i="59" s="1"/>
  <c r="DQ59" i="59"/>
  <c r="DQ160" i="59" s="1"/>
  <c r="DP59" i="59"/>
  <c r="DP160" i="59" s="1"/>
  <c r="DO59" i="59"/>
  <c r="DO160" i="59" s="1"/>
  <c r="DN59" i="59"/>
  <c r="DN160" i="59" s="1"/>
  <c r="DM59" i="59"/>
  <c r="DM160" i="59" s="1"/>
  <c r="DL59" i="59"/>
  <c r="DL160" i="59" s="1"/>
  <c r="DK59" i="59"/>
  <c r="DK160" i="59" s="1"/>
  <c r="DJ59" i="59"/>
  <c r="DJ160" i="59" s="1"/>
  <c r="DI59" i="59"/>
  <c r="DI160" i="59" s="1"/>
  <c r="DH59" i="59"/>
  <c r="DH160" i="59" s="1"/>
  <c r="DG59" i="59"/>
  <c r="DG160" i="59" s="1"/>
  <c r="DF59" i="59"/>
  <c r="DF160" i="59" s="1"/>
  <c r="DE59" i="59"/>
  <c r="DE160" i="59" s="1"/>
  <c r="DD59" i="59"/>
  <c r="DD160" i="59" s="1"/>
  <c r="DC59" i="59"/>
  <c r="DC160" i="59" s="1"/>
  <c r="DB59" i="59"/>
  <c r="DB160" i="59" s="1"/>
  <c r="DA59" i="59"/>
  <c r="DA160" i="59" s="1"/>
  <c r="CZ59" i="59"/>
  <c r="CZ160" i="59" s="1"/>
  <c r="CY59" i="59"/>
  <c r="CY160" i="59" s="1"/>
  <c r="CX59" i="59"/>
  <c r="CX160" i="59" s="1"/>
  <c r="CW59" i="59"/>
  <c r="CW160" i="59" s="1"/>
  <c r="CV59" i="59"/>
  <c r="CV160" i="59" s="1"/>
  <c r="CU59" i="59"/>
  <c r="CU160" i="59" s="1"/>
  <c r="CT59" i="59"/>
  <c r="CT160" i="59" s="1"/>
  <c r="CS59" i="59"/>
  <c r="CS160" i="59" s="1"/>
  <c r="CR59" i="59"/>
  <c r="CR160" i="59" s="1"/>
  <c r="CQ59" i="59"/>
  <c r="CQ160" i="59" s="1"/>
  <c r="CP59" i="59"/>
  <c r="CP160" i="59" s="1"/>
  <c r="CO59" i="59"/>
  <c r="CO160" i="59" s="1"/>
  <c r="CN59" i="59"/>
  <c r="CN160" i="59" s="1"/>
  <c r="CM59" i="59"/>
  <c r="CM160" i="59" s="1"/>
  <c r="CL59" i="59"/>
  <c r="CL160" i="59" s="1"/>
  <c r="CK59" i="59"/>
  <c r="CK160" i="59" s="1"/>
  <c r="CJ59" i="59"/>
  <c r="CJ160" i="59" s="1"/>
  <c r="CI59" i="59"/>
  <c r="CI160" i="59" s="1"/>
  <c r="CH59" i="59"/>
  <c r="CH160" i="59" s="1"/>
  <c r="CG59" i="59"/>
  <c r="CG160" i="59" s="1"/>
  <c r="CF59" i="59"/>
  <c r="CF160" i="59" s="1"/>
  <c r="CE59" i="59"/>
  <c r="CE160" i="59" s="1"/>
  <c r="CD59" i="59"/>
  <c r="CD160" i="59" s="1"/>
  <c r="CC59" i="59"/>
  <c r="CC160" i="59" s="1"/>
  <c r="CB59" i="59"/>
  <c r="CB160" i="59" s="1"/>
  <c r="CA59" i="59"/>
  <c r="CA160" i="59" s="1"/>
  <c r="BZ59" i="59"/>
  <c r="BZ160" i="59" s="1"/>
  <c r="BY59" i="59"/>
  <c r="BY160" i="59" s="1"/>
  <c r="BX59" i="59"/>
  <c r="BX160" i="59" s="1"/>
  <c r="BW59" i="59"/>
  <c r="BW160" i="59" s="1"/>
  <c r="BV59" i="59"/>
  <c r="BV160" i="59" s="1"/>
  <c r="BU59" i="59"/>
  <c r="BU160" i="59" s="1"/>
  <c r="BT59" i="59"/>
  <c r="BT160" i="59" s="1"/>
  <c r="BS59" i="59"/>
  <c r="BS160" i="59" s="1"/>
  <c r="BR59" i="59"/>
  <c r="BR160" i="59" s="1"/>
  <c r="BQ59" i="59"/>
  <c r="BQ160" i="59" s="1"/>
  <c r="BP59" i="59"/>
  <c r="BP160" i="59" s="1"/>
  <c r="BO59" i="59"/>
  <c r="BO160" i="59" s="1"/>
  <c r="BN59" i="59"/>
  <c r="BN160" i="59" s="1"/>
  <c r="BM59" i="59"/>
  <c r="BM160" i="59" s="1"/>
  <c r="BL59" i="59"/>
  <c r="BL160" i="59" s="1"/>
  <c r="BK59" i="59"/>
  <c r="BK160" i="59" s="1"/>
  <c r="BJ59" i="59"/>
  <c r="BJ160" i="59" s="1"/>
  <c r="BI59" i="59"/>
  <c r="BI160" i="59" s="1"/>
  <c r="BH59" i="59"/>
  <c r="BH160" i="59" s="1"/>
  <c r="BG59" i="59"/>
  <c r="BG160" i="59" s="1"/>
  <c r="BF59" i="59"/>
  <c r="BF160" i="59" s="1"/>
  <c r="BE59" i="59"/>
  <c r="BE160" i="59" s="1"/>
  <c r="BD59" i="59"/>
  <c r="BD160" i="59" s="1"/>
  <c r="BC59" i="59"/>
  <c r="BC160" i="59" s="1"/>
  <c r="BB59" i="59"/>
  <c r="BB160" i="59" s="1"/>
  <c r="BA59" i="59"/>
  <c r="BA160" i="59" s="1"/>
  <c r="AZ59" i="59"/>
  <c r="AZ160" i="59" s="1"/>
  <c r="AY59" i="59"/>
  <c r="AY160" i="59" s="1"/>
  <c r="AX59" i="59"/>
  <c r="AX160" i="59" s="1"/>
  <c r="AW59" i="59"/>
  <c r="AW160" i="59" s="1"/>
  <c r="AV59" i="59"/>
  <c r="AV160" i="59" s="1"/>
  <c r="AU59" i="59"/>
  <c r="AU160" i="59" s="1"/>
  <c r="AT59" i="59"/>
  <c r="AT160" i="59" s="1"/>
  <c r="AS59" i="59"/>
  <c r="AS160" i="59" s="1"/>
  <c r="AR59" i="59"/>
  <c r="AR160" i="59" s="1"/>
  <c r="AQ59" i="59"/>
  <c r="AQ160" i="59" s="1"/>
  <c r="AP59" i="59"/>
  <c r="AP160" i="59" s="1"/>
  <c r="AO59" i="59"/>
  <c r="AO160" i="59" s="1"/>
  <c r="AN59" i="59"/>
  <c r="AN160" i="59" s="1"/>
  <c r="AM59" i="59"/>
  <c r="AM160" i="59" s="1"/>
  <c r="AL59" i="59"/>
  <c r="AL160" i="59" s="1"/>
  <c r="AK59" i="59"/>
  <c r="AK160" i="59" s="1"/>
  <c r="AJ59" i="59"/>
  <c r="AJ160" i="59" s="1"/>
  <c r="AI59" i="59"/>
  <c r="AI160" i="59" s="1"/>
  <c r="AH59" i="59"/>
  <c r="AH160" i="59" s="1"/>
  <c r="AG59" i="59"/>
  <c r="AG160" i="59" s="1"/>
  <c r="AF59" i="59"/>
  <c r="AF160" i="59" s="1"/>
  <c r="AE59" i="59"/>
  <c r="AE160" i="59" s="1"/>
  <c r="AD59" i="59"/>
  <c r="AD160" i="59" s="1"/>
  <c r="AC59" i="59"/>
  <c r="AC160" i="59" s="1"/>
  <c r="AB59" i="59"/>
  <c r="AB160" i="59" s="1"/>
  <c r="AA59" i="59"/>
  <c r="AA160" i="59" s="1"/>
  <c r="Z59" i="59"/>
  <c r="Z160" i="59" s="1"/>
  <c r="Y59" i="59"/>
  <c r="Y160" i="59" s="1"/>
  <c r="X59" i="59"/>
  <c r="X160" i="59" s="1"/>
  <c r="W59" i="59"/>
  <c r="W160" i="59" s="1"/>
  <c r="U59" i="59"/>
  <c r="U160" i="59" s="1"/>
  <c r="T59" i="59"/>
  <c r="T160" i="59" s="1"/>
  <c r="S59" i="59"/>
  <c r="S160" i="59" s="1"/>
  <c r="R59" i="59"/>
  <c r="R160" i="59" s="1"/>
  <c r="Q59" i="59"/>
  <c r="Q160" i="59" s="1"/>
  <c r="P59" i="59"/>
  <c r="P160" i="59" s="1"/>
  <c r="O59" i="59"/>
  <c r="O160" i="59" s="1"/>
  <c r="N59" i="59"/>
  <c r="N160" i="59" s="1"/>
  <c r="M59" i="59"/>
  <c r="M160" i="59" s="1"/>
  <c r="L59" i="59"/>
  <c r="L160" i="59" s="1"/>
  <c r="K59" i="59"/>
  <c r="K160" i="59" s="1"/>
  <c r="J59" i="59"/>
  <c r="J160" i="59" s="1"/>
  <c r="I59" i="59"/>
  <c r="I160" i="59" s="1"/>
  <c r="H59" i="59"/>
  <c r="H160" i="59" s="1"/>
  <c r="G59" i="59"/>
  <c r="G160" i="59" s="1"/>
  <c r="F59" i="59"/>
  <c r="F160" i="59" s="1"/>
  <c r="E59" i="59"/>
  <c r="E160" i="59" s="1"/>
  <c r="D59" i="59"/>
  <c r="D160" i="59" s="1"/>
  <c r="AHU58" i="59"/>
  <c r="AHU57" i="59"/>
  <c r="AHU56" i="59"/>
  <c r="AHU55" i="59"/>
  <c r="AHU54" i="59"/>
  <c r="AHU53" i="59"/>
  <c r="AHU52" i="59"/>
  <c r="AHU51" i="59"/>
  <c r="AHU50" i="59"/>
  <c r="AHU49" i="59"/>
  <c r="AHU48" i="59"/>
  <c r="AHU47" i="59"/>
  <c r="AHU46" i="59"/>
  <c r="AHT41" i="59"/>
  <c r="AHS41" i="59"/>
  <c r="AHR41" i="59"/>
  <c r="AHQ41" i="59"/>
  <c r="AHP41" i="59"/>
  <c r="AHO41" i="59"/>
  <c r="AHN41" i="59"/>
  <c r="AHM41" i="59"/>
  <c r="AHL41" i="59"/>
  <c r="AHK41" i="59"/>
  <c r="AHJ41" i="59"/>
  <c r="AHI41" i="59"/>
  <c r="AHH41" i="59"/>
  <c r="AHG41" i="59"/>
  <c r="AHF41" i="59"/>
  <c r="AHE41" i="59"/>
  <c r="AHD41" i="59"/>
  <c r="AHC41" i="59"/>
  <c r="AHB41" i="59"/>
  <c r="AHA41" i="59"/>
  <c r="AGZ41" i="59"/>
  <c r="AGY41" i="59"/>
  <c r="AGX41" i="59"/>
  <c r="AGW41" i="59"/>
  <c r="AGV41" i="59"/>
  <c r="AGU41" i="59"/>
  <c r="AGT41" i="59"/>
  <c r="AGS41" i="59"/>
  <c r="AGR41" i="59"/>
  <c r="AGQ41" i="59"/>
  <c r="AGP41" i="59"/>
  <c r="AGO41" i="59"/>
  <c r="AGN41" i="59"/>
  <c r="AGM41" i="59"/>
  <c r="AGL41" i="59"/>
  <c r="AGK41" i="59"/>
  <c r="AGJ41" i="59"/>
  <c r="AGI41" i="59"/>
  <c r="AGH41" i="59"/>
  <c r="AGG41" i="59"/>
  <c r="AGF41" i="59"/>
  <c r="AGE41" i="59"/>
  <c r="AGD41" i="59"/>
  <c r="AGC41" i="59"/>
  <c r="AGB41" i="59"/>
  <c r="AGA41" i="59"/>
  <c r="AFZ41" i="59"/>
  <c r="AFY41" i="59"/>
  <c r="AFX41" i="59"/>
  <c r="AFW41" i="59"/>
  <c r="AFV41" i="59"/>
  <c r="AFU41" i="59"/>
  <c r="AFT41" i="59"/>
  <c r="AFS41" i="59"/>
  <c r="AFR41" i="59"/>
  <c r="AFQ41" i="59"/>
  <c r="AFP41" i="59"/>
  <c r="AFO41" i="59"/>
  <c r="AFN41" i="59"/>
  <c r="AFM41" i="59"/>
  <c r="AFL41" i="59"/>
  <c r="AFK41" i="59"/>
  <c r="AFJ41" i="59"/>
  <c r="AFI41" i="59"/>
  <c r="AFH41" i="59"/>
  <c r="AFG41" i="59"/>
  <c r="AFF41" i="59"/>
  <c r="AFE41" i="59"/>
  <c r="AFD41" i="59"/>
  <c r="AFC41" i="59"/>
  <c r="AFB41" i="59"/>
  <c r="AFA41" i="59"/>
  <c r="AEZ41" i="59"/>
  <c r="AEY41" i="59"/>
  <c r="AEX41" i="59"/>
  <c r="AEW41" i="59"/>
  <c r="AEV41" i="59"/>
  <c r="AEU41" i="59"/>
  <c r="AET41" i="59"/>
  <c r="AES41" i="59"/>
  <c r="AER41" i="59"/>
  <c r="AEQ41" i="59"/>
  <c r="AEP41" i="59"/>
  <c r="AEO41" i="59"/>
  <c r="AEN41" i="59"/>
  <c r="AEM41" i="59"/>
  <c r="AEL41" i="59"/>
  <c r="AEK41" i="59"/>
  <c r="AEJ41" i="59"/>
  <c r="AEI41" i="59"/>
  <c r="AEH41" i="59"/>
  <c r="AEG41" i="59"/>
  <c r="AEF41" i="59"/>
  <c r="AEE41" i="59"/>
  <c r="AED41" i="59"/>
  <c r="AEC41" i="59"/>
  <c r="AEB41" i="59"/>
  <c r="AEA41" i="59"/>
  <c r="ADZ41" i="59"/>
  <c r="ADY41" i="59"/>
  <c r="ADX41" i="59"/>
  <c r="ADW41" i="59"/>
  <c r="ADV41" i="59"/>
  <c r="ADU41" i="59"/>
  <c r="ADT41" i="59"/>
  <c r="ADS41" i="59"/>
  <c r="ADR41" i="59"/>
  <c r="ADQ41" i="59"/>
  <c r="ADP41" i="59"/>
  <c r="ADO41" i="59"/>
  <c r="ADN41" i="59"/>
  <c r="ADM41" i="59"/>
  <c r="ADL41" i="59"/>
  <c r="ADK41" i="59"/>
  <c r="ADJ41" i="59"/>
  <c r="ADI41" i="59"/>
  <c r="ADH41" i="59"/>
  <c r="ADF41" i="59"/>
  <c r="ADE41" i="59"/>
  <c r="ADD41" i="59"/>
  <c r="ADC41" i="59"/>
  <c r="ADB41" i="59"/>
  <c r="ADA41" i="59"/>
  <c r="ACZ41" i="59"/>
  <c r="ACY41" i="59"/>
  <c r="ACX41" i="59"/>
  <c r="ACW41" i="59"/>
  <c r="ADG41" i="59"/>
  <c r="ACV41" i="59"/>
  <c r="ACU41" i="59"/>
  <c r="ACT41" i="59"/>
  <c r="ACS41" i="59"/>
  <c r="ACR41" i="59"/>
  <c r="ACQ41" i="59"/>
  <c r="ACP41" i="59"/>
  <c r="ACO41" i="59"/>
  <c r="ACN41" i="59"/>
  <c r="ACM41" i="59"/>
  <c r="ACL41" i="59"/>
  <c r="ACK41" i="59"/>
  <c r="ACJ41" i="59"/>
  <c r="ACI41" i="59"/>
  <c r="ACH41" i="59"/>
  <c r="ACG41" i="59"/>
  <c r="ACF41" i="59"/>
  <c r="ACE41" i="59"/>
  <c r="ACD41" i="59"/>
  <c r="ACC41" i="59"/>
  <c r="ACB41" i="59"/>
  <c r="ACA41" i="59"/>
  <c r="ABZ41" i="59"/>
  <c r="ABY41" i="59"/>
  <c r="ABX41" i="59"/>
  <c r="ABW41" i="59"/>
  <c r="ABV41" i="59"/>
  <c r="ABU41" i="59"/>
  <c r="ABT41" i="59"/>
  <c r="ABS41" i="59"/>
  <c r="ABR41" i="59"/>
  <c r="ABQ41" i="59"/>
  <c r="ABP41" i="59"/>
  <c r="ABO41" i="59"/>
  <c r="ABN41" i="59"/>
  <c r="ABM41" i="59"/>
  <c r="ABL41" i="59"/>
  <c r="ABK41" i="59"/>
  <c r="ABJ41" i="59"/>
  <c r="ABI41" i="59"/>
  <c r="ABH41" i="59"/>
  <c r="ABG41" i="59"/>
  <c r="ABF41" i="59"/>
  <c r="ABE41" i="59"/>
  <c r="ABD41" i="59"/>
  <c r="ABC41" i="59"/>
  <c r="ABB41" i="59"/>
  <c r="ABA41" i="59"/>
  <c r="AAZ41" i="59"/>
  <c r="AAY41" i="59"/>
  <c r="AAX41" i="59"/>
  <c r="AAW41" i="59"/>
  <c r="AAV41" i="59"/>
  <c r="AAU41" i="59"/>
  <c r="AAT41" i="59"/>
  <c r="AAS41" i="59"/>
  <c r="AAR41" i="59"/>
  <c r="AAQ41" i="59"/>
  <c r="AAP41" i="59"/>
  <c r="AAO41" i="59"/>
  <c r="AAN41" i="59"/>
  <c r="AAM41" i="59"/>
  <c r="AAL41" i="59"/>
  <c r="AAK41" i="59"/>
  <c r="AAJ41" i="59"/>
  <c r="AAI41" i="59"/>
  <c r="AAH41" i="59"/>
  <c r="AAG41" i="59"/>
  <c r="AAF41" i="59"/>
  <c r="AAE41" i="59"/>
  <c r="AAD41" i="59"/>
  <c r="AAC41" i="59"/>
  <c r="AAB41" i="59"/>
  <c r="AAA41" i="59"/>
  <c r="ZZ41" i="59"/>
  <c r="ZY41" i="59"/>
  <c r="ZX41" i="59"/>
  <c r="ZW41" i="59"/>
  <c r="ZV41" i="59"/>
  <c r="ZU41" i="59"/>
  <c r="ZT41" i="59"/>
  <c r="ZS41" i="59"/>
  <c r="ZR41" i="59"/>
  <c r="ZQ41" i="59"/>
  <c r="ZP41" i="59"/>
  <c r="ZO41" i="59"/>
  <c r="ZN41" i="59"/>
  <c r="ZM41" i="59"/>
  <c r="ZL41" i="59"/>
  <c r="ZK41" i="59"/>
  <c r="ZJ41" i="59"/>
  <c r="ZI41" i="59"/>
  <c r="ZH41" i="59"/>
  <c r="ZG41" i="59"/>
  <c r="ZF41" i="59"/>
  <c r="ZE41" i="59"/>
  <c r="ZD41" i="59"/>
  <c r="ZC41" i="59"/>
  <c r="ZB41" i="59"/>
  <c r="ZA41" i="59"/>
  <c r="YZ41" i="59"/>
  <c r="YY41" i="59"/>
  <c r="YX41" i="59"/>
  <c r="YW41" i="59"/>
  <c r="YV41" i="59"/>
  <c r="YU41" i="59"/>
  <c r="YT41" i="59"/>
  <c r="YS41" i="59"/>
  <c r="YR41" i="59"/>
  <c r="YQ41" i="59"/>
  <c r="YP41" i="59"/>
  <c r="YO41" i="59"/>
  <c r="YN41" i="59"/>
  <c r="YM41" i="59"/>
  <c r="YL41" i="59"/>
  <c r="YK41" i="59"/>
  <c r="YJ41" i="59"/>
  <c r="YI41" i="59"/>
  <c r="YH41" i="59"/>
  <c r="YG41" i="59"/>
  <c r="YF41" i="59"/>
  <c r="YE41" i="59"/>
  <c r="YD41" i="59"/>
  <c r="YC41" i="59"/>
  <c r="YB41" i="59"/>
  <c r="YA41" i="59"/>
  <c r="XZ41" i="59"/>
  <c r="XY41" i="59"/>
  <c r="XX41" i="59"/>
  <c r="XW41" i="59"/>
  <c r="XV41" i="59"/>
  <c r="XU41" i="59"/>
  <c r="XT41" i="59"/>
  <c r="XS41" i="59"/>
  <c r="XR41" i="59"/>
  <c r="XQ41" i="59"/>
  <c r="XP41" i="59"/>
  <c r="XO41" i="59"/>
  <c r="XN41" i="59"/>
  <c r="XM41" i="59"/>
  <c r="XL41" i="59"/>
  <c r="XK41" i="59"/>
  <c r="XJ41" i="59"/>
  <c r="XI41" i="59"/>
  <c r="XH41" i="59"/>
  <c r="XG41" i="59"/>
  <c r="XF41" i="59"/>
  <c r="XE41" i="59"/>
  <c r="XD41" i="59"/>
  <c r="XC41" i="59"/>
  <c r="XB41" i="59"/>
  <c r="XA41" i="59"/>
  <c r="WZ41" i="59"/>
  <c r="WY41" i="59"/>
  <c r="WX41" i="59"/>
  <c r="WW41" i="59"/>
  <c r="WV41" i="59"/>
  <c r="WU41" i="59"/>
  <c r="WT41" i="59"/>
  <c r="WS41" i="59"/>
  <c r="WR41" i="59"/>
  <c r="WQ41" i="59"/>
  <c r="WP41" i="59"/>
  <c r="WO41" i="59"/>
  <c r="WN41" i="59"/>
  <c r="WM41" i="59"/>
  <c r="WL41" i="59"/>
  <c r="WK41" i="59"/>
  <c r="WJ41" i="59"/>
  <c r="WI41" i="59"/>
  <c r="WH41" i="59"/>
  <c r="WG41" i="59"/>
  <c r="WF41" i="59"/>
  <c r="WE41" i="59"/>
  <c r="WD41" i="59"/>
  <c r="WC41" i="59"/>
  <c r="WB41" i="59"/>
  <c r="WA41" i="59"/>
  <c r="VZ41" i="59"/>
  <c r="VY41" i="59"/>
  <c r="VX41" i="59"/>
  <c r="VW41" i="59"/>
  <c r="VV41" i="59"/>
  <c r="VU41" i="59"/>
  <c r="VT41" i="59"/>
  <c r="VS41" i="59"/>
  <c r="VR41" i="59"/>
  <c r="VQ41" i="59"/>
  <c r="VP41" i="59"/>
  <c r="VO41" i="59"/>
  <c r="VN41" i="59"/>
  <c r="VM41" i="59"/>
  <c r="VL41" i="59"/>
  <c r="VK41" i="59"/>
  <c r="VJ41" i="59"/>
  <c r="VI41" i="59"/>
  <c r="VH41" i="59"/>
  <c r="VG41" i="59"/>
  <c r="VF41" i="59"/>
  <c r="VE41" i="59"/>
  <c r="VD41" i="59"/>
  <c r="VC41" i="59"/>
  <c r="VB41" i="59"/>
  <c r="VA41" i="59"/>
  <c r="UZ41" i="59"/>
  <c r="UY41" i="59"/>
  <c r="UX41" i="59"/>
  <c r="UW41" i="59"/>
  <c r="UV41" i="59"/>
  <c r="UU41" i="59"/>
  <c r="UT41" i="59"/>
  <c r="US41" i="59"/>
  <c r="UR41" i="59"/>
  <c r="UQ41" i="59"/>
  <c r="UP41" i="59"/>
  <c r="UO41" i="59"/>
  <c r="UN41" i="59"/>
  <c r="UM41" i="59"/>
  <c r="UL41" i="59"/>
  <c r="UK41" i="59"/>
  <c r="UJ41" i="59"/>
  <c r="UI41" i="59"/>
  <c r="UH41" i="59"/>
  <c r="UG41" i="59"/>
  <c r="UF41" i="59"/>
  <c r="UE41" i="59"/>
  <c r="UD41" i="59"/>
  <c r="UC41" i="59"/>
  <c r="UB41" i="59"/>
  <c r="UA41" i="59"/>
  <c r="TZ41" i="59"/>
  <c r="TY41" i="59"/>
  <c r="TX41" i="59"/>
  <c r="TW41" i="59"/>
  <c r="TV41" i="59"/>
  <c r="TU41" i="59"/>
  <c r="TT41" i="59"/>
  <c r="TS41" i="59"/>
  <c r="TR41" i="59"/>
  <c r="TQ41" i="59"/>
  <c r="TP41" i="59"/>
  <c r="TO41" i="59"/>
  <c r="TN41" i="59"/>
  <c r="TM41" i="59"/>
  <c r="TL41" i="59"/>
  <c r="TK41" i="59"/>
  <c r="TJ41" i="59"/>
  <c r="TI41" i="59"/>
  <c r="TH41" i="59"/>
  <c r="TG41" i="59"/>
  <c r="TF41" i="59"/>
  <c r="TE41" i="59"/>
  <c r="TD41" i="59"/>
  <c r="TC41" i="59"/>
  <c r="TB41" i="59"/>
  <c r="TA41" i="59"/>
  <c r="SZ41" i="59"/>
  <c r="SY41" i="59"/>
  <c r="SX41" i="59"/>
  <c r="SW41" i="59"/>
  <c r="SV41" i="59"/>
  <c r="SU41" i="59"/>
  <c r="ST41" i="59"/>
  <c r="SS41" i="59"/>
  <c r="SR41" i="59"/>
  <c r="SQ41" i="59"/>
  <c r="SP41" i="59"/>
  <c r="SO41" i="59"/>
  <c r="SN41" i="59"/>
  <c r="SM41" i="59"/>
  <c r="SL41" i="59"/>
  <c r="SK41" i="59"/>
  <c r="SJ41" i="59"/>
  <c r="SI41" i="59"/>
  <c r="SH41" i="59"/>
  <c r="SG41" i="59"/>
  <c r="SF41" i="59"/>
  <c r="SE41" i="59"/>
  <c r="SD41" i="59"/>
  <c r="SC41" i="59"/>
  <c r="SB41" i="59"/>
  <c r="SA41" i="59"/>
  <c r="RZ41" i="59"/>
  <c r="RY41" i="59"/>
  <c r="RX41" i="59"/>
  <c r="RW41" i="59"/>
  <c r="RV41" i="59"/>
  <c r="RU41" i="59"/>
  <c r="RT41" i="59"/>
  <c r="RS41" i="59"/>
  <c r="RR41" i="59"/>
  <c r="RQ41" i="59"/>
  <c r="RP41" i="59"/>
  <c r="RO41" i="59"/>
  <c r="RN41" i="59"/>
  <c r="RM41" i="59"/>
  <c r="RL41" i="59"/>
  <c r="RK41" i="59"/>
  <c r="RJ41" i="59"/>
  <c r="RI41" i="59"/>
  <c r="RH41" i="59"/>
  <c r="RG41" i="59"/>
  <c r="RF41" i="59"/>
  <c r="RE41" i="59"/>
  <c r="RD41" i="59"/>
  <c r="RC41" i="59"/>
  <c r="RB41" i="59"/>
  <c r="RA41" i="59"/>
  <c r="QZ41" i="59"/>
  <c r="QY41" i="59"/>
  <c r="QX41" i="59"/>
  <c r="QW41" i="59"/>
  <c r="QV41" i="59"/>
  <c r="QU41" i="59"/>
  <c r="QT41" i="59"/>
  <c r="QS41" i="59"/>
  <c r="QR41" i="59"/>
  <c r="QQ41" i="59"/>
  <c r="QP41" i="59"/>
  <c r="QO41" i="59"/>
  <c r="QN41" i="59"/>
  <c r="QM41" i="59"/>
  <c r="QL41" i="59"/>
  <c r="QK41" i="59"/>
  <c r="QJ41" i="59"/>
  <c r="QI41" i="59"/>
  <c r="QH41" i="59"/>
  <c r="QG41" i="59"/>
  <c r="QF41" i="59"/>
  <c r="QE41" i="59"/>
  <c r="QD41" i="59"/>
  <c r="QC41" i="59"/>
  <c r="QB41" i="59"/>
  <c r="QA41" i="59"/>
  <c r="PZ41" i="59"/>
  <c r="PY41" i="59"/>
  <c r="PX41" i="59"/>
  <c r="PW41" i="59"/>
  <c r="PV41" i="59"/>
  <c r="PU41" i="59"/>
  <c r="PT41" i="59"/>
  <c r="PS41" i="59"/>
  <c r="PR41" i="59"/>
  <c r="PQ41" i="59"/>
  <c r="PP41" i="59"/>
  <c r="PO41" i="59"/>
  <c r="PN41" i="59"/>
  <c r="PM41" i="59"/>
  <c r="PL41" i="59"/>
  <c r="PK41" i="59"/>
  <c r="PJ41" i="59"/>
  <c r="PI41" i="59"/>
  <c r="PH41" i="59"/>
  <c r="PG41" i="59"/>
  <c r="PF41" i="59"/>
  <c r="PE41" i="59"/>
  <c r="PD41" i="59"/>
  <c r="PC41" i="59"/>
  <c r="PB41" i="59"/>
  <c r="PA41" i="59"/>
  <c r="OZ41" i="59"/>
  <c r="OY41" i="59"/>
  <c r="OX41" i="59"/>
  <c r="OW41" i="59"/>
  <c r="OV41" i="59"/>
  <c r="OU41" i="59"/>
  <c r="OT41" i="59"/>
  <c r="OS41" i="59"/>
  <c r="OR41" i="59"/>
  <c r="OQ41" i="59"/>
  <c r="OP41" i="59"/>
  <c r="OO41" i="59"/>
  <c r="ON41" i="59"/>
  <c r="OM41" i="59"/>
  <c r="OL41" i="59"/>
  <c r="OK41" i="59"/>
  <c r="OJ41" i="59"/>
  <c r="OI41" i="59"/>
  <c r="OH41" i="59"/>
  <c r="OG41" i="59"/>
  <c r="OF41" i="59"/>
  <c r="OE41" i="59"/>
  <c r="OD41" i="59"/>
  <c r="OC41" i="59"/>
  <c r="OB41" i="59"/>
  <c r="OA41" i="59"/>
  <c r="NZ41" i="59"/>
  <c r="NY41" i="59"/>
  <c r="NX41" i="59"/>
  <c r="NW41" i="59"/>
  <c r="NV41" i="59"/>
  <c r="NU41" i="59"/>
  <c r="NT41" i="59"/>
  <c r="NS41" i="59"/>
  <c r="NR41" i="59"/>
  <c r="NQ41" i="59"/>
  <c r="NP41" i="59"/>
  <c r="NO41" i="59"/>
  <c r="NN41" i="59"/>
  <c r="NM41" i="59"/>
  <c r="NL41" i="59"/>
  <c r="NK41" i="59"/>
  <c r="NJ41" i="59"/>
  <c r="NI41" i="59"/>
  <c r="NH41" i="59"/>
  <c r="NG41" i="59"/>
  <c r="NF41" i="59"/>
  <c r="NE41" i="59"/>
  <c r="ND41" i="59"/>
  <c r="NC41" i="59"/>
  <c r="NB41" i="59"/>
  <c r="NA41" i="59"/>
  <c r="MZ41" i="59"/>
  <c r="MY41" i="59"/>
  <c r="MX41" i="59"/>
  <c r="MW41" i="59"/>
  <c r="MV41" i="59"/>
  <c r="MU41" i="59"/>
  <c r="MT41" i="59"/>
  <c r="MS41" i="59"/>
  <c r="MR41" i="59"/>
  <c r="MQ41" i="59"/>
  <c r="MP41" i="59"/>
  <c r="MO41" i="59"/>
  <c r="MN41" i="59"/>
  <c r="MM41" i="59"/>
  <c r="ML41" i="59"/>
  <c r="MK41" i="59"/>
  <c r="MJ41" i="59"/>
  <c r="MI41" i="59"/>
  <c r="MH41" i="59"/>
  <c r="MG41" i="59"/>
  <c r="MF41" i="59"/>
  <c r="ME41" i="59"/>
  <c r="MD41" i="59"/>
  <c r="MC41" i="59"/>
  <c r="MB41" i="59"/>
  <c r="MA41" i="59"/>
  <c r="LZ41" i="59"/>
  <c r="LY41" i="59"/>
  <c r="LX41" i="59"/>
  <c r="LW41" i="59"/>
  <c r="LV41" i="59"/>
  <c r="LU41" i="59"/>
  <c r="LT41" i="59"/>
  <c r="LS41" i="59"/>
  <c r="LR41" i="59"/>
  <c r="LQ41" i="59"/>
  <c r="LP41" i="59"/>
  <c r="LO41" i="59"/>
  <c r="LN41" i="59"/>
  <c r="LM41" i="59"/>
  <c r="LL41" i="59"/>
  <c r="LK41" i="59"/>
  <c r="LJ41" i="59"/>
  <c r="LI41" i="59"/>
  <c r="LH41" i="59"/>
  <c r="LG41" i="59"/>
  <c r="LF41" i="59"/>
  <c r="LE41" i="59"/>
  <c r="LD41" i="59"/>
  <c r="LC41" i="59"/>
  <c r="LB41" i="59"/>
  <c r="LA41" i="59"/>
  <c r="KZ41" i="59"/>
  <c r="KY41" i="59"/>
  <c r="KX41" i="59"/>
  <c r="KW41" i="59"/>
  <c r="KV41" i="59"/>
  <c r="KU41" i="59"/>
  <c r="KT41" i="59"/>
  <c r="KS41" i="59"/>
  <c r="KR41" i="59"/>
  <c r="KQ41" i="59"/>
  <c r="KP41" i="59"/>
  <c r="KO41" i="59"/>
  <c r="KN41" i="59"/>
  <c r="KM41" i="59"/>
  <c r="KL41" i="59"/>
  <c r="KK41" i="59"/>
  <c r="KJ41" i="59"/>
  <c r="KI41" i="59"/>
  <c r="KH41" i="59"/>
  <c r="KG41" i="59"/>
  <c r="KF41" i="59"/>
  <c r="KE41" i="59"/>
  <c r="KD41" i="59"/>
  <c r="KC41" i="59"/>
  <c r="KB41" i="59"/>
  <c r="KA41" i="59"/>
  <c r="JZ41" i="59"/>
  <c r="JY41" i="59"/>
  <c r="JX41" i="59"/>
  <c r="JW41" i="59"/>
  <c r="JV41" i="59"/>
  <c r="JU41" i="59"/>
  <c r="JT41" i="59"/>
  <c r="JS41" i="59"/>
  <c r="JR41" i="59"/>
  <c r="JQ41" i="59"/>
  <c r="JP41" i="59"/>
  <c r="JO41" i="59"/>
  <c r="JN41" i="59"/>
  <c r="JM41" i="59"/>
  <c r="JL41" i="59"/>
  <c r="JK41" i="59"/>
  <c r="JJ41" i="59"/>
  <c r="JI41" i="59"/>
  <c r="JH41" i="59"/>
  <c r="JG41" i="59"/>
  <c r="JF41" i="59"/>
  <c r="JE41" i="59"/>
  <c r="JD41" i="59"/>
  <c r="JC41" i="59"/>
  <c r="JB41" i="59"/>
  <c r="JA41" i="59"/>
  <c r="IZ41" i="59"/>
  <c r="IY41" i="59"/>
  <c r="IX41" i="59"/>
  <c r="IW41" i="59"/>
  <c r="IV41" i="59"/>
  <c r="IU41" i="59"/>
  <c r="IT41" i="59"/>
  <c r="IS41" i="59"/>
  <c r="IR41" i="59"/>
  <c r="IQ41" i="59"/>
  <c r="IP41" i="59"/>
  <c r="IO41" i="59"/>
  <c r="IN41" i="59"/>
  <c r="IM41" i="59"/>
  <c r="IL41" i="59"/>
  <c r="IK41" i="59"/>
  <c r="IJ41" i="59"/>
  <c r="II41" i="59"/>
  <c r="IH41" i="59"/>
  <c r="IG41" i="59"/>
  <c r="IF41" i="59"/>
  <c r="IE41" i="59"/>
  <c r="ID41" i="59"/>
  <c r="IC41" i="59"/>
  <c r="IB41" i="59"/>
  <c r="IA41" i="59"/>
  <c r="HZ41" i="59"/>
  <c r="HY41" i="59"/>
  <c r="HX41" i="59"/>
  <c r="HW41" i="59"/>
  <c r="HV41" i="59"/>
  <c r="HU41" i="59"/>
  <c r="HT41" i="59"/>
  <c r="HS41" i="59"/>
  <c r="HR41" i="59"/>
  <c r="HQ41" i="59"/>
  <c r="HP41" i="59"/>
  <c r="HO41" i="59"/>
  <c r="HN41" i="59"/>
  <c r="HM41" i="59"/>
  <c r="HL41" i="59"/>
  <c r="HK41" i="59"/>
  <c r="HJ41" i="59"/>
  <c r="HI41" i="59"/>
  <c r="HH41" i="59"/>
  <c r="HG41" i="59"/>
  <c r="HF41" i="59"/>
  <c r="HE41" i="59"/>
  <c r="HD41" i="59"/>
  <c r="HC41" i="59"/>
  <c r="HB41" i="59"/>
  <c r="HA41" i="59"/>
  <c r="GZ41" i="59"/>
  <c r="GY41" i="59"/>
  <c r="GX41" i="59"/>
  <c r="GW41" i="59"/>
  <c r="GV41" i="59"/>
  <c r="GU41" i="59"/>
  <c r="GT41" i="59"/>
  <c r="GS41" i="59"/>
  <c r="GR41" i="59"/>
  <c r="GQ41" i="59"/>
  <c r="GP41" i="59"/>
  <c r="GO41" i="59"/>
  <c r="GN41" i="59"/>
  <c r="GM41" i="59"/>
  <c r="GL41" i="59"/>
  <c r="GK41" i="59"/>
  <c r="GJ41" i="59"/>
  <c r="GI41" i="59"/>
  <c r="GH41" i="59"/>
  <c r="GG41" i="59"/>
  <c r="GF41" i="59"/>
  <c r="GE41" i="59"/>
  <c r="GD41" i="59"/>
  <c r="GC41" i="59"/>
  <c r="GB41" i="59"/>
  <c r="GA41" i="59"/>
  <c r="FZ41" i="59"/>
  <c r="FY41" i="59"/>
  <c r="FX41" i="59"/>
  <c r="FW41" i="59"/>
  <c r="FV41" i="59"/>
  <c r="FU41" i="59"/>
  <c r="FT41" i="59"/>
  <c r="FS41" i="59"/>
  <c r="FR41" i="59"/>
  <c r="FQ41" i="59"/>
  <c r="FP41" i="59"/>
  <c r="FO41" i="59"/>
  <c r="FN41" i="59"/>
  <c r="FM41" i="59"/>
  <c r="FL41" i="59"/>
  <c r="FK41" i="59"/>
  <c r="FJ41" i="59"/>
  <c r="FI41" i="59"/>
  <c r="FH41" i="59"/>
  <c r="FG41" i="59"/>
  <c r="FF41" i="59"/>
  <c r="FE41" i="59"/>
  <c r="FD41" i="59"/>
  <c r="FC41" i="59"/>
  <c r="FB41" i="59"/>
  <c r="FA41" i="59"/>
  <c r="EZ41" i="59"/>
  <c r="EY41" i="59"/>
  <c r="EX41" i="59"/>
  <c r="EW41" i="59"/>
  <c r="EV41" i="59"/>
  <c r="EU41" i="59"/>
  <c r="ET41" i="59"/>
  <c r="ES41" i="59"/>
  <c r="ER41" i="59"/>
  <c r="EQ41" i="59"/>
  <c r="EP41" i="59"/>
  <c r="EO41" i="59"/>
  <c r="EN41" i="59"/>
  <c r="EM41" i="59"/>
  <c r="EL41" i="59"/>
  <c r="EK41" i="59"/>
  <c r="EJ41" i="59"/>
  <c r="EI41" i="59"/>
  <c r="EH41" i="59"/>
  <c r="EG41" i="59"/>
  <c r="EF41" i="59"/>
  <c r="EE41" i="59"/>
  <c r="ED41" i="59"/>
  <c r="EC41" i="59"/>
  <c r="EB41" i="59"/>
  <c r="EA41" i="59"/>
  <c r="DZ41" i="59"/>
  <c r="DY41" i="59"/>
  <c r="DX41" i="59"/>
  <c r="DW41" i="59"/>
  <c r="DV41" i="59"/>
  <c r="DU41" i="59"/>
  <c r="DT41" i="59"/>
  <c r="DS41" i="59"/>
  <c r="DR41" i="59"/>
  <c r="DQ41" i="59"/>
  <c r="DP41" i="59"/>
  <c r="DO41" i="59"/>
  <c r="DN41" i="59"/>
  <c r="DM41" i="59"/>
  <c r="DL41" i="59"/>
  <c r="DK41" i="59"/>
  <c r="DJ41" i="59"/>
  <c r="DI41" i="59"/>
  <c r="DH41" i="59"/>
  <c r="DG41" i="59"/>
  <c r="DF41" i="59"/>
  <c r="DE41" i="59"/>
  <c r="DD41" i="59"/>
  <c r="DC41" i="59"/>
  <c r="DB41" i="59"/>
  <c r="DA41" i="59"/>
  <c r="CZ41" i="59"/>
  <c r="CY41" i="59"/>
  <c r="CX41" i="59"/>
  <c r="CW41" i="59"/>
  <c r="CV41" i="59"/>
  <c r="CU41" i="59"/>
  <c r="CT41" i="59"/>
  <c r="CS41" i="59"/>
  <c r="CR41" i="59"/>
  <c r="CQ41" i="59"/>
  <c r="CP41" i="59"/>
  <c r="CO41" i="59"/>
  <c r="CN41" i="59"/>
  <c r="CM41" i="59"/>
  <c r="CL41" i="59"/>
  <c r="CK41" i="59"/>
  <c r="CJ41" i="59"/>
  <c r="CI41" i="59"/>
  <c r="CH41" i="59"/>
  <c r="CG41" i="59"/>
  <c r="CF41" i="59"/>
  <c r="CE41" i="59"/>
  <c r="CD41" i="59"/>
  <c r="CC41" i="59"/>
  <c r="CB41" i="59"/>
  <c r="CA41" i="59"/>
  <c r="BZ41" i="59"/>
  <c r="BY41" i="59"/>
  <c r="BX41" i="59"/>
  <c r="BW41" i="59"/>
  <c r="BV41" i="59"/>
  <c r="BU41" i="59"/>
  <c r="BT41" i="59"/>
  <c r="BS41" i="59"/>
  <c r="BR41" i="59"/>
  <c r="BQ41" i="59"/>
  <c r="BP41" i="59"/>
  <c r="BO41" i="59"/>
  <c r="BN41" i="59"/>
  <c r="BM41" i="59"/>
  <c r="BL41" i="59"/>
  <c r="BK41" i="59"/>
  <c r="BJ41" i="59"/>
  <c r="BI41" i="59"/>
  <c r="BH41" i="59"/>
  <c r="BG41" i="59"/>
  <c r="BF41" i="59"/>
  <c r="BE41" i="59"/>
  <c r="BD41" i="59"/>
  <c r="BC41" i="59"/>
  <c r="BB41" i="59"/>
  <c r="BA41" i="59"/>
  <c r="AZ41" i="59"/>
  <c r="AY41" i="59"/>
  <c r="AX41" i="59"/>
  <c r="AW41" i="59"/>
  <c r="AV41" i="59"/>
  <c r="AU41" i="59"/>
  <c r="AT41" i="59"/>
  <c r="AS41" i="59"/>
  <c r="AR41" i="59"/>
  <c r="AQ41" i="59"/>
  <c r="AP41" i="59"/>
  <c r="AO41" i="59"/>
  <c r="AN41" i="59"/>
  <c r="AM41" i="59"/>
  <c r="AL41" i="59"/>
  <c r="AK41" i="59"/>
  <c r="AJ41" i="59"/>
  <c r="AI41" i="59"/>
  <c r="AH41" i="59"/>
  <c r="AG41" i="59"/>
  <c r="AF41" i="59"/>
  <c r="AE41" i="59"/>
  <c r="AD41" i="59"/>
  <c r="AC41" i="59"/>
  <c r="AB41" i="59"/>
  <c r="AA41" i="59"/>
  <c r="Z41" i="59"/>
  <c r="Y41" i="59"/>
  <c r="X41" i="59"/>
  <c r="W41" i="59"/>
  <c r="U41" i="59"/>
  <c r="T41" i="59"/>
  <c r="S41" i="59"/>
  <c r="R41" i="59"/>
  <c r="Q41" i="59"/>
  <c r="P41" i="59"/>
  <c r="O41" i="59"/>
  <c r="N41" i="59"/>
  <c r="M41" i="59"/>
  <c r="L41" i="59"/>
  <c r="K41" i="59"/>
  <c r="J41" i="59"/>
  <c r="I41" i="59"/>
  <c r="H41" i="59"/>
  <c r="G41" i="59"/>
  <c r="F41" i="59"/>
  <c r="E41" i="59"/>
  <c r="D41" i="59"/>
  <c r="AHT38" i="59"/>
  <c r="AHS38" i="59"/>
  <c r="AHR38" i="59"/>
  <c r="AHQ38" i="59"/>
  <c r="AHP38" i="59"/>
  <c r="AHO38" i="59"/>
  <c r="AHN38" i="59"/>
  <c r="AHM38" i="59"/>
  <c r="AHL38" i="59"/>
  <c r="AHK38" i="59"/>
  <c r="AHJ38" i="59"/>
  <c r="AHI38" i="59"/>
  <c r="AHH38" i="59"/>
  <c r="AHG38" i="59"/>
  <c r="AHF38" i="59"/>
  <c r="AHE38" i="59"/>
  <c r="AHD38" i="59"/>
  <c r="AHC38" i="59"/>
  <c r="AHB38" i="59"/>
  <c r="AHA38" i="59"/>
  <c r="AGZ38" i="59"/>
  <c r="AGY38" i="59"/>
  <c r="AGX38" i="59"/>
  <c r="AGW38" i="59"/>
  <c r="AGV38" i="59"/>
  <c r="AGU38" i="59"/>
  <c r="AGT38" i="59"/>
  <c r="AGS38" i="59"/>
  <c r="AGR38" i="59"/>
  <c r="AGQ38" i="59"/>
  <c r="AGP38" i="59"/>
  <c r="AGO38" i="59"/>
  <c r="AGN38" i="59"/>
  <c r="AGM38" i="59"/>
  <c r="AGL38" i="59"/>
  <c r="AGK38" i="59"/>
  <c r="AGJ38" i="59"/>
  <c r="AGI38" i="59"/>
  <c r="AGH38" i="59"/>
  <c r="AGG38" i="59"/>
  <c r="AGF38" i="59"/>
  <c r="AGE38" i="59"/>
  <c r="AGD38" i="59"/>
  <c r="AGC38" i="59"/>
  <c r="AGB38" i="59"/>
  <c r="AGA38" i="59"/>
  <c r="AFZ38" i="59"/>
  <c r="AFY38" i="59"/>
  <c r="AFX38" i="59"/>
  <c r="AFW38" i="59"/>
  <c r="AFV38" i="59"/>
  <c r="AFU38" i="59"/>
  <c r="AFT38" i="59"/>
  <c r="AFS38" i="59"/>
  <c r="AFR38" i="59"/>
  <c r="AFQ38" i="59"/>
  <c r="AFP38" i="59"/>
  <c r="AFO38" i="59"/>
  <c r="AFN38" i="59"/>
  <c r="AFM38" i="59"/>
  <c r="AFL38" i="59"/>
  <c r="AFK38" i="59"/>
  <c r="AFJ38" i="59"/>
  <c r="AFI38" i="59"/>
  <c r="AFH38" i="59"/>
  <c r="AFG38" i="59"/>
  <c r="AFF38" i="59"/>
  <c r="AFE38" i="59"/>
  <c r="AFD38" i="59"/>
  <c r="AFC38" i="59"/>
  <c r="AFB38" i="59"/>
  <c r="AFA38" i="59"/>
  <c r="AEZ38" i="59"/>
  <c r="AEY38" i="59"/>
  <c r="AEX38" i="59"/>
  <c r="AEW38" i="59"/>
  <c r="AEV38" i="59"/>
  <c r="AEU38" i="59"/>
  <c r="AET38" i="59"/>
  <c r="AES38" i="59"/>
  <c r="AER38" i="59"/>
  <c r="AEQ38" i="59"/>
  <c r="AEP38" i="59"/>
  <c r="AEO38" i="59"/>
  <c r="AEN38" i="59"/>
  <c r="AEM38" i="59"/>
  <c r="AEL38" i="59"/>
  <c r="AEK38" i="59"/>
  <c r="AEJ38" i="59"/>
  <c r="AEI38" i="59"/>
  <c r="AEH38" i="59"/>
  <c r="AEG38" i="59"/>
  <c r="AEF38" i="59"/>
  <c r="AEE38" i="59"/>
  <c r="AED38" i="59"/>
  <c r="AEC38" i="59"/>
  <c r="AEB38" i="59"/>
  <c r="AEB161" i="59" s="1"/>
  <c r="AEA38" i="59"/>
  <c r="ADZ38" i="59"/>
  <c r="ADY38" i="59"/>
  <c r="ADX38" i="59"/>
  <c r="ADW38" i="59"/>
  <c r="ADV38" i="59"/>
  <c r="ADU38" i="59"/>
  <c r="ADT38" i="59"/>
  <c r="ADS38" i="59"/>
  <c r="ADR38" i="59"/>
  <c r="ADQ38" i="59"/>
  <c r="ADP38" i="59"/>
  <c r="ADO38" i="59"/>
  <c r="ADN38" i="59"/>
  <c r="ADM38" i="59"/>
  <c r="ADL38" i="59"/>
  <c r="ADK38" i="59"/>
  <c r="ADJ38" i="59"/>
  <c r="ADI38" i="59"/>
  <c r="ADH38" i="59"/>
  <c r="ADF38" i="59"/>
  <c r="ADE38" i="59"/>
  <c r="ADD38" i="59"/>
  <c r="ADC38" i="59"/>
  <c r="ADB38" i="59"/>
  <c r="ADA38" i="59"/>
  <c r="ACZ38" i="59"/>
  <c r="ACY38" i="59"/>
  <c r="ACX38" i="59"/>
  <c r="ACW38" i="59"/>
  <c r="ADG38" i="59"/>
  <c r="ACV38" i="59"/>
  <c r="ACU38" i="59"/>
  <c r="ACT38" i="59"/>
  <c r="ACS38" i="59"/>
  <c r="ACR38" i="59"/>
  <c r="ACQ38" i="59"/>
  <c r="ACP38" i="59"/>
  <c r="ACO38" i="59"/>
  <c r="ACN38" i="59"/>
  <c r="ACM38" i="59"/>
  <c r="ACL38" i="59"/>
  <c r="ACK38" i="59"/>
  <c r="ACJ38" i="59"/>
  <c r="ACI38" i="59"/>
  <c r="ACH38" i="59"/>
  <c r="ACG38" i="59"/>
  <c r="ACF38" i="59"/>
  <c r="ACE38" i="59"/>
  <c r="ACD38" i="59"/>
  <c r="ACC38" i="59"/>
  <c r="ACB38" i="59"/>
  <c r="ACA38" i="59"/>
  <c r="ABZ38" i="59"/>
  <c r="ABY38" i="59"/>
  <c r="ABX38" i="59"/>
  <c r="ABW38" i="59"/>
  <c r="ABV38" i="59"/>
  <c r="ABU38" i="59"/>
  <c r="ABT38" i="59"/>
  <c r="ABS38" i="59"/>
  <c r="ABR38" i="59"/>
  <c r="ABQ38" i="59"/>
  <c r="ABP38" i="59"/>
  <c r="ABO38" i="59"/>
  <c r="ABN38" i="59"/>
  <c r="ABM38" i="59"/>
  <c r="ABL38" i="59"/>
  <c r="ABK38" i="59"/>
  <c r="ABJ38" i="59"/>
  <c r="ABI38" i="59"/>
  <c r="ABH38" i="59"/>
  <c r="ABG38" i="59"/>
  <c r="ABF38" i="59"/>
  <c r="ABE38" i="59"/>
  <c r="ABD38" i="59"/>
  <c r="ABC38" i="59"/>
  <c r="ABB38" i="59"/>
  <c r="ABA38" i="59"/>
  <c r="AAZ38" i="59"/>
  <c r="AAY38" i="59"/>
  <c r="AAX38" i="59"/>
  <c r="AAW38" i="59"/>
  <c r="AAV38" i="59"/>
  <c r="AAU38" i="59"/>
  <c r="AAT38" i="59"/>
  <c r="AAS38" i="59"/>
  <c r="AAR38" i="59"/>
  <c r="AAQ38" i="59"/>
  <c r="AAP38" i="59"/>
  <c r="AAO38" i="59"/>
  <c r="AAN38" i="59"/>
  <c r="AAM38" i="59"/>
  <c r="AAL38" i="59"/>
  <c r="AAK38" i="59"/>
  <c r="AAJ38" i="59"/>
  <c r="AAI38" i="59"/>
  <c r="AAH38" i="59"/>
  <c r="AAG38" i="59"/>
  <c r="AAF38" i="59"/>
  <c r="AAE38" i="59"/>
  <c r="AAD38" i="59"/>
  <c r="AAC38" i="59"/>
  <c r="AAB38" i="59"/>
  <c r="AAA38" i="59"/>
  <c r="ZZ38" i="59"/>
  <c r="ZY38" i="59"/>
  <c r="ZX38" i="59"/>
  <c r="ZW38" i="59"/>
  <c r="ZV38" i="59"/>
  <c r="ZU38" i="59"/>
  <c r="ZT38" i="59"/>
  <c r="ZS38" i="59"/>
  <c r="ZR38" i="59"/>
  <c r="ZQ38" i="59"/>
  <c r="ZP38" i="59"/>
  <c r="ZO38" i="59"/>
  <c r="ZN38" i="59"/>
  <c r="ZM38" i="59"/>
  <c r="ZL38" i="59"/>
  <c r="ZK38" i="59"/>
  <c r="ZJ38" i="59"/>
  <c r="ZI38" i="59"/>
  <c r="ZH38" i="59"/>
  <c r="ZG38" i="59"/>
  <c r="ZF38" i="59"/>
  <c r="ZE38" i="59"/>
  <c r="ZD38" i="59"/>
  <c r="ZC38" i="59"/>
  <c r="ZB38" i="59"/>
  <c r="ZA38" i="59"/>
  <c r="YZ38" i="59"/>
  <c r="YY38" i="59"/>
  <c r="YX38" i="59"/>
  <c r="YW38" i="59"/>
  <c r="YV38" i="59"/>
  <c r="YU38" i="59"/>
  <c r="YT38" i="59"/>
  <c r="YS38" i="59"/>
  <c r="YR38" i="59"/>
  <c r="YQ38" i="59"/>
  <c r="YP38" i="59"/>
  <c r="YO38" i="59"/>
  <c r="YN38" i="59"/>
  <c r="YM38" i="59"/>
  <c r="YL38" i="59"/>
  <c r="YK38" i="59"/>
  <c r="YJ38" i="59"/>
  <c r="YI38" i="59"/>
  <c r="YH38" i="59"/>
  <c r="YG38" i="59"/>
  <c r="YF38" i="59"/>
  <c r="YE38" i="59"/>
  <c r="YD38" i="59"/>
  <c r="YC38" i="59"/>
  <c r="YB38" i="59"/>
  <c r="YA38" i="59"/>
  <c r="XZ38" i="59"/>
  <c r="XY38" i="59"/>
  <c r="XX38" i="59"/>
  <c r="XW38" i="59"/>
  <c r="XV38" i="59"/>
  <c r="XU38" i="59"/>
  <c r="XT38" i="59"/>
  <c r="XS38" i="59"/>
  <c r="XR38" i="59"/>
  <c r="XQ38" i="59"/>
  <c r="XP38" i="59"/>
  <c r="XO38" i="59"/>
  <c r="XN38" i="59"/>
  <c r="XM38" i="59"/>
  <c r="XL38" i="59"/>
  <c r="XK38" i="59"/>
  <c r="XJ38" i="59"/>
  <c r="XI38" i="59"/>
  <c r="XH38" i="59"/>
  <c r="XG38" i="59"/>
  <c r="XF38" i="59"/>
  <c r="XE38" i="59"/>
  <c r="XD38" i="59"/>
  <c r="XC38" i="59"/>
  <c r="XB38" i="59"/>
  <c r="XA38" i="59"/>
  <c r="WZ38" i="59"/>
  <c r="WY38" i="59"/>
  <c r="WX38" i="59"/>
  <c r="WW38" i="59"/>
  <c r="WV38" i="59"/>
  <c r="WU38" i="59"/>
  <c r="WT38" i="59"/>
  <c r="WS38" i="59"/>
  <c r="WR38" i="59"/>
  <c r="WQ38" i="59"/>
  <c r="WP38" i="59"/>
  <c r="WO38" i="59"/>
  <c r="WN38" i="59"/>
  <c r="WM38" i="59"/>
  <c r="WL38" i="59"/>
  <c r="WK38" i="59"/>
  <c r="WJ38" i="59"/>
  <c r="WI38" i="59"/>
  <c r="WH38" i="59"/>
  <c r="WG38" i="59"/>
  <c r="WF38" i="59"/>
  <c r="WE38" i="59"/>
  <c r="WD38" i="59"/>
  <c r="WC38" i="59"/>
  <c r="WB38" i="59"/>
  <c r="WA38" i="59"/>
  <c r="VZ38" i="59"/>
  <c r="VY38" i="59"/>
  <c r="VX38" i="59"/>
  <c r="VW38" i="59"/>
  <c r="VV38" i="59"/>
  <c r="VU38" i="59"/>
  <c r="VT38" i="59"/>
  <c r="VS38" i="59"/>
  <c r="VR38" i="59"/>
  <c r="VQ38" i="59"/>
  <c r="VP38" i="59"/>
  <c r="VO38" i="59"/>
  <c r="VN38" i="59"/>
  <c r="VM38" i="59"/>
  <c r="VL38" i="59"/>
  <c r="VK38" i="59"/>
  <c r="VJ38" i="59"/>
  <c r="VI38" i="59"/>
  <c r="VH38" i="59"/>
  <c r="VG38" i="59"/>
  <c r="VF38" i="59"/>
  <c r="VE38" i="59"/>
  <c r="VD38" i="59"/>
  <c r="VC38" i="59"/>
  <c r="VB38" i="59"/>
  <c r="VA38" i="59"/>
  <c r="UZ38" i="59"/>
  <c r="UY38" i="59"/>
  <c r="UX38" i="59"/>
  <c r="UW38" i="59"/>
  <c r="UV38" i="59"/>
  <c r="UU38" i="59"/>
  <c r="UT38" i="59"/>
  <c r="US38" i="59"/>
  <c r="UR38" i="59"/>
  <c r="UQ38" i="59"/>
  <c r="UP38" i="59"/>
  <c r="UO38" i="59"/>
  <c r="UN38" i="59"/>
  <c r="UM38" i="59"/>
  <c r="UL38" i="59"/>
  <c r="UK38" i="59"/>
  <c r="UJ38" i="59"/>
  <c r="UI38" i="59"/>
  <c r="UH38" i="59"/>
  <c r="UG38" i="59"/>
  <c r="UF38" i="59"/>
  <c r="UE38" i="59"/>
  <c r="UD38" i="59"/>
  <c r="UC38" i="59"/>
  <c r="UB38" i="59"/>
  <c r="UA38" i="59"/>
  <c r="TZ38" i="59"/>
  <c r="TY38" i="59"/>
  <c r="TX38" i="59"/>
  <c r="TW38" i="59"/>
  <c r="TV38" i="59"/>
  <c r="TU38" i="59"/>
  <c r="TT38" i="59"/>
  <c r="TS38" i="59"/>
  <c r="TR38" i="59"/>
  <c r="TQ38" i="59"/>
  <c r="TP38" i="59"/>
  <c r="TO38" i="59"/>
  <c r="TN38" i="59"/>
  <c r="TM38" i="59"/>
  <c r="TL38" i="59"/>
  <c r="TK38" i="59"/>
  <c r="TJ38" i="59"/>
  <c r="TI38" i="59"/>
  <c r="TH38" i="59"/>
  <c r="TG38" i="59"/>
  <c r="TF38" i="59"/>
  <c r="TE38" i="59"/>
  <c r="TD38" i="59"/>
  <c r="TC38" i="59"/>
  <c r="TB38" i="59"/>
  <c r="TA38" i="59"/>
  <c r="SZ38" i="59"/>
  <c r="SY38" i="59"/>
  <c r="SX38" i="59"/>
  <c r="SW38" i="59"/>
  <c r="SV38" i="59"/>
  <c r="SU38" i="59"/>
  <c r="ST38" i="59"/>
  <c r="SS38" i="59"/>
  <c r="SR38" i="59"/>
  <c r="SQ38" i="59"/>
  <c r="SP38" i="59"/>
  <c r="SO38" i="59"/>
  <c r="SN38" i="59"/>
  <c r="SM38" i="59"/>
  <c r="SL38" i="59"/>
  <c r="SK38" i="59"/>
  <c r="SJ38" i="59"/>
  <c r="SI38" i="59"/>
  <c r="SH38" i="59"/>
  <c r="SG38" i="59"/>
  <c r="SF38" i="59"/>
  <c r="SE38" i="59"/>
  <c r="SD38" i="59"/>
  <c r="SC38" i="59"/>
  <c r="SB38" i="59"/>
  <c r="SA38" i="59"/>
  <c r="RZ38" i="59"/>
  <c r="RY38" i="59"/>
  <c r="RX38" i="59"/>
  <c r="RW38" i="59"/>
  <c r="RV38" i="59"/>
  <c r="RU38" i="59"/>
  <c r="RT38" i="59"/>
  <c r="RS38" i="59"/>
  <c r="RR38" i="59"/>
  <c r="RQ38" i="59"/>
  <c r="RP38" i="59"/>
  <c r="RO38" i="59"/>
  <c r="RN38" i="59"/>
  <c r="RM38" i="59"/>
  <c r="RL38" i="59"/>
  <c r="RK38" i="59"/>
  <c r="RJ38" i="59"/>
  <c r="RI38" i="59"/>
  <c r="RH38" i="59"/>
  <c r="RG38" i="59"/>
  <c r="RF38" i="59"/>
  <c r="RE38" i="59"/>
  <c r="RD38" i="59"/>
  <c r="RC38" i="59"/>
  <c r="RB38" i="59"/>
  <c r="RA38" i="59"/>
  <c r="QZ38" i="59"/>
  <c r="QY38" i="59"/>
  <c r="QX38" i="59"/>
  <c r="QW38" i="59"/>
  <c r="QV38" i="59"/>
  <c r="QU38" i="59"/>
  <c r="QT38" i="59"/>
  <c r="QS38" i="59"/>
  <c r="QR38" i="59"/>
  <c r="QQ38" i="59"/>
  <c r="QP38" i="59"/>
  <c r="QO38" i="59"/>
  <c r="QN38" i="59"/>
  <c r="QM38" i="59"/>
  <c r="QL38" i="59"/>
  <c r="QK38" i="59"/>
  <c r="QJ38" i="59"/>
  <c r="QI38" i="59"/>
  <c r="QH38" i="59"/>
  <c r="QG38" i="59"/>
  <c r="QF38" i="59"/>
  <c r="QE38" i="59"/>
  <c r="QD38" i="59"/>
  <c r="QC38" i="59"/>
  <c r="QB38" i="59"/>
  <c r="QA38" i="59"/>
  <c r="PZ38" i="59"/>
  <c r="PY38" i="59"/>
  <c r="PX38" i="59"/>
  <c r="PW38" i="59"/>
  <c r="PV38" i="59"/>
  <c r="PU38" i="59"/>
  <c r="PT38" i="59"/>
  <c r="PS38" i="59"/>
  <c r="PR38" i="59"/>
  <c r="PQ38" i="59"/>
  <c r="PP38" i="59"/>
  <c r="PO38" i="59"/>
  <c r="PN38" i="59"/>
  <c r="PM38" i="59"/>
  <c r="PL38" i="59"/>
  <c r="PK38" i="59"/>
  <c r="PJ38" i="59"/>
  <c r="PI38" i="59"/>
  <c r="PH38" i="59"/>
  <c r="PG38" i="59"/>
  <c r="PF38" i="59"/>
  <c r="PE38" i="59"/>
  <c r="PD38" i="59"/>
  <c r="PC38" i="59"/>
  <c r="PB38" i="59"/>
  <c r="PA38" i="59"/>
  <c r="OZ38" i="59"/>
  <c r="OY38" i="59"/>
  <c r="OX38" i="59"/>
  <c r="OW38" i="59"/>
  <c r="OV38" i="59"/>
  <c r="OU38" i="59"/>
  <c r="OT38" i="59"/>
  <c r="OS38" i="59"/>
  <c r="OR38" i="59"/>
  <c r="OQ38" i="59"/>
  <c r="OP38" i="59"/>
  <c r="OO38" i="59"/>
  <c r="ON38" i="59"/>
  <c r="OM38" i="59"/>
  <c r="OL38" i="59"/>
  <c r="OK38" i="59"/>
  <c r="OJ38" i="59"/>
  <c r="OI38" i="59"/>
  <c r="OH38" i="59"/>
  <c r="OG38" i="59"/>
  <c r="OF38" i="59"/>
  <c r="OE38" i="59"/>
  <c r="OD38" i="59"/>
  <c r="OC38" i="59"/>
  <c r="OB38" i="59"/>
  <c r="OA38" i="59"/>
  <c r="NZ38" i="59"/>
  <c r="NY38" i="59"/>
  <c r="NX38" i="59"/>
  <c r="NW38" i="59"/>
  <c r="NV38" i="59"/>
  <c r="NU38" i="59"/>
  <c r="NT38" i="59"/>
  <c r="NS38" i="59"/>
  <c r="NR38" i="59"/>
  <c r="NQ38" i="59"/>
  <c r="NP38" i="59"/>
  <c r="NO38" i="59"/>
  <c r="NN38" i="59"/>
  <c r="NM38" i="59"/>
  <c r="NL38" i="59"/>
  <c r="NK38" i="59"/>
  <c r="NJ38" i="59"/>
  <c r="NI38" i="59"/>
  <c r="NH38" i="59"/>
  <c r="NG38" i="59"/>
  <c r="NF38" i="59"/>
  <c r="NE38" i="59"/>
  <c r="ND38" i="59"/>
  <c r="NC38" i="59"/>
  <c r="NB38" i="59"/>
  <c r="NA38" i="59"/>
  <c r="MZ38" i="59"/>
  <c r="MY38" i="59"/>
  <c r="MX38" i="59"/>
  <c r="MW38" i="59"/>
  <c r="MV38" i="59"/>
  <c r="MU38" i="59"/>
  <c r="MT38" i="59"/>
  <c r="MS38" i="59"/>
  <c r="MR38" i="59"/>
  <c r="MQ38" i="59"/>
  <c r="MP38" i="59"/>
  <c r="MO38" i="59"/>
  <c r="MN38" i="59"/>
  <c r="MM38" i="59"/>
  <c r="ML38" i="59"/>
  <c r="MK38" i="59"/>
  <c r="MJ38" i="59"/>
  <c r="MI38" i="59"/>
  <c r="MH38" i="59"/>
  <c r="MG38" i="59"/>
  <c r="MF38" i="59"/>
  <c r="ME38" i="59"/>
  <c r="MD38" i="59"/>
  <c r="MC38" i="59"/>
  <c r="MB38" i="59"/>
  <c r="MA38" i="59"/>
  <c r="LZ38" i="59"/>
  <c r="LY38" i="59"/>
  <c r="LX38" i="59"/>
  <c r="LW38" i="59"/>
  <c r="LV38" i="59"/>
  <c r="LU38" i="59"/>
  <c r="LT38" i="59"/>
  <c r="LS38" i="59"/>
  <c r="LR38" i="59"/>
  <c r="LQ38" i="59"/>
  <c r="LP38" i="59"/>
  <c r="LO38" i="59"/>
  <c r="LN38" i="59"/>
  <c r="LM38" i="59"/>
  <c r="LL38" i="59"/>
  <c r="LK38" i="59"/>
  <c r="LJ38" i="59"/>
  <c r="LI38" i="59"/>
  <c r="LH38" i="59"/>
  <c r="LG38" i="59"/>
  <c r="LF38" i="59"/>
  <c r="LE38" i="59"/>
  <c r="LD38" i="59"/>
  <c r="LC38" i="59"/>
  <c r="LB38" i="59"/>
  <c r="LA38" i="59"/>
  <c r="KZ38" i="59"/>
  <c r="KY38" i="59"/>
  <c r="KX38" i="59"/>
  <c r="KW38" i="59"/>
  <c r="KV38" i="59"/>
  <c r="KU38" i="59"/>
  <c r="KT38" i="59"/>
  <c r="KS38" i="59"/>
  <c r="KR38" i="59"/>
  <c r="KQ38" i="59"/>
  <c r="KP38" i="59"/>
  <c r="KO38" i="59"/>
  <c r="KN38" i="59"/>
  <c r="KM38" i="59"/>
  <c r="KL38" i="59"/>
  <c r="KK38" i="59"/>
  <c r="KJ38" i="59"/>
  <c r="KI38" i="59"/>
  <c r="KH38" i="59"/>
  <c r="KG38" i="59"/>
  <c r="KF38" i="59"/>
  <c r="KE38" i="59"/>
  <c r="KD38" i="59"/>
  <c r="KC38" i="59"/>
  <c r="KB38" i="59"/>
  <c r="KA38" i="59"/>
  <c r="JZ38" i="59"/>
  <c r="JY38" i="59"/>
  <c r="JX38" i="59"/>
  <c r="JW38" i="59"/>
  <c r="JV38" i="59"/>
  <c r="JU38" i="59"/>
  <c r="JT38" i="59"/>
  <c r="JS38" i="59"/>
  <c r="JR38" i="59"/>
  <c r="JQ38" i="59"/>
  <c r="JP38" i="59"/>
  <c r="JO38" i="59"/>
  <c r="JN38" i="59"/>
  <c r="JM38" i="59"/>
  <c r="JL38" i="59"/>
  <c r="JK38" i="59"/>
  <c r="JJ38" i="59"/>
  <c r="JI38" i="59"/>
  <c r="JH38" i="59"/>
  <c r="JG38" i="59"/>
  <c r="JF38" i="59"/>
  <c r="JE38" i="59"/>
  <c r="JD38" i="59"/>
  <c r="JC38" i="59"/>
  <c r="JB38" i="59"/>
  <c r="JA38" i="59"/>
  <c r="IZ38" i="59"/>
  <c r="IY38" i="59"/>
  <c r="IX38" i="59"/>
  <c r="IW38" i="59"/>
  <c r="IV38" i="59"/>
  <c r="IU38" i="59"/>
  <c r="IT38" i="59"/>
  <c r="IS38" i="59"/>
  <c r="IR38" i="59"/>
  <c r="IQ38" i="59"/>
  <c r="IP38" i="59"/>
  <c r="IO38" i="59"/>
  <c r="IN38" i="59"/>
  <c r="IM38" i="59"/>
  <c r="IL38" i="59"/>
  <c r="IK38" i="59"/>
  <c r="IJ38" i="59"/>
  <c r="II38" i="59"/>
  <c r="IH38" i="59"/>
  <c r="IG38" i="59"/>
  <c r="IF38" i="59"/>
  <c r="IE38" i="59"/>
  <c r="ID38" i="59"/>
  <c r="IC38" i="59"/>
  <c r="IB38" i="59"/>
  <c r="IA38" i="59"/>
  <c r="HZ38" i="59"/>
  <c r="HY38" i="59"/>
  <c r="HX38" i="59"/>
  <c r="HW38" i="59"/>
  <c r="HV38" i="59"/>
  <c r="HU38" i="59"/>
  <c r="HT38" i="59"/>
  <c r="HS38" i="59"/>
  <c r="HR38" i="59"/>
  <c r="HQ38" i="59"/>
  <c r="HP38" i="59"/>
  <c r="HO38" i="59"/>
  <c r="HN38" i="59"/>
  <c r="HM38" i="59"/>
  <c r="HL38" i="59"/>
  <c r="HK38" i="59"/>
  <c r="HJ38" i="59"/>
  <c r="HI38" i="59"/>
  <c r="HH38" i="59"/>
  <c r="HG38" i="59"/>
  <c r="HF38" i="59"/>
  <c r="HE38" i="59"/>
  <c r="HD38" i="59"/>
  <c r="HC38" i="59"/>
  <c r="HB38" i="59"/>
  <c r="HA38" i="59"/>
  <c r="GZ38" i="59"/>
  <c r="GY38" i="59"/>
  <c r="GX38" i="59"/>
  <c r="GW38" i="59"/>
  <c r="GV38" i="59"/>
  <c r="GU38" i="59"/>
  <c r="GT38" i="59"/>
  <c r="GS38" i="59"/>
  <c r="GR38" i="59"/>
  <c r="GQ38" i="59"/>
  <c r="GP38" i="59"/>
  <c r="GO38" i="59"/>
  <c r="GN38" i="59"/>
  <c r="GM38" i="59"/>
  <c r="GL38" i="59"/>
  <c r="GK38" i="59"/>
  <c r="GJ38" i="59"/>
  <c r="GI38" i="59"/>
  <c r="GH38" i="59"/>
  <c r="GG38" i="59"/>
  <c r="GF38" i="59"/>
  <c r="GE38" i="59"/>
  <c r="GD38" i="59"/>
  <c r="GC38" i="59"/>
  <c r="GB38" i="59"/>
  <c r="GA38" i="59"/>
  <c r="FZ38" i="59"/>
  <c r="FY38" i="59"/>
  <c r="FX38" i="59"/>
  <c r="FW38" i="59"/>
  <c r="FV38" i="59"/>
  <c r="FU38" i="59"/>
  <c r="FT38" i="59"/>
  <c r="FS38" i="59"/>
  <c r="FR38" i="59"/>
  <c r="FQ38" i="59"/>
  <c r="FP38" i="59"/>
  <c r="FO38" i="59"/>
  <c r="FN38" i="59"/>
  <c r="FM38" i="59"/>
  <c r="FL38" i="59"/>
  <c r="FK38" i="59"/>
  <c r="FJ38" i="59"/>
  <c r="FI38" i="59"/>
  <c r="FH38" i="59"/>
  <c r="FG38" i="59"/>
  <c r="FF38" i="59"/>
  <c r="FE38" i="59"/>
  <c r="FD38" i="59"/>
  <c r="FC38" i="59"/>
  <c r="FB38" i="59"/>
  <c r="FA38" i="59"/>
  <c r="EZ38" i="59"/>
  <c r="EY38" i="59"/>
  <c r="EX38" i="59"/>
  <c r="EW38" i="59"/>
  <c r="EV38" i="59"/>
  <c r="EU38" i="59"/>
  <c r="ET38" i="59"/>
  <c r="ES38" i="59"/>
  <c r="ER38" i="59"/>
  <c r="EQ38" i="59"/>
  <c r="EP38" i="59"/>
  <c r="EO38" i="59"/>
  <c r="EN38" i="59"/>
  <c r="EM38" i="59"/>
  <c r="EL38" i="59"/>
  <c r="EK38" i="59"/>
  <c r="EJ38" i="59"/>
  <c r="EI38" i="59"/>
  <c r="EH38" i="59"/>
  <c r="EG38" i="59"/>
  <c r="EF38" i="59"/>
  <c r="EE38" i="59"/>
  <c r="ED38" i="59"/>
  <c r="EC38" i="59"/>
  <c r="EB38" i="59"/>
  <c r="EA38" i="59"/>
  <c r="DZ38" i="59"/>
  <c r="DY38" i="59"/>
  <c r="DX38" i="59"/>
  <c r="DW38" i="59"/>
  <c r="DV38" i="59"/>
  <c r="DU38" i="59"/>
  <c r="DT38" i="59"/>
  <c r="DS38" i="59"/>
  <c r="DR38" i="59"/>
  <c r="DQ38" i="59"/>
  <c r="DP38" i="59"/>
  <c r="DO38" i="59"/>
  <c r="DN38" i="59"/>
  <c r="DM38" i="59"/>
  <c r="DL38" i="59"/>
  <c r="DK38" i="59"/>
  <c r="DJ38" i="59"/>
  <c r="DI38" i="59"/>
  <c r="DH38" i="59"/>
  <c r="DG38" i="59"/>
  <c r="DF38" i="59"/>
  <c r="DE38" i="59"/>
  <c r="DD38" i="59"/>
  <c r="DC38" i="59"/>
  <c r="DB38" i="59"/>
  <c r="DA38" i="59"/>
  <c r="CZ38" i="59"/>
  <c r="CY38" i="59"/>
  <c r="CX38" i="59"/>
  <c r="CW38" i="59"/>
  <c r="CV38" i="59"/>
  <c r="CU38" i="59"/>
  <c r="CT38" i="59"/>
  <c r="CS38" i="59"/>
  <c r="CR38" i="59"/>
  <c r="CQ38" i="59"/>
  <c r="CP38" i="59"/>
  <c r="CO38" i="59"/>
  <c r="CN38" i="59"/>
  <c r="CM38" i="59"/>
  <c r="CL38" i="59"/>
  <c r="CK38" i="59"/>
  <c r="CJ38" i="59"/>
  <c r="CI38" i="59"/>
  <c r="CH38" i="59"/>
  <c r="CG38" i="59"/>
  <c r="CF38" i="59"/>
  <c r="CE38" i="59"/>
  <c r="CD38" i="59"/>
  <c r="CC38" i="59"/>
  <c r="CB38" i="59"/>
  <c r="CA38" i="59"/>
  <c r="BZ38" i="59"/>
  <c r="BY38" i="59"/>
  <c r="BX38" i="59"/>
  <c r="BW38" i="59"/>
  <c r="BV38" i="59"/>
  <c r="BU38" i="59"/>
  <c r="BT38" i="59"/>
  <c r="BT161" i="59" s="1"/>
  <c r="BS38" i="59"/>
  <c r="BR38" i="59"/>
  <c r="BQ38" i="59"/>
  <c r="BP38" i="59"/>
  <c r="BO38" i="59"/>
  <c r="BN38" i="59"/>
  <c r="BM38" i="59"/>
  <c r="BL38" i="59"/>
  <c r="BK38" i="59"/>
  <c r="BJ38" i="59"/>
  <c r="BI38" i="59"/>
  <c r="BH38" i="59"/>
  <c r="BG38" i="59"/>
  <c r="BF38" i="59"/>
  <c r="BE38" i="59"/>
  <c r="BD38" i="59"/>
  <c r="BC38" i="59"/>
  <c r="BB38" i="59"/>
  <c r="BA38" i="59"/>
  <c r="AZ38" i="59"/>
  <c r="AY38" i="59"/>
  <c r="AX38" i="59"/>
  <c r="AW38" i="59"/>
  <c r="AV38" i="59"/>
  <c r="AU38" i="59"/>
  <c r="AT38" i="59"/>
  <c r="AS38" i="59"/>
  <c r="AR38" i="59"/>
  <c r="AQ38" i="59"/>
  <c r="AP38" i="59"/>
  <c r="AO38" i="59"/>
  <c r="AN38" i="59"/>
  <c r="AM38" i="59"/>
  <c r="AL38" i="59"/>
  <c r="AK38" i="59"/>
  <c r="AJ38" i="59"/>
  <c r="AI38" i="59"/>
  <c r="AH38" i="59"/>
  <c r="AG38" i="59"/>
  <c r="AF38" i="59"/>
  <c r="AE38" i="59"/>
  <c r="AD38" i="59"/>
  <c r="AC38" i="59"/>
  <c r="AB38" i="59"/>
  <c r="AA38" i="59"/>
  <c r="Z38" i="59"/>
  <c r="Y38" i="59"/>
  <c r="X38" i="59"/>
  <c r="W38" i="59"/>
  <c r="U38" i="59"/>
  <c r="T38" i="59"/>
  <c r="S38" i="59"/>
  <c r="R38" i="59"/>
  <c r="Q38" i="59"/>
  <c r="P38" i="59"/>
  <c r="O38" i="59"/>
  <c r="N38" i="59"/>
  <c r="M38" i="59"/>
  <c r="L38" i="59"/>
  <c r="K38" i="59"/>
  <c r="J38" i="59"/>
  <c r="I38" i="59"/>
  <c r="H38" i="59"/>
  <c r="G38" i="59"/>
  <c r="F38" i="59"/>
  <c r="E38" i="59"/>
  <c r="D38" i="59"/>
  <c r="AHU37" i="59"/>
  <c r="AHU41" i="59" s="1"/>
  <c r="AHU36" i="59"/>
  <c r="AHU35" i="59"/>
  <c r="AHT34" i="59"/>
  <c r="AHR34" i="59"/>
  <c r="AHQ34" i="59"/>
  <c r="AHP34" i="59"/>
  <c r="AHO34" i="59"/>
  <c r="AHN34" i="59"/>
  <c r="AHM34" i="59"/>
  <c r="AHL34" i="59"/>
  <c r="AHK34" i="59"/>
  <c r="AHJ34" i="59"/>
  <c r="AHI34" i="59"/>
  <c r="AHH34" i="59"/>
  <c r="AHG34" i="59"/>
  <c r="AHF34" i="59"/>
  <c r="AHE34" i="59"/>
  <c r="AHD34" i="59"/>
  <c r="AHC34" i="59"/>
  <c r="AHB34" i="59"/>
  <c r="AHA34" i="59"/>
  <c r="AGZ34" i="59"/>
  <c r="AGY34" i="59"/>
  <c r="AGX34" i="59"/>
  <c r="AGW34" i="59"/>
  <c r="AGV34" i="59"/>
  <c r="AGU34" i="59"/>
  <c r="AGT34" i="59"/>
  <c r="AGS34" i="59"/>
  <c r="AGR34" i="59"/>
  <c r="AGQ34" i="59"/>
  <c r="AGP34" i="59"/>
  <c r="AGO34" i="59"/>
  <c r="AGN34" i="59"/>
  <c r="AGM34" i="59"/>
  <c r="AGL34" i="59"/>
  <c r="AGK34" i="59"/>
  <c r="AGJ34" i="59"/>
  <c r="AGI34" i="59"/>
  <c r="AGH34" i="59"/>
  <c r="AGG34" i="59"/>
  <c r="AGF34" i="59"/>
  <c r="AGE34" i="59"/>
  <c r="AGD34" i="59"/>
  <c r="AGC34" i="59"/>
  <c r="AGB34" i="59"/>
  <c r="AGA34" i="59"/>
  <c r="AFZ34" i="59"/>
  <c r="AFY34" i="59"/>
  <c r="AFX34" i="59"/>
  <c r="AFW34" i="59"/>
  <c r="AFV34" i="59"/>
  <c r="AFU34" i="59"/>
  <c r="AFT34" i="59"/>
  <c r="AFS34" i="59"/>
  <c r="AFR34" i="59"/>
  <c r="AFQ34" i="59"/>
  <c r="AFP34" i="59"/>
  <c r="AFO34" i="59"/>
  <c r="AFN34" i="59"/>
  <c r="AFM34" i="59"/>
  <c r="AFL34" i="59"/>
  <c r="AFK34" i="59"/>
  <c r="AFJ34" i="59"/>
  <c r="AFI34" i="59"/>
  <c r="AFH34" i="59"/>
  <c r="AFG34" i="59"/>
  <c r="AFF34" i="59"/>
  <c r="AFE34" i="59"/>
  <c r="AFD34" i="59"/>
  <c r="AFC34" i="59"/>
  <c r="AFB34" i="59"/>
  <c r="AFA34" i="59"/>
  <c r="AEZ34" i="59"/>
  <c r="AEY34" i="59"/>
  <c r="AEX34" i="59"/>
  <c r="AEW34" i="59"/>
  <c r="AEV34" i="59"/>
  <c r="AEU34" i="59"/>
  <c r="AET34" i="59"/>
  <c r="AES34" i="59"/>
  <c r="AER34" i="59"/>
  <c r="AEQ34" i="59"/>
  <c r="AEP34" i="59"/>
  <c r="AEO34" i="59"/>
  <c r="AEN34" i="59"/>
  <c r="AEM34" i="59"/>
  <c r="AEL34" i="59"/>
  <c r="AEK34" i="59"/>
  <c r="AEJ34" i="59"/>
  <c r="AEI34" i="59"/>
  <c r="AEH34" i="59"/>
  <c r="AEG34" i="59"/>
  <c r="AEF34" i="59"/>
  <c r="AEE34" i="59"/>
  <c r="AED34" i="59"/>
  <c r="AEC34" i="59"/>
  <c r="AEB34" i="59"/>
  <c r="AEA34" i="59"/>
  <c r="ADZ34" i="59"/>
  <c r="ADY34" i="59"/>
  <c r="ADX34" i="59"/>
  <c r="ADW34" i="59"/>
  <c r="ADV34" i="59"/>
  <c r="ADU34" i="59"/>
  <c r="ADT34" i="59"/>
  <c r="ADS34" i="59"/>
  <c r="ADR34" i="59"/>
  <c r="ADQ34" i="59"/>
  <c r="ADP34" i="59"/>
  <c r="ADO34" i="59"/>
  <c r="ADN34" i="59"/>
  <c r="ADM34" i="59"/>
  <c r="ADL34" i="59"/>
  <c r="ADK34" i="59"/>
  <c r="ADJ34" i="59"/>
  <c r="ADI34" i="59"/>
  <c r="ADH34" i="59"/>
  <c r="ADG34" i="59"/>
  <c r="ADF34" i="59"/>
  <c r="ADE34" i="59"/>
  <c r="ADD34" i="59"/>
  <c r="ADC34" i="59"/>
  <c r="ADB34" i="59"/>
  <c r="ADA34" i="59"/>
  <c r="ACZ34" i="59"/>
  <c r="ACY34" i="59"/>
  <c r="ACX34" i="59"/>
  <c r="ACW34" i="59"/>
  <c r="ACV34" i="59"/>
  <c r="ACU34" i="59"/>
  <c r="ACT34" i="59"/>
  <c r="ACS34" i="59"/>
  <c r="ACR34" i="59"/>
  <c r="ACQ34" i="59"/>
  <c r="ACP34" i="59"/>
  <c r="ACO34" i="59"/>
  <c r="ACN34" i="59"/>
  <c r="ACM34" i="59"/>
  <c r="ACL34" i="59"/>
  <c r="ACK34" i="59"/>
  <c r="ACJ34" i="59"/>
  <c r="ACI34" i="59"/>
  <c r="ACH34" i="59"/>
  <c r="ACG34" i="59"/>
  <c r="ACF34" i="59"/>
  <c r="ACE34" i="59"/>
  <c r="ACD34" i="59"/>
  <c r="ACC34" i="59"/>
  <c r="ACB34" i="59"/>
  <c r="ACA34" i="59"/>
  <c r="ABZ34" i="59"/>
  <c r="ABY34" i="59"/>
  <c r="ABX34" i="59"/>
  <c r="ABW34" i="59"/>
  <c r="ABV34" i="59"/>
  <c r="ABU34" i="59"/>
  <c r="ABT34" i="59"/>
  <c r="ABS34" i="59"/>
  <c r="ABR34" i="59"/>
  <c r="ABQ34" i="59"/>
  <c r="ABP34" i="59"/>
  <c r="ABO34" i="59"/>
  <c r="ABN34" i="59"/>
  <c r="ABM34" i="59"/>
  <c r="ABL34" i="59"/>
  <c r="ABK34" i="59"/>
  <c r="ABJ34" i="59"/>
  <c r="ABI34" i="59"/>
  <c r="ABH34" i="59"/>
  <c r="ABG34" i="59"/>
  <c r="ABF34" i="59"/>
  <c r="ABE34" i="59"/>
  <c r="ABD34" i="59"/>
  <c r="ABC34" i="59"/>
  <c r="ABB34" i="59"/>
  <c r="ABA34" i="59"/>
  <c r="AAZ34" i="59"/>
  <c r="AAY34" i="59"/>
  <c r="AAX34" i="59"/>
  <c r="AAW34" i="59"/>
  <c r="AAV34" i="59"/>
  <c r="AAU34" i="59"/>
  <c r="AAT34" i="59"/>
  <c r="AAS34" i="59"/>
  <c r="AAR34" i="59"/>
  <c r="AAQ34" i="59"/>
  <c r="AAP34" i="59"/>
  <c r="AAO34" i="59"/>
  <c r="AAN34" i="59"/>
  <c r="AAM34" i="59"/>
  <c r="AAL34" i="59"/>
  <c r="AAK34" i="59"/>
  <c r="AAJ34" i="59"/>
  <c r="AAI34" i="59"/>
  <c r="AAH34" i="59"/>
  <c r="AAG34" i="59"/>
  <c r="AAF34" i="59"/>
  <c r="AAE34" i="59"/>
  <c r="AAD34" i="59"/>
  <c r="AAC34" i="59"/>
  <c r="AAB34" i="59"/>
  <c r="AAA34" i="59"/>
  <c r="ZZ34" i="59"/>
  <c r="ZY34" i="59"/>
  <c r="ZX34" i="59"/>
  <c r="ZW34" i="59"/>
  <c r="ZV34" i="59"/>
  <c r="ZU34" i="59"/>
  <c r="ZT34" i="59"/>
  <c r="ZS34" i="59"/>
  <c r="ZR34" i="59"/>
  <c r="ZQ34" i="59"/>
  <c r="ZP34" i="59"/>
  <c r="ZO34" i="59"/>
  <c r="ZN34" i="59"/>
  <c r="ZM34" i="59"/>
  <c r="ZL34" i="59"/>
  <c r="ZK34" i="59"/>
  <c r="ZJ34" i="59"/>
  <c r="ZI34" i="59"/>
  <c r="ZH34" i="59"/>
  <c r="ZG34" i="59"/>
  <c r="ZF34" i="59"/>
  <c r="ZE34" i="59"/>
  <c r="ZD34" i="59"/>
  <c r="ZC34" i="59"/>
  <c r="ZB34" i="59"/>
  <c r="ZA34" i="59"/>
  <c r="YZ34" i="59"/>
  <c r="YY34" i="59"/>
  <c r="YX34" i="59"/>
  <c r="YW34" i="59"/>
  <c r="YV34" i="59"/>
  <c r="YU34" i="59"/>
  <c r="YT34" i="59"/>
  <c r="YS34" i="59"/>
  <c r="YR34" i="59"/>
  <c r="YQ34" i="59"/>
  <c r="YP34" i="59"/>
  <c r="YO34" i="59"/>
  <c r="YN34" i="59"/>
  <c r="YM34" i="59"/>
  <c r="YL34" i="59"/>
  <c r="YK34" i="59"/>
  <c r="YJ34" i="59"/>
  <c r="YI34" i="59"/>
  <c r="YH34" i="59"/>
  <c r="YG34" i="59"/>
  <c r="YF34" i="59"/>
  <c r="YE34" i="59"/>
  <c r="YD34" i="59"/>
  <c r="YC34" i="59"/>
  <c r="YB34" i="59"/>
  <c r="YA34" i="59"/>
  <c r="XZ34" i="59"/>
  <c r="XY34" i="59"/>
  <c r="XX34" i="59"/>
  <c r="XW34" i="59"/>
  <c r="XV34" i="59"/>
  <c r="XU34" i="59"/>
  <c r="XT34" i="59"/>
  <c r="XS34" i="59"/>
  <c r="XR34" i="59"/>
  <c r="XQ34" i="59"/>
  <c r="XP34" i="59"/>
  <c r="XO34" i="59"/>
  <c r="XN34" i="59"/>
  <c r="XM34" i="59"/>
  <c r="XL34" i="59"/>
  <c r="XK34" i="59"/>
  <c r="XJ34" i="59"/>
  <c r="XI34" i="59"/>
  <c r="XH34" i="59"/>
  <c r="XG34" i="59"/>
  <c r="XF34" i="59"/>
  <c r="XE34" i="59"/>
  <c r="XD34" i="59"/>
  <c r="XC34" i="59"/>
  <c r="XB34" i="59"/>
  <c r="XA34" i="59"/>
  <c r="WZ34" i="59"/>
  <c r="WY34" i="59"/>
  <c r="WX34" i="59"/>
  <c r="WW34" i="59"/>
  <c r="WV34" i="59"/>
  <c r="WU34" i="59"/>
  <c r="WT34" i="59"/>
  <c r="WS34" i="59"/>
  <c r="WR34" i="59"/>
  <c r="WQ34" i="59"/>
  <c r="WP34" i="59"/>
  <c r="WO34" i="59"/>
  <c r="WN34" i="59"/>
  <c r="WM34" i="59"/>
  <c r="WL34" i="59"/>
  <c r="WK34" i="59"/>
  <c r="WJ34" i="59"/>
  <c r="WI34" i="59"/>
  <c r="WH34" i="59"/>
  <c r="WG34" i="59"/>
  <c r="WF34" i="59"/>
  <c r="WE34" i="59"/>
  <c r="WD34" i="59"/>
  <c r="WC34" i="59"/>
  <c r="WB34" i="59"/>
  <c r="WA34" i="59"/>
  <c r="VZ34" i="59"/>
  <c r="VY34" i="59"/>
  <c r="VX34" i="59"/>
  <c r="VW34" i="59"/>
  <c r="VV34" i="59"/>
  <c r="VU34" i="59"/>
  <c r="VT34" i="59"/>
  <c r="VS34" i="59"/>
  <c r="VR34" i="59"/>
  <c r="VQ34" i="59"/>
  <c r="VP34" i="59"/>
  <c r="VO34" i="59"/>
  <c r="VN34" i="59"/>
  <c r="VM34" i="59"/>
  <c r="VL34" i="59"/>
  <c r="VK34" i="59"/>
  <c r="VJ34" i="59"/>
  <c r="VI34" i="59"/>
  <c r="VH34" i="59"/>
  <c r="VG34" i="59"/>
  <c r="VF34" i="59"/>
  <c r="VE34" i="59"/>
  <c r="VD34" i="59"/>
  <c r="VC34" i="59"/>
  <c r="VB34" i="59"/>
  <c r="VA34" i="59"/>
  <c r="UZ34" i="59"/>
  <c r="UY34" i="59"/>
  <c r="UX34" i="59"/>
  <c r="UW34" i="59"/>
  <c r="UV34" i="59"/>
  <c r="UU34" i="59"/>
  <c r="UT34" i="59"/>
  <c r="US34" i="59"/>
  <c r="UR34" i="59"/>
  <c r="UQ34" i="59"/>
  <c r="UP34" i="59"/>
  <c r="UO34" i="59"/>
  <c r="UN34" i="59"/>
  <c r="UM34" i="59"/>
  <c r="UL34" i="59"/>
  <c r="UK34" i="59"/>
  <c r="UJ34" i="59"/>
  <c r="UI34" i="59"/>
  <c r="UH34" i="59"/>
  <c r="UG34" i="59"/>
  <c r="UF34" i="59"/>
  <c r="UE34" i="59"/>
  <c r="UD34" i="59"/>
  <c r="UC34" i="59"/>
  <c r="UB34" i="59"/>
  <c r="UA34" i="59"/>
  <c r="TZ34" i="59"/>
  <c r="TY34" i="59"/>
  <c r="TX34" i="59"/>
  <c r="TW34" i="59"/>
  <c r="TV34" i="59"/>
  <c r="TU34" i="59"/>
  <c r="TT34" i="59"/>
  <c r="TS34" i="59"/>
  <c r="TR34" i="59"/>
  <c r="TQ34" i="59"/>
  <c r="TP34" i="59"/>
  <c r="TO34" i="59"/>
  <c r="TN34" i="59"/>
  <c r="TM34" i="59"/>
  <c r="TL34" i="59"/>
  <c r="TK34" i="59"/>
  <c r="TJ34" i="59"/>
  <c r="TI34" i="59"/>
  <c r="TH34" i="59"/>
  <c r="TG34" i="59"/>
  <c r="TF34" i="59"/>
  <c r="TE34" i="59"/>
  <c r="TD34" i="59"/>
  <c r="TC34" i="59"/>
  <c r="TB34" i="59"/>
  <c r="TA34" i="59"/>
  <c r="SZ34" i="59"/>
  <c r="SY34" i="59"/>
  <c r="SX34" i="59"/>
  <c r="SW34" i="59"/>
  <c r="SV34" i="59"/>
  <c r="SU34" i="59"/>
  <c r="ST34" i="59"/>
  <c r="SS34" i="59"/>
  <c r="SR34" i="59"/>
  <c r="SQ34" i="59"/>
  <c r="SP34" i="59"/>
  <c r="SO34" i="59"/>
  <c r="SN34" i="59"/>
  <c r="SM34" i="59"/>
  <c r="SL34" i="59"/>
  <c r="SK34" i="59"/>
  <c r="SJ34" i="59"/>
  <c r="SI34" i="59"/>
  <c r="SH34" i="59"/>
  <c r="SG34" i="59"/>
  <c r="SF34" i="59"/>
  <c r="SE34" i="59"/>
  <c r="SD34" i="59"/>
  <c r="SC34" i="59"/>
  <c r="SB34" i="59"/>
  <c r="SA34" i="59"/>
  <c r="RZ34" i="59"/>
  <c r="RY34" i="59"/>
  <c r="RX34" i="59"/>
  <c r="RW34" i="59"/>
  <c r="RV34" i="59"/>
  <c r="RU34" i="59"/>
  <c r="RT34" i="59"/>
  <c r="RS34" i="59"/>
  <c r="RR34" i="59"/>
  <c r="RQ34" i="59"/>
  <c r="RP34" i="59"/>
  <c r="RO34" i="59"/>
  <c r="RN34" i="59"/>
  <c r="RM34" i="59"/>
  <c r="RL34" i="59"/>
  <c r="RK34" i="59"/>
  <c r="RJ34" i="59"/>
  <c r="RI34" i="59"/>
  <c r="RH34" i="59"/>
  <c r="RG34" i="59"/>
  <c r="RF34" i="59"/>
  <c r="RE34" i="59"/>
  <c r="RD34" i="59"/>
  <c r="RC34" i="59"/>
  <c r="RB34" i="59"/>
  <c r="RA34" i="59"/>
  <c r="QZ34" i="59"/>
  <c r="QY34" i="59"/>
  <c r="QX34" i="59"/>
  <c r="QW34" i="59"/>
  <c r="QV34" i="59"/>
  <c r="QU34" i="59"/>
  <c r="QT34" i="59"/>
  <c r="QS34" i="59"/>
  <c r="QR34" i="59"/>
  <c r="QQ34" i="59"/>
  <c r="QP34" i="59"/>
  <c r="QO34" i="59"/>
  <c r="QN34" i="59"/>
  <c r="QM34" i="59"/>
  <c r="QL34" i="59"/>
  <c r="QK34" i="59"/>
  <c r="QJ34" i="59"/>
  <c r="QI34" i="59"/>
  <c r="QH34" i="59"/>
  <c r="QG34" i="59"/>
  <c r="QF34" i="59"/>
  <c r="QE34" i="59"/>
  <c r="QD34" i="59"/>
  <c r="QC34" i="59"/>
  <c r="QB34" i="59"/>
  <c r="QA34" i="59"/>
  <c r="PZ34" i="59"/>
  <c r="PY34" i="59"/>
  <c r="PX34" i="59"/>
  <c r="PW34" i="59"/>
  <c r="PV34" i="59"/>
  <c r="PU34" i="59"/>
  <c r="PT34" i="59"/>
  <c r="PS34" i="59"/>
  <c r="PR34" i="59"/>
  <c r="PQ34" i="59"/>
  <c r="PP34" i="59"/>
  <c r="PO34" i="59"/>
  <c r="PN34" i="59"/>
  <c r="PM34" i="59"/>
  <c r="PL34" i="59"/>
  <c r="PK34" i="59"/>
  <c r="PJ34" i="59"/>
  <c r="PI34" i="59"/>
  <c r="PH34" i="59"/>
  <c r="PG34" i="59"/>
  <c r="PF34" i="59"/>
  <c r="PE34" i="59"/>
  <c r="PD34" i="59"/>
  <c r="PC34" i="59"/>
  <c r="PB34" i="59"/>
  <c r="PA34" i="59"/>
  <c r="OZ34" i="59"/>
  <c r="OY34" i="59"/>
  <c r="OX34" i="59"/>
  <c r="OW34" i="59"/>
  <c r="OV34" i="59"/>
  <c r="OU34" i="59"/>
  <c r="OT34" i="59"/>
  <c r="OS34" i="59"/>
  <c r="OR34" i="59"/>
  <c r="OQ34" i="59"/>
  <c r="OP34" i="59"/>
  <c r="OO34" i="59"/>
  <c r="ON34" i="59"/>
  <c r="OM34" i="59"/>
  <c r="OL34" i="59"/>
  <c r="OK34" i="59"/>
  <c r="OJ34" i="59"/>
  <c r="OI34" i="59"/>
  <c r="OH34" i="59"/>
  <c r="OG34" i="59"/>
  <c r="OF34" i="59"/>
  <c r="OE34" i="59"/>
  <c r="OD34" i="59"/>
  <c r="OC34" i="59"/>
  <c r="OB34" i="59"/>
  <c r="OA34" i="59"/>
  <c r="NZ34" i="59"/>
  <c r="NY34" i="59"/>
  <c r="NX34" i="59"/>
  <c r="NW34" i="59"/>
  <c r="NV34" i="59"/>
  <c r="NU34" i="59"/>
  <c r="NT34" i="59"/>
  <c r="NS34" i="59"/>
  <c r="NR34" i="59"/>
  <c r="NQ34" i="59"/>
  <c r="NP34" i="59"/>
  <c r="NO34" i="59"/>
  <c r="NN34" i="59"/>
  <c r="NM34" i="59"/>
  <c r="NL34" i="59"/>
  <c r="NK34" i="59"/>
  <c r="NJ34" i="59"/>
  <c r="NI34" i="59"/>
  <c r="NH34" i="59"/>
  <c r="NG34" i="59"/>
  <c r="NF34" i="59"/>
  <c r="NE34" i="59"/>
  <c r="ND34" i="59"/>
  <c r="NC34" i="59"/>
  <c r="NB34" i="59"/>
  <c r="NA34" i="59"/>
  <c r="MZ34" i="59"/>
  <c r="MY34" i="59"/>
  <c r="MX34" i="59"/>
  <c r="MW34" i="59"/>
  <c r="MV34" i="59"/>
  <c r="MU34" i="59"/>
  <c r="MT34" i="59"/>
  <c r="MS34" i="59"/>
  <c r="MR34" i="59"/>
  <c r="MQ34" i="59"/>
  <c r="MP34" i="59"/>
  <c r="MO34" i="59"/>
  <c r="MN34" i="59"/>
  <c r="MM34" i="59"/>
  <c r="ML34" i="59"/>
  <c r="MK34" i="59"/>
  <c r="MJ34" i="59"/>
  <c r="MI34" i="59"/>
  <c r="MH34" i="59"/>
  <c r="MG34" i="59"/>
  <c r="MF34" i="59"/>
  <c r="ME34" i="59"/>
  <c r="MD34" i="59"/>
  <c r="MC34" i="59"/>
  <c r="MB34" i="59"/>
  <c r="MA34" i="59"/>
  <c r="LZ34" i="59"/>
  <c r="LY34" i="59"/>
  <c r="LX34" i="59"/>
  <c r="LW34" i="59"/>
  <c r="LV34" i="59"/>
  <c r="LU34" i="59"/>
  <c r="LT34" i="59"/>
  <c r="LS34" i="59"/>
  <c r="LR34" i="59"/>
  <c r="LQ34" i="59"/>
  <c r="LP34" i="59"/>
  <c r="LO34" i="59"/>
  <c r="LN34" i="59"/>
  <c r="LM34" i="59"/>
  <c r="LL34" i="59"/>
  <c r="LK34" i="59"/>
  <c r="LJ34" i="59"/>
  <c r="LI34" i="59"/>
  <c r="LH34" i="59"/>
  <c r="LG34" i="59"/>
  <c r="LF34" i="59"/>
  <c r="LE34" i="59"/>
  <c r="LD34" i="59"/>
  <c r="LC34" i="59"/>
  <c r="LB34" i="59"/>
  <c r="LA34" i="59"/>
  <c r="KZ34" i="59"/>
  <c r="KY34" i="59"/>
  <c r="KX34" i="59"/>
  <c r="KW34" i="59"/>
  <c r="KV34" i="59"/>
  <c r="KU34" i="59"/>
  <c r="KT34" i="59"/>
  <c r="KS34" i="59"/>
  <c r="KR34" i="59"/>
  <c r="KQ34" i="59"/>
  <c r="KP34" i="59"/>
  <c r="KO34" i="59"/>
  <c r="KN34" i="59"/>
  <c r="KM34" i="59"/>
  <c r="KL34" i="59"/>
  <c r="KK34" i="59"/>
  <c r="KJ34" i="59"/>
  <c r="KI34" i="59"/>
  <c r="KH34" i="59"/>
  <c r="KG34" i="59"/>
  <c r="KF34" i="59"/>
  <c r="KE34" i="59"/>
  <c r="KD34" i="59"/>
  <c r="KC34" i="59"/>
  <c r="KB34" i="59"/>
  <c r="KA34" i="59"/>
  <c r="JZ34" i="59"/>
  <c r="JY34" i="59"/>
  <c r="JX34" i="59"/>
  <c r="JW34" i="59"/>
  <c r="JV34" i="59"/>
  <c r="JU34" i="59"/>
  <c r="JT34" i="59"/>
  <c r="JS34" i="59"/>
  <c r="JR34" i="59"/>
  <c r="JQ34" i="59"/>
  <c r="JP34" i="59"/>
  <c r="JO34" i="59"/>
  <c r="JN34" i="59"/>
  <c r="JM34" i="59"/>
  <c r="JL34" i="59"/>
  <c r="JK34" i="59"/>
  <c r="JJ34" i="59"/>
  <c r="JI34" i="59"/>
  <c r="JH34" i="59"/>
  <c r="JG34" i="59"/>
  <c r="JF34" i="59"/>
  <c r="JE34" i="59"/>
  <c r="JD34" i="59"/>
  <c r="JC34" i="59"/>
  <c r="JB34" i="59"/>
  <c r="JA34" i="59"/>
  <c r="IZ34" i="59"/>
  <c r="IY34" i="59"/>
  <c r="IX34" i="59"/>
  <c r="IW34" i="59"/>
  <c r="IV34" i="59"/>
  <c r="IU34" i="59"/>
  <c r="IT34" i="59"/>
  <c r="IS34" i="59"/>
  <c r="IR34" i="59"/>
  <c r="IQ34" i="59"/>
  <c r="IP34" i="59"/>
  <c r="IO34" i="59"/>
  <c r="IN34" i="59"/>
  <c r="IM34" i="59"/>
  <c r="IL34" i="59"/>
  <c r="IK34" i="59"/>
  <c r="IJ34" i="59"/>
  <c r="II34" i="59"/>
  <c r="IH34" i="59"/>
  <c r="IG34" i="59"/>
  <c r="IF34" i="59"/>
  <c r="IE34" i="59"/>
  <c r="ID34" i="59"/>
  <c r="IC34" i="59"/>
  <c r="IB34" i="59"/>
  <c r="IA34" i="59"/>
  <c r="HZ34" i="59"/>
  <c r="HY34" i="59"/>
  <c r="HX34" i="59"/>
  <c r="HW34" i="59"/>
  <c r="HV34" i="59"/>
  <c r="HU34" i="59"/>
  <c r="HT34" i="59"/>
  <c r="HS34" i="59"/>
  <c r="HR34" i="59"/>
  <c r="HQ34" i="59"/>
  <c r="HP34" i="59"/>
  <c r="HO34" i="59"/>
  <c r="HN34" i="59"/>
  <c r="HM34" i="59"/>
  <c r="HL34" i="59"/>
  <c r="HK34" i="59"/>
  <c r="HJ34" i="59"/>
  <c r="HI34" i="59"/>
  <c r="HH34" i="59"/>
  <c r="HG34" i="59"/>
  <c r="HF34" i="59"/>
  <c r="HE34" i="59"/>
  <c r="HD34" i="59"/>
  <c r="HC34" i="59"/>
  <c r="HB34" i="59"/>
  <c r="HA34" i="59"/>
  <c r="GZ34" i="59"/>
  <c r="GY34" i="59"/>
  <c r="GX34" i="59"/>
  <c r="GW34" i="59"/>
  <c r="GV34" i="59"/>
  <c r="GU34" i="59"/>
  <c r="GT34" i="59"/>
  <c r="GS34" i="59"/>
  <c r="GR34" i="59"/>
  <c r="GQ34" i="59"/>
  <c r="GP34" i="59"/>
  <c r="GO34" i="59"/>
  <c r="GN34" i="59"/>
  <c r="GM34" i="59"/>
  <c r="GL34" i="59"/>
  <c r="GK34" i="59"/>
  <c r="GJ34" i="59"/>
  <c r="GI34" i="59"/>
  <c r="GH34" i="59"/>
  <c r="GG34" i="59"/>
  <c r="GF34" i="59"/>
  <c r="GE34" i="59"/>
  <c r="GD34" i="59"/>
  <c r="GC34" i="59"/>
  <c r="GB34" i="59"/>
  <c r="GA34" i="59"/>
  <c r="FZ34" i="59"/>
  <c r="FY34" i="59"/>
  <c r="FX34" i="59"/>
  <c r="FW34" i="59"/>
  <c r="FV34" i="59"/>
  <c r="FU34" i="59"/>
  <c r="FT34" i="59"/>
  <c r="FS34" i="59"/>
  <c r="FR34" i="59"/>
  <c r="FQ34" i="59"/>
  <c r="FP34" i="59"/>
  <c r="FO34" i="59"/>
  <c r="FN34" i="59"/>
  <c r="FM34" i="59"/>
  <c r="FL34" i="59"/>
  <c r="FK34" i="59"/>
  <c r="FJ34" i="59"/>
  <c r="FI34" i="59"/>
  <c r="FH34" i="59"/>
  <c r="FG34" i="59"/>
  <c r="FF34" i="59"/>
  <c r="FE34" i="59"/>
  <c r="FD34" i="59"/>
  <c r="FC34" i="59"/>
  <c r="FB34" i="59"/>
  <c r="FA34" i="59"/>
  <c r="EZ34" i="59"/>
  <c r="EY34" i="59"/>
  <c r="EX34" i="59"/>
  <c r="EW34" i="59"/>
  <c r="EV34" i="59"/>
  <c r="EU34" i="59"/>
  <c r="ET34" i="59"/>
  <c r="ES34" i="59"/>
  <c r="ER34" i="59"/>
  <c r="EQ34" i="59"/>
  <c r="EP34" i="59"/>
  <c r="EO34" i="59"/>
  <c r="EN34" i="59"/>
  <c r="EM34" i="59"/>
  <c r="EL34" i="59"/>
  <c r="EK34" i="59"/>
  <c r="EJ34" i="59"/>
  <c r="EI34" i="59"/>
  <c r="EH34" i="59"/>
  <c r="EG34" i="59"/>
  <c r="EF34" i="59"/>
  <c r="EE34" i="59"/>
  <c r="ED34" i="59"/>
  <c r="EC34" i="59"/>
  <c r="EB34" i="59"/>
  <c r="EA34" i="59"/>
  <c r="DZ34" i="59"/>
  <c r="DY34" i="59"/>
  <c r="DX34" i="59"/>
  <c r="DW34" i="59"/>
  <c r="DV34" i="59"/>
  <c r="DU34" i="59"/>
  <c r="DT34" i="59"/>
  <c r="DS34" i="59"/>
  <c r="DR34" i="59"/>
  <c r="DQ34" i="59"/>
  <c r="DP34" i="59"/>
  <c r="DO34" i="59"/>
  <c r="DN34" i="59"/>
  <c r="DM34" i="59"/>
  <c r="DL34" i="59"/>
  <c r="DK34" i="59"/>
  <c r="DJ34" i="59"/>
  <c r="DI34" i="59"/>
  <c r="DH34" i="59"/>
  <c r="DG34" i="59"/>
  <c r="DF34" i="59"/>
  <c r="DE34" i="59"/>
  <c r="DD34" i="59"/>
  <c r="DC34" i="59"/>
  <c r="DB34" i="59"/>
  <c r="DA34" i="59"/>
  <c r="CZ34" i="59"/>
  <c r="CY34" i="59"/>
  <c r="CX34" i="59"/>
  <c r="CW34" i="59"/>
  <c r="CV34" i="59"/>
  <c r="CU34" i="59"/>
  <c r="CT34" i="59"/>
  <c r="CS34" i="59"/>
  <c r="CR34" i="59"/>
  <c r="CQ34" i="59"/>
  <c r="CP34" i="59"/>
  <c r="CO34" i="59"/>
  <c r="CN34" i="59"/>
  <c r="CM34" i="59"/>
  <c r="CL34" i="59"/>
  <c r="CK34" i="59"/>
  <c r="CJ34" i="59"/>
  <c r="CI34" i="59"/>
  <c r="CH34" i="59"/>
  <c r="CG34" i="59"/>
  <c r="CF34" i="59"/>
  <c r="CE34" i="59"/>
  <c r="CD34" i="59"/>
  <c r="CC34" i="59"/>
  <c r="CB34" i="59"/>
  <c r="CA34" i="59"/>
  <c r="BZ34" i="59"/>
  <c r="BY34" i="59"/>
  <c r="BX34" i="59"/>
  <c r="BW34" i="59"/>
  <c r="BV34" i="59"/>
  <c r="BU34" i="59"/>
  <c r="BT34" i="59"/>
  <c r="BS34" i="59"/>
  <c r="BR34" i="59"/>
  <c r="BQ34" i="59"/>
  <c r="BP34" i="59"/>
  <c r="BO34" i="59"/>
  <c r="BN34" i="59"/>
  <c r="BM34" i="59"/>
  <c r="BL34" i="59"/>
  <c r="BK34" i="59"/>
  <c r="BJ34" i="59"/>
  <c r="BI34" i="59"/>
  <c r="BH34" i="59"/>
  <c r="BG34" i="59"/>
  <c r="BF34" i="59"/>
  <c r="BE34" i="59"/>
  <c r="BD34" i="59"/>
  <c r="BC34" i="59"/>
  <c r="BB34" i="59"/>
  <c r="BA34" i="59"/>
  <c r="AZ34" i="59"/>
  <c r="AY34" i="59"/>
  <c r="AX34" i="59"/>
  <c r="AW34" i="59"/>
  <c r="AV34" i="59"/>
  <c r="AU34" i="59"/>
  <c r="AT34" i="59"/>
  <c r="AS34" i="59"/>
  <c r="AR34" i="59"/>
  <c r="AQ34" i="59"/>
  <c r="AP34" i="59"/>
  <c r="AO34" i="59"/>
  <c r="AN34" i="59"/>
  <c r="AM34" i="59"/>
  <c r="AL34" i="59"/>
  <c r="AK34" i="59"/>
  <c r="AJ34" i="59"/>
  <c r="AI34" i="59"/>
  <c r="AH34" i="59"/>
  <c r="AG34" i="59"/>
  <c r="AF34" i="59"/>
  <c r="AE34" i="59"/>
  <c r="AD34" i="59"/>
  <c r="AC34" i="59"/>
  <c r="AB34" i="59"/>
  <c r="AA34" i="59"/>
  <c r="Z34" i="59"/>
  <c r="Y34" i="59"/>
  <c r="X34" i="59"/>
  <c r="W34" i="59"/>
  <c r="V34" i="59"/>
  <c r="U34" i="59"/>
  <c r="T34" i="59"/>
  <c r="S34" i="59"/>
  <c r="R34" i="59"/>
  <c r="Q34" i="59"/>
  <c r="P34" i="59"/>
  <c r="O34" i="59"/>
  <c r="N34" i="59"/>
  <c r="M34" i="59"/>
  <c r="L34" i="59"/>
  <c r="K34" i="59"/>
  <c r="J34" i="59"/>
  <c r="I34" i="59"/>
  <c r="H34" i="59"/>
  <c r="G34" i="59"/>
  <c r="F34" i="59"/>
  <c r="E34" i="59"/>
  <c r="D34" i="59"/>
  <c r="AHU33" i="59"/>
  <c r="AHU32" i="59"/>
  <c r="AHU31" i="59"/>
  <c r="AHU30" i="59"/>
  <c r="AHU29" i="59"/>
  <c r="AHU28" i="59"/>
  <c r="AHU27" i="59"/>
  <c r="AHU26" i="59"/>
  <c r="AHU25" i="59"/>
  <c r="AHU24" i="59"/>
  <c r="AHU23" i="59"/>
  <c r="AHU22" i="59"/>
  <c r="AHU21" i="59"/>
  <c r="AHU20" i="59"/>
  <c r="AHU19" i="59"/>
  <c r="AHT18" i="59"/>
  <c r="AHR18" i="59"/>
  <c r="AHQ18" i="59"/>
  <c r="AHP18" i="59"/>
  <c r="AHO18" i="59"/>
  <c r="AHN18" i="59"/>
  <c r="AHM18" i="59"/>
  <c r="AHL18" i="59"/>
  <c r="AHK18" i="59"/>
  <c r="AHJ18" i="59"/>
  <c r="AHI18" i="59"/>
  <c r="AHH18" i="59"/>
  <c r="AHG18" i="59"/>
  <c r="AHF18" i="59"/>
  <c r="AHE18" i="59"/>
  <c r="AHD18" i="59"/>
  <c r="AHC18" i="59"/>
  <c r="AHB18" i="59"/>
  <c r="AHA18" i="59"/>
  <c r="AGZ18" i="59"/>
  <c r="AGY18" i="59"/>
  <c r="AGX18" i="59"/>
  <c r="AGW18" i="59"/>
  <c r="AGV18" i="59"/>
  <c r="AGU18" i="59"/>
  <c r="AGT18" i="59"/>
  <c r="AGS18" i="59"/>
  <c r="AGR18" i="59"/>
  <c r="AGQ18" i="59"/>
  <c r="AGP18" i="59"/>
  <c r="AGO18" i="59"/>
  <c r="AGN18" i="59"/>
  <c r="AGM18" i="59"/>
  <c r="AGL18" i="59"/>
  <c r="AGK18" i="59"/>
  <c r="AGJ18" i="59"/>
  <c r="AGI18" i="59"/>
  <c r="AGH18" i="59"/>
  <c r="AGG18" i="59"/>
  <c r="AGF18" i="59"/>
  <c r="AGE18" i="59"/>
  <c r="AGD18" i="59"/>
  <c r="AGC18" i="59"/>
  <c r="AGB18" i="59"/>
  <c r="AGA18" i="59"/>
  <c r="AFZ18" i="59"/>
  <c r="AFY18" i="59"/>
  <c r="AFX18" i="59"/>
  <c r="AFW18" i="59"/>
  <c r="AFV18" i="59"/>
  <c r="AFU18" i="59"/>
  <c r="AFT18" i="59"/>
  <c r="AFS18" i="59"/>
  <c r="AFR18" i="59"/>
  <c r="AFQ18" i="59"/>
  <c r="AFP18" i="59"/>
  <c r="AFO18" i="59"/>
  <c r="AFN18" i="59"/>
  <c r="AFM18" i="59"/>
  <c r="AFL18" i="59"/>
  <c r="AFK18" i="59"/>
  <c r="AFJ18" i="59"/>
  <c r="AFI18" i="59"/>
  <c r="AFH18" i="59"/>
  <c r="AFG18" i="59"/>
  <c r="AFF18" i="59"/>
  <c r="AFE18" i="59"/>
  <c r="AFD18" i="59"/>
  <c r="AFC18" i="59"/>
  <c r="AFB18" i="59"/>
  <c r="AFA18" i="59"/>
  <c r="AEZ18" i="59"/>
  <c r="AEY18" i="59"/>
  <c r="AEX18" i="59"/>
  <c r="AEW18" i="59"/>
  <c r="AEV18" i="59"/>
  <c r="AEU18" i="59"/>
  <c r="AET18" i="59"/>
  <c r="AES18" i="59"/>
  <c r="AER18" i="59"/>
  <c r="AEQ18" i="59"/>
  <c r="AEP18" i="59"/>
  <c r="AEO18" i="59"/>
  <c r="AEN18" i="59"/>
  <c r="AEM18" i="59"/>
  <c r="AEL18" i="59"/>
  <c r="AEK18" i="59"/>
  <c r="AEJ18" i="59"/>
  <c r="AEI18" i="59"/>
  <c r="AEH18" i="59"/>
  <c r="AEG18" i="59"/>
  <c r="AEF18" i="59"/>
  <c r="AEE18" i="59"/>
  <c r="AED18" i="59"/>
  <c r="AEC18" i="59"/>
  <c r="AEB18" i="59"/>
  <c r="AEA18" i="59"/>
  <c r="ADZ18" i="59"/>
  <c r="ADY18" i="59"/>
  <c r="ADX18" i="59"/>
  <c r="ADW18" i="59"/>
  <c r="ADV18" i="59"/>
  <c r="ADU18" i="59"/>
  <c r="ADT18" i="59"/>
  <c r="ADS18" i="59"/>
  <c r="ADR18" i="59"/>
  <c r="ADQ18" i="59"/>
  <c r="ADP18" i="59"/>
  <c r="ADO18" i="59"/>
  <c r="ADN18" i="59"/>
  <c r="ADM18" i="59"/>
  <c r="ADL18" i="59"/>
  <c r="ADK18" i="59"/>
  <c r="ADJ18" i="59"/>
  <c r="ADI18" i="59"/>
  <c r="ADH18" i="59"/>
  <c r="ADG18" i="59"/>
  <c r="ADF18" i="59"/>
  <c r="ADE18" i="59"/>
  <c r="ADD18" i="59"/>
  <c r="ADC18" i="59"/>
  <c r="ADB18" i="59"/>
  <c r="ADA18" i="59"/>
  <c r="ACZ18" i="59"/>
  <c r="ACY18" i="59"/>
  <c r="ACX18" i="59"/>
  <c r="ACW18" i="59"/>
  <c r="ACV18" i="59"/>
  <c r="ACU18" i="59"/>
  <c r="ACT18" i="59"/>
  <c r="ACS18" i="59"/>
  <c r="ACR18" i="59"/>
  <c r="ACQ18" i="59"/>
  <c r="ACP18" i="59"/>
  <c r="ACO18" i="59"/>
  <c r="ACN18" i="59"/>
  <c r="ACM18" i="59"/>
  <c r="ACL18" i="59"/>
  <c r="ACK18" i="59"/>
  <c r="ACJ18" i="59"/>
  <c r="ACI18" i="59"/>
  <c r="ACH18" i="59"/>
  <c r="ACG18" i="59"/>
  <c r="ACF18" i="59"/>
  <c r="ACE18" i="59"/>
  <c r="ACD18" i="59"/>
  <c r="ACC18" i="59"/>
  <c r="ACB18" i="59"/>
  <c r="ACA18" i="59"/>
  <c r="ABZ18" i="59"/>
  <c r="ABY18" i="59"/>
  <c r="ABX18" i="59"/>
  <c r="ABW18" i="59"/>
  <c r="ABV18" i="59"/>
  <c r="ABU18" i="59"/>
  <c r="ABT18" i="59"/>
  <c r="ABS18" i="59"/>
  <c r="ABR18" i="59"/>
  <c r="ABQ18" i="59"/>
  <c r="ABP18" i="59"/>
  <c r="ABO18" i="59"/>
  <c r="ABN18" i="59"/>
  <c r="ABM18" i="59"/>
  <c r="ABL18" i="59"/>
  <c r="ABK18" i="59"/>
  <c r="ABJ18" i="59"/>
  <c r="ABI18" i="59"/>
  <c r="ABH18" i="59"/>
  <c r="ABG18" i="59"/>
  <c r="ABF18" i="59"/>
  <c r="ABE18" i="59"/>
  <c r="ABD18" i="59"/>
  <c r="ABC18" i="59"/>
  <c r="ABB18" i="59"/>
  <c r="ABA18" i="59"/>
  <c r="AAZ18" i="59"/>
  <c r="AAY18" i="59"/>
  <c r="AAX18" i="59"/>
  <c r="AAW18" i="59"/>
  <c r="AAV18" i="59"/>
  <c r="AAU18" i="59"/>
  <c r="AAT18" i="59"/>
  <c r="AAS18" i="59"/>
  <c r="AAR18" i="59"/>
  <c r="AAQ18" i="59"/>
  <c r="AAP18" i="59"/>
  <c r="AAO18" i="59"/>
  <c r="AAN18" i="59"/>
  <c r="AAM18" i="59"/>
  <c r="AAL18" i="59"/>
  <c r="AAK18" i="59"/>
  <c r="AAJ18" i="59"/>
  <c r="AAI18" i="59"/>
  <c r="AAH18" i="59"/>
  <c r="AAG18" i="59"/>
  <c r="AAF18" i="59"/>
  <c r="AAE18" i="59"/>
  <c r="AAD18" i="59"/>
  <c r="AAC18" i="59"/>
  <c r="AAB18" i="59"/>
  <c r="AAA18" i="59"/>
  <c r="ZZ18" i="59"/>
  <c r="ZY18" i="59"/>
  <c r="ZX18" i="59"/>
  <c r="ZW18" i="59"/>
  <c r="ZV18" i="59"/>
  <c r="ZU18" i="59"/>
  <c r="ZT18" i="59"/>
  <c r="ZS18" i="59"/>
  <c r="ZR18" i="59"/>
  <c r="ZQ18" i="59"/>
  <c r="ZP18" i="59"/>
  <c r="ZO18" i="59"/>
  <c r="ZN18" i="59"/>
  <c r="ZM18" i="59"/>
  <c r="ZL18" i="59"/>
  <c r="ZK18" i="59"/>
  <c r="ZJ18" i="59"/>
  <c r="ZI18" i="59"/>
  <c r="ZH18" i="59"/>
  <c r="ZG18" i="59"/>
  <c r="ZF18" i="59"/>
  <c r="ZE18" i="59"/>
  <c r="ZD18" i="59"/>
  <c r="ZC18" i="59"/>
  <c r="ZB18" i="59"/>
  <c r="ZA18" i="59"/>
  <c r="YZ18" i="59"/>
  <c r="YY18" i="59"/>
  <c r="YX18" i="59"/>
  <c r="YW18" i="59"/>
  <c r="YV18" i="59"/>
  <c r="YU18" i="59"/>
  <c r="YT18" i="59"/>
  <c r="YS18" i="59"/>
  <c r="YR18" i="59"/>
  <c r="YQ18" i="59"/>
  <c r="YP18" i="59"/>
  <c r="YO18" i="59"/>
  <c r="YN18" i="59"/>
  <c r="YM18" i="59"/>
  <c r="YL18" i="59"/>
  <c r="YK18" i="59"/>
  <c r="YJ18" i="59"/>
  <c r="YI18" i="59"/>
  <c r="YH18" i="59"/>
  <c r="YG18" i="59"/>
  <c r="YF18" i="59"/>
  <c r="YE18" i="59"/>
  <c r="YD18" i="59"/>
  <c r="YC18" i="59"/>
  <c r="YB18" i="59"/>
  <c r="YA18" i="59"/>
  <c r="XZ18" i="59"/>
  <c r="XY18" i="59"/>
  <c r="XX18" i="59"/>
  <c r="XW18" i="59"/>
  <c r="XV18" i="59"/>
  <c r="XU18" i="59"/>
  <c r="XT18" i="59"/>
  <c r="XS18" i="59"/>
  <c r="XR18" i="59"/>
  <c r="XQ18" i="59"/>
  <c r="XP18" i="59"/>
  <c r="XO18" i="59"/>
  <c r="XN18" i="59"/>
  <c r="XM18" i="59"/>
  <c r="XL18" i="59"/>
  <c r="XK18" i="59"/>
  <c r="XJ18" i="59"/>
  <c r="XI18" i="59"/>
  <c r="XH18" i="59"/>
  <c r="XG18" i="59"/>
  <c r="XF18" i="59"/>
  <c r="XE18" i="59"/>
  <c r="XD18" i="59"/>
  <c r="XC18" i="59"/>
  <c r="XB18" i="59"/>
  <c r="XA18" i="59"/>
  <c r="WZ18" i="59"/>
  <c r="WY18" i="59"/>
  <c r="WX18" i="59"/>
  <c r="WW18" i="59"/>
  <c r="WV18" i="59"/>
  <c r="WU18" i="59"/>
  <c r="WT18" i="59"/>
  <c r="WS18" i="59"/>
  <c r="WR18" i="59"/>
  <c r="WQ18" i="59"/>
  <c r="WP18" i="59"/>
  <c r="WO18" i="59"/>
  <c r="WN18" i="59"/>
  <c r="WM18" i="59"/>
  <c r="WL18" i="59"/>
  <c r="WK18" i="59"/>
  <c r="WJ18" i="59"/>
  <c r="WI18" i="59"/>
  <c r="WH18" i="59"/>
  <c r="WG18" i="59"/>
  <c r="WF18" i="59"/>
  <c r="WE18" i="59"/>
  <c r="WD18" i="59"/>
  <c r="WC18" i="59"/>
  <c r="WB18" i="59"/>
  <c r="WA18" i="59"/>
  <c r="VZ18" i="59"/>
  <c r="VY18" i="59"/>
  <c r="VX18" i="59"/>
  <c r="VW18" i="59"/>
  <c r="VV18" i="59"/>
  <c r="VU18" i="59"/>
  <c r="VT18" i="59"/>
  <c r="VS18" i="59"/>
  <c r="VR18" i="59"/>
  <c r="VQ18" i="59"/>
  <c r="VP18" i="59"/>
  <c r="VO18" i="59"/>
  <c r="VN18" i="59"/>
  <c r="VM18" i="59"/>
  <c r="VL18" i="59"/>
  <c r="VK18" i="59"/>
  <c r="VJ18" i="59"/>
  <c r="VI18" i="59"/>
  <c r="VH18" i="59"/>
  <c r="VG18" i="59"/>
  <c r="VF18" i="59"/>
  <c r="VE18" i="59"/>
  <c r="VD18" i="59"/>
  <c r="VC18" i="59"/>
  <c r="VB18" i="59"/>
  <c r="VA18" i="59"/>
  <c r="UZ18" i="59"/>
  <c r="UY18" i="59"/>
  <c r="UX18" i="59"/>
  <c r="UW18" i="59"/>
  <c r="UV18" i="59"/>
  <c r="UU18" i="59"/>
  <c r="UT18" i="59"/>
  <c r="US18" i="59"/>
  <c r="UR18" i="59"/>
  <c r="UQ18" i="59"/>
  <c r="UP18" i="59"/>
  <c r="UO18" i="59"/>
  <c r="UN18" i="59"/>
  <c r="UM18" i="59"/>
  <c r="UL18" i="59"/>
  <c r="UK18" i="59"/>
  <c r="UJ18" i="59"/>
  <c r="UI18" i="59"/>
  <c r="UH18" i="59"/>
  <c r="UG18" i="59"/>
  <c r="UF18" i="59"/>
  <c r="UE18" i="59"/>
  <c r="UD18" i="59"/>
  <c r="UC18" i="59"/>
  <c r="UB18" i="59"/>
  <c r="UA18" i="59"/>
  <c r="TZ18" i="59"/>
  <c r="TY18" i="59"/>
  <c r="TX18" i="59"/>
  <c r="TW18" i="59"/>
  <c r="TV18" i="59"/>
  <c r="TU18" i="59"/>
  <c r="TT18" i="59"/>
  <c r="TS18" i="59"/>
  <c r="TR18" i="59"/>
  <c r="TQ18" i="59"/>
  <c r="TP18" i="59"/>
  <c r="TO18" i="59"/>
  <c r="TN18" i="59"/>
  <c r="TM18" i="59"/>
  <c r="TL18" i="59"/>
  <c r="TK18" i="59"/>
  <c r="TJ18" i="59"/>
  <c r="TI18" i="59"/>
  <c r="TH18" i="59"/>
  <c r="TG18" i="59"/>
  <c r="TF18" i="59"/>
  <c r="TE18" i="59"/>
  <c r="TD18" i="59"/>
  <c r="TC18" i="59"/>
  <c r="TB18" i="59"/>
  <c r="TA18" i="59"/>
  <c r="SZ18" i="59"/>
  <c r="SY18" i="59"/>
  <c r="SX18" i="59"/>
  <c r="SW18" i="59"/>
  <c r="SV18" i="59"/>
  <c r="SU18" i="59"/>
  <c r="ST18" i="59"/>
  <c r="SS18" i="59"/>
  <c r="SR18" i="59"/>
  <c r="SQ18" i="59"/>
  <c r="SP18" i="59"/>
  <c r="SO18" i="59"/>
  <c r="SN18" i="59"/>
  <c r="SM18" i="59"/>
  <c r="SL18" i="59"/>
  <c r="SK18" i="59"/>
  <c r="SJ18" i="59"/>
  <c r="SI18" i="59"/>
  <c r="SH18" i="59"/>
  <c r="SG18" i="59"/>
  <c r="SF18" i="59"/>
  <c r="SE18" i="59"/>
  <c r="SD18" i="59"/>
  <c r="SC18" i="59"/>
  <c r="SB18" i="59"/>
  <c r="SA18" i="59"/>
  <c r="RZ18" i="59"/>
  <c r="RY18" i="59"/>
  <c r="RX18" i="59"/>
  <c r="RW18" i="59"/>
  <c r="RV18" i="59"/>
  <c r="RU18" i="59"/>
  <c r="RT18" i="59"/>
  <c r="RS18" i="59"/>
  <c r="RR18" i="59"/>
  <c r="RQ18" i="59"/>
  <c r="RP18" i="59"/>
  <c r="RO18" i="59"/>
  <c r="RN18" i="59"/>
  <c r="RM18" i="59"/>
  <c r="RL18" i="59"/>
  <c r="RK18" i="59"/>
  <c r="RJ18" i="59"/>
  <c r="RI18" i="59"/>
  <c r="RH18" i="59"/>
  <c r="RG18" i="59"/>
  <c r="RF18" i="59"/>
  <c r="RE18" i="59"/>
  <c r="RD18" i="59"/>
  <c r="RC18" i="59"/>
  <c r="RB18" i="59"/>
  <c r="RA18" i="59"/>
  <c r="QZ18" i="59"/>
  <c r="QY18" i="59"/>
  <c r="QX18" i="59"/>
  <c r="QW18" i="59"/>
  <c r="QV18" i="59"/>
  <c r="QU18" i="59"/>
  <c r="QT18" i="59"/>
  <c r="QS18" i="59"/>
  <c r="QR18" i="59"/>
  <c r="QQ18" i="59"/>
  <c r="QP18" i="59"/>
  <c r="QO18" i="59"/>
  <c r="QN18" i="59"/>
  <c r="QM18" i="59"/>
  <c r="QL18" i="59"/>
  <c r="QK18" i="59"/>
  <c r="QJ18" i="59"/>
  <c r="QI18" i="59"/>
  <c r="QH18" i="59"/>
  <c r="QG18" i="59"/>
  <c r="QF18" i="59"/>
  <c r="QE18" i="59"/>
  <c r="QD18" i="59"/>
  <c r="QC18" i="59"/>
  <c r="QB18" i="59"/>
  <c r="QA18" i="59"/>
  <c r="PZ18" i="59"/>
  <c r="PY18" i="59"/>
  <c r="PX18" i="59"/>
  <c r="PW18" i="59"/>
  <c r="PV18" i="59"/>
  <c r="PU18" i="59"/>
  <c r="PT18" i="59"/>
  <c r="PS18" i="59"/>
  <c r="PR18" i="59"/>
  <c r="PQ18" i="59"/>
  <c r="PP18" i="59"/>
  <c r="PO18" i="59"/>
  <c r="PN18" i="59"/>
  <c r="PM18" i="59"/>
  <c r="PL18" i="59"/>
  <c r="PK18" i="59"/>
  <c r="PJ18" i="59"/>
  <c r="PI18" i="59"/>
  <c r="PH18" i="59"/>
  <c r="PG18" i="59"/>
  <c r="PF18" i="59"/>
  <c r="PE18" i="59"/>
  <c r="PD18" i="59"/>
  <c r="PC18" i="59"/>
  <c r="PB18" i="59"/>
  <c r="PA18" i="59"/>
  <c r="OZ18" i="59"/>
  <c r="OY18" i="59"/>
  <c r="OX18" i="59"/>
  <c r="OW18" i="59"/>
  <c r="OV18" i="59"/>
  <c r="OU18" i="59"/>
  <c r="OT18" i="59"/>
  <c r="OS18" i="59"/>
  <c r="OR18" i="59"/>
  <c r="OQ18" i="59"/>
  <c r="OP18" i="59"/>
  <c r="OO18" i="59"/>
  <c r="ON18" i="59"/>
  <c r="OM18" i="59"/>
  <c r="OL18" i="59"/>
  <c r="OK18" i="59"/>
  <c r="OJ18" i="59"/>
  <c r="OI18" i="59"/>
  <c r="OH18" i="59"/>
  <c r="OG18" i="59"/>
  <c r="OF18" i="59"/>
  <c r="OE18" i="59"/>
  <c r="OD18" i="59"/>
  <c r="OC18" i="59"/>
  <c r="OB18" i="59"/>
  <c r="OA18" i="59"/>
  <c r="NZ18" i="59"/>
  <c r="NY18" i="59"/>
  <c r="NX18" i="59"/>
  <c r="NW18" i="59"/>
  <c r="NV18" i="59"/>
  <c r="NU18" i="59"/>
  <c r="NT18" i="59"/>
  <c r="NS18" i="59"/>
  <c r="NR18" i="59"/>
  <c r="NQ18" i="59"/>
  <c r="NP18" i="59"/>
  <c r="NO18" i="59"/>
  <c r="NN18" i="59"/>
  <c r="NM18" i="59"/>
  <c r="NL18" i="59"/>
  <c r="NK18" i="59"/>
  <c r="NJ18" i="59"/>
  <c r="NI18" i="59"/>
  <c r="NH18" i="59"/>
  <c r="NG18" i="59"/>
  <c r="NF18" i="59"/>
  <c r="NE18" i="59"/>
  <c r="ND18" i="59"/>
  <c r="NC18" i="59"/>
  <c r="NB18" i="59"/>
  <c r="NA18" i="59"/>
  <c r="MZ18" i="59"/>
  <c r="MY18" i="59"/>
  <c r="MX18" i="59"/>
  <c r="MW18" i="59"/>
  <c r="MV18" i="59"/>
  <c r="MU18" i="59"/>
  <c r="MT18" i="59"/>
  <c r="MS18" i="59"/>
  <c r="MR18" i="59"/>
  <c r="MQ18" i="59"/>
  <c r="MP18" i="59"/>
  <c r="MO18" i="59"/>
  <c r="MN18" i="59"/>
  <c r="MM18" i="59"/>
  <c r="ML18" i="59"/>
  <c r="MK18" i="59"/>
  <c r="MJ18" i="59"/>
  <c r="MI18" i="59"/>
  <c r="MH18" i="59"/>
  <c r="MG18" i="59"/>
  <c r="MF18" i="59"/>
  <c r="ME18" i="59"/>
  <c r="MD18" i="59"/>
  <c r="MC18" i="59"/>
  <c r="MB18" i="59"/>
  <c r="MA18" i="59"/>
  <c r="LZ18" i="59"/>
  <c r="LY18" i="59"/>
  <c r="LX18" i="59"/>
  <c r="LW18" i="59"/>
  <c r="LV18" i="59"/>
  <c r="LU18" i="59"/>
  <c r="LT18" i="59"/>
  <c r="LS18" i="59"/>
  <c r="LR18" i="59"/>
  <c r="LQ18" i="59"/>
  <c r="LP18" i="59"/>
  <c r="LO18" i="59"/>
  <c r="LN18" i="59"/>
  <c r="LM18" i="59"/>
  <c r="LL18" i="59"/>
  <c r="LK18" i="59"/>
  <c r="LJ18" i="59"/>
  <c r="LI18" i="59"/>
  <c r="LH18" i="59"/>
  <c r="LG18" i="59"/>
  <c r="LF18" i="59"/>
  <c r="LE18" i="59"/>
  <c r="LD18" i="59"/>
  <c r="LC18" i="59"/>
  <c r="LB18" i="59"/>
  <c r="LA18" i="59"/>
  <c r="KZ18" i="59"/>
  <c r="KY18" i="59"/>
  <c r="KX18" i="59"/>
  <c r="KW18" i="59"/>
  <c r="KV18" i="59"/>
  <c r="KU18" i="59"/>
  <c r="KT18" i="59"/>
  <c r="KS18" i="59"/>
  <c r="KR18" i="59"/>
  <c r="KQ18" i="59"/>
  <c r="KP18" i="59"/>
  <c r="KO18" i="59"/>
  <c r="KN18" i="59"/>
  <c r="KM18" i="59"/>
  <c r="KL18" i="59"/>
  <c r="KK18" i="59"/>
  <c r="KJ18" i="59"/>
  <c r="KI18" i="59"/>
  <c r="KH18" i="59"/>
  <c r="KG18" i="59"/>
  <c r="KF18" i="59"/>
  <c r="KE18" i="59"/>
  <c r="KD18" i="59"/>
  <c r="KC18" i="59"/>
  <c r="KB18" i="59"/>
  <c r="KA18" i="59"/>
  <c r="JZ18" i="59"/>
  <c r="JY18" i="59"/>
  <c r="JX18" i="59"/>
  <c r="JW18" i="59"/>
  <c r="JV18" i="59"/>
  <c r="JU18" i="59"/>
  <c r="JT18" i="59"/>
  <c r="JS18" i="59"/>
  <c r="JR18" i="59"/>
  <c r="JQ18" i="59"/>
  <c r="JP18" i="59"/>
  <c r="JO18" i="59"/>
  <c r="JN18" i="59"/>
  <c r="JM18" i="59"/>
  <c r="JL18" i="59"/>
  <c r="JK18" i="59"/>
  <c r="JJ18" i="59"/>
  <c r="JI18" i="59"/>
  <c r="JH18" i="59"/>
  <c r="JG18" i="59"/>
  <c r="JF18" i="59"/>
  <c r="JE18" i="59"/>
  <c r="JD18" i="59"/>
  <c r="JC18" i="59"/>
  <c r="JB18" i="59"/>
  <c r="JA18" i="59"/>
  <c r="IZ18" i="59"/>
  <c r="IY18" i="59"/>
  <c r="IX18" i="59"/>
  <c r="IW18" i="59"/>
  <c r="IV18" i="59"/>
  <c r="IU18" i="59"/>
  <c r="IT18" i="59"/>
  <c r="IS18" i="59"/>
  <c r="IR18" i="59"/>
  <c r="IQ18" i="59"/>
  <c r="IP18" i="59"/>
  <c r="IO18" i="59"/>
  <c r="IN18" i="59"/>
  <c r="IM18" i="59"/>
  <c r="IL18" i="59"/>
  <c r="IK18" i="59"/>
  <c r="IJ18" i="59"/>
  <c r="II18" i="59"/>
  <c r="IH18" i="59"/>
  <c r="IG18" i="59"/>
  <c r="IF18" i="59"/>
  <c r="IE18" i="59"/>
  <c r="ID18" i="59"/>
  <c r="IC18" i="59"/>
  <c r="IB18" i="59"/>
  <c r="IA18" i="59"/>
  <c r="HZ18" i="59"/>
  <c r="HY18" i="59"/>
  <c r="HX18" i="59"/>
  <c r="HW18" i="59"/>
  <c r="HV18" i="59"/>
  <c r="HU18" i="59"/>
  <c r="HT18" i="59"/>
  <c r="HS18" i="59"/>
  <c r="HR18" i="59"/>
  <c r="HQ18" i="59"/>
  <c r="HP18" i="59"/>
  <c r="HO18" i="59"/>
  <c r="HN18" i="59"/>
  <c r="HM18" i="59"/>
  <c r="HL18" i="59"/>
  <c r="HK18" i="59"/>
  <c r="HJ18" i="59"/>
  <c r="HI18" i="59"/>
  <c r="HH18" i="59"/>
  <c r="HG18" i="59"/>
  <c r="HF18" i="59"/>
  <c r="HE18" i="59"/>
  <c r="HD18" i="59"/>
  <c r="HC18" i="59"/>
  <c r="HB18" i="59"/>
  <c r="HA18" i="59"/>
  <c r="GZ18" i="59"/>
  <c r="GY18" i="59"/>
  <c r="GX18" i="59"/>
  <c r="GW18" i="59"/>
  <c r="GV18" i="59"/>
  <c r="GU18" i="59"/>
  <c r="GT18" i="59"/>
  <c r="GS18" i="59"/>
  <c r="GR18" i="59"/>
  <c r="GQ18" i="59"/>
  <c r="GP18" i="59"/>
  <c r="GO18" i="59"/>
  <c r="GN18" i="59"/>
  <c r="GM18" i="59"/>
  <c r="GL18" i="59"/>
  <c r="GK18" i="59"/>
  <c r="GJ18" i="59"/>
  <c r="GI18" i="59"/>
  <c r="GH18" i="59"/>
  <c r="GG18" i="59"/>
  <c r="GF18" i="59"/>
  <c r="GE18" i="59"/>
  <c r="GD18" i="59"/>
  <c r="GC18" i="59"/>
  <c r="GB18" i="59"/>
  <c r="GA18" i="59"/>
  <c r="FZ18" i="59"/>
  <c r="FY18" i="59"/>
  <c r="FX18" i="59"/>
  <c r="FW18" i="59"/>
  <c r="FV18" i="59"/>
  <c r="FU18" i="59"/>
  <c r="FT18" i="59"/>
  <c r="FS18" i="59"/>
  <c r="FR18" i="59"/>
  <c r="FQ18" i="59"/>
  <c r="FP18" i="59"/>
  <c r="FO18" i="59"/>
  <c r="FN18" i="59"/>
  <c r="FM18" i="59"/>
  <c r="FL18" i="59"/>
  <c r="FK18" i="59"/>
  <c r="FJ18" i="59"/>
  <c r="FI18" i="59"/>
  <c r="FH18" i="59"/>
  <c r="FG18" i="59"/>
  <c r="FF18" i="59"/>
  <c r="FE18" i="59"/>
  <c r="FD18" i="59"/>
  <c r="FC18" i="59"/>
  <c r="FB18" i="59"/>
  <c r="FA18" i="59"/>
  <c r="EZ18" i="59"/>
  <c r="EY18" i="59"/>
  <c r="EX18" i="59"/>
  <c r="EW18" i="59"/>
  <c r="EV18" i="59"/>
  <c r="EU18" i="59"/>
  <c r="ET18" i="59"/>
  <c r="ES18" i="59"/>
  <c r="ER18" i="59"/>
  <c r="EQ18" i="59"/>
  <c r="EP18" i="59"/>
  <c r="EO18" i="59"/>
  <c r="EN18" i="59"/>
  <c r="EM18" i="59"/>
  <c r="EL18" i="59"/>
  <c r="EK18" i="59"/>
  <c r="EJ18" i="59"/>
  <c r="EI18" i="59"/>
  <c r="EH18" i="59"/>
  <c r="EG18" i="59"/>
  <c r="EF18" i="59"/>
  <c r="EE18" i="59"/>
  <c r="ED18" i="59"/>
  <c r="EC18" i="59"/>
  <c r="EB18" i="59"/>
  <c r="EA18" i="59"/>
  <c r="DZ18" i="59"/>
  <c r="DY18" i="59"/>
  <c r="DX18" i="59"/>
  <c r="DW18" i="59"/>
  <c r="DV18" i="59"/>
  <c r="DU18" i="59"/>
  <c r="DT18" i="59"/>
  <c r="DS18" i="59"/>
  <c r="DR18" i="59"/>
  <c r="DQ18" i="59"/>
  <c r="DP18" i="59"/>
  <c r="DO18" i="59"/>
  <c r="DN18" i="59"/>
  <c r="DM18" i="59"/>
  <c r="DL18" i="59"/>
  <c r="DK18" i="59"/>
  <c r="DJ18" i="59"/>
  <c r="DI18" i="59"/>
  <c r="DH18" i="59"/>
  <c r="DG18" i="59"/>
  <c r="DF18" i="59"/>
  <c r="DE18" i="59"/>
  <c r="DD18" i="59"/>
  <c r="DC18" i="59"/>
  <c r="DB18" i="59"/>
  <c r="DA18" i="59"/>
  <c r="CZ18" i="59"/>
  <c r="CY18" i="59"/>
  <c r="CX18" i="59"/>
  <c r="CW18" i="59"/>
  <c r="CV18" i="59"/>
  <c r="CU18" i="59"/>
  <c r="CT18" i="59"/>
  <c r="CS18" i="59"/>
  <c r="CR18" i="59"/>
  <c r="CQ18" i="59"/>
  <c r="CP18" i="59"/>
  <c r="CO18" i="59"/>
  <c r="CN18" i="59"/>
  <c r="CM18" i="59"/>
  <c r="CL18" i="59"/>
  <c r="CK18" i="59"/>
  <c r="CJ18" i="59"/>
  <c r="CI18" i="59"/>
  <c r="CH18" i="59"/>
  <c r="CG18" i="59"/>
  <c r="CF18" i="59"/>
  <c r="CE18" i="59"/>
  <c r="CD18" i="59"/>
  <c r="CC18" i="59"/>
  <c r="CB18" i="59"/>
  <c r="CA18" i="59"/>
  <c r="BZ18" i="59"/>
  <c r="BY18" i="59"/>
  <c r="BX18" i="59"/>
  <c r="BW18" i="59"/>
  <c r="BV18" i="59"/>
  <c r="BU18" i="59"/>
  <c r="BT18" i="59"/>
  <c r="BS18" i="59"/>
  <c r="BR18" i="59"/>
  <c r="BQ18" i="59"/>
  <c r="BP18" i="59"/>
  <c r="BO18" i="59"/>
  <c r="BN18" i="59"/>
  <c r="BM18" i="59"/>
  <c r="BL18" i="59"/>
  <c r="BK18" i="59"/>
  <c r="BJ18" i="59"/>
  <c r="BI18" i="59"/>
  <c r="BH18" i="59"/>
  <c r="BG18" i="59"/>
  <c r="BF18" i="59"/>
  <c r="BE18" i="59"/>
  <c r="BD18" i="59"/>
  <c r="BC18" i="59"/>
  <c r="BB18" i="59"/>
  <c r="BA18" i="59"/>
  <c r="AZ18" i="59"/>
  <c r="AY18" i="59"/>
  <c r="AX18" i="59"/>
  <c r="AW18" i="59"/>
  <c r="AV18" i="59"/>
  <c r="AU18" i="59"/>
  <c r="AT18" i="59"/>
  <c r="AS18" i="59"/>
  <c r="AR18" i="59"/>
  <c r="AQ18" i="59"/>
  <c r="AP18" i="59"/>
  <c r="AO18" i="59"/>
  <c r="AN18" i="59"/>
  <c r="AM18" i="59"/>
  <c r="AL18" i="59"/>
  <c r="AK18" i="59"/>
  <c r="AJ18" i="59"/>
  <c r="AI18" i="59"/>
  <c r="AH18" i="59"/>
  <c r="AG18" i="59"/>
  <c r="AF18" i="59"/>
  <c r="AE18" i="59"/>
  <c r="AD18" i="59"/>
  <c r="AC18" i="59"/>
  <c r="AB18" i="59"/>
  <c r="AA18" i="59"/>
  <c r="Z18" i="59"/>
  <c r="Y18" i="59"/>
  <c r="X18" i="59"/>
  <c r="W18" i="59"/>
  <c r="V18" i="59"/>
  <c r="U18" i="59"/>
  <c r="T18" i="59"/>
  <c r="S18" i="59"/>
  <c r="R18" i="59"/>
  <c r="Q18" i="59"/>
  <c r="P18" i="59"/>
  <c r="O18" i="59"/>
  <c r="N18" i="59"/>
  <c r="M18" i="59"/>
  <c r="L18" i="59"/>
  <c r="K18" i="59"/>
  <c r="J18" i="59"/>
  <c r="I18" i="59"/>
  <c r="H18" i="59"/>
  <c r="G18" i="59"/>
  <c r="F18" i="59"/>
  <c r="E18" i="59"/>
  <c r="D18" i="59"/>
  <c r="A3" i="58"/>
  <c r="B3" i="58"/>
  <c r="C3" i="58"/>
  <c r="A4" i="58"/>
  <c r="B4" i="58"/>
  <c r="C4" i="58"/>
  <c r="A5" i="58"/>
  <c r="B5" i="58"/>
  <c r="C5" i="58"/>
  <c r="A6" i="58"/>
  <c r="B6" i="58"/>
  <c r="C6" i="58"/>
  <c r="A7" i="58"/>
  <c r="B7" i="58"/>
  <c r="C7" i="58"/>
  <c r="A8" i="58"/>
  <c r="B8" i="58"/>
  <c r="C8" i="58"/>
  <c r="A9" i="58"/>
  <c r="B9" i="58"/>
  <c r="C9" i="58"/>
  <c r="A10" i="58"/>
  <c r="B10" i="58"/>
  <c r="C10" i="58"/>
  <c r="A11" i="58"/>
  <c r="B11" i="58"/>
  <c r="C11" i="58"/>
  <c r="A12" i="58"/>
  <c r="B12" i="58"/>
  <c r="C12" i="58"/>
  <c r="A13" i="58"/>
  <c r="B13" i="58"/>
  <c r="C13" i="58"/>
  <c r="A14" i="58"/>
  <c r="B14" i="58"/>
  <c r="C14" i="58"/>
  <c r="A15" i="58"/>
  <c r="B15" i="58"/>
  <c r="C15" i="58"/>
  <c r="A16" i="58"/>
  <c r="B16" i="58"/>
  <c r="C16" i="58"/>
  <c r="A17" i="58"/>
  <c r="B17" i="58"/>
  <c r="C17" i="58"/>
  <c r="A18" i="58"/>
  <c r="B18" i="58"/>
  <c r="C18" i="58"/>
  <c r="A19" i="58"/>
  <c r="B19" i="58"/>
  <c r="C19" i="58"/>
  <c r="A20" i="58"/>
  <c r="B20" i="58"/>
  <c r="C20" i="58"/>
  <c r="A21" i="58"/>
  <c r="B21" i="58"/>
  <c r="C21" i="58"/>
  <c r="A22" i="58"/>
  <c r="B22" i="58"/>
  <c r="C22" i="58"/>
  <c r="A23" i="58"/>
  <c r="B23" i="58"/>
  <c r="C23" i="58"/>
  <c r="A24" i="58"/>
  <c r="B24" i="58"/>
  <c r="C24" i="58"/>
  <c r="A25" i="58"/>
  <c r="B25" i="58"/>
  <c r="C25" i="58"/>
  <c r="A26" i="58"/>
  <c r="B26" i="58"/>
  <c r="C26" i="58"/>
  <c r="A27" i="58"/>
  <c r="B27" i="58"/>
  <c r="C27" i="58"/>
  <c r="A28" i="58"/>
  <c r="B28" i="58"/>
  <c r="C28" i="58"/>
  <c r="A29" i="58"/>
  <c r="B29" i="58"/>
  <c r="C29" i="58"/>
  <c r="A30" i="58"/>
  <c r="B30" i="58"/>
  <c r="C30" i="58"/>
  <c r="A31" i="58"/>
  <c r="B31" i="58"/>
  <c r="C31" i="58"/>
  <c r="A32" i="58"/>
  <c r="B32" i="58"/>
  <c r="C32" i="58"/>
  <c r="A33" i="58"/>
  <c r="B33" i="58"/>
  <c r="C33" i="58"/>
  <c r="A34" i="58"/>
  <c r="B34" i="58"/>
  <c r="C34" i="58"/>
  <c r="A35" i="58"/>
  <c r="B35" i="58"/>
  <c r="C35" i="58"/>
  <c r="A36" i="58"/>
  <c r="B36" i="58"/>
  <c r="C36" i="58"/>
  <c r="A37" i="58"/>
  <c r="B37" i="58"/>
  <c r="C37" i="58"/>
  <c r="A38" i="58"/>
  <c r="B38" i="58"/>
  <c r="C38" i="58"/>
  <c r="A39" i="58"/>
  <c r="B39" i="58"/>
  <c r="C39" i="58"/>
  <c r="A40" i="58"/>
  <c r="B40" i="58"/>
  <c r="C40" i="58"/>
  <c r="A41" i="58"/>
  <c r="B41" i="58"/>
  <c r="C41" i="58"/>
  <c r="A42" i="58"/>
  <c r="B42" i="58"/>
  <c r="C42" i="58"/>
  <c r="A43" i="58"/>
  <c r="B43" i="58"/>
  <c r="C43" i="58"/>
  <c r="A44" i="58"/>
  <c r="B44" i="58"/>
  <c r="C44" i="58"/>
  <c r="A45" i="58"/>
  <c r="B45" i="58"/>
  <c r="C45" i="58"/>
  <c r="A46" i="58"/>
  <c r="B46" i="58"/>
  <c r="C46" i="58"/>
  <c r="A47" i="58"/>
  <c r="B47" i="58"/>
  <c r="C47" i="58"/>
  <c r="A48" i="58"/>
  <c r="B48" i="58"/>
  <c r="C48" i="58"/>
  <c r="A49" i="58"/>
  <c r="B49" i="58"/>
  <c r="C49" i="58"/>
  <c r="A50" i="58"/>
  <c r="B50" i="58"/>
  <c r="C50" i="58"/>
  <c r="A51" i="58"/>
  <c r="B51" i="58"/>
  <c r="C51" i="58"/>
  <c r="A52" i="58"/>
  <c r="B52" i="58"/>
  <c r="C52" i="58"/>
  <c r="A53" i="58"/>
  <c r="B53" i="58"/>
  <c r="C53" i="58"/>
  <c r="A54" i="58"/>
  <c r="B54" i="58"/>
  <c r="C54" i="58"/>
  <c r="A55" i="58"/>
  <c r="B55" i="58"/>
  <c r="C55" i="58"/>
  <c r="A56" i="58"/>
  <c r="B56" i="58"/>
  <c r="C56" i="58"/>
  <c r="A57" i="58"/>
  <c r="B57" i="58"/>
  <c r="C57" i="58"/>
  <c r="A58" i="58"/>
  <c r="B58" i="58"/>
  <c r="C58" i="58"/>
  <c r="A59" i="58"/>
  <c r="B59" i="58"/>
  <c r="C59" i="58"/>
  <c r="A60" i="58"/>
  <c r="B60" i="58"/>
  <c r="C60" i="58"/>
  <c r="A61" i="58"/>
  <c r="B61" i="58"/>
  <c r="C61" i="58"/>
  <c r="A62" i="58"/>
  <c r="B62" i="58"/>
  <c r="C62" i="58"/>
  <c r="A63" i="58"/>
  <c r="B63" i="58"/>
  <c r="C63" i="58"/>
  <c r="A64" i="58"/>
  <c r="B64" i="58"/>
  <c r="C64" i="58"/>
  <c r="A65" i="58"/>
  <c r="B65" i="58"/>
  <c r="C65" i="58"/>
  <c r="A66" i="58"/>
  <c r="B66" i="58"/>
  <c r="C66" i="58"/>
  <c r="A67" i="58"/>
  <c r="B67" i="58"/>
  <c r="C67" i="58"/>
  <c r="A68" i="58"/>
  <c r="B68" i="58"/>
  <c r="C68" i="58"/>
  <c r="A69" i="58"/>
  <c r="B69" i="58"/>
  <c r="C69" i="58"/>
  <c r="A70" i="58"/>
  <c r="B70" i="58"/>
  <c r="C70" i="58"/>
  <c r="A71" i="58"/>
  <c r="B71" i="58"/>
  <c r="C71" i="58"/>
  <c r="A72" i="58"/>
  <c r="B72" i="58"/>
  <c r="C72" i="58"/>
  <c r="A73" i="58"/>
  <c r="B73" i="58"/>
  <c r="C73" i="58"/>
  <c r="A74" i="58"/>
  <c r="B74" i="58"/>
  <c r="C74" i="58"/>
  <c r="A75" i="58"/>
  <c r="B75" i="58"/>
  <c r="C75" i="58"/>
  <c r="A76" i="58"/>
  <c r="B76" i="58"/>
  <c r="C76" i="58"/>
  <c r="A77" i="58"/>
  <c r="B77" i="58"/>
  <c r="C77" i="58"/>
  <c r="A78" i="58"/>
  <c r="B78" i="58"/>
  <c r="C78" i="58"/>
  <c r="A79" i="58"/>
  <c r="B79" i="58"/>
  <c r="C79" i="58"/>
  <c r="A80" i="58"/>
  <c r="B80" i="58"/>
  <c r="C80" i="58"/>
  <c r="A81" i="58"/>
  <c r="B81" i="58"/>
  <c r="C81" i="58"/>
  <c r="A82" i="58"/>
  <c r="B82" i="58"/>
  <c r="C82" i="58"/>
  <c r="A83" i="58"/>
  <c r="B83" i="58"/>
  <c r="C83" i="58"/>
  <c r="A84" i="58"/>
  <c r="B84" i="58"/>
  <c r="C84" i="58"/>
  <c r="A85" i="58"/>
  <c r="B85" i="58"/>
  <c r="C85" i="58"/>
  <c r="A86" i="58"/>
  <c r="B86" i="58"/>
  <c r="C86" i="58"/>
  <c r="A87" i="58"/>
  <c r="B87" i="58"/>
  <c r="C87" i="58"/>
  <c r="A88" i="58"/>
  <c r="B88" i="58"/>
  <c r="C88" i="58"/>
  <c r="A89" i="58"/>
  <c r="B89" i="58"/>
  <c r="C89" i="58"/>
  <c r="A90" i="58"/>
  <c r="B90" i="58"/>
  <c r="C90" i="58"/>
  <c r="A91" i="58"/>
  <c r="B91" i="58"/>
  <c r="C91" i="58"/>
  <c r="A92" i="58"/>
  <c r="B92" i="58"/>
  <c r="C92" i="58"/>
  <c r="A93" i="58"/>
  <c r="B93" i="58"/>
  <c r="C93" i="58"/>
  <c r="A94" i="58"/>
  <c r="B94" i="58"/>
  <c r="C94" i="58"/>
  <c r="A95" i="58"/>
  <c r="B95" i="58"/>
  <c r="C95" i="58"/>
  <c r="A96" i="58"/>
  <c r="B96" i="58"/>
  <c r="C96" i="58"/>
  <c r="A97" i="58"/>
  <c r="B97" i="58"/>
  <c r="C97" i="58"/>
  <c r="A98" i="58"/>
  <c r="B98" i="58"/>
  <c r="C98" i="58"/>
  <c r="A99" i="58"/>
  <c r="B99" i="58"/>
  <c r="C99" i="58"/>
  <c r="A100" i="58"/>
  <c r="B100" i="58"/>
  <c r="C100" i="58"/>
  <c r="A101" i="58"/>
  <c r="B101" i="58"/>
  <c r="C101" i="58"/>
  <c r="A102" i="58"/>
  <c r="B102" i="58"/>
  <c r="C102" i="58"/>
  <c r="A103" i="58"/>
  <c r="B103" i="58"/>
  <c r="C103" i="58"/>
  <c r="A104" i="58"/>
  <c r="B104" i="58"/>
  <c r="C104" i="58"/>
  <c r="A105" i="58"/>
  <c r="B105" i="58"/>
  <c r="C105" i="58"/>
  <c r="A106" i="58"/>
  <c r="B106" i="58"/>
  <c r="C106" i="58"/>
  <c r="A107" i="58"/>
  <c r="B107" i="58"/>
  <c r="C107" i="58"/>
  <c r="A108" i="58"/>
  <c r="B108" i="58"/>
  <c r="C108" i="58"/>
  <c r="A109" i="58"/>
  <c r="B109" i="58"/>
  <c r="C109" i="58"/>
  <c r="A110" i="58"/>
  <c r="B110" i="58"/>
  <c r="C110" i="58"/>
  <c r="A111" i="58"/>
  <c r="B111" i="58"/>
  <c r="C111" i="58"/>
  <c r="A112" i="58"/>
  <c r="B112" i="58"/>
  <c r="C112" i="58"/>
  <c r="A113" i="58"/>
  <c r="B113" i="58"/>
  <c r="C113" i="58"/>
  <c r="A114" i="58"/>
  <c r="B114" i="58"/>
  <c r="C114" i="58"/>
  <c r="A115" i="58"/>
  <c r="B115" i="58"/>
  <c r="C115" i="58"/>
  <c r="A116" i="58"/>
  <c r="B116" i="58"/>
  <c r="C116" i="58"/>
  <c r="A117" i="58"/>
  <c r="B117" i="58"/>
  <c r="C117" i="58"/>
  <c r="A118" i="58"/>
  <c r="B118" i="58"/>
  <c r="C118" i="58"/>
  <c r="A119" i="58"/>
  <c r="B119" i="58"/>
  <c r="C119" i="58"/>
  <c r="A120" i="58"/>
  <c r="B120" i="58"/>
  <c r="C120" i="58"/>
  <c r="A121" i="58"/>
  <c r="B121" i="58"/>
  <c r="C121" i="58"/>
  <c r="A122" i="58"/>
  <c r="B122" i="58"/>
  <c r="C122" i="58"/>
  <c r="A123" i="58"/>
  <c r="B123" i="58"/>
  <c r="C123" i="58"/>
  <c r="A124" i="58"/>
  <c r="B124" i="58"/>
  <c r="C124" i="58"/>
  <c r="A125" i="58"/>
  <c r="B125" i="58"/>
  <c r="C125" i="58"/>
  <c r="A126" i="58"/>
  <c r="B126" i="58"/>
  <c r="C126" i="58"/>
  <c r="A127" i="58"/>
  <c r="B127" i="58"/>
  <c r="C127" i="58"/>
  <c r="A128" i="58"/>
  <c r="B128" i="58"/>
  <c r="C128" i="58"/>
  <c r="A129" i="58"/>
  <c r="B129" i="58"/>
  <c r="C129" i="58"/>
  <c r="A130" i="58"/>
  <c r="B130" i="58"/>
  <c r="C130" i="58"/>
  <c r="A131" i="58"/>
  <c r="B131" i="58"/>
  <c r="C131" i="58"/>
  <c r="A132" i="58"/>
  <c r="B132" i="58"/>
  <c r="C132" i="58"/>
  <c r="A133" i="58"/>
  <c r="B133" i="58"/>
  <c r="C133" i="58"/>
  <c r="A134" i="58"/>
  <c r="B134" i="58"/>
  <c r="C134" i="58"/>
  <c r="A135" i="58"/>
  <c r="B135" i="58"/>
  <c r="C135" i="58"/>
  <c r="A136" i="58"/>
  <c r="B136" i="58"/>
  <c r="C136" i="58"/>
  <c r="A137" i="58"/>
  <c r="B137" i="58"/>
  <c r="C137" i="58"/>
  <c r="A138" i="58"/>
  <c r="B138" i="58"/>
  <c r="C138" i="58"/>
  <c r="A139" i="58"/>
  <c r="B139" i="58"/>
  <c r="C139" i="58"/>
  <c r="A140" i="58"/>
  <c r="B140" i="58"/>
  <c r="C140" i="58"/>
  <c r="A141" i="58"/>
  <c r="B141" i="58"/>
  <c r="C141" i="58"/>
  <c r="A142" i="58"/>
  <c r="B142" i="58"/>
  <c r="C142" i="58"/>
  <c r="A143" i="58"/>
  <c r="B143" i="58"/>
  <c r="C143" i="58"/>
  <c r="A144" i="58"/>
  <c r="B144" i="58"/>
  <c r="C144" i="58"/>
  <c r="A145" i="58"/>
  <c r="B145" i="58"/>
  <c r="C145" i="58"/>
  <c r="A146" i="58"/>
  <c r="B146" i="58"/>
  <c r="C146" i="58"/>
  <c r="A147" i="58"/>
  <c r="B147" i="58"/>
  <c r="C147" i="58"/>
  <c r="A148" i="58"/>
  <c r="B148" i="58"/>
  <c r="C148" i="58"/>
  <c r="A149" i="58"/>
  <c r="B149" i="58"/>
  <c r="C149" i="58"/>
  <c r="A150" i="58"/>
  <c r="B150" i="58"/>
  <c r="C150" i="58"/>
  <c r="A151" i="58"/>
  <c r="B151" i="58"/>
  <c r="C151" i="58"/>
  <c r="A152" i="58"/>
  <c r="B152" i="58"/>
  <c r="C152" i="58"/>
  <c r="A153" i="58"/>
  <c r="B153" i="58"/>
  <c r="C153" i="58"/>
  <c r="A154" i="58"/>
  <c r="B154" i="58"/>
  <c r="C154" i="58"/>
  <c r="A155" i="58"/>
  <c r="B155" i="58"/>
  <c r="C155" i="58"/>
  <c r="A156" i="58"/>
  <c r="B156" i="58"/>
  <c r="C156" i="58"/>
  <c r="A157" i="58"/>
  <c r="B157" i="58"/>
  <c r="C157" i="58"/>
  <c r="A158" i="58"/>
  <c r="B158" i="58"/>
  <c r="C158" i="58"/>
  <c r="A159" i="58"/>
  <c r="B159" i="58"/>
  <c r="C159" i="58"/>
  <c r="A160" i="58"/>
  <c r="B160" i="58"/>
  <c r="C160" i="58"/>
  <c r="A161" i="58"/>
  <c r="B161" i="58"/>
  <c r="C161" i="58"/>
  <c r="A162" i="58"/>
  <c r="B162" i="58"/>
  <c r="C162" i="58"/>
  <c r="A163" i="58"/>
  <c r="B163" i="58"/>
  <c r="C163" i="58"/>
  <c r="A164" i="58"/>
  <c r="B164" i="58"/>
  <c r="C164" i="58"/>
  <c r="A165" i="58"/>
  <c r="B165" i="58"/>
  <c r="C165" i="58"/>
  <c r="A166" i="58"/>
  <c r="B166" i="58"/>
  <c r="C166" i="58"/>
  <c r="A167" i="58"/>
  <c r="B167" i="58"/>
  <c r="C167" i="58"/>
  <c r="A168" i="58"/>
  <c r="B168" i="58"/>
  <c r="C168" i="58"/>
  <c r="A169" i="58"/>
  <c r="B169" i="58"/>
  <c r="C169" i="58"/>
  <c r="A170" i="58"/>
  <c r="B170" i="58"/>
  <c r="C170" i="58"/>
  <c r="A171" i="58"/>
  <c r="B171" i="58"/>
  <c r="C171" i="58"/>
  <c r="A172" i="58"/>
  <c r="B172" i="58"/>
  <c r="C172" i="58"/>
  <c r="A173" i="58"/>
  <c r="B173" i="58"/>
  <c r="C173" i="58"/>
  <c r="A174" i="58"/>
  <c r="B174" i="58"/>
  <c r="C174" i="58"/>
  <c r="A175" i="58"/>
  <c r="B175" i="58"/>
  <c r="C175" i="58"/>
  <c r="A176" i="58"/>
  <c r="B176" i="58"/>
  <c r="C176" i="58"/>
  <c r="A177" i="58"/>
  <c r="B177" i="58"/>
  <c r="C177" i="58"/>
  <c r="A178" i="58"/>
  <c r="B178" i="58"/>
  <c r="C178" i="58"/>
  <c r="A179" i="58"/>
  <c r="B179" i="58"/>
  <c r="C179" i="58"/>
  <c r="A180" i="58"/>
  <c r="B180" i="58"/>
  <c r="C180" i="58"/>
  <c r="A181" i="58"/>
  <c r="B181" i="58"/>
  <c r="C181" i="58"/>
  <c r="A182" i="58"/>
  <c r="B182" i="58"/>
  <c r="C182" i="58"/>
  <c r="A183" i="58"/>
  <c r="B183" i="58"/>
  <c r="C183" i="58"/>
  <c r="A184" i="58"/>
  <c r="B184" i="58"/>
  <c r="C184" i="58"/>
  <c r="A185" i="58"/>
  <c r="B185" i="58"/>
  <c r="C185" i="58"/>
  <c r="A186" i="58"/>
  <c r="B186" i="58"/>
  <c r="C186" i="58"/>
  <c r="A187" i="58"/>
  <c r="B187" i="58"/>
  <c r="C187" i="58"/>
  <c r="A188" i="58"/>
  <c r="B188" i="58"/>
  <c r="C188" i="58"/>
  <c r="A189" i="58"/>
  <c r="B189" i="58"/>
  <c r="C189" i="58"/>
  <c r="A190" i="58"/>
  <c r="B190" i="58"/>
  <c r="C190" i="58"/>
  <c r="A191" i="58"/>
  <c r="B191" i="58"/>
  <c r="C191" i="58"/>
  <c r="A192" i="58"/>
  <c r="B192" i="58"/>
  <c r="C192" i="58"/>
  <c r="A193" i="58"/>
  <c r="B193" i="58"/>
  <c r="C193" i="58"/>
  <c r="A194" i="58"/>
  <c r="B194" i="58"/>
  <c r="C194" i="58"/>
  <c r="A195" i="58"/>
  <c r="B195" i="58"/>
  <c r="C195" i="58"/>
  <c r="A196" i="58"/>
  <c r="B196" i="58"/>
  <c r="C196" i="58"/>
  <c r="A197" i="58"/>
  <c r="B197" i="58"/>
  <c r="C197" i="58"/>
  <c r="A198" i="58"/>
  <c r="B198" i="58"/>
  <c r="C198" i="58"/>
  <c r="A199" i="58"/>
  <c r="B199" i="58"/>
  <c r="C199" i="58"/>
  <c r="A200" i="58"/>
  <c r="B200" i="58"/>
  <c r="C200" i="58"/>
  <c r="A201" i="58"/>
  <c r="B201" i="58"/>
  <c r="C201" i="58"/>
  <c r="A202" i="58"/>
  <c r="B202" i="58"/>
  <c r="C202" i="58"/>
  <c r="A203" i="58"/>
  <c r="B203" i="58"/>
  <c r="C203" i="58"/>
  <c r="A204" i="58"/>
  <c r="B204" i="58"/>
  <c r="C204" i="58"/>
  <c r="A205" i="58"/>
  <c r="B205" i="58"/>
  <c r="C205" i="58"/>
  <c r="A206" i="58"/>
  <c r="B206" i="58"/>
  <c r="C206" i="58"/>
  <c r="A207" i="58"/>
  <c r="B207" i="58"/>
  <c r="C207" i="58"/>
  <c r="A208" i="58"/>
  <c r="B208" i="58"/>
  <c r="C208" i="58"/>
  <c r="A209" i="58"/>
  <c r="B209" i="58"/>
  <c r="C209" i="58"/>
  <c r="A210" i="58"/>
  <c r="B210" i="58"/>
  <c r="C210" i="58"/>
  <c r="A211" i="58"/>
  <c r="B211" i="58"/>
  <c r="C211" i="58"/>
  <c r="A212" i="58"/>
  <c r="B212" i="58"/>
  <c r="C212" i="58"/>
  <c r="A213" i="58"/>
  <c r="B213" i="58"/>
  <c r="C213" i="58"/>
  <c r="A214" i="58"/>
  <c r="B214" i="58"/>
  <c r="C214" i="58"/>
  <c r="A215" i="58"/>
  <c r="B215" i="58"/>
  <c r="C215" i="58"/>
  <c r="A216" i="58"/>
  <c r="B216" i="58"/>
  <c r="C216" i="58"/>
  <c r="A217" i="58"/>
  <c r="B217" i="58"/>
  <c r="C217" i="58"/>
  <c r="A218" i="58"/>
  <c r="B218" i="58"/>
  <c r="C218" i="58"/>
  <c r="A219" i="58"/>
  <c r="B219" i="58"/>
  <c r="C219" i="58"/>
  <c r="A220" i="58"/>
  <c r="B220" i="58"/>
  <c r="C220" i="58"/>
  <c r="A221" i="58"/>
  <c r="B221" i="58"/>
  <c r="C221" i="58"/>
  <c r="A222" i="58"/>
  <c r="B222" i="58"/>
  <c r="C222" i="58"/>
  <c r="A223" i="58"/>
  <c r="B223" i="58"/>
  <c r="C223" i="58"/>
  <c r="A224" i="58"/>
  <c r="B224" i="58"/>
  <c r="C224" i="58"/>
  <c r="A225" i="58"/>
  <c r="B225" i="58"/>
  <c r="C225" i="58"/>
  <c r="A226" i="58"/>
  <c r="B226" i="58"/>
  <c r="C226" i="58"/>
  <c r="A227" i="58"/>
  <c r="B227" i="58"/>
  <c r="C227" i="58"/>
  <c r="A228" i="58"/>
  <c r="B228" i="58"/>
  <c r="C228" i="58"/>
  <c r="A229" i="58"/>
  <c r="B229" i="58"/>
  <c r="C229" i="58"/>
  <c r="A230" i="58"/>
  <c r="B230" i="58"/>
  <c r="C230" i="58"/>
  <c r="A231" i="58"/>
  <c r="B231" i="58"/>
  <c r="C231" i="58"/>
  <c r="A232" i="58"/>
  <c r="B232" i="58"/>
  <c r="C232" i="58"/>
  <c r="A233" i="58"/>
  <c r="B233" i="58"/>
  <c r="C233" i="58"/>
  <c r="A234" i="58"/>
  <c r="B234" i="58"/>
  <c r="C234" i="58"/>
  <c r="A235" i="58"/>
  <c r="B235" i="58"/>
  <c r="C235" i="58"/>
  <c r="A236" i="58"/>
  <c r="B236" i="58"/>
  <c r="C236" i="58"/>
  <c r="A237" i="58"/>
  <c r="B237" i="58"/>
  <c r="C237" i="58"/>
  <c r="A238" i="58"/>
  <c r="B238" i="58"/>
  <c r="C238" i="58"/>
  <c r="A239" i="58"/>
  <c r="B239" i="58"/>
  <c r="C239" i="58"/>
  <c r="A240" i="58"/>
  <c r="B240" i="58"/>
  <c r="C240" i="58"/>
  <c r="A241" i="58"/>
  <c r="B241" i="58"/>
  <c r="C241" i="58"/>
  <c r="A242" i="58"/>
  <c r="B242" i="58"/>
  <c r="C242" i="58"/>
  <c r="A243" i="58"/>
  <c r="B243" i="58"/>
  <c r="C243" i="58"/>
  <c r="A244" i="58"/>
  <c r="B244" i="58"/>
  <c r="C244" i="58"/>
  <c r="A245" i="58"/>
  <c r="B245" i="58"/>
  <c r="C245" i="58"/>
  <c r="A246" i="58"/>
  <c r="B246" i="58"/>
  <c r="C246" i="58"/>
  <c r="A247" i="58"/>
  <c r="B247" i="58"/>
  <c r="C247" i="58"/>
  <c r="A248" i="58"/>
  <c r="B248" i="58"/>
  <c r="C248" i="58"/>
  <c r="A249" i="58"/>
  <c r="B249" i="58"/>
  <c r="C249" i="58"/>
  <c r="A250" i="58"/>
  <c r="B250" i="58"/>
  <c r="C250" i="58"/>
  <c r="A251" i="58"/>
  <c r="B251" i="58"/>
  <c r="C251" i="58"/>
  <c r="A252" i="58"/>
  <c r="B252" i="58"/>
  <c r="C252" i="58"/>
  <c r="A253" i="58"/>
  <c r="B253" i="58"/>
  <c r="C253" i="58"/>
  <c r="A254" i="58"/>
  <c r="B254" i="58"/>
  <c r="C254" i="58"/>
  <c r="A255" i="58"/>
  <c r="B255" i="58"/>
  <c r="C255" i="58"/>
  <c r="A256" i="58"/>
  <c r="B256" i="58"/>
  <c r="C256" i="58"/>
  <c r="A257" i="58"/>
  <c r="B257" i="58"/>
  <c r="C257" i="58"/>
  <c r="A258" i="58"/>
  <c r="B258" i="58"/>
  <c r="C258" i="58"/>
  <c r="A259" i="58"/>
  <c r="B259" i="58"/>
  <c r="C259" i="58"/>
  <c r="A260" i="58"/>
  <c r="B260" i="58"/>
  <c r="C260" i="58"/>
  <c r="A261" i="58"/>
  <c r="B261" i="58"/>
  <c r="C261" i="58"/>
  <c r="A262" i="58"/>
  <c r="B262" i="58"/>
  <c r="C262" i="58"/>
  <c r="A263" i="58"/>
  <c r="B263" i="58"/>
  <c r="C263" i="58"/>
  <c r="A264" i="58"/>
  <c r="B264" i="58"/>
  <c r="C264" i="58"/>
  <c r="A265" i="58"/>
  <c r="B265" i="58"/>
  <c r="C265" i="58"/>
  <c r="A266" i="58"/>
  <c r="B266" i="58"/>
  <c r="C266" i="58"/>
  <c r="A267" i="58"/>
  <c r="B267" i="58"/>
  <c r="C267" i="58"/>
  <c r="A268" i="58"/>
  <c r="B268" i="58"/>
  <c r="C268" i="58"/>
  <c r="A269" i="58"/>
  <c r="B269" i="58"/>
  <c r="C269" i="58"/>
  <c r="A270" i="58"/>
  <c r="B270" i="58"/>
  <c r="C270" i="58"/>
  <c r="A271" i="58"/>
  <c r="B271" i="58"/>
  <c r="C271" i="58"/>
  <c r="A272" i="58"/>
  <c r="B272" i="58"/>
  <c r="C272" i="58"/>
  <c r="A273" i="58"/>
  <c r="B273" i="58"/>
  <c r="C273" i="58"/>
  <c r="A274" i="58"/>
  <c r="B274" i="58"/>
  <c r="C274" i="58"/>
  <c r="A275" i="58"/>
  <c r="B275" i="58"/>
  <c r="C275" i="58"/>
  <c r="A276" i="58"/>
  <c r="B276" i="58"/>
  <c r="C276" i="58"/>
  <c r="A277" i="58"/>
  <c r="B277" i="58"/>
  <c r="C277" i="58"/>
  <c r="A278" i="58"/>
  <c r="B278" i="58"/>
  <c r="C278" i="58"/>
  <c r="A279" i="58"/>
  <c r="B279" i="58"/>
  <c r="C279" i="58"/>
  <c r="A280" i="58"/>
  <c r="B280" i="58"/>
  <c r="C280" i="58"/>
  <c r="A281" i="58"/>
  <c r="B281" i="58"/>
  <c r="C281" i="58"/>
  <c r="A282" i="58"/>
  <c r="B282" i="58"/>
  <c r="C282" i="58"/>
  <c r="A283" i="58"/>
  <c r="B283" i="58"/>
  <c r="C283" i="58"/>
  <c r="A284" i="58"/>
  <c r="B284" i="58"/>
  <c r="C284" i="58"/>
  <c r="A285" i="58"/>
  <c r="B285" i="58"/>
  <c r="C285" i="58"/>
  <c r="A286" i="58"/>
  <c r="B286" i="58"/>
  <c r="C286" i="58"/>
  <c r="A287" i="58"/>
  <c r="B287" i="58"/>
  <c r="C287" i="58"/>
  <c r="A288" i="58"/>
  <c r="B288" i="58"/>
  <c r="C288" i="58"/>
  <c r="A289" i="58"/>
  <c r="B289" i="58"/>
  <c r="C289" i="58"/>
  <c r="A290" i="58"/>
  <c r="B290" i="58"/>
  <c r="C290" i="58"/>
  <c r="A291" i="58"/>
  <c r="B291" i="58"/>
  <c r="C291" i="58"/>
  <c r="A292" i="58"/>
  <c r="B292" i="58"/>
  <c r="C292" i="58"/>
  <c r="A293" i="58"/>
  <c r="B293" i="58"/>
  <c r="C293" i="58"/>
  <c r="A294" i="58"/>
  <c r="B294" i="58"/>
  <c r="C294" i="58"/>
  <c r="A295" i="58"/>
  <c r="B295" i="58"/>
  <c r="C295" i="58"/>
  <c r="A296" i="58"/>
  <c r="B296" i="58"/>
  <c r="C296" i="58"/>
  <c r="A297" i="58"/>
  <c r="B297" i="58"/>
  <c r="C297" i="58"/>
  <c r="A298" i="58"/>
  <c r="B298" i="58"/>
  <c r="C298" i="58"/>
  <c r="A299" i="58"/>
  <c r="B299" i="58"/>
  <c r="C299" i="58"/>
  <c r="A300" i="58"/>
  <c r="B300" i="58"/>
  <c r="C300" i="58"/>
  <c r="A301" i="58"/>
  <c r="B301" i="58"/>
  <c r="C301" i="58"/>
  <c r="A302" i="58"/>
  <c r="B302" i="58"/>
  <c r="C302" i="58"/>
  <c r="A303" i="58"/>
  <c r="B303" i="58"/>
  <c r="C303" i="58"/>
  <c r="A304" i="58"/>
  <c r="B304" i="58"/>
  <c r="C304" i="58"/>
  <c r="A305" i="58"/>
  <c r="B305" i="58"/>
  <c r="C305" i="58"/>
  <c r="A306" i="58"/>
  <c r="B306" i="58"/>
  <c r="C306" i="58"/>
  <c r="A307" i="58"/>
  <c r="B307" i="58"/>
  <c r="C307" i="58"/>
  <c r="A308" i="58"/>
  <c r="B308" i="58"/>
  <c r="C308" i="58"/>
  <c r="A309" i="58"/>
  <c r="B309" i="58"/>
  <c r="C309" i="58"/>
  <c r="A310" i="58"/>
  <c r="B310" i="58"/>
  <c r="C310" i="58"/>
  <c r="A311" i="58"/>
  <c r="B311" i="58"/>
  <c r="C311" i="58"/>
  <c r="A312" i="58"/>
  <c r="B312" i="58"/>
  <c r="C312" i="58"/>
  <c r="A313" i="58"/>
  <c r="B313" i="58"/>
  <c r="C313" i="58"/>
  <c r="A314" i="58"/>
  <c r="B314" i="58"/>
  <c r="C314" i="58"/>
  <c r="A315" i="58"/>
  <c r="B315" i="58"/>
  <c r="C315" i="58"/>
  <c r="A316" i="58"/>
  <c r="B316" i="58"/>
  <c r="C316" i="58"/>
  <c r="A317" i="58"/>
  <c r="B317" i="58"/>
  <c r="C317" i="58"/>
  <c r="A318" i="58"/>
  <c r="B318" i="58"/>
  <c r="C318" i="58"/>
  <c r="A319" i="58"/>
  <c r="B319" i="58"/>
  <c r="C319" i="58"/>
  <c r="A320" i="58"/>
  <c r="B320" i="58"/>
  <c r="C320" i="58"/>
  <c r="A321" i="58"/>
  <c r="B321" i="58"/>
  <c r="C321" i="58"/>
  <c r="A322" i="58"/>
  <c r="B322" i="58"/>
  <c r="C322" i="58"/>
  <c r="A323" i="58"/>
  <c r="B323" i="58"/>
  <c r="C323" i="58"/>
  <c r="A324" i="58"/>
  <c r="B324" i="58"/>
  <c r="C324" i="58"/>
  <c r="A325" i="58"/>
  <c r="B325" i="58"/>
  <c r="C325" i="58"/>
  <c r="A326" i="58"/>
  <c r="B326" i="58"/>
  <c r="C326" i="58"/>
  <c r="A327" i="58"/>
  <c r="B327" i="58"/>
  <c r="C327" i="58"/>
  <c r="A328" i="58"/>
  <c r="B328" i="58"/>
  <c r="C328" i="58"/>
  <c r="A329" i="58"/>
  <c r="B329" i="58"/>
  <c r="C329" i="58"/>
  <c r="A330" i="58"/>
  <c r="B330" i="58"/>
  <c r="C330" i="58"/>
  <c r="A331" i="58"/>
  <c r="B331" i="58"/>
  <c r="C331" i="58"/>
  <c r="A332" i="58"/>
  <c r="B332" i="58"/>
  <c r="C332" i="58"/>
  <c r="A333" i="58"/>
  <c r="B333" i="58"/>
  <c r="C333" i="58"/>
  <c r="A334" i="58"/>
  <c r="B334" i="58"/>
  <c r="C334" i="58"/>
  <c r="A335" i="58"/>
  <c r="B335" i="58"/>
  <c r="C335" i="58"/>
  <c r="A336" i="58"/>
  <c r="B336" i="58"/>
  <c r="C336" i="58"/>
  <c r="A337" i="58"/>
  <c r="B337" i="58"/>
  <c r="C337" i="58"/>
  <c r="A338" i="58"/>
  <c r="B338" i="58"/>
  <c r="C338" i="58"/>
  <c r="A339" i="58"/>
  <c r="B339" i="58"/>
  <c r="C339" i="58"/>
  <c r="A340" i="58"/>
  <c r="B340" i="58"/>
  <c r="C340" i="58"/>
  <c r="A341" i="58"/>
  <c r="B341" i="58"/>
  <c r="C341" i="58"/>
  <c r="A342" i="58"/>
  <c r="B342" i="58"/>
  <c r="C342" i="58"/>
  <c r="A343" i="58"/>
  <c r="B343" i="58"/>
  <c r="C343" i="58"/>
  <c r="A344" i="58"/>
  <c r="B344" i="58"/>
  <c r="C344" i="58"/>
  <c r="A345" i="58"/>
  <c r="B345" i="58"/>
  <c r="C345" i="58"/>
  <c r="A346" i="58"/>
  <c r="B346" i="58"/>
  <c r="C346" i="58"/>
  <c r="A347" i="58"/>
  <c r="B347" i="58"/>
  <c r="C347" i="58"/>
  <c r="A348" i="58"/>
  <c r="B348" i="58"/>
  <c r="C348" i="58"/>
  <c r="A349" i="58"/>
  <c r="B349" i="58"/>
  <c r="C349" i="58"/>
  <c r="A350" i="58"/>
  <c r="B350" i="58"/>
  <c r="C350" i="58"/>
  <c r="A351" i="58"/>
  <c r="B351" i="58"/>
  <c r="C351" i="58"/>
  <c r="A352" i="58"/>
  <c r="B352" i="58"/>
  <c r="C352" i="58"/>
  <c r="A353" i="58"/>
  <c r="B353" i="58"/>
  <c r="C353" i="58"/>
  <c r="A354" i="58"/>
  <c r="B354" i="58"/>
  <c r="C354" i="58"/>
  <c r="A355" i="58"/>
  <c r="B355" i="58"/>
  <c r="C355" i="58"/>
  <c r="A356" i="58"/>
  <c r="B356" i="58"/>
  <c r="C356" i="58"/>
  <c r="A357" i="58"/>
  <c r="B357" i="58"/>
  <c r="C357" i="58"/>
  <c r="A358" i="58"/>
  <c r="B358" i="58"/>
  <c r="C358" i="58"/>
  <c r="A359" i="58"/>
  <c r="B359" i="58"/>
  <c r="C359" i="58"/>
  <c r="A360" i="58"/>
  <c r="B360" i="58"/>
  <c r="C360" i="58"/>
  <c r="A361" i="58"/>
  <c r="B361" i="58"/>
  <c r="C361" i="58"/>
  <c r="A362" i="58"/>
  <c r="B362" i="58"/>
  <c r="C362" i="58"/>
  <c r="A363" i="58"/>
  <c r="B363" i="58"/>
  <c r="C363" i="58"/>
  <c r="A364" i="58"/>
  <c r="B364" i="58"/>
  <c r="C364" i="58"/>
  <c r="A365" i="58"/>
  <c r="B365" i="58"/>
  <c r="C365" i="58"/>
  <c r="A366" i="58"/>
  <c r="B366" i="58"/>
  <c r="C366" i="58"/>
  <c r="A367" i="58"/>
  <c r="B367" i="58"/>
  <c r="C367" i="58"/>
  <c r="A368" i="58"/>
  <c r="B368" i="58"/>
  <c r="C368" i="58"/>
  <c r="A369" i="58"/>
  <c r="B369" i="58"/>
  <c r="C369" i="58"/>
  <c r="A370" i="58"/>
  <c r="B370" i="58"/>
  <c r="C370" i="58"/>
  <c r="A371" i="58"/>
  <c r="B371" i="58"/>
  <c r="C371" i="58"/>
  <c r="A372" i="58"/>
  <c r="B372" i="58"/>
  <c r="C372" i="58"/>
  <c r="A373" i="58"/>
  <c r="B373" i="58"/>
  <c r="C373" i="58"/>
  <c r="A374" i="58"/>
  <c r="B374" i="58"/>
  <c r="C374" i="58"/>
  <c r="A375" i="58"/>
  <c r="B375" i="58"/>
  <c r="C375" i="58"/>
  <c r="A376" i="58"/>
  <c r="B376" i="58"/>
  <c r="C376" i="58"/>
  <c r="A377" i="58"/>
  <c r="B377" i="58"/>
  <c r="C377" i="58"/>
  <c r="A378" i="58"/>
  <c r="B378" i="58"/>
  <c r="C378" i="58"/>
  <c r="A379" i="58"/>
  <c r="B379" i="58"/>
  <c r="C379" i="58"/>
  <c r="A380" i="58"/>
  <c r="B380" i="58"/>
  <c r="C380" i="58"/>
  <c r="A381" i="58"/>
  <c r="B381" i="58"/>
  <c r="C381" i="58"/>
  <c r="A382" i="58"/>
  <c r="B382" i="58"/>
  <c r="C382" i="58"/>
  <c r="A383" i="58"/>
  <c r="B383" i="58"/>
  <c r="C383" i="58"/>
  <c r="A384" i="58"/>
  <c r="B384" i="58"/>
  <c r="C384" i="58"/>
  <c r="A385" i="58"/>
  <c r="B385" i="58"/>
  <c r="C385" i="58"/>
  <c r="A386" i="58"/>
  <c r="B386" i="58"/>
  <c r="C386" i="58"/>
  <c r="A387" i="58"/>
  <c r="B387" i="58"/>
  <c r="C387" i="58"/>
  <c r="A388" i="58"/>
  <c r="B388" i="58"/>
  <c r="C388" i="58"/>
  <c r="A389" i="58"/>
  <c r="B389" i="58"/>
  <c r="C389" i="58"/>
  <c r="A390" i="58"/>
  <c r="B390" i="58"/>
  <c r="C390" i="58"/>
  <c r="A391" i="58"/>
  <c r="B391" i="58"/>
  <c r="C391" i="58"/>
  <c r="A392" i="58"/>
  <c r="B392" i="58"/>
  <c r="C392" i="58"/>
  <c r="A393" i="58"/>
  <c r="B393" i="58"/>
  <c r="C393" i="58"/>
  <c r="A394" i="58"/>
  <c r="B394" i="58"/>
  <c r="C394" i="58"/>
  <c r="A395" i="58"/>
  <c r="B395" i="58"/>
  <c r="C395" i="58"/>
  <c r="A396" i="58"/>
  <c r="B396" i="58"/>
  <c r="C396" i="58"/>
  <c r="A397" i="58"/>
  <c r="B397" i="58"/>
  <c r="C397" i="58"/>
  <c r="A398" i="58"/>
  <c r="B398" i="58"/>
  <c r="C398" i="58"/>
  <c r="A399" i="58"/>
  <c r="B399" i="58"/>
  <c r="C399" i="58"/>
  <c r="A400" i="58"/>
  <c r="B400" i="58"/>
  <c r="C400" i="58"/>
  <c r="A401" i="58"/>
  <c r="B401" i="58"/>
  <c r="C401" i="58"/>
  <c r="A402" i="58"/>
  <c r="B402" i="58"/>
  <c r="C402" i="58"/>
  <c r="A403" i="58"/>
  <c r="B403" i="58"/>
  <c r="C403" i="58"/>
  <c r="A404" i="58"/>
  <c r="B404" i="58"/>
  <c r="C404" i="58"/>
  <c r="A405" i="58"/>
  <c r="B405" i="58"/>
  <c r="C405" i="58"/>
  <c r="A406" i="58"/>
  <c r="B406" i="58"/>
  <c r="C406" i="58"/>
  <c r="A407" i="58"/>
  <c r="B407" i="58"/>
  <c r="C407" i="58"/>
  <c r="A408" i="58"/>
  <c r="B408" i="58"/>
  <c r="C408" i="58"/>
  <c r="A409" i="58"/>
  <c r="B409" i="58"/>
  <c r="C409" i="58"/>
  <c r="A410" i="58"/>
  <c r="B410" i="58"/>
  <c r="C410" i="58"/>
  <c r="A411" i="58"/>
  <c r="B411" i="58"/>
  <c r="C411" i="58"/>
  <c r="A412" i="58"/>
  <c r="B412" i="58"/>
  <c r="C412" i="58"/>
  <c r="A413" i="58"/>
  <c r="B413" i="58"/>
  <c r="C413" i="58"/>
  <c r="A414" i="58"/>
  <c r="B414" i="58"/>
  <c r="C414" i="58"/>
  <c r="A415" i="58"/>
  <c r="B415" i="58"/>
  <c r="C415" i="58"/>
  <c r="A416" i="58"/>
  <c r="B416" i="58"/>
  <c r="C416" i="58"/>
  <c r="A417" i="58"/>
  <c r="B417" i="58"/>
  <c r="C417" i="58"/>
  <c r="A418" i="58"/>
  <c r="B418" i="58"/>
  <c r="C418" i="58"/>
  <c r="A419" i="58"/>
  <c r="B419" i="58"/>
  <c r="C419" i="58"/>
  <c r="A420" i="58"/>
  <c r="B420" i="58"/>
  <c r="C420" i="58"/>
  <c r="A421" i="58"/>
  <c r="B421" i="58"/>
  <c r="C421" i="58"/>
  <c r="A422" i="58"/>
  <c r="B422" i="58"/>
  <c r="C422" i="58"/>
  <c r="A423" i="58"/>
  <c r="B423" i="58"/>
  <c r="C423" i="58"/>
  <c r="A424" i="58"/>
  <c r="B424" i="58"/>
  <c r="C424" i="58"/>
  <c r="A425" i="58"/>
  <c r="B425" i="58"/>
  <c r="C425" i="58"/>
  <c r="A426" i="58"/>
  <c r="B426" i="58"/>
  <c r="C426" i="58"/>
  <c r="A427" i="58"/>
  <c r="B427" i="58"/>
  <c r="C427" i="58"/>
  <c r="A428" i="58"/>
  <c r="B428" i="58"/>
  <c r="C428" i="58"/>
  <c r="A429" i="58"/>
  <c r="B429" i="58"/>
  <c r="C429" i="58"/>
  <c r="A430" i="58"/>
  <c r="B430" i="58"/>
  <c r="C430" i="58"/>
  <c r="A431" i="58"/>
  <c r="B431" i="58"/>
  <c r="C431" i="58"/>
  <c r="A432" i="58"/>
  <c r="B432" i="58"/>
  <c r="C432" i="58"/>
  <c r="A433" i="58"/>
  <c r="B433" i="58"/>
  <c r="C433" i="58"/>
  <c r="A434" i="58"/>
  <c r="B434" i="58"/>
  <c r="C434" i="58"/>
  <c r="A435" i="58"/>
  <c r="B435" i="58"/>
  <c r="C435" i="58"/>
  <c r="A436" i="58"/>
  <c r="B436" i="58"/>
  <c r="C436" i="58"/>
  <c r="A437" i="58"/>
  <c r="B437" i="58"/>
  <c r="C437" i="58"/>
  <c r="A438" i="58"/>
  <c r="B438" i="58"/>
  <c r="C438" i="58"/>
  <c r="A439" i="58"/>
  <c r="B439" i="58"/>
  <c r="C439" i="58"/>
  <c r="A440" i="58"/>
  <c r="B440" i="58"/>
  <c r="C440" i="58"/>
  <c r="A441" i="58"/>
  <c r="B441" i="58"/>
  <c r="C441" i="58"/>
  <c r="A442" i="58"/>
  <c r="B442" i="58"/>
  <c r="C442" i="58"/>
  <c r="A443" i="58"/>
  <c r="B443" i="58"/>
  <c r="C443" i="58"/>
  <c r="A444" i="58"/>
  <c r="B444" i="58"/>
  <c r="C444" i="58"/>
  <c r="A445" i="58"/>
  <c r="B445" i="58"/>
  <c r="C445" i="58"/>
  <c r="A446" i="58"/>
  <c r="B446" i="58"/>
  <c r="C446" i="58"/>
  <c r="A447" i="58"/>
  <c r="B447" i="58"/>
  <c r="C447" i="58"/>
  <c r="A2" i="58"/>
  <c r="B2" i="58"/>
  <c r="C2" i="58"/>
  <c r="B1" i="58"/>
  <c r="C1" i="58"/>
  <c r="A1" i="58"/>
  <c r="C7" i="29"/>
  <c r="F9" i="8"/>
  <c r="VS41" i="56"/>
  <c r="C48" i="55"/>
  <c r="F161" i="59" l="1"/>
  <c r="R161" i="59"/>
  <c r="AE161" i="59"/>
  <c r="AQ161" i="59"/>
  <c r="BC161" i="59"/>
  <c r="BO161" i="59"/>
  <c r="CA161" i="59"/>
  <c r="CM161" i="59"/>
  <c r="CY161" i="59"/>
  <c r="DK161" i="59"/>
  <c r="DW161" i="59"/>
  <c r="EI161" i="59"/>
  <c r="EU161" i="59"/>
  <c r="FG161" i="59"/>
  <c r="FS161" i="59"/>
  <c r="GE161" i="59"/>
  <c r="GQ161" i="59"/>
  <c r="HC161" i="59"/>
  <c r="HO161" i="59"/>
  <c r="IA161" i="59"/>
  <c r="IM161" i="59"/>
  <c r="IY161" i="59"/>
  <c r="JK161" i="59"/>
  <c r="JW161" i="59"/>
  <c r="KI161" i="59"/>
  <c r="KU161" i="59"/>
  <c r="LG161" i="59"/>
  <c r="LS161" i="59"/>
  <c r="ME161" i="59"/>
  <c r="MQ161" i="59"/>
  <c r="NC161" i="59"/>
  <c r="NO161" i="59"/>
  <c r="OA161" i="59"/>
  <c r="OM161" i="59"/>
  <c r="OY161" i="59"/>
  <c r="PK161" i="59"/>
  <c r="PW161" i="59"/>
  <c r="QI161" i="59"/>
  <c r="QU161" i="59"/>
  <c r="RG161" i="59"/>
  <c r="RS161" i="59"/>
  <c r="SE161" i="59"/>
  <c r="SQ161" i="59"/>
  <c r="TC161" i="59"/>
  <c r="TO161" i="59"/>
  <c r="UA161" i="59"/>
  <c r="UM161" i="59"/>
  <c r="UY161" i="59"/>
  <c r="VK161" i="59"/>
  <c r="VW161" i="59"/>
  <c r="WI161" i="59"/>
  <c r="XG161" i="59"/>
  <c r="XS161" i="59"/>
  <c r="YE161" i="59"/>
  <c r="YQ161" i="59"/>
  <c r="ZC161" i="59"/>
  <c r="ZO161" i="59"/>
  <c r="AAA161" i="59"/>
  <c r="AAM161" i="59"/>
  <c r="AAY161" i="59"/>
  <c r="ABK161" i="59"/>
  <c r="ABW161" i="59"/>
  <c r="ACU161" i="59"/>
  <c r="ADG161" i="59"/>
  <c r="ADS161" i="59"/>
  <c r="AEE161" i="59"/>
  <c r="AEQ161" i="59"/>
  <c r="AFC161" i="59"/>
  <c r="AFO161" i="59"/>
  <c r="AGA161" i="59"/>
  <c r="AGM161" i="59"/>
  <c r="AGY161" i="59"/>
  <c r="AHK161" i="59"/>
  <c r="H161" i="59"/>
  <c r="T161" i="59"/>
  <c r="AG161" i="59"/>
  <c r="AS161" i="59"/>
  <c r="BE161" i="59"/>
  <c r="BQ161" i="59"/>
  <c r="CC161" i="59"/>
  <c r="CO161" i="59"/>
  <c r="DA161" i="59"/>
  <c r="DM161" i="59"/>
  <c r="DY161" i="59"/>
  <c r="EK161" i="59"/>
  <c r="EW161" i="59"/>
  <c r="FI161" i="59"/>
  <c r="FU161" i="59"/>
  <c r="GG161" i="59"/>
  <c r="GS161" i="59"/>
  <c r="HE161" i="59"/>
  <c r="HQ161" i="59"/>
  <c r="IC161" i="59"/>
  <c r="IO161" i="59"/>
  <c r="JA161" i="59"/>
  <c r="JM161" i="59"/>
  <c r="JY161" i="59"/>
  <c r="KK161" i="59"/>
  <c r="KW161" i="59"/>
  <c r="LI161" i="59"/>
  <c r="LU161" i="59"/>
  <c r="MG161" i="59"/>
  <c r="MS161" i="59"/>
  <c r="NE161" i="59"/>
  <c r="NQ161" i="59"/>
  <c r="OC161" i="59"/>
  <c r="OO161" i="59"/>
  <c r="PA161" i="59"/>
  <c r="PM161" i="59"/>
  <c r="PY161" i="59"/>
  <c r="QK161" i="59"/>
  <c r="QW161" i="59"/>
  <c r="RI161" i="59"/>
  <c r="RU161" i="59"/>
  <c r="SG161" i="59"/>
  <c r="SS161" i="59"/>
  <c r="TE161" i="59"/>
  <c r="TQ161" i="59"/>
  <c r="UC161" i="59"/>
  <c r="UO161" i="59"/>
  <c r="VA161" i="59"/>
  <c r="VM161" i="59"/>
  <c r="WK161" i="59"/>
  <c r="WW161" i="59"/>
  <c r="XI161" i="59"/>
  <c r="XU161" i="59"/>
  <c r="YG161" i="59"/>
  <c r="YS161" i="59"/>
  <c r="ZE161" i="59"/>
  <c r="ZQ161" i="59"/>
  <c r="AAC161" i="59"/>
  <c r="AAO161" i="59"/>
  <c r="ABA161" i="59"/>
  <c r="ABY161" i="59"/>
  <c r="ACK161" i="59"/>
  <c r="ACW161" i="59"/>
  <c r="ADI161" i="59"/>
  <c r="ADU161" i="59"/>
  <c r="AEG161" i="59"/>
  <c r="AES161" i="59"/>
  <c r="AFE161" i="59"/>
  <c r="AFQ161" i="59"/>
  <c r="AGC161" i="59"/>
  <c r="AGO161" i="59"/>
  <c r="AHA161" i="59"/>
  <c r="AHM161" i="59"/>
  <c r="L161" i="59"/>
  <c r="Y161" i="59"/>
  <c r="AK161" i="59"/>
  <c r="AW161" i="59"/>
  <c r="BI161" i="59"/>
  <c r="BU161" i="59"/>
  <c r="CG161" i="59"/>
  <c r="CS161" i="59"/>
  <c r="DE161" i="59"/>
  <c r="DQ161" i="59"/>
  <c r="EC161" i="59"/>
  <c r="EO161" i="59"/>
  <c r="FA161" i="59"/>
  <c r="FM161" i="59"/>
  <c r="FY161" i="59"/>
  <c r="GK161" i="59"/>
  <c r="GW161" i="59"/>
  <c r="HI161" i="59"/>
  <c r="HU161" i="59"/>
  <c r="IG161" i="59"/>
  <c r="IS161" i="59"/>
  <c r="JE161" i="59"/>
  <c r="JQ161" i="59"/>
  <c r="KC161" i="59"/>
  <c r="KO161" i="59"/>
  <c r="LA161" i="59"/>
  <c r="LM161" i="59"/>
  <c r="LY161" i="59"/>
  <c r="MK161" i="59"/>
  <c r="MW161" i="59"/>
  <c r="NI161" i="59"/>
  <c r="NU161" i="59"/>
  <c r="OS161" i="59"/>
  <c r="PE161" i="59"/>
  <c r="QC161" i="59"/>
  <c r="QO161" i="59"/>
  <c r="RM161" i="59"/>
  <c r="RY161" i="59"/>
  <c r="SW161" i="59"/>
  <c r="TI161" i="59"/>
  <c r="UG161" i="59"/>
  <c r="US161" i="59"/>
  <c r="VQ161" i="59"/>
  <c r="WC161" i="59"/>
  <c r="WO161" i="59"/>
  <c r="XA161" i="59"/>
  <c r="XY161" i="59"/>
  <c r="YK161" i="59"/>
  <c r="YW161" i="59"/>
  <c r="ZI161" i="59"/>
  <c r="ZU161" i="59"/>
  <c r="AAG161" i="59"/>
  <c r="AAS161" i="59"/>
  <c r="ABE161" i="59"/>
  <c r="ABQ161" i="59"/>
  <c r="ACC161" i="59"/>
  <c r="ACO161" i="59"/>
  <c r="ADM161" i="59"/>
  <c r="ADY161" i="59"/>
  <c r="AEK161" i="59"/>
  <c r="AEW161" i="59"/>
  <c r="AFI161" i="59"/>
  <c r="AFU161" i="59"/>
  <c r="AGG161" i="59"/>
  <c r="AGS161" i="59"/>
  <c r="AHE161" i="59"/>
  <c r="AHQ161" i="59"/>
  <c r="AHU38" i="59"/>
  <c r="N161" i="59"/>
  <c r="AA161" i="59"/>
  <c r="AM161" i="59"/>
  <c r="AY161" i="59"/>
  <c r="BK161" i="59"/>
  <c r="BW161" i="59"/>
  <c r="CI161" i="59"/>
  <c r="CU161" i="59"/>
  <c r="DG161" i="59"/>
  <c r="DS161" i="59"/>
  <c r="EE161" i="59"/>
  <c r="EQ161" i="59"/>
  <c r="FC161" i="59"/>
  <c r="FO161" i="59"/>
  <c r="GA161" i="59"/>
  <c r="GM161" i="59"/>
  <c r="GY161" i="59"/>
  <c r="HK161" i="59"/>
  <c r="HW161" i="59"/>
  <c r="II161" i="59"/>
  <c r="IU161" i="59"/>
  <c r="JG161" i="59"/>
  <c r="JS161" i="59"/>
  <c r="KE161" i="59"/>
  <c r="KQ161" i="59"/>
  <c r="LC161" i="59"/>
  <c r="LO161" i="59"/>
  <c r="MA161" i="59"/>
  <c r="MM161" i="59"/>
  <c r="NK161" i="59"/>
  <c r="NW161" i="59"/>
  <c r="OI161" i="59"/>
  <c r="OU161" i="59"/>
  <c r="PG161" i="59"/>
  <c r="PS161" i="59"/>
  <c r="QE161" i="59"/>
  <c r="QQ161" i="59"/>
  <c r="RC161" i="59"/>
  <c r="RO161" i="59"/>
  <c r="SA161" i="59"/>
  <c r="SM161" i="59"/>
  <c r="SY161" i="59"/>
  <c r="TK161" i="59"/>
  <c r="TW161" i="59"/>
  <c r="UI161" i="59"/>
  <c r="UU161" i="59"/>
  <c r="VG161" i="59"/>
  <c r="VS161" i="59"/>
  <c r="WE161" i="59"/>
  <c r="WQ161" i="59"/>
  <c r="XC161" i="59"/>
  <c r="XO161" i="59"/>
  <c r="YA161" i="59"/>
  <c r="YM161" i="59"/>
  <c r="YY161" i="59"/>
  <c r="ZK161" i="59"/>
  <c r="ZW161" i="59"/>
  <c r="AAI161" i="59"/>
  <c r="AAU161" i="59"/>
  <c r="ABG161" i="59"/>
  <c r="ABS161" i="59"/>
  <c r="ACE161" i="59"/>
  <c r="ACQ161" i="59"/>
  <c r="ADC161" i="59"/>
  <c r="ADO161" i="59"/>
  <c r="AEA161" i="59"/>
  <c r="AEM161" i="59"/>
  <c r="AEY161" i="59"/>
  <c r="AFK161" i="59"/>
  <c r="AFW161" i="59"/>
  <c r="AGI161" i="59"/>
  <c r="AGU161" i="59"/>
  <c r="AHG161" i="59"/>
  <c r="AHS161" i="59"/>
  <c r="D161" i="59"/>
  <c r="P161" i="59"/>
  <c r="AC161" i="59"/>
  <c r="AO161" i="59"/>
  <c r="BA161" i="59"/>
  <c r="BM161" i="59"/>
  <c r="BY161" i="59"/>
  <c r="CK161" i="59"/>
  <c r="CW161" i="59"/>
  <c r="DI161" i="59"/>
  <c r="DU161" i="59"/>
  <c r="EG161" i="59"/>
  <c r="ES161" i="59"/>
  <c r="FE161" i="59"/>
  <c r="FQ161" i="59"/>
  <c r="GC161" i="59"/>
  <c r="GO161" i="59"/>
  <c r="HA161" i="59"/>
  <c r="HM161" i="59"/>
  <c r="HY161" i="59"/>
  <c r="IK161" i="59"/>
  <c r="IW161" i="59"/>
  <c r="JI161" i="59"/>
  <c r="JU161" i="59"/>
  <c r="KG161" i="59"/>
  <c r="KS161" i="59"/>
  <c r="LE161" i="59"/>
  <c r="LQ161" i="59"/>
  <c r="MC161" i="59"/>
  <c r="MO161" i="59"/>
  <c r="NA161" i="59"/>
  <c r="NM161" i="59"/>
  <c r="NY161" i="59"/>
  <c r="OK161" i="59"/>
  <c r="OW161" i="59"/>
  <c r="PI161" i="59"/>
  <c r="PU161" i="59"/>
  <c r="QG161" i="59"/>
  <c r="QS161" i="59"/>
  <c r="RE161" i="59"/>
  <c r="RQ161" i="59"/>
  <c r="SC161" i="59"/>
  <c r="SO161" i="59"/>
  <c r="TA161" i="59"/>
  <c r="TM161" i="59"/>
  <c r="TY161" i="59"/>
  <c r="UK161" i="59"/>
  <c r="UW161" i="59"/>
  <c r="VI161" i="59"/>
  <c r="VU161" i="59"/>
  <c r="WG161" i="59"/>
  <c r="WS161" i="59"/>
  <c r="XE161" i="59"/>
  <c r="XQ161" i="59"/>
  <c r="YC161" i="59"/>
  <c r="YO161" i="59"/>
  <c r="ZA161" i="59"/>
  <c r="ZM161" i="59"/>
  <c r="ZY161" i="59"/>
  <c r="AAK161" i="59"/>
  <c r="AAW161" i="59"/>
  <c r="ABI161" i="59"/>
  <c r="ABU161" i="59"/>
  <c r="ACG161" i="59"/>
  <c r="ACS161" i="59"/>
  <c r="ADE161" i="59"/>
  <c r="ADQ161" i="59"/>
  <c r="AEC161" i="59"/>
  <c r="AEO161" i="59"/>
  <c r="AFA161" i="59"/>
  <c r="AFM161" i="59"/>
  <c r="AFY161" i="59"/>
  <c r="AGK161" i="59"/>
  <c r="AGW161" i="59"/>
  <c r="AHI161" i="59"/>
  <c r="J161" i="59"/>
  <c r="W161" i="59"/>
  <c r="AI161" i="59"/>
  <c r="AU161" i="59"/>
  <c r="BG161" i="59"/>
  <c r="BS161" i="59"/>
  <c r="CE161" i="59"/>
  <c r="CQ161" i="59"/>
  <c r="DC161" i="59"/>
  <c r="DO161" i="59"/>
  <c r="EA161" i="59"/>
  <c r="EM161" i="59"/>
  <c r="EY161" i="59"/>
  <c r="FK161" i="59"/>
  <c r="FW161" i="59"/>
  <c r="GI161" i="59"/>
  <c r="GU161" i="59"/>
  <c r="HG161" i="59"/>
  <c r="HS161" i="59"/>
  <c r="IE161" i="59"/>
  <c r="IQ161" i="59"/>
  <c r="JC161" i="59"/>
  <c r="JO161" i="59"/>
  <c r="KA161" i="59"/>
  <c r="KM161" i="59"/>
  <c r="KY161" i="59"/>
  <c r="LK161" i="59"/>
  <c r="LW161" i="59"/>
  <c r="MI161" i="59"/>
  <c r="MU161" i="59"/>
  <c r="NG161" i="59"/>
  <c r="NS161" i="59"/>
  <c r="OE161" i="59"/>
  <c r="OQ161" i="59"/>
  <c r="PC161" i="59"/>
  <c r="PO161" i="59"/>
  <c r="QA161" i="59"/>
  <c r="QM161" i="59"/>
  <c r="QY161" i="59"/>
  <c r="RK161" i="59"/>
  <c r="RW161" i="59"/>
  <c r="SI161" i="59"/>
  <c r="SU161" i="59"/>
  <c r="TG161" i="59"/>
  <c r="TS161" i="59"/>
  <c r="UE161" i="59"/>
  <c r="UQ161" i="59"/>
  <c r="VC161" i="59"/>
  <c r="VO161" i="59"/>
  <c r="WA161" i="59"/>
  <c r="WM161" i="59"/>
  <c r="WY161" i="59"/>
  <c r="XK161" i="59"/>
  <c r="XW161" i="59"/>
  <c r="YI161" i="59"/>
  <c r="YU161" i="59"/>
  <c r="ZG161" i="59"/>
  <c r="ZS161" i="59"/>
  <c r="AAE161" i="59"/>
  <c r="AAQ161" i="59"/>
  <c r="ABC161" i="59"/>
  <c r="ABO161" i="59"/>
  <c r="ACA161" i="59"/>
  <c r="ACM161" i="59"/>
  <c r="ACY161" i="59"/>
  <c r="ADK161" i="59"/>
  <c r="ADW161" i="59"/>
  <c r="AEI161" i="59"/>
  <c r="AEU161" i="59"/>
  <c r="AFG161" i="59"/>
  <c r="AFS161" i="59"/>
  <c r="AGE161" i="59"/>
  <c r="AGQ161" i="59"/>
  <c r="AHC161" i="59"/>
  <c r="AHO161" i="59"/>
  <c r="AHU34" i="59"/>
  <c r="AHU59" i="59"/>
  <c r="AHU18" i="59"/>
  <c r="E161" i="59"/>
  <c r="Q161" i="59"/>
  <c r="AD161" i="59"/>
  <c r="AP161" i="59"/>
  <c r="BB161" i="59"/>
  <c r="BN161" i="59"/>
  <c r="BZ161" i="59"/>
  <c r="CL161" i="59"/>
  <c r="CX161" i="59"/>
  <c r="DJ161" i="59"/>
  <c r="DV161" i="59"/>
  <c r="EH161" i="59"/>
  <c r="ET161" i="59"/>
  <c r="FF161" i="59"/>
  <c r="FR161" i="59"/>
  <c r="GD161" i="59"/>
  <c r="GP161" i="59"/>
  <c r="HB161" i="59"/>
  <c r="HN161" i="59"/>
  <c r="HZ161" i="59"/>
  <c r="IL161" i="59"/>
  <c r="IX161" i="59"/>
  <c r="JJ161" i="59"/>
  <c r="JV161" i="59"/>
  <c r="KH161" i="59"/>
  <c r="KT161" i="59"/>
  <c r="LF161" i="59"/>
  <c r="LR161" i="59"/>
  <c r="MD161" i="59"/>
  <c r="MP161" i="59"/>
  <c r="NB161" i="59"/>
  <c r="NN161" i="59"/>
  <c r="NZ161" i="59"/>
  <c r="OL161" i="59"/>
  <c r="OX161" i="59"/>
  <c r="PJ161" i="59"/>
  <c r="PV161" i="59"/>
  <c r="QH161" i="59"/>
  <c r="QT161" i="59"/>
  <c r="RF161" i="59"/>
  <c r="RR161" i="59"/>
  <c r="SD161" i="59"/>
  <c r="SP161" i="59"/>
  <c r="TB161" i="59"/>
  <c r="TN161" i="59"/>
  <c r="TZ161" i="59"/>
  <c r="UL161" i="59"/>
  <c r="UX161" i="59"/>
  <c r="VJ161" i="59"/>
  <c r="VV161" i="59"/>
  <c r="WH161" i="59"/>
  <c r="WT161" i="59"/>
  <c r="XF161" i="59"/>
  <c r="XR161" i="59"/>
  <c r="YD161" i="59"/>
  <c r="YP161" i="59"/>
  <c r="ZB161" i="59"/>
  <c r="ZN161" i="59"/>
  <c r="ZZ161" i="59"/>
  <c r="AAL161" i="59"/>
  <c r="AAX161" i="59"/>
  <c r="ABJ161" i="59"/>
  <c r="ABV161" i="59"/>
  <c r="ACH161" i="59"/>
  <c r="ACT161" i="59"/>
  <c r="ADF161" i="59"/>
  <c r="ADR161" i="59"/>
  <c r="AED161" i="59"/>
  <c r="AEP161" i="59"/>
  <c r="AFB161" i="59"/>
  <c r="AFN161" i="59"/>
  <c r="AFZ161" i="59"/>
  <c r="AGL161" i="59"/>
  <c r="AGX161" i="59"/>
  <c r="AHJ161" i="59"/>
  <c r="G161" i="59"/>
  <c r="S161" i="59"/>
  <c r="AF161" i="59"/>
  <c r="AR161" i="59"/>
  <c r="BD161" i="59"/>
  <c r="BP161" i="59"/>
  <c r="CB161" i="59"/>
  <c r="CN161" i="59"/>
  <c r="CZ161" i="59"/>
  <c r="DL161" i="59"/>
  <c r="DX161" i="59"/>
  <c r="EJ161" i="59"/>
  <c r="EV161" i="59"/>
  <c r="FH161" i="59"/>
  <c r="FT161" i="59"/>
  <c r="GF161" i="59"/>
  <c r="GR161" i="59"/>
  <c r="HD161" i="59"/>
  <c r="HP161" i="59"/>
  <c r="IB161" i="59"/>
  <c r="IN161" i="59"/>
  <c r="IZ161" i="59"/>
  <c r="JL161" i="59"/>
  <c r="JX161" i="59"/>
  <c r="KJ161" i="59"/>
  <c r="KV161" i="59"/>
  <c r="LH161" i="59"/>
  <c r="LT161" i="59"/>
  <c r="MF161" i="59"/>
  <c r="MR161" i="59"/>
  <c r="ND161" i="59"/>
  <c r="NP161" i="59"/>
  <c r="OB161" i="59"/>
  <c r="ON161" i="59"/>
  <c r="OZ161" i="59"/>
  <c r="PL161" i="59"/>
  <c r="PX161" i="59"/>
  <c r="QJ161" i="59"/>
  <c r="QV161" i="59"/>
  <c r="RH161" i="59"/>
  <c r="RT161" i="59"/>
  <c r="SF161" i="59"/>
  <c r="SR161" i="59"/>
  <c r="TD161" i="59"/>
  <c r="TP161" i="59"/>
  <c r="UB161" i="59"/>
  <c r="UN161" i="59"/>
  <c r="UZ161" i="59"/>
  <c r="VL161" i="59"/>
  <c r="VX161" i="59"/>
  <c r="WJ161" i="59"/>
  <c r="WV161" i="59"/>
  <c r="XH161" i="59"/>
  <c r="XT161" i="59"/>
  <c r="YF161" i="59"/>
  <c r="YR161" i="59"/>
  <c r="ZD161" i="59"/>
  <c r="ZP161" i="59"/>
  <c r="AAB161" i="59"/>
  <c r="AAN161" i="59"/>
  <c r="AAZ161" i="59"/>
  <c r="ABL161" i="59"/>
  <c r="ABX161" i="59"/>
  <c r="ACJ161" i="59"/>
  <c r="ACV161" i="59"/>
  <c r="ADH161" i="59"/>
  <c r="ADT161" i="59"/>
  <c r="AEF161" i="59"/>
  <c r="AER161" i="59"/>
  <c r="AFD161" i="59"/>
  <c r="AFP161" i="59"/>
  <c r="AGB161" i="59"/>
  <c r="AGN161" i="59"/>
  <c r="AGZ161" i="59"/>
  <c r="AHL161" i="59"/>
  <c r="ACI161" i="59"/>
  <c r="I161" i="59"/>
  <c r="U161" i="59"/>
  <c r="AH161" i="59"/>
  <c r="AT161" i="59"/>
  <c r="BF161" i="59"/>
  <c r="BR161" i="59"/>
  <c r="CD161" i="59"/>
  <c r="CP161" i="59"/>
  <c r="DB161" i="59"/>
  <c r="DN161" i="59"/>
  <c r="DZ161" i="59"/>
  <c r="EL161" i="59"/>
  <c r="EX161" i="59"/>
  <c r="FJ161" i="59"/>
  <c r="FV161" i="59"/>
  <c r="GH161" i="59"/>
  <c r="GT161" i="59"/>
  <c r="HF161" i="59"/>
  <c r="HR161" i="59"/>
  <c r="ID161" i="59"/>
  <c r="IP161" i="59"/>
  <c r="JB161" i="59"/>
  <c r="JN161" i="59"/>
  <c r="JZ161" i="59"/>
  <c r="KL161" i="59"/>
  <c r="KX161" i="59"/>
  <c r="LJ161" i="59"/>
  <c r="LV161" i="59"/>
  <c r="MH161" i="59"/>
  <c r="MT161" i="59"/>
  <c r="NF161" i="59"/>
  <c r="NR161" i="59"/>
  <c r="OD161" i="59"/>
  <c r="OP161" i="59"/>
  <c r="PB161" i="59"/>
  <c r="PN161" i="59"/>
  <c r="PZ161" i="59"/>
  <c r="QL161" i="59"/>
  <c r="QX161" i="59"/>
  <c r="RJ161" i="59"/>
  <c r="RV161" i="59"/>
  <c r="SH161" i="59"/>
  <c r="ST161" i="59"/>
  <c r="TF161" i="59"/>
  <c r="TR161" i="59"/>
  <c r="UD161" i="59"/>
  <c r="UP161" i="59"/>
  <c r="VB161" i="59"/>
  <c r="VN161" i="59"/>
  <c r="VZ161" i="59"/>
  <c r="WL161" i="59"/>
  <c r="WX161" i="59"/>
  <c r="XJ161" i="59"/>
  <c r="XV161" i="59"/>
  <c r="YH161" i="59"/>
  <c r="YT161" i="59"/>
  <c r="ZF161" i="59"/>
  <c r="ZR161" i="59"/>
  <c r="AAD161" i="59"/>
  <c r="AAP161" i="59"/>
  <c r="ABB161" i="59"/>
  <c r="ABN161" i="59"/>
  <c r="ABZ161" i="59"/>
  <c r="ACL161" i="59"/>
  <c r="ACX161" i="59"/>
  <c r="ADJ161" i="59"/>
  <c r="ADV161" i="59"/>
  <c r="AEH161" i="59"/>
  <c r="AET161" i="59"/>
  <c r="AFF161" i="59"/>
  <c r="AFR161" i="59"/>
  <c r="AGD161" i="59"/>
  <c r="AGP161" i="59"/>
  <c r="AHB161" i="59"/>
  <c r="AHN161" i="59"/>
  <c r="AHL166" i="59"/>
  <c r="AHK166" i="59"/>
  <c r="AGY166" i="59"/>
  <c r="AGM166" i="59"/>
  <c r="AGA166" i="59"/>
  <c r="AFO166" i="59"/>
  <c r="AFC166" i="59"/>
  <c r="AEQ166" i="59"/>
  <c r="AEE166" i="59"/>
  <c r="ADS166" i="59"/>
  <c r="ADG166" i="59"/>
  <c r="ACU166" i="59"/>
  <c r="ACI166" i="59"/>
  <c r="ABW166" i="59"/>
  <c r="ABK166" i="59"/>
  <c r="AAY166" i="59"/>
  <c r="AAM166" i="59"/>
  <c r="AAA166" i="59"/>
  <c r="ZO166" i="59"/>
  <c r="ZC166" i="59"/>
  <c r="YQ166" i="59"/>
  <c r="YE166" i="59"/>
  <c r="XS166" i="59"/>
  <c r="XG166" i="59"/>
  <c r="WU166" i="59"/>
  <c r="WI166" i="59"/>
  <c r="VW166" i="59"/>
  <c r="AHJ166" i="59"/>
  <c r="AHU166" i="59"/>
  <c r="AHI166" i="59"/>
  <c r="AGW166" i="59"/>
  <c r="AGK166" i="59"/>
  <c r="AFY166" i="59"/>
  <c r="AFM166" i="59"/>
  <c r="AFA166" i="59"/>
  <c r="AEO166" i="59"/>
  <c r="AHT166" i="59"/>
  <c r="AHH166" i="59"/>
  <c r="AGV166" i="59"/>
  <c r="AGJ166" i="59"/>
  <c r="AFX166" i="59"/>
  <c r="AFL166" i="59"/>
  <c r="AEZ166" i="59"/>
  <c r="AEN166" i="59"/>
  <c r="AEB166" i="59"/>
  <c r="ADP166" i="59"/>
  <c r="ADD166" i="59"/>
  <c r="ACR166" i="59"/>
  <c r="ACF166" i="59"/>
  <c r="ABT166" i="59"/>
  <c r="ABH166" i="59"/>
  <c r="AAV166" i="59"/>
  <c r="AAJ166" i="59"/>
  <c r="ZX166" i="59"/>
  <c r="ZL166" i="59"/>
  <c r="YZ166" i="59"/>
  <c r="YN166" i="59"/>
  <c r="YB166" i="59"/>
  <c r="XP166" i="59"/>
  <c r="XD166" i="59"/>
  <c r="WR166" i="59"/>
  <c r="AHS166" i="59"/>
  <c r="AHG166" i="59"/>
  <c r="AGU166" i="59"/>
  <c r="AGI166" i="59"/>
  <c r="AFW166" i="59"/>
  <c r="AFK166" i="59"/>
  <c r="AEY166" i="59"/>
  <c r="AEM166" i="59"/>
  <c r="AEA166" i="59"/>
  <c r="ADO166" i="59"/>
  <c r="ADC166" i="59"/>
  <c r="ACQ166" i="59"/>
  <c r="ACE166" i="59"/>
  <c r="ABS166" i="59"/>
  <c r="ABG166" i="59"/>
  <c r="AAU166" i="59"/>
  <c r="AAI166" i="59"/>
  <c r="ZW166" i="59"/>
  <c r="ZK166" i="59"/>
  <c r="YY166" i="59"/>
  <c r="YM166" i="59"/>
  <c r="AHR166" i="59"/>
  <c r="AHF166" i="59"/>
  <c r="AGT166" i="59"/>
  <c r="AGH166" i="59"/>
  <c r="AFV166" i="59"/>
  <c r="AFJ166" i="59"/>
  <c r="AEX166" i="59"/>
  <c r="AEL166" i="59"/>
  <c r="ADZ166" i="59"/>
  <c r="ADN166" i="59"/>
  <c r="ADB166" i="59"/>
  <c r="ACP166" i="59"/>
  <c r="ACD166" i="59"/>
  <c r="ABR166" i="59"/>
  <c r="ABF166" i="59"/>
  <c r="AAT166" i="59"/>
  <c r="AAH166" i="59"/>
  <c r="ZV166" i="59"/>
  <c r="ZJ166" i="59"/>
  <c r="YX166" i="59"/>
  <c r="YL166" i="59"/>
  <c r="XZ166" i="59"/>
  <c r="XN166" i="59"/>
  <c r="XB166" i="59"/>
  <c r="WP166" i="59"/>
  <c r="WD166" i="59"/>
  <c r="VR166" i="59"/>
  <c r="VF166" i="59"/>
  <c r="UT166" i="59"/>
  <c r="UH166" i="59"/>
  <c r="TV166" i="59"/>
  <c r="TJ166" i="59"/>
  <c r="SX166" i="59"/>
  <c r="SL166" i="59"/>
  <c r="RZ166" i="59"/>
  <c r="RN166" i="59"/>
  <c r="RB166" i="59"/>
  <c r="QP166" i="59"/>
  <c r="QD166" i="59"/>
  <c r="PR166" i="59"/>
  <c r="PF166" i="59"/>
  <c r="OT166" i="59"/>
  <c r="OH166" i="59"/>
  <c r="NV166" i="59"/>
  <c r="NJ166" i="59"/>
  <c r="MX166" i="59"/>
  <c r="AHQ166" i="59"/>
  <c r="AHE166" i="59"/>
  <c r="AGS166" i="59"/>
  <c r="AGG166" i="59"/>
  <c r="AFU166" i="59"/>
  <c r="AFI166" i="59"/>
  <c r="AEW166" i="59"/>
  <c r="AEK166" i="59"/>
  <c r="ADY166" i="59"/>
  <c r="ADM166" i="59"/>
  <c r="ADA166" i="59"/>
  <c r="ACO166" i="59"/>
  <c r="ACC166" i="59"/>
  <c r="ABQ166" i="59"/>
  <c r="AHP166" i="59"/>
  <c r="AHD166" i="59"/>
  <c r="AGR166" i="59"/>
  <c r="AGF166" i="59"/>
  <c r="AFT166" i="59"/>
  <c r="AFH166" i="59"/>
  <c r="AEV166" i="59"/>
  <c r="AEJ166" i="59"/>
  <c r="ADX166" i="59"/>
  <c r="ADL166" i="59"/>
  <c r="ACZ166" i="59"/>
  <c r="ACN166" i="59"/>
  <c r="ACB166" i="59"/>
  <c r="ABP166" i="59"/>
  <c r="ABD166" i="59"/>
  <c r="AAR166" i="59"/>
  <c r="AAF166" i="59"/>
  <c r="ZT166" i="59"/>
  <c r="ZH166" i="59"/>
  <c r="YV166" i="59"/>
  <c r="YJ166" i="59"/>
  <c r="XX166" i="59"/>
  <c r="AHO166" i="59"/>
  <c r="AHC166" i="59"/>
  <c r="AGQ166" i="59"/>
  <c r="AGE166" i="59"/>
  <c r="AFS166" i="59"/>
  <c r="AFG166" i="59"/>
  <c r="AEU166" i="59"/>
  <c r="AEI166" i="59"/>
  <c r="ADW166" i="59"/>
  <c r="ADK166" i="59"/>
  <c r="ACY166" i="59"/>
  <c r="ACM166" i="59"/>
  <c r="ACA166" i="59"/>
  <c r="ABO166" i="59"/>
  <c r="AHN166" i="59"/>
  <c r="AHB166" i="59"/>
  <c r="AGP166" i="59"/>
  <c r="AGD166" i="59"/>
  <c r="AFR166" i="59"/>
  <c r="AFF166" i="59"/>
  <c r="AET166" i="59"/>
  <c r="AEH166" i="59"/>
  <c r="ADV166" i="59"/>
  <c r="ADJ166" i="59"/>
  <c r="ACX166" i="59"/>
  <c r="ACL166" i="59"/>
  <c r="ABZ166" i="59"/>
  <c r="ABN166" i="59"/>
  <c r="ABB166" i="59"/>
  <c r="AAP166" i="59"/>
  <c r="AAD166" i="59"/>
  <c r="ZR166" i="59"/>
  <c r="ZF166" i="59"/>
  <c r="YT166" i="59"/>
  <c r="YH166" i="59"/>
  <c r="XV166" i="59"/>
  <c r="XJ166" i="59"/>
  <c r="WX166" i="59"/>
  <c r="WL166" i="59"/>
  <c r="AHM166" i="59"/>
  <c r="AHA166" i="59"/>
  <c r="AGO166" i="59"/>
  <c r="AGC166" i="59"/>
  <c r="AFQ166" i="59"/>
  <c r="AFE166" i="59"/>
  <c r="AES166" i="59"/>
  <c r="AEG166" i="59"/>
  <c r="ADU166" i="59"/>
  <c r="ADI166" i="59"/>
  <c r="AGZ166" i="59"/>
  <c r="AEF166" i="59"/>
  <c r="ACS166" i="59"/>
  <c r="ABI166" i="59"/>
  <c r="AAK166" i="59"/>
  <c r="ZM166" i="59"/>
  <c r="YO166" i="59"/>
  <c r="XR166" i="59"/>
  <c r="WZ166" i="59"/>
  <c r="WH166" i="59"/>
  <c r="VT166" i="59"/>
  <c r="VG166" i="59"/>
  <c r="US166" i="59"/>
  <c r="UF166" i="59"/>
  <c r="TS166" i="59"/>
  <c r="TF166" i="59"/>
  <c r="SS166" i="59"/>
  <c r="SF166" i="59"/>
  <c r="RS166" i="59"/>
  <c r="RF166" i="59"/>
  <c r="QS166" i="59"/>
  <c r="QF166" i="59"/>
  <c r="PS166" i="59"/>
  <c r="PE166" i="59"/>
  <c r="OR166" i="59"/>
  <c r="OE166" i="59"/>
  <c r="NR166" i="59"/>
  <c r="NE166" i="59"/>
  <c r="MR166" i="59"/>
  <c r="MF166" i="59"/>
  <c r="LT166" i="59"/>
  <c r="LH166" i="59"/>
  <c r="KV166" i="59"/>
  <c r="KJ166" i="59"/>
  <c r="JX166" i="59"/>
  <c r="JL166" i="59"/>
  <c r="IZ166" i="59"/>
  <c r="IN166" i="59"/>
  <c r="IB166" i="59"/>
  <c r="HP166" i="59"/>
  <c r="HD166" i="59"/>
  <c r="GR166" i="59"/>
  <c r="GF166" i="59"/>
  <c r="FT166" i="59"/>
  <c r="FH166" i="59"/>
  <c r="EV166" i="59"/>
  <c r="EJ166" i="59"/>
  <c r="DX166" i="59"/>
  <c r="DL166" i="59"/>
  <c r="CZ166" i="59"/>
  <c r="CN166" i="59"/>
  <c r="CB166" i="59"/>
  <c r="BP166" i="59"/>
  <c r="BD166" i="59"/>
  <c r="AR166" i="59"/>
  <c r="AF166" i="59"/>
  <c r="S166" i="59"/>
  <c r="G166" i="59"/>
  <c r="AHM165" i="59"/>
  <c r="AHA165" i="59"/>
  <c r="AGO165" i="59"/>
  <c r="AGC165" i="59"/>
  <c r="AFQ165" i="59"/>
  <c r="AFE165" i="59"/>
  <c r="AES165" i="59"/>
  <c r="AEG165" i="59"/>
  <c r="ADU165" i="59"/>
  <c r="ADI165" i="59"/>
  <c r="ACW165" i="59"/>
  <c r="ACK165" i="59"/>
  <c r="ABY165" i="59"/>
  <c r="ABM165" i="59"/>
  <c r="ABA165" i="59"/>
  <c r="AAO165" i="59"/>
  <c r="AAC165" i="59"/>
  <c r="ZQ165" i="59"/>
  <c r="AGX166" i="59"/>
  <c r="AED166" i="59"/>
  <c r="ACK166" i="59"/>
  <c r="ABE166" i="59"/>
  <c r="AAG166" i="59"/>
  <c r="ZI166" i="59"/>
  <c r="YK166" i="59"/>
  <c r="XQ166" i="59"/>
  <c r="WY166" i="59"/>
  <c r="WG166" i="59"/>
  <c r="VS166" i="59"/>
  <c r="VE166" i="59"/>
  <c r="UR166" i="59"/>
  <c r="UE166" i="59"/>
  <c r="TR166" i="59"/>
  <c r="TE166" i="59"/>
  <c r="SR166" i="59"/>
  <c r="SE166" i="59"/>
  <c r="RR166" i="59"/>
  <c r="RE166" i="59"/>
  <c r="QR166" i="59"/>
  <c r="QE166" i="59"/>
  <c r="PQ166" i="59"/>
  <c r="PD166" i="59"/>
  <c r="OQ166" i="59"/>
  <c r="OD166" i="59"/>
  <c r="NQ166" i="59"/>
  <c r="ND166" i="59"/>
  <c r="MQ166" i="59"/>
  <c r="ME166" i="59"/>
  <c r="LS166" i="59"/>
  <c r="LG166" i="59"/>
  <c r="KU166" i="59"/>
  <c r="KI166" i="59"/>
  <c r="JW166" i="59"/>
  <c r="JK166" i="59"/>
  <c r="IY166" i="59"/>
  <c r="IM166" i="59"/>
  <c r="IA166" i="59"/>
  <c r="HO166" i="59"/>
  <c r="HC166" i="59"/>
  <c r="GQ166" i="59"/>
  <c r="GE166" i="59"/>
  <c r="FS166" i="59"/>
  <c r="FG166" i="59"/>
  <c r="EU166" i="59"/>
  <c r="EI166" i="59"/>
  <c r="DW166" i="59"/>
  <c r="DK166" i="59"/>
  <c r="CY166" i="59"/>
  <c r="CM166" i="59"/>
  <c r="CA166" i="59"/>
  <c r="BO166" i="59"/>
  <c r="BC166" i="59"/>
  <c r="AQ166" i="59"/>
  <c r="AE166" i="59"/>
  <c r="R166" i="59"/>
  <c r="F166" i="59"/>
  <c r="AHL165" i="59"/>
  <c r="AGZ165" i="59"/>
  <c r="AGN165" i="59"/>
  <c r="AGB165" i="59"/>
  <c r="AFP165" i="59"/>
  <c r="AFD165" i="59"/>
  <c r="AER165" i="59"/>
  <c r="AEF165" i="59"/>
  <c r="ADT165" i="59"/>
  <c r="ADH165" i="59"/>
  <c r="ACV165" i="59"/>
  <c r="ACJ165" i="59"/>
  <c r="AGN166" i="59"/>
  <c r="AEC166" i="59"/>
  <c r="ACJ166" i="59"/>
  <c r="ABC166" i="59"/>
  <c r="AAE166" i="59"/>
  <c r="ZG166" i="59"/>
  <c r="YI166" i="59"/>
  <c r="XO166" i="59"/>
  <c r="WW166" i="59"/>
  <c r="WF166" i="59"/>
  <c r="VQ166" i="59"/>
  <c r="VD166" i="59"/>
  <c r="UQ166" i="59"/>
  <c r="UD166" i="59"/>
  <c r="TQ166" i="59"/>
  <c r="TD166" i="59"/>
  <c r="SQ166" i="59"/>
  <c r="SD166" i="59"/>
  <c r="RQ166" i="59"/>
  <c r="RD166" i="59"/>
  <c r="QQ166" i="59"/>
  <c r="QC166" i="59"/>
  <c r="PP166" i="59"/>
  <c r="PC166" i="59"/>
  <c r="OP166" i="59"/>
  <c r="OC166" i="59"/>
  <c r="NP166" i="59"/>
  <c r="NC166" i="59"/>
  <c r="MP166" i="59"/>
  <c r="MD166" i="59"/>
  <c r="LR166" i="59"/>
  <c r="LF166" i="59"/>
  <c r="KT166" i="59"/>
  <c r="KH166" i="59"/>
  <c r="JV166" i="59"/>
  <c r="JJ166" i="59"/>
  <c r="IX166" i="59"/>
  <c r="IL166" i="59"/>
  <c r="HZ166" i="59"/>
  <c r="HN166" i="59"/>
  <c r="HB166" i="59"/>
  <c r="GP166" i="59"/>
  <c r="GD166" i="59"/>
  <c r="FR166" i="59"/>
  <c r="FF166" i="59"/>
  <c r="ET166" i="59"/>
  <c r="EH166" i="59"/>
  <c r="DV166" i="59"/>
  <c r="DJ166" i="59"/>
  <c r="CX166" i="59"/>
  <c r="CL166" i="59"/>
  <c r="BZ166" i="59"/>
  <c r="BN166" i="59"/>
  <c r="BB166" i="59"/>
  <c r="AP166" i="59"/>
  <c r="AD166" i="59"/>
  <c r="Q166" i="59"/>
  <c r="E166" i="59"/>
  <c r="AHK165" i="59"/>
  <c r="AGY165" i="59"/>
  <c r="AGM165" i="59"/>
  <c r="AGA165" i="59"/>
  <c r="AFO165" i="59"/>
  <c r="AFC165" i="59"/>
  <c r="AEQ165" i="59"/>
  <c r="AEE165" i="59"/>
  <c r="ADS165" i="59"/>
  <c r="ADG165" i="59"/>
  <c r="ACU165" i="59"/>
  <c r="AGL166" i="59"/>
  <c r="ADT166" i="59"/>
  <c r="ACH166" i="59"/>
  <c r="ABA166" i="59"/>
  <c r="AAC166" i="59"/>
  <c r="ZE166" i="59"/>
  <c r="YG166" i="59"/>
  <c r="XM166" i="59"/>
  <c r="WV166" i="59"/>
  <c r="WE166" i="59"/>
  <c r="VP166" i="59"/>
  <c r="VC166" i="59"/>
  <c r="UP166" i="59"/>
  <c r="UC166" i="59"/>
  <c r="TP166" i="59"/>
  <c r="TC166" i="59"/>
  <c r="SP166" i="59"/>
  <c r="SC166" i="59"/>
  <c r="RP166" i="59"/>
  <c r="RC166" i="59"/>
  <c r="QO166" i="59"/>
  <c r="QB166" i="59"/>
  <c r="PO166" i="59"/>
  <c r="PB166" i="59"/>
  <c r="OO166" i="59"/>
  <c r="OB166" i="59"/>
  <c r="NO166" i="59"/>
  <c r="NB166" i="59"/>
  <c r="MO166" i="59"/>
  <c r="MC166" i="59"/>
  <c r="LQ166" i="59"/>
  <c r="LE166" i="59"/>
  <c r="KS166" i="59"/>
  <c r="KG166" i="59"/>
  <c r="JU166" i="59"/>
  <c r="JI166" i="59"/>
  <c r="IW166" i="59"/>
  <c r="IK166" i="59"/>
  <c r="HY166" i="59"/>
  <c r="HM166" i="59"/>
  <c r="HA166" i="59"/>
  <c r="GO166" i="59"/>
  <c r="GC166" i="59"/>
  <c r="FQ166" i="59"/>
  <c r="FE166" i="59"/>
  <c r="ES166" i="59"/>
  <c r="EG166" i="59"/>
  <c r="DU166" i="59"/>
  <c r="DI166" i="59"/>
  <c r="CW166" i="59"/>
  <c r="CK166" i="59"/>
  <c r="BY166" i="59"/>
  <c r="BM166" i="59"/>
  <c r="BA166" i="59"/>
  <c r="AO166" i="59"/>
  <c r="AC166" i="59"/>
  <c r="P166" i="59"/>
  <c r="D166" i="59"/>
  <c r="AHJ165" i="59"/>
  <c r="AGX165" i="59"/>
  <c r="AGL165" i="59"/>
  <c r="AFZ165" i="59"/>
  <c r="AFN165" i="59"/>
  <c r="AFB165" i="59"/>
  <c r="AEP165" i="59"/>
  <c r="AED165" i="59"/>
  <c r="ADR165" i="59"/>
  <c r="ADF165" i="59"/>
  <c r="ACT165" i="59"/>
  <c r="ACH165" i="59"/>
  <c r="ABV165" i="59"/>
  <c r="AGB166" i="59"/>
  <c r="ADR166" i="59"/>
  <c r="ACG166" i="59"/>
  <c r="AAZ166" i="59"/>
  <c r="AAB166" i="59"/>
  <c r="ZD166" i="59"/>
  <c r="YF166" i="59"/>
  <c r="XL166" i="59"/>
  <c r="WT166" i="59"/>
  <c r="WC166" i="59"/>
  <c r="VO166" i="59"/>
  <c r="VB166" i="59"/>
  <c r="UO166" i="59"/>
  <c r="UB166" i="59"/>
  <c r="TO166" i="59"/>
  <c r="TB166" i="59"/>
  <c r="SO166" i="59"/>
  <c r="SB166" i="59"/>
  <c r="RO166" i="59"/>
  <c r="RA166" i="59"/>
  <c r="QN166" i="59"/>
  <c r="QA166" i="59"/>
  <c r="PN166" i="59"/>
  <c r="PA166" i="59"/>
  <c r="ON166" i="59"/>
  <c r="OA166" i="59"/>
  <c r="NN166" i="59"/>
  <c r="NA166" i="59"/>
  <c r="MN166" i="59"/>
  <c r="MB166" i="59"/>
  <c r="LP166" i="59"/>
  <c r="LD166" i="59"/>
  <c r="KR166" i="59"/>
  <c r="KF166" i="59"/>
  <c r="JT166" i="59"/>
  <c r="JH166" i="59"/>
  <c r="IV166" i="59"/>
  <c r="IJ166" i="59"/>
  <c r="HX166" i="59"/>
  <c r="HL166" i="59"/>
  <c r="GZ166" i="59"/>
  <c r="GN166" i="59"/>
  <c r="GB166" i="59"/>
  <c r="FP166" i="59"/>
  <c r="FD166" i="59"/>
  <c r="ER166" i="59"/>
  <c r="EF166" i="59"/>
  <c r="DT166" i="59"/>
  <c r="DH166" i="59"/>
  <c r="CV166" i="59"/>
  <c r="CJ166" i="59"/>
  <c r="BX166" i="59"/>
  <c r="BL166" i="59"/>
  <c r="AZ166" i="59"/>
  <c r="AN166" i="59"/>
  <c r="AB166" i="59"/>
  <c r="O166" i="59"/>
  <c r="AHU165" i="59"/>
  <c r="AHI165" i="59"/>
  <c r="AGW165" i="59"/>
  <c r="AGK165" i="59"/>
  <c r="AFY165" i="59"/>
  <c r="AFM165" i="59"/>
  <c r="AFA165" i="59"/>
  <c r="AEO165" i="59"/>
  <c r="AEC165" i="59"/>
  <c r="ADQ165" i="59"/>
  <c r="ADE165" i="59"/>
  <c r="ACS165" i="59"/>
  <c r="ACG165" i="59"/>
  <c r="ABU165" i="59"/>
  <c r="AFZ166" i="59"/>
  <c r="ADQ166" i="59"/>
  <c r="ABY166" i="59"/>
  <c r="AAX166" i="59"/>
  <c r="ZZ166" i="59"/>
  <c r="ZB166" i="59"/>
  <c r="YD166" i="59"/>
  <c r="XK166" i="59"/>
  <c r="WS166" i="59"/>
  <c r="WB166" i="59"/>
  <c r="VN166" i="59"/>
  <c r="VA166" i="59"/>
  <c r="UN166" i="59"/>
  <c r="UA166" i="59"/>
  <c r="TN166" i="59"/>
  <c r="TA166" i="59"/>
  <c r="SN166" i="59"/>
  <c r="SA166" i="59"/>
  <c r="RM166" i="59"/>
  <c r="QZ166" i="59"/>
  <c r="QM166" i="59"/>
  <c r="PZ166" i="59"/>
  <c r="PM166" i="59"/>
  <c r="OZ166" i="59"/>
  <c r="OM166" i="59"/>
  <c r="NZ166" i="59"/>
  <c r="NM166" i="59"/>
  <c r="MZ166" i="59"/>
  <c r="MM166" i="59"/>
  <c r="MA166" i="59"/>
  <c r="LO166" i="59"/>
  <c r="LC166" i="59"/>
  <c r="KQ166" i="59"/>
  <c r="KE166" i="59"/>
  <c r="JS166" i="59"/>
  <c r="JG166" i="59"/>
  <c r="IU166" i="59"/>
  <c r="II166" i="59"/>
  <c r="HW166" i="59"/>
  <c r="HK166" i="59"/>
  <c r="GY166" i="59"/>
  <c r="GM166" i="59"/>
  <c r="GA166" i="59"/>
  <c r="FO166" i="59"/>
  <c r="FC166" i="59"/>
  <c r="EQ166" i="59"/>
  <c r="EE166" i="59"/>
  <c r="DS166" i="59"/>
  <c r="DG166" i="59"/>
  <c r="CU166" i="59"/>
  <c r="CI166" i="59"/>
  <c r="BW166" i="59"/>
  <c r="BK166" i="59"/>
  <c r="AY166" i="59"/>
  <c r="AM166" i="59"/>
  <c r="AA166" i="59"/>
  <c r="N166" i="59"/>
  <c r="AHT165" i="59"/>
  <c r="AHH165" i="59"/>
  <c r="AGV165" i="59"/>
  <c r="AGJ165" i="59"/>
  <c r="AFX165" i="59"/>
  <c r="AFL165" i="59"/>
  <c r="AEZ165" i="59"/>
  <c r="AEN165" i="59"/>
  <c r="AEB165" i="59"/>
  <c r="ADP165" i="59"/>
  <c r="ADD165" i="59"/>
  <c r="ACR165" i="59"/>
  <c r="AFP166" i="59"/>
  <c r="ADH166" i="59"/>
  <c r="ABX166" i="59"/>
  <c r="AAW166" i="59"/>
  <c r="ZY166" i="59"/>
  <c r="ZA166" i="59"/>
  <c r="YC166" i="59"/>
  <c r="XI166" i="59"/>
  <c r="WQ166" i="59"/>
  <c r="WA166" i="59"/>
  <c r="VM166" i="59"/>
  <c r="UZ166" i="59"/>
  <c r="UM166" i="59"/>
  <c r="TZ166" i="59"/>
  <c r="TM166" i="59"/>
  <c r="SZ166" i="59"/>
  <c r="SM166" i="59"/>
  <c r="RY166" i="59"/>
  <c r="RL166" i="59"/>
  <c r="QY166" i="59"/>
  <c r="QL166" i="59"/>
  <c r="PY166" i="59"/>
  <c r="PL166" i="59"/>
  <c r="OY166" i="59"/>
  <c r="OL166" i="59"/>
  <c r="NY166" i="59"/>
  <c r="NL166" i="59"/>
  <c r="MY166" i="59"/>
  <c r="ML166" i="59"/>
  <c r="LZ166" i="59"/>
  <c r="LN166" i="59"/>
  <c r="LB166" i="59"/>
  <c r="KP166" i="59"/>
  <c r="KD166" i="59"/>
  <c r="JR166" i="59"/>
  <c r="JF166" i="59"/>
  <c r="IT166" i="59"/>
  <c r="IH166" i="59"/>
  <c r="HV166" i="59"/>
  <c r="HJ166" i="59"/>
  <c r="GX166" i="59"/>
  <c r="GL166" i="59"/>
  <c r="FZ166" i="59"/>
  <c r="FN166" i="59"/>
  <c r="FB166" i="59"/>
  <c r="EP166" i="59"/>
  <c r="ED166" i="59"/>
  <c r="DR166" i="59"/>
  <c r="DF166" i="59"/>
  <c r="CT166" i="59"/>
  <c r="CH166" i="59"/>
  <c r="BV166" i="59"/>
  <c r="BJ166" i="59"/>
  <c r="AX166" i="59"/>
  <c r="AL166" i="59"/>
  <c r="Z166" i="59"/>
  <c r="M166" i="59"/>
  <c r="AHS165" i="59"/>
  <c r="AHG165" i="59"/>
  <c r="AGU165" i="59"/>
  <c r="AGI165" i="59"/>
  <c r="AFW165" i="59"/>
  <c r="AFK165" i="59"/>
  <c r="AEY165" i="59"/>
  <c r="AEM165" i="59"/>
  <c r="AEA165" i="59"/>
  <c r="ADO165" i="59"/>
  <c r="ADC165" i="59"/>
  <c r="ACQ165" i="59"/>
  <c r="ACE165" i="59"/>
  <c r="ABS165" i="59"/>
  <c r="ABG165" i="59"/>
  <c r="AAU165" i="59"/>
  <c r="AAI165" i="59"/>
  <c r="ZW165" i="59"/>
  <c r="ZK165" i="59"/>
  <c r="AFN166" i="59"/>
  <c r="ADF166" i="59"/>
  <c r="ABV166" i="59"/>
  <c r="AAS166" i="59"/>
  <c r="ZU166" i="59"/>
  <c r="YW166" i="59"/>
  <c r="YA166" i="59"/>
  <c r="XH166" i="59"/>
  <c r="WO166" i="59"/>
  <c r="VZ166" i="59"/>
  <c r="VL166" i="59"/>
  <c r="UY166" i="59"/>
  <c r="UL166" i="59"/>
  <c r="TY166" i="59"/>
  <c r="TL166" i="59"/>
  <c r="SY166" i="59"/>
  <c r="SK166" i="59"/>
  <c r="RX166" i="59"/>
  <c r="RK166" i="59"/>
  <c r="QX166" i="59"/>
  <c r="QK166" i="59"/>
  <c r="PX166" i="59"/>
  <c r="PK166" i="59"/>
  <c r="OX166" i="59"/>
  <c r="OK166" i="59"/>
  <c r="NX166" i="59"/>
  <c r="NK166" i="59"/>
  <c r="MW166" i="59"/>
  <c r="MK166" i="59"/>
  <c r="LY166" i="59"/>
  <c r="LM166" i="59"/>
  <c r="LA166" i="59"/>
  <c r="KO166" i="59"/>
  <c r="KC166" i="59"/>
  <c r="JQ166" i="59"/>
  <c r="JE166" i="59"/>
  <c r="IS166" i="59"/>
  <c r="IG166" i="59"/>
  <c r="HU166" i="59"/>
  <c r="HI166" i="59"/>
  <c r="GW166" i="59"/>
  <c r="GK166" i="59"/>
  <c r="FY166" i="59"/>
  <c r="FM166" i="59"/>
  <c r="FA166" i="59"/>
  <c r="EO166" i="59"/>
  <c r="EC166" i="59"/>
  <c r="DQ166" i="59"/>
  <c r="DE166" i="59"/>
  <c r="CS166" i="59"/>
  <c r="CG166" i="59"/>
  <c r="BU166" i="59"/>
  <c r="BI166" i="59"/>
  <c r="AW166" i="59"/>
  <c r="AK166" i="59"/>
  <c r="Y166" i="59"/>
  <c r="L166" i="59"/>
  <c r="AHR165" i="59"/>
  <c r="AHF165" i="59"/>
  <c r="AGT165" i="59"/>
  <c r="AGH165" i="59"/>
  <c r="AFV165" i="59"/>
  <c r="AFJ165" i="59"/>
  <c r="AEX165" i="59"/>
  <c r="AEL165" i="59"/>
  <c r="ADZ165" i="59"/>
  <c r="ADN165" i="59"/>
  <c r="ADB165" i="59"/>
  <c r="ACP165" i="59"/>
  <c r="ACD165" i="59"/>
  <c r="ABR165" i="59"/>
  <c r="ABF165" i="59"/>
  <c r="AAT165" i="59"/>
  <c r="AAH165" i="59"/>
  <c r="ZV165" i="59"/>
  <c r="ZJ165" i="59"/>
  <c r="YX165" i="59"/>
  <c r="YL165" i="59"/>
  <c r="XZ165" i="59"/>
  <c r="XN165" i="59"/>
  <c r="XB165" i="59"/>
  <c r="WP165" i="59"/>
  <c r="WD165" i="59"/>
  <c r="VR165" i="59"/>
  <c r="VF165" i="59"/>
  <c r="AFD166" i="59"/>
  <c r="ADE166" i="59"/>
  <c r="ABU166" i="59"/>
  <c r="AAQ166" i="59"/>
  <c r="ZS166" i="59"/>
  <c r="YU166" i="59"/>
  <c r="XY166" i="59"/>
  <c r="XF166" i="59"/>
  <c r="WN166" i="59"/>
  <c r="VY166" i="59"/>
  <c r="VK166" i="59"/>
  <c r="UX166" i="59"/>
  <c r="UK166" i="59"/>
  <c r="TX166" i="59"/>
  <c r="TK166" i="59"/>
  <c r="SW166" i="59"/>
  <c r="SJ166" i="59"/>
  <c r="RW166" i="59"/>
  <c r="RJ166" i="59"/>
  <c r="QW166" i="59"/>
  <c r="QJ166" i="59"/>
  <c r="PW166" i="59"/>
  <c r="PJ166" i="59"/>
  <c r="OW166" i="59"/>
  <c r="OJ166" i="59"/>
  <c r="NW166" i="59"/>
  <c r="NI166" i="59"/>
  <c r="MV166" i="59"/>
  <c r="MJ166" i="59"/>
  <c r="LX166" i="59"/>
  <c r="LL166" i="59"/>
  <c r="KZ166" i="59"/>
  <c r="KN166" i="59"/>
  <c r="KB166" i="59"/>
  <c r="JP166" i="59"/>
  <c r="JD166" i="59"/>
  <c r="IR166" i="59"/>
  <c r="IF166" i="59"/>
  <c r="HT166" i="59"/>
  <c r="HH166" i="59"/>
  <c r="GV166" i="59"/>
  <c r="GJ166" i="59"/>
  <c r="FX166" i="59"/>
  <c r="FL166" i="59"/>
  <c r="EZ166" i="59"/>
  <c r="EN166" i="59"/>
  <c r="EB166" i="59"/>
  <c r="DP166" i="59"/>
  <c r="DD166" i="59"/>
  <c r="CR166" i="59"/>
  <c r="CF166" i="59"/>
  <c r="BT166" i="59"/>
  <c r="BH166" i="59"/>
  <c r="AV166" i="59"/>
  <c r="AJ166" i="59"/>
  <c r="X166" i="59"/>
  <c r="K166" i="59"/>
  <c r="AHQ165" i="59"/>
  <c r="AHE165" i="59"/>
  <c r="AGS165" i="59"/>
  <c r="AGG165" i="59"/>
  <c r="AFU165" i="59"/>
  <c r="AFI165" i="59"/>
  <c r="AEW165" i="59"/>
  <c r="AFB166" i="59"/>
  <c r="ACW166" i="59"/>
  <c r="ABM166" i="59"/>
  <c r="AAO166" i="59"/>
  <c r="ZQ166" i="59"/>
  <c r="YS166" i="59"/>
  <c r="XW166" i="59"/>
  <c r="XE166" i="59"/>
  <c r="WM166" i="59"/>
  <c r="VX166" i="59"/>
  <c r="VJ166" i="59"/>
  <c r="UW166" i="59"/>
  <c r="UJ166" i="59"/>
  <c r="TW166" i="59"/>
  <c r="TI166" i="59"/>
  <c r="SV166" i="59"/>
  <c r="SI166" i="59"/>
  <c r="RV166" i="59"/>
  <c r="RI166" i="59"/>
  <c r="QV166" i="59"/>
  <c r="QI166" i="59"/>
  <c r="PV166" i="59"/>
  <c r="PI166" i="59"/>
  <c r="OV166" i="59"/>
  <c r="OI166" i="59"/>
  <c r="NU166" i="59"/>
  <c r="NH166" i="59"/>
  <c r="MU166" i="59"/>
  <c r="MI166" i="59"/>
  <c r="LW166" i="59"/>
  <c r="LK166" i="59"/>
  <c r="KY166" i="59"/>
  <c r="KM166" i="59"/>
  <c r="KA166" i="59"/>
  <c r="JO166" i="59"/>
  <c r="JC166" i="59"/>
  <c r="IQ166" i="59"/>
  <c r="IE166" i="59"/>
  <c r="HS166" i="59"/>
  <c r="HG166" i="59"/>
  <c r="GU166" i="59"/>
  <c r="GI166" i="59"/>
  <c r="FW166" i="59"/>
  <c r="FK166" i="59"/>
  <c r="EY166" i="59"/>
  <c r="EM166" i="59"/>
  <c r="EA166" i="59"/>
  <c r="DO166" i="59"/>
  <c r="DC166" i="59"/>
  <c r="CQ166" i="59"/>
  <c r="CE166" i="59"/>
  <c r="BS166" i="59"/>
  <c r="BG166" i="59"/>
  <c r="AU166" i="59"/>
  <c r="AI166" i="59"/>
  <c r="W166" i="59"/>
  <c r="J166" i="59"/>
  <c r="AHP165" i="59"/>
  <c r="AHD165" i="59"/>
  <c r="AGR165" i="59"/>
  <c r="AGF165" i="59"/>
  <c r="AFT165" i="59"/>
  <c r="AFH165" i="59"/>
  <c r="AEV165" i="59"/>
  <c r="AEJ165" i="59"/>
  <c r="ADX165" i="59"/>
  <c r="ADL165" i="59"/>
  <c r="ACZ165" i="59"/>
  <c r="ACN165" i="59"/>
  <c r="ACB165" i="59"/>
  <c r="AER166" i="59"/>
  <c r="ACV166" i="59"/>
  <c r="ABL166" i="59"/>
  <c r="AAN166" i="59"/>
  <c r="ZP166" i="59"/>
  <c r="YR166" i="59"/>
  <c r="XU166" i="59"/>
  <c r="XC166" i="59"/>
  <c r="WK166" i="59"/>
  <c r="VV166" i="59"/>
  <c r="VI166" i="59"/>
  <c r="UV166" i="59"/>
  <c r="UI166" i="59"/>
  <c r="TU166" i="59"/>
  <c r="TH166" i="59"/>
  <c r="SU166" i="59"/>
  <c r="SH166" i="59"/>
  <c r="RU166" i="59"/>
  <c r="RH166" i="59"/>
  <c r="QU166" i="59"/>
  <c r="QH166" i="59"/>
  <c r="PU166" i="59"/>
  <c r="PH166" i="59"/>
  <c r="OU166" i="59"/>
  <c r="OG166" i="59"/>
  <c r="NT166" i="59"/>
  <c r="NG166" i="59"/>
  <c r="MT166" i="59"/>
  <c r="MH166" i="59"/>
  <c r="LV166" i="59"/>
  <c r="LJ166" i="59"/>
  <c r="KX166" i="59"/>
  <c r="KL166" i="59"/>
  <c r="JZ166" i="59"/>
  <c r="JN166" i="59"/>
  <c r="JB166" i="59"/>
  <c r="IP166" i="59"/>
  <c r="ID166" i="59"/>
  <c r="HR166" i="59"/>
  <c r="HF166" i="59"/>
  <c r="GT166" i="59"/>
  <c r="GH166" i="59"/>
  <c r="FV166" i="59"/>
  <c r="FJ166" i="59"/>
  <c r="EX166" i="59"/>
  <c r="EL166" i="59"/>
  <c r="DZ166" i="59"/>
  <c r="DN166" i="59"/>
  <c r="DB166" i="59"/>
  <c r="CP166" i="59"/>
  <c r="CD166" i="59"/>
  <c r="BR166" i="59"/>
  <c r="BF166" i="59"/>
  <c r="AT166" i="59"/>
  <c r="AH166" i="59"/>
  <c r="U166" i="59"/>
  <c r="I166" i="59"/>
  <c r="AHO165" i="59"/>
  <c r="AHC165" i="59"/>
  <c r="AGQ165" i="59"/>
  <c r="AGE165" i="59"/>
  <c r="AFS165" i="59"/>
  <c r="AFG165" i="59"/>
  <c r="AEU165" i="59"/>
  <c r="AEI165" i="59"/>
  <c r="ADW165" i="59"/>
  <c r="ADK165" i="59"/>
  <c r="ACY165" i="59"/>
  <c r="ACM165" i="59"/>
  <c r="ACA165" i="59"/>
  <c r="ABO165" i="59"/>
  <c r="ABC165" i="59"/>
  <c r="AAQ165" i="59"/>
  <c r="AAE165" i="59"/>
  <c r="ZS165" i="59"/>
  <c r="ZG165" i="59"/>
  <c r="YU165" i="59"/>
  <c r="YI165" i="59"/>
  <c r="XW165" i="59"/>
  <c r="XK165" i="59"/>
  <c r="WY165" i="59"/>
  <c r="WM165" i="59"/>
  <c r="WA165" i="59"/>
  <c r="VO165" i="59"/>
  <c r="VC165" i="59"/>
  <c r="UQ165" i="59"/>
  <c r="UE165" i="59"/>
  <c r="AEP166" i="59"/>
  <c r="UG166" i="59"/>
  <c r="OF166" i="59"/>
  <c r="IO166" i="59"/>
  <c r="DA166" i="59"/>
  <c r="AGD165" i="59"/>
  <c r="ACO165" i="59"/>
  <c r="ABL165" i="59"/>
  <c r="AAV165" i="59"/>
  <c r="AAB165" i="59"/>
  <c r="ZL165" i="59"/>
  <c r="YV165" i="59"/>
  <c r="YG165" i="59"/>
  <c r="XS165" i="59"/>
  <c r="XE165" i="59"/>
  <c r="WQ165" i="59"/>
  <c r="WB165" i="59"/>
  <c r="VM165" i="59"/>
  <c r="UY165" i="59"/>
  <c r="UL165" i="59"/>
  <c r="TY165" i="59"/>
  <c r="TM165" i="59"/>
  <c r="TA165" i="59"/>
  <c r="SO165" i="59"/>
  <c r="SC165" i="59"/>
  <c r="RQ165" i="59"/>
  <c r="RE165" i="59"/>
  <c r="QS165" i="59"/>
  <c r="QG165" i="59"/>
  <c r="PU165" i="59"/>
  <c r="PI165" i="59"/>
  <c r="OW165" i="59"/>
  <c r="OK165" i="59"/>
  <c r="NY165" i="59"/>
  <c r="NM165" i="59"/>
  <c r="NA165" i="59"/>
  <c r="MO165" i="59"/>
  <c r="MC165" i="59"/>
  <c r="LQ165" i="59"/>
  <c r="LE165" i="59"/>
  <c r="KS165" i="59"/>
  <c r="KG165" i="59"/>
  <c r="JU165" i="59"/>
  <c r="JI165" i="59"/>
  <c r="IW165" i="59"/>
  <c r="IK165" i="59"/>
  <c r="HY165" i="59"/>
  <c r="HM165" i="59"/>
  <c r="HA165" i="59"/>
  <c r="GO165" i="59"/>
  <c r="GC165" i="59"/>
  <c r="FQ165" i="59"/>
  <c r="FE165" i="59"/>
  <c r="ES165" i="59"/>
  <c r="EG165" i="59"/>
  <c r="DU165" i="59"/>
  <c r="DI165" i="59"/>
  <c r="CW165" i="59"/>
  <c r="CK165" i="59"/>
  <c r="BY165" i="59"/>
  <c r="BM165" i="59"/>
  <c r="BA165" i="59"/>
  <c r="AO165" i="59"/>
  <c r="AC165" i="59"/>
  <c r="P165" i="59"/>
  <c r="D165" i="59"/>
  <c r="AHJ164" i="59"/>
  <c r="AGX164" i="59"/>
  <c r="AGL164" i="59"/>
  <c r="AFZ164" i="59"/>
  <c r="AFN164" i="59"/>
  <c r="AFB164" i="59"/>
  <c r="AEP164" i="59"/>
  <c r="AED164" i="59"/>
  <c r="ADR164" i="59"/>
  <c r="ADF164" i="59"/>
  <c r="ACT164" i="59"/>
  <c r="ACH164" i="59"/>
  <c r="ABV164" i="59"/>
  <c r="ABJ164" i="59"/>
  <c r="AAX164" i="59"/>
  <c r="AAL164" i="59"/>
  <c r="ZZ164" i="59"/>
  <c r="ACT166" i="59"/>
  <c r="TT166" i="59"/>
  <c r="NS166" i="59"/>
  <c r="IC166" i="59"/>
  <c r="CO166" i="59"/>
  <c r="AFR165" i="59"/>
  <c r="ACL165" i="59"/>
  <c r="ABK165" i="59"/>
  <c r="AAS165" i="59"/>
  <c r="AAA165" i="59"/>
  <c r="ZI165" i="59"/>
  <c r="YT165" i="59"/>
  <c r="YF165" i="59"/>
  <c r="XR165" i="59"/>
  <c r="XD165" i="59"/>
  <c r="WO165" i="59"/>
  <c r="VZ165" i="59"/>
  <c r="VL165" i="59"/>
  <c r="UX165" i="59"/>
  <c r="UK165" i="59"/>
  <c r="TX165" i="59"/>
  <c r="TL165" i="59"/>
  <c r="SZ165" i="59"/>
  <c r="SN165" i="59"/>
  <c r="SB165" i="59"/>
  <c r="RP165" i="59"/>
  <c r="RD165" i="59"/>
  <c r="QR165" i="59"/>
  <c r="QF165" i="59"/>
  <c r="PT165" i="59"/>
  <c r="PH165" i="59"/>
  <c r="OV165" i="59"/>
  <c r="OJ165" i="59"/>
  <c r="NX165" i="59"/>
  <c r="NL165" i="59"/>
  <c r="MZ165" i="59"/>
  <c r="MN165" i="59"/>
  <c r="MB165" i="59"/>
  <c r="LP165" i="59"/>
  <c r="LD165" i="59"/>
  <c r="KR165" i="59"/>
  <c r="KF165" i="59"/>
  <c r="JT165" i="59"/>
  <c r="JH165" i="59"/>
  <c r="IV165" i="59"/>
  <c r="IJ165" i="59"/>
  <c r="HX165" i="59"/>
  <c r="HL165" i="59"/>
  <c r="GZ165" i="59"/>
  <c r="GN165" i="59"/>
  <c r="GB165" i="59"/>
  <c r="FP165" i="59"/>
  <c r="FD165" i="59"/>
  <c r="ER165" i="59"/>
  <c r="EF165" i="59"/>
  <c r="DT165" i="59"/>
  <c r="DH165" i="59"/>
  <c r="CV165" i="59"/>
  <c r="CJ165" i="59"/>
  <c r="BX165" i="59"/>
  <c r="BL165" i="59"/>
  <c r="AZ165" i="59"/>
  <c r="AN165" i="59"/>
  <c r="AB165" i="59"/>
  <c r="O165" i="59"/>
  <c r="AHU164" i="59"/>
  <c r="AHI164" i="59"/>
  <c r="AGW164" i="59"/>
  <c r="AGK164" i="59"/>
  <c r="AFY164" i="59"/>
  <c r="AFM164" i="59"/>
  <c r="AFA164" i="59"/>
  <c r="AEO164" i="59"/>
  <c r="AEC164" i="59"/>
  <c r="ADQ164" i="59"/>
  <c r="ADE164" i="59"/>
  <c r="ACS164" i="59"/>
  <c r="ACG164" i="59"/>
  <c r="ABU164" i="59"/>
  <c r="ABI164" i="59"/>
  <c r="AAW164" i="59"/>
  <c r="ABJ166" i="59"/>
  <c r="TG166" i="59"/>
  <c r="NF166" i="59"/>
  <c r="HQ166" i="59"/>
  <c r="CC166" i="59"/>
  <c r="AFF165" i="59"/>
  <c r="ACI165" i="59"/>
  <c r="ABJ165" i="59"/>
  <c r="AAR165" i="59"/>
  <c r="ZZ165" i="59"/>
  <c r="ZH165" i="59"/>
  <c r="YS165" i="59"/>
  <c r="YE165" i="59"/>
  <c r="XQ165" i="59"/>
  <c r="XC165" i="59"/>
  <c r="WN165" i="59"/>
  <c r="VY165" i="59"/>
  <c r="VK165" i="59"/>
  <c r="UW165" i="59"/>
  <c r="UJ165" i="59"/>
  <c r="TW165" i="59"/>
  <c r="TK165" i="59"/>
  <c r="SY165" i="59"/>
  <c r="SM165" i="59"/>
  <c r="SA165" i="59"/>
  <c r="RO165" i="59"/>
  <c r="RC165" i="59"/>
  <c r="QQ165" i="59"/>
  <c r="QE165" i="59"/>
  <c r="PS165" i="59"/>
  <c r="PG165" i="59"/>
  <c r="OU165" i="59"/>
  <c r="OI165" i="59"/>
  <c r="NW165" i="59"/>
  <c r="NK165" i="59"/>
  <c r="MY165" i="59"/>
  <c r="MM165" i="59"/>
  <c r="MA165" i="59"/>
  <c r="LO165" i="59"/>
  <c r="LC165" i="59"/>
  <c r="KQ165" i="59"/>
  <c r="KE165" i="59"/>
  <c r="JS165" i="59"/>
  <c r="JG165" i="59"/>
  <c r="IU165" i="59"/>
  <c r="II165" i="59"/>
  <c r="HW165" i="59"/>
  <c r="HK165" i="59"/>
  <c r="GY165" i="59"/>
  <c r="GM165" i="59"/>
  <c r="GA165" i="59"/>
  <c r="FO165" i="59"/>
  <c r="FC165" i="59"/>
  <c r="EQ165" i="59"/>
  <c r="EE165" i="59"/>
  <c r="DS165" i="59"/>
  <c r="DG165" i="59"/>
  <c r="CU165" i="59"/>
  <c r="CI165" i="59"/>
  <c r="BW165" i="59"/>
  <c r="BK165" i="59"/>
  <c r="AY165" i="59"/>
  <c r="AM165" i="59"/>
  <c r="AA165" i="59"/>
  <c r="N165" i="59"/>
  <c r="AHT164" i="59"/>
  <c r="AAL166" i="59"/>
  <c r="ST166" i="59"/>
  <c r="MS166" i="59"/>
  <c r="HE166" i="59"/>
  <c r="BQ166" i="59"/>
  <c r="AET165" i="59"/>
  <c r="ACF165" i="59"/>
  <c r="ABI165" i="59"/>
  <c r="AAP165" i="59"/>
  <c r="ZY165" i="59"/>
  <c r="ZF165" i="59"/>
  <c r="YR165" i="59"/>
  <c r="YD165" i="59"/>
  <c r="XP165" i="59"/>
  <c r="XA165" i="59"/>
  <c r="WL165" i="59"/>
  <c r="VX165" i="59"/>
  <c r="VJ165" i="59"/>
  <c r="UV165" i="59"/>
  <c r="UI165" i="59"/>
  <c r="TV165" i="59"/>
  <c r="TJ165" i="59"/>
  <c r="SX165" i="59"/>
  <c r="SL165" i="59"/>
  <c r="RZ165" i="59"/>
  <c r="RN165" i="59"/>
  <c r="RB165" i="59"/>
  <c r="QP165" i="59"/>
  <c r="QD165" i="59"/>
  <c r="PR165" i="59"/>
  <c r="PF165" i="59"/>
  <c r="OT165" i="59"/>
  <c r="OH165" i="59"/>
  <c r="NV165" i="59"/>
  <c r="NJ165" i="59"/>
  <c r="MX165" i="59"/>
  <c r="ML165" i="59"/>
  <c r="LZ165" i="59"/>
  <c r="LN165" i="59"/>
  <c r="LB165" i="59"/>
  <c r="KP165" i="59"/>
  <c r="KD165" i="59"/>
  <c r="JR165" i="59"/>
  <c r="JF165" i="59"/>
  <c r="IT165" i="59"/>
  <c r="IH165" i="59"/>
  <c r="HV165" i="59"/>
  <c r="HJ165" i="59"/>
  <c r="GX165" i="59"/>
  <c r="GL165" i="59"/>
  <c r="FZ165" i="59"/>
  <c r="FN165" i="59"/>
  <c r="FB165" i="59"/>
  <c r="EP165" i="59"/>
  <c r="ED165" i="59"/>
  <c r="DR165" i="59"/>
  <c r="DF165" i="59"/>
  <c r="CT165" i="59"/>
  <c r="CH165" i="59"/>
  <c r="BV165" i="59"/>
  <c r="BJ165" i="59"/>
  <c r="AX165" i="59"/>
  <c r="AL165" i="59"/>
  <c r="Z165" i="59"/>
  <c r="M165" i="59"/>
  <c r="AHS164" i="59"/>
  <c r="AHG164" i="59"/>
  <c r="AGU164" i="59"/>
  <c r="AGI164" i="59"/>
  <c r="AFW164" i="59"/>
  <c r="AFK164" i="59"/>
  <c r="AEY164" i="59"/>
  <c r="AEM164" i="59"/>
  <c r="AEA164" i="59"/>
  <c r="ADO164" i="59"/>
  <c r="ADC164" i="59"/>
  <c r="ACQ164" i="59"/>
  <c r="ACE164" i="59"/>
  <c r="ABS164" i="59"/>
  <c r="ABG164" i="59"/>
  <c r="AAU164" i="59"/>
  <c r="AAI164" i="59"/>
  <c r="ZW164" i="59"/>
  <c r="ZK164" i="59"/>
  <c r="YY164" i="59"/>
  <c r="ZN166" i="59"/>
  <c r="SG166" i="59"/>
  <c r="MG166" i="59"/>
  <c r="GS166" i="59"/>
  <c r="BE166" i="59"/>
  <c r="AEK165" i="59"/>
  <c r="ACC165" i="59"/>
  <c r="ABH165" i="59"/>
  <c r="AAN165" i="59"/>
  <c r="ZX165" i="59"/>
  <c r="ZE165" i="59"/>
  <c r="YQ165" i="59"/>
  <c r="YC165" i="59"/>
  <c r="XO165" i="59"/>
  <c r="WZ165" i="59"/>
  <c r="WK165" i="59"/>
  <c r="VW165" i="59"/>
  <c r="VI165" i="59"/>
  <c r="UU165" i="59"/>
  <c r="UH165" i="59"/>
  <c r="TU165" i="59"/>
  <c r="TI165" i="59"/>
  <c r="SW165" i="59"/>
  <c r="SK165" i="59"/>
  <c r="RY165" i="59"/>
  <c r="RM165" i="59"/>
  <c r="RA165" i="59"/>
  <c r="QO165" i="59"/>
  <c r="QC165" i="59"/>
  <c r="PQ165" i="59"/>
  <c r="PE165" i="59"/>
  <c r="OS165" i="59"/>
  <c r="OG165" i="59"/>
  <c r="NU165" i="59"/>
  <c r="NI165" i="59"/>
  <c r="MW165" i="59"/>
  <c r="MK165" i="59"/>
  <c r="LY165" i="59"/>
  <c r="LM165" i="59"/>
  <c r="LA165" i="59"/>
  <c r="KO165" i="59"/>
  <c r="KC165" i="59"/>
  <c r="JQ165" i="59"/>
  <c r="JE165" i="59"/>
  <c r="IS165" i="59"/>
  <c r="IG165" i="59"/>
  <c r="HU165" i="59"/>
  <c r="HI165" i="59"/>
  <c r="GW165" i="59"/>
  <c r="GK165" i="59"/>
  <c r="FY165" i="59"/>
  <c r="FM165" i="59"/>
  <c r="FA165" i="59"/>
  <c r="EO165" i="59"/>
  <c r="EC165" i="59"/>
  <c r="DQ165" i="59"/>
  <c r="DE165" i="59"/>
  <c r="CS165" i="59"/>
  <c r="CG165" i="59"/>
  <c r="BU165" i="59"/>
  <c r="BI165" i="59"/>
  <c r="AW165" i="59"/>
  <c r="AK165" i="59"/>
  <c r="Y165" i="59"/>
  <c r="L165" i="59"/>
  <c r="AHR164" i="59"/>
  <c r="AHF164" i="59"/>
  <c r="AGT164" i="59"/>
  <c r="AGH164" i="59"/>
  <c r="AFV164" i="59"/>
  <c r="AFJ164" i="59"/>
  <c r="AEX164" i="59"/>
  <c r="AEL164" i="59"/>
  <c r="ADZ164" i="59"/>
  <c r="ADN164" i="59"/>
  <c r="ADB164" i="59"/>
  <c r="ACP164" i="59"/>
  <c r="ACD164" i="59"/>
  <c r="ABR164" i="59"/>
  <c r="ABF164" i="59"/>
  <c r="YP166" i="59"/>
  <c r="RT166" i="59"/>
  <c r="LU166" i="59"/>
  <c r="GG166" i="59"/>
  <c r="AS166" i="59"/>
  <c r="AEH165" i="59"/>
  <c r="ABZ165" i="59"/>
  <c r="ABE165" i="59"/>
  <c r="AAM165" i="59"/>
  <c r="ZU165" i="59"/>
  <c r="ZD165" i="59"/>
  <c r="YP165" i="59"/>
  <c r="YB165" i="59"/>
  <c r="XM165" i="59"/>
  <c r="WX165" i="59"/>
  <c r="WJ165" i="59"/>
  <c r="VV165" i="59"/>
  <c r="VH165" i="59"/>
  <c r="UT165" i="59"/>
  <c r="UG165" i="59"/>
  <c r="TT165" i="59"/>
  <c r="TH165" i="59"/>
  <c r="SV165" i="59"/>
  <c r="SJ165" i="59"/>
  <c r="RX165" i="59"/>
  <c r="RL165" i="59"/>
  <c r="QZ165" i="59"/>
  <c r="QN165" i="59"/>
  <c r="QB165" i="59"/>
  <c r="PP165" i="59"/>
  <c r="PD165" i="59"/>
  <c r="OR165" i="59"/>
  <c r="OF165" i="59"/>
  <c r="NT165" i="59"/>
  <c r="NH165" i="59"/>
  <c r="MV165" i="59"/>
  <c r="MJ165" i="59"/>
  <c r="LX165" i="59"/>
  <c r="LL165" i="59"/>
  <c r="KZ165" i="59"/>
  <c r="KN165" i="59"/>
  <c r="KB165" i="59"/>
  <c r="JP165" i="59"/>
  <c r="JD165" i="59"/>
  <c r="IR165" i="59"/>
  <c r="IF165" i="59"/>
  <c r="HT165" i="59"/>
  <c r="HH165" i="59"/>
  <c r="GV165" i="59"/>
  <c r="GJ165" i="59"/>
  <c r="FX165" i="59"/>
  <c r="FL165" i="59"/>
  <c r="EZ165" i="59"/>
  <c r="EN165" i="59"/>
  <c r="EB165" i="59"/>
  <c r="DP165" i="59"/>
  <c r="DD165" i="59"/>
  <c r="CR165" i="59"/>
  <c r="CF165" i="59"/>
  <c r="BT165" i="59"/>
  <c r="BH165" i="59"/>
  <c r="AV165" i="59"/>
  <c r="AJ165" i="59"/>
  <c r="X165" i="59"/>
  <c r="K165" i="59"/>
  <c r="AHQ164" i="59"/>
  <c r="AHE164" i="59"/>
  <c r="AGS164" i="59"/>
  <c r="AGG164" i="59"/>
  <c r="AFU164" i="59"/>
  <c r="AFI164" i="59"/>
  <c r="AEW164" i="59"/>
  <c r="AEK164" i="59"/>
  <c r="ADY164" i="59"/>
  <c r="ADM164" i="59"/>
  <c r="ADA164" i="59"/>
  <c r="ACO164" i="59"/>
  <c r="ACC164" i="59"/>
  <c r="ABQ164" i="59"/>
  <c r="ABE164" i="59"/>
  <c r="AAS164" i="59"/>
  <c r="AAG164" i="59"/>
  <c r="XT166" i="59"/>
  <c r="RG166" i="59"/>
  <c r="LI166" i="59"/>
  <c r="FU166" i="59"/>
  <c r="AG166" i="59"/>
  <c r="ADY165" i="59"/>
  <c r="ABX165" i="59"/>
  <c r="ABD165" i="59"/>
  <c r="AAL165" i="59"/>
  <c r="ZT165" i="59"/>
  <c r="ZC165" i="59"/>
  <c r="YO165" i="59"/>
  <c r="YA165" i="59"/>
  <c r="XL165" i="59"/>
  <c r="WW165" i="59"/>
  <c r="WI165" i="59"/>
  <c r="VU165" i="59"/>
  <c r="VG165" i="59"/>
  <c r="US165" i="59"/>
  <c r="UF165" i="59"/>
  <c r="TS165" i="59"/>
  <c r="TG165" i="59"/>
  <c r="SU165" i="59"/>
  <c r="SI165" i="59"/>
  <c r="RW165" i="59"/>
  <c r="RK165" i="59"/>
  <c r="QY165" i="59"/>
  <c r="QM165" i="59"/>
  <c r="QA165" i="59"/>
  <c r="PO165" i="59"/>
  <c r="PC165" i="59"/>
  <c r="OQ165" i="59"/>
  <c r="OE165" i="59"/>
  <c r="NS165" i="59"/>
  <c r="NG165" i="59"/>
  <c r="MU165" i="59"/>
  <c r="MI165" i="59"/>
  <c r="LW165" i="59"/>
  <c r="LK165" i="59"/>
  <c r="KY165" i="59"/>
  <c r="KM165" i="59"/>
  <c r="KA165" i="59"/>
  <c r="JO165" i="59"/>
  <c r="JC165" i="59"/>
  <c r="IQ165" i="59"/>
  <c r="IE165" i="59"/>
  <c r="HS165" i="59"/>
  <c r="HG165" i="59"/>
  <c r="GU165" i="59"/>
  <c r="GI165" i="59"/>
  <c r="FW165" i="59"/>
  <c r="FK165" i="59"/>
  <c r="EY165" i="59"/>
  <c r="EM165" i="59"/>
  <c r="EA165" i="59"/>
  <c r="DO165" i="59"/>
  <c r="DC165" i="59"/>
  <c r="CQ165" i="59"/>
  <c r="CE165" i="59"/>
  <c r="BS165" i="59"/>
  <c r="BG165" i="59"/>
  <c r="AU165" i="59"/>
  <c r="AI165" i="59"/>
  <c r="W165" i="59"/>
  <c r="J165" i="59"/>
  <c r="AHP164" i="59"/>
  <c r="AHD164" i="59"/>
  <c r="AGR164" i="59"/>
  <c r="AGF164" i="59"/>
  <c r="AFT164" i="59"/>
  <c r="AFH164" i="59"/>
  <c r="AEV164" i="59"/>
  <c r="AEJ164" i="59"/>
  <c r="ADX164" i="59"/>
  <c r="ADL164" i="59"/>
  <c r="ACZ164" i="59"/>
  <c r="ACN164" i="59"/>
  <c r="ACB164" i="59"/>
  <c r="ABP164" i="59"/>
  <c r="ABD164" i="59"/>
  <c r="AAR164" i="59"/>
  <c r="AAF164" i="59"/>
  <c r="ZT164" i="59"/>
  <c r="XA166" i="59"/>
  <c r="QT166" i="59"/>
  <c r="KW166" i="59"/>
  <c r="FI166" i="59"/>
  <c r="T166" i="59"/>
  <c r="ADV165" i="59"/>
  <c r="ABW165" i="59"/>
  <c r="ABB165" i="59"/>
  <c r="AAK165" i="59"/>
  <c r="ZR165" i="59"/>
  <c r="ZB165" i="59"/>
  <c r="YN165" i="59"/>
  <c r="XY165" i="59"/>
  <c r="XJ165" i="59"/>
  <c r="WV165" i="59"/>
  <c r="WH165" i="59"/>
  <c r="VT165" i="59"/>
  <c r="VE165" i="59"/>
  <c r="UR165" i="59"/>
  <c r="UD165" i="59"/>
  <c r="TR165" i="59"/>
  <c r="TF165" i="59"/>
  <c r="ST165" i="59"/>
  <c r="SH165" i="59"/>
  <c r="RV165" i="59"/>
  <c r="RJ165" i="59"/>
  <c r="QX165" i="59"/>
  <c r="QL165" i="59"/>
  <c r="PZ165" i="59"/>
  <c r="PN165" i="59"/>
  <c r="PB165" i="59"/>
  <c r="OP165" i="59"/>
  <c r="OD165" i="59"/>
  <c r="NR165" i="59"/>
  <c r="NF165" i="59"/>
  <c r="MT165" i="59"/>
  <c r="MH165" i="59"/>
  <c r="LV165" i="59"/>
  <c r="LJ165" i="59"/>
  <c r="KX165" i="59"/>
  <c r="KL165" i="59"/>
  <c r="JZ165" i="59"/>
  <c r="JN165" i="59"/>
  <c r="JB165" i="59"/>
  <c r="IP165" i="59"/>
  <c r="ID165" i="59"/>
  <c r="HR165" i="59"/>
  <c r="HF165" i="59"/>
  <c r="GT165" i="59"/>
  <c r="GH165" i="59"/>
  <c r="FV165" i="59"/>
  <c r="FJ165" i="59"/>
  <c r="EX165" i="59"/>
  <c r="EL165" i="59"/>
  <c r="DZ165" i="59"/>
  <c r="DN165" i="59"/>
  <c r="DB165" i="59"/>
  <c r="CP165" i="59"/>
  <c r="CD165" i="59"/>
  <c r="BR165" i="59"/>
  <c r="BF165" i="59"/>
  <c r="AT165" i="59"/>
  <c r="AH165" i="59"/>
  <c r="U165" i="59"/>
  <c r="I165" i="59"/>
  <c r="AHO164" i="59"/>
  <c r="AHC164" i="59"/>
  <c r="AGQ164" i="59"/>
  <c r="AGE164" i="59"/>
  <c r="AFS164" i="59"/>
  <c r="AFG164" i="59"/>
  <c r="AEU164" i="59"/>
  <c r="AEI164" i="59"/>
  <c r="ADW164" i="59"/>
  <c r="ADK164" i="59"/>
  <c r="ACY164" i="59"/>
  <c r="ACM164" i="59"/>
  <c r="ACA164" i="59"/>
  <c r="ABO164" i="59"/>
  <c r="ABC164" i="59"/>
  <c r="AAQ164" i="59"/>
  <c r="AAE164" i="59"/>
  <c r="WJ166" i="59"/>
  <c r="QG166" i="59"/>
  <c r="KK166" i="59"/>
  <c r="EW166" i="59"/>
  <c r="H166" i="59"/>
  <c r="ADM165" i="59"/>
  <c r="ABT165" i="59"/>
  <c r="AAZ165" i="59"/>
  <c r="AAJ165" i="59"/>
  <c r="ZP165" i="59"/>
  <c r="ZA165" i="59"/>
  <c r="YM165" i="59"/>
  <c r="XX165" i="59"/>
  <c r="XI165" i="59"/>
  <c r="WU165" i="59"/>
  <c r="WG165" i="59"/>
  <c r="VS165" i="59"/>
  <c r="VD165" i="59"/>
  <c r="UP165" i="59"/>
  <c r="UC165" i="59"/>
  <c r="TQ165" i="59"/>
  <c r="TE165" i="59"/>
  <c r="SS165" i="59"/>
  <c r="SG165" i="59"/>
  <c r="RU165" i="59"/>
  <c r="RI165" i="59"/>
  <c r="QW165" i="59"/>
  <c r="QK165" i="59"/>
  <c r="PY165" i="59"/>
  <c r="PM165" i="59"/>
  <c r="PA165" i="59"/>
  <c r="OO165" i="59"/>
  <c r="OC165" i="59"/>
  <c r="NQ165" i="59"/>
  <c r="NE165" i="59"/>
  <c r="MS165" i="59"/>
  <c r="MG165" i="59"/>
  <c r="LU165" i="59"/>
  <c r="LI165" i="59"/>
  <c r="KW165" i="59"/>
  <c r="KK165" i="59"/>
  <c r="JY165" i="59"/>
  <c r="JM165" i="59"/>
  <c r="JA165" i="59"/>
  <c r="IO165" i="59"/>
  <c r="IC165" i="59"/>
  <c r="HQ165" i="59"/>
  <c r="HE165" i="59"/>
  <c r="GS165" i="59"/>
  <c r="GG165" i="59"/>
  <c r="FU165" i="59"/>
  <c r="FI165" i="59"/>
  <c r="EW165" i="59"/>
  <c r="EK165" i="59"/>
  <c r="DY165" i="59"/>
  <c r="DM165" i="59"/>
  <c r="DA165" i="59"/>
  <c r="CO165" i="59"/>
  <c r="CC165" i="59"/>
  <c r="BQ165" i="59"/>
  <c r="BE165" i="59"/>
  <c r="AS165" i="59"/>
  <c r="AG165" i="59"/>
  <c r="T165" i="59"/>
  <c r="H165" i="59"/>
  <c r="AHN164" i="59"/>
  <c r="AHB164" i="59"/>
  <c r="AGP164" i="59"/>
  <c r="AGD164" i="59"/>
  <c r="AFR164" i="59"/>
  <c r="AFF164" i="59"/>
  <c r="AET164" i="59"/>
  <c r="AEH164" i="59"/>
  <c r="ADV164" i="59"/>
  <c r="ADJ164" i="59"/>
  <c r="ACX164" i="59"/>
  <c r="ACL164" i="59"/>
  <c r="ABZ164" i="59"/>
  <c r="ABN164" i="59"/>
  <c r="ABB164" i="59"/>
  <c r="AAP164" i="59"/>
  <c r="AAD164" i="59"/>
  <c r="ZR164" i="59"/>
  <c r="ZF164" i="59"/>
  <c r="YT164" i="59"/>
  <c r="YH164" i="59"/>
  <c r="VU166" i="59"/>
  <c r="PT166" i="59"/>
  <c r="JY166" i="59"/>
  <c r="EK166" i="59"/>
  <c r="AHN165" i="59"/>
  <c r="ADJ165" i="59"/>
  <c r="ABQ165" i="59"/>
  <c r="AAY165" i="59"/>
  <c r="AAG165" i="59"/>
  <c r="ZO165" i="59"/>
  <c r="YZ165" i="59"/>
  <c r="YK165" i="59"/>
  <c r="XV165" i="59"/>
  <c r="XH165" i="59"/>
  <c r="WT165" i="59"/>
  <c r="WF165" i="59"/>
  <c r="VQ165" i="59"/>
  <c r="VB165" i="59"/>
  <c r="UO165" i="59"/>
  <c r="UB165" i="59"/>
  <c r="TP165" i="59"/>
  <c r="TD165" i="59"/>
  <c r="SR165" i="59"/>
  <c r="SF165" i="59"/>
  <c r="RT165" i="59"/>
  <c r="RH165" i="59"/>
  <c r="QV165" i="59"/>
  <c r="QJ165" i="59"/>
  <c r="PX165" i="59"/>
  <c r="PL165" i="59"/>
  <c r="OZ165" i="59"/>
  <c r="ON165" i="59"/>
  <c r="OB165" i="59"/>
  <c r="NP165" i="59"/>
  <c r="ND165" i="59"/>
  <c r="MR165" i="59"/>
  <c r="MF165" i="59"/>
  <c r="LT165" i="59"/>
  <c r="LH165" i="59"/>
  <c r="KV165" i="59"/>
  <c r="KJ165" i="59"/>
  <c r="JX165" i="59"/>
  <c r="JL165" i="59"/>
  <c r="IZ165" i="59"/>
  <c r="IN165" i="59"/>
  <c r="IB165" i="59"/>
  <c r="HP165" i="59"/>
  <c r="HD165" i="59"/>
  <c r="GR165" i="59"/>
  <c r="GF165" i="59"/>
  <c r="FT165" i="59"/>
  <c r="FH165" i="59"/>
  <c r="EV165" i="59"/>
  <c r="EJ165" i="59"/>
  <c r="DX165" i="59"/>
  <c r="DL165" i="59"/>
  <c r="CZ165" i="59"/>
  <c r="CN165" i="59"/>
  <c r="CB165" i="59"/>
  <c r="BP165" i="59"/>
  <c r="BD165" i="59"/>
  <c r="AR165" i="59"/>
  <c r="AF165" i="59"/>
  <c r="S165" i="59"/>
  <c r="G165" i="59"/>
  <c r="AHM164" i="59"/>
  <c r="AHA164" i="59"/>
  <c r="AGO164" i="59"/>
  <c r="AGC164" i="59"/>
  <c r="AFQ164" i="59"/>
  <c r="AFE164" i="59"/>
  <c r="AES164" i="59"/>
  <c r="AEG164" i="59"/>
  <c r="ADU164" i="59"/>
  <c r="ADI164" i="59"/>
  <c r="ACW164" i="59"/>
  <c r="ACK164" i="59"/>
  <c r="ABY164" i="59"/>
  <c r="ABM164" i="59"/>
  <c r="ABA164" i="59"/>
  <c r="AAO164" i="59"/>
  <c r="AAC164" i="59"/>
  <c r="UU166" i="59"/>
  <c r="OS166" i="59"/>
  <c r="JA166" i="59"/>
  <c r="DM166" i="59"/>
  <c r="AGP165" i="59"/>
  <c r="ACX165" i="59"/>
  <c r="ABN165" i="59"/>
  <c r="AAW165" i="59"/>
  <c r="AAD165" i="59"/>
  <c r="ZM165" i="59"/>
  <c r="YW165" i="59"/>
  <c r="YH165" i="59"/>
  <c r="XT165" i="59"/>
  <c r="XF165" i="59"/>
  <c r="WR165" i="59"/>
  <c r="WC165" i="59"/>
  <c r="VN165" i="59"/>
  <c r="UZ165" i="59"/>
  <c r="UM165" i="59"/>
  <c r="TZ165" i="59"/>
  <c r="TN165" i="59"/>
  <c r="TB165" i="59"/>
  <c r="SP165" i="59"/>
  <c r="SD165" i="59"/>
  <c r="RR165" i="59"/>
  <c r="RF165" i="59"/>
  <c r="QT165" i="59"/>
  <c r="QH165" i="59"/>
  <c r="PV165" i="59"/>
  <c r="PJ165" i="59"/>
  <c r="OX165" i="59"/>
  <c r="OL165" i="59"/>
  <c r="NZ165" i="59"/>
  <c r="NN165" i="59"/>
  <c r="NB165" i="59"/>
  <c r="MP165" i="59"/>
  <c r="MD165" i="59"/>
  <c r="LR165" i="59"/>
  <c r="LF165" i="59"/>
  <c r="KT165" i="59"/>
  <c r="KH165" i="59"/>
  <c r="JV165" i="59"/>
  <c r="JJ165" i="59"/>
  <c r="IX165" i="59"/>
  <c r="IL165" i="59"/>
  <c r="HZ165" i="59"/>
  <c r="HN165" i="59"/>
  <c r="HB165" i="59"/>
  <c r="GP165" i="59"/>
  <c r="GD165" i="59"/>
  <c r="FR165" i="59"/>
  <c r="FF165" i="59"/>
  <c r="ET165" i="59"/>
  <c r="EH165" i="59"/>
  <c r="DV165" i="59"/>
  <c r="DJ165" i="59"/>
  <c r="CX165" i="59"/>
  <c r="CL165" i="59"/>
  <c r="BZ165" i="59"/>
  <c r="BN165" i="59"/>
  <c r="BB165" i="59"/>
  <c r="AP165" i="59"/>
  <c r="AD165" i="59"/>
  <c r="Q165" i="59"/>
  <c r="E165" i="59"/>
  <c r="AHK164" i="59"/>
  <c r="AGY164" i="59"/>
  <c r="AGM164" i="59"/>
  <c r="AGA164" i="59"/>
  <c r="AFO164" i="59"/>
  <c r="AFC164" i="59"/>
  <c r="AEQ164" i="59"/>
  <c r="AEE164" i="59"/>
  <c r="ADS164" i="59"/>
  <c r="ADG164" i="59"/>
  <c r="ACU164" i="59"/>
  <c r="ACI164" i="59"/>
  <c r="ABW164" i="59"/>
  <c r="ABK164" i="59"/>
  <c r="AAY164" i="59"/>
  <c r="AAM164" i="59"/>
  <c r="AAA164" i="59"/>
  <c r="VH166" i="59"/>
  <c r="XU165" i="59"/>
  <c r="RS165" i="59"/>
  <c r="ME165" i="59"/>
  <c r="GQ165" i="59"/>
  <c r="BC165" i="59"/>
  <c r="AFX164" i="59"/>
  <c r="ADD164" i="59"/>
  <c r="AAN164" i="59"/>
  <c r="ZO164" i="59"/>
  <c r="ZA164" i="59"/>
  <c r="YM164" i="59"/>
  <c r="XZ164" i="59"/>
  <c r="XN164" i="59"/>
  <c r="XB164" i="59"/>
  <c r="WP164" i="59"/>
  <c r="WD164" i="59"/>
  <c r="VR164" i="59"/>
  <c r="VF164" i="59"/>
  <c r="UT164" i="59"/>
  <c r="UH164" i="59"/>
  <c r="TV164" i="59"/>
  <c r="TJ164" i="59"/>
  <c r="SX164" i="59"/>
  <c r="SL164" i="59"/>
  <c r="RZ164" i="59"/>
  <c r="RN164" i="59"/>
  <c r="RB164" i="59"/>
  <c r="QP164" i="59"/>
  <c r="QD164" i="59"/>
  <c r="PR164" i="59"/>
  <c r="PF164" i="59"/>
  <c r="OT164" i="59"/>
  <c r="OH164" i="59"/>
  <c r="NV164" i="59"/>
  <c r="NJ164" i="59"/>
  <c r="MX164" i="59"/>
  <c r="ML164" i="59"/>
  <c r="LZ164" i="59"/>
  <c r="LN164" i="59"/>
  <c r="LB164" i="59"/>
  <c r="KP164" i="59"/>
  <c r="KD164" i="59"/>
  <c r="JR164" i="59"/>
  <c r="JF164" i="59"/>
  <c r="IT164" i="59"/>
  <c r="IH164" i="59"/>
  <c r="HV164" i="59"/>
  <c r="HJ164" i="59"/>
  <c r="GX164" i="59"/>
  <c r="GL164" i="59"/>
  <c r="FZ164" i="59"/>
  <c r="FN164" i="59"/>
  <c r="FB164" i="59"/>
  <c r="EP164" i="59"/>
  <c r="ED164" i="59"/>
  <c r="DR164" i="59"/>
  <c r="DF164" i="59"/>
  <c r="CT164" i="59"/>
  <c r="CH164" i="59"/>
  <c r="BV164" i="59"/>
  <c r="BJ164" i="59"/>
  <c r="AX164" i="59"/>
  <c r="AL164" i="59"/>
  <c r="Z164" i="59"/>
  <c r="PG166" i="59"/>
  <c r="XG165" i="59"/>
  <c r="RG165" i="59"/>
  <c r="LS165" i="59"/>
  <c r="GE165" i="59"/>
  <c r="AQ165" i="59"/>
  <c r="AFP164" i="59"/>
  <c r="ACV164" i="59"/>
  <c r="AAK164" i="59"/>
  <c r="ZN164" i="59"/>
  <c r="YZ164" i="59"/>
  <c r="YL164" i="59"/>
  <c r="XY164" i="59"/>
  <c r="XM164" i="59"/>
  <c r="XA164" i="59"/>
  <c r="WO164" i="59"/>
  <c r="WC164" i="59"/>
  <c r="VQ164" i="59"/>
  <c r="VE164" i="59"/>
  <c r="US164" i="59"/>
  <c r="UG164" i="59"/>
  <c r="TU164" i="59"/>
  <c r="TI164" i="59"/>
  <c r="SW164" i="59"/>
  <c r="SK164" i="59"/>
  <c r="RY164" i="59"/>
  <c r="RM164" i="59"/>
  <c r="RA164" i="59"/>
  <c r="QO164" i="59"/>
  <c r="QC164" i="59"/>
  <c r="PQ164" i="59"/>
  <c r="PE164" i="59"/>
  <c r="OS164" i="59"/>
  <c r="OG164" i="59"/>
  <c r="NU164" i="59"/>
  <c r="NI164" i="59"/>
  <c r="MW164" i="59"/>
  <c r="MK164" i="59"/>
  <c r="LY164" i="59"/>
  <c r="LM164" i="59"/>
  <c r="LA164" i="59"/>
  <c r="KO164" i="59"/>
  <c r="KC164" i="59"/>
  <c r="JQ164" i="59"/>
  <c r="JE164" i="59"/>
  <c r="IS164" i="59"/>
  <c r="IG164" i="59"/>
  <c r="HU164" i="59"/>
  <c r="HI164" i="59"/>
  <c r="GW164" i="59"/>
  <c r="GK164" i="59"/>
  <c r="FY164" i="59"/>
  <c r="FM164" i="59"/>
  <c r="FA164" i="59"/>
  <c r="EO164" i="59"/>
  <c r="EC164" i="59"/>
  <c r="DQ164" i="59"/>
  <c r="DE164" i="59"/>
  <c r="CS164" i="59"/>
  <c r="CG164" i="59"/>
  <c r="BU164" i="59"/>
  <c r="BI164" i="59"/>
  <c r="AW164" i="59"/>
  <c r="AK164" i="59"/>
  <c r="Y164" i="59"/>
  <c r="L164" i="59"/>
  <c r="AHR163" i="59"/>
  <c r="AHR167" i="59" s="1"/>
  <c r="AHF163" i="59"/>
  <c r="AHF167" i="59" s="1"/>
  <c r="AHF168" i="59" s="1"/>
  <c r="AGT163" i="59"/>
  <c r="AGT167" i="59" s="1"/>
  <c r="AGT168" i="59" s="1"/>
  <c r="AGH163" i="59"/>
  <c r="AFV163" i="59"/>
  <c r="AFJ163" i="59"/>
  <c r="AEX163" i="59"/>
  <c r="AEL163" i="59"/>
  <c r="ADZ163" i="59"/>
  <c r="ADN163" i="59"/>
  <c r="ADB163" i="59"/>
  <c r="ACP163" i="59"/>
  <c r="ACP167" i="59" s="1"/>
  <c r="ACP168" i="59" s="1"/>
  <c r="ACD163" i="59"/>
  <c r="ACD167" i="59" s="1"/>
  <c r="ABR163" i="59"/>
  <c r="ABR167" i="59" s="1"/>
  <c r="ABF163" i="59"/>
  <c r="ABF167" i="59" s="1"/>
  <c r="ABF168" i="59" s="1"/>
  <c r="AAT163" i="59"/>
  <c r="AAH163" i="59"/>
  <c r="ZV163" i="59"/>
  <c r="ZJ163" i="59"/>
  <c r="YX163" i="59"/>
  <c r="YL163" i="59"/>
  <c r="JM166" i="59"/>
  <c r="WS165" i="59"/>
  <c r="QU165" i="59"/>
  <c r="LG165" i="59"/>
  <c r="FS165" i="59"/>
  <c r="AE165" i="59"/>
  <c r="AFL164" i="59"/>
  <c r="ACR164" i="59"/>
  <c r="AAJ164" i="59"/>
  <c r="ZM164" i="59"/>
  <c r="YX164" i="59"/>
  <c r="YK164" i="59"/>
  <c r="XX164" i="59"/>
  <c r="XL164" i="59"/>
  <c r="WZ164" i="59"/>
  <c r="WN164" i="59"/>
  <c r="WB164" i="59"/>
  <c r="VP164" i="59"/>
  <c r="VD164" i="59"/>
  <c r="UR164" i="59"/>
  <c r="UF164" i="59"/>
  <c r="TT164" i="59"/>
  <c r="TH164" i="59"/>
  <c r="SV164" i="59"/>
  <c r="SJ164" i="59"/>
  <c r="RX164" i="59"/>
  <c r="RL164" i="59"/>
  <c r="QZ164" i="59"/>
  <c r="QN164" i="59"/>
  <c r="QB164" i="59"/>
  <c r="PP164" i="59"/>
  <c r="PD164" i="59"/>
  <c r="OR164" i="59"/>
  <c r="OF164" i="59"/>
  <c r="NT164" i="59"/>
  <c r="NH164" i="59"/>
  <c r="MV164" i="59"/>
  <c r="MJ164" i="59"/>
  <c r="LX164" i="59"/>
  <c r="LL164" i="59"/>
  <c r="KZ164" i="59"/>
  <c r="KN164" i="59"/>
  <c r="KB164" i="59"/>
  <c r="JP164" i="59"/>
  <c r="JD164" i="59"/>
  <c r="IR164" i="59"/>
  <c r="IF164" i="59"/>
  <c r="HT164" i="59"/>
  <c r="HH164" i="59"/>
  <c r="GV164" i="59"/>
  <c r="GJ164" i="59"/>
  <c r="FX164" i="59"/>
  <c r="FL164" i="59"/>
  <c r="EZ164" i="59"/>
  <c r="EN164" i="59"/>
  <c r="EB164" i="59"/>
  <c r="DP164" i="59"/>
  <c r="DD164" i="59"/>
  <c r="CR164" i="59"/>
  <c r="CF164" i="59"/>
  <c r="BT164" i="59"/>
  <c r="BH164" i="59"/>
  <c r="AV164" i="59"/>
  <c r="AJ164" i="59"/>
  <c r="X164" i="59"/>
  <c r="K164" i="59"/>
  <c r="DY166" i="59"/>
  <c r="WE165" i="59"/>
  <c r="QI165" i="59"/>
  <c r="KU165" i="59"/>
  <c r="FG165" i="59"/>
  <c r="R165" i="59"/>
  <c r="AFD164" i="59"/>
  <c r="ACJ164" i="59"/>
  <c r="AAH164" i="59"/>
  <c r="ZL164" i="59"/>
  <c r="YW164" i="59"/>
  <c r="YJ164" i="59"/>
  <c r="XW164" i="59"/>
  <c r="XK164" i="59"/>
  <c r="WY164" i="59"/>
  <c r="WM164" i="59"/>
  <c r="WA164" i="59"/>
  <c r="VO164" i="59"/>
  <c r="VC164" i="59"/>
  <c r="UQ164" i="59"/>
  <c r="UE164" i="59"/>
  <c r="TS164" i="59"/>
  <c r="TG164" i="59"/>
  <c r="SU164" i="59"/>
  <c r="SI164" i="59"/>
  <c r="RW164" i="59"/>
  <c r="RK164" i="59"/>
  <c r="QY164" i="59"/>
  <c r="QM164" i="59"/>
  <c r="QA164" i="59"/>
  <c r="PO164" i="59"/>
  <c r="PC164" i="59"/>
  <c r="OQ164" i="59"/>
  <c r="OE164" i="59"/>
  <c r="NS164" i="59"/>
  <c r="NG164" i="59"/>
  <c r="MU164" i="59"/>
  <c r="MI164" i="59"/>
  <c r="LW164" i="59"/>
  <c r="LK164" i="59"/>
  <c r="KY164" i="59"/>
  <c r="KM164" i="59"/>
  <c r="KA164" i="59"/>
  <c r="JO164" i="59"/>
  <c r="JC164" i="59"/>
  <c r="IQ164" i="59"/>
  <c r="IE164" i="59"/>
  <c r="HS164" i="59"/>
  <c r="HG164" i="59"/>
  <c r="GU164" i="59"/>
  <c r="GI164" i="59"/>
  <c r="FW164" i="59"/>
  <c r="FK164" i="59"/>
  <c r="EY164" i="59"/>
  <c r="EM164" i="59"/>
  <c r="EA164" i="59"/>
  <c r="DO164" i="59"/>
  <c r="DC164" i="59"/>
  <c r="CQ164" i="59"/>
  <c r="CE164" i="59"/>
  <c r="BS164" i="59"/>
  <c r="BG164" i="59"/>
  <c r="AU164" i="59"/>
  <c r="AI164" i="59"/>
  <c r="AHB165" i="59"/>
  <c r="VP165" i="59"/>
  <c r="PW165" i="59"/>
  <c r="KI165" i="59"/>
  <c r="EU165" i="59"/>
  <c r="F165" i="59"/>
  <c r="AEZ164" i="59"/>
  <c r="ACF164" i="59"/>
  <c r="AAB164" i="59"/>
  <c r="ZJ164" i="59"/>
  <c r="YV164" i="59"/>
  <c r="YI164" i="59"/>
  <c r="XV164" i="59"/>
  <c r="XJ164" i="59"/>
  <c r="WX164" i="59"/>
  <c r="WL164" i="59"/>
  <c r="VZ164" i="59"/>
  <c r="VN164" i="59"/>
  <c r="VB164" i="59"/>
  <c r="UP164" i="59"/>
  <c r="UD164" i="59"/>
  <c r="TR164" i="59"/>
  <c r="TF164" i="59"/>
  <c r="ST164" i="59"/>
  <c r="SH164" i="59"/>
  <c r="RV164" i="59"/>
  <c r="RJ164" i="59"/>
  <c r="QX164" i="59"/>
  <c r="QL164" i="59"/>
  <c r="PZ164" i="59"/>
  <c r="PN164" i="59"/>
  <c r="PB164" i="59"/>
  <c r="OP164" i="59"/>
  <c r="OD164" i="59"/>
  <c r="NR164" i="59"/>
  <c r="NF164" i="59"/>
  <c r="MT164" i="59"/>
  <c r="MH164" i="59"/>
  <c r="LV164" i="59"/>
  <c r="LJ164" i="59"/>
  <c r="KX164" i="59"/>
  <c r="KL164" i="59"/>
  <c r="JZ164" i="59"/>
  <c r="JN164" i="59"/>
  <c r="JB164" i="59"/>
  <c r="IP164" i="59"/>
  <c r="ID164" i="59"/>
  <c r="HR164" i="59"/>
  <c r="HF164" i="59"/>
  <c r="GT164" i="59"/>
  <c r="GH164" i="59"/>
  <c r="FV164" i="59"/>
  <c r="FJ164" i="59"/>
  <c r="EX164" i="59"/>
  <c r="EL164" i="59"/>
  <c r="DZ164" i="59"/>
  <c r="DN164" i="59"/>
  <c r="DB164" i="59"/>
  <c r="CP164" i="59"/>
  <c r="CD164" i="59"/>
  <c r="BR164" i="59"/>
  <c r="BF164" i="59"/>
  <c r="AT164" i="59"/>
  <c r="AH164" i="59"/>
  <c r="U164" i="59"/>
  <c r="I164" i="59"/>
  <c r="AHO163" i="59"/>
  <c r="AHC163" i="59"/>
  <c r="AGQ163" i="59"/>
  <c r="AGQ167" i="59" s="1"/>
  <c r="AGQ168" i="59" s="1"/>
  <c r="ADA165" i="59"/>
  <c r="VA165" i="59"/>
  <c r="PK165" i="59"/>
  <c r="JW165" i="59"/>
  <c r="EI165" i="59"/>
  <c r="AHL164" i="59"/>
  <c r="AER164" i="59"/>
  <c r="ABX164" i="59"/>
  <c r="ZY164" i="59"/>
  <c r="ZI164" i="59"/>
  <c r="YU164" i="59"/>
  <c r="YG164" i="59"/>
  <c r="XU164" i="59"/>
  <c r="XI164" i="59"/>
  <c r="WW164" i="59"/>
  <c r="WK164" i="59"/>
  <c r="VY164" i="59"/>
  <c r="VM164" i="59"/>
  <c r="VA164" i="59"/>
  <c r="UO164" i="59"/>
  <c r="UC164" i="59"/>
  <c r="TQ164" i="59"/>
  <c r="TE164" i="59"/>
  <c r="SS164" i="59"/>
  <c r="SG164" i="59"/>
  <c r="RU164" i="59"/>
  <c r="RI164" i="59"/>
  <c r="QW164" i="59"/>
  <c r="QK164" i="59"/>
  <c r="PY164" i="59"/>
  <c r="PM164" i="59"/>
  <c r="PA164" i="59"/>
  <c r="OO164" i="59"/>
  <c r="OC164" i="59"/>
  <c r="NQ164" i="59"/>
  <c r="NE164" i="59"/>
  <c r="MS164" i="59"/>
  <c r="MG164" i="59"/>
  <c r="LU164" i="59"/>
  <c r="LI164" i="59"/>
  <c r="KW164" i="59"/>
  <c r="KK164" i="59"/>
  <c r="JY164" i="59"/>
  <c r="JM164" i="59"/>
  <c r="JA164" i="59"/>
  <c r="IO164" i="59"/>
  <c r="IC164" i="59"/>
  <c r="HQ164" i="59"/>
  <c r="HE164" i="59"/>
  <c r="GS164" i="59"/>
  <c r="GG164" i="59"/>
  <c r="FU164" i="59"/>
  <c r="FI164" i="59"/>
  <c r="EW164" i="59"/>
  <c r="EK164" i="59"/>
  <c r="DY164" i="59"/>
  <c r="DM164" i="59"/>
  <c r="DA164" i="59"/>
  <c r="CO164" i="59"/>
  <c r="CC164" i="59"/>
  <c r="BQ164" i="59"/>
  <c r="BE164" i="59"/>
  <c r="AS164" i="59"/>
  <c r="AG164" i="59"/>
  <c r="T164" i="59"/>
  <c r="ABP165" i="59"/>
  <c r="UN165" i="59"/>
  <c r="OY165" i="59"/>
  <c r="JK165" i="59"/>
  <c r="DW165" i="59"/>
  <c r="AHH164" i="59"/>
  <c r="AEN164" i="59"/>
  <c r="ABT164" i="59"/>
  <c r="ZX164" i="59"/>
  <c r="ZH164" i="59"/>
  <c r="YS164" i="59"/>
  <c r="YF164" i="59"/>
  <c r="XT164" i="59"/>
  <c r="XH164" i="59"/>
  <c r="WV164" i="59"/>
  <c r="WJ164" i="59"/>
  <c r="VX164" i="59"/>
  <c r="VL164" i="59"/>
  <c r="UZ164" i="59"/>
  <c r="UN164" i="59"/>
  <c r="UB164" i="59"/>
  <c r="TP164" i="59"/>
  <c r="TD164" i="59"/>
  <c r="SR164" i="59"/>
  <c r="SF164" i="59"/>
  <c r="RT164" i="59"/>
  <c r="RH164" i="59"/>
  <c r="QV164" i="59"/>
  <c r="QJ164" i="59"/>
  <c r="PX164" i="59"/>
  <c r="PL164" i="59"/>
  <c r="OZ164" i="59"/>
  <c r="ON164" i="59"/>
  <c r="OB164" i="59"/>
  <c r="NP164" i="59"/>
  <c r="ND164" i="59"/>
  <c r="MR164" i="59"/>
  <c r="MF164" i="59"/>
  <c r="LT164" i="59"/>
  <c r="LH164" i="59"/>
  <c r="KV164" i="59"/>
  <c r="KJ164" i="59"/>
  <c r="JX164" i="59"/>
  <c r="JL164" i="59"/>
  <c r="IZ164" i="59"/>
  <c r="IN164" i="59"/>
  <c r="IB164" i="59"/>
  <c r="HP164" i="59"/>
  <c r="HD164" i="59"/>
  <c r="GR164" i="59"/>
  <c r="GF164" i="59"/>
  <c r="FT164" i="59"/>
  <c r="FH164" i="59"/>
  <c r="EV164" i="59"/>
  <c r="EJ164" i="59"/>
  <c r="DX164" i="59"/>
  <c r="DL164" i="59"/>
  <c r="CZ164" i="59"/>
  <c r="CN164" i="59"/>
  <c r="CB164" i="59"/>
  <c r="BP164" i="59"/>
  <c r="BD164" i="59"/>
  <c r="AR164" i="59"/>
  <c r="AF164" i="59"/>
  <c r="AAX165" i="59"/>
  <c r="UA165" i="59"/>
  <c r="OM165" i="59"/>
  <c r="IY165" i="59"/>
  <c r="DK165" i="59"/>
  <c r="AGZ164" i="59"/>
  <c r="AEF164" i="59"/>
  <c r="ABL164" i="59"/>
  <c r="ZV164" i="59"/>
  <c r="ZG164" i="59"/>
  <c r="YR164" i="59"/>
  <c r="YE164" i="59"/>
  <c r="XS164" i="59"/>
  <c r="XG164" i="59"/>
  <c r="WU164" i="59"/>
  <c r="WI164" i="59"/>
  <c r="VW164" i="59"/>
  <c r="VK164" i="59"/>
  <c r="UY164" i="59"/>
  <c r="UM164" i="59"/>
  <c r="UA164" i="59"/>
  <c r="TO164" i="59"/>
  <c r="TC164" i="59"/>
  <c r="SQ164" i="59"/>
  <c r="SE164" i="59"/>
  <c r="RS164" i="59"/>
  <c r="RG164" i="59"/>
  <c r="QU164" i="59"/>
  <c r="QI164" i="59"/>
  <c r="PW164" i="59"/>
  <c r="PK164" i="59"/>
  <c r="OY164" i="59"/>
  <c r="OM164" i="59"/>
  <c r="OA164" i="59"/>
  <c r="NO164" i="59"/>
  <c r="NC164" i="59"/>
  <c r="MQ164" i="59"/>
  <c r="ME164" i="59"/>
  <c r="LS164" i="59"/>
  <c r="LG164" i="59"/>
  <c r="KU164" i="59"/>
  <c r="KI164" i="59"/>
  <c r="JW164" i="59"/>
  <c r="JK164" i="59"/>
  <c r="IY164" i="59"/>
  <c r="IM164" i="59"/>
  <c r="IA164" i="59"/>
  <c r="HO164" i="59"/>
  <c r="HC164" i="59"/>
  <c r="GQ164" i="59"/>
  <c r="GE164" i="59"/>
  <c r="FS164" i="59"/>
  <c r="FG164" i="59"/>
  <c r="EU164" i="59"/>
  <c r="EI164" i="59"/>
  <c r="DW164" i="59"/>
  <c r="DK164" i="59"/>
  <c r="CY164" i="59"/>
  <c r="CM164" i="59"/>
  <c r="CA164" i="59"/>
  <c r="BO164" i="59"/>
  <c r="BC164" i="59"/>
  <c r="AQ164" i="59"/>
  <c r="AE164" i="59"/>
  <c r="R164" i="59"/>
  <c r="F164" i="59"/>
  <c r="AHL163" i="59"/>
  <c r="AGZ163" i="59"/>
  <c r="AGN163" i="59"/>
  <c r="AGB163" i="59"/>
  <c r="AFP163" i="59"/>
  <c r="AFD163" i="59"/>
  <c r="AER163" i="59"/>
  <c r="AEF163" i="59"/>
  <c r="ADT163" i="59"/>
  <c r="ADH163" i="59"/>
  <c r="ACV163" i="59"/>
  <c r="ACJ163" i="59"/>
  <c r="ABX163" i="59"/>
  <c r="ABL163" i="59"/>
  <c r="ABL167" i="59" s="1"/>
  <c r="AAZ163" i="59"/>
  <c r="AAN163" i="59"/>
  <c r="AAB163" i="59"/>
  <c r="ZP163" i="59"/>
  <c r="ZD163" i="59"/>
  <c r="YR163" i="59"/>
  <c r="YF163" i="59"/>
  <c r="AAF165" i="59"/>
  <c r="TO165" i="59"/>
  <c r="OA165" i="59"/>
  <c r="IM165" i="59"/>
  <c r="CY165" i="59"/>
  <c r="AGV164" i="59"/>
  <c r="AEB164" i="59"/>
  <c r="ABH164" i="59"/>
  <c r="ZU164" i="59"/>
  <c r="ZE164" i="59"/>
  <c r="YQ164" i="59"/>
  <c r="YD164" i="59"/>
  <c r="XR164" i="59"/>
  <c r="XF164" i="59"/>
  <c r="WT164" i="59"/>
  <c r="WH164" i="59"/>
  <c r="VV164" i="59"/>
  <c r="VJ164" i="59"/>
  <c r="UX164" i="59"/>
  <c r="UL164" i="59"/>
  <c r="TZ164" i="59"/>
  <c r="TN164" i="59"/>
  <c r="TB164" i="59"/>
  <c r="SP164" i="59"/>
  <c r="SD164" i="59"/>
  <c r="RR164" i="59"/>
  <c r="RF164" i="59"/>
  <c r="QT164" i="59"/>
  <c r="QH164" i="59"/>
  <c r="PV164" i="59"/>
  <c r="PJ164" i="59"/>
  <c r="OX164" i="59"/>
  <c r="OL164" i="59"/>
  <c r="NZ164" i="59"/>
  <c r="NN164" i="59"/>
  <c r="NB164" i="59"/>
  <c r="MP164" i="59"/>
  <c r="MD164" i="59"/>
  <c r="LR164" i="59"/>
  <c r="LF164" i="59"/>
  <c r="KT164" i="59"/>
  <c r="KH164" i="59"/>
  <c r="JV164" i="59"/>
  <c r="JJ164" i="59"/>
  <c r="IX164" i="59"/>
  <c r="IL164" i="59"/>
  <c r="HZ164" i="59"/>
  <c r="HN164" i="59"/>
  <c r="HB164" i="59"/>
  <c r="GP164" i="59"/>
  <c r="GD164" i="59"/>
  <c r="FR164" i="59"/>
  <c r="FF164" i="59"/>
  <c r="ET164" i="59"/>
  <c r="EH164" i="59"/>
  <c r="DV164" i="59"/>
  <c r="DJ164" i="59"/>
  <c r="CX164" i="59"/>
  <c r="CL164" i="59"/>
  <c r="BZ164" i="59"/>
  <c r="BN164" i="59"/>
  <c r="ZN165" i="59"/>
  <c r="TC165" i="59"/>
  <c r="NO165" i="59"/>
  <c r="IA165" i="59"/>
  <c r="CM165" i="59"/>
  <c r="AGN164" i="59"/>
  <c r="ADT164" i="59"/>
  <c r="AAZ164" i="59"/>
  <c r="ZS164" i="59"/>
  <c r="ZD164" i="59"/>
  <c r="YP164" i="59"/>
  <c r="YC164" i="59"/>
  <c r="XQ164" i="59"/>
  <c r="XE164" i="59"/>
  <c r="WS164" i="59"/>
  <c r="WG164" i="59"/>
  <c r="VU164" i="59"/>
  <c r="VI164" i="59"/>
  <c r="UW164" i="59"/>
  <c r="UK164" i="59"/>
  <c r="TY164" i="59"/>
  <c r="TM164" i="59"/>
  <c r="TA164" i="59"/>
  <c r="SO164" i="59"/>
  <c r="SC164" i="59"/>
  <c r="RQ164" i="59"/>
  <c r="RE164" i="59"/>
  <c r="QS164" i="59"/>
  <c r="QG164" i="59"/>
  <c r="PU164" i="59"/>
  <c r="PI164" i="59"/>
  <c r="OW164" i="59"/>
  <c r="OK164" i="59"/>
  <c r="NY164" i="59"/>
  <c r="NM164" i="59"/>
  <c r="NA164" i="59"/>
  <c r="MO164" i="59"/>
  <c r="MC164" i="59"/>
  <c r="LQ164" i="59"/>
  <c r="LE164" i="59"/>
  <c r="KS164" i="59"/>
  <c r="KG164" i="59"/>
  <c r="JU164" i="59"/>
  <c r="JI164" i="59"/>
  <c r="IW164" i="59"/>
  <c r="IK164" i="59"/>
  <c r="HY164" i="59"/>
  <c r="HM164" i="59"/>
  <c r="HA164" i="59"/>
  <c r="GO164" i="59"/>
  <c r="GC164" i="59"/>
  <c r="FQ164" i="59"/>
  <c r="FE164" i="59"/>
  <c r="ES164" i="59"/>
  <c r="EG164" i="59"/>
  <c r="DU164" i="59"/>
  <c r="DI164" i="59"/>
  <c r="CW164" i="59"/>
  <c r="CK164" i="59"/>
  <c r="BY164" i="59"/>
  <c r="BM164" i="59"/>
  <c r="BA164" i="59"/>
  <c r="AO164" i="59"/>
  <c r="AC164" i="59"/>
  <c r="P164" i="59"/>
  <c r="D164" i="59"/>
  <c r="AHJ163" i="59"/>
  <c r="AGX163" i="59"/>
  <c r="AGL163" i="59"/>
  <c r="AGL167" i="59" s="1"/>
  <c r="AGL168" i="59" s="1"/>
  <c r="AFZ163" i="59"/>
  <c r="AFZ167" i="59" s="1"/>
  <c r="AFZ168" i="59" s="1"/>
  <c r="AFN163" i="59"/>
  <c r="AFN167" i="59" s="1"/>
  <c r="AFN168" i="59" s="1"/>
  <c r="AFB163" i="59"/>
  <c r="AFB167" i="59" s="1"/>
  <c r="AEP163" i="59"/>
  <c r="AED163" i="59"/>
  <c r="ADR163" i="59"/>
  <c r="ADF163" i="59"/>
  <c r="ACT163" i="59"/>
  <c r="ACT167" i="59" s="1"/>
  <c r="ACT168" i="59" s="1"/>
  <c r="ACH163" i="59"/>
  <c r="ABV163" i="59"/>
  <c r="ABJ163" i="59"/>
  <c r="ABJ167" i="59" s="1"/>
  <c r="ABJ168" i="59" s="1"/>
  <c r="AAX163" i="59"/>
  <c r="AAX167" i="59" s="1"/>
  <c r="AAX168" i="59" s="1"/>
  <c r="AAL163" i="59"/>
  <c r="ZZ163" i="59"/>
  <c r="ZN163" i="59"/>
  <c r="ZB163" i="59"/>
  <c r="YY165" i="59"/>
  <c r="SQ165" i="59"/>
  <c r="NC165" i="59"/>
  <c r="HO165" i="59"/>
  <c r="CA165" i="59"/>
  <c r="AGJ164" i="59"/>
  <c r="ADP164" i="59"/>
  <c r="AAV164" i="59"/>
  <c r="ZQ164" i="59"/>
  <c r="ZC164" i="59"/>
  <c r="YO164" i="59"/>
  <c r="YB164" i="59"/>
  <c r="XP164" i="59"/>
  <c r="XD164" i="59"/>
  <c r="WR164" i="59"/>
  <c r="WF164" i="59"/>
  <c r="VT164" i="59"/>
  <c r="VH164" i="59"/>
  <c r="UV164" i="59"/>
  <c r="UJ164" i="59"/>
  <c r="TX164" i="59"/>
  <c r="TL164" i="59"/>
  <c r="SZ164" i="59"/>
  <c r="SN164" i="59"/>
  <c r="SB164" i="59"/>
  <c r="RP164" i="59"/>
  <c r="RD164" i="59"/>
  <c r="QR164" i="59"/>
  <c r="QF164" i="59"/>
  <c r="PT164" i="59"/>
  <c r="PH164" i="59"/>
  <c r="OV164" i="59"/>
  <c r="OJ164" i="59"/>
  <c r="NX164" i="59"/>
  <c r="NL164" i="59"/>
  <c r="MZ164" i="59"/>
  <c r="MN164" i="59"/>
  <c r="MB164" i="59"/>
  <c r="LP164" i="59"/>
  <c r="LD164" i="59"/>
  <c r="KR164" i="59"/>
  <c r="KF164" i="59"/>
  <c r="JT164" i="59"/>
  <c r="JH164" i="59"/>
  <c r="IV164" i="59"/>
  <c r="IJ164" i="59"/>
  <c r="HX164" i="59"/>
  <c r="HL164" i="59"/>
  <c r="GZ164" i="59"/>
  <c r="GN164" i="59"/>
  <c r="GB164" i="59"/>
  <c r="FP164" i="59"/>
  <c r="FD164" i="59"/>
  <c r="ER164" i="59"/>
  <c r="EF164" i="59"/>
  <c r="DT164" i="59"/>
  <c r="DH164" i="59"/>
  <c r="CV164" i="59"/>
  <c r="CJ164" i="59"/>
  <c r="BX164" i="59"/>
  <c r="BL164" i="59"/>
  <c r="AZ164" i="59"/>
  <c r="AN164" i="59"/>
  <c r="AB164" i="59"/>
  <c r="O164" i="59"/>
  <c r="AHU163" i="59"/>
  <c r="AHI163" i="59"/>
  <c r="AGW163" i="59"/>
  <c r="AGK163" i="59"/>
  <c r="AGK167" i="59" s="1"/>
  <c r="AGK168" i="59" s="1"/>
  <c r="AFY163" i="59"/>
  <c r="AFY167" i="59" s="1"/>
  <c r="AFY168" i="59" s="1"/>
  <c r="AFM163" i="59"/>
  <c r="AFM167" i="59" s="1"/>
  <c r="AFM168" i="59" s="1"/>
  <c r="AFA163" i="59"/>
  <c r="AFA167" i="59" s="1"/>
  <c r="AEO163" i="59"/>
  <c r="AEO167" i="59" s="1"/>
  <c r="AEC163" i="59"/>
  <c r="ADQ163" i="59"/>
  <c r="ADE163" i="59"/>
  <c r="ACS163" i="59"/>
  <c r="ACG163" i="59"/>
  <c r="ABU163" i="59"/>
  <c r="ABI163" i="59"/>
  <c r="AAW163" i="59"/>
  <c r="AAK163" i="59"/>
  <c r="ZY163" i="59"/>
  <c r="ZM163" i="59"/>
  <c r="ZA163" i="59"/>
  <c r="YO163" i="59"/>
  <c r="YJ165" i="59"/>
  <c r="XO164" i="59"/>
  <c r="SA164" i="59"/>
  <c r="MM164" i="59"/>
  <c r="GY164" i="59"/>
  <c r="BK164" i="59"/>
  <c r="J164" i="59"/>
  <c r="AHG163" i="59"/>
  <c r="AGM163" i="59"/>
  <c r="AFT163" i="59"/>
  <c r="AFC163" i="59"/>
  <c r="AEJ163" i="59"/>
  <c r="AEJ167" i="59" s="1"/>
  <c r="AEJ168" i="59" s="1"/>
  <c r="ADS163" i="59"/>
  <c r="ADS167" i="59" s="1"/>
  <c r="ACZ163" i="59"/>
  <c r="ACI163" i="59"/>
  <c r="ABP163" i="59"/>
  <c r="AAY163" i="59"/>
  <c r="AAF163" i="59"/>
  <c r="ZO163" i="59"/>
  <c r="YV163" i="59"/>
  <c r="YV167" i="59" s="1"/>
  <c r="YV168" i="59" s="1"/>
  <c r="YG163" i="59"/>
  <c r="XT163" i="59"/>
  <c r="XH163" i="59"/>
  <c r="WV163" i="59"/>
  <c r="WJ163" i="59"/>
  <c r="VX163" i="59"/>
  <c r="VL163" i="59"/>
  <c r="UZ163" i="59"/>
  <c r="UN163" i="59"/>
  <c r="UB163" i="59"/>
  <c r="TP163" i="59"/>
  <c r="TD163" i="59"/>
  <c r="SR163" i="59"/>
  <c r="SF163" i="59"/>
  <c r="RT163" i="59"/>
  <c r="RH163" i="59"/>
  <c r="QV163" i="59"/>
  <c r="QJ163" i="59"/>
  <c r="PX163" i="59"/>
  <c r="PL163" i="59"/>
  <c r="OZ163" i="59"/>
  <c r="ON163" i="59"/>
  <c r="OB163" i="59"/>
  <c r="NP163" i="59"/>
  <c r="ND163" i="59"/>
  <c r="MR163" i="59"/>
  <c r="MF163" i="59"/>
  <c r="LT163" i="59"/>
  <c r="LH163" i="59"/>
  <c r="KV163" i="59"/>
  <c r="KJ163" i="59"/>
  <c r="JX163" i="59"/>
  <c r="JL163" i="59"/>
  <c r="IZ163" i="59"/>
  <c r="IN163" i="59"/>
  <c r="IB163" i="59"/>
  <c r="HP163" i="59"/>
  <c r="HD163" i="59"/>
  <c r="GR163" i="59"/>
  <c r="GF163" i="59"/>
  <c r="FT163" i="59"/>
  <c r="FH163" i="59"/>
  <c r="EV163" i="59"/>
  <c r="EJ163" i="59"/>
  <c r="DX163" i="59"/>
  <c r="DL163" i="59"/>
  <c r="CZ163" i="59"/>
  <c r="CN163" i="59"/>
  <c r="CB163" i="59"/>
  <c r="BP163" i="59"/>
  <c r="BD163" i="59"/>
  <c r="AR163" i="59"/>
  <c r="AF163" i="59"/>
  <c r="S163" i="59"/>
  <c r="G163" i="59"/>
  <c r="SE165" i="59"/>
  <c r="XC164" i="59"/>
  <c r="RO164" i="59"/>
  <c r="MA164" i="59"/>
  <c r="GM164" i="59"/>
  <c r="BB164" i="59"/>
  <c r="H164" i="59"/>
  <c r="AHE163" i="59"/>
  <c r="AGJ163" i="59"/>
  <c r="AFS163" i="59"/>
  <c r="AEZ163" i="59"/>
  <c r="AEI163" i="59"/>
  <c r="ADP163" i="59"/>
  <c r="ACY163" i="59"/>
  <c r="ACF163" i="59"/>
  <c r="ABO163" i="59"/>
  <c r="AAV163" i="59"/>
  <c r="AAE163" i="59"/>
  <c r="ZL163" i="59"/>
  <c r="YU163" i="59"/>
  <c r="YE163" i="59"/>
  <c r="XS163" i="59"/>
  <c r="XG163" i="59"/>
  <c r="WU163" i="59"/>
  <c r="WI163" i="59"/>
  <c r="VW163" i="59"/>
  <c r="VK163" i="59"/>
  <c r="UY163" i="59"/>
  <c r="UM163" i="59"/>
  <c r="UA163" i="59"/>
  <c r="TO163" i="59"/>
  <c r="TC163" i="59"/>
  <c r="SQ163" i="59"/>
  <c r="SE163" i="59"/>
  <c r="RS163" i="59"/>
  <c r="RG163" i="59"/>
  <c r="QU163" i="59"/>
  <c r="QI163" i="59"/>
  <c r="QI167" i="59" s="1"/>
  <c r="QI168" i="59" s="1"/>
  <c r="PW163" i="59"/>
  <c r="PK163" i="59"/>
  <c r="OY163" i="59"/>
  <c r="OM163" i="59"/>
  <c r="OA163" i="59"/>
  <c r="NO163" i="59"/>
  <c r="NC163" i="59"/>
  <c r="MQ163" i="59"/>
  <c r="ME163" i="59"/>
  <c r="LS163" i="59"/>
  <c r="LG163" i="59"/>
  <c r="KU163" i="59"/>
  <c r="KU167" i="59" s="1"/>
  <c r="KU168" i="59" s="1"/>
  <c r="KI163" i="59"/>
  <c r="JW163" i="59"/>
  <c r="JK163" i="59"/>
  <c r="IY163" i="59"/>
  <c r="IM163" i="59"/>
  <c r="MQ165" i="59"/>
  <c r="WQ164" i="59"/>
  <c r="RC164" i="59"/>
  <c r="LO164" i="59"/>
  <c r="GA164" i="59"/>
  <c r="AY164" i="59"/>
  <c r="G164" i="59"/>
  <c r="AHD163" i="59"/>
  <c r="AHD167" i="59" s="1"/>
  <c r="AHD168" i="59" s="1"/>
  <c r="AGI163" i="59"/>
  <c r="AFR163" i="59"/>
  <c r="AEY163" i="59"/>
  <c r="AEH163" i="59"/>
  <c r="ADO163" i="59"/>
  <c r="ACX163" i="59"/>
  <c r="ACX167" i="59" s="1"/>
  <c r="ACX168" i="59" s="1"/>
  <c r="ACE163" i="59"/>
  <c r="ABN163" i="59"/>
  <c r="ABN167" i="59" s="1"/>
  <c r="ABN168" i="59" s="1"/>
  <c r="AAU163" i="59"/>
  <c r="AAD163" i="59"/>
  <c r="ZK163" i="59"/>
  <c r="YT163" i="59"/>
  <c r="YD163" i="59"/>
  <c r="XR163" i="59"/>
  <c r="XF163" i="59"/>
  <c r="WT163" i="59"/>
  <c r="WH163" i="59"/>
  <c r="VV163" i="59"/>
  <c r="VJ163" i="59"/>
  <c r="UX163" i="59"/>
  <c r="UL163" i="59"/>
  <c r="TZ163" i="59"/>
  <c r="TN163" i="59"/>
  <c r="TB163" i="59"/>
  <c r="SP163" i="59"/>
  <c r="SD163" i="59"/>
  <c r="RR163" i="59"/>
  <c r="RF163" i="59"/>
  <c r="QT163" i="59"/>
  <c r="QH163" i="59"/>
  <c r="PV163" i="59"/>
  <c r="PJ163" i="59"/>
  <c r="OX163" i="59"/>
  <c r="OL163" i="59"/>
  <c r="NZ163" i="59"/>
  <c r="NN163" i="59"/>
  <c r="NB163" i="59"/>
  <c r="MP163" i="59"/>
  <c r="MD163" i="59"/>
  <c r="LR163" i="59"/>
  <c r="LF163" i="59"/>
  <c r="KT163" i="59"/>
  <c r="KH163" i="59"/>
  <c r="JV163" i="59"/>
  <c r="JJ163" i="59"/>
  <c r="IX163" i="59"/>
  <c r="IL163" i="59"/>
  <c r="HZ163" i="59"/>
  <c r="HN163" i="59"/>
  <c r="HC165" i="59"/>
  <c r="WE164" i="59"/>
  <c r="QQ164" i="59"/>
  <c r="LC164" i="59"/>
  <c r="FO164" i="59"/>
  <c r="AP164" i="59"/>
  <c r="E164" i="59"/>
  <c r="AHB163" i="59"/>
  <c r="AGG163" i="59"/>
  <c r="AGG167" i="59" s="1"/>
  <c r="AGG168" i="59" s="1"/>
  <c r="AFQ163" i="59"/>
  <c r="AEW163" i="59"/>
  <c r="AEG163" i="59"/>
  <c r="ADM163" i="59"/>
  <c r="ACW163" i="59"/>
  <c r="ACC163" i="59"/>
  <c r="ABM163" i="59"/>
  <c r="AAS163" i="59"/>
  <c r="AAS167" i="59" s="1"/>
  <c r="AAS168" i="59" s="1"/>
  <c r="AAC163" i="59"/>
  <c r="ZI163" i="59"/>
  <c r="YS163" i="59"/>
  <c r="YC163" i="59"/>
  <c r="XQ163" i="59"/>
  <c r="XQ167" i="59" s="1"/>
  <c r="XQ168" i="59" s="1"/>
  <c r="XE163" i="59"/>
  <c r="WS163" i="59"/>
  <c r="WG163" i="59"/>
  <c r="WG167" i="59" s="1"/>
  <c r="WG168" i="59" s="1"/>
  <c r="VU163" i="59"/>
  <c r="VI163" i="59"/>
  <c r="UW163" i="59"/>
  <c r="UK163" i="59"/>
  <c r="TY163" i="59"/>
  <c r="TM163" i="59"/>
  <c r="TA163" i="59"/>
  <c r="SO163" i="59"/>
  <c r="SC163" i="59"/>
  <c r="RQ163" i="59"/>
  <c r="RE163" i="59"/>
  <c r="QS163" i="59"/>
  <c r="QS167" i="59" s="1"/>
  <c r="QS168" i="59" s="1"/>
  <c r="QG163" i="59"/>
  <c r="PU163" i="59"/>
  <c r="PI163" i="59"/>
  <c r="OW163" i="59"/>
  <c r="OK163" i="59"/>
  <c r="NY163" i="59"/>
  <c r="NM163" i="59"/>
  <c r="NA163" i="59"/>
  <c r="MO163" i="59"/>
  <c r="MC163" i="59"/>
  <c r="LQ163" i="59"/>
  <c r="LE163" i="59"/>
  <c r="LE167" i="59" s="1"/>
  <c r="LE168" i="59" s="1"/>
  <c r="KS163" i="59"/>
  <c r="KG163" i="59"/>
  <c r="JU163" i="59"/>
  <c r="JI163" i="59"/>
  <c r="IW163" i="59"/>
  <c r="IK163" i="59"/>
  <c r="HY163" i="59"/>
  <c r="HM163" i="59"/>
  <c r="HA163" i="59"/>
  <c r="GO163" i="59"/>
  <c r="GC163" i="59"/>
  <c r="FQ163" i="59"/>
  <c r="FQ167" i="59" s="1"/>
  <c r="FQ168" i="59" s="1"/>
  <c r="FE163" i="59"/>
  <c r="ES163" i="59"/>
  <c r="EG163" i="59"/>
  <c r="DU163" i="59"/>
  <c r="DI163" i="59"/>
  <c r="BO165" i="59"/>
  <c r="VS164" i="59"/>
  <c r="QE164" i="59"/>
  <c r="KQ164" i="59"/>
  <c r="FC164" i="59"/>
  <c r="AM164" i="59"/>
  <c r="AHT163" i="59"/>
  <c r="AHA163" i="59"/>
  <c r="AGF163" i="59"/>
  <c r="AFO163" i="59"/>
  <c r="AEV163" i="59"/>
  <c r="AEE163" i="59"/>
  <c r="ADL163" i="59"/>
  <c r="ACU163" i="59"/>
  <c r="ACU167" i="59" s="1"/>
  <c r="ACU168" i="59" s="1"/>
  <c r="ACB163" i="59"/>
  <c r="ACB167" i="59" s="1"/>
  <c r="ACB168" i="59" s="1"/>
  <c r="ABK163" i="59"/>
  <c r="AAR163" i="59"/>
  <c r="AAA163" i="59"/>
  <c r="AAA167" i="59" s="1"/>
  <c r="AAA168" i="59" s="1"/>
  <c r="ZH163" i="59"/>
  <c r="ZH167" i="59" s="1"/>
  <c r="ZH168" i="59" s="1"/>
  <c r="YQ163" i="59"/>
  <c r="YB163" i="59"/>
  <c r="YB167" i="59" s="1"/>
  <c r="YB168" i="59" s="1"/>
  <c r="XP163" i="59"/>
  <c r="XP167" i="59" s="1"/>
  <c r="XP168" i="59" s="1"/>
  <c r="XD163" i="59"/>
  <c r="WR163" i="59"/>
  <c r="WR167" i="59" s="1"/>
  <c r="WR168" i="59" s="1"/>
  <c r="WF163" i="59"/>
  <c r="WF167" i="59" s="1"/>
  <c r="WF168" i="59" s="1"/>
  <c r="VT163" i="59"/>
  <c r="VT167" i="59" s="1"/>
  <c r="VT168" i="59" s="1"/>
  <c r="VH163" i="59"/>
  <c r="UV163" i="59"/>
  <c r="UV167" i="59" s="1"/>
  <c r="UV168" i="59" s="1"/>
  <c r="UJ163" i="59"/>
  <c r="UJ167" i="59" s="1"/>
  <c r="UJ168" i="59" s="1"/>
  <c r="TX163" i="59"/>
  <c r="TX167" i="59" s="1"/>
  <c r="TX168" i="59" s="1"/>
  <c r="TL163" i="59"/>
  <c r="TL167" i="59" s="1"/>
  <c r="TL168" i="59" s="1"/>
  <c r="SZ163" i="59"/>
  <c r="SN163" i="59"/>
  <c r="SN167" i="59" s="1"/>
  <c r="SN168" i="59" s="1"/>
  <c r="SB163" i="59"/>
  <c r="SB167" i="59" s="1"/>
  <c r="SB168" i="59" s="1"/>
  <c r="RP163" i="59"/>
  <c r="RD163" i="59"/>
  <c r="QR163" i="59"/>
  <c r="QF163" i="59"/>
  <c r="QF167" i="59" s="1"/>
  <c r="QF168" i="59" s="1"/>
  <c r="PT163" i="59"/>
  <c r="PH163" i="59"/>
  <c r="OV163" i="59"/>
  <c r="OJ163" i="59"/>
  <c r="OJ167" i="59" s="1"/>
  <c r="OJ168" i="59" s="1"/>
  <c r="NX163" i="59"/>
  <c r="NX167" i="59" s="1"/>
  <c r="NX168" i="59" s="1"/>
  <c r="NL163" i="59"/>
  <c r="NL167" i="59" s="1"/>
  <c r="NL168" i="59" s="1"/>
  <c r="MZ163" i="59"/>
  <c r="MZ167" i="59" s="1"/>
  <c r="MZ168" i="59" s="1"/>
  <c r="MN163" i="59"/>
  <c r="MN167" i="59" s="1"/>
  <c r="MN168" i="59" s="1"/>
  <c r="MB163" i="59"/>
  <c r="LP163" i="59"/>
  <c r="LD163" i="59"/>
  <c r="KR163" i="59"/>
  <c r="KF163" i="59"/>
  <c r="JT163" i="59"/>
  <c r="JH163" i="59"/>
  <c r="IV163" i="59"/>
  <c r="IV167" i="59" s="1"/>
  <c r="IV168" i="59" s="1"/>
  <c r="AGB164" i="59"/>
  <c r="VG164" i="59"/>
  <c r="PS164" i="59"/>
  <c r="KE164" i="59"/>
  <c r="EQ164" i="59"/>
  <c r="AD164" i="59"/>
  <c r="AHS163" i="59"/>
  <c r="AHS167" i="59" s="1"/>
  <c r="AHS168" i="59" s="1"/>
  <c r="AGY163" i="59"/>
  <c r="AGY167" i="59" s="1"/>
  <c r="AGY168" i="59" s="1"/>
  <c r="AGE163" i="59"/>
  <c r="AFL163" i="59"/>
  <c r="AEU163" i="59"/>
  <c r="AEB163" i="59"/>
  <c r="ADK163" i="59"/>
  <c r="ADK167" i="59" s="1"/>
  <c r="ADK168" i="59" s="1"/>
  <c r="ACR163" i="59"/>
  <c r="ACA163" i="59"/>
  <c r="ABH163" i="59"/>
  <c r="AAQ163" i="59"/>
  <c r="ZX163" i="59"/>
  <c r="ZG163" i="59"/>
  <c r="YP163" i="59"/>
  <c r="YA163" i="59"/>
  <c r="XO163" i="59"/>
  <c r="XC163" i="59"/>
  <c r="WQ163" i="59"/>
  <c r="WE163" i="59"/>
  <c r="VS163" i="59"/>
  <c r="VG163" i="59"/>
  <c r="UU163" i="59"/>
  <c r="UI163" i="59"/>
  <c r="TW163" i="59"/>
  <c r="TK163" i="59"/>
  <c r="SY163" i="59"/>
  <c r="SM163" i="59"/>
  <c r="SA163" i="59"/>
  <c r="RO163" i="59"/>
  <c r="RO167" i="59" s="1"/>
  <c r="RO168" i="59" s="1"/>
  <c r="RC163" i="59"/>
  <c r="QQ163" i="59"/>
  <c r="QQ167" i="59" s="1"/>
  <c r="QQ168" i="59" s="1"/>
  <c r="QE163" i="59"/>
  <c r="PS163" i="59"/>
  <c r="PG163" i="59"/>
  <c r="OU163" i="59"/>
  <c r="OI163" i="59"/>
  <c r="NW163" i="59"/>
  <c r="NK163" i="59"/>
  <c r="MY163" i="59"/>
  <c r="MM163" i="59"/>
  <c r="MA163" i="59"/>
  <c r="LO163" i="59"/>
  <c r="LC163" i="59"/>
  <c r="KQ163" i="59"/>
  <c r="KE163" i="59"/>
  <c r="JS163" i="59"/>
  <c r="JG163" i="59"/>
  <c r="IU163" i="59"/>
  <c r="II163" i="59"/>
  <c r="HW163" i="59"/>
  <c r="HK163" i="59"/>
  <c r="ADH164" i="59"/>
  <c r="UU164" i="59"/>
  <c r="PG164" i="59"/>
  <c r="JS164" i="59"/>
  <c r="EE164" i="59"/>
  <c r="AA164" i="59"/>
  <c r="AHQ163" i="59"/>
  <c r="AGV163" i="59"/>
  <c r="AGD163" i="59"/>
  <c r="AFK163" i="59"/>
  <c r="AFK167" i="59" s="1"/>
  <c r="AFK168" i="59" s="1"/>
  <c r="AET163" i="59"/>
  <c r="AEA163" i="59"/>
  <c r="AEA167" i="59" s="1"/>
  <c r="AEA168" i="59" s="1"/>
  <c r="ADJ163" i="59"/>
  <c r="ACQ163" i="59"/>
  <c r="ABZ163" i="59"/>
  <c r="ABZ167" i="59" s="1"/>
  <c r="ABZ168" i="59" s="1"/>
  <c r="ABG163" i="59"/>
  <c r="AAP163" i="59"/>
  <c r="ZW163" i="59"/>
  <c r="ZF163" i="59"/>
  <c r="YN163" i="59"/>
  <c r="XZ163" i="59"/>
  <c r="XN163" i="59"/>
  <c r="XB163" i="59"/>
  <c r="WP163" i="59"/>
  <c r="WP167" i="59" s="1"/>
  <c r="WP168" i="59" s="1"/>
  <c r="WD163" i="59"/>
  <c r="VR163" i="59"/>
  <c r="VF163" i="59"/>
  <c r="UT163" i="59"/>
  <c r="UH163" i="59"/>
  <c r="TV163" i="59"/>
  <c r="TJ163" i="59"/>
  <c r="SX163" i="59"/>
  <c r="SL163" i="59"/>
  <c r="RZ163" i="59"/>
  <c r="RN163" i="59"/>
  <c r="RB163" i="59"/>
  <c r="QP163" i="59"/>
  <c r="QD163" i="59"/>
  <c r="PR163" i="59"/>
  <c r="PF163" i="59"/>
  <c r="OT163" i="59"/>
  <c r="OH163" i="59"/>
  <c r="NV163" i="59"/>
  <c r="NJ163" i="59"/>
  <c r="MX163" i="59"/>
  <c r="ML163" i="59"/>
  <c r="LZ163" i="59"/>
  <c r="LN163" i="59"/>
  <c r="LB163" i="59"/>
  <c r="KP163" i="59"/>
  <c r="KD163" i="59"/>
  <c r="KD167" i="59" s="1"/>
  <c r="KD168" i="59" s="1"/>
  <c r="JR163" i="59"/>
  <c r="JF163" i="59"/>
  <c r="IT163" i="59"/>
  <c r="IH163" i="59"/>
  <c r="HV163" i="59"/>
  <c r="HJ163" i="59"/>
  <c r="GX163" i="59"/>
  <c r="GL163" i="59"/>
  <c r="FZ163" i="59"/>
  <c r="FN163" i="59"/>
  <c r="FB163" i="59"/>
  <c r="EP163" i="59"/>
  <c r="EP167" i="59" s="1"/>
  <c r="EP168" i="59" s="1"/>
  <c r="ED163" i="59"/>
  <c r="DR163" i="59"/>
  <c r="DF163" i="59"/>
  <c r="CT163" i="59"/>
  <c r="CH163" i="59"/>
  <c r="BV163" i="59"/>
  <c r="BJ163" i="59"/>
  <c r="AX163" i="59"/>
  <c r="AL163" i="59"/>
  <c r="AAT164" i="59"/>
  <c r="UI164" i="59"/>
  <c r="OU164" i="59"/>
  <c r="JG164" i="59"/>
  <c r="DS164" i="59"/>
  <c r="W164" i="59"/>
  <c r="AHP163" i="59"/>
  <c r="AGU163" i="59"/>
  <c r="AGC163" i="59"/>
  <c r="AFI163" i="59"/>
  <c r="AFI167" i="59" s="1"/>
  <c r="AFI168" i="59" s="1"/>
  <c r="AES163" i="59"/>
  <c r="AES167" i="59" s="1"/>
  <c r="AES168" i="59" s="1"/>
  <c r="ADY163" i="59"/>
  <c r="ADI163" i="59"/>
  <c r="ADI167" i="59" s="1"/>
  <c r="ADI168" i="59" s="1"/>
  <c r="ACO163" i="59"/>
  <c r="ABY163" i="59"/>
  <c r="ABE163" i="59"/>
  <c r="ABE167" i="59" s="1"/>
  <c r="ABE168" i="59" s="1"/>
  <c r="AAO163" i="59"/>
  <c r="ZU163" i="59"/>
  <c r="ZE163" i="59"/>
  <c r="YM163" i="59"/>
  <c r="XY163" i="59"/>
  <c r="XM163" i="59"/>
  <c r="XA163" i="59"/>
  <c r="XA167" i="59" s="1"/>
  <c r="XA168" i="59" s="1"/>
  <c r="WO163" i="59"/>
  <c r="WC163" i="59"/>
  <c r="VQ163" i="59"/>
  <c r="VE163" i="59"/>
  <c r="US163" i="59"/>
  <c r="UG163" i="59"/>
  <c r="TU163" i="59"/>
  <c r="TI163" i="59"/>
  <c r="SW163" i="59"/>
  <c r="SK163" i="59"/>
  <c r="RY163" i="59"/>
  <c r="RY167" i="59" s="1"/>
  <c r="RY168" i="59" s="1"/>
  <c r="RM163" i="59"/>
  <c r="RM167" i="59" s="1"/>
  <c r="RM168" i="59" s="1"/>
  <c r="RA163" i="59"/>
  <c r="QO163" i="59"/>
  <c r="QC163" i="59"/>
  <c r="PQ163" i="59"/>
  <c r="PQ167" i="59" s="1"/>
  <c r="PQ168" i="59" s="1"/>
  <c r="PE163" i="59"/>
  <c r="OS163" i="59"/>
  <c r="OG163" i="59"/>
  <c r="NU163" i="59"/>
  <c r="NI163" i="59"/>
  <c r="MW163" i="59"/>
  <c r="MK163" i="59"/>
  <c r="MK167" i="59" s="1"/>
  <c r="MK168" i="59" s="1"/>
  <c r="LY163" i="59"/>
  <c r="LY167" i="59" s="1"/>
  <c r="LY168" i="59" s="1"/>
  <c r="LM163" i="59"/>
  <c r="LA163" i="59"/>
  <c r="KO163" i="59"/>
  <c r="KC163" i="59"/>
  <c r="KC167" i="59" s="1"/>
  <c r="KC168" i="59" s="1"/>
  <c r="JQ163" i="59"/>
  <c r="JE163" i="59"/>
  <c r="IS163" i="59"/>
  <c r="IG163" i="59"/>
  <c r="HU163" i="59"/>
  <c r="HI163" i="59"/>
  <c r="GW163" i="59"/>
  <c r="GW167" i="59" s="1"/>
  <c r="GW168" i="59" s="1"/>
  <c r="GK163" i="59"/>
  <c r="GK167" i="59" s="1"/>
  <c r="GK168" i="59" s="1"/>
  <c r="FY163" i="59"/>
  <c r="FM163" i="59"/>
  <c r="FA163" i="59"/>
  <c r="EO163" i="59"/>
  <c r="EO167" i="59" s="1"/>
  <c r="EO168" i="59" s="1"/>
  <c r="EC163" i="59"/>
  <c r="DQ163" i="59"/>
  <c r="DE163" i="59"/>
  <c r="CS163" i="59"/>
  <c r="CG163" i="59"/>
  <c r="BU163" i="59"/>
  <c r="BI163" i="59"/>
  <c r="BI167" i="59" s="1"/>
  <c r="BI168" i="59" s="1"/>
  <c r="AW163" i="59"/>
  <c r="AW167" i="59" s="1"/>
  <c r="AW168" i="59" s="1"/>
  <c r="AK163" i="59"/>
  <c r="Y163" i="59"/>
  <c r="L163" i="59"/>
  <c r="ZP164" i="59"/>
  <c r="TW164" i="59"/>
  <c r="OI164" i="59"/>
  <c r="IU164" i="59"/>
  <c r="DG164" i="59"/>
  <c r="S164" i="59"/>
  <c r="AHN163" i="59"/>
  <c r="AGS163" i="59"/>
  <c r="AGA163" i="59"/>
  <c r="AFH163" i="59"/>
  <c r="AEQ163" i="59"/>
  <c r="ADX163" i="59"/>
  <c r="ADX167" i="59" s="1"/>
  <c r="ADX168" i="59" s="1"/>
  <c r="ADG163" i="59"/>
  <c r="ADG167" i="59" s="1"/>
  <c r="ADG168" i="59" s="1"/>
  <c r="ACN163" i="59"/>
  <c r="ABW163" i="59"/>
  <c r="ABD163" i="59"/>
  <c r="AAM163" i="59"/>
  <c r="ZT163" i="59"/>
  <c r="ZC163" i="59"/>
  <c r="YK163" i="59"/>
  <c r="YK167" i="59" s="1"/>
  <c r="YK168" i="59" s="1"/>
  <c r="XX163" i="59"/>
  <c r="XL163" i="59"/>
  <c r="WZ163" i="59"/>
  <c r="WN163" i="59"/>
  <c r="WN167" i="59" s="1"/>
  <c r="WN168" i="59" s="1"/>
  <c r="WB163" i="59"/>
  <c r="VP163" i="59"/>
  <c r="VD163" i="59"/>
  <c r="UR163" i="59"/>
  <c r="UF163" i="59"/>
  <c r="TT163" i="59"/>
  <c r="TH163" i="59"/>
  <c r="TH167" i="59" s="1"/>
  <c r="TH168" i="59" s="1"/>
  <c r="SV163" i="59"/>
  <c r="SJ163" i="59"/>
  <c r="SJ167" i="59" s="1"/>
  <c r="SJ168" i="59" s="1"/>
  <c r="RX163" i="59"/>
  <c r="RL163" i="59"/>
  <c r="QZ163" i="59"/>
  <c r="QN163" i="59"/>
  <c r="QB163" i="59"/>
  <c r="PP163" i="59"/>
  <c r="PD163" i="59"/>
  <c r="OR163" i="59"/>
  <c r="OF163" i="59"/>
  <c r="NT163" i="59"/>
  <c r="NT167" i="59" s="1"/>
  <c r="NT168" i="59" s="1"/>
  <c r="NH163" i="59"/>
  <c r="MV163" i="59"/>
  <c r="MV167" i="59" s="1"/>
  <c r="MV168" i="59" s="1"/>
  <c r="MJ163" i="59"/>
  <c r="LX163" i="59"/>
  <c r="LL163" i="59"/>
  <c r="KZ163" i="59"/>
  <c r="KN163" i="59"/>
  <c r="KB163" i="59"/>
  <c r="ZB164" i="59"/>
  <c r="TK164" i="59"/>
  <c r="NW164" i="59"/>
  <c r="II164" i="59"/>
  <c r="CU164" i="59"/>
  <c r="Q164" i="59"/>
  <c r="AHM163" i="59"/>
  <c r="AGR163" i="59"/>
  <c r="AFX163" i="59"/>
  <c r="AFG163" i="59"/>
  <c r="AEN163" i="59"/>
  <c r="AEN167" i="59" s="1"/>
  <c r="AEN168" i="59" s="1"/>
  <c r="ADW163" i="59"/>
  <c r="ADD163" i="59"/>
  <c r="ACM163" i="59"/>
  <c r="ABT163" i="59"/>
  <c r="ABC163" i="59"/>
  <c r="AAJ163" i="59"/>
  <c r="ZS163" i="59"/>
  <c r="YZ163" i="59"/>
  <c r="YJ163" i="59"/>
  <c r="XW163" i="59"/>
  <c r="XK163" i="59"/>
  <c r="WY163" i="59"/>
  <c r="WM163" i="59"/>
  <c r="WA163" i="59"/>
  <c r="WA167" i="59" s="1"/>
  <c r="WA168" i="59" s="1"/>
  <c r="VO163" i="59"/>
  <c r="VO167" i="59" s="1"/>
  <c r="VO168" i="59" s="1"/>
  <c r="VC163" i="59"/>
  <c r="UQ163" i="59"/>
  <c r="UE163" i="59"/>
  <c r="TS163" i="59"/>
  <c r="TG163" i="59"/>
  <c r="SU163" i="59"/>
  <c r="SI163" i="59"/>
  <c r="RW163" i="59"/>
  <c r="RK163" i="59"/>
  <c r="QY163" i="59"/>
  <c r="QY167" i="59" s="1"/>
  <c r="QY168" i="59" s="1"/>
  <c r="QM163" i="59"/>
  <c r="QA163" i="59"/>
  <c r="PO163" i="59"/>
  <c r="PC163" i="59"/>
  <c r="OQ163" i="59"/>
  <c r="OE163" i="59"/>
  <c r="NS163" i="59"/>
  <c r="NG163" i="59"/>
  <c r="MU163" i="59"/>
  <c r="MI163" i="59"/>
  <c r="MI167" i="59" s="1"/>
  <c r="MI168" i="59" s="1"/>
  <c r="LW163" i="59"/>
  <c r="LK163" i="59"/>
  <c r="KY163" i="59"/>
  <c r="KM163" i="59"/>
  <c r="KA163" i="59"/>
  <c r="JO163" i="59"/>
  <c r="JC163" i="59"/>
  <c r="IQ163" i="59"/>
  <c r="IE163" i="59"/>
  <c r="HS163" i="59"/>
  <c r="HG163" i="59"/>
  <c r="GU163" i="59"/>
  <c r="GU167" i="59" s="1"/>
  <c r="GU168" i="59" s="1"/>
  <c r="GI163" i="59"/>
  <c r="FW163" i="59"/>
  <c r="FK163" i="59"/>
  <c r="EY163" i="59"/>
  <c r="EM163" i="59"/>
  <c r="EA163" i="59"/>
  <c r="DO163" i="59"/>
  <c r="YA164" i="59"/>
  <c r="SM164" i="59"/>
  <c r="MY164" i="59"/>
  <c r="HK164" i="59"/>
  <c r="BW164" i="59"/>
  <c r="M164" i="59"/>
  <c r="AHH163" i="59"/>
  <c r="AGO163" i="59"/>
  <c r="AFU163" i="59"/>
  <c r="AFU167" i="59" s="1"/>
  <c r="AFU168" i="59" s="1"/>
  <c r="AFE163" i="59"/>
  <c r="AEK163" i="59"/>
  <c r="ADU163" i="59"/>
  <c r="ADA163" i="59"/>
  <c r="ACK163" i="59"/>
  <c r="ABQ163" i="59"/>
  <c r="ABA163" i="59"/>
  <c r="ABA167" i="59" s="1"/>
  <c r="ABA168" i="59" s="1"/>
  <c r="AAG163" i="59"/>
  <c r="ZQ163" i="59"/>
  <c r="YW163" i="59"/>
  <c r="YH163" i="59"/>
  <c r="XU163" i="59"/>
  <c r="XI163" i="59"/>
  <c r="XI167" i="59" s="1"/>
  <c r="XI168" i="59" s="1"/>
  <c r="WW163" i="59"/>
  <c r="WW167" i="59" s="1"/>
  <c r="WK163" i="59"/>
  <c r="VY163" i="59"/>
  <c r="VY167" i="59" s="1"/>
  <c r="VY168" i="59" s="1"/>
  <c r="VM163" i="59"/>
  <c r="VA163" i="59"/>
  <c r="UO163" i="59"/>
  <c r="UC163" i="59"/>
  <c r="TQ163" i="59"/>
  <c r="TE163" i="59"/>
  <c r="SS163" i="59"/>
  <c r="SG163" i="59"/>
  <c r="RU163" i="59"/>
  <c r="RI163" i="59"/>
  <c r="QW163" i="59"/>
  <c r="QK163" i="59"/>
  <c r="PY163" i="59"/>
  <c r="PM163" i="59"/>
  <c r="PA163" i="59"/>
  <c r="OO163" i="59"/>
  <c r="OC163" i="59"/>
  <c r="NQ163" i="59"/>
  <c r="NE163" i="59"/>
  <c r="MS163" i="59"/>
  <c r="MG163" i="59"/>
  <c r="LU163" i="59"/>
  <c r="LI163" i="59"/>
  <c r="LI167" i="59" s="1"/>
  <c r="LI168" i="59" s="1"/>
  <c r="KW163" i="59"/>
  <c r="KW167" i="59" s="1"/>
  <c r="KW168" i="59" s="1"/>
  <c r="KK163" i="59"/>
  <c r="JY163" i="59"/>
  <c r="JM163" i="59"/>
  <c r="JA163" i="59"/>
  <c r="IO163" i="59"/>
  <c r="IC163" i="59"/>
  <c r="HQ163" i="59"/>
  <c r="HE163" i="59"/>
  <c r="GS163" i="59"/>
  <c r="GG163" i="59"/>
  <c r="FU163" i="59"/>
  <c r="FU167" i="59" s="1"/>
  <c r="FU168" i="59" s="1"/>
  <c r="FI163" i="59"/>
  <c r="FI167" i="59" s="1"/>
  <c r="FI168" i="59" s="1"/>
  <c r="EW163" i="59"/>
  <c r="EK163" i="59"/>
  <c r="DY163" i="59"/>
  <c r="DM163" i="59"/>
  <c r="DA163" i="59"/>
  <c r="CO163" i="59"/>
  <c r="CC163" i="59"/>
  <c r="BQ163" i="59"/>
  <c r="BE163" i="59"/>
  <c r="AS163" i="59"/>
  <c r="AS167" i="59" s="1"/>
  <c r="AS168" i="59" s="1"/>
  <c r="YN164" i="59"/>
  <c r="ADC163" i="59"/>
  <c r="VZ163" i="59"/>
  <c r="VZ167" i="59" s="1"/>
  <c r="VZ168" i="59" s="1"/>
  <c r="QL163" i="59"/>
  <c r="KX163" i="59"/>
  <c r="IA163" i="59"/>
  <c r="GV163" i="59"/>
  <c r="FX163" i="59"/>
  <c r="EZ163" i="59"/>
  <c r="EB163" i="59"/>
  <c r="DD163" i="59"/>
  <c r="DD167" i="59" s="1"/>
  <c r="DD168" i="59" s="1"/>
  <c r="CL163" i="59"/>
  <c r="BT163" i="59"/>
  <c r="BT167" i="59" s="1"/>
  <c r="BT168" i="59" s="1"/>
  <c r="BB163" i="59"/>
  <c r="AJ163" i="59"/>
  <c r="U163" i="59"/>
  <c r="F163" i="59"/>
  <c r="F167" i="59" s="1"/>
  <c r="F168" i="59" s="1"/>
  <c r="SY164" i="59"/>
  <c r="ACL163" i="59"/>
  <c r="VN163" i="59"/>
  <c r="VN167" i="59" s="1"/>
  <c r="VN168" i="59" s="1"/>
  <c r="PZ163" i="59"/>
  <c r="KL163" i="59"/>
  <c r="HX163" i="59"/>
  <c r="GT163" i="59"/>
  <c r="FV163" i="59"/>
  <c r="EX163" i="59"/>
  <c r="EX167" i="59" s="1"/>
  <c r="EX168" i="59" s="1"/>
  <c r="DZ163" i="59"/>
  <c r="DC163" i="59"/>
  <c r="CK163" i="59"/>
  <c r="BS163" i="59"/>
  <c r="BA163" i="59"/>
  <c r="AI163" i="59"/>
  <c r="T163" i="59"/>
  <c r="E163" i="59"/>
  <c r="NK164" i="59"/>
  <c r="ABS163" i="59"/>
  <c r="VB163" i="59"/>
  <c r="PN163" i="59"/>
  <c r="PN167" i="59" s="1"/>
  <c r="PN168" i="59" s="1"/>
  <c r="JZ163" i="59"/>
  <c r="HT163" i="59"/>
  <c r="HT167" i="59" s="1"/>
  <c r="HT168" i="59" s="1"/>
  <c r="GQ163" i="59"/>
  <c r="FS163" i="59"/>
  <c r="EU163" i="59"/>
  <c r="EU167" i="59" s="1"/>
  <c r="EU168" i="59" s="1"/>
  <c r="DW163" i="59"/>
  <c r="DB163" i="59"/>
  <c r="CJ163" i="59"/>
  <c r="BR163" i="59"/>
  <c r="AZ163" i="59"/>
  <c r="AH163" i="59"/>
  <c r="R163" i="59"/>
  <c r="R167" i="59" s="1"/>
  <c r="R168" i="59" s="1"/>
  <c r="D163" i="59"/>
  <c r="HW164" i="59"/>
  <c r="ABB163" i="59"/>
  <c r="UP163" i="59"/>
  <c r="PB163" i="59"/>
  <c r="JP163" i="59"/>
  <c r="HR163" i="59"/>
  <c r="GP163" i="59"/>
  <c r="FR163" i="59"/>
  <c r="ET163" i="59"/>
  <c r="DV163" i="59"/>
  <c r="CY163" i="59"/>
  <c r="CY167" i="59" s="1"/>
  <c r="CY168" i="59" s="1"/>
  <c r="CI163" i="59"/>
  <c r="BO163" i="59"/>
  <c r="AY163" i="59"/>
  <c r="AG163" i="59"/>
  <c r="Q163" i="59"/>
  <c r="CI164" i="59"/>
  <c r="AAI163" i="59"/>
  <c r="AAI167" i="59" s="1"/>
  <c r="AAI168" i="59" s="1"/>
  <c r="UD163" i="59"/>
  <c r="OP163" i="59"/>
  <c r="JN163" i="59"/>
  <c r="HO163" i="59"/>
  <c r="HO167" i="59" s="1"/>
  <c r="HO168" i="59" s="1"/>
  <c r="GN163" i="59"/>
  <c r="FP163" i="59"/>
  <c r="ER163" i="59"/>
  <c r="DT163" i="59"/>
  <c r="CX163" i="59"/>
  <c r="CF163" i="59"/>
  <c r="CF167" i="59" s="1"/>
  <c r="CF168" i="59" s="1"/>
  <c r="BN163" i="59"/>
  <c r="AV163" i="59"/>
  <c r="AE163" i="59"/>
  <c r="P163" i="59"/>
  <c r="N164" i="59"/>
  <c r="ZR163" i="59"/>
  <c r="TR163" i="59"/>
  <c r="OD163" i="59"/>
  <c r="JD163" i="59"/>
  <c r="HL163" i="59"/>
  <c r="HL167" i="59" s="1"/>
  <c r="HL168" i="59" s="1"/>
  <c r="GM163" i="59"/>
  <c r="FO163" i="59"/>
  <c r="EQ163" i="59"/>
  <c r="DS163" i="59"/>
  <c r="CW163" i="59"/>
  <c r="CE163" i="59"/>
  <c r="BM163" i="59"/>
  <c r="AU163" i="59"/>
  <c r="AU167" i="59" s="1"/>
  <c r="AU168" i="59" s="1"/>
  <c r="AD163" i="59"/>
  <c r="AD167" i="59" s="1"/>
  <c r="AD168" i="59" s="1"/>
  <c r="O163" i="59"/>
  <c r="AHK163" i="59"/>
  <c r="YY163" i="59"/>
  <c r="TF163" i="59"/>
  <c r="TF167" i="59" s="1"/>
  <c r="TF168" i="59" s="1"/>
  <c r="NR163" i="59"/>
  <c r="JB163" i="59"/>
  <c r="HH163" i="59"/>
  <c r="GJ163" i="59"/>
  <c r="FL163" i="59"/>
  <c r="EN163" i="59"/>
  <c r="DP163" i="59"/>
  <c r="CV163" i="59"/>
  <c r="CD163" i="59"/>
  <c r="BL163" i="59"/>
  <c r="BL167" i="59" s="1"/>
  <c r="BL168" i="59" s="1"/>
  <c r="AT163" i="59"/>
  <c r="AC163" i="59"/>
  <c r="N163" i="59"/>
  <c r="AGP163" i="59"/>
  <c r="YI163" i="59"/>
  <c r="ST163" i="59"/>
  <c r="NF163" i="59"/>
  <c r="IR163" i="59"/>
  <c r="IR167" i="59" s="1"/>
  <c r="IR168" i="59" s="1"/>
  <c r="HF163" i="59"/>
  <c r="HF167" i="59" s="1"/>
  <c r="HF168" i="59" s="1"/>
  <c r="GH163" i="59"/>
  <c r="FJ163" i="59"/>
  <c r="FJ167" i="59" s="1"/>
  <c r="FJ168" i="59" s="1"/>
  <c r="EL163" i="59"/>
  <c r="DN163" i="59"/>
  <c r="CU163" i="59"/>
  <c r="CA163" i="59"/>
  <c r="BK163" i="59"/>
  <c r="AQ163" i="59"/>
  <c r="AB163" i="59"/>
  <c r="M163" i="59"/>
  <c r="AFW163" i="59"/>
  <c r="AFW167" i="59" s="1"/>
  <c r="AFW168" i="59" s="1"/>
  <c r="XV163" i="59"/>
  <c r="XV167" i="59" s="1"/>
  <c r="XV168" i="59" s="1"/>
  <c r="SH163" i="59"/>
  <c r="SH167" i="59" s="1"/>
  <c r="SH168" i="59" s="1"/>
  <c r="MT163" i="59"/>
  <c r="MT167" i="59" s="1"/>
  <c r="MT168" i="59" s="1"/>
  <c r="IP163" i="59"/>
  <c r="HC163" i="59"/>
  <c r="GE163" i="59"/>
  <c r="FG163" i="59"/>
  <c r="FG167" i="59" s="1"/>
  <c r="FG168" i="59" s="1"/>
  <c r="EI163" i="59"/>
  <c r="DK163" i="59"/>
  <c r="CR163" i="59"/>
  <c r="CR167" i="59" s="1"/>
  <c r="CR168" i="59" s="1"/>
  <c r="BZ163" i="59"/>
  <c r="BH163" i="59"/>
  <c r="AP163" i="59"/>
  <c r="AP167" i="59" s="1"/>
  <c r="AP168" i="59" s="1"/>
  <c r="AA163" i="59"/>
  <c r="AA167" i="59" s="1"/>
  <c r="AA168" i="59" s="1"/>
  <c r="K163" i="59"/>
  <c r="AFF163" i="59"/>
  <c r="XJ163" i="59"/>
  <c r="XJ167" i="59" s="1"/>
  <c r="XJ168" i="59" s="1"/>
  <c r="RV163" i="59"/>
  <c r="RV167" i="59" s="1"/>
  <c r="RV168" i="59" s="1"/>
  <c r="MH163" i="59"/>
  <c r="IJ163" i="59"/>
  <c r="HB163" i="59"/>
  <c r="GD163" i="59"/>
  <c r="GD167" i="59" s="1"/>
  <c r="GD168" i="59" s="1"/>
  <c r="FF163" i="59"/>
  <c r="FF167" i="59" s="1"/>
  <c r="FF168" i="59" s="1"/>
  <c r="EH163" i="59"/>
  <c r="DJ163" i="59"/>
  <c r="CQ163" i="59"/>
  <c r="BY163" i="59"/>
  <c r="BY167" i="59" s="1"/>
  <c r="BY168" i="59" s="1"/>
  <c r="BG163" i="59"/>
  <c r="BG167" i="59" s="1"/>
  <c r="BG168" i="59" s="1"/>
  <c r="AO163" i="59"/>
  <c r="Z163" i="59"/>
  <c r="Z167" i="59" s="1"/>
  <c r="Z168" i="59" s="1"/>
  <c r="J163" i="59"/>
  <c r="AEM163" i="59"/>
  <c r="WX163" i="59"/>
  <c r="RJ163" i="59"/>
  <c r="LV163" i="59"/>
  <c r="IF163" i="59"/>
  <c r="IF167" i="59" s="1"/>
  <c r="IF168" i="59" s="1"/>
  <c r="GZ163" i="59"/>
  <c r="GZ167" i="59" s="1"/>
  <c r="GZ168" i="59" s="1"/>
  <c r="GB163" i="59"/>
  <c r="GB167" i="59" s="1"/>
  <c r="GB168" i="59" s="1"/>
  <c r="FD163" i="59"/>
  <c r="EF163" i="59"/>
  <c r="DH163" i="59"/>
  <c r="CP163" i="59"/>
  <c r="CP167" i="59" s="1"/>
  <c r="CP168" i="59" s="1"/>
  <c r="BX163" i="59"/>
  <c r="BX167" i="59" s="1"/>
  <c r="BX168" i="59" s="1"/>
  <c r="BF163" i="59"/>
  <c r="AN163" i="59"/>
  <c r="X163" i="59"/>
  <c r="I163" i="59"/>
  <c r="ADV163" i="59"/>
  <c r="BC163" i="59"/>
  <c r="WL163" i="59"/>
  <c r="AM163" i="59"/>
  <c r="QX163" i="59"/>
  <c r="W163" i="59"/>
  <c r="LJ163" i="59"/>
  <c r="H163" i="59"/>
  <c r="H167" i="59" s="1"/>
  <c r="H168" i="59" s="1"/>
  <c r="ID163" i="59"/>
  <c r="GY163" i="59"/>
  <c r="GA163" i="59"/>
  <c r="FC163" i="59"/>
  <c r="EE163" i="59"/>
  <c r="DG163" i="59"/>
  <c r="BW163" i="59"/>
  <c r="VY161" i="59"/>
  <c r="ABM161" i="59"/>
  <c r="K161" i="59"/>
  <c r="X161" i="59"/>
  <c r="AJ161" i="59"/>
  <c r="AV161" i="59"/>
  <c r="BH161" i="59"/>
  <c r="CF161" i="59"/>
  <c r="CR161" i="59"/>
  <c r="DD161" i="59"/>
  <c r="DP161" i="59"/>
  <c r="EB161" i="59"/>
  <c r="EN161" i="59"/>
  <c r="EZ161" i="59"/>
  <c r="FL161" i="59"/>
  <c r="FX161" i="59"/>
  <c r="GJ161" i="59"/>
  <c r="GV161" i="59"/>
  <c r="HH161" i="59"/>
  <c r="HT161" i="59"/>
  <c r="IF161" i="59"/>
  <c r="IR161" i="59"/>
  <c r="JD161" i="59"/>
  <c r="JP161" i="59"/>
  <c r="KB161" i="59"/>
  <c r="KN161" i="59"/>
  <c r="KZ161" i="59"/>
  <c r="LL161" i="59"/>
  <c r="LX161" i="59"/>
  <c r="MJ161" i="59"/>
  <c r="MV161" i="59"/>
  <c r="NH161" i="59"/>
  <c r="NT161" i="59"/>
  <c r="OF161" i="59"/>
  <c r="OR161" i="59"/>
  <c r="PD161" i="59"/>
  <c r="PP161" i="59"/>
  <c r="QB161" i="59"/>
  <c r="QN161" i="59"/>
  <c r="QZ161" i="59"/>
  <c r="RL161" i="59"/>
  <c r="RX161" i="59"/>
  <c r="SJ161" i="59"/>
  <c r="SV161" i="59"/>
  <c r="TH161" i="59"/>
  <c r="TT161" i="59"/>
  <c r="UF161" i="59"/>
  <c r="UR161" i="59"/>
  <c r="VD161" i="59"/>
  <c r="VP161" i="59"/>
  <c r="WB161" i="59"/>
  <c r="WN161" i="59"/>
  <c r="WZ161" i="59"/>
  <c r="XL161" i="59"/>
  <c r="XX161" i="59"/>
  <c r="YJ161" i="59"/>
  <c r="YV161" i="59"/>
  <c r="ZH161" i="59"/>
  <c r="ZT161" i="59"/>
  <c r="AAF161" i="59"/>
  <c r="AAR161" i="59"/>
  <c r="ABD161" i="59"/>
  <c r="ABP161" i="59"/>
  <c r="ACB161" i="59"/>
  <c r="ACN161" i="59"/>
  <c r="ACZ161" i="59"/>
  <c r="ADL161" i="59"/>
  <c r="ADX161" i="59"/>
  <c r="AEJ161" i="59"/>
  <c r="AEV161" i="59"/>
  <c r="AFH161" i="59"/>
  <c r="AFT161" i="59"/>
  <c r="AGF161" i="59"/>
  <c r="AGR161" i="59"/>
  <c r="AHD161" i="59"/>
  <c r="AHP161" i="59"/>
  <c r="AHU158" i="59"/>
  <c r="AHU160" i="59" s="1"/>
  <c r="OG161" i="59"/>
  <c r="PQ161" i="59"/>
  <c r="RA161" i="59"/>
  <c r="SK161" i="59"/>
  <c r="TU161" i="59"/>
  <c r="VE161" i="59"/>
  <c r="XM161" i="59"/>
  <c r="ADA161" i="59"/>
  <c r="M161" i="59"/>
  <c r="Z161" i="59"/>
  <c r="AL161" i="59"/>
  <c r="AX161" i="59"/>
  <c r="BJ161" i="59"/>
  <c r="BV161" i="59"/>
  <c r="CH161" i="59"/>
  <c r="CT161" i="59"/>
  <c r="DF161" i="59"/>
  <c r="DR161" i="59"/>
  <c r="ED161" i="59"/>
  <c r="EP161" i="59"/>
  <c r="FB161" i="59"/>
  <c r="FN161" i="59"/>
  <c r="FZ161" i="59"/>
  <c r="GL161" i="59"/>
  <c r="GX161" i="59"/>
  <c r="HJ161" i="59"/>
  <c r="HV161" i="59"/>
  <c r="IH161" i="59"/>
  <c r="IT161" i="59"/>
  <c r="JF161" i="59"/>
  <c r="JR161" i="59"/>
  <c r="KD161" i="59"/>
  <c r="KP161" i="59"/>
  <c r="LB161" i="59"/>
  <c r="LN161" i="59"/>
  <c r="LZ161" i="59"/>
  <c r="ML161" i="59"/>
  <c r="MX161" i="59"/>
  <c r="NJ161" i="59"/>
  <c r="NV161" i="59"/>
  <c r="OH161" i="59"/>
  <c r="OT161" i="59"/>
  <c r="PF161" i="59"/>
  <c r="PR161" i="59"/>
  <c r="QD161" i="59"/>
  <c r="QP161" i="59"/>
  <c r="RB161" i="59"/>
  <c r="RN161" i="59"/>
  <c r="RZ161" i="59"/>
  <c r="SL161" i="59"/>
  <c r="SX161" i="59"/>
  <c r="TJ161" i="59"/>
  <c r="TV161" i="59"/>
  <c r="UH161" i="59"/>
  <c r="UT161" i="59"/>
  <c r="VF161" i="59"/>
  <c r="VR161" i="59"/>
  <c r="WD161" i="59"/>
  <c r="WP161" i="59"/>
  <c r="XB161" i="59"/>
  <c r="XN161" i="59"/>
  <c r="XZ161" i="59"/>
  <c r="YL161" i="59"/>
  <c r="YX161" i="59"/>
  <c r="ZJ161" i="59"/>
  <c r="ZV161" i="59"/>
  <c r="AAH161" i="59"/>
  <c r="AAT161" i="59"/>
  <c r="ABF161" i="59"/>
  <c r="ABR161" i="59"/>
  <c r="ACD161" i="59"/>
  <c r="ACP161" i="59"/>
  <c r="ADB161" i="59"/>
  <c r="ADN161" i="59"/>
  <c r="ADZ161" i="59"/>
  <c r="AEL161" i="59"/>
  <c r="AEX161" i="59"/>
  <c r="AFJ161" i="59"/>
  <c r="AFV161" i="59"/>
  <c r="AGH161" i="59"/>
  <c r="AGT161" i="59"/>
  <c r="AHF161" i="59"/>
  <c r="AHR161" i="59"/>
  <c r="ABL168" i="59"/>
  <c r="MY161" i="59"/>
  <c r="WW168" i="59"/>
  <c r="WU161" i="59"/>
  <c r="O161" i="59"/>
  <c r="AB161" i="59"/>
  <c r="AN161" i="59"/>
  <c r="AZ161" i="59"/>
  <c r="BL161" i="59"/>
  <c r="BX161" i="59"/>
  <c r="CJ161" i="59"/>
  <c r="CV161" i="59"/>
  <c r="DH161" i="59"/>
  <c r="DT161" i="59"/>
  <c r="EF161" i="59"/>
  <c r="ER161" i="59"/>
  <c r="FD161" i="59"/>
  <c r="FP161" i="59"/>
  <c r="GB161" i="59"/>
  <c r="GN161" i="59"/>
  <c r="GZ161" i="59"/>
  <c r="HL161" i="59"/>
  <c r="HX161" i="59"/>
  <c r="IJ161" i="59"/>
  <c r="IV161" i="59"/>
  <c r="JH161" i="59"/>
  <c r="JT161" i="59"/>
  <c r="KF161" i="59"/>
  <c r="KR161" i="59"/>
  <c r="LD161" i="59"/>
  <c r="LP161" i="59"/>
  <c r="MB161" i="59"/>
  <c r="MN161" i="59"/>
  <c r="MZ161" i="59"/>
  <c r="NL161" i="59"/>
  <c r="NX161" i="59"/>
  <c r="OJ161" i="59"/>
  <c r="OV161" i="59"/>
  <c r="PH161" i="59"/>
  <c r="PT161" i="59"/>
  <c r="QF161" i="59"/>
  <c r="QR161" i="59"/>
  <c r="RD161" i="59"/>
  <c r="RP161" i="59"/>
  <c r="SB161" i="59"/>
  <c r="SN161" i="59"/>
  <c r="SZ161" i="59"/>
  <c r="TL161" i="59"/>
  <c r="TX161" i="59"/>
  <c r="UJ161" i="59"/>
  <c r="UV161" i="59"/>
  <c r="VH161" i="59"/>
  <c r="VT161" i="59"/>
  <c r="WF161" i="59"/>
  <c r="WR161" i="59"/>
  <c r="XD161" i="59"/>
  <c r="XP161" i="59"/>
  <c r="YB161" i="59"/>
  <c r="YN161" i="59"/>
  <c r="YZ161" i="59"/>
  <c r="ZL161" i="59"/>
  <c r="ZX161" i="59"/>
  <c r="AAJ161" i="59"/>
  <c r="AAV161" i="59"/>
  <c r="ABH161" i="59"/>
  <c r="ABT161" i="59"/>
  <c r="ACF161" i="59"/>
  <c r="ACR161" i="59"/>
  <c r="ADD161" i="59"/>
  <c r="ADP161" i="59"/>
  <c r="AEN161" i="59"/>
  <c r="AEZ161" i="59"/>
  <c r="AFL161" i="59"/>
  <c r="AFX161" i="59"/>
  <c r="AGJ161" i="59"/>
  <c r="AGV161" i="59"/>
  <c r="AHH161" i="59"/>
  <c r="AHT161" i="59"/>
  <c r="CM163" i="59"/>
  <c r="ABR168" i="59"/>
  <c r="ACD168" i="59"/>
  <c r="AHR168" i="59"/>
  <c r="AEO168" i="59"/>
  <c r="AFA168" i="59"/>
  <c r="AFB168" i="59"/>
  <c r="ADS168" i="59"/>
  <c r="AHO6" i="55"/>
  <c r="AHO7" i="55"/>
  <c r="AHO8" i="55"/>
  <c r="AHO9" i="55"/>
  <c r="AHO10" i="55"/>
  <c r="AHO11" i="55"/>
  <c r="AHO12" i="55"/>
  <c r="AHO13" i="55"/>
  <c r="AHO14" i="55"/>
  <c r="AHO15" i="55"/>
  <c r="AHO16" i="55"/>
  <c r="AHO5" i="55"/>
  <c r="HX167" i="59" l="1"/>
  <c r="HX168" i="59" s="1"/>
  <c r="AEL167" i="59"/>
  <c r="AEL168" i="59" s="1"/>
  <c r="LR167" i="59"/>
  <c r="LR168" i="59" s="1"/>
  <c r="RF167" i="59"/>
  <c r="RF168" i="59" s="1"/>
  <c r="ZL167" i="59"/>
  <c r="ZL168" i="59" s="1"/>
  <c r="DL167" i="59"/>
  <c r="DL168" i="59" s="1"/>
  <c r="IZ167" i="59"/>
  <c r="IZ168" i="59" s="1"/>
  <c r="ON167" i="59"/>
  <c r="ON168" i="59" s="1"/>
  <c r="UB167" i="59"/>
  <c r="UB168" i="59" s="1"/>
  <c r="AAN167" i="59"/>
  <c r="AAN168" i="59" s="1"/>
  <c r="BM167" i="59"/>
  <c r="BM168" i="59" s="1"/>
  <c r="AHN167" i="59"/>
  <c r="AHN168" i="59" s="1"/>
  <c r="XZ167" i="59"/>
  <c r="XZ168" i="59" s="1"/>
  <c r="ZX167" i="59"/>
  <c r="ZX168" i="59" s="1"/>
  <c r="DI167" i="59"/>
  <c r="DI168" i="59" s="1"/>
  <c r="IW167" i="59"/>
  <c r="IW168" i="59" s="1"/>
  <c r="TY167" i="59"/>
  <c r="TY168" i="59" s="1"/>
  <c r="ACE167" i="59"/>
  <c r="ACE168" i="59" s="1"/>
  <c r="ADZ167" i="59"/>
  <c r="ADZ168" i="59" s="1"/>
  <c r="KV167" i="59"/>
  <c r="KV168" i="59" s="1"/>
  <c r="VC167" i="59"/>
  <c r="VC168" i="59" s="1"/>
  <c r="HV167" i="59"/>
  <c r="HV168" i="59" s="1"/>
  <c r="AAQ167" i="59"/>
  <c r="AAQ168" i="59" s="1"/>
  <c r="ZS167" i="59"/>
  <c r="ZS168" i="59" s="1"/>
  <c r="QJ167" i="59"/>
  <c r="QJ168" i="59" s="1"/>
  <c r="BR167" i="59"/>
  <c r="BR168" i="59" s="1"/>
  <c r="ABT167" i="59"/>
  <c r="ABT168" i="59" s="1"/>
  <c r="TT167" i="59"/>
  <c r="TT168" i="59" s="1"/>
  <c r="CH167" i="59"/>
  <c r="CH168" i="59" s="1"/>
  <c r="SX167" i="59"/>
  <c r="SX168" i="59" s="1"/>
  <c r="CJ167" i="59"/>
  <c r="CJ168" i="59" s="1"/>
  <c r="UF167" i="59"/>
  <c r="UF168" i="59" s="1"/>
  <c r="CS167" i="59"/>
  <c r="CS168" i="59" s="1"/>
  <c r="IG167" i="59"/>
  <c r="IG168" i="59" s="1"/>
  <c r="NU167" i="59"/>
  <c r="NU168" i="59" s="1"/>
  <c r="AHQ167" i="59"/>
  <c r="AHQ168" i="59" s="1"/>
  <c r="AFO167" i="59"/>
  <c r="AFO168" i="59" s="1"/>
  <c r="ADO167" i="59"/>
  <c r="ADO168" i="59" s="1"/>
  <c r="AEZ167" i="59"/>
  <c r="AEZ168" i="59" s="1"/>
  <c r="NJ167" i="59"/>
  <c r="NJ168" i="59" s="1"/>
  <c r="MB167" i="59"/>
  <c r="MB168" i="59" s="1"/>
  <c r="AEC167" i="59"/>
  <c r="AEC168" i="59" s="1"/>
  <c r="HH167" i="59"/>
  <c r="HH168" i="59" s="1"/>
  <c r="DB167" i="59"/>
  <c r="DB168" i="59" s="1"/>
  <c r="T167" i="59"/>
  <c r="T168" i="59" s="1"/>
  <c r="AGO167" i="59"/>
  <c r="AGO168" i="59" s="1"/>
  <c r="ADD167" i="59"/>
  <c r="ADD168" i="59" s="1"/>
  <c r="ABD167" i="59"/>
  <c r="ABD168" i="59" s="1"/>
  <c r="ZW167" i="59"/>
  <c r="ZW168" i="59" s="1"/>
  <c r="ACC167" i="59"/>
  <c r="ACC168" i="59" s="1"/>
  <c r="AEP167" i="59"/>
  <c r="AEP168" i="59" s="1"/>
  <c r="ACV167" i="59"/>
  <c r="ACV168" i="59" s="1"/>
  <c r="BK167" i="59"/>
  <c r="BK168" i="59" s="1"/>
  <c r="ACW167" i="59"/>
  <c r="ACW168" i="59" s="1"/>
  <c r="ZI167" i="59"/>
  <c r="ZI168" i="59" s="1"/>
  <c r="FH167" i="59"/>
  <c r="FH168" i="59" s="1"/>
  <c r="DW167" i="59"/>
  <c r="DW168" i="59" s="1"/>
  <c r="YW167" i="59"/>
  <c r="YW168" i="59" s="1"/>
  <c r="FO167" i="59"/>
  <c r="FO168" i="59" s="1"/>
  <c r="DA167" i="59"/>
  <c r="DA168" i="59" s="1"/>
  <c r="IO167" i="59"/>
  <c r="IO168" i="59" s="1"/>
  <c r="OC167" i="59"/>
  <c r="OC168" i="59" s="1"/>
  <c r="TQ167" i="59"/>
  <c r="TQ168" i="59" s="1"/>
  <c r="GI167" i="59"/>
  <c r="GI168" i="59" s="1"/>
  <c r="LW167" i="59"/>
  <c r="LW168" i="59" s="1"/>
  <c r="RK167" i="59"/>
  <c r="RK168" i="59" s="1"/>
  <c r="EC167" i="59"/>
  <c r="EC168" i="59" s="1"/>
  <c r="JQ167" i="59"/>
  <c r="JQ168" i="59" s="1"/>
  <c r="PE167" i="59"/>
  <c r="PE168" i="59" s="1"/>
  <c r="US167" i="59"/>
  <c r="US168" i="59" s="1"/>
  <c r="ED167" i="59"/>
  <c r="ED168" i="59" s="1"/>
  <c r="JR167" i="59"/>
  <c r="JR168" i="59" s="1"/>
  <c r="LC167" i="59"/>
  <c r="LC168" i="59" s="1"/>
  <c r="WE167" i="59"/>
  <c r="WE168" i="59" s="1"/>
  <c r="XR167" i="59"/>
  <c r="XR168" i="59" s="1"/>
  <c r="UM167" i="59"/>
  <c r="UM168" i="59" s="1"/>
  <c r="AAV167" i="59"/>
  <c r="AAV168" i="59" s="1"/>
  <c r="AGH167" i="59"/>
  <c r="AGH168" i="59" s="1"/>
  <c r="UP167" i="59"/>
  <c r="UP168" i="59" s="1"/>
  <c r="FS167" i="59"/>
  <c r="FS168" i="59" s="1"/>
  <c r="AAG167" i="59"/>
  <c r="AAG168" i="59" s="1"/>
  <c r="RW167" i="59"/>
  <c r="RW168" i="59" s="1"/>
  <c r="XK167" i="59"/>
  <c r="XK168" i="59" s="1"/>
  <c r="PR167" i="59"/>
  <c r="PR168" i="59" s="1"/>
  <c r="CZ167" i="59"/>
  <c r="CZ168" i="59" s="1"/>
  <c r="IN167" i="59"/>
  <c r="IN168" i="59" s="1"/>
  <c r="OB167" i="59"/>
  <c r="OB168" i="59" s="1"/>
  <c r="TP167" i="59"/>
  <c r="TP168" i="59" s="1"/>
  <c r="IP167" i="59"/>
  <c r="IP168" i="59" s="1"/>
  <c r="AHK167" i="59"/>
  <c r="AHK168" i="59" s="1"/>
  <c r="AGR167" i="59"/>
  <c r="AGR168" i="59" s="1"/>
  <c r="WD167" i="59"/>
  <c r="WD168" i="59" s="1"/>
  <c r="HA167" i="59"/>
  <c r="HA168" i="59" s="1"/>
  <c r="MO167" i="59"/>
  <c r="MO168" i="59" s="1"/>
  <c r="SC167" i="59"/>
  <c r="SC168" i="59" s="1"/>
  <c r="ACY167" i="59"/>
  <c r="ACY168" i="59" s="1"/>
  <c r="AGX167" i="59"/>
  <c r="AGX168" i="59" s="1"/>
  <c r="AFD167" i="59"/>
  <c r="AFD168" i="59" s="1"/>
  <c r="OD167" i="59"/>
  <c r="OD168" i="59" s="1"/>
  <c r="ACK167" i="59"/>
  <c r="ACK168" i="59" s="1"/>
  <c r="WO167" i="59"/>
  <c r="WO168" i="59" s="1"/>
  <c r="ADY167" i="59"/>
  <c r="ADY168" i="59" s="1"/>
  <c r="AL167" i="59"/>
  <c r="AL168" i="59" s="1"/>
  <c r="FZ167" i="59"/>
  <c r="FZ168" i="59" s="1"/>
  <c r="LN167" i="59"/>
  <c r="LN168" i="59" s="1"/>
  <c r="RB167" i="59"/>
  <c r="RB168" i="59" s="1"/>
  <c r="AGE167" i="59"/>
  <c r="AGE168" i="59" s="1"/>
  <c r="KF167" i="59"/>
  <c r="KF168" i="59" s="1"/>
  <c r="PT167" i="59"/>
  <c r="PT168" i="59" s="1"/>
  <c r="VH167" i="59"/>
  <c r="VH168" i="59" s="1"/>
  <c r="ACG167" i="59"/>
  <c r="ACG168" i="59" s="1"/>
  <c r="AHU167" i="59"/>
  <c r="FD167" i="59"/>
  <c r="FD168" i="59" s="1"/>
  <c r="O167" i="59"/>
  <c r="O168" i="59" s="1"/>
  <c r="JZ167" i="59"/>
  <c r="JZ168" i="59" s="1"/>
  <c r="AJ167" i="59"/>
  <c r="AJ168" i="59" s="1"/>
  <c r="EW167" i="59"/>
  <c r="EW168" i="59" s="1"/>
  <c r="KK167" i="59"/>
  <c r="KK168" i="59" s="1"/>
  <c r="PY167" i="59"/>
  <c r="PY168" i="59" s="1"/>
  <c r="AHM167" i="59"/>
  <c r="AHM168" i="59" s="1"/>
  <c r="MJ167" i="59"/>
  <c r="MJ168" i="59" s="1"/>
  <c r="RX167" i="59"/>
  <c r="RX168" i="59" s="1"/>
  <c r="XL167" i="59"/>
  <c r="XL168" i="59" s="1"/>
  <c r="AFH167" i="59"/>
  <c r="AFH168" i="59" s="1"/>
  <c r="HM167" i="59"/>
  <c r="HM168" i="59" s="1"/>
  <c r="NA167" i="59"/>
  <c r="NA168" i="59" s="1"/>
  <c r="SO167" i="59"/>
  <c r="SO168" i="59" s="1"/>
  <c r="YC167" i="59"/>
  <c r="YC168" i="59" s="1"/>
  <c r="AAD167" i="59"/>
  <c r="AAD168" i="59" s="1"/>
  <c r="LG167" i="59"/>
  <c r="LG168" i="59" s="1"/>
  <c r="QU167" i="59"/>
  <c r="QU168" i="59" s="1"/>
  <c r="WI167" i="59"/>
  <c r="WI168" i="59" s="1"/>
  <c r="ET167" i="59"/>
  <c r="ET168" i="59" s="1"/>
  <c r="KH167" i="59"/>
  <c r="KH168" i="59" s="1"/>
  <c r="PV167" i="59"/>
  <c r="PV168" i="59" s="1"/>
  <c r="VJ167" i="59"/>
  <c r="VJ168" i="59" s="1"/>
  <c r="AF167" i="59"/>
  <c r="AF168" i="59" s="1"/>
  <c r="FT167" i="59"/>
  <c r="FT168" i="59" s="1"/>
  <c r="LH167" i="59"/>
  <c r="LH168" i="59" s="1"/>
  <c r="GY167" i="59"/>
  <c r="GY168" i="59" s="1"/>
  <c r="DK167" i="59"/>
  <c r="DK168" i="59" s="1"/>
  <c r="DS167" i="59"/>
  <c r="DS168" i="59" s="1"/>
  <c r="ZU167" i="59"/>
  <c r="ZU168" i="59" s="1"/>
  <c r="JK167" i="59"/>
  <c r="JK168" i="59" s="1"/>
  <c r="LO167" i="59"/>
  <c r="LO168" i="59" s="1"/>
  <c r="DJ167" i="59"/>
  <c r="DJ168" i="59" s="1"/>
  <c r="AH167" i="59"/>
  <c r="AH168" i="59" s="1"/>
  <c r="VB167" i="59"/>
  <c r="VB168" i="59" s="1"/>
  <c r="FV167" i="59"/>
  <c r="FV168" i="59" s="1"/>
  <c r="NH167" i="59"/>
  <c r="NH168" i="59" s="1"/>
  <c r="ZG167" i="59"/>
  <c r="ZG168" i="59" s="1"/>
  <c r="JV167" i="59"/>
  <c r="JV168" i="59" s="1"/>
  <c r="ADV167" i="59"/>
  <c r="ADV168" i="59" s="1"/>
  <c r="EH167" i="59"/>
  <c r="EH168" i="59" s="1"/>
  <c r="BH167" i="59"/>
  <c r="BH168" i="59" s="1"/>
  <c r="ABS167" i="59"/>
  <c r="ABS168" i="59" s="1"/>
  <c r="GT167" i="59"/>
  <c r="GT168" i="59" s="1"/>
  <c r="LU167" i="59"/>
  <c r="LU168" i="59" s="1"/>
  <c r="EA167" i="59"/>
  <c r="EA168" i="59" s="1"/>
  <c r="JO167" i="59"/>
  <c r="JO168" i="59" s="1"/>
  <c r="PC167" i="59"/>
  <c r="PC168" i="59" s="1"/>
  <c r="UQ167" i="59"/>
  <c r="UQ168" i="59" s="1"/>
  <c r="ABC167" i="59"/>
  <c r="ABC168" i="59" s="1"/>
  <c r="XY167" i="59"/>
  <c r="XY168" i="59" s="1"/>
  <c r="AGC167" i="59"/>
  <c r="AGC168" i="59" s="1"/>
  <c r="MX167" i="59"/>
  <c r="MX168" i="59" s="1"/>
  <c r="SL167" i="59"/>
  <c r="SL168" i="59" s="1"/>
  <c r="LP167" i="59"/>
  <c r="LP168" i="59" s="1"/>
  <c r="RD167" i="59"/>
  <c r="RD168" i="59" s="1"/>
  <c r="XS167" i="59"/>
  <c r="XS168" i="59" s="1"/>
  <c r="NI167" i="59"/>
  <c r="NI168" i="59" s="1"/>
  <c r="RP167" i="59"/>
  <c r="RP168" i="59" s="1"/>
  <c r="XD167" i="59"/>
  <c r="XD168" i="59" s="1"/>
  <c r="HU167" i="59"/>
  <c r="HU168" i="59" s="1"/>
  <c r="AGU167" i="59"/>
  <c r="AGU168" i="59" s="1"/>
  <c r="RJ167" i="59"/>
  <c r="RJ168" i="59" s="1"/>
  <c r="EY167" i="59"/>
  <c r="EY168" i="59" s="1"/>
  <c r="KM167" i="59"/>
  <c r="KM168" i="59" s="1"/>
  <c r="QA167" i="59"/>
  <c r="QA168" i="59" s="1"/>
  <c r="TI167" i="59"/>
  <c r="TI168" i="59" s="1"/>
  <c r="ZE167" i="59"/>
  <c r="ZE168" i="59" s="1"/>
  <c r="BD167" i="59"/>
  <c r="BD168" i="59" s="1"/>
  <c r="GR167" i="59"/>
  <c r="GR168" i="59" s="1"/>
  <c r="MF167" i="59"/>
  <c r="MF168" i="59" s="1"/>
  <c r="RT167" i="59"/>
  <c r="RT168" i="59" s="1"/>
  <c r="XH167" i="59"/>
  <c r="XH168" i="59" s="1"/>
  <c r="AFC167" i="59"/>
  <c r="AFC168" i="59" s="1"/>
  <c r="AED167" i="59"/>
  <c r="AED168" i="59" s="1"/>
  <c r="ACJ167" i="59"/>
  <c r="ACJ168" i="59" s="1"/>
  <c r="FC167" i="59"/>
  <c r="FC168" i="59" s="1"/>
  <c r="CG167" i="59"/>
  <c r="CG168" i="59" s="1"/>
  <c r="AN167" i="59"/>
  <c r="AN168" i="59" s="1"/>
  <c r="WX167" i="59"/>
  <c r="WX168" i="59" s="1"/>
  <c r="QM167" i="59"/>
  <c r="QM168" i="59" s="1"/>
  <c r="OH167" i="59"/>
  <c r="OH168" i="59" s="1"/>
  <c r="TV167" i="59"/>
  <c r="TV168" i="59" s="1"/>
  <c r="PS167" i="59"/>
  <c r="PS168" i="59" s="1"/>
  <c r="VI167" i="59"/>
  <c r="VI168" i="59" s="1"/>
  <c r="OA167" i="59"/>
  <c r="OA168" i="59" s="1"/>
  <c r="TO167" i="59"/>
  <c r="TO168" i="59" s="1"/>
  <c r="ZM167" i="59"/>
  <c r="ZM168" i="59" s="1"/>
  <c r="SW167" i="59"/>
  <c r="SW168" i="59" s="1"/>
  <c r="GA167" i="59"/>
  <c r="GA168" i="59" s="1"/>
  <c r="BF167" i="59"/>
  <c r="BF168" i="59" s="1"/>
  <c r="AGP167" i="59"/>
  <c r="AGP168" i="59" s="1"/>
  <c r="FX167" i="59"/>
  <c r="FX168" i="59" s="1"/>
  <c r="DR167" i="59"/>
  <c r="DR168" i="59" s="1"/>
  <c r="JF167" i="59"/>
  <c r="JF168" i="59" s="1"/>
  <c r="ACR167" i="59"/>
  <c r="ACR168" i="59" s="1"/>
  <c r="AFV167" i="59"/>
  <c r="AFV168" i="59" s="1"/>
  <c r="N167" i="59"/>
  <c r="N168" i="59" s="1"/>
  <c r="Q167" i="59"/>
  <c r="Q168" i="59" s="1"/>
  <c r="ACN167" i="59"/>
  <c r="ACN168" i="59" s="1"/>
  <c r="PF167" i="59"/>
  <c r="PF168" i="59" s="1"/>
  <c r="ABG167" i="59"/>
  <c r="ABG168" i="59" s="1"/>
  <c r="AHT167" i="59"/>
  <c r="AHT168" i="59" s="1"/>
  <c r="ADM167" i="59"/>
  <c r="ADM168" i="59" s="1"/>
  <c r="AFR167" i="59"/>
  <c r="AFR168" i="59" s="1"/>
  <c r="OY167" i="59"/>
  <c r="OY168" i="59" s="1"/>
  <c r="AHG167" i="59"/>
  <c r="AHG168" i="59" s="1"/>
  <c r="MH167" i="59"/>
  <c r="MH168" i="59" s="1"/>
  <c r="CA167" i="59"/>
  <c r="CA168" i="59" s="1"/>
  <c r="BA167" i="59"/>
  <c r="BA168" i="59" s="1"/>
  <c r="GV167" i="59"/>
  <c r="GV168" i="59" s="1"/>
  <c r="LJ167" i="59"/>
  <c r="LJ168" i="59" s="1"/>
  <c r="DM167" i="59"/>
  <c r="DM168" i="59" s="1"/>
  <c r="JA167" i="59"/>
  <c r="JA168" i="59" s="1"/>
  <c r="OO167" i="59"/>
  <c r="OO168" i="59" s="1"/>
  <c r="UC167" i="59"/>
  <c r="UC168" i="59" s="1"/>
  <c r="VE167" i="59"/>
  <c r="VE168" i="59" s="1"/>
  <c r="ABY167" i="59"/>
  <c r="ABY168" i="59" s="1"/>
  <c r="AEB167" i="59"/>
  <c r="AEB168" i="59" s="1"/>
  <c r="AEG167" i="59"/>
  <c r="AEG168" i="59" s="1"/>
  <c r="ZO167" i="59"/>
  <c r="ZO168" i="59" s="1"/>
  <c r="AAW167" i="59"/>
  <c r="AAW168" i="59" s="1"/>
  <c r="ABB167" i="59"/>
  <c r="ABB168" i="59" s="1"/>
  <c r="LL167" i="59"/>
  <c r="LL168" i="59" s="1"/>
  <c r="QZ167" i="59"/>
  <c r="QZ168" i="59" s="1"/>
  <c r="AEU167" i="59"/>
  <c r="AEU168" i="59" s="1"/>
  <c r="AEW167" i="59"/>
  <c r="AEW168" i="59" s="1"/>
  <c r="QX167" i="59"/>
  <c r="QX168" i="59" s="1"/>
  <c r="EK167" i="59"/>
  <c r="EK168" i="59" s="1"/>
  <c r="JY167" i="59"/>
  <c r="JY168" i="59" s="1"/>
  <c r="PM167" i="59"/>
  <c r="PM168" i="59" s="1"/>
  <c r="VA167" i="59"/>
  <c r="VA168" i="59" s="1"/>
  <c r="WC167" i="59"/>
  <c r="WC168" i="59" s="1"/>
  <c r="ADJ167" i="59"/>
  <c r="ADJ168" i="59" s="1"/>
  <c r="SA167" i="59"/>
  <c r="SA168" i="59" s="1"/>
  <c r="VW167" i="59"/>
  <c r="VW168" i="59" s="1"/>
  <c r="GH167" i="59"/>
  <c r="GH168" i="59" s="1"/>
  <c r="TR167" i="59"/>
  <c r="TR168" i="59" s="1"/>
  <c r="GN167" i="59"/>
  <c r="GN168" i="59" s="1"/>
  <c r="QK167" i="59"/>
  <c r="QK168" i="59" s="1"/>
  <c r="ADA167" i="59"/>
  <c r="ADA168" i="59" s="1"/>
  <c r="AGA167" i="59"/>
  <c r="AGA168" i="59" s="1"/>
  <c r="KR167" i="59"/>
  <c r="KR168" i="59" s="1"/>
  <c r="YS167" i="59"/>
  <c r="YS168" i="59" s="1"/>
  <c r="AHB167" i="59"/>
  <c r="AHB168" i="59" s="1"/>
  <c r="JJ167" i="59"/>
  <c r="JJ168" i="59" s="1"/>
  <c r="UL167" i="59"/>
  <c r="UL168" i="59" s="1"/>
  <c r="AAU167" i="59"/>
  <c r="AAU168" i="59" s="1"/>
  <c r="AEI167" i="59"/>
  <c r="AEI168" i="59" s="1"/>
  <c r="ACI167" i="59"/>
  <c r="ACI168" i="59" s="1"/>
  <c r="ACS167" i="59"/>
  <c r="ACS168" i="59" s="1"/>
  <c r="QW167" i="59"/>
  <c r="QW168" i="59" s="1"/>
  <c r="ADU167" i="59"/>
  <c r="ADU168" i="59" s="1"/>
  <c r="DO167" i="59"/>
  <c r="DO168" i="59" s="1"/>
  <c r="JC167" i="59"/>
  <c r="JC168" i="59" s="1"/>
  <c r="OQ167" i="59"/>
  <c r="OQ168" i="59" s="1"/>
  <c r="UE167" i="59"/>
  <c r="UE168" i="59" s="1"/>
  <c r="AAJ167" i="59"/>
  <c r="AAJ168" i="59" s="1"/>
  <c r="SV167" i="59"/>
  <c r="SV168" i="59" s="1"/>
  <c r="XM167" i="59"/>
  <c r="XM168" i="59" s="1"/>
  <c r="LD167" i="59"/>
  <c r="LD168" i="59" s="1"/>
  <c r="QR167" i="59"/>
  <c r="QR168" i="59" s="1"/>
  <c r="ACZ167" i="59"/>
  <c r="ACZ168" i="59" s="1"/>
  <c r="ADE167" i="59"/>
  <c r="ADE168" i="59" s="1"/>
  <c r="DV167" i="59"/>
  <c r="DV168" i="59" s="1"/>
  <c r="EE167" i="59"/>
  <c r="EE168" i="59" s="1"/>
  <c r="AZ167" i="59"/>
  <c r="AZ168" i="59" s="1"/>
  <c r="GG167" i="59"/>
  <c r="GG168" i="59" s="1"/>
  <c r="AEK167" i="59"/>
  <c r="AEK168" i="59" s="1"/>
  <c r="BU167" i="59"/>
  <c r="BU168" i="59" s="1"/>
  <c r="HI167" i="59"/>
  <c r="HI168" i="59" s="1"/>
  <c r="MW167" i="59"/>
  <c r="MW168" i="59" s="1"/>
  <c r="SK167" i="59"/>
  <c r="SK168" i="59" s="1"/>
  <c r="OK167" i="59"/>
  <c r="OK168" i="59" s="1"/>
  <c r="QV167" i="59"/>
  <c r="QV168" i="59" s="1"/>
  <c r="ADQ167" i="59"/>
  <c r="ADQ168" i="59" s="1"/>
  <c r="ADF167" i="59"/>
  <c r="ADF168" i="59" s="1"/>
  <c r="AEV167" i="59"/>
  <c r="AEV168" i="59" s="1"/>
  <c r="LT167" i="59"/>
  <c r="LT168" i="59" s="1"/>
  <c r="WV167" i="59"/>
  <c r="WV168" i="59" s="1"/>
  <c r="ADR167" i="59"/>
  <c r="ADR168" i="59" s="1"/>
  <c r="ABX167" i="59"/>
  <c r="ABX168" i="59" s="1"/>
  <c r="LV167" i="59"/>
  <c r="LV168" i="59" s="1"/>
  <c r="EM167" i="59"/>
  <c r="EM168" i="59" s="1"/>
  <c r="AR167" i="59"/>
  <c r="AR168" i="59" s="1"/>
  <c r="GF167" i="59"/>
  <c r="GF168" i="59" s="1"/>
  <c r="RH167" i="59"/>
  <c r="RH168" i="59" s="1"/>
  <c r="YO167" i="59"/>
  <c r="YO168" i="59" s="1"/>
  <c r="X167" i="59"/>
  <c r="X168" i="59" s="1"/>
  <c r="AB167" i="59"/>
  <c r="AB168" i="59" s="1"/>
  <c r="ST167" i="59"/>
  <c r="ST168" i="59" s="1"/>
  <c r="GJ167" i="59"/>
  <c r="GJ168" i="59" s="1"/>
  <c r="AAM167" i="59"/>
  <c r="AAM168" i="59" s="1"/>
  <c r="AHP167" i="59"/>
  <c r="AHP168" i="59" s="1"/>
  <c r="CT167" i="59"/>
  <c r="CT168" i="59" s="1"/>
  <c r="IH167" i="59"/>
  <c r="IH168" i="59" s="1"/>
  <c r="NV167" i="59"/>
  <c r="NV168" i="59" s="1"/>
  <c r="TJ167" i="59"/>
  <c r="TJ168" i="59" s="1"/>
  <c r="ABH167" i="59"/>
  <c r="ABH168" i="59" s="1"/>
  <c r="PI167" i="59"/>
  <c r="PI168" i="59" s="1"/>
  <c r="UW167" i="59"/>
  <c r="UW168" i="59" s="1"/>
  <c r="ABM167" i="59"/>
  <c r="ABM168" i="59" s="1"/>
  <c r="QT167" i="59"/>
  <c r="QT168" i="59" s="1"/>
  <c r="WH167" i="59"/>
  <c r="WH168" i="59" s="1"/>
  <c r="NO167" i="59"/>
  <c r="NO168" i="59" s="1"/>
  <c r="TC167" i="59"/>
  <c r="TC168" i="59" s="1"/>
  <c r="ZA167" i="59"/>
  <c r="ZA168" i="59" s="1"/>
  <c r="AEX167" i="59"/>
  <c r="AEX168" i="59" s="1"/>
  <c r="KA167" i="59"/>
  <c r="KA168" i="59" s="1"/>
  <c r="CM167" i="59"/>
  <c r="CM168" i="59" s="1"/>
  <c r="AV167" i="59"/>
  <c r="AV168" i="59" s="1"/>
  <c r="FK167" i="59"/>
  <c r="FK168" i="59" s="1"/>
  <c r="UR167" i="59"/>
  <c r="UR168" i="59" s="1"/>
  <c r="IT167" i="59"/>
  <c r="IT168" i="59" s="1"/>
  <c r="VG167" i="59"/>
  <c r="VG168" i="59" s="1"/>
  <c r="ACA167" i="59"/>
  <c r="ACA168" i="59" s="1"/>
  <c r="WT167" i="59"/>
  <c r="WT168" i="59" s="1"/>
  <c r="IM167" i="59"/>
  <c r="IM168" i="59" s="1"/>
  <c r="AFJ167" i="59"/>
  <c r="AFJ168" i="59" s="1"/>
  <c r="FL167" i="59"/>
  <c r="FL168" i="59" s="1"/>
  <c r="OF167" i="59"/>
  <c r="OF168" i="59" s="1"/>
  <c r="YI167" i="59"/>
  <c r="YI168" i="59" s="1"/>
  <c r="PZ167" i="59"/>
  <c r="PZ168" i="59" s="1"/>
  <c r="KY167" i="59"/>
  <c r="KY168" i="59" s="1"/>
  <c r="DF167" i="59"/>
  <c r="DF168" i="59" s="1"/>
  <c r="AEM167" i="59"/>
  <c r="AEM168" i="59" s="1"/>
  <c r="EI167" i="59"/>
  <c r="EI168" i="59" s="1"/>
  <c r="EQ167" i="59"/>
  <c r="EQ168" i="59" s="1"/>
  <c r="WM167" i="59"/>
  <c r="WM168" i="59" s="1"/>
  <c r="ADW167" i="59"/>
  <c r="ADW168" i="59" s="1"/>
  <c r="ABW167" i="59"/>
  <c r="ABW168" i="59" s="1"/>
  <c r="AAO167" i="59"/>
  <c r="AAO168" i="59" s="1"/>
  <c r="OT167" i="59"/>
  <c r="OT168" i="59" s="1"/>
  <c r="UH167" i="59"/>
  <c r="UH168" i="59" s="1"/>
  <c r="AAP167" i="59"/>
  <c r="AAP168" i="59" s="1"/>
  <c r="AHA167" i="59"/>
  <c r="AHA168" i="59" s="1"/>
  <c r="AGM167" i="59"/>
  <c r="AGM168" i="59" s="1"/>
  <c r="ADT167" i="59"/>
  <c r="ADT168" i="59" s="1"/>
  <c r="CU167" i="59"/>
  <c r="CU168" i="59" s="1"/>
  <c r="AC167" i="59"/>
  <c r="AC168" i="59" s="1"/>
  <c r="CX167" i="59"/>
  <c r="CX168" i="59" s="1"/>
  <c r="AG167" i="59"/>
  <c r="AG168" i="59" s="1"/>
  <c r="IA167" i="59"/>
  <c r="IA168" i="59" s="1"/>
  <c r="KZ167" i="59"/>
  <c r="KZ168" i="59" s="1"/>
  <c r="QN167" i="59"/>
  <c r="QN168" i="59" s="1"/>
  <c r="WB167" i="59"/>
  <c r="WB168" i="59" s="1"/>
  <c r="VF167" i="59"/>
  <c r="VF168" i="59" s="1"/>
  <c r="RC167" i="59"/>
  <c r="RC168" i="59" s="1"/>
  <c r="WQ167" i="59"/>
  <c r="WQ168" i="59" s="1"/>
  <c r="GC167" i="59"/>
  <c r="GC168" i="59" s="1"/>
  <c r="LQ167" i="59"/>
  <c r="LQ168" i="59" s="1"/>
  <c r="RE167" i="59"/>
  <c r="RE168" i="59" s="1"/>
  <c r="WS167" i="59"/>
  <c r="WS168" i="59" s="1"/>
  <c r="AGI167" i="59"/>
  <c r="AGI168" i="59" s="1"/>
  <c r="JW167" i="59"/>
  <c r="JW168" i="59" s="1"/>
  <c r="PK167" i="59"/>
  <c r="PK168" i="59" s="1"/>
  <c r="ABO167" i="59"/>
  <c r="ABO168" i="59" s="1"/>
  <c r="AAL167" i="59"/>
  <c r="AAL168" i="59" s="1"/>
  <c r="AHC167" i="59"/>
  <c r="AHC168" i="59" s="1"/>
  <c r="AO167" i="59"/>
  <c r="AO168" i="59" s="1"/>
  <c r="AT167" i="59"/>
  <c r="AT168" i="59" s="1"/>
  <c r="YY167" i="59"/>
  <c r="YY168" i="59" s="1"/>
  <c r="AY167" i="59"/>
  <c r="AY168" i="59" s="1"/>
  <c r="KX167" i="59"/>
  <c r="KX168" i="59" s="1"/>
  <c r="JM167" i="59"/>
  <c r="JM168" i="59" s="1"/>
  <c r="UO167" i="59"/>
  <c r="UO168" i="59" s="1"/>
  <c r="AFX167" i="59"/>
  <c r="AFX168" i="59" s="1"/>
  <c r="L167" i="59"/>
  <c r="L168" i="59" s="1"/>
  <c r="FA167" i="59"/>
  <c r="FA168" i="59" s="1"/>
  <c r="KO167" i="59"/>
  <c r="KO168" i="59" s="1"/>
  <c r="QC167" i="59"/>
  <c r="QC168" i="59" s="1"/>
  <c r="VQ167" i="59"/>
  <c r="VQ168" i="59" s="1"/>
  <c r="ACO167" i="59"/>
  <c r="ACO168" i="59" s="1"/>
  <c r="AFF167" i="59"/>
  <c r="AFF168" i="59" s="1"/>
  <c r="EL167" i="59"/>
  <c r="EL168" i="59" s="1"/>
  <c r="ER167" i="59"/>
  <c r="ER168" i="59" s="1"/>
  <c r="U167" i="59"/>
  <c r="U168" i="59" s="1"/>
  <c r="QL167" i="59"/>
  <c r="QL168" i="59" s="1"/>
  <c r="LX167" i="59"/>
  <c r="LX168" i="59" s="1"/>
  <c r="RL167" i="59"/>
  <c r="RL168" i="59" s="1"/>
  <c r="MM167" i="59"/>
  <c r="MM168" i="59" s="1"/>
  <c r="IL167" i="59"/>
  <c r="IL168" i="59" s="1"/>
  <c r="NZ167" i="59"/>
  <c r="NZ168" i="59" s="1"/>
  <c r="TN167" i="59"/>
  <c r="TN168" i="59" s="1"/>
  <c r="DX167" i="59"/>
  <c r="DX168" i="59" s="1"/>
  <c r="JL167" i="59"/>
  <c r="JL168" i="59" s="1"/>
  <c r="OZ167" i="59"/>
  <c r="OZ168" i="59" s="1"/>
  <c r="AAY167" i="59"/>
  <c r="AAY168" i="59" s="1"/>
  <c r="AHV40" i="59"/>
  <c r="DH167" i="59"/>
  <c r="DH168" i="59" s="1"/>
  <c r="GQ167" i="59"/>
  <c r="GQ168" i="59" s="1"/>
  <c r="PA167" i="59"/>
  <c r="PA168" i="59" s="1"/>
  <c r="VR167" i="59"/>
  <c r="VR168" i="59" s="1"/>
  <c r="MA167" i="59"/>
  <c r="MA168" i="59" s="1"/>
  <c r="AAR167" i="59"/>
  <c r="AAR168" i="59" s="1"/>
  <c r="HZ167" i="59"/>
  <c r="HZ168" i="59" s="1"/>
  <c r="NN167" i="59"/>
  <c r="NN168" i="59" s="1"/>
  <c r="TB167" i="59"/>
  <c r="TB168" i="59" s="1"/>
  <c r="PW167" i="59"/>
  <c r="PW168" i="59" s="1"/>
  <c r="VK167" i="59"/>
  <c r="VK168" i="59" s="1"/>
  <c r="ACF167" i="59"/>
  <c r="ACF168" i="59" s="1"/>
  <c r="AER167" i="59"/>
  <c r="AER168" i="59" s="1"/>
  <c r="EF167" i="59"/>
  <c r="EF168" i="59" s="1"/>
  <c r="DC167" i="59"/>
  <c r="DC168" i="59" s="1"/>
  <c r="ABQ167" i="59"/>
  <c r="ABQ168" i="59" s="1"/>
  <c r="HS167" i="59"/>
  <c r="HS168" i="59" s="1"/>
  <c r="SU167" i="59"/>
  <c r="SU168" i="59" s="1"/>
  <c r="AEQ167" i="59"/>
  <c r="AEQ168" i="59" s="1"/>
  <c r="LB167" i="59"/>
  <c r="LB168" i="59" s="1"/>
  <c r="PH167" i="59"/>
  <c r="PH168" i="59" s="1"/>
  <c r="ZK167" i="59"/>
  <c r="ZK168" i="59" s="1"/>
  <c r="UN167" i="59"/>
  <c r="UN168" i="59" s="1"/>
  <c r="ABU167" i="59"/>
  <c r="ABU168" i="59" s="1"/>
  <c r="AHI167" i="59"/>
  <c r="AHI168" i="59" s="1"/>
  <c r="BO167" i="59"/>
  <c r="BO168" i="59" s="1"/>
  <c r="NG167" i="59"/>
  <c r="NG168" i="59" s="1"/>
  <c r="YJ167" i="59"/>
  <c r="YJ168" i="59" s="1"/>
  <c r="WZ167" i="59"/>
  <c r="WZ168" i="59" s="1"/>
  <c r="FN167" i="59"/>
  <c r="FN168" i="59" s="1"/>
  <c r="QP167" i="59"/>
  <c r="QP168" i="59" s="1"/>
  <c r="XO167" i="59"/>
  <c r="XO168" i="59" s="1"/>
  <c r="JT167" i="59"/>
  <c r="JT168" i="59" s="1"/>
  <c r="AFQ167" i="59"/>
  <c r="AFQ168" i="59" s="1"/>
  <c r="AM167" i="59"/>
  <c r="AM168" i="59" s="1"/>
  <c r="K167" i="59"/>
  <c r="K168" i="59" s="1"/>
  <c r="FP167" i="59"/>
  <c r="FP168" i="59" s="1"/>
  <c r="D167" i="59"/>
  <c r="D168" i="59" s="1"/>
  <c r="DZ167" i="59"/>
  <c r="DZ168" i="59" s="1"/>
  <c r="VM167" i="59"/>
  <c r="VM168" i="59" s="1"/>
  <c r="AK167" i="59"/>
  <c r="AK168" i="59" s="1"/>
  <c r="FY167" i="59"/>
  <c r="FY168" i="59" s="1"/>
  <c r="LM167" i="59"/>
  <c r="LM168" i="59" s="1"/>
  <c r="RA167" i="59"/>
  <c r="RA168" i="59" s="1"/>
  <c r="HK167" i="59"/>
  <c r="HK168" i="59" s="1"/>
  <c r="YA167" i="59"/>
  <c r="YA168" i="59" s="1"/>
  <c r="IX167" i="59"/>
  <c r="IX168" i="59" s="1"/>
  <c r="OL167" i="59"/>
  <c r="OL168" i="59" s="1"/>
  <c r="TZ167" i="59"/>
  <c r="TZ168" i="59" s="1"/>
  <c r="ADP167" i="59"/>
  <c r="ADP168" i="59" s="1"/>
  <c r="ABP167" i="59"/>
  <c r="ABP168" i="59" s="1"/>
  <c r="AFP167" i="59"/>
  <c r="AFP168" i="59" s="1"/>
  <c r="ADC167" i="59"/>
  <c r="ADC168" i="59" s="1"/>
  <c r="IQ167" i="59"/>
  <c r="IQ168" i="59" s="1"/>
  <c r="OE167" i="59"/>
  <c r="OE168" i="59" s="1"/>
  <c r="TS167" i="59"/>
  <c r="TS168" i="59" s="1"/>
  <c r="AET167" i="59"/>
  <c r="AET168" i="59" s="1"/>
  <c r="OX167" i="59"/>
  <c r="OX168" i="59" s="1"/>
  <c r="EV167" i="59"/>
  <c r="EV168" i="59" s="1"/>
  <c r="KJ167" i="59"/>
  <c r="KJ168" i="59" s="1"/>
  <c r="PX167" i="59"/>
  <c r="PX168" i="59" s="1"/>
  <c r="VL167" i="59"/>
  <c r="VL168" i="59" s="1"/>
  <c r="ACH167" i="59"/>
  <c r="ACH168" i="59" s="1"/>
  <c r="ZR167" i="59"/>
  <c r="ZR168" i="59" s="1"/>
  <c r="RZ167" i="59"/>
  <c r="RZ168" i="59" s="1"/>
  <c r="PJ167" i="59"/>
  <c r="PJ168" i="59" s="1"/>
  <c r="UX167" i="59"/>
  <c r="UX168" i="59" s="1"/>
  <c r="ME167" i="59"/>
  <c r="ME168" i="59" s="1"/>
  <c r="XG167" i="59"/>
  <c r="XG168" i="59" s="1"/>
  <c r="ADN167" i="59"/>
  <c r="ADN168" i="59" s="1"/>
  <c r="ML167" i="59"/>
  <c r="ML168" i="59" s="1"/>
  <c r="IK167" i="59"/>
  <c r="IK168" i="59" s="1"/>
  <c r="JN167" i="59"/>
  <c r="JN168" i="59" s="1"/>
  <c r="CL167" i="59"/>
  <c r="CL168" i="59" s="1"/>
  <c r="RI167" i="59"/>
  <c r="RI168" i="59" s="1"/>
  <c r="AGD167" i="59"/>
  <c r="AGD168" i="59" s="1"/>
  <c r="AFS167" i="59"/>
  <c r="AFS168" i="59" s="1"/>
  <c r="BW167" i="59"/>
  <c r="BW168" i="59" s="1"/>
  <c r="BJ167" i="59"/>
  <c r="BJ168" i="59" s="1"/>
  <c r="ADL167" i="59"/>
  <c r="ADL168" i="59" s="1"/>
  <c r="BV167" i="59"/>
  <c r="BV168" i="59" s="1"/>
  <c r="HJ167" i="59"/>
  <c r="HJ168" i="59" s="1"/>
  <c r="AAC167" i="59"/>
  <c r="AAC168" i="59" s="1"/>
  <c r="AHU161" i="59"/>
  <c r="I167" i="59"/>
  <c r="I168" i="59" s="1"/>
  <c r="CE167" i="59"/>
  <c r="CE168" i="59" s="1"/>
  <c r="P167" i="59"/>
  <c r="P168" i="59" s="1"/>
  <c r="FR167" i="59"/>
  <c r="FR168" i="59" s="1"/>
  <c r="PO167" i="59"/>
  <c r="PO168" i="59" s="1"/>
  <c r="YM167" i="59"/>
  <c r="YM168" i="59" s="1"/>
  <c r="AGV167" i="59"/>
  <c r="AGV168" i="59" s="1"/>
  <c r="OU167" i="59"/>
  <c r="OU168" i="59" s="1"/>
  <c r="UI167" i="59"/>
  <c r="UI168" i="59" s="1"/>
  <c r="DU167" i="59"/>
  <c r="DU168" i="59" s="1"/>
  <c r="JI167" i="59"/>
  <c r="JI168" i="59" s="1"/>
  <c r="OW167" i="59"/>
  <c r="OW168" i="59" s="1"/>
  <c r="KT167" i="59"/>
  <c r="KT168" i="59" s="1"/>
  <c r="QH167" i="59"/>
  <c r="QH168" i="59" s="1"/>
  <c r="VV167" i="59"/>
  <c r="VV168" i="59" s="1"/>
  <c r="NC167" i="59"/>
  <c r="NC168" i="59" s="1"/>
  <c r="SQ167" i="59"/>
  <c r="SQ168" i="59" s="1"/>
  <c r="YE167" i="59"/>
  <c r="YE168" i="59" s="1"/>
  <c r="AGJ167" i="59"/>
  <c r="AGJ168" i="59" s="1"/>
  <c r="AHL167" i="59"/>
  <c r="AHL168" i="59" s="1"/>
  <c r="WL167" i="59"/>
  <c r="WL168" i="59" s="1"/>
  <c r="TM167" i="59"/>
  <c r="TM168" i="59" s="1"/>
  <c r="E167" i="59"/>
  <c r="E168" i="59" s="1"/>
  <c r="BQ167" i="59"/>
  <c r="BQ168" i="59" s="1"/>
  <c r="SG167" i="59"/>
  <c r="SG168" i="59" s="1"/>
  <c r="ACM167" i="59"/>
  <c r="ACM168" i="59" s="1"/>
  <c r="ZF167" i="59"/>
  <c r="ZF168" i="59" s="1"/>
  <c r="PG167" i="59"/>
  <c r="PG168" i="59" s="1"/>
  <c r="JU167" i="59"/>
  <c r="JU168" i="59" s="1"/>
  <c r="LF167" i="59"/>
  <c r="LF168" i="59" s="1"/>
  <c r="YU167" i="59"/>
  <c r="YU168" i="59" s="1"/>
  <c r="AHE167" i="59"/>
  <c r="AHE168" i="59" s="1"/>
  <c r="XN167" i="59"/>
  <c r="XN168" i="59" s="1"/>
  <c r="CW167" i="59"/>
  <c r="CW168" i="59" s="1"/>
  <c r="KL167" i="59"/>
  <c r="KL168" i="59" s="1"/>
  <c r="HE167" i="59"/>
  <c r="HE168" i="59" s="1"/>
  <c r="XU167" i="59"/>
  <c r="XU168" i="59" s="1"/>
  <c r="YH167" i="59"/>
  <c r="YH168" i="59" s="1"/>
  <c r="PD167" i="59"/>
  <c r="PD168" i="59" s="1"/>
  <c r="AGF167" i="59"/>
  <c r="AGF168" i="59" s="1"/>
  <c r="ES167" i="59"/>
  <c r="ES168" i="59" s="1"/>
  <c r="KG167" i="59"/>
  <c r="KG168" i="59" s="1"/>
  <c r="PU167" i="59"/>
  <c r="PU168" i="59" s="1"/>
  <c r="BP167" i="59"/>
  <c r="BP168" i="59" s="1"/>
  <c r="HD167" i="59"/>
  <c r="HD168" i="59" s="1"/>
  <c r="MR167" i="59"/>
  <c r="MR168" i="59" s="1"/>
  <c r="SF167" i="59"/>
  <c r="SF168" i="59" s="1"/>
  <c r="BC167" i="59"/>
  <c r="BC168" i="59" s="1"/>
  <c r="GX167" i="59"/>
  <c r="GX168" i="59" s="1"/>
  <c r="NY167" i="59"/>
  <c r="NY168" i="59" s="1"/>
  <c r="AE167" i="59"/>
  <c r="AE168" i="59" s="1"/>
  <c r="EB167" i="59"/>
  <c r="EB168" i="59" s="1"/>
  <c r="MS167" i="59"/>
  <c r="MS168" i="59" s="1"/>
  <c r="HB167" i="59"/>
  <c r="HB168" i="59" s="1"/>
  <c r="EZ167" i="59"/>
  <c r="EZ168" i="59" s="1"/>
  <c r="ID167" i="59"/>
  <c r="ID168" i="59" s="1"/>
  <c r="BN167" i="59"/>
  <c r="BN168" i="59" s="1"/>
  <c r="JP167" i="59"/>
  <c r="JP168" i="59" s="1"/>
  <c r="AI167" i="59"/>
  <c r="AI168" i="59" s="1"/>
  <c r="CO167" i="59"/>
  <c r="CO168" i="59" s="1"/>
  <c r="IC167" i="59"/>
  <c r="IC168" i="59" s="1"/>
  <c r="NQ167" i="59"/>
  <c r="NQ168" i="59" s="1"/>
  <c r="TE167" i="59"/>
  <c r="TE168" i="59" s="1"/>
  <c r="AHH167" i="59"/>
  <c r="AHH168" i="59" s="1"/>
  <c r="FW167" i="59"/>
  <c r="FW168" i="59" s="1"/>
  <c r="LK167" i="59"/>
  <c r="LK168" i="59" s="1"/>
  <c r="DQ167" i="59"/>
  <c r="DQ168" i="59" s="1"/>
  <c r="JE167" i="59"/>
  <c r="JE168" i="59" s="1"/>
  <c r="OS167" i="59"/>
  <c r="OS168" i="59" s="1"/>
  <c r="VS167" i="59"/>
  <c r="VS168" i="59" s="1"/>
  <c r="SZ167" i="59"/>
  <c r="SZ168" i="59" s="1"/>
  <c r="YQ167" i="59"/>
  <c r="YQ168" i="59" s="1"/>
  <c r="FE167" i="59"/>
  <c r="FE168" i="59" s="1"/>
  <c r="KS167" i="59"/>
  <c r="KS168" i="59" s="1"/>
  <c r="QG167" i="59"/>
  <c r="QG168" i="59" s="1"/>
  <c r="VU167" i="59"/>
  <c r="VU168" i="59" s="1"/>
  <c r="XF167" i="59"/>
  <c r="XF168" i="59" s="1"/>
  <c r="AEY167" i="59"/>
  <c r="AEY168" i="59" s="1"/>
  <c r="IY167" i="59"/>
  <c r="IY168" i="59" s="1"/>
  <c r="UA167" i="59"/>
  <c r="UA168" i="59" s="1"/>
  <c r="AAE167" i="59"/>
  <c r="AAE168" i="59" s="1"/>
  <c r="ZY167" i="59"/>
  <c r="ZY168" i="59" s="1"/>
  <c r="J167" i="59"/>
  <c r="J168" i="59" s="1"/>
  <c r="NR167" i="59"/>
  <c r="NR168" i="59" s="1"/>
  <c r="PB167" i="59"/>
  <c r="PB168" i="59" s="1"/>
  <c r="ACL167" i="59"/>
  <c r="ACL168" i="59" s="1"/>
  <c r="ZQ167" i="59"/>
  <c r="ZQ168" i="59" s="1"/>
  <c r="WY167" i="59"/>
  <c r="WY168" i="59" s="1"/>
  <c r="KN167" i="59"/>
  <c r="KN168" i="59" s="1"/>
  <c r="QB167" i="59"/>
  <c r="QB168" i="59" s="1"/>
  <c r="VP167" i="59"/>
  <c r="VP168" i="59" s="1"/>
  <c r="UT167" i="59"/>
  <c r="UT168" i="59" s="1"/>
  <c r="MP167" i="59"/>
  <c r="MP168" i="59" s="1"/>
  <c r="SD167" i="59"/>
  <c r="SD168" i="59" s="1"/>
  <c r="CN167" i="59"/>
  <c r="CN168" i="59" s="1"/>
  <c r="IB167" i="59"/>
  <c r="IB168" i="59" s="1"/>
  <c r="NP167" i="59"/>
  <c r="NP168" i="59" s="1"/>
  <c r="TD167" i="59"/>
  <c r="TD168" i="59" s="1"/>
  <c r="AAK167" i="59"/>
  <c r="AAK168" i="59" s="1"/>
  <c r="ZZ167" i="59"/>
  <c r="ZZ168" i="59" s="1"/>
  <c r="YF167" i="59"/>
  <c r="YF168" i="59" s="1"/>
  <c r="AAT167" i="59"/>
  <c r="AAT168" i="59" s="1"/>
  <c r="IE167" i="59"/>
  <c r="IE168" i="59" s="1"/>
  <c r="TG167" i="59"/>
  <c r="TG168" i="59" s="1"/>
  <c r="MY167" i="59"/>
  <c r="MY168" i="59" s="1"/>
  <c r="SM167" i="59"/>
  <c r="SM168" i="59" s="1"/>
  <c r="EJ167" i="59"/>
  <c r="EJ168" i="59" s="1"/>
  <c r="JX167" i="59"/>
  <c r="JX168" i="59" s="1"/>
  <c r="PL167" i="59"/>
  <c r="PL168" i="59" s="1"/>
  <c r="UZ167" i="59"/>
  <c r="UZ168" i="59" s="1"/>
  <c r="ABV167" i="59"/>
  <c r="ABV168" i="59" s="1"/>
  <c r="AHJ167" i="59"/>
  <c r="AHJ168" i="59" s="1"/>
  <c r="AAB167" i="59"/>
  <c r="AAB168" i="59" s="1"/>
  <c r="NS167" i="59"/>
  <c r="NS168" i="59" s="1"/>
  <c r="YZ167" i="59"/>
  <c r="YZ168" i="59" s="1"/>
  <c r="CQ167" i="59"/>
  <c r="CQ168" i="59" s="1"/>
  <c r="CV167" i="59"/>
  <c r="CV168" i="59" s="1"/>
  <c r="BB167" i="59"/>
  <c r="BB168" i="59" s="1"/>
  <c r="XX167" i="59"/>
  <c r="XX168" i="59" s="1"/>
  <c r="AX167" i="59"/>
  <c r="AX168" i="59" s="1"/>
  <c r="GL167" i="59"/>
  <c r="GL168" i="59" s="1"/>
  <c r="LZ167" i="59"/>
  <c r="LZ168" i="59" s="1"/>
  <c r="RN167" i="59"/>
  <c r="RN168" i="59" s="1"/>
  <c r="XB167" i="59"/>
  <c r="XB168" i="59" s="1"/>
  <c r="HW167" i="59"/>
  <c r="HW168" i="59" s="1"/>
  <c r="NK167" i="59"/>
  <c r="NK168" i="59" s="1"/>
  <c r="SY167" i="59"/>
  <c r="SY168" i="59" s="1"/>
  <c r="YP167" i="59"/>
  <c r="YP168" i="59" s="1"/>
  <c r="HY167" i="59"/>
  <c r="HY168" i="59" s="1"/>
  <c r="NM167" i="59"/>
  <c r="NM168" i="59" s="1"/>
  <c r="TA167" i="59"/>
  <c r="TA168" i="59" s="1"/>
  <c r="LS167" i="59"/>
  <c r="LS168" i="59" s="1"/>
  <c r="RG167" i="59"/>
  <c r="RG168" i="59" s="1"/>
  <c r="WU167" i="59"/>
  <c r="WU168" i="59" s="1"/>
  <c r="G167" i="59"/>
  <c r="G168" i="59" s="1"/>
  <c r="AGB167" i="59"/>
  <c r="AGB168" i="59" s="1"/>
  <c r="ADB167" i="59"/>
  <c r="ADB168" i="59" s="1"/>
  <c r="CD167" i="59"/>
  <c r="CD168" i="59" s="1"/>
  <c r="CI167" i="59"/>
  <c r="CI168" i="59" s="1"/>
  <c r="DG167" i="59"/>
  <c r="DG168" i="59" s="1"/>
  <c r="DP167" i="59"/>
  <c r="DP168" i="59" s="1"/>
  <c r="WK167" i="59"/>
  <c r="WK168" i="59" s="1"/>
  <c r="AGS167" i="59"/>
  <c r="AGS168" i="59" s="1"/>
  <c r="II167" i="59"/>
  <c r="II168" i="59" s="1"/>
  <c r="NW167" i="59"/>
  <c r="NW168" i="59" s="1"/>
  <c r="TK167" i="59"/>
  <c r="TK168" i="59" s="1"/>
  <c r="RS167" i="59"/>
  <c r="RS168" i="59" s="1"/>
  <c r="S167" i="59"/>
  <c r="S168" i="59" s="1"/>
  <c r="VX167" i="59"/>
  <c r="VX168" i="59" s="1"/>
  <c r="AAZ167" i="59"/>
  <c r="AAZ168" i="59" s="1"/>
  <c r="AGN167" i="59"/>
  <c r="AGN168" i="59" s="1"/>
  <c r="JD167" i="59"/>
  <c r="JD168" i="59" s="1"/>
  <c r="EN167" i="59"/>
  <c r="EN168" i="59" s="1"/>
  <c r="ZC167" i="59"/>
  <c r="ZC168" i="59" s="1"/>
  <c r="IU167" i="59"/>
  <c r="IU168" i="59" s="1"/>
  <c r="OI167" i="59"/>
  <c r="OI168" i="59" s="1"/>
  <c r="TW167" i="59"/>
  <c r="TW168" i="59" s="1"/>
  <c r="AEE167" i="59"/>
  <c r="AEE168" i="59" s="1"/>
  <c r="MQ167" i="59"/>
  <c r="MQ168" i="59" s="1"/>
  <c r="SE167" i="59"/>
  <c r="SE168" i="59" s="1"/>
  <c r="WJ167" i="59"/>
  <c r="WJ168" i="59" s="1"/>
  <c r="AGZ167" i="59"/>
  <c r="AGZ168" i="59" s="1"/>
  <c r="YL167" i="59"/>
  <c r="YL168" i="59" s="1"/>
  <c r="BZ167" i="59"/>
  <c r="BZ168" i="59" s="1"/>
  <c r="M167" i="59"/>
  <c r="M168" i="59" s="1"/>
  <c r="NF167" i="59"/>
  <c r="NF168" i="59" s="1"/>
  <c r="OP167" i="59"/>
  <c r="OP168" i="59" s="1"/>
  <c r="BE167" i="59"/>
  <c r="BE168" i="59" s="1"/>
  <c r="GS167" i="59"/>
  <c r="GS168" i="59" s="1"/>
  <c r="MG167" i="59"/>
  <c r="MG168" i="59" s="1"/>
  <c r="RU167" i="59"/>
  <c r="RU168" i="59" s="1"/>
  <c r="AFE167" i="59"/>
  <c r="AFE168" i="59" s="1"/>
  <c r="ZT167" i="59"/>
  <c r="ZT168" i="59" s="1"/>
  <c r="YN167" i="59"/>
  <c r="YN168" i="59" s="1"/>
  <c r="JG167" i="59"/>
  <c r="JG168" i="59" s="1"/>
  <c r="UK167" i="59"/>
  <c r="UK168" i="59" s="1"/>
  <c r="YX167" i="59"/>
  <c r="YX168" i="59" s="1"/>
  <c r="OR167" i="59"/>
  <c r="OR168" i="59" s="1"/>
  <c r="JS167" i="59"/>
  <c r="JS168" i="59" s="1"/>
  <c r="UU167" i="59"/>
  <c r="UU168" i="59" s="1"/>
  <c r="EG167" i="59"/>
  <c r="EG168" i="59" s="1"/>
  <c r="ZJ167" i="59"/>
  <c r="ZJ168" i="59" s="1"/>
  <c r="GP167" i="59"/>
  <c r="GP168" i="59" s="1"/>
  <c r="AQ167" i="59"/>
  <c r="AQ168" i="59" s="1"/>
  <c r="HR167" i="59"/>
  <c r="HR168" i="59" s="1"/>
  <c r="CC167" i="59"/>
  <c r="CC168" i="59" s="1"/>
  <c r="HQ167" i="59"/>
  <c r="HQ168" i="59" s="1"/>
  <c r="NE167" i="59"/>
  <c r="NE168" i="59" s="1"/>
  <c r="SS167" i="59"/>
  <c r="SS168" i="59" s="1"/>
  <c r="DE167" i="59"/>
  <c r="DE168" i="59" s="1"/>
  <c r="IS167" i="59"/>
  <c r="IS168" i="59" s="1"/>
  <c r="OG167" i="59"/>
  <c r="OG168" i="59" s="1"/>
  <c r="TU167" i="59"/>
  <c r="TU168" i="59" s="1"/>
  <c r="KE167" i="59"/>
  <c r="KE168" i="59" s="1"/>
  <c r="AEH167" i="59"/>
  <c r="AEH168" i="59" s="1"/>
  <c r="XT167" i="59"/>
  <c r="XT168" i="59" s="1"/>
  <c r="AFT167" i="59"/>
  <c r="AFT168" i="59" s="1"/>
  <c r="ZB167" i="59"/>
  <c r="ZB168" i="59" s="1"/>
  <c r="ZV167" i="59"/>
  <c r="ZV168" i="59" s="1"/>
  <c r="UD167" i="59"/>
  <c r="UD168" i="59" s="1"/>
  <c r="IJ167" i="59"/>
  <c r="IJ168" i="59" s="1"/>
  <c r="JB167" i="59"/>
  <c r="JB168" i="59" s="1"/>
  <c r="KB167" i="59"/>
  <c r="KB168" i="59" s="1"/>
  <c r="PP167" i="59"/>
  <c r="PP168" i="59" s="1"/>
  <c r="VD167" i="59"/>
  <c r="VD168" i="59" s="1"/>
  <c r="UG167" i="59"/>
  <c r="UG168" i="59" s="1"/>
  <c r="KQ167" i="59"/>
  <c r="KQ168" i="59" s="1"/>
  <c r="QE167" i="59"/>
  <c r="QE168" i="59" s="1"/>
  <c r="MD167" i="59"/>
  <c r="MD168" i="59" s="1"/>
  <c r="RR167" i="59"/>
  <c r="RR168" i="59" s="1"/>
  <c r="OM167" i="59"/>
  <c r="OM168" i="59" s="1"/>
  <c r="CB167" i="59"/>
  <c r="CB168" i="59" s="1"/>
  <c r="HP167" i="59"/>
  <c r="HP168" i="59" s="1"/>
  <c r="ND167" i="59"/>
  <c r="ND168" i="59" s="1"/>
  <c r="SR167" i="59"/>
  <c r="SR168" i="59" s="1"/>
  <c r="YG167" i="59"/>
  <c r="YG168" i="59" s="1"/>
  <c r="ZN167" i="59"/>
  <c r="ZN168" i="59" s="1"/>
  <c r="ADH167" i="59"/>
  <c r="ADH168" i="59" s="1"/>
  <c r="AAH167" i="59"/>
  <c r="AAH168" i="59" s="1"/>
  <c r="BS167" i="59"/>
  <c r="BS168" i="59" s="1"/>
  <c r="AFG167" i="59"/>
  <c r="AFG168" i="59" s="1"/>
  <c r="HN167" i="59"/>
  <c r="HN168" i="59" s="1"/>
  <c r="NB167" i="59"/>
  <c r="NB168" i="59" s="1"/>
  <c r="SP167" i="59"/>
  <c r="SP168" i="59" s="1"/>
  <c r="YD167" i="59"/>
  <c r="YD168" i="59" s="1"/>
  <c r="UY167" i="59"/>
  <c r="UY168" i="59" s="1"/>
  <c r="YR167" i="59"/>
  <c r="YR168" i="59" s="1"/>
  <c r="AEF167" i="59"/>
  <c r="AEF168" i="59" s="1"/>
  <c r="GE167" i="59"/>
  <c r="GE168" i="59" s="1"/>
  <c r="GM167" i="59"/>
  <c r="GM168" i="59" s="1"/>
  <c r="W167" i="59"/>
  <c r="W168" i="59" s="1"/>
  <c r="HC167" i="59"/>
  <c r="HC168" i="59" s="1"/>
  <c r="DN167" i="59"/>
  <c r="DN168" i="59" s="1"/>
  <c r="DT167" i="59"/>
  <c r="DT168" i="59" s="1"/>
  <c r="CK167" i="59"/>
  <c r="CK168" i="59" s="1"/>
  <c r="DY167" i="59"/>
  <c r="DY168" i="59" s="1"/>
  <c r="HG167" i="59"/>
  <c r="HG168" i="59" s="1"/>
  <c r="MU167" i="59"/>
  <c r="MU168" i="59" s="1"/>
  <c r="SI167" i="59"/>
  <c r="SI168" i="59" s="1"/>
  <c r="XW167" i="59"/>
  <c r="XW168" i="59" s="1"/>
  <c r="FB167" i="59"/>
  <c r="FB168" i="59" s="1"/>
  <c r="KP167" i="59"/>
  <c r="KP168" i="59" s="1"/>
  <c r="QD167" i="59"/>
  <c r="QD168" i="59" s="1"/>
  <c r="ACQ167" i="59"/>
  <c r="ACQ168" i="59" s="1"/>
  <c r="XC167" i="59"/>
  <c r="XC168" i="59" s="1"/>
  <c r="JH167" i="59"/>
  <c r="JH168" i="59" s="1"/>
  <c r="OV167" i="59"/>
  <c r="OV168" i="59" s="1"/>
  <c r="GO167" i="59"/>
  <c r="GO168" i="59" s="1"/>
  <c r="MC167" i="59"/>
  <c r="MC168" i="59" s="1"/>
  <c r="RQ167" i="59"/>
  <c r="RQ168" i="59" s="1"/>
  <c r="XE167" i="59"/>
  <c r="XE168" i="59" s="1"/>
  <c r="YT167" i="59"/>
  <c r="YT168" i="59" s="1"/>
  <c r="KI167" i="59"/>
  <c r="KI168" i="59" s="1"/>
  <c r="AAF167" i="59"/>
  <c r="AAF168" i="59" s="1"/>
  <c r="ABI167" i="59"/>
  <c r="ABI168" i="59" s="1"/>
  <c r="AGW167" i="59"/>
  <c r="AGW168" i="59" s="1"/>
  <c r="ZD167" i="59"/>
  <c r="ZD168" i="59" s="1"/>
  <c r="AHO167" i="59"/>
  <c r="AHO168" i="59" s="1"/>
  <c r="Y167" i="59"/>
  <c r="Y168" i="59" s="1"/>
  <c r="FM167" i="59"/>
  <c r="FM168" i="59" s="1"/>
  <c r="LA167" i="59"/>
  <c r="LA168" i="59" s="1"/>
  <c r="QO167" i="59"/>
  <c r="QO168" i="59" s="1"/>
  <c r="AFL167" i="59"/>
  <c r="AFL168" i="59" s="1"/>
  <c r="ABK167" i="59"/>
  <c r="ABK168" i="59" s="1"/>
  <c r="ZP167" i="59"/>
  <c r="ZP168" i="59" s="1"/>
  <c r="AHU168" i="59" l="1"/>
  <c r="AHT168" i="56"/>
  <c r="E163" i="56"/>
  <c r="F163" i="56"/>
  <c r="G163" i="56"/>
  <c r="H163" i="56"/>
  <c r="I163" i="56"/>
  <c r="J163" i="56"/>
  <c r="K163" i="56"/>
  <c r="L163" i="56"/>
  <c r="M163" i="56"/>
  <c r="N163" i="56"/>
  <c r="O163" i="56"/>
  <c r="P163" i="56"/>
  <c r="Q163" i="56"/>
  <c r="R163" i="56"/>
  <c r="S163" i="56"/>
  <c r="T163" i="56"/>
  <c r="U163" i="56"/>
  <c r="V163" i="56"/>
  <c r="W163" i="56"/>
  <c r="X163" i="56"/>
  <c r="Y163" i="56"/>
  <c r="Z163" i="56"/>
  <c r="AA163" i="56"/>
  <c r="AB163" i="56"/>
  <c r="AC163" i="56"/>
  <c r="AD163" i="56"/>
  <c r="AE163" i="56"/>
  <c r="AF163" i="56"/>
  <c r="AG163" i="56"/>
  <c r="AH163" i="56"/>
  <c r="AI163" i="56"/>
  <c r="AJ163" i="56"/>
  <c r="AK163" i="56"/>
  <c r="AL163" i="56"/>
  <c r="AM163" i="56"/>
  <c r="AN163" i="56"/>
  <c r="AO163" i="56"/>
  <c r="AP163" i="56"/>
  <c r="AQ163" i="56"/>
  <c r="AR163" i="56"/>
  <c r="AS163" i="56"/>
  <c r="AT163" i="56"/>
  <c r="AU163" i="56"/>
  <c r="AV163" i="56"/>
  <c r="AW163" i="56"/>
  <c r="AX163" i="56"/>
  <c r="AY163" i="56"/>
  <c r="AZ163" i="56"/>
  <c r="BA163" i="56"/>
  <c r="BB163" i="56"/>
  <c r="BC163" i="56"/>
  <c r="BD163" i="56"/>
  <c r="BE163" i="56"/>
  <c r="BF163" i="56"/>
  <c r="BG163" i="56"/>
  <c r="BH163" i="56"/>
  <c r="BI163" i="56"/>
  <c r="BJ163" i="56"/>
  <c r="BK163" i="56"/>
  <c r="BL163" i="56"/>
  <c r="BM163" i="56"/>
  <c r="BN163" i="56"/>
  <c r="BO163" i="56"/>
  <c r="BP163" i="56"/>
  <c r="BQ163" i="56"/>
  <c r="BR163" i="56"/>
  <c r="BS163" i="56"/>
  <c r="BT163" i="56"/>
  <c r="BU163" i="56"/>
  <c r="BV163" i="56"/>
  <c r="BW163" i="56"/>
  <c r="BX163" i="56"/>
  <c r="BY163" i="56"/>
  <c r="BZ163" i="56"/>
  <c r="CA163" i="56"/>
  <c r="CB163" i="56"/>
  <c r="CC163" i="56"/>
  <c r="CD163" i="56"/>
  <c r="CE163" i="56"/>
  <c r="CF163" i="56"/>
  <c r="CG163" i="56"/>
  <c r="CH163" i="56"/>
  <c r="CI163" i="56"/>
  <c r="CJ163" i="56"/>
  <c r="CK163" i="56"/>
  <c r="CL163" i="56"/>
  <c r="CM163" i="56"/>
  <c r="CN163" i="56"/>
  <c r="CO163" i="56"/>
  <c r="CP163" i="56"/>
  <c r="CQ163" i="56"/>
  <c r="CR163" i="56"/>
  <c r="CS163" i="56"/>
  <c r="CT163" i="56"/>
  <c r="CU163" i="56"/>
  <c r="CV163" i="56"/>
  <c r="CW163" i="56"/>
  <c r="CX163" i="56"/>
  <c r="CY163" i="56"/>
  <c r="CZ163" i="56"/>
  <c r="DA163" i="56"/>
  <c r="DB163" i="56"/>
  <c r="DC163" i="56"/>
  <c r="DD163" i="56"/>
  <c r="DE163" i="56"/>
  <c r="DF163" i="56"/>
  <c r="DG163" i="56"/>
  <c r="DH163" i="56"/>
  <c r="DI163" i="56"/>
  <c r="DJ163" i="56"/>
  <c r="DK163" i="56"/>
  <c r="DL163" i="56"/>
  <c r="DM163" i="56"/>
  <c r="DN163" i="56"/>
  <c r="DO163" i="56"/>
  <c r="DP163" i="56"/>
  <c r="DQ163" i="56"/>
  <c r="DR163" i="56"/>
  <c r="DS163" i="56"/>
  <c r="DT163" i="56"/>
  <c r="DU163" i="56"/>
  <c r="DV163" i="56"/>
  <c r="DW163" i="56"/>
  <c r="DX163" i="56"/>
  <c r="DY163" i="56"/>
  <c r="DZ163" i="56"/>
  <c r="EA163" i="56"/>
  <c r="EB163" i="56"/>
  <c r="EC163" i="56"/>
  <c r="ED163" i="56"/>
  <c r="EE163" i="56"/>
  <c r="EF163" i="56"/>
  <c r="EG163" i="56"/>
  <c r="EH163" i="56"/>
  <c r="EI163" i="56"/>
  <c r="EJ163" i="56"/>
  <c r="EK163" i="56"/>
  <c r="EL163" i="56"/>
  <c r="EM163" i="56"/>
  <c r="EN163" i="56"/>
  <c r="EO163" i="56"/>
  <c r="EP163" i="56"/>
  <c r="EQ163" i="56"/>
  <c r="ER163" i="56"/>
  <c r="ES163" i="56"/>
  <c r="ET163" i="56"/>
  <c r="EU163" i="56"/>
  <c r="EV163" i="56"/>
  <c r="EW163" i="56"/>
  <c r="EX163" i="56"/>
  <c r="EY163" i="56"/>
  <c r="EZ163" i="56"/>
  <c r="FA163" i="56"/>
  <c r="FB163" i="56"/>
  <c r="FC163" i="56"/>
  <c r="FD163" i="56"/>
  <c r="FE163" i="56"/>
  <c r="FF163" i="56"/>
  <c r="FG163" i="56"/>
  <c r="FH163" i="56"/>
  <c r="FI163" i="56"/>
  <c r="FJ163" i="56"/>
  <c r="FK163" i="56"/>
  <c r="FL163" i="56"/>
  <c r="FM163" i="56"/>
  <c r="FN163" i="56"/>
  <c r="FO163" i="56"/>
  <c r="FP163" i="56"/>
  <c r="FQ163" i="56"/>
  <c r="FR163" i="56"/>
  <c r="FS163" i="56"/>
  <c r="FT163" i="56"/>
  <c r="FU163" i="56"/>
  <c r="FV163" i="56"/>
  <c r="FW163" i="56"/>
  <c r="FX163" i="56"/>
  <c r="FY163" i="56"/>
  <c r="FZ163" i="56"/>
  <c r="GA163" i="56"/>
  <c r="GB163" i="56"/>
  <c r="GC163" i="56"/>
  <c r="GD163" i="56"/>
  <c r="GE163" i="56"/>
  <c r="GF163" i="56"/>
  <c r="GG163" i="56"/>
  <c r="GH163" i="56"/>
  <c r="GI163" i="56"/>
  <c r="GJ163" i="56"/>
  <c r="GK163" i="56"/>
  <c r="GL163" i="56"/>
  <c r="GM163" i="56"/>
  <c r="GN163" i="56"/>
  <c r="GO163" i="56"/>
  <c r="GP163" i="56"/>
  <c r="GQ163" i="56"/>
  <c r="GR163" i="56"/>
  <c r="GS163" i="56"/>
  <c r="GT163" i="56"/>
  <c r="GU163" i="56"/>
  <c r="GV163" i="56"/>
  <c r="GW163" i="56"/>
  <c r="GX163" i="56"/>
  <c r="GY163" i="56"/>
  <c r="GZ163" i="56"/>
  <c r="HA163" i="56"/>
  <c r="HB163" i="56"/>
  <c r="HC163" i="56"/>
  <c r="HD163" i="56"/>
  <c r="HE163" i="56"/>
  <c r="HF163" i="56"/>
  <c r="HG163" i="56"/>
  <c r="HH163" i="56"/>
  <c r="HI163" i="56"/>
  <c r="HJ163" i="56"/>
  <c r="HK163" i="56"/>
  <c r="HL163" i="56"/>
  <c r="HM163" i="56"/>
  <c r="HN163" i="56"/>
  <c r="HO163" i="56"/>
  <c r="HP163" i="56"/>
  <c r="HQ163" i="56"/>
  <c r="HR163" i="56"/>
  <c r="HS163" i="56"/>
  <c r="HT163" i="56"/>
  <c r="HU163" i="56"/>
  <c r="HV163" i="56"/>
  <c r="HW163" i="56"/>
  <c r="HX163" i="56"/>
  <c r="HY163" i="56"/>
  <c r="HZ163" i="56"/>
  <c r="IA163" i="56"/>
  <c r="IB163" i="56"/>
  <c r="IC163" i="56"/>
  <c r="ID163" i="56"/>
  <c r="IE163" i="56"/>
  <c r="IF163" i="56"/>
  <c r="IG163" i="56"/>
  <c r="IH163" i="56"/>
  <c r="II163" i="56"/>
  <c r="IJ163" i="56"/>
  <c r="IK163" i="56"/>
  <c r="IL163" i="56"/>
  <c r="IM163" i="56"/>
  <c r="IN163" i="56"/>
  <c r="IO163" i="56"/>
  <c r="IP163" i="56"/>
  <c r="IQ163" i="56"/>
  <c r="IR163" i="56"/>
  <c r="IS163" i="56"/>
  <c r="IT163" i="56"/>
  <c r="IU163" i="56"/>
  <c r="IV163" i="56"/>
  <c r="IW163" i="56"/>
  <c r="IX163" i="56"/>
  <c r="IY163" i="56"/>
  <c r="IZ163" i="56"/>
  <c r="JA163" i="56"/>
  <c r="JB163" i="56"/>
  <c r="JC163" i="56"/>
  <c r="JD163" i="56"/>
  <c r="JE163" i="56"/>
  <c r="JF163" i="56"/>
  <c r="JG163" i="56"/>
  <c r="JH163" i="56"/>
  <c r="JI163" i="56"/>
  <c r="JJ163" i="56"/>
  <c r="JK163" i="56"/>
  <c r="JL163" i="56"/>
  <c r="JM163" i="56"/>
  <c r="JN163" i="56"/>
  <c r="JO163" i="56"/>
  <c r="JP163" i="56"/>
  <c r="JQ163" i="56"/>
  <c r="JR163" i="56"/>
  <c r="JS163" i="56"/>
  <c r="JT163" i="56"/>
  <c r="JU163" i="56"/>
  <c r="JV163" i="56"/>
  <c r="JW163" i="56"/>
  <c r="JX163" i="56"/>
  <c r="JY163" i="56"/>
  <c r="JZ163" i="56"/>
  <c r="KA163" i="56"/>
  <c r="KB163" i="56"/>
  <c r="KC163" i="56"/>
  <c r="KD163" i="56"/>
  <c r="KE163" i="56"/>
  <c r="KF163" i="56"/>
  <c r="KG163" i="56"/>
  <c r="KH163" i="56"/>
  <c r="KI163" i="56"/>
  <c r="KJ163" i="56"/>
  <c r="KK163" i="56"/>
  <c r="KL163" i="56"/>
  <c r="KM163" i="56"/>
  <c r="KN163" i="56"/>
  <c r="KO163" i="56"/>
  <c r="KP163" i="56"/>
  <c r="KQ163" i="56"/>
  <c r="KR163" i="56"/>
  <c r="KS163" i="56"/>
  <c r="KT163" i="56"/>
  <c r="KU163" i="56"/>
  <c r="KV163" i="56"/>
  <c r="KW163" i="56"/>
  <c r="KX163" i="56"/>
  <c r="KY163" i="56"/>
  <c r="KZ163" i="56"/>
  <c r="LA163" i="56"/>
  <c r="LB163" i="56"/>
  <c r="LC163" i="56"/>
  <c r="LD163" i="56"/>
  <c r="LE163" i="56"/>
  <c r="LF163" i="56"/>
  <c r="LG163" i="56"/>
  <c r="LH163" i="56"/>
  <c r="LI163" i="56"/>
  <c r="LJ163" i="56"/>
  <c r="LK163" i="56"/>
  <c r="LL163" i="56"/>
  <c r="LM163" i="56"/>
  <c r="LN163" i="56"/>
  <c r="LO163" i="56"/>
  <c r="LP163" i="56"/>
  <c r="LQ163" i="56"/>
  <c r="LR163" i="56"/>
  <c r="LS163" i="56"/>
  <c r="LT163" i="56"/>
  <c r="LU163" i="56"/>
  <c r="LV163" i="56"/>
  <c r="LW163" i="56"/>
  <c r="LX163" i="56"/>
  <c r="LY163" i="56"/>
  <c r="LZ163" i="56"/>
  <c r="MA163" i="56"/>
  <c r="MB163" i="56"/>
  <c r="MC163" i="56"/>
  <c r="MD163" i="56"/>
  <c r="ME163" i="56"/>
  <c r="MF163" i="56"/>
  <c r="MG163" i="56"/>
  <c r="MH163" i="56"/>
  <c r="MI163" i="56"/>
  <c r="MJ163" i="56"/>
  <c r="MK163" i="56"/>
  <c r="ML163" i="56"/>
  <c r="MM163" i="56"/>
  <c r="MN163" i="56"/>
  <c r="MO163" i="56"/>
  <c r="MP163" i="56"/>
  <c r="MQ163" i="56"/>
  <c r="MR163" i="56"/>
  <c r="MS163" i="56"/>
  <c r="MT163" i="56"/>
  <c r="MU163" i="56"/>
  <c r="MV163" i="56"/>
  <c r="MW163" i="56"/>
  <c r="MX163" i="56"/>
  <c r="MY163" i="56"/>
  <c r="MZ163" i="56"/>
  <c r="NA163" i="56"/>
  <c r="NB163" i="56"/>
  <c r="NC163" i="56"/>
  <c r="ND163" i="56"/>
  <c r="NE163" i="56"/>
  <c r="NF163" i="56"/>
  <c r="NG163" i="56"/>
  <c r="NH163" i="56"/>
  <c r="NI163" i="56"/>
  <c r="NJ163" i="56"/>
  <c r="NK163" i="56"/>
  <c r="NL163" i="56"/>
  <c r="NM163" i="56"/>
  <c r="NN163" i="56"/>
  <c r="NO163" i="56"/>
  <c r="NP163" i="56"/>
  <c r="NQ163" i="56"/>
  <c r="NR163" i="56"/>
  <c r="NS163" i="56"/>
  <c r="NT163" i="56"/>
  <c r="NU163" i="56"/>
  <c r="NV163" i="56"/>
  <c r="NW163" i="56"/>
  <c r="NX163" i="56"/>
  <c r="NY163" i="56"/>
  <c r="NZ163" i="56"/>
  <c r="OA163" i="56"/>
  <c r="OB163" i="56"/>
  <c r="OC163" i="56"/>
  <c r="OD163" i="56"/>
  <c r="OE163" i="56"/>
  <c r="OF163" i="56"/>
  <c r="OG163" i="56"/>
  <c r="OH163" i="56"/>
  <c r="OI163" i="56"/>
  <c r="OJ163" i="56"/>
  <c r="OK163" i="56"/>
  <c r="OL163" i="56"/>
  <c r="OM163" i="56"/>
  <c r="ON163" i="56"/>
  <c r="OO163" i="56"/>
  <c r="OP163" i="56"/>
  <c r="OQ163" i="56"/>
  <c r="OR163" i="56"/>
  <c r="OS163" i="56"/>
  <c r="OT163" i="56"/>
  <c r="OU163" i="56"/>
  <c r="OV163" i="56"/>
  <c r="OW163" i="56"/>
  <c r="OX163" i="56"/>
  <c r="OY163" i="56"/>
  <c r="OZ163" i="56"/>
  <c r="PA163" i="56"/>
  <c r="PB163" i="56"/>
  <c r="PC163" i="56"/>
  <c r="PD163" i="56"/>
  <c r="PE163" i="56"/>
  <c r="PF163" i="56"/>
  <c r="PG163" i="56"/>
  <c r="PH163" i="56"/>
  <c r="PI163" i="56"/>
  <c r="PJ163" i="56"/>
  <c r="PK163" i="56"/>
  <c r="PL163" i="56"/>
  <c r="PM163" i="56"/>
  <c r="PN163" i="56"/>
  <c r="PO163" i="56"/>
  <c r="PP163" i="56"/>
  <c r="PQ163" i="56"/>
  <c r="PR163" i="56"/>
  <c r="PS163" i="56"/>
  <c r="PT163" i="56"/>
  <c r="PU163" i="56"/>
  <c r="PV163" i="56"/>
  <c r="PW163" i="56"/>
  <c r="PX163" i="56"/>
  <c r="PY163" i="56"/>
  <c r="PZ163" i="56"/>
  <c r="QA163" i="56"/>
  <c r="QB163" i="56"/>
  <c r="QC163" i="56"/>
  <c r="QD163" i="56"/>
  <c r="QE163" i="56"/>
  <c r="QF163" i="56"/>
  <c r="QG163" i="56"/>
  <c r="QH163" i="56"/>
  <c r="QI163" i="56"/>
  <c r="QJ163" i="56"/>
  <c r="QK163" i="56"/>
  <c r="QL163" i="56"/>
  <c r="QM163" i="56"/>
  <c r="QN163" i="56"/>
  <c r="QO163" i="56"/>
  <c r="QP163" i="56"/>
  <c r="QQ163" i="56"/>
  <c r="QR163" i="56"/>
  <c r="QS163" i="56"/>
  <c r="QT163" i="56"/>
  <c r="QU163" i="56"/>
  <c r="QV163" i="56"/>
  <c r="QW163" i="56"/>
  <c r="QX163" i="56"/>
  <c r="QY163" i="56"/>
  <c r="QZ163" i="56"/>
  <c r="RA163" i="56"/>
  <c r="RB163" i="56"/>
  <c r="RC163" i="56"/>
  <c r="RD163" i="56"/>
  <c r="RE163" i="56"/>
  <c r="RF163" i="56"/>
  <c r="RG163" i="56"/>
  <c r="RH163" i="56"/>
  <c r="RI163" i="56"/>
  <c r="RJ163" i="56"/>
  <c r="RK163" i="56"/>
  <c r="RL163" i="56"/>
  <c r="RM163" i="56"/>
  <c r="RN163" i="56"/>
  <c r="RO163" i="56"/>
  <c r="RP163" i="56"/>
  <c r="RQ163" i="56"/>
  <c r="RR163" i="56"/>
  <c r="RS163" i="56"/>
  <c r="RT163" i="56"/>
  <c r="RU163" i="56"/>
  <c r="RV163" i="56"/>
  <c r="RW163" i="56"/>
  <c r="RX163" i="56"/>
  <c r="RY163" i="56"/>
  <c r="RZ163" i="56"/>
  <c r="SA163" i="56"/>
  <c r="SB163" i="56"/>
  <c r="SC163" i="56"/>
  <c r="SD163" i="56"/>
  <c r="SE163" i="56"/>
  <c r="SF163" i="56"/>
  <c r="SG163" i="56"/>
  <c r="SH163" i="56"/>
  <c r="SI163" i="56"/>
  <c r="SJ163" i="56"/>
  <c r="SK163" i="56"/>
  <c r="SL163" i="56"/>
  <c r="SM163" i="56"/>
  <c r="SN163" i="56"/>
  <c r="SO163" i="56"/>
  <c r="SP163" i="56"/>
  <c r="SQ163" i="56"/>
  <c r="SR163" i="56"/>
  <c r="SS163" i="56"/>
  <c r="ST163" i="56"/>
  <c r="SU163" i="56"/>
  <c r="SV163" i="56"/>
  <c r="SW163" i="56"/>
  <c r="SX163" i="56"/>
  <c r="SY163" i="56"/>
  <c r="SZ163" i="56"/>
  <c r="TA163" i="56"/>
  <c r="TB163" i="56"/>
  <c r="TC163" i="56"/>
  <c r="TD163" i="56"/>
  <c r="TE163" i="56"/>
  <c r="TF163" i="56"/>
  <c r="TG163" i="56"/>
  <c r="TH163" i="56"/>
  <c r="TI163" i="56"/>
  <c r="TJ163" i="56"/>
  <c r="TK163" i="56"/>
  <c r="TL163" i="56"/>
  <c r="TM163" i="56"/>
  <c r="TN163" i="56"/>
  <c r="TO163" i="56"/>
  <c r="TP163" i="56"/>
  <c r="TQ163" i="56"/>
  <c r="TR163" i="56"/>
  <c r="TS163" i="56"/>
  <c r="TT163" i="56"/>
  <c r="TU163" i="56"/>
  <c r="TV163" i="56"/>
  <c r="TW163" i="56"/>
  <c r="TX163" i="56"/>
  <c r="TY163" i="56"/>
  <c r="TZ163" i="56"/>
  <c r="UA163" i="56"/>
  <c r="UB163" i="56"/>
  <c r="UC163" i="56"/>
  <c r="UD163" i="56"/>
  <c r="UE163" i="56"/>
  <c r="UF163" i="56"/>
  <c r="UG163" i="56"/>
  <c r="UH163" i="56"/>
  <c r="UI163" i="56"/>
  <c r="UJ163" i="56"/>
  <c r="UK163" i="56"/>
  <c r="UL163" i="56"/>
  <c r="UM163" i="56"/>
  <c r="UN163" i="56"/>
  <c r="UO163" i="56"/>
  <c r="UP163" i="56"/>
  <c r="UQ163" i="56"/>
  <c r="UR163" i="56"/>
  <c r="US163" i="56"/>
  <c r="UT163" i="56"/>
  <c r="UU163" i="56"/>
  <c r="UV163" i="56"/>
  <c r="UW163" i="56"/>
  <c r="UX163" i="56"/>
  <c r="UY163" i="56"/>
  <c r="UZ163" i="56"/>
  <c r="VA163" i="56"/>
  <c r="VB163" i="56"/>
  <c r="VC163" i="56"/>
  <c r="VD163" i="56"/>
  <c r="VE163" i="56"/>
  <c r="VF163" i="56"/>
  <c r="VG163" i="56"/>
  <c r="VH163" i="56"/>
  <c r="VI163" i="56"/>
  <c r="VJ163" i="56"/>
  <c r="VK163" i="56"/>
  <c r="VL163" i="56"/>
  <c r="VM163" i="56"/>
  <c r="VN163" i="56"/>
  <c r="VO163" i="56"/>
  <c r="VP163" i="56"/>
  <c r="VQ163" i="56"/>
  <c r="VR163" i="56"/>
  <c r="VS163" i="56"/>
  <c r="VT163" i="56"/>
  <c r="VU163" i="56"/>
  <c r="VV163" i="56"/>
  <c r="VW163" i="56"/>
  <c r="VX163" i="56"/>
  <c r="VY163" i="56"/>
  <c r="VZ163" i="56"/>
  <c r="WA163" i="56"/>
  <c r="WB163" i="56"/>
  <c r="WC163" i="56"/>
  <c r="WD163" i="56"/>
  <c r="WE163" i="56"/>
  <c r="WF163" i="56"/>
  <c r="WG163" i="56"/>
  <c r="WH163" i="56"/>
  <c r="WI163" i="56"/>
  <c r="WJ163" i="56"/>
  <c r="WK163" i="56"/>
  <c r="WL163" i="56"/>
  <c r="WM163" i="56"/>
  <c r="WN163" i="56"/>
  <c r="WO163" i="56"/>
  <c r="WP163" i="56"/>
  <c r="WQ163" i="56"/>
  <c r="WR163" i="56"/>
  <c r="WS163" i="56"/>
  <c r="WT163" i="56"/>
  <c r="WU163" i="56"/>
  <c r="WV163" i="56"/>
  <c r="WW163" i="56"/>
  <c r="WX163" i="56"/>
  <c r="WY163" i="56"/>
  <c r="WZ163" i="56"/>
  <c r="XA163" i="56"/>
  <c r="XB163" i="56"/>
  <c r="XC163" i="56"/>
  <c r="XD163" i="56"/>
  <c r="XE163" i="56"/>
  <c r="XF163" i="56"/>
  <c r="XG163" i="56"/>
  <c r="XH163" i="56"/>
  <c r="XI163" i="56"/>
  <c r="XJ163" i="56"/>
  <c r="XK163" i="56"/>
  <c r="XL163" i="56"/>
  <c r="XM163" i="56"/>
  <c r="XN163" i="56"/>
  <c r="XO163" i="56"/>
  <c r="XP163" i="56"/>
  <c r="XQ163" i="56"/>
  <c r="XR163" i="56"/>
  <c r="XS163" i="56"/>
  <c r="XT163" i="56"/>
  <c r="XU163" i="56"/>
  <c r="XV163" i="56"/>
  <c r="XW163" i="56"/>
  <c r="XX163" i="56"/>
  <c r="XY163" i="56"/>
  <c r="XZ163" i="56"/>
  <c r="YA163" i="56"/>
  <c r="YB163" i="56"/>
  <c r="YC163" i="56"/>
  <c r="YD163" i="56"/>
  <c r="YE163" i="56"/>
  <c r="YF163" i="56"/>
  <c r="YG163" i="56"/>
  <c r="YH163" i="56"/>
  <c r="YI163" i="56"/>
  <c r="YJ163" i="56"/>
  <c r="YK163" i="56"/>
  <c r="YL163" i="56"/>
  <c r="YM163" i="56"/>
  <c r="YN163" i="56"/>
  <c r="YO163" i="56"/>
  <c r="YP163" i="56"/>
  <c r="YQ163" i="56"/>
  <c r="YR163" i="56"/>
  <c r="YS163" i="56"/>
  <c r="YT163" i="56"/>
  <c r="YU163" i="56"/>
  <c r="YV163" i="56"/>
  <c r="YW163" i="56"/>
  <c r="YX163" i="56"/>
  <c r="YY163" i="56"/>
  <c r="YZ163" i="56"/>
  <c r="ZA163" i="56"/>
  <c r="ZB163" i="56"/>
  <c r="ZC163" i="56"/>
  <c r="ZD163" i="56"/>
  <c r="ZE163" i="56"/>
  <c r="ZF163" i="56"/>
  <c r="ZG163" i="56"/>
  <c r="ZH163" i="56"/>
  <c r="ZI163" i="56"/>
  <c r="ZJ163" i="56"/>
  <c r="ZK163" i="56"/>
  <c r="ZL163" i="56"/>
  <c r="ZM163" i="56"/>
  <c r="ZN163" i="56"/>
  <c r="ZO163" i="56"/>
  <c r="ZP163" i="56"/>
  <c r="ZQ163" i="56"/>
  <c r="ZR163" i="56"/>
  <c r="ZS163" i="56"/>
  <c r="ZT163" i="56"/>
  <c r="ZU163" i="56"/>
  <c r="ZV163" i="56"/>
  <c r="ZW163" i="56"/>
  <c r="ZX163" i="56"/>
  <c r="ZY163" i="56"/>
  <c r="ZZ163" i="56"/>
  <c r="AAA163" i="56"/>
  <c r="AAB163" i="56"/>
  <c r="AAC163" i="56"/>
  <c r="AAD163" i="56"/>
  <c r="AAE163" i="56"/>
  <c r="AAF163" i="56"/>
  <c r="AAG163" i="56"/>
  <c r="AAH163" i="56"/>
  <c r="AAI163" i="56"/>
  <c r="AAJ163" i="56"/>
  <c r="AAK163" i="56"/>
  <c r="AAL163" i="56"/>
  <c r="AAM163" i="56"/>
  <c r="AAN163" i="56"/>
  <c r="AAO163" i="56"/>
  <c r="AAP163" i="56"/>
  <c r="AAQ163" i="56"/>
  <c r="AAR163" i="56"/>
  <c r="AAS163" i="56"/>
  <c r="AAT163" i="56"/>
  <c r="AAU163" i="56"/>
  <c r="AAV163" i="56"/>
  <c r="AAW163" i="56"/>
  <c r="AAX163" i="56"/>
  <c r="AAY163" i="56"/>
  <c r="AAZ163" i="56"/>
  <c r="ABA163" i="56"/>
  <c r="ABB163" i="56"/>
  <c r="ABC163" i="56"/>
  <c r="ABD163" i="56"/>
  <c r="ABE163" i="56"/>
  <c r="ABF163" i="56"/>
  <c r="ABG163" i="56"/>
  <c r="ABH163" i="56"/>
  <c r="ABI163" i="56"/>
  <c r="ABJ163" i="56"/>
  <c r="ABK163" i="56"/>
  <c r="ABL163" i="56"/>
  <c r="ABM163" i="56"/>
  <c r="ABN163" i="56"/>
  <c r="ABO163" i="56"/>
  <c r="ABP163" i="56"/>
  <c r="ABQ163" i="56"/>
  <c r="ABR163" i="56"/>
  <c r="ABS163" i="56"/>
  <c r="ABT163" i="56"/>
  <c r="ABU163" i="56"/>
  <c r="ABV163" i="56"/>
  <c r="ABW163" i="56"/>
  <c r="ABX163" i="56"/>
  <c r="ABY163" i="56"/>
  <c r="ABZ163" i="56"/>
  <c r="ACA163" i="56"/>
  <c r="ACB163" i="56"/>
  <c r="ACC163" i="56"/>
  <c r="ACD163" i="56"/>
  <c r="ACE163" i="56"/>
  <c r="ACF163" i="56"/>
  <c r="ACG163" i="56"/>
  <c r="ACH163" i="56"/>
  <c r="ACI163" i="56"/>
  <c r="ACJ163" i="56"/>
  <c r="ACK163" i="56"/>
  <c r="ACL163" i="56"/>
  <c r="ACM163" i="56"/>
  <c r="ACN163" i="56"/>
  <c r="ACO163" i="56"/>
  <c r="ACP163" i="56"/>
  <c r="ACQ163" i="56"/>
  <c r="ACR163" i="56"/>
  <c r="ACS163" i="56"/>
  <c r="ACT163" i="56"/>
  <c r="ACU163" i="56"/>
  <c r="ACV163" i="56"/>
  <c r="ACW163" i="56"/>
  <c r="ACX163" i="56"/>
  <c r="ACY163" i="56"/>
  <c r="ACZ163" i="56"/>
  <c r="ADA163" i="56"/>
  <c r="ADB163" i="56"/>
  <c r="ADC163" i="56"/>
  <c r="ADD163" i="56"/>
  <c r="ADE163" i="56"/>
  <c r="ADF163" i="56"/>
  <c r="ADG163" i="56"/>
  <c r="ADH163" i="56"/>
  <c r="ADI163" i="56"/>
  <c r="ADJ163" i="56"/>
  <c r="ADK163" i="56"/>
  <c r="ADL163" i="56"/>
  <c r="ADM163" i="56"/>
  <c r="ADN163" i="56"/>
  <c r="ADO163" i="56"/>
  <c r="ADP163" i="56"/>
  <c r="ADQ163" i="56"/>
  <c r="ADR163" i="56"/>
  <c r="ADS163" i="56"/>
  <c r="ADT163" i="56"/>
  <c r="ADU163" i="56"/>
  <c r="ADV163" i="56"/>
  <c r="ADW163" i="56"/>
  <c r="ADX163" i="56"/>
  <c r="ADY163" i="56"/>
  <c r="ADZ163" i="56"/>
  <c r="AEA163" i="56"/>
  <c r="AEB163" i="56"/>
  <c r="AEC163" i="56"/>
  <c r="AED163" i="56"/>
  <c r="AEE163" i="56"/>
  <c r="AEF163" i="56"/>
  <c r="AEG163" i="56"/>
  <c r="AEH163" i="56"/>
  <c r="AEI163" i="56"/>
  <c r="AEJ163" i="56"/>
  <c r="AEK163" i="56"/>
  <c r="AEL163" i="56"/>
  <c r="AEM163" i="56"/>
  <c r="AEN163" i="56"/>
  <c r="AEO163" i="56"/>
  <c r="AEP163" i="56"/>
  <c r="AEQ163" i="56"/>
  <c r="AER163" i="56"/>
  <c r="AES163" i="56"/>
  <c r="AET163" i="56"/>
  <c r="AEU163" i="56"/>
  <c r="AEV163" i="56"/>
  <c r="AEW163" i="56"/>
  <c r="AEX163" i="56"/>
  <c r="AEY163" i="56"/>
  <c r="AEZ163" i="56"/>
  <c r="AFA163" i="56"/>
  <c r="AFB163" i="56"/>
  <c r="AFC163" i="56"/>
  <c r="AFD163" i="56"/>
  <c r="AFE163" i="56"/>
  <c r="AFF163" i="56"/>
  <c r="AFG163" i="56"/>
  <c r="AFH163" i="56"/>
  <c r="AFI163" i="56"/>
  <c r="AFJ163" i="56"/>
  <c r="AFK163" i="56"/>
  <c r="AFL163" i="56"/>
  <c r="AFM163" i="56"/>
  <c r="AFN163" i="56"/>
  <c r="AFO163" i="56"/>
  <c r="AFP163" i="56"/>
  <c r="AFQ163" i="56"/>
  <c r="AFR163" i="56"/>
  <c r="AFS163" i="56"/>
  <c r="AFT163" i="56"/>
  <c r="AFU163" i="56"/>
  <c r="AFV163" i="56"/>
  <c r="AFW163" i="56"/>
  <c r="AFX163" i="56"/>
  <c r="AFY163" i="56"/>
  <c r="AFZ163" i="56"/>
  <c r="AGA163" i="56"/>
  <c r="AGB163" i="56"/>
  <c r="AGC163" i="56"/>
  <c r="AGD163" i="56"/>
  <c r="AGE163" i="56"/>
  <c r="AGF163" i="56"/>
  <c r="AGG163" i="56"/>
  <c r="AGH163" i="56"/>
  <c r="AGI163" i="56"/>
  <c r="AGJ163" i="56"/>
  <c r="AGK163" i="56"/>
  <c r="AGL163" i="56"/>
  <c r="AGM163" i="56"/>
  <c r="AGN163" i="56"/>
  <c r="AGO163" i="56"/>
  <c r="AGP163" i="56"/>
  <c r="AGQ163" i="56"/>
  <c r="AGR163" i="56"/>
  <c r="AGS163" i="56"/>
  <c r="AGT163" i="56"/>
  <c r="AGU163" i="56"/>
  <c r="AGV163" i="56"/>
  <c r="AGW163" i="56"/>
  <c r="AGX163" i="56"/>
  <c r="AGY163" i="56"/>
  <c r="AGZ163" i="56"/>
  <c r="AHA163" i="56"/>
  <c r="AHB163" i="56"/>
  <c r="AHC163" i="56"/>
  <c r="AHD163" i="56"/>
  <c r="AHE163" i="56"/>
  <c r="AHF163" i="56"/>
  <c r="AHG163" i="56"/>
  <c r="AHH163" i="56"/>
  <c r="AHI163" i="56"/>
  <c r="AHJ163" i="56"/>
  <c r="AHK163" i="56"/>
  <c r="AHL163" i="56"/>
  <c r="AHM163" i="56"/>
  <c r="AHN163" i="56"/>
  <c r="AHO163" i="56"/>
  <c r="AHP163" i="56"/>
  <c r="AHQ163" i="56"/>
  <c r="AHR163" i="56"/>
  <c r="AHS163" i="56"/>
  <c r="AHT163" i="56"/>
  <c r="E164" i="56"/>
  <c r="F164" i="56"/>
  <c r="G164" i="56"/>
  <c r="H164" i="56"/>
  <c r="I164" i="56"/>
  <c r="J164" i="56"/>
  <c r="K164" i="56"/>
  <c r="L164" i="56"/>
  <c r="M164" i="56"/>
  <c r="N164" i="56"/>
  <c r="O164" i="56"/>
  <c r="P164" i="56"/>
  <c r="Q164" i="56"/>
  <c r="R164" i="56"/>
  <c r="S164" i="56"/>
  <c r="T164" i="56"/>
  <c r="U164" i="56"/>
  <c r="V164" i="56"/>
  <c r="W164" i="56"/>
  <c r="X164" i="56"/>
  <c r="Y164" i="56"/>
  <c r="Z164" i="56"/>
  <c r="AA164" i="56"/>
  <c r="AB164" i="56"/>
  <c r="AC164" i="56"/>
  <c r="AD164" i="56"/>
  <c r="AE164" i="56"/>
  <c r="AF164" i="56"/>
  <c r="AG164" i="56"/>
  <c r="AH164" i="56"/>
  <c r="AI164" i="56"/>
  <c r="AJ164" i="56"/>
  <c r="AK164" i="56"/>
  <c r="AL164" i="56"/>
  <c r="AM164" i="56"/>
  <c r="AN164" i="56"/>
  <c r="AO164" i="56"/>
  <c r="AP164" i="56"/>
  <c r="AQ164" i="56"/>
  <c r="AR164" i="56"/>
  <c r="AS164" i="56"/>
  <c r="AT164" i="56"/>
  <c r="AU164" i="56"/>
  <c r="AV164" i="56"/>
  <c r="AW164" i="56"/>
  <c r="AX164" i="56"/>
  <c r="AY164" i="56"/>
  <c r="AZ164" i="56"/>
  <c r="BA164" i="56"/>
  <c r="BB164" i="56"/>
  <c r="BC164" i="56"/>
  <c r="BD164" i="56"/>
  <c r="BE164" i="56"/>
  <c r="BF164" i="56"/>
  <c r="BG164" i="56"/>
  <c r="BH164" i="56"/>
  <c r="BI164" i="56"/>
  <c r="BJ164" i="56"/>
  <c r="BK164" i="56"/>
  <c r="BL164" i="56"/>
  <c r="BM164" i="56"/>
  <c r="BN164" i="56"/>
  <c r="BO164" i="56"/>
  <c r="BP164" i="56"/>
  <c r="BQ164" i="56"/>
  <c r="BR164" i="56"/>
  <c r="BS164" i="56"/>
  <c r="BT164" i="56"/>
  <c r="BU164" i="56"/>
  <c r="BV164" i="56"/>
  <c r="BW164" i="56"/>
  <c r="BX164" i="56"/>
  <c r="BY164" i="56"/>
  <c r="BZ164" i="56"/>
  <c r="CA164" i="56"/>
  <c r="CB164" i="56"/>
  <c r="CC164" i="56"/>
  <c r="CD164" i="56"/>
  <c r="CE164" i="56"/>
  <c r="CF164" i="56"/>
  <c r="CG164" i="56"/>
  <c r="CH164" i="56"/>
  <c r="CI164" i="56"/>
  <c r="CJ164" i="56"/>
  <c r="CK164" i="56"/>
  <c r="CL164" i="56"/>
  <c r="CM164" i="56"/>
  <c r="CN164" i="56"/>
  <c r="CO164" i="56"/>
  <c r="CP164" i="56"/>
  <c r="CQ164" i="56"/>
  <c r="CR164" i="56"/>
  <c r="CS164" i="56"/>
  <c r="CT164" i="56"/>
  <c r="CU164" i="56"/>
  <c r="CV164" i="56"/>
  <c r="CW164" i="56"/>
  <c r="CX164" i="56"/>
  <c r="CY164" i="56"/>
  <c r="CZ164" i="56"/>
  <c r="DA164" i="56"/>
  <c r="DB164" i="56"/>
  <c r="DC164" i="56"/>
  <c r="DD164" i="56"/>
  <c r="DE164" i="56"/>
  <c r="DF164" i="56"/>
  <c r="DG164" i="56"/>
  <c r="DH164" i="56"/>
  <c r="DI164" i="56"/>
  <c r="DJ164" i="56"/>
  <c r="DK164" i="56"/>
  <c r="DL164" i="56"/>
  <c r="DM164" i="56"/>
  <c r="DN164" i="56"/>
  <c r="DO164" i="56"/>
  <c r="DP164" i="56"/>
  <c r="DQ164" i="56"/>
  <c r="DR164" i="56"/>
  <c r="DS164" i="56"/>
  <c r="DT164" i="56"/>
  <c r="DU164" i="56"/>
  <c r="DV164" i="56"/>
  <c r="DW164" i="56"/>
  <c r="DX164" i="56"/>
  <c r="DY164" i="56"/>
  <c r="DZ164" i="56"/>
  <c r="EA164" i="56"/>
  <c r="EB164" i="56"/>
  <c r="EC164" i="56"/>
  <c r="ED164" i="56"/>
  <c r="EE164" i="56"/>
  <c r="EF164" i="56"/>
  <c r="EG164" i="56"/>
  <c r="EH164" i="56"/>
  <c r="EI164" i="56"/>
  <c r="EJ164" i="56"/>
  <c r="EK164" i="56"/>
  <c r="EL164" i="56"/>
  <c r="EM164" i="56"/>
  <c r="EN164" i="56"/>
  <c r="EO164" i="56"/>
  <c r="EP164" i="56"/>
  <c r="EQ164" i="56"/>
  <c r="ER164" i="56"/>
  <c r="ES164" i="56"/>
  <c r="ET164" i="56"/>
  <c r="EU164" i="56"/>
  <c r="EV164" i="56"/>
  <c r="EW164" i="56"/>
  <c r="EX164" i="56"/>
  <c r="EY164" i="56"/>
  <c r="EZ164" i="56"/>
  <c r="FA164" i="56"/>
  <c r="FB164" i="56"/>
  <c r="FC164" i="56"/>
  <c r="FD164" i="56"/>
  <c r="FE164" i="56"/>
  <c r="FF164" i="56"/>
  <c r="FG164" i="56"/>
  <c r="FH164" i="56"/>
  <c r="FI164" i="56"/>
  <c r="FJ164" i="56"/>
  <c r="FK164" i="56"/>
  <c r="FL164" i="56"/>
  <c r="FM164" i="56"/>
  <c r="FN164" i="56"/>
  <c r="FO164" i="56"/>
  <c r="FP164" i="56"/>
  <c r="FQ164" i="56"/>
  <c r="FR164" i="56"/>
  <c r="FS164" i="56"/>
  <c r="FT164" i="56"/>
  <c r="FU164" i="56"/>
  <c r="FV164" i="56"/>
  <c r="FW164" i="56"/>
  <c r="FX164" i="56"/>
  <c r="FY164" i="56"/>
  <c r="FZ164" i="56"/>
  <c r="GA164" i="56"/>
  <c r="GB164" i="56"/>
  <c r="GC164" i="56"/>
  <c r="GD164" i="56"/>
  <c r="GE164" i="56"/>
  <c r="GF164" i="56"/>
  <c r="GG164" i="56"/>
  <c r="GH164" i="56"/>
  <c r="GI164" i="56"/>
  <c r="GJ164" i="56"/>
  <c r="GK164" i="56"/>
  <c r="GL164" i="56"/>
  <c r="GM164" i="56"/>
  <c r="GN164" i="56"/>
  <c r="GO164" i="56"/>
  <c r="GP164" i="56"/>
  <c r="GQ164" i="56"/>
  <c r="GR164" i="56"/>
  <c r="GS164" i="56"/>
  <c r="GT164" i="56"/>
  <c r="GU164" i="56"/>
  <c r="GV164" i="56"/>
  <c r="GW164" i="56"/>
  <c r="GX164" i="56"/>
  <c r="GY164" i="56"/>
  <c r="GZ164" i="56"/>
  <c r="HA164" i="56"/>
  <c r="HB164" i="56"/>
  <c r="HC164" i="56"/>
  <c r="HD164" i="56"/>
  <c r="HE164" i="56"/>
  <c r="HF164" i="56"/>
  <c r="HG164" i="56"/>
  <c r="HH164" i="56"/>
  <c r="HI164" i="56"/>
  <c r="HJ164" i="56"/>
  <c r="HK164" i="56"/>
  <c r="HL164" i="56"/>
  <c r="HM164" i="56"/>
  <c r="HN164" i="56"/>
  <c r="HO164" i="56"/>
  <c r="HP164" i="56"/>
  <c r="HQ164" i="56"/>
  <c r="HR164" i="56"/>
  <c r="HS164" i="56"/>
  <c r="HT164" i="56"/>
  <c r="HU164" i="56"/>
  <c r="HV164" i="56"/>
  <c r="HW164" i="56"/>
  <c r="HX164" i="56"/>
  <c r="HY164" i="56"/>
  <c r="HZ164" i="56"/>
  <c r="IA164" i="56"/>
  <c r="IB164" i="56"/>
  <c r="IC164" i="56"/>
  <c r="ID164" i="56"/>
  <c r="IE164" i="56"/>
  <c r="IF164" i="56"/>
  <c r="IG164" i="56"/>
  <c r="IH164" i="56"/>
  <c r="II164" i="56"/>
  <c r="IJ164" i="56"/>
  <c r="IK164" i="56"/>
  <c r="IL164" i="56"/>
  <c r="IM164" i="56"/>
  <c r="IN164" i="56"/>
  <c r="IO164" i="56"/>
  <c r="IP164" i="56"/>
  <c r="IQ164" i="56"/>
  <c r="IR164" i="56"/>
  <c r="IS164" i="56"/>
  <c r="IT164" i="56"/>
  <c r="IU164" i="56"/>
  <c r="IV164" i="56"/>
  <c r="IW164" i="56"/>
  <c r="IX164" i="56"/>
  <c r="IY164" i="56"/>
  <c r="IZ164" i="56"/>
  <c r="JA164" i="56"/>
  <c r="JB164" i="56"/>
  <c r="JC164" i="56"/>
  <c r="JD164" i="56"/>
  <c r="JE164" i="56"/>
  <c r="JF164" i="56"/>
  <c r="JG164" i="56"/>
  <c r="JH164" i="56"/>
  <c r="JI164" i="56"/>
  <c r="JJ164" i="56"/>
  <c r="JK164" i="56"/>
  <c r="JL164" i="56"/>
  <c r="JM164" i="56"/>
  <c r="JN164" i="56"/>
  <c r="JO164" i="56"/>
  <c r="JP164" i="56"/>
  <c r="JQ164" i="56"/>
  <c r="JR164" i="56"/>
  <c r="JS164" i="56"/>
  <c r="JT164" i="56"/>
  <c r="JU164" i="56"/>
  <c r="JV164" i="56"/>
  <c r="JW164" i="56"/>
  <c r="JX164" i="56"/>
  <c r="JY164" i="56"/>
  <c r="JZ164" i="56"/>
  <c r="KA164" i="56"/>
  <c r="KB164" i="56"/>
  <c r="KC164" i="56"/>
  <c r="KD164" i="56"/>
  <c r="KE164" i="56"/>
  <c r="KF164" i="56"/>
  <c r="KG164" i="56"/>
  <c r="KH164" i="56"/>
  <c r="KI164" i="56"/>
  <c r="KJ164" i="56"/>
  <c r="KK164" i="56"/>
  <c r="KL164" i="56"/>
  <c r="KM164" i="56"/>
  <c r="KN164" i="56"/>
  <c r="KO164" i="56"/>
  <c r="KP164" i="56"/>
  <c r="KQ164" i="56"/>
  <c r="KR164" i="56"/>
  <c r="KS164" i="56"/>
  <c r="KT164" i="56"/>
  <c r="KU164" i="56"/>
  <c r="KV164" i="56"/>
  <c r="KW164" i="56"/>
  <c r="KX164" i="56"/>
  <c r="KY164" i="56"/>
  <c r="KZ164" i="56"/>
  <c r="LA164" i="56"/>
  <c r="LB164" i="56"/>
  <c r="LC164" i="56"/>
  <c r="LD164" i="56"/>
  <c r="LE164" i="56"/>
  <c r="LF164" i="56"/>
  <c r="LG164" i="56"/>
  <c r="LH164" i="56"/>
  <c r="LI164" i="56"/>
  <c r="LJ164" i="56"/>
  <c r="LK164" i="56"/>
  <c r="LL164" i="56"/>
  <c r="LM164" i="56"/>
  <c r="LN164" i="56"/>
  <c r="LO164" i="56"/>
  <c r="LP164" i="56"/>
  <c r="LQ164" i="56"/>
  <c r="LR164" i="56"/>
  <c r="LS164" i="56"/>
  <c r="LT164" i="56"/>
  <c r="LU164" i="56"/>
  <c r="LV164" i="56"/>
  <c r="LW164" i="56"/>
  <c r="LX164" i="56"/>
  <c r="LY164" i="56"/>
  <c r="LZ164" i="56"/>
  <c r="MA164" i="56"/>
  <c r="MB164" i="56"/>
  <c r="MC164" i="56"/>
  <c r="MD164" i="56"/>
  <c r="ME164" i="56"/>
  <c r="MF164" i="56"/>
  <c r="MG164" i="56"/>
  <c r="MH164" i="56"/>
  <c r="MI164" i="56"/>
  <c r="MJ164" i="56"/>
  <c r="MK164" i="56"/>
  <c r="ML164" i="56"/>
  <c r="MM164" i="56"/>
  <c r="MN164" i="56"/>
  <c r="MO164" i="56"/>
  <c r="MP164" i="56"/>
  <c r="MQ164" i="56"/>
  <c r="MR164" i="56"/>
  <c r="MS164" i="56"/>
  <c r="MT164" i="56"/>
  <c r="MU164" i="56"/>
  <c r="MV164" i="56"/>
  <c r="MW164" i="56"/>
  <c r="MX164" i="56"/>
  <c r="MY164" i="56"/>
  <c r="MZ164" i="56"/>
  <c r="NA164" i="56"/>
  <c r="NB164" i="56"/>
  <c r="NC164" i="56"/>
  <c r="ND164" i="56"/>
  <c r="NE164" i="56"/>
  <c r="NF164" i="56"/>
  <c r="NG164" i="56"/>
  <c r="NH164" i="56"/>
  <c r="NI164" i="56"/>
  <c r="NJ164" i="56"/>
  <c r="NK164" i="56"/>
  <c r="NL164" i="56"/>
  <c r="NM164" i="56"/>
  <c r="NN164" i="56"/>
  <c r="NO164" i="56"/>
  <c r="NP164" i="56"/>
  <c r="NQ164" i="56"/>
  <c r="NR164" i="56"/>
  <c r="NS164" i="56"/>
  <c r="NT164" i="56"/>
  <c r="NU164" i="56"/>
  <c r="NV164" i="56"/>
  <c r="NW164" i="56"/>
  <c r="NX164" i="56"/>
  <c r="NY164" i="56"/>
  <c r="NZ164" i="56"/>
  <c r="OA164" i="56"/>
  <c r="OB164" i="56"/>
  <c r="OC164" i="56"/>
  <c r="OD164" i="56"/>
  <c r="OE164" i="56"/>
  <c r="OF164" i="56"/>
  <c r="OG164" i="56"/>
  <c r="OH164" i="56"/>
  <c r="OI164" i="56"/>
  <c r="OJ164" i="56"/>
  <c r="OK164" i="56"/>
  <c r="OL164" i="56"/>
  <c r="OM164" i="56"/>
  <c r="ON164" i="56"/>
  <c r="OO164" i="56"/>
  <c r="OP164" i="56"/>
  <c r="OQ164" i="56"/>
  <c r="OR164" i="56"/>
  <c r="OS164" i="56"/>
  <c r="OT164" i="56"/>
  <c r="OU164" i="56"/>
  <c r="OV164" i="56"/>
  <c r="OW164" i="56"/>
  <c r="OX164" i="56"/>
  <c r="OY164" i="56"/>
  <c r="OZ164" i="56"/>
  <c r="PA164" i="56"/>
  <c r="PB164" i="56"/>
  <c r="PC164" i="56"/>
  <c r="PD164" i="56"/>
  <c r="PE164" i="56"/>
  <c r="PF164" i="56"/>
  <c r="PG164" i="56"/>
  <c r="PH164" i="56"/>
  <c r="PI164" i="56"/>
  <c r="PJ164" i="56"/>
  <c r="PK164" i="56"/>
  <c r="PL164" i="56"/>
  <c r="PM164" i="56"/>
  <c r="PN164" i="56"/>
  <c r="PO164" i="56"/>
  <c r="PP164" i="56"/>
  <c r="PQ164" i="56"/>
  <c r="PR164" i="56"/>
  <c r="PS164" i="56"/>
  <c r="PT164" i="56"/>
  <c r="PU164" i="56"/>
  <c r="PV164" i="56"/>
  <c r="PW164" i="56"/>
  <c r="PX164" i="56"/>
  <c r="PY164" i="56"/>
  <c r="PZ164" i="56"/>
  <c r="QA164" i="56"/>
  <c r="QB164" i="56"/>
  <c r="QC164" i="56"/>
  <c r="QD164" i="56"/>
  <c r="QE164" i="56"/>
  <c r="QF164" i="56"/>
  <c r="QG164" i="56"/>
  <c r="QH164" i="56"/>
  <c r="QI164" i="56"/>
  <c r="QJ164" i="56"/>
  <c r="QK164" i="56"/>
  <c r="QL164" i="56"/>
  <c r="QM164" i="56"/>
  <c r="QN164" i="56"/>
  <c r="QO164" i="56"/>
  <c r="QP164" i="56"/>
  <c r="QQ164" i="56"/>
  <c r="QR164" i="56"/>
  <c r="QS164" i="56"/>
  <c r="QT164" i="56"/>
  <c r="QU164" i="56"/>
  <c r="QV164" i="56"/>
  <c r="QW164" i="56"/>
  <c r="QX164" i="56"/>
  <c r="QY164" i="56"/>
  <c r="QZ164" i="56"/>
  <c r="RA164" i="56"/>
  <c r="RB164" i="56"/>
  <c r="RC164" i="56"/>
  <c r="RD164" i="56"/>
  <c r="RE164" i="56"/>
  <c r="RF164" i="56"/>
  <c r="RG164" i="56"/>
  <c r="RH164" i="56"/>
  <c r="RI164" i="56"/>
  <c r="RJ164" i="56"/>
  <c r="RK164" i="56"/>
  <c r="RL164" i="56"/>
  <c r="RM164" i="56"/>
  <c r="RN164" i="56"/>
  <c r="RO164" i="56"/>
  <c r="RP164" i="56"/>
  <c r="RQ164" i="56"/>
  <c r="RR164" i="56"/>
  <c r="RS164" i="56"/>
  <c r="RT164" i="56"/>
  <c r="RU164" i="56"/>
  <c r="RV164" i="56"/>
  <c r="RW164" i="56"/>
  <c r="RX164" i="56"/>
  <c r="RY164" i="56"/>
  <c r="RZ164" i="56"/>
  <c r="SA164" i="56"/>
  <c r="SB164" i="56"/>
  <c r="SC164" i="56"/>
  <c r="SD164" i="56"/>
  <c r="SE164" i="56"/>
  <c r="SF164" i="56"/>
  <c r="SG164" i="56"/>
  <c r="SH164" i="56"/>
  <c r="SI164" i="56"/>
  <c r="SJ164" i="56"/>
  <c r="SK164" i="56"/>
  <c r="SL164" i="56"/>
  <c r="SM164" i="56"/>
  <c r="SN164" i="56"/>
  <c r="SO164" i="56"/>
  <c r="SP164" i="56"/>
  <c r="SQ164" i="56"/>
  <c r="SR164" i="56"/>
  <c r="SS164" i="56"/>
  <c r="ST164" i="56"/>
  <c r="SU164" i="56"/>
  <c r="SV164" i="56"/>
  <c r="SW164" i="56"/>
  <c r="SX164" i="56"/>
  <c r="SY164" i="56"/>
  <c r="SZ164" i="56"/>
  <c r="TA164" i="56"/>
  <c r="TB164" i="56"/>
  <c r="TC164" i="56"/>
  <c r="TD164" i="56"/>
  <c r="TE164" i="56"/>
  <c r="TF164" i="56"/>
  <c r="TG164" i="56"/>
  <c r="TH164" i="56"/>
  <c r="TI164" i="56"/>
  <c r="TJ164" i="56"/>
  <c r="TK164" i="56"/>
  <c r="TL164" i="56"/>
  <c r="TM164" i="56"/>
  <c r="TN164" i="56"/>
  <c r="TO164" i="56"/>
  <c r="TP164" i="56"/>
  <c r="TQ164" i="56"/>
  <c r="TR164" i="56"/>
  <c r="TS164" i="56"/>
  <c r="TT164" i="56"/>
  <c r="TU164" i="56"/>
  <c r="TV164" i="56"/>
  <c r="TW164" i="56"/>
  <c r="TX164" i="56"/>
  <c r="TY164" i="56"/>
  <c r="TZ164" i="56"/>
  <c r="UA164" i="56"/>
  <c r="UB164" i="56"/>
  <c r="UC164" i="56"/>
  <c r="UD164" i="56"/>
  <c r="UE164" i="56"/>
  <c r="UF164" i="56"/>
  <c r="UG164" i="56"/>
  <c r="UH164" i="56"/>
  <c r="UI164" i="56"/>
  <c r="UJ164" i="56"/>
  <c r="UK164" i="56"/>
  <c r="UL164" i="56"/>
  <c r="UM164" i="56"/>
  <c r="UN164" i="56"/>
  <c r="UO164" i="56"/>
  <c r="UP164" i="56"/>
  <c r="UQ164" i="56"/>
  <c r="UR164" i="56"/>
  <c r="US164" i="56"/>
  <c r="UT164" i="56"/>
  <c r="UU164" i="56"/>
  <c r="UV164" i="56"/>
  <c r="UW164" i="56"/>
  <c r="UX164" i="56"/>
  <c r="UY164" i="56"/>
  <c r="UZ164" i="56"/>
  <c r="VA164" i="56"/>
  <c r="VB164" i="56"/>
  <c r="VC164" i="56"/>
  <c r="VD164" i="56"/>
  <c r="VE164" i="56"/>
  <c r="VF164" i="56"/>
  <c r="VG164" i="56"/>
  <c r="VH164" i="56"/>
  <c r="VI164" i="56"/>
  <c r="VJ164" i="56"/>
  <c r="VK164" i="56"/>
  <c r="VL164" i="56"/>
  <c r="VM164" i="56"/>
  <c r="VN164" i="56"/>
  <c r="VO164" i="56"/>
  <c r="VP164" i="56"/>
  <c r="VQ164" i="56"/>
  <c r="VR164" i="56"/>
  <c r="VS164" i="56"/>
  <c r="VT164" i="56"/>
  <c r="VU164" i="56"/>
  <c r="VV164" i="56"/>
  <c r="VW164" i="56"/>
  <c r="VX164" i="56"/>
  <c r="VY164" i="56"/>
  <c r="VZ164" i="56"/>
  <c r="WA164" i="56"/>
  <c r="WB164" i="56"/>
  <c r="WC164" i="56"/>
  <c r="WD164" i="56"/>
  <c r="WE164" i="56"/>
  <c r="WF164" i="56"/>
  <c r="WG164" i="56"/>
  <c r="WH164" i="56"/>
  <c r="WI164" i="56"/>
  <c r="WJ164" i="56"/>
  <c r="WK164" i="56"/>
  <c r="WL164" i="56"/>
  <c r="WM164" i="56"/>
  <c r="WN164" i="56"/>
  <c r="WO164" i="56"/>
  <c r="WP164" i="56"/>
  <c r="WQ164" i="56"/>
  <c r="WR164" i="56"/>
  <c r="WS164" i="56"/>
  <c r="WT164" i="56"/>
  <c r="WU164" i="56"/>
  <c r="WV164" i="56"/>
  <c r="WW164" i="56"/>
  <c r="WX164" i="56"/>
  <c r="WY164" i="56"/>
  <c r="WZ164" i="56"/>
  <c r="XA164" i="56"/>
  <c r="XB164" i="56"/>
  <c r="XC164" i="56"/>
  <c r="XD164" i="56"/>
  <c r="XE164" i="56"/>
  <c r="XF164" i="56"/>
  <c r="XG164" i="56"/>
  <c r="XH164" i="56"/>
  <c r="XI164" i="56"/>
  <c r="XJ164" i="56"/>
  <c r="XK164" i="56"/>
  <c r="XL164" i="56"/>
  <c r="XM164" i="56"/>
  <c r="XN164" i="56"/>
  <c r="XO164" i="56"/>
  <c r="XP164" i="56"/>
  <c r="XQ164" i="56"/>
  <c r="XR164" i="56"/>
  <c r="XS164" i="56"/>
  <c r="XT164" i="56"/>
  <c r="XU164" i="56"/>
  <c r="XV164" i="56"/>
  <c r="XW164" i="56"/>
  <c r="XX164" i="56"/>
  <c r="XY164" i="56"/>
  <c r="XZ164" i="56"/>
  <c r="YA164" i="56"/>
  <c r="YB164" i="56"/>
  <c r="YC164" i="56"/>
  <c r="YD164" i="56"/>
  <c r="YE164" i="56"/>
  <c r="YF164" i="56"/>
  <c r="YG164" i="56"/>
  <c r="YH164" i="56"/>
  <c r="YI164" i="56"/>
  <c r="YJ164" i="56"/>
  <c r="YK164" i="56"/>
  <c r="YL164" i="56"/>
  <c r="YM164" i="56"/>
  <c r="YN164" i="56"/>
  <c r="YO164" i="56"/>
  <c r="YP164" i="56"/>
  <c r="YQ164" i="56"/>
  <c r="YR164" i="56"/>
  <c r="YS164" i="56"/>
  <c r="YT164" i="56"/>
  <c r="YU164" i="56"/>
  <c r="YV164" i="56"/>
  <c r="YW164" i="56"/>
  <c r="YX164" i="56"/>
  <c r="YY164" i="56"/>
  <c r="YZ164" i="56"/>
  <c r="ZA164" i="56"/>
  <c r="ZB164" i="56"/>
  <c r="ZC164" i="56"/>
  <c r="ZD164" i="56"/>
  <c r="ZE164" i="56"/>
  <c r="ZF164" i="56"/>
  <c r="ZG164" i="56"/>
  <c r="ZH164" i="56"/>
  <c r="ZI164" i="56"/>
  <c r="ZJ164" i="56"/>
  <c r="ZK164" i="56"/>
  <c r="ZL164" i="56"/>
  <c r="ZM164" i="56"/>
  <c r="ZN164" i="56"/>
  <c r="ZO164" i="56"/>
  <c r="ZP164" i="56"/>
  <c r="ZQ164" i="56"/>
  <c r="ZR164" i="56"/>
  <c r="ZS164" i="56"/>
  <c r="ZT164" i="56"/>
  <c r="ZU164" i="56"/>
  <c r="ZV164" i="56"/>
  <c r="ZW164" i="56"/>
  <c r="ZX164" i="56"/>
  <c r="ZY164" i="56"/>
  <c r="ZZ164" i="56"/>
  <c r="AAA164" i="56"/>
  <c r="AAB164" i="56"/>
  <c r="AAC164" i="56"/>
  <c r="AAD164" i="56"/>
  <c r="AAE164" i="56"/>
  <c r="AAF164" i="56"/>
  <c r="AAG164" i="56"/>
  <c r="AAH164" i="56"/>
  <c r="AAI164" i="56"/>
  <c r="AAJ164" i="56"/>
  <c r="AAK164" i="56"/>
  <c r="AAL164" i="56"/>
  <c r="AAM164" i="56"/>
  <c r="AAN164" i="56"/>
  <c r="AAO164" i="56"/>
  <c r="AAP164" i="56"/>
  <c r="AAQ164" i="56"/>
  <c r="AAR164" i="56"/>
  <c r="AAS164" i="56"/>
  <c r="AAT164" i="56"/>
  <c r="AAU164" i="56"/>
  <c r="AAV164" i="56"/>
  <c r="AAW164" i="56"/>
  <c r="AAX164" i="56"/>
  <c r="AAY164" i="56"/>
  <c r="AAZ164" i="56"/>
  <c r="ABA164" i="56"/>
  <c r="ABB164" i="56"/>
  <c r="ABC164" i="56"/>
  <c r="ABD164" i="56"/>
  <c r="ABE164" i="56"/>
  <c r="ABF164" i="56"/>
  <c r="ABG164" i="56"/>
  <c r="ABH164" i="56"/>
  <c r="ABI164" i="56"/>
  <c r="ABJ164" i="56"/>
  <c r="ABK164" i="56"/>
  <c r="ABL164" i="56"/>
  <c r="ABM164" i="56"/>
  <c r="ABN164" i="56"/>
  <c r="ABO164" i="56"/>
  <c r="ABP164" i="56"/>
  <c r="ABQ164" i="56"/>
  <c r="ABR164" i="56"/>
  <c r="ABS164" i="56"/>
  <c r="ABT164" i="56"/>
  <c r="ABU164" i="56"/>
  <c r="ABV164" i="56"/>
  <c r="ABW164" i="56"/>
  <c r="ABX164" i="56"/>
  <c r="ABY164" i="56"/>
  <c r="ABZ164" i="56"/>
  <c r="ACA164" i="56"/>
  <c r="ACB164" i="56"/>
  <c r="ACC164" i="56"/>
  <c r="ACD164" i="56"/>
  <c r="ACE164" i="56"/>
  <c r="ACF164" i="56"/>
  <c r="ACG164" i="56"/>
  <c r="ACH164" i="56"/>
  <c r="ACI164" i="56"/>
  <c r="ACJ164" i="56"/>
  <c r="ACK164" i="56"/>
  <c r="ACL164" i="56"/>
  <c r="ACM164" i="56"/>
  <c r="ACN164" i="56"/>
  <c r="ACO164" i="56"/>
  <c r="ACP164" i="56"/>
  <c r="ACQ164" i="56"/>
  <c r="ACR164" i="56"/>
  <c r="ACS164" i="56"/>
  <c r="ACT164" i="56"/>
  <c r="ACU164" i="56"/>
  <c r="ACV164" i="56"/>
  <c r="ACW164" i="56"/>
  <c r="ACX164" i="56"/>
  <c r="ACY164" i="56"/>
  <c r="ACZ164" i="56"/>
  <c r="ADA164" i="56"/>
  <c r="ADB164" i="56"/>
  <c r="ADC164" i="56"/>
  <c r="ADD164" i="56"/>
  <c r="ADE164" i="56"/>
  <c r="ADF164" i="56"/>
  <c r="ADG164" i="56"/>
  <c r="ADH164" i="56"/>
  <c r="ADI164" i="56"/>
  <c r="ADJ164" i="56"/>
  <c r="ADK164" i="56"/>
  <c r="ADL164" i="56"/>
  <c r="ADM164" i="56"/>
  <c r="ADN164" i="56"/>
  <c r="ADO164" i="56"/>
  <c r="ADP164" i="56"/>
  <c r="ADQ164" i="56"/>
  <c r="ADR164" i="56"/>
  <c r="ADS164" i="56"/>
  <c r="ADT164" i="56"/>
  <c r="ADU164" i="56"/>
  <c r="ADV164" i="56"/>
  <c r="ADW164" i="56"/>
  <c r="ADX164" i="56"/>
  <c r="ADY164" i="56"/>
  <c r="ADZ164" i="56"/>
  <c r="AEA164" i="56"/>
  <c r="AEB164" i="56"/>
  <c r="AEC164" i="56"/>
  <c r="AED164" i="56"/>
  <c r="AEE164" i="56"/>
  <c r="AEF164" i="56"/>
  <c r="AEG164" i="56"/>
  <c r="AEH164" i="56"/>
  <c r="AEI164" i="56"/>
  <c r="AEJ164" i="56"/>
  <c r="AEK164" i="56"/>
  <c r="AEL164" i="56"/>
  <c r="AEM164" i="56"/>
  <c r="AEN164" i="56"/>
  <c r="AEO164" i="56"/>
  <c r="AEP164" i="56"/>
  <c r="AEQ164" i="56"/>
  <c r="AER164" i="56"/>
  <c r="AES164" i="56"/>
  <c r="AET164" i="56"/>
  <c r="AEU164" i="56"/>
  <c r="AEV164" i="56"/>
  <c r="AEW164" i="56"/>
  <c r="AEX164" i="56"/>
  <c r="AEY164" i="56"/>
  <c r="AEZ164" i="56"/>
  <c r="AFA164" i="56"/>
  <c r="AFB164" i="56"/>
  <c r="AFC164" i="56"/>
  <c r="AFD164" i="56"/>
  <c r="AFE164" i="56"/>
  <c r="AFF164" i="56"/>
  <c r="AFG164" i="56"/>
  <c r="AFH164" i="56"/>
  <c r="AFI164" i="56"/>
  <c r="AFJ164" i="56"/>
  <c r="AFK164" i="56"/>
  <c r="AFL164" i="56"/>
  <c r="AFM164" i="56"/>
  <c r="AFN164" i="56"/>
  <c r="AFO164" i="56"/>
  <c r="AFP164" i="56"/>
  <c r="AFQ164" i="56"/>
  <c r="AFR164" i="56"/>
  <c r="AFS164" i="56"/>
  <c r="AFT164" i="56"/>
  <c r="AFU164" i="56"/>
  <c r="AFV164" i="56"/>
  <c r="AFW164" i="56"/>
  <c r="AFX164" i="56"/>
  <c r="AFY164" i="56"/>
  <c r="AFZ164" i="56"/>
  <c r="AGA164" i="56"/>
  <c r="AGB164" i="56"/>
  <c r="AGC164" i="56"/>
  <c r="AGD164" i="56"/>
  <c r="AGE164" i="56"/>
  <c r="AGF164" i="56"/>
  <c r="AGG164" i="56"/>
  <c r="AGH164" i="56"/>
  <c r="AGI164" i="56"/>
  <c r="AGJ164" i="56"/>
  <c r="AGK164" i="56"/>
  <c r="AGL164" i="56"/>
  <c r="AGM164" i="56"/>
  <c r="AGN164" i="56"/>
  <c r="AGO164" i="56"/>
  <c r="AGP164" i="56"/>
  <c r="AGQ164" i="56"/>
  <c r="AGR164" i="56"/>
  <c r="AGS164" i="56"/>
  <c r="AGT164" i="56"/>
  <c r="AGU164" i="56"/>
  <c r="AGV164" i="56"/>
  <c r="AGW164" i="56"/>
  <c r="AGX164" i="56"/>
  <c r="AGY164" i="56"/>
  <c r="AGZ164" i="56"/>
  <c r="AHA164" i="56"/>
  <c r="AHB164" i="56"/>
  <c r="AHC164" i="56"/>
  <c r="AHD164" i="56"/>
  <c r="AHE164" i="56"/>
  <c r="AHF164" i="56"/>
  <c r="AHG164" i="56"/>
  <c r="AHH164" i="56"/>
  <c r="AHI164" i="56"/>
  <c r="AHJ164" i="56"/>
  <c r="AHK164" i="56"/>
  <c r="AHL164" i="56"/>
  <c r="AHM164" i="56"/>
  <c r="AHN164" i="56"/>
  <c r="AHO164" i="56"/>
  <c r="AHP164" i="56"/>
  <c r="AHQ164" i="56"/>
  <c r="AHR164" i="56"/>
  <c r="AHS164" i="56"/>
  <c r="AHT164" i="56"/>
  <c r="E165" i="56"/>
  <c r="F165" i="56"/>
  <c r="G165" i="56"/>
  <c r="H165" i="56"/>
  <c r="I165" i="56"/>
  <c r="J165" i="56"/>
  <c r="K165" i="56"/>
  <c r="L165" i="56"/>
  <c r="M165" i="56"/>
  <c r="N165" i="56"/>
  <c r="O165" i="56"/>
  <c r="P165" i="56"/>
  <c r="Q165" i="56"/>
  <c r="R165" i="56"/>
  <c r="S165" i="56"/>
  <c r="T165" i="56"/>
  <c r="U165" i="56"/>
  <c r="V165" i="56"/>
  <c r="W165" i="56"/>
  <c r="X165" i="56"/>
  <c r="Y165" i="56"/>
  <c r="Z165" i="56"/>
  <c r="AA165" i="56"/>
  <c r="AB165" i="56"/>
  <c r="AC165" i="56"/>
  <c r="AD165" i="56"/>
  <c r="AE165" i="56"/>
  <c r="AF165" i="56"/>
  <c r="AG165" i="56"/>
  <c r="AH165" i="56"/>
  <c r="AI165" i="56"/>
  <c r="AJ165" i="56"/>
  <c r="AK165" i="56"/>
  <c r="AL165" i="56"/>
  <c r="AM165" i="56"/>
  <c r="AN165" i="56"/>
  <c r="AO165" i="56"/>
  <c r="AP165" i="56"/>
  <c r="AQ165" i="56"/>
  <c r="AR165" i="56"/>
  <c r="AS165" i="56"/>
  <c r="AT165" i="56"/>
  <c r="AU165" i="56"/>
  <c r="AV165" i="56"/>
  <c r="AW165" i="56"/>
  <c r="AX165" i="56"/>
  <c r="AY165" i="56"/>
  <c r="AZ165" i="56"/>
  <c r="BA165" i="56"/>
  <c r="BB165" i="56"/>
  <c r="BC165" i="56"/>
  <c r="BD165" i="56"/>
  <c r="BE165" i="56"/>
  <c r="BF165" i="56"/>
  <c r="BG165" i="56"/>
  <c r="BH165" i="56"/>
  <c r="BI165" i="56"/>
  <c r="BJ165" i="56"/>
  <c r="BK165" i="56"/>
  <c r="BL165" i="56"/>
  <c r="BM165" i="56"/>
  <c r="BN165" i="56"/>
  <c r="BO165" i="56"/>
  <c r="BP165" i="56"/>
  <c r="BQ165" i="56"/>
  <c r="BR165" i="56"/>
  <c r="BS165" i="56"/>
  <c r="BT165" i="56"/>
  <c r="BU165" i="56"/>
  <c r="BV165" i="56"/>
  <c r="BW165" i="56"/>
  <c r="BX165" i="56"/>
  <c r="BY165" i="56"/>
  <c r="BZ165" i="56"/>
  <c r="CA165" i="56"/>
  <c r="CB165" i="56"/>
  <c r="CC165" i="56"/>
  <c r="CD165" i="56"/>
  <c r="CE165" i="56"/>
  <c r="CF165" i="56"/>
  <c r="CG165" i="56"/>
  <c r="CH165" i="56"/>
  <c r="CI165" i="56"/>
  <c r="CJ165" i="56"/>
  <c r="CK165" i="56"/>
  <c r="CL165" i="56"/>
  <c r="CM165" i="56"/>
  <c r="CN165" i="56"/>
  <c r="CO165" i="56"/>
  <c r="CP165" i="56"/>
  <c r="CQ165" i="56"/>
  <c r="CR165" i="56"/>
  <c r="CS165" i="56"/>
  <c r="CT165" i="56"/>
  <c r="CU165" i="56"/>
  <c r="CV165" i="56"/>
  <c r="CW165" i="56"/>
  <c r="CX165" i="56"/>
  <c r="CY165" i="56"/>
  <c r="CZ165" i="56"/>
  <c r="DA165" i="56"/>
  <c r="DB165" i="56"/>
  <c r="DC165" i="56"/>
  <c r="DD165" i="56"/>
  <c r="DE165" i="56"/>
  <c r="DF165" i="56"/>
  <c r="DG165" i="56"/>
  <c r="DH165" i="56"/>
  <c r="DI165" i="56"/>
  <c r="DJ165" i="56"/>
  <c r="DK165" i="56"/>
  <c r="DL165" i="56"/>
  <c r="DM165" i="56"/>
  <c r="DN165" i="56"/>
  <c r="DO165" i="56"/>
  <c r="DP165" i="56"/>
  <c r="DQ165" i="56"/>
  <c r="DR165" i="56"/>
  <c r="DS165" i="56"/>
  <c r="DT165" i="56"/>
  <c r="DU165" i="56"/>
  <c r="DV165" i="56"/>
  <c r="DW165" i="56"/>
  <c r="DX165" i="56"/>
  <c r="DY165" i="56"/>
  <c r="DZ165" i="56"/>
  <c r="EA165" i="56"/>
  <c r="EB165" i="56"/>
  <c r="EC165" i="56"/>
  <c r="ED165" i="56"/>
  <c r="EE165" i="56"/>
  <c r="EF165" i="56"/>
  <c r="EG165" i="56"/>
  <c r="EH165" i="56"/>
  <c r="EI165" i="56"/>
  <c r="EJ165" i="56"/>
  <c r="EK165" i="56"/>
  <c r="EL165" i="56"/>
  <c r="EM165" i="56"/>
  <c r="EN165" i="56"/>
  <c r="EO165" i="56"/>
  <c r="EP165" i="56"/>
  <c r="EQ165" i="56"/>
  <c r="ER165" i="56"/>
  <c r="ES165" i="56"/>
  <c r="ET165" i="56"/>
  <c r="EU165" i="56"/>
  <c r="EV165" i="56"/>
  <c r="EW165" i="56"/>
  <c r="EX165" i="56"/>
  <c r="EY165" i="56"/>
  <c r="EZ165" i="56"/>
  <c r="FA165" i="56"/>
  <c r="FB165" i="56"/>
  <c r="FC165" i="56"/>
  <c r="FD165" i="56"/>
  <c r="FE165" i="56"/>
  <c r="FF165" i="56"/>
  <c r="FG165" i="56"/>
  <c r="FH165" i="56"/>
  <c r="FI165" i="56"/>
  <c r="FJ165" i="56"/>
  <c r="FK165" i="56"/>
  <c r="FL165" i="56"/>
  <c r="FM165" i="56"/>
  <c r="FN165" i="56"/>
  <c r="FO165" i="56"/>
  <c r="FP165" i="56"/>
  <c r="FQ165" i="56"/>
  <c r="FR165" i="56"/>
  <c r="FS165" i="56"/>
  <c r="FT165" i="56"/>
  <c r="FU165" i="56"/>
  <c r="FV165" i="56"/>
  <c r="FW165" i="56"/>
  <c r="FX165" i="56"/>
  <c r="FY165" i="56"/>
  <c r="FZ165" i="56"/>
  <c r="GA165" i="56"/>
  <c r="GB165" i="56"/>
  <c r="GC165" i="56"/>
  <c r="GD165" i="56"/>
  <c r="GE165" i="56"/>
  <c r="GF165" i="56"/>
  <c r="GG165" i="56"/>
  <c r="GH165" i="56"/>
  <c r="GI165" i="56"/>
  <c r="GJ165" i="56"/>
  <c r="GK165" i="56"/>
  <c r="GL165" i="56"/>
  <c r="GM165" i="56"/>
  <c r="GN165" i="56"/>
  <c r="GO165" i="56"/>
  <c r="GP165" i="56"/>
  <c r="GQ165" i="56"/>
  <c r="GR165" i="56"/>
  <c r="GS165" i="56"/>
  <c r="GT165" i="56"/>
  <c r="GU165" i="56"/>
  <c r="GV165" i="56"/>
  <c r="GW165" i="56"/>
  <c r="GX165" i="56"/>
  <c r="GY165" i="56"/>
  <c r="GZ165" i="56"/>
  <c r="HA165" i="56"/>
  <c r="HB165" i="56"/>
  <c r="HC165" i="56"/>
  <c r="HD165" i="56"/>
  <c r="HE165" i="56"/>
  <c r="HF165" i="56"/>
  <c r="HG165" i="56"/>
  <c r="HH165" i="56"/>
  <c r="HI165" i="56"/>
  <c r="HJ165" i="56"/>
  <c r="HK165" i="56"/>
  <c r="HL165" i="56"/>
  <c r="HM165" i="56"/>
  <c r="HN165" i="56"/>
  <c r="HO165" i="56"/>
  <c r="HP165" i="56"/>
  <c r="HQ165" i="56"/>
  <c r="HR165" i="56"/>
  <c r="HS165" i="56"/>
  <c r="HT165" i="56"/>
  <c r="HU165" i="56"/>
  <c r="HV165" i="56"/>
  <c r="HW165" i="56"/>
  <c r="HX165" i="56"/>
  <c r="HY165" i="56"/>
  <c r="HZ165" i="56"/>
  <c r="IA165" i="56"/>
  <c r="IB165" i="56"/>
  <c r="IC165" i="56"/>
  <c r="ID165" i="56"/>
  <c r="IE165" i="56"/>
  <c r="IF165" i="56"/>
  <c r="IG165" i="56"/>
  <c r="IH165" i="56"/>
  <c r="II165" i="56"/>
  <c r="IJ165" i="56"/>
  <c r="IK165" i="56"/>
  <c r="IL165" i="56"/>
  <c r="IM165" i="56"/>
  <c r="IN165" i="56"/>
  <c r="IO165" i="56"/>
  <c r="IP165" i="56"/>
  <c r="IQ165" i="56"/>
  <c r="IR165" i="56"/>
  <c r="IS165" i="56"/>
  <c r="IT165" i="56"/>
  <c r="IU165" i="56"/>
  <c r="IV165" i="56"/>
  <c r="IW165" i="56"/>
  <c r="IX165" i="56"/>
  <c r="IY165" i="56"/>
  <c r="IZ165" i="56"/>
  <c r="JA165" i="56"/>
  <c r="JB165" i="56"/>
  <c r="JC165" i="56"/>
  <c r="JD165" i="56"/>
  <c r="JE165" i="56"/>
  <c r="JF165" i="56"/>
  <c r="JG165" i="56"/>
  <c r="JH165" i="56"/>
  <c r="JI165" i="56"/>
  <c r="JJ165" i="56"/>
  <c r="JK165" i="56"/>
  <c r="JL165" i="56"/>
  <c r="JM165" i="56"/>
  <c r="JN165" i="56"/>
  <c r="JO165" i="56"/>
  <c r="JP165" i="56"/>
  <c r="JQ165" i="56"/>
  <c r="JR165" i="56"/>
  <c r="JS165" i="56"/>
  <c r="JT165" i="56"/>
  <c r="JU165" i="56"/>
  <c r="JV165" i="56"/>
  <c r="JW165" i="56"/>
  <c r="JX165" i="56"/>
  <c r="JY165" i="56"/>
  <c r="JZ165" i="56"/>
  <c r="KA165" i="56"/>
  <c r="KB165" i="56"/>
  <c r="KC165" i="56"/>
  <c r="KD165" i="56"/>
  <c r="KE165" i="56"/>
  <c r="KF165" i="56"/>
  <c r="KG165" i="56"/>
  <c r="KH165" i="56"/>
  <c r="KI165" i="56"/>
  <c r="KJ165" i="56"/>
  <c r="KK165" i="56"/>
  <c r="KL165" i="56"/>
  <c r="KM165" i="56"/>
  <c r="KN165" i="56"/>
  <c r="KO165" i="56"/>
  <c r="KP165" i="56"/>
  <c r="KQ165" i="56"/>
  <c r="KR165" i="56"/>
  <c r="KS165" i="56"/>
  <c r="KT165" i="56"/>
  <c r="KU165" i="56"/>
  <c r="KV165" i="56"/>
  <c r="KW165" i="56"/>
  <c r="KX165" i="56"/>
  <c r="KY165" i="56"/>
  <c r="KZ165" i="56"/>
  <c r="LA165" i="56"/>
  <c r="LB165" i="56"/>
  <c r="LC165" i="56"/>
  <c r="LD165" i="56"/>
  <c r="LE165" i="56"/>
  <c r="LF165" i="56"/>
  <c r="LG165" i="56"/>
  <c r="LH165" i="56"/>
  <c r="LI165" i="56"/>
  <c r="LJ165" i="56"/>
  <c r="LK165" i="56"/>
  <c r="LL165" i="56"/>
  <c r="LM165" i="56"/>
  <c r="LN165" i="56"/>
  <c r="LO165" i="56"/>
  <c r="LP165" i="56"/>
  <c r="LQ165" i="56"/>
  <c r="LR165" i="56"/>
  <c r="LS165" i="56"/>
  <c r="LT165" i="56"/>
  <c r="LU165" i="56"/>
  <c r="LV165" i="56"/>
  <c r="LW165" i="56"/>
  <c r="LX165" i="56"/>
  <c r="LY165" i="56"/>
  <c r="LZ165" i="56"/>
  <c r="MA165" i="56"/>
  <c r="MB165" i="56"/>
  <c r="MC165" i="56"/>
  <c r="MD165" i="56"/>
  <c r="ME165" i="56"/>
  <c r="MF165" i="56"/>
  <c r="MG165" i="56"/>
  <c r="MH165" i="56"/>
  <c r="MI165" i="56"/>
  <c r="MJ165" i="56"/>
  <c r="MK165" i="56"/>
  <c r="ML165" i="56"/>
  <c r="MM165" i="56"/>
  <c r="MN165" i="56"/>
  <c r="MO165" i="56"/>
  <c r="MP165" i="56"/>
  <c r="MQ165" i="56"/>
  <c r="MR165" i="56"/>
  <c r="MS165" i="56"/>
  <c r="MT165" i="56"/>
  <c r="MU165" i="56"/>
  <c r="MV165" i="56"/>
  <c r="MW165" i="56"/>
  <c r="MX165" i="56"/>
  <c r="MY165" i="56"/>
  <c r="MZ165" i="56"/>
  <c r="NA165" i="56"/>
  <c r="NB165" i="56"/>
  <c r="NC165" i="56"/>
  <c r="ND165" i="56"/>
  <c r="NE165" i="56"/>
  <c r="NF165" i="56"/>
  <c r="NG165" i="56"/>
  <c r="NH165" i="56"/>
  <c r="NI165" i="56"/>
  <c r="NJ165" i="56"/>
  <c r="NK165" i="56"/>
  <c r="NL165" i="56"/>
  <c r="NM165" i="56"/>
  <c r="NN165" i="56"/>
  <c r="NO165" i="56"/>
  <c r="NP165" i="56"/>
  <c r="NQ165" i="56"/>
  <c r="NR165" i="56"/>
  <c r="NS165" i="56"/>
  <c r="NT165" i="56"/>
  <c r="NU165" i="56"/>
  <c r="NV165" i="56"/>
  <c r="NW165" i="56"/>
  <c r="NX165" i="56"/>
  <c r="NY165" i="56"/>
  <c r="NZ165" i="56"/>
  <c r="OA165" i="56"/>
  <c r="OB165" i="56"/>
  <c r="OC165" i="56"/>
  <c r="OD165" i="56"/>
  <c r="OE165" i="56"/>
  <c r="OF165" i="56"/>
  <c r="OG165" i="56"/>
  <c r="OH165" i="56"/>
  <c r="OI165" i="56"/>
  <c r="OJ165" i="56"/>
  <c r="OK165" i="56"/>
  <c r="OL165" i="56"/>
  <c r="OM165" i="56"/>
  <c r="ON165" i="56"/>
  <c r="OO165" i="56"/>
  <c r="OP165" i="56"/>
  <c r="OQ165" i="56"/>
  <c r="OR165" i="56"/>
  <c r="OS165" i="56"/>
  <c r="OT165" i="56"/>
  <c r="OU165" i="56"/>
  <c r="OV165" i="56"/>
  <c r="OW165" i="56"/>
  <c r="OX165" i="56"/>
  <c r="OY165" i="56"/>
  <c r="OZ165" i="56"/>
  <c r="PA165" i="56"/>
  <c r="PB165" i="56"/>
  <c r="PC165" i="56"/>
  <c r="PD165" i="56"/>
  <c r="PE165" i="56"/>
  <c r="PF165" i="56"/>
  <c r="PG165" i="56"/>
  <c r="PH165" i="56"/>
  <c r="PI165" i="56"/>
  <c r="PJ165" i="56"/>
  <c r="PK165" i="56"/>
  <c r="PL165" i="56"/>
  <c r="PM165" i="56"/>
  <c r="PN165" i="56"/>
  <c r="PO165" i="56"/>
  <c r="PP165" i="56"/>
  <c r="PQ165" i="56"/>
  <c r="PR165" i="56"/>
  <c r="PS165" i="56"/>
  <c r="PT165" i="56"/>
  <c r="PU165" i="56"/>
  <c r="PV165" i="56"/>
  <c r="PW165" i="56"/>
  <c r="PX165" i="56"/>
  <c r="PY165" i="56"/>
  <c r="PZ165" i="56"/>
  <c r="QA165" i="56"/>
  <c r="QB165" i="56"/>
  <c r="QC165" i="56"/>
  <c r="QD165" i="56"/>
  <c r="QE165" i="56"/>
  <c r="QF165" i="56"/>
  <c r="QG165" i="56"/>
  <c r="QH165" i="56"/>
  <c r="QI165" i="56"/>
  <c r="QJ165" i="56"/>
  <c r="QK165" i="56"/>
  <c r="QL165" i="56"/>
  <c r="QM165" i="56"/>
  <c r="QN165" i="56"/>
  <c r="QO165" i="56"/>
  <c r="QP165" i="56"/>
  <c r="QQ165" i="56"/>
  <c r="QR165" i="56"/>
  <c r="QS165" i="56"/>
  <c r="QT165" i="56"/>
  <c r="QU165" i="56"/>
  <c r="QV165" i="56"/>
  <c r="QW165" i="56"/>
  <c r="QX165" i="56"/>
  <c r="QY165" i="56"/>
  <c r="QZ165" i="56"/>
  <c r="RA165" i="56"/>
  <c r="RB165" i="56"/>
  <c r="RC165" i="56"/>
  <c r="RD165" i="56"/>
  <c r="RE165" i="56"/>
  <c r="RF165" i="56"/>
  <c r="RG165" i="56"/>
  <c r="RH165" i="56"/>
  <c r="RI165" i="56"/>
  <c r="RJ165" i="56"/>
  <c r="RK165" i="56"/>
  <c r="RL165" i="56"/>
  <c r="RM165" i="56"/>
  <c r="RN165" i="56"/>
  <c r="RO165" i="56"/>
  <c r="RP165" i="56"/>
  <c r="RQ165" i="56"/>
  <c r="RR165" i="56"/>
  <c r="RS165" i="56"/>
  <c r="RT165" i="56"/>
  <c r="RU165" i="56"/>
  <c r="RV165" i="56"/>
  <c r="RW165" i="56"/>
  <c r="RX165" i="56"/>
  <c r="RY165" i="56"/>
  <c r="RZ165" i="56"/>
  <c r="SA165" i="56"/>
  <c r="SB165" i="56"/>
  <c r="SC165" i="56"/>
  <c r="SD165" i="56"/>
  <c r="SE165" i="56"/>
  <c r="SF165" i="56"/>
  <c r="SG165" i="56"/>
  <c r="SH165" i="56"/>
  <c r="SI165" i="56"/>
  <c r="SJ165" i="56"/>
  <c r="SK165" i="56"/>
  <c r="SL165" i="56"/>
  <c r="SM165" i="56"/>
  <c r="SN165" i="56"/>
  <c r="SO165" i="56"/>
  <c r="SP165" i="56"/>
  <c r="SQ165" i="56"/>
  <c r="SR165" i="56"/>
  <c r="SS165" i="56"/>
  <c r="ST165" i="56"/>
  <c r="SU165" i="56"/>
  <c r="SV165" i="56"/>
  <c r="SW165" i="56"/>
  <c r="SX165" i="56"/>
  <c r="SY165" i="56"/>
  <c r="SZ165" i="56"/>
  <c r="TA165" i="56"/>
  <c r="TB165" i="56"/>
  <c r="TC165" i="56"/>
  <c r="TD165" i="56"/>
  <c r="TE165" i="56"/>
  <c r="TF165" i="56"/>
  <c r="TG165" i="56"/>
  <c r="TH165" i="56"/>
  <c r="TI165" i="56"/>
  <c r="TJ165" i="56"/>
  <c r="TK165" i="56"/>
  <c r="TL165" i="56"/>
  <c r="TM165" i="56"/>
  <c r="TN165" i="56"/>
  <c r="TO165" i="56"/>
  <c r="TP165" i="56"/>
  <c r="TQ165" i="56"/>
  <c r="TR165" i="56"/>
  <c r="TS165" i="56"/>
  <c r="TT165" i="56"/>
  <c r="TU165" i="56"/>
  <c r="TV165" i="56"/>
  <c r="TW165" i="56"/>
  <c r="TX165" i="56"/>
  <c r="TY165" i="56"/>
  <c r="TZ165" i="56"/>
  <c r="UA165" i="56"/>
  <c r="UB165" i="56"/>
  <c r="UC165" i="56"/>
  <c r="UD165" i="56"/>
  <c r="UE165" i="56"/>
  <c r="UF165" i="56"/>
  <c r="UG165" i="56"/>
  <c r="UH165" i="56"/>
  <c r="UI165" i="56"/>
  <c r="UJ165" i="56"/>
  <c r="UK165" i="56"/>
  <c r="UL165" i="56"/>
  <c r="UM165" i="56"/>
  <c r="UN165" i="56"/>
  <c r="UO165" i="56"/>
  <c r="UP165" i="56"/>
  <c r="UQ165" i="56"/>
  <c r="UR165" i="56"/>
  <c r="US165" i="56"/>
  <c r="UT165" i="56"/>
  <c r="UU165" i="56"/>
  <c r="UV165" i="56"/>
  <c r="UW165" i="56"/>
  <c r="UX165" i="56"/>
  <c r="UY165" i="56"/>
  <c r="UZ165" i="56"/>
  <c r="VA165" i="56"/>
  <c r="VB165" i="56"/>
  <c r="VC165" i="56"/>
  <c r="VD165" i="56"/>
  <c r="VE165" i="56"/>
  <c r="VF165" i="56"/>
  <c r="VG165" i="56"/>
  <c r="VH165" i="56"/>
  <c r="VI165" i="56"/>
  <c r="VJ165" i="56"/>
  <c r="VK165" i="56"/>
  <c r="VL165" i="56"/>
  <c r="VM165" i="56"/>
  <c r="VN165" i="56"/>
  <c r="VO165" i="56"/>
  <c r="VP165" i="56"/>
  <c r="VQ165" i="56"/>
  <c r="VR165" i="56"/>
  <c r="VS165" i="56"/>
  <c r="VT165" i="56"/>
  <c r="VU165" i="56"/>
  <c r="VV165" i="56"/>
  <c r="VW165" i="56"/>
  <c r="VX165" i="56"/>
  <c r="VY165" i="56"/>
  <c r="VZ165" i="56"/>
  <c r="WA165" i="56"/>
  <c r="WB165" i="56"/>
  <c r="WC165" i="56"/>
  <c r="WD165" i="56"/>
  <c r="WE165" i="56"/>
  <c r="WF165" i="56"/>
  <c r="WG165" i="56"/>
  <c r="WH165" i="56"/>
  <c r="WI165" i="56"/>
  <c r="WJ165" i="56"/>
  <c r="WK165" i="56"/>
  <c r="WL165" i="56"/>
  <c r="WM165" i="56"/>
  <c r="WN165" i="56"/>
  <c r="WO165" i="56"/>
  <c r="WP165" i="56"/>
  <c r="WQ165" i="56"/>
  <c r="WR165" i="56"/>
  <c r="WS165" i="56"/>
  <c r="WT165" i="56"/>
  <c r="WU165" i="56"/>
  <c r="WV165" i="56"/>
  <c r="WW165" i="56"/>
  <c r="WX165" i="56"/>
  <c r="WY165" i="56"/>
  <c r="WZ165" i="56"/>
  <c r="XA165" i="56"/>
  <c r="XB165" i="56"/>
  <c r="XC165" i="56"/>
  <c r="XD165" i="56"/>
  <c r="XE165" i="56"/>
  <c r="XF165" i="56"/>
  <c r="XG165" i="56"/>
  <c r="XH165" i="56"/>
  <c r="XI165" i="56"/>
  <c r="XJ165" i="56"/>
  <c r="XK165" i="56"/>
  <c r="XL165" i="56"/>
  <c r="XM165" i="56"/>
  <c r="XN165" i="56"/>
  <c r="XO165" i="56"/>
  <c r="XP165" i="56"/>
  <c r="XQ165" i="56"/>
  <c r="XR165" i="56"/>
  <c r="XS165" i="56"/>
  <c r="XT165" i="56"/>
  <c r="XU165" i="56"/>
  <c r="XV165" i="56"/>
  <c r="XW165" i="56"/>
  <c r="XX165" i="56"/>
  <c r="XY165" i="56"/>
  <c r="XZ165" i="56"/>
  <c r="YA165" i="56"/>
  <c r="YB165" i="56"/>
  <c r="YC165" i="56"/>
  <c r="YD165" i="56"/>
  <c r="YE165" i="56"/>
  <c r="YF165" i="56"/>
  <c r="YG165" i="56"/>
  <c r="YH165" i="56"/>
  <c r="YI165" i="56"/>
  <c r="YJ165" i="56"/>
  <c r="YK165" i="56"/>
  <c r="YL165" i="56"/>
  <c r="YM165" i="56"/>
  <c r="YN165" i="56"/>
  <c r="YO165" i="56"/>
  <c r="YP165" i="56"/>
  <c r="YQ165" i="56"/>
  <c r="YR165" i="56"/>
  <c r="YS165" i="56"/>
  <c r="YT165" i="56"/>
  <c r="YU165" i="56"/>
  <c r="YV165" i="56"/>
  <c r="YW165" i="56"/>
  <c r="YX165" i="56"/>
  <c r="YY165" i="56"/>
  <c r="YZ165" i="56"/>
  <c r="ZA165" i="56"/>
  <c r="ZB165" i="56"/>
  <c r="ZC165" i="56"/>
  <c r="ZD165" i="56"/>
  <c r="ZE165" i="56"/>
  <c r="ZF165" i="56"/>
  <c r="ZG165" i="56"/>
  <c r="ZH165" i="56"/>
  <c r="ZI165" i="56"/>
  <c r="ZJ165" i="56"/>
  <c r="ZK165" i="56"/>
  <c r="ZL165" i="56"/>
  <c r="ZM165" i="56"/>
  <c r="ZN165" i="56"/>
  <c r="ZO165" i="56"/>
  <c r="ZP165" i="56"/>
  <c r="ZQ165" i="56"/>
  <c r="ZR165" i="56"/>
  <c r="ZS165" i="56"/>
  <c r="ZT165" i="56"/>
  <c r="ZU165" i="56"/>
  <c r="ZV165" i="56"/>
  <c r="ZW165" i="56"/>
  <c r="ZX165" i="56"/>
  <c r="ZY165" i="56"/>
  <c r="ZZ165" i="56"/>
  <c r="AAA165" i="56"/>
  <c r="AAB165" i="56"/>
  <c r="AAC165" i="56"/>
  <c r="AAD165" i="56"/>
  <c r="AAE165" i="56"/>
  <c r="AAF165" i="56"/>
  <c r="AAG165" i="56"/>
  <c r="AAH165" i="56"/>
  <c r="AAI165" i="56"/>
  <c r="AAJ165" i="56"/>
  <c r="AAK165" i="56"/>
  <c r="AAL165" i="56"/>
  <c r="AAM165" i="56"/>
  <c r="AAN165" i="56"/>
  <c r="AAO165" i="56"/>
  <c r="AAP165" i="56"/>
  <c r="AAQ165" i="56"/>
  <c r="AAR165" i="56"/>
  <c r="AAS165" i="56"/>
  <c r="AAT165" i="56"/>
  <c r="AAU165" i="56"/>
  <c r="AAV165" i="56"/>
  <c r="AAW165" i="56"/>
  <c r="AAX165" i="56"/>
  <c r="AAY165" i="56"/>
  <c r="AAZ165" i="56"/>
  <c r="ABA165" i="56"/>
  <c r="ABB165" i="56"/>
  <c r="ABC165" i="56"/>
  <c r="ABD165" i="56"/>
  <c r="ABE165" i="56"/>
  <c r="ABF165" i="56"/>
  <c r="ABG165" i="56"/>
  <c r="ABH165" i="56"/>
  <c r="ABI165" i="56"/>
  <c r="ABJ165" i="56"/>
  <c r="ABK165" i="56"/>
  <c r="ABL165" i="56"/>
  <c r="ABM165" i="56"/>
  <c r="ABN165" i="56"/>
  <c r="ABO165" i="56"/>
  <c r="ABP165" i="56"/>
  <c r="ABQ165" i="56"/>
  <c r="ABR165" i="56"/>
  <c r="ABS165" i="56"/>
  <c r="ABT165" i="56"/>
  <c r="ABU165" i="56"/>
  <c r="ABV165" i="56"/>
  <c r="ABW165" i="56"/>
  <c r="ABX165" i="56"/>
  <c r="ABY165" i="56"/>
  <c r="ABZ165" i="56"/>
  <c r="ACA165" i="56"/>
  <c r="ACB165" i="56"/>
  <c r="ACC165" i="56"/>
  <c r="ACD165" i="56"/>
  <c r="ACE165" i="56"/>
  <c r="ACF165" i="56"/>
  <c r="ACG165" i="56"/>
  <c r="ACH165" i="56"/>
  <c r="ACI165" i="56"/>
  <c r="ACJ165" i="56"/>
  <c r="ACK165" i="56"/>
  <c r="ACL165" i="56"/>
  <c r="ACM165" i="56"/>
  <c r="ACN165" i="56"/>
  <c r="ACO165" i="56"/>
  <c r="ACP165" i="56"/>
  <c r="ACQ165" i="56"/>
  <c r="ACR165" i="56"/>
  <c r="ACS165" i="56"/>
  <c r="ACT165" i="56"/>
  <c r="ACU165" i="56"/>
  <c r="ACV165" i="56"/>
  <c r="ACW165" i="56"/>
  <c r="ACX165" i="56"/>
  <c r="ACY165" i="56"/>
  <c r="ACZ165" i="56"/>
  <c r="ADA165" i="56"/>
  <c r="ADB165" i="56"/>
  <c r="ADC165" i="56"/>
  <c r="ADD165" i="56"/>
  <c r="ADE165" i="56"/>
  <c r="ADF165" i="56"/>
  <c r="ADG165" i="56"/>
  <c r="ADH165" i="56"/>
  <c r="ADI165" i="56"/>
  <c r="ADJ165" i="56"/>
  <c r="ADK165" i="56"/>
  <c r="ADL165" i="56"/>
  <c r="ADM165" i="56"/>
  <c r="ADN165" i="56"/>
  <c r="ADO165" i="56"/>
  <c r="ADP165" i="56"/>
  <c r="ADQ165" i="56"/>
  <c r="ADR165" i="56"/>
  <c r="ADS165" i="56"/>
  <c r="ADT165" i="56"/>
  <c r="ADU165" i="56"/>
  <c r="ADV165" i="56"/>
  <c r="ADW165" i="56"/>
  <c r="ADX165" i="56"/>
  <c r="ADY165" i="56"/>
  <c r="ADZ165" i="56"/>
  <c r="AEA165" i="56"/>
  <c r="AEB165" i="56"/>
  <c r="AEC165" i="56"/>
  <c r="AED165" i="56"/>
  <c r="AEE165" i="56"/>
  <c r="AEF165" i="56"/>
  <c r="AEG165" i="56"/>
  <c r="AEH165" i="56"/>
  <c r="AEI165" i="56"/>
  <c r="AEJ165" i="56"/>
  <c r="AEK165" i="56"/>
  <c r="AEL165" i="56"/>
  <c r="AEM165" i="56"/>
  <c r="AEN165" i="56"/>
  <c r="AEO165" i="56"/>
  <c r="AEP165" i="56"/>
  <c r="AEQ165" i="56"/>
  <c r="AER165" i="56"/>
  <c r="AES165" i="56"/>
  <c r="AET165" i="56"/>
  <c r="AEU165" i="56"/>
  <c r="AEV165" i="56"/>
  <c r="AEW165" i="56"/>
  <c r="AEX165" i="56"/>
  <c r="AEY165" i="56"/>
  <c r="AEZ165" i="56"/>
  <c r="AFA165" i="56"/>
  <c r="AFB165" i="56"/>
  <c r="AFC165" i="56"/>
  <c r="AFD165" i="56"/>
  <c r="AFE165" i="56"/>
  <c r="AFF165" i="56"/>
  <c r="AFG165" i="56"/>
  <c r="AFH165" i="56"/>
  <c r="AFI165" i="56"/>
  <c r="AFJ165" i="56"/>
  <c r="AFK165" i="56"/>
  <c r="AFL165" i="56"/>
  <c r="AFM165" i="56"/>
  <c r="AFN165" i="56"/>
  <c r="AFO165" i="56"/>
  <c r="AFP165" i="56"/>
  <c r="AFQ165" i="56"/>
  <c r="AFR165" i="56"/>
  <c r="AFS165" i="56"/>
  <c r="AFT165" i="56"/>
  <c r="AFU165" i="56"/>
  <c r="AFV165" i="56"/>
  <c r="AFW165" i="56"/>
  <c r="AFX165" i="56"/>
  <c r="AFY165" i="56"/>
  <c r="AFZ165" i="56"/>
  <c r="AGA165" i="56"/>
  <c r="AGB165" i="56"/>
  <c r="AGC165" i="56"/>
  <c r="AGD165" i="56"/>
  <c r="AGE165" i="56"/>
  <c r="AGF165" i="56"/>
  <c r="AGG165" i="56"/>
  <c r="AGH165" i="56"/>
  <c r="AGI165" i="56"/>
  <c r="AGJ165" i="56"/>
  <c r="AGK165" i="56"/>
  <c r="AGL165" i="56"/>
  <c r="AGM165" i="56"/>
  <c r="AGN165" i="56"/>
  <c r="AGO165" i="56"/>
  <c r="AGP165" i="56"/>
  <c r="AGQ165" i="56"/>
  <c r="AGR165" i="56"/>
  <c r="AGS165" i="56"/>
  <c r="AGT165" i="56"/>
  <c r="AGU165" i="56"/>
  <c r="AGV165" i="56"/>
  <c r="AGW165" i="56"/>
  <c r="AGX165" i="56"/>
  <c r="AGY165" i="56"/>
  <c r="AGZ165" i="56"/>
  <c r="AHA165" i="56"/>
  <c r="AHB165" i="56"/>
  <c r="AHC165" i="56"/>
  <c r="AHD165" i="56"/>
  <c r="AHE165" i="56"/>
  <c r="AHF165" i="56"/>
  <c r="AHG165" i="56"/>
  <c r="AHH165" i="56"/>
  <c r="AHI165" i="56"/>
  <c r="AHJ165" i="56"/>
  <c r="AHK165" i="56"/>
  <c r="AHL165" i="56"/>
  <c r="AHM165" i="56"/>
  <c r="AHN165" i="56"/>
  <c r="AHO165" i="56"/>
  <c r="AHP165" i="56"/>
  <c r="AHQ165" i="56"/>
  <c r="AHR165" i="56"/>
  <c r="AHS165" i="56"/>
  <c r="AHT165" i="56"/>
  <c r="E166" i="56"/>
  <c r="F166" i="56"/>
  <c r="G166" i="56"/>
  <c r="H166" i="56"/>
  <c r="I166" i="56"/>
  <c r="J166" i="56"/>
  <c r="K166" i="56"/>
  <c r="L166" i="56"/>
  <c r="M166" i="56"/>
  <c r="N166" i="56"/>
  <c r="O166" i="56"/>
  <c r="P166" i="56"/>
  <c r="Q166" i="56"/>
  <c r="R166" i="56"/>
  <c r="S166" i="56"/>
  <c r="T166" i="56"/>
  <c r="U166" i="56"/>
  <c r="V166" i="56"/>
  <c r="W166" i="56"/>
  <c r="X166" i="56"/>
  <c r="Y166" i="56"/>
  <c r="Z166" i="56"/>
  <c r="AA166" i="56"/>
  <c r="AB166" i="56"/>
  <c r="AC166" i="56"/>
  <c r="AD166" i="56"/>
  <c r="AE166" i="56"/>
  <c r="AF166" i="56"/>
  <c r="AG166" i="56"/>
  <c r="AH166" i="56"/>
  <c r="AI166" i="56"/>
  <c r="AJ166" i="56"/>
  <c r="AK166" i="56"/>
  <c r="AL166" i="56"/>
  <c r="AM166" i="56"/>
  <c r="AN166" i="56"/>
  <c r="AO166" i="56"/>
  <c r="AP166" i="56"/>
  <c r="AQ166" i="56"/>
  <c r="AR166" i="56"/>
  <c r="AS166" i="56"/>
  <c r="AT166" i="56"/>
  <c r="AU166" i="56"/>
  <c r="AV166" i="56"/>
  <c r="AW166" i="56"/>
  <c r="AX166" i="56"/>
  <c r="AY166" i="56"/>
  <c r="AZ166" i="56"/>
  <c r="BA166" i="56"/>
  <c r="BB166" i="56"/>
  <c r="BC166" i="56"/>
  <c r="BD166" i="56"/>
  <c r="BE166" i="56"/>
  <c r="BF166" i="56"/>
  <c r="BG166" i="56"/>
  <c r="BH166" i="56"/>
  <c r="BI166" i="56"/>
  <c r="BJ166" i="56"/>
  <c r="BK166" i="56"/>
  <c r="BL166" i="56"/>
  <c r="BM166" i="56"/>
  <c r="BN166" i="56"/>
  <c r="BO166" i="56"/>
  <c r="BP166" i="56"/>
  <c r="BQ166" i="56"/>
  <c r="BR166" i="56"/>
  <c r="BS166" i="56"/>
  <c r="BT166" i="56"/>
  <c r="BU166" i="56"/>
  <c r="BV166" i="56"/>
  <c r="BW166" i="56"/>
  <c r="BX166" i="56"/>
  <c r="BY166" i="56"/>
  <c r="BZ166" i="56"/>
  <c r="CA166" i="56"/>
  <c r="CB166" i="56"/>
  <c r="CC166" i="56"/>
  <c r="CD166" i="56"/>
  <c r="CE166" i="56"/>
  <c r="CF166" i="56"/>
  <c r="CG166" i="56"/>
  <c r="CH166" i="56"/>
  <c r="CI166" i="56"/>
  <c r="CJ166" i="56"/>
  <c r="CK166" i="56"/>
  <c r="CL166" i="56"/>
  <c r="CM166" i="56"/>
  <c r="CN166" i="56"/>
  <c r="CO166" i="56"/>
  <c r="CP166" i="56"/>
  <c r="CQ166" i="56"/>
  <c r="CR166" i="56"/>
  <c r="CS166" i="56"/>
  <c r="CT166" i="56"/>
  <c r="CU166" i="56"/>
  <c r="CV166" i="56"/>
  <c r="CW166" i="56"/>
  <c r="CX166" i="56"/>
  <c r="CY166" i="56"/>
  <c r="CZ166" i="56"/>
  <c r="DA166" i="56"/>
  <c r="DB166" i="56"/>
  <c r="DC166" i="56"/>
  <c r="DD166" i="56"/>
  <c r="DE166" i="56"/>
  <c r="DF166" i="56"/>
  <c r="DG166" i="56"/>
  <c r="DH166" i="56"/>
  <c r="DI166" i="56"/>
  <c r="DJ166" i="56"/>
  <c r="DK166" i="56"/>
  <c r="DL166" i="56"/>
  <c r="DM166" i="56"/>
  <c r="DN166" i="56"/>
  <c r="DO166" i="56"/>
  <c r="DP166" i="56"/>
  <c r="DQ166" i="56"/>
  <c r="DR166" i="56"/>
  <c r="DS166" i="56"/>
  <c r="DT166" i="56"/>
  <c r="DU166" i="56"/>
  <c r="DV166" i="56"/>
  <c r="DW166" i="56"/>
  <c r="DX166" i="56"/>
  <c r="DY166" i="56"/>
  <c r="DZ166" i="56"/>
  <c r="EA166" i="56"/>
  <c r="EB166" i="56"/>
  <c r="EC166" i="56"/>
  <c r="ED166" i="56"/>
  <c r="EE166" i="56"/>
  <c r="EF166" i="56"/>
  <c r="EG166" i="56"/>
  <c r="EH166" i="56"/>
  <c r="EI166" i="56"/>
  <c r="EJ166" i="56"/>
  <c r="EK166" i="56"/>
  <c r="EL166" i="56"/>
  <c r="EM166" i="56"/>
  <c r="EN166" i="56"/>
  <c r="EO166" i="56"/>
  <c r="EP166" i="56"/>
  <c r="EQ166" i="56"/>
  <c r="ER166" i="56"/>
  <c r="ES166" i="56"/>
  <c r="ET166" i="56"/>
  <c r="EU166" i="56"/>
  <c r="EV166" i="56"/>
  <c r="EW166" i="56"/>
  <c r="EX166" i="56"/>
  <c r="EY166" i="56"/>
  <c r="EZ166" i="56"/>
  <c r="FA166" i="56"/>
  <c r="FB166" i="56"/>
  <c r="FC166" i="56"/>
  <c r="FD166" i="56"/>
  <c r="FE166" i="56"/>
  <c r="FF166" i="56"/>
  <c r="FG166" i="56"/>
  <c r="FH166" i="56"/>
  <c r="FI166" i="56"/>
  <c r="FJ166" i="56"/>
  <c r="FK166" i="56"/>
  <c r="FL166" i="56"/>
  <c r="FM166" i="56"/>
  <c r="FN166" i="56"/>
  <c r="FO166" i="56"/>
  <c r="FP166" i="56"/>
  <c r="FQ166" i="56"/>
  <c r="FR166" i="56"/>
  <c r="FS166" i="56"/>
  <c r="FT166" i="56"/>
  <c r="FU166" i="56"/>
  <c r="FV166" i="56"/>
  <c r="FW166" i="56"/>
  <c r="FX166" i="56"/>
  <c r="FY166" i="56"/>
  <c r="FZ166" i="56"/>
  <c r="GA166" i="56"/>
  <c r="GB166" i="56"/>
  <c r="GC166" i="56"/>
  <c r="GD166" i="56"/>
  <c r="GE166" i="56"/>
  <c r="GF166" i="56"/>
  <c r="GG166" i="56"/>
  <c r="GH166" i="56"/>
  <c r="GI166" i="56"/>
  <c r="GJ166" i="56"/>
  <c r="GK166" i="56"/>
  <c r="GL166" i="56"/>
  <c r="GM166" i="56"/>
  <c r="GN166" i="56"/>
  <c r="GO166" i="56"/>
  <c r="GP166" i="56"/>
  <c r="GQ166" i="56"/>
  <c r="GR166" i="56"/>
  <c r="GS166" i="56"/>
  <c r="GT166" i="56"/>
  <c r="GU166" i="56"/>
  <c r="GV166" i="56"/>
  <c r="GW166" i="56"/>
  <c r="GX166" i="56"/>
  <c r="GY166" i="56"/>
  <c r="GZ166" i="56"/>
  <c r="HA166" i="56"/>
  <c r="HB166" i="56"/>
  <c r="HC166" i="56"/>
  <c r="HD166" i="56"/>
  <c r="HE166" i="56"/>
  <c r="HF166" i="56"/>
  <c r="HG166" i="56"/>
  <c r="HH166" i="56"/>
  <c r="HI166" i="56"/>
  <c r="HJ166" i="56"/>
  <c r="HK166" i="56"/>
  <c r="HL166" i="56"/>
  <c r="HM166" i="56"/>
  <c r="HN166" i="56"/>
  <c r="HO166" i="56"/>
  <c r="HP166" i="56"/>
  <c r="HQ166" i="56"/>
  <c r="HR166" i="56"/>
  <c r="HS166" i="56"/>
  <c r="HT166" i="56"/>
  <c r="HU166" i="56"/>
  <c r="HV166" i="56"/>
  <c r="HW166" i="56"/>
  <c r="HX166" i="56"/>
  <c r="HY166" i="56"/>
  <c r="HZ166" i="56"/>
  <c r="IA166" i="56"/>
  <c r="IB166" i="56"/>
  <c r="IC166" i="56"/>
  <c r="ID166" i="56"/>
  <c r="IE166" i="56"/>
  <c r="IF166" i="56"/>
  <c r="IG166" i="56"/>
  <c r="IH166" i="56"/>
  <c r="II166" i="56"/>
  <c r="IJ166" i="56"/>
  <c r="IK166" i="56"/>
  <c r="IL166" i="56"/>
  <c r="IM166" i="56"/>
  <c r="IN166" i="56"/>
  <c r="IO166" i="56"/>
  <c r="IP166" i="56"/>
  <c r="IQ166" i="56"/>
  <c r="IR166" i="56"/>
  <c r="IS166" i="56"/>
  <c r="IT166" i="56"/>
  <c r="IU166" i="56"/>
  <c r="IV166" i="56"/>
  <c r="IW166" i="56"/>
  <c r="IX166" i="56"/>
  <c r="IY166" i="56"/>
  <c r="IZ166" i="56"/>
  <c r="JA166" i="56"/>
  <c r="JB166" i="56"/>
  <c r="JC166" i="56"/>
  <c r="JD166" i="56"/>
  <c r="JE166" i="56"/>
  <c r="JF166" i="56"/>
  <c r="JG166" i="56"/>
  <c r="JH166" i="56"/>
  <c r="JI166" i="56"/>
  <c r="JJ166" i="56"/>
  <c r="JK166" i="56"/>
  <c r="JL166" i="56"/>
  <c r="JM166" i="56"/>
  <c r="JN166" i="56"/>
  <c r="JO166" i="56"/>
  <c r="JP166" i="56"/>
  <c r="JQ166" i="56"/>
  <c r="JR166" i="56"/>
  <c r="JS166" i="56"/>
  <c r="JT166" i="56"/>
  <c r="JU166" i="56"/>
  <c r="JV166" i="56"/>
  <c r="JW166" i="56"/>
  <c r="JX166" i="56"/>
  <c r="JY166" i="56"/>
  <c r="JZ166" i="56"/>
  <c r="KA166" i="56"/>
  <c r="KB166" i="56"/>
  <c r="KC166" i="56"/>
  <c r="KD166" i="56"/>
  <c r="KE166" i="56"/>
  <c r="KF166" i="56"/>
  <c r="KG166" i="56"/>
  <c r="KH166" i="56"/>
  <c r="KI166" i="56"/>
  <c r="KJ166" i="56"/>
  <c r="KK166" i="56"/>
  <c r="KL166" i="56"/>
  <c r="KM166" i="56"/>
  <c r="KN166" i="56"/>
  <c r="KO166" i="56"/>
  <c r="KP166" i="56"/>
  <c r="KQ166" i="56"/>
  <c r="KR166" i="56"/>
  <c r="KS166" i="56"/>
  <c r="KT166" i="56"/>
  <c r="KU166" i="56"/>
  <c r="KV166" i="56"/>
  <c r="KW166" i="56"/>
  <c r="KX166" i="56"/>
  <c r="KY166" i="56"/>
  <c r="KZ166" i="56"/>
  <c r="LA166" i="56"/>
  <c r="LB166" i="56"/>
  <c r="LC166" i="56"/>
  <c r="LD166" i="56"/>
  <c r="LE166" i="56"/>
  <c r="LF166" i="56"/>
  <c r="LG166" i="56"/>
  <c r="LH166" i="56"/>
  <c r="LI166" i="56"/>
  <c r="LJ166" i="56"/>
  <c r="LK166" i="56"/>
  <c r="LL166" i="56"/>
  <c r="LM166" i="56"/>
  <c r="LN166" i="56"/>
  <c r="LO166" i="56"/>
  <c r="LP166" i="56"/>
  <c r="LQ166" i="56"/>
  <c r="LR166" i="56"/>
  <c r="LS166" i="56"/>
  <c r="LT166" i="56"/>
  <c r="LU166" i="56"/>
  <c r="LV166" i="56"/>
  <c r="LW166" i="56"/>
  <c r="LX166" i="56"/>
  <c r="LY166" i="56"/>
  <c r="LZ166" i="56"/>
  <c r="MA166" i="56"/>
  <c r="MB166" i="56"/>
  <c r="MC166" i="56"/>
  <c r="MD166" i="56"/>
  <c r="ME166" i="56"/>
  <c r="MF166" i="56"/>
  <c r="MG166" i="56"/>
  <c r="MH166" i="56"/>
  <c r="MI166" i="56"/>
  <c r="MJ166" i="56"/>
  <c r="MK166" i="56"/>
  <c r="ML166" i="56"/>
  <c r="MM166" i="56"/>
  <c r="MN166" i="56"/>
  <c r="MO166" i="56"/>
  <c r="MP166" i="56"/>
  <c r="MQ166" i="56"/>
  <c r="MR166" i="56"/>
  <c r="MS166" i="56"/>
  <c r="MT166" i="56"/>
  <c r="MU166" i="56"/>
  <c r="MV166" i="56"/>
  <c r="MW166" i="56"/>
  <c r="MX166" i="56"/>
  <c r="MY166" i="56"/>
  <c r="MZ166" i="56"/>
  <c r="NA166" i="56"/>
  <c r="NB166" i="56"/>
  <c r="NC166" i="56"/>
  <c r="ND166" i="56"/>
  <c r="NE166" i="56"/>
  <c r="NF166" i="56"/>
  <c r="NG166" i="56"/>
  <c r="NH166" i="56"/>
  <c r="NI166" i="56"/>
  <c r="NJ166" i="56"/>
  <c r="NK166" i="56"/>
  <c r="NL166" i="56"/>
  <c r="NM166" i="56"/>
  <c r="NN166" i="56"/>
  <c r="NO166" i="56"/>
  <c r="NP166" i="56"/>
  <c r="NQ166" i="56"/>
  <c r="NR166" i="56"/>
  <c r="NS166" i="56"/>
  <c r="NT166" i="56"/>
  <c r="NU166" i="56"/>
  <c r="NV166" i="56"/>
  <c r="NW166" i="56"/>
  <c r="NX166" i="56"/>
  <c r="NY166" i="56"/>
  <c r="NZ166" i="56"/>
  <c r="OA166" i="56"/>
  <c r="OB166" i="56"/>
  <c r="OC166" i="56"/>
  <c r="OD166" i="56"/>
  <c r="OE166" i="56"/>
  <c r="OF166" i="56"/>
  <c r="OG166" i="56"/>
  <c r="OH166" i="56"/>
  <c r="OI166" i="56"/>
  <c r="OJ166" i="56"/>
  <c r="OK166" i="56"/>
  <c r="OL166" i="56"/>
  <c r="OM166" i="56"/>
  <c r="ON166" i="56"/>
  <c r="OO166" i="56"/>
  <c r="OP166" i="56"/>
  <c r="OQ166" i="56"/>
  <c r="OR166" i="56"/>
  <c r="OS166" i="56"/>
  <c r="OT166" i="56"/>
  <c r="OU166" i="56"/>
  <c r="OV166" i="56"/>
  <c r="OW166" i="56"/>
  <c r="OX166" i="56"/>
  <c r="OY166" i="56"/>
  <c r="OZ166" i="56"/>
  <c r="PA166" i="56"/>
  <c r="PB166" i="56"/>
  <c r="PC166" i="56"/>
  <c r="PD166" i="56"/>
  <c r="PE166" i="56"/>
  <c r="PF166" i="56"/>
  <c r="PG166" i="56"/>
  <c r="PH166" i="56"/>
  <c r="PI166" i="56"/>
  <c r="PJ166" i="56"/>
  <c r="PK166" i="56"/>
  <c r="PL166" i="56"/>
  <c r="PM166" i="56"/>
  <c r="PN166" i="56"/>
  <c r="PO166" i="56"/>
  <c r="PP166" i="56"/>
  <c r="PQ166" i="56"/>
  <c r="PR166" i="56"/>
  <c r="PS166" i="56"/>
  <c r="PT166" i="56"/>
  <c r="PU166" i="56"/>
  <c r="PV166" i="56"/>
  <c r="PW166" i="56"/>
  <c r="PX166" i="56"/>
  <c r="PY166" i="56"/>
  <c r="PZ166" i="56"/>
  <c r="QA166" i="56"/>
  <c r="QB166" i="56"/>
  <c r="QC166" i="56"/>
  <c r="QD166" i="56"/>
  <c r="QE166" i="56"/>
  <c r="QF166" i="56"/>
  <c r="QG166" i="56"/>
  <c r="QH166" i="56"/>
  <c r="QI166" i="56"/>
  <c r="QJ166" i="56"/>
  <c r="QK166" i="56"/>
  <c r="QL166" i="56"/>
  <c r="QM166" i="56"/>
  <c r="QN166" i="56"/>
  <c r="QO166" i="56"/>
  <c r="QP166" i="56"/>
  <c r="QQ166" i="56"/>
  <c r="QR166" i="56"/>
  <c r="QS166" i="56"/>
  <c r="QT166" i="56"/>
  <c r="QU166" i="56"/>
  <c r="QV166" i="56"/>
  <c r="QW166" i="56"/>
  <c r="QX166" i="56"/>
  <c r="QY166" i="56"/>
  <c r="QZ166" i="56"/>
  <c r="RA166" i="56"/>
  <c r="RB166" i="56"/>
  <c r="RC166" i="56"/>
  <c r="RD166" i="56"/>
  <c r="RE166" i="56"/>
  <c r="RF166" i="56"/>
  <c r="RG166" i="56"/>
  <c r="RH166" i="56"/>
  <c r="RI166" i="56"/>
  <c r="RJ166" i="56"/>
  <c r="RK166" i="56"/>
  <c r="RL166" i="56"/>
  <c r="RM166" i="56"/>
  <c r="RN166" i="56"/>
  <c r="RO166" i="56"/>
  <c r="RP166" i="56"/>
  <c r="RQ166" i="56"/>
  <c r="RR166" i="56"/>
  <c r="RS166" i="56"/>
  <c r="RT166" i="56"/>
  <c r="RU166" i="56"/>
  <c r="RV166" i="56"/>
  <c r="RW166" i="56"/>
  <c r="RX166" i="56"/>
  <c r="RY166" i="56"/>
  <c r="RZ166" i="56"/>
  <c r="SA166" i="56"/>
  <c r="SB166" i="56"/>
  <c r="SC166" i="56"/>
  <c r="SD166" i="56"/>
  <c r="SE166" i="56"/>
  <c r="SF166" i="56"/>
  <c r="SG166" i="56"/>
  <c r="SH166" i="56"/>
  <c r="SI166" i="56"/>
  <c r="SJ166" i="56"/>
  <c r="SK166" i="56"/>
  <c r="SL166" i="56"/>
  <c r="SM166" i="56"/>
  <c r="SN166" i="56"/>
  <c r="SO166" i="56"/>
  <c r="SP166" i="56"/>
  <c r="SQ166" i="56"/>
  <c r="SR166" i="56"/>
  <c r="SS166" i="56"/>
  <c r="ST166" i="56"/>
  <c r="SU166" i="56"/>
  <c r="SV166" i="56"/>
  <c r="SW166" i="56"/>
  <c r="SX166" i="56"/>
  <c r="SY166" i="56"/>
  <c r="SZ166" i="56"/>
  <c r="TA166" i="56"/>
  <c r="TB166" i="56"/>
  <c r="TC166" i="56"/>
  <c r="TD166" i="56"/>
  <c r="TE166" i="56"/>
  <c r="TF166" i="56"/>
  <c r="TG166" i="56"/>
  <c r="TH166" i="56"/>
  <c r="TI166" i="56"/>
  <c r="TJ166" i="56"/>
  <c r="TK166" i="56"/>
  <c r="TL166" i="56"/>
  <c r="TM166" i="56"/>
  <c r="TN166" i="56"/>
  <c r="TO166" i="56"/>
  <c r="TP166" i="56"/>
  <c r="TQ166" i="56"/>
  <c r="TR166" i="56"/>
  <c r="TS166" i="56"/>
  <c r="TT166" i="56"/>
  <c r="TU166" i="56"/>
  <c r="TV166" i="56"/>
  <c r="TW166" i="56"/>
  <c r="TX166" i="56"/>
  <c r="TY166" i="56"/>
  <c r="TZ166" i="56"/>
  <c r="UA166" i="56"/>
  <c r="UB166" i="56"/>
  <c r="UC166" i="56"/>
  <c r="UD166" i="56"/>
  <c r="UE166" i="56"/>
  <c r="UF166" i="56"/>
  <c r="UG166" i="56"/>
  <c r="UH166" i="56"/>
  <c r="UI166" i="56"/>
  <c r="UJ166" i="56"/>
  <c r="UK166" i="56"/>
  <c r="UL166" i="56"/>
  <c r="UM166" i="56"/>
  <c r="UN166" i="56"/>
  <c r="UO166" i="56"/>
  <c r="UP166" i="56"/>
  <c r="UQ166" i="56"/>
  <c r="UR166" i="56"/>
  <c r="US166" i="56"/>
  <c r="UT166" i="56"/>
  <c r="UU166" i="56"/>
  <c r="UV166" i="56"/>
  <c r="UW166" i="56"/>
  <c r="UX166" i="56"/>
  <c r="UY166" i="56"/>
  <c r="UZ166" i="56"/>
  <c r="VA166" i="56"/>
  <c r="VB166" i="56"/>
  <c r="VC166" i="56"/>
  <c r="VD166" i="56"/>
  <c r="VE166" i="56"/>
  <c r="VF166" i="56"/>
  <c r="VG166" i="56"/>
  <c r="VH166" i="56"/>
  <c r="VI166" i="56"/>
  <c r="VJ166" i="56"/>
  <c r="VK166" i="56"/>
  <c r="VL166" i="56"/>
  <c r="VM166" i="56"/>
  <c r="VN166" i="56"/>
  <c r="VO166" i="56"/>
  <c r="VP166" i="56"/>
  <c r="VQ166" i="56"/>
  <c r="VR166" i="56"/>
  <c r="VS166" i="56"/>
  <c r="VT166" i="56"/>
  <c r="VU166" i="56"/>
  <c r="VV166" i="56"/>
  <c r="VW166" i="56"/>
  <c r="VX166" i="56"/>
  <c r="VY166" i="56"/>
  <c r="VZ166" i="56"/>
  <c r="WA166" i="56"/>
  <c r="WB166" i="56"/>
  <c r="WC166" i="56"/>
  <c r="WD166" i="56"/>
  <c r="WE166" i="56"/>
  <c r="WF166" i="56"/>
  <c r="WG166" i="56"/>
  <c r="WH166" i="56"/>
  <c r="WI166" i="56"/>
  <c r="WJ166" i="56"/>
  <c r="WK166" i="56"/>
  <c r="WL166" i="56"/>
  <c r="WM166" i="56"/>
  <c r="WN166" i="56"/>
  <c r="WO166" i="56"/>
  <c r="WP166" i="56"/>
  <c r="WQ166" i="56"/>
  <c r="WR166" i="56"/>
  <c r="WS166" i="56"/>
  <c r="WT166" i="56"/>
  <c r="WU166" i="56"/>
  <c r="WV166" i="56"/>
  <c r="WW166" i="56"/>
  <c r="WX166" i="56"/>
  <c r="WY166" i="56"/>
  <c r="WZ166" i="56"/>
  <c r="XA166" i="56"/>
  <c r="XB166" i="56"/>
  <c r="XC166" i="56"/>
  <c r="XD166" i="56"/>
  <c r="XE166" i="56"/>
  <c r="XF166" i="56"/>
  <c r="XG166" i="56"/>
  <c r="XH166" i="56"/>
  <c r="XI166" i="56"/>
  <c r="XJ166" i="56"/>
  <c r="XK166" i="56"/>
  <c r="XL166" i="56"/>
  <c r="XM166" i="56"/>
  <c r="XN166" i="56"/>
  <c r="XO166" i="56"/>
  <c r="XP166" i="56"/>
  <c r="XQ166" i="56"/>
  <c r="XR166" i="56"/>
  <c r="XS166" i="56"/>
  <c r="XT166" i="56"/>
  <c r="XU166" i="56"/>
  <c r="XV166" i="56"/>
  <c r="XW166" i="56"/>
  <c r="XX166" i="56"/>
  <c r="XY166" i="56"/>
  <c r="XZ166" i="56"/>
  <c r="YA166" i="56"/>
  <c r="YB166" i="56"/>
  <c r="YC166" i="56"/>
  <c r="YD166" i="56"/>
  <c r="YE166" i="56"/>
  <c r="YF166" i="56"/>
  <c r="YG166" i="56"/>
  <c r="YH166" i="56"/>
  <c r="YI166" i="56"/>
  <c r="YJ166" i="56"/>
  <c r="YK166" i="56"/>
  <c r="YL166" i="56"/>
  <c r="YM166" i="56"/>
  <c r="YN166" i="56"/>
  <c r="YO166" i="56"/>
  <c r="YP166" i="56"/>
  <c r="YQ166" i="56"/>
  <c r="YR166" i="56"/>
  <c r="YS166" i="56"/>
  <c r="YT166" i="56"/>
  <c r="YU166" i="56"/>
  <c r="YV166" i="56"/>
  <c r="YW166" i="56"/>
  <c r="YX166" i="56"/>
  <c r="YY166" i="56"/>
  <c r="YZ166" i="56"/>
  <c r="ZA166" i="56"/>
  <c r="ZB166" i="56"/>
  <c r="ZC166" i="56"/>
  <c r="ZD166" i="56"/>
  <c r="ZE166" i="56"/>
  <c r="ZF166" i="56"/>
  <c r="ZG166" i="56"/>
  <c r="ZH166" i="56"/>
  <c r="ZI166" i="56"/>
  <c r="ZJ166" i="56"/>
  <c r="ZK166" i="56"/>
  <c r="ZL166" i="56"/>
  <c r="ZM166" i="56"/>
  <c r="ZN166" i="56"/>
  <c r="ZO166" i="56"/>
  <c r="ZP166" i="56"/>
  <c r="ZQ166" i="56"/>
  <c r="ZR166" i="56"/>
  <c r="ZS166" i="56"/>
  <c r="ZT166" i="56"/>
  <c r="ZU166" i="56"/>
  <c r="ZV166" i="56"/>
  <c r="ZW166" i="56"/>
  <c r="ZX166" i="56"/>
  <c r="ZY166" i="56"/>
  <c r="ZZ166" i="56"/>
  <c r="AAA166" i="56"/>
  <c r="AAB166" i="56"/>
  <c r="AAC166" i="56"/>
  <c r="AAD166" i="56"/>
  <c r="AAE166" i="56"/>
  <c r="AAF166" i="56"/>
  <c r="AAG166" i="56"/>
  <c r="AAH166" i="56"/>
  <c r="AAI166" i="56"/>
  <c r="AAJ166" i="56"/>
  <c r="AAK166" i="56"/>
  <c r="AAL166" i="56"/>
  <c r="AAM166" i="56"/>
  <c r="AAN166" i="56"/>
  <c r="AAO166" i="56"/>
  <c r="AAP166" i="56"/>
  <c r="AAQ166" i="56"/>
  <c r="AAR166" i="56"/>
  <c r="AAS166" i="56"/>
  <c r="AAT166" i="56"/>
  <c r="AAU166" i="56"/>
  <c r="AAV166" i="56"/>
  <c r="AAW166" i="56"/>
  <c r="AAX166" i="56"/>
  <c r="AAY166" i="56"/>
  <c r="AAZ166" i="56"/>
  <c r="ABA166" i="56"/>
  <c r="ABB166" i="56"/>
  <c r="ABC166" i="56"/>
  <c r="ABD166" i="56"/>
  <c r="ABE166" i="56"/>
  <c r="ABF166" i="56"/>
  <c r="ABG166" i="56"/>
  <c r="ABH166" i="56"/>
  <c r="ABI166" i="56"/>
  <c r="ABJ166" i="56"/>
  <c r="ABK166" i="56"/>
  <c r="ABL166" i="56"/>
  <c r="ABM166" i="56"/>
  <c r="ABN166" i="56"/>
  <c r="ABO166" i="56"/>
  <c r="ABP166" i="56"/>
  <c r="ABQ166" i="56"/>
  <c r="ABR166" i="56"/>
  <c r="ABS166" i="56"/>
  <c r="ABT166" i="56"/>
  <c r="ABU166" i="56"/>
  <c r="ABV166" i="56"/>
  <c r="ABW166" i="56"/>
  <c r="ABX166" i="56"/>
  <c r="ABY166" i="56"/>
  <c r="ABZ166" i="56"/>
  <c r="ACA166" i="56"/>
  <c r="ACB166" i="56"/>
  <c r="ACC166" i="56"/>
  <c r="ACD166" i="56"/>
  <c r="ACE166" i="56"/>
  <c r="ACF166" i="56"/>
  <c r="ACG166" i="56"/>
  <c r="ACH166" i="56"/>
  <c r="ACI166" i="56"/>
  <c r="ACJ166" i="56"/>
  <c r="ACK166" i="56"/>
  <c r="ACL166" i="56"/>
  <c r="ACM166" i="56"/>
  <c r="ACN166" i="56"/>
  <c r="ACO166" i="56"/>
  <c r="ACP166" i="56"/>
  <c r="ACQ166" i="56"/>
  <c r="ACR166" i="56"/>
  <c r="ACS166" i="56"/>
  <c r="ACT166" i="56"/>
  <c r="ACU166" i="56"/>
  <c r="ACV166" i="56"/>
  <c r="ACW166" i="56"/>
  <c r="ACX166" i="56"/>
  <c r="ACY166" i="56"/>
  <c r="ACZ166" i="56"/>
  <c r="ADA166" i="56"/>
  <c r="ADB166" i="56"/>
  <c r="ADC166" i="56"/>
  <c r="ADD166" i="56"/>
  <c r="ADE166" i="56"/>
  <c r="ADF166" i="56"/>
  <c r="ADG166" i="56"/>
  <c r="ADH166" i="56"/>
  <c r="ADI166" i="56"/>
  <c r="ADJ166" i="56"/>
  <c r="ADK166" i="56"/>
  <c r="ADL166" i="56"/>
  <c r="ADM166" i="56"/>
  <c r="ADN166" i="56"/>
  <c r="ADO166" i="56"/>
  <c r="ADP166" i="56"/>
  <c r="ADP167" i="56" s="1"/>
  <c r="ADP168" i="56" s="1"/>
  <c r="ADQ166" i="56"/>
  <c r="ADR166" i="56"/>
  <c r="ADS166" i="56"/>
  <c r="ADT166" i="56"/>
  <c r="ADU166" i="56"/>
  <c r="ADV166" i="56"/>
  <c r="ADW166" i="56"/>
  <c r="ADX166" i="56"/>
  <c r="ADY166" i="56"/>
  <c r="ADZ166" i="56"/>
  <c r="AEA166" i="56"/>
  <c r="AEB166" i="56"/>
  <c r="AEB167" i="56" s="1"/>
  <c r="AEB168" i="56" s="1"/>
  <c r="AEC166" i="56"/>
  <c r="AED166" i="56"/>
  <c r="AEE166" i="56"/>
  <c r="AEF166" i="56"/>
  <c r="AEG166" i="56"/>
  <c r="AEH166" i="56"/>
  <c r="AEI166" i="56"/>
  <c r="AEJ166" i="56"/>
  <c r="AEK166" i="56"/>
  <c r="AEL166" i="56"/>
  <c r="AEM166" i="56"/>
  <c r="AEN166" i="56"/>
  <c r="AEN167" i="56" s="1"/>
  <c r="AEN168" i="56" s="1"/>
  <c r="AEO166" i="56"/>
  <c r="AEP166" i="56"/>
  <c r="AEQ166" i="56"/>
  <c r="AER166" i="56"/>
  <c r="AES166" i="56"/>
  <c r="AET166" i="56"/>
  <c r="AEU166" i="56"/>
  <c r="AEV166" i="56"/>
  <c r="AEW166" i="56"/>
  <c r="AEX166" i="56"/>
  <c r="AEY166" i="56"/>
  <c r="AEZ166" i="56"/>
  <c r="AEZ167" i="56" s="1"/>
  <c r="AEZ168" i="56" s="1"/>
  <c r="AFA166" i="56"/>
  <c r="AFB166" i="56"/>
  <c r="AFC166" i="56"/>
  <c r="AFD166" i="56"/>
  <c r="AFE166" i="56"/>
  <c r="AFF166" i="56"/>
  <c r="AFG166" i="56"/>
  <c r="AFH166" i="56"/>
  <c r="AFI166" i="56"/>
  <c r="AFJ166" i="56"/>
  <c r="AFK166" i="56"/>
  <c r="AFL166" i="56"/>
  <c r="AFL167" i="56" s="1"/>
  <c r="AFL168" i="56" s="1"/>
  <c r="AFM166" i="56"/>
  <c r="AFN166" i="56"/>
  <c r="AFO166" i="56"/>
  <c r="AFP166" i="56"/>
  <c r="AFQ166" i="56"/>
  <c r="AFR166" i="56"/>
  <c r="AFS166" i="56"/>
  <c r="AFT166" i="56"/>
  <c r="AFU166" i="56"/>
  <c r="AFV166" i="56"/>
  <c r="AFW166" i="56"/>
  <c r="AFX166" i="56"/>
  <c r="AFX167" i="56" s="1"/>
  <c r="AFX168" i="56" s="1"/>
  <c r="AFY166" i="56"/>
  <c r="AFZ166" i="56"/>
  <c r="AGA166" i="56"/>
  <c r="AGB166" i="56"/>
  <c r="AGC166" i="56"/>
  <c r="AGD166" i="56"/>
  <c r="AGD167" i="56" s="1"/>
  <c r="AGD168" i="56" s="1"/>
  <c r="AGE166" i="56"/>
  <c r="AGF166" i="56"/>
  <c r="AGG166" i="56"/>
  <c r="AGH166" i="56"/>
  <c r="AGI166" i="56"/>
  <c r="AGJ166" i="56"/>
  <c r="AGJ167" i="56" s="1"/>
  <c r="AGJ168" i="56" s="1"/>
  <c r="AGK166" i="56"/>
  <c r="AGL166" i="56"/>
  <c r="AGM166" i="56"/>
  <c r="AGN166" i="56"/>
  <c r="AGO166" i="56"/>
  <c r="AGP166" i="56"/>
  <c r="AGP167" i="56" s="1"/>
  <c r="AGP168" i="56" s="1"/>
  <c r="AGQ166" i="56"/>
  <c r="AGR166" i="56"/>
  <c r="AGS166" i="56"/>
  <c r="AGT166" i="56"/>
  <c r="AGU166" i="56"/>
  <c r="AGV166" i="56"/>
  <c r="AGV167" i="56" s="1"/>
  <c r="AGV168" i="56" s="1"/>
  <c r="AGW166" i="56"/>
  <c r="AGX166" i="56"/>
  <c r="AGY166" i="56"/>
  <c r="AGZ166" i="56"/>
  <c r="AHA166" i="56"/>
  <c r="AHB166" i="56"/>
  <c r="AHB167" i="56" s="1"/>
  <c r="AHB168" i="56" s="1"/>
  <c r="AHC166" i="56"/>
  <c r="AHD166" i="56"/>
  <c r="AHE166" i="56"/>
  <c r="AHF166" i="56"/>
  <c r="AHG166" i="56"/>
  <c r="AHH166" i="56"/>
  <c r="AHH167" i="56" s="1"/>
  <c r="AHH168" i="56" s="1"/>
  <c r="AHI166" i="56"/>
  <c r="AHJ166" i="56"/>
  <c r="AHK166" i="56"/>
  <c r="AHL166" i="56"/>
  <c r="AHM166" i="56"/>
  <c r="AHN166" i="56"/>
  <c r="AHN167" i="56" s="1"/>
  <c r="AHN168" i="56" s="1"/>
  <c r="AHO166" i="56"/>
  <c r="AHP166" i="56"/>
  <c r="AHP167" i="56" s="1"/>
  <c r="AHP168" i="56" s="1"/>
  <c r="AHQ166" i="56"/>
  <c r="AHR166" i="56"/>
  <c r="AHS166" i="56"/>
  <c r="AHT166" i="56"/>
  <c r="AHT167" i="56" s="1"/>
  <c r="E167" i="56"/>
  <c r="F167" i="56"/>
  <c r="G167" i="56"/>
  <c r="H167" i="56"/>
  <c r="I167" i="56"/>
  <c r="J167" i="56"/>
  <c r="K167" i="56"/>
  <c r="L167" i="56"/>
  <c r="M167" i="56"/>
  <c r="N167" i="56"/>
  <c r="O167" i="56"/>
  <c r="P167" i="56"/>
  <c r="Q167" i="56"/>
  <c r="R167" i="56"/>
  <c r="R168" i="56" s="1"/>
  <c r="S167" i="56"/>
  <c r="T167" i="56"/>
  <c r="U167" i="56"/>
  <c r="V167" i="56"/>
  <c r="W167" i="56"/>
  <c r="X167" i="56"/>
  <c r="Y167" i="56"/>
  <c r="Z167" i="56"/>
  <c r="AA167" i="56"/>
  <c r="AB167" i="56"/>
  <c r="AC167" i="56"/>
  <c r="AD167" i="56"/>
  <c r="AE167" i="56"/>
  <c r="AF167" i="56"/>
  <c r="AG167" i="56"/>
  <c r="AH167" i="56"/>
  <c r="AI167" i="56"/>
  <c r="AJ167" i="56"/>
  <c r="AK167" i="56"/>
  <c r="AL167" i="56"/>
  <c r="AM167" i="56"/>
  <c r="AN167" i="56"/>
  <c r="AO167" i="56"/>
  <c r="AP167" i="56"/>
  <c r="AQ167" i="56"/>
  <c r="AR167" i="56"/>
  <c r="AS167" i="56"/>
  <c r="AT167" i="56"/>
  <c r="AU167" i="56"/>
  <c r="AV167" i="56"/>
  <c r="AW167" i="56"/>
  <c r="AX167" i="56"/>
  <c r="AY167" i="56"/>
  <c r="AZ167" i="56"/>
  <c r="BA167" i="56"/>
  <c r="BB167" i="56"/>
  <c r="BC167" i="56"/>
  <c r="BD167" i="56"/>
  <c r="BE167" i="56"/>
  <c r="BF167" i="56"/>
  <c r="BG167" i="56"/>
  <c r="BH167" i="56"/>
  <c r="BI167" i="56"/>
  <c r="BJ167" i="56"/>
  <c r="BK167" i="56"/>
  <c r="BL167" i="56"/>
  <c r="BM167" i="56"/>
  <c r="BN167" i="56"/>
  <c r="BO167" i="56"/>
  <c r="BP167" i="56"/>
  <c r="BQ167" i="56"/>
  <c r="BR167" i="56"/>
  <c r="BS167" i="56"/>
  <c r="BT167" i="56"/>
  <c r="BU167" i="56"/>
  <c r="BV167" i="56"/>
  <c r="BW167" i="56"/>
  <c r="BX167" i="56"/>
  <c r="BY167" i="56"/>
  <c r="BZ167" i="56"/>
  <c r="CA167" i="56"/>
  <c r="CB167" i="56"/>
  <c r="CC167" i="56"/>
  <c r="CD167" i="56"/>
  <c r="CE167" i="56"/>
  <c r="CF167" i="56"/>
  <c r="CG167" i="56"/>
  <c r="CH167" i="56"/>
  <c r="CI167" i="56"/>
  <c r="CJ167" i="56"/>
  <c r="CK167" i="56"/>
  <c r="CL167" i="56"/>
  <c r="CM167" i="56"/>
  <c r="CN167" i="56"/>
  <c r="CO167" i="56"/>
  <c r="CP167" i="56"/>
  <c r="CQ167" i="56"/>
  <c r="CR167" i="56"/>
  <c r="CS167" i="56"/>
  <c r="CT167" i="56"/>
  <c r="CU167" i="56"/>
  <c r="CV167" i="56"/>
  <c r="CW167" i="56"/>
  <c r="CX167" i="56"/>
  <c r="CY167" i="56"/>
  <c r="CZ167" i="56"/>
  <c r="DA167" i="56"/>
  <c r="DB167" i="56"/>
  <c r="DC167" i="56"/>
  <c r="DD167" i="56"/>
  <c r="DE167" i="56"/>
  <c r="DF167" i="56"/>
  <c r="DG167" i="56"/>
  <c r="DH167" i="56"/>
  <c r="DI167" i="56"/>
  <c r="DJ167" i="56"/>
  <c r="DK167" i="56"/>
  <c r="DL167" i="56"/>
  <c r="DM167" i="56"/>
  <c r="DN167" i="56"/>
  <c r="DO167" i="56"/>
  <c r="DP167" i="56"/>
  <c r="DQ167" i="56"/>
  <c r="DR167" i="56"/>
  <c r="DS167" i="56"/>
  <c r="DT167" i="56"/>
  <c r="DU167" i="56"/>
  <c r="DV167" i="56"/>
  <c r="DW167" i="56"/>
  <c r="DX167" i="56"/>
  <c r="DY167" i="56"/>
  <c r="DZ167" i="56"/>
  <c r="EA167" i="56"/>
  <c r="EB167" i="56"/>
  <c r="EC167" i="56"/>
  <c r="ED167" i="56"/>
  <c r="EE167" i="56"/>
  <c r="EF167" i="56"/>
  <c r="EG167" i="56"/>
  <c r="EH167" i="56"/>
  <c r="EI167" i="56"/>
  <c r="EJ167" i="56"/>
  <c r="EK167" i="56"/>
  <c r="EL167" i="56"/>
  <c r="EM167" i="56"/>
  <c r="EN167" i="56"/>
  <c r="EO167" i="56"/>
  <c r="EP167" i="56"/>
  <c r="EQ167" i="56"/>
  <c r="ER167" i="56"/>
  <c r="ES167" i="56"/>
  <c r="ET167" i="56"/>
  <c r="EU167" i="56"/>
  <c r="EV167" i="56"/>
  <c r="EW167" i="56"/>
  <c r="EX167" i="56"/>
  <c r="EY167" i="56"/>
  <c r="EZ167" i="56"/>
  <c r="FA167" i="56"/>
  <c r="FB167" i="56"/>
  <c r="FC167" i="56"/>
  <c r="FD167" i="56"/>
  <c r="FE167" i="56"/>
  <c r="FF167" i="56"/>
  <c r="FG167" i="56"/>
  <c r="FH167" i="56"/>
  <c r="FI167" i="56"/>
  <c r="FJ167" i="56"/>
  <c r="FK167" i="56"/>
  <c r="FL167" i="56"/>
  <c r="FM167" i="56"/>
  <c r="FN167" i="56"/>
  <c r="FO167" i="56"/>
  <c r="FP167" i="56"/>
  <c r="FQ167" i="56"/>
  <c r="FR167" i="56"/>
  <c r="FS167" i="56"/>
  <c r="FT167" i="56"/>
  <c r="FU167" i="56"/>
  <c r="FV167" i="56"/>
  <c r="FW167" i="56"/>
  <c r="FX167" i="56"/>
  <c r="FY167" i="56"/>
  <c r="FZ167" i="56"/>
  <c r="GA167" i="56"/>
  <c r="GB167" i="56"/>
  <c r="GC167" i="56"/>
  <c r="GD167" i="56"/>
  <c r="GE167" i="56"/>
  <c r="GF167" i="56"/>
  <c r="GG167" i="56"/>
  <c r="GH167" i="56"/>
  <c r="GI167" i="56"/>
  <c r="GJ167" i="56"/>
  <c r="GK167" i="56"/>
  <c r="GL167" i="56"/>
  <c r="GM167" i="56"/>
  <c r="GN167" i="56"/>
  <c r="GO167" i="56"/>
  <c r="GP167" i="56"/>
  <c r="GQ167" i="56"/>
  <c r="GR167" i="56"/>
  <c r="GS167" i="56"/>
  <c r="GT167" i="56"/>
  <c r="GU167" i="56"/>
  <c r="GV167" i="56"/>
  <c r="GW167" i="56"/>
  <c r="GX167" i="56"/>
  <c r="GY167" i="56"/>
  <c r="GZ167" i="56"/>
  <c r="HA167" i="56"/>
  <c r="HB167" i="56"/>
  <c r="HC167" i="56"/>
  <c r="HD167" i="56"/>
  <c r="HE167" i="56"/>
  <c r="HF167" i="56"/>
  <c r="HG167" i="56"/>
  <c r="HH167" i="56"/>
  <c r="HI167" i="56"/>
  <c r="HJ167" i="56"/>
  <c r="HK167" i="56"/>
  <c r="HL167" i="56"/>
  <c r="HM167" i="56"/>
  <c r="HN167" i="56"/>
  <c r="HO167" i="56"/>
  <c r="HP167" i="56"/>
  <c r="HQ167" i="56"/>
  <c r="HR167" i="56"/>
  <c r="HS167" i="56"/>
  <c r="HT167" i="56"/>
  <c r="HU167" i="56"/>
  <c r="HV167" i="56"/>
  <c r="HW167" i="56"/>
  <c r="HX167" i="56"/>
  <c r="HY167" i="56"/>
  <c r="HZ167" i="56"/>
  <c r="IA167" i="56"/>
  <c r="IB167" i="56"/>
  <c r="IC167" i="56"/>
  <c r="ID167" i="56"/>
  <c r="IE167" i="56"/>
  <c r="IF167" i="56"/>
  <c r="IG167" i="56"/>
  <c r="IH167" i="56"/>
  <c r="II167" i="56"/>
  <c r="IJ167" i="56"/>
  <c r="IK167" i="56"/>
  <c r="IL167" i="56"/>
  <c r="IM167" i="56"/>
  <c r="IN167" i="56"/>
  <c r="IO167" i="56"/>
  <c r="IP167" i="56"/>
  <c r="IQ167" i="56"/>
  <c r="IR167" i="56"/>
  <c r="IS167" i="56"/>
  <c r="IT167" i="56"/>
  <c r="IU167" i="56"/>
  <c r="IV167" i="56"/>
  <c r="IW167" i="56"/>
  <c r="IX167" i="56"/>
  <c r="IY167" i="56"/>
  <c r="IZ167" i="56"/>
  <c r="JA167" i="56"/>
  <c r="JB167" i="56"/>
  <c r="JC167" i="56"/>
  <c r="JD167" i="56"/>
  <c r="JE167" i="56"/>
  <c r="JF167" i="56"/>
  <c r="JG167" i="56"/>
  <c r="JH167" i="56"/>
  <c r="JI167" i="56"/>
  <c r="JJ167" i="56"/>
  <c r="JK167" i="56"/>
  <c r="JL167" i="56"/>
  <c r="JM167" i="56"/>
  <c r="JN167" i="56"/>
  <c r="JO167" i="56"/>
  <c r="JP167" i="56"/>
  <c r="JQ167" i="56"/>
  <c r="JR167" i="56"/>
  <c r="JS167" i="56"/>
  <c r="JT167" i="56"/>
  <c r="JU167" i="56"/>
  <c r="JV167" i="56"/>
  <c r="JW167" i="56"/>
  <c r="JX167" i="56"/>
  <c r="JY167" i="56"/>
  <c r="JZ167" i="56"/>
  <c r="KA167" i="56"/>
  <c r="KB167" i="56"/>
  <c r="KC167" i="56"/>
  <c r="KD167" i="56"/>
  <c r="KE167" i="56"/>
  <c r="KF167" i="56"/>
  <c r="KG167" i="56"/>
  <c r="KH167" i="56"/>
  <c r="KI167" i="56"/>
  <c r="KJ167" i="56"/>
  <c r="KK167" i="56"/>
  <c r="KL167" i="56"/>
  <c r="KM167" i="56"/>
  <c r="KN167" i="56"/>
  <c r="KO167" i="56"/>
  <c r="KP167" i="56"/>
  <c r="KQ167" i="56"/>
  <c r="KR167" i="56"/>
  <c r="KS167" i="56"/>
  <c r="KT167" i="56"/>
  <c r="KU167" i="56"/>
  <c r="KV167" i="56"/>
  <c r="KW167" i="56"/>
  <c r="KX167" i="56"/>
  <c r="KY167" i="56"/>
  <c r="KZ167" i="56"/>
  <c r="LA167" i="56"/>
  <c r="LB167" i="56"/>
  <c r="LC167" i="56"/>
  <c r="LD167" i="56"/>
  <c r="LE167" i="56"/>
  <c r="LF167" i="56"/>
  <c r="LG167" i="56"/>
  <c r="LH167" i="56"/>
  <c r="LI167" i="56"/>
  <c r="LJ167" i="56"/>
  <c r="LK167" i="56"/>
  <c r="LL167" i="56"/>
  <c r="LM167" i="56"/>
  <c r="LN167" i="56"/>
  <c r="LO167" i="56"/>
  <c r="LP167" i="56"/>
  <c r="LQ167" i="56"/>
  <c r="LR167" i="56"/>
  <c r="LS167" i="56"/>
  <c r="LT167" i="56"/>
  <c r="LU167" i="56"/>
  <c r="LV167" i="56"/>
  <c r="LW167" i="56"/>
  <c r="LX167" i="56"/>
  <c r="LY167" i="56"/>
  <c r="LZ167" i="56"/>
  <c r="MA167" i="56"/>
  <c r="MB167" i="56"/>
  <c r="MC167" i="56"/>
  <c r="MD167" i="56"/>
  <c r="ME167" i="56"/>
  <c r="MF167" i="56"/>
  <c r="MG167" i="56"/>
  <c r="MH167" i="56"/>
  <c r="MI167" i="56"/>
  <c r="MJ167" i="56"/>
  <c r="MK167" i="56"/>
  <c r="ML167" i="56"/>
  <c r="MM167" i="56"/>
  <c r="MN167" i="56"/>
  <c r="MO167" i="56"/>
  <c r="MP167" i="56"/>
  <c r="MQ167" i="56"/>
  <c r="MR167" i="56"/>
  <c r="MS167" i="56"/>
  <c r="MT167" i="56"/>
  <c r="MU167" i="56"/>
  <c r="MV167" i="56"/>
  <c r="MW167" i="56"/>
  <c r="MX167" i="56"/>
  <c r="MY167" i="56"/>
  <c r="MZ167" i="56"/>
  <c r="NA167" i="56"/>
  <c r="NB167" i="56"/>
  <c r="NC167" i="56"/>
  <c r="ND167" i="56"/>
  <c r="NE167" i="56"/>
  <c r="NF167" i="56"/>
  <c r="NG167" i="56"/>
  <c r="NH167" i="56"/>
  <c r="NI167" i="56"/>
  <c r="NJ167" i="56"/>
  <c r="NK167" i="56"/>
  <c r="NL167" i="56"/>
  <c r="NM167" i="56"/>
  <c r="NN167" i="56"/>
  <c r="NO167" i="56"/>
  <c r="NP167" i="56"/>
  <c r="NQ167" i="56"/>
  <c r="NR167" i="56"/>
  <c r="NS167" i="56"/>
  <c r="NT167" i="56"/>
  <c r="NU167" i="56"/>
  <c r="NV167" i="56"/>
  <c r="NW167" i="56"/>
  <c r="NX167" i="56"/>
  <c r="NY167" i="56"/>
  <c r="NZ167" i="56"/>
  <c r="OA167" i="56"/>
  <c r="OB167" i="56"/>
  <c r="OC167" i="56"/>
  <c r="OD167" i="56"/>
  <c r="OE167" i="56"/>
  <c r="OF167" i="56"/>
  <c r="OG167" i="56"/>
  <c r="OH167" i="56"/>
  <c r="OI167" i="56"/>
  <c r="OJ167" i="56"/>
  <c r="OK167" i="56"/>
  <c r="OL167" i="56"/>
  <c r="OM167" i="56"/>
  <c r="ON167" i="56"/>
  <c r="OO167" i="56"/>
  <c r="OP167" i="56"/>
  <c r="OQ167" i="56"/>
  <c r="OR167" i="56"/>
  <c r="OS167" i="56"/>
  <c r="OT167" i="56"/>
  <c r="OU167" i="56"/>
  <c r="OV167" i="56"/>
  <c r="OW167" i="56"/>
  <c r="OX167" i="56"/>
  <c r="OY167" i="56"/>
  <c r="OZ167" i="56"/>
  <c r="PA167" i="56"/>
  <c r="PB167" i="56"/>
  <c r="PC167" i="56"/>
  <c r="PD167" i="56"/>
  <c r="PE167" i="56"/>
  <c r="PF167" i="56"/>
  <c r="PG167" i="56"/>
  <c r="PH167" i="56"/>
  <c r="PI167" i="56"/>
  <c r="PJ167" i="56"/>
  <c r="PK167" i="56"/>
  <c r="PL167" i="56"/>
  <c r="PM167" i="56"/>
  <c r="PN167" i="56"/>
  <c r="PO167" i="56"/>
  <c r="PP167" i="56"/>
  <c r="PQ167" i="56"/>
  <c r="PR167" i="56"/>
  <c r="PS167" i="56"/>
  <c r="PT167" i="56"/>
  <c r="PU167" i="56"/>
  <c r="PV167" i="56"/>
  <c r="PW167" i="56"/>
  <c r="PX167" i="56"/>
  <c r="PY167" i="56"/>
  <c r="PZ167" i="56"/>
  <c r="QA167" i="56"/>
  <c r="QB167" i="56"/>
  <c r="QC167" i="56"/>
  <c r="QD167" i="56"/>
  <c r="QE167" i="56"/>
  <c r="QF167" i="56"/>
  <c r="QG167" i="56"/>
  <c r="QH167" i="56"/>
  <c r="QI167" i="56"/>
  <c r="QJ167" i="56"/>
  <c r="QK167" i="56"/>
  <c r="QL167" i="56"/>
  <c r="QM167" i="56"/>
  <c r="QN167" i="56"/>
  <c r="QO167" i="56"/>
  <c r="QP167" i="56"/>
  <c r="QQ167" i="56"/>
  <c r="QR167" i="56"/>
  <c r="QS167" i="56"/>
  <c r="QT167" i="56"/>
  <c r="QU167" i="56"/>
  <c r="QV167" i="56"/>
  <c r="QW167" i="56"/>
  <c r="QX167" i="56"/>
  <c r="QY167" i="56"/>
  <c r="QZ167" i="56"/>
  <c r="RA167" i="56"/>
  <c r="RB167" i="56"/>
  <c r="RC167" i="56"/>
  <c r="RD167" i="56"/>
  <c r="RE167" i="56"/>
  <c r="RF167" i="56"/>
  <c r="RG167" i="56"/>
  <c r="RH167" i="56"/>
  <c r="RI167" i="56"/>
  <c r="RJ167" i="56"/>
  <c r="RK167" i="56"/>
  <c r="RL167" i="56"/>
  <c r="RM167" i="56"/>
  <c r="RN167" i="56"/>
  <c r="RO167" i="56"/>
  <c r="RP167" i="56"/>
  <c r="RQ167" i="56"/>
  <c r="RR167" i="56"/>
  <c r="RS167" i="56"/>
  <c r="RT167" i="56"/>
  <c r="RU167" i="56"/>
  <c r="RV167" i="56"/>
  <c r="RW167" i="56"/>
  <c r="RX167" i="56"/>
  <c r="RY167" i="56"/>
  <c r="RZ167" i="56"/>
  <c r="SA167" i="56"/>
  <c r="SB167" i="56"/>
  <c r="SC167" i="56"/>
  <c r="SD167" i="56"/>
  <c r="SE167" i="56"/>
  <c r="SF167" i="56"/>
  <c r="SG167" i="56"/>
  <c r="SH167" i="56"/>
  <c r="SI167" i="56"/>
  <c r="SJ167" i="56"/>
  <c r="SK167" i="56"/>
  <c r="SL167" i="56"/>
  <c r="SM167" i="56"/>
  <c r="SN167" i="56"/>
  <c r="SO167" i="56"/>
  <c r="SP167" i="56"/>
  <c r="SQ167" i="56"/>
  <c r="SR167" i="56"/>
  <c r="SS167" i="56"/>
  <c r="ST167" i="56"/>
  <c r="SU167" i="56"/>
  <c r="SV167" i="56"/>
  <c r="SW167" i="56"/>
  <c r="SX167" i="56"/>
  <c r="SY167" i="56"/>
  <c r="SZ167" i="56"/>
  <c r="TA167" i="56"/>
  <c r="TB167" i="56"/>
  <c r="TC167" i="56"/>
  <c r="TD167" i="56"/>
  <c r="TE167" i="56"/>
  <c r="TF167" i="56"/>
  <c r="TG167" i="56"/>
  <c r="TH167" i="56"/>
  <c r="TI167" i="56"/>
  <c r="TJ167" i="56"/>
  <c r="TK167" i="56"/>
  <c r="TL167" i="56"/>
  <c r="TM167" i="56"/>
  <c r="TN167" i="56"/>
  <c r="TO167" i="56"/>
  <c r="TP167" i="56"/>
  <c r="TQ167" i="56"/>
  <c r="TR167" i="56"/>
  <c r="TS167" i="56"/>
  <c r="TT167" i="56"/>
  <c r="TU167" i="56"/>
  <c r="TV167" i="56"/>
  <c r="TW167" i="56"/>
  <c r="TX167" i="56"/>
  <c r="TY167" i="56"/>
  <c r="TZ167" i="56"/>
  <c r="UA167" i="56"/>
  <c r="UB167" i="56"/>
  <c r="UC167" i="56"/>
  <c r="UD167" i="56"/>
  <c r="UE167" i="56"/>
  <c r="UF167" i="56"/>
  <c r="UG167" i="56"/>
  <c r="UH167" i="56"/>
  <c r="UI167" i="56"/>
  <c r="UJ167" i="56"/>
  <c r="UK167" i="56"/>
  <c r="UL167" i="56"/>
  <c r="UM167" i="56"/>
  <c r="UN167" i="56"/>
  <c r="UO167" i="56"/>
  <c r="UP167" i="56"/>
  <c r="UQ167" i="56"/>
  <c r="UR167" i="56"/>
  <c r="US167" i="56"/>
  <c r="UT167" i="56"/>
  <c r="UU167" i="56"/>
  <c r="UV167" i="56"/>
  <c r="UW167" i="56"/>
  <c r="UX167" i="56"/>
  <c r="UY167" i="56"/>
  <c r="UZ167" i="56"/>
  <c r="VA167" i="56"/>
  <c r="VB167" i="56"/>
  <c r="VC167" i="56"/>
  <c r="VD167" i="56"/>
  <c r="VE167" i="56"/>
  <c r="VF167" i="56"/>
  <c r="VG167" i="56"/>
  <c r="VH167" i="56"/>
  <c r="VI167" i="56"/>
  <c r="VJ167" i="56"/>
  <c r="VK167" i="56"/>
  <c r="VL167" i="56"/>
  <c r="VM167" i="56"/>
  <c r="VN167" i="56"/>
  <c r="VO167" i="56"/>
  <c r="VP167" i="56"/>
  <c r="VQ167" i="56"/>
  <c r="VR167" i="56"/>
  <c r="VS167" i="56"/>
  <c r="VT167" i="56"/>
  <c r="VU167" i="56"/>
  <c r="VV167" i="56"/>
  <c r="VW167" i="56"/>
  <c r="VX167" i="56"/>
  <c r="VY167" i="56"/>
  <c r="VZ167" i="56"/>
  <c r="WA167" i="56"/>
  <c r="WB167" i="56"/>
  <c r="WC167" i="56"/>
  <c r="WD167" i="56"/>
  <c r="WE167" i="56"/>
  <c r="WF167" i="56"/>
  <c r="WG167" i="56"/>
  <c r="WH167" i="56"/>
  <c r="WI167" i="56"/>
  <c r="WJ167" i="56"/>
  <c r="WK167" i="56"/>
  <c r="WL167" i="56"/>
  <c r="WM167" i="56"/>
  <c r="WN167" i="56"/>
  <c r="WO167" i="56"/>
  <c r="WP167" i="56"/>
  <c r="WQ167" i="56"/>
  <c r="WR167" i="56"/>
  <c r="WS167" i="56"/>
  <c r="WT167" i="56"/>
  <c r="WU167" i="56"/>
  <c r="WV167" i="56"/>
  <c r="WW167" i="56"/>
  <c r="WX167" i="56"/>
  <c r="WY167" i="56"/>
  <c r="WZ167" i="56"/>
  <c r="XA167" i="56"/>
  <c r="XB167" i="56"/>
  <c r="XC167" i="56"/>
  <c r="XD167" i="56"/>
  <c r="XE167" i="56"/>
  <c r="XF167" i="56"/>
  <c r="XG167" i="56"/>
  <c r="XH167" i="56"/>
  <c r="XI167" i="56"/>
  <c r="XJ167" i="56"/>
  <c r="XK167" i="56"/>
  <c r="XL167" i="56"/>
  <c r="XM167" i="56"/>
  <c r="XN167" i="56"/>
  <c r="XO167" i="56"/>
  <c r="XP167" i="56"/>
  <c r="XQ167" i="56"/>
  <c r="XR167" i="56"/>
  <c r="XS167" i="56"/>
  <c r="XT167" i="56"/>
  <c r="XU167" i="56"/>
  <c r="XV167" i="56"/>
  <c r="XW167" i="56"/>
  <c r="XX167" i="56"/>
  <c r="XY167" i="56"/>
  <c r="XZ167" i="56"/>
  <c r="YA167" i="56"/>
  <c r="YB167" i="56"/>
  <c r="YC167" i="56"/>
  <c r="YD167" i="56"/>
  <c r="YE167" i="56"/>
  <c r="YF167" i="56"/>
  <c r="YG167" i="56"/>
  <c r="YH167" i="56"/>
  <c r="YI167" i="56"/>
  <c r="YJ167" i="56"/>
  <c r="YK167" i="56"/>
  <c r="YL167" i="56"/>
  <c r="YM167" i="56"/>
  <c r="YN167" i="56"/>
  <c r="YO167" i="56"/>
  <c r="YP167" i="56"/>
  <c r="YQ167" i="56"/>
  <c r="YR167" i="56"/>
  <c r="YS167" i="56"/>
  <c r="YT167" i="56"/>
  <c r="YU167" i="56"/>
  <c r="YV167" i="56"/>
  <c r="YW167" i="56"/>
  <c r="YX167" i="56"/>
  <c r="YX168" i="56" s="1"/>
  <c r="YY167" i="56"/>
  <c r="YZ167" i="56"/>
  <c r="ZA167" i="56"/>
  <c r="ZB167" i="56"/>
  <c r="ZC167" i="56"/>
  <c r="ZD167" i="56"/>
  <c r="ZE167" i="56"/>
  <c r="ZF167" i="56"/>
  <c r="ZG167" i="56"/>
  <c r="ZH167" i="56"/>
  <c r="ZI167" i="56"/>
  <c r="ZJ167" i="56"/>
  <c r="ZK167" i="56"/>
  <c r="ZL167" i="56"/>
  <c r="ZM167" i="56"/>
  <c r="ZN167" i="56"/>
  <c r="ZO167" i="56"/>
  <c r="ZP167" i="56"/>
  <c r="ZQ167" i="56"/>
  <c r="ZR167" i="56"/>
  <c r="ZS167" i="56"/>
  <c r="ZT167" i="56"/>
  <c r="ZU167" i="56"/>
  <c r="ZV167" i="56"/>
  <c r="ZW167" i="56"/>
  <c r="ZX167" i="56"/>
  <c r="ZY167" i="56"/>
  <c r="ZZ167" i="56"/>
  <c r="AAA167" i="56"/>
  <c r="AAB167" i="56"/>
  <c r="AAC167" i="56"/>
  <c r="AAD167" i="56"/>
  <c r="AAE167" i="56"/>
  <c r="AAF167" i="56"/>
  <c r="AAG167" i="56"/>
  <c r="AAH167" i="56"/>
  <c r="AAI167" i="56"/>
  <c r="AAJ167" i="56"/>
  <c r="AAK167" i="56"/>
  <c r="AAL167" i="56"/>
  <c r="AAM167" i="56"/>
  <c r="AAN167" i="56"/>
  <c r="AAO167" i="56"/>
  <c r="AAP167" i="56"/>
  <c r="AAQ167" i="56"/>
  <c r="AAR167" i="56"/>
  <c r="AAS167" i="56"/>
  <c r="AAT167" i="56"/>
  <c r="AAU167" i="56"/>
  <c r="AAV167" i="56"/>
  <c r="AAW167" i="56"/>
  <c r="AAX167" i="56"/>
  <c r="AAY167" i="56"/>
  <c r="AAZ167" i="56"/>
  <c r="ABA167" i="56"/>
  <c r="ABB167" i="56"/>
  <c r="ABC167" i="56"/>
  <c r="ABD167" i="56"/>
  <c r="ABE167" i="56"/>
  <c r="ABF167" i="56"/>
  <c r="ABG167" i="56"/>
  <c r="ABH167" i="56"/>
  <c r="ABI167" i="56"/>
  <c r="ABJ167" i="56"/>
  <c r="ABK167" i="56"/>
  <c r="ABL167" i="56"/>
  <c r="ABM167" i="56"/>
  <c r="ABN167" i="56"/>
  <c r="ABO167" i="56"/>
  <c r="ABP167" i="56"/>
  <c r="ABQ167" i="56"/>
  <c r="ABR167" i="56"/>
  <c r="ABS167" i="56"/>
  <c r="ABT167" i="56"/>
  <c r="ABU167" i="56"/>
  <c r="ABV167" i="56"/>
  <c r="ABW167" i="56"/>
  <c r="ABX167" i="56"/>
  <c r="ABY167" i="56"/>
  <c r="ABZ167" i="56"/>
  <c r="ACA167" i="56"/>
  <c r="ACB167" i="56"/>
  <c r="ACC167" i="56"/>
  <c r="ACD167" i="56"/>
  <c r="ACE167" i="56"/>
  <c r="ACF167" i="56"/>
  <c r="ACG167" i="56"/>
  <c r="ACH167" i="56"/>
  <c r="ACI167" i="56"/>
  <c r="ACJ167" i="56"/>
  <c r="ACK167" i="56"/>
  <c r="ACL167" i="56"/>
  <c r="ACM167" i="56"/>
  <c r="ACN167" i="56"/>
  <c r="ACO167" i="56"/>
  <c r="ACP167" i="56"/>
  <c r="ACQ167" i="56"/>
  <c r="ACR167" i="56"/>
  <c r="ACS167" i="56"/>
  <c r="ACT167" i="56"/>
  <c r="ACU167" i="56"/>
  <c r="ACV167" i="56"/>
  <c r="ACW167" i="56"/>
  <c r="ACX167" i="56"/>
  <c r="ACY167" i="56"/>
  <c r="ACZ167" i="56"/>
  <c r="ADA167" i="56"/>
  <c r="ADB167" i="56"/>
  <c r="ADC167" i="56"/>
  <c r="ADD167" i="56"/>
  <c r="ADE167" i="56"/>
  <c r="ADF167" i="56"/>
  <c r="ADG167" i="56"/>
  <c r="ADH167" i="56"/>
  <c r="ADI167" i="56"/>
  <c r="ADJ167" i="56"/>
  <c r="ADK167" i="56"/>
  <c r="ADL167" i="56"/>
  <c r="ADM167" i="56"/>
  <c r="ADN167" i="56"/>
  <c r="ADO167" i="56"/>
  <c r="ADQ167" i="56"/>
  <c r="ADR167" i="56"/>
  <c r="ADS167" i="56"/>
  <c r="ADT167" i="56"/>
  <c r="ADU167" i="56"/>
  <c r="ADV167" i="56"/>
  <c r="ADW167" i="56"/>
  <c r="ADX167" i="56"/>
  <c r="ADY167" i="56"/>
  <c r="ADZ167" i="56"/>
  <c r="AEA167" i="56"/>
  <c r="AEC167" i="56"/>
  <c r="AED167" i="56"/>
  <c r="AEE167" i="56"/>
  <c r="AEF167" i="56"/>
  <c r="AEG167" i="56"/>
  <c r="AEH167" i="56"/>
  <c r="AEI167" i="56"/>
  <c r="AEJ167" i="56"/>
  <c r="AEK167" i="56"/>
  <c r="AEL167" i="56"/>
  <c r="AEM167" i="56"/>
  <c r="AEO167" i="56"/>
  <c r="AEP167" i="56"/>
  <c r="AEQ167" i="56"/>
  <c r="AER167" i="56"/>
  <c r="AES167" i="56"/>
  <c r="AET167" i="56"/>
  <c r="AEU167" i="56"/>
  <c r="AEV167" i="56"/>
  <c r="AEW167" i="56"/>
  <c r="AEX167" i="56"/>
  <c r="AEY167" i="56"/>
  <c r="AFA167" i="56"/>
  <c r="AFB167" i="56"/>
  <c r="AFC167" i="56"/>
  <c r="AFD167" i="56"/>
  <c r="AFE167" i="56"/>
  <c r="AFF167" i="56"/>
  <c r="AFG167" i="56"/>
  <c r="AFH167" i="56"/>
  <c r="AFI167" i="56"/>
  <c r="AFJ167" i="56"/>
  <c r="AFK167" i="56"/>
  <c r="AFM167" i="56"/>
  <c r="AFN167" i="56"/>
  <c r="AFO167" i="56"/>
  <c r="AFP167" i="56"/>
  <c r="AFQ167" i="56"/>
  <c r="AFR167" i="56"/>
  <c r="AFS167" i="56"/>
  <c r="AFT167" i="56"/>
  <c r="AFU167" i="56"/>
  <c r="AFV167" i="56"/>
  <c r="AFW167" i="56"/>
  <c r="AFY167" i="56"/>
  <c r="AFZ167" i="56"/>
  <c r="AGA167" i="56"/>
  <c r="AGB167" i="56"/>
  <c r="AGC167" i="56"/>
  <c r="AGE167" i="56"/>
  <c r="AGF167" i="56"/>
  <c r="AGG167" i="56"/>
  <c r="AGH167" i="56"/>
  <c r="AGI167" i="56"/>
  <c r="AGK167" i="56"/>
  <c r="AGL167" i="56"/>
  <c r="AGM167" i="56"/>
  <c r="AGN167" i="56"/>
  <c r="AGO167" i="56"/>
  <c r="AGQ167" i="56"/>
  <c r="AGR167" i="56"/>
  <c r="AGS167" i="56"/>
  <c r="AGT167" i="56"/>
  <c r="AGU167" i="56"/>
  <c r="AGW167" i="56"/>
  <c r="AGX167" i="56"/>
  <c r="AGY167" i="56"/>
  <c r="AGZ167" i="56"/>
  <c r="AHA167" i="56"/>
  <c r="AHC167" i="56"/>
  <c r="AHD167" i="56"/>
  <c r="AHE167" i="56"/>
  <c r="AHF167" i="56"/>
  <c r="AHG167" i="56"/>
  <c r="AHI167" i="56"/>
  <c r="AHJ167" i="56"/>
  <c r="AHK167" i="56"/>
  <c r="AHL167" i="56"/>
  <c r="AHM167" i="56"/>
  <c r="AHO167" i="56"/>
  <c r="AHQ167" i="56"/>
  <c r="AHR167" i="56"/>
  <c r="AHS167" i="56"/>
  <c r="E168" i="56"/>
  <c r="F168" i="56"/>
  <c r="G168" i="56"/>
  <c r="H168" i="56"/>
  <c r="I168" i="56"/>
  <c r="J168" i="56"/>
  <c r="K168" i="56"/>
  <c r="L168" i="56"/>
  <c r="M168" i="56"/>
  <c r="N168" i="56"/>
  <c r="O168" i="56"/>
  <c r="P168" i="56"/>
  <c r="Q168" i="56"/>
  <c r="S168" i="56"/>
  <c r="T168" i="56"/>
  <c r="U168" i="56"/>
  <c r="V168" i="56"/>
  <c r="W168" i="56"/>
  <c r="X168" i="56"/>
  <c r="Y168" i="56"/>
  <c r="Z168" i="56"/>
  <c r="AA168" i="56"/>
  <c r="AB168" i="56"/>
  <c r="AC168" i="56"/>
  <c r="AD168" i="56"/>
  <c r="AE168" i="56"/>
  <c r="AF168" i="56"/>
  <c r="AG168" i="56"/>
  <c r="AH168" i="56"/>
  <c r="AI168" i="56"/>
  <c r="AJ168" i="56"/>
  <c r="AK168" i="56"/>
  <c r="AL168" i="56"/>
  <c r="AM168" i="56"/>
  <c r="AN168" i="56"/>
  <c r="AO168" i="56"/>
  <c r="AP168" i="56"/>
  <c r="AQ168" i="56"/>
  <c r="AR168" i="56"/>
  <c r="AS168" i="56"/>
  <c r="AT168" i="56"/>
  <c r="AU168" i="56"/>
  <c r="AV168" i="56"/>
  <c r="AW168" i="56"/>
  <c r="AX168" i="56"/>
  <c r="AY168" i="56"/>
  <c r="AZ168" i="56"/>
  <c r="BA168" i="56"/>
  <c r="BB168" i="56"/>
  <c r="BC168" i="56"/>
  <c r="BD168" i="56"/>
  <c r="BE168" i="56"/>
  <c r="BF168" i="56"/>
  <c r="BG168" i="56"/>
  <c r="BH168" i="56"/>
  <c r="BI168" i="56"/>
  <c r="BJ168" i="56"/>
  <c r="BK168" i="56"/>
  <c r="BL168" i="56"/>
  <c r="BM168" i="56"/>
  <c r="BN168" i="56"/>
  <c r="BO168" i="56"/>
  <c r="BP168" i="56"/>
  <c r="BQ168" i="56"/>
  <c r="BR168" i="56"/>
  <c r="BS168" i="56"/>
  <c r="BT168" i="56"/>
  <c r="BU168" i="56"/>
  <c r="BV168" i="56"/>
  <c r="BW168" i="56"/>
  <c r="BX168" i="56"/>
  <c r="BY168" i="56"/>
  <c r="BZ168" i="56"/>
  <c r="CA168" i="56"/>
  <c r="CB168" i="56"/>
  <c r="CC168" i="56"/>
  <c r="CD168" i="56"/>
  <c r="CE168" i="56"/>
  <c r="CF168" i="56"/>
  <c r="CG168" i="56"/>
  <c r="CH168" i="56"/>
  <c r="CI168" i="56"/>
  <c r="CJ168" i="56"/>
  <c r="CK168" i="56"/>
  <c r="CL168" i="56"/>
  <c r="CM168" i="56"/>
  <c r="CN168" i="56"/>
  <c r="CO168" i="56"/>
  <c r="CP168" i="56"/>
  <c r="CQ168" i="56"/>
  <c r="CR168" i="56"/>
  <c r="CS168" i="56"/>
  <c r="CT168" i="56"/>
  <c r="CU168" i="56"/>
  <c r="CV168" i="56"/>
  <c r="CW168" i="56"/>
  <c r="CX168" i="56"/>
  <c r="CY168" i="56"/>
  <c r="CZ168" i="56"/>
  <c r="DA168" i="56"/>
  <c r="DB168" i="56"/>
  <c r="DC168" i="56"/>
  <c r="DD168" i="56"/>
  <c r="DE168" i="56"/>
  <c r="DF168" i="56"/>
  <c r="DG168" i="56"/>
  <c r="DH168" i="56"/>
  <c r="DI168" i="56"/>
  <c r="DJ168" i="56"/>
  <c r="DK168" i="56"/>
  <c r="DL168" i="56"/>
  <c r="DM168" i="56"/>
  <c r="DN168" i="56"/>
  <c r="DO168" i="56"/>
  <c r="DP168" i="56"/>
  <c r="DQ168" i="56"/>
  <c r="DR168" i="56"/>
  <c r="DS168" i="56"/>
  <c r="DT168" i="56"/>
  <c r="DU168" i="56"/>
  <c r="DV168" i="56"/>
  <c r="DW168" i="56"/>
  <c r="DX168" i="56"/>
  <c r="DY168" i="56"/>
  <c r="DZ168" i="56"/>
  <c r="EA168" i="56"/>
  <c r="EB168" i="56"/>
  <c r="EC168" i="56"/>
  <c r="ED168" i="56"/>
  <c r="EE168" i="56"/>
  <c r="EF168" i="56"/>
  <c r="EG168" i="56"/>
  <c r="EH168" i="56"/>
  <c r="EI168" i="56"/>
  <c r="EJ168" i="56"/>
  <c r="EK168" i="56"/>
  <c r="EL168" i="56"/>
  <c r="EM168" i="56"/>
  <c r="EN168" i="56"/>
  <c r="EO168" i="56"/>
  <c r="EP168" i="56"/>
  <c r="EQ168" i="56"/>
  <c r="ER168" i="56"/>
  <c r="ES168" i="56"/>
  <c r="ET168" i="56"/>
  <c r="EU168" i="56"/>
  <c r="EV168" i="56"/>
  <c r="EW168" i="56"/>
  <c r="EX168" i="56"/>
  <c r="EY168" i="56"/>
  <c r="EZ168" i="56"/>
  <c r="FA168" i="56"/>
  <c r="FB168" i="56"/>
  <c r="FC168" i="56"/>
  <c r="FD168" i="56"/>
  <c r="FE168" i="56"/>
  <c r="FF168" i="56"/>
  <c r="FG168" i="56"/>
  <c r="FH168" i="56"/>
  <c r="FI168" i="56"/>
  <c r="FJ168" i="56"/>
  <c r="FK168" i="56"/>
  <c r="FL168" i="56"/>
  <c r="FM168" i="56"/>
  <c r="FN168" i="56"/>
  <c r="FO168" i="56"/>
  <c r="FP168" i="56"/>
  <c r="FQ168" i="56"/>
  <c r="FR168" i="56"/>
  <c r="FS168" i="56"/>
  <c r="FT168" i="56"/>
  <c r="FU168" i="56"/>
  <c r="FV168" i="56"/>
  <c r="FW168" i="56"/>
  <c r="FX168" i="56"/>
  <c r="FY168" i="56"/>
  <c r="FZ168" i="56"/>
  <c r="GA168" i="56"/>
  <c r="GB168" i="56"/>
  <c r="GC168" i="56"/>
  <c r="GD168" i="56"/>
  <c r="GE168" i="56"/>
  <c r="GF168" i="56"/>
  <c r="GG168" i="56"/>
  <c r="GH168" i="56"/>
  <c r="GI168" i="56"/>
  <c r="GJ168" i="56"/>
  <c r="GK168" i="56"/>
  <c r="GL168" i="56"/>
  <c r="GM168" i="56"/>
  <c r="GN168" i="56"/>
  <c r="GO168" i="56"/>
  <c r="GP168" i="56"/>
  <c r="GQ168" i="56"/>
  <c r="GR168" i="56"/>
  <c r="GS168" i="56"/>
  <c r="GT168" i="56"/>
  <c r="GU168" i="56"/>
  <c r="GV168" i="56"/>
  <c r="GW168" i="56"/>
  <c r="GX168" i="56"/>
  <c r="GY168" i="56"/>
  <c r="GZ168" i="56"/>
  <c r="HA168" i="56"/>
  <c r="HB168" i="56"/>
  <c r="HC168" i="56"/>
  <c r="HD168" i="56"/>
  <c r="HE168" i="56"/>
  <c r="HF168" i="56"/>
  <c r="HG168" i="56"/>
  <c r="HH168" i="56"/>
  <c r="HI168" i="56"/>
  <c r="HJ168" i="56"/>
  <c r="HK168" i="56"/>
  <c r="HL168" i="56"/>
  <c r="HM168" i="56"/>
  <c r="HN168" i="56"/>
  <c r="HO168" i="56"/>
  <c r="HP168" i="56"/>
  <c r="HQ168" i="56"/>
  <c r="HR168" i="56"/>
  <c r="HS168" i="56"/>
  <c r="HT168" i="56"/>
  <c r="HU168" i="56"/>
  <c r="HV168" i="56"/>
  <c r="HW168" i="56"/>
  <c r="HX168" i="56"/>
  <c r="HY168" i="56"/>
  <c r="HZ168" i="56"/>
  <c r="IA168" i="56"/>
  <c r="IB168" i="56"/>
  <c r="IC168" i="56"/>
  <c r="ID168" i="56"/>
  <c r="IE168" i="56"/>
  <c r="IF168" i="56"/>
  <c r="IG168" i="56"/>
  <c r="IH168" i="56"/>
  <c r="II168" i="56"/>
  <c r="IJ168" i="56"/>
  <c r="IK168" i="56"/>
  <c r="IL168" i="56"/>
  <c r="IM168" i="56"/>
  <c r="IN168" i="56"/>
  <c r="IO168" i="56"/>
  <c r="IP168" i="56"/>
  <c r="IQ168" i="56"/>
  <c r="IR168" i="56"/>
  <c r="IS168" i="56"/>
  <c r="IT168" i="56"/>
  <c r="IU168" i="56"/>
  <c r="IV168" i="56"/>
  <c r="IW168" i="56"/>
  <c r="IX168" i="56"/>
  <c r="IY168" i="56"/>
  <c r="IZ168" i="56"/>
  <c r="JA168" i="56"/>
  <c r="JB168" i="56"/>
  <c r="JC168" i="56"/>
  <c r="JD168" i="56"/>
  <c r="JE168" i="56"/>
  <c r="JF168" i="56"/>
  <c r="JG168" i="56"/>
  <c r="JH168" i="56"/>
  <c r="JI168" i="56"/>
  <c r="JJ168" i="56"/>
  <c r="JK168" i="56"/>
  <c r="JL168" i="56"/>
  <c r="JM168" i="56"/>
  <c r="JN168" i="56"/>
  <c r="JO168" i="56"/>
  <c r="JP168" i="56"/>
  <c r="JQ168" i="56"/>
  <c r="JR168" i="56"/>
  <c r="JS168" i="56"/>
  <c r="JT168" i="56"/>
  <c r="JU168" i="56"/>
  <c r="JV168" i="56"/>
  <c r="JW168" i="56"/>
  <c r="JX168" i="56"/>
  <c r="JY168" i="56"/>
  <c r="JZ168" i="56"/>
  <c r="KA168" i="56"/>
  <c r="KB168" i="56"/>
  <c r="KC168" i="56"/>
  <c r="KD168" i="56"/>
  <c r="KE168" i="56"/>
  <c r="KF168" i="56"/>
  <c r="KG168" i="56"/>
  <c r="KH168" i="56"/>
  <c r="KI168" i="56"/>
  <c r="KJ168" i="56"/>
  <c r="KK168" i="56"/>
  <c r="KL168" i="56"/>
  <c r="KM168" i="56"/>
  <c r="KN168" i="56"/>
  <c r="KO168" i="56"/>
  <c r="KP168" i="56"/>
  <c r="KQ168" i="56"/>
  <c r="KR168" i="56"/>
  <c r="KS168" i="56"/>
  <c r="KT168" i="56"/>
  <c r="KU168" i="56"/>
  <c r="KV168" i="56"/>
  <c r="KW168" i="56"/>
  <c r="KX168" i="56"/>
  <c r="KY168" i="56"/>
  <c r="KZ168" i="56"/>
  <c r="LA168" i="56"/>
  <c r="LB168" i="56"/>
  <c r="LC168" i="56"/>
  <c r="LD168" i="56"/>
  <c r="LE168" i="56"/>
  <c r="LF168" i="56"/>
  <c r="LG168" i="56"/>
  <c r="LH168" i="56"/>
  <c r="LI168" i="56"/>
  <c r="LJ168" i="56"/>
  <c r="LK168" i="56"/>
  <c r="LL168" i="56"/>
  <c r="LM168" i="56"/>
  <c r="LN168" i="56"/>
  <c r="LO168" i="56"/>
  <c r="LP168" i="56"/>
  <c r="LQ168" i="56"/>
  <c r="LR168" i="56"/>
  <c r="LS168" i="56"/>
  <c r="LT168" i="56"/>
  <c r="LU168" i="56"/>
  <c r="LV168" i="56"/>
  <c r="LW168" i="56"/>
  <c r="LX168" i="56"/>
  <c r="LY168" i="56"/>
  <c r="LZ168" i="56"/>
  <c r="MA168" i="56"/>
  <c r="MB168" i="56"/>
  <c r="MC168" i="56"/>
  <c r="MD168" i="56"/>
  <c r="ME168" i="56"/>
  <c r="MF168" i="56"/>
  <c r="MG168" i="56"/>
  <c r="MH168" i="56"/>
  <c r="MI168" i="56"/>
  <c r="MJ168" i="56"/>
  <c r="MK168" i="56"/>
  <c r="ML168" i="56"/>
  <c r="MM168" i="56"/>
  <c r="MN168" i="56"/>
  <c r="MO168" i="56"/>
  <c r="MP168" i="56"/>
  <c r="MQ168" i="56"/>
  <c r="MR168" i="56"/>
  <c r="MS168" i="56"/>
  <c r="MT168" i="56"/>
  <c r="MU168" i="56"/>
  <c r="MV168" i="56"/>
  <c r="MW168" i="56"/>
  <c r="MX168" i="56"/>
  <c r="MY168" i="56"/>
  <c r="MZ168" i="56"/>
  <c r="NA168" i="56"/>
  <c r="NB168" i="56"/>
  <c r="NC168" i="56"/>
  <c r="ND168" i="56"/>
  <c r="NE168" i="56"/>
  <c r="NF168" i="56"/>
  <c r="NG168" i="56"/>
  <c r="NH168" i="56"/>
  <c r="NI168" i="56"/>
  <c r="NJ168" i="56"/>
  <c r="NK168" i="56"/>
  <c r="NL168" i="56"/>
  <c r="NM168" i="56"/>
  <c r="NN168" i="56"/>
  <c r="NO168" i="56"/>
  <c r="NP168" i="56"/>
  <c r="NQ168" i="56"/>
  <c r="NR168" i="56"/>
  <c r="NS168" i="56"/>
  <c r="NT168" i="56"/>
  <c r="NU168" i="56"/>
  <c r="NV168" i="56"/>
  <c r="NW168" i="56"/>
  <c r="NX168" i="56"/>
  <c r="NY168" i="56"/>
  <c r="NZ168" i="56"/>
  <c r="OA168" i="56"/>
  <c r="OB168" i="56"/>
  <c r="OC168" i="56"/>
  <c r="OD168" i="56"/>
  <c r="OE168" i="56"/>
  <c r="OF168" i="56"/>
  <c r="OG168" i="56"/>
  <c r="OH168" i="56"/>
  <c r="OI168" i="56"/>
  <c r="OJ168" i="56"/>
  <c r="OK168" i="56"/>
  <c r="OL168" i="56"/>
  <c r="OM168" i="56"/>
  <c r="ON168" i="56"/>
  <c r="OO168" i="56"/>
  <c r="OP168" i="56"/>
  <c r="OQ168" i="56"/>
  <c r="OR168" i="56"/>
  <c r="OS168" i="56"/>
  <c r="OT168" i="56"/>
  <c r="OU168" i="56"/>
  <c r="OV168" i="56"/>
  <c r="OW168" i="56"/>
  <c r="OX168" i="56"/>
  <c r="OY168" i="56"/>
  <c r="OZ168" i="56"/>
  <c r="PA168" i="56"/>
  <c r="PB168" i="56"/>
  <c r="PC168" i="56"/>
  <c r="PD168" i="56"/>
  <c r="PE168" i="56"/>
  <c r="PF168" i="56"/>
  <c r="PG168" i="56"/>
  <c r="PH168" i="56"/>
  <c r="PI168" i="56"/>
  <c r="PJ168" i="56"/>
  <c r="PK168" i="56"/>
  <c r="PL168" i="56"/>
  <c r="PM168" i="56"/>
  <c r="PN168" i="56"/>
  <c r="PO168" i="56"/>
  <c r="PP168" i="56"/>
  <c r="PQ168" i="56"/>
  <c r="PR168" i="56"/>
  <c r="PS168" i="56"/>
  <c r="PT168" i="56"/>
  <c r="PU168" i="56"/>
  <c r="PV168" i="56"/>
  <c r="PW168" i="56"/>
  <c r="PX168" i="56"/>
  <c r="PY168" i="56"/>
  <c r="PZ168" i="56"/>
  <c r="QA168" i="56"/>
  <c r="QB168" i="56"/>
  <c r="QC168" i="56"/>
  <c r="QD168" i="56"/>
  <c r="QE168" i="56"/>
  <c r="QF168" i="56"/>
  <c r="QG168" i="56"/>
  <c r="QH168" i="56"/>
  <c r="QI168" i="56"/>
  <c r="QJ168" i="56"/>
  <c r="QK168" i="56"/>
  <c r="QL168" i="56"/>
  <c r="QM168" i="56"/>
  <c r="QN168" i="56"/>
  <c r="QO168" i="56"/>
  <c r="QP168" i="56"/>
  <c r="QQ168" i="56"/>
  <c r="QR168" i="56"/>
  <c r="QS168" i="56"/>
  <c r="QT168" i="56"/>
  <c r="QU168" i="56"/>
  <c r="QV168" i="56"/>
  <c r="QW168" i="56"/>
  <c r="QX168" i="56"/>
  <c r="QY168" i="56"/>
  <c r="QZ168" i="56"/>
  <c r="RA168" i="56"/>
  <c r="RB168" i="56"/>
  <c r="RC168" i="56"/>
  <c r="RD168" i="56"/>
  <c r="RE168" i="56"/>
  <c r="RF168" i="56"/>
  <c r="RG168" i="56"/>
  <c r="RH168" i="56"/>
  <c r="RI168" i="56"/>
  <c r="RJ168" i="56"/>
  <c r="RK168" i="56"/>
  <c r="RL168" i="56"/>
  <c r="RM168" i="56"/>
  <c r="RN168" i="56"/>
  <c r="RO168" i="56"/>
  <c r="RP168" i="56"/>
  <c r="RQ168" i="56"/>
  <c r="RR168" i="56"/>
  <c r="RS168" i="56"/>
  <c r="RT168" i="56"/>
  <c r="RU168" i="56"/>
  <c r="RV168" i="56"/>
  <c r="RW168" i="56"/>
  <c r="RX168" i="56"/>
  <c r="RY168" i="56"/>
  <c r="RZ168" i="56"/>
  <c r="SA168" i="56"/>
  <c r="SB168" i="56"/>
  <c r="SC168" i="56"/>
  <c r="SD168" i="56"/>
  <c r="SE168" i="56"/>
  <c r="SF168" i="56"/>
  <c r="SG168" i="56"/>
  <c r="SH168" i="56"/>
  <c r="SI168" i="56"/>
  <c r="SJ168" i="56"/>
  <c r="SK168" i="56"/>
  <c r="SL168" i="56"/>
  <c r="SM168" i="56"/>
  <c r="SN168" i="56"/>
  <c r="SO168" i="56"/>
  <c r="SP168" i="56"/>
  <c r="SQ168" i="56"/>
  <c r="SR168" i="56"/>
  <c r="SS168" i="56"/>
  <c r="ST168" i="56"/>
  <c r="SU168" i="56"/>
  <c r="SV168" i="56"/>
  <c r="SW168" i="56"/>
  <c r="SX168" i="56"/>
  <c r="SY168" i="56"/>
  <c r="SZ168" i="56"/>
  <c r="TA168" i="56"/>
  <c r="TB168" i="56"/>
  <c r="TC168" i="56"/>
  <c r="TD168" i="56"/>
  <c r="TE168" i="56"/>
  <c r="TF168" i="56"/>
  <c r="TG168" i="56"/>
  <c r="TH168" i="56"/>
  <c r="TI168" i="56"/>
  <c r="TJ168" i="56"/>
  <c r="TK168" i="56"/>
  <c r="TL168" i="56"/>
  <c r="TM168" i="56"/>
  <c r="TN168" i="56"/>
  <c r="TO168" i="56"/>
  <c r="TP168" i="56"/>
  <c r="TQ168" i="56"/>
  <c r="TR168" i="56"/>
  <c r="TS168" i="56"/>
  <c r="TT168" i="56"/>
  <c r="TU168" i="56"/>
  <c r="TV168" i="56"/>
  <c r="TW168" i="56"/>
  <c r="TX168" i="56"/>
  <c r="TY168" i="56"/>
  <c r="TZ168" i="56"/>
  <c r="UA168" i="56"/>
  <c r="UB168" i="56"/>
  <c r="UC168" i="56"/>
  <c r="UD168" i="56"/>
  <c r="UE168" i="56"/>
  <c r="UF168" i="56"/>
  <c r="UG168" i="56"/>
  <c r="UH168" i="56"/>
  <c r="UI168" i="56"/>
  <c r="UJ168" i="56"/>
  <c r="UK168" i="56"/>
  <c r="UL168" i="56"/>
  <c r="UM168" i="56"/>
  <c r="UN168" i="56"/>
  <c r="UO168" i="56"/>
  <c r="UP168" i="56"/>
  <c r="UQ168" i="56"/>
  <c r="UR168" i="56"/>
  <c r="US168" i="56"/>
  <c r="UT168" i="56"/>
  <c r="UU168" i="56"/>
  <c r="UV168" i="56"/>
  <c r="UW168" i="56"/>
  <c r="UX168" i="56"/>
  <c r="UY168" i="56"/>
  <c r="UZ168" i="56"/>
  <c r="VA168" i="56"/>
  <c r="VB168" i="56"/>
  <c r="VC168" i="56"/>
  <c r="VD168" i="56"/>
  <c r="VE168" i="56"/>
  <c r="VF168" i="56"/>
  <c r="VG168" i="56"/>
  <c r="VH168" i="56"/>
  <c r="VI168" i="56"/>
  <c r="VJ168" i="56"/>
  <c r="VK168" i="56"/>
  <c r="VL168" i="56"/>
  <c r="VM168" i="56"/>
  <c r="VN168" i="56"/>
  <c r="VO168" i="56"/>
  <c r="VP168" i="56"/>
  <c r="VQ168" i="56"/>
  <c r="VR168" i="56"/>
  <c r="VS168" i="56"/>
  <c r="VT168" i="56"/>
  <c r="VU168" i="56"/>
  <c r="VV168" i="56"/>
  <c r="VW168" i="56"/>
  <c r="VX168" i="56"/>
  <c r="VY168" i="56"/>
  <c r="VZ168" i="56"/>
  <c r="WA168" i="56"/>
  <c r="WB168" i="56"/>
  <c r="WC168" i="56"/>
  <c r="WD168" i="56"/>
  <c r="WE168" i="56"/>
  <c r="WF168" i="56"/>
  <c r="WG168" i="56"/>
  <c r="WH168" i="56"/>
  <c r="WI168" i="56"/>
  <c r="WJ168" i="56"/>
  <c r="WK168" i="56"/>
  <c r="WL168" i="56"/>
  <c r="WM168" i="56"/>
  <c r="WN168" i="56"/>
  <c r="WO168" i="56"/>
  <c r="WP168" i="56"/>
  <c r="WQ168" i="56"/>
  <c r="WR168" i="56"/>
  <c r="WS168" i="56"/>
  <c r="WT168" i="56"/>
  <c r="WU168" i="56"/>
  <c r="WV168" i="56"/>
  <c r="WW168" i="56"/>
  <c r="WX168" i="56"/>
  <c r="WY168" i="56"/>
  <c r="WZ168" i="56"/>
  <c r="XA168" i="56"/>
  <c r="XB168" i="56"/>
  <c r="XC168" i="56"/>
  <c r="XD168" i="56"/>
  <c r="XE168" i="56"/>
  <c r="XF168" i="56"/>
  <c r="XG168" i="56"/>
  <c r="XH168" i="56"/>
  <c r="XI168" i="56"/>
  <c r="XJ168" i="56"/>
  <c r="XK168" i="56"/>
  <c r="XL168" i="56"/>
  <c r="XM168" i="56"/>
  <c r="XN168" i="56"/>
  <c r="XO168" i="56"/>
  <c r="XP168" i="56"/>
  <c r="XQ168" i="56"/>
  <c r="XR168" i="56"/>
  <c r="XS168" i="56"/>
  <c r="XT168" i="56"/>
  <c r="XU168" i="56"/>
  <c r="XV168" i="56"/>
  <c r="XW168" i="56"/>
  <c r="XX168" i="56"/>
  <c r="XY168" i="56"/>
  <c r="XZ168" i="56"/>
  <c r="YA168" i="56"/>
  <c r="YB168" i="56"/>
  <c r="YC168" i="56"/>
  <c r="YD168" i="56"/>
  <c r="YE168" i="56"/>
  <c r="YF168" i="56"/>
  <c r="YG168" i="56"/>
  <c r="YH168" i="56"/>
  <c r="YI168" i="56"/>
  <c r="YJ168" i="56"/>
  <c r="YK168" i="56"/>
  <c r="YL168" i="56"/>
  <c r="YM168" i="56"/>
  <c r="YN168" i="56"/>
  <c r="YO168" i="56"/>
  <c r="YP168" i="56"/>
  <c r="YQ168" i="56"/>
  <c r="YR168" i="56"/>
  <c r="YS168" i="56"/>
  <c r="YT168" i="56"/>
  <c r="YU168" i="56"/>
  <c r="YV168" i="56"/>
  <c r="YW168" i="56"/>
  <c r="YY168" i="56"/>
  <c r="YZ168" i="56"/>
  <c r="ZA168" i="56"/>
  <c r="ZB168" i="56"/>
  <c r="ZC168" i="56"/>
  <c r="ZD168" i="56"/>
  <c r="ZE168" i="56"/>
  <c r="ZF168" i="56"/>
  <c r="ZG168" i="56"/>
  <c r="ZH168" i="56"/>
  <c r="ZI168" i="56"/>
  <c r="ZJ168" i="56"/>
  <c r="ZK168" i="56"/>
  <c r="ZL168" i="56"/>
  <c r="ZM168" i="56"/>
  <c r="ZN168" i="56"/>
  <c r="ZO168" i="56"/>
  <c r="ZP168" i="56"/>
  <c r="ZQ168" i="56"/>
  <c r="ZR168" i="56"/>
  <c r="ZS168" i="56"/>
  <c r="ZT168" i="56"/>
  <c r="ZU168" i="56"/>
  <c r="ZV168" i="56"/>
  <c r="ZW168" i="56"/>
  <c r="ZX168" i="56"/>
  <c r="ZY168" i="56"/>
  <c r="ZZ168" i="56"/>
  <c r="AAA168" i="56"/>
  <c r="AAB168" i="56"/>
  <c r="AAC168" i="56"/>
  <c r="AAD168" i="56"/>
  <c r="AAE168" i="56"/>
  <c r="AAF168" i="56"/>
  <c r="AAG168" i="56"/>
  <c r="AAH168" i="56"/>
  <c r="AAI168" i="56"/>
  <c r="AAJ168" i="56"/>
  <c r="AAK168" i="56"/>
  <c r="AAL168" i="56"/>
  <c r="AAM168" i="56"/>
  <c r="AAN168" i="56"/>
  <c r="AAO168" i="56"/>
  <c r="AAP168" i="56"/>
  <c r="AAQ168" i="56"/>
  <c r="AAR168" i="56"/>
  <c r="AAS168" i="56"/>
  <c r="AAT168" i="56"/>
  <c r="AAU168" i="56"/>
  <c r="AAV168" i="56"/>
  <c r="AAW168" i="56"/>
  <c r="AAX168" i="56"/>
  <c r="AAY168" i="56"/>
  <c r="AAZ168" i="56"/>
  <c r="ABA168" i="56"/>
  <c r="ABB168" i="56"/>
  <c r="ABC168" i="56"/>
  <c r="ABD168" i="56"/>
  <c r="ABE168" i="56"/>
  <c r="ABF168" i="56"/>
  <c r="ABG168" i="56"/>
  <c r="ABH168" i="56"/>
  <c r="ABI168" i="56"/>
  <c r="ABJ168" i="56"/>
  <c r="ABK168" i="56"/>
  <c r="ABL168" i="56"/>
  <c r="ABM168" i="56"/>
  <c r="ABN168" i="56"/>
  <c r="ABO168" i="56"/>
  <c r="ABP168" i="56"/>
  <c r="ABQ168" i="56"/>
  <c r="ABR168" i="56"/>
  <c r="ABS168" i="56"/>
  <c r="ABT168" i="56"/>
  <c r="ABU168" i="56"/>
  <c r="ABV168" i="56"/>
  <c r="ABW168" i="56"/>
  <c r="ABX168" i="56"/>
  <c r="ABY168" i="56"/>
  <c r="ABZ168" i="56"/>
  <c r="ACA168" i="56"/>
  <c r="ACB168" i="56"/>
  <c r="ACC168" i="56"/>
  <c r="ACD168" i="56"/>
  <c r="ACE168" i="56"/>
  <c r="ACF168" i="56"/>
  <c r="ACG168" i="56"/>
  <c r="ACH168" i="56"/>
  <c r="ACI168" i="56"/>
  <c r="ACJ168" i="56"/>
  <c r="ACK168" i="56"/>
  <c r="ACL168" i="56"/>
  <c r="ACM168" i="56"/>
  <c r="ACN168" i="56"/>
  <c r="ACO168" i="56"/>
  <c r="ACP168" i="56"/>
  <c r="ACQ168" i="56"/>
  <c r="ACR168" i="56"/>
  <c r="ACS168" i="56"/>
  <c r="ACT168" i="56"/>
  <c r="ACU168" i="56"/>
  <c r="ACV168" i="56"/>
  <c r="ACW168" i="56"/>
  <c r="ACX168" i="56"/>
  <c r="ACY168" i="56"/>
  <c r="ACZ168" i="56"/>
  <c r="ADA168" i="56"/>
  <c r="ADB168" i="56"/>
  <c r="ADC168" i="56"/>
  <c r="ADD168" i="56"/>
  <c r="ADE168" i="56"/>
  <c r="ADF168" i="56"/>
  <c r="ADG168" i="56"/>
  <c r="ADH168" i="56"/>
  <c r="ADI168" i="56"/>
  <c r="ADJ168" i="56"/>
  <c r="ADK168" i="56"/>
  <c r="ADL168" i="56"/>
  <c r="ADM168" i="56"/>
  <c r="ADN168" i="56"/>
  <c r="ADO168" i="56"/>
  <c r="ADQ168" i="56"/>
  <c r="ADR168" i="56"/>
  <c r="ADS168" i="56"/>
  <c r="ADT168" i="56"/>
  <c r="ADU168" i="56"/>
  <c r="ADV168" i="56"/>
  <c r="ADW168" i="56"/>
  <c r="ADX168" i="56"/>
  <c r="ADY168" i="56"/>
  <c r="ADZ168" i="56"/>
  <c r="AEA168" i="56"/>
  <c r="AEC168" i="56"/>
  <c r="AED168" i="56"/>
  <c r="AEE168" i="56"/>
  <c r="AEF168" i="56"/>
  <c r="AEG168" i="56"/>
  <c r="AEH168" i="56"/>
  <c r="AEI168" i="56"/>
  <c r="AEJ168" i="56"/>
  <c r="AEK168" i="56"/>
  <c r="AEL168" i="56"/>
  <c r="AEM168" i="56"/>
  <c r="AEO168" i="56"/>
  <c r="AEP168" i="56"/>
  <c r="AEQ168" i="56"/>
  <c r="AER168" i="56"/>
  <c r="AES168" i="56"/>
  <c r="AET168" i="56"/>
  <c r="AEU168" i="56"/>
  <c r="AEV168" i="56"/>
  <c r="AEW168" i="56"/>
  <c r="AEX168" i="56"/>
  <c r="AEY168" i="56"/>
  <c r="AFA168" i="56"/>
  <c r="AFB168" i="56"/>
  <c r="AFC168" i="56"/>
  <c r="AFD168" i="56"/>
  <c r="AFE168" i="56"/>
  <c r="AFF168" i="56"/>
  <c r="AFG168" i="56"/>
  <c r="AFH168" i="56"/>
  <c r="AFI168" i="56"/>
  <c r="AFJ168" i="56"/>
  <c r="AFK168" i="56"/>
  <c r="AFM168" i="56"/>
  <c r="AFN168" i="56"/>
  <c r="AFO168" i="56"/>
  <c r="AFP168" i="56"/>
  <c r="AFQ168" i="56"/>
  <c r="AFR168" i="56"/>
  <c r="AFS168" i="56"/>
  <c r="AFT168" i="56"/>
  <c r="AFU168" i="56"/>
  <c r="AFV168" i="56"/>
  <c r="AFW168" i="56"/>
  <c r="AFY168" i="56"/>
  <c r="AFZ168" i="56"/>
  <c r="AGA168" i="56"/>
  <c r="AGB168" i="56"/>
  <c r="AGC168" i="56"/>
  <c r="AGE168" i="56"/>
  <c r="AGF168" i="56"/>
  <c r="AGG168" i="56"/>
  <c r="AGH168" i="56"/>
  <c r="AGI168" i="56"/>
  <c r="AGK168" i="56"/>
  <c r="AGL168" i="56"/>
  <c r="AGM168" i="56"/>
  <c r="AGN168" i="56"/>
  <c r="AGO168" i="56"/>
  <c r="AGQ168" i="56"/>
  <c r="AGR168" i="56"/>
  <c r="AGS168" i="56"/>
  <c r="AGT168" i="56"/>
  <c r="AGU168" i="56"/>
  <c r="AGW168" i="56"/>
  <c r="AGX168" i="56"/>
  <c r="AGY168" i="56"/>
  <c r="AGZ168" i="56"/>
  <c r="AHA168" i="56"/>
  <c r="AHC168" i="56"/>
  <c r="AHD168" i="56"/>
  <c r="AHE168" i="56"/>
  <c r="AHF168" i="56"/>
  <c r="AHG168" i="56"/>
  <c r="AHI168" i="56"/>
  <c r="AHJ168" i="56"/>
  <c r="AHK168" i="56"/>
  <c r="AHL168" i="56"/>
  <c r="AHM168" i="56"/>
  <c r="AHO168" i="56"/>
  <c r="AHQ168" i="56"/>
  <c r="AHR168" i="56"/>
  <c r="AHS168" i="56"/>
  <c r="D154" i="48"/>
  <c r="A63" i="56"/>
  <c r="A64" i="56"/>
  <c r="A65" i="56"/>
  <c r="A66" i="56"/>
  <c r="A67" i="56"/>
  <c r="A68" i="56"/>
  <c r="A69" i="56"/>
  <c r="A70" i="56"/>
  <c r="A71" i="56"/>
  <c r="A72" i="56"/>
  <c r="A73" i="56"/>
  <c r="A74" i="56"/>
  <c r="A75" i="56"/>
  <c r="A76" i="56"/>
  <c r="A77" i="56"/>
  <c r="A78" i="56"/>
  <c r="A79" i="56"/>
  <c r="A80" i="56"/>
  <c r="A81" i="56"/>
  <c r="A82" i="56"/>
  <c r="A83" i="56"/>
  <c r="A84" i="56"/>
  <c r="A85" i="56"/>
  <c r="A86" i="56"/>
  <c r="A87" i="56"/>
  <c r="A88" i="56"/>
  <c r="A89" i="56"/>
  <c r="A90" i="56"/>
  <c r="A91" i="56"/>
  <c r="A92" i="56"/>
  <c r="A93" i="56"/>
  <c r="A94" i="56"/>
  <c r="A95" i="56"/>
  <c r="A96" i="56"/>
  <c r="A97" i="56"/>
  <c r="A98" i="56"/>
  <c r="A99" i="56"/>
  <c r="A100" i="56"/>
  <c r="A101" i="56"/>
  <c r="A102" i="56"/>
  <c r="A103" i="56"/>
  <c r="A104" i="56"/>
  <c r="A105" i="56"/>
  <c r="A106" i="56"/>
  <c r="A107" i="56"/>
  <c r="A108" i="56"/>
  <c r="A109" i="56"/>
  <c r="A110" i="56"/>
  <c r="A111" i="56"/>
  <c r="A112" i="56"/>
  <c r="A113" i="56"/>
  <c r="A114" i="56"/>
  <c r="A115" i="56"/>
  <c r="A116" i="56"/>
  <c r="A117" i="56"/>
  <c r="A118" i="56"/>
  <c r="A119" i="56"/>
  <c r="A120" i="56"/>
  <c r="A121" i="56"/>
  <c r="A122" i="56"/>
  <c r="A123" i="56"/>
  <c r="A124" i="56"/>
  <c r="A125" i="56"/>
  <c r="A126" i="56"/>
  <c r="A127" i="56"/>
  <c r="A128" i="56"/>
  <c r="A129" i="56"/>
  <c r="A130" i="56"/>
  <c r="A131" i="56"/>
  <c r="A132" i="56"/>
  <c r="A133" i="56"/>
  <c r="A134" i="56"/>
  <c r="A135" i="56"/>
  <c r="A136" i="56"/>
  <c r="A137" i="56"/>
  <c r="A138" i="56"/>
  <c r="A139" i="56"/>
  <c r="A140" i="56"/>
  <c r="A141" i="56"/>
  <c r="A142" i="56"/>
  <c r="A143" i="56"/>
  <c r="A144" i="56"/>
  <c r="A145" i="56"/>
  <c r="A146" i="56"/>
  <c r="A147" i="56"/>
  <c r="A148" i="56"/>
  <c r="A149" i="56"/>
  <c r="A150" i="56"/>
  <c r="A151" i="56"/>
  <c r="A152" i="56"/>
  <c r="A153" i="56"/>
  <c r="A154" i="56"/>
  <c r="A155" i="56"/>
  <c r="A156" i="56"/>
  <c r="A157" i="56"/>
  <c r="A62" i="56"/>
  <c r="D166" i="56" s="1"/>
  <c r="E158" i="56"/>
  <c r="F158" i="56"/>
  <c r="G158" i="56"/>
  <c r="H158" i="56"/>
  <c r="I158" i="56"/>
  <c r="J158" i="56"/>
  <c r="K158" i="56"/>
  <c r="L158" i="56"/>
  <c r="M158" i="56"/>
  <c r="N158" i="56"/>
  <c r="O158" i="56"/>
  <c r="P158" i="56"/>
  <c r="Q158" i="56"/>
  <c r="R158" i="56"/>
  <c r="S158" i="56"/>
  <c r="T158" i="56"/>
  <c r="U158" i="56"/>
  <c r="V158" i="56"/>
  <c r="W158" i="56"/>
  <c r="X158" i="56"/>
  <c r="Y158" i="56"/>
  <c r="Z158" i="56"/>
  <c r="AA158" i="56"/>
  <c r="AB158" i="56"/>
  <c r="AC158" i="56"/>
  <c r="AD158" i="56"/>
  <c r="AE158" i="56"/>
  <c r="AF158" i="56"/>
  <c r="AG158" i="56"/>
  <c r="AH158" i="56"/>
  <c r="AI158" i="56"/>
  <c r="AJ158" i="56"/>
  <c r="AK158" i="56"/>
  <c r="AL158" i="56"/>
  <c r="AM158" i="56"/>
  <c r="AN158" i="56"/>
  <c r="AO158" i="56"/>
  <c r="AP158" i="56"/>
  <c r="AQ158" i="56"/>
  <c r="AR158" i="56"/>
  <c r="AS158" i="56"/>
  <c r="AT158" i="56"/>
  <c r="AU158" i="56"/>
  <c r="AV158" i="56"/>
  <c r="AW158" i="56"/>
  <c r="AX158" i="56"/>
  <c r="AY158" i="56"/>
  <c r="AZ158" i="56"/>
  <c r="BA158" i="56"/>
  <c r="BB158" i="56"/>
  <c r="BC158" i="56"/>
  <c r="BD158" i="56"/>
  <c r="BE158" i="56"/>
  <c r="BF158" i="56"/>
  <c r="BG158" i="56"/>
  <c r="BH158" i="56"/>
  <c r="BI158" i="56"/>
  <c r="BJ158" i="56"/>
  <c r="BK158" i="56"/>
  <c r="BL158" i="56"/>
  <c r="BM158" i="56"/>
  <c r="BN158" i="56"/>
  <c r="BO158" i="56"/>
  <c r="BP158" i="56"/>
  <c r="BQ158" i="56"/>
  <c r="BR158" i="56"/>
  <c r="BS158" i="56"/>
  <c r="BT158" i="56"/>
  <c r="BU158" i="56"/>
  <c r="BV158" i="56"/>
  <c r="BW158" i="56"/>
  <c r="BX158" i="56"/>
  <c r="BY158" i="56"/>
  <c r="BZ158" i="56"/>
  <c r="CA158" i="56"/>
  <c r="CB158" i="56"/>
  <c r="CC158" i="56"/>
  <c r="CD158" i="56"/>
  <c r="CE158" i="56"/>
  <c r="CF158" i="56"/>
  <c r="CG158" i="56"/>
  <c r="CH158" i="56"/>
  <c r="CI158" i="56"/>
  <c r="CJ158" i="56"/>
  <c r="CK158" i="56"/>
  <c r="CL158" i="56"/>
  <c r="CM158" i="56"/>
  <c r="CN158" i="56"/>
  <c r="CO158" i="56"/>
  <c r="CP158" i="56"/>
  <c r="CQ158" i="56"/>
  <c r="CR158" i="56"/>
  <c r="CS158" i="56"/>
  <c r="CT158" i="56"/>
  <c r="CU158" i="56"/>
  <c r="CV158" i="56"/>
  <c r="CW158" i="56"/>
  <c r="CX158" i="56"/>
  <c r="CY158" i="56"/>
  <c r="CZ158" i="56"/>
  <c r="DA158" i="56"/>
  <c r="DB158" i="56"/>
  <c r="DC158" i="56"/>
  <c r="DD158" i="56"/>
  <c r="DE158" i="56"/>
  <c r="DF158" i="56"/>
  <c r="DG158" i="56"/>
  <c r="DH158" i="56"/>
  <c r="DI158" i="56"/>
  <c r="DJ158" i="56"/>
  <c r="DK158" i="56"/>
  <c r="DL158" i="56"/>
  <c r="DM158" i="56"/>
  <c r="DN158" i="56"/>
  <c r="DO158" i="56"/>
  <c r="DP158" i="56"/>
  <c r="DQ158" i="56"/>
  <c r="DR158" i="56"/>
  <c r="DS158" i="56"/>
  <c r="DT158" i="56"/>
  <c r="DU158" i="56"/>
  <c r="DV158" i="56"/>
  <c r="DW158" i="56"/>
  <c r="DX158" i="56"/>
  <c r="DY158" i="56"/>
  <c r="DZ158" i="56"/>
  <c r="EA158" i="56"/>
  <c r="EB158" i="56"/>
  <c r="EC158" i="56"/>
  <c r="ED158" i="56"/>
  <c r="EE158" i="56"/>
  <c r="EF158" i="56"/>
  <c r="EG158" i="56"/>
  <c r="EH158" i="56"/>
  <c r="EI158" i="56"/>
  <c r="EJ158" i="56"/>
  <c r="EK158" i="56"/>
  <c r="EL158" i="56"/>
  <c r="EM158" i="56"/>
  <c r="EN158" i="56"/>
  <c r="EO158" i="56"/>
  <c r="EP158" i="56"/>
  <c r="EQ158" i="56"/>
  <c r="ER158" i="56"/>
  <c r="ES158" i="56"/>
  <c r="ET158" i="56"/>
  <c r="EU158" i="56"/>
  <c r="EV158" i="56"/>
  <c r="EW158" i="56"/>
  <c r="EX158" i="56"/>
  <c r="EY158" i="56"/>
  <c r="EZ158" i="56"/>
  <c r="FA158" i="56"/>
  <c r="FB158" i="56"/>
  <c r="FC158" i="56"/>
  <c r="FD158" i="56"/>
  <c r="FE158" i="56"/>
  <c r="FF158" i="56"/>
  <c r="FG158" i="56"/>
  <c r="FH158" i="56"/>
  <c r="FI158" i="56"/>
  <c r="FJ158" i="56"/>
  <c r="FK158" i="56"/>
  <c r="FL158" i="56"/>
  <c r="FM158" i="56"/>
  <c r="FN158" i="56"/>
  <c r="FO158" i="56"/>
  <c r="FP158" i="56"/>
  <c r="FQ158" i="56"/>
  <c r="FR158" i="56"/>
  <c r="FS158" i="56"/>
  <c r="FT158" i="56"/>
  <c r="FU158" i="56"/>
  <c r="FV158" i="56"/>
  <c r="FW158" i="56"/>
  <c r="FX158" i="56"/>
  <c r="FY158" i="56"/>
  <c r="FZ158" i="56"/>
  <c r="GA158" i="56"/>
  <c r="GB158" i="56"/>
  <c r="GC158" i="56"/>
  <c r="GD158" i="56"/>
  <c r="GE158" i="56"/>
  <c r="GF158" i="56"/>
  <c r="GG158" i="56"/>
  <c r="GH158" i="56"/>
  <c r="GI158" i="56"/>
  <c r="GJ158" i="56"/>
  <c r="GK158" i="56"/>
  <c r="GL158" i="56"/>
  <c r="GM158" i="56"/>
  <c r="GN158" i="56"/>
  <c r="GO158" i="56"/>
  <c r="GP158" i="56"/>
  <c r="GQ158" i="56"/>
  <c r="GR158" i="56"/>
  <c r="GS158" i="56"/>
  <c r="GT158" i="56"/>
  <c r="GU158" i="56"/>
  <c r="GV158" i="56"/>
  <c r="GW158" i="56"/>
  <c r="GX158" i="56"/>
  <c r="GY158" i="56"/>
  <c r="GZ158" i="56"/>
  <c r="HA158" i="56"/>
  <c r="HB158" i="56"/>
  <c r="HC158" i="56"/>
  <c r="HD158" i="56"/>
  <c r="HE158" i="56"/>
  <c r="HF158" i="56"/>
  <c r="HG158" i="56"/>
  <c r="HH158" i="56"/>
  <c r="HI158" i="56"/>
  <c r="HJ158" i="56"/>
  <c r="HK158" i="56"/>
  <c r="HL158" i="56"/>
  <c r="HM158" i="56"/>
  <c r="HN158" i="56"/>
  <c r="HO158" i="56"/>
  <c r="HP158" i="56"/>
  <c r="HQ158" i="56"/>
  <c r="HR158" i="56"/>
  <c r="HS158" i="56"/>
  <c r="HT158" i="56"/>
  <c r="HU158" i="56"/>
  <c r="HV158" i="56"/>
  <c r="HW158" i="56"/>
  <c r="HX158" i="56"/>
  <c r="HY158" i="56"/>
  <c r="HZ158" i="56"/>
  <c r="IA158" i="56"/>
  <c r="IB158" i="56"/>
  <c r="IC158" i="56"/>
  <c r="ID158" i="56"/>
  <c r="IE158" i="56"/>
  <c r="IF158" i="56"/>
  <c r="IG158" i="56"/>
  <c r="IH158" i="56"/>
  <c r="II158" i="56"/>
  <c r="IJ158" i="56"/>
  <c r="IK158" i="56"/>
  <c r="IL158" i="56"/>
  <c r="IM158" i="56"/>
  <c r="IN158" i="56"/>
  <c r="IO158" i="56"/>
  <c r="IP158" i="56"/>
  <c r="IQ158" i="56"/>
  <c r="IR158" i="56"/>
  <c r="IS158" i="56"/>
  <c r="IT158" i="56"/>
  <c r="IU158" i="56"/>
  <c r="IV158" i="56"/>
  <c r="IW158" i="56"/>
  <c r="IX158" i="56"/>
  <c r="IY158" i="56"/>
  <c r="IZ158" i="56"/>
  <c r="JA158" i="56"/>
  <c r="JB158" i="56"/>
  <c r="JC158" i="56"/>
  <c r="JD158" i="56"/>
  <c r="JE158" i="56"/>
  <c r="JF158" i="56"/>
  <c r="JG158" i="56"/>
  <c r="JH158" i="56"/>
  <c r="JI158" i="56"/>
  <c r="JJ158" i="56"/>
  <c r="JK158" i="56"/>
  <c r="JL158" i="56"/>
  <c r="JM158" i="56"/>
  <c r="JN158" i="56"/>
  <c r="JO158" i="56"/>
  <c r="JP158" i="56"/>
  <c r="JQ158" i="56"/>
  <c r="JR158" i="56"/>
  <c r="JS158" i="56"/>
  <c r="JT158" i="56"/>
  <c r="JU158" i="56"/>
  <c r="JV158" i="56"/>
  <c r="JW158" i="56"/>
  <c r="JX158" i="56"/>
  <c r="JY158" i="56"/>
  <c r="JZ158" i="56"/>
  <c r="KA158" i="56"/>
  <c r="KB158" i="56"/>
  <c r="KC158" i="56"/>
  <c r="KD158" i="56"/>
  <c r="KE158" i="56"/>
  <c r="KF158" i="56"/>
  <c r="KG158" i="56"/>
  <c r="KH158" i="56"/>
  <c r="KI158" i="56"/>
  <c r="KJ158" i="56"/>
  <c r="KK158" i="56"/>
  <c r="KL158" i="56"/>
  <c r="KM158" i="56"/>
  <c r="KN158" i="56"/>
  <c r="KO158" i="56"/>
  <c r="KP158" i="56"/>
  <c r="KQ158" i="56"/>
  <c r="KR158" i="56"/>
  <c r="KS158" i="56"/>
  <c r="KT158" i="56"/>
  <c r="KU158" i="56"/>
  <c r="KV158" i="56"/>
  <c r="KW158" i="56"/>
  <c r="KX158" i="56"/>
  <c r="KY158" i="56"/>
  <c r="KZ158" i="56"/>
  <c r="LA158" i="56"/>
  <c r="LB158" i="56"/>
  <c r="LC158" i="56"/>
  <c r="LD158" i="56"/>
  <c r="LE158" i="56"/>
  <c r="LF158" i="56"/>
  <c r="LG158" i="56"/>
  <c r="LH158" i="56"/>
  <c r="LI158" i="56"/>
  <c r="LJ158" i="56"/>
  <c r="LK158" i="56"/>
  <c r="LL158" i="56"/>
  <c r="LM158" i="56"/>
  <c r="LN158" i="56"/>
  <c r="LO158" i="56"/>
  <c r="LP158" i="56"/>
  <c r="LQ158" i="56"/>
  <c r="LR158" i="56"/>
  <c r="LS158" i="56"/>
  <c r="LT158" i="56"/>
  <c r="LU158" i="56"/>
  <c r="LV158" i="56"/>
  <c r="LW158" i="56"/>
  <c r="LX158" i="56"/>
  <c r="LY158" i="56"/>
  <c r="LZ158" i="56"/>
  <c r="MA158" i="56"/>
  <c r="MB158" i="56"/>
  <c r="MC158" i="56"/>
  <c r="MD158" i="56"/>
  <c r="ME158" i="56"/>
  <c r="MF158" i="56"/>
  <c r="MG158" i="56"/>
  <c r="MH158" i="56"/>
  <c r="MI158" i="56"/>
  <c r="MJ158" i="56"/>
  <c r="MK158" i="56"/>
  <c r="ML158" i="56"/>
  <c r="MM158" i="56"/>
  <c r="MN158" i="56"/>
  <c r="MO158" i="56"/>
  <c r="MP158" i="56"/>
  <c r="MQ158" i="56"/>
  <c r="MR158" i="56"/>
  <c r="MS158" i="56"/>
  <c r="MT158" i="56"/>
  <c r="MU158" i="56"/>
  <c r="MV158" i="56"/>
  <c r="MW158" i="56"/>
  <c r="MX158" i="56"/>
  <c r="MY158" i="56"/>
  <c r="MZ158" i="56"/>
  <c r="NA158" i="56"/>
  <c r="NB158" i="56"/>
  <c r="NC158" i="56"/>
  <c r="ND158" i="56"/>
  <c r="NE158" i="56"/>
  <c r="NF158" i="56"/>
  <c r="NG158" i="56"/>
  <c r="NH158" i="56"/>
  <c r="NI158" i="56"/>
  <c r="NJ158" i="56"/>
  <c r="NK158" i="56"/>
  <c r="NL158" i="56"/>
  <c r="NM158" i="56"/>
  <c r="NN158" i="56"/>
  <c r="NO158" i="56"/>
  <c r="NP158" i="56"/>
  <c r="NQ158" i="56"/>
  <c r="NR158" i="56"/>
  <c r="NS158" i="56"/>
  <c r="NT158" i="56"/>
  <c r="NU158" i="56"/>
  <c r="NV158" i="56"/>
  <c r="NW158" i="56"/>
  <c r="NX158" i="56"/>
  <c r="NY158" i="56"/>
  <c r="NZ158" i="56"/>
  <c r="OA158" i="56"/>
  <c r="OB158" i="56"/>
  <c r="OC158" i="56"/>
  <c r="OD158" i="56"/>
  <c r="OE158" i="56"/>
  <c r="OF158" i="56"/>
  <c r="OG158" i="56"/>
  <c r="OH158" i="56"/>
  <c r="OI158" i="56"/>
  <c r="OJ158" i="56"/>
  <c r="OK158" i="56"/>
  <c r="OL158" i="56"/>
  <c r="OM158" i="56"/>
  <c r="ON158" i="56"/>
  <c r="OO158" i="56"/>
  <c r="OP158" i="56"/>
  <c r="OQ158" i="56"/>
  <c r="OR158" i="56"/>
  <c r="OS158" i="56"/>
  <c r="OT158" i="56"/>
  <c r="OU158" i="56"/>
  <c r="OV158" i="56"/>
  <c r="OW158" i="56"/>
  <c r="OX158" i="56"/>
  <c r="OY158" i="56"/>
  <c r="OZ158" i="56"/>
  <c r="PA158" i="56"/>
  <c r="PB158" i="56"/>
  <c r="PC158" i="56"/>
  <c r="PD158" i="56"/>
  <c r="PE158" i="56"/>
  <c r="PF158" i="56"/>
  <c r="PG158" i="56"/>
  <c r="PH158" i="56"/>
  <c r="PI158" i="56"/>
  <c r="PJ158" i="56"/>
  <c r="PK158" i="56"/>
  <c r="PL158" i="56"/>
  <c r="PM158" i="56"/>
  <c r="PN158" i="56"/>
  <c r="PO158" i="56"/>
  <c r="PP158" i="56"/>
  <c r="PQ158" i="56"/>
  <c r="PR158" i="56"/>
  <c r="PS158" i="56"/>
  <c r="PT158" i="56"/>
  <c r="PU158" i="56"/>
  <c r="PV158" i="56"/>
  <c r="PW158" i="56"/>
  <c r="PX158" i="56"/>
  <c r="PY158" i="56"/>
  <c r="PZ158" i="56"/>
  <c r="QA158" i="56"/>
  <c r="QB158" i="56"/>
  <c r="QC158" i="56"/>
  <c r="QD158" i="56"/>
  <c r="QE158" i="56"/>
  <c r="QF158" i="56"/>
  <c r="QG158" i="56"/>
  <c r="QH158" i="56"/>
  <c r="QI158" i="56"/>
  <c r="QJ158" i="56"/>
  <c r="QK158" i="56"/>
  <c r="QL158" i="56"/>
  <c r="QM158" i="56"/>
  <c r="QN158" i="56"/>
  <c r="QO158" i="56"/>
  <c r="QP158" i="56"/>
  <c r="QQ158" i="56"/>
  <c r="QR158" i="56"/>
  <c r="QS158" i="56"/>
  <c r="QT158" i="56"/>
  <c r="QU158" i="56"/>
  <c r="QV158" i="56"/>
  <c r="QW158" i="56"/>
  <c r="QX158" i="56"/>
  <c r="QY158" i="56"/>
  <c r="QZ158" i="56"/>
  <c r="RA158" i="56"/>
  <c r="RB158" i="56"/>
  <c r="RC158" i="56"/>
  <c r="RD158" i="56"/>
  <c r="RE158" i="56"/>
  <c r="RF158" i="56"/>
  <c r="RG158" i="56"/>
  <c r="RH158" i="56"/>
  <c r="RI158" i="56"/>
  <c r="RJ158" i="56"/>
  <c r="RK158" i="56"/>
  <c r="RL158" i="56"/>
  <c r="RM158" i="56"/>
  <c r="RN158" i="56"/>
  <c r="RO158" i="56"/>
  <c r="RP158" i="56"/>
  <c r="RQ158" i="56"/>
  <c r="RR158" i="56"/>
  <c r="RS158" i="56"/>
  <c r="RT158" i="56"/>
  <c r="RU158" i="56"/>
  <c r="RV158" i="56"/>
  <c r="RW158" i="56"/>
  <c r="RX158" i="56"/>
  <c r="RY158" i="56"/>
  <c r="RZ158" i="56"/>
  <c r="SA158" i="56"/>
  <c r="SB158" i="56"/>
  <c r="SC158" i="56"/>
  <c r="SD158" i="56"/>
  <c r="SE158" i="56"/>
  <c r="SF158" i="56"/>
  <c r="SG158" i="56"/>
  <c r="SH158" i="56"/>
  <c r="SI158" i="56"/>
  <c r="SJ158" i="56"/>
  <c r="SK158" i="56"/>
  <c r="SL158" i="56"/>
  <c r="SM158" i="56"/>
  <c r="SN158" i="56"/>
  <c r="SO158" i="56"/>
  <c r="SP158" i="56"/>
  <c r="SQ158" i="56"/>
  <c r="SR158" i="56"/>
  <c r="SS158" i="56"/>
  <c r="ST158" i="56"/>
  <c r="SU158" i="56"/>
  <c r="SV158" i="56"/>
  <c r="SW158" i="56"/>
  <c r="SX158" i="56"/>
  <c r="SY158" i="56"/>
  <c r="SZ158" i="56"/>
  <c r="TA158" i="56"/>
  <c r="TB158" i="56"/>
  <c r="TC158" i="56"/>
  <c r="TD158" i="56"/>
  <c r="TE158" i="56"/>
  <c r="TF158" i="56"/>
  <c r="TG158" i="56"/>
  <c r="TH158" i="56"/>
  <c r="TI158" i="56"/>
  <c r="TJ158" i="56"/>
  <c r="TK158" i="56"/>
  <c r="TL158" i="56"/>
  <c r="TM158" i="56"/>
  <c r="TN158" i="56"/>
  <c r="TO158" i="56"/>
  <c r="TP158" i="56"/>
  <c r="TQ158" i="56"/>
  <c r="TR158" i="56"/>
  <c r="TS158" i="56"/>
  <c r="TT158" i="56"/>
  <c r="TU158" i="56"/>
  <c r="TV158" i="56"/>
  <c r="TW158" i="56"/>
  <c r="TX158" i="56"/>
  <c r="TY158" i="56"/>
  <c r="TZ158" i="56"/>
  <c r="UA158" i="56"/>
  <c r="UB158" i="56"/>
  <c r="UC158" i="56"/>
  <c r="UD158" i="56"/>
  <c r="UE158" i="56"/>
  <c r="UF158" i="56"/>
  <c r="UG158" i="56"/>
  <c r="UH158" i="56"/>
  <c r="UI158" i="56"/>
  <c r="UJ158" i="56"/>
  <c r="UK158" i="56"/>
  <c r="UL158" i="56"/>
  <c r="UM158" i="56"/>
  <c r="UN158" i="56"/>
  <c r="UO158" i="56"/>
  <c r="UP158" i="56"/>
  <c r="UQ158" i="56"/>
  <c r="UR158" i="56"/>
  <c r="US158" i="56"/>
  <c r="UT158" i="56"/>
  <c r="UU158" i="56"/>
  <c r="UV158" i="56"/>
  <c r="UW158" i="56"/>
  <c r="UX158" i="56"/>
  <c r="UY158" i="56"/>
  <c r="UZ158" i="56"/>
  <c r="VA158" i="56"/>
  <c r="VB158" i="56"/>
  <c r="VC158" i="56"/>
  <c r="VD158" i="56"/>
  <c r="VE158" i="56"/>
  <c r="VF158" i="56"/>
  <c r="VG158" i="56"/>
  <c r="VH158" i="56"/>
  <c r="VI158" i="56"/>
  <c r="VJ158" i="56"/>
  <c r="VK158" i="56"/>
  <c r="VL158" i="56"/>
  <c r="VM158" i="56"/>
  <c r="VN158" i="56"/>
  <c r="VO158" i="56"/>
  <c r="VP158" i="56"/>
  <c r="VQ158" i="56"/>
  <c r="VR158" i="56"/>
  <c r="VS158" i="56"/>
  <c r="VT158" i="56"/>
  <c r="VU158" i="56"/>
  <c r="VV158" i="56"/>
  <c r="VW158" i="56"/>
  <c r="VX158" i="56"/>
  <c r="VY158" i="56"/>
  <c r="VZ158" i="56"/>
  <c r="WA158" i="56"/>
  <c r="WB158" i="56"/>
  <c r="WC158" i="56"/>
  <c r="WD158" i="56"/>
  <c r="WE158" i="56"/>
  <c r="WF158" i="56"/>
  <c r="WG158" i="56"/>
  <c r="WH158" i="56"/>
  <c r="WI158" i="56"/>
  <c r="WJ158" i="56"/>
  <c r="WK158" i="56"/>
  <c r="WL158" i="56"/>
  <c r="WM158" i="56"/>
  <c r="WN158" i="56"/>
  <c r="WO158" i="56"/>
  <c r="WP158" i="56"/>
  <c r="WQ158" i="56"/>
  <c r="WR158" i="56"/>
  <c r="WS158" i="56"/>
  <c r="WT158" i="56"/>
  <c r="WU158" i="56"/>
  <c r="WV158" i="56"/>
  <c r="WW158" i="56"/>
  <c r="WX158" i="56"/>
  <c r="WY158" i="56"/>
  <c r="WZ158" i="56"/>
  <c r="XA158" i="56"/>
  <c r="XB158" i="56"/>
  <c r="XC158" i="56"/>
  <c r="XD158" i="56"/>
  <c r="XE158" i="56"/>
  <c r="XF158" i="56"/>
  <c r="XG158" i="56"/>
  <c r="XH158" i="56"/>
  <c r="XI158" i="56"/>
  <c r="XJ158" i="56"/>
  <c r="XK158" i="56"/>
  <c r="XL158" i="56"/>
  <c r="XM158" i="56"/>
  <c r="XN158" i="56"/>
  <c r="XO158" i="56"/>
  <c r="XP158" i="56"/>
  <c r="XQ158" i="56"/>
  <c r="XR158" i="56"/>
  <c r="XS158" i="56"/>
  <c r="XT158" i="56"/>
  <c r="XU158" i="56"/>
  <c r="XV158" i="56"/>
  <c r="XW158" i="56"/>
  <c r="XX158" i="56"/>
  <c r="XY158" i="56"/>
  <c r="XZ158" i="56"/>
  <c r="YA158" i="56"/>
  <c r="YB158" i="56"/>
  <c r="YC158" i="56"/>
  <c r="YD158" i="56"/>
  <c r="YE158" i="56"/>
  <c r="YF158" i="56"/>
  <c r="YG158" i="56"/>
  <c r="YH158" i="56"/>
  <c r="YI158" i="56"/>
  <c r="YJ158" i="56"/>
  <c r="YK158" i="56"/>
  <c r="YL158" i="56"/>
  <c r="YM158" i="56"/>
  <c r="YN158" i="56"/>
  <c r="YO158" i="56"/>
  <c r="YP158" i="56"/>
  <c r="YQ158" i="56"/>
  <c r="YR158" i="56"/>
  <c r="YS158" i="56"/>
  <c r="YT158" i="56"/>
  <c r="YU158" i="56"/>
  <c r="YV158" i="56"/>
  <c r="YW158" i="56"/>
  <c r="YX158" i="56"/>
  <c r="YY158" i="56"/>
  <c r="YZ158" i="56"/>
  <c r="ZA158" i="56"/>
  <c r="ZB158" i="56"/>
  <c r="ZC158" i="56"/>
  <c r="ZD158" i="56"/>
  <c r="ZE158" i="56"/>
  <c r="ZF158" i="56"/>
  <c r="ZG158" i="56"/>
  <c r="ZH158" i="56"/>
  <c r="ZI158" i="56"/>
  <c r="ZJ158" i="56"/>
  <c r="ZK158" i="56"/>
  <c r="ZL158" i="56"/>
  <c r="ZM158" i="56"/>
  <c r="ZN158" i="56"/>
  <c r="ZO158" i="56"/>
  <c r="ZP158" i="56"/>
  <c r="ZQ158" i="56"/>
  <c r="ZR158" i="56"/>
  <c r="ZS158" i="56"/>
  <c r="ZT158" i="56"/>
  <c r="ZU158" i="56"/>
  <c r="ZV158" i="56"/>
  <c r="ZW158" i="56"/>
  <c r="ZX158" i="56"/>
  <c r="ZY158" i="56"/>
  <c r="ZZ158" i="56"/>
  <c r="AAA158" i="56"/>
  <c r="AAB158" i="56"/>
  <c r="AAC158" i="56"/>
  <c r="AAD158" i="56"/>
  <c r="AAE158" i="56"/>
  <c r="AAF158" i="56"/>
  <c r="AAG158" i="56"/>
  <c r="AAH158" i="56"/>
  <c r="AAI158" i="56"/>
  <c r="AAJ158" i="56"/>
  <c r="AAK158" i="56"/>
  <c r="AAL158" i="56"/>
  <c r="AAM158" i="56"/>
  <c r="AAN158" i="56"/>
  <c r="AAO158" i="56"/>
  <c r="AAP158" i="56"/>
  <c r="AAQ158" i="56"/>
  <c r="AAR158" i="56"/>
  <c r="AAS158" i="56"/>
  <c r="AAT158" i="56"/>
  <c r="AAU158" i="56"/>
  <c r="AAV158" i="56"/>
  <c r="AAW158" i="56"/>
  <c r="AAX158" i="56"/>
  <c r="AAY158" i="56"/>
  <c r="AAZ158" i="56"/>
  <c r="ABA158" i="56"/>
  <c r="ABB158" i="56"/>
  <c r="ABC158" i="56"/>
  <c r="ABD158" i="56"/>
  <c r="ABE158" i="56"/>
  <c r="ABF158" i="56"/>
  <c r="ABG158" i="56"/>
  <c r="ABH158" i="56"/>
  <c r="ABI158" i="56"/>
  <c r="ABJ158" i="56"/>
  <c r="ABK158" i="56"/>
  <c r="ABL158" i="56"/>
  <c r="ABM158" i="56"/>
  <c r="ABN158" i="56"/>
  <c r="ABO158" i="56"/>
  <c r="ABP158" i="56"/>
  <c r="ABQ158" i="56"/>
  <c r="ABR158" i="56"/>
  <c r="ABS158" i="56"/>
  <c r="ABT158" i="56"/>
  <c r="ABU158" i="56"/>
  <c r="ABV158" i="56"/>
  <c r="ABW158" i="56"/>
  <c r="ABX158" i="56"/>
  <c r="ABY158" i="56"/>
  <c r="ABZ158" i="56"/>
  <c r="ACA158" i="56"/>
  <c r="ACB158" i="56"/>
  <c r="ACC158" i="56"/>
  <c r="ACD158" i="56"/>
  <c r="ACE158" i="56"/>
  <c r="ACF158" i="56"/>
  <c r="ACG158" i="56"/>
  <c r="ACH158" i="56"/>
  <c r="ACI158" i="56"/>
  <c r="ACJ158" i="56"/>
  <c r="ACK158" i="56"/>
  <c r="ACL158" i="56"/>
  <c r="ACM158" i="56"/>
  <c r="ACN158" i="56"/>
  <c r="ACO158" i="56"/>
  <c r="ACP158" i="56"/>
  <c r="ACQ158" i="56"/>
  <c r="ACR158" i="56"/>
  <c r="ACS158" i="56"/>
  <c r="ACT158" i="56"/>
  <c r="ACU158" i="56"/>
  <c r="ACV158" i="56"/>
  <c r="ACW158" i="56"/>
  <c r="ACX158" i="56"/>
  <c r="ACY158" i="56"/>
  <c r="ACZ158" i="56"/>
  <c r="ADA158" i="56"/>
  <c r="ADB158" i="56"/>
  <c r="ADC158" i="56"/>
  <c r="ADD158" i="56"/>
  <c r="ADE158" i="56"/>
  <c r="ADF158" i="56"/>
  <c r="ADG158" i="56"/>
  <c r="ADH158" i="56"/>
  <c r="ADI158" i="56"/>
  <c r="ADJ158" i="56"/>
  <c r="ADK158" i="56"/>
  <c r="ADL158" i="56"/>
  <c r="ADM158" i="56"/>
  <c r="ADN158" i="56"/>
  <c r="ADO158" i="56"/>
  <c r="ADP158" i="56"/>
  <c r="ADQ158" i="56"/>
  <c r="ADR158" i="56"/>
  <c r="ADS158" i="56"/>
  <c r="ADT158" i="56"/>
  <c r="ADU158" i="56"/>
  <c r="ADV158" i="56"/>
  <c r="ADW158" i="56"/>
  <c r="ADX158" i="56"/>
  <c r="ADY158" i="56"/>
  <c r="ADZ158" i="56"/>
  <c r="AEA158" i="56"/>
  <c r="AEB158" i="56"/>
  <c r="AEC158" i="56"/>
  <c r="AED158" i="56"/>
  <c r="AEE158" i="56"/>
  <c r="AEF158" i="56"/>
  <c r="AEG158" i="56"/>
  <c r="AEH158" i="56"/>
  <c r="AEI158" i="56"/>
  <c r="AEJ158" i="56"/>
  <c r="AEK158" i="56"/>
  <c r="AEL158" i="56"/>
  <c r="AEM158" i="56"/>
  <c r="AEN158" i="56"/>
  <c r="AEO158" i="56"/>
  <c r="AEP158" i="56"/>
  <c r="AEQ158" i="56"/>
  <c r="AER158" i="56"/>
  <c r="AES158" i="56"/>
  <c r="AET158" i="56"/>
  <c r="AEU158" i="56"/>
  <c r="AEV158" i="56"/>
  <c r="AEW158" i="56"/>
  <c r="AEX158" i="56"/>
  <c r="AEY158" i="56"/>
  <c r="AEZ158" i="56"/>
  <c r="AFA158" i="56"/>
  <c r="AFB158" i="56"/>
  <c r="AFC158" i="56"/>
  <c r="AFD158" i="56"/>
  <c r="AFE158" i="56"/>
  <c r="AFF158" i="56"/>
  <c r="AFG158" i="56"/>
  <c r="AFH158" i="56"/>
  <c r="AFI158" i="56"/>
  <c r="AFJ158" i="56"/>
  <c r="AFK158" i="56"/>
  <c r="AFL158" i="56"/>
  <c r="AFM158" i="56"/>
  <c r="AFN158" i="56"/>
  <c r="AFO158" i="56"/>
  <c r="AFP158" i="56"/>
  <c r="AFQ158" i="56"/>
  <c r="AFR158" i="56"/>
  <c r="AFS158" i="56"/>
  <c r="AFT158" i="56"/>
  <c r="AFU158" i="56"/>
  <c r="AFV158" i="56"/>
  <c r="AFV160" i="56" s="1"/>
  <c r="AFW158" i="56"/>
  <c r="AFX158" i="56"/>
  <c r="AFY158" i="56"/>
  <c r="AFZ158" i="56"/>
  <c r="AGA158" i="56"/>
  <c r="AGB158" i="56"/>
  <c r="AGC158" i="56"/>
  <c r="AGD158" i="56"/>
  <c r="AGE158" i="56"/>
  <c r="AGF158" i="56"/>
  <c r="AGG158" i="56"/>
  <c r="AGH158" i="56"/>
  <c r="AGI158" i="56"/>
  <c r="AGJ158" i="56"/>
  <c r="AGK158" i="56"/>
  <c r="AGL158" i="56"/>
  <c r="AGM158" i="56"/>
  <c r="AGN158" i="56"/>
  <c r="AGO158" i="56"/>
  <c r="AGP158" i="56"/>
  <c r="AGQ158" i="56"/>
  <c r="AGR158" i="56"/>
  <c r="AGS158" i="56"/>
  <c r="AGT158" i="56"/>
  <c r="AGU158" i="56"/>
  <c r="AGV158" i="56"/>
  <c r="AGW158" i="56"/>
  <c r="AGX158" i="56"/>
  <c r="AGY158" i="56"/>
  <c r="AGZ158" i="56"/>
  <c r="AHA158" i="56"/>
  <c r="AHB158" i="56"/>
  <c r="AHC158" i="56"/>
  <c r="AHD158" i="56"/>
  <c r="AHE158" i="56"/>
  <c r="AHF158" i="56"/>
  <c r="AHG158" i="56"/>
  <c r="AHH158" i="56"/>
  <c r="AHI158" i="56"/>
  <c r="AHJ158" i="56"/>
  <c r="AHK158" i="56"/>
  <c r="AHL158" i="56"/>
  <c r="AHM158" i="56"/>
  <c r="AHN158" i="56"/>
  <c r="AHO158" i="56"/>
  <c r="AHP158" i="56"/>
  <c r="AHQ158" i="56"/>
  <c r="AHR158" i="56"/>
  <c r="AHS158" i="56"/>
  <c r="D158" i="56"/>
  <c r="D149" i="48"/>
  <c r="AHT63" i="56"/>
  <c r="AHT64" i="56"/>
  <c r="AHT65" i="56"/>
  <c r="AHT66" i="56"/>
  <c r="AHT67" i="56"/>
  <c r="AHT68" i="56"/>
  <c r="AHT69" i="56"/>
  <c r="AHT70" i="56"/>
  <c r="AHT71" i="56"/>
  <c r="AHT72" i="56"/>
  <c r="AHT73" i="56"/>
  <c r="AHT74" i="56"/>
  <c r="AHT75" i="56"/>
  <c r="AHT76" i="56"/>
  <c r="AHT77" i="56"/>
  <c r="AHT78" i="56"/>
  <c r="AHT79" i="56"/>
  <c r="AHT80" i="56"/>
  <c r="AHT81" i="56"/>
  <c r="AHT82" i="56"/>
  <c r="AHT83" i="56"/>
  <c r="AHT84" i="56"/>
  <c r="AHT85" i="56"/>
  <c r="AHT86" i="56"/>
  <c r="AHT87" i="56"/>
  <c r="AHT88" i="56"/>
  <c r="AHT89" i="56"/>
  <c r="AHT90" i="56"/>
  <c r="AHT91" i="56"/>
  <c r="AHT92" i="56"/>
  <c r="AHT93" i="56"/>
  <c r="AHT94" i="56"/>
  <c r="AHT95" i="56"/>
  <c r="AHT96" i="56"/>
  <c r="AHT97" i="56"/>
  <c r="AHT98" i="56"/>
  <c r="AHT99" i="56"/>
  <c r="AHT100" i="56"/>
  <c r="AHT101" i="56"/>
  <c r="AHT102" i="56"/>
  <c r="AHT103" i="56"/>
  <c r="AHT104" i="56"/>
  <c r="AHT105" i="56"/>
  <c r="AHT106" i="56"/>
  <c r="AHT107" i="56"/>
  <c r="AHT108" i="56"/>
  <c r="AHT109" i="56"/>
  <c r="AHT110" i="56"/>
  <c r="AHT111" i="56"/>
  <c r="AHT112" i="56"/>
  <c r="AHT113" i="56"/>
  <c r="AHT114" i="56"/>
  <c r="AHT115" i="56"/>
  <c r="AHT116" i="56"/>
  <c r="AHT117" i="56"/>
  <c r="AHT118" i="56"/>
  <c r="AHT119" i="56"/>
  <c r="AHT120" i="56"/>
  <c r="AHT121" i="56"/>
  <c r="AHT122" i="56"/>
  <c r="AHT123" i="56"/>
  <c r="AHT124" i="56"/>
  <c r="AHT125" i="56"/>
  <c r="AHT126" i="56"/>
  <c r="AHT127" i="56"/>
  <c r="AHT128" i="56"/>
  <c r="AHT129" i="56"/>
  <c r="AHT130" i="56"/>
  <c r="AHT131" i="56"/>
  <c r="AHT132" i="56"/>
  <c r="AHT133" i="56"/>
  <c r="AHT134" i="56"/>
  <c r="AHT135" i="56"/>
  <c r="AHT136" i="56"/>
  <c r="AHT137" i="56"/>
  <c r="AHT138" i="56"/>
  <c r="AHT139" i="56"/>
  <c r="AHT140" i="56"/>
  <c r="AHT141" i="56"/>
  <c r="AHT142" i="56"/>
  <c r="AHT143" i="56"/>
  <c r="AHT144" i="56"/>
  <c r="AHT145" i="56"/>
  <c r="AHT146" i="56"/>
  <c r="AHT147" i="56"/>
  <c r="AHT148" i="56"/>
  <c r="AHT149" i="56"/>
  <c r="AHT150" i="56"/>
  <c r="AHT151" i="56"/>
  <c r="AHT152" i="56"/>
  <c r="AHT153" i="56"/>
  <c r="AHT154" i="56"/>
  <c r="AHT155" i="56"/>
  <c r="AHT156" i="56"/>
  <c r="AHT157" i="56"/>
  <c r="AHT62" i="56"/>
  <c r="AHT47" i="56"/>
  <c r="AHT48" i="56"/>
  <c r="AHT49" i="56"/>
  <c r="AHT50" i="56"/>
  <c r="AHT51" i="56"/>
  <c r="AHT52" i="56"/>
  <c r="AHT53" i="56"/>
  <c r="AHT54" i="56"/>
  <c r="AHT55" i="56"/>
  <c r="AHT56" i="56"/>
  <c r="AHT57" i="56"/>
  <c r="AHT58" i="56"/>
  <c r="AHT46" i="56"/>
  <c r="E59" i="56"/>
  <c r="F59" i="56"/>
  <c r="F160" i="56" s="1"/>
  <c r="G59" i="56"/>
  <c r="H59" i="56"/>
  <c r="I59" i="56"/>
  <c r="J59" i="56"/>
  <c r="J160" i="56" s="1"/>
  <c r="K59" i="56"/>
  <c r="K160" i="56" s="1"/>
  <c r="L59" i="56"/>
  <c r="L160" i="56" s="1"/>
  <c r="M59" i="56"/>
  <c r="N59" i="56"/>
  <c r="O59" i="56"/>
  <c r="P59" i="56"/>
  <c r="P160" i="56" s="1"/>
  <c r="Q59" i="56"/>
  <c r="R59" i="56"/>
  <c r="R160" i="56" s="1"/>
  <c r="S59" i="56"/>
  <c r="T59" i="56"/>
  <c r="U59" i="56"/>
  <c r="V59" i="56"/>
  <c r="V160" i="56" s="1"/>
  <c r="W59" i="56"/>
  <c r="W160" i="56" s="1"/>
  <c r="X59" i="56"/>
  <c r="X160" i="56" s="1"/>
  <c r="Y59" i="56"/>
  <c r="Z59" i="56"/>
  <c r="AA59" i="56"/>
  <c r="AB59" i="56"/>
  <c r="AB160" i="56" s="1"/>
  <c r="AC59" i="56"/>
  <c r="AD59" i="56"/>
  <c r="AD160" i="56" s="1"/>
  <c r="AE59" i="56"/>
  <c r="AF59" i="56"/>
  <c r="AG59" i="56"/>
  <c r="AH59" i="56"/>
  <c r="AH160" i="56" s="1"/>
  <c r="AI59" i="56"/>
  <c r="AI160" i="56" s="1"/>
  <c r="AJ59" i="56"/>
  <c r="AJ160" i="56" s="1"/>
  <c r="AK59" i="56"/>
  <c r="AL59" i="56"/>
  <c r="AM59" i="56"/>
  <c r="AN59" i="56"/>
  <c r="AN160" i="56" s="1"/>
  <c r="AO59" i="56"/>
  <c r="AP59" i="56"/>
  <c r="AP160" i="56" s="1"/>
  <c r="AQ59" i="56"/>
  <c r="AR59" i="56"/>
  <c r="AS59" i="56"/>
  <c r="AT59" i="56"/>
  <c r="AT160" i="56" s="1"/>
  <c r="AU59" i="56"/>
  <c r="AU160" i="56" s="1"/>
  <c r="AV59" i="56"/>
  <c r="AV160" i="56" s="1"/>
  <c r="AW59" i="56"/>
  <c r="AX59" i="56"/>
  <c r="AY59" i="56"/>
  <c r="AZ59" i="56"/>
  <c r="AZ160" i="56" s="1"/>
  <c r="BA59" i="56"/>
  <c r="BB59" i="56"/>
  <c r="BB160" i="56" s="1"/>
  <c r="BC59" i="56"/>
  <c r="BD59" i="56"/>
  <c r="BE59" i="56"/>
  <c r="BF59" i="56"/>
  <c r="BF160" i="56" s="1"/>
  <c r="BG59" i="56"/>
  <c r="BG160" i="56" s="1"/>
  <c r="BH59" i="56"/>
  <c r="BH160" i="56" s="1"/>
  <c r="BI59" i="56"/>
  <c r="BJ59" i="56"/>
  <c r="BK59" i="56"/>
  <c r="BL59" i="56"/>
  <c r="BL160" i="56" s="1"/>
  <c r="BM59" i="56"/>
  <c r="BN59" i="56"/>
  <c r="BN160" i="56" s="1"/>
  <c r="BO59" i="56"/>
  <c r="BP59" i="56"/>
  <c r="BQ59" i="56"/>
  <c r="BR59" i="56"/>
  <c r="BR160" i="56" s="1"/>
  <c r="BS59" i="56"/>
  <c r="BS160" i="56" s="1"/>
  <c r="BT59" i="56"/>
  <c r="BT160" i="56" s="1"/>
  <c r="BU59" i="56"/>
  <c r="BV59" i="56"/>
  <c r="BW59" i="56"/>
  <c r="BX59" i="56"/>
  <c r="BX160" i="56" s="1"/>
  <c r="BY59" i="56"/>
  <c r="BZ59" i="56"/>
  <c r="BZ160" i="56" s="1"/>
  <c r="CA59" i="56"/>
  <c r="CB59" i="56"/>
  <c r="CC59" i="56"/>
  <c r="CD59" i="56"/>
  <c r="CD160" i="56" s="1"/>
  <c r="CE59" i="56"/>
  <c r="CE160" i="56" s="1"/>
  <c r="CF59" i="56"/>
  <c r="CF160" i="56" s="1"/>
  <c r="CG59" i="56"/>
  <c r="CH59" i="56"/>
  <c r="CI59" i="56"/>
  <c r="CJ59" i="56"/>
  <c r="CJ160" i="56" s="1"/>
  <c r="CK59" i="56"/>
  <c r="CL59" i="56"/>
  <c r="CL160" i="56" s="1"/>
  <c r="CM59" i="56"/>
  <c r="CN59" i="56"/>
  <c r="CO59" i="56"/>
  <c r="CP59" i="56"/>
  <c r="CP160" i="56" s="1"/>
  <c r="CQ59" i="56"/>
  <c r="CQ160" i="56" s="1"/>
  <c r="CR59" i="56"/>
  <c r="CR160" i="56" s="1"/>
  <c r="CS59" i="56"/>
  <c r="CT59" i="56"/>
  <c r="CU59" i="56"/>
  <c r="CV59" i="56"/>
  <c r="CV160" i="56" s="1"/>
  <c r="CW59" i="56"/>
  <c r="CX59" i="56"/>
  <c r="CX160" i="56" s="1"/>
  <c r="CY59" i="56"/>
  <c r="CZ59" i="56"/>
  <c r="DA59" i="56"/>
  <c r="DB59" i="56"/>
  <c r="DB160" i="56" s="1"/>
  <c r="DC59" i="56"/>
  <c r="DC160" i="56" s="1"/>
  <c r="DD59" i="56"/>
  <c r="DD160" i="56" s="1"/>
  <c r="DE59" i="56"/>
  <c r="DF59" i="56"/>
  <c r="DG59" i="56"/>
  <c r="DH59" i="56"/>
  <c r="DH160" i="56" s="1"/>
  <c r="DI59" i="56"/>
  <c r="DJ59" i="56"/>
  <c r="DJ160" i="56" s="1"/>
  <c r="DK59" i="56"/>
  <c r="DL59" i="56"/>
  <c r="DM59" i="56"/>
  <c r="DN59" i="56"/>
  <c r="DN160" i="56" s="1"/>
  <c r="DO59" i="56"/>
  <c r="DO160" i="56" s="1"/>
  <c r="DP59" i="56"/>
  <c r="DP160" i="56" s="1"/>
  <c r="DQ59" i="56"/>
  <c r="DR59" i="56"/>
  <c r="DS59" i="56"/>
  <c r="DT59" i="56"/>
  <c r="DT160" i="56" s="1"/>
  <c r="DU59" i="56"/>
  <c r="DV59" i="56"/>
  <c r="DV160" i="56" s="1"/>
  <c r="DW59" i="56"/>
  <c r="DX59" i="56"/>
  <c r="DY59" i="56"/>
  <c r="DZ59" i="56"/>
  <c r="DZ160" i="56" s="1"/>
  <c r="EA59" i="56"/>
  <c r="EA160" i="56" s="1"/>
  <c r="EB59" i="56"/>
  <c r="EB160" i="56" s="1"/>
  <c r="EC59" i="56"/>
  <c r="ED59" i="56"/>
  <c r="EE59" i="56"/>
  <c r="EF59" i="56"/>
  <c r="EF160" i="56" s="1"/>
  <c r="EG59" i="56"/>
  <c r="EH59" i="56"/>
  <c r="EH160" i="56" s="1"/>
  <c r="EI59" i="56"/>
  <c r="EJ59" i="56"/>
  <c r="EK59" i="56"/>
  <c r="EL59" i="56"/>
  <c r="EL160" i="56" s="1"/>
  <c r="EM59" i="56"/>
  <c r="EM160" i="56" s="1"/>
  <c r="EN59" i="56"/>
  <c r="EN160" i="56" s="1"/>
  <c r="EO59" i="56"/>
  <c r="EP59" i="56"/>
  <c r="EQ59" i="56"/>
  <c r="ER59" i="56"/>
  <c r="ER160" i="56" s="1"/>
  <c r="ES59" i="56"/>
  <c r="ET59" i="56"/>
  <c r="ET160" i="56" s="1"/>
  <c r="EU59" i="56"/>
  <c r="EV59" i="56"/>
  <c r="EW59" i="56"/>
  <c r="EX59" i="56"/>
  <c r="EX160" i="56" s="1"/>
  <c r="EY59" i="56"/>
  <c r="EY160" i="56" s="1"/>
  <c r="EZ59" i="56"/>
  <c r="EZ160" i="56" s="1"/>
  <c r="FA59" i="56"/>
  <c r="FB59" i="56"/>
  <c r="FC59" i="56"/>
  <c r="FD59" i="56"/>
  <c r="FD160" i="56" s="1"/>
  <c r="FE59" i="56"/>
  <c r="FF59" i="56"/>
  <c r="FF160" i="56" s="1"/>
  <c r="FG59" i="56"/>
  <c r="FH59" i="56"/>
  <c r="FI59" i="56"/>
  <c r="FJ59" i="56"/>
  <c r="FJ160" i="56" s="1"/>
  <c r="FK59" i="56"/>
  <c r="FK160" i="56" s="1"/>
  <c r="FL59" i="56"/>
  <c r="FL160" i="56" s="1"/>
  <c r="FM59" i="56"/>
  <c r="FN59" i="56"/>
  <c r="FO59" i="56"/>
  <c r="FP59" i="56"/>
  <c r="FP160" i="56" s="1"/>
  <c r="FQ59" i="56"/>
  <c r="FR59" i="56"/>
  <c r="FR160" i="56" s="1"/>
  <c r="FS59" i="56"/>
  <c r="FT59" i="56"/>
  <c r="FU59" i="56"/>
  <c r="FV59" i="56"/>
  <c r="FV160" i="56" s="1"/>
  <c r="FW59" i="56"/>
  <c r="FW160" i="56" s="1"/>
  <c r="FX59" i="56"/>
  <c r="FX160" i="56" s="1"/>
  <c r="FY59" i="56"/>
  <c r="FZ59" i="56"/>
  <c r="GA59" i="56"/>
  <c r="GB59" i="56"/>
  <c r="GB160" i="56" s="1"/>
  <c r="GC59" i="56"/>
  <c r="GD59" i="56"/>
  <c r="GD160" i="56" s="1"/>
  <c r="GE59" i="56"/>
  <c r="GF59" i="56"/>
  <c r="GG59" i="56"/>
  <c r="GH59" i="56"/>
  <c r="GH160" i="56" s="1"/>
  <c r="GI59" i="56"/>
  <c r="GI160" i="56" s="1"/>
  <c r="GJ59" i="56"/>
  <c r="GJ160" i="56" s="1"/>
  <c r="GK59" i="56"/>
  <c r="GL59" i="56"/>
  <c r="GM59" i="56"/>
  <c r="GN59" i="56"/>
  <c r="GN160" i="56" s="1"/>
  <c r="GO59" i="56"/>
  <c r="GP59" i="56"/>
  <c r="GP160" i="56" s="1"/>
  <c r="GQ59" i="56"/>
  <c r="GR59" i="56"/>
  <c r="GS59" i="56"/>
  <c r="GT59" i="56"/>
  <c r="GT160" i="56" s="1"/>
  <c r="GU59" i="56"/>
  <c r="GU160" i="56" s="1"/>
  <c r="GV59" i="56"/>
  <c r="GV160" i="56" s="1"/>
  <c r="GW59" i="56"/>
  <c r="GX59" i="56"/>
  <c r="GY59" i="56"/>
  <c r="GZ59" i="56"/>
  <c r="GZ160" i="56" s="1"/>
  <c r="HA59" i="56"/>
  <c r="HB59" i="56"/>
  <c r="HB160" i="56" s="1"/>
  <c r="HC59" i="56"/>
  <c r="HD59" i="56"/>
  <c r="HE59" i="56"/>
  <c r="HF59" i="56"/>
  <c r="HF160" i="56" s="1"/>
  <c r="HG59" i="56"/>
  <c r="HG160" i="56" s="1"/>
  <c r="HH59" i="56"/>
  <c r="HH160" i="56" s="1"/>
  <c r="HI59" i="56"/>
  <c r="HJ59" i="56"/>
  <c r="HK59" i="56"/>
  <c r="HL59" i="56"/>
  <c r="HL160" i="56" s="1"/>
  <c r="HM59" i="56"/>
  <c r="HN59" i="56"/>
  <c r="HN160" i="56" s="1"/>
  <c r="HO59" i="56"/>
  <c r="HP59" i="56"/>
  <c r="HQ59" i="56"/>
  <c r="HR59" i="56"/>
  <c r="HR160" i="56" s="1"/>
  <c r="HS59" i="56"/>
  <c r="HS160" i="56" s="1"/>
  <c r="HT59" i="56"/>
  <c r="HT160" i="56" s="1"/>
  <c r="HU59" i="56"/>
  <c r="HV59" i="56"/>
  <c r="HW59" i="56"/>
  <c r="HX59" i="56"/>
  <c r="HX160" i="56" s="1"/>
  <c r="HY59" i="56"/>
  <c r="HZ59" i="56"/>
  <c r="HZ160" i="56" s="1"/>
  <c r="IA59" i="56"/>
  <c r="IB59" i="56"/>
  <c r="IC59" i="56"/>
  <c r="ID59" i="56"/>
  <c r="ID160" i="56" s="1"/>
  <c r="IE59" i="56"/>
  <c r="IE160" i="56" s="1"/>
  <c r="IF59" i="56"/>
  <c r="IF160" i="56" s="1"/>
  <c r="IG59" i="56"/>
  <c r="IH59" i="56"/>
  <c r="II59" i="56"/>
  <c r="IJ59" i="56"/>
  <c r="IJ160" i="56" s="1"/>
  <c r="IK59" i="56"/>
  <c r="IL59" i="56"/>
  <c r="IL160" i="56" s="1"/>
  <c r="IM59" i="56"/>
  <c r="IN59" i="56"/>
  <c r="IO59" i="56"/>
  <c r="IP59" i="56"/>
  <c r="IP160" i="56" s="1"/>
  <c r="IQ59" i="56"/>
  <c r="IQ160" i="56" s="1"/>
  <c r="IR59" i="56"/>
  <c r="IR160" i="56" s="1"/>
  <c r="IS59" i="56"/>
  <c r="IT59" i="56"/>
  <c r="IU59" i="56"/>
  <c r="IV59" i="56"/>
  <c r="IV160" i="56" s="1"/>
  <c r="IW59" i="56"/>
  <c r="IX59" i="56"/>
  <c r="IX160" i="56" s="1"/>
  <c r="IY59" i="56"/>
  <c r="IZ59" i="56"/>
  <c r="JA59" i="56"/>
  <c r="JB59" i="56"/>
  <c r="JB160" i="56" s="1"/>
  <c r="JC59" i="56"/>
  <c r="JC160" i="56" s="1"/>
  <c r="JD59" i="56"/>
  <c r="JD160" i="56" s="1"/>
  <c r="JE59" i="56"/>
  <c r="JF59" i="56"/>
  <c r="JG59" i="56"/>
  <c r="JH59" i="56"/>
  <c r="JH160" i="56" s="1"/>
  <c r="JI59" i="56"/>
  <c r="JJ59" i="56"/>
  <c r="JJ160" i="56" s="1"/>
  <c r="JK59" i="56"/>
  <c r="JL59" i="56"/>
  <c r="JM59" i="56"/>
  <c r="JN59" i="56"/>
  <c r="JN160" i="56" s="1"/>
  <c r="JO59" i="56"/>
  <c r="JO160" i="56" s="1"/>
  <c r="JP59" i="56"/>
  <c r="JP160" i="56" s="1"/>
  <c r="JQ59" i="56"/>
  <c r="JR59" i="56"/>
  <c r="JS59" i="56"/>
  <c r="JT59" i="56"/>
  <c r="JT160" i="56" s="1"/>
  <c r="JU59" i="56"/>
  <c r="JV59" i="56"/>
  <c r="JV160" i="56" s="1"/>
  <c r="JW59" i="56"/>
  <c r="JX59" i="56"/>
  <c r="JY59" i="56"/>
  <c r="JZ59" i="56"/>
  <c r="JZ160" i="56" s="1"/>
  <c r="KA59" i="56"/>
  <c r="KA160" i="56" s="1"/>
  <c r="KB59" i="56"/>
  <c r="KB160" i="56" s="1"/>
  <c r="KC59" i="56"/>
  <c r="KD59" i="56"/>
  <c r="KE59" i="56"/>
  <c r="KF59" i="56"/>
  <c r="KF160" i="56" s="1"/>
  <c r="KG59" i="56"/>
  <c r="KH59" i="56"/>
  <c r="KH160" i="56" s="1"/>
  <c r="KI59" i="56"/>
  <c r="KJ59" i="56"/>
  <c r="KK59" i="56"/>
  <c r="KL59" i="56"/>
  <c r="KL160" i="56" s="1"/>
  <c r="KM59" i="56"/>
  <c r="KM160" i="56" s="1"/>
  <c r="KN59" i="56"/>
  <c r="KN160" i="56" s="1"/>
  <c r="KO59" i="56"/>
  <c r="KP59" i="56"/>
  <c r="KQ59" i="56"/>
  <c r="KR59" i="56"/>
  <c r="KR160" i="56" s="1"/>
  <c r="KS59" i="56"/>
  <c r="KT59" i="56"/>
  <c r="KT160" i="56" s="1"/>
  <c r="KU59" i="56"/>
  <c r="KV59" i="56"/>
  <c r="KW59" i="56"/>
  <c r="KX59" i="56"/>
  <c r="KX160" i="56" s="1"/>
  <c r="KY59" i="56"/>
  <c r="KY160" i="56" s="1"/>
  <c r="KZ59" i="56"/>
  <c r="KZ160" i="56" s="1"/>
  <c r="LA59" i="56"/>
  <c r="LB59" i="56"/>
  <c r="LC59" i="56"/>
  <c r="LD59" i="56"/>
  <c r="LD160" i="56" s="1"/>
  <c r="LE59" i="56"/>
  <c r="LF59" i="56"/>
  <c r="LF160" i="56" s="1"/>
  <c r="LG59" i="56"/>
  <c r="LH59" i="56"/>
  <c r="LI59" i="56"/>
  <c r="LJ59" i="56"/>
  <c r="LJ160" i="56" s="1"/>
  <c r="LK59" i="56"/>
  <c r="LK160" i="56" s="1"/>
  <c r="LL59" i="56"/>
  <c r="LL160" i="56" s="1"/>
  <c r="LM59" i="56"/>
  <c r="LN59" i="56"/>
  <c r="LO59" i="56"/>
  <c r="LP59" i="56"/>
  <c r="LP160" i="56" s="1"/>
  <c r="LQ59" i="56"/>
  <c r="LR59" i="56"/>
  <c r="LR160" i="56" s="1"/>
  <c r="LS59" i="56"/>
  <c r="LT59" i="56"/>
  <c r="LU59" i="56"/>
  <c r="LV59" i="56"/>
  <c r="LV160" i="56" s="1"/>
  <c r="LW59" i="56"/>
  <c r="LW160" i="56" s="1"/>
  <c r="LX59" i="56"/>
  <c r="LX160" i="56" s="1"/>
  <c r="LY59" i="56"/>
  <c r="LZ59" i="56"/>
  <c r="MA59" i="56"/>
  <c r="MB59" i="56"/>
  <c r="MB160" i="56" s="1"/>
  <c r="MC59" i="56"/>
  <c r="MD59" i="56"/>
  <c r="MD160" i="56" s="1"/>
  <c r="ME59" i="56"/>
  <c r="MF59" i="56"/>
  <c r="MG59" i="56"/>
  <c r="MH59" i="56"/>
  <c r="MH160" i="56" s="1"/>
  <c r="MI59" i="56"/>
  <c r="MI160" i="56" s="1"/>
  <c r="MJ59" i="56"/>
  <c r="MJ160" i="56" s="1"/>
  <c r="MK59" i="56"/>
  <c r="ML59" i="56"/>
  <c r="MM59" i="56"/>
  <c r="MN59" i="56"/>
  <c r="MN160" i="56" s="1"/>
  <c r="MO59" i="56"/>
  <c r="MP59" i="56"/>
  <c r="MP160" i="56" s="1"/>
  <c r="MQ59" i="56"/>
  <c r="MR59" i="56"/>
  <c r="MS59" i="56"/>
  <c r="MT59" i="56"/>
  <c r="MT160" i="56" s="1"/>
  <c r="MU59" i="56"/>
  <c r="MU160" i="56" s="1"/>
  <c r="MV59" i="56"/>
  <c r="MV160" i="56" s="1"/>
  <c r="MW59" i="56"/>
  <c r="MX59" i="56"/>
  <c r="MY59" i="56"/>
  <c r="MZ59" i="56"/>
  <c r="MZ160" i="56" s="1"/>
  <c r="NA59" i="56"/>
  <c r="NB59" i="56"/>
  <c r="NB160" i="56" s="1"/>
  <c r="NC59" i="56"/>
  <c r="ND59" i="56"/>
  <c r="NE59" i="56"/>
  <c r="NF59" i="56"/>
  <c r="NF160" i="56" s="1"/>
  <c r="NG59" i="56"/>
  <c r="NG160" i="56" s="1"/>
  <c r="NH59" i="56"/>
  <c r="NH160" i="56" s="1"/>
  <c r="NI59" i="56"/>
  <c r="NJ59" i="56"/>
  <c r="NK59" i="56"/>
  <c r="NL59" i="56"/>
  <c r="NL160" i="56" s="1"/>
  <c r="NM59" i="56"/>
  <c r="NN59" i="56"/>
  <c r="NN160" i="56" s="1"/>
  <c r="NO59" i="56"/>
  <c r="NP59" i="56"/>
  <c r="NQ59" i="56"/>
  <c r="NR59" i="56"/>
  <c r="NR160" i="56" s="1"/>
  <c r="NS59" i="56"/>
  <c r="NS160" i="56" s="1"/>
  <c r="NT59" i="56"/>
  <c r="NT160" i="56" s="1"/>
  <c r="NU59" i="56"/>
  <c r="NV59" i="56"/>
  <c r="NW59" i="56"/>
  <c r="NX59" i="56"/>
  <c r="NX160" i="56" s="1"/>
  <c r="NY59" i="56"/>
  <c r="NZ59" i="56"/>
  <c r="NZ160" i="56" s="1"/>
  <c r="OA59" i="56"/>
  <c r="OB59" i="56"/>
  <c r="OC59" i="56"/>
  <c r="OD59" i="56"/>
  <c r="OD160" i="56" s="1"/>
  <c r="OE59" i="56"/>
  <c r="OE160" i="56" s="1"/>
  <c r="OF59" i="56"/>
  <c r="OF160" i="56" s="1"/>
  <c r="OG59" i="56"/>
  <c r="OH59" i="56"/>
  <c r="OI59" i="56"/>
  <c r="OJ59" i="56"/>
  <c r="OJ160" i="56" s="1"/>
  <c r="OK59" i="56"/>
  <c r="OL59" i="56"/>
  <c r="OL160" i="56" s="1"/>
  <c r="OM59" i="56"/>
  <c r="ON59" i="56"/>
  <c r="OO59" i="56"/>
  <c r="OP59" i="56"/>
  <c r="OP160" i="56" s="1"/>
  <c r="OQ59" i="56"/>
  <c r="OQ160" i="56" s="1"/>
  <c r="OR59" i="56"/>
  <c r="OR160" i="56" s="1"/>
  <c r="OS59" i="56"/>
  <c r="OT59" i="56"/>
  <c r="OU59" i="56"/>
  <c r="OV59" i="56"/>
  <c r="OV160" i="56" s="1"/>
  <c r="OW59" i="56"/>
  <c r="OX59" i="56"/>
  <c r="OX160" i="56" s="1"/>
  <c r="OY59" i="56"/>
  <c r="OZ59" i="56"/>
  <c r="PA59" i="56"/>
  <c r="PB59" i="56"/>
  <c r="PB160" i="56" s="1"/>
  <c r="PC59" i="56"/>
  <c r="PC160" i="56" s="1"/>
  <c r="PD59" i="56"/>
  <c r="PD160" i="56" s="1"/>
  <c r="PE59" i="56"/>
  <c r="PF59" i="56"/>
  <c r="PG59" i="56"/>
  <c r="PH59" i="56"/>
  <c r="PH160" i="56" s="1"/>
  <c r="PI59" i="56"/>
  <c r="PJ59" i="56"/>
  <c r="PJ160" i="56" s="1"/>
  <c r="PK59" i="56"/>
  <c r="PL59" i="56"/>
  <c r="PM59" i="56"/>
  <c r="PN59" i="56"/>
  <c r="PN160" i="56" s="1"/>
  <c r="PO59" i="56"/>
  <c r="PO160" i="56" s="1"/>
  <c r="PP59" i="56"/>
  <c r="PP160" i="56" s="1"/>
  <c r="PQ59" i="56"/>
  <c r="PR59" i="56"/>
  <c r="PS59" i="56"/>
  <c r="PT59" i="56"/>
  <c r="PT160" i="56" s="1"/>
  <c r="PU59" i="56"/>
  <c r="PV59" i="56"/>
  <c r="PV160" i="56" s="1"/>
  <c r="PW59" i="56"/>
  <c r="PX59" i="56"/>
  <c r="PY59" i="56"/>
  <c r="PZ59" i="56"/>
  <c r="PZ160" i="56" s="1"/>
  <c r="QA59" i="56"/>
  <c r="QA160" i="56" s="1"/>
  <c r="QB59" i="56"/>
  <c r="QB160" i="56" s="1"/>
  <c r="QC59" i="56"/>
  <c r="QD59" i="56"/>
  <c r="QE59" i="56"/>
  <c r="QF59" i="56"/>
  <c r="QF160" i="56" s="1"/>
  <c r="QG59" i="56"/>
  <c r="QH59" i="56"/>
  <c r="QH160" i="56" s="1"/>
  <c r="QI59" i="56"/>
  <c r="QJ59" i="56"/>
  <c r="QK59" i="56"/>
  <c r="QL59" i="56"/>
  <c r="QL160" i="56" s="1"/>
  <c r="QM59" i="56"/>
  <c r="QM160" i="56" s="1"/>
  <c r="QN59" i="56"/>
  <c r="QN160" i="56" s="1"/>
  <c r="QO59" i="56"/>
  <c r="QP59" i="56"/>
  <c r="QQ59" i="56"/>
  <c r="QR59" i="56"/>
  <c r="QR160" i="56" s="1"/>
  <c r="QS59" i="56"/>
  <c r="QT59" i="56"/>
  <c r="QT160" i="56" s="1"/>
  <c r="QU59" i="56"/>
  <c r="QV59" i="56"/>
  <c r="QW59" i="56"/>
  <c r="QX59" i="56"/>
  <c r="QX160" i="56" s="1"/>
  <c r="QY59" i="56"/>
  <c r="QY160" i="56" s="1"/>
  <c r="QZ59" i="56"/>
  <c r="QZ160" i="56" s="1"/>
  <c r="RA59" i="56"/>
  <c r="RB59" i="56"/>
  <c r="RC59" i="56"/>
  <c r="RD59" i="56"/>
  <c r="RD160" i="56" s="1"/>
  <c r="RE59" i="56"/>
  <c r="RF59" i="56"/>
  <c r="RF160" i="56" s="1"/>
  <c r="RG59" i="56"/>
  <c r="RH59" i="56"/>
  <c r="RI59" i="56"/>
  <c r="RJ59" i="56"/>
  <c r="RJ160" i="56" s="1"/>
  <c r="RK59" i="56"/>
  <c r="RK160" i="56" s="1"/>
  <c r="RL59" i="56"/>
  <c r="RL160" i="56" s="1"/>
  <c r="RM59" i="56"/>
  <c r="RN59" i="56"/>
  <c r="RO59" i="56"/>
  <c r="RP59" i="56"/>
  <c r="RP160" i="56" s="1"/>
  <c r="RQ59" i="56"/>
  <c r="RR59" i="56"/>
  <c r="RR160" i="56" s="1"/>
  <c r="RS59" i="56"/>
  <c r="RT59" i="56"/>
  <c r="RU59" i="56"/>
  <c r="RV59" i="56"/>
  <c r="RV160" i="56" s="1"/>
  <c r="RW59" i="56"/>
  <c r="RW160" i="56" s="1"/>
  <c r="RX59" i="56"/>
  <c r="RX160" i="56" s="1"/>
  <c r="RY59" i="56"/>
  <c r="RZ59" i="56"/>
  <c r="SA59" i="56"/>
  <c r="SB59" i="56"/>
  <c r="SB160" i="56" s="1"/>
  <c r="SC59" i="56"/>
  <c r="SD59" i="56"/>
  <c r="SD160" i="56" s="1"/>
  <c r="SE59" i="56"/>
  <c r="SF59" i="56"/>
  <c r="SG59" i="56"/>
  <c r="SH59" i="56"/>
  <c r="SH160" i="56" s="1"/>
  <c r="SI59" i="56"/>
  <c r="SI160" i="56" s="1"/>
  <c r="SJ59" i="56"/>
  <c r="SJ160" i="56" s="1"/>
  <c r="SK59" i="56"/>
  <c r="SL59" i="56"/>
  <c r="SM59" i="56"/>
  <c r="SN59" i="56"/>
  <c r="SN160" i="56" s="1"/>
  <c r="SO59" i="56"/>
  <c r="SP59" i="56"/>
  <c r="SP160" i="56" s="1"/>
  <c r="SQ59" i="56"/>
  <c r="SR59" i="56"/>
  <c r="SS59" i="56"/>
  <c r="ST59" i="56"/>
  <c r="ST160" i="56" s="1"/>
  <c r="SU59" i="56"/>
  <c r="SU160" i="56" s="1"/>
  <c r="SV59" i="56"/>
  <c r="SV160" i="56" s="1"/>
  <c r="SW59" i="56"/>
  <c r="SX59" i="56"/>
  <c r="SY59" i="56"/>
  <c r="SZ59" i="56"/>
  <c r="SZ160" i="56" s="1"/>
  <c r="TA59" i="56"/>
  <c r="TB59" i="56"/>
  <c r="TB160" i="56" s="1"/>
  <c r="TC59" i="56"/>
  <c r="TD59" i="56"/>
  <c r="TE59" i="56"/>
  <c r="TF59" i="56"/>
  <c r="TF160" i="56" s="1"/>
  <c r="TG59" i="56"/>
  <c r="TG160" i="56" s="1"/>
  <c r="TH59" i="56"/>
  <c r="TH160" i="56" s="1"/>
  <c r="TI59" i="56"/>
  <c r="TJ59" i="56"/>
  <c r="TK59" i="56"/>
  <c r="TL59" i="56"/>
  <c r="TL160" i="56" s="1"/>
  <c r="TM59" i="56"/>
  <c r="TN59" i="56"/>
  <c r="TN160" i="56" s="1"/>
  <c r="TO59" i="56"/>
  <c r="TP59" i="56"/>
  <c r="TQ59" i="56"/>
  <c r="TR59" i="56"/>
  <c r="TR160" i="56" s="1"/>
  <c r="TS59" i="56"/>
  <c r="TS160" i="56" s="1"/>
  <c r="TT59" i="56"/>
  <c r="TT160" i="56" s="1"/>
  <c r="TU59" i="56"/>
  <c r="TV59" i="56"/>
  <c r="TW59" i="56"/>
  <c r="TX59" i="56"/>
  <c r="TX160" i="56" s="1"/>
  <c r="TY59" i="56"/>
  <c r="TZ59" i="56"/>
  <c r="TZ160" i="56" s="1"/>
  <c r="UA59" i="56"/>
  <c r="UB59" i="56"/>
  <c r="UC59" i="56"/>
  <c r="UD59" i="56"/>
  <c r="UD160" i="56" s="1"/>
  <c r="UE59" i="56"/>
  <c r="UE160" i="56" s="1"/>
  <c r="UF59" i="56"/>
  <c r="UF160" i="56" s="1"/>
  <c r="UG59" i="56"/>
  <c r="UH59" i="56"/>
  <c r="UI59" i="56"/>
  <c r="UJ59" i="56"/>
  <c r="UJ160" i="56" s="1"/>
  <c r="UK59" i="56"/>
  <c r="UL59" i="56"/>
  <c r="UL160" i="56" s="1"/>
  <c r="UM59" i="56"/>
  <c r="UN59" i="56"/>
  <c r="UO59" i="56"/>
  <c r="UP59" i="56"/>
  <c r="UP160" i="56" s="1"/>
  <c r="UQ59" i="56"/>
  <c r="UQ160" i="56" s="1"/>
  <c r="UR59" i="56"/>
  <c r="UR160" i="56" s="1"/>
  <c r="US59" i="56"/>
  <c r="UT59" i="56"/>
  <c r="UU59" i="56"/>
  <c r="UV59" i="56"/>
  <c r="UV160" i="56" s="1"/>
  <c r="UW59" i="56"/>
  <c r="UX59" i="56"/>
  <c r="UX160" i="56" s="1"/>
  <c r="UY59" i="56"/>
  <c r="UZ59" i="56"/>
  <c r="VA59" i="56"/>
  <c r="VB59" i="56"/>
  <c r="VB160" i="56" s="1"/>
  <c r="VC59" i="56"/>
  <c r="VC160" i="56" s="1"/>
  <c r="VD59" i="56"/>
  <c r="VD160" i="56" s="1"/>
  <c r="VE59" i="56"/>
  <c r="VF59" i="56"/>
  <c r="VG59" i="56"/>
  <c r="VH59" i="56"/>
  <c r="VH160" i="56" s="1"/>
  <c r="VI59" i="56"/>
  <c r="VJ59" i="56"/>
  <c r="VJ160" i="56" s="1"/>
  <c r="VK59" i="56"/>
  <c r="VL59" i="56"/>
  <c r="VM59" i="56"/>
  <c r="VN59" i="56"/>
  <c r="VN160" i="56" s="1"/>
  <c r="VO59" i="56"/>
  <c r="VO160" i="56" s="1"/>
  <c r="VP59" i="56"/>
  <c r="VP160" i="56" s="1"/>
  <c r="VQ59" i="56"/>
  <c r="VR59" i="56"/>
  <c r="VS59" i="56"/>
  <c r="VT59" i="56"/>
  <c r="VT160" i="56" s="1"/>
  <c r="VU59" i="56"/>
  <c r="VV59" i="56"/>
  <c r="VV160" i="56" s="1"/>
  <c r="VW59" i="56"/>
  <c r="VX59" i="56"/>
  <c r="VY59" i="56"/>
  <c r="VZ59" i="56"/>
  <c r="VZ160" i="56" s="1"/>
  <c r="WA59" i="56"/>
  <c r="WA160" i="56" s="1"/>
  <c r="WB59" i="56"/>
  <c r="WB160" i="56" s="1"/>
  <c r="WC59" i="56"/>
  <c r="WD59" i="56"/>
  <c r="WE59" i="56"/>
  <c r="WF59" i="56"/>
  <c r="WF160" i="56" s="1"/>
  <c r="WG59" i="56"/>
  <c r="WH59" i="56"/>
  <c r="WH160" i="56" s="1"/>
  <c r="WI59" i="56"/>
  <c r="WJ59" i="56"/>
  <c r="WK59" i="56"/>
  <c r="WL59" i="56"/>
  <c r="WL160" i="56" s="1"/>
  <c r="WM59" i="56"/>
  <c r="WM160" i="56" s="1"/>
  <c r="WN59" i="56"/>
  <c r="WN160" i="56" s="1"/>
  <c r="WO59" i="56"/>
  <c r="WP59" i="56"/>
  <c r="WQ59" i="56"/>
  <c r="WR59" i="56"/>
  <c r="WR160" i="56" s="1"/>
  <c r="WS59" i="56"/>
  <c r="WT59" i="56"/>
  <c r="WT160" i="56" s="1"/>
  <c r="WU59" i="56"/>
  <c r="WV59" i="56"/>
  <c r="WW59" i="56"/>
  <c r="WX59" i="56"/>
  <c r="WX160" i="56" s="1"/>
  <c r="WY59" i="56"/>
  <c r="WY160" i="56" s="1"/>
  <c r="WZ59" i="56"/>
  <c r="WZ160" i="56" s="1"/>
  <c r="XA59" i="56"/>
  <c r="XB59" i="56"/>
  <c r="XC59" i="56"/>
  <c r="XD59" i="56"/>
  <c r="XD160" i="56" s="1"/>
  <c r="XE59" i="56"/>
  <c r="XF59" i="56"/>
  <c r="XF160" i="56" s="1"/>
  <c r="XG59" i="56"/>
  <c r="XH59" i="56"/>
  <c r="XI59" i="56"/>
  <c r="XJ59" i="56"/>
  <c r="XJ160" i="56" s="1"/>
  <c r="XK59" i="56"/>
  <c r="XK160" i="56" s="1"/>
  <c r="XL59" i="56"/>
  <c r="XL160" i="56" s="1"/>
  <c r="XM59" i="56"/>
  <c r="XN59" i="56"/>
  <c r="XO59" i="56"/>
  <c r="XP59" i="56"/>
  <c r="XP160" i="56" s="1"/>
  <c r="XQ59" i="56"/>
  <c r="XR59" i="56"/>
  <c r="XR160" i="56" s="1"/>
  <c r="XS59" i="56"/>
  <c r="XT59" i="56"/>
  <c r="XU59" i="56"/>
  <c r="XV59" i="56"/>
  <c r="XV160" i="56" s="1"/>
  <c r="XW59" i="56"/>
  <c r="XW160" i="56" s="1"/>
  <c r="XX59" i="56"/>
  <c r="XX160" i="56" s="1"/>
  <c r="XY59" i="56"/>
  <c r="XZ59" i="56"/>
  <c r="YA59" i="56"/>
  <c r="YB59" i="56"/>
  <c r="YB160" i="56" s="1"/>
  <c r="YC59" i="56"/>
  <c r="YD59" i="56"/>
  <c r="YD160" i="56" s="1"/>
  <c r="YE59" i="56"/>
  <c r="YF59" i="56"/>
  <c r="YG59" i="56"/>
  <c r="YH59" i="56"/>
  <c r="YH160" i="56" s="1"/>
  <c r="YI59" i="56"/>
  <c r="YI160" i="56" s="1"/>
  <c r="YJ59" i="56"/>
  <c r="YJ160" i="56" s="1"/>
  <c r="YK59" i="56"/>
  <c r="YL59" i="56"/>
  <c r="YM59" i="56"/>
  <c r="YN59" i="56"/>
  <c r="YN160" i="56" s="1"/>
  <c r="YO59" i="56"/>
  <c r="YP59" i="56"/>
  <c r="YP160" i="56" s="1"/>
  <c r="YQ59" i="56"/>
  <c r="YR59" i="56"/>
  <c r="YS59" i="56"/>
  <c r="YT59" i="56"/>
  <c r="YT160" i="56" s="1"/>
  <c r="YU59" i="56"/>
  <c r="YU160" i="56" s="1"/>
  <c r="YV59" i="56"/>
  <c r="YV160" i="56" s="1"/>
  <c r="YW59" i="56"/>
  <c r="YX59" i="56"/>
  <c r="YY59" i="56"/>
  <c r="YZ59" i="56"/>
  <c r="YZ160" i="56" s="1"/>
  <c r="ZA59" i="56"/>
  <c r="ZB59" i="56"/>
  <c r="ZB160" i="56" s="1"/>
  <c r="ZC59" i="56"/>
  <c r="ZD59" i="56"/>
  <c r="ZE59" i="56"/>
  <c r="ZF59" i="56"/>
  <c r="ZF160" i="56" s="1"/>
  <c r="ZG59" i="56"/>
  <c r="ZG160" i="56" s="1"/>
  <c r="ZH59" i="56"/>
  <c r="ZH160" i="56" s="1"/>
  <c r="ZI59" i="56"/>
  <c r="ZJ59" i="56"/>
  <c r="ZK59" i="56"/>
  <c r="ZL59" i="56"/>
  <c r="ZL160" i="56" s="1"/>
  <c r="ZM59" i="56"/>
  <c r="ZN59" i="56"/>
  <c r="ZN160" i="56" s="1"/>
  <c r="ZO59" i="56"/>
  <c r="ZP59" i="56"/>
  <c r="ZQ59" i="56"/>
  <c r="ZR59" i="56"/>
  <c r="ZR160" i="56" s="1"/>
  <c r="ZS59" i="56"/>
  <c r="ZS160" i="56" s="1"/>
  <c r="ZT59" i="56"/>
  <c r="ZT160" i="56" s="1"/>
  <c r="ZU59" i="56"/>
  <c r="ZV59" i="56"/>
  <c r="ZW59" i="56"/>
  <c r="ZX59" i="56"/>
  <c r="ZX160" i="56" s="1"/>
  <c r="ZY59" i="56"/>
  <c r="ZZ59" i="56"/>
  <c r="ZZ160" i="56" s="1"/>
  <c r="AAA59" i="56"/>
  <c r="AAB59" i="56"/>
  <c r="AAC59" i="56"/>
  <c r="AAD59" i="56"/>
  <c r="AAD160" i="56" s="1"/>
  <c r="AAE59" i="56"/>
  <c r="AAE160" i="56" s="1"/>
  <c r="AAF59" i="56"/>
  <c r="AAF160" i="56" s="1"/>
  <c r="AAG59" i="56"/>
  <c r="AAH59" i="56"/>
  <c r="AAI59" i="56"/>
  <c r="AAJ59" i="56"/>
  <c r="AAJ160" i="56" s="1"/>
  <c r="AAK59" i="56"/>
  <c r="AAL59" i="56"/>
  <c r="AAL160" i="56" s="1"/>
  <c r="AAM59" i="56"/>
  <c r="AAN59" i="56"/>
  <c r="AAO59" i="56"/>
  <c r="AAP59" i="56"/>
  <c r="AAP160" i="56" s="1"/>
  <c r="AAQ59" i="56"/>
  <c r="AAQ160" i="56" s="1"/>
  <c r="AAR59" i="56"/>
  <c r="AAR160" i="56" s="1"/>
  <c r="AAS59" i="56"/>
  <c r="AAT59" i="56"/>
  <c r="AAU59" i="56"/>
  <c r="AAV59" i="56"/>
  <c r="AAV160" i="56" s="1"/>
  <c r="AAW59" i="56"/>
  <c r="AAX59" i="56"/>
  <c r="AAX160" i="56" s="1"/>
  <c r="AAY59" i="56"/>
  <c r="AAZ59" i="56"/>
  <c r="ABA59" i="56"/>
  <c r="ABB59" i="56"/>
  <c r="ABB160" i="56" s="1"/>
  <c r="ABC59" i="56"/>
  <c r="ABC160" i="56" s="1"/>
  <c r="ABD59" i="56"/>
  <c r="ABD160" i="56" s="1"/>
  <c r="ABE59" i="56"/>
  <c r="ABF59" i="56"/>
  <c r="ABG59" i="56"/>
  <c r="ABH59" i="56"/>
  <c r="ABH160" i="56" s="1"/>
  <c r="ABI59" i="56"/>
  <c r="ABJ59" i="56"/>
  <c r="ABJ160" i="56" s="1"/>
  <c r="ABK59" i="56"/>
  <c r="ABL59" i="56"/>
  <c r="ABM59" i="56"/>
  <c r="ABN59" i="56"/>
  <c r="ABN160" i="56" s="1"/>
  <c r="ABO59" i="56"/>
  <c r="ABO160" i="56" s="1"/>
  <c r="ABP59" i="56"/>
  <c r="ABP160" i="56" s="1"/>
  <c r="ABQ59" i="56"/>
  <c r="ABR59" i="56"/>
  <c r="ABS59" i="56"/>
  <c r="ABT59" i="56"/>
  <c r="ABT160" i="56" s="1"/>
  <c r="ABU59" i="56"/>
  <c r="ABV59" i="56"/>
  <c r="ABV160" i="56" s="1"/>
  <c r="ABW59" i="56"/>
  <c r="ABX59" i="56"/>
  <c r="ABY59" i="56"/>
  <c r="ABZ59" i="56"/>
  <c r="ABZ160" i="56" s="1"/>
  <c r="ACA59" i="56"/>
  <c r="ACA160" i="56" s="1"/>
  <c r="ACB59" i="56"/>
  <c r="ACB160" i="56" s="1"/>
  <c r="ACC59" i="56"/>
  <c r="ACD59" i="56"/>
  <c r="ACE59" i="56"/>
  <c r="ACF59" i="56"/>
  <c r="ACF160" i="56" s="1"/>
  <c r="ACG59" i="56"/>
  <c r="ACH59" i="56"/>
  <c r="ACH160" i="56" s="1"/>
  <c r="ACI59" i="56"/>
  <c r="ACJ59" i="56"/>
  <c r="ACK59" i="56"/>
  <c r="ACL59" i="56"/>
  <c r="ACL160" i="56" s="1"/>
  <c r="ACM59" i="56"/>
  <c r="ACM160" i="56" s="1"/>
  <c r="ACN59" i="56"/>
  <c r="ACN160" i="56" s="1"/>
  <c r="ACO59" i="56"/>
  <c r="ACP59" i="56"/>
  <c r="ACQ59" i="56"/>
  <c r="ACR59" i="56"/>
  <c r="ACR160" i="56" s="1"/>
  <c r="ACS59" i="56"/>
  <c r="ACT59" i="56"/>
  <c r="ACT160" i="56" s="1"/>
  <c r="ACU59" i="56"/>
  <c r="ACV59" i="56"/>
  <c r="ACW59" i="56"/>
  <c r="ACX59" i="56"/>
  <c r="ACX160" i="56" s="1"/>
  <c r="ACY59" i="56"/>
  <c r="ACY160" i="56" s="1"/>
  <c r="ACZ59" i="56"/>
  <c r="ACZ160" i="56" s="1"/>
  <c r="ADA59" i="56"/>
  <c r="ADB59" i="56"/>
  <c r="ADC59" i="56"/>
  <c r="ADD59" i="56"/>
  <c r="ADD160" i="56" s="1"/>
  <c r="ADE59" i="56"/>
  <c r="ADF59" i="56"/>
  <c r="ADF160" i="56" s="1"/>
  <c r="ADG59" i="56"/>
  <c r="ADH59" i="56"/>
  <c r="ADI59" i="56"/>
  <c r="ADJ59" i="56"/>
  <c r="ADJ160" i="56" s="1"/>
  <c r="ADK59" i="56"/>
  <c r="ADK160" i="56" s="1"/>
  <c r="ADL59" i="56"/>
  <c r="ADL160" i="56" s="1"/>
  <c r="ADM59" i="56"/>
  <c r="ADN59" i="56"/>
  <c r="ADO59" i="56"/>
  <c r="ADP59" i="56"/>
  <c r="ADP160" i="56" s="1"/>
  <c r="ADQ59" i="56"/>
  <c r="ADR59" i="56"/>
  <c r="ADR160" i="56" s="1"/>
  <c r="ADS59" i="56"/>
  <c r="ADT59" i="56"/>
  <c r="ADU59" i="56"/>
  <c r="ADV59" i="56"/>
  <c r="ADV160" i="56" s="1"/>
  <c r="ADW59" i="56"/>
  <c r="ADW160" i="56" s="1"/>
  <c r="ADX59" i="56"/>
  <c r="ADX160" i="56" s="1"/>
  <c r="ADY59" i="56"/>
  <c r="ADZ59" i="56"/>
  <c r="AEA59" i="56"/>
  <c r="AEB59" i="56"/>
  <c r="AEB160" i="56" s="1"/>
  <c r="AEC59" i="56"/>
  <c r="AED59" i="56"/>
  <c r="AED160" i="56" s="1"/>
  <c r="AEE59" i="56"/>
  <c r="AEF59" i="56"/>
  <c r="AEG59" i="56"/>
  <c r="AEH59" i="56"/>
  <c r="AEH160" i="56" s="1"/>
  <c r="AEI59" i="56"/>
  <c r="AEI160" i="56" s="1"/>
  <c r="AEJ59" i="56"/>
  <c r="AEJ160" i="56" s="1"/>
  <c r="AEK59" i="56"/>
  <c r="AEL59" i="56"/>
  <c r="AEM59" i="56"/>
  <c r="AEN59" i="56"/>
  <c r="AEN160" i="56" s="1"/>
  <c r="AEO59" i="56"/>
  <c r="AEP59" i="56"/>
  <c r="AEP160" i="56" s="1"/>
  <c r="AEQ59" i="56"/>
  <c r="AER59" i="56"/>
  <c r="AES59" i="56"/>
  <c r="AET59" i="56"/>
  <c r="AET160" i="56" s="1"/>
  <c r="AEU59" i="56"/>
  <c r="AEU160" i="56" s="1"/>
  <c r="AEV59" i="56"/>
  <c r="AEV160" i="56" s="1"/>
  <c r="AEW59" i="56"/>
  <c r="AEX59" i="56"/>
  <c r="AEY59" i="56"/>
  <c r="AEZ59" i="56"/>
  <c r="AEZ160" i="56" s="1"/>
  <c r="AFA59" i="56"/>
  <c r="AFB59" i="56"/>
  <c r="AFB160" i="56" s="1"/>
  <c r="AFC59" i="56"/>
  <c r="AFD59" i="56"/>
  <c r="AFE59" i="56"/>
  <c r="AFF59" i="56"/>
  <c r="AFF160" i="56" s="1"/>
  <c r="AFG59" i="56"/>
  <c r="AFG160" i="56" s="1"/>
  <c r="AFH59" i="56"/>
  <c r="AFH160" i="56" s="1"/>
  <c r="AFI59" i="56"/>
  <c r="AFJ59" i="56"/>
  <c r="AFK59" i="56"/>
  <c r="AFL59" i="56"/>
  <c r="AFL160" i="56" s="1"/>
  <c r="AFM59" i="56"/>
  <c r="AFN59" i="56"/>
  <c r="AFN160" i="56" s="1"/>
  <c r="AFO59" i="56"/>
  <c r="AFP59" i="56"/>
  <c r="AFQ59" i="56"/>
  <c r="AFR59" i="56"/>
  <c r="AFR160" i="56" s="1"/>
  <c r="AFS59" i="56"/>
  <c r="AFS160" i="56" s="1"/>
  <c r="AFT59" i="56"/>
  <c r="AFT160" i="56" s="1"/>
  <c r="AFU59" i="56"/>
  <c r="AFV59" i="56"/>
  <c r="AFW59" i="56"/>
  <c r="AFX59" i="56"/>
  <c r="AFX160" i="56" s="1"/>
  <c r="AFY59" i="56"/>
  <c r="AFZ59" i="56"/>
  <c r="AFZ160" i="56" s="1"/>
  <c r="AGA59" i="56"/>
  <c r="AGB59" i="56"/>
  <c r="AGC59" i="56"/>
  <c r="AGD59" i="56"/>
  <c r="AGD160" i="56" s="1"/>
  <c r="AGE59" i="56"/>
  <c r="AGE160" i="56" s="1"/>
  <c r="AGF59" i="56"/>
  <c r="AGF160" i="56" s="1"/>
  <c r="AGG59" i="56"/>
  <c r="AGH59" i="56"/>
  <c r="AGI59" i="56"/>
  <c r="AGJ59" i="56"/>
  <c r="AGJ160" i="56" s="1"/>
  <c r="AGK59" i="56"/>
  <c r="AGL59" i="56"/>
  <c r="AGL160" i="56" s="1"/>
  <c r="AGM59" i="56"/>
  <c r="AGN59" i="56"/>
  <c r="AGO59" i="56"/>
  <c r="AGP59" i="56"/>
  <c r="AGP160" i="56" s="1"/>
  <c r="AGQ59" i="56"/>
  <c r="AGQ160" i="56" s="1"/>
  <c r="AGR59" i="56"/>
  <c r="AGR160" i="56" s="1"/>
  <c r="AGS59" i="56"/>
  <c r="AGT59" i="56"/>
  <c r="AGU59" i="56"/>
  <c r="AGV59" i="56"/>
  <c r="AGV160" i="56" s="1"/>
  <c r="AGW59" i="56"/>
  <c r="AGX59" i="56"/>
  <c r="AGX160" i="56" s="1"/>
  <c r="AGY59" i="56"/>
  <c r="AGZ59" i="56"/>
  <c r="AHA59" i="56"/>
  <c r="AHB59" i="56"/>
  <c r="AHB160" i="56" s="1"/>
  <c r="AHC59" i="56"/>
  <c r="AHC160" i="56" s="1"/>
  <c r="AHD59" i="56"/>
  <c r="AHD160" i="56" s="1"/>
  <c r="AHE59" i="56"/>
  <c r="AHF59" i="56"/>
  <c r="AHG59" i="56"/>
  <c r="AHH59" i="56"/>
  <c r="AHH160" i="56" s="1"/>
  <c r="AHI59" i="56"/>
  <c r="AHJ59" i="56"/>
  <c r="AHJ160" i="56" s="1"/>
  <c r="AHK59" i="56"/>
  <c r="AHL59" i="56"/>
  <c r="AHM59" i="56"/>
  <c r="AHN59" i="56"/>
  <c r="AHN160" i="56" s="1"/>
  <c r="AHO59" i="56"/>
  <c r="AHO160" i="56" s="1"/>
  <c r="AHP59" i="56"/>
  <c r="AHP160" i="56" s="1"/>
  <c r="AHQ59" i="56"/>
  <c r="AHR59" i="56"/>
  <c r="AHS59" i="56"/>
  <c r="D59" i="56"/>
  <c r="D160" i="56" s="1"/>
  <c r="D163" i="56" l="1"/>
  <c r="D164" i="56"/>
  <c r="D165" i="56"/>
  <c r="ADM160" i="56"/>
  <c r="ACC160" i="56"/>
  <c r="AAS160" i="56"/>
  <c r="ZI160" i="56"/>
  <c r="XY160" i="56"/>
  <c r="WO160" i="56"/>
  <c r="VE160" i="56"/>
  <c r="TU160" i="56"/>
  <c r="SK160" i="56"/>
  <c r="RA160" i="56"/>
  <c r="PQ160" i="56"/>
  <c r="OG160" i="56"/>
  <c r="MW160" i="56"/>
  <c r="LM160" i="56"/>
  <c r="KC160" i="56"/>
  <c r="IS160" i="56"/>
  <c r="HI160" i="56"/>
  <c r="FY160" i="56"/>
  <c r="EO160" i="56"/>
  <c r="DE160" i="56"/>
  <c r="BU160" i="56"/>
  <c r="AK160" i="56"/>
  <c r="QU160" i="56"/>
  <c r="QI160" i="56"/>
  <c r="PW160" i="56"/>
  <c r="PK160" i="56"/>
  <c r="OY160" i="56"/>
  <c r="OM160" i="56"/>
  <c r="OA160" i="56"/>
  <c r="NO160" i="56"/>
  <c r="NC160" i="56"/>
  <c r="MQ160" i="56"/>
  <c r="ME160" i="56"/>
  <c r="LS160" i="56"/>
  <c r="LG160" i="56"/>
  <c r="KU160" i="56"/>
  <c r="KI160" i="56"/>
  <c r="JW160" i="56"/>
  <c r="JK160" i="56"/>
  <c r="IY160" i="56"/>
  <c r="IM160" i="56"/>
  <c r="IA160" i="56"/>
  <c r="HO160" i="56"/>
  <c r="HC160" i="56"/>
  <c r="GQ160" i="56"/>
  <c r="GE160" i="56"/>
  <c r="FS160" i="56"/>
  <c r="FG160" i="56"/>
  <c r="EU160" i="56"/>
  <c r="EI160" i="56"/>
  <c r="DW160" i="56"/>
  <c r="DK160" i="56"/>
  <c r="CY160" i="56"/>
  <c r="CM160" i="56"/>
  <c r="CA160" i="56"/>
  <c r="BO160" i="56"/>
  <c r="BC160" i="56"/>
  <c r="AQ160" i="56"/>
  <c r="AE160" i="56"/>
  <c r="S160" i="56"/>
  <c r="G160" i="56"/>
  <c r="AHI160" i="56"/>
  <c r="AGW160" i="56"/>
  <c r="AGK160" i="56"/>
  <c r="AFY160" i="56"/>
  <c r="AFM160" i="56"/>
  <c r="AFA160" i="56"/>
  <c r="AEO160" i="56"/>
  <c r="AEC160" i="56"/>
  <c r="ADQ160" i="56"/>
  <c r="ADE160" i="56"/>
  <c r="ACS160" i="56"/>
  <c r="ACG160" i="56"/>
  <c r="ABU160" i="56"/>
  <c r="ABI160" i="56"/>
  <c r="AAW160" i="56"/>
  <c r="AAK160" i="56"/>
  <c r="ZY160" i="56"/>
  <c r="ZM160" i="56"/>
  <c r="ZA160" i="56"/>
  <c r="YO160" i="56"/>
  <c r="YC160" i="56"/>
  <c r="XQ160" i="56"/>
  <c r="XE160" i="56"/>
  <c r="WS160" i="56"/>
  <c r="WG160" i="56"/>
  <c r="VU160" i="56"/>
  <c r="UW160" i="56"/>
  <c r="UK160" i="56"/>
  <c r="TY160" i="56"/>
  <c r="TM160" i="56"/>
  <c r="TA160" i="56"/>
  <c r="SO160" i="56"/>
  <c r="SC160" i="56"/>
  <c r="RQ160" i="56"/>
  <c r="RE160" i="56"/>
  <c r="QS160" i="56"/>
  <c r="QG160" i="56"/>
  <c r="PU160" i="56"/>
  <c r="PI160" i="56"/>
  <c r="OW160" i="56"/>
  <c r="OK160" i="56"/>
  <c r="NY160" i="56"/>
  <c r="NM160" i="56"/>
  <c r="NA160" i="56"/>
  <c r="MO160" i="56"/>
  <c r="MC160" i="56"/>
  <c r="LQ160" i="56"/>
  <c r="LE160" i="56"/>
  <c r="KS160" i="56"/>
  <c r="KG160" i="56"/>
  <c r="JU160" i="56"/>
  <c r="JI160" i="56"/>
  <c r="IW160" i="56"/>
  <c r="IK160" i="56"/>
  <c r="HY160" i="56"/>
  <c r="HM160" i="56"/>
  <c r="HA160" i="56"/>
  <c r="GO160" i="56"/>
  <c r="GC160" i="56"/>
  <c r="FQ160" i="56"/>
  <c r="FE160" i="56"/>
  <c r="ES160" i="56"/>
  <c r="EG160" i="56"/>
  <c r="DU160" i="56"/>
  <c r="DI160" i="56"/>
  <c r="CW160" i="56"/>
  <c r="CK160" i="56"/>
  <c r="BY160" i="56"/>
  <c r="BM160" i="56"/>
  <c r="BA160" i="56"/>
  <c r="AO160" i="56"/>
  <c r="AC160" i="56"/>
  <c r="Q160" i="56"/>
  <c r="E160" i="56"/>
  <c r="VI160" i="56"/>
  <c r="AHL160" i="56"/>
  <c r="AGZ160" i="56"/>
  <c r="AGN160" i="56"/>
  <c r="AGB160" i="56"/>
  <c r="AFP160" i="56"/>
  <c r="AFD160" i="56"/>
  <c r="AER160" i="56"/>
  <c r="AEF160" i="56"/>
  <c r="ADT160" i="56"/>
  <c r="ADH160" i="56"/>
  <c r="ACV160" i="56"/>
  <c r="ACJ160" i="56"/>
  <c r="ABX160" i="56"/>
  <c r="ABL160" i="56"/>
  <c r="AAZ160" i="56"/>
  <c r="AAN160" i="56"/>
  <c r="AAB160" i="56"/>
  <c r="ZP160" i="56"/>
  <c r="ZD160" i="56"/>
  <c r="YR160" i="56"/>
  <c r="YF160" i="56"/>
  <c r="XT160" i="56"/>
  <c r="XH160" i="56"/>
  <c r="WV160" i="56"/>
  <c r="WJ160" i="56"/>
  <c r="VX160" i="56"/>
  <c r="VL160" i="56"/>
  <c r="UZ160" i="56"/>
  <c r="UN160" i="56"/>
  <c r="UB160" i="56"/>
  <c r="TP160" i="56"/>
  <c r="TD160" i="56"/>
  <c r="SR160" i="56"/>
  <c r="SF160" i="56"/>
  <c r="RT160" i="56"/>
  <c r="RH160" i="56"/>
  <c r="QV160" i="56"/>
  <c r="QJ160" i="56"/>
  <c r="PX160" i="56"/>
  <c r="PL160" i="56"/>
  <c r="OZ160" i="56"/>
  <c r="ON160" i="56"/>
  <c r="OB160" i="56"/>
  <c r="NP160" i="56"/>
  <c r="ND160" i="56"/>
  <c r="MR160" i="56"/>
  <c r="MF160" i="56"/>
  <c r="LT160" i="56"/>
  <c r="LH160" i="56"/>
  <c r="KV160" i="56"/>
  <c r="KJ160" i="56"/>
  <c r="JX160" i="56"/>
  <c r="JL160" i="56"/>
  <c r="IZ160" i="56"/>
  <c r="IN160" i="56"/>
  <c r="IB160" i="56"/>
  <c r="HP160" i="56"/>
  <c r="HD160" i="56"/>
  <c r="GR160" i="56"/>
  <c r="GF160" i="56"/>
  <c r="FT160" i="56"/>
  <c r="FH160" i="56"/>
  <c r="EV160" i="56"/>
  <c r="EJ160" i="56"/>
  <c r="DX160" i="56"/>
  <c r="DL160" i="56"/>
  <c r="CZ160" i="56"/>
  <c r="CN160" i="56"/>
  <c r="CB160" i="56"/>
  <c r="BP160" i="56"/>
  <c r="BD160" i="56"/>
  <c r="AR160" i="56"/>
  <c r="AF160" i="56"/>
  <c r="T160" i="56"/>
  <c r="H160" i="56"/>
  <c r="AHM160" i="56"/>
  <c r="AHA160" i="56"/>
  <c r="AGO160" i="56"/>
  <c r="AGC160" i="56"/>
  <c r="AFQ160" i="56"/>
  <c r="AFE160" i="56"/>
  <c r="AES160" i="56"/>
  <c r="AEG160" i="56"/>
  <c r="ADU160" i="56"/>
  <c r="ADI160" i="56"/>
  <c r="ACW160" i="56"/>
  <c r="ACK160" i="56"/>
  <c r="ABY160" i="56"/>
  <c r="ABM160" i="56"/>
  <c r="ABA160" i="56"/>
  <c r="AAO160" i="56"/>
  <c r="AAC160" i="56"/>
  <c r="ZQ160" i="56"/>
  <c r="ZE160" i="56"/>
  <c r="YS160" i="56"/>
  <c r="YG160" i="56"/>
  <c r="XU160" i="56"/>
  <c r="XI160" i="56"/>
  <c r="WW160" i="56"/>
  <c r="WK160" i="56"/>
  <c r="VY160" i="56"/>
  <c r="VM160" i="56"/>
  <c r="VA160" i="56"/>
  <c r="UO160" i="56"/>
  <c r="UC160" i="56"/>
  <c r="TQ160" i="56"/>
  <c r="TE160" i="56"/>
  <c r="SS160" i="56"/>
  <c r="SG160" i="56"/>
  <c r="RU160" i="56"/>
  <c r="RI160" i="56"/>
  <c r="QW160" i="56"/>
  <c r="QK160" i="56"/>
  <c r="PY160" i="56"/>
  <c r="PM160" i="56"/>
  <c r="PA160" i="56"/>
  <c r="OO160" i="56"/>
  <c r="OC160" i="56"/>
  <c r="NQ160" i="56"/>
  <c r="NE160" i="56"/>
  <c r="MS160" i="56"/>
  <c r="MG160" i="56"/>
  <c r="LU160" i="56"/>
  <c r="LI160" i="56"/>
  <c r="KW160" i="56"/>
  <c r="KK160" i="56"/>
  <c r="JY160" i="56"/>
  <c r="JM160" i="56"/>
  <c r="JA160" i="56"/>
  <c r="IO160" i="56"/>
  <c r="IC160" i="56"/>
  <c r="HQ160" i="56"/>
  <c r="HE160" i="56"/>
  <c r="GS160" i="56"/>
  <c r="GG160" i="56"/>
  <c r="FU160" i="56"/>
  <c r="FI160" i="56"/>
  <c r="EW160" i="56"/>
  <c r="EK160" i="56"/>
  <c r="DY160" i="56"/>
  <c r="DM160" i="56"/>
  <c r="DA160" i="56"/>
  <c r="CO160" i="56"/>
  <c r="CC160" i="56"/>
  <c r="BQ160" i="56"/>
  <c r="BE160" i="56"/>
  <c r="AS160" i="56"/>
  <c r="AG160" i="56"/>
  <c r="U160" i="56"/>
  <c r="I160" i="56"/>
  <c r="AHK160" i="56"/>
  <c r="AGY160" i="56"/>
  <c r="AGM160" i="56"/>
  <c r="AGA160" i="56"/>
  <c r="AFO160" i="56"/>
  <c r="AFC160" i="56"/>
  <c r="AEQ160" i="56"/>
  <c r="AEE160" i="56"/>
  <c r="ADS160" i="56"/>
  <c r="ADG160" i="56"/>
  <c r="ACU160" i="56"/>
  <c r="ACI160" i="56"/>
  <c r="ABW160" i="56"/>
  <c r="ABK160" i="56"/>
  <c r="AAY160" i="56"/>
  <c r="AAM160" i="56"/>
  <c r="AAA160" i="56"/>
  <c r="ZO160" i="56"/>
  <c r="ZC160" i="56"/>
  <c r="YQ160" i="56"/>
  <c r="YE160" i="56"/>
  <c r="XS160" i="56"/>
  <c r="XG160" i="56"/>
  <c r="WU160" i="56"/>
  <c r="WI160" i="56"/>
  <c r="VW160" i="56"/>
  <c r="VK160" i="56"/>
  <c r="UY160" i="56"/>
  <c r="UM160" i="56"/>
  <c r="UA160" i="56"/>
  <c r="TO160" i="56"/>
  <c r="TC160" i="56"/>
  <c r="SQ160" i="56"/>
  <c r="SE160" i="56"/>
  <c r="RS160" i="56"/>
  <c r="RG160" i="56"/>
  <c r="AHS160" i="56"/>
  <c r="AHG160" i="56"/>
  <c r="AGU160" i="56"/>
  <c r="AGI160" i="56"/>
  <c r="AFW160" i="56"/>
  <c r="AFK160" i="56"/>
  <c r="AEY160" i="56"/>
  <c r="AEM160" i="56"/>
  <c r="AEA160" i="56"/>
  <c r="ADO160" i="56"/>
  <c r="ADC160" i="56"/>
  <c r="ACQ160" i="56"/>
  <c r="ACE160" i="56"/>
  <c r="ABS160" i="56"/>
  <c r="ABG160" i="56"/>
  <c r="AAU160" i="56"/>
  <c r="AAI160" i="56"/>
  <c r="ZW160" i="56"/>
  <c r="ZK160" i="56"/>
  <c r="YY160" i="56"/>
  <c r="YM160" i="56"/>
  <c r="YA160" i="56"/>
  <c r="XO160" i="56"/>
  <c r="XC160" i="56"/>
  <c r="WQ160" i="56"/>
  <c r="WE160" i="56"/>
  <c r="VS160" i="56"/>
  <c r="VG160" i="56"/>
  <c r="UU160" i="56"/>
  <c r="UI160" i="56"/>
  <c r="TW160" i="56"/>
  <c r="TK160" i="56"/>
  <c r="SY160" i="56"/>
  <c r="SM160" i="56"/>
  <c r="SA160" i="56"/>
  <c r="RO160" i="56"/>
  <c r="RC160" i="56"/>
  <c r="QQ160" i="56"/>
  <c r="QE160" i="56"/>
  <c r="PS160" i="56"/>
  <c r="PG160" i="56"/>
  <c r="OU160" i="56"/>
  <c r="OI160" i="56"/>
  <c r="NW160" i="56"/>
  <c r="NK160" i="56"/>
  <c r="MY160" i="56"/>
  <c r="MM160" i="56"/>
  <c r="MA160" i="56"/>
  <c r="LO160" i="56"/>
  <c r="LC160" i="56"/>
  <c r="KQ160" i="56"/>
  <c r="KE160" i="56"/>
  <c r="JS160" i="56"/>
  <c r="JG160" i="56"/>
  <c r="IU160" i="56"/>
  <c r="II160" i="56"/>
  <c r="HW160" i="56"/>
  <c r="HK160" i="56"/>
  <c r="GY160" i="56"/>
  <c r="GM160" i="56"/>
  <c r="GA160" i="56"/>
  <c r="FO160" i="56"/>
  <c r="FC160" i="56"/>
  <c r="EQ160" i="56"/>
  <c r="EE160" i="56"/>
  <c r="DS160" i="56"/>
  <c r="DG160" i="56"/>
  <c r="CU160" i="56"/>
  <c r="CI160" i="56"/>
  <c r="BW160" i="56"/>
  <c r="BK160" i="56"/>
  <c r="AY160" i="56"/>
  <c r="AM160" i="56"/>
  <c r="AA160" i="56"/>
  <c r="O160" i="56"/>
  <c r="AHR160" i="56"/>
  <c r="AHF160" i="56"/>
  <c r="AGT160" i="56"/>
  <c r="AGH160" i="56"/>
  <c r="AFJ160" i="56"/>
  <c r="AEX160" i="56"/>
  <c r="AEL160" i="56"/>
  <c r="ADZ160" i="56"/>
  <c r="ADN160" i="56"/>
  <c r="ADB160" i="56"/>
  <c r="ACP160" i="56"/>
  <c r="ACD160" i="56"/>
  <c r="ABR160" i="56"/>
  <c r="ABF160" i="56"/>
  <c r="AAT160" i="56"/>
  <c r="AAH160" i="56"/>
  <c r="ZV160" i="56"/>
  <c r="ZJ160" i="56"/>
  <c r="YX160" i="56"/>
  <c r="YL160" i="56"/>
  <c r="XZ160" i="56"/>
  <c r="XN160" i="56"/>
  <c r="XB160" i="56"/>
  <c r="WP160" i="56"/>
  <c r="WD160" i="56"/>
  <c r="VR160" i="56"/>
  <c r="VF160" i="56"/>
  <c r="UT160" i="56"/>
  <c r="UH160" i="56"/>
  <c r="TV160" i="56"/>
  <c r="TJ160" i="56"/>
  <c r="SX160" i="56"/>
  <c r="SL160" i="56"/>
  <c r="RZ160" i="56"/>
  <c r="RN160" i="56"/>
  <c r="RB160" i="56"/>
  <c r="QP160" i="56"/>
  <c r="QD160" i="56"/>
  <c r="PR160" i="56"/>
  <c r="PF160" i="56"/>
  <c r="OT160" i="56"/>
  <c r="OH160" i="56"/>
  <c r="NV160" i="56"/>
  <c r="NJ160" i="56"/>
  <c r="MX160" i="56"/>
  <c r="ML160" i="56"/>
  <c r="LZ160" i="56"/>
  <c r="LN160" i="56"/>
  <c r="LB160" i="56"/>
  <c r="KP160" i="56"/>
  <c r="KD160" i="56"/>
  <c r="JR160" i="56"/>
  <c r="JF160" i="56"/>
  <c r="IT160" i="56"/>
  <c r="IH160" i="56"/>
  <c r="HV160" i="56"/>
  <c r="HJ160" i="56"/>
  <c r="GX160" i="56"/>
  <c r="GL160" i="56"/>
  <c r="FZ160" i="56"/>
  <c r="FN160" i="56"/>
  <c r="FB160" i="56"/>
  <c r="EP160" i="56"/>
  <c r="ED160" i="56"/>
  <c r="DR160" i="56"/>
  <c r="DF160" i="56"/>
  <c r="CT160" i="56"/>
  <c r="CH160" i="56"/>
  <c r="BV160" i="56"/>
  <c r="BJ160" i="56"/>
  <c r="AX160" i="56"/>
  <c r="AL160" i="56"/>
  <c r="Z160" i="56"/>
  <c r="N160" i="56"/>
  <c r="AHE160" i="56"/>
  <c r="AGG160" i="56"/>
  <c r="AEW160" i="56"/>
  <c r="ADY160" i="56"/>
  <c r="ACO160" i="56"/>
  <c r="ABQ160" i="56"/>
  <c r="ZU160" i="56"/>
  <c r="YW160" i="56"/>
  <c r="XA160" i="56"/>
  <c r="WC160" i="56"/>
  <c r="UG160" i="56"/>
  <c r="TI160" i="56"/>
  <c r="RM160" i="56"/>
  <c r="QC160" i="56"/>
  <c r="PE160" i="56"/>
  <c r="NI160" i="56"/>
  <c r="LY160" i="56"/>
  <c r="LA160" i="56"/>
  <c r="JE160" i="56"/>
  <c r="IG160" i="56"/>
  <c r="GW160" i="56"/>
  <c r="FM160" i="56"/>
  <c r="AHQ160" i="56"/>
  <c r="AGS160" i="56"/>
  <c r="AFU160" i="56"/>
  <c r="AFI160" i="56"/>
  <c r="AEK160" i="56"/>
  <c r="ADA160" i="56"/>
  <c r="ABE160" i="56"/>
  <c r="AAG160" i="56"/>
  <c r="YK160" i="56"/>
  <c r="XM160" i="56"/>
  <c r="VQ160" i="56"/>
  <c r="US160" i="56"/>
  <c r="SW160" i="56"/>
  <c r="RY160" i="56"/>
  <c r="QO160" i="56"/>
  <c r="OS160" i="56"/>
  <c r="NU160" i="56"/>
  <c r="MK160" i="56"/>
  <c r="KO160" i="56"/>
  <c r="JQ160" i="56"/>
  <c r="HU160" i="56"/>
  <c r="GK160" i="56"/>
  <c r="FA160" i="56"/>
  <c r="EC160" i="56"/>
  <c r="DQ160" i="56"/>
  <c r="CS160" i="56"/>
  <c r="CG160" i="56"/>
  <c r="BI160" i="56"/>
  <c r="AW160" i="56"/>
  <c r="Y160" i="56"/>
  <c r="M160" i="56"/>
  <c r="AHT158" i="56"/>
  <c r="AHT59" i="56"/>
  <c r="D167" i="56" l="1"/>
  <c r="D168" i="56" s="1"/>
  <c r="AHT160" i="56"/>
  <c r="D41" i="56" l="1"/>
  <c r="AHS41" i="56"/>
  <c r="AHR41" i="56"/>
  <c r="AHQ41" i="56"/>
  <c r="AHP41" i="56"/>
  <c r="AHO41" i="56"/>
  <c r="AHN41" i="56"/>
  <c r="AHM41" i="56"/>
  <c r="AHL41" i="56"/>
  <c r="AHK41" i="56"/>
  <c r="AHJ41" i="56"/>
  <c r="AHI41" i="56"/>
  <c r="AHH41" i="56"/>
  <c r="AHG41" i="56"/>
  <c r="AHF41" i="56"/>
  <c r="AHE41" i="56"/>
  <c r="AHD41" i="56"/>
  <c r="AHC41" i="56"/>
  <c r="AHB41" i="56"/>
  <c r="AHA41" i="56"/>
  <c r="AGZ41" i="56"/>
  <c r="AGY41" i="56"/>
  <c r="AGX41" i="56"/>
  <c r="AGW41" i="56"/>
  <c r="AGV41" i="56"/>
  <c r="AGU41" i="56"/>
  <c r="AGT41" i="56"/>
  <c r="AGS41" i="56"/>
  <c r="AGR41" i="56"/>
  <c r="AGQ41" i="56"/>
  <c r="AGP41" i="56"/>
  <c r="AGO41" i="56"/>
  <c r="AGN41" i="56"/>
  <c r="AGM41" i="56"/>
  <c r="AGL41" i="56"/>
  <c r="AGK41" i="56"/>
  <c r="AGJ41" i="56"/>
  <c r="AGI41" i="56"/>
  <c r="AGH41" i="56"/>
  <c r="AGG41" i="56"/>
  <c r="AGF41" i="56"/>
  <c r="AGE41" i="56"/>
  <c r="AGD41" i="56"/>
  <c r="AGC41" i="56"/>
  <c r="AGB41" i="56"/>
  <c r="AGA41" i="56"/>
  <c r="AFZ41" i="56"/>
  <c r="AFY41" i="56"/>
  <c r="AFX41" i="56"/>
  <c r="AFW41" i="56"/>
  <c r="AFV41" i="56"/>
  <c r="AFU41" i="56"/>
  <c r="AFT41" i="56"/>
  <c r="AFS41" i="56"/>
  <c r="AFR41" i="56"/>
  <c r="AFQ41" i="56"/>
  <c r="AFP41" i="56"/>
  <c r="AFO41" i="56"/>
  <c r="AFN41" i="56"/>
  <c r="AFM41" i="56"/>
  <c r="AFL41" i="56"/>
  <c r="AFK41" i="56"/>
  <c r="AFJ41" i="56"/>
  <c r="AFI41" i="56"/>
  <c r="AFH41" i="56"/>
  <c r="AFG41" i="56"/>
  <c r="AFF41" i="56"/>
  <c r="AFE41" i="56"/>
  <c r="AFD41" i="56"/>
  <c r="AFC41" i="56"/>
  <c r="AFB41" i="56"/>
  <c r="AFA41" i="56"/>
  <c r="AEZ41" i="56"/>
  <c r="AEY41" i="56"/>
  <c r="AEX41" i="56"/>
  <c r="AEW41" i="56"/>
  <c r="AEV41" i="56"/>
  <c r="AEU41" i="56"/>
  <c r="AET41" i="56"/>
  <c r="AES41" i="56"/>
  <c r="AER41" i="56"/>
  <c r="AEQ41" i="56"/>
  <c r="AEP41" i="56"/>
  <c r="AEO41" i="56"/>
  <c r="AEN41" i="56"/>
  <c r="AEM41" i="56"/>
  <c r="AEL41" i="56"/>
  <c r="AEK41" i="56"/>
  <c r="AEJ41" i="56"/>
  <c r="AEI41" i="56"/>
  <c r="AEH41" i="56"/>
  <c r="AEG41" i="56"/>
  <c r="AEF41" i="56"/>
  <c r="AEE41" i="56"/>
  <c r="AED41" i="56"/>
  <c r="AEC41" i="56"/>
  <c r="AEB41" i="56"/>
  <c r="AEA41" i="56"/>
  <c r="ADZ41" i="56"/>
  <c r="ADY41" i="56"/>
  <c r="ADX41" i="56"/>
  <c r="ADW41" i="56"/>
  <c r="ADV41" i="56"/>
  <c r="ADU41" i="56"/>
  <c r="ADT41" i="56"/>
  <c r="ADS41" i="56"/>
  <c r="ADR41" i="56"/>
  <c r="ADQ41" i="56"/>
  <c r="ADP41" i="56"/>
  <c r="ADO41" i="56"/>
  <c r="ADN41" i="56"/>
  <c r="ADM41" i="56"/>
  <c r="ADL41" i="56"/>
  <c r="ADK41" i="56"/>
  <c r="ADJ41" i="56"/>
  <c r="ADI41" i="56"/>
  <c r="ADH41" i="56"/>
  <c r="ADG41" i="56"/>
  <c r="ADF41" i="56"/>
  <c r="ADE41" i="56"/>
  <c r="ADD41" i="56"/>
  <c r="ADC41" i="56"/>
  <c r="ADB41" i="56"/>
  <c r="ADA41" i="56"/>
  <c r="ACZ41" i="56"/>
  <c r="ACY41" i="56"/>
  <c r="ACX41" i="56"/>
  <c r="ACW41" i="56"/>
  <c r="ACV41" i="56"/>
  <c r="ACU41" i="56"/>
  <c r="ACT41" i="56"/>
  <c r="ACS41" i="56"/>
  <c r="ACR41" i="56"/>
  <c r="ACQ41" i="56"/>
  <c r="ACP41" i="56"/>
  <c r="ACO41" i="56"/>
  <c r="ACN41" i="56"/>
  <c r="ACM41" i="56"/>
  <c r="ACL41" i="56"/>
  <c r="ACK41" i="56"/>
  <c r="ACJ41" i="56"/>
  <c r="ACI41" i="56"/>
  <c r="ACH41" i="56"/>
  <c r="ACG41" i="56"/>
  <c r="ACF41" i="56"/>
  <c r="ACE41" i="56"/>
  <c r="ACD41" i="56"/>
  <c r="ACC41" i="56"/>
  <c r="ACB41" i="56"/>
  <c r="ACA41" i="56"/>
  <c r="ABZ41" i="56"/>
  <c r="ABY41" i="56"/>
  <c r="ABX41" i="56"/>
  <c r="ABW41" i="56"/>
  <c r="ABV41" i="56"/>
  <c r="ABU41" i="56"/>
  <c r="ABT41" i="56"/>
  <c r="ABS41" i="56"/>
  <c r="ABR41" i="56"/>
  <c r="ABQ41" i="56"/>
  <c r="ABP41" i="56"/>
  <c r="ABO41" i="56"/>
  <c r="ABN41" i="56"/>
  <c r="ABM41" i="56"/>
  <c r="ABL41" i="56"/>
  <c r="ABK41" i="56"/>
  <c r="ABJ41" i="56"/>
  <c r="ABI41" i="56"/>
  <c r="ABH41" i="56"/>
  <c r="ABG41" i="56"/>
  <c r="ABF41" i="56"/>
  <c r="ABE41" i="56"/>
  <c r="ABD41" i="56"/>
  <c r="ABC41" i="56"/>
  <c r="ABB41" i="56"/>
  <c r="ABA41" i="56"/>
  <c r="AAZ41" i="56"/>
  <c r="AAY41" i="56"/>
  <c r="AAX41" i="56"/>
  <c r="AAW41" i="56"/>
  <c r="AAV41" i="56"/>
  <c r="AAU41" i="56"/>
  <c r="AAT41" i="56"/>
  <c r="AAS41" i="56"/>
  <c r="AAR41" i="56"/>
  <c r="AAQ41" i="56"/>
  <c r="AAP41" i="56"/>
  <c r="AAO41" i="56"/>
  <c r="AAN41" i="56"/>
  <c r="AAM41" i="56"/>
  <c r="AAL41" i="56"/>
  <c r="AAK41" i="56"/>
  <c r="AAJ41" i="56"/>
  <c r="AAI41" i="56"/>
  <c r="AAH41" i="56"/>
  <c r="AAG41" i="56"/>
  <c r="AAF41" i="56"/>
  <c r="AAE41" i="56"/>
  <c r="AAD41" i="56"/>
  <c r="AAC41" i="56"/>
  <c r="AAB41" i="56"/>
  <c r="AAA41" i="56"/>
  <c r="ZZ41" i="56"/>
  <c r="ZY41" i="56"/>
  <c r="ZX41" i="56"/>
  <c r="ZW41" i="56"/>
  <c r="ZV41" i="56"/>
  <c r="ZU41" i="56"/>
  <c r="ZT41" i="56"/>
  <c r="ZS41" i="56"/>
  <c r="ZR41" i="56"/>
  <c r="ZQ41" i="56"/>
  <c r="ZP41" i="56"/>
  <c r="ZO41" i="56"/>
  <c r="ZN41" i="56"/>
  <c r="ZM41" i="56"/>
  <c r="ZL41" i="56"/>
  <c r="ZK41" i="56"/>
  <c r="ZJ41" i="56"/>
  <c r="ZI41" i="56"/>
  <c r="ZH41" i="56"/>
  <c r="ZG41" i="56"/>
  <c r="ZF41" i="56"/>
  <c r="ZE41" i="56"/>
  <c r="ZD41" i="56"/>
  <c r="ZC41" i="56"/>
  <c r="ZB41" i="56"/>
  <c r="ZA41" i="56"/>
  <c r="YZ41" i="56"/>
  <c r="YY41" i="56"/>
  <c r="YX41" i="56"/>
  <c r="YW41" i="56"/>
  <c r="YV41" i="56"/>
  <c r="YU41" i="56"/>
  <c r="YT41" i="56"/>
  <c r="YS41" i="56"/>
  <c r="YR41" i="56"/>
  <c r="YQ41" i="56"/>
  <c r="YP41" i="56"/>
  <c r="YO41" i="56"/>
  <c r="YN41" i="56"/>
  <c r="YM41" i="56"/>
  <c r="YL41" i="56"/>
  <c r="YK41" i="56"/>
  <c r="YJ41" i="56"/>
  <c r="YI41" i="56"/>
  <c r="YH41" i="56"/>
  <c r="YG41" i="56"/>
  <c r="YF41" i="56"/>
  <c r="YE41" i="56"/>
  <c r="YD41" i="56"/>
  <c r="YC41" i="56"/>
  <c r="YB41" i="56"/>
  <c r="YA41" i="56"/>
  <c r="XZ41" i="56"/>
  <c r="XY41" i="56"/>
  <c r="XX41" i="56"/>
  <c r="XW41" i="56"/>
  <c r="XV41" i="56"/>
  <c r="XU41" i="56"/>
  <c r="XT41" i="56"/>
  <c r="XS41" i="56"/>
  <c r="XR41" i="56"/>
  <c r="XQ41" i="56"/>
  <c r="XP41" i="56"/>
  <c r="XO41" i="56"/>
  <c r="XN41" i="56"/>
  <c r="XM41" i="56"/>
  <c r="XL41" i="56"/>
  <c r="XK41" i="56"/>
  <c r="XJ41" i="56"/>
  <c r="XI41" i="56"/>
  <c r="XH41" i="56"/>
  <c r="XG41" i="56"/>
  <c r="XF41" i="56"/>
  <c r="XE41" i="56"/>
  <c r="XD41" i="56"/>
  <c r="XC41" i="56"/>
  <c r="XB41" i="56"/>
  <c r="XA41" i="56"/>
  <c r="WZ41" i="56"/>
  <c r="WY41" i="56"/>
  <c r="WX41" i="56"/>
  <c r="WW41" i="56"/>
  <c r="WV41" i="56"/>
  <c r="WU41" i="56"/>
  <c r="WT41" i="56"/>
  <c r="WS41" i="56"/>
  <c r="WR41" i="56"/>
  <c r="WQ41" i="56"/>
  <c r="WP41" i="56"/>
  <c r="WO41" i="56"/>
  <c r="WN41" i="56"/>
  <c r="WM41" i="56"/>
  <c r="WL41" i="56"/>
  <c r="WK41" i="56"/>
  <c r="WJ41" i="56"/>
  <c r="WI41" i="56"/>
  <c r="WH41" i="56"/>
  <c r="WG41" i="56"/>
  <c r="WF41" i="56"/>
  <c r="WE41" i="56"/>
  <c r="WD41" i="56"/>
  <c r="WC41" i="56"/>
  <c r="WB41" i="56"/>
  <c r="WA41" i="56"/>
  <c r="VZ41" i="56"/>
  <c r="VY41" i="56"/>
  <c r="VX41" i="56"/>
  <c r="VW41" i="56"/>
  <c r="VV41" i="56"/>
  <c r="VU41" i="56"/>
  <c r="VT41" i="56"/>
  <c r="VR41" i="56"/>
  <c r="VQ41" i="56"/>
  <c r="VP41" i="56"/>
  <c r="VO41" i="56"/>
  <c r="VN41" i="56"/>
  <c r="VM41" i="56"/>
  <c r="VL41" i="56"/>
  <c r="VK41" i="56"/>
  <c r="VJ41" i="56"/>
  <c r="VI41" i="56"/>
  <c r="VH41" i="56"/>
  <c r="VG41" i="56"/>
  <c r="VF41" i="56"/>
  <c r="VE41" i="56"/>
  <c r="VD41" i="56"/>
  <c r="VC41" i="56"/>
  <c r="VB41" i="56"/>
  <c r="VA41" i="56"/>
  <c r="UZ41" i="56"/>
  <c r="UY41" i="56"/>
  <c r="UX41" i="56"/>
  <c r="UW41" i="56"/>
  <c r="UV41" i="56"/>
  <c r="UU41" i="56"/>
  <c r="UT41" i="56"/>
  <c r="US41" i="56"/>
  <c r="UR41" i="56"/>
  <c r="UQ41" i="56"/>
  <c r="UP41" i="56"/>
  <c r="UO41" i="56"/>
  <c r="UN41" i="56"/>
  <c r="UM41" i="56"/>
  <c r="UL41" i="56"/>
  <c r="UK41" i="56"/>
  <c r="UJ41" i="56"/>
  <c r="UI41" i="56"/>
  <c r="UH41" i="56"/>
  <c r="UG41" i="56"/>
  <c r="UF41" i="56"/>
  <c r="UE41" i="56"/>
  <c r="UD41" i="56"/>
  <c r="UC41" i="56"/>
  <c r="UB41" i="56"/>
  <c r="UA41" i="56"/>
  <c r="TZ41" i="56"/>
  <c r="TY41" i="56"/>
  <c r="TX41" i="56"/>
  <c r="TW41" i="56"/>
  <c r="TV41" i="56"/>
  <c r="TU41" i="56"/>
  <c r="TT41" i="56"/>
  <c r="TS41" i="56"/>
  <c r="TR41" i="56"/>
  <c r="TQ41" i="56"/>
  <c r="TP41" i="56"/>
  <c r="TO41" i="56"/>
  <c r="TN41" i="56"/>
  <c r="TM41" i="56"/>
  <c r="TL41" i="56"/>
  <c r="TK41" i="56"/>
  <c r="TJ41" i="56"/>
  <c r="TI41" i="56"/>
  <c r="TH41" i="56"/>
  <c r="TG41" i="56"/>
  <c r="TF41" i="56"/>
  <c r="TE41" i="56"/>
  <c r="TD41" i="56"/>
  <c r="TC41" i="56"/>
  <c r="TB41" i="56"/>
  <c r="TA41" i="56"/>
  <c r="SZ41" i="56"/>
  <c r="SY41" i="56"/>
  <c r="SX41" i="56"/>
  <c r="SW41" i="56"/>
  <c r="SV41" i="56"/>
  <c r="SU41" i="56"/>
  <c r="ST41" i="56"/>
  <c r="SS41" i="56"/>
  <c r="SR41" i="56"/>
  <c r="SQ41" i="56"/>
  <c r="SP41" i="56"/>
  <c r="SO41" i="56"/>
  <c r="SN41" i="56"/>
  <c r="SM41" i="56"/>
  <c r="SL41" i="56"/>
  <c r="SK41" i="56"/>
  <c r="SJ41" i="56"/>
  <c r="SI41" i="56"/>
  <c r="SH41" i="56"/>
  <c r="SG41" i="56"/>
  <c r="SF41" i="56"/>
  <c r="SE41" i="56"/>
  <c r="SD41" i="56"/>
  <c r="SC41" i="56"/>
  <c r="SB41" i="56"/>
  <c r="SA41" i="56"/>
  <c r="RZ41" i="56"/>
  <c r="RY41" i="56"/>
  <c r="RX41" i="56"/>
  <c r="RW41" i="56"/>
  <c r="RV41" i="56"/>
  <c r="RU41" i="56"/>
  <c r="RT41" i="56"/>
  <c r="RS41" i="56"/>
  <c r="RR41" i="56"/>
  <c r="RQ41" i="56"/>
  <c r="RP41" i="56"/>
  <c r="RO41" i="56"/>
  <c r="RN41" i="56"/>
  <c r="RM41" i="56"/>
  <c r="RL41" i="56"/>
  <c r="RK41" i="56"/>
  <c r="RJ41" i="56"/>
  <c r="RI41" i="56"/>
  <c r="RH41" i="56"/>
  <c r="RG41" i="56"/>
  <c r="RF41" i="56"/>
  <c r="RE41" i="56"/>
  <c r="RD41" i="56"/>
  <c r="RC41" i="56"/>
  <c r="RB41" i="56"/>
  <c r="RA41" i="56"/>
  <c r="QZ41" i="56"/>
  <c r="QY41" i="56"/>
  <c r="QX41" i="56"/>
  <c r="QW41" i="56"/>
  <c r="QV41" i="56"/>
  <c r="QU41" i="56"/>
  <c r="QT41" i="56"/>
  <c r="QS41" i="56"/>
  <c r="QR41" i="56"/>
  <c r="QQ41" i="56"/>
  <c r="QP41" i="56"/>
  <c r="QO41" i="56"/>
  <c r="QN41" i="56"/>
  <c r="QM41" i="56"/>
  <c r="QL41" i="56"/>
  <c r="QK41" i="56"/>
  <c r="QJ41" i="56"/>
  <c r="QI41" i="56"/>
  <c r="QH41" i="56"/>
  <c r="QG41" i="56"/>
  <c r="QF41" i="56"/>
  <c r="QE41" i="56"/>
  <c r="QD41" i="56"/>
  <c r="QC41" i="56"/>
  <c r="QB41" i="56"/>
  <c r="QA41" i="56"/>
  <c r="PZ41" i="56"/>
  <c r="PY41" i="56"/>
  <c r="PX41" i="56"/>
  <c r="PW41" i="56"/>
  <c r="PV41" i="56"/>
  <c r="PU41" i="56"/>
  <c r="PT41" i="56"/>
  <c r="PS41" i="56"/>
  <c r="PR41" i="56"/>
  <c r="PQ41" i="56"/>
  <c r="PP41" i="56"/>
  <c r="PO41" i="56"/>
  <c r="PN41" i="56"/>
  <c r="PM41" i="56"/>
  <c r="PL41" i="56"/>
  <c r="PK41" i="56"/>
  <c r="PJ41" i="56"/>
  <c r="PI41" i="56"/>
  <c r="PH41" i="56"/>
  <c r="PG41" i="56"/>
  <c r="PF41" i="56"/>
  <c r="PE41" i="56"/>
  <c r="PD41" i="56"/>
  <c r="PC41" i="56"/>
  <c r="PB41" i="56"/>
  <c r="PA41" i="56"/>
  <c r="OZ41" i="56"/>
  <c r="OY41" i="56"/>
  <c r="OX41" i="56"/>
  <c r="OW41" i="56"/>
  <c r="OV41" i="56"/>
  <c r="OU41" i="56"/>
  <c r="OT41" i="56"/>
  <c r="OS41" i="56"/>
  <c r="OR41" i="56"/>
  <c r="OQ41" i="56"/>
  <c r="OP41" i="56"/>
  <c r="OO41" i="56"/>
  <c r="ON41" i="56"/>
  <c r="OM41" i="56"/>
  <c r="OL41" i="56"/>
  <c r="OK41" i="56"/>
  <c r="OJ41" i="56"/>
  <c r="OI41" i="56"/>
  <c r="OH41" i="56"/>
  <c r="OG41" i="56"/>
  <c r="OF41" i="56"/>
  <c r="OE41" i="56"/>
  <c r="OD41" i="56"/>
  <c r="OC41" i="56"/>
  <c r="OB41" i="56"/>
  <c r="OA41" i="56"/>
  <c r="NZ41" i="56"/>
  <c r="NY41" i="56"/>
  <c r="NX41" i="56"/>
  <c r="NW41" i="56"/>
  <c r="NV41" i="56"/>
  <c r="NU41" i="56"/>
  <c r="NT41" i="56"/>
  <c r="NS41" i="56"/>
  <c r="NR41" i="56"/>
  <c r="NQ41" i="56"/>
  <c r="NP41" i="56"/>
  <c r="NO41" i="56"/>
  <c r="NN41" i="56"/>
  <c r="NM41" i="56"/>
  <c r="NL41" i="56"/>
  <c r="NK41" i="56"/>
  <c r="NJ41" i="56"/>
  <c r="NI41" i="56"/>
  <c r="NH41" i="56"/>
  <c r="NG41" i="56"/>
  <c r="NF41" i="56"/>
  <c r="NE41" i="56"/>
  <c r="ND41" i="56"/>
  <c r="NC41" i="56"/>
  <c r="NB41" i="56"/>
  <c r="NA41" i="56"/>
  <c r="MZ41" i="56"/>
  <c r="MY41" i="56"/>
  <c r="MX41" i="56"/>
  <c r="MW41" i="56"/>
  <c r="MV41" i="56"/>
  <c r="MU41" i="56"/>
  <c r="MT41" i="56"/>
  <c r="MS41" i="56"/>
  <c r="MR41" i="56"/>
  <c r="MQ41" i="56"/>
  <c r="MP41" i="56"/>
  <c r="MO41" i="56"/>
  <c r="MN41" i="56"/>
  <c r="MM41" i="56"/>
  <c r="ML41" i="56"/>
  <c r="MK41" i="56"/>
  <c r="MJ41" i="56"/>
  <c r="MI41" i="56"/>
  <c r="MH41" i="56"/>
  <c r="MG41" i="56"/>
  <c r="MF41" i="56"/>
  <c r="ME41" i="56"/>
  <c r="MD41" i="56"/>
  <c r="MC41" i="56"/>
  <c r="MB41" i="56"/>
  <c r="MA41" i="56"/>
  <c r="LZ41" i="56"/>
  <c r="LY41" i="56"/>
  <c r="LX41" i="56"/>
  <c r="LW41" i="56"/>
  <c r="LV41" i="56"/>
  <c r="LU41" i="56"/>
  <c r="LT41" i="56"/>
  <c r="LS41" i="56"/>
  <c r="LR41" i="56"/>
  <c r="LQ41" i="56"/>
  <c r="LP41" i="56"/>
  <c r="LO41" i="56"/>
  <c r="LN41" i="56"/>
  <c r="LM41" i="56"/>
  <c r="LL41" i="56"/>
  <c r="LK41" i="56"/>
  <c r="LJ41" i="56"/>
  <c r="LI41" i="56"/>
  <c r="LH41" i="56"/>
  <c r="LG41" i="56"/>
  <c r="LF41" i="56"/>
  <c r="LE41" i="56"/>
  <c r="LD41" i="56"/>
  <c r="LC41" i="56"/>
  <c r="LB41" i="56"/>
  <c r="LA41" i="56"/>
  <c r="KZ41" i="56"/>
  <c r="KY41" i="56"/>
  <c r="KX41" i="56"/>
  <c r="KW41" i="56"/>
  <c r="KV41" i="56"/>
  <c r="KU41" i="56"/>
  <c r="KT41" i="56"/>
  <c r="KS41" i="56"/>
  <c r="KR41" i="56"/>
  <c r="KQ41" i="56"/>
  <c r="KP41" i="56"/>
  <c r="KO41" i="56"/>
  <c r="KN41" i="56"/>
  <c r="KM41" i="56"/>
  <c r="KL41" i="56"/>
  <c r="KK41" i="56"/>
  <c r="KJ41" i="56"/>
  <c r="KI41" i="56"/>
  <c r="KH41" i="56"/>
  <c r="KG41" i="56"/>
  <c r="KF41" i="56"/>
  <c r="KE41" i="56"/>
  <c r="KD41" i="56"/>
  <c r="KC41" i="56"/>
  <c r="KB41" i="56"/>
  <c r="KA41" i="56"/>
  <c r="JZ41" i="56"/>
  <c r="JY41" i="56"/>
  <c r="JX41" i="56"/>
  <c r="JW41" i="56"/>
  <c r="JV41" i="56"/>
  <c r="JU41" i="56"/>
  <c r="JT41" i="56"/>
  <c r="JS41" i="56"/>
  <c r="JR41" i="56"/>
  <c r="JQ41" i="56"/>
  <c r="JP41" i="56"/>
  <c r="JO41" i="56"/>
  <c r="JN41" i="56"/>
  <c r="JM41" i="56"/>
  <c r="JL41" i="56"/>
  <c r="JK41" i="56"/>
  <c r="JJ41" i="56"/>
  <c r="JI41" i="56"/>
  <c r="JH41" i="56"/>
  <c r="JG41" i="56"/>
  <c r="JF41" i="56"/>
  <c r="JE41" i="56"/>
  <c r="JD41" i="56"/>
  <c r="JC41" i="56"/>
  <c r="JB41" i="56"/>
  <c r="JA41" i="56"/>
  <c r="IZ41" i="56"/>
  <c r="IY41" i="56"/>
  <c r="IX41" i="56"/>
  <c r="IW41" i="56"/>
  <c r="IV41" i="56"/>
  <c r="IU41" i="56"/>
  <c r="IT41" i="56"/>
  <c r="IS41" i="56"/>
  <c r="IR41" i="56"/>
  <c r="IQ41" i="56"/>
  <c r="IP41" i="56"/>
  <c r="IO41" i="56"/>
  <c r="IN41" i="56"/>
  <c r="IM41" i="56"/>
  <c r="IL41" i="56"/>
  <c r="IK41" i="56"/>
  <c r="IJ41" i="56"/>
  <c r="II41" i="56"/>
  <c r="IH41" i="56"/>
  <c r="IG41" i="56"/>
  <c r="IF41" i="56"/>
  <c r="IE41" i="56"/>
  <c r="ID41" i="56"/>
  <c r="IC41" i="56"/>
  <c r="IB41" i="56"/>
  <c r="IA41" i="56"/>
  <c r="HZ41" i="56"/>
  <c r="HY41" i="56"/>
  <c r="HX41" i="56"/>
  <c r="HW41" i="56"/>
  <c r="HV41" i="56"/>
  <c r="HU41" i="56"/>
  <c r="HT41" i="56"/>
  <c r="HS41" i="56"/>
  <c r="HR41" i="56"/>
  <c r="HQ41" i="56"/>
  <c r="HP41" i="56"/>
  <c r="HO41" i="56"/>
  <c r="HN41" i="56"/>
  <c r="HM41" i="56"/>
  <c r="HL41" i="56"/>
  <c r="HK41" i="56"/>
  <c r="HJ41" i="56"/>
  <c r="HI41" i="56"/>
  <c r="HH41" i="56"/>
  <c r="HG41" i="56"/>
  <c r="HF41" i="56"/>
  <c r="HE41" i="56"/>
  <c r="HD41" i="56"/>
  <c r="HC41" i="56"/>
  <c r="HB41" i="56"/>
  <c r="HA41" i="56"/>
  <c r="GZ41" i="56"/>
  <c r="GY41" i="56"/>
  <c r="GX41" i="56"/>
  <c r="GW41" i="56"/>
  <c r="GV41" i="56"/>
  <c r="GU41" i="56"/>
  <c r="GT41" i="56"/>
  <c r="GS41" i="56"/>
  <c r="GR41" i="56"/>
  <c r="GQ41" i="56"/>
  <c r="GP41" i="56"/>
  <c r="GO41" i="56"/>
  <c r="GN41" i="56"/>
  <c r="GM41" i="56"/>
  <c r="GL41" i="56"/>
  <c r="GK41" i="56"/>
  <c r="GJ41" i="56"/>
  <c r="GI41" i="56"/>
  <c r="GH41" i="56"/>
  <c r="GG41" i="56"/>
  <c r="GF41" i="56"/>
  <c r="GE41" i="56"/>
  <c r="GD41" i="56"/>
  <c r="GC41" i="56"/>
  <c r="GB41" i="56"/>
  <c r="GA41" i="56"/>
  <c r="FZ41" i="56"/>
  <c r="FY41" i="56"/>
  <c r="FX41" i="56"/>
  <c r="FW41" i="56"/>
  <c r="FV41" i="56"/>
  <c r="FU41" i="56"/>
  <c r="FT41" i="56"/>
  <c r="FS41" i="56"/>
  <c r="FR41" i="56"/>
  <c r="FQ41" i="56"/>
  <c r="FP41" i="56"/>
  <c r="FO41" i="56"/>
  <c r="FN41" i="56"/>
  <c r="FM41" i="56"/>
  <c r="FL41" i="56"/>
  <c r="FK41" i="56"/>
  <c r="FJ41" i="56"/>
  <c r="FI41" i="56"/>
  <c r="FH41" i="56"/>
  <c r="FG41" i="56"/>
  <c r="FF41" i="56"/>
  <c r="FE41" i="56"/>
  <c r="FD41" i="56"/>
  <c r="FC41" i="56"/>
  <c r="FB41" i="56"/>
  <c r="FA41" i="56"/>
  <c r="EZ41" i="56"/>
  <c r="EY41" i="56"/>
  <c r="EX41" i="56"/>
  <c r="EW41" i="56"/>
  <c r="EV41" i="56"/>
  <c r="EU41" i="56"/>
  <c r="ET41" i="56"/>
  <c r="ES41" i="56"/>
  <c r="ER41" i="56"/>
  <c r="EQ41" i="56"/>
  <c r="EP41" i="56"/>
  <c r="EO41" i="56"/>
  <c r="EN41" i="56"/>
  <c r="EM41" i="56"/>
  <c r="EL41" i="56"/>
  <c r="EK41" i="56"/>
  <c r="EJ41" i="56"/>
  <c r="EI41" i="56"/>
  <c r="EH41" i="56"/>
  <c r="EG41" i="56"/>
  <c r="EF41" i="56"/>
  <c r="EE41" i="56"/>
  <c r="ED41" i="56"/>
  <c r="EC41" i="56"/>
  <c r="EB41" i="56"/>
  <c r="EA41" i="56"/>
  <c r="DZ41" i="56"/>
  <c r="DY41" i="56"/>
  <c r="DX41" i="56"/>
  <c r="DW41" i="56"/>
  <c r="DV41" i="56"/>
  <c r="DU41" i="56"/>
  <c r="DT41" i="56"/>
  <c r="DS41" i="56"/>
  <c r="DR41" i="56"/>
  <c r="DQ41" i="56"/>
  <c r="DP41" i="56"/>
  <c r="DO41" i="56"/>
  <c r="DN41" i="56"/>
  <c r="DM41" i="56"/>
  <c r="DL41" i="56"/>
  <c r="DK41" i="56"/>
  <c r="DJ41" i="56"/>
  <c r="DI41" i="56"/>
  <c r="DH41" i="56"/>
  <c r="DG41" i="56"/>
  <c r="DF41" i="56"/>
  <c r="DE41" i="56"/>
  <c r="DD41" i="56"/>
  <c r="DC41" i="56"/>
  <c r="DB41" i="56"/>
  <c r="DA41" i="56"/>
  <c r="CZ41" i="56"/>
  <c r="CY41" i="56"/>
  <c r="CX41" i="56"/>
  <c r="CW41" i="56"/>
  <c r="CV41" i="56"/>
  <c r="CU41" i="56"/>
  <c r="CT41" i="56"/>
  <c r="CS41" i="56"/>
  <c r="CR41" i="56"/>
  <c r="CQ41" i="56"/>
  <c r="CP41" i="56"/>
  <c r="CO41" i="56"/>
  <c r="CN41" i="56"/>
  <c r="CM41" i="56"/>
  <c r="CL41" i="56"/>
  <c r="CK41" i="56"/>
  <c r="CJ41" i="56"/>
  <c r="CI41" i="56"/>
  <c r="CH41" i="56"/>
  <c r="CG41" i="56"/>
  <c r="CF41" i="56"/>
  <c r="CE41" i="56"/>
  <c r="CD41" i="56"/>
  <c r="CC41" i="56"/>
  <c r="CB41" i="56"/>
  <c r="CA41" i="56"/>
  <c r="BZ41" i="56"/>
  <c r="BY41" i="56"/>
  <c r="BX41" i="56"/>
  <c r="BW41" i="56"/>
  <c r="BV41" i="56"/>
  <c r="BU41" i="56"/>
  <c r="BT41" i="56"/>
  <c r="BS41" i="56"/>
  <c r="BR41" i="56"/>
  <c r="BQ41" i="56"/>
  <c r="BP41" i="56"/>
  <c r="BO41" i="56"/>
  <c r="BN41" i="56"/>
  <c r="BM41" i="56"/>
  <c r="BL41" i="56"/>
  <c r="BK41" i="56"/>
  <c r="BJ41" i="56"/>
  <c r="BI41" i="56"/>
  <c r="BH41" i="56"/>
  <c r="BG41" i="56"/>
  <c r="BF41" i="56"/>
  <c r="BE41" i="56"/>
  <c r="BD41" i="56"/>
  <c r="BC41" i="56"/>
  <c r="BB41" i="56"/>
  <c r="BA41" i="56"/>
  <c r="AZ41" i="56"/>
  <c r="AY41" i="56"/>
  <c r="AX41" i="56"/>
  <c r="AW41" i="56"/>
  <c r="AV41" i="56"/>
  <c r="AU41" i="56"/>
  <c r="AT41" i="56"/>
  <c r="AS41" i="56"/>
  <c r="AR41" i="56"/>
  <c r="AQ41" i="56"/>
  <c r="AP41" i="56"/>
  <c r="AO41" i="56"/>
  <c r="AN41" i="56"/>
  <c r="AM41" i="56"/>
  <c r="AL41" i="56"/>
  <c r="AK41" i="56"/>
  <c r="AJ41" i="56"/>
  <c r="AI41" i="56"/>
  <c r="AH41" i="56"/>
  <c r="AG41" i="56"/>
  <c r="AF41" i="56"/>
  <c r="AE41" i="56"/>
  <c r="AD41" i="56"/>
  <c r="AC41" i="56"/>
  <c r="AB41" i="56"/>
  <c r="AA41" i="56"/>
  <c r="Z41" i="56"/>
  <c r="Y41" i="56"/>
  <c r="X41" i="56"/>
  <c r="W41" i="56"/>
  <c r="V41" i="56"/>
  <c r="U41" i="56"/>
  <c r="T41" i="56"/>
  <c r="S41" i="56"/>
  <c r="R41" i="56"/>
  <c r="Q41" i="56"/>
  <c r="P41" i="56"/>
  <c r="O41" i="56"/>
  <c r="N41" i="56"/>
  <c r="M41" i="56"/>
  <c r="L41" i="56"/>
  <c r="K41" i="56"/>
  <c r="J41" i="56"/>
  <c r="I41" i="56"/>
  <c r="H41" i="56"/>
  <c r="G41" i="56"/>
  <c r="F41" i="56"/>
  <c r="E41" i="56"/>
  <c r="AHS38" i="56"/>
  <c r="AHS161" i="56" s="1"/>
  <c r="AHR38" i="56"/>
  <c r="AHR161" i="56" s="1"/>
  <c r="AHQ38" i="56"/>
  <c r="AHQ161" i="56" s="1"/>
  <c r="AHP38" i="56"/>
  <c r="AHP161" i="56" s="1"/>
  <c r="AHO38" i="56"/>
  <c r="AHO161" i="56" s="1"/>
  <c r="AHN38" i="56"/>
  <c r="AHN161" i="56" s="1"/>
  <c r="AHM38" i="56"/>
  <c r="AHM161" i="56" s="1"/>
  <c r="AHL38" i="56"/>
  <c r="AHL161" i="56" s="1"/>
  <c r="AHK38" i="56"/>
  <c r="AHK161" i="56" s="1"/>
  <c r="AHJ38" i="56"/>
  <c r="AHJ161" i="56" s="1"/>
  <c r="AHI38" i="56"/>
  <c r="AHI161" i="56" s="1"/>
  <c r="AHH38" i="56"/>
  <c r="AHH161" i="56" s="1"/>
  <c r="AHG38" i="56"/>
  <c r="AHG161" i="56" s="1"/>
  <c r="AHF38" i="56"/>
  <c r="AHF161" i="56" s="1"/>
  <c r="AHE38" i="56"/>
  <c r="AHE161" i="56" s="1"/>
  <c r="AHD38" i="56"/>
  <c r="AHD161" i="56" s="1"/>
  <c r="AHC38" i="56"/>
  <c r="AHC161" i="56" s="1"/>
  <c r="AHB38" i="56"/>
  <c r="AHB161" i="56" s="1"/>
  <c r="AHA38" i="56"/>
  <c r="AHA161" i="56" s="1"/>
  <c r="AGZ38" i="56"/>
  <c r="AGZ161" i="56" s="1"/>
  <c r="AGY38" i="56"/>
  <c r="AGY161" i="56" s="1"/>
  <c r="AGX38" i="56"/>
  <c r="AGX161" i="56" s="1"/>
  <c r="AGW38" i="56"/>
  <c r="AGW161" i="56" s="1"/>
  <c r="AGV38" i="56"/>
  <c r="AGV161" i="56" s="1"/>
  <c r="AGU38" i="56"/>
  <c r="AGU161" i="56" s="1"/>
  <c r="AGT38" i="56"/>
  <c r="AGT161" i="56" s="1"/>
  <c r="AGS38" i="56"/>
  <c r="AGS161" i="56" s="1"/>
  <c r="AGR38" i="56"/>
  <c r="AGR161" i="56" s="1"/>
  <c r="AGQ38" i="56"/>
  <c r="AGQ161" i="56" s="1"/>
  <c r="AGP38" i="56"/>
  <c r="AGP161" i="56" s="1"/>
  <c r="AGO38" i="56"/>
  <c r="AGO161" i="56" s="1"/>
  <c r="AGN38" i="56"/>
  <c r="AGN161" i="56" s="1"/>
  <c r="AGM38" i="56"/>
  <c r="AGM161" i="56" s="1"/>
  <c r="AGL38" i="56"/>
  <c r="AGL161" i="56" s="1"/>
  <c r="AGK38" i="56"/>
  <c r="AGK161" i="56" s="1"/>
  <c r="AGJ38" i="56"/>
  <c r="AGJ161" i="56" s="1"/>
  <c r="AGI38" i="56"/>
  <c r="AGI161" i="56" s="1"/>
  <c r="AGH38" i="56"/>
  <c r="AGH161" i="56" s="1"/>
  <c r="AGG38" i="56"/>
  <c r="AGG161" i="56" s="1"/>
  <c r="AGF38" i="56"/>
  <c r="AGF161" i="56" s="1"/>
  <c r="AGE38" i="56"/>
  <c r="AGE161" i="56" s="1"/>
  <c r="AGD38" i="56"/>
  <c r="AGD161" i="56" s="1"/>
  <c r="AGC38" i="56"/>
  <c r="AGC161" i="56" s="1"/>
  <c r="AGB38" i="56"/>
  <c r="AGB161" i="56" s="1"/>
  <c r="AGA38" i="56"/>
  <c r="AGA161" i="56" s="1"/>
  <c r="AFZ38" i="56"/>
  <c r="AFZ161" i="56" s="1"/>
  <c r="AFY38" i="56"/>
  <c r="AFY161" i="56" s="1"/>
  <c r="AFX38" i="56"/>
  <c r="AFX161" i="56" s="1"/>
  <c r="AFW38" i="56"/>
  <c r="AFW161" i="56" s="1"/>
  <c r="AFV38" i="56"/>
  <c r="AFV161" i="56" s="1"/>
  <c r="AFU38" i="56"/>
  <c r="AFU161" i="56" s="1"/>
  <c r="AFT38" i="56"/>
  <c r="AFT161" i="56" s="1"/>
  <c r="AFS38" i="56"/>
  <c r="AFS161" i="56" s="1"/>
  <c r="AFR38" i="56"/>
  <c r="AFR161" i="56" s="1"/>
  <c r="AFQ38" i="56"/>
  <c r="AFQ161" i="56" s="1"/>
  <c r="AFP38" i="56"/>
  <c r="AFP161" i="56" s="1"/>
  <c r="AFO38" i="56"/>
  <c r="AFO161" i="56" s="1"/>
  <c r="AFN38" i="56"/>
  <c r="AFN161" i="56" s="1"/>
  <c r="AFM38" i="56"/>
  <c r="AFM161" i="56" s="1"/>
  <c r="AFL38" i="56"/>
  <c r="AFL161" i="56" s="1"/>
  <c r="AFK38" i="56"/>
  <c r="AFK161" i="56" s="1"/>
  <c r="AFJ38" i="56"/>
  <c r="AFJ161" i="56" s="1"/>
  <c r="AFI38" i="56"/>
  <c r="AFI161" i="56" s="1"/>
  <c r="AFH38" i="56"/>
  <c r="AFH161" i="56" s="1"/>
  <c r="AFG38" i="56"/>
  <c r="AFG161" i="56" s="1"/>
  <c r="AFF38" i="56"/>
  <c r="AFF161" i="56" s="1"/>
  <c r="AFE38" i="56"/>
  <c r="AFE161" i="56" s="1"/>
  <c r="AFD38" i="56"/>
  <c r="AFD161" i="56" s="1"/>
  <c r="AFC38" i="56"/>
  <c r="AFC161" i="56" s="1"/>
  <c r="AFB38" i="56"/>
  <c r="AFB161" i="56" s="1"/>
  <c r="AFA38" i="56"/>
  <c r="AFA161" i="56" s="1"/>
  <c r="AEZ38" i="56"/>
  <c r="AEZ161" i="56" s="1"/>
  <c r="AEY38" i="56"/>
  <c r="AEY161" i="56" s="1"/>
  <c r="AEX38" i="56"/>
  <c r="AEX161" i="56" s="1"/>
  <c r="AEW38" i="56"/>
  <c r="AEW161" i="56" s="1"/>
  <c r="AEV38" i="56"/>
  <c r="AEV161" i="56" s="1"/>
  <c r="AEU38" i="56"/>
  <c r="AEU161" i="56" s="1"/>
  <c r="AET38" i="56"/>
  <c r="AET161" i="56" s="1"/>
  <c r="AES38" i="56"/>
  <c r="AES161" i="56" s="1"/>
  <c r="AER38" i="56"/>
  <c r="AER161" i="56" s="1"/>
  <c r="AEQ38" i="56"/>
  <c r="AEQ161" i="56" s="1"/>
  <c r="AEP38" i="56"/>
  <c r="AEP161" i="56" s="1"/>
  <c r="AEO38" i="56"/>
  <c r="AEO161" i="56" s="1"/>
  <c r="AEN38" i="56"/>
  <c r="AEN161" i="56" s="1"/>
  <c r="AEM38" i="56"/>
  <c r="AEM161" i="56" s="1"/>
  <c r="AEL38" i="56"/>
  <c r="AEL161" i="56" s="1"/>
  <c r="AEK38" i="56"/>
  <c r="AEK161" i="56" s="1"/>
  <c r="AEJ38" i="56"/>
  <c r="AEJ161" i="56" s="1"/>
  <c r="AEI38" i="56"/>
  <c r="AEI161" i="56" s="1"/>
  <c r="AEH38" i="56"/>
  <c r="AEH161" i="56" s="1"/>
  <c r="AEG38" i="56"/>
  <c r="AEG161" i="56" s="1"/>
  <c r="AEF38" i="56"/>
  <c r="AEF161" i="56" s="1"/>
  <c r="AEE38" i="56"/>
  <c r="AEE161" i="56" s="1"/>
  <c r="AED38" i="56"/>
  <c r="AED161" i="56" s="1"/>
  <c r="AEC38" i="56"/>
  <c r="AEC161" i="56" s="1"/>
  <c r="AEB38" i="56"/>
  <c r="AEB161" i="56" s="1"/>
  <c r="AEA38" i="56"/>
  <c r="AEA161" i="56" s="1"/>
  <c r="ADZ38" i="56"/>
  <c r="ADZ161" i="56" s="1"/>
  <c r="ADY38" i="56"/>
  <c r="ADY161" i="56" s="1"/>
  <c r="ADX38" i="56"/>
  <c r="ADX161" i="56" s="1"/>
  <c r="ADW38" i="56"/>
  <c r="ADW161" i="56" s="1"/>
  <c r="ADV38" i="56"/>
  <c r="ADV161" i="56" s="1"/>
  <c r="ADU38" i="56"/>
  <c r="ADU161" i="56" s="1"/>
  <c r="ADT38" i="56"/>
  <c r="ADT161" i="56" s="1"/>
  <c r="ADS38" i="56"/>
  <c r="ADS161" i="56" s="1"/>
  <c r="ADR38" i="56"/>
  <c r="ADR161" i="56" s="1"/>
  <c r="ADQ38" i="56"/>
  <c r="ADQ161" i="56" s="1"/>
  <c r="ADP38" i="56"/>
  <c r="ADP161" i="56" s="1"/>
  <c r="ADO38" i="56"/>
  <c r="ADO161" i="56" s="1"/>
  <c r="ADN38" i="56"/>
  <c r="ADN161" i="56" s="1"/>
  <c r="ADM38" i="56"/>
  <c r="ADM161" i="56" s="1"/>
  <c r="ADL38" i="56"/>
  <c r="ADL161" i="56" s="1"/>
  <c r="ADK38" i="56"/>
  <c r="ADK161" i="56" s="1"/>
  <c r="ADJ38" i="56"/>
  <c r="ADJ161" i="56" s="1"/>
  <c r="ADI38" i="56"/>
  <c r="ADI161" i="56" s="1"/>
  <c r="ADH38" i="56"/>
  <c r="ADH161" i="56" s="1"/>
  <c r="ADG38" i="56"/>
  <c r="ADG161" i="56" s="1"/>
  <c r="ADF38" i="56"/>
  <c r="ADF161" i="56" s="1"/>
  <c r="ADE38" i="56"/>
  <c r="ADE161" i="56" s="1"/>
  <c r="ADD38" i="56"/>
  <c r="ADD161" i="56" s="1"/>
  <c r="ADC38" i="56"/>
  <c r="ADC161" i="56" s="1"/>
  <c r="ADB38" i="56"/>
  <c r="ADB161" i="56" s="1"/>
  <c r="ADA38" i="56"/>
  <c r="ADA161" i="56" s="1"/>
  <c r="ACZ38" i="56"/>
  <c r="ACZ161" i="56" s="1"/>
  <c r="ACY38" i="56"/>
  <c r="ACY161" i="56" s="1"/>
  <c r="ACX38" i="56"/>
  <c r="ACX161" i="56" s="1"/>
  <c r="ACW38" i="56"/>
  <c r="ACW161" i="56" s="1"/>
  <c r="ACV38" i="56"/>
  <c r="ACV161" i="56" s="1"/>
  <c r="ACU38" i="56"/>
  <c r="ACU161" i="56" s="1"/>
  <c r="ACT38" i="56"/>
  <c r="ACT161" i="56" s="1"/>
  <c r="ACS38" i="56"/>
  <c r="ACS161" i="56" s="1"/>
  <c r="ACR38" i="56"/>
  <c r="ACR161" i="56" s="1"/>
  <c r="ACQ38" i="56"/>
  <c r="ACQ161" i="56" s="1"/>
  <c r="ACP38" i="56"/>
  <c r="ACP161" i="56" s="1"/>
  <c r="ACO38" i="56"/>
  <c r="ACO161" i="56" s="1"/>
  <c r="ACN38" i="56"/>
  <c r="ACN161" i="56" s="1"/>
  <c r="ACM38" i="56"/>
  <c r="ACM161" i="56" s="1"/>
  <c r="ACL38" i="56"/>
  <c r="ACL161" i="56" s="1"/>
  <c r="ACK38" i="56"/>
  <c r="ACK161" i="56" s="1"/>
  <c r="ACJ38" i="56"/>
  <c r="ACJ161" i="56" s="1"/>
  <c r="ACI38" i="56"/>
  <c r="ACI161" i="56" s="1"/>
  <c r="ACH38" i="56"/>
  <c r="ACH161" i="56" s="1"/>
  <c r="ACG38" i="56"/>
  <c r="ACG161" i="56" s="1"/>
  <c r="ACF38" i="56"/>
  <c r="ACF161" i="56" s="1"/>
  <c r="ACE38" i="56"/>
  <c r="ACE161" i="56" s="1"/>
  <c r="ACD38" i="56"/>
  <c r="ACD161" i="56" s="1"/>
  <c r="ACC38" i="56"/>
  <c r="ACC161" i="56" s="1"/>
  <c r="ACB38" i="56"/>
  <c r="ACB161" i="56" s="1"/>
  <c r="ACA38" i="56"/>
  <c r="ACA161" i="56" s="1"/>
  <c r="ABZ38" i="56"/>
  <c r="ABZ161" i="56" s="1"/>
  <c r="ABY38" i="56"/>
  <c r="ABY161" i="56" s="1"/>
  <c r="ABX38" i="56"/>
  <c r="ABX161" i="56" s="1"/>
  <c r="ABW38" i="56"/>
  <c r="ABW161" i="56" s="1"/>
  <c r="ABV38" i="56"/>
  <c r="ABV161" i="56" s="1"/>
  <c r="ABU38" i="56"/>
  <c r="ABU161" i="56" s="1"/>
  <c r="ABT38" i="56"/>
  <c r="ABT161" i="56" s="1"/>
  <c r="ABS38" i="56"/>
  <c r="ABS161" i="56" s="1"/>
  <c r="ABR38" i="56"/>
  <c r="ABR161" i="56" s="1"/>
  <c r="ABQ38" i="56"/>
  <c r="ABQ161" i="56" s="1"/>
  <c r="ABP38" i="56"/>
  <c r="ABP161" i="56" s="1"/>
  <c r="ABO38" i="56"/>
  <c r="ABO161" i="56" s="1"/>
  <c r="ABN38" i="56"/>
  <c r="ABN161" i="56" s="1"/>
  <c r="ABM38" i="56"/>
  <c r="ABM161" i="56" s="1"/>
  <c r="ABL38" i="56"/>
  <c r="ABL161" i="56" s="1"/>
  <c r="ABK38" i="56"/>
  <c r="ABK161" i="56" s="1"/>
  <c r="ABJ38" i="56"/>
  <c r="ABJ161" i="56" s="1"/>
  <c r="ABI38" i="56"/>
  <c r="ABI161" i="56" s="1"/>
  <c r="ABH38" i="56"/>
  <c r="ABH161" i="56" s="1"/>
  <c r="ABG38" i="56"/>
  <c r="ABG161" i="56" s="1"/>
  <c r="ABF38" i="56"/>
  <c r="ABF161" i="56" s="1"/>
  <c r="ABE38" i="56"/>
  <c r="ABE161" i="56" s="1"/>
  <c r="ABD38" i="56"/>
  <c r="ABD161" i="56" s="1"/>
  <c r="ABC38" i="56"/>
  <c r="ABC161" i="56" s="1"/>
  <c r="ABB38" i="56"/>
  <c r="ABB161" i="56" s="1"/>
  <c r="ABA38" i="56"/>
  <c r="ABA161" i="56" s="1"/>
  <c r="AAZ38" i="56"/>
  <c r="AAZ161" i="56" s="1"/>
  <c r="AAY38" i="56"/>
  <c r="AAY161" i="56" s="1"/>
  <c r="AAX38" i="56"/>
  <c r="AAX161" i="56" s="1"/>
  <c r="AAW38" i="56"/>
  <c r="AAW161" i="56" s="1"/>
  <c r="AAV38" i="56"/>
  <c r="AAV161" i="56" s="1"/>
  <c r="AAU38" i="56"/>
  <c r="AAU161" i="56" s="1"/>
  <c r="AAT38" i="56"/>
  <c r="AAT161" i="56" s="1"/>
  <c r="AAS38" i="56"/>
  <c r="AAS161" i="56" s="1"/>
  <c r="AAR38" i="56"/>
  <c r="AAR161" i="56" s="1"/>
  <c r="AAQ38" i="56"/>
  <c r="AAQ161" i="56" s="1"/>
  <c r="AAP38" i="56"/>
  <c r="AAP161" i="56" s="1"/>
  <c r="AAO38" i="56"/>
  <c r="AAO161" i="56" s="1"/>
  <c r="AAN38" i="56"/>
  <c r="AAN161" i="56" s="1"/>
  <c r="AAM38" i="56"/>
  <c r="AAM161" i="56" s="1"/>
  <c r="AAL38" i="56"/>
  <c r="AAL161" i="56" s="1"/>
  <c r="AAK38" i="56"/>
  <c r="AAK161" i="56" s="1"/>
  <c r="AAJ38" i="56"/>
  <c r="AAJ161" i="56" s="1"/>
  <c r="AAI38" i="56"/>
  <c r="AAI161" i="56" s="1"/>
  <c r="AAH38" i="56"/>
  <c r="AAH161" i="56" s="1"/>
  <c r="AAG38" i="56"/>
  <c r="AAG161" i="56" s="1"/>
  <c r="AAF38" i="56"/>
  <c r="AAF161" i="56" s="1"/>
  <c r="AAE38" i="56"/>
  <c r="AAE161" i="56" s="1"/>
  <c r="AAD38" i="56"/>
  <c r="AAD161" i="56" s="1"/>
  <c r="AAC38" i="56"/>
  <c r="AAC161" i="56" s="1"/>
  <c r="AAB38" i="56"/>
  <c r="AAB161" i="56" s="1"/>
  <c r="AAA38" i="56"/>
  <c r="AAA161" i="56" s="1"/>
  <c r="ZZ38" i="56"/>
  <c r="ZZ161" i="56" s="1"/>
  <c r="ZY38" i="56"/>
  <c r="ZY161" i="56" s="1"/>
  <c r="ZX38" i="56"/>
  <c r="ZX161" i="56" s="1"/>
  <c r="ZW38" i="56"/>
  <c r="ZW161" i="56" s="1"/>
  <c r="ZV38" i="56"/>
  <c r="ZV161" i="56" s="1"/>
  <c r="ZU38" i="56"/>
  <c r="ZU161" i="56" s="1"/>
  <c r="ZT38" i="56"/>
  <c r="ZT161" i="56" s="1"/>
  <c r="ZS38" i="56"/>
  <c r="ZS161" i="56" s="1"/>
  <c r="ZR38" i="56"/>
  <c r="ZR161" i="56" s="1"/>
  <c r="ZQ38" i="56"/>
  <c r="ZQ161" i="56" s="1"/>
  <c r="ZP38" i="56"/>
  <c r="ZP161" i="56" s="1"/>
  <c r="ZO38" i="56"/>
  <c r="ZO161" i="56" s="1"/>
  <c r="ZN38" i="56"/>
  <c r="ZN161" i="56" s="1"/>
  <c r="ZM38" i="56"/>
  <c r="ZM161" i="56" s="1"/>
  <c r="ZL38" i="56"/>
  <c r="ZL161" i="56" s="1"/>
  <c r="ZK38" i="56"/>
  <c r="ZK161" i="56" s="1"/>
  <c r="ZJ38" i="56"/>
  <c r="ZJ161" i="56" s="1"/>
  <c r="ZI38" i="56"/>
  <c r="ZI161" i="56" s="1"/>
  <c r="ZH38" i="56"/>
  <c r="ZH161" i="56" s="1"/>
  <c r="ZG38" i="56"/>
  <c r="ZG161" i="56" s="1"/>
  <c r="ZF38" i="56"/>
  <c r="ZF161" i="56" s="1"/>
  <c r="ZE38" i="56"/>
  <c r="ZE161" i="56" s="1"/>
  <c r="ZD38" i="56"/>
  <c r="ZD161" i="56" s="1"/>
  <c r="ZC38" i="56"/>
  <c r="ZC161" i="56" s="1"/>
  <c r="ZB38" i="56"/>
  <c r="ZB161" i="56" s="1"/>
  <c r="ZA38" i="56"/>
  <c r="ZA161" i="56" s="1"/>
  <c r="YZ38" i="56"/>
  <c r="YZ161" i="56" s="1"/>
  <c r="YY38" i="56"/>
  <c r="YY161" i="56" s="1"/>
  <c r="YX38" i="56"/>
  <c r="YX161" i="56" s="1"/>
  <c r="YW38" i="56"/>
  <c r="YW161" i="56" s="1"/>
  <c r="YV38" i="56"/>
  <c r="YV161" i="56" s="1"/>
  <c r="YU38" i="56"/>
  <c r="YU161" i="56" s="1"/>
  <c r="YT38" i="56"/>
  <c r="YT161" i="56" s="1"/>
  <c r="YS38" i="56"/>
  <c r="YS161" i="56" s="1"/>
  <c r="YR38" i="56"/>
  <c r="YR161" i="56" s="1"/>
  <c r="YQ38" i="56"/>
  <c r="YQ161" i="56" s="1"/>
  <c r="YP38" i="56"/>
  <c r="YP161" i="56" s="1"/>
  <c r="YO38" i="56"/>
  <c r="YO161" i="56" s="1"/>
  <c r="YN38" i="56"/>
  <c r="YN161" i="56" s="1"/>
  <c r="YM38" i="56"/>
  <c r="YM161" i="56" s="1"/>
  <c r="YL38" i="56"/>
  <c r="YL161" i="56" s="1"/>
  <c r="YK38" i="56"/>
  <c r="YK161" i="56" s="1"/>
  <c r="YJ38" i="56"/>
  <c r="YJ161" i="56" s="1"/>
  <c r="YI38" i="56"/>
  <c r="YI161" i="56" s="1"/>
  <c r="YH38" i="56"/>
  <c r="YH161" i="56" s="1"/>
  <c r="YG38" i="56"/>
  <c r="YG161" i="56" s="1"/>
  <c r="YF38" i="56"/>
  <c r="YF161" i="56" s="1"/>
  <c r="YE38" i="56"/>
  <c r="YE161" i="56" s="1"/>
  <c r="YD38" i="56"/>
  <c r="YD161" i="56" s="1"/>
  <c r="YC38" i="56"/>
  <c r="YC161" i="56" s="1"/>
  <c r="YB38" i="56"/>
  <c r="YB161" i="56" s="1"/>
  <c r="YA38" i="56"/>
  <c r="YA161" i="56" s="1"/>
  <c r="XZ38" i="56"/>
  <c r="XZ161" i="56" s="1"/>
  <c r="XY38" i="56"/>
  <c r="XY161" i="56" s="1"/>
  <c r="XX38" i="56"/>
  <c r="XX161" i="56" s="1"/>
  <c r="XW38" i="56"/>
  <c r="XW161" i="56" s="1"/>
  <c r="XV38" i="56"/>
  <c r="XV161" i="56" s="1"/>
  <c r="XU38" i="56"/>
  <c r="XU161" i="56" s="1"/>
  <c r="XT38" i="56"/>
  <c r="XT161" i="56" s="1"/>
  <c r="XS38" i="56"/>
  <c r="XS161" i="56" s="1"/>
  <c r="XR38" i="56"/>
  <c r="XR161" i="56" s="1"/>
  <c r="XQ38" i="56"/>
  <c r="XQ161" i="56" s="1"/>
  <c r="XP38" i="56"/>
  <c r="XP161" i="56" s="1"/>
  <c r="XO38" i="56"/>
  <c r="XO161" i="56" s="1"/>
  <c r="XN38" i="56"/>
  <c r="XN161" i="56" s="1"/>
  <c r="XM38" i="56"/>
  <c r="XM161" i="56" s="1"/>
  <c r="XL38" i="56"/>
  <c r="XL161" i="56" s="1"/>
  <c r="XK38" i="56"/>
  <c r="XK161" i="56" s="1"/>
  <c r="XJ38" i="56"/>
  <c r="XJ161" i="56" s="1"/>
  <c r="XI38" i="56"/>
  <c r="XI161" i="56" s="1"/>
  <c r="XH38" i="56"/>
  <c r="XH161" i="56" s="1"/>
  <c r="XG38" i="56"/>
  <c r="XG161" i="56" s="1"/>
  <c r="XF38" i="56"/>
  <c r="XF161" i="56" s="1"/>
  <c r="XE38" i="56"/>
  <c r="XE161" i="56" s="1"/>
  <c r="XD38" i="56"/>
  <c r="XD161" i="56" s="1"/>
  <c r="XC38" i="56"/>
  <c r="XC161" i="56" s="1"/>
  <c r="XB38" i="56"/>
  <c r="XB161" i="56" s="1"/>
  <c r="XA38" i="56"/>
  <c r="XA161" i="56" s="1"/>
  <c r="WZ38" i="56"/>
  <c r="WZ161" i="56" s="1"/>
  <c r="WY38" i="56"/>
  <c r="WY161" i="56" s="1"/>
  <c r="WX38" i="56"/>
  <c r="WX161" i="56" s="1"/>
  <c r="WW38" i="56"/>
  <c r="WW161" i="56" s="1"/>
  <c r="WV38" i="56"/>
  <c r="WV161" i="56" s="1"/>
  <c r="WU38" i="56"/>
  <c r="WU161" i="56" s="1"/>
  <c r="WT38" i="56"/>
  <c r="WT161" i="56" s="1"/>
  <c r="WS38" i="56"/>
  <c r="WS161" i="56" s="1"/>
  <c r="WR38" i="56"/>
  <c r="WR161" i="56" s="1"/>
  <c r="WQ38" i="56"/>
  <c r="WQ161" i="56" s="1"/>
  <c r="WP38" i="56"/>
  <c r="WP161" i="56" s="1"/>
  <c r="WO38" i="56"/>
  <c r="WO161" i="56" s="1"/>
  <c r="WN38" i="56"/>
  <c r="WN161" i="56" s="1"/>
  <c r="WM38" i="56"/>
  <c r="WM161" i="56" s="1"/>
  <c r="WL38" i="56"/>
  <c r="WL161" i="56" s="1"/>
  <c r="WK38" i="56"/>
  <c r="WK161" i="56" s="1"/>
  <c r="WJ38" i="56"/>
  <c r="WJ161" i="56" s="1"/>
  <c r="WI38" i="56"/>
  <c r="WI161" i="56" s="1"/>
  <c r="WH38" i="56"/>
  <c r="WH161" i="56" s="1"/>
  <c r="WG38" i="56"/>
  <c r="WG161" i="56" s="1"/>
  <c r="WF38" i="56"/>
  <c r="WF161" i="56" s="1"/>
  <c r="WE38" i="56"/>
  <c r="WE161" i="56" s="1"/>
  <c r="WD38" i="56"/>
  <c r="WD161" i="56" s="1"/>
  <c r="WC38" i="56"/>
  <c r="WC161" i="56" s="1"/>
  <c r="WB38" i="56"/>
  <c r="WB161" i="56" s="1"/>
  <c r="WA38" i="56"/>
  <c r="WA161" i="56" s="1"/>
  <c r="VZ38" i="56"/>
  <c r="VZ161" i="56" s="1"/>
  <c r="VY38" i="56"/>
  <c r="VY161" i="56" s="1"/>
  <c r="VX38" i="56"/>
  <c r="VX161" i="56" s="1"/>
  <c r="VW38" i="56"/>
  <c r="VW161" i="56" s="1"/>
  <c r="VV38" i="56"/>
  <c r="VV161" i="56" s="1"/>
  <c r="VU38" i="56"/>
  <c r="VU161" i="56" s="1"/>
  <c r="VT38" i="56"/>
  <c r="VT161" i="56" s="1"/>
  <c r="VS38" i="56"/>
  <c r="VS161" i="56" s="1"/>
  <c r="VR38" i="56"/>
  <c r="VR161" i="56" s="1"/>
  <c r="VQ38" i="56"/>
  <c r="VQ161" i="56" s="1"/>
  <c r="VP38" i="56"/>
  <c r="VP161" i="56" s="1"/>
  <c r="VO38" i="56"/>
  <c r="VO161" i="56" s="1"/>
  <c r="VN38" i="56"/>
  <c r="VN161" i="56" s="1"/>
  <c r="VM38" i="56"/>
  <c r="VM161" i="56" s="1"/>
  <c r="VL38" i="56"/>
  <c r="VL161" i="56" s="1"/>
  <c r="VK38" i="56"/>
  <c r="VK161" i="56" s="1"/>
  <c r="VJ38" i="56"/>
  <c r="VJ161" i="56" s="1"/>
  <c r="VI38" i="56"/>
  <c r="VI161" i="56" s="1"/>
  <c r="VH38" i="56"/>
  <c r="VH161" i="56" s="1"/>
  <c r="VG38" i="56"/>
  <c r="VG161" i="56" s="1"/>
  <c r="VF38" i="56"/>
  <c r="VF161" i="56" s="1"/>
  <c r="VE38" i="56"/>
  <c r="VE161" i="56" s="1"/>
  <c r="VD38" i="56"/>
  <c r="VD161" i="56" s="1"/>
  <c r="VC38" i="56"/>
  <c r="VC161" i="56" s="1"/>
  <c r="VB38" i="56"/>
  <c r="VB161" i="56" s="1"/>
  <c r="VA38" i="56"/>
  <c r="VA161" i="56" s="1"/>
  <c r="UZ38" i="56"/>
  <c r="UZ161" i="56" s="1"/>
  <c r="UY38" i="56"/>
  <c r="UY161" i="56" s="1"/>
  <c r="UX38" i="56"/>
  <c r="UX161" i="56" s="1"/>
  <c r="UW38" i="56"/>
  <c r="UW161" i="56" s="1"/>
  <c r="UV38" i="56"/>
  <c r="UV161" i="56" s="1"/>
  <c r="UU38" i="56"/>
  <c r="UU161" i="56" s="1"/>
  <c r="UT38" i="56"/>
  <c r="UT161" i="56" s="1"/>
  <c r="US38" i="56"/>
  <c r="US161" i="56" s="1"/>
  <c r="UR38" i="56"/>
  <c r="UR161" i="56" s="1"/>
  <c r="UQ38" i="56"/>
  <c r="UQ161" i="56" s="1"/>
  <c r="UP38" i="56"/>
  <c r="UP161" i="56" s="1"/>
  <c r="UO38" i="56"/>
  <c r="UO161" i="56" s="1"/>
  <c r="UN38" i="56"/>
  <c r="UN161" i="56" s="1"/>
  <c r="UM38" i="56"/>
  <c r="UM161" i="56" s="1"/>
  <c r="UL38" i="56"/>
  <c r="UL161" i="56" s="1"/>
  <c r="UK38" i="56"/>
  <c r="UK161" i="56" s="1"/>
  <c r="UJ38" i="56"/>
  <c r="UJ161" i="56" s="1"/>
  <c r="UI38" i="56"/>
  <c r="UI161" i="56" s="1"/>
  <c r="UH38" i="56"/>
  <c r="UH161" i="56" s="1"/>
  <c r="UG38" i="56"/>
  <c r="UG161" i="56" s="1"/>
  <c r="UF38" i="56"/>
  <c r="UF161" i="56" s="1"/>
  <c r="UE38" i="56"/>
  <c r="UE161" i="56" s="1"/>
  <c r="UD38" i="56"/>
  <c r="UD161" i="56" s="1"/>
  <c r="UC38" i="56"/>
  <c r="UC161" i="56" s="1"/>
  <c r="UB38" i="56"/>
  <c r="UB161" i="56" s="1"/>
  <c r="UA38" i="56"/>
  <c r="UA161" i="56" s="1"/>
  <c r="TZ38" i="56"/>
  <c r="TZ161" i="56" s="1"/>
  <c r="TY38" i="56"/>
  <c r="TY161" i="56" s="1"/>
  <c r="TX38" i="56"/>
  <c r="TX161" i="56" s="1"/>
  <c r="TW38" i="56"/>
  <c r="TW161" i="56" s="1"/>
  <c r="TV38" i="56"/>
  <c r="TV161" i="56" s="1"/>
  <c r="TU38" i="56"/>
  <c r="TU161" i="56" s="1"/>
  <c r="TT38" i="56"/>
  <c r="TT161" i="56" s="1"/>
  <c r="TS38" i="56"/>
  <c r="TS161" i="56" s="1"/>
  <c r="TR38" i="56"/>
  <c r="TR161" i="56" s="1"/>
  <c r="TQ38" i="56"/>
  <c r="TQ161" i="56" s="1"/>
  <c r="TP38" i="56"/>
  <c r="TP161" i="56" s="1"/>
  <c r="TO38" i="56"/>
  <c r="TO161" i="56" s="1"/>
  <c r="TN38" i="56"/>
  <c r="TN161" i="56" s="1"/>
  <c r="TM38" i="56"/>
  <c r="TM161" i="56" s="1"/>
  <c r="TL38" i="56"/>
  <c r="TL161" i="56" s="1"/>
  <c r="TK38" i="56"/>
  <c r="TK161" i="56" s="1"/>
  <c r="TJ38" i="56"/>
  <c r="TJ161" i="56" s="1"/>
  <c r="TI38" i="56"/>
  <c r="TI161" i="56" s="1"/>
  <c r="TH38" i="56"/>
  <c r="TH161" i="56" s="1"/>
  <c r="TG38" i="56"/>
  <c r="TG161" i="56" s="1"/>
  <c r="TF38" i="56"/>
  <c r="TF161" i="56" s="1"/>
  <c r="TE38" i="56"/>
  <c r="TE161" i="56" s="1"/>
  <c r="TD38" i="56"/>
  <c r="TD161" i="56" s="1"/>
  <c r="TC38" i="56"/>
  <c r="TC161" i="56" s="1"/>
  <c r="TB38" i="56"/>
  <c r="TB161" i="56" s="1"/>
  <c r="TA38" i="56"/>
  <c r="TA161" i="56" s="1"/>
  <c r="SZ38" i="56"/>
  <c r="SZ161" i="56" s="1"/>
  <c r="SY38" i="56"/>
  <c r="SY161" i="56" s="1"/>
  <c r="SX38" i="56"/>
  <c r="SX161" i="56" s="1"/>
  <c r="SW38" i="56"/>
  <c r="SW161" i="56" s="1"/>
  <c r="SV38" i="56"/>
  <c r="SV161" i="56" s="1"/>
  <c r="SU38" i="56"/>
  <c r="SU161" i="56" s="1"/>
  <c r="ST38" i="56"/>
  <c r="ST161" i="56" s="1"/>
  <c r="SS38" i="56"/>
  <c r="SS161" i="56" s="1"/>
  <c r="SR38" i="56"/>
  <c r="SR161" i="56" s="1"/>
  <c r="SQ38" i="56"/>
  <c r="SQ161" i="56" s="1"/>
  <c r="SP38" i="56"/>
  <c r="SP161" i="56" s="1"/>
  <c r="SO38" i="56"/>
  <c r="SO161" i="56" s="1"/>
  <c r="SN38" i="56"/>
  <c r="SN161" i="56" s="1"/>
  <c r="SM38" i="56"/>
  <c r="SM161" i="56" s="1"/>
  <c r="SL38" i="56"/>
  <c r="SL161" i="56" s="1"/>
  <c r="SK38" i="56"/>
  <c r="SK161" i="56" s="1"/>
  <c r="SJ38" i="56"/>
  <c r="SJ161" i="56" s="1"/>
  <c r="SI38" i="56"/>
  <c r="SI161" i="56" s="1"/>
  <c r="SH38" i="56"/>
  <c r="SH161" i="56" s="1"/>
  <c r="SG38" i="56"/>
  <c r="SG161" i="56" s="1"/>
  <c r="SF38" i="56"/>
  <c r="SF161" i="56" s="1"/>
  <c r="SE38" i="56"/>
  <c r="SE161" i="56" s="1"/>
  <c r="SD38" i="56"/>
  <c r="SD161" i="56" s="1"/>
  <c r="SC38" i="56"/>
  <c r="SC161" i="56" s="1"/>
  <c r="SB38" i="56"/>
  <c r="SB161" i="56" s="1"/>
  <c r="SA38" i="56"/>
  <c r="SA161" i="56" s="1"/>
  <c r="RZ38" i="56"/>
  <c r="RZ161" i="56" s="1"/>
  <c r="RY38" i="56"/>
  <c r="RY161" i="56" s="1"/>
  <c r="RX38" i="56"/>
  <c r="RX161" i="56" s="1"/>
  <c r="RW38" i="56"/>
  <c r="RW161" i="56" s="1"/>
  <c r="RV38" i="56"/>
  <c r="RV161" i="56" s="1"/>
  <c r="RU38" i="56"/>
  <c r="RU161" i="56" s="1"/>
  <c r="RT38" i="56"/>
  <c r="RT161" i="56" s="1"/>
  <c r="RS38" i="56"/>
  <c r="RS161" i="56" s="1"/>
  <c r="RR38" i="56"/>
  <c r="RR161" i="56" s="1"/>
  <c r="RQ38" i="56"/>
  <c r="RQ161" i="56" s="1"/>
  <c r="RP38" i="56"/>
  <c r="RP161" i="56" s="1"/>
  <c r="RO38" i="56"/>
  <c r="RO161" i="56" s="1"/>
  <c r="RN38" i="56"/>
  <c r="RN161" i="56" s="1"/>
  <c r="RM38" i="56"/>
  <c r="RM161" i="56" s="1"/>
  <c r="RL38" i="56"/>
  <c r="RL161" i="56" s="1"/>
  <c r="RK38" i="56"/>
  <c r="RK161" i="56" s="1"/>
  <c r="RJ38" i="56"/>
  <c r="RJ161" i="56" s="1"/>
  <c r="RI38" i="56"/>
  <c r="RI161" i="56" s="1"/>
  <c r="RH38" i="56"/>
  <c r="RH161" i="56" s="1"/>
  <c r="RG38" i="56"/>
  <c r="RG161" i="56" s="1"/>
  <c r="RF38" i="56"/>
  <c r="RF161" i="56" s="1"/>
  <c r="RE38" i="56"/>
  <c r="RE161" i="56" s="1"/>
  <c r="RD38" i="56"/>
  <c r="RD161" i="56" s="1"/>
  <c r="RC38" i="56"/>
  <c r="RC161" i="56" s="1"/>
  <c r="RB38" i="56"/>
  <c r="RB161" i="56" s="1"/>
  <c r="RA38" i="56"/>
  <c r="RA161" i="56" s="1"/>
  <c r="QZ38" i="56"/>
  <c r="QZ161" i="56" s="1"/>
  <c r="QY38" i="56"/>
  <c r="QY161" i="56" s="1"/>
  <c r="QX38" i="56"/>
  <c r="QX161" i="56" s="1"/>
  <c r="QW38" i="56"/>
  <c r="QW161" i="56" s="1"/>
  <c r="QV38" i="56"/>
  <c r="QV161" i="56" s="1"/>
  <c r="QU38" i="56"/>
  <c r="QU161" i="56" s="1"/>
  <c r="QT38" i="56"/>
  <c r="QT161" i="56" s="1"/>
  <c r="QS38" i="56"/>
  <c r="QS161" i="56" s="1"/>
  <c r="QR38" i="56"/>
  <c r="QR161" i="56" s="1"/>
  <c r="QQ38" i="56"/>
  <c r="QQ161" i="56" s="1"/>
  <c r="QP38" i="56"/>
  <c r="QP161" i="56" s="1"/>
  <c r="QO38" i="56"/>
  <c r="QO161" i="56" s="1"/>
  <c r="QN38" i="56"/>
  <c r="QN161" i="56" s="1"/>
  <c r="QM38" i="56"/>
  <c r="QM161" i="56" s="1"/>
  <c r="QL38" i="56"/>
  <c r="QL161" i="56" s="1"/>
  <c r="QK38" i="56"/>
  <c r="QK161" i="56" s="1"/>
  <c r="QJ38" i="56"/>
  <c r="QJ161" i="56" s="1"/>
  <c r="QI38" i="56"/>
  <c r="QI161" i="56" s="1"/>
  <c r="QH38" i="56"/>
  <c r="QH161" i="56" s="1"/>
  <c r="QG38" i="56"/>
  <c r="QG161" i="56" s="1"/>
  <c r="QF38" i="56"/>
  <c r="QF161" i="56" s="1"/>
  <c r="QE38" i="56"/>
  <c r="QE161" i="56" s="1"/>
  <c r="QD38" i="56"/>
  <c r="QD161" i="56" s="1"/>
  <c r="QC38" i="56"/>
  <c r="QC161" i="56" s="1"/>
  <c r="QB38" i="56"/>
  <c r="QB161" i="56" s="1"/>
  <c r="QA38" i="56"/>
  <c r="QA161" i="56" s="1"/>
  <c r="PZ38" i="56"/>
  <c r="PZ161" i="56" s="1"/>
  <c r="PY38" i="56"/>
  <c r="PY161" i="56" s="1"/>
  <c r="PX38" i="56"/>
  <c r="PX161" i="56" s="1"/>
  <c r="PW38" i="56"/>
  <c r="PW161" i="56" s="1"/>
  <c r="PV38" i="56"/>
  <c r="PV161" i="56" s="1"/>
  <c r="PU38" i="56"/>
  <c r="PU161" i="56" s="1"/>
  <c r="PT38" i="56"/>
  <c r="PT161" i="56" s="1"/>
  <c r="PS38" i="56"/>
  <c r="PS161" i="56" s="1"/>
  <c r="PR38" i="56"/>
  <c r="PR161" i="56" s="1"/>
  <c r="PQ38" i="56"/>
  <c r="PQ161" i="56" s="1"/>
  <c r="PP38" i="56"/>
  <c r="PP161" i="56" s="1"/>
  <c r="PO38" i="56"/>
  <c r="PO161" i="56" s="1"/>
  <c r="PN38" i="56"/>
  <c r="PN161" i="56" s="1"/>
  <c r="PM38" i="56"/>
  <c r="PM161" i="56" s="1"/>
  <c r="PL38" i="56"/>
  <c r="PL161" i="56" s="1"/>
  <c r="PK38" i="56"/>
  <c r="PK161" i="56" s="1"/>
  <c r="PJ38" i="56"/>
  <c r="PJ161" i="56" s="1"/>
  <c r="PI38" i="56"/>
  <c r="PI161" i="56" s="1"/>
  <c r="PH38" i="56"/>
  <c r="PH161" i="56" s="1"/>
  <c r="PG38" i="56"/>
  <c r="PG161" i="56" s="1"/>
  <c r="PF38" i="56"/>
  <c r="PF161" i="56" s="1"/>
  <c r="PE38" i="56"/>
  <c r="PE161" i="56" s="1"/>
  <c r="PD38" i="56"/>
  <c r="PD161" i="56" s="1"/>
  <c r="PC38" i="56"/>
  <c r="PC161" i="56" s="1"/>
  <c r="PB38" i="56"/>
  <c r="PB161" i="56" s="1"/>
  <c r="PA38" i="56"/>
  <c r="PA161" i="56" s="1"/>
  <c r="OZ38" i="56"/>
  <c r="OZ161" i="56" s="1"/>
  <c r="OY38" i="56"/>
  <c r="OY161" i="56" s="1"/>
  <c r="OX38" i="56"/>
  <c r="OX161" i="56" s="1"/>
  <c r="OW38" i="56"/>
  <c r="OW161" i="56" s="1"/>
  <c r="OV38" i="56"/>
  <c r="OV161" i="56" s="1"/>
  <c r="OU38" i="56"/>
  <c r="OU161" i="56" s="1"/>
  <c r="OT38" i="56"/>
  <c r="OT161" i="56" s="1"/>
  <c r="OS38" i="56"/>
  <c r="OS161" i="56" s="1"/>
  <c r="OR38" i="56"/>
  <c r="OR161" i="56" s="1"/>
  <c r="OQ38" i="56"/>
  <c r="OQ161" i="56" s="1"/>
  <c r="OP38" i="56"/>
  <c r="OP161" i="56" s="1"/>
  <c r="OO38" i="56"/>
  <c r="OO161" i="56" s="1"/>
  <c r="ON38" i="56"/>
  <c r="ON161" i="56" s="1"/>
  <c r="OM38" i="56"/>
  <c r="OM161" i="56" s="1"/>
  <c r="OL38" i="56"/>
  <c r="OL161" i="56" s="1"/>
  <c r="OK38" i="56"/>
  <c r="OK161" i="56" s="1"/>
  <c r="OJ38" i="56"/>
  <c r="OJ161" i="56" s="1"/>
  <c r="OI38" i="56"/>
  <c r="OI161" i="56" s="1"/>
  <c r="OH38" i="56"/>
  <c r="OH161" i="56" s="1"/>
  <c r="OG38" i="56"/>
  <c r="OG161" i="56" s="1"/>
  <c r="OF38" i="56"/>
  <c r="OF161" i="56" s="1"/>
  <c r="OE38" i="56"/>
  <c r="OE161" i="56" s="1"/>
  <c r="OD38" i="56"/>
  <c r="OD161" i="56" s="1"/>
  <c r="OC38" i="56"/>
  <c r="OC161" i="56" s="1"/>
  <c r="OB38" i="56"/>
  <c r="OB161" i="56" s="1"/>
  <c r="OA38" i="56"/>
  <c r="OA161" i="56" s="1"/>
  <c r="NZ38" i="56"/>
  <c r="NZ161" i="56" s="1"/>
  <c r="NY38" i="56"/>
  <c r="NY161" i="56" s="1"/>
  <c r="NX38" i="56"/>
  <c r="NX161" i="56" s="1"/>
  <c r="NW38" i="56"/>
  <c r="NW161" i="56" s="1"/>
  <c r="NV38" i="56"/>
  <c r="NV161" i="56" s="1"/>
  <c r="NU38" i="56"/>
  <c r="NU161" i="56" s="1"/>
  <c r="NT38" i="56"/>
  <c r="NT161" i="56" s="1"/>
  <c r="NS38" i="56"/>
  <c r="NS161" i="56" s="1"/>
  <c r="NR38" i="56"/>
  <c r="NR161" i="56" s="1"/>
  <c r="NQ38" i="56"/>
  <c r="NQ161" i="56" s="1"/>
  <c r="NP38" i="56"/>
  <c r="NP161" i="56" s="1"/>
  <c r="NO38" i="56"/>
  <c r="NO161" i="56" s="1"/>
  <c r="NN38" i="56"/>
  <c r="NN161" i="56" s="1"/>
  <c r="NM38" i="56"/>
  <c r="NM161" i="56" s="1"/>
  <c r="NL38" i="56"/>
  <c r="NL161" i="56" s="1"/>
  <c r="NK38" i="56"/>
  <c r="NK161" i="56" s="1"/>
  <c r="NJ38" i="56"/>
  <c r="NJ161" i="56" s="1"/>
  <c r="NI38" i="56"/>
  <c r="NI161" i="56" s="1"/>
  <c r="NH38" i="56"/>
  <c r="NH161" i="56" s="1"/>
  <c r="NG38" i="56"/>
  <c r="NG161" i="56" s="1"/>
  <c r="NF38" i="56"/>
  <c r="NF161" i="56" s="1"/>
  <c r="NE38" i="56"/>
  <c r="NE161" i="56" s="1"/>
  <c r="ND38" i="56"/>
  <c r="ND161" i="56" s="1"/>
  <c r="NC38" i="56"/>
  <c r="NC161" i="56" s="1"/>
  <c r="NB38" i="56"/>
  <c r="NB161" i="56" s="1"/>
  <c r="NA38" i="56"/>
  <c r="NA161" i="56" s="1"/>
  <c r="MZ38" i="56"/>
  <c r="MZ161" i="56" s="1"/>
  <c r="MY38" i="56"/>
  <c r="MY161" i="56" s="1"/>
  <c r="MX38" i="56"/>
  <c r="MX161" i="56" s="1"/>
  <c r="MW38" i="56"/>
  <c r="MW161" i="56" s="1"/>
  <c r="MV38" i="56"/>
  <c r="MV161" i="56" s="1"/>
  <c r="MU38" i="56"/>
  <c r="MU161" i="56" s="1"/>
  <c r="MT38" i="56"/>
  <c r="MT161" i="56" s="1"/>
  <c r="MS38" i="56"/>
  <c r="MS161" i="56" s="1"/>
  <c r="MR38" i="56"/>
  <c r="MR161" i="56" s="1"/>
  <c r="MQ38" i="56"/>
  <c r="MQ161" i="56" s="1"/>
  <c r="MP38" i="56"/>
  <c r="MP161" i="56" s="1"/>
  <c r="MO38" i="56"/>
  <c r="MO161" i="56" s="1"/>
  <c r="MN38" i="56"/>
  <c r="MN161" i="56" s="1"/>
  <c r="MM38" i="56"/>
  <c r="MM161" i="56" s="1"/>
  <c r="ML38" i="56"/>
  <c r="ML161" i="56" s="1"/>
  <c r="MK38" i="56"/>
  <c r="MK161" i="56" s="1"/>
  <c r="MJ38" i="56"/>
  <c r="MJ161" i="56" s="1"/>
  <c r="MI38" i="56"/>
  <c r="MI161" i="56" s="1"/>
  <c r="MH38" i="56"/>
  <c r="MH161" i="56" s="1"/>
  <c r="MG38" i="56"/>
  <c r="MG161" i="56" s="1"/>
  <c r="MF38" i="56"/>
  <c r="MF161" i="56" s="1"/>
  <c r="ME38" i="56"/>
  <c r="ME161" i="56" s="1"/>
  <c r="MD38" i="56"/>
  <c r="MD161" i="56" s="1"/>
  <c r="MC38" i="56"/>
  <c r="MC161" i="56" s="1"/>
  <c r="MB38" i="56"/>
  <c r="MB161" i="56" s="1"/>
  <c r="MA38" i="56"/>
  <c r="MA161" i="56" s="1"/>
  <c r="LZ38" i="56"/>
  <c r="LZ161" i="56" s="1"/>
  <c r="LY38" i="56"/>
  <c r="LY161" i="56" s="1"/>
  <c r="LX38" i="56"/>
  <c r="LX161" i="56" s="1"/>
  <c r="LW38" i="56"/>
  <c r="LW161" i="56" s="1"/>
  <c r="LV38" i="56"/>
  <c r="LV161" i="56" s="1"/>
  <c r="LU38" i="56"/>
  <c r="LU161" i="56" s="1"/>
  <c r="LT38" i="56"/>
  <c r="LT161" i="56" s="1"/>
  <c r="LS38" i="56"/>
  <c r="LS161" i="56" s="1"/>
  <c r="LR38" i="56"/>
  <c r="LR161" i="56" s="1"/>
  <c r="LQ38" i="56"/>
  <c r="LQ161" i="56" s="1"/>
  <c r="LP38" i="56"/>
  <c r="LP161" i="56" s="1"/>
  <c r="LO38" i="56"/>
  <c r="LO161" i="56" s="1"/>
  <c r="LN38" i="56"/>
  <c r="LN161" i="56" s="1"/>
  <c r="LM38" i="56"/>
  <c r="LM161" i="56" s="1"/>
  <c r="LL38" i="56"/>
  <c r="LL161" i="56" s="1"/>
  <c r="LK38" i="56"/>
  <c r="LK161" i="56" s="1"/>
  <c r="LJ38" i="56"/>
  <c r="LJ161" i="56" s="1"/>
  <c r="LI38" i="56"/>
  <c r="LI161" i="56" s="1"/>
  <c r="LH38" i="56"/>
  <c r="LH161" i="56" s="1"/>
  <c r="LG38" i="56"/>
  <c r="LG161" i="56" s="1"/>
  <c r="LF38" i="56"/>
  <c r="LF161" i="56" s="1"/>
  <c r="LE38" i="56"/>
  <c r="LE161" i="56" s="1"/>
  <c r="LD38" i="56"/>
  <c r="LD161" i="56" s="1"/>
  <c r="LC38" i="56"/>
  <c r="LC161" i="56" s="1"/>
  <c r="LB38" i="56"/>
  <c r="LB161" i="56" s="1"/>
  <c r="LA38" i="56"/>
  <c r="LA161" i="56" s="1"/>
  <c r="KZ38" i="56"/>
  <c r="KZ161" i="56" s="1"/>
  <c r="KY38" i="56"/>
  <c r="KY161" i="56" s="1"/>
  <c r="KX38" i="56"/>
  <c r="KX161" i="56" s="1"/>
  <c r="KW38" i="56"/>
  <c r="KW161" i="56" s="1"/>
  <c r="KV38" i="56"/>
  <c r="KV161" i="56" s="1"/>
  <c r="KU38" i="56"/>
  <c r="KU161" i="56" s="1"/>
  <c r="KT38" i="56"/>
  <c r="KT161" i="56" s="1"/>
  <c r="KS38" i="56"/>
  <c r="KS161" i="56" s="1"/>
  <c r="KR38" i="56"/>
  <c r="KR161" i="56" s="1"/>
  <c r="KQ38" i="56"/>
  <c r="KQ161" i="56" s="1"/>
  <c r="KP38" i="56"/>
  <c r="KP161" i="56" s="1"/>
  <c r="KO38" i="56"/>
  <c r="KO161" i="56" s="1"/>
  <c r="KN38" i="56"/>
  <c r="KN161" i="56" s="1"/>
  <c r="KM38" i="56"/>
  <c r="KM161" i="56" s="1"/>
  <c r="KL38" i="56"/>
  <c r="KL161" i="56" s="1"/>
  <c r="KK38" i="56"/>
  <c r="KK161" i="56" s="1"/>
  <c r="KJ38" i="56"/>
  <c r="KJ161" i="56" s="1"/>
  <c r="KI38" i="56"/>
  <c r="KI161" i="56" s="1"/>
  <c r="KH38" i="56"/>
  <c r="KH161" i="56" s="1"/>
  <c r="KG38" i="56"/>
  <c r="KG161" i="56" s="1"/>
  <c r="KF38" i="56"/>
  <c r="KF161" i="56" s="1"/>
  <c r="KE38" i="56"/>
  <c r="KE161" i="56" s="1"/>
  <c r="KD38" i="56"/>
  <c r="KD161" i="56" s="1"/>
  <c r="KC38" i="56"/>
  <c r="KC161" i="56" s="1"/>
  <c r="KB38" i="56"/>
  <c r="KB161" i="56" s="1"/>
  <c r="KA38" i="56"/>
  <c r="KA161" i="56" s="1"/>
  <c r="JZ38" i="56"/>
  <c r="JZ161" i="56" s="1"/>
  <c r="JY38" i="56"/>
  <c r="JY161" i="56" s="1"/>
  <c r="JX38" i="56"/>
  <c r="JX161" i="56" s="1"/>
  <c r="JW38" i="56"/>
  <c r="JW161" i="56" s="1"/>
  <c r="JV38" i="56"/>
  <c r="JV161" i="56" s="1"/>
  <c r="JU38" i="56"/>
  <c r="JU161" i="56" s="1"/>
  <c r="JT38" i="56"/>
  <c r="JT161" i="56" s="1"/>
  <c r="JS38" i="56"/>
  <c r="JS161" i="56" s="1"/>
  <c r="JR38" i="56"/>
  <c r="JR161" i="56" s="1"/>
  <c r="JQ38" i="56"/>
  <c r="JQ161" i="56" s="1"/>
  <c r="JP38" i="56"/>
  <c r="JP161" i="56" s="1"/>
  <c r="JO38" i="56"/>
  <c r="JO161" i="56" s="1"/>
  <c r="JN38" i="56"/>
  <c r="JN161" i="56" s="1"/>
  <c r="JM38" i="56"/>
  <c r="JM161" i="56" s="1"/>
  <c r="JL38" i="56"/>
  <c r="JL161" i="56" s="1"/>
  <c r="JK38" i="56"/>
  <c r="JK161" i="56" s="1"/>
  <c r="JJ38" i="56"/>
  <c r="JJ161" i="56" s="1"/>
  <c r="JI38" i="56"/>
  <c r="JI161" i="56" s="1"/>
  <c r="JH38" i="56"/>
  <c r="JH161" i="56" s="1"/>
  <c r="JG38" i="56"/>
  <c r="JG161" i="56" s="1"/>
  <c r="JF38" i="56"/>
  <c r="JF161" i="56" s="1"/>
  <c r="JE38" i="56"/>
  <c r="JE161" i="56" s="1"/>
  <c r="JD38" i="56"/>
  <c r="JD161" i="56" s="1"/>
  <c r="JC38" i="56"/>
  <c r="JC161" i="56" s="1"/>
  <c r="JB38" i="56"/>
  <c r="JB161" i="56" s="1"/>
  <c r="JA38" i="56"/>
  <c r="JA161" i="56" s="1"/>
  <c r="IZ38" i="56"/>
  <c r="IZ161" i="56" s="1"/>
  <c r="IY38" i="56"/>
  <c r="IY161" i="56" s="1"/>
  <c r="IX38" i="56"/>
  <c r="IX161" i="56" s="1"/>
  <c r="IW38" i="56"/>
  <c r="IW161" i="56" s="1"/>
  <c r="IV38" i="56"/>
  <c r="IV161" i="56" s="1"/>
  <c r="IU38" i="56"/>
  <c r="IU161" i="56" s="1"/>
  <c r="IT38" i="56"/>
  <c r="IT161" i="56" s="1"/>
  <c r="IS38" i="56"/>
  <c r="IS161" i="56" s="1"/>
  <c r="IR38" i="56"/>
  <c r="IR161" i="56" s="1"/>
  <c r="IQ38" i="56"/>
  <c r="IQ161" i="56" s="1"/>
  <c r="IP38" i="56"/>
  <c r="IP161" i="56" s="1"/>
  <c r="IO38" i="56"/>
  <c r="IO161" i="56" s="1"/>
  <c r="IN38" i="56"/>
  <c r="IN161" i="56" s="1"/>
  <c r="IM38" i="56"/>
  <c r="IM161" i="56" s="1"/>
  <c r="IL38" i="56"/>
  <c r="IL161" i="56" s="1"/>
  <c r="IK38" i="56"/>
  <c r="IK161" i="56" s="1"/>
  <c r="IJ38" i="56"/>
  <c r="IJ161" i="56" s="1"/>
  <c r="II38" i="56"/>
  <c r="II161" i="56" s="1"/>
  <c r="IH38" i="56"/>
  <c r="IH161" i="56" s="1"/>
  <c r="IG38" i="56"/>
  <c r="IG161" i="56" s="1"/>
  <c r="IF38" i="56"/>
  <c r="IF161" i="56" s="1"/>
  <c r="IE38" i="56"/>
  <c r="IE161" i="56" s="1"/>
  <c r="ID38" i="56"/>
  <c r="ID161" i="56" s="1"/>
  <c r="IC38" i="56"/>
  <c r="IC161" i="56" s="1"/>
  <c r="IB38" i="56"/>
  <c r="IB161" i="56" s="1"/>
  <c r="IA38" i="56"/>
  <c r="IA161" i="56" s="1"/>
  <c r="HZ38" i="56"/>
  <c r="HZ161" i="56" s="1"/>
  <c r="HY38" i="56"/>
  <c r="HY161" i="56" s="1"/>
  <c r="HX38" i="56"/>
  <c r="HX161" i="56" s="1"/>
  <c r="HW38" i="56"/>
  <c r="HW161" i="56" s="1"/>
  <c r="HV38" i="56"/>
  <c r="HV161" i="56" s="1"/>
  <c r="HU38" i="56"/>
  <c r="HU161" i="56" s="1"/>
  <c r="HT38" i="56"/>
  <c r="HT161" i="56" s="1"/>
  <c r="HS38" i="56"/>
  <c r="HS161" i="56" s="1"/>
  <c r="HR38" i="56"/>
  <c r="HR161" i="56" s="1"/>
  <c r="HQ38" i="56"/>
  <c r="HQ161" i="56" s="1"/>
  <c r="HP38" i="56"/>
  <c r="HP161" i="56" s="1"/>
  <c r="HO38" i="56"/>
  <c r="HO161" i="56" s="1"/>
  <c r="HN38" i="56"/>
  <c r="HN161" i="56" s="1"/>
  <c r="HM38" i="56"/>
  <c r="HM161" i="56" s="1"/>
  <c r="HL38" i="56"/>
  <c r="HL161" i="56" s="1"/>
  <c r="HK38" i="56"/>
  <c r="HK161" i="56" s="1"/>
  <c r="HJ38" i="56"/>
  <c r="HJ161" i="56" s="1"/>
  <c r="HI38" i="56"/>
  <c r="HI161" i="56" s="1"/>
  <c r="HH38" i="56"/>
  <c r="HH161" i="56" s="1"/>
  <c r="HG38" i="56"/>
  <c r="HG161" i="56" s="1"/>
  <c r="HF38" i="56"/>
  <c r="HF161" i="56" s="1"/>
  <c r="HE38" i="56"/>
  <c r="HE161" i="56" s="1"/>
  <c r="HD38" i="56"/>
  <c r="HD161" i="56" s="1"/>
  <c r="HC38" i="56"/>
  <c r="HC161" i="56" s="1"/>
  <c r="HB38" i="56"/>
  <c r="HB161" i="56" s="1"/>
  <c r="HA38" i="56"/>
  <c r="HA161" i="56" s="1"/>
  <c r="GZ38" i="56"/>
  <c r="GZ161" i="56" s="1"/>
  <c r="GY38" i="56"/>
  <c r="GY161" i="56" s="1"/>
  <c r="GX38" i="56"/>
  <c r="GX161" i="56" s="1"/>
  <c r="GW38" i="56"/>
  <c r="GW161" i="56" s="1"/>
  <c r="GV38" i="56"/>
  <c r="GV161" i="56" s="1"/>
  <c r="GU38" i="56"/>
  <c r="GU161" i="56" s="1"/>
  <c r="GT38" i="56"/>
  <c r="GT161" i="56" s="1"/>
  <c r="GS38" i="56"/>
  <c r="GS161" i="56" s="1"/>
  <c r="GR38" i="56"/>
  <c r="GR161" i="56" s="1"/>
  <c r="GQ38" i="56"/>
  <c r="GQ161" i="56" s="1"/>
  <c r="GP38" i="56"/>
  <c r="GP161" i="56" s="1"/>
  <c r="GO38" i="56"/>
  <c r="GO161" i="56" s="1"/>
  <c r="GN38" i="56"/>
  <c r="GN161" i="56" s="1"/>
  <c r="GM38" i="56"/>
  <c r="GM161" i="56" s="1"/>
  <c r="GL38" i="56"/>
  <c r="GL161" i="56" s="1"/>
  <c r="GK38" i="56"/>
  <c r="GK161" i="56" s="1"/>
  <c r="GJ38" i="56"/>
  <c r="GJ161" i="56" s="1"/>
  <c r="GI38" i="56"/>
  <c r="GI161" i="56" s="1"/>
  <c r="GH38" i="56"/>
  <c r="GH161" i="56" s="1"/>
  <c r="GG38" i="56"/>
  <c r="GG161" i="56" s="1"/>
  <c r="GF38" i="56"/>
  <c r="GF161" i="56" s="1"/>
  <c r="GE38" i="56"/>
  <c r="GE161" i="56" s="1"/>
  <c r="GD38" i="56"/>
  <c r="GD161" i="56" s="1"/>
  <c r="GC38" i="56"/>
  <c r="GC161" i="56" s="1"/>
  <c r="GB38" i="56"/>
  <c r="GB161" i="56" s="1"/>
  <c r="GA38" i="56"/>
  <c r="GA161" i="56" s="1"/>
  <c r="FZ38" i="56"/>
  <c r="FZ161" i="56" s="1"/>
  <c r="FY38" i="56"/>
  <c r="FY161" i="56" s="1"/>
  <c r="FX38" i="56"/>
  <c r="FX161" i="56" s="1"/>
  <c r="FW38" i="56"/>
  <c r="FW161" i="56" s="1"/>
  <c r="FV38" i="56"/>
  <c r="FV161" i="56" s="1"/>
  <c r="FU38" i="56"/>
  <c r="FU161" i="56" s="1"/>
  <c r="FT38" i="56"/>
  <c r="FT161" i="56" s="1"/>
  <c r="FS38" i="56"/>
  <c r="FS161" i="56" s="1"/>
  <c r="FR38" i="56"/>
  <c r="FR161" i="56" s="1"/>
  <c r="FQ38" i="56"/>
  <c r="FQ161" i="56" s="1"/>
  <c r="FP38" i="56"/>
  <c r="FP161" i="56" s="1"/>
  <c r="FO38" i="56"/>
  <c r="FO161" i="56" s="1"/>
  <c r="FN38" i="56"/>
  <c r="FN161" i="56" s="1"/>
  <c r="FM38" i="56"/>
  <c r="FM161" i="56" s="1"/>
  <c r="FL38" i="56"/>
  <c r="FL161" i="56" s="1"/>
  <c r="FK38" i="56"/>
  <c r="FK161" i="56" s="1"/>
  <c r="FJ38" i="56"/>
  <c r="FJ161" i="56" s="1"/>
  <c r="FI38" i="56"/>
  <c r="FI161" i="56" s="1"/>
  <c r="FH38" i="56"/>
  <c r="FH161" i="56" s="1"/>
  <c r="FG38" i="56"/>
  <c r="FG161" i="56" s="1"/>
  <c r="FF38" i="56"/>
  <c r="FF161" i="56" s="1"/>
  <c r="FE38" i="56"/>
  <c r="FE161" i="56" s="1"/>
  <c r="FD38" i="56"/>
  <c r="FD161" i="56" s="1"/>
  <c r="FC38" i="56"/>
  <c r="FC161" i="56" s="1"/>
  <c r="FB38" i="56"/>
  <c r="FB161" i="56" s="1"/>
  <c r="FA38" i="56"/>
  <c r="FA161" i="56" s="1"/>
  <c r="EZ38" i="56"/>
  <c r="EZ161" i="56" s="1"/>
  <c r="EY38" i="56"/>
  <c r="EY161" i="56" s="1"/>
  <c r="EX38" i="56"/>
  <c r="EX161" i="56" s="1"/>
  <c r="EW38" i="56"/>
  <c r="EW161" i="56" s="1"/>
  <c r="EV38" i="56"/>
  <c r="EV161" i="56" s="1"/>
  <c r="EU38" i="56"/>
  <c r="EU161" i="56" s="1"/>
  <c r="ET38" i="56"/>
  <c r="ET161" i="56" s="1"/>
  <c r="ES38" i="56"/>
  <c r="ES161" i="56" s="1"/>
  <c r="ER38" i="56"/>
  <c r="ER161" i="56" s="1"/>
  <c r="EQ38" i="56"/>
  <c r="EQ161" i="56" s="1"/>
  <c r="EP38" i="56"/>
  <c r="EP161" i="56" s="1"/>
  <c r="EO38" i="56"/>
  <c r="EO161" i="56" s="1"/>
  <c r="EN38" i="56"/>
  <c r="EN161" i="56" s="1"/>
  <c r="EM38" i="56"/>
  <c r="EM161" i="56" s="1"/>
  <c r="EL38" i="56"/>
  <c r="EL161" i="56" s="1"/>
  <c r="EK38" i="56"/>
  <c r="EK161" i="56" s="1"/>
  <c r="EJ38" i="56"/>
  <c r="EJ161" i="56" s="1"/>
  <c r="EI38" i="56"/>
  <c r="EI161" i="56" s="1"/>
  <c r="EH38" i="56"/>
  <c r="EH161" i="56" s="1"/>
  <c r="EG38" i="56"/>
  <c r="EG161" i="56" s="1"/>
  <c r="EF38" i="56"/>
  <c r="EF161" i="56" s="1"/>
  <c r="EE38" i="56"/>
  <c r="EE161" i="56" s="1"/>
  <c r="ED38" i="56"/>
  <c r="ED161" i="56" s="1"/>
  <c r="EC38" i="56"/>
  <c r="EC161" i="56" s="1"/>
  <c r="EB38" i="56"/>
  <c r="EB161" i="56" s="1"/>
  <c r="EA38" i="56"/>
  <c r="EA161" i="56" s="1"/>
  <c r="DZ38" i="56"/>
  <c r="DZ161" i="56" s="1"/>
  <c r="DY38" i="56"/>
  <c r="DY161" i="56" s="1"/>
  <c r="DX38" i="56"/>
  <c r="DX161" i="56" s="1"/>
  <c r="DW38" i="56"/>
  <c r="DW161" i="56" s="1"/>
  <c r="DV38" i="56"/>
  <c r="DV161" i="56" s="1"/>
  <c r="DU38" i="56"/>
  <c r="DU161" i="56" s="1"/>
  <c r="DT38" i="56"/>
  <c r="DT161" i="56" s="1"/>
  <c r="DS38" i="56"/>
  <c r="DS161" i="56" s="1"/>
  <c r="DR38" i="56"/>
  <c r="DR161" i="56" s="1"/>
  <c r="DQ38" i="56"/>
  <c r="DQ161" i="56" s="1"/>
  <c r="DP38" i="56"/>
  <c r="DP161" i="56" s="1"/>
  <c r="DO38" i="56"/>
  <c r="DO161" i="56" s="1"/>
  <c r="DN38" i="56"/>
  <c r="DN161" i="56" s="1"/>
  <c r="DM38" i="56"/>
  <c r="DM161" i="56" s="1"/>
  <c r="DL38" i="56"/>
  <c r="DL161" i="56" s="1"/>
  <c r="DK38" i="56"/>
  <c r="DK161" i="56" s="1"/>
  <c r="DJ38" i="56"/>
  <c r="DJ161" i="56" s="1"/>
  <c r="DI38" i="56"/>
  <c r="DI161" i="56" s="1"/>
  <c r="DH38" i="56"/>
  <c r="DH161" i="56" s="1"/>
  <c r="DG38" i="56"/>
  <c r="DG161" i="56" s="1"/>
  <c r="DF38" i="56"/>
  <c r="DF161" i="56" s="1"/>
  <c r="DE38" i="56"/>
  <c r="DE161" i="56" s="1"/>
  <c r="DD38" i="56"/>
  <c r="DD161" i="56" s="1"/>
  <c r="DC38" i="56"/>
  <c r="DC161" i="56" s="1"/>
  <c r="DB38" i="56"/>
  <c r="DB161" i="56" s="1"/>
  <c r="DA38" i="56"/>
  <c r="DA161" i="56" s="1"/>
  <c r="CZ38" i="56"/>
  <c r="CZ161" i="56" s="1"/>
  <c r="CY38" i="56"/>
  <c r="CY161" i="56" s="1"/>
  <c r="CX38" i="56"/>
  <c r="CX161" i="56" s="1"/>
  <c r="CW38" i="56"/>
  <c r="CW161" i="56" s="1"/>
  <c r="CV38" i="56"/>
  <c r="CV161" i="56" s="1"/>
  <c r="CU38" i="56"/>
  <c r="CU161" i="56" s="1"/>
  <c r="CT38" i="56"/>
  <c r="CT161" i="56" s="1"/>
  <c r="CS38" i="56"/>
  <c r="CS161" i="56" s="1"/>
  <c r="CR38" i="56"/>
  <c r="CR161" i="56" s="1"/>
  <c r="CQ38" i="56"/>
  <c r="CQ161" i="56" s="1"/>
  <c r="CP38" i="56"/>
  <c r="CP161" i="56" s="1"/>
  <c r="CO38" i="56"/>
  <c r="CO161" i="56" s="1"/>
  <c r="CN38" i="56"/>
  <c r="CN161" i="56" s="1"/>
  <c r="CM38" i="56"/>
  <c r="CM161" i="56" s="1"/>
  <c r="CL38" i="56"/>
  <c r="CL161" i="56" s="1"/>
  <c r="CK38" i="56"/>
  <c r="CK161" i="56" s="1"/>
  <c r="CJ38" i="56"/>
  <c r="CJ161" i="56" s="1"/>
  <c r="CI38" i="56"/>
  <c r="CI161" i="56" s="1"/>
  <c r="CH38" i="56"/>
  <c r="CH161" i="56" s="1"/>
  <c r="CG38" i="56"/>
  <c r="CG161" i="56" s="1"/>
  <c r="CF38" i="56"/>
  <c r="CF161" i="56" s="1"/>
  <c r="CE38" i="56"/>
  <c r="CE161" i="56" s="1"/>
  <c r="CD38" i="56"/>
  <c r="CD161" i="56" s="1"/>
  <c r="CC38" i="56"/>
  <c r="CC161" i="56" s="1"/>
  <c r="CB38" i="56"/>
  <c r="CB161" i="56" s="1"/>
  <c r="CA38" i="56"/>
  <c r="CA161" i="56" s="1"/>
  <c r="BZ38" i="56"/>
  <c r="BZ161" i="56" s="1"/>
  <c r="BY38" i="56"/>
  <c r="BY161" i="56" s="1"/>
  <c r="BX38" i="56"/>
  <c r="BX161" i="56" s="1"/>
  <c r="BW38" i="56"/>
  <c r="BW161" i="56" s="1"/>
  <c r="BV38" i="56"/>
  <c r="BV161" i="56" s="1"/>
  <c r="BU38" i="56"/>
  <c r="BU161" i="56" s="1"/>
  <c r="BT38" i="56"/>
  <c r="BT161" i="56" s="1"/>
  <c r="BS38" i="56"/>
  <c r="BS161" i="56" s="1"/>
  <c r="BR38" i="56"/>
  <c r="BR161" i="56" s="1"/>
  <c r="BQ38" i="56"/>
  <c r="BQ161" i="56" s="1"/>
  <c r="BP38" i="56"/>
  <c r="BP161" i="56" s="1"/>
  <c r="BO38" i="56"/>
  <c r="BO161" i="56" s="1"/>
  <c r="BN38" i="56"/>
  <c r="BN161" i="56" s="1"/>
  <c r="BM38" i="56"/>
  <c r="BM161" i="56" s="1"/>
  <c r="BL38" i="56"/>
  <c r="BL161" i="56" s="1"/>
  <c r="BK38" i="56"/>
  <c r="BK161" i="56" s="1"/>
  <c r="BJ38" i="56"/>
  <c r="BJ161" i="56" s="1"/>
  <c r="BI38" i="56"/>
  <c r="BI161" i="56" s="1"/>
  <c r="BH38" i="56"/>
  <c r="BH161" i="56" s="1"/>
  <c r="BG38" i="56"/>
  <c r="BG161" i="56" s="1"/>
  <c r="BF38" i="56"/>
  <c r="BF161" i="56" s="1"/>
  <c r="BE38" i="56"/>
  <c r="BE161" i="56" s="1"/>
  <c r="BD38" i="56"/>
  <c r="BD161" i="56" s="1"/>
  <c r="BC38" i="56"/>
  <c r="BC161" i="56" s="1"/>
  <c r="BB38" i="56"/>
  <c r="BB161" i="56" s="1"/>
  <c r="BA38" i="56"/>
  <c r="BA161" i="56" s="1"/>
  <c r="AZ38" i="56"/>
  <c r="AZ161" i="56" s="1"/>
  <c r="AY38" i="56"/>
  <c r="AY161" i="56" s="1"/>
  <c r="AX38" i="56"/>
  <c r="AX161" i="56" s="1"/>
  <c r="AW38" i="56"/>
  <c r="AW161" i="56" s="1"/>
  <c r="AV38" i="56"/>
  <c r="AV161" i="56" s="1"/>
  <c r="AU38" i="56"/>
  <c r="AU161" i="56" s="1"/>
  <c r="AT38" i="56"/>
  <c r="AT161" i="56" s="1"/>
  <c r="AS38" i="56"/>
  <c r="AS161" i="56" s="1"/>
  <c r="AR38" i="56"/>
  <c r="AR161" i="56" s="1"/>
  <c r="AQ38" i="56"/>
  <c r="AQ161" i="56" s="1"/>
  <c r="AP38" i="56"/>
  <c r="AP161" i="56" s="1"/>
  <c r="AO38" i="56"/>
  <c r="AO161" i="56" s="1"/>
  <c r="AN38" i="56"/>
  <c r="AN161" i="56" s="1"/>
  <c r="AM38" i="56"/>
  <c r="AM161" i="56" s="1"/>
  <c r="AL38" i="56"/>
  <c r="AL161" i="56" s="1"/>
  <c r="AK38" i="56"/>
  <c r="AK161" i="56" s="1"/>
  <c r="AJ38" i="56"/>
  <c r="AJ161" i="56" s="1"/>
  <c r="AI38" i="56"/>
  <c r="AI161" i="56" s="1"/>
  <c r="AH38" i="56"/>
  <c r="AH161" i="56" s="1"/>
  <c r="AG38" i="56"/>
  <c r="AG161" i="56" s="1"/>
  <c r="AF38" i="56"/>
  <c r="AF161" i="56" s="1"/>
  <c r="AE38" i="56"/>
  <c r="AE161" i="56" s="1"/>
  <c r="AD38" i="56"/>
  <c r="AD161" i="56" s="1"/>
  <c r="AC38" i="56"/>
  <c r="AC161" i="56" s="1"/>
  <c r="AB38" i="56"/>
  <c r="AB161" i="56" s="1"/>
  <c r="AA38" i="56"/>
  <c r="AA161" i="56" s="1"/>
  <c r="Z38" i="56"/>
  <c r="Z161" i="56" s="1"/>
  <c r="Y38" i="56"/>
  <c r="Y161" i="56" s="1"/>
  <c r="X38" i="56"/>
  <c r="X161" i="56" s="1"/>
  <c r="W38" i="56"/>
  <c r="W161" i="56" s="1"/>
  <c r="V38" i="56"/>
  <c r="V161" i="56" s="1"/>
  <c r="U38" i="56"/>
  <c r="U161" i="56" s="1"/>
  <c r="T38" i="56"/>
  <c r="T161" i="56" s="1"/>
  <c r="S38" i="56"/>
  <c r="S161" i="56" s="1"/>
  <c r="R38" i="56"/>
  <c r="R161" i="56" s="1"/>
  <c r="Q38" i="56"/>
  <c r="Q161" i="56" s="1"/>
  <c r="P38" i="56"/>
  <c r="P161" i="56" s="1"/>
  <c r="O38" i="56"/>
  <c r="O161" i="56" s="1"/>
  <c r="N38" i="56"/>
  <c r="N161" i="56" s="1"/>
  <c r="M38" i="56"/>
  <c r="M161" i="56" s="1"/>
  <c r="L38" i="56"/>
  <c r="L161" i="56" s="1"/>
  <c r="K38" i="56"/>
  <c r="K161" i="56" s="1"/>
  <c r="J38" i="56"/>
  <c r="J161" i="56" s="1"/>
  <c r="I38" i="56"/>
  <c r="I161" i="56" s="1"/>
  <c r="H38" i="56"/>
  <c r="H161" i="56" s="1"/>
  <c r="G38" i="56"/>
  <c r="G161" i="56" s="1"/>
  <c r="F38" i="56"/>
  <c r="F161" i="56" s="1"/>
  <c r="E38" i="56"/>
  <c r="E161" i="56" s="1"/>
  <c r="D38" i="56"/>
  <c r="D161" i="56" s="1"/>
  <c r="AHT37" i="56"/>
  <c r="AHT41" i="56" s="1"/>
  <c r="AHT36" i="56"/>
  <c r="AHT38" i="56" s="1"/>
  <c r="AHT35" i="56"/>
  <c r="AHS34" i="56"/>
  <c r="AHR34" i="56"/>
  <c r="AHQ34" i="56"/>
  <c r="AHP34" i="56"/>
  <c r="AHO34" i="56"/>
  <c r="AHN34" i="56"/>
  <c r="AHM34" i="56"/>
  <c r="AHL34" i="56"/>
  <c r="AHK34" i="56"/>
  <c r="AHJ34" i="56"/>
  <c r="AHI34" i="56"/>
  <c r="AHH34" i="56"/>
  <c r="AHG34" i="56"/>
  <c r="AHF34" i="56"/>
  <c r="AHE34" i="56"/>
  <c r="AHD34" i="56"/>
  <c r="AHC34" i="56"/>
  <c r="AHB34" i="56"/>
  <c r="AHA34" i="56"/>
  <c r="AGZ34" i="56"/>
  <c r="AGY34" i="56"/>
  <c r="AGX34" i="56"/>
  <c r="AGW34" i="56"/>
  <c r="AGV34" i="56"/>
  <c r="AGU34" i="56"/>
  <c r="AGT34" i="56"/>
  <c r="AGS34" i="56"/>
  <c r="AGR34" i="56"/>
  <c r="AGQ34" i="56"/>
  <c r="AGP34" i="56"/>
  <c r="AGO34" i="56"/>
  <c r="AGN34" i="56"/>
  <c r="AGM34" i="56"/>
  <c r="AGL34" i="56"/>
  <c r="AGK34" i="56"/>
  <c r="AGJ34" i="56"/>
  <c r="AGI34" i="56"/>
  <c r="AGH34" i="56"/>
  <c r="AGG34" i="56"/>
  <c r="AGF34" i="56"/>
  <c r="AGE34" i="56"/>
  <c r="AGD34" i="56"/>
  <c r="AGC34" i="56"/>
  <c r="AGB34" i="56"/>
  <c r="AGA34" i="56"/>
  <c r="AFZ34" i="56"/>
  <c r="AFY34" i="56"/>
  <c r="AFX34" i="56"/>
  <c r="AFW34" i="56"/>
  <c r="AFV34" i="56"/>
  <c r="AFU34" i="56"/>
  <c r="AFT34" i="56"/>
  <c r="AFS34" i="56"/>
  <c r="AFR34" i="56"/>
  <c r="AFQ34" i="56"/>
  <c r="AFP34" i="56"/>
  <c r="AFO34" i="56"/>
  <c r="AFN34" i="56"/>
  <c r="AFM34" i="56"/>
  <c r="AFL34" i="56"/>
  <c r="AFK34" i="56"/>
  <c r="AFJ34" i="56"/>
  <c r="AFI34" i="56"/>
  <c r="AFH34" i="56"/>
  <c r="AFG34" i="56"/>
  <c r="AFF34" i="56"/>
  <c r="AFE34" i="56"/>
  <c r="AFD34" i="56"/>
  <c r="AFC34" i="56"/>
  <c r="AFB34" i="56"/>
  <c r="AFA34" i="56"/>
  <c r="AEZ34" i="56"/>
  <c r="AEY34" i="56"/>
  <c r="AEX34" i="56"/>
  <c r="AEW34" i="56"/>
  <c r="AEV34" i="56"/>
  <c r="AEU34" i="56"/>
  <c r="AET34" i="56"/>
  <c r="AES34" i="56"/>
  <c r="AER34" i="56"/>
  <c r="AEQ34" i="56"/>
  <c r="AEP34" i="56"/>
  <c r="AEO34" i="56"/>
  <c r="AEN34" i="56"/>
  <c r="AEM34" i="56"/>
  <c r="AEL34" i="56"/>
  <c r="AEK34" i="56"/>
  <c r="AEJ34" i="56"/>
  <c r="AEI34" i="56"/>
  <c r="AEH34" i="56"/>
  <c r="AEG34" i="56"/>
  <c r="AEF34" i="56"/>
  <c r="AEE34" i="56"/>
  <c r="AED34" i="56"/>
  <c r="AEC34" i="56"/>
  <c r="AEB34" i="56"/>
  <c r="AEA34" i="56"/>
  <c r="ADZ34" i="56"/>
  <c r="ADY34" i="56"/>
  <c r="ADX34" i="56"/>
  <c r="ADW34" i="56"/>
  <c r="ADV34" i="56"/>
  <c r="ADU34" i="56"/>
  <c r="ADT34" i="56"/>
  <c r="ADS34" i="56"/>
  <c r="ADR34" i="56"/>
  <c r="ADQ34" i="56"/>
  <c r="ADP34" i="56"/>
  <c r="ADO34" i="56"/>
  <c r="ADN34" i="56"/>
  <c r="ADM34" i="56"/>
  <c r="ADL34" i="56"/>
  <c r="ADK34" i="56"/>
  <c r="ADJ34" i="56"/>
  <c r="ADI34" i="56"/>
  <c r="ADH34" i="56"/>
  <c r="ADG34" i="56"/>
  <c r="ADF34" i="56"/>
  <c r="ADE34" i="56"/>
  <c r="ADD34" i="56"/>
  <c r="ADC34" i="56"/>
  <c r="ADB34" i="56"/>
  <c r="ADA34" i="56"/>
  <c r="ACZ34" i="56"/>
  <c r="ACY34" i="56"/>
  <c r="ACX34" i="56"/>
  <c r="ACW34" i="56"/>
  <c r="ACV34" i="56"/>
  <c r="ACU34" i="56"/>
  <c r="ACT34" i="56"/>
  <c r="ACS34" i="56"/>
  <c r="ACR34" i="56"/>
  <c r="ACQ34" i="56"/>
  <c r="ACP34" i="56"/>
  <c r="ACO34" i="56"/>
  <c r="ACN34" i="56"/>
  <c r="ACM34" i="56"/>
  <c r="ACL34" i="56"/>
  <c r="ACK34" i="56"/>
  <c r="ACJ34" i="56"/>
  <c r="ACI34" i="56"/>
  <c r="ACH34" i="56"/>
  <c r="ACG34" i="56"/>
  <c r="ACF34" i="56"/>
  <c r="ACE34" i="56"/>
  <c r="ACD34" i="56"/>
  <c r="ACC34" i="56"/>
  <c r="ACB34" i="56"/>
  <c r="ACA34" i="56"/>
  <c r="ABZ34" i="56"/>
  <c r="ABY34" i="56"/>
  <c r="ABX34" i="56"/>
  <c r="ABW34" i="56"/>
  <c r="ABV34" i="56"/>
  <c r="ABU34" i="56"/>
  <c r="ABT34" i="56"/>
  <c r="ABS34" i="56"/>
  <c r="ABR34" i="56"/>
  <c r="ABQ34" i="56"/>
  <c r="ABP34" i="56"/>
  <c r="ABO34" i="56"/>
  <c r="ABN34" i="56"/>
  <c r="ABM34" i="56"/>
  <c r="ABL34" i="56"/>
  <c r="ABK34" i="56"/>
  <c r="ABJ34" i="56"/>
  <c r="ABI34" i="56"/>
  <c r="ABH34" i="56"/>
  <c r="ABG34" i="56"/>
  <c r="ABF34" i="56"/>
  <c r="ABE34" i="56"/>
  <c r="ABD34" i="56"/>
  <c r="ABC34" i="56"/>
  <c r="ABB34" i="56"/>
  <c r="ABA34" i="56"/>
  <c r="AAZ34" i="56"/>
  <c r="AAY34" i="56"/>
  <c r="AAX34" i="56"/>
  <c r="AAW34" i="56"/>
  <c r="AAV34" i="56"/>
  <c r="AAU34" i="56"/>
  <c r="AAT34" i="56"/>
  <c r="AAS34" i="56"/>
  <c r="AAR34" i="56"/>
  <c r="AAQ34" i="56"/>
  <c r="AAP34" i="56"/>
  <c r="AAO34" i="56"/>
  <c r="AAN34" i="56"/>
  <c r="AAM34" i="56"/>
  <c r="AAL34" i="56"/>
  <c r="AAK34" i="56"/>
  <c r="AAJ34" i="56"/>
  <c r="AAI34" i="56"/>
  <c r="AAH34" i="56"/>
  <c r="AAG34" i="56"/>
  <c r="AAF34" i="56"/>
  <c r="AAE34" i="56"/>
  <c r="AAD34" i="56"/>
  <c r="AAC34" i="56"/>
  <c r="AAB34" i="56"/>
  <c r="AAA34" i="56"/>
  <c r="ZZ34" i="56"/>
  <c r="ZY34" i="56"/>
  <c r="ZX34" i="56"/>
  <c r="ZW34" i="56"/>
  <c r="ZV34" i="56"/>
  <c r="ZU34" i="56"/>
  <c r="ZT34" i="56"/>
  <c r="ZS34" i="56"/>
  <c r="ZR34" i="56"/>
  <c r="ZQ34" i="56"/>
  <c r="ZP34" i="56"/>
  <c r="ZO34" i="56"/>
  <c r="ZN34" i="56"/>
  <c r="ZM34" i="56"/>
  <c r="ZL34" i="56"/>
  <c r="ZK34" i="56"/>
  <c r="ZJ34" i="56"/>
  <c r="ZI34" i="56"/>
  <c r="ZH34" i="56"/>
  <c r="ZG34" i="56"/>
  <c r="ZF34" i="56"/>
  <c r="ZE34" i="56"/>
  <c r="ZD34" i="56"/>
  <c r="ZC34" i="56"/>
  <c r="ZB34" i="56"/>
  <c r="ZA34" i="56"/>
  <c r="YZ34" i="56"/>
  <c r="YY34" i="56"/>
  <c r="YX34" i="56"/>
  <c r="YW34" i="56"/>
  <c r="YV34" i="56"/>
  <c r="YU34" i="56"/>
  <c r="YT34" i="56"/>
  <c r="YS34" i="56"/>
  <c r="YR34" i="56"/>
  <c r="YQ34" i="56"/>
  <c r="YP34" i="56"/>
  <c r="YO34" i="56"/>
  <c r="YN34" i="56"/>
  <c r="YM34" i="56"/>
  <c r="YL34" i="56"/>
  <c r="YK34" i="56"/>
  <c r="YJ34" i="56"/>
  <c r="YI34" i="56"/>
  <c r="YH34" i="56"/>
  <c r="YG34" i="56"/>
  <c r="YF34" i="56"/>
  <c r="YE34" i="56"/>
  <c r="YD34" i="56"/>
  <c r="YC34" i="56"/>
  <c r="YB34" i="56"/>
  <c r="YA34" i="56"/>
  <c r="XZ34" i="56"/>
  <c r="XY34" i="56"/>
  <c r="XX34" i="56"/>
  <c r="XW34" i="56"/>
  <c r="XV34" i="56"/>
  <c r="XU34" i="56"/>
  <c r="XT34" i="56"/>
  <c r="XS34" i="56"/>
  <c r="XR34" i="56"/>
  <c r="XQ34" i="56"/>
  <c r="XP34" i="56"/>
  <c r="XO34" i="56"/>
  <c r="XN34" i="56"/>
  <c r="XM34" i="56"/>
  <c r="XL34" i="56"/>
  <c r="XK34" i="56"/>
  <c r="XJ34" i="56"/>
  <c r="XI34" i="56"/>
  <c r="XH34" i="56"/>
  <c r="XG34" i="56"/>
  <c r="XF34" i="56"/>
  <c r="XE34" i="56"/>
  <c r="XD34" i="56"/>
  <c r="XC34" i="56"/>
  <c r="XB34" i="56"/>
  <c r="XA34" i="56"/>
  <c r="WZ34" i="56"/>
  <c r="WY34" i="56"/>
  <c r="WX34" i="56"/>
  <c r="WW34" i="56"/>
  <c r="WV34" i="56"/>
  <c r="WU34" i="56"/>
  <c r="WT34" i="56"/>
  <c r="WS34" i="56"/>
  <c r="WR34" i="56"/>
  <c r="WQ34" i="56"/>
  <c r="WP34" i="56"/>
  <c r="WO34" i="56"/>
  <c r="WN34" i="56"/>
  <c r="WM34" i="56"/>
  <c r="WL34" i="56"/>
  <c r="WK34" i="56"/>
  <c r="WJ34" i="56"/>
  <c r="WI34" i="56"/>
  <c r="WH34" i="56"/>
  <c r="WG34" i="56"/>
  <c r="WF34" i="56"/>
  <c r="WE34" i="56"/>
  <c r="WD34" i="56"/>
  <c r="WC34" i="56"/>
  <c r="WB34" i="56"/>
  <c r="WA34" i="56"/>
  <c r="VZ34" i="56"/>
  <c r="VY34" i="56"/>
  <c r="VX34" i="56"/>
  <c r="VW34" i="56"/>
  <c r="VV34" i="56"/>
  <c r="VU34" i="56"/>
  <c r="VT34" i="56"/>
  <c r="VS34" i="56"/>
  <c r="VR34" i="56"/>
  <c r="VQ34" i="56"/>
  <c r="VP34" i="56"/>
  <c r="VO34" i="56"/>
  <c r="VN34" i="56"/>
  <c r="VM34" i="56"/>
  <c r="VL34" i="56"/>
  <c r="VK34" i="56"/>
  <c r="VJ34" i="56"/>
  <c r="VI34" i="56"/>
  <c r="VH34" i="56"/>
  <c r="VG34" i="56"/>
  <c r="VF34" i="56"/>
  <c r="VE34" i="56"/>
  <c r="VD34" i="56"/>
  <c r="VC34" i="56"/>
  <c r="VB34" i="56"/>
  <c r="VA34" i="56"/>
  <c r="UZ34" i="56"/>
  <c r="UY34" i="56"/>
  <c r="UX34" i="56"/>
  <c r="UW34" i="56"/>
  <c r="UV34" i="56"/>
  <c r="UU34" i="56"/>
  <c r="UT34" i="56"/>
  <c r="US34" i="56"/>
  <c r="UR34" i="56"/>
  <c r="UQ34" i="56"/>
  <c r="UP34" i="56"/>
  <c r="UO34" i="56"/>
  <c r="UN34" i="56"/>
  <c r="UM34" i="56"/>
  <c r="UL34" i="56"/>
  <c r="UK34" i="56"/>
  <c r="UJ34" i="56"/>
  <c r="UI34" i="56"/>
  <c r="UH34" i="56"/>
  <c r="UG34" i="56"/>
  <c r="UF34" i="56"/>
  <c r="UE34" i="56"/>
  <c r="UD34" i="56"/>
  <c r="UC34" i="56"/>
  <c r="UB34" i="56"/>
  <c r="UA34" i="56"/>
  <c r="TZ34" i="56"/>
  <c r="TY34" i="56"/>
  <c r="TX34" i="56"/>
  <c r="TW34" i="56"/>
  <c r="TV34" i="56"/>
  <c r="TU34" i="56"/>
  <c r="TT34" i="56"/>
  <c r="TS34" i="56"/>
  <c r="TR34" i="56"/>
  <c r="TQ34" i="56"/>
  <c r="TP34" i="56"/>
  <c r="TO34" i="56"/>
  <c r="TN34" i="56"/>
  <c r="TM34" i="56"/>
  <c r="TL34" i="56"/>
  <c r="TK34" i="56"/>
  <c r="TJ34" i="56"/>
  <c r="TI34" i="56"/>
  <c r="TH34" i="56"/>
  <c r="TG34" i="56"/>
  <c r="TF34" i="56"/>
  <c r="TE34" i="56"/>
  <c r="TD34" i="56"/>
  <c r="TC34" i="56"/>
  <c r="TB34" i="56"/>
  <c r="TA34" i="56"/>
  <c r="SZ34" i="56"/>
  <c r="SY34" i="56"/>
  <c r="SX34" i="56"/>
  <c r="SW34" i="56"/>
  <c r="SV34" i="56"/>
  <c r="SU34" i="56"/>
  <c r="ST34" i="56"/>
  <c r="SS34" i="56"/>
  <c r="SR34" i="56"/>
  <c r="SQ34" i="56"/>
  <c r="SP34" i="56"/>
  <c r="SO34" i="56"/>
  <c r="SN34" i="56"/>
  <c r="SM34" i="56"/>
  <c r="SL34" i="56"/>
  <c r="SK34" i="56"/>
  <c r="SJ34" i="56"/>
  <c r="SI34" i="56"/>
  <c r="SH34" i="56"/>
  <c r="SG34" i="56"/>
  <c r="SF34" i="56"/>
  <c r="SE34" i="56"/>
  <c r="SD34" i="56"/>
  <c r="SC34" i="56"/>
  <c r="SB34" i="56"/>
  <c r="SA34" i="56"/>
  <c r="RZ34" i="56"/>
  <c r="RY34" i="56"/>
  <c r="RX34" i="56"/>
  <c r="RW34" i="56"/>
  <c r="RV34" i="56"/>
  <c r="RU34" i="56"/>
  <c r="RT34" i="56"/>
  <c r="RS34" i="56"/>
  <c r="RR34" i="56"/>
  <c r="RQ34" i="56"/>
  <c r="RP34" i="56"/>
  <c r="RO34" i="56"/>
  <c r="RN34" i="56"/>
  <c r="RM34" i="56"/>
  <c r="RL34" i="56"/>
  <c r="RK34" i="56"/>
  <c r="RJ34" i="56"/>
  <c r="RI34" i="56"/>
  <c r="RH34" i="56"/>
  <c r="RG34" i="56"/>
  <c r="RF34" i="56"/>
  <c r="RE34" i="56"/>
  <c r="RD34" i="56"/>
  <c r="RC34" i="56"/>
  <c r="RB34" i="56"/>
  <c r="RA34" i="56"/>
  <c r="QZ34" i="56"/>
  <c r="QY34" i="56"/>
  <c r="QX34" i="56"/>
  <c r="QW34" i="56"/>
  <c r="QV34" i="56"/>
  <c r="QU34" i="56"/>
  <c r="QT34" i="56"/>
  <c r="QS34" i="56"/>
  <c r="QR34" i="56"/>
  <c r="QQ34" i="56"/>
  <c r="QP34" i="56"/>
  <c r="QO34" i="56"/>
  <c r="QN34" i="56"/>
  <c r="QM34" i="56"/>
  <c r="QL34" i="56"/>
  <c r="QK34" i="56"/>
  <c r="QJ34" i="56"/>
  <c r="QI34" i="56"/>
  <c r="QH34" i="56"/>
  <c r="QG34" i="56"/>
  <c r="QF34" i="56"/>
  <c r="QE34" i="56"/>
  <c r="QD34" i="56"/>
  <c r="QC34" i="56"/>
  <c r="QB34" i="56"/>
  <c r="QA34" i="56"/>
  <c r="PZ34" i="56"/>
  <c r="PY34" i="56"/>
  <c r="PX34" i="56"/>
  <c r="PW34" i="56"/>
  <c r="PV34" i="56"/>
  <c r="PU34" i="56"/>
  <c r="PT34" i="56"/>
  <c r="PS34" i="56"/>
  <c r="PR34" i="56"/>
  <c r="PQ34" i="56"/>
  <c r="PP34" i="56"/>
  <c r="PO34" i="56"/>
  <c r="PN34" i="56"/>
  <c r="PM34" i="56"/>
  <c r="PL34" i="56"/>
  <c r="PK34" i="56"/>
  <c r="PJ34" i="56"/>
  <c r="PI34" i="56"/>
  <c r="PH34" i="56"/>
  <c r="PG34" i="56"/>
  <c r="PF34" i="56"/>
  <c r="PE34" i="56"/>
  <c r="PD34" i="56"/>
  <c r="PC34" i="56"/>
  <c r="PB34" i="56"/>
  <c r="PA34" i="56"/>
  <c r="OZ34" i="56"/>
  <c r="OY34" i="56"/>
  <c r="OX34" i="56"/>
  <c r="OW34" i="56"/>
  <c r="OV34" i="56"/>
  <c r="OU34" i="56"/>
  <c r="OT34" i="56"/>
  <c r="OS34" i="56"/>
  <c r="OR34" i="56"/>
  <c r="OQ34" i="56"/>
  <c r="OP34" i="56"/>
  <c r="OO34" i="56"/>
  <c r="ON34" i="56"/>
  <c r="OM34" i="56"/>
  <c r="OL34" i="56"/>
  <c r="OK34" i="56"/>
  <c r="OJ34" i="56"/>
  <c r="OI34" i="56"/>
  <c r="OH34" i="56"/>
  <c r="OG34" i="56"/>
  <c r="OF34" i="56"/>
  <c r="OE34" i="56"/>
  <c r="OD34" i="56"/>
  <c r="OC34" i="56"/>
  <c r="OB34" i="56"/>
  <c r="OA34" i="56"/>
  <c r="NZ34" i="56"/>
  <c r="NY34" i="56"/>
  <c r="NX34" i="56"/>
  <c r="NW34" i="56"/>
  <c r="NV34" i="56"/>
  <c r="NU34" i="56"/>
  <c r="NT34" i="56"/>
  <c r="NS34" i="56"/>
  <c r="NR34" i="56"/>
  <c r="NQ34" i="56"/>
  <c r="NP34" i="56"/>
  <c r="NO34" i="56"/>
  <c r="NN34" i="56"/>
  <c r="NM34" i="56"/>
  <c r="NL34" i="56"/>
  <c r="NK34" i="56"/>
  <c r="NJ34" i="56"/>
  <c r="NI34" i="56"/>
  <c r="NH34" i="56"/>
  <c r="NG34" i="56"/>
  <c r="NF34" i="56"/>
  <c r="NE34" i="56"/>
  <c r="ND34" i="56"/>
  <c r="NC34" i="56"/>
  <c r="NB34" i="56"/>
  <c r="NA34" i="56"/>
  <c r="MZ34" i="56"/>
  <c r="MY34" i="56"/>
  <c r="MX34" i="56"/>
  <c r="MW34" i="56"/>
  <c r="MV34" i="56"/>
  <c r="MU34" i="56"/>
  <c r="MT34" i="56"/>
  <c r="MS34" i="56"/>
  <c r="MR34" i="56"/>
  <c r="MQ34" i="56"/>
  <c r="MP34" i="56"/>
  <c r="MO34" i="56"/>
  <c r="MN34" i="56"/>
  <c r="MM34" i="56"/>
  <c r="ML34" i="56"/>
  <c r="MK34" i="56"/>
  <c r="MJ34" i="56"/>
  <c r="MI34" i="56"/>
  <c r="MH34" i="56"/>
  <c r="MG34" i="56"/>
  <c r="MF34" i="56"/>
  <c r="ME34" i="56"/>
  <c r="MD34" i="56"/>
  <c r="MC34" i="56"/>
  <c r="MB34" i="56"/>
  <c r="MA34" i="56"/>
  <c r="LZ34" i="56"/>
  <c r="LY34" i="56"/>
  <c r="LX34" i="56"/>
  <c r="LW34" i="56"/>
  <c r="LV34" i="56"/>
  <c r="LU34" i="56"/>
  <c r="LT34" i="56"/>
  <c r="LS34" i="56"/>
  <c r="LR34" i="56"/>
  <c r="LQ34" i="56"/>
  <c r="LP34" i="56"/>
  <c r="LO34" i="56"/>
  <c r="LN34" i="56"/>
  <c r="LM34" i="56"/>
  <c r="LL34" i="56"/>
  <c r="LK34" i="56"/>
  <c r="LJ34" i="56"/>
  <c r="LI34" i="56"/>
  <c r="LH34" i="56"/>
  <c r="LG34" i="56"/>
  <c r="LF34" i="56"/>
  <c r="LE34" i="56"/>
  <c r="LD34" i="56"/>
  <c r="LC34" i="56"/>
  <c r="LB34" i="56"/>
  <c r="LA34" i="56"/>
  <c r="KZ34" i="56"/>
  <c r="KY34" i="56"/>
  <c r="KX34" i="56"/>
  <c r="KW34" i="56"/>
  <c r="KV34" i="56"/>
  <c r="KU34" i="56"/>
  <c r="KT34" i="56"/>
  <c r="KS34" i="56"/>
  <c r="KR34" i="56"/>
  <c r="KQ34" i="56"/>
  <c r="KP34" i="56"/>
  <c r="KO34" i="56"/>
  <c r="KN34" i="56"/>
  <c r="KM34" i="56"/>
  <c r="KL34" i="56"/>
  <c r="KK34" i="56"/>
  <c r="KJ34" i="56"/>
  <c r="KI34" i="56"/>
  <c r="KH34" i="56"/>
  <c r="KG34" i="56"/>
  <c r="KF34" i="56"/>
  <c r="KE34" i="56"/>
  <c r="KD34" i="56"/>
  <c r="KC34" i="56"/>
  <c r="KB34" i="56"/>
  <c r="KA34" i="56"/>
  <c r="JZ34" i="56"/>
  <c r="JY34" i="56"/>
  <c r="JX34" i="56"/>
  <c r="JW34" i="56"/>
  <c r="JV34" i="56"/>
  <c r="JU34" i="56"/>
  <c r="JT34" i="56"/>
  <c r="JS34" i="56"/>
  <c r="JR34" i="56"/>
  <c r="JQ34" i="56"/>
  <c r="JP34" i="56"/>
  <c r="JO34" i="56"/>
  <c r="JN34" i="56"/>
  <c r="JM34" i="56"/>
  <c r="JL34" i="56"/>
  <c r="JK34" i="56"/>
  <c r="JJ34" i="56"/>
  <c r="JI34" i="56"/>
  <c r="JH34" i="56"/>
  <c r="JG34" i="56"/>
  <c r="JF34" i="56"/>
  <c r="JE34" i="56"/>
  <c r="JD34" i="56"/>
  <c r="JC34" i="56"/>
  <c r="JB34" i="56"/>
  <c r="JA34" i="56"/>
  <c r="IZ34" i="56"/>
  <c r="IY34" i="56"/>
  <c r="IX34" i="56"/>
  <c r="IW34" i="56"/>
  <c r="IV34" i="56"/>
  <c r="IU34" i="56"/>
  <c r="IT34" i="56"/>
  <c r="IS34" i="56"/>
  <c r="IR34" i="56"/>
  <c r="IQ34" i="56"/>
  <c r="IP34" i="56"/>
  <c r="IO34" i="56"/>
  <c r="IN34" i="56"/>
  <c r="IM34" i="56"/>
  <c r="IL34" i="56"/>
  <c r="IK34" i="56"/>
  <c r="IJ34" i="56"/>
  <c r="II34" i="56"/>
  <c r="IH34" i="56"/>
  <c r="IG34" i="56"/>
  <c r="IF34" i="56"/>
  <c r="IE34" i="56"/>
  <c r="ID34" i="56"/>
  <c r="IC34" i="56"/>
  <c r="IB34" i="56"/>
  <c r="IA34" i="56"/>
  <c r="HZ34" i="56"/>
  <c r="HY34" i="56"/>
  <c r="HX34" i="56"/>
  <c r="HW34" i="56"/>
  <c r="HV34" i="56"/>
  <c r="HU34" i="56"/>
  <c r="HT34" i="56"/>
  <c r="HS34" i="56"/>
  <c r="HR34" i="56"/>
  <c r="HQ34" i="56"/>
  <c r="HP34" i="56"/>
  <c r="HO34" i="56"/>
  <c r="HN34" i="56"/>
  <c r="HM34" i="56"/>
  <c r="HL34" i="56"/>
  <c r="HK34" i="56"/>
  <c r="HJ34" i="56"/>
  <c r="HI34" i="56"/>
  <c r="HH34" i="56"/>
  <c r="HG34" i="56"/>
  <c r="HF34" i="56"/>
  <c r="HE34" i="56"/>
  <c r="HD34" i="56"/>
  <c r="HC34" i="56"/>
  <c r="HB34" i="56"/>
  <c r="HA34" i="56"/>
  <c r="GZ34" i="56"/>
  <c r="GY34" i="56"/>
  <c r="GX34" i="56"/>
  <c r="GW34" i="56"/>
  <c r="GV34" i="56"/>
  <c r="GU34" i="56"/>
  <c r="GT34" i="56"/>
  <c r="GS34" i="56"/>
  <c r="GR34" i="56"/>
  <c r="GQ34" i="56"/>
  <c r="GP34" i="56"/>
  <c r="GO34" i="56"/>
  <c r="GN34" i="56"/>
  <c r="GM34" i="56"/>
  <c r="GL34" i="56"/>
  <c r="GK34" i="56"/>
  <c r="GJ34" i="56"/>
  <c r="GI34" i="56"/>
  <c r="GH34" i="56"/>
  <c r="GG34" i="56"/>
  <c r="GF34" i="56"/>
  <c r="GE34" i="56"/>
  <c r="GD34" i="56"/>
  <c r="GC34" i="56"/>
  <c r="GB34" i="56"/>
  <c r="GA34" i="56"/>
  <c r="FZ34" i="56"/>
  <c r="FY34" i="56"/>
  <c r="FX34" i="56"/>
  <c r="FW34" i="56"/>
  <c r="FV34" i="56"/>
  <c r="FU34" i="56"/>
  <c r="FT34" i="56"/>
  <c r="FS34" i="56"/>
  <c r="FR34" i="56"/>
  <c r="FQ34" i="56"/>
  <c r="FP34" i="56"/>
  <c r="FO34" i="56"/>
  <c r="FN34" i="56"/>
  <c r="FM34" i="56"/>
  <c r="FL34" i="56"/>
  <c r="FK34" i="56"/>
  <c r="FJ34" i="56"/>
  <c r="FI34" i="56"/>
  <c r="FH34" i="56"/>
  <c r="FG34" i="56"/>
  <c r="FF34" i="56"/>
  <c r="FE34" i="56"/>
  <c r="FD34" i="56"/>
  <c r="FC34" i="56"/>
  <c r="FB34" i="56"/>
  <c r="FA34" i="56"/>
  <c r="EZ34" i="56"/>
  <c r="EY34" i="56"/>
  <c r="EX34" i="56"/>
  <c r="EW34" i="56"/>
  <c r="EV34" i="56"/>
  <c r="EU34" i="56"/>
  <c r="ET34" i="56"/>
  <c r="ES34" i="56"/>
  <c r="ER34" i="56"/>
  <c r="EQ34" i="56"/>
  <c r="EP34" i="56"/>
  <c r="EO34" i="56"/>
  <c r="EN34" i="56"/>
  <c r="EM34" i="56"/>
  <c r="EL34" i="56"/>
  <c r="EK34" i="56"/>
  <c r="EJ34" i="56"/>
  <c r="EI34" i="56"/>
  <c r="EH34" i="56"/>
  <c r="EG34" i="56"/>
  <c r="EF34" i="56"/>
  <c r="EE34" i="56"/>
  <c r="ED34" i="56"/>
  <c r="EC34" i="56"/>
  <c r="EB34" i="56"/>
  <c r="EA34" i="56"/>
  <c r="DZ34" i="56"/>
  <c r="DY34" i="56"/>
  <c r="DX34" i="56"/>
  <c r="DW34" i="56"/>
  <c r="DV34" i="56"/>
  <c r="DU34" i="56"/>
  <c r="DT34" i="56"/>
  <c r="DS34" i="56"/>
  <c r="DR34" i="56"/>
  <c r="DQ34" i="56"/>
  <c r="DP34" i="56"/>
  <c r="DO34" i="56"/>
  <c r="DN34" i="56"/>
  <c r="DM34" i="56"/>
  <c r="DL34" i="56"/>
  <c r="DK34" i="56"/>
  <c r="DJ34" i="56"/>
  <c r="DI34" i="56"/>
  <c r="DH34" i="56"/>
  <c r="DG34" i="56"/>
  <c r="DF34" i="56"/>
  <c r="DE34" i="56"/>
  <c r="DD34" i="56"/>
  <c r="DC34" i="56"/>
  <c r="DB34" i="56"/>
  <c r="DA34" i="56"/>
  <c r="CZ34" i="56"/>
  <c r="CY34" i="56"/>
  <c r="CX34" i="56"/>
  <c r="CW34" i="56"/>
  <c r="CV34" i="56"/>
  <c r="CU34" i="56"/>
  <c r="CT34" i="56"/>
  <c r="CS34" i="56"/>
  <c r="CR34" i="56"/>
  <c r="CQ34" i="56"/>
  <c r="CP34" i="56"/>
  <c r="CO34" i="56"/>
  <c r="CN34" i="56"/>
  <c r="CM34" i="56"/>
  <c r="CL34" i="56"/>
  <c r="CK34" i="56"/>
  <c r="CJ34" i="56"/>
  <c r="CI34" i="56"/>
  <c r="CH34" i="56"/>
  <c r="CG34" i="56"/>
  <c r="CF34" i="56"/>
  <c r="CE34" i="56"/>
  <c r="CD34" i="56"/>
  <c r="CC34" i="56"/>
  <c r="CB34" i="56"/>
  <c r="CA34" i="56"/>
  <c r="BZ34" i="56"/>
  <c r="BY34" i="56"/>
  <c r="BX34" i="56"/>
  <c r="BW34" i="56"/>
  <c r="BV34" i="56"/>
  <c r="BU34" i="56"/>
  <c r="BT34" i="56"/>
  <c r="BS34" i="56"/>
  <c r="BR34" i="56"/>
  <c r="BQ34" i="56"/>
  <c r="BP34" i="56"/>
  <c r="BO34" i="56"/>
  <c r="BN34" i="56"/>
  <c r="BM34" i="56"/>
  <c r="BL34" i="56"/>
  <c r="BK34" i="56"/>
  <c r="BJ34" i="56"/>
  <c r="BI34" i="56"/>
  <c r="BH34" i="56"/>
  <c r="BG34" i="56"/>
  <c r="BF34" i="56"/>
  <c r="BE34" i="56"/>
  <c r="BD34" i="56"/>
  <c r="BC34" i="56"/>
  <c r="BB34" i="56"/>
  <c r="BA34" i="56"/>
  <c r="AZ34" i="56"/>
  <c r="AY34" i="56"/>
  <c r="AX34" i="56"/>
  <c r="AW34" i="56"/>
  <c r="AV34" i="56"/>
  <c r="AU34" i="56"/>
  <c r="AT34" i="56"/>
  <c r="AS34" i="56"/>
  <c r="AR34" i="56"/>
  <c r="AQ34" i="56"/>
  <c r="AP34" i="56"/>
  <c r="AO34" i="56"/>
  <c r="AN34" i="56"/>
  <c r="AM34" i="56"/>
  <c r="AL34" i="56"/>
  <c r="AK34" i="56"/>
  <c r="AJ34" i="56"/>
  <c r="AI34" i="56"/>
  <c r="AH34" i="56"/>
  <c r="AG34" i="56"/>
  <c r="AF34" i="56"/>
  <c r="AE34" i="56"/>
  <c r="AD34" i="56"/>
  <c r="AC34" i="56"/>
  <c r="AB34" i="56"/>
  <c r="AA34" i="56"/>
  <c r="Z34" i="56"/>
  <c r="Y34" i="56"/>
  <c r="X34" i="56"/>
  <c r="W34" i="56"/>
  <c r="V34" i="56"/>
  <c r="U34" i="56"/>
  <c r="T34" i="56"/>
  <c r="S34" i="56"/>
  <c r="R34" i="56"/>
  <c r="Q34" i="56"/>
  <c r="P34" i="56"/>
  <c r="O34" i="56"/>
  <c r="N34" i="56"/>
  <c r="M34" i="56"/>
  <c r="L34" i="56"/>
  <c r="K34" i="56"/>
  <c r="J34" i="56"/>
  <c r="I34" i="56"/>
  <c r="H34" i="56"/>
  <c r="G34" i="56"/>
  <c r="F34" i="56"/>
  <c r="E34" i="56"/>
  <c r="D34" i="56"/>
  <c r="AHT33" i="56"/>
  <c r="AHT32" i="56"/>
  <c r="AHT31" i="56"/>
  <c r="AHT30" i="56"/>
  <c r="AHT29" i="56"/>
  <c r="AHT28" i="56"/>
  <c r="AHT27" i="56"/>
  <c r="AHT26" i="56"/>
  <c r="AHT25" i="56"/>
  <c r="AHT24" i="56"/>
  <c r="AHT23" i="56"/>
  <c r="AHT22" i="56"/>
  <c r="AHT21" i="56"/>
  <c r="AHT20" i="56"/>
  <c r="AHT19" i="56"/>
  <c r="AHS18" i="56"/>
  <c r="AHR18" i="56"/>
  <c r="AHQ18" i="56"/>
  <c r="AHP18" i="56"/>
  <c r="AHO18" i="56"/>
  <c r="AHN18" i="56"/>
  <c r="AHM18" i="56"/>
  <c r="AHL18" i="56"/>
  <c r="AHK18" i="56"/>
  <c r="AHJ18" i="56"/>
  <c r="AHI18" i="56"/>
  <c r="AHH18" i="56"/>
  <c r="AHG18" i="56"/>
  <c r="AHF18" i="56"/>
  <c r="AHE18" i="56"/>
  <c r="AHD18" i="56"/>
  <c r="AHC18" i="56"/>
  <c r="AHB18" i="56"/>
  <c r="AHA18" i="56"/>
  <c r="AGZ18" i="56"/>
  <c r="AGY18" i="56"/>
  <c r="AGX18" i="56"/>
  <c r="AGW18" i="56"/>
  <c r="AGV18" i="56"/>
  <c r="AGU18" i="56"/>
  <c r="AGT18" i="56"/>
  <c r="AGS18" i="56"/>
  <c r="AGR18" i="56"/>
  <c r="AGQ18" i="56"/>
  <c r="AGP18" i="56"/>
  <c r="AGO18" i="56"/>
  <c r="AGN18" i="56"/>
  <c r="AGM18" i="56"/>
  <c r="AGL18" i="56"/>
  <c r="AGK18" i="56"/>
  <c r="AGJ18" i="56"/>
  <c r="AGI18" i="56"/>
  <c r="AGH18" i="56"/>
  <c r="AGG18" i="56"/>
  <c r="AGF18" i="56"/>
  <c r="AGE18" i="56"/>
  <c r="AGD18" i="56"/>
  <c r="AGC18" i="56"/>
  <c r="AGB18" i="56"/>
  <c r="AGA18" i="56"/>
  <c r="AFZ18" i="56"/>
  <c r="AFY18" i="56"/>
  <c r="AFX18" i="56"/>
  <c r="AFW18" i="56"/>
  <c r="AFV18" i="56"/>
  <c r="AFU18" i="56"/>
  <c r="AFT18" i="56"/>
  <c r="AFS18" i="56"/>
  <c r="AFR18" i="56"/>
  <c r="AFQ18" i="56"/>
  <c r="AFP18" i="56"/>
  <c r="AFO18" i="56"/>
  <c r="AFN18" i="56"/>
  <c r="AFM18" i="56"/>
  <c r="AFL18" i="56"/>
  <c r="AFK18" i="56"/>
  <c r="AFJ18" i="56"/>
  <c r="AFI18" i="56"/>
  <c r="AFH18" i="56"/>
  <c r="AFG18" i="56"/>
  <c r="AFF18" i="56"/>
  <c r="AFE18" i="56"/>
  <c r="AFD18" i="56"/>
  <c r="AFC18" i="56"/>
  <c r="AFB18" i="56"/>
  <c r="AFA18" i="56"/>
  <c r="AEZ18" i="56"/>
  <c r="AEY18" i="56"/>
  <c r="AEX18" i="56"/>
  <c r="AEW18" i="56"/>
  <c r="AEV18" i="56"/>
  <c r="AEU18" i="56"/>
  <c r="AET18" i="56"/>
  <c r="AES18" i="56"/>
  <c r="AER18" i="56"/>
  <c r="AEQ18" i="56"/>
  <c r="AEP18" i="56"/>
  <c r="AEO18" i="56"/>
  <c r="AEN18" i="56"/>
  <c r="AEM18" i="56"/>
  <c r="AEL18" i="56"/>
  <c r="AEK18" i="56"/>
  <c r="AEJ18" i="56"/>
  <c r="AEI18" i="56"/>
  <c r="AEH18" i="56"/>
  <c r="AEG18" i="56"/>
  <c r="AEF18" i="56"/>
  <c r="AEE18" i="56"/>
  <c r="AED18" i="56"/>
  <c r="AEC18" i="56"/>
  <c r="AEB18" i="56"/>
  <c r="AEA18" i="56"/>
  <c r="ADZ18" i="56"/>
  <c r="ADY18" i="56"/>
  <c r="ADX18" i="56"/>
  <c r="ADW18" i="56"/>
  <c r="ADV18" i="56"/>
  <c r="ADU18" i="56"/>
  <c r="ADT18" i="56"/>
  <c r="ADS18" i="56"/>
  <c r="ADR18" i="56"/>
  <c r="ADQ18" i="56"/>
  <c r="ADP18" i="56"/>
  <c r="ADO18" i="56"/>
  <c r="ADN18" i="56"/>
  <c r="ADM18" i="56"/>
  <c r="ADL18" i="56"/>
  <c r="ADK18" i="56"/>
  <c r="ADJ18" i="56"/>
  <c r="ADI18" i="56"/>
  <c r="ADH18" i="56"/>
  <c r="ADG18" i="56"/>
  <c r="ADF18" i="56"/>
  <c r="ADE18" i="56"/>
  <c r="ADD18" i="56"/>
  <c r="ADC18" i="56"/>
  <c r="ADB18" i="56"/>
  <c r="ADA18" i="56"/>
  <c r="ACZ18" i="56"/>
  <c r="ACY18" i="56"/>
  <c r="ACX18" i="56"/>
  <c r="ACW18" i="56"/>
  <c r="ACV18" i="56"/>
  <c r="ACU18" i="56"/>
  <c r="ACT18" i="56"/>
  <c r="ACS18" i="56"/>
  <c r="ACR18" i="56"/>
  <c r="ACQ18" i="56"/>
  <c r="ACP18" i="56"/>
  <c r="ACO18" i="56"/>
  <c r="ACN18" i="56"/>
  <c r="ACM18" i="56"/>
  <c r="ACL18" i="56"/>
  <c r="ACK18" i="56"/>
  <c r="ACJ18" i="56"/>
  <c r="ACI18" i="56"/>
  <c r="ACH18" i="56"/>
  <c r="ACG18" i="56"/>
  <c r="ACF18" i="56"/>
  <c r="ACE18" i="56"/>
  <c r="ACD18" i="56"/>
  <c r="ACC18" i="56"/>
  <c r="ACB18" i="56"/>
  <c r="ACA18" i="56"/>
  <c r="ABZ18" i="56"/>
  <c r="ABY18" i="56"/>
  <c r="ABX18" i="56"/>
  <c r="ABW18" i="56"/>
  <c r="ABV18" i="56"/>
  <c r="ABU18" i="56"/>
  <c r="ABT18" i="56"/>
  <c r="ABS18" i="56"/>
  <c r="ABR18" i="56"/>
  <c r="ABQ18" i="56"/>
  <c r="ABP18" i="56"/>
  <c r="ABO18" i="56"/>
  <c r="ABN18" i="56"/>
  <c r="ABM18" i="56"/>
  <c r="ABL18" i="56"/>
  <c r="ABK18" i="56"/>
  <c r="ABJ18" i="56"/>
  <c r="ABI18" i="56"/>
  <c r="ABH18" i="56"/>
  <c r="ABG18" i="56"/>
  <c r="ABF18" i="56"/>
  <c r="ABE18" i="56"/>
  <c r="ABD18" i="56"/>
  <c r="ABC18" i="56"/>
  <c r="ABB18" i="56"/>
  <c r="ABA18" i="56"/>
  <c r="AAZ18" i="56"/>
  <c r="AAY18" i="56"/>
  <c r="AAX18" i="56"/>
  <c r="AAW18" i="56"/>
  <c r="AAV18" i="56"/>
  <c r="AAU18" i="56"/>
  <c r="AAT18" i="56"/>
  <c r="AAS18" i="56"/>
  <c r="AAR18" i="56"/>
  <c r="AAQ18" i="56"/>
  <c r="AAP18" i="56"/>
  <c r="AAO18" i="56"/>
  <c r="AAN18" i="56"/>
  <c r="AAM18" i="56"/>
  <c r="AAL18" i="56"/>
  <c r="AAK18" i="56"/>
  <c r="AAJ18" i="56"/>
  <c r="AAI18" i="56"/>
  <c r="AAH18" i="56"/>
  <c r="AAG18" i="56"/>
  <c r="AAF18" i="56"/>
  <c r="AAE18" i="56"/>
  <c r="AAD18" i="56"/>
  <c r="AAC18" i="56"/>
  <c r="AAB18" i="56"/>
  <c r="AAA18" i="56"/>
  <c r="ZZ18" i="56"/>
  <c r="ZY18" i="56"/>
  <c r="ZX18" i="56"/>
  <c r="ZW18" i="56"/>
  <c r="ZV18" i="56"/>
  <c r="ZU18" i="56"/>
  <c r="ZT18" i="56"/>
  <c r="ZS18" i="56"/>
  <c r="ZR18" i="56"/>
  <c r="ZQ18" i="56"/>
  <c r="ZP18" i="56"/>
  <c r="ZO18" i="56"/>
  <c r="ZN18" i="56"/>
  <c r="ZM18" i="56"/>
  <c r="ZL18" i="56"/>
  <c r="ZK18" i="56"/>
  <c r="ZJ18" i="56"/>
  <c r="ZI18" i="56"/>
  <c r="ZH18" i="56"/>
  <c r="ZG18" i="56"/>
  <c r="ZF18" i="56"/>
  <c r="ZE18" i="56"/>
  <c r="ZD18" i="56"/>
  <c r="ZC18" i="56"/>
  <c r="ZB18" i="56"/>
  <c r="ZA18" i="56"/>
  <c r="YZ18" i="56"/>
  <c r="YY18" i="56"/>
  <c r="YX18" i="56"/>
  <c r="YW18" i="56"/>
  <c r="YV18" i="56"/>
  <c r="YU18" i="56"/>
  <c r="YT18" i="56"/>
  <c r="YS18" i="56"/>
  <c r="YR18" i="56"/>
  <c r="YQ18" i="56"/>
  <c r="YP18" i="56"/>
  <c r="YO18" i="56"/>
  <c r="YN18" i="56"/>
  <c r="YM18" i="56"/>
  <c r="YL18" i="56"/>
  <c r="YK18" i="56"/>
  <c r="YJ18" i="56"/>
  <c r="YI18" i="56"/>
  <c r="YH18" i="56"/>
  <c r="YG18" i="56"/>
  <c r="YF18" i="56"/>
  <c r="YE18" i="56"/>
  <c r="YD18" i="56"/>
  <c r="YC18" i="56"/>
  <c r="YB18" i="56"/>
  <c r="YA18" i="56"/>
  <c r="XZ18" i="56"/>
  <c r="XY18" i="56"/>
  <c r="XX18" i="56"/>
  <c r="XW18" i="56"/>
  <c r="XV18" i="56"/>
  <c r="XU18" i="56"/>
  <c r="XT18" i="56"/>
  <c r="XS18" i="56"/>
  <c r="XR18" i="56"/>
  <c r="XQ18" i="56"/>
  <c r="XP18" i="56"/>
  <c r="XO18" i="56"/>
  <c r="XN18" i="56"/>
  <c r="XM18" i="56"/>
  <c r="XL18" i="56"/>
  <c r="XK18" i="56"/>
  <c r="XJ18" i="56"/>
  <c r="XI18" i="56"/>
  <c r="XH18" i="56"/>
  <c r="XG18" i="56"/>
  <c r="XF18" i="56"/>
  <c r="XE18" i="56"/>
  <c r="XD18" i="56"/>
  <c r="XC18" i="56"/>
  <c r="XB18" i="56"/>
  <c r="XA18" i="56"/>
  <c r="WZ18" i="56"/>
  <c r="WY18" i="56"/>
  <c r="WX18" i="56"/>
  <c r="WW18" i="56"/>
  <c r="WV18" i="56"/>
  <c r="WU18" i="56"/>
  <c r="WT18" i="56"/>
  <c r="WS18" i="56"/>
  <c r="WR18" i="56"/>
  <c r="WQ18" i="56"/>
  <c r="WP18" i="56"/>
  <c r="WO18" i="56"/>
  <c r="WN18" i="56"/>
  <c r="WM18" i="56"/>
  <c r="WL18" i="56"/>
  <c r="WK18" i="56"/>
  <c r="WJ18" i="56"/>
  <c r="WI18" i="56"/>
  <c r="WH18" i="56"/>
  <c r="WG18" i="56"/>
  <c r="WF18" i="56"/>
  <c r="WE18" i="56"/>
  <c r="WD18" i="56"/>
  <c r="WC18" i="56"/>
  <c r="WB18" i="56"/>
  <c r="WA18" i="56"/>
  <c r="VZ18" i="56"/>
  <c r="VY18" i="56"/>
  <c r="VX18" i="56"/>
  <c r="VW18" i="56"/>
  <c r="VV18" i="56"/>
  <c r="VU18" i="56"/>
  <c r="VT18" i="56"/>
  <c r="VS18" i="56"/>
  <c r="VR18" i="56"/>
  <c r="VQ18" i="56"/>
  <c r="VP18" i="56"/>
  <c r="VO18" i="56"/>
  <c r="VN18" i="56"/>
  <c r="VM18" i="56"/>
  <c r="VL18" i="56"/>
  <c r="VK18" i="56"/>
  <c r="VJ18" i="56"/>
  <c r="VI18" i="56"/>
  <c r="VH18" i="56"/>
  <c r="VG18" i="56"/>
  <c r="VF18" i="56"/>
  <c r="VE18" i="56"/>
  <c r="VD18" i="56"/>
  <c r="VC18" i="56"/>
  <c r="VB18" i="56"/>
  <c r="VA18" i="56"/>
  <c r="UZ18" i="56"/>
  <c r="UY18" i="56"/>
  <c r="UX18" i="56"/>
  <c r="UW18" i="56"/>
  <c r="UV18" i="56"/>
  <c r="UU18" i="56"/>
  <c r="UT18" i="56"/>
  <c r="US18" i="56"/>
  <c r="UR18" i="56"/>
  <c r="UQ18" i="56"/>
  <c r="UP18" i="56"/>
  <c r="UO18" i="56"/>
  <c r="UN18" i="56"/>
  <c r="UM18" i="56"/>
  <c r="UL18" i="56"/>
  <c r="UK18" i="56"/>
  <c r="UJ18" i="56"/>
  <c r="UI18" i="56"/>
  <c r="UH18" i="56"/>
  <c r="UG18" i="56"/>
  <c r="UF18" i="56"/>
  <c r="UE18" i="56"/>
  <c r="UD18" i="56"/>
  <c r="UC18" i="56"/>
  <c r="UB18" i="56"/>
  <c r="UA18" i="56"/>
  <c r="TZ18" i="56"/>
  <c r="TY18" i="56"/>
  <c r="TX18" i="56"/>
  <c r="TW18" i="56"/>
  <c r="TV18" i="56"/>
  <c r="TU18" i="56"/>
  <c r="TT18" i="56"/>
  <c r="TS18" i="56"/>
  <c r="TR18" i="56"/>
  <c r="TQ18" i="56"/>
  <c r="TP18" i="56"/>
  <c r="TO18" i="56"/>
  <c r="TN18" i="56"/>
  <c r="TM18" i="56"/>
  <c r="TL18" i="56"/>
  <c r="TK18" i="56"/>
  <c r="TJ18" i="56"/>
  <c r="TI18" i="56"/>
  <c r="TH18" i="56"/>
  <c r="TG18" i="56"/>
  <c r="TF18" i="56"/>
  <c r="TE18" i="56"/>
  <c r="TD18" i="56"/>
  <c r="TC18" i="56"/>
  <c r="TB18" i="56"/>
  <c r="TA18" i="56"/>
  <c r="SZ18" i="56"/>
  <c r="SY18" i="56"/>
  <c r="SX18" i="56"/>
  <c r="SW18" i="56"/>
  <c r="SV18" i="56"/>
  <c r="SU18" i="56"/>
  <c r="ST18" i="56"/>
  <c r="SS18" i="56"/>
  <c r="SR18" i="56"/>
  <c r="SQ18" i="56"/>
  <c r="SP18" i="56"/>
  <c r="SO18" i="56"/>
  <c r="SN18" i="56"/>
  <c r="SM18" i="56"/>
  <c r="SL18" i="56"/>
  <c r="SK18" i="56"/>
  <c r="SJ18" i="56"/>
  <c r="SI18" i="56"/>
  <c r="SH18" i="56"/>
  <c r="SG18" i="56"/>
  <c r="SF18" i="56"/>
  <c r="SE18" i="56"/>
  <c r="SD18" i="56"/>
  <c r="SC18" i="56"/>
  <c r="SB18" i="56"/>
  <c r="SA18" i="56"/>
  <c r="RZ18" i="56"/>
  <c r="RY18" i="56"/>
  <c r="RX18" i="56"/>
  <c r="RW18" i="56"/>
  <c r="RV18" i="56"/>
  <c r="RU18" i="56"/>
  <c r="RT18" i="56"/>
  <c r="RS18" i="56"/>
  <c r="RR18" i="56"/>
  <c r="RQ18" i="56"/>
  <c r="RP18" i="56"/>
  <c r="RO18" i="56"/>
  <c r="RN18" i="56"/>
  <c r="RM18" i="56"/>
  <c r="RL18" i="56"/>
  <c r="RK18" i="56"/>
  <c r="RJ18" i="56"/>
  <c r="RI18" i="56"/>
  <c r="RH18" i="56"/>
  <c r="RG18" i="56"/>
  <c r="RF18" i="56"/>
  <c r="RE18" i="56"/>
  <c r="RD18" i="56"/>
  <c r="RC18" i="56"/>
  <c r="RB18" i="56"/>
  <c r="RA18" i="56"/>
  <c r="QZ18" i="56"/>
  <c r="QY18" i="56"/>
  <c r="QX18" i="56"/>
  <c r="QW18" i="56"/>
  <c r="QV18" i="56"/>
  <c r="QU18" i="56"/>
  <c r="QT18" i="56"/>
  <c r="QS18" i="56"/>
  <c r="QR18" i="56"/>
  <c r="QQ18" i="56"/>
  <c r="QP18" i="56"/>
  <c r="QO18" i="56"/>
  <c r="QN18" i="56"/>
  <c r="QM18" i="56"/>
  <c r="QL18" i="56"/>
  <c r="QK18" i="56"/>
  <c r="QJ18" i="56"/>
  <c r="QI18" i="56"/>
  <c r="QH18" i="56"/>
  <c r="QG18" i="56"/>
  <c r="QF18" i="56"/>
  <c r="QE18" i="56"/>
  <c r="QD18" i="56"/>
  <c r="QC18" i="56"/>
  <c r="QB18" i="56"/>
  <c r="QA18" i="56"/>
  <c r="PZ18" i="56"/>
  <c r="PY18" i="56"/>
  <c r="PX18" i="56"/>
  <c r="PW18" i="56"/>
  <c r="PV18" i="56"/>
  <c r="PU18" i="56"/>
  <c r="PT18" i="56"/>
  <c r="PS18" i="56"/>
  <c r="PR18" i="56"/>
  <c r="PQ18" i="56"/>
  <c r="PP18" i="56"/>
  <c r="PO18" i="56"/>
  <c r="PN18" i="56"/>
  <c r="PM18" i="56"/>
  <c r="PL18" i="56"/>
  <c r="PK18" i="56"/>
  <c r="PJ18" i="56"/>
  <c r="PI18" i="56"/>
  <c r="PH18" i="56"/>
  <c r="PG18" i="56"/>
  <c r="PF18" i="56"/>
  <c r="PE18" i="56"/>
  <c r="PD18" i="56"/>
  <c r="PC18" i="56"/>
  <c r="PB18" i="56"/>
  <c r="PA18" i="56"/>
  <c r="OZ18" i="56"/>
  <c r="OY18" i="56"/>
  <c r="OX18" i="56"/>
  <c r="OW18" i="56"/>
  <c r="OV18" i="56"/>
  <c r="OU18" i="56"/>
  <c r="OT18" i="56"/>
  <c r="OS18" i="56"/>
  <c r="OR18" i="56"/>
  <c r="OQ18" i="56"/>
  <c r="OP18" i="56"/>
  <c r="OO18" i="56"/>
  <c r="ON18" i="56"/>
  <c r="OM18" i="56"/>
  <c r="OL18" i="56"/>
  <c r="OK18" i="56"/>
  <c r="OJ18" i="56"/>
  <c r="OI18" i="56"/>
  <c r="OH18" i="56"/>
  <c r="OG18" i="56"/>
  <c r="OF18" i="56"/>
  <c r="OE18" i="56"/>
  <c r="OD18" i="56"/>
  <c r="OC18" i="56"/>
  <c r="OB18" i="56"/>
  <c r="OA18" i="56"/>
  <c r="NZ18" i="56"/>
  <c r="NY18" i="56"/>
  <c r="NX18" i="56"/>
  <c r="NW18" i="56"/>
  <c r="NV18" i="56"/>
  <c r="NU18" i="56"/>
  <c r="NT18" i="56"/>
  <c r="NS18" i="56"/>
  <c r="NR18" i="56"/>
  <c r="NQ18" i="56"/>
  <c r="NP18" i="56"/>
  <c r="NO18" i="56"/>
  <c r="NN18" i="56"/>
  <c r="NM18" i="56"/>
  <c r="NL18" i="56"/>
  <c r="NK18" i="56"/>
  <c r="NJ18" i="56"/>
  <c r="NI18" i="56"/>
  <c r="NH18" i="56"/>
  <c r="NG18" i="56"/>
  <c r="NF18" i="56"/>
  <c r="NE18" i="56"/>
  <c r="ND18" i="56"/>
  <c r="NC18" i="56"/>
  <c r="NB18" i="56"/>
  <c r="NA18" i="56"/>
  <c r="MZ18" i="56"/>
  <c r="MY18" i="56"/>
  <c r="MX18" i="56"/>
  <c r="MW18" i="56"/>
  <c r="MV18" i="56"/>
  <c r="MU18" i="56"/>
  <c r="MT18" i="56"/>
  <c r="MS18" i="56"/>
  <c r="MR18" i="56"/>
  <c r="MQ18" i="56"/>
  <c r="MP18" i="56"/>
  <c r="MO18" i="56"/>
  <c r="MN18" i="56"/>
  <c r="MM18" i="56"/>
  <c r="ML18" i="56"/>
  <c r="MK18" i="56"/>
  <c r="MJ18" i="56"/>
  <c r="MI18" i="56"/>
  <c r="MH18" i="56"/>
  <c r="MG18" i="56"/>
  <c r="MF18" i="56"/>
  <c r="ME18" i="56"/>
  <c r="MD18" i="56"/>
  <c r="MC18" i="56"/>
  <c r="MB18" i="56"/>
  <c r="MA18" i="56"/>
  <c r="LZ18" i="56"/>
  <c r="LY18" i="56"/>
  <c r="LX18" i="56"/>
  <c r="LW18" i="56"/>
  <c r="LV18" i="56"/>
  <c r="LU18" i="56"/>
  <c r="LT18" i="56"/>
  <c r="LS18" i="56"/>
  <c r="LR18" i="56"/>
  <c r="LQ18" i="56"/>
  <c r="LP18" i="56"/>
  <c r="LO18" i="56"/>
  <c r="LN18" i="56"/>
  <c r="LM18" i="56"/>
  <c r="LL18" i="56"/>
  <c r="LK18" i="56"/>
  <c r="LJ18" i="56"/>
  <c r="LI18" i="56"/>
  <c r="LH18" i="56"/>
  <c r="LG18" i="56"/>
  <c r="LF18" i="56"/>
  <c r="LE18" i="56"/>
  <c r="LD18" i="56"/>
  <c r="LC18" i="56"/>
  <c r="LB18" i="56"/>
  <c r="LA18" i="56"/>
  <c r="KZ18" i="56"/>
  <c r="KY18" i="56"/>
  <c r="KX18" i="56"/>
  <c r="KW18" i="56"/>
  <c r="KV18" i="56"/>
  <c r="KU18" i="56"/>
  <c r="KT18" i="56"/>
  <c r="KS18" i="56"/>
  <c r="KR18" i="56"/>
  <c r="KQ18" i="56"/>
  <c r="KP18" i="56"/>
  <c r="KO18" i="56"/>
  <c r="KN18" i="56"/>
  <c r="KM18" i="56"/>
  <c r="KL18" i="56"/>
  <c r="KK18" i="56"/>
  <c r="KJ18" i="56"/>
  <c r="KI18" i="56"/>
  <c r="KH18" i="56"/>
  <c r="KG18" i="56"/>
  <c r="KF18" i="56"/>
  <c r="KE18" i="56"/>
  <c r="KD18" i="56"/>
  <c r="KC18" i="56"/>
  <c r="KB18" i="56"/>
  <c r="KA18" i="56"/>
  <c r="JZ18" i="56"/>
  <c r="JY18" i="56"/>
  <c r="JX18" i="56"/>
  <c r="JW18" i="56"/>
  <c r="JV18" i="56"/>
  <c r="JU18" i="56"/>
  <c r="JT18" i="56"/>
  <c r="JS18" i="56"/>
  <c r="JR18" i="56"/>
  <c r="JQ18" i="56"/>
  <c r="JP18" i="56"/>
  <c r="JO18" i="56"/>
  <c r="JN18" i="56"/>
  <c r="JM18" i="56"/>
  <c r="JL18" i="56"/>
  <c r="JK18" i="56"/>
  <c r="JJ18" i="56"/>
  <c r="JI18" i="56"/>
  <c r="JH18" i="56"/>
  <c r="JG18" i="56"/>
  <c r="JF18" i="56"/>
  <c r="JE18" i="56"/>
  <c r="JD18" i="56"/>
  <c r="JC18" i="56"/>
  <c r="JB18" i="56"/>
  <c r="JA18" i="56"/>
  <c r="IZ18" i="56"/>
  <c r="IY18" i="56"/>
  <c r="IX18" i="56"/>
  <c r="IW18" i="56"/>
  <c r="IV18" i="56"/>
  <c r="IU18" i="56"/>
  <c r="IT18" i="56"/>
  <c r="IS18" i="56"/>
  <c r="IR18" i="56"/>
  <c r="IQ18" i="56"/>
  <c r="IP18" i="56"/>
  <c r="IO18" i="56"/>
  <c r="IN18" i="56"/>
  <c r="IM18" i="56"/>
  <c r="IL18" i="56"/>
  <c r="IK18" i="56"/>
  <c r="IJ18" i="56"/>
  <c r="II18" i="56"/>
  <c r="IH18" i="56"/>
  <c r="IG18" i="56"/>
  <c r="IF18" i="56"/>
  <c r="IE18" i="56"/>
  <c r="ID18" i="56"/>
  <c r="IC18" i="56"/>
  <c r="IB18" i="56"/>
  <c r="IA18" i="56"/>
  <c r="HZ18" i="56"/>
  <c r="HY18" i="56"/>
  <c r="HX18" i="56"/>
  <c r="HW18" i="56"/>
  <c r="HV18" i="56"/>
  <c r="HU18" i="56"/>
  <c r="HT18" i="56"/>
  <c r="HS18" i="56"/>
  <c r="HR18" i="56"/>
  <c r="HQ18" i="56"/>
  <c r="HP18" i="56"/>
  <c r="HO18" i="56"/>
  <c r="HN18" i="56"/>
  <c r="HM18" i="56"/>
  <c r="HL18" i="56"/>
  <c r="HK18" i="56"/>
  <c r="HJ18" i="56"/>
  <c r="HI18" i="56"/>
  <c r="HH18" i="56"/>
  <c r="HG18" i="56"/>
  <c r="HF18" i="56"/>
  <c r="HE18" i="56"/>
  <c r="HD18" i="56"/>
  <c r="HC18" i="56"/>
  <c r="HB18" i="56"/>
  <c r="HA18" i="56"/>
  <c r="GZ18" i="56"/>
  <c r="GY18" i="56"/>
  <c r="GX18" i="56"/>
  <c r="GW18" i="56"/>
  <c r="GV18" i="56"/>
  <c r="GU18" i="56"/>
  <c r="GT18" i="56"/>
  <c r="GS18" i="56"/>
  <c r="GR18" i="56"/>
  <c r="GQ18" i="56"/>
  <c r="GP18" i="56"/>
  <c r="GO18" i="56"/>
  <c r="GN18" i="56"/>
  <c r="GM18" i="56"/>
  <c r="GL18" i="56"/>
  <c r="GK18" i="56"/>
  <c r="GJ18" i="56"/>
  <c r="GI18" i="56"/>
  <c r="GH18" i="56"/>
  <c r="GG18" i="56"/>
  <c r="GF18" i="56"/>
  <c r="GE18" i="56"/>
  <c r="GD18" i="56"/>
  <c r="GC18" i="56"/>
  <c r="GB18" i="56"/>
  <c r="GA18" i="56"/>
  <c r="FZ18" i="56"/>
  <c r="FY18" i="56"/>
  <c r="FX18" i="56"/>
  <c r="FW18" i="56"/>
  <c r="FV18" i="56"/>
  <c r="FU18" i="56"/>
  <c r="FT18" i="56"/>
  <c r="FS18" i="56"/>
  <c r="FR18" i="56"/>
  <c r="FQ18" i="56"/>
  <c r="FP18" i="56"/>
  <c r="FO18" i="56"/>
  <c r="FN18" i="56"/>
  <c r="FM18" i="56"/>
  <c r="FL18" i="56"/>
  <c r="FK18" i="56"/>
  <c r="FJ18" i="56"/>
  <c r="FI18" i="56"/>
  <c r="FH18" i="56"/>
  <c r="FG18" i="56"/>
  <c r="FF18" i="56"/>
  <c r="FE18" i="56"/>
  <c r="FD18" i="56"/>
  <c r="FC18" i="56"/>
  <c r="FB18" i="56"/>
  <c r="FA18" i="56"/>
  <c r="EZ18" i="56"/>
  <c r="EY18" i="56"/>
  <c r="EX18" i="56"/>
  <c r="EW18" i="56"/>
  <c r="EV18" i="56"/>
  <c r="EU18" i="56"/>
  <c r="ET18" i="56"/>
  <c r="ES18" i="56"/>
  <c r="ER18" i="56"/>
  <c r="EQ18" i="56"/>
  <c r="EP18" i="56"/>
  <c r="EO18" i="56"/>
  <c r="EN18" i="56"/>
  <c r="EM18" i="56"/>
  <c r="EL18" i="56"/>
  <c r="EK18" i="56"/>
  <c r="EJ18" i="56"/>
  <c r="EI18" i="56"/>
  <c r="EH18" i="56"/>
  <c r="EG18" i="56"/>
  <c r="EF18" i="56"/>
  <c r="EE18" i="56"/>
  <c r="ED18" i="56"/>
  <c r="EC18" i="56"/>
  <c r="EB18" i="56"/>
  <c r="EA18" i="56"/>
  <c r="DZ18" i="56"/>
  <c r="DY18" i="56"/>
  <c r="DX18" i="56"/>
  <c r="DW18" i="56"/>
  <c r="DV18" i="56"/>
  <c r="DU18" i="56"/>
  <c r="DT18" i="56"/>
  <c r="DS18" i="56"/>
  <c r="DR18" i="56"/>
  <c r="DQ18" i="56"/>
  <c r="DP18" i="56"/>
  <c r="DO18" i="56"/>
  <c r="DN18" i="56"/>
  <c r="DM18" i="56"/>
  <c r="DL18" i="56"/>
  <c r="DK18" i="56"/>
  <c r="DJ18" i="56"/>
  <c r="DI18" i="56"/>
  <c r="DH18" i="56"/>
  <c r="DG18" i="56"/>
  <c r="DF18" i="56"/>
  <c r="DE18" i="56"/>
  <c r="DD18" i="56"/>
  <c r="DC18" i="56"/>
  <c r="DB18" i="56"/>
  <c r="DA18" i="56"/>
  <c r="CZ18" i="56"/>
  <c r="CY18" i="56"/>
  <c r="CX18" i="56"/>
  <c r="CW18" i="56"/>
  <c r="CV18" i="56"/>
  <c r="CU18" i="56"/>
  <c r="CT18" i="56"/>
  <c r="CS18" i="56"/>
  <c r="CR18" i="56"/>
  <c r="CQ18" i="56"/>
  <c r="CP18" i="56"/>
  <c r="CO18" i="56"/>
  <c r="CN18" i="56"/>
  <c r="CM18" i="56"/>
  <c r="CL18" i="56"/>
  <c r="CK18" i="56"/>
  <c r="CJ18" i="56"/>
  <c r="CI18" i="56"/>
  <c r="CH18" i="56"/>
  <c r="CG18" i="56"/>
  <c r="CF18" i="56"/>
  <c r="CE18" i="56"/>
  <c r="CD18" i="56"/>
  <c r="CC18" i="56"/>
  <c r="CB18" i="56"/>
  <c r="CA18" i="56"/>
  <c r="BZ18" i="56"/>
  <c r="BY18" i="56"/>
  <c r="BX18" i="56"/>
  <c r="BW18" i="56"/>
  <c r="BV18" i="56"/>
  <c r="BU18" i="56"/>
  <c r="BT18" i="56"/>
  <c r="BS18" i="56"/>
  <c r="BR18" i="56"/>
  <c r="BQ18" i="56"/>
  <c r="BP18" i="56"/>
  <c r="BO18" i="56"/>
  <c r="BN18" i="56"/>
  <c r="BM18" i="56"/>
  <c r="BL18" i="56"/>
  <c r="BK18" i="56"/>
  <c r="BJ18" i="56"/>
  <c r="BI18" i="56"/>
  <c r="BH18" i="56"/>
  <c r="BG18" i="56"/>
  <c r="BF18" i="56"/>
  <c r="BE18" i="56"/>
  <c r="BD18" i="56"/>
  <c r="BC18" i="56"/>
  <c r="BB18" i="56"/>
  <c r="BA18" i="56"/>
  <c r="AZ18" i="56"/>
  <c r="AY18" i="56"/>
  <c r="AX18" i="56"/>
  <c r="AW18" i="56"/>
  <c r="AV18" i="56"/>
  <c r="AU18" i="56"/>
  <c r="AT18" i="56"/>
  <c r="AS18" i="56"/>
  <c r="AR18" i="56"/>
  <c r="AQ18" i="56"/>
  <c r="AP18" i="56"/>
  <c r="AO18" i="56"/>
  <c r="AN18" i="56"/>
  <c r="AM18" i="56"/>
  <c r="AL18" i="56"/>
  <c r="AK18" i="56"/>
  <c r="AJ18" i="56"/>
  <c r="AI18" i="56"/>
  <c r="AH18" i="56"/>
  <c r="AG18" i="56"/>
  <c r="AF18" i="56"/>
  <c r="AE18" i="56"/>
  <c r="AD18" i="56"/>
  <c r="AC18" i="56"/>
  <c r="AB18" i="56"/>
  <c r="AA18" i="56"/>
  <c r="Z18" i="56"/>
  <c r="Y18" i="56"/>
  <c r="X18" i="56"/>
  <c r="W18" i="56"/>
  <c r="V18" i="56"/>
  <c r="U18" i="56"/>
  <c r="T18" i="56"/>
  <c r="S18" i="56"/>
  <c r="R18" i="56"/>
  <c r="Q18" i="56"/>
  <c r="P18" i="56"/>
  <c r="O18" i="56"/>
  <c r="N18" i="56"/>
  <c r="M18" i="56"/>
  <c r="L18" i="56"/>
  <c r="K18" i="56"/>
  <c r="J18" i="56"/>
  <c r="I18" i="56"/>
  <c r="H18" i="56"/>
  <c r="G18" i="56"/>
  <c r="F18" i="56"/>
  <c r="E18" i="56"/>
  <c r="D18" i="56"/>
  <c r="AHT17" i="56"/>
  <c r="AHT16" i="56"/>
  <c r="AHT15" i="56"/>
  <c r="AHT14" i="56"/>
  <c r="AHT13" i="56"/>
  <c r="AHT12" i="56"/>
  <c r="AHT11" i="56"/>
  <c r="AHT10" i="56"/>
  <c r="AHT9" i="56"/>
  <c r="AHT8" i="56"/>
  <c r="AHT7" i="56"/>
  <c r="AHT6" i="56"/>
  <c r="AHS34" i="55"/>
  <c r="AHS33" i="55"/>
  <c r="AHO33" i="55"/>
  <c r="AHN33" i="55"/>
  <c r="AHM33" i="55"/>
  <c r="AHL33" i="55"/>
  <c r="AHK33" i="55"/>
  <c r="AHJ33" i="55"/>
  <c r="AHI33" i="55"/>
  <c r="AHH33" i="55"/>
  <c r="AHG33" i="55"/>
  <c r="AHF33" i="55"/>
  <c r="AHE33" i="55"/>
  <c r="AHD33" i="55"/>
  <c r="AHC33" i="55"/>
  <c r="AHB33" i="55"/>
  <c r="AHA33" i="55"/>
  <c r="AGZ33" i="55"/>
  <c r="AGY33" i="55"/>
  <c r="AGX33" i="55"/>
  <c r="AGW33" i="55"/>
  <c r="AGV33" i="55"/>
  <c r="AGU33" i="55"/>
  <c r="AGT33" i="55"/>
  <c r="AGS33" i="55"/>
  <c r="AGR33" i="55"/>
  <c r="AGQ33" i="55"/>
  <c r="AGP33" i="55"/>
  <c r="AGO33" i="55"/>
  <c r="AGN33" i="55"/>
  <c r="AGM33" i="55"/>
  <c r="AGL33" i="55"/>
  <c r="AGK33" i="55"/>
  <c r="AGJ33" i="55"/>
  <c r="AGI33" i="55"/>
  <c r="AGH33" i="55"/>
  <c r="AGG33" i="55"/>
  <c r="AGF33" i="55"/>
  <c r="AGE33" i="55"/>
  <c r="AGD33" i="55"/>
  <c r="AGC33" i="55"/>
  <c r="AGB33" i="55"/>
  <c r="AGA33" i="55"/>
  <c r="AFZ33" i="55"/>
  <c r="AFY33" i="55"/>
  <c r="AFX33" i="55"/>
  <c r="AFW33" i="55"/>
  <c r="AFV33" i="55"/>
  <c r="AFU33" i="55"/>
  <c r="AFT33" i="55"/>
  <c r="AFS33" i="55"/>
  <c r="AFR33" i="55"/>
  <c r="AFQ33" i="55"/>
  <c r="AFP33" i="55"/>
  <c r="AFO33" i="55"/>
  <c r="AFN33" i="55"/>
  <c r="AFM33" i="55"/>
  <c r="AFL33" i="55"/>
  <c r="AFK33" i="55"/>
  <c r="AFJ33" i="55"/>
  <c r="AFI33" i="55"/>
  <c r="AFH33" i="55"/>
  <c r="AFG33" i="55"/>
  <c r="AFF33" i="55"/>
  <c r="AFE33" i="55"/>
  <c r="AFD33" i="55"/>
  <c r="AFC33" i="55"/>
  <c r="AFB33" i="55"/>
  <c r="AFA33" i="55"/>
  <c r="AEZ33" i="55"/>
  <c r="AEY33" i="55"/>
  <c r="AEX33" i="55"/>
  <c r="AEW33" i="55"/>
  <c r="AEV33" i="55"/>
  <c r="AEU33" i="55"/>
  <c r="AET33" i="55"/>
  <c r="AES33" i="55"/>
  <c r="AER33" i="55"/>
  <c r="AEQ33" i="55"/>
  <c r="AEP33" i="55"/>
  <c r="AEO33" i="55"/>
  <c r="AEN33" i="55"/>
  <c r="AEM33" i="55"/>
  <c r="AEL33" i="55"/>
  <c r="AEK33" i="55"/>
  <c r="AEJ33" i="55"/>
  <c r="AEI33" i="55"/>
  <c r="AEH33" i="55"/>
  <c r="AEG33" i="55"/>
  <c r="AEF33" i="55"/>
  <c r="AEE33" i="55"/>
  <c r="AED33" i="55"/>
  <c r="AEC33" i="55"/>
  <c r="AEB33" i="55"/>
  <c r="AEA33" i="55"/>
  <c r="ADZ33" i="55"/>
  <c r="ADY33" i="55"/>
  <c r="ADX33" i="55"/>
  <c r="ADW33" i="55"/>
  <c r="ADV33" i="55"/>
  <c r="ADU33" i="55"/>
  <c r="ADT33" i="55"/>
  <c r="ADS33" i="55"/>
  <c r="ADR33" i="55"/>
  <c r="ADQ33" i="55"/>
  <c r="ADP33" i="55"/>
  <c r="ADO33" i="55"/>
  <c r="ADN33" i="55"/>
  <c r="ADM33" i="55"/>
  <c r="ADL33" i="55"/>
  <c r="ADK33" i="55"/>
  <c r="ADJ33" i="55"/>
  <c r="ADI33" i="55"/>
  <c r="ADH33" i="55"/>
  <c r="ADG33" i="55"/>
  <c r="ADF33" i="55"/>
  <c r="ADE33" i="55"/>
  <c r="ADD33" i="55"/>
  <c r="ADC33" i="55"/>
  <c r="ADB33" i="55"/>
  <c r="ADA33" i="55"/>
  <c r="ACZ33" i="55"/>
  <c r="ACY33" i="55"/>
  <c r="ACX33" i="55"/>
  <c r="ACW33" i="55"/>
  <c r="ACV33" i="55"/>
  <c r="ACU33" i="55"/>
  <c r="ACT33" i="55"/>
  <c r="ACS33" i="55"/>
  <c r="ACR33" i="55"/>
  <c r="ACQ33" i="55"/>
  <c r="ACP33" i="55"/>
  <c r="ACO33" i="55"/>
  <c r="ACN33" i="55"/>
  <c r="ACM33" i="55"/>
  <c r="ACL33" i="55"/>
  <c r="ACK33" i="55"/>
  <c r="ACJ33" i="55"/>
  <c r="ACI33" i="55"/>
  <c r="ACH33" i="55"/>
  <c r="ACG33" i="55"/>
  <c r="ACF33" i="55"/>
  <c r="ACE33" i="55"/>
  <c r="ACD33" i="55"/>
  <c r="ACC33" i="55"/>
  <c r="ACB33" i="55"/>
  <c r="ACA33" i="55"/>
  <c r="ABZ33" i="55"/>
  <c r="ABY33" i="55"/>
  <c r="ABX33" i="55"/>
  <c r="ABW33" i="55"/>
  <c r="ABV33" i="55"/>
  <c r="ABU33" i="55"/>
  <c r="ABT33" i="55"/>
  <c r="ABS33" i="55"/>
  <c r="ABR33" i="55"/>
  <c r="ABQ33" i="55"/>
  <c r="ABP33" i="55"/>
  <c r="ABO33" i="55"/>
  <c r="ABN33" i="55"/>
  <c r="ABM33" i="55"/>
  <c r="ABL33" i="55"/>
  <c r="ABK33" i="55"/>
  <c r="ABJ33" i="55"/>
  <c r="ABI33" i="55"/>
  <c r="ABH33" i="55"/>
  <c r="ABG33" i="55"/>
  <c r="ABF33" i="55"/>
  <c r="ABE33" i="55"/>
  <c r="ABD33" i="55"/>
  <c r="ABC33" i="55"/>
  <c r="ABB33" i="55"/>
  <c r="ABA33" i="55"/>
  <c r="AAZ33" i="55"/>
  <c r="AAY33" i="55"/>
  <c r="AAX33" i="55"/>
  <c r="AAW33" i="55"/>
  <c r="AAV33" i="55"/>
  <c r="AAU33" i="55"/>
  <c r="AAT33" i="55"/>
  <c r="AAS33" i="55"/>
  <c r="AAR33" i="55"/>
  <c r="AAQ33" i="55"/>
  <c r="AAP33" i="55"/>
  <c r="AAO33" i="55"/>
  <c r="AAN33" i="55"/>
  <c r="AAM33" i="55"/>
  <c r="AAL33" i="55"/>
  <c r="AAK33" i="55"/>
  <c r="AAJ33" i="55"/>
  <c r="AAI33" i="55"/>
  <c r="AAH33" i="55"/>
  <c r="AAG33" i="55"/>
  <c r="AAF33" i="55"/>
  <c r="AAE33" i="55"/>
  <c r="AAD33" i="55"/>
  <c r="AAC33" i="55"/>
  <c r="AAB33" i="55"/>
  <c r="AAA33" i="55"/>
  <c r="ZZ33" i="55"/>
  <c r="ZY33" i="55"/>
  <c r="ZX33" i="55"/>
  <c r="ZW33" i="55"/>
  <c r="ZV33" i="55"/>
  <c r="ZU33" i="55"/>
  <c r="ZT33" i="55"/>
  <c r="ZS33" i="55"/>
  <c r="ZR33" i="55"/>
  <c r="ZQ33" i="55"/>
  <c r="ZP33" i="55"/>
  <c r="ZO33" i="55"/>
  <c r="ZN33" i="55"/>
  <c r="ZM33" i="55"/>
  <c r="ZL33" i="55"/>
  <c r="ZK33" i="55"/>
  <c r="ZJ33" i="55"/>
  <c r="ZI33" i="55"/>
  <c r="ZH33" i="55"/>
  <c r="ZG33" i="55"/>
  <c r="ZF33" i="55"/>
  <c r="ZE33" i="55"/>
  <c r="ZD33" i="55"/>
  <c r="ZC33" i="55"/>
  <c r="ZB33" i="55"/>
  <c r="ZA33" i="55"/>
  <c r="YZ33" i="55"/>
  <c r="YY33" i="55"/>
  <c r="YX33" i="55"/>
  <c r="YW33" i="55"/>
  <c r="YV33" i="55"/>
  <c r="YU33" i="55"/>
  <c r="YT33" i="55"/>
  <c r="YS33" i="55"/>
  <c r="YR33" i="55"/>
  <c r="YQ33" i="55"/>
  <c r="YP33" i="55"/>
  <c r="YO33" i="55"/>
  <c r="YN33" i="55"/>
  <c r="YM33" i="55"/>
  <c r="YL33" i="55"/>
  <c r="YK33" i="55"/>
  <c r="YJ33" i="55"/>
  <c r="YI33" i="55"/>
  <c r="YH33" i="55"/>
  <c r="YG33" i="55"/>
  <c r="YF33" i="55"/>
  <c r="YE33" i="55"/>
  <c r="YD33" i="55"/>
  <c r="YC33" i="55"/>
  <c r="YB33" i="55"/>
  <c r="YA33" i="55"/>
  <c r="XZ33" i="55"/>
  <c r="XY33" i="55"/>
  <c r="XX33" i="55"/>
  <c r="XW33" i="55"/>
  <c r="XV33" i="55"/>
  <c r="XU33" i="55"/>
  <c r="XT33" i="55"/>
  <c r="XS33" i="55"/>
  <c r="XR33" i="55"/>
  <c r="XQ33" i="55"/>
  <c r="XP33" i="55"/>
  <c r="XO33" i="55"/>
  <c r="XN33" i="55"/>
  <c r="XM33" i="55"/>
  <c r="XL33" i="55"/>
  <c r="XK33" i="55"/>
  <c r="XJ33" i="55"/>
  <c r="XI33" i="55"/>
  <c r="XH33" i="55"/>
  <c r="XG33" i="55"/>
  <c r="XF33" i="55"/>
  <c r="XE33" i="55"/>
  <c r="XD33" i="55"/>
  <c r="XC33" i="55"/>
  <c r="XB33" i="55"/>
  <c r="XA33" i="55"/>
  <c r="WZ33" i="55"/>
  <c r="WY33" i="55"/>
  <c r="WX33" i="55"/>
  <c r="WW33" i="55"/>
  <c r="WV33" i="55"/>
  <c r="WU33" i="55"/>
  <c r="WT33" i="55"/>
  <c r="WS33" i="55"/>
  <c r="WR33" i="55"/>
  <c r="WQ33" i="55"/>
  <c r="WP33" i="55"/>
  <c r="WO33" i="55"/>
  <c r="WN33" i="55"/>
  <c r="WM33" i="55"/>
  <c r="WL33" i="55"/>
  <c r="WK33" i="55"/>
  <c r="WJ33" i="55"/>
  <c r="WI33" i="55"/>
  <c r="WH33" i="55"/>
  <c r="WG33" i="55"/>
  <c r="WF33" i="55"/>
  <c r="WE33" i="55"/>
  <c r="WD33" i="55"/>
  <c r="WC33" i="55"/>
  <c r="WB33" i="55"/>
  <c r="WA33" i="55"/>
  <c r="VZ33" i="55"/>
  <c r="VY33" i="55"/>
  <c r="VX33" i="55"/>
  <c r="VW33" i="55"/>
  <c r="VV33" i="55"/>
  <c r="VU33" i="55"/>
  <c r="VT33" i="55"/>
  <c r="VS33" i="55"/>
  <c r="VR33" i="55"/>
  <c r="VQ33" i="55"/>
  <c r="VP33" i="55"/>
  <c r="VO33" i="55"/>
  <c r="VN33" i="55"/>
  <c r="VM33" i="55"/>
  <c r="VL33" i="55"/>
  <c r="VK33" i="55"/>
  <c r="VJ33" i="55"/>
  <c r="VI33" i="55"/>
  <c r="VH33" i="55"/>
  <c r="VG33" i="55"/>
  <c r="VF33" i="55"/>
  <c r="VE33" i="55"/>
  <c r="VD33" i="55"/>
  <c r="VC33" i="55"/>
  <c r="VB33" i="55"/>
  <c r="VA33" i="55"/>
  <c r="UZ33" i="55"/>
  <c r="UY33" i="55"/>
  <c r="UX33" i="55"/>
  <c r="UW33" i="55"/>
  <c r="UV33" i="55"/>
  <c r="UU33" i="55"/>
  <c r="UT33" i="55"/>
  <c r="US33" i="55"/>
  <c r="UR33" i="55"/>
  <c r="UQ33" i="55"/>
  <c r="UP33" i="55"/>
  <c r="UO33" i="55"/>
  <c r="UN33" i="55"/>
  <c r="UM33" i="55"/>
  <c r="UL33" i="55"/>
  <c r="UK33" i="55"/>
  <c r="UJ33" i="55"/>
  <c r="UI33" i="55"/>
  <c r="UH33" i="55"/>
  <c r="UG33" i="55"/>
  <c r="UF33" i="55"/>
  <c r="UE33" i="55"/>
  <c r="UD33" i="55"/>
  <c r="UC33" i="55"/>
  <c r="UB33" i="55"/>
  <c r="UA33" i="55"/>
  <c r="TZ33" i="55"/>
  <c r="TY33" i="55"/>
  <c r="TX33" i="55"/>
  <c r="TW33" i="55"/>
  <c r="TV33" i="55"/>
  <c r="TU33" i="55"/>
  <c r="TT33" i="55"/>
  <c r="TS33" i="55"/>
  <c r="TR33" i="55"/>
  <c r="TQ33" i="55"/>
  <c r="TP33" i="55"/>
  <c r="TO33" i="55"/>
  <c r="TN33" i="55"/>
  <c r="TM33" i="55"/>
  <c r="TL33" i="55"/>
  <c r="TK33" i="55"/>
  <c r="TJ33" i="55"/>
  <c r="TI33" i="55"/>
  <c r="TH33" i="55"/>
  <c r="TG33" i="55"/>
  <c r="TF33" i="55"/>
  <c r="TE33" i="55"/>
  <c r="TD33" i="55"/>
  <c r="TC33" i="55"/>
  <c r="TB33" i="55"/>
  <c r="TA33" i="55"/>
  <c r="SZ33" i="55"/>
  <c r="SY33" i="55"/>
  <c r="SX33" i="55"/>
  <c r="SW33" i="55"/>
  <c r="SV33" i="55"/>
  <c r="SU33" i="55"/>
  <c r="ST33" i="55"/>
  <c r="SS33" i="55"/>
  <c r="SR33" i="55"/>
  <c r="SQ33" i="55"/>
  <c r="SP33" i="55"/>
  <c r="SO33" i="55"/>
  <c r="SN33" i="55"/>
  <c r="SM33" i="55"/>
  <c r="SL33" i="55"/>
  <c r="SK33" i="55"/>
  <c r="SJ33" i="55"/>
  <c r="SI33" i="55"/>
  <c r="SH33" i="55"/>
  <c r="SG33" i="55"/>
  <c r="SF33" i="55"/>
  <c r="SE33" i="55"/>
  <c r="SD33" i="55"/>
  <c r="SC33" i="55"/>
  <c r="SB33" i="55"/>
  <c r="SA33" i="55"/>
  <c r="RZ33" i="55"/>
  <c r="RY33" i="55"/>
  <c r="RX33" i="55"/>
  <c r="RW33" i="55"/>
  <c r="RV33" i="55"/>
  <c r="RU33" i="55"/>
  <c r="RT33" i="55"/>
  <c r="RS33" i="55"/>
  <c r="RR33" i="55"/>
  <c r="RQ33" i="55"/>
  <c r="RP33" i="55"/>
  <c r="RO33" i="55"/>
  <c r="RN33" i="55"/>
  <c r="RM33" i="55"/>
  <c r="RL33" i="55"/>
  <c r="RK33" i="55"/>
  <c r="RJ33" i="55"/>
  <c r="RI33" i="55"/>
  <c r="RH33" i="55"/>
  <c r="RG33" i="55"/>
  <c r="RF33" i="55"/>
  <c r="RE33" i="55"/>
  <c r="RD33" i="55"/>
  <c r="RC33" i="55"/>
  <c r="RB33" i="55"/>
  <c r="RA33" i="55"/>
  <c r="QZ33" i="55"/>
  <c r="QY33" i="55"/>
  <c r="QX33" i="55"/>
  <c r="QW33" i="55"/>
  <c r="QV33" i="55"/>
  <c r="QU33" i="55"/>
  <c r="QT33" i="55"/>
  <c r="QS33" i="55"/>
  <c r="QR33" i="55"/>
  <c r="QQ33" i="55"/>
  <c r="QP33" i="55"/>
  <c r="QO33" i="55"/>
  <c r="QN33" i="55"/>
  <c r="QM33" i="55"/>
  <c r="QL33" i="55"/>
  <c r="QK33" i="55"/>
  <c r="QJ33" i="55"/>
  <c r="QI33" i="55"/>
  <c r="QH33" i="55"/>
  <c r="QG33" i="55"/>
  <c r="QF33" i="55"/>
  <c r="QE33" i="55"/>
  <c r="QD33" i="55"/>
  <c r="QC33" i="55"/>
  <c r="QB33" i="55"/>
  <c r="QA33" i="55"/>
  <c r="PZ33" i="55"/>
  <c r="PY33" i="55"/>
  <c r="PX33" i="55"/>
  <c r="PW33" i="55"/>
  <c r="PV33" i="55"/>
  <c r="PU33" i="55"/>
  <c r="PT33" i="55"/>
  <c r="PS33" i="55"/>
  <c r="PR33" i="55"/>
  <c r="PQ33" i="55"/>
  <c r="PP33" i="55"/>
  <c r="PO33" i="55"/>
  <c r="PN33" i="55"/>
  <c r="PM33" i="55"/>
  <c r="PL33" i="55"/>
  <c r="PK33" i="55"/>
  <c r="PJ33" i="55"/>
  <c r="PI33" i="55"/>
  <c r="PH33" i="55"/>
  <c r="PG33" i="55"/>
  <c r="PF33" i="55"/>
  <c r="PE33" i="55"/>
  <c r="PD33" i="55"/>
  <c r="PC33" i="55"/>
  <c r="PB33" i="55"/>
  <c r="PA33" i="55"/>
  <c r="OZ33" i="55"/>
  <c r="OY33" i="55"/>
  <c r="OX33" i="55"/>
  <c r="OW33" i="55"/>
  <c r="OV33" i="55"/>
  <c r="OU33" i="55"/>
  <c r="OT33" i="55"/>
  <c r="OS33" i="55"/>
  <c r="OR33" i="55"/>
  <c r="OQ33" i="55"/>
  <c r="OP33" i="55"/>
  <c r="OO33" i="55"/>
  <c r="ON33" i="55"/>
  <c r="OM33" i="55"/>
  <c r="OL33" i="55"/>
  <c r="OK33" i="55"/>
  <c r="OJ33" i="55"/>
  <c r="OI33" i="55"/>
  <c r="OH33" i="55"/>
  <c r="OG33" i="55"/>
  <c r="OF33" i="55"/>
  <c r="OE33" i="55"/>
  <c r="OD33" i="55"/>
  <c r="OC33" i="55"/>
  <c r="OB33" i="55"/>
  <c r="OA33" i="55"/>
  <c r="NZ33" i="55"/>
  <c r="NY33" i="55"/>
  <c r="NX33" i="55"/>
  <c r="NW33" i="55"/>
  <c r="NV33" i="55"/>
  <c r="NU33" i="55"/>
  <c r="NT33" i="55"/>
  <c r="NS33" i="55"/>
  <c r="NR33" i="55"/>
  <c r="NQ33" i="55"/>
  <c r="NP33" i="55"/>
  <c r="NO33" i="55"/>
  <c r="NN33" i="55"/>
  <c r="NM33" i="55"/>
  <c r="NL33" i="55"/>
  <c r="NK33" i="55"/>
  <c r="NJ33" i="55"/>
  <c r="NI33" i="55"/>
  <c r="NH33" i="55"/>
  <c r="NG33" i="55"/>
  <c r="NF33" i="55"/>
  <c r="NE33" i="55"/>
  <c r="ND33" i="55"/>
  <c r="NC33" i="55"/>
  <c r="NB33" i="55"/>
  <c r="NA33" i="55"/>
  <c r="MZ33" i="55"/>
  <c r="MY33" i="55"/>
  <c r="MX33" i="55"/>
  <c r="MW33" i="55"/>
  <c r="MV33" i="55"/>
  <c r="MU33" i="55"/>
  <c r="MT33" i="55"/>
  <c r="MS33" i="55"/>
  <c r="MR33" i="55"/>
  <c r="MQ33" i="55"/>
  <c r="MP33" i="55"/>
  <c r="MO33" i="55"/>
  <c r="MN33" i="55"/>
  <c r="MM33" i="55"/>
  <c r="ML33" i="55"/>
  <c r="MK33" i="55"/>
  <c r="MJ33" i="55"/>
  <c r="MI33" i="55"/>
  <c r="MH33" i="55"/>
  <c r="MG33" i="55"/>
  <c r="MF33" i="55"/>
  <c r="ME33" i="55"/>
  <c r="MD33" i="55"/>
  <c r="MC33" i="55"/>
  <c r="MB33" i="55"/>
  <c r="MA33" i="55"/>
  <c r="LZ33" i="55"/>
  <c r="LY33" i="55"/>
  <c r="LX33" i="55"/>
  <c r="LW33" i="55"/>
  <c r="LV33" i="55"/>
  <c r="LU33" i="55"/>
  <c r="LT33" i="55"/>
  <c r="LS33" i="55"/>
  <c r="LR33" i="55"/>
  <c r="LQ33" i="55"/>
  <c r="LP33" i="55"/>
  <c r="LO33" i="55"/>
  <c r="LN33" i="55"/>
  <c r="LM33" i="55"/>
  <c r="LL33" i="55"/>
  <c r="LK33" i="55"/>
  <c r="LJ33" i="55"/>
  <c r="LI33" i="55"/>
  <c r="LH33" i="55"/>
  <c r="LG33" i="55"/>
  <c r="LF33" i="55"/>
  <c r="LE33" i="55"/>
  <c r="LD33" i="55"/>
  <c r="LC33" i="55"/>
  <c r="LB33" i="55"/>
  <c r="LA33" i="55"/>
  <c r="KZ33" i="55"/>
  <c r="KY33" i="55"/>
  <c r="KX33" i="55"/>
  <c r="KW33" i="55"/>
  <c r="KV33" i="55"/>
  <c r="KU33" i="55"/>
  <c r="KT33" i="55"/>
  <c r="KS33" i="55"/>
  <c r="KR33" i="55"/>
  <c r="KQ33" i="55"/>
  <c r="KP33" i="55"/>
  <c r="KO33" i="55"/>
  <c r="KN33" i="55"/>
  <c r="KM33" i="55"/>
  <c r="KL33" i="55"/>
  <c r="KK33" i="55"/>
  <c r="KJ33" i="55"/>
  <c r="KI33" i="55"/>
  <c r="KH33" i="55"/>
  <c r="KG33" i="55"/>
  <c r="KF33" i="55"/>
  <c r="KE33" i="55"/>
  <c r="KD33" i="55"/>
  <c r="KC33" i="55"/>
  <c r="KB33" i="55"/>
  <c r="KA33" i="55"/>
  <c r="JZ33" i="55"/>
  <c r="JY33" i="55"/>
  <c r="JX33" i="55"/>
  <c r="JW33" i="55"/>
  <c r="JV33" i="55"/>
  <c r="JU33" i="55"/>
  <c r="JT33" i="55"/>
  <c r="JS33" i="55"/>
  <c r="JR33" i="55"/>
  <c r="JQ33" i="55"/>
  <c r="JP33" i="55"/>
  <c r="JO33" i="55"/>
  <c r="JN33" i="55"/>
  <c r="JM33" i="55"/>
  <c r="JL33" i="55"/>
  <c r="JK33" i="55"/>
  <c r="JJ33" i="55"/>
  <c r="JI33" i="55"/>
  <c r="JH33" i="55"/>
  <c r="JG33" i="55"/>
  <c r="JF33" i="55"/>
  <c r="JE33" i="55"/>
  <c r="JD33" i="55"/>
  <c r="JC33" i="55"/>
  <c r="JB33" i="55"/>
  <c r="JA33" i="55"/>
  <c r="IZ33" i="55"/>
  <c r="IY33" i="55"/>
  <c r="IX33" i="55"/>
  <c r="IW33" i="55"/>
  <c r="IV33" i="55"/>
  <c r="IU33" i="55"/>
  <c r="IT33" i="55"/>
  <c r="IS33" i="55"/>
  <c r="IR33" i="55"/>
  <c r="IQ33" i="55"/>
  <c r="IP33" i="55"/>
  <c r="IO33" i="55"/>
  <c r="IN33" i="55"/>
  <c r="IM33" i="55"/>
  <c r="IL33" i="55"/>
  <c r="IK33" i="55"/>
  <c r="IJ33" i="55"/>
  <c r="II33" i="55"/>
  <c r="IH33" i="55"/>
  <c r="IG33" i="55"/>
  <c r="IF33" i="55"/>
  <c r="IE33" i="55"/>
  <c r="ID33" i="55"/>
  <c r="IC33" i="55"/>
  <c r="IB33" i="55"/>
  <c r="IA33" i="55"/>
  <c r="HZ33" i="55"/>
  <c r="HY33" i="55"/>
  <c r="HX33" i="55"/>
  <c r="HW33" i="55"/>
  <c r="HV33" i="55"/>
  <c r="HU33" i="55"/>
  <c r="HT33" i="55"/>
  <c r="HS33" i="55"/>
  <c r="HR33" i="55"/>
  <c r="HQ33" i="55"/>
  <c r="HP33" i="55"/>
  <c r="HO33" i="55"/>
  <c r="HN33" i="55"/>
  <c r="HM33" i="55"/>
  <c r="HL33" i="55"/>
  <c r="HK33" i="55"/>
  <c r="HJ33" i="55"/>
  <c r="HI33" i="55"/>
  <c r="HH33" i="55"/>
  <c r="HG33" i="55"/>
  <c r="HF33" i="55"/>
  <c r="HE33" i="55"/>
  <c r="HD33" i="55"/>
  <c r="HC33" i="55"/>
  <c r="HB33" i="55"/>
  <c r="HA33" i="55"/>
  <c r="GZ33" i="55"/>
  <c r="GY33" i="55"/>
  <c r="GX33" i="55"/>
  <c r="GW33" i="55"/>
  <c r="GV33" i="55"/>
  <c r="GU33" i="55"/>
  <c r="GT33" i="55"/>
  <c r="GS33" i="55"/>
  <c r="GR33" i="55"/>
  <c r="GQ33" i="55"/>
  <c r="GP33" i="55"/>
  <c r="GO33" i="55"/>
  <c r="GN33" i="55"/>
  <c r="GM33" i="55"/>
  <c r="GL33" i="55"/>
  <c r="GK33" i="55"/>
  <c r="GJ33" i="55"/>
  <c r="GI33" i="55"/>
  <c r="GH33" i="55"/>
  <c r="GG33" i="55"/>
  <c r="GF33" i="55"/>
  <c r="GE33" i="55"/>
  <c r="GD33" i="55"/>
  <c r="GC33" i="55"/>
  <c r="GB33" i="55"/>
  <c r="GA33" i="55"/>
  <c r="FZ33" i="55"/>
  <c r="FY33" i="55"/>
  <c r="FX33" i="55"/>
  <c r="FW33" i="55"/>
  <c r="FV33" i="55"/>
  <c r="FU33" i="55"/>
  <c r="FT33" i="55"/>
  <c r="FS33" i="55"/>
  <c r="FR33" i="55"/>
  <c r="FQ33" i="55"/>
  <c r="FP33" i="55"/>
  <c r="FO33" i="55"/>
  <c r="FN33" i="55"/>
  <c r="FM33" i="55"/>
  <c r="FL33" i="55"/>
  <c r="FK33" i="55"/>
  <c r="FJ33" i="55"/>
  <c r="FI33" i="55"/>
  <c r="FH33" i="55"/>
  <c r="FG33" i="55"/>
  <c r="FF33" i="55"/>
  <c r="FE33" i="55"/>
  <c r="FD33" i="55"/>
  <c r="FC33" i="55"/>
  <c r="FB33" i="55"/>
  <c r="FA33" i="55"/>
  <c r="EZ33" i="55"/>
  <c r="EY33" i="55"/>
  <c r="EX33" i="55"/>
  <c r="EW33" i="55"/>
  <c r="EV33" i="55"/>
  <c r="EU33" i="55"/>
  <c r="ET33" i="55"/>
  <c r="ES33" i="55"/>
  <c r="ER33" i="55"/>
  <c r="EQ33" i="55"/>
  <c r="EP33" i="55"/>
  <c r="EO33" i="55"/>
  <c r="EN33" i="55"/>
  <c r="EM33" i="55"/>
  <c r="EL33" i="55"/>
  <c r="EK33" i="55"/>
  <c r="EJ33" i="55"/>
  <c r="EI33" i="55"/>
  <c r="EH33" i="55"/>
  <c r="EG33" i="55"/>
  <c r="EF33" i="55"/>
  <c r="EE33" i="55"/>
  <c r="ED33" i="55"/>
  <c r="EC33" i="55"/>
  <c r="EB33" i="55"/>
  <c r="EA33" i="55"/>
  <c r="DZ33" i="55"/>
  <c r="DY33" i="55"/>
  <c r="DX33" i="55"/>
  <c r="DW33" i="55"/>
  <c r="DV33" i="55"/>
  <c r="DU33" i="55"/>
  <c r="DT33" i="55"/>
  <c r="DS33" i="55"/>
  <c r="DR33" i="55"/>
  <c r="DQ33" i="55"/>
  <c r="DP33" i="55"/>
  <c r="DO33" i="55"/>
  <c r="DN33" i="55"/>
  <c r="DM33" i="55"/>
  <c r="DL33" i="55"/>
  <c r="DK33" i="55"/>
  <c r="DJ33" i="55"/>
  <c r="DI33" i="55"/>
  <c r="DH33" i="55"/>
  <c r="DG33" i="55"/>
  <c r="DF33" i="55"/>
  <c r="DE33" i="55"/>
  <c r="DD33" i="55"/>
  <c r="DC33" i="55"/>
  <c r="DB33" i="55"/>
  <c r="DA33" i="55"/>
  <c r="CZ33" i="55"/>
  <c r="CY33" i="55"/>
  <c r="CX33" i="55"/>
  <c r="CW33" i="55"/>
  <c r="CV33" i="55"/>
  <c r="CU33" i="55"/>
  <c r="CT33" i="55"/>
  <c r="CS33" i="55"/>
  <c r="CR33" i="55"/>
  <c r="CQ33" i="55"/>
  <c r="CP33" i="55"/>
  <c r="CO33" i="55"/>
  <c r="CN33" i="55"/>
  <c r="CM33" i="55"/>
  <c r="CL33" i="55"/>
  <c r="CK33" i="55"/>
  <c r="CJ33" i="55"/>
  <c r="CI33" i="55"/>
  <c r="CH33" i="55"/>
  <c r="CG33" i="55"/>
  <c r="CF33" i="55"/>
  <c r="CE33" i="55"/>
  <c r="CD33" i="55"/>
  <c r="CC33" i="55"/>
  <c r="CB33" i="55"/>
  <c r="CA33" i="55"/>
  <c r="BZ33" i="55"/>
  <c r="BY33" i="55"/>
  <c r="BX33" i="55"/>
  <c r="BW33" i="55"/>
  <c r="BV33" i="55"/>
  <c r="BU33" i="55"/>
  <c r="BT33" i="55"/>
  <c r="BS33" i="55"/>
  <c r="BR33" i="55"/>
  <c r="BQ33" i="55"/>
  <c r="BP33" i="55"/>
  <c r="BO33" i="55"/>
  <c r="BN33" i="55"/>
  <c r="BM33" i="55"/>
  <c r="BL33" i="55"/>
  <c r="BK33" i="55"/>
  <c r="BJ33" i="55"/>
  <c r="BI33" i="55"/>
  <c r="BH33" i="55"/>
  <c r="BG33" i="55"/>
  <c r="BF33" i="55"/>
  <c r="BE33" i="55"/>
  <c r="BD33" i="55"/>
  <c r="BC33" i="55"/>
  <c r="BB33" i="55"/>
  <c r="BA33" i="55"/>
  <c r="AZ33" i="55"/>
  <c r="AY33" i="55"/>
  <c r="AX33" i="55"/>
  <c r="AW33" i="55"/>
  <c r="AV33" i="55"/>
  <c r="AU33" i="55"/>
  <c r="AT33" i="55"/>
  <c r="AS33" i="55"/>
  <c r="AR33" i="55"/>
  <c r="AQ33" i="55"/>
  <c r="AP33" i="55"/>
  <c r="AO33" i="55"/>
  <c r="AN33" i="55"/>
  <c r="AM33" i="55"/>
  <c r="AL33" i="55"/>
  <c r="AK33" i="55"/>
  <c r="AJ33" i="55"/>
  <c r="AI33" i="55"/>
  <c r="AH33" i="55"/>
  <c r="AG33" i="55"/>
  <c r="AF33" i="55"/>
  <c r="AE33" i="55"/>
  <c r="AD33" i="55"/>
  <c r="AC33" i="55"/>
  <c r="AB33" i="55"/>
  <c r="AA33" i="55"/>
  <c r="Z33" i="55"/>
  <c r="Y33" i="55"/>
  <c r="X33" i="55"/>
  <c r="W33" i="55"/>
  <c r="V33" i="55"/>
  <c r="U33" i="55"/>
  <c r="T33" i="55"/>
  <c r="S33" i="55"/>
  <c r="R33" i="55"/>
  <c r="Q33" i="55"/>
  <c r="P33" i="55"/>
  <c r="O33" i="55"/>
  <c r="N33" i="55"/>
  <c r="M33" i="55"/>
  <c r="L33" i="55"/>
  <c r="K33" i="55"/>
  <c r="J33" i="55"/>
  <c r="I33" i="55"/>
  <c r="H33" i="55"/>
  <c r="G33" i="55"/>
  <c r="F33" i="55"/>
  <c r="E33" i="55"/>
  <c r="D33" i="55"/>
  <c r="C33" i="55"/>
  <c r="AHS32" i="55"/>
  <c r="AHS31" i="55"/>
  <c r="AHS30" i="55"/>
  <c r="AHS29" i="55"/>
  <c r="AHS28" i="55"/>
  <c r="AHS27" i="55"/>
  <c r="AHS26" i="55"/>
  <c r="AHS25" i="55"/>
  <c r="AHS24" i="55"/>
  <c r="AHS23" i="55"/>
  <c r="AHS22" i="55"/>
  <c r="AHS21" i="55"/>
  <c r="AHS20" i="55"/>
  <c r="AHS19" i="55"/>
  <c r="AHS18" i="55"/>
  <c r="AHS17" i="55"/>
  <c r="AHO17" i="55"/>
  <c r="AHN17" i="55"/>
  <c r="AHM17" i="55"/>
  <c r="AHL17" i="55"/>
  <c r="AHK17" i="55"/>
  <c r="AHJ17" i="55"/>
  <c r="AHI17" i="55"/>
  <c r="AHH17" i="55"/>
  <c r="AHG17" i="55"/>
  <c r="AHF17" i="55"/>
  <c r="AHE17" i="55"/>
  <c r="AHD17" i="55"/>
  <c r="AHC17" i="55"/>
  <c r="AHB17" i="55"/>
  <c r="AHA17" i="55"/>
  <c r="AGZ17" i="55"/>
  <c r="AGY17" i="55"/>
  <c r="AGX17" i="55"/>
  <c r="AGW17" i="55"/>
  <c r="AGV17" i="55"/>
  <c r="AGU17" i="55"/>
  <c r="AGT17" i="55"/>
  <c r="AGS17" i="55"/>
  <c r="AGR17" i="55"/>
  <c r="AGQ17" i="55"/>
  <c r="AGP17" i="55"/>
  <c r="AGO17" i="55"/>
  <c r="AGN17" i="55"/>
  <c r="AGM17" i="55"/>
  <c r="AGL17" i="55"/>
  <c r="AGK17" i="55"/>
  <c r="AGJ17" i="55"/>
  <c r="AGI17" i="55"/>
  <c r="AGH17" i="55"/>
  <c r="AGG17" i="55"/>
  <c r="AGF17" i="55"/>
  <c r="AGE17" i="55"/>
  <c r="AGD17" i="55"/>
  <c r="AGC17" i="55"/>
  <c r="AGB17" i="55"/>
  <c r="AGA17" i="55"/>
  <c r="AFZ17" i="55"/>
  <c r="AFY17" i="55"/>
  <c r="AFX17" i="55"/>
  <c r="AFW17" i="55"/>
  <c r="AFV17" i="55"/>
  <c r="AFU17" i="55"/>
  <c r="AFT17" i="55"/>
  <c r="AFS17" i="55"/>
  <c r="AFR17" i="55"/>
  <c r="AFQ17" i="55"/>
  <c r="AFP17" i="55"/>
  <c r="AFO17" i="55"/>
  <c r="AFN17" i="55"/>
  <c r="AFM17" i="55"/>
  <c r="AFL17" i="55"/>
  <c r="AFK17" i="55"/>
  <c r="AFJ17" i="55"/>
  <c r="AFI17" i="55"/>
  <c r="AFH17" i="55"/>
  <c r="AFG17" i="55"/>
  <c r="AFF17" i="55"/>
  <c r="AFE17" i="55"/>
  <c r="AFD17" i="55"/>
  <c r="AFC17" i="55"/>
  <c r="AFB17" i="55"/>
  <c r="AFA17" i="55"/>
  <c r="AEZ17" i="55"/>
  <c r="AEY17" i="55"/>
  <c r="AEX17" i="55"/>
  <c r="AEW17" i="55"/>
  <c r="AEV17" i="55"/>
  <c r="AEU17" i="55"/>
  <c r="AET17" i="55"/>
  <c r="AES17" i="55"/>
  <c r="AER17" i="55"/>
  <c r="AEQ17" i="55"/>
  <c r="AEP17" i="55"/>
  <c r="AEO17" i="55"/>
  <c r="AEN17" i="55"/>
  <c r="AEM17" i="55"/>
  <c r="AEL17" i="55"/>
  <c r="AEK17" i="55"/>
  <c r="AEJ17" i="55"/>
  <c r="AEI17" i="55"/>
  <c r="AEH17" i="55"/>
  <c r="AEG17" i="55"/>
  <c r="AEF17" i="55"/>
  <c r="AEE17" i="55"/>
  <c r="AED17" i="55"/>
  <c r="AEC17" i="55"/>
  <c r="AEB17" i="55"/>
  <c r="AEA17" i="55"/>
  <c r="ADZ17" i="55"/>
  <c r="ADY17" i="55"/>
  <c r="ADX17" i="55"/>
  <c r="ADW17" i="55"/>
  <c r="ADV17" i="55"/>
  <c r="ADU17" i="55"/>
  <c r="ADT17" i="55"/>
  <c r="ADS17" i="55"/>
  <c r="ADR17" i="55"/>
  <c r="ADQ17" i="55"/>
  <c r="ADP17" i="55"/>
  <c r="ADO17" i="55"/>
  <c r="ADN17" i="55"/>
  <c r="ADM17" i="55"/>
  <c r="ADL17" i="55"/>
  <c r="ADK17" i="55"/>
  <c r="ADJ17" i="55"/>
  <c r="ADI17" i="55"/>
  <c r="ADH17" i="55"/>
  <c r="ADG17" i="55"/>
  <c r="ADF17" i="55"/>
  <c r="ADE17" i="55"/>
  <c r="ADD17" i="55"/>
  <c r="ADC17" i="55"/>
  <c r="ADB17" i="55"/>
  <c r="ADA17" i="55"/>
  <c r="ACZ17" i="55"/>
  <c r="ACY17" i="55"/>
  <c r="ACX17" i="55"/>
  <c r="ACW17" i="55"/>
  <c r="ACV17" i="55"/>
  <c r="ACU17" i="55"/>
  <c r="ACT17" i="55"/>
  <c r="ACS17" i="55"/>
  <c r="ACR17" i="55"/>
  <c r="ACQ17" i="55"/>
  <c r="ACP17" i="55"/>
  <c r="ACO17" i="55"/>
  <c r="ACN17" i="55"/>
  <c r="ACM17" i="55"/>
  <c r="ACL17" i="55"/>
  <c r="ACK17" i="55"/>
  <c r="ACJ17" i="55"/>
  <c r="ACI17" i="55"/>
  <c r="ACH17" i="55"/>
  <c r="ACG17" i="55"/>
  <c r="ACF17" i="55"/>
  <c r="ACE17" i="55"/>
  <c r="ACD17" i="55"/>
  <c r="ACC17" i="55"/>
  <c r="ACB17" i="55"/>
  <c r="ACA17" i="55"/>
  <c r="ABZ17" i="55"/>
  <c r="ABY17" i="55"/>
  <c r="ABX17" i="55"/>
  <c r="ABW17" i="55"/>
  <c r="ABV17" i="55"/>
  <c r="ABU17" i="55"/>
  <c r="ABT17" i="55"/>
  <c r="ABS17" i="55"/>
  <c r="ABR17" i="55"/>
  <c r="ABQ17" i="55"/>
  <c r="ABP17" i="55"/>
  <c r="ABO17" i="55"/>
  <c r="ABN17" i="55"/>
  <c r="ABM17" i="55"/>
  <c r="ABL17" i="55"/>
  <c r="ABK17" i="55"/>
  <c r="ABJ17" i="55"/>
  <c r="ABI17" i="55"/>
  <c r="ABH17" i="55"/>
  <c r="ABG17" i="55"/>
  <c r="ABF17" i="55"/>
  <c r="ABE17" i="55"/>
  <c r="ABD17" i="55"/>
  <c r="ABC17" i="55"/>
  <c r="ABB17" i="55"/>
  <c r="ABA17" i="55"/>
  <c r="AAZ17" i="55"/>
  <c r="AAY17" i="55"/>
  <c r="AAX17" i="55"/>
  <c r="AAW17" i="55"/>
  <c r="AAV17" i="55"/>
  <c r="AAU17" i="55"/>
  <c r="AAT17" i="55"/>
  <c r="AAS17" i="55"/>
  <c r="AAR17" i="55"/>
  <c r="AAQ17" i="55"/>
  <c r="AAP17" i="55"/>
  <c r="AAO17" i="55"/>
  <c r="AAN17" i="55"/>
  <c r="AAM17" i="55"/>
  <c r="AAL17" i="55"/>
  <c r="AAK17" i="55"/>
  <c r="AAJ17" i="55"/>
  <c r="AAI17" i="55"/>
  <c r="AAH17" i="55"/>
  <c r="AAG17" i="55"/>
  <c r="AAF17" i="55"/>
  <c r="AAE17" i="55"/>
  <c r="AAD17" i="55"/>
  <c r="AAC17" i="55"/>
  <c r="AAB17" i="55"/>
  <c r="AAA17" i="55"/>
  <c r="ZZ17" i="55"/>
  <c r="ZY17" i="55"/>
  <c r="ZX17" i="55"/>
  <c r="ZW17" i="55"/>
  <c r="ZV17" i="55"/>
  <c r="ZU17" i="55"/>
  <c r="ZT17" i="55"/>
  <c r="ZS17" i="55"/>
  <c r="ZR17" i="55"/>
  <c r="ZQ17" i="55"/>
  <c r="ZP17" i="55"/>
  <c r="ZO17" i="55"/>
  <c r="ZN17" i="55"/>
  <c r="ZM17" i="55"/>
  <c r="ZL17" i="55"/>
  <c r="ZK17" i="55"/>
  <c r="ZJ17" i="55"/>
  <c r="ZI17" i="55"/>
  <c r="ZH17" i="55"/>
  <c r="ZG17" i="55"/>
  <c r="ZF17" i="55"/>
  <c r="ZE17" i="55"/>
  <c r="ZD17" i="55"/>
  <c r="ZC17" i="55"/>
  <c r="ZB17" i="55"/>
  <c r="ZA17" i="55"/>
  <c r="YZ17" i="55"/>
  <c r="YY17" i="55"/>
  <c r="YX17" i="55"/>
  <c r="YW17" i="55"/>
  <c r="YV17" i="55"/>
  <c r="YU17" i="55"/>
  <c r="YT17" i="55"/>
  <c r="YS17" i="55"/>
  <c r="YR17" i="55"/>
  <c r="YQ17" i="55"/>
  <c r="YP17" i="55"/>
  <c r="YO17" i="55"/>
  <c r="YN17" i="55"/>
  <c r="YM17" i="55"/>
  <c r="YL17" i="55"/>
  <c r="YK17" i="55"/>
  <c r="YJ17" i="55"/>
  <c r="YI17" i="55"/>
  <c r="YH17" i="55"/>
  <c r="YG17" i="55"/>
  <c r="YF17" i="55"/>
  <c r="YE17" i="55"/>
  <c r="YD17" i="55"/>
  <c r="YC17" i="55"/>
  <c r="YB17" i="55"/>
  <c r="YA17" i="55"/>
  <c r="XZ17" i="55"/>
  <c r="XY17" i="55"/>
  <c r="XX17" i="55"/>
  <c r="XW17" i="55"/>
  <c r="XV17" i="55"/>
  <c r="XU17" i="55"/>
  <c r="XT17" i="55"/>
  <c r="XS17" i="55"/>
  <c r="XR17" i="55"/>
  <c r="XQ17" i="55"/>
  <c r="XP17" i="55"/>
  <c r="XO17" i="55"/>
  <c r="XN17" i="55"/>
  <c r="XM17" i="55"/>
  <c r="XL17" i="55"/>
  <c r="XK17" i="55"/>
  <c r="XJ17" i="55"/>
  <c r="XI17" i="55"/>
  <c r="XH17" i="55"/>
  <c r="XG17" i="55"/>
  <c r="XF17" i="55"/>
  <c r="XE17" i="55"/>
  <c r="XD17" i="55"/>
  <c r="XC17" i="55"/>
  <c r="XB17" i="55"/>
  <c r="XA17" i="55"/>
  <c r="WZ17" i="55"/>
  <c r="WY17" i="55"/>
  <c r="WX17" i="55"/>
  <c r="WW17" i="55"/>
  <c r="WV17" i="55"/>
  <c r="WU17" i="55"/>
  <c r="WT17" i="55"/>
  <c r="WS17" i="55"/>
  <c r="WR17" i="55"/>
  <c r="WQ17" i="55"/>
  <c r="WP17" i="55"/>
  <c r="WO17" i="55"/>
  <c r="WN17" i="55"/>
  <c r="WM17" i="55"/>
  <c r="WL17" i="55"/>
  <c r="WK17" i="55"/>
  <c r="WJ17" i="55"/>
  <c r="WI17" i="55"/>
  <c r="WH17" i="55"/>
  <c r="WG17" i="55"/>
  <c r="WF17" i="55"/>
  <c r="WE17" i="55"/>
  <c r="WD17" i="55"/>
  <c r="WC17" i="55"/>
  <c r="WB17" i="55"/>
  <c r="WA17" i="55"/>
  <c r="VZ17" i="55"/>
  <c r="VY17" i="55"/>
  <c r="VX17" i="55"/>
  <c r="VW17" i="55"/>
  <c r="VV17" i="55"/>
  <c r="VU17" i="55"/>
  <c r="VT17" i="55"/>
  <c r="VS17" i="55"/>
  <c r="VR17" i="55"/>
  <c r="VQ17" i="55"/>
  <c r="VP17" i="55"/>
  <c r="VO17" i="55"/>
  <c r="VN17" i="55"/>
  <c r="VM17" i="55"/>
  <c r="VL17" i="55"/>
  <c r="VK17" i="55"/>
  <c r="VJ17" i="55"/>
  <c r="VI17" i="55"/>
  <c r="VH17" i="55"/>
  <c r="VG17" i="55"/>
  <c r="VF17" i="55"/>
  <c r="VE17" i="55"/>
  <c r="VD17" i="55"/>
  <c r="VC17" i="55"/>
  <c r="VB17" i="55"/>
  <c r="VA17" i="55"/>
  <c r="UZ17" i="55"/>
  <c r="UY17" i="55"/>
  <c r="UX17" i="55"/>
  <c r="UW17" i="55"/>
  <c r="UV17" i="55"/>
  <c r="UU17" i="55"/>
  <c r="UT17" i="55"/>
  <c r="US17" i="55"/>
  <c r="UR17" i="55"/>
  <c r="UQ17" i="55"/>
  <c r="UP17" i="55"/>
  <c r="UO17" i="55"/>
  <c r="UN17" i="55"/>
  <c r="UM17" i="55"/>
  <c r="UL17" i="55"/>
  <c r="UK17" i="55"/>
  <c r="UJ17" i="55"/>
  <c r="UI17" i="55"/>
  <c r="UH17" i="55"/>
  <c r="UG17" i="55"/>
  <c r="UF17" i="55"/>
  <c r="UE17" i="55"/>
  <c r="UD17" i="55"/>
  <c r="UC17" i="55"/>
  <c r="UB17" i="55"/>
  <c r="UA17" i="55"/>
  <c r="TZ17" i="55"/>
  <c r="TY17" i="55"/>
  <c r="TX17" i="55"/>
  <c r="TW17" i="55"/>
  <c r="TV17" i="55"/>
  <c r="TU17" i="55"/>
  <c r="TT17" i="55"/>
  <c r="TS17" i="55"/>
  <c r="TR17" i="55"/>
  <c r="TQ17" i="55"/>
  <c r="TP17" i="55"/>
  <c r="TO17" i="55"/>
  <c r="TN17" i="55"/>
  <c r="TM17" i="55"/>
  <c r="TL17" i="55"/>
  <c r="TK17" i="55"/>
  <c r="TJ17" i="55"/>
  <c r="TI17" i="55"/>
  <c r="TH17" i="55"/>
  <c r="TG17" i="55"/>
  <c r="TF17" i="55"/>
  <c r="TE17" i="55"/>
  <c r="TD17" i="55"/>
  <c r="TC17" i="55"/>
  <c r="TB17" i="55"/>
  <c r="TA17" i="55"/>
  <c r="SZ17" i="55"/>
  <c r="SY17" i="55"/>
  <c r="SX17" i="55"/>
  <c r="SW17" i="55"/>
  <c r="SV17" i="55"/>
  <c r="SU17" i="55"/>
  <c r="ST17" i="55"/>
  <c r="SS17" i="55"/>
  <c r="SR17" i="55"/>
  <c r="SQ17" i="55"/>
  <c r="SP17" i="55"/>
  <c r="SO17" i="55"/>
  <c r="SN17" i="55"/>
  <c r="SM17" i="55"/>
  <c r="SL17" i="55"/>
  <c r="SK17" i="55"/>
  <c r="SJ17" i="55"/>
  <c r="SI17" i="55"/>
  <c r="SH17" i="55"/>
  <c r="SG17" i="55"/>
  <c r="SF17" i="55"/>
  <c r="SE17" i="55"/>
  <c r="SD17" i="55"/>
  <c r="SC17" i="55"/>
  <c r="SB17" i="55"/>
  <c r="SA17" i="55"/>
  <c r="RZ17" i="55"/>
  <c r="RY17" i="55"/>
  <c r="RX17" i="55"/>
  <c r="RW17" i="55"/>
  <c r="RV17" i="55"/>
  <c r="RU17" i="55"/>
  <c r="RT17" i="55"/>
  <c r="RS17" i="55"/>
  <c r="RR17" i="55"/>
  <c r="RQ17" i="55"/>
  <c r="RP17" i="55"/>
  <c r="RO17" i="55"/>
  <c r="RN17" i="55"/>
  <c r="RM17" i="55"/>
  <c r="RL17" i="55"/>
  <c r="RK17" i="55"/>
  <c r="RJ17" i="55"/>
  <c r="RI17" i="55"/>
  <c r="RH17" i="55"/>
  <c r="RG17" i="55"/>
  <c r="RF17" i="55"/>
  <c r="RE17" i="55"/>
  <c r="RD17" i="55"/>
  <c r="RC17" i="55"/>
  <c r="RB17" i="55"/>
  <c r="RA17" i="55"/>
  <c r="QZ17" i="55"/>
  <c r="QY17" i="55"/>
  <c r="QX17" i="55"/>
  <c r="QW17" i="55"/>
  <c r="QV17" i="55"/>
  <c r="QU17" i="55"/>
  <c r="QT17" i="55"/>
  <c r="QS17" i="55"/>
  <c r="QR17" i="55"/>
  <c r="QQ17" i="55"/>
  <c r="QP17" i="55"/>
  <c r="QO17" i="55"/>
  <c r="QN17" i="55"/>
  <c r="QM17" i="55"/>
  <c r="QL17" i="55"/>
  <c r="QK17" i="55"/>
  <c r="QJ17" i="55"/>
  <c r="QI17" i="55"/>
  <c r="QH17" i="55"/>
  <c r="QG17" i="55"/>
  <c r="QF17" i="55"/>
  <c r="QE17" i="55"/>
  <c r="QD17" i="55"/>
  <c r="QC17" i="55"/>
  <c r="QB17" i="55"/>
  <c r="QA17" i="55"/>
  <c r="PZ17" i="55"/>
  <c r="PY17" i="55"/>
  <c r="PX17" i="55"/>
  <c r="PW17" i="55"/>
  <c r="PV17" i="55"/>
  <c r="PU17" i="55"/>
  <c r="PT17" i="55"/>
  <c r="PS17" i="55"/>
  <c r="PR17" i="55"/>
  <c r="PQ17" i="55"/>
  <c r="PP17" i="55"/>
  <c r="PO17" i="55"/>
  <c r="PN17" i="55"/>
  <c r="PM17" i="55"/>
  <c r="PL17" i="55"/>
  <c r="PK17" i="55"/>
  <c r="PJ17" i="55"/>
  <c r="PI17" i="55"/>
  <c r="PH17" i="55"/>
  <c r="PG17" i="55"/>
  <c r="PF17" i="55"/>
  <c r="PE17" i="55"/>
  <c r="PD17" i="55"/>
  <c r="PC17" i="55"/>
  <c r="PB17" i="55"/>
  <c r="PA17" i="55"/>
  <c r="OZ17" i="55"/>
  <c r="OY17" i="55"/>
  <c r="OX17" i="55"/>
  <c r="OW17" i="55"/>
  <c r="OV17" i="55"/>
  <c r="OU17" i="55"/>
  <c r="OT17" i="55"/>
  <c r="OS17" i="55"/>
  <c r="OR17" i="55"/>
  <c r="OQ17" i="55"/>
  <c r="OP17" i="55"/>
  <c r="OO17" i="55"/>
  <c r="ON17" i="55"/>
  <c r="OM17" i="55"/>
  <c r="OL17" i="55"/>
  <c r="OK17" i="55"/>
  <c r="OJ17" i="55"/>
  <c r="OI17" i="55"/>
  <c r="OH17" i="55"/>
  <c r="OG17" i="55"/>
  <c r="OF17" i="55"/>
  <c r="OE17" i="55"/>
  <c r="OD17" i="55"/>
  <c r="OC17" i="55"/>
  <c r="OB17" i="55"/>
  <c r="OA17" i="55"/>
  <c r="NZ17" i="55"/>
  <c r="NY17" i="55"/>
  <c r="NX17" i="55"/>
  <c r="NW17" i="55"/>
  <c r="NV17" i="55"/>
  <c r="NU17" i="55"/>
  <c r="NT17" i="55"/>
  <c r="NS17" i="55"/>
  <c r="NR17" i="55"/>
  <c r="NQ17" i="55"/>
  <c r="NP17" i="55"/>
  <c r="NO17" i="55"/>
  <c r="NN17" i="55"/>
  <c r="NM17" i="55"/>
  <c r="NL17" i="55"/>
  <c r="NK17" i="55"/>
  <c r="NJ17" i="55"/>
  <c r="NI17" i="55"/>
  <c r="NH17" i="55"/>
  <c r="NG17" i="55"/>
  <c r="NF17" i="55"/>
  <c r="NE17" i="55"/>
  <c r="ND17" i="55"/>
  <c r="NC17" i="55"/>
  <c r="NB17" i="55"/>
  <c r="NA17" i="55"/>
  <c r="MZ17" i="55"/>
  <c r="MY17" i="55"/>
  <c r="MX17" i="55"/>
  <c r="MW17" i="55"/>
  <c r="MV17" i="55"/>
  <c r="MU17" i="55"/>
  <c r="MT17" i="55"/>
  <c r="MS17" i="55"/>
  <c r="MR17" i="55"/>
  <c r="MQ17" i="55"/>
  <c r="MP17" i="55"/>
  <c r="MO17" i="55"/>
  <c r="MN17" i="55"/>
  <c r="MM17" i="55"/>
  <c r="ML17" i="55"/>
  <c r="MK17" i="55"/>
  <c r="MJ17" i="55"/>
  <c r="MI17" i="55"/>
  <c r="MH17" i="55"/>
  <c r="MG17" i="55"/>
  <c r="MF17" i="55"/>
  <c r="ME17" i="55"/>
  <c r="MD17" i="55"/>
  <c r="MC17" i="55"/>
  <c r="MB17" i="55"/>
  <c r="MA17" i="55"/>
  <c r="LZ17" i="55"/>
  <c r="LY17" i="55"/>
  <c r="LX17" i="55"/>
  <c r="LW17" i="55"/>
  <c r="LV17" i="55"/>
  <c r="LU17" i="55"/>
  <c r="LT17" i="55"/>
  <c r="LS17" i="55"/>
  <c r="LR17" i="55"/>
  <c r="LQ17" i="55"/>
  <c r="LP17" i="55"/>
  <c r="LO17" i="55"/>
  <c r="LN17" i="55"/>
  <c r="LM17" i="55"/>
  <c r="LL17" i="55"/>
  <c r="LK17" i="55"/>
  <c r="LJ17" i="55"/>
  <c r="LI17" i="55"/>
  <c r="LH17" i="55"/>
  <c r="LG17" i="55"/>
  <c r="LF17" i="55"/>
  <c r="LE17" i="55"/>
  <c r="LD17" i="55"/>
  <c r="LC17" i="55"/>
  <c r="LB17" i="55"/>
  <c r="LA17" i="55"/>
  <c r="KZ17" i="55"/>
  <c r="KY17" i="55"/>
  <c r="KX17" i="55"/>
  <c r="KW17" i="55"/>
  <c r="KV17" i="55"/>
  <c r="KU17" i="55"/>
  <c r="KT17" i="55"/>
  <c r="KS17" i="55"/>
  <c r="KR17" i="55"/>
  <c r="KQ17" i="55"/>
  <c r="KP17" i="55"/>
  <c r="KO17" i="55"/>
  <c r="KN17" i="55"/>
  <c r="KM17" i="55"/>
  <c r="KL17" i="55"/>
  <c r="KK17" i="55"/>
  <c r="KJ17" i="55"/>
  <c r="KI17" i="55"/>
  <c r="KH17" i="55"/>
  <c r="KG17" i="55"/>
  <c r="KF17" i="55"/>
  <c r="KE17" i="55"/>
  <c r="KD17" i="55"/>
  <c r="KC17" i="55"/>
  <c r="KB17" i="55"/>
  <c r="KA17" i="55"/>
  <c r="JZ17" i="55"/>
  <c r="JY17" i="55"/>
  <c r="JX17" i="55"/>
  <c r="JW17" i="55"/>
  <c r="JV17" i="55"/>
  <c r="JU17" i="55"/>
  <c r="JT17" i="55"/>
  <c r="JS17" i="55"/>
  <c r="JR17" i="55"/>
  <c r="JQ17" i="55"/>
  <c r="JP17" i="55"/>
  <c r="JO17" i="55"/>
  <c r="JN17" i="55"/>
  <c r="JM17" i="55"/>
  <c r="JL17" i="55"/>
  <c r="JK17" i="55"/>
  <c r="JJ17" i="55"/>
  <c r="JI17" i="55"/>
  <c r="JH17" i="55"/>
  <c r="JG17" i="55"/>
  <c r="JF17" i="55"/>
  <c r="JE17" i="55"/>
  <c r="JD17" i="55"/>
  <c r="JC17" i="55"/>
  <c r="JB17" i="55"/>
  <c r="JA17" i="55"/>
  <c r="IZ17" i="55"/>
  <c r="IY17" i="55"/>
  <c r="IX17" i="55"/>
  <c r="IW17" i="55"/>
  <c r="IV17" i="55"/>
  <c r="IU17" i="55"/>
  <c r="IT17" i="55"/>
  <c r="IS17" i="55"/>
  <c r="IR17" i="55"/>
  <c r="IQ17" i="55"/>
  <c r="IP17" i="55"/>
  <c r="IO17" i="55"/>
  <c r="IN17" i="55"/>
  <c r="IM17" i="55"/>
  <c r="IL17" i="55"/>
  <c r="IK17" i="55"/>
  <c r="IJ17" i="55"/>
  <c r="II17" i="55"/>
  <c r="IH17" i="55"/>
  <c r="IG17" i="55"/>
  <c r="IF17" i="55"/>
  <c r="IE17" i="55"/>
  <c r="ID17" i="55"/>
  <c r="IC17" i="55"/>
  <c r="IB17" i="55"/>
  <c r="IA17" i="55"/>
  <c r="HZ17" i="55"/>
  <c r="HY17" i="55"/>
  <c r="HX17" i="55"/>
  <c r="HW17" i="55"/>
  <c r="HV17" i="55"/>
  <c r="HU17" i="55"/>
  <c r="HT17" i="55"/>
  <c r="HS17" i="55"/>
  <c r="HR17" i="55"/>
  <c r="HQ17" i="55"/>
  <c r="HP17" i="55"/>
  <c r="HO17" i="55"/>
  <c r="HN17" i="55"/>
  <c r="HM17" i="55"/>
  <c r="HL17" i="55"/>
  <c r="HK17" i="55"/>
  <c r="HJ17" i="55"/>
  <c r="HI17" i="55"/>
  <c r="HH17" i="55"/>
  <c r="HG17" i="55"/>
  <c r="HF17" i="55"/>
  <c r="HE17" i="55"/>
  <c r="HD17" i="55"/>
  <c r="HC17" i="55"/>
  <c r="HB17" i="55"/>
  <c r="HA17" i="55"/>
  <c r="GZ17" i="55"/>
  <c r="GY17" i="55"/>
  <c r="GX17" i="55"/>
  <c r="GW17" i="55"/>
  <c r="GV17" i="55"/>
  <c r="GU17" i="55"/>
  <c r="GT17" i="55"/>
  <c r="GS17" i="55"/>
  <c r="GR17" i="55"/>
  <c r="GQ17" i="55"/>
  <c r="GP17" i="55"/>
  <c r="GO17" i="55"/>
  <c r="GN17" i="55"/>
  <c r="GM17" i="55"/>
  <c r="GL17" i="55"/>
  <c r="GK17" i="55"/>
  <c r="GJ17" i="55"/>
  <c r="GI17" i="55"/>
  <c r="GH17" i="55"/>
  <c r="GG17" i="55"/>
  <c r="GF17" i="55"/>
  <c r="GE17" i="55"/>
  <c r="GD17" i="55"/>
  <c r="GC17" i="55"/>
  <c r="GB17" i="55"/>
  <c r="GA17" i="55"/>
  <c r="FZ17" i="55"/>
  <c r="FY17" i="55"/>
  <c r="FX17" i="55"/>
  <c r="FW17" i="55"/>
  <c r="FV17" i="55"/>
  <c r="FU17" i="55"/>
  <c r="FT17" i="55"/>
  <c r="FS17" i="55"/>
  <c r="FR17" i="55"/>
  <c r="FQ17" i="55"/>
  <c r="FP17" i="55"/>
  <c r="FO17" i="55"/>
  <c r="FN17" i="55"/>
  <c r="FM17" i="55"/>
  <c r="FL17" i="55"/>
  <c r="FK17" i="55"/>
  <c r="FJ17" i="55"/>
  <c r="FI17" i="55"/>
  <c r="FH17" i="55"/>
  <c r="FG17" i="55"/>
  <c r="FF17" i="55"/>
  <c r="FE17" i="55"/>
  <c r="FD17" i="55"/>
  <c r="FC17" i="55"/>
  <c r="FB17" i="55"/>
  <c r="FA17" i="55"/>
  <c r="EZ17" i="55"/>
  <c r="EY17" i="55"/>
  <c r="EX17" i="55"/>
  <c r="EW17" i="55"/>
  <c r="EV17" i="55"/>
  <c r="EU17" i="55"/>
  <c r="ET17" i="55"/>
  <c r="ES17" i="55"/>
  <c r="ER17" i="55"/>
  <c r="EQ17" i="55"/>
  <c r="EP17" i="55"/>
  <c r="EO17" i="55"/>
  <c r="EN17" i="55"/>
  <c r="EM17" i="55"/>
  <c r="EL17" i="55"/>
  <c r="EK17" i="55"/>
  <c r="EJ17" i="55"/>
  <c r="EI17" i="55"/>
  <c r="EH17" i="55"/>
  <c r="EG17" i="55"/>
  <c r="EF17" i="55"/>
  <c r="EE17" i="55"/>
  <c r="ED17" i="55"/>
  <c r="EC17" i="55"/>
  <c r="EB17" i="55"/>
  <c r="EA17" i="55"/>
  <c r="DZ17" i="55"/>
  <c r="DY17" i="55"/>
  <c r="DX17" i="55"/>
  <c r="DW17" i="55"/>
  <c r="DV17" i="55"/>
  <c r="DU17" i="55"/>
  <c r="DT17" i="55"/>
  <c r="DS17" i="55"/>
  <c r="DR17" i="55"/>
  <c r="DQ17" i="55"/>
  <c r="DP17" i="55"/>
  <c r="DO17" i="55"/>
  <c r="DN17" i="55"/>
  <c r="DM17" i="55"/>
  <c r="DL17" i="55"/>
  <c r="DK17" i="55"/>
  <c r="DJ17" i="55"/>
  <c r="DI17" i="55"/>
  <c r="DH17" i="55"/>
  <c r="DG17" i="55"/>
  <c r="DF17" i="55"/>
  <c r="DE17" i="55"/>
  <c r="DD17" i="55"/>
  <c r="DC17" i="55"/>
  <c r="DB17" i="55"/>
  <c r="DA17" i="55"/>
  <c r="CZ17" i="55"/>
  <c r="CY17" i="55"/>
  <c r="CX17" i="55"/>
  <c r="CW17" i="55"/>
  <c r="CV17" i="55"/>
  <c r="CU17" i="55"/>
  <c r="CT17" i="55"/>
  <c r="CS17" i="55"/>
  <c r="CR17" i="55"/>
  <c r="CQ17" i="55"/>
  <c r="CP17" i="55"/>
  <c r="CO17" i="55"/>
  <c r="CN17" i="55"/>
  <c r="CM17" i="55"/>
  <c r="CL17" i="55"/>
  <c r="CK17" i="55"/>
  <c r="CJ17" i="55"/>
  <c r="CI17" i="55"/>
  <c r="CH17" i="55"/>
  <c r="CG17" i="55"/>
  <c r="CF17" i="55"/>
  <c r="CE17" i="55"/>
  <c r="CD17" i="55"/>
  <c r="CC17" i="55"/>
  <c r="CB17" i="55"/>
  <c r="CA17" i="55"/>
  <c r="BZ17" i="55"/>
  <c r="BY17" i="55"/>
  <c r="BX17" i="55"/>
  <c r="BW17" i="55"/>
  <c r="BV17" i="55"/>
  <c r="BU17" i="55"/>
  <c r="BT17" i="55"/>
  <c r="BS17" i="55"/>
  <c r="BR17" i="55"/>
  <c r="BQ17" i="55"/>
  <c r="BP17" i="55"/>
  <c r="BO17" i="55"/>
  <c r="BN17" i="55"/>
  <c r="BM17" i="55"/>
  <c r="BL17" i="55"/>
  <c r="BK17" i="55"/>
  <c r="BJ17" i="55"/>
  <c r="BI17" i="55"/>
  <c r="BH17" i="55"/>
  <c r="BG17" i="55"/>
  <c r="BF17" i="55"/>
  <c r="BE17" i="55"/>
  <c r="BD17" i="55"/>
  <c r="BC17" i="55"/>
  <c r="BB17" i="55"/>
  <c r="BA17" i="55"/>
  <c r="AZ17" i="55"/>
  <c r="AY17" i="55"/>
  <c r="AX17" i="55"/>
  <c r="AW17" i="55"/>
  <c r="AV17" i="55"/>
  <c r="AU17" i="55"/>
  <c r="AT17" i="55"/>
  <c r="AS17" i="55"/>
  <c r="AR17" i="55"/>
  <c r="AQ17" i="55"/>
  <c r="AP17" i="55"/>
  <c r="AO17" i="55"/>
  <c r="AN17" i="55"/>
  <c r="AM17" i="55"/>
  <c r="AL17" i="55"/>
  <c r="AK17" i="55"/>
  <c r="AJ17" i="55"/>
  <c r="AI17" i="55"/>
  <c r="AH17" i="55"/>
  <c r="AG17" i="55"/>
  <c r="AF17" i="55"/>
  <c r="AE17" i="55"/>
  <c r="AD17" i="55"/>
  <c r="AC17" i="55"/>
  <c r="AB17" i="55"/>
  <c r="AA17" i="55"/>
  <c r="Z17" i="55"/>
  <c r="Y17" i="55"/>
  <c r="X17" i="55"/>
  <c r="W17" i="55"/>
  <c r="V17" i="55"/>
  <c r="U17" i="55"/>
  <c r="T17" i="55"/>
  <c r="S17" i="55"/>
  <c r="R17" i="55"/>
  <c r="Q17" i="55"/>
  <c r="P17" i="55"/>
  <c r="O17" i="55"/>
  <c r="N17" i="55"/>
  <c r="M17" i="55"/>
  <c r="L17" i="55"/>
  <c r="K17" i="55"/>
  <c r="J17" i="55"/>
  <c r="I17" i="55"/>
  <c r="H17" i="55"/>
  <c r="G17" i="55"/>
  <c r="F17" i="55"/>
  <c r="E17" i="55"/>
  <c r="D17" i="55"/>
  <c r="C17" i="55"/>
  <c r="AHS16" i="55"/>
  <c r="AHS15" i="55"/>
  <c r="AHS14" i="55"/>
  <c r="AHS13" i="55"/>
  <c r="AHS12" i="55"/>
  <c r="AHS11" i="55"/>
  <c r="AHS10" i="55"/>
  <c r="AHS9" i="55"/>
  <c r="AHS8" i="55"/>
  <c r="AHS7" i="55"/>
  <c r="AHS6" i="55"/>
  <c r="AHS5" i="55"/>
  <c r="F21" i="1"/>
  <c r="E12" i="1"/>
  <c r="F12" i="1" s="1"/>
  <c r="D33" i="53"/>
  <c r="C104" i="8"/>
  <c r="AHT161" i="56" l="1"/>
  <c r="AHT18" i="56"/>
  <c r="AHT34" i="56"/>
  <c r="AHT39" i="56"/>
  <c r="AHT40" i="56" s="1"/>
  <c r="G6" i="24"/>
  <c r="G5" i="24"/>
  <c r="D40" i="53"/>
  <c r="D39" i="53"/>
  <c r="D38" i="53"/>
  <c r="D37" i="53"/>
  <c r="D150" i="48" l="1"/>
  <c r="C3" i="16"/>
  <c r="C448" i="28"/>
  <c r="F3" i="28"/>
  <c r="F4" i="28"/>
  <c r="F5" i="28"/>
  <c r="F6" i="28"/>
  <c r="F7" i="28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F37" i="28"/>
  <c r="F38" i="28"/>
  <c r="F39" i="28"/>
  <c r="F40" i="28"/>
  <c r="F41" i="28"/>
  <c r="F42" i="28"/>
  <c r="F43" i="28"/>
  <c r="F44" i="28"/>
  <c r="F45" i="28"/>
  <c r="F46" i="28"/>
  <c r="F47" i="28"/>
  <c r="F48" i="28"/>
  <c r="F49" i="28"/>
  <c r="F50" i="28"/>
  <c r="F51" i="28"/>
  <c r="F52" i="28"/>
  <c r="F53" i="28"/>
  <c r="F54" i="28"/>
  <c r="F55" i="28"/>
  <c r="F56" i="28"/>
  <c r="F57" i="28"/>
  <c r="F58" i="28"/>
  <c r="F59" i="28"/>
  <c r="F60" i="28"/>
  <c r="F61" i="28"/>
  <c r="F62" i="28"/>
  <c r="F63" i="28"/>
  <c r="F64" i="28"/>
  <c r="F65" i="28"/>
  <c r="F66" i="28"/>
  <c r="F67" i="28"/>
  <c r="F68" i="28"/>
  <c r="F69" i="28"/>
  <c r="F70" i="28"/>
  <c r="F71" i="28"/>
  <c r="F72" i="28"/>
  <c r="F73" i="28"/>
  <c r="F74" i="28"/>
  <c r="F75" i="28"/>
  <c r="F76" i="28"/>
  <c r="F77" i="28"/>
  <c r="F78" i="28"/>
  <c r="F79" i="28"/>
  <c r="F80" i="28"/>
  <c r="F81" i="28"/>
  <c r="F82" i="28"/>
  <c r="F83" i="28"/>
  <c r="F84" i="28"/>
  <c r="F85" i="28"/>
  <c r="F86" i="28"/>
  <c r="F87" i="28"/>
  <c r="F88" i="28"/>
  <c r="F89" i="28"/>
  <c r="F90" i="28"/>
  <c r="F91" i="28"/>
  <c r="F92" i="28"/>
  <c r="F93" i="28"/>
  <c r="F94" i="28"/>
  <c r="F95" i="28"/>
  <c r="F96" i="28"/>
  <c r="F97" i="28"/>
  <c r="F98" i="28"/>
  <c r="F99" i="28"/>
  <c r="F100" i="28"/>
  <c r="F101" i="28"/>
  <c r="F102" i="28"/>
  <c r="F103" i="28"/>
  <c r="F104" i="28"/>
  <c r="F105" i="28"/>
  <c r="F106" i="28"/>
  <c r="F107" i="28"/>
  <c r="F108" i="28"/>
  <c r="F109" i="28"/>
  <c r="F110" i="28"/>
  <c r="F111" i="28"/>
  <c r="F112" i="28"/>
  <c r="F113" i="28"/>
  <c r="F114" i="28"/>
  <c r="F115" i="28"/>
  <c r="F116" i="28"/>
  <c r="F117" i="28"/>
  <c r="F118" i="28"/>
  <c r="F119" i="28"/>
  <c r="F120" i="28"/>
  <c r="F121" i="28"/>
  <c r="F122" i="28"/>
  <c r="F123" i="28"/>
  <c r="F124" i="28"/>
  <c r="F125" i="28"/>
  <c r="F126" i="28"/>
  <c r="F127" i="28"/>
  <c r="F128" i="28"/>
  <c r="F129" i="28"/>
  <c r="F130" i="28"/>
  <c r="F131" i="28"/>
  <c r="F132" i="28"/>
  <c r="F133" i="28"/>
  <c r="F134" i="28"/>
  <c r="F135" i="28"/>
  <c r="F136" i="28"/>
  <c r="F137" i="28"/>
  <c r="F138" i="28"/>
  <c r="F139" i="28"/>
  <c r="F140" i="28"/>
  <c r="F141" i="28"/>
  <c r="F142" i="28"/>
  <c r="F143" i="28"/>
  <c r="F144" i="28"/>
  <c r="F145" i="28"/>
  <c r="F146" i="28"/>
  <c r="F147" i="28"/>
  <c r="F148" i="28"/>
  <c r="F149" i="28"/>
  <c r="F150" i="28"/>
  <c r="F151" i="28"/>
  <c r="F152" i="28"/>
  <c r="F153" i="28"/>
  <c r="F154" i="28"/>
  <c r="F155" i="28"/>
  <c r="F156" i="28"/>
  <c r="F157" i="28"/>
  <c r="F158" i="28"/>
  <c r="F159" i="28"/>
  <c r="F160" i="28"/>
  <c r="F161" i="28"/>
  <c r="F162" i="28"/>
  <c r="F163" i="28"/>
  <c r="F164" i="28"/>
  <c r="F165" i="28"/>
  <c r="F166" i="28"/>
  <c r="F167" i="28"/>
  <c r="F168" i="28"/>
  <c r="F169" i="28"/>
  <c r="F170" i="28"/>
  <c r="F171" i="28"/>
  <c r="F172" i="28"/>
  <c r="F173" i="28"/>
  <c r="F174" i="28"/>
  <c r="F175" i="28"/>
  <c r="F176" i="28"/>
  <c r="F177" i="28"/>
  <c r="F178" i="28"/>
  <c r="F179" i="28"/>
  <c r="F180" i="28"/>
  <c r="F181" i="28"/>
  <c r="F182" i="28"/>
  <c r="F183" i="28"/>
  <c r="F184" i="28"/>
  <c r="F185" i="28"/>
  <c r="F186" i="28"/>
  <c r="F187" i="28"/>
  <c r="F188" i="28"/>
  <c r="F189" i="28"/>
  <c r="F190" i="28"/>
  <c r="F191" i="28"/>
  <c r="F192" i="28"/>
  <c r="F193" i="28"/>
  <c r="F194" i="28"/>
  <c r="F195" i="28"/>
  <c r="F196" i="28"/>
  <c r="F197" i="28"/>
  <c r="F198" i="28"/>
  <c r="F199" i="28"/>
  <c r="F200" i="28"/>
  <c r="F201" i="28"/>
  <c r="F202" i="28"/>
  <c r="F203" i="28"/>
  <c r="F204" i="28"/>
  <c r="F205" i="28"/>
  <c r="F206" i="28"/>
  <c r="F207" i="28"/>
  <c r="F208" i="28"/>
  <c r="F209" i="28"/>
  <c r="F210" i="28"/>
  <c r="F211" i="28"/>
  <c r="F212" i="28"/>
  <c r="F213" i="28"/>
  <c r="F214" i="28"/>
  <c r="F215" i="28"/>
  <c r="F216" i="28"/>
  <c r="F217" i="28"/>
  <c r="F218" i="28"/>
  <c r="F219" i="28"/>
  <c r="F220" i="28"/>
  <c r="F221" i="28"/>
  <c r="F222" i="28"/>
  <c r="F223" i="28"/>
  <c r="F224" i="28"/>
  <c r="F225" i="28"/>
  <c r="F226" i="28"/>
  <c r="F227" i="28"/>
  <c r="F228" i="28"/>
  <c r="F229" i="28"/>
  <c r="F230" i="28"/>
  <c r="F231" i="28"/>
  <c r="F232" i="28"/>
  <c r="F233" i="28"/>
  <c r="F234" i="28"/>
  <c r="F235" i="28"/>
  <c r="F236" i="28"/>
  <c r="F237" i="28"/>
  <c r="F238" i="28"/>
  <c r="F239" i="28"/>
  <c r="F240" i="28"/>
  <c r="F241" i="28"/>
  <c r="F242" i="28"/>
  <c r="F243" i="28"/>
  <c r="F244" i="28"/>
  <c r="F245" i="28"/>
  <c r="F246" i="28"/>
  <c r="F247" i="28"/>
  <c r="F248" i="28"/>
  <c r="F249" i="28"/>
  <c r="F250" i="28"/>
  <c r="F251" i="28"/>
  <c r="F252" i="28"/>
  <c r="F253" i="28"/>
  <c r="F254" i="28"/>
  <c r="F255" i="28"/>
  <c r="F256" i="28"/>
  <c r="F257" i="28"/>
  <c r="F258" i="28"/>
  <c r="F259" i="28"/>
  <c r="F260" i="28"/>
  <c r="F261" i="28"/>
  <c r="F262" i="28"/>
  <c r="F263" i="28"/>
  <c r="F264" i="28"/>
  <c r="F265" i="28"/>
  <c r="F266" i="28"/>
  <c r="F267" i="28"/>
  <c r="F268" i="28"/>
  <c r="F269" i="28"/>
  <c r="F270" i="28"/>
  <c r="F271" i="28"/>
  <c r="F272" i="28"/>
  <c r="F273" i="28"/>
  <c r="F274" i="28"/>
  <c r="F275" i="28"/>
  <c r="F276" i="28"/>
  <c r="F277" i="28"/>
  <c r="F278" i="28"/>
  <c r="F279" i="28"/>
  <c r="F280" i="28"/>
  <c r="F281" i="28"/>
  <c r="F282" i="28"/>
  <c r="F283" i="28"/>
  <c r="F284" i="28"/>
  <c r="F285" i="28"/>
  <c r="F286" i="28"/>
  <c r="F287" i="28"/>
  <c r="F288" i="28"/>
  <c r="F289" i="28"/>
  <c r="F290" i="28"/>
  <c r="F291" i="28"/>
  <c r="F292" i="28"/>
  <c r="F293" i="28"/>
  <c r="F294" i="28"/>
  <c r="F295" i="28"/>
  <c r="F296" i="28"/>
  <c r="F297" i="28"/>
  <c r="F298" i="28"/>
  <c r="F299" i="28"/>
  <c r="F300" i="28"/>
  <c r="F301" i="28"/>
  <c r="F302" i="28"/>
  <c r="F303" i="28"/>
  <c r="F304" i="28"/>
  <c r="F305" i="28"/>
  <c r="F306" i="28"/>
  <c r="F307" i="28"/>
  <c r="F308" i="28"/>
  <c r="F309" i="28"/>
  <c r="F310" i="28"/>
  <c r="F311" i="28"/>
  <c r="F312" i="28"/>
  <c r="F313" i="28"/>
  <c r="F314" i="28"/>
  <c r="F315" i="28"/>
  <c r="F316" i="28"/>
  <c r="F317" i="28"/>
  <c r="F318" i="28"/>
  <c r="F319" i="28"/>
  <c r="F320" i="28"/>
  <c r="F321" i="28"/>
  <c r="F322" i="28"/>
  <c r="F323" i="28"/>
  <c r="F324" i="28"/>
  <c r="F325" i="28"/>
  <c r="F326" i="28"/>
  <c r="F327" i="28"/>
  <c r="F328" i="28"/>
  <c r="F329" i="28"/>
  <c r="F330" i="28"/>
  <c r="F331" i="28"/>
  <c r="F332" i="28"/>
  <c r="F333" i="28"/>
  <c r="F334" i="28"/>
  <c r="F335" i="28"/>
  <c r="F336" i="28"/>
  <c r="F337" i="28"/>
  <c r="F338" i="28"/>
  <c r="F339" i="28"/>
  <c r="F340" i="28"/>
  <c r="F341" i="28"/>
  <c r="F342" i="28"/>
  <c r="F343" i="28"/>
  <c r="F344" i="28"/>
  <c r="F345" i="28"/>
  <c r="F346" i="28"/>
  <c r="F347" i="28"/>
  <c r="F348" i="28"/>
  <c r="F349" i="28"/>
  <c r="F350" i="28"/>
  <c r="F351" i="28"/>
  <c r="F352" i="28"/>
  <c r="F353" i="28"/>
  <c r="F354" i="28"/>
  <c r="F355" i="28"/>
  <c r="F356" i="28"/>
  <c r="F357" i="28"/>
  <c r="F358" i="28"/>
  <c r="F359" i="28"/>
  <c r="F360" i="28"/>
  <c r="F361" i="28"/>
  <c r="F362" i="28"/>
  <c r="F363" i="28"/>
  <c r="F364" i="28"/>
  <c r="F365" i="28"/>
  <c r="F366" i="28"/>
  <c r="F367" i="28"/>
  <c r="F368" i="28"/>
  <c r="F369" i="28"/>
  <c r="F370" i="28"/>
  <c r="F371" i="28"/>
  <c r="F372" i="28"/>
  <c r="F373" i="28"/>
  <c r="F374" i="28"/>
  <c r="F375" i="28"/>
  <c r="F376" i="28"/>
  <c r="F377" i="28"/>
  <c r="F378" i="28"/>
  <c r="F379" i="28"/>
  <c r="F380" i="28"/>
  <c r="F381" i="28"/>
  <c r="F382" i="28"/>
  <c r="F383" i="28"/>
  <c r="F384" i="28"/>
  <c r="F385" i="28"/>
  <c r="F386" i="28"/>
  <c r="F387" i="28"/>
  <c r="F388" i="28"/>
  <c r="F389" i="28"/>
  <c r="F390" i="28"/>
  <c r="F391" i="28"/>
  <c r="F392" i="28"/>
  <c r="F393" i="28"/>
  <c r="F394" i="28"/>
  <c r="F395" i="28"/>
  <c r="F396" i="28"/>
  <c r="F397" i="28"/>
  <c r="F398" i="28"/>
  <c r="F399" i="28"/>
  <c r="F400" i="28"/>
  <c r="F401" i="28"/>
  <c r="F402" i="28"/>
  <c r="F403" i="28"/>
  <c r="F404" i="28"/>
  <c r="F405" i="28"/>
  <c r="F406" i="28"/>
  <c r="F407" i="28"/>
  <c r="F408" i="28"/>
  <c r="F409" i="28"/>
  <c r="F410" i="28"/>
  <c r="F411" i="28"/>
  <c r="F412" i="28"/>
  <c r="F413" i="28"/>
  <c r="F414" i="28"/>
  <c r="F415" i="28"/>
  <c r="F416" i="28"/>
  <c r="F417" i="28"/>
  <c r="F418" i="28"/>
  <c r="F419" i="28"/>
  <c r="F420" i="28"/>
  <c r="F421" i="28"/>
  <c r="F422" i="28"/>
  <c r="F423" i="28"/>
  <c r="F424" i="28"/>
  <c r="F425" i="28"/>
  <c r="F426" i="28"/>
  <c r="F427" i="28"/>
  <c r="F428" i="28"/>
  <c r="F429" i="28"/>
  <c r="F430" i="28"/>
  <c r="F431" i="28"/>
  <c r="F432" i="28"/>
  <c r="F433" i="28"/>
  <c r="F434" i="28"/>
  <c r="F435" i="28"/>
  <c r="F436" i="28"/>
  <c r="F437" i="28"/>
  <c r="F438" i="28"/>
  <c r="F439" i="28"/>
  <c r="F440" i="28"/>
  <c r="F441" i="28"/>
  <c r="F442" i="28"/>
  <c r="F443" i="28"/>
  <c r="F444" i="28"/>
  <c r="F445" i="28"/>
  <c r="F446" i="28"/>
  <c r="F447" i="28"/>
  <c r="F2" i="28"/>
  <c r="D2" i="8"/>
  <c r="C450" i="28" l="1"/>
  <c r="C449" i="28"/>
  <c r="Q7" i="20"/>
  <c r="C19" i="20"/>
  <c r="C12" i="29" l="1"/>
  <c r="C451" i="28"/>
  <c r="D156" i="48"/>
  <c r="D31" i="53"/>
  <c r="D29" i="53"/>
  <c r="D23" i="53"/>
  <c r="D22" i="53"/>
  <c r="D21" i="53"/>
  <c r="D20" i="53"/>
  <c r="D19" i="53"/>
  <c r="D18" i="53"/>
  <c r="G15" i="54"/>
  <c r="F15" i="54"/>
  <c r="P19" i="20" l="1"/>
  <c r="M19" i="20"/>
  <c r="O19" i="20"/>
  <c r="G3" i="16" l="1"/>
  <c r="G221" i="16"/>
  <c r="E220" i="16"/>
  <c r="F220" i="16"/>
  <c r="G220" i="16"/>
  <c r="C220" i="16"/>
  <c r="E83" i="16"/>
  <c r="E81" i="16"/>
  <c r="F81" i="16"/>
  <c r="G81" i="16"/>
  <c r="E82" i="16"/>
  <c r="F82" i="16"/>
  <c r="G82" i="16"/>
  <c r="C81" i="16"/>
  <c r="C82" i="16"/>
  <c r="E4" i="16"/>
  <c r="F4" i="16"/>
  <c r="G4" i="16"/>
  <c r="E5" i="16"/>
  <c r="F5" i="16"/>
  <c r="G5" i="16"/>
  <c r="E6" i="16"/>
  <c r="F6" i="16"/>
  <c r="G6" i="16"/>
  <c r="E7" i="16"/>
  <c r="F7" i="16"/>
  <c r="G7" i="16"/>
  <c r="E8" i="16"/>
  <c r="F8" i="16"/>
  <c r="G8" i="16"/>
  <c r="E9" i="16"/>
  <c r="F9" i="16"/>
  <c r="G9" i="16"/>
  <c r="E10" i="16"/>
  <c r="F10" i="16"/>
  <c r="G10" i="16"/>
  <c r="E11" i="16"/>
  <c r="F11" i="16"/>
  <c r="G11" i="16"/>
  <c r="E12" i="16"/>
  <c r="F12" i="16"/>
  <c r="G12" i="16"/>
  <c r="E13" i="16"/>
  <c r="F13" i="16"/>
  <c r="G13" i="16"/>
  <c r="E14" i="16"/>
  <c r="F14" i="16"/>
  <c r="G14" i="16"/>
  <c r="E15" i="16"/>
  <c r="F15" i="16"/>
  <c r="G15" i="16"/>
  <c r="E16" i="16"/>
  <c r="F16" i="16"/>
  <c r="G16" i="16"/>
  <c r="E17" i="16"/>
  <c r="F17" i="16"/>
  <c r="G17" i="16"/>
  <c r="E18" i="16"/>
  <c r="F18" i="16"/>
  <c r="G18" i="16"/>
  <c r="E19" i="16"/>
  <c r="F19" i="16"/>
  <c r="G19" i="16"/>
  <c r="E20" i="16"/>
  <c r="F20" i="16"/>
  <c r="G20" i="16"/>
  <c r="E21" i="16"/>
  <c r="F21" i="16"/>
  <c r="G21" i="16"/>
  <c r="E22" i="16"/>
  <c r="F22" i="16"/>
  <c r="G22" i="16"/>
  <c r="E23" i="16"/>
  <c r="F23" i="16"/>
  <c r="G23" i="16"/>
  <c r="E24" i="16"/>
  <c r="F24" i="16"/>
  <c r="G24" i="16"/>
  <c r="E25" i="16"/>
  <c r="F25" i="16"/>
  <c r="G25" i="16"/>
  <c r="E26" i="16"/>
  <c r="F26" i="16"/>
  <c r="G26" i="16"/>
  <c r="E27" i="16"/>
  <c r="F27" i="16"/>
  <c r="G27" i="16"/>
  <c r="E28" i="16"/>
  <c r="F28" i="16"/>
  <c r="G28" i="16"/>
  <c r="E29" i="16"/>
  <c r="F29" i="16"/>
  <c r="G29" i="16"/>
  <c r="E30" i="16"/>
  <c r="F30" i="16"/>
  <c r="G30" i="16"/>
  <c r="E31" i="16"/>
  <c r="F31" i="16"/>
  <c r="G31" i="16"/>
  <c r="E32" i="16"/>
  <c r="F32" i="16"/>
  <c r="G32" i="16"/>
  <c r="E33" i="16"/>
  <c r="F33" i="16"/>
  <c r="G33" i="16"/>
  <c r="E34" i="16"/>
  <c r="F34" i="16"/>
  <c r="G34" i="16"/>
  <c r="E35" i="16"/>
  <c r="F35" i="16"/>
  <c r="G35" i="16"/>
  <c r="E36" i="16"/>
  <c r="F36" i="16"/>
  <c r="G36" i="16"/>
  <c r="E37" i="16"/>
  <c r="F37" i="16"/>
  <c r="G37" i="16"/>
  <c r="E38" i="16"/>
  <c r="F38" i="16"/>
  <c r="G38" i="16"/>
  <c r="E39" i="16"/>
  <c r="F39" i="16"/>
  <c r="G39" i="16"/>
  <c r="E40" i="16"/>
  <c r="F40" i="16"/>
  <c r="G40" i="16"/>
  <c r="E41" i="16"/>
  <c r="F41" i="16"/>
  <c r="G41" i="16"/>
  <c r="E42" i="16"/>
  <c r="F42" i="16"/>
  <c r="G42" i="16"/>
  <c r="E43" i="16"/>
  <c r="F43" i="16"/>
  <c r="G43" i="16"/>
  <c r="E44" i="16"/>
  <c r="F44" i="16"/>
  <c r="G44" i="16"/>
  <c r="E45" i="16"/>
  <c r="F45" i="16"/>
  <c r="G45" i="16"/>
  <c r="E46" i="16"/>
  <c r="F46" i="16"/>
  <c r="G46" i="16"/>
  <c r="E47" i="16"/>
  <c r="F47" i="16"/>
  <c r="G47" i="16"/>
  <c r="E48" i="16"/>
  <c r="F48" i="16"/>
  <c r="G48" i="16"/>
  <c r="E49" i="16"/>
  <c r="F49" i="16"/>
  <c r="G49" i="16"/>
  <c r="E50" i="16"/>
  <c r="F50" i="16"/>
  <c r="G50" i="16"/>
  <c r="E51" i="16"/>
  <c r="F51" i="16"/>
  <c r="G51" i="16"/>
  <c r="E52" i="16"/>
  <c r="F52" i="16"/>
  <c r="G52" i="16"/>
  <c r="E53" i="16"/>
  <c r="F53" i="16"/>
  <c r="G53" i="16"/>
  <c r="E54" i="16"/>
  <c r="F54" i="16"/>
  <c r="G54" i="16"/>
  <c r="E55" i="16"/>
  <c r="F55" i="16"/>
  <c r="G55" i="16"/>
  <c r="E56" i="16"/>
  <c r="F56" i="16"/>
  <c r="G56" i="16"/>
  <c r="E57" i="16"/>
  <c r="F57" i="16"/>
  <c r="G57" i="16"/>
  <c r="E58" i="16"/>
  <c r="F58" i="16"/>
  <c r="G58" i="16"/>
  <c r="E59" i="16"/>
  <c r="F59" i="16"/>
  <c r="G59" i="16"/>
  <c r="E60" i="16"/>
  <c r="F60" i="16"/>
  <c r="G60" i="16"/>
  <c r="E61" i="16"/>
  <c r="F61" i="16"/>
  <c r="G61" i="16"/>
  <c r="E62" i="16"/>
  <c r="F62" i="16"/>
  <c r="G62" i="16"/>
  <c r="E63" i="16"/>
  <c r="F63" i="16"/>
  <c r="G63" i="16"/>
  <c r="E64" i="16"/>
  <c r="F64" i="16"/>
  <c r="G64" i="16"/>
  <c r="E65" i="16"/>
  <c r="F65" i="16"/>
  <c r="G65" i="16"/>
  <c r="E66" i="16"/>
  <c r="F66" i="16"/>
  <c r="G66" i="16"/>
  <c r="E67" i="16"/>
  <c r="F67" i="16"/>
  <c r="G67" i="16"/>
  <c r="E68" i="16"/>
  <c r="F68" i="16"/>
  <c r="G68" i="16"/>
  <c r="E69" i="16"/>
  <c r="F69" i="16"/>
  <c r="G69" i="16"/>
  <c r="E70" i="16"/>
  <c r="F70" i="16"/>
  <c r="G70" i="16"/>
  <c r="E71" i="16"/>
  <c r="F71" i="16"/>
  <c r="G71" i="16"/>
  <c r="E72" i="16"/>
  <c r="F72" i="16"/>
  <c r="G72" i="16"/>
  <c r="E73" i="16"/>
  <c r="F73" i="16"/>
  <c r="G73" i="16"/>
  <c r="E74" i="16"/>
  <c r="F74" i="16"/>
  <c r="G74" i="16"/>
  <c r="E75" i="16"/>
  <c r="F75" i="16"/>
  <c r="G75" i="16"/>
  <c r="E76" i="16"/>
  <c r="F76" i="16"/>
  <c r="G76" i="16"/>
  <c r="E77" i="16"/>
  <c r="F77" i="16"/>
  <c r="G77" i="16"/>
  <c r="E78" i="16"/>
  <c r="F78" i="16"/>
  <c r="G78" i="16"/>
  <c r="E79" i="16"/>
  <c r="F79" i="16"/>
  <c r="G79" i="16"/>
  <c r="E80" i="16"/>
  <c r="F80" i="16"/>
  <c r="G80" i="16"/>
  <c r="F83" i="16"/>
  <c r="G83" i="16"/>
  <c r="E84" i="16"/>
  <c r="F84" i="16"/>
  <c r="G84" i="16"/>
  <c r="E85" i="16"/>
  <c r="F85" i="16"/>
  <c r="G85" i="16"/>
  <c r="E86" i="16"/>
  <c r="F86" i="16"/>
  <c r="G86" i="16"/>
  <c r="E87" i="16"/>
  <c r="F87" i="16"/>
  <c r="G87" i="16"/>
  <c r="E88" i="16"/>
  <c r="F88" i="16"/>
  <c r="G88" i="16"/>
  <c r="E89" i="16"/>
  <c r="F89" i="16"/>
  <c r="G89" i="16"/>
  <c r="E90" i="16"/>
  <c r="F90" i="16"/>
  <c r="G90" i="16"/>
  <c r="E91" i="16"/>
  <c r="F91" i="16"/>
  <c r="G91" i="16"/>
  <c r="E92" i="16"/>
  <c r="F92" i="16"/>
  <c r="G92" i="16"/>
  <c r="E93" i="16"/>
  <c r="F93" i="16"/>
  <c r="G93" i="16"/>
  <c r="E94" i="16"/>
  <c r="F94" i="16"/>
  <c r="G94" i="16"/>
  <c r="E95" i="16"/>
  <c r="F95" i="16"/>
  <c r="G95" i="16"/>
  <c r="E96" i="16"/>
  <c r="F96" i="16"/>
  <c r="G96" i="16"/>
  <c r="E97" i="16"/>
  <c r="F97" i="16"/>
  <c r="G97" i="16"/>
  <c r="E98" i="16"/>
  <c r="F98" i="16"/>
  <c r="G98" i="16"/>
  <c r="E99" i="16"/>
  <c r="F99" i="16"/>
  <c r="G99" i="16"/>
  <c r="E100" i="16"/>
  <c r="F100" i="16"/>
  <c r="G100" i="16"/>
  <c r="E101" i="16"/>
  <c r="F101" i="16"/>
  <c r="G101" i="16"/>
  <c r="E102" i="16"/>
  <c r="F102" i="16"/>
  <c r="G102" i="16"/>
  <c r="E103" i="16"/>
  <c r="F103" i="16"/>
  <c r="G103" i="16"/>
  <c r="E104" i="16"/>
  <c r="F104" i="16"/>
  <c r="G104" i="16"/>
  <c r="E105" i="16"/>
  <c r="F105" i="16"/>
  <c r="G105" i="16"/>
  <c r="E106" i="16"/>
  <c r="F106" i="16"/>
  <c r="G106" i="16"/>
  <c r="E107" i="16"/>
  <c r="F107" i="16"/>
  <c r="G107" i="16"/>
  <c r="E108" i="16"/>
  <c r="F108" i="16"/>
  <c r="G108" i="16"/>
  <c r="E109" i="16"/>
  <c r="F109" i="16"/>
  <c r="G109" i="16"/>
  <c r="E110" i="16"/>
  <c r="F110" i="16"/>
  <c r="G110" i="16"/>
  <c r="E111" i="16"/>
  <c r="F111" i="16"/>
  <c r="G111" i="16"/>
  <c r="E112" i="16"/>
  <c r="F112" i="16"/>
  <c r="G112" i="16"/>
  <c r="E113" i="16"/>
  <c r="F113" i="16"/>
  <c r="G113" i="16"/>
  <c r="E114" i="16"/>
  <c r="F114" i="16"/>
  <c r="G114" i="16"/>
  <c r="E115" i="16"/>
  <c r="F115" i="16"/>
  <c r="G115" i="16"/>
  <c r="E116" i="16"/>
  <c r="F116" i="16"/>
  <c r="G116" i="16"/>
  <c r="E117" i="16"/>
  <c r="F117" i="16"/>
  <c r="G117" i="16"/>
  <c r="E118" i="16"/>
  <c r="F118" i="16"/>
  <c r="G118" i="16"/>
  <c r="E119" i="16"/>
  <c r="F119" i="16"/>
  <c r="G119" i="16"/>
  <c r="E120" i="16"/>
  <c r="F120" i="16"/>
  <c r="G120" i="16"/>
  <c r="E121" i="16"/>
  <c r="F121" i="16"/>
  <c r="G121" i="16"/>
  <c r="E122" i="16"/>
  <c r="F122" i="16"/>
  <c r="G122" i="16"/>
  <c r="E123" i="16"/>
  <c r="F123" i="16"/>
  <c r="G123" i="16"/>
  <c r="E124" i="16"/>
  <c r="F124" i="16"/>
  <c r="G124" i="16"/>
  <c r="E125" i="16"/>
  <c r="F125" i="16"/>
  <c r="G125" i="16"/>
  <c r="E126" i="16"/>
  <c r="F126" i="16"/>
  <c r="G126" i="16"/>
  <c r="E127" i="16"/>
  <c r="F127" i="16"/>
  <c r="G127" i="16"/>
  <c r="E128" i="16"/>
  <c r="F128" i="16"/>
  <c r="G128" i="16"/>
  <c r="E129" i="16"/>
  <c r="F129" i="16"/>
  <c r="G129" i="16"/>
  <c r="E130" i="16"/>
  <c r="F130" i="16"/>
  <c r="G130" i="16"/>
  <c r="E131" i="16"/>
  <c r="F131" i="16"/>
  <c r="G131" i="16"/>
  <c r="E132" i="16"/>
  <c r="F132" i="16"/>
  <c r="G132" i="16"/>
  <c r="E133" i="16"/>
  <c r="F133" i="16"/>
  <c r="G133" i="16"/>
  <c r="E134" i="16"/>
  <c r="F134" i="16"/>
  <c r="G134" i="16"/>
  <c r="E135" i="16"/>
  <c r="F135" i="16"/>
  <c r="G135" i="16"/>
  <c r="E136" i="16"/>
  <c r="F136" i="16"/>
  <c r="G136" i="16"/>
  <c r="E137" i="16"/>
  <c r="F137" i="16"/>
  <c r="G137" i="16"/>
  <c r="E138" i="16"/>
  <c r="F138" i="16"/>
  <c r="G138" i="16"/>
  <c r="E139" i="16"/>
  <c r="F139" i="16"/>
  <c r="G139" i="16"/>
  <c r="E140" i="16"/>
  <c r="F140" i="16"/>
  <c r="G140" i="16"/>
  <c r="E141" i="16"/>
  <c r="F141" i="16"/>
  <c r="G141" i="16"/>
  <c r="E142" i="16"/>
  <c r="F142" i="16"/>
  <c r="G142" i="16"/>
  <c r="E143" i="16"/>
  <c r="F143" i="16"/>
  <c r="G143" i="16"/>
  <c r="E144" i="16"/>
  <c r="F144" i="16"/>
  <c r="G144" i="16"/>
  <c r="E145" i="16"/>
  <c r="F145" i="16"/>
  <c r="G145" i="16"/>
  <c r="E146" i="16"/>
  <c r="F146" i="16"/>
  <c r="G146" i="16"/>
  <c r="E147" i="16"/>
  <c r="F147" i="16"/>
  <c r="G147" i="16"/>
  <c r="E148" i="16"/>
  <c r="F148" i="16"/>
  <c r="G148" i="16"/>
  <c r="E149" i="16"/>
  <c r="F149" i="16"/>
  <c r="G149" i="16"/>
  <c r="E150" i="16"/>
  <c r="F150" i="16"/>
  <c r="G150" i="16"/>
  <c r="E151" i="16"/>
  <c r="F151" i="16"/>
  <c r="G151" i="16"/>
  <c r="E152" i="16"/>
  <c r="F152" i="16"/>
  <c r="G152" i="16"/>
  <c r="E153" i="16"/>
  <c r="F153" i="16"/>
  <c r="G153" i="16"/>
  <c r="E154" i="16"/>
  <c r="F154" i="16"/>
  <c r="G154" i="16"/>
  <c r="E155" i="16"/>
  <c r="F155" i="16"/>
  <c r="G155" i="16"/>
  <c r="E156" i="16"/>
  <c r="F156" i="16"/>
  <c r="G156" i="16"/>
  <c r="E157" i="16"/>
  <c r="F157" i="16"/>
  <c r="G157" i="16"/>
  <c r="E158" i="16"/>
  <c r="F158" i="16"/>
  <c r="G158" i="16"/>
  <c r="E159" i="16"/>
  <c r="F159" i="16"/>
  <c r="G159" i="16"/>
  <c r="E160" i="16"/>
  <c r="F160" i="16"/>
  <c r="G160" i="16"/>
  <c r="E161" i="16"/>
  <c r="F161" i="16"/>
  <c r="G161" i="16"/>
  <c r="E162" i="16"/>
  <c r="F162" i="16"/>
  <c r="G162" i="16"/>
  <c r="E163" i="16"/>
  <c r="F163" i="16"/>
  <c r="G163" i="16"/>
  <c r="E164" i="16"/>
  <c r="F164" i="16"/>
  <c r="G164" i="16"/>
  <c r="E165" i="16"/>
  <c r="F165" i="16"/>
  <c r="G165" i="16"/>
  <c r="E166" i="16"/>
  <c r="F166" i="16"/>
  <c r="G166" i="16"/>
  <c r="E167" i="16"/>
  <c r="F167" i="16"/>
  <c r="G167" i="16"/>
  <c r="E168" i="16"/>
  <c r="F168" i="16"/>
  <c r="G168" i="16"/>
  <c r="E169" i="16"/>
  <c r="F169" i="16"/>
  <c r="G169" i="16"/>
  <c r="E170" i="16"/>
  <c r="F170" i="16"/>
  <c r="G170" i="16"/>
  <c r="E171" i="16"/>
  <c r="F171" i="16"/>
  <c r="G171" i="16"/>
  <c r="E172" i="16"/>
  <c r="F172" i="16"/>
  <c r="G172" i="16"/>
  <c r="E173" i="16"/>
  <c r="F173" i="16"/>
  <c r="G173" i="16"/>
  <c r="E174" i="16"/>
  <c r="F174" i="16"/>
  <c r="G174" i="16"/>
  <c r="E175" i="16"/>
  <c r="F175" i="16"/>
  <c r="G175" i="16"/>
  <c r="E176" i="16"/>
  <c r="F176" i="16"/>
  <c r="G176" i="16"/>
  <c r="E177" i="16"/>
  <c r="F177" i="16"/>
  <c r="G177" i="16"/>
  <c r="E178" i="16"/>
  <c r="F178" i="16"/>
  <c r="G178" i="16"/>
  <c r="E179" i="16"/>
  <c r="F179" i="16"/>
  <c r="G179" i="16"/>
  <c r="E180" i="16"/>
  <c r="F180" i="16"/>
  <c r="G180" i="16"/>
  <c r="E181" i="16"/>
  <c r="F181" i="16"/>
  <c r="G181" i="16"/>
  <c r="E182" i="16"/>
  <c r="F182" i="16"/>
  <c r="G182" i="16"/>
  <c r="E183" i="16"/>
  <c r="F183" i="16"/>
  <c r="G183" i="16"/>
  <c r="E184" i="16"/>
  <c r="F184" i="16"/>
  <c r="G184" i="16"/>
  <c r="E185" i="16"/>
  <c r="F185" i="16"/>
  <c r="G185" i="16"/>
  <c r="E186" i="16"/>
  <c r="F186" i="16"/>
  <c r="G186" i="16"/>
  <c r="E187" i="16"/>
  <c r="F187" i="16"/>
  <c r="G187" i="16"/>
  <c r="E188" i="16"/>
  <c r="F188" i="16"/>
  <c r="G188" i="16"/>
  <c r="E189" i="16"/>
  <c r="F189" i="16"/>
  <c r="G189" i="16"/>
  <c r="E190" i="16"/>
  <c r="F190" i="16"/>
  <c r="G190" i="16"/>
  <c r="E191" i="16"/>
  <c r="F191" i="16"/>
  <c r="G191" i="16"/>
  <c r="E192" i="16"/>
  <c r="F192" i="16"/>
  <c r="G192" i="16"/>
  <c r="E193" i="16"/>
  <c r="F193" i="16"/>
  <c r="G193" i="16"/>
  <c r="E194" i="16"/>
  <c r="F194" i="16"/>
  <c r="G194" i="16"/>
  <c r="E195" i="16"/>
  <c r="F195" i="16"/>
  <c r="G195" i="16"/>
  <c r="E196" i="16"/>
  <c r="F196" i="16"/>
  <c r="G196" i="16"/>
  <c r="E197" i="16"/>
  <c r="F197" i="16"/>
  <c r="G197" i="16"/>
  <c r="E198" i="16"/>
  <c r="F198" i="16"/>
  <c r="G198" i="16"/>
  <c r="E199" i="16"/>
  <c r="F199" i="16"/>
  <c r="G199" i="16"/>
  <c r="E200" i="16"/>
  <c r="F200" i="16"/>
  <c r="G200" i="16"/>
  <c r="E201" i="16"/>
  <c r="F201" i="16"/>
  <c r="G201" i="16"/>
  <c r="E202" i="16"/>
  <c r="F202" i="16"/>
  <c r="G202" i="16"/>
  <c r="E203" i="16"/>
  <c r="F203" i="16"/>
  <c r="G203" i="16"/>
  <c r="E204" i="16"/>
  <c r="F204" i="16"/>
  <c r="G204" i="16"/>
  <c r="E205" i="16"/>
  <c r="F205" i="16"/>
  <c r="G205" i="16"/>
  <c r="E206" i="16"/>
  <c r="F206" i="16"/>
  <c r="G206" i="16"/>
  <c r="E207" i="16"/>
  <c r="F207" i="16"/>
  <c r="G207" i="16"/>
  <c r="E208" i="16"/>
  <c r="F208" i="16"/>
  <c r="G208" i="16"/>
  <c r="E209" i="16"/>
  <c r="F209" i="16"/>
  <c r="G209" i="16"/>
  <c r="E210" i="16"/>
  <c r="F210" i="16"/>
  <c r="G210" i="16"/>
  <c r="E211" i="16"/>
  <c r="F211" i="16"/>
  <c r="G211" i="16"/>
  <c r="E212" i="16"/>
  <c r="F212" i="16"/>
  <c r="G212" i="16"/>
  <c r="E213" i="16"/>
  <c r="F213" i="16"/>
  <c r="G213" i="16"/>
  <c r="E214" i="16"/>
  <c r="F214" i="16"/>
  <c r="G214" i="16"/>
  <c r="E215" i="16"/>
  <c r="F215" i="16"/>
  <c r="G215" i="16"/>
  <c r="E216" i="16"/>
  <c r="F216" i="16"/>
  <c r="G216" i="16"/>
  <c r="E217" i="16"/>
  <c r="F217" i="16"/>
  <c r="G217" i="16"/>
  <c r="E218" i="16"/>
  <c r="F218" i="16"/>
  <c r="G218" i="16"/>
  <c r="E219" i="16"/>
  <c r="F219" i="16"/>
  <c r="G219" i="16"/>
  <c r="E221" i="16"/>
  <c r="F221" i="16"/>
  <c r="E222" i="16"/>
  <c r="F222" i="16"/>
  <c r="G222" i="16"/>
  <c r="E223" i="16"/>
  <c r="F223" i="16"/>
  <c r="G223" i="16"/>
  <c r="E224" i="16"/>
  <c r="F224" i="16"/>
  <c r="G224" i="16"/>
  <c r="E225" i="16"/>
  <c r="F225" i="16"/>
  <c r="G225" i="16"/>
  <c r="E226" i="16"/>
  <c r="F226" i="16"/>
  <c r="G226" i="16"/>
  <c r="E227" i="16"/>
  <c r="F227" i="16"/>
  <c r="G227" i="16"/>
  <c r="E228" i="16"/>
  <c r="F228" i="16"/>
  <c r="G228" i="16"/>
  <c r="E229" i="16"/>
  <c r="F229" i="16"/>
  <c r="G229" i="16"/>
  <c r="E230" i="16"/>
  <c r="F230" i="16"/>
  <c r="G230" i="16"/>
  <c r="E231" i="16"/>
  <c r="F231" i="16"/>
  <c r="G231" i="16"/>
  <c r="E232" i="16"/>
  <c r="F232" i="16"/>
  <c r="G232" i="16"/>
  <c r="E233" i="16"/>
  <c r="F233" i="16"/>
  <c r="G233" i="16"/>
  <c r="E234" i="16"/>
  <c r="F234" i="16"/>
  <c r="G234" i="16"/>
  <c r="E235" i="16"/>
  <c r="F235" i="16"/>
  <c r="G235" i="16"/>
  <c r="E236" i="16"/>
  <c r="F236" i="16"/>
  <c r="G236" i="16"/>
  <c r="E237" i="16"/>
  <c r="F237" i="16"/>
  <c r="G237" i="16"/>
  <c r="E238" i="16"/>
  <c r="F238" i="16"/>
  <c r="G238" i="16"/>
  <c r="E239" i="16"/>
  <c r="F239" i="16"/>
  <c r="G239" i="16"/>
  <c r="E240" i="16"/>
  <c r="F240" i="16"/>
  <c r="G240" i="16"/>
  <c r="E241" i="16"/>
  <c r="F241" i="16"/>
  <c r="G241" i="16"/>
  <c r="E242" i="16"/>
  <c r="F242" i="16"/>
  <c r="G242" i="16"/>
  <c r="E243" i="16"/>
  <c r="F243" i="16"/>
  <c r="G243" i="16"/>
  <c r="E244" i="16"/>
  <c r="F244" i="16"/>
  <c r="G244" i="16"/>
  <c r="E245" i="16"/>
  <c r="F245" i="16"/>
  <c r="G245" i="16"/>
  <c r="E246" i="16"/>
  <c r="F246" i="16"/>
  <c r="G246" i="16"/>
  <c r="E247" i="16"/>
  <c r="F247" i="16"/>
  <c r="G247" i="16"/>
  <c r="E248" i="16"/>
  <c r="F248" i="16"/>
  <c r="G248" i="16"/>
  <c r="E249" i="16"/>
  <c r="F249" i="16"/>
  <c r="G249" i="16"/>
  <c r="E250" i="16"/>
  <c r="F250" i="16"/>
  <c r="G250" i="16"/>
  <c r="E251" i="16"/>
  <c r="F251" i="16"/>
  <c r="G251" i="16"/>
  <c r="E252" i="16"/>
  <c r="F252" i="16"/>
  <c r="G252" i="16"/>
  <c r="E253" i="16"/>
  <c r="F253" i="16"/>
  <c r="G253" i="16"/>
  <c r="E254" i="16"/>
  <c r="F254" i="16"/>
  <c r="G254" i="16"/>
  <c r="E255" i="16"/>
  <c r="F255" i="16"/>
  <c r="G255" i="16"/>
  <c r="E256" i="16"/>
  <c r="F256" i="16"/>
  <c r="G256" i="16"/>
  <c r="E257" i="16"/>
  <c r="F257" i="16"/>
  <c r="G257" i="16"/>
  <c r="E258" i="16"/>
  <c r="F258" i="16"/>
  <c r="G258" i="16"/>
  <c r="E259" i="16"/>
  <c r="F259" i="16"/>
  <c r="G259" i="16"/>
  <c r="E260" i="16"/>
  <c r="F260" i="16"/>
  <c r="G260" i="16"/>
  <c r="E261" i="16"/>
  <c r="F261" i="16"/>
  <c r="G261" i="16"/>
  <c r="E262" i="16"/>
  <c r="F262" i="16"/>
  <c r="G262" i="16"/>
  <c r="E263" i="16"/>
  <c r="F263" i="16"/>
  <c r="G263" i="16"/>
  <c r="E264" i="16"/>
  <c r="F264" i="16"/>
  <c r="G264" i="16"/>
  <c r="E265" i="16"/>
  <c r="F265" i="16"/>
  <c r="G265" i="16"/>
  <c r="E266" i="16"/>
  <c r="F266" i="16"/>
  <c r="G266" i="16"/>
  <c r="E267" i="16"/>
  <c r="F267" i="16"/>
  <c r="G267" i="16"/>
  <c r="E268" i="16"/>
  <c r="F268" i="16"/>
  <c r="G268" i="16"/>
  <c r="E269" i="16"/>
  <c r="F269" i="16"/>
  <c r="G269" i="16"/>
  <c r="E270" i="16"/>
  <c r="F270" i="16"/>
  <c r="G270" i="16"/>
  <c r="E271" i="16"/>
  <c r="F271" i="16"/>
  <c r="G271" i="16"/>
  <c r="E272" i="16"/>
  <c r="F272" i="16"/>
  <c r="G272" i="16"/>
  <c r="E273" i="16"/>
  <c r="F273" i="16"/>
  <c r="G273" i="16"/>
  <c r="E274" i="16"/>
  <c r="F274" i="16"/>
  <c r="G274" i="16"/>
  <c r="E275" i="16"/>
  <c r="F275" i="16"/>
  <c r="G275" i="16"/>
  <c r="E276" i="16"/>
  <c r="F276" i="16"/>
  <c r="G276" i="16"/>
  <c r="E277" i="16"/>
  <c r="F277" i="16"/>
  <c r="G277" i="16"/>
  <c r="E278" i="16"/>
  <c r="F278" i="16"/>
  <c r="G278" i="16"/>
  <c r="E279" i="16"/>
  <c r="F279" i="16"/>
  <c r="G279" i="16"/>
  <c r="E280" i="16"/>
  <c r="F280" i="16"/>
  <c r="G280" i="16"/>
  <c r="E281" i="16"/>
  <c r="F281" i="16"/>
  <c r="G281" i="16"/>
  <c r="E282" i="16"/>
  <c r="F282" i="16"/>
  <c r="G282" i="16"/>
  <c r="E283" i="16"/>
  <c r="F283" i="16"/>
  <c r="G283" i="16"/>
  <c r="E284" i="16"/>
  <c r="F284" i="16"/>
  <c r="G284" i="16"/>
  <c r="E285" i="16"/>
  <c r="F285" i="16"/>
  <c r="G285" i="16"/>
  <c r="E286" i="16"/>
  <c r="F286" i="16"/>
  <c r="G286" i="16"/>
  <c r="E287" i="16"/>
  <c r="F287" i="16"/>
  <c r="G287" i="16"/>
  <c r="E288" i="16"/>
  <c r="F288" i="16"/>
  <c r="G288" i="16"/>
  <c r="E289" i="16"/>
  <c r="F289" i="16"/>
  <c r="G289" i="16"/>
  <c r="E290" i="16"/>
  <c r="F290" i="16"/>
  <c r="G290" i="16"/>
  <c r="E291" i="16"/>
  <c r="F291" i="16"/>
  <c r="G291" i="16"/>
  <c r="E292" i="16"/>
  <c r="F292" i="16"/>
  <c r="G292" i="16"/>
  <c r="E293" i="16"/>
  <c r="F293" i="16"/>
  <c r="G293" i="16"/>
  <c r="E294" i="16"/>
  <c r="F294" i="16"/>
  <c r="G294" i="16"/>
  <c r="E295" i="16"/>
  <c r="F295" i="16"/>
  <c r="G295" i="16"/>
  <c r="E296" i="16"/>
  <c r="F296" i="16"/>
  <c r="G296" i="16"/>
  <c r="E297" i="16"/>
  <c r="F297" i="16"/>
  <c r="G297" i="16"/>
  <c r="E298" i="16"/>
  <c r="F298" i="16"/>
  <c r="G298" i="16"/>
  <c r="E299" i="16"/>
  <c r="F299" i="16"/>
  <c r="G299" i="16"/>
  <c r="E300" i="16"/>
  <c r="F300" i="16"/>
  <c r="G300" i="16"/>
  <c r="E301" i="16"/>
  <c r="F301" i="16"/>
  <c r="G301" i="16"/>
  <c r="E302" i="16"/>
  <c r="F302" i="16"/>
  <c r="G302" i="16"/>
  <c r="E303" i="16"/>
  <c r="F303" i="16"/>
  <c r="G303" i="16"/>
  <c r="E304" i="16"/>
  <c r="F304" i="16"/>
  <c r="G304" i="16"/>
  <c r="E305" i="16"/>
  <c r="F305" i="16"/>
  <c r="G305" i="16"/>
  <c r="E306" i="16"/>
  <c r="F306" i="16"/>
  <c r="G306" i="16"/>
  <c r="E307" i="16"/>
  <c r="F307" i="16"/>
  <c r="G307" i="16"/>
  <c r="E308" i="16"/>
  <c r="F308" i="16"/>
  <c r="G308" i="16"/>
  <c r="E309" i="16"/>
  <c r="F309" i="16"/>
  <c r="G309" i="16"/>
  <c r="E310" i="16"/>
  <c r="F310" i="16"/>
  <c r="G310" i="16"/>
  <c r="E311" i="16"/>
  <c r="F311" i="16"/>
  <c r="G311" i="16"/>
  <c r="E312" i="16"/>
  <c r="F312" i="16"/>
  <c r="G312" i="16"/>
  <c r="E313" i="16"/>
  <c r="F313" i="16"/>
  <c r="G313" i="16"/>
  <c r="E314" i="16"/>
  <c r="F314" i="16"/>
  <c r="G314" i="16"/>
  <c r="E315" i="16"/>
  <c r="F315" i="16"/>
  <c r="G315" i="16"/>
  <c r="E316" i="16"/>
  <c r="F316" i="16"/>
  <c r="G316" i="16"/>
  <c r="E317" i="16"/>
  <c r="F317" i="16"/>
  <c r="G317" i="16"/>
  <c r="E318" i="16"/>
  <c r="F318" i="16"/>
  <c r="G318" i="16"/>
  <c r="E319" i="16"/>
  <c r="F319" i="16"/>
  <c r="G319" i="16"/>
  <c r="E320" i="16"/>
  <c r="F320" i="16"/>
  <c r="G320" i="16"/>
  <c r="E321" i="16"/>
  <c r="F321" i="16"/>
  <c r="G321" i="16"/>
  <c r="E322" i="16"/>
  <c r="F322" i="16"/>
  <c r="G322" i="16"/>
  <c r="E323" i="16"/>
  <c r="F323" i="16"/>
  <c r="G323" i="16"/>
  <c r="E324" i="16"/>
  <c r="F324" i="16"/>
  <c r="G324" i="16"/>
  <c r="E325" i="16"/>
  <c r="F325" i="16"/>
  <c r="G325" i="16"/>
  <c r="E326" i="16"/>
  <c r="F326" i="16"/>
  <c r="G326" i="16"/>
  <c r="E327" i="16"/>
  <c r="F327" i="16"/>
  <c r="G327" i="16"/>
  <c r="E328" i="16"/>
  <c r="F328" i="16"/>
  <c r="G328" i="16"/>
  <c r="E329" i="16"/>
  <c r="F329" i="16"/>
  <c r="G329" i="16"/>
  <c r="E330" i="16"/>
  <c r="F330" i="16"/>
  <c r="G330" i="16"/>
  <c r="E331" i="16"/>
  <c r="F331" i="16"/>
  <c r="G331" i="16"/>
  <c r="E332" i="16"/>
  <c r="F332" i="16"/>
  <c r="G332" i="16"/>
  <c r="E333" i="16"/>
  <c r="F333" i="16"/>
  <c r="G333" i="16"/>
  <c r="E334" i="16"/>
  <c r="F334" i="16"/>
  <c r="G334" i="16"/>
  <c r="E335" i="16"/>
  <c r="F335" i="16"/>
  <c r="G335" i="16"/>
  <c r="E336" i="16"/>
  <c r="F336" i="16"/>
  <c r="G336" i="16"/>
  <c r="E337" i="16"/>
  <c r="F337" i="16"/>
  <c r="G337" i="16"/>
  <c r="E338" i="16"/>
  <c r="F338" i="16"/>
  <c r="G338" i="16"/>
  <c r="E339" i="16"/>
  <c r="F339" i="16"/>
  <c r="G339" i="16"/>
  <c r="E340" i="16"/>
  <c r="F340" i="16"/>
  <c r="G340" i="16"/>
  <c r="E341" i="16"/>
  <c r="F341" i="16"/>
  <c r="G341" i="16"/>
  <c r="E342" i="16"/>
  <c r="F342" i="16"/>
  <c r="G342" i="16"/>
  <c r="E343" i="16"/>
  <c r="F343" i="16"/>
  <c r="G343" i="16"/>
  <c r="E344" i="16"/>
  <c r="F344" i="16"/>
  <c r="G344" i="16"/>
  <c r="E345" i="16"/>
  <c r="F345" i="16"/>
  <c r="G345" i="16"/>
  <c r="E346" i="16"/>
  <c r="F346" i="16"/>
  <c r="G346" i="16"/>
  <c r="E347" i="16"/>
  <c r="F347" i="16"/>
  <c r="G347" i="16"/>
  <c r="E348" i="16"/>
  <c r="F348" i="16"/>
  <c r="G348" i="16"/>
  <c r="E349" i="16"/>
  <c r="F349" i="16"/>
  <c r="G349" i="16"/>
  <c r="E350" i="16"/>
  <c r="F350" i="16"/>
  <c r="G350" i="16"/>
  <c r="E351" i="16"/>
  <c r="F351" i="16"/>
  <c r="G351" i="16"/>
  <c r="E352" i="16"/>
  <c r="F352" i="16"/>
  <c r="G352" i="16"/>
  <c r="E353" i="16"/>
  <c r="F353" i="16"/>
  <c r="G353" i="16"/>
  <c r="E354" i="16"/>
  <c r="F354" i="16"/>
  <c r="G354" i="16"/>
  <c r="E355" i="16"/>
  <c r="F355" i="16"/>
  <c r="G355" i="16"/>
  <c r="E356" i="16"/>
  <c r="F356" i="16"/>
  <c r="G356" i="16"/>
  <c r="E357" i="16"/>
  <c r="F357" i="16"/>
  <c r="G357" i="16"/>
  <c r="E358" i="16"/>
  <c r="F358" i="16"/>
  <c r="G358" i="16"/>
  <c r="E359" i="16"/>
  <c r="F359" i="16"/>
  <c r="G359" i="16"/>
  <c r="E360" i="16"/>
  <c r="F360" i="16"/>
  <c r="G360" i="16"/>
  <c r="E361" i="16"/>
  <c r="F361" i="16"/>
  <c r="G361" i="16"/>
  <c r="E362" i="16"/>
  <c r="F362" i="16"/>
  <c r="G362" i="16"/>
  <c r="E363" i="16"/>
  <c r="F363" i="16"/>
  <c r="G363" i="16"/>
  <c r="E364" i="16"/>
  <c r="F364" i="16"/>
  <c r="G364" i="16"/>
  <c r="E365" i="16"/>
  <c r="F365" i="16"/>
  <c r="G365" i="16"/>
  <c r="E366" i="16"/>
  <c r="F366" i="16"/>
  <c r="G366" i="16"/>
  <c r="E367" i="16"/>
  <c r="F367" i="16"/>
  <c r="G367" i="16"/>
  <c r="E368" i="16"/>
  <c r="F368" i="16"/>
  <c r="G368" i="16"/>
  <c r="E369" i="16"/>
  <c r="F369" i="16"/>
  <c r="G369" i="16"/>
  <c r="E370" i="16"/>
  <c r="F370" i="16"/>
  <c r="G370" i="16"/>
  <c r="E371" i="16"/>
  <c r="F371" i="16"/>
  <c r="G371" i="16"/>
  <c r="E372" i="16"/>
  <c r="F372" i="16"/>
  <c r="G372" i="16"/>
  <c r="E373" i="16"/>
  <c r="F373" i="16"/>
  <c r="G373" i="16"/>
  <c r="E374" i="16"/>
  <c r="F374" i="16"/>
  <c r="G374" i="16"/>
  <c r="E375" i="16"/>
  <c r="F375" i="16"/>
  <c r="G375" i="16"/>
  <c r="E376" i="16"/>
  <c r="F376" i="16"/>
  <c r="G376" i="16"/>
  <c r="E377" i="16"/>
  <c r="F377" i="16"/>
  <c r="G377" i="16"/>
  <c r="E378" i="16"/>
  <c r="F378" i="16"/>
  <c r="G378" i="16"/>
  <c r="E379" i="16"/>
  <c r="F379" i="16"/>
  <c r="G379" i="16"/>
  <c r="E380" i="16"/>
  <c r="F380" i="16"/>
  <c r="G380" i="16"/>
  <c r="E381" i="16"/>
  <c r="F381" i="16"/>
  <c r="G381" i="16"/>
  <c r="E382" i="16"/>
  <c r="F382" i="16"/>
  <c r="G382" i="16"/>
  <c r="E383" i="16"/>
  <c r="F383" i="16"/>
  <c r="G383" i="16"/>
  <c r="E384" i="16"/>
  <c r="F384" i="16"/>
  <c r="G384" i="16"/>
  <c r="E385" i="16"/>
  <c r="F385" i="16"/>
  <c r="G385" i="16"/>
  <c r="E386" i="16"/>
  <c r="F386" i="16"/>
  <c r="G386" i="16"/>
  <c r="E387" i="16"/>
  <c r="F387" i="16"/>
  <c r="G387" i="16"/>
  <c r="E388" i="16"/>
  <c r="F388" i="16"/>
  <c r="G388" i="16"/>
  <c r="E389" i="16"/>
  <c r="F389" i="16"/>
  <c r="G389" i="16"/>
  <c r="E390" i="16"/>
  <c r="F390" i="16"/>
  <c r="G390" i="16"/>
  <c r="E391" i="16"/>
  <c r="F391" i="16"/>
  <c r="G391" i="16"/>
  <c r="E392" i="16"/>
  <c r="F392" i="16"/>
  <c r="G392" i="16"/>
  <c r="E393" i="16"/>
  <c r="F393" i="16"/>
  <c r="G393" i="16"/>
  <c r="E394" i="16"/>
  <c r="F394" i="16"/>
  <c r="G394" i="16"/>
  <c r="E395" i="16"/>
  <c r="F395" i="16"/>
  <c r="G395" i="16"/>
  <c r="E396" i="16"/>
  <c r="F396" i="16"/>
  <c r="G396" i="16"/>
  <c r="E397" i="16"/>
  <c r="F397" i="16"/>
  <c r="G397" i="16"/>
  <c r="E398" i="16"/>
  <c r="F398" i="16"/>
  <c r="G398" i="16"/>
  <c r="E399" i="16"/>
  <c r="F399" i="16"/>
  <c r="G399" i="16"/>
  <c r="E400" i="16"/>
  <c r="F400" i="16"/>
  <c r="G400" i="16"/>
  <c r="E401" i="16"/>
  <c r="F401" i="16"/>
  <c r="G401" i="16"/>
  <c r="E402" i="16"/>
  <c r="F402" i="16"/>
  <c r="G402" i="16"/>
  <c r="E403" i="16"/>
  <c r="F403" i="16"/>
  <c r="G403" i="16"/>
  <c r="E404" i="16"/>
  <c r="F404" i="16"/>
  <c r="G404" i="16"/>
  <c r="E405" i="16"/>
  <c r="F405" i="16"/>
  <c r="G405" i="16"/>
  <c r="E406" i="16"/>
  <c r="F406" i="16"/>
  <c r="G406" i="16"/>
  <c r="E407" i="16"/>
  <c r="F407" i="16"/>
  <c r="G407" i="16"/>
  <c r="E408" i="16"/>
  <c r="F408" i="16"/>
  <c r="G408" i="16"/>
  <c r="E409" i="16"/>
  <c r="F409" i="16"/>
  <c r="G409" i="16"/>
  <c r="E410" i="16"/>
  <c r="F410" i="16"/>
  <c r="G410" i="16"/>
  <c r="E411" i="16"/>
  <c r="F411" i="16"/>
  <c r="G411" i="16"/>
  <c r="E412" i="16"/>
  <c r="F412" i="16"/>
  <c r="G412" i="16"/>
  <c r="E413" i="16"/>
  <c r="F413" i="16"/>
  <c r="G413" i="16"/>
  <c r="E414" i="16"/>
  <c r="F414" i="16"/>
  <c r="G414" i="16"/>
  <c r="E415" i="16"/>
  <c r="F415" i="16"/>
  <c r="G415" i="16"/>
  <c r="E416" i="16"/>
  <c r="F416" i="16"/>
  <c r="G416" i="16"/>
  <c r="E417" i="16"/>
  <c r="F417" i="16"/>
  <c r="G417" i="16"/>
  <c r="E418" i="16"/>
  <c r="F418" i="16"/>
  <c r="G418" i="16"/>
  <c r="E419" i="16"/>
  <c r="F419" i="16"/>
  <c r="G419" i="16"/>
  <c r="E420" i="16"/>
  <c r="F420" i="16"/>
  <c r="G420" i="16"/>
  <c r="E421" i="16"/>
  <c r="F421" i="16"/>
  <c r="G421" i="16"/>
  <c r="E422" i="16"/>
  <c r="F422" i="16"/>
  <c r="G422" i="16"/>
  <c r="E423" i="16"/>
  <c r="F423" i="16"/>
  <c r="G423" i="16"/>
  <c r="E424" i="16"/>
  <c r="F424" i="16"/>
  <c r="G424" i="16"/>
  <c r="E425" i="16"/>
  <c r="F425" i="16"/>
  <c r="G425" i="16"/>
  <c r="E426" i="16"/>
  <c r="F426" i="16"/>
  <c r="G426" i="16"/>
  <c r="E427" i="16"/>
  <c r="F427" i="16"/>
  <c r="G427" i="16"/>
  <c r="E428" i="16"/>
  <c r="F428" i="16"/>
  <c r="G428" i="16"/>
  <c r="E429" i="16"/>
  <c r="F429" i="16"/>
  <c r="G429" i="16"/>
  <c r="E430" i="16"/>
  <c r="F430" i="16"/>
  <c r="G430" i="16"/>
  <c r="E431" i="16"/>
  <c r="F431" i="16"/>
  <c r="G431" i="16"/>
  <c r="E432" i="16"/>
  <c r="F432" i="16"/>
  <c r="G432" i="16"/>
  <c r="E433" i="16"/>
  <c r="F433" i="16"/>
  <c r="G433" i="16"/>
  <c r="E434" i="16"/>
  <c r="F434" i="16"/>
  <c r="G434" i="16"/>
  <c r="E435" i="16"/>
  <c r="F435" i="16"/>
  <c r="G435" i="16"/>
  <c r="E436" i="16"/>
  <c r="F436" i="16"/>
  <c r="G436" i="16"/>
  <c r="E437" i="16"/>
  <c r="F437" i="16"/>
  <c r="G437" i="16"/>
  <c r="E438" i="16"/>
  <c r="F438" i="16"/>
  <c r="G438" i="16"/>
  <c r="E439" i="16"/>
  <c r="F439" i="16"/>
  <c r="G439" i="16"/>
  <c r="E440" i="16"/>
  <c r="F440" i="16"/>
  <c r="G440" i="16"/>
  <c r="E441" i="16"/>
  <c r="F441" i="16"/>
  <c r="G441" i="16"/>
  <c r="E442" i="16"/>
  <c r="F442" i="16"/>
  <c r="G442" i="16"/>
  <c r="E443" i="16"/>
  <c r="F443" i="16"/>
  <c r="G443" i="16"/>
  <c r="E444" i="16"/>
  <c r="F444" i="16"/>
  <c r="G444" i="16"/>
  <c r="E445" i="16"/>
  <c r="F445" i="16"/>
  <c r="G445" i="16"/>
  <c r="E446" i="16"/>
  <c r="F446" i="16"/>
  <c r="G446" i="16"/>
  <c r="E447" i="16"/>
  <c r="F447" i="16"/>
  <c r="G447" i="16"/>
  <c r="E448" i="16"/>
  <c r="F448" i="16"/>
  <c r="G448" i="16"/>
  <c r="F3" i="16"/>
  <c r="E3" i="16"/>
  <c r="E150" i="48"/>
  <c r="G150" i="48"/>
  <c r="K150" i="48"/>
  <c r="M150" i="48"/>
  <c r="O150" i="48"/>
  <c r="R150" i="48"/>
  <c r="S150" i="48"/>
  <c r="AD150" i="48"/>
  <c r="AI150" i="48"/>
  <c r="AK150" i="48"/>
  <c r="AO150" i="48"/>
  <c r="AQ150" i="48"/>
  <c r="AU150" i="48"/>
  <c r="AW150" i="48"/>
  <c r="AY150" i="48"/>
  <c r="BB150" i="48"/>
  <c r="BC150" i="48"/>
  <c r="BN150" i="48"/>
  <c r="BS150" i="48"/>
  <c r="BU150" i="48"/>
  <c r="BY150" i="48"/>
  <c r="CA150" i="48"/>
  <c r="CE150" i="48"/>
  <c r="CG150" i="48"/>
  <c r="CI150" i="48"/>
  <c r="CL150" i="48"/>
  <c r="CM150" i="48"/>
  <c r="CX150" i="48"/>
  <c r="DC150" i="48"/>
  <c r="DE150" i="48"/>
  <c r="DI150" i="48"/>
  <c r="DK150" i="48"/>
  <c r="DO150" i="48"/>
  <c r="DS150" i="48"/>
  <c r="DV150" i="48"/>
  <c r="DW150" i="48"/>
  <c r="EA150" i="48"/>
  <c r="EC150" i="48"/>
  <c r="EM150" i="48"/>
  <c r="EN150" i="48"/>
  <c r="ES150" i="48"/>
  <c r="EZ150" i="48"/>
  <c r="FC150" i="48"/>
  <c r="FF150" i="48"/>
  <c r="FI150" i="48"/>
  <c r="FO150" i="48"/>
  <c r="FR150" i="48"/>
  <c r="FS150" i="48"/>
  <c r="FW150" i="48"/>
  <c r="FY150" i="48"/>
  <c r="GI150" i="48"/>
  <c r="GJ150" i="48"/>
  <c r="GO150" i="48"/>
  <c r="GV150" i="48"/>
  <c r="GY150" i="48"/>
  <c r="HB150" i="48"/>
  <c r="HE150" i="48"/>
  <c r="HK150" i="48"/>
  <c r="HN150" i="48"/>
  <c r="HO150" i="48"/>
  <c r="HS150" i="48"/>
  <c r="HU150" i="48"/>
  <c r="IE150" i="48"/>
  <c r="IF150" i="48"/>
  <c r="IK150" i="48"/>
  <c r="IR150" i="48"/>
  <c r="IU150" i="48"/>
  <c r="IX150" i="48"/>
  <c r="JA150" i="48"/>
  <c r="JG150" i="48"/>
  <c r="JJ150" i="48"/>
  <c r="JK150" i="48"/>
  <c r="JO150" i="48"/>
  <c r="JQ150" i="48"/>
  <c r="KA150" i="48"/>
  <c r="KB150" i="48"/>
  <c r="KG150" i="48"/>
  <c r="KN150" i="48"/>
  <c r="KQ150" i="48"/>
  <c r="KT150" i="48"/>
  <c r="KW150" i="48"/>
  <c r="LC150" i="48"/>
  <c r="LF150" i="48"/>
  <c r="LG150" i="48"/>
  <c r="LK150" i="48"/>
  <c r="LM150" i="48"/>
  <c r="LW150" i="48"/>
  <c r="LX150" i="48"/>
  <c r="MC150" i="48"/>
  <c r="MJ150" i="48"/>
  <c r="MM150" i="48"/>
  <c r="MP150" i="48"/>
  <c r="MS150" i="48"/>
  <c r="MY150" i="48"/>
  <c r="NB150" i="48"/>
  <c r="NC150" i="48"/>
  <c r="NG150" i="48"/>
  <c r="NI150" i="48"/>
  <c r="NS150" i="48"/>
  <c r="NT150" i="48"/>
  <c r="NY150" i="48"/>
  <c r="OF150" i="48"/>
  <c r="OI150" i="48"/>
  <c r="OL150" i="48"/>
  <c r="OO150" i="48"/>
  <c r="OU150" i="48"/>
  <c r="OX150" i="48"/>
  <c r="OY150" i="48"/>
  <c r="PC150" i="48"/>
  <c r="PE150" i="48"/>
  <c r="PO150" i="48"/>
  <c r="PP150" i="48"/>
  <c r="PU150" i="48"/>
  <c r="QB150" i="48"/>
  <c r="QE150" i="48"/>
  <c r="QH150" i="48"/>
  <c r="QK150" i="48"/>
  <c r="QQ150" i="48"/>
  <c r="QT150" i="48"/>
  <c r="QU150" i="48"/>
  <c r="QY150" i="48"/>
  <c r="RA150" i="48"/>
  <c r="RK150" i="48"/>
  <c r="RL150" i="48"/>
  <c r="RQ150" i="48"/>
  <c r="RX150" i="48"/>
  <c r="SA150" i="48"/>
  <c r="SD150" i="48"/>
  <c r="SG150" i="48"/>
  <c r="SM150" i="48"/>
  <c r="SP150" i="48"/>
  <c r="SQ150" i="48"/>
  <c r="SU150" i="48"/>
  <c r="SW150" i="48"/>
  <c r="TG150" i="48"/>
  <c r="TH150" i="48"/>
  <c r="TM150" i="48"/>
  <c r="TT150" i="48"/>
  <c r="TW150" i="48"/>
  <c r="TZ150" i="48"/>
  <c r="UC150" i="48"/>
  <c r="UI150" i="48"/>
  <c r="UL150" i="48"/>
  <c r="UM150" i="48"/>
  <c r="UQ150" i="48"/>
  <c r="US150" i="48"/>
  <c r="VC150" i="48"/>
  <c r="VD150" i="48"/>
  <c r="VI150" i="48"/>
  <c r="VP150" i="48"/>
  <c r="VS150" i="48"/>
  <c r="VV150" i="48"/>
  <c r="VY150" i="48"/>
  <c r="WE150" i="48"/>
  <c r="WH150" i="48"/>
  <c r="WI150" i="48"/>
  <c r="WM150" i="48"/>
  <c r="WO150" i="48"/>
  <c r="WY150" i="48"/>
  <c r="WZ150" i="48"/>
  <c r="XE150" i="48"/>
  <c r="XL150" i="48"/>
  <c r="XO150" i="48"/>
  <c r="XR150" i="48"/>
  <c r="XU150" i="48"/>
  <c r="YA150" i="48"/>
  <c r="YD150" i="48"/>
  <c r="YE150" i="48"/>
  <c r="YI150" i="48"/>
  <c r="YK150" i="48"/>
  <c r="YU150" i="48"/>
  <c r="YV150" i="48"/>
  <c r="ZA150" i="48"/>
  <c r="ZH150" i="48"/>
  <c r="ZK150" i="48"/>
  <c r="ZN150" i="48"/>
  <c r="ZQ150" i="48"/>
  <c r="ZW150" i="48"/>
  <c r="ZZ150" i="48"/>
  <c r="AAA150" i="48"/>
  <c r="AAE150" i="48"/>
  <c r="AAG150" i="48"/>
  <c r="AAQ150" i="48"/>
  <c r="AAR150" i="48"/>
  <c r="AAW150" i="48"/>
  <c r="ABD150" i="48"/>
  <c r="ABG150" i="48"/>
  <c r="ABJ150" i="48"/>
  <c r="ABM150" i="48"/>
  <c r="ABS150" i="48"/>
  <c r="ABV150" i="48"/>
  <c r="ABW150" i="48"/>
  <c r="ACA150" i="48"/>
  <c r="ACC150" i="48"/>
  <c r="ACM150" i="48"/>
  <c r="ACN150" i="48"/>
  <c r="ACS150" i="48"/>
  <c r="ACZ150" i="48"/>
  <c r="ADC150" i="48"/>
  <c r="ADF150" i="48"/>
  <c r="ADI150" i="48"/>
  <c r="ADO150" i="48"/>
  <c r="ADR150" i="48"/>
  <c r="ADS150" i="48"/>
  <c r="ADW150" i="48"/>
  <c r="ADY150" i="48"/>
  <c r="AEI150" i="48"/>
  <c r="AEJ150" i="48"/>
  <c r="AEO150" i="48"/>
  <c r="AEV150" i="48"/>
  <c r="AEY150" i="48"/>
  <c r="AFB150" i="48"/>
  <c r="AFE150" i="48"/>
  <c r="AFK150" i="48"/>
  <c r="AFN150" i="48"/>
  <c r="AFO150" i="48"/>
  <c r="AFS150" i="48"/>
  <c r="AFU150" i="48"/>
  <c r="AGE150" i="48"/>
  <c r="AGF150" i="48"/>
  <c r="AGK150" i="48"/>
  <c r="AGR150" i="48"/>
  <c r="AGU150" i="48"/>
  <c r="AGX150" i="48"/>
  <c r="AHA150" i="48"/>
  <c r="AHG150" i="48"/>
  <c r="AHJ150" i="48"/>
  <c r="AHK150" i="48"/>
  <c r="AHO150" i="48"/>
  <c r="AHQ150" i="48"/>
  <c r="E149" i="48"/>
  <c r="F149" i="48"/>
  <c r="F150" i="48" s="1"/>
  <c r="G149" i="48"/>
  <c r="H149" i="48"/>
  <c r="H150" i="48" s="1"/>
  <c r="I149" i="48"/>
  <c r="I150" i="48" s="1"/>
  <c r="J149" i="48"/>
  <c r="J150" i="48" s="1"/>
  <c r="K149" i="48"/>
  <c r="L149" i="48"/>
  <c r="L150" i="48" s="1"/>
  <c r="M149" i="48"/>
  <c r="N149" i="48"/>
  <c r="N150" i="48" s="1"/>
  <c r="O149" i="48"/>
  <c r="P149" i="48"/>
  <c r="P150" i="48" s="1"/>
  <c r="Q149" i="48"/>
  <c r="Q150" i="48" s="1"/>
  <c r="R149" i="48"/>
  <c r="S149" i="48"/>
  <c r="T149" i="48"/>
  <c r="T150" i="48" s="1"/>
  <c r="U149" i="48"/>
  <c r="U150" i="48" s="1"/>
  <c r="V149" i="48"/>
  <c r="V150" i="48" s="1"/>
  <c r="W149" i="48"/>
  <c r="W150" i="48" s="1"/>
  <c r="X149" i="48"/>
  <c r="X150" i="48" s="1"/>
  <c r="Y149" i="48"/>
  <c r="Y150" i="48" s="1"/>
  <c r="Z149" i="48"/>
  <c r="Z150" i="48" s="1"/>
  <c r="AA149" i="48"/>
  <c r="AA150" i="48" s="1"/>
  <c r="AB149" i="48"/>
  <c r="AB150" i="48" s="1"/>
  <c r="AC149" i="48"/>
  <c r="AC150" i="48" s="1"/>
  <c r="AD149" i="48"/>
  <c r="AE149" i="48"/>
  <c r="AE150" i="48" s="1"/>
  <c r="AF149" i="48"/>
  <c r="AF150" i="48" s="1"/>
  <c r="AG149" i="48"/>
  <c r="AG150" i="48" s="1"/>
  <c r="AH149" i="48"/>
  <c r="AH150" i="48" s="1"/>
  <c r="AI149" i="48"/>
  <c r="AJ149" i="48"/>
  <c r="AJ150" i="48" s="1"/>
  <c r="AK149" i="48"/>
  <c r="AL149" i="48"/>
  <c r="AL150" i="48" s="1"/>
  <c r="AM149" i="48"/>
  <c r="AM150" i="48" s="1"/>
  <c r="AN149" i="48"/>
  <c r="AN150" i="48" s="1"/>
  <c r="AO149" i="48"/>
  <c r="AP149" i="48"/>
  <c r="AP150" i="48" s="1"/>
  <c r="AQ149" i="48"/>
  <c r="AR149" i="48"/>
  <c r="AR150" i="48" s="1"/>
  <c r="AS149" i="48"/>
  <c r="AS150" i="48" s="1"/>
  <c r="AT149" i="48"/>
  <c r="AT150" i="48" s="1"/>
  <c r="AU149" i="48"/>
  <c r="AV149" i="48"/>
  <c r="AV150" i="48" s="1"/>
  <c r="AW149" i="48"/>
  <c r="AX149" i="48"/>
  <c r="AX150" i="48" s="1"/>
  <c r="AY149" i="48"/>
  <c r="AZ149" i="48"/>
  <c r="AZ150" i="48" s="1"/>
  <c r="BA149" i="48"/>
  <c r="BA150" i="48" s="1"/>
  <c r="BB149" i="48"/>
  <c r="BC149" i="48"/>
  <c r="BD149" i="48"/>
  <c r="BD150" i="48" s="1"/>
  <c r="BE149" i="48"/>
  <c r="BE150" i="48" s="1"/>
  <c r="BF149" i="48"/>
  <c r="BF150" i="48" s="1"/>
  <c r="BG149" i="48"/>
  <c r="BG150" i="48" s="1"/>
  <c r="BH149" i="48"/>
  <c r="BH150" i="48" s="1"/>
  <c r="BI149" i="48"/>
  <c r="BI150" i="48" s="1"/>
  <c r="BJ149" i="48"/>
  <c r="BJ150" i="48" s="1"/>
  <c r="BK149" i="48"/>
  <c r="BK150" i="48" s="1"/>
  <c r="BL149" i="48"/>
  <c r="BL150" i="48" s="1"/>
  <c r="BM149" i="48"/>
  <c r="BM150" i="48" s="1"/>
  <c r="BN149" i="48"/>
  <c r="BO149" i="48"/>
  <c r="BO150" i="48" s="1"/>
  <c r="BP149" i="48"/>
  <c r="BP150" i="48" s="1"/>
  <c r="BQ149" i="48"/>
  <c r="BQ150" i="48" s="1"/>
  <c r="BR149" i="48"/>
  <c r="BR150" i="48" s="1"/>
  <c r="BS149" i="48"/>
  <c r="BT149" i="48"/>
  <c r="BT150" i="48" s="1"/>
  <c r="BU149" i="48"/>
  <c r="BV149" i="48"/>
  <c r="BV150" i="48" s="1"/>
  <c r="BW149" i="48"/>
  <c r="BW150" i="48" s="1"/>
  <c r="BX149" i="48"/>
  <c r="BX150" i="48" s="1"/>
  <c r="BY149" i="48"/>
  <c r="BZ149" i="48"/>
  <c r="BZ150" i="48" s="1"/>
  <c r="CA149" i="48"/>
  <c r="CB149" i="48"/>
  <c r="CB150" i="48" s="1"/>
  <c r="CC149" i="48"/>
  <c r="CC150" i="48" s="1"/>
  <c r="CD149" i="48"/>
  <c r="CD150" i="48" s="1"/>
  <c r="CE149" i="48"/>
  <c r="CF149" i="48"/>
  <c r="CF150" i="48" s="1"/>
  <c r="CG149" i="48"/>
  <c r="CH149" i="48"/>
  <c r="CH150" i="48" s="1"/>
  <c r="CI149" i="48"/>
  <c r="CJ149" i="48"/>
  <c r="CJ150" i="48" s="1"/>
  <c r="CK149" i="48"/>
  <c r="CK150" i="48" s="1"/>
  <c r="CL149" i="48"/>
  <c r="CM149" i="48"/>
  <c r="CN149" i="48"/>
  <c r="CN150" i="48" s="1"/>
  <c r="CO149" i="48"/>
  <c r="CO150" i="48" s="1"/>
  <c r="CP149" i="48"/>
  <c r="CP150" i="48" s="1"/>
  <c r="CQ149" i="48"/>
  <c r="CQ150" i="48" s="1"/>
  <c r="CR149" i="48"/>
  <c r="CR150" i="48" s="1"/>
  <c r="CS149" i="48"/>
  <c r="CS150" i="48" s="1"/>
  <c r="CT149" i="48"/>
  <c r="CT150" i="48" s="1"/>
  <c r="CU149" i="48"/>
  <c r="CU150" i="48" s="1"/>
  <c r="CV149" i="48"/>
  <c r="CV150" i="48" s="1"/>
  <c r="CW149" i="48"/>
  <c r="CW150" i="48" s="1"/>
  <c r="CX149" i="48"/>
  <c r="CY149" i="48"/>
  <c r="CY150" i="48" s="1"/>
  <c r="CZ149" i="48"/>
  <c r="CZ150" i="48" s="1"/>
  <c r="DA149" i="48"/>
  <c r="DA150" i="48" s="1"/>
  <c r="DB149" i="48"/>
  <c r="DB150" i="48" s="1"/>
  <c r="DC149" i="48"/>
  <c r="DD149" i="48"/>
  <c r="DD150" i="48" s="1"/>
  <c r="DE149" i="48"/>
  <c r="DF149" i="48"/>
  <c r="DF150" i="48" s="1"/>
  <c r="DG149" i="48"/>
  <c r="DG150" i="48" s="1"/>
  <c r="DH149" i="48"/>
  <c r="DH150" i="48" s="1"/>
  <c r="DI149" i="48"/>
  <c r="DJ149" i="48"/>
  <c r="DJ150" i="48" s="1"/>
  <c r="DK149" i="48"/>
  <c r="DL149" i="48"/>
  <c r="DL150" i="48" s="1"/>
  <c r="DM149" i="48"/>
  <c r="DM150" i="48" s="1"/>
  <c r="DN149" i="48"/>
  <c r="DN150" i="48" s="1"/>
  <c r="DO149" i="48"/>
  <c r="DP149" i="48"/>
  <c r="DP150" i="48" s="1"/>
  <c r="DQ149" i="48"/>
  <c r="DQ150" i="48" s="1"/>
  <c r="DR149" i="48"/>
  <c r="DR150" i="48" s="1"/>
  <c r="DS149" i="48"/>
  <c r="DT149" i="48"/>
  <c r="DT150" i="48" s="1"/>
  <c r="DU149" i="48"/>
  <c r="DU150" i="48" s="1"/>
  <c r="DV149" i="48"/>
  <c r="DW149" i="48"/>
  <c r="DX149" i="48"/>
  <c r="DX150" i="48" s="1"/>
  <c r="DY149" i="48"/>
  <c r="DY150" i="48" s="1"/>
  <c r="DZ149" i="48"/>
  <c r="DZ150" i="48" s="1"/>
  <c r="EA149" i="48"/>
  <c r="EB149" i="48"/>
  <c r="EB150" i="48" s="1"/>
  <c r="EC149" i="48"/>
  <c r="ED149" i="48"/>
  <c r="ED150" i="48" s="1"/>
  <c r="EE149" i="48"/>
  <c r="EE150" i="48" s="1"/>
  <c r="EF149" i="48"/>
  <c r="EF150" i="48" s="1"/>
  <c r="EG149" i="48"/>
  <c r="EG150" i="48" s="1"/>
  <c r="EH149" i="48"/>
  <c r="EH150" i="48" s="1"/>
  <c r="EI149" i="48"/>
  <c r="EI150" i="48" s="1"/>
  <c r="EJ149" i="48"/>
  <c r="EJ150" i="48" s="1"/>
  <c r="EK149" i="48"/>
  <c r="EK150" i="48" s="1"/>
  <c r="EL149" i="48"/>
  <c r="EL150" i="48" s="1"/>
  <c r="EM149" i="48"/>
  <c r="EN149" i="48"/>
  <c r="EO149" i="48"/>
  <c r="EO150" i="48" s="1"/>
  <c r="EP149" i="48"/>
  <c r="EP150" i="48" s="1"/>
  <c r="EQ149" i="48"/>
  <c r="EQ150" i="48" s="1"/>
  <c r="ER149" i="48"/>
  <c r="ER150" i="48" s="1"/>
  <c r="ES149" i="48"/>
  <c r="ET149" i="48"/>
  <c r="ET150" i="48" s="1"/>
  <c r="EU149" i="48"/>
  <c r="EU150" i="48" s="1"/>
  <c r="EV149" i="48"/>
  <c r="EV150" i="48" s="1"/>
  <c r="EW149" i="48"/>
  <c r="EW150" i="48" s="1"/>
  <c r="EX149" i="48"/>
  <c r="EX150" i="48" s="1"/>
  <c r="EY149" i="48"/>
  <c r="EY150" i="48" s="1"/>
  <c r="EZ149" i="48"/>
  <c r="FA149" i="48"/>
  <c r="FA150" i="48" s="1"/>
  <c r="FB149" i="48"/>
  <c r="FB150" i="48" s="1"/>
  <c r="FC149" i="48"/>
  <c r="FD149" i="48"/>
  <c r="FD150" i="48" s="1"/>
  <c r="FE149" i="48"/>
  <c r="FE150" i="48" s="1"/>
  <c r="FF149" i="48"/>
  <c r="FG149" i="48"/>
  <c r="FG150" i="48" s="1"/>
  <c r="FH149" i="48"/>
  <c r="FH150" i="48" s="1"/>
  <c r="FI149" i="48"/>
  <c r="FJ149" i="48"/>
  <c r="FJ150" i="48" s="1"/>
  <c r="FK149" i="48"/>
  <c r="FK150" i="48" s="1"/>
  <c r="FL149" i="48"/>
  <c r="FL150" i="48" s="1"/>
  <c r="FM149" i="48"/>
  <c r="FM150" i="48" s="1"/>
  <c r="FN149" i="48"/>
  <c r="FN150" i="48" s="1"/>
  <c r="FO149" i="48"/>
  <c r="FP149" i="48"/>
  <c r="FP150" i="48" s="1"/>
  <c r="FQ149" i="48"/>
  <c r="FQ150" i="48" s="1"/>
  <c r="FR149" i="48"/>
  <c r="FS149" i="48"/>
  <c r="FT149" i="48"/>
  <c r="FT150" i="48" s="1"/>
  <c r="FU149" i="48"/>
  <c r="FU150" i="48" s="1"/>
  <c r="FV149" i="48"/>
  <c r="FV150" i="48" s="1"/>
  <c r="FW149" i="48"/>
  <c r="FX149" i="48"/>
  <c r="FX150" i="48" s="1"/>
  <c r="FY149" i="48"/>
  <c r="FZ149" i="48"/>
  <c r="FZ150" i="48" s="1"/>
  <c r="GA149" i="48"/>
  <c r="GA150" i="48" s="1"/>
  <c r="GB149" i="48"/>
  <c r="GB150" i="48" s="1"/>
  <c r="GC149" i="48"/>
  <c r="GC150" i="48" s="1"/>
  <c r="GD149" i="48"/>
  <c r="GD150" i="48" s="1"/>
  <c r="GE149" i="48"/>
  <c r="GE150" i="48" s="1"/>
  <c r="GF149" i="48"/>
  <c r="GF150" i="48" s="1"/>
  <c r="GG149" i="48"/>
  <c r="GG150" i="48" s="1"/>
  <c r="GH149" i="48"/>
  <c r="GH150" i="48" s="1"/>
  <c r="GI149" i="48"/>
  <c r="GJ149" i="48"/>
  <c r="GK149" i="48"/>
  <c r="GK150" i="48" s="1"/>
  <c r="GL149" i="48"/>
  <c r="GL150" i="48" s="1"/>
  <c r="GM149" i="48"/>
  <c r="GM150" i="48" s="1"/>
  <c r="GN149" i="48"/>
  <c r="GN150" i="48" s="1"/>
  <c r="GO149" i="48"/>
  <c r="GP149" i="48"/>
  <c r="GP150" i="48" s="1"/>
  <c r="GQ149" i="48"/>
  <c r="GQ150" i="48" s="1"/>
  <c r="GR149" i="48"/>
  <c r="GR150" i="48" s="1"/>
  <c r="GS149" i="48"/>
  <c r="GS150" i="48" s="1"/>
  <c r="GT149" i="48"/>
  <c r="GT150" i="48" s="1"/>
  <c r="GU149" i="48"/>
  <c r="GU150" i="48" s="1"/>
  <c r="GV149" i="48"/>
  <c r="GW149" i="48"/>
  <c r="GW150" i="48" s="1"/>
  <c r="GX149" i="48"/>
  <c r="GX150" i="48" s="1"/>
  <c r="GY149" i="48"/>
  <c r="GZ149" i="48"/>
  <c r="GZ150" i="48" s="1"/>
  <c r="HA149" i="48"/>
  <c r="HA150" i="48" s="1"/>
  <c r="HB149" i="48"/>
  <c r="HC149" i="48"/>
  <c r="HC150" i="48" s="1"/>
  <c r="HD149" i="48"/>
  <c r="HD150" i="48" s="1"/>
  <c r="HE149" i="48"/>
  <c r="HF149" i="48"/>
  <c r="HF150" i="48" s="1"/>
  <c r="HG149" i="48"/>
  <c r="HG150" i="48" s="1"/>
  <c r="HH149" i="48"/>
  <c r="HH150" i="48" s="1"/>
  <c r="HI149" i="48"/>
  <c r="HI150" i="48" s="1"/>
  <c r="HJ149" i="48"/>
  <c r="HJ150" i="48" s="1"/>
  <c r="HK149" i="48"/>
  <c r="HL149" i="48"/>
  <c r="HL150" i="48" s="1"/>
  <c r="HM149" i="48"/>
  <c r="HM150" i="48" s="1"/>
  <c r="HN149" i="48"/>
  <c r="HO149" i="48"/>
  <c r="HP149" i="48"/>
  <c r="HP150" i="48" s="1"/>
  <c r="HQ149" i="48"/>
  <c r="HQ150" i="48" s="1"/>
  <c r="HR149" i="48"/>
  <c r="HR150" i="48" s="1"/>
  <c r="HS149" i="48"/>
  <c r="HT149" i="48"/>
  <c r="HT150" i="48" s="1"/>
  <c r="HU149" i="48"/>
  <c r="HV149" i="48"/>
  <c r="HV150" i="48" s="1"/>
  <c r="HW149" i="48"/>
  <c r="HW150" i="48" s="1"/>
  <c r="HX149" i="48"/>
  <c r="HX150" i="48" s="1"/>
  <c r="HY149" i="48"/>
  <c r="HY150" i="48" s="1"/>
  <c r="HZ149" i="48"/>
  <c r="HZ150" i="48" s="1"/>
  <c r="IA149" i="48"/>
  <c r="IA150" i="48" s="1"/>
  <c r="IB149" i="48"/>
  <c r="IB150" i="48" s="1"/>
  <c r="IC149" i="48"/>
  <c r="IC150" i="48" s="1"/>
  <c r="ID149" i="48"/>
  <c r="ID150" i="48" s="1"/>
  <c r="IE149" i="48"/>
  <c r="IF149" i="48"/>
  <c r="IG149" i="48"/>
  <c r="IG150" i="48" s="1"/>
  <c r="IH149" i="48"/>
  <c r="IH150" i="48" s="1"/>
  <c r="II149" i="48"/>
  <c r="II150" i="48" s="1"/>
  <c r="IJ149" i="48"/>
  <c r="IJ150" i="48" s="1"/>
  <c r="IK149" i="48"/>
  <c r="IL149" i="48"/>
  <c r="IL150" i="48" s="1"/>
  <c r="IM149" i="48"/>
  <c r="IM150" i="48" s="1"/>
  <c r="IN149" i="48"/>
  <c r="IN150" i="48" s="1"/>
  <c r="IO149" i="48"/>
  <c r="IO150" i="48" s="1"/>
  <c r="IP149" i="48"/>
  <c r="IP150" i="48" s="1"/>
  <c r="IQ149" i="48"/>
  <c r="IQ150" i="48" s="1"/>
  <c r="IR149" i="48"/>
  <c r="IS149" i="48"/>
  <c r="IS150" i="48" s="1"/>
  <c r="IT149" i="48"/>
  <c r="IT150" i="48" s="1"/>
  <c r="IU149" i="48"/>
  <c r="IV149" i="48"/>
  <c r="IV150" i="48" s="1"/>
  <c r="IW149" i="48"/>
  <c r="IW150" i="48" s="1"/>
  <c r="IX149" i="48"/>
  <c r="IY149" i="48"/>
  <c r="IY150" i="48" s="1"/>
  <c r="IZ149" i="48"/>
  <c r="IZ150" i="48" s="1"/>
  <c r="JA149" i="48"/>
  <c r="JB149" i="48"/>
  <c r="JB150" i="48" s="1"/>
  <c r="JC149" i="48"/>
  <c r="JC150" i="48" s="1"/>
  <c r="JD149" i="48"/>
  <c r="JD150" i="48" s="1"/>
  <c r="JE149" i="48"/>
  <c r="JE150" i="48" s="1"/>
  <c r="JF149" i="48"/>
  <c r="JF150" i="48" s="1"/>
  <c r="JG149" i="48"/>
  <c r="JH149" i="48"/>
  <c r="JH150" i="48" s="1"/>
  <c r="JI149" i="48"/>
  <c r="JI150" i="48" s="1"/>
  <c r="JJ149" i="48"/>
  <c r="JK149" i="48"/>
  <c r="JL149" i="48"/>
  <c r="JL150" i="48" s="1"/>
  <c r="JM149" i="48"/>
  <c r="JM150" i="48" s="1"/>
  <c r="JN149" i="48"/>
  <c r="JN150" i="48" s="1"/>
  <c r="JO149" i="48"/>
  <c r="JP149" i="48"/>
  <c r="JP150" i="48" s="1"/>
  <c r="JQ149" i="48"/>
  <c r="JR149" i="48"/>
  <c r="JR150" i="48" s="1"/>
  <c r="JS149" i="48"/>
  <c r="JS150" i="48" s="1"/>
  <c r="JT149" i="48"/>
  <c r="JT150" i="48" s="1"/>
  <c r="JU149" i="48"/>
  <c r="JU150" i="48" s="1"/>
  <c r="JV149" i="48"/>
  <c r="JV150" i="48" s="1"/>
  <c r="JW149" i="48"/>
  <c r="JW150" i="48" s="1"/>
  <c r="JX149" i="48"/>
  <c r="JX150" i="48" s="1"/>
  <c r="JY149" i="48"/>
  <c r="JY150" i="48" s="1"/>
  <c r="JZ149" i="48"/>
  <c r="JZ150" i="48" s="1"/>
  <c r="KA149" i="48"/>
  <c r="KB149" i="48"/>
  <c r="KC149" i="48"/>
  <c r="KC150" i="48" s="1"/>
  <c r="KD149" i="48"/>
  <c r="KD150" i="48" s="1"/>
  <c r="KE149" i="48"/>
  <c r="KE150" i="48" s="1"/>
  <c r="KF149" i="48"/>
  <c r="KF150" i="48" s="1"/>
  <c r="KG149" i="48"/>
  <c r="KH149" i="48"/>
  <c r="KH150" i="48" s="1"/>
  <c r="KI149" i="48"/>
  <c r="KI150" i="48" s="1"/>
  <c r="KJ149" i="48"/>
  <c r="KJ150" i="48" s="1"/>
  <c r="KK149" i="48"/>
  <c r="KK150" i="48" s="1"/>
  <c r="KL149" i="48"/>
  <c r="KL150" i="48" s="1"/>
  <c r="KM149" i="48"/>
  <c r="KM150" i="48" s="1"/>
  <c r="KN149" i="48"/>
  <c r="KO149" i="48"/>
  <c r="KO150" i="48" s="1"/>
  <c r="KP149" i="48"/>
  <c r="KP150" i="48" s="1"/>
  <c r="KQ149" i="48"/>
  <c r="KR149" i="48"/>
  <c r="KR150" i="48" s="1"/>
  <c r="KS149" i="48"/>
  <c r="KS150" i="48" s="1"/>
  <c r="KT149" i="48"/>
  <c r="KU149" i="48"/>
  <c r="KU150" i="48" s="1"/>
  <c r="KV149" i="48"/>
  <c r="KV150" i="48" s="1"/>
  <c r="KW149" i="48"/>
  <c r="KX149" i="48"/>
  <c r="KX150" i="48" s="1"/>
  <c r="KY149" i="48"/>
  <c r="KY150" i="48" s="1"/>
  <c r="KZ149" i="48"/>
  <c r="KZ150" i="48" s="1"/>
  <c r="LA149" i="48"/>
  <c r="LA150" i="48" s="1"/>
  <c r="LB149" i="48"/>
  <c r="LB150" i="48" s="1"/>
  <c r="LC149" i="48"/>
  <c r="LD149" i="48"/>
  <c r="LD150" i="48" s="1"/>
  <c r="LE149" i="48"/>
  <c r="LE150" i="48" s="1"/>
  <c r="LF149" i="48"/>
  <c r="LG149" i="48"/>
  <c r="LH149" i="48"/>
  <c r="LH150" i="48" s="1"/>
  <c r="LI149" i="48"/>
  <c r="LI150" i="48" s="1"/>
  <c r="LJ149" i="48"/>
  <c r="LJ150" i="48" s="1"/>
  <c r="LK149" i="48"/>
  <c r="LL149" i="48"/>
  <c r="LL150" i="48" s="1"/>
  <c r="LM149" i="48"/>
  <c r="LN149" i="48"/>
  <c r="LN150" i="48" s="1"/>
  <c r="LO149" i="48"/>
  <c r="LO150" i="48" s="1"/>
  <c r="LP149" i="48"/>
  <c r="LP150" i="48" s="1"/>
  <c r="LQ149" i="48"/>
  <c r="LQ150" i="48" s="1"/>
  <c r="LR149" i="48"/>
  <c r="LR150" i="48" s="1"/>
  <c r="LS149" i="48"/>
  <c r="LS150" i="48" s="1"/>
  <c r="LT149" i="48"/>
  <c r="LT150" i="48" s="1"/>
  <c r="LU149" i="48"/>
  <c r="LU150" i="48" s="1"/>
  <c r="LV149" i="48"/>
  <c r="LV150" i="48" s="1"/>
  <c r="LW149" i="48"/>
  <c r="LX149" i="48"/>
  <c r="LY149" i="48"/>
  <c r="LY150" i="48" s="1"/>
  <c r="LZ149" i="48"/>
  <c r="LZ150" i="48" s="1"/>
  <c r="MA149" i="48"/>
  <c r="MA150" i="48" s="1"/>
  <c r="MB149" i="48"/>
  <c r="MB150" i="48" s="1"/>
  <c r="MC149" i="48"/>
  <c r="MD149" i="48"/>
  <c r="MD150" i="48" s="1"/>
  <c r="ME149" i="48"/>
  <c r="ME150" i="48" s="1"/>
  <c r="MF149" i="48"/>
  <c r="MF150" i="48" s="1"/>
  <c r="MG149" i="48"/>
  <c r="MG150" i="48" s="1"/>
  <c r="MH149" i="48"/>
  <c r="MH150" i="48" s="1"/>
  <c r="MI149" i="48"/>
  <c r="MI150" i="48" s="1"/>
  <c r="MJ149" i="48"/>
  <c r="MK149" i="48"/>
  <c r="MK150" i="48" s="1"/>
  <c r="ML149" i="48"/>
  <c r="ML150" i="48" s="1"/>
  <c r="MM149" i="48"/>
  <c r="MN149" i="48"/>
  <c r="MN150" i="48" s="1"/>
  <c r="MO149" i="48"/>
  <c r="MO150" i="48" s="1"/>
  <c r="MP149" i="48"/>
  <c r="MQ149" i="48"/>
  <c r="MQ150" i="48" s="1"/>
  <c r="MR149" i="48"/>
  <c r="MR150" i="48" s="1"/>
  <c r="MS149" i="48"/>
  <c r="MT149" i="48"/>
  <c r="MT150" i="48" s="1"/>
  <c r="MU149" i="48"/>
  <c r="MU150" i="48" s="1"/>
  <c r="MV149" i="48"/>
  <c r="MV150" i="48" s="1"/>
  <c r="MW149" i="48"/>
  <c r="MW150" i="48" s="1"/>
  <c r="MX149" i="48"/>
  <c r="MX150" i="48" s="1"/>
  <c r="MY149" i="48"/>
  <c r="MZ149" i="48"/>
  <c r="MZ150" i="48" s="1"/>
  <c r="NA149" i="48"/>
  <c r="NA150" i="48" s="1"/>
  <c r="NB149" i="48"/>
  <c r="NC149" i="48"/>
  <c r="ND149" i="48"/>
  <c r="ND150" i="48" s="1"/>
  <c r="NE149" i="48"/>
  <c r="NE150" i="48" s="1"/>
  <c r="NF149" i="48"/>
  <c r="NF150" i="48" s="1"/>
  <c r="NG149" i="48"/>
  <c r="NH149" i="48"/>
  <c r="NH150" i="48" s="1"/>
  <c r="NI149" i="48"/>
  <c r="NJ149" i="48"/>
  <c r="NJ150" i="48" s="1"/>
  <c r="NK149" i="48"/>
  <c r="NK150" i="48" s="1"/>
  <c r="NL149" i="48"/>
  <c r="NL150" i="48" s="1"/>
  <c r="NM149" i="48"/>
  <c r="NM150" i="48" s="1"/>
  <c r="NN149" i="48"/>
  <c r="NN150" i="48" s="1"/>
  <c r="NO149" i="48"/>
  <c r="NO150" i="48" s="1"/>
  <c r="NP149" i="48"/>
  <c r="NP150" i="48" s="1"/>
  <c r="NQ149" i="48"/>
  <c r="NQ150" i="48" s="1"/>
  <c r="NR149" i="48"/>
  <c r="NR150" i="48" s="1"/>
  <c r="NS149" i="48"/>
  <c r="NT149" i="48"/>
  <c r="NU149" i="48"/>
  <c r="NU150" i="48" s="1"/>
  <c r="NV149" i="48"/>
  <c r="NV150" i="48" s="1"/>
  <c r="NW149" i="48"/>
  <c r="NW150" i="48" s="1"/>
  <c r="NX149" i="48"/>
  <c r="NX150" i="48" s="1"/>
  <c r="NY149" i="48"/>
  <c r="NZ149" i="48"/>
  <c r="NZ150" i="48" s="1"/>
  <c r="OA149" i="48"/>
  <c r="OA150" i="48" s="1"/>
  <c r="OB149" i="48"/>
  <c r="OB150" i="48" s="1"/>
  <c r="OC149" i="48"/>
  <c r="OC150" i="48" s="1"/>
  <c r="OD149" i="48"/>
  <c r="OD150" i="48" s="1"/>
  <c r="OE149" i="48"/>
  <c r="OE150" i="48" s="1"/>
  <c r="OF149" i="48"/>
  <c r="OG149" i="48"/>
  <c r="OG150" i="48" s="1"/>
  <c r="OH149" i="48"/>
  <c r="OH150" i="48" s="1"/>
  <c r="OI149" i="48"/>
  <c r="OJ149" i="48"/>
  <c r="OJ150" i="48" s="1"/>
  <c r="OK149" i="48"/>
  <c r="OK150" i="48" s="1"/>
  <c r="OL149" i="48"/>
  <c r="OM149" i="48"/>
  <c r="OM150" i="48" s="1"/>
  <c r="ON149" i="48"/>
  <c r="ON150" i="48" s="1"/>
  <c r="OO149" i="48"/>
  <c r="OP149" i="48"/>
  <c r="OP150" i="48" s="1"/>
  <c r="OQ149" i="48"/>
  <c r="OQ150" i="48" s="1"/>
  <c r="OR149" i="48"/>
  <c r="OR150" i="48" s="1"/>
  <c r="OS149" i="48"/>
  <c r="OS150" i="48" s="1"/>
  <c r="OT149" i="48"/>
  <c r="OT150" i="48" s="1"/>
  <c r="OU149" i="48"/>
  <c r="OV149" i="48"/>
  <c r="OV150" i="48" s="1"/>
  <c r="OW149" i="48"/>
  <c r="OW150" i="48" s="1"/>
  <c r="OX149" i="48"/>
  <c r="OY149" i="48"/>
  <c r="OZ149" i="48"/>
  <c r="OZ150" i="48" s="1"/>
  <c r="PA149" i="48"/>
  <c r="PA150" i="48" s="1"/>
  <c r="PB149" i="48"/>
  <c r="PB150" i="48" s="1"/>
  <c r="PC149" i="48"/>
  <c r="PD149" i="48"/>
  <c r="PD150" i="48" s="1"/>
  <c r="PE149" i="48"/>
  <c r="PF149" i="48"/>
  <c r="PF150" i="48" s="1"/>
  <c r="PG149" i="48"/>
  <c r="PG150" i="48" s="1"/>
  <c r="PH149" i="48"/>
  <c r="PH150" i="48" s="1"/>
  <c r="PI149" i="48"/>
  <c r="PI150" i="48" s="1"/>
  <c r="PJ149" i="48"/>
  <c r="PJ150" i="48" s="1"/>
  <c r="PK149" i="48"/>
  <c r="PK150" i="48" s="1"/>
  <c r="PL149" i="48"/>
  <c r="PL150" i="48" s="1"/>
  <c r="PM149" i="48"/>
  <c r="PM150" i="48" s="1"/>
  <c r="PN149" i="48"/>
  <c r="PN150" i="48" s="1"/>
  <c r="PO149" i="48"/>
  <c r="PP149" i="48"/>
  <c r="PQ149" i="48"/>
  <c r="PQ150" i="48" s="1"/>
  <c r="PR149" i="48"/>
  <c r="PR150" i="48" s="1"/>
  <c r="PS149" i="48"/>
  <c r="PS150" i="48" s="1"/>
  <c r="PT149" i="48"/>
  <c r="PT150" i="48" s="1"/>
  <c r="PU149" i="48"/>
  <c r="PV149" i="48"/>
  <c r="PV150" i="48" s="1"/>
  <c r="PW149" i="48"/>
  <c r="PW150" i="48" s="1"/>
  <c r="PX149" i="48"/>
  <c r="PX150" i="48" s="1"/>
  <c r="PY149" i="48"/>
  <c r="PY150" i="48" s="1"/>
  <c r="PZ149" i="48"/>
  <c r="PZ150" i="48" s="1"/>
  <c r="QA149" i="48"/>
  <c r="QA150" i="48" s="1"/>
  <c r="QB149" i="48"/>
  <c r="QC149" i="48"/>
  <c r="QC150" i="48" s="1"/>
  <c r="QD149" i="48"/>
  <c r="QD150" i="48" s="1"/>
  <c r="QE149" i="48"/>
  <c r="QF149" i="48"/>
  <c r="QF150" i="48" s="1"/>
  <c r="QG149" i="48"/>
  <c r="QG150" i="48" s="1"/>
  <c r="QH149" i="48"/>
  <c r="QI149" i="48"/>
  <c r="QI150" i="48" s="1"/>
  <c r="QJ149" i="48"/>
  <c r="QJ150" i="48" s="1"/>
  <c r="QK149" i="48"/>
  <c r="QL149" i="48"/>
  <c r="QL150" i="48" s="1"/>
  <c r="QM149" i="48"/>
  <c r="QM150" i="48" s="1"/>
  <c r="QN149" i="48"/>
  <c r="QN150" i="48" s="1"/>
  <c r="QO149" i="48"/>
  <c r="QO150" i="48" s="1"/>
  <c r="QP149" i="48"/>
  <c r="QP150" i="48" s="1"/>
  <c r="QQ149" i="48"/>
  <c r="QR149" i="48"/>
  <c r="QR150" i="48" s="1"/>
  <c r="QS149" i="48"/>
  <c r="QS150" i="48" s="1"/>
  <c r="QT149" i="48"/>
  <c r="QU149" i="48"/>
  <c r="QV149" i="48"/>
  <c r="QV150" i="48" s="1"/>
  <c r="QW149" i="48"/>
  <c r="QW150" i="48" s="1"/>
  <c r="QX149" i="48"/>
  <c r="QX150" i="48" s="1"/>
  <c r="QY149" i="48"/>
  <c r="QZ149" i="48"/>
  <c r="QZ150" i="48" s="1"/>
  <c r="RA149" i="48"/>
  <c r="RB149" i="48"/>
  <c r="RB150" i="48" s="1"/>
  <c r="RC149" i="48"/>
  <c r="RC150" i="48" s="1"/>
  <c r="RD149" i="48"/>
  <c r="RD150" i="48" s="1"/>
  <c r="RE149" i="48"/>
  <c r="RE150" i="48" s="1"/>
  <c r="RF149" i="48"/>
  <c r="RF150" i="48" s="1"/>
  <c r="RG149" i="48"/>
  <c r="RG150" i="48" s="1"/>
  <c r="RH149" i="48"/>
  <c r="RH150" i="48" s="1"/>
  <c r="RI149" i="48"/>
  <c r="RI150" i="48" s="1"/>
  <c r="RJ149" i="48"/>
  <c r="RJ150" i="48" s="1"/>
  <c r="RK149" i="48"/>
  <c r="RL149" i="48"/>
  <c r="RM149" i="48"/>
  <c r="RM150" i="48" s="1"/>
  <c r="RN149" i="48"/>
  <c r="RN150" i="48" s="1"/>
  <c r="RO149" i="48"/>
  <c r="RO150" i="48" s="1"/>
  <c r="RP149" i="48"/>
  <c r="RP150" i="48" s="1"/>
  <c r="RQ149" i="48"/>
  <c r="RR149" i="48"/>
  <c r="RR150" i="48" s="1"/>
  <c r="RS149" i="48"/>
  <c r="RS150" i="48" s="1"/>
  <c r="RT149" i="48"/>
  <c r="RT150" i="48" s="1"/>
  <c r="RU149" i="48"/>
  <c r="RU150" i="48" s="1"/>
  <c r="RV149" i="48"/>
  <c r="RV150" i="48" s="1"/>
  <c r="RW149" i="48"/>
  <c r="RW150" i="48" s="1"/>
  <c r="RX149" i="48"/>
  <c r="RY149" i="48"/>
  <c r="RY150" i="48" s="1"/>
  <c r="RZ149" i="48"/>
  <c r="RZ150" i="48" s="1"/>
  <c r="SA149" i="48"/>
  <c r="SB149" i="48"/>
  <c r="SB150" i="48" s="1"/>
  <c r="SC149" i="48"/>
  <c r="SC150" i="48" s="1"/>
  <c r="SD149" i="48"/>
  <c r="SE149" i="48"/>
  <c r="SE150" i="48" s="1"/>
  <c r="SF149" i="48"/>
  <c r="SF150" i="48" s="1"/>
  <c r="SG149" i="48"/>
  <c r="SH149" i="48"/>
  <c r="SH150" i="48" s="1"/>
  <c r="SI149" i="48"/>
  <c r="SI150" i="48" s="1"/>
  <c r="SJ149" i="48"/>
  <c r="SJ150" i="48" s="1"/>
  <c r="SK149" i="48"/>
  <c r="SK150" i="48" s="1"/>
  <c r="SL149" i="48"/>
  <c r="SL150" i="48" s="1"/>
  <c r="SM149" i="48"/>
  <c r="SN149" i="48"/>
  <c r="SN150" i="48" s="1"/>
  <c r="SO149" i="48"/>
  <c r="SO150" i="48" s="1"/>
  <c r="SP149" i="48"/>
  <c r="SQ149" i="48"/>
  <c r="SR149" i="48"/>
  <c r="SR150" i="48" s="1"/>
  <c r="SS149" i="48"/>
  <c r="SS150" i="48" s="1"/>
  <c r="ST149" i="48"/>
  <c r="ST150" i="48" s="1"/>
  <c r="SU149" i="48"/>
  <c r="SV149" i="48"/>
  <c r="SV150" i="48" s="1"/>
  <c r="SW149" i="48"/>
  <c r="SX149" i="48"/>
  <c r="SX150" i="48" s="1"/>
  <c r="SY149" i="48"/>
  <c r="SY150" i="48" s="1"/>
  <c r="SZ149" i="48"/>
  <c r="SZ150" i="48" s="1"/>
  <c r="TA149" i="48"/>
  <c r="TA150" i="48" s="1"/>
  <c r="TB149" i="48"/>
  <c r="TB150" i="48" s="1"/>
  <c r="TC149" i="48"/>
  <c r="TC150" i="48" s="1"/>
  <c r="TD149" i="48"/>
  <c r="TD150" i="48" s="1"/>
  <c r="TE149" i="48"/>
  <c r="TE150" i="48" s="1"/>
  <c r="TF149" i="48"/>
  <c r="TF150" i="48" s="1"/>
  <c r="TG149" i="48"/>
  <c r="TH149" i="48"/>
  <c r="TI149" i="48"/>
  <c r="TI150" i="48" s="1"/>
  <c r="TJ149" i="48"/>
  <c r="TJ150" i="48" s="1"/>
  <c r="TK149" i="48"/>
  <c r="TK150" i="48" s="1"/>
  <c r="TL149" i="48"/>
  <c r="TL150" i="48" s="1"/>
  <c r="TM149" i="48"/>
  <c r="TN149" i="48"/>
  <c r="TN150" i="48" s="1"/>
  <c r="TO149" i="48"/>
  <c r="TO150" i="48" s="1"/>
  <c r="TP149" i="48"/>
  <c r="TP150" i="48" s="1"/>
  <c r="TQ149" i="48"/>
  <c r="TQ150" i="48" s="1"/>
  <c r="TR149" i="48"/>
  <c r="TR150" i="48" s="1"/>
  <c r="TS149" i="48"/>
  <c r="TS150" i="48" s="1"/>
  <c r="TT149" i="48"/>
  <c r="TU149" i="48"/>
  <c r="TU150" i="48" s="1"/>
  <c r="TV149" i="48"/>
  <c r="TV150" i="48" s="1"/>
  <c r="TW149" i="48"/>
  <c r="TX149" i="48"/>
  <c r="TX150" i="48" s="1"/>
  <c r="TY149" i="48"/>
  <c r="TY150" i="48" s="1"/>
  <c r="TZ149" i="48"/>
  <c r="UA149" i="48"/>
  <c r="UA150" i="48" s="1"/>
  <c r="UB149" i="48"/>
  <c r="UB150" i="48" s="1"/>
  <c r="UC149" i="48"/>
  <c r="UD149" i="48"/>
  <c r="UD150" i="48" s="1"/>
  <c r="UE149" i="48"/>
  <c r="UE150" i="48" s="1"/>
  <c r="UF149" i="48"/>
  <c r="UF150" i="48" s="1"/>
  <c r="UG149" i="48"/>
  <c r="UG150" i="48" s="1"/>
  <c r="UH149" i="48"/>
  <c r="UH150" i="48" s="1"/>
  <c r="UI149" i="48"/>
  <c r="UJ149" i="48"/>
  <c r="UJ150" i="48" s="1"/>
  <c r="UK149" i="48"/>
  <c r="UK150" i="48" s="1"/>
  <c r="UL149" i="48"/>
  <c r="UM149" i="48"/>
  <c r="UN149" i="48"/>
  <c r="UN150" i="48" s="1"/>
  <c r="UO149" i="48"/>
  <c r="UO150" i="48" s="1"/>
  <c r="UP149" i="48"/>
  <c r="UP150" i="48" s="1"/>
  <c r="UQ149" i="48"/>
  <c r="UR149" i="48"/>
  <c r="UR150" i="48" s="1"/>
  <c r="US149" i="48"/>
  <c r="UT149" i="48"/>
  <c r="UT150" i="48" s="1"/>
  <c r="UU149" i="48"/>
  <c r="UU150" i="48" s="1"/>
  <c r="UV149" i="48"/>
  <c r="UV150" i="48" s="1"/>
  <c r="UW149" i="48"/>
  <c r="UW150" i="48" s="1"/>
  <c r="UX149" i="48"/>
  <c r="UX150" i="48" s="1"/>
  <c r="UY149" i="48"/>
  <c r="UY150" i="48" s="1"/>
  <c r="UZ149" i="48"/>
  <c r="UZ150" i="48" s="1"/>
  <c r="VA149" i="48"/>
  <c r="VA150" i="48" s="1"/>
  <c r="VB149" i="48"/>
  <c r="VB150" i="48" s="1"/>
  <c r="VC149" i="48"/>
  <c r="VD149" i="48"/>
  <c r="VE149" i="48"/>
  <c r="VE150" i="48" s="1"/>
  <c r="VF149" i="48"/>
  <c r="VF150" i="48" s="1"/>
  <c r="VG149" i="48"/>
  <c r="VG150" i="48" s="1"/>
  <c r="VH149" i="48"/>
  <c r="VH150" i="48" s="1"/>
  <c r="VI149" i="48"/>
  <c r="VJ149" i="48"/>
  <c r="VJ150" i="48" s="1"/>
  <c r="VK149" i="48"/>
  <c r="VK150" i="48" s="1"/>
  <c r="VL149" i="48"/>
  <c r="VL150" i="48" s="1"/>
  <c r="VM149" i="48"/>
  <c r="VM150" i="48" s="1"/>
  <c r="VN149" i="48"/>
  <c r="VN150" i="48" s="1"/>
  <c r="VO149" i="48"/>
  <c r="VO150" i="48" s="1"/>
  <c r="VP149" i="48"/>
  <c r="VQ149" i="48"/>
  <c r="VQ150" i="48" s="1"/>
  <c r="VR149" i="48"/>
  <c r="VR150" i="48" s="1"/>
  <c r="VS149" i="48"/>
  <c r="VT149" i="48"/>
  <c r="VT150" i="48" s="1"/>
  <c r="VU149" i="48"/>
  <c r="VU150" i="48" s="1"/>
  <c r="VV149" i="48"/>
  <c r="VW149" i="48"/>
  <c r="VW150" i="48" s="1"/>
  <c r="VX149" i="48"/>
  <c r="VX150" i="48" s="1"/>
  <c r="VY149" i="48"/>
  <c r="VZ149" i="48"/>
  <c r="VZ150" i="48" s="1"/>
  <c r="WA149" i="48"/>
  <c r="WA150" i="48" s="1"/>
  <c r="WB149" i="48"/>
  <c r="WB150" i="48" s="1"/>
  <c r="WC149" i="48"/>
  <c r="WC150" i="48" s="1"/>
  <c r="WD149" i="48"/>
  <c r="WD150" i="48" s="1"/>
  <c r="WE149" i="48"/>
  <c r="WF149" i="48"/>
  <c r="WF150" i="48" s="1"/>
  <c r="WG149" i="48"/>
  <c r="WG150" i="48" s="1"/>
  <c r="WH149" i="48"/>
  <c r="WI149" i="48"/>
  <c r="WJ149" i="48"/>
  <c r="WJ150" i="48" s="1"/>
  <c r="WK149" i="48"/>
  <c r="WK150" i="48" s="1"/>
  <c r="WL149" i="48"/>
  <c r="WL150" i="48" s="1"/>
  <c r="WM149" i="48"/>
  <c r="WN149" i="48"/>
  <c r="WN150" i="48" s="1"/>
  <c r="WO149" i="48"/>
  <c r="WP149" i="48"/>
  <c r="WP150" i="48" s="1"/>
  <c r="WQ149" i="48"/>
  <c r="WQ150" i="48" s="1"/>
  <c r="WR149" i="48"/>
  <c r="WR150" i="48" s="1"/>
  <c r="WS149" i="48"/>
  <c r="WS150" i="48" s="1"/>
  <c r="WT149" i="48"/>
  <c r="WT150" i="48" s="1"/>
  <c r="WU149" i="48"/>
  <c r="WU150" i="48" s="1"/>
  <c r="WV149" i="48"/>
  <c r="WV150" i="48" s="1"/>
  <c r="WW149" i="48"/>
  <c r="WW150" i="48" s="1"/>
  <c r="WX149" i="48"/>
  <c r="WX150" i="48" s="1"/>
  <c r="WY149" i="48"/>
  <c r="WZ149" i="48"/>
  <c r="XA149" i="48"/>
  <c r="XA150" i="48" s="1"/>
  <c r="XB149" i="48"/>
  <c r="XB150" i="48" s="1"/>
  <c r="XC149" i="48"/>
  <c r="XC150" i="48" s="1"/>
  <c r="XD149" i="48"/>
  <c r="XD150" i="48" s="1"/>
  <c r="XE149" i="48"/>
  <c r="XF149" i="48"/>
  <c r="XF150" i="48" s="1"/>
  <c r="XG149" i="48"/>
  <c r="XG150" i="48" s="1"/>
  <c r="XH149" i="48"/>
  <c r="XH150" i="48" s="1"/>
  <c r="XI149" i="48"/>
  <c r="XI150" i="48" s="1"/>
  <c r="XJ149" i="48"/>
  <c r="XJ150" i="48" s="1"/>
  <c r="XK149" i="48"/>
  <c r="XK150" i="48" s="1"/>
  <c r="XL149" i="48"/>
  <c r="XM149" i="48"/>
  <c r="XM150" i="48" s="1"/>
  <c r="XN149" i="48"/>
  <c r="XN150" i="48" s="1"/>
  <c r="XO149" i="48"/>
  <c r="XP149" i="48"/>
  <c r="XP150" i="48" s="1"/>
  <c r="XQ149" i="48"/>
  <c r="XQ150" i="48" s="1"/>
  <c r="XR149" i="48"/>
  <c r="XS149" i="48"/>
  <c r="XS150" i="48" s="1"/>
  <c r="XT149" i="48"/>
  <c r="XT150" i="48" s="1"/>
  <c r="XU149" i="48"/>
  <c r="XV149" i="48"/>
  <c r="XV150" i="48" s="1"/>
  <c r="XW149" i="48"/>
  <c r="XW150" i="48" s="1"/>
  <c r="XX149" i="48"/>
  <c r="XX150" i="48" s="1"/>
  <c r="XY149" i="48"/>
  <c r="XY150" i="48" s="1"/>
  <c r="XZ149" i="48"/>
  <c r="XZ150" i="48" s="1"/>
  <c r="YA149" i="48"/>
  <c r="YB149" i="48"/>
  <c r="YB150" i="48" s="1"/>
  <c r="YC149" i="48"/>
  <c r="YC150" i="48" s="1"/>
  <c r="YD149" i="48"/>
  <c r="YE149" i="48"/>
  <c r="YF149" i="48"/>
  <c r="YF150" i="48" s="1"/>
  <c r="YG149" i="48"/>
  <c r="YG150" i="48" s="1"/>
  <c r="YH149" i="48"/>
  <c r="YH150" i="48" s="1"/>
  <c r="YI149" i="48"/>
  <c r="YJ149" i="48"/>
  <c r="YJ150" i="48" s="1"/>
  <c r="YK149" i="48"/>
  <c r="YL149" i="48"/>
  <c r="YL150" i="48" s="1"/>
  <c r="YM149" i="48"/>
  <c r="YM150" i="48" s="1"/>
  <c r="YN149" i="48"/>
  <c r="YN150" i="48" s="1"/>
  <c r="YO149" i="48"/>
  <c r="YO150" i="48" s="1"/>
  <c r="YP149" i="48"/>
  <c r="YP150" i="48" s="1"/>
  <c r="YQ149" i="48"/>
  <c r="YQ150" i="48" s="1"/>
  <c r="YR149" i="48"/>
  <c r="YR150" i="48" s="1"/>
  <c r="YS149" i="48"/>
  <c r="YS150" i="48" s="1"/>
  <c r="YT149" i="48"/>
  <c r="YT150" i="48" s="1"/>
  <c r="YU149" i="48"/>
  <c r="YV149" i="48"/>
  <c r="YW149" i="48"/>
  <c r="YW150" i="48" s="1"/>
  <c r="YX149" i="48"/>
  <c r="YX150" i="48" s="1"/>
  <c r="YY149" i="48"/>
  <c r="YY150" i="48" s="1"/>
  <c r="YZ149" i="48"/>
  <c r="YZ150" i="48" s="1"/>
  <c r="ZA149" i="48"/>
  <c r="ZB149" i="48"/>
  <c r="ZB150" i="48" s="1"/>
  <c r="ZC149" i="48"/>
  <c r="ZC150" i="48" s="1"/>
  <c r="ZD149" i="48"/>
  <c r="ZD150" i="48" s="1"/>
  <c r="ZE149" i="48"/>
  <c r="ZE150" i="48" s="1"/>
  <c r="ZF149" i="48"/>
  <c r="ZF150" i="48" s="1"/>
  <c r="ZG149" i="48"/>
  <c r="ZG150" i="48" s="1"/>
  <c r="ZH149" i="48"/>
  <c r="ZI149" i="48"/>
  <c r="ZI150" i="48" s="1"/>
  <c r="ZJ149" i="48"/>
  <c r="ZJ150" i="48" s="1"/>
  <c r="ZK149" i="48"/>
  <c r="ZL149" i="48"/>
  <c r="ZL150" i="48" s="1"/>
  <c r="ZM149" i="48"/>
  <c r="ZM150" i="48" s="1"/>
  <c r="ZN149" i="48"/>
  <c r="ZO149" i="48"/>
  <c r="ZO150" i="48" s="1"/>
  <c r="ZP149" i="48"/>
  <c r="ZP150" i="48" s="1"/>
  <c r="ZQ149" i="48"/>
  <c r="ZR149" i="48"/>
  <c r="ZR150" i="48" s="1"/>
  <c r="ZS149" i="48"/>
  <c r="ZS150" i="48" s="1"/>
  <c r="ZT149" i="48"/>
  <c r="ZT150" i="48" s="1"/>
  <c r="ZU149" i="48"/>
  <c r="ZU150" i="48" s="1"/>
  <c r="ZV149" i="48"/>
  <c r="ZV150" i="48" s="1"/>
  <c r="ZW149" i="48"/>
  <c r="ZX149" i="48"/>
  <c r="ZX150" i="48" s="1"/>
  <c r="ZY149" i="48"/>
  <c r="ZY150" i="48" s="1"/>
  <c r="ZZ149" i="48"/>
  <c r="AAA149" i="48"/>
  <c r="AAB149" i="48"/>
  <c r="AAB150" i="48" s="1"/>
  <c r="AAC149" i="48"/>
  <c r="AAC150" i="48" s="1"/>
  <c r="AAD149" i="48"/>
  <c r="AAD150" i="48" s="1"/>
  <c r="AAE149" i="48"/>
  <c r="AAF149" i="48"/>
  <c r="AAF150" i="48" s="1"/>
  <c r="AAG149" i="48"/>
  <c r="AAH149" i="48"/>
  <c r="AAH150" i="48" s="1"/>
  <c r="AAI149" i="48"/>
  <c r="AAI150" i="48" s="1"/>
  <c r="AAJ149" i="48"/>
  <c r="AAJ150" i="48" s="1"/>
  <c r="AAK149" i="48"/>
  <c r="AAK150" i="48" s="1"/>
  <c r="AAL149" i="48"/>
  <c r="AAL150" i="48" s="1"/>
  <c r="AAM149" i="48"/>
  <c r="AAM150" i="48" s="1"/>
  <c r="AAN149" i="48"/>
  <c r="AAN150" i="48" s="1"/>
  <c r="AAO149" i="48"/>
  <c r="AAO150" i="48" s="1"/>
  <c r="AAP149" i="48"/>
  <c r="AAP150" i="48" s="1"/>
  <c r="AAQ149" i="48"/>
  <c r="AAR149" i="48"/>
  <c r="AAS149" i="48"/>
  <c r="AAS150" i="48" s="1"/>
  <c r="AAT149" i="48"/>
  <c r="AAT150" i="48" s="1"/>
  <c r="AAU149" i="48"/>
  <c r="AAU150" i="48" s="1"/>
  <c r="AAV149" i="48"/>
  <c r="AAV150" i="48" s="1"/>
  <c r="AAW149" i="48"/>
  <c r="AAX149" i="48"/>
  <c r="AAX150" i="48" s="1"/>
  <c r="AAY149" i="48"/>
  <c r="AAY150" i="48" s="1"/>
  <c r="AAZ149" i="48"/>
  <c r="AAZ150" i="48" s="1"/>
  <c r="ABA149" i="48"/>
  <c r="ABA150" i="48" s="1"/>
  <c r="ABB149" i="48"/>
  <c r="ABB150" i="48" s="1"/>
  <c r="ABC149" i="48"/>
  <c r="ABC150" i="48" s="1"/>
  <c r="ABD149" i="48"/>
  <c r="ABE149" i="48"/>
  <c r="ABE150" i="48" s="1"/>
  <c r="ABF149" i="48"/>
  <c r="ABF150" i="48" s="1"/>
  <c r="ABG149" i="48"/>
  <c r="ABH149" i="48"/>
  <c r="ABH150" i="48" s="1"/>
  <c r="ABI149" i="48"/>
  <c r="ABI150" i="48" s="1"/>
  <c r="ABJ149" i="48"/>
  <c r="ABK149" i="48"/>
  <c r="ABK150" i="48" s="1"/>
  <c r="ABL149" i="48"/>
  <c r="ABL150" i="48" s="1"/>
  <c r="ABM149" i="48"/>
  <c r="ABN149" i="48"/>
  <c r="ABN150" i="48" s="1"/>
  <c r="ABO149" i="48"/>
  <c r="ABO150" i="48" s="1"/>
  <c r="ABP149" i="48"/>
  <c r="ABP150" i="48" s="1"/>
  <c r="ABQ149" i="48"/>
  <c r="ABQ150" i="48" s="1"/>
  <c r="ABR149" i="48"/>
  <c r="ABR150" i="48" s="1"/>
  <c r="ABS149" i="48"/>
  <c r="ABT149" i="48"/>
  <c r="ABT150" i="48" s="1"/>
  <c r="ABU149" i="48"/>
  <c r="ABU150" i="48" s="1"/>
  <c r="ABV149" i="48"/>
  <c r="ABW149" i="48"/>
  <c r="ABX149" i="48"/>
  <c r="ABX150" i="48" s="1"/>
  <c r="ABY149" i="48"/>
  <c r="ABY150" i="48" s="1"/>
  <c r="ABZ149" i="48"/>
  <c r="ABZ150" i="48" s="1"/>
  <c r="ACA149" i="48"/>
  <c r="ACB149" i="48"/>
  <c r="ACB150" i="48" s="1"/>
  <c r="ACC149" i="48"/>
  <c r="ACD149" i="48"/>
  <c r="ACD150" i="48" s="1"/>
  <c r="ACE149" i="48"/>
  <c r="ACE150" i="48" s="1"/>
  <c r="ACF149" i="48"/>
  <c r="ACF150" i="48" s="1"/>
  <c r="ACG149" i="48"/>
  <c r="ACG150" i="48" s="1"/>
  <c r="ACH149" i="48"/>
  <c r="ACH150" i="48" s="1"/>
  <c r="ACI149" i="48"/>
  <c r="ACI150" i="48" s="1"/>
  <c r="ACJ149" i="48"/>
  <c r="ACJ150" i="48" s="1"/>
  <c r="ACK149" i="48"/>
  <c r="ACK150" i="48" s="1"/>
  <c r="ACL149" i="48"/>
  <c r="ACL150" i="48" s="1"/>
  <c r="ACM149" i="48"/>
  <c r="ACN149" i="48"/>
  <c r="ACO149" i="48"/>
  <c r="ACO150" i="48" s="1"/>
  <c r="ACP149" i="48"/>
  <c r="ACP150" i="48" s="1"/>
  <c r="ACQ149" i="48"/>
  <c r="ACQ150" i="48" s="1"/>
  <c r="ACR149" i="48"/>
  <c r="ACR150" i="48" s="1"/>
  <c r="ACS149" i="48"/>
  <c r="ACT149" i="48"/>
  <c r="ACT150" i="48" s="1"/>
  <c r="ACU149" i="48"/>
  <c r="ACU150" i="48" s="1"/>
  <c r="ACV149" i="48"/>
  <c r="ACV150" i="48" s="1"/>
  <c r="ACW149" i="48"/>
  <c r="ACW150" i="48" s="1"/>
  <c r="ACX149" i="48"/>
  <c r="ACX150" i="48" s="1"/>
  <c r="ACY149" i="48"/>
  <c r="ACY150" i="48" s="1"/>
  <c r="ACZ149" i="48"/>
  <c r="ADA149" i="48"/>
  <c r="ADA150" i="48" s="1"/>
  <c r="ADB149" i="48"/>
  <c r="ADB150" i="48" s="1"/>
  <c r="ADC149" i="48"/>
  <c r="ADD149" i="48"/>
  <c r="ADD150" i="48" s="1"/>
  <c r="ADE149" i="48"/>
  <c r="ADE150" i="48" s="1"/>
  <c r="ADF149" i="48"/>
  <c r="ADG149" i="48"/>
  <c r="ADG150" i="48" s="1"/>
  <c r="ADH149" i="48"/>
  <c r="ADH150" i="48" s="1"/>
  <c r="ADI149" i="48"/>
  <c r="ADJ149" i="48"/>
  <c r="ADJ150" i="48" s="1"/>
  <c r="ADK149" i="48"/>
  <c r="ADK150" i="48" s="1"/>
  <c r="ADL149" i="48"/>
  <c r="ADL150" i="48" s="1"/>
  <c r="ADM149" i="48"/>
  <c r="ADM150" i="48" s="1"/>
  <c r="ADN149" i="48"/>
  <c r="ADN150" i="48" s="1"/>
  <c r="ADO149" i="48"/>
  <c r="ADP149" i="48"/>
  <c r="ADP150" i="48" s="1"/>
  <c r="ADQ149" i="48"/>
  <c r="ADQ150" i="48" s="1"/>
  <c r="ADR149" i="48"/>
  <c r="ADS149" i="48"/>
  <c r="ADT149" i="48"/>
  <c r="ADT150" i="48" s="1"/>
  <c r="ADU149" i="48"/>
  <c r="ADU150" i="48" s="1"/>
  <c r="ADV149" i="48"/>
  <c r="ADV150" i="48" s="1"/>
  <c r="ADW149" i="48"/>
  <c r="ADX149" i="48"/>
  <c r="ADX150" i="48" s="1"/>
  <c r="ADY149" i="48"/>
  <c r="ADZ149" i="48"/>
  <c r="ADZ150" i="48" s="1"/>
  <c r="AEA149" i="48"/>
  <c r="AEA150" i="48" s="1"/>
  <c r="AEB149" i="48"/>
  <c r="AEB150" i="48" s="1"/>
  <c r="AEC149" i="48"/>
  <c r="AEC150" i="48" s="1"/>
  <c r="AED149" i="48"/>
  <c r="AED150" i="48" s="1"/>
  <c r="AEE149" i="48"/>
  <c r="AEE150" i="48" s="1"/>
  <c r="AEF149" i="48"/>
  <c r="AEF150" i="48" s="1"/>
  <c r="AEG149" i="48"/>
  <c r="AEG150" i="48" s="1"/>
  <c r="AEH149" i="48"/>
  <c r="AEH150" i="48" s="1"/>
  <c r="AEI149" i="48"/>
  <c r="AEJ149" i="48"/>
  <c r="AEK149" i="48"/>
  <c r="AEK150" i="48" s="1"/>
  <c r="AEL149" i="48"/>
  <c r="AEL150" i="48" s="1"/>
  <c r="AEM149" i="48"/>
  <c r="AEM150" i="48" s="1"/>
  <c r="AEN149" i="48"/>
  <c r="AEN150" i="48" s="1"/>
  <c r="AEO149" i="48"/>
  <c r="AEP149" i="48"/>
  <c r="AEP150" i="48" s="1"/>
  <c r="AEQ149" i="48"/>
  <c r="AEQ150" i="48" s="1"/>
  <c r="AER149" i="48"/>
  <c r="AER150" i="48" s="1"/>
  <c r="AES149" i="48"/>
  <c r="AES150" i="48" s="1"/>
  <c r="AET149" i="48"/>
  <c r="AET150" i="48" s="1"/>
  <c r="AEU149" i="48"/>
  <c r="AEU150" i="48" s="1"/>
  <c r="AEV149" i="48"/>
  <c r="AEW149" i="48"/>
  <c r="AEW150" i="48" s="1"/>
  <c r="AEX149" i="48"/>
  <c r="AEX150" i="48" s="1"/>
  <c r="AEY149" i="48"/>
  <c r="AEZ149" i="48"/>
  <c r="AEZ150" i="48" s="1"/>
  <c r="AFA149" i="48"/>
  <c r="AFA150" i="48" s="1"/>
  <c r="AFB149" i="48"/>
  <c r="AFC149" i="48"/>
  <c r="AFC150" i="48" s="1"/>
  <c r="AFD149" i="48"/>
  <c r="AFD150" i="48" s="1"/>
  <c r="AFE149" i="48"/>
  <c r="AFF149" i="48"/>
  <c r="AFF150" i="48" s="1"/>
  <c r="AFG149" i="48"/>
  <c r="AFG150" i="48" s="1"/>
  <c r="AFH149" i="48"/>
  <c r="AFH150" i="48" s="1"/>
  <c r="AFI149" i="48"/>
  <c r="AFI150" i="48" s="1"/>
  <c r="AFJ149" i="48"/>
  <c r="AFJ150" i="48" s="1"/>
  <c r="AFK149" i="48"/>
  <c r="AFL149" i="48"/>
  <c r="AFL150" i="48" s="1"/>
  <c r="AFM149" i="48"/>
  <c r="AFM150" i="48" s="1"/>
  <c r="AFN149" i="48"/>
  <c r="AFO149" i="48"/>
  <c r="AFP149" i="48"/>
  <c r="AFP150" i="48" s="1"/>
  <c r="AFQ149" i="48"/>
  <c r="AFQ150" i="48" s="1"/>
  <c r="AFR149" i="48"/>
  <c r="AFR150" i="48" s="1"/>
  <c r="AFS149" i="48"/>
  <c r="AFT149" i="48"/>
  <c r="AFT150" i="48" s="1"/>
  <c r="AFU149" i="48"/>
  <c r="AFV149" i="48"/>
  <c r="AFV150" i="48" s="1"/>
  <c r="AFW149" i="48"/>
  <c r="AFW150" i="48" s="1"/>
  <c r="AFX149" i="48"/>
  <c r="AFX150" i="48" s="1"/>
  <c r="AFY149" i="48"/>
  <c r="AFY150" i="48" s="1"/>
  <c r="AFZ149" i="48"/>
  <c r="AFZ150" i="48" s="1"/>
  <c r="AGA149" i="48"/>
  <c r="AGA150" i="48" s="1"/>
  <c r="AGB149" i="48"/>
  <c r="AGB150" i="48" s="1"/>
  <c r="AGC149" i="48"/>
  <c r="AGC150" i="48" s="1"/>
  <c r="AGD149" i="48"/>
  <c r="AGD150" i="48" s="1"/>
  <c r="AGE149" i="48"/>
  <c r="AGF149" i="48"/>
  <c r="AGG149" i="48"/>
  <c r="AGG150" i="48" s="1"/>
  <c r="AGH149" i="48"/>
  <c r="AGH150" i="48" s="1"/>
  <c r="AGI149" i="48"/>
  <c r="AGI150" i="48" s="1"/>
  <c r="AGJ149" i="48"/>
  <c r="AGJ150" i="48" s="1"/>
  <c r="AGK149" i="48"/>
  <c r="AGL149" i="48"/>
  <c r="AGL150" i="48" s="1"/>
  <c r="AGM149" i="48"/>
  <c r="AGM150" i="48" s="1"/>
  <c r="AGN149" i="48"/>
  <c r="AGN150" i="48" s="1"/>
  <c r="AGO149" i="48"/>
  <c r="AGO150" i="48" s="1"/>
  <c r="AGP149" i="48"/>
  <c r="AGP150" i="48" s="1"/>
  <c r="AGQ149" i="48"/>
  <c r="AGQ150" i="48" s="1"/>
  <c r="AGR149" i="48"/>
  <c r="AGS149" i="48"/>
  <c r="AGS150" i="48" s="1"/>
  <c r="AGT149" i="48"/>
  <c r="AGT150" i="48" s="1"/>
  <c r="AGU149" i="48"/>
  <c r="AGV149" i="48"/>
  <c r="AGV150" i="48" s="1"/>
  <c r="AGW149" i="48"/>
  <c r="AGW150" i="48" s="1"/>
  <c r="AGX149" i="48"/>
  <c r="AGY149" i="48"/>
  <c r="AGY150" i="48" s="1"/>
  <c r="AGZ149" i="48"/>
  <c r="AGZ150" i="48" s="1"/>
  <c r="AHA149" i="48"/>
  <c r="AHB149" i="48"/>
  <c r="AHB150" i="48" s="1"/>
  <c r="AHC149" i="48"/>
  <c r="AHC150" i="48" s="1"/>
  <c r="AHD149" i="48"/>
  <c r="AHD150" i="48" s="1"/>
  <c r="AHE149" i="48"/>
  <c r="AHE150" i="48" s="1"/>
  <c r="AHF149" i="48"/>
  <c r="AHF150" i="48" s="1"/>
  <c r="AHG149" i="48"/>
  <c r="AHH149" i="48"/>
  <c r="AHH150" i="48" s="1"/>
  <c r="AHI149" i="48"/>
  <c r="AHI150" i="48" s="1"/>
  <c r="AHJ149" i="48"/>
  <c r="AHK149" i="48"/>
  <c r="AHL149" i="48"/>
  <c r="AHL150" i="48" s="1"/>
  <c r="AHM149" i="48"/>
  <c r="AHM150" i="48" s="1"/>
  <c r="AHN149" i="48"/>
  <c r="AHN150" i="48" s="1"/>
  <c r="AHO149" i="48"/>
  <c r="AHP149" i="48"/>
  <c r="AHP150" i="48" s="1"/>
  <c r="AHQ149" i="48"/>
  <c r="AHR149" i="48"/>
  <c r="AHR150" i="48" s="1"/>
  <c r="AHS142" i="48"/>
  <c r="AHS143" i="48"/>
  <c r="AHS144" i="48"/>
  <c r="AHS145" i="48"/>
  <c r="AHS146" i="48"/>
  <c r="AHS147" i="48"/>
  <c r="AHS148" i="48"/>
  <c r="AHS131" i="48"/>
  <c r="AHS132" i="48"/>
  <c r="AHS133" i="48"/>
  <c r="AHS134" i="48"/>
  <c r="AHS135" i="48"/>
  <c r="AHS136" i="48"/>
  <c r="AHS137" i="48"/>
  <c r="AHS138" i="48"/>
  <c r="AHS139" i="48"/>
  <c r="AHS140" i="48"/>
  <c r="AHS141" i="48"/>
  <c r="AHS120" i="48"/>
  <c r="AHS121" i="48"/>
  <c r="AHS122" i="48"/>
  <c r="AHS123" i="48"/>
  <c r="AHS124" i="48"/>
  <c r="AHS125" i="48"/>
  <c r="AHS126" i="48"/>
  <c r="AHS127" i="48"/>
  <c r="AHS128" i="48"/>
  <c r="AHS129" i="48"/>
  <c r="AHS130" i="48"/>
  <c r="AHS110" i="48"/>
  <c r="AHS111" i="48"/>
  <c r="AHS112" i="48"/>
  <c r="AHS113" i="48"/>
  <c r="AHS114" i="48"/>
  <c r="AHS115" i="48"/>
  <c r="AHS116" i="48"/>
  <c r="AHS117" i="48"/>
  <c r="AHS118" i="48"/>
  <c r="AHS119" i="48"/>
  <c r="AHS100" i="48"/>
  <c r="AHS101" i="48"/>
  <c r="AHS102" i="48"/>
  <c r="AHS103" i="48"/>
  <c r="AHS104" i="48"/>
  <c r="AHS105" i="48"/>
  <c r="AHS106" i="48"/>
  <c r="AHS107" i="48"/>
  <c r="AHS108" i="48"/>
  <c r="AHS109" i="48"/>
  <c r="AHS88" i="48"/>
  <c r="AHS89" i="48"/>
  <c r="AHS90" i="48"/>
  <c r="AHS91" i="48"/>
  <c r="AHS92" i="48"/>
  <c r="AHS93" i="48"/>
  <c r="AHS94" i="48"/>
  <c r="AHS95" i="48"/>
  <c r="AHS96" i="48"/>
  <c r="AHS97" i="48"/>
  <c r="AHS98" i="48"/>
  <c r="AHS99" i="48"/>
  <c r="AHS76" i="48"/>
  <c r="AHS77" i="48"/>
  <c r="AHS78" i="48"/>
  <c r="AHS79" i="48"/>
  <c r="AHS80" i="48"/>
  <c r="AHS81" i="48"/>
  <c r="AHS82" i="48"/>
  <c r="AHS83" i="48"/>
  <c r="AHS84" i="48"/>
  <c r="AHS85" i="48"/>
  <c r="AHS86" i="48"/>
  <c r="AHS87" i="48"/>
  <c r="AHS61" i="48"/>
  <c r="AHS62" i="48"/>
  <c r="AHS63" i="48"/>
  <c r="AHS64" i="48"/>
  <c r="AHS65" i="48"/>
  <c r="AHS66" i="48"/>
  <c r="AHS67" i="48"/>
  <c r="AHS68" i="48"/>
  <c r="AHS69" i="48"/>
  <c r="AHS70" i="48"/>
  <c r="AHS71" i="48"/>
  <c r="AHS72" i="48"/>
  <c r="AHS73" i="48"/>
  <c r="AHS74" i="48"/>
  <c r="AHS75" i="48"/>
  <c r="AHS60" i="48"/>
  <c r="AHS149" i="48" s="1"/>
  <c r="AHS150" i="48" s="1"/>
  <c r="AHT61" i="48"/>
  <c r="AHT62" i="48"/>
  <c r="AHT63" i="48"/>
  <c r="AHT64" i="48"/>
  <c r="AHT65" i="48"/>
  <c r="AHT66" i="48"/>
  <c r="AHT67" i="48"/>
  <c r="AHT68" i="48"/>
  <c r="AHT69" i="48"/>
  <c r="AHT70" i="48"/>
  <c r="AHT71" i="48"/>
  <c r="AHT72" i="48"/>
  <c r="AHT73" i="48"/>
  <c r="AHT74" i="48"/>
  <c r="AHT75" i="48"/>
  <c r="AHT76" i="48"/>
  <c r="AHT77" i="48"/>
  <c r="AHT78" i="48"/>
  <c r="AHT79" i="48"/>
  <c r="AHT80" i="48"/>
  <c r="AHT81" i="48"/>
  <c r="AHT82" i="48"/>
  <c r="AHT83" i="48"/>
  <c r="AHT84" i="48"/>
  <c r="AHT85" i="48"/>
  <c r="AHT86" i="48"/>
  <c r="AHT87" i="48"/>
  <c r="AHT88" i="48"/>
  <c r="AHT89" i="48"/>
  <c r="AHT90" i="48"/>
  <c r="AHT91" i="48"/>
  <c r="AHT92" i="48"/>
  <c r="AHT93" i="48"/>
  <c r="AHT94" i="48"/>
  <c r="AHT95" i="48"/>
  <c r="AHT96" i="48"/>
  <c r="AHT97" i="48"/>
  <c r="AHT98" i="48"/>
  <c r="AHT99" i="48"/>
  <c r="AHT100" i="48"/>
  <c r="AHT101" i="48"/>
  <c r="AHT102" i="48"/>
  <c r="AHT103" i="48"/>
  <c r="AHT104" i="48"/>
  <c r="AHT105" i="48"/>
  <c r="AHT106" i="48"/>
  <c r="AHT107" i="48"/>
  <c r="AHT108" i="48"/>
  <c r="AHT109" i="48"/>
  <c r="AHT110" i="48"/>
  <c r="AHT111" i="48"/>
  <c r="AHT112" i="48"/>
  <c r="AHT113" i="48"/>
  <c r="AHT114" i="48"/>
  <c r="AHT115" i="48"/>
  <c r="AHT116" i="48"/>
  <c r="AHT117" i="48"/>
  <c r="AHT118" i="48"/>
  <c r="AHT119" i="48"/>
  <c r="AHT120" i="48"/>
  <c r="AHT121" i="48"/>
  <c r="AHT122" i="48"/>
  <c r="AHT123" i="48"/>
  <c r="AHT124" i="48"/>
  <c r="AHT125" i="48"/>
  <c r="AHT126" i="48"/>
  <c r="AHT127" i="48"/>
  <c r="AHT128" i="48"/>
  <c r="AHT129" i="48"/>
  <c r="AHT130" i="48"/>
  <c r="AHT131" i="48"/>
  <c r="AHT132" i="48"/>
  <c r="AHT133" i="48"/>
  <c r="AHT134" i="48"/>
  <c r="AHT135" i="48"/>
  <c r="AHT136" i="48"/>
  <c r="AHT137" i="48"/>
  <c r="AHT138" i="48"/>
  <c r="AHT139" i="48"/>
  <c r="AHT140" i="48"/>
  <c r="AHT141" i="48"/>
  <c r="AHT142" i="48"/>
  <c r="AHT143" i="48"/>
  <c r="AHT144" i="48"/>
  <c r="AHT145" i="48"/>
  <c r="AHT146" i="48"/>
  <c r="AHT147" i="48"/>
  <c r="AHT148" i="48"/>
  <c r="AHT60" i="48"/>
  <c r="AHS45" i="48"/>
  <c r="AHS46" i="48"/>
  <c r="AHS47" i="48"/>
  <c r="AHS48" i="48"/>
  <c r="AHS49" i="48"/>
  <c r="AHS50" i="48"/>
  <c r="AHS51" i="48"/>
  <c r="AHS52" i="48"/>
  <c r="AHS53" i="48"/>
  <c r="AHS54" i="48"/>
  <c r="AHS55" i="48"/>
  <c r="AHS56" i="48"/>
  <c r="AHS57" i="48"/>
  <c r="AHS44" i="48"/>
  <c r="E58" i="48"/>
  <c r="F58" i="48"/>
  <c r="G58" i="48"/>
  <c r="H58" i="48"/>
  <c r="I58" i="48"/>
  <c r="J58" i="48"/>
  <c r="K58" i="48"/>
  <c r="L58" i="48"/>
  <c r="M58" i="48"/>
  <c r="N58" i="48"/>
  <c r="O58" i="48"/>
  <c r="P58" i="48"/>
  <c r="Q58" i="48"/>
  <c r="R58" i="48"/>
  <c r="S58" i="48"/>
  <c r="T58" i="48"/>
  <c r="U58" i="48"/>
  <c r="V58" i="48"/>
  <c r="W58" i="48"/>
  <c r="X58" i="48"/>
  <c r="Y58" i="48"/>
  <c r="Z58" i="48"/>
  <c r="AA58" i="48"/>
  <c r="AB58" i="48"/>
  <c r="AC58" i="48"/>
  <c r="AD58" i="48"/>
  <c r="AE58" i="48"/>
  <c r="AF58" i="48"/>
  <c r="AG58" i="48"/>
  <c r="AH58" i="48"/>
  <c r="AI58" i="48"/>
  <c r="AJ58" i="48"/>
  <c r="AK58" i="48"/>
  <c r="AL58" i="48"/>
  <c r="AM58" i="48"/>
  <c r="AN58" i="48"/>
  <c r="AO58" i="48"/>
  <c r="AP58" i="48"/>
  <c r="AQ58" i="48"/>
  <c r="AR58" i="48"/>
  <c r="AS58" i="48"/>
  <c r="AT58" i="48"/>
  <c r="AU58" i="48"/>
  <c r="AV58" i="48"/>
  <c r="AW58" i="48"/>
  <c r="AX58" i="48"/>
  <c r="AY58" i="48"/>
  <c r="AZ58" i="48"/>
  <c r="BA58" i="48"/>
  <c r="BB58" i="48"/>
  <c r="BC58" i="48"/>
  <c r="BD58" i="48"/>
  <c r="BE58" i="48"/>
  <c r="BF58" i="48"/>
  <c r="BG58" i="48"/>
  <c r="BH58" i="48"/>
  <c r="BI58" i="48"/>
  <c r="BJ58" i="48"/>
  <c r="BK58" i="48"/>
  <c r="BL58" i="48"/>
  <c r="BM58" i="48"/>
  <c r="BN58" i="48"/>
  <c r="BO58" i="48"/>
  <c r="BP58" i="48"/>
  <c r="BQ58" i="48"/>
  <c r="BR58" i="48"/>
  <c r="BS58" i="48"/>
  <c r="BT58" i="48"/>
  <c r="BU58" i="48"/>
  <c r="BV58" i="48"/>
  <c r="BW58" i="48"/>
  <c r="BX58" i="48"/>
  <c r="BY58" i="48"/>
  <c r="BZ58" i="48"/>
  <c r="CA58" i="48"/>
  <c r="CB58" i="48"/>
  <c r="CC58" i="48"/>
  <c r="CD58" i="48"/>
  <c r="CE58" i="48"/>
  <c r="CF58" i="48"/>
  <c r="CG58" i="48"/>
  <c r="CH58" i="48"/>
  <c r="CI58" i="48"/>
  <c r="CJ58" i="48"/>
  <c r="CK58" i="48"/>
  <c r="CL58" i="48"/>
  <c r="CM58" i="48"/>
  <c r="CN58" i="48"/>
  <c r="CO58" i="48"/>
  <c r="CP58" i="48"/>
  <c r="CQ58" i="48"/>
  <c r="CR58" i="48"/>
  <c r="CS58" i="48"/>
  <c r="CT58" i="48"/>
  <c r="CU58" i="48"/>
  <c r="CV58" i="48"/>
  <c r="CW58" i="48"/>
  <c r="CX58" i="48"/>
  <c r="CY58" i="48"/>
  <c r="CZ58" i="48"/>
  <c r="DA58" i="48"/>
  <c r="DB58" i="48"/>
  <c r="DC58" i="48"/>
  <c r="DD58" i="48"/>
  <c r="DE58" i="48"/>
  <c r="DF58" i="48"/>
  <c r="DG58" i="48"/>
  <c r="DH58" i="48"/>
  <c r="DI58" i="48"/>
  <c r="DJ58" i="48"/>
  <c r="DK58" i="48"/>
  <c r="DL58" i="48"/>
  <c r="DM58" i="48"/>
  <c r="DN58" i="48"/>
  <c r="DO58" i="48"/>
  <c r="DP58" i="48"/>
  <c r="DQ58" i="48"/>
  <c r="DR58" i="48"/>
  <c r="DS58" i="48"/>
  <c r="DT58" i="48"/>
  <c r="DU58" i="48"/>
  <c r="DV58" i="48"/>
  <c r="DW58" i="48"/>
  <c r="DX58" i="48"/>
  <c r="DY58" i="48"/>
  <c r="DZ58" i="48"/>
  <c r="EA58" i="48"/>
  <c r="EB58" i="48"/>
  <c r="EC58" i="48"/>
  <c r="ED58" i="48"/>
  <c r="EE58" i="48"/>
  <c r="EF58" i="48"/>
  <c r="EG58" i="48"/>
  <c r="EH58" i="48"/>
  <c r="EI58" i="48"/>
  <c r="EJ58" i="48"/>
  <c r="EK58" i="48"/>
  <c r="EL58" i="48"/>
  <c r="EM58" i="48"/>
  <c r="EN58" i="48"/>
  <c r="EO58" i="48"/>
  <c r="EP58" i="48"/>
  <c r="EQ58" i="48"/>
  <c r="ER58" i="48"/>
  <c r="ES58" i="48"/>
  <c r="ET58" i="48"/>
  <c r="EU58" i="48"/>
  <c r="EV58" i="48"/>
  <c r="EW58" i="48"/>
  <c r="EX58" i="48"/>
  <c r="EY58" i="48"/>
  <c r="EZ58" i="48"/>
  <c r="FA58" i="48"/>
  <c r="FB58" i="48"/>
  <c r="FC58" i="48"/>
  <c r="FD58" i="48"/>
  <c r="FE58" i="48"/>
  <c r="FF58" i="48"/>
  <c r="FG58" i="48"/>
  <c r="FH58" i="48"/>
  <c r="FI58" i="48"/>
  <c r="FJ58" i="48"/>
  <c r="FK58" i="48"/>
  <c r="FL58" i="48"/>
  <c r="FM58" i="48"/>
  <c r="FN58" i="48"/>
  <c r="FO58" i="48"/>
  <c r="FP58" i="48"/>
  <c r="FQ58" i="48"/>
  <c r="FR58" i="48"/>
  <c r="FS58" i="48"/>
  <c r="FT58" i="48"/>
  <c r="FU58" i="48"/>
  <c r="FV58" i="48"/>
  <c r="FW58" i="48"/>
  <c r="FX58" i="48"/>
  <c r="FY58" i="48"/>
  <c r="FZ58" i="48"/>
  <c r="GA58" i="48"/>
  <c r="GB58" i="48"/>
  <c r="GC58" i="48"/>
  <c r="GD58" i="48"/>
  <c r="GE58" i="48"/>
  <c r="GF58" i="48"/>
  <c r="GG58" i="48"/>
  <c r="GH58" i="48"/>
  <c r="GI58" i="48"/>
  <c r="GJ58" i="48"/>
  <c r="GK58" i="48"/>
  <c r="GL58" i="48"/>
  <c r="GM58" i="48"/>
  <c r="GN58" i="48"/>
  <c r="GO58" i="48"/>
  <c r="GP58" i="48"/>
  <c r="GQ58" i="48"/>
  <c r="GR58" i="48"/>
  <c r="GS58" i="48"/>
  <c r="GT58" i="48"/>
  <c r="GU58" i="48"/>
  <c r="GV58" i="48"/>
  <c r="GW58" i="48"/>
  <c r="GX58" i="48"/>
  <c r="GY58" i="48"/>
  <c r="GZ58" i="48"/>
  <c r="HA58" i="48"/>
  <c r="HB58" i="48"/>
  <c r="HC58" i="48"/>
  <c r="HD58" i="48"/>
  <c r="HE58" i="48"/>
  <c r="HF58" i="48"/>
  <c r="HG58" i="48"/>
  <c r="HH58" i="48"/>
  <c r="HI58" i="48"/>
  <c r="HJ58" i="48"/>
  <c r="HK58" i="48"/>
  <c r="HL58" i="48"/>
  <c r="HM58" i="48"/>
  <c r="HN58" i="48"/>
  <c r="HO58" i="48"/>
  <c r="HP58" i="48"/>
  <c r="HQ58" i="48"/>
  <c r="HR58" i="48"/>
  <c r="HS58" i="48"/>
  <c r="HT58" i="48"/>
  <c r="HU58" i="48"/>
  <c r="HV58" i="48"/>
  <c r="HW58" i="48"/>
  <c r="HX58" i="48"/>
  <c r="HY58" i="48"/>
  <c r="HZ58" i="48"/>
  <c r="IA58" i="48"/>
  <c r="IB58" i="48"/>
  <c r="IC58" i="48"/>
  <c r="ID58" i="48"/>
  <c r="IE58" i="48"/>
  <c r="IF58" i="48"/>
  <c r="IG58" i="48"/>
  <c r="IH58" i="48"/>
  <c r="II58" i="48"/>
  <c r="IJ58" i="48"/>
  <c r="IK58" i="48"/>
  <c r="IL58" i="48"/>
  <c r="IM58" i="48"/>
  <c r="IN58" i="48"/>
  <c r="IO58" i="48"/>
  <c r="IP58" i="48"/>
  <c r="IQ58" i="48"/>
  <c r="IR58" i="48"/>
  <c r="IS58" i="48"/>
  <c r="IT58" i="48"/>
  <c r="IU58" i="48"/>
  <c r="IV58" i="48"/>
  <c r="IW58" i="48"/>
  <c r="IX58" i="48"/>
  <c r="IY58" i="48"/>
  <c r="IZ58" i="48"/>
  <c r="JA58" i="48"/>
  <c r="JB58" i="48"/>
  <c r="JC58" i="48"/>
  <c r="JD58" i="48"/>
  <c r="JE58" i="48"/>
  <c r="JF58" i="48"/>
  <c r="JG58" i="48"/>
  <c r="JH58" i="48"/>
  <c r="JI58" i="48"/>
  <c r="JJ58" i="48"/>
  <c r="JK58" i="48"/>
  <c r="JL58" i="48"/>
  <c r="JM58" i="48"/>
  <c r="JN58" i="48"/>
  <c r="JO58" i="48"/>
  <c r="JP58" i="48"/>
  <c r="JQ58" i="48"/>
  <c r="JR58" i="48"/>
  <c r="JS58" i="48"/>
  <c r="JT58" i="48"/>
  <c r="JU58" i="48"/>
  <c r="JV58" i="48"/>
  <c r="JW58" i="48"/>
  <c r="JX58" i="48"/>
  <c r="JY58" i="48"/>
  <c r="JZ58" i="48"/>
  <c r="KA58" i="48"/>
  <c r="KB58" i="48"/>
  <c r="KC58" i="48"/>
  <c r="KD58" i="48"/>
  <c r="KE58" i="48"/>
  <c r="KF58" i="48"/>
  <c r="KG58" i="48"/>
  <c r="KH58" i="48"/>
  <c r="KI58" i="48"/>
  <c r="KJ58" i="48"/>
  <c r="KK58" i="48"/>
  <c r="KL58" i="48"/>
  <c r="KM58" i="48"/>
  <c r="KN58" i="48"/>
  <c r="KO58" i="48"/>
  <c r="KP58" i="48"/>
  <c r="KQ58" i="48"/>
  <c r="KR58" i="48"/>
  <c r="KS58" i="48"/>
  <c r="KT58" i="48"/>
  <c r="KU58" i="48"/>
  <c r="KV58" i="48"/>
  <c r="KW58" i="48"/>
  <c r="KX58" i="48"/>
  <c r="KY58" i="48"/>
  <c r="KZ58" i="48"/>
  <c r="LA58" i="48"/>
  <c r="LB58" i="48"/>
  <c r="LC58" i="48"/>
  <c r="LD58" i="48"/>
  <c r="LE58" i="48"/>
  <c r="LF58" i="48"/>
  <c r="LG58" i="48"/>
  <c r="LH58" i="48"/>
  <c r="LI58" i="48"/>
  <c r="LJ58" i="48"/>
  <c r="LK58" i="48"/>
  <c r="LL58" i="48"/>
  <c r="LM58" i="48"/>
  <c r="LN58" i="48"/>
  <c r="LO58" i="48"/>
  <c r="LP58" i="48"/>
  <c r="LQ58" i="48"/>
  <c r="LR58" i="48"/>
  <c r="LS58" i="48"/>
  <c r="LT58" i="48"/>
  <c r="LU58" i="48"/>
  <c r="LV58" i="48"/>
  <c r="LW58" i="48"/>
  <c r="LX58" i="48"/>
  <c r="LY58" i="48"/>
  <c r="LZ58" i="48"/>
  <c r="MA58" i="48"/>
  <c r="MB58" i="48"/>
  <c r="MC58" i="48"/>
  <c r="MD58" i="48"/>
  <c r="ME58" i="48"/>
  <c r="MF58" i="48"/>
  <c r="MG58" i="48"/>
  <c r="MH58" i="48"/>
  <c r="MI58" i="48"/>
  <c r="MJ58" i="48"/>
  <c r="MK58" i="48"/>
  <c r="ML58" i="48"/>
  <c r="MM58" i="48"/>
  <c r="MN58" i="48"/>
  <c r="MO58" i="48"/>
  <c r="MP58" i="48"/>
  <c r="MQ58" i="48"/>
  <c r="MR58" i="48"/>
  <c r="MS58" i="48"/>
  <c r="MT58" i="48"/>
  <c r="MU58" i="48"/>
  <c r="MV58" i="48"/>
  <c r="MW58" i="48"/>
  <c r="MX58" i="48"/>
  <c r="MY58" i="48"/>
  <c r="MZ58" i="48"/>
  <c r="NA58" i="48"/>
  <c r="NB58" i="48"/>
  <c r="NC58" i="48"/>
  <c r="ND58" i="48"/>
  <c r="NE58" i="48"/>
  <c r="NF58" i="48"/>
  <c r="NG58" i="48"/>
  <c r="NH58" i="48"/>
  <c r="NI58" i="48"/>
  <c r="NJ58" i="48"/>
  <c r="NK58" i="48"/>
  <c r="NL58" i="48"/>
  <c r="NM58" i="48"/>
  <c r="NN58" i="48"/>
  <c r="NO58" i="48"/>
  <c r="NP58" i="48"/>
  <c r="NQ58" i="48"/>
  <c r="NR58" i="48"/>
  <c r="NS58" i="48"/>
  <c r="NT58" i="48"/>
  <c r="NU58" i="48"/>
  <c r="NV58" i="48"/>
  <c r="NW58" i="48"/>
  <c r="NX58" i="48"/>
  <c r="NY58" i="48"/>
  <c r="NZ58" i="48"/>
  <c r="OA58" i="48"/>
  <c r="OB58" i="48"/>
  <c r="OC58" i="48"/>
  <c r="OD58" i="48"/>
  <c r="OE58" i="48"/>
  <c r="OF58" i="48"/>
  <c r="OG58" i="48"/>
  <c r="OH58" i="48"/>
  <c r="OI58" i="48"/>
  <c r="OJ58" i="48"/>
  <c r="OK58" i="48"/>
  <c r="OL58" i="48"/>
  <c r="OM58" i="48"/>
  <c r="ON58" i="48"/>
  <c r="OO58" i="48"/>
  <c r="OP58" i="48"/>
  <c r="OQ58" i="48"/>
  <c r="OR58" i="48"/>
  <c r="OS58" i="48"/>
  <c r="OT58" i="48"/>
  <c r="OU58" i="48"/>
  <c r="OV58" i="48"/>
  <c r="OW58" i="48"/>
  <c r="OX58" i="48"/>
  <c r="OY58" i="48"/>
  <c r="OZ58" i="48"/>
  <c r="PA58" i="48"/>
  <c r="PB58" i="48"/>
  <c r="PC58" i="48"/>
  <c r="PD58" i="48"/>
  <c r="PE58" i="48"/>
  <c r="PF58" i="48"/>
  <c r="PG58" i="48"/>
  <c r="PH58" i="48"/>
  <c r="PI58" i="48"/>
  <c r="PJ58" i="48"/>
  <c r="PK58" i="48"/>
  <c r="PL58" i="48"/>
  <c r="PM58" i="48"/>
  <c r="PN58" i="48"/>
  <c r="PO58" i="48"/>
  <c r="PP58" i="48"/>
  <c r="PQ58" i="48"/>
  <c r="PR58" i="48"/>
  <c r="PS58" i="48"/>
  <c r="PT58" i="48"/>
  <c r="PU58" i="48"/>
  <c r="PV58" i="48"/>
  <c r="PW58" i="48"/>
  <c r="PX58" i="48"/>
  <c r="PY58" i="48"/>
  <c r="PZ58" i="48"/>
  <c r="QA58" i="48"/>
  <c r="QB58" i="48"/>
  <c r="QC58" i="48"/>
  <c r="QD58" i="48"/>
  <c r="QE58" i="48"/>
  <c r="QF58" i="48"/>
  <c r="QG58" i="48"/>
  <c r="QH58" i="48"/>
  <c r="QI58" i="48"/>
  <c r="QJ58" i="48"/>
  <c r="QK58" i="48"/>
  <c r="QL58" i="48"/>
  <c r="QM58" i="48"/>
  <c r="QN58" i="48"/>
  <c r="QO58" i="48"/>
  <c r="QP58" i="48"/>
  <c r="QQ58" i="48"/>
  <c r="QR58" i="48"/>
  <c r="QS58" i="48"/>
  <c r="QT58" i="48"/>
  <c r="QU58" i="48"/>
  <c r="QV58" i="48"/>
  <c r="QW58" i="48"/>
  <c r="QX58" i="48"/>
  <c r="QY58" i="48"/>
  <c r="QZ58" i="48"/>
  <c r="RA58" i="48"/>
  <c r="RB58" i="48"/>
  <c r="RC58" i="48"/>
  <c r="RD58" i="48"/>
  <c r="RE58" i="48"/>
  <c r="RF58" i="48"/>
  <c r="RG58" i="48"/>
  <c r="RH58" i="48"/>
  <c r="RI58" i="48"/>
  <c r="RJ58" i="48"/>
  <c r="RK58" i="48"/>
  <c r="RL58" i="48"/>
  <c r="RM58" i="48"/>
  <c r="RN58" i="48"/>
  <c r="RO58" i="48"/>
  <c r="RP58" i="48"/>
  <c r="RQ58" i="48"/>
  <c r="RR58" i="48"/>
  <c r="RS58" i="48"/>
  <c r="RT58" i="48"/>
  <c r="RU58" i="48"/>
  <c r="RV58" i="48"/>
  <c r="RW58" i="48"/>
  <c r="RX58" i="48"/>
  <c r="RY58" i="48"/>
  <c r="RZ58" i="48"/>
  <c r="SA58" i="48"/>
  <c r="SB58" i="48"/>
  <c r="SC58" i="48"/>
  <c r="SD58" i="48"/>
  <c r="SE58" i="48"/>
  <c r="SF58" i="48"/>
  <c r="SG58" i="48"/>
  <c r="SH58" i="48"/>
  <c r="SI58" i="48"/>
  <c r="SJ58" i="48"/>
  <c r="SK58" i="48"/>
  <c r="SL58" i="48"/>
  <c r="SM58" i="48"/>
  <c r="SN58" i="48"/>
  <c r="SO58" i="48"/>
  <c r="SP58" i="48"/>
  <c r="SQ58" i="48"/>
  <c r="SR58" i="48"/>
  <c r="SS58" i="48"/>
  <c r="ST58" i="48"/>
  <c r="SU58" i="48"/>
  <c r="SV58" i="48"/>
  <c r="SW58" i="48"/>
  <c r="SX58" i="48"/>
  <c r="SY58" i="48"/>
  <c r="SZ58" i="48"/>
  <c r="TA58" i="48"/>
  <c r="TB58" i="48"/>
  <c r="TC58" i="48"/>
  <c r="TD58" i="48"/>
  <c r="TE58" i="48"/>
  <c r="TF58" i="48"/>
  <c r="TG58" i="48"/>
  <c r="TH58" i="48"/>
  <c r="TI58" i="48"/>
  <c r="TJ58" i="48"/>
  <c r="TK58" i="48"/>
  <c r="TL58" i="48"/>
  <c r="TM58" i="48"/>
  <c r="TN58" i="48"/>
  <c r="TO58" i="48"/>
  <c r="TP58" i="48"/>
  <c r="TQ58" i="48"/>
  <c r="TR58" i="48"/>
  <c r="TS58" i="48"/>
  <c r="TT58" i="48"/>
  <c r="TU58" i="48"/>
  <c r="TV58" i="48"/>
  <c r="TW58" i="48"/>
  <c r="TX58" i="48"/>
  <c r="TY58" i="48"/>
  <c r="TZ58" i="48"/>
  <c r="UA58" i="48"/>
  <c r="UB58" i="48"/>
  <c r="UC58" i="48"/>
  <c r="UD58" i="48"/>
  <c r="UE58" i="48"/>
  <c r="UF58" i="48"/>
  <c r="UG58" i="48"/>
  <c r="UH58" i="48"/>
  <c r="UI58" i="48"/>
  <c r="UJ58" i="48"/>
  <c r="UK58" i="48"/>
  <c r="UL58" i="48"/>
  <c r="UM58" i="48"/>
  <c r="UN58" i="48"/>
  <c r="UO58" i="48"/>
  <c r="UP58" i="48"/>
  <c r="UQ58" i="48"/>
  <c r="UR58" i="48"/>
  <c r="US58" i="48"/>
  <c r="UT58" i="48"/>
  <c r="UU58" i="48"/>
  <c r="UV58" i="48"/>
  <c r="UW58" i="48"/>
  <c r="UX58" i="48"/>
  <c r="UY58" i="48"/>
  <c r="UZ58" i="48"/>
  <c r="VA58" i="48"/>
  <c r="VB58" i="48"/>
  <c r="VC58" i="48"/>
  <c r="VD58" i="48"/>
  <c r="VE58" i="48"/>
  <c r="VF58" i="48"/>
  <c r="VG58" i="48"/>
  <c r="VH58" i="48"/>
  <c r="VI58" i="48"/>
  <c r="VJ58" i="48"/>
  <c r="VK58" i="48"/>
  <c r="VL58" i="48"/>
  <c r="VM58" i="48"/>
  <c r="VN58" i="48"/>
  <c r="VO58" i="48"/>
  <c r="VP58" i="48"/>
  <c r="VQ58" i="48"/>
  <c r="VR58" i="48"/>
  <c r="VS58" i="48"/>
  <c r="VT58" i="48"/>
  <c r="VU58" i="48"/>
  <c r="VV58" i="48"/>
  <c r="VW58" i="48"/>
  <c r="VX58" i="48"/>
  <c r="VY58" i="48"/>
  <c r="VZ58" i="48"/>
  <c r="WA58" i="48"/>
  <c r="WB58" i="48"/>
  <c r="WC58" i="48"/>
  <c r="WD58" i="48"/>
  <c r="WE58" i="48"/>
  <c r="WF58" i="48"/>
  <c r="WG58" i="48"/>
  <c r="WH58" i="48"/>
  <c r="WI58" i="48"/>
  <c r="WJ58" i="48"/>
  <c r="WK58" i="48"/>
  <c r="WL58" i="48"/>
  <c r="WM58" i="48"/>
  <c r="WN58" i="48"/>
  <c r="WO58" i="48"/>
  <c r="WP58" i="48"/>
  <c r="WQ58" i="48"/>
  <c r="WR58" i="48"/>
  <c r="WS58" i="48"/>
  <c r="WT58" i="48"/>
  <c r="WU58" i="48"/>
  <c r="WV58" i="48"/>
  <c r="WW58" i="48"/>
  <c r="WX58" i="48"/>
  <c r="WY58" i="48"/>
  <c r="WZ58" i="48"/>
  <c r="XA58" i="48"/>
  <c r="XB58" i="48"/>
  <c r="XC58" i="48"/>
  <c r="XD58" i="48"/>
  <c r="XE58" i="48"/>
  <c r="XF58" i="48"/>
  <c r="XG58" i="48"/>
  <c r="XH58" i="48"/>
  <c r="XI58" i="48"/>
  <c r="XJ58" i="48"/>
  <c r="XK58" i="48"/>
  <c r="XL58" i="48"/>
  <c r="XM58" i="48"/>
  <c r="XN58" i="48"/>
  <c r="XO58" i="48"/>
  <c r="XP58" i="48"/>
  <c r="XQ58" i="48"/>
  <c r="XR58" i="48"/>
  <c r="XS58" i="48"/>
  <c r="XT58" i="48"/>
  <c r="XU58" i="48"/>
  <c r="XV58" i="48"/>
  <c r="XW58" i="48"/>
  <c r="XX58" i="48"/>
  <c r="XY58" i="48"/>
  <c r="XZ58" i="48"/>
  <c r="YA58" i="48"/>
  <c r="YB58" i="48"/>
  <c r="YC58" i="48"/>
  <c r="YD58" i="48"/>
  <c r="YE58" i="48"/>
  <c r="YF58" i="48"/>
  <c r="YG58" i="48"/>
  <c r="YH58" i="48"/>
  <c r="YI58" i="48"/>
  <c r="YJ58" i="48"/>
  <c r="YK58" i="48"/>
  <c r="YL58" i="48"/>
  <c r="YM58" i="48"/>
  <c r="YN58" i="48"/>
  <c r="YO58" i="48"/>
  <c r="YP58" i="48"/>
  <c r="YQ58" i="48"/>
  <c r="YR58" i="48"/>
  <c r="YS58" i="48"/>
  <c r="YT58" i="48"/>
  <c r="YU58" i="48"/>
  <c r="YV58" i="48"/>
  <c r="YW58" i="48"/>
  <c r="YX58" i="48"/>
  <c r="YY58" i="48"/>
  <c r="YZ58" i="48"/>
  <c r="ZA58" i="48"/>
  <c r="ZB58" i="48"/>
  <c r="ZC58" i="48"/>
  <c r="ZD58" i="48"/>
  <c r="ZE58" i="48"/>
  <c r="ZF58" i="48"/>
  <c r="ZG58" i="48"/>
  <c r="ZH58" i="48"/>
  <c r="ZI58" i="48"/>
  <c r="ZJ58" i="48"/>
  <c r="ZK58" i="48"/>
  <c r="ZL58" i="48"/>
  <c r="ZM58" i="48"/>
  <c r="ZN58" i="48"/>
  <c r="ZO58" i="48"/>
  <c r="ZP58" i="48"/>
  <c r="ZQ58" i="48"/>
  <c r="ZR58" i="48"/>
  <c r="ZS58" i="48"/>
  <c r="ZT58" i="48"/>
  <c r="ZU58" i="48"/>
  <c r="ZV58" i="48"/>
  <c r="ZW58" i="48"/>
  <c r="ZX58" i="48"/>
  <c r="ZY58" i="48"/>
  <c r="ZZ58" i="48"/>
  <c r="AAA58" i="48"/>
  <c r="AAB58" i="48"/>
  <c r="AAC58" i="48"/>
  <c r="AAD58" i="48"/>
  <c r="AAE58" i="48"/>
  <c r="AAF58" i="48"/>
  <c r="AAG58" i="48"/>
  <c r="AAH58" i="48"/>
  <c r="AAI58" i="48"/>
  <c r="AAJ58" i="48"/>
  <c r="AAK58" i="48"/>
  <c r="AAL58" i="48"/>
  <c r="AAM58" i="48"/>
  <c r="AAN58" i="48"/>
  <c r="AAO58" i="48"/>
  <c r="AAP58" i="48"/>
  <c r="AAQ58" i="48"/>
  <c r="AAR58" i="48"/>
  <c r="AAS58" i="48"/>
  <c r="AAT58" i="48"/>
  <c r="AAU58" i="48"/>
  <c r="AAV58" i="48"/>
  <c r="AAW58" i="48"/>
  <c r="AAX58" i="48"/>
  <c r="AAY58" i="48"/>
  <c r="AAZ58" i="48"/>
  <c r="ABA58" i="48"/>
  <c r="ABB58" i="48"/>
  <c r="ABC58" i="48"/>
  <c r="ABD58" i="48"/>
  <c r="ABE58" i="48"/>
  <c r="ABF58" i="48"/>
  <c r="ABG58" i="48"/>
  <c r="ABH58" i="48"/>
  <c r="ABI58" i="48"/>
  <c r="ABJ58" i="48"/>
  <c r="ABK58" i="48"/>
  <c r="ABL58" i="48"/>
  <c r="ABM58" i="48"/>
  <c r="ABN58" i="48"/>
  <c r="ABO58" i="48"/>
  <c r="ABP58" i="48"/>
  <c r="ABQ58" i="48"/>
  <c r="ABR58" i="48"/>
  <c r="ABS58" i="48"/>
  <c r="ABT58" i="48"/>
  <c r="ABU58" i="48"/>
  <c r="ABV58" i="48"/>
  <c r="ABW58" i="48"/>
  <c r="ABX58" i="48"/>
  <c r="ABY58" i="48"/>
  <c r="ABZ58" i="48"/>
  <c r="ACA58" i="48"/>
  <c r="ACB58" i="48"/>
  <c r="ACC58" i="48"/>
  <c r="ACD58" i="48"/>
  <c r="ACE58" i="48"/>
  <c r="ACF58" i="48"/>
  <c r="ACG58" i="48"/>
  <c r="ACH58" i="48"/>
  <c r="ACI58" i="48"/>
  <c r="ACJ58" i="48"/>
  <c r="ACK58" i="48"/>
  <c r="ACL58" i="48"/>
  <c r="ACM58" i="48"/>
  <c r="ACN58" i="48"/>
  <c r="ACO58" i="48"/>
  <c r="ACP58" i="48"/>
  <c r="ACQ58" i="48"/>
  <c r="ACR58" i="48"/>
  <c r="ACS58" i="48"/>
  <c r="ACT58" i="48"/>
  <c r="ACU58" i="48"/>
  <c r="ACV58" i="48"/>
  <c r="ACW58" i="48"/>
  <c r="ACX58" i="48"/>
  <c r="ACY58" i="48"/>
  <c r="ACZ58" i="48"/>
  <c r="ADA58" i="48"/>
  <c r="ADB58" i="48"/>
  <c r="ADC58" i="48"/>
  <c r="ADD58" i="48"/>
  <c r="ADE58" i="48"/>
  <c r="ADF58" i="48"/>
  <c r="ADG58" i="48"/>
  <c r="ADH58" i="48"/>
  <c r="ADI58" i="48"/>
  <c r="ADJ58" i="48"/>
  <c r="ADK58" i="48"/>
  <c r="ADL58" i="48"/>
  <c r="ADM58" i="48"/>
  <c r="ADN58" i="48"/>
  <c r="ADO58" i="48"/>
  <c r="ADP58" i="48"/>
  <c r="ADQ58" i="48"/>
  <c r="ADR58" i="48"/>
  <c r="ADS58" i="48"/>
  <c r="ADT58" i="48"/>
  <c r="ADU58" i="48"/>
  <c r="ADV58" i="48"/>
  <c r="ADW58" i="48"/>
  <c r="ADX58" i="48"/>
  <c r="ADY58" i="48"/>
  <c r="ADZ58" i="48"/>
  <c r="AEA58" i="48"/>
  <c r="AEB58" i="48"/>
  <c r="AEC58" i="48"/>
  <c r="AED58" i="48"/>
  <c r="AEE58" i="48"/>
  <c r="AEF58" i="48"/>
  <c r="AEG58" i="48"/>
  <c r="AEH58" i="48"/>
  <c r="AEI58" i="48"/>
  <c r="AEJ58" i="48"/>
  <c r="AEK58" i="48"/>
  <c r="AEL58" i="48"/>
  <c r="AEM58" i="48"/>
  <c r="AEN58" i="48"/>
  <c r="AEO58" i="48"/>
  <c r="AEP58" i="48"/>
  <c r="AEQ58" i="48"/>
  <c r="AER58" i="48"/>
  <c r="AES58" i="48"/>
  <c r="AET58" i="48"/>
  <c r="AEU58" i="48"/>
  <c r="AEV58" i="48"/>
  <c r="AEW58" i="48"/>
  <c r="AEX58" i="48"/>
  <c r="AEY58" i="48"/>
  <c r="AEZ58" i="48"/>
  <c r="AFA58" i="48"/>
  <c r="AFB58" i="48"/>
  <c r="AFC58" i="48"/>
  <c r="AFD58" i="48"/>
  <c r="AFE58" i="48"/>
  <c r="AFF58" i="48"/>
  <c r="AFG58" i="48"/>
  <c r="AFH58" i="48"/>
  <c r="AFI58" i="48"/>
  <c r="AFJ58" i="48"/>
  <c r="AFK58" i="48"/>
  <c r="AFL58" i="48"/>
  <c r="AFM58" i="48"/>
  <c r="AFN58" i="48"/>
  <c r="AFO58" i="48"/>
  <c r="AFP58" i="48"/>
  <c r="AFQ58" i="48"/>
  <c r="AFR58" i="48"/>
  <c r="AFS58" i="48"/>
  <c r="AFT58" i="48"/>
  <c r="AFU58" i="48"/>
  <c r="AFV58" i="48"/>
  <c r="AFW58" i="48"/>
  <c r="AFX58" i="48"/>
  <c r="AFY58" i="48"/>
  <c r="AFZ58" i="48"/>
  <c r="AGA58" i="48"/>
  <c r="AGB58" i="48"/>
  <c r="AGC58" i="48"/>
  <c r="AGD58" i="48"/>
  <c r="AGE58" i="48"/>
  <c r="AGF58" i="48"/>
  <c r="AGG58" i="48"/>
  <c r="AGH58" i="48"/>
  <c r="AGI58" i="48"/>
  <c r="AGJ58" i="48"/>
  <c r="AGK58" i="48"/>
  <c r="AGL58" i="48"/>
  <c r="AGM58" i="48"/>
  <c r="AGN58" i="48"/>
  <c r="AGO58" i="48"/>
  <c r="AGP58" i="48"/>
  <c r="AGQ58" i="48"/>
  <c r="AGR58" i="48"/>
  <c r="AGS58" i="48"/>
  <c r="AGT58" i="48"/>
  <c r="AGU58" i="48"/>
  <c r="AGV58" i="48"/>
  <c r="AGW58" i="48"/>
  <c r="AGX58" i="48"/>
  <c r="AGY58" i="48"/>
  <c r="AGZ58" i="48"/>
  <c r="AHA58" i="48"/>
  <c r="AHB58" i="48"/>
  <c r="AHC58" i="48"/>
  <c r="AHD58" i="48"/>
  <c r="AHE58" i="48"/>
  <c r="AHF58" i="48"/>
  <c r="AHG58" i="48"/>
  <c r="AHH58" i="48"/>
  <c r="AHI58" i="48"/>
  <c r="AHJ58" i="48"/>
  <c r="AHK58" i="48"/>
  <c r="AHL58" i="48"/>
  <c r="AHM58" i="48"/>
  <c r="AHN58" i="48"/>
  <c r="AHO58" i="48"/>
  <c r="AHP58" i="48"/>
  <c r="AHQ58" i="48"/>
  <c r="AHR58" i="48"/>
  <c r="D58" i="48"/>
  <c r="AHS36" i="48"/>
  <c r="AHS37" i="48"/>
  <c r="AHS35" i="48"/>
  <c r="AHS19" i="48"/>
  <c r="AHS20" i="48"/>
  <c r="AHS21" i="48"/>
  <c r="AHS22" i="48"/>
  <c r="AHS23" i="48"/>
  <c r="AHS24" i="48"/>
  <c r="AHS25" i="48"/>
  <c r="AHS26" i="48"/>
  <c r="AHS27" i="48"/>
  <c r="AHS28" i="48"/>
  <c r="AHS29" i="48"/>
  <c r="AHS30" i="48"/>
  <c r="AHS31" i="48"/>
  <c r="AHS32" i="48"/>
  <c r="AHS18" i="48"/>
  <c r="AHS6" i="48"/>
  <c r="AHS7" i="48"/>
  <c r="AHS8" i="48"/>
  <c r="AHS9" i="48"/>
  <c r="AHS10" i="48"/>
  <c r="AHS11" i="48"/>
  <c r="AHS12" i="48"/>
  <c r="AHS13" i="48"/>
  <c r="AHS14" i="48"/>
  <c r="AHS15" i="48"/>
  <c r="AHS16" i="48"/>
  <c r="AHS5" i="48"/>
  <c r="AHT6" i="48"/>
  <c r="AHT7" i="48"/>
  <c r="AHT8" i="48"/>
  <c r="AHT9" i="48"/>
  <c r="AHT10" i="48"/>
  <c r="AHT11" i="48"/>
  <c r="AHT12" i="48"/>
  <c r="AHT13" i="48"/>
  <c r="AHT14" i="48"/>
  <c r="AHT15" i="48"/>
  <c r="AHT16" i="48"/>
  <c r="AHT17" i="48"/>
  <c r="AHT18" i="48"/>
  <c r="AHT19" i="48"/>
  <c r="AHT20" i="48"/>
  <c r="AHT21" i="48"/>
  <c r="AHT22" i="48"/>
  <c r="AHT23" i="48"/>
  <c r="AHT24" i="48"/>
  <c r="AHT25" i="48"/>
  <c r="AHT26" i="48"/>
  <c r="AHT27" i="48"/>
  <c r="AHT28" i="48"/>
  <c r="AHT29" i="48"/>
  <c r="AHT30" i="48"/>
  <c r="AHT31" i="48"/>
  <c r="AHT32" i="48"/>
  <c r="AHT33" i="48"/>
  <c r="AHT34" i="48"/>
  <c r="AHT35" i="48"/>
  <c r="AHT36" i="48"/>
  <c r="AHT37" i="48"/>
  <c r="AHS58" i="48" l="1"/>
  <c r="F12" i="19"/>
  <c r="C215" i="16" l="1"/>
  <c r="C216" i="16"/>
  <c r="H56" i="1" l="1"/>
  <c r="R12" i="19" l="1"/>
  <c r="M12" i="19"/>
  <c r="L12" i="19"/>
  <c r="G12" i="19"/>
  <c r="H12" i="19"/>
  <c r="D12" i="19"/>
  <c r="E12" i="19"/>
  <c r="C12" i="19"/>
  <c r="M5" i="25" l="1"/>
  <c r="M6" i="25"/>
  <c r="M7" i="25"/>
  <c r="M8" i="25"/>
  <c r="M9" i="25"/>
  <c r="M10" i="25"/>
  <c r="M11" i="25"/>
  <c r="M12" i="25"/>
  <c r="M13" i="25"/>
  <c r="M14" i="25"/>
  <c r="M15" i="25"/>
  <c r="J6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5" i="22"/>
  <c r="Q8" i="20"/>
  <c r="Q9" i="20"/>
  <c r="Q10" i="20"/>
  <c r="Q11" i="20"/>
  <c r="Q12" i="20"/>
  <c r="Q13" i="20"/>
  <c r="Q14" i="20"/>
  <c r="Q15" i="20"/>
  <c r="Q16" i="20"/>
  <c r="Q17" i="20"/>
  <c r="Q18" i="20"/>
  <c r="Q19" i="20" l="1"/>
  <c r="E16" i="25"/>
  <c r="F16" i="25"/>
  <c r="G16" i="25"/>
  <c r="H16" i="25"/>
  <c r="I16" i="25"/>
  <c r="J16" i="25"/>
  <c r="C119" i="8" s="1"/>
  <c r="K16" i="25"/>
  <c r="C120" i="8" s="1"/>
  <c r="L16" i="25"/>
  <c r="C121" i="8" s="1"/>
  <c r="K11" i="19"/>
  <c r="K6" i="19" l="1"/>
  <c r="C114" i="8"/>
  <c r="K10" i="19"/>
  <c r="C118" i="8"/>
  <c r="K8" i="19"/>
  <c r="C116" i="8"/>
  <c r="K9" i="19"/>
  <c r="C117" i="8"/>
  <c r="K7" i="19"/>
  <c r="C115" i="8"/>
  <c r="E15" i="22"/>
  <c r="C20" i="22"/>
  <c r="F12" i="22"/>
  <c r="G12" i="22" s="1"/>
  <c r="K12" i="22" s="1"/>
  <c r="F13" i="22"/>
  <c r="G13" i="22" s="1"/>
  <c r="K13" i="22" s="1"/>
  <c r="F14" i="22"/>
  <c r="G14" i="22" s="1"/>
  <c r="K14" i="22" s="1"/>
  <c r="F16" i="22"/>
  <c r="G16" i="22" s="1"/>
  <c r="K16" i="22" s="1"/>
  <c r="J20" i="22"/>
  <c r="I20" i="22"/>
  <c r="H20" i="22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7" i="16"/>
  <c r="C218" i="16"/>
  <c r="C219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J7" i="20" s="1"/>
  <c r="N7" i="20" s="1"/>
  <c r="C247" i="16"/>
  <c r="J8" i="20" s="1"/>
  <c r="N8" i="20" s="1"/>
  <c r="C248" i="16"/>
  <c r="J10" i="20" s="1"/>
  <c r="N10" i="20" s="1"/>
  <c r="C249" i="16"/>
  <c r="J11" i="20" s="1"/>
  <c r="N11" i="20" s="1"/>
  <c r="C250" i="16"/>
  <c r="J12" i="20" s="1"/>
  <c r="N12" i="20" s="1"/>
  <c r="C251" i="16"/>
  <c r="J13" i="20" s="1"/>
  <c r="N13" i="20" s="1"/>
  <c r="C252" i="16"/>
  <c r="J16" i="20" s="1"/>
  <c r="N16" i="20" s="1"/>
  <c r="C253" i="16"/>
  <c r="J17" i="20" s="1"/>
  <c r="N17" i="20" s="1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J9" i="20" s="1"/>
  <c r="N9" i="20" s="1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J6" i="19" s="1"/>
  <c r="C289" i="16"/>
  <c r="C290" i="16"/>
  <c r="C291" i="16"/>
  <c r="C292" i="16"/>
  <c r="J14" i="20" s="1"/>
  <c r="N14" i="20" s="1"/>
  <c r="C293" i="16"/>
  <c r="J15" i="20" s="1"/>
  <c r="N15" i="20" s="1"/>
  <c r="C294" i="16"/>
  <c r="C295" i="16"/>
  <c r="C296" i="16"/>
  <c r="J18" i="20" s="1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431" i="16"/>
  <c r="C432" i="16"/>
  <c r="C433" i="16"/>
  <c r="C434" i="16"/>
  <c r="C435" i="16"/>
  <c r="C436" i="16"/>
  <c r="C437" i="16"/>
  <c r="C438" i="16"/>
  <c r="C439" i="16"/>
  <c r="C440" i="16"/>
  <c r="C441" i="16"/>
  <c r="C442" i="16"/>
  <c r="C443" i="16"/>
  <c r="C444" i="16"/>
  <c r="C445" i="16"/>
  <c r="C446" i="16"/>
  <c r="C447" i="16"/>
  <c r="C448" i="16"/>
  <c r="H449" i="16" l="1"/>
  <c r="C449" i="16"/>
  <c r="C30" i="53"/>
  <c r="D30" i="53" s="1"/>
  <c r="C27" i="53"/>
  <c r="D27" i="53" s="1"/>
  <c r="C25" i="53"/>
  <c r="D25" i="53" s="1"/>
  <c r="C24" i="53"/>
  <c r="D24" i="53" s="1"/>
  <c r="C15" i="53"/>
  <c r="D15" i="53" s="1"/>
  <c r="C16" i="53"/>
  <c r="D16" i="53" s="1"/>
  <c r="C13" i="53"/>
  <c r="C10" i="53"/>
  <c r="C14" i="53"/>
  <c r="C28" i="53"/>
  <c r="D28" i="53" s="1"/>
  <c r="C9" i="53"/>
  <c r="C7" i="53"/>
  <c r="C8" i="53"/>
  <c r="D8" i="53" s="1"/>
  <c r="C26" i="53"/>
  <c r="D26" i="53" s="1"/>
  <c r="C12" i="53"/>
  <c r="C11" i="53"/>
  <c r="F37" i="5"/>
  <c r="H173" i="16"/>
  <c r="J10" i="19"/>
  <c r="I10" i="19"/>
  <c r="J9" i="19"/>
  <c r="I9" i="19"/>
  <c r="J11" i="19"/>
  <c r="I11" i="19"/>
  <c r="J8" i="19"/>
  <c r="I8" i="19"/>
  <c r="J7" i="19"/>
  <c r="I7" i="19"/>
  <c r="I6" i="19"/>
  <c r="K12" i="19"/>
  <c r="F15" i="22"/>
  <c r="G15" i="22" s="1"/>
  <c r="K15" i="22" s="1"/>
  <c r="D155" i="48"/>
  <c r="E154" i="48"/>
  <c r="F154" i="48"/>
  <c r="G154" i="48"/>
  <c r="H154" i="48"/>
  <c r="I154" i="48"/>
  <c r="J154" i="48"/>
  <c r="K154" i="48"/>
  <c r="L154" i="48"/>
  <c r="M154" i="48"/>
  <c r="N154" i="48"/>
  <c r="O154" i="48"/>
  <c r="P154" i="48"/>
  <c r="Q154" i="48"/>
  <c r="R154" i="48"/>
  <c r="S154" i="48"/>
  <c r="T154" i="48"/>
  <c r="U154" i="48"/>
  <c r="V154" i="48"/>
  <c r="W154" i="48"/>
  <c r="X154" i="48"/>
  <c r="Y154" i="48"/>
  <c r="Z154" i="48"/>
  <c r="AA154" i="48"/>
  <c r="AB154" i="48"/>
  <c r="AC154" i="48"/>
  <c r="AD154" i="48"/>
  <c r="AE154" i="48"/>
  <c r="AF154" i="48"/>
  <c r="AG154" i="48"/>
  <c r="AH154" i="48"/>
  <c r="AI154" i="48"/>
  <c r="AJ154" i="48"/>
  <c r="AK154" i="48"/>
  <c r="AL154" i="48"/>
  <c r="AM154" i="48"/>
  <c r="AN154" i="48"/>
  <c r="AO154" i="48"/>
  <c r="AP154" i="48"/>
  <c r="AQ154" i="48"/>
  <c r="AR154" i="48"/>
  <c r="AS154" i="48"/>
  <c r="AT154" i="48"/>
  <c r="AU154" i="48"/>
  <c r="AV154" i="48"/>
  <c r="AW154" i="48"/>
  <c r="AX154" i="48"/>
  <c r="AY154" i="48"/>
  <c r="AZ154" i="48"/>
  <c r="BA154" i="48"/>
  <c r="BB154" i="48"/>
  <c r="BC154" i="48"/>
  <c r="BD154" i="48"/>
  <c r="BE154" i="48"/>
  <c r="BF154" i="48"/>
  <c r="BG154" i="48"/>
  <c r="BH154" i="48"/>
  <c r="BI154" i="48"/>
  <c r="BJ154" i="48"/>
  <c r="BK154" i="48"/>
  <c r="BL154" i="48"/>
  <c r="BM154" i="48"/>
  <c r="BN154" i="48"/>
  <c r="BO154" i="48"/>
  <c r="BP154" i="48"/>
  <c r="BQ154" i="48"/>
  <c r="BR154" i="48"/>
  <c r="BS154" i="48"/>
  <c r="BT154" i="48"/>
  <c r="BU154" i="48"/>
  <c r="BV154" i="48"/>
  <c r="BW154" i="48"/>
  <c r="BX154" i="48"/>
  <c r="BY154" i="48"/>
  <c r="BZ154" i="48"/>
  <c r="CA154" i="48"/>
  <c r="CB154" i="48"/>
  <c r="CC154" i="48"/>
  <c r="CD154" i="48"/>
  <c r="CE154" i="48"/>
  <c r="CF154" i="48"/>
  <c r="CG154" i="48"/>
  <c r="CH154" i="48"/>
  <c r="CI154" i="48"/>
  <c r="CJ154" i="48"/>
  <c r="CK154" i="48"/>
  <c r="CL154" i="48"/>
  <c r="CM154" i="48"/>
  <c r="CN154" i="48"/>
  <c r="CO154" i="48"/>
  <c r="CP154" i="48"/>
  <c r="CQ154" i="48"/>
  <c r="CR154" i="48"/>
  <c r="CS154" i="48"/>
  <c r="CT154" i="48"/>
  <c r="CU154" i="48"/>
  <c r="CV154" i="48"/>
  <c r="CW154" i="48"/>
  <c r="CX154" i="48"/>
  <c r="CY154" i="48"/>
  <c r="CZ154" i="48"/>
  <c r="DA154" i="48"/>
  <c r="DB154" i="48"/>
  <c r="DC154" i="48"/>
  <c r="DD154" i="48"/>
  <c r="DE154" i="48"/>
  <c r="DF154" i="48"/>
  <c r="DG154" i="48"/>
  <c r="DH154" i="48"/>
  <c r="DI154" i="48"/>
  <c r="DJ154" i="48"/>
  <c r="DK154" i="48"/>
  <c r="DL154" i="48"/>
  <c r="DM154" i="48"/>
  <c r="DN154" i="48"/>
  <c r="DO154" i="48"/>
  <c r="DP154" i="48"/>
  <c r="DQ154" i="48"/>
  <c r="DR154" i="48"/>
  <c r="DS154" i="48"/>
  <c r="DT154" i="48"/>
  <c r="DU154" i="48"/>
  <c r="DV154" i="48"/>
  <c r="DW154" i="48"/>
  <c r="DX154" i="48"/>
  <c r="DY154" i="48"/>
  <c r="DZ154" i="48"/>
  <c r="EA154" i="48"/>
  <c r="EB154" i="48"/>
  <c r="EC154" i="48"/>
  <c r="ED154" i="48"/>
  <c r="EE154" i="48"/>
  <c r="EF154" i="48"/>
  <c r="EG154" i="48"/>
  <c r="EH154" i="48"/>
  <c r="EI154" i="48"/>
  <c r="EJ154" i="48"/>
  <c r="EK154" i="48"/>
  <c r="EL154" i="48"/>
  <c r="EM154" i="48"/>
  <c r="EN154" i="48"/>
  <c r="EO154" i="48"/>
  <c r="EP154" i="48"/>
  <c r="EQ154" i="48"/>
  <c r="ER154" i="48"/>
  <c r="ES154" i="48"/>
  <c r="ET154" i="48"/>
  <c r="EU154" i="48"/>
  <c r="EV154" i="48"/>
  <c r="EW154" i="48"/>
  <c r="EX154" i="48"/>
  <c r="EY154" i="48"/>
  <c r="EZ154" i="48"/>
  <c r="FA154" i="48"/>
  <c r="FB154" i="48"/>
  <c r="FC154" i="48"/>
  <c r="FD154" i="48"/>
  <c r="FE154" i="48"/>
  <c r="FF154" i="48"/>
  <c r="FG154" i="48"/>
  <c r="FH154" i="48"/>
  <c r="FI154" i="48"/>
  <c r="FJ154" i="48"/>
  <c r="FK154" i="48"/>
  <c r="FL154" i="48"/>
  <c r="FM154" i="48"/>
  <c r="FN154" i="48"/>
  <c r="FO154" i="48"/>
  <c r="FP154" i="48"/>
  <c r="FQ154" i="48"/>
  <c r="FR154" i="48"/>
  <c r="FS154" i="48"/>
  <c r="FT154" i="48"/>
  <c r="FU154" i="48"/>
  <c r="FV154" i="48"/>
  <c r="FW154" i="48"/>
  <c r="FX154" i="48"/>
  <c r="FY154" i="48"/>
  <c r="FZ154" i="48"/>
  <c r="GA154" i="48"/>
  <c r="GB154" i="48"/>
  <c r="GC154" i="48"/>
  <c r="GD154" i="48"/>
  <c r="GE154" i="48"/>
  <c r="GF154" i="48"/>
  <c r="GG154" i="48"/>
  <c r="GH154" i="48"/>
  <c r="GI154" i="48"/>
  <c r="GJ154" i="48"/>
  <c r="GK154" i="48"/>
  <c r="GL154" i="48"/>
  <c r="GM154" i="48"/>
  <c r="GN154" i="48"/>
  <c r="GO154" i="48"/>
  <c r="GP154" i="48"/>
  <c r="GQ154" i="48"/>
  <c r="GR154" i="48"/>
  <c r="GS154" i="48"/>
  <c r="GT154" i="48"/>
  <c r="GU154" i="48"/>
  <c r="GV154" i="48"/>
  <c r="GW154" i="48"/>
  <c r="GX154" i="48"/>
  <c r="GY154" i="48"/>
  <c r="GZ154" i="48"/>
  <c r="HA154" i="48"/>
  <c r="HB154" i="48"/>
  <c r="HC154" i="48"/>
  <c r="HD154" i="48"/>
  <c r="HE154" i="48"/>
  <c r="HF154" i="48"/>
  <c r="HG154" i="48"/>
  <c r="HH154" i="48"/>
  <c r="HI154" i="48"/>
  <c r="HJ154" i="48"/>
  <c r="HK154" i="48"/>
  <c r="HL154" i="48"/>
  <c r="HM154" i="48"/>
  <c r="HN154" i="48"/>
  <c r="HO154" i="48"/>
  <c r="HP154" i="48"/>
  <c r="HQ154" i="48"/>
  <c r="HR154" i="48"/>
  <c r="HS154" i="48"/>
  <c r="HT154" i="48"/>
  <c r="HU154" i="48"/>
  <c r="HV154" i="48"/>
  <c r="HW154" i="48"/>
  <c r="HX154" i="48"/>
  <c r="HY154" i="48"/>
  <c r="HZ154" i="48"/>
  <c r="IA154" i="48"/>
  <c r="IB154" i="48"/>
  <c r="IC154" i="48"/>
  <c r="ID154" i="48"/>
  <c r="IE154" i="48"/>
  <c r="IF154" i="48"/>
  <c r="IG154" i="48"/>
  <c r="IH154" i="48"/>
  <c r="II154" i="48"/>
  <c r="IJ154" i="48"/>
  <c r="IK154" i="48"/>
  <c r="IL154" i="48"/>
  <c r="IM154" i="48"/>
  <c r="IN154" i="48"/>
  <c r="IO154" i="48"/>
  <c r="IP154" i="48"/>
  <c r="IQ154" i="48"/>
  <c r="IR154" i="48"/>
  <c r="IS154" i="48"/>
  <c r="IT154" i="48"/>
  <c r="IU154" i="48"/>
  <c r="IV154" i="48"/>
  <c r="IW154" i="48"/>
  <c r="IX154" i="48"/>
  <c r="IY154" i="48"/>
  <c r="IZ154" i="48"/>
  <c r="JA154" i="48"/>
  <c r="JB154" i="48"/>
  <c r="JC154" i="48"/>
  <c r="JD154" i="48"/>
  <c r="JE154" i="48"/>
  <c r="JF154" i="48"/>
  <c r="JG154" i="48"/>
  <c r="JH154" i="48"/>
  <c r="JI154" i="48"/>
  <c r="JJ154" i="48"/>
  <c r="JK154" i="48"/>
  <c r="JL154" i="48"/>
  <c r="JM154" i="48"/>
  <c r="JN154" i="48"/>
  <c r="JO154" i="48"/>
  <c r="JP154" i="48"/>
  <c r="JQ154" i="48"/>
  <c r="JR154" i="48"/>
  <c r="JS154" i="48"/>
  <c r="JT154" i="48"/>
  <c r="JU154" i="48"/>
  <c r="JV154" i="48"/>
  <c r="JW154" i="48"/>
  <c r="JX154" i="48"/>
  <c r="JY154" i="48"/>
  <c r="JZ154" i="48"/>
  <c r="KA154" i="48"/>
  <c r="KB154" i="48"/>
  <c r="KC154" i="48"/>
  <c r="KD154" i="48"/>
  <c r="KE154" i="48"/>
  <c r="KF154" i="48"/>
  <c r="KG154" i="48"/>
  <c r="KH154" i="48"/>
  <c r="KI154" i="48"/>
  <c r="KJ154" i="48"/>
  <c r="KK154" i="48"/>
  <c r="KL154" i="48"/>
  <c r="KM154" i="48"/>
  <c r="KN154" i="48"/>
  <c r="KO154" i="48"/>
  <c r="KP154" i="48"/>
  <c r="KQ154" i="48"/>
  <c r="KR154" i="48"/>
  <c r="KS154" i="48"/>
  <c r="KT154" i="48"/>
  <c r="KU154" i="48"/>
  <c r="KV154" i="48"/>
  <c r="KW154" i="48"/>
  <c r="KX154" i="48"/>
  <c r="KY154" i="48"/>
  <c r="KZ154" i="48"/>
  <c r="LA154" i="48"/>
  <c r="LB154" i="48"/>
  <c r="LC154" i="48"/>
  <c r="LD154" i="48"/>
  <c r="LE154" i="48"/>
  <c r="LF154" i="48"/>
  <c r="LG154" i="48"/>
  <c r="LH154" i="48"/>
  <c r="LI154" i="48"/>
  <c r="LJ154" i="48"/>
  <c r="LK154" i="48"/>
  <c r="LL154" i="48"/>
  <c r="LM154" i="48"/>
  <c r="LN154" i="48"/>
  <c r="LO154" i="48"/>
  <c r="LP154" i="48"/>
  <c r="LQ154" i="48"/>
  <c r="LR154" i="48"/>
  <c r="LS154" i="48"/>
  <c r="LT154" i="48"/>
  <c r="LU154" i="48"/>
  <c r="LV154" i="48"/>
  <c r="LW154" i="48"/>
  <c r="LX154" i="48"/>
  <c r="LY154" i="48"/>
  <c r="LZ154" i="48"/>
  <c r="MA154" i="48"/>
  <c r="MB154" i="48"/>
  <c r="MC154" i="48"/>
  <c r="MD154" i="48"/>
  <c r="ME154" i="48"/>
  <c r="MF154" i="48"/>
  <c r="MG154" i="48"/>
  <c r="MH154" i="48"/>
  <c r="MI154" i="48"/>
  <c r="MJ154" i="48"/>
  <c r="MK154" i="48"/>
  <c r="ML154" i="48"/>
  <c r="MM154" i="48"/>
  <c r="MN154" i="48"/>
  <c r="MO154" i="48"/>
  <c r="MP154" i="48"/>
  <c r="MQ154" i="48"/>
  <c r="MR154" i="48"/>
  <c r="MS154" i="48"/>
  <c r="MT154" i="48"/>
  <c r="MU154" i="48"/>
  <c r="MV154" i="48"/>
  <c r="MW154" i="48"/>
  <c r="MX154" i="48"/>
  <c r="MY154" i="48"/>
  <c r="MZ154" i="48"/>
  <c r="NA154" i="48"/>
  <c r="NB154" i="48"/>
  <c r="NC154" i="48"/>
  <c r="ND154" i="48"/>
  <c r="NE154" i="48"/>
  <c r="NF154" i="48"/>
  <c r="NG154" i="48"/>
  <c r="NH154" i="48"/>
  <c r="NI154" i="48"/>
  <c r="NJ154" i="48"/>
  <c r="NK154" i="48"/>
  <c r="NL154" i="48"/>
  <c r="NM154" i="48"/>
  <c r="NN154" i="48"/>
  <c r="NO154" i="48"/>
  <c r="NP154" i="48"/>
  <c r="NQ154" i="48"/>
  <c r="NR154" i="48"/>
  <c r="NS154" i="48"/>
  <c r="NT154" i="48"/>
  <c r="NU154" i="48"/>
  <c r="NV154" i="48"/>
  <c r="NW154" i="48"/>
  <c r="NX154" i="48"/>
  <c r="NY154" i="48"/>
  <c r="NZ154" i="48"/>
  <c r="OA154" i="48"/>
  <c r="OB154" i="48"/>
  <c r="OC154" i="48"/>
  <c r="OD154" i="48"/>
  <c r="OE154" i="48"/>
  <c r="OF154" i="48"/>
  <c r="OG154" i="48"/>
  <c r="OH154" i="48"/>
  <c r="OI154" i="48"/>
  <c r="OJ154" i="48"/>
  <c r="OK154" i="48"/>
  <c r="OL154" i="48"/>
  <c r="OM154" i="48"/>
  <c r="ON154" i="48"/>
  <c r="OO154" i="48"/>
  <c r="OP154" i="48"/>
  <c r="OQ154" i="48"/>
  <c r="OR154" i="48"/>
  <c r="OS154" i="48"/>
  <c r="OT154" i="48"/>
  <c r="OU154" i="48"/>
  <c r="OV154" i="48"/>
  <c r="OW154" i="48"/>
  <c r="OX154" i="48"/>
  <c r="OY154" i="48"/>
  <c r="OZ154" i="48"/>
  <c r="PA154" i="48"/>
  <c r="PB154" i="48"/>
  <c r="PC154" i="48"/>
  <c r="PD154" i="48"/>
  <c r="PE154" i="48"/>
  <c r="PF154" i="48"/>
  <c r="PG154" i="48"/>
  <c r="PH154" i="48"/>
  <c r="PI154" i="48"/>
  <c r="PJ154" i="48"/>
  <c r="PK154" i="48"/>
  <c r="PL154" i="48"/>
  <c r="PM154" i="48"/>
  <c r="PN154" i="48"/>
  <c r="PO154" i="48"/>
  <c r="PP154" i="48"/>
  <c r="PQ154" i="48"/>
  <c r="PR154" i="48"/>
  <c r="PS154" i="48"/>
  <c r="PT154" i="48"/>
  <c r="PU154" i="48"/>
  <c r="PV154" i="48"/>
  <c r="PW154" i="48"/>
  <c r="PX154" i="48"/>
  <c r="PY154" i="48"/>
  <c r="PZ154" i="48"/>
  <c r="QA154" i="48"/>
  <c r="QB154" i="48"/>
  <c r="QC154" i="48"/>
  <c r="QD154" i="48"/>
  <c r="QE154" i="48"/>
  <c r="QF154" i="48"/>
  <c r="QG154" i="48"/>
  <c r="QH154" i="48"/>
  <c r="QI154" i="48"/>
  <c r="QJ154" i="48"/>
  <c r="QK154" i="48"/>
  <c r="QL154" i="48"/>
  <c r="QM154" i="48"/>
  <c r="QN154" i="48"/>
  <c r="QO154" i="48"/>
  <c r="QP154" i="48"/>
  <c r="QQ154" i="48"/>
  <c r="QR154" i="48"/>
  <c r="QS154" i="48"/>
  <c r="QT154" i="48"/>
  <c r="QU154" i="48"/>
  <c r="QV154" i="48"/>
  <c r="QW154" i="48"/>
  <c r="QX154" i="48"/>
  <c r="QY154" i="48"/>
  <c r="QZ154" i="48"/>
  <c r="RA154" i="48"/>
  <c r="RB154" i="48"/>
  <c r="RC154" i="48"/>
  <c r="RD154" i="48"/>
  <c r="RE154" i="48"/>
  <c r="RF154" i="48"/>
  <c r="RG154" i="48"/>
  <c r="RH154" i="48"/>
  <c r="RI154" i="48"/>
  <c r="RJ154" i="48"/>
  <c r="RK154" i="48"/>
  <c r="RL154" i="48"/>
  <c r="RM154" i="48"/>
  <c r="RN154" i="48"/>
  <c r="RO154" i="48"/>
  <c r="RP154" i="48"/>
  <c r="RQ154" i="48"/>
  <c r="RR154" i="48"/>
  <c r="RS154" i="48"/>
  <c r="RT154" i="48"/>
  <c r="RU154" i="48"/>
  <c r="RV154" i="48"/>
  <c r="RW154" i="48"/>
  <c r="RX154" i="48"/>
  <c r="RY154" i="48"/>
  <c r="RZ154" i="48"/>
  <c r="SA154" i="48"/>
  <c r="SB154" i="48"/>
  <c r="SC154" i="48"/>
  <c r="SD154" i="48"/>
  <c r="SE154" i="48"/>
  <c r="SF154" i="48"/>
  <c r="SG154" i="48"/>
  <c r="SH154" i="48"/>
  <c r="SI154" i="48"/>
  <c r="SJ154" i="48"/>
  <c r="SK154" i="48"/>
  <c r="SL154" i="48"/>
  <c r="SM154" i="48"/>
  <c r="SN154" i="48"/>
  <c r="SO154" i="48"/>
  <c r="SP154" i="48"/>
  <c r="SQ154" i="48"/>
  <c r="SR154" i="48"/>
  <c r="SS154" i="48"/>
  <c r="ST154" i="48"/>
  <c r="SU154" i="48"/>
  <c r="SV154" i="48"/>
  <c r="SW154" i="48"/>
  <c r="SX154" i="48"/>
  <c r="SY154" i="48"/>
  <c r="SZ154" i="48"/>
  <c r="TA154" i="48"/>
  <c r="TB154" i="48"/>
  <c r="TC154" i="48"/>
  <c r="TD154" i="48"/>
  <c r="TE154" i="48"/>
  <c r="TF154" i="48"/>
  <c r="TG154" i="48"/>
  <c r="TH154" i="48"/>
  <c r="TI154" i="48"/>
  <c r="TJ154" i="48"/>
  <c r="TK154" i="48"/>
  <c r="TL154" i="48"/>
  <c r="TM154" i="48"/>
  <c r="TN154" i="48"/>
  <c r="TO154" i="48"/>
  <c r="TP154" i="48"/>
  <c r="TQ154" i="48"/>
  <c r="TR154" i="48"/>
  <c r="TS154" i="48"/>
  <c r="TT154" i="48"/>
  <c r="TU154" i="48"/>
  <c r="TV154" i="48"/>
  <c r="TW154" i="48"/>
  <c r="TX154" i="48"/>
  <c r="TY154" i="48"/>
  <c r="TZ154" i="48"/>
  <c r="UA154" i="48"/>
  <c r="UB154" i="48"/>
  <c r="UC154" i="48"/>
  <c r="UD154" i="48"/>
  <c r="UE154" i="48"/>
  <c r="UF154" i="48"/>
  <c r="UG154" i="48"/>
  <c r="UH154" i="48"/>
  <c r="UI154" i="48"/>
  <c r="UJ154" i="48"/>
  <c r="UK154" i="48"/>
  <c r="UL154" i="48"/>
  <c r="UM154" i="48"/>
  <c r="UN154" i="48"/>
  <c r="UO154" i="48"/>
  <c r="UP154" i="48"/>
  <c r="UQ154" i="48"/>
  <c r="UR154" i="48"/>
  <c r="US154" i="48"/>
  <c r="UT154" i="48"/>
  <c r="UU154" i="48"/>
  <c r="UV154" i="48"/>
  <c r="UW154" i="48"/>
  <c r="UX154" i="48"/>
  <c r="UY154" i="48"/>
  <c r="UZ154" i="48"/>
  <c r="VA154" i="48"/>
  <c r="VB154" i="48"/>
  <c r="VC154" i="48"/>
  <c r="VD154" i="48"/>
  <c r="VE154" i="48"/>
  <c r="VF154" i="48"/>
  <c r="VG154" i="48"/>
  <c r="VH154" i="48"/>
  <c r="VI154" i="48"/>
  <c r="VJ154" i="48"/>
  <c r="VK154" i="48"/>
  <c r="VL154" i="48"/>
  <c r="VM154" i="48"/>
  <c r="VN154" i="48"/>
  <c r="VO154" i="48"/>
  <c r="VP154" i="48"/>
  <c r="VQ154" i="48"/>
  <c r="VR154" i="48"/>
  <c r="VS154" i="48"/>
  <c r="VT154" i="48"/>
  <c r="VU154" i="48"/>
  <c r="VV154" i="48"/>
  <c r="VW154" i="48"/>
  <c r="VX154" i="48"/>
  <c r="VY154" i="48"/>
  <c r="VZ154" i="48"/>
  <c r="WA154" i="48"/>
  <c r="WB154" i="48"/>
  <c r="WC154" i="48"/>
  <c r="WD154" i="48"/>
  <c r="WE154" i="48"/>
  <c r="WF154" i="48"/>
  <c r="WG154" i="48"/>
  <c r="WH154" i="48"/>
  <c r="WI154" i="48"/>
  <c r="WJ154" i="48"/>
  <c r="WK154" i="48"/>
  <c r="WL154" i="48"/>
  <c r="WM154" i="48"/>
  <c r="WN154" i="48"/>
  <c r="WO154" i="48"/>
  <c r="WP154" i="48"/>
  <c r="WQ154" i="48"/>
  <c r="WR154" i="48"/>
  <c r="WS154" i="48"/>
  <c r="WT154" i="48"/>
  <c r="WU154" i="48"/>
  <c r="WV154" i="48"/>
  <c r="WW154" i="48"/>
  <c r="WX154" i="48"/>
  <c r="WY154" i="48"/>
  <c r="WZ154" i="48"/>
  <c r="XA154" i="48"/>
  <c r="XB154" i="48"/>
  <c r="XC154" i="48"/>
  <c r="XD154" i="48"/>
  <c r="XE154" i="48"/>
  <c r="XF154" i="48"/>
  <c r="XG154" i="48"/>
  <c r="XH154" i="48"/>
  <c r="XI154" i="48"/>
  <c r="XJ154" i="48"/>
  <c r="XK154" i="48"/>
  <c r="XL154" i="48"/>
  <c r="XM154" i="48"/>
  <c r="XN154" i="48"/>
  <c r="XO154" i="48"/>
  <c r="XP154" i="48"/>
  <c r="XQ154" i="48"/>
  <c r="XR154" i="48"/>
  <c r="XS154" i="48"/>
  <c r="XT154" i="48"/>
  <c r="XU154" i="48"/>
  <c r="XV154" i="48"/>
  <c r="XW154" i="48"/>
  <c r="XX154" i="48"/>
  <c r="XY154" i="48"/>
  <c r="XZ154" i="48"/>
  <c r="YA154" i="48"/>
  <c r="YB154" i="48"/>
  <c r="YC154" i="48"/>
  <c r="YD154" i="48"/>
  <c r="YE154" i="48"/>
  <c r="YF154" i="48"/>
  <c r="YG154" i="48"/>
  <c r="YH154" i="48"/>
  <c r="YI154" i="48"/>
  <c r="YJ154" i="48"/>
  <c r="YK154" i="48"/>
  <c r="YL154" i="48"/>
  <c r="YM154" i="48"/>
  <c r="YN154" i="48"/>
  <c r="YO154" i="48"/>
  <c r="YP154" i="48"/>
  <c r="YQ154" i="48"/>
  <c r="YR154" i="48"/>
  <c r="YS154" i="48"/>
  <c r="YT154" i="48"/>
  <c r="YU154" i="48"/>
  <c r="YV154" i="48"/>
  <c r="YW154" i="48"/>
  <c r="YX154" i="48"/>
  <c r="YY154" i="48"/>
  <c r="YZ154" i="48"/>
  <c r="ZA154" i="48"/>
  <c r="ZB154" i="48"/>
  <c r="ZC154" i="48"/>
  <c r="ZD154" i="48"/>
  <c r="ZE154" i="48"/>
  <c r="ZF154" i="48"/>
  <c r="ZG154" i="48"/>
  <c r="ZH154" i="48"/>
  <c r="ZI154" i="48"/>
  <c r="ZJ154" i="48"/>
  <c r="ZK154" i="48"/>
  <c r="ZL154" i="48"/>
  <c r="ZM154" i="48"/>
  <c r="ZN154" i="48"/>
  <c r="ZO154" i="48"/>
  <c r="ZP154" i="48"/>
  <c r="ZQ154" i="48"/>
  <c r="ZR154" i="48"/>
  <c r="ZS154" i="48"/>
  <c r="ZT154" i="48"/>
  <c r="ZU154" i="48"/>
  <c r="ZV154" i="48"/>
  <c r="ZW154" i="48"/>
  <c r="ZX154" i="48"/>
  <c r="ZY154" i="48"/>
  <c r="ZZ154" i="48"/>
  <c r="AAA154" i="48"/>
  <c r="AAB154" i="48"/>
  <c r="AAC154" i="48"/>
  <c r="AAD154" i="48"/>
  <c r="AAE154" i="48"/>
  <c r="AAF154" i="48"/>
  <c r="AAG154" i="48"/>
  <c r="AAH154" i="48"/>
  <c r="AAI154" i="48"/>
  <c r="AAJ154" i="48"/>
  <c r="AAK154" i="48"/>
  <c r="AAL154" i="48"/>
  <c r="AAM154" i="48"/>
  <c r="AAN154" i="48"/>
  <c r="AAO154" i="48"/>
  <c r="AAP154" i="48"/>
  <c r="AAQ154" i="48"/>
  <c r="AAR154" i="48"/>
  <c r="AAS154" i="48"/>
  <c r="AAT154" i="48"/>
  <c r="AAU154" i="48"/>
  <c r="AAV154" i="48"/>
  <c r="AAW154" i="48"/>
  <c r="AAX154" i="48"/>
  <c r="AAY154" i="48"/>
  <c r="AAZ154" i="48"/>
  <c r="ABA154" i="48"/>
  <c r="ABB154" i="48"/>
  <c r="ABC154" i="48"/>
  <c r="ABD154" i="48"/>
  <c r="ABE154" i="48"/>
  <c r="ABF154" i="48"/>
  <c r="ABG154" i="48"/>
  <c r="ABH154" i="48"/>
  <c r="ABI154" i="48"/>
  <c r="ABJ154" i="48"/>
  <c r="ABK154" i="48"/>
  <c r="ABL154" i="48"/>
  <c r="ABM154" i="48"/>
  <c r="ABN154" i="48"/>
  <c r="ABO154" i="48"/>
  <c r="ABP154" i="48"/>
  <c r="ABQ154" i="48"/>
  <c r="ABR154" i="48"/>
  <c r="ABS154" i="48"/>
  <c r="ABT154" i="48"/>
  <c r="ABU154" i="48"/>
  <c r="ABV154" i="48"/>
  <c r="ABW154" i="48"/>
  <c r="ABX154" i="48"/>
  <c r="ABY154" i="48"/>
  <c r="ABZ154" i="48"/>
  <c r="ACA154" i="48"/>
  <c r="ACB154" i="48"/>
  <c r="ACC154" i="48"/>
  <c r="ACD154" i="48"/>
  <c r="ACE154" i="48"/>
  <c r="ACF154" i="48"/>
  <c r="ACG154" i="48"/>
  <c r="ACH154" i="48"/>
  <c r="ACI154" i="48"/>
  <c r="ACJ154" i="48"/>
  <c r="ACK154" i="48"/>
  <c r="ACL154" i="48"/>
  <c r="ACM154" i="48"/>
  <c r="ACN154" i="48"/>
  <c r="ACO154" i="48"/>
  <c r="ACP154" i="48"/>
  <c r="ACQ154" i="48"/>
  <c r="ACR154" i="48"/>
  <c r="ACS154" i="48"/>
  <c r="ACT154" i="48"/>
  <c r="ACU154" i="48"/>
  <c r="ACV154" i="48"/>
  <c r="ACW154" i="48"/>
  <c r="ACX154" i="48"/>
  <c r="ACY154" i="48"/>
  <c r="ACZ154" i="48"/>
  <c r="ADA154" i="48"/>
  <c r="ADB154" i="48"/>
  <c r="ADC154" i="48"/>
  <c r="ADD154" i="48"/>
  <c r="ADE154" i="48"/>
  <c r="ADF154" i="48"/>
  <c r="ADG154" i="48"/>
  <c r="ADH154" i="48"/>
  <c r="ADI154" i="48"/>
  <c r="ADJ154" i="48"/>
  <c r="ADK154" i="48"/>
  <c r="ADL154" i="48"/>
  <c r="ADM154" i="48"/>
  <c r="ADN154" i="48"/>
  <c r="ADO154" i="48"/>
  <c r="ADP154" i="48"/>
  <c r="ADQ154" i="48"/>
  <c r="ADR154" i="48"/>
  <c r="ADS154" i="48"/>
  <c r="ADT154" i="48"/>
  <c r="ADU154" i="48"/>
  <c r="ADV154" i="48"/>
  <c r="ADW154" i="48"/>
  <c r="ADX154" i="48"/>
  <c r="ADY154" i="48"/>
  <c r="ADZ154" i="48"/>
  <c r="AEA154" i="48"/>
  <c r="AEB154" i="48"/>
  <c r="AEC154" i="48"/>
  <c r="AED154" i="48"/>
  <c r="AEE154" i="48"/>
  <c r="AEF154" i="48"/>
  <c r="AEG154" i="48"/>
  <c r="AEH154" i="48"/>
  <c r="AEI154" i="48"/>
  <c r="AEJ154" i="48"/>
  <c r="AEK154" i="48"/>
  <c r="AEL154" i="48"/>
  <c r="AEM154" i="48"/>
  <c r="AEN154" i="48"/>
  <c r="AEO154" i="48"/>
  <c r="AEP154" i="48"/>
  <c r="AEQ154" i="48"/>
  <c r="AER154" i="48"/>
  <c r="AES154" i="48"/>
  <c r="AET154" i="48"/>
  <c r="AEU154" i="48"/>
  <c r="AEV154" i="48"/>
  <c r="AEW154" i="48"/>
  <c r="AEX154" i="48"/>
  <c r="AEY154" i="48"/>
  <c r="AEZ154" i="48"/>
  <c r="AFA154" i="48"/>
  <c r="AFB154" i="48"/>
  <c r="AFC154" i="48"/>
  <c r="AFD154" i="48"/>
  <c r="AFE154" i="48"/>
  <c r="AFF154" i="48"/>
  <c r="AFG154" i="48"/>
  <c r="AFH154" i="48"/>
  <c r="AFI154" i="48"/>
  <c r="AFJ154" i="48"/>
  <c r="AFK154" i="48"/>
  <c r="AFL154" i="48"/>
  <c r="AFM154" i="48"/>
  <c r="AFN154" i="48"/>
  <c r="AFO154" i="48"/>
  <c r="AFP154" i="48"/>
  <c r="AFQ154" i="48"/>
  <c r="AFR154" i="48"/>
  <c r="AFS154" i="48"/>
  <c r="AFT154" i="48"/>
  <c r="AFU154" i="48"/>
  <c r="AFV154" i="48"/>
  <c r="AFW154" i="48"/>
  <c r="AFX154" i="48"/>
  <c r="AFY154" i="48"/>
  <c r="AFZ154" i="48"/>
  <c r="AGA154" i="48"/>
  <c r="AGB154" i="48"/>
  <c r="AGC154" i="48"/>
  <c r="AGD154" i="48"/>
  <c r="AGE154" i="48"/>
  <c r="AGF154" i="48"/>
  <c r="AGG154" i="48"/>
  <c r="AGH154" i="48"/>
  <c r="AGI154" i="48"/>
  <c r="AGJ154" i="48"/>
  <c r="AGK154" i="48"/>
  <c r="AGL154" i="48"/>
  <c r="AGM154" i="48"/>
  <c r="AGN154" i="48"/>
  <c r="AGO154" i="48"/>
  <c r="AGP154" i="48"/>
  <c r="AGQ154" i="48"/>
  <c r="AGR154" i="48"/>
  <c r="AGS154" i="48"/>
  <c r="AGT154" i="48"/>
  <c r="AGU154" i="48"/>
  <c r="AGV154" i="48"/>
  <c r="AGW154" i="48"/>
  <c r="AGX154" i="48"/>
  <c r="AGY154" i="48"/>
  <c r="AGZ154" i="48"/>
  <c r="AHA154" i="48"/>
  <c r="AHB154" i="48"/>
  <c r="AHC154" i="48"/>
  <c r="AHD154" i="48"/>
  <c r="AHE154" i="48"/>
  <c r="AHF154" i="48"/>
  <c r="AHG154" i="48"/>
  <c r="AHH154" i="48"/>
  <c r="AHI154" i="48"/>
  <c r="AHJ154" i="48"/>
  <c r="AHK154" i="48"/>
  <c r="AHL154" i="48"/>
  <c r="AHM154" i="48"/>
  <c r="AHN154" i="48"/>
  <c r="AHO154" i="48"/>
  <c r="AHP154" i="48"/>
  <c r="AHQ154" i="48"/>
  <c r="AHR154" i="48"/>
  <c r="E155" i="48"/>
  <c r="F155" i="48"/>
  <c r="G155" i="48"/>
  <c r="H155" i="48"/>
  <c r="I155" i="48"/>
  <c r="J155" i="48"/>
  <c r="K155" i="48"/>
  <c r="L155" i="48"/>
  <c r="M155" i="48"/>
  <c r="N155" i="48"/>
  <c r="O155" i="48"/>
  <c r="P155" i="48"/>
  <c r="Q155" i="48"/>
  <c r="R155" i="48"/>
  <c r="S155" i="48"/>
  <c r="T155" i="48"/>
  <c r="U155" i="48"/>
  <c r="V155" i="48"/>
  <c r="W155" i="48"/>
  <c r="X155" i="48"/>
  <c r="Y155" i="48"/>
  <c r="Z155" i="48"/>
  <c r="AA155" i="48"/>
  <c r="AB155" i="48"/>
  <c r="AC155" i="48"/>
  <c r="AD155" i="48"/>
  <c r="AE155" i="48"/>
  <c r="AF155" i="48"/>
  <c r="AG155" i="48"/>
  <c r="AH155" i="48"/>
  <c r="AI155" i="48"/>
  <c r="AJ155" i="48"/>
  <c r="AK155" i="48"/>
  <c r="AL155" i="48"/>
  <c r="AM155" i="48"/>
  <c r="AN155" i="48"/>
  <c r="AO155" i="48"/>
  <c r="AP155" i="48"/>
  <c r="AQ155" i="48"/>
  <c r="AR155" i="48"/>
  <c r="AS155" i="48"/>
  <c r="AT155" i="48"/>
  <c r="AU155" i="48"/>
  <c r="AV155" i="48"/>
  <c r="AW155" i="48"/>
  <c r="AX155" i="48"/>
  <c r="AY155" i="48"/>
  <c r="AZ155" i="48"/>
  <c r="BA155" i="48"/>
  <c r="BB155" i="48"/>
  <c r="BC155" i="48"/>
  <c r="BD155" i="48"/>
  <c r="BE155" i="48"/>
  <c r="BF155" i="48"/>
  <c r="BG155" i="48"/>
  <c r="BH155" i="48"/>
  <c r="BI155" i="48"/>
  <c r="BJ155" i="48"/>
  <c r="BK155" i="48"/>
  <c r="BL155" i="48"/>
  <c r="BM155" i="48"/>
  <c r="BN155" i="48"/>
  <c r="BO155" i="48"/>
  <c r="BP155" i="48"/>
  <c r="BQ155" i="48"/>
  <c r="BR155" i="48"/>
  <c r="BS155" i="48"/>
  <c r="BT155" i="48"/>
  <c r="BU155" i="48"/>
  <c r="BV155" i="48"/>
  <c r="BW155" i="48"/>
  <c r="BX155" i="48"/>
  <c r="BY155" i="48"/>
  <c r="BZ155" i="48"/>
  <c r="CA155" i="48"/>
  <c r="CB155" i="48"/>
  <c r="CC155" i="48"/>
  <c r="CD155" i="48"/>
  <c r="CE155" i="48"/>
  <c r="CF155" i="48"/>
  <c r="CG155" i="48"/>
  <c r="CH155" i="48"/>
  <c r="CI155" i="48"/>
  <c r="CJ155" i="48"/>
  <c r="CK155" i="48"/>
  <c r="CL155" i="48"/>
  <c r="CM155" i="48"/>
  <c r="CN155" i="48"/>
  <c r="CO155" i="48"/>
  <c r="CP155" i="48"/>
  <c r="CQ155" i="48"/>
  <c r="CR155" i="48"/>
  <c r="CS155" i="48"/>
  <c r="CT155" i="48"/>
  <c r="CU155" i="48"/>
  <c r="CV155" i="48"/>
  <c r="CW155" i="48"/>
  <c r="CX155" i="48"/>
  <c r="CY155" i="48"/>
  <c r="CZ155" i="48"/>
  <c r="DA155" i="48"/>
  <c r="DB155" i="48"/>
  <c r="DC155" i="48"/>
  <c r="DD155" i="48"/>
  <c r="DE155" i="48"/>
  <c r="DF155" i="48"/>
  <c r="DG155" i="48"/>
  <c r="DH155" i="48"/>
  <c r="DI155" i="48"/>
  <c r="DJ155" i="48"/>
  <c r="DK155" i="48"/>
  <c r="DL155" i="48"/>
  <c r="DM155" i="48"/>
  <c r="DN155" i="48"/>
  <c r="DO155" i="48"/>
  <c r="DP155" i="48"/>
  <c r="DQ155" i="48"/>
  <c r="DR155" i="48"/>
  <c r="DS155" i="48"/>
  <c r="DT155" i="48"/>
  <c r="DU155" i="48"/>
  <c r="DV155" i="48"/>
  <c r="DW155" i="48"/>
  <c r="DX155" i="48"/>
  <c r="DY155" i="48"/>
  <c r="DZ155" i="48"/>
  <c r="EA155" i="48"/>
  <c r="EB155" i="48"/>
  <c r="EC155" i="48"/>
  <c r="ED155" i="48"/>
  <c r="EE155" i="48"/>
  <c r="EF155" i="48"/>
  <c r="EG155" i="48"/>
  <c r="EH155" i="48"/>
  <c r="EI155" i="48"/>
  <c r="EJ155" i="48"/>
  <c r="EK155" i="48"/>
  <c r="EL155" i="48"/>
  <c r="EM155" i="48"/>
  <c r="EN155" i="48"/>
  <c r="EO155" i="48"/>
  <c r="EP155" i="48"/>
  <c r="EQ155" i="48"/>
  <c r="ER155" i="48"/>
  <c r="ES155" i="48"/>
  <c r="ET155" i="48"/>
  <c r="EU155" i="48"/>
  <c r="EV155" i="48"/>
  <c r="EW155" i="48"/>
  <c r="EX155" i="48"/>
  <c r="EY155" i="48"/>
  <c r="EZ155" i="48"/>
  <c r="FA155" i="48"/>
  <c r="FB155" i="48"/>
  <c r="FC155" i="48"/>
  <c r="FD155" i="48"/>
  <c r="FE155" i="48"/>
  <c r="FF155" i="48"/>
  <c r="FG155" i="48"/>
  <c r="FH155" i="48"/>
  <c r="FI155" i="48"/>
  <c r="FJ155" i="48"/>
  <c r="FK155" i="48"/>
  <c r="FL155" i="48"/>
  <c r="FM155" i="48"/>
  <c r="FN155" i="48"/>
  <c r="FO155" i="48"/>
  <c r="FP155" i="48"/>
  <c r="FQ155" i="48"/>
  <c r="FR155" i="48"/>
  <c r="FS155" i="48"/>
  <c r="FT155" i="48"/>
  <c r="FU155" i="48"/>
  <c r="FV155" i="48"/>
  <c r="FW155" i="48"/>
  <c r="FX155" i="48"/>
  <c r="FY155" i="48"/>
  <c r="FZ155" i="48"/>
  <c r="GA155" i="48"/>
  <c r="GB155" i="48"/>
  <c r="GC155" i="48"/>
  <c r="GD155" i="48"/>
  <c r="GE155" i="48"/>
  <c r="GF155" i="48"/>
  <c r="GG155" i="48"/>
  <c r="GH155" i="48"/>
  <c r="GI155" i="48"/>
  <c r="GJ155" i="48"/>
  <c r="GK155" i="48"/>
  <c r="GL155" i="48"/>
  <c r="GM155" i="48"/>
  <c r="GN155" i="48"/>
  <c r="GO155" i="48"/>
  <c r="GP155" i="48"/>
  <c r="GQ155" i="48"/>
  <c r="GR155" i="48"/>
  <c r="GS155" i="48"/>
  <c r="GT155" i="48"/>
  <c r="GU155" i="48"/>
  <c r="GV155" i="48"/>
  <c r="GW155" i="48"/>
  <c r="GX155" i="48"/>
  <c r="GY155" i="48"/>
  <c r="GZ155" i="48"/>
  <c r="HA155" i="48"/>
  <c r="HB155" i="48"/>
  <c r="HC155" i="48"/>
  <c r="HD155" i="48"/>
  <c r="HE155" i="48"/>
  <c r="HF155" i="48"/>
  <c r="HG155" i="48"/>
  <c r="HH155" i="48"/>
  <c r="HI155" i="48"/>
  <c r="HJ155" i="48"/>
  <c r="HK155" i="48"/>
  <c r="HL155" i="48"/>
  <c r="HM155" i="48"/>
  <c r="HN155" i="48"/>
  <c r="HO155" i="48"/>
  <c r="HP155" i="48"/>
  <c r="HQ155" i="48"/>
  <c r="HR155" i="48"/>
  <c r="HS155" i="48"/>
  <c r="HT155" i="48"/>
  <c r="HU155" i="48"/>
  <c r="HV155" i="48"/>
  <c r="HW155" i="48"/>
  <c r="HX155" i="48"/>
  <c r="HY155" i="48"/>
  <c r="HZ155" i="48"/>
  <c r="IA155" i="48"/>
  <c r="IB155" i="48"/>
  <c r="IC155" i="48"/>
  <c r="ID155" i="48"/>
  <c r="IE155" i="48"/>
  <c r="IF155" i="48"/>
  <c r="IG155" i="48"/>
  <c r="IH155" i="48"/>
  <c r="II155" i="48"/>
  <c r="IJ155" i="48"/>
  <c r="IK155" i="48"/>
  <c r="IL155" i="48"/>
  <c r="IM155" i="48"/>
  <c r="IN155" i="48"/>
  <c r="IO155" i="48"/>
  <c r="IP155" i="48"/>
  <c r="IQ155" i="48"/>
  <c r="IR155" i="48"/>
  <c r="IS155" i="48"/>
  <c r="IT155" i="48"/>
  <c r="IU155" i="48"/>
  <c r="IV155" i="48"/>
  <c r="IW155" i="48"/>
  <c r="IX155" i="48"/>
  <c r="IY155" i="48"/>
  <c r="IZ155" i="48"/>
  <c r="JA155" i="48"/>
  <c r="JB155" i="48"/>
  <c r="JC155" i="48"/>
  <c r="JD155" i="48"/>
  <c r="JE155" i="48"/>
  <c r="JF155" i="48"/>
  <c r="JG155" i="48"/>
  <c r="JH155" i="48"/>
  <c r="JI155" i="48"/>
  <c r="JJ155" i="48"/>
  <c r="JK155" i="48"/>
  <c r="JL155" i="48"/>
  <c r="JM155" i="48"/>
  <c r="JN155" i="48"/>
  <c r="JO155" i="48"/>
  <c r="JP155" i="48"/>
  <c r="JQ155" i="48"/>
  <c r="JR155" i="48"/>
  <c r="JS155" i="48"/>
  <c r="JT155" i="48"/>
  <c r="JU155" i="48"/>
  <c r="JV155" i="48"/>
  <c r="JW155" i="48"/>
  <c r="JX155" i="48"/>
  <c r="JY155" i="48"/>
  <c r="JZ155" i="48"/>
  <c r="KA155" i="48"/>
  <c r="KB155" i="48"/>
  <c r="KC155" i="48"/>
  <c r="KD155" i="48"/>
  <c r="KE155" i="48"/>
  <c r="KF155" i="48"/>
  <c r="KG155" i="48"/>
  <c r="KH155" i="48"/>
  <c r="KI155" i="48"/>
  <c r="KJ155" i="48"/>
  <c r="KK155" i="48"/>
  <c r="KL155" i="48"/>
  <c r="KM155" i="48"/>
  <c r="KN155" i="48"/>
  <c r="KO155" i="48"/>
  <c r="KP155" i="48"/>
  <c r="KQ155" i="48"/>
  <c r="KR155" i="48"/>
  <c r="KS155" i="48"/>
  <c r="KT155" i="48"/>
  <c r="KU155" i="48"/>
  <c r="KV155" i="48"/>
  <c r="KW155" i="48"/>
  <c r="KX155" i="48"/>
  <c r="KY155" i="48"/>
  <c r="KZ155" i="48"/>
  <c r="LA155" i="48"/>
  <c r="LB155" i="48"/>
  <c r="LC155" i="48"/>
  <c r="LD155" i="48"/>
  <c r="LE155" i="48"/>
  <c r="LF155" i="48"/>
  <c r="LG155" i="48"/>
  <c r="LH155" i="48"/>
  <c r="LI155" i="48"/>
  <c r="LJ155" i="48"/>
  <c r="LK155" i="48"/>
  <c r="LL155" i="48"/>
  <c r="LM155" i="48"/>
  <c r="LN155" i="48"/>
  <c r="LO155" i="48"/>
  <c r="LP155" i="48"/>
  <c r="LQ155" i="48"/>
  <c r="LR155" i="48"/>
  <c r="LS155" i="48"/>
  <c r="LT155" i="48"/>
  <c r="LU155" i="48"/>
  <c r="LV155" i="48"/>
  <c r="LW155" i="48"/>
  <c r="LX155" i="48"/>
  <c r="LY155" i="48"/>
  <c r="LZ155" i="48"/>
  <c r="MA155" i="48"/>
  <c r="MB155" i="48"/>
  <c r="MC155" i="48"/>
  <c r="MD155" i="48"/>
  <c r="ME155" i="48"/>
  <c r="MF155" i="48"/>
  <c r="MG155" i="48"/>
  <c r="MH155" i="48"/>
  <c r="MI155" i="48"/>
  <c r="MJ155" i="48"/>
  <c r="MK155" i="48"/>
  <c r="ML155" i="48"/>
  <c r="MM155" i="48"/>
  <c r="MN155" i="48"/>
  <c r="MO155" i="48"/>
  <c r="MP155" i="48"/>
  <c r="MQ155" i="48"/>
  <c r="MR155" i="48"/>
  <c r="MS155" i="48"/>
  <c r="MT155" i="48"/>
  <c r="MU155" i="48"/>
  <c r="MV155" i="48"/>
  <c r="MW155" i="48"/>
  <c r="MX155" i="48"/>
  <c r="MY155" i="48"/>
  <c r="MZ155" i="48"/>
  <c r="NA155" i="48"/>
  <c r="NB155" i="48"/>
  <c r="NC155" i="48"/>
  <c r="ND155" i="48"/>
  <c r="NE155" i="48"/>
  <c r="NF155" i="48"/>
  <c r="NG155" i="48"/>
  <c r="NH155" i="48"/>
  <c r="NI155" i="48"/>
  <c r="NJ155" i="48"/>
  <c r="NK155" i="48"/>
  <c r="NL155" i="48"/>
  <c r="NM155" i="48"/>
  <c r="NN155" i="48"/>
  <c r="NO155" i="48"/>
  <c r="NP155" i="48"/>
  <c r="NQ155" i="48"/>
  <c r="NR155" i="48"/>
  <c r="NS155" i="48"/>
  <c r="NT155" i="48"/>
  <c r="NU155" i="48"/>
  <c r="NV155" i="48"/>
  <c r="NW155" i="48"/>
  <c r="NX155" i="48"/>
  <c r="NY155" i="48"/>
  <c r="NZ155" i="48"/>
  <c r="OA155" i="48"/>
  <c r="OB155" i="48"/>
  <c r="OC155" i="48"/>
  <c r="OD155" i="48"/>
  <c r="OE155" i="48"/>
  <c r="OF155" i="48"/>
  <c r="OG155" i="48"/>
  <c r="OH155" i="48"/>
  <c r="OI155" i="48"/>
  <c r="OJ155" i="48"/>
  <c r="OK155" i="48"/>
  <c r="OL155" i="48"/>
  <c r="OM155" i="48"/>
  <c r="ON155" i="48"/>
  <c r="OO155" i="48"/>
  <c r="OP155" i="48"/>
  <c r="OQ155" i="48"/>
  <c r="OR155" i="48"/>
  <c r="OS155" i="48"/>
  <c r="OT155" i="48"/>
  <c r="OU155" i="48"/>
  <c r="OV155" i="48"/>
  <c r="OW155" i="48"/>
  <c r="OX155" i="48"/>
  <c r="OY155" i="48"/>
  <c r="OZ155" i="48"/>
  <c r="PA155" i="48"/>
  <c r="PB155" i="48"/>
  <c r="PC155" i="48"/>
  <c r="PD155" i="48"/>
  <c r="PE155" i="48"/>
  <c r="PF155" i="48"/>
  <c r="PG155" i="48"/>
  <c r="PH155" i="48"/>
  <c r="PI155" i="48"/>
  <c r="PJ155" i="48"/>
  <c r="PK155" i="48"/>
  <c r="PL155" i="48"/>
  <c r="PM155" i="48"/>
  <c r="PN155" i="48"/>
  <c r="PO155" i="48"/>
  <c r="PP155" i="48"/>
  <c r="PQ155" i="48"/>
  <c r="PR155" i="48"/>
  <c r="PS155" i="48"/>
  <c r="PT155" i="48"/>
  <c r="PU155" i="48"/>
  <c r="PV155" i="48"/>
  <c r="PW155" i="48"/>
  <c r="PX155" i="48"/>
  <c r="PY155" i="48"/>
  <c r="PZ155" i="48"/>
  <c r="QA155" i="48"/>
  <c r="QB155" i="48"/>
  <c r="QC155" i="48"/>
  <c r="QD155" i="48"/>
  <c r="QE155" i="48"/>
  <c r="QF155" i="48"/>
  <c r="QG155" i="48"/>
  <c r="QH155" i="48"/>
  <c r="QI155" i="48"/>
  <c r="QJ155" i="48"/>
  <c r="QK155" i="48"/>
  <c r="QL155" i="48"/>
  <c r="QM155" i="48"/>
  <c r="QN155" i="48"/>
  <c r="QO155" i="48"/>
  <c r="QP155" i="48"/>
  <c r="QQ155" i="48"/>
  <c r="QR155" i="48"/>
  <c r="QS155" i="48"/>
  <c r="QT155" i="48"/>
  <c r="QU155" i="48"/>
  <c r="QV155" i="48"/>
  <c r="QW155" i="48"/>
  <c r="QX155" i="48"/>
  <c r="QY155" i="48"/>
  <c r="QZ155" i="48"/>
  <c r="RA155" i="48"/>
  <c r="RB155" i="48"/>
  <c r="RC155" i="48"/>
  <c r="RD155" i="48"/>
  <c r="RE155" i="48"/>
  <c r="RF155" i="48"/>
  <c r="RG155" i="48"/>
  <c r="RH155" i="48"/>
  <c r="RI155" i="48"/>
  <c r="RJ155" i="48"/>
  <c r="RK155" i="48"/>
  <c r="RL155" i="48"/>
  <c r="RM155" i="48"/>
  <c r="RN155" i="48"/>
  <c r="RO155" i="48"/>
  <c r="RP155" i="48"/>
  <c r="RQ155" i="48"/>
  <c r="RR155" i="48"/>
  <c r="RS155" i="48"/>
  <c r="RT155" i="48"/>
  <c r="RU155" i="48"/>
  <c r="RV155" i="48"/>
  <c r="RW155" i="48"/>
  <c r="RX155" i="48"/>
  <c r="RY155" i="48"/>
  <c r="RZ155" i="48"/>
  <c r="SA155" i="48"/>
  <c r="SB155" i="48"/>
  <c r="SC155" i="48"/>
  <c r="SD155" i="48"/>
  <c r="SE155" i="48"/>
  <c r="SF155" i="48"/>
  <c r="SG155" i="48"/>
  <c r="SH155" i="48"/>
  <c r="SI155" i="48"/>
  <c r="SJ155" i="48"/>
  <c r="SK155" i="48"/>
  <c r="SL155" i="48"/>
  <c r="SM155" i="48"/>
  <c r="SN155" i="48"/>
  <c r="SO155" i="48"/>
  <c r="SP155" i="48"/>
  <c r="SQ155" i="48"/>
  <c r="SR155" i="48"/>
  <c r="SS155" i="48"/>
  <c r="ST155" i="48"/>
  <c r="SU155" i="48"/>
  <c r="SV155" i="48"/>
  <c r="SW155" i="48"/>
  <c r="SX155" i="48"/>
  <c r="SY155" i="48"/>
  <c r="SZ155" i="48"/>
  <c r="TA155" i="48"/>
  <c r="TB155" i="48"/>
  <c r="TC155" i="48"/>
  <c r="TD155" i="48"/>
  <c r="TE155" i="48"/>
  <c r="TF155" i="48"/>
  <c r="TG155" i="48"/>
  <c r="TH155" i="48"/>
  <c r="TI155" i="48"/>
  <c r="TJ155" i="48"/>
  <c r="TK155" i="48"/>
  <c r="TL155" i="48"/>
  <c r="TM155" i="48"/>
  <c r="TN155" i="48"/>
  <c r="TO155" i="48"/>
  <c r="TP155" i="48"/>
  <c r="TQ155" i="48"/>
  <c r="TR155" i="48"/>
  <c r="TS155" i="48"/>
  <c r="TT155" i="48"/>
  <c r="TU155" i="48"/>
  <c r="TV155" i="48"/>
  <c r="TW155" i="48"/>
  <c r="TX155" i="48"/>
  <c r="TY155" i="48"/>
  <c r="TZ155" i="48"/>
  <c r="UA155" i="48"/>
  <c r="UB155" i="48"/>
  <c r="UC155" i="48"/>
  <c r="UD155" i="48"/>
  <c r="UE155" i="48"/>
  <c r="UF155" i="48"/>
  <c r="UG155" i="48"/>
  <c r="UH155" i="48"/>
  <c r="UI155" i="48"/>
  <c r="UJ155" i="48"/>
  <c r="UK155" i="48"/>
  <c r="UL155" i="48"/>
  <c r="UM155" i="48"/>
  <c r="UN155" i="48"/>
  <c r="UO155" i="48"/>
  <c r="UP155" i="48"/>
  <c r="UQ155" i="48"/>
  <c r="UR155" i="48"/>
  <c r="US155" i="48"/>
  <c r="UT155" i="48"/>
  <c r="UU155" i="48"/>
  <c r="UV155" i="48"/>
  <c r="UW155" i="48"/>
  <c r="UX155" i="48"/>
  <c r="UY155" i="48"/>
  <c r="UZ155" i="48"/>
  <c r="VA155" i="48"/>
  <c r="VB155" i="48"/>
  <c r="VC155" i="48"/>
  <c r="VD155" i="48"/>
  <c r="VE155" i="48"/>
  <c r="VF155" i="48"/>
  <c r="VG155" i="48"/>
  <c r="VH155" i="48"/>
  <c r="VI155" i="48"/>
  <c r="VJ155" i="48"/>
  <c r="VK155" i="48"/>
  <c r="VL155" i="48"/>
  <c r="VM155" i="48"/>
  <c r="VN155" i="48"/>
  <c r="VO155" i="48"/>
  <c r="VP155" i="48"/>
  <c r="VQ155" i="48"/>
  <c r="VR155" i="48"/>
  <c r="VS155" i="48"/>
  <c r="VT155" i="48"/>
  <c r="VU155" i="48"/>
  <c r="VV155" i="48"/>
  <c r="VW155" i="48"/>
  <c r="VX155" i="48"/>
  <c r="VY155" i="48"/>
  <c r="VZ155" i="48"/>
  <c r="WA155" i="48"/>
  <c r="WB155" i="48"/>
  <c r="WC155" i="48"/>
  <c r="WD155" i="48"/>
  <c r="WE155" i="48"/>
  <c r="WF155" i="48"/>
  <c r="WG155" i="48"/>
  <c r="WH155" i="48"/>
  <c r="WI155" i="48"/>
  <c r="WJ155" i="48"/>
  <c r="WK155" i="48"/>
  <c r="WL155" i="48"/>
  <c r="WM155" i="48"/>
  <c r="WN155" i="48"/>
  <c r="WO155" i="48"/>
  <c r="WP155" i="48"/>
  <c r="WQ155" i="48"/>
  <c r="WR155" i="48"/>
  <c r="WS155" i="48"/>
  <c r="WT155" i="48"/>
  <c r="WU155" i="48"/>
  <c r="WV155" i="48"/>
  <c r="WW155" i="48"/>
  <c r="WX155" i="48"/>
  <c r="WY155" i="48"/>
  <c r="WZ155" i="48"/>
  <c r="XA155" i="48"/>
  <c r="XB155" i="48"/>
  <c r="XC155" i="48"/>
  <c r="XD155" i="48"/>
  <c r="XE155" i="48"/>
  <c r="XF155" i="48"/>
  <c r="XG155" i="48"/>
  <c r="XH155" i="48"/>
  <c r="XI155" i="48"/>
  <c r="XJ155" i="48"/>
  <c r="XK155" i="48"/>
  <c r="XL155" i="48"/>
  <c r="XM155" i="48"/>
  <c r="XN155" i="48"/>
  <c r="XO155" i="48"/>
  <c r="XP155" i="48"/>
  <c r="XQ155" i="48"/>
  <c r="XR155" i="48"/>
  <c r="XS155" i="48"/>
  <c r="XT155" i="48"/>
  <c r="XU155" i="48"/>
  <c r="XV155" i="48"/>
  <c r="XW155" i="48"/>
  <c r="XX155" i="48"/>
  <c r="XY155" i="48"/>
  <c r="XZ155" i="48"/>
  <c r="YA155" i="48"/>
  <c r="YB155" i="48"/>
  <c r="YC155" i="48"/>
  <c r="YD155" i="48"/>
  <c r="YE155" i="48"/>
  <c r="YF155" i="48"/>
  <c r="YG155" i="48"/>
  <c r="YH155" i="48"/>
  <c r="YI155" i="48"/>
  <c r="YJ155" i="48"/>
  <c r="YK155" i="48"/>
  <c r="YL155" i="48"/>
  <c r="YM155" i="48"/>
  <c r="YN155" i="48"/>
  <c r="YO155" i="48"/>
  <c r="YP155" i="48"/>
  <c r="YQ155" i="48"/>
  <c r="YR155" i="48"/>
  <c r="YS155" i="48"/>
  <c r="YT155" i="48"/>
  <c r="YU155" i="48"/>
  <c r="YV155" i="48"/>
  <c r="YW155" i="48"/>
  <c r="YX155" i="48"/>
  <c r="YY155" i="48"/>
  <c r="YZ155" i="48"/>
  <c r="ZA155" i="48"/>
  <c r="ZB155" i="48"/>
  <c r="ZC155" i="48"/>
  <c r="ZD155" i="48"/>
  <c r="ZE155" i="48"/>
  <c r="ZF155" i="48"/>
  <c r="ZG155" i="48"/>
  <c r="ZH155" i="48"/>
  <c r="ZI155" i="48"/>
  <c r="ZJ155" i="48"/>
  <c r="ZK155" i="48"/>
  <c r="ZL155" i="48"/>
  <c r="ZM155" i="48"/>
  <c r="ZN155" i="48"/>
  <c r="ZO155" i="48"/>
  <c r="ZP155" i="48"/>
  <c r="ZQ155" i="48"/>
  <c r="ZR155" i="48"/>
  <c r="ZS155" i="48"/>
  <c r="ZT155" i="48"/>
  <c r="ZU155" i="48"/>
  <c r="ZV155" i="48"/>
  <c r="ZW155" i="48"/>
  <c r="ZX155" i="48"/>
  <c r="ZY155" i="48"/>
  <c r="ZZ155" i="48"/>
  <c r="AAA155" i="48"/>
  <c r="AAB155" i="48"/>
  <c r="AAC155" i="48"/>
  <c r="AAD155" i="48"/>
  <c r="AAE155" i="48"/>
  <c r="AAF155" i="48"/>
  <c r="AAG155" i="48"/>
  <c r="AAH155" i="48"/>
  <c r="AAI155" i="48"/>
  <c r="AAJ155" i="48"/>
  <c r="AAK155" i="48"/>
  <c r="AAL155" i="48"/>
  <c r="AAM155" i="48"/>
  <c r="AAN155" i="48"/>
  <c r="AAO155" i="48"/>
  <c r="AAP155" i="48"/>
  <c r="AAQ155" i="48"/>
  <c r="AAR155" i="48"/>
  <c r="AAS155" i="48"/>
  <c r="AAT155" i="48"/>
  <c r="AAU155" i="48"/>
  <c r="AAV155" i="48"/>
  <c r="AAW155" i="48"/>
  <c r="AAX155" i="48"/>
  <c r="AAY155" i="48"/>
  <c r="AAZ155" i="48"/>
  <c r="ABA155" i="48"/>
  <c r="ABB155" i="48"/>
  <c r="ABC155" i="48"/>
  <c r="ABD155" i="48"/>
  <c r="ABE155" i="48"/>
  <c r="ABF155" i="48"/>
  <c r="ABG155" i="48"/>
  <c r="ABH155" i="48"/>
  <c r="ABI155" i="48"/>
  <c r="ABJ155" i="48"/>
  <c r="ABK155" i="48"/>
  <c r="ABL155" i="48"/>
  <c r="ABM155" i="48"/>
  <c r="ABN155" i="48"/>
  <c r="ABO155" i="48"/>
  <c r="ABP155" i="48"/>
  <c r="ABQ155" i="48"/>
  <c r="ABR155" i="48"/>
  <c r="ABS155" i="48"/>
  <c r="ABT155" i="48"/>
  <c r="ABU155" i="48"/>
  <c r="ABV155" i="48"/>
  <c r="ABW155" i="48"/>
  <c r="ABX155" i="48"/>
  <c r="ABY155" i="48"/>
  <c r="ABZ155" i="48"/>
  <c r="ACA155" i="48"/>
  <c r="ACB155" i="48"/>
  <c r="ACC155" i="48"/>
  <c r="ACD155" i="48"/>
  <c r="ACE155" i="48"/>
  <c r="ACF155" i="48"/>
  <c r="ACG155" i="48"/>
  <c r="ACH155" i="48"/>
  <c r="ACI155" i="48"/>
  <c r="ACJ155" i="48"/>
  <c r="ACK155" i="48"/>
  <c r="ACL155" i="48"/>
  <c r="ACM155" i="48"/>
  <c r="ACN155" i="48"/>
  <c r="ACO155" i="48"/>
  <c r="ACP155" i="48"/>
  <c r="ACQ155" i="48"/>
  <c r="ACR155" i="48"/>
  <c r="ACS155" i="48"/>
  <c r="ACT155" i="48"/>
  <c r="ACU155" i="48"/>
  <c r="ACV155" i="48"/>
  <c r="ACW155" i="48"/>
  <c r="ACX155" i="48"/>
  <c r="ACY155" i="48"/>
  <c r="ACZ155" i="48"/>
  <c r="ADA155" i="48"/>
  <c r="ADB155" i="48"/>
  <c r="ADC155" i="48"/>
  <c r="ADD155" i="48"/>
  <c r="ADE155" i="48"/>
  <c r="ADF155" i="48"/>
  <c r="ADG155" i="48"/>
  <c r="ADH155" i="48"/>
  <c r="ADI155" i="48"/>
  <c r="ADJ155" i="48"/>
  <c r="ADK155" i="48"/>
  <c r="ADL155" i="48"/>
  <c r="ADM155" i="48"/>
  <c r="ADN155" i="48"/>
  <c r="ADO155" i="48"/>
  <c r="ADP155" i="48"/>
  <c r="ADQ155" i="48"/>
  <c r="ADR155" i="48"/>
  <c r="ADS155" i="48"/>
  <c r="ADT155" i="48"/>
  <c r="ADU155" i="48"/>
  <c r="ADV155" i="48"/>
  <c r="ADW155" i="48"/>
  <c r="ADX155" i="48"/>
  <c r="ADY155" i="48"/>
  <c r="ADZ155" i="48"/>
  <c r="AEA155" i="48"/>
  <c r="AEB155" i="48"/>
  <c r="AEC155" i="48"/>
  <c r="AED155" i="48"/>
  <c r="AEE155" i="48"/>
  <c r="AEF155" i="48"/>
  <c r="AEG155" i="48"/>
  <c r="AEH155" i="48"/>
  <c r="AEI155" i="48"/>
  <c r="AEJ155" i="48"/>
  <c r="AEK155" i="48"/>
  <c r="AEL155" i="48"/>
  <c r="AEM155" i="48"/>
  <c r="AEN155" i="48"/>
  <c r="AEO155" i="48"/>
  <c r="AEP155" i="48"/>
  <c r="AEQ155" i="48"/>
  <c r="AER155" i="48"/>
  <c r="AES155" i="48"/>
  <c r="AET155" i="48"/>
  <c r="AEU155" i="48"/>
  <c r="AEV155" i="48"/>
  <c r="AEW155" i="48"/>
  <c r="AEX155" i="48"/>
  <c r="AEY155" i="48"/>
  <c r="AEZ155" i="48"/>
  <c r="AFA155" i="48"/>
  <c r="AFB155" i="48"/>
  <c r="AFC155" i="48"/>
  <c r="AFD155" i="48"/>
  <c r="AFE155" i="48"/>
  <c r="AFF155" i="48"/>
  <c r="AFG155" i="48"/>
  <c r="AFH155" i="48"/>
  <c r="AFI155" i="48"/>
  <c r="AFJ155" i="48"/>
  <c r="AFK155" i="48"/>
  <c r="AFL155" i="48"/>
  <c r="AFM155" i="48"/>
  <c r="AFN155" i="48"/>
  <c r="AFO155" i="48"/>
  <c r="AFP155" i="48"/>
  <c r="AFQ155" i="48"/>
  <c r="AFR155" i="48"/>
  <c r="AFS155" i="48"/>
  <c r="AFT155" i="48"/>
  <c r="AFU155" i="48"/>
  <c r="AFV155" i="48"/>
  <c r="AFW155" i="48"/>
  <c r="AFX155" i="48"/>
  <c r="AFY155" i="48"/>
  <c r="AFZ155" i="48"/>
  <c r="AGA155" i="48"/>
  <c r="AGB155" i="48"/>
  <c r="AGC155" i="48"/>
  <c r="AGD155" i="48"/>
  <c r="AGE155" i="48"/>
  <c r="AGF155" i="48"/>
  <c r="AGG155" i="48"/>
  <c r="AGH155" i="48"/>
  <c r="AGI155" i="48"/>
  <c r="AGJ155" i="48"/>
  <c r="AGK155" i="48"/>
  <c r="AGL155" i="48"/>
  <c r="AGM155" i="48"/>
  <c r="AGN155" i="48"/>
  <c r="AGO155" i="48"/>
  <c r="AGP155" i="48"/>
  <c r="AGQ155" i="48"/>
  <c r="AGR155" i="48"/>
  <c r="AGS155" i="48"/>
  <c r="AGT155" i="48"/>
  <c r="AGU155" i="48"/>
  <c r="AGV155" i="48"/>
  <c r="AGW155" i="48"/>
  <c r="AGX155" i="48"/>
  <c r="AGY155" i="48"/>
  <c r="AGZ155" i="48"/>
  <c r="AHA155" i="48"/>
  <c r="AHB155" i="48"/>
  <c r="AHC155" i="48"/>
  <c r="AHD155" i="48"/>
  <c r="AHE155" i="48"/>
  <c r="AHF155" i="48"/>
  <c r="AHG155" i="48"/>
  <c r="AHH155" i="48"/>
  <c r="AHI155" i="48"/>
  <c r="AHJ155" i="48"/>
  <c r="AHK155" i="48"/>
  <c r="AHL155" i="48"/>
  <c r="AHM155" i="48"/>
  <c r="AHN155" i="48"/>
  <c r="AHO155" i="48"/>
  <c r="AHP155" i="48"/>
  <c r="AHQ155" i="48"/>
  <c r="AHR155" i="48"/>
  <c r="E156" i="48"/>
  <c r="F156" i="48"/>
  <c r="G156" i="48"/>
  <c r="H156" i="48"/>
  <c r="I156" i="48"/>
  <c r="J156" i="48"/>
  <c r="K156" i="48"/>
  <c r="L156" i="48"/>
  <c r="M156" i="48"/>
  <c r="N156" i="48"/>
  <c r="O156" i="48"/>
  <c r="P156" i="48"/>
  <c r="Q156" i="48"/>
  <c r="R156" i="48"/>
  <c r="S156" i="48"/>
  <c r="T156" i="48"/>
  <c r="U156" i="48"/>
  <c r="V156" i="48"/>
  <c r="W156" i="48"/>
  <c r="X156" i="48"/>
  <c r="Y156" i="48"/>
  <c r="Z156" i="48"/>
  <c r="AA156" i="48"/>
  <c r="AB156" i="48"/>
  <c r="AC156" i="48"/>
  <c r="AD156" i="48"/>
  <c r="AE156" i="48"/>
  <c r="AF156" i="48"/>
  <c r="AG156" i="48"/>
  <c r="AH156" i="48"/>
  <c r="AI156" i="48"/>
  <c r="AJ156" i="48"/>
  <c r="AK156" i="48"/>
  <c r="AL156" i="48"/>
  <c r="AM156" i="48"/>
  <c r="AN156" i="48"/>
  <c r="AO156" i="48"/>
  <c r="AP156" i="48"/>
  <c r="AQ156" i="48"/>
  <c r="AR156" i="48"/>
  <c r="AS156" i="48"/>
  <c r="AT156" i="48"/>
  <c r="AU156" i="48"/>
  <c r="AV156" i="48"/>
  <c r="AW156" i="48"/>
  <c r="AX156" i="48"/>
  <c r="AY156" i="48"/>
  <c r="AZ156" i="48"/>
  <c r="BA156" i="48"/>
  <c r="BB156" i="48"/>
  <c r="BC156" i="48"/>
  <c r="BD156" i="48"/>
  <c r="BE156" i="48"/>
  <c r="BF156" i="48"/>
  <c r="BG156" i="48"/>
  <c r="BH156" i="48"/>
  <c r="BI156" i="48"/>
  <c r="BJ156" i="48"/>
  <c r="BK156" i="48"/>
  <c r="BL156" i="48"/>
  <c r="BM156" i="48"/>
  <c r="BN156" i="48"/>
  <c r="BO156" i="48"/>
  <c r="BP156" i="48"/>
  <c r="BQ156" i="48"/>
  <c r="BR156" i="48"/>
  <c r="BS156" i="48"/>
  <c r="BT156" i="48"/>
  <c r="BU156" i="48"/>
  <c r="BV156" i="48"/>
  <c r="BW156" i="48"/>
  <c r="BX156" i="48"/>
  <c r="BY156" i="48"/>
  <c r="BZ156" i="48"/>
  <c r="CA156" i="48"/>
  <c r="CB156" i="48"/>
  <c r="CC156" i="48"/>
  <c r="CD156" i="48"/>
  <c r="CE156" i="48"/>
  <c r="CF156" i="48"/>
  <c r="CG156" i="48"/>
  <c r="CH156" i="48"/>
  <c r="CI156" i="48"/>
  <c r="CJ156" i="48"/>
  <c r="CK156" i="48"/>
  <c r="CL156" i="48"/>
  <c r="CM156" i="48"/>
  <c r="CN156" i="48"/>
  <c r="CO156" i="48"/>
  <c r="CP156" i="48"/>
  <c r="CQ156" i="48"/>
  <c r="CR156" i="48"/>
  <c r="CS156" i="48"/>
  <c r="CT156" i="48"/>
  <c r="CU156" i="48"/>
  <c r="CV156" i="48"/>
  <c r="CW156" i="48"/>
  <c r="CX156" i="48"/>
  <c r="CY156" i="48"/>
  <c r="CZ156" i="48"/>
  <c r="DA156" i="48"/>
  <c r="DB156" i="48"/>
  <c r="DC156" i="48"/>
  <c r="DD156" i="48"/>
  <c r="DE156" i="48"/>
  <c r="DF156" i="48"/>
  <c r="DG156" i="48"/>
  <c r="DH156" i="48"/>
  <c r="DI156" i="48"/>
  <c r="DJ156" i="48"/>
  <c r="DK156" i="48"/>
  <c r="DL156" i="48"/>
  <c r="DM156" i="48"/>
  <c r="DN156" i="48"/>
  <c r="DO156" i="48"/>
  <c r="DP156" i="48"/>
  <c r="DQ156" i="48"/>
  <c r="DR156" i="48"/>
  <c r="DS156" i="48"/>
  <c r="DT156" i="48"/>
  <c r="DU156" i="48"/>
  <c r="DV156" i="48"/>
  <c r="DW156" i="48"/>
  <c r="DX156" i="48"/>
  <c r="DY156" i="48"/>
  <c r="DZ156" i="48"/>
  <c r="EA156" i="48"/>
  <c r="EB156" i="48"/>
  <c r="EC156" i="48"/>
  <c r="ED156" i="48"/>
  <c r="EE156" i="48"/>
  <c r="EF156" i="48"/>
  <c r="EG156" i="48"/>
  <c r="EH156" i="48"/>
  <c r="EI156" i="48"/>
  <c r="EJ156" i="48"/>
  <c r="EK156" i="48"/>
  <c r="EL156" i="48"/>
  <c r="EM156" i="48"/>
  <c r="EN156" i="48"/>
  <c r="EO156" i="48"/>
  <c r="EP156" i="48"/>
  <c r="EQ156" i="48"/>
  <c r="ER156" i="48"/>
  <c r="ES156" i="48"/>
  <c r="ET156" i="48"/>
  <c r="EU156" i="48"/>
  <c r="EV156" i="48"/>
  <c r="EW156" i="48"/>
  <c r="EX156" i="48"/>
  <c r="EY156" i="48"/>
  <c r="EZ156" i="48"/>
  <c r="FA156" i="48"/>
  <c r="FB156" i="48"/>
  <c r="FC156" i="48"/>
  <c r="FD156" i="48"/>
  <c r="FE156" i="48"/>
  <c r="FF156" i="48"/>
  <c r="FG156" i="48"/>
  <c r="FH156" i="48"/>
  <c r="FI156" i="48"/>
  <c r="FJ156" i="48"/>
  <c r="FK156" i="48"/>
  <c r="FL156" i="48"/>
  <c r="FM156" i="48"/>
  <c r="FN156" i="48"/>
  <c r="FO156" i="48"/>
  <c r="FP156" i="48"/>
  <c r="FQ156" i="48"/>
  <c r="FR156" i="48"/>
  <c r="FS156" i="48"/>
  <c r="FT156" i="48"/>
  <c r="FU156" i="48"/>
  <c r="FV156" i="48"/>
  <c r="FW156" i="48"/>
  <c r="FX156" i="48"/>
  <c r="FY156" i="48"/>
  <c r="FZ156" i="48"/>
  <c r="GA156" i="48"/>
  <c r="GB156" i="48"/>
  <c r="GC156" i="48"/>
  <c r="GD156" i="48"/>
  <c r="GE156" i="48"/>
  <c r="GF156" i="48"/>
  <c r="GG156" i="48"/>
  <c r="GH156" i="48"/>
  <c r="GI156" i="48"/>
  <c r="GJ156" i="48"/>
  <c r="GK156" i="48"/>
  <c r="GL156" i="48"/>
  <c r="GM156" i="48"/>
  <c r="GN156" i="48"/>
  <c r="GO156" i="48"/>
  <c r="GP156" i="48"/>
  <c r="GQ156" i="48"/>
  <c r="GR156" i="48"/>
  <c r="GS156" i="48"/>
  <c r="GT156" i="48"/>
  <c r="GU156" i="48"/>
  <c r="GV156" i="48"/>
  <c r="GW156" i="48"/>
  <c r="GX156" i="48"/>
  <c r="GY156" i="48"/>
  <c r="GZ156" i="48"/>
  <c r="HA156" i="48"/>
  <c r="HB156" i="48"/>
  <c r="HC156" i="48"/>
  <c r="HD156" i="48"/>
  <c r="HE156" i="48"/>
  <c r="HF156" i="48"/>
  <c r="HG156" i="48"/>
  <c r="HH156" i="48"/>
  <c r="HI156" i="48"/>
  <c r="HJ156" i="48"/>
  <c r="HK156" i="48"/>
  <c r="HL156" i="48"/>
  <c r="HM156" i="48"/>
  <c r="HN156" i="48"/>
  <c r="HO156" i="48"/>
  <c r="HP156" i="48"/>
  <c r="HQ156" i="48"/>
  <c r="HR156" i="48"/>
  <c r="HS156" i="48"/>
  <c r="HT156" i="48"/>
  <c r="HU156" i="48"/>
  <c r="HV156" i="48"/>
  <c r="HW156" i="48"/>
  <c r="HX156" i="48"/>
  <c r="HY156" i="48"/>
  <c r="HZ156" i="48"/>
  <c r="IA156" i="48"/>
  <c r="IB156" i="48"/>
  <c r="IC156" i="48"/>
  <c r="ID156" i="48"/>
  <c r="IE156" i="48"/>
  <c r="IF156" i="48"/>
  <c r="IG156" i="48"/>
  <c r="IH156" i="48"/>
  <c r="II156" i="48"/>
  <c r="IJ156" i="48"/>
  <c r="IK156" i="48"/>
  <c r="IL156" i="48"/>
  <c r="IM156" i="48"/>
  <c r="IN156" i="48"/>
  <c r="IO156" i="48"/>
  <c r="IP156" i="48"/>
  <c r="IQ156" i="48"/>
  <c r="IR156" i="48"/>
  <c r="IS156" i="48"/>
  <c r="IT156" i="48"/>
  <c r="IU156" i="48"/>
  <c r="IV156" i="48"/>
  <c r="IW156" i="48"/>
  <c r="IX156" i="48"/>
  <c r="IY156" i="48"/>
  <c r="IZ156" i="48"/>
  <c r="JA156" i="48"/>
  <c r="JB156" i="48"/>
  <c r="JC156" i="48"/>
  <c r="JD156" i="48"/>
  <c r="JE156" i="48"/>
  <c r="JF156" i="48"/>
  <c r="JG156" i="48"/>
  <c r="JH156" i="48"/>
  <c r="JI156" i="48"/>
  <c r="JJ156" i="48"/>
  <c r="JK156" i="48"/>
  <c r="JL156" i="48"/>
  <c r="JM156" i="48"/>
  <c r="JN156" i="48"/>
  <c r="JO156" i="48"/>
  <c r="JP156" i="48"/>
  <c r="JQ156" i="48"/>
  <c r="JR156" i="48"/>
  <c r="JS156" i="48"/>
  <c r="JT156" i="48"/>
  <c r="JU156" i="48"/>
  <c r="JV156" i="48"/>
  <c r="JW156" i="48"/>
  <c r="JX156" i="48"/>
  <c r="JY156" i="48"/>
  <c r="JZ156" i="48"/>
  <c r="KA156" i="48"/>
  <c r="KB156" i="48"/>
  <c r="KC156" i="48"/>
  <c r="KD156" i="48"/>
  <c r="KE156" i="48"/>
  <c r="KF156" i="48"/>
  <c r="KG156" i="48"/>
  <c r="KH156" i="48"/>
  <c r="KI156" i="48"/>
  <c r="KJ156" i="48"/>
  <c r="KK156" i="48"/>
  <c r="KL156" i="48"/>
  <c r="KM156" i="48"/>
  <c r="KN156" i="48"/>
  <c r="KO156" i="48"/>
  <c r="KP156" i="48"/>
  <c r="KQ156" i="48"/>
  <c r="KR156" i="48"/>
  <c r="KS156" i="48"/>
  <c r="KT156" i="48"/>
  <c r="KU156" i="48"/>
  <c r="KV156" i="48"/>
  <c r="KW156" i="48"/>
  <c r="KX156" i="48"/>
  <c r="KY156" i="48"/>
  <c r="KZ156" i="48"/>
  <c r="LA156" i="48"/>
  <c r="LB156" i="48"/>
  <c r="LC156" i="48"/>
  <c r="LD156" i="48"/>
  <c r="LE156" i="48"/>
  <c r="LF156" i="48"/>
  <c r="LG156" i="48"/>
  <c r="LH156" i="48"/>
  <c r="LI156" i="48"/>
  <c r="LJ156" i="48"/>
  <c r="LK156" i="48"/>
  <c r="LL156" i="48"/>
  <c r="LM156" i="48"/>
  <c r="LN156" i="48"/>
  <c r="LO156" i="48"/>
  <c r="LP156" i="48"/>
  <c r="LQ156" i="48"/>
  <c r="LR156" i="48"/>
  <c r="LS156" i="48"/>
  <c r="LT156" i="48"/>
  <c r="LU156" i="48"/>
  <c r="LV156" i="48"/>
  <c r="LW156" i="48"/>
  <c r="LX156" i="48"/>
  <c r="LY156" i="48"/>
  <c r="LZ156" i="48"/>
  <c r="MA156" i="48"/>
  <c r="MB156" i="48"/>
  <c r="MC156" i="48"/>
  <c r="MD156" i="48"/>
  <c r="ME156" i="48"/>
  <c r="MF156" i="48"/>
  <c r="MG156" i="48"/>
  <c r="MH156" i="48"/>
  <c r="MI156" i="48"/>
  <c r="MJ156" i="48"/>
  <c r="MK156" i="48"/>
  <c r="ML156" i="48"/>
  <c r="MM156" i="48"/>
  <c r="MN156" i="48"/>
  <c r="MO156" i="48"/>
  <c r="MP156" i="48"/>
  <c r="MQ156" i="48"/>
  <c r="MR156" i="48"/>
  <c r="MS156" i="48"/>
  <c r="MT156" i="48"/>
  <c r="MU156" i="48"/>
  <c r="MV156" i="48"/>
  <c r="MW156" i="48"/>
  <c r="MX156" i="48"/>
  <c r="MY156" i="48"/>
  <c r="MZ156" i="48"/>
  <c r="NA156" i="48"/>
  <c r="NB156" i="48"/>
  <c r="NC156" i="48"/>
  <c r="ND156" i="48"/>
  <c r="NE156" i="48"/>
  <c r="NF156" i="48"/>
  <c r="NG156" i="48"/>
  <c r="NH156" i="48"/>
  <c r="NI156" i="48"/>
  <c r="NJ156" i="48"/>
  <c r="NK156" i="48"/>
  <c r="NL156" i="48"/>
  <c r="NM156" i="48"/>
  <c r="NN156" i="48"/>
  <c r="NO156" i="48"/>
  <c r="NP156" i="48"/>
  <c r="NQ156" i="48"/>
  <c r="NR156" i="48"/>
  <c r="NS156" i="48"/>
  <c r="NT156" i="48"/>
  <c r="NU156" i="48"/>
  <c r="NV156" i="48"/>
  <c r="NW156" i="48"/>
  <c r="NX156" i="48"/>
  <c r="NY156" i="48"/>
  <c r="NZ156" i="48"/>
  <c r="OA156" i="48"/>
  <c r="OB156" i="48"/>
  <c r="OC156" i="48"/>
  <c r="OD156" i="48"/>
  <c r="OE156" i="48"/>
  <c r="OF156" i="48"/>
  <c r="OG156" i="48"/>
  <c r="OH156" i="48"/>
  <c r="OI156" i="48"/>
  <c r="OJ156" i="48"/>
  <c r="OK156" i="48"/>
  <c r="OL156" i="48"/>
  <c r="OM156" i="48"/>
  <c r="ON156" i="48"/>
  <c r="OO156" i="48"/>
  <c r="OP156" i="48"/>
  <c r="OQ156" i="48"/>
  <c r="OR156" i="48"/>
  <c r="OS156" i="48"/>
  <c r="OT156" i="48"/>
  <c r="OU156" i="48"/>
  <c r="OV156" i="48"/>
  <c r="OW156" i="48"/>
  <c r="OX156" i="48"/>
  <c r="OY156" i="48"/>
  <c r="OZ156" i="48"/>
  <c r="PA156" i="48"/>
  <c r="PB156" i="48"/>
  <c r="PC156" i="48"/>
  <c r="PD156" i="48"/>
  <c r="PE156" i="48"/>
  <c r="PF156" i="48"/>
  <c r="PG156" i="48"/>
  <c r="PH156" i="48"/>
  <c r="PI156" i="48"/>
  <c r="PJ156" i="48"/>
  <c r="PK156" i="48"/>
  <c r="PL156" i="48"/>
  <c r="PM156" i="48"/>
  <c r="PN156" i="48"/>
  <c r="PO156" i="48"/>
  <c r="PP156" i="48"/>
  <c r="PQ156" i="48"/>
  <c r="PR156" i="48"/>
  <c r="PS156" i="48"/>
  <c r="PT156" i="48"/>
  <c r="PU156" i="48"/>
  <c r="PV156" i="48"/>
  <c r="PW156" i="48"/>
  <c r="PX156" i="48"/>
  <c r="PY156" i="48"/>
  <c r="PZ156" i="48"/>
  <c r="QA156" i="48"/>
  <c r="QB156" i="48"/>
  <c r="QC156" i="48"/>
  <c r="QD156" i="48"/>
  <c r="QE156" i="48"/>
  <c r="QF156" i="48"/>
  <c r="QG156" i="48"/>
  <c r="QH156" i="48"/>
  <c r="QI156" i="48"/>
  <c r="QJ156" i="48"/>
  <c r="QK156" i="48"/>
  <c r="QL156" i="48"/>
  <c r="QM156" i="48"/>
  <c r="QN156" i="48"/>
  <c r="QO156" i="48"/>
  <c r="QP156" i="48"/>
  <c r="QQ156" i="48"/>
  <c r="QR156" i="48"/>
  <c r="QS156" i="48"/>
  <c r="QT156" i="48"/>
  <c r="QU156" i="48"/>
  <c r="QV156" i="48"/>
  <c r="QW156" i="48"/>
  <c r="QX156" i="48"/>
  <c r="QY156" i="48"/>
  <c r="QZ156" i="48"/>
  <c r="RA156" i="48"/>
  <c r="RB156" i="48"/>
  <c r="RC156" i="48"/>
  <c r="RD156" i="48"/>
  <c r="RE156" i="48"/>
  <c r="RF156" i="48"/>
  <c r="RG156" i="48"/>
  <c r="RH156" i="48"/>
  <c r="RI156" i="48"/>
  <c r="RJ156" i="48"/>
  <c r="RK156" i="48"/>
  <c r="RL156" i="48"/>
  <c r="RM156" i="48"/>
  <c r="RN156" i="48"/>
  <c r="RO156" i="48"/>
  <c r="RP156" i="48"/>
  <c r="RQ156" i="48"/>
  <c r="RR156" i="48"/>
  <c r="RS156" i="48"/>
  <c r="RT156" i="48"/>
  <c r="RU156" i="48"/>
  <c r="RV156" i="48"/>
  <c r="RW156" i="48"/>
  <c r="RX156" i="48"/>
  <c r="RY156" i="48"/>
  <c r="RZ156" i="48"/>
  <c r="SA156" i="48"/>
  <c r="SB156" i="48"/>
  <c r="SC156" i="48"/>
  <c r="SD156" i="48"/>
  <c r="SE156" i="48"/>
  <c r="SF156" i="48"/>
  <c r="SG156" i="48"/>
  <c r="SH156" i="48"/>
  <c r="SI156" i="48"/>
  <c r="SJ156" i="48"/>
  <c r="SK156" i="48"/>
  <c r="SL156" i="48"/>
  <c r="SM156" i="48"/>
  <c r="SN156" i="48"/>
  <c r="SO156" i="48"/>
  <c r="SP156" i="48"/>
  <c r="SQ156" i="48"/>
  <c r="SR156" i="48"/>
  <c r="SS156" i="48"/>
  <c r="ST156" i="48"/>
  <c r="SU156" i="48"/>
  <c r="SV156" i="48"/>
  <c r="SW156" i="48"/>
  <c r="SX156" i="48"/>
  <c r="SY156" i="48"/>
  <c r="SZ156" i="48"/>
  <c r="TA156" i="48"/>
  <c r="TB156" i="48"/>
  <c r="TC156" i="48"/>
  <c r="TD156" i="48"/>
  <c r="TE156" i="48"/>
  <c r="TF156" i="48"/>
  <c r="TG156" i="48"/>
  <c r="TH156" i="48"/>
  <c r="TI156" i="48"/>
  <c r="TJ156" i="48"/>
  <c r="TK156" i="48"/>
  <c r="TL156" i="48"/>
  <c r="TM156" i="48"/>
  <c r="TN156" i="48"/>
  <c r="TO156" i="48"/>
  <c r="TP156" i="48"/>
  <c r="TQ156" i="48"/>
  <c r="TR156" i="48"/>
  <c r="TS156" i="48"/>
  <c r="TT156" i="48"/>
  <c r="TU156" i="48"/>
  <c r="TV156" i="48"/>
  <c r="TW156" i="48"/>
  <c r="TX156" i="48"/>
  <c r="TY156" i="48"/>
  <c r="TZ156" i="48"/>
  <c r="UA156" i="48"/>
  <c r="UB156" i="48"/>
  <c r="UC156" i="48"/>
  <c r="UD156" i="48"/>
  <c r="UE156" i="48"/>
  <c r="UF156" i="48"/>
  <c r="UG156" i="48"/>
  <c r="UH156" i="48"/>
  <c r="UI156" i="48"/>
  <c r="UJ156" i="48"/>
  <c r="UK156" i="48"/>
  <c r="UL156" i="48"/>
  <c r="UM156" i="48"/>
  <c r="UN156" i="48"/>
  <c r="UO156" i="48"/>
  <c r="UP156" i="48"/>
  <c r="UQ156" i="48"/>
  <c r="UR156" i="48"/>
  <c r="US156" i="48"/>
  <c r="UT156" i="48"/>
  <c r="UU156" i="48"/>
  <c r="UV156" i="48"/>
  <c r="UW156" i="48"/>
  <c r="UX156" i="48"/>
  <c r="UY156" i="48"/>
  <c r="UZ156" i="48"/>
  <c r="VA156" i="48"/>
  <c r="VB156" i="48"/>
  <c r="VC156" i="48"/>
  <c r="VD156" i="48"/>
  <c r="VE156" i="48"/>
  <c r="VF156" i="48"/>
  <c r="VG156" i="48"/>
  <c r="VH156" i="48"/>
  <c r="VI156" i="48"/>
  <c r="VJ156" i="48"/>
  <c r="VK156" i="48"/>
  <c r="VL156" i="48"/>
  <c r="VM156" i="48"/>
  <c r="VN156" i="48"/>
  <c r="VO156" i="48"/>
  <c r="VP156" i="48"/>
  <c r="VQ156" i="48"/>
  <c r="VR156" i="48"/>
  <c r="VS156" i="48"/>
  <c r="VT156" i="48"/>
  <c r="VU156" i="48"/>
  <c r="VV156" i="48"/>
  <c r="VW156" i="48"/>
  <c r="VX156" i="48"/>
  <c r="VY156" i="48"/>
  <c r="VZ156" i="48"/>
  <c r="WA156" i="48"/>
  <c r="WB156" i="48"/>
  <c r="WC156" i="48"/>
  <c r="WD156" i="48"/>
  <c r="WE156" i="48"/>
  <c r="WF156" i="48"/>
  <c r="WG156" i="48"/>
  <c r="WH156" i="48"/>
  <c r="WI156" i="48"/>
  <c r="WJ156" i="48"/>
  <c r="WK156" i="48"/>
  <c r="WL156" i="48"/>
  <c r="WM156" i="48"/>
  <c r="WN156" i="48"/>
  <c r="WO156" i="48"/>
  <c r="WP156" i="48"/>
  <c r="WQ156" i="48"/>
  <c r="WR156" i="48"/>
  <c r="WS156" i="48"/>
  <c r="WT156" i="48"/>
  <c r="WU156" i="48"/>
  <c r="WV156" i="48"/>
  <c r="WW156" i="48"/>
  <c r="WX156" i="48"/>
  <c r="WY156" i="48"/>
  <c r="WZ156" i="48"/>
  <c r="XA156" i="48"/>
  <c r="XB156" i="48"/>
  <c r="XC156" i="48"/>
  <c r="XD156" i="48"/>
  <c r="XE156" i="48"/>
  <c r="XF156" i="48"/>
  <c r="XG156" i="48"/>
  <c r="XH156" i="48"/>
  <c r="XI156" i="48"/>
  <c r="XJ156" i="48"/>
  <c r="XK156" i="48"/>
  <c r="XL156" i="48"/>
  <c r="XM156" i="48"/>
  <c r="XN156" i="48"/>
  <c r="XO156" i="48"/>
  <c r="XP156" i="48"/>
  <c r="XQ156" i="48"/>
  <c r="XR156" i="48"/>
  <c r="XS156" i="48"/>
  <c r="XT156" i="48"/>
  <c r="XU156" i="48"/>
  <c r="XV156" i="48"/>
  <c r="XW156" i="48"/>
  <c r="XX156" i="48"/>
  <c r="XY156" i="48"/>
  <c r="XZ156" i="48"/>
  <c r="YA156" i="48"/>
  <c r="YB156" i="48"/>
  <c r="YC156" i="48"/>
  <c r="YD156" i="48"/>
  <c r="YE156" i="48"/>
  <c r="YF156" i="48"/>
  <c r="YG156" i="48"/>
  <c r="YH156" i="48"/>
  <c r="YI156" i="48"/>
  <c r="YJ156" i="48"/>
  <c r="YK156" i="48"/>
  <c r="YL156" i="48"/>
  <c r="YM156" i="48"/>
  <c r="YN156" i="48"/>
  <c r="YO156" i="48"/>
  <c r="YP156" i="48"/>
  <c r="YQ156" i="48"/>
  <c r="YR156" i="48"/>
  <c r="YS156" i="48"/>
  <c r="YT156" i="48"/>
  <c r="YU156" i="48"/>
  <c r="YV156" i="48"/>
  <c r="YW156" i="48"/>
  <c r="YX156" i="48"/>
  <c r="YY156" i="48"/>
  <c r="YZ156" i="48"/>
  <c r="ZA156" i="48"/>
  <c r="ZB156" i="48"/>
  <c r="ZC156" i="48"/>
  <c r="ZD156" i="48"/>
  <c r="ZE156" i="48"/>
  <c r="ZF156" i="48"/>
  <c r="ZG156" i="48"/>
  <c r="ZH156" i="48"/>
  <c r="ZI156" i="48"/>
  <c r="ZJ156" i="48"/>
  <c r="ZK156" i="48"/>
  <c r="ZL156" i="48"/>
  <c r="ZM156" i="48"/>
  <c r="ZN156" i="48"/>
  <c r="ZO156" i="48"/>
  <c r="ZP156" i="48"/>
  <c r="ZQ156" i="48"/>
  <c r="ZR156" i="48"/>
  <c r="ZS156" i="48"/>
  <c r="ZT156" i="48"/>
  <c r="ZU156" i="48"/>
  <c r="ZV156" i="48"/>
  <c r="ZW156" i="48"/>
  <c r="ZX156" i="48"/>
  <c r="ZY156" i="48"/>
  <c r="ZZ156" i="48"/>
  <c r="AAA156" i="48"/>
  <c r="AAB156" i="48"/>
  <c r="AAC156" i="48"/>
  <c r="AAD156" i="48"/>
  <c r="AAE156" i="48"/>
  <c r="AAF156" i="48"/>
  <c r="AAG156" i="48"/>
  <c r="AAH156" i="48"/>
  <c r="AAI156" i="48"/>
  <c r="AAJ156" i="48"/>
  <c r="AAK156" i="48"/>
  <c r="AAL156" i="48"/>
  <c r="AAM156" i="48"/>
  <c r="AAN156" i="48"/>
  <c r="AAO156" i="48"/>
  <c r="AAP156" i="48"/>
  <c r="AAQ156" i="48"/>
  <c r="AAR156" i="48"/>
  <c r="AAS156" i="48"/>
  <c r="AAT156" i="48"/>
  <c r="AAU156" i="48"/>
  <c r="AAV156" i="48"/>
  <c r="AAW156" i="48"/>
  <c r="AAX156" i="48"/>
  <c r="AAY156" i="48"/>
  <c r="AAZ156" i="48"/>
  <c r="ABA156" i="48"/>
  <c r="ABB156" i="48"/>
  <c r="ABC156" i="48"/>
  <c r="ABD156" i="48"/>
  <c r="ABE156" i="48"/>
  <c r="ABF156" i="48"/>
  <c r="ABG156" i="48"/>
  <c r="ABH156" i="48"/>
  <c r="ABI156" i="48"/>
  <c r="ABJ156" i="48"/>
  <c r="ABK156" i="48"/>
  <c r="ABL156" i="48"/>
  <c r="ABM156" i="48"/>
  <c r="ABN156" i="48"/>
  <c r="ABO156" i="48"/>
  <c r="ABP156" i="48"/>
  <c r="ABQ156" i="48"/>
  <c r="ABR156" i="48"/>
  <c r="ABS156" i="48"/>
  <c r="ABT156" i="48"/>
  <c r="ABU156" i="48"/>
  <c r="ABV156" i="48"/>
  <c r="ABW156" i="48"/>
  <c r="ABX156" i="48"/>
  <c r="ABY156" i="48"/>
  <c r="ABZ156" i="48"/>
  <c r="ACA156" i="48"/>
  <c r="ACB156" i="48"/>
  <c r="ACC156" i="48"/>
  <c r="ACD156" i="48"/>
  <c r="ACE156" i="48"/>
  <c r="ACF156" i="48"/>
  <c r="ACG156" i="48"/>
  <c r="ACH156" i="48"/>
  <c r="ACI156" i="48"/>
  <c r="ACJ156" i="48"/>
  <c r="ACK156" i="48"/>
  <c r="ACL156" i="48"/>
  <c r="ACM156" i="48"/>
  <c r="ACN156" i="48"/>
  <c r="ACO156" i="48"/>
  <c r="ACP156" i="48"/>
  <c r="ACQ156" i="48"/>
  <c r="ACR156" i="48"/>
  <c r="ACS156" i="48"/>
  <c r="ACT156" i="48"/>
  <c r="ACU156" i="48"/>
  <c r="ACV156" i="48"/>
  <c r="ACW156" i="48"/>
  <c r="ACX156" i="48"/>
  <c r="ACY156" i="48"/>
  <c r="ACZ156" i="48"/>
  <c r="ADA156" i="48"/>
  <c r="ADB156" i="48"/>
  <c r="ADC156" i="48"/>
  <c r="ADD156" i="48"/>
  <c r="ADE156" i="48"/>
  <c r="ADF156" i="48"/>
  <c r="ADG156" i="48"/>
  <c r="ADH156" i="48"/>
  <c r="ADI156" i="48"/>
  <c r="ADJ156" i="48"/>
  <c r="ADK156" i="48"/>
  <c r="ADL156" i="48"/>
  <c r="ADM156" i="48"/>
  <c r="ADN156" i="48"/>
  <c r="ADO156" i="48"/>
  <c r="ADP156" i="48"/>
  <c r="ADQ156" i="48"/>
  <c r="ADR156" i="48"/>
  <c r="ADS156" i="48"/>
  <c r="ADT156" i="48"/>
  <c r="ADU156" i="48"/>
  <c r="ADV156" i="48"/>
  <c r="ADW156" i="48"/>
  <c r="ADX156" i="48"/>
  <c r="ADY156" i="48"/>
  <c r="ADZ156" i="48"/>
  <c r="AEA156" i="48"/>
  <c r="AEB156" i="48"/>
  <c r="AEC156" i="48"/>
  <c r="AED156" i="48"/>
  <c r="AEE156" i="48"/>
  <c r="AEF156" i="48"/>
  <c r="AEG156" i="48"/>
  <c r="AEH156" i="48"/>
  <c r="AEI156" i="48"/>
  <c r="AEJ156" i="48"/>
  <c r="AEK156" i="48"/>
  <c r="AEL156" i="48"/>
  <c r="AEM156" i="48"/>
  <c r="AEN156" i="48"/>
  <c r="AEO156" i="48"/>
  <c r="AEP156" i="48"/>
  <c r="AEQ156" i="48"/>
  <c r="AER156" i="48"/>
  <c r="AES156" i="48"/>
  <c r="AET156" i="48"/>
  <c r="AEU156" i="48"/>
  <c r="AEV156" i="48"/>
  <c r="AEW156" i="48"/>
  <c r="AEX156" i="48"/>
  <c r="AEY156" i="48"/>
  <c r="AEZ156" i="48"/>
  <c r="AFA156" i="48"/>
  <c r="AFB156" i="48"/>
  <c r="AFC156" i="48"/>
  <c r="AFD156" i="48"/>
  <c r="AFE156" i="48"/>
  <c r="AFF156" i="48"/>
  <c r="AFG156" i="48"/>
  <c r="AFH156" i="48"/>
  <c r="AFI156" i="48"/>
  <c r="AFJ156" i="48"/>
  <c r="AFK156" i="48"/>
  <c r="AFL156" i="48"/>
  <c r="AFM156" i="48"/>
  <c r="AFN156" i="48"/>
  <c r="AFO156" i="48"/>
  <c r="AFP156" i="48"/>
  <c r="AFQ156" i="48"/>
  <c r="AFR156" i="48"/>
  <c r="AFS156" i="48"/>
  <c r="AFT156" i="48"/>
  <c r="AFU156" i="48"/>
  <c r="AFV156" i="48"/>
  <c r="AFW156" i="48"/>
  <c r="AFX156" i="48"/>
  <c r="AFY156" i="48"/>
  <c r="AFZ156" i="48"/>
  <c r="AGA156" i="48"/>
  <c r="AGB156" i="48"/>
  <c r="AGC156" i="48"/>
  <c r="AGD156" i="48"/>
  <c r="AGE156" i="48"/>
  <c r="AGF156" i="48"/>
  <c r="AGG156" i="48"/>
  <c r="AGH156" i="48"/>
  <c r="AGI156" i="48"/>
  <c r="AGJ156" i="48"/>
  <c r="AGK156" i="48"/>
  <c r="AGL156" i="48"/>
  <c r="AGM156" i="48"/>
  <c r="AGN156" i="48"/>
  <c r="AGO156" i="48"/>
  <c r="AGP156" i="48"/>
  <c r="AGQ156" i="48"/>
  <c r="AGR156" i="48"/>
  <c r="AGS156" i="48"/>
  <c r="AGT156" i="48"/>
  <c r="AGU156" i="48"/>
  <c r="AGV156" i="48"/>
  <c r="AGW156" i="48"/>
  <c r="AGX156" i="48"/>
  <c r="AGY156" i="48"/>
  <c r="AGZ156" i="48"/>
  <c r="AHA156" i="48"/>
  <c r="AHB156" i="48"/>
  <c r="AHC156" i="48"/>
  <c r="AHD156" i="48"/>
  <c r="AHE156" i="48"/>
  <c r="AHF156" i="48"/>
  <c r="AHG156" i="48"/>
  <c r="AHH156" i="48"/>
  <c r="AHI156" i="48"/>
  <c r="AHJ156" i="48"/>
  <c r="AHK156" i="48"/>
  <c r="AHL156" i="48"/>
  <c r="AHM156" i="48"/>
  <c r="AHN156" i="48"/>
  <c r="AHO156" i="48"/>
  <c r="AHP156" i="48"/>
  <c r="AHQ156" i="48"/>
  <c r="AHR156" i="48"/>
  <c r="E157" i="48"/>
  <c r="F157" i="48"/>
  <c r="G157" i="48"/>
  <c r="H157" i="48"/>
  <c r="I157" i="48"/>
  <c r="J157" i="48"/>
  <c r="K157" i="48"/>
  <c r="L157" i="48"/>
  <c r="M157" i="48"/>
  <c r="N157" i="48"/>
  <c r="O157" i="48"/>
  <c r="P157" i="48"/>
  <c r="Q157" i="48"/>
  <c r="R157" i="48"/>
  <c r="S157" i="48"/>
  <c r="T157" i="48"/>
  <c r="U157" i="48"/>
  <c r="V157" i="48"/>
  <c r="W157" i="48"/>
  <c r="X157" i="48"/>
  <c r="Y157" i="48"/>
  <c r="Z157" i="48"/>
  <c r="AA157" i="48"/>
  <c r="AB157" i="48"/>
  <c r="AC157" i="48"/>
  <c r="AD157" i="48"/>
  <c r="AE157" i="48"/>
  <c r="AF157" i="48"/>
  <c r="AG157" i="48"/>
  <c r="AH157" i="48"/>
  <c r="AI157" i="48"/>
  <c r="AJ157" i="48"/>
  <c r="AK157" i="48"/>
  <c r="AL157" i="48"/>
  <c r="AM157" i="48"/>
  <c r="AN157" i="48"/>
  <c r="AO157" i="48"/>
  <c r="AP157" i="48"/>
  <c r="AQ157" i="48"/>
  <c r="AR157" i="48"/>
  <c r="AS157" i="48"/>
  <c r="AT157" i="48"/>
  <c r="AU157" i="48"/>
  <c r="AV157" i="48"/>
  <c r="AW157" i="48"/>
  <c r="AX157" i="48"/>
  <c r="AY157" i="48"/>
  <c r="AZ157" i="48"/>
  <c r="BA157" i="48"/>
  <c r="BB157" i="48"/>
  <c r="BC157" i="48"/>
  <c r="BD157" i="48"/>
  <c r="BE157" i="48"/>
  <c r="BF157" i="48"/>
  <c r="BG157" i="48"/>
  <c r="BH157" i="48"/>
  <c r="BI157" i="48"/>
  <c r="BJ157" i="48"/>
  <c r="BK157" i="48"/>
  <c r="BL157" i="48"/>
  <c r="BM157" i="48"/>
  <c r="BN157" i="48"/>
  <c r="BO157" i="48"/>
  <c r="BP157" i="48"/>
  <c r="BQ157" i="48"/>
  <c r="BR157" i="48"/>
  <c r="BS157" i="48"/>
  <c r="BT157" i="48"/>
  <c r="BU157" i="48"/>
  <c r="BV157" i="48"/>
  <c r="BW157" i="48"/>
  <c r="BX157" i="48"/>
  <c r="BY157" i="48"/>
  <c r="BZ157" i="48"/>
  <c r="CA157" i="48"/>
  <c r="CB157" i="48"/>
  <c r="CC157" i="48"/>
  <c r="CD157" i="48"/>
  <c r="CE157" i="48"/>
  <c r="CF157" i="48"/>
  <c r="CG157" i="48"/>
  <c r="CH157" i="48"/>
  <c r="CI157" i="48"/>
  <c r="CJ157" i="48"/>
  <c r="CK157" i="48"/>
  <c r="CL157" i="48"/>
  <c r="CM157" i="48"/>
  <c r="CN157" i="48"/>
  <c r="CO157" i="48"/>
  <c r="CP157" i="48"/>
  <c r="CQ157" i="48"/>
  <c r="CR157" i="48"/>
  <c r="CS157" i="48"/>
  <c r="CT157" i="48"/>
  <c r="CU157" i="48"/>
  <c r="CV157" i="48"/>
  <c r="CW157" i="48"/>
  <c r="CX157" i="48"/>
  <c r="CY157" i="48"/>
  <c r="CZ157" i="48"/>
  <c r="DA157" i="48"/>
  <c r="DB157" i="48"/>
  <c r="DC157" i="48"/>
  <c r="DD157" i="48"/>
  <c r="DE157" i="48"/>
  <c r="DF157" i="48"/>
  <c r="DG157" i="48"/>
  <c r="DH157" i="48"/>
  <c r="DI157" i="48"/>
  <c r="DJ157" i="48"/>
  <c r="DK157" i="48"/>
  <c r="DL157" i="48"/>
  <c r="DM157" i="48"/>
  <c r="DN157" i="48"/>
  <c r="DO157" i="48"/>
  <c r="DP157" i="48"/>
  <c r="DQ157" i="48"/>
  <c r="DR157" i="48"/>
  <c r="DS157" i="48"/>
  <c r="DT157" i="48"/>
  <c r="DU157" i="48"/>
  <c r="DV157" i="48"/>
  <c r="DW157" i="48"/>
  <c r="DX157" i="48"/>
  <c r="DY157" i="48"/>
  <c r="DZ157" i="48"/>
  <c r="EA157" i="48"/>
  <c r="EB157" i="48"/>
  <c r="EC157" i="48"/>
  <c r="ED157" i="48"/>
  <c r="EE157" i="48"/>
  <c r="EF157" i="48"/>
  <c r="EG157" i="48"/>
  <c r="EH157" i="48"/>
  <c r="EI157" i="48"/>
  <c r="EJ157" i="48"/>
  <c r="EK157" i="48"/>
  <c r="EL157" i="48"/>
  <c r="EM157" i="48"/>
  <c r="EN157" i="48"/>
  <c r="EO157" i="48"/>
  <c r="EP157" i="48"/>
  <c r="EQ157" i="48"/>
  <c r="ER157" i="48"/>
  <c r="ES157" i="48"/>
  <c r="ET157" i="48"/>
  <c r="EU157" i="48"/>
  <c r="EV157" i="48"/>
  <c r="EW157" i="48"/>
  <c r="EX157" i="48"/>
  <c r="EY157" i="48"/>
  <c r="EZ157" i="48"/>
  <c r="FA157" i="48"/>
  <c r="FB157" i="48"/>
  <c r="FC157" i="48"/>
  <c r="FD157" i="48"/>
  <c r="FE157" i="48"/>
  <c r="FF157" i="48"/>
  <c r="FG157" i="48"/>
  <c r="FH157" i="48"/>
  <c r="FI157" i="48"/>
  <c r="FJ157" i="48"/>
  <c r="FK157" i="48"/>
  <c r="FL157" i="48"/>
  <c r="FM157" i="48"/>
  <c r="FN157" i="48"/>
  <c r="FO157" i="48"/>
  <c r="FP157" i="48"/>
  <c r="FQ157" i="48"/>
  <c r="FR157" i="48"/>
  <c r="FS157" i="48"/>
  <c r="FT157" i="48"/>
  <c r="FU157" i="48"/>
  <c r="FV157" i="48"/>
  <c r="FW157" i="48"/>
  <c r="FX157" i="48"/>
  <c r="FY157" i="48"/>
  <c r="FZ157" i="48"/>
  <c r="GA157" i="48"/>
  <c r="GB157" i="48"/>
  <c r="GC157" i="48"/>
  <c r="GD157" i="48"/>
  <c r="GE157" i="48"/>
  <c r="GF157" i="48"/>
  <c r="GG157" i="48"/>
  <c r="GH157" i="48"/>
  <c r="GI157" i="48"/>
  <c r="GJ157" i="48"/>
  <c r="GK157" i="48"/>
  <c r="GL157" i="48"/>
  <c r="GM157" i="48"/>
  <c r="GN157" i="48"/>
  <c r="GO157" i="48"/>
  <c r="GP157" i="48"/>
  <c r="GQ157" i="48"/>
  <c r="GR157" i="48"/>
  <c r="GS157" i="48"/>
  <c r="GT157" i="48"/>
  <c r="GU157" i="48"/>
  <c r="GV157" i="48"/>
  <c r="GW157" i="48"/>
  <c r="GX157" i="48"/>
  <c r="GY157" i="48"/>
  <c r="GZ157" i="48"/>
  <c r="HA157" i="48"/>
  <c r="HB157" i="48"/>
  <c r="HC157" i="48"/>
  <c r="HD157" i="48"/>
  <c r="HE157" i="48"/>
  <c r="HF157" i="48"/>
  <c r="HG157" i="48"/>
  <c r="HH157" i="48"/>
  <c r="HI157" i="48"/>
  <c r="HJ157" i="48"/>
  <c r="HK157" i="48"/>
  <c r="HL157" i="48"/>
  <c r="HM157" i="48"/>
  <c r="HN157" i="48"/>
  <c r="HO157" i="48"/>
  <c r="HP157" i="48"/>
  <c r="HQ157" i="48"/>
  <c r="HR157" i="48"/>
  <c r="HS157" i="48"/>
  <c r="HT157" i="48"/>
  <c r="HU157" i="48"/>
  <c r="HV157" i="48"/>
  <c r="HW157" i="48"/>
  <c r="HX157" i="48"/>
  <c r="HY157" i="48"/>
  <c r="HZ157" i="48"/>
  <c r="IA157" i="48"/>
  <c r="IB157" i="48"/>
  <c r="IC157" i="48"/>
  <c r="ID157" i="48"/>
  <c r="IE157" i="48"/>
  <c r="IF157" i="48"/>
  <c r="IG157" i="48"/>
  <c r="IH157" i="48"/>
  <c r="II157" i="48"/>
  <c r="IJ157" i="48"/>
  <c r="IK157" i="48"/>
  <c r="IL157" i="48"/>
  <c r="IM157" i="48"/>
  <c r="IN157" i="48"/>
  <c r="IO157" i="48"/>
  <c r="IP157" i="48"/>
  <c r="IQ157" i="48"/>
  <c r="IR157" i="48"/>
  <c r="IS157" i="48"/>
  <c r="IT157" i="48"/>
  <c r="IU157" i="48"/>
  <c r="IV157" i="48"/>
  <c r="IW157" i="48"/>
  <c r="IX157" i="48"/>
  <c r="IY157" i="48"/>
  <c r="IZ157" i="48"/>
  <c r="JA157" i="48"/>
  <c r="JB157" i="48"/>
  <c r="JC157" i="48"/>
  <c r="JD157" i="48"/>
  <c r="JE157" i="48"/>
  <c r="JF157" i="48"/>
  <c r="JG157" i="48"/>
  <c r="JH157" i="48"/>
  <c r="JI157" i="48"/>
  <c r="JJ157" i="48"/>
  <c r="JK157" i="48"/>
  <c r="JL157" i="48"/>
  <c r="JM157" i="48"/>
  <c r="JN157" i="48"/>
  <c r="JO157" i="48"/>
  <c r="JP157" i="48"/>
  <c r="JQ157" i="48"/>
  <c r="JR157" i="48"/>
  <c r="JS157" i="48"/>
  <c r="JT157" i="48"/>
  <c r="JU157" i="48"/>
  <c r="JV157" i="48"/>
  <c r="JW157" i="48"/>
  <c r="JX157" i="48"/>
  <c r="JY157" i="48"/>
  <c r="JZ157" i="48"/>
  <c r="KA157" i="48"/>
  <c r="KB157" i="48"/>
  <c r="KC157" i="48"/>
  <c r="KD157" i="48"/>
  <c r="KE157" i="48"/>
  <c r="KF157" i="48"/>
  <c r="KG157" i="48"/>
  <c r="KH157" i="48"/>
  <c r="KI157" i="48"/>
  <c r="KJ157" i="48"/>
  <c r="KK157" i="48"/>
  <c r="KL157" i="48"/>
  <c r="KM157" i="48"/>
  <c r="KN157" i="48"/>
  <c r="KO157" i="48"/>
  <c r="KP157" i="48"/>
  <c r="KQ157" i="48"/>
  <c r="KR157" i="48"/>
  <c r="KS157" i="48"/>
  <c r="KT157" i="48"/>
  <c r="KU157" i="48"/>
  <c r="KV157" i="48"/>
  <c r="KW157" i="48"/>
  <c r="KX157" i="48"/>
  <c r="KY157" i="48"/>
  <c r="KZ157" i="48"/>
  <c r="LA157" i="48"/>
  <c r="LB157" i="48"/>
  <c r="LC157" i="48"/>
  <c r="LD157" i="48"/>
  <c r="LE157" i="48"/>
  <c r="LF157" i="48"/>
  <c r="LG157" i="48"/>
  <c r="LH157" i="48"/>
  <c r="LI157" i="48"/>
  <c r="LJ157" i="48"/>
  <c r="LK157" i="48"/>
  <c r="LL157" i="48"/>
  <c r="LM157" i="48"/>
  <c r="LN157" i="48"/>
  <c r="LO157" i="48"/>
  <c r="LP157" i="48"/>
  <c r="LQ157" i="48"/>
  <c r="LR157" i="48"/>
  <c r="LS157" i="48"/>
  <c r="LT157" i="48"/>
  <c r="LU157" i="48"/>
  <c r="LV157" i="48"/>
  <c r="LW157" i="48"/>
  <c r="LX157" i="48"/>
  <c r="LY157" i="48"/>
  <c r="LZ157" i="48"/>
  <c r="MA157" i="48"/>
  <c r="MB157" i="48"/>
  <c r="MC157" i="48"/>
  <c r="MD157" i="48"/>
  <c r="ME157" i="48"/>
  <c r="MF157" i="48"/>
  <c r="MG157" i="48"/>
  <c r="MH157" i="48"/>
  <c r="MI157" i="48"/>
  <c r="MJ157" i="48"/>
  <c r="MK157" i="48"/>
  <c r="ML157" i="48"/>
  <c r="MM157" i="48"/>
  <c r="MN157" i="48"/>
  <c r="MO157" i="48"/>
  <c r="MP157" i="48"/>
  <c r="MQ157" i="48"/>
  <c r="MR157" i="48"/>
  <c r="MS157" i="48"/>
  <c r="MT157" i="48"/>
  <c r="MU157" i="48"/>
  <c r="MV157" i="48"/>
  <c r="MW157" i="48"/>
  <c r="MX157" i="48"/>
  <c r="MY157" i="48"/>
  <c r="MZ157" i="48"/>
  <c r="NA157" i="48"/>
  <c r="NB157" i="48"/>
  <c r="NC157" i="48"/>
  <c r="ND157" i="48"/>
  <c r="NE157" i="48"/>
  <c r="NF157" i="48"/>
  <c r="NG157" i="48"/>
  <c r="NH157" i="48"/>
  <c r="NI157" i="48"/>
  <c r="NJ157" i="48"/>
  <c r="NK157" i="48"/>
  <c r="NL157" i="48"/>
  <c r="NM157" i="48"/>
  <c r="NN157" i="48"/>
  <c r="NO157" i="48"/>
  <c r="NP157" i="48"/>
  <c r="NQ157" i="48"/>
  <c r="NR157" i="48"/>
  <c r="NS157" i="48"/>
  <c r="NT157" i="48"/>
  <c r="NU157" i="48"/>
  <c r="NV157" i="48"/>
  <c r="NW157" i="48"/>
  <c r="NX157" i="48"/>
  <c r="NY157" i="48"/>
  <c r="NZ157" i="48"/>
  <c r="OA157" i="48"/>
  <c r="OB157" i="48"/>
  <c r="OC157" i="48"/>
  <c r="OD157" i="48"/>
  <c r="OE157" i="48"/>
  <c r="OF157" i="48"/>
  <c r="OG157" i="48"/>
  <c r="OH157" i="48"/>
  <c r="OI157" i="48"/>
  <c r="OJ157" i="48"/>
  <c r="OK157" i="48"/>
  <c r="OL157" i="48"/>
  <c r="OM157" i="48"/>
  <c r="ON157" i="48"/>
  <c r="OO157" i="48"/>
  <c r="OP157" i="48"/>
  <c r="OQ157" i="48"/>
  <c r="OR157" i="48"/>
  <c r="OS157" i="48"/>
  <c r="OT157" i="48"/>
  <c r="OU157" i="48"/>
  <c r="OV157" i="48"/>
  <c r="OW157" i="48"/>
  <c r="OX157" i="48"/>
  <c r="OY157" i="48"/>
  <c r="OZ157" i="48"/>
  <c r="PA157" i="48"/>
  <c r="PB157" i="48"/>
  <c r="PC157" i="48"/>
  <c r="PD157" i="48"/>
  <c r="PE157" i="48"/>
  <c r="PF157" i="48"/>
  <c r="PG157" i="48"/>
  <c r="PH157" i="48"/>
  <c r="PI157" i="48"/>
  <c r="PJ157" i="48"/>
  <c r="PK157" i="48"/>
  <c r="PL157" i="48"/>
  <c r="PM157" i="48"/>
  <c r="PN157" i="48"/>
  <c r="PO157" i="48"/>
  <c r="PP157" i="48"/>
  <c r="PQ157" i="48"/>
  <c r="PR157" i="48"/>
  <c r="PS157" i="48"/>
  <c r="PT157" i="48"/>
  <c r="PU157" i="48"/>
  <c r="PV157" i="48"/>
  <c r="PW157" i="48"/>
  <c r="PX157" i="48"/>
  <c r="PY157" i="48"/>
  <c r="PZ157" i="48"/>
  <c r="QA157" i="48"/>
  <c r="QB157" i="48"/>
  <c r="QC157" i="48"/>
  <c r="QD157" i="48"/>
  <c r="QE157" i="48"/>
  <c r="QF157" i="48"/>
  <c r="QG157" i="48"/>
  <c r="QH157" i="48"/>
  <c r="QI157" i="48"/>
  <c r="QJ157" i="48"/>
  <c r="QK157" i="48"/>
  <c r="QL157" i="48"/>
  <c r="QM157" i="48"/>
  <c r="QN157" i="48"/>
  <c r="QO157" i="48"/>
  <c r="QP157" i="48"/>
  <c r="QQ157" i="48"/>
  <c r="QR157" i="48"/>
  <c r="QS157" i="48"/>
  <c r="QT157" i="48"/>
  <c r="QU157" i="48"/>
  <c r="QV157" i="48"/>
  <c r="QW157" i="48"/>
  <c r="QX157" i="48"/>
  <c r="QY157" i="48"/>
  <c r="QZ157" i="48"/>
  <c r="RA157" i="48"/>
  <c r="RB157" i="48"/>
  <c r="RC157" i="48"/>
  <c r="RD157" i="48"/>
  <c r="RE157" i="48"/>
  <c r="RF157" i="48"/>
  <c r="RG157" i="48"/>
  <c r="RH157" i="48"/>
  <c r="RI157" i="48"/>
  <c r="RJ157" i="48"/>
  <c r="RK157" i="48"/>
  <c r="RL157" i="48"/>
  <c r="RM157" i="48"/>
  <c r="RN157" i="48"/>
  <c r="RO157" i="48"/>
  <c r="RP157" i="48"/>
  <c r="RQ157" i="48"/>
  <c r="RR157" i="48"/>
  <c r="RS157" i="48"/>
  <c r="RT157" i="48"/>
  <c r="RU157" i="48"/>
  <c r="RV157" i="48"/>
  <c r="RW157" i="48"/>
  <c r="RX157" i="48"/>
  <c r="RY157" i="48"/>
  <c r="RZ157" i="48"/>
  <c r="SA157" i="48"/>
  <c r="SB157" i="48"/>
  <c r="SC157" i="48"/>
  <c r="SD157" i="48"/>
  <c r="SE157" i="48"/>
  <c r="SF157" i="48"/>
  <c r="SG157" i="48"/>
  <c r="SH157" i="48"/>
  <c r="SI157" i="48"/>
  <c r="SJ157" i="48"/>
  <c r="SK157" i="48"/>
  <c r="SL157" i="48"/>
  <c r="SM157" i="48"/>
  <c r="SN157" i="48"/>
  <c r="SO157" i="48"/>
  <c r="SP157" i="48"/>
  <c r="SQ157" i="48"/>
  <c r="SR157" i="48"/>
  <c r="SS157" i="48"/>
  <c r="ST157" i="48"/>
  <c r="SU157" i="48"/>
  <c r="SV157" i="48"/>
  <c r="SW157" i="48"/>
  <c r="SX157" i="48"/>
  <c r="SY157" i="48"/>
  <c r="SZ157" i="48"/>
  <c r="TA157" i="48"/>
  <c r="TB157" i="48"/>
  <c r="TC157" i="48"/>
  <c r="TD157" i="48"/>
  <c r="TE157" i="48"/>
  <c r="TF157" i="48"/>
  <c r="TG157" i="48"/>
  <c r="TH157" i="48"/>
  <c r="TI157" i="48"/>
  <c r="TJ157" i="48"/>
  <c r="TK157" i="48"/>
  <c r="TL157" i="48"/>
  <c r="TM157" i="48"/>
  <c r="TN157" i="48"/>
  <c r="TO157" i="48"/>
  <c r="TP157" i="48"/>
  <c r="TQ157" i="48"/>
  <c r="TR157" i="48"/>
  <c r="TS157" i="48"/>
  <c r="TT157" i="48"/>
  <c r="TU157" i="48"/>
  <c r="TV157" i="48"/>
  <c r="TW157" i="48"/>
  <c r="TX157" i="48"/>
  <c r="TY157" i="48"/>
  <c r="TZ157" i="48"/>
  <c r="UA157" i="48"/>
  <c r="UB157" i="48"/>
  <c r="UC157" i="48"/>
  <c r="UD157" i="48"/>
  <c r="UE157" i="48"/>
  <c r="UF157" i="48"/>
  <c r="UG157" i="48"/>
  <c r="UH157" i="48"/>
  <c r="UI157" i="48"/>
  <c r="UJ157" i="48"/>
  <c r="UK157" i="48"/>
  <c r="UL157" i="48"/>
  <c r="UM157" i="48"/>
  <c r="UN157" i="48"/>
  <c r="UO157" i="48"/>
  <c r="UP157" i="48"/>
  <c r="UQ157" i="48"/>
  <c r="UR157" i="48"/>
  <c r="US157" i="48"/>
  <c r="UT157" i="48"/>
  <c r="UU157" i="48"/>
  <c r="UV157" i="48"/>
  <c r="UW157" i="48"/>
  <c r="UX157" i="48"/>
  <c r="UY157" i="48"/>
  <c r="UZ157" i="48"/>
  <c r="VA157" i="48"/>
  <c r="VB157" i="48"/>
  <c r="VC157" i="48"/>
  <c r="VD157" i="48"/>
  <c r="VE157" i="48"/>
  <c r="VF157" i="48"/>
  <c r="VG157" i="48"/>
  <c r="VH157" i="48"/>
  <c r="VI157" i="48"/>
  <c r="VJ157" i="48"/>
  <c r="VK157" i="48"/>
  <c r="VL157" i="48"/>
  <c r="VM157" i="48"/>
  <c r="VN157" i="48"/>
  <c r="VO157" i="48"/>
  <c r="VP157" i="48"/>
  <c r="VQ157" i="48"/>
  <c r="VR157" i="48"/>
  <c r="VS157" i="48"/>
  <c r="VT157" i="48"/>
  <c r="VU157" i="48"/>
  <c r="VV157" i="48"/>
  <c r="VW157" i="48"/>
  <c r="VX157" i="48"/>
  <c r="VY157" i="48"/>
  <c r="VZ157" i="48"/>
  <c r="WA157" i="48"/>
  <c r="WB157" i="48"/>
  <c r="WC157" i="48"/>
  <c r="WD157" i="48"/>
  <c r="WE157" i="48"/>
  <c r="WF157" i="48"/>
  <c r="WG157" i="48"/>
  <c r="WH157" i="48"/>
  <c r="WI157" i="48"/>
  <c r="WJ157" i="48"/>
  <c r="WK157" i="48"/>
  <c r="WL157" i="48"/>
  <c r="WM157" i="48"/>
  <c r="WN157" i="48"/>
  <c r="WO157" i="48"/>
  <c r="WP157" i="48"/>
  <c r="WQ157" i="48"/>
  <c r="WR157" i="48"/>
  <c r="WS157" i="48"/>
  <c r="WT157" i="48"/>
  <c r="WU157" i="48"/>
  <c r="WV157" i="48"/>
  <c r="WW157" i="48"/>
  <c r="WX157" i="48"/>
  <c r="WY157" i="48"/>
  <c r="WZ157" i="48"/>
  <c r="XA157" i="48"/>
  <c r="XB157" i="48"/>
  <c r="XC157" i="48"/>
  <c r="XD157" i="48"/>
  <c r="XE157" i="48"/>
  <c r="XF157" i="48"/>
  <c r="XG157" i="48"/>
  <c r="XH157" i="48"/>
  <c r="XI157" i="48"/>
  <c r="XJ157" i="48"/>
  <c r="XK157" i="48"/>
  <c r="XL157" i="48"/>
  <c r="XM157" i="48"/>
  <c r="XN157" i="48"/>
  <c r="XO157" i="48"/>
  <c r="XP157" i="48"/>
  <c r="XQ157" i="48"/>
  <c r="XR157" i="48"/>
  <c r="XS157" i="48"/>
  <c r="XT157" i="48"/>
  <c r="XU157" i="48"/>
  <c r="XV157" i="48"/>
  <c r="XW157" i="48"/>
  <c r="XX157" i="48"/>
  <c r="XY157" i="48"/>
  <c r="XZ157" i="48"/>
  <c r="YA157" i="48"/>
  <c r="YB157" i="48"/>
  <c r="YC157" i="48"/>
  <c r="YD157" i="48"/>
  <c r="YE157" i="48"/>
  <c r="YF157" i="48"/>
  <c r="YG157" i="48"/>
  <c r="YH157" i="48"/>
  <c r="YI157" i="48"/>
  <c r="YJ157" i="48"/>
  <c r="YK157" i="48"/>
  <c r="YL157" i="48"/>
  <c r="YM157" i="48"/>
  <c r="YN157" i="48"/>
  <c r="YO157" i="48"/>
  <c r="YP157" i="48"/>
  <c r="YQ157" i="48"/>
  <c r="YR157" i="48"/>
  <c r="YS157" i="48"/>
  <c r="YT157" i="48"/>
  <c r="YU157" i="48"/>
  <c r="YV157" i="48"/>
  <c r="YW157" i="48"/>
  <c r="YX157" i="48"/>
  <c r="YY157" i="48"/>
  <c r="YZ157" i="48"/>
  <c r="ZA157" i="48"/>
  <c r="ZB157" i="48"/>
  <c r="ZC157" i="48"/>
  <c r="ZD157" i="48"/>
  <c r="ZE157" i="48"/>
  <c r="ZF157" i="48"/>
  <c r="ZG157" i="48"/>
  <c r="ZH157" i="48"/>
  <c r="ZI157" i="48"/>
  <c r="ZJ157" i="48"/>
  <c r="ZK157" i="48"/>
  <c r="ZL157" i="48"/>
  <c r="ZM157" i="48"/>
  <c r="ZN157" i="48"/>
  <c r="ZO157" i="48"/>
  <c r="ZP157" i="48"/>
  <c r="ZQ157" i="48"/>
  <c r="ZR157" i="48"/>
  <c r="ZS157" i="48"/>
  <c r="ZT157" i="48"/>
  <c r="ZU157" i="48"/>
  <c r="ZV157" i="48"/>
  <c r="ZW157" i="48"/>
  <c r="ZX157" i="48"/>
  <c r="ZY157" i="48"/>
  <c r="ZZ157" i="48"/>
  <c r="AAA157" i="48"/>
  <c r="AAB157" i="48"/>
  <c r="AAC157" i="48"/>
  <c r="AAD157" i="48"/>
  <c r="AAE157" i="48"/>
  <c r="AAF157" i="48"/>
  <c r="AAG157" i="48"/>
  <c r="AAH157" i="48"/>
  <c r="AAI157" i="48"/>
  <c r="AAJ157" i="48"/>
  <c r="AAK157" i="48"/>
  <c r="AAL157" i="48"/>
  <c r="AAM157" i="48"/>
  <c r="AAN157" i="48"/>
  <c r="AAO157" i="48"/>
  <c r="AAP157" i="48"/>
  <c r="AAQ157" i="48"/>
  <c r="AAR157" i="48"/>
  <c r="AAS157" i="48"/>
  <c r="AAT157" i="48"/>
  <c r="AAU157" i="48"/>
  <c r="AAV157" i="48"/>
  <c r="AAW157" i="48"/>
  <c r="AAX157" i="48"/>
  <c r="AAY157" i="48"/>
  <c r="AAZ157" i="48"/>
  <c r="ABA157" i="48"/>
  <c r="ABB157" i="48"/>
  <c r="ABC157" i="48"/>
  <c r="ABD157" i="48"/>
  <c r="ABE157" i="48"/>
  <c r="ABF157" i="48"/>
  <c r="ABG157" i="48"/>
  <c r="ABH157" i="48"/>
  <c r="ABI157" i="48"/>
  <c r="ABJ157" i="48"/>
  <c r="ABK157" i="48"/>
  <c r="ABL157" i="48"/>
  <c r="ABM157" i="48"/>
  <c r="ABN157" i="48"/>
  <c r="ABO157" i="48"/>
  <c r="ABP157" i="48"/>
  <c r="ABQ157" i="48"/>
  <c r="ABR157" i="48"/>
  <c r="ABS157" i="48"/>
  <c r="ABT157" i="48"/>
  <c r="ABU157" i="48"/>
  <c r="ABV157" i="48"/>
  <c r="ABW157" i="48"/>
  <c r="ABX157" i="48"/>
  <c r="ABY157" i="48"/>
  <c r="ABZ157" i="48"/>
  <c r="ACA157" i="48"/>
  <c r="ACB157" i="48"/>
  <c r="ACC157" i="48"/>
  <c r="ACD157" i="48"/>
  <c r="ACE157" i="48"/>
  <c r="ACF157" i="48"/>
  <c r="ACG157" i="48"/>
  <c r="ACH157" i="48"/>
  <c r="ACI157" i="48"/>
  <c r="ACJ157" i="48"/>
  <c r="ACK157" i="48"/>
  <c r="ACL157" i="48"/>
  <c r="ACM157" i="48"/>
  <c r="ACN157" i="48"/>
  <c r="ACO157" i="48"/>
  <c r="ACP157" i="48"/>
  <c r="ACQ157" i="48"/>
  <c r="ACR157" i="48"/>
  <c r="ACS157" i="48"/>
  <c r="ACT157" i="48"/>
  <c r="ACU157" i="48"/>
  <c r="ACV157" i="48"/>
  <c r="ACW157" i="48"/>
  <c r="ACX157" i="48"/>
  <c r="ACY157" i="48"/>
  <c r="ACZ157" i="48"/>
  <c r="ADA157" i="48"/>
  <c r="ADB157" i="48"/>
  <c r="ADC157" i="48"/>
  <c r="ADD157" i="48"/>
  <c r="ADE157" i="48"/>
  <c r="ADF157" i="48"/>
  <c r="ADG157" i="48"/>
  <c r="ADH157" i="48"/>
  <c r="ADI157" i="48"/>
  <c r="ADJ157" i="48"/>
  <c r="ADK157" i="48"/>
  <c r="ADL157" i="48"/>
  <c r="ADM157" i="48"/>
  <c r="ADN157" i="48"/>
  <c r="ADO157" i="48"/>
  <c r="ADP157" i="48"/>
  <c r="ADQ157" i="48"/>
  <c r="ADR157" i="48"/>
  <c r="ADS157" i="48"/>
  <c r="ADT157" i="48"/>
  <c r="ADU157" i="48"/>
  <c r="ADV157" i="48"/>
  <c r="ADW157" i="48"/>
  <c r="ADX157" i="48"/>
  <c r="ADY157" i="48"/>
  <c r="ADZ157" i="48"/>
  <c r="AEA157" i="48"/>
  <c r="AEB157" i="48"/>
  <c r="AEC157" i="48"/>
  <c r="AED157" i="48"/>
  <c r="AEE157" i="48"/>
  <c r="AEF157" i="48"/>
  <c r="AEG157" i="48"/>
  <c r="AEH157" i="48"/>
  <c r="AEI157" i="48"/>
  <c r="AEJ157" i="48"/>
  <c r="AEK157" i="48"/>
  <c r="AEL157" i="48"/>
  <c r="AEM157" i="48"/>
  <c r="AEN157" i="48"/>
  <c r="AEO157" i="48"/>
  <c r="AEP157" i="48"/>
  <c r="AEQ157" i="48"/>
  <c r="AER157" i="48"/>
  <c r="AES157" i="48"/>
  <c r="AET157" i="48"/>
  <c r="AEU157" i="48"/>
  <c r="AEV157" i="48"/>
  <c r="AEW157" i="48"/>
  <c r="AEX157" i="48"/>
  <c r="AEY157" i="48"/>
  <c r="AEZ157" i="48"/>
  <c r="AFA157" i="48"/>
  <c r="AFB157" i="48"/>
  <c r="AFC157" i="48"/>
  <c r="AFD157" i="48"/>
  <c r="AFE157" i="48"/>
  <c r="AFF157" i="48"/>
  <c r="AFG157" i="48"/>
  <c r="AFH157" i="48"/>
  <c r="AFI157" i="48"/>
  <c r="AFJ157" i="48"/>
  <c r="AFK157" i="48"/>
  <c r="AFL157" i="48"/>
  <c r="AFM157" i="48"/>
  <c r="AFN157" i="48"/>
  <c r="AFO157" i="48"/>
  <c r="AFP157" i="48"/>
  <c r="AFQ157" i="48"/>
  <c r="AFR157" i="48"/>
  <c r="AFS157" i="48"/>
  <c r="AFT157" i="48"/>
  <c r="AFU157" i="48"/>
  <c r="AFV157" i="48"/>
  <c r="AFW157" i="48"/>
  <c r="AFX157" i="48"/>
  <c r="AFY157" i="48"/>
  <c r="AFZ157" i="48"/>
  <c r="AGA157" i="48"/>
  <c r="AGB157" i="48"/>
  <c r="AGC157" i="48"/>
  <c r="AGD157" i="48"/>
  <c r="AGE157" i="48"/>
  <c r="AGF157" i="48"/>
  <c r="AGG157" i="48"/>
  <c r="AGH157" i="48"/>
  <c r="AGI157" i="48"/>
  <c r="AGJ157" i="48"/>
  <c r="AGK157" i="48"/>
  <c r="AGL157" i="48"/>
  <c r="AGM157" i="48"/>
  <c r="AGN157" i="48"/>
  <c r="AGO157" i="48"/>
  <c r="AGP157" i="48"/>
  <c r="AGQ157" i="48"/>
  <c r="AGR157" i="48"/>
  <c r="AGS157" i="48"/>
  <c r="AGT157" i="48"/>
  <c r="AGU157" i="48"/>
  <c r="AGV157" i="48"/>
  <c r="AGW157" i="48"/>
  <c r="AGX157" i="48"/>
  <c r="AGY157" i="48"/>
  <c r="AGZ157" i="48"/>
  <c r="AHA157" i="48"/>
  <c r="AHB157" i="48"/>
  <c r="AHC157" i="48"/>
  <c r="AHD157" i="48"/>
  <c r="AHE157" i="48"/>
  <c r="AHF157" i="48"/>
  <c r="AHG157" i="48"/>
  <c r="AHH157" i="48"/>
  <c r="AHI157" i="48"/>
  <c r="AHJ157" i="48"/>
  <c r="AHK157" i="48"/>
  <c r="AHL157" i="48"/>
  <c r="AHM157" i="48"/>
  <c r="AHN157" i="48"/>
  <c r="AHO157" i="48"/>
  <c r="AHP157" i="48"/>
  <c r="AHQ157" i="48"/>
  <c r="AHR157" i="48"/>
  <c r="D157" i="48"/>
  <c r="C76" i="8"/>
  <c r="D76" i="8"/>
  <c r="C77" i="8"/>
  <c r="D77" i="8"/>
  <c r="C78" i="8"/>
  <c r="D78" i="8"/>
  <c r="C79" i="8"/>
  <c r="D79" i="8"/>
  <c r="C80" i="8"/>
  <c r="D80" i="8"/>
  <c r="C81" i="8"/>
  <c r="D81" i="8"/>
  <c r="C82" i="8"/>
  <c r="D82" i="8"/>
  <c r="C83" i="8"/>
  <c r="D83" i="8"/>
  <c r="C84" i="8"/>
  <c r="D84" i="8"/>
  <c r="C85" i="8"/>
  <c r="D85" i="8"/>
  <c r="C86" i="8"/>
  <c r="D86" i="8"/>
  <c r="C87" i="8"/>
  <c r="D87" i="8"/>
  <c r="C88" i="8"/>
  <c r="D88" i="8"/>
  <c r="C89" i="8"/>
  <c r="D89" i="8"/>
  <c r="D75" i="8"/>
  <c r="C75" i="8"/>
  <c r="E75" i="8" l="1"/>
  <c r="J12" i="19"/>
  <c r="E79" i="8"/>
  <c r="E89" i="8"/>
  <c r="E83" i="8"/>
  <c r="E85" i="8"/>
  <c r="E84" i="8"/>
  <c r="E77" i="8"/>
  <c r="E78" i="8"/>
  <c r="D90" i="8"/>
  <c r="C90" i="8"/>
  <c r="E81" i="8"/>
  <c r="E86" i="8"/>
  <c r="E80" i="8"/>
  <c r="E88" i="8"/>
  <c r="E82" i="8"/>
  <c r="E76" i="8"/>
  <c r="E87" i="8"/>
  <c r="E36" i="5" l="1"/>
  <c r="E21" i="5"/>
  <c r="E8" i="5"/>
  <c r="E35" i="5"/>
  <c r="E16" i="5"/>
  <c r="E34" i="5"/>
  <c r="E19" i="5"/>
  <c r="E6" i="5"/>
  <c r="E32" i="5"/>
  <c r="E33" i="5"/>
  <c r="E5" i="5"/>
  <c r="E31" i="5"/>
  <c r="E15" i="5"/>
  <c r="E3" i="5"/>
  <c r="E9" i="5"/>
  <c r="E28" i="5"/>
  <c r="E14" i="5"/>
  <c r="E24" i="5"/>
  <c r="E20" i="5"/>
  <c r="E27" i="5"/>
  <c r="E13" i="5"/>
  <c r="E25" i="5"/>
  <c r="E10" i="5"/>
  <c r="E4" i="5"/>
  <c r="E26" i="5"/>
  <c r="E12" i="5"/>
  <c r="E11" i="5"/>
  <c r="E7" i="5"/>
  <c r="E22" i="5"/>
  <c r="F29" i="8"/>
  <c r="F16" i="8"/>
  <c r="F25" i="8"/>
  <c r="F12" i="8"/>
  <c r="F21" i="8"/>
  <c r="F24" i="8"/>
  <c r="F11" i="8"/>
  <c r="F26" i="8"/>
  <c r="F23" i="8"/>
  <c r="F10" i="8"/>
  <c r="F8" i="8"/>
  <c r="F22" i="8"/>
  <c r="F32" i="8"/>
  <c r="F20" i="8"/>
  <c r="F7" i="8"/>
  <c r="F15" i="8"/>
  <c r="F13" i="8"/>
  <c r="F31" i="8"/>
  <c r="F19" i="8"/>
  <c r="F6" i="8"/>
  <c r="F27" i="8"/>
  <c r="F30" i="8"/>
  <c r="F18" i="8"/>
  <c r="F5" i="8"/>
  <c r="F28" i="8"/>
  <c r="F14" i="8"/>
  <c r="G55" i="1"/>
  <c r="G31" i="1"/>
  <c r="G15" i="1"/>
  <c r="G54" i="1"/>
  <c r="G14" i="1"/>
  <c r="G11" i="1"/>
  <c r="G10" i="1"/>
  <c r="G28" i="1"/>
  <c r="G53" i="1"/>
  <c r="G50" i="1"/>
  <c r="G49" i="1"/>
  <c r="G25" i="1"/>
  <c r="G9" i="1"/>
  <c r="G6" i="1"/>
  <c r="G19" i="1"/>
  <c r="G48" i="1"/>
  <c r="G24" i="1"/>
  <c r="G8" i="1"/>
  <c r="G36" i="1"/>
  <c r="G35" i="1"/>
  <c r="G5" i="1"/>
  <c r="G23" i="1"/>
  <c r="G7" i="1"/>
  <c r="G20" i="1"/>
  <c r="G34" i="1"/>
  <c r="G18" i="1"/>
  <c r="G26" i="1"/>
  <c r="G33" i="1"/>
  <c r="G17" i="1"/>
  <c r="G27" i="1"/>
  <c r="G32" i="1"/>
  <c r="G16" i="1"/>
  <c r="E23" i="5" l="1"/>
  <c r="C5" i="23"/>
  <c r="E17" i="5"/>
  <c r="G37" i="1"/>
  <c r="C60" i="8"/>
  <c r="D60" i="8"/>
  <c r="C61" i="8"/>
  <c r="D61" i="8"/>
  <c r="C62" i="8"/>
  <c r="D62" i="8"/>
  <c r="C63" i="8"/>
  <c r="D63" i="8"/>
  <c r="C64" i="8"/>
  <c r="D64" i="8"/>
  <c r="E64" i="8" s="1"/>
  <c r="C65" i="8"/>
  <c r="D65" i="8"/>
  <c r="C66" i="8"/>
  <c r="D66" i="8"/>
  <c r="C67" i="8"/>
  <c r="D67" i="8"/>
  <c r="C68" i="8"/>
  <c r="D68" i="8"/>
  <c r="C69" i="8"/>
  <c r="D69" i="8"/>
  <c r="C70" i="8"/>
  <c r="D70" i="8"/>
  <c r="D59" i="8"/>
  <c r="C59" i="8"/>
  <c r="E18" i="22"/>
  <c r="E5" i="22"/>
  <c r="E6" i="22"/>
  <c r="E7" i="22"/>
  <c r="E8" i="22"/>
  <c r="E9" i="22"/>
  <c r="E10" i="22"/>
  <c r="D6" i="22"/>
  <c r="D7" i="22"/>
  <c r="D8" i="22"/>
  <c r="D9" i="22"/>
  <c r="D10" i="22"/>
  <c r="D5" i="22"/>
  <c r="D51" i="8"/>
  <c r="D52" i="8"/>
  <c r="D53" i="8"/>
  <c r="D54" i="8"/>
  <c r="D55" i="8"/>
  <c r="D50" i="8"/>
  <c r="C51" i="8"/>
  <c r="C52" i="8"/>
  <c r="C53" i="8"/>
  <c r="C54" i="8"/>
  <c r="C55" i="8"/>
  <c r="C50" i="8"/>
  <c r="P12" i="19"/>
  <c r="O12" i="19"/>
  <c r="Q13" i="19" s="1"/>
  <c r="Q7" i="19"/>
  <c r="N7" i="19" s="1"/>
  <c r="Q8" i="19"/>
  <c r="N8" i="19" s="1"/>
  <c r="Q9" i="19"/>
  <c r="N9" i="19" s="1"/>
  <c r="Q10" i="19"/>
  <c r="N10" i="19" s="1"/>
  <c r="Q11" i="19"/>
  <c r="N11" i="19" s="1"/>
  <c r="Q6" i="19"/>
  <c r="N6" i="19" l="1"/>
  <c r="N12" i="19" s="1"/>
  <c r="Q12" i="19"/>
  <c r="E66" i="8"/>
  <c r="E51" i="8"/>
  <c r="D56" i="8"/>
  <c r="F10" i="22"/>
  <c r="G10" i="22" s="1"/>
  <c r="K10" i="22" s="1"/>
  <c r="F9" i="22"/>
  <c r="G9" i="22" s="1"/>
  <c r="K9" i="22" s="1"/>
  <c r="C56" i="8"/>
  <c r="E50" i="8"/>
  <c r="E70" i="8"/>
  <c r="E60" i="8"/>
  <c r="E65" i="8"/>
  <c r="E62" i="8"/>
  <c r="E90" i="8"/>
  <c r="D71" i="8"/>
  <c r="E68" i="8"/>
  <c r="C71" i="8"/>
  <c r="E61" i="8"/>
  <c r="E63" i="8"/>
  <c r="E67" i="8"/>
  <c r="F5" i="22"/>
  <c r="G5" i="22" s="1"/>
  <c r="F8" i="22"/>
  <c r="G8" i="22" s="1"/>
  <c r="K8" i="22" s="1"/>
  <c r="E59" i="8"/>
  <c r="F7" i="22"/>
  <c r="G7" i="22" s="1"/>
  <c r="K7" i="22" s="1"/>
  <c r="F6" i="22"/>
  <c r="G6" i="22" s="1"/>
  <c r="K6" i="22" s="1"/>
  <c r="E69" i="8"/>
  <c r="K5" i="22" l="1"/>
  <c r="E71" i="8"/>
  <c r="E55" i="8"/>
  <c r="E54" i="8"/>
  <c r="E52" i="8"/>
  <c r="B2" i="53" l="1"/>
  <c r="D35" i="53"/>
  <c r="AHT5" i="48"/>
  <c r="E33" i="48"/>
  <c r="F33" i="48"/>
  <c r="G33" i="48"/>
  <c r="H33" i="48"/>
  <c r="I33" i="48"/>
  <c r="J33" i="48"/>
  <c r="K33" i="48"/>
  <c r="L33" i="48"/>
  <c r="M33" i="48"/>
  <c r="N33" i="48"/>
  <c r="O33" i="48"/>
  <c r="P33" i="48"/>
  <c r="Q33" i="48"/>
  <c r="R33" i="48"/>
  <c r="S33" i="48"/>
  <c r="T33" i="48"/>
  <c r="U33" i="48"/>
  <c r="V33" i="48"/>
  <c r="W33" i="48"/>
  <c r="X33" i="48"/>
  <c r="Y33" i="48"/>
  <c r="Z33" i="48"/>
  <c r="AA33" i="48"/>
  <c r="AB33" i="48"/>
  <c r="AC33" i="48"/>
  <c r="AD33" i="48"/>
  <c r="AE33" i="48"/>
  <c r="AF33" i="48"/>
  <c r="AG33" i="48"/>
  <c r="AH33" i="48"/>
  <c r="AI33" i="48"/>
  <c r="AJ33" i="48"/>
  <c r="AK33" i="48"/>
  <c r="AL33" i="48"/>
  <c r="AM33" i="48"/>
  <c r="AN33" i="48"/>
  <c r="AO33" i="48"/>
  <c r="AP33" i="48"/>
  <c r="AQ33" i="48"/>
  <c r="AR33" i="48"/>
  <c r="AS33" i="48"/>
  <c r="AT33" i="48"/>
  <c r="AU33" i="48"/>
  <c r="AV33" i="48"/>
  <c r="AW33" i="48"/>
  <c r="AX33" i="48"/>
  <c r="AY33" i="48"/>
  <c r="AZ33" i="48"/>
  <c r="BA33" i="48"/>
  <c r="BB33" i="48"/>
  <c r="BC33" i="48"/>
  <c r="BD33" i="48"/>
  <c r="BE33" i="48"/>
  <c r="BF33" i="48"/>
  <c r="BG33" i="48"/>
  <c r="BH33" i="48"/>
  <c r="BI33" i="48"/>
  <c r="BJ33" i="48"/>
  <c r="BK33" i="48"/>
  <c r="BL33" i="48"/>
  <c r="BM33" i="48"/>
  <c r="BN33" i="48"/>
  <c r="BO33" i="48"/>
  <c r="BP33" i="48"/>
  <c r="BQ33" i="48"/>
  <c r="BR33" i="48"/>
  <c r="BS33" i="48"/>
  <c r="BT33" i="48"/>
  <c r="BU33" i="48"/>
  <c r="BV33" i="48"/>
  <c r="BW33" i="48"/>
  <c r="BX33" i="48"/>
  <c r="BY33" i="48"/>
  <c r="BZ33" i="48"/>
  <c r="CA33" i="48"/>
  <c r="CB33" i="48"/>
  <c r="CC33" i="48"/>
  <c r="CD33" i="48"/>
  <c r="CE33" i="48"/>
  <c r="CF33" i="48"/>
  <c r="CG33" i="48"/>
  <c r="CH33" i="48"/>
  <c r="CI33" i="48"/>
  <c r="CJ33" i="48"/>
  <c r="CK33" i="48"/>
  <c r="CL33" i="48"/>
  <c r="CM33" i="48"/>
  <c r="CN33" i="48"/>
  <c r="CO33" i="48"/>
  <c r="CP33" i="48"/>
  <c r="CQ33" i="48"/>
  <c r="CR33" i="48"/>
  <c r="CS33" i="48"/>
  <c r="CT33" i="48"/>
  <c r="CU33" i="48"/>
  <c r="CV33" i="48"/>
  <c r="CW33" i="48"/>
  <c r="CX33" i="48"/>
  <c r="CY33" i="48"/>
  <c r="CZ33" i="48"/>
  <c r="DA33" i="48"/>
  <c r="DB33" i="48"/>
  <c r="DC33" i="48"/>
  <c r="DD33" i="48"/>
  <c r="DE33" i="48"/>
  <c r="DF33" i="48"/>
  <c r="DG33" i="48"/>
  <c r="DH33" i="48"/>
  <c r="DI33" i="48"/>
  <c r="DJ33" i="48"/>
  <c r="DK33" i="48"/>
  <c r="DL33" i="48"/>
  <c r="DM33" i="48"/>
  <c r="DN33" i="48"/>
  <c r="DO33" i="48"/>
  <c r="DP33" i="48"/>
  <c r="DQ33" i="48"/>
  <c r="DR33" i="48"/>
  <c r="DS33" i="48"/>
  <c r="DT33" i="48"/>
  <c r="DU33" i="48"/>
  <c r="DV33" i="48"/>
  <c r="DW33" i="48"/>
  <c r="DX33" i="48"/>
  <c r="DY33" i="48"/>
  <c r="DZ33" i="48"/>
  <c r="EA33" i="48"/>
  <c r="EB33" i="48"/>
  <c r="EC33" i="48"/>
  <c r="ED33" i="48"/>
  <c r="EE33" i="48"/>
  <c r="EF33" i="48"/>
  <c r="EG33" i="48"/>
  <c r="EH33" i="48"/>
  <c r="EI33" i="48"/>
  <c r="EJ33" i="48"/>
  <c r="EK33" i="48"/>
  <c r="EL33" i="48"/>
  <c r="EM33" i="48"/>
  <c r="EN33" i="48"/>
  <c r="EO33" i="48"/>
  <c r="EP33" i="48"/>
  <c r="EQ33" i="48"/>
  <c r="ER33" i="48"/>
  <c r="ES33" i="48"/>
  <c r="ET33" i="48"/>
  <c r="EU33" i="48"/>
  <c r="EV33" i="48"/>
  <c r="EW33" i="48"/>
  <c r="EX33" i="48"/>
  <c r="EY33" i="48"/>
  <c r="EZ33" i="48"/>
  <c r="FA33" i="48"/>
  <c r="FB33" i="48"/>
  <c r="FC33" i="48"/>
  <c r="FD33" i="48"/>
  <c r="FE33" i="48"/>
  <c r="FF33" i="48"/>
  <c r="FG33" i="48"/>
  <c r="FH33" i="48"/>
  <c r="FI33" i="48"/>
  <c r="FJ33" i="48"/>
  <c r="FK33" i="48"/>
  <c r="FL33" i="48"/>
  <c r="FM33" i="48"/>
  <c r="FN33" i="48"/>
  <c r="FO33" i="48"/>
  <c r="FP33" i="48"/>
  <c r="FQ33" i="48"/>
  <c r="FR33" i="48"/>
  <c r="FS33" i="48"/>
  <c r="FT33" i="48"/>
  <c r="FU33" i="48"/>
  <c r="FV33" i="48"/>
  <c r="FW33" i="48"/>
  <c r="FX33" i="48"/>
  <c r="FY33" i="48"/>
  <c r="FZ33" i="48"/>
  <c r="GA33" i="48"/>
  <c r="GB33" i="48"/>
  <c r="GC33" i="48"/>
  <c r="GD33" i="48"/>
  <c r="GE33" i="48"/>
  <c r="GF33" i="48"/>
  <c r="GG33" i="48"/>
  <c r="GH33" i="48"/>
  <c r="GI33" i="48"/>
  <c r="GJ33" i="48"/>
  <c r="GK33" i="48"/>
  <c r="GL33" i="48"/>
  <c r="GM33" i="48"/>
  <c r="GN33" i="48"/>
  <c r="GO33" i="48"/>
  <c r="GP33" i="48"/>
  <c r="GQ33" i="48"/>
  <c r="GR33" i="48"/>
  <c r="GS33" i="48"/>
  <c r="GT33" i="48"/>
  <c r="GU33" i="48"/>
  <c r="GV33" i="48"/>
  <c r="GW33" i="48"/>
  <c r="GX33" i="48"/>
  <c r="GY33" i="48"/>
  <c r="GZ33" i="48"/>
  <c r="HA33" i="48"/>
  <c r="HB33" i="48"/>
  <c r="HC33" i="48"/>
  <c r="HD33" i="48"/>
  <c r="HE33" i="48"/>
  <c r="HF33" i="48"/>
  <c r="HG33" i="48"/>
  <c r="HH33" i="48"/>
  <c r="HI33" i="48"/>
  <c r="HJ33" i="48"/>
  <c r="HK33" i="48"/>
  <c r="HL33" i="48"/>
  <c r="HM33" i="48"/>
  <c r="HN33" i="48"/>
  <c r="HO33" i="48"/>
  <c r="HP33" i="48"/>
  <c r="HQ33" i="48"/>
  <c r="HR33" i="48"/>
  <c r="HS33" i="48"/>
  <c r="HT33" i="48"/>
  <c r="HU33" i="48"/>
  <c r="HV33" i="48"/>
  <c r="HW33" i="48"/>
  <c r="HX33" i="48"/>
  <c r="HY33" i="48"/>
  <c r="HZ33" i="48"/>
  <c r="IA33" i="48"/>
  <c r="IB33" i="48"/>
  <c r="IC33" i="48"/>
  <c r="ID33" i="48"/>
  <c r="IE33" i="48"/>
  <c r="IF33" i="48"/>
  <c r="IG33" i="48"/>
  <c r="IH33" i="48"/>
  <c r="II33" i="48"/>
  <c r="IJ33" i="48"/>
  <c r="IK33" i="48"/>
  <c r="IL33" i="48"/>
  <c r="IM33" i="48"/>
  <c r="IN33" i="48"/>
  <c r="IO33" i="48"/>
  <c r="IP33" i="48"/>
  <c r="IQ33" i="48"/>
  <c r="IR33" i="48"/>
  <c r="IS33" i="48"/>
  <c r="IT33" i="48"/>
  <c r="IU33" i="48"/>
  <c r="IV33" i="48"/>
  <c r="IW33" i="48"/>
  <c r="IX33" i="48"/>
  <c r="IY33" i="48"/>
  <c r="IZ33" i="48"/>
  <c r="JA33" i="48"/>
  <c r="JB33" i="48"/>
  <c r="JC33" i="48"/>
  <c r="JD33" i="48"/>
  <c r="JE33" i="48"/>
  <c r="JF33" i="48"/>
  <c r="JG33" i="48"/>
  <c r="JH33" i="48"/>
  <c r="JI33" i="48"/>
  <c r="JJ33" i="48"/>
  <c r="JK33" i="48"/>
  <c r="JL33" i="48"/>
  <c r="JM33" i="48"/>
  <c r="JN33" i="48"/>
  <c r="JO33" i="48"/>
  <c r="JP33" i="48"/>
  <c r="JQ33" i="48"/>
  <c r="JR33" i="48"/>
  <c r="JS33" i="48"/>
  <c r="JT33" i="48"/>
  <c r="JU33" i="48"/>
  <c r="JV33" i="48"/>
  <c r="JW33" i="48"/>
  <c r="JX33" i="48"/>
  <c r="JY33" i="48"/>
  <c r="JZ33" i="48"/>
  <c r="KA33" i="48"/>
  <c r="KB33" i="48"/>
  <c r="KC33" i="48"/>
  <c r="KD33" i="48"/>
  <c r="KE33" i="48"/>
  <c r="KF33" i="48"/>
  <c r="KG33" i="48"/>
  <c r="KH33" i="48"/>
  <c r="KI33" i="48"/>
  <c r="KJ33" i="48"/>
  <c r="KK33" i="48"/>
  <c r="KL33" i="48"/>
  <c r="KM33" i="48"/>
  <c r="KN33" i="48"/>
  <c r="KO33" i="48"/>
  <c r="KP33" i="48"/>
  <c r="KQ33" i="48"/>
  <c r="KR33" i="48"/>
  <c r="KS33" i="48"/>
  <c r="KT33" i="48"/>
  <c r="KU33" i="48"/>
  <c r="KV33" i="48"/>
  <c r="KW33" i="48"/>
  <c r="KX33" i="48"/>
  <c r="KY33" i="48"/>
  <c r="KZ33" i="48"/>
  <c r="LA33" i="48"/>
  <c r="LB33" i="48"/>
  <c r="LC33" i="48"/>
  <c r="LD33" i="48"/>
  <c r="LE33" i="48"/>
  <c r="LF33" i="48"/>
  <c r="LG33" i="48"/>
  <c r="LH33" i="48"/>
  <c r="LI33" i="48"/>
  <c r="LJ33" i="48"/>
  <c r="LK33" i="48"/>
  <c r="LL33" i="48"/>
  <c r="LM33" i="48"/>
  <c r="LN33" i="48"/>
  <c r="LO33" i="48"/>
  <c r="LP33" i="48"/>
  <c r="LQ33" i="48"/>
  <c r="LR33" i="48"/>
  <c r="LS33" i="48"/>
  <c r="LT33" i="48"/>
  <c r="LU33" i="48"/>
  <c r="LV33" i="48"/>
  <c r="LW33" i="48"/>
  <c r="LX33" i="48"/>
  <c r="LY33" i="48"/>
  <c r="LZ33" i="48"/>
  <c r="MA33" i="48"/>
  <c r="MB33" i="48"/>
  <c r="MC33" i="48"/>
  <c r="MD33" i="48"/>
  <c r="ME33" i="48"/>
  <c r="MF33" i="48"/>
  <c r="MG33" i="48"/>
  <c r="MH33" i="48"/>
  <c r="MI33" i="48"/>
  <c r="MJ33" i="48"/>
  <c r="MK33" i="48"/>
  <c r="ML33" i="48"/>
  <c r="MM33" i="48"/>
  <c r="MN33" i="48"/>
  <c r="MO33" i="48"/>
  <c r="MP33" i="48"/>
  <c r="MQ33" i="48"/>
  <c r="MR33" i="48"/>
  <c r="MS33" i="48"/>
  <c r="MT33" i="48"/>
  <c r="MU33" i="48"/>
  <c r="MV33" i="48"/>
  <c r="MW33" i="48"/>
  <c r="MX33" i="48"/>
  <c r="MY33" i="48"/>
  <c r="MZ33" i="48"/>
  <c r="NA33" i="48"/>
  <c r="NB33" i="48"/>
  <c r="NC33" i="48"/>
  <c r="ND33" i="48"/>
  <c r="NE33" i="48"/>
  <c r="NF33" i="48"/>
  <c r="NG33" i="48"/>
  <c r="NH33" i="48"/>
  <c r="NI33" i="48"/>
  <c r="NJ33" i="48"/>
  <c r="NK33" i="48"/>
  <c r="NL33" i="48"/>
  <c r="NM33" i="48"/>
  <c r="NN33" i="48"/>
  <c r="NO33" i="48"/>
  <c r="NP33" i="48"/>
  <c r="NQ33" i="48"/>
  <c r="NR33" i="48"/>
  <c r="NS33" i="48"/>
  <c r="NT33" i="48"/>
  <c r="NU33" i="48"/>
  <c r="NV33" i="48"/>
  <c r="NW33" i="48"/>
  <c r="NX33" i="48"/>
  <c r="NY33" i="48"/>
  <c r="NZ33" i="48"/>
  <c r="OA33" i="48"/>
  <c r="OB33" i="48"/>
  <c r="OC33" i="48"/>
  <c r="OD33" i="48"/>
  <c r="OE33" i="48"/>
  <c r="OF33" i="48"/>
  <c r="OG33" i="48"/>
  <c r="OH33" i="48"/>
  <c r="OI33" i="48"/>
  <c r="OJ33" i="48"/>
  <c r="OK33" i="48"/>
  <c r="OL33" i="48"/>
  <c r="OM33" i="48"/>
  <c r="ON33" i="48"/>
  <c r="OO33" i="48"/>
  <c r="OP33" i="48"/>
  <c r="OQ33" i="48"/>
  <c r="OR33" i="48"/>
  <c r="OS33" i="48"/>
  <c r="OT33" i="48"/>
  <c r="OU33" i="48"/>
  <c r="OV33" i="48"/>
  <c r="OW33" i="48"/>
  <c r="OX33" i="48"/>
  <c r="OY33" i="48"/>
  <c r="OZ33" i="48"/>
  <c r="PA33" i="48"/>
  <c r="PB33" i="48"/>
  <c r="PC33" i="48"/>
  <c r="PD33" i="48"/>
  <c r="PE33" i="48"/>
  <c r="PF33" i="48"/>
  <c r="PG33" i="48"/>
  <c r="PH33" i="48"/>
  <c r="PI33" i="48"/>
  <c r="PJ33" i="48"/>
  <c r="PK33" i="48"/>
  <c r="PL33" i="48"/>
  <c r="PM33" i="48"/>
  <c r="PN33" i="48"/>
  <c r="PO33" i="48"/>
  <c r="PP33" i="48"/>
  <c r="PQ33" i="48"/>
  <c r="PR33" i="48"/>
  <c r="PS33" i="48"/>
  <c r="PT33" i="48"/>
  <c r="PU33" i="48"/>
  <c r="PV33" i="48"/>
  <c r="PW33" i="48"/>
  <c r="PX33" i="48"/>
  <c r="PY33" i="48"/>
  <c r="PZ33" i="48"/>
  <c r="QA33" i="48"/>
  <c r="QB33" i="48"/>
  <c r="QC33" i="48"/>
  <c r="QD33" i="48"/>
  <c r="QE33" i="48"/>
  <c r="QF33" i="48"/>
  <c r="QG33" i="48"/>
  <c r="QH33" i="48"/>
  <c r="QI33" i="48"/>
  <c r="QJ33" i="48"/>
  <c r="QK33" i="48"/>
  <c r="QL33" i="48"/>
  <c r="QM33" i="48"/>
  <c r="QN33" i="48"/>
  <c r="QO33" i="48"/>
  <c r="QP33" i="48"/>
  <c r="QQ33" i="48"/>
  <c r="QR33" i="48"/>
  <c r="QS33" i="48"/>
  <c r="QT33" i="48"/>
  <c r="QU33" i="48"/>
  <c r="QV33" i="48"/>
  <c r="QW33" i="48"/>
  <c r="QX33" i="48"/>
  <c r="QY33" i="48"/>
  <c r="QZ33" i="48"/>
  <c r="RA33" i="48"/>
  <c r="RB33" i="48"/>
  <c r="RC33" i="48"/>
  <c r="RD33" i="48"/>
  <c r="RE33" i="48"/>
  <c r="RF33" i="48"/>
  <c r="RG33" i="48"/>
  <c r="RH33" i="48"/>
  <c r="RI33" i="48"/>
  <c r="RJ33" i="48"/>
  <c r="RK33" i="48"/>
  <c r="RL33" i="48"/>
  <c r="RM33" i="48"/>
  <c r="RN33" i="48"/>
  <c r="RO33" i="48"/>
  <c r="RP33" i="48"/>
  <c r="RQ33" i="48"/>
  <c r="RR33" i="48"/>
  <c r="RS33" i="48"/>
  <c r="RT33" i="48"/>
  <c r="RU33" i="48"/>
  <c r="RV33" i="48"/>
  <c r="RW33" i="48"/>
  <c r="RX33" i="48"/>
  <c r="RY33" i="48"/>
  <c r="RZ33" i="48"/>
  <c r="SA33" i="48"/>
  <c r="SB33" i="48"/>
  <c r="SC33" i="48"/>
  <c r="SD33" i="48"/>
  <c r="SE33" i="48"/>
  <c r="SF33" i="48"/>
  <c r="SG33" i="48"/>
  <c r="SH33" i="48"/>
  <c r="SI33" i="48"/>
  <c r="SJ33" i="48"/>
  <c r="SK33" i="48"/>
  <c r="SL33" i="48"/>
  <c r="SM33" i="48"/>
  <c r="SN33" i="48"/>
  <c r="SO33" i="48"/>
  <c r="SP33" i="48"/>
  <c r="SQ33" i="48"/>
  <c r="SR33" i="48"/>
  <c r="SS33" i="48"/>
  <c r="ST33" i="48"/>
  <c r="SU33" i="48"/>
  <c r="SV33" i="48"/>
  <c r="SW33" i="48"/>
  <c r="SX33" i="48"/>
  <c r="SY33" i="48"/>
  <c r="SZ33" i="48"/>
  <c r="TA33" i="48"/>
  <c r="TB33" i="48"/>
  <c r="TC33" i="48"/>
  <c r="TD33" i="48"/>
  <c r="TE33" i="48"/>
  <c r="TF33" i="48"/>
  <c r="TG33" i="48"/>
  <c r="TH33" i="48"/>
  <c r="TI33" i="48"/>
  <c r="TJ33" i="48"/>
  <c r="TK33" i="48"/>
  <c r="TL33" i="48"/>
  <c r="TM33" i="48"/>
  <c r="TN33" i="48"/>
  <c r="TO33" i="48"/>
  <c r="TP33" i="48"/>
  <c r="TQ33" i="48"/>
  <c r="TR33" i="48"/>
  <c r="TS33" i="48"/>
  <c r="TT33" i="48"/>
  <c r="TU33" i="48"/>
  <c r="TV33" i="48"/>
  <c r="TW33" i="48"/>
  <c r="TX33" i="48"/>
  <c r="TY33" i="48"/>
  <c r="TZ33" i="48"/>
  <c r="UA33" i="48"/>
  <c r="UB33" i="48"/>
  <c r="UC33" i="48"/>
  <c r="UD33" i="48"/>
  <c r="UE33" i="48"/>
  <c r="UF33" i="48"/>
  <c r="UG33" i="48"/>
  <c r="UH33" i="48"/>
  <c r="UI33" i="48"/>
  <c r="UJ33" i="48"/>
  <c r="UK33" i="48"/>
  <c r="UL33" i="48"/>
  <c r="UM33" i="48"/>
  <c r="UN33" i="48"/>
  <c r="UO33" i="48"/>
  <c r="UP33" i="48"/>
  <c r="UQ33" i="48"/>
  <c r="UR33" i="48"/>
  <c r="US33" i="48"/>
  <c r="UT33" i="48"/>
  <c r="UU33" i="48"/>
  <c r="UV33" i="48"/>
  <c r="UW33" i="48"/>
  <c r="UX33" i="48"/>
  <c r="UY33" i="48"/>
  <c r="UZ33" i="48"/>
  <c r="VA33" i="48"/>
  <c r="VB33" i="48"/>
  <c r="VC33" i="48"/>
  <c r="VD33" i="48"/>
  <c r="VE33" i="48"/>
  <c r="VF33" i="48"/>
  <c r="VG33" i="48"/>
  <c r="VH33" i="48"/>
  <c r="VI33" i="48"/>
  <c r="VJ33" i="48"/>
  <c r="VK33" i="48"/>
  <c r="VL33" i="48"/>
  <c r="VM33" i="48"/>
  <c r="VN33" i="48"/>
  <c r="VO33" i="48"/>
  <c r="VP33" i="48"/>
  <c r="VQ33" i="48"/>
  <c r="VR33" i="48"/>
  <c r="VS33" i="48"/>
  <c r="VT33" i="48"/>
  <c r="VU33" i="48"/>
  <c r="VV33" i="48"/>
  <c r="VW33" i="48"/>
  <c r="VX33" i="48"/>
  <c r="VY33" i="48"/>
  <c r="VZ33" i="48"/>
  <c r="WA33" i="48"/>
  <c r="WB33" i="48"/>
  <c r="WC33" i="48"/>
  <c r="WD33" i="48"/>
  <c r="WE33" i="48"/>
  <c r="WF33" i="48"/>
  <c r="WG33" i="48"/>
  <c r="WH33" i="48"/>
  <c r="WI33" i="48"/>
  <c r="WJ33" i="48"/>
  <c r="WK33" i="48"/>
  <c r="WL33" i="48"/>
  <c r="WM33" i="48"/>
  <c r="WN33" i="48"/>
  <c r="WO33" i="48"/>
  <c r="WP33" i="48"/>
  <c r="WQ33" i="48"/>
  <c r="WR33" i="48"/>
  <c r="WS33" i="48"/>
  <c r="WT33" i="48"/>
  <c r="WU33" i="48"/>
  <c r="WV33" i="48"/>
  <c r="WW33" i="48"/>
  <c r="WX33" i="48"/>
  <c r="WY33" i="48"/>
  <c r="WZ33" i="48"/>
  <c r="XA33" i="48"/>
  <c r="XB33" i="48"/>
  <c r="XC33" i="48"/>
  <c r="XD33" i="48"/>
  <c r="XE33" i="48"/>
  <c r="XF33" i="48"/>
  <c r="XG33" i="48"/>
  <c r="XH33" i="48"/>
  <c r="XI33" i="48"/>
  <c r="XJ33" i="48"/>
  <c r="XK33" i="48"/>
  <c r="XL33" i="48"/>
  <c r="XM33" i="48"/>
  <c r="XN33" i="48"/>
  <c r="XO33" i="48"/>
  <c r="XP33" i="48"/>
  <c r="XQ33" i="48"/>
  <c r="XR33" i="48"/>
  <c r="XS33" i="48"/>
  <c r="XT33" i="48"/>
  <c r="XU33" i="48"/>
  <c r="XV33" i="48"/>
  <c r="XW33" i="48"/>
  <c r="XX33" i="48"/>
  <c r="XY33" i="48"/>
  <c r="XZ33" i="48"/>
  <c r="YA33" i="48"/>
  <c r="YB33" i="48"/>
  <c r="YC33" i="48"/>
  <c r="YD33" i="48"/>
  <c r="YE33" i="48"/>
  <c r="YF33" i="48"/>
  <c r="YG33" i="48"/>
  <c r="YH33" i="48"/>
  <c r="YI33" i="48"/>
  <c r="YJ33" i="48"/>
  <c r="YK33" i="48"/>
  <c r="YL33" i="48"/>
  <c r="YM33" i="48"/>
  <c r="YN33" i="48"/>
  <c r="YO33" i="48"/>
  <c r="YP33" i="48"/>
  <c r="YQ33" i="48"/>
  <c r="YR33" i="48"/>
  <c r="YS33" i="48"/>
  <c r="YT33" i="48"/>
  <c r="YU33" i="48"/>
  <c r="YV33" i="48"/>
  <c r="YW33" i="48"/>
  <c r="YX33" i="48"/>
  <c r="YY33" i="48"/>
  <c r="YZ33" i="48"/>
  <c r="ZA33" i="48"/>
  <c r="ZB33" i="48"/>
  <c r="ZC33" i="48"/>
  <c r="ZD33" i="48"/>
  <c r="ZE33" i="48"/>
  <c r="ZF33" i="48"/>
  <c r="ZG33" i="48"/>
  <c r="ZH33" i="48"/>
  <c r="ZI33" i="48"/>
  <c r="ZJ33" i="48"/>
  <c r="ZK33" i="48"/>
  <c r="ZL33" i="48"/>
  <c r="ZM33" i="48"/>
  <c r="ZN33" i="48"/>
  <c r="ZO33" i="48"/>
  <c r="ZP33" i="48"/>
  <c r="ZQ33" i="48"/>
  <c r="ZR33" i="48"/>
  <c r="ZS33" i="48"/>
  <c r="ZT33" i="48"/>
  <c r="ZU33" i="48"/>
  <c r="ZV33" i="48"/>
  <c r="ZW33" i="48"/>
  <c r="ZX33" i="48"/>
  <c r="ZY33" i="48"/>
  <c r="ZZ33" i="48"/>
  <c r="AAA33" i="48"/>
  <c r="AAB33" i="48"/>
  <c r="AAC33" i="48"/>
  <c r="AAD33" i="48"/>
  <c r="AAE33" i="48"/>
  <c r="AAF33" i="48"/>
  <c r="AAG33" i="48"/>
  <c r="AAH33" i="48"/>
  <c r="AAI33" i="48"/>
  <c r="AAJ33" i="48"/>
  <c r="AAK33" i="48"/>
  <c r="AAL33" i="48"/>
  <c r="AAM33" i="48"/>
  <c r="AAN33" i="48"/>
  <c r="AAO33" i="48"/>
  <c r="AAP33" i="48"/>
  <c r="AAQ33" i="48"/>
  <c r="AAR33" i="48"/>
  <c r="AAS33" i="48"/>
  <c r="AAT33" i="48"/>
  <c r="AAU33" i="48"/>
  <c r="AAV33" i="48"/>
  <c r="AAW33" i="48"/>
  <c r="AAX33" i="48"/>
  <c r="AAY33" i="48"/>
  <c r="AAZ33" i="48"/>
  <c r="ABA33" i="48"/>
  <c r="ABB33" i="48"/>
  <c r="ABC33" i="48"/>
  <c r="ABD33" i="48"/>
  <c r="ABE33" i="48"/>
  <c r="ABF33" i="48"/>
  <c r="ABG33" i="48"/>
  <c r="ABH33" i="48"/>
  <c r="ABI33" i="48"/>
  <c r="ABJ33" i="48"/>
  <c r="ABK33" i="48"/>
  <c r="ABL33" i="48"/>
  <c r="ABM33" i="48"/>
  <c r="ABN33" i="48"/>
  <c r="ABO33" i="48"/>
  <c r="ABP33" i="48"/>
  <c r="ABQ33" i="48"/>
  <c r="ABR33" i="48"/>
  <c r="ABS33" i="48"/>
  <c r="ABT33" i="48"/>
  <c r="ABU33" i="48"/>
  <c r="ABV33" i="48"/>
  <c r="ABW33" i="48"/>
  <c r="ABX33" i="48"/>
  <c r="ABY33" i="48"/>
  <c r="ABZ33" i="48"/>
  <c r="ACA33" i="48"/>
  <c r="ACB33" i="48"/>
  <c r="ACC33" i="48"/>
  <c r="ACD33" i="48"/>
  <c r="ACE33" i="48"/>
  <c r="ACF33" i="48"/>
  <c r="ACG33" i="48"/>
  <c r="ACH33" i="48"/>
  <c r="ACI33" i="48"/>
  <c r="ACJ33" i="48"/>
  <c r="ACK33" i="48"/>
  <c r="ACL33" i="48"/>
  <c r="ACM33" i="48"/>
  <c r="ACN33" i="48"/>
  <c r="ACO33" i="48"/>
  <c r="ACP33" i="48"/>
  <c r="ACQ33" i="48"/>
  <c r="ACR33" i="48"/>
  <c r="ACS33" i="48"/>
  <c r="ACT33" i="48"/>
  <c r="ACU33" i="48"/>
  <c r="ACV33" i="48"/>
  <c r="ACW33" i="48"/>
  <c r="ACX33" i="48"/>
  <c r="ACY33" i="48"/>
  <c r="ACZ33" i="48"/>
  <c r="ADA33" i="48"/>
  <c r="ADB33" i="48"/>
  <c r="ADC33" i="48"/>
  <c r="ADD33" i="48"/>
  <c r="ADE33" i="48"/>
  <c r="ADF33" i="48"/>
  <c r="ADG33" i="48"/>
  <c r="ADH33" i="48"/>
  <c r="ADI33" i="48"/>
  <c r="ADJ33" i="48"/>
  <c r="ADK33" i="48"/>
  <c r="ADL33" i="48"/>
  <c r="ADM33" i="48"/>
  <c r="ADN33" i="48"/>
  <c r="ADO33" i="48"/>
  <c r="ADP33" i="48"/>
  <c r="ADQ33" i="48"/>
  <c r="ADR33" i="48"/>
  <c r="ADS33" i="48"/>
  <c r="ADT33" i="48"/>
  <c r="ADU33" i="48"/>
  <c r="ADV33" i="48"/>
  <c r="ADW33" i="48"/>
  <c r="ADX33" i="48"/>
  <c r="ADY33" i="48"/>
  <c r="ADZ33" i="48"/>
  <c r="AEA33" i="48"/>
  <c r="AEB33" i="48"/>
  <c r="AEC33" i="48"/>
  <c r="AED33" i="48"/>
  <c r="AEE33" i="48"/>
  <c r="AEF33" i="48"/>
  <c r="AEG33" i="48"/>
  <c r="AEH33" i="48"/>
  <c r="AEI33" i="48"/>
  <c r="AEJ33" i="48"/>
  <c r="AEK33" i="48"/>
  <c r="AEL33" i="48"/>
  <c r="AEM33" i="48"/>
  <c r="AEN33" i="48"/>
  <c r="AEO33" i="48"/>
  <c r="AEP33" i="48"/>
  <c r="AEQ33" i="48"/>
  <c r="AER33" i="48"/>
  <c r="AES33" i="48"/>
  <c r="AET33" i="48"/>
  <c r="AEU33" i="48"/>
  <c r="AEV33" i="48"/>
  <c r="AEW33" i="48"/>
  <c r="AEX33" i="48"/>
  <c r="AEY33" i="48"/>
  <c r="AEZ33" i="48"/>
  <c r="AFA33" i="48"/>
  <c r="AFB33" i="48"/>
  <c r="AFC33" i="48"/>
  <c r="AFD33" i="48"/>
  <c r="AFE33" i="48"/>
  <c r="AFF33" i="48"/>
  <c r="AFG33" i="48"/>
  <c r="AFH33" i="48"/>
  <c r="AFI33" i="48"/>
  <c r="AFJ33" i="48"/>
  <c r="AFK33" i="48"/>
  <c r="AFL33" i="48"/>
  <c r="AFM33" i="48"/>
  <c r="AFN33" i="48"/>
  <c r="AFO33" i="48"/>
  <c r="AFP33" i="48"/>
  <c r="AFQ33" i="48"/>
  <c r="AFR33" i="48"/>
  <c r="AFS33" i="48"/>
  <c r="AFT33" i="48"/>
  <c r="AFU33" i="48"/>
  <c r="AFV33" i="48"/>
  <c r="AFW33" i="48"/>
  <c r="AFX33" i="48"/>
  <c r="AFY33" i="48"/>
  <c r="AFZ33" i="48"/>
  <c r="AGA33" i="48"/>
  <c r="AGB33" i="48"/>
  <c r="AGC33" i="48"/>
  <c r="AGD33" i="48"/>
  <c r="AGE33" i="48"/>
  <c r="AGF33" i="48"/>
  <c r="AGG33" i="48"/>
  <c r="AGH33" i="48"/>
  <c r="AGI33" i="48"/>
  <c r="AGJ33" i="48"/>
  <c r="AGK33" i="48"/>
  <c r="AGL33" i="48"/>
  <c r="AGM33" i="48"/>
  <c r="AGN33" i="48"/>
  <c r="AGO33" i="48"/>
  <c r="AGP33" i="48"/>
  <c r="AGQ33" i="48"/>
  <c r="AGR33" i="48"/>
  <c r="AGS33" i="48"/>
  <c r="AGT33" i="48"/>
  <c r="AGU33" i="48"/>
  <c r="AGV33" i="48"/>
  <c r="AGW33" i="48"/>
  <c r="AGX33" i="48"/>
  <c r="AGY33" i="48"/>
  <c r="AGZ33" i="48"/>
  <c r="AHA33" i="48"/>
  <c r="AHB33" i="48"/>
  <c r="AHC33" i="48"/>
  <c r="AHD33" i="48"/>
  <c r="AHE33" i="48"/>
  <c r="AHF33" i="48"/>
  <c r="AHG33" i="48"/>
  <c r="AHH33" i="48"/>
  <c r="AHI33" i="48"/>
  <c r="AHJ33" i="48"/>
  <c r="AHK33" i="48"/>
  <c r="AHL33" i="48"/>
  <c r="AHM33" i="48"/>
  <c r="AHN33" i="48"/>
  <c r="AHO33" i="48"/>
  <c r="AHP33" i="48"/>
  <c r="AHQ33" i="48"/>
  <c r="AHR33" i="48"/>
  <c r="AHS33" i="48"/>
  <c r="AHQ17" i="48"/>
  <c r="AHR17" i="48"/>
  <c r="AHS17" i="48"/>
  <c r="D33" i="48"/>
  <c r="AHP17" i="48"/>
  <c r="AHO17" i="48"/>
  <c r="AHN17" i="48"/>
  <c r="AHM17" i="48"/>
  <c r="AHL17" i="48"/>
  <c r="AHK17" i="48"/>
  <c r="AHJ17" i="48"/>
  <c r="AHI17" i="48"/>
  <c r="AHH17" i="48"/>
  <c r="AHG17" i="48"/>
  <c r="AHF17" i="48"/>
  <c r="AHE17" i="48"/>
  <c r="AHD17" i="48"/>
  <c r="AHC17" i="48"/>
  <c r="AHB17" i="48"/>
  <c r="AHA17" i="48"/>
  <c r="AGZ17" i="48"/>
  <c r="AGY17" i="48"/>
  <c r="AGX17" i="48"/>
  <c r="AGW17" i="48"/>
  <c r="AGV17" i="48"/>
  <c r="AGU17" i="48"/>
  <c r="AGT17" i="48"/>
  <c r="AGS17" i="48"/>
  <c r="AGR17" i="48"/>
  <c r="AGQ17" i="48"/>
  <c r="AGP17" i="48"/>
  <c r="AGO17" i="48"/>
  <c r="AGN17" i="48"/>
  <c r="AGM17" i="48"/>
  <c r="AGL17" i="48"/>
  <c r="AGK17" i="48"/>
  <c r="AGJ17" i="48"/>
  <c r="AGI17" i="48"/>
  <c r="AGH17" i="48"/>
  <c r="AGG17" i="48"/>
  <c r="AGF17" i="48"/>
  <c r="AGE17" i="48"/>
  <c r="AGD17" i="48"/>
  <c r="AGC17" i="48"/>
  <c r="AGB17" i="48"/>
  <c r="AGA17" i="48"/>
  <c r="AFZ17" i="48"/>
  <c r="AFY17" i="48"/>
  <c r="AFX17" i="48"/>
  <c r="AFW17" i="48"/>
  <c r="AFV17" i="48"/>
  <c r="AFU17" i="48"/>
  <c r="AFT17" i="48"/>
  <c r="AFS17" i="48"/>
  <c r="AFR17" i="48"/>
  <c r="AFQ17" i="48"/>
  <c r="AFP17" i="48"/>
  <c r="AFO17" i="48"/>
  <c r="AFN17" i="48"/>
  <c r="AFM17" i="48"/>
  <c r="AFL17" i="48"/>
  <c r="AFK17" i="48"/>
  <c r="AFJ17" i="48"/>
  <c r="AFI17" i="48"/>
  <c r="AFH17" i="48"/>
  <c r="AFG17" i="48"/>
  <c r="AFF17" i="48"/>
  <c r="AFE17" i="48"/>
  <c r="AFD17" i="48"/>
  <c r="AFC17" i="48"/>
  <c r="AFB17" i="48"/>
  <c r="AFA17" i="48"/>
  <c r="AEZ17" i="48"/>
  <c r="AEY17" i="48"/>
  <c r="AEX17" i="48"/>
  <c r="AEW17" i="48"/>
  <c r="AEV17" i="48"/>
  <c r="AEU17" i="48"/>
  <c r="AET17" i="48"/>
  <c r="AES17" i="48"/>
  <c r="AER17" i="48"/>
  <c r="AEQ17" i="48"/>
  <c r="AEP17" i="48"/>
  <c r="AEO17" i="48"/>
  <c r="AEN17" i="48"/>
  <c r="AEM17" i="48"/>
  <c r="AEL17" i="48"/>
  <c r="AEK17" i="48"/>
  <c r="AEJ17" i="48"/>
  <c r="AEI17" i="48"/>
  <c r="AEH17" i="48"/>
  <c r="AEG17" i="48"/>
  <c r="AEF17" i="48"/>
  <c r="AEE17" i="48"/>
  <c r="AED17" i="48"/>
  <c r="AEC17" i="48"/>
  <c r="AEB17" i="48"/>
  <c r="AEA17" i="48"/>
  <c r="ADZ17" i="48"/>
  <c r="ADY17" i="48"/>
  <c r="ADX17" i="48"/>
  <c r="ADW17" i="48"/>
  <c r="ADV17" i="48"/>
  <c r="ADU17" i="48"/>
  <c r="ADT17" i="48"/>
  <c r="ADS17" i="48"/>
  <c r="ADR17" i="48"/>
  <c r="ADQ17" i="48"/>
  <c r="ADP17" i="48"/>
  <c r="ADO17" i="48"/>
  <c r="ADN17" i="48"/>
  <c r="ADM17" i="48"/>
  <c r="ADL17" i="48"/>
  <c r="ADK17" i="48"/>
  <c r="ADJ17" i="48"/>
  <c r="ADI17" i="48"/>
  <c r="ADH17" i="48"/>
  <c r="ADG17" i="48"/>
  <c r="ADF17" i="48"/>
  <c r="ADE17" i="48"/>
  <c r="ADD17" i="48"/>
  <c r="ADC17" i="48"/>
  <c r="ADB17" i="48"/>
  <c r="ADA17" i="48"/>
  <c r="ACZ17" i="48"/>
  <c r="ACY17" i="48"/>
  <c r="ACX17" i="48"/>
  <c r="ACW17" i="48"/>
  <c r="ACV17" i="48"/>
  <c r="ACU17" i="48"/>
  <c r="ACT17" i="48"/>
  <c r="ACS17" i="48"/>
  <c r="ACR17" i="48"/>
  <c r="ACQ17" i="48"/>
  <c r="ACP17" i="48"/>
  <c r="ACO17" i="48"/>
  <c r="ACN17" i="48"/>
  <c r="ACM17" i="48"/>
  <c r="ACL17" i="48"/>
  <c r="ACK17" i="48"/>
  <c r="ACJ17" i="48"/>
  <c r="ACI17" i="48"/>
  <c r="ACH17" i="48"/>
  <c r="ACG17" i="48"/>
  <c r="ACF17" i="48"/>
  <c r="ACE17" i="48"/>
  <c r="ACD17" i="48"/>
  <c r="ACC17" i="48"/>
  <c r="ACB17" i="48"/>
  <c r="ACA17" i="48"/>
  <c r="ABZ17" i="48"/>
  <c r="ABY17" i="48"/>
  <c r="ABX17" i="48"/>
  <c r="ABW17" i="48"/>
  <c r="ABV17" i="48"/>
  <c r="ABU17" i="48"/>
  <c r="ABT17" i="48"/>
  <c r="ABS17" i="48"/>
  <c r="ABR17" i="48"/>
  <c r="ABQ17" i="48"/>
  <c r="ABP17" i="48"/>
  <c r="ABO17" i="48"/>
  <c r="ABN17" i="48"/>
  <c r="ABM17" i="48"/>
  <c r="ABL17" i="48"/>
  <c r="ABK17" i="48"/>
  <c r="ABJ17" i="48"/>
  <c r="ABI17" i="48"/>
  <c r="ABH17" i="48"/>
  <c r="ABG17" i="48"/>
  <c r="ABF17" i="48"/>
  <c r="ABE17" i="48"/>
  <c r="ABD17" i="48"/>
  <c r="ABC17" i="48"/>
  <c r="ABB17" i="48"/>
  <c r="ABA17" i="48"/>
  <c r="AAZ17" i="48"/>
  <c r="AAY17" i="48"/>
  <c r="AAX17" i="48"/>
  <c r="AAW17" i="48"/>
  <c r="AAV17" i="48"/>
  <c r="AAU17" i="48"/>
  <c r="AAT17" i="48"/>
  <c r="AAS17" i="48"/>
  <c r="AAR17" i="48"/>
  <c r="AAQ17" i="48"/>
  <c r="AAP17" i="48"/>
  <c r="AAO17" i="48"/>
  <c r="AAN17" i="48"/>
  <c r="AAM17" i="48"/>
  <c r="AAL17" i="48"/>
  <c r="AAK17" i="48"/>
  <c r="AAJ17" i="48"/>
  <c r="AAI17" i="48"/>
  <c r="AAH17" i="48"/>
  <c r="AAG17" i="48"/>
  <c r="AAF17" i="48"/>
  <c r="AAE17" i="48"/>
  <c r="AAD17" i="48"/>
  <c r="AAC17" i="48"/>
  <c r="AAB17" i="48"/>
  <c r="AAA17" i="48"/>
  <c r="ZZ17" i="48"/>
  <c r="ZY17" i="48"/>
  <c r="ZX17" i="48"/>
  <c r="ZW17" i="48"/>
  <c r="ZV17" i="48"/>
  <c r="ZU17" i="48"/>
  <c r="ZT17" i="48"/>
  <c r="ZS17" i="48"/>
  <c r="ZR17" i="48"/>
  <c r="ZQ17" i="48"/>
  <c r="ZP17" i="48"/>
  <c r="ZO17" i="48"/>
  <c r="ZN17" i="48"/>
  <c r="ZM17" i="48"/>
  <c r="ZL17" i="48"/>
  <c r="ZK17" i="48"/>
  <c r="ZJ17" i="48"/>
  <c r="ZI17" i="48"/>
  <c r="ZH17" i="48"/>
  <c r="ZG17" i="48"/>
  <c r="ZF17" i="48"/>
  <c r="ZE17" i="48"/>
  <c r="ZD17" i="48"/>
  <c r="ZC17" i="48"/>
  <c r="ZB17" i="48"/>
  <c r="ZA17" i="48"/>
  <c r="YZ17" i="48"/>
  <c r="YY17" i="48"/>
  <c r="YX17" i="48"/>
  <c r="YW17" i="48"/>
  <c r="YV17" i="48"/>
  <c r="YU17" i="48"/>
  <c r="YT17" i="48"/>
  <c r="YS17" i="48"/>
  <c r="YR17" i="48"/>
  <c r="YQ17" i="48"/>
  <c r="YP17" i="48"/>
  <c r="YO17" i="48"/>
  <c r="YN17" i="48"/>
  <c r="YM17" i="48"/>
  <c r="YL17" i="48"/>
  <c r="YK17" i="48"/>
  <c r="YJ17" i="48"/>
  <c r="YI17" i="48"/>
  <c r="YH17" i="48"/>
  <c r="YG17" i="48"/>
  <c r="YF17" i="48"/>
  <c r="YE17" i="48"/>
  <c r="YD17" i="48"/>
  <c r="YC17" i="48"/>
  <c r="YB17" i="48"/>
  <c r="YA17" i="48"/>
  <c r="XZ17" i="48"/>
  <c r="XY17" i="48"/>
  <c r="XX17" i="48"/>
  <c r="XW17" i="48"/>
  <c r="XV17" i="48"/>
  <c r="XU17" i="48"/>
  <c r="XT17" i="48"/>
  <c r="XS17" i="48"/>
  <c r="XR17" i="48"/>
  <c r="XQ17" i="48"/>
  <c r="XP17" i="48"/>
  <c r="XO17" i="48"/>
  <c r="XN17" i="48"/>
  <c r="XM17" i="48"/>
  <c r="XL17" i="48"/>
  <c r="XK17" i="48"/>
  <c r="XJ17" i="48"/>
  <c r="XI17" i="48"/>
  <c r="XH17" i="48"/>
  <c r="XG17" i="48"/>
  <c r="XF17" i="48"/>
  <c r="XE17" i="48"/>
  <c r="XD17" i="48"/>
  <c r="XC17" i="48"/>
  <c r="XB17" i="48"/>
  <c r="XA17" i="48"/>
  <c r="WZ17" i="48"/>
  <c r="WY17" i="48"/>
  <c r="WX17" i="48"/>
  <c r="WW17" i="48"/>
  <c r="WV17" i="48"/>
  <c r="WU17" i="48"/>
  <c r="WT17" i="48"/>
  <c r="WS17" i="48"/>
  <c r="WR17" i="48"/>
  <c r="WQ17" i="48"/>
  <c r="WP17" i="48"/>
  <c r="WO17" i="48"/>
  <c r="WN17" i="48"/>
  <c r="WM17" i="48"/>
  <c r="WL17" i="48"/>
  <c r="WK17" i="48"/>
  <c r="WJ17" i="48"/>
  <c r="WI17" i="48"/>
  <c r="WH17" i="48"/>
  <c r="WG17" i="48"/>
  <c r="WF17" i="48"/>
  <c r="WE17" i="48"/>
  <c r="WD17" i="48"/>
  <c r="WC17" i="48"/>
  <c r="WB17" i="48"/>
  <c r="WA17" i="48"/>
  <c r="VZ17" i="48"/>
  <c r="VY17" i="48"/>
  <c r="VX17" i="48"/>
  <c r="VW17" i="48"/>
  <c r="VV17" i="48"/>
  <c r="VU17" i="48"/>
  <c r="VT17" i="48"/>
  <c r="VS17" i="48"/>
  <c r="VR17" i="48"/>
  <c r="VQ17" i="48"/>
  <c r="VP17" i="48"/>
  <c r="VO17" i="48"/>
  <c r="VN17" i="48"/>
  <c r="VM17" i="48"/>
  <c r="VL17" i="48"/>
  <c r="VK17" i="48"/>
  <c r="VJ17" i="48"/>
  <c r="VI17" i="48"/>
  <c r="VH17" i="48"/>
  <c r="VG17" i="48"/>
  <c r="VF17" i="48"/>
  <c r="VE17" i="48"/>
  <c r="VD17" i="48"/>
  <c r="VC17" i="48"/>
  <c r="VB17" i="48"/>
  <c r="VA17" i="48"/>
  <c r="UZ17" i="48"/>
  <c r="UY17" i="48"/>
  <c r="UX17" i="48"/>
  <c r="UW17" i="48"/>
  <c r="UV17" i="48"/>
  <c r="UU17" i="48"/>
  <c r="UT17" i="48"/>
  <c r="US17" i="48"/>
  <c r="UR17" i="48"/>
  <c r="UQ17" i="48"/>
  <c r="UP17" i="48"/>
  <c r="UO17" i="48"/>
  <c r="UN17" i="48"/>
  <c r="UM17" i="48"/>
  <c r="UL17" i="48"/>
  <c r="UK17" i="48"/>
  <c r="UJ17" i="48"/>
  <c r="UI17" i="48"/>
  <c r="UH17" i="48"/>
  <c r="UG17" i="48"/>
  <c r="UF17" i="48"/>
  <c r="UE17" i="48"/>
  <c r="UD17" i="48"/>
  <c r="UC17" i="48"/>
  <c r="UB17" i="48"/>
  <c r="UA17" i="48"/>
  <c r="TZ17" i="48"/>
  <c r="TY17" i="48"/>
  <c r="TX17" i="48"/>
  <c r="TW17" i="48"/>
  <c r="TV17" i="48"/>
  <c r="TU17" i="48"/>
  <c r="TT17" i="48"/>
  <c r="TS17" i="48"/>
  <c r="TR17" i="48"/>
  <c r="TQ17" i="48"/>
  <c r="TP17" i="48"/>
  <c r="TO17" i="48"/>
  <c r="TN17" i="48"/>
  <c r="TM17" i="48"/>
  <c r="TL17" i="48"/>
  <c r="TK17" i="48"/>
  <c r="TJ17" i="48"/>
  <c r="TI17" i="48"/>
  <c r="TH17" i="48"/>
  <c r="TG17" i="48"/>
  <c r="TF17" i="48"/>
  <c r="TE17" i="48"/>
  <c r="TD17" i="48"/>
  <c r="TC17" i="48"/>
  <c r="TB17" i="48"/>
  <c r="TA17" i="48"/>
  <c r="SZ17" i="48"/>
  <c r="SY17" i="48"/>
  <c r="SX17" i="48"/>
  <c r="SW17" i="48"/>
  <c r="SV17" i="48"/>
  <c r="SU17" i="48"/>
  <c r="ST17" i="48"/>
  <c r="SS17" i="48"/>
  <c r="SR17" i="48"/>
  <c r="SQ17" i="48"/>
  <c r="SP17" i="48"/>
  <c r="SO17" i="48"/>
  <c r="SN17" i="48"/>
  <c r="SM17" i="48"/>
  <c r="SL17" i="48"/>
  <c r="SK17" i="48"/>
  <c r="SJ17" i="48"/>
  <c r="SI17" i="48"/>
  <c r="SH17" i="48"/>
  <c r="SG17" i="48"/>
  <c r="SF17" i="48"/>
  <c r="SE17" i="48"/>
  <c r="SD17" i="48"/>
  <c r="SC17" i="48"/>
  <c r="SB17" i="48"/>
  <c r="SA17" i="48"/>
  <c r="RZ17" i="48"/>
  <c r="RY17" i="48"/>
  <c r="RX17" i="48"/>
  <c r="RW17" i="48"/>
  <c r="RV17" i="48"/>
  <c r="RU17" i="48"/>
  <c r="RT17" i="48"/>
  <c r="RS17" i="48"/>
  <c r="RR17" i="48"/>
  <c r="RQ17" i="48"/>
  <c r="RP17" i="48"/>
  <c r="RO17" i="48"/>
  <c r="RN17" i="48"/>
  <c r="RM17" i="48"/>
  <c r="RL17" i="48"/>
  <c r="RK17" i="48"/>
  <c r="RJ17" i="48"/>
  <c r="RI17" i="48"/>
  <c r="RH17" i="48"/>
  <c r="RG17" i="48"/>
  <c r="RF17" i="48"/>
  <c r="RE17" i="48"/>
  <c r="RD17" i="48"/>
  <c r="RC17" i="48"/>
  <c r="RB17" i="48"/>
  <c r="RA17" i="48"/>
  <c r="QZ17" i="48"/>
  <c r="QY17" i="48"/>
  <c r="QX17" i="48"/>
  <c r="QW17" i="48"/>
  <c r="QV17" i="48"/>
  <c r="QU17" i="48"/>
  <c r="QT17" i="48"/>
  <c r="QS17" i="48"/>
  <c r="QR17" i="48"/>
  <c r="QQ17" i="48"/>
  <c r="QP17" i="48"/>
  <c r="QO17" i="48"/>
  <c r="QN17" i="48"/>
  <c r="QM17" i="48"/>
  <c r="QL17" i="48"/>
  <c r="QK17" i="48"/>
  <c r="QJ17" i="48"/>
  <c r="QI17" i="48"/>
  <c r="QH17" i="48"/>
  <c r="QG17" i="48"/>
  <c r="QF17" i="48"/>
  <c r="QE17" i="48"/>
  <c r="QD17" i="48"/>
  <c r="QC17" i="48"/>
  <c r="QB17" i="48"/>
  <c r="QA17" i="48"/>
  <c r="PZ17" i="48"/>
  <c r="PY17" i="48"/>
  <c r="PX17" i="48"/>
  <c r="PW17" i="48"/>
  <c r="PV17" i="48"/>
  <c r="PU17" i="48"/>
  <c r="PT17" i="48"/>
  <c r="PS17" i="48"/>
  <c r="PR17" i="48"/>
  <c r="PQ17" i="48"/>
  <c r="PP17" i="48"/>
  <c r="PO17" i="48"/>
  <c r="PN17" i="48"/>
  <c r="PM17" i="48"/>
  <c r="PL17" i="48"/>
  <c r="PK17" i="48"/>
  <c r="PJ17" i="48"/>
  <c r="PI17" i="48"/>
  <c r="PH17" i="48"/>
  <c r="PG17" i="48"/>
  <c r="PF17" i="48"/>
  <c r="PE17" i="48"/>
  <c r="PD17" i="48"/>
  <c r="PC17" i="48"/>
  <c r="PB17" i="48"/>
  <c r="PA17" i="48"/>
  <c r="OZ17" i="48"/>
  <c r="OY17" i="48"/>
  <c r="OX17" i="48"/>
  <c r="OW17" i="48"/>
  <c r="OV17" i="48"/>
  <c r="OU17" i="48"/>
  <c r="OT17" i="48"/>
  <c r="OS17" i="48"/>
  <c r="OR17" i="48"/>
  <c r="OQ17" i="48"/>
  <c r="OP17" i="48"/>
  <c r="OO17" i="48"/>
  <c r="ON17" i="48"/>
  <c r="OM17" i="48"/>
  <c r="OL17" i="48"/>
  <c r="OK17" i="48"/>
  <c r="OJ17" i="48"/>
  <c r="OI17" i="48"/>
  <c r="OH17" i="48"/>
  <c r="OG17" i="48"/>
  <c r="OF17" i="48"/>
  <c r="OE17" i="48"/>
  <c r="OD17" i="48"/>
  <c r="OC17" i="48"/>
  <c r="OB17" i="48"/>
  <c r="OA17" i="48"/>
  <c r="NZ17" i="48"/>
  <c r="NY17" i="48"/>
  <c r="NX17" i="48"/>
  <c r="NW17" i="48"/>
  <c r="NV17" i="48"/>
  <c r="NU17" i="48"/>
  <c r="NT17" i="48"/>
  <c r="NS17" i="48"/>
  <c r="NR17" i="48"/>
  <c r="NQ17" i="48"/>
  <c r="NP17" i="48"/>
  <c r="NO17" i="48"/>
  <c r="NN17" i="48"/>
  <c r="NM17" i="48"/>
  <c r="NL17" i="48"/>
  <c r="NK17" i="48"/>
  <c r="NJ17" i="48"/>
  <c r="NI17" i="48"/>
  <c r="NH17" i="48"/>
  <c r="NG17" i="48"/>
  <c r="NF17" i="48"/>
  <c r="NE17" i="48"/>
  <c r="ND17" i="48"/>
  <c r="NC17" i="48"/>
  <c r="NB17" i="48"/>
  <c r="NA17" i="48"/>
  <c r="MZ17" i="48"/>
  <c r="MY17" i="48"/>
  <c r="MX17" i="48"/>
  <c r="MW17" i="48"/>
  <c r="MV17" i="48"/>
  <c r="MU17" i="48"/>
  <c r="MT17" i="48"/>
  <c r="MS17" i="48"/>
  <c r="MR17" i="48"/>
  <c r="MQ17" i="48"/>
  <c r="MP17" i="48"/>
  <c r="MO17" i="48"/>
  <c r="MN17" i="48"/>
  <c r="MM17" i="48"/>
  <c r="ML17" i="48"/>
  <c r="MK17" i="48"/>
  <c r="MJ17" i="48"/>
  <c r="MI17" i="48"/>
  <c r="MH17" i="48"/>
  <c r="MG17" i="48"/>
  <c r="MF17" i="48"/>
  <c r="ME17" i="48"/>
  <c r="MD17" i="48"/>
  <c r="MC17" i="48"/>
  <c r="MB17" i="48"/>
  <c r="MA17" i="48"/>
  <c r="LZ17" i="48"/>
  <c r="LY17" i="48"/>
  <c r="LX17" i="48"/>
  <c r="LW17" i="48"/>
  <c r="LV17" i="48"/>
  <c r="LU17" i="48"/>
  <c r="LT17" i="48"/>
  <c r="LS17" i="48"/>
  <c r="LR17" i="48"/>
  <c r="LQ17" i="48"/>
  <c r="LP17" i="48"/>
  <c r="LO17" i="48"/>
  <c r="LN17" i="48"/>
  <c r="LM17" i="48"/>
  <c r="LL17" i="48"/>
  <c r="LK17" i="48"/>
  <c r="LJ17" i="48"/>
  <c r="LI17" i="48"/>
  <c r="LH17" i="48"/>
  <c r="LG17" i="48"/>
  <c r="LF17" i="48"/>
  <c r="LE17" i="48"/>
  <c r="LD17" i="48"/>
  <c r="LC17" i="48"/>
  <c r="LB17" i="48"/>
  <c r="LA17" i="48"/>
  <c r="KZ17" i="48"/>
  <c r="KY17" i="48"/>
  <c r="KX17" i="48"/>
  <c r="KW17" i="48"/>
  <c r="KV17" i="48"/>
  <c r="KU17" i="48"/>
  <c r="KT17" i="48"/>
  <c r="KS17" i="48"/>
  <c r="KR17" i="48"/>
  <c r="KQ17" i="48"/>
  <c r="KP17" i="48"/>
  <c r="KO17" i="48"/>
  <c r="KN17" i="48"/>
  <c r="KM17" i="48"/>
  <c r="KL17" i="48"/>
  <c r="KK17" i="48"/>
  <c r="KJ17" i="48"/>
  <c r="KI17" i="48"/>
  <c r="KH17" i="48"/>
  <c r="KG17" i="48"/>
  <c r="KF17" i="48"/>
  <c r="KE17" i="48"/>
  <c r="KD17" i="48"/>
  <c r="KC17" i="48"/>
  <c r="KB17" i="48"/>
  <c r="KA17" i="48"/>
  <c r="JZ17" i="48"/>
  <c r="JY17" i="48"/>
  <c r="JX17" i="48"/>
  <c r="JW17" i="48"/>
  <c r="JV17" i="48"/>
  <c r="JU17" i="48"/>
  <c r="JT17" i="48"/>
  <c r="JS17" i="48"/>
  <c r="JR17" i="48"/>
  <c r="JQ17" i="48"/>
  <c r="JP17" i="48"/>
  <c r="JO17" i="48"/>
  <c r="JN17" i="48"/>
  <c r="JM17" i="48"/>
  <c r="JL17" i="48"/>
  <c r="JK17" i="48"/>
  <c r="JJ17" i="48"/>
  <c r="JI17" i="48"/>
  <c r="JH17" i="48"/>
  <c r="JG17" i="48"/>
  <c r="JF17" i="48"/>
  <c r="JE17" i="48"/>
  <c r="JD17" i="48"/>
  <c r="JC17" i="48"/>
  <c r="JB17" i="48"/>
  <c r="JA17" i="48"/>
  <c r="IZ17" i="48"/>
  <c r="IY17" i="48"/>
  <c r="IX17" i="48"/>
  <c r="IW17" i="48"/>
  <c r="IV17" i="48"/>
  <c r="IU17" i="48"/>
  <c r="IT17" i="48"/>
  <c r="IS17" i="48"/>
  <c r="IR17" i="48"/>
  <c r="IQ17" i="48"/>
  <c r="IP17" i="48"/>
  <c r="IO17" i="48"/>
  <c r="IN17" i="48"/>
  <c r="IM17" i="48"/>
  <c r="IL17" i="48"/>
  <c r="IK17" i="48"/>
  <c r="IJ17" i="48"/>
  <c r="II17" i="48"/>
  <c r="IH17" i="48"/>
  <c r="IG17" i="48"/>
  <c r="IF17" i="48"/>
  <c r="IE17" i="48"/>
  <c r="ID17" i="48"/>
  <c r="IC17" i="48"/>
  <c r="IB17" i="48"/>
  <c r="IA17" i="48"/>
  <c r="HZ17" i="48"/>
  <c r="HY17" i="48"/>
  <c r="HX17" i="48"/>
  <c r="HW17" i="48"/>
  <c r="HV17" i="48"/>
  <c r="HU17" i="48"/>
  <c r="HT17" i="48"/>
  <c r="HS17" i="48"/>
  <c r="HR17" i="48"/>
  <c r="HQ17" i="48"/>
  <c r="HP17" i="48"/>
  <c r="HO17" i="48"/>
  <c r="HN17" i="48"/>
  <c r="HM17" i="48"/>
  <c r="HL17" i="48"/>
  <c r="HK17" i="48"/>
  <c r="HJ17" i="48"/>
  <c r="HI17" i="48"/>
  <c r="HH17" i="48"/>
  <c r="HG17" i="48"/>
  <c r="HF17" i="48"/>
  <c r="HE17" i="48"/>
  <c r="HD17" i="48"/>
  <c r="HC17" i="48"/>
  <c r="HB17" i="48"/>
  <c r="HA17" i="48"/>
  <c r="GZ17" i="48"/>
  <c r="GY17" i="48"/>
  <c r="GX17" i="48"/>
  <c r="GW17" i="48"/>
  <c r="GV17" i="48"/>
  <c r="GU17" i="48"/>
  <c r="GT17" i="48"/>
  <c r="GS17" i="48"/>
  <c r="GR17" i="48"/>
  <c r="GQ17" i="48"/>
  <c r="GP17" i="48"/>
  <c r="GO17" i="48"/>
  <c r="GN17" i="48"/>
  <c r="GM17" i="48"/>
  <c r="GL17" i="48"/>
  <c r="GK17" i="48"/>
  <c r="GJ17" i="48"/>
  <c r="GI17" i="48"/>
  <c r="GH17" i="48"/>
  <c r="GG17" i="48"/>
  <c r="GF17" i="48"/>
  <c r="GE17" i="48"/>
  <c r="GD17" i="48"/>
  <c r="GC17" i="48"/>
  <c r="GB17" i="48"/>
  <c r="GA17" i="48"/>
  <c r="FZ17" i="48"/>
  <c r="FY17" i="48"/>
  <c r="FX17" i="48"/>
  <c r="FW17" i="48"/>
  <c r="FV17" i="48"/>
  <c r="FU17" i="48"/>
  <c r="FT17" i="48"/>
  <c r="FS17" i="48"/>
  <c r="FR17" i="48"/>
  <c r="FQ17" i="48"/>
  <c r="FP17" i="48"/>
  <c r="FO17" i="48"/>
  <c r="FN17" i="48"/>
  <c r="FM17" i="48"/>
  <c r="FL17" i="48"/>
  <c r="FK17" i="48"/>
  <c r="FJ17" i="48"/>
  <c r="FI17" i="48"/>
  <c r="FH17" i="48"/>
  <c r="FG17" i="48"/>
  <c r="FF17" i="48"/>
  <c r="FE17" i="48"/>
  <c r="FD17" i="48"/>
  <c r="FC17" i="48"/>
  <c r="FB17" i="48"/>
  <c r="FA17" i="48"/>
  <c r="EZ17" i="48"/>
  <c r="EY17" i="48"/>
  <c r="EX17" i="48"/>
  <c r="EW17" i="48"/>
  <c r="EV17" i="48"/>
  <c r="EU17" i="48"/>
  <c r="ET17" i="48"/>
  <c r="ES17" i="48"/>
  <c r="ER17" i="48"/>
  <c r="EQ17" i="48"/>
  <c r="EP17" i="48"/>
  <c r="EO17" i="48"/>
  <c r="EN17" i="48"/>
  <c r="EM17" i="48"/>
  <c r="EL17" i="48"/>
  <c r="EK17" i="48"/>
  <c r="EJ17" i="48"/>
  <c r="EI17" i="48"/>
  <c r="EH17" i="48"/>
  <c r="EG17" i="48"/>
  <c r="EF17" i="48"/>
  <c r="EE17" i="48"/>
  <c r="ED17" i="48"/>
  <c r="EC17" i="48"/>
  <c r="EB17" i="48"/>
  <c r="EA17" i="48"/>
  <c r="DZ17" i="48"/>
  <c r="DY17" i="48"/>
  <c r="DX17" i="48"/>
  <c r="DW17" i="48"/>
  <c r="DV17" i="48"/>
  <c r="DU17" i="48"/>
  <c r="DT17" i="48"/>
  <c r="DS17" i="48"/>
  <c r="DR17" i="48"/>
  <c r="DQ17" i="48"/>
  <c r="DP17" i="48"/>
  <c r="DO17" i="48"/>
  <c r="DN17" i="48"/>
  <c r="DM17" i="48"/>
  <c r="DL17" i="48"/>
  <c r="DK17" i="48"/>
  <c r="DJ17" i="48"/>
  <c r="DI17" i="48"/>
  <c r="DH17" i="48"/>
  <c r="DG17" i="48"/>
  <c r="DF17" i="48"/>
  <c r="DE17" i="48"/>
  <c r="DD17" i="48"/>
  <c r="DC17" i="48"/>
  <c r="DB17" i="48"/>
  <c r="DA17" i="48"/>
  <c r="CZ17" i="48"/>
  <c r="CY17" i="48"/>
  <c r="CX17" i="48"/>
  <c r="CW17" i="48"/>
  <c r="CV17" i="48"/>
  <c r="CU17" i="48"/>
  <c r="CT17" i="48"/>
  <c r="CS17" i="48"/>
  <c r="CR17" i="48"/>
  <c r="CQ17" i="48"/>
  <c r="CP17" i="48"/>
  <c r="CO17" i="48"/>
  <c r="CN17" i="48"/>
  <c r="CM17" i="48"/>
  <c r="CL17" i="48"/>
  <c r="CK17" i="48"/>
  <c r="CJ17" i="48"/>
  <c r="CI17" i="48"/>
  <c r="CH17" i="48"/>
  <c r="CG17" i="48"/>
  <c r="CF17" i="48"/>
  <c r="CE17" i="48"/>
  <c r="CD17" i="48"/>
  <c r="CC17" i="48"/>
  <c r="CB17" i="48"/>
  <c r="CA17" i="48"/>
  <c r="BZ17" i="48"/>
  <c r="BY17" i="48"/>
  <c r="BX17" i="48"/>
  <c r="BW17" i="48"/>
  <c r="BV17" i="48"/>
  <c r="BU17" i="48"/>
  <c r="BT17" i="48"/>
  <c r="BS17" i="48"/>
  <c r="BR17" i="48"/>
  <c r="BQ17" i="48"/>
  <c r="BP17" i="48"/>
  <c r="BO17" i="48"/>
  <c r="BN17" i="48"/>
  <c r="BM17" i="48"/>
  <c r="BL17" i="48"/>
  <c r="BK17" i="48"/>
  <c r="BJ17" i="48"/>
  <c r="BI17" i="48"/>
  <c r="BH17" i="48"/>
  <c r="BG17" i="48"/>
  <c r="BF17" i="48"/>
  <c r="BE17" i="48"/>
  <c r="BD17" i="48"/>
  <c r="BC17" i="48"/>
  <c r="BB17" i="48"/>
  <c r="BA17" i="48"/>
  <c r="AZ17" i="48"/>
  <c r="AY17" i="48"/>
  <c r="AX17" i="48"/>
  <c r="AW17" i="48"/>
  <c r="AV17" i="48"/>
  <c r="AU17" i="48"/>
  <c r="AT17" i="48"/>
  <c r="AS17" i="48"/>
  <c r="AR17" i="48"/>
  <c r="AQ17" i="48"/>
  <c r="AP17" i="48"/>
  <c r="AO17" i="48"/>
  <c r="AN17" i="48"/>
  <c r="AM17" i="48"/>
  <c r="AL17" i="48"/>
  <c r="AK17" i="48"/>
  <c r="AJ17" i="48"/>
  <c r="AI17" i="48"/>
  <c r="AH17" i="48"/>
  <c r="AG17" i="48"/>
  <c r="AF17" i="48"/>
  <c r="AE17" i="48"/>
  <c r="AD17" i="48"/>
  <c r="AC17" i="48"/>
  <c r="AB17" i="48"/>
  <c r="AA17" i="48"/>
  <c r="Z17" i="48"/>
  <c r="Y17" i="48"/>
  <c r="X17" i="48"/>
  <c r="W17" i="48"/>
  <c r="V17" i="48"/>
  <c r="U17" i="48"/>
  <c r="T17" i="48"/>
  <c r="S17" i="48"/>
  <c r="R17" i="48"/>
  <c r="Q17" i="48"/>
  <c r="P17" i="48"/>
  <c r="O17" i="48"/>
  <c r="N17" i="48"/>
  <c r="M17" i="48"/>
  <c r="L17" i="48"/>
  <c r="K17" i="48"/>
  <c r="J17" i="48"/>
  <c r="I17" i="48"/>
  <c r="H17" i="48"/>
  <c r="G17" i="48"/>
  <c r="F17" i="48"/>
  <c r="E17" i="48"/>
  <c r="D17" i="48"/>
  <c r="I13" i="19" l="1"/>
  <c r="I12" i="19"/>
  <c r="E19" i="22"/>
  <c r="F19" i="22" l="1"/>
  <c r="G19" i="22" s="1"/>
  <c r="K19" i="22" s="1"/>
  <c r="F11" i="24"/>
  <c r="E11" i="24"/>
  <c r="D11" i="24"/>
  <c r="C11" i="24"/>
  <c r="D18" i="22"/>
  <c r="F18" i="22" l="1"/>
  <c r="G18" i="22" s="1"/>
  <c r="K18" i="22" s="1"/>
  <c r="G10" i="24" l="1"/>
  <c r="C108" i="8" s="1"/>
  <c r="F5" i="1" l="1"/>
  <c r="C11" i="29" l="1"/>
  <c r="F14" i="1" l="1"/>
  <c r="G6" i="8" l="1"/>
  <c r="G7" i="8"/>
  <c r="G15" i="8"/>
  <c r="G10" i="8"/>
  <c r="G9" i="8"/>
  <c r="G16" i="8"/>
  <c r="G11" i="8"/>
  <c r="G8" i="8"/>
  <c r="G12" i="8"/>
  <c r="G13" i="8"/>
  <c r="N18" i="20"/>
  <c r="G20" i="8"/>
  <c r="G32" i="8"/>
  <c r="G31" i="8"/>
  <c r="G29" i="8"/>
  <c r="G30" i="8"/>
  <c r="J20" i="20"/>
  <c r="G27" i="8"/>
  <c r="G25" i="8"/>
  <c r="G24" i="8"/>
  <c r="G26" i="8"/>
  <c r="G23" i="8"/>
  <c r="G22" i="8"/>
  <c r="F5" i="23"/>
  <c r="F15" i="1"/>
  <c r="F16" i="1"/>
  <c r="F17" i="1"/>
  <c r="F18" i="1"/>
  <c r="F19" i="1"/>
  <c r="F20" i="1"/>
  <c r="G21" i="8" l="1"/>
  <c r="G18" i="8"/>
  <c r="G19" i="8"/>
  <c r="G28" i="8"/>
  <c r="E29" i="5"/>
  <c r="F7" i="1"/>
  <c r="F8" i="1"/>
  <c r="F9" i="1"/>
  <c r="F10" i="1"/>
  <c r="F11" i="1"/>
  <c r="E1" i="1" l="1"/>
  <c r="E17" i="8" l="1"/>
  <c r="E35" i="8" s="1"/>
  <c r="E33" i="8"/>
  <c r="E36" i="8" l="1"/>
  <c r="E37" i="8" s="1"/>
  <c r="E34" i="8"/>
  <c r="E38" i="8" l="1"/>
  <c r="E42" i="8"/>
  <c r="E21" i="1" l="1"/>
  <c r="C17" i="8" l="1"/>
  <c r="C35" i="8" s="1"/>
  <c r="D16" i="25" l="1"/>
  <c r="C113" i="8" s="1"/>
  <c r="M4" i="25"/>
  <c r="M16" i="25" l="1"/>
  <c r="K20" i="20" l="1"/>
  <c r="I19" i="20"/>
  <c r="K19" i="20" l="1"/>
  <c r="C33" i="8" l="1"/>
  <c r="C36" i="8" s="1"/>
  <c r="D33" i="8"/>
  <c r="D17" i="8"/>
  <c r="D35" i="8" s="1"/>
  <c r="D36" i="8" l="1"/>
  <c r="C100" i="8" l="1"/>
  <c r="C99" i="8"/>
  <c r="C98" i="8"/>
  <c r="C97" i="8"/>
  <c r="C96" i="8"/>
  <c r="C95" i="8"/>
  <c r="C94" i="8"/>
  <c r="C37" i="8" l="1"/>
  <c r="D37" i="8"/>
  <c r="D42" i="8" s="1"/>
  <c r="L20" i="22"/>
  <c r="M20" i="22"/>
  <c r="N20" i="22"/>
  <c r="O20" i="22"/>
  <c r="C42" i="8" l="1"/>
  <c r="C38" i="8"/>
  <c r="L19" i="20"/>
  <c r="G19" i="20"/>
  <c r="H19" i="20"/>
  <c r="F19" i="20"/>
  <c r="D19" i="20"/>
  <c r="E19" i="20"/>
  <c r="D38" i="8"/>
  <c r="C34" i="8" l="1"/>
  <c r="G9" i="24" l="1"/>
  <c r="C107" i="8" s="1"/>
  <c r="C16" i="25" l="1"/>
  <c r="C112" i="8" s="1"/>
  <c r="G7" i="24"/>
  <c r="G8" i="24"/>
  <c r="E12" i="23"/>
  <c r="G12" i="23"/>
  <c r="B12" i="23"/>
  <c r="G11" i="24" l="1"/>
  <c r="C106" i="8"/>
  <c r="D17" i="22" s="1"/>
  <c r="C105" i="8"/>
  <c r="E17" i="22" s="1"/>
  <c r="C101" i="8"/>
  <c r="F17" i="22" l="1"/>
  <c r="G17" i="22" s="1"/>
  <c r="K17" i="22" s="1"/>
  <c r="C109" i="8"/>
  <c r="D34" i="8" l="1"/>
  <c r="F6" i="1" l="1"/>
  <c r="G14" i="8" l="1"/>
  <c r="G46" i="1"/>
  <c r="F8" i="23"/>
  <c r="F7" i="23"/>
  <c r="F9" i="23"/>
  <c r="F10" i="23"/>
  <c r="C8" i="23"/>
  <c r="D8" i="23" s="1"/>
  <c r="E20" i="22" l="1"/>
  <c r="F11" i="22"/>
  <c r="D20" i="22"/>
  <c r="E53" i="8"/>
  <c r="E56" i="8" s="1"/>
  <c r="N19" i="20"/>
  <c r="G42" i="1"/>
  <c r="H8" i="23"/>
  <c r="D11" i="53" s="1"/>
  <c r="G12" i="1"/>
  <c r="G39" i="1"/>
  <c r="G45" i="1"/>
  <c r="C11" i="23"/>
  <c r="D11" i="23" s="1"/>
  <c r="H11" i="23" s="1"/>
  <c r="D14" i="53" s="1"/>
  <c r="G40" i="1"/>
  <c r="J19" i="20"/>
  <c r="C7" i="23"/>
  <c r="D7" i="23" s="1"/>
  <c r="H7" i="23" s="1"/>
  <c r="D10" i="53" s="1"/>
  <c r="G41" i="1"/>
  <c r="G21" i="1"/>
  <c r="C10" i="23"/>
  <c r="D10" i="23" s="1"/>
  <c r="H10" i="23" s="1"/>
  <c r="D13" i="53" s="1"/>
  <c r="C6" i="23"/>
  <c r="D6" i="23" s="1"/>
  <c r="J13" i="19"/>
  <c r="F12" i="23"/>
  <c r="G43" i="1"/>
  <c r="G44" i="1"/>
  <c r="G29" i="1"/>
  <c r="C9" i="23"/>
  <c r="D9" i="23" s="1"/>
  <c r="H9" i="23" s="1"/>
  <c r="D12" i="53" s="1"/>
  <c r="E37" i="5"/>
  <c r="F33" i="8"/>
  <c r="F20" i="22" l="1"/>
  <c r="G11" i="22"/>
  <c r="G33" i="8"/>
  <c r="D450" i="28"/>
  <c r="E450" i="28" s="1"/>
  <c r="H6" i="23"/>
  <c r="D9" i="53" s="1"/>
  <c r="F36" i="8"/>
  <c r="C3" i="29" s="1"/>
  <c r="C13" i="29" s="1"/>
  <c r="C14" i="29" s="1"/>
  <c r="K11" i="22" l="1"/>
  <c r="K20" i="22" s="1"/>
  <c r="G20" i="22"/>
  <c r="D5" i="23"/>
  <c r="H5" i="23" s="1"/>
  <c r="D7" i="53" l="1"/>
  <c r="D17" i="53" s="1"/>
  <c r="D34" i="53" s="1"/>
  <c r="D36" i="53" s="1"/>
  <c r="D41" i="53" s="1"/>
  <c r="D12" i="23"/>
  <c r="G47" i="1"/>
  <c r="G51" i="1" s="1"/>
  <c r="E39" i="5" s="1"/>
  <c r="C12" i="23"/>
  <c r="H12" i="23" l="1"/>
  <c r="F17" i="8"/>
  <c r="D449" i="28" l="1"/>
  <c r="E449" i="28" s="1"/>
  <c r="F35" i="8"/>
  <c r="F37" i="8" s="1"/>
  <c r="F38" i="8" s="1"/>
  <c r="G17" i="8"/>
  <c r="F34" i="8"/>
  <c r="G56" i="1"/>
  <c r="E38" i="5" s="1"/>
  <c r="F42" i="8" l="1"/>
  <c r="F43" i="8" s="1"/>
  <c r="C2" i="29"/>
  <c r="C4" i="29" s="1"/>
  <c r="C6" i="29" l="1"/>
  <c r="C8" i="29"/>
  <c r="B5" i="24"/>
  <c r="B11" i="24" s="1"/>
  <c r="G41" i="5"/>
  <c r="C5" i="29"/>
  <c r="C17" i="29"/>
  <c r="C9" i="29" l="1"/>
  <c r="C10" i="29" s="1"/>
  <c r="C18" i="29" l="1"/>
  <c r="C15" i="29"/>
  <c r="C16" i="29" s="1"/>
  <c r="C19" i="29" s="1"/>
  <c r="C20" i="29" l="1"/>
  <c r="C21" i="29" s="1"/>
  <c r="C12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HIG-VIP</author>
    <author>Administrator</author>
    <author>NUMKHANG</author>
  </authors>
  <commentList>
    <comment ref="F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ใส่รหัส รพ 5 หลัก ของตัวเอง  
เพื่อแสดงข้อมูลย้อนหลัง 3 ปี
และข้อมูล</t>
        </r>
      </text>
    </comment>
    <comment ref="F4" authorId="1" shapeId="0" xr:uid="{00000000-0006-0000-0300-000002000000}">
      <text>
        <r>
          <rPr>
            <sz val="9"/>
            <color indexed="81"/>
            <rFont val="Tahoma"/>
            <family val="2"/>
          </rPr>
          <t xml:space="preserve">ข้อมูลมาจาก 6.ws-re-exp </t>
        </r>
      </text>
    </comment>
    <comment ref="E74" authorId="2" shapeId="0" xr:uid="{00000000-0006-0000-0300-000003000000}">
      <text>
        <r>
          <rPr>
            <sz val="9"/>
            <color indexed="81"/>
            <rFont val="Tahoma"/>
            <family val="2"/>
          </rPr>
          <t xml:space="preserve">นำไปกรอกที่หน้าเวป Planfin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39" authorId="0" shapeId="0" xr:uid="{00000000-0006-0000-0600-000001000000}">
      <text>
        <r>
          <rPr>
            <sz val="9"/>
            <color indexed="81"/>
            <rFont val="Tahoma"/>
            <family val="2"/>
          </rPr>
          <t xml:space="preserve">คำนวนให้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HIG-VIP</author>
    <author>NUMKHANG</author>
  </authors>
  <commentList>
    <comment ref="D1" authorId="0" shapeId="0" xr:uid="{00000000-0006-0000-0900-000001000000}">
      <text>
        <r>
          <rPr>
            <sz val="11"/>
            <color indexed="81"/>
            <rFont val="Tahoma"/>
            <family val="2"/>
          </rPr>
          <t>นำข้อมุล งบทดลอง  โรงพยาบาล มาวางหรือจะคีย์ทีรายการก้อได้  สามารถปรับ ตัวเลขจำนวนเงินได้ตามความพอใจ
 ข้อมูลชุดนี้จะส่งผ่านไปยัง ชีท 1ws-re-exp
แนะนำ  รายการไหนตัวเลขไม่ถูกส่งไปยังชีทข้างต้น  ให้ตรวจสอบรูปแบบเซล ต้องเป็นข้อความ</t>
        </r>
      </text>
    </comment>
    <comment ref="B212" authorId="1" shapeId="0" xr:uid="{00000000-0006-0000-0900-000002000000}">
      <text>
        <r>
          <rPr>
            <b/>
            <sz val="9"/>
            <color indexed="81"/>
            <rFont val="Tahoma"/>
            <family val="2"/>
          </rPr>
          <t>รหัสเดิม 5101020199.102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3" authorId="1" shapeId="0" xr:uid="{00000000-0006-0000-0900-000003000000}">
      <text>
        <r>
          <rPr>
            <b/>
            <sz val="9"/>
            <color indexed="81"/>
            <rFont val="Tahoma"/>
            <family val="2"/>
          </rPr>
          <t>รหัสเดิม 5101020199.103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</authors>
  <commentList>
    <comment ref="O4" authorId="0" shapeId="0" xr:uid="{00000000-0006-0000-0B00-000001000000}">
      <text>
        <r>
          <rPr>
            <sz val="9"/>
            <color indexed="81"/>
            <rFont val="Tahoma"/>
            <family val="2"/>
          </rPr>
          <t>แผน 2 จัดซื้อยาฯ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</authors>
  <commentList>
    <comment ref="O4" authorId="0" shapeId="0" xr:uid="{00000000-0006-0000-0C00-000001000000}">
      <text>
        <r>
          <rPr>
            <sz val="12"/>
            <color indexed="81"/>
            <rFont val="Tahoma"/>
            <family val="2"/>
          </rPr>
          <t>แผน 3 จัดซื้อวัสดุอื่นฯ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</authors>
  <commentList>
    <comment ref="H3" authorId="0" shapeId="0" xr:uid="{00000000-0006-0000-0D00-000001000000}">
      <text>
        <r>
          <rPr>
            <sz val="9"/>
            <color indexed="81"/>
            <rFont val="Tahoma"/>
            <family val="2"/>
          </rPr>
          <t xml:space="preserve">แผน 4  เจ้าหนี้การค้าฯ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</authors>
  <commentList>
    <comment ref="E4" authorId="0" shapeId="0" xr:uid="{00000000-0006-0000-0E00-000001000000}">
      <text>
        <r>
          <rPr>
            <sz val="9"/>
            <color indexed="81"/>
            <rFont val="Tahoma"/>
            <family val="2"/>
          </rPr>
          <t xml:space="preserve">แผน 5 บริหารจัดการลูกหนี้ฯ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</authors>
  <commentList>
    <comment ref="G2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 xml:space="preserve">แผน 6  การลงทุนฯ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Amornratana</author>
    <author>Now-VIP</author>
  </authors>
  <commentList>
    <comment ref="D3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การเก็บข้อมูลแล้วแต่การจัดการของแม่ข่าย (แม่ข่ายจ่ายเอง หรือโอนให้ลูกบริหาร)</t>
        </r>
      </text>
    </comment>
    <comment ref="A16" authorId="1" shapeId="0" xr:uid="{00000000-0006-0000-1000-000002000000}">
      <text>
        <r>
          <rPr>
            <sz val="9"/>
            <color indexed="81"/>
            <rFont val="Tahoma"/>
            <family val="2"/>
          </rPr>
          <t xml:space="preserve">แผน 7 สนับสนุน รพสต.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NUMKHANG</author>
  </authors>
  <commentList>
    <comment ref="B214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รหัสเดิม 5101020199.102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5" authorId="0" shapeId="0" xr:uid="{00000000-0006-0000-1100-000002000000}">
      <text>
        <r>
          <rPr>
            <b/>
            <sz val="9"/>
            <color indexed="81"/>
            <rFont val="Tahoma"/>
            <family val="2"/>
          </rPr>
          <t>รหัสเดิม 5101020199.103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NUMKHANG</author>
  </authors>
  <commentList>
    <comment ref="C6" authorId="0" shapeId="0" xr:uid="{3822552F-0FE4-4B85-A732-9D934DBA622E}">
      <text>
        <r>
          <rPr>
            <b/>
            <sz val="14"/>
            <color indexed="81"/>
            <rFont val="Tahoma"/>
            <family val="2"/>
          </rPr>
          <t xml:space="preserve">ข้อมูลมาจาก 6.ws-re-exp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<sst xmlns="http://schemas.openxmlformats.org/spreadsheetml/2006/main" count="36556" uniqueCount="6566">
  <si>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</si>
  <si>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</si>
  <si>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</si>
  <si>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</si>
  <si>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</si>
  <si>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</si>
  <si>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</si>
  <si>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</si>
  <si>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</si>
  <si>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</si>
  <si>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</si>
  <si>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</si>
  <si>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</si>
  <si>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</si>
  <si>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</si>
  <si>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</si>
  <si>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</si>
  <si>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</si>
  <si>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</si>
  <si>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P14</t>
  </si>
  <si>
    <t>ต้นทุนยา</t>
  </si>
  <si>
    <t>P15</t>
  </si>
  <si>
    <t>ต้นทุนเวชภัณฑ์มิใช่ยาและวัสดุการแพทย์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</si>
  <si>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</si>
  <si>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</si>
  <si>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</si>
  <si>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</si>
  <si>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</si>
  <si>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</si>
  <si>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</si>
  <si>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</si>
  <si>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</si>
  <si>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</si>
  <si>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</si>
  <si>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</si>
  <si>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</si>
  <si>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</si>
  <si>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</si>
  <si>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</si>
  <si>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</si>
  <si>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</si>
  <si>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P25</t>
  </si>
  <si>
    <t>ค่าใช้จ่ายอื่น</t>
  </si>
  <si>
    <t>P40</t>
  </si>
  <si>
    <t>P50</t>
  </si>
  <si>
    <t>4301020105.201</t>
  </si>
  <si>
    <t>4301020105.202</t>
  </si>
  <si>
    <t>4301020105.203</t>
  </si>
  <si>
    <t>4301020105.205</t>
  </si>
  <si>
    <t>4301020105.207</t>
  </si>
  <si>
    <t>4301020105.214</t>
  </si>
  <si>
    <t>4301020105.215</t>
  </si>
  <si>
    <t>4301020105.217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</si>
  <si>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</si>
  <si>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</si>
  <si>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</si>
  <si>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</si>
  <si>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</si>
  <si>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</si>
  <si>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4301020105.231</t>
  </si>
  <si>
    <t>4301020105.232</t>
  </si>
  <si>
    <t>4301020105.239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</si>
  <si>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</si>
  <si>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</si>
  <si>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</si>
  <si>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</si>
  <si>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</si>
  <si>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</si>
  <si>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</si>
  <si>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</si>
  <si>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</si>
  <si>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4301020104.104</t>
  </si>
  <si>
    <t>4301020104.105</t>
  </si>
  <si>
    <t>4301020104.801</t>
  </si>
  <si>
    <t>4301020104.802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</si>
  <si>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</si>
  <si>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</si>
  <si>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</si>
  <si>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</si>
  <si>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รายได้ค่าตรวจสุขภาพ-หน่วยงานภาครัฐ</t>
  </si>
  <si>
    <t>4301020104.401</t>
  </si>
  <si>
    <t>4301020104.402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</si>
  <si>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</si>
  <si>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</si>
  <si>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</si>
  <si>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</si>
  <si>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</si>
  <si>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</si>
  <si>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4301020106.305</t>
  </si>
  <si>
    <t>4301020106.306</t>
  </si>
  <si>
    <t>4301020106.307</t>
  </si>
  <si>
    <t>4301020106.308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</si>
  <si>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</si>
  <si>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</si>
  <si>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</si>
  <si>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</si>
  <si>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</si>
  <si>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4301020106.314</t>
  </si>
  <si>
    <t>4301020106.315</t>
  </si>
  <si>
    <t>4301020106.317</t>
  </si>
  <si>
    <t>4301020106.319</t>
  </si>
  <si>
    <t>4301020106.320</t>
  </si>
  <si>
    <t>รายได้ค่าบริหารจัดการประกันสังคม</t>
  </si>
  <si>
    <t>รายได้ค่าตอบแทนและพัฒนากิจการ</t>
  </si>
  <si>
    <t>4301020106.503</t>
  </si>
  <si>
    <t>4301020106.504</t>
  </si>
  <si>
    <t>4301020106.505</t>
  </si>
  <si>
    <t>4301020106.507</t>
  </si>
  <si>
    <t>4301020106.509</t>
  </si>
  <si>
    <t>4301020106.510</t>
  </si>
  <si>
    <t>4301020106.511</t>
  </si>
  <si>
    <t>รายได้ค่าบริหารจัดการแรงงานต่างด้าว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</si>
  <si>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</si>
  <si>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</si>
  <si>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</si>
  <si>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</si>
  <si>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รายได้ค่าสิ่งส่งตรวจ - หน่วยงานภาครัฐ</t>
  </si>
  <si>
    <t>รายได้จากการจำหน่ายยาสมุนไพร -หน่วยงานภาครัฐ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</si>
  <si>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</si>
  <si>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</si>
  <si>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</si>
  <si>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</si>
  <si>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</si>
  <si>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4301020104.106</t>
  </si>
  <si>
    <t>4301020104.107</t>
  </si>
  <si>
    <t>4301020104.602</t>
  </si>
  <si>
    <t>4301020104.603</t>
  </si>
  <si>
    <t>4301020106.701</t>
  </si>
  <si>
    <t>4301020106.703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</si>
  <si>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</si>
  <si>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</si>
  <si>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</si>
  <si>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</si>
  <si>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</si>
  <si>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</si>
  <si>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</si>
  <si>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</si>
  <si>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</si>
  <si>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</si>
  <si>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</si>
  <si>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</si>
  <si>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</si>
  <si>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</si>
  <si>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</si>
  <si>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</si>
  <si>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</si>
  <si>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</si>
  <si>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</si>
  <si>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4203010101.101</t>
  </si>
  <si>
    <t>รายได้ดอกเบี้ยเงินฝากที่สถาบันการเงิน</t>
  </si>
  <si>
    <t>4205010104.101</t>
  </si>
  <si>
    <t>4205010110.101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</si>
  <si>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</si>
  <si>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</si>
  <si>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</si>
  <si>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</si>
  <si>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</si>
  <si>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</si>
  <si>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</si>
  <si>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4301030104.101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</si>
  <si>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</si>
  <si>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</si>
  <si>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</si>
  <si>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</si>
  <si>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</si>
  <si>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</si>
  <si>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</si>
  <si>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</si>
  <si>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</si>
  <si>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4303010101.101</t>
  </si>
  <si>
    <t>4306010104.101</t>
  </si>
  <si>
    <t>รายรับจากการขายอาคารและสิ่งปลูกสร้าง</t>
  </si>
  <si>
    <t>4306010110.101</t>
  </si>
  <si>
    <t>รายรับจากการขายครุภัณฑ์</t>
  </si>
  <si>
    <t>4307010105.101</t>
  </si>
  <si>
    <t>4307010106.101</t>
  </si>
  <si>
    <t>4307010107.101</t>
  </si>
  <si>
    <t>4307010108.101</t>
  </si>
  <si>
    <t>4307010110.101</t>
  </si>
  <si>
    <t>4308010111.101</t>
  </si>
  <si>
    <t>4308010118.101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</si>
  <si>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</si>
  <si>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</si>
  <si>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</si>
  <si>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</si>
  <si>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</si>
  <si>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</si>
  <si>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</si>
  <si>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</si>
  <si>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</si>
  <si>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</si>
  <si>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</si>
  <si>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</si>
  <si>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</si>
  <si>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</si>
  <si>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</si>
  <si>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</si>
  <si>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</si>
  <si>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</si>
  <si>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</si>
  <si>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</si>
  <si>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</si>
  <si>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</si>
  <si>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</si>
  <si>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</si>
  <si>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</si>
  <si>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</si>
  <si>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</si>
  <si>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</si>
  <si>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4301020105.211</t>
  </si>
  <si>
    <t>รายได้กองทุน UC (งบลงทุน)</t>
  </si>
  <si>
    <t>4307010104.101</t>
  </si>
  <si>
    <t>4313010199.118</t>
  </si>
  <si>
    <t>รายได้อื่น-เงินงบประมาณงบลงทุน รับโอนจาก สสจ./รพศ./รพท./รพช./รพ.สต.</t>
  </si>
  <si>
    <t>5104030205.101</t>
  </si>
  <si>
    <t>ยาใช้ไป</t>
  </si>
  <si>
    <t>5104030205.102</t>
  </si>
  <si>
    <t>เวชภัณฑ์มิใช่ยาใช้ไป</t>
  </si>
  <si>
    <t>5104030205.103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</si>
  <si>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</si>
  <si>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</si>
  <si>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</si>
  <si>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</si>
  <si>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</si>
  <si>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</si>
  <si>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</si>
  <si>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</si>
  <si>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</si>
  <si>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</si>
  <si>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</si>
  <si>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</si>
  <si>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</si>
  <si>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</si>
  <si>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</si>
  <si>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</si>
  <si>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</si>
  <si>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</si>
  <si>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</si>
  <si>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</si>
  <si>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</si>
  <si>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</si>
  <si>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</si>
  <si>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</si>
  <si>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</si>
  <si>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</si>
  <si>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</si>
  <si>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</si>
  <si>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</si>
  <si>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5101010115.102</t>
  </si>
  <si>
    <t>5101010116.101</t>
  </si>
  <si>
    <t>5101010116.102</t>
  </si>
  <si>
    <t>5101010116.103</t>
  </si>
  <si>
    <t>5101010116.104</t>
  </si>
  <si>
    <t>5101010116.105</t>
  </si>
  <si>
    <t>5101010116.106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</si>
  <si>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</si>
  <si>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</si>
  <si>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</si>
  <si>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</si>
  <si>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</si>
  <si>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</si>
  <si>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</si>
  <si>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</si>
  <si>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</si>
  <si>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</si>
  <si>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ค่าตอบแทนเงินเพิ่มพิเศษทันตแพทย์ไม่ทำเวชปฏิบัติฯลฯ(บริการ)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</si>
  <si>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</si>
  <si>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</si>
  <si>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</si>
  <si>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</si>
  <si>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</si>
  <si>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5101020114.117</t>
  </si>
  <si>
    <t>5101020101.101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</si>
  <si>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</si>
  <si>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</si>
  <si>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</si>
  <si>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</si>
  <si>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</si>
  <si>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</si>
  <si>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</si>
  <si>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</si>
  <si>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</si>
  <si>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</si>
  <si>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</si>
  <si>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</si>
  <si>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</si>
  <si>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</si>
  <si>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</si>
  <si>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</si>
  <si>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</si>
  <si>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</si>
  <si>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</si>
  <si>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</si>
  <si>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</si>
  <si>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</si>
  <si>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</si>
  <si>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</si>
  <si>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</si>
  <si>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</si>
  <si>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</si>
  <si>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</si>
  <si>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</si>
  <si>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</si>
  <si>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</si>
  <si>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</si>
  <si>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</si>
  <si>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</si>
  <si>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</si>
  <si>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</si>
  <si>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</si>
  <si>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</si>
  <si>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>5103010102.101</t>
  </si>
  <si>
    <t>5103010103.101</t>
  </si>
  <si>
    <t>5103010199.101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</si>
  <si>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</si>
  <si>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</si>
  <si>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</si>
  <si>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</si>
  <si>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</si>
  <si>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</si>
  <si>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</si>
  <si>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</si>
  <si>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</si>
  <si>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</si>
  <si>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</si>
  <si>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</si>
  <si>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</si>
  <si>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</si>
  <si>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</si>
  <si>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</si>
  <si>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</si>
  <si>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</si>
  <si>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</si>
  <si>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</si>
  <si>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</si>
  <si>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</si>
  <si>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</si>
  <si>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</si>
  <si>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</si>
  <si>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</si>
  <si>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</si>
  <si>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</si>
  <si>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</si>
  <si>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</si>
  <si>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</si>
  <si>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</si>
  <si>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</si>
  <si>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</si>
  <si>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</si>
  <si>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</si>
  <si>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</si>
  <si>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</si>
  <si>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ค่าจ้างตรวจทางห้องปฏิบัติการ</t>
  </si>
  <si>
    <t>5104010112.113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</si>
  <si>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</si>
  <si>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</si>
  <si>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</si>
  <si>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</si>
  <si>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</si>
  <si>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</si>
  <si>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</si>
  <si>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</si>
  <si>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</si>
  <si>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</si>
  <si>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</si>
  <si>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</si>
  <si>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</si>
  <si>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</si>
  <si>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</si>
  <si>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</si>
  <si>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5104020101.101</t>
  </si>
  <si>
    <t>ค่าไฟฟ้า</t>
  </si>
  <si>
    <t>5104020103.101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</si>
  <si>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</si>
  <si>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</si>
  <si>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</si>
  <si>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</si>
  <si>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</si>
  <si>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</si>
  <si>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วัสดุสำนักงานใช้ไป</t>
  </si>
  <si>
    <t>วัสดุยานพาหนะและขนส่งใช้ไป</t>
  </si>
  <si>
    <t>วัสดุไฟฟ้าและวิทยุใช้ไป</t>
  </si>
  <si>
    <t>วัสดุโฆษณาและเผยแพร่ใช้ไป</t>
  </si>
  <si>
    <t>วัสดุคอมพิวเตอร์  ใช้ไป</t>
  </si>
  <si>
    <t>วัสดุงานบ้านงานครัวใช้ไป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</si>
  <si>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</si>
  <si>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</si>
  <si>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</si>
  <si>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</si>
  <si>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วัสดุก่อสร้างใช้ไป</t>
  </si>
  <si>
    <t>วัสดุอื่นใช้ไป</t>
  </si>
  <si>
    <t>สินค้าใช้ไป</t>
  </si>
  <si>
    <t>5104030206.101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</si>
  <si>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</si>
  <si>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</si>
  <si>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</si>
  <si>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</si>
  <si>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</si>
  <si>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</si>
  <si>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</si>
  <si>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</si>
  <si>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</si>
  <si>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</si>
  <si>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</si>
  <si>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</si>
  <si>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</si>
  <si>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</si>
  <si>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</si>
  <si>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</si>
  <si>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</si>
  <si>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</si>
  <si>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</si>
  <si>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</si>
  <si>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</si>
  <si>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</si>
  <si>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</si>
  <si>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</si>
  <si>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</si>
  <si>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</si>
  <si>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</si>
  <si>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</si>
  <si>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</si>
  <si>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</si>
  <si>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</si>
  <si>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</si>
  <si>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</si>
  <si>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</si>
  <si>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5105010131.101</t>
  </si>
  <si>
    <t>ค่าเสื่อมราคา-ครุภัณฑ์งานบ้านงานครัว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</si>
  <si>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</si>
  <si>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</si>
  <si>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</si>
  <si>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</si>
  <si>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</si>
  <si>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</si>
  <si>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</si>
  <si>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</si>
  <si>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</si>
  <si>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</si>
  <si>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</si>
  <si>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</si>
  <si>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</si>
  <si>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</si>
  <si>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</si>
  <si>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</si>
  <si>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</si>
  <si>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</si>
  <si>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</si>
  <si>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</si>
  <si>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</si>
  <si>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</si>
  <si>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</si>
  <si>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</si>
  <si>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</si>
  <si>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</si>
  <si>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</si>
  <si>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</si>
  <si>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</si>
  <si>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</si>
  <si>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</si>
  <si>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</si>
  <si>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</si>
  <si>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</si>
  <si>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</si>
  <si>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</si>
  <si>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</si>
  <si>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</si>
  <si>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</si>
  <si>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</si>
  <si>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</si>
  <si>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</si>
  <si>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</si>
  <si>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</si>
  <si>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</si>
  <si>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</si>
  <si>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</si>
  <si>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</si>
  <si>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</si>
  <si>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</si>
  <si>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</si>
  <si>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</si>
  <si>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</si>
  <si>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</si>
  <si>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5104030210.101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</si>
  <si>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</si>
  <si>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</si>
  <si>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</si>
  <si>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</si>
  <si>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</si>
  <si>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</si>
  <si>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5104030299.102</t>
  </si>
  <si>
    <t>5104030299.103</t>
  </si>
  <si>
    <t>5104030299.202</t>
  </si>
  <si>
    <t>5104030299.203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</si>
  <si>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</si>
  <si>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</si>
  <si>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</si>
  <si>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</si>
  <si>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</si>
  <si>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</si>
  <si>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</si>
  <si>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</si>
  <si>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5108010101.102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</si>
  <si>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</si>
  <si>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</si>
  <si>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</si>
  <si>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</si>
  <si>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</si>
  <si>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5108010101.115</t>
  </si>
  <si>
    <t>5108010101.203</t>
  </si>
  <si>
    <t>5108010101.205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</si>
  <si>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</si>
  <si>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</si>
  <si>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</si>
  <si>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</si>
  <si>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</si>
  <si>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5108010107.115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</si>
  <si>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</si>
  <si>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</si>
  <si>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</si>
  <si>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</si>
  <si>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</si>
  <si>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</si>
  <si>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</si>
  <si>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</si>
  <si>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</si>
  <si>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</si>
  <si>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</si>
  <si>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</si>
  <si>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</si>
  <si>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</si>
  <si>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</si>
  <si>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</si>
  <si>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</si>
  <si>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</si>
  <si>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</si>
  <si>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</si>
  <si>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</si>
  <si>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</si>
  <si>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</si>
  <si>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</si>
  <si>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</si>
  <si>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</si>
  <si>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</si>
  <si>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</si>
  <si>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</si>
  <si>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</si>
  <si>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</si>
  <si>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</si>
  <si>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</si>
  <si>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</si>
  <si>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</si>
  <si>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</si>
  <si>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</si>
  <si>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</si>
  <si>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</si>
  <si>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</si>
  <si>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5210010103.101</t>
  </si>
  <si>
    <t>5210010118.101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</si>
  <si>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</si>
  <si>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</si>
  <si>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</si>
  <si>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</si>
  <si>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</si>
  <si>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</si>
  <si>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</si>
  <si>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</si>
  <si>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</si>
  <si>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</si>
  <si>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5212010199.107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</si>
  <si>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</si>
  <si>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</si>
  <si>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</si>
  <si>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</si>
  <si>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</si>
  <si>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5212010199.111</t>
  </si>
  <si>
    <t>5212010199.112</t>
  </si>
  <si>
    <t>5212010199.113</t>
  </si>
  <si>
    <t>5212010199.114</t>
  </si>
  <si>
    <t>5401010101.101</t>
  </si>
  <si>
    <t>ค่าใช้จ่ายรายการพิเศษนอกเหนือการดำเนินงานปกติ</t>
  </si>
  <si>
    <t>ยา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</si>
  <si>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</si>
  <si>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</si>
  <si>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</si>
  <si>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</si>
  <si>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</si>
  <si>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</si>
  <si>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</si>
  <si>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</si>
  <si>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</si>
  <si>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</si>
  <si>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</si>
  <si>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เจ้าหนี้อื่น</t>
  </si>
  <si>
    <t>ค่าจ้างเหมาบุคลากร (สนับสนุน)</t>
  </si>
  <si>
    <t>Fixed Costs</t>
  </si>
  <si>
    <t>Variable Costs</t>
  </si>
  <si>
    <t>วัสดุการแพทย์ใช้ไป</t>
  </si>
  <si>
    <t>วัสดุวิทยาศาสตร์การแพทย์ใช้ไป</t>
  </si>
  <si>
    <t>วัสดุใช้ไป</t>
  </si>
  <si>
    <t>ค่าสาธารณูปโภค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</si>
  <si>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</si>
  <si>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</si>
  <si>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</si>
  <si>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</si>
  <si>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</si>
  <si>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ค่าจ้างพนักงานกระทรวงสาธารณสุข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</si>
  <si>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</si>
  <si>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</si>
  <si>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</si>
  <si>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</si>
  <si>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ค่าเสื่อมราคาอาคารและสิ่งปลูกสร้าง</t>
  </si>
  <si>
    <t>ค่าเสื่อมราคาครุภัณฑ์</t>
  </si>
  <si>
    <t>ค่าตัดจำหน่าย</t>
  </si>
  <si>
    <t>หนี้สูญและหนี้สงสัยจะสูญ</t>
  </si>
  <si>
    <t>ค่าใช้จ่ายโครงการPP</t>
  </si>
  <si>
    <t>Other</t>
  </si>
  <si>
    <t>มูลค่า</t>
  </si>
  <si>
    <t>รวม</t>
  </si>
  <si>
    <t xml:space="preserve">รวม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</si>
  <si>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</si>
  <si>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</si>
  <si>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</si>
  <si>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</si>
  <si>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</si>
  <si>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</si>
  <si>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</si>
  <si>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</si>
  <si>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รวมรายได้</t>
  </si>
  <si>
    <t>รายได้ค่ารักษาเบิกจ่ายตรง อปท.</t>
  </si>
  <si>
    <t>ค่ารักษาตามจ่าย</t>
  </si>
  <si>
    <t>ค่าใช้จ่ายอื่น ๆ</t>
  </si>
  <si>
    <t>รวมรายได้ค่ารักษาพยาบาลและบริการอื่นตามราคาเรียกเก็บ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</si>
  <si>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</si>
  <si>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</si>
  <si>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</si>
  <si>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</si>
  <si>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</si>
  <si>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</si>
  <si>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</si>
  <si>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รายได้งบลงทุน</t>
  </si>
  <si>
    <t>รหัสรายการ</t>
  </si>
  <si>
    <t xml:space="preserve"> รายการ</t>
  </si>
  <si>
    <t>เป้าหมายการเพิ่ม-ลดรายได้และค่าใช้จ่าย  (%)</t>
  </si>
  <si>
    <t>P13S</t>
  </si>
  <si>
    <t>P26S</t>
  </si>
  <si>
    <t>รวมค่าใช้จ่าย</t>
  </si>
  <si>
    <t>P27S</t>
  </si>
  <si>
    <t xml:space="preserve">ข้อมูลคาดการณ์เพิ่มเติมเพื่อประกอบการจัดทำแผน </t>
  </si>
  <si>
    <t>P60</t>
  </si>
  <si>
    <t>2.แผนจัดซื้อยา เวชภัณฑ์ วัสดุการแพทย์ วัสดุวิทยาศาสตร์การแพทย์</t>
  </si>
  <si>
    <t>จำนวนเงิน</t>
  </si>
  <si>
    <t>รวมค่าใช้จ่ายทั้งสิ้น</t>
  </si>
  <si>
    <t>รวมส่วนต่างฯ</t>
  </si>
  <si>
    <t>ค่าจ้างชั่วคราว/พกส./ค่าจ้างเหมาบุคลากรอื่น</t>
  </si>
  <si>
    <t>SSSS4</t>
  </si>
  <si>
    <t>5SSSS</t>
  </si>
  <si>
    <t>NI - รายได้หักค่าใช้จ่ายสุทธิ</t>
  </si>
  <si>
    <t>P28</t>
  </si>
  <si>
    <t>สรุปแผนประมาณการ</t>
  </si>
  <si>
    <t>รายได้ค่ารักษา อปท.</t>
  </si>
  <si>
    <t>P151</t>
  </si>
  <si>
    <t>ต้นทุนวัสดุทันตกรรม</t>
  </si>
  <si>
    <t>P241</t>
  </si>
  <si>
    <t>หนี้สูญและสงสัยจะสูญ</t>
  </si>
  <si>
    <t>รหัสบัญชี</t>
  </si>
  <si>
    <t>ชื่อบัญชี</t>
  </si>
  <si>
    <t>P29</t>
  </si>
  <si>
    <t>Charge Per Rw</t>
  </si>
  <si>
    <t>Revenue</t>
  </si>
  <si>
    <t>3 .แผนจัดซื้อวัสดุอื่น</t>
  </si>
  <si>
    <t>รายได้สุทธิ</t>
  </si>
  <si>
    <t xml:space="preserve">ส่วนต่างค่ารักษาฯ </t>
  </si>
  <si>
    <t>หน่วยบริการลงนาม</t>
  </si>
  <si>
    <t>……………………………………..</t>
  </si>
  <si>
    <t>5. แผนบริหารจัดการลูกหนี้</t>
  </si>
  <si>
    <t>6. แผนการลงทุนเพิ่ม</t>
  </si>
  <si>
    <t>7. แผนสนับสนุน รพ.สต.</t>
  </si>
  <si>
    <t>รายการ</t>
  </si>
  <si>
    <t>3.แผนจัดซื้อวัสดุอื่นๆ</t>
  </si>
  <si>
    <t xml:space="preserve">แผนการจ่ายชำระหนี้สินปีต่อไป </t>
  </si>
  <si>
    <t>ปี 2564</t>
  </si>
  <si>
    <t>เจ้าหนี้ตามจ่าย</t>
  </si>
  <si>
    <t>เจ้าหนี้ค่าครุภัณฑ์ สิ่งก่อสร้างฯ</t>
  </si>
  <si>
    <t xml:space="preserve"> รวม</t>
  </si>
  <si>
    <t>6.แผนการลงทุนของหน่วยบริการ</t>
  </si>
  <si>
    <t>ประเภท</t>
  </si>
  <si>
    <t>หมายเหตุ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</si>
  <si>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</si>
  <si>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</si>
  <si>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</si>
  <si>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>มูลค่ารวม</t>
  </si>
  <si>
    <t>ชื่อ รพ.สต</t>
  </si>
  <si>
    <t>งบค่าเสื่อม UC</t>
  </si>
  <si>
    <t>รายการอื่น</t>
  </si>
  <si>
    <t>SumAdjRw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</si>
  <si>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</si>
  <si>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</si>
  <si>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</si>
  <si>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</si>
  <si>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t>รหัสREV-EXP</t>
  </si>
  <si>
    <t xml:space="preserve">      Expense</t>
  </si>
  <si>
    <t>วิธีการใช้งาน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</si>
  <si>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</si>
  <si>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</si>
  <si>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</si>
  <si>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</si>
  <si>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</si>
  <si>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</si>
  <si>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</si>
  <si>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</si>
  <si>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</si>
  <si>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4301010102.103</t>
  </si>
  <si>
    <t>4301010102.104</t>
  </si>
  <si>
    <t>4301020102.103</t>
  </si>
  <si>
    <t>4301020102.104</t>
  </si>
  <si>
    <t>4301020102.105</t>
  </si>
  <si>
    <t>รายได้จากระบบปฏิบัติการฉุกเฉิน (EMS)</t>
  </si>
  <si>
    <t>4301020102.106</t>
  </si>
  <si>
    <t xml:space="preserve">รายได้สนับสนุนยาและอื่น ๆ </t>
  </si>
  <si>
    <t>4301020104.805</t>
  </si>
  <si>
    <t>4301020104.806</t>
  </si>
  <si>
    <t>4301020104.807</t>
  </si>
  <si>
    <t>4301020104.808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</si>
  <si>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</si>
  <si>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</si>
  <si>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</si>
  <si>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</si>
  <si>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</si>
  <si>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</si>
  <si>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</si>
  <si>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</si>
  <si>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4301020106.321</t>
  </si>
  <si>
    <t>4301020106.322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</si>
  <si>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</si>
  <si>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</si>
  <si>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</si>
  <si>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</si>
  <si>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</si>
  <si>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</si>
  <si>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</si>
  <si>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</si>
  <si>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</si>
  <si>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</si>
  <si>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</si>
  <si>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4301020106.518</t>
  </si>
  <si>
    <t>รายได้แรงงานต่างด้าว- ค่าบริการทางการแพทย์(P&amp;P)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</si>
  <si>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</si>
  <si>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</si>
  <si>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</si>
  <si>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</si>
  <si>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</si>
  <si>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</si>
  <si>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</si>
  <si>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</si>
  <si>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</si>
  <si>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</si>
  <si>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</si>
  <si>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</si>
  <si>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4306010110.102</t>
  </si>
  <si>
    <t>รายรับจากการขายวัสดุที่ใช้แล้ว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</si>
  <si>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</si>
  <si>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</si>
  <si>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</si>
  <si>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</si>
  <si>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</si>
  <si>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</si>
  <si>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4308010117.101</t>
  </si>
  <si>
    <t>รายได้ระหว่างหน่วยงาน -เงินทดรองราชการ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</si>
  <si>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</si>
  <si>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</si>
  <si>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</si>
  <si>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</si>
  <si>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</si>
  <si>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5101020114.120</t>
  </si>
  <si>
    <t>5101020114.121</t>
  </si>
  <si>
    <t>5101020115.101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</si>
  <si>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</si>
  <si>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</si>
  <si>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</si>
  <si>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</si>
  <si>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</si>
  <si>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</si>
  <si>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</si>
  <si>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</si>
  <si>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5104010104.101</t>
  </si>
  <si>
    <t>5104010104.102</t>
  </si>
  <si>
    <t>5104010104.103</t>
  </si>
  <si>
    <t>5104010104.104</t>
  </si>
  <si>
    <t>5104010104.105</t>
  </si>
  <si>
    <t>5104010104.106</t>
  </si>
  <si>
    <t>5104010104.107</t>
  </si>
  <si>
    <t>5104010104.109</t>
  </si>
  <si>
    <t>5104010110.101</t>
  </si>
  <si>
    <t>ค่าเชื้อเพลิง</t>
  </si>
  <si>
    <t>5104030205.118</t>
  </si>
  <si>
    <t>วัสดุเอกซเรย์ใช้ไป</t>
  </si>
  <si>
    <t>5104030212.101</t>
  </si>
  <si>
    <t xml:space="preserve">ค่าเช่าเบ็ดเตล็ด </t>
  </si>
  <si>
    <t>5104030218.101</t>
  </si>
  <si>
    <t>ค่าใช้จ่ายผลักส่งเป็นรายได้แผ่นดิน</t>
  </si>
  <si>
    <t>5104030299.104</t>
  </si>
  <si>
    <t>ค่าใช้สอยอื่นๆ</t>
  </si>
  <si>
    <t>5104030299.502</t>
  </si>
  <si>
    <t>ค่าใช้จ่ายตามโครง การ (P&amp;P) แรงงานต่างด้าว</t>
  </si>
  <si>
    <t>5104040199.101</t>
  </si>
  <si>
    <t>5104040199.102</t>
  </si>
  <si>
    <t>5104040199.103</t>
  </si>
  <si>
    <t>5104040199.104</t>
  </si>
  <si>
    <t>5104040199.105</t>
  </si>
  <si>
    <t>5104040199.106</t>
  </si>
  <si>
    <t>5104040199.107</t>
  </si>
  <si>
    <t>5104040199.108</t>
  </si>
  <si>
    <t>5104040199.109</t>
  </si>
  <si>
    <t>5104040199.110</t>
  </si>
  <si>
    <t>5105010129.101</t>
  </si>
  <si>
    <t>ค่าเสื่อมราคา - ครุภัณฑ์การศึกษา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</si>
  <si>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</si>
  <si>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</si>
  <si>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</si>
  <si>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</si>
  <si>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</si>
  <si>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</si>
  <si>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5107030101.101</t>
  </si>
  <si>
    <t>บัญชีพักเบิกเงินอุดหนุน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</si>
  <si>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</si>
  <si>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</si>
  <si>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</si>
  <si>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</si>
  <si>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</si>
  <si>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</si>
  <si>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</si>
  <si>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</si>
  <si>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</si>
  <si>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5211010102.101</t>
  </si>
  <si>
    <t>41010</t>
  </si>
  <si>
    <t>รายได้ UC - OPD</t>
  </si>
  <si>
    <t>42010</t>
  </si>
  <si>
    <t>รายได้ UC - IPD</t>
  </si>
  <si>
    <t>44010</t>
  </si>
  <si>
    <t>43010</t>
  </si>
  <si>
    <t>รายได้ UC - อื่น ๆ</t>
  </si>
  <si>
    <t>43060</t>
  </si>
  <si>
    <t>41020</t>
  </si>
  <si>
    <t>42020</t>
  </si>
  <si>
    <t>P61</t>
  </si>
  <si>
    <t>41030</t>
  </si>
  <si>
    <t>42030</t>
  </si>
  <si>
    <t>44030</t>
  </si>
  <si>
    <t>43020</t>
  </si>
  <si>
    <t>รายได้ค่ารักษาเบิกจ่ายตรงกรมบัญชีกลาง- อื่นๆ</t>
  </si>
  <si>
    <t>41040</t>
  </si>
  <si>
    <t>42040</t>
  </si>
  <si>
    <t>44020</t>
  </si>
  <si>
    <t>44040</t>
  </si>
  <si>
    <t>41050</t>
  </si>
  <si>
    <t>42050</t>
  </si>
  <si>
    <t>43030</t>
  </si>
  <si>
    <t>รายได้ประกันสังคม - อื่น ๆ</t>
  </si>
  <si>
    <t>44050</t>
  </si>
  <si>
    <t>41060</t>
  </si>
  <si>
    <t>รายได้แรงงานต่างด้าว-OPD</t>
  </si>
  <si>
    <t>42060</t>
  </si>
  <si>
    <t>รายได้แรงงานต่างด้าว-IPD</t>
  </si>
  <si>
    <t>43040</t>
  </si>
  <si>
    <t>รายได้แรงงานต่างด้าว-อื่นๆ</t>
  </si>
  <si>
    <t>43050</t>
  </si>
  <si>
    <t>รายได้ค่ารักษาและบริการ - อื่น ๆ</t>
  </si>
  <si>
    <t>41070</t>
  </si>
  <si>
    <t>รายได้ค่ารักษาและบริการอื่น ๆ-OPD</t>
  </si>
  <si>
    <t>42070</t>
  </si>
  <si>
    <t>รายได้ค่ารักษาและบริการอื่น ๆ-IPD</t>
  </si>
  <si>
    <t>45100</t>
  </si>
  <si>
    <t>45110</t>
  </si>
  <si>
    <t>46030</t>
  </si>
  <si>
    <t>46010</t>
  </si>
  <si>
    <t>46020</t>
  </si>
  <si>
    <t>51010</t>
  </si>
  <si>
    <t>ยาใช้ไป V</t>
  </si>
  <si>
    <t>51020</t>
  </si>
  <si>
    <t>เวชภัณฑ์มิใช่ยาใช้ไป v</t>
  </si>
  <si>
    <t>51030</t>
  </si>
  <si>
    <t>วัสดุการแพทย์ใช้ไป V</t>
  </si>
  <si>
    <t>51050</t>
  </si>
  <si>
    <t>วัสดุทันตกรรมใช้ไป V</t>
  </si>
  <si>
    <t>51040</t>
  </si>
  <si>
    <t>วัสดุวิทยาศาสตร์การแพทย์ใช้ไป V</t>
  </si>
  <si>
    <t>52010</t>
  </si>
  <si>
    <t>เงินเดือนและค่าจ้างประจำ F</t>
  </si>
  <si>
    <t>51070</t>
  </si>
  <si>
    <t>52030</t>
  </si>
  <si>
    <t>ค่าจ้างชั่วคราว F</t>
  </si>
  <si>
    <t>52020</t>
  </si>
  <si>
    <t>ค่าจ้างพนักงานกระทรวงสาธารณสุข F</t>
  </si>
  <si>
    <t>52040</t>
  </si>
  <si>
    <t>ค่าจ้างเหมาบุคลากรอื่น F</t>
  </si>
  <si>
    <t>52060</t>
  </si>
  <si>
    <t>ค่าใช้จ่ายบุคลากรอื่น F</t>
  </si>
  <si>
    <t>52070</t>
  </si>
  <si>
    <t>ค่าตอบแทน พ.ต.ส. F</t>
  </si>
  <si>
    <t>52090</t>
  </si>
  <si>
    <t>51130</t>
  </si>
  <si>
    <t>ค่าใช้สอยอื่น V</t>
  </si>
  <si>
    <t>51120</t>
  </si>
  <si>
    <t>ค่าซ่อมแซม V</t>
  </si>
  <si>
    <t>51100</t>
  </si>
  <si>
    <t>ค่าจ้างเหมาบำรุงรักษา/ซ่อมแซม V</t>
  </si>
  <si>
    <t>51110</t>
  </si>
  <si>
    <t>ค่าจ้างเหมาบริการ V</t>
  </si>
  <si>
    <t>51090</t>
  </si>
  <si>
    <t>ค่าจ้างตรวจทางห้องปฏิบัติการ V</t>
  </si>
  <si>
    <t>51080</t>
  </si>
  <si>
    <t>ค่าสาธารณูปโภค V</t>
  </si>
  <si>
    <t>51060</t>
  </si>
  <si>
    <t>วัสดุใช้ไป V</t>
  </si>
  <si>
    <t>53020</t>
  </si>
  <si>
    <t>ค่าเสื่อมราคาอาคารและสิ่งปลูกสร้าง O</t>
  </si>
  <si>
    <t>53030</t>
  </si>
  <si>
    <t>ค่าเสื่อมราคาครุภัณฑ์ O</t>
  </si>
  <si>
    <t>53060</t>
  </si>
  <si>
    <t>ค่าตัดจำหน่าย O</t>
  </si>
  <si>
    <t>52100</t>
  </si>
  <si>
    <t>ค่าใช้จ่ายโครงการPP   F</t>
  </si>
  <si>
    <t>51140</t>
  </si>
  <si>
    <t>ค่าใช้จ่ายโครงการ Non PP  V</t>
  </si>
  <si>
    <t>53040</t>
  </si>
  <si>
    <t>ค่ารักษาตามจ่าย O</t>
  </si>
  <si>
    <t>53050</t>
  </si>
  <si>
    <t>ค่าใช้จ่ายอื่น O</t>
  </si>
  <si>
    <t>53010</t>
  </si>
  <si>
    <t>หนี้สูญและหนี้สงสัยจะสูญ O</t>
  </si>
  <si>
    <t>plan_id</t>
  </si>
  <si>
    <t>hgr_code</t>
  </si>
  <si>
    <t>รายได้แผ่นดิน-ค่าขายของเบ็ดเตล็ด</t>
  </si>
  <si>
    <t>รายได้ค่ารักษาเบิกต้นสังกัด OP</t>
  </si>
  <si>
    <t>รายได้ค่ารักษาเบิกต้นสังกัด IP</t>
  </si>
  <si>
    <t>รายได้ค่ารักษาชำระเงิน OP</t>
  </si>
  <si>
    <t>รายได้ค่ารักษาชำระเงิน IP</t>
  </si>
  <si>
    <t>รายได้ค่ารักษาเบิกจ่ายตรงกรมบัญชีกลาง OP</t>
  </si>
  <si>
    <t>รายได้ค่ารักษาเบิกจ่ายตรงกรมบัญชีกลาง IP</t>
  </si>
  <si>
    <t>รายได้ค่ารักษา พรบ.รถ OP</t>
  </si>
  <si>
    <t>รายได้ค่ารักษา พรบ.รถ IP</t>
  </si>
  <si>
    <t>รายได้ค่ารักษาเบิกจ่ายตรง- อปท. OP</t>
  </si>
  <si>
    <t>รายได้ค่ารักษา UC -OP  ใน CUP</t>
  </si>
  <si>
    <t xml:space="preserve">รายได้ค่ารักษา UC-IP  </t>
  </si>
  <si>
    <t>รายได้ค่ารักษา UC - OP นอก CUP ในจังหวัด</t>
  </si>
  <si>
    <t>รายได้ค่ารักษา UC-OP  นอก CUP ต่างจังหวัด</t>
  </si>
  <si>
    <t>รายได้ค่ารักษาUC-OP ต่างสังกัด สป.</t>
  </si>
  <si>
    <t>รายได้กองทุน UC - OP แบบเหมาจ่ายต่อผู้มีสิทธิ</t>
  </si>
  <si>
    <t>รายได้กองทุน UC-OP ตามเกณฑ์คุณภาพผลงานบริการ</t>
  </si>
  <si>
    <t>รายได้กองทุน UC - P&amp;P แบบเหมาจ่ายต่อผู้มีสิทธิ</t>
  </si>
  <si>
    <t>รายได้กองทุน P&amp;P อื่น</t>
  </si>
  <si>
    <t>ส่วนต่างค่ารักษาที่สูงกว่าเหมาจ่ายรายหัว - กองทุน UC OP</t>
  </si>
  <si>
    <t>ส่วนต่างค่ารักษาที่สูงกว่าข้อตกลงในการจ่ายตาม DRG-กองทุน UC -IP</t>
  </si>
  <si>
    <t>ส่วนต่างค่ารักษาที่ต่ำกว่าข้อตกลงในการจ่ายตาม DRG-กองทุน UC -IP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</si>
  <si>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</si>
  <si>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</si>
  <si>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 xml:space="preserve">รายได้ค่ารักษาด้านการสร้างเสริมสุขภาพและป้องกันโรค (P&amp;P) </t>
  </si>
  <si>
    <t>ส่วนต่างค่ารักษาที่สูงกว่าข้อตกลงในการจ่ายตาม DRG- UC IP AE</t>
  </si>
  <si>
    <t>ส่วนต่างค่ารักษาที่ต่ำกว่าข้อตกลงในการจ่ายตาม DRG- UC IP AE</t>
  </si>
  <si>
    <t>ส่วนต่างค่ารักษาที่ต่ำกว่าข้อตกลงในการจ่ายตาม DRG- UC OP -DMI</t>
  </si>
  <si>
    <t>รายได้ค่ารักษาประกันสังคม OP-เครือข่าย</t>
  </si>
  <si>
    <t>รายได้ค่ารักษาประกันสังคม IP-เครือข่าย</t>
  </si>
  <si>
    <t>รายได้ค่ารักษาประกันสังคม-ค่าใช้จ่ายสูง/อุบัติเหตุ/ฉุกเฉิน OP</t>
  </si>
  <si>
    <t>รายได้ค่ารักษาประกันสังคม-ค่าใช้จ่ายสูง IP</t>
  </si>
  <si>
    <t>ส่วนต่างค่ารักษาที่สูงกว่าเหมาจ่ายรายหัว - กองทุนประกันสังคม - OP</t>
  </si>
  <si>
    <t>ส่วนต่างค่ารักษาที่สูงกว่าข้อตกลงตามหลักเกณฑ์การจ่าย - กองทุนประกันสังคม - IP</t>
  </si>
  <si>
    <t>ส่วนต่างค่ารักษาที่สูงกว่าข้อตกลงในการจ่ายตาม DRG -ประกันสังคม IP</t>
  </si>
  <si>
    <t>ส่วนต่างค่ารักษาที่ต่ำกว่าข้อตกลงในการจ่ายตาม DRG -ประกันสังคม IP</t>
  </si>
  <si>
    <t>รายได้ค่ารักษาแรงงานต่างด้าว OP</t>
  </si>
  <si>
    <t>รายได้ค่ารักษาแรงงานต่างด้าว IP</t>
  </si>
  <si>
    <t>ส่วนต่างค่ารักษาที่สูงกว่ากองทุนเหมาจ่ายรายหัว - กองทุนแรงงานต่างด้าว - OP</t>
  </si>
  <si>
    <t>ส่วนต่างค่ารักษาที่สูงกว่ากองทุนเหมาจ่ายรายหัว - กองทุนแรงงานต่างด้าว - IP</t>
  </si>
  <si>
    <t>รายได้ค่ารักษาแรงงานต่างด้าว-เบิกจากส่วนกลาง OP</t>
  </si>
  <si>
    <t>ส่วนต่างค่ารักษาที่สูงกว่าข้อตกลงในการจ่ายตาม DRG -แรงงานต่างด้าว - IP</t>
  </si>
  <si>
    <t>ส่วนต่างค่ารักษาที่ต่ำกว่าข้อตกลงในการจ่ายตาม DRG -แรงงานต่างด้าว - IP</t>
  </si>
  <si>
    <t>รายได้ค่ารักษาบุคคลที่มีปัญหาสถานะและสิทธิ OP นอก CUP</t>
  </si>
  <si>
    <t>รายได้ค่ารักษาบุคคลที่มีปัญหาสถานะและสิทธิ  - เบิกจากส่วนกลาง OP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</si>
  <si>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</si>
  <si>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รายได้ค่าเช่าอสังหาริมทรัพย์</t>
  </si>
  <si>
    <t>รายได้ค่าเช่าอื่น</t>
  </si>
  <si>
    <t>รายได้จากการรับบริจาค-เงินสดและรายการเทียบเท่าเงินสด</t>
  </si>
  <si>
    <t>รายได้ดอกเบี้ยจากสถาบันการเงิน</t>
  </si>
  <si>
    <t>บัญชีรายได้ระหว่างหน่วยงาน - หน่วยงานรับเงินงบบุคลากรจากรัฐบาล</t>
  </si>
  <si>
    <t>บัญชีรายได้ระหว่างหน่วยงาน - หน่วยงานรับเงินงบลงทุนจากรัฐบาล</t>
  </si>
  <si>
    <t>บัญชีรายได้ระหว่างหน่วยงาน - หน่วยงานรับเงินงบดำเนินงานจากรัฐบาล</t>
  </si>
  <si>
    <t>บัญชีรายได้ระหว่างหน่วยงาน - หน่วยงานรับเงินงบอุดหนุนจากรัฐบาล</t>
  </si>
  <si>
    <t>บัญชีรายได้ระหว่างหน่วยงาน - หน่วยงานรับเงินงบรายจ่ายอื่นจากรัฐบาล</t>
  </si>
  <si>
    <t>บัญชีรายได้ระหว่างหน่วยงาน - หน่วยงานรับเงินงบกลางจากรัฐบาล</t>
  </si>
  <si>
    <t>บัญชีรายได้ระหว่างหน่วยงาน - หน่วยงานรับเงินกู้จากรัฐบาล</t>
  </si>
  <si>
    <t>รายได้ระหว่างหน่วยงาน - หน่วยงานรับเงินถอนคืนรายได้จากรัฐบาล</t>
  </si>
  <si>
    <t>รายได้ระหว่างกัน-ภายในกรมเดียวกัน</t>
  </si>
  <si>
    <t>รายได้อื่น-สินค้ารับโอนจาก สสจ./ รพศ./รพท./รพช./รพ.สต.</t>
  </si>
  <si>
    <t>รายได้อื่น-วัสดุรับโอนจาก สสจ./รพศ./รพท./รพช./รพ.สต.</t>
  </si>
  <si>
    <t>รายได้อื่น-เงินงบประมาณงบดำเนินงานรับโอนจาก สสจ./รพศ./รพท./รพช. /รพ.สต.</t>
  </si>
  <si>
    <t>รายได้อื่น-เงินงบประมาณงบรายจ่ายอื่นรับโอนจาก สสจ./รพศ. /รพท./รพช. /รพ.สต.</t>
  </si>
  <si>
    <t>ค่าจ้างพนักงานกระทรวงสาธารณสุข (บริการ)</t>
  </si>
  <si>
    <t>เงินค่าตอบแทนพนักงานราชการ (บริการ)</t>
  </si>
  <si>
    <t>ค่าตอบแทนพนักงานราชการ (สนับสนุน)</t>
  </si>
  <si>
    <t>เงินค่าครองชีพสำหรับข้าราชการ (บริการ)</t>
  </si>
  <si>
    <t>เงินค่าครองชีพสำหรับข้าราชการ(สนับสนุน)</t>
  </si>
  <si>
    <t>เงินค่าครองชีพสำหรับลูกจ้างประจำ(บริการ)</t>
  </si>
  <si>
    <t>เงินค่าครองชีพสำหรับลูกจ้างประจำ(สนับสนุน)</t>
  </si>
  <si>
    <t>เงินค่าครองชีพสำหรับพนักงานราชการ(บริการ)</t>
  </si>
  <si>
    <t>เงินค่าครองชีพสำหรับพนักงานราชการ(สนับสนุน)</t>
  </si>
  <si>
    <t>เงินช่วยเหลือค่ารักษาพยาบาลตามกฎหมายสงเคราะห์ข้าราชการ</t>
  </si>
  <si>
    <t>ค่าจ้างเหมาบำรุงรักษาครุภัณฑ์วิทยาศาสตร์และการแพทย์</t>
  </si>
  <si>
    <t>ค่าจ้างเหมาบริการทางการแพทย์</t>
  </si>
  <si>
    <t>ค่าจ้างเหมาบริการอื่น(สนับสนุน)</t>
  </si>
  <si>
    <t>ค่าน้ำประปาและน้ำบาดาล</t>
  </si>
  <si>
    <t>วัสดุเภสัชกรรมใช้ไป</t>
  </si>
  <si>
    <t>วัสดุทางการแพทย์ทั่วไปใช้ไป</t>
  </si>
  <si>
    <t>ค่าครุภัณฑ์มูลค่าต่ำกว่าเกณฑ์</t>
  </si>
  <si>
    <t xml:space="preserve">ค่าเช่าอสังหาริมทรัพย์ </t>
  </si>
  <si>
    <t>ค่ารักษาตามจ่าย UC ในสังกัด สธ.</t>
  </si>
  <si>
    <t>ค่ารักษาตามจ่าย UC นอกสังกัด สธ.</t>
  </si>
  <si>
    <t>หนี้สูญ-ลูกหนี้ค่าสิ่งส่งตรวจ-หน่วยงานภาครัฐ</t>
  </si>
  <si>
    <t>หนี้สูญ-ลูกหนี้ค่ารักษา-ชำระเงิน OP</t>
  </si>
  <si>
    <t>หนี้สูญ-ลูกหนี้ค่ารักษา-ชำระเงิน IP</t>
  </si>
  <si>
    <t>หนี้สูญ-ลูกหนี้ค่ารักษา UC -OP นอก CUP (ต่างจังหวัด)</t>
  </si>
  <si>
    <t>หนี้สงสัยจะสูญ-ลูกหนี้ค่ารักษา-ชำระเงิน OP</t>
  </si>
  <si>
    <t>หนี้สงสัยจะสูญ-ลูกหนี้ค่ารักษา-ชำระเงิน  IP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</si>
  <si>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</si>
  <si>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ค่าใช้จ่ายอื่น-สินค้าโอนไป สสจ./รพศ./รพท./รพช./รพ.สต.</t>
  </si>
  <si>
    <t>ค่าใช้จ่ายอื่น-วัสดุโอนไป สสจ./ รพศ./รพท./รพช./รพ.สต.</t>
  </si>
  <si>
    <t>ค่าตอบแทนในการปฏิบัติงานเวรหรือผลัดบ่ายและหรือผลัดดึกของพยาบาล</t>
  </si>
  <si>
    <t>[5]</t>
  </si>
  <si>
    <t>ส่วนต่างที่ต่ำ (สูง)กว่าค่ารักษาพยาบาล</t>
  </si>
  <si>
    <t>[6]</t>
  </si>
  <si>
    <t>[1]</t>
  </si>
  <si>
    <t xml:space="preserve">[2] </t>
  </si>
  <si>
    <t>[3]</t>
  </si>
  <si>
    <t>[4]</t>
  </si>
  <si>
    <t>ประมาณการตัดหนี้สูญ</t>
  </si>
  <si>
    <t>วงเงินที่ลงทุนได้(ร้อยละ 20%ของ EBITDA)</t>
  </si>
  <si>
    <t>รายจ่ายเฉลี่ยต่อเดือน</t>
  </si>
  <si>
    <t>PlanFin แบบ</t>
  </si>
  <si>
    <t>Normal</t>
  </si>
  <si>
    <t>Risk</t>
  </si>
  <si>
    <t>[2]</t>
  </si>
  <si>
    <t>[5] = [3] x 20%</t>
  </si>
  <si>
    <t>[9]</t>
  </si>
  <si>
    <t>[10]</t>
  </si>
  <si>
    <t>[11]=[2]/12</t>
  </si>
  <si>
    <t>[12] =[9]/[11]</t>
  </si>
  <si>
    <t>[16] =[8] ค่าบวก Normal, ค่าลบ Risk</t>
  </si>
  <si>
    <t xml:space="preserve"> การปรับ PlanFin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</si>
  <si>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</si>
  <si>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</si>
  <si>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</si>
  <si>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</si>
  <si>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>EBITDA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</si>
  <si>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</si>
  <si>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</si>
  <si>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</si>
  <si>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</si>
  <si>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</si>
  <si>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</si>
  <si>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t xml:space="preserve">  ลบ = Risk </t>
  </si>
  <si>
    <t xml:space="preserve">&gt;20%  Risk </t>
  </si>
  <si>
    <t xml:space="preserve">  Normal </t>
  </si>
  <si>
    <t xml:space="preserve"> Normal</t>
  </si>
  <si>
    <t xml:space="preserve"> ไม่ต้องปรับ</t>
  </si>
  <si>
    <t xml:space="preserve">ทบทวนการลงทุนอีกครั้ง </t>
  </si>
  <si>
    <t>ปรับ EBITDA ให้เป็น +</t>
  </si>
  <si>
    <t xml:space="preserve"> Risk</t>
  </si>
  <si>
    <r>
      <t>&lt;</t>
    </r>
    <r>
      <rPr>
        <b/>
        <sz val="14"/>
        <color rgb="FFFFFFFF"/>
        <rFont val="TH SarabunPSK"/>
        <family val="2"/>
      </rPr>
      <t>20%  Normal</t>
    </r>
  </si>
  <si>
    <r>
      <t>&gt;</t>
    </r>
    <r>
      <rPr>
        <b/>
        <sz val="14"/>
        <color rgb="FFFFFFFF"/>
        <rFont val="TH SarabunPSK"/>
        <family val="2"/>
      </rPr>
      <t xml:space="preserve"> 1 = Normal</t>
    </r>
  </si>
  <si>
    <r>
      <t xml:space="preserve"> </t>
    </r>
    <r>
      <rPr>
        <sz val="14"/>
        <color rgb="FFFF0000"/>
        <rFont val="TH SarabunPSK"/>
        <family val="2"/>
      </rPr>
      <t>Risk</t>
    </r>
  </si>
  <si>
    <r>
      <t xml:space="preserve"> </t>
    </r>
    <r>
      <rPr>
        <sz val="14"/>
        <color rgb="FF000000"/>
        <rFont val="TH SarabunPSK"/>
        <family val="2"/>
      </rPr>
      <t>Normal</t>
    </r>
  </si>
  <si>
    <t>ทบทวนการลงทุนอีกครั้ง ทำFeasibility study</t>
  </si>
  <si>
    <t>ปรับ EBITDA ให้เป็น + และ ทบทวนการลงทุนอีกครั้งควร ลงทุนให้ &lt; 20% EBITDAทำ Feasibility study</t>
  </si>
  <si>
    <t xml:space="preserve">ปรับ EBITDA ให้เป็น + และ ชะลอการลงทุน 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</si>
  <si>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</si>
  <si>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 xml:space="preserve"> ปรับลดการลงทุนให้ &lt; 20% EBITDA เพื่อเงินเหลือจาก EBITDA – ลงทุนจะไปเพิ่ม NWC  ทำ Feasibility study</t>
  </si>
  <si>
    <t>ปรับลดการลงทุนให้ &lt; 20% EBITDA เพื่อเงินเหลือจาก EBITDA – ลงทุนจะไปเพิ่ม NWC  ทำ Feasibility study</t>
  </si>
  <si>
    <t>ไม่ต้องปรับ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</si>
  <si>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</si>
  <si>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</si>
  <si>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r>
      <t xml:space="preserve"> </t>
    </r>
    <r>
      <rPr>
        <sz val="18"/>
        <color rgb="FFFF0000"/>
        <rFont val="TH SarabunPSK"/>
        <family val="2"/>
      </rPr>
      <t>Risk</t>
    </r>
  </si>
  <si>
    <r>
      <t xml:space="preserve"> </t>
    </r>
    <r>
      <rPr>
        <sz val="18"/>
        <color rgb="FF000000"/>
        <rFont val="TH SarabunPSK"/>
        <family val="2"/>
      </rPr>
      <t>Normal</t>
    </r>
  </si>
  <si>
    <t>Low Risk</t>
  </si>
  <si>
    <t>Medium Risk</t>
  </si>
  <si>
    <t>High Risk</t>
  </si>
  <si>
    <t>[14]=[13]/[11]</t>
  </si>
  <si>
    <t>ปรับสูตรไม่ต้อง คูณ 100</t>
  </si>
  <si>
    <t>รายได้ค่ารักษาเบิกจ่ายตรง-หน่วยงาน-OP</t>
  </si>
  <si>
    <t>รายได้ค่ารักษาเบิกจ่ายตรง-หน่วยงานอื่น- IP</t>
  </si>
  <si>
    <t>ส่วนต่างค่ารักษาที่สูงกว่าข้อตกลงในการจ่ายตาม DRG -เบิกจ่ายตรงหน่วยงานอื่น IP</t>
  </si>
  <si>
    <t>ส่วนต่างค่ารักษาที่ต่ำกว่าข้อตกลงในการจ่ายตาม DRG -เบิกจ่ายตรง</t>
  </si>
  <si>
    <t>รายได้ค่ารักษาเบิกจ่ายตรง- อปท.รูปแบบพิเศษ OP</t>
  </si>
  <si>
    <t>รายได้ค่ารักษาเบิกจ่ายตรง-  อปท.รูปแบบพิเศษ IP</t>
  </si>
  <si>
    <t>รายได้ค่ารักษาเบิกจ่ายตรง-อปท. IP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</si>
  <si>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</si>
  <si>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</si>
  <si>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รายได้ค่ารักษา UC OP - บริการเฉพาะ (CR)</t>
  </si>
  <si>
    <t>รายได้ค่ารักษา UC IP - บริการเฉพาะ (CR)</t>
  </si>
  <si>
    <t>เงินสมทบกองทุนประกันสังคมส่วนของนายจ้าง (เงินงบประมาณ)</t>
  </si>
  <si>
    <t>เงินสมทบกองทุนประกันสังคมส่วนของนายจ้าง (เงินนอกงบประมาณ)</t>
  </si>
  <si>
    <t>5101020114.122</t>
  </si>
  <si>
    <t>5101020114.123</t>
  </si>
  <si>
    <t>5101020114.124</t>
  </si>
  <si>
    <t>5101020114.125</t>
  </si>
  <si>
    <t>5102010199.102</t>
  </si>
  <si>
    <t>5102030199.102</t>
  </si>
  <si>
    <t>5103010102.102</t>
  </si>
  <si>
    <t>ค่าใช้จ่ายด้านการฝึกอบรม-ในประเทศ (เงินนอกงบประมาณ)</t>
  </si>
  <si>
    <t>ค่าใช้จ่ายด้านการฝึกอบรม-บุคคลภายนอก  (เงินงบประมาณ)</t>
  </si>
  <si>
    <t>ค่าใช้จ่ายด้านการฝึกอบรม-ในประเทศ   (เงินงบประมาณ)</t>
  </si>
  <si>
    <t>ค่าใช้จ่ายด้านการฝึกอบรม-บุคคลภายนอก  (เงินนอกงบประมาณ)</t>
  </si>
  <si>
    <t>5103010103.102</t>
  </si>
  <si>
    <t>5103010199.102</t>
  </si>
  <si>
    <t>ค่าเบี้ยเลี้ยง-ในประเทศ (เงินงบประมาณ)</t>
  </si>
  <si>
    <t>ค่าเบี้ยเลี้ยง-ในประเทศ  (เงินนอกงบประมาณ)</t>
  </si>
  <si>
    <t>ค่าที่พัก-ในประเทศ   (เงินงบประมาณ)</t>
  </si>
  <si>
    <t>ค่าที่พัก-ในประเทศ  (เงินนอกงบประมาณ)</t>
  </si>
  <si>
    <t>ค่าใช้จ่ายเดินทางอื่น -ในประเทศ   (เงินงบประมาณ)</t>
  </si>
  <si>
    <t>ค่าใช้จ่ายเดินทางอื่น -ในประเทศ  (เงินนอกงบประมาณ)</t>
  </si>
  <si>
    <t>ค่าใช้จ่ายตามโครงการ (UC) (PP)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</si>
  <si>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</si>
  <si>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</si>
  <si>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</si>
  <si>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5104040199.111</t>
  </si>
  <si>
    <t>ค่าสวัสดิการสังคมอื่น</t>
  </si>
  <si>
    <t>4301020104.108</t>
  </si>
  <si>
    <t>4301020104.109</t>
  </si>
  <si>
    <t>4301020104.110</t>
  </si>
  <si>
    <t>4301020104.111</t>
  </si>
  <si>
    <t>4301020106.519</t>
  </si>
  <si>
    <t>5101020106.101</t>
  </si>
  <si>
    <t>5101020106.102</t>
  </si>
  <si>
    <t>หนี้สูญ-ลูกหนี้ค่ารักษา UC -OP นอก CUP (ในจังหวัด)</t>
  </si>
  <si>
    <t>5112010103.101</t>
  </si>
  <si>
    <t>ปี 2565</t>
  </si>
  <si>
    <t>5101020116.101</t>
  </si>
  <si>
    <t xml:space="preserve">เงินสมทบกองทุนเงินทดแทน-เงินงบประมาณ </t>
  </si>
  <si>
    <t>5101020116.102</t>
  </si>
  <si>
    <t xml:space="preserve">เงินสมทบกองทุนเงินทดแทน-เงินนอกงบประมาณ </t>
  </si>
  <si>
    <t>4301020106.502</t>
  </si>
  <si>
    <t>รายได้กองทุนแรงงานต่างด้าว</t>
  </si>
  <si>
    <t>P121</t>
  </si>
  <si>
    <t>P251</t>
  </si>
  <si>
    <t>ค่าใช้จ่ายอื่น (ระบบบัญชีบันทึกอัตโนมัติ)</t>
  </si>
  <si>
    <t>รายได้อื่น (ระบบบัญชีบันทึกอัตโนมัติ)</t>
  </si>
  <si>
    <t>OP</t>
  </si>
  <si>
    <t>IP</t>
  </si>
  <si>
    <t>รหัส</t>
  </si>
  <si>
    <t>มูลค่าการจัดซื้อ</t>
  </si>
  <si>
    <t>มูลค่าการได้รับสนุน</t>
  </si>
  <si>
    <t>ช่องลิงค์มาจาก</t>
  </si>
  <si>
    <t>[7]</t>
  </si>
  <si>
    <t>[8]</t>
  </si>
  <si>
    <t>[11]</t>
  </si>
  <si>
    <t>[13]</t>
  </si>
  <si>
    <t xml:space="preserve">[7] </t>
  </si>
  <si>
    <t xml:space="preserve">[3] = [1+2] </t>
  </si>
  <si>
    <t>รายได้ค่ารักษาสิทธิ UC</t>
  </si>
  <si>
    <t>รายได้ค่ารักษาแรงงานต่างด้าว</t>
  </si>
  <si>
    <t>รายได้ค่ารักษาสิทธิประกันสังคม</t>
  </si>
  <si>
    <t>รวมรายได้ค่ารักษา OP</t>
  </si>
  <si>
    <t>รวมรายได้ IP</t>
  </si>
  <si>
    <t>ข้อมูล link มาจาก sheet "Revenue"</t>
  </si>
  <si>
    <t>มูลค่ารวม (บาท)</t>
  </si>
  <si>
    <t>ครุภัณฑ์</t>
  </si>
  <si>
    <t>จำนวนรายการ</t>
  </si>
  <si>
    <t>วงเงินที่สามารถใช้ลงทุนได้แต่ละประเภท (บาท)</t>
  </si>
  <si>
    <t>รายได้สูง (ต่ำ) กว่าค่าใช้จ่ายสุทธิ</t>
  </si>
  <si>
    <t xml:space="preserve"> EBITDA (รวมรายได้ (ไม่รวมรายได้งบลงทุน) - รวมค่าใช้จ่าย (ไม่รวมค่าเสื่อมราคาและค่าตัดจำหน่าย)</t>
  </si>
  <si>
    <t xml:space="preserve">วงเงินที่ลงทุนด้วยเงินบำรุงได้ (ร้อยละ 20%ของ EBITDA) </t>
  </si>
  <si>
    <t>ทุนสำรองสุทธิ (NWC) คงเหลือหลังหักการลงทุน &gt;20% EBITDA</t>
  </si>
  <si>
    <t>[7]=[6]/[3] x 100</t>
  </si>
  <si>
    <t>[8] = [5] - [6]</t>
  </si>
  <si>
    <t>อัตราส่วนทุนสำรองสุทธิ (NWC) ต่อ รายจ่ายเฉลี่ยต่อเดือน</t>
  </si>
  <si>
    <t>อัตราทุนสำรองสุทธิ (NWC) คงเหลือ หลังหักเงินลงทุน &gt;20% EBITDAต่อรายจ่ายเฉลี่ยต่อเดือน</t>
  </si>
  <si>
    <t>วงเงินงบลงทุน (เงินบำรุง)  เปรียบเทียบกับ EBITDA &gt;20%</t>
  </si>
  <si>
    <t>การวิเคราะห์การลงทุน (เงินบำรุง)  เปรียบเทียบกับ EBITDA &gt;20%</t>
  </si>
  <si>
    <t>Risk จาก EBITDA</t>
  </si>
  <si>
    <t>Risk จาก Investment &gt;20% EBITDA</t>
  </si>
  <si>
    <t>การงบลงทุน (เงินบำรุง) เปรียบเทียบกับ EBITDA &gt;20%</t>
  </si>
  <si>
    <t>Risk จาก อัตราส่วนทุนสำรองสุทธิ (NWC) ต่อ รายจ่ายเฉลี่ยต่อเดือน</t>
  </si>
  <si>
    <t>[15] = [3] ค่าบวก Normal, ค่าลบ Risk</t>
  </si>
  <si>
    <t>[17] = [14] &gt;1 "Normal" &lt;1"Risk)</t>
  </si>
  <si>
    <t>หมายถึงงบลงทุนที่ได้รับจากสนับสนุนจาก สปสช. เท่านั้น</t>
  </si>
  <si>
    <t>[6] = [3] + [5]</t>
  </si>
  <si>
    <t>เชียงราย</t>
  </si>
  <si>
    <t>เชียงใหม่</t>
  </si>
  <si>
    <t>น่าน</t>
  </si>
  <si>
    <t>พะเยา</t>
  </si>
  <si>
    <t>แพร่</t>
  </si>
  <si>
    <t>แม่ฮ่องสอน</t>
  </si>
  <si>
    <t>ลำปาง</t>
  </si>
  <si>
    <t>ลำพูน</t>
  </si>
  <si>
    <t>ตาก</t>
  </si>
  <si>
    <t>พิษณุโลก</t>
  </si>
  <si>
    <t>เพชรบูรณ์</t>
  </si>
  <si>
    <t>สุโขทัย</t>
  </si>
  <si>
    <t>อุตรดิตถ์</t>
  </si>
  <si>
    <t>กำแพงเพชร</t>
  </si>
  <si>
    <t>ชัยนาท</t>
  </si>
  <si>
    <t>นครสวรรค์</t>
  </si>
  <si>
    <t>พิจิตร</t>
  </si>
  <si>
    <t>อุทัยธานี</t>
  </si>
  <si>
    <t>นครนายก</t>
  </si>
  <si>
    <t>นนทบุรี</t>
  </si>
  <si>
    <t>ปทุมธานี</t>
  </si>
  <si>
    <t>พระนครศรีอยุธยา</t>
  </si>
  <si>
    <t>ลพบุรี</t>
  </si>
  <si>
    <t>สระบุรี</t>
  </si>
  <si>
    <t>สิงห์บุรี</t>
  </si>
  <si>
    <t>อ่างทอง</t>
  </si>
  <si>
    <t>กาญจนบุรี</t>
  </si>
  <si>
    <t>นครปฐม</t>
  </si>
  <si>
    <t>ประจวบคีรีขันธ์</t>
  </si>
  <si>
    <t>เพชรบุรี</t>
  </si>
  <si>
    <t>ราชบุรี</t>
  </si>
  <si>
    <t>สมุทรสงคราม</t>
  </si>
  <si>
    <t>สมุทรสาคร</t>
  </si>
  <si>
    <t>สุพรรณบุรี</t>
  </si>
  <si>
    <t>จันทบุรี</t>
  </si>
  <si>
    <t>ฉะเชิงเทรา</t>
  </si>
  <si>
    <t>ชลบุรี</t>
  </si>
  <si>
    <t>ตราด</t>
  </si>
  <si>
    <t>ปราจีนบุรี</t>
  </si>
  <si>
    <t>ระยอง</t>
  </si>
  <si>
    <t>สมุทรปราการ</t>
  </si>
  <si>
    <t>สระแก้ว</t>
  </si>
  <si>
    <t>กาฬสินธุ์</t>
  </si>
  <si>
    <t>ขอนแก่น</t>
  </si>
  <si>
    <t>มหาสารคาม</t>
  </si>
  <si>
    <t>ร้อยเอ็ด</t>
  </si>
  <si>
    <t>นครพนม</t>
  </si>
  <si>
    <t>บึงกาฬ</t>
  </si>
  <si>
    <t>เลย</t>
  </si>
  <si>
    <t>สกลนคร</t>
  </si>
  <si>
    <t>หนองคาย</t>
  </si>
  <si>
    <t>หนองบัวลำภู</t>
  </si>
  <si>
    <t>อุดรธานี</t>
  </si>
  <si>
    <t>ชัยภูมิ</t>
  </si>
  <si>
    <t>นครราชสีมา</t>
  </si>
  <si>
    <t>บุรีรัมย์</t>
  </si>
  <si>
    <t>สุรินทร์</t>
  </si>
  <si>
    <t>มุกดาหาร</t>
  </si>
  <si>
    <t>ยโสธร</t>
  </si>
  <si>
    <t>ศรีสะเกษ</t>
  </si>
  <si>
    <t>อำนาจเจริญ</t>
  </si>
  <si>
    <t>อุบลราชธานี</t>
  </si>
  <si>
    <t>กระบี่</t>
  </si>
  <si>
    <t>ชุมพร</t>
  </si>
  <si>
    <t>นครศรีธรรมราช</t>
  </si>
  <si>
    <t>พังงา</t>
  </si>
  <si>
    <t>ภูเก็ต</t>
  </si>
  <si>
    <t>ระนอง</t>
  </si>
  <si>
    <t>สุราษฎร์ธานี</t>
  </si>
  <si>
    <t>ตรัง</t>
  </si>
  <si>
    <t>นราธิวาส</t>
  </si>
  <si>
    <t>ปัตตานี</t>
  </si>
  <si>
    <t>พัทลุง</t>
  </si>
  <si>
    <t>ยะลา</t>
  </si>
  <si>
    <t>สงขลา</t>
  </si>
  <si>
    <t>สตูล</t>
  </si>
  <si>
    <t>GroupID</t>
  </si>
  <si>
    <t>PlanName</t>
  </si>
  <si>
    <t>เชียงรายประชานุเคราะห์,รพศ.</t>
  </si>
  <si>
    <t>เทิง,รพช.</t>
  </si>
  <si>
    <t>พาน,รพช.</t>
  </si>
  <si>
    <t>ป่าแดด,รพช.</t>
  </si>
  <si>
    <t>แม่จัน,รพช.</t>
  </si>
  <si>
    <t>เชียงแสน,รพช.</t>
  </si>
  <si>
    <t>แม่สาย,รพช.</t>
  </si>
  <si>
    <t>แม่สรวย,รพช.</t>
  </si>
  <si>
    <t>เวียงป่าเป้า,รพช.</t>
  </si>
  <si>
    <t>พญาเม็งราย,รพช.</t>
  </si>
  <si>
    <t>เวียงแก่น,รพช.</t>
  </si>
  <si>
    <t>ขุนตาล,รพช.</t>
  </si>
  <si>
    <t>แม่ฟ้าหลวง,รพช.</t>
  </si>
  <si>
    <t>แม่ลาว,รพช.</t>
  </si>
  <si>
    <t>เวียงเชียงรุ้ง,รพช.</t>
  </si>
  <si>
    <t>สมเด็จพระยุพราชเชียงของ,รพช.</t>
  </si>
  <si>
    <t>สมเด็จพระญาณสังวร,รพช.</t>
  </si>
  <si>
    <t>ดอยหลวง,รพช.</t>
  </si>
  <si>
    <t>นครพิงค์,รพศ.</t>
  </si>
  <si>
    <t>เชียงดาว,รพช.</t>
  </si>
  <si>
    <t>ดอยสะเก็ด,รพช.</t>
  </si>
  <si>
    <t>แม่แตง,รพช.</t>
  </si>
  <si>
    <t>สะเมิง,รพช.</t>
  </si>
  <si>
    <t>แม่อาย,รพช.</t>
  </si>
  <si>
    <t>พร้าว,รพช.</t>
  </si>
  <si>
    <t>สันป่าตอง,รพช.</t>
  </si>
  <si>
    <t>สันกำแพง,รพช.</t>
  </si>
  <si>
    <t>สันทราย,รพช.</t>
  </si>
  <si>
    <t>หางดง,รพช.</t>
  </si>
  <si>
    <t>ฮอด,รพช.</t>
  </si>
  <si>
    <t>ดอยเต่า,รพช.</t>
  </si>
  <si>
    <t>อมก๋อย,รพช.</t>
  </si>
  <si>
    <t>สารภี,รพช.</t>
  </si>
  <si>
    <t>เวียงแหง,รพช.</t>
  </si>
  <si>
    <t>ไชยปราการ,รพช.</t>
  </si>
  <si>
    <t>แม่วาง,รพช.</t>
  </si>
  <si>
    <t>แม่ออน,รพช.</t>
  </si>
  <si>
    <t>ดอยหล่อ,รพช.</t>
  </si>
  <si>
    <t>วัดจันทร์ เฉลิมพระเกียรติ 80 พรรษา,รพช.</t>
  </si>
  <si>
    <t>น่าน,รพท.</t>
  </si>
  <si>
    <t>แม่จริม,รพช.</t>
  </si>
  <si>
    <t>บ้านหลวง,รพช.</t>
  </si>
  <si>
    <t>นาน้อย,รพช.</t>
  </si>
  <si>
    <t>ท่าวังผา,รพช.</t>
  </si>
  <si>
    <t>เวียงสา,รพช.</t>
  </si>
  <si>
    <t>ทุ่งช้าง,รพช.</t>
  </si>
  <si>
    <t>เชียงกลาง,รพช.</t>
  </si>
  <si>
    <t>นาหมื่น,รพช.</t>
  </si>
  <si>
    <t>สันติสุข,รพช.</t>
  </si>
  <si>
    <t>บ่อเกลือ,รพช.</t>
  </si>
  <si>
    <t>สองแคว,รพช.</t>
  </si>
  <si>
    <t>สมเด็จพระยุพราชปัว,รพช.</t>
  </si>
  <si>
    <t>เฉลิมพระเกียรติ(น่าน),รพช.</t>
  </si>
  <si>
    <t>ภูเพียง</t>
  </si>
  <si>
    <t>พะเยา,รพท.</t>
  </si>
  <si>
    <t>เชียงคำ,รพท.</t>
  </si>
  <si>
    <t>จุน,รพช.</t>
  </si>
  <si>
    <t>เชียงม่วน,รพช.</t>
  </si>
  <si>
    <t>ดอกคำใต้,รพช.</t>
  </si>
  <si>
    <t>ปง,รพช.</t>
  </si>
  <si>
    <t>แม่ใจ,รพช.</t>
  </si>
  <si>
    <t>แพร่,รพท.</t>
  </si>
  <si>
    <t>ร้องกวาง,รพช.</t>
  </si>
  <si>
    <t>ลอง,รพช.</t>
  </si>
  <si>
    <t>สูงเม่น,รพช.</t>
  </si>
  <si>
    <t>สอง,รพช.</t>
  </si>
  <si>
    <t>วังชิ้น,รพช.</t>
  </si>
  <si>
    <t>หนองม่วงไข่,รพช.</t>
  </si>
  <si>
    <t>สมเด็จพระยุพราชเด่นชัย,รพช.</t>
  </si>
  <si>
    <t>ศรีสังวาลย์,รพท.</t>
  </si>
  <si>
    <t>ขุนยวม,รพช.</t>
  </si>
  <si>
    <t>ปาย,รพช.</t>
  </si>
  <si>
    <t>แม่สะเรียง,รพช.</t>
  </si>
  <si>
    <t>แม่ลาน้อย,รพช.</t>
  </si>
  <si>
    <t>สบเมย,รพช.</t>
  </si>
  <si>
    <t>ปางมะผ้า,รพช.</t>
  </si>
  <si>
    <t>ลำปาง,รพศ.</t>
  </si>
  <si>
    <t>แม่เมาะ,รพช.</t>
  </si>
  <si>
    <t>เกาะคา,รพช.</t>
  </si>
  <si>
    <t>เสริมงาม,รพช.</t>
  </si>
  <si>
    <t>งาว,รพช.</t>
  </si>
  <si>
    <t>แจ้ห่ม,รพช.</t>
  </si>
  <si>
    <t>วังเหนือ,รพช.</t>
  </si>
  <si>
    <t>เถิน,รพช.</t>
  </si>
  <si>
    <t>แม่พริก,รพช.</t>
  </si>
  <si>
    <t>แม่ทะ,รพช.</t>
  </si>
  <si>
    <t>สบปราบ,รพช.</t>
  </si>
  <si>
    <t>ห้างฉัตร,รพช.</t>
  </si>
  <si>
    <t>เมืองปาน,รพช.</t>
  </si>
  <si>
    <t>ลำพูน,รพท.</t>
  </si>
  <si>
    <t>แม่ทา,รพช.</t>
  </si>
  <si>
    <t>บ้านโฮ่ง,รพช.</t>
  </si>
  <si>
    <t>ลี้,รพช.</t>
  </si>
  <si>
    <t>ทุ่งหัวช้าง,รพช.</t>
  </si>
  <si>
    <t>ป่าซาง,รพช.</t>
  </si>
  <si>
    <t>บ้านธิ,รพช.</t>
  </si>
  <si>
    <t>เวียงหนองล่อง,รพช.</t>
  </si>
  <si>
    <t>สมเด็จพระเจ้าตากสินมหาราช,รพท.</t>
  </si>
  <si>
    <t>แม่สอด,รพท.</t>
  </si>
  <si>
    <t>บ้านตาก,รพช.</t>
  </si>
  <si>
    <t>สามเงา,รพช.</t>
  </si>
  <si>
    <t>แม่ระมาด,รพช.</t>
  </si>
  <si>
    <t>ท่าสองยาง,รพช.</t>
  </si>
  <si>
    <t>พบพระ,รพช.</t>
  </si>
  <si>
    <t>อุ้มผาง,รพช.</t>
  </si>
  <si>
    <t>วังเจ้า,รพช.</t>
  </si>
  <si>
    <t>พุทธชินราช,รพศ.</t>
  </si>
  <si>
    <t>ชาติตระการ,รพช.</t>
  </si>
  <si>
    <t>บางระกำ,รพช.</t>
  </si>
  <si>
    <t>บางกระทุ่ม,รพช.</t>
  </si>
  <si>
    <t>พรหมพิราม,รพช.</t>
  </si>
  <si>
    <t>วัดโบสถ์,รพช.</t>
  </si>
  <si>
    <t>วังทอง,รพช.</t>
  </si>
  <si>
    <t>เนินมะปราง,รพช.</t>
  </si>
  <si>
    <t>สมเด็จพระยุพราชนครไทย,รพช.</t>
  </si>
  <si>
    <t>เพชรบูรณ์,รพท.</t>
  </si>
  <si>
    <t>ชนแดน,รพช.</t>
  </si>
  <si>
    <t>หล่มสัก,รพช.</t>
  </si>
  <si>
    <t>วิเชียรบุรี,รพช.</t>
  </si>
  <si>
    <t>ศรีเทพ,รพช.</t>
  </si>
  <si>
    <t>หนองไผ่,รพช.</t>
  </si>
  <si>
    <t>บึงสามพัน,รพช.</t>
  </si>
  <si>
    <t>น้ำหนาว,รพช.</t>
  </si>
  <si>
    <t>วังโป่ง,รพช.</t>
  </si>
  <si>
    <t>เขาค้อ,รพช.</t>
  </si>
  <si>
    <t>สมเด็จพระยุพราชหล่มเก่า,รพช.</t>
  </si>
  <si>
    <t>สุโขทัย,รพท.</t>
  </si>
  <si>
    <t>ศรีสังวรสุโขทัย,รพท.</t>
  </si>
  <si>
    <t>บ้านด่านลานหอย,รพช.</t>
  </si>
  <si>
    <t>คีรีมาศ,รพช.</t>
  </si>
  <si>
    <t>กงไกรลาศ,รพช.</t>
  </si>
  <si>
    <t>ศรีสัชนาลัย,รพช.</t>
  </si>
  <si>
    <t>สวรรคโลก,รพช.</t>
  </si>
  <si>
    <t>ศรีนคร,รพช.</t>
  </si>
  <si>
    <t>ทุ่งเสลี่ยม,รพช.</t>
  </si>
  <si>
    <t>อุตรดิตถ์,รพศ.</t>
  </si>
  <si>
    <t>ตรอน,รพช.</t>
  </si>
  <si>
    <t>ท่าปลา,รพช.</t>
  </si>
  <si>
    <t>น้ำปาด,รพช.</t>
  </si>
  <si>
    <t>ฟากท่า,รพช.</t>
  </si>
  <si>
    <t>บ้านโคก,รพช.</t>
  </si>
  <si>
    <t>พิชัย,รพช.</t>
  </si>
  <si>
    <t>ลับแล,รพช.</t>
  </si>
  <si>
    <t>ทองแสนขัน,รพช.</t>
  </si>
  <si>
    <t>กำแพงเพชร,รพท.</t>
  </si>
  <si>
    <t>ทุ่งโพธิ์ทะเล,รพช.</t>
  </si>
  <si>
    <t>ไทรงาม,รพช.</t>
  </si>
  <si>
    <t>คลองลาน,รพช.</t>
  </si>
  <si>
    <t>ขาณุวรลักษบุรี,รพช.</t>
  </si>
  <si>
    <t>คลองขลุง,รพช.</t>
  </si>
  <si>
    <t>พรานกระต่าย,รพช.</t>
  </si>
  <si>
    <t>ลานกระบือ,รพช.</t>
  </si>
  <si>
    <t>ทรายทองวัฒนา,รพช.</t>
  </si>
  <si>
    <t>ปางศิลาทอง,รพช.</t>
  </si>
  <si>
    <t>บึงสามัคคี,รพช.</t>
  </si>
  <si>
    <t>โกสัมพีนคร</t>
  </si>
  <si>
    <t>ชัยนาทนเรนทร,รพท.</t>
  </si>
  <si>
    <t>มโนรมย์,รพช.</t>
  </si>
  <si>
    <t>วัดสิงห์,รพช.</t>
  </si>
  <si>
    <t>สรรพยา,รพช.</t>
  </si>
  <si>
    <t>สรรคบุรี,รพช.</t>
  </si>
  <si>
    <t>หันคา,รพช.</t>
  </si>
  <si>
    <t>หนองมะโมง</t>
  </si>
  <si>
    <t>โรงพยาบาลเนินขาม</t>
  </si>
  <si>
    <t>สวรรค์ประชารักษ์,รพศ.</t>
  </si>
  <si>
    <t>โกรกพระ,รพช.</t>
  </si>
  <si>
    <t>ชุมแสง,รพช.</t>
  </si>
  <si>
    <t>หนองบัว,รพช.</t>
  </si>
  <si>
    <t>บรรพตพิสัย,รพช.</t>
  </si>
  <si>
    <t>เก้าเลี้ยว,รพช.</t>
  </si>
  <si>
    <t>ตาคลี,รพช.</t>
  </si>
  <si>
    <t>ท่าตะโก,รพช.</t>
  </si>
  <si>
    <t>ไพศาลี,รพช.</t>
  </si>
  <si>
    <t>พยุหะคีรี,รพช.</t>
  </si>
  <si>
    <t>ลาดยาว,รพช.</t>
  </si>
  <si>
    <t>ตากฟ้า,รพช.</t>
  </si>
  <si>
    <t>แม่วงก์,รพช.</t>
  </si>
  <si>
    <t>พิจิตร,รพท.</t>
  </si>
  <si>
    <t>วังทรายพูน,รพช.</t>
  </si>
  <si>
    <t>โพธิ์ประทับช้าง,รพช.</t>
  </si>
  <si>
    <t>บางมูลนาก,รพช.</t>
  </si>
  <si>
    <t>โพทะเล,รพช.</t>
  </si>
  <si>
    <t>สามง่าม,รพช.</t>
  </si>
  <si>
    <t>ทับคล้อ,รพช.</t>
  </si>
  <si>
    <t>สมเด็จพระยุพราชตะพานหิน,รพช.</t>
  </si>
  <si>
    <t>วชิรบารมี,รพช.</t>
  </si>
  <si>
    <t>สากเหล็ก,รพช.</t>
  </si>
  <si>
    <t>บึงนาราง,รพช.</t>
  </si>
  <si>
    <t>ดงเจริญ,รพช.</t>
  </si>
  <si>
    <t>อุทัยธานี,รพท.</t>
  </si>
  <si>
    <t>ทัพทัน,รพช.</t>
  </si>
  <si>
    <t>สว่างอารมณ์,รพช.</t>
  </si>
  <si>
    <t>หนองฉาง,รพช.</t>
  </si>
  <si>
    <t>หนองขาหย่าง,รพช.</t>
  </si>
  <si>
    <t>บ้านไร่,รพช.</t>
  </si>
  <si>
    <t>ลานสัก,รพช.</t>
  </si>
  <si>
    <t>ห้วยคต,รพช.</t>
  </si>
  <si>
    <t>นครนายก,รพท.</t>
  </si>
  <si>
    <t>ปากพลี,รพช.</t>
  </si>
  <si>
    <t>บ้านนา,รพช.</t>
  </si>
  <si>
    <t>องครักษ์,รพช.</t>
  </si>
  <si>
    <t>พระนั่งเกล้า,รพท.</t>
  </si>
  <si>
    <t>บางกรวย,รพช.</t>
  </si>
  <si>
    <t>บางใหญ่,รพช.</t>
  </si>
  <si>
    <t>บางบัวทอง,รพช.</t>
  </si>
  <si>
    <t>ไทรน้อย,รพช.</t>
  </si>
  <si>
    <t>ปากเกร็ด,รพช.</t>
  </si>
  <si>
    <t>ปทุมธานี,รพท.</t>
  </si>
  <si>
    <t>คลองหลวง,รพช.</t>
  </si>
  <si>
    <t>ธัญบุรี,รพช.</t>
  </si>
  <si>
    <t>ประชาธิปัตย์,รพช.</t>
  </si>
  <si>
    <t>หนองเสือ,รพช.</t>
  </si>
  <si>
    <t>ลาดหลุมแก้ว,รพช.</t>
  </si>
  <si>
    <t>ลำลูกกา,รพช.</t>
  </si>
  <si>
    <t>สามโคก,รพช.</t>
  </si>
  <si>
    <t>พระนครศรีอยุธยา,รพศ.</t>
  </si>
  <si>
    <t>เสนา,รพท.</t>
  </si>
  <si>
    <t>ท่าเรือ,รพช.</t>
  </si>
  <si>
    <t>สมเด็จพระสังฆราช(นครหลวง),รพช.</t>
  </si>
  <si>
    <t>บางไทร,รพช.</t>
  </si>
  <si>
    <t>บางบาล,รพช.</t>
  </si>
  <si>
    <t>บางปะอิน,รพช.</t>
  </si>
  <si>
    <t>บางปะหัน,รพช.</t>
  </si>
  <si>
    <t>ผักไห่,รพช.</t>
  </si>
  <si>
    <t>ภาชี,รพช.</t>
  </si>
  <si>
    <t>ลาดบัวหลวง,รพช.</t>
  </si>
  <si>
    <t>วังน้อย,รพช.</t>
  </si>
  <si>
    <t>บางซ้าย,รพช.</t>
  </si>
  <si>
    <t>อุทัย,รพช.</t>
  </si>
  <si>
    <t>มหาราช,รพช.</t>
  </si>
  <si>
    <t>บ้านแพรก,รพช.</t>
  </si>
  <si>
    <t>พระนารายณ์มหาราช,รพท.</t>
  </si>
  <si>
    <t>บ้านหมี่,รพท.</t>
  </si>
  <si>
    <t>พัฒนานิคม,รพช.</t>
  </si>
  <si>
    <t>โคกสำโรง,รพช.</t>
  </si>
  <si>
    <t>ชัยบาดาล,รพช.</t>
  </si>
  <si>
    <t>ท่าวุ้ง,รพช.</t>
  </si>
  <si>
    <t>ท่าหลวง,รพช.</t>
  </si>
  <si>
    <t>สระโบสถ์,รพช.</t>
  </si>
  <si>
    <t>โคกเจริญ,รพช.</t>
  </si>
  <si>
    <t>ลำสนธิ,รพช.</t>
  </si>
  <si>
    <t>หนองม่วง,รพช.</t>
  </si>
  <si>
    <t>สระบุรี,รพศ.</t>
  </si>
  <si>
    <t>พระพุทธบาท,รพท.</t>
  </si>
  <si>
    <t>แก่งคอย,รพช.</t>
  </si>
  <si>
    <t>หนองแค,รพช.</t>
  </si>
  <si>
    <t>วิหารแดง,รพช.</t>
  </si>
  <si>
    <t>หนองแซง,รพช.</t>
  </si>
  <si>
    <t>บ้านหมอ,รพช.</t>
  </si>
  <si>
    <t>ดอนพุด,รพช.</t>
  </si>
  <si>
    <t>หนองโดน,รพช.</t>
  </si>
  <si>
    <t>เสาไห้,รพช.</t>
  </si>
  <si>
    <t>มวกเหล็ก,รพช.</t>
  </si>
  <si>
    <t>วังม่วง,รพช.</t>
  </si>
  <si>
    <t>สิงห์บุรี,รพท.</t>
  </si>
  <si>
    <t>อินทร์บุรี,รพท.</t>
  </si>
  <si>
    <t>บางระจัน,รพช.</t>
  </si>
  <si>
    <t>ค่ายบางระจัน,รพช.</t>
  </si>
  <si>
    <t>พรหมบุรี,รพช.</t>
  </si>
  <si>
    <t>ท่าช้าง,รพช.</t>
  </si>
  <si>
    <t>อ่างทอง,รพท.</t>
  </si>
  <si>
    <t>ไชโย,รพช.</t>
  </si>
  <si>
    <t>ป่าโมก,รพช.</t>
  </si>
  <si>
    <t>โพธิ์ทอง,รพช.</t>
  </si>
  <si>
    <t>แสวงหา,รพช.</t>
  </si>
  <si>
    <t>วิเศษชัยชาญ,รพช.</t>
  </si>
  <si>
    <t>สามโก้,รพช.</t>
  </si>
  <si>
    <t>พหลพลพยุหเสนา,รพท.</t>
  </si>
  <si>
    <t>มะการักษ์,รพท.</t>
  </si>
  <si>
    <t>ไทรโยค,รพช.</t>
  </si>
  <si>
    <t>สมเด็จพระปิยะมหาราชรมณียเขต,รพช.</t>
  </si>
  <si>
    <t>บ่อพลอย,รพช.</t>
  </si>
  <si>
    <t>ท่ากระดาน,รพช.</t>
  </si>
  <si>
    <t>สมเด็จพระสังฆราชองค์ที่ ๑๙,รพช.</t>
  </si>
  <si>
    <t>ทองผาภูมิ,รพช.</t>
  </si>
  <si>
    <t>สังขละบุรี,รพช.</t>
  </si>
  <si>
    <t>เจ้าคุณไพบูลย์พนมทวน,รพช.</t>
  </si>
  <si>
    <t>เลาขวัญ,รพช.</t>
  </si>
  <si>
    <t>ด่านมะขามเตี้ย,รพช.</t>
  </si>
  <si>
    <t>สถานพระบารมี,รพช.</t>
  </si>
  <si>
    <t>ศุกร์ศิริศรีสวัสดิ์,รพช.</t>
  </si>
  <si>
    <t>ห้วยกระเจา เฉลิมพระเกียรติ 80 พรรษา,รพช.</t>
  </si>
  <si>
    <t>นครปฐม,รพศ.</t>
  </si>
  <si>
    <t>กำแพงแสน,รพช.</t>
  </si>
  <si>
    <t>นครชัยศรี,รพช.</t>
  </si>
  <si>
    <t>ห้วยพลู,รพช.</t>
  </si>
  <si>
    <t>ดอนตูม,รพช.</t>
  </si>
  <si>
    <t>บางเลน,รพช.</t>
  </si>
  <si>
    <t>สามพราน,รพช.</t>
  </si>
  <si>
    <t>พุทธมณฑล,รพช.</t>
  </si>
  <si>
    <t>หลวงพ่อเปิ่น,รพช.</t>
  </si>
  <si>
    <t>ประจวบคีรีขันธ์,รพท.</t>
  </si>
  <si>
    <t>กุยบุรี,รพช.</t>
  </si>
  <si>
    <t>ทับสะแก,รพช.</t>
  </si>
  <si>
    <t>บางสะพาน,รพช.</t>
  </si>
  <si>
    <t>บางสะพานน้อย,รพช.</t>
  </si>
  <si>
    <t>ปราณบุรี,รพช.</t>
  </si>
  <si>
    <t>หัวหิน,รพท.</t>
  </si>
  <si>
    <t>สามร้อยยอด,รพช.</t>
  </si>
  <si>
    <t>พระจอมเกล้า,รพท.</t>
  </si>
  <si>
    <t>เขาย้อย,รพช.</t>
  </si>
  <si>
    <t>หนองหญ้าปล้อง,รพช.</t>
  </si>
  <si>
    <t>ชะอำ,รพช.</t>
  </si>
  <si>
    <t>ท่ายาง,รพช.</t>
  </si>
  <si>
    <t>บ้านลาด,รพช.</t>
  </si>
  <si>
    <t>บ้านแหลม,รพช.</t>
  </si>
  <si>
    <t>แก่งกระจาน,รพช.</t>
  </si>
  <si>
    <t>ราชบุรี,รพศ.</t>
  </si>
  <si>
    <t>ดำเนินสะดวก,รพท.</t>
  </si>
  <si>
    <t>บ้านโป่ง,รพท.</t>
  </si>
  <si>
    <t>โพธาราม,รพท.</t>
  </si>
  <si>
    <t>สวนผึ้ง,รพช.</t>
  </si>
  <si>
    <t>บางแพ,รพช.</t>
  </si>
  <si>
    <t>เจ็ดเสมียน,รพช.</t>
  </si>
  <si>
    <t>ปากท่อ,รพช.</t>
  </si>
  <si>
    <t>วัดเพลง,รพช.</t>
  </si>
  <si>
    <t>สมเด็จพระยุพราชจอมบึง,รพช.</t>
  </si>
  <si>
    <t>สมเด็จพระพุทธเลิศหล้า,รพท.</t>
  </si>
  <si>
    <t>นภาลัย,รพช.</t>
  </si>
  <si>
    <t>อัมพวา,รพช.</t>
  </si>
  <si>
    <t>สมุทรสาคร,รพท.</t>
  </si>
  <si>
    <t>กระทุ่มแบน,รพท.</t>
  </si>
  <si>
    <t>เจ้าพระยายมราช,รพศ.</t>
  </si>
  <si>
    <t>สมเด็จพระสังฆราชองค์ที่17,รพท.</t>
  </si>
  <si>
    <t>เดิมบางนางบวช,รพช.</t>
  </si>
  <si>
    <t>ด่านช้าง,รพช.</t>
  </si>
  <si>
    <t>บางปลาม้า,รพช.</t>
  </si>
  <si>
    <t>ศรีประจันต์,รพช.</t>
  </si>
  <si>
    <t>ดอนเจดีย์,รพช.</t>
  </si>
  <si>
    <t>สามชุก,รพช.</t>
  </si>
  <si>
    <t>อู่ทอง,รพช.</t>
  </si>
  <si>
    <t>หนองหญ้าไซ,รพช.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</si>
  <si>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</si>
  <si>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</si>
  <si>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</si>
  <si>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</si>
  <si>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</si>
  <si>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</si>
  <si>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</si>
  <si>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</si>
  <si>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</si>
  <si>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</si>
  <si>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</si>
  <si>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</si>
  <si>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</si>
  <si>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</si>
  <si>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</si>
  <si>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</si>
  <si>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</si>
  <si>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</si>
  <si>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</si>
  <si>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</si>
  <si>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</si>
  <si>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</si>
  <si>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ชลบุรี,รพศ.</t>
  </si>
  <si>
    <t>บ้านบึง,รพช.</t>
  </si>
  <si>
    <t>หนองใหญ่,รพช.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</si>
  <si>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</si>
  <si>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</si>
  <si>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</si>
  <si>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</si>
  <si>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</si>
  <si>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</si>
  <si>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</si>
  <si>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</si>
  <si>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</si>
  <si>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</si>
  <si>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</si>
  <si>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</si>
  <si>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</si>
  <si>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</si>
  <si>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</si>
  <si>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เจ้าพระยาอภัยภูเบศร,รพศ.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</si>
  <si>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</si>
  <si>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</si>
  <si>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</si>
  <si>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</si>
  <si>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</si>
  <si>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ระยอง,รพศ.</t>
  </si>
  <si>
    <t>บ้านฉาง,รพช.</t>
  </si>
  <si>
    <t>วังจันทร์,รพช.</t>
  </si>
  <si>
    <t>บ้านค่าย,รพช.</t>
  </si>
  <si>
    <t>เขาชะเมา เฉลิมพระเกียรติ 80 พรรษา,รพช.</t>
  </si>
  <si>
    <t>นิคมพัฒนา,รพช.</t>
  </si>
  <si>
    <t>ปลวกแดง,รพช.</t>
  </si>
  <si>
    <t>สมุทรปราการ,รพท.</t>
  </si>
  <si>
    <t>บางบ่อ,รพช.</t>
  </si>
  <si>
    <t>บางจาก,รพช.</t>
  </si>
  <si>
    <t>พระสมุทรเจดีย์,รพช.</t>
  </si>
  <si>
    <t>บางเสาธง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</si>
  <si>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</si>
  <si>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</si>
  <si>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</si>
  <si>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</si>
  <si>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</si>
  <si>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เขาฉกรรจ์,รพช.</t>
  </si>
  <si>
    <t>กาฬสินธุ์,รพท.</t>
  </si>
  <si>
    <t>นามน,รพช.</t>
  </si>
  <si>
    <t>กมลาไสย</t>
  </si>
  <si>
    <t>ร่องคำ,รพช.</t>
  </si>
  <si>
    <t>เขาวง,รพช.</t>
  </si>
  <si>
    <t>ยางตลาด,รพช.</t>
  </si>
  <si>
    <t>ห้วยเม็ก,รพช.</t>
  </si>
  <si>
    <t>สหัสขันธ์,รพช.</t>
  </si>
  <si>
    <t>คำม่วง,รพช.</t>
  </si>
  <si>
    <t>ท่าคันโท,รพช.</t>
  </si>
  <si>
    <t>หนองกุงศรี,รพช.</t>
  </si>
  <si>
    <t>สมเด็จ,รพช.</t>
  </si>
  <si>
    <t>ห้วยผึ้ง,รพช.</t>
  </si>
  <si>
    <t>สมเด็จพระยุพราชกุฉินารายณ์,รพช.</t>
  </si>
  <si>
    <t>ขอนแก่น,รพศ.</t>
  </si>
  <si>
    <t>บ้านฝาง,รพช.</t>
  </si>
  <si>
    <t>พระยืน,รพช.</t>
  </si>
  <si>
    <t>หนองเรือ,รพช.</t>
  </si>
  <si>
    <t>สีชมพู,รพช.</t>
  </si>
  <si>
    <t>น้ำพอง,รพช.</t>
  </si>
  <si>
    <t>อุบลรัตน์,รพช.</t>
  </si>
  <si>
    <t>บ้านไผ่,รพช.</t>
  </si>
  <si>
    <t>เปือยน้อย,รพช.</t>
  </si>
  <si>
    <t>พล,รพช.</t>
  </si>
  <si>
    <t>แวงใหญ่,รพช.</t>
  </si>
  <si>
    <t>แวงน้อย,รพช.</t>
  </si>
  <si>
    <t>หนองสองห้อง,รพช.</t>
  </si>
  <si>
    <t>ภูเวียง,รพช.</t>
  </si>
  <si>
    <t>มัญจาคีรี,รพช.</t>
  </si>
  <si>
    <t>ชนบท,รพช.</t>
  </si>
  <si>
    <t>เขาสวนกวาง,รพช.</t>
  </si>
  <si>
    <t>ภูผาม่าน,รพช.</t>
  </si>
  <si>
    <t>สมเด็จพระยุพราชกระนวน,รพช.</t>
  </si>
  <si>
    <t>สิรินธร(ภาคตะวันออกเฉียงเหนือ),รพท.</t>
  </si>
  <si>
    <t>ซำสูง,รพช.</t>
  </si>
  <si>
    <t>มหาสารคาม,รพท.</t>
  </si>
  <si>
    <t>แกดำ,รพช.</t>
  </si>
  <si>
    <t>โกสุมพิสัย,รพช.</t>
  </si>
  <si>
    <t>กันทรวิชัย,รพช.</t>
  </si>
  <si>
    <t>เชียงยืน,รพช.</t>
  </si>
  <si>
    <t>บรบือ,รพช.</t>
  </si>
  <si>
    <t>นาเชือก,รพช.</t>
  </si>
  <si>
    <t>พยัคฆภูมิพิสัย,รพช.</t>
  </si>
  <si>
    <t>วาปีปทุม,รพช.</t>
  </si>
  <si>
    <t>นาดูน,รพช.</t>
  </si>
  <si>
    <t>ยางสีสุราช,รพช.</t>
  </si>
  <si>
    <t>ร้อยเอ็ด,รพท.</t>
  </si>
  <si>
    <t>เกษตรวิสัย,รพช.</t>
  </si>
  <si>
    <t>ปทุมรัตต์,รพช.</t>
  </si>
  <si>
    <t>จตุรพักตรพิมาน,รพช.</t>
  </si>
  <si>
    <t>ธวัชบุรี,รพช.</t>
  </si>
  <si>
    <t>พนมไพร,รพช.</t>
  </si>
  <si>
    <t>โพนทอง,รพช.</t>
  </si>
  <si>
    <t>โพธิ์ชัย,รพช.</t>
  </si>
  <si>
    <t>หนองพอก,รพช.</t>
  </si>
  <si>
    <t>เสลภูมิ,รพช.</t>
  </si>
  <si>
    <t>สุวรรณภูมิ,รพช.</t>
  </si>
  <si>
    <t>เมืองสรวง,รพช.</t>
  </si>
  <si>
    <t>โพนทราย,รพช.</t>
  </si>
  <si>
    <t>อาจสามารถ,รพช.</t>
  </si>
  <si>
    <t>เมยวดี,รพช.</t>
  </si>
  <si>
    <t>ศรีสมเด็จ,รพช.</t>
  </si>
  <si>
    <t>จังหาร,รพช.</t>
  </si>
  <si>
    <t>ทุ่งเขาหลวง</t>
  </si>
  <si>
    <t>หนองฮี</t>
  </si>
  <si>
    <t>นครพนม,รพท.</t>
  </si>
  <si>
    <t>ปลาปาก,รพช.</t>
  </si>
  <si>
    <t>ท่าอุเทน,รพช.</t>
  </si>
  <si>
    <t>บ้านแพง,รพช.</t>
  </si>
  <si>
    <t>นาทม,รพช.</t>
  </si>
  <si>
    <t>เรณูนคร,รพช.</t>
  </si>
  <si>
    <t>นาแก,รพช.</t>
  </si>
  <si>
    <t>ศรีสงคราม,รพช.</t>
  </si>
  <si>
    <t>นาหว้า,รพช.</t>
  </si>
  <si>
    <t>โพนสวรรค์,รพช.</t>
  </si>
  <si>
    <t>สมเด็จพระยุพราชธาตุพนม,รพช.</t>
  </si>
  <si>
    <t>บึงกาฬ,รพท.</t>
  </si>
  <si>
    <t>พรเจริญ,รพช.</t>
  </si>
  <si>
    <t>โซ่พิสัย,รพช.</t>
  </si>
  <si>
    <t>เซกา,รพช.</t>
  </si>
  <si>
    <t>ปากคาด,รพช.</t>
  </si>
  <si>
    <t>บึงโขงหลง,รพช.</t>
  </si>
  <si>
    <t>ศรีวิไล,รพช.</t>
  </si>
  <si>
    <t>บุ่งคล้า,รพช.</t>
  </si>
  <si>
    <t>เลย,รพท.</t>
  </si>
  <si>
    <t>นาด้วง,รพช.</t>
  </si>
  <si>
    <t>เชียงคาน,รพช.</t>
  </si>
  <si>
    <t>ปากชม,รพช.</t>
  </si>
  <si>
    <t>นาแห้ว,รพช.</t>
  </si>
  <si>
    <t>ภูเรือ,รพช.</t>
  </si>
  <si>
    <t>ท่าลี่,รพช.</t>
  </si>
  <si>
    <t>วังสะพุง,รพช.</t>
  </si>
  <si>
    <t>ภูกระดึง,รพช.</t>
  </si>
  <si>
    <t>ภูหลวง,รพช.</t>
  </si>
  <si>
    <t>ผาขาว,รพช.</t>
  </si>
  <si>
    <t>สมเด็จพระยุพราชด่านซ้าย,รพช.</t>
  </si>
  <si>
    <t>เอราวัณ,รพช.</t>
  </si>
  <si>
    <t>สกลนคร,รพศ.</t>
  </si>
  <si>
    <t>กุสุมาลย์,รพช.</t>
  </si>
  <si>
    <t>กุดบาก,รพช.</t>
  </si>
  <si>
    <t>พระอาจารย์ฝั้นอาจาโร,รพช.</t>
  </si>
  <si>
    <t>พังโคน,รพช.</t>
  </si>
  <si>
    <t>วาริชภูมิ,รพช.</t>
  </si>
  <si>
    <t>นิคมน้ำอูน,รพช.</t>
  </si>
  <si>
    <t>วานรนิวาส,รพช.</t>
  </si>
  <si>
    <t>คำตากล้า,รพช.</t>
  </si>
  <si>
    <t>บ้านม่วง,รพช.</t>
  </si>
  <si>
    <t>อากาศอำนวย,รพช.</t>
  </si>
  <si>
    <t>ส่องดาว,รพช.</t>
  </si>
  <si>
    <t>เต่างอย,รพช.</t>
  </si>
  <si>
    <t>โคกศรีสุพรรณ,รพช.</t>
  </si>
  <si>
    <t>เจริญศิลป์,รพช.</t>
  </si>
  <si>
    <t>โพนนาแก้ว,รพช.</t>
  </si>
  <si>
    <t>พระอาจารย์แบน  ธนากโร,รพช.</t>
  </si>
  <si>
    <t>หนองคาย,รพท.</t>
  </si>
  <si>
    <t>โพนพิสัย,รพช.</t>
  </si>
  <si>
    <t>ศรีเชียงใหม่,รพช.</t>
  </si>
  <si>
    <t>สังคม,รพช.</t>
  </si>
  <si>
    <t>สมเด็จพระยุพราชท่าบ่อ,รพช.</t>
  </si>
  <si>
    <t>สระใคร,รพช.</t>
  </si>
  <si>
    <t>หนองบัวลำภู,รพท.</t>
  </si>
  <si>
    <t>นากลาง,รพช.</t>
  </si>
  <si>
    <t>โนนสัง,รพช.</t>
  </si>
  <si>
    <t>ศรีบุญเรือง,รพช.</t>
  </si>
  <si>
    <t>สุวรรณคูหา,รพช.</t>
  </si>
  <si>
    <t>นาวัง เฉลิมพระเกียรติ 80 พรรษา,รพช.</t>
  </si>
  <si>
    <t>อุดรธานี,รพศ.</t>
  </si>
  <si>
    <t>กุดจับ,รพช.</t>
  </si>
  <si>
    <t>หนองวัวซอ,รพช.</t>
  </si>
  <si>
    <t>ห้วยเกิ้ง,รพช.</t>
  </si>
  <si>
    <t>โนนสะอาด,รพช.</t>
  </si>
  <si>
    <t>หนองหาน,รพช.</t>
  </si>
  <si>
    <t>ทุ่งฝน,รพช.</t>
  </si>
  <si>
    <t>ไชยวาน,รพช.</t>
  </si>
  <si>
    <t>ศรีธาตุ,รพช.</t>
  </si>
  <si>
    <t>วังสามหมอ,รพช.</t>
  </si>
  <si>
    <t>บ้านผือ,รพช.</t>
  </si>
  <si>
    <t>น้ำโสม,รพช.</t>
  </si>
  <si>
    <t>เพ็ญ,รพช.</t>
  </si>
  <si>
    <t>สร้างคอม,รพช.</t>
  </si>
  <si>
    <t>หนองแสง,รพช.</t>
  </si>
  <si>
    <t>นายูง,รพช.</t>
  </si>
  <si>
    <t>พิบูลย์รักษ์,รพช.</t>
  </si>
  <si>
    <t>สมเด็จพระยุพราชบ้านดุง,รพช.</t>
  </si>
  <si>
    <t>กู่แก้ว</t>
  </si>
  <si>
    <t>ประจักษ์ศิลปาคม</t>
  </si>
  <si>
    <t>ซับใหญ่</t>
  </si>
  <si>
    <t>ชัยภูมิ,รพท.</t>
  </si>
  <si>
    <t>บ้านเขว้า,รพช.</t>
  </si>
  <si>
    <t>คอนสวรรค์,รพช.</t>
  </si>
  <si>
    <t>เกษตรสมบูรณ์,รพช.</t>
  </si>
  <si>
    <t>หนองบัวแดง,รพช.</t>
  </si>
  <si>
    <t>จัตุรัส,รพช.</t>
  </si>
  <si>
    <t>บำเหน็จณรงค์,รพช.</t>
  </si>
  <si>
    <t>หนองบัวระเหว,รพช.</t>
  </si>
  <si>
    <t>เทพสถิต,รพช.</t>
  </si>
  <si>
    <t>บ้านแท่น,รพช.</t>
  </si>
  <si>
    <t>แก้งคร้อ,รพช.</t>
  </si>
  <si>
    <t>คอนสาร,รพช.</t>
  </si>
  <si>
    <t>ภักดีชุมพล,รพช.</t>
  </si>
  <si>
    <t>เนินสง่า,รพช.</t>
  </si>
  <si>
    <t>มหาราชนครราชสีมา,รพศ.</t>
  </si>
  <si>
    <t>ครบุรี,รพช.</t>
  </si>
  <si>
    <t>เสิงสาง,รพช.</t>
  </si>
  <si>
    <t>คง,รพช.</t>
  </si>
  <si>
    <t>บ้านเหลื่อม,รพช.</t>
  </si>
  <si>
    <t>จักราช,รพช.</t>
  </si>
  <si>
    <t>โชคชัย,รพช.</t>
  </si>
  <si>
    <t>ด่านขุนทด,รพช.</t>
  </si>
  <si>
    <t>โนนไทย,รพช.</t>
  </si>
  <si>
    <t>โนนสูง,รพช.</t>
  </si>
  <si>
    <t>ขามสะแกแสง,รพช.</t>
  </si>
  <si>
    <t>บัวใหญ่,รพช.</t>
  </si>
  <si>
    <t>ประทาย,รพช.</t>
  </si>
  <si>
    <t>ปักธงชัย,รพช.</t>
  </si>
  <si>
    <t>พิมาย,รพช.</t>
  </si>
  <si>
    <t>ห้วยแถลง,รพช.</t>
  </si>
  <si>
    <t>ชุมพวง,รพช.</t>
  </si>
  <si>
    <t>สูงเนิน,รพช.</t>
  </si>
  <si>
    <t>ขามทะเลสอ,รพช.</t>
  </si>
  <si>
    <t>สีคิ้ว,รพช.</t>
  </si>
  <si>
    <t>แก้งสนามนาง,รพช.</t>
  </si>
  <si>
    <t>โนนแดง,รพช.</t>
  </si>
  <si>
    <t>วังน้ำเขียว,รพช.</t>
  </si>
  <si>
    <t>ลำทะเมนชัย,รพช.</t>
  </si>
  <si>
    <t>พระทองคำ เฉลิมพระเกียรติ 80 พรรษา,รพช.</t>
  </si>
  <si>
    <t>เทพรัตน์นครราชสีมา,รพท.</t>
  </si>
  <si>
    <t>เฉลิมพระเกียรติ,รพช.</t>
  </si>
  <si>
    <t>บัวลาย</t>
  </si>
  <si>
    <t>สีดา</t>
  </si>
  <si>
    <t>เทพารักษ์</t>
  </si>
  <si>
    <t>บุรีรัมย์,รพศ.</t>
  </si>
  <si>
    <t>คูเมือง,รพช.</t>
  </si>
  <si>
    <t>กระสัง,รพช.</t>
  </si>
  <si>
    <t>หนองกี่,รพช.</t>
  </si>
  <si>
    <t>ละหานทราย,รพช.</t>
  </si>
  <si>
    <t>ประโคนชัย,รพช.</t>
  </si>
  <si>
    <t>บ้านกรวด,รพช.</t>
  </si>
  <si>
    <t>พุทไธสง,รพช.</t>
  </si>
  <si>
    <t>ลำปลายมาศ,รพช.</t>
  </si>
  <si>
    <t>สตึก,รพช.</t>
  </si>
  <si>
    <t>ปะคำ,รพช.</t>
  </si>
  <si>
    <t>นาโพธิ์,รพช.</t>
  </si>
  <si>
    <t>หนองหงส์,รพช.</t>
  </si>
  <si>
    <t>พลับพลาชัย,รพช.</t>
  </si>
  <si>
    <t>ห้วยราช,รพช.</t>
  </si>
  <si>
    <t>โนนสุวรรณ,รพช.</t>
  </si>
  <si>
    <t>ชำนิ,รพช.</t>
  </si>
  <si>
    <t>บ้านใหม่ไชยพจน์,รพช.</t>
  </si>
  <si>
    <t>โนนดินแดง,รพช.</t>
  </si>
  <si>
    <t>เฉลิมพระเกียรติ(บุรีรัมย์),รพช.</t>
  </si>
  <si>
    <t>บ้านด่าน</t>
  </si>
  <si>
    <t>สุรินทร์,รพศ.</t>
  </si>
  <si>
    <t>ชุมพลบุรี,รพช.</t>
  </si>
  <si>
    <t>ท่าตูม,รพช.</t>
  </si>
  <si>
    <t>จอมพระ,รพช.</t>
  </si>
  <si>
    <t>กาบเชิง,รพช.</t>
  </si>
  <si>
    <t>รัตนบุรี,รพช.</t>
  </si>
  <si>
    <t>สนม,รพช.</t>
  </si>
  <si>
    <t>ศีขรภูมิ,รพช.</t>
  </si>
  <si>
    <t>สังขะ,รพช.</t>
  </si>
  <si>
    <t>ลำดวน,รพช.</t>
  </si>
  <si>
    <t>สำโรงทาบ,รพช.</t>
  </si>
  <si>
    <t>บัวเชด,รพช.</t>
  </si>
  <si>
    <t>พนมดงรัก เฉลิมพระเกียรติ 80 พรรษา,รพช.</t>
  </si>
  <si>
    <t>เขวาสินรินทร์</t>
  </si>
  <si>
    <t>ศรีณรงค์</t>
  </si>
  <si>
    <t>โนนนารายณ์</t>
  </si>
  <si>
    <t>มุกดาหาร,รพท.</t>
  </si>
  <si>
    <t>นิคมคำสร้อย,รพช.</t>
  </si>
  <si>
    <t>ดอนตาล,รพช.</t>
  </si>
  <si>
    <t>ดงหลวง,รพช.</t>
  </si>
  <si>
    <t>คำชะอี,รพช.</t>
  </si>
  <si>
    <t>หว้านใหญ่,รพช.</t>
  </si>
  <si>
    <t>หนองสูง,รพช.</t>
  </si>
  <si>
    <t>ยโสธร,รพท.</t>
  </si>
  <si>
    <t>ทรายมูล,รพช.</t>
  </si>
  <si>
    <t>กุดชุม,รพช.</t>
  </si>
  <si>
    <t>คำเขื่อนแก้ว,รพช.</t>
  </si>
  <si>
    <t>ป่าติ้ว,รพช.</t>
  </si>
  <si>
    <t>มหาชนะชัย,รพช.</t>
  </si>
  <si>
    <t>ค้อวัง,รพช.</t>
  </si>
  <si>
    <t>ไทยเจริญ,รพช.</t>
  </si>
  <si>
    <t>สมเด็จพระยุพราชเลิงนกทา,รพช.</t>
  </si>
  <si>
    <t>ศรีสะเกษ,รพท.</t>
  </si>
  <si>
    <t>ยางชุมน้อย,รพช.</t>
  </si>
  <si>
    <t>กันทรารมย์,รพช.</t>
  </si>
  <si>
    <t>กันทรลักษ์,รพช.</t>
  </si>
  <si>
    <t>ขุขันธ์,รพช.</t>
  </si>
  <si>
    <t>ไพรบึง,รพช.</t>
  </si>
  <si>
    <t>ปรางค์กู่,รพช.</t>
  </si>
  <si>
    <t>ขุนหาญ,รพช.</t>
  </si>
  <si>
    <t>ราษีไศล,รพช.</t>
  </si>
  <si>
    <t>อุทุมพรพิสัย,รพช.</t>
  </si>
  <si>
    <t>บึงบูรพ์,รพช.</t>
  </si>
  <si>
    <t>ห้วยทับทัน,รพช.</t>
  </si>
  <si>
    <t>โนนคูณ,รพช.</t>
  </si>
  <si>
    <t>ศรีรัตนะ,รพช.</t>
  </si>
  <si>
    <t>วังหิน,รพช.</t>
  </si>
  <si>
    <t>น้ำเกลี้ยง,รพช.</t>
  </si>
  <si>
    <t>ภูสิงห์,รพช.</t>
  </si>
  <si>
    <t>เมืองจันทร์,รพช.</t>
  </si>
  <si>
    <t>เบญจลักษ์เฉลิมพระเกียรติ 80 พรรษา,รพช.</t>
  </si>
  <si>
    <t>โพธิ์ศรีสุวรรณ</t>
  </si>
  <si>
    <t>อำนาจเจริญ,รพท.</t>
  </si>
  <si>
    <t>ชานุมาน,รพช.</t>
  </si>
  <si>
    <t>ปทุมราชวงศา,รพช.</t>
  </si>
  <si>
    <t>พนา,รพช.</t>
  </si>
  <si>
    <t>เสนางคนิคม,รพช.</t>
  </si>
  <si>
    <t>หัวตะพาน,รพช.</t>
  </si>
  <si>
    <t>ลืออำนาจ,รพช.</t>
  </si>
  <si>
    <t>สรรพสิทธิประสงค์,รพศ.</t>
  </si>
  <si>
    <t>ศรีเมืองใหม่,รพช.</t>
  </si>
  <si>
    <t>โขงเจียม,รพช.</t>
  </si>
  <si>
    <t>เขื่องใน,รพช.</t>
  </si>
  <si>
    <t>เขมราฐ,รพช.</t>
  </si>
  <si>
    <t>นาจะหลวย,รพช.</t>
  </si>
  <si>
    <t>น้ำยืน,รพช.</t>
  </si>
  <si>
    <t>บุณฑริก,รพช.</t>
  </si>
  <si>
    <t>ตระการพืชผล,รพช.</t>
  </si>
  <si>
    <t>กุดข้าวปุ้น,รพช.</t>
  </si>
  <si>
    <t>ม่วงสามสิบ,รพช.</t>
  </si>
  <si>
    <t>พิบูลมังสาหาร,รพช.</t>
  </si>
  <si>
    <t>ตาลสุม,รพช.</t>
  </si>
  <si>
    <t>โพธิ์ไทร,รพช.</t>
  </si>
  <si>
    <t>สำโรง,รพช.</t>
  </si>
  <si>
    <t>ดอนมดแดง,รพช.</t>
  </si>
  <si>
    <t>สิรินธร,รพช.</t>
  </si>
  <si>
    <t>ทุ่งศรีอุดม,รพช.</t>
  </si>
  <si>
    <t>นาตาล,รพช.</t>
  </si>
  <si>
    <t>สว่างวีระวงศ์</t>
  </si>
  <si>
    <t>น้ำขุ่น</t>
  </si>
  <si>
    <t>เหล่าเสือโก้ก</t>
  </si>
  <si>
    <t>กระบี่,รพท.</t>
  </si>
  <si>
    <t>เขาพนม,รพช.</t>
  </si>
  <si>
    <t>เกาะลันตา,รพช.</t>
  </si>
  <si>
    <t>คลองท่อม,รพช.</t>
  </si>
  <si>
    <t>อ่าวลึก,รพช.</t>
  </si>
  <si>
    <t>ปลายพระยา,รพช.</t>
  </si>
  <si>
    <t>ลำทับ,รพช.</t>
  </si>
  <si>
    <t>เหนือคลอง,รพช.</t>
  </si>
  <si>
    <t>ชุมพรเขตรอุดมศักดิ์,รพท.</t>
  </si>
  <si>
    <t>ปากน้ำชุมพร,รพช.</t>
  </si>
  <si>
    <t>ท่าแซะ,รพช.</t>
  </si>
  <si>
    <t>ปะทิว,รพช.</t>
  </si>
  <si>
    <t>มาบอำมฤต,รพช.</t>
  </si>
  <si>
    <t>หลังสวน,รพช.</t>
  </si>
  <si>
    <t>ปากน้ำหลังสวน,รพช.</t>
  </si>
  <si>
    <t>ละแม,รพช.</t>
  </si>
  <si>
    <t>พะโต๊ะ,รพช.</t>
  </si>
  <si>
    <t>สวี,รพช.</t>
  </si>
  <si>
    <t>ทุ่งตะโก,รพช.</t>
  </si>
  <si>
    <t>มหาราชนครศรีธรรมราช,รพศ.</t>
  </si>
  <si>
    <t>พรหมคีรี,รพช.</t>
  </si>
  <si>
    <t>ลานสะกา,รพช.</t>
  </si>
  <si>
    <t>สมเด็จพระยุพราชฉวาง,รพช.</t>
  </si>
  <si>
    <t>พิปูน,รพช.</t>
  </si>
  <si>
    <t>เชียรใหญ่,รพช.</t>
  </si>
  <si>
    <t>ชะอวด,รพช.</t>
  </si>
  <si>
    <t>ท่าศาลา,รพช.</t>
  </si>
  <si>
    <t>นาบอน,รพช.</t>
  </si>
  <si>
    <t>ทุ่งใหญ่,รพช.</t>
  </si>
  <si>
    <t>ปากพนัง,รพช.</t>
  </si>
  <si>
    <t>ร่อนพิบูลย์,รพช.</t>
  </si>
  <si>
    <t>ขนอม,รพช.</t>
  </si>
  <si>
    <t>หัวไทร,รพช.</t>
  </si>
  <si>
    <t>บางขัน,รพช.</t>
  </si>
  <si>
    <t>ถ้ำพรรณรา,รพช.</t>
  </si>
  <si>
    <t>จุฬาภรณ์,รพช.</t>
  </si>
  <si>
    <t>พังงา,รพท.</t>
  </si>
  <si>
    <t>ตะกั่วป่า,รพท.</t>
  </si>
  <si>
    <t>เกาะยาวชัยพัฒน์,รพช.</t>
  </si>
  <si>
    <t>กะปงชัยพัฒน์,รพช.</t>
  </si>
  <si>
    <t>ตะกั่วทุ่ง,รพช.</t>
  </si>
  <si>
    <t>คุระบุรีชัยพัฒน์,รพช.</t>
  </si>
  <si>
    <t>ทับปุด,รพช.</t>
  </si>
  <si>
    <t>ท้ายเหมืองชัยพัฒน์,รพช.</t>
  </si>
  <si>
    <t>วชิระภูเก็ต,รพศ.</t>
  </si>
  <si>
    <t>ป่าตอง,รพช.</t>
  </si>
  <si>
    <t>ถลาง,รพช.</t>
  </si>
  <si>
    <t>ระนอง,รพท.</t>
  </si>
  <si>
    <t>ละอุ่น,รพช.</t>
  </si>
  <si>
    <t>กะเปอร์,รพช.</t>
  </si>
  <si>
    <t>กระบุรี,รพช.</t>
  </si>
  <si>
    <t>สุขสำราญ,รพช.</t>
  </si>
  <si>
    <t>สุราษฎร์ธานี,รพศ.</t>
  </si>
  <si>
    <t>เกาะสมุย,รพท.</t>
  </si>
  <si>
    <t>กาญจนดิษฐ์,รพช.</t>
  </si>
  <si>
    <t>ดอนสัก,รพช.</t>
  </si>
  <si>
    <t>ไชยา,รพช.</t>
  </si>
  <si>
    <t>ท่าชนะ,รพช.</t>
  </si>
  <si>
    <t>คีรีรัฐนิคม,รพช.</t>
  </si>
  <si>
    <t>บ้านตาขุน,รพช.</t>
  </si>
  <si>
    <t>พนม,รพช.</t>
  </si>
  <si>
    <t>ท่าฉาง,รพช.</t>
  </si>
  <si>
    <t>บ้านนาสาร,รพช.</t>
  </si>
  <si>
    <t>บ้านนาเดิม,รพช.</t>
  </si>
  <si>
    <t>เคียนซา,รพช.</t>
  </si>
  <si>
    <t>พระแสง,รพช.</t>
  </si>
  <si>
    <t>พุนพิน,รพช.</t>
  </si>
  <si>
    <t>ชัยบุรี,รพช.</t>
  </si>
  <si>
    <t>สมเด็จพระยุพราชเวียงสระ,รพช.</t>
  </si>
  <si>
    <t>วิภาวดี,รพช.</t>
  </si>
  <si>
    <t>ท่าโรงช้าง,รพช.</t>
  </si>
  <si>
    <t>เกาะพงัน,รพช.</t>
  </si>
  <si>
    <t>ตรัง,รพศ.</t>
  </si>
  <si>
    <t>กันตัง,รพช.</t>
  </si>
  <si>
    <t>ย่านตาขาว,รพช.</t>
  </si>
  <si>
    <t>ปะเหลียน,รพช.</t>
  </si>
  <si>
    <t>สิเกา,รพช.</t>
  </si>
  <si>
    <t>ห้วยยอด,รพช.</t>
  </si>
  <si>
    <t>วังวิเศษ,รพช.</t>
  </si>
  <si>
    <t>นาโยง,รพช.</t>
  </si>
  <si>
    <t>รัษฎา,รพช.</t>
  </si>
  <si>
    <t>หาดสำราญเฉลิมพระเกียรติ 80 พรรษา,รพช.</t>
  </si>
  <si>
    <t>นราธิวาสราชนครินทร์,รพท.</t>
  </si>
  <si>
    <t>สุไหงโก-ลก,รพท.</t>
  </si>
  <si>
    <t>ตากใบ,รพช.</t>
  </si>
  <si>
    <t>บาเจาะ,รพช.</t>
  </si>
  <si>
    <t>ระแงะ,รพช.</t>
  </si>
  <si>
    <t>รือเสาะ,รพช.</t>
  </si>
  <si>
    <t>ศรีสาคร,รพช.</t>
  </si>
  <si>
    <t>แว้ง,รพช.</t>
  </si>
  <si>
    <t>สุคิริน,รพช.</t>
  </si>
  <si>
    <t>สุไหงปาดี,รพช.</t>
  </si>
  <si>
    <t>จะแนะ,รพช.</t>
  </si>
  <si>
    <t>เจาะไอร้อง,รพช.</t>
  </si>
  <si>
    <t>ยี่งอเฉลิมพระเกียรติ 80 พรรษา,รพช.</t>
  </si>
  <si>
    <t>ปัตตานี,รพท.</t>
  </si>
  <si>
    <t>โคกโพธิ์,รพช.</t>
  </si>
  <si>
    <t>หนองจิก,รพช.</t>
  </si>
  <si>
    <t>ปะนาเระ,รพช.</t>
  </si>
  <si>
    <t>มายอ,รพช.</t>
  </si>
  <si>
    <t>ทุ่งยางแดง,รพช.</t>
  </si>
  <si>
    <t>ไม้แก่น,รพช.</t>
  </si>
  <si>
    <t>ยะหริ่ง,รพช.</t>
  </si>
  <si>
    <t>ยะรัง,รพช.</t>
  </si>
  <si>
    <t>แม่ลาน,รพช.</t>
  </si>
  <si>
    <t>สมเด็จพระยุพราชสายบุรี,รพช.</t>
  </si>
  <si>
    <t>กะพ้อ,รพช.</t>
  </si>
  <si>
    <t>พัทลุง,รพท.</t>
  </si>
  <si>
    <t>กงหรา,รพช.</t>
  </si>
  <si>
    <t>เขาชัยสน,รพช.</t>
  </si>
  <si>
    <t>ตะโหมด,รพช.</t>
  </si>
  <si>
    <t>ควนขนุน,รพช.</t>
  </si>
  <si>
    <t>ปากพะยูน,รพช.</t>
  </si>
  <si>
    <t>ศรีบรรพต,รพช.</t>
  </si>
  <si>
    <t>ป่าบอน,รพช.</t>
  </si>
  <si>
    <t>บางแก้ว,รพช.</t>
  </si>
  <si>
    <t>ป่าพะยอม,รพช.</t>
  </si>
  <si>
    <t>ศรีนครินทร์(ปัญญานันทภิขุ),รพช.</t>
  </si>
  <si>
    <t>ยะลา,รพศ.</t>
  </si>
  <si>
    <t>เบตง,รพท.</t>
  </si>
  <si>
    <t>บันนังสตา,รพช.</t>
  </si>
  <si>
    <t>ธารโต,รพช.</t>
  </si>
  <si>
    <t>รามัน,รพช.</t>
  </si>
  <si>
    <t>สมเด็จพระยุพราชยะหา,รพช.</t>
  </si>
  <si>
    <t>กาบัง,รพช.</t>
  </si>
  <si>
    <t>กรงปินัง,รพช.</t>
  </si>
  <si>
    <t>หาดใหญ่,รพศ.</t>
  </si>
  <si>
    <t>สงขลา,รพท.</t>
  </si>
  <si>
    <t>สทิงพระ,รพช.</t>
  </si>
  <si>
    <t>จะนะ,รพช.</t>
  </si>
  <si>
    <t>สมเด็จพระบรมราชินีนาถ ณ  อำเภอนาทวี,รพช.</t>
  </si>
  <si>
    <t>เทพา,รพช.</t>
  </si>
  <si>
    <t>สะบ้าย้อย,รพช.</t>
  </si>
  <si>
    <t>ระโนด,รพช.</t>
  </si>
  <si>
    <t>กระแสสินธุ์,รพช.</t>
  </si>
  <si>
    <t>รัตภูมิ,รพช.</t>
  </si>
  <si>
    <t>สะเดา,รพช.</t>
  </si>
  <si>
    <t>นาหม่อม,รพช.</t>
  </si>
  <si>
    <t>ควนเนียง,รพช.</t>
  </si>
  <si>
    <t>ปาดังเบซาร์,รพช.</t>
  </si>
  <si>
    <t>บางกล่ำ,รพช.</t>
  </si>
  <si>
    <t>สิงหนคร,รพช.</t>
  </si>
  <si>
    <t>คลองหอยโข่ง,รพช.</t>
  </si>
  <si>
    <t>สตูล,รพท.</t>
  </si>
  <si>
    <t>ควนโดน,รพช.</t>
  </si>
  <si>
    <t>ควนกาหลง,รพช.</t>
  </si>
  <si>
    <t>ท่าแพ,รพช.</t>
  </si>
  <si>
    <t>ละงู,รพช.</t>
  </si>
  <si>
    <t>ทุ่งหว้า,รพช.</t>
  </si>
  <si>
    <t>มะนัง,รพช.</t>
  </si>
  <si>
    <t>ผลรวมทั้งหมด</t>
  </si>
  <si>
    <t>จอมทอง,รพท.</t>
  </si>
  <si>
    <t>เทพรัตนเวชชานุกูล เฉลิมพระเกียรติ ๖๐ พรรษา,รพช.</t>
  </si>
  <si>
    <t>ฝาง,รพท.</t>
  </si>
  <si>
    <t>ภูเพียง,รพช.</t>
  </si>
  <si>
    <t>ภูซาง,รพช.</t>
  </si>
  <si>
    <t>ภูกามยาว,รพช.</t>
  </si>
  <si>
    <t>โกสัมพีนคร,รพช.</t>
  </si>
  <si>
    <t>หนองมะโมง,รพช.</t>
  </si>
  <si>
    <t>เนินขาม,รพช.</t>
  </si>
  <si>
    <t>ชุมตาบง,รพช.</t>
  </si>
  <si>
    <t>บางบัวทอง ๒,รพช.</t>
  </si>
  <si>
    <t>บ้านคา,รพช.</t>
  </si>
  <si>
    <t>คลองเขื่อน,รพช.</t>
  </si>
  <si>
    <t>บางละมุง,รพท.</t>
  </si>
  <si>
    <t>เกาะจันทร์,รพช.</t>
  </si>
  <si>
    <t>กบินทร์บุรี,รพท.</t>
  </si>
  <si>
    <t>เฉลิมพระเกียรติสมเด็จพระเทพรัตนราชสุดาฯ สยามบรมราชกุมารี ระยอง,รพท.</t>
  </si>
  <si>
    <t>แกลง,รพท.</t>
  </si>
  <si>
    <t>บางพลี,รพท.</t>
  </si>
  <si>
    <t>บางเสาธง,รพช.</t>
  </si>
  <si>
    <t>อรัญประเทศ,รพท.</t>
  </si>
  <si>
    <t>วังสมบูรณ์,รพช.</t>
  </si>
  <si>
    <t>โคกสูง,รพช.</t>
  </si>
  <si>
    <t>กมลาไสย,รพช.</t>
  </si>
  <si>
    <t>นาคู,รพช.</t>
  </si>
  <si>
    <t>ฆ้องชัย,รพช.</t>
  </si>
  <si>
    <t>ดอนจาน,รพช.</t>
  </si>
  <si>
    <t>สามชัย,รพช.</t>
  </si>
  <si>
    <t>ชุมแพ,รพท.</t>
  </si>
  <si>
    <t>หนองนาคำ,รพช.</t>
  </si>
  <si>
    <t>เวียงเก่า,รพช.</t>
  </si>
  <si>
    <t>โคกโพธิ์ไชย,รพช.</t>
  </si>
  <si>
    <t>โนนศิลา,รพช.</t>
  </si>
  <si>
    <t>กุดรัง,รพช.</t>
  </si>
  <si>
    <t>ชื่นชม,รพช.</t>
  </si>
  <si>
    <t>ทุ่งเขาหลวง,รพช.</t>
  </si>
  <si>
    <t>เชียงขวัญ,รพช.</t>
  </si>
  <si>
    <t>หนองฮี,รพช.</t>
  </si>
  <si>
    <t>วังยาง,รพช.</t>
  </si>
  <si>
    <t>หนองหิน,รพช.</t>
  </si>
  <si>
    <t>สมเด็จพระยุพราชสว่างแดนดิน,รพท.</t>
  </si>
  <si>
    <t>โพธิ์ตาก,รพช.</t>
  </si>
  <si>
    <t>เฝ้าไร่,รพช.</t>
  </si>
  <si>
    <t>รัตนวาปี,รพช.</t>
  </si>
  <si>
    <t>กุมภวาปี,รพท.</t>
  </si>
  <si>
    <t>กู่แก้ว,รพช.</t>
  </si>
  <si>
    <t>ประจักษ์ศิลปาคม,รพช.</t>
  </si>
  <si>
    <t>ซับใหญ่,รพช.</t>
  </si>
  <si>
    <t>ภูเขียวเฉลิมพระเกียรติ,รพช.</t>
  </si>
  <si>
    <t>ปากช่องนานา,รพท.</t>
  </si>
  <si>
    <t>หนองบุญมาก,รพช.</t>
  </si>
  <si>
    <t>เฉลิมพระเกียรติสมเด็จย่า 100 ปี,รพช.</t>
  </si>
  <si>
    <t>บัวลาย,รพช.</t>
  </si>
  <si>
    <t>สีดา,รพช.</t>
  </si>
  <si>
    <t>เทพารักษ์,รพช.</t>
  </si>
  <si>
    <t>นางรอง,รพท.</t>
  </si>
  <si>
    <t>แคนดง,รพช.</t>
  </si>
  <si>
    <t>บ้านด่าน,รพช.</t>
  </si>
  <si>
    <t>ปราสาท,รพท.</t>
  </si>
  <si>
    <t>เขวาสินรินทร์,รพช.</t>
  </si>
  <si>
    <t>ศรีณรงค์,รพช.</t>
  </si>
  <si>
    <t>โนนนารายณ์,รพช.</t>
  </si>
  <si>
    <t>พยุห์,รพช.</t>
  </si>
  <si>
    <t>โพธิ์ศรีสุวรรณ,รพช.</t>
  </si>
  <si>
    <t>ศิลาลาด,รพช.</t>
  </si>
  <si>
    <t>วารินชำราบ,รพท.</t>
  </si>
  <si>
    <t>สมเด็จพระยุพราชเดชอุดม,รพท.</t>
  </si>
  <si>
    <t>๕๐ พรรษา มหาวชิราลงกรณ์,รพท.</t>
  </si>
  <si>
    <t>นาเยีย,รพช.</t>
  </si>
  <si>
    <t>สว่างวีระวงศ์,รพช.</t>
  </si>
  <si>
    <t>น้ำขุ่น,รพช.</t>
  </si>
  <si>
    <t>เหล่าเสือโก้ก,รพช.</t>
  </si>
  <si>
    <t>เกาะพีพี,รพช.</t>
  </si>
  <si>
    <t>ทุ่งสง,รพท.</t>
  </si>
  <si>
    <t>สิชล,รพท.</t>
  </si>
  <si>
    <t>พ่อท่านคล้ายวาจาสิทธิ์,รพช.</t>
  </si>
  <si>
    <t>นบพิตำ,รพช.</t>
  </si>
  <si>
    <t>พระพรหม,รพช.</t>
  </si>
  <si>
    <t>ลำดับ</t>
  </si>
  <si>
    <t>รายการวิเคราะห์</t>
  </si>
  <si>
    <t>จำนวนเงิน (บาท)</t>
  </si>
  <si>
    <t>เจ้าหนี้การค้ายา</t>
  </si>
  <si>
    <t>เจ้าหนี้การค้าวัสดุอื่น</t>
  </si>
  <si>
    <t>ขั้นตอนการทำงาน ดังนี้</t>
  </si>
  <si>
    <t xml:space="preserve">    1. เมื่อรวบรวมข้อมูลที่จะทำจัดแผนประมาณการรายได้ และควบคุมค่าใช้จ่ายตามรายละเอียดงบทดลองเรียบร้อยแล้ว</t>
  </si>
  <si>
    <r>
      <t xml:space="preserve">        Colum "</t>
    </r>
    <r>
      <rPr>
        <b/>
        <sz val="16"/>
        <rFont val="TH SarabunPSK"/>
        <family val="2"/>
      </rPr>
      <t>B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ชื่อบัญชี</t>
    </r>
    <r>
      <rPr>
        <sz val="16"/>
        <rFont val="TH SarabunPSK"/>
        <family val="2"/>
      </rPr>
      <t xml:space="preserve">  อ้างอิงตามรหัสบัญชีมาตรฐาน </t>
    </r>
  </si>
  <si>
    <r>
      <t xml:space="preserve">        Colum "</t>
    </r>
    <r>
      <rPr>
        <b/>
        <sz val="16"/>
        <rFont val="TH SarabunPSK"/>
        <family val="2"/>
      </rPr>
      <t>A</t>
    </r>
    <r>
      <rPr>
        <sz val="16"/>
        <rFont val="TH SarabunPSK"/>
        <family val="2"/>
      </rPr>
      <t xml:space="preserve">" คือ </t>
    </r>
    <r>
      <rPr>
        <b/>
        <sz val="16"/>
        <rFont val="TH SarabunPSK"/>
        <family val="2"/>
      </rPr>
      <t>รหัสบัญชี</t>
    </r>
    <r>
      <rPr>
        <sz val="16"/>
        <rFont val="TH SarabunPSK"/>
        <family val="2"/>
      </rPr>
      <t xml:space="preserve">  ค่าจะต้องเป็นข้อความ และมีจำนวน 13 หลัก ตามผังบัญชีมาตรฐาน รหัสบัญชีไม่ควรซ้ำกัน</t>
    </r>
  </si>
  <si>
    <r>
      <t xml:space="preserve">        Colum "</t>
    </r>
    <r>
      <rPr>
        <b/>
        <sz val="16"/>
        <rFont val="TH SarabunPSK"/>
        <family val="2"/>
      </rPr>
      <t>C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จำนวนเงิน</t>
    </r>
    <r>
      <rPr>
        <sz val="16"/>
        <rFont val="TH SarabunPSK"/>
        <family val="2"/>
      </rPr>
      <t xml:space="preserve">  ค่าจะต้องเป็นตัวเลขเท่านั้น ห้ามใส่สูตร หากมีค่าว่างให้ใส่ "0"</t>
    </r>
  </si>
  <si>
    <r>
      <t>ให้หน่วยงานนำข้อมูลมาวางที่</t>
    </r>
    <r>
      <rPr>
        <b/>
        <sz val="16"/>
        <rFont val="TH SarabunPSK"/>
        <family val="2"/>
      </rPr>
      <t xml:space="preserve"> Sheet "งบทดลอง รพ."</t>
    </r>
    <r>
      <rPr>
        <sz val="16"/>
        <rFont val="TH SarabunPSK"/>
        <family val="2"/>
      </rPr>
      <t xml:space="preserve"> ซึ่งมีข้อมูลเฉพาะหมวดรายได้และหมวดค่าใช้จ่าย รูปแบบดังนี้</t>
    </r>
  </si>
  <si>
    <t xml:space="preserve">Colum "ผลต่างจาก HGR Mean+1SD" </t>
  </si>
  <si>
    <t>จะไม่สามารถลงนามได้</t>
  </si>
  <si>
    <t xml:space="preserve">     6. Sheet "Mapping" สำหรับ Sheet นี้เป็นรายละเอียดการจับคู่ผังบัญชีหมวดรายได้และค่าใช้จ่ายกับรหัสแผนที่ 1 แผน</t>
  </si>
  <si>
    <t xml:space="preserve">ประมาณการรายได้และควบคุมค่าใช้จ่าย "Revenue", "Expense" </t>
  </si>
  <si>
    <t>เงินจะ link มาจาก Sheet "งบทดลอง รพ"</t>
  </si>
  <si>
    <t>[14]</t>
  </si>
  <si>
    <r>
      <t xml:space="preserve">     8. Sheet "</t>
    </r>
    <r>
      <rPr>
        <b/>
        <sz val="16"/>
        <rFont val="TH SarabunPSK"/>
        <family val="2"/>
      </rPr>
      <t>WS-ยา วชภฯ"</t>
    </r>
    <r>
      <rPr>
        <sz val="16"/>
        <rFont val="TH SarabunPSK"/>
        <family val="2"/>
      </rPr>
      <t xml:space="preserve"> คือ ตารางการคำนวณเพื่อจัดทำแผนที่ 2 แผนจัดซื้อยา เวชภัณฑ์ วัสดุการแพทย์ </t>
    </r>
  </si>
  <si>
    <t>วัสดุวิทยาศาสตร์การแพทย์ ประกอบด้วย 14 ช่อง ไม่รวมรายการ ดังนี้</t>
  </si>
  <si>
    <t xml:space="preserve">หน่วยบริการ </t>
  </si>
  <si>
    <t xml:space="preserve">หน่วยบริการสามารถแก้ไขมูลค่าตามความเป็นจริงและปัจจุบัน ไม่ต้อง link </t>
  </si>
  <si>
    <t xml:space="preserve">รพ.สต. ช่อง "C100 ยา", "C101 เวชภัณฑ์มิใช่ยาและวัสดุการแพทย์", "C102 วัสดุวิทยาศาสตร์การแพทย์" ซึ่งข้อมูลจะ link </t>
  </si>
  <si>
    <r>
      <t>มาจาก Sheet "</t>
    </r>
    <r>
      <rPr>
        <b/>
        <sz val="16"/>
        <rFont val="TH SarabunPSK"/>
        <family val="2"/>
      </rPr>
      <t>7.WS-แผนสนับสนุน รพ.สต."</t>
    </r>
  </si>
  <si>
    <t>ให้หน่วยงานอื่น</t>
  </si>
  <si>
    <t>หน่วยบริการไม่สามารถแก้ไขได้</t>
  </si>
  <si>
    <t xml:space="preserve">รายการ "P14 ต้นทุนยา", "P15 ต้นทุนเวชภัณฑ์มิใช่ยาและวัสดุการแพทย์", "P151 ต้นทุนวัสดุทันตกรรม", </t>
  </si>
  <si>
    <t>P16 ต้นทุนวัสดุวิทยาศาสตร์การแพทย์</t>
  </si>
  <si>
    <t>รายละเอียดข้อมูลการจัดซื้อย้อนหลัง 3 ปี, การใช้ไป, การสนับสนุนให้ รพ.สต. การได้รับสนุนจากหน่วยงานอื่น และ</t>
  </si>
  <si>
    <t>สินค้าคงคลังประกอบในการประมาณการ</t>
  </si>
  <si>
    <t>การสนับสนุนจากน่วยงานอื่น</t>
  </si>
  <si>
    <t>มูลค่าการได้รับสนับสนุน</t>
  </si>
  <si>
    <t xml:space="preserve">        9. Sheet "WS-วัสดุอื่น" คือ ตารางการคำนวณเพื่อจัดทำแผนที่ 3 แผนจัดซื้อวัสดุอื่นๆ จำนวน 11 รายการ ดังนี้ </t>
  </si>
  <si>
    <t xml:space="preserve">1.วัสดุสำนักงาน 2.วัสดุยานพาหนะและขนส่ง 3.วัสดุเชื้อเพลิงและหล่อลื่น 4. วัสดุไฟฟ้าและวิทยุ  5.วัสดุโฆษณาและเผยแพร่ </t>
  </si>
  <si>
    <r>
      <t>รายละเอียดตารางการคำนวณจะมีลักษณะเหมือน Sheet "</t>
    </r>
    <r>
      <rPr>
        <b/>
        <sz val="16"/>
        <color theme="1"/>
        <rFont val="TH SarabunPSK"/>
        <family val="2"/>
      </rPr>
      <t>2.WS-ยา วชภฯ</t>
    </r>
    <r>
      <rPr>
        <sz val="16"/>
        <color theme="1"/>
        <rFont val="TH SarabunPSK"/>
        <family val="2"/>
      </rPr>
      <t>" ยกเว้นการ link ข้อมูลวัสดุใช้ไป และการสนับสนุน</t>
    </r>
  </si>
  <si>
    <t xml:space="preserve">ตรวจสอบยอดรวมของวัสดุจำนวน 11 รายการ กับ "P23 วัสดุใช้ไป" ได้ </t>
  </si>
  <si>
    <t>4. แผนบริหารจัดการเจ้าหนี้การค้า</t>
  </si>
  <si>
    <t>การแพทย์, เจ้าหนี้การค้าวัสดุวิทยาศาสตร์การแพทย์ link ข้อมูลมาจาก Sheet "2.WS-ยา วชภฯ" ช่อง 13 "N5", "N6", "N7"</t>
  </si>
  <si>
    <t xml:space="preserve">      10. Sheet "WS-แผนเจ้าหนี้การค้า" ตารางการคำนวณเพื่อจัดทำแผนที่ 4. แผนบริหารจัดการเจ้าหนี้การค้า 9 ช่อง </t>
  </si>
  <si>
    <t>ปี 2567</t>
  </si>
  <si>
    <r>
      <t xml:space="preserve">               11.5 ช่อง [5]  "</t>
    </r>
    <r>
      <rPr>
        <b/>
        <sz val="16"/>
        <color theme="1"/>
        <rFont val="TH SarabunPSK"/>
        <family val="2"/>
      </rPr>
      <t>ส่วนต่างที่ต่ำ (สูง)กว่าค่ารักษาพยาบาล</t>
    </r>
    <r>
      <rPr>
        <sz val="16"/>
        <color theme="1"/>
        <rFont val="TH SarabunPSK"/>
        <family val="2"/>
      </rPr>
      <t xml:space="preserve">" ข้อมูลจะ link มาจากSheet "Revenue" Colum "G" </t>
    </r>
  </si>
  <si>
    <t>รายการส่วนต่างค่ารักษาฯ  หน่วยบริการไม่ต้องกรอกข้อมูล</t>
  </si>
  <si>
    <t>Sheet "Revenue" Colum "G" รายการ รายได้ค่ารักษาพยาบาล OPและ IP หน่วยบริการไม่ต้องกรอกข้อมูล</t>
  </si>
  <si>
    <r>
      <t xml:space="preserve">               11.6 ช่อง [6]  "</t>
    </r>
    <r>
      <rPr>
        <b/>
        <sz val="16"/>
        <color theme="1"/>
        <rFont val="TH SarabunPSK"/>
        <family val="2"/>
      </rPr>
      <t>ประมาณการตัดหนี้สูญ</t>
    </r>
    <r>
      <rPr>
        <sz val="16"/>
        <color theme="1"/>
        <rFont val="TH SarabunPSK"/>
        <family val="2"/>
      </rPr>
      <t>" หน่วยบริการจะต้องกรอกข้อมูลตามที่ได้ประมาณการตามหลักเกณฑ์ฯ</t>
    </r>
  </si>
  <si>
    <t>[7]=[3]-[4]-[5]-[6]</t>
  </si>
  <si>
    <t>"ประมาณการตัดหนี้สูญ"</t>
  </si>
  <si>
    <r>
      <t xml:space="preserve">         11. Sheet "</t>
    </r>
    <r>
      <rPr>
        <b/>
        <sz val="16"/>
        <color theme="1"/>
        <rFont val="TH SarabunPSK"/>
        <family val="2"/>
      </rPr>
      <t>WS-แผนบริหารจัดการลูกหนี้</t>
    </r>
    <r>
      <rPr>
        <sz val="16"/>
        <color theme="1"/>
        <rFont val="TH SarabunPSK"/>
        <family val="2"/>
      </rPr>
      <t>" ประกอบด้วยลูกหนี้ค่ารักษาพยาบาลแยกรายสิทธิ มีจำนวน 7 ช่อง</t>
    </r>
  </si>
  <si>
    <t>จำนวน 6 ช่อง ดังนี้</t>
  </si>
  <si>
    <t xml:space="preserve"> (ร้อยละ 20%ของ EBITDA) ช่อง "G20" สำหรับรายการอื่นไม่ต้องกรอกข้อมูล</t>
  </si>
  <si>
    <t>อาคาร สิ่งปลูกสร้าง</t>
  </si>
  <si>
    <t xml:space="preserve">         12. Sheet "WS-แผนลงทุน" รายการประกอบด้วย 1. จัดซื้อ จัดหาด้วยเงินบำรุงและเงินนอกงบประมาณอื่น ๆ ของ รพ.</t>
  </si>
  <si>
    <t xml:space="preserve">7. แผนการสนับสนุน รพ.สต.  </t>
  </si>
  <si>
    <t xml:space="preserve">         13. Sheet "WS-แผนสนับสนุน รพ.สต." ตารางการประมาณการสนับสนุน รพ.สต.ในเครือข่าย ประกอบด้วยช่อง [1] -[8]</t>
  </si>
  <si>
    <t>ข้อมูลเองตามจำนวนเงินที่ประมาณการที่จะสนับสนุนให้ รพ.สต. รายละเอียดเป็นราย รพ.สต.</t>
  </si>
  <si>
    <r>
      <t xml:space="preserve">              13.1 ช่อง [1] "</t>
    </r>
    <r>
      <rPr>
        <b/>
        <sz val="16"/>
        <color theme="1"/>
        <rFont val="TH SarabunPSK"/>
        <family val="2"/>
      </rPr>
      <t>Fixed Cost</t>
    </r>
    <r>
      <rPr>
        <sz val="16"/>
        <color theme="1"/>
        <rFont val="TH SarabunPSK"/>
        <family val="2"/>
      </rPr>
      <t xml:space="preserve"> ตามประกาศ (สธ0204/22819 ลว.15 กค.59)" จำนวนเงินที่หน่วยบริการจะต้องกรอก</t>
    </r>
  </si>
  <si>
    <r>
      <t xml:space="preserve">              13.2 ช่อง [2] "</t>
    </r>
    <r>
      <rPr>
        <b/>
        <sz val="16"/>
        <color theme="1"/>
        <rFont val="TH SarabunPSK"/>
        <family val="2"/>
      </rPr>
      <t>รายการอื่น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</t>
    </r>
  </si>
  <si>
    <t>หมายถึง ยา เวชภัณฑ์ วัสดุการแพทย์ วัสดุวิทยาศาตร์การแพทย์ วัสดุทันตกรรม และวัสดุอื่นทุกประเภท</t>
  </si>
  <si>
    <r>
      <t xml:space="preserve">              13.3 ช่อง [3] "</t>
    </r>
    <r>
      <rPr>
        <b/>
        <sz val="16"/>
        <color theme="1"/>
        <rFont val="TH SarabunPSK"/>
        <family val="2"/>
      </rPr>
      <t>ยา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 และข้อมูล</t>
    </r>
  </si>
  <si>
    <r>
      <t>ภาพรวมจะ link ไป Sheet "</t>
    </r>
    <r>
      <rPr>
        <b/>
        <sz val="16"/>
        <color theme="1"/>
        <rFont val="TH SarabunPSK"/>
        <family val="2"/>
      </rPr>
      <t>WS-ยา วชภฯ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J5</t>
    </r>
    <r>
      <rPr>
        <sz val="16"/>
        <color theme="1"/>
        <rFont val="TH SarabunPSK"/>
        <family val="2"/>
      </rPr>
      <t>"</t>
    </r>
  </si>
  <si>
    <r>
      <t xml:space="preserve">              13.4 ช่อง [4] "</t>
    </r>
    <r>
      <rPr>
        <b/>
        <sz val="16"/>
        <color theme="1"/>
        <rFont val="TH SarabunPSK"/>
        <family val="2"/>
      </rPr>
      <t>เวชภัณฑ์มิใช่ยาและวัสดุการแพทย์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</si>
  <si>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J6</t>
    </r>
    <r>
      <rPr>
        <sz val="16"/>
        <color theme="1"/>
        <rFont val="TH SarabunPSK"/>
        <family val="2"/>
      </rPr>
      <t>"</t>
    </r>
  </si>
  <si>
    <r>
      <t xml:space="preserve">              13.5 ช่อง [5] "</t>
    </r>
    <r>
      <rPr>
        <b/>
        <sz val="16"/>
        <color theme="1"/>
        <rFont val="TH SarabunPSK"/>
        <family val="2"/>
      </rPr>
      <t>วัสดุวิทยาศาสตร์การแพทย์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</si>
  <si>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J7</t>
    </r>
    <r>
      <rPr>
        <sz val="16"/>
        <color theme="1"/>
        <rFont val="TH SarabunPSK"/>
        <family val="2"/>
      </rPr>
      <t>"</t>
    </r>
  </si>
  <si>
    <r>
      <t xml:space="preserve">              13.6 ช่อง [6] "</t>
    </r>
    <r>
      <rPr>
        <b/>
        <sz val="16"/>
        <color theme="1"/>
        <rFont val="TH SarabunPSK"/>
        <family val="2"/>
      </rPr>
      <t>วัสดุอื่น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</si>
  <si>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>ภาพรวมจะ link ไป Sheet "</t>
    </r>
    <r>
      <rPr>
        <b/>
        <sz val="16"/>
        <color theme="1"/>
        <rFont val="TH SarabunPSK"/>
        <family val="2"/>
      </rPr>
      <t>WS-วัสดุอื่น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J17</t>
    </r>
    <r>
      <rPr>
        <sz val="16"/>
        <color theme="1"/>
        <rFont val="TH SarabunPSK"/>
        <family val="2"/>
      </rPr>
      <t>"</t>
    </r>
  </si>
  <si>
    <r>
      <t xml:space="preserve">              13.7 ช่อง [7] "</t>
    </r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</si>
  <si>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 xml:space="preserve">              13.8 ช่อง [8] "</t>
    </r>
    <r>
      <rPr>
        <b/>
        <sz val="16"/>
        <color theme="1"/>
        <rFont val="TH SarabunPSK"/>
        <family val="2"/>
      </rPr>
      <t>มูลค่ารวม</t>
    </r>
    <r>
      <rPr>
        <sz val="16"/>
        <color theme="1"/>
        <rFont val="TH SarabunPSK"/>
        <family val="2"/>
      </rPr>
      <t>" ไม่ต้องกรอกข้อมูล คำนวณจากช่อง [1] + [2] +[3] +[4] + [5] + [6] + [7] + [8]</t>
    </r>
  </si>
  <si>
    <r>
      <t xml:space="preserve">            12.1 ช่อง [1] "</t>
    </r>
    <r>
      <rPr>
        <b/>
        <sz val="16"/>
        <color theme="1"/>
        <rFont val="TH SarabunPSK"/>
        <family val="2"/>
      </rPr>
      <t>วงเงินที่สามารถใช้ลงทุนได้แต่ละประเภท (บาท)</t>
    </r>
    <r>
      <rPr>
        <sz val="16"/>
        <color theme="1"/>
        <rFont val="TH SarabunPSK"/>
        <family val="2"/>
      </rPr>
      <t>" รายการลำดับที่ 1. จัดซื้อ จัดหาด้วยเงินบำรุงและ</t>
    </r>
  </si>
  <si>
    <r>
      <t xml:space="preserve">           12.2 ช่อง [2]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 หน่วยบริการต้องกรอกข้อมูลจำนวนรายการของครุภัณฑ์ที่มีแผนประมาณการ</t>
    </r>
  </si>
  <si>
    <r>
      <t xml:space="preserve">           12.4 ช่อง [4]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"หน่วยบริการต้องกรอกข้อมูลจำนวนรายการของอาคารสิ่งปลูกสร้างที่มีแผนประมาณการ</t>
    </r>
  </si>
  <si>
    <r>
      <t xml:space="preserve">           12.6 ช่อง [6] "</t>
    </r>
    <r>
      <rPr>
        <b/>
        <sz val="16"/>
        <color theme="1"/>
        <rFont val="TH SarabunPSK"/>
        <family val="2"/>
      </rPr>
      <t>รวมเงินลงทุน</t>
    </r>
    <r>
      <rPr>
        <sz val="16"/>
        <color theme="1"/>
        <rFont val="TH SarabunPSK"/>
        <family val="2"/>
      </rPr>
      <t xml:space="preserve">" ตารางจะคำนวณให้ โดยนำ </t>
    </r>
    <r>
      <rPr>
        <b/>
        <sz val="16"/>
        <color theme="1"/>
        <rFont val="TH SarabunPSK"/>
        <family val="2"/>
      </rPr>
      <t>[3] "มูลค่ารวม (บาท)" + [5] "มูลค่ารวม (บาท)"</t>
    </r>
  </si>
  <si>
    <r>
      <t xml:space="preserve">           12.3 ช่อง [3]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(บาท)ของครุภัณฑ์ที่มีแผนประมาณการ</t>
    </r>
  </si>
  <si>
    <r>
      <t xml:space="preserve">           12.5 ช่อง [5]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(บาท)ของอาคารสิ่งปลูกสร้างที่มีแผนประมาณการ</t>
    </r>
  </si>
  <si>
    <t>ค่าจ้าง /ค่าเช่า /ค่าซ่อมบำรุงสิ่งก่อสร้างและครุภัณฑ์ (งบลงทุน UC)</t>
  </si>
  <si>
    <t>[13] =[9] - [8]</t>
  </si>
  <si>
    <t>5104030299.204</t>
  </si>
  <si>
    <t>สัดส่วนการลงทุน  ต่อ EBITDA</t>
  </si>
  <si>
    <t>H</t>
  </si>
  <si>
    <t>ลูกหนี้ UC</t>
  </si>
  <si>
    <t>ลูกหนี้ เบิกต้นสังกัด</t>
  </si>
  <si>
    <t>ลูกหนี้ อปท</t>
  </si>
  <si>
    <t>ลูกหนี้ กรมบัญชีกลาง</t>
  </si>
  <si>
    <t>ลูกหนี้ ประกันสังคม</t>
  </si>
  <si>
    <t>ลูกหนี้ แรงงานต่างด้าว</t>
  </si>
  <si>
    <t>ลูกหนี้ อื่น ๆ</t>
  </si>
  <si>
    <t>รายละเอียด Colum "D"  *** และจะต้องคีย์ ข้อมูลนี้ใส่ในระบบที่หน้าเวปด้วย หากไม่มีข้อมูลให้ใส่จำนวน "1" ถ้าหากไม่ใส่</t>
  </si>
  <si>
    <t>5104010104.108</t>
  </si>
  <si>
    <t>5209010112.101</t>
  </si>
  <si>
    <t xml:space="preserve">     4. Sheet "Expense"  จำนวนเงิน Colum "E มูลค่า" ข้อมูลจะ link มาจาก 1.WS-Re-Exp</t>
  </si>
  <si>
    <t xml:space="preserve">     7. Sheet "1.WS-Re-Exp" สำหรับ Sheet นี้หน่วยบริการไม่ต้องดำเนินการใดๆ จัดทำไว้สำหรับตรวจสอบความถูกต้องจำนวน</t>
  </si>
  <si>
    <t>code5</t>
  </si>
  <si>
    <t>name</t>
  </si>
  <si>
    <t>name222</t>
  </si>
  <si>
    <t>name333</t>
  </si>
  <si>
    <t>ket</t>
  </si>
  <si>
    <t>typename</t>
  </si>
  <si>
    <t>type222</t>
  </si>
  <si>
    <t>province</t>
  </si>
  <si>
    <t>province_name</t>
  </si>
  <si>
    <t>bed</t>
  </si>
  <si>
    <t>servicetype</t>
  </si>
  <si>
    <t>level</t>
  </si>
  <si>
    <t>HospGroup_20 G</t>
  </si>
  <si>
    <t>HospGroup_20Name</t>
  </si>
  <si>
    <t>code9</t>
  </si>
  <si>
    <t>Group20Name</t>
  </si>
  <si>
    <t>10713</t>
  </si>
  <si>
    <t>โรงพยาบาลนครพิงค์</t>
  </si>
  <si>
    <t>นครพิงค์</t>
  </si>
  <si>
    <t>โรงพยาบาลศูนย์</t>
  </si>
  <si>
    <t>รพศ.</t>
  </si>
  <si>
    <t>S</t>
  </si>
  <si>
    <t>A</t>
  </si>
  <si>
    <t>001071300</t>
  </si>
  <si>
    <t>11119</t>
  </si>
  <si>
    <t>โรงพยาบาลจอมทอง</t>
  </si>
  <si>
    <t>จอมทอง</t>
  </si>
  <si>
    <t>โรงพยาบาลทั่วไป</t>
  </si>
  <si>
    <t>รพท.</t>
  </si>
  <si>
    <t/>
  </si>
  <si>
    <t>M1</t>
  </si>
  <si>
    <t>001111900</t>
  </si>
  <si>
    <t>11120</t>
  </si>
  <si>
    <t>โรงพยาบาลเทพรัตนเวชชานุกูล เฉลิมพระเกียรติ ๖๐ พรรษา</t>
  </si>
  <si>
    <t>เทพรัตนเวชชานุกูล เฉลิมพระเกียรติ ๖๐ พรรษา</t>
  </si>
  <si>
    <t>โรงพยาบาลชุมชน</t>
  </si>
  <si>
    <t>รพช.</t>
  </si>
  <si>
    <t>F2</t>
  </si>
  <si>
    <t>001112000</t>
  </si>
  <si>
    <t>11121</t>
  </si>
  <si>
    <t>โรงพยาบาลเชียงดาว</t>
  </si>
  <si>
    <t>เชียงดาว</t>
  </si>
  <si>
    <t>F1</t>
  </si>
  <si>
    <t>001112100</t>
  </si>
  <si>
    <t>11122</t>
  </si>
  <si>
    <t>โรงพยาบาลดอยสะเก็ด</t>
  </si>
  <si>
    <t>ดอยสะเก็ด</t>
  </si>
  <si>
    <t>001112200</t>
  </si>
  <si>
    <t>11123</t>
  </si>
  <si>
    <t>โรงพยาบาลแม่แตง</t>
  </si>
  <si>
    <t>แม่แตง</t>
  </si>
  <si>
    <t>001112300</t>
  </si>
  <si>
    <t>11124</t>
  </si>
  <si>
    <t>โรงพยาบาลสะเมิง</t>
  </si>
  <si>
    <t>สะเมิง</t>
  </si>
  <si>
    <t>001112400</t>
  </si>
  <si>
    <t>11125</t>
  </si>
  <si>
    <t>โรงพยาบาลฝาง</t>
  </si>
  <si>
    <t>ฝาง</t>
  </si>
  <si>
    <t>001112500</t>
  </si>
  <si>
    <t>11126</t>
  </si>
  <si>
    <t>โรงพยาบาลแม่อาย</t>
  </si>
  <si>
    <t>แม่อาย</t>
  </si>
  <si>
    <t>001112600</t>
  </si>
  <si>
    <t>11127</t>
  </si>
  <si>
    <t>โรงพยาบาลพร้าว</t>
  </si>
  <si>
    <t>พร้าว</t>
  </si>
  <si>
    <t>001112700</t>
  </si>
  <si>
    <t>11128</t>
  </si>
  <si>
    <t>โรงพยาบาลสันป่าตอง</t>
  </si>
  <si>
    <t>สันป่าตอง</t>
  </si>
  <si>
    <t>M2</t>
  </si>
  <si>
    <t>001112800</t>
  </si>
  <si>
    <t>11129</t>
  </si>
  <si>
    <t>โรงพยาบาลสันกำแพง</t>
  </si>
  <si>
    <t>สันกำแพง</t>
  </si>
  <si>
    <t>001112900</t>
  </si>
  <si>
    <t>11130</t>
  </si>
  <si>
    <t>โรงพยาบาลสันทราย</t>
  </si>
  <si>
    <t>สันทราย</t>
  </si>
  <si>
    <t>001113000</t>
  </si>
  <si>
    <t>11131</t>
  </si>
  <si>
    <t>โรงพยาบาลหางดง</t>
  </si>
  <si>
    <t>หางดง</t>
  </si>
  <si>
    <t>001113100</t>
  </si>
  <si>
    <t>11132</t>
  </si>
  <si>
    <t>โรงพยาบาลฮอด</t>
  </si>
  <si>
    <t>ฮอด</t>
  </si>
  <si>
    <t>001113200</t>
  </si>
  <si>
    <t>11133</t>
  </si>
  <si>
    <t>โรงพยาบาลดอยเต่า</t>
  </si>
  <si>
    <t>ดอยเต่า</t>
  </si>
  <si>
    <t>001113300</t>
  </si>
  <si>
    <t>11134</t>
  </si>
  <si>
    <t>โรงพยาบาลอมก๋อย</t>
  </si>
  <si>
    <t>อมก๋อย</t>
  </si>
  <si>
    <t>001113400</t>
  </si>
  <si>
    <t>11135</t>
  </si>
  <si>
    <t>โรงพยาบาลสารภี</t>
  </si>
  <si>
    <t>สารภี</t>
  </si>
  <si>
    <t>001113500</t>
  </si>
  <si>
    <t>11136</t>
  </si>
  <si>
    <t>โรงพยาบาลเวียงแหง</t>
  </si>
  <si>
    <t>เวียงแหง</t>
  </si>
  <si>
    <t>001113600</t>
  </si>
  <si>
    <t>11137</t>
  </si>
  <si>
    <t>โรงพยาบาลไชยปราการ</t>
  </si>
  <si>
    <t>ไชยปราการ</t>
  </si>
  <si>
    <t>001113700</t>
  </si>
  <si>
    <t>11138</t>
  </si>
  <si>
    <t>โรงพยาบาลแม่วาง</t>
  </si>
  <si>
    <t>แม่วาง</t>
  </si>
  <si>
    <t>001113800</t>
  </si>
  <si>
    <t>11139</t>
  </si>
  <si>
    <t>โรงพยาบาลแม่ออน</t>
  </si>
  <si>
    <t>แม่ออน</t>
  </si>
  <si>
    <t>001113900</t>
  </si>
  <si>
    <t>11643</t>
  </si>
  <si>
    <t>โรงพยาบาลดอยหล่อ</t>
  </si>
  <si>
    <t>ดอยหล่อ</t>
  </si>
  <si>
    <t>001164300</t>
  </si>
  <si>
    <t>23736</t>
  </si>
  <si>
    <t>โรงพยาบาลวัดจันทร์ เฉลิมพระเกียรติ 80 พรรษา</t>
  </si>
  <si>
    <t>วัดจันทร์ เฉลิมพระเกียรติ 80 พรรษา</t>
  </si>
  <si>
    <t>F3</t>
  </si>
  <si>
    <t>002373600</t>
  </si>
  <si>
    <t>10714</t>
  </si>
  <si>
    <t>โรงพยาบาลลำพูน</t>
  </si>
  <si>
    <t>001071400</t>
  </si>
  <si>
    <t>11140</t>
  </si>
  <si>
    <t>โรงพยาบาลแม่ทา</t>
  </si>
  <si>
    <t>แม่ทา</t>
  </si>
  <si>
    <t>001114000</t>
  </si>
  <si>
    <t>11141</t>
  </si>
  <si>
    <t>โรงพยาบาลบ้านโฮ่ง</t>
  </si>
  <si>
    <t>บ้านโฮ่ง</t>
  </si>
  <si>
    <t>001114100</t>
  </si>
  <si>
    <t>11142</t>
  </si>
  <si>
    <t>โรงพยาบาลลี้</t>
  </si>
  <si>
    <t>ลี้</t>
  </si>
  <si>
    <t>001114200</t>
  </si>
  <si>
    <t>11143</t>
  </si>
  <si>
    <t>โรงพยาบาลทุ่งหัวช้าง</t>
  </si>
  <si>
    <t>ทุ่งหัวช้าง</t>
  </si>
  <si>
    <t>001114300</t>
  </si>
  <si>
    <t>11144</t>
  </si>
  <si>
    <t>โรงพยาบาลป่าซาง</t>
  </si>
  <si>
    <t>ป่าซาง</t>
  </si>
  <si>
    <t>001114400</t>
  </si>
  <si>
    <t>11145</t>
  </si>
  <si>
    <t>โรงพยาบาลบ้านธิ</t>
  </si>
  <si>
    <t>บ้านธิ</t>
  </si>
  <si>
    <t>001114500</t>
  </si>
  <si>
    <t>24956</t>
  </si>
  <si>
    <t>โรงพยาบาลเวียงหนองล่อง</t>
  </si>
  <si>
    <t>เวียงหนองล่อง</t>
  </si>
  <si>
    <t>002495600</t>
  </si>
  <si>
    <t>10672</t>
  </si>
  <si>
    <t>โรงพยาบาลลำปาง</t>
  </si>
  <si>
    <t>001067200</t>
  </si>
  <si>
    <t>11146</t>
  </si>
  <si>
    <t>โรงพยาบาลแม่เมาะ</t>
  </si>
  <si>
    <t>แม่เมาะ</t>
  </si>
  <si>
    <t>001114600</t>
  </si>
  <si>
    <t>11147</t>
  </si>
  <si>
    <t>โรงพยาบาลเกาะคา</t>
  </si>
  <si>
    <t>เกาะคา</t>
  </si>
  <si>
    <t>001114700</t>
  </si>
  <si>
    <t>11148</t>
  </si>
  <si>
    <t>โรงพยาบาลเสริมงาม</t>
  </si>
  <si>
    <t>เสริมงาม</t>
  </si>
  <si>
    <t>001114800</t>
  </si>
  <si>
    <t>11149</t>
  </si>
  <si>
    <t>โรงพยาบาลงาว</t>
  </si>
  <si>
    <t>งาว</t>
  </si>
  <si>
    <t>001114900</t>
  </si>
  <si>
    <t>11150</t>
  </si>
  <si>
    <t>โรงพยาบาลแจ้ห่ม</t>
  </si>
  <si>
    <t>แจ้ห่ม</t>
  </si>
  <si>
    <t>001115000</t>
  </si>
  <si>
    <t>11151</t>
  </si>
  <si>
    <t>โรงพยาบาลวังเหนือ</t>
  </si>
  <si>
    <t>วังเหนือ</t>
  </si>
  <si>
    <t>001115100</t>
  </si>
  <si>
    <t>11152</t>
  </si>
  <si>
    <t>โรงพยาบาลเถิน</t>
  </si>
  <si>
    <t>เถิน</t>
  </si>
  <si>
    <t>001115200</t>
  </si>
  <si>
    <t>11153</t>
  </si>
  <si>
    <t>โรงพยาบาลแม่พริก</t>
  </si>
  <si>
    <t>แม่พริก</t>
  </si>
  <si>
    <t>001115300</t>
  </si>
  <si>
    <t>11154</t>
  </si>
  <si>
    <t>โรงพยาบาลแม่ทะ</t>
  </si>
  <si>
    <t>แม่ทะ</t>
  </si>
  <si>
    <t>001115400</t>
  </si>
  <si>
    <t>11155</t>
  </si>
  <si>
    <t>โรงพยาบาลสบปราบ</t>
  </si>
  <si>
    <t>สบปราบ</t>
  </si>
  <si>
    <t>001115500</t>
  </si>
  <si>
    <t>11156</t>
  </si>
  <si>
    <t>โรงพยาบาลห้างฉัตร</t>
  </si>
  <si>
    <t>ห้างฉัตร</t>
  </si>
  <si>
    <t>001115600</t>
  </si>
  <si>
    <t>11157</t>
  </si>
  <si>
    <t>โรงพยาบาลเมืองปาน</t>
  </si>
  <si>
    <t>เมืองปาน</t>
  </si>
  <si>
    <t>001115700</t>
  </si>
  <si>
    <t>10715</t>
  </si>
  <si>
    <t>โรงพยาบาลแพร่</t>
  </si>
  <si>
    <t>001071500</t>
  </si>
  <si>
    <t>11166</t>
  </si>
  <si>
    <t>โรงพยาบาลร้องกวาง</t>
  </si>
  <si>
    <t>ร้องกวาง</t>
  </si>
  <si>
    <t>001116600</t>
  </si>
  <si>
    <t>11167</t>
  </si>
  <si>
    <t>โรงพยาบาลลอง</t>
  </si>
  <si>
    <t>ลอง</t>
  </si>
  <si>
    <t>001116700</t>
  </si>
  <si>
    <t>11169</t>
  </si>
  <si>
    <t>โรงพยาบาลสูงเม่น</t>
  </si>
  <si>
    <t>สูงเม่น</t>
  </si>
  <si>
    <t>001116900</t>
  </si>
  <si>
    <t>11170</t>
  </si>
  <si>
    <t>โรงพยาบาลสอง</t>
  </si>
  <si>
    <t>สอง</t>
  </si>
  <si>
    <t>001117000</t>
  </si>
  <si>
    <t>11171</t>
  </si>
  <si>
    <t>โรงพยาบาลวังชิ้น</t>
  </si>
  <si>
    <t>วังชิ้น</t>
  </si>
  <si>
    <t>001117100</t>
  </si>
  <si>
    <t>11172</t>
  </si>
  <si>
    <t>โรงพยาบาลหนองม่วงไข่</t>
  </si>
  <si>
    <t>หนองม่วงไข่</t>
  </si>
  <si>
    <t>001117200</t>
  </si>
  <si>
    <t>11452</t>
  </si>
  <si>
    <t>โรงพยาบาลสมเด็จพระยุพราชเด่นชัย</t>
  </si>
  <si>
    <t>สมเด็จพระยุพราชเด่นชัย</t>
  </si>
  <si>
    <t>001145200</t>
  </si>
  <si>
    <t>10716</t>
  </si>
  <si>
    <t>โรงพยาบาลน่าน</t>
  </si>
  <si>
    <t>001071600</t>
  </si>
  <si>
    <t>11173</t>
  </si>
  <si>
    <t>โรงพยาบาลแม่จริม</t>
  </si>
  <si>
    <t>แม่จริม</t>
  </si>
  <si>
    <t>001117300</t>
  </si>
  <si>
    <t>11174</t>
  </si>
  <si>
    <t>โรงพยาบาลบ้านหลวง</t>
  </si>
  <si>
    <t>บ้านหลวง</t>
  </si>
  <si>
    <t>001117400</t>
  </si>
  <si>
    <t>11175</t>
  </si>
  <si>
    <t>โรงพยาบาลนาน้อย</t>
  </si>
  <si>
    <t>นาน้อย</t>
  </si>
  <si>
    <t>001117500</t>
  </si>
  <si>
    <t>11176</t>
  </si>
  <si>
    <t>โรงพยาบาลท่าวังผา</t>
  </si>
  <si>
    <t>ท่าวังผา</t>
  </si>
  <si>
    <t>001117600</t>
  </si>
  <si>
    <t>11177</t>
  </si>
  <si>
    <t>โรงพยาบาลเวียงสา</t>
  </si>
  <si>
    <t>เวียงสา</t>
  </si>
  <si>
    <t>001117700</t>
  </si>
  <si>
    <t>11178</t>
  </si>
  <si>
    <t>โรงพยาบาลทุ่งช้าง</t>
  </si>
  <si>
    <t>ทุ่งช้าง</t>
  </si>
  <si>
    <t>001117800</t>
  </si>
  <si>
    <t>11179</t>
  </si>
  <si>
    <t>โรงพยาบาลเชียงกลาง</t>
  </si>
  <si>
    <t>เชียงกลาง</t>
  </si>
  <si>
    <t>001117900</t>
  </si>
  <si>
    <t>11180</t>
  </si>
  <si>
    <t>โรงพยาบาลนาหมื่น</t>
  </si>
  <si>
    <t>นาหมื่น</t>
  </si>
  <si>
    <t>001118000</t>
  </si>
  <si>
    <t>11181</t>
  </si>
  <si>
    <t>โรงพยาบาลสันติสุข</t>
  </si>
  <si>
    <t>สันติสุข</t>
  </si>
  <si>
    <t>001118100</t>
  </si>
  <si>
    <t>11182</t>
  </si>
  <si>
    <t>โรงพยาบาลบ่อเกลือ</t>
  </si>
  <si>
    <t>บ่อเกลือ</t>
  </si>
  <si>
    <t>001118200</t>
  </si>
  <si>
    <t>11183</t>
  </si>
  <si>
    <t>โรงพยาบาลสองแคว</t>
  </si>
  <si>
    <t>สองแคว</t>
  </si>
  <si>
    <t>001118300</t>
  </si>
  <si>
    <t>11453</t>
  </si>
  <si>
    <t>โรงพยาบาลสมเด็จพระยุพราชปัว</t>
  </si>
  <si>
    <t>สมเด็จพระยุพราชปัว</t>
  </si>
  <si>
    <t>001145300</t>
  </si>
  <si>
    <t>11625</t>
  </si>
  <si>
    <t>โรงพยาบาลเฉลิมพระเกียรติ</t>
  </si>
  <si>
    <t>เฉลิมพระเกียรติ(น่าน)</t>
  </si>
  <si>
    <t>001162500</t>
  </si>
  <si>
    <t>25017</t>
  </si>
  <si>
    <t>โรงพยาบาลภูเพียง</t>
  </si>
  <si>
    <t>002501700</t>
  </si>
  <si>
    <t>10717</t>
  </si>
  <si>
    <t>โรงพยาบาลพะเยา</t>
  </si>
  <si>
    <t>001071700</t>
  </si>
  <si>
    <t>10718</t>
  </si>
  <si>
    <t>โรงพยาบาลเชียงคำ</t>
  </si>
  <si>
    <t>เชียงคำ</t>
  </si>
  <si>
    <t>001071800</t>
  </si>
  <si>
    <t>11184</t>
  </si>
  <si>
    <t>โรงพยาบาลจุน</t>
  </si>
  <si>
    <t>จุน</t>
  </si>
  <si>
    <t>001118400</t>
  </si>
  <si>
    <t>11185</t>
  </si>
  <si>
    <t>โรงพยาบาลเชียงม่วน</t>
  </si>
  <si>
    <t>เชียงม่วน</t>
  </si>
  <si>
    <t>001118500</t>
  </si>
  <si>
    <t>11186</t>
  </si>
  <si>
    <t>โรงพยาบาลดอกคำใต้</t>
  </si>
  <si>
    <t>ดอกคำใต้</t>
  </si>
  <si>
    <t>001118600</t>
  </si>
  <si>
    <t>11187</t>
  </si>
  <si>
    <t>โรงพยาบาลปง</t>
  </si>
  <si>
    <t>ปง</t>
  </si>
  <si>
    <t>001118700</t>
  </si>
  <si>
    <t>11188</t>
  </si>
  <si>
    <t>โรงพยาบาลแม่ใจ</t>
  </si>
  <si>
    <t>แม่ใจ</t>
  </si>
  <si>
    <t>001118800</t>
  </si>
  <si>
    <t>40744</t>
  </si>
  <si>
    <t>โรงพยาบาลภูซาง</t>
  </si>
  <si>
    <t>ภูซาง</t>
  </si>
  <si>
    <t>004074400</t>
  </si>
  <si>
    <t>40745</t>
  </si>
  <si>
    <t>โรงพยาบาลภูกามยาว</t>
  </si>
  <si>
    <t>ภูกามยาว</t>
  </si>
  <si>
    <t>004074500</t>
  </si>
  <si>
    <t>10674</t>
  </si>
  <si>
    <t>โรงพยาบาลเชียงรายประชานุเคราะห์</t>
  </si>
  <si>
    <t>เชียงรายประชานุเคราะห์</t>
  </si>
  <si>
    <t>001067400</t>
  </si>
  <si>
    <t>11189</t>
  </si>
  <si>
    <t>โรงพยาบาลเทิง</t>
  </si>
  <si>
    <t>เทิง</t>
  </si>
  <si>
    <t>001118900</t>
  </si>
  <si>
    <t>11190</t>
  </si>
  <si>
    <t>โรงพยาบาลพาน</t>
  </si>
  <si>
    <t>พาน</t>
  </si>
  <si>
    <t>001119000</t>
  </si>
  <si>
    <t>11191</t>
  </si>
  <si>
    <t>โรงพยาบาลป่าแดด</t>
  </si>
  <si>
    <t>ป่าแดด</t>
  </si>
  <si>
    <t>001119100</t>
  </si>
  <si>
    <t>11192</t>
  </si>
  <si>
    <t>โรงพยาบาลแม่จัน</t>
  </si>
  <si>
    <t>แม่จัน</t>
  </si>
  <si>
    <t>001119200</t>
  </si>
  <si>
    <t>11193</t>
  </si>
  <si>
    <t>โรงพยาบาลเชียงแสน</t>
  </si>
  <si>
    <t>เชียงแสน</t>
  </si>
  <si>
    <t>001119300</t>
  </si>
  <si>
    <t>11194</t>
  </si>
  <si>
    <t>โรงพยาบาลแม่สาย</t>
  </si>
  <si>
    <t>แม่สาย</t>
  </si>
  <si>
    <t>001119400</t>
  </si>
  <si>
    <t>11195</t>
  </si>
  <si>
    <t>โรงพยาบาลแม่สรวย</t>
  </si>
  <si>
    <t>แม่สรวย</t>
  </si>
  <si>
    <t>001119500</t>
  </si>
  <si>
    <t>11196</t>
  </si>
  <si>
    <t>โรงพยาบาลเวียงป่าเป้า</t>
  </si>
  <si>
    <t>เวียงป่าเป้า</t>
  </si>
  <si>
    <t>001119600</t>
  </si>
  <si>
    <t>11197</t>
  </si>
  <si>
    <t>โรงพยาบาลพญาเม็งราย</t>
  </si>
  <si>
    <t>พญาเม็งราย</t>
  </si>
  <si>
    <t>001119700</t>
  </si>
  <si>
    <t>11198</t>
  </si>
  <si>
    <t>โรงพยาบาลเวียงแก่น</t>
  </si>
  <si>
    <t>เวียงแก่น</t>
  </si>
  <si>
    <t>001119800</t>
  </si>
  <si>
    <t>11199</t>
  </si>
  <si>
    <t>โรงพยาบาลขุนตาล</t>
  </si>
  <si>
    <t>ขุนตาล</t>
  </si>
  <si>
    <t>001119900</t>
  </si>
  <si>
    <t>11200</t>
  </si>
  <si>
    <t>โรงพยาบาลแม่ฟ้าหลวง</t>
  </si>
  <si>
    <t>แม่ฟ้าหลวง</t>
  </si>
  <si>
    <t>001120000</t>
  </si>
  <si>
    <t>11201</t>
  </si>
  <si>
    <t>โรงพยาบาลแม่ลาว</t>
  </si>
  <si>
    <t>แม่ลาว</t>
  </si>
  <si>
    <t>001120100</t>
  </si>
  <si>
    <t>11202</t>
  </si>
  <si>
    <t>โรงพยาบาลเวียงเชียงรุ้ง</t>
  </si>
  <si>
    <t>เวียงเชียงรุ้ง</t>
  </si>
  <si>
    <t>001120200</t>
  </si>
  <si>
    <t>11454</t>
  </si>
  <si>
    <t>โรงพยาบาลสมเด็จพระยุพราชเชียงของ</t>
  </si>
  <si>
    <t>สมเด็จพระยุพราชเชียงของ</t>
  </si>
  <si>
    <t>001145400</t>
  </si>
  <si>
    <t>15012</t>
  </si>
  <si>
    <t>โรงพยาบาลสมเด็จพระญาณสังวร</t>
  </si>
  <si>
    <t>สมเด็จพระญาณสังวร</t>
  </si>
  <si>
    <t>001501200</t>
  </si>
  <si>
    <t>28823</t>
  </si>
  <si>
    <t>โรงพยาบาลดอยหลวง</t>
  </si>
  <si>
    <t>ดอยหลวง</t>
  </si>
  <si>
    <t>002882300</t>
  </si>
  <si>
    <t>10719</t>
  </si>
  <si>
    <t>โรงพยาบาลศรีสังวาลย์</t>
  </si>
  <si>
    <t>ศรีสังวาลย์</t>
  </si>
  <si>
    <t>001071900</t>
  </si>
  <si>
    <t>11203</t>
  </si>
  <si>
    <t>โรงพยาบาลขุนยวม</t>
  </si>
  <si>
    <t>ขุนยวม</t>
  </si>
  <si>
    <t>001120300</t>
  </si>
  <si>
    <t>11204</t>
  </si>
  <si>
    <t>โรงพยาบาลปาย</t>
  </si>
  <si>
    <t>ปาย</t>
  </si>
  <si>
    <t>001120400</t>
  </si>
  <si>
    <t>11205</t>
  </si>
  <si>
    <t>โรงพยาบาลแม่สะเรียง</t>
  </si>
  <si>
    <t>แม่สะเรียง</t>
  </si>
  <si>
    <t>001120500</t>
  </si>
  <si>
    <t>11206</t>
  </si>
  <si>
    <t>โรงพยาบาลแม่ลาน้อย</t>
  </si>
  <si>
    <t>แม่ลาน้อย</t>
  </si>
  <si>
    <t>001120600</t>
  </si>
  <si>
    <t>11207</t>
  </si>
  <si>
    <t>โรงพยาบาลสบเมย</t>
  </si>
  <si>
    <t>สบเมย</t>
  </si>
  <si>
    <t>001120700</t>
  </si>
  <si>
    <t>11208</t>
  </si>
  <si>
    <t>โรงพยาบาลปางมะผ้า</t>
  </si>
  <si>
    <t>ปางมะผ้า</t>
  </si>
  <si>
    <t>001120800</t>
  </si>
  <si>
    <t>10673</t>
  </si>
  <si>
    <t>โรงพยาบาลอุตรดิตถ์</t>
  </si>
  <si>
    <t>001067300</t>
  </si>
  <si>
    <t>11158</t>
  </si>
  <si>
    <t>โรงพยาบาลตรอน</t>
  </si>
  <si>
    <t>ตรอน</t>
  </si>
  <si>
    <t>001115800</t>
  </si>
  <si>
    <t>11159</t>
  </si>
  <si>
    <t>โรงพยาบาลท่าปลา</t>
  </si>
  <si>
    <t>ท่าปลา</t>
  </si>
  <si>
    <t>001115900</t>
  </si>
  <si>
    <t>11160</t>
  </si>
  <si>
    <t>โรงพยาบาลน้ำปาด</t>
  </si>
  <si>
    <t>น้ำปาด</t>
  </si>
  <si>
    <t>001116000</t>
  </si>
  <si>
    <t>11161</t>
  </si>
  <si>
    <t>โรงพยาบาลฟากท่า</t>
  </si>
  <si>
    <t>ฟากท่า</t>
  </si>
  <si>
    <t>001116100</t>
  </si>
  <si>
    <t>11162</t>
  </si>
  <si>
    <t>โรงพยาบาลบ้านโคก</t>
  </si>
  <si>
    <t>บ้านโคก</t>
  </si>
  <si>
    <t>001116200</t>
  </si>
  <si>
    <t>11163</t>
  </si>
  <si>
    <t>โรงพยาบาลพิชัย</t>
  </si>
  <si>
    <t>พิชัย</t>
  </si>
  <si>
    <t>001116300</t>
  </si>
  <si>
    <t>11164</t>
  </si>
  <si>
    <t>โรงพยาบาลลับแล</t>
  </si>
  <si>
    <t>ลับแล</t>
  </si>
  <si>
    <t>001116400</t>
  </si>
  <si>
    <t>11165</t>
  </si>
  <si>
    <t>โรงพยาบาลทองแสนขัน</t>
  </si>
  <si>
    <t>ทองแสนขัน</t>
  </si>
  <si>
    <t>001116500</t>
  </si>
  <si>
    <t>10722</t>
  </si>
  <si>
    <t>โรงพยาบาลสมเด็จพระเจ้าตากสินมหาราช</t>
  </si>
  <si>
    <t>สมเด็จพระเจ้าตากสินมหาราช</t>
  </si>
  <si>
    <t>001072200</t>
  </si>
  <si>
    <t>10723</t>
  </si>
  <si>
    <t>โรงพยาบาลแม่สอด</t>
  </si>
  <si>
    <t>แม่สอด</t>
  </si>
  <si>
    <t>001072300</t>
  </si>
  <si>
    <t>11238</t>
  </si>
  <si>
    <t>โรงพยาบาลบ้านตาก</t>
  </si>
  <si>
    <t>บ้านตาก</t>
  </si>
  <si>
    <t>001123800</t>
  </si>
  <si>
    <t>11239</t>
  </si>
  <si>
    <t>โรงพยาบาลสามเงา</t>
  </si>
  <si>
    <t>สามเงา</t>
  </si>
  <si>
    <t>001123900</t>
  </si>
  <si>
    <t>11240</t>
  </si>
  <si>
    <t>โรงพยาบาลแม่ระมาด</t>
  </si>
  <si>
    <t>แม่ระมาด</t>
  </si>
  <si>
    <t>001124000</t>
  </si>
  <si>
    <t>11241</t>
  </si>
  <si>
    <t>โรงพยาบาลท่าสองยาง</t>
  </si>
  <si>
    <t>ท่าสองยาง</t>
  </si>
  <si>
    <t>001124100</t>
  </si>
  <si>
    <t>11242</t>
  </si>
  <si>
    <t>โรงพยาบาลพบพระ</t>
  </si>
  <si>
    <t>พบพระ</t>
  </si>
  <si>
    <t>001124200</t>
  </si>
  <si>
    <t>11243</t>
  </si>
  <si>
    <t>โรงพยาบาลอุ้มผาง</t>
  </si>
  <si>
    <t>อุ้มผาง</t>
  </si>
  <si>
    <t>001124300</t>
  </si>
  <si>
    <t>27443</t>
  </si>
  <si>
    <t>โรงพยาบาลวังเจ้า</t>
  </si>
  <si>
    <t>วังเจ้า</t>
  </si>
  <si>
    <t>002744300</t>
  </si>
  <si>
    <t>10724</t>
  </si>
  <si>
    <t>โรงพยาบาลสุโขทัย</t>
  </si>
  <si>
    <t>001072400</t>
  </si>
  <si>
    <t>10725</t>
  </si>
  <si>
    <t>โรงพยาบาลศรีสังวรสุโขทัย</t>
  </si>
  <si>
    <t>ศรีสังวรสุโขทัย</t>
  </si>
  <si>
    <t>001072500</t>
  </si>
  <si>
    <t>11244</t>
  </si>
  <si>
    <t>โรงพยาบาลบ้านด่านลานหอย</t>
  </si>
  <si>
    <t>บ้านด่านลานหอย</t>
  </si>
  <si>
    <t>001124400</t>
  </si>
  <si>
    <t>11245</t>
  </si>
  <si>
    <t>โรงพยาบาลคีรีมาศ</t>
  </si>
  <si>
    <t>คีรีมาศ</t>
  </si>
  <si>
    <t>001124500</t>
  </si>
  <si>
    <t>11246</t>
  </si>
  <si>
    <t>โรงพยาบาลกงไกรลาศ</t>
  </si>
  <si>
    <t>กงไกรลาศ</t>
  </si>
  <si>
    <t>001124600</t>
  </si>
  <si>
    <t>11247</t>
  </si>
  <si>
    <t>โรงพยาบาลศรีสัชนาลัย</t>
  </si>
  <si>
    <t>ศรีสัชนาลัย</t>
  </si>
  <si>
    <t>001124700</t>
  </si>
  <si>
    <t>11248</t>
  </si>
  <si>
    <t>โรงพยาบาลสวรรคโลก</t>
  </si>
  <si>
    <t>สวรรคโลก</t>
  </si>
  <si>
    <t>001124800</t>
  </si>
  <si>
    <t>11249</t>
  </si>
  <si>
    <t>โรงพยาบาลศรีนคร</t>
  </si>
  <si>
    <t>ศรีนคร</t>
  </si>
  <si>
    <t>001124900</t>
  </si>
  <si>
    <t>11250</t>
  </si>
  <si>
    <t>โรงพยาบาลทุ่งเสลี่ยม</t>
  </si>
  <si>
    <t>ทุ่งเสลี่ยม</t>
  </si>
  <si>
    <t>001125000</t>
  </si>
  <si>
    <t>10676</t>
  </si>
  <si>
    <t>โรงพยาบาลพุทธชินราช</t>
  </si>
  <si>
    <t>พุทธชินราช</t>
  </si>
  <si>
    <t>001067600</t>
  </si>
  <si>
    <t>11251</t>
  </si>
  <si>
    <t>โรงพยาบาลชาติตระการ</t>
  </si>
  <si>
    <t>ชาติตระการ</t>
  </si>
  <si>
    <t>001125100</t>
  </si>
  <si>
    <t>11252</t>
  </si>
  <si>
    <t>โรงพยาบาลบางระกำ</t>
  </si>
  <si>
    <t>บางระกำ</t>
  </si>
  <si>
    <t>001125200</t>
  </si>
  <si>
    <t>11253</t>
  </si>
  <si>
    <t>โรงพยาบาลบางกระทุ่ม</t>
  </si>
  <si>
    <t>บางกระทุ่ม</t>
  </si>
  <si>
    <t>001125300</t>
  </si>
  <si>
    <t>11254</t>
  </si>
  <si>
    <t>โรงพยาบาลพรหมพิราม</t>
  </si>
  <si>
    <t>พรหมพิราม</t>
  </si>
  <si>
    <t>001125400</t>
  </si>
  <si>
    <t>11255</t>
  </si>
  <si>
    <t>โรงพยาบาลวัดโบสถ์</t>
  </si>
  <si>
    <t>วัดโบสถ์</t>
  </si>
  <si>
    <t>001125500</t>
  </si>
  <si>
    <t>11256</t>
  </si>
  <si>
    <t>โรงพยาบาลวังทอง</t>
  </si>
  <si>
    <t>วังทอง</t>
  </si>
  <si>
    <t>001125600</t>
  </si>
  <si>
    <t>11257</t>
  </si>
  <si>
    <t>โรงพยาบาลเนินมะปราง</t>
  </si>
  <si>
    <t>เนินมะปราง</t>
  </si>
  <si>
    <t>001125700</t>
  </si>
  <si>
    <t>11455</t>
  </si>
  <si>
    <t>โรงพยาบาลสมเด็จพระยุพราชนครไทย</t>
  </si>
  <si>
    <t>สมเด็จพระยุพราชนครไทย</t>
  </si>
  <si>
    <t>001145500</t>
  </si>
  <si>
    <t>10727</t>
  </si>
  <si>
    <t>โรงพยาบาลเพชรบูรณ์</t>
  </si>
  <si>
    <t>001072700</t>
  </si>
  <si>
    <t>11264</t>
  </si>
  <si>
    <t>โรงพยาบาลชนแดน</t>
  </si>
  <si>
    <t>ชนแดน</t>
  </si>
  <si>
    <t>001126400</t>
  </si>
  <si>
    <t>11265</t>
  </si>
  <si>
    <t>โรงพยาบาลหล่มสัก</t>
  </si>
  <si>
    <t>หล่มสัก</t>
  </si>
  <si>
    <t>001126500</t>
  </si>
  <si>
    <t>11266</t>
  </si>
  <si>
    <t>โรงพยาบาลวิเชียรบุรี</t>
  </si>
  <si>
    <t>วิเชียรบุรี</t>
  </si>
  <si>
    <t>001126600</t>
  </si>
  <si>
    <t>11267</t>
  </si>
  <si>
    <t>โรงพยาบาลศรีเทพ</t>
  </si>
  <si>
    <t>ศรีเทพ</t>
  </si>
  <si>
    <t>001126700</t>
  </si>
  <si>
    <t>11268</t>
  </si>
  <si>
    <t>โรงพยาบาลหนองไผ่</t>
  </si>
  <si>
    <t>หนองไผ่</t>
  </si>
  <si>
    <t>001126800</t>
  </si>
  <si>
    <t>11269</t>
  </si>
  <si>
    <t>โรงพยาบาลบึงสามพัน</t>
  </si>
  <si>
    <t>บึงสามพัน</t>
  </si>
  <si>
    <t>001126900</t>
  </si>
  <si>
    <t>11270</t>
  </si>
  <si>
    <t>โรงพยาบาลน้ำหนาว</t>
  </si>
  <si>
    <t>น้ำหนาว</t>
  </si>
  <si>
    <t>001127000</t>
  </si>
  <si>
    <t>11271</t>
  </si>
  <si>
    <t>โรงพยาบาลวังโป่ง</t>
  </si>
  <si>
    <t>วังโป่ง</t>
  </si>
  <si>
    <t>001127100</t>
  </si>
  <si>
    <t>11272</t>
  </si>
  <si>
    <t>โรงพยาบาลเขาค้อ</t>
  </si>
  <si>
    <t>เขาค้อ</t>
  </si>
  <si>
    <t>001127200</t>
  </si>
  <si>
    <t>11457</t>
  </si>
  <si>
    <t>โรงพยาบาลสมเด็จพระยุพราชหล่มเก่า</t>
  </si>
  <si>
    <t>สมเด็จพระยุพราชหล่มเก่า</t>
  </si>
  <si>
    <t>001145700</t>
  </si>
  <si>
    <t>10694</t>
  </si>
  <si>
    <t>โรงพยาบาลชัยนาทนเรนทร</t>
  </si>
  <si>
    <t>ชัยนาทนเรนทร</t>
  </si>
  <si>
    <t>001069400</t>
  </si>
  <si>
    <t>10802</t>
  </si>
  <si>
    <t>โรงพยาบาลมโนรมย์</t>
  </si>
  <si>
    <t>มโนรมย์</t>
  </si>
  <si>
    <t>001080200</t>
  </si>
  <si>
    <t>10803</t>
  </si>
  <si>
    <t>โรงพยาบาลวัดสิงห์</t>
  </si>
  <si>
    <t>วัดสิงห์</t>
  </si>
  <si>
    <t>001080300</t>
  </si>
  <si>
    <t>10804</t>
  </si>
  <si>
    <t>โรงพยาบาลสรรพยา</t>
  </si>
  <si>
    <t>สรรพยา</t>
  </si>
  <si>
    <t>001080400</t>
  </si>
  <si>
    <t>10805</t>
  </si>
  <si>
    <t>โรงพยาบาลสรรคบุรี</t>
  </si>
  <si>
    <t>สรรคบุรี</t>
  </si>
  <si>
    <t>001080500</t>
  </si>
  <si>
    <t>10806</t>
  </si>
  <si>
    <t>โรงพยาบาลหันคา</t>
  </si>
  <si>
    <t>หันคา</t>
  </si>
  <si>
    <t>001080600</t>
  </si>
  <si>
    <t>27974</t>
  </si>
  <si>
    <t>โรงพยาบาลหนองมะโมง</t>
  </si>
  <si>
    <t>002797400</t>
  </si>
  <si>
    <t>27975</t>
  </si>
  <si>
    <t>เนินขาม</t>
  </si>
  <si>
    <t>002797500</t>
  </si>
  <si>
    <t>10675</t>
  </si>
  <si>
    <t>โรงพยาบาลสวรรค์ประชารักษ์</t>
  </si>
  <si>
    <t>สวรรค์ประชารักษ์</t>
  </si>
  <si>
    <t>001067500</t>
  </si>
  <si>
    <t>11209</t>
  </si>
  <si>
    <t>โรงพยาบาลโกรกพระ</t>
  </si>
  <si>
    <t>โกรกพระ</t>
  </si>
  <si>
    <t>001120900</t>
  </si>
  <si>
    <t>11210</t>
  </si>
  <si>
    <t>โรงพยาบาลชุมแสง</t>
  </si>
  <si>
    <t>ชุมแสง</t>
  </si>
  <si>
    <t>001121000</t>
  </si>
  <si>
    <t>11211</t>
  </si>
  <si>
    <t>โรงพยาบาลหนองบัว</t>
  </si>
  <si>
    <t>หนองบัว</t>
  </si>
  <si>
    <t>001121100</t>
  </si>
  <si>
    <t>11212</t>
  </si>
  <si>
    <t>โรงพยาบาลบรรพตพิสัย</t>
  </si>
  <si>
    <t>บรรพตพิสัย</t>
  </si>
  <si>
    <t>001121200</t>
  </si>
  <si>
    <t>11213</t>
  </si>
  <si>
    <t>โรงพยาบาลเก้าเลี้ยว</t>
  </si>
  <si>
    <t>เก้าเลี้ยว</t>
  </si>
  <si>
    <t>001121300</t>
  </si>
  <si>
    <t>11214</t>
  </si>
  <si>
    <t>โรงพยาบาลตาคลี</t>
  </si>
  <si>
    <t>ตาคลี</t>
  </si>
  <si>
    <t>001121400</t>
  </si>
  <si>
    <t>11215</t>
  </si>
  <si>
    <t>โรงพยาบาลท่าตะโก</t>
  </si>
  <si>
    <t>ท่าตะโก</t>
  </si>
  <si>
    <t>001121500</t>
  </si>
  <si>
    <t>11216</t>
  </si>
  <si>
    <t>โรงพยาบาลไพศาลี</t>
  </si>
  <si>
    <t>ไพศาลี</t>
  </si>
  <si>
    <t>001121600</t>
  </si>
  <si>
    <t>11217</t>
  </si>
  <si>
    <t>โรงพยาบาลพยุหะคีรี</t>
  </si>
  <si>
    <t>พยุหะคีรี</t>
  </si>
  <si>
    <t>001121700</t>
  </si>
  <si>
    <t>11218</t>
  </si>
  <si>
    <t>โรงพยาบาลลาดยาว</t>
  </si>
  <si>
    <t>ลาดยาว</t>
  </si>
  <si>
    <t>001121800</t>
  </si>
  <si>
    <t>11219</t>
  </si>
  <si>
    <t>โรงพยาบาลตากฟ้า</t>
  </si>
  <si>
    <t>ตากฟ้า</t>
  </si>
  <si>
    <t>001121900</t>
  </si>
  <si>
    <t>11220</t>
  </si>
  <si>
    <t>โรงพยาบาลแม่วงก์</t>
  </si>
  <si>
    <t>แม่วงก์</t>
  </si>
  <si>
    <t>001122000</t>
  </si>
  <si>
    <t>40749</t>
  </si>
  <si>
    <t>โรงพยาบาลชุมตาบง</t>
  </si>
  <si>
    <t>ชุมตาบง</t>
  </si>
  <si>
    <t>004074900</t>
  </si>
  <si>
    <t>10720</t>
  </si>
  <si>
    <t>โรงพยาบาลอุทัยธานี</t>
  </si>
  <si>
    <t>001072000</t>
  </si>
  <si>
    <t>11221</t>
  </si>
  <si>
    <t>โรงพยาบาลทัพทัน</t>
  </si>
  <si>
    <t>ทัพทัน</t>
  </si>
  <si>
    <t>001122100</t>
  </si>
  <si>
    <t>11222</t>
  </si>
  <si>
    <t>โรงพยาบาลสว่างอารมณ์</t>
  </si>
  <si>
    <t>สว่างอารมณ์</t>
  </si>
  <si>
    <t>001122200</t>
  </si>
  <si>
    <t>11223</t>
  </si>
  <si>
    <t>โรงพยาบาลหนองฉาง</t>
  </si>
  <si>
    <t>หนองฉาง</t>
  </si>
  <si>
    <t>001122300</t>
  </si>
  <si>
    <t>11224</t>
  </si>
  <si>
    <t>โรงพยาบาลหนองขาหย่าง</t>
  </si>
  <si>
    <t>หนองขาหย่าง</t>
  </si>
  <si>
    <t>001122400</t>
  </si>
  <si>
    <t>11225</t>
  </si>
  <si>
    <t>โรงพยาบาลบ้านไร่</t>
  </si>
  <si>
    <t>บ้านไร่</t>
  </si>
  <si>
    <t>001122500</t>
  </si>
  <si>
    <t>11226</t>
  </si>
  <si>
    <t>โรงพยาบาลลานสัก</t>
  </si>
  <si>
    <t>ลานสัก</t>
  </si>
  <si>
    <t>001122600</t>
  </si>
  <si>
    <t>11227</t>
  </si>
  <si>
    <t>โรงพยาบาลห้วยคต</t>
  </si>
  <si>
    <t>ห้วยคต</t>
  </si>
  <si>
    <t>001122700</t>
  </si>
  <si>
    <t>10721</t>
  </si>
  <si>
    <t>โรงพยาบาลกำแพงเพชร</t>
  </si>
  <si>
    <t>001072100</t>
  </si>
  <si>
    <t>11228</t>
  </si>
  <si>
    <t>โรงพยาบาลทุ่งโพธิ์ทะเล</t>
  </si>
  <si>
    <t>ทุ่งโพธิ์ทะเล</t>
  </si>
  <si>
    <t>001122800</t>
  </si>
  <si>
    <t>11229</t>
  </si>
  <si>
    <t>โรงพยาบาลไทรงาม</t>
  </si>
  <si>
    <t>ไทรงาม</t>
  </si>
  <si>
    <t>001122900</t>
  </si>
  <si>
    <t>11230</t>
  </si>
  <si>
    <t>โรงพยาบาลคลองลาน</t>
  </si>
  <si>
    <t>คลองลาน</t>
  </si>
  <si>
    <t>001123000</t>
  </si>
  <si>
    <t>11231</t>
  </si>
  <si>
    <t>โรงพยาบาลขาณุวรลักษบุรี</t>
  </si>
  <si>
    <t>ขาณุวรลักษบุรี</t>
  </si>
  <si>
    <t>001123100</t>
  </si>
  <si>
    <t>11232</t>
  </si>
  <si>
    <t>โรงพยาบาลคลองขลุง</t>
  </si>
  <si>
    <t>คลองขลุง</t>
  </si>
  <si>
    <t>001123200</t>
  </si>
  <si>
    <t>11233</t>
  </si>
  <si>
    <t>โรงพยาบาลพรานกระต่าย</t>
  </si>
  <si>
    <t>พรานกระต่าย</t>
  </si>
  <si>
    <t>001123300</t>
  </si>
  <si>
    <t>11234</t>
  </si>
  <si>
    <t>โรงพยาบาลลานกระบือ</t>
  </si>
  <si>
    <t>ลานกระบือ</t>
  </si>
  <si>
    <t>001123400</t>
  </si>
  <si>
    <t>11235</t>
  </si>
  <si>
    <t>โรงพยาบาลทรายทองวัฒนา</t>
  </si>
  <si>
    <t>ทรายทองวัฒนา</t>
  </si>
  <si>
    <t>001123500</t>
  </si>
  <si>
    <t>11236</t>
  </si>
  <si>
    <t>โรงพยาบาลปางศิลาทอง</t>
  </si>
  <si>
    <t>ปางศิลาทอง</t>
  </si>
  <si>
    <t>001123600</t>
  </si>
  <si>
    <t>14135</t>
  </si>
  <si>
    <t>โรงพยาบาลบึงสามัคคี</t>
  </si>
  <si>
    <t>บึงสามัคคี</t>
  </si>
  <si>
    <t>001413500</t>
  </si>
  <si>
    <t>28010</t>
  </si>
  <si>
    <t>โรงพยาบาลโกสัมพีนคร</t>
  </si>
  <si>
    <t>002801000</t>
  </si>
  <si>
    <t>10726</t>
  </si>
  <si>
    <t>โรงพยาบาลพิจิตร</t>
  </si>
  <si>
    <t>001072600</t>
  </si>
  <si>
    <t>11258</t>
  </si>
  <si>
    <t>โรงพยาบาลวังทรายพูน</t>
  </si>
  <si>
    <t>วังทรายพูน</t>
  </si>
  <si>
    <t>001125800</t>
  </si>
  <si>
    <t>11259</t>
  </si>
  <si>
    <t>โรงพยาบาลโพธิ์ประทับช้าง</t>
  </si>
  <si>
    <t>โพธิ์ประทับช้าง</t>
  </si>
  <si>
    <t>001125900</t>
  </si>
  <si>
    <t>11260</t>
  </si>
  <si>
    <t>โรงพยาบาลบางมูลนาก</t>
  </si>
  <si>
    <t>บางมูลนาก</t>
  </si>
  <si>
    <t>001126000</t>
  </si>
  <si>
    <t>11261</t>
  </si>
  <si>
    <t>โรงพยาบาลโพทะเล</t>
  </si>
  <si>
    <t>โพทะเล</t>
  </si>
  <si>
    <t>001126100</t>
  </si>
  <si>
    <t>11262</t>
  </si>
  <si>
    <t>โรงพยาบาลสามง่าม</t>
  </si>
  <si>
    <t>สามง่าม</t>
  </si>
  <si>
    <t>001126200</t>
  </si>
  <si>
    <t>11263</t>
  </si>
  <si>
    <t>โรงพยาบาลทับคล้อ</t>
  </si>
  <si>
    <t>ทับคล้อ</t>
  </si>
  <si>
    <t>001126300</t>
  </si>
  <si>
    <t>11456</t>
  </si>
  <si>
    <t>โรงพยาบาลสมเด็จพระยุพราชตะพานหิน</t>
  </si>
  <si>
    <t>สมเด็จพระยุพราชตะพานหิน</t>
  </si>
  <si>
    <t>001145600</t>
  </si>
  <si>
    <t>11631</t>
  </si>
  <si>
    <t>โรงพยาบาลวชิรบารมี</t>
  </si>
  <si>
    <t>วชิรบารมี</t>
  </si>
  <si>
    <t>001163100</t>
  </si>
  <si>
    <t>27978</t>
  </si>
  <si>
    <t>โรงพยาบาลสากเหล็ก</t>
  </si>
  <si>
    <t>สากเหล็ก</t>
  </si>
  <si>
    <t>002797800</t>
  </si>
  <si>
    <t>27979</t>
  </si>
  <si>
    <t>โรงพยาบาลบึงนาราง</t>
  </si>
  <si>
    <t>บึงนาราง</t>
  </si>
  <si>
    <t>002797900</t>
  </si>
  <si>
    <t>27980</t>
  </si>
  <si>
    <t>โรงพยาบาลดงเจริญ</t>
  </si>
  <si>
    <t>ดงเจริญ</t>
  </si>
  <si>
    <t>002798000</t>
  </si>
  <si>
    <t>10686</t>
  </si>
  <si>
    <t>โรงพยาบาลพระนั่งเกล้า</t>
  </si>
  <si>
    <t>พระนั่งเกล้า</t>
  </si>
  <si>
    <t>001068600</t>
  </si>
  <si>
    <t>10756</t>
  </si>
  <si>
    <t>โรงพยาบาลบางกรวย</t>
  </si>
  <si>
    <t>บางกรวย</t>
  </si>
  <si>
    <t>001075600</t>
  </si>
  <si>
    <t>10757</t>
  </si>
  <si>
    <t>โรงพยาบาลบางใหญ่</t>
  </si>
  <si>
    <t>บางใหญ่</t>
  </si>
  <si>
    <t>001075700</t>
  </si>
  <si>
    <t>10758</t>
  </si>
  <si>
    <t>โรงพยาบาลบางบัวทอง</t>
  </si>
  <si>
    <t>บางบัวทอง</t>
  </si>
  <si>
    <t>001075800</t>
  </si>
  <si>
    <t>10759</t>
  </si>
  <si>
    <t>โรงพยาบาลไทรน้อย</t>
  </si>
  <si>
    <t>ไทรน้อย</t>
  </si>
  <si>
    <t>001075900</t>
  </si>
  <si>
    <t>10760</t>
  </si>
  <si>
    <t>โรงพยาบาลปากเกร็ด</t>
  </si>
  <si>
    <t>ปากเกร็ด</t>
  </si>
  <si>
    <t>001076000</t>
  </si>
  <si>
    <t>28875</t>
  </si>
  <si>
    <t>โรงพยาบาลบางบัวทอง ๒</t>
  </si>
  <si>
    <t>บางบัวทอง ๒</t>
  </si>
  <si>
    <t>002887500</t>
  </si>
  <si>
    <t>10687</t>
  </si>
  <si>
    <t>โรงพยาบาลปทุมธานี</t>
  </si>
  <si>
    <t>001068700</t>
  </si>
  <si>
    <t>10761</t>
  </si>
  <si>
    <t>โรงพยาบาลคลองหลวง</t>
  </si>
  <si>
    <t>คลองหลวง</t>
  </si>
  <si>
    <t>001076100</t>
  </si>
  <si>
    <t>10762</t>
  </si>
  <si>
    <t>โรงพยาบาลธัญบุรี</t>
  </si>
  <si>
    <t>ธัญบุรี</t>
  </si>
  <si>
    <t>001076200</t>
  </si>
  <si>
    <t>10763</t>
  </si>
  <si>
    <t>โรงพยาบาลประชาธิปัตย์</t>
  </si>
  <si>
    <t>ประชาธิปัตย์</t>
  </si>
  <si>
    <t>001076300</t>
  </si>
  <si>
    <t>10764</t>
  </si>
  <si>
    <t>โรงพยาบาลหนองเสือ</t>
  </si>
  <si>
    <t>หนองเสือ</t>
  </si>
  <si>
    <t>001076400</t>
  </si>
  <si>
    <t>10765</t>
  </si>
  <si>
    <t>โรงพยาบาลลาดหลุมแก้ว</t>
  </si>
  <si>
    <t>ลาดหลุมแก้ว</t>
  </si>
  <si>
    <t>001076500</t>
  </si>
  <si>
    <t>10766</t>
  </si>
  <si>
    <t>โรงพยาบาลลำลูกกา</t>
  </si>
  <si>
    <t>ลำลูกกา</t>
  </si>
  <si>
    <t>001076600</t>
  </si>
  <si>
    <t>10767</t>
  </si>
  <si>
    <t>โรงพยาบาลสามโคก</t>
  </si>
  <si>
    <t>สามโคก</t>
  </si>
  <si>
    <t>001076700</t>
  </si>
  <si>
    <t>10660</t>
  </si>
  <si>
    <t>โรงพยาบาลพระนครศรีอยุธยา</t>
  </si>
  <si>
    <t>001066000</t>
  </si>
  <si>
    <t>10688</t>
  </si>
  <si>
    <t>โรงพยาบาลเสนา</t>
  </si>
  <si>
    <t>เสนา</t>
  </si>
  <si>
    <t>001068800</t>
  </si>
  <si>
    <t>10768</t>
  </si>
  <si>
    <t>โรงพยาบาลท่าเรือ</t>
  </si>
  <si>
    <t>ท่าเรือ</t>
  </si>
  <si>
    <t>001076800</t>
  </si>
  <si>
    <t>10769</t>
  </si>
  <si>
    <t>โรงพยาบาลสมเด็จพระสังฆราช(นครหลวง)</t>
  </si>
  <si>
    <t>สมเด็จพระสังฆราช(นครหลวง)</t>
  </si>
  <si>
    <t>001076900</t>
  </si>
  <si>
    <t>10770</t>
  </si>
  <si>
    <t>โรงพยาบาลบางไทร</t>
  </si>
  <si>
    <t>บางไทร</t>
  </si>
  <si>
    <t>001077000</t>
  </si>
  <si>
    <t>10771</t>
  </si>
  <si>
    <t>โรงพยาบาลบางบาล</t>
  </si>
  <si>
    <t>บางบาล</t>
  </si>
  <si>
    <t>001077100</t>
  </si>
  <si>
    <t>10772</t>
  </si>
  <si>
    <t>โรงพยาบาลบางปะอิน</t>
  </si>
  <si>
    <t>บางปะอิน</t>
  </si>
  <si>
    <t>001077200</t>
  </si>
  <si>
    <t>10773</t>
  </si>
  <si>
    <t>โรงพยาบาลบางปะหัน</t>
  </si>
  <si>
    <t>บางปะหัน</t>
  </si>
  <si>
    <t>001077300</t>
  </si>
  <si>
    <t>10774</t>
  </si>
  <si>
    <t>โรงพยาบาลผักไห่</t>
  </si>
  <si>
    <t>ผักไห่</t>
  </si>
  <si>
    <t>001077400</t>
  </si>
  <si>
    <t>10775</t>
  </si>
  <si>
    <t>โรงพยาบาลภาชี</t>
  </si>
  <si>
    <t>ภาชี</t>
  </si>
  <si>
    <t>001077500</t>
  </si>
  <si>
    <t>10776</t>
  </si>
  <si>
    <t>โรงพยาบาลลาดบัวหลวง</t>
  </si>
  <si>
    <t>ลาดบัวหลวง</t>
  </si>
  <si>
    <t>001077600</t>
  </si>
  <si>
    <t>10777</t>
  </si>
  <si>
    <t>โรงพยาบาลวังน้อย</t>
  </si>
  <si>
    <t>วังน้อย</t>
  </si>
  <si>
    <t>001077700</t>
  </si>
  <si>
    <t>10778</t>
  </si>
  <si>
    <t>โรงพยาบาลบางซ้าย</t>
  </si>
  <si>
    <t>บางซ้าย</t>
  </si>
  <si>
    <t>001077800</t>
  </si>
  <si>
    <t>10779</t>
  </si>
  <si>
    <t>โรงพยาบาลอุทัย</t>
  </si>
  <si>
    <t>อุทัย</t>
  </si>
  <si>
    <t>001077900</t>
  </si>
  <si>
    <t>10780</t>
  </si>
  <si>
    <t>โรงพยาบาลมหาราช</t>
  </si>
  <si>
    <t>มหาราช</t>
  </si>
  <si>
    <t>001078000</t>
  </si>
  <si>
    <t>10781</t>
  </si>
  <si>
    <t>โรงพยาบาลบ้านแพรก</t>
  </si>
  <si>
    <t>บ้านแพรก</t>
  </si>
  <si>
    <t>001078100</t>
  </si>
  <si>
    <t>10689</t>
  </si>
  <si>
    <t>โรงพยาบาลอ่างทอง</t>
  </si>
  <si>
    <t>001068900</t>
  </si>
  <si>
    <t>10782</t>
  </si>
  <si>
    <t>โรงพยาบาลไชโย</t>
  </si>
  <si>
    <t>ไชโย</t>
  </si>
  <si>
    <t>001078200</t>
  </si>
  <si>
    <t>10784</t>
  </si>
  <si>
    <t>โรงพยาบาลป่าโมก</t>
  </si>
  <si>
    <t>ป่าโมก</t>
  </si>
  <si>
    <t>001078400</t>
  </si>
  <si>
    <t>10785</t>
  </si>
  <si>
    <t>โรงพยาบาลโพธิ์ทอง</t>
  </si>
  <si>
    <t>โพธิ์ทอง</t>
  </si>
  <si>
    <t>001078500</t>
  </si>
  <si>
    <t>10786</t>
  </si>
  <si>
    <t>โรงพยาบาลแสวงหา</t>
  </si>
  <si>
    <t>แสวงหา</t>
  </si>
  <si>
    <t>001078600</t>
  </si>
  <si>
    <t>10787</t>
  </si>
  <si>
    <t>โรงพยาบาลวิเศษชัยชาญ</t>
  </si>
  <si>
    <t>วิเศษชัยชาญ</t>
  </si>
  <si>
    <t>001078700</t>
  </si>
  <si>
    <t>10788</t>
  </si>
  <si>
    <t>โรงพยาบาลสามโก้</t>
  </si>
  <si>
    <t>สามโก้</t>
  </si>
  <si>
    <t>001078800</t>
  </si>
  <si>
    <t>10690</t>
  </si>
  <si>
    <t>โรงพยาบาลพระนารายณ์มหาราช</t>
  </si>
  <si>
    <t>พระนารายณ์มหาราช</t>
  </si>
  <si>
    <t>001069000</t>
  </si>
  <si>
    <t>10691</t>
  </si>
  <si>
    <t>โรงพยาบาลบ้านหมี่</t>
  </si>
  <si>
    <t>บ้านหมี่</t>
  </si>
  <si>
    <t>001069100</t>
  </si>
  <si>
    <t>10789</t>
  </si>
  <si>
    <t>โรงพยาบาลพัฒนานิคม</t>
  </si>
  <si>
    <t>พัฒนานิคม</t>
  </si>
  <si>
    <t>001078900</t>
  </si>
  <si>
    <t>10790</t>
  </si>
  <si>
    <t>โรงพยาบาลโคกสำโรง</t>
  </si>
  <si>
    <t>โคกสำโรง</t>
  </si>
  <si>
    <t>001079000</t>
  </si>
  <si>
    <t>10791</t>
  </si>
  <si>
    <t>โรงพยาบาลชัยบาดาล</t>
  </si>
  <si>
    <t>ชัยบาดาล</t>
  </si>
  <si>
    <t>001079100</t>
  </si>
  <si>
    <t>10792</t>
  </si>
  <si>
    <t>โรงพยาบาลท่าวุ้ง</t>
  </si>
  <si>
    <t>ท่าวุ้ง</t>
  </si>
  <si>
    <t>001079200</t>
  </si>
  <si>
    <t>10793</t>
  </si>
  <si>
    <t>โรงพยาบาลท่าหลวง</t>
  </si>
  <si>
    <t>ท่าหลวง</t>
  </si>
  <si>
    <t>001079300</t>
  </si>
  <si>
    <t>10794</t>
  </si>
  <si>
    <t>โรงพยาบาลสระโบสถ์</t>
  </si>
  <si>
    <t>สระโบสถ์</t>
  </si>
  <si>
    <t>001079400</t>
  </si>
  <si>
    <t>10795</t>
  </si>
  <si>
    <t>โรงพยาบาลโคกเจริญ</t>
  </si>
  <si>
    <t>โคกเจริญ</t>
  </si>
  <si>
    <t>001079500</t>
  </si>
  <si>
    <t>10796</t>
  </si>
  <si>
    <t>โรงพยาบาลลำสนธิ</t>
  </si>
  <si>
    <t>ลำสนธิ</t>
  </si>
  <si>
    <t>001079600</t>
  </si>
  <si>
    <t>10797</t>
  </si>
  <si>
    <t>โรงพยาบาลหนองม่วง</t>
  </si>
  <si>
    <t>หนองม่วง</t>
  </si>
  <si>
    <t>001079700</t>
  </si>
  <si>
    <t>10692</t>
  </si>
  <si>
    <t>โรงพยาบาลสิงห์บุรี</t>
  </si>
  <si>
    <t>001069200</t>
  </si>
  <si>
    <t>10693</t>
  </si>
  <si>
    <t>โรงพยาบาลอินทร์บุรี</t>
  </si>
  <si>
    <t>อินทร์บุรี</t>
  </si>
  <si>
    <t>001069300</t>
  </si>
  <si>
    <t>10798</t>
  </si>
  <si>
    <t>โรงพยาบาลบางระจัน</t>
  </si>
  <si>
    <t>บางระจัน</t>
  </si>
  <si>
    <t>001079800</t>
  </si>
  <si>
    <t>10799</t>
  </si>
  <si>
    <t>โรงพยาบาลค่ายบางระจัน</t>
  </si>
  <si>
    <t>ค่ายบางระจัน</t>
  </si>
  <si>
    <t>001079900</t>
  </si>
  <si>
    <t>10800</t>
  </si>
  <si>
    <t>โรงพยาบาลพรหมบุรี</t>
  </si>
  <si>
    <t>พรหมบุรี</t>
  </si>
  <si>
    <t>001080000</t>
  </si>
  <si>
    <t>10801</t>
  </si>
  <si>
    <t>โรงพยาบาลท่าช้าง</t>
  </si>
  <si>
    <t>ท่าช้าง</t>
  </si>
  <si>
    <t>001080100</t>
  </si>
  <si>
    <t>10661</t>
  </si>
  <si>
    <t>โรงพยาบาลสระบุรี</t>
  </si>
  <si>
    <t>001066100</t>
  </si>
  <si>
    <t>10695</t>
  </si>
  <si>
    <t>โรงพยาบาลพระพุทธบาท</t>
  </si>
  <si>
    <t>พระพุทธบาท</t>
  </si>
  <si>
    <t>001069500</t>
  </si>
  <si>
    <t>10807</t>
  </si>
  <si>
    <t>โรงพยาบาลแก่งคอย</t>
  </si>
  <si>
    <t>แก่งคอย</t>
  </si>
  <si>
    <t>001080700</t>
  </si>
  <si>
    <t>10808</t>
  </si>
  <si>
    <t>โรงพยาบาลหนองแค</t>
  </si>
  <si>
    <t>หนองแค</t>
  </si>
  <si>
    <t>001080800</t>
  </si>
  <si>
    <t>10809</t>
  </si>
  <si>
    <t>โรงพยาบาลวิหารแดง</t>
  </si>
  <si>
    <t>วิหารแดง</t>
  </si>
  <si>
    <t>001080900</t>
  </si>
  <si>
    <t>10810</t>
  </si>
  <si>
    <t>โรงพยาบาลหนองแซง</t>
  </si>
  <si>
    <t>หนองแซง</t>
  </si>
  <si>
    <t>001081000</t>
  </si>
  <si>
    <t>10811</t>
  </si>
  <si>
    <t>โรงพยาบาลบ้านหมอ</t>
  </si>
  <si>
    <t>บ้านหมอ</t>
  </si>
  <si>
    <t>001081100</t>
  </si>
  <si>
    <t>10812</t>
  </si>
  <si>
    <t>โรงพยาบาลดอนพุด</t>
  </si>
  <si>
    <t>ดอนพุด</t>
  </si>
  <si>
    <t>001081200</t>
  </si>
  <si>
    <t>10813</t>
  </si>
  <si>
    <t>โรงพยาบาลหนองโดน</t>
  </si>
  <si>
    <t>หนองโดน</t>
  </si>
  <si>
    <t>001081300</t>
  </si>
  <si>
    <t>10814</t>
  </si>
  <si>
    <t>โรงพยาบาลเสาไห้</t>
  </si>
  <si>
    <t>เสาไห้</t>
  </si>
  <si>
    <t>001081400</t>
  </si>
  <si>
    <t>10815</t>
  </si>
  <si>
    <t>โรงพยาบาลมวกเหล็ก</t>
  </si>
  <si>
    <t>มวกเหล็ก</t>
  </si>
  <si>
    <t>001081500</t>
  </si>
  <si>
    <t>10816</t>
  </si>
  <si>
    <t>โรงพยาบาลวังม่วง</t>
  </si>
  <si>
    <t>วังม่วง</t>
  </si>
  <si>
    <t>001081600</t>
  </si>
  <si>
    <t>10698</t>
  </si>
  <si>
    <t>โรงพยาบาลนครนายก</t>
  </si>
  <si>
    <t>001069800</t>
  </si>
  <si>
    <t>10863</t>
  </si>
  <si>
    <t>โรงพยาบาลปากพลี</t>
  </si>
  <si>
    <t>ปากพลี</t>
  </si>
  <si>
    <t>001086300</t>
  </si>
  <si>
    <t>10864</t>
  </si>
  <si>
    <t>โรงพยาบาลบ้านนา</t>
  </si>
  <si>
    <t>บ้านนา</t>
  </si>
  <si>
    <t>001086400</t>
  </si>
  <si>
    <t>10865</t>
  </si>
  <si>
    <t>โรงพยาบาลองครักษ์</t>
  </si>
  <si>
    <t>องครักษ์</t>
  </si>
  <si>
    <t>001086500</t>
  </si>
  <si>
    <t>10677</t>
  </si>
  <si>
    <t>โรงพยาบาลราชบุรี</t>
  </si>
  <si>
    <t>001067700</t>
  </si>
  <si>
    <t>10728</t>
  </si>
  <si>
    <t>โรงพยาบาลดำเนินสะดวก</t>
  </si>
  <si>
    <t>ดำเนินสะดวก</t>
  </si>
  <si>
    <t>001072800</t>
  </si>
  <si>
    <t>10729</t>
  </si>
  <si>
    <t>โรงพยาบาลบ้านโป่ง</t>
  </si>
  <si>
    <t>บ้านโป่ง</t>
  </si>
  <si>
    <t>001072900</t>
  </si>
  <si>
    <t>10730</t>
  </si>
  <si>
    <t>โรงพยาบาลโพธาราม</t>
  </si>
  <si>
    <t>โพธาราม</t>
  </si>
  <si>
    <t>001073000</t>
  </si>
  <si>
    <t>11273</t>
  </si>
  <si>
    <t>โรงพยาบาลสวนผึ้ง</t>
  </si>
  <si>
    <t>สวนผึ้ง</t>
  </si>
  <si>
    <t>001127300</t>
  </si>
  <si>
    <t>11274</t>
  </si>
  <si>
    <t>โรงพยาบาลบางแพ</t>
  </si>
  <si>
    <t>บางแพ</t>
  </si>
  <si>
    <t>001127400</t>
  </si>
  <si>
    <t>11275</t>
  </si>
  <si>
    <t>โรงพยาบาลเจ็ดเสมียน</t>
  </si>
  <si>
    <t>เจ็ดเสมียน</t>
  </si>
  <si>
    <t>001127500</t>
  </si>
  <si>
    <t>11276</t>
  </si>
  <si>
    <t>โรงพยาบาลปากท่อ</t>
  </si>
  <si>
    <t>ปากท่อ</t>
  </si>
  <si>
    <t>001127600</t>
  </si>
  <si>
    <t>11277</t>
  </si>
  <si>
    <t>โรงพยาบาลวัดเพลง</t>
  </si>
  <si>
    <t>วัดเพลง</t>
  </si>
  <si>
    <t>001127700</t>
  </si>
  <si>
    <t>11458</t>
  </si>
  <si>
    <t>โรงพยาบาลสมเด็จพระยุพราชจอมบึง</t>
  </si>
  <si>
    <t>สมเด็จพระยุพราชจอมบึง</t>
  </si>
  <si>
    <t>001145800</t>
  </si>
  <si>
    <t>28858</t>
  </si>
  <si>
    <t>โรงพยาบาลบ้านคา</t>
  </si>
  <si>
    <t>บ้านคา</t>
  </si>
  <si>
    <t>002885800</t>
  </si>
  <si>
    <t>10731</t>
  </si>
  <si>
    <t>โรงพยาบาลพหลพลพยุหเสนา</t>
  </si>
  <si>
    <t>พหลพลพยุหเสนา</t>
  </si>
  <si>
    <t>001073100</t>
  </si>
  <si>
    <t>10732</t>
  </si>
  <si>
    <t>โรงพยาบาลมะการักษ์</t>
  </si>
  <si>
    <t>มะการักษ์</t>
  </si>
  <si>
    <t>001073200</t>
  </si>
  <si>
    <t>11278</t>
  </si>
  <si>
    <t>โรงพยาบาลไทรโยค</t>
  </si>
  <si>
    <t>ไทรโยค</t>
  </si>
  <si>
    <t>001127800</t>
  </si>
  <si>
    <t>11279</t>
  </si>
  <si>
    <t>โรงพยาบาลสมเด็จพระปิยะมหาราชรมณียเขต</t>
  </si>
  <si>
    <t>สมเด็จพระปิยะมหาราชรมณียเขต</t>
  </si>
  <si>
    <t>001127900</t>
  </si>
  <si>
    <t>11280</t>
  </si>
  <si>
    <t>โรงพยาบาลบ่อพลอย</t>
  </si>
  <si>
    <t>บ่อพลอย</t>
  </si>
  <si>
    <t>001128000</t>
  </si>
  <si>
    <t>11281</t>
  </si>
  <si>
    <t>โรงพยาบาลท่ากระดาน</t>
  </si>
  <si>
    <t>ท่ากระดาน</t>
  </si>
  <si>
    <t>001128100</t>
  </si>
  <si>
    <t>11282</t>
  </si>
  <si>
    <t>โรงพยาบาลสมเด็จพระสังฆราชองค์ที่ ๑๙</t>
  </si>
  <si>
    <t>สมเด็จพระสังฆราชองค์ที่ ๑๙</t>
  </si>
  <si>
    <t>001128200</t>
  </si>
  <si>
    <t>11283</t>
  </si>
  <si>
    <t>โรงพยาบาลทองผาภูมิ</t>
  </si>
  <si>
    <t>ทองผาภูมิ</t>
  </si>
  <si>
    <t>001128300</t>
  </si>
  <si>
    <t>11284</t>
  </si>
  <si>
    <t>โรงพยาบาลสังขละบุรี</t>
  </si>
  <si>
    <t>สังขละบุรี</t>
  </si>
  <si>
    <t>001128400</t>
  </si>
  <si>
    <t>11285</t>
  </si>
  <si>
    <t>โรงพยาบาลเจ้าคุณไพบูลย์พนมทวน</t>
  </si>
  <si>
    <t>เจ้าคุณไพบูลย์พนมทวน</t>
  </si>
  <si>
    <t>001128500</t>
  </si>
  <si>
    <t>11286</t>
  </si>
  <si>
    <t>โรงพยาบาลเลาขวัญ</t>
  </si>
  <si>
    <t>เลาขวัญ</t>
  </si>
  <si>
    <t>001128600</t>
  </si>
  <si>
    <t>11287</t>
  </si>
  <si>
    <t>โรงพยาบาลด่านมะขามเตี้ย</t>
  </si>
  <si>
    <t>ด่านมะขามเตี้ย</t>
  </si>
  <si>
    <t>001128700</t>
  </si>
  <si>
    <t>11288</t>
  </si>
  <si>
    <t>โรงพยาบาลสถานพระบารมี</t>
  </si>
  <si>
    <t>สถานพระบารมี</t>
  </si>
  <si>
    <t>001128800</t>
  </si>
  <si>
    <t>14136</t>
  </si>
  <si>
    <t>โรงพยาบาลศุกร์ศิริศรีสวัสดิ์</t>
  </si>
  <si>
    <t>ศุกร์ศิริศรีสวัสดิ์</t>
  </si>
  <si>
    <t>001413600</t>
  </si>
  <si>
    <t>21948</t>
  </si>
  <si>
    <t>โรงพยาบาลห้วยกระเจา เฉลิมพระเกียรติ 80 พรรษา</t>
  </si>
  <si>
    <t>ห้วยกระเจา เฉลิมพระเกียรติ 80 พรรษา</t>
  </si>
  <si>
    <t>002194800</t>
  </si>
  <si>
    <t>10678</t>
  </si>
  <si>
    <t>โรงพยาบาลเจ้าพระยายมราช</t>
  </si>
  <si>
    <t>เจ้าพระยายมราช</t>
  </si>
  <si>
    <t>001067800</t>
  </si>
  <si>
    <t>10733</t>
  </si>
  <si>
    <t>โรงพยาบาลสมเด็จพระสังฆราชองค์ที่17</t>
  </si>
  <si>
    <t>สมเด็จพระสังฆราชองค์ที่17</t>
  </si>
  <si>
    <t>001073300</t>
  </si>
  <si>
    <t>11289</t>
  </si>
  <si>
    <t>โรงพยาบาลเดิมบางนางบวช</t>
  </si>
  <si>
    <t>เดิมบางนางบวช</t>
  </si>
  <si>
    <t>001128900</t>
  </si>
  <si>
    <t>11290</t>
  </si>
  <si>
    <t>โรงพยาบาลด่านช้าง</t>
  </si>
  <si>
    <t>ด่านช้าง</t>
  </si>
  <si>
    <t>001129000</t>
  </si>
  <si>
    <t>11291</t>
  </si>
  <si>
    <t>โรงพยาบาลบางปลาม้า</t>
  </si>
  <si>
    <t>บางปลาม้า</t>
  </si>
  <si>
    <t>001129100</t>
  </si>
  <si>
    <t>11292</t>
  </si>
  <si>
    <t>โรงพยาบาลศรีประจันต์</t>
  </si>
  <si>
    <t>ศรีประจันต์</t>
  </si>
  <si>
    <t>001129200</t>
  </si>
  <si>
    <t>11293</t>
  </si>
  <si>
    <t>โรงพยาบาลดอนเจดีย์</t>
  </si>
  <si>
    <t>ดอนเจดีย์</t>
  </si>
  <si>
    <t>001129300</t>
  </si>
  <si>
    <t>11294</t>
  </si>
  <si>
    <t>โรงพยาบาลสามชุก</t>
  </si>
  <si>
    <t>สามชุก</t>
  </si>
  <si>
    <t>001129400</t>
  </si>
  <si>
    <t>11295</t>
  </si>
  <si>
    <t>โรงพยาบาลอู่ทอง</t>
  </si>
  <si>
    <t>อู่ทอง</t>
  </si>
  <si>
    <t>001129500</t>
  </si>
  <si>
    <t>11296</t>
  </si>
  <si>
    <t>โรงพยาบาลหนองหญ้าไซ</t>
  </si>
  <si>
    <t>หนองหญ้าไซ</t>
  </si>
  <si>
    <t>001129600</t>
  </si>
  <si>
    <t>10679</t>
  </si>
  <si>
    <t>โรงพยาบาลนครปฐม</t>
  </si>
  <si>
    <t>001067900</t>
  </si>
  <si>
    <t>11297</t>
  </si>
  <si>
    <t>โรงพยาบาลกำแพงแสน</t>
  </si>
  <si>
    <t>กำแพงแสน</t>
  </si>
  <si>
    <t>001129700</t>
  </si>
  <si>
    <t>11298</t>
  </si>
  <si>
    <t>โรงพยาบาลนครชัยศรี</t>
  </si>
  <si>
    <t>นครชัยศรี</t>
  </si>
  <si>
    <t>001129800</t>
  </si>
  <si>
    <t>11299</t>
  </si>
  <si>
    <t>โรงพยาบาลห้วยพลู</t>
  </si>
  <si>
    <t>ห้วยพลู</t>
  </si>
  <si>
    <t>001129900</t>
  </si>
  <si>
    <t>11300</t>
  </si>
  <si>
    <t>โรงพยาบาลดอนตูม</t>
  </si>
  <si>
    <t>ดอนตูม</t>
  </si>
  <si>
    <t>001130000</t>
  </si>
  <si>
    <t>11301</t>
  </si>
  <si>
    <t>โรงพยาบาลบางเลน</t>
  </si>
  <si>
    <t>บางเลน</t>
  </si>
  <si>
    <t>001130100</t>
  </si>
  <si>
    <t>11302</t>
  </si>
  <si>
    <t>โรงพยาบาลสามพราน</t>
  </si>
  <si>
    <t>สามพราน</t>
  </si>
  <si>
    <t>001130200</t>
  </si>
  <si>
    <t>11303</t>
  </si>
  <si>
    <t>โรงพยาบาลพุทธมณฑล</t>
  </si>
  <si>
    <t>พุทธมณฑล</t>
  </si>
  <si>
    <t>001130300</t>
  </si>
  <si>
    <t>13819</t>
  </si>
  <si>
    <t>โรงพยาบาลหลวงพ่อเปิ่น</t>
  </si>
  <si>
    <t>หลวงพ่อเปิ่น</t>
  </si>
  <si>
    <t>001381900</t>
  </si>
  <si>
    <t>10734</t>
  </si>
  <si>
    <t>โรงพยาบาลสมุทรสาคร</t>
  </si>
  <si>
    <t>001073400</t>
  </si>
  <si>
    <t>11304</t>
  </si>
  <si>
    <t>โรงพยาบาลกระทุ่มแบน</t>
  </si>
  <si>
    <t>กระทุ่มแบน</t>
  </si>
  <si>
    <t>001130400</t>
  </si>
  <si>
    <t>10735</t>
  </si>
  <si>
    <t>โรงพยาบาลสมเด็จพระพุทธเลิศหล้า</t>
  </si>
  <si>
    <t>สมเด็จพระพุทธเลิศหล้า</t>
  </si>
  <si>
    <t>001073500</t>
  </si>
  <si>
    <t>11306</t>
  </si>
  <si>
    <t>โรงพยาบาลนภาลัย</t>
  </si>
  <si>
    <t>นภาลัย</t>
  </si>
  <si>
    <t>001130600</t>
  </si>
  <si>
    <t>11307</t>
  </si>
  <si>
    <t>โรงพยาบาลอัมพวา</t>
  </si>
  <si>
    <t>อัมพวา</t>
  </si>
  <si>
    <t>001130700</t>
  </si>
  <si>
    <t>10736</t>
  </si>
  <si>
    <t>โรงพยาบาลพระจอมเกล้า</t>
  </si>
  <si>
    <t>พระจอมเกล้า</t>
  </si>
  <si>
    <t>001073600</t>
  </si>
  <si>
    <t>11308</t>
  </si>
  <si>
    <t>โรงพยาบาลเขาย้อย</t>
  </si>
  <si>
    <t>เขาย้อย</t>
  </si>
  <si>
    <t>001130800</t>
  </si>
  <si>
    <t>11309</t>
  </si>
  <si>
    <t>โรงพยาบาลหนองหญ้าปล้อง</t>
  </si>
  <si>
    <t>หนองหญ้าปล้อง</t>
  </si>
  <si>
    <t>001130900</t>
  </si>
  <si>
    <t>11310</t>
  </si>
  <si>
    <t>โรงพยาบาลชะอำ</t>
  </si>
  <si>
    <t>ชะอำ</t>
  </si>
  <si>
    <t>001131000</t>
  </si>
  <si>
    <t>11311</t>
  </si>
  <si>
    <t>โรงพยาบาลท่ายาง</t>
  </si>
  <si>
    <t>ท่ายาง</t>
  </si>
  <si>
    <t>001131100</t>
  </si>
  <si>
    <t>11312</t>
  </si>
  <si>
    <t>โรงพยาบาลบ้านลาด</t>
  </si>
  <si>
    <t>บ้านลาด</t>
  </si>
  <si>
    <t>001131200</t>
  </si>
  <si>
    <t>11313</t>
  </si>
  <si>
    <t>โรงพยาบาลบ้านแหลม</t>
  </si>
  <si>
    <t>บ้านแหลม</t>
  </si>
  <si>
    <t>001131300</t>
  </si>
  <si>
    <t>11314</t>
  </si>
  <si>
    <t>โรงพยาบาลแก่งกระจาน</t>
  </si>
  <si>
    <t>แก่งกระจาน</t>
  </si>
  <si>
    <t>001131400</t>
  </si>
  <si>
    <t>10737</t>
  </si>
  <si>
    <t>โรงพยาบาลประจวบคีรีขันธ์</t>
  </si>
  <si>
    <t>001073700</t>
  </si>
  <si>
    <t>11315</t>
  </si>
  <si>
    <t>โรงพยาบาลกุยบุรี</t>
  </si>
  <si>
    <t>กุยบุรี</t>
  </si>
  <si>
    <t>001131500</t>
  </si>
  <si>
    <t>11316</t>
  </si>
  <si>
    <t>โรงพยาบาลทับสะแก</t>
  </si>
  <si>
    <t>ทับสะแก</t>
  </si>
  <si>
    <t>001131600</t>
  </si>
  <si>
    <t>11317</t>
  </si>
  <si>
    <t>โรงพยาบาลบางสะพาน</t>
  </si>
  <si>
    <t>บางสะพาน</t>
  </si>
  <si>
    <t>001131700</t>
  </si>
  <si>
    <t>11318</t>
  </si>
  <si>
    <t>โรงพยาบาลบางสะพานน้อย</t>
  </si>
  <si>
    <t>บางสะพานน้อย</t>
  </si>
  <si>
    <t>001131800</t>
  </si>
  <si>
    <t>11319</t>
  </si>
  <si>
    <t>โรงพยาบาลปราณบุรี</t>
  </si>
  <si>
    <t>ปราณบุรี</t>
  </si>
  <si>
    <t>001131900</t>
  </si>
  <si>
    <t>11320</t>
  </si>
  <si>
    <t>โรงพยาบาลหัวหิน</t>
  </si>
  <si>
    <t>หัวหิน</t>
  </si>
  <si>
    <t>001132000</t>
  </si>
  <si>
    <t>11321</t>
  </si>
  <si>
    <t>โรงพยาบาลสามร้อยยอด</t>
  </si>
  <si>
    <t>สามร้อยยอด</t>
  </si>
  <si>
    <t>001132100</t>
  </si>
  <si>
    <t>10685</t>
  </si>
  <si>
    <t>โรงพยาบาลสมุทรปราการ</t>
  </si>
  <si>
    <t>001068500</t>
  </si>
  <si>
    <t>10752</t>
  </si>
  <si>
    <t>โรงพยาบาลบางบ่อ</t>
  </si>
  <si>
    <t>บางบ่อ</t>
  </si>
  <si>
    <t>001075200</t>
  </si>
  <si>
    <t>10753</t>
  </si>
  <si>
    <t>โรงพยาบาลบางพลี</t>
  </si>
  <si>
    <t>บางพลี</t>
  </si>
  <si>
    <t>001075300</t>
  </si>
  <si>
    <t>10754</t>
  </si>
  <si>
    <t>โรงพยาบาลบางจาก</t>
  </si>
  <si>
    <t>บางจาก</t>
  </si>
  <si>
    <t>001075400</t>
  </si>
  <si>
    <t>10755</t>
  </si>
  <si>
    <t>โรงพยาบาลพระสมุทรเจดีย์</t>
  </si>
  <si>
    <t>พระสมุทรเจดีย์</t>
  </si>
  <si>
    <t>001075500</t>
  </si>
  <si>
    <t>28785</t>
  </si>
  <si>
    <t>โรงพยาบาลบางเสาธง</t>
  </si>
  <si>
    <t>002878500</t>
  </si>
  <si>
    <t>10662</t>
  </si>
  <si>
    <t>โรงพยาบาลชลบุรี</t>
  </si>
  <si>
    <t>001066200</t>
  </si>
  <si>
    <t>10817</t>
  </si>
  <si>
    <t>โรงพยาบาลบ้านบึง</t>
  </si>
  <si>
    <t>บ้านบึง</t>
  </si>
  <si>
    <t>001081700</t>
  </si>
  <si>
    <t>10818</t>
  </si>
  <si>
    <t>โรงพยาบาลหนองใหญ่</t>
  </si>
  <si>
    <t>หนองใหญ่</t>
  </si>
  <si>
    <t>001081800</t>
  </si>
  <si>
    <t>10819</t>
  </si>
  <si>
    <t>โรงพยาบาลบางละมุง</t>
  </si>
  <si>
    <t>บางละมุง</t>
  </si>
  <si>
    <t>001081900</t>
  </si>
  <si>
    <t>10820</t>
  </si>
  <si>
    <t>โรงพยาบาลวัดญาณสังวราราม</t>
  </si>
  <si>
    <t>วัดญาณสังวราราม</t>
  </si>
  <si>
    <t>001082000</t>
  </si>
  <si>
    <t>10821</t>
  </si>
  <si>
    <t>โรงพยาบาลพานทอง</t>
  </si>
  <si>
    <t>พานทอง</t>
  </si>
  <si>
    <t>001082100</t>
  </si>
  <si>
    <t>10822</t>
  </si>
  <si>
    <t>โรงพยาบาลพนัสนิคม</t>
  </si>
  <si>
    <t>พนัสนิคม</t>
  </si>
  <si>
    <t>001082200</t>
  </si>
  <si>
    <t>10823</t>
  </si>
  <si>
    <t>โรงพยาบาลแหลมฉบัง</t>
  </si>
  <si>
    <t>แหลมฉบัง</t>
  </si>
  <si>
    <t>001082300</t>
  </si>
  <si>
    <t>10824</t>
  </si>
  <si>
    <t>โรงพยาบาลเกาะสีชัง</t>
  </si>
  <si>
    <t>เกาะสีชัง</t>
  </si>
  <si>
    <t>001082400</t>
  </si>
  <si>
    <t>10825</t>
  </si>
  <si>
    <t>โรงพยาบาลสัตหีบกม10</t>
  </si>
  <si>
    <t>สัตหีบกม10</t>
  </si>
  <si>
    <t>001082500</t>
  </si>
  <si>
    <t>10826</t>
  </si>
  <si>
    <t>โรงพยาบาลบ่อทอง</t>
  </si>
  <si>
    <t>บ่อทอง</t>
  </si>
  <si>
    <t>001082600</t>
  </si>
  <si>
    <t>28006</t>
  </si>
  <si>
    <t>โรงพยาบาลเกาะจันทร์</t>
  </si>
  <si>
    <t>002800600</t>
  </si>
  <si>
    <t>10663</t>
  </si>
  <si>
    <t>โรงพยาบาลระยอง</t>
  </si>
  <si>
    <t>001066300</t>
  </si>
  <si>
    <t>10827</t>
  </si>
  <si>
    <t>โรงพยาบาลเฉลิมพระเกียรติสมเด็จพระเทพรัตนราชสุดาฯ สยามบรมราชกุมารี ระยอง</t>
  </si>
  <si>
    <t>เฉลิมพระเกียรติสมเด็จพระเทพรัตนราชสุดาฯ สยามบรมราช</t>
  </si>
  <si>
    <t>001082700</t>
  </si>
  <si>
    <t>10828</t>
  </si>
  <si>
    <t>โรงพยาบาลบ้านฉาง</t>
  </si>
  <si>
    <t>บ้านฉาง</t>
  </si>
  <si>
    <t>001082800</t>
  </si>
  <si>
    <t>10829</t>
  </si>
  <si>
    <t>โรงพยาบาลแกลง</t>
  </si>
  <si>
    <t>แกลง</t>
  </si>
  <si>
    <t>001082900</t>
  </si>
  <si>
    <t>10830</t>
  </si>
  <si>
    <t>โรงพยาบาลวังจันทร์</t>
  </si>
  <si>
    <t>วังจันทร์</t>
  </si>
  <si>
    <t>001083000</t>
  </si>
  <si>
    <t>10831</t>
  </si>
  <si>
    <t>โรงพยาบาลบ้านค่าย</t>
  </si>
  <si>
    <t>บ้านค่าย</t>
  </si>
  <si>
    <t>001083100</t>
  </si>
  <si>
    <t>10832</t>
  </si>
  <si>
    <t>โรงพยาบาลปลวกแดง</t>
  </si>
  <si>
    <t>ปลวกแดง</t>
  </si>
  <si>
    <t>001083200</t>
  </si>
  <si>
    <t>22734</t>
  </si>
  <si>
    <t>โรงพยาบาลเขาชะเมา เฉลิมพระเกียรติ 80 พรรษา</t>
  </si>
  <si>
    <t>เขาชะเมา เฉลิมพระเกียรติ 80 พรรษา</t>
  </si>
  <si>
    <t>002273400</t>
  </si>
  <si>
    <t>23962</t>
  </si>
  <si>
    <t>โรงพยาบาลนิคมพัฒนา</t>
  </si>
  <si>
    <t>นิคมพัฒนา</t>
  </si>
  <si>
    <t>002396200</t>
  </si>
  <si>
    <t>10664</t>
  </si>
  <si>
    <t>โรงพยาบาลพระปกเกล้า</t>
  </si>
  <si>
    <t>พระปกเกล้า</t>
  </si>
  <si>
    <t>001066400</t>
  </si>
  <si>
    <t>10834</t>
  </si>
  <si>
    <t>โรงพยาบาลขลุง</t>
  </si>
  <si>
    <t>ขลุง</t>
  </si>
  <si>
    <t>001083400</t>
  </si>
  <si>
    <t>10835</t>
  </si>
  <si>
    <t>โรงพยาบาลท่าใหม่</t>
  </si>
  <si>
    <t>ท่าใหม่</t>
  </si>
  <si>
    <t>001083500</t>
  </si>
  <si>
    <t>10836</t>
  </si>
  <si>
    <t>โรงพยาบาลเขาสุกิม</t>
  </si>
  <si>
    <t>เขาสุกิม</t>
  </si>
  <si>
    <t>001083600</t>
  </si>
  <si>
    <t>10837</t>
  </si>
  <si>
    <t>โรงพยาบาลสองพี่น้อง</t>
  </si>
  <si>
    <t>สองพี่น้อง</t>
  </si>
  <si>
    <t>001083700</t>
  </si>
  <si>
    <t>10838</t>
  </si>
  <si>
    <t>โรงพยาบาลโป่งน้ำร้อน</t>
  </si>
  <si>
    <t>โป่งน้ำร้อน</t>
  </si>
  <si>
    <t>001083800</t>
  </si>
  <si>
    <t>10839</t>
  </si>
  <si>
    <t>โรงพยาบาลมะขาม</t>
  </si>
  <si>
    <t>มะขาม</t>
  </si>
  <si>
    <t>001083900</t>
  </si>
  <si>
    <t>10840</t>
  </si>
  <si>
    <t>โรงพยาบาลแหลมสิงห์</t>
  </si>
  <si>
    <t>แหลมสิงห์</t>
  </si>
  <si>
    <t>001084000</t>
  </si>
  <si>
    <t>10841</t>
  </si>
  <si>
    <t>โรงพยาบาลสอยดาว</t>
  </si>
  <si>
    <t>สอยดาว</t>
  </si>
  <si>
    <t>001084100</t>
  </si>
  <si>
    <t>10842</t>
  </si>
  <si>
    <t>โรงพยาบาลแก่งหางแมว</t>
  </si>
  <si>
    <t>แก่งหางแมว</t>
  </si>
  <si>
    <t>001084200</t>
  </si>
  <si>
    <t>10843</t>
  </si>
  <si>
    <t>โรงพยาบาลนายายอาม</t>
  </si>
  <si>
    <t>นายายอาม</t>
  </si>
  <si>
    <t>001084300</t>
  </si>
  <si>
    <t>10844</t>
  </si>
  <si>
    <t>โรงพยาบาลเขาคิชฌกูฏ</t>
  </si>
  <si>
    <t>เขาคิชฌกูฏ</t>
  </si>
  <si>
    <t>001084400</t>
  </si>
  <si>
    <t>10696</t>
  </si>
  <si>
    <t>โรงพยาบาลตราด</t>
  </si>
  <si>
    <t>001069600</t>
  </si>
  <si>
    <t>10845</t>
  </si>
  <si>
    <t>โรงพยาบาลคลองใหญ่</t>
  </si>
  <si>
    <t>คลองใหญ่</t>
  </si>
  <si>
    <t>001084500</t>
  </si>
  <si>
    <t>10846</t>
  </si>
  <si>
    <t>โรงพยาบาลเขาสมิง</t>
  </si>
  <si>
    <t>เขาสมิง</t>
  </si>
  <si>
    <t>001084600</t>
  </si>
  <si>
    <t>10847</t>
  </si>
  <si>
    <t>โรงพยาบาลบ่อไร่</t>
  </si>
  <si>
    <t>บ่อไร่</t>
  </si>
  <si>
    <t>001084700</t>
  </si>
  <si>
    <t>10848</t>
  </si>
  <si>
    <t>โรงพยาบาลแหลมงอบ</t>
  </si>
  <si>
    <t>แหลมงอบ</t>
  </si>
  <si>
    <t>001084800</t>
  </si>
  <si>
    <t>10849</t>
  </si>
  <si>
    <t>โรงพยาบาลเกาะกูด</t>
  </si>
  <si>
    <t>เกาะกูด</t>
  </si>
  <si>
    <t>001084900</t>
  </si>
  <si>
    <t>13816</t>
  </si>
  <si>
    <t>โรงพยาบาลเกาะช้าง</t>
  </si>
  <si>
    <t>เกาะช้าง</t>
  </si>
  <si>
    <t>001381600</t>
  </si>
  <si>
    <t>10697</t>
  </si>
  <si>
    <t>โรงพยาบาลพุทธโสธร</t>
  </si>
  <si>
    <t>พุทธโสธร</t>
  </si>
  <si>
    <t>001069700</t>
  </si>
  <si>
    <t>10833</t>
  </si>
  <si>
    <t>โรงพยาบาลท่าตะเกียบ</t>
  </si>
  <si>
    <t>ท่าตะเกียบ</t>
  </si>
  <si>
    <t>001083300</t>
  </si>
  <si>
    <t>10850</t>
  </si>
  <si>
    <t>โรงพยาบาลบางคล้า</t>
  </si>
  <si>
    <t>บางคล้า</t>
  </si>
  <si>
    <t>001085000</t>
  </si>
  <si>
    <t>10851</t>
  </si>
  <si>
    <t>โรงพยาบาลบางน้ำเปรี้ยว</t>
  </si>
  <si>
    <t>บางน้ำเปรี้ยว</t>
  </si>
  <si>
    <t>001085100</t>
  </si>
  <si>
    <t>10852</t>
  </si>
  <si>
    <t>โรงพยาบาลบางปะกง</t>
  </si>
  <si>
    <t>บางปะกง</t>
  </si>
  <si>
    <t>001085200</t>
  </si>
  <si>
    <t>10853</t>
  </si>
  <si>
    <t>โรงพยาบาลบ้านโพธิ์</t>
  </si>
  <si>
    <t>บ้านโพธิ์</t>
  </si>
  <si>
    <t>001085300</t>
  </si>
  <si>
    <t>10854</t>
  </si>
  <si>
    <t>โรงพยาบาลพนมสารคาม</t>
  </si>
  <si>
    <t>พนมสารคาม</t>
  </si>
  <si>
    <t>001085400</t>
  </si>
  <si>
    <t>10855</t>
  </si>
  <si>
    <t>โรงพยาบาลสนามชัยเขต</t>
  </si>
  <si>
    <t>สนามชัยเขต</t>
  </si>
  <si>
    <t>001085500</t>
  </si>
  <si>
    <t>10856</t>
  </si>
  <si>
    <t>โรงพยาบาลแปลงยาว</t>
  </si>
  <si>
    <t>แปลงยาว</t>
  </si>
  <si>
    <t>001085600</t>
  </si>
  <si>
    <t>13747</t>
  </si>
  <si>
    <t>โรงพยาบาลราชสาส์น</t>
  </si>
  <si>
    <t>ราชสาส์น</t>
  </si>
  <si>
    <t>001374700</t>
  </si>
  <si>
    <t>31327</t>
  </si>
  <si>
    <t>โรงพยาบาลคลองเขื่อน</t>
  </si>
  <si>
    <t>คลองเขื่อน</t>
  </si>
  <si>
    <t>003132700</t>
  </si>
  <si>
    <t>10665</t>
  </si>
  <si>
    <t>โรงพยาบาลเจ้าพระยาอภัยภูเบศร</t>
  </si>
  <si>
    <t>เจ้าพระยาอภัยภูเบศร</t>
  </si>
  <si>
    <t>001066500</t>
  </si>
  <si>
    <t>10857</t>
  </si>
  <si>
    <t>โรงพยาบาลกบินทร์บุรี</t>
  </si>
  <si>
    <t>กบินทร์บุรี</t>
  </si>
  <si>
    <t>001085700</t>
  </si>
  <si>
    <t>10858</t>
  </si>
  <si>
    <t>โรงพยาบาลนาดี</t>
  </si>
  <si>
    <t>นาดี</t>
  </si>
  <si>
    <t>001085800</t>
  </si>
  <si>
    <t>10859</t>
  </si>
  <si>
    <t>โรงพยาบาลบ้านสร้าง</t>
  </si>
  <si>
    <t>บ้านสร้าง</t>
  </si>
  <si>
    <t>001085900</t>
  </si>
  <si>
    <t>10860</t>
  </si>
  <si>
    <t>โรงพยาบาลประจันตคาม</t>
  </si>
  <si>
    <t>ประจันตคาม</t>
  </si>
  <si>
    <t>001086000</t>
  </si>
  <si>
    <t>10861</t>
  </si>
  <si>
    <t>โรงพยาบาลศรีมหาโพธิ</t>
  </si>
  <si>
    <t>ศรีมหาโพธิ</t>
  </si>
  <si>
    <t>001086100</t>
  </si>
  <si>
    <t>10862</t>
  </si>
  <si>
    <t>โรงพยาบาลศรีมโหสถ</t>
  </si>
  <si>
    <t>ศรีมโหสถ</t>
  </si>
  <si>
    <t>001086200</t>
  </si>
  <si>
    <t>10699</t>
  </si>
  <si>
    <t>โรงพยาบาลสมเด็จพระยุพราชสระแก้ว</t>
  </si>
  <si>
    <t>สมเด็จพระยุพราชสระแก้ว</t>
  </si>
  <si>
    <t>001069900</t>
  </si>
  <si>
    <t>10866</t>
  </si>
  <si>
    <t>โรงพยาบาลคลองหาด</t>
  </si>
  <si>
    <t>คลองหาด</t>
  </si>
  <si>
    <t>001086600</t>
  </si>
  <si>
    <t>10867</t>
  </si>
  <si>
    <t>โรงพยาบาลตาพระยา</t>
  </si>
  <si>
    <t>ตาพระยา</t>
  </si>
  <si>
    <t>001086700</t>
  </si>
  <si>
    <t>10868</t>
  </si>
  <si>
    <t>โรงพยาบาลวังน้ำเย็น</t>
  </si>
  <si>
    <t>วังน้ำเย็น</t>
  </si>
  <si>
    <t>001086800</t>
  </si>
  <si>
    <t>10869</t>
  </si>
  <si>
    <t>โรงพยาบาลวัฒนานคร</t>
  </si>
  <si>
    <t>วัฒนานคร</t>
  </si>
  <si>
    <t>001086900</t>
  </si>
  <si>
    <t>10870</t>
  </si>
  <si>
    <t>โรงพยาบาลอรัญประเทศ</t>
  </si>
  <si>
    <t>อรัญประเทศ</t>
  </si>
  <si>
    <t>001087000</t>
  </si>
  <si>
    <t>13817</t>
  </si>
  <si>
    <t>โรงพยาบาลเขาฉกรรจ์</t>
  </si>
  <si>
    <t>เขาฉกรรจ์</t>
  </si>
  <si>
    <t>001381700</t>
  </si>
  <si>
    <t>28849</t>
  </si>
  <si>
    <t>โรงพยาบาลวังสมบูรณ์</t>
  </si>
  <si>
    <t>วังสมบูรณ์</t>
  </si>
  <si>
    <t>002884900</t>
  </si>
  <si>
    <t>28850</t>
  </si>
  <si>
    <t>โรงพยาบาลโคกสูง</t>
  </si>
  <si>
    <t>โคกสูง</t>
  </si>
  <si>
    <t>002885000</t>
  </si>
  <si>
    <t>10670</t>
  </si>
  <si>
    <t>โรงพยาบาลขอนแก่น</t>
  </si>
  <si>
    <t>001067000</t>
  </si>
  <si>
    <t>10995</t>
  </si>
  <si>
    <t>โรงพยาบาลบ้านฝาง</t>
  </si>
  <si>
    <t>บ้านฝาง</t>
  </si>
  <si>
    <t>001099500</t>
  </si>
  <si>
    <t>10996</t>
  </si>
  <si>
    <t>โรงพยาบาลพระยืน</t>
  </si>
  <si>
    <t>พระยืน</t>
  </si>
  <si>
    <t>001099600</t>
  </si>
  <si>
    <t>10997</t>
  </si>
  <si>
    <t>โรงพยาบาลหนองเรือ</t>
  </si>
  <si>
    <t>หนองเรือ</t>
  </si>
  <si>
    <t>001099700</t>
  </si>
  <si>
    <t>10998</t>
  </si>
  <si>
    <t>โรงพยาบาลชุมแพ</t>
  </si>
  <si>
    <t>ชุมแพ</t>
  </si>
  <si>
    <t>001099800</t>
  </si>
  <si>
    <t>10999</t>
  </si>
  <si>
    <t>โรงพยาบาลสีชมพู</t>
  </si>
  <si>
    <t>สีชมพู</t>
  </si>
  <si>
    <t>001099900</t>
  </si>
  <si>
    <t>11000</t>
  </si>
  <si>
    <t>โรงพยาบาลน้ำพอง</t>
  </si>
  <si>
    <t>น้ำพอง</t>
  </si>
  <si>
    <t>001100000</t>
  </si>
  <si>
    <t>11001</t>
  </si>
  <si>
    <t>โรงพยาบาลอุบลรัตน์</t>
  </si>
  <si>
    <t>อุบลรัตน์</t>
  </si>
  <si>
    <t>001100100</t>
  </si>
  <si>
    <t>11002</t>
  </si>
  <si>
    <t>โรงพยาบาลบ้านไผ่</t>
  </si>
  <si>
    <t>บ้านไผ่</t>
  </si>
  <si>
    <t>001100200</t>
  </si>
  <si>
    <t>11003</t>
  </si>
  <si>
    <t>โรงพยาบาลเปือยน้อย</t>
  </si>
  <si>
    <t>เปือยน้อย</t>
  </si>
  <si>
    <t>001100300</t>
  </si>
  <si>
    <t>11004</t>
  </si>
  <si>
    <t>โรงพยาบาลพล</t>
  </si>
  <si>
    <t>พล</t>
  </si>
  <si>
    <t>001100400</t>
  </si>
  <si>
    <t>11005</t>
  </si>
  <si>
    <t>โรงพยาบาลแวงใหญ่</t>
  </si>
  <si>
    <t>แวงใหญ่</t>
  </si>
  <si>
    <t>001100500</t>
  </si>
  <si>
    <t>11006</t>
  </si>
  <si>
    <t>โรงพยาบาลแวงน้อย</t>
  </si>
  <si>
    <t>แวงน้อย</t>
  </si>
  <si>
    <t>001100600</t>
  </si>
  <si>
    <t>11007</t>
  </si>
  <si>
    <t>โรงพยาบาลหนองสองห้อง</t>
  </si>
  <si>
    <t>หนองสองห้อง</t>
  </si>
  <si>
    <t>001100700</t>
  </si>
  <si>
    <t>11008</t>
  </si>
  <si>
    <t>โรงพยาบาลภูเวียง</t>
  </si>
  <si>
    <t>ภูเวียง</t>
  </si>
  <si>
    <t>001100800</t>
  </si>
  <si>
    <t>11009</t>
  </si>
  <si>
    <t>โรงพยาบาลมัญจาคีรี</t>
  </si>
  <si>
    <t>มัญจาคีรี</t>
  </si>
  <si>
    <t>001100900</t>
  </si>
  <si>
    <t>11010</t>
  </si>
  <si>
    <t>โรงพยาบาลชนบท</t>
  </si>
  <si>
    <t>ชนบท</t>
  </si>
  <si>
    <t>001101000</t>
  </si>
  <si>
    <t>11011</t>
  </si>
  <si>
    <t>โรงพยาบาลเขาสวนกวาง</t>
  </si>
  <si>
    <t>เขาสวนกวาง</t>
  </si>
  <si>
    <t>001101100</t>
  </si>
  <si>
    <t>11012</t>
  </si>
  <si>
    <t>โรงพยาบาลภูผาม่าน</t>
  </si>
  <si>
    <t>ภูผาม่าน</t>
  </si>
  <si>
    <t>001101200</t>
  </si>
  <si>
    <t>11445</t>
  </si>
  <si>
    <t>โรงพยาบาลสมเด็จพระยุพราชกระนวน</t>
  </si>
  <si>
    <t>สมเด็จพระยุพราชกระนวน</t>
  </si>
  <si>
    <t>001144500</t>
  </si>
  <si>
    <t>12275</t>
  </si>
  <si>
    <t>โรงพยาบาลสิรินธร(ภาคตะวันออกเฉียงเหนือ)</t>
  </si>
  <si>
    <t>สิรินธร(ภาคตะวันออกเฉียงเหนือ)</t>
  </si>
  <si>
    <t>001227500</t>
  </si>
  <si>
    <t>14132</t>
  </si>
  <si>
    <t>โรงพยาบาลซำสูง</t>
  </si>
  <si>
    <t>ซำสูง</t>
  </si>
  <si>
    <t>001413200</t>
  </si>
  <si>
    <t>77649</t>
  </si>
  <si>
    <t>โรงพยาบาลหนองนาคำ</t>
  </si>
  <si>
    <t>หนองนาคำ</t>
  </si>
  <si>
    <t>007764900</t>
  </si>
  <si>
    <t>77650</t>
  </si>
  <si>
    <t>โรงพยาบาลเวียงเก่า</t>
  </si>
  <si>
    <t>เวียงเก่า</t>
  </si>
  <si>
    <t>007765000</t>
  </si>
  <si>
    <t>77651</t>
  </si>
  <si>
    <t>โรงพยาบาลโคกโพธิ์ไชย</t>
  </si>
  <si>
    <t>โคกโพธิ์ไชย</t>
  </si>
  <si>
    <t>007765100</t>
  </si>
  <si>
    <t>77652</t>
  </si>
  <si>
    <t>โรงพยาบาลโนนศิลา</t>
  </si>
  <si>
    <t>โนนศิลา</t>
  </si>
  <si>
    <t>007765200</t>
  </si>
  <si>
    <t>10707</t>
  </si>
  <si>
    <t>โรงพยาบาลมหาสารคาม</t>
  </si>
  <si>
    <t>001070700</t>
  </si>
  <si>
    <t>11051</t>
  </si>
  <si>
    <t>โรงพยาบาลแกดำ</t>
  </si>
  <si>
    <t>แกดำ</t>
  </si>
  <si>
    <t>001105100</t>
  </si>
  <si>
    <t>11052</t>
  </si>
  <si>
    <t>โรงพยาบาลโกสุมพิสัย</t>
  </si>
  <si>
    <t>โกสุมพิสัย</t>
  </si>
  <si>
    <t>001105200</t>
  </si>
  <si>
    <t>11053</t>
  </si>
  <si>
    <t>โรงพยาบาลกันทรวิชัย</t>
  </si>
  <si>
    <t>กันทรวิชัย</t>
  </si>
  <si>
    <t>001105300</t>
  </si>
  <si>
    <t>11054</t>
  </si>
  <si>
    <t>โรงพยาบาลเชียงยืน</t>
  </si>
  <si>
    <t>เชียงยืน</t>
  </si>
  <si>
    <t>001105400</t>
  </si>
  <si>
    <t>11055</t>
  </si>
  <si>
    <t>โรงพยาบาลบรบือ</t>
  </si>
  <si>
    <t>บรบือ</t>
  </si>
  <si>
    <t>001105500</t>
  </si>
  <si>
    <t>11056</t>
  </si>
  <si>
    <t>โรงพยาบาลนาเชือก</t>
  </si>
  <si>
    <t>นาเชือก</t>
  </si>
  <si>
    <t>001105600</t>
  </si>
  <si>
    <t>11057</t>
  </si>
  <si>
    <t>โรงพยาบาลพยัคฆภูมิพิสัย</t>
  </si>
  <si>
    <t>พยัคฆภูมิพิสัย</t>
  </si>
  <si>
    <t>001105700</t>
  </si>
  <si>
    <t>11058</t>
  </si>
  <si>
    <t>โรงพยาบาลวาปีปทุม</t>
  </si>
  <si>
    <t>วาปีปทุม</t>
  </si>
  <si>
    <t>001105800</t>
  </si>
  <si>
    <t>11059</t>
  </si>
  <si>
    <t>โรงพยาบาลนาดูน</t>
  </si>
  <si>
    <t>นาดูน</t>
  </si>
  <si>
    <t>001105900</t>
  </si>
  <si>
    <t>11060</t>
  </si>
  <si>
    <t>โรงพยาบาลยางสีสุราช</t>
  </si>
  <si>
    <t>ยางสีสุราช</t>
  </si>
  <si>
    <t>001106000</t>
  </si>
  <si>
    <t>24704</t>
  </si>
  <si>
    <t>โรงพยาบาลกุดรัง</t>
  </si>
  <si>
    <t>กุดรัง</t>
  </si>
  <si>
    <t>002470400</t>
  </si>
  <si>
    <t>28843</t>
  </si>
  <si>
    <t>โรงพยาบาลชื่นชม</t>
  </si>
  <si>
    <t>ชื่นชม</t>
  </si>
  <si>
    <t>002884300</t>
  </si>
  <si>
    <t>10708</t>
  </si>
  <si>
    <t>โรงพยาบาลร้อยเอ็ด</t>
  </si>
  <si>
    <t>001070800</t>
  </si>
  <si>
    <t>11061</t>
  </si>
  <si>
    <t>โรงพยาบาลเกษตรวิสัย</t>
  </si>
  <si>
    <t>เกษตรวิสัย</t>
  </si>
  <si>
    <t>001106100</t>
  </si>
  <si>
    <t>11062</t>
  </si>
  <si>
    <t>โรงพยาบาลปทุมรัตต์</t>
  </si>
  <si>
    <t>ปทุมรัตต์</t>
  </si>
  <si>
    <t>001106200</t>
  </si>
  <si>
    <t>11063</t>
  </si>
  <si>
    <t>โรงพยาบาลจตุรพักตรพิมาน</t>
  </si>
  <si>
    <t>จตุรพักตรพิมาน</t>
  </si>
  <si>
    <t>001106300</t>
  </si>
  <si>
    <t>11064</t>
  </si>
  <si>
    <t>โรงพยาบาลธวัชบุรี</t>
  </si>
  <si>
    <t>ธวัชบุรี</t>
  </si>
  <si>
    <t>001106400</t>
  </si>
  <si>
    <t>11065</t>
  </si>
  <si>
    <t>โรงพยาบาลพนมไพร</t>
  </si>
  <si>
    <t>พนมไพร</t>
  </si>
  <si>
    <t>001106500</t>
  </si>
  <si>
    <t>11066</t>
  </si>
  <si>
    <t>โรงพยาบาลโพนทอง</t>
  </si>
  <si>
    <t>โพนทอง</t>
  </si>
  <si>
    <t>001106600</t>
  </si>
  <si>
    <t>11067</t>
  </si>
  <si>
    <t>โรงพยาบาลโพธิ์ชัย</t>
  </si>
  <si>
    <t>โพธิ์ชัย</t>
  </si>
  <si>
    <t>001106700</t>
  </si>
  <si>
    <t>11068</t>
  </si>
  <si>
    <t>โรงพยาบาลหนองพอก</t>
  </si>
  <si>
    <t>หนองพอก</t>
  </si>
  <si>
    <t>001106800</t>
  </si>
  <si>
    <t>11069</t>
  </si>
  <si>
    <t>โรงพยาบาลเสลภูมิ</t>
  </si>
  <si>
    <t>เสลภูมิ</t>
  </si>
  <si>
    <t>001106900</t>
  </si>
  <si>
    <t>11070</t>
  </si>
  <si>
    <t>โรงพยาบาลสุวรรณภูมิ</t>
  </si>
  <si>
    <t>สุวรรณภูมิ</t>
  </si>
  <si>
    <t>001107000</t>
  </si>
  <si>
    <t>11071</t>
  </si>
  <si>
    <t>โรงพยาบาลเมืองสรวง</t>
  </si>
  <si>
    <t>เมืองสรวง</t>
  </si>
  <si>
    <t>001107100</t>
  </si>
  <si>
    <t>11072</t>
  </si>
  <si>
    <t>โรงพยาบาลโพนทราย</t>
  </si>
  <si>
    <t>โพนทราย</t>
  </si>
  <si>
    <t>001107200</t>
  </si>
  <si>
    <t>11073</t>
  </si>
  <si>
    <t>โรงพยาบาลอาจสามารถ</t>
  </si>
  <si>
    <t>อาจสามารถ</t>
  </si>
  <si>
    <t>001107300</t>
  </si>
  <si>
    <t>11074</t>
  </si>
  <si>
    <t>โรงพยาบาลเมยวดี</t>
  </si>
  <si>
    <t>เมยวดี</t>
  </si>
  <si>
    <t>001107400</t>
  </si>
  <si>
    <t>11075</t>
  </si>
  <si>
    <t>โรงพยาบาลศรีสมเด็จ</t>
  </si>
  <si>
    <t>ศรีสมเด็จ</t>
  </si>
  <si>
    <t>001107500</t>
  </si>
  <si>
    <t>11076</t>
  </si>
  <si>
    <t>โรงพยาบาลจังหาร</t>
  </si>
  <si>
    <t>จังหาร</t>
  </si>
  <si>
    <t>001107600</t>
  </si>
  <si>
    <t>27988</t>
  </si>
  <si>
    <t>โรงพยาบาลทุ่งเขาหลวง</t>
  </si>
  <si>
    <t>002798800</t>
  </si>
  <si>
    <t>27989</t>
  </si>
  <si>
    <t>โรงพยาบาลเชียงขวัญ</t>
  </si>
  <si>
    <t>เชียงขวัญ</t>
  </si>
  <si>
    <t>002798900</t>
  </si>
  <si>
    <t>27990</t>
  </si>
  <si>
    <t>โรงพยาบาลหนองฮี</t>
  </si>
  <si>
    <t>002799000</t>
  </si>
  <si>
    <t>10709</t>
  </si>
  <si>
    <t>โรงพยาบาลกาฬสินธุ์</t>
  </si>
  <si>
    <t>001070900</t>
  </si>
  <si>
    <t>11077</t>
  </si>
  <si>
    <t>โรงพยาบาลนามน</t>
  </si>
  <si>
    <t>นามน</t>
  </si>
  <si>
    <t>001107700</t>
  </si>
  <si>
    <t>11078</t>
  </si>
  <si>
    <t>โรงพยาบาลกมลาไสย</t>
  </si>
  <si>
    <t>001107800</t>
  </si>
  <si>
    <t>11079</t>
  </si>
  <si>
    <t>โรงพยาบาลร่องคำ</t>
  </si>
  <si>
    <t>ร่องคำ</t>
  </si>
  <si>
    <t>001107900</t>
  </si>
  <si>
    <t>11080</t>
  </si>
  <si>
    <t>โรงพยาบาลเขาวง</t>
  </si>
  <si>
    <t>เขาวง</t>
  </si>
  <si>
    <t>001108000</t>
  </si>
  <si>
    <t>11081</t>
  </si>
  <si>
    <t>โรงพยาบาลยางตลาด</t>
  </si>
  <si>
    <t>ยางตลาด</t>
  </si>
  <si>
    <t>001108100</t>
  </si>
  <si>
    <t>11082</t>
  </si>
  <si>
    <t>โรงพยาบาลห้วยเม็ก</t>
  </si>
  <si>
    <t>ห้วยเม็ก</t>
  </si>
  <si>
    <t>001108200</t>
  </si>
  <si>
    <t>11083</t>
  </si>
  <si>
    <t>โรงพยาบาลสหัสขันธ์</t>
  </si>
  <si>
    <t>สหัสขันธ์</t>
  </si>
  <si>
    <t>001108300</t>
  </si>
  <si>
    <t>11084</t>
  </si>
  <si>
    <t>โรงพยาบาลคำม่วง</t>
  </si>
  <si>
    <t>คำม่วง</t>
  </si>
  <si>
    <t>001108400</t>
  </si>
  <si>
    <t>11085</t>
  </si>
  <si>
    <t>โรงพยาบาลท่าคันโท</t>
  </si>
  <si>
    <t>ท่าคันโท</t>
  </si>
  <si>
    <t>001108500</t>
  </si>
  <si>
    <t>11086</t>
  </si>
  <si>
    <t>โรงพยาบาลหนองกุงศรี</t>
  </si>
  <si>
    <t>หนองกุงศรี</t>
  </si>
  <si>
    <t>001108600</t>
  </si>
  <si>
    <t>11087</t>
  </si>
  <si>
    <t>โรงพยาบาลสมเด็จ</t>
  </si>
  <si>
    <t>สมเด็จ</t>
  </si>
  <si>
    <t>001108700</t>
  </si>
  <si>
    <t>11088</t>
  </si>
  <si>
    <t>โรงพยาบาลห้วยผึ้ง</t>
  </si>
  <si>
    <t>ห้วยผึ้ง</t>
  </si>
  <si>
    <t>001108800</t>
  </si>
  <si>
    <t>11449</t>
  </si>
  <si>
    <t>โรงพยาบาลสมเด็จพระยุพราชกุฉินารายณ์</t>
  </si>
  <si>
    <t>สมเด็จพระยุพราชกุฉินารายณ์</t>
  </si>
  <si>
    <t>001144900</t>
  </si>
  <si>
    <t>28017</t>
  </si>
  <si>
    <t>โรงพยาบาลนาคู</t>
  </si>
  <si>
    <t>นาคู</t>
  </si>
  <si>
    <t>002801700</t>
  </si>
  <si>
    <t>28789</t>
  </si>
  <si>
    <t>โรงพยาบาลฆ้องชัย</t>
  </si>
  <si>
    <t>ฆ้องชัย</t>
  </si>
  <si>
    <t>002878900</t>
  </si>
  <si>
    <t>28790</t>
  </si>
  <si>
    <t>โรงพยาบาลดอนจาน</t>
  </si>
  <si>
    <t>ดอนจาน</t>
  </si>
  <si>
    <t>002879000</t>
  </si>
  <si>
    <t>28791</t>
  </si>
  <si>
    <t>โรงพยาบาลสามชัย</t>
  </si>
  <si>
    <t>สามชัย</t>
  </si>
  <si>
    <t>002879100</t>
  </si>
  <si>
    <t>11040</t>
  </si>
  <si>
    <t>โรงพยาบาลบึงกาฬ</t>
  </si>
  <si>
    <t>001104000</t>
  </si>
  <si>
    <t>11041</t>
  </si>
  <si>
    <t>โรงพยาบาลพรเจริญ</t>
  </si>
  <si>
    <t>พรเจริญ</t>
  </si>
  <si>
    <t>001104100</t>
  </si>
  <si>
    <t>11043</t>
  </si>
  <si>
    <t>โรงพยาบาลโซ่พิสัย</t>
  </si>
  <si>
    <t>โซ่พิสัย</t>
  </si>
  <si>
    <t>001104300</t>
  </si>
  <si>
    <t>11046</t>
  </si>
  <si>
    <t>โรงพยาบาลเซกา</t>
  </si>
  <si>
    <t>เซกา</t>
  </si>
  <si>
    <t>001104600</t>
  </si>
  <si>
    <t>11047</t>
  </si>
  <si>
    <t>โรงพยาบาลปากคาด</t>
  </si>
  <si>
    <t>ปากคาด</t>
  </si>
  <si>
    <t>001104700</t>
  </si>
  <si>
    <t>11048</t>
  </si>
  <si>
    <t>โรงพยาบาลบึงโขงหลง</t>
  </si>
  <si>
    <t>บึงโขงหลง</t>
  </si>
  <si>
    <t>001104800</t>
  </si>
  <si>
    <t>11049</t>
  </si>
  <si>
    <t>โรงพยาบาลศรีวิไล</t>
  </si>
  <si>
    <t>ศรีวิไล</t>
  </si>
  <si>
    <t>001104900</t>
  </si>
  <si>
    <t>11050</t>
  </si>
  <si>
    <t>โรงพยาบาลบุ่งคล้า</t>
  </si>
  <si>
    <t>บุ่งคล้า</t>
  </si>
  <si>
    <t>001105000</t>
  </si>
  <si>
    <t>10704</t>
  </si>
  <si>
    <t>โรงพยาบาลหนองบัวลำภู</t>
  </si>
  <si>
    <t>001070400</t>
  </si>
  <si>
    <t>10991</t>
  </si>
  <si>
    <t>โรงพยาบาลนากลาง</t>
  </si>
  <si>
    <t>นากลาง</t>
  </si>
  <si>
    <t>001099100</t>
  </si>
  <si>
    <t>10992</t>
  </si>
  <si>
    <t>โรงพยาบาลโนนสัง</t>
  </si>
  <si>
    <t>โนนสัง</t>
  </si>
  <si>
    <t>001099200</t>
  </si>
  <si>
    <t>10993</t>
  </si>
  <si>
    <t>โรงพยาบาลศรีบุญเรือง</t>
  </si>
  <si>
    <t>ศรีบุญเรือง</t>
  </si>
  <si>
    <t>001099300</t>
  </si>
  <si>
    <t>10994</t>
  </si>
  <si>
    <t>โรงพยาบาลสุวรรณคูหา</t>
  </si>
  <si>
    <t>สุวรรณคูหา</t>
  </si>
  <si>
    <t>001099400</t>
  </si>
  <si>
    <t>23367</t>
  </si>
  <si>
    <t>โรงพยาบาลนาวัง เฉลิมพระเกียรติ 80 พรรษา</t>
  </si>
  <si>
    <t>นาวัง เฉลิมพระเกียรติ 80 พรรษา</t>
  </si>
  <si>
    <t>002336700</t>
  </si>
  <si>
    <t>10671</t>
  </si>
  <si>
    <t>โรงพยาบาลอุดรธานี</t>
  </si>
  <si>
    <t>001067100</t>
  </si>
  <si>
    <t>11013</t>
  </si>
  <si>
    <t>โรงพยาบาลกุดจับ</t>
  </si>
  <si>
    <t>กุดจับ</t>
  </si>
  <si>
    <t>001101300</t>
  </si>
  <si>
    <t>11014</t>
  </si>
  <si>
    <t>โรงพยาบาลหนองวัวซอ</t>
  </si>
  <si>
    <t>หนองวัวซอ</t>
  </si>
  <si>
    <t>001101400</t>
  </si>
  <si>
    <t>11015</t>
  </si>
  <si>
    <t>โรงพยาบาลกุมภวาปี</t>
  </si>
  <si>
    <t>กุมภวาปี</t>
  </si>
  <si>
    <t>001101500</t>
  </si>
  <si>
    <t>11016</t>
  </si>
  <si>
    <t>โรงพยาบาลห้วยเกิ้ง</t>
  </si>
  <si>
    <t>ห้วยเกิ้ง</t>
  </si>
  <si>
    <t>001101600</t>
  </si>
  <si>
    <t>11017</t>
  </si>
  <si>
    <t>โรงพยาบาลโนนสะอาด</t>
  </si>
  <si>
    <t>โนนสะอาด</t>
  </si>
  <si>
    <t>001101700</t>
  </si>
  <si>
    <t>11018</t>
  </si>
  <si>
    <t>โรงพยาบาลหนองหาน</t>
  </si>
  <si>
    <t>หนองหาน</t>
  </si>
  <si>
    <t>001101800</t>
  </si>
  <si>
    <t>11019</t>
  </si>
  <si>
    <t>โรงพยาบาลทุ่งฝน</t>
  </si>
  <si>
    <t>ทุ่งฝน</t>
  </si>
  <si>
    <t>001101900</t>
  </si>
  <si>
    <t>11020</t>
  </si>
  <si>
    <t>โรงพยาบาลไชยวาน</t>
  </si>
  <si>
    <t>ไชยวาน</t>
  </si>
  <si>
    <t>001102000</t>
  </si>
  <si>
    <t>11021</t>
  </si>
  <si>
    <t>โรงพยาบาลศรีธาตุ</t>
  </si>
  <si>
    <t>ศรีธาตุ</t>
  </si>
  <si>
    <t>001102100</t>
  </si>
  <si>
    <t>11022</t>
  </si>
  <si>
    <t>โรงพยาบาลวังสามหมอ</t>
  </si>
  <si>
    <t>วังสามหมอ</t>
  </si>
  <si>
    <t>001102200</t>
  </si>
  <si>
    <t>11023</t>
  </si>
  <si>
    <t>โรงพยาบาลบ้านผือ</t>
  </si>
  <si>
    <t>บ้านผือ</t>
  </si>
  <si>
    <t>001102300</t>
  </si>
  <si>
    <t>11024</t>
  </si>
  <si>
    <t>โรงพยาบาลน้ำโสม</t>
  </si>
  <si>
    <t>น้ำโสม</t>
  </si>
  <si>
    <t>001102400</t>
  </si>
  <si>
    <t>11025</t>
  </si>
  <si>
    <t>โรงพยาบาลเพ็ญ</t>
  </si>
  <si>
    <t>เพ็ญ</t>
  </si>
  <si>
    <t>001102500</t>
  </si>
  <si>
    <t>11026</t>
  </si>
  <si>
    <t>โรงพยาบาลสร้างคอม</t>
  </si>
  <si>
    <t>สร้างคอม</t>
  </si>
  <si>
    <t>001102600</t>
  </si>
  <si>
    <t>11027</t>
  </si>
  <si>
    <t>โรงพยาบาลหนองแสง</t>
  </si>
  <si>
    <t>หนองแสง</t>
  </si>
  <si>
    <t>001102700</t>
  </si>
  <si>
    <t>11028</t>
  </si>
  <si>
    <t>โรงพยาบาลนายูง</t>
  </si>
  <si>
    <t>นายูง</t>
  </si>
  <si>
    <t>001102800</t>
  </si>
  <si>
    <t>11029</t>
  </si>
  <si>
    <t>โรงพยาบาลพิบูลย์รักษ์</t>
  </si>
  <si>
    <t>พิบูลย์รักษ์</t>
  </si>
  <si>
    <t>001102900</t>
  </si>
  <si>
    <t>11446</t>
  </si>
  <si>
    <t>โรงพยาบาลสมเด็จพระยุพราชบ้านดุง</t>
  </si>
  <si>
    <t>สมเด็จพระยุพราชบ้านดุง</t>
  </si>
  <si>
    <t>001144600</t>
  </si>
  <si>
    <t>25058</t>
  </si>
  <si>
    <t>โรงพยาบาลกู่แก้ว</t>
  </si>
  <si>
    <t>002505800</t>
  </si>
  <si>
    <t>25059</t>
  </si>
  <si>
    <t>โรงพยาบาลประจักษ์ศิลปาคม</t>
  </si>
  <si>
    <t>002505900</t>
  </si>
  <si>
    <t>10705</t>
  </si>
  <si>
    <t>โรงพยาบาลเลย</t>
  </si>
  <si>
    <t>001070500</t>
  </si>
  <si>
    <t>11030</t>
  </si>
  <si>
    <t>โรงพยาบาลนาด้วง</t>
  </si>
  <si>
    <t>นาด้วง</t>
  </si>
  <si>
    <t>001103000</t>
  </si>
  <si>
    <t>11031</t>
  </si>
  <si>
    <t>โรงพยาบาลเชียงคาน</t>
  </si>
  <si>
    <t>เชียงคาน</t>
  </si>
  <si>
    <t>001103100</t>
  </si>
  <si>
    <t>11032</t>
  </si>
  <si>
    <t>โรงพยาบาลปากชม</t>
  </si>
  <si>
    <t>ปากชม</t>
  </si>
  <si>
    <t>001103200</t>
  </si>
  <si>
    <t>11033</t>
  </si>
  <si>
    <t>โรงพยาบาลนาแห้ว</t>
  </si>
  <si>
    <t>นาแห้ว</t>
  </si>
  <si>
    <t>001103300</t>
  </si>
  <si>
    <t>11034</t>
  </si>
  <si>
    <t>โรงพยาบาลภูเรือ</t>
  </si>
  <si>
    <t>ภูเรือ</t>
  </si>
  <si>
    <t>001103400</t>
  </si>
  <si>
    <t>11035</t>
  </si>
  <si>
    <t>โรงพยาบาลท่าลี่</t>
  </si>
  <si>
    <t>ท่าลี่</t>
  </si>
  <si>
    <t>001103500</t>
  </si>
  <si>
    <t>11036</t>
  </si>
  <si>
    <t>โรงพยาบาลวังสะพุง</t>
  </si>
  <si>
    <t>วังสะพุง</t>
  </si>
  <si>
    <t>001103600</t>
  </si>
  <si>
    <t>11037</t>
  </si>
  <si>
    <t>โรงพยาบาลภูกระดึง</t>
  </si>
  <si>
    <t>ภูกระดึง</t>
  </si>
  <si>
    <t>001103700</t>
  </si>
  <si>
    <t>11038</t>
  </si>
  <si>
    <t>โรงพยาบาลภูหลวง</t>
  </si>
  <si>
    <t>ภูหลวง</t>
  </si>
  <si>
    <t>001103800</t>
  </si>
  <si>
    <t>11039</t>
  </si>
  <si>
    <t>โรงพยาบาลผาขาว</t>
  </si>
  <si>
    <t>ผาขาว</t>
  </si>
  <si>
    <t>001103900</t>
  </si>
  <si>
    <t>11447</t>
  </si>
  <si>
    <t>โรงพยาบาลสมเด็จพระยุพราชด่านซ้าย</t>
  </si>
  <si>
    <t>สมเด็จพระยุพราชด่านซ้าย</t>
  </si>
  <si>
    <t>001144700</t>
  </si>
  <si>
    <t>14133</t>
  </si>
  <si>
    <t>โรงพยาบาลเอราวัณ</t>
  </si>
  <si>
    <t>เอราวัณ</t>
  </si>
  <si>
    <t>001413300</t>
  </si>
  <si>
    <t>28861</t>
  </si>
  <si>
    <t>โรงพยาบาลหนองหิน</t>
  </si>
  <si>
    <t>หนองหิน</t>
  </si>
  <si>
    <t>002886100</t>
  </si>
  <si>
    <t>10706</t>
  </si>
  <si>
    <t>โรงพยาบาลหนองคาย</t>
  </si>
  <si>
    <t>001070600</t>
  </si>
  <si>
    <t>11042</t>
  </si>
  <si>
    <t>โรงพยาบาลโพนพิสัย</t>
  </si>
  <si>
    <t>โพนพิสัย</t>
  </si>
  <si>
    <t>001104200</t>
  </si>
  <si>
    <t>11044</t>
  </si>
  <si>
    <t>โรงพยาบาลศรีเชียงใหม่</t>
  </si>
  <si>
    <t>ศรีเชียงใหม่</t>
  </si>
  <si>
    <t>001104400</t>
  </si>
  <si>
    <t>11045</t>
  </si>
  <si>
    <t>โรงพยาบาลสังคม</t>
  </si>
  <si>
    <t>สังคม</t>
  </si>
  <si>
    <t>001104500</t>
  </si>
  <si>
    <t>11448</t>
  </si>
  <si>
    <t>โรงพยาบาลสมเด็จพระยุพราชท่าบ่อ</t>
  </si>
  <si>
    <t>สมเด็จพระยุพราชท่าบ่อ</t>
  </si>
  <si>
    <t>001144800</t>
  </si>
  <si>
    <t>21356</t>
  </si>
  <si>
    <t>โรงพยาบาลสระใคร</t>
  </si>
  <si>
    <t>สระใคร</t>
  </si>
  <si>
    <t>002135600</t>
  </si>
  <si>
    <t>28778</t>
  </si>
  <si>
    <t>โรงพยาบาลโพธิ์ตาก</t>
  </si>
  <si>
    <t>โพธิ์ตาก</t>
  </si>
  <si>
    <t>002877800</t>
  </si>
  <si>
    <t>28811</t>
  </si>
  <si>
    <t>โรงพยาบาลเฝ้าไร่</t>
  </si>
  <si>
    <t>เฝ้าไร่</t>
  </si>
  <si>
    <t>002881100</t>
  </si>
  <si>
    <t>28815</t>
  </si>
  <si>
    <t>โรงพยาบาลรัตนวาปี</t>
  </si>
  <si>
    <t>รัตนวาปี</t>
  </si>
  <si>
    <t>002881500</t>
  </si>
  <si>
    <t>10710</t>
  </si>
  <si>
    <t>โรงพยาบาลสกลนคร</t>
  </si>
  <si>
    <t>001071000</t>
  </si>
  <si>
    <t>11089</t>
  </si>
  <si>
    <t>โรงพยาบาลกุสุมาลย์</t>
  </si>
  <si>
    <t>กุสุมาลย์</t>
  </si>
  <si>
    <t>001108900</t>
  </si>
  <si>
    <t>11090</t>
  </si>
  <si>
    <t>โรงพยาบาลกุดบาก</t>
  </si>
  <si>
    <t>กุดบาก</t>
  </si>
  <si>
    <t>001109000</t>
  </si>
  <si>
    <t>11091</t>
  </si>
  <si>
    <t>โรงพยาบาลพระอาจารย์ฝั้นอาจาโร</t>
  </si>
  <si>
    <t>พระอาจารย์ฝั้นอาจาโร</t>
  </si>
  <si>
    <t>001109100</t>
  </si>
  <si>
    <t>11092</t>
  </si>
  <si>
    <t>โรงพยาบาลพังโคน</t>
  </si>
  <si>
    <t>พังโคน</t>
  </si>
  <si>
    <t>001109200</t>
  </si>
  <si>
    <t>11093</t>
  </si>
  <si>
    <t>โรงพยาบาลวาริชภูมิ</t>
  </si>
  <si>
    <t>วาริชภูมิ</t>
  </si>
  <si>
    <t>001109300</t>
  </si>
  <si>
    <t>11094</t>
  </si>
  <si>
    <t>โรงพยาบาลนิคมน้ำอูน</t>
  </si>
  <si>
    <t>นิคมน้ำอูน</t>
  </si>
  <si>
    <t>001109400</t>
  </si>
  <si>
    <t>11095</t>
  </si>
  <si>
    <t>โรงพยาบาลวานรนิวาส</t>
  </si>
  <si>
    <t>วานรนิวาส</t>
  </si>
  <si>
    <t>001109500</t>
  </si>
  <si>
    <t>11096</t>
  </si>
  <si>
    <t>โรงพยาบาลคำตากล้า</t>
  </si>
  <si>
    <t>คำตากล้า</t>
  </si>
  <si>
    <t>001109600</t>
  </si>
  <si>
    <t>11097</t>
  </si>
  <si>
    <t>โรงพยาบาลบ้านม่วง</t>
  </si>
  <si>
    <t>บ้านม่วง</t>
  </si>
  <si>
    <t>001109700</t>
  </si>
  <si>
    <t>11098</t>
  </si>
  <si>
    <t>โรงพยาบาลอากาศอำนวย</t>
  </si>
  <si>
    <t>อากาศอำนวย</t>
  </si>
  <si>
    <t>001109800</t>
  </si>
  <si>
    <t>11099</t>
  </si>
  <si>
    <t>โรงพยาบาลส่องดาว</t>
  </si>
  <si>
    <t>ส่องดาว</t>
  </si>
  <si>
    <t>001109900</t>
  </si>
  <si>
    <t>11100</t>
  </si>
  <si>
    <t>โรงพยาบาลเต่างอย</t>
  </si>
  <si>
    <t>เต่างอย</t>
  </si>
  <si>
    <t>001110000</t>
  </si>
  <si>
    <t>11101</t>
  </si>
  <si>
    <t>โรงพยาบาลโคกศรีสุพรรณ</t>
  </si>
  <si>
    <t>โคกศรีสุพรรณ</t>
  </si>
  <si>
    <t>001110100</t>
  </si>
  <si>
    <t>11102</t>
  </si>
  <si>
    <t>โรงพยาบาลเจริญศิลป์</t>
  </si>
  <si>
    <t>เจริญศิลป์</t>
  </si>
  <si>
    <t>001110200</t>
  </si>
  <si>
    <t>11103</t>
  </si>
  <si>
    <t>โรงพยาบาลโพนนาแก้ว</t>
  </si>
  <si>
    <t>โพนนาแก้ว</t>
  </si>
  <si>
    <t>001110300</t>
  </si>
  <si>
    <t>11450</t>
  </si>
  <si>
    <t>โรงพยาบาลสมเด็จพระยุพราชสว่างแดนดิน</t>
  </si>
  <si>
    <t>สมเด็จพระยุพราชสว่างแดนดิน</t>
  </si>
  <si>
    <t>001145000</t>
  </si>
  <si>
    <t>21323</t>
  </si>
  <si>
    <t>โรงพยาบาลพระอาจารย์แบน  ธนากโร</t>
  </si>
  <si>
    <t>พระอาจารย์แบน  ธนากโร</t>
  </si>
  <si>
    <t>002132300</t>
  </si>
  <si>
    <t>10711</t>
  </si>
  <si>
    <t>โรงพยาบาลนครพนม</t>
  </si>
  <si>
    <t>001071100</t>
  </si>
  <si>
    <t>11104</t>
  </si>
  <si>
    <t>โรงพยาบาลปลาปาก</t>
  </si>
  <si>
    <t>ปลาปาก</t>
  </si>
  <si>
    <t>001110400</t>
  </si>
  <si>
    <t>11105</t>
  </si>
  <si>
    <t>โรงพยาบาลท่าอุเทน</t>
  </si>
  <si>
    <t>ท่าอุเทน</t>
  </si>
  <si>
    <t>001110500</t>
  </si>
  <si>
    <t>11106</t>
  </si>
  <si>
    <t>โรงพยาบาลบ้านแพง</t>
  </si>
  <si>
    <t>บ้านแพง</t>
  </si>
  <si>
    <t>001110600</t>
  </si>
  <si>
    <t>11107</t>
  </si>
  <si>
    <t>โรงพยาบาลนาทม</t>
  </si>
  <si>
    <t>นาทม</t>
  </si>
  <si>
    <t>001110700</t>
  </si>
  <si>
    <t>11108</t>
  </si>
  <si>
    <t>โรงพยาบาลเรณูนคร</t>
  </si>
  <si>
    <t>เรณูนคร</t>
  </si>
  <si>
    <t>001110800</t>
  </si>
  <si>
    <t>11109</t>
  </si>
  <si>
    <t>โรงพยาบาลนาแก</t>
  </si>
  <si>
    <t>นาแก</t>
  </si>
  <si>
    <t>001110900</t>
  </si>
  <si>
    <t>11110</t>
  </si>
  <si>
    <t>โรงพยาบาลศรีสงคราม</t>
  </si>
  <si>
    <t>ศรีสงคราม</t>
  </si>
  <si>
    <t>001111000</t>
  </si>
  <si>
    <t>11111</t>
  </si>
  <si>
    <t>โรงพยาบาลนาหว้า</t>
  </si>
  <si>
    <t>นาหว้า</t>
  </si>
  <si>
    <t>001111100</t>
  </si>
  <si>
    <t>11112</t>
  </si>
  <si>
    <t>โรงพยาบาลโพนสวรรค์</t>
  </si>
  <si>
    <t>โพนสวรรค์</t>
  </si>
  <si>
    <t>001111200</t>
  </si>
  <si>
    <t>11451</t>
  </si>
  <si>
    <t>โรงพยาบาลสมเด็จพระยุพราชธาตุพนม</t>
  </si>
  <si>
    <t>สมเด็จพระยุพราชธาตุพนม</t>
  </si>
  <si>
    <t>001145100</t>
  </si>
  <si>
    <t>40840</t>
  </si>
  <si>
    <t>โรงพยาบาลวังยาง</t>
  </si>
  <si>
    <t>วังยาง</t>
  </si>
  <si>
    <t>004084000</t>
  </si>
  <si>
    <t>10666</t>
  </si>
  <si>
    <t>โรงพยาบาลมหาราชนครราชสีมา</t>
  </si>
  <si>
    <t>มหาราชนครราชสีมา</t>
  </si>
  <si>
    <t>001066600</t>
  </si>
  <si>
    <t>10871</t>
  </si>
  <si>
    <t>โรงพยาบาลครบุรี</t>
  </si>
  <si>
    <t>ครบุรี</t>
  </si>
  <si>
    <t>001087100</t>
  </si>
  <si>
    <t>10872</t>
  </si>
  <si>
    <t>โรงพยาบาลเสิงสาง</t>
  </si>
  <si>
    <t>เสิงสาง</t>
  </si>
  <si>
    <t>001087200</t>
  </si>
  <si>
    <t>10873</t>
  </si>
  <si>
    <t>โรงพยาบาลคง</t>
  </si>
  <si>
    <t>คง</t>
  </si>
  <si>
    <t>001087300</t>
  </si>
  <si>
    <t>10874</t>
  </si>
  <si>
    <t>โรงพยาบาลบ้านเหลื่อม</t>
  </si>
  <si>
    <t>บ้านเหลื่อม</t>
  </si>
  <si>
    <t>001087400</t>
  </si>
  <si>
    <t>10875</t>
  </si>
  <si>
    <t>โรงพยาบาลจักราช</t>
  </si>
  <si>
    <t>จักราช</t>
  </si>
  <si>
    <t>001087500</t>
  </si>
  <si>
    <t>10876</t>
  </si>
  <si>
    <t>โรงพยาบาลโชคชัย</t>
  </si>
  <si>
    <t>โชคชัย</t>
  </si>
  <si>
    <t>001087600</t>
  </si>
  <si>
    <t>10877</t>
  </si>
  <si>
    <t>โรงพยาบาลด่านขุนทด</t>
  </si>
  <si>
    <t>ด่านขุนทด</t>
  </si>
  <si>
    <t>001087700</t>
  </si>
  <si>
    <t>10878</t>
  </si>
  <si>
    <t>โรงพยาบาลโนนไทย</t>
  </si>
  <si>
    <t>โนนไทย</t>
  </si>
  <si>
    <t>001087800</t>
  </si>
  <si>
    <t>10879</t>
  </si>
  <si>
    <t>โรงพยาบาลโนนสูง</t>
  </si>
  <si>
    <t>โนนสูง</t>
  </si>
  <si>
    <t>001087900</t>
  </si>
  <si>
    <t>10880</t>
  </si>
  <si>
    <t>โรงพยาบาลขามสะแกแสง</t>
  </si>
  <si>
    <t>ขามสะแกแสง</t>
  </si>
  <si>
    <t>001088000</t>
  </si>
  <si>
    <t>10881</t>
  </si>
  <si>
    <t>โรงพยาบาลบัวใหญ่</t>
  </si>
  <si>
    <t>บัวใหญ่</t>
  </si>
  <si>
    <t>001088100</t>
  </si>
  <si>
    <t>10882</t>
  </si>
  <si>
    <t>โรงพยาบาลประทาย</t>
  </si>
  <si>
    <t>ประทาย</t>
  </si>
  <si>
    <t>001088200</t>
  </si>
  <si>
    <t>10883</t>
  </si>
  <si>
    <t>โรงพยาบาลปักธงชัย</t>
  </si>
  <si>
    <t>ปักธงชัย</t>
  </si>
  <si>
    <t>001088300</t>
  </si>
  <si>
    <t>10884</t>
  </si>
  <si>
    <t>โรงพยาบาลพิมาย</t>
  </si>
  <si>
    <t>พิมาย</t>
  </si>
  <si>
    <t>001088400</t>
  </si>
  <si>
    <t>10885</t>
  </si>
  <si>
    <t>โรงพยาบาลห้วยแถลง</t>
  </si>
  <si>
    <t>ห้วยแถลง</t>
  </si>
  <si>
    <t>001088500</t>
  </si>
  <si>
    <t>10886</t>
  </si>
  <si>
    <t>โรงพยาบาลชุมพวง</t>
  </si>
  <si>
    <t>ชุมพวง</t>
  </si>
  <si>
    <t>001088600</t>
  </si>
  <si>
    <t>10887</t>
  </si>
  <si>
    <t>โรงพยาบาลสูงเนิน</t>
  </si>
  <si>
    <t>สูงเนิน</t>
  </si>
  <si>
    <t>001088700</t>
  </si>
  <si>
    <t>10888</t>
  </si>
  <si>
    <t>โรงพยาบาลขามทะเลสอ</t>
  </si>
  <si>
    <t>ขามทะเลสอ</t>
  </si>
  <si>
    <t>001088800</t>
  </si>
  <si>
    <t>10889</t>
  </si>
  <si>
    <t>โรงพยาบาลสีคิ้ว</t>
  </si>
  <si>
    <t>สีคิ้ว</t>
  </si>
  <si>
    <t>001088900</t>
  </si>
  <si>
    <t>10890</t>
  </si>
  <si>
    <t>โรงพยาบาลปากช่องนานา</t>
  </si>
  <si>
    <t>ปากช่องนานา</t>
  </si>
  <si>
    <t>001089000</t>
  </si>
  <si>
    <t>10891</t>
  </si>
  <si>
    <t>โรงพยาบาลหนองบุญมาก</t>
  </si>
  <si>
    <t>หนองบุญมาก</t>
  </si>
  <si>
    <t>001089100</t>
  </si>
  <si>
    <t>10892</t>
  </si>
  <si>
    <t>โรงพยาบาลแก้งสนามนาง</t>
  </si>
  <si>
    <t>แก้งสนามนาง</t>
  </si>
  <si>
    <t>001089200</t>
  </si>
  <si>
    <t>10893</t>
  </si>
  <si>
    <t>โรงพยาบาลโนนแดง</t>
  </si>
  <si>
    <t>โนนแดง</t>
  </si>
  <si>
    <t>001089300</t>
  </si>
  <si>
    <t>10894</t>
  </si>
  <si>
    <t>โรงพยาบาลวังน้ำเขียว</t>
  </si>
  <si>
    <t>วังน้ำเขียว</t>
  </si>
  <si>
    <t>001089400</t>
  </si>
  <si>
    <t>11602</t>
  </si>
  <si>
    <t>โรงพยาบาลเฉลิมพระเกียรติสมเด็จย่า 100 ปี</t>
  </si>
  <si>
    <t>เฉลิมพระเกียรติสมเด็จย่า 100 ปี</t>
  </si>
  <si>
    <t>001160200</t>
  </si>
  <si>
    <t>11608</t>
  </si>
  <si>
    <t>โรงพยาบาลลำทะเมนชัย</t>
  </si>
  <si>
    <t>ลำทะเมนชัย</t>
  </si>
  <si>
    <t>001160800</t>
  </si>
  <si>
    <t>22456</t>
  </si>
  <si>
    <t>โรงพยาบาลพระทองคำ เฉลิมพระเกียรติ 80 พรรษา</t>
  </si>
  <si>
    <t>พระทองคำ เฉลิมพระเกียรติ 80 พรรษา</t>
  </si>
  <si>
    <t>002245600</t>
  </si>
  <si>
    <t>23839</t>
  </si>
  <si>
    <t>โรงพยาบาลเทพรัตน์นครราชสีมา</t>
  </si>
  <si>
    <t>เทพรัตน์นครราชสีมา</t>
  </si>
  <si>
    <t>002383900</t>
  </si>
  <si>
    <t>24692</t>
  </si>
  <si>
    <t>เฉลิมพระเกียรติ</t>
  </si>
  <si>
    <t>002469200</t>
  </si>
  <si>
    <t>27839</t>
  </si>
  <si>
    <t>โรงพยาบาลบัวลาย</t>
  </si>
  <si>
    <t>002783900</t>
  </si>
  <si>
    <t>27840</t>
  </si>
  <si>
    <t>โรงพยาบาลสีดา</t>
  </si>
  <si>
    <t>002784000</t>
  </si>
  <si>
    <t>27841</t>
  </si>
  <si>
    <t>โรงพยาบาลเทพารักษ์</t>
  </si>
  <si>
    <t>002784100</t>
  </si>
  <si>
    <t>10667</t>
  </si>
  <si>
    <t>โรงพยาบาลบุรีรัมย์</t>
  </si>
  <si>
    <t>001066700</t>
  </si>
  <si>
    <t>10895</t>
  </si>
  <si>
    <t>โรงพยาบาลคูเมือง</t>
  </si>
  <si>
    <t>คูเมือง</t>
  </si>
  <si>
    <t>001089500</t>
  </si>
  <si>
    <t>10896</t>
  </si>
  <si>
    <t>โรงพยาบาลกระสัง</t>
  </si>
  <si>
    <t>กระสัง</t>
  </si>
  <si>
    <t>001089600</t>
  </si>
  <si>
    <t>10897</t>
  </si>
  <si>
    <t>โรงพยาบาลนางรอง</t>
  </si>
  <si>
    <t>นางรอง</t>
  </si>
  <si>
    <t>001089700</t>
  </si>
  <si>
    <t>10898</t>
  </si>
  <si>
    <t>โรงพยาบาลหนองกี่</t>
  </si>
  <si>
    <t>หนองกี่</t>
  </si>
  <si>
    <t>001089800</t>
  </si>
  <si>
    <t>10899</t>
  </si>
  <si>
    <t>โรงพยาบาลละหานทราย</t>
  </si>
  <si>
    <t>ละหานทราย</t>
  </si>
  <si>
    <t>001089900</t>
  </si>
  <si>
    <t>10900</t>
  </si>
  <si>
    <t>โรงพยาบาลประโคนชัย</t>
  </si>
  <si>
    <t>ประโคนชัย</t>
  </si>
  <si>
    <t>001090000</t>
  </si>
  <si>
    <t>10901</t>
  </si>
  <si>
    <t>โรงพยาบาลบ้านกรวด</t>
  </si>
  <si>
    <t>บ้านกรวด</t>
  </si>
  <si>
    <t>001090100</t>
  </si>
  <si>
    <t>10902</t>
  </si>
  <si>
    <t>โรงพยาบาลพุทไธสง</t>
  </si>
  <si>
    <t>พุทไธสง</t>
  </si>
  <si>
    <t>001090200</t>
  </si>
  <si>
    <t>10904</t>
  </si>
  <si>
    <t>โรงพยาบาลลำปลายมาศ</t>
  </si>
  <si>
    <t>ลำปลายมาศ</t>
  </si>
  <si>
    <t>001090400</t>
  </si>
  <si>
    <t>10905</t>
  </si>
  <si>
    <t>โรงพยาบาลสตึก</t>
  </si>
  <si>
    <t>สตึก</t>
  </si>
  <si>
    <t>001090500</t>
  </si>
  <si>
    <t>10906</t>
  </si>
  <si>
    <t>โรงพยาบาลปะคำ</t>
  </si>
  <si>
    <t>ปะคำ</t>
  </si>
  <si>
    <t>001090600</t>
  </si>
  <si>
    <t>10907</t>
  </si>
  <si>
    <t>โรงพยาบาลนาโพธิ์</t>
  </si>
  <si>
    <t>นาโพธิ์</t>
  </si>
  <si>
    <t>001090700</t>
  </si>
  <si>
    <t>10908</t>
  </si>
  <si>
    <t>โรงพยาบาลหนองหงส์</t>
  </si>
  <si>
    <t>หนองหงส์</t>
  </si>
  <si>
    <t>001090800</t>
  </si>
  <si>
    <t>10909</t>
  </si>
  <si>
    <t>โรงพยาบาลพลับพลาชัย</t>
  </si>
  <si>
    <t>พลับพลาชัย</t>
  </si>
  <si>
    <t>001090900</t>
  </si>
  <si>
    <t>10910</t>
  </si>
  <si>
    <t>โรงพยาบาลห้วยราช</t>
  </si>
  <si>
    <t>ห้วยราช</t>
  </si>
  <si>
    <t>001091000</t>
  </si>
  <si>
    <t>10911</t>
  </si>
  <si>
    <t>โรงพยาบาลโนนสุวรรณ</t>
  </si>
  <si>
    <t>โนนสุวรรณ</t>
  </si>
  <si>
    <t>001091100</t>
  </si>
  <si>
    <t>10912</t>
  </si>
  <si>
    <t>โรงพยาบาลชำนิ</t>
  </si>
  <si>
    <t>ชำนิ</t>
  </si>
  <si>
    <t>001091200</t>
  </si>
  <si>
    <t>10913</t>
  </si>
  <si>
    <t>โรงพยาบาลบ้านใหม่ไชยพจน์</t>
  </si>
  <si>
    <t>บ้านใหม่ไชยพจน์</t>
  </si>
  <si>
    <t>001091300</t>
  </si>
  <si>
    <t>10914</t>
  </si>
  <si>
    <t>โรงพยาบาลโนนดินแดง</t>
  </si>
  <si>
    <t>โนนดินแดง</t>
  </si>
  <si>
    <t>001091400</t>
  </si>
  <si>
    <t>11619</t>
  </si>
  <si>
    <t>เฉลิมพระเกียรติ(บุรีรัมย์)</t>
  </si>
  <si>
    <t>001161900</t>
  </si>
  <si>
    <t>23578</t>
  </si>
  <si>
    <t>โรงพยาบาลแคนดง</t>
  </si>
  <si>
    <t>แคนดง</t>
  </si>
  <si>
    <t>002357800</t>
  </si>
  <si>
    <t>28020</t>
  </si>
  <si>
    <t>โรงพยาบาลบ้านด่าน</t>
  </si>
  <si>
    <t>002802000</t>
  </si>
  <si>
    <t>10668</t>
  </si>
  <si>
    <t>โรงพยาบาลสุรินทร์</t>
  </si>
  <si>
    <t>001066800</t>
  </si>
  <si>
    <t>10915</t>
  </si>
  <si>
    <t>โรงพยาบาลชุมพลบุรี</t>
  </si>
  <si>
    <t>ชุมพลบุรี</t>
  </si>
  <si>
    <t>001091500</t>
  </si>
  <si>
    <t>10916</t>
  </si>
  <si>
    <t>โรงพยาบาลท่าตูม</t>
  </si>
  <si>
    <t>ท่าตูม</t>
  </si>
  <si>
    <t>001091600</t>
  </si>
  <si>
    <t>10917</t>
  </si>
  <si>
    <t>โรงพยาบาลจอมพระ</t>
  </si>
  <si>
    <t>จอมพระ</t>
  </si>
  <si>
    <t>001091700</t>
  </si>
  <si>
    <t>10918</t>
  </si>
  <si>
    <t>โรงพยาบาลปราสาท</t>
  </si>
  <si>
    <t>ปราสาท</t>
  </si>
  <si>
    <t>001091800</t>
  </si>
  <si>
    <t>10919</t>
  </si>
  <si>
    <t>โรงพยาบาลกาบเชิง</t>
  </si>
  <si>
    <t>กาบเชิง</t>
  </si>
  <si>
    <t>001091900</t>
  </si>
  <si>
    <t>10920</t>
  </si>
  <si>
    <t>โรงพยาบาลรัตนบุรี</t>
  </si>
  <si>
    <t>รัตนบุรี</t>
  </si>
  <si>
    <t>001092000</t>
  </si>
  <si>
    <t>10921</t>
  </si>
  <si>
    <t>โรงพยาบาลสนม</t>
  </si>
  <si>
    <t>สนม</t>
  </si>
  <si>
    <t>001092100</t>
  </si>
  <si>
    <t>10922</t>
  </si>
  <si>
    <t>โรงพยาบาลศีขรภูมิ</t>
  </si>
  <si>
    <t>ศีขรภูมิ</t>
  </si>
  <si>
    <t>001092200</t>
  </si>
  <si>
    <t>10923</t>
  </si>
  <si>
    <t>โรงพยาบาลสังขะ</t>
  </si>
  <si>
    <t>สังขะ</t>
  </si>
  <si>
    <t>001092300</t>
  </si>
  <si>
    <t>10924</t>
  </si>
  <si>
    <t>โรงพยาบาลลำดวน</t>
  </si>
  <si>
    <t>ลำดวน</t>
  </si>
  <si>
    <t>001092400</t>
  </si>
  <si>
    <t>10925</t>
  </si>
  <si>
    <t>โรงพยาบาลสำโรงทาบ</t>
  </si>
  <si>
    <t>สำโรงทาบ</t>
  </si>
  <si>
    <t>001092500</t>
  </si>
  <si>
    <t>10926</t>
  </si>
  <si>
    <t>โรงพยาบาลบัวเชด</t>
  </si>
  <si>
    <t>บัวเชด</t>
  </si>
  <si>
    <t>001092600</t>
  </si>
  <si>
    <t>22302</t>
  </si>
  <si>
    <t>โรงพยาบาลพนมดงรัก เฉลิมพระเกียรติ 80 พรรษา</t>
  </si>
  <si>
    <t>พนมดงรัก เฉลิมพระเกียรติ 80 พรรษา</t>
  </si>
  <si>
    <t>002230200</t>
  </si>
  <si>
    <t>27842</t>
  </si>
  <si>
    <t>โรงพยาบาลเขวาสินรินทร์</t>
  </si>
  <si>
    <t>002784200</t>
  </si>
  <si>
    <t>27843</t>
  </si>
  <si>
    <t>โรงพยาบาลศรีณรงค์</t>
  </si>
  <si>
    <t>002784300</t>
  </si>
  <si>
    <t>27844</t>
  </si>
  <si>
    <t>โรงพยาบาลโนนนารายณ์</t>
  </si>
  <si>
    <t>002784400</t>
  </si>
  <si>
    <t>04007</t>
  </si>
  <si>
    <t>โรงพยาบาลซับใหญ่</t>
  </si>
  <si>
    <t>000400700</t>
  </si>
  <si>
    <t>10702</t>
  </si>
  <si>
    <t>โรงพยาบาลชัยภูมิ</t>
  </si>
  <si>
    <t>001070200</t>
  </si>
  <si>
    <t>10970</t>
  </si>
  <si>
    <t>โรงพยาบาลบ้านเขว้า</t>
  </si>
  <si>
    <t>บ้านเขว้า</t>
  </si>
  <si>
    <t>001097000</t>
  </si>
  <si>
    <t>10971</t>
  </si>
  <si>
    <t>โรงพยาบาลคอนสวรรค์</t>
  </si>
  <si>
    <t>คอนสวรรค์</t>
  </si>
  <si>
    <t>001097100</t>
  </si>
  <si>
    <t>10972</t>
  </si>
  <si>
    <t>โรงพยาบาลเกษตรสมบูรณ์</t>
  </si>
  <si>
    <t>เกษตรสมบูรณ์</t>
  </si>
  <si>
    <t>001097200</t>
  </si>
  <si>
    <t>10973</t>
  </si>
  <si>
    <t>โรงพยาบาลหนองบัวแดง</t>
  </si>
  <si>
    <t>หนองบัวแดง</t>
  </si>
  <si>
    <t>001097300</t>
  </si>
  <si>
    <t>10974</t>
  </si>
  <si>
    <t>โรงพยาบาลจัตุรัส</t>
  </si>
  <si>
    <t>จัตุรัส</t>
  </si>
  <si>
    <t>001097400</t>
  </si>
  <si>
    <t>10975</t>
  </si>
  <si>
    <t>โรงพยาบาลบำเหน็จณรงค์</t>
  </si>
  <si>
    <t>บำเหน็จณรงค์</t>
  </si>
  <si>
    <t>001097500</t>
  </si>
  <si>
    <t>10976</t>
  </si>
  <si>
    <t>โรงพยาบาลหนองบัวระเหว</t>
  </si>
  <si>
    <t>หนองบัวระเหว</t>
  </si>
  <si>
    <t>001097600</t>
  </si>
  <si>
    <t>10977</t>
  </si>
  <si>
    <t>โรงพยาบาลเทพสถิต</t>
  </si>
  <si>
    <t>เทพสถิต</t>
  </si>
  <si>
    <t>001097700</t>
  </si>
  <si>
    <t>10978</t>
  </si>
  <si>
    <t>โรงพยาบาลภูเขียวเฉลิมพระเกียรติ</t>
  </si>
  <si>
    <t>ภูเขียวเฉลิมพระเกียรติ</t>
  </si>
  <si>
    <t>001097800</t>
  </si>
  <si>
    <t>10979</t>
  </si>
  <si>
    <t>โรงพยาบาลบ้านแท่น</t>
  </si>
  <si>
    <t>บ้านแท่น</t>
  </si>
  <si>
    <t>001097900</t>
  </si>
  <si>
    <t>10980</t>
  </si>
  <si>
    <t>โรงพยาบาลแก้งคร้อ</t>
  </si>
  <si>
    <t>แก้งคร้อ</t>
  </si>
  <si>
    <t>001098000</t>
  </si>
  <si>
    <t>10981</t>
  </si>
  <si>
    <t>โรงพยาบาลคอนสาร</t>
  </si>
  <si>
    <t>คอนสาร</t>
  </si>
  <si>
    <t>001098100</t>
  </si>
  <si>
    <t>10982</t>
  </si>
  <si>
    <t>โรงพยาบาลภักดีชุมพล</t>
  </si>
  <si>
    <t>ภักดีชุมพล</t>
  </si>
  <si>
    <t>001098200</t>
  </si>
  <si>
    <t>10983</t>
  </si>
  <si>
    <t>โรงพยาบาลเนินสง่า</t>
  </si>
  <si>
    <t>เนินสง่า</t>
  </si>
  <si>
    <t>001098300</t>
  </si>
  <si>
    <t>10700</t>
  </si>
  <si>
    <t>โรงพยาบาลศรีสะเกษ</t>
  </si>
  <si>
    <t>001070000</t>
  </si>
  <si>
    <t>10927</t>
  </si>
  <si>
    <t>โรงพยาบาลยางชุมน้อย</t>
  </si>
  <si>
    <t>ยางชุมน้อย</t>
  </si>
  <si>
    <t>001092700</t>
  </si>
  <si>
    <t>10928</t>
  </si>
  <si>
    <t>โรงพยาบาลกันทรารมย์</t>
  </si>
  <si>
    <t>กันทรารมย์</t>
  </si>
  <si>
    <t>001092800</t>
  </si>
  <si>
    <t>10929</t>
  </si>
  <si>
    <t>โรงพยาบาลกันทรลักษ์</t>
  </si>
  <si>
    <t>กันทรลักษ์</t>
  </si>
  <si>
    <t>001092900</t>
  </si>
  <si>
    <t>10930</t>
  </si>
  <si>
    <t>โรงพยาบาลขุขันธ์</t>
  </si>
  <si>
    <t>ขุขันธ์</t>
  </si>
  <si>
    <t>001093000</t>
  </si>
  <si>
    <t>10931</t>
  </si>
  <si>
    <t>โรงพยาบาลไพรบึง</t>
  </si>
  <si>
    <t>ไพรบึง</t>
  </si>
  <si>
    <t>001093100</t>
  </si>
  <si>
    <t>10932</t>
  </si>
  <si>
    <t>โรงพยาบาลปรางค์กู่</t>
  </si>
  <si>
    <t>ปรางค์กู่</t>
  </si>
  <si>
    <t>001093200</t>
  </si>
  <si>
    <t>10933</t>
  </si>
  <si>
    <t>โรงพยาบาลขุนหาญ</t>
  </si>
  <si>
    <t>ขุนหาญ</t>
  </si>
  <si>
    <t>001093300</t>
  </si>
  <si>
    <t>10934</t>
  </si>
  <si>
    <t>โรงพยาบาลราษีไศล</t>
  </si>
  <si>
    <t>ราษีไศล</t>
  </si>
  <si>
    <t>001093400</t>
  </si>
  <si>
    <t>10935</t>
  </si>
  <si>
    <t>โรงพยาบาลอุทุมพรพิสัย</t>
  </si>
  <si>
    <t>อุทุมพรพิสัย</t>
  </si>
  <si>
    <t>001093500</t>
  </si>
  <si>
    <t>10936</t>
  </si>
  <si>
    <t>โรงพยาบาลบึงบูรพ์</t>
  </si>
  <si>
    <t>บึงบูรพ์</t>
  </si>
  <si>
    <t>001093600</t>
  </si>
  <si>
    <t>10937</t>
  </si>
  <si>
    <t>โรงพยาบาลห้วยทับทัน</t>
  </si>
  <si>
    <t>ห้วยทับทัน</t>
  </si>
  <si>
    <t>001093700</t>
  </si>
  <si>
    <t>10938</t>
  </si>
  <si>
    <t>โรงพยาบาลโนนคูณ</t>
  </si>
  <si>
    <t>โนนคูณ</t>
  </si>
  <si>
    <t>001093800</t>
  </si>
  <si>
    <t>10939</t>
  </si>
  <si>
    <t>โรงพยาบาลศรีรัตนะ</t>
  </si>
  <si>
    <t>ศรีรัตนะ</t>
  </si>
  <si>
    <t>001093900</t>
  </si>
  <si>
    <t>10940</t>
  </si>
  <si>
    <t>โรงพยาบาลวังหิน</t>
  </si>
  <si>
    <t>วังหิน</t>
  </si>
  <si>
    <t>001094000</t>
  </si>
  <si>
    <t>10941</t>
  </si>
  <si>
    <t>โรงพยาบาลน้ำเกลี้ยง</t>
  </si>
  <si>
    <t>น้ำเกลี้ยง</t>
  </si>
  <si>
    <t>001094100</t>
  </si>
  <si>
    <t>10942</t>
  </si>
  <si>
    <t>โรงพยาบาลภูสิงห์</t>
  </si>
  <si>
    <t>ภูสิงห์</t>
  </si>
  <si>
    <t>001094200</t>
  </si>
  <si>
    <t>10943</t>
  </si>
  <si>
    <t>โรงพยาบาลเมืองจันทร์</t>
  </si>
  <si>
    <t>เมืองจันทร์</t>
  </si>
  <si>
    <t>001094300</t>
  </si>
  <si>
    <t>23125</t>
  </si>
  <si>
    <t>โรงพยาบาลเบญจลักษ์เฉลิมพระเกียรติ 80 พรรษา</t>
  </si>
  <si>
    <t>เบญจลักษ์เฉลิมพระเกียรติ 80 พรรษา</t>
  </si>
  <si>
    <t>002312500</t>
  </si>
  <si>
    <t>28014</t>
  </si>
  <si>
    <t>โรงพยาบาลพยุห์</t>
  </si>
  <si>
    <t>พยุห์</t>
  </si>
  <si>
    <t>002801400</t>
  </si>
  <si>
    <t>28015</t>
  </si>
  <si>
    <t>โรงพยาบาลโพธิ์ศรีสุวรรณ</t>
  </si>
  <si>
    <t>002801500</t>
  </si>
  <si>
    <t>28016</t>
  </si>
  <si>
    <t>โรงพยาบาลศิลาลาด</t>
  </si>
  <si>
    <t>ศิลาลาด</t>
  </si>
  <si>
    <t>002801600</t>
  </si>
  <si>
    <t>10669</t>
  </si>
  <si>
    <t>โรงพยาบาลสรรพสิทธิประสงค์</t>
  </si>
  <si>
    <t>สรรพสิทธิประสงค์</t>
  </si>
  <si>
    <t>001066900</t>
  </si>
  <si>
    <t>10944</t>
  </si>
  <si>
    <t>โรงพยาบาลศรีเมืองใหม่</t>
  </si>
  <si>
    <t>ศรีเมืองใหม่</t>
  </si>
  <si>
    <t>001094400</t>
  </si>
  <si>
    <t>10945</t>
  </si>
  <si>
    <t>โรงพยาบาลโขงเจียม</t>
  </si>
  <si>
    <t>โขงเจียม</t>
  </si>
  <si>
    <t>001094500</t>
  </si>
  <si>
    <t>10946</t>
  </si>
  <si>
    <t>โรงพยาบาลเขื่องใน</t>
  </si>
  <si>
    <t>เขื่องใน</t>
  </si>
  <si>
    <t>001094600</t>
  </si>
  <si>
    <t>10947</t>
  </si>
  <si>
    <t>โรงพยาบาลเขมราฐ</t>
  </si>
  <si>
    <t>เขมราฐ</t>
  </si>
  <si>
    <t>001094700</t>
  </si>
  <si>
    <t>10948</t>
  </si>
  <si>
    <t>โรงพยาบาลนาจะหลวย</t>
  </si>
  <si>
    <t>นาจะหลวย</t>
  </si>
  <si>
    <t>001094800</t>
  </si>
  <si>
    <t>10949</t>
  </si>
  <si>
    <t>โรงพยาบาลน้ำยืน</t>
  </si>
  <si>
    <t>น้ำยืน</t>
  </si>
  <si>
    <t>001094900</t>
  </si>
  <si>
    <t>10950</t>
  </si>
  <si>
    <t>โรงพยาบาลบุณฑริก</t>
  </si>
  <si>
    <t>บุณฑริก</t>
  </si>
  <si>
    <t>001095000</t>
  </si>
  <si>
    <t>10951</t>
  </si>
  <si>
    <t>โรงพยาบาลตระการพืชผล</t>
  </si>
  <si>
    <t>ตระการพืชผล</t>
  </si>
  <si>
    <t>001095100</t>
  </si>
  <si>
    <t>10952</t>
  </si>
  <si>
    <t>โรงพยาบาลกุดข้าวปุ้น</t>
  </si>
  <si>
    <t>กุดข้าวปุ้น</t>
  </si>
  <si>
    <t>001095200</t>
  </si>
  <si>
    <t>10953</t>
  </si>
  <si>
    <t>โรงพยาบาลม่วงสามสิบ</t>
  </si>
  <si>
    <t>ม่วงสามสิบ</t>
  </si>
  <si>
    <t>001095300</t>
  </si>
  <si>
    <t>10954</t>
  </si>
  <si>
    <t>โรงพยาบาลวารินชำราบ</t>
  </si>
  <si>
    <t>วารินชำราบ</t>
  </si>
  <si>
    <t>001095400</t>
  </si>
  <si>
    <t>10956</t>
  </si>
  <si>
    <t>โรงพยาบาลพิบูลมังสาหาร</t>
  </si>
  <si>
    <t>พิบูลมังสาหาร</t>
  </si>
  <si>
    <t>001095600</t>
  </si>
  <si>
    <t>10957</t>
  </si>
  <si>
    <t>โรงพยาบาลตาลสุม</t>
  </si>
  <si>
    <t>ตาลสุม</t>
  </si>
  <si>
    <t>001095700</t>
  </si>
  <si>
    <t>10958</t>
  </si>
  <si>
    <t>โรงพยาบาลโพธิ์ไทร</t>
  </si>
  <si>
    <t>โพธิ์ไทร</t>
  </si>
  <si>
    <t>001095800</t>
  </si>
  <si>
    <t>10959</t>
  </si>
  <si>
    <t>โรงพยาบาลสำโรง</t>
  </si>
  <si>
    <t>สำโรง</t>
  </si>
  <si>
    <t>001095900</t>
  </si>
  <si>
    <t>10960</t>
  </si>
  <si>
    <t>โรงพยาบาลดอนมดแดง</t>
  </si>
  <si>
    <t>ดอนมดแดง</t>
  </si>
  <si>
    <t>001096000</t>
  </si>
  <si>
    <t>10961</t>
  </si>
  <si>
    <t>โรงพยาบาลสิรินธร</t>
  </si>
  <si>
    <t>สิรินธร</t>
  </si>
  <si>
    <t>001096100</t>
  </si>
  <si>
    <t>10962</t>
  </si>
  <si>
    <t>โรงพยาบาลทุ่งศรีอุดม</t>
  </si>
  <si>
    <t>ทุ่งศรีอุดม</t>
  </si>
  <si>
    <t>001096200</t>
  </si>
  <si>
    <t>11443</t>
  </si>
  <si>
    <t>โรงพยาบาลสมเด็จพระยุพราชเดชอุดม</t>
  </si>
  <si>
    <t>สมเด็จพระยุพราชเดชอุดม</t>
  </si>
  <si>
    <t>001144300</t>
  </si>
  <si>
    <t>21984</t>
  </si>
  <si>
    <t>โรงพยาบาล๕๐ พรรษา มหาวชิราลงกรณ์</t>
  </si>
  <si>
    <t>๕๐ พรรษา มหาวชิราลงกรณ์</t>
  </si>
  <si>
    <t>002198400</t>
  </si>
  <si>
    <t>24032</t>
  </si>
  <si>
    <t>โรงพยาบาลนาตาล</t>
  </si>
  <si>
    <t>นาตาล</t>
  </si>
  <si>
    <t>002403200</t>
  </si>
  <si>
    <t>24821</t>
  </si>
  <si>
    <t>โรงพยาบาลนาเยีย</t>
  </si>
  <si>
    <t>นาเยีย</t>
  </si>
  <si>
    <t>002482100</t>
  </si>
  <si>
    <t>27967</t>
  </si>
  <si>
    <t>โรงพยาบาลสว่างวีระวงศ์</t>
  </si>
  <si>
    <t>002796700</t>
  </si>
  <si>
    <t>27968</t>
  </si>
  <si>
    <t>โรงพยาบาลน้ำขุ่น</t>
  </si>
  <si>
    <t>002796800</t>
  </si>
  <si>
    <t>27976</t>
  </si>
  <si>
    <t>โรงพยาบาลเหล่าเสือโก้ก</t>
  </si>
  <si>
    <t>002797600</t>
  </si>
  <si>
    <t>10701</t>
  </si>
  <si>
    <t>โรงพยาบาลยโสธร</t>
  </si>
  <si>
    <t>001070100</t>
  </si>
  <si>
    <t>10963</t>
  </si>
  <si>
    <t>โรงพยาบาลทรายมูล</t>
  </si>
  <si>
    <t>ทรายมูล</t>
  </si>
  <si>
    <t>001096300</t>
  </si>
  <si>
    <t>10964</t>
  </si>
  <si>
    <t>โรงพยาบาลกุดชุม</t>
  </si>
  <si>
    <t>กุดชุม</t>
  </si>
  <si>
    <t>001096400</t>
  </si>
  <si>
    <t>10965</t>
  </si>
  <si>
    <t>โรงพยาบาลคำเขื่อนแก้ว</t>
  </si>
  <si>
    <t>คำเขื่อนแก้ว</t>
  </si>
  <si>
    <t>001096500</t>
  </si>
  <si>
    <t>10966</t>
  </si>
  <si>
    <t>โรงพยาบาลป่าติ้ว</t>
  </si>
  <si>
    <t>ป่าติ้ว</t>
  </si>
  <si>
    <t>001096600</t>
  </si>
  <si>
    <t>10967</t>
  </si>
  <si>
    <t>โรงพยาบาลมหาชนะชัย</t>
  </si>
  <si>
    <t>มหาชนะชัย</t>
  </si>
  <si>
    <t>001096700</t>
  </si>
  <si>
    <t>10968</t>
  </si>
  <si>
    <t>โรงพยาบาลค้อวัง</t>
  </si>
  <si>
    <t>ค้อวัง</t>
  </si>
  <si>
    <t>001096800</t>
  </si>
  <si>
    <t>10969</t>
  </si>
  <si>
    <t>โรงพยาบาลไทยเจริญ</t>
  </si>
  <si>
    <t>ไทยเจริญ</t>
  </si>
  <si>
    <t>001096900</t>
  </si>
  <si>
    <t>11444</t>
  </si>
  <si>
    <t>โรงพยาบาลสมเด็จพระยุพราชเลิงนกทา</t>
  </si>
  <si>
    <t>สมเด็จพระยุพราชเลิงนกทา</t>
  </si>
  <si>
    <t>001144400</t>
  </si>
  <si>
    <t>10703</t>
  </si>
  <si>
    <t>โรงพยาบาลอำนาจเจริญ</t>
  </si>
  <si>
    <t>001070300</t>
  </si>
  <si>
    <t>10985</t>
  </si>
  <si>
    <t>โรงพยาบาลชานุมาน</t>
  </si>
  <si>
    <t>ชานุมาน</t>
  </si>
  <si>
    <t>001098500</t>
  </si>
  <si>
    <t>10986</t>
  </si>
  <si>
    <t>โรงพยาบาลปทุมราชวงศา</t>
  </si>
  <si>
    <t>ปทุมราชวงศา</t>
  </si>
  <si>
    <t>001098600</t>
  </si>
  <si>
    <t>10987</t>
  </si>
  <si>
    <t>โรงพยาบาลพนา</t>
  </si>
  <si>
    <t>พนา</t>
  </si>
  <si>
    <t>001098700</t>
  </si>
  <si>
    <t>10988</t>
  </si>
  <si>
    <t>โรงพยาบาลเสนางคนิคม</t>
  </si>
  <si>
    <t>เสนางคนิคม</t>
  </si>
  <si>
    <t>001098800</t>
  </si>
  <si>
    <t>10989</t>
  </si>
  <si>
    <t>โรงพยาบาลหัวตะพาน</t>
  </si>
  <si>
    <t>หัวตะพาน</t>
  </si>
  <si>
    <t>001098900</t>
  </si>
  <si>
    <t>10990</t>
  </si>
  <si>
    <t>โรงพยาบาลลืออำนาจ</t>
  </si>
  <si>
    <t>ลืออำนาจ</t>
  </si>
  <si>
    <t>001099000</t>
  </si>
  <si>
    <t>10712</t>
  </si>
  <si>
    <t>โรงพยาบาลมุกดาหาร</t>
  </si>
  <si>
    <t>001071200</t>
  </si>
  <si>
    <t>11113</t>
  </si>
  <si>
    <t>โรงพยาบาลนิคมคำสร้อย</t>
  </si>
  <si>
    <t>นิคมคำสร้อย</t>
  </si>
  <si>
    <t>001111300</t>
  </si>
  <si>
    <t>11114</t>
  </si>
  <si>
    <t>โรงพยาบาลดอนตาล</t>
  </si>
  <si>
    <t>ดอนตาล</t>
  </si>
  <si>
    <t>001111400</t>
  </si>
  <si>
    <t>11115</t>
  </si>
  <si>
    <t>โรงพยาบาลดงหลวง</t>
  </si>
  <si>
    <t>ดงหลวง</t>
  </si>
  <si>
    <t>001111500</t>
  </si>
  <si>
    <t>11116</t>
  </si>
  <si>
    <t>โรงพยาบาลคำชะอี</t>
  </si>
  <si>
    <t>คำชะอี</t>
  </si>
  <si>
    <t>001111600</t>
  </si>
  <si>
    <t>11117</t>
  </si>
  <si>
    <t>โรงพยาบาลหว้านใหญ่</t>
  </si>
  <si>
    <t>หว้านใหญ่</t>
  </si>
  <si>
    <t>001111700</t>
  </si>
  <si>
    <t>11118</t>
  </si>
  <si>
    <t>โรงพยาบาลหนองสูง</t>
  </si>
  <si>
    <t>หนองสูง</t>
  </si>
  <si>
    <t>001111800</t>
  </si>
  <si>
    <t>10680</t>
  </si>
  <si>
    <t>โรงพยาบาลมหาราชนครศรีธรรมราช</t>
  </si>
  <si>
    <t>มหาราชนครศรีธรรมราช</t>
  </si>
  <si>
    <t>001068000</t>
  </si>
  <si>
    <t>11322</t>
  </si>
  <si>
    <t>โรงพยาบาลพรหมคีรี</t>
  </si>
  <si>
    <t>พรหมคีรี</t>
  </si>
  <si>
    <t>001132200</t>
  </si>
  <si>
    <t>11324</t>
  </si>
  <si>
    <t>โรงพยาบาลลานสะกา</t>
  </si>
  <si>
    <t>ลานสะกา</t>
  </si>
  <si>
    <t>001132400</t>
  </si>
  <si>
    <t>11325</t>
  </si>
  <si>
    <t>โรงพยาบาลสมเด็จพระยุพราชฉวาง</t>
  </si>
  <si>
    <t>สมเด็จพระยุพราชฉวาง</t>
  </si>
  <si>
    <t>001132500</t>
  </si>
  <si>
    <t>11326</t>
  </si>
  <si>
    <t>โรงพยาบาลพิปูน</t>
  </si>
  <si>
    <t>พิปูน</t>
  </si>
  <si>
    <t>001132600</t>
  </si>
  <si>
    <t>11327</t>
  </si>
  <si>
    <t>โรงพยาบาลเชียรใหญ่</t>
  </si>
  <si>
    <t>เชียรใหญ่</t>
  </si>
  <si>
    <t>001132700</t>
  </si>
  <si>
    <t>11328</t>
  </si>
  <si>
    <t>โรงพยาบาลชะอวด</t>
  </si>
  <si>
    <t>ชะอวด</t>
  </si>
  <si>
    <t>001132800</t>
  </si>
  <si>
    <t>11329</t>
  </si>
  <si>
    <t>โรงพยาบาลท่าศาลา</t>
  </si>
  <si>
    <t>ท่าศาลา</t>
  </si>
  <si>
    <t>001132900</t>
  </si>
  <si>
    <t>11330</t>
  </si>
  <si>
    <t>โรงพยาบาลทุ่งสง</t>
  </si>
  <si>
    <t>ทุ่งสง</t>
  </si>
  <si>
    <t>001133000</t>
  </si>
  <si>
    <t>11331</t>
  </si>
  <si>
    <t>โรงพยาบาลนาบอน</t>
  </si>
  <si>
    <t>นาบอน</t>
  </si>
  <si>
    <t>001133100</t>
  </si>
  <si>
    <t>11332</t>
  </si>
  <si>
    <t>โรงพยาบาลทุ่งใหญ่</t>
  </si>
  <si>
    <t>ทุ่งใหญ่</t>
  </si>
  <si>
    <t>001133200</t>
  </si>
  <si>
    <t>11333</t>
  </si>
  <si>
    <t>โรงพยาบาลปากพนัง</t>
  </si>
  <si>
    <t>ปากพนัง</t>
  </si>
  <si>
    <t>001133300</t>
  </si>
  <si>
    <t>11334</t>
  </si>
  <si>
    <t>โรงพยาบาลร่อนพิบูลย์</t>
  </si>
  <si>
    <t>ร่อนพิบูลย์</t>
  </si>
  <si>
    <t>001133400</t>
  </si>
  <si>
    <t>11335</t>
  </si>
  <si>
    <t>โรงพยาบาลสิชล</t>
  </si>
  <si>
    <t>สิชล</t>
  </si>
  <si>
    <t>001133500</t>
  </si>
  <si>
    <t>11336</t>
  </si>
  <si>
    <t>โรงพยาบาลขนอม</t>
  </si>
  <si>
    <t>ขนอม</t>
  </si>
  <si>
    <t>001133600</t>
  </si>
  <si>
    <t>11337</t>
  </si>
  <si>
    <t>โรงพยาบาลหัวไทร</t>
  </si>
  <si>
    <t>หัวไทร</t>
  </si>
  <si>
    <t>001133700</t>
  </si>
  <si>
    <t>11338</t>
  </si>
  <si>
    <t>โรงพยาบาลบางขัน</t>
  </si>
  <si>
    <t>บางขัน</t>
  </si>
  <si>
    <t>001133800</t>
  </si>
  <si>
    <t>11339</t>
  </si>
  <si>
    <t>โรงพยาบาลถ้ำพรรณรา</t>
  </si>
  <si>
    <t>ถ้ำพรรณรา</t>
  </si>
  <si>
    <t>001133900</t>
  </si>
  <si>
    <t>11660</t>
  </si>
  <si>
    <t>โรงพยาบาลจุฬาภรณ์</t>
  </si>
  <si>
    <t>จุฬาภรณ์</t>
  </si>
  <si>
    <t>001166000</t>
  </si>
  <si>
    <t>40491</t>
  </si>
  <si>
    <t>004049100</t>
  </si>
  <si>
    <t>40492</t>
  </si>
  <si>
    <t>โรงพยาบาลพ่อท่านคล้ายวาจาสิทธิ์</t>
  </si>
  <si>
    <t>พ่อท่านคล้ายวาจาสิทธิ์</t>
  </si>
  <si>
    <t>004049200</t>
  </si>
  <si>
    <t>40742</t>
  </si>
  <si>
    <t>โรงพยาบาลนบพิตำ</t>
  </si>
  <si>
    <t>นบพิตำ</t>
  </si>
  <si>
    <t>004074200</t>
  </si>
  <si>
    <t>40743</t>
  </si>
  <si>
    <t>โรงพยาบาลพระพรหม</t>
  </si>
  <si>
    <t>พระพรหม</t>
  </si>
  <si>
    <t>004074300</t>
  </si>
  <si>
    <t>10738</t>
  </si>
  <si>
    <t>โรงพยาบาลกระบี่</t>
  </si>
  <si>
    <t>001073800</t>
  </si>
  <si>
    <t>11340</t>
  </si>
  <si>
    <t>โรงพยาบาลเขาพนม</t>
  </si>
  <si>
    <t>เขาพนม</t>
  </si>
  <si>
    <t>001134000</t>
  </si>
  <si>
    <t>11341</t>
  </si>
  <si>
    <t>โรงพยาบาลเกาะลันตา</t>
  </si>
  <si>
    <t>เกาะลันตา</t>
  </si>
  <si>
    <t>001134100</t>
  </si>
  <si>
    <t>11342</t>
  </si>
  <si>
    <t>โรงพยาบาลคลองท่อม</t>
  </si>
  <si>
    <t>คลองท่อม</t>
  </si>
  <si>
    <t>001134200</t>
  </si>
  <si>
    <t>11343</t>
  </si>
  <si>
    <t>โรงพยาบาลอ่าวลึก</t>
  </si>
  <si>
    <t>อ่าวลึก</t>
  </si>
  <si>
    <t>001134300</t>
  </si>
  <si>
    <t>11344</t>
  </si>
  <si>
    <t>โรงพยาบาลปลายพระยา</t>
  </si>
  <si>
    <t>ปลายพระยา</t>
  </si>
  <si>
    <t>001134400</t>
  </si>
  <si>
    <t>11345</t>
  </si>
  <si>
    <t>โรงพยาบาลลำทับ</t>
  </si>
  <si>
    <t>ลำทับ</t>
  </si>
  <si>
    <t>001134500</t>
  </si>
  <si>
    <t>11346</t>
  </si>
  <si>
    <t>โรงพยาบาลเหนือคลอง</t>
  </si>
  <si>
    <t>เหนือคลอง</t>
  </si>
  <si>
    <t>001134600</t>
  </si>
  <si>
    <t>77753</t>
  </si>
  <si>
    <t>โรงพยาบาลเกาะพีพี</t>
  </si>
  <si>
    <t>เกาะพีพี</t>
  </si>
  <si>
    <t>007775300</t>
  </si>
  <si>
    <t>10739</t>
  </si>
  <si>
    <t>โรงพยาบาลพังงา</t>
  </si>
  <si>
    <t>001073900</t>
  </si>
  <si>
    <t>10740</t>
  </si>
  <si>
    <t>โรงพยาบาลตะกั่วป่า</t>
  </si>
  <si>
    <t>ตะกั่วป่า</t>
  </si>
  <si>
    <t>001074000</t>
  </si>
  <si>
    <t>11347</t>
  </si>
  <si>
    <t>โรงพยาบาลเกาะยาวชัยพัฒน์</t>
  </si>
  <si>
    <t>เกาะยาวชัยพัฒน์</t>
  </si>
  <si>
    <t>001134700</t>
  </si>
  <si>
    <t>11348</t>
  </si>
  <si>
    <t>โรงพยาบาลกะปงชัยพัฒน์</t>
  </si>
  <si>
    <t>กะปงชัยพัฒน์</t>
  </si>
  <si>
    <t>001134800</t>
  </si>
  <si>
    <t>11349</t>
  </si>
  <si>
    <t>โรงพยาบาลตะกั่วทุ่ง</t>
  </si>
  <si>
    <t>ตะกั่วทุ่ง</t>
  </si>
  <si>
    <t>001134900</t>
  </si>
  <si>
    <t>11350</t>
  </si>
  <si>
    <t>001135000</t>
  </si>
  <si>
    <t>11352</t>
  </si>
  <si>
    <t>โรงพยาบาลคุระบุรีชัยพัฒน์</t>
  </si>
  <si>
    <t>คุระบุรีชัยพัฒน์</t>
  </si>
  <si>
    <t>001135200</t>
  </si>
  <si>
    <t>11353</t>
  </si>
  <si>
    <t>โรงพยาบาลทับปุด</t>
  </si>
  <si>
    <t>ทับปุด</t>
  </si>
  <si>
    <t>001135300</t>
  </si>
  <si>
    <t>11354</t>
  </si>
  <si>
    <t>โรงพยาบาลท้ายเหมืองชัยพัฒน์</t>
  </si>
  <si>
    <t>ท้ายเหมืองชัยพัฒน์</t>
  </si>
  <si>
    <t>001135400</t>
  </si>
  <si>
    <t>10741</t>
  </si>
  <si>
    <t>โรงพยาบาลวชิระภูเก็ต</t>
  </si>
  <si>
    <t>วชิระภูเก็ต</t>
  </si>
  <si>
    <t>001074100</t>
  </si>
  <si>
    <t>11355</t>
  </si>
  <si>
    <t>โรงพยาบาลป่าตอง</t>
  </si>
  <si>
    <t>ป่าตอง</t>
  </si>
  <si>
    <t>001135500</t>
  </si>
  <si>
    <t>11356</t>
  </si>
  <si>
    <t>โรงพยาบาลถลาง</t>
  </si>
  <si>
    <t>ถลาง</t>
  </si>
  <si>
    <t>001135600</t>
  </si>
  <si>
    <t>10681</t>
  </si>
  <si>
    <t>โรงพยาบาลสุราษฎร์ธานี</t>
  </si>
  <si>
    <t>001068100</t>
  </si>
  <si>
    <t>10742</t>
  </si>
  <si>
    <t>โรงพยาบาลเกาะสมุย</t>
  </si>
  <si>
    <t>เกาะสมุย</t>
  </si>
  <si>
    <t>001074200</t>
  </si>
  <si>
    <t>11357</t>
  </si>
  <si>
    <t>โรงพยาบาลกาญจนดิษฐ์</t>
  </si>
  <si>
    <t>กาญจนดิษฐ์</t>
  </si>
  <si>
    <t>001135700</t>
  </si>
  <si>
    <t>11358</t>
  </si>
  <si>
    <t>โรงพยาบาลดอนสัก</t>
  </si>
  <si>
    <t>ดอนสัก</t>
  </si>
  <si>
    <t>001135800</t>
  </si>
  <si>
    <t>11359</t>
  </si>
  <si>
    <t>โรงพยาบาลเกาะพงัน</t>
  </si>
  <si>
    <t>เกาะพงัน</t>
  </si>
  <si>
    <t>001135900</t>
  </si>
  <si>
    <t>11360</t>
  </si>
  <si>
    <t>โรงพยาบาลไชยา</t>
  </si>
  <si>
    <t>ไชยา</t>
  </si>
  <si>
    <t>001136000</t>
  </si>
  <si>
    <t>11361</t>
  </si>
  <si>
    <t>โรงพยาบาลท่าชนะ</t>
  </si>
  <si>
    <t>ท่าชนะ</t>
  </si>
  <si>
    <t>001136100</t>
  </si>
  <si>
    <t>11362</t>
  </si>
  <si>
    <t>โรงพยาบาลคีรีรัฐนิคม</t>
  </si>
  <si>
    <t>คีรีรัฐนิคม</t>
  </si>
  <si>
    <t>001136200</t>
  </si>
  <si>
    <t>11363</t>
  </si>
  <si>
    <t>โรงพยาบาลบ้านตาขุน</t>
  </si>
  <si>
    <t>บ้านตาขุน</t>
  </si>
  <si>
    <t>001136300</t>
  </si>
  <si>
    <t>11364</t>
  </si>
  <si>
    <t>โรงพยาบาลพนม</t>
  </si>
  <si>
    <t>พนม</t>
  </si>
  <si>
    <t>001136400</t>
  </si>
  <si>
    <t>11365</t>
  </si>
  <si>
    <t>โรงพยาบาลท่าฉาง</t>
  </si>
  <si>
    <t>ท่าฉาง</t>
  </si>
  <si>
    <t>001136500</t>
  </si>
  <si>
    <t>11366</t>
  </si>
  <si>
    <t>โรงพยาบาลบ้านนาสาร</t>
  </si>
  <si>
    <t>บ้านนาสาร</t>
  </si>
  <si>
    <t>001136600</t>
  </si>
  <si>
    <t>11367</t>
  </si>
  <si>
    <t>โรงพยาบาลบ้านนาเดิม</t>
  </si>
  <si>
    <t>บ้านนาเดิม</t>
  </si>
  <si>
    <t>001136700</t>
  </si>
  <si>
    <t>11368</t>
  </si>
  <si>
    <t>โรงพยาบาลเคียนซา</t>
  </si>
  <si>
    <t>เคียนซา</t>
  </si>
  <si>
    <t>001136800</t>
  </si>
  <si>
    <t>11369</t>
  </si>
  <si>
    <t>โรงพยาบาลพระแสง</t>
  </si>
  <si>
    <t>พระแสง</t>
  </si>
  <si>
    <t>001136900</t>
  </si>
  <si>
    <t>11370</t>
  </si>
  <si>
    <t>โรงพยาบาลพุนพิน</t>
  </si>
  <si>
    <t>พุนพิน</t>
  </si>
  <si>
    <t>001137000</t>
  </si>
  <si>
    <t>11371</t>
  </si>
  <si>
    <t>โรงพยาบาลชัยบุรี</t>
  </si>
  <si>
    <t>ชัยบุรี</t>
  </si>
  <si>
    <t>001137100</t>
  </si>
  <si>
    <t>11459</t>
  </si>
  <si>
    <t>โรงพยาบาลสมเด็จพระยุพราชเวียงสระ</t>
  </si>
  <si>
    <t>สมเด็จพระยุพราชเวียงสระ</t>
  </si>
  <si>
    <t>001145900</t>
  </si>
  <si>
    <t>11654</t>
  </si>
  <si>
    <t>โรงพยาบาลวิภาวดี</t>
  </si>
  <si>
    <t>วิภาวดี</t>
  </si>
  <si>
    <t>001165400</t>
  </si>
  <si>
    <t>14138</t>
  </si>
  <si>
    <t>โรงพยาบาลท่าโรงช้าง</t>
  </si>
  <si>
    <t>ท่าโรงช้าง</t>
  </si>
  <si>
    <t>001413800</t>
  </si>
  <si>
    <t>10743</t>
  </si>
  <si>
    <t>โรงพยาบาลระนอง</t>
  </si>
  <si>
    <t>001074300</t>
  </si>
  <si>
    <t>11323</t>
  </si>
  <si>
    <t>โรงพยาบาลละอุ่น</t>
  </si>
  <si>
    <t>ละอุ่น</t>
  </si>
  <si>
    <t>001132300</t>
  </si>
  <si>
    <t>11372</t>
  </si>
  <si>
    <t>โรงพยาบาลกะเปอร์</t>
  </si>
  <si>
    <t>กะเปอร์</t>
  </si>
  <si>
    <t>001137200</t>
  </si>
  <si>
    <t>11373</t>
  </si>
  <si>
    <t>โรงพยาบาลกระบุรี</t>
  </si>
  <si>
    <t>กระบุรี</t>
  </si>
  <si>
    <t>001137300</t>
  </si>
  <si>
    <t>11374</t>
  </si>
  <si>
    <t>โรงพยาบาลสุขสำราญ</t>
  </si>
  <si>
    <t>สุขสำราญ</t>
  </si>
  <si>
    <t>001137400</t>
  </si>
  <si>
    <t>10744</t>
  </si>
  <si>
    <t>โรงพยาบาลชุมพรเขตรอุดมศักดิ์</t>
  </si>
  <si>
    <t>ชุมพรเขตรอุดมศักดิ์</t>
  </si>
  <si>
    <t>001074400</t>
  </si>
  <si>
    <t>11375</t>
  </si>
  <si>
    <t>โรงพยาบาลปากน้ำชุมพร</t>
  </si>
  <si>
    <t>ปากน้ำชุมพร</t>
  </si>
  <si>
    <t>001137500</t>
  </si>
  <si>
    <t>11376</t>
  </si>
  <si>
    <t>โรงพยาบาลท่าแซะ</t>
  </si>
  <si>
    <t>ท่าแซะ</t>
  </si>
  <si>
    <t>001137600</t>
  </si>
  <si>
    <t>11377</t>
  </si>
  <si>
    <t>โรงพยาบาลปะทิว</t>
  </si>
  <si>
    <t>ปะทิว</t>
  </si>
  <si>
    <t>001137700</t>
  </si>
  <si>
    <t>11378</t>
  </si>
  <si>
    <t>โรงพยาบาลมาบอำมฤต</t>
  </si>
  <si>
    <t>มาบอำมฤต</t>
  </si>
  <si>
    <t>001137800</t>
  </si>
  <si>
    <t>11379</t>
  </si>
  <si>
    <t>โรงพยาบาลหลังสวน</t>
  </si>
  <si>
    <t>หลังสวน</t>
  </si>
  <si>
    <t>001137900</t>
  </si>
  <si>
    <t>11380</t>
  </si>
  <si>
    <t>โรงพยาบาลปากน้ำหลังสวน</t>
  </si>
  <si>
    <t>ปากน้ำหลังสวน</t>
  </si>
  <si>
    <t>001138000</t>
  </si>
  <si>
    <t>11381</t>
  </si>
  <si>
    <t>โรงพยาบาลละแม</t>
  </si>
  <si>
    <t>ละแม</t>
  </si>
  <si>
    <t>001138100</t>
  </si>
  <si>
    <t>11382</t>
  </si>
  <si>
    <t>โรงพยาบาลพะโต๊ะ</t>
  </si>
  <si>
    <t>พะโต๊ะ</t>
  </si>
  <si>
    <t>001138200</t>
  </si>
  <si>
    <t>11383</t>
  </si>
  <si>
    <t>โรงพยาบาลสวี</t>
  </si>
  <si>
    <t>สวี</t>
  </si>
  <si>
    <t>001138300</t>
  </si>
  <si>
    <t>11385</t>
  </si>
  <si>
    <t>โรงพยาบาลทุ่งตะโก</t>
  </si>
  <si>
    <t>ทุ่งตะโก</t>
  </si>
  <si>
    <t>001138500</t>
  </si>
  <si>
    <t>10682</t>
  </si>
  <si>
    <t>โรงพยาบาลหาดใหญ่</t>
  </si>
  <si>
    <t>หาดใหญ่</t>
  </si>
  <si>
    <t>001068200</t>
  </si>
  <si>
    <t>10745</t>
  </si>
  <si>
    <t>โรงพยาบาลสงขลา</t>
  </si>
  <si>
    <t>001074500</t>
  </si>
  <si>
    <t>11386</t>
  </si>
  <si>
    <t>โรงพยาบาลสทิงพระ</t>
  </si>
  <si>
    <t>สทิงพระ</t>
  </si>
  <si>
    <t>001138600</t>
  </si>
  <si>
    <t>11387</t>
  </si>
  <si>
    <t>โรงพยาบาลจะนะ</t>
  </si>
  <si>
    <t>จะนะ</t>
  </si>
  <si>
    <t>001138700</t>
  </si>
  <si>
    <t>11388</t>
  </si>
  <si>
    <t>โรงพยาบาลสมเด็จพระบรมราชินีนาถ ณ  อำเภอนาทวี</t>
  </si>
  <si>
    <t>สมเด็จพระบรมราชินีนาถ ณ  อำเภอนาทวี</t>
  </si>
  <si>
    <t>001138800</t>
  </si>
  <si>
    <t>11390</t>
  </si>
  <si>
    <t>โรงพยาบาลเทพา</t>
  </si>
  <si>
    <t>เทพา</t>
  </si>
  <si>
    <t>001139000</t>
  </si>
  <si>
    <t>11391</t>
  </si>
  <si>
    <t>โรงพยาบาลสะบ้าย้อย</t>
  </si>
  <si>
    <t>สะบ้าย้อย</t>
  </si>
  <si>
    <t>001139100</t>
  </si>
  <si>
    <t>11392</t>
  </si>
  <si>
    <t>โรงพยาบาลระโนด</t>
  </si>
  <si>
    <t>ระโนด</t>
  </si>
  <si>
    <t>001139200</t>
  </si>
  <si>
    <t>11393</t>
  </si>
  <si>
    <t>โรงพยาบาลกระแสสินธุ์</t>
  </si>
  <si>
    <t>กระแสสินธุ์</t>
  </si>
  <si>
    <t>001139300</t>
  </si>
  <si>
    <t>11394</t>
  </si>
  <si>
    <t>โรงพยาบาลรัตภูมิ</t>
  </si>
  <si>
    <t>รัตภูมิ</t>
  </si>
  <si>
    <t>001139400</t>
  </si>
  <si>
    <t>11395</t>
  </si>
  <si>
    <t>โรงพยาบาลสะเดา</t>
  </si>
  <si>
    <t>สะเดา</t>
  </si>
  <si>
    <t>001139500</t>
  </si>
  <si>
    <t>11396</t>
  </si>
  <si>
    <t>โรงพยาบาลนาหม่อม</t>
  </si>
  <si>
    <t>นาหม่อม</t>
  </si>
  <si>
    <t>001139600</t>
  </si>
  <si>
    <t>11397</t>
  </si>
  <si>
    <t>โรงพยาบาลควนเนียง</t>
  </si>
  <si>
    <t>ควนเนียง</t>
  </si>
  <si>
    <t>001139700</t>
  </si>
  <si>
    <t>11398</t>
  </si>
  <si>
    <t>โรงพยาบาลปาดังเบซาร์</t>
  </si>
  <si>
    <t>ปาดังเบซาร์</t>
  </si>
  <si>
    <t>001139800</t>
  </si>
  <si>
    <t>11399</t>
  </si>
  <si>
    <t>โรงพยาบาลบางกล่ำ</t>
  </si>
  <si>
    <t>บางกล่ำ</t>
  </si>
  <si>
    <t>001139900</t>
  </si>
  <si>
    <t>11400</t>
  </si>
  <si>
    <t>โรงพยาบาลสิงหนคร</t>
  </si>
  <si>
    <t>สิงหนคร</t>
  </si>
  <si>
    <t>001140000</t>
  </si>
  <si>
    <t>11401</t>
  </si>
  <si>
    <t>โรงพยาบาลคลองหอยโข่ง</t>
  </si>
  <si>
    <t>คลองหอยโข่ง</t>
  </si>
  <si>
    <t>001140100</t>
  </si>
  <si>
    <t>10746</t>
  </si>
  <si>
    <t>โรงพยาบาลสตูล</t>
  </si>
  <si>
    <t>001074600</t>
  </si>
  <si>
    <t>11402</t>
  </si>
  <si>
    <t>โรงพยาบาลควนโดน</t>
  </si>
  <si>
    <t>ควนโดน</t>
  </si>
  <si>
    <t>001140200</t>
  </si>
  <si>
    <t>11403</t>
  </si>
  <si>
    <t>โรงพยาบาลควนกาหลง</t>
  </si>
  <si>
    <t>ควนกาหลง</t>
  </si>
  <si>
    <t>001140300</t>
  </si>
  <si>
    <t>11404</t>
  </si>
  <si>
    <t>โรงพยาบาลท่าแพ</t>
  </si>
  <si>
    <t>ท่าแพ</t>
  </si>
  <si>
    <t>001140400</t>
  </si>
  <si>
    <t>11405</t>
  </si>
  <si>
    <t>โรงพยาบาลละงู</t>
  </si>
  <si>
    <t>ละงู</t>
  </si>
  <si>
    <t>001140500</t>
  </si>
  <si>
    <t>11406</t>
  </si>
  <si>
    <t>โรงพยาบาลทุ่งหว้า</t>
  </si>
  <si>
    <t>ทุ่งหว้า</t>
  </si>
  <si>
    <t>001140600</t>
  </si>
  <si>
    <t>28786</t>
  </si>
  <si>
    <t>โรงพยาบาลมะนัง</t>
  </si>
  <si>
    <t>มะนัง</t>
  </si>
  <si>
    <t>002878600</t>
  </si>
  <si>
    <t>10683</t>
  </si>
  <si>
    <t>โรงพยาบาลตรัง</t>
  </si>
  <si>
    <t>001068300</t>
  </si>
  <si>
    <t>11407</t>
  </si>
  <si>
    <t>โรงพยาบาลกันตัง</t>
  </si>
  <si>
    <t>กันตัง</t>
  </si>
  <si>
    <t>001140700</t>
  </si>
  <si>
    <t>11408</t>
  </si>
  <si>
    <t>โรงพยาบาลย่านตาขาว</t>
  </si>
  <si>
    <t>ย่านตาขาว</t>
  </si>
  <si>
    <t>001140800</t>
  </si>
  <si>
    <t>11409</t>
  </si>
  <si>
    <t>โรงพยาบาลปะเหลียน</t>
  </si>
  <si>
    <t>ปะเหลียน</t>
  </si>
  <si>
    <t>001140900</t>
  </si>
  <si>
    <t>11410</t>
  </si>
  <si>
    <t>โรงพยาบาลสิเกา</t>
  </si>
  <si>
    <t>สิเกา</t>
  </si>
  <si>
    <t>001141000</t>
  </si>
  <si>
    <t>11411</t>
  </si>
  <si>
    <t>โรงพยาบาลห้วยยอด</t>
  </si>
  <si>
    <t>ห้วยยอด</t>
  </si>
  <si>
    <t>001141100</t>
  </si>
  <si>
    <t>11412</t>
  </si>
  <si>
    <t>โรงพยาบาลวังวิเศษ</t>
  </si>
  <si>
    <t>วังวิเศษ</t>
  </si>
  <si>
    <t>001141200</t>
  </si>
  <si>
    <t>11413</t>
  </si>
  <si>
    <t>โรงพยาบาลนาโยง</t>
  </si>
  <si>
    <t>นาโยง</t>
  </si>
  <si>
    <t>001141300</t>
  </si>
  <si>
    <t>14139</t>
  </si>
  <si>
    <t>โรงพยาบาลรัษฎา</t>
  </si>
  <si>
    <t>รัษฎา</t>
  </si>
  <si>
    <t>001413900</t>
  </si>
  <si>
    <t>28817</t>
  </si>
  <si>
    <t>โรงพยาบาลหาดสำราญเฉลิมพระเกียรติ 80 พรรษา</t>
  </si>
  <si>
    <t>หาดสำราญเฉลิมพระเกียรติ 80 พรรษา</t>
  </si>
  <si>
    <t>002881700</t>
  </si>
  <si>
    <t>10747</t>
  </si>
  <si>
    <t>โรงพยาบาลพัทลุง</t>
  </si>
  <si>
    <t>001074700</t>
  </si>
  <si>
    <t>11414</t>
  </si>
  <si>
    <t>โรงพยาบาลกงหรา</t>
  </si>
  <si>
    <t>กงหรา</t>
  </si>
  <si>
    <t>001141400</t>
  </si>
  <si>
    <t>11415</t>
  </si>
  <si>
    <t>โรงพยาบาลเขาชัยสน</t>
  </si>
  <si>
    <t>เขาชัยสน</t>
  </si>
  <si>
    <t>001141500</t>
  </si>
  <si>
    <t>11416</t>
  </si>
  <si>
    <t>โรงพยาบาลตะโหมด</t>
  </si>
  <si>
    <t>ตะโหมด</t>
  </si>
  <si>
    <t>001141600</t>
  </si>
  <si>
    <t>11417</t>
  </si>
  <si>
    <t>โรงพยาบาลควนขนุน</t>
  </si>
  <si>
    <t>ควนขนุน</t>
  </si>
  <si>
    <t>001141700</t>
  </si>
  <si>
    <t>11418</t>
  </si>
  <si>
    <t>โรงพยาบาลปากพะยูน</t>
  </si>
  <si>
    <t>ปากพะยูน</t>
  </si>
  <si>
    <t>001141800</t>
  </si>
  <si>
    <t>11419</t>
  </si>
  <si>
    <t>โรงพยาบาลศรีบรรพต</t>
  </si>
  <si>
    <t>ศรีบรรพต</t>
  </si>
  <si>
    <t>001141900</t>
  </si>
  <si>
    <t>11420</t>
  </si>
  <si>
    <t>โรงพยาบาลป่าบอน</t>
  </si>
  <si>
    <t>ป่าบอน</t>
  </si>
  <si>
    <t>001142000</t>
  </si>
  <si>
    <t>11421</t>
  </si>
  <si>
    <t>โรงพยาบาลบางแก้ว</t>
  </si>
  <si>
    <t>บางแก้ว</t>
  </si>
  <si>
    <t>001142100</t>
  </si>
  <si>
    <t>11422</t>
  </si>
  <si>
    <t>โรงพยาบาลป่าพะยอม</t>
  </si>
  <si>
    <t>ป่าพะยอม</t>
  </si>
  <si>
    <t>001142200</t>
  </si>
  <si>
    <t>24673</t>
  </si>
  <si>
    <t>โรงพยาบาลศรีนครินทร์(ปัญญานันทภิขุ)</t>
  </si>
  <si>
    <t>ศรีนครินทร์(ปัญญานันทภิขุ)</t>
  </si>
  <si>
    <t>002467300</t>
  </si>
  <si>
    <t>10748</t>
  </si>
  <si>
    <t>โรงพยาบาลปัตตานี</t>
  </si>
  <si>
    <t>001074800</t>
  </si>
  <si>
    <t>11423</t>
  </si>
  <si>
    <t>โรงพยาบาลโคกโพธิ์</t>
  </si>
  <si>
    <t>โคกโพธิ์</t>
  </si>
  <si>
    <t>001142300</t>
  </si>
  <si>
    <t>11424</t>
  </si>
  <si>
    <t>โรงพยาบาลหนองจิก</t>
  </si>
  <si>
    <t>หนองจิก</t>
  </si>
  <si>
    <t>001142400</t>
  </si>
  <si>
    <t>11425</t>
  </si>
  <si>
    <t>โรงพยาบาลปะนาเระ</t>
  </si>
  <si>
    <t>ปะนาเระ</t>
  </si>
  <si>
    <t>001142500</t>
  </si>
  <si>
    <t>11426</t>
  </si>
  <si>
    <t>โรงพยาบาลมายอ</t>
  </si>
  <si>
    <t>มายอ</t>
  </si>
  <si>
    <t>001142600</t>
  </si>
  <si>
    <t>11427</t>
  </si>
  <si>
    <t>โรงพยาบาลทุ่งยางแดง</t>
  </si>
  <si>
    <t>ทุ่งยางแดง</t>
  </si>
  <si>
    <t>001142700</t>
  </si>
  <si>
    <t>11428</t>
  </si>
  <si>
    <t>โรงพยาบาลไม้แก่น</t>
  </si>
  <si>
    <t>ไม้แก่น</t>
  </si>
  <si>
    <t>001142800</t>
  </si>
  <si>
    <t>11429</t>
  </si>
  <si>
    <t>โรงพยาบาลยะหริ่ง</t>
  </si>
  <si>
    <t>ยะหริ่ง</t>
  </si>
  <si>
    <t>001142900</t>
  </si>
  <si>
    <t>11430</t>
  </si>
  <si>
    <t>โรงพยาบาลยะรัง</t>
  </si>
  <si>
    <t>ยะรัง</t>
  </si>
  <si>
    <t>001143000</t>
  </si>
  <si>
    <t>11431</t>
  </si>
  <si>
    <t>โรงพยาบาลแม่ลาน</t>
  </si>
  <si>
    <t>แม่ลาน</t>
  </si>
  <si>
    <t>001143100</t>
  </si>
  <si>
    <t>11460</t>
  </si>
  <si>
    <t>โรงพยาบาลสมเด็จพระยุพราชสายบุรี</t>
  </si>
  <si>
    <t>สมเด็จพระยุพราชสายบุรี</t>
  </si>
  <si>
    <t>001146000</t>
  </si>
  <si>
    <t>11464</t>
  </si>
  <si>
    <t>โรงพยาบาลกะพ้อ</t>
  </si>
  <si>
    <t>กะพ้อ</t>
  </si>
  <si>
    <t>001146400</t>
  </si>
  <si>
    <t>10684</t>
  </si>
  <si>
    <t>โรงพยาบาลยะลา</t>
  </si>
  <si>
    <t>001068400</t>
  </si>
  <si>
    <t>10749</t>
  </si>
  <si>
    <t>โรงพยาบาลเบตง</t>
  </si>
  <si>
    <t>เบตง</t>
  </si>
  <si>
    <t>001074900</t>
  </si>
  <si>
    <t>11432</t>
  </si>
  <si>
    <t>โรงพยาบาลบันนังสตา</t>
  </si>
  <si>
    <t>บันนังสตา</t>
  </si>
  <si>
    <t>001143200</t>
  </si>
  <si>
    <t>11433</t>
  </si>
  <si>
    <t>โรงพยาบาลธารโต</t>
  </si>
  <si>
    <t>ธารโต</t>
  </si>
  <si>
    <t>001143300</t>
  </si>
  <si>
    <t>11434</t>
  </si>
  <si>
    <t>โรงพยาบาลรามัน</t>
  </si>
  <si>
    <t>รามัน</t>
  </si>
  <si>
    <t>001143400</t>
  </si>
  <si>
    <t>11461</t>
  </si>
  <si>
    <t>โรงพยาบาลสมเด็จพระยุพราชยะหา</t>
  </si>
  <si>
    <t>สมเด็จพระยุพราชยะหา</t>
  </si>
  <si>
    <t>001146100</t>
  </si>
  <si>
    <t>13806</t>
  </si>
  <si>
    <t>โรงพยาบาลกาบัง</t>
  </si>
  <si>
    <t>กาบัง</t>
  </si>
  <si>
    <t>001380600</t>
  </si>
  <si>
    <t>24689</t>
  </si>
  <si>
    <t>โรงพยาบาลกรงปินัง</t>
  </si>
  <si>
    <t>กรงปินัง</t>
  </si>
  <si>
    <t>002468900</t>
  </si>
  <si>
    <t>10750</t>
  </si>
  <si>
    <t>โรงพยาบาลนราธิวาสราชนครินทร์</t>
  </si>
  <si>
    <t>นราธิวาสราชนครินทร์</t>
  </si>
  <si>
    <t>001075000</t>
  </si>
  <si>
    <t>10751</t>
  </si>
  <si>
    <t>โรงพยาบาลสุไหงโก-ลก</t>
  </si>
  <si>
    <t>สุไหงโก-ลก</t>
  </si>
  <si>
    <t>001075100</t>
  </si>
  <si>
    <t>11435</t>
  </si>
  <si>
    <t>โรงพยาบาลตากใบ</t>
  </si>
  <si>
    <t>ตากใบ</t>
  </si>
  <si>
    <t>001143500</t>
  </si>
  <si>
    <t>11436</t>
  </si>
  <si>
    <t>โรงพยาบาลบาเจาะ</t>
  </si>
  <si>
    <t>บาเจาะ</t>
  </si>
  <si>
    <t>001143600</t>
  </si>
  <si>
    <t>11437</t>
  </si>
  <si>
    <t>โรงพยาบาลระแงะ</t>
  </si>
  <si>
    <t>ระแงะ</t>
  </si>
  <si>
    <t>001143700</t>
  </si>
  <si>
    <t>11438</t>
  </si>
  <si>
    <t>โรงพยาบาลรือเสาะ</t>
  </si>
  <si>
    <t>รือเสาะ</t>
  </si>
  <si>
    <t>001143800</t>
  </si>
  <si>
    <t>11439</t>
  </si>
  <si>
    <t>โรงพยาบาลศรีสาคร</t>
  </si>
  <si>
    <t>ศรีสาคร</t>
  </si>
  <si>
    <t>001143900</t>
  </si>
  <si>
    <t>11440</t>
  </si>
  <si>
    <t>โรงพยาบาลแว้ง</t>
  </si>
  <si>
    <t>แว้ง</t>
  </si>
  <si>
    <t>001144000</t>
  </si>
  <si>
    <t>11441</t>
  </si>
  <si>
    <t>โรงพยาบาลสุคิริน</t>
  </si>
  <si>
    <t>สุคิริน</t>
  </si>
  <si>
    <t>001144100</t>
  </si>
  <si>
    <t>11442</t>
  </si>
  <si>
    <t>โรงพยาบาลสุไหงปาดี</t>
  </si>
  <si>
    <t>สุไหงปาดี</t>
  </si>
  <si>
    <t>001144200</t>
  </si>
  <si>
    <t>13818</t>
  </si>
  <si>
    <t>โรงพยาบาลจะแนะ</t>
  </si>
  <si>
    <t>จะแนะ</t>
  </si>
  <si>
    <t>001381800</t>
  </si>
  <si>
    <t>15010</t>
  </si>
  <si>
    <t>โรงพยาบาลเจาะไอร้อง</t>
  </si>
  <si>
    <t>เจาะไอร้อง</t>
  </si>
  <si>
    <t>001501000</t>
  </si>
  <si>
    <t>23771</t>
  </si>
  <si>
    <t>โรงพยาบาลยี่งอเฉลิมพระเกียรติ 80 พรรษา</t>
  </si>
  <si>
    <t>ยี่งอเฉลิมพระเกียรติ 80 พรรษา</t>
  </si>
  <si>
    <t>002377100</t>
  </si>
  <si>
    <r>
      <t>และ Sheet "Revenue" Colum "G" ประมาณการรายได้รวม , Sheet"Expense" Colum "</t>
    </r>
    <r>
      <rPr>
        <b/>
        <sz val="16"/>
        <rFont val="TH SarabunPSK"/>
        <family val="2"/>
      </rPr>
      <t xml:space="preserve">E" </t>
    </r>
    <r>
      <rPr>
        <sz val="16"/>
        <rFont val="TH SarabunPSK"/>
        <family val="2"/>
      </rPr>
      <t>มูลค่า</t>
    </r>
  </si>
  <si>
    <t xml:space="preserve">ข้อมูลการเปรียบเทียบ HGR ปี 2562 ให้ Copy จากไฟล์ ค่า HGR Planfin2562             ช่อง "มูลค่า", "Mean", "Mean+1SD"  </t>
  </si>
  <si>
    <t xml:space="preserve">    3. Sheet "Revenue" Colum "E = ประมาณการ OP Visit"               ให้ใส่ประมาณการจำนวนครั้งผู้ป่วยนอกแยกตามสิทธิ</t>
  </si>
  <si>
    <t>รวมรายได้ (ไม่รวมรายได้อื่น(ระบบบัญชีอัตโนมัติ) และรายได้งบลงทุน)</t>
  </si>
  <si>
    <t>รวมค่าใช้จ่าย (ไม่รวมค่าเสื่อมราคาและค่าตัดจำหน่ายและค่าใช้จ่ายอื่น (ระบบบัญชีบันทึกอัตโนมัติ)</t>
  </si>
  <si>
    <t>4301020105.240</t>
  </si>
  <si>
    <t>ส่วนต่างค่ารักษาที่สูง(ต่ำ) กว่า ค่ารักษาและบริการอื่น</t>
  </si>
  <si>
    <t>4206010199.101</t>
  </si>
  <si>
    <t>บัญชีรายได้ที่ไม่ใช่ภาษีอื่น</t>
  </si>
  <si>
    <t>4301020105.267</t>
  </si>
  <si>
    <t>4301020105.268</t>
  </si>
  <si>
    <t>รายได้ค่าบริการสาธารณสุขสำหรับโรคติดเชื้อไวรัสโคโรนา - OP จาก สปสช.</t>
  </si>
  <si>
    <t>รายได้ค่าบริการสาธารณสุขสำหรับโรคติดเชื้อไวรัสโคโรนา - IP
จาก สปสช.</t>
  </si>
  <si>
    <t>บัญชีรายได้ระหว่างหน่วยงาน-กรมบัญชี กลางรับเงินเบิกเกินส่งคืนจากหน่วยงาน</t>
  </si>
  <si>
    <t>4307010112.101</t>
  </si>
  <si>
    <t>เงินช่วยพิเศษกรณีเสียชีวิต (เงินงบประมาณ)</t>
  </si>
  <si>
    <t>เงินช่วยพิเศษกรณีเสียชีวิต (เงินนอกงบประมาณ)</t>
  </si>
  <si>
    <t>5101020101.102</t>
  </si>
  <si>
    <t>รายได้ค่ารักษาและบริการอื่น ๆ-OP</t>
  </si>
  <si>
    <t>รายได้ค่ารักษาเบิกต้นสังกัด - OP</t>
  </si>
  <si>
    <t>รายได้ค่ารักษาเบิกต้นสังกัด - IP</t>
  </si>
  <si>
    <t>รายได้ค่ารักษาและบริการอื่น ๆ-IP</t>
  </si>
  <si>
    <t>รายได้ค่ารักษาเบิกจ่ายตรงกรมบัญชีกลาง- OP</t>
  </si>
  <si>
    <t>รายได้ค่ารักษาเบิกจ่ายตรงกรมบัญชีกลาง- IP</t>
  </si>
  <si>
    <t>รายได้ค่ารักษาเบิกจ่ายตรง อปท. - OP</t>
  </si>
  <si>
    <t>รายได้ค่ารักษาเบิกจ่ายตรง อปท. - IP</t>
  </si>
  <si>
    <t>รายได้ UC - OP</t>
  </si>
  <si>
    <t>รายได้ UC - IP</t>
  </si>
  <si>
    <t>รายได้ประกันสังคม - OP</t>
  </si>
  <si>
    <t>รายได้ประกันสังคม - IP</t>
  </si>
  <si>
    <t>ค่ารักษาตามจ่ายคนต่างด้าวและแรงงานต่างด้าว</t>
  </si>
  <si>
    <t>บัญชีค่าใช้จ่ายช่วยเหลือตามมาตรการของรัฐ (งบกลาง โควิด)</t>
  </si>
  <si>
    <t>5107010113.101</t>
  </si>
  <si>
    <t>หนี้สงสัยจะสูญ-ลูกหนี้ค่าสินค้า-หน่วยงานภาครัฐ</t>
  </si>
  <si>
    <t>5108010107.105</t>
  </si>
  <si>
    <t>code5Gen</t>
  </si>
  <si>
    <t>รายได้ค่ารักษาประกันสังคม OP-นอกเครือข่าย ต่างสังกัด สป.สธ.</t>
  </si>
  <si>
    <t>รายได้ค่ารักษาประกันสังคม IP-นอกเครือข่าย ต่างสังกัด สป.สธ.</t>
  </si>
  <si>
    <t>4301020106.309</t>
  </si>
  <si>
    <t>4301020106.310</t>
  </si>
  <si>
    <t>5104030299.501</t>
  </si>
  <si>
    <t>รายได้ค่ารักษาประกันสังคม OP-นอกเครือข่าย สังกัด สป.สธ.</t>
  </si>
  <si>
    <t>รายได้ค่ารักษาประกันสังคม IP-นอกเครือข่าย สังกัด สป.สธ.</t>
  </si>
  <si>
    <t xml:space="preserve"> หมายเหตุ   แนะนำควรใช้ Microsoft- office 2010 ขึ้นไป  เพื่อการแสดงผลที่ถูกต้อง สมบูรณ์</t>
  </si>
  <si>
    <t>.</t>
  </si>
  <si>
    <t>ไฟล์ WorkSheetPlanfin2564 จะมีทั้งหมด 13 Sheet  ประกอบด้วย</t>
  </si>
  <si>
    <t>หนี้สงสัยจะสูญ-ลูกหนี้ค่ารักษา UC-OP นอก CUP (ในจังหวัด)</t>
  </si>
  <si>
    <t>หนี้สงสัยจะสูญ-ลูกหนี้ค่ารักษา UC-OP นอก CUP (ต่างจังหวัด)</t>
  </si>
  <si>
    <t>5108010107.203</t>
  </si>
  <si>
    <t>5108010107.205</t>
  </si>
  <si>
    <t>ปี 2563</t>
  </si>
  <si>
    <t>ปี 2568</t>
  </si>
  <si>
    <r>
      <t>เมื่อวาง งบทดลอง รพ. ตามขั้นตอนที่ 1 เรียบร้อยแล้ว ข้อมูลจะ link มาที่ Sheet "Planfin2563" Colum "</t>
    </r>
    <r>
      <rPr>
        <b/>
        <sz val="16"/>
        <rFont val="TH SarabunPSK"/>
        <family val="2"/>
      </rPr>
      <t>G</t>
    </r>
    <r>
      <rPr>
        <sz val="16"/>
        <rFont val="TH SarabunPSK"/>
        <family val="2"/>
      </rPr>
      <t>" ประมาณการปี 2564</t>
    </r>
  </si>
  <si>
    <t xml:space="preserve">     5. Sheet "การวิเคราะห์แผน 8 แบบ" ข้อมูลจะ link มาจาก Sheet "Planfin2564" จากแผนที่ 1 แผนประมาณการรายได้</t>
  </si>
  <si>
    <r>
      <t>ช่อง "</t>
    </r>
    <r>
      <rPr>
        <b/>
        <sz val="16"/>
        <rFont val="TH SarabunPSK"/>
        <family val="2"/>
      </rPr>
      <t xml:space="preserve">C91" และ </t>
    </r>
    <r>
      <rPr>
        <sz val="16"/>
        <rFont val="TH SarabunPSK"/>
        <family val="2"/>
      </rPr>
      <t xml:space="preserve">จัดซื้อ จัดหาด้วยเงินบริจาค ของ รพ. ปี 2564 </t>
    </r>
    <r>
      <rPr>
        <b/>
        <sz val="16"/>
        <rFont val="TH SarabunPSK"/>
        <family val="2"/>
      </rPr>
      <t>"</t>
    </r>
    <r>
      <rPr>
        <sz val="16"/>
        <rFont val="TH SarabunPSK"/>
        <family val="2"/>
      </rPr>
      <t>ช่อง</t>
    </r>
    <r>
      <rPr>
        <b/>
        <sz val="16"/>
        <rFont val="TH SarabunPSK"/>
        <family val="2"/>
      </rPr>
      <t xml:space="preserve"> C95" </t>
    </r>
    <r>
      <rPr>
        <sz val="16"/>
        <rFont val="TH SarabunPSK"/>
        <family val="2"/>
      </rPr>
      <t>แล้วจะวิเคราะห์แผนทางการเงินที่ส่งว่าเป็นแผนแบบใด</t>
    </r>
  </si>
  <si>
    <t xml:space="preserve">          8.1 ช่อง [1] - [3] มูลค่าการจัดซื้อปี 2561, ปี 2562 และปี 2563 หน่วยบริการจะต้องกรอกข้อมูล</t>
  </si>
  <si>
    <r>
      <t xml:space="preserve">         </t>
    </r>
    <r>
      <rPr>
        <sz val="16"/>
        <rFont val="TH SarabunPSK"/>
        <family val="2"/>
      </rPr>
      <t>8.2 ช่อง [4] -[6] มูลค่าการได้รับสนุนจากหน่วยงานอื่นปี 2561, ปี 2562 และปี 2563 หน่วยบริการจะต้องกรอกข้อมูล</t>
    </r>
  </si>
  <si>
    <t>ปี 2564 จากข้อมูลผลการดำเนินงานปีงบประมาณ 2563  แต่หน่วยบริการสามารถแก้ไขจำนวนตามจริงของ</t>
  </si>
  <si>
    <r>
      <t xml:space="preserve">          8.4 ช่อง [8] มูลค่าการใช้ใน รพ.ปี 2563 หน่วยงาน</t>
    </r>
    <r>
      <rPr>
        <b/>
        <u/>
        <sz val="16"/>
        <rFont val="TH SarabunPSK"/>
        <family val="2"/>
      </rPr>
      <t>ไม่สามารถแก้ไข</t>
    </r>
    <r>
      <rPr>
        <sz val="16"/>
        <rFont val="TH SarabunPSK"/>
        <family val="2"/>
      </rPr>
      <t>ข้อมูลได้  ข้อมูลจะ link ข้อมูลมาจาก Sheet</t>
    </r>
  </si>
  <si>
    <r>
      <t xml:space="preserve">          8.5 ช่อง [9] มูลค่าการสนับสนุน รพ.สต.ปี 2564 ตารางจะ link 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แผนที่ 7 แผนสนับสนุน</t>
    </r>
  </si>
  <si>
    <t xml:space="preserve">           8.6 ช่อง [10] มูลค่าการโอนให้หน่วยงานอื่น ปี 2564  หน่วยบริการจะต้องกรอกข้อมูลประมาณการหากมีการสนับสนุน</t>
  </si>
  <si>
    <t>ให้หน่วยงานอื่น ปี 2564</t>
  </si>
  <si>
    <t xml:space="preserve">           8.8 ช่อง [13] แผนจัดซื้อปี 2564 นำไปกรอกใน Planfin หน่วยบริการกรอกข้อมูลที่ดำเนินการจัดซื้อในปี 2564 โดยดู</t>
  </si>
  <si>
    <t xml:space="preserve">           8.9 ช่อง [14] มูลค่าการได้รับสนับสนุน ปี 2564 หน่วยบริการจะต้องกรอกข้อมูลประมาณการหากหน่วยบริการได้รับ</t>
  </si>
  <si>
    <t>ให้ รพ.สต. เนื่องจาก Sheet "Planfin2564" รายการ "P23 วัสดุใช้ไป" ไม่ได้แยกประเภทวัสดุ จำนวน 11 รายการ แต่สามารถ</t>
  </si>
  <si>
    <r>
      <t xml:space="preserve">           10.2 ช่อง [2] 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  ข้อมูลรายการ เจ้าหนี้การค้ายา, เจ้าหนี้การค้าเวชภัณฑ์มิใช่ยาและวัสดุ</t>
    </r>
  </si>
  <si>
    <r>
      <t>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</t>
    </r>
  </si>
  <si>
    <r>
      <t xml:space="preserve">           10.4 ช่อง [4] "</t>
    </r>
    <r>
      <rPr>
        <b/>
        <sz val="16"/>
        <color theme="1"/>
        <rFont val="TH SarabunPSK"/>
        <family val="2"/>
      </rPr>
      <t>แผนการจ่ายชำระปี 2564</t>
    </r>
    <r>
      <rPr>
        <sz val="16"/>
        <color theme="1"/>
        <rFont val="TH SarabunPSK"/>
        <family val="2"/>
      </rPr>
      <t xml:space="preserve"> " หน่วยบริการจะต้องประมาณการจากข้อมูลในช่อง [1],[2],[3] และกรอก</t>
    </r>
  </si>
  <si>
    <r>
      <t xml:space="preserve">           10.5 ช่อง [5] "</t>
    </r>
    <r>
      <rPr>
        <b/>
        <sz val="16"/>
        <color theme="1"/>
        <rFont val="TH SarabunPSK"/>
        <family val="2"/>
      </rPr>
      <t>ภาระหนี้สินคงเหลือสิ้นปี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-</t>
    </r>
  </si>
  <si>
    <r>
      <t xml:space="preserve">"แผนการจ่ายชำระปี 2564 " </t>
    </r>
    <r>
      <rPr>
        <sz val="16"/>
        <color theme="1"/>
        <rFont val="TH SarabunPSK"/>
        <family val="2"/>
      </rPr>
      <t xml:space="preserve">เพื่อจะประมาณการในการชำระหนี้สินในปีต่อไปในช่อง [6] - [9] </t>
    </r>
  </si>
  <si>
    <r>
      <t xml:space="preserve">               11.2 ช่อง [2]  "</t>
    </r>
    <r>
      <rPr>
        <b/>
        <sz val="16"/>
        <color theme="1"/>
        <rFont val="TH SarabunPSK"/>
        <family val="2"/>
      </rPr>
      <t>ประมาณการลูกหนี้ค่ารักษาพยาบาล ปี 2564 (ตามราคา Charge)</t>
    </r>
    <r>
      <rPr>
        <sz val="16"/>
        <color theme="1"/>
        <rFont val="TH SarabunPSK"/>
        <family val="2"/>
      </rPr>
      <t xml:space="preserve">" ข้อมูลจะ link มาจาก </t>
    </r>
  </si>
  <si>
    <r>
      <t xml:space="preserve">               11.3 ช่อง [3]  "</t>
    </r>
    <r>
      <rPr>
        <b/>
        <sz val="16"/>
        <color theme="1"/>
        <rFont val="TH SarabunPSK"/>
        <family val="2"/>
      </rPr>
      <t>รวมลูกหนี้ค่ารักษาพยาบาลปี 2564</t>
    </r>
    <r>
      <rPr>
        <sz val="16"/>
        <color theme="1"/>
        <rFont val="TH SarabunPSK"/>
        <family val="2"/>
      </rPr>
      <t>"ตารางจะคำนวณจาก"</t>
    </r>
    <r>
      <rPr>
        <b/>
        <sz val="16"/>
        <color theme="1"/>
        <rFont val="TH SarabunPSK"/>
        <family val="2"/>
      </rPr>
      <t xml:space="preserve">ลูกหนี้ค่ารักษาพยาบาล-สุทธิ ค้างชำระ </t>
    </r>
  </si>
  <si>
    <r>
      <rPr>
        <b/>
        <sz val="16"/>
        <color theme="1"/>
        <rFont val="TH SarabunPSK"/>
        <family val="2"/>
      </rPr>
      <t>ณ 30 ก.ย.2563</t>
    </r>
    <r>
      <rPr>
        <sz val="16"/>
        <color theme="1"/>
        <rFont val="TH SarabunPSK"/>
        <family val="2"/>
      </rPr>
      <t xml:space="preserve">" + </t>
    </r>
    <r>
      <rPr>
        <b/>
        <sz val="16"/>
        <color theme="1"/>
        <rFont val="TH SarabunPSK"/>
        <family val="2"/>
      </rPr>
      <t xml:space="preserve"> "ประมาณการลูกหนี้ค่ารักษาพยาบาล ปี 2564 (ตามราคา Charge)"</t>
    </r>
  </si>
  <si>
    <r>
      <t xml:space="preserve">               11.4 ช่อง [4]  "</t>
    </r>
    <r>
      <rPr>
        <b/>
        <sz val="16"/>
        <color theme="1"/>
        <rFont val="TH SarabunPSK"/>
        <family val="2"/>
      </rPr>
      <t>ประมาณการลูกหนี้ค่ารักษาพยาบาลที่เรียกเก็บได้ในปี 2564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</si>
  <si>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r>
      <t xml:space="preserve">               11.7 ช่อง [7]  "</t>
    </r>
    <r>
      <rPr>
        <b/>
        <sz val="16"/>
        <color theme="1"/>
        <rFont val="TH SarabunPSK"/>
        <family val="2"/>
      </rPr>
      <t>ลูกหนี้คงเหลือยกไปปี 2565</t>
    </r>
    <r>
      <rPr>
        <sz val="16"/>
        <color theme="1"/>
        <rFont val="TH SarabunPSK"/>
        <family val="2"/>
      </rPr>
      <t>"  ตารางจะคำนวณ "</t>
    </r>
    <r>
      <rPr>
        <b/>
        <sz val="16"/>
        <color theme="1"/>
        <rFont val="TH SarabunPSK"/>
        <family val="2"/>
      </rPr>
      <t>รวมลูกหนี้ค่ารักษาพยาบาลปี 2564" -</t>
    </r>
  </si>
  <si>
    <t>"ประมาณการลูกหนี้ค่ารักษาพยาบาลที่เรียกเก็บได้ในปี 2564" -  "ส่วนต่างที่ต่ำ (สูง)กว่าค่ารักษาพยาบาล" -</t>
  </si>
  <si>
    <t>เงินนอกงบประมาณอื่น ๆ ของ รพ. ข้อมูล link มาจาก Sheet "Planfin2564" รายการ วงเงินที่ลงทุนด้วยเงินบำรุงได้</t>
  </si>
  <si>
    <t xml:space="preserve">      </t>
  </si>
  <si>
    <t xml:space="preserve">นำมาวางแบบ "ค่า" Sheet Planfin 2564  Colum "J" ถึง "L" จะปรากฎข้อมูลใน Colum"ผลต่างจาก HGR Mean" และ </t>
  </si>
  <si>
    <r>
      <t xml:space="preserve">          8.3 ช่อง [7] มูลค่าการใช้ใน รพ. ปี 2563 ตารางจะ link ข้อมูลมาจาก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Colum "G" ประมาณการ</t>
    </r>
  </si>
  <si>
    <t xml:space="preserve">"Planfin2564" Colum "H" ประมาณการปี 2564 ของหน่วยบริการโดย Link มากจาก Sheet "งบทดลอง รพ." </t>
  </si>
  <si>
    <t xml:space="preserve">           8.7ช่อง [11] สินค้าคงคลัง ปี 2563 (31 สิงหาคม 2563) หน่วยบริการจะประมาณการสินค้าคงคลัง ปี 2562 และกรอกข้อมูล</t>
  </si>
  <si>
    <t xml:space="preserve">           8.8 ช่อง [12] สินค้าคงคลัง ปี 2563 (31 สิงหาคม 2564) ข้อมูลได้จากการคำนวณ สินค้าคงคลัง ปี 2563 (31 สิงหาคม 2563) +</t>
  </si>
  <si>
    <t>แผนจัดซื้อปี 2564 + มูลค่าการได้รับสนับสนุน - รวมมูลค่าการใช้ทั้งปี 2564 - มูลค่าการสนับสนุน รพ.สต.ปี 2564 - มูลค่าการ</t>
  </si>
  <si>
    <t>6.วัสดุคอมพิวเตอร์  7. วัสดุงานบ้านงานครัว 8. วัสดุบริโภค  9. วัสดุเครื่องแต่งกาย 10. วัสดุก่อสร้าง 11.วัสดุอื่น 12.ค่าครุภัณฑ์มูลค่าต่ำกว่าเกณฑ์</t>
  </si>
  <si>
    <r>
      <t xml:space="preserve">           10.1 ช่อง [1]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หน่วยบริการจะต้องกรอกข้อมูลตามรายการ</t>
    </r>
  </si>
  <si>
    <r>
      <t xml:space="preserve">           10.3 ช่อง [3] 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 +</t>
    </r>
  </si>
  <si>
    <t>ข้อมูลเอง ซึ่งจะ link ข้อมูลไป Sheet "Planfin2564" แผนที่ 4 แผนบริหารจัดการเจ้าหนี้การค้าช่อง "C71" -"C78"</t>
  </si>
  <si>
    <r>
      <t xml:space="preserve">               11.1 ช่อง [1]  "</t>
    </r>
    <r>
      <rPr>
        <b/>
        <sz val="16"/>
        <color theme="1"/>
        <rFont val="TH SarabunPSK"/>
        <family val="2"/>
      </rPr>
      <t>ลูกหนี้ค่ารักษาพยาบาล-สุทธิ 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</si>
  <si>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t>2.Revenue คือ Sheet ที่เป็นผลการคำนวณโดยเชื่อมโยงข้อมูลจากงบทดลองตามรายการ Mapping  เฉพาะหมวดรายได้</t>
  </si>
  <si>
    <t>3. Expense คือ Sheet ที่เป็นผลการคำนวณโดยเชื่อมโยงข้อมูลจากงบทดลองตามรายการ Mapping เฉพาะหมวดค่าใช้จ่าย</t>
  </si>
  <si>
    <t>5.งบทดลอง รพ. คือ Sheet ข้อมูลงบทดลองเฉพาะรายการรายได้และค่าใช้จ่ายที่เป็นแผนประมาณการรายได้และควบคุมค่าใช้จ่ายปี 2564</t>
  </si>
  <si>
    <t>6.WS-Re-Exp คือ Sheet ที่เชื่อมโยงข้อมูลตามรายการรายได้และตามรายการผังบัญชีปีงบประมาณ 2564</t>
  </si>
  <si>
    <t>7.WS-ยา เวชภฯ คือ Sheet รายละเอียดประกอบข้อมูลแผน 2 แผนจัดซื้อยา เวชภัณฑ์ วัสดุการแพทย์ วัสดุวิทยาศาสตร์การแพทย์</t>
  </si>
  <si>
    <t>8.WS-วัสดุอื่น คือ Sheet รายละเอียดประกอบข้อมูลแผน 3.แผนจัดซื้อวัสดุอื่น</t>
  </si>
  <si>
    <t>9.WS-แผนเจ้าหนี้การค้า คือ Sheet รายละเอียดประกอบข้อมูลแผน 4. แผนบริหารจัดการเจ้าหนี้การค้า</t>
  </si>
  <si>
    <t>10.WS-แผนบริหารจัดการลูกหนี้ คือ Sheet รายละเอียดประกอบข้อมูลแผน 5. แผนบริหารจัดการลูกหนี้</t>
  </si>
  <si>
    <t>11.WS-แผนลงทุน คือ Sheet รายละเอียดประกอบข้อมูลแผน 6. แผนการลงทุนเพิ่ม</t>
  </si>
  <si>
    <t>12.WS-แผนสนับสนุน รพ.สต. คือ รายละเอียดประกอบข้อมูลแผน 7 แผนสนับสนุน รพ.สต.</t>
  </si>
  <si>
    <t xml:space="preserve">              Sheet สีเหลือง หมายถึง หน่วยบริการจะต้องกรอกข้อมูลตาม แบบฟอร์มที่กำหนดให้</t>
  </si>
  <si>
    <r>
      <t xml:space="preserve">     2. ใส่รหัสหน่วยบริการ 5 หลัก ในช่อง </t>
    </r>
    <r>
      <rPr>
        <b/>
        <sz val="16"/>
        <rFont val="TH SarabunPSK"/>
        <family val="2"/>
      </rPr>
      <t xml:space="preserve">H2  </t>
    </r>
    <r>
      <rPr>
        <sz val="16"/>
        <rFont val="TH SarabunPSK"/>
        <family val="2"/>
      </rPr>
      <t xml:space="preserve">แถบสีฟ้า                    จะปรากฎข้อมูลผลการดำเนินงาน Planfin ปี 2559 ถึงปี 2562       </t>
    </r>
  </si>
  <si>
    <t>และควบคุมค่าใช้จ่าย, ทุนสำรองสุทธิ (NWC) และแผนที่ 6 แผนการลงทุนเพิ่ม "จัดซื้อ จัดหาด้วยเงินบำรุงของ รพ. ปี 2564"</t>
  </si>
  <si>
    <r>
      <t xml:space="preserve"> </t>
    </r>
    <r>
      <rPr>
        <b/>
        <u/>
        <sz val="16"/>
        <rFont val="TH SarabunPSK"/>
        <family val="2"/>
      </rPr>
      <t>ข้อสังเกตุ</t>
    </r>
    <r>
      <rPr>
        <sz val="16"/>
        <rFont val="TH SarabunPSK"/>
        <family val="2"/>
      </rPr>
      <t xml:space="preserve"> Sheet สีฟ้าหมายถึงผลการคำนวณโดยการเชื่อมโยงข้อมูล หน่วยบริการไม่ต้องกรอกข้อมูล </t>
    </r>
  </si>
  <si>
    <t>2. จัดซื้อ จัดหาด้วยค่างบค่าเสื่อมจากการบริการ  3.จัดซื้อ จัดหาด้วยเงินงบประมาณ 4. จัดซื้อ จัดหาด้วยเงินบริจาคปีงบประมาณ 2564</t>
  </si>
  <si>
    <t>5. จัดซื้อ จัดหาด้วยเงินบริจาคก่อนปีงบประมาณ 2564</t>
  </si>
  <si>
    <t>4. การวิเคราะห์แผน 8 แบบ คือ Sheet ที่เป็นผลการคำนวณการวิเคราะห์ความเสี่ยงของแผนทั้ง 3 ด้าน</t>
  </si>
  <si>
    <t>1.Planfin2564 คือ Sheet ที่เป็นผลการคำนวณและเชื่อมโยงข้อมูลมาจาก Sheet 5,6-12</t>
  </si>
  <si>
    <t>41436</t>
  </si>
  <si>
    <t>โรงพยาบาลฉลอง</t>
  </si>
  <si>
    <t>ฉลอง,รพช.</t>
  </si>
  <si>
    <t>ฉลอง</t>
  </si>
  <si>
    <t>004143600</t>
  </si>
  <si>
    <t>41701</t>
  </si>
  <si>
    <t>โรงพยาบาลหนองปรือ</t>
  </si>
  <si>
    <t>หนองปรือ,รพช.</t>
  </si>
  <si>
    <t>หนองปรือ</t>
  </si>
  <si>
    <t>004170100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</si>
  <si>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</si>
  <si>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09192</t>
  </si>
  <si>
    <t>รพ.คลองท่อม</t>
  </si>
  <si>
    <t>ฉลอง, รพช.</t>
  </si>
  <si>
    <t>เกาะเต่า,รพช.</t>
  </si>
  <si>
    <r>
      <rPr>
        <b/>
        <sz val="16"/>
        <color theme="1"/>
        <rFont val="TH SarabunPSK"/>
        <family val="2"/>
      </rPr>
      <t xml:space="preserve">รายการอื่น </t>
    </r>
    <r>
      <rPr>
        <sz val="16"/>
        <color theme="1"/>
        <rFont val="TH SarabunPSK"/>
        <family val="2"/>
      </rPr>
      <t xml:space="preserve">
</t>
    </r>
  </si>
  <si>
    <r>
      <rPr>
        <b/>
        <sz val="16"/>
        <color theme="1"/>
        <rFont val="TH SarabunPSK"/>
        <family val="2"/>
      </rPr>
      <t>ยา เวชภัณฑ์ วัสดุอื่นฯ</t>
    </r>
    <r>
      <rPr>
        <sz val="16"/>
        <color theme="1"/>
        <rFont val="TH SarabunPSK"/>
        <family val="2"/>
      </rPr>
      <t xml:space="preserve"> </t>
    </r>
  </si>
  <si>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 xml:space="preserve">  </t>
    </r>
  </si>
  <si>
    <r>
      <t xml:space="preserve">รวมรายได้ </t>
    </r>
    <r>
      <rPr>
        <b/>
        <u/>
        <sz val="14"/>
        <color rgb="FFFF0000"/>
        <rFont val="TH SarabunPSK"/>
        <family val="2"/>
      </rPr>
      <t>(ไม่รวม</t>
    </r>
    <r>
      <rPr>
        <b/>
        <sz val="14"/>
        <color theme="1"/>
        <rFont val="TH SarabunPSK"/>
        <family val="2"/>
      </rPr>
      <t>รายได้อื่น(ระบบบัญชีอัตโนมัติ)และรายได้งบลงทุน)</t>
    </r>
  </si>
  <si>
    <r>
      <t>รวมค่าใช้จ่าย (ไ</t>
    </r>
    <r>
      <rPr>
        <b/>
        <u/>
        <sz val="14"/>
        <color rgb="FFFF0000"/>
        <rFont val="TH SarabunPSK"/>
        <family val="2"/>
      </rPr>
      <t>ม่รวม</t>
    </r>
    <r>
      <rPr>
        <b/>
        <sz val="14"/>
        <color theme="1"/>
        <rFont val="TH SarabunPSK"/>
        <family val="2"/>
      </rPr>
      <t>ค่าเสื่อมราคาและค่าตัดจำหน่ายและค่าใช้จ่ายอื่น (ระบบบัญชีบันทึกอัตโนมัติ)</t>
    </r>
  </si>
  <si>
    <t xml:space="preserve">ทุนสำรองสุทธิ (Networking Capital) ณ 30 กันยายน </t>
  </si>
  <si>
    <t xml:space="preserve">เงินบำรุงคงเหลือ (หักหนี้สินและภาระผูกพัน) ณ 30 กันยายน </t>
  </si>
  <si>
    <t>ตรวจสอบยอด</t>
  </si>
  <si>
    <t>มูลค่าการใช้ใน รพ. ปี 2565</t>
  </si>
  <si>
    <t>ปี 2569</t>
  </si>
  <si>
    <t>Expense</t>
  </si>
  <si>
    <t>วิเคราะห์แผน8แบบ</t>
  </si>
  <si>
    <t>งบทดลอง รพ</t>
  </si>
  <si>
    <t>WS=Re-Exp</t>
  </si>
  <si>
    <t>Ws-ยา วชภฯ</t>
  </si>
  <si>
    <t>Ws-วัสดุอื่น</t>
  </si>
  <si>
    <t>Ws-แผนเจ้าหนี้การค้า</t>
  </si>
  <si>
    <t>Ws-แผนบริหารจัดการลูกหนี้</t>
  </si>
  <si>
    <t>Ws-แผนลงทุน</t>
  </si>
  <si>
    <t>Ws-แผนสนับสนุน รพ.สต.</t>
  </si>
  <si>
    <t>Ws-Mapping</t>
  </si>
  <si>
    <t>แผนรับจ่ายเงินบำรุงฯ</t>
  </si>
  <si>
    <t>font ที่ใช้  :  TH SarabunPsk</t>
  </si>
  <si>
    <t>[5]=([4]-[3]/[4]</t>
  </si>
  <si>
    <t>แผนก่อหนี้</t>
  </si>
  <si>
    <t xml:space="preserve">เงินงบประมาณ </t>
  </si>
  <si>
    <t>เงินนอกงบประมาณ</t>
  </si>
  <si>
    <t>รายได้อื่น - เงินงบประมาณงบเงินกู้จากรัฐบาลรับโอนจาก สสจ./รพศ./รพช./รพ.สต.</t>
  </si>
  <si>
    <t>4313010199.123</t>
  </si>
  <si>
    <t>5101020114.126</t>
  </si>
  <si>
    <t>ค่าตอบแทนเงินเพิ่มพิเศษแพทย์ไม่ทำเวชปฏิบัติฯลฯ (บริการ)</t>
  </si>
  <si>
    <t>ค่าตอบแทนเงินเพิ่มเภสัชกรไม่ทำเวชปฏิบัติฯลฯ (บริการ)</t>
  </si>
  <si>
    <t>ค่าตอบแทนในการปฏิบัติงานของเจ้าหน้าที่ (บริการ)</t>
  </si>
  <si>
    <t>ค่าตอบแทนในการปฏิบัติงานของเจ้าหน้าที่ (สนับสนุน)</t>
  </si>
  <si>
    <t>ค่าตอบแทนการปฏิบัติงานในคลินิกพิเศษนอกเวลา</t>
  </si>
  <si>
    <t>ค่าตอบแทนการปฏิบัติงานชันสูตรพลิกศพ (เงินงบประมาณ)</t>
  </si>
  <si>
    <t>ค่าตอบแทนการปฏิบัติงานชันสูตรพลิกศพ (เงินนอกงบประมาณ)</t>
  </si>
  <si>
    <t>ค่าตอบแทนปฏิบัติงานแพทย์สาขาส่งเสริมพิเศษ</t>
  </si>
  <si>
    <t>ค่าตอบแทนปฏิบัติงานส่งเสริมสุขภาพและเวชปฏิบัติครอบครัว</t>
  </si>
  <si>
    <t>5104040102.101</t>
  </si>
  <si>
    <t>5104040102.102</t>
  </si>
  <si>
    <t>5104040102.103</t>
  </si>
  <si>
    <t>5104040102.104</t>
  </si>
  <si>
    <t>5104040102.105</t>
  </si>
  <si>
    <t>5104040102.106</t>
  </si>
  <si>
    <t>5104040102.107</t>
  </si>
  <si>
    <t>5104040102.108</t>
  </si>
  <si>
    <t>5104040102.109</t>
  </si>
  <si>
    <t>ค่าตอบแทนการปฏิบัติงานอื่น -เงินงบประมาณ</t>
  </si>
  <si>
    <t>5104040102.119</t>
  </si>
  <si>
    <t>5104040102.110</t>
  </si>
  <si>
    <t>5104040102.120</t>
  </si>
  <si>
    <t>ค่าเสื่อมราคา-ครุภัณฑ์โรงงาน</t>
  </si>
  <si>
    <t>5105010119.101</t>
  </si>
  <si>
    <t>ค่าใช้จ่ายระหว่างกัน-ภายในกรมเดียวกัน (Manual)</t>
  </si>
  <si>
    <t>5211010101.101</t>
  </si>
  <si>
    <t>5210010121.101</t>
  </si>
  <si>
    <t>ค่าใช้จ่ายระหว่างกัน-ภายในกรมเดียวกัน (Auto)</t>
  </si>
  <si>
    <t>แผนเงินบำรุง</t>
  </si>
  <si>
    <t>ค่าใช้จ่ายอื่น-เงินงบประมาณงบกลางโอนไป สสจ./รพศ. /รพท./รพช./รพ.สต.</t>
  </si>
  <si>
    <t>ค่าใช้จ่ายอื่น-เงินงบประมาณงบรายจ่ายอื่นโอนไปสสจ./รพศ./รพท./รพช./รพ.สต.</t>
  </si>
  <si>
    <t>ค่าใช้จ่ายอื่น-เงินงบประมาณงบ อุดหนุนโอนไปสสจ./รพศ./รพท./รพช./รพ.สต.</t>
  </si>
  <si>
    <t>ค่าใช้จ่ายอื่น-เงินงบประมาณงบดำเนินงานโอนไปสสจ./รพศ./รพท./รพช./รพ.สต.</t>
  </si>
  <si>
    <t>ค่าใช้จ่ายอื่น-เงินนอกงบประมาณโอนไปสสจ./รพศ./รพท./รพช./รพ.สต.</t>
  </si>
  <si>
    <t>ยา (รวมสนับสนุน รพ.สต.ในเครือข่าย)</t>
  </si>
  <si>
    <t>วัสดุเภสัชกรรม (รวมสนับสนุน รพ.สต.ในเครือข่าย)</t>
  </si>
  <si>
    <t>วัสดุการแพทย์ทั่วไป (รวมสนับสนุน รพ.สต.ในเครือข่าย)</t>
  </si>
  <si>
    <t>วัสดุวิทยาศาสตร์และการแพทย์ (รวมสนับสนุน รพ.สต.ในเครือข่าย)</t>
  </si>
  <si>
    <t>วัสดุเอกซเรย์ (รวมสนับสนุน รพ.สต.ในเครือข่าย)</t>
  </si>
  <si>
    <t>วัสดุทันตกรรม (รวมสนับสนุน รพ.สต.ในเครือข่าย)</t>
  </si>
  <si>
    <t>[15]</t>
  </si>
  <si>
    <t>[16]</t>
  </si>
  <si>
    <t>เจ้าหนี้การค้าวัสดุเภสัชกรรม</t>
  </si>
  <si>
    <t>เจ้าหนี้การค้าวัสดุการแพทย์ทั่วไป</t>
  </si>
  <si>
    <t>เจ้าหนี้การค้าวัสดุวิทยาศาสตร์และการแพทย์</t>
  </si>
  <si>
    <t>เจ้าหนี้การค้าวัสดุเอกซเรย์</t>
  </si>
  <si>
    <t>เจ้าหนี้การค้าวัสดุทันตกรรม</t>
  </si>
  <si>
    <t>[5]=[1] + [4]</t>
  </si>
  <si>
    <t>[12]</t>
  </si>
  <si>
    <t>รหัสเดิมปี 2564</t>
  </si>
  <si>
    <t>5104040102.111</t>
  </si>
  <si>
    <t>ค่าตอบแทนการปฏิบัติงานในลักษณะค่าเบี้ยเลี้ยงเหมาจ่าย (บริการ) - เงินงบประมาณ</t>
  </si>
  <si>
    <t>5104040102.112</t>
  </si>
  <si>
    <t>ค่าตอบแทนการปฏิบัติงานในลักษณะค่าเบี้ยเลี้ยงเหมาจ่าย (สนับสนุน) - เงินงบประมาณ</t>
  </si>
  <si>
    <t>5104040102.113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</si>
  <si>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</si>
  <si>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5104040102.114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</si>
  <si>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</si>
  <si>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5104040102.115</t>
  </si>
  <si>
    <t>ค่าตอบแทนตามผลการปฏิบัติงาน (บริการ) - เงินงบประมาณ</t>
  </si>
  <si>
    <t>5104040102.116</t>
  </si>
  <si>
    <t>ค่าตอบแทนตามผลการปฏิบัติงาน (สนับสนุน) - เงินงบประมาณ</t>
  </si>
  <si>
    <t>5104040102.117</t>
  </si>
  <si>
    <t>ค่าตอบแทนตามผลการปฏิบัติงาน (บริการ) - เงินนอกงบประมาณ</t>
  </si>
  <si>
    <t>5104040102.118</t>
  </si>
  <si>
    <t>ค่าตอบแทนตามผลการปฏิบัติงาน (สนับสนุน)  - เงินนอกงบประมาณ</t>
  </si>
  <si>
    <t>ค่าตอบแทนการปฏิบัติงานอื่น - เงินนอกงบประมาณ</t>
  </si>
  <si>
    <t>โอนสินทรัพย์ให้หน่วยงานของรัฐบัญชีบริจาคสินทรัพย์ให้หน่วยงานภายนอก</t>
  </si>
  <si>
    <t>รายได้ระหว่างกัน-ภายในกรมเดียวกัน (Manual)</t>
  </si>
  <si>
    <t>4308010121.101</t>
  </si>
  <si>
    <t>ค่าจ้างชั่วคราว/พกส./ค่าจ้างเหมาบุคลากรอื่นค้างจ่าย</t>
  </si>
  <si>
    <t>ค่าตอบแทนค้างจ่าย</t>
  </si>
  <si>
    <t>ค่าใช้จ่ายบุคลากรอื่นค้างจ่าย</t>
  </si>
  <si>
    <t>เจ้าหนี้ค่าแรงอื่นค้างจ่าย</t>
  </si>
  <si>
    <t>ค่าสาธารณูปโภคค้างจ่าย</t>
  </si>
  <si>
    <t>CodeL1</t>
  </si>
  <si>
    <t>Account1</t>
  </si>
  <si>
    <t>1101010101.101</t>
  </si>
  <si>
    <t>เงินสด</t>
  </si>
  <si>
    <t>1101020501.101</t>
  </si>
  <si>
    <t>เงินฝากคลัง-หน่วยเบิกจ่าย</t>
  </si>
  <si>
    <t>1101020501.102</t>
  </si>
  <si>
    <t>เงินฝากคลัง-หน่วยงานย่อย</t>
  </si>
  <si>
    <t>1101020501.103</t>
  </si>
  <si>
    <t>เงินฝากคลัง - ที่มีวัตถุประสงค์เฉพาะ</t>
  </si>
  <si>
    <t>1101020604.101</t>
  </si>
  <si>
    <t>เงินฝากธนาคาร-นอกงบประมาณ</t>
  </si>
  <si>
    <t>1101020606.101</t>
  </si>
  <si>
    <t>เงินฝากธนาคารรายบัญชีเพื่อนำส่งคลัง</t>
  </si>
  <si>
    <t>1101030101.101</t>
  </si>
  <si>
    <t>เงินฝากธนาคาร -นอกงบประมาณ กระแสรายวัน</t>
  </si>
  <si>
    <t>1101030101.102</t>
  </si>
  <si>
    <t>เงินฝากธนาคาร- นอกงบประมาณ  รอการจัดสรรกระแสรายวัน</t>
  </si>
  <si>
    <t>1101030101.103</t>
  </si>
  <si>
    <t>เงินฝากธนาคาร-นอกงบประมาณที่มีวัตถุประสงค์เฉพาะ กระแสรายวัน</t>
  </si>
  <si>
    <t>1101030102.101</t>
  </si>
  <si>
    <t>เงินฝากธนาคาร-นอกงบประมาณ ออมทรัพย์</t>
  </si>
  <si>
    <t>1101030102.102</t>
  </si>
  <si>
    <t>เงินฝากธนาคาร-นอกงบประมาณ  รอการจัดสรรออมทรัพย์</t>
  </si>
  <si>
    <t>1101030102.103</t>
  </si>
  <si>
    <t>เงินฝากธนาคาร-นอกงบประมาณที่มีวัตถุประสงค์เฉพาะออมทรัพย์</t>
  </si>
  <si>
    <t>1104010101.101</t>
  </si>
  <si>
    <t>เงินฝากประจำ</t>
  </si>
  <si>
    <t>1203010101.101</t>
  </si>
  <si>
    <t>เงินฝากประจำสถาบันการเงินของรัฐ-ระยะยาว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</si>
  <si>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</si>
  <si>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</si>
  <si>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</si>
  <si>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</si>
  <si>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</si>
  <si>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</si>
  <si>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</si>
  <si>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</si>
  <si>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</si>
  <si>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</si>
  <si>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</si>
  <si>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เจ้าหนี้การค้าบุคคลภายนอก - วัสดุเภสัชกรรม(กรมบัญชีกลางจ่ายตรงผู้ขาย)</t>
  </si>
  <si>
    <t>2101010102.131</t>
  </si>
  <si>
    <t>เจ้าหนี้การค้าบุคคลภายนอก -  วัสดุทันตกรรม(กรมบัญชีกลางจ่ายตรงผู้ขาย)</t>
  </si>
  <si>
    <t>2101010102.132</t>
  </si>
  <si>
    <t>เจ้าหนี้การค้าบุคคลภายนอก- วัสดุเอกซเรย์(กรมบัญชีกลางจ่ายตรงผู้ขาย)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</si>
  <si>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</si>
  <si>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</si>
  <si>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</si>
  <si>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เจ้าหนี้หน่วยงานภาครัฐ - วัสดุการแพทย์ทั่วไป (กรมบัญชีกลางจ่ายตรงให้ผู้ขายที่เป็นรัฐวิสาหกิจหรือ 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</si>
  <si>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</si>
  <si>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(กรมบัญชีกลางจ่ายตรงให้ผู้ขายที่เป็นรัฐวิสาหกิจหรือหน่วยงานของรัฐ)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</si>
  <si>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</si>
  <si>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</si>
  <si>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</si>
  <si>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(กรมบัญชีกลางจ่ายตรงให้ผู้ขายที่เป็นรัฐวิสาหกิจหรือหน่วยงานของรัฐ)</t>
  </si>
  <si>
    <t>2101020198.112</t>
  </si>
  <si>
    <t>เจ้าหนี้หน่วยงานภาครัฐ-วัสดุเภสัชกรรม(กรมบัญชีกลางจ่ายตรงให้ผู้ขายที่เป็นรัฐวิสาหกิจหรือ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</si>
  <si>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</si>
  <si>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(กรมบัญชีกลางจ่ายตรงให้ผู้ขายที่เป็นรัฐวิสาหกิจหรือหน่วยงานของรัฐ)</t>
  </si>
  <si>
    <t>2101020198.114</t>
  </si>
  <si>
    <t>เจ้าหนี้หน่วยงานภาครัฐ-วัสดุเอกซเรย์(กรมบัญชีกลางจ่ายตรงให้ผู้ขายที่เป็นรัฐวิสาหกิจหรือ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</si>
  <si>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</si>
  <si>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</si>
  <si>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</si>
  <si>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</si>
  <si>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</si>
  <si>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</si>
  <si>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</si>
  <si>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</si>
  <si>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</si>
  <si>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</si>
  <si>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</si>
  <si>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</si>
  <si>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</si>
  <si>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</si>
  <si>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</si>
  <si>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</si>
  <si>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</si>
  <si>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</si>
  <si>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</si>
  <si>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</si>
  <si>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</si>
  <si>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</si>
  <si>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</si>
  <si>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</si>
  <si>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</si>
  <si>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</si>
  <si>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</si>
  <si>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เจ้าหนี้-ค่าจ้างเหมาตรวจห้องปฏิบัติการ (LAB)</t>
  </si>
  <si>
    <t>2101020199.148</t>
  </si>
  <si>
    <t>เจ้าหนี้-ค่าตรวจเอกซเรย์ (X-Ray)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</si>
  <si>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</si>
  <si>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</si>
  <si>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</si>
  <si>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</si>
  <si>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</si>
  <si>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เจ้าหนี้ค่ารักษา OP-UC นอก CUP (ในจังหวัดสังกัด สธ.)</t>
  </si>
  <si>
    <t>2101020199.203</t>
  </si>
  <si>
    <t xml:space="preserve">เจ้าหนี้ค่ารักษา OP-UC นอก CUP (ต่างจังหวัดสังกัด สธ.) </t>
  </si>
  <si>
    <t>2101020199.204</t>
  </si>
  <si>
    <t>เจ้าหนี้ค่ารักษา OP-UC นอกสังกัด สป.สธ.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</si>
  <si>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</si>
  <si>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</si>
  <si>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</si>
  <si>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 ในสังกัด สธ.</t>
  </si>
  <si>
    <t>2101020199.502</t>
  </si>
  <si>
    <t>เจ้าหนี้ค่ารักษา -แรงงานต่างด้าวนอกสังกัด สธ.</t>
  </si>
  <si>
    <t>2101020199.701</t>
  </si>
  <si>
    <t xml:space="preserve">เจ้าหนี้ค่ารักษา -บุคคลที่มีปัญหาสถานะและสิทธินอก CUP 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</si>
  <si>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</si>
  <si>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</si>
  <si>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</si>
  <si>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</si>
  <si>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</si>
  <si>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</si>
  <si>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</si>
  <si>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</si>
  <si>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</si>
  <si>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 xml:space="preserve">ค่าใช้จ่ายค้างจ่ายอื่น-หน่วยงานภาครัฐ 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</si>
  <si>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</si>
  <si>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</si>
  <si>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</si>
  <si>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</si>
  <si>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</si>
  <si>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</si>
  <si>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</si>
  <si>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</si>
  <si>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</si>
  <si>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</si>
  <si>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</si>
  <si>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</si>
  <si>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</si>
  <si>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</si>
  <si>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</si>
  <si>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</si>
  <si>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</si>
  <si>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</si>
  <si>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</si>
  <si>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ค่าตอบแทนเงินเพิ่มพิเศษสำหรับผู้ปฏิบัติงานด้านการสาธารณสุข (พ.ต.ส.) เงินนอกงบประมาณค้างจ่าย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</si>
  <si>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</si>
  <si>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</si>
  <si>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</si>
  <si>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</si>
  <si>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</si>
  <si>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</si>
  <si>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</si>
  <si>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</si>
  <si>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</si>
  <si>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</si>
  <si>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</si>
  <si>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</si>
  <si>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</si>
  <si>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</si>
  <si>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</si>
  <si>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</si>
  <si>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</si>
  <si>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</si>
  <si>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รอรับรู้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</si>
  <si>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</si>
  <si>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</si>
  <si>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</si>
  <si>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</si>
  <si>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</si>
  <si>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</si>
  <si>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</si>
  <si>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</si>
  <si>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</si>
  <si>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</si>
  <si>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</si>
  <si>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เงินรับฝากหักจากเงินเดือน</t>
  </si>
  <si>
    <t>2111020199.109</t>
  </si>
  <si>
    <t>เงินสมทบประกันสังคมส่วนของลูกจ้าง  (เงินงบประมาณ)</t>
  </si>
  <si>
    <t>2111020199.110</t>
  </si>
  <si>
    <t>เงินสมทบประกันสังคมส่วนของลูกจ้าง(เงินนอกงบประมาณ)</t>
  </si>
  <si>
    <t>2111020199.201</t>
  </si>
  <si>
    <t xml:space="preserve">เงินรับฝากกองทุน UC 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</si>
  <si>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</si>
  <si>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</si>
  <si>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</si>
  <si>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</si>
  <si>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</si>
  <si>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</si>
  <si>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</si>
  <si>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</si>
  <si>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</si>
  <si>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</si>
  <si>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</si>
  <si>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     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</si>
  <si>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</si>
  <si>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</si>
  <si>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</si>
  <si>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</si>
  <si>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</si>
  <si>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</si>
  <si>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</si>
  <si>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</si>
  <si>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</si>
  <si>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</si>
  <si>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</si>
  <si>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 xml:space="preserve">เงินประกันอื่น - เงินประกันผลงาน 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</si>
  <si>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</si>
  <si>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</si>
  <si>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</si>
  <si>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</si>
  <si>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</si>
  <si>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</si>
  <si>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รายละเอียดตามผังบัญชี เงินบำรุง และภาระหนี้สิน</t>
  </si>
  <si>
    <t xml:space="preserve">หนี้สินและภาระผูกพัน </t>
  </si>
  <si>
    <t>หนี้สินและภาระผูกพัน</t>
  </si>
  <si>
    <t>PC01</t>
  </si>
  <si>
    <t>PC02</t>
  </si>
  <si>
    <t>PC03</t>
  </si>
  <si>
    <t>PC04</t>
  </si>
  <si>
    <t>PC05</t>
  </si>
  <si>
    <t>PC06</t>
  </si>
  <si>
    <t>PC07</t>
  </si>
  <si>
    <t>PC08</t>
  </si>
  <si>
    <t>PC09</t>
  </si>
  <si>
    <t>PC10</t>
  </si>
  <si>
    <t>PC17</t>
  </si>
  <si>
    <t>PC18</t>
  </si>
  <si>
    <t>PC19</t>
  </si>
  <si>
    <t>PC20</t>
  </si>
  <si>
    <t>PC21</t>
  </si>
  <si>
    <t>PC23</t>
  </si>
  <si>
    <t>AP01</t>
  </si>
  <si>
    <t>AP02</t>
  </si>
  <si>
    <t>AP03</t>
  </si>
  <si>
    <t>AP04</t>
  </si>
  <si>
    <t>AP05</t>
  </si>
  <si>
    <t>AP06</t>
  </si>
  <si>
    <t>AP07</t>
  </si>
  <si>
    <t>AP08</t>
  </si>
  <si>
    <t>AP09</t>
  </si>
  <si>
    <t>AP10</t>
  </si>
  <si>
    <t>AP11</t>
  </si>
  <si>
    <t>AP12</t>
  </si>
  <si>
    <t>AP13</t>
  </si>
  <si>
    <t>AP14</t>
  </si>
  <si>
    <t>AP15</t>
  </si>
  <si>
    <t>เงินกองทุนแรงงานต่างด้าว</t>
  </si>
  <si>
    <t>เงินกองทุน UC รอจัดสรร</t>
  </si>
  <si>
    <t xml:space="preserve">เงินกองทุนประกันสังคม </t>
  </si>
  <si>
    <t>ภาระผูกพัน</t>
  </si>
  <si>
    <t>ภาระ</t>
  </si>
  <si>
    <t>ต่างด้าว</t>
  </si>
  <si>
    <t>UC</t>
  </si>
  <si>
    <t>ปกส.</t>
  </si>
  <si>
    <t>D01</t>
  </si>
  <si>
    <t>D02</t>
  </si>
  <si>
    <t>D03</t>
  </si>
  <si>
    <t>D04</t>
  </si>
  <si>
    <t>วัสดุเภสัชกรรม</t>
  </si>
  <si>
    <t xml:space="preserve">วัสดุการแพทย์ทั่วไป </t>
  </si>
  <si>
    <t>วัสดุวิทยาศาสตร์และการแพทย์</t>
  </si>
  <si>
    <t>วัสดุเอกซเรย์</t>
  </si>
  <si>
    <t>วัสดุทันตกรรม</t>
  </si>
  <si>
    <t>จำนวนเงินจะต้องเท่ากับ แผนสนับสนุน รพ.สต.</t>
  </si>
  <si>
    <t xml:space="preserve">วัสดุเภสัชกรรม </t>
  </si>
  <si>
    <t xml:space="preserve">วัสดุวิทยาศาสตร์และการแพทย์ </t>
  </si>
  <si>
    <t xml:space="preserve">วัสดุทันตกรรม </t>
  </si>
  <si>
    <t>(ข้อมูลมาจาก งบทดลองประมาณการปี 2565)</t>
  </si>
  <si>
    <r>
      <t>[12]=[11]+[15]+[16]</t>
    </r>
    <r>
      <rPr>
        <b/>
        <sz val="18"/>
        <color rgb="FFFF0000"/>
        <rFont val="TH SarabunPSK"/>
        <family val="2"/>
      </rPr>
      <t>-[8]-[9]-[10]</t>
    </r>
  </si>
  <si>
    <r>
      <t>[12]=[11]+[15]+[16]-</t>
    </r>
    <r>
      <rPr>
        <b/>
        <sz val="16"/>
        <color rgb="FFC00000"/>
        <rFont val="TH SarabunPSK"/>
        <family val="2"/>
      </rPr>
      <t>[8]-[9]-[10]</t>
    </r>
  </si>
  <si>
    <t>[8] = [1]+..[10]</t>
  </si>
  <si>
    <t>5101020114.127</t>
  </si>
  <si>
    <t>[9]=[5-8]</t>
  </si>
  <si>
    <t>5101020199.104</t>
  </si>
  <si>
    <t>เงินเพิ่มพิเศษสำหรับบุคลากรสาธารณสุขผู้ปฏิบัติงานในสถานการณ์ระบาดของโรคติดเชื้อไวรัสโคโรนา2019</t>
  </si>
  <si>
    <t>N2565</t>
  </si>
  <si>
    <t>4301020105.269</t>
  </si>
  <si>
    <t>ส่วนต่างค่ารักษาที่ สูงกว่า ข้อตกลงในการจ่ายตาม DRG-COVID-19-IP จาก สปสช.</t>
  </si>
  <si>
    <t>44060</t>
  </si>
  <si>
    <t>4301020105.270</t>
  </si>
  <si>
    <t>ส่วนต่างค่ารักษาที่ ต่ำกว่า ข้อตกลงในการจ่ายตาม DRG-COVID-19-IP จาก สปสช.</t>
  </si>
  <si>
    <t>C2565</t>
  </si>
  <si>
    <r>
      <t>ส่วนต่างค่ารักษาที่</t>
    </r>
    <r>
      <rPr>
        <u/>
        <sz val="16"/>
        <rFont val="TH SarabunPSK"/>
        <family val="2"/>
      </rPr>
      <t>ต่ำ</t>
    </r>
    <r>
      <rPr>
        <sz val="16"/>
        <rFont val="TH SarabunPSK"/>
        <family val="2"/>
      </rPr>
      <t>กว่าข้อตกลงในการจ่ายตามหลักเกณฑ์ฯเงินประกันสุขภาพ /แรงงานต่างด้าว - OP</t>
    </r>
  </si>
  <si>
    <t>Year</t>
  </si>
  <si>
    <t>No</t>
  </si>
  <si>
    <t>N</t>
  </si>
  <si>
    <t>เพิ่มใหม่</t>
  </si>
  <si>
    <t>เปลี่ยนใหม่</t>
  </si>
  <si>
    <t>C</t>
  </si>
  <si>
    <t>ทุนสำรองสุทธิ (NWC) 30 กย 64</t>
  </si>
  <si>
    <t>เงินบำรุงคงเหลือ  30 กย 64</t>
  </si>
  <si>
    <t>หนี้สินและภาระผูกพัน 30 กย 64</t>
  </si>
  <si>
    <t>เงินบำรุงคงเหลือสุทธิ 30 กย 64</t>
  </si>
  <si>
    <t>เงินบำรุง  30 กย 64</t>
  </si>
  <si>
    <t>เพิ่มใหม่ระหว่างปี</t>
  </si>
  <si>
    <t>พระนั่งเกล้า,รพศ.</t>
  </si>
  <si>
    <t>สมุทรสาคร,รพศ.</t>
  </si>
  <si>
    <t>พุทธโสธร,รพศ.</t>
  </si>
  <si>
    <t>เฉลิมพระเกียรติสมเด็จพระเทพรัตนราชสุดาฯ สยามบรมราช,รพท.</t>
  </si>
  <si>
    <t>สมุทรปราการ,รพศ.</t>
  </si>
  <si>
    <t>ร้อยเอ็ด,รพศ.</t>
  </si>
  <si>
    <t>ศรีสะเกษ,รพศ.</t>
  </si>
  <si>
    <t>เกาะเต่า</t>
  </si>
  <si>
    <t>ศูนย์บริการการแพทย์นนทบุรี,รพช.</t>
  </si>
  <si>
    <t>สำนักงานปลัดกระทรวงสาธารณสุข</t>
  </si>
  <si>
    <t>แผนประมาณการรายงานการรับ-จ่ายเงินบำรุง</t>
  </si>
  <si>
    <t>หน่วย : บาท</t>
  </si>
  <si>
    <t>จากงบทดลอง</t>
  </si>
  <si>
    <t>คำอธิบาย</t>
  </si>
  <si>
    <t>รายรับ UC</t>
  </si>
  <si>
    <t>ลูกหนี้คงเหลือต้นงวด+รายได้-ลูกหนี้คงเหลือปลายงวด</t>
  </si>
  <si>
    <t>รวมรายรับ</t>
  </si>
  <si>
    <t>PC11</t>
  </si>
  <si>
    <t>ค่ายา</t>
  </si>
  <si>
    <t>จากแผนบริหารจัดการเจ้าหนี้ ช่อง [7] แผนการจ่ายชำระปี 2565 ด้วยเงินนอกงบประมาณ</t>
  </si>
  <si>
    <t>PC12</t>
  </si>
  <si>
    <t>ค่าวัสดุเภสัชกรรม</t>
  </si>
  <si>
    <t>PC13</t>
  </si>
  <si>
    <t>ค่าวัสดุการแพทย์ทั่วไป</t>
  </si>
  <si>
    <t>PC14</t>
  </si>
  <si>
    <t>ค่าเวัสดุวิทยาศาสตร์และการแพทย์</t>
  </si>
  <si>
    <t>PC15</t>
  </si>
  <si>
    <t>ค่าวัสดุเอกซเรย์</t>
  </si>
  <si>
    <t>PC16</t>
  </si>
  <si>
    <t>ค่าวัสดุทันตกรรม</t>
  </si>
  <si>
    <t>ค่าใช้จ่ายค้างจ่ายต้นงวด+ ค่าใช้จ่าย-ค่าใช้จ่ายค้างจ่ายปลายงวด</t>
  </si>
  <si>
    <t>PC22</t>
  </si>
  <si>
    <t>PC24</t>
  </si>
  <si>
    <t>ค่าครุภัณฑ์ สิ่งก่อสร้างฯ</t>
  </si>
  <si>
    <t>รวมรายจ่าย</t>
  </si>
  <si>
    <t>รายรับสูง (ต่ำ) กว่ารายจ่าย</t>
  </si>
  <si>
    <r>
      <rPr>
        <u/>
        <sz val="16"/>
        <color rgb="FF0070C0"/>
        <rFont val="TH SarabunPSK"/>
        <family val="2"/>
      </rPr>
      <t>บวก</t>
    </r>
    <r>
      <rPr>
        <sz val="16"/>
        <color theme="1"/>
        <rFont val="TH SarabunPSK"/>
        <family val="2"/>
      </rPr>
      <t xml:space="preserve"> เงินบำรุงคงเหลือยกมาต้นงวด</t>
    </r>
  </si>
  <si>
    <t>เงินคงเหลือทั้งสิ้น</t>
  </si>
  <si>
    <r>
      <rPr>
        <sz val="16"/>
        <color rgb="FFFF0000"/>
        <rFont val="TH SarabunPSK"/>
        <family val="2"/>
      </rPr>
      <t xml:space="preserve">                                              </t>
    </r>
    <r>
      <rPr>
        <u/>
        <sz val="16"/>
        <color rgb="FFFF0000"/>
        <rFont val="TH SarabunPSK"/>
        <family val="2"/>
      </rPr>
      <t xml:space="preserve"> หัก</t>
    </r>
    <r>
      <rPr>
        <sz val="16"/>
        <color theme="1"/>
        <rFont val="TH SarabunPSK"/>
        <family val="2"/>
      </rPr>
      <t xml:space="preserve"> เงินกองทุน UC รอจัดสรร</t>
    </r>
  </si>
  <si>
    <r>
      <t xml:space="preserve"> 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เงินกองทุนแรงงานต่างด้าว</t>
    </r>
  </si>
  <si>
    <r>
      <t xml:space="preserve"> 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เงินกองทุนประกันสังคม </t>
    </r>
  </si>
  <si>
    <r>
      <t xml:space="preserve">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ภาระผูกพัน</t>
    </r>
  </si>
  <si>
    <t xml:space="preserve">            เงินบำรุงคงเหลือหลังเงินกองทุนรอจัดสรรและภาระผูกพัน</t>
  </si>
  <si>
    <t>รายละเอียดแผนการก่อหนี้ภาระผูกพันที่มีอายุมากกว่า 1 ปีประจำปีงบประมาณ 2565</t>
  </si>
  <si>
    <t>ชื่อหน่วยงาน...........................รหัสหน่วยงาน...................</t>
  </si>
  <si>
    <t>รายการก่อหนี้ภาระผูกพัน</t>
  </si>
  <si>
    <t>เลขที่สัญญา/ลงวันที่</t>
  </si>
  <si>
    <t>วันเริ่มต้น</t>
  </si>
  <si>
    <t>วันสิ้นสุด</t>
  </si>
  <si>
    <t>จ่ายชำระภายในปีงบประมาณ 25xx (บาท)</t>
  </si>
  <si>
    <t>รวมเป็นเงิน</t>
  </si>
  <si>
    <t>1. แผนประมาณการรายได้-ควบคุมค่าใช้จ่าย ปีงบประมาณ 2566</t>
  </si>
  <si>
    <t>ประมาณการปี 2566</t>
  </si>
  <si>
    <t>ประมาณการจ่ายชำระหนี้ปี 2566</t>
  </si>
  <si>
    <t>ประมาณการลูกหนี้ที่เรียกเก็บได้ปี 2566</t>
  </si>
  <si>
    <t>จัดซื้อ ด้วยงบค่าบริการฯเบิกจ่ายลักษณะงบลงทุน ปี 2566</t>
  </si>
  <si>
    <t>จัดซื้อ จัดหาด้วยเงินงบประมาณ ของ รพ. ปี 2566</t>
  </si>
  <si>
    <t>Fixed Cost (ว5313)</t>
  </si>
  <si>
    <t>41768</t>
  </si>
  <si>
    <t>ศูนย์บริการการแพทย์นนทบุรี</t>
  </si>
  <si>
    <t xml:space="preserve">จัดซื้อ/จัดหาด้วยเงินบำรุงของ รพ. </t>
  </si>
  <si>
    <t>รหัสPLANFIN</t>
  </si>
  <si>
    <t>มูลค่าการได้รับสนับสนุน ปี 2566</t>
  </si>
  <si>
    <t>แผนจัดซื้อปี 2566 นำไปกรอกใน planfin</t>
  </si>
  <si>
    <t>สินค้าคงคลัง ณ 30  กันยายน 2566</t>
  </si>
  <si>
    <t>สินค้าคงคลัง ปี 2565 (30 กันยายน 2565)</t>
  </si>
  <si>
    <t>มูลค่าการโอนให้หน่วยงานอื่น ปี 2566</t>
  </si>
  <si>
    <t>มูลค่าการสนับสนุน รพ.สต.ปี 2566</t>
  </si>
  <si>
    <t>มูลค่าการใช้ใน รพ. ปี 2566</t>
  </si>
  <si>
    <t>มูลค่าการได้รับสนับสนุนปี 2565</t>
  </si>
  <si>
    <t>สินค้าคงคลัง ณ 30  กันยายน  2566</t>
  </si>
  <si>
    <t>มูลค่าการให้หน่วยงานอื่น ปี 2566</t>
  </si>
  <si>
    <t xml:space="preserve"> รวมมูลค่าการใช้ทั้งปี 2566</t>
  </si>
  <si>
    <t>ปี 2570</t>
  </si>
  <si>
    <t>ภาระหนี้สินคงเหลือสิ้นปี 2566</t>
  </si>
  <si>
    <t>แผนการจ่ายชำระปี 2566 (นำไปกรอกใน Planfin2566)</t>
  </si>
  <si>
    <t>รวมภาระหนี้สินปี 2566</t>
  </si>
  <si>
    <t>ประมาณการหนี้สินปี 2566</t>
  </si>
  <si>
    <t>หนี้สินค้างชำระ ณ 30  กันยายน  2565</t>
  </si>
  <si>
    <t>ลูกหนี้คงเหลือยกไปปี 2566</t>
  </si>
  <si>
    <t xml:space="preserve">  ประมาณการลูกหนี้ค่ารักษาพยาบาลที่เรียกเก็บได้ในปี 2566นำไปกรอกใน planfin  </t>
  </si>
  <si>
    <t xml:space="preserve">   รวมลูกหนี้ค่ารักษาพยาบาลปี 2566</t>
  </si>
  <si>
    <t>ประมาณการลูกหนี้ค่ารักษาพยาบาล ปี 2566 (ตามราคา Charge)</t>
  </si>
  <si>
    <r>
      <t xml:space="preserve"> ลูกหนี้ค่ารักษาพยาบาล-สุทธิ </t>
    </r>
    <r>
      <rPr>
        <b/>
        <u/>
        <sz val="16"/>
        <color theme="1"/>
        <rFont val="TH SarabunPSK"/>
        <family val="2"/>
      </rPr>
      <t>ค้างชำระ</t>
    </r>
    <r>
      <rPr>
        <b/>
        <sz val="16"/>
        <color theme="1"/>
        <rFont val="TH SarabunPSK"/>
        <family val="2"/>
      </rPr>
      <t xml:space="preserve"> ณ 30 ก.ย.  2565</t>
    </r>
  </si>
  <si>
    <t>รวมเงินลงทุนนำไปกรอกใน Planfin2566</t>
  </si>
  <si>
    <t>ประกอบด้วย ค่าไฟฟ้า ประปา สื่อสาร ค่าจ้างลูกจ้างชั่วคราว  ค่าน้ำมันเชื้อเพลิง (ว5313)</t>
  </si>
  <si>
    <t>Acc_namel1</t>
  </si>
  <si>
    <t>Plan_Name</t>
  </si>
  <si>
    <t>Plan_ID</t>
  </si>
  <si>
    <t>Exp_Rev_ID</t>
  </si>
  <si>
    <t>Exp_Rev_Name</t>
  </si>
  <si>
    <t>ประจำปีงบประมาณ พ.ศ. 2566</t>
  </si>
  <si>
    <t>สิ้นสุด ณ วันที่ 30 กันยายน 2566</t>
  </si>
  <si>
    <t>รพช.F3 P&lt;=15,000</t>
  </si>
  <si>
    <t>รพศ.A B&lt;=700</t>
  </si>
  <si>
    <t>รพศ.A B&gt;700to1000</t>
  </si>
  <si>
    <t>รพศ.A B&gt;1000</t>
  </si>
  <si>
    <t>รพท.S B&gt;400</t>
  </si>
  <si>
    <t>รพท.M1 B&gt;200</t>
  </si>
  <si>
    <t>รพท.S B&lt;=400</t>
  </si>
  <si>
    <t>รพท.M1 B&lt;=200</t>
  </si>
  <si>
    <t>รพช.M2 B&gt;100</t>
  </si>
  <si>
    <t>รพช.F1 P50,000-100,000</t>
  </si>
  <si>
    <t>รพช.F2 P60,000-90,000</t>
  </si>
  <si>
    <t>รพช.F1 P&lt;=50,000</t>
  </si>
  <si>
    <t>รพช.F2 P30,000-60,000</t>
  </si>
  <si>
    <t>รพช.F2 P&lt;=30,000</t>
  </si>
  <si>
    <t>รพช.M2 B&lt;=100</t>
  </si>
  <si>
    <t>รพช.F3 P15,000-25,000</t>
  </si>
  <si>
    <t>รพช.F3 P&gt;=25,000</t>
  </si>
  <si>
    <t>โรงพยาบาลเกาะเต่า</t>
  </si>
  <si>
    <t>000919200</t>
  </si>
  <si>
    <t>โรงพยาบาลศูนย์บริการการแพทย์นนทบุรี</t>
  </si>
  <si>
    <t>004176800</t>
  </si>
  <si>
    <t>if</t>
  </si>
  <si>
    <t>Planfin66</t>
  </si>
  <si>
    <t>ค่าตอบแทนพิเศษชายแดนภาคใต้ (บริการ) ฉ10</t>
  </si>
  <si>
    <t>ค่าตอบแทน(ฉ.5,ค่าล่วงเวลา) V</t>
  </si>
  <si>
    <t>45111</t>
  </si>
  <si>
    <t>52080</t>
  </si>
  <si>
    <t>ค่าตอบแทน(ฉ.5,ค่าล่วงเวลา)</t>
  </si>
  <si>
    <t>ค่าตอบแทนเบี้ยเลี้ยงเหมาจ่าย(ฉ.10,11)</t>
  </si>
  <si>
    <t>ค่าตอบแทนตามผลการปฏิบ้ติงาน(ฉ.12)</t>
  </si>
  <si>
    <t>Total</t>
  </si>
  <si>
    <t>เงินฝากคลัง - หน่วยเบิกจ่าย</t>
  </si>
  <si>
    <t>เงินฝากคลัง - หน่วยงานย่อย</t>
  </si>
  <si>
    <t>เงินฝากธนาคาร - นอกงบประมาณ</t>
  </si>
  <si>
    <t>เงินฝากธนาคาร - นอกงบประมาณ กระแสรายวัน</t>
  </si>
  <si>
    <t>เงินฝากธนาคาร- นอกงบประมาณรอการจัดสรร กระแสรายวัน</t>
  </si>
  <si>
    <t>เงินฝากธนาคาร - นอกงบประมาณที่มีวัตถุประสงค์เฉพาะกระแสรายวัน</t>
  </si>
  <si>
    <t>เงินฝากธนาคาร - นอกงบประมาณ ออมทรัพย์</t>
  </si>
  <si>
    <t>เงินฝากธนาคาร - นอกงบประมาณรอการจัดสรรออมทรัพย์</t>
  </si>
  <si>
    <t>เงินฝากธนาคาร - นอกงบประมาณที่มีวัตถุประสงค์เฉพาะออมทรัพย์</t>
  </si>
  <si>
    <t>2101010102.133</t>
  </si>
  <si>
    <t>เจ้าหนี้การค้า-บุคคลภายนอก-ยา (เงินนอกประมาณฝากคลัง)</t>
  </si>
  <si>
    <t>2101010102.134</t>
  </si>
  <si>
    <t>เจ้าหนี้การค้า-บุคคลภายนอก-วัสดุเภสัชกรรม (เงินนอกประมาณฝากคลัง)</t>
  </si>
  <si>
    <t>2101010102.135</t>
  </si>
  <si>
    <t>เจ้าหนี้การค้า-บุคคลภายนอก-วัสดุการแพทย์ทั่วไป (เงินนอกประมาณฝากคลัง)</t>
  </si>
  <si>
    <t>2101010102.136</t>
  </si>
  <si>
    <t>เจ้าหนี้การค้า-บุคคลภายนอก -วัสดุวิทยาศาสตร์การแพทย์ (เงินนอกงบประมาณฝากคลัง)</t>
  </si>
  <si>
    <t>2101010102.137</t>
  </si>
  <si>
    <t>เจ้าหนี้การค้า-บุคคลภายนอก-วัสดุเอกซเรย์ (เงินนอกงบประมาณฝากคลัง)</t>
  </si>
  <si>
    <t>2101010102.138</t>
  </si>
  <si>
    <t>เจ้าหนี้การค้า-บุคคลภายนอก-วัสดุทันตกรรม (เงินนอกงบประมาณฝากคลัง)</t>
  </si>
  <si>
    <t>2101010102.139</t>
  </si>
  <si>
    <t>เจ้าหนี้การค้า-บุคคลภายนอก-วัสดุอื่น ๆ  (เงินนอกงบประมาณฝากคลัง)</t>
  </si>
  <si>
    <t>2101010102.140</t>
  </si>
  <si>
    <t>เจ้าหนี้การค้า-บุคคลภายนอก-อื่น ๆ (เงินนอกงบประมาณฝากคลัง)</t>
  </si>
  <si>
    <t>2101010103.102</t>
  </si>
  <si>
    <t>รับสินค้า/ใบสำคัญ (GR/IR) - เงินนอกงบประมาณฝากคลัง</t>
  </si>
  <si>
    <t>2101020198.115</t>
  </si>
  <si>
    <t>เจ้าหนี้อื่น - หน่วยงานภาครัฐ - ยา (กรมบัญชีกลางจ่ายตรงให้ผู้ขายที่เป็นรัฐวิสาหกิจหรือหน่วยงานของรัฐ)</t>
  </si>
  <si>
    <t>2101020198.116</t>
  </si>
  <si>
    <t>เจ้าหนี้หน่วยงานภาครัฐ -วัสดุการแพทย์ทั่วไป (กรมบัญชีกลางจ่ายตรงให้ผู้ขายที่เป็นรัฐวิสาหกิจหรือ หน่วยงานของรัฐ)</t>
  </si>
  <si>
    <t>2101020198.117</t>
  </si>
  <si>
    <t>2101020198.119</t>
  </si>
  <si>
    <t>2101020198.120</t>
  </si>
  <si>
    <t>2102040101.101</t>
  </si>
  <si>
    <t>2102040110.101</t>
  </si>
  <si>
    <t>ใบสำคัญค้างจ่ายอื่น (เงินนอกงบประมาณฝากธนาคารพาณิชย์)</t>
  </si>
  <si>
    <t>2102040110.102</t>
  </si>
  <si>
    <t>2102040110.103</t>
  </si>
  <si>
    <t>2102040110.104</t>
  </si>
  <si>
    <t>2102040110.105</t>
  </si>
  <si>
    <t>2102040110.106</t>
  </si>
  <si>
    <t>2102040110.107</t>
  </si>
  <si>
    <t>2102040110.108</t>
  </si>
  <si>
    <t>2102040110.109</t>
  </si>
  <si>
    <t>2102040110.110</t>
  </si>
  <si>
    <t>2102040110.111</t>
  </si>
  <si>
    <t>2102040110.112</t>
  </si>
  <si>
    <t>2102040110.113</t>
  </si>
  <si>
    <t>2102040110.114</t>
  </si>
  <si>
    <t>ค่าใช้จ่ายโครงการ P&amp;P ค้างจ่าย</t>
  </si>
  <si>
    <t>2102040110.115</t>
  </si>
  <si>
    <t>ค่าใช้จ่ายโครงการค้างจ่าย</t>
  </si>
  <si>
    <t>2112010101.101</t>
  </si>
  <si>
    <t>เงินประกันสัญญา</t>
  </si>
  <si>
    <t>2112010102.101</t>
  </si>
  <si>
    <t>เงินประกันผลงาน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</si>
  <si>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</si>
  <si>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</si>
  <si>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</si>
  <si>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</si>
  <si>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</si>
  <si>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</si>
  <si>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จัดซื้อ จัดหาด้วยเงินบริจาค ของ รพ. ปี งปม.2564 - ปัจจุบัน</t>
  </si>
  <si>
    <t>จัดซื้อ จัดหาด้วยเงินบริจาค ของ รพ.  ก่อน  1 ต.ค. 63</t>
  </si>
  <si>
    <t>ลงทุนด้วยเงินบำรุงส่วนเกิน</t>
  </si>
  <si>
    <t>จัดซื้อ จัดหาด้วยเงินบำรุงของ รพ. ปี 2566 + เงินลงทุนเพิ่มด้วยเงินบำรุงส่วนเกิน</t>
  </si>
  <si>
    <t>ใส่เพิ่ม</t>
  </si>
  <si>
    <t>ค่าวัสดุ</t>
  </si>
  <si>
    <t>ประมณการ</t>
  </si>
  <si>
    <t xml:space="preserve">OP Visit </t>
  </si>
  <si>
    <t>Charge Per Visit</t>
  </si>
  <si>
    <t>Total Charge</t>
  </si>
  <si>
    <r>
      <t>แผนทางการเงินสำหรับหน่วยบริการ สำนักงานปลัดกระทรวงสาธารณสุขประจำปี</t>
    </r>
    <r>
      <rPr>
        <b/>
        <sz val="18"/>
        <color rgb="FFFF0000"/>
        <rFont val="TH SarabunPSK"/>
        <family val="2"/>
      </rPr>
      <t xml:space="preserve"> 2566</t>
    </r>
    <r>
      <rPr>
        <b/>
        <sz val="18"/>
        <color theme="1"/>
        <rFont val="TH SarabunPSK"/>
        <family val="2"/>
      </rPr>
      <t xml:space="preserve"> </t>
    </r>
    <r>
      <rPr>
        <b/>
        <u/>
        <sz val="18"/>
        <color rgb="FFFF0000"/>
        <rFont val="TH SarabunPSK"/>
        <family val="2"/>
      </rPr>
      <t>(ปรับแผนกลางปี 66)</t>
    </r>
  </si>
  <si>
    <t>RatioName</t>
  </si>
  <si>
    <t>Networking Capital  30 กย.63</t>
  </si>
  <si>
    <t>เงินบำรุงคงเหลือ(หักหนี้แล้ว)  30 ก.ย. 63</t>
  </si>
  <si>
    <t>เงินบำรุงคงเหลือ+</t>
  </si>
  <si>
    <t>เงินบำรุงคงเหลือ-</t>
  </si>
  <si>
    <t>เงินบำรุง 30 กย.63</t>
  </si>
  <si>
    <t>Networking Capital</t>
  </si>
  <si>
    <t>เงินบำรุงคงเหลือ(หักหนี้แล้ว)</t>
  </si>
  <si>
    <t>Ket</t>
  </si>
  <si>
    <t>Province2</t>
  </si>
  <si>
    <t>OrgID</t>
  </si>
  <si>
    <t>Org</t>
  </si>
  <si>
    <t>Ordering</t>
  </si>
  <si>
    <t>รวมรายได้ Total</t>
  </si>
  <si>
    <t>รวมค่าใช้จ่าย Total</t>
  </si>
  <si>
    <t>เงินบำรุงคงเหลือ  กันยายน</t>
  </si>
  <si>
    <t>เงินบำรุงคงเหลือ(หักภาระผูกพัน) Total</t>
  </si>
  <si>
    <t>ทุนสำรองสุทธิ (NWC) กันยายน 65</t>
  </si>
  <si>
    <t>เงินบำรุงคงเหลือ  กันยายน 65</t>
  </si>
  <si>
    <t>หนี้สินและภาระผูกพัน  กันยายน 65</t>
  </si>
  <si>
    <t>2101020198.118</t>
  </si>
  <si>
    <t>เจ้าหนี้หน่วยงานภาครัฐ-วัสดุอื่น (กรมบัญชีกลางจ่ายตรงให้ผู้ขายที่เป็นรัฐวิสาหกิจหรือ หน่วยงานของรัฐ)</t>
  </si>
  <si>
    <t>2101020198.122</t>
  </si>
  <si>
    <t>rechek</t>
  </si>
  <si>
    <t>uc</t>
  </si>
  <si>
    <t>หนี้สินและภาระผูกพันธ์</t>
  </si>
  <si>
    <t>ทุนสำรองสุทธิ (Net working Capital)  กันยายน</t>
  </si>
  <si>
    <t>หนี้สินและภาระผูกพัน    กันยายน</t>
  </si>
  <si>
    <t>ประมาณการปี 2566 (ปรับแผน)</t>
  </si>
  <si>
    <t>4007</t>
  </si>
  <si>
    <t>ปี 2566 (ปรับแผน)</t>
  </si>
  <si>
    <t>แผนปี 2566 (ปรับแผน)</t>
  </si>
  <si>
    <t>WORKSHEET PLANFIN66_2nd</t>
  </si>
  <si>
    <t>06009</t>
  </si>
  <si>
    <t>โรงพยาบาลแม่ตื่น</t>
  </si>
  <si>
    <t>แม่ตื่น,รพช.</t>
  </si>
  <si>
    <t>แม่ตื่น</t>
  </si>
  <si>
    <t>เชียงใหม่ม</t>
  </si>
  <si>
    <r>
      <t xml:space="preserve">6 ws-re-exp   </t>
    </r>
    <r>
      <rPr>
        <b/>
        <u/>
        <sz val="16"/>
        <color rgb="FFFF0000"/>
        <rFont val="TH SarabunPSK"/>
        <family val="2"/>
      </rPr>
      <t xml:space="preserve">ใช้ข้อมูลชีทนี้ (เฉพาะที่ไฮไลท์สีเชียว) ส่งขึ้นเวปเท่านั้น </t>
    </r>
  </si>
  <si>
    <t>บางสะพาน,รพท.</t>
  </si>
  <si>
    <t>ชัยภูมิ,รพศ.</t>
  </si>
  <si>
    <t>คาดการณ์ปี 2566</t>
  </si>
  <si>
    <t xml:space="preserve">1 planfin_2nd  ข้อมูลผลดำเนินงาน ปี 2565 2564 </t>
  </si>
  <si>
    <t xml:space="preserve">1 planfin_2nd  ข้อมูล ปี 2566(คาดการณ์ จาก ด กพ66) </t>
  </si>
  <si>
    <t>ยกเว้น nwc และ เงินบำรุงคงเหลือ</t>
  </si>
  <si>
    <t xml:space="preserve">ข้อมูล 2566 ด. กพ 66 </t>
  </si>
  <si>
    <t>ประมาณการเป็นทั้งปี (ข้อมูล ก.พ.66 / 5 * 12)</t>
  </si>
  <si>
    <r>
      <t xml:space="preserve">[3] = </t>
    </r>
    <r>
      <rPr>
        <b/>
        <u/>
        <sz val="14"/>
        <color rgb="FFFF0000"/>
        <rFont val="TH SarabunPSK"/>
        <family val="2"/>
      </rPr>
      <t>(ก.พ.66 / 5 * 12)</t>
    </r>
  </si>
  <si>
    <t>ผลการดำเนินงาน
ปี 2564</t>
  </si>
  <si>
    <t>ผลการดำเนินงาน
ปี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</si>
</sst>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87" formatCode="_(* #,##0.00_);_(* \(#,##0.00\);_(* &quot;-&quot;??_);_(@_)"/>
    <numFmt numFmtId="188" formatCode="#,##0.00_ ;[Red]\-#,##0.00\ "/>
    <numFmt numFmtId="189" formatCode="#,##0_ ;[Red]\-#,##0\ "/>
    <numFmt numFmtId="190" formatCode="0.000"/>
    <numFmt numFmtId="191" formatCode="#,##0.000000000;[Red]#,##0.000000000"/>
    <numFmt numFmtId="192" formatCode="#,##0.0000_);[Red]\(#,##0.0000\)"/>
    <numFmt numFmtId="193" formatCode="#,##0.0000"/>
    <numFmt numFmtId="194" formatCode="_-* #,##0.0000_-;\-* #,##0.0000_-;_-* &quot;-&quot;??_-;_-@_-"/>
    <numFmt numFmtId="195" formatCode="#,##0.0000_ ;[Red]\-#,##0.0000\ "/>
  </numFmts>
  <fonts count="8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sz val="9"/>
      <color indexed="81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1"/>
      <color theme="1"/>
      <name val="TH SarabunPSK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ahoma"/>
      <family val="2"/>
      <charset val="222"/>
      <scheme val="minor"/>
    </font>
    <font>
      <b/>
      <i/>
      <sz val="16"/>
      <color theme="1"/>
      <name val="TH SarabunPSK"/>
      <family val="2"/>
    </font>
    <font>
      <sz val="14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sz val="14"/>
      <color rgb="FFFFFFFF"/>
      <name val="TH SarabunPSK"/>
      <family val="2"/>
    </font>
    <font>
      <b/>
      <u/>
      <sz val="14"/>
      <color rgb="FFFFFFFF"/>
      <name val="TH SarabunPSK"/>
      <family val="2"/>
    </font>
    <font>
      <sz val="14"/>
      <color rgb="FF000000"/>
      <name val="TH SarabunPSK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b/>
      <i/>
      <u/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24"/>
      <color theme="1"/>
      <name val="TH SarabunPSK"/>
      <family val="2"/>
    </font>
    <font>
      <b/>
      <u/>
      <sz val="16"/>
      <name val="TH SarabunPSK"/>
      <family val="2"/>
    </font>
    <font>
      <b/>
      <sz val="18"/>
      <name val="TH SarabunPSK"/>
      <family val="2"/>
    </font>
    <font>
      <sz val="16"/>
      <color theme="3" tint="0.39997558519241921"/>
      <name val="TH SarabunPSK"/>
      <family val="2"/>
    </font>
    <font>
      <sz val="22"/>
      <color theme="1"/>
      <name val="TH SarabunPSK"/>
      <family val="2"/>
    </font>
    <font>
      <b/>
      <i/>
      <u/>
      <sz val="20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8"/>
      <color rgb="FFFF0000"/>
      <name val="TH SarabunPSK"/>
      <family val="2"/>
    </font>
    <font>
      <sz val="12"/>
      <color theme="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36"/>
      <color theme="1"/>
      <name val="Wingdings"/>
      <charset val="2"/>
    </font>
    <font>
      <b/>
      <sz val="11"/>
      <name val="TH SarabunPSK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16"/>
      <color rgb="FF002060"/>
      <name val="TH SarabunPSK"/>
      <family val="2"/>
    </font>
    <font>
      <b/>
      <u/>
      <sz val="20"/>
      <name val="TH SarabunPSK"/>
      <family val="2"/>
    </font>
    <font>
      <b/>
      <u/>
      <sz val="16"/>
      <color theme="9" tint="0.59999389629810485"/>
      <name val="TH SarabunPSK"/>
      <family val="2"/>
    </font>
    <font>
      <b/>
      <sz val="20"/>
      <color rgb="FF0070C0"/>
      <name val="TH SarabunPSK"/>
      <family val="2"/>
    </font>
    <font>
      <b/>
      <u/>
      <sz val="20"/>
      <color rgb="FF0070C0"/>
      <name val="TH SarabunPSK"/>
      <family val="2"/>
    </font>
    <font>
      <b/>
      <sz val="16"/>
      <color rgb="FF0070C0"/>
      <name val="TH SarabunPSK"/>
      <family val="2"/>
    </font>
    <font>
      <b/>
      <sz val="14"/>
      <color rgb="FF0070C0"/>
      <name val="TH SarabunPSK"/>
      <family val="2"/>
    </font>
    <font>
      <b/>
      <u/>
      <sz val="20"/>
      <color theme="4"/>
      <name val="TH SarabunPSK"/>
      <family val="2"/>
    </font>
    <font>
      <sz val="8"/>
      <name val="Tahoma"/>
      <family val="2"/>
      <charset val="222"/>
      <scheme val="minor"/>
    </font>
    <font>
      <b/>
      <sz val="16"/>
      <color rgb="FFC00000"/>
      <name val="TH SarabunPSK"/>
      <family val="2"/>
    </font>
    <font>
      <u/>
      <sz val="16"/>
      <name val="TH SarabunPSK"/>
      <family val="2"/>
    </font>
    <font>
      <sz val="16"/>
      <color rgb="FF00B050"/>
      <name val="TH SarabunPSK"/>
      <family val="2"/>
    </font>
    <font>
      <b/>
      <u/>
      <sz val="16"/>
      <color theme="3"/>
      <name val="TH SarabunPSK"/>
      <family val="2"/>
    </font>
    <font>
      <u/>
      <sz val="16"/>
      <color rgb="FF0070C0"/>
      <name val="TH SarabunPSK"/>
      <family val="2"/>
    </font>
    <font>
      <sz val="16"/>
      <color rgb="FFFF0000"/>
      <name val="TH SarabunPSK"/>
      <family val="2"/>
    </font>
    <font>
      <u/>
      <sz val="16"/>
      <color rgb="FFFF0000"/>
      <name val="TH SarabunPSK"/>
      <family val="2"/>
    </font>
    <font>
      <b/>
      <sz val="14"/>
      <color indexed="81"/>
      <name val="Tahoma"/>
      <family val="2"/>
    </font>
    <font>
      <b/>
      <sz val="16"/>
      <color rgb="FF00B0F0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u/>
      <sz val="18"/>
      <color rgb="FFFF0000"/>
      <name val="TH SarabunPSK"/>
      <family val="2"/>
    </font>
    <font>
      <sz val="16"/>
      <color theme="0" tint="-4.9989318521683403E-2"/>
      <name val="TH SarabunPSK"/>
      <family val="2"/>
    </font>
    <font>
      <b/>
      <sz val="11"/>
      <color theme="0" tint="-4.9989318521683403E-2"/>
      <name val="Tahoma"/>
      <family val="2"/>
      <charset val="222"/>
      <scheme val="minor"/>
    </font>
    <font>
      <sz val="11"/>
      <color theme="0" tint="-4.9989318521683403E-2"/>
      <name val="Tahoma"/>
      <family val="2"/>
      <charset val="222"/>
      <scheme val="minor"/>
    </font>
    <font>
      <b/>
      <u/>
      <sz val="16"/>
      <color rgb="FFFF0000"/>
      <name val="TH SarabunPSK"/>
      <family val="2"/>
    </font>
  </fonts>
  <fills count="3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66FF66"/>
        <bgColor indexed="64"/>
      </patternFill>
    </fill>
  </fills>
  <borders count="5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0">
    <xf numFmtId="0" fontId="0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3" fillId="0" borderId="0"/>
    <xf numFmtId="0" fontId="8" fillId="0" borderId="0"/>
    <xf numFmtId="0" fontId="2" fillId="0" borderId="0"/>
    <xf numFmtId="187" fontId="2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8" fillId="0" borderId="0"/>
    <xf numFmtId="0" fontId="1" fillId="0" borderId="0"/>
  </cellStyleXfs>
  <cellXfs count="728">
    <xf numFmtId="0" fontId="0" fillId="0" borderId="0" xfId="0"/>
    <xf numFmtId="0" fontId="7" fillId="0" borderId="0" xfId="0" applyFont="1"/>
    <xf numFmtId="188" fontId="7" fillId="0" borderId="0" xfId="0" applyNumberFormat="1" applyFont="1"/>
    <xf numFmtId="0" fontId="7" fillId="0" borderId="7" xfId="0" applyFont="1" applyBorder="1"/>
    <xf numFmtId="0" fontId="12" fillId="0" borderId="0" xfId="0" applyFont="1"/>
    <xf numFmtId="0" fontId="13" fillId="0" borderId="0" xfId="0" applyFont="1"/>
    <xf numFmtId="0" fontId="6" fillId="0" borderId="0" xfId="0" applyFont="1"/>
    <xf numFmtId="43" fontId="6" fillId="0" borderId="0" xfId="3" applyFont="1"/>
    <xf numFmtId="0" fontId="6" fillId="0" borderId="2" xfId="0" applyFont="1" applyBorder="1"/>
    <xf numFmtId="43" fontId="13" fillId="0" borderId="0" xfId="3" applyFont="1"/>
    <xf numFmtId="0" fontId="15" fillId="0" borderId="2" xfId="0" applyFont="1" applyBorder="1"/>
    <xf numFmtId="188" fontId="6" fillId="0" borderId="0" xfId="0" applyNumberFormat="1" applyFont="1"/>
    <xf numFmtId="0" fontId="7" fillId="10" borderId="0" xfId="0" applyFont="1" applyFill="1"/>
    <xf numFmtId="188" fontId="7" fillId="0" borderId="16" xfId="0" applyNumberFormat="1" applyFont="1" applyBorder="1"/>
    <xf numFmtId="0" fontId="10" fillId="0" borderId="0" xfId="0" applyFont="1"/>
    <xf numFmtId="188" fontId="7" fillId="0" borderId="17" xfId="0" applyNumberFormat="1" applyFont="1" applyBorder="1"/>
    <xf numFmtId="0" fontId="12" fillId="0" borderId="2" xfId="0" applyFont="1" applyBorder="1"/>
    <xf numFmtId="0" fontId="24" fillId="0" borderId="0" xfId="5" applyFont="1" applyAlignment="1">
      <alignment wrapText="1"/>
    </xf>
    <xf numFmtId="0" fontId="24" fillId="5" borderId="0" xfId="5" applyFont="1" applyFill="1" applyAlignment="1">
      <alignment wrapText="1"/>
    </xf>
    <xf numFmtId="0" fontId="24" fillId="0" borderId="0" xfId="5" applyFont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7" fillId="5" borderId="0" xfId="0" applyFont="1" applyFill="1"/>
    <xf numFmtId="188" fontId="7" fillId="5" borderId="16" xfId="0" applyNumberFormat="1" applyFont="1" applyFill="1" applyBorder="1"/>
    <xf numFmtId="0" fontId="7" fillId="11" borderId="2" xfId="0" applyFont="1" applyFill="1" applyBorder="1" applyAlignment="1">
      <alignment horizontal="left" vertical="center"/>
    </xf>
    <xf numFmtId="0" fontId="7" fillId="11" borderId="2" xfId="0" applyFont="1" applyFill="1" applyBorder="1"/>
    <xf numFmtId="0" fontId="7" fillId="0" borderId="2" xfId="0" applyFont="1" applyBorder="1"/>
    <xf numFmtId="0" fontId="7" fillId="3" borderId="12" xfId="0" applyFont="1" applyFill="1" applyBorder="1" applyAlignment="1">
      <alignment horizontal="center" vertical="center"/>
    </xf>
    <xf numFmtId="0" fontId="7" fillId="11" borderId="11" xfId="0" applyFont="1" applyFill="1" applyBorder="1" applyAlignment="1">
      <alignment horizontal="center"/>
    </xf>
    <xf numFmtId="188" fontId="6" fillId="7" borderId="12" xfId="0" applyNumberFormat="1" applyFont="1" applyFill="1" applyBorder="1"/>
    <xf numFmtId="0" fontId="7" fillId="0" borderId="11" xfId="0" applyFont="1" applyBorder="1" applyAlignment="1">
      <alignment horizontal="center"/>
    </xf>
    <xf numFmtId="188" fontId="7" fillId="7" borderId="12" xfId="0" applyNumberFormat="1" applyFont="1" applyFill="1" applyBorder="1"/>
    <xf numFmtId="188" fontId="7" fillId="0" borderId="12" xfId="0" applyNumberFormat="1" applyFont="1" applyBorder="1"/>
    <xf numFmtId="0" fontId="26" fillId="0" borderId="0" xfId="0" applyFont="1"/>
    <xf numFmtId="0" fontId="6" fillId="0" borderId="2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21" fillId="0" borderId="0" xfId="0" applyFont="1"/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188" fontId="6" fillId="15" borderId="2" xfId="3" applyNumberFormat="1" applyFont="1" applyFill="1" applyBorder="1"/>
    <xf numFmtId="43" fontId="24" fillId="0" borderId="0" xfId="3" applyFont="1" applyAlignment="1">
      <alignment wrapText="1"/>
    </xf>
    <xf numFmtId="43" fontId="24" fillId="5" borderId="0" xfId="3" applyFont="1" applyFill="1" applyAlignment="1">
      <alignment wrapText="1"/>
    </xf>
    <xf numFmtId="43" fontId="24" fillId="0" borderId="0" xfId="3" applyFont="1" applyAlignment="1">
      <alignment vertical="top" wrapText="1"/>
    </xf>
    <xf numFmtId="43" fontId="12" fillId="0" borderId="0" xfId="3" applyFont="1"/>
    <xf numFmtId="0" fontId="7" fillId="15" borderId="2" xfId="0" applyFont="1" applyFill="1" applyBorder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2" borderId="0" xfId="0" applyFont="1" applyFill="1"/>
    <xf numFmtId="0" fontId="33" fillId="18" borderId="30" xfId="0" applyFont="1" applyFill="1" applyBorder="1" applyAlignment="1">
      <alignment horizontal="center" vertical="center" wrapText="1" readingOrder="1"/>
    </xf>
    <xf numFmtId="0" fontId="33" fillId="18" borderId="31" xfId="0" applyFont="1" applyFill="1" applyBorder="1" applyAlignment="1">
      <alignment horizontal="center" vertical="center" wrapText="1" readingOrder="1"/>
    </xf>
    <xf numFmtId="0" fontId="33" fillId="18" borderId="31" xfId="0" applyFont="1" applyFill="1" applyBorder="1" applyAlignment="1">
      <alignment horizontal="left" vertical="center" wrapText="1" readingOrder="1"/>
    </xf>
    <xf numFmtId="0" fontId="12" fillId="18" borderId="31" xfId="0" applyFont="1" applyFill="1" applyBorder="1" applyAlignment="1">
      <alignment horizontal="center" vertical="top" wrapText="1"/>
    </xf>
    <xf numFmtId="0" fontId="34" fillId="18" borderId="31" xfId="0" applyFont="1" applyFill="1" applyBorder="1" applyAlignment="1">
      <alignment horizontal="left" vertical="center" wrapText="1" readingOrder="1"/>
    </xf>
    <xf numFmtId="0" fontId="12" fillId="18" borderId="32" xfId="0" applyFont="1" applyFill="1" applyBorder="1" applyAlignment="1">
      <alignment horizontal="center" vertical="top" wrapText="1"/>
    </xf>
    <xf numFmtId="0" fontId="33" fillId="18" borderId="32" xfId="0" applyFont="1" applyFill="1" applyBorder="1" applyAlignment="1">
      <alignment horizontal="left" vertical="center" wrapText="1" readingOrder="1"/>
    </xf>
    <xf numFmtId="0" fontId="35" fillId="19" borderId="33" xfId="0" applyFont="1" applyFill="1" applyBorder="1" applyAlignment="1">
      <alignment horizontal="center" vertical="center" wrapText="1" readingOrder="1"/>
    </xf>
    <xf numFmtId="0" fontId="35" fillId="19" borderId="33" xfId="0" applyFont="1" applyFill="1" applyBorder="1" applyAlignment="1">
      <alignment horizontal="left" vertical="center" readingOrder="1"/>
    </xf>
    <xf numFmtId="0" fontId="35" fillId="20" borderId="34" xfId="0" applyFont="1" applyFill="1" applyBorder="1" applyAlignment="1">
      <alignment horizontal="center" vertical="center" wrapText="1" readingOrder="1"/>
    </xf>
    <xf numFmtId="0" fontId="36" fillId="20" borderId="34" xfId="0" applyFont="1" applyFill="1" applyBorder="1" applyAlignment="1">
      <alignment horizontal="center" vertical="center" wrapText="1" readingOrder="1"/>
    </xf>
    <xf numFmtId="0" fontId="35" fillId="20" borderId="34" xfId="0" applyFont="1" applyFill="1" applyBorder="1" applyAlignment="1">
      <alignment horizontal="left" vertical="center" readingOrder="1"/>
    </xf>
    <xf numFmtId="0" fontId="35" fillId="19" borderId="30" xfId="0" applyFont="1" applyFill="1" applyBorder="1" applyAlignment="1">
      <alignment horizontal="center" vertical="center" wrapText="1" readingOrder="1"/>
    </xf>
    <xf numFmtId="0" fontId="35" fillId="19" borderId="30" xfId="0" applyFont="1" applyFill="1" applyBorder="1" applyAlignment="1">
      <alignment horizontal="left" vertical="center" readingOrder="1"/>
    </xf>
    <xf numFmtId="0" fontId="35" fillId="20" borderId="30" xfId="0" applyFont="1" applyFill="1" applyBorder="1" applyAlignment="1">
      <alignment horizontal="center" vertical="center" wrapText="1" readingOrder="1"/>
    </xf>
    <xf numFmtId="0" fontId="36" fillId="20" borderId="30" xfId="0" applyFont="1" applyFill="1" applyBorder="1" applyAlignment="1">
      <alignment horizontal="center" vertical="center" wrapText="1" readingOrder="1"/>
    </xf>
    <xf numFmtId="0" fontId="35" fillId="20" borderId="30" xfId="0" applyFont="1" applyFill="1" applyBorder="1" applyAlignment="1">
      <alignment horizontal="left" vertical="center" readingOrder="1"/>
    </xf>
    <xf numFmtId="0" fontId="35" fillId="19" borderId="34" xfId="0" applyFont="1" applyFill="1" applyBorder="1" applyAlignment="1">
      <alignment horizontal="center" vertical="center" wrapText="1" readingOrder="1"/>
    </xf>
    <xf numFmtId="0" fontId="36" fillId="19" borderId="34" xfId="0" applyFont="1" applyFill="1" applyBorder="1" applyAlignment="1">
      <alignment horizontal="center" vertical="center" wrapText="1" readingOrder="1"/>
    </xf>
    <xf numFmtId="0" fontId="35" fillId="19" borderId="34" xfId="0" applyFont="1" applyFill="1" applyBorder="1" applyAlignment="1">
      <alignment horizontal="left" vertical="center" readingOrder="1"/>
    </xf>
    <xf numFmtId="0" fontId="36" fillId="19" borderId="30" xfId="0" applyFont="1" applyFill="1" applyBorder="1" applyAlignment="1">
      <alignment horizontal="center" vertical="center" wrapText="1" readingOrder="1"/>
    </xf>
    <xf numFmtId="0" fontId="6" fillId="3" borderId="0" xfId="0" applyFont="1" applyFill="1"/>
    <xf numFmtId="0" fontId="6" fillId="13" borderId="0" xfId="0" applyFont="1" applyFill="1"/>
    <xf numFmtId="0" fontId="6" fillId="21" borderId="0" xfId="0" applyFont="1" applyFill="1"/>
    <xf numFmtId="0" fontId="37" fillId="0" borderId="0" xfId="0" applyFont="1"/>
    <xf numFmtId="0" fontId="6" fillId="2" borderId="0" xfId="0" applyFont="1" applyFill="1" applyAlignment="1">
      <alignment horizontal="center" vertical="top"/>
    </xf>
    <xf numFmtId="0" fontId="6" fillId="8" borderId="0" xfId="0" applyFont="1" applyFill="1" applyAlignment="1">
      <alignment horizontal="center" vertical="top"/>
    </xf>
    <xf numFmtId="0" fontId="18" fillId="12" borderId="29" xfId="6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5" borderId="0" xfId="0" applyFont="1" applyFill="1" applyAlignment="1">
      <alignment vertical="top"/>
    </xf>
    <xf numFmtId="0" fontId="6" fillId="0" borderId="0" xfId="0" applyFont="1" applyAlignment="1">
      <alignment horizontal="left" vertical="top"/>
    </xf>
    <xf numFmtId="0" fontId="6" fillId="9" borderId="0" xfId="0" applyFont="1" applyFill="1" applyAlignment="1">
      <alignment horizontal="center" vertical="top"/>
    </xf>
    <xf numFmtId="0" fontId="7" fillId="10" borderId="15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38" fillId="0" borderId="13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188" fontId="6" fillId="0" borderId="16" xfId="0" applyNumberFormat="1" applyFont="1" applyBorder="1"/>
    <xf numFmtId="0" fontId="6" fillId="0" borderId="7" xfId="0" applyFont="1" applyBorder="1"/>
    <xf numFmtId="0" fontId="15" fillId="0" borderId="0" xfId="0" applyFont="1"/>
    <xf numFmtId="0" fontId="6" fillId="0" borderId="16" xfId="0" applyFont="1" applyBorder="1"/>
    <xf numFmtId="0" fontId="6" fillId="5" borderId="0" xfId="0" applyFont="1" applyFill="1"/>
    <xf numFmtId="188" fontId="6" fillId="5" borderId="16" xfId="0" applyNumberFormat="1" applyFont="1" applyFill="1" applyBorder="1"/>
    <xf numFmtId="0" fontId="6" fillId="10" borderId="15" xfId="0" applyFont="1" applyFill="1" applyBorder="1" applyAlignment="1">
      <alignment horizontal="center"/>
    </xf>
    <xf numFmtId="0" fontId="6" fillId="10" borderId="0" xfId="0" applyFont="1" applyFill="1"/>
    <xf numFmtId="0" fontId="6" fillId="0" borderId="18" xfId="0" applyFont="1" applyBorder="1" applyAlignment="1">
      <alignment horizontal="center"/>
    </xf>
    <xf numFmtId="0" fontId="6" fillId="0" borderId="19" xfId="0" applyFont="1" applyBorder="1"/>
    <xf numFmtId="0" fontId="6" fillId="0" borderId="20" xfId="0" applyFont="1" applyBorder="1"/>
    <xf numFmtId="0" fontId="6" fillId="0" borderId="0" xfId="0" applyFont="1" applyAlignment="1">
      <alignment horizontal="center"/>
    </xf>
    <xf numFmtId="0" fontId="7" fillId="15" borderId="2" xfId="0" applyFont="1" applyFill="1" applyBorder="1" applyAlignment="1">
      <alignment horizontal="center" vertical="center"/>
    </xf>
    <xf numFmtId="43" fontId="6" fillId="23" borderId="0" xfId="3" applyFont="1" applyFill="1"/>
    <xf numFmtId="0" fontId="7" fillId="0" borderId="0" xfId="0" applyFont="1" applyAlignment="1">
      <alignment horizontal="center"/>
    </xf>
    <xf numFmtId="0" fontId="15" fillId="0" borderId="0" xfId="0" applyFont="1" applyAlignment="1">
      <alignment vertical="top"/>
    </xf>
    <xf numFmtId="43" fontId="7" fillId="0" borderId="0" xfId="3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2" xfId="0" applyFont="1" applyBorder="1" applyAlignment="1">
      <alignment horizontal="left" indent="1"/>
    </xf>
    <xf numFmtId="0" fontId="5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0" fillId="15" borderId="2" xfId="0" applyFont="1" applyFill="1" applyBorder="1"/>
    <xf numFmtId="0" fontId="27" fillId="0" borderId="0" xfId="0" applyFont="1"/>
    <xf numFmtId="0" fontId="6" fillId="0" borderId="0" xfId="0" applyFont="1" applyAlignment="1">
      <alignment horizontal="left"/>
    </xf>
    <xf numFmtId="43" fontId="7" fillId="14" borderId="2" xfId="3" applyFont="1" applyFill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43" fontId="7" fillId="15" borderId="6" xfId="3" applyFont="1" applyFill="1" applyBorder="1" applyAlignment="1">
      <alignment horizontal="center" vertical="center"/>
    </xf>
    <xf numFmtId="188" fontId="10" fillId="15" borderId="36" xfId="0" applyNumberFormat="1" applyFont="1" applyFill="1" applyBorder="1"/>
    <xf numFmtId="0" fontId="7" fillId="15" borderId="2" xfId="0" applyFont="1" applyFill="1" applyBorder="1" applyAlignment="1">
      <alignment horizontal="center" vertical="center" wrapText="1"/>
    </xf>
    <xf numFmtId="43" fontId="14" fillId="0" borderId="0" xfId="3" applyFont="1" applyBorder="1" applyAlignment="1">
      <alignment vertical="center"/>
    </xf>
    <xf numFmtId="0" fontId="14" fillId="15" borderId="0" xfId="0" applyFont="1" applyFill="1"/>
    <xf numFmtId="0" fontId="14" fillId="0" borderId="0" xfId="0" applyFont="1"/>
    <xf numFmtId="0" fontId="21" fillId="0" borderId="0" xfId="0" applyFont="1" applyAlignment="1">
      <alignment vertical="center"/>
    </xf>
    <xf numFmtId="0" fontId="7" fillId="10" borderId="0" xfId="0" applyFont="1" applyFill="1" applyAlignment="1">
      <alignment horizontal="center"/>
    </xf>
    <xf numFmtId="0" fontId="7" fillId="10" borderId="0" xfId="0" applyFont="1" applyFill="1" applyAlignment="1">
      <alignment horizontal="center" vertical="center" wrapText="1"/>
    </xf>
    <xf numFmtId="0" fontId="7" fillId="10" borderId="0" xfId="0" applyFont="1" applyFill="1" applyAlignment="1">
      <alignment horizontal="left" vertical="center" wrapText="1"/>
    </xf>
    <xf numFmtId="0" fontId="6" fillId="4" borderId="11" xfId="0" applyFont="1" applyFill="1" applyBorder="1" applyAlignment="1">
      <alignment horizontal="center"/>
    </xf>
    <xf numFmtId="188" fontId="6" fillId="7" borderId="12" xfId="3" applyNumberFormat="1" applyFont="1" applyFill="1" applyBorder="1"/>
    <xf numFmtId="0" fontId="6" fillId="0" borderId="11" xfId="0" applyFont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6" fillId="0" borderId="27" xfId="0" applyFont="1" applyBorder="1"/>
    <xf numFmtId="0" fontId="6" fillId="0" borderId="28" xfId="0" applyFont="1" applyBorder="1"/>
    <xf numFmtId="0" fontId="7" fillId="11" borderId="11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/>
    </xf>
    <xf numFmtId="43" fontId="7" fillId="0" borderId="2" xfId="3" applyFont="1" applyBorder="1"/>
    <xf numFmtId="0" fontId="11" fillId="0" borderId="0" xfId="0" applyFont="1" applyAlignment="1">
      <alignment horizontal="center"/>
    </xf>
    <xf numFmtId="188" fontId="7" fillId="0" borderId="0" xfId="3" applyNumberFormat="1" applyFont="1" applyFill="1" applyBorder="1"/>
    <xf numFmtId="0" fontId="7" fillId="14" borderId="0" xfId="0" applyFont="1" applyFill="1" applyAlignment="1">
      <alignment horizontal="center" vertical="center"/>
    </xf>
    <xf numFmtId="188" fontId="7" fillId="0" borderId="35" xfId="3" applyNumberFormat="1" applyFont="1" applyFill="1" applyBorder="1"/>
    <xf numFmtId="188" fontId="6" fillId="0" borderId="0" xfId="3" applyNumberFormat="1" applyFont="1" applyFill="1" applyBorder="1"/>
    <xf numFmtId="0" fontId="11" fillId="0" borderId="0" xfId="0" applyFont="1" applyAlignment="1">
      <alignment horizontal="center" vertical="top" wrapText="1"/>
    </xf>
    <xf numFmtId="188" fontId="7" fillId="0" borderId="0" xfId="3" applyNumberFormat="1" applyFont="1" applyAlignment="1">
      <alignment vertical="top" wrapText="1"/>
    </xf>
    <xf numFmtId="0" fontId="21" fillId="0" borderId="0" xfId="0" applyFont="1" applyAlignment="1">
      <alignment vertical="top" wrapText="1"/>
    </xf>
    <xf numFmtId="0" fontId="7" fillId="23" borderId="0" xfId="0" applyFont="1" applyFill="1" applyAlignment="1">
      <alignment horizontal="center"/>
    </xf>
    <xf numFmtId="188" fontId="20" fillId="0" borderId="0" xfId="0" applyNumberFormat="1" applyFont="1"/>
    <xf numFmtId="188" fontId="20" fillId="5" borderId="0" xfId="0" applyNumberFormat="1" applyFont="1" applyFill="1"/>
    <xf numFmtId="0" fontId="13" fillId="0" borderId="0" xfId="0" applyFont="1" applyAlignment="1">
      <alignment vertical="top"/>
    </xf>
    <xf numFmtId="188" fontId="6" fillId="0" borderId="0" xfId="0" applyNumberFormat="1" applyFont="1" applyAlignment="1">
      <alignment vertical="top" wrapText="1"/>
    </xf>
    <xf numFmtId="188" fontId="7" fillId="15" borderId="0" xfId="0" applyNumberFormat="1" applyFont="1" applyFill="1"/>
    <xf numFmtId="0" fontId="4" fillId="0" borderId="0" xfId="0" applyFont="1" applyAlignment="1">
      <alignment vertical="top"/>
    </xf>
    <xf numFmtId="0" fontId="32" fillId="19" borderId="33" xfId="0" applyFont="1" applyFill="1" applyBorder="1" applyAlignment="1">
      <alignment horizontal="left" vertical="top" readingOrder="1"/>
    </xf>
    <xf numFmtId="0" fontId="32" fillId="20" borderId="34" xfId="0" applyFont="1" applyFill="1" applyBorder="1" applyAlignment="1">
      <alignment horizontal="left" vertical="top" readingOrder="1"/>
    </xf>
    <xf numFmtId="0" fontId="32" fillId="19" borderId="30" xfId="0" applyFont="1" applyFill="1" applyBorder="1" applyAlignment="1">
      <alignment horizontal="left" vertical="top" readingOrder="1"/>
    </xf>
    <xf numFmtId="0" fontId="32" fillId="20" borderId="30" xfId="0" applyFont="1" applyFill="1" applyBorder="1" applyAlignment="1">
      <alignment horizontal="left" vertical="top" readingOrder="1"/>
    </xf>
    <xf numFmtId="0" fontId="32" fillId="19" borderId="34" xfId="0" applyFont="1" applyFill="1" applyBorder="1" applyAlignment="1">
      <alignment horizontal="left" vertical="top" readingOrder="1"/>
    </xf>
    <xf numFmtId="40" fontId="6" fillId="0" borderId="0" xfId="0" applyNumberFormat="1" applyFont="1" applyAlignment="1">
      <alignment vertical="top"/>
    </xf>
    <xf numFmtId="40" fontId="6" fillId="0" borderId="0" xfId="3" applyNumberFormat="1" applyFont="1" applyFill="1" applyBorder="1" applyAlignment="1">
      <alignment vertical="top"/>
    </xf>
    <xf numFmtId="40" fontId="7" fillId="0" borderId="0" xfId="0" applyNumberFormat="1" applyFont="1" applyAlignment="1">
      <alignment horizontal="center" vertical="top"/>
    </xf>
    <xf numFmtId="40" fontId="25" fillId="0" borderId="0" xfId="0" applyNumberFormat="1" applyFont="1" applyAlignment="1">
      <alignment horizontal="center" vertical="top"/>
    </xf>
    <xf numFmtId="40" fontId="6" fillId="0" borderId="0" xfId="0" applyNumberFormat="1" applyFont="1" applyAlignment="1">
      <alignment horizontal="center" vertical="top"/>
    </xf>
    <xf numFmtId="38" fontId="6" fillId="0" borderId="0" xfId="0" applyNumberFormat="1" applyFont="1" applyAlignment="1">
      <alignment horizontal="center" vertical="top"/>
    </xf>
    <xf numFmtId="188" fontId="25" fillId="27" borderId="0" xfId="0" applyNumberFormat="1" applyFont="1" applyFill="1" applyAlignment="1">
      <alignment horizontal="center" vertical="top"/>
    </xf>
    <xf numFmtId="0" fontId="11" fillId="0" borderId="0" xfId="0" applyFont="1"/>
    <xf numFmtId="188" fontId="6" fillId="0" borderId="0" xfId="3" applyNumberFormat="1" applyFont="1" applyBorder="1" applyAlignment="1">
      <alignment horizontal="right"/>
    </xf>
    <xf numFmtId="188" fontId="7" fillId="0" borderId="0" xfId="3" applyNumberFormat="1" applyFont="1" applyBorder="1" applyAlignment="1">
      <alignment horizontal="right"/>
    </xf>
    <xf numFmtId="188" fontId="7" fillId="0" borderId="0" xfId="3" applyNumberFormat="1" applyFont="1" applyAlignment="1">
      <alignment horizontal="right"/>
    </xf>
    <xf numFmtId="188" fontId="7" fillId="0" borderId="0" xfId="3" applyNumberFormat="1" applyFont="1" applyAlignment="1">
      <alignment horizontal="right" vertical="top" wrapText="1"/>
    </xf>
    <xf numFmtId="0" fontId="13" fillId="0" borderId="0" xfId="0" applyFont="1" applyAlignment="1">
      <alignment horizontal="right"/>
    </xf>
    <xf numFmtId="188" fontId="7" fillId="0" borderId="0" xfId="0" applyNumberFormat="1" applyFont="1" applyAlignment="1">
      <alignment horizontal="right"/>
    </xf>
    <xf numFmtId="188" fontId="7" fillId="0" borderId="0" xfId="0" applyNumberFormat="1" applyFont="1" applyAlignment="1">
      <alignment horizontal="right" vertical="top"/>
    </xf>
    <xf numFmtId="188" fontId="6" fillId="0" borderId="0" xfId="3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88" fontId="7" fillId="0" borderId="35" xfId="3" applyNumberFormat="1" applyFont="1" applyFill="1" applyBorder="1" applyAlignment="1">
      <alignment horizontal="right"/>
    </xf>
    <xf numFmtId="188" fontId="7" fillId="0" borderId="0" xfId="3" applyNumberFormat="1" applyFont="1" applyFill="1" applyBorder="1" applyAlignment="1">
      <alignment horizontal="right"/>
    </xf>
    <xf numFmtId="188" fontId="20" fillId="5" borderId="0" xfId="0" applyNumberFormat="1" applyFont="1" applyFill="1" applyAlignment="1">
      <alignment horizontal="right"/>
    </xf>
    <xf numFmtId="188" fontId="25" fillId="15" borderId="0" xfId="0" applyNumberFormat="1" applyFont="1" applyFill="1" applyAlignment="1">
      <alignment horizontal="right" vertical="top"/>
    </xf>
    <xf numFmtId="0" fontId="15" fillId="0" borderId="0" xfId="0" applyFont="1" applyAlignment="1">
      <alignment horizontal="right" vertical="top"/>
    </xf>
    <xf numFmtId="0" fontId="15" fillId="0" borderId="0" xfId="0" applyFont="1" applyAlignment="1">
      <alignment horizontal="right"/>
    </xf>
    <xf numFmtId="0" fontId="18" fillId="0" borderId="0" xfId="1" applyFont="1" applyAlignment="1">
      <alignment horizontal="right"/>
    </xf>
    <xf numFmtId="0" fontId="27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right" vertical="top" wrapText="1"/>
    </xf>
    <xf numFmtId="0" fontId="7" fillId="15" borderId="0" xfId="0" applyFont="1" applyFill="1" applyAlignment="1">
      <alignment horizontal="center" vertical="center"/>
    </xf>
    <xf numFmtId="40" fontId="7" fillId="15" borderId="0" xfId="0" applyNumberFormat="1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left" vertical="top"/>
    </xf>
    <xf numFmtId="49" fontId="29" fillId="0" borderId="0" xfId="0" applyNumberFormat="1" applyFont="1" applyAlignment="1">
      <alignment horizontal="right"/>
    </xf>
    <xf numFmtId="49" fontId="6" fillId="0" borderId="0" xfId="0" applyNumberFormat="1" applyFont="1"/>
    <xf numFmtId="49" fontId="6" fillId="0" borderId="0" xfId="0" applyNumberFormat="1" applyFont="1" applyAlignment="1">
      <alignment vertical="top" wrapText="1"/>
    </xf>
    <xf numFmtId="49" fontId="13" fillId="0" borderId="0" xfId="0" applyNumberFormat="1" applyFont="1"/>
    <xf numFmtId="49" fontId="15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0" fontId="7" fillId="25" borderId="22" xfId="0" applyFont="1" applyFill="1" applyBorder="1" applyAlignment="1">
      <alignment horizontal="center" vertical="center" wrapText="1"/>
    </xf>
    <xf numFmtId="49" fontId="15" fillId="0" borderId="0" xfId="0" applyNumberFormat="1" applyFont="1"/>
    <xf numFmtId="0" fontId="15" fillId="0" borderId="2" xfId="0" applyFont="1" applyBorder="1" applyAlignment="1">
      <alignment horizontal="left" indent="1"/>
    </xf>
    <xf numFmtId="0" fontId="6" fillId="0" borderId="2" xfId="0" applyFont="1" applyBorder="1" applyAlignment="1">
      <alignment horizontal="left" vertical="top" wrapText="1" indent="1"/>
    </xf>
    <xf numFmtId="49" fontId="7" fillId="0" borderId="0" xfId="0" applyNumberFormat="1" applyFont="1"/>
    <xf numFmtId="0" fontId="18" fillId="0" borderId="1" xfId="6" applyFont="1" applyBorder="1" applyAlignment="1">
      <alignment vertical="top"/>
    </xf>
    <xf numFmtId="40" fontId="15" fillId="0" borderId="0" xfId="0" applyNumberFormat="1" applyFont="1"/>
    <xf numFmtId="0" fontId="10" fillId="15" borderId="0" xfId="0" applyFont="1" applyFill="1" applyAlignment="1">
      <alignment horizontal="center" vertical="top"/>
    </xf>
    <xf numFmtId="40" fontId="6" fillId="16" borderId="0" xfId="0" applyNumberFormat="1" applyFont="1" applyFill="1" applyAlignment="1">
      <alignment vertical="top"/>
    </xf>
    <xf numFmtId="0" fontId="15" fillId="0" borderId="0" xfId="0" applyFont="1" applyAlignment="1">
      <alignment horizontal="center" vertical="top"/>
    </xf>
    <xf numFmtId="0" fontId="15" fillId="0" borderId="1" xfId="6" applyFont="1" applyBorder="1" applyAlignment="1">
      <alignment horizontal="center" vertical="top"/>
    </xf>
    <xf numFmtId="0" fontId="15" fillId="0" borderId="1" xfId="6" applyFont="1" applyBorder="1" applyAlignment="1">
      <alignment vertical="top"/>
    </xf>
    <xf numFmtId="0" fontId="14" fillId="3" borderId="25" xfId="0" applyFont="1" applyFill="1" applyBorder="1" applyAlignment="1">
      <alignment horizontal="centerContinuous"/>
    </xf>
    <xf numFmtId="188" fontId="12" fillId="0" borderId="35" xfId="3" applyNumberFormat="1" applyFont="1" applyFill="1" applyBorder="1" applyAlignment="1">
      <alignment horizontal="right"/>
    </xf>
    <xf numFmtId="0" fontId="11" fillId="0" borderId="0" xfId="0" applyFont="1" applyAlignment="1">
      <alignment horizontal="center" vertical="top"/>
    </xf>
    <xf numFmtId="188" fontId="7" fillId="0" borderId="0" xfId="3" applyNumberFormat="1" applyFont="1" applyAlignment="1">
      <alignment horizontal="right" vertical="top"/>
    </xf>
    <xf numFmtId="0" fontId="21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7" fillId="17" borderId="0" xfId="0" applyFont="1" applyFill="1" applyAlignment="1">
      <alignment vertical="top" wrapText="1"/>
    </xf>
    <xf numFmtId="0" fontId="7" fillId="17" borderId="0" xfId="0" applyFont="1" applyFill="1" applyAlignment="1">
      <alignment horizontal="center"/>
    </xf>
    <xf numFmtId="0" fontId="6" fillId="7" borderId="0" xfId="0" applyFont="1" applyFill="1"/>
    <xf numFmtId="0" fontId="18" fillId="0" borderId="0" xfId="6" applyFont="1" applyAlignment="1">
      <alignment vertical="top"/>
    </xf>
    <xf numFmtId="188" fontId="6" fillId="0" borderId="0" xfId="3" applyNumberFormat="1" applyFont="1" applyBorder="1"/>
    <xf numFmtId="188" fontId="7" fillId="27" borderId="0" xfId="0" applyNumberFormat="1" applyFont="1" applyFill="1" applyAlignment="1">
      <alignment horizontal="right" vertical="top"/>
    </xf>
    <xf numFmtId="188" fontId="10" fillId="14" borderId="35" xfId="0" applyNumberFormat="1" applyFont="1" applyFill="1" applyBorder="1"/>
    <xf numFmtId="188" fontId="6" fillId="15" borderId="36" xfId="3" applyNumberFormat="1" applyFont="1" applyFill="1" applyBorder="1"/>
    <xf numFmtId="188" fontId="7" fillId="0" borderId="41" xfId="0" applyNumberFormat="1" applyFont="1" applyBorder="1"/>
    <xf numFmtId="188" fontId="7" fillId="0" borderId="41" xfId="0" applyNumberFormat="1" applyFont="1" applyBorder="1" applyAlignment="1">
      <alignment horizontal="center"/>
    </xf>
    <xf numFmtId="188" fontId="7" fillId="0" borderId="44" xfId="0" applyNumberFormat="1" applyFont="1" applyBorder="1"/>
    <xf numFmtId="188" fontId="7" fillId="24" borderId="2" xfId="0" applyNumberFormat="1" applyFont="1" applyFill="1" applyBorder="1"/>
    <xf numFmtId="188" fontId="7" fillId="25" borderId="2" xfId="0" applyNumberFormat="1" applyFont="1" applyFill="1" applyBorder="1"/>
    <xf numFmtId="188" fontId="7" fillId="15" borderId="2" xfId="0" applyNumberFormat="1" applyFont="1" applyFill="1" applyBorder="1"/>
    <xf numFmtId="188" fontId="7" fillId="11" borderId="2" xfId="0" applyNumberFormat="1" applyFont="1" applyFill="1" applyBorder="1"/>
    <xf numFmtId="188" fontId="7" fillId="0" borderId="2" xfId="0" applyNumberFormat="1" applyFont="1" applyBorder="1"/>
    <xf numFmtId="188" fontId="15" fillId="22" borderId="2" xfId="3" applyNumberFormat="1" applyFont="1" applyFill="1" applyBorder="1" applyAlignment="1">
      <alignment vertical="center"/>
    </xf>
    <xf numFmtId="188" fontId="15" fillId="24" borderId="2" xfId="0" applyNumberFormat="1" applyFont="1" applyFill="1" applyBorder="1"/>
    <xf numFmtId="188" fontId="15" fillId="25" borderId="2" xfId="0" applyNumberFormat="1" applyFont="1" applyFill="1" applyBorder="1"/>
    <xf numFmtId="188" fontId="15" fillId="25" borderId="2" xfId="3" applyNumberFormat="1" applyFont="1" applyFill="1" applyBorder="1" applyAlignment="1"/>
    <xf numFmtId="188" fontId="15" fillId="11" borderId="2" xfId="3" applyNumberFormat="1" applyFont="1" applyFill="1" applyBorder="1" applyAlignment="1"/>
    <xf numFmtId="188" fontId="15" fillId="0" borderId="2" xfId="0" applyNumberFormat="1" applyFont="1" applyBorder="1"/>
    <xf numFmtId="188" fontId="6" fillId="26" borderId="0" xfId="0" applyNumberFormat="1" applyFont="1" applyFill="1"/>
    <xf numFmtId="188" fontId="6" fillId="0" borderId="2" xfId="0" applyNumberFormat="1" applyFont="1" applyBorder="1"/>
    <xf numFmtId="188" fontId="18" fillId="0" borderId="2" xfId="5" applyNumberFormat="1" applyFont="1" applyBorder="1"/>
    <xf numFmtId="188" fontId="18" fillId="0" borderId="2" xfId="3" applyNumberFormat="1" applyFont="1" applyFill="1" applyBorder="1" applyAlignment="1"/>
    <xf numFmtId="188" fontId="18" fillId="15" borderId="2" xfId="3" applyNumberFormat="1" applyFont="1" applyFill="1" applyBorder="1" applyAlignment="1"/>
    <xf numFmtId="188" fontId="17" fillId="15" borderId="2" xfId="3" applyNumberFormat="1" applyFont="1" applyFill="1" applyBorder="1" applyAlignment="1">
      <alignment vertical="center"/>
    </xf>
    <xf numFmtId="188" fontId="6" fillId="0" borderId="2" xfId="3" applyNumberFormat="1" applyFont="1" applyBorder="1"/>
    <xf numFmtId="188" fontId="7" fillId="0" borderId="2" xfId="3" applyNumberFormat="1" applyFont="1" applyBorder="1"/>
    <xf numFmtId="188" fontId="6" fillId="15" borderId="2" xfId="0" applyNumberFormat="1" applyFont="1" applyFill="1" applyBorder="1"/>
    <xf numFmtId="188" fontId="7" fillId="14" borderId="2" xfId="3" applyNumberFormat="1" applyFont="1" applyFill="1" applyBorder="1"/>
    <xf numFmtId="188" fontId="6" fillId="0" borderId="2" xfId="3" applyNumberFormat="1" applyFont="1" applyBorder="1" applyAlignment="1">
      <alignment vertical="top"/>
    </xf>
    <xf numFmtId="188" fontId="6" fillId="0" borderId="2" xfId="0" applyNumberFormat="1" applyFont="1" applyBorder="1" applyAlignment="1">
      <alignment vertical="top"/>
    </xf>
    <xf numFmtId="188" fontId="6" fillId="0" borderId="2" xfId="3" applyNumberFormat="1" applyFont="1" applyFill="1" applyBorder="1" applyAlignment="1">
      <alignment vertical="top"/>
    </xf>
    <xf numFmtId="188" fontId="6" fillId="15" borderId="2" xfId="3" applyNumberFormat="1" applyFont="1" applyFill="1" applyBorder="1" applyAlignment="1"/>
    <xf numFmtId="188" fontId="6" fillId="0" borderId="2" xfId="3" applyNumberFormat="1" applyFont="1" applyFill="1" applyBorder="1" applyAlignment="1"/>
    <xf numFmtId="188" fontId="7" fillId="15" borderId="2" xfId="3" applyNumberFormat="1" applyFont="1" applyFill="1" applyBorder="1" applyAlignment="1"/>
    <xf numFmtId="0" fontId="18" fillId="12" borderId="29" xfId="8" applyFont="1" applyFill="1" applyBorder="1" applyAlignment="1">
      <alignment horizontal="center"/>
    </xf>
    <xf numFmtId="0" fontId="18" fillId="0" borderId="1" xfId="8" applyFont="1" applyBorder="1"/>
    <xf numFmtId="0" fontId="18" fillId="0" borderId="1" xfId="8" applyFont="1" applyBorder="1" applyAlignment="1">
      <alignment horizontal="right"/>
    </xf>
    <xf numFmtId="22" fontId="18" fillId="0" borderId="1" xfId="8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188" fontId="6" fillId="0" borderId="0" xfId="0" applyNumberFormat="1" applyFont="1" applyAlignment="1">
      <alignment vertical="top"/>
    </xf>
    <xf numFmtId="49" fontId="18" fillId="0" borderId="0" xfId="6" applyNumberFormat="1" applyFont="1" applyAlignment="1">
      <alignment horizontal="center" vertical="top"/>
    </xf>
    <xf numFmtId="189" fontId="7" fillId="0" borderId="41" xfId="3" applyNumberFormat="1" applyFont="1" applyBorder="1" applyAlignment="1">
      <alignment horizontal="right"/>
    </xf>
    <xf numFmtId="0" fontId="6" fillId="7" borderId="15" xfId="0" applyFont="1" applyFill="1" applyBorder="1" applyAlignment="1">
      <alignment horizontal="center"/>
    </xf>
    <xf numFmtId="188" fontId="6" fillId="7" borderId="16" xfId="0" applyNumberFormat="1" applyFont="1" applyFill="1" applyBorder="1"/>
    <xf numFmtId="187" fontId="6" fillId="0" borderId="0" xfId="0" applyNumberFormat="1" applyFont="1"/>
    <xf numFmtId="188" fontId="6" fillId="0" borderId="0" xfId="0" applyNumberFormat="1" applyFont="1" applyAlignment="1">
      <alignment vertical="center" wrapText="1"/>
    </xf>
    <xf numFmtId="43" fontId="6" fillId="0" borderId="0" xfId="3" applyFont="1" applyFill="1"/>
    <xf numFmtId="0" fontId="4" fillId="0" borderId="0" xfId="0" applyFont="1"/>
    <xf numFmtId="0" fontId="5" fillId="0" borderId="0" xfId="0" applyFont="1"/>
    <xf numFmtId="193" fontId="6" fillId="0" borderId="0" xfId="0" applyNumberFormat="1" applyFont="1"/>
    <xf numFmtId="191" fontId="6" fillId="0" borderId="0" xfId="0" applyNumberFormat="1" applyFont="1"/>
    <xf numFmtId="194" fontId="6" fillId="0" borderId="0" xfId="3" applyNumberFormat="1" applyFont="1" applyFill="1"/>
    <xf numFmtId="188" fontId="15" fillId="0" borderId="0" xfId="0" applyNumberFormat="1" applyFont="1"/>
    <xf numFmtId="49" fontId="15" fillId="0" borderId="0" xfId="0" applyNumberFormat="1" applyFont="1" applyAlignment="1">
      <alignment horizontal="center"/>
    </xf>
    <xf numFmtId="49" fontId="10" fillId="24" borderId="0" xfId="0" applyNumberFormat="1" applyFont="1" applyFill="1" applyAlignment="1">
      <alignment horizontal="center"/>
    </xf>
    <xf numFmtId="0" fontId="10" fillId="24" borderId="0" xfId="0" applyFont="1" applyFill="1" applyAlignment="1">
      <alignment horizontal="center"/>
    </xf>
    <xf numFmtId="40" fontId="10" fillId="24" borderId="0" xfId="0" applyNumberFormat="1" applyFont="1" applyFill="1" applyAlignment="1">
      <alignment horizontal="center"/>
    </xf>
    <xf numFmtId="0" fontId="6" fillId="0" borderId="0" xfId="11" applyFont="1" applyAlignment="1">
      <alignment horizontal="center"/>
    </xf>
    <xf numFmtId="0" fontId="6" fillId="0" borderId="0" xfId="11" applyFont="1"/>
    <xf numFmtId="40" fontId="6" fillId="0" borderId="0" xfId="11" applyNumberFormat="1" applyFont="1" applyAlignment="1">
      <alignment horizontal="center" vertical="center" wrapText="1"/>
    </xf>
    <xf numFmtId="40" fontId="6" fillId="0" borderId="0" xfId="11" applyNumberFormat="1" applyFont="1"/>
    <xf numFmtId="0" fontId="7" fillId="0" borderId="0" xfId="11" applyFont="1" applyAlignment="1">
      <alignment horizontal="center"/>
    </xf>
    <xf numFmtId="0" fontId="7" fillId="0" borderId="0" xfId="11" applyFont="1"/>
    <xf numFmtId="40" fontId="7" fillId="24" borderId="0" xfId="11" applyNumberFormat="1" applyFont="1" applyFill="1"/>
    <xf numFmtId="0" fontId="44" fillId="0" borderId="0" xfId="11" applyFont="1" applyAlignment="1">
      <alignment horizontal="center"/>
    </xf>
    <xf numFmtId="0" fontId="7" fillId="0" borderId="14" xfId="0" applyFont="1" applyBorder="1" applyAlignment="1">
      <alignment horizontal="center"/>
    </xf>
    <xf numFmtId="0" fontId="14" fillId="17" borderId="0" xfId="0" applyFont="1" applyFill="1" applyAlignment="1">
      <alignment horizontal="center" vertical="center"/>
    </xf>
    <xf numFmtId="189" fontId="6" fillId="29" borderId="0" xfId="0" applyNumberFormat="1" applyFont="1" applyFill="1"/>
    <xf numFmtId="189" fontId="6" fillId="29" borderId="0" xfId="3" applyNumberFormat="1" applyFont="1" applyFill="1" applyBorder="1" applyAlignment="1"/>
    <xf numFmtId="195" fontId="6" fillId="29" borderId="0" xfId="0" applyNumberFormat="1" applyFont="1" applyFill="1"/>
    <xf numFmtId="195" fontId="7" fillId="0" borderId="42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left" vertical="top"/>
    </xf>
    <xf numFmtId="195" fontId="7" fillId="0" borderId="43" xfId="0" applyNumberFormat="1" applyFont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6" fillId="0" borderId="19" xfId="0" applyFont="1" applyBorder="1" applyAlignment="1">
      <alignment horizontal="center"/>
    </xf>
    <xf numFmtId="190" fontId="46" fillId="0" borderId="0" xfId="0" applyNumberFormat="1" applyFont="1" applyAlignment="1">
      <alignment horizontal="center"/>
    </xf>
    <xf numFmtId="43" fontId="46" fillId="0" borderId="0" xfId="3" applyFont="1" applyFill="1" applyAlignment="1">
      <alignment horizontal="center"/>
    </xf>
    <xf numFmtId="0" fontId="43" fillId="0" borderId="0" xfId="0" applyFont="1" applyAlignment="1">
      <alignment horizontal="center"/>
    </xf>
    <xf numFmtId="188" fontId="6" fillId="0" borderId="0" xfId="3" applyNumberFormat="1" applyFont="1" applyBorder="1" applyAlignment="1">
      <alignment horizontal="center"/>
    </xf>
    <xf numFmtId="195" fontId="6" fillId="0" borderId="0" xfId="0" applyNumberFormat="1" applyFont="1" applyAlignment="1">
      <alignment horizontal="center"/>
    </xf>
    <xf numFmtId="188" fontId="6" fillId="0" borderId="0" xfId="11" applyNumberFormat="1" applyFont="1"/>
    <xf numFmtId="0" fontId="6" fillId="0" borderId="0" xfId="3" applyNumberFormat="1" applyFont="1" applyAlignment="1">
      <alignment horizontal="right"/>
    </xf>
    <xf numFmtId="49" fontId="6" fillId="0" borderId="0" xfId="0" applyNumberFormat="1" applyFont="1" applyAlignment="1">
      <alignment horizontal="center"/>
    </xf>
    <xf numFmtId="40" fontId="7" fillId="0" borderId="0" xfId="11" applyNumberFormat="1" applyFont="1"/>
    <xf numFmtId="0" fontId="6" fillId="0" borderId="45" xfId="0" applyFont="1" applyBorder="1" applyAlignment="1">
      <alignment horizontal="left"/>
    </xf>
    <xf numFmtId="188" fontId="6" fillId="0" borderId="46" xfId="3" applyNumberFormat="1" applyFont="1" applyFill="1" applyBorder="1"/>
    <xf numFmtId="0" fontId="6" fillId="0" borderId="45" xfId="0" applyFont="1" applyBorder="1"/>
    <xf numFmtId="188" fontId="6" fillId="15" borderId="45" xfId="3" applyNumberFormat="1" applyFont="1" applyFill="1" applyBorder="1" applyAlignment="1"/>
    <xf numFmtId="188" fontId="6" fillId="0" borderId="45" xfId="0" applyNumberFormat="1" applyFont="1" applyBorder="1"/>
    <xf numFmtId="188" fontId="6" fillId="0" borderId="45" xfId="3" applyNumberFormat="1" applyFont="1" applyFill="1" applyBorder="1" applyAlignment="1"/>
    <xf numFmtId="0" fontId="12" fillId="0" borderId="45" xfId="0" applyFont="1" applyBorder="1"/>
    <xf numFmtId="49" fontId="6" fillId="0" borderId="0" xfId="0" applyNumberFormat="1" applyFont="1" applyAlignment="1">
      <alignment horizontal="center" vertical="top"/>
    </xf>
    <xf numFmtId="49" fontId="15" fillId="0" borderId="0" xfId="0" applyNumberFormat="1" applyFont="1" applyAlignment="1">
      <alignment horizontal="center" vertical="top" wrapText="1"/>
    </xf>
    <xf numFmtId="189" fontId="6" fillId="0" borderId="0" xfId="3" applyNumberFormat="1" applyFont="1" applyFill="1"/>
    <xf numFmtId="188" fontId="6" fillId="0" borderId="0" xfId="3" applyNumberFormat="1" applyFont="1" applyFill="1"/>
    <xf numFmtId="189" fontId="7" fillId="0" borderId="0" xfId="3" applyNumberFormat="1" applyFont="1" applyFill="1"/>
    <xf numFmtId="0" fontId="6" fillId="0" borderId="0" xfId="0" applyFont="1" applyAlignment="1">
      <alignment horizontal="center" vertical="center"/>
    </xf>
    <xf numFmtId="43" fontId="6" fillId="0" borderId="0" xfId="0" applyNumberFormat="1" applyFont="1" applyAlignment="1">
      <alignment horizontal="center" vertical="center"/>
    </xf>
    <xf numFmtId="192" fontId="6" fillId="0" borderId="0" xfId="3" applyNumberFormat="1" applyFont="1" applyFill="1"/>
    <xf numFmtId="192" fontId="10" fillId="0" borderId="0" xfId="3" applyNumberFormat="1" applyFont="1" applyFill="1"/>
    <xf numFmtId="0" fontId="24" fillId="0" borderId="48" xfId="8" applyFont="1" applyBorder="1"/>
    <xf numFmtId="0" fontId="24" fillId="0" borderId="48" xfId="8" applyFont="1" applyBorder="1" applyAlignment="1">
      <alignment horizontal="right"/>
    </xf>
    <xf numFmtId="1" fontId="24" fillId="0" borderId="48" xfId="8" applyNumberFormat="1" applyFont="1" applyBorder="1" applyAlignment="1">
      <alignment horizontal="right"/>
    </xf>
    <xf numFmtId="0" fontId="12" fillId="0" borderId="49" xfId="0" applyFont="1" applyBorder="1"/>
    <xf numFmtId="0" fontId="24" fillId="28" borderId="48" xfId="8" applyFont="1" applyFill="1" applyBorder="1"/>
    <xf numFmtId="0" fontId="24" fillId="28" borderId="48" xfId="8" applyFont="1" applyFill="1" applyBorder="1" applyAlignment="1">
      <alignment horizontal="right"/>
    </xf>
    <xf numFmtId="1" fontId="24" fillId="28" borderId="48" xfId="8" applyNumberFormat="1" applyFont="1" applyFill="1" applyBorder="1" applyAlignment="1">
      <alignment horizontal="right"/>
    </xf>
    <xf numFmtId="0" fontId="12" fillId="28" borderId="49" xfId="0" applyFont="1" applyFill="1" applyBorder="1"/>
    <xf numFmtId="0" fontId="11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14" borderId="2" xfId="0" applyFont="1" applyFill="1" applyBorder="1" applyAlignment="1">
      <alignment horizontal="center"/>
    </xf>
    <xf numFmtId="188" fontId="6" fillId="0" borderId="0" xfId="11" applyNumberFormat="1" applyFont="1" applyAlignment="1">
      <alignment horizontal="center" vertical="center" wrapText="1"/>
    </xf>
    <xf numFmtId="188" fontId="7" fillId="0" borderId="0" xfId="11" applyNumberFormat="1" applyFont="1"/>
    <xf numFmtId="188" fontId="6" fillId="0" borderId="0" xfId="11" applyNumberFormat="1" applyFont="1" applyAlignment="1">
      <alignment horizontal="center"/>
    </xf>
    <xf numFmtId="40" fontId="7" fillId="25" borderId="0" xfId="11" applyNumberFormat="1" applyFont="1" applyFill="1"/>
    <xf numFmtId="49" fontId="6" fillId="0" borderId="0" xfId="11" applyNumberFormat="1" applyFont="1" applyAlignment="1">
      <alignment horizontal="center"/>
    </xf>
    <xf numFmtId="49" fontId="44" fillId="0" borderId="0" xfId="11" applyNumberFormat="1" applyFont="1" applyAlignment="1">
      <alignment horizontal="center"/>
    </xf>
    <xf numFmtId="49" fontId="42" fillId="17" borderId="0" xfId="0" applyNumberFormat="1" applyFont="1" applyFill="1" applyAlignment="1">
      <alignment horizontal="center"/>
    </xf>
    <xf numFmtId="0" fontId="5" fillId="1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0" fillId="0" borderId="4" xfId="0" applyFont="1" applyBorder="1"/>
    <xf numFmtId="0" fontId="40" fillId="0" borderId="0" xfId="0" applyFont="1"/>
    <xf numFmtId="0" fontId="4" fillId="0" borderId="0" xfId="0" applyFont="1" applyAlignment="1">
      <alignment horizontal="center" vertical="center" wrapText="1"/>
    </xf>
    <xf numFmtId="0" fontId="11" fillId="7" borderId="0" xfId="0" applyFont="1" applyFill="1" applyAlignment="1">
      <alignment horizontal="center" vertical="center"/>
    </xf>
    <xf numFmtId="190" fontId="6" fillId="0" borderId="0" xfId="0" applyNumberFormat="1" applyFont="1" applyAlignment="1">
      <alignment horizontal="center"/>
    </xf>
    <xf numFmtId="190" fontId="48" fillId="0" borderId="0" xfId="0" applyNumberFormat="1" applyFont="1" applyAlignment="1">
      <alignment horizontal="center"/>
    </xf>
    <xf numFmtId="0" fontId="51" fillId="0" borderId="0" xfId="3" applyNumberFormat="1" applyFont="1" applyFill="1" applyBorder="1" applyAlignment="1">
      <alignment horizontal="center" vertical="center"/>
    </xf>
    <xf numFmtId="0" fontId="11" fillId="30" borderId="0" xfId="0" applyFont="1" applyFill="1" applyAlignment="1">
      <alignment horizontal="center" vertical="center" wrapText="1"/>
    </xf>
    <xf numFmtId="43" fontId="11" fillId="3" borderId="0" xfId="3" applyFont="1" applyFill="1" applyBorder="1" applyAlignment="1">
      <alignment horizontal="center" vertical="center" wrapText="1"/>
    </xf>
    <xf numFmtId="10" fontId="13" fillId="0" borderId="0" xfId="16" applyNumberFormat="1" applyFont="1"/>
    <xf numFmtId="49" fontId="52" fillId="0" borderId="0" xfId="3" applyNumberFormat="1" applyFont="1" applyBorder="1" applyAlignment="1">
      <alignment horizontal="center" vertical="center" wrapText="1"/>
    </xf>
    <xf numFmtId="188" fontId="7" fillId="17" borderId="0" xfId="0" applyNumberFormat="1" applyFont="1" applyFill="1" applyAlignment="1">
      <alignment vertical="center"/>
    </xf>
    <xf numFmtId="188" fontId="5" fillId="17" borderId="0" xfId="0" applyNumberFormat="1" applyFont="1" applyFill="1" applyAlignment="1">
      <alignment vertical="top" wrapText="1"/>
    </xf>
    <xf numFmtId="188" fontId="5" fillId="17" borderId="0" xfId="0" applyNumberFormat="1" applyFont="1" applyFill="1" applyAlignment="1">
      <alignment vertical="center" wrapText="1"/>
    </xf>
    <xf numFmtId="188" fontId="7" fillId="17" borderId="0" xfId="3" applyNumberFormat="1" applyFont="1" applyFill="1" applyBorder="1" applyAlignment="1">
      <alignment vertical="center" wrapText="1"/>
    </xf>
    <xf numFmtId="188" fontId="6" fillId="3" borderId="0" xfId="3" applyNumberFormat="1" applyFont="1" applyFill="1"/>
    <xf numFmtId="0" fontId="7" fillId="31" borderId="2" xfId="0" applyFont="1" applyFill="1" applyBorder="1" applyAlignment="1">
      <alignment horizontal="center" vertical="center" wrapText="1"/>
    </xf>
    <xf numFmtId="188" fontId="6" fillId="31" borderId="2" xfId="3" applyNumberFormat="1" applyFont="1" applyFill="1" applyBorder="1"/>
    <xf numFmtId="188" fontId="7" fillId="31" borderId="2" xfId="3" applyNumberFormat="1" applyFont="1" applyFill="1" applyBorder="1" applyAlignment="1">
      <alignment vertical="top"/>
    </xf>
    <xf numFmtId="188" fontId="7" fillId="31" borderId="2" xfId="3" applyNumberFormat="1" applyFont="1" applyFill="1" applyBorder="1" applyAlignment="1"/>
    <xf numFmtId="0" fontId="42" fillId="5" borderId="0" xfId="0" applyFont="1" applyFill="1" applyAlignment="1">
      <alignment horizontal="center"/>
    </xf>
    <xf numFmtId="0" fontId="47" fillId="5" borderId="0" xfId="0" applyFont="1" applyFill="1" applyAlignment="1">
      <alignment horizontal="center"/>
    </xf>
    <xf numFmtId="0" fontId="11" fillId="0" borderId="0" xfId="0" applyFont="1" applyAlignment="1">
      <alignment vertical="center" wrapText="1"/>
    </xf>
    <xf numFmtId="0" fontId="56" fillId="0" borderId="0" xfId="0" applyFont="1"/>
    <xf numFmtId="0" fontId="57" fillId="0" borderId="0" xfId="0" applyFont="1" applyAlignment="1">
      <alignment horizontal="centerContinuous"/>
    </xf>
    <xf numFmtId="0" fontId="58" fillId="0" borderId="0" xfId="0" applyFont="1"/>
    <xf numFmtId="0" fontId="59" fillId="0" borderId="0" xfId="0" applyFont="1" applyAlignment="1">
      <alignment horizontal="center"/>
    </xf>
    <xf numFmtId="0" fontId="59" fillId="0" borderId="0" xfId="0" applyFont="1"/>
    <xf numFmtId="0" fontId="60" fillId="0" borderId="0" xfId="17" applyFont="1" applyBorder="1"/>
    <xf numFmtId="0" fontId="61" fillId="0" borderId="0" xfId="0" applyFont="1"/>
    <xf numFmtId="49" fontId="11" fillId="0" borderId="0" xfId="0" applyNumberFormat="1" applyFont="1" applyAlignment="1">
      <alignment horizontal="left"/>
    </xf>
    <xf numFmtId="0" fontId="62" fillId="0" borderId="8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59" fillId="32" borderId="0" xfId="0" applyFont="1" applyFill="1"/>
    <xf numFmtId="0" fontId="59" fillId="32" borderId="0" xfId="0" applyFont="1" applyFill="1" applyAlignment="1">
      <alignment horizontal="center"/>
    </xf>
    <xf numFmtId="0" fontId="60" fillId="32" borderId="0" xfId="17" applyFont="1" applyFill="1" applyBorder="1"/>
    <xf numFmtId="0" fontId="63" fillId="32" borderId="0" xfId="17" applyFont="1" applyFill="1" applyBorder="1"/>
    <xf numFmtId="0" fontId="6" fillId="0" borderId="1" xfId="0" applyFont="1" applyBorder="1" applyAlignment="1">
      <alignment vertical="top"/>
    </xf>
    <xf numFmtId="0" fontId="18" fillId="0" borderId="2" xfId="6" applyFont="1" applyBorder="1" applyAlignment="1">
      <alignment vertical="top"/>
    </xf>
    <xf numFmtId="0" fontId="15" fillId="0" borderId="1" xfId="6" applyFont="1" applyBorder="1" applyAlignment="1">
      <alignment vertical="top" wrapText="1"/>
    </xf>
    <xf numFmtId="0" fontId="18" fillId="0" borderId="0" xfId="6" applyFont="1" applyAlignment="1">
      <alignment horizontal="center" vertical="top"/>
    </xf>
    <xf numFmtId="0" fontId="6" fillId="17" borderId="0" xfId="0" applyFont="1" applyFill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7" fillId="25" borderId="54" xfId="0" applyFont="1" applyFill="1" applyBorder="1" applyAlignment="1">
      <alignment horizontal="center" vertical="center" wrapText="1"/>
    </xf>
    <xf numFmtId="0" fontId="7" fillId="17" borderId="0" xfId="0" applyFont="1" applyFill="1" applyAlignment="1">
      <alignment horizontal="center" vertical="center"/>
    </xf>
    <xf numFmtId="0" fontId="7" fillId="17" borderId="51" xfId="0" applyFont="1" applyFill="1" applyBorder="1" applyAlignment="1">
      <alignment horizontal="center" vertical="center" wrapText="1"/>
    </xf>
    <xf numFmtId="43" fontId="7" fillId="17" borderId="45" xfId="3" applyFont="1" applyFill="1" applyBorder="1" applyAlignment="1">
      <alignment horizontal="center" vertical="center" wrapText="1"/>
    </xf>
    <xf numFmtId="0" fontId="7" fillId="17" borderId="45" xfId="0" applyFont="1" applyFill="1" applyBorder="1" applyAlignment="1">
      <alignment horizontal="center" vertical="center"/>
    </xf>
    <xf numFmtId="43" fontId="7" fillId="14" borderId="45" xfId="3" applyFont="1" applyFill="1" applyBorder="1" applyAlignment="1">
      <alignment horizontal="center" vertical="center" wrapText="1"/>
    </xf>
    <xf numFmtId="0" fontId="7" fillId="14" borderId="45" xfId="0" applyFont="1" applyFill="1" applyBorder="1" applyAlignment="1">
      <alignment horizontal="center" vertical="center"/>
    </xf>
    <xf numFmtId="188" fontId="6" fillId="0" borderId="45" xfId="3" applyNumberFormat="1" applyFont="1" applyFill="1" applyBorder="1"/>
    <xf numFmtId="188" fontId="18" fillId="0" borderId="45" xfId="5" applyNumberFormat="1" applyFont="1" applyBorder="1"/>
    <xf numFmtId="188" fontId="18" fillId="0" borderId="45" xfId="3" applyNumberFormat="1" applyFont="1" applyFill="1" applyBorder="1" applyAlignment="1"/>
    <xf numFmtId="188" fontId="6" fillId="17" borderId="2" xfId="0" applyNumberFormat="1" applyFont="1" applyFill="1" applyBorder="1"/>
    <xf numFmtId="188" fontId="6" fillId="17" borderId="45" xfId="0" applyNumberFormat="1" applyFont="1" applyFill="1" applyBorder="1"/>
    <xf numFmtId="188" fontId="17" fillId="17" borderId="2" xfId="3" applyNumberFormat="1" applyFont="1" applyFill="1" applyBorder="1" applyAlignment="1">
      <alignment vertical="center"/>
    </xf>
    <xf numFmtId="188" fontId="6" fillId="0" borderId="2" xfId="3" applyNumberFormat="1" applyFont="1" applyFill="1" applyBorder="1"/>
    <xf numFmtId="0" fontId="11" fillId="14" borderId="2" xfId="0" applyFont="1" applyFill="1" applyBorder="1"/>
    <xf numFmtId="0" fontId="7" fillId="0" borderId="0" xfId="0" applyFont="1" applyAlignment="1">
      <alignment horizontal="center" vertical="center"/>
    </xf>
    <xf numFmtId="0" fontId="7" fillId="0" borderId="51" xfId="0" applyFont="1" applyBorder="1" applyAlignment="1">
      <alignment horizontal="center" vertical="center" wrapText="1"/>
    </xf>
    <xf numFmtId="188" fontId="18" fillId="0" borderId="45" xfId="1" applyNumberFormat="1" applyFont="1" applyBorder="1"/>
    <xf numFmtId="2" fontId="6" fillId="15" borderId="36" xfId="3" applyNumberFormat="1" applyFont="1" applyFill="1" applyBorder="1"/>
    <xf numFmtId="0" fontId="6" fillId="29" borderId="0" xfId="0" applyFont="1" applyFill="1" applyAlignment="1">
      <alignment vertical="top"/>
    </xf>
    <xf numFmtId="0" fontId="7" fillId="7" borderId="2" xfId="0" applyFont="1" applyFill="1" applyBorder="1" applyAlignment="1">
      <alignment horizontal="center" vertical="center" wrapText="1"/>
    </xf>
    <xf numFmtId="188" fontId="6" fillId="7" borderId="2" xfId="0" applyNumberFormat="1" applyFont="1" applyFill="1" applyBorder="1"/>
    <xf numFmtId="188" fontId="7" fillId="7" borderId="2" xfId="3" applyNumberFormat="1" applyFont="1" applyFill="1" applyBorder="1"/>
    <xf numFmtId="0" fontId="6" fillId="34" borderId="0" xfId="0" applyFont="1" applyFill="1" applyAlignment="1">
      <alignment horizontal="center"/>
    </xf>
    <xf numFmtId="188" fontId="6" fillId="0" borderId="0" xfId="3" applyNumberFormat="1" applyFont="1" applyFill="1" applyBorder="1" applyAlignment="1">
      <alignment horizontal="right"/>
    </xf>
    <xf numFmtId="0" fontId="7" fillId="17" borderId="45" xfId="0" applyFont="1" applyFill="1" applyBorder="1" applyAlignment="1">
      <alignment horizontal="center" vertical="center" wrapText="1"/>
    </xf>
    <xf numFmtId="0" fontId="6" fillId="35" borderId="0" xfId="11" applyFont="1" applyFill="1" applyAlignment="1">
      <alignment horizontal="center"/>
    </xf>
    <xf numFmtId="0" fontId="6" fillId="35" borderId="0" xfId="11" applyFont="1" applyFill="1"/>
    <xf numFmtId="188" fontId="6" fillId="14" borderId="36" xfId="3" applyNumberFormat="1" applyFont="1" applyFill="1" applyBorder="1"/>
    <xf numFmtId="0" fontId="12" fillId="0" borderId="0" xfId="0" applyFont="1" applyAlignment="1">
      <alignment horizontal="left"/>
    </xf>
    <xf numFmtId="40" fontId="15" fillId="3" borderId="0" xfId="0" applyNumberFormat="1" applyFont="1" applyFill="1"/>
    <xf numFmtId="2" fontId="6" fillId="0" borderId="45" xfId="3" applyNumberFormat="1" applyFont="1" applyFill="1" applyBorder="1" applyAlignment="1">
      <alignment vertical="center"/>
    </xf>
    <xf numFmtId="188" fontId="6" fillId="14" borderId="45" xfId="0" applyNumberFormat="1" applyFont="1" applyFill="1" applyBorder="1" applyAlignment="1">
      <alignment vertical="center"/>
    </xf>
    <xf numFmtId="0" fontId="12" fillId="0" borderId="53" xfId="0" applyFont="1" applyBorder="1" applyAlignment="1">
      <alignment horizontal="center"/>
    </xf>
    <xf numFmtId="0" fontId="6" fillId="0" borderId="55" xfId="0" applyFont="1" applyBorder="1" applyAlignment="1">
      <alignment vertical="center"/>
    </xf>
    <xf numFmtId="0" fontId="11" fillId="14" borderId="55" xfId="0" applyFont="1" applyFill="1" applyBorder="1"/>
    <xf numFmtId="0" fontId="12" fillId="14" borderId="53" xfId="0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7" fillId="14" borderId="45" xfId="0" applyFont="1" applyFill="1" applyBorder="1" applyAlignment="1">
      <alignment vertical="center"/>
    </xf>
    <xf numFmtId="0" fontId="18" fillId="0" borderId="45" xfId="1" applyFont="1" applyBorder="1"/>
    <xf numFmtId="0" fontId="10" fillId="15" borderId="36" xfId="0" applyFont="1" applyFill="1" applyBorder="1" applyAlignment="1">
      <alignment horizontal="center"/>
    </xf>
    <xf numFmtId="0" fontId="10" fillId="14" borderId="57" xfId="0" applyFont="1" applyFill="1" applyBorder="1" applyAlignment="1">
      <alignment horizontal="center"/>
    </xf>
    <xf numFmtId="43" fontId="7" fillId="14" borderId="2" xfId="3" applyFont="1" applyFill="1" applyBorder="1" applyAlignment="1">
      <alignment horizontal="center"/>
    </xf>
    <xf numFmtId="0" fontId="7" fillId="14" borderId="0" xfId="0" applyFont="1" applyFill="1"/>
    <xf numFmtId="0" fontId="6" fillId="0" borderId="2" xfId="0" applyFont="1" applyBorder="1" applyAlignment="1">
      <alignment horizontal="left"/>
    </xf>
    <xf numFmtId="0" fontId="7" fillId="15" borderId="0" xfId="0" applyFont="1" applyFill="1"/>
    <xf numFmtId="0" fontId="15" fillId="0" borderId="45" xfId="0" applyFont="1" applyBorder="1" applyAlignment="1">
      <alignment vertical="top"/>
    </xf>
    <xf numFmtId="188" fontId="15" fillId="14" borderId="45" xfId="0" applyNumberFormat="1" applyFont="1" applyFill="1" applyBorder="1" applyAlignment="1">
      <alignment vertical="top"/>
    </xf>
    <xf numFmtId="0" fontId="15" fillId="0" borderId="45" xfId="0" applyFont="1" applyBorder="1"/>
    <xf numFmtId="0" fontId="10" fillId="14" borderId="35" xfId="0" applyFont="1" applyFill="1" applyBorder="1" applyAlignment="1">
      <alignment horizontal="center"/>
    </xf>
    <xf numFmtId="188" fontId="15" fillId="25" borderId="55" xfId="3" applyNumberFormat="1" applyFont="1" applyFill="1" applyBorder="1" applyAlignment="1"/>
    <xf numFmtId="188" fontId="7" fillId="25" borderId="55" xfId="0" applyNumberFormat="1" applyFont="1" applyFill="1" applyBorder="1"/>
    <xf numFmtId="188" fontId="7" fillId="17" borderId="45" xfId="0" applyNumberFormat="1" applyFont="1" applyFill="1" applyBorder="1"/>
    <xf numFmtId="188" fontId="6" fillId="0" borderId="45" xfId="0" applyNumberFormat="1" applyFont="1" applyBorder="1" applyAlignment="1">
      <alignment vertical="center"/>
    </xf>
    <xf numFmtId="0" fontId="7" fillId="0" borderId="45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/>
    </xf>
    <xf numFmtId="0" fontId="6" fillId="0" borderId="45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left" vertical="top"/>
    </xf>
    <xf numFmtId="0" fontId="15" fillId="15" borderId="45" xfId="0" applyFont="1" applyFill="1" applyBorder="1" applyAlignment="1">
      <alignment horizontal="center" vertical="center" wrapText="1"/>
    </xf>
    <xf numFmtId="0" fontId="6" fillId="15" borderId="45" xfId="0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center"/>
    </xf>
    <xf numFmtId="2" fontId="6" fillId="15" borderId="45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vertical="top"/>
    </xf>
    <xf numFmtId="2" fontId="6" fillId="0" borderId="0" xfId="0" applyNumberFormat="1" applyFont="1" applyAlignment="1">
      <alignment vertical="top" wrapText="1"/>
    </xf>
    <xf numFmtId="2" fontId="6" fillId="0" borderId="0" xfId="0" applyNumberFormat="1" applyFont="1"/>
    <xf numFmtId="40" fontId="7" fillId="31" borderId="2" xfId="3" applyNumberFormat="1" applyFont="1" applyFill="1" applyBorder="1" applyAlignment="1">
      <alignment horizontal="center" vertical="center"/>
    </xf>
    <xf numFmtId="2" fontId="6" fillId="14" borderId="45" xfId="3" applyNumberFormat="1" applyFont="1" applyFill="1" applyBorder="1" applyAlignment="1">
      <alignment horizontal="right" vertical="center"/>
    </xf>
    <xf numFmtId="40" fontId="7" fillId="14" borderId="2" xfId="3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7" borderId="0" xfId="0" applyFont="1" applyFill="1" applyAlignment="1">
      <alignment horizontal="center" vertical="center" wrapText="1"/>
    </xf>
    <xf numFmtId="0" fontId="7" fillId="24" borderId="2" xfId="0" applyFont="1" applyFill="1" applyBorder="1" applyAlignment="1">
      <alignment horizontal="center" vertical="center" wrapText="1"/>
    </xf>
    <xf numFmtId="0" fontId="7" fillId="25" borderId="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24" borderId="45" xfId="0" applyFont="1" applyFill="1" applyBorder="1" applyAlignment="1">
      <alignment horizontal="center" vertical="center" wrapText="1"/>
    </xf>
    <xf numFmtId="0" fontId="7" fillId="25" borderId="45" xfId="0" applyFont="1" applyFill="1" applyBorder="1" applyAlignment="1">
      <alignment horizontal="center" vertical="center" wrapText="1"/>
    </xf>
    <xf numFmtId="0" fontId="7" fillId="11" borderId="45" xfId="0" applyFont="1" applyFill="1" applyBorder="1" applyAlignment="1">
      <alignment horizontal="center" vertical="center" wrapText="1"/>
    </xf>
    <xf numFmtId="0" fontId="7" fillId="22" borderId="45" xfId="0" applyFont="1" applyFill="1" applyBorder="1" applyAlignment="1">
      <alignment horizontal="center" vertical="center" wrapText="1"/>
    </xf>
    <xf numFmtId="0" fontId="7" fillId="25" borderId="7" xfId="0" applyFont="1" applyFill="1" applyBorder="1" applyAlignment="1">
      <alignment horizontal="center" vertical="center" wrapText="1"/>
    </xf>
    <xf numFmtId="0" fontId="18" fillId="0" borderId="2" xfId="1" applyFont="1" applyBorder="1"/>
    <xf numFmtId="188" fontId="15" fillId="25" borderId="2" xfId="3" applyNumberFormat="1" applyFont="1" applyFill="1" applyBorder="1"/>
    <xf numFmtId="188" fontId="15" fillId="0" borderId="2" xfId="3" applyNumberFormat="1" applyFont="1" applyBorder="1"/>
    <xf numFmtId="188" fontId="15" fillId="11" borderId="2" xfId="3" applyNumberFormat="1" applyFont="1" applyFill="1" applyBorder="1"/>
    <xf numFmtId="188" fontId="15" fillId="22" borderId="2" xfId="3" applyNumberFormat="1" applyFont="1" applyFill="1" applyBorder="1"/>
    <xf numFmtId="188" fontId="15" fillId="17" borderId="2" xfId="3" applyNumberFormat="1" applyFont="1" applyFill="1" applyBorder="1"/>
    <xf numFmtId="188" fontId="15" fillId="17" borderId="45" xfId="3" applyNumberFormat="1" applyFont="1" applyFill="1" applyBorder="1"/>
    <xf numFmtId="188" fontId="6" fillId="25" borderId="2" xfId="0" applyNumberFormat="1" applyFont="1" applyFill="1" applyBorder="1"/>
    <xf numFmtId="0" fontId="18" fillId="0" borderId="9" xfId="1" applyFont="1" applyBorder="1"/>
    <xf numFmtId="188" fontId="15" fillId="24" borderId="9" xfId="0" applyNumberFormat="1" applyFont="1" applyFill="1" applyBorder="1"/>
    <xf numFmtId="188" fontId="15" fillId="25" borderId="9" xfId="0" applyNumberFormat="1" applyFont="1" applyFill="1" applyBorder="1"/>
    <xf numFmtId="188" fontId="15" fillId="25" borderId="9" xfId="3" applyNumberFormat="1" applyFont="1" applyFill="1" applyBorder="1"/>
    <xf numFmtId="188" fontId="15" fillId="0" borderId="9" xfId="3" applyNumberFormat="1" applyFont="1" applyBorder="1"/>
    <xf numFmtId="188" fontId="15" fillId="11" borderId="9" xfId="3" applyNumberFormat="1" applyFont="1" applyFill="1" applyBorder="1"/>
    <xf numFmtId="188" fontId="15" fillId="0" borderId="9" xfId="0" applyNumberFormat="1" applyFont="1" applyBorder="1"/>
    <xf numFmtId="188" fontId="15" fillId="17" borderId="9" xfId="3" applyNumberFormat="1" applyFont="1" applyFill="1" applyBorder="1"/>
    <xf numFmtId="188" fontId="15" fillId="17" borderId="46" xfId="3" applyNumberFormat="1" applyFont="1" applyFill="1" applyBorder="1"/>
    <xf numFmtId="49" fontId="18" fillId="0" borderId="1" xfId="6" applyNumberFormat="1" applyFont="1" applyBorder="1" applyAlignment="1">
      <alignment horizontal="center" vertical="top"/>
    </xf>
    <xf numFmtId="0" fontId="17" fillId="15" borderId="35" xfId="1" applyFont="1" applyFill="1" applyBorder="1" applyAlignment="1">
      <alignment horizontal="center"/>
    </xf>
    <xf numFmtId="188" fontId="10" fillId="24" borderId="36" xfId="0" applyNumberFormat="1" applyFont="1" applyFill="1" applyBorder="1"/>
    <xf numFmtId="188" fontId="10" fillId="25" borderId="36" xfId="0" applyNumberFormat="1" applyFont="1" applyFill="1" applyBorder="1"/>
    <xf numFmtId="188" fontId="10" fillId="0" borderId="36" xfId="3" applyNumberFormat="1" applyFont="1" applyBorder="1"/>
    <xf numFmtId="188" fontId="10" fillId="11" borderId="36" xfId="3" applyNumberFormat="1" applyFont="1" applyFill="1" applyBorder="1"/>
    <xf numFmtId="188" fontId="10" fillId="0" borderId="36" xfId="0" applyNumberFormat="1" applyFont="1" applyBorder="1"/>
    <xf numFmtId="188" fontId="10" fillId="22" borderId="36" xfId="3" applyNumberFormat="1" applyFont="1" applyFill="1" applyBorder="1"/>
    <xf numFmtId="188" fontId="10" fillId="17" borderId="36" xfId="3" applyNumberFormat="1" applyFont="1" applyFill="1" applyBorder="1"/>
    <xf numFmtId="188" fontId="15" fillId="17" borderId="45" xfId="3" applyNumberFormat="1" applyFont="1" applyFill="1" applyBorder="1" applyAlignment="1"/>
    <xf numFmtId="188" fontId="7" fillId="24" borderId="10" xfId="0" applyNumberFormat="1" applyFont="1" applyFill="1" applyBorder="1" applyAlignment="1">
      <alignment vertical="center"/>
    </xf>
    <xf numFmtId="188" fontId="7" fillId="25" borderId="10" xfId="0" applyNumberFormat="1" applyFont="1" applyFill="1" applyBorder="1" applyAlignment="1">
      <alignment vertical="center"/>
    </xf>
    <xf numFmtId="188" fontId="6" fillId="0" borderId="10" xfId="3" applyNumberFormat="1" applyFont="1" applyBorder="1" applyAlignment="1">
      <alignment vertical="center"/>
    </xf>
    <xf numFmtId="188" fontId="7" fillId="11" borderId="10" xfId="0" applyNumberFormat="1" applyFont="1" applyFill="1" applyBorder="1" applyAlignment="1">
      <alignment vertical="center"/>
    </xf>
    <xf numFmtId="188" fontId="7" fillId="11" borderId="10" xfId="3" applyNumberFormat="1" applyFont="1" applyFill="1" applyBorder="1" applyAlignment="1">
      <alignment vertical="center"/>
    </xf>
    <xf numFmtId="188" fontId="7" fillId="0" borderId="10" xfId="0" applyNumberFormat="1" applyFont="1" applyBorder="1" applyAlignment="1">
      <alignment vertical="center"/>
    </xf>
    <xf numFmtId="188" fontId="7" fillId="22" borderId="10" xfId="0" applyNumberFormat="1" applyFont="1" applyFill="1" applyBorder="1" applyAlignment="1">
      <alignment vertical="center"/>
    </xf>
    <xf numFmtId="188" fontId="7" fillId="17" borderId="45" xfId="3" applyNumberFormat="1" applyFont="1" applyFill="1" applyBorder="1" applyAlignment="1">
      <alignment vertical="center"/>
    </xf>
    <xf numFmtId="188" fontId="7" fillId="25" borderId="54" xfId="0" applyNumberFormat="1" applyFont="1" applyFill="1" applyBorder="1" applyAlignment="1">
      <alignment vertical="center"/>
    </xf>
    <xf numFmtId="43" fontId="6" fillId="0" borderId="45" xfId="3" applyFont="1" applyBorder="1"/>
    <xf numFmtId="40" fontId="6" fillId="0" borderId="0" xfId="0" applyNumberFormat="1" applyFont="1"/>
    <xf numFmtId="0" fontId="18" fillId="0" borderId="48" xfId="6" applyFont="1" applyBorder="1" applyAlignment="1">
      <alignment vertical="top"/>
    </xf>
    <xf numFmtId="43" fontId="48" fillId="0" borderId="0" xfId="3" applyFont="1" applyFill="1" applyAlignment="1">
      <alignment horizontal="center"/>
    </xf>
    <xf numFmtId="43" fontId="6" fillId="0" borderId="0" xfId="3" applyFont="1" applyAlignment="1">
      <alignment horizontal="center"/>
    </xf>
    <xf numFmtId="0" fontId="11" fillId="15" borderId="3" xfId="0" applyFont="1" applyFill="1" applyBorder="1"/>
    <xf numFmtId="0" fontId="11" fillId="0" borderId="22" xfId="0" applyFont="1" applyBorder="1" applyAlignment="1">
      <alignment horizontal="center"/>
    </xf>
    <xf numFmtId="0" fontId="42" fillId="30" borderId="0" xfId="0" applyFont="1" applyFill="1" applyAlignment="1">
      <alignment horizontal="center" vertical="center" wrapText="1"/>
    </xf>
    <xf numFmtId="0" fontId="15" fillId="0" borderId="1" xfId="6" applyFont="1" applyBorder="1" applyAlignment="1">
      <alignment horizontal="left" vertical="top"/>
    </xf>
    <xf numFmtId="0" fontId="15" fillId="0" borderId="1" xfId="0" applyFont="1" applyBorder="1" applyAlignment="1">
      <alignment vertical="top"/>
    </xf>
    <xf numFmtId="0" fontId="15" fillId="0" borderId="48" xfId="6" applyFont="1" applyBorder="1" applyAlignment="1">
      <alignment vertical="top"/>
    </xf>
    <xf numFmtId="0" fontId="15" fillId="0" borderId="48" xfId="6" applyFont="1" applyBorder="1" applyAlignment="1">
      <alignment horizontal="center" vertical="top"/>
    </xf>
    <xf numFmtId="0" fontId="15" fillId="0" borderId="48" xfId="6" applyFont="1" applyBorder="1" applyAlignment="1">
      <alignment horizontal="left" vertical="top"/>
    </xf>
    <xf numFmtId="0" fontId="15" fillId="0" borderId="2" xfId="6" applyFont="1" applyBorder="1" applyAlignment="1">
      <alignment vertical="top"/>
    </xf>
    <xf numFmtId="0" fontId="15" fillId="0" borderId="0" xfId="6" applyFont="1" applyAlignment="1">
      <alignment vertical="top"/>
    </xf>
    <xf numFmtId="0" fontId="15" fillId="0" borderId="0" xfId="6" applyFont="1" applyAlignment="1">
      <alignment horizontal="center" vertical="top"/>
    </xf>
    <xf numFmtId="0" fontId="15" fillId="0" borderId="0" xfId="6" applyFont="1" applyAlignment="1">
      <alignment horizontal="left" vertical="top"/>
    </xf>
    <xf numFmtId="0" fontId="15" fillId="0" borderId="1" xfId="18" applyFont="1" applyBorder="1"/>
    <xf numFmtId="0" fontId="15" fillId="0" borderId="48" xfId="0" applyFont="1" applyBorder="1" applyAlignment="1">
      <alignment horizontal="center" vertical="top"/>
    </xf>
    <xf numFmtId="0" fontId="15" fillId="0" borderId="48" xfId="0" applyFont="1" applyBorder="1" applyAlignment="1">
      <alignment vertical="top"/>
    </xf>
    <xf numFmtId="0" fontId="15" fillId="0" borderId="1" xfId="18" applyFont="1" applyBorder="1" applyAlignment="1">
      <alignment horizontal="center" vertical="top"/>
    </xf>
    <xf numFmtId="0" fontId="15" fillId="0" borderId="1" xfId="18" applyFont="1" applyBorder="1" applyAlignment="1">
      <alignment horizontal="right"/>
    </xf>
    <xf numFmtId="0" fontId="6" fillId="0" borderId="48" xfId="0" applyFont="1" applyBorder="1" applyAlignment="1">
      <alignment vertical="top"/>
    </xf>
    <xf numFmtId="0" fontId="6" fillId="29" borderId="48" xfId="0" applyFont="1" applyFill="1" applyBorder="1" applyAlignment="1">
      <alignment vertical="top"/>
    </xf>
    <xf numFmtId="0" fontId="18" fillId="33" borderId="0" xfId="18" applyFont="1" applyFill="1"/>
    <xf numFmtId="0" fontId="18" fillId="13" borderId="0" xfId="18" applyFont="1" applyFill="1"/>
    <xf numFmtId="0" fontId="6" fillId="13" borderId="0" xfId="0" applyFont="1" applyFill="1" applyAlignment="1">
      <alignment vertical="top"/>
    </xf>
    <xf numFmtId="0" fontId="48" fillId="0" borderId="0" xfId="0" applyFont="1" applyAlignment="1">
      <alignment horizontal="center"/>
    </xf>
    <xf numFmtId="0" fontId="25" fillId="0" borderId="0" xfId="0" applyFont="1"/>
    <xf numFmtId="0" fontId="62" fillId="0" borderId="0" xfId="0" applyFont="1" applyAlignment="1">
      <alignment horizontal="center" vertical="center"/>
    </xf>
    <xf numFmtId="188" fontId="12" fillId="0" borderId="0" xfId="3" applyNumberFormat="1" applyFont="1" applyFill="1" applyBorder="1" applyAlignment="1">
      <alignment horizontal="right"/>
    </xf>
    <xf numFmtId="188" fontId="7" fillId="0" borderId="35" xfId="0" applyNumberFormat="1" applyFont="1" applyBorder="1"/>
    <xf numFmtId="0" fontId="67" fillId="0" borderId="0" xfId="0" applyFont="1" applyAlignment="1">
      <alignment horizontal="center"/>
    </xf>
    <xf numFmtId="0" fontId="68" fillId="0" borderId="0" xfId="0" applyFont="1"/>
    <xf numFmtId="0" fontId="7" fillId="1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43" fontId="7" fillId="14" borderId="0" xfId="3" applyFont="1" applyFill="1" applyBorder="1" applyAlignment="1">
      <alignment horizontal="right" vertical="center" wrapText="1"/>
    </xf>
    <xf numFmtId="188" fontId="6" fillId="0" borderId="0" xfId="0" applyNumberFormat="1" applyFont="1" applyAlignment="1">
      <alignment horizontal="right"/>
    </xf>
    <xf numFmtId="188" fontId="7" fillId="14" borderId="0" xfId="0" applyNumberFormat="1" applyFont="1" applyFill="1" applyAlignment="1">
      <alignment horizontal="right"/>
    </xf>
    <xf numFmtId="188" fontId="6" fillId="14" borderId="0" xfId="3" applyNumberFormat="1" applyFont="1" applyFill="1" applyBorder="1" applyAlignment="1">
      <alignment horizontal="right"/>
    </xf>
    <xf numFmtId="0" fontId="7" fillId="0" borderId="45" xfId="0" applyFont="1" applyBorder="1" applyAlignment="1">
      <alignment horizontal="center"/>
    </xf>
    <xf numFmtId="0" fontId="13" fillId="0" borderId="45" xfId="0" applyFont="1" applyBorder="1"/>
    <xf numFmtId="0" fontId="13" fillId="0" borderId="36" xfId="0" applyFont="1" applyBorder="1"/>
    <xf numFmtId="0" fontId="73" fillId="0" borderId="0" xfId="0" applyFont="1"/>
    <xf numFmtId="0" fontId="6" fillId="0" borderId="45" xfId="0" applyFont="1" applyBorder="1" applyAlignment="1">
      <alignment horizontal="left" vertical="top" wrapText="1" indent="1"/>
    </xf>
    <xf numFmtId="43" fontId="7" fillId="17" borderId="0" xfId="3" applyFont="1" applyFill="1" applyBorder="1" applyAlignment="1">
      <alignment horizontal="center" vertical="center"/>
    </xf>
    <xf numFmtId="0" fontId="6" fillId="0" borderId="45" xfId="0" applyFont="1" applyBorder="1" applyAlignment="1">
      <alignment horizontal="left" indent="1"/>
    </xf>
    <xf numFmtId="0" fontId="6" fillId="0" borderId="2" xfId="0" applyFont="1" applyBorder="1" applyAlignment="1">
      <alignment vertical="top"/>
    </xf>
    <xf numFmtId="49" fontId="15" fillId="0" borderId="1" xfId="6" applyNumberFormat="1" applyFont="1" applyBorder="1" applyAlignment="1">
      <alignment vertical="center"/>
    </xf>
    <xf numFmtId="0" fontId="15" fillId="0" borderId="1" xfId="18" applyFont="1" applyBorder="1" applyAlignment="1">
      <alignment vertical="center"/>
    </xf>
    <xf numFmtId="49" fontId="15" fillId="0" borderId="1" xfId="0" applyNumberFormat="1" applyFont="1" applyBorder="1" applyAlignment="1">
      <alignment vertical="center"/>
    </xf>
    <xf numFmtId="49" fontId="15" fillId="0" borderId="48" xfId="6" applyNumberFormat="1" applyFont="1" applyBorder="1" applyAlignment="1">
      <alignment vertical="center"/>
    </xf>
    <xf numFmtId="49" fontId="15" fillId="0" borderId="0" xfId="6" applyNumberFormat="1" applyFont="1" applyAlignment="1">
      <alignment vertical="center"/>
    </xf>
    <xf numFmtId="49" fontId="15" fillId="0" borderId="2" xfId="6" applyNumberFormat="1" applyFont="1" applyBorder="1" applyAlignment="1">
      <alignment vertical="center"/>
    </xf>
    <xf numFmtId="0" fontId="18" fillId="0" borderId="0" xfId="18" applyFont="1" applyAlignment="1">
      <alignment horizontal="center"/>
    </xf>
    <xf numFmtId="0" fontId="6" fillId="0" borderId="48" xfId="0" applyFont="1" applyBorder="1" applyAlignment="1">
      <alignment horizontal="center" vertical="top"/>
    </xf>
    <xf numFmtId="0" fontId="7" fillId="0" borderId="55" xfId="0" applyFont="1" applyBorder="1" applyAlignment="1">
      <alignment horizontal="center"/>
    </xf>
    <xf numFmtId="0" fontId="45" fillId="0" borderId="0" xfId="0" applyFont="1" applyAlignment="1">
      <alignment horizontal="center"/>
    </xf>
    <xf numFmtId="49" fontId="18" fillId="0" borderId="0" xfId="6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4" fillId="18" borderId="31" xfId="0" applyFont="1" applyFill="1" applyBorder="1" applyAlignment="1">
      <alignment horizontal="center" vertical="top"/>
    </xf>
    <xf numFmtId="0" fontId="30" fillId="18" borderId="31" xfId="0" applyFont="1" applyFill="1" applyBorder="1" applyAlignment="1">
      <alignment horizontal="left" vertical="top" readingOrder="1"/>
    </xf>
    <xf numFmtId="0" fontId="31" fillId="18" borderId="31" xfId="0" applyFont="1" applyFill="1" applyBorder="1" applyAlignment="1">
      <alignment horizontal="left" vertical="top" readingOrder="1"/>
    </xf>
    <xf numFmtId="0" fontId="4" fillId="18" borderId="32" xfId="0" applyFont="1" applyFill="1" applyBorder="1" applyAlignment="1">
      <alignment horizontal="center" vertical="top"/>
    </xf>
    <xf numFmtId="0" fontId="30" fillId="18" borderId="32" xfId="0" applyFont="1" applyFill="1" applyBorder="1" applyAlignment="1">
      <alignment horizontal="left" vertical="top" readingOrder="1"/>
    </xf>
    <xf numFmtId="0" fontId="32" fillId="19" borderId="33" xfId="0" applyFont="1" applyFill="1" applyBorder="1" applyAlignment="1">
      <alignment horizontal="center" vertical="top" readingOrder="1"/>
    </xf>
    <xf numFmtId="0" fontId="32" fillId="20" borderId="34" xfId="0" applyFont="1" applyFill="1" applyBorder="1" applyAlignment="1">
      <alignment horizontal="center" vertical="top" readingOrder="1"/>
    </xf>
    <xf numFmtId="0" fontId="28" fillId="20" borderId="34" xfId="0" applyFont="1" applyFill="1" applyBorder="1" applyAlignment="1">
      <alignment horizontal="center" vertical="top" readingOrder="1"/>
    </xf>
    <xf numFmtId="0" fontId="32" fillId="19" borderId="30" xfId="0" applyFont="1" applyFill="1" applyBorder="1" applyAlignment="1">
      <alignment horizontal="center" vertical="top" readingOrder="1"/>
    </xf>
    <xf numFmtId="0" fontId="32" fillId="20" borderId="30" xfId="0" applyFont="1" applyFill="1" applyBorder="1" applyAlignment="1">
      <alignment horizontal="center" vertical="top" readingOrder="1"/>
    </xf>
    <xf numFmtId="0" fontId="28" fillId="20" borderId="30" xfId="0" applyFont="1" applyFill="1" applyBorder="1" applyAlignment="1">
      <alignment horizontal="center" vertical="top" readingOrder="1"/>
    </xf>
    <xf numFmtId="0" fontId="32" fillId="19" borderId="34" xfId="0" applyFont="1" applyFill="1" applyBorder="1" applyAlignment="1">
      <alignment horizontal="center" vertical="top" readingOrder="1"/>
    </xf>
    <xf numFmtId="0" fontId="28" fillId="19" borderId="34" xfId="0" applyFont="1" applyFill="1" applyBorder="1" applyAlignment="1">
      <alignment horizontal="center" vertical="top" readingOrder="1"/>
    </xf>
    <xf numFmtId="0" fontId="28" fillId="19" borderId="30" xfId="0" applyFont="1" applyFill="1" applyBorder="1" applyAlignment="1">
      <alignment horizontal="center" vertical="top" readingOrder="1"/>
    </xf>
    <xf numFmtId="0" fontId="15" fillId="16" borderId="0" xfId="0" applyFont="1" applyFill="1" applyAlignment="1">
      <alignment horizontal="center" vertical="top"/>
    </xf>
    <xf numFmtId="0" fontId="49" fillId="0" borderId="0" xfId="0" applyFont="1" applyAlignment="1">
      <alignment horizontal="center" vertical="top"/>
    </xf>
    <xf numFmtId="0" fontId="50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readingOrder="1"/>
    </xf>
    <xf numFmtId="40" fontId="15" fillId="0" borderId="0" xfId="0" applyNumberFormat="1" applyFont="1" applyAlignment="1">
      <alignment horizontal="center" vertical="top" readingOrder="1"/>
    </xf>
    <xf numFmtId="43" fontId="11" fillId="0" borderId="0" xfId="3" applyFont="1" applyFill="1" applyBorder="1" applyAlignment="1">
      <alignment horizontal="center"/>
    </xf>
    <xf numFmtId="188" fontId="7" fillId="0" borderId="0" xfId="3" applyNumberFormat="1" applyFont="1" applyFill="1" applyAlignment="1">
      <alignment horizontal="right"/>
    </xf>
    <xf numFmtId="0" fontId="11" fillId="0" borderId="0" xfId="3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63" fillId="0" borderId="0" xfId="17" applyFont="1" applyFill="1" applyBorder="1"/>
    <xf numFmtId="0" fontId="6" fillId="3" borderId="0" xfId="0" applyFont="1" applyFill="1" applyAlignment="1">
      <alignment horizontal="center" vertical="top"/>
    </xf>
    <xf numFmtId="0" fontId="15" fillId="3" borderId="48" xfId="0" applyFont="1" applyFill="1" applyBorder="1" applyAlignment="1">
      <alignment vertical="top"/>
    </xf>
    <xf numFmtId="0" fontId="15" fillId="22" borderId="48" xfId="6" applyFont="1" applyFill="1" applyBorder="1" applyAlignment="1">
      <alignment vertical="top"/>
    </xf>
    <xf numFmtId="49" fontId="15" fillId="0" borderId="1" xfId="6" applyNumberFormat="1" applyFont="1" applyBorder="1" applyAlignment="1">
      <alignment horizontal="center" vertical="top"/>
    </xf>
    <xf numFmtId="49" fontId="15" fillId="0" borderId="1" xfId="18" applyNumberFormat="1" applyFont="1" applyBorder="1" applyAlignment="1">
      <alignment horizontal="center" vertical="top"/>
    </xf>
    <xf numFmtId="49" fontId="15" fillId="0" borderId="48" xfId="6" applyNumberFormat="1" applyFont="1" applyBorder="1" applyAlignment="1">
      <alignment horizontal="center" vertical="top"/>
    </xf>
    <xf numFmtId="49" fontId="15" fillId="0" borderId="48" xfId="0" applyNumberFormat="1" applyFont="1" applyBorder="1" applyAlignment="1">
      <alignment horizontal="center" vertical="top"/>
    </xf>
    <xf numFmtId="49" fontId="15" fillId="0" borderId="0" xfId="6" applyNumberFormat="1" applyFont="1" applyAlignment="1">
      <alignment horizontal="center" vertical="top"/>
    </xf>
    <xf numFmtId="49" fontId="15" fillId="0" borderId="1" xfId="18" applyNumberFormat="1" applyFont="1" applyBorder="1" applyAlignment="1">
      <alignment vertical="center"/>
    </xf>
    <xf numFmtId="49" fontId="15" fillId="0" borderId="48" xfId="0" applyNumberFormat="1" applyFont="1" applyBorder="1" applyAlignment="1">
      <alignment vertical="center"/>
    </xf>
    <xf numFmtId="0" fontId="70" fillId="0" borderId="0" xfId="0" applyFont="1"/>
    <xf numFmtId="188" fontId="6" fillId="0" borderId="45" xfId="3" applyNumberFormat="1" applyFont="1" applyBorder="1" applyAlignment="1">
      <alignment vertical="top"/>
    </xf>
    <xf numFmtId="188" fontId="6" fillId="0" borderId="45" xfId="0" applyNumberFormat="1" applyFont="1" applyBorder="1" applyAlignment="1">
      <alignment vertical="top"/>
    </xf>
    <xf numFmtId="188" fontId="6" fillId="0" borderId="45" xfId="3" applyNumberFormat="1" applyFont="1" applyFill="1" applyBorder="1" applyAlignment="1">
      <alignment vertical="top"/>
    </xf>
    <xf numFmtId="0" fontId="12" fillId="0" borderId="45" xfId="0" applyFont="1" applyBorder="1" applyAlignment="1">
      <alignment vertical="top" wrapText="1"/>
    </xf>
    <xf numFmtId="0" fontId="6" fillId="3" borderId="45" xfId="0" applyFont="1" applyFill="1" applyBorder="1" applyAlignment="1">
      <alignment vertical="top"/>
    </xf>
    <xf numFmtId="0" fontId="38" fillId="0" borderId="0" xfId="0" applyFont="1" applyAlignment="1">
      <alignment horizontal="center" wrapText="1"/>
    </xf>
    <xf numFmtId="0" fontId="7" fillId="31" borderId="0" xfId="0" applyFont="1" applyFill="1" applyAlignment="1">
      <alignment horizontal="center" vertical="center" wrapText="1"/>
    </xf>
    <xf numFmtId="0" fontId="7" fillId="31" borderId="47" xfId="0" applyFont="1" applyFill="1" applyBorder="1" applyAlignment="1">
      <alignment horizontal="center" vertical="center" wrapText="1"/>
    </xf>
    <xf numFmtId="189" fontId="10" fillId="31" borderId="0" xfId="0" applyNumberFormat="1" applyFont="1" applyFill="1" applyAlignment="1">
      <alignment horizontal="center" vertical="center"/>
    </xf>
    <xf numFmtId="0" fontId="10" fillId="31" borderId="0" xfId="0" applyFont="1" applyFill="1" applyAlignment="1">
      <alignment horizontal="center" vertical="center"/>
    </xf>
    <xf numFmtId="0" fontId="11" fillId="31" borderId="0" xfId="0" applyFont="1" applyFill="1" applyAlignment="1">
      <alignment horizontal="centerContinuous"/>
    </xf>
    <xf numFmtId="0" fontId="44" fillId="0" borderId="0" xfId="11" applyFont="1" applyAlignment="1">
      <alignment horizontal="center" vertical="center" wrapText="1"/>
    </xf>
    <xf numFmtId="0" fontId="6" fillId="29" borderId="0" xfId="11" applyFont="1" applyFill="1"/>
    <xf numFmtId="0" fontId="6" fillId="2" borderId="0" xfId="11" applyFont="1" applyFill="1"/>
    <xf numFmtId="188" fontId="0" fillId="0" borderId="0" xfId="0" applyNumberFormat="1"/>
    <xf numFmtId="0" fontId="7" fillId="28" borderId="0" xfId="0" applyFont="1" applyFill="1"/>
    <xf numFmtId="0" fontId="7" fillId="28" borderId="0" xfId="0" applyFont="1" applyFill="1" applyAlignment="1">
      <alignment horizontal="center"/>
    </xf>
    <xf numFmtId="0" fontId="6" fillId="0" borderId="0" xfId="19" applyFont="1"/>
    <xf numFmtId="0" fontId="6" fillId="0" borderId="0" xfId="19" applyFont="1" applyAlignment="1">
      <alignment horizontal="center"/>
    </xf>
    <xf numFmtId="0" fontId="7" fillId="28" borderId="58" xfId="0" applyFont="1" applyFill="1" applyBorder="1" applyAlignment="1">
      <alignment horizontal="center" vertical="center" wrapText="1"/>
    </xf>
    <xf numFmtId="0" fontId="7" fillId="28" borderId="0" xfId="0" applyFont="1" applyFill="1" applyAlignment="1">
      <alignment horizontal="center" vertical="center" wrapText="1"/>
    </xf>
    <xf numFmtId="0" fontId="6" fillId="0" borderId="0" xfId="19" applyFont="1" applyAlignment="1">
      <alignment horizontal="center" vertical="center" wrapText="1"/>
    </xf>
    <xf numFmtId="40" fontId="6" fillId="0" borderId="0" xfId="19" applyNumberFormat="1" applyFont="1" applyAlignment="1">
      <alignment horizontal="center"/>
    </xf>
    <xf numFmtId="40" fontId="6" fillId="0" borderId="0" xfId="19" applyNumberFormat="1" applyFont="1"/>
    <xf numFmtId="188" fontId="6" fillId="0" borderId="0" xfId="19" applyNumberFormat="1" applyFont="1"/>
    <xf numFmtId="0" fontId="70" fillId="0" borderId="0" xfId="0" applyFont="1" applyAlignment="1">
      <alignment horizontal="center"/>
    </xf>
    <xf numFmtId="0" fontId="76" fillId="0" borderId="0" xfId="19" applyFont="1"/>
    <xf numFmtId="0" fontId="76" fillId="0" borderId="0" xfId="19" applyFont="1" applyAlignment="1">
      <alignment horizontal="center"/>
    </xf>
    <xf numFmtId="0" fontId="76" fillId="0" borderId="0" xfId="19" applyFont="1" applyAlignment="1">
      <alignment horizontal="center" vertical="center" wrapText="1"/>
    </xf>
    <xf numFmtId="0" fontId="77" fillId="0" borderId="0" xfId="0" applyFont="1"/>
    <xf numFmtId="0" fontId="78" fillId="0" borderId="0" xfId="0" applyFont="1"/>
    <xf numFmtId="0" fontId="76" fillId="0" borderId="0" xfId="11" applyFont="1"/>
    <xf numFmtId="49" fontId="6" fillId="0" borderId="0" xfId="11" applyNumberFormat="1" applyFont="1"/>
    <xf numFmtId="49" fontId="74" fillId="28" borderId="0" xfId="0" applyNumberFormat="1" applyFont="1" applyFill="1"/>
    <xf numFmtId="49" fontId="0" fillId="0" borderId="0" xfId="0" applyNumberFormat="1"/>
    <xf numFmtId="49" fontId="17" fillId="30" borderId="0" xfId="2" applyNumberFormat="1" applyFont="1" applyFill="1" applyAlignment="1">
      <alignment horizontal="center"/>
    </xf>
    <xf numFmtId="0" fontId="17" fillId="30" borderId="0" xfId="2" applyFont="1" applyFill="1" applyAlignment="1">
      <alignment horizontal="center"/>
    </xf>
    <xf numFmtId="0" fontId="7" fillId="30" borderId="0" xfId="0" applyFont="1" applyFill="1" applyAlignment="1">
      <alignment horizontal="center"/>
    </xf>
    <xf numFmtId="49" fontId="18" fillId="30" borderId="0" xfId="6" applyNumberFormat="1" applyFont="1" applyFill="1" applyAlignment="1">
      <alignment horizontal="center" vertical="top"/>
    </xf>
    <xf numFmtId="0" fontId="18" fillId="30" borderId="0" xfId="6" applyFont="1" applyFill="1" applyAlignment="1">
      <alignment vertical="top"/>
    </xf>
    <xf numFmtId="188" fontId="6" fillId="30" borderId="0" xfId="0" applyNumberFormat="1" applyFont="1" applyFill="1"/>
    <xf numFmtId="0" fontId="15" fillId="30" borderId="1" xfId="18" applyFont="1" applyFill="1" applyBorder="1"/>
    <xf numFmtId="0" fontId="18" fillId="30" borderId="1" xfId="6" applyFont="1" applyFill="1" applyBorder="1" applyAlignment="1">
      <alignment vertical="top"/>
    </xf>
    <xf numFmtId="49" fontId="6" fillId="30" borderId="0" xfId="0" applyNumberFormat="1" applyFont="1" applyFill="1" applyAlignment="1">
      <alignment horizontal="center" vertical="top"/>
    </xf>
    <xf numFmtId="0" fontId="6" fillId="30" borderId="0" xfId="0" applyFont="1" applyFill="1" applyAlignment="1">
      <alignment vertical="top"/>
    </xf>
    <xf numFmtId="49" fontId="15" fillId="30" borderId="0" xfId="0" applyNumberFormat="1" applyFont="1" applyFill="1" applyAlignment="1">
      <alignment horizontal="center" vertical="top" wrapText="1"/>
    </xf>
    <xf numFmtId="0" fontId="15" fillId="30" borderId="0" xfId="6" applyFont="1" applyFill="1" applyAlignment="1">
      <alignment vertical="top" wrapText="1"/>
    </xf>
    <xf numFmtId="0" fontId="6" fillId="30" borderId="0" xfId="0" applyFont="1" applyFill="1"/>
    <xf numFmtId="0" fontId="7" fillId="36" borderId="0" xfId="0" applyFont="1" applyFill="1"/>
    <xf numFmtId="0" fontId="6" fillId="36" borderId="0" xfId="0" applyFont="1" applyFill="1" applyAlignment="1">
      <alignment horizontal="center"/>
    </xf>
    <xf numFmtId="0" fontId="6" fillId="36" borderId="0" xfId="0" applyFont="1" applyFill="1"/>
    <xf numFmtId="0" fontId="6" fillId="36" borderId="0" xfId="19" applyFont="1" applyFill="1"/>
    <xf numFmtId="0" fontId="7" fillId="36" borderId="0" xfId="0" applyFont="1" applyFill="1" applyAlignment="1">
      <alignment horizontal="center"/>
    </xf>
    <xf numFmtId="0" fontId="75" fillId="30" borderId="0" xfId="0" applyFont="1" applyFill="1" applyAlignment="1">
      <alignment horizontal="center" vertical="center" wrapText="1"/>
    </xf>
    <xf numFmtId="0" fontId="79" fillId="28" borderId="0" xfId="0" applyFont="1" applyFill="1" applyAlignment="1">
      <alignment horizontal="left"/>
    </xf>
    <xf numFmtId="0" fontId="79" fillId="28" borderId="0" xfId="0" applyFont="1" applyFill="1"/>
    <xf numFmtId="188" fontId="6" fillId="3" borderId="0" xfId="0" applyNumberFormat="1" applyFont="1" applyFill="1"/>
    <xf numFmtId="0" fontId="6" fillId="30" borderId="0" xfId="0" applyFont="1" applyFill="1" applyAlignment="1">
      <alignment horizontal="center"/>
    </xf>
    <xf numFmtId="0" fontId="11" fillId="15" borderId="13" xfId="0" applyFont="1" applyFill="1" applyBorder="1" applyAlignment="1">
      <alignment horizontal="center"/>
    </xf>
    <xf numFmtId="0" fontId="11" fillId="15" borderId="14" xfId="0" applyFont="1" applyFill="1" applyBorder="1" applyAlignment="1">
      <alignment horizontal="center"/>
    </xf>
    <xf numFmtId="0" fontId="11" fillId="15" borderId="37" xfId="0" applyFont="1" applyFill="1" applyBorder="1" applyAlignment="1">
      <alignment horizontal="center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30" fillId="18" borderId="31" xfId="0" applyFont="1" applyFill="1" applyBorder="1" applyAlignment="1">
      <alignment horizontal="center" vertical="top" readingOrder="1"/>
    </xf>
    <xf numFmtId="0" fontId="30" fillId="18" borderId="32" xfId="0" applyFont="1" applyFill="1" applyBorder="1" applyAlignment="1">
      <alignment horizontal="center" vertical="top" readingOrder="1"/>
    </xf>
    <xf numFmtId="0" fontId="15" fillId="0" borderId="0" xfId="0" applyFont="1" applyAlignment="1">
      <alignment horizontal="center" vertical="top"/>
    </xf>
    <xf numFmtId="0" fontId="7" fillId="11" borderId="46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22" borderId="46" xfId="0" applyFont="1" applyFill="1" applyBorder="1" applyAlignment="1">
      <alignment horizontal="center" vertical="center" wrapText="1"/>
    </xf>
    <xf numFmtId="0" fontId="7" fillId="22" borderId="10" xfId="0" applyFont="1" applyFill="1" applyBorder="1" applyAlignment="1">
      <alignment horizontal="center" vertical="center" wrapText="1"/>
    </xf>
    <xf numFmtId="0" fontId="7" fillId="17" borderId="56" xfId="0" applyFont="1" applyFill="1" applyBorder="1" applyAlignment="1">
      <alignment horizontal="center" vertical="center" wrapText="1"/>
    </xf>
    <xf numFmtId="0" fontId="7" fillId="17" borderId="8" xfId="0" applyFont="1" applyFill="1" applyBorder="1" applyAlignment="1">
      <alignment horizontal="center" vertical="center" wrapText="1"/>
    </xf>
    <xf numFmtId="0" fontId="12" fillId="13" borderId="0" xfId="0" applyFont="1" applyFill="1" applyAlignment="1">
      <alignment horizontal="center" vertical="center" wrapText="1"/>
    </xf>
    <xf numFmtId="0" fontId="11" fillId="15" borderId="0" xfId="0" applyFont="1" applyFill="1" applyAlignment="1">
      <alignment horizontal="left" vertical="center"/>
    </xf>
    <xf numFmtId="0" fontId="39" fillId="6" borderId="8" xfId="0" applyFont="1" applyFill="1" applyBorder="1" applyAlignment="1">
      <alignment horizontal="center" vertical="center" wrapText="1"/>
    </xf>
    <xf numFmtId="0" fontId="39" fillId="25" borderId="22" xfId="0" applyFont="1" applyFill="1" applyBorder="1" applyAlignment="1">
      <alignment horizontal="center" vertical="center" wrapText="1"/>
    </xf>
    <xf numFmtId="0" fontId="12" fillId="27" borderId="0" xfId="0" applyFont="1" applyFill="1" applyAlignment="1">
      <alignment horizontal="center" vertical="top" wrapText="1"/>
    </xf>
    <xf numFmtId="0" fontId="7" fillId="15" borderId="46" xfId="0" applyFont="1" applyFill="1" applyBorder="1" applyAlignment="1">
      <alignment horizontal="center" vertical="center"/>
    </xf>
    <xf numFmtId="0" fontId="7" fillId="15" borderId="10" xfId="0" applyFont="1" applyFill="1" applyBorder="1" applyAlignment="1">
      <alignment horizontal="center" vertical="center"/>
    </xf>
    <xf numFmtId="0" fontId="7" fillId="24" borderId="46" xfId="0" applyFont="1" applyFill="1" applyBorder="1" applyAlignment="1">
      <alignment horizontal="center" vertical="center" wrapText="1"/>
    </xf>
    <xf numFmtId="0" fontId="7" fillId="24" borderId="10" xfId="0" applyFont="1" applyFill="1" applyBorder="1" applyAlignment="1">
      <alignment horizontal="center" vertical="center" wrapText="1"/>
    </xf>
    <xf numFmtId="0" fontId="7" fillId="25" borderId="46" xfId="0" applyFont="1" applyFill="1" applyBorder="1" applyAlignment="1">
      <alignment horizontal="center" vertical="center" wrapText="1"/>
    </xf>
    <xf numFmtId="0" fontId="7" fillId="25" borderId="10" xfId="0" applyFont="1" applyFill="1" applyBorder="1" applyAlignment="1">
      <alignment horizontal="center" vertical="center" wrapText="1"/>
    </xf>
    <xf numFmtId="0" fontId="7" fillId="25" borderId="6" xfId="0" applyFont="1" applyFill="1" applyBorder="1" applyAlignment="1">
      <alignment horizontal="center" vertical="center" wrapText="1"/>
    </xf>
    <xf numFmtId="0" fontId="7" fillId="25" borderId="7" xfId="0" applyFont="1" applyFill="1" applyBorder="1" applyAlignment="1">
      <alignment horizontal="center" vertical="center" wrapText="1"/>
    </xf>
    <xf numFmtId="0" fontId="7" fillId="24" borderId="2" xfId="0" applyFont="1" applyFill="1" applyBorder="1" applyAlignment="1">
      <alignment horizontal="center" vertical="center"/>
    </xf>
    <xf numFmtId="0" fontId="7" fillId="25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7" fillId="17" borderId="50" xfId="0" applyFont="1" applyFill="1" applyBorder="1" applyAlignment="1">
      <alignment horizontal="center" vertical="center" wrapText="1"/>
    </xf>
    <xf numFmtId="0" fontId="7" fillId="17" borderId="51" xfId="0" applyFont="1" applyFill="1" applyBorder="1" applyAlignment="1">
      <alignment horizontal="center" vertical="center" wrapText="1"/>
    </xf>
    <xf numFmtId="0" fontId="7" fillId="17" borderId="52" xfId="0" applyFont="1" applyFill="1" applyBorder="1" applyAlignment="1">
      <alignment horizontal="center" vertical="center" wrapText="1"/>
    </xf>
    <xf numFmtId="0" fontId="7" fillId="17" borderId="7" xfId="0" applyFont="1" applyFill="1" applyBorder="1" applyAlignment="1">
      <alignment horizontal="center" vertical="center" wrapText="1"/>
    </xf>
    <xf numFmtId="0" fontId="7" fillId="17" borderId="0" xfId="0" applyFont="1" applyFill="1" applyAlignment="1">
      <alignment horizontal="center" vertical="center" wrapText="1"/>
    </xf>
    <xf numFmtId="0" fontId="7" fillId="17" borderId="39" xfId="0" applyFont="1" applyFill="1" applyBorder="1" applyAlignment="1">
      <alignment horizontal="center" vertical="center" wrapText="1"/>
    </xf>
    <xf numFmtId="43" fontId="7" fillId="15" borderId="2" xfId="3" applyFont="1" applyFill="1" applyBorder="1" applyAlignment="1">
      <alignment horizontal="center" vertical="center" wrapText="1"/>
    </xf>
    <xf numFmtId="0" fontId="7" fillId="17" borderId="53" xfId="0" applyFont="1" applyFill="1" applyBorder="1" applyAlignment="1">
      <alignment horizontal="center" vertical="center" wrapText="1"/>
    </xf>
    <xf numFmtId="0" fontId="7" fillId="17" borderId="54" xfId="0" applyFont="1" applyFill="1" applyBorder="1" applyAlignment="1">
      <alignment horizontal="center" vertical="center" wrapText="1"/>
    </xf>
    <xf numFmtId="0" fontId="7" fillId="17" borderId="55" xfId="0" applyFont="1" applyFill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31" borderId="9" xfId="0" applyFont="1" applyFill="1" applyBorder="1" applyAlignment="1">
      <alignment horizontal="center" vertical="center" wrapText="1"/>
    </xf>
    <xf numFmtId="0" fontId="7" fillId="31" borderId="38" xfId="0" applyFont="1" applyFill="1" applyBorder="1" applyAlignment="1">
      <alignment horizontal="center" vertical="center" wrapText="1"/>
    </xf>
    <xf numFmtId="0" fontId="7" fillId="31" borderId="10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7" fillId="14" borderId="2" xfId="0" applyFont="1" applyFill="1" applyBorder="1" applyAlignment="1">
      <alignment horizontal="center"/>
    </xf>
    <xf numFmtId="0" fontId="33" fillId="18" borderId="30" xfId="0" applyFont="1" applyFill="1" applyBorder="1" applyAlignment="1">
      <alignment horizontal="center" vertical="center" wrapText="1" readingOrder="1"/>
    </xf>
    <xf numFmtId="0" fontId="33" fillId="18" borderId="31" xfId="0" applyFont="1" applyFill="1" applyBorder="1" applyAlignment="1">
      <alignment horizontal="center" vertical="center" wrapText="1" readingOrder="1"/>
    </xf>
    <xf numFmtId="0" fontId="33" fillId="18" borderId="32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/>
    </xf>
    <xf numFmtId="0" fontId="7" fillId="0" borderId="4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20">
    <cellStyle name="Hyperlink" xfId="17" builtinId="8"/>
    <cellStyle name="Normal 2" xfId="4" xr:uid="{00000000-0005-0000-0000-000001000000}"/>
    <cellStyle name="Normal 2 2" xfId="19" xr:uid="{54B765A8-393F-4962-A869-0405A44FCDEF}"/>
    <cellStyle name="Normal_Sheet2" xfId="1" xr:uid="{00000000-0005-0000-0000-000002000000}"/>
    <cellStyle name="Normal_Sheet4" xfId="2" xr:uid="{00000000-0005-0000-0000-000003000000}"/>
    <cellStyle name="Normal_Sheet7" xfId="5" xr:uid="{00000000-0005-0000-0000-000004000000}"/>
    <cellStyle name="จุลภาค" xfId="3" builtinId="3"/>
    <cellStyle name="จุลภาค 2" xfId="10" xr:uid="{00000000-0005-0000-0000-000008000000}"/>
    <cellStyle name="จุลภาค 2 2" xfId="12" xr:uid="{00000000-0005-0000-0000-000009000000}"/>
    <cellStyle name="จุลภาค 3" xfId="14" xr:uid="{00000000-0005-0000-0000-00000A000000}"/>
    <cellStyle name="ปกติ" xfId="0" builtinId="0"/>
    <cellStyle name="ปกติ 2" xfId="7" xr:uid="{00000000-0005-0000-0000-00000C000000}"/>
    <cellStyle name="ปกติ 2 2" xfId="11" xr:uid="{00000000-0005-0000-0000-00000D000000}"/>
    <cellStyle name="ปกติ 3" xfId="9" xr:uid="{00000000-0005-0000-0000-00000E000000}"/>
    <cellStyle name="ปกติ 4" xfId="13" xr:uid="{00000000-0005-0000-0000-00000F000000}"/>
    <cellStyle name="ปกติ_13.Mapping" xfId="18" xr:uid="{BBAD0182-F52D-4118-8B3D-6208CE92A23C}"/>
    <cellStyle name="ปกติ_Sheet1" xfId="6" xr:uid="{00000000-0005-0000-0000-000010000000}"/>
    <cellStyle name="ปกติ_Sheet1 2" xfId="8" xr:uid="{00000000-0005-0000-0000-000011000000}"/>
    <cellStyle name="เปอร์เซ็นต์" xfId="16" builtinId="5"/>
    <cellStyle name="เปอร์เซ็นต์ 2" xfId="15" xr:uid="{00000000-0005-0000-0000-000006000000}"/>
  </cellStyles>
  <dxfs count="28"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CCFF66"/>
        </patternFill>
      </fill>
    </dxf>
    <dxf>
      <fill>
        <patternFill>
          <bgColor rgb="FFFF0066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99"/>
      <color rgb="FF66FF66"/>
      <color rgb="FF00FF00"/>
      <color rgb="FFFF00FF"/>
      <color rgb="FFFF0066"/>
      <color rgb="FFCCFFCC"/>
      <color rgb="FF99FF99"/>
      <color rgb="FFFF9999"/>
      <color rgb="FFFF505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2986190</xdr:colOff>
      <xdr:row>25</xdr:row>
      <xdr:rowOff>38100</xdr:rowOff>
    </xdr:from>
    <xdr:to>
      <xdr:col>1</xdr:col>
      <xdr:colOff>3671990</xdr:colOff>
      <xdr:row>25</xdr:row>
      <xdr:rowOff>281940</xdr:rowOff>
    </xdr:to>
    <xdr:pic>
      <xdr:nvPicPr>
        <xdr:cNvPr id="11" name="รูปภาพ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6190" y="4085167"/>
          <a:ext cx="685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2295698</xdr:colOff>
      <xdr:row>28</xdr:row>
      <xdr:rowOff>29311</xdr:rowOff>
    </xdr:from>
    <xdr:to>
      <xdr:col>1</xdr:col>
      <xdr:colOff>6218093</xdr:colOff>
      <xdr:row>29</xdr:row>
      <xdr:rowOff>264103</xdr:rowOff>
    </xdr:to>
    <xdr:pic>
      <xdr:nvPicPr>
        <xdr:cNvPr id="14" name="รูปภาพ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698" y="7580038"/>
          <a:ext cx="3922395" cy="504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3448050</xdr:colOff>
      <xdr:row>29</xdr:row>
      <xdr:rowOff>255949</xdr:rowOff>
    </xdr:from>
    <xdr:to>
      <xdr:col>1</xdr:col>
      <xdr:colOff>3962401</xdr:colOff>
      <xdr:row>30</xdr:row>
      <xdr:rowOff>250506</xdr:rowOff>
    </xdr:to>
    <xdr:pic>
      <xdr:nvPicPr>
        <xdr:cNvPr id="16" name="รูปภาพ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5394687"/>
          <a:ext cx="514351" cy="261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4281488</xdr:colOff>
      <xdr:row>25</xdr:row>
      <xdr:rowOff>252413</xdr:rowOff>
    </xdr:from>
    <xdr:to>
      <xdr:col>1</xdr:col>
      <xdr:colOff>4738688</xdr:colOff>
      <xdr:row>27</xdr:row>
      <xdr:rowOff>43051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4538" t="46354" r="59570" b="36169"/>
        <a:stretch/>
      </xdr:blipFill>
      <xdr:spPr>
        <a:xfrm>
          <a:off x="4281488" y="4276726"/>
          <a:ext cx="457200" cy="371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167640</xdr:colOff>
      <xdr:row>0</xdr:row>
      <xdr:rowOff>204132</xdr:rowOff>
    </xdr:from>
    <xdr:ext cx="5669280" cy="710267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6A8ED711-F047-4596-950A-C170371116A0}"/>
            </a:ext>
          </a:extLst>
        </xdr:cNvPr>
        <xdr:cNvSpPr txBox="1"/>
      </xdr:nvSpPr>
      <xdr:spPr>
        <a:xfrm>
          <a:off x="777240" y="204132"/>
          <a:ext cx="5669280" cy="71026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3600" b="1" u="sng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TH SarabunPSK" panose="020B0500040200020003" pitchFamily="34" charset="-34"/>
              <a:cs typeface="TH SarabunPSK" panose="020B0500040200020003" pitchFamily="34" charset="-34"/>
            </a:rPr>
            <a:t>การใช้งาน</a:t>
          </a:r>
          <a:endParaRPr lang="en-US" sz="3600" b="1" u="sng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779778</xdr:colOff>
      <xdr:row>0</xdr:row>
      <xdr:rowOff>110066</xdr:rowOff>
    </xdr:from>
    <xdr:to>
      <xdr:col>8</xdr:col>
      <xdr:colOff>519768</xdr:colOff>
      <xdr:row>1</xdr:row>
      <xdr:rowOff>17779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CC3AC4-FCC9-4918-9B1D-AB195C1B3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618045" y="1100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1227667</xdr:colOff>
      <xdr:row>0</xdr:row>
      <xdr:rowOff>59266</xdr:rowOff>
    </xdr:from>
    <xdr:to>
      <xdr:col>7</xdr:col>
      <xdr:colOff>972676</xdr:colOff>
      <xdr:row>1</xdr:row>
      <xdr:rowOff>21589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CFA1FD-5C9A-4ABF-B871-5FE04A214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713134" y="592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160020</xdr:colOff>
      <xdr:row>0</xdr:row>
      <xdr:rowOff>60960</xdr:rowOff>
    </xdr:from>
    <xdr:to>
      <xdr:col>6</xdr:col>
      <xdr:colOff>41765</xdr:colOff>
      <xdr:row>0</xdr:row>
      <xdr:rowOff>364913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11C14F-A73D-4CCC-B08B-C641123EC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76060" y="6096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388620</xdr:colOff>
      <xdr:row>0</xdr:row>
      <xdr:rowOff>15240</xdr:rowOff>
    </xdr:from>
    <xdr:to>
      <xdr:col>3</xdr:col>
      <xdr:colOff>1382885</xdr:colOff>
      <xdr:row>0</xdr:row>
      <xdr:rowOff>311573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110E6A-B51A-48D1-8E91-B33C5230C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68540" y="152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</xdr:colOff>
      <xdr:row>0</xdr:row>
      <xdr:rowOff>53340</xdr:rowOff>
    </xdr:from>
    <xdr:to>
      <xdr:col>3</xdr:col>
      <xdr:colOff>1175240</xdr:colOff>
      <xdr:row>1</xdr:row>
      <xdr:rowOff>37253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A0AD17-972C-49AA-9E7A-B4558C98B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5622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213360</xdr:colOff>
      <xdr:row>0</xdr:row>
      <xdr:rowOff>30480</xdr:rowOff>
    </xdr:from>
    <xdr:to>
      <xdr:col>2</xdr:col>
      <xdr:colOff>1200005</xdr:colOff>
      <xdr:row>0</xdr:row>
      <xdr:rowOff>326813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954B95-7288-4099-93B5-A2F9ED187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75960" y="3048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228600</xdr:colOff>
      <xdr:row>0</xdr:row>
      <xdr:rowOff>25400</xdr:rowOff>
    </xdr:from>
    <xdr:to>
      <xdr:col>15</xdr:col>
      <xdr:colOff>113731</xdr:colOff>
      <xdr:row>0</xdr:row>
      <xdr:rowOff>321733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4D83EC-1C00-4110-BEAB-3392CB6E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905133" y="2540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5133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314325</xdr:colOff>
      <xdr:row>0</xdr:row>
      <xdr:rowOff>47625</xdr:rowOff>
    </xdr:from>
    <xdr:to>
      <xdr:col>15</xdr:col>
      <xdr:colOff>127490</xdr:colOff>
      <xdr:row>1</xdr:row>
      <xdr:rowOff>28272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08E50B-76D2-410B-A507-E0260A04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240625" y="47625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994265</xdr:colOff>
      <xdr:row>0</xdr:row>
      <xdr:rowOff>296333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1A7299-D57E-46A7-8608-7A52B66C1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9155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279400</xdr:colOff>
      <xdr:row>0</xdr:row>
      <xdr:rowOff>33867</xdr:rowOff>
    </xdr:from>
    <xdr:to>
      <xdr:col>8</xdr:col>
      <xdr:colOff>46844</xdr:colOff>
      <xdr:row>0</xdr:row>
      <xdr:rowOff>330200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6BA80B-40BA-4761-96A7-07518434E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03067" y="338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0</xdr:row>
      <xdr:rowOff>59267</xdr:rowOff>
    </xdr:from>
    <xdr:to>
      <xdr:col>7</xdr:col>
      <xdr:colOff>1299065</xdr:colOff>
      <xdr:row>0</xdr:row>
      <xdr:rowOff>355600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6FD3B0-8585-4B3B-A608-949E37532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268200" y="592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167640</xdr:colOff>
      <xdr:row>0</xdr:row>
      <xdr:rowOff>53340</xdr:rowOff>
    </xdr:from>
    <xdr:to>
      <xdr:col>8</xdr:col>
      <xdr:colOff>57005</xdr:colOff>
      <xdr:row>0</xdr:row>
      <xdr:rowOff>349673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921AB4-EFF3-495D-BD8A-5907C15A0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48690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1219200</xdr:colOff>
      <xdr:row>0</xdr:row>
      <xdr:rowOff>0</xdr:rowOff>
    </xdr:from>
    <xdr:to>
      <xdr:col>13</xdr:col>
      <xdr:colOff>37532</xdr:colOff>
      <xdr:row>0</xdr:row>
      <xdr:rowOff>296333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86E18C-D910-426D-B7D7-AC08E176D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0160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42333</xdr:colOff>
      <xdr:row>0</xdr:row>
      <xdr:rowOff>16933</xdr:rowOff>
    </xdr:from>
    <xdr:to>
      <xdr:col>9</xdr:col>
      <xdr:colOff>59333</xdr:colOff>
      <xdr:row>0</xdr:row>
      <xdr:rowOff>324696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36A4E0-AB0A-4FDA-B117-230714906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15333" y="16933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50800</xdr:colOff>
      <xdr:row>2</xdr:row>
      <xdr:rowOff>16933</xdr:rowOff>
    </xdr:from>
    <xdr:to>
      <xdr:col>6</xdr:col>
      <xdr:colOff>361170</xdr:colOff>
      <xdr:row>3</xdr:row>
      <xdr:rowOff>4232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F3D2B2-029B-4380-AC3A-83F031248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893935" y="649393"/>
          <a:ext cx="927590" cy="29971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86139</xdr:colOff>
      <xdr:row>0</xdr:row>
      <xdr:rowOff>39756</xdr:rowOff>
    </xdr:from>
    <xdr:to>
      <xdr:col>8</xdr:col>
      <xdr:colOff>485961</xdr:colOff>
      <xdr:row>1</xdr:row>
      <xdr:rowOff>29384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A959A8-FD91-473E-8B7D-5CB488A97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44069" y="39756"/>
          <a:ext cx="996170" cy="29442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_IT/&#3600;&#3634;&#3609;&#3586;&#3657;&#3629;&#3617;&#3641;&#3621;&#3585;&#3621;&#3634;&#3591;/&#3586;&#3657;&#3629;&#3617;&#3641;&#3621;&#3619;&#3627;&#3633;&#3626;&#3627;&#3621;&#3633;&#3585;_&#3611;&#3637;2545-55/&#3619;&#3627;&#3633;&#3626;&#3627;&#3621;&#3633;&#3585;5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_DriveD_IT/1&#3600;&#3634;&#3609;&#3586;&#3657;&#3629;&#3617;&#3641;&#3621;&#3585;&#3621;&#3634;&#3591;/&#3586;&#3657;&#3629;&#3617;&#3641;&#3621;&#3607;&#3635;&#3648;&#3609;&#3637;&#3618;&#3610;&#3626;&#3606;&#3634;&#3609;&#3610;&#3619;&#3636;&#3585;&#3634;&#3619;_&#3611;&#3637;2551-59/&#3648;&#3605;&#3619;&#3637;&#3618;&#3617;&#3586;&#3657;&#3629;&#3617;&#3641;&#3621;&#3619;&#3614;&#3611;&#3637;2560_18&#3605;&#3588;59/&#3586;&#3657;&#3629;&#3617;&#3641;&#3621;&#3607;&#3635;&#3648;&#3609;&#3637;&#3618;&#3610;&#3626;&#3606;&#3634;&#3609;&#3610;&#3619;&#3636;&#3585;&#3634;&#3619;&#3626;&#3640;&#3586;&#3616;&#3634;&#3614;_download&#3592;&#3634;&#3585;&#3626;&#3609;&#3618;_3_2&#3617;&#3636;&#3618;57/healthoffice_2&#3617;&#3636;&#3618;5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พศ_รพท_รพช"/>
      <sheetName val="หมายเหตุ"/>
      <sheetName val="จำนวนสถานบริการปี55"/>
    </sheetNames>
    <sheetDataSet>
      <sheetData sheetId="0">
        <row r="1">
          <cell r="A1" t="str">
            <v>เขต</v>
          </cell>
          <cell r="B1" t="str">
            <v>รหัสสังกัด</v>
          </cell>
          <cell r="C1" t="str">
            <v>สังกัด</v>
          </cell>
          <cell r="D1" t="str">
            <v>รหัส9หลัก</v>
          </cell>
          <cell r="E1" t="str">
            <v>รหัส5หลัก</v>
          </cell>
          <cell r="F1" t="str">
            <v>ชื่อหน่วยงานบริการสุขภาพ</v>
          </cell>
          <cell r="G1" t="str">
            <v>ชื่อเต็มหน่วยงานบริการสุขภาพ</v>
          </cell>
          <cell r="H1" t="str">
            <v>รหัสพื้นที่</v>
          </cell>
          <cell r="I1" t="str">
            <v>รหัสจังหวัด</v>
          </cell>
          <cell r="J1" t="str">
            <v>จังหวัด</v>
          </cell>
          <cell r="K1" t="str">
            <v>รหัสอำเภอ</v>
          </cell>
          <cell r="L1" t="str">
            <v>อำเภอ</v>
          </cell>
          <cell r="M1" t="str">
            <v>รหัสตำบล</v>
          </cell>
          <cell r="N1" t="str">
            <v>ตำบล</v>
          </cell>
          <cell r="O1" t="str">
            <v>ภาค</v>
          </cell>
          <cell r="P1" t="str">
            <v>รหัสประเภท</v>
          </cell>
          <cell r="Q1" t="str">
            <v>ประเภท</v>
          </cell>
          <cell r="R1" t="str">
            <v>ประเภทรพ</v>
          </cell>
          <cell r="S1" t="str">
            <v>จำนวนเตียงจริง</v>
          </cell>
          <cell r="T1" t="str">
            <v>จำนวนเตียงตามกรอบ</v>
          </cell>
          <cell r="U1" t="str">
            <v>รหัสระดับการบริการ</v>
          </cell>
          <cell r="V1" t="str">
            <v>ระดับการบริการ</v>
          </cell>
        </row>
        <row r="2">
          <cell r="A2" t="str">
            <v>01</v>
          </cell>
          <cell r="B2" t="str">
            <v>21002</v>
          </cell>
          <cell r="C2" t="str">
            <v>กระทรวงสาธารณสุข สำนักงานปลัดกระทรวงสาธารณสุข</v>
          </cell>
          <cell r="D2" t="str">
            <v>001068600</v>
          </cell>
          <cell r="E2" t="str">
            <v>10686</v>
          </cell>
          <cell r="F2" t="str">
            <v>รพท.พระนั่งเกล้า</v>
          </cell>
          <cell r="G2" t="str">
            <v>โรงพยาบาลทั่วไปพระนั่งเกล้า</v>
          </cell>
          <cell r="H2" t="str">
            <v>12010400</v>
          </cell>
          <cell r="I2">
            <v>12</v>
          </cell>
          <cell r="J2" t="str">
            <v>จังหวัดนนทบุรี</v>
          </cell>
          <cell r="K2">
            <v>1201</v>
          </cell>
          <cell r="L2" t="str">
            <v>เมืองนนทบุรี</v>
          </cell>
          <cell r="M2">
            <v>120104</v>
          </cell>
          <cell r="N2" t="str">
            <v>บางกระสอ</v>
          </cell>
          <cell r="O2" t="str">
            <v>กลาง</v>
          </cell>
          <cell r="P2" t="str">
            <v>06</v>
          </cell>
          <cell r="Q2" t="str">
            <v>โรงพยาบาลทั่วไป</v>
          </cell>
          <cell r="R2">
            <v>2</v>
          </cell>
          <cell r="S2">
            <v>446</v>
          </cell>
          <cell r="T2" t="str">
            <v>446</v>
          </cell>
          <cell r="U2" t="str">
            <v>23</v>
          </cell>
          <cell r="V2" t="str">
            <v>2.3 ทุติยภูมิระดับสูง</v>
          </cell>
        </row>
        <row r="3">
          <cell r="A3" t="str">
            <v>01</v>
          </cell>
          <cell r="B3" t="str">
            <v>21002</v>
          </cell>
          <cell r="C3" t="str">
            <v>กระทรวงสาธารณสุข สำนักงานปลัดกระทรวงสาธารณสุข</v>
          </cell>
          <cell r="D3" t="str">
            <v>001075600</v>
          </cell>
          <cell r="E3" t="str">
            <v>10756</v>
          </cell>
          <cell r="F3" t="str">
            <v>รพช.บางกรวย</v>
          </cell>
          <cell r="G3" t="str">
            <v>โรงพยาบาลชุมชนบางกรวย</v>
          </cell>
          <cell r="H3" t="str">
            <v>12020108</v>
          </cell>
          <cell r="I3">
            <v>12</v>
          </cell>
          <cell r="J3" t="str">
            <v>จังหวัดนนทบุรี</v>
          </cell>
          <cell r="K3">
            <v>1202</v>
          </cell>
          <cell r="L3" t="str">
            <v>บางกรวย</v>
          </cell>
          <cell r="M3">
            <v>120201</v>
          </cell>
          <cell r="N3" t="str">
            <v>วัดชลอ</v>
          </cell>
          <cell r="O3" t="str">
            <v>กลาง</v>
          </cell>
          <cell r="P3" t="str">
            <v>07</v>
          </cell>
          <cell r="Q3" t="str">
            <v>โรงพยาบาลชุมชน</v>
          </cell>
          <cell r="R3">
            <v>5</v>
          </cell>
          <cell r="S3">
            <v>30</v>
          </cell>
          <cell r="T3" t="str">
            <v>30</v>
          </cell>
          <cell r="U3" t="str">
            <v>21</v>
          </cell>
          <cell r="V3" t="str">
            <v>2.1 ทุติยภูมิระดับต้น</v>
          </cell>
        </row>
        <row r="4">
          <cell r="A4" t="str">
            <v>01</v>
          </cell>
          <cell r="B4" t="str">
            <v>21002</v>
          </cell>
          <cell r="C4" t="str">
            <v>กระทรวงสาธารณสุข สำนักงานปลัดกระทรวงสาธารณสุข</v>
          </cell>
          <cell r="D4" t="str">
            <v>001075700</v>
          </cell>
          <cell r="E4" t="str">
            <v>10757</v>
          </cell>
          <cell r="F4" t="str">
            <v>รพช.บางใหญ่</v>
          </cell>
          <cell r="G4" t="str">
            <v>โรงพยาบาลชุมชนบางใหญ่</v>
          </cell>
          <cell r="H4" t="str">
            <v>12030103</v>
          </cell>
          <cell r="I4">
            <v>12</v>
          </cell>
          <cell r="J4" t="str">
            <v>จังหวัดนนทบุรี</v>
          </cell>
          <cell r="K4">
            <v>1203</v>
          </cell>
          <cell r="L4" t="str">
            <v>บางใหญ่</v>
          </cell>
          <cell r="M4">
            <v>120301</v>
          </cell>
          <cell r="N4" t="str">
            <v>บางม่วง</v>
          </cell>
          <cell r="O4" t="str">
            <v>กลาง</v>
          </cell>
          <cell r="P4" t="str">
            <v>07</v>
          </cell>
          <cell r="Q4" t="str">
            <v>โรงพยาบาลชุมชน</v>
          </cell>
          <cell r="R4">
            <v>5</v>
          </cell>
          <cell r="S4">
            <v>30</v>
          </cell>
          <cell r="T4" t="str">
            <v>30</v>
          </cell>
          <cell r="U4" t="str">
            <v>22</v>
          </cell>
          <cell r="V4" t="str">
            <v>2.2 ทุติยภูมิระดับกลาง</v>
          </cell>
        </row>
        <row r="5">
          <cell r="A5" t="str">
            <v>01</v>
          </cell>
          <cell r="B5" t="str">
            <v>21002</v>
          </cell>
          <cell r="C5" t="str">
            <v>กระทรวงสาธารณสุข สำนักงานปลัดกระทรวงสาธารณสุข</v>
          </cell>
          <cell r="D5" t="str">
            <v>001075800</v>
          </cell>
          <cell r="E5" t="str">
            <v>10758</v>
          </cell>
          <cell r="F5" t="str">
            <v>รพช.บางบัวทอง</v>
          </cell>
          <cell r="G5" t="str">
            <v>โรงพยาบาลชุมชนบางบัวทอง</v>
          </cell>
          <cell r="H5" t="str">
            <v>12040103</v>
          </cell>
          <cell r="I5">
            <v>12</v>
          </cell>
          <cell r="J5" t="str">
            <v>จังหวัดนนทบุรี</v>
          </cell>
          <cell r="K5">
            <v>1204</v>
          </cell>
          <cell r="L5" t="str">
            <v>บางบัวทอง</v>
          </cell>
          <cell r="M5">
            <v>120401</v>
          </cell>
          <cell r="N5" t="str">
            <v>โสนลอย</v>
          </cell>
          <cell r="O5" t="str">
            <v>กลาง</v>
          </cell>
          <cell r="P5" t="str">
            <v>07</v>
          </cell>
          <cell r="Q5" t="str">
            <v>โรงพยาบาลชุมชน</v>
          </cell>
          <cell r="R5">
            <v>5</v>
          </cell>
          <cell r="S5">
            <v>30</v>
          </cell>
          <cell r="T5" t="str">
            <v>30</v>
          </cell>
          <cell r="U5" t="str">
            <v>22</v>
          </cell>
          <cell r="V5" t="str">
            <v>2.2 ทุติยภูมิระดับกลาง</v>
          </cell>
        </row>
        <row r="6">
          <cell r="A6" t="str">
            <v>01</v>
          </cell>
          <cell r="B6" t="str">
            <v>21002</v>
          </cell>
          <cell r="C6" t="str">
            <v>กระทรวงสาธารณสุข สำนักงานปลัดกระทรวงสาธารณสุข</v>
          </cell>
          <cell r="D6" t="str">
            <v>001075900</v>
          </cell>
          <cell r="E6" t="str">
            <v>10759</v>
          </cell>
          <cell r="F6" t="str">
            <v>รพช.ไทรน้อย</v>
          </cell>
          <cell r="G6" t="str">
            <v>โรงพยาบาลชุมชนไทรน้อย</v>
          </cell>
          <cell r="H6" t="str">
            <v>12050105</v>
          </cell>
          <cell r="I6">
            <v>12</v>
          </cell>
          <cell r="J6" t="str">
            <v>จังหวัดนนทบุรี</v>
          </cell>
          <cell r="K6">
            <v>1205</v>
          </cell>
          <cell r="L6" t="str">
            <v>ไทรน้อย</v>
          </cell>
          <cell r="M6">
            <v>120501</v>
          </cell>
          <cell r="N6" t="str">
            <v>ไทรน้อย</v>
          </cell>
          <cell r="O6" t="str">
            <v>กลาง</v>
          </cell>
          <cell r="P6" t="str">
            <v>07</v>
          </cell>
          <cell r="Q6" t="str">
            <v>โรงพยาบาลชุมชน</v>
          </cell>
          <cell r="R6">
            <v>4</v>
          </cell>
          <cell r="S6">
            <v>55</v>
          </cell>
          <cell r="T6" t="str">
            <v>30</v>
          </cell>
          <cell r="U6" t="str">
            <v>21</v>
          </cell>
          <cell r="V6" t="str">
            <v>2.1 ทุติยภูมิระดับต้น</v>
          </cell>
        </row>
        <row r="7">
          <cell r="A7" t="str">
            <v>01</v>
          </cell>
          <cell r="B7" t="str">
            <v>21002</v>
          </cell>
          <cell r="C7" t="str">
            <v>กระทรวงสาธารณสุข สำนักงานปลัดกระทรวงสาธารณสุข</v>
          </cell>
          <cell r="D7" t="str">
            <v>001076000</v>
          </cell>
          <cell r="E7" t="str">
            <v>10760</v>
          </cell>
          <cell r="F7" t="str">
            <v>รพช.ปากเกร็ด</v>
          </cell>
          <cell r="G7" t="str">
            <v>โรงพยาบาลชุมชนปากเกร็ด</v>
          </cell>
          <cell r="H7" t="str">
            <v>12060105</v>
          </cell>
          <cell r="I7">
            <v>12</v>
          </cell>
          <cell r="J7" t="str">
            <v>จังหวัดนนทบุรี</v>
          </cell>
          <cell r="K7">
            <v>1206</v>
          </cell>
          <cell r="L7" t="str">
            <v>ปากเกร็ด</v>
          </cell>
          <cell r="M7">
            <v>120601</v>
          </cell>
          <cell r="N7" t="str">
            <v>ปากเกร็ด</v>
          </cell>
          <cell r="O7" t="str">
            <v>กลาง</v>
          </cell>
          <cell r="P7" t="str">
            <v>07</v>
          </cell>
          <cell r="Q7" t="str">
            <v>โรงพยาบาลชุมชน</v>
          </cell>
          <cell r="R7">
            <v>5</v>
          </cell>
          <cell r="S7">
            <v>30</v>
          </cell>
          <cell r="T7" t="str">
            <v>30</v>
          </cell>
          <cell r="U7" t="str">
            <v>22</v>
          </cell>
          <cell r="V7" t="str">
            <v>2.2 ทุติยภูมิระดับกลาง</v>
          </cell>
        </row>
        <row r="8">
          <cell r="A8" t="str">
            <v>01</v>
          </cell>
          <cell r="B8" t="str">
            <v>21002</v>
          </cell>
          <cell r="C8" t="str">
            <v>กระทรวงสาธารณสุข สำนักงานปลัดกระทรวงสาธารณสุข</v>
          </cell>
          <cell r="D8" t="str">
            <v>001068700</v>
          </cell>
          <cell r="E8" t="str">
            <v>10687</v>
          </cell>
          <cell r="F8" t="str">
            <v>รพท.ปทุมธานี</v>
          </cell>
          <cell r="G8" t="str">
            <v>โรงพยาบาลทั่วไปปทุมธานี</v>
          </cell>
          <cell r="H8" t="str">
            <v>13010105</v>
          </cell>
          <cell r="I8">
            <v>13</v>
          </cell>
          <cell r="J8" t="str">
            <v>จังหวัดปทุมธานี</v>
          </cell>
          <cell r="K8">
            <v>1301</v>
          </cell>
          <cell r="L8" t="str">
            <v>เมืองปทุมธานี</v>
          </cell>
          <cell r="M8">
            <v>130101</v>
          </cell>
          <cell r="N8" t="str">
            <v>บางปรอก</v>
          </cell>
          <cell r="O8" t="str">
            <v>กลาง</v>
          </cell>
          <cell r="P8" t="str">
            <v>06</v>
          </cell>
          <cell r="Q8" t="str">
            <v>โรงพยาบาลทั่วไป</v>
          </cell>
          <cell r="R8">
            <v>2</v>
          </cell>
          <cell r="S8">
            <v>385</v>
          </cell>
          <cell r="T8" t="str">
            <v>312</v>
          </cell>
          <cell r="U8" t="str">
            <v>31</v>
          </cell>
          <cell r="V8" t="str">
            <v>3.1 ตติยภูมิ</v>
          </cell>
        </row>
        <row r="9">
          <cell r="A9" t="str">
            <v>01</v>
          </cell>
          <cell r="B9" t="str">
            <v>21002</v>
          </cell>
          <cell r="C9" t="str">
            <v>กระทรวงสาธารณสุข สำนักงานปลัดกระทรวงสาธารณสุข</v>
          </cell>
          <cell r="D9" t="str">
            <v>001076100</v>
          </cell>
          <cell r="E9" t="str">
            <v>10761</v>
          </cell>
          <cell r="F9" t="str">
            <v>รพช.คลองหลวง</v>
          </cell>
          <cell r="G9" t="str">
            <v>โรงพยาบาลชุมชนคลองหลวง</v>
          </cell>
          <cell r="H9" t="str">
            <v>13020607</v>
          </cell>
          <cell r="I9">
            <v>13</v>
          </cell>
          <cell r="J9" t="str">
            <v>จังหวัดปทุมธานี</v>
          </cell>
          <cell r="K9">
            <v>1302</v>
          </cell>
          <cell r="L9" t="str">
            <v>คลองหลวง</v>
          </cell>
          <cell r="M9">
            <v>130206</v>
          </cell>
          <cell r="N9" t="str">
            <v>คลองหก</v>
          </cell>
          <cell r="O9" t="str">
            <v>กลาง</v>
          </cell>
          <cell r="P9" t="str">
            <v>07</v>
          </cell>
          <cell r="Q9" t="str">
            <v>โรงพยาบาลชุมชน</v>
          </cell>
          <cell r="R9">
            <v>5</v>
          </cell>
          <cell r="S9">
            <v>30</v>
          </cell>
          <cell r="T9" t="str">
            <v>30</v>
          </cell>
          <cell r="U9" t="str">
            <v>22</v>
          </cell>
          <cell r="V9" t="str">
            <v>2.2 ทุติยภูมิระดับกลาง</v>
          </cell>
        </row>
        <row r="10">
          <cell r="A10" t="str">
            <v>01</v>
          </cell>
          <cell r="B10" t="str">
            <v>21002</v>
          </cell>
          <cell r="C10" t="str">
            <v>กระทรวงสาธารณสุข สำนักงานปลัดกระทรวงสาธารณสุข</v>
          </cell>
          <cell r="D10" t="str">
            <v>001076200</v>
          </cell>
          <cell r="E10" t="str">
            <v>10762</v>
          </cell>
          <cell r="F10" t="str">
            <v>รพช.ธัญบุรี</v>
          </cell>
          <cell r="G10" t="str">
            <v>โรงพยาบาลชุมชนธัญบุรี</v>
          </cell>
          <cell r="H10" t="str">
            <v>13030302</v>
          </cell>
          <cell r="I10">
            <v>13</v>
          </cell>
          <cell r="J10" t="str">
            <v>จังหวัดปทุมธานี</v>
          </cell>
          <cell r="K10">
            <v>1303</v>
          </cell>
          <cell r="L10" t="str">
            <v>ธัญบุรี</v>
          </cell>
          <cell r="M10">
            <v>130303</v>
          </cell>
          <cell r="N10" t="str">
            <v>รังสิต</v>
          </cell>
          <cell r="O10" t="str">
            <v>กลาง</v>
          </cell>
          <cell r="P10" t="str">
            <v>07</v>
          </cell>
          <cell r="Q10" t="str">
            <v>โรงพยาบาลชุมชน</v>
          </cell>
          <cell r="R10">
            <v>4</v>
          </cell>
          <cell r="S10">
            <v>60</v>
          </cell>
          <cell r="T10" t="str">
            <v>60</v>
          </cell>
          <cell r="U10" t="str">
            <v>22</v>
          </cell>
          <cell r="V10" t="str">
            <v>2.2 ทุติยภูมิระดับกลาง</v>
          </cell>
        </row>
        <row r="11">
          <cell r="A11" t="str">
            <v>01</v>
          </cell>
          <cell r="B11" t="str">
            <v>21002</v>
          </cell>
          <cell r="C11" t="str">
            <v>กระทรวงสาธารณสุข สำนักงานปลัดกระทรวงสาธารณสุข</v>
          </cell>
          <cell r="D11" t="str">
            <v>001076300</v>
          </cell>
          <cell r="E11" t="str">
            <v>10763</v>
          </cell>
          <cell r="F11" t="str">
            <v>รพช.ประชาธิปัตย์</v>
          </cell>
          <cell r="G11" t="str">
            <v>โรงพยาบาลชุมชนประชาธิปัตย์</v>
          </cell>
          <cell r="H11" t="str">
            <v>13030102</v>
          </cell>
          <cell r="I11">
            <v>13</v>
          </cell>
          <cell r="J11" t="str">
            <v>จังหวัดปทุมธานี</v>
          </cell>
          <cell r="K11">
            <v>1303</v>
          </cell>
          <cell r="L11" t="str">
            <v>ธัญบุรี</v>
          </cell>
          <cell r="M11">
            <v>130301</v>
          </cell>
          <cell r="N11" t="str">
            <v>ประชาธิปัตย์</v>
          </cell>
          <cell r="O11" t="str">
            <v>กลาง</v>
          </cell>
          <cell r="P11" t="str">
            <v>07</v>
          </cell>
          <cell r="Q11" t="str">
            <v>โรงพยาบาลชุมชน</v>
          </cell>
          <cell r="R11">
            <v>5</v>
          </cell>
          <cell r="S11">
            <v>30</v>
          </cell>
          <cell r="T11" t="str">
            <v>30</v>
          </cell>
          <cell r="U11" t="str">
            <v>22</v>
          </cell>
          <cell r="V11" t="str">
            <v>2.2 ทุติยภูมิระดับกลาง</v>
          </cell>
        </row>
        <row r="12">
          <cell r="A12" t="str">
            <v>01</v>
          </cell>
          <cell r="B12" t="str">
            <v>21002</v>
          </cell>
          <cell r="C12" t="str">
            <v>กระทรวงสาธารณสุข สำนักงานปลัดกระทรวงสาธารณสุข</v>
          </cell>
          <cell r="D12" t="str">
            <v>001076400</v>
          </cell>
          <cell r="E12" t="str">
            <v>10764</v>
          </cell>
          <cell r="F12" t="str">
            <v>รพช.หนองเสือ</v>
          </cell>
          <cell r="G12" t="str">
            <v>โรงพยาบาลชุมชนหนองเสือ</v>
          </cell>
          <cell r="H12" t="str">
            <v>13040106</v>
          </cell>
          <cell r="I12">
            <v>13</v>
          </cell>
          <cell r="J12" t="str">
            <v>จังหวัดปทุมธานี</v>
          </cell>
          <cell r="K12">
            <v>1304</v>
          </cell>
          <cell r="L12" t="str">
            <v>หนองเสือ</v>
          </cell>
          <cell r="M12">
            <v>130401</v>
          </cell>
          <cell r="N12" t="str">
            <v>บึงบา</v>
          </cell>
          <cell r="O12" t="str">
            <v>กลาง</v>
          </cell>
          <cell r="P12" t="str">
            <v>07</v>
          </cell>
          <cell r="Q12" t="str">
            <v>โรงพยาบาลชุมชน</v>
          </cell>
          <cell r="R12">
            <v>5</v>
          </cell>
          <cell r="S12">
            <v>30</v>
          </cell>
          <cell r="T12" t="str">
            <v>30</v>
          </cell>
          <cell r="U12" t="str">
            <v>22</v>
          </cell>
          <cell r="V12" t="str">
            <v>2.2 ทุติยภูมิระดับกลาง</v>
          </cell>
        </row>
        <row r="13">
          <cell r="A13" t="str">
            <v>01</v>
          </cell>
          <cell r="B13" t="str">
            <v>21002</v>
          </cell>
          <cell r="C13" t="str">
            <v>กระทรวงสาธารณสุข สำนักงานปลัดกระทรวงสาธารณสุข</v>
          </cell>
          <cell r="D13" t="str">
            <v>001076500</v>
          </cell>
          <cell r="E13" t="str">
            <v>10765</v>
          </cell>
          <cell r="F13" t="str">
            <v>รพช.ลาดหลุมแก้ว</v>
          </cell>
          <cell r="G13" t="str">
            <v>โรงพยาบาลชุมชนลาดหลุมแก้ว</v>
          </cell>
          <cell r="H13" t="str">
            <v>13050104</v>
          </cell>
          <cell r="I13">
            <v>13</v>
          </cell>
          <cell r="J13" t="str">
            <v>จังหวัดปทุมธานี</v>
          </cell>
          <cell r="K13">
            <v>1305</v>
          </cell>
          <cell r="L13" t="str">
            <v>ลาดหลุมแก้ว</v>
          </cell>
          <cell r="M13">
            <v>130501</v>
          </cell>
          <cell r="N13" t="str">
            <v>ระแหง</v>
          </cell>
          <cell r="O13" t="str">
            <v>กลาง</v>
          </cell>
          <cell r="P13" t="str">
            <v>07</v>
          </cell>
          <cell r="Q13" t="str">
            <v>โรงพยาบาลชุมชน</v>
          </cell>
          <cell r="R13">
            <v>5</v>
          </cell>
          <cell r="S13">
            <v>30</v>
          </cell>
          <cell r="T13" t="str">
            <v>30</v>
          </cell>
          <cell r="U13" t="str">
            <v>22</v>
          </cell>
          <cell r="V13" t="str">
            <v>2.2 ทุติยภูมิระดับกลาง</v>
          </cell>
        </row>
        <row r="14">
          <cell r="A14" t="str">
            <v>01</v>
          </cell>
          <cell r="B14" t="str">
            <v>21002</v>
          </cell>
          <cell r="C14" t="str">
            <v>กระทรวงสาธารณสุข สำนักงานปลัดกระทรวงสาธารณสุข</v>
          </cell>
          <cell r="D14" t="str">
            <v>001076600</v>
          </cell>
          <cell r="E14" t="str">
            <v>10766</v>
          </cell>
          <cell r="F14" t="str">
            <v>รพช.ลำลูกกา</v>
          </cell>
          <cell r="G14" t="str">
            <v>โรงพยาบาลชุมชนลำลูกกา</v>
          </cell>
          <cell r="H14" t="str">
            <v>13060606</v>
          </cell>
          <cell r="I14">
            <v>13</v>
          </cell>
          <cell r="J14" t="str">
            <v>จังหวัดปทุมธานี</v>
          </cell>
          <cell r="K14">
            <v>1306</v>
          </cell>
          <cell r="L14" t="str">
            <v>ลำลูกกา</v>
          </cell>
          <cell r="M14">
            <v>130606</v>
          </cell>
          <cell r="N14" t="str">
            <v>ลำไทร</v>
          </cell>
          <cell r="O14" t="str">
            <v>กลาง</v>
          </cell>
          <cell r="P14" t="str">
            <v>07</v>
          </cell>
          <cell r="Q14" t="str">
            <v>โรงพยาบาลชุมชน</v>
          </cell>
          <cell r="R14">
            <v>5</v>
          </cell>
          <cell r="S14">
            <v>30</v>
          </cell>
          <cell r="T14" t="str">
            <v>30</v>
          </cell>
          <cell r="U14" t="str">
            <v>22</v>
          </cell>
          <cell r="V14" t="str">
            <v>2.2 ทุติยภูมิระดับกลาง</v>
          </cell>
        </row>
        <row r="15">
          <cell r="A15" t="str">
            <v>01</v>
          </cell>
          <cell r="B15" t="str">
            <v>21002</v>
          </cell>
          <cell r="C15" t="str">
            <v>กระทรวงสาธารณสุข สำนักงานปลัดกระทรวงสาธารณสุข</v>
          </cell>
          <cell r="D15" t="str">
            <v>001076700</v>
          </cell>
          <cell r="E15" t="str">
            <v>10767</v>
          </cell>
          <cell r="F15" t="str">
            <v>รพช.สามโคก</v>
          </cell>
          <cell r="G15" t="str">
            <v>โรงพยาบาลชุมชนสามโคก</v>
          </cell>
          <cell r="H15" t="str">
            <v>13070706</v>
          </cell>
          <cell r="I15">
            <v>13</v>
          </cell>
          <cell r="J15" t="str">
            <v>จังหวัดปทุมธานี</v>
          </cell>
          <cell r="K15">
            <v>1307</v>
          </cell>
          <cell r="L15" t="str">
            <v>สามโคก</v>
          </cell>
          <cell r="M15">
            <v>130707</v>
          </cell>
          <cell r="N15" t="str">
            <v>บ้านปทุม</v>
          </cell>
          <cell r="O15" t="str">
            <v>กลาง</v>
          </cell>
          <cell r="P15" t="str">
            <v>07</v>
          </cell>
          <cell r="Q15" t="str">
            <v>โรงพยาบาลชุมชน</v>
          </cell>
          <cell r="R15">
            <v>5</v>
          </cell>
          <cell r="S15">
            <v>10</v>
          </cell>
          <cell r="T15" t="str">
            <v>30</v>
          </cell>
          <cell r="U15" t="str">
            <v>22</v>
          </cell>
          <cell r="V15" t="str">
            <v>2.2 ทุติยภูมิระดับกลาง</v>
          </cell>
        </row>
        <row r="16">
          <cell r="A16" t="str">
            <v>01</v>
          </cell>
          <cell r="B16" t="str">
            <v>21002</v>
          </cell>
          <cell r="C16" t="str">
            <v>กระทรวงสาธารณสุข สำนักงานปลัดกระทรวงสาธารณสุข</v>
          </cell>
          <cell r="D16" t="str">
            <v>001066000</v>
          </cell>
          <cell r="E16" t="str">
            <v>10660</v>
          </cell>
          <cell r="F16" t="str">
            <v>รพศ.พระนครศรีอยุธยา</v>
          </cell>
          <cell r="G16" t="str">
            <v>โรงพยาบาลศูนย์พระนครศรีอยุธยา</v>
          </cell>
          <cell r="H16" t="str">
            <v>14010104</v>
          </cell>
          <cell r="I16">
            <v>14</v>
          </cell>
          <cell r="J16" t="str">
            <v>จังหวัดพระนครศรีอยุธยา</v>
          </cell>
          <cell r="K16">
            <v>1401</v>
          </cell>
          <cell r="L16" t="str">
            <v>พระนครศรีอยุธยา</v>
          </cell>
          <cell r="M16">
            <v>140101</v>
          </cell>
          <cell r="N16" t="str">
            <v>ประตูชัย</v>
          </cell>
          <cell r="O16" t="str">
            <v>กลาง</v>
          </cell>
          <cell r="P16" t="str">
            <v>05</v>
          </cell>
          <cell r="Q16" t="str">
            <v>โรงพยาบาลศูนย์</v>
          </cell>
          <cell r="R16">
            <v>1</v>
          </cell>
          <cell r="S16">
            <v>445</v>
          </cell>
          <cell r="T16" t="str">
            <v>522</v>
          </cell>
          <cell r="U16" t="str">
            <v>31</v>
          </cell>
          <cell r="V16" t="str">
            <v>3.1 ตติยภูมิ</v>
          </cell>
        </row>
        <row r="17">
          <cell r="A17" t="str">
            <v>01</v>
          </cell>
          <cell r="B17" t="str">
            <v>21002</v>
          </cell>
          <cell r="C17" t="str">
            <v>กระทรวงสาธารณสุข สำนักงานปลัดกระทรวงสาธารณสุข</v>
          </cell>
          <cell r="D17" t="str">
            <v>001068800</v>
          </cell>
          <cell r="E17" t="str">
            <v>10688</v>
          </cell>
          <cell r="F17" t="str">
            <v>รพท.เสนา</v>
          </cell>
          <cell r="G17" t="str">
            <v>โรงพยาบาลทั่วไปเสนา</v>
          </cell>
          <cell r="H17" t="str">
            <v>14120101</v>
          </cell>
          <cell r="I17">
            <v>14</v>
          </cell>
          <cell r="J17" t="str">
            <v>จังหวัดพระนครศรีอยุธยา</v>
          </cell>
          <cell r="K17">
            <v>1412</v>
          </cell>
          <cell r="L17" t="str">
            <v>เสนา</v>
          </cell>
          <cell r="M17">
            <v>141203</v>
          </cell>
          <cell r="N17" t="str">
            <v>เจ้าเจ็ด</v>
          </cell>
          <cell r="O17" t="str">
            <v>กลาง</v>
          </cell>
          <cell r="P17" t="str">
            <v>06</v>
          </cell>
          <cell r="Q17" t="str">
            <v>โรงพยาบาลทั่วไป</v>
          </cell>
          <cell r="R17">
            <v>3</v>
          </cell>
          <cell r="S17">
            <v>160</v>
          </cell>
          <cell r="T17" t="str">
            <v>180</v>
          </cell>
          <cell r="U17" t="str">
            <v>23</v>
          </cell>
          <cell r="V17" t="str">
            <v>2.3 ทุติยภูมิระดับสูง</v>
          </cell>
        </row>
        <row r="18">
          <cell r="A18" t="str">
            <v>01</v>
          </cell>
          <cell r="B18" t="str">
            <v>21002</v>
          </cell>
          <cell r="C18" t="str">
            <v>กระทรวงสาธารณสุข สำนักงานปลัดกระทรวงสาธารณสุข</v>
          </cell>
          <cell r="D18" t="str">
            <v>001076800</v>
          </cell>
          <cell r="E18" t="str">
            <v>10768</v>
          </cell>
          <cell r="F18" t="str">
            <v>รพช.ท่าเรือ</v>
          </cell>
          <cell r="G18" t="str">
            <v>โรงพยาบาลชุมชนท่าเรือ</v>
          </cell>
          <cell r="H18" t="str">
            <v>14020102</v>
          </cell>
          <cell r="I18">
            <v>14</v>
          </cell>
          <cell r="J18" t="str">
            <v>จังหวัดพระนครศรีอยุธยา</v>
          </cell>
          <cell r="K18">
            <v>1402</v>
          </cell>
          <cell r="L18" t="str">
            <v>ท่าเรือ</v>
          </cell>
          <cell r="M18">
            <v>140201</v>
          </cell>
          <cell r="N18" t="str">
            <v>ท่าเรือ</v>
          </cell>
          <cell r="O18" t="str">
            <v>กลาง</v>
          </cell>
          <cell r="P18" t="str">
            <v>07</v>
          </cell>
          <cell r="Q18" t="str">
            <v>โรงพยาบาลชุมชน</v>
          </cell>
          <cell r="R18">
            <v>5</v>
          </cell>
          <cell r="S18">
            <v>30</v>
          </cell>
          <cell r="T18" t="str">
            <v>30</v>
          </cell>
          <cell r="U18" t="str">
            <v>21</v>
          </cell>
          <cell r="V18" t="str">
            <v>2.1 ทุติยภูมิระดับต้น</v>
          </cell>
        </row>
        <row r="19">
          <cell r="A19" t="str">
            <v>01</v>
          </cell>
          <cell r="B19" t="str">
            <v>21002</v>
          </cell>
          <cell r="C19" t="str">
            <v>กระทรวงสาธารณสุข สำนักงานปลัดกระทรวงสาธารณสุข</v>
          </cell>
          <cell r="D19" t="str">
            <v>001076900</v>
          </cell>
          <cell r="E19" t="str">
            <v>10769</v>
          </cell>
          <cell r="F19" t="str">
            <v>รพช.สมเด็จพระสังฆราช(นครหลวง)</v>
          </cell>
          <cell r="G19" t="str">
            <v>โรงพยาบาลชุมชนสมเด็จพระสังฆราช(นครหลวง)</v>
          </cell>
          <cell r="H19" t="str">
            <v>14030102</v>
          </cell>
          <cell r="I19">
            <v>14</v>
          </cell>
          <cell r="J19" t="str">
            <v>จังหวัดพระนครศรีอยุธยา</v>
          </cell>
          <cell r="K19">
            <v>1403</v>
          </cell>
          <cell r="L19" t="str">
            <v>นครหลวง</v>
          </cell>
          <cell r="M19">
            <v>140301</v>
          </cell>
          <cell r="N19" t="str">
            <v>นครหลวง</v>
          </cell>
          <cell r="O19" t="str">
            <v>กลาง</v>
          </cell>
          <cell r="P19" t="str">
            <v>07</v>
          </cell>
          <cell r="Q19" t="str">
            <v>โรงพยาบาลชุมชน</v>
          </cell>
          <cell r="R19">
            <v>4</v>
          </cell>
          <cell r="S19">
            <v>60</v>
          </cell>
          <cell r="T19" t="str">
            <v>60</v>
          </cell>
          <cell r="U19" t="str">
            <v>21</v>
          </cell>
          <cell r="V19" t="str">
            <v>2.1 ทุติยภูมิระดับต้น</v>
          </cell>
        </row>
        <row r="20">
          <cell r="A20" t="str">
            <v>01</v>
          </cell>
          <cell r="B20" t="str">
            <v>21002</v>
          </cell>
          <cell r="C20" t="str">
            <v>กระทรวงสาธารณสุข สำนักงานปลัดกระทรวงสาธารณสุข</v>
          </cell>
          <cell r="D20" t="str">
            <v>001077000</v>
          </cell>
          <cell r="E20" t="str">
            <v>10770</v>
          </cell>
          <cell r="F20" t="str">
            <v>รพช.บางไทร</v>
          </cell>
          <cell r="G20" t="str">
            <v>โรงพยาบาลชุมชนบางไทร</v>
          </cell>
          <cell r="H20" t="str">
            <v>14040102</v>
          </cell>
          <cell r="I20">
            <v>14</v>
          </cell>
          <cell r="J20" t="str">
            <v>จังหวัดพระนครศรีอยุธยา</v>
          </cell>
          <cell r="K20">
            <v>1404</v>
          </cell>
          <cell r="L20" t="str">
            <v>บางไทร</v>
          </cell>
          <cell r="M20">
            <v>140401</v>
          </cell>
          <cell r="N20" t="str">
            <v>บางไทร</v>
          </cell>
          <cell r="O20" t="str">
            <v>กลาง</v>
          </cell>
          <cell r="P20" t="str">
            <v>07</v>
          </cell>
          <cell r="Q20" t="str">
            <v>โรงพยาบาลชุมชน</v>
          </cell>
          <cell r="R20">
            <v>5</v>
          </cell>
          <cell r="S20">
            <v>30</v>
          </cell>
          <cell r="T20" t="str">
            <v>30</v>
          </cell>
          <cell r="U20" t="str">
            <v>21</v>
          </cell>
          <cell r="V20" t="str">
            <v>2.1 ทุติยภูมิระดับต้น</v>
          </cell>
        </row>
        <row r="21">
          <cell r="A21" t="str">
            <v>01</v>
          </cell>
          <cell r="B21" t="str">
            <v>21002</v>
          </cell>
          <cell r="C21" t="str">
            <v>กระทรวงสาธารณสุข สำนักงานปลัดกระทรวงสาธารณสุข</v>
          </cell>
          <cell r="D21" t="str">
            <v>001077100</v>
          </cell>
          <cell r="E21" t="str">
            <v>10771</v>
          </cell>
          <cell r="F21" t="str">
            <v>รพช.บางบาล</v>
          </cell>
          <cell r="G21" t="str">
            <v>โรงพยาบาลชุมชนบางบาล</v>
          </cell>
          <cell r="H21" t="str">
            <v>14050402</v>
          </cell>
          <cell r="I21">
            <v>14</v>
          </cell>
          <cell r="J21" t="str">
            <v>จังหวัดพระนครศรีอยุธยา</v>
          </cell>
          <cell r="K21">
            <v>1405</v>
          </cell>
          <cell r="L21" t="str">
            <v>บางบาล</v>
          </cell>
          <cell r="M21">
            <v>140504</v>
          </cell>
          <cell r="N21" t="str">
            <v>สะพานไทย</v>
          </cell>
          <cell r="O21" t="str">
            <v>กลาง</v>
          </cell>
          <cell r="P21" t="str">
            <v>07</v>
          </cell>
          <cell r="Q21" t="str">
            <v>โรงพยาบาลชุมชน</v>
          </cell>
          <cell r="R21">
            <v>5</v>
          </cell>
          <cell r="S21">
            <v>30</v>
          </cell>
          <cell r="T21" t="str">
            <v>30</v>
          </cell>
          <cell r="U21" t="str">
            <v>21</v>
          </cell>
          <cell r="V21" t="str">
            <v>2.1 ทุติยภูมิระดับต้น</v>
          </cell>
        </row>
        <row r="22">
          <cell r="A22" t="str">
            <v>01</v>
          </cell>
          <cell r="B22" t="str">
            <v>21002</v>
          </cell>
          <cell r="C22" t="str">
            <v>กระทรวงสาธารณสุข สำนักงานปลัดกระทรวงสาธารณสุข</v>
          </cell>
          <cell r="D22" t="str">
            <v>001077200</v>
          </cell>
          <cell r="E22" t="str">
            <v>10772</v>
          </cell>
          <cell r="F22" t="str">
            <v>รพช.บางปะอิน</v>
          </cell>
          <cell r="G22" t="str">
            <v>โรงพยาบาลชุมชนบางปะอิน</v>
          </cell>
          <cell r="H22" t="str">
            <v>14060111</v>
          </cell>
          <cell r="I22">
            <v>14</v>
          </cell>
          <cell r="J22" t="str">
            <v>จังหวัดพระนครศรีอยุธยา</v>
          </cell>
          <cell r="K22">
            <v>1406</v>
          </cell>
          <cell r="L22" t="str">
            <v>บางปะอิน</v>
          </cell>
          <cell r="M22">
            <v>140601</v>
          </cell>
          <cell r="N22" t="str">
            <v>บ้านเลน</v>
          </cell>
          <cell r="O22" t="str">
            <v>กลาง</v>
          </cell>
          <cell r="P22" t="str">
            <v>07</v>
          </cell>
          <cell r="Q22" t="str">
            <v>โรงพยาบาลชุมชน</v>
          </cell>
          <cell r="R22">
            <v>4</v>
          </cell>
          <cell r="S22">
            <v>60</v>
          </cell>
          <cell r="T22" t="str">
            <v>60</v>
          </cell>
          <cell r="U22" t="str">
            <v>21</v>
          </cell>
          <cell r="V22" t="str">
            <v>2.1 ทุติยภูมิระดับต้น</v>
          </cell>
        </row>
        <row r="23">
          <cell r="A23" t="str">
            <v>01</v>
          </cell>
          <cell r="B23" t="str">
            <v>21002</v>
          </cell>
          <cell r="C23" t="str">
            <v>กระทรวงสาธารณสุข สำนักงานปลัดกระทรวงสาธารณสุข</v>
          </cell>
          <cell r="D23" t="str">
            <v>001077300</v>
          </cell>
          <cell r="E23" t="str">
            <v>10773</v>
          </cell>
          <cell r="F23" t="str">
            <v>รพช.บางปะหัน</v>
          </cell>
          <cell r="G23" t="str">
            <v>โรงพยาบาลชุมชนบางปะหัน</v>
          </cell>
          <cell r="H23" t="str">
            <v>14070105</v>
          </cell>
          <cell r="I23">
            <v>14</v>
          </cell>
          <cell r="J23" t="str">
            <v>จังหวัดพระนครศรีอยุธยา</v>
          </cell>
          <cell r="K23">
            <v>1407</v>
          </cell>
          <cell r="L23" t="str">
            <v>บางปะหัน</v>
          </cell>
          <cell r="M23">
            <v>140701</v>
          </cell>
          <cell r="N23" t="str">
            <v>บางปะหัน</v>
          </cell>
          <cell r="O23" t="str">
            <v>กลาง</v>
          </cell>
          <cell r="P23" t="str">
            <v>07</v>
          </cell>
          <cell r="Q23" t="str">
            <v>โรงพยาบาลชุมชน</v>
          </cell>
          <cell r="R23">
            <v>5</v>
          </cell>
          <cell r="S23">
            <v>30</v>
          </cell>
          <cell r="T23" t="str">
            <v>10</v>
          </cell>
          <cell r="U23" t="str">
            <v>21</v>
          </cell>
          <cell r="V23" t="str">
            <v>2.1 ทุติยภูมิระดับต้น</v>
          </cell>
        </row>
        <row r="24">
          <cell r="A24" t="str">
            <v>01</v>
          </cell>
          <cell r="B24" t="str">
            <v>21002</v>
          </cell>
          <cell r="C24" t="str">
            <v>กระทรวงสาธารณสุข สำนักงานปลัดกระทรวงสาธารณสุข</v>
          </cell>
          <cell r="D24" t="str">
            <v>001077400</v>
          </cell>
          <cell r="E24" t="str">
            <v>10774</v>
          </cell>
          <cell r="F24" t="str">
            <v>รพช.ผักไห่</v>
          </cell>
          <cell r="G24" t="str">
            <v>โรงพยาบาลชุมชนผักไห่</v>
          </cell>
          <cell r="H24" t="str">
            <v>14080105</v>
          </cell>
          <cell r="I24">
            <v>14</v>
          </cell>
          <cell r="J24" t="str">
            <v>จังหวัดพระนครศรีอยุธยา</v>
          </cell>
          <cell r="K24">
            <v>1408</v>
          </cell>
          <cell r="L24" t="str">
            <v>ผักไห่</v>
          </cell>
          <cell r="M24">
            <v>140801</v>
          </cell>
          <cell r="N24" t="str">
            <v>ผักไห่</v>
          </cell>
          <cell r="O24" t="str">
            <v>กลาง</v>
          </cell>
          <cell r="P24" t="str">
            <v>07</v>
          </cell>
          <cell r="Q24" t="str">
            <v>โรงพยาบาลชุมชน</v>
          </cell>
          <cell r="R24">
            <v>5</v>
          </cell>
          <cell r="S24">
            <v>30</v>
          </cell>
          <cell r="T24" t="str">
            <v>30</v>
          </cell>
          <cell r="U24" t="str">
            <v>21</v>
          </cell>
          <cell r="V24" t="str">
            <v>2.1 ทุติยภูมิระดับต้น</v>
          </cell>
        </row>
        <row r="25">
          <cell r="A25" t="str">
            <v>01</v>
          </cell>
          <cell r="B25" t="str">
            <v>21002</v>
          </cell>
          <cell r="C25" t="str">
            <v>กระทรวงสาธารณสุข สำนักงานปลัดกระทรวงสาธารณสุข</v>
          </cell>
          <cell r="D25" t="str">
            <v>001077500</v>
          </cell>
          <cell r="E25" t="str">
            <v>10775</v>
          </cell>
          <cell r="F25" t="str">
            <v>รพช.ภาชี</v>
          </cell>
          <cell r="G25" t="str">
            <v>โรงพยาบาลชุมชนภาชี</v>
          </cell>
          <cell r="H25" t="str">
            <v>14090105</v>
          </cell>
          <cell r="I25">
            <v>14</v>
          </cell>
          <cell r="J25" t="str">
            <v>จังหวัดพระนครศรีอยุธยา</v>
          </cell>
          <cell r="K25">
            <v>1409</v>
          </cell>
          <cell r="L25" t="str">
            <v>ภาชี</v>
          </cell>
          <cell r="M25">
            <v>140901</v>
          </cell>
          <cell r="N25" t="str">
            <v>ภาชี</v>
          </cell>
          <cell r="O25" t="str">
            <v>กลาง</v>
          </cell>
          <cell r="P25" t="str">
            <v>07</v>
          </cell>
          <cell r="Q25" t="str">
            <v>โรงพยาบาลชุมชน</v>
          </cell>
          <cell r="R25">
            <v>4</v>
          </cell>
          <cell r="S25">
            <v>46</v>
          </cell>
          <cell r="T25" t="str">
            <v>30</v>
          </cell>
          <cell r="U25" t="str">
            <v>21</v>
          </cell>
          <cell r="V25" t="str">
            <v>2.1 ทุติยภูมิระดับต้น</v>
          </cell>
        </row>
        <row r="26">
          <cell r="A26" t="str">
            <v>01</v>
          </cell>
          <cell r="B26" t="str">
            <v>21002</v>
          </cell>
          <cell r="C26" t="str">
            <v>กระทรวงสาธารณสุข สำนักงานปลัดกระทรวงสาธารณสุข</v>
          </cell>
          <cell r="D26" t="str">
            <v>001077600</v>
          </cell>
          <cell r="E26" t="str">
            <v>10776</v>
          </cell>
          <cell r="F26" t="str">
            <v>รพช.ลาดบัวหลวง</v>
          </cell>
          <cell r="G26" t="str">
            <v>โรงพยาบาลชุมชนลาดบัวหลวง</v>
          </cell>
          <cell r="H26" t="str">
            <v>14100103</v>
          </cell>
          <cell r="I26">
            <v>14</v>
          </cell>
          <cell r="J26" t="str">
            <v>จังหวัดพระนครศรีอยุธยา</v>
          </cell>
          <cell r="K26">
            <v>1410</v>
          </cell>
          <cell r="L26" t="str">
            <v>ลาดบัวหลวง</v>
          </cell>
          <cell r="M26">
            <v>141003</v>
          </cell>
          <cell r="N26" t="str">
            <v>สามเมือง</v>
          </cell>
          <cell r="O26" t="str">
            <v>กลาง</v>
          </cell>
          <cell r="P26" t="str">
            <v>07</v>
          </cell>
          <cell r="Q26" t="str">
            <v>โรงพยาบาลชุมชน</v>
          </cell>
          <cell r="R26">
            <v>5</v>
          </cell>
          <cell r="S26">
            <v>30</v>
          </cell>
          <cell r="T26" t="str">
            <v>60</v>
          </cell>
          <cell r="U26" t="str">
            <v>21</v>
          </cell>
          <cell r="V26" t="str">
            <v>2.1 ทุติยภูมิระดับต้น</v>
          </cell>
        </row>
        <row r="27">
          <cell r="A27" t="str">
            <v>01</v>
          </cell>
          <cell r="B27" t="str">
            <v>21002</v>
          </cell>
          <cell r="C27" t="str">
            <v>กระทรวงสาธารณสุข สำนักงานปลัดกระทรวงสาธารณสุข</v>
          </cell>
          <cell r="D27" t="str">
            <v>001077700</v>
          </cell>
          <cell r="E27" t="str">
            <v>10777</v>
          </cell>
          <cell r="F27" t="str">
            <v>รพช.วังน้อย</v>
          </cell>
          <cell r="G27" t="str">
            <v>โรงพยาบาลชุมชนวังน้อย</v>
          </cell>
          <cell r="H27" t="str">
            <v>14110105</v>
          </cell>
          <cell r="I27">
            <v>14</v>
          </cell>
          <cell r="J27" t="str">
            <v>จังหวัดพระนครศรีอยุธยา</v>
          </cell>
          <cell r="K27">
            <v>1411</v>
          </cell>
          <cell r="L27" t="str">
            <v>วังน้อย</v>
          </cell>
          <cell r="M27">
            <v>141104</v>
          </cell>
          <cell r="N27" t="str">
            <v>ลำไทร</v>
          </cell>
          <cell r="O27" t="str">
            <v>กลาง</v>
          </cell>
          <cell r="P27" t="str">
            <v>07</v>
          </cell>
          <cell r="Q27" t="str">
            <v>โรงพยาบาลชุมชน</v>
          </cell>
          <cell r="R27">
            <v>5</v>
          </cell>
          <cell r="S27">
            <v>30</v>
          </cell>
          <cell r="T27" t="str">
            <v>60</v>
          </cell>
          <cell r="U27" t="str">
            <v>21</v>
          </cell>
          <cell r="V27" t="str">
            <v>2.1 ทุติยภูมิระดับต้น</v>
          </cell>
        </row>
        <row r="28">
          <cell r="A28" t="str">
            <v>01</v>
          </cell>
          <cell r="B28" t="str">
            <v>21002</v>
          </cell>
          <cell r="C28" t="str">
            <v>กระทรวงสาธารณสุข สำนักงานปลัดกระทรวงสาธารณสุข</v>
          </cell>
          <cell r="D28" t="str">
            <v>001077800</v>
          </cell>
          <cell r="E28" t="str">
            <v>10778</v>
          </cell>
          <cell r="F28" t="str">
            <v>รพช.บางซ้าย</v>
          </cell>
          <cell r="G28" t="str">
            <v>โรงพยาบาลชุมชนบางซ้าย</v>
          </cell>
          <cell r="H28" t="str">
            <v>14130101</v>
          </cell>
          <cell r="I28">
            <v>14</v>
          </cell>
          <cell r="J28" t="str">
            <v>จังหวัดพระนครศรีอยุธยา</v>
          </cell>
          <cell r="K28">
            <v>1413</v>
          </cell>
          <cell r="L28" t="str">
            <v>บางซ้าย</v>
          </cell>
          <cell r="M28">
            <v>141301</v>
          </cell>
          <cell r="N28" t="str">
            <v>บางซ้าย</v>
          </cell>
          <cell r="O28" t="str">
            <v>กลาง</v>
          </cell>
          <cell r="P28" t="str">
            <v>07</v>
          </cell>
          <cell r="Q28" t="str">
            <v>โรงพยาบาลชุมชน</v>
          </cell>
          <cell r="R28">
            <v>5</v>
          </cell>
          <cell r="S28">
            <v>10</v>
          </cell>
          <cell r="T28" t="str">
            <v>10</v>
          </cell>
          <cell r="U28" t="str">
            <v>21</v>
          </cell>
          <cell r="V28" t="str">
            <v>2.1 ทุติยภูมิระดับต้น</v>
          </cell>
        </row>
        <row r="29">
          <cell r="A29" t="str">
            <v>01</v>
          </cell>
          <cell r="B29" t="str">
            <v>21002</v>
          </cell>
          <cell r="C29" t="str">
            <v>กระทรวงสาธารณสุข สำนักงานปลัดกระทรวงสาธารณสุข</v>
          </cell>
          <cell r="D29" t="str">
            <v>001077900</v>
          </cell>
          <cell r="E29" t="str">
            <v>10779</v>
          </cell>
          <cell r="F29" t="str">
            <v>รพช.อุทัย</v>
          </cell>
          <cell r="G29" t="str">
            <v>โรงพยาบาลชุมชนอุทัย</v>
          </cell>
          <cell r="H29" t="str">
            <v>14141005</v>
          </cell>
          <cell r="I29">
            <v>14</v>
          </cell>
          <cell r="J29" t="str">
            <v>จังหวัดพระนครศรีอยุธยา</v>
          </cell>
          <cell r="K29">
            <v>1414</v>
          </cell>
          <cell r="L29" t="str">
            <v>อุทัย</v>
          </cell>
          <cell r="M29">
            <v>141410</v>
          </cell>
          <cell r="N29" t="str">
            <v>ธนู</v>
          </cell>
          <cell r="O29" t="str">
            <v>กลาง</v>
          </cell>
          <cell r="P29" t="str">
            <v>07</v>
          </cell>
          <cell r="Q29" t="str">
            <v>โรงพยาบาลชุมชน</v>
          </cell>
          <cell r="R29">
            <v>5</v>
          </cell>
          <cell r="S29">
            <v>10</v>
          </cell>
          <cell r="T29" t="str">
            <v>10</v>
          </cell>
          <cell r="U29" t="str">
            <v>21</v>
          </cell>
          <cell r="V29" t="str">
            <v>2.1 ทุติยภูมิระดับต้น</v>
          </cell>
        </row>
        <row r="30">
          <cell r="A30" t="str">
            <v>01</v>
          </cell>
          <cell r="B30" t="str">
            <v>21002</v>
          </cell>
          <cell r="C30" t="str">
            <v>กระทรวงสาธารณสุข สำนักงานปลัดกระทรวงสาธารณสุข</v>
          </cell>
          <cell r="D30" t="str">
            <v>001078000</v>
          </cell>
          <cell r="E30" t="str">
            <v>10780</v>
          </cell>
          <cell r="F30" t="str">
            <v>รพช.มหาราช</v>
          </cell>
          <cell r="G30" t="str">
            <v>โรงพยาบาลชุมชนมหาราช</v>
          </cell>
          <cell r="H30" t="str">
            <v>14150106</v>
          </cell>
          <cell r="I30">
            <v>14</v>
          </cell>
          <cell r="J30" t="str">
            <v>จังหวัดพระนครศรีอยุธยา</v>
          </cell>
          <cell r="K30">
            <v>1415</v>
          </cell>
          <cell r="L30" t="str">
            <v>มหาราช</v>
          </cell>
          <cell r="M30">
            <v>141501</v>
          </cell>
          <cell r="N30" t="str">
            <v>หัวไผ่</v>
          </cell>
          <cell r="O30" t="str">
            <v>กลาง</v>
          </cell>
          <cell r="P30" t="str">
            <v>07</v>
          </cell>
          <cell r="Q30" t="str">
            <v>โรงพยาบาลชุมชน</v>
          </cell>
          <cell r="R30">
            <v>5</v>
          </cell>
          <cell r="S30">
            <v>10</v>
          </cell>
          <cell r="T30" t="str">
            <v>10</v>
          </cell>
          <cell r="U30" t="str">
            <v>21</v>
          </cell>
          <cell r="V30" t="str">
            <v>2.1 ทุติยภูมิระดับต้น</v>
          </cell>
        </row>
        <row r="31">
          <cell r="A31" t="str">
            <v>01</v>
          </cell>
          <cell r="B31" t="str">
            <v>21002</v>
          </cell>
          <cell r="C31" t="str">
            <v>กระทรวงสาธารณสุข สำนักงานปลัดกระทรวงสาธารณสุข</v>
          </cell>
          <cell r="D31" t="str">
            <v>001078100</v>
          </cell>
          <cell r="E31" t="str">
            <v>10781</v>
          </cell>
          <cell r="F31" t="str">
            <v>รพช.บ้านแพรก</v>
          </cell>
          <cell r="G31" t="str">
            <v>โรงพยาบาลชุมชนบ้านแพรก</v>
          </cell>
          <cell r="H31" t="str">
            <v>14160201</v>
          </cell>
          <cell r="I31">
            <v>14</v>
          </cell>
          <cell r="J31" t="str">
            <v>จังหวัดพระนครศรีอยุธยา</v>
          </cell>
          <cell r="K31">
            <v>1416</v>
          </cell>
          <cell r="L31" t="str">
            <v>บ้านแพรก</v>
          </cell>
          <cell r="M31">
            <v>141602</v>
          </cell>
          <cell r="N31" t="str">
            <v>บ้านใหม่</v>
          </cell>
          <cell r="O31" t="str">
            <v>กลาง</v>
          </cell>
          <cell r="P31" t="str">
            <v>07</v>
          </cell>
          <cell r="Q31" t="str">
            <v>โรงพยาบาลชุมชน</v>
          </cell>
          <cell r="R31">
            <v>5</v>
          </cell>
          <cell r="S31">
            <v>16</v>
          </cell>
          <cell r="T31" t="str">
            <v>10</v>
          </cell>
          <cell r="U31" t="str">
            <v>21</v>
          </cell>
          <cell r="V31" t="str">
            <v>2.1 ทุติยภูมิระดับต้น</v>
          </cell>
        </row>
        <row r="32">
          <cell r="A32" t="str">
            <v>01</v>
          </cell>
          <cell r="B32" t="str">
            <v>21002</v>
          </cell>
          <cell r="C32" t="str">
            <v>กระทรวงสาธารณสุข สำนักงานปลัดกระทรวงสาธารณสุข</v>
          </cell>
          <cell r="D32" t="str">
            <v>001066100</v>
          </cell>
          <cell r="E32" t="str">
            <v>10661</v>
          </cell>
          <cell r="F32" t="str">
            <v>รพศ.สระบุรี</v>
          </cell>
          <cell r="G32" t="str">
            <v>โรงพยาบาลศูนย์สระบุรี</v>
          </cell>
          <cell r="H32" t="str">
            <v>19010100</v>
          </cell>
          <cell r="I32">
            <v>19</v>
          </cell>
          <cell r="J32" t="str">
            <v>จังหวัดสระบุรี</v>
          </cell>
          <cell r="K32">
            <v>1901</v>
          </cell>
          <cell r="L32" t="str">
            <v>เมืองสระบุรี</v>
          </cell>
          <cell r="M32">
            <v>190101</v>
          </cell>
          <cell r="N32" t="str">
            <v>ปากเพรียว</v>
          </cell>
          <cell r="O32" t="str">
            <v>กลาง</v>
          </cell>
          <cell r="P32" t="str">
            <v>05</v>
          </cell>
          <cell r="Q32" t="str">
            <v>โรงพยาบาลศูนย์</v>
          </cell>
          <cell r="R32">
            <v>1</v>
          </cell>
          <cell r="S32">
            <v>680</v>
          </cell>
          <cell r="T32" t="str">
            <v>680</v>
          </cell>
          <cell r="U32" t="str">
            <v>31</v>
          </cell>
          <cell r="V32" t="str">
            <v>3.1 ตติยภูมิ</v>
          </cell>
        </row>
        <row r="33">
          <cell r="A33" t="str">
            <v>01</v>
          </cell>
          <cell r="B33" t="str">
            <v>21002</v>
          </cell>
          <cell r="C33" t="str">
            <v>กระทรวงสาธารณสุข สำนักงานปลัดกระทรวงสาธารณสุข</v>
          </cell>
          <cell r="D33" t="str">
            <v>001069500</v>
          </cell>
          <cell r="E33" t="str">
            <v>10695</v>
          </cell>
          <cell r="F33" t="str">
            <v>รพท.พระพุทธบาท</v>
          </cell>
          <cell r="G33" t="str">
            <v>โรงพยาบาลทั่วไปพระพุทธบาท</v>
          </cell>
          <cell r="H33" t="str">
            <v>19090308</v>
          </cell>
          <cell r="I33">
            <v>19</v>
          </cell>
          <cell r="J33" t="str">
            <v>จังหวัดสระบุรี</v>
          </cell>
          <cell r="K33">
            <v>1909</v>
          </cell>
          <cell r="L33" t="str">
            <v>พระพุทธบาท</v>
          </cell>
          <cell r="M33">
            <v>190903</v>
          </cell>
          <cell r="N33" t="str">
            <v>ธารเกษม</v>
          </cell>
          <cell r="O33" t="str">
            <v>กลาง</v>
          </cell>
          <cell r="P33" t="str">
            <v>06</v>
          </cell>
          <cell r="Q33" t="str">
            <v>โรงพยาบาลทั่วไป</v>
          </cell>
          <cell r="R33">
            <v>2</v>
          </cell>
          <cell r="S33">
            <v>315</v>
          </cell>
          <cell r="T33" t="str">
            <v>315</v>
          </cell>
          <cell r="U33" t="str">
            <v>23</v>
          </cell>
          <cell r="V33" t="str">
            <v>2.3 ทุติยภูมิระดับสูง</v>
          </cell>
        </row>
        <row r="34">
          <cell r="A34" t="str">
            <v>01</v>
          </cell>
          <cell r="B34" t="str">
            <v>21002</v>
          </cell>
          <cell r="C34" t="str">
            <v>กระทรวงสาธารณสุข สำนักงานปลัดกระทรวงสาธารณสุข</v>
          </cell>
          <cell r="D34" t="str">
            <v>001080700</v>
          </cell>
          <cell r="E34" t="str">
            <v>10807</v>
          </cell>
          <cell r="F34" t="str">
            <v>รพช.แก่งคอย</v>
          </cell>
          <cell r="G34" t="str">
            <v>โรงพยาบาลชุมชนแก่งคอย</v>
          </cell>
          <cell r="H34" t="str">
            <v>19020108</v>
          </cell>
          <cell r="I34">
            <v>19</v>
          </cell>
          <cell r="J34" t="str">
            <v>จังหวัดสระบุรี</v>
          </cell>
          <cell r="K34">
            <v>1902</v>
          </cell>
          <cell r="L34" t="str">
            <v>แก่งคอย</v>
          </cell>
          <cell r="M34">
            <v>190201</v>
          </cell>
          <cell r="N34" t="str">
            <v>แก่งคอย</v>
          </cell>
          <cell r="O34" t="str">
            <v>กลาง</v>
          </cell>
          <cell r="P34" t="str">
            <v>07</v>
          </cell>
          <cell r="Q34" t="str">
            <v>โรงพยาบาลชุมชน</v>
          </cell>
          <cell r="R34">
            <v>4</v>
          </cell>
          <cell r="S34">
            <v>60</v>
          </cell>
          <cell r="T34" t="str">
            <v>60</v>
          </cell>
          <cell r="U34" t="str">
            <v>21</v>
          </cell>
          <cell r="V34" t="str">
            <v>2.1 ทุติยภูมิระดับต้น</v>
          </cell>
        </row>
        <row r="35">
          <cell r="A35" t="str">
            <v>01</v>
          </cell>
          <cell r="B35" t="str">
            <v>21002</v>
          </cell>
          <cell r="C35" t="str">
            <v>กระทรวงสาธารณสุข สำนักงานปลัดกระทรวงสาธารณสุข</v>
          </cell>
          <cell r="D35" t="str">
            <v>001080800</v>
          </cell>
          <cell r="E35" t="str">
            <v>10808</v>
          </cell>
          <cell r="F35" t="str">
            <v>รพช.หนองแค</v>
          </cell>
          <cell r="G35" t="str">
            <v>โรงพยาบาลชุมชนหนองแค</v>
          </cell>
          <cell r="H35" t="str">
            <v>19030100</v>
          </cell>
          <cell r="I35">
            <v>19</v>
          </cell>
          <cell r="J35" t="str">
            <v>จังหวัดสระบุรี</v>
          </cell>
          <cell r="K35">
            <v>1903</v>
          </cell>
          <cell r="L35" t="str">
            <v>หนองแค</v>
          </cell>
          <cell r="M35">
            <v>190301</v>
          </cell>
          <cell r="N35" t="str">
            <v>หนองแค</v>
          </cell>
          <cell r="O35" t="str">
            <v>กลาง</v>
          </cell>
          <cell r="P35" t="str">
            <v>07</v>
          </cell>
          <cell r="Q35" t="str">
            <v>โรงพยาบาลชุมชน</v>
          </cell>
          <cell r="R35">
            <v>4</v>
          </cell>
          <cell r="S35">
            <v>60</v>
          </cell>
          <cell r="T35" t="str">
            <v>90</v>
          </cell>
          <cell r="U35" t="str">
            <v>21</v>
          </cell>
          <cell r="V35" t="str">
            <v>2.1 ทุติยภูมิระดับต้น</v>
          </cell>
        </row>
        <row r="36">
          <cell r="A36" t="str">
            <v>01</v>
          </cell>
          <cell r="B36" t="str">
            <v>21002</v>
          </cell>
          <cell r="C36" t="str">
            <v>กระทรวงสาธารณสุข สำนักงานปลัดกระทรวงสาธารณสุข</v>
          </cell>
          <cell r="D36" t="str">
            <v>001080900</v>
          </cell>
          <cell r="E36" t="str">
            <v>10809</v>
          </cell>
          <cell r="F36" t="str">
            <v>รพช.วิหารแดง</v>
          </cell>
          <cell r="G36" t="str">
            <v>โรงพยาบาลชุมชนวิหารแดง</v>
          </cell>
          <cell r="H36" t="str">
            <v>19040203</v>
          </cell>
          <cell r="I36">
            <v>19</v>
          </cell>
          <cell r="J36" t="str">
            <v>จังหวัดสระบุรี</v>
          </cell>
          <cell r="K36">
            <v>1904</v>
          </cell>
          <cell r="L36" t="str">
            <v>วิหารแดง</v>
          </cell>
          <cell r="M36">
            <v>190402</v>
          </cell>
          <cell r="N36" t="str">
            <v>บ้านลำ</v>
          </cell>
          <cell r="O36" t="str">
            <v>กลาง</v>
          </cell>
          <cell r="P36" t="str">
            <v>07</v>
          </cell>
          <cell r="Q36" t="str">
            <v>โรงพยาบาลชุมชน</v>
          </cell>
          <cell r="R36">
            <v>5</v>
          </cell>
          <cell r="S36">
            <v>30</v>
          </cell>
          <cell r="T36" t="str">
            <v>30</v>
          </cell>
          <cell r="U36" t="str">
            <v>21</v>
          </cell>
          <cell r="V36" t="str">
            <v>2.1 ทุติยภูมิระดับต้น</v>
          </cell>
        </row>
        <row r="37">
          <cell r="A37" t="str">
            <v>01</v>
          </cell>
          <cell r="B37" t="str">
            <v>21002</v>
          </cell>
          <cell r="C37" t="str">
            <v>กระทรวงสาธารณสุข สำนักงานปลัดกระทรวงสาธารณสุข</v>
          </cell>
          <cell r="D37" t="str">
            <v>001081000</v>
          </cell>
          <cell r="E37" t="str">
            <v>10810</v>
          </cell>
          <cell r="F37" t="str">
            <v>รพช.หนองแซง</v>
          </cell>
          <cell r="G37" t="str">
            <v>โรงพยาบาลชุมชนหนองแซง</v>
          </cell>
          <cell r="H37" t="str">
            <v>19050606</v>
          </cell>
          <cell r="I37">
            <v>19</v>
          </cell>
          <cell r="J37" t="str">
            <v>จังหวัดสระบุรี</v>
          </cell>
          <cell r="K37">
            <v>1905</v>
          </cell>
          <cell r="L37" t="str">
            <v>หนองแซง</v>
          </cell>
          <cell r="M37">
            <v>190506</v>
          </cell>
          <cell r="N37" t="str">
            <v>ไก่เส่า</v>
          </cell>
          <cell r="O37" t="str">
            <v>กลาง</v>
          </cell>
          <cell r="P37" t="str">
            <v>07</v>
          </cell>
          <cell r="Q37" t="str">
            <v>โรงพยาบาลชุมชน</v>
          </cell>
          <cell r="R37">
            <v>5</v>
          </cell>
          <cell r="S37">
            <v>23</v>
          </cell>
          <cell r="T37" t="str">
            <v>10</v>
          </cell>
          <cell r="U37" t="str">
            <v>21</v>
          </cell>
          <cell r="V37" t="str">
            <v>2.1 ทุติยภูมิระดับต้น</v>
          </cell>
        </row>
        <row r="38">
          <cell r="A38" t="str">
            <v>01</v>
          </cell>
          <cell r="B38" t="str">
            <v>21002</v>
          </cell>
          <cell r="C38" t="str">
            <v>กระทรวงสาธารณสุข สำนักงานปลัดกระทรวงสาธารณสุข</v>
          </cell>
          <cell r="D38" t="str">
            <v>001081100</v>
          </cell>
          <cell r="E38" t="str">
            <v>10811</v>
          </cell>
          <cell r="F38" t="str">
            <v>รพช.บ้านหมอ</v>
          </cell>
          <cell r="G38" t="str">
            <v>โรงพยาบาลชุมชนบ้านหมอ</v>
          </cell>
          <cell r="H38" t="str">
            <v>19060104</v>
          </cell>
          <cell r="I38">
            <v>19</v>
          </cell>
          <cell r="J38" t="str">
            <v>จังหวัดสระบุรี</v>
          </cell>
          <cell r="K38">
            <v>1906</v>
          </cell>
          <cell r="L38" t="str">
            <v>บ้านหมอ</v>
          </cell>
          <cell r="M38">
            <v>190601</v>
          </cell>
          <cell r="N38" t="str">
            <v>บ้านหมอ</v>
          </cell>
          <cell r="O38" t="str">
            <v>กลาง</v>
          </cell>
          <cell r="P38" t="str">
            <v>07</v>
          </cell>
          <cell r="Q38" t="str">
            <v>โรงพยาบาลชุมชน</v>
          </cell>
          <cell r="R38">
            <v>5</v>
          </cell>
          <cell r="S38">
            <v>30</v>
          </cell>
          <cell r="T38" t="str">
            <v>30</v>
          </cell>
          <cell r="U38" t="str">
            <v>21</v>
          </cell>
          <cell r="V38" t="str">
            <v>2.1 ทุติยภูมิระดับต้น</v>
          </cell>
        </row>
        <row r="39">
          <cell r="A39" t="str">
            <v>01</v>
          </cell>
          <cell r="B39" t="str">
            <v>21002</v>
          </cell>
          <cell r="C39" t="str">
            <v>กระทรวงสาธารณสุข สำนักงานปลัดกระทรวงสาธารณสุข</v>
          </cell>
          <cell r="D39" t="str">
            <v>001081200</v>
          </cell>
          <cell r="E39" t="str">
            <v>10812</v>
          </cell>
          <cell r="F39" t="str">
            <v>รพช.ดอนพุด</v>
          </cell>
          <cell r="G39" t="str">
            <v>โรงพยาบาลชุมชนดอนพุด</v>
          </cell>
          <cell r="H39" t="str">
            <v>19070102</v>
          </cell>
          <cell r="I39">
            <v>19</v>
          </cell>
          <cell r="J39" t="str">
            <v>จังหวัดสระบุรี</v>
          </cell>
          <cell r="K39">
            <v>1907</v>
          </cell>
          <cell r="L39" t="str">
            <v>ดอนพุด</v>
          </cell>
          <cell r="M39">
            <v>190701</v>
          </cell>
          <cell r="N39" t="str">
            <v>ดอนพุด</v>
          </cell>
          <cell r="O39" t="str">
            <v>กลาง</v>
          </cell>
          <cell r="P39" t="str">
            <v>07</v>
          </cell>
          <cell r="Q39" t="str">
            <v>โรงพยาบาลชุมชน</v>
          </cell>
          <cell r="R39">
            <v>5</v>
          </cell>
          <cell r="S39">
            <v>10</v>
          </cell>
          <cell r="T39" t="str">
            <v>30</v>
          </cell>
          <cell r="U39" t="str">
            <v>21</v>
          </cell>
          <cell r="V39" t="str">
            <v>2.1 ทุติยภูมิระดับต้น</v>
          </cell>
        </row>
        <row r="40">
          <cell r="A40" t="str">
            <v>01</v>
          </cell>
          <cell r="B40" t="str">
            <v>21002</v>
          </cell>
          <cell r="C40" t="str">
            <v>กระทรวงสาธารณสุข สำนักงานปลัดกระทรวงสาธารณสุข</v>
          </cell>
          <cell r="D40" t="str">
            <v>001081300</v>
          </cell>
          <cell r="E40" t="str">
            <v>10813</v>
          </cell>
          <cell r="F40" t="str">
            <v>รพช.หนองโดน</v>
          </cell>
          <cell r="G40" t="str">
            <v>โรงพยาบาลชุมชนหนองโดน</v>
          </cell>
          <cell r="H40" t="str">
            <v>19080109</v>
          </cell>
          <cell r="I40">
            <v>19</v>
          </cell>
          <cell r="J40" t="str">
            <v>จังหวัดสระบุรี</v>
          </cell>
          <cell r="K40">
            <v>1908</v>
          </cell>
          <cell r="L40" t="str">
            <v>หนองโดน</v>
          </cell>
          <cell r="M40">
            <v>190801</v>
          </cell>
          <cell r="N40" t="str">
            <v>หนองโดน</v>
          </cell>
          <cell r="O40" t="str">
            <v>กลาง</v>
          </cell>
          <cell r="P40" t="str">
            <v>07</v>
          </cell>
          <cell r="Q40" t="str">
            <v>โรงพยาบาลชุมชน</v>
          </cell>
          <cell r="R40">
            <v>5</v>
          </cell>
          <cell r="S40">
            <v>10</v>
          </cell>
          <cell r="T40" t="str">
            <v>10</v>
          </cell>
          <cell r="U40" t="str">
            <v>21</v>
          </cell>
          <cell r="V40" t="str">
            <v>2.1 ทุติยภูมิระดับต้น</v>
          </cell>
        </row>
        <row r="41">
          <cell r="A41" t="str">
            <v>01</v>
          </cell>
          <cell r="B41" t="str">
            <v>21002</v>
          </cell>
          <cell r="C41" t="str">
            <v>กระทรวงสาธารณสุข สำนักงานปลัดกระทรวงสาธารณสุข</v>
          </cell>
          <cell r="D41" t="str">
            <v>001081400</v>
          </cell>
          <cell r="E41" t="str">
            <v>10814</v>
          </cell>
          <cell r="F41" t="str">
            <v>รพช.เสาไห้</v>
          </cell>
          <cell r="G41" t="str">
            <v>โรงพยาบาลชุมชนเสาไห้</v>
          </cell>
          <cell r="H41" t="str">
            <v>19100107</v>
          </cell>
          <cell r="I41">
            <v>19</v>
          </cell>
          <cell r="J41" t="str">
            <v>จังหวัดสระบุรี</v>
          </cell>
          <cell r="K41">
            <v>1910</v>
          </cell>
          <cell r="L41" t="str">
            <v>เสาไห้</v>
          </cell>
          <cell r="M41">
            <v>191001</v>
          </cell>
          <cell r="N41" t="str">
            <v>เสาไห้</v>
          </cell>
          <cell r="O41" t="str">
            <v>กลาง</v>
          </cell>
          <cell r="P41" t="str">
            <v>07</v>
          </cell>
          <cell r="Q41" t="str">
            <v>โรงพยาบาลชุมชน</v>
          </cell>
          <cell r="R41">
            <v>5</v>
          </cell>
          <cell r="S41">
            <v>30</v>
          </cell>
          <cell r="T41" t="str">
            <v>10</v>
          </cell>
          <cell r="U41" t="str">
            <v>21</v>
          </cell>
          <cell r="V41" t="str">
            <v>2.1 ทุติยภูมิระดับต้น</v>
          </cell>
        </row>
        <row r="42">
          <cell r="A42" t="str">
            <v>01</v>
          </cell>
          <cell r="B42" t="str">
            <v>21002</v>
          </cell>
          <cell r="C42" t="str">
            <v>กระทรวงสาธารณสุข สำนักงานปลัดกระทรวงสาธารณสุข</v>
          </cell>
          <cell r="D42" t="str">
            <v>001081500</v>
          </cell>
          <cell r="E42" t="str">
            <v>10815</v>
          </cell>
          <cell r="F42" t="str">
            <v>รพช.มวกเหล็ก</v>
          </cell>
          <cell r="G42" t="str">
            <v>โรงพยาบาลชุมชนมวกเหล็ก</v>
          </cell>
          <cell r="H42" t="str">
            <v>19110209</v>
          </cell>
          <cell r="I42">
            <v>19</v>
          </cell>
          <cell r="J42" t="str">
            <v>จังหวัดสระบุรี</v>
          </cell>
          <cell r="K42">
            <v>1911</v>
          </cell>
          <cell r="L42" t="str">
            <v>มวกเหล็ก</v>
          </cell>
          <cell r="M42">
            <v>191102</v>
          </cell>
          <cell r="N42" t="str">
            <v>มิตรภาพ</v>
          </cell>
          <cell r="O42" t="str">
            <v>กลาง</v>
          </cell>
          <cell r="P42" t="str">
            <v>07</v>
          </cell>
          <cell r="Q42" t="str">
            <v>โรงพยาบาลชุมชน</v>
          </cell>
          <cell r="R42">
            <v>5</v>
          </cell>
          <cell r="S42">
            <v>30</v>
          </cell>
          <cell r="T42" t="str">
            <v>30</v>
          </cell>
          <cell r="U42" t="str">
            <v>21</v>
          </cell>
          <cell r="V42" t="str">
            <v>2.1 ทุติยภูมิระดับต้น</v>
          </cell>
        </row>
        <row r="43">
          <cell r="A43" t="str">
            <v>01</v>
          </cell>
          <cell r="B43" t="str">
            <v>21002</v>
          </cell>
          <cell r="C43" t="str">
            <v>กระทรวงสาธารณสุข สำนักงานปลัดกระทรวงสาธารณสุข</v>
          </cell>
          <cell r="D43" t="str">
            <v>001081600</v>
          </cell>
          <cell r="E43" t="str">
            <v>10816</v>
          </cell>
          <cell r="F43" t="str">
            <v>รพช.วังม่วง</v>
          </cell>
          <cell r="G43" t="str">
            <v>โรงพยาบาลชุมชนวังม่วง</v>
          </cell>
          <cell r="H43" t="str">
            <v>19120301</v>
          </cell>
          <cell r="I43">
            <v>19</v>
          </cell>
          <cell r="J43" t="str">
            <v>จังหวัดสระบุรี</v>
          </cell>
          <cell r="K43">
            <v>1912</v>
          </cell>
          <cell r="L43" t="str">
            <v>วังม่วง</v>
          </cell>
          <cell r="M43">
            <v>191203</v>
          </cell>
          <cell r="N43" t="str">
            <v>วังม่วง</v>
          </cell>
          <cell r="O43" t="str">
            <v>กลาง</v>
          </cell>
          <cell r="P43" t="str">
            <v>07</v>
          </cell>
          <cell r="Q43" t="str">
            <v>โรงพยาบาลชุมชน</v>
          </cell>
          <cell r="R43">
            <v>5</v>
          </cell>
          <cell r="S43">
            <v>30</v>
          </cell>
          <cell r="T43" t="str">
            <v>30</v>
          </cell>
          <cell r="U43" t="str">
            <v>21</v>
          </cell>
          <cell r="V43" t="str">
            <v>2.1 ทุติยภูมิระดับต้น</v>
          </cell>
        </row>
        <row r="44">
          <cell r="A44" t="str">
            <v>02</v>
          </cell>
          <cell r="B44" t="str">
            <v>21002</v>
          </cell>
          <cell r="C44" t="str">
            <v>กระทรวงสาธารณสุข สำนักงานปลัดกระทรวงสาธารณสุข</v>
          </cell>
          <cell r="D44" t="str">
            <v>001068900</v>
          </cell>
          <cell r="E44" t="str">
            <v>10689</v>
          </cell>
          <cell r="F44" t="str">
            <v>รพท.อ่างทอง</v>
          </cell>
          <cell r="G44" t="str">
            <v>โรงพยาบาลทั่วไปอ่างทอง</v>
          </cell>
          <cell r="H44" t="str">
            <v>15010200</v>
          </cell>
          <cell r="I44">
            <v>15</v>
          </cell>
          <cell r="J44" t="str">
            <v>จังหวัดอ่างทอง</v>
          </cell>
          <cell r="K44">
            <v>1501</v>
          </cell>
          <cell r="L44" t="str">
            <v>เมืองอ่างทอง</v>
          </cell>
          <cell r="M44">
            <v>150102</v>
          </cell>
          <cell r="N44" t="str">
            <v>บางแก้ว</v>
          </cell>
          <cell r="O44" t="str">
            <v>กลาง</v>
          </cell>
          <cell r="P44" t="str">
            <v>06</v>
          </cell>
          <cell r="Q44" t="str">
            <v>โรงพยาบาลทั่วไป</v>
          </cell>
          <cell r="R44">
            <v>2</v>
          </cell>
          <cell r="S44">
            <v>326</v>
          </cell>
          <cell r="T44" t="str">
            <v>314</v>
          </cell>
          <cell r="U44" t="str">
            <v>23</v>
          </cell>
          <cell r="V44" t="str">
            <v>2.3 ทุติยภูมิระดับสูง</v>
          </cell>
        </row>
        <row r="45">
          <cell r="A45" t="str">
            <v>02</v>
          </cell>
          <cell r="B45" t="str">
            <v>21002</v>
          </cell>
          <cell r="C45" t="str">
            <v>กระทรวงสาธารณสุข สำนักงานปลัดกระทรวงสาธารณสุข</v>
          </cell>
          <cell r="D45" t="str">
            <v>001078200</v>
          </cell>
          <cell r="E45" t="str">
            <v>10782</v>
          </cell>
          <cell r="F45" t="str">
            <v>รพช.ไชโย</v>
          </cell>
          <cell r="G45" t="str">
            <v>โรงพยาบาลชุมชนไชโย</v>
          </cell>
          <cell r="H45" t="str">
            <v>15020605</v>
          </cell>
          <cell r="I45">
            <v>15</v>
          </cell>
          <cell r="J45" t="str">
            <v>จังหวัดอ่างทอง</v>
          </cell>
          <cell r="K45">
            <v>1502</v>
          </cell>
          <cell r="L45" t="str">
            <v>ไชโย</v>
          </cell>
          <cell r="M45">
            <v>150206</v>
          </cell>
          <cell r="N45" t="str">
            <v>ไชโย</v>
          </cell>
          <cell r="O45" t="str">
            <v>กลาง</v>
          </cell>
          <cell r="P45" t="str">
            <v>07</v>
          </cell>
          <cell r="Q45" t="str">
            <v>โรงพยาบาลชุมชน</v>
          </cell>
          <cell r="R45">
            <v>5</v>
          </cell>
          <cell r="S45">
            <v>30</v>
          </cell>
          <cell r="T45" t="str">
            <v>10</v>
          </cell>
          <cell r="U45" t="str">
            <v>21</v>
          </cell>
          <cell r="V45" t="str">
            <v>2.1 ทุติยภูมิระดับต้น</v>
          </cell>
        </row>
        <row r="46">
          <cell r="A46" t="str">
            <v>02</v>
          </cell>
          <cell r="B46" t="str">
            <v>21002</v>
          </cell>
          <cell r="C46" t="str">
            <v>กระทรวงสาธารณสุข สำนักงานปลัดกระทรวงสาธารณสุข</v>
          </cell>
          <cell r="D46" t="str">
            <v>001078400</v>
          </cell>
          <cell r="E46" t="str">
            <v>10784</v>
          </cell>
          <cell r="F46" t="str">
            <v>รพช.ป่าโมก</v>
          </cell>
          <cell r="G46" t="str">
            <v>โรงพยาบาลชุมชนป่าโมก</v>
          </cell>
          <cell r="H46" t="str">
            <v>15030200</v>
          </cell>
          <cell r="I46">
            <v>15</v>
          </cell>
          <cell r="J46" t="str">
            <v>จังหวัดอ่างทอง</v>
          </cell>
          <cell r="K46">
            <v>1503</v>
          </cell>
          <cell r="L46" t="str">
            <v>ป่าโมก</v>
          </cell>
          <cell r="M46">
            <v>150302</v>
          </cell>
          <cell r="N46" t="str">
            <v>ป่าโมก</v>
          </cell>
          <cell r="O46" t="str">
            <v>กลาง</v>
          </cell>
          <cell r="P46" t="str">
            <v>07</v>
          </cell>
          <cell r="Q46" t="str">
            <v>โรงพยาบาลชุมชน</v>
          </cell>
          <cell r="R46">
            <v>4</v>
          </cell>
          <cell r="S46">
            <v>60</v>
          </cell>
          <cell r="T46" t="str">
            <v>30</v>
          </cell>
          <cell r="U46" t="str">
            <v>21</v>
          </cell>
          <cell r="V46" t="str">
            <v>2.1 ทุติยภูมิระดับต้น</v>
          </cell>
        </row>
        <row r="47">
          <cell r="A47" t="str">
            <v>02</v>
          </cell>
          <cell r="B47" t="str">
            <v>21002</v>
          </cell>
          <cell r="C47" t="str">
            <v>กระทรวงสาธารณสุข สำนักงานปลัดกระทรวงสาธารณสุข</v>
          </cell>
          <cell r="D47" t="str">
            <v>001078500</v>
          </cell>
          <cell r="E47" t="str">
            <v>10785</v>
          </cell>
          <cell r="F47" t="str">
            <v>รพช.โพธิ์ทอง</v>
          </cell>
          <cell r="G47" t="str">
            <v>โรงพยาบาลชุมชนโพธิ์ทอง</v>
          </cell>
          <cell r="H47" t="str">
            <v>15040104</v>
          </cell>
          <cell r="I47">
            <v>15</v>
          </cell>
          <cell r="J47" t="str">
            <v>จังหวัดอ่างทอง</v>
          </cell>
          <cell r="K47">
            <v>1504</v>
          </cell>
          <cell r="L47" t="str">
            <v>โพธิ์ทอง</v>
          </cell>
          <cell r="M47">
            <v>150401</v>
          </cell>
          <cell r="N47" t="str">
            <v>อ่างแก้ว</v>
          </cell>
          <cell r="O47" t="str">
            <v>กลาง</v>
          </cell>
          <cell r="P47" t="str">
            <v>07</v>
          </cell>
          <cell r="Q47" t="str">
            <v>โรงพยาบาลชุมชน</v>
          </cell>
          <cell r="R47">
            <v>4</v>
          </cell>
          <cell r="S47">
            <v>48</v>
          </cell>
          <cell r="T47" t="str">
            <v>30</v>
          </cell>
          <cell r="U47" t="str">
            <v>21</v>
          </cell>
          <cell r="V47" t="str">
            <v>2.1 ทุติยภูมิระดับต้น</v>
          </cell>
        </row>
        <row r="48">
          <cell r="A48" t="str">
            <v>02</v>
          </cell>
          <cell r="B48" t="str">
            <v>21002</v>
          </cell>
          <cell r="C48" t="str">
            <v>กระทรวงสาธารณสุข สำนักงานปลัดกระทรวงสาธารณสุข</v>
          </cell>
          <cell r="D48" t="str">
            <v>001078600</v>
          </cell>
          <cell r="E48" t="str">
            <v>10786</v>
          </cell>
          <cell r="F48" t="str">
            <v>รพช.แสวงหา</v>
          </cell>
          <cell r="G48" t="str">
            <v>โรงพยาบาลชุมชนแสวงหา</v>
          </cell>
          <cell r="H48" t="str">
            <v>15050101</v>
          </cell>
          <cell r="I48">
            <v>15</v>
          </cell>
          <cell r="J48" t="str">
            <v>จังหวัดอ่างทอง</v>
          </cell>
          <cell r="K48">
            <v>1505</v>
          </cell>
          <cell r="L48" t="str">
            <v>แสวงหา</v>
          </cell>
          <cell r="M48">
            <v>150501</v>
          </cell>
          <cell r="N48" t="str">
            <v>แสวงหา</v>
          </cell>
          <cell r="O48" t="str">
            <v>กลาง</v>
          </cell>
          <cell r="P48" t="str">
            <v>07</v>
          </cell>
          <cell r="Q48" t="str">
            <v>โรงพยาบาลชุมชน</v>
          </cell>
          <cell r="R48">
            <v>4</v>
          </cell>
          <cell r="S48">
            <v>48</v>
          </cell>
          <cell r="T48" t="str">
            <v>30</v>
          </cell>
          <cell r="U48" t="str">
            <v>21</v>
          </cell>
          <cell r="V48" t="str">
            <v>2.1 ทุติยภูมิระดับต้น</v>
          </cell>
        </row>
        <row r="49">
          <cell r="A49" t="str">
            <v>02</v>
          </cell>
          <cell r="B49" t="str">
            <v>21002</v>
          </cell>
          <cell r="C49" t="str">
            <v>กระทรวงสาธารณสุข สำนักงานปลัดกระทรวงสาธารณสุข</v>
          </cell>
          <cell r="D49" t="str">
            <v>001078700</v>
          </cell>
          <cell r="E49" t="str">
            <v>10787</v>
          </cell>
          <cell r="F49" t="str">
            <v>รพช.วิเศษชัยชาญ</v>
          </cell>
          <cell r="G49" t="str">
            <v>โรงพยาบาลชุมชนวิเศษชัยชาญ</v>
          </cell>
          <cell r="H49" t="str">
            <v>15060204</v>
          </cell>
          <cell r="I49">
            <v>15</v>
          </cell>
          <cell r="J49" t="str">
            <v>จังหวัดอ่างทอง</v>
          </cell>
          <cell r="K49">
            <v>1506</v>
          </cell>
          <cell r="L49" t="str">
            <v>วิเศษชัยชาญ</v>
          </cell>
          <cell r="M49">
            <v>150602</v>
          </cell>
          <cell r="N49" t="str">
            <v>ศาลเจ้าโรงทอง</v>
          </cell>
          <cell r="O49" t="str">
            <v>กลาง</v>
          </cell>
          <cell r="P49" t="str">
            <v>07</v>
          </cell>
          <cell r="Q49" t="str">
            <v>โรงพยาบาลชุมชน</v>
          </cell>
          <cell r="R49">
            <v>4</v>
          </cell>
          <cell r="S49">
            <v>105</v>
          </cell>
          <cell r="T49" t="str">
            <v>90</v>
          </cell>
          <cell r="U49" t="str">
            <v>22</v>
          </cell>
          <cell r="V49" t="str">
            <v>2.2 ทุติยภูมิระดับกลาง</v>
          </cell>
        </row>
        <row r="50">
          <cell r="A50" t="str">
            <v>02</v>
          </cell>
          <cell r="B50" t="str">
            <v>21002</v>
          </cell>
          <cell r="C50" t="str">
            <v>กระทรวงสาธารณสุข สำนักงานปลัดกระทรวงสาธารณสุข</v>
          </cell>
          <cell r="D50" t="str">
            <v>001078800</v>
          </cell>
          <cell r="E50" t="str">
            <v>10788</v>
          </cell>
          <cell r="F50" t="str">
            <v>รพช.สามโก้</v>
          </cell>
          <cell r="G50" t="str">
            <v>โรงพยาบาลชุมชนสามโก้</v>
          </cell>
          <cell r="H50" t="str">
            <v>15070110</v>
          </cell>
          <cell r="I50">
            <v>15</v>
          </cell>
          <cell r="J50" t="str">
            <v>จังหวัดอ่างทอง</v>
          </cell>
          <cell r="K50">
            <v>1507</v>
          </cell>
          <cell r="L50" t="str">
            <v>สามโก้</v>
          </cell>
          <cell r="M50">
            <v>150701</v>
          </cell>
          <cell r="N50" t="str">
            <v>สามโก้</v>
          </cell>
          <cell r="O50" t="str">
            <v>กลาง</v>
          </cell>
          <cell r="P50" t="str">
            <v>07</v>
          </cell>
          <cell r="Q50" t="str">
            <v>โรงพยาบาลชุมชน</v>
          </cell>
          <cell r="R50">
            <v>5</v>
          </cell>
          <cell r="S50">
            <v>15</v>
          </cell>
          <cell r="T50" t="str">
            <v>10</v>
          </cell>
          <cell r="U50" t="str">
            <v>22</v>
          </cell>
          <cell r="V50" t="str">
            <v>2.2 ทุติยภูมิระดับกลาง</v>
          </cell>
        </row>
        <row r="51">
          <cell r="A51" t="str">
            <v>02</v>
          </cell>
          <cell r="B51" t="str">
            <v>21002</v>
          </cell>
          <cell r="C51" t="str">
            <v>กระทรวงสาธารณสุข สำนักงานปลัดกระทรวงสาธารณสุข</v>
          </cell>
          <cell r="D51" t="str">
            <v>001069000</v>
          </cell>
          <cell r="E51" t="str">
            <v>10690</v>
          </cell>
          <cell r="F51" t="str">
            <v>รพท.พระนารายณ์มหาราช</v>
          </cell>
          <cell r="G51" t="str">
            <v>โรงพยาบาลทั่วไปพระนารายณ์มหาราช</v>
          </cell>
          <cell r="H51" t="str">
            <v>16010601</v>
          </cell>
          <cell r="I51">
            <v>16</v>
          </cell>
          <cell r="J51" t="str">
            <v>จังหวัดลพบุรี</v>
          </cell>
          <cell r="K51">
            <v>1601</v>
          </cell>
          <cell r="L51" t="str">
            <v>เมืองลพบุรี</v>
          </cell>
          <cell r="M51">
            <v>160106</v>
          </cell>
          <cell r="N51" t="str">
            <v>เขาสามยอด</v>
          </cell>
          <cell r="O51" t="str">
            <v>กลาง</v>
          </cell>
          <cell r="P51" t="str">
            <v>06</v>
          </cell>
          <cell r="Q51" t="str">
            <v>โรงพยาบาลทั่วไป</v>
          </cell>
          <cell r="R51">
            <v>2</v>
          </cell>
          <cell r="S51">
            <v>428</v>
          </cell>
          <cell r="T51" t="str">
            <v>428</v>
          </cell>
          <cell r="U51" t="str">
            <v>23</v>
          </cell>
          <cell r="V51" t="str">
            <v>2.3 ทุติยภูมิระดับสูง</v>
          </cell>
        </row>
        <row r="52">
          <cell r="A52" t="str">
            <v>02</v>
          </cell>
          <cell r="B52" t="str">
            <v>21002</v>
          </cell>
          <cell r="C52" t="str">
            <v>กระทรวงสาธารณสุข สำนักงานปลัดกระทรวงสาธารณสุข</v>
          </cell>
          <cell r="D52" t="str">
            <v>001069100</v>
          </cell>
          <cell r="E52" t="str">
            <v>10691</v>
          </cell>
          <cell r="F52" t="str">
            <v>รพท.บ้านหมี่</v>
          </cell>
          <cell r="G52" t="str">
            <v>โรงพยาบาลทั่วไปบ้านหมี่</v>
          </cell>
          <cell r="H52" t="str">
            <v>16061902</v>
          </cell>
          <cell r="I52">
            <v>16</v>
          </cell>
          <cell r="J52" t="str">
            <v>จังหวัดลพบุรี</v>
          </cell>
          <cell r="K52">
            <v>1606</v>
          </cell>
          <cell r="L52" t="str">
            <v>บ้านหมี่</v>
          </cell>
          <cell r="M52">
            <v>160619</v>
          </cell>
          <cell r="N52" t="str">
            <v>บ้านหมี่</v>
          </cell>
          <cell r="O52" t="str">
            <v>กลาง</v>
          </cell>
          <cell r="P52" t="str">
            <v>06</v>
          </cell>
          <cell r="Q52" t="str">
            <v>โรงพยาบาลทั่วไป</v>
          </cell>
          <cell r="R52">
            <v>3</v>
          </cell>
          <cell r="S52">
            <v>258</v>
          </cell>
          <cell r="T52" t="str">
            <v>258</v>
          </cell>
          <cell r="U52" t="str">
            <v>23</v>
          </cell>
          <cell r="V52" t="str">
            <v>2.3 ทุติยภูมิระดับสูง</v>
          </cell>
        </row>
        <row r="53">
          <cell r="A53" t="str">
            <v>02</v>
          </cell>
          <cell r="B53" t="str">
            <v>21002</v>
          </cell>
          <cell r="C53" t="str">
            <v>กระทรวงสาธารณสุข สำนักงานปลัดกระทรวงสาธารณสุข</v>
          </cell>
          <cell r="D53" t="str">
            <v>001078900</v>
          </cell>
          <cell r="E53" t="str">
            <v>10789</v>
          </cell>
          <cell r="F53" t="str">
            <v>รพช.พัฒนานิคม</v>
          </cell>
          <cell r="G53" t="str">
            <v>โรงพยาบาลชุมชนพัฒนานิคม</v>
          </cell>
          <cell r="H53" t="str">
            <v>16020106</v>
          </cell>
          <cell r="I53">
            <v>16</v>
          </cell>
          <cell r="J53" t="str">
            <v>จังหวัดลพบุรี</v>
          </cell>
          <cell r="K53">
            <v>1602</v>
          </cell>
          <cell r="L53" t="str">
            <v>พัฒนานิคม</v>
          </cell>
          <cell r="M53">
            <v>160201</v>
          </cell>
          <cell r="N53" t="str">
            <v>พัฒนานิคม</v>
          </cell>
          <cell r="O53" t="str">
            <v>กลาง</v>
          </cell>
          <cell r="P53" t="str">
            <v>07</v>
          </cell>
          <cell r="Q53" t="str">
            <v>โรงพยาบาลชุมชน</v>
          </cell>
          <cell r="R53">
            <v>4</v>
          </cell>
          <cell r="S53">
            <v>60</v>
          </cell>
          <cell r="T53" t="str">
            <v>60</v>
          </cell>
          <cell r="U53" t="str">
            <v>21</v>
          </cell>
          <cell r="V53" t="str">
            <v>2.1 ทุติยภูมิระดับต้น</v>
          </cell>
        </row>
        <row r="54">
          <cell r="A54" t="str">
            <v>02</v>
          </cell>
          <cell r="B54" t="str">
            <v>21002</v>
          </cell>
          <cell r="C54" t="str">
            <v>กระทรวงสาธารณสุข สำนักงานปลัดกระทรวงสาธารณสุข</v>
          </cell>
          <cell r="D54" t="str">
            <v>001079000</v>
          </cell>
          <cell r="E54" t="str">
            <v>10790</v>
          </cell>
          <cell r="F54" t="str">
            <v>รพช.โคกสำโรง</v>
          </cell>
          <cell r="G54" t="str">
            <v>โรงพยาบาลชุมชนโคกสำโรง</v>
          </cell>
          <cell r="H54" t="str">
            <v>16030104</v>
          </cell>
          <cell r="I54">
            <v>16</v>
          </cell>
          <cell r="J54" t="str">
            <v>จังหวัดลพบุรี</v>
          </cell>
          <cell r="K54">
            <v>1603</v>
          </cell>
          <cell r="L54" t="str">
            <v>โคกสำโรง</v>
          </cell>
          <cell r="M54">
            <v>160301</v>
          </cell>
          <cell r="N54" t="str">
            <v>โคกสำโรง</v>
          </cell>
          <cell r="O54" t="str">
            <v>กลาง</v>
          </cell>
          <cell r="P54" t="str">
            <v>07</v>
          </cell>
          <cell r="Q54" t="str">
            <v>โรงพยาบาลชุมชน</v>
          </cell>
          <cell r="R54">
            <v>4</v>
          </cell>
          <cell r="S54">
            <v>120</v>
          </cell>
          <cell r="T54" t="str">
            <v>120</v>
          </cell>
          <cell r="U54" t="str">
            <v>22</v>
          </cell>
          <cell r="V54" t="str">
            <v>2.2 ทุติยภูมิระดับกลาง</v>
          </cell>
        </row>
        <row r="55">
          <cell r="A55" t="str">
            <v>02</v>
          </cell>
          <cell r="B55" t="str">
            <v>21002</v>
          </cell>
          <cell r="C55" t="str">
            <v>กระทรวงสาธารณสุข สำนักงานปลัดกระทรวงสาธารณสุข</v>
          </cell>
          <cell r="D55" t="str">
            <v>001079100</v>
          </cell>
          <cell r="E55" t="str">
            <v>10791</v>
          </cell>
          <cell r="F55" t="str">
            <v>รพช.ชัยบาดาล</v>
          </cell>
          <cell r="G55" t="str">
            <v>โรงพยาบาลชุมชนชัยบาดาล</v>
          </cell>
          <cell r="H55" t="str">
            <v>16040104</v>
          </cell>
          <cell r="I55">
            <v>16</v>
          </cell>
          <cell r="J55" t="str">
            <v>จังหวัดลพบุรี</v>
          </cell>
          <cell r="K55">
            <v>1604</v>
          </cell>
          <cell r="L55" t="str">
            <v>ชัยบาดาล</v>
          </cell>
          <cell r="M55">
            <v>160401</v>
          </cell>
          <cell r="N55" t="str">
            <v>ลำนารายณ์</v>
          </cell>
          <cell r="O55" t="str">
            <v>กลาง</v>
          </cell>
          <cell r="P55" t="str">
            <v>07</v>
          </cell>
          <cell r="Q55" t="str">
            <v>โรงพยาบาลชุมชน</v>
          </cell>
          <cell r="R55">
            <v>4</v>
          </cell>
          <cell r="S55">
            <v>120</v>
          </cell>
          <cell r="T55" t="str">
            <v>152</v>
          </cell>
          <cell r="U55" t="str">
            <v>22</v>
          </cell>
          <cell r="V55" t="str">
            <v>2.2 ทุติยภูมิระดับกลาง</v>
          </cell>
        </row>
        <row r="56">
          <cell r="A56" t="str">
            <v>02</v>
          </cell>
          <cell r="B56" t="str">
            <v>21002</v>
          </cell>
          <cell r="C56" t="str">
            <v>กระทรวงสาธารณสุข สำนักงานปลัดกระทรวงสาธารณสุข</v>
          </cell>
          <cell r="D56" t="str">
            <v>001079200</v>
          </cell>
          <cell r="E56" t="str">
            <v>10792</v>
          </cell>
          <cell r="F56" t="str">
            <v>รพช.ท่าวุ้ง</v>
          </cell>
          <cell r="G56" t="str">
            <v>โรงพยาบาลชุมชนท่าวุ้ง</v>
          </cell>
          <cell r="H56" t="str">
            <v>16050207</v>
          </cell>
          <cell r="I56">
            <v>16</v>
          </cell>
          <cell r="J56" t="str">
            <v>จังหวัดลพบุรี</v>
          </cell>
          <cell r="K56">
            <v>1605</v>
          </cell>
          <cell r="L56" t="str">
            <v>ท่าวุ้ง</v>
          </cell>
          <cell r="M56">
            <v>160502</v>
          </cell>
          <cell r="N56" t="str">
            <v>บางคู้</v>
          </cell>
          <cell r="O56" t="str">
            <v>กลาง</v>
          </cell>
          <cell r="P56" t="str">
            <v>07</v>
          </cell>
          <cell r="Q56" t="str">
            <v>โรงพยาบาลชุมชน</v>
          </cell>
          <cell r="R56">
            <v>4</v>
          </cell>
          <cell r="S56">
            <v>60</v>
          </cell>
          <cell r="T56" t="str">
            <v>60</v>
          </cell>
          <cell r="U56" t="str">
            <v>21</v>
          </cell>
          <cell r="V56" t="str">
            <v>2.1 ทุติยภูมิระดับต้น</v>
          </cell>
        </row>
        <row r="57">
          <cell r="A57" t="str">
            <v>02</v>
          </cell>
          <cell r="B57" t="str">
            <v>21002</v>
          </cell>
          <cell r="C57" t="str">
            <v>กระทรวงสาธารณสุข สำนักงานปลัดกระทรวงสาธารณสุข</v>
          </cell>
          <cell r="D57" t="str">
            <v>001079300</v>
          </cell>
          <cell r="E57" t="str">
            <v>10793</v>
          </cell>
          <cell r="F57" t="str">
            <v>รพช.ท่าหลวง</v>
          </cell>
          <cell r="G57" t="str">
            <v>โรงพยาบาลชุมชนท่าหลวง</v>
          </cell>
          <cell r="H57" t="str">
            <v>16070109</v>
          </cell>
          <cell r="I57">
            <v>16</v>
          </cell>
          <cell r="J57" t="str">
            <v>จังหวัดลพบุรี</v>
          </cell>
          <cell r="K57">
            <v>1607</v>
          </cell>
          <cell r="L57" t="str">
            <v>ท่าหลวง</v>
          </cell>
          <cell r="M57">
            <v>160701</v>
          </cell>
          <cell r="N57" t="str">
            <v>ท่าหลวง</v>
          </cell>
          <cell r="O57" t="str">
            <v>กลาง</v>
          </cell>
          <cell r="P57" t="str">
            <v>07</v>
          </cell>
          <cell r="Q57" t="str">
            <v>โรงพยาบาลชุมชน</v>
          </cell>
          <cell r="R57">
            <v>4</v>
          </cell>
          <cell r="S57">
            <v>30</v>
          </cell>
          <cell r="T57" t="str">
            <v>35</v>
          </cell>
          <cell r="U57" t="str">
            <v>21</v>
          </cell>
          <cell r="V57" t="str">
            <v>2.1 ทุติยภูมิระดับต้น</v>
          </cell>
        </row>
        <row r="58">
          <cell r="A58" t="str">
            <v>02</v>
          </cell>
          <cell r="B58" t="str">
            <v>21002</v>
          </cell>
          <cell r="C58" t="str">
            <v>กระทรวงสาธารณสุข สำนักงานปลัดกระทรวงสาธารณสุข</v>
          </cell>
          <cell r="D58" t="str">
            <v>001079400</v>
          </cell>
          <cell r="E58" t="str">
            <v>10794</v>
          </cell>
          <cell r="F58" t="str">
            <v>รพช.สระโบสถ์</v>
          </cell>
          <cell r="G58" t="str">
            <v>โรงพยาบาลชุมชนสระโบสถ์</v>
          </cell>
          <cell r="H58" t="str">
            <v>16080510</v>
          </cell>
          <cell r="I58">
            <v>16</v>
          </cell>
          <cell r="J58" t="str">
            <v>จังหวัดลพบุรี</v>
          </cell>
          <cell r="K58">
            <v>1608</v>
          </cell>
          <cell r="L58" t="str">
            <v>สระโบสถ์</v>
          </cell>
          <cell r="M58">
            <v>160805</v>
          </cell>
          <cell r="N58" t="str">
            <v>นิยมชัย</v>
          </cell>
          <cell r="O58" t="str">
            <v>กลาง</v>
          </cell>
          <cell r="P58" t="str">
            <v>07</v>
          </cell>
          <cell r="Q58" t="str">
            <v>โรงพยาบาลชุมชน</v>
          </cell>
          <cell r="R58">
            <v>5</v>
          </cell>
          <cell r="S58">
            <v>10</v>
          </cell>
          <cell r="T58" t="str">
            <v>19</v>
          </cell>
          <cell r="U58" t="str">
            <v>21</v>
          </cell>
          <cell r="V58" t="str">
            <v>2.1 ทุติยภูมิระดับต้น</v>
          </cell>
        </row>
        <row r="59">
          <cell r="A59" t="str">
            <v>02</v>
          </cell>
          <cell r="B59" t="str">
            <v>21002</v>
          </cell>
          <cell r="C59" t="str">
            <v>กระทรวงสาธารณสุข สำนักงานปลัดกระทรวงสาธารณสุข</v>
          </cell>
          <cell r="D59" t="str">
            <v>001079500</v>
          </cell>
          <cell r="E59" t="str">
            <v>10795</v>
          </cell>
          <cell r="F59" t="str">
            <v>รพช.โคกเจริญ</v>
          </cell>
          <cell r="G59" t="str">
            <v>โรงพยาบาลชุมชนโคกเจริญ</v>
          </cell>
          <cell r="H59" t="str">
            <v>16090102</v>
          </cell>
          <cell r="I59">
            <v>16</v>
          </cell>
          <cell r="J59" t="str">
            <v>จังหวัดลพบุรี</v>
          </cell>
          <cell r="K59">
            <v>1609</v>
          </cell>
          <cell r="L59" t="str">
            <v>โคกเจริญ</v>
          </cell>
          <cell r="M59">
            <v>160901</v>
          </cell>
          <cell r="N59" t="str">
            <v>โคกเจริญ</v>
          </cell>
          <cell r="O59" t="str">
            <v>กลาง</v>
          </cell>
          <cell r="P59" t="str">
            <v>07</v>
          </cell>
          <cell r="Q59" t="str">
            <v>โรงพยาบาลชุมชน</v>
          </cell>
          <cell r="R59">
            <v>5</v>
          </cell>
          <cell r="S59">
            <v>10</v>
          </cell>
          <cell r="T59" t="str">
            <v>16</v>
          </cell>
          <cell r="U59" t="str">
            <v>21</v>
          </cell>
          <cell r="V59" t="str">
            <v>2.1 ทุติยภูมิระดับต้น</v>
          </cell>
        </row>
        <row r="60">
          <cell r="A60" t="str">
            <v>02</v>
          </cell>
          <cell r="B60" t="str">
            <v>21002</v>
          </cell>
          <cell r="C60" t="str">
            <v>กระทรวงสาธารณสุข สำนักงานปลัดกระทรวงสาธารณสุข</v>
          </cell>
          <cell r="D60" t="str">
            <v>001079600</v>
          </cell>
          <cell r="E60" t="str">
            <v>10796</v>
          </cell>
          <cell r="F60" t="str">
            <v>รพช.ลำสนธิ</v>
          </cell>
          <cell r="G60" t="str">
            <v>โรงพยาบาลชุมชนลำสนธิ</v>
          </cell>
          <cell r="H60" t="str">
            <v>16100311</v>
          </cell>
          <cell r="I60">
            <v>16</v>
          </cell>
          <cell r="J60" t="str">
            <v>จังหวัดลพบุรี</v>
          </cell>
          <cell r="K60">
            <v>1610</v>
          </cell>
          <cell r="L60" t="str">
            <v>ลำสนธิ</v>
          </cell>
          <cell r="M60">
            <v>161003</v>
          </cell>
          <cell r="N60" t="str">
            <v>หนองรี</v>
          </cell>
          <cell r="O60" t="str">
            <v>กลาง</v>
          </cell>
          <cell r="P60" t="str">
            <v>07</v>
          </cell>
          <cell r="Q60" t="str">
            <v>โรงพยาบาลชุมชน</v>
          </cell>
          <cell r="R60">
            <v>5</v>
          </cell>
          <cell r="S60">
            <v>30</v>
          </cell>
          <cell r="T60" t="str">
            <v>30</v>
          </cell>
          <cell r="U60" t="str">
            <v>21</v>
          </cell>
          <cell r="V60" t="str">
            <v>2.1 ทุติยภูมิระดับต้น</v>
          </cell>
        </row>
        <row r="61">
          <cell r="A61" t="str">
            <v>02</v>
          </cell>
          <cell r="B61" t="str">
            <v>21002</v>
          </cell>
          <cell r="C61" t="str">
            <v>กระทรวงสาธารณสุข สำนักงานปลัดกระทรวงสาธารณสุข</v>
          </cell>
          <cell r="D61" t="str">
            <v>001079700</v>
          </cell>
          <cell r="E61" t="str">
            <v>10797</v>
          </cell>
          <cell r="F61" t="str">
            <v>รพช.หนองม่วง</v>
          </cell>
          <cell r="G61" t="str">
            <v>โรงพยาบาลชุมชนหนองม่วง</v>
          </cell>
          <cell r="H61" t="str">
            <v>16110107</v>
          </cell>
          <cell r="I61">
            <v>16</v>
          </cell>
          <cell r="J61" t="str">
            <v>จังหวัดลพบุรี</v>
          </cell>
          <cell r="K61">
            <v>1611</v>
          </cell>
          <cell r="L61" t="str">
            <v>หนองม่วง</v>
          </cell>
          <cell r="M61">
            <v>161101</v>
          </cell>
          <cell r="N61" t="str">
            <v>หนองม่วง</v>
          </cell>
          <cell r="O61" t="str">
            <v>กลาง</v>
          </cell>
          <cell r="P61" t="str">
            <v>07</v>
          </cell>
          <cell r="Q61" t="str">
            <v>โรงพยาบาลชุมชน</v>
          </cell>
          <cell r="R61">
            <v>5</v>
          </cell>
          <cell r="S61">
            <v>30</v>
          </cell>
          <cell r="T61" t="str">
            <v>30</v>
          </cell>
          <cell r="U61" t="str">
            <v>22</v>
          </cell>
          <cell r="V61" t="str">
            <v>2.2 ทุติยภูมิระดับกลาง</v>
          </cell>
        </row>
        <row r="62">
          <cell r="A62" t="str">
            <v>02</v>
          </cell>
          <cell r="B62" t="str">
            <v>21002</v>
          </cell>
          <cell r="C62" t="str">
            <v>กระทรวงสาธารณสุข สำนักงานปลัดกระทรวงสาธารณสุข</v>
          </cell>
          <cell r="D62" t="str">
            <v>001069200</v>
          </cell>
          <cell r="E62" t="str">
            <v>10692</v>
          </cell>
          <cell r="F62" t="str">
            <v>รพท.สิงห์บุรี</v>
          </cell>
          <cell r="G62" t="str">
            <v>โรงพยาบาลทั่วไปสิงห์บุรี</v>
          </cell>
          <cell r="H62" t="str">
            <v>17010100</v>
          </cell>
          <cell r="I62">
            <v>17</v>
          </cell>
          <cell r="J62" t="str">
            <v>จังหวัดสิงห์บุรี</v>
          </cell>
          <cell r="K62">
            <v>1701</v>
          </cell>
          <cell r="L62" t="str">
            <v>เมืองสิงห์บุรี</v>
          </cell>
          <cell r="M62">
            <v>170101</v>
          </cell>
          <cell r="N62" t="str">
            <v>บางพุทรา</v>
          </cell>
          <cell r="O62" t="str">
            <v>กลาง</v>
          </cell>
          <cell r="P62" t="str">
            <v>06</v>
          </cell>
          <cell r="Q62" t="str">
            <v>โรงพยาบาลทั่วไป</v>
          </cell>
          <cell r="R62">
            <v>2</v>
          </cell>
          <cell r="S62">
            <v>310</v>
          </cell>
          <cell r="T62" t="str">
            <v>310</v>
          </cell>
          <cell r="U62" t="str">
            <v>23</v>
          </cell>
          <cell r="V62" t="str">
            <v>2.3 ทุติยภูมิระดับสูง</v>
          </cell>
        </row>
        <row r="63">
          <cell r="A63" t="str">
            <v>02</v>
          </cell>
          <cell r="B63" t="str">
            <v>21002</v>
          </cell>
          <cell r="C63" t="str">
            <v>กระทรวงสาธารณสุข สำนักงานปลัดกระทรวงสาธารณสุข</v>
          </cell>
          <cell r="D63" t="str">
            <v>001069300</v>
          </cell>
          <cell r="E63" t="str">
            <v>10693</v>
          </cell>
          <cell r="F63" t="str">
            <v>รพท.อินทร์บุรี</v>
          </cell>
          <cell r="G63" t="str">
            <v>โรงพยาบาลทั่วไปอินทร์บุรี</v>
          </cell>
          <cell r="H63" t="str">
            <v>17060301</v>
          </cell>
          <cell r="I63">
            <v>17</v>
          </cell>
          <cell r="J63" t="str">
            <v>จังหวัดสิงห์บุรี</v>
          </cell>
          <cell r="K63">
            <v>1706</v>
          </cell>
          <cell r="L63" t="str">
            <v>อินทร์บุรี</v>
          </cell>
          <cell r="M63">
            <v>170603</v>
          </cell>
          <cell r="N63" t="str">
            <v>ทับยา</v>
          </cell>
          <cell r="O63" t="str">
            <v>กลาง</v>
          </cell>
          <cell r="P63" t="str">
            <v>06</v>
          </cell>
          <cell r="Q63" t="str">
            <v>โรงพยาบาลทั่วไป</v>
          </cell>
          <cell r="R63">
            <v>3</v>
          </cell>
          <cell r="S63">
            <v>210</v>
          </cell>
          <cell r="T63" t="str">
            <v>254</v>
          </cell>
          <cell r="U63" t="str">
            <v>23</v>
          </cell>
          <cell r="V63" t="str">
            <v>2.3 ทุติยภูมิระดับสูง</v>
          </cell>
        </row>
        <row r="64">
          <cell r="A64" t="str">
            <v>02</v>
          </cell>
          <cell r="B64" t="str">
            <v>21002</v>
          </cell>
          <cell r="C64" t="str">
            <v>กระทรวงสาธารณสุข สำนักงานปลัดกระทรวงสาธารณสุข</v>
          </cell>
          <cell r="D64" t="str">
            <v>001079800</v>
          </cell>
          <cell r="E64" t="str">
            <v>10798</v>
          </cell>
          <cell r="F64" t="str">
            <v>รพช.บางระจัน</v>
          </cell>
          <cell r="G64" t="str">
            <v>โรงพยาบาลชุมชนบางระจัน</v>
          </cell>
          <cell r="H64" t="str">
            <v>17020306</v>
          </cell>
          <cell r="I64">
            <v>17</v>
          </cell>
          <cell r="J64" t="str">
            <v>จังหวัดสิงห์บุรี</v>
          </cell>
          <cell r="K64">
            <v>1702</v>
          </cell>
          <cell r="L64" t="str">
            <v>บางระจัน</v>
          </cell>
          <cell r="M64">
            <v>170203</v>
          </cell>
          <cell r="N64" t="str">
            <v>เชิงกลัด</v>
          </cell>
          <cell r="O64" t="str">
            <v>กลาง</v>
          </cell>
          <cell r="P64" t="str">
            <v>07</v>
          </cell>
          <cell r="Q64" t="str">
            <v>โรงพยาบาลชุมชน</v>
          </cell>
          <cell r="R64">
            <v>5</v>
          </cell>
          <cell r="S64">
            <v>30</v>
          </cell>
          <cell r="T64" t="str">
            <v>30</v>
          </cell>
          <cell r="U64" t="str">
            <v>21</v>
          </cell>
          <cell r="V64" t="str">
            <v>2.1 ทุติยภูมิระดับต้น</v>
          </cell>
        </row>
        <row r="65">
          <cell r="A65" t="str">
            <v>02</v>
          </cell>
          <cell r="B65" t="str">
            <v>21002</v>
          </cell>
          <cell r="C65" t="str">
            <v>กระทรวงสาธารณสุข สำนักงานปลัดกระทรวงสาธารณสุข</v>
          </cell>
          <cell r="D65" t="str">
            <v>001079900</v>
          </cell>
          <cell r="E65" t="str">
            <v>10799</v>
          </cell>
          <cell r="F65" t="str">
            <v>รพช.ค่ายบางระจัน</v>
          </cell>
          <cell r="G65" t="str">
            <v>โรงพยาบาลชุมชนค่ายบางระจัน</v>
          </cell>
          <cell r="H65" t="str">
            <v>17030211</v>
          </cell>
          <cell r="I65">
            <v>17</v>
          </cell>
          <cell r="J65" t="str">
            <v>จังหวัดสิงห์บุรี</v>
          </cell>
          <cell r="K65">
            <v>1703</v>
          </cell>
          <cell r="L65" t="str">
            <v>ค่ายบางระจัน</v>
          </cell>
          <cell r="M65">
            <v>170302</v>
          </cell>
          <cell r="N65" t="str">
            <v>บางระจัน</v>
          </cell>
          <cell r="O65" t="str">
            <v>กลาง</v>
          </cell>
          <cell r="P65" t="str">
            <v>07</v>
          </cell>
          <cell r="Q65" t="str">
            <v>โรงพยาบาลชุมชน</v>
          </cell>
          <cell r="R65">
            <v>5</v>
          </cell>
          <cell r="S65">
            <v>30</v>
          </cell>
          <cell r="T65" t="str">
            <v>30</v>
          </cell>
          <cell r="U65" t="str">
            <v>21</v>
          </cell>
          <cell r="V65" t="str">
            <v>2.1 ทุติยภูมิระดับต้น</v>
          </cell>
        </row>
        <row r="66">
          <cell r="A66" t="str">
            <v>02</v>
          </cell>
          <cell r="B66" t="str">
            <v>21002</v>
          </cell>
          <cell r="C66" t="str">
            <v>กระทรวงสาธารณสุข สำนักงานปลัดกระทรวงสาธารณสุข</v>
          </cell>
          <cell r="D66" t="str">
            <v>001080000</v>
          </cell>
          <cell r="E66" t="str">
            <v>10800</v>
          </cell>
          <cell r="F66" t="str">
            <v>รพช.พรหมบุรี</v>
          </cell>
          <cell r="G66" t="str">
            <v>โรงพยาบาลชุมชนพรหมบุรี</v>
          </cell>
          <cell r="H66" t="str">
            <v>17040403</v>
          </cell>
          <cell r="I66">
            <v>17</v>
          </cell>
          <cell r="J66" t="str">
            <v>จังหวัดสิงห์บุรี</v>
          </cell>
          <cell r="K66">
            <v>1704</v>
          </cell>
          <cell r="L66" t="str">
            <v>พรหมบุรี</v>
          </cell>
          <cell r="M66">
            <v>170404</v>
          </cell>
          <cell r="N66" t="str">
            <v>บ้านหม้อ</v>
          </cell>
          <cell r="O66" t="str">
            <v>กลาง</v>
          </cell>
          <cell r="P66" t="str">
            <v>07</v>
          </cell>
          <cell r="Q66" t="str">
            <v>โรงพยาบาลชุมชน</v>
          </cell>
          <cell r="R66">
            <v>5</v>
          </cell>
          <cell r="S66">
            <v>10</v>
          </cell>
          <cell r="T66" t="str">
            <v>10</v>
          </cell>
          <cell r="U66" t="str">
            <v>21</v>
          </cell>
          <cell r="V66" t="str">
            <v>2.1 ทุติยภูมิระดับต้น</v>
          </cell>
        </row>
        <row r="67">
          <cell r="A67" t="str">
            <v>02</v>
          </cell>
          <cell r="B67" t="str">
            <v>21002</v>
          </cell>
          <cell r="C67" t="str">
            <v>กระทรวงสาธารณสุข สำนักงานปลัดกระทรวงสาธารณสุข</v>
          </cell>
          <cell r="D67" t="str">
            <v>001080100</v>
          </cell>
          <cell r="E67" t="str">
            <v>10801</v>
          </cell>
          <cell r="F67" t="str">
            <v>รพช.ท่าช้าง</v>
          </cell>
          <cell r="G67" t="str">
            <v>โรงพยาบาลชุมชนท่าช้าง</v>
          </cell>
          <cell r="H67" t="str">
            <v>17050204</v>
          </cell>
          <cell r="I67">
            <v>17</v>
          </cell>
          <cell r="J67" t="str">
            <v>จังหวัดสิงห์บุรี</v>
          </cell>
          <cell r="K67">
            <v>1705</v>
          </cell>
          <cell r="L67" t="str">
            <v>ท่าช้าง</v>
          </cell>
          <cell r="M67">
            <v>170502</v>
          </cell>
          <cell r="N67" t="str">
            <v>โพประจักษ์</v>
          </cell>
          <cell r="O67" t="str">
            <v>กลาง</v>
          </cell>
          <cell r="P67" t="str">
            <v>07</v>
          </cell>
          <cell r="Q67" t="str">
            <v>โรงพยาบาลชุมชน</v>
          </cell>
          <cell r="R67">
            <v>5</v>
          </cell>
          <cell r="S67">
            <v>30</v>
          </cell>
          <cell r="T67" t="str">
            <v>30</v>
          </cell>
          <cell r="U67" t="str">
            <v>22</v>
          </cell>
          <cell r="V67" t="str">
            <v>2.2 ทุติยภูมิระดับกลาง</v>
          </cell>
        </row>
        <row r="68">
          <cell r="A68" t="str">
            <v>02</v>
          </cell>
          <cell r="B68" t="str">
            <v>21002</v>
          </cell>
          <cell r="C68" t="str">
            <v>กระทรวงสาธารณสุข สำนักงานปลัดกระทรวงสาธารณสุข</v>
          </cell>
          <cell r="D68" t="str">
            <v>001069400</v>
          </cell>
          <cell r="E68" t="str">
            <v>10694</v>
          </cell>
          <cell r="F68" t="str">
            <v>รพท.ชัยนาทนเรนทร</v>
          </cell>
          <cell r="G68" t="str">
            <v>โรงพยาบาลทั่วไปชัยนาทนเรนทร</v>
          </cell>
          <cell r="H68" t="str">
            <v>18010105</v>
          </cell>
          <cell r="I68">
            <v>18</v>
          </cell>
          <cell r="J68" t="str">
            <v>จังหวัดชัยนาท</v>
          </cell>
          <cell r="K68">
            <v>1801</v>
          </cell>
          <cell r="L68" t="str">
            <v>เมืองชัยนาท</v>
          </cell>
          <cell r="M68">
            <v>180101</v>
          </cell>
          <cell r="N68" t="str">
            <v>ในเมือง</v>
          </cell>
          <cell r="O68" t="str">
            <v>กลาง</v>
          </cell>
          <cell r="P68" t="str">
            <v>06</v>
          </cell>
          <cell r="Q68" t="str">
            <v>โรงพยาบาลทั่วไป</v>
          </cell>
          <cell r="R68">
            <v>2</v>
          </cell>
          <cell r="S68">
            <v>367</v>
          </cell>
          <cell r="T68" t="str">
            <v>367</v>
          </cell>
          <cell r="U68" t="str">
            <v>23</v>
          </cell>
          <cell r="V68" t="str">
            <v>2.3 ทุติยภูมิระดับสูง</v>
          </cell>
        </row>
        <row r="69">
          <cell r="A69" t="str">
            <v>02</v>
          </cell>
          <cell r="B69" t="str">
            <v>21002</v>
          </cell>
          <cell r="C69" t="str">
            <v>กระทรวงสาธารณสุข สำนักงานปลัดกระทรวงสาธารณสุข</v>
          </cell>
          <cell r="D69" t="str">
            <v>001080200</v>
          </cell>
          <cell r="E69" t="str">
            <v>10802</v>
          </cell>
          <cell r="F69" t="str">
            <v>รพช.มโนรมย์</v>
          </cell>
          <cell r="G69" t="str">
            <v>โรงพยาบาลชุมชนมโนรมย์</v>
          </cell>
          <cell r="H69" t="str">
            <v>18020504</v>
          </cell>
          <cell r="I69">
            <v>18</v>
          </cell>
          <cell r="J69" t="str">
            <v>จังหวัดชัยนาท</v>
          </cell>
          <cell r="K69">
            <v>1802</v>
          </cell>
          <cell r="L69" t="str">
            <v>มโนรมย์</v>
          </cell>
          <cell r="M69">
            <v>180205</v>
          </cell>
          <cell r="N69" t="str">
            <v>หางน้ำสาคร</v>
          </cell>
          <cell r="O69" t="str">
            <v>กลาง</v>
          </cell>
          <cell r="P69" t="str">
            <v>07</v>
          </cell>
          <cell r="Q69" t="str">
            <v>โรงพยาบาลชุมชน</v>
          </cell>
          <cell r="R69">
            <v>5</v>
          </cell>
          <cell r="S69">
            <v>30</v>
          </cell>
          <cell r="T69" t="str">
            <v>30</v>
          </cell>
          <cell r="U69" t="str">
            <v>21</v>
          </cell>
          <cell r="V69" t="str">
            <v>2.1 ทุติยภูมิระดับต้น</v>
          </cell>
        </row>
        <row r="70">
          <cell r="A70" t="str">
            <v>02</v>
          </cell>
          <cell r="B70" t="str">
            <v>21002</v>
          </cell>
          <cell r="C70" t="str">
            <v>กระทรวงสาธารณสุข สำนักงานปลัดกระทรวงสาธารณสุข</v>
          </cell>
          <cell r="D70" t="str">
            <v>001080300</v>
          </cell>
          <cell r="E70" t="str">
            <v>10803</v>
          </cell>
          <cell r="F70" t="str">
            <v>รพช.วัดสิงห์</v>
          </cell>
          <cell r="G70" t="str">
            <v>โรงพยาบาลชุมชนวัดสิงห์</v>
          </cell>
          <cell r="H70" t="str">
            <v>18030100</v>
          </cell>
          <cell r="I70">
            <v>18</v>
          </cell>
          <cell r="J70" t="str">
            <v>จังหวัดชัยนาท</v>
          </cell>
          <cell r="K70">
            <v>1803</v>
          </cell>
          <cell r="L70" t="str">
            <v>วัดสิงห์</v>
          </cell>
          <cell r="M70">
            <v>180301</v>
          </cell>
          <cell r="N70" t="str">
            <v>วัดสิงห์</v>
          </cell>
          <cell r="O70" t="str">
            <v>กลาง</v>
          </cell>
          <cell r="P70" t="str">
            <v>07</v>
          </cell>
          <cell r="Q70" t="str">
            <v>โรงพยาบาลชุมชน</v>
          </cell>
          <cell r="R70">
            <v>5</v>
          </cell>
          <cell r="S70">
            <v>30</v>
          </cell>
          <cell r="T70" t="str">
            <v>38</v>
          </cell>
          <cell r="U70" t="str">
            <v>21</v>
          </cell>
          <cell r="V70" t="str">
            <v>2.1 ทุติยภูมิระดับต้น</v>
          </cell>
        </row>
        <row r="71">
          <cell r="A71" t="str">
            <v>02</v>
          </cell>
          <cell r="B71" t="str">
            <v>21002</v>
          </cell>
          <cell r="C71" t="str">
            <v>กระทรวงสาธารณสุข สำนักงานปลัดกระทรวงสาธารณสุข</v>
          </cell>
          <cell r="D71" t="str">
            <v>001080400</v>
          </cell>
          <cell r="E71" t="str">
            <v>10804</v>
          </cell>
          <cell r="F71" t="str">
            <v>รพช.สรรพยา</v>
          </cell>
          <cell r="G71" t="str">
            <v>โรงพยาบาลชุมชนสรรพยา</v>
          </cell>
          <cell r="H71" t="str">
            <v>18040405</v>
          </cell>
          <cell r="I71">
            <v>18</v>
          </cell>
          <cell r="J71" t="str">
            <v>จังหวัดชัยนาท</v>
          </cell>
          <cell r="K71">
            <v>1804</v>
          </cell>
          <cell r="L71" t="str">
            <v>สรรพยา</v>
          </cell>
          <cell r="M71">
            <v>180404</v>
          </cell>
          <cell r="N71" t="str">
            <v>โพนางดำตก</v>
          </cell>
          <cell r="O71" t="str">
            <v>กลาง</v>
          </cell>
          <cell r="P71" t="str">
            <v>07</v>
          </cell>
          <cell r="Q71" t="str">
            <v>โรงพยาบาลชุมชน</v>
          </cell>
          <cell r="R71">
            <v>5</v>
          </cell>
          <cell r="S71">
            <v>30</v>
          </cell>
          <cell r="T71" t="str">
            <v>30</v>
          </cell>
          <cell r="U71" t="str">
            <v>21</v>
          </cell>
          <cell r="V71" t="str">
            <v>2.1 ทุติยภูมิระดับต้น</v>
          </cell>
        </row>
        <row r="72">
          <cell r="A72" t="str">
            <v>02</v>
          </cell>
          <cell r="B72" t="str">
            <v>21002</v>
          </cell>
          <cell r="C72" t="str">
            <v>กระทรวงสาธารณสุข สำนักงานปลัดกระทรวงสาธารณสุข</v>
          </cell>
          <cell r="D72" t="str">
            <v>001080500</v>
          </cell>
          <cell r="E72" t="str">
            <v>10805</v>
          </cell>
          <cell r="F72" t="str">
            <v>รพช.สรรคบุรี</v>
          </cell>
          <cell r="G72" t="str">
            <v>โรงพยาบาลชุมชนสรรคบุรี</v>
          </cell>
          <cell r="H72" t="str">
            <v>18050108</v>
          </cell>
          <cell r="I72">
            <v>18</v>
          </cell>
          <cell r="J72" t="str">
            <v>จังหวัดชัยนาท</v>
          </cell>
          <cell r="K72">
            <v>1805</v>
          </cell>
          <cell r="L72" t="str">
            <v>สรรคบุรี</v>
          </cell>
          <cell r="M72">
            <v>180501</v>
          </cell>
          <cell r="N72" t="str">
            <v>แพรกศรีราชา</v>
          </cell>
          <cell r="O72" t="str">
            <v>กลาง</v>
          </cell>
          <cell r="P72" t="str">
            <v>07</v>
          </cell>
          <cell r="Q72" t="str">
            <v>โรงพยาบาลชุมชน</v>
          </cell>
          <cell r="R72">
            <v>5</v>
          </cell>
          <cell r="S72">
            <v>30</v>
          </cell>
          <cell r="T72" t="str">
            <v>36</v>
          </cell>
          <cell r="U72" t="str">
            <v>21</v>
          </cell>
          <cell r="V72" t="str">
            <v>2.1 ทุติยภูมิระดับต้น</v>
          </cell>
        </row>
        <row r="73">
          <cell r="A73" t="str">
            <v>02</v>
          </cell>
          <cell r="B73" t="str">
            <v>21002</v>
          </cell>
          <cell r="C73" t="str">
            <v>กระทรวงสาธารณสุข สำนักงานปลัดกระทรวงสาธารณสุข</v>
          </cell>
          <cell r="D73" t="str">
            <v>001080600</v>
          </cell>
          <cell r="E73" t="str">
            <v>10806</v>
          </cell>
          <cell r="F73" t="str">
            <v>รพช.หันคา</v>
          </cell>
          <cell r="G73" t="str">
            <v>โรงพยาบาลชุมชนหันคา</v>
          </cell>
          <cell r="H73" t="str">
            <v>18060901</v>
          </cell>
          <cell r="I73">
            <v>18</v>
          </cell>
          <cell r="J73" t="str">
            <v>จังหวัดชัยนาท</v>
          </cell>
          <cell r="K73">
            <v>1806</v>
          </cell>
          <cell r="L73" t="str">
            <v>หันคา</v>
          </cell>
          <cell r="M73">
            <v>180609</v>
          </cell>
          <cell r="N73" t="str">
            <v>เด่นใหญ่</v>
          </cell>
          <cell r="O73" t="str">
            <v>กลาง</v>
          </cell>
          <cell r="P73" t="str">
            <v>07</v>
          </cell>
          <cell r="Q73" t="str">
            <v>โรงพยาบาลชุมชน</v>
          </cell>
          <cell r="R73">
            <v>5</v>
          </cell>
          <cell r="S73">
            <v>30</v>
          </cell>
          <cell r="T73" t="str">
            <v>45</v>
          </cell>
          <cell r="U73" t="str">
            <v>22</v>
          </cell>
          <cell r="V73" t="str">
            <v>2.2 ทุติยภูมิระดับกลาง</v>
          </cell>
        </row>
        <row r="74">
          <cell r="A74" t="str">
            <v>03</v>
          </cell>
          <cell r="B74" t="str">
            <v>21002</v>
          </cell>
          <cell r="C74" t="str">
            <v>กระทรวงสาธารณสุข สำนักงานปลัดกระทรวงสาธารณสุข</v>
          </cell>
          <cell r="D74" t="str">
            <v>001068500</v>
          </cell>
          <cell r="E74" t="str">
            <v>10685</v>
          </cell>
          <cell r="F74" t="str">
            <v>รพท.สมุทรปราการ</v>
          </cell>
          <cell r="G74" t="str">
            <v>โรงพยาบาลทั่วไปสมุทรปราการ</v>
          </cell>
          <cell r="H74" t="str">
            <v>11010100</v>
          </cell>
          <cell r="I74">
            <v>11</v>
          </cell>
          <cell r="J74" t="str">
            <v>จังหวัดสมุทรปราการ</v>
          </cell>
          <cell r="K74">
            <v>1101</v>
          </cell>
          <cell r="L74" t="str">
            <v>เมืองสมุทรปราการ</v>
          </cell>
          <cell r="M74">
            <v>110101</v>
          </cell>
          <cell r="N74" t="str">
            <v>ปากน้ำ</v>
          </cell>
          <cell r="O74" t="str">
            <v>กลาง</v>
          </cell>
          <cell r="P74" t="str">
            <v>06</v>
          </cell>
          <cell r="Q74" t="str">
            <v>โรงพยาบาลทั่วไป</v>
          </cell>
          <cell r="R74">
            <v>2</v>
          </cell>
          <cell r="S74">
            <v>385</v>
          </cell>
          <cell r="T74" t="str">
            <v>385</v>
          </cell>
          <cell r="U74" t="str">
            <v>31</v>
          </cell>
          <cell r="V74" t="str">
            <v>3.1 ตติยภูมิ</v>
          </cell>
        </row>
        <row r="75">
          <cell r="A75" t="str">
            <v>03</v>
          </cell>
          <cell r="B75" t="str">
            <v>21002</v>
          </cell>
          <cell r="C75" t="str">
            <v>กระทรวงสาธารณสุข สำนักงานปลัดกระทรวงสาธารณสุข</v>
          </cell>
          <cell r="D75" t="str">
            <v>001075200</v>
          </cell>
          <cell r="E75" t="str">
            <v>10752</v>
          </cell>
          <cell r="F75" t="str">
            <v>รพช.บางบ่อ</v>
          </cell>
          <cell r="G75" t="str">
            <v>โรงพยาบาลชุมชนบางบ่อ</v>
          </cell>
          <cell r="H75" t="str">
            <v>11020101</v>
          </cell>
          <cell r="I75">
            <v>11</v>
          </cell>
          <cell r="J75" t="str">
            <v>จังหวัดสมุทรปราการ</v>
          </cell>
          <cell r="K75">
            <v>1102</v>
          </cell>
          <cell r="L75" t="str">
            <v>บางบ่อ</v>
          </cell>
          <cell r="M75">
            <v>110204</v>
          </cell>
          <cell r="N75" t="str">
            <v>บางเพรียง</v>
          </cell>
          <cell r="O75" t="str">
            <v>กลาง</v>
          </cell>
          <cell r="P75" t="str">
            <v>07</v>
          </cell>
          <cell r="Q75" t="str">
            <v>โรงพยาบาลชุมชน</v>
          </cell>
          <cell r="R75">
            <v>4</v>
          </cell>
          <cell r="S75">
            <v>90</v>
          </cell>
          <cell r="T75" t="str">
            <v>90</v>
          </cell>
          <cell r="U75" t="str">
            <v>22</v>
          </cell>
          <cell r="V75" t="str">
            <v>2.2 ทุติยภูมิระดับกลาง</v>
          </cell>
        </row>
        <row r="76">
          <cell r="A76" t="str">
            <v>03</v>
          </cell>
          <cell r="B76" t="str">
            <v>21002</v>
          </cell>
          <cell r="C76" t="str">
            <v>กระทรวงสาธารณสุข สำนักงานปลัดกระทรวงสาธารณสุข</v>
          </cell>
          <cell r="D76" t="str">
            <v>001075300</v>
          </cell>
          <cell r="E76" t="str">
            <v>10753</v>
          </cell>
          <cell r="F76" t="str">
            <v>รพช.บางพลี</v>
          </cell>
          <cell r="G76" t="str">
            <v>โรงพยาบาลชุมชนบางพลี</v>
          </cell>
          <cell r="H76" t="str">
            <v>11030108</v>
          </cell>
          <cell r="I76">
            <v>11</v>
          </cell>
          <cell r="J76" t="str">
            <v>จังหวัดสมุทรปราการ</v>
          </cell>
          <cell r="K76">
            <v>1103</v>
          </cell>
          <cell r="L76" t="str">
            <v>บางพลี</v>
          </cell>
          <cell r="M76">
            <v>110301</v>
          </cell>
          <cell r="N76" t="str">
            <v>บางพลีใหญ่</v>
          </cell>
          <cell r="O76" t="str">
            <v>กลาง</v>
          </cell>
          <cell r="P76" t="str">
            <v>07</v>
          </cell>
          <cell r="Q76" t="str">
            <v>โรงพยาบาลชุมชน</v>
          </cell>
          <cell r="R76">
            <v>4</v>
          </cell>
          <cell r="S76">
            <v>60</v>
          </cell>
          <cell r="T76" t="str">
            <v>60</v>
          </cell>
          <cell r="U76" t="str">
            <v>22</v>
          </cell>
          <cell r="V76" t="str">
            <v>2.2 ทุติยภูมิระดับกลาง</v>
          </cell>
        </row>
        <row r="77">
          <cell r="A77" t="str">
            <v>03</v>
          </cell>
          <cell r="B77" t="str">
            <v>21002</v>
          </cell>
          <cell r="C77" t="str">
            <v>กระทรวงสาธารณสุข สำนักงานปลัดกระทรวงสาธารณสุข</v>
          </cell>
          <cell r="D77" t="str">
            <v>001075400</v>
          </cell>
          <cell r="E77" t="str">
            <v>10754</v>
          </cell>
          <cell r="F77" t="str">
            <v>รพช.บางจาก</v>
          </cell>
          <cell r="G77" t="str">
            <v>โรงพยาบาลชุมชนบางจาก</v>
          </cell>
          <cell r="H77" t="str">
            <v>11040108</v>
          </cell>
          <cell r="I77">
            <v>11</v>
          </cell>
          <cell r="J77" t="str">
            <v>จังหวัดสมุทรปราการ</v>
          </cell>
          <cell r="K77">
            <v>1104</v>
          </cell>
          <cell r="L77" t="str">
            <v>พระประแดง</v>
          </cell>
          <cell r="M77">
            <v>110403</v>
          </cell>
          <cell r="N77" t="str">
            <v>บางจาก</v>
          </cell>
          <cell r="O77" t="str">
            <v>กลาง</v>
          </cell>
          <cell r="P77" t="str">
            <v>07</v>
          </cell>
          <cell r="Q77" t="str">
            <v>โรงพยาบาลชุมชน</v>
          </cell>
          <cell r="R77">
            <v>5</v>
          </cell>
          <cell r="S77">
            <v>30</v>
          </cell>
          <cell r="T77" t="str">
            <v>30</v>
          </cell>
          <cell r="U77" t="str">
            <v>22</v>
          </cell>
          <cell r="V77" t="str">
            <v>2.2 ทุติยภูมิระดับกลาง</v>
          </cell>
        </row>
        <row r="78">
          <cell r="A78" t="str">
            <v>03</v>
          </cell>
          <cell r="B78" t="str">
            <v>21002</v>
          </cell>
          <cell r="C78" t="str">
            <v>กระทรวงสาธารณสุข สำนักงานปลัดกระทรวงสาธารณสุข</v>
          </cell>
          <cell r="D78" t="str">
            <v>001075500</v>
          </cell>
          <cell r="E78" t="str">
            <v>10755</v>
          </cell>
          <cell r="F78" t="str">
            <v>รพช.พระสมุทรเจดีย์</v>
          </cell>
          <cell r="G78" t="str">
            <v>โรงพยาบาลชุมชนพระสมุทรเจดีย์</v>
          </cell>
          <cell r="H78" t="str">
            <v>11050103</v>
          </cell>
          <cell r="I78">
            <v>11</v>
          </cell>
          <cell r="J78" t="str">
            <v>จังหวัดสมุทรปราการ</v>
          </cell>
          <cell r="K78">
            <v>1105</v>
          </cell>
          <cell r="L78" t="str">
            <v>พระสมุทรเจดีย์</v>
          </cell>
          <cell r="M78">
            <v>110504</v>
          </cell>
          <cell r="N78" t="str">
            <v>ปากคลองบางปลากด</v>
          </cell>
          <cell r="O78" t="str">
            <v>กลาง</v>
          </cell>
          <cell r="P78" t="str">
            <v>07</v>
          </cell>
          <cell r="Q78" t="str">
            <v>โรงพยาบาลชุมชน</v>
          </cell>
          <cell r="R78">
            <v>5</v>
          </cell>
          <cell r="S78">
            <v>30</v>
          </cell>
          <cell r="T78" t="str">
            <v>30</v>
          </cell>
          <cell r="U78" t="str">
            <v>22</v>
          </cell>
          <cell r="V78" t="str">
            <v>2.2 ทุติยภูมิระดับกลาง</v>
          </cell>
        </row>
        <row r="79">
          <cell r="A79" t="str">
            <v>03</v>
          </cell>
          <cell r="B79" t="str">
            <v>21002</v>
          </cell>
          <cell r="C79" t="str">
            <v>กระทรวงสาธารณสุข สำนักงานปลัดกระทรวงสาธารณสุข</v>
          </cell>
          <cell r="D79" t="str">
            <v>001069700</v>
          </cell>
          <cell r="E79" t="str">
            <v>10697</v>
          </cell>
          <cell r="F79" t="str">
            <v>รพท.เมืองฉะเชิงเทรา</v>
          </cell>
          <cell r="G79" t="str">
            <v>โรงพยาบาลทั่วไปเมืองฉะเชิงเทรา</v>
          </cell>
          <cell r="H79" t="str">
            <v>24010100</v>
          </cell>
          <cell r="I79">
            <v>24</v>
          </cell>
          <cell r="J79" t="str">
            <v>จังหวัดฉะเชิงเทรา</v>
          </cell>
          <cell r="K79">
            <v>2401</v>
          </cell>
          <cell r="L79" t="str">
            <v>เมืองฉะเชิงเทรา</v>
          </cell>
          <cell r="M79">
            <v>240101</v>
          </cell>
          <cell r="N79" t="str">
            <v>หน้าเมือง</v>
          </cell>
          <cell r="O79" t="str">
            <v>กลาง</v>
          </cell>
          <cell r="P79" t="str">
            <v>06</v>
          </cell>
          <cell r="Q79" t="str">
            <v>โรงพยาบาลทั่วไป</v>
          </cell>
          <cell r="R79">
            <v>2</v>
          </cell>
          <cell r="S79">
            <v>561</v>
          </cell>
          <cell r="T79" t="str">
            <v>503</v>
          </cell>
          <cell r="U79" t="str">
            <v>31</v>
          </cell>
          <cell r="V79" t="str">
            <v>3.1 ตติยภูมิ</v>
          </cell>
        </row>
        <row r="80">
          <cell r="A80" t="str">
            <v>03</v>
          </cell>
          <cell r="B80" t="str">
            <v>21002</v>
          </cell>
          <cell r="C80" t="str">
            <v>กระทรวงสาธารณสุข สำนักงานปลัดกระทรวงสาธารณสุข</v>
          </cell>
          <cell r="D80" t="str">
            <v>001083300</v>
          </cell>
          <cell r="E80" t="str">
            <v>10833</v>
          </cell>
          <cell r="F80" t="str">
            <v>รพช.ท่าตะเกียบ</v>
          </cell>
          <cell r="G80" t="str">
            <v>โรงพยาบาลชุมชนท่าตะเกียบ</v>
          </cell>
          <cell r="H80" t="str">
            <v>24100113</v>
          </cell>
          <cell r="I80">
            <v>24</v>
          </cell>
          <cell r="J80" t="str">
            <v>จังหวัดฉะเชิงเทรา</v>
          </cell>
          <cell r="K80">
            <v>2410</v>
          </cell>
          <cell r="L80" t="str">
            <v>ท่าตะเกียบ</v>
          </cell>
          <cell r="M80">
            <v>241002</v>
          </cell>
          <cell r="N80" t="str">
            <v>คลองตะเกรา</v>
          </cell>
          <cell r="O80" t="str">
            <v>กลาง</v>
          </cell>
          <cell r="P80" t="str">
            <v>07</v>
          </cell>
          <cell r="Q80" t="str">
            <v>โรงพยาบาลชุมชน</v>
          </cell>
          <cell r="R80">
            <v>5</v>
          </cell>
          <cell r="S80">
            <v>39</v>
          </cell>
          <cell r="T80" t="str">
            <v>30</v>
          </cell>
          <cell r="U80" t="str">
            <v>21</v>
          </cell>
          <cell r="V80" t="str">
            <v>2.1 ทุติยภูมิระดับต้น</v>
          </cell>
        </row>
        <row r="81">
          <cell r="A81" t="str">
            <v>03</v>
          </cell>
          <cell r="B81" t="str">
            <v>21002</v>
          </cell>
          <cell r="C81" t="str">
            <v>กระทรวงสาธารณสุข สำนักงานปลัดกระทรวงสาธารณสุข</v>
          </cell>
          <cell r="D81" t="str">
            <v>001085000</v>
          </cell>
          <cell r="E81" t="str">
            <v>10850</v>
          </cell>
          <cell r="F81" t="str">
            <v>รพช.บางคล้า</v>
          </cell>
          <cell r="G81" t="str">
            <v>โรงพยาบาลชุมชนบางคล้า</v>
          </cell>
          <cell r="H81" t="str">
            <v>24020901</v>
          </cell>
          <cell r="I81">
            <v>24</v>
          </cell>
          <cell r="J81" t="str">
            <v>จังหวัดฉะเชิงเทรา</v>
          </cell>
          <cell r="K81">
            <v>2402</v>
          </cell>
          <cell r="L81" t="str">
            <v>บางคล้า</v>
          </cell>
          <cell r="M81">
            <v>240209</v>
          </cell>
          <cell r="N81" t="str">
            <v>ปากน้ำ</v>
          </cell>
          <cell r="O81" t="str">
            <v>กลาง</v>
          </cell>
          <cell r="P81" t="str">
            <v>07</v>
          </cell>
          <cell r="Q81" t="str">
            <v>โรงพยาบาลชุมชน</v>
          </cell>
          <cell r="R81">
            <v>5</v>
          </cell>
          <cell r="S81">
            <v>30</v>
          </cell>
          <cell r="T81" t="str">
            <v>30</v>
          </cell>
          <cell r="U81" t="str">
            <v>21</v>
          </cell>
          <cell r="V81" t="str">
            <v>2.1 ทุติยภูมิระดับต้น</v>
          </cell>
        </row>
        <row r="82">
          <cell r="A82" t="str">
            <v>03</v>
          </cell>
          <cell r="B82" t="str">
            <v>21002</v>
          </cell>
          <cell r="C82" t="str">
            <v>กระทรวงสาธารณสุข สำนักงานปลัดกระทรวงสาธารณสุข</v>
          </cell>
          <cell r="D82" t="str">
            <v>001085100</v>
          </cell>
          <cell r="E82" t="str">
            <v>10851</v>
          </cell>
          <cell r="F82" t="str">
            <v>รพช.บางน้ำเปรี้ยว</v>
          </cell>
          <cell r="G82" t="str">
            <v>โรงพยาบาลชุมชนบางน้ำเปรี้ยว</v>
          </cell>
          <cell r="H82" t="str">
            <v>24030402</v>
          </cell>
          <cell r="I82">
            <v>24</v>
          </cell>
          <cell r="J82" t="str">
            <v>จังหวัดฉะเชิงเทรา</v>
          </cell>
          <cell r="K82">
            <v>2403</v>
          </cell>
          <cell r="L82" t="str">
            <v>บางน้ำเปรี้ยว</v>
          </cell>
          <cell r="M82">
            <v>240304</v>
          </cell>
          <cell r="N82" t="str">
            <v>หมอนทอง</v>
          </cell>
          <cell r="O82" t="str">
            <v>กลาง</v>
          </cell>
          <cell r="P82" t="str">
            <v>07</v>
          </cell>
          <cell r="Q82" t="str">
            <v>โรงพยาบาลชุมชน</v>
          </cell>
          <cell r="R82">
            <v>4</v>
          </cell>
          <cell r="S82">
            <v>64</v>
          </cell>
          <cell r="T82" t="str">
            <v>64</v>
          </cell>
          <cell r="U82" t="str">
            <v>22</v>
          </cell>
          <cell r="V82" t="str">
            <v>2.2 ทุติยภูมิระดับกลาง</v>
          </cell>
        </row>
        <row r="83">
          <cell r="A83" t="str">
            <v>03</v>
          </cell>
          <cell r="B83" t="str">
            <v>21002</v>
          </cell>
          <cell r="C83" t="str">
            <v>กระทรวงสาธารณสุข สำนักงานปลัดกระทรวงสาธารณสุข</v>
          </cell>
          <cell r="D83" t="str">
            <v>001085200</v>
          </cell>
          <cell r="E83" t="str">
            <v>10852</v>
          </cell>
          <cell r="F83" t="str">
            <v>รพช.บางปะกง</v>
          </cell>
          <cell r="G83" t="str">
            <v>โรงพยาบาลชุมชนบางปะกง</v>
          </cell>
          <cell r="H83" t="str">
            <v>24040113</v>
          </cell>
          <cell r="I83">
            <v>24</v>
          </cell>
          <cell r="J83" t="str">
            <v>จังหวัดฉะเชิงเทรา</v>
          </cell>
          <cell r="K83">
            <v>2404</v>
          </cell>
          <cell r="L83" t="str">
            <v>บางปะกง</v>
          </cell>
          <cell r="M83">
            <v>240401</v>
          </cell>
          <cell r="N83" t="str">
            <v>บางปะกง</v>
          </cell>
          <cell r="O83" t="str">
            <v>กลาง</v>
          </cell>
          <cell r="P83" t="str">
            <v>07</v>
          </cell>
          <cell r="Q83" t="str">
            <v>โรงพยาบาลชุมชน</v>
          </cell>
          <cell r="R83">
            <v>4</v>
          </cell>
          <cell r="S83">
            <v>70</v>
          </cell>
          <cell r="T83" t="str">
            <v>70</v>
          </cell>
          <cell r="U83" t="str">
            <v>22</v>
          </cell>
          <cell r="V83" t="str">
            <v>2.2 ทุติยภูมิระดับกลาง</v>
          </cell>
        </row>
        <row r="84">
          <cell r="A84" t="str">
            <v>03</v>
          </cell>
          <cell r="B84" t="str">
            <v>21002</v>
          </cell>
          <cell r="C84" t="str">
            <v>กระทรวงสาธารณสุข สำนักงานปลัดกระทรวงสาธารณสุข</v>
          </cell>
          <cell r="D84" t="str">
            <v>001085300</v>
          </cell>
          <cell r="E84" t="str">
            <v>10853</v>
          </cell>
          <cell r="F84" t="str">
            <v>รพช.บ้านโพธิ์</v>
          </cell>
          <cell r="G84" t="str">
            <v>โรงพยาบาลชุมชนบ้านโพธิ์</v>
          </cell>
          <cell r="H84" t="str">
            <v>24050101</v>
          </cell>
          <cell r="I84">
            <v>24</v>
          </cell>
          <cell r="J84" t="str">
            <v>จังหวัดฉะเชิงเทรา</v>
          </cell>
          <cell r="K84">
            <v>2405</v>
          </cell>
          <cell r="L84" t="str">
            <v>บ้านโพธิ์</v>
          </cell>
          <cell r="M84">
            <v>240501</v>
          </cell>
          <cell r="N84" t="str">
            <v>บ้านโพธิ์</v>
          </cell>
          <cell r="O84" t="str">
            <v>กลาง</v>
          </cell>
          <cell r="P84" t="str">
            <v>07</v>
          </cell>
          <cell r="Q84" t="str">
            <v>โรงพยาบาลชุมชน</v>
          </cell>
          <cell r="R84">
            <v>4</v>
          </cell>
          <cell r="S84">
            <v>40</v>
          </cell>
          <cell r="T84" t="str">
            <v>40</v>
          </cell>
          <cell r="U84" t="str">
            <v>21</v>
          </cell>
          <cell r="V84" t="str">
            <v>2.1 ทุติยภูมิระดับต้น</v>
          </cell>
        </row>
        <row r="85">
          <cell r="A85" t="str">
            <v>03</v>
          </cell>
          <cell r="B85" t="str">
            <v>21002</v>
          </cell>
          <cell r="C85" t="str">
            <v>กระทรวงสาธารณสุข สำนักงานปลัดกระทรวงสาธารณสุข</v>
          </cell>
          <cell r="D85" t="str">
            <v>001085400</v>
          </cell>
          <cell r="E85" t="str">
            <v>10854</v>
          </cell>
          <cell r="F85" t="str">
            <v>รพช.พนมสารคาม</v>
          </cell>
          <cell r="G85" t="str">
            <v>โรงพยาบาลชุมชนพนมสารคาม</v>
          </cell>
          <cell r="H85" t="str">
            <v>24060604</v>
          </cell>
          <cell r="I85">
            <v>24</v>
          </cell>
          <cell r="J85" t="str">
            <v>จังหวัดฉะเชิงเทรา</v>
          </cell>
          <cell r="K85">
            <v>2406</v>
          </cell>
          <cell r="L85" t="str">
            <v>พนมสารคาม</v>
          </cell>
          <cell r="M85">
            <v>240606</v>
          </cell>
          <cell r="N85" t="str">
            <v>ท่าถ่าน</v>
          </cell>
          <cell r="O85" t="str">
            <v>กลาง</v>
          </cell>
          <cell r="P85" t="str">
            <v>07</v>
          </cell>
          <cell r="Q85" t="str">
            <v>โรงพยาบาลชุมชน</v>
          </cell>
          <cell r="R85">
            <v>4</v>
          </cell>
          <cell r="S85">
            <v>90</v>
          </cell>
          <cell r="T85" t="str">
            <v>90</v>
          </cell>
          <cell r="U85" t="str">
            <v>22</v>
          </cell>
          <cell r="V85" t="str">
            <v>2.2 ทุติยภูมิระดับกลาง</v>
          </cell>
        </row>
        <row r="86">
          <cell r="A86" t="str">
            <v>03</v>
          </cell>
          <cell r="B86" t="str">
            <v>21002</v>
          </cell>
          <cell r="C86" t="str">
            <v>กระทรวงสาธารณสุข สำนักงานปลัดกระทรวงสาธารณสุข</v>
          </cell>
          <cell r="D86" t="str">
            <v>001085500</v>
          </cell>
          <cell r="E86" t="str">
            <v>10855</v>
          </cell>
          <cell r="F86" t="str">
            <v>รพช.สนามชัยเขต</v>
          </cell>
          <cell r="G86" t="str">
            <v>โรงพยาบาลชุมชนสนามชัยเขต</v>
          </cell>
          <cell r="H86" t="str">
            <v>24080104</v>
          </cell>
          <cell r="I86">
            <v>24</v>
          </cell>
          <cell r="J86" t="str">
            <v>จังหวัดฉะเชิงเทรา</v>
          </cell>
          <cell r="K86">
            <v>2408</v>
          </cell>
          <cell r="L86" t="str">
            <v>สนามชัยเขต</v>
          </cell>
          <cell r="M86">
            <v>240801</v>
          </cell>
          <cell r="N86" t="str">
            <v>คู้ยายหมี</v>
          </cell>
          <cell r="O86" t="str">
            <v>กลาง</v>
          </cell>
          <cell r="P86" t="str">
            <v>07</v>
          </cell>
          <cell r="Q86" t="str">
            <v>โรงพยาบาลชุมชน</v>
          </cell>
          <cell r="R86">
            <v>4</v>
          </cell>
          <cell r="S86">
            <v>99</v>
          </cell>
          <cell r="T86" t="str">
            <v>99</v>
          </cell>
          <cell r="U86" t="str">
            <v>22</v>
          </cell>
          <cell r="V86" t="str">
            <v>2.2 ทุติยภูมิระดับกลาง</v>
          </cell>
        </row>
        <row r="87">
          <cell r="A87" t="str">
            <v>03</v>
          </cell>
          <cell r="B87" t="str">
            <v>21002</v>
          </cell>
          <cell r="C87" t="str">
            <v>กระทรวงสาธารณสุข สำนักงานปลัดกระทรวงสาธารณสุข</v>
          </cell>
          <cell r="D87" t="str">
            <v>001085600</v>
          </cell>
          <cell r="E87" t="str">
            <v>10856</v>
          </cell>
          <cell r="F87" t="str">
            <v>รพช.แปลงยาว</v>
          </cell>
          <cell r="G87" t="str">
            <v>โรงพยาบาลชุมชนแปลงยาว</v>
          </cell>
          <cell r="H87" t="str">
            <v>24090204</v>
          </cell>
          <cell r="I87">
            <v>24</v>
          </cell>
          <cell r="J87" t="str">
            <v>จังหวัดฉะเชิงเทรา</v>
          </cell>
          <cell r="K87">
            <v>2409</v>
          </cell>
          <cell r="L87" t="str">
            <v>แปลงยาว</v>
          </cell>
          <cell r="M87">
            <v>240902</v>
          </cell>
          <cell r="N87" t="str">
            <v>วังเย็น</v>
          </cell>
          <cell r="O87" t="str">
            <v>กลาง</v>
          </cell>
          <cell r="P87" t="str">
            <v>07</v>
          </cell>
          <cell r="Q87" t="str">
            <v>โรงพยาบาลชุมชน</v>
          </cell>
          <cell r="R87">
            <v>4</v>
          </cell>
          <cell r="S87">
            <v>47</v>
          </cell>
          <cell r="T87" t="str">
            <v>47</v>
          </cell>
          <cell r="U87" t="str">
            <v>21</v>
          </cell>
          <cell r="V87" t="str">
            <v>2.1 ทุติยภูมิระดับต้น</v>
          </cell>
        </row>
        <row r="88">
          <cell r="A88" t="str">
            <v>03</v>
          </cell>
          <cell r="B88" t="str">
            <v>21002</v>
          </cell>
          <cell r="C88" t="str">
            <v>กระทรวงสาธารณสุข สำนักงานปลัดกระทรวงสาธารณสุข</v>
          </cell>
          <cell r="D88" t="str">
            <v>001374700</v>
          </cell>
          <cell r="E88" t="str">
            <v>13747</v>
          </cell>
          <cell r="F88" t="str">
            <v>รพช.ราชสาส์น</v>
          </cell>
          <cell r="G88" t="str">
            <v>โรงพยาบาลชุมชนราชสาส์น</v>
          </cell>
          <cell r="H88" t="str">
            <v>24070301</v>
          </cell>
          <cell r="I88">
            <v>24</v>
          </cell>
          <cell r="J88" t="str">
            <v>จังหวัดฉะเชิงเทรา</v>
          </cell>
          <cell r="K88">
            <v>2407</v>
          </cell>
          <cell r="L88" t="str">
            <v>ราชสาส์น</v>
          </cell>
          <cell r="M88">
            <v>240703</v>
          </cell>
          <cell r="N88" t="str">
            <v>ดงน้อย</v>
          </cell>
          <cell r="O88" t="str">
            <v>กลาง</v>
          </cell>
          <cell r="P88" t="str">
            <v>07</v>
          </cell>
          <cell r="Q88" t="str">
            <v>โรงพยาบาลชุมชน</v>
          </cell>
          <cell r="R88">
            <v>5</v>
          </cell>
          <cell r="S88">
            <v>30</v>
          </cell>
          <cell r="T88" t="str">
            <v>30</v>
          </cell>
          <cell r="U88" t="str">
            <v>21</v>
          </cell>
          <cell r="V88" t="str">
            <v>2.1 ทุติยภูมิระดับต้น</v>
          </cell>
        </row>
        <row r="89">
          <cell r="A89" t="str">
            <v>03</v>
          </cell>
          <cell r="B89" t="str">
            <v>21002</v>
          </cell>
          <cell r="C89" t="str">
            <v>กระทรวงสาธารณสุข สำนักงานปลัดกระทรวงสาธารณสุข</v>
          </cell>
          <cell r="D89" t="str">
            <v>001066500</v>
          </cell>
          <cell r="E89" t="str">
            <v>10665</v>
          </cell>
          <cell r="F89" t="str">
            <v>รพศ.เจ้าพระยาอภัยภูเบศร</v>
          </cell>
          <cell r="G89" t="str">
            <v>โรงพยาบาลศูนย์เจ้าพระยาอภัยภูเบศร</v>
          </cell>
          <cell r="H89" t="str">
            <v>25010512</v>
          </cell>
          <cell r="I89">
            <v>25</v>
          </cell>
          <cell r="J89" t="str">
            <v>จังหวัดปราจีนบุรี</v>
          </cell>
          <cell r="K89">
            <v>2501</v>
          </cell>
          <cell r="L89" t="str">
            <v>เมืองปราจีนบุรี</v>
          </cell>
          <cell r="M89">
            <v>250105</v>
          </cell>
          <cell r="N89" t="str">
            <v>ท่างาม</v>
          </cell>
          <cell r="O89" t="str">
            <v>กลาง</v>
          </cell>
          <cell r="P89" t="str">
            <v>05</v>
          </cell>
          <cell r="Q89" t="str">
            <v>โรงพยาบาลศูนย์</v>
          </cell>
          <cell r="R89">
            <v>1</v>
          </cell>
          <cell r="S89">
            <v>505</v>
          </cell>
          <cell r="T89" t="str">
            <v>505</v>
          </cell>
          <cell r="U89" t="str">
            <v>31</v>
          </cell>
          <cell r="V89" t="str">
            <v>3.1 ตติยภูมิ</v>
          </cell>
        </row>
        <row r="90">
          <cell r="A90" t="str">
            <v>03</v>
          </cell>
          <cell r="B90" t="str">
            <v>21002</v>
          </cell>
          <cell r="C90" t="str">
            <v>กระทรวงสาธารณสุข สำนักงานปลัดกระทรวงสาธารณสุข</v>
          </cell>
          <cell r="D90" t="str">
            <v>001085700</v>
          </cell>
          <cell r="E90" t="str">
            <v>10857</v>
          </cell>
          <cell r="F90" t="str">
            <v>รพช.กบินทร์บุรี</v>
          </cell>
          <cell r="G90" t="str">
            <v>โรงพยาบาลชุมชนกบินทร์บุรี</v>
          </cell>
          <cell r="H90" t="str">
            <v>25020105</v>
          </cell>
          <cell r="I90">
            <v>25</v>
          </cell>
          <cell r="J90" t="str">
            <v>จังหวัดปราจีนบุรี</v>
          </cell>
          <cell r="K90">
            <v>2502</v>
          </cell>
          <cell r="L90" t="str">
            <v>กบินทร์บุรี</v>
          </cell>
          <cell r="M90">
            <v>250201</v>
          </cell>
          <cell r="N90" t="str">
            <v>กบินทร์</v>
          </cell>
          <cell r="O90" t="str">
            <v>กลาง</v>
          </cell>
          <cell r="P90" t="str">
            <v>07</v>
          </cell>
          <cell r="Q90" t="str">
            <v>โรงพยาบาลชุมชน</v>
          </cell>
          <cell r="R90">
            <v>4</v>
          </cell>
          <cell r="S90">
            <v>120</v>
          </cell>
          <cell r="T90" t="str">
            <v>120</v>
          </cell>
          <cell r="U90" t="str">
            <v>21</v>
          </cell>
          <cell r="V90" t="str">
            <v>2.1 ทุติยภูมิระดับต้น</v>
          </cell>
        </row>
        <row r="91">
          <cell r="A91" t="str">
            <v>03</v>
          </cell>
          <cell r="B91" t="str">
            <v>21002</v>
          </cell>
          <cell r="C91" t="str">
            <v>กระทรวงสาธารณสุข สำนักงานปลัดกระทรวงสาธารณสุข</v>
          </cell>
          <cell r="D91" t="str">
            <v>001085800</v>
          </cell>
          <cell r="E91" t="str">
            <v>10858</v>
          </cell>
          <cell r="F91" t="str">
            <v>รพช.นาดี</v>
          </cell>
          <cell r="G91" t="str">
            <v>โรงพยาบาลชุมชนนาดี</v>
          </cell>
          <cell r="H91" t="str">
            <v>25030201</v>
          </cell>
          <cell r="I91">
            <v>25</v>
          </cell>
          <cell r="J91" t="str">
            <v>จังหวัดปราจีนบุรี</v>
          </cell>
          <cell r="K91">
            <v>2503</v>
          </cell>
          <cell r="L91" t="str">
            <v>นาดี</v>
          </cell>
          <cell r="M91">
            <v>250302</v>
          </cell>
          <cell r="N91" t="str">
            <v>สำพันตา</v>
          </cell>
          <cell r="O91" t="str">
            <v>กลาง</v>
          </cell>
          <cell r="P91" t="str">
            <v>07</v>
          </cell>
          <cell r="Q91" t="str">
            <v>โรงพยาบาลชุมชน</v>
          </cell>
          <cell r="R91">
            <v>4</v>
          </cell>
          <cell r="S91">
            <v>60</v>
          </cell>
          <cell r="T91" t="str">
            <v>60</v>
          </cell>
          <cell r="U91" t="str">
            <v>21</v>
          </cell>
          <cell r="V91" t="str">
            <v>2.1 ทุติยภูมิระดับต้น</v>
          </cell>
        </row>
        <row r="92">
          <cell r="A92" t="str">
            <v>03</v>
          </cell>
          <cell r="B92" t="str">
            <v>21002</v>
          </cell>
          <cell r="C92" t="str">
            <v>กระทรวงสาธารณสุข สำนักงานปลัดกระทรวงสาธารณสุข</v>
          </cell>
          <cell r="D92" t="str">
            <v>001085900</v>
          </cell>
          <cell r="E92" t="str">
            <v>10859</v>
          </cell>
          <cell r="F92" t="str">
            <v>รพช.บ้านสร้าง</v>
          </cell>
          <cell r="G92" t="str">
            <v>โรงพยาบาลชุมชนบ้านสร้าง</v>
          </cell>
          <cell r="H92" t="str">
            <v>25060201</v>
          </cell>
          <cell r="I92">
            <v>25</v>
          </cell>
          <cell r="J92" t="str">
            <v>จังหวัดปราจีนบุรี</v>
          </cell>
          <cell r="K92">
            <v>2506</v>
          </cell>
          <cell r="L92" t="str">
            <v>บ้านสร้าง</v>
          </cell>
          <cell r="M92">
            <v>250602</v>
          </cell>
          <cell r="N92" t="str">
            <v>บางกระเบา</v>
          </cell>
          <cell r="O92" t="str">
            <v>กลาง</v>
          </cell>
          <cell r="P92" t="str">
            <v>07</v>
          </cell>
          <cell r="Q92" t="str">
            <v>โรงพยาบาลชุมชน</v>
          </cell>
          <cell r="R92">
            <v>5</v>
          </cell>
          <cell r="S92">
            <v>30</v>
          </cell>
          <cell r="T92" t="str">
            <v>30</v>
          </cell>
          <cell r="U92" t="str">
            <v>21</v>
          </cell>
          <cell r="V92" t="str">
            <v>2.1 ทุติยภูมิระดับต้น</v>
          </cell>
        </row>
        <row r="93">
          <cell r="A93" t="str">
            <v>03</v>
          </cell>
          <cell r="B93" t="str">
            <v>21002</v>
          </cell>
          <cell r="C93" t="str">
            <v>กระทรวงสาธารณสุข สำนักงานปลัดกระทรวงสาธารณสุข</v>
          </cell>
          <cell r="D93" t="str">
            <v>001086000</v>
          </cell>
          <cell r="E93" t="str">
            <v>10860</v>
          </cell>
          <cell r="F93" t="str">
            <v>รพช.ประจันตคาม</v>
          </cell>
          <cell r="G93" t="str">
            <v>โรงพยาบาลชุมชนประจันตคาม</v>
          </cell>
          <cell r="H93" t="str">
            <v>25070104</v>
          </cell>
          <cell r="I93">
            <v>25</v>
          </cell>
          <cell r="J93" t="str">
            <v>จังหวัดปราจีนบุรี</v>
          </cell>
          <cell r="K93">
            <v>2507</v>
          </cell>
          <cell r="L93" t="str">
            <v>ประจันตคาม</v>
          </cell>
          <cell r="M93">
            <v>250701</v>
          </cell>
          <cell r="N93" t="str">
            <v>ประจันตคาม</v>
          </cell>
          <cell r="O93" t="str">
            <v>กลาง</v>
          </cell>
          <cell r="P93" t="str">
            <v>07</v>
          </cell>
          <cell r="Q93" t="str">
            <v>โรงพยาบาลชุมชน</v>
          </cell>
          <cell r="R93">
            <v>5</v>
          </cell>
          <cell r="S93">
            <v>30</v>
          </cell>
          <cell r="T93" t="str">
            <v>30</v>
          </cell>
          <cell r="U93" t="str">
            <v>21</v>
          </cell>
          <cell r="V93" t="str">
            <v>2.1 ทุติยภูมิระดับต้น</v>
          </cell>
        </row>
        <row r="94">
          <cell r="A94" t="str">
            <v>03</v>
          </cell>
          <cell r="B94" t="str">
            <v>21002</v>
          </cell>
          <cell r="C94" t="str">
            <v>กระทรวงสาธารณสุข สำนักงานปลัดกระทรวงสาธารณสุข</v>
          </cell>
          <cell r="D94" t="str">
            <v>001086100</v>
          </cell>
          <cell r="E94" t="str">
            <v>10861</v>
          </cell>
          <cell r="F94" t="str">
            <v>รพช.ศรีมหาโพธิ</v>
          </cell>
          <cell r="G94" t="str">
            <v>โรงพยาบาลชุมชนศรีมหาโพธิ</v>
          </cell>
          <cell r="H94" t="str">
            <v>25080109</v>
          </cell>
          <cell r="I94">
            <v>25</v>
          </cell>
          <cell r="J94" t="str">
            <v>จังหวัดปราจีนบุรี</v>
          </cell>
          <cell r="K94">
            <v>2508</v>
          </cell>
          <cell r="L94" t="str">
            <v>ศรีมหาโพธิ</v>
          </cell>
          <cell r="M94">
            <v>250801</v>
          </cell>
          <cell r="N94" t="str">
            <v>ศรีมหาโพธิ</v>
          </cell>
          <cell r="O94" t="str">
            <v>กลาง</v>
          </cell>
          <cell r="P94" t="str">
            <v>07</v>
          </cell>
          <cell r="Q94" t="str">
            <v>โรงพยาบาลชุมชน</v>
          </cell>
          <cell r="R94">
            <v>4</v>
          </cell>
          <cell r="S94">
            <v>60</v>
          </cell>
          <cell r="T94" t="str">
            <v>60</v>
          </cell>
          <cell r="U94" t="str">
            <v>21</v>
          </cell>
          <cell r="V94" t="str">
            <v>2.1 ทุติยภูมิระดับต้น</v>
          </cell>
        </row>
        <row r="95">
          <cell r="A95" t="str">
            <v>03</v>
          </cell>
          <cell r="B95" t="str">
            <v>21002</v>
          </cell>
          <cell r="C95" t="str">
            <v>กระทรวงสาธารณสุข สำนักงานปลัดกระทรวงสาธารณสุข</v>
          </cell>
          <cell r="D95" t="str">
            <v>001086200</v>
          </cell>
          <cell r="E95" t="str">
            <v>10862</v>
          </cell>
          <cell r="F95" t="str">
            <v>รพช.ศรีมโหสถ</v>
          </cell>
          <cell r="G95" t="str">
            <v>โรงพยาบาลชุมชนศรีมโหสถ</v>
          </cell>
          <cell r="H95" t="str">
            <v>25090104</v>
          </cell>
          <cell r="I95">
            <v>25</v>
          </cell>
          <cell r="J95" t="str">
            <v>จังหวัดปราจีนบุรี</v>
          </cell>
          <cell r="K95">
            <v>2509</v>
          </cell>
          <cell r="L95" t="str">
            <v>ศรีมโหสถ</v>
          </cell>
          <cell r="M95">
            <v>250901</v>
          </cell>
          <cell r="N95" t="str">
            <v>โคกปีบ</v>
          </cell>
          <cell r="O95" t="str">
            <v>กลาง</v>
          </cell>
          <cell r="P95" t="str">
            <v>07</v>
          </cell>
          <cell r="Q95" t="str">
            <v>โรงพยาบาลชุมชน</v>
          </cell>
          <cell r="R95">
            <v>5</v>
          </cell>
          <cell r="S95">
            <v>30</v>
          </cell>
          <cell r="T95" t="str">
            <v>30</v>
          </cell>
          <cell r="U95" t="str">
            <v>21</v>
          </cell>
          <cell r="V95" t="str">
            <v>2.1 ทุติยภูมิระดับต้น</v>
          </cell>
        </row>
        <row r="96">
          <cell r="A96" t="str">
            <v>03</v>
          </cell>
          <cell r="B96" t="str">
            <v>21002</v>
          </cell>
          <cell r="C96" t="str">
            <v>กระทรวงสาธารณสุข สำนักงานปลัดกระทรวงสาธารณสุข</v>
          </cell>
          <cell r="D96" t="str">
            <v>001069800</v>
          </cell>
          <cell r="E96" t="str">
            <v>10698</v>
          </cell>
          <cell r="F96" t="str">
            <v>รพท.นครนายก</v>
          </cell>
          <cell r="G96" t="str">
            <v>โรงพยาบาลทั่วไปนครนายก</v>
          </cell>
          <cell r="H96" t="str">
            <v>26010106</v>
          </cell>
          <cell r="I96">
            <v>26</v>
          </cell>
          <cell r="J96" t="str">
            <v>จังหวัดนครนายก</v>
          </cell>
          <cell r="K96">
            <v>2601</v>
          </cell>
          <cell r="L96" t="str">
            <v>เมืองนครนายก</v>
          </cell>
          <cell r="M96">
            <v>260101</v>
          </cell>
          <cell r="N96" t="str">
            <v>นครนายก</v>
          </cell>
          <cell r="O96" t="str">
            <v>กลาง</v>
          </cell>
          <cell r="P96" t="str">
            <v>06</v>
          </cell>
          <cell r="Q96" t="str">
            <v>โรงพยาบาลทั่วไป</v>
          </cell>
          <cell r="R96">
            <v>2</v>
          </cell>
          <cell r="S96">
            <v>314</v>
          </cell>
          <cell r="T96" t="str">
            <v>314</v>
          </cell>
          <cell r="U96" t="str">
            <v>23</v>
          </cell>
          <cell r="V96" t="str">
            <v>2.3 ทุติยภูมิระดับสูง</v>
          </cell>
        </row>
        <row r="97">
          <cell r="A97" t="str">
            <v>03</v>
          </cell>
          <cell r="B97" t="str">
            <v>21002</v>
          </cell>
          <cell r="C97" t="str">
            <v>กระทรวงสาธารณสุข สำนักงานปลัดกระทรวงสาธารณสุข</v>
          </cell>
          <cell r="D97" t="str">
            <v>001086300</v>
          </cell>
          <cell r="E97" t="str">
            <v>10863</v>
          </cell>
          <cell r="F97" t="str">
            <v>รพช.ปากพลี</v>
          </cell>
          <cell r="G97" t="str">
            <v>โรงพยาบาลชุมชนปากพลี</v>
          </cell>
          <cell r="H97" t="str">
            <v>26020304</v>
          </cell>
          <cell r="I97">
            <v>26</v>
          </cell>
          <cell r="J97" t="str">
            <v>จังหวัดนครนายก</v>
          </cell>
          <cell r="K97">
            <v>2602</v>
          </cell>
          <cell r="L97" t="str">
            <v>ปากพลี</v>
          </cell>
          <cell r="M97">
            <v>260203</v>
          </cell>
          <cell r="N97" t="str">
            <v>ปากพลี</v>
          </cell>
          <cell r="O97" t="str">
            <v>กลาง</v>
          </cell>
          <cell r="P97" t="str">
            <v>07</v>
          </cell>
          <cell r="Q97" t="str">
            <v>โรงพยาบาลชุมชน</v>
          </cell>
          <cell r="R97">
            <v>5</v>
          </cell>
          <cell r="S97">
            <v>10</v>
          </cell>
          <cell r="T97" t="str">
            <v>10</v>
          </cell>
          <cell r="U97" t="str">
            <v>21</v>
          </cell>
          <cell r="V97" t="str">
            <v>2.1 ทุติยภูมิระดับต้น</v>
          </cell>
        </row>
        <row r="98">
          <cell r="A98" t="str">
            <v>03</v>
          </cell>
          <cell r="B98" t="str">
            <v>21002</v>
          </cell>
          <cell r="C98" t="str">
            <v>กระทรวงสาธารณสุข สำนักงานปลัดกระทรวงสาธารณสุข</v>
          </cell>
          <cell r="D98" t="str">
            <v>001086400</v>
          </cell>
          <cell r="E98" t="str">
            <v>10864</v>
          </cell>
          <cell r="F98" t="str">
            <v>รพช.บ้านนา</v>
          </cell>
          <cell r="G98" t="str">
            <v>โรงพยาบาลชุมชนบ้านนา</v>
          </cell>
          <cell r="H98" t="str">
            <v>26030704</v>
          </cell>
          <cell r="I98">
            <v>26</v>
          </cell>
          <cell r="J98" t="str">
            <v>จังหวัดนครนายก</v>
          </cell>
          <cell r="K98">
            <v>2603</v>
          </cell>
          <cell r="L98" t="str">
            <v>บ้านนา</v>
          </cell>
          <cell r="M98">
            <v>260307</v>
          </cell>
          <cell r="N98" t="str">
            <v>พิกุลออก</v>
          </cell>
          <cell r="O98" t="str">
            <v>กลาง</v>
          </cell>
          <cell r="P98" t="str">
            <v>07</v>
          </cell>
          <cell r="Q98" t="str">
            <v>โรงพยาบาลชุมชน</v>
          </cell>
          <cell r="R98">
            <v>4</v>
          </cell>
          <cell r="S98">
            <v>70</v>
          </cell>
          <cell r="T98" t="str">
            <v>70</v>
          </cell>
          <cell r="U98" t="str">
            <v>22</v>
          </cell>
          <cell r="V98" t="str">
            <v>2.2 ทุติยภูมิระดับกลาง</v>
          </cell>
        </row>
        <row r="99">
          <cell r="A99" t="str">
            <v>03</v>
          </cell>
          <cell r="B99" t="str">
            <v>21002</v>
          </cell>
          <cell r="C99" t="str">
            <v>กระทรวงสาธารณสุข สำนักงานปลัดกระทรวงสาธารณสุข</v>
          </cell>
          <cell r="D99" t="str">
            <v>001086500</v>
          </cell>
          <cell r="E99" t="str">
            <v>10865</v>
          </cell>
          <cell r="F99" t="str">
            <v>รพช.องครักษ์</v>
          </cell>
          <cell r="G99" t="str">
            <v>โรงพยาบาลชุมชนองครักษ์</v>
          </cell>
          <cell r="H99" t="str">
            <v>26040904</v>
          </cell>
          <cell r="I99">
            <v>26</v>
          </cell>
          <cell r="J99" t="str">
            <v>จังหวัดนครนายก</v>
          </cell>
          <cell r="K99">
            <v>2604</v>
          </cell>
          <cell r="L99" t="str">
            <v>องครักษ์</v>
          </cell>
          <cell r="M99">
            <v>260409</v>
          </cell>
          <cell r="N99" t="str">
            <v>องครักษ์</v>
          </cell>
          <cell r="O99" t="str">
            <v>กลาง</v>
          </cell>
          <cell r="P99" t="str">
            <v>07</v>
          </cell>
          <cell r="Q99" t="str">
            <v>โรงพยาบาลชุมชน</v>
          </cell>
          <cell r="R99">
            <v>4</v>
          </cell>
          <cell r="S99">
            <v>40</v>
          </cell>
          <cell r="T99" t="str">
            <v>40</v>
          </cell>
          <cell r="U99" t="str">
            <v>22</v>
          </cell>
          <cell r="V99" t="str">
            <v>2.2 ทุติยภูมิระดับกลาง</v>
          </cell>
        </row>
        <row r="100">
          <cell r="A100" t="str">
            <v>03</v>
          </cell>
          <cell r="B100" t="str">
            <v>21002</v>
          </cell>
          <cell r="C100" t="str">
            <v>กระทรวงสาธารณสุข สำนักงานปลัดกระทรวงสาธารณสุข</v>
          </cell>
          <cell r="D100" t="str">
            <v>001069900</v>
          </cell>
          <cell r="E100" t="str">
            <v>10699</v>
          </cell>
          <cell r="F100" t="str">
            <v>รพท.สมเด็จพระยุพราชสระแก้ว</v>
          </cell>
          <cell r="G100" t="str">
            <v>โรงพยาบาลทั่วไปสมเด็จพระยุพราชสระแก้ว</v>
          </cell>
          <cell r="H100" t="str">
            <v>27010102</v>
          </cell>
          <cell r="I100">
            <v>27</v>
          </cell>
          <cell r="J100" t="str">
            <v>จังหวัดสระแก้ว</v>
          </cell>
          <cell r="K100">
            <v>2701</v>
          </cell>
          <cell r="L100" t="str">
            <v>เมืองสระแก้ว</v>
          </cell>
          <cell r="M100">
            <v>270101</v>
          </cell>
          <cell r="N100" t="str">
            <v>สระแก้ว</v>
          </cell>
          <cell r="O100" t="str">
            <v>กลาง</v>
          </cell>
          <cell r="P100" t="str">
            <v>06</v>
          </cell>
          <cell r="Q100" t="str">
            <v>โรงพยาบาลทั่วไป</v>
          </cell>
          <cell r="R100">
            <v>3</v>
          </cell>
          <cell r="S100">
            <v>225</v>
          </cell>
          <cell r="T100" t="str">
            <v>225</v>
          </cell>
          <cell r="U100" t="str">
            <v>23</v>
          </cell>
          <cell r="V100" t="str">
            <v>2.3 ทุติยภูมิระดับสูง</v>
          </cell>
        </row>
        <row r="101">
          <cell r="A101" t="str">
            <v>03</v>
          </cell>
          <cell r="B101" t="str">
            <v>21002</v>
          </cell>
          <cell r="C101" t="str">
            <v>กระทรวงสาธารณสุข สำนักงานปลัดกระทรวงสาธารณสุข</v>
          </cell>
          <cell r="D101" t="str">
            <v>001086600</v>
          </cell>
          <cell r="E101" t="str">
            <v>10866</v>
          </cell>
          <cell r="F101" t="str">
            <v>รพช.คลองหาด</v>
          </cell>
          <cell r="G101" t="str">
            <v>โรงพยาบาลชุมชนคลองหาด</v>
          </cell>
          <cell r="H101" t="str">
            <v>27020101</v>
          </cell>
          <cell r="I101">
            <v>27</v>
          </cell>
          <cell r="J101" t="str">
            <v>จังหวัดสระแก้ว</v>
          </cell>
          <cell r="K101">
            <v>2702</v>
          </cell>
          <cell r="L101" t="str">
            <v>คลองหาด</v>
          </cell>
          <cell r="M101">
            <v>270201</v>
          </cell>
          <cell r="N101" t="str">
            <v>คลองหาด</v>
          </cell>
          <cell r="O101" t="str">
            <v>กลาง</v>
          </cell>
          <cell r="P101" t="str">
            <v>07</v>
          </cell>
          <cell r="Q101" t="str">
            <v>โรงพยาบาลชุมชน</v>
          </cell>
          <cell r="R101">
            <v>5</v>
          </cell>
          <cell r="S101">
            <v>30</v>
          </cell>
          <cell r="T101" t="str">
            <v>30</v>
          </cell>
          <cell r="U101" t="str">
            <v>21</v>
          </cell>
          <cell r="V101" t="str">
            <v>2.1 ทุติยภูมิระดับต้น</v>
          </cell>
        </row>
        <row r="102">
          <cell r="A102" t="str">
            <v>03</v>
          </cell>
          <cell r="B102" t="str">
            <v>21002</v>
          </cell>
          <cell r="C102" t="str">
            <v>กระทรวงสาธารณสุข สำนักงานปลัดกระทรวงสาธารณสุข</v>
          </cell>
          <cell r="D102" t="str">
            <v>001086700</v>
          </cell>
          <cell r="E102" t="str">
            <v>10867</v>
          </cell>
          <cell r="F102" t="str">
            <v>รพช.ตาพระยา</v>
          </cell>
          <cell r="G102" t="str">
            <v>โรงพยาบาลชุมชนตาพระยา</v>
          </cell>
          <cell r="H102" t="str">
            <v>27030101</v>
          </cell>
          <cell r="I102">
            <v>27</v>
          </cell>
          <cell r="J102" t="str">
            <v>จังหวัดสระแก้ว</v>
          </cell>
          <cell r="K102">
            <v>2703</v>
          </cell>
          <cell r="L102" t="str">
            <v>ตาพระยา</v>
          </cell>
          <cell r="M102">
            <v>270301</v>
          </cell>
          <cell r="N102" t="str">
            <v>ตาพระยา</v>
          </cell>
          <cell r="O102" t="str">
            <v>กลาง</v>
          </cell>
          <cell r="P102" t="str">
            <v>07</v>
          </cell>
          <cell r="Q102" t="str">
            <v>โรงพยาบาลชุมชน</v>
          </cell>
          <cell r="R102">
            <v>4</v>
          </cell>
          <cell r="S102">
            <v>46</v>
          </cell>
          <cell r="T102" t="str">
            <v>30</v>
          </cell>
          <cell r="U102" t="str">
            <v>21</v>
          </cell>
          <cell r="V102" t="str">
            <v>2.1 ทุติยภูมิระดับต้น</v>
          </cell>
        </row>
        <row r="103">
          <cell r="A103" t="str">
            <v>03</v>
          </cell>
          <cell r="B103" t="str">
            <v>21002</v>
          </cell>
          <cell r="C103" t="str">
            <v>กระทรวงสาธารณสุข สำนักงานปลัดกระทรวงสาธารณสุข</v>
          </cell>
          <cell r="D103" t="str">
            <v>001086800</v>
          </cell>
          <cell r="E103" t="str">
            <v>10868</v>
          </cell>
          <cell r="F103" t="str">
            <v>รพช.วังน้ำเย็น</v>
          </cell>
          <cell r="G103" t="str">
            <v>โรงพยาบาลชุมชนวังน้ำเย็น</v>
          </cell>
          <cell r="H103" t="str">
            <v>27040106</v>
          </cell>
          <cell r="I103">
            <v>27</v>
          </cell>
          <cell r="J103" t="str">
            <v>จังหวัดสระแก้ว</v>
          </cell>
          <cell r="K103">
            <v>2704</v>
          </cell>
          <cell r="L103" t="str">
            <v>วังน้ำเย็น</v>
          </cell>
          <cell r="M103">
            <v>270401</v>
          </cell>
          <cell r="N103" t="str">
            <v>วังน้ำเย็น</v>
          </cell>
          <cell r="O103" t="str">
            <v>กลาง</v>
          </cell>
          <cell r="P103" t="str">
            <v>07</v>
          </cell>
          <cell r="Q103" t="str">
            <v>โรงพยาบาลชุมชน</v>
          </cell>
          <cell r="R103">
            <v>4</v>
          </cell>
          <cell r="S103">
            <v>60</v>
          </cell>
          <cell r="T103" t="str">
            <v>60</v>
          </cell>
          <cell r="U103" t="str">
            <v>21</v>
          </cell>
          <cell r="V103" t="str">
            <v>2.1 ทุติยภูมิระดับต้น</v>
          </cell>
        </row>
        <row r="104">
          <cell r="A104" t="str">
            <v>03</v>
          </cell>
          <cell r="B104" t="str">
            <v>21002</v>
          </cell>
          <cell r="C104" t="str">
            <v>กระทรวงสาธารณสุข สำนักงานปลัดกระทรวงสาธารณสุข</v>
          </cell>
          <cell r="D104" t="str">
            <v>001086900</v>
          </cell>
          <cell r="E104" t="str">
            <v>10869</v>
          </cell>
          <cell r="F104" t="str">
            <v>รพช.วัฒนานคร</v>
          </cell>
          <cell r="G104" t="str">
            <v>โรงพยาบาลชุมชนวัฒนานคร</v>
          </cell>
          <cell r="H104" t="str">
            <v>27050111</v>
          </cell>
          <cell r="I104">
            <v>27</v>
          </cell>
          <cell r="J104" t="str">
            <v>จังหวัดสระแก้ว</v>
          </cell>
          <cell r="K104">
            <v>2705</v>
          </cell>
          <cell r="L104" t="str">
            <v>วัฒนานคร</v>
          </cell>
          <cell r="M104">
            <v>270501</v>
          </cell>
          <cell r="N104" t="str">
            <v>วัฒนานคร</v>
          </cell>
          <cell r="O104" t="str">
            <v>กลาง</v>
          </cell>
          <cell r="P104" t="str">
            <v>07</v>
          </cell>
          <cell r="Q104" t="str">
            <v>โรงพยาบาลชุมชน</v>
          </cell>
          <cell r="R104">
            <v>4</v>
          </cell>
          <cell r="S104">
            <v>60</v>
          </cell>
          <cell r="T104" t="str">
            <v>60</v>
          </cell>
          <cell r="U104" t="str">
            <v>21</v>
          </cell>
          <cell r="V104" t="str">
            <v>2.1 ทุติยภูมิระดับต้น</v>
          </cell>
        </row>
        <row r="105">
          <cell r="A105" t="str">
            <v>03</v>
          </cell>
          <cell r="B105" t="str">
            <v>21002</v>
          </cell>
          <cell r="C105" t="str">
            <v>กระทรวงสาธารณสุข สำนักงานปลัดกระทรวงสาธารณสุข</v>
          </cell>
          <cell r="D105" t="str">
            <v>001087000</v>
          </cell>
          <cell r="E105" t="str">
            <v>10870</v>
          </cell>
          <cell r="F105" t="str">
            <v>รพช.อรัญประเทศ</v>
          </cell>
          <cell r="G105" t="str">
            <v>โรงพยาบาลชุมชนอรัญประเทศ</v>
          </cell>
          <cell r="H105" t="str">
            <v>27060101</v>
          </cell>
          <cell r="I105">
            <v>27</v>
          </cell>
          <cell r="J105" t="str">
            <v>จังหวัดสระแก้ว</v>
          </cell>
          <cell r="K105">
            <v>2706</v>
          </cell>
          <cell r="L105" t="str">
            <v>อรัญประเทศ</v>
          </cell>
          <cell r="M105">
            <v>270601</v>
          </cell>
          <cell r="N105" t="str">
            <v>อรัญประเทศ</v>
          </cell>
          <cell r="O105" t="str">
            <v>กลาง</v>
          </cell>
          <cell r="P105" t="str">
            <v>07</v>
          </cell>
          <cell r="Q105" t="str">
            <v>โรงพยาบาลชุมชน</v>
          </cell>
          <cell r="R105">
            <v>4</v>
          </cell>
          <cell r="S105">
            <v>120</v>
          </cell>
          <cell r="T105" t="str">
            <v>120</v>
          </cell>
          <cell r="U105" t="str">
            <v>23</v>
          </cell>
          <cell r="V105" t="str">
            <v>2.3 ทุติยภูมิระดับสูง</v>
          </cell>
        </row>
        <row r="106">
          <cell r="A106" t="str">
            <v>03</v>
          </cell>
          <cell r="B106" t="str">
            <v>21002</v>
          </cell>
          <cell r="C106" t="str">
            <v>กระทรวงสาธารณสุข สำนักงานปลัดกระทรวงสาธารณสุข</v>
          </cell>
          <cell r="D106" t="str">
            <v>001381700</v>
          </cell>
          <cell r="E106" t="str">
            <v>13817</v>
          </cell>
          <cell r="F106" t="str">
            <v>รพช.เขาฉกรรจ์</v>
          </cell>
          <cell r="G106" t="str">
            <v>โรงพยาบาลชุมชนเขาฉกรรจ์</v>
          </cell>
          <cell r="H106" t="str">
            <v>27070106</v>
          </cell>
          <cell r="I106">
            <v>27</v>
          </cell>
          <cell r="J106" t="str">
            <v>จังหวัดสระแก้ว</v>
          </cell>
          <cell r="K106">
            <v>2707</v>
          </cell>
          <cell r="L106" t="str">
            <v>เขาฉกรรจ์</v>
          </cell>
          <cell r="M106">
            <v>270701</v>
          </cell>
          <cell r="N106" t="str">
            <v>เขาฉกรรจ์</v>
          </cell>
          <cell r="O106" t="str">
            <v>กลาง</v>
          </cell>
          <cell r="P106" t="str">
            <v>07</v>
          </cell>
          <cell r="Q106" t="str">
            <v>โรงพยาบาลชุมชน</v>
          </cell>
          <cell r="R106">
            <v>5</v>
          </cell>
          <cell r="S106">
            <v>30</v>
          </cell>
          <cell r="T106" t="str">
            <v>30</v>
          </cell>
          <cell r="U106" t="str">
            <v>21</v>
          </cell>
          <cell r="V106" t="str">
            <v>2.1 ทุติยภูมิระดับต้น</v>
          </cell>
        </row>
        <row r="107">
          <cell r="A107" t="str">
            <v>04</v>
          </cell>
          <cell r="B107" t="str">
            <v>21002</v>
          </cell>
          <cell r="C107" t="str">
            <v>กระทรวงสาธารณสุข สำนักงานปลัดกระทรวงสาธารณสุข</v>
          </cell>
          <cell r="D107" t="str">
            <v>001067700</v>
          </cell>
          <cell r="E107" t="str">
            <v>10677</v>
          </cell>
          <cell r="F107" t="str">
            <v>รพศ.ราชบุรี</v>
          </cell>
          <cell r="G107" t="str">
            <v>โรงพยาบาลศูนย์ราชบุรี</v>
          </cell>
          <cell r="H107" t="str">
            <v>70010101</v>
          </cell>
          <cell r="I107">
            <v>70</v>
          </cell>
          <cell r="J107" t="str">
            <v>จังหวัดราชบุรี</v>
          </cell>
          <cell r="K107">
            <v>7001</v>
          </cell>
          <cell r="L107" t="str">
            <v>เมืองราชบุรี</v>
          </cell>
          <cell r="M107">
            <v>700101</v>
          </cell>
          <cell r="N107" t="str">
            <v>หน้าเมือง</v>
          </cell>
          <cell r="O107" t="str">
            <v>กลาง</v>
          </cell>
          <cell r="P107" t="str">
            <v>05</v>
          </cell>
          <cell r="Q107" t="str">
            <v>โรงพยาบาลศูนย์</v>
          </cell>
          <cell r="R107">
            <v>1</v>
          </cell>
          <cell r="S107">
            <v>855</v>
          </cell>
          <cell r="T107" t="str">
            <v>855</v>
          </cell>
          <cell r="U107" t="str">
            <v>31</v>
          </cell>
          <cell r="V107" t="str">
            <v>3.1 ตติยภูมิ</v>
          </cell>
        </row>
        <row r="108">
          <cell r="A108" t="str">
            <v>04</v>
          </cell>
          <cell r="B108" t="str">
            <v>21002</v>
          </cell>
          <cell r="C108" t="str">
            <v>กระทรวงสาธารณสุข สำนักงานปลัดกระทรวงสาธารณสุข</v>
          </cell>
          <cell r="D108" t="str">
            <v>001072800</v>
          </cell>
          <cell r="E108" t="str">
            <v>10728</v>
          </cell>
          <cell r="F108" t="str">
            <v>รพท.ดำเนินสะดวก</v>
          </cell>
          <cell r="G108" t="str">
            <v>โรงพยาบาลทั่วไปดำเนินสะดวก</v>
          </cell>
          <cell r="H108" t="str">
            <v>70041104</v>
          </cell>
          <cell r="I108">
            <v>70</v>
          </cell>
          <cell r="J108" t="str">
            <v>จังหวัดราชบุรี</v>
          </cell>
          <cell r="K108">
            <v>7004</v>
          </cell>
          <cell r="L108" t="str">
            <v>ดำเนินสะดวก</v>
          </cell>
          <cell r="M108">
            <v>700411</v>
          </cell>
          <cell r="N108" t="str">
            <v>ท่านัด</v>
          </cell>
          <cell r="O108" t="str">
            <v>กลาง</v>
          </cell>
          <cell r="P108" t="str">
            <v>06</v>
          </cell>
          <cell r="Q108" t="str">
            <v>โรงพยาบาลทั่วไป</v>
          </cell>
          <cell r="R108">
            <v>2</v>
          </cell>
          <cell r="S108">
            <v>304</v>
          </cell>
          <cell r="T108" t="str">
            <v>420</v>
          </cell>
          <cell r="U108" t="str">
            <v>23</v>
          </cell>
          <cell r="V108" t="str">
            <v>2.3 ทุติยภูมิระดับสูง</v>
          </cell>
        </row>
        <row r="109">
          <cell r="A109" t="str">
            <v>04</v>
          </cell>
          <cell r="B109" t="str">
            <v>21002</v>
          </cell>
          <cell r="C109" t="str">
            <v>กระทรวงสาธารณสุข สำนักงานปลัดกระทรวงสาธารณสุข</v>
          </cell>
          <cell r="D109" t="str">
            <v>001072900</v>
          </cell>
          <cell r="E109" t="str">
            <v>10729</v>
          </cell>
          <cell r="F109" t="str">
            <v>รพท.บ้านโป่ง</v>
          </cell>
          <cell r="G109" t="str">
            <v>โรงพยาบาลทั่วไปบ้านโป่ง</v>
          </cell>
          <cell r="H109" t="str">
            <v>70050101</v>
          </cell>
          <cell r="I109">
            <v>70</v>
          </cell>
          <cell r="J109" t="str">
            <v>จังหวัดราชบุรี</v>
          </cell>
          <cell r="K109">
            <v>7005</v>
          </cell>
          <cell r="L109" t="str">
            <v>บ้านโป่ง</v>
          </cell>
          <cell r="M109">
            <v>700501</v>
          </cell>
          <cell r="N109" t="str">
            <v>บ้านโป่ง</v>
          </cell>
          <cell r="O109" t="str">
            <v>กลาง</v>
          </cell>
          <cell r="P109" t="str">
            <v>06</v>
          </cell>
          <cell r="Q109" t="str">
            <v>โรงพยาบาลทั่วไป</v>
          </cell>
          <cell r="R109">
            <v>2</v>
          </cell>
          <cell r="S109">
            <v>362</v>
          </cell>
          <cell r="T109" t="str">
            <v>360</v>
          </cell>
          <cell r="U109" t="str">
            <v>23</v>
          </cell>
          <cell r="V109" t="str">
            <v>2.3 ทุติยภูมิระดับสูง</v>
          </cell>
        </row>
        <row r="110">
          <cell r="A110" t="str">
            <v>04</v>
          </cell>
          <cell r="B110" t="str">
            <v>21002</v>
          </cell>
          <cell r="C110" t="str">
            <v>กระทรวงสาธารณสุข สำนักงานปลัดกระทรวงสาธารณสุข</v>
          </cell>
          <cell r="D110" t="str">
            <v>001073000</v>
          </cell>
          <cell r="E110" t="str">
            <v>10730</v>
          </cell>
          <cell r="F110" t="str">
            <v>รพท.โพธาราม</v>
          </cell>
          <cell r="G110" t="str">
            <v>โรงพยาบาลทั่วไปโพธาราม</v>
          </cell>
          <cell r="H110" t="str">
            <v>70070100</v>
          </cell>
          <cell r="I110">
            <v>70</v>
          </cell>
          <cell r="J110" t="str">
            <v>จังหวัดราชบุรี</v>
          </cell>
          <cell r="K110">
            <v>7007</v>
          </cell>
          <cell r="L110" t="str">
            <v>โพธาราม</v>
          </cell>
          <cell r="M110">
            <v>700701</v>
          </cell>
          <cell r="N110" t="str">
            <v>โพธาราม</v>
          </cell>
          <cell r="O110" t="str">
            <v>กลาง</v>
          </cell>
          <cell r="P110" t="str">
            <v>06</v>
          </cell>
          <cell r="Q110" t="str">
            <v>โรงพยาบาลทั่วไป</v>
          </cell>
          <cell r="R110">
            <v>2</v>
          </cell>
          <cell r="S110">
            <v>340</v>
          </cell>
          <cell r="T110" t="str">
            <v>340</v>
          </cell>
          <cell r="U110" t="str">
            <v>23</v>
          </cell>
          <cell r="V110" t="str">
            <v>2.3 ทุติยภูมิระดับสูง</v>
          </cell>
        </row>
        <row r="111">
          <cell r="A111" t="str">
            <v>04</v>
          </cell>
          <cell r="B111" t="str">
            <v>21002</v>
          </cell>
          <cell r="C111" t="str">
            <v>กระทรวงสาธารณสุข สำนักงานปลัดกระทรวงสาธารณสุข</v>
          </cell>
          <cell r="D111" t="str">
            <v>001127300</v>
          </cell>
          <cell r="E111" t="str">
            <v>11273</v>
          </cell>
          <cell r="F111" t="str">
            <v>รพช.สวนผึ้ง</v>
          </cell>
          <cell r="G111" t="str">
            <v>โรงพยาบาลชุมชนสวนผึ้ง</v>
          </cell>
          <cell r="H111" t="str">
            <v>70030405</v>
          </cell>
          <cell r="I111">
            <v>70</v>
          </cell>
          <cell r="J111" t="str">
            <v>จังหวัดราชบุรี</v>
          </cell>
          <cell r="K111">
            <v>7003</v>
          </cell>
          <cell r="L111" t="str">
            <v>สวนผึ้ง</v>
          </cell>
          <cell r="M111">
            <v>700304</v>
          </cell>
          <cell r="N111" t="str">
            <v>ท่าเคย</v>
          </cell>
          <cell r="O111" t="str">
            <v>กลาง</v>
          </cell>
          <cell r="P111" t="str">
            <v>07</v>
          </cell>
          <cell r="Q111" t="str">
            <v>โรงพยาบาลชุมชน</v>
          </cell>
          <cell r="R111">
            <v>4</v>
          </cell>
          <cell r="S111">
            <v>36</v>
          </cell>
          <cell r="T111" t="str">
            <v>30</v>
          </cell>
          <cell r="U111" t="str">
            <v>21</v>
          </cell>
          <cell r="V111" t="str">
            <v>2.1 ทุติยภูมิระดับต้น</v>
          </cell>
        </row>
        <row r="112">
          <cell r="A112" t="str">
            <v>04</v>
          </cell>
          <cell r="B112" t="str">
            <v>21002</v>
          </cell>
          <cell r="C112" t="str">
            <v>กระทรวงสาธารณสุข สำนักงานปลัดกระทรวงสาธารณสุข</v>
          </cell>
          <cell r="D112" t="str">
            <v>001127400</v>
          </cell>
          <cell r="E112" t="str">
            <v>11274</v>
          </cell>
          <cell r="F112" t="str">
            <v>รพช.บางแพ</v>
          </cell>
          <cell r="G112" t="str">
            <v>โรงพยาบาลชุมชนบางแพ</v>
          </cell>
          <cell r="H112" t="str">
            <v>70060205</v>
          </cell>
          <cell r="I112">
            <v>70</v>
          </cell>
          <cell r="J112" t="str">
            <v>จังหวัดราชบุรี</v>
          </cell>
          <cell r="K112">
            <v>7006</v>
          </cell>
          <cell r="L112" t="str">
            <v>บางแพ</v>
          </cell>
          <cell r="M112">
            <v>700602</v>
          </cell>
          <cell r="N112" t="str">
            <v>วังเย็น</v>
          </cell>
          <cell r="O112" t="str">
            <v>กลาง</v>
          </cell>
          <cell r="P112" t="str">
            <v>07</v>
          </cell>
          <cell r="Q112" t="str">
            <v>โรงพยาบาลชุมชน</v>
          </cell>
          <cell r="R112">
            <v>4</v>
          </cell>
          <cell r="S112">
            <v>48</v>
          </cell>
          <cell r="T112" t="str">
            <v>60</v>
          </cell>
          <cell r="U112" t="str">
            <v>21</v>
          </cell>
          <cell r="V112" t="str">
            <v>2.1 ทุติยภูมิระดับต้น</v>
          </cell>
        </row>
        <row r="113">
          <cell r="A113" t="str">
            <v>04</v>
          </cell>
          <cell r="B113" t="str">
            <v>21002</v>
          </cell>
          <cell r="C113" t="str">
            <v>กระทรวงสาธารณสุข สำนักงานปลัดกระทรวงสาธารณสุข</v>
          </cell>
          <cell r="D113" t="str">
            <v>001127500</v>
          </cell>
          <cell r="E113" t="str">
            <v>11275</v>
          </cell>
          <cell r="F113" t="str">
            <v>รพช.เจ็ดเสมียน</v>
          </cell>
          <cell r="G113" t="str">
            <v>โรงพยาบาลชุมชนเจ็ดเสมียน</v>
          </cell>
          <cell r="H113" t="str">
            <v>70070902</v>
          </cell>
          <cell r="I113">
            <v>70</v>
          </cell>
          <cell r="J113" t="str">
            <v>จังหวัดราชบุรี</v>
          </cell>
          <cell r="K113">
            <v>7007</v>
          </cell>
          <cell r="L113" t="str">
            <v>โพธาราม</v>
          </cell>
          <cell r="M113">
            <v>700709</v>
          </cell>
          <cell r="N113" t="str">
            <v>เจ็ดเสมียน</v>
          </cell>
          <cell r="O113" t="str">
            <v>กลาง</v>
          </cell>
          <cell r="P113" t="str">
            <v>07</v>
          </cell>
          <cell r="Q113" t="str">
            <v>โรงพยาบาลชุมชน</v>
          </cell>
          <cell r="R113">
            <v>5</v>
          </cell>
          <cell r="S113">
            <v>30</v>
          </cell>
          <cell r="T113" t="str">
            <v>30</v>
          </cell>
          <cell r="U113" t="str">
            <v>21</v>
          </cell>
          <cell r="V113" t="str">
            <v>2.1 ทุติยภูมิระดับต้น</v>
          </cell>
        </row>
        <row r="114">
          <cell r="A114" t="str">
            <v>04</v>
          </cell>
          <cell r="B114" t="str">
            <v>21002</v>
          </cell>
          <cell r="C114" t="str">
            <v>กระทรวงสาธารณสุข สำนักงานปลัดกระทรวงสาธารณสุข</v>
          </cell>
          <cell r="D114" t="str">
            <v>001127600</v>
          </cell>
          <cell r="E114" t="str">
            <v>11276</v>
          </cell>
          <cell r="F114" t="str">
            <v>รพช.ปากท่อ</v>
          </cell>
          <cell r="G114" t="str">
            <v>โรงพยาบาลชุมชนปากท่อ</v>
          </cell>
          <cell r="H114" t="str">
            <v>70080508</v>
          </cell>
          <cell r="I114">
            <v>70</v>
          </cell>
          <cell r="J114" t="str">
            <v>จังหวัดราชบุรี</v>
          </cell>
          <cell r="K114">
            <v>7008</v>
          </cell>
          <cell r="L114" t="str">
            <v>ปากท่อ</v>
          </cell>
          <cell r="M114">
            <v>700805</v>
          </cell>
          <cell r="N114" t="str">
            <v>ปากท่อ</v>
          </cell>
          <cell r="O114" t="str">
            <v>กลาง</v>
          </cell>
          <cell r="P114" t="str">
            <v>07</v>
          </cell>
          <cell r="Q114" t="str">
            <v>โรงพยาบาลชุมชน</v>
          </cell>
          <cell r="R114">
            <v>4</v>
          </cell>
          <cell r="S114">
            <v>60</v>
          </cell>
          <cell r="T114" t="str">
            <v>30</v>
          </cell>
          <cell r="U114" t="str">
            <v>21</v>
          </cell>
          <cell r="V114" t="str">
            <v>2.1 ทุติยภูมิระดับต้น</v>
          </cell>
        </row>
        <row r="115">
          <cell r="A115" t="str">
            <v>04</v>
          </cell>
          <cell r="B115" t="str">
            <v>21002</v>
          </cell>
          <cell r="C115" t="str">
            <v>กระทรวงสาธารณสุข สำนักงานปลัดกระทรวงสาธารณสุข</v>
          </cell>
          <cell r="D115" t="str">
            <v>001127700</v>
          </cell>
          <cell r="E115" t="str">
            <v>11277</v>
          </cell>
          <cell r="F115" t="str">
            <v>รพช.วัดเพลง</v>
          </cell>
          <cell r="G115" t="str">
            <v>โรงพยาบาลชุมชนวัดเพลง</v>
          </cell>
          <cell r="H115" t="str">
            <v>70090305</v>
          </cell>
          <cell r="I115">
            <v>70</v>
          </cell>
          <cell r="J115" t="str">
            <v>จังหวัดราชบุรี</v>
          </cell>
          <cell r="K115">
            <v>7009</v>
          </cell>
          <cell r="L115" t="str">
            <v>วัดเพลง</v>
          </cell>
          <cell r="M115">
            <v>700903</v>
          </cell>
          <cell r="N115" t="str">
            <v>วัดเพลง</v>
          </cell>
          <cell r="O115" t="str">
            <v>กลาง</v>
          </cell>
          <cell r="P115" t="str">
            <v>07</v>
          </cell>
          <cell r="Q115" t="str">
            <v>โรงพยาบาลชุมชน</v>
          </cell>
          <cell r="R115">
            <v>4</v>
          </cell>
          <cell r="S115">
            <v>52</v>
          </cell>
          <cell r="T115" t="str">
            <v>30</v>
          </cell>
          <cell r="U115" t="str">
            <v>22</v>
          </cell>
          <cell r="V115" t="str">
            <v>2.2 ทุติยภูมิระดับกลาง</v>
          </cell>
        </row>
        <row r="116">
          <cell r="A116" t="str">
            <v>04</v>
          </cell>
          <cell r="B116" t="str">
            <v>21002</v>
          </cell>
          <cell r="C116" t="str">
            <v>กระทรวงสาธารณสุข สำนักงานปลัดกระทรวงสาธารณสุข</v>
          </cell>
          <cell r="D116" t="str">
            <v>001145800</v>
          </cell>
          <cell r="E116" t="str">
            <v>11458</v>
          </cell>
          <cell r="F116" t="str">
            <v>รพร.จอมบึง</v>
          </cell>
          <cell r="G116" t="str">
            <v>โรงพยาบาลสมเด็จพระยุพราชจอมบึง</v>
          </cell>
          <cell r="H116" t="str">
            <v>70020108</v>
          </cell>
          <cell r="I116">
            <v>70</v>
          </cell>
          <cell r="J116" t="str">
            <v>จังหวัดราชบุรี</v>
          </cell>
          <cell r="K116">
            <v>7002</v>
          </cell>
          <cell r="L116" t="str">
            <v>จอมบึง</v>
          </cell>
          <cell r="M116">
            <v>700201</v>
          </cell>
          <cell r="N116" t="str">
            <v>จอมบึง</v>
          </cell>
          <cell r="O116" t="str">
            <v>กลาง</v>
          </cell>
          <cell r="P116" t="str">
            <v>07</v>
          </cell>
          <cell r="Q116" t="str">
            <v>โรงพยาบาลชุมชน</v>
          </cell>
          <cell r="R116">
            <v>4</v>
          </cell>
          <cell r="S116">
            <v>60</v>
          </cell>
          <cell r="T116" t="str">
            <v>60</v>
          </cell>
          <cell r="U116" t="str">
            <v>21</v>
          </cell>
          <cell r="V116" t="str">
            <v>2.1 ทุติยภูมิระดับต้น</v>
          </cell>
        </row>
        <row r="117">
          <cell r="A117" t="str">
            <v>04</v>
          </cell>
          <cell r="B117" t="str">
            <v>21002</v>
          </cell>
          <cell r="C117" t="str">
            <v>กระทรวงสาธารณสุข สำนักงานปลัดกระทรวงสาธารณสุข</v>
          </cell>
          <cell r="D117" t="str">
            <v>001073100</v>
          </cell>
          <cell r="E117" t="str">
            <v>10731</v>
          </cell>
          <cell r="F117" t="str">
            <v>รพท.พหลพลพยุหเสนา</v>
          </cell>
          <cell r="G117" t="str">
            <v>โรงพยาบาลทั่วไปพหลพลพยุหเสนา</v>
          </cell>
          <cell r="H117" t="str">
            <v>71010303</v>
          </cell>
          <cell r="I117">
            <v>71</v>
          </cell>
          <cell r="J117" t="str">
            <v>จังหวัดกาญจนบุรี</v>
          </cell>
          <cell r="K117">
            <v>7101</v>
          </cell>
          <cell r="L117" t="str">
            <v>เมืองกาญจนบุรี</v>
          </cell>
          <cell r="M117">
            <v>710103</v>
          </cell>
          <cell r="N117" t="str">
            <v>ปากแพรก</v>
          </cell>
          <cell r="O117" t="str">
            <v>กลาง</v>
          </cell>
          <cell r="P117" t="str">
            <v>06</v>
          </cell>
          <cell r="Q117" t="str">
            <v>โรงพยาบาลทั่วไป</v>
          </cell>
          <cell r="R117">
            <v>2</v>
          </cell>
          <cell r="S117">
            <v>578</v>
          </cell>
          <cell r="T117" t="str">
            <v>578</v>
          </cell>
          <cell r="U117" t="str">
            <v>23</v>
          </cell>
          <cell r="V117" t="str">
            <v>2.3 ทุติยภูมิระดับสูง</v>
          </cell>
        </row>
        <row r="118">
          <cell r="A118" t="str">
            <v>04</v>
          </cell>
          <cell r="B118" t="str">
            <v>21002</v>
          </cell>
          <cell r="C118" t="str">
            <v>กระทรวงสาธารณสุข สำนักงานปลัดกระทรวงสาธารณสุข</v>
          </cell>
          <cell r="D118" t="str">
            <v>001073200</v>
          </cell>
          <cell r="E118" t="str">
            <v>10732</v>
          </cell>
          <cell r="F118" t="str">
            <v>รพท.มะการักษ์</v>
          </cell>
          <cell r="G118" t="str">
            <v>โรงพยาบาลทั่วไปมะการักษ์</v>
          </cell>
          <cell r="H118" t="str">
            <v>71050604</v>
          </cell>
          <cell r="I118">
            <v>71</v>
          </cell>
          <cell r="J118" t="str">
            <v>จังหวัดกาญจนบุรี</v>
          </cell>
          <cell r="K118">
            <v>7105</v>
          </cell>
          <cell r="L118" t="str">
            <v>ท่ามะกา</v>
          </cell>
          <cell r="M118">
            <v>710506</v>
          </cell>
          <cell r="N118" t="str">
            <v>ท่ามะกา</v>
          </cell>
          <cell r="O118" t="str">
            <v>กลาง</v>
          </cell>
          <cell r="P118" t="str">
            <v>06</v>
          </cell>
          <cell r="Q118" t="str">
            <v>โรงพยาบาลทั่วไป</v>
          </cell>
          <cell r="R118">
            <v>3</v>
          </cell>
          <cell r="S118">
            <v>240</v>
          </cell>
          <cell r="T118" t="str">
            <v>240</v>
          </cell>
          <cell r="U118" t="str">
            <v>23</v>
          </cell>
          <cell r="V118" t="str">
            <v>2.3 ทุติยภูมิระดับสูง</v>
          </cell>
        </row>
        <row r="119">
          <cell r="A119" t="str">
            <v>04</v>
          </cell>
          <cell r="B119" t="str">
            <v>21002</v>
          </cell>
          <cell r="C119" t="str">
            <v>กระทรวงสาธารณสุข สำนักงานปลัดกระทรวงสาธารณสุข</v>
          </cell>
          <cell r="D119" t="str">
            <v>001127800</v>
          </cell>
          <cell r="E119" t="str">
            <v>11278</v>
          </cell>
          <cell r="F119" t="str">
            <v>รพช.ไทรโยค</v>
          </cell>
          <cell r="G119" t="str">
            <v>โรงพยาบาลชุมชนไทรโยค</v>
          </cell>
          <cell r="H119" t="str">
            <v>71020101</v>
          </cell>
          <cell r="I119">
            <v>71</v>
          </cell>
          <cell r="J119" t="str">
            <v>จังหวัดกาญจนบุรี</v>
          </cell>
          <cell r="K119">
            <v>7102</v>
          </cell>
          <cell r="L119" t="str">
            <v>ไทรโยค</v>
          </cell>
          <cell r="M119">
            <v>710201</v>
          </cell>
          <cell r="N119" t="str">
            <v>ลุ่มสุ่ม</v>
          </cell>
          <cell r="O119" t="str">
            <v>กลาง</v>
          </cell>
          <cell r="P119" t="str">
            <v>07</v>
          </cell>
          <cell r="Q119" t="str">
            <v>โรงพยาบาลชุมชน</v>
          </cell>
          <cell r="R119">
            <v>4</v>
          </cell>
          <cell r="S119">
            <v>60</v>
          </cell>
          <cell r="T119" t="str">
            <v>60</v>
          </cell>
          <cell r="U119" t="str">
            <v>21</v>
          </cell>
          <cell r="V119" t="str">
            <v>2.1 ทุติยภูมิระดับต้น</v>
          </cell>
        </row>
        <row r="120">
          <cell r="A120" t="str">
            <v>04</v>
          </cell>
          <cell r="B120" t="str">
            <v>21002</v>
          </cell>
          <cell r="C120" t="str">
            <v>กระทรวงสาธารณสุข สำนักงานปลัดกระทรวงสาธารณสุข</v>
          </cell>
          <cell r="D120" t="str">
            <v>001127900</v>
          </cell>
          <cell r="E120" t="str">
            <v>11279</v>
          </cell>
          <cell r="F120" t="str">
            <v>รพช.สมเด็จพระปิยะมหาราช</v>
          </cell>
          <cell r="G120" t="str">
            <v>โรงพยาบาลชุมชนสมเด็จพระปิยะมหาราช</v>
          </cell>
          <cell r="H120" t="str">
            <v>71020407</v>
          </cell>
          <cell r="I120">
            <v>71</v>
          </cell>
          <cell r="J120" t="str">
            <v>จังหวัดกาญจนบุรี</v>
          </cell>
          <cell r="K120">
            <v>7102</v>
          </cell>
          <cell r="L120" t="str">
            <v>ไทรโยค</v>
          </cell>
          <cell r="M120">
            <v>710204</v>
          </cell>
          <cell r="N120" t="str">
            <v>ไทรโยค</v>
          </cell>
          <cell r="O120" t="str">
            <v>กลาง</v>
          </cell>
          <cell r="P120" t="str">
            <v>07</v>
          </cell>
          <cell r="Q120" t="str">
            <v>โรงพยาบาลชุมชน</v>
          </cell>
          <cell r="R120">
            <v>5</v>
          </cell>
          <cell r="S120">
            <v>30</v>
          </cell>
          <cell r="T120" t="str">
            <v>30</v>
          </cell>
          <cell r="U120" t="str">
            <v>21</v>
          </cell>
          <cell r="V120" t="str">
            <v>2.1 ทุติยภูมิระดับต้น</v>
          </cell>
        </row>
        <row r="121">
          <cell r="A121" t="str">
            <v>04</v>
          </cell>
          <cell r="B121" t="str">
            <v>21002</v>
          </cell>
          <cell r="C121" t="str">
            <v>กระทรวงสาธารณสุข สำนักงานปลัดกระทรวงสาธารณสุข</v>
          </cell>
          <cell r="D121" t="str">
            <v>001128000</v>
          </cell>
          <cell r="E121" t="str">
            <v>11280</v>
          </cell>
          <cell r="F121" t="str">
            <v>รพช.บ่อพลอย</v>
          </cell>
          <cell r="G121" t="str">
            <v>โรงพยาบาลชุมชนบ่อพลอย</v>
          </cell>
          <cell r="H121" t="str">
            <v>71030101</v>
          </cell>
          <cell r="I121">
            <v>71</v>
          </cell>
          <cell r="J121" t="str">
            <v>จังหวัดกาญจนบุรี</v>
          </cell>
          <cell r="K121">
            <v>7103</v>
          </cell>
          <cell r="L121" t="str">
            <v>บ่อพลอย</v>
          </cell>
          <cell r="M121">
            <v>710301</v>
          </cell>
          <cell r="N121" t="str">
            <v>บ่อพลอย</v>
          </cell>
          <cell r="O121" t="str">
            <v>กลาง</v>
          </cell>
          <cell r="P121" t="str">
            <v>07</v>
          </cell>
          <cell r="Q121" t="str">
            <v>โรงพยาบาลชุมชน</v>
          </cell>
          <cell r="R121">
            <v>4</v>
          </cell>
          <cell r="S121">
            <v>70</v>
          </cell>
          <cell r="T121" t="str">
            <v>70</v>
          </cell>
          <cell r="U121" t="str">
            <v>22</v>
          </cell>
          <cell r="V121" t="str">
            <v>2.2 ทุติยภูมิระดับกลาง</v>
          </cell>
        </row>
        <row r="122">
          <cell r="A122" t="str">
            <v>04</v>
          </cell>
          <cell r="B122" t="str">
            <v>21002</v>
          </cell>
          <cell r="C122" t="str">
            <v>กระทรวงสาธารณสุข สำนักงานปลัดกระทรวงสาธารณสุข</v>
          </cell>
          <cell r="D122" t="str">
            <v>001128100</v>
          </cell>
          <cell r="E122" t="str">
            <v>11281</v>
          </cell>
          <cell r="F122" t="str">
            <v>รพช.ท่ากระดาน</v>
          </cell>
          <cell r="G122" t="str">
            <v>โรงพยาบาลชุมชนท่ากระดาน</v>
          </cell>
          <cell r="H122" t="str">
            <v>71040402</v>
          </cell>
          <cell r="I122">
            <v>71</v>
          </cell>
          <cell r="J122" t="str">
            <v>จังหวัดกาญจนบุรี</v>
          </cell>
          <cell r="K122">
            <v>7104</v>
          </cell>
          <cell r="L122" t="str">
            <v>ศรีสวัสดิ์</v>
          </cell>
          <cell r="M122">
            <v>710404</v>
          </cell>
          <cell r="N122" t="str">
            <v>ท่ากระดาน</v>
          </cell>
          <cell r="O122" t="str">
            <v>กลาง</v>
          </cell>
          <cell r="P122" t="str">
            <v>07</v>
          </cell>
          <cell r="Q122" t="str">
            <v>โรงพยาบาลชุมชน</v>
          </cell>
          <cell r="R122">
            <v>5</v>
          </cell>
          <cell r="S122">
            <v>30</v>
          </cell>
          <cell r="T122" t="str">
            <v>30</v>
          </cell>
          <cell r="U122" t="str">
            <v>21</v>
          </cell>
          <cell r="V122" t="str">
            <v>2.1 ทุติยภูมิระดับต้น</v>
          </cell>
        </row>
        <row r="123">
          <cell r="A123" t="str">
            <v>04</v>
          </cell>
          <cell r="B123" t="str">
            <v>21002</v>
          </cell>
          <cell r="C123" t="str">
            <v>กระทรวงสาธารณสุข สำนักงานปลัดกระทรวงสาธารณสุข</v>
          </cell>
          <cell r="D123" t="str">
            <v>001128200</v>
          </cell>
          <cell r="E123" t="str">
            <v>11282</v>
          </cell>
          <cell r="F123" t="str">
            <v>รพช.ท่าม่วง</v>
          </cell>
          <cell r="G123" t="str">
            <v>โรงพยาบาลชุมชนท่าม่วง</v>
          </cell>
          <cell r="H123" t="str">
            <v>71060103</v>
          </cell>
          <cell r="I123">
            <v>71</v>
          </cell>
          <cell r="J123" t="str">
            <v>จังหวัดกาญจนบุรี</v>
          </cell>
          <cell r="K123">
            <v>7106</v>
          </cell>
          <cell r="L123" t="str">
            <v>ท่าม่วง</v>
          </cell>
          <cell r="M123">
            <v>710601</v>
          </cell>
          <cell r="N123" t="str">
            <v>ท่าม่วง</v>
          </cell>
          <cell r="O123" t="str">
            <v>กลาง</v>
          </cell>
          <cell r="P123" t="str">
            <v>07</v>
          </cell>
          <cell r="Q123" t="str">
            <v>โรงพยาบาลชุมชน</v>
          </cell>
          <cell r="R123">
            <v>4</v>
          </cell>
          <cell r="S123">
            <v>120</v>
          </cell>
          <cell r="T123" t="str">
            <v>120</v>
          </cell>
          <cell r="U123" t="str">
            <v>22</v>
          </cell>
          <cell r="V123" t="str">
            <v>2.2 ทุติยภูมิระดับกลาง</v>
          </cell>
        </row>
        <row r="124">
          <cell r="A124" t="str">
            <v>04</v>
          </cell>
          <cell r="B124" t="str">
            <v>21002</v>
          </cell>
          <cell r="C124" t="str">
            <v>กระทรวงสาธารณสุข สำนักงานปลัดกระทรวงสาธารณสุข</v>
          </cell>
          <cell r="D124" t="str">
            <v>001128300</v>
          </cell>
          <cell r="E124" t="str">
            <v>11283</v>
          </cell>
          <cell r="F124" t="str">
            <v>รพช.ทองผาภูมิ</v>
          </cell>
          <cell r="G124" t="str">
            <v>โรงพยาบาลชุมชนทองผาภูมิ</v>
          </cell>
          <cell r="H124" t="str">
            <v>71070101</v>
          </cell>
          <cell r="I124">
            <v>71</v>
          </cell>
          <cell r="J124" t="str">
            <v>จังหวัดกาญจนบุรี</v>
          </cell>
          <cell r="K124">
            <v>7107</v>
          </cell>
          <cell r="L124" t="str">
            <v>ทองผาภูมิ</v>
          </cell>
          <cell r="M124">
            <v>710701</v>
          </cell>
          <cell r="N124" t="str">
            <v>ท่าขนุน</v>
          </cell>
          <cell r="O124" t="str">
            <v>กลาง</v>
          </cell>
          <cell r="P124" t="str">
            <v>07</v>
          </cell>
          <cell r="Q124" t="str">
            <v>โรงพยาบาลชุมชน</v>
          </cell>
          <cell r="R124">
            <v>4</v>
          </cell>
          <cell r="S124">
            <v>90</v>
          </cell>
          <cell r="T124" t="str">
            <v>90</v>
          </cell>
          <cell r="U124" t="str">
            <v>22</v>
          </cell>
          <cell r="V124" t="str">
            <v>2.2 ทุติยภูมิระดับกลาง</v>
          </cell>
        </row>
        <row r="125">
          <cell r="A125" t="str">
            <v>04</v>
          </cell>
          <cell r="B125" t="str">
            <v>21002</v>
          </cell>
          <cell r="C125" t="str">
            <v>กระทรวงสาธารณสุข สำนักงานปลัดกระทรวงสาธารณสุข</v>
          </cell>
          <cell r="D125" t="str">
            <v>001128400</v>
          </cell>
          <cell r="E125" t="str">
            <v>11284</v>
          </cell>
          <cell r="F125" t="str">
            <v>รพช.สังขละบุรี</v>
          </cell>
          <cell r="G125" t="str">
            <v>โรงพยาบาลชุมชนสังขละบุรี</v>
          </cell>
          <cell r="H125" t="str">
            <v>71080103</v>
          </cell>
          <cell r="I125">
            <v>71</v>
          </cell>
          <cell r="J125" t="str">
            <v>จังหวัดกาญจนบุรี</v>
          </cell>
          <cell r="K125">
            <v>7108</v>
          </cell>
          <cell r="L125" t="str">
            <v>สังขละบุรี</v>
          </cell>
          <cell r="M125">
            <v>710801</v>
          </cell>
          <cell r="N125" t="str">
            <v>หนองลู</v>
          </cell>
          <cell r="O125" t="str">
            <v>กลาง</v>
          </cell>
          <cell r="P125" t="str">
            <v>07</v>
          </cell>
          <cell r="Q125" t="str">
            <v>โรงพยาบาลชุมชน</v>
          </cell>
          <cell r="R125">
            <v>5</v>
          </cell>
          <cell r="S125">
            <v>51</v>
          </cell>
          <cell r="T125" t="str">
            <v>51</v>
          </cell>
          <cell r="U125" t="str">
            <v>21</v>
          </cell>
          <cell r="V125" t="str">
            <v>2.1 ทุติยภูมิระดับต้น</v>
          </cell>
        </row>
        <row r="126">
          <cell r="A126" t="str">
            <v>04</v>
          </cell>
          <cell r="B126" t="str">
            <v>21002</v>
          </cell>
          <cell r="C126" t="str">
            <v>กระทรวงสาธารณสุข สำนักงานปลัดกระทรวงสาธารณสุข</v>
          </cell>
          <cell r="D126" t="str">
            <v>001128500</v>
          </cell>
          <cell r="E126" t="str">
            <v>11285</v>
          </cell>
          <cell r="F126" t="str">
            <v>รพช.เจ้าคุณไพบูลย์พนมทวน</v>
          </cell>
          <cell r="G126" t="str">
            <v>โรงพยาบาลชุมชนเจ้าคุณไพบูลย์พนมทวน</v>
          </cell>
          <cell r="H126" t="str">
            <v>71090110</v>
          </cell>
          <cell r="I126">
            <v>71</v>
          </cell>
          <cell r="J126" t="str">
            <v>จังหวัดกาญจนบุรี</v>
          </cell>
          <cell r="K126">
            <v>7109</v>
          </cell>
          <cell r="L126" t="str">
            <v>พนมทวน</v>
          </cell>
          <cell r="M126">
            <v>710901</v>
          </cell>
          <cell r="N126" t="str">
            <v>พนมทวน</v>
          </cell>
          <cell r="O126" t="str">
            <v>กลาง</v>
          </cell>
          <cell r="P126" t="str">
            <v>07</v>
          </cell>
          <cell r="Q126" t="str">
            <v>โรงพยาบาลชุมชน</v>
          </cell>
          <cell r="R126">
            <v>4</v>
          </cell>
          <cell r="S126">
            <v>60</v>
          </cell>
          <cell r="T126" t="str">
            <v>60</v>
          </cell>
          <cell r="U126" t="str">
            <v>21</v>
          </cell>
          <cell r="V126" t="str">
            <v>2.1 ทุติยภูมิระดับต้น</v>
          </cell>
        </row>
        <row r="127">
          <cell r="A127" t="str">
            <v>04</v>
          </cell>
          <cell r="B127" t="str">
            <v>21002</v>
          </cell>
          <cell r="C127" t="str">
            <v>กระทรวงสาธารณสุข สำนักงานปลัดกระทรวงสาธารณสุข</v>
          </cell>
          <cell r="D127" t="str">
            <v>001128600</v>
          </cell>
          <cell r="E127" t="str">
            <v>11286</v>
          </cell>
          <cell r="F127" t="str">
            <v>รพช.เลาขวัญ</v>
          </cell>
          <cell r="G127" t="str">
            <v>โรงพยาบาลชุมชนเลาขวัญ</v>
          </cell>
          <cell r="H127" t="str">
            <v>71100106</v>
          </cell>
          <cell r="I127">
            <v>71</v>
          </cell>
          <cell r="J127" t="str">
            <v>จังหวัดกาญจนบุรี</v>
          </cell>
          <cell r="K127">
            <v>7110</v>
          </cell>
          <cell r="L127" t="str">
            <v>เลาขวัญ</v>
          </cell>
          <cell r="M127">
            <v>711001</v>
          </cell>
          <cell r="N127" t="str">
            <v>เลาขวัญ</v>
          </cell>
          <cell r="O127" t="str">
            <v>กลาง</v>
          </cell>
          <cell r="P127" t="str">
            <v>07</v>
          </cell>
          <cell r="Q127" t="str">
            <v>โรงพยาบาลชุมชน</v>
          </cell>
          <cell r="R127">
            <v>5</v>
          </cell>
          <cell r="S127">
            <v>30</v>
          </cell>
          <cell r="T127" t="str">
            <v>30</v>
          </cell>
          <cell r="U127" t="str">
            <v>21</v>
          </cell>
          <cell r="V127" t="str">
            <v>2.1 ทุติยภูมิระดับต้น</v>
          </cell>
        </row>
        <row r="128">
          <cell r="A128" t="str">
            <v>04</v>
          </cell>
          <cell r="B128" t="str">
            <v>21002</v>
          </cell>
          <cell r="C128" t="str">
            <v>กระทรวงสาธารณสุข สำนักงานปลัดกระทรวงสาธารณสุข</v>
          </cell>
          <cell r="D128" t="str">
            <v>001128700</v>
          </cell>
          <cell r="E128" t="str">
            <v>11287</v>
          </cell>
          <cell r="F128" t="str">
            <v>รพช.ด่านมะขามเตี้ย</v>
          </cell>
          <cell r="G128" t="str">
            <v>โรงพยาบาลชุมชนด่านมะขามเตี้ย</v>
          </cell>
          <cell r="H128" t="str">
            <v>71110101</v>
          </cell>
          <cell r="I128">
            <v>71</v>
          </cell>
          <cell r="J128" t="str">
            <v>จังหวัดกาญจนบุรี</v>
          </cell>
          <cell r="K128">
            <v>7111</v>
          </cell>
          <cell r="L128" t="str">
            <v>ด่านมะขามเตี้ย</v>
          </cell>
          <cell r="M128">
            <v>711101</v>
          </cell>
          <cell r="N128" t="str">
            <v>ด่านมะขามเตี้ย</v>
          </cell>
          <cell r="O128" t="str">
            <v>กลาง</v>
          </cell>
          <cell r="P128" t="str">
            <v>07</v>
          </cell>
          <cell r="Q128" t="str">
            <v>โรงพยาบาลชุมชน</v>
          </cell>
          <cell r="R128">
            <v>5</v>
          </cell>
          <cell r="S128">
            <v>30</v>
          </cell>
          <cell r="T128" t="str">
            <v>30</v>
          </cell>
          <cell r="U128" t="str">
            <v>21</v>
          </cell>
          <cell r="V128" t="str">
            <v>2.1 ทุติยภูมิระดับต้น</v>
          </cell>
        </row>
        <row r="129">
          <cell r="A129" t="str">
            <v>04</v>
          </cell>
          <cell r="B129" t="str">
            <v>21002</v>
          </cell>
          <cell r="C129" t="str">
            <v>กระทรวงสาธารณสุข สำนักงานปลัดกระทรวงสาธารณสุข</v>
          </cell>
          <cell r="D129" t="str">
            <v>001128800</v>
          </cell>
          <cell r="E129" t="str">
            <v>11288</v>
          </cell>
          <cell r="F129" t="str">
            <v>รพช.สถานพระบารมี</v>
          </cell>
          <cell r="G129" t="str">
            <v>โรงพยาบาลชุมชนสถานพระบารมี</v>
          </cell>
          <cell r="H129" t="str">
            <v>71120301</v>
          </cell>
          <cell r="I129">
            <v>71</v>
          </cell>
          <cell r="J129" t="str">
            <v>จังหวัดกาญจนบุรี</v>
          </cell>
          <cell r="K129">
            <v>7112</v>
          </cell>
          <cell r="L129" t="str">
            <v>หนองปรือ</v>
          </cell>
          <cell r="M129">
            <v>711203</v>
          </cell>
          <cell r="N129" t="str">
            <v>สมเด็จเจริญ</v>
          </cell>
          <cell r="O129" t="str">
            <v>กลาง</v>
          </cell>
          <cell r="P129" t="str">
            <v>07</v>
          </cell>
          <cell r="Q129" t="str">
            <v>โรงพยาบาลชุมชน</v>
          </cell>
          <cell r="R129">
            <v>5</v>
          </cell>
          <cell r="S129">
            <v>30</v>
          </cell>
          <cell r="T129" t="str">
            <v>30</v>
          </cell>
          <cell r="U129" t="str">
            <v>21</v>
          </cell>
          <cell r="V129" t="str">
            <v>2.1 ทุติยภูมิระดับต้น</v>
          </cell>
        </row>
        <row r="130">
          <cell r="A130" t="str">
            <v>04</v>
          </cell>
          <cell r="B130" t="str">
            <v>21002</v>
          </cell>
          <cell r="C130" t="str">
            <v>กระทรวงสาธารณสุข สำนักงานปลัดกระทรวงสาธารณสุข</v>
          </cell>
          <cell r="D130" t="str">
            <v>001413600</v>
          </cell>
          <cell r="E130" t="str">
            <v>14136</v>
          </cell>
          <cell r="F130" t="str">
            <v>รพช.ศุกร์ศิริศรีสวัสดิ์</v>
          </cell>
          <cell r="G130" t="str">
            <v>โรงพยาบาลชุมชนศุกร์ศิริศรีสวัสดิ์</v>
          </cell>
          <cell r="H130" t="str">
            <v>71040203</v>
          </cell>
          <cell r="I130">
            <v>71</v>
          </cell>
          <cell r="J130" t="str">
            <v>จังหวัดกาญจนบุรี</v>
          </cell>
          <cell r="K130">
            <v>7104</v>
          </cell>
          <cell r="L130" t="str">
            <v>ศรีสวัสดิ์</v>
          </cell>
          <cell r="M130">
            <v>710402</v>
          </cell>
          <cell r="N130" t="str">
            <v>ด่านแม่แฉลบ</v>
          </cell>
          <cell r="O130" t="str">
            <v>กลาง</v>
          </cell>
          <cell r="P130" t="str">
            <v>07</v>
          </cell>
          <cell r="Q130" t="str">
            <v>โรงพยาบาลชุมชน</v>
          </cell>
          <cell r="R130">
            <v>5</v>
          </cell>
          <cell r="S130">
            <v>16</v>
          </cell>
          <cell r="T130" t="str">
            <v>30</v>
          </cell>
          <cell r="U130" t="str">
            <v>21</v>
          </cell>
          <cell r="V130" t="str">
            <v>2.1 ทุติยภูมิระดับต้น</v>
          </cell>
        </row>
        <row r="131">
          <cell r="A131" t="str">
            <v>04</v>
          </cell>
          <cell r="B131" t="str">
            <v>21002</v>
          </cell>
          <cell r="C131" t="str">
            <v>กระทรวงสาธารณสุข สำนักงานปลัดกระทรวงสาธารณสุข</v>
          </cell>
          <cell r="D131" t="str">
            <v>002194800</v>
          </cell>
          <cell r="E131" t="str">
            <v>21948</v>
          </cell>
          <cell r="F131" t="str">
            <v>รพช.ห้วยกระเจาเฉลิมพระเกียรติ 80 พรรษา</v>
          </cell>
          <cell r="G131" t="str">
            <v>โรงพยาบาลชุมชนห้วยกระเจาเฉลิมพระเกียรติ 80 พรรษา</v>
          </cell>
          <cell r="H131" t="str">
            <v>71130106</v>
          </cell>
          <cell r="I131">
            <v>71</v>
          </cell>
          <cell r="J131" t="str">
            <v>จังหวัดกาญจนบุรี</v>
          </cell>
          <cell r="K131">
            <v>7113</v>
          </cell>
          <cell r="L131" t="str">
            <v>ห้วยกระเจา</v>
          </cell>
          <cell r="M131">
            <v>711301</v>
          </cell>
          <cell r="N131" t="str">
            <v>ห้วยกระเจา</v>
          </cell>
          <cell r="O131" t="str">
            <v>กลาง</v>
          </cell>
          <cell r="P131" t="str">
            <v>07</v>
          </cell>
          <cell r="Q131" t="str">
            <v>โรงพยาบาลชุมชน</v>
          </cell>
          <cell r="R131">
            <v>5</v>
          </cell>
          <cell r="S131">
            <v>30</v>
          </cell>
          <cell r="T131" t="str">
            <v>30</v>
          </cell>
          <cell r="U131" t="str">
            <v>21</v>
          </cell>
          <cell r="V131" t="str">
            <v>2.1 ทุติยภูมิระดับต้น</v>
          </cell>
        </row>
        <row r="132">
          <cell r="A132" t="str">
            <v>04</v>
          </cell>
          <cell r="B132" t="str">
            <v>21002</v>
          </cell>
          <cell r="C132" t="str">
            <v>กระทรวงสาธารณสุข สำนักงานปลัดกระทรวงสาธารณสุข</v>
          </cell>
          <cell r="D132" t="str">
            <v>001067800</v>
          </cell>
          <cell r="E132" t="str">
            <v>10678</v>
          </cell>
          <cell r="F132" t="str">
            <v>รพศ.เจ้าพระยายมราช</v>
          </cell>
          <cell r="G132" t="str">
            <v>โรงพยาบาลศูนย์เจ้าพระยายมราช</v>
          </cell>
          <cell r="H132" t="str">
            <v>72010100</v>
          </cell>
          <cell r="I132">
            <v>72</v>
          </cell>
          <cell r="J132" t="str">
            <v>จังหวัดสุพรรณบุรี</v>
          </cell>
          <cell r="K132">
            <v>7201</v>
          </cell>
          <cell r="L132" t="str">
            <v>เมืองสุพรรณบุรี</v>
          </cell>
          <cell r="M132">
            <v>720101</v>
          </cell>
          <cell r="N132" t="str">
            <v>ท่าพี่เลี้ยง</v>
          </cell>
          <cell r="O132" t="str">
            <v>กลาง</v>
          </cell>
          <cell r="P132" t="str">
            <v>05</v>
          </cell>
          <cell r="Q132" t="str">
            <v>โรงพยาบาลศูนย์</v>
          </cell>
          <cell r="R132">
            <v>1</v>
          </cell>
          <cell r="S132">
            <v>602</v>
          </cell>
          <cell r="T132" t="str">
            <v>602</v>
          </cell>
          <cell r="U132" t="str">
            <v>31</v>
          </cell>
          <cell r="V132" t="str">
            <v>3.1 ตติยภูมิ</v>
          </cell>
        </row>
        <row r="133">
          <cell r="A133" t="str">
            <v>04</v>
          </cell>
          <cell r="B133" t="str">
            <v>21002</v>
          </cell>
          <cell r="C133" t="str">
            <v>กระทรวงสาธารณสุข สำนักงานปลัดกระทรวงสาธารณสุข</v>
          </cell>
          <cell r="D133" t="str">
            <v>001073300</v>
          </cell>
          <cell r="E133" t="str">
            <v>10733</v>
          </cell>
          <cell r="F133" t="str">
            <v>รพท.สมเด็จพระสังฆราชองค์ที่17</v>
          </cell>
          <cell r="G133" t="str">
            <v>โรงพยาบาลทั่วไปสมเด็จพระสังฆราชองค์ที่17</v>
          </cell>
          <cell r="H133" t="str">
            <v>72070100</v>
          </cell>
          <cell r="I133">
            <v>72</v>
          </cell>
          <cell r="J133" t="str">
            <v>จังหวัดสุพรรณบุรี</v>
          </cell>
          <cell r="K133">
            <v>7207</v>
          </cell>
          <cell r="L133" t="str">
            <v>สองพี่น้อง</v>
          </cell>
          <cell r="M133">
            <v>720701</v>
          </cell>
          <cell r="N133" t="str">
            <v>สองพี่น้อง</v>
          </cell>
          <cell r="O133" t="str">
            <v>กลาง</v>
          </cell>
          <cell r="P133" t="str">
            <v>06</v>
          </cell>
          <cell r="Q133" t="str">
            <v>โรงพยาบาลทั่วไป</v>
          </cell>
          <cell r="R133">
            <v>3</v>
          </cell>
          <cell r="S133">
            <v>210</v>
          </cell>
          <cell r="T133" t="str">
            <v>210</v>
          </cell>
          <cell r="U133" t="str">
            <v>23</v>
          </cell>
          <cell r="V133" t="str">
            <v>2.3 ทุติยภูมิระดับสูง</v>
          </cell>
        </row>
        <row r="134">
          <cell r="A134" t="str">
            <v>04</v>
          </cell>
          <cell r="B134" t="str">
            <v>21002</v>
          </cell>
          <cell r="C134" t="str">
            <v>กระทรวงสาธารณสุข สำนักงานปลัดกระทรวงสาธารณสุข</v>
          </cell>
          <cell r="D134" t="str">
            <v>001128900</v>
          </cell>
          <cell r="E134" t="str">
            <v>11289</v>
          </cell>
          <cell r="F134" t="str">
            <v>รพช.เดิมบางนางบวช</v>
          </cell>
          <cell r="G134" t="str">
            <v>โรงพยาบาลชุมชนเดิมบางนางบวช</v>
          </cell>
          <cell r="H134" t="str">
            <v>72020102</v>
          </cell>
          <cell r="I134">
            <v>72</v>
          </cell>
          <cell r="J134" t="str">
            <v>จังหวัดสุพรรณบุรี</v>
          </cell>
          <cell r="K134">
            <v>7202</v>
          </cell>
          <cell r="L134" t="str">
            <v>เดิมบางนางบวช</v>
          </cell>
          <cell r="M134">
            <v>720201</v>
          </cell>
          <cell r="N134" t="str">
            <v>เขาพระ</v>
          </cell>
          <cell r="O134" t="str">
            <v>กลาง</v>
          </cell>
          <cell r="P134" t="str">
            <v>07</v>
          </cell>
          <cell r="Q134" t="str">
            <v>โรงพยาบาลชุมชน</v>
          </cell>
          <cell r="R134">
            <v>4</v>
          </cell>
          <cell r="S134">
            <v>112</v>
          </cell>
          <cell r="T134" t="str">
            <v>112</v>
          </cell>
          <cell r="U134" t="str">
            <v>22</v>
          </cell>
          <cell r="V134" t="str">
            <v>2.2 ทุติยภูมิระดับกลาง</v>
          </cell>
        </row>
        <row r="135">
          <cell r="A135" t="str">
            <v>04</v>
          </cell>
          <cell r="B135" t="str">
            <v>21002</v>
          </cell>
          <cell r="C135" t="str">
            <v>กระทรวงสาธารณสุข สำนักงานปลัดกระทรวงสาธารณสุข</v>
          </cell>
          <cell r="D135" t="str">
            <v>001129000</v>
          </cell>
          <cell r="E135" t="str">
            <v>11290</v>
          </cell>
          <cell r="F135" t="str">
            <v>รพช.ด่านช้าง</v>
          </cell>
          <cell r="G135" t="str">
            <v>โรงพยาบาลชุมชนด่านช้าง</v>
          </cell>
          <cell r="H135" t="str">
            <v>72030201</v>
          </cell>
          <cell r="I135">
            <v>72</v>
          </cell>
          <cell r="J135" t="str">
            <v>จังหวัดสุพรรณบุรี</v>
          </cell>
          <cell r="K135">
            <v>7203</v>
          </cell>
          <cell r="L135" t="str">
            <v>ด่านช้าง</v>
          </cell>
          <cell r="M135">
            <v>720302</v>
          </cell>
          <cell r="N135" t="str">
            <v>ด่านช้าง</v>
          </cell>
          <cell r="O135" t="str">
            <v>กลาง</v>
          </cell>
          <cell r="P135" t="str">
            <v>07</v>
          </cell>
          <cell r="Q135" t="str">
            <v>โรงพยาบาลชุมชน</v>
          </cell>
          <cell r="R135">
            <v>4</v>
          </cell>
          <cell r="S135">
            <v>88</v>
          </cell>
          <cell r="T135" t="str">
            <v>86</v>
          </cell>
          <cell r="U135" t="str">
            <v>22</v>
          </cell>
          <cell r="V135" t="str">
            <v>2.2 ทุติยภูมิระดับกลาง</v>
          </cell>
        </row>
        <row r="136">
          <cell r="A136" t="str">
            <v>04</v>
          </cell>
          <cell r="B136" t="str">
            <v>21002</v>
          </cell>
          <cell r="C136" t="str">
            <v>กระทรวงสาธารณสุข สำนักงานปลัดกระทรวงสาธารณสุข</v>
          </cell>
          <cell r="D136" t="str">
            <v>001129100</v>
          </cell>
          <cell r="E136" t="str">
            <v>11291</v>
          </cell>
          <cell r="F136" t="str">
            <v>รพช.บางปลาม้า</v>
          </cell>
          <cell r="G136" t="str">
            <v>โรงพยาบาลชุมชนบางปลาม้า</v>
          </cell>
          <cell r="H136" t="str">
            <v>72040105</v>
          </cell>
          <cell r="I136">
            <v>72</v>
          </cell>
          <cell r="J136" t="str">
            <v>จังหวัดสุพรรณบุรี</v>
          </cell>
          <cell r="K136">
            <v>7204</v>
          </cell>
          <cell r="L136" t="str">
            <v>บางปลาม้า</v>
          </cell>
          <cell r="M136">
            <v>720401</v>
          </cell>
          <cell r="N136" t="str">
            <v>โคกคราม</v>
          </cell>
          <cell r="O136" t="str">
            <v>กลาง</v>
          </cell>
          <cell r="P136" t="str">
            <v>07</v>
          </cell>
          <cell r="Q136" t="str">
            <v>โรงพยาบาลชุมชน</v>
          </cell>
          <cell r="R136">
            <v>4</v>
          </cell>
          <cell r="S136">
            <v>60</v>
          </cell>
          <cell r="T136" t="str">
            <v>60</v>
          </cell>
          <cell r="U136" t="str">
            <v>22</v>
          </cell>
          <cell r="V136" t="str">
            <v>2.2 ทุติยภูมิระดับกลาง</v>
          </cell>
        </row>
        <row r="137">
          <cell r="A137" t="str">
            <v>04</v>
          </cell>
          <cell r="B137" t="str">
            <v>21002</v>
          </cell>
          <cell r="C137" t="str">
            <v>กระทรวงสาธารณสุข สำนักงานปลัดกระทรวงสาธารณสุข</v>
          </cell>
          <cell r="D137" t="str">
            <v>001129200</v>
          </cell>
          <cell r="E137" t="str">
            <v>11292</v>
          </cell>
          <cell r="F137" t="str">
            <v>รพช.ศรีประจันต์</v>
          </cell>
          <cell r="G137" t="str">
            <v>โรงพยาบาลชุมชนศรีประจันต์</v>
          </cell>
          <cell r="H137" t="str">
            <v>72050801</v>
          </cell>
          <cell r="I137">
            <v>72</v>
          </cell>
          <cell r="J137" t="str">
            <v>จังหวัดสุพรรณบุรี</v>
          </cell>
          <cell r="K137">
            <v>7205</v>
          </cell>
          <cell r="L137" t="str">
            <v>ศรีประจันต์</v>
          </cell>
          <cell r="M137">
            <v>720508</v>
          </cell>
          <cell r="N137" t="str">
            <v>วังน้ำซับ</v>
          </cell>
          <cell r="O137" t="str">
            <v>กลาง</v>
          </cell>
          <cell r="P137" t="str">
            <v>07</v>
          </cell>
          <cell r="Q137" t="str">
            <v>โรงพยาบาลชุมชน</v>
          </cell>
          <cell r="R137">
            <v>4</v>
          </cell>
          <cell r="S137">
            <v>63</v>
          </cell>
          <cell r="T137" t="str">
            <v>66</v>
          </cell>
          <cell r="U137" t="str">
            <v>22</v>
          </cell>
          <cell r="V137" t="str">
            <v>2.2 ทุติยภูมิระดับกลาง</v>
          </cell>
        </row>
        <row r="138">
          <cell r="A138" t="str">
            <v>04</v>
          </cell>
          <cell r="B138" t="str">
            <v>21002</v>
          </cell>
          <cell r="C138" t="str">
            <v>กระทรวงสาธารณสุข สำนักงานปลัดกระทรวงสาธารณสุข</v>
          </cell>
          <cell r="D138" t="str">
            <v>001129300</v>
          </cell>
          <cell r="E138" t="str">
            <v>11293</v>
          </cell>
          <cell r="F138" t="str">
            <v>รพช.ดอนเจดีย์</v>
          </cell>
          <cell r="G138" t="str">
            <v>โรงพยาบาลชุมชนดอนเจดีย์</v>
          </cell>
          <cell r="H138" t="str">
            <v>72060105</v>
          </cell>
          <cell r="I138">
            <v>72</v>
          </cell>
          <cell r="J138" t="str">
            <v>จังหวัดสุพรรณบุรี</v>
          </cell>
          <cell r="K138">
            <v>7206</v>
          </cell>
          <cell r="L138" t="str">
            <v>ดอนเจดีย์</v>
          </cell>
          <cell r="M138">
            <v>720601</v>
          </cell>
          <cell r="N138" t="str">
            <v>ดอนเจดีย์</v>
          </cell>
          <cell r="O138" t="str">
            <v>กลาง</v>
          </cell>
          <cell r="P138" t="str">
            <v>07</v>
          </cell>
          <cell r="Q138" t="str">
            <v>โรงพยาบาลชุมชน</v>
          </cell>
          <cell r="R138">
            <v>4</v>
          </cell>
          <cell r="S138">
            <v>60</v>
          </cell>
          <cell r="T138" t="str">
            <v>60</v>
          </cell>
          <cell r="U138" t="str">
            <v>22</v>
          </cell>
          <cell r="V138" t="str">
            <v>2.2 ทุติยภูมิระดับกลาง</v>
          </cell>
        </row>
        <row r="139">
          <cell r="A139" t="str">
            <v>04</v>
          </cell>
          <cell r="B139" t="str">
            <v>21002</v>
          </cell>
          <cell r="C139" t="str">
            <v>กระทรวงสาธารณสุข สำนักงานปลัดกระทรวงสาธารณสุข</v>
          </cell>
          <cell r="D139" t="str">
            <v>001129400</v>
          </cell>
          <cell r="E139" t="str">
            <v>11294</v>
          </cell>
          <cell r="F139" t="str">
            <v>รพช.สามชุก</v>
          </cell>
          <cell r="G139" t="str">
            <v>โรงพยาบาลชุมชนสามชุก</v>
          </cell>
          <cell r="H139" t="str">
            <v>72080407</v>
          </cell>
          <cell r="I139">
            <v>72</v>
          </cell>
          <cell r="J139" t="str">
            <v>จังหวัดสุพรรณบุรี</v>
          </cell>
          <cell r="K139">
            <v>7208</v>
          </cell>
          <cell r="L139" t="str">
            <v>สามชุก</v>
          </cell>
          <cell r="M139">
            <v>720804</v>
          </cell>
          <cell r="N139" t="str">
            <v>หนองผักนาก</v>
          </cell>
          <cell r="O139" t="str">
            <v>กลาง</v>
          </cell>
          <cell r="P139" t="str">
            <v>07</v>
          </cell>
          <cell r="Q139" t="str">
            <v>โรงพยาบาลชุมชน</v>
          </cell>
          <cell r="R139">
            <v>4</v>
          </cell>
          <cell r="S139">
            <v>60</v>
          </cell>
          <cell r="T139" t="str">
            <v>60</v>
          </cell>
          <cell r="U139" t="str">
            <v>22</v>
          </cell>
          <cell r="V139" t="str">
            <v>2.2 ทุติยภูมิระดับกลาง</v>
          </cell>
        </row>
        <row r="140">
          <cell r="A140" t="str">
            <v>04</v>
          </cell>
          <cell r="B140" t="str">
            <v>21002</v>
          </cell>
          <cell r="C140" t="str">
            <v>กระทรวงสาธารณสุข สำนักงานปลัดกระทรวงสาธารณสุข</v>
          </cell>
          <cell r="D140" t="str">
            <v>001129500</v>
          </cell>
          <cell r="E140" t="str">
            <v>11295</v>
          </cell>
          <cell r="F140" t="str">
            <v>รพช.อู่ทอง</v>
          </cell>
          <cell r="G140" t="str">
            <v>โรงพยาบาลชุมชนอู่ทอง</v>
          </cell>
          <cell r="H140" t="str">
            <v>72090106</v>
          </cell>
          <cell r="I140">
            <v>72</v>
          </cell>
          <cell r="J140" t="str">
            <v>จังหวัดสุพรรณบุรี</v>
          </cell>
          <cell r="K140">
            <v>7209</v>
          </cell>
          <cell r="L140" t="str">
            <v>อู่ทอง</v>
          </cell>
          <cell r="M140">
            <v>720901</v>
          </cell>
          <cell r="N140" t="str">
            <v>อู่ทอง</v>
          </cell>
          <cell r="O140" t="str">
            <v>กลาง</v>
          </cell>
          <cell r="P140" t="str">
            <v>07</v>
          </cell>
          <cell r="Q140" t="str">
            <v>โรงพยาบาลชุมชน</v>
          </cell>
          <cell r="R140">
            <v>4</v>
          </cell>
          <cell r="S140">
            <v>120</v>
          </cell>
          <cell r="T140" t="str">
            <v>134</v>
          </cell>
          <cell r="U140" t="str">
            <v>22</v>
          </cell>
          <cell r="V140" t="str">
            <v>2.2 ทุติยภูมิระดับกลาง</v>
          </cell>
        </row>
        <row r="141">
          <cell r="A141" t="str">
            <v>04</v>
          </cell>
          <cell r="B141" t="str">
            <v>21002</v>
          </cell>
          <cell r="C141" t="str">
            <v>กระทรวงสาธารณสุข สำนักงานปลัดกระทรวงสาธารณสุข</v>
          </cell>
          <cell r="D141" t="str">
            <v>001129600</v>
          </cell>
          <cell r="E141" t="str">
            <v>11296</v>
          </cell>
          <cell r="F141" t="str">
            <v>รพช.หนองหญ้าไซ</v>
          </cell>
          <cell r="G141" t="str">
            <v>โรงพยาบาลชุมชนหนองหญ้าไซ</v>
          </cell>
          <cell r="H141" t="str">
            <v>72100105</v>
          </cell>
          <cell r="I141">
            <v>72</v>
          </cell>
          <cell r="J141" t="str">
            <v>จังหวัดสุพรรณบุรี</v>
          </cell>
          <cell r="K141">
            <v>7210</v>
          </cell>
          <cell r="L141" t="str">
            <v>หนองหญ้าไซ</v>
          </cell>
          <cell r="M141">
            <v>721001</v>
          </cell>
          <cell r="N141" t="str">
            <v>หนองหญ้าไซ</v>
          </cell>
          <cell r="O141" t="str">
            <v>กลาง</v>
          </cell>
          <cell r="P141" t="str">
            <v>07</v>
          </cell>
          <cell r="Q141" t="str">
            <v>โรงพยาบาลชุมชน</v>
          </cell>
          <cell r="R141">
            <v>4</v>
          </cell>
          <cell r="S141">
            <v>60</v>
          </cell>
          <cell r="T141" t="str">
            <v>60</v>
          </cell>
          <cell r="U141" t="str">
            <v>22</v>
          </cell>
          <cell r="V141" t="str">
            <v>2.2 ทุติยภูมิระดับกลาง</v>
          </cell>
        </row>
        <row r="142">
          <cell r="A142" t="str">
            <v>04</v>
          </cell>
          <cell r="B142" t="str">
            <v>21002</v>
          </cell>
          <cell r="C142" t="str">
            <v>กระทรวงสาธารณสุข สำนักงานปลัดกระทรวงสาธารณสุข</v>
          </cell>
          <cell r="D142" t="str">
            <v>001067900</v>
          </cell>
          <cell r="E142" t="str">
            <v>10679</v>
          </cell>
          <cell r="F142" t="str">
            <v>รพศ.นครปฐม</v>
          </cell>
          <cell r="G142" t="str">
            <v>โรงพยาบาลศูนย์นครปฐม</v>
          </cell>
          <cell r="H142" t="str">
            <v>73010100</v>
          </cell>
          <cell r="I142">
            <v>73</v>
          </cell>
          <cell r="J142" t="str">
            <v>จังหวัดนครปฐม</v>
          </cell>
          <cell r="K142">
            <v>7301</v>
          </cell>
          <cell r="L142" t="str">
            <v>เมืองนครปฐม</v>
          </cell>
          <cell r="M142">
            <v>730101</v>
          </cell>
          <cell r="N142" t="str">
            <v>พระปฐมเจดีย์</v>
          </cell>
          <cell r="O142" t="str">
            <v>กลาง</v>
          </cell>
          <cell r="P142" t="str">
            <v>05</v>
          </cell>
          <cell r="Q142" t="str">
            <v>โรงพยาบาลศูนย์</v>
          </cell>
          <cell r="R142">
            <v>1</v>
          </cell>
          <cell r="S142">
            <v>552</v>
          </cell>
          <cell r="T142" t="str">
            <v>560</v>
          </cell>
          <cell r="U142" t="str">
            <v>31</v>
          </cell>
          <cell r="V142" t="str">
            <v>3.1 ตติยภูมิ</v>
          </cell>
        </row>
        <row r="143">
          <cell r="A143" t="str">
            <v>04</v>
          </cell>
          <cell r="B143" t="str">
            <v>21002</v>
          </cell>
          <cell r="C143" t="str">
            <v>กระทรวงสาธารณสุข สำนักงานปลัดกระทรวงสาธารณสุข</v>
          </cell>
          <cell r="D143" t="str">
            <v>001129700</v>
          </cell>
          <cell r="E143" t="str">
            <v>11297</v>
          </cell>
          <cell r="F143" t="str">
            <v>รพช.กำแพงแสน</v>
          </cell>
          <cell r="G143" t="str">
            <v>โรงพยาบาลชุมชนกำแพงแสน</v>
          </cell>
          <cell r="H143" t="str">
            <v>73020104</v>
          </cell>
          <cell r="I143">
            <v>73</v>
          </cell>
          <cell r="J143" t="str">
            <v>จังหวัดนครปฐม</v>
          </cell>
          <cell r="K143">
            <v>7302</v>
          </cell>
          <cell r="L143" t="str">
            <v>กำแพงแสน</v>
          </cell>
          <cell r="M143">
            <v>730201</v>
          </cell>
          <cell r="N143" t="str">
            <v>ทุ่งกระพังโหม</v>
          </cell>
          <cell r="O143" t="str">
            <v>กลาง</v>
          </cell>
          <cell r="P143" t="str">
            <v>07</v>
          </cell>
          <cell r="Q143" t="str">
            <v>โรงพยาบาลชุมชน</v>
          </cell>
          <cell r="R143">
            <v>4</v>
          </cell>
          <cell r="S143">
            <v>71</v>
          </cell>
          <cell r="T143" t="str">
            <v>60</v>
          </cell>
          <cell r="U143" t="str">
            <v>22</v>
          </cell>
          <cell r="V143" t="str">
            <v>2.2 ทุติยภูมิระดับกลาง</v>
          </cell>
        </row>
        <row r="144">
          <cell r="A144" t="str">
            <v>04</v>
          </cell>
          <cell r="B144" t="str">
            <v>21002</v>
          </cell>
          <cell r="C144" t="str">
            <v>กระทรวงสาธารณสุข สำนักงานปลัดกระทรวงสาธารณสุข</v>
          </cell>
          <cell r="D144" t="str">
            <v>001129800</v>
          </cell>
          <cell r="E144" t="str">
            <v>11298</v>
          </cell>
          <cell r="F144" t="str">
            <v>รพช.นครชัยศรี</v>
          </cell>
          <cell r="G144" t="str">
            <v>โรงพยาบาลชุมชนนครชัยศรี</v>
          </cell>
          <cell r="H144" t="str">
            <v>73030103</v>
          </cell>
          <cell r="I144">
            <v>73</v>
          </cell>
          <cell r="J144" t="str">
            <v>จังหวัดนครปฐม</v>
          </cell>
          <cell r="K144">
            <v>7303</v>
          </cell>
          <cell r="L144" t="str">
            <v>นครชัยศรี</v>
          </cell>
          <cell r="M144">
            <v>730301</v>
          </cell>
          <cell r="N144" t="str">
            <v>นครชัยศรี</v>
          </cell>
          <cell r="O144" t="str">
            <v>กลาง</v>
          </cell>
          <cell r="P144" t="str">
            <v>07</v>
          </cell>
          <cell r="Q144" t="str">
            <v>โรงพยาบาลชุมชน</v>
          </cell>
          <cell r="R144">
            <v>5</v>
          </cell>
          <cell r="S144">
            <v>30</v>
          </cell>
          <cell r="T144" t="str">
            <v>30</v>
          </cell>
          <cell r="U144" t="str">
            <v>21</v>
          </cell>
          <cell r="V144" t="str">
            <v>2.1 ทุติยภูมิระดับต้น</v>
          </cell>
        </row>
        <row r="145">
          <cell r="A145" t="str">
            <v>04</v>
          </cell>
          <cell r="B145" t="str">
            <v>21002</v>
          </cell>
          <cell r="C145" t="str">
            <v>กระทรวงสาธารณสุข สำนักงานปลัดกระทรวงสาธารณสุข</v>
          </cell>
          <cell r="D145" t="str">
            <v>001129900</v>
          </cell>
          <cell r="E145" t="str">
            <v>11299</v>
          </cell>
          <cell r="F145" t="str">
            <v>รพช.ห้วยพลู</v>
          </cell>
          <cell r="G145" t="str">
            <v>โรงพยาบาลชุมชนห้วยพลู</v>
          </cell>
          <cell r="H145" t="str">
            <v>73031801</v>
          </cell>
          <cell r="I145">
            <v>73</v>
          </cell>
          <cell r="J145" t="str">
            <v>จังหวัดนครปฐม</v>
          </cell>
          <cell r="K145">
            <v>7303</v>
          </cell>
          <cell r="L145" t="str">
            <v>นครชัยศรี</v>
          </cell>
          <cell r="M145">
            <v>730318</v>
          </cell>
          <cell r="N145" t="str">
            <v>ห้วยพลู</v>
          </cell>
          <cell r="O145" t="str">
            <v>กลาง</v>
          </cell>
          <cell r="P145" t="str">
            <v>07</v>
          </cell>
          <cell r="Q145" t="str">
            <v>โรงพยาบาลชุมชน</v>
          </cell>
          <cell r="R145">
            <v>4</v>
          </cell>
          <cell r="S145">
            <v>60</v>
          </cell>
          <cell r="T145" t="str">
            <v>60</v>
          </cell>
          <cell r="U145" t="str">
            <v>21</v>
          </cell>
          <cell r="V145" t="str">
            <v>2.1 ทุติยภูมิระดับต้น</v>
          </cell>
        </row>
        <row r="146">
          <cell r="A146" t="str">
            <v>04</v>
          </cell>
          <cell r="B146" t="str">
            <v>21002</v>
          </cell>
          <cell r="C146" t="str">
            <v>กระทรวงสาธารณสุข สำนักงานปลัดกระทรวงสาธารณสุข</v>
          </cell>
          <cell r="D146" t="str">
            <v>001130000</v>
          </cell>
          <cell r="E146" t="str">
            <v>11300</v>
          </cell>
          <cell r="F146" t="str">
            <v>รพช.ดอนตูม</v>
          </cell>
          <cell r="G146" t="str">
            <v>โรงพยาบาลชุมชนดอนตูม</v>
          </cell>
          <cell r="H146" t="str">
            <v>73040105</v>
          </cell>
          <cell r="I146">
            <v>73</v>
          </cell>
          <cell r="J146" t="str">
            <v>จังหวัดนครปฐม</v>
          </cell>
          <cell r="K146">
            <v>7304</v>
          </cell>
          <cell r="L146" t="str">
            <v>ดอนตูม</v>
          </cell>
          <cell r="M146">
            <v>730401</v>
          </cell>
          <cell r="N146" t="str">
            <v>สามง่าม</v>
          </cell>
          <cell r="O146" t="str">
            <v>กลาง</v>
          </cell>
          <cell r="P146" t="str">
            <v>07</v>
          </cell>
          <cell r="Q146" t="str">
            <v>โรงพยาบาลชุมชน</v>
          </cell>
          <cell r="R146">
            <v>5</v>
          </cell>
          <cell r="S146">
            <v>30</v>
          </cell>
          <cell r="T146" t="str">
            <v>30</v>
          </cell>
          <cell r="U146" t="str">
            <v>21</v>
          </cell>
          <cell r="V146" t="str">
            <v>2.1 ทุติยภูมิระดับต้น</v>
          </cell>
        </row>
        <row r="147">
          <cell r="A147" t="str">
            <v>04</v>
          </cell>
          <cell r="B147" t="str">
            <v>21002</v>
          </cell>
          <cell r="C147" t="str">
            <v>กระทรวงสาธารณสุข สำนักงานปลัดกระทรวงสาธารณสุข</v>
          </cell>
          <cell r="D147" t="str">
            <v>001130100</v>
          </cell>
          <cell r="E147" t="str">
            <v>11301</v>
          </cell>
          <cell r="F147" t="str">
            <v>รพช.บางเลน</v>
          </cell>
          <cell r="G147" t="str">
            <v>โรงพยาบาลชุมชนบางเลน</v>
          </cell>
          <cell r="H147" t="str">
            <v>73050106</v>
          </cell>
          <cell r="I147">
            <v>73</v>
          </cell>
          <cell r="J147" t="str">
            <v>จังหวัดนครปฐม</v>
          </cell>
          <cell r="K147">
            <v>7305</v>
          </cell>
          <cell r="L147" t="str">
            <v>บางเลน</v>
          </cell>
          <cell r="M147">
            <v>730501</v>
          </cell>
          <cell r="N147" t="str">
            <v>บางเลน</v>
          </cell>
          <cell r="O147" t="str">
            <v>กลาง</v>
          </cell>
          <cell r="P147" t="str">
            <v>07</v>
          </cell>
          <cell r="Q147" t="str">
            <v>โรงพยาบาลชุมชน</v>
          </cell>
          <cell r="R147">
            <v>4</v>
          </cell>
          <cell r="S147">
            <v>60</v>
          </cell>
          <cell r="T147" t="str">
            <v>60</v>
          </cell>
          <cell r="U147" t="str">
            <v>22</v>
          </cell>
          <cell r="V147" t="str">
            <v>2.2 ทุติยภูมิระดับกลาง</v>
          </cell>
        </row>
        <row r="148">
          <cell r="A148" t="str">
            <v>04</v>
          </cell>
          <cell r="B148" t="str">
            <v>21002</v>
          </cell>
          <cell r="C148" t="str">
            <v>กระทรวงสาธารณสุข สำนักงานปลัดกระทรวงสาธารณสุข</v>
          </cell>
          <cell r="D148" t="str">
            <v>001130200</v>
          </cell>
          <cell r="E148" t="str">
            <v>11302</v>
          </cell>
          <cell r="F148" t="str">
            <v>รพช.สามพราน</v>
          </cell>
          <cell r="G148" t="str">
            <v>โรงพยาบาลชุมชนสามพราน</v>
          </cell>
          <cell r="H148" t="str">
            <v>73060901</v>
          </cell>
          <cell r="I148">
            <v>73</v>
          </cell>
          <cell r="J148" t="str">
            <v>จังหวัดนครปฐม</v>
          </cell>
          <cell r="K148">
            <v>7306</v>
          </cell>
          <cell r="L148" t="str">
            <v>สามพราน</v>
          </cell>
          <cell r="M148">
            <v>730609</v>
          </cell>
          <cell r="N148" t="str">
            <v>ท่าตลาด</v>
          </cell>
          <cell r="O148" t="str">
            <v>กลาง</v>
          </cell>
          <cell r="P148" t="str">
            <v>07</v>
          </cell>
          <cell r="Q148" t="str">
            <v>โรงพยาบาลชุมชน</v>
          </cell>
          <cell r="R148">
            <v>4</v>
          </cell>
          <cell r="S148">
            <v>60</v>
          </cell>
          <cell r="T148" t="str">
            <v>60</v>
          </cell>
          <cell r="U148" t="str">
            <v>22</v>
          </cell>
          <cell r="V148" t="str">
            <v>2.2 ทุติยภูมิระดับกลาง</v>
          </cell>
        </row>
        <row r="149">
          <cell r="A149" t="str">
            <v>04</v>
          </cell>
          <cell r="B149" t="str">
            <v>21002</v>
          </cell>
          <cell r="C149" t="str">
            <v>กระทรวงสาธารณสุข สำนักงานปลัดกระทรวงสาธารณสุข</v>
          </cell>
          <cell r="D149" t="str">
            <v>001130300</v>
          </cell>
          <cell r="E149" t="str">
            <v>11303</v>
          </cell>
          <cell r="F149" t="str">
            <v>รพช.พุทธมลฑล</v>
          </cell>
          <cell r="G149" t="str">
            <v>โรงพยาบาลชุมชนพุทธมลฑล</v>
          </cell>
          <cell r="H149" t="str">
            <v>73070101</v>
          </cell>
          <cell r="I149">
            <v>73</v>
          </cell>
          <cell r="J149" t="str">
            <v>จังหวัดนครปฐม</v>
          </cell>
          <cell r="K149">
            <v>7307</v>
          </cell>
          <cell r="L149" t="str">
            <v>พุทธมณฑล</v>
          </cell>
          <cell r="M149">
            <v>730701</v>
          </cell>
          <cell r="N149" t="str">
            <v>ศาลายา</v>
          </cell>
          <cell r="O149" t="str">
            <v>กลาง</v>
          </cell>
          <cell r="P149" t="str">
            <v>07</v>
          </cell>
          <cell r="Q149" t="str">
            <v>โรงพยาบาลชุมชน</v>
          </cell>
          <cell r="R149">
            <v>5</v>
          </cell>
          <cell r="S149">
            <v>10</v>
          </cell>
          <cell r="T149" t="str">
            <v>10</v>
          </cell>
          <cell r="U149" t="str">
            <v>21</v>
          </cell>
          <cell r="V149" t="str">
            <v>2.1 ทุติยภูมิระดับต้น</v>
          </cell>
        </row>
        <row r="150">
          <cell r="A150" t="str">
            <v>04</v>
          </cell>
          <cell r="B150" t="str">
            <v>21002</v>
          </cell>
          <cell r="C150" t="str">
            <v>กระทรวงสาธารณสุข สำนักงานปลัดกระทรวงสาธารณสุข</v>
          </cell>
          <cell r="D150" t="str">
            <v>001381900</v>
          </cell>
          <cell r="E150" t="str">
            <v>13819</v>
          </cell>
          <cell r="F150" t="str">
            <v>รพช.หลวงพ่อเปิ่น</v>
          </cell>
          <cell r="G150" t="str">
            <v>โรงพยาบาลชุมชนหลวงพ่อเปิ่น</v>
          </cell>
          <cell r="H150" t="str">
            <v>73032102</v>
          </cell>
          <cell r="I150">
            <v>73</v>
          </cell>
          <cell r="J150" t="str">
            <v>จังหวัดนครปฐม</v>
          </cell>
          <cell r="K150">
            <v>7303</v>
          </cell>
          <cell r="L150" t="str">
            <v>นครชัยศรี</v>
          </cell>
          <cell r="M150">
            <v>730321</v>
          </cell>
          <cell r="N150" t="str">
            <v>บางแก้วฟ้า</v>
          </cell>
          <cell r="O150" t="str">
            <v>กลาง</v>
          </cell>
          <cell r="P150" t="str">
            <v>07</v>
          </cell>
          <cell r="Q150" t="str">
            <v>โรงพยาบาลชุมชน</v>
          </cell>
          <cell r="R150">
            <v>5</v>
          </cell>
          <cell r="S150">
            <v>30</v>
          </cell>
          <cell r="T150" t="str">
            <v>30</v>
          </cell>
          <cell r="U150" t="str">
            <v>21</v>
          </cell>
          <cell r="V150" t="str">
            <v>2.1 ทุติยภูมิระดับต้น</v>
          </cell>
        </row>
        <row r="151">
          <cell r="A151" t="str">
            <v>05</v>
          </cell>
          <cell r="B151" t="str">
            <v>21002</v>
          </cell>
          <cell r="C151" t="str">
            <v>กระทรวงสาธารณสุข สำนักงานปลัดกระทรวงสาธารณสุข</v>
          </cell>
          <cell r="D151" t="str">
            <v>001073400</v>
          </cell>
          <cell r="E151" t="str">
            <v>10734</v>
          </cell>
          <cell r="F151" t="str">
            <v>รพท.สมุทรสาคร</v>
          </cell>
          <cell r="G151" t="str">
            <v>โรงพยาบาลทั่วไปสมุทรสาคร</v>
          </cell>
          <cell r="H151" t="str">
            <v>74010100</v>
          </cell>
          <cell r="I151">
            <v>74</v>
          </cell>
          <cell r="J151" t="str">
            <v>จังหวัดสมุทรสาคร</v>
          </cell>
          <cell r="K151">
            <v>7401</v>
          </cell>
          <cell r="L151" t="str">
            <v>เมืองสมุทรสาคร</v>
          </cell>
          <cell r="M151">
            <v>740101</v>
          </cell>
          <cell r="N151" t="str">
            <v>มหาชัย</v>
          </cell>
          <cell r="O151" t="str">
            <v>กลาง</v>
          </cell>
          <cell r="P151" t="str">
            <v>06</v>
          </cell>
          <cell r="Q151" t="str">
            <v>โรงพยาบาลทั่วไป</v>
          </cell>
          <cell r="R151">
            <v>2</v>
          </cell>
          <cell r="S151">
            <v>509</v>
          </cell>
          <cell r="T151" t="str">
            <v>500</v>
          </cell>
          <cell r="U151" t="str">
            <v>31</v>
          </cell>
          <cell r="V151" t="str">
            <v>3.1 ตติยภูมิ</v>
          </cell>
        </row>
        <row r="152">
          <cell r="A152" t="str">
            <v>05</v>
          </cell>
          <cell r="B152" t="str">
            <v>21002</v>
          </cell>
          <cell r="C152" t="str">
            <v>กระทรวงสาธารณสุข สำนักงานปลัดกระทรวงสาธารณสุข</v>
          </cell>
          <cell r="D152" t="str">
            <v>001130400</v>
          </cell>
          <cell r="E152" t="str">
            <v>11304</v>
          </cell>
          <cell r="F152" t="str">
            <v>รพช.กระทุ่มแบน</v>
          </cell>
          <cell r="G152" t="str">
            <v>โรงพยาบาลชุมชนกระทุ่มแบน</v>
          </cell>
          <cell r="H152" t="str">
            <v>74020100</v>
          </cell>
          <cell r="I152">
            <v>74</v>
          </cell>
          <cell r="J152" t="str">
            <v>จังหวัดสมุทรสาคร</v>
          </cell>
          <cell r="K152">
            <v>7402</v>
          </cell>
          <cell r="L152" t="str">
            <v>กระทุ่มแบน</v>
          </cell>
          <cell r="M152">
            <v>740201</v>
          </cell>
          <cell r="N152" t="str">
            <v>ตลาดกระทุ่มแบน</v>
          </cell>
          <cell r="O152" t="str">
            <v>กลาง</v>
          </cell>
          <cell r="P152" t="str">
            <v>07</v>
          </cell>
          <cell r="Q152" t="str">
            <v>โรงพยาบาลชุมชน</v>
          </cell>
          <cell r="R152">
            <v>4</v>
          </cell>
          <cell r="S152">
            <v>200</v>
          </cell>
          <cell r="T152" t="str">
            <v>120</v>
          </cell>
          <cell r="U152" t="str">
            <v>22</v>
          </cell>
          <cell r="V152" t="str">
            <v>2.2 ทุติยภูมิระดับกลาง</v>
          </cell>
        </row>
        <row r="153">
          <cell r="A153" t="str">
            <v>05</v>
          </cell>
          <cell r="B153" t="str">
            <v>21002</v>
          </cell>
          <cell r="C153" t="str">
            <v>กระทรวงสาธารณสุข สำนักงานปลัดกระทรวงสาธารณสุข</v>
          </cell>
          <cell r="D153" t="str">
            <v>001073500</v>
          </cell>
          <cell r="E153" t="str">
            <v>10735</v>
          </cell>
          <cell r="F153" t="str">
            <v>รพท.สมเด็จพระพุทธเลิศหล้า</v>
          </cell>
          <cell r="G153" t="str">
            <v>โรงพยาบาลทั่วไปสมเด็จพระพุทธเลิศหล้า</v>
          </cell>
          <cell r="H153" t="str">
            <v>75010100</v>
          </cell>
          <cell r="I153">
            <v>75</v>
          </cell>
          <cell r="J153" t="str">
            <v>จังหวัดสมุทรสงคราม</v>
          </cell>
          <cell r="K153">
            <v>7501</v>
          </cell>
          <cell r="L153" t="str">
            <v>เมืองสมุทรสงคราม</v>
          </cell>
          <cell r="M153">
            <v>750101</v>
          </cell>
          <cell r="N153" t="str">
            <v>แม่กลอง</v>
          </cell>
          <cell r="O153" t="str">
            <v>กลาง</v>
          </cell>
          <cell r="P153" t="str">
            <v>06</v>
          </cell>
          <cell r="Q153" t="str">
            <v>โรงพยาบาลทั่วไป</v>
          </cell>
          <cell r="R153">
            <v>3</v>
          </cell>
          <cell r="S153">
            <v>299</v>
          </cell>
          <cell r="T153" t="str">
            <v>260</v>
          </cell>
          <cell r="U153" t="str">
            <v>23</v>
          </cell>
          <cell r="V153" t="str">
            <v>2.3 ทุติยภูมิระดับสูง</v>
          </cell>
        </row>
        <row r="154">
          <cell r="A154" t="str">
            <v>05</v>
          </cell>
          <cell r="B154" t="str">
            <v>21002</v>
          </cell>
          <cell r="C154" t="str">
            <v>กระทรวงสาธารณสุข สำนักงานปลัดกระทรวงสาธารณสุข</v>
          </cell>
          <cell r="D154" t="str">
            <v>001130600</v>
          </cell>
          <cell r="E154" t="str">
            <v>11306</v>
          </cell>
          <cell r="F154" t="str">
            <v>รพช.นภาลัย</v>
          </cell>
          <cell r="G154" t="str">
            <v>โรงพยาบาลชุมชนนภาลัย</v>
          </cell>
          <cell r="H154" t="str">
            <v>75020106</v>
          </cell>
          <cell r="I154">
            <v>75</v>
          </cell>
          <cell r="J154" t="str">
            <v>จังหวัดสมุทรสงคราม</v>
          </cell>
          <cell r="K154">
            <v>7502</v>
          </cell>
          <cell r="L154" t="str">
            <v>บางคนที</v>
          </cell>
          <cell r="M154">
            <v>750201</v>
          </cell>
          <cell r="N154" t="str">
            <v>กระดังงา</v>
          </cell>
          <cell r="O154" t="str">
            <v>กลาง</v>
          </cell>
          <cell r="P154" t="str">
            <v>07</v>
          </cell>
          <cell r="Q154" t="str">
            <v>โรงพยาบาลชุมชน</v>
          </cell>
          <cell r="R154">
            <v>4</v>
          </cell>
          <cell r="S154">
            <v>75</v>
          </cell>
          <cell r="T154" t="str">
            <v>90</v>
          </cell>
          <cell r="U154" t="str">
            <v>22</v>
          </cell>
          <cell r="V154" t="str">
            <v>2.2 ทุติยภูมิระดับกลาง</v>
          </cell>
        </row>
        <row r="155">
          <cell r="A155" t="str">
            <v>05</v>
          </cell>
          <cell r="B155" t="str">
            <v>21002</v>
          </cell>
          <cell r="C155" t="str">
            <v>กระทรวงสาธารณสุข สำนักงานปลัดกระทรวงสาธารณสุข</v>
          </cell>
          <cell r="D155" t="str">
            <v>001130700</v>
          </cell>
          <cell r="E155" t="str">
            <v>11307</v>
          </cell>
          <cell r="F155" t="str">
            <v>รพช.อัมพวา</v>
          </cell>
          <cell r="G155" t="str">
            <v>โรงพยาบาลชุมชนอัมพวา</v>
          </cell>
          <cell r="H155" t="str">
            <v>75030707</v>
          </cell>
          <cell r="I155">
            <v>75</v>
          </cell>
          <cell r="J155" t="str">
            <v>จังหวัดสมุทรสงคราม</v>
          </cell>
          <cell r="K155">
            <v>7503</v>
          </cell>
          <cell r="L155" t="str">
            <v>อัมพวา</v>
          </cell>
          <cell r="M155">
            <v>750307</v>
          </cell>
          <cell r="N155" t="str">
            <v>แควอ้อม</v>
          </cell>
          <cell r="O155" t="str">
            <v>กลาง</v>
          </cell>
          <cell r="P155" t="str">
            <v>07</v>
          </cell>
          <cell r="Q155" t="str">
            <v>โรงพยาบาลชุมชน</v>
          </cell>
          <cell r="R155">
            <v>4</v>
          </cell>
          <cell r="S155">
            <v>32</v>
          </cell>
          <cell r="T155" t="str">
            <v>30</v>
          </cell>
          <cell r="U155" t="str">
            <v>22</v>
          </cell>
          <cell r="V155" t="str">
            <v>2.2 ทุติยภูมิระดับกลาง</v>
          </cell>
        </row>
        <row r="156">
          <cell r="A156" t="str">
            <v>05</v>
          </cell>
          <cell r="B156" t="str">
            <v>21002</v>
          </cell>
          <cell r="C156" t="str">
            <v>กระทรวงสาธารณสุข สำนักงานปลัดกระทรวงสาธารณสุข</v>
          </cell>
          <cell r="D156" t="str">
            <v>001073600</v>
          </cell>
          <cell r="E156" t="str">
            <v>10736</v>
          </cell>
          <cell r="F156" t="str">
            <v>รพท.พระจอมเกล้า</v>
          </cell>
          <cell r="G156" t="str">
            <v>โรงพยาบาลทั่วไปพระจอมเกล้า</v>
          </cell>
          <cell r="H156" t="str">
            <v>76010200</v>
          </cell>
          <cell r="I156">
            <v>76</v>
          </cell>
          <cell r="J156" t="str">
            <v>จังหวัดเพชรบุรี</v>
          </cell>
          <cell r="K156">
            <v>7601</v>
          </cell>
          <cell r="L156" t="str">
            <v>เมืองเพชรบุรี</v>
          </cell>
          <cell r="M156">
            <v>760102</v>
          </cell>
          <cell r="N156" t="str">
            <v>คลองกระแชง</v>
          </cell>
          <cell r="O156" t="str">
            <v>กลาง</v>
          </cell>
          <cell r="P156" t="str">
            <v>06</v>
          </cell>
          <cell r="Q156" t="str">
            <v>โรงพยาบาลทั่วไป</v>
          </cell>
          <cell r="R156">
            <v>2</v>
          </cell>
          <cell r="S156">
            <v>365</v>
          </cell>
          <cell r="T156" t="str">
            <v>365</v>
          </cell>
          <cell r="U156" t="str">
            <v>23</v>
          </cell>
          <cell r="V156" t="str">
            <v>2.3 ทุติยภูมิระดับสูง</v>
          </cell>
        </row>
        <row r="157">
          <cell r="A157" t="str">
            <v>05</v>
          </cell>
          <cell r="B157" t="str">
            <v>21002</v>
          </cell>
          <cell r="C157" t="str">
            <v>กระทรวงสาธารณสุข สำนักงานปลัดกระทรวงสาธารณสุข</v>
          </cell>
          <cell r="D157" t="str">
            <v>001130800</v>
          </cell>
          <cell r="E157" t="str">
            <v>11308</v>
          </cell>
          <cell r="F157" t="str">
            <v>รพช.เขาย้อย</v>
          </cell>
          <cell r="G157" t="str">
            <v>โรงพยาบาลชุมชนเขาย้อย</v>
          </cell>
          <cell r="H157" t="str">
            <v>76020105</v>
          </cell>
          <cell r="I157">
            <v>76</v>
          </cell>
          <cell r="J157" t="str">
            <v>จังหวัดเพชรบุรี</v>
          </cell>
          <cell r="K157">
            <v>7602</v>
          </cell>
          <cell r="L157" t="str">
            <v>เขาย้อย</v>
          </cell>
          <cell r="M157">
            <v>760201</v>
          </cell>
          <cell r="N157" t="str">
            <v>เขาย้อย</v>
          </cell>
          <cell r="O157" t="str">
            <v>กลาง</v>
          </cell>
          <cell r="P157" t="str">
            <v>07</v>
          </cell>
          <cell r="Q157" t="str">
            <v>โรงพยาบาลชุมชน</v>
          </cell>
          <cell r="R157">
            <v>5</v>
          </cell>
          <cell r="S157">
            <v>30</v>
          </cell>
          <cell r="T157" t="str">
            <v>30</v>
          </cell>
          <cell r="U157" t="str">
            <v>21</v>
          </cell>
          <cell r="V157" t="str">
            <v>2.1 ทุติยภูมิระดับต้น</v>
          </cell>
        </row>
        <row r="158">
          <cell r="A158" t="str">
            <v>05</v>
          </cell>
          <cell r="B158" t="str">
            <v>21002</v>
          </cell>
          <cell r="C158" t="str">
            <v>กระทรวงสาธารณสุข สำนักงานปลัดกระทรวงสาธารณสุข</v>
          </cell>
          <cell r="D158" t="str">
            <v>001130900</v>
          </cell>
          <cell r="E158" t="str">
            <v>11309</v>
          </cell>
          <cell r="F158" t="str">
            <v>รพช.หนองหญ้าปล้อง</v>
          </cell>
          <cell r="G158" t="str">
            <v>โรงพยาบาลชุมชนหนองหญ้าปล้อง</v>
          </cell>
          <cell r="H158" t="str">
            <v>76030103</v>
          </cell>
          <cell r="I158">
            <v>76</v>
          </cell>
          <cell r="J158" t="str">
            <v>จังหวัดเพชรบุรี</v>
          </cell>
          <cell r="K158">
            <v>7603</v>
          </cell>
          <cell r="L158" t="str">
            <v>หนองหญ้าปล้อง</v>
          </cell>
          <cell r="M158">
            <v>760301</v>
          </cell>
          <cell r="N158" t="str">
            <v>หนองหญ้าปล้อง</v>
          </cell>
          <cell r="O158" t="str">
            <v>กลาง</v>
          </cell>
          <cell r="P158" t="str">
            <v>07</v>
          </cell>
          <cell r="Q158" t="str">
            <v>โรงพยาบาลชุมชน</v>
          </cell>
          <cell r="R158">
            <v>5</v>
          </cell>
          <cell r="S158">
            <v>30</v>
          </cell>
          <cell r="T158" t="str">
            <v>30</v>
          </cell>
          <cell r="U158" t="str">
            <v>21</v>
          </cell>
          <cell r="V158" t="str">
            <v>2.1 ทุติยภูมิระดับต้น</v>
          </cell>
        </row>
        <row r="159">
          <cell r="A159" t="str">
            <v>05</v>
          </cell>
          <cell r="B159" t="str">
            <v>21002</v>
          </cell>
          <cell r="C159" t="str">
            <v>กระทรวงสาธารณสุข สำนักงานปลัดกระทรวงสาธารณสุข</v>
          </cell>
          <cell r="D159" t="str">
            <v>001131000</v>
          </cell>
          <cell r="E159" t="str">
            <v>11310</v>
          </cell>
          <cell r="F159" t="str">
            <v>รพช.ชะอำ</v>
          </cell>
          <cell r="G159" t="str">
            <v>โรงพยาบาลชุมชนชะอำ</v>
          </cell>
          <cell r="H159" t="str">
            <v>76040100</v>
          </cell>
          <cell r="I159">
            <v>76</v>
          </cell>
          <cell r="J159" t="str">
            <v>จังหวัดเพชรบุรี</v>
          </cell>
          <cell r="K159">
            <v>7604</v>
          </cell>
          <cell r="L159" t="str">
            <v>ชะอำ</v>
          </cell>
          <cell r="M159">
            <v>760401</v>
          </cell>
          <cell r="N159" t="str">
            <v>ชะอำ</v>
          </cell>
          <cell r="O159" t="str">
            <v>กลาง</v>
          </cell>
          <cell r="P159" t="str">
            <v>07</v>
          </cell>
          <cell r="Q159" t="str">
            <v>โรงพยาบาลชุมชน</v>
          </cell>
          <cell r="R159">
            <v>4</v>
          </cell>
          <cell r="S159">
            <v>60</v>
          </cell>
          <cell r="T159" t="str">
            <v>60</v>
          </cell>
          <cell r="U159" t="str">
            <v>22</v>
          </cell>
          <cell r="V159" t="str">
            <v>2.2 ทุติยภูมิระดับกลาง</v>
          </cell>
        </row>
        <row r="160">
          <cell r="A160" t="str">
            <v>05</v>
          </cell>
          <cell r="B160" t="str">
            <v>21002</v>
          </cell>
          <cell r="C160" t="str">
            <v>กระทรวงสาธารณสุข สำนักงานปลัดกระทรวงสาธารณสุข</v>
          </cell>
          <cell r="D160" t="str">
            <v>001131100</v>
          </cell>
          <cell r="E160" t="str">
            <v>11311</v>
          </cell>
          <cell r="F160" t="str">
            <v>รพช.ท่ายาง</v>
          </cell>
          <cell r="G160" t="str">
            <v>โรงพยาบาลชุมชนท่ายาง</v>
          </cell>
          <cell r="H160" t="str">
            <v>76050101</v>
          </cell>
          <cell r="I160">
            <v>76</v>
          </cell>
          <cell r="J160" t="str">
            <v>จังหวัดเพชรบุรี</v>
          </cell>
          <cell r="K160">
            <v>7605</v>
          </cell>
          <cell r="L160" t="str">
            <v>ท่ายาง</v>
          </cell>
          <cell r="M160">
            <v>760501</v>
          </cell>
          <cell r="N160" t="str">
            <v>ท่ายาง</v>
          </cell>
          <cell r="O160" t="str">
            <v>กลาง</v>
          </cell>
          <cell r="P160" t="str">
            <v>07</v>
          </cell>
          <cell r="Q160" t="str">
            <v>โรงพยาบาลชุมชน</v>
          </cell>
          <cell r="R160">
            <v>4</v>
          </cell>
          <cell r="S160">
            <v>60</v>
          </cell>
          <cell r="T160" t="str">
            <v>60</v>
          </cell>
          <cell r="U160" t="str">
            <v>21</v>
          </cell>
          <cell r="V160" t="str">
            <v>2.1 ทุติยภูมิระดับต้น</v>
          </cell>
        </row>
        <row r="161">
          <cell r="A161" t="str">
            <v>05</v>
          </cell>
          <cell r="B161" t="str">
            <v>21002</v>
          </cell>
          <cell r="C161" t="str">
            <v>กระทรวงสาธารณสุข สำนักงานปลัดกระทรวงสาธารณสุข</v>
          </cell>
          <cell r="D161" t="str">
            <v>001131200</v>
          </cell>
          <cell r="E161" t="str">
            <v>11312</v>
          </cell>
          <cell r="F161" t="str">
            <v>รพช.บ้านลาด</v>
          </cell>
          <cell r="G161" t="str">
            <v>โรงพยาบาลชุมชนบ้านลาด</v>
          </cell>
          <cell r="H161" t="str">
            <v>76061608</v>
          </cell>
          <cell r="I161">
            <v>76</v>
          </cell>
          <cell r="J161" t="str">
            <v>จังหวัดเพชรบุรี</v>
          </cell>
          <cell r="K161">
            <v>7606</v>
          </cell>
          <cell r="L161" t="str">
            <v>บ้านลาด</v>
          </cell>
          <cell r="M161">
            <v>760616</v>
          </cell>
          <cell r="N161" t="str">
            <v>ท่าช้าง</v>
          </cell>
          <cell r="O161" t="str">
            <v>กลาง</v>
          </cell>
          <cell r="P161" t="str">
            <v>07</v>
          </cell>
          <cell r="Q161" t="str">
            <v>โรงพยาบาลชุมชน</v>
          </cell>
          <cell r="R161">
            <v>5</v>
          </cell>
          <cell r="S161">
            <v>30</v>
          </cell>
          <cell r="T161" t="str">
            <v>30</v>
          </cell>
          <cell r="U161" t="str">
            <v>21</v>
          </cell>
          <cell r="V161" t="str">
            <v>2.1 ทุติยภูมิระดับต้น</v>
          </cell>
        </row>
        <row r="162">
          <cell r="A162" t="str">
            <v>05</v>
          </cell>
          <cell r="B162" t="str">
            <v>21002</v>
          </cell>
          <cell r="C162" t="str">
            <v>กระทรวงสาธารณสุข สำนักงานปลัดกระทรวงสาธารณสุข</v>
          </cell>
          <cell r="D162" t="str">
            <v>001131300</v>
          </cell>
          <cell r="E162" t="str">
            <v>11313</v>
          </cell>
          <cell r="F162" t="str">
            <v>รพช.บ้านแหลม</v>
          </cell>
          <cell r="G162" t="str">
            <v>โรงพยาบาลชุมชนบ้านแหลม</v>
          </cell>
          <cell r="H162" t="str">
            <v>76070103</v>
          </cell>
          <cell r="I162">
            <v>76</v>
          </cell>
          <cell r="J162" t="str">
            <v>จังหวัดเพชรบุรี</v>
          </cell>
          <cell r="K162">
            <v>7607</v>
          </cell>
          <cell r="L162" t="str">
            <v>บ้านแหลม</v>
          </cell>
          <cell r="M162">
            <v>760701</v>
          </cell>
          <cell r="N162" t="str">
            <v>บ้านแหลม</v>
          </cell>
          <cell r="O162" t="str">
            <v>กลาง</v>
          </cell>
          <cell r="P162" t="str">
            <v>07</v>
          </cell>
          <cell r="Q162" t="str">
            <v>โรงพยาบาลชุมชน</v>
          </cell>
          <cell r="R162">
            <v>5</v>
          </cell>
          <cell r="S162">
            <v>30</v>
          </cell>
          <cell r="T162" t="str">
            <v>30</v>
          </cell>
          <cell r="U162" t="str">
            <v>21</v>
          </cell>
          <cell r="V162" t="str">
            <v>2.1 ทุติยภูมิระดับต้น</v>
          </cell>
        </row>
        <row r="163">
          <cell r="A163" t="str">
            <v>05</v>
          </cell>
          <cell r="B163" t="str">
            <v>21002</v>
          </cell>
          <cell r="C163" t="str">
            <v>กระทรวงสาธารณสุข สำนักงานปลัดกระทรวงสาธารณสุข</v>
          </cell>
          <cell r="D163" t="str">
            <v>001131400</v>
          </cell>
          <cell r="E163" t="str">
            <v>11314</v>
          </cell>
          <cell r="F163" t="str">
            <v>รพช.แก่งกระจาน</v>
          </cell>
          <cell r="G163" t="str">
            <v>โรงพยาบาลชุมชนแก่งกระจาน</v>
          </cell>
          <cell r="H163" t="str">
            <v>76080105</v>
          </cell>
          <cell r="I163">
            <v>76</v>
          </cell>
          <cell r="J163" t="str">
            <v>จังหวัดเพชรบุรี</v>
          </cell>
          <cell r="K163">
            <v>7608</v>
          </cell>
          <cell r="L163" t="str">
            <v>แก่งกระจาน</v>
          </cell>
          <cell r="M163">
            <v>760803</v>
          </cell>
          <cell r="N163" t="str">
            <v>วังจันทร์</v>
          </cell>
          <cell r="O163" t="str">
            <v>กลาง</v>
          </cell>
          <cell r="P163" t="str">
            <v>07</v>
          </cell>
          <cell r="Q163" t="str">
            <v>โรงพยาบาลชุมชน</v>
          </cell>
          <cell r="R163">
            <v>5</v>
          </cell>
          <cell r="S163">
            <v>30</v>
          </cell>
          <cell r="T163" t="str">
            <v>30</v>
          </cell>
          <cell r="U163" t="str">
            <v>21</v>
          </cell>
          <cell r="V163" t="str">
            <v>2.1 ทุติยภูมิระดับต้น</v>
          </cell>
        </row>
        <row r="164">
          <cell r="A164" t="str">
            <v>05</v>
          </cell>
          <cell r="B164" t="str">
            <v>21002</v>
          </cell>
          <cell r="C164" t="str">
            <v>กระทรวงสาธารณสุข สำนักงานปลัดกระทรวงสาธารณสุข</v>
          </cell>
          <cell r="D164" t="str">
            <v>001073700</v>
          </cell>
          <cell r="E164" t="str">
            <v>10737</v>
          </cell>
          <cell r="F164" t="str">
            <v>รพท.ประจวบคีรีขันธ์</v>
          </cell>
          <cell r="G164" t="str">
            <v>โรงพยาบาลทั่วไปประจวบคีรีขันธ์</v>
          </cell>
          <cell r="H164" t="str">
            <v>77010100</v>
          </cell>
          <cell r="I164">
            <v>77</v>
          </cell>
          <cell r="J164" t="str">
            <v>จังหวัดประจวบคีรีขันธ์</v>
          </cell>
          <cell r="K164">
            <v>7701</v>
          </cell>
          <cell r="L164" t="str">
            <v>เมืองประจวบคีรีขันธ์</v>
          </cell>
          <cell r="M164">
            <v>770101</v>
          </cell>
          <cell r="N164" t="str">
            <v>ประจวบคีรีขันธ์</v>
          </cell>
          <cell r="O164" t="str">
            <v>กลาง</v>
          </cell>
          <cell r="P164" t="str">
            <v>06</v>
          </cell>
          <cell r="Q164" t="str">
            <v>โรงพยาบาลทั่วไป</v>
          </cell>
          <cell r="R164">
            <v>2</v>
          </cell>
          <cell r="S164">
            <v>303</v>
          </cell>
          <cell r="T164" t="str">
            <v>278</v>
          </cell>
          <cell r="U164" t="str">
            <v>31</v>
          </cell>
          <cell r="V164" t="str">
            <v>3.1 ตติยภูมิ</v>
          </cell>
        </row>
        <row r="165">
          <cell r="A165" t="str">
            <v>05</v>
          </cell>
          <cell r="B165" t="str">
            <v>21002</v>
          </cell>
          <cell r="C165" t="str">
            <v>กระทรวงสาธารณสุข สำนักงานปลัดกระทรวงสาธารณสุข</v>
          </cell>
          <cell r="D165" t="str">
            <v>001131500</v>
          </cell>
          <cell r="E165" t="str">
            <v>11315</v>
          </cell>
          <cell r="F165" t="str">
            <v>รพช.กุยบุรี</v>
          </cell>
          <cell r="G165" t="str">
            <v>โรงพยาบาลชุมชนกุยบุรี</v>
          </cell>
          <cell r="H165" t="str">
            <v>77020105</v>
          </cell>
          <cell r="I165">
            <v>77</v>
          </cell>
          <cell r="J165" t="str">
            <v>จังหวัดประจวบคีรีขันธ์</v>
          </cell>
          <cell r="K165">
            <v>7702</v>
          </cell>
          <cell r="L165" t="str">
            <v>กุยบุรี</v>
          </cell>
          <cell r="M165">
            <v>770201</v>
          </cell>
          <cell r="N165" t="str">
            <v>กุยบุรี</v>
          </cell>
          <cell r="O165" t="str">
            <v>กลาง</v>
          </cell>
          <cell r="P165" t="str">
            <v>07</v>
          </cell>
          <cell r="Q165" t="str">
            <v>โรงพยาบาลชุมชน</v>
          </cell>
          <cell r="R165">
            <v>5</v>
          </cell>
          <cell r="S165">
            <v>30</v>
          </cell>
          <cell r="T165" t="str">
            <v>30</v>
          </cell>
          <cell r="U165" t="str">
            <v>21</v>
          </cell>
          <cell r="V165" t="str">
            <v>2.1 ทุติยภูมิระดับต้น</v>
          </cell>
        </row>
        <row r="166">
          <cell r="A166" t="str">
            <v>05</v>
          </cell>
          <cell r="B166" t="str">
            <v>21002</v>
          </cell>
          <cell r="C166" t="str">
            <v>กระทรวงสาธารณสุข สำนักงานปลัดกระทรวงสาธารณสุข</v>
          </cell>
          <cell r="D166" t="str">
            <v>001131600</v>
          </cell>
          <cell r="E166" t="str">
            <v>11316</v>
          </cell>
          <cell r="F166" t="str">
            <v>รพช.ทับสะแก</v>
          </cell>
          <cell r="G166" t="str">
            <v>โรงพยาบาลชุมชนทับสะแก</v>
          </cell>
          <cell r="H166" t="str">
            <v>77030306</v>
          </cell>
          <cell r="I166">
            <v>77</v>
          </cell>
          <cell r="J166" t="str">
            <v>จังหวัดประจวบคีรีขันธ์</v>
          </cell>
          <cell r="K166">
            <v>7703</v>
          </cell>
          <cell r="L166" t="str">
            <v>ทับสะแก</v>
          </cell>
          <cell r="M166">
            <v>770303</v>
          </cell>
          <cell r="N166" t="str">
            <v>นาหูกวาง</v>
          </cell>
          <cell r="O166" t="str">
            <v>กลาง</v>
          </cell>
          <cell r="P166" t="str">
            <v>07</v>
          </cell>
          <cell r="Q166" t="str">
            <v>โรงพยาบาลชุมชน</v>
          </cell>
          <cell r="R166">
            <v>4</v>
          </cell>
          <cell r="S166">
            <v>60</v>
          </cell>
          <cell r="T166" t="str">
            <v>60</v>
          </cell>
          <cell r="U166" t="str">
            <v>21</v>
          </cell>
          <cell r="V166" t="str">
            <v>2.1 ทุติยภูมิระดับต้น</v>
          </cell>
        </row>
        <row r="167">
          <cell r="A167" t="str">
            <v>05</v>
          </cell>
          <cell r="B167" t="str">
            <v>21002</v>
          </cell>
          <cell r="C167" t="str">
            <v>กระทรวงสาธารณสุข สำนักงานปลัดกระทรวงสาธารณสุข</v>
          </cell>
          <cell r="D167" t="str">
            <v>001131700</v>
          </cell>
          <cell r="E167" t="str">
            <v>11317</v>
          </cell>
          <cell r="F167" t="str">
            <v>รพช.บางสะพาน</v>
          </cell>
          <cell r="G167" t="str">
            <v>โรงพยาบาลชุมชนบางสะพาน</v>
          </cell>
          <cell r="H167" t="str">
            <v>77040105</v>
          </cell>
          <cell r="I167">
            <v>77</v>
          </cell>
          <cell r="J167" t="str">
            <v>จังหวัดประจวบคีรีขันธ์</v>
          </cell>
          <cell r="K167">
            <v>7704</v>
          </cell>
          <cell r="L167" t="str">
            <v>บางสะพาน</v>
          </cell>
          <cell r="M167">
            <v>770401</v>
          </cell>
          <cell r="N167" t="str">
            <v>กำเนิดนพคุณ</v>
          </cell>
          <cell r="O167" t="str">
            <v>กลาง</v>
          </cell>
          <cell r="P167" t="str">
            <v>07</v>
          </cell>
          <cell r="Q167" t="str">
            <v>โรงพยาบาลชุมชน</v>
          </cell>
          <cell r="R167">
            <v>4</v>
          </cell>
          <cell r="S167">
            <v>90</v>
          </cell>
          <cell r="T167" t="str">
            <v>90</v>
          </cell>
          <cell r="U167" t="str">
            <v>22</v>
          </cell>
          <cell r="V167" t="str">
            <v>2.2 ทุติยภูมิระดับกลาง</v>
          </cell>
        </row>
        <row r="168">
          <cell r="A168" t="str">
            <v>05</v>
          </cell>
          <cell r="B168" t="str">
            <v>21002</v>
          </cell>
          <cell r="C168" t="str">
            <v>กระทรวงสาธารณสุข สำนักงานปลัดกระทรวงสาธารณสุข</v>
          </cell>
          <cell r="D168" t="str">
            <v>001131800</v>
          </cell>
          <cell r="E168" t="str">
            <v>11318</v>
          </cell>
          <cell r="F168" t="str">
            <v>รพช.บางสะพานน้อย</v>
          </cell>
          <cell r="G168" t="str">
            <v>โรงพยาบาลชุมชนบางสะพานน้อย</v>
          </cell>
          <cell r="H168" t="str">
            <v>77050104</v>
          </cell>
          <cell r="I168">
            <v>77</v>
          </cell>
          <cell r="J168" t="str">
            <v>จังหวัดประจวบคีรีขันธ์</v>
          </cell>
          <cell r="K168">
            <v>7705</v>
          </cell>
          <cell r="L168" t="str">
            <v>บางสะพานน้อย</v>
          </cell>
          <cell r="M168">
            <v>770501</v>
          </cell>
          <cell r="N168" t="str">
            <v>ปากแพรก</v>
          </cell>
          <cell r="O168" t="str">
            <v>กลาง</v>
          </cell>
          <cell r="P168" t="str">
            <v>07</v>
          </cell>
          <cell r="Q168" t="str">
            <v>โรงพยาบาลชุมชน</v>
          </cell>
          <cell r="R168">
            <v>5</v>
          </cell>
          <cell r="S168">
            <v>30</v>
          </cell>
          <cell r="T168" t="str">
            <v>30</v>
          </cell>
          <cell r="U168" t="str">
            <v>21</v>
          </cell>
          <cell r="V168" t="str">
            <v>2.1 ทุติยภูมิระดับต้น</v>
          </cell>
        </row>
        <row r="169">
          <cell r="A169" t="str">
            <v>05</v>
          </cell>
          <cell r="B169" t="str">
            <v>21002</v>
          </cell>
          <cell r="C169" t="str">
            <v>กระทรวงสาธารณสุข สำนักงานปลัดกระทรวงสาธารณสุข</v>
          </cell>
          <cell r="D169" t="str">
            <v>001131900</v>
          </cell>
          <cell r="E169" t="str">
            <v>11319</v>
          </cell>
          <cell r="F169" t="str">
            <v>รพช.ปราณบุรี</v>
          </cell>
          <cell r="G169" t="str">
            <v>โรงพยาบาลชุมชนปราณบุรี</v>
          </cell>
          <cell r="H169" t="str">
            <v>77060805</v>
          </cell>
          <cell r="I169">
            <v>77</v>
          </cell>
          <cell r="J169" t="str">
            <v>จังหวัดประจวบคีรีขันธ์</v>
          </cell>
          <cell r="K169">
            <v>7706</v>
          </cell>
          <cell r="L169" t="str">
            <v>ปราณบุรี</v>
          </cell>
          <cell r="M169">
            <v>770608</v>
          </cell>
          <cell r="N169" t="str">
            <v>วังก์พง</v>
          </cell>
          <cell r="O169" t="str">
            <v>กลาง</v>
          </cell>
          <cell r="P169" t="str">
            <v>07</v>
          </cell>
          <cell r="Q169" t="str">
            <v>โรงพยาบาลชุมชน</v>
          </cell>
          <cell r="R169">
            <v>4</v>
          </cell>
          <cell r="S169">
            <v>60</v>
          </cell>
          <cell r="T169" t="str">
            <v>30</v>
          </cell>
          <cell r="U169" t="str">
            <v>21</v>
          </cell>
          <cell r="V169" t="str">
            <v>2.1 ทุติยภูมิระดับต้น</v>
          </cell>
        </row>
        <row r="170">
          <cell r="A170" t="str">
            <v>05</v>
          </cell>
          <cell r="B170" t="str">
            <v>21002</v>
          </cell>
          <cell r="C170" t="str">
            <v>กระทรวงสาธารณสุข สำนักงานปลัดกระทรวงสาธารณสุข</v>
          </cell>
          <cell r="D170" t="str">
            <v>001132000</v>
          </cell>
          <cell r="E170" t="str">
            <v>11320</v>
          </cell>
          <cell r="F170" t="str">
            <v>รพท.หัวหิน</v>
          </cell>
          <cell r="G170" t="str">
            <v>โรงพยาบาลทั่วไปหัวหิน</v>
          </cell>
          <cell r="H170" t="str">
            <v>77070100</v>
          </cell>
          <cell r="I170">
            <v>77</v>
          </cell>
          <cell r="J170" t="str">
            <v>จังหวัดประจวบคีรีขันธ์</v>
          </cell>
          <cell r="K170">
            <v>7707</v>
          </cell>
          <cell r="L170" t="str">
            <v>หัวหิน</v>
          </cell>
          <cell r="M170">
            <v>770701</v>
          </cell>
          <cell r="N170" t="str">
            <v>หัวหิน</v>
          </cell>
          <cell r="O170" t="str">
            <v>กลาง</v>
          </cell>
          <cell r="P170" t="str">
            <v>06</v>
          </cell>
          <cell r="Q170" t="str">
            <v>โรงพยาบาลทั่วไป</v>
          </cell>
          <cell r="R170">
            <v>3</v>
          </cell>
          <cell r="S170">
            <v>200</v>
          </cell>
          <cell r="T170" t="str">
            <v>200</v>
          </cell>
          <cell r="U170" t="str">
            <v>31</v>
          </cell>
          <cell r="V170" t="str">
            <v>3.1 ตติยภูมิ</v>
          </cell>
        </row>
        <row r="171">
          <cell r="A171" t="str">
            <v>05</v>
          </cell>
          <cell r="B171" t="str">
            <v>21002</v>
          </cell>
          <cell r="C171" t="str">
            <v>กระทรวงสาธารณสุข สำนักงานปลัดกระทรวงสาธารณสุข</v>
          </cell>
          <cell r="D171" t="str">
            <v>001132100</v>
          </cell>
          <cell r="E171" t="str">
            <v>11321</v>
          </cell>
          <cell r="F171" t="str">
            <v>รพช.สามร้อยยอด</v>
          </cell>
          <cell r="G171" t="str">
            <v>โรงพยาบาลชุมชนสามร้อยยอด</v>
          </cell>
          <cell r="H171" t="str">
            <v>77080506</v>
          </cell>
          <cell r="I171">
            <v>77</v>
          </cell>
          <cell r="J171" t="str">
            <v>จังหวัดประจวบคีรีขันธ์</v>
          </cell>
          <cell r="K171">
            <v>7708</v>
          </cell>
          <cell r="L171" t="str">
            <v>สามร้อยยอด</v>
          </cell>
          <cell r="M171">
            <v>770805</v>
          </cell>
          <cell r="N171" t="str">
            <v>ไร่ใหม่</v>
          </cell>
          <cell r="O171" t="str">
            <v>กลาง</v>
          </cell>
          <cell r="P171" t="str">
            <v>07</v>
          </cell>
          <cell r="Q171" t="str">
            <v>โรงพยาบาลชุมชน</v>
          </cell>
          <cell r="R171">
            <v>4</v>
          </cell>
          <cell r="S171">
            <v>60</v>
          </cell>
          <cell r="T171" t="str">
            <v>60</v>
          </cell>
          <cell r="U171" t="str">
            <v>21</v>
          </cell>
          <cell r="V171" t="str">
            <v>2.1 ทุติยภูมิระดับต้น</v>
          </cell>
        </row>
        <row r="172">
          <cell r="A172" t="str">
            <v>06</v>
          </cell>
          <cell r="B172" t="str">
            <v>21002</v>
          </cell>
          <cell r="C172" t="str">
            <v>กระทรวงสาธารณสุข สำนักงานปลัดกระทรวงสาธารณสุข</v>
          </cell>
          <cell r="D172" t="str">
            <v>001068000</v>
          </cell>
          <cell r="E172" t="str">
            <v>10680</v>
          </cell>
          <cell r="F172" t="str">
            <v>รพศ.มหาราชนครศรีธรรมราช</v>
          </cell>
          <cell r="G172" t="str">
            <v>โรงพยาบาลศูนย์มหาราชนครศรีธรรมราช</v>
          </cell>
          <cell r="H172" t="str">
            <v>80010100</v>
          </cell>
          <cell r="I172">
            <v>80</v>
          </cell>
          <cell r="J172" t="str">
            <v>จังหวัดนครศรีธรรมราช</v>
          </cell>
          <cell r="K172">
            <v>8001</v>
          </cell>
          <cell r="L172" t="str">
            <v>เมืองนครศรีธรรมราช</v>
          </cell>
          <cell r="M172">
            <v>800101</v>
          </cell>
          <cell r="N172" t="str">
            <v>ในเมือง</v>
          </cell>
          <cell r="O172" t="str">
            <v>ใต้</v>
          </cell>
          <cell r="P172" t="str">
            <v>05</v>
          </cell>
          <cell r="Q172" t="str">
            <v>โรงพยาบาลศูนย์</v>
          </cell>
          <cell r="R172">
            <v>1</v>
          </cell>
          <cell r="S172">
            <v>781</v>
          </cell>
          <cell r="T172" t="str">
            <v>863</v>
          </cell>
          <cell r="U172" t="str">
            <v>31</v>
          </cell>
          <cell r="V172" t="str">
            <v>3.1 ตติยภูมิ</v>
          </cell>
        </row>
        <row r="173">
          <cell r="A173" t="str">
            <v>06</v>
          </cell>
          <cell r="B173" t="str">
            <v>21002</v>
          </cell>
          <cell r="C173" t="str">
            <v>กระทรวงสาธารณสุข สำนักงานปลัดกระทรวงสาธารณสุข</v>
          </cell>
          <cell r="D173" t="str">
            <v>001132200</v>
          </cell>
          <cell r="E173" t="str">
            <v>11322</v>
          </cell>
          <cell r="F173" t="str">
            <v>รพช.พรหมคีรี</v>
          </cell>
          <cell r="G173" t="str">
            <v>โรงพยาบาลชุมชนพรหมคีรี</v>
          </cell>
          <cell r="H173" t="str">
            <v>80020109</v>
          </cell>
          <cell r="I173">
            <v>80</v>
          </cell>
          <cell r="J173" t="str">
            <v>จังหวัดนครศรีธรรมราช</v>
          </cell>
          <cell r="K173">
            <v>8002</v>
          </cell>
          <cell r="L173" t="str">
            <v>พรหมคีรี</v>
          </cell>
          <cell r="M173">
            <v>800201</v>
          </cell>
          <cell r="N173" t="str">
            <v>พรหมโลก</v>
          </cell>
          <cell r="O173" t="str">
            <v>ใต้</v>
          </cell>
          <cell r="P173" t="str">
            <v>07</v>
          </cell>
          <cell r="Q173" t="str">
            <v>โรงพยาบาลชุมชน</v>
          </cell>
          <cell r="R173">
            <v>5</v>
          </cell>
          <cell r="S173">
            <v>30</v>
          </cell>
          <cell r="T173" t="str">
            <v>30</v>
          </cell>
          <cell r="U173" t="str">
            <v>21</v>
          </cell>
          <cell r="V173" t="str">
            <v>2.1 ทุติยภูมิระดับต้น</v>
          </cell>
        </row>
        <row r="174">
          <cell r="A174" t="str">
            <v>06</v>
          </cell>
          <cell r="B174" t="str">
            <v>21002</v>
          </cell>
          <cell r="C174" t="str">
            <v>กระทรวงสาธารณสุข สำนักงานปลัดกระทรวงสาธารณสุข</v>
          </cell>
          <cell r="D174" t="str">
            <v>001132400</v>
          </cell>
          <cell r="E174" t="str">
            <v>11324</v>
          </cell>
          <cell r="F174" t="str">
            <v>รพช.ลานสะกา</v>
          </cell>
          <cell r="G174" t="str">
            <v>โรงพยาบาลชุมชนลานสะกา</v>
          </cell>
          <cell r="H174" t="str">
            <v>80030101</v>
          </cell>
          <cell r="I174">
            <v>80</v>
          </cell>
          <cell r="J174" t="str">
            <v>จังหวัดนครศรีธรรมราช</v>
          </cell>
          <cell r="K174">
            <v>8003</v>
          </cell>
          <cell r="L174" t="str">
            <v>ลานสกา</v>
          </cell>
          <cell r="M174">
            <v>800301</v>
          </cell>
          <cell r="N174" t="str">
            <v>เขาแก้ว</v>
          </cell>
          <cell r="O174" t="str">
            <v>ใต้</v>
          </cell>
          <cell r="P174" t="str">
            <v>07</v>
          </cell>
          <cell r="Q174" t="str">
            <v>โรงพยาบาลชุมชน</v>
          </cell>
          <cell r="R174">
            <v>5</v>
          </cell>
          <cell r="S174">
            <v>30</v>
          </cell>
          <cell r="T174" t="str">
            <v>30</v>
          </cell>
          <cell r="U174" t="str">
            <v>21</v>
          </cell>
          <cell r="V174" t="str">
            <v>2.1 ทุติยภูมิระดับต้น</v>
          </cell>
        </row>
        <row r="175">
          <cell r="A175" t="str">
            <v>06</v>
          </cell>
          <cell r="B175" t="str">
            <v>21002</v>
          </cell>
          <cell r="C175" t="str">
            <v>กระทรวงสาธารณสุข สำนักงานปลัดกระทรวงสาธารณสุข</v>
          </cell>
          <cell r="D175" t="str">
            <v>001132500</v>
          </cell>
          <cell r="E175" t="str">
            <v>11325</v>
          </cell>
          <cell r="F175" t="str">
            <v>รพร.ฉวาง</v>
          </cell>
          <cell r="G175" t="str">
            <v>โรงพยาบาลสมเด็จพระยุพราชฉวาง</v>
          </cell>
          <cell r="H175" t="str">
            <v>80041008</v>
          </cell>
          <cell r="I175">
            <v>80</v>
          </cell>
          <cell r="J175" t="str">
            <v>จังหวัดนครศรีธรรมราช</v>
          </cell>
          <cell r="K175">
            <v>8004</v>
          </cell>
          <cell r="L175" t="str">
            <v>ฉวาง</v>
          </cell>
          <cell r="M175">
            <v>800410</v>
          </cell>
          <cell r="N175" t="str">
            <v>ไสหร้า</v>
          </cell>
          <cell r="O175" t="str">
            <v>ใต้</v>
          </cell>
          <cell r="P175" t="str">
            <v>07</v>
          </cell>
          <cell r="Q175" t="str">
            <v>โรงพยาบาลชุมชน</v>
          </cell>
          <cell r="R175">
            <v>4</v>
          </cell>
          <cell r="S175">
            <v>90</v>
          </cell>
          <cell r="T175" t="str">
            <v>90</v>
          </cell>
          <cell r="U175" t="str">
            <v>22</v>
          </cell>
          <cell r="V175" t="str">
            <v>2.2 ทุติยภูมิระดับกลาง</v>
          </cell>
        </row>
        <row r="176">
          <cell r="A176" t="str">
            <v>06</v>
          </cell>
          <cell r="B176" t="str">
            <v>21002</v>
          </cell>
          <cell r="C176" t="str">
            <v>กระทรวงสาธารณสุข สำนักงานปลัดกระทรวงสาธารณสุข</v>
          </cell>
          <cell r="D176" t="str">
            <v>001132600</v>
          </cell>
          <cell r="E176" t="str">
            <v>11326</v>
          </cell>
          <cell r="F176" t="str">
            <v>รพช.พิปูน</v>
          </cell>
          <cell r="G176" t="str">
            <v>โรงพยาบาลชุมชนพิปูน</v>
          </cell>
          <cell r="H176" t="str">
            <v>80050405</v>
          </cell>
          <cell r="I176">
            <v>80</v>
          </cell>
          <cell r="J176" t="str">
            <v>จังหวัดนครศรีธรรมราช</v>
          </cell>
          <cell r="K176">
            <v>8005</v>
          </cell>
          <cell r="L176" t="str">
            <v>พิปูน</v>
          </cell>
          <cell r="M176">
            <v>800504</v>
          </cell>
          <cell r="N176" t="str">
            <v>ยางค้อม</v>
          </cell>
          <cell r="O176" t="str">
            <v>ใต้</v>
          </cell>
          <cell r="P176" t="str">
            <v>07</v>
          </cell>
          <cell r="Q176" t="str">
            <v>โรงพยาบาลชุมชน</v>
          </cell>
          <cell r="R176">
            <v>5</v>
          </cell>
          <cell r="S176">
            <v>30</v>
          </cell>
          <cell r="T176" t="str">
            <v>30</v>
          </cell>
          <cell r="U176" t="str">
            <v>21</v>
          </cell>
          <cell r="V176" t="str">
            <v>2.1 ทุติยภูมิระดับต้น</v>
          </cell>
        </row>
        <row r="177">
          <cell r="A177" t="str">
            <v>06</v>
          </cell>
          <cell r="B177" t="str">
            <v>21002</v>
          </cell>
          <cell r="C177" t="str">
            <v>กระทรวงสาธารณสุข สำนักงานปลัดกระทรวงสาธารณสุข</v>
          </cell>
          <cell r="D177" t="str">
            <v>001132700</v>
          </cell>
          <cell r="E177" t="str">
            <v>11327</v>
          </cell>
          <cell r="F177" t="str">
            <v>รพช.เชียรใหญ่</v>
          </cell>
          <cell r="G177" t="str">
            <v>โรงพยาบาลชุมชนเชียรใหญ่</v>
          </cell>
          <cell r="H177" t="str">
            <v>80060701</v>
          </cell>
          <cell r="I177">
            <v>80</v>
          </cell>
          <cell r="J177" t="str">
            <v>จังหวัดนครศรีธรรมราช</v>
          </cell>
          <cell r="K177">
            <v>8006</v>
          </cell>
          <cell r="L177" t="str">
            <v>เชียรใหญ่</v>
          </cell>
          <cell r="M177">
            <v>800607</v>
          </cell>
          <cell r="N177" t="str">
            <v>ท้องลำเจียก</v>
          </cell>
          <cell r="O177" t="str">
            <v>ใต้</v>
          </cell>
          <cell r="P177" t="str">
            <v>07</v>
          </cell>
          <cell r="Q177" t="str">
            <v>โรงพยาบาลชุมชน</v>
          </cell>
          <cell r="R177">
            <v>5</v>
          </cell>
          <cell r="S177">
            <v>30</v>
          </cell>
          <cell r="T177" t="str">
            <v>30</v>
          </cell>
          <cell r="U177" t="str">
            <v>21</v>
          </cell>
          <cell r="V177" t="str">
            <v>2.1 ทุติยภูมิระดับต้น</v>
          </cell>
        </row>
        <row r="178">
          <cell r="A178" t="str">
            <v>06</v>
          </cell>
          <cell r="B178" t="str">
            <v>21002</v>
          </cell>
          <cell r="C178" t="str">
            <v>กระทรวงสาธารณสุข สำนักงานปลัดกระทรวงสาธารณสุข</v>
          </cell>
          <cell r="D178" t="str">
            <v>001132800</v>
          </cell>
          <cell r="E178" t="str">
            <v>11328</v>
          </cell>
          <cell r="F178" t="str">
            <v>รพช.ชะอวด</v>
          </cell>
          <cell r="G178" t="str">
            <v>โรงพยาบาลชุมชนชะอวด</v>
          </cell>
          <cell r="H178" t="str">
            <v>80070108</v>
          </cell>
          <cell r="I178">
            <v>80</v>
          </cell>
          <cell r="J178" t="str">
            <v>จังหวัดนครศรีธรรมราช</v>
          </cell>
          <cell r="K178">
            <v>8007</v>
          </cell>
          <cell r="L178" t="str">
            <v>ชะอวด</v>
          </cell>
          <cell r="M178">
            <v>800701</v>
          </cell>
          <cell r="N178" t="str">
            <v>ชะอวด</v>
          </cell>
          <cell r="O178" t="str">
            <v>ใต้</v>
          </cell>
          <cell r="P178" t="str">
            <v>07</v>
          </cell>
          <cell r="Q178" t="str">
            <v>โรงพยาบาลชุมชน</v>
          </cell>
          <cell r="R178">
            <v>4</v>
          </cell>
          <cell r="S178">
            <v>60</v>
          </cell>
          <cell r="T178" t="str">
            <v>30</v>
          </cell>
          <cell r="U178" t="str">
            <v>21</v>
          </cell>
          <cell r="V178" t="str">
            <v>2.1 ทุติยภูมิระดับต้น</v>
          </cell>
        </row>
        <row r="179">
          <cell r="A179" t="str">
            <v>06</v>
          </cell>
          <cell r="B179" t="str">
            <v>21002</v>
          </cell>
          <cell r="C179" t="str">
            <v>กระทรวงสาธารณสุข สำนักงานปลัดกระทรวงสาธารณสุข</v>
          </cell>
          <cell r="D179" t="str">
            <v>001132900</v>
          </cell>
          <cell r="E179" t="str">
            <v>11329</v>
          </cell>
          <cell r="F179" t="str">
            <v>รพช.ท่าศาลา</v>
          </cell>
          <cell r="G179" t="str">
            <v>โรงพยาบาลชุมชนท่าศาลา</v>
          </cell>
          <cell r="H179" t="str">
            <v>80080103</v>
          </cell>
          <cell r="I179">
            <v>80</v>
          </cell>
          <cell r="J179" t="str">
            <v>จังหวัดนครศรีธรรมราช</v>
          </cell>
          <cell r="K179">
            <v>8008</v>
          </cell>
          <cell r="L179" t="str">
            <v>ท่าศาลา</v>
          </cell>
          <cell r="M179">
            <v>800801</v>
          </cell>
          <cell r="N179" t="str">
            <v>ท่าศาลา</v>
          </cell>
          <cell r="O179" t="str">
            <v>ใต้</v>
          </cell>
          <cell r="P179" t="str">
            <v>07</v>
          </cell>
          <cell r="Q179" t="str">
            <v>โรงพยาบาลชุมชน</v>
          </cell>
          <cell r="R179">
            <v>4</v>
          </cell>
          <cell r="S179">
            <v>150</v>
          </cell>
          <cell r="T179" t="str">
            <v>60</v>
          </cell>
          <cell r="U179" t="str">
            <v>22</v>
          </cell>
          <cell r="V179" t="str">
            <v>2.2 ทุติยภูมิระดับกลาง</v>
          </cell>
        </row>
        <row r="180">
          <cell r="A180" t="str">
            <v>06</v>
          </cell>
          <cell r="B180" t="str">
            <v>21002</v>
          </cell>
          <cell r="C180" t="str">
            <v>กระทรวงสาธารณสุข สำนักงานปลัดกระทรวงสาธารณสุข</v>
          </cell>
          <cell r="D180" t="str">
            <v>001133000</v>
          </cell>
          <cell r="E180" t="str">
            <v>11330</v>
          </cell>
          <cell r="F180" t="str">
            <v>รพช.ทุ่งสง</v>
          </cell>
          <cell r="G180" t="str">
            <v>โรงพยาบาลชุมชนทุ่งสง</v>
          </cell>
          <cell r="H180" t="str">
            <v>80090100</v>
          </cell>
          <cell r="I180">
            <v>80</v>
          </cell>
          <cell r="J180" t="str">
            <v>จังหวัดนครศรีธรรมราช</v>
          </cell>
          <cell r="K180">
            <v>8009</v>
          </cell>
          <cell r="L180" t="str">
            <v>ทุ่งสง</v>
          </cell>
          <cell r="M180">
            <v>800901</v>
          </cell>
          <cell r="N180" t="str">
            <v>ปากแพรก</v>
          </cell>
          <cell r="O180" t="str">
            <v>ใต้</v>
          </cell>
          <cell r="P180" t="str">
            <v>07</v>
          </cell>
          <cell r="Q180" t="str">
            <v>โรงพยาบาลชุมชน</v>
          </cell>
          <cell r="R180">
            <v>4</v>
          </cell>
          <cell r="S180">
            <v>150</v>
          </cell>
          <cell r="T180" t="str">
            <v>150</v>
          </cell>
          <cell r="U180" t="str">
            <v>23</v>
          </cell>
          <cell r="V180" t="str">
            <v>2.3 ทุติยภูมิระดับสูง</v>
          </cell>
        </row>
        <row r="181">
          <cell r="A181" t="str">
            <v>06</v>
          </cell>
          <cell r="B181" t="str">
            <v>21002</v>
          </cell>
          <cell r="C181" t="str">
            <v>กระทรวงสาธารณสุข สำนักงานปลัดกระทรวงสาธารณสุข</v>
          </cell>
          <cell r="D181" t="str">
            <v>001133100</v>
          </cell>
          <cell r="E181" t="str">
            <v>11331</v>
          </cell>
          <cell r="F181" t="str">
            <v>รพช.นาบอน</v>
          </cell>
          <cell r="G181" t="str">
            <v>โรงพยาบาลชุมชนนาบอน</v>
          </cell>
          <cell r="H181" t="str">
            <v>80100102</v>
          </cell>
          <cell r="I181">
            <v>80</v>
          </cell>
          <cell r="J181" t="str">
            <v>จังหวัดนครศรีธรรมราช</v>
          </cell>
          <cell r="K181">
            <v>8010</v>
          </cell>
          <cell r="L181" t="str">
            <v>นาบอน</v>
          </cell>
          <cell r="M181">
            <v>801001</v>
          </cell>
          <cell r="N181" t="str">
            <v>นาบอน</v>
          </cell>
          <cell r="O181" t="str">
            <v>ใต้</v>
          </cell>
          <cell r="P181" t="str">
            <v>07</v>
          </cell>
          <cell r="Q181" t="str">
            <v>โรงพยาบาลชุมชน</v>
          </cell>
          <cell r="R181">
            <v>5</v>
          </cell>
          <cell r="S181">
            <v>30</v>
          </cell>
          <cell r="T181" t="str">
            <v>30</v>
          </cell>
          <cell r="U181" t="str">
            <v>21</v>
          </cell>
          <cell r="V181" t="str">
            <v>2.1 ทุติยภูมิระดับต้น</v>
          </cell>
        </row>
        <row r="182">
          <cell r="A182" t="str">
            <v>06</v>
          </cell>
          <cell r="B182" t="str">
            <v>21002</v>
          </cell>
          <cell r="C182" t="str">
            <v>กระทรวงสาธารณสุข สำนักงานปลัดกระทรวงสาธารณสุข</v>
          </cell>
          <cell r="D182" t="str">
            <v>001133200</v>
          </cell>
          <cell r="E182" t="str">
            <v>11332</v>
          </cell>
          <cell r="F182" t="str">
            <v>รพช.ทุ่งใหญ่</v>
          </cell>
          <cell r="G182" t="str">
            <v>โรงพยาบาลชุมชนทุ่งใหญ่</v>
          </cell>
          <cell r="H182" t="str">
            <v>80110102</v>
          </cell>
          <cell r="I182">
            <v>80</v>
          </cell>
          <cell r="J182" t="str">
            <v>จังหวัดนครศรีธรรมราช</v>
          </cell>
          <cell r="K182">
            <v>8011</v>
          </cell>
          <cell r="L182" t="str">
            <v>ทุ่งใหญ่</v>
          </cell>
          <cell r="M182">
            <v>801101</v>
          </cell>
          <cell r="N182" t="str">
            <v>ท่ายาง</v>
          </cell>
          <cell r="O182" t="str">
            <v>ใต้</v>
          </cell>
          <cell r="P182" t="str">
            <v>07</v>
          </cell>
          <cell r="Q182" t="str">
            <v>โรงพยาบาลชุมชน</v>
          </cell>
          <cell r="R182">
            <v>4</v>
          </cell>
          <cell r="S182">
            <v>60</v>
          </cell>
          <cell r="T182" t="str">
            <v>60</v>
          </cell>
          <cell r="U182" t="str">
            <v>21</v>
          </cell>
          <cell r="V182" t="str">
            <v>2.1 ทุติยภูมิระดับต้น</v>
          </cell>
        </row>
        <row r="183">
          <cell r="A183" t="str">
            <v>06</v>
          </cell>
          <cell r="B183" t="str">
            <v>21002</v>
          </cell>
          <cell r="C183" t="str">
            <v>กระทรวงสาธารณสุข สำนักงานปลัดกระทรวงสาธารณสุข</v>
          </cell>
          <cell r="D183" t="str">
            <v>001133300</v>
          </cell>
          <cell r="E183" t="str">
            <v>11333</v>
          </cell>
          <cell r="F183" t="str">
            <v>รพช.ปากพนัง</v>
          </cell>
          <cell r="G183" t="str">
            <v>โรงพยาบาลชุมชนปากพนัง</v>
          </cell>
          <cell r="H183" t="str">
            <v>80121400</v>
          </cell>
          <cell r="I183">
            <v>80</v>
          </cell>
          <cell r="J183" t="str">
            <v>จังหวัดนครศรีธรรมราช</v>
          </cell>
          <cell r="K183">
            <v>8012</v>
          </cell>
          <cell r="L183" t="str">
            <v>ปากพนัง</v>
          </cell>
          <cell r="M183">
            <v>801214</v>
          </cell>
          <cell r="N183" t="str">
            <v>ปากพนังฝั่งตะวันออก</v>
          </cell>
          <cell r="O183" t="str">
            <v>ใต้</v>
          </cell>
          <cell r="P183" t="str">
            <v>07</v>
          </cell>
          <cell r="Q183" t="str">
            <v>โรงพยาบาลชุมชน</v>
          </cell>
          <cell r="R183">
            <v>5</v>
          </cell>
          <cell r="S183">
            <v>59</v>
          </cell>
          <cell r="T183" t="str">
            <v>30</v>
          </cell>
          <cell r="U183" t="str">
            <v>22</v>
          </cell>
          <cell r="V183" t="str">
            <v>2.2 ทุติยภูมิระดับกลาง</v>
          </cell>
        </row>
        <row r="184">
          <cell r="A184" t="str">
            <v>06</v>
          </cell>
          <cell r="B184" t="str">
            <v>21002</v>
          </cell>
          <cell r="C184" t="str">
            <v>กระทรวงสาธารณสุข สำนักงานปลัดกระทรวงสาธารณสุข</v>
          </cell>
          <cell r="D184" t="str">
            <v>001133400</v>
          </cell>
          <cell r="E184" t="str">
            <v>11334</v>
          </cell>
          <cell r="F184" t="str">
            <v>รพช.ร่อนพิบูลย์</v>
          </cell>
          <cell r="G184" t="str">
            <v>โรงพยาบาลชุมชนร่อนพิบูลย์</v>
          </cell>
          <cell r="H184" t="str">
            <v>80130113</v>
          </cell>
          <cell r="I184">
            <v>80</v>
          </cell>
          <cell r="J184" t="str">
            <v>จังหวัดนครศรีธรรมราช</v>
          </cell>
          <cell r="K184">
            <v>8013</v>
          </cell>
          <cell r="L184" t="str">
            <v>ร่อนพิบูลย์</v>
          </cell>
          <cell r="M184">
            <v>801301</v>
          </cell>
          <cell r="N184" t="str">
            <v>ร่อนพิบูลย์</v>
          </cell>
          <cell r="O184" t="str">
            <v>ใต้</v>
          </cell>
          <cell r="P184" t="str">
            <v>07</v>
          </cell>
          <cell r="Q184" t="str">
            <v>โรงพยาบาลชุมชน</v>
          </cell>
          <cell r="R184">
            <v>5</v>
          </cell>
          <cell r="S184">
            <v>30</v>
          </cell>
          <cell r="T184" t="str">
            <v>30</v>
          </cell>
          <cell r="U184" t="str">
            <v>22</v>
          </cell>
          <cell r="V184" t="str">
            <v>2.2 ทุติยภูมิระดับกลาง</v>
          </cell>
        </row>
        <row r="185">
          <cell r="A185" t="str">
            <v>06</v>
          </cell>
          <cell r="B185" t="str">
            <v>21002</v>
          </cell>
          <cell r="C185" t="str">
            <v>กระทรวงสาธารณสุข สำนักงานปลัดกระทรวงสาธารณสุข</v>
          </cell>
          <cell r="D185" t="str">
            <v>001133500</v>
          </cell>
          <cell r="E185" t="str">
            <v>11335</v>
          </cell>
          <cell r="F185" t="str">
            <v>รพช.สิชล</v>
          </cell>
          <cell r="G185" t="str">
            <v>โรงพยาบาลชุมชนสิชล</v>
          </cell>
          <cell r="H185" t="str">
            <v>80140105</v>
          </cell>
          <cell r="I185">
            <v>80</v>
          </cell>
          <cell r="J185" t="str">
            <v>จังหวัดนครศรีธรรมราช</v>
          </cell>
          <cell r="K185">
            <v>8014</v>
          </cell>
          <cell r="L185" t="str">
            <v>สิชล</v>
          </cell>
          <cell r="M185">
            <v>801401</v>
          </cell>
          <cell r="N185" t="str">
            <v>สิชล</v>
          </cell>
          <cell r="O185" t="str">
            <v>ใต้</v>
          </cell>
          <cell r="P185" t="str">
            <v>07</v>
          </cell>
          <cell r="Q185" t="str">
            <v>โรงพยาบาลชุมชน</v>
          </cell>
          <cell r="R185">
            <v>4</v>
          </cell>
          <cell r="S185">
            <v>146</v>
          </cell>
          <cell r="T185" t="str">
            <v>120</v>
          </cell>
          <cell r="U185" t="str">
            <v>22</v>
          </cell>
          <cell r="V185" t="str">
            <v>2.2 ทุติยภูมิระดับกลาง</v>
          </cell>
        </row>
        <row r="186">
          <cell r="A186" t="str">
            <v>06</v>
          </cell>
          <cell r="B186" t="str">
            <v>21002</v>
          </cell>
          <cell r="C186" t="str">
            <v>กระทรวงสาธารณสุข สำนักงานปลัดกระทรวงสาธารณสุข</v>
          </cell>
          <cell r="D186" t="str">
            <v>001133600</v>
          </cell>
          <cell r="E186" t="str">
            <v>11336</v>
          </cell>
          <cell r="F186" t="str">
            <v>รพช.ขนอม</v>
          </cell>
          <cell r="G186" t="str">
            <v>โรงพยาบาลชุมชนขนอม</v>
          </cell>
          <cell r="H186" t="str">
            <v>80150103</v>
          </cell>
          <cell r="I186">
            <v>80</v>
          </cell>
          <cell r="J186" t="str">
            <v>จังหวัดนครศรีธรรมราช</v>
          </cell>
          <cell r="K186">
            <v>8015</v>
          </cell>
          <cell r="L186" t="str">
            <v>ขนอม</v>
          </cell>
          <cell r="M186">
            <v>801501</v>
          </cell>
          <cell r="N186" t="str">
            <v>ขนอม</v>
          </cell>
          <cell r="O186" t="str">
            <v>ใต้</v>
          </cell>
          <cell r="P186" t="str">
            <v>07</v>
          </cell>
          <cell r="Q186" t="str">
            <v>โรงพยาบาลชุมชน</v>
          </cell>
          <cell r="R186">
            <v>5</v>
          </cell>
          <cell r="S186">
            <v>30</v>
          </cell>
          <cell r="T186" t="str">
            <v>30</v>
          </cell>
          <cell r="U186" t="str">
            <v>21</v>
          </cell>
          <cell r="V186" t="str">
            <v>2.1 ทุติยภูมิระดับต้น</v>
          </cell>
        </row>
        <row r="187">
          <cell r="A187" t="str">
            <v>06</v>
          </cell>
          <cell r="B187" t="str">
            <v>21002</v>
          </cell>
          <cell r="C187" t="str">
            <v>กระทรวงสาธารณสุข สำนักงานปลัดกระทรวงสาธารณสุข</v>
          </cell>
          <cell r="D187" t="str">
            <v>001133700</v>
          </cell>
          <cell r="E187" t="str">
            <v>11337</v>
          </cell>
          <cell r="F187" t="str">
            <v>รพช.หัวไทร</v>
          </cell>
          <cell r="G187" t="str">
            <v>โรงพยาบาลชุมชนหัวไทร</v>
          </cell>
          <cell r="H187" t="str">
            <v>80160104</v>
          </cell>
          <cell r="I187">
            <v>80</v>
          </cell>
          <cell r="J187" t="str">
            <v>จังหวัดนครศรีธรรมราช</v>
          </cell>
          <cell r="K187">
            <v>8016</v>
          </cell>
          <cell r="L187" t="str">
            <v>หัวไทร</v>
          </cell>
          <cell r="M187">
            <v>801601</v>
          </cell>
          <cell r="N187" t="str">
            <v>หัวไทร</v>
          </cell>
          <cell r="O187" t="str">
            <v>ใต้</v>
          </cell>
          <cell r="P187" t="str">
            <v>07</v>
          </cell>
          <cell r="Q187" t="str">
            <v>โรงพยาบาลชุมชน</v>
          </cell>
          <cell r="R187">
            <v>4</v>
          </cell>
          <cell r="S187">
            <v>59</v>
          </cell>
          <cell r="T187" t="str">
            <v>30</v>
          </cell>
          <cell r="U187" t="str">
            <v>21</v>
          </cell>
          <cell r="V187" t="str">
            <v>2.1 ทุติยภูมิระดับต้น</v>
          </cell>
        </row>
        <row r="188">
          <cell r="A188" t="str">
            <v>06</v>
          </cell>
          <cell r="B188" t="str">
            <v>21002</v>
          </cell>
          <cell r="C188" t="str">
            <v>กระทรวงสาธารณสุข สำนักงานปลัดกระทรวงสาธารณสุข</v>
          </cell>
          <cell r="D188" t="str">
            <v>001133800</v>
          </cell>
          <cell r="E188" t="str">
            <v>11338</v>
          </cell>
          <cell r="F188" t="str">
            <v>รพช.บางขัน</v>
          </cell>
          <cell r="G188" t="str">
            <v>โรงพยาบาลชุมชนบางขัน</v>
          </cell>
          <cell r="H188" t="str">
            <v>80170201</v>
          </cell>
          <cell r="I188">
            <v>80</v>
          </cell>
          <cell r="J188" t="str">
            <v>จังหวัดนครศรีธรรมราช</v>
          </cell>
          <cell r="K188">
            <v>8017</v>
          </cell>
          <cell r="L188" t="str">
            <v>บางขัน</v>
          </cell>
          <cell r="M188">
            <v>801702</v>
          </cell>
          <cell r="N188" t="str">
            <v>บ้านลำนาว</v>
          </cell>
          <cell r="O188" t="str">
            <v>ใต้</v>
          </cell>
          <cell r="P188" t="str">
            <v>07</v>
          </cell>
          <cell r="Q188" t="str">
            <v>โรงพยาบาลชุมชน</v>
          </cell>
          <cell r="R188">
            <v>5</v>
          </cell>
          <cell r="S188">
            <v>30</v>
          </cell>
          <cell r="T188" t="str">
            <v>30</v>
          </cell>
          <cell r="U188" t="str">
            <v>21</v>
          </cell>
          <cell r="V188" t="str">
            <v>2.1 ทุติยภูมิระดับต้น</v>
          </cell>
        </row>
        <row r="189">
          <cell r="A189" t="str">
            <v>06</v>
          </cell>
          <cell r="B189" t="str">
            <v>21002</v>
          </cell>
          <cell r="C189" t="str">
            <v>กระทรวงสาธารณสุข สำนักงานปลัดกระทรวงสาธารณสุข</v>
          </cell>
          <cell r="D189" t="str">
            <v>001133900</v>
          </cell>
          <cell r="E189" t="str">
            <v>11339</v>
          </cell>
          <cell r="F189" t="str">
            <v>รพช.ถ้ำพรรณรา</v>
          </cell>
          <cell r="G189" t="str">
            <v>โรงพยาบาลชุมชนถ้ำพรรณรา</v>
          </cell>
          <cell r="H189" t="str">
            <v>80180102</v>
          </cell>
          <cell r="I189">
            <v>80</v>
          </cell>
          <cell r="J189" t="str">
            <v>จังหวัดนครศรีธรรมราช</v>
          </cell>
          <cell r="K189">
            <v>8018</v>
          </cell>
          <cell r="L189" t="str">
            <v>ถ้ำพรรณรา</v>
          </cell>
          <cell r="M189">
            <v>801801</v>
          </cell>
          <cell r="N189" t="str">
            <v>ถ้ำพรรณรา</v>
          </cell>
          <cell r="O189" t="str">
            <v>ใต้</v>
          </cell>
          <cell r="P189" t="str">
            <v>07</v>
          </cell>
          <cell r="Q189" t="str">
            <v>โรงพยาบาลชุมชน</v>
          </cell>
          <cell r="R189">
            <v>5</v>
          </cell>
          <cell r="S189">
            <v>17</v>
          </cell>
          <cell r="T189" t="str">
            <v>10</v>
          </cell>
          <cell r="U189" t="str">
            <v>21</v>
          </cell>
          <cell r="V189" t="str">
            <v>2.1 ทุติยภูมิระดับต้น</v>
          </cell>
        </row>
        <row r="190">
          <cell r="A190" t="str">
            <v>06</v>
          </cell>
          <cell r="B190" t="str">
            <v>21002</v>
          </cell>
          <cell r="C190" t="str">
            <v>กระทรวงสาธารณสุข สำนักงานปลัดกระทรวงสาธารณสุข</v>
          </cell>
          <cell r="D190" t="str">
            <v>001166000</v>
          </cell>
          <cell r="E190" t="str">
            <v>11660</v>
          </cell>
          <cell r="F190" t="str">
            <v>รพช.จุฬาภรณ์</v>
          </cell>
          <cell r="G190" t="str">
            <v>โรงพยาบาลชุมชนจุฬาภรณ์</v>
          </cell>
          <cell r="H190" t="str">
            <v>80190604</v>
          </cell>
          <cell r="I190">
            <v>80</v>
          </cell>
          <cell r="J190" t="str">
            <v>จังหวัดนครศรีธรรมราช</v>
          </cell>
          <cell r="K190">
            <v>8019</v>
          </cell>
          <cell r="L190" t="str">
            <v>จุฬาภรณ์</v>
          </cell>
          <cell r="M190">
            <v>801906</v>
          </cell>
          <cell r="N190" t="str">
            <v>สามตำบล</v>
          </cell>
          <cell r="O190" t="str">
            <v>ใต้</v>
          </cell>
          <cell r="P190" t="str">
            <v>07</v>
          </cell>
          <cell r="Q190" t="str">
            <v>โรงพยาบาลชุมชน</v>
          </cell>
          <cell r="R190">
            <v>5</v>
          </cell>
          <cell r="S190">
            <v>30</v>
          </cell>
          <cell r="T190" t="str">
            <v>30</v>
          </cell>
          <cell r="U190" t="str">
            <v>21</v>
          </cell>
          <cell r="V190" t="str">
            <v>2.1 ทุติยภูมิระดับต้น</v>
          </cell>
        </row>
        <row r="191">
          <cell r="A191" t="str">
            <v>06</v>
          </cell>
          <cell r="B191" t="str">
            <v>21002</v>
          </cell>
          <cell r="C191" t="str">
            <v>กระทรวงสาธารณสุข สำนักงานปลัดกระทรวงสาธารณสุข</v>
          </cell>
          <cell r="D191" t="str">
            <v>001068100</v>
          </cell>
          <cell r="E191" t="str">
            <v>10681</v>
          </cell>
          <cell r="F191" t="str">
            <v>รพศ.สุราษฎร์ธานี</v>
          </cell>
          <cell r="G191" t="str">
            <v>โรงพยาบาลศูนย์สุราษฎร์ธานี</v>
          </cell>
          <cell r="H191" t="str">
            <v>84010202</v>
          </cell>
          <cell r="I191">
            <v>84</v>
          </cell>
          <cell r="J191" t="str">
            <v>จังหวัดสุราษฎร์ธานี</v>
          </cell>
          <cell r="K191">
            <v>8401</v>
          </cell>
          <cell r="L191" t="str">
            <v>เมืองสุราษฎร์ธานี</v>
          </cell>
          <cell r="M191">
            <v>840102</v>
          </cell>
          <cell r="N191" t="str">
            <v>มะขามเตี้ย</v>
          </cell>
          <cell r="O191" t="str">
            <v>ใต้</v>
          </cell>
          <cell r="P191" t="str">
            <v>05</v>
          </cell>
          <cell r="Q191" t="str">
            <v>โรงพยาบาลศูนย์</v>
          </cell>
          <cell r="R191">
            <v>1</v>
          </cell>
          <cell r="S191">
            <v>760</v>
          </cell>
          <cell r="T191" t="str">
            <v>660</v>
          </cell>
          <cell r="U191" t="str">
            <v>31</v>
          </cell>
          <cell r="V191" t="str">
            <v>3.1 ตติยภูมิ</v>
          </cell>
        </row>
        <row r="192">
          <cell r="A192" t="str">
            <v>06</v>
          </cell>
          <cell r="B192" t="str">
            <v>21002</v>
          </cell>
          <cell r="C192" t="str">
            <v>กระทรวงสาธารณสุข สำนักงานปลัดกระทรวงสาธารณสุข</v>
          </cell>
          <cell r="D192" t="str">
            <v>001074200</v>
          </cell>
          <cell r="E192" t="str">
            <v>10742</v>
          </cell>
          <cell r="F192" t="str">
            <v>รพท.เกาะสมุย</v>
          </cell>
          <cell r="G192" t="str">
            <v>โรงพยาบาลทั่วไปเกาะสมุย</v>
          </cell>
          <cell r="H192" t="str">
            <v>84040101</v>
          </cell>
          <cell r="I192">
            <v>84</v>
          </cell>
          <cell r="J192" t="str">
            <v>จังหวัดสุราษฎร์ธานี</v>
          </cell>
          <cell r="K192">
            <v>8404</v>
          </cell>
          <cell r="L192" t="str">
            <v>เกาะสมุย</v>
          </cell>
          <cell r="M192">
            <v>840401</v>
          </cell>
          <cell r="N192" t="str">
            <v>อ่างทอง</v>
          </cell>
          <cell r="O192" t="str">
            <v>ใต้</v>
          </cell>
          <cell r="P192" t="str">
            <v>06</v>
          </cell>
          <cell r="Q192" t="str">
            <v>โรงพยาบาลทั่วไป</v>
          </cell>
          <cell r="R192">
            <v>3</v>
          </cell>
          <cell r="S192">
            <v>90</v>
          </cell>
          <cell r="T192" t="str">
            <v>120</v>
          </cell>
          <cell r="U192" t="str">
            <v>23</v>
          </cell>
          <cell r="V192" t="str">
            <v>2.3 ทุติยภูมิระดับสูง</v>
          </cell>
        </row>
        <row r="193">
          <cell r="A193" t="str">
            <v>06</v>
          </cell>
          <cell r="B193" t="str">
            <v>21002</v>
          </cell>
          <cell r="C193" t="str">
            <v>กระทรวงสาธารณสุข สำนักงานปลัดกระทรวงสาธารณสุข</v>
          </cell>
          <cell r="D193" t="str">
            <v>001135700</v>
          </cell>
          <cell r="E193" t="str">
            <v>11357</v>
          </cell>
          <cell r="F193" t="str">
            <v>รพช.กาญจนดิษฐ์</v>
          </cell>
          <cell r="G193" t="str">
            <v>โรงพยาบาลชุมชนกาญจนดิษฐ์</v>
          </cell>
          <cell r="H193" t="str">
            <v>84020709</v>
          </cell>
          <cell r="I193">
            <v>84</v>
          </cell>
          <cell r="J193" t="str">
            <v>จังหวัดสุราษฎร์ธานี</v>
          </cell>
          <cell r="K193">
            <v>8402</v>
          </cell>
          <cell r="L193" t="str">
            <v>กาญจนดิษฐ์</v>
          </cell>
          <cell r="M193">
            <v>840207</v>
          </cell>
          <cell r="N193" t="str">
            <v>พลายวาส</v>
          </cell>
          <cell r="O193" t="str">
            <v>ใต้</v>
          </cell>
          <cell r="P193" t="str">
            <v>07</v>
          </cell>
          <cell r="Q193" t="str">
            <v>โรงพยาบาลชุมชน</v>
          </cell>
          <cell r="R193">
            <v>4</v>
          </cell>
          <cell r="S193">
            <v>60</v>
          </cell>
          <cell r="T193" t="str">
            <v>60</v>
          </cell>
          <cell r="U193" t="str">
            <v>22</v>
          </cell>
          <cell r="V193" t="str">
            <v>2.2 ทุติยภูมิระดับกลาง</v>
          </cell>
        </row>
        <row r="194">
          <cell r="A194" t="str">
            <v>06</v>
          </cell>
          <cell r="B194" t="str">
            <v>21002</v>
          </cell>
          <cell r="C194" t="str">
            <v>กระทรวงสาธารณสุข สำนักงานปลัดกระทรวงสาธารณสุข</v>
          </cell>
          <cell r="D194" t="str">
            <v>001135800</v>
          </cell>
          <cell r="E194" t="str">
            <v>11358</v>
          </cell>
          <cell r="F194" t="str">
            <v>รพช.ดอนสัก</v>
          </cell>
          <cell r="G194" t="str">
            <v>โรงพยาบาลชุมชนดอนสัก</v>
          </cell>
          <cell r="H194" t="str">
            <v>84030105</v>
          </cell>
          <cell r="I194">
            <v>84</v>
          </cell>
          <cell r="J194" t="str">
            <v>จังหวัดสุราษฎร์ธานี</v>
          </cell>
          <cell r="K194">
            <v>8403</v>
          </cell>
          <cell r="L194" t="str">
            <v>ดอนสัก</v>
          </cell>
          <cell r="M194">
            <v>840301</v>
          </cell>
          <cell r="N194" t="str">
            <v>ดอนสัก</v>
          </cell>
          <cell r="O194" t="str">
            <v>ใต้</v>
          </cell>
          <cell r="P194" t="str">
            <v>07</v>
          </cell>
          <cell r="Q194" t="str">
            <v>โรงพยาบาลชุมชน</v>
          </cell>
          <cell r="R194">
            <v>4</v>
          </cell>
          <cell r="S194">
            <v>39</v>
          </cell>
          <cell r="T194" t="str">
            <v>30</v>
          </cell>
          <cell r="U194" t="str">
            <v>21</v>
          </cell>
          <cell r="V194" t="str">
            <v>2.1 ทุติยภูมิระดับต้น</v>
          </cell>
        </row>
        <row r="195">
          <cell r="A195" t="str">
            <v>06</v>
          </cell>
          <cell r="B195" t="str">
            <v>21002</v>
          </cell>
          <cell r="C195" t="str">
            <v>กระทรวงสาธารณสุข สำนักงานปลัดกระทรวงสาธารณสุข</v>
          </cell>
          <cell r="D195" t="str">
            <v>001135900</v>
          </cell>
          <cell r="E195" t="str">
            <v>11359</v>
          </cell>
          <cell r="F195" t="str">
            <v>รพช.เกาะพงัน</v>
          </cell>
          <cell r="G195" t="str">
            <v>โรงพยาบาลชุมชนเกาะพงัน</v>
          </cell>
          <cell r="H195" t="str">
            <v>84050104</v>
          </cell>
          <cell r="I195">
            <v>84</v>
          </cell>
          <cell r="J195" t="str">
            <v>จังหวัดสุราษฎร์ธานี</v>
          </cell>
          <cell r="K195">
            <v>8405</v>
          </cell>
          <cell r="L195" t="str">
            <v>เกาะพะงัน</v>
          </cell>
          <cell r="M195">
            <v>840501</v>
          </cell>
          <cell r="N195" t="str">
            <v>เกาะพะงัน</v>
          </cell>
          <cell r="O195" t="str">
            <v>ใต้</v>
          </cell>
          <cell r="P195" t="str">
            <v>07</v>
          </cell>
          <cell r="Q195" t="str">
            <v>โรงพยาบาลชุมชน</v>
          </cell>
          <cell r="R195">
            <v>5</v>
          </cell>
          <cell r="S195">
            <v>30</v>
          </cell>
          <cell r="T195" t="str">
            <v>30</v>
          </cell>
          <cell r="U195" t="str">
            <v>21</v>
          </cell>
          <cell r="V195" t="str">
            <v>2.1 ทุติยภูมิระดับต้น</v>
          </cell>
        </row>
        <row r="196">
          <cell r="A196" t="str">
            <v>06</v>
          </cell>
          <cell r="B196" t="str">
            <v>21002</v>
          </cell>
          <cell r="C196" t="str">
            <v>กระทรวงสาธารณสุข สำนักงานปลัดกระทรวงสาธารณสุข</v>
          </cell>
          <cell r="D196" t="str">
            <v>001136000</v>
          </cell>
          <cell r="E196" t="str">
            <v>11360</v>
          </cell>
          <cell r="F196" t="str">
            <v>รพช.ไชยา</v>
          </cell>
          <cell r="G196" t="str">
            <v>โรงพยาบาลชุมชนไชยา</v>
          </cell>
          <cell r="H196" t="str">
            <v>84060101</v>
          </cell>
          <cell r="I196">
            <v>84</v>
          </cell>
          <cell r="J196" t="str">
            <v>จังหวัดสุราษฎร์ธานี</v>
          </cell>
          <cell r="K196">
            <v>8406</v>
          </cell>
          <cell r="L196" t="str">
            <v>ไชยา</v>
          </cell>
          <cell r="M196">
            <v>840601</v>
          </cell>
          <cell r="N196" t="str">
            <v>ตลาดไชยา</v>
          </cell>
          <cell r="O196" t="str">
            <v>ใต้</v>
          </cell>
          <cell r="P196" t="str">
            <v>07</v>
          </cell>
          <cell r="Q196" t="str">
            <v>โรงพยาบาลชุมชน</v>
          </cell>
          <cell r="R196">
            <v>4</v>
          </cell>
          <cell r="S196">
            <v>60</v>
          </cell>
          <cell r="T196" t="str">
            <v>30</v>
          </cell>
          <cell r="U196" t="str">
            <v>21</v>
          </cell>
          <cell r="V196" t="str">
            <v>2.1 ทุติยภูมิระดับต้น</v>
          </cell>
        </row>
        <row r="197">
          <cell r="A197" t="str">
            <v>06</v>
          </cell>
          <cell r="B197" t="str">
            <v>21002</v>
          </cell>
          <cell r="C197" t="str">
            <v>กระทรวงสาธารณสุข สำนักงานปลัดกระทรวงสาธารณสุข</v>
          </cell>
          <cell r="D197" t="str">
            <v>001136100</v>
          </cell>
          <cell r="E197" t="str">
            <v>11361</v>
          </cell>
          <cell r="F197" t="str">
            <v>รพช.ท่าชนะ</v>
          </cell>
          <cell r="G197" t="str">
            <v>โรงพยาบาลชุมชนท่าชนะ</v>
          </cell>
          <cell r="H197" t="str">
            <v>84070110</v>
          </cell>
          <cell r="I197">
            <v>84</v>
          </cell>
          <cell r="J197" t="str">
            <v>จังหวัดสุราษฎร์ธานี</v>
          </cell>
          <cell r="K197">
            <v>8407</v>
          </cell>
          <cell r="L197" t="str">
            <v>ท่าชนะ</v>
          </cell>
          <cell r="M197">
            <v>840701</v>
          </cell>
          <cell r="N197" t="str">
            <v>ท่าชนะ</v>
          </cell>
          <cell r="O197" t="str">
            <v>ใต้</v>
          </cell>
          <cell r="P197" t="str">
            <v>07</v>
          </cell>
          <cell r="Q197" t="str">
            <v>โรงพยาบาลชุมชน</v>
          </cell>
          <cell r="R197">
            <v>5</v>
          </cell>
          <cell r="S197">
            <v>30</v>
          </cell>
          <cell r="T197" t="str">
            <v>30</v>
          </cell>
          <cell r="U197" t="str">
            <v>21</v>
          </cell>
          <cell r="V197" t="str">
            <v>2.1 ทุติยภูมิระดับต้น</v>
          </cell>
        </row>
        <row r="198">
          <cell r="A198" t="str">
            <v>06</v>
          </cell>
          <cell r="B198" t="str">
            <v>21002</v>
          </cell>
          <cell r="C198" t="str">
            <v>กระทรวงสาธารณสุข สำนักงานปลัดกระทรวงสาธารณสุข</v>
          </cell>
          <cell r="D198" t="str">
            <v>001136200</v>
          </cell>
          <cell r="E198" t="str">
            <v>11362</v>
          </cell>
          <cell r="F198" t="str">
            <v>รพช.คีรีรัฐนิคม</v>
          </cell>
          <cell r="G198" t="str">
            <v>โรงพยาบาลชุมชนคีรีรัฐนิคม</v>
          </cell>
          <cell r="H198" t="str">
            <v>84080807</v>
          </cell>
          <cell r="I198">
            <v>84</v>
          </cell>
          <cell r="J198" t="str">
            <v>จังหวัดสุราษฎร์ธานี</v>
          </cell>
          <cell r="K198">
            <v>8408</v>
          </cell>
          <cell r="L198" t="str">
            <v>คีรีรัฐนิคม</v>
          </cell>
          <cell r="M198">
            <v>840808</v>
          </cell>
          <cell r="N198" t="str">
            <v>ย่านยาว</v>
          </cell>
          <cell r="O198" t="str">
            <v>ใต้</v>
          </cell>
          <cell r="P198" t="str">
            <v>07</v>
          </cell>
          <cell r="Q198" t="str">
            <v>โรงพยาบาลชุมชน</v>
          </cell>
          <cell r="R198">
            <v>5</v>
          </cell>
          <cell r="S198">
            <v>30</v>
          </cell>
          <cell r="T198" t="str">
            <v>30</v>
          </cell>
          <cell r="U198" t="str">
            <v>21</v>
          </cell>
          <cell r="V198" t="str">
            <v>2.1 ทุติยภูมิระดับต้น</v>
          </cell>
        </row>
        <row r="199">
          <cell r="A199" t="str">
            <v>06</v>
          </cell>
          <cell r="B199" t="str">
            <v>21002</v>
          </cell>
          <cell r="C199" t="str">
            <v>กระทรวงสาธารณสุข สำนักงานปลัดกระทรวงสาธารณสุข</v>
          </cell>
          <cell r="D199" t="str">
            <v>001136300</v>
          </cell>
          <cell r="E199" t="str">
            <v>11363</v>
          </cell>
          <cell r="F199" t="str">
            <v>รพช.บ้านตาขุน</v>
          </cell>
          <cell r="G199" t="str">
            <v>โรงพยาบาลชุมชนบ้านตาขุน</v>
          </cell>
          <cell r="H199" t="str">
            <v>84090103</v>
          </cell>
          <cell r="I199">
            <v>84</v>
          </cell>
          <cell r="J199" t="str">
            <v>จังหวัดสุราษฎร์ธานี</v>
          </cell>
          <cell r="K199">
            <v>8409</v>
          </cell>
          <cell r="L199" t="str">
            <v>บ้านตาขุน</v>
          </cell>
          <cell r="M199">
            <v>840901</v>
          </cell>
          <cell r="N199" t="str">
            <v>เขาวง</v>
          </cell>
          <cell r="O199" t="str">
            <v>ใต้</v>
          </cell>
          <cell r="P199" t="str">
            <v>07</v>
          </cell>
          <cell r="Q199" t="str">
            <v>โรงพยาบาลชุมชน</v>
          </cell>
          <cell r="R199">
            <v>5</v>
          </cell>
          <cell r="S199">
            <v>10</v>
          </cell>
          <cell r="T199" t="str">
            <v>10</v>
          </cell>
          <cell r="U199" t="str">
            <v>21</v>
          </cell>
          <cell r="V199" t="str">
            <v>2.1 ทุติยภูมิระดับต้น</v>
          </cell>
        </row>
        <row r="200">
          <cell r="A200" t="str">
            <v>06</v>
          </cell>
          <cell r="B200" t="str">
            <v>21002</v>
          </cell>
          <cell r="C200" t="str">
            <v>กระทรวงสาธารณสุข สำนักงานปลัดกระทรวงสาธารณสุข</v>
          </cell>
          <cell r="D200" t="str">
            <v>001136400</v>
          </cell>
          <cell r="E200" t="str">
            <v>11364</v>
          </cell>
          <cell r="F200" t="str">
            <v>รพช.พนม</v>
          </cell>
          <cell r="G200" t="str">
            <v>โรงพยาบาลชุมชนพนม</v>
          </cell>
          <cell r="H200" t="str">
            <v>84100503</v>
          </cell>
          <cell r="I200">
            <v>84</v>
          </cell>
          <cell r="J200" t="str">
            <v>จังหวัดสุราษฎร์ธานี</v>
          </cell>
          <cell r="K200">
            <v>8410</v>
          </cell>
          <cell r="L200" t="str">
            <v>พนม</v>
          </cell>
          <cell r="M200">
            <v>841005</v>
          </cell>
          <cell r="N200" t="str">
            <v>พังกาญจน์</v>
          </cell>
          <cell r="O200" t="str">
            <v>ใต้</v>
          </cell>
          <cell r="P200" t="str">
            <v>07</v>
          </cell>
          <cell r="Q200" t="str">
            <v>โรงพยาบาลชุมชน</v>
          </cell>
          <cell r="R200">
            <v>5</v>
          </cell>
          <cell r="S200">
            <v>30</v>
          </cell>
          <cell r="T200" t="str">
            <v>30</v>
          </cell>
          <cell r="U200" t="str">
            <v>21</v>
          </cell>
          <cell r="V200" t="str">
            <v>2.1 ทุติยภูมิระดับต้น</v>
          </cell>
        </row>
        <row r="201">
          <cell r="A201" t="str">
            <v>06</v>
          </cell>
          <cell r="B201" t="str">
            <v>21002</v>
          </cell>
          <cell r="C201" t="str">
            <v>กระทรวงสาธารณสุข สำนักงานปลัดกระทรวงสาธารณสุข</v>
          </cell>
          <cell r="D201" t="str">
            <v>001136500</v>
          </cell>
          <cell r="E201" t="str">
            <v>11365</v>
          </cell>
          <cell r="F201" t="str">
            <v>รพช.ท่าฉาง</v>
          </cell>
          <cell r="G201" t="str">
            <v>โรงพยาบาลชุมชนท่าฉาง</v>
          </cell>
          <cell r="H201" t="str">
            <v>84110101</v>
          </cell>
          <cell r="I201">
            <v>84</v>
          </cell>
          <cell r="J201" t="str">
            <v>จังหวัดสุราษฎร์ธานี</v>
          </cell>
          <cell r="K201">
            <v>8411</v>
          </cell>
          <cell r="L201" t="str">
            <v>ท่าฉาง</v>
          </cell>
          <cell r="M201">
            <v>841101</v>
          </cell>
          <cell r="N201" t="str">
            <v>ท่าฉาง</v>
          </cell>
          <cell r="O201" t="str">
            <v>ใต้</v>
          </cell>
          <cell r="P201" t="str">
            <v>07</v>
          </cell>
          <cell r="Q201" t="str">
            <v>โรงพยาบาลชุมชน</v>
          </cell>
          <cell r="R201">
            <v>5</v>
          </cell>
          <cell r="S201">
            <v>30</v>
          </cell>
          <cell r="T201" t="str">
            <v>30</v>
          </cell>
          <cell r="U201" t="str">
            <v>21</v>
          </cell>
          <cell r="V201" t="str">
            <v>2.1 ทุติยภูมิระดับต้น</v>
          </cell>
        </row>
        <row r="202">
          <cell r="A202" t="str">
            <v>06</v>
          </cell>
          <cell r="B202" t="str">
            <v>21002</v>
          </cell>
          <cell r="C202" t="str">
            <v>กระทรวงสาธารณสุข สำนักงานปลัดกระทรวงสาธารณสุข</v>
          </cell>
          <cell r="D202" t="str">
            <v>001136600</v>
          </cell>
          <cell r="E202" t="str">
            <v>11366</v>
          </cell>
          <cell r="F202" t="str">
            <v>รพช.บ้านนาสาร</v>
          </cell>
          <cell r="G202" t="str">
            <v>โรงพยาบาลชุมชนบ้านนาสาร</v>
          </cell>
          <cell r="H202" t="str">
            <v>84120100</v>
          </cell>
          <cell r="I202">
            <v>84</v>
          </cell>
          <cell r="J202" t="str">
            <v>จังหวัดสุราษฎร์ธานี</v>
          </cell>
          <cell r="K202">
            <v>8412</v>
          </cell>
          <cell r="L202" t="str">
            <v>บ้านนาสาร</v>
          </cell>
          <cell r="M202">
            <v>841201</v>
          </cell>
          <cell r="N202" t="str">
            <v>นาสาร</v>
          </cell>
          <cell r="O202" t="str">
            <v>ใต้</v>
          </cell>
          <cell r="P202" t="str">
            <v>07</v>
          </cell>
          <cell r="Q202" t="str">
            <v>โรงพยาบาลชุมชน</v>
          </cell>
          <cell r="R202">
            <v>4</v>
          </cell>
          <cell r="S202">
            <v>60</v>
          </cell>
          <cell r="T202" t="str">
            <v>60</v>
          </cell>
          <cell r="U202" t="str">
            <v>22</v>
          </cell>
          <cell r="V202" t="str">
            <v>2.2 ทุติยภูมิระดับกลาง</v>
          </cell>
        </row>
        <row r="203">
          <cell r="A203" t="str">
            <v>06</v>
          </cell>
          <cell r="B203" t="str">
            <v>21002</v>
          </cell>
          <cell r="C203" t="str">
            <v>กระทรวงสาธารณสุข สำนักงานปลัดกระทรวงสาธารณสุข</v>
          </cell>
          <cell r="D203" t="str">
            <v>001136700</v>
          </cell>
          <cell r="E203" t="str">
            <v>11367</v>
          </cell>
          <cell r="F203" t="str">
            <v>รพช.บ้านนาเดิม</v>
          </cell>
          <cell r="G203" t="str">
            <v>โรงพยาบาลชุมชนบ้านนาเดิม</v>
          </cell>
          <cell r="H203" t="str">
            <v>84130102</v>
          </cell>
          <cell r="I203">
            <v>84</v>
          </cell>
          <cell r="J203" t="str">
            <v>จังหวัดสุราษฎร์ธานี</v>
          </cell>
          <cell r="K203">
            <v>8413</v>
          </cell>
          <cell r="L203" t="str">
            <v>บ้านนาเดิม</v>
          </cell>
          <cell r="M203">
            <v>841301</v>
          </cell>
          <cell r="N203" t="str">
            <v>บ้านนา</v>
          </cell>
          <cell r="O203" t="str">
            <v>ใต้</v>
          </cell>
          <cell r="P203" t="str">
            <v>07</v>
          </cell>
          <cell r="Q203" t="str">
            <v>โรงพยาบาลชุมชน</v>
          </cell>
          <cell r="R203">
            <v>5</v>
          </cell>
          <cell r="S203">
            <v>30</v>
          </cell>
          <cell r="T203" t="str">
            <v>30</v>
          </cell>
          <cell r="U203" t="str">
            <v>21</v>
          </cell>
          <cell r="V203" t="str">
            <v>2.1 ทุติยภูมิระดับต้น</v>
          </cell>
        </row>
        <row r="204">
          <cell r="A204" t="str">
            <v>06</v>
          </cell>
          <cell r="B204" t="str">
            <v>21002</v>
          </cell>
          <cell r="C204" t="str">
            <v>กระทรวงสาธารณสุข สำนักงานปลัดกระทรวงสาธารณสุข</v>
          </cell>
          <cell r="D204" t="str">
            <v>001136800</v>
          </cell>
          <cell r="E204" t="str">
            <v>11368</v>
          </cell>
          <cell r="F204" t="str">
            <v>รพช.เคียนซา</v>
          </cell>
          <cell r="G204" t="str">
            <v>โรงพยาบาลชุมชนเคียนซา</v>
          </cell>
          <cell r="H204" t="str">
            <v>84140102</v>
          </cell>
          <cell r="I204">
            <v>84</v>
          </cell>
          <cell r="J204" t="str">
            <v>จังหวัดสุราษฎร์ธานี</v>
          </cell>
          <cell r="K204">
            <v>8414</v>
          </cell>
          <cell r="L204" t="str">
            <v>เคียนซา</v>
          </cell>
          <cell r="M204">
            <v>841401</v>
          </cell>
          <cell r="N204" t="str">
            <v>เคียนซา</v>
          </cell>
          <cell r="O204" t="str">
            <v>ใต้</v>
          </cell>
          <cell r="P204" t="str">
            <v>07</v>
          </cell>
          <cell r="Q204" t="str">
            <v>โรงพยาบาลชุมชน</v>
          </cell>
          <cell r="R204">
            <v>5</v>
          </cell>
          <cell r="S204">
            <v>30</v>
          </cell>
          <cell r="T204" t="str">
            <v>30</v>
          </cell>
          <cell r="U204" t="str">
            <v>21</v>
          </cell>
          <cell r="V204" t="str">
            <v>2.1 ทุติยภูมิระดับต้น</v>
          </cell>
        </row>
        <row r="205">
          <cell r="A205" t="str">
            <v>06</v>
          </cell>
          <cell r="B205" t="str">
            <v>21002</v>
          </cell>
          <cell r="C205" t="str">
            <v>กระทรวงสาธารณสุข สำนักงานปลัดกระทรวงสาธารณสุข</v>
          </cell>
          <cell r="D205" t="str">
            <v>001136900</v>
          </cell>
          <cell r="E205" t="str">
            <v>11369</v>
          </cell>
          <cell r="F205" t="str">
            <v>รพช.พระแสง</v>
          </cell>
          <cell r="G205" t="str">
            <v>โรงพยาบาลชุมชนพระแสง</v>
          </cell>
          <cell r="H205" t="str">
            <v>84160101</v>
          </cell>
          <cell r="I205">
            <v>84</v>
          </cell>
          <cell r="J205" t="str">
            <v>จังหวัดสุราษฎร์ธานี</v>
          </cell>
          <cell r="K205">
            <v>8416</v>
          </cell>
          <cell r="L205" t="str">
            <v>พระแสง</v>
          </cell>
          <cell r="M205">
            <v>841601</v>
          </cell>
          <cell r="N205" t="str">
            <v>อิปัน</v>
          </cell>
          <cell r="O205" t="str">
            <v>ใต้</v>
          </cell>
          <cell r="P205" t="str">
            <v>07</v>
          </cell>
          <cell r="Q205" t="str">
            <v>โรงพยาบาลชุมชน</v>
          </cell>
          <cell r="R205">
            <v>5</v>
          </cell>
          <cell r="S205">
            <v>30</v>
          </cell>
          <cell r="T205" t="str">
            <v>30</v>
          </cell>
          <cell r="U205" t="str">
            <v>21</v>
          </cell>
          <cell r="V205" t="str">
            <v>2.1 ทุติยภูมิระดับต้น</v>
          </cell>
        </row>
        <row r="206">
          <cell r="A206" t="str">
            <v>06</v>
          </cell>
          <cell r="B206" t="str">
            <v>21002</v>
          </cell>
          <cell r="C206" t="str">
            <v>กระทรวงสาธารณสุข สำนักงานปลัดกระทรวงสาธารณสุข</v>
          </cell>
          <cell r="D206" t="str">
            <v>001137000</v>
          </cell>
          <cell r="E206" t="str">
            <v>11370</v>
          </cell>
          <cell r="F206" t="str">
            <v>รพช.พุนพิน</v>
          </cell>
          <cell r="G206" t="str">
            <v>โรงพยาบาลชุมชนพุนพิน</v>
          </cell>
          <cell r="H206" t="str">
            <v>84170103</v>
          </cell>
          <cell r="I206">
            <v>84</v>
          </cell>
          <cell r="J206" t="str">
            <v>จังหวัดสุราษฎร์ธานี</v>
          </cell>
          <cell r="K206">
            <v>8417</v>
          </cell>
          <cell r="L206" t="str">
            <v>พุนพิน</v>
          </cell>
          <cell r="M206">
            <v>841701</v>
          </cell>
          <cell r="N206" t="str">
            <v>ท่าข้าม</v>
          </cell>
          <cell r="O206" t="str">
            <v>ใต้</v>
          </cell>
          <cell r="P206" t="str">
            <v>07</v>
          </cell>
          <cell r="Q206" t="str">
            <v>โรงพยาบาลชุมชน</v>
          </cell>
          <cell r="R206">
            <v>4</v>
          </cell>
          <cell r="S206">
            <v>74</v>
          </cell>
          <cell r="T206" t="str">
            <v>60</v>
          </cell>
          <cell r="U206" t="str">
            <v>21</v>
          </cell>
          <cell r="V206" t="str">
            <v>2.1 ทุติยภูมิระดับต้น</v>
          </cell>
        </row>
        <row r="207">
          <cell r="A207" t="str">
            <v>06</v>
          </cell>
          <cell r="B207" t="str">
            <v>21002</v>
          </cell>
          <cell r="C207" t="str">
            <v>กระทรวงสาธารณสุข สำนักงานปลัดกระทรวงสาธารณสุข</v>
          </cell>
          <cell r="D207" t="str">
            <v>001137100</v>
          </cell>
          <cell r="E207" t="str">
            <v>11371</v>
          </cell>
          <cell r="F207" t="str">
            <v>รพช.ชัยบุรี</v>
          </cell>
          <cell r="G207" t="str">
            <v>โรงพยาบาลชุมชนชัยบุรี</v>
          </cell>
          <cell r="H207" t="str">
            <v>84180103</v>
          </cell>
          <cell r="I207">
            <v>84</v>
          </cell>
          <cell r="J207" t="str">
            <v>จังหวัดสุราษฎร์ธานี</v>
          </cell>
          <cell r="K207">
            <v>8418</v>
          </cell>
          <cell r="L207" t="str">
            <v>ชัยบุรี</v>
          </cell>
          <cell r="M207">
            <v>841801</v>
          </cell>
          <cell r="N207" t="str">
            <v>สองแพรก</v>
          </cell>
          <cell r="O207" t="str">
            <v>ใต้</v>
          </cell>
          <cell r="P207" t="str">
            <v>07</v>
          </cell>
          <cell r="Q207" t="str">
            <v>โรงพยาบาลชุมชน</v>
          </cell>
          <cell r="R207">
            <v>5</v>
          </cell>
          <cell r="S207">
            <v>30</v>
          </cell>
          <cell r="T207" t="str">
            <v>31</v>
          </cell>
          <cell r="U207" t="str">
            <v>21</v>
          </cell>
          <cell r="V207" t="str">
            <v>2.1 ทุติยภูมิระดับต้น</v>
          </cell>
        </row>
        <row r="208">
          <cell r="A208" t="str">
            <v>06</v>
          </cell>
          <cell r="B208" t="str">
            <v>21002</v>
          </cell>
          <cell r="C208" t="str">
            <v>กระทรวงสาธารณสุข สำนักงานปลัดกระทรวงสาธารณสุข</v>
          </cell>
          <cell r="D208" t="str">
            <v>001145900</v>
          </cell>
          <cell r="E208" t="str">
            <v>11459</v>
          </cell>
          <cell r="F208" t="str">
            <v>รพร.เวียงสระ</v>
          </cell>
          <cell r="G208" t="str">
            <v>โรงพยาบาลสมเด็จพระยุพราชเวียงสระ</v>
          </cell>
          <cell r="H208" t="str">
            <v>84150110</v>
          </cell>
          <cell r="I208">
            <v>84</v>
          </cell>
          <cell r="J208" t="str">
            <v>จังหวัดสุราษฎร์ธานี</v>
          </cell>
          <cell r="K208">
            <v>8415</v>
          </cell>
          <cell r="L208" t="str">
            <v>เวียงสระ</v>
          </cell>
          <cell r="M208">
            <v>841501</v>
          </cell>
          <cell r="N208" t="str">
            <v>เวียงสระ</v>
          </cell>
          <cell r="O208" t="str">
            <v>ใต้</v>
          </cell>
          <cell r="P208" t="str">
            <v>07</v>
          </cell>
          <cell r="Q208" t="str">
            <v>โรงพยาบาลชุมชน</v>
          </cell>
          <cell r="R208">
            <v>4</v>
          </cell>
          <cell r="S208">
            <v>60</v>
          </cell>
          <cell r="T208" t="str">
            <v>60</v>
          </cell>
          <cell r="U208" t="str">
            <v>22</v>
          </cell>
          <cell r="V208" t="str">
            <v>2.2 ทุติยภูมิระดับกลาง</v>
          </cell>
        </row>
        <row r="209">
          <cell r="A209" t="str">
            <v>06</v>
          </cell>
          <cell r="B209" t="str">
            <v>21002</v>
          </cell>
          <cell r="C209" t="str">
            <v>กระทรวงสาธารณสุข สำนักงานปลัดกระทรวงสาธารณสุข</v>
          </cell>
          <cell r="D209" t="str">
            <v>001165400</v>
          </cell>
          <cell r="E209" t="str">
            <v>11654</v>
          </cell>
          <cell r="F209" t="str">
            <v>รพช.วิภาวดี</v>
          </cell>
          <cell r="G209" t="str">
            <v>โรงพยาบาลชุมชนวิภาวดี</v>
          </cell>
          <cell r="H209" t="str">
            <v>84190204</v>
          </cell>
          <cell r="I209">
            <v>84</v>
          </cell>
          <cell r="J209" t="str">
            <v>จังหวัดสุราษฎร์ธานี</v>
          </cell>
          <cell r="K209">
            <v>8419</v>
          </cell>
          <cell r="L209" t="str">
            <v>วิภาวดี</v>
          </cell>
          <cell r="M209">
            <v>841902</v>
          </cell>
          <cell r="N209" t="str">
            <v>ตะกุกเหนือ</v>
          </cell>
          <cell r="O209" t="str">
            <v>ใต้</v>
          </cell>
          <cell r="P209" t="str">
            <v>07</v>
          </cell>
          <cell r="Q209" t="str">
            <v>โรงพยาบาลชุมชน</v>
          </cell>
          <cell r="R209">
            <v>5</v>
          </cell>
          <cell r="S209">
            <v>30</v>
          </cell>
          <cell r="T209" t="str">
            <v>30</v>
          </cell>
          <cell r="U209" t="str">
            <v>21</v>
          </cell>
          <cell r="V209" t="str">
            <v>2.1 ทุติยภูมิระดับต้น</v>
          </cell>
        </row>
        <row r="210">
          <cell r="A210" t="str">
            <v>06</v>
          </cell>
          <cell r="B210" t="str">
            <v>21002</v>
          </cell>
          <cell r="C210" t="str">
            <v>กระทรวงสาธารณสุข สำนักงานปลัดกระทรวงสาธารณสุข</v>
          </cell>
          <cell r="D210" t="str">
            <v>001413800</v>
          </cell>
          <cell r="E210" t="str">
            <v>14138</v>
          </cell>
          <cell r="F210" t="str">
            <v>รพช.ท่าโรงช้าง</v>
          </cell>
          <cell r="G210" t="str">
            <v>โรงพยาบาลชุมชนท่าโรงช้าง</v>
          </cell>
          <cell r="H210" t="str">
            <v>84170603</v>
          </cell>
          <cell r="I210">
            <v>84</v>
          </cell>
          <cell r="J210" t="str">
            <v>จังหวัดสุราษฎร์ธานี</v>
          </cell>
          <cell r="K210">
            <v>8417</v>
          </cell>
          <cell r="L210" t="str">
            <v>พุนพิน</v>
          </cell>
          <cell r="M210">
            <v>841706</v>
          </cell>
          <cell r="N210" t="str">
            <v>ท่าโรงช้าง</v>
          </cell>
          <cell r="O210" t="str">
            <v>ใต้</v>
          </cell>
          <cell r="P210" t="str">
            <v>07</v>
          </cell>
          <cell r="Q210" t="str">
            <v>โรงพยาบาลชุมชน</v>
          </cell>
          <cell r="R210">
            <v>4</v>
          </cell>
          <cell r="S210">
            <v>70</v>
          </cell>
          <cell r="T210" t="str">
            <v>30</v>
          </cell>
          <cell r="U210" t="str">
            <v>22</v>
          </cell>
          <cell r="V210" t="str">
            <v>2.2 ทุติยภูมิระดับกลาง</v>
          </cell>
        </row>
        <row r="211">
          <cell r="A211" t="str">
            <v>06</v>
          </cell>
          <cell r="B211" t="str">
            <v>21002</v>
          </cell>
          <cell r="C211" t="str">
            <v>กระทรวงสาธารณสุข สำนักงานปลัดกระทรวงสาธารณสุข</v>
          </cell>
          <cell r="D211" t="str">
            <v>001074400</v>
          </cell>
          <cell r="E211" t="str">
            <v>10744</v>
          </cell>
          <cell r="F211" t="str">
            <v>รพท.ชุมพรเขตรอุดมศักดิ์</v>
          </cell>
          <cell r="G211" t="str">
            <v>โรงพยาบาลทั่วไปชุมพรเขตรอุดมศักดิ์</v>
          </cell>
          <cell r="H211" t="str">
            <v>86010100</v>
          </cell>
          <cell r="I211">
            <v>86</v>
          </cell>
          <cell r="J211" t="str">
            <v>จังหวัดชุมพร</v>
          </cell>
          <cell r="K211">
            <v>8601</v>
          </cell>
          <cell r="L211" t="str">
            <v>เมืองชุมพร</v>
          </cell>
          <cell r="M211">
            <v>860101</v>
          </cell>
          <cell r="N211" t="str">
            <v>ท่าตะเภา</v>
          </cell>
          <cell r="O211" t="str">
            <v>ใต้</v>
          </cell>
          <cell r="P211" t="str">
            <v>06</v>
          </cell>
          <cell r="Q211" t="str">
            <v>โรงพยาบาลทั่วไป</v>
          </cell>
          <cell r="R211">
            <v>2</v>
          </cell>
          <cell r="S211">
            <v>509</v>
          </cell>
          <cell r="T211" t="str">
            <v>509</v>
          </cell>
          <cell r="U211" t="str">
            <v>31</v>
          </cell>
          <cell r="V211" t="str">
            <v>3.1 ตติยภูมิ</v>
          </cell>
        </row>
        <row r="212">
          <cell r="A212" t="str">
            <v>06</v>
          </cell>
          <cell r="B212" t="str">
            <v>21002</v>
          </cell>
          <cell r="C212" t="str">
            <v>กระทรวงสาธารณสุข สำนักงานปลัดกระทรวงสาธารณสุข</v>
          </cell>
          <cell r="D212" t="str">
            <v>001137500</v>
          </cell>
          <cell r="E212" t="str">
            <v>11375</v>
          </cell>
          <cell r="F212" t="str">
            <v>รพช.ปากน้ำชุมพร</v>
          </cell>
          <cell r="G212" t="str">
            <v>โรงพยาบาลชุมชนปากน้ำชุมพร</v>
          </cell>
          <cell r="H212" t="str">
            <v>86010203</v>
          </cell>
          <cell r="I212">
            <v>86</v>
          </cell>
          <cell r="J212" t="str">
            <v>จังหวัดชุมพร</v>
          </cell>
          <cell r="K212">
            <v>8601</v>
          </cell>
          <cell r="L212" t="str">
            <v>เมืองชุมพร</v>
          </cell>
          <cell r="M212">
            <v>860102</v>
          </cell>
          <cell r="N212" t="str">
            <v>ปากน้ำ</v>
          </cell>
          <cell r="O212" t="str">
            <v>ใต้</v>
          </cell>
          <cell r="P212" t="str">
            <v>07</v>
          </cell>
          <cell r="Q212" t="str">
            <v>โรงพยาบาลชุมชน</v>
          </cell>
          <cell r="R212">
            <v>5</v>
          </cell>
          <cell r="S212">
            <v>30</v>
          </cell>
          <cell r="T212" t="str">
            <v>10</v>
          </cell>
          <cell r="U212" t="str">
            <v>21</v>
          </cell>
          <cell r="V212" t="str">
            <v>2.1 ทุติยภูมิระดับต้น</v>
          </cell>
        </row>
        <row r="213">
          <cell r="A213" t="str">
            <v>06</v>
          </cell>
          <cell r="B213" t="str">
            <v>21002</v>
          </cell>
          <cell r="C213" t="str">
            <v>กระทรวงสาธารณสุข สำนักงานปลัดกระทรวงสาธารณสุข</v>
          </cell>
          <cell r="D213" t="str">
            <v>001137600</v>
          </cell>
          <cell r="E213" t="str">
            <v>11376</v>
          </cell>
          <cell r="F213" t="str">
            <v>รพช.ท่าแซะ</v>
          </cell>
          <cell r="G213" t="str">
            <v>โรงพยาบาลชุมชนท่าแซะ</v>
          </cell>
          <cell r="H213" t="str">
            <v>86020902</v>
          </cell>
          <cell r="I213">
            <v>86</v>
          </cell>
          <cell r="J213" t="str">
            <v>จังหวัดชุมพร</v>
          </cell>
          <cell r="K213">
            <v>8602</v>
          </cell>
          <cell r="L213" t="str">
            <v>ท่าแซะ</v>
          </cell>
          <cell r="M213">
            <v>860209</v>
          </cell>
          <cell r="N213" t="str">
            <v>ทรัพย์อนันต์</v>
          </cell>
          <cell r="O213" t="str">
            <v>ใต้</v>
          </cell>
          <cell r="P213" t="str">
            <v>07</v>
          </cell>
          <cell r="Q213" t="str">
            <v>โรงพยาบาลชุมชน</v>
          </cell>
          <cell r="R213">
            <v>4</v>
          </cell>
          <cell r="S213">
            <v>30</v>
          </cell>
          <cell r="T213" t="str">
            <v>60</v>
          </cell>
          <cell r="U213" t="str">
            <v>21</v>
          </cell>
          <cell r="V213" t="str">
            <v>2.1 ทุติยภูมิระดับต้น</v>
          </cell>
        </row>
        <row r="214">
          <cell r="A214" t="str">
            <v>06</v>
          </cell>
          <cell r="B214" t="str">
            <v>21002</v>
          </cell>
          <cell r="C214" t="str">
            <v>กระทรวงสาธารณสุข สำนักงานปลัดกระทรวงสาธารณสุข</v>
          </cell>
          <cell r="D214" t="str">
            <v>001137700</v>
          </cell>
          <cell r="E214" t="str">
            <v>11377</v>
          </cell>
          <cell r="F214" t="str">
            <v>รพช.ปะทิว</v>
          </cell>
          <cell r="G214" t="str">
            <v>โรงพยาบาลชุมชนปะทิว</v>
          </cell>
          <cell r="H214" t="str">
            <v>86030107</v>
          </cell>
          <cell r="I214">
            <v>86</v>
          </cell>
          <cell r="J214" t="str">
            <v>จังหวัดชุมพร</v>
          </cell>
          <cell r="K214">
            <v>8603</v>
          </cell>
          <cell r="L214" t="str">
            <v>ปะทิว</v>
          </cell>
          <cell r="M214">
            <v>860301</v>
          </cell>
          <cell r="N214" t="str">
            <v>บางสน</v>
          </cell>
          <cell r="O214" t="str">
            <v>ใต้</v>
          </cell>
          <cell r="P214" t="str">
            <v>07</v>
          </cell>
          <cell r="Q214" t="str">
            <v>โรงพยาบาลชุมชน</v>
          </cell>
          <cell r="R214">
            <v>4</v>
          </cell>
          <cell r="S214">
            <v>53</v>
          </cell>
          <cell r="T214" t="str">
            <v>60</v>
          </cell>
          <cell r="U214" t="str">
            <v>21</v>
          </cell>
          <cell r="V214" t="str">
            <v>2.1 ทุติยภูมิระดับต้น</v>
          </cell>
        </row>
        <row r="215">
          <cell r="A215" t="str">
            <v>06</v>
          </cell>
          <cell r="B215" t="str">
            <v>21002</v>
          </cell>
          <cell r="C215" t="str">
            <v>กระทรวงสาธารณสุข สำนักงานปลัดกระทรวงสาธารณสุข</v>
          </cell>
          <cell r="D215" t="str">
            <v>001137800</v>
          </cell>
          <cell r="E215" t="str">
            <v>11378</v>
          </cell>
          <cell r="F215" t="str">
            <v>รพช.มาบอำมฤต</v>
          </cell>
          <cell r="G215" t="str">
            <v>โรงพยาบาลชุมชนมาบอำมฤต</v>
          </cell>
          <cell r="H215" t="str">
            <v>86030512</v>
          </cell>
          <cell r="I215">
            <v>86</v>
          </cell>
          <cell r="J215" t="str">
            <v>จังหวัดชุมพร</v>
          </cell>
          <cell r="K215">
            <v>8603</v>
          </cell>
          <cell r="L215" t="str">
            <v>ปะทิว</v>
          </cell>
          <cell r="M215">
            <v>860305</v>
          </cell>
          <cell r="N215" t="str">
            <v>ดอนยาง</v>
          </cell>
          <cell r="O215" t="str">
            <v>ใต้</v>
          </cell>
          <cell r="P215" t="str">
            <v>07</v>
          </cell>
          <cell r="Q215" t="str">
            <v>โรงพยาบาลชุมชน</v>
          </cell>
          <cell r="R215">
            <v>5</v>
          </cell>
          <cell r="S215">
            <v>30</v>
          </cell>
          <cell r="T215" t="str">
            <v>10</v>
          </cell>
          <cell r="U215" t="str">
            <v>21</v>
          </cell>
          <cell r="V215" t="str">
            <v>2.1 ทุติยภูมิระดับต้น</v>
          </cell>
        </row>
        <row r="216">
          <cell r="A216" t="str">
            <v>06</v>
          </cell>
          <cell r="B216" t="str">
            <v>21002</v>
          </cell>
          <cell r="C216" t="str">
            <v>กระทรวงสาธารณสุข สำนักงานปลัดกระทรวงสาธารณสุข</v>
          </cell>
          <cell r="D216" t="str">
            <v>001137900</v>
          </cell>
          <cell r="E216" t="str">
            <v>11379</v>
          </cell>
          <cell r="F216" t="str">
            <v>รพช.หลังสวน</v>
          </cell>
          <cell r="G216" t="str">
            <v>โรงพยาบาลชุมชนหลังสวน</v>
          </cell>
          <cell r="H216" t="str">
            <v>86041205</v>
          </cell>
          <cell r="I216">
            <v>86</v>
          </cell>
          <cell r="J216" t="str">
            <v>จังหวัดชุมพร</v>
          </cell>
          <cell r="K216">
            <v>8604</v>
          </cell>
          <cell r="L216" t="str">
            <v>หลังสวน</v>
          </cell>
          <cell r="M216">
            <v>860412</v>
          </cell>
          <cell r="N216" t="str">
            <v>วังตะกอ</v>
          </cell>
          <cell r="O216" t="str">
            <v>ใต้</v>
          </cell>
          <cell r="P216" t="str">
            <v>07</v>
          </cell>
          <cell r="Q216" t="str">
            <v>โรงพยาบาลชุมชน</v>
          </cell>
          <cell r="R216">
            <v>4</v>
          </cell>
          <cell r="S216">
            <v>90</v>
          </cell>
          <cell r="T216" t="str">
            <v>120</v>
          </cell>
          <cell r="U216" t="str">
            <v>22</v>
          </cell>
          <cell r="V216" t="str">
            <v>2.2 ทุติยภูมิระดับกลาง</v>
          </cell>
        </row>
        <row r="217">
          <cell r="A217" t="str">
            <v>06</v>
          </cell>
          <cell r="B217" t="str">
            <v>21002</v>
          </cell>
          <cell r="C217" t="str">
            <v>กระทรวงสาธารณสุข สำนักงานปลัดกระทรวงสาธารณสุข</v>
          </cell>
          <cell r="D217" t="str">
            <v>001138000</v>
          </cell>
          <cell r="E217" t="str">
            <v>11380</v>
          </cell>
          <cell r="F217" t="str">
            <v>รพช.ปากน้ำหลังสวน</v>
          </cell>
          <cell r="G217" t="str">
            <v>โรงพยาบาลชุมชนปากน้ำหลังสวน</v>
          </cell>
          <cell r="H217" t="str">
            <v>86040904</v>
          </cell>
          <cell r="I217">
            <v>86</v>
          </cell>
          <cell r="J217" t="str">
            <v>จังหวัดชุมพร</v>
          </cell>
          <cell r="K217">
            <v>8604</v>
          </cell>
          <cell r="L217" t="str">
            <v>หลังสวน</v>
          </cell>
          <cell r="M217">
            <v>860409</v>
          </cell>
          <cell r="N217" t="str">
            <v>ปากน้ำ</v>
          </cell>
          <cell r="O217" t="str">
            <v>ใต้</v>
          </cell>
          <cell r="P217" t="str">
            <v>07</v>
          </cell>
          <cell r="Q217" t="str">
            <v>โรงพยาบาลชุมชน</v>
          </cell>
          <cell r="R217">
            <v>5</v>
          </cell>
          <cell r="S217">
            <v>10</v>
          </cell>
          <cell r="T217" t="str">
            <v>10</v>
          </cell>
          <cell r="U217" t="str">
            <v>21</v>
          </cell>
          <cell r="V217" t="str">
            <v>2.1 ทุติยภูมิระดับต้น</v>
          </cell>
        </row>
        <row r="218">
          <cell r="A218" t="str">
            <v>06</v>
          </cell>
          <cell r="B218" t="str">
            <v>21002</v>
          </cell>
          <cell r="C218" t="str">
            <v>กระทรวงสาธารณสุข สำนักงานปลัดกระทรวงสาธารณสุข</v>
          </cell>
          <cell r="D218" t="str">
            <v>001138100</v>
          </cell>
          <cell r="E218" t="str">
            <v>11381</v>
          </cell>
          <cell r="F218" t="str">
            <v>รพช.ละแม</v>
          </cell>
          <cell r="G218" t="str">
            <v>โรงพยาบาลชุมชนละแม</v>
          </cell>
          <cell r="H218" t="str">
            <v>86050107</v>
          </cell>
          <cell r="I218">
            <v>86</v>
          </cell>
          <cell r="J218" t="str">
            <v>จังหวัดชุมพร</v>
          </cell>
          <cell r="K218">
            <v>8605</v>
          </cell>
          <cell r="L218" t="str">
            <v>ละแม</v>
          </cell>
          <cell r="M218">
            <v>860501</v>
          </cell>
          <cell r="N218" t="str">
            <v>ละแม</v>
          </cell>
          <cell r="O218" t="str">
            <v>ใต้</v>
          </cell>
          <cell r="P218" t="str">
            <v>07</v>
          </cell>
          <cell r="Q218" t="str">
            <v>โรงพยาบาลชุมชน</v>
          </cell>
          <cell r="R218">
            <v>4</v>
          </cell>
          <cell r="S218">
            <v>46</v>
          </cell>
          <cell r="T218" t="str">
            <v>30</v>
          </cell>
          <cell r="U218" t="str">
            <v>21</v>
          </cell>
          <cell r="V218" t="str">
            <v>2.1 ทุติยภูมิระดับต้น</v>
          </cell>
        </row>
        <row r="219">
          <cell r="A219" t="str">
            <v>06</v>
          </cell>
          <cell r="B219" t="str">
            <v>21002</v>
          </cell>
          <cell r="C219" t="str">
            <v>กระทรวงสาธารณสุข สำนักงานปลัดกระทรวงสาธารณสุข</v>
          </cell>
          <cell r="D219" t="str">
            <v>001138200</v>
          </cell>
          <cell r="E219" t="str">
            <v>11382</v>
          </cell>
          <cell r="F219" t="str">
            <v>รพช.พะโต๊ะ</v>
          </cell>
          <cell r="G219" t="str">
            <v>โรงพยาบาลชุมชนพะโต๊ะ</v>
          </cell>
          <cell r="H219" t="str">
            <v>86060108</v>
          </cell>
          <cell r="I219">
            <v>86</v>
          </cell>
          <cell r="J219" t="str">
            <v>จังหวัดชุมพร</v>
          </cell>
          <cell r="K219">
            <v>8606</v>
          </cell>
          <cell r="L219" t="str">
            <v>พะโต๊ะ</v>
          </cell>
          <cell r="M219">
            <v>860601</v>
          </cell>
          <cell r="N219" t="str">
            <v>พะโต๊ะ</v>
          </cell>
          <cell r="O219" t="str">
            <v>ใต้</v>
          </cell>
          <cell r="P219" t="str">
            <v>07</v>
          </cell>
          <cell r="Q219" t="str">
            <v>โรงพยาบาลชุมชน</v>
          </cell>
          <cell r="R219">
            <v>5</v>
          </cell>
          <cell r="S219">
            <v>30</v>
          </cell>
          <cell r="T219" t="str">
            <v>30</v>
          </cell>
          <cell r="U219" t="str">
            <v>21</v>
          </cell>
          <cell r="V219" t="str">
            <v>2.1 ทุติยภูมิระดับต้น</v>
          </cell>
        </row>
        <row r="220">
          <cell r="A220" t="str">
            <v>06</v>
          </cell>
          <cell r="B220" t="str">
            <v>21002</v>
          </cell>
          <cell r="C220" t="str">
            <v>กระทรวงสาธารณสุข สำนักงานปลัดกระทรวงสาธารณสุข</v>
          </cell>
          <cell r="D220" t="str">
            <v>001138300</v>
          </cell>
          <cell r="E220" t="str">
            <v>11383</v>
          </cell>
          <cell r="F220" t="str">
            <v>รพช.สวี</v>
          </cell>
          <cell r="G220" t="str">
            <v>โรงพยาบาลชุมชนสวี</v>
          </cell>
          <cell r="H220" t="str">
            <v>86070107</v>
          </cell>
          <cell r="I220">
            <v>86</v>
          </cell>
          <cell r="J220" t="str">
            <v>จังหวัดชุมพร</v>
          </cell>
          <cell r="K220">
            <v>8607</v>
          </cell>
          <cell r="L220" t="str">
            <v>สวี</v>
          </cell>
          <cell r="M220">
            <v>860701</v>
          </cell>
          <cell r="N220" t="str">
            <v>นาโพธิ์</v>
          </cell>
          <cell r="O220" t="str">
            <v>ใต้</v>
          </cell>
          <cell r="P220" t="str">
            <v>07</v>
          </cell>
          <cell r="Q220" t="str">
            <v>โรงพยาบาลชุมชน</v>
          </cell>
          <cell r="R220">
            <v>4</v>
          </cell>
          <cell r="S220">
            <v>60</v>
          </cell>
          <cell r="T220" t="str">
            <v>60</v>
          </cell>
          <cell r="U220" t="str">
            <v>21</v>
          </cell>
          <cell r="V220" t="str">
            <v>2.1 ทุติยภูมิระดับต้น</v>
          </cell>
        </row>
        <row r="221">
          <cell r="A221" t="str">
            <v>06</v>
          </cell>
          <cell r="B221" t="str">
            <v>21002</v>
          </cell>
          <cell r="C221" t="str">
            <v>กระทรวงสาธารณสุข สำนักงานปลัดกระทรวงสาธารณสุข</v>
          </cell>
          <cell r="D221" t="str">
            <v>001138500</v>
          </cell>
          <cell r="E221" t="str">
            <v>11385</v>
          </cell>
          <cell r="F221" t="str">
            <v>รพช.ทุ่งตะโก</v>
          </cell>
          <cell r="G221" t="str">
            <v>โรงพยาบาลชุมชนทุ่งตะโก</v>
          </cell>
          <cell r="H221" t="str">
            <v>86080201</v>
          </cell>
          <cell r="I221">
            <v>86</v>
          </cell>
          <cell r="J221" t="str">
            <v>จังหวัดชุมพร</v>
          </cell>
          <cell r="K221">
            <v>8608</v>
          </cell>
          <cell r="L221" t="str">
            <v>ทุ่งตะโก</v>
          </cell>
          <cell r="M221">
            <v>860802</v>
          </cell>
          <cell r="N221" t="str">
            <v>ทุ่งตะไคร</v>
          </cell>
          <cell r="O221" t="str">
            <v>ใต้</v>
          </cell>
          <cell r="P221" t="str">
            <v>07</v>
          </cell>
          <cell r="Q221" t="str">
            <v>โรงพยาบาลชุมชน</v>
          </cell>
          <cell r="R221">
            <v>5</v>
          </cell>
          <cell r="S221">
            <v>10</v>
          </cell>
          <cell r="T221" t="str">
            <v>10</v>
          </cell>
          <cell r="U221" t="str">
            <v>22</v>
          </cell>
          <cell r="V221" t="str">
            <v>2.2 ทุติยภูมิระดับกลาง</v>
          </cell>
        </row>
        <row r="222">
          <cell r="A222" t="str">
            <v>06</v>
          </cell>
          <cell r="B222" t="str">
            <v>21002</v>
          </cell>
          <cell r="C222" t="str">
            <v>กระทรวงสาธารณสุข สำนักงานปลัดกระทรวงสาธารณสุข</v>
          </cell>
          <cell r="D222" t="str">
            <v>001074700</v>
          </cell>
          <cell r="E222" t="str">
            <v>10747</v>
          </cell>
          <cell r="F222" t="str">
            <v>รพท.พัทลุง</v>
          </cell>
          <cell r="G222" t="str">
            <v>โรงพยาบาลทั่วไปพัทลุง</v>
          </cell>
          <cell r="H222" t="str">
            <v>93010100</v>
          </cell>
          <cell r="I222">
            <v>93</v>
          </cell>
          <cell r="J222" t="str">
            <v>จังหวัดพัทลุง</v>
          </cell>
          <cell r="K222">
            <v>9301</v>
          </cell>
          <cell r="L222" t="str">
            <v>เมืองพัทลุง</v>
          </cell>
          <cell r="M222">
            <v>930101</v>
          </cell>
          <cell r="N222" t="str">
            <v>คูหาสวรรค์</v>
          </cell>
          <cell r="O222" t="str">
            <v>ใต้</v>
          </cell>
          <cell r="P222" t="str">
            <v>06</v>
          </cell>
          <cell r="Q222" t="str">
            <v>โรงพยาบาลทั่วไป</v>
          </cell>
          <cell r="R222">
            <v>2</v>
          </cell>
          <cell r="S222">
            <v>385</v>
          </cell>
          <cell r="T222" t="str">
            <v>347</v>
          </cell>
          <cell r="U222" t="str">
            <v>23</v>
          </cell>
          <cell r="V222" t="str">
            <v>2.3 ทุติยภูมิระดับสูง</v>
          </cell>
        </row>
        <row r="223">
          <cell r="A223" t="str">
            <v>06</v>
          </cell>
          <cell r="B223" t="str">
            <v>21002</v>
          </cell>
          <cell r="C223" t="str">
            <v>กระทรวงสาธารณสุข สำนักงานปลัดกระทรวงสาธารณสุข</v>
          </cell>
          <cell r="D223" t="str">
            <v>001141400</v>
          </cell>
          <cell r="E223" t="str">
            <v>11414</v>
          </cell>
          <cell r="F223" t="str">
            <v>รพช.กงหรา</v>
          </cell>
          <cell r="G223" t="str">
            <v>โรงพยาบาลชุมชนกงหรา</v>
          </cell>
          <cell r="H223" t="str">
            <v>93020401</v>
          </cell>
          <cell r="I223">
            <v>93</v>
          </cell>
          <cell r="J223" t="str">
            <v>จังหวัดพัทลุง</v>
          </cell>
          <cell r="K223">
            <v>9302</v>
          </cell>
          <cell r="L223" t="str">
            <v>กงหรา</v>
          </cell>
          <cell r="M223">
            <v>930204</v>
          </cell>
          <cell r="N223" t="str">
            <v>คลองทรายขาว</v>
          </cell>
          <cell r="O223" t="str">
            <v>ใต้</v>
          </cell>
          <cell r="P223" t="str">
            <v>07</v>
          </cell>
          <cell r="Q223" t="str">
            <v>โรงพยาบาลชุมชน</v>
          </cell>
          <cell r="R223">
            <v>5</v>
          </cell>
          <cell r="S223">
            <v>30</v>
          </cell>
          <cell r="T223" t="str">
            <v>30</v>
          </cell>
          <cell r="U223" t="str">
            <v>21</v>
          </cell>
          <cell r="V223" t="str">
            <v>2.1 ทุติยภูมิระดับต้น</v>
          </cell>
        </row>
        <row r="224">
          <cell r="A224" t="str">
            <v>06</v>
          </cell>
          <cell r="B224" t="str">
            <v>21002</v>
          </cell>
          <cell r="C224" t="str">
            <v>กระทรวงสาธารณสุข สำนักงานปลัดกระทรวงสาธารณสุข</v>
          </cell>
          <cell r="D224" t="str">
            <v>001141500</v>
          </cell>
          <cell r="E224" t="str">
            <v>11415</v>
          </cell>
          <cell r="F224" t="str">
            <v>รพช.เขาชัยสน</v>
          </cell>
          <cell r="G224" t="str">
            <v>โรงพยาบาลชุมชนเขาชัยสน</v>
          </cell>
          <cell r="H224" t="str">
            <v>93030103</v>
          </cell>
          <cell r="I224">
            <v>93</v>
          </cell>
          <cell r="J224" t="str">
            <v>จังหวัดพัทลุง</v>
          </cell>
          <cell r="K224">
            <v>9303</v>
          </cell>
          <cell r="L224" t="str">
            <v>เขาชัยสน</v>
          </cell>
          <cell r="M224">
            <v>930301</v>
          </cell>
          <cell r="N224" t="str">
            <v>เขาชัยสน</v>
          </cell>
          <cell r="O224" t="str">
            <v>ใต้</v>
          </cell>
          <cell r="P224" t="str">
            <v>07</v>
          </cell>
          <cell r="Q224" t="str">
            <v>โรงพยาบาลชุมชน</v>
          </cell>
          <cell r="R224">
            <v>5</v>
          </cell>
          <cell r="S224">
            <v>42</v>
          </cell>
          <cell r="T224" t="str">
            <v>30</v>
          </cell>
          <cell r="U224" t="str">
            <v>21</v>
          </cell>
          <cell r="V224" t="str">
            <v>2.1 ทุติยภูมิระดับต้น</v>
          </cell>
        </row>
        <row r="225">
          <cell r="A225" t="str">
            <v>06</v>
          </cell>
          <cell r="B225" t="str">
            <v>21002</v>
          </cell>
          <cell r="C225" t="str">
            <v>กระทรวงสาธารณสุข สำนักงานปลัดกระทรวงสาธารณสุข</v>
          </cell>
          <cell r="D225" t="str">
            <v>001141600</v>
          </cell>
          <cell r="E225" t="str">
            <v>11416</v>
          </cell>
          <cell r="F225" t="str">
            <v>รพช.ตะโหมด</v>
          </cell>
          <cell r="G225" t="str">
            <v>โรงพยาบาลชุมชนตะโหมด</v>
          </cell>
          <cell r="H225" t="str">
            <v>93040101</v>
          </cell>
          <cell r="I225">
            <v>93</v>
          </cell>
          <cell r="J225" t="str">
            <v>จังหวัดพัทลุง</v>
          </cell>
          <cell r="K225">
            <v>9304</v>
          </cell>
          <cell r="L225" t="str">
            <v>ตะโหมด</v>
          </cell>
          <cell r="M225">
            <v>930401</v>
          </cell>
          <cell r="N225" t="str">
            <v>แม่ขรี</v>
          </cell>
          <cell r="O225" t="str">
            <v>ใต้</v>
          </cell>
          <cell r="P225" t="str">
            <v>07</v>
          </cell>
          <cell r="Q225" t="str">
            <v>โรงพยาบาลชุมชน</v>
          </cell>
          <cell r="R225">
            <v>5</v>
          </cell>
          <cell r="S225">
            <v>32</v>
          </cell>
          <cell r="T225" t="str">
            <v>30</v>
          </cell>
          <cell r="U225" t="str">
            <v>21</v>
          </cell>
          <cell r="V225" t="str">
            <v>2.1 ทุติยภูมิระดับต้น</v>
          </cell>
        </row>
        <row r="226">
          <cell r="A226" t="str">
            <v>06</v>
          </cell>
          <cell r="B226" t="str">
            <v>21002</v>
          </cell>
          <cell r="C226" t="str">
            <v>กระทรวงสาธารณสุข สำนักงานปลัดกระทรวงสาธารณสุข</v>
          </cell>
          <cell r="D226" t="str">
            <v>001141700</v>
          </cell>
          <cell r="E226" t="str">
            <v>11417</v>
          </cell>
          <cell r="F226" t="str">
            <v>รพช.ควนขนุน</v>
          </cell>
          <cell r="G226" t="str">
            <v>โรงพยาบาลชุมชนควนขนุน</v>
          </cell>
          <cell r="H226" t="str">
            <v>93050109</v>
          </cell>
          <cell r="I226">
            <v>93</v>
          </cell>
          <cell r="J226" t="str">
            <v>จังหวัดพัทลุง</v>
          </cell>
          <cell r="K226">
            <v>9305</v>
          </cell>
          <cell r="L226" t="str">
            <v>ควนขนุน</v>
          </cell>
          <cell r="M226">
            <v>930501</v>
          </cell>
          <cell r="N226" t="str">
            <v>ควนขนุน</v>
          </cell>
          <cell r="O226" t="str">
            <v>ใต้</v>
          </cell>
          <cell r="P226" t="str">
            <v>07</v>
          </cell>
          <cell r="Q226" t="str">
            <v>โรงพยาบาลชุมชน</v>
          </cell>
          <cell r="R226">
            <v>4</v>
          </cell>
          <cell r="S226">
            <v>93</v>
          </cell>
          <cell r="T226" t="str">
            <v>90</v>
          </cell>
          <cell r="U226" t="str">
            <v>21</v>
          </cell>
          <cell r="V226" t="str">
            <v>2.1 ทุติยภูมิระดับต้น</v>
          </cell>
        </row>
        <row r="227">
          <cell r="A227" t="str">
            <v>06</v>
          </cell>
          <cell r="B227" t="str">
            <v>21002</v>
          </cell>
          <cell r="C227" t="str">
            <v>กระทรวงสาธารณสุข สำนักงานปลัดกระทรวงสาธารณสุข</v>
          </cell>
          <cell r="D227" t="str">
            <v>001141800</v>
          </cell>
          <cell r="E227" t="str">
            <v>11418</v>
          </cell>
          <cell r="F227" t="str">
            <v>รพช.ปากพะยูน</v>
          </cell>
          <cell r="G227" t="str">
            <v>โรงพยาบาลชุมชนปากพะยูน</v>
          </cell>
          <cell r="H227" t="str">
            <v>93060101</v>
          </cell>
          <cell r="I227">
            <v>93</v>
          </cell>
          <cell r="J227" t="str">
            <v>จังหวัดพัทลุง</v>
          </cell>
          <cell r="K227">
            <v>9306</v>
          </cell>
          <cell r="L227" t="str">
            <v>ปากพะยูน</v>
          </cell>
          <cell r="M227">
            <v>930601</v>
          </cell>
          <cell r="N227" t="str">
            <v>ปากพะยูน</v>
          </cell>
          <cell r="O227" t="str">
            <v>ใต้</v>
          </cell>
          <cell r="P227" t="str">
            <v>07</v>
          </cell>
          <cell r="Q227" t="str">
            <v>โรงพยาบาลชุมชน</v>
          </cell>
          <cell r="R227">
            <v>5</v>
          </cell>
          <cell r="S227">
            <v>40</v>
          </cell>
          <cell r="T227" t="str">
            <v>30</v>
          </cell>
          <cell r="U227" t="str">
            <v>21</v>
          </cell>
          <cell r="V227" t="str">
            <v>2.1 ทุติยภูมิระดับต้น</v>
          </cell>
        </row>
        <row r="228">
          <cell r="A228" t="str">
            <v>06</v>
          </cell>
          <cell r="B228" t="str">
            <v>21002</v>
          </cell>
          <cell r="C228" t="str">
            <v>กระทรวงสาธารณสุข สำนักงานปลัดกระทรวงสาธารณสุข</v>
          </cell>
          <cell r="D228" t="str">
            <v>001141900</v>
          </cell>
          <cell r="E228" t="str">
            <v>11419</v>
          </cell>
          <cell r="F228" t="str">
            <v>รพช.ศรีบรรพต</v>
          </cell>
          <cell r="G228" t="str">
            <v>โรงพยาบาลชุมชนศรีบรรพต</v>
          </cell>
          <cell r="H228" t="str">
            <v>93070109</v>
          </cell>
          <cell r="I228">
            <v>93</v>
          </cell>
          <cell r="J228" t="str">
            <v>จังหวัดพัทลุง</v>
          </cell>
          <cell r="K228">
            <v>9307</v>
          </cell>
          <cell r="L228" t="str">
            <v>ศรีบรรพต</v>
          </cell>
          <cell r="M228">
            <v>930701</v>
          </cell>
          <cell r="N228" t="str">
            <v>เขาย่า</v>
          </cell>
          <cell r="O228" t="str">
            <v>ใต้</v>
          </cell>
          <cell r="P228" t="str">
            <v>07</v>
          </cell>
          <cell r="Q228" t="str">
            <v>โรงพยาบาลชุมชน</v>
          </cell>
          <cell r="R228">
            <v>5</v>
          </cell>
          <cell r="S228">
            <v>30</v>
          </cell>
          <cell r="T228" t="str">
            <v>30</v>
          </cell>
          <cell r="U228" t="str">
            <v>21</v>
          </cell>
          <cell r="V228" t="str">
            <v>2.1 ทุติยภูมิระดับต้น</v>
          </cell>
        </row>
        <row r="229">
          <cell r="A229" t="str">
            <v>06</v>
          </cell>
          <cell r="B229" t="str">
            <v>21002</v>
          </cell>
          <cell r="C229" t="str">
            <v>กระทรวงสาธารณสุข สำนักงานปลัดกระทรวงสาธารณสุข</v>
          </cell>
          <cell r="D229" t="str">
            <v>001142000</v>
          </cell>
          <cell r="E229" t="str">
            <v>11420</v>
          </cell>
          <cell r="F229" t="str">
            <v>รพช.ป่าบอน</v>
          </cell>
          <cell r="G229" t="str">
            <v>โรงพยาบาลชุมชนป่าบอน</v>
          </cell>
          <cell r="H229" t="str">
            <v>93080608</v>
          </cell>
          <cell r="I229">
            <v>93</v>
          </cell>
          <cell r="J229" t="str">
            <v>จังหวัดพัทลุง</v>
          </cell>
          <cell r="K229">
            <v>9308</v>
          </cell>
          <cell r="L229" t="str">
            <v>ป่าบอน</v>
          </cell>
          <cell r="M229">
            <v>930806</v>
          </cell>
          <cell r="N229" t="str">
            <v>วังใหม่</v>
          </cell>
          <cell r="O229" t="str">
            <v>ใต้</v>
          </cell>
          <cell r="P229" t="str">
            <v>07</v>
          </cell>
          <cell r="Q229" t="str">
            <v>โรงพยาบาลชุมชน</v>
          </cell>
          <cell r="R229">
            <v>5</v>
          </cell>
          <cell r="S229">
            <v>30</v>
          </cell>
          <cell r="T229" t="str">
            <v>30</v>
          </cell>
          <cell r="U229" t="str">
            <v>21</v>
          </cell>
          <cell r="V229" t="str">
            <v>2.1 ทุติยภูมิระดับต้น</v>
          </cell>
        </row>
        <row r="230">
          <cell r="A230" t="str">
            <v>06</v>
          </cell>
          <cell r="B230" t="str">
            <v>21002</v>
          </cell>
          <cell r="C230" t="str">
            <v>กระทรวงสาธารณสุข สำนักงานปลัดกระทรวงสาธารณสุข</v>
          </cell>
          <cell r="D230" t="str">
            <v>001142100</v>
          </cell>
          <cell r="E230" t="str">
            <v>11421</v>
          </cell>
          <cell r="F230" t="str">
            <v>รพช.บางแก้ว</v>
          </cell>
          <cell r="G230" t="str">
            <v>โรงพยาบาลชุมชนบางแก้ว</v>
          </cell>
          <cell r="H230" t="str">
            <v>93090101</v>
          </cell>
          <cell r="I230">
            <v>93</v>
          </cell>
          <cell r="J230" t="str">
            <v>จังหวัดพัทลุง</v>
          </cell>
          <cell r="K230">
            <v>9309</v>
          </cell>
          <cell r="L230" t="str">
            <v>บางแก้ว</v>
          </cell>
          <cell r="M230">
            <v>930901</v>
          </cell>
          <cell r="N230" t="str">
            <v>ท่ามะเดื่อ</v>
          </cell>
          <cell r="O230" t="str">
            <v>ใต้</v>
          </cell>
          <cell r="P230" t="str">
            <v>07</v>
          </cell>
          <cell r="Q230" t="str">
            <v>โรงพยาบาลชุมชน</v>
          </cell>
          <cell r="R230">
            <v>5</v>
          </cell>
          <cell r="S230">
            <v>30</v>
          </cell>
          <cell r="T230" t="str">
            <v>30</v>
          </cell>
          <cell r="U230" t="str">
            <v>21</v>
          </cell>
          <cell r="V230" t="str">
            <v>2.1 ทุติยภูมิระดับต้น</v>
          </cell>
        </row>
        <row r="231">
          <cell r="A231" t="str">
            <v>06</v>
          </cell>
          <cell r="B231" t="str">
            <v>21002</v>
          </cell>
          <cell r="C231" t="str">
            <v>กระทรวงสาธารณสุข สำนักงานปลัดกระทรวงสาธารณสุข</v>
          </cell>
          <cell r="D231" t="str">
            <v>001142200</v>
          </cell>
          <cell r="E231" t="str">
            <v>11422</v>
          </cell>
          <cell r="F231" t="str">
            <v>รพช.ป่าพะยอม</v>
          </cell>
          <cell r="G231" t="str">
            <v>โรงพยาบาลชุมชนป่าพะยอม</v>
          </cell>
          <cell r="H231" t="str">
            <v>93100101</v>
          </cell>
          <cell r="I231">
            <v>93</v>
          </cell>
          <cell r="J231" t="str">
            <v>จังหวัดพัทลุง</v>
          </cell>
          <cell r="K231">
            <v>9310</v>
          </cell>
          <cell r="L231" t="str">
            <v>ป่าพะยอม</v>
          </cell>
          <cell r="M231">
            <v>931001</v>
          </cell>
          <cell r="N231" t="str">
            <v>ป่าพะยอม</v>
          </cell>
          <cell r="O231" t="str">
            <v>ใต้</v>
          </cell>
          <cell r="P231" t="str">
            <v>07</v>
          </cell>
          <cell r="Q231" t="str">
            <v>โรงพยาบาลชุมชน</v>
          </cell>
          <cell r="R231">
            <v>5</v>
          </cell>
          <cell r="S231">
            <v>37</v>
          </cell>
          <cell r="T231" t="str">
            <v>30</v>
          </cell>
          <cell r="U231" t="str">
            <v>21</v>
          </cell>
          <cell r="V231" t="str">
            <v>2.1 ทุติยภูมิระดับต้น</v>
          </cell>
        </row>
        <row r="232">
          <cell r="A232" t="str">
            <v>06</v>
          </cell>
          <cell r="B232" t="str">
            <v>21002</v>
          </cell>
          <cell r="C232" t="str">
            <v>กระทรวงสาธารณสุข สำนักงานปลัดกระทรวงสาธารณสุข</v>
          </cell>
          <cell r="D232" t="str">
            <v>002467300</v>
          </cell>
          <cell r="E232" t="str">
            <v>24673</v>
          </cell>
          <cell r="F232" t="str">
            <v>รพช.ศรีนครินทร์(ปัญญานันทภิขุ)</v>
          </cell>
          <cell r="G232" t="str">
            <v>โรงพยาบาลชุมชนศรีนครินทร์(ปัญญานันทภิขุ)</v>
          </cell>
          <cell r="H232" t="str">
            <v>93110203</v>
          </cell>
          <cell r="I232">
            <v>93</v>
          </cell>
          <cell r="J232" t="str">
            <v>จังหวัดพัทลุง</v>
          </cell>
          <cell r="K232">
            <v>9311</v>
          </cell>
          <cell r="L232" t="str">
            <v>ศรีนครินทร์</v>
          </cell>
          <cell r="M232">
            <v>931102</v>
          </cell>
          <cell r="N232" t="str">
            <v>บ้านนา</v>
          </cell>
          <cell r="O232" t="str">
            <v>ใต้</v>
          </cell>
          <cell r="P232" t="str">
            <v>07</v>
          </cell>
          <cell r="Q232" t="str">
            <v>โรงพยาบาลชุมชน</v>
          </cell>
          <cell r="R232">
            <v>5</v>
          </cell>
          <cell r="S232">
            <v>30</v>
          </cell>
          <cell r="T232" t="str">
            <v>30</v>
          </cell>
          <cell r="U232" t="str">
            <v>21</v>
          </cell>
          <cell r="V232" t="str">
            <v>2.1 ทุติยภูมิระดับต้น</v>
          </cell>
        </row>
        <row r="233">
          <cell r="A233" t="str">
            <v>07</v>
          </cell>
          <cell r="B233" t="str">
            <v>21002</v>
          </cell>
          <cell r="C233" t="str">
            <v>กระทรวงสาธารณสุข สำนักงานปลัดกระทรวงสาธารณสุข</v>
          </cell>
          <cell r="D233" t="str">
            <v>001073800</v>
          </cell>
          <cell r="E233" t="str">
            <v>10738</v>
          </cell>
          <cell r="F233" t="str">
            <v>รพท.กระบี่</v>
          </cell>
          <cell r="G233" t="str">
            <v>โรงพยาบาลทั่วไปกระบี่</v>
          </cell>
          <cell r="H233" t="str">
            <v>81010100</v>
          </cell>
          <cell r="I233">
            <v>81</v>
          </cell>
          <cell r="J233" t="str">
            <v>จังหวัดกระบี่</v>
          </cell>
          <cell r="K233">
            <v>8101</v>
          </cell>
          <cell r="L233" t="str">
            <v>เมืองกระบี่</v>
          </cell>
          <cell r="M233">
            <v>810101</v>
          </cell>
          <cell r="N233" t="str">
            <v>ปากน้ำ</v>
          </cell>
          <cell r="O233" t="str">
            <v>ใต้</v>
          </cell>
          <cell r="P233" t="str">
            <v>06</v>
          </cell>
          <cell r="Q233" t="str">
            <v>โรงพยาบาลทั่วไป</v>
          </cell>
          <cell r="R233">
            <v>2</v>
          </cell>
          <cell r="S233">
            <v>340</v>
          </cell>
          <cell r="T233" t="str">
            <v>340</v>
          </cell>
          <cell r="U233" t="str">
            <v>23</v>
          </cell>
          <cell r="V233" t="str">
            <v>2.3 ทุติยภูมิระดับสูง</v>
          </cell>
        </row>
        <row r="234">
          <cell r="A234" t="str">
            <v>07</v>
          </cell>
          <cell r="B234" t="str">
            <v>21002</v>
          </cell>
          <cell r="C234" t="str">
            <v>กระทรวงสาธารณสุข สำนักงานปลัดกระทรวงสาธารณสุข</v>
          </cell>
          <cell r="D234" t="str">
            <v>001134000</v>
          </cell>
          <cell r="E234" t="str">
            <v>11340</v>
          </cell>
          <cell r="F234" t="str">
            <v>รพช.เขาพนม</v>
          </cell>
          <cell r="G234" t="str">
            <v>โรงพยาบาลชุมชนเขาพนม</v>
          </cell>
          <cell r="H234" t="str">
            <v>81020109</v>
          </cell>
          <cell r="I234">
            <v>81</v>
          </cell>
          <cell r="J234" t="str">
            <v>จังหวัดกระบี่</v>
          </cell>
          <cell r="K234">
            <v>8102</v>
          </cell>
          <cell r="L234" t="str">
            <v>เขาพนม</v>
          </cell>
          <cell r="M234">
            <v>810201</v>
          </cell>
          <cell r="N234" t="str">
            <v>เขาพนม</v>
          </cell>
          <cell r="O234" t="str">
            <v>ใต้</v>
          </cell>
          <cell r="P234" t="str">
            <v>07</v>
          </cell>
          <cell r="Q234" t="str">
            <v>โรงพยาบาลชุมชน</v>
          </cell>
          <cell r="R234">
            <v>5</v>
          </cell>
          <cell r="S234">
            <v>30</v>
          </cell>
          <cell r="T234" t="str">
            <v>45</v>
          </cell>
          <cell r="U234" t="str">
            <v>21</v>
          </cell>
          <cell r="V234" t="str">
            <v>2.1 ทุติยภูมิระดับต้น</v>
          </cell>
        </row>
        <row r="235">
          <cell r="A235" t="str">
            <v>07</v>
          </cell>
          <cell r="B235" t="str">
            <v>21002</v>
          </cell>
          <cell r="C235" t="str">
            <v>กระทรวงสาธารณสุข สำนักงานปลัดกระทรวงสาธารณสุข</v>
          </cell>
          <cell r="D235" t="str">
            <v>001134100</v>
          </cell>
          <cell r="E235" t="str">
            <v>11341</v>
          </cell>
          <cell r="F235" t="str">
            <v>รพช.เกาะลันตา</v>
          </cell>
          <cell r="G235" t="str">
            <v>โรงพยาบาลชุมชนเกาะลันตา</v>
          </cell>
          <cell r="H235" t="str">
            <v>81030101</v>
          </cell>
          <cell r="I235">
            <v>81</v>
          </cell>
          <cell r="J235" t="str">
            <v>จังหวัดกระบี่</v>
          </cell>
          <cell r="K235">
            <v>8103</v>
          </cell>
          <cell r="L235" t="str">
            <v>เกาะลันตา</v>
          </cell>
          <cell r="M235">
            <v>810301</v>
          </cell>
          <cell r="N235" t="str">
            <v>เกาะลันตาใหญ่</v>
          </cell>
          <cell r="O235" t="str">
            <v>ใต้</v>
          </cell>
          <cell r="P235" t="str">
            <v>07</v>
          </cell>
          <cell r="Q235" t="str">
            <v>โรงพยาบาลชุมชน</v>
          </cell>
          <cell r="R235">
            <v>5</v>
          </cell>
          <cell r="S235">
            <v>10</v>
          </cell>
          <cell r="T235" t="str">
            <v>10</v>
          </cell>
          <cell r="U235" t="str">
            <v>21</v>
          </cell>
          <cell r="V235" t="str">
            <v>2.1 ทุติยภูมิระดับต้น</v>
          </cell>
        </row>
        <row r="236">
          <cell r="A236" t="str">
            <v>07</v>
          </cell>
          <cell r="B236" t="str">
            <v>21002</v>
          </cell>
          <cell r="C236" t="str">
            <v>กระทรวงสาธารณสุข สำนักงานปลัดกระทรวงสาธารณสุข</v>
          </cell>
          <cell r="D236" t="str">
            <v>001134200</v>
          </cell>
          <cell r="E236" t="str">
            <v>11342</v>
          </cell>
          <cell r="F236" t="str">
            <v>รพช.คลองท่อม</v>
          </cell>
          <cell r="G236" t="str">
            <v>โรงพยาบาลชุมชนคลองท่อม</v>
          </cell>
          <cell r="H236" t="str">
            <v>81040109</v>
          </cell>
          <cell r="I236">
            <v>81</v>
          </cell>
          <cell r="J236" t="str">
            <v>จังหวัดกระบี่</v>
          </cell>
          <cell r="K236">
            <v>8104</v>
          </cell>
          <cell r="L236" t="str">
            <v>คลองท่อม</v>
          </cell>
          <cell r="M236">
            <v>810401</v>
          </cell>
          <cell r="N236" t="str">
            <v>คลองท่อมใต้</v>
          </cell>
          <cell r="O236" t="str">
            <v>ใต้</v>
          </cell>
          <cell r="P236" t="str">
            <v>07</v>
          </cell>
          <cell r="Q236" t="str">
            <v>โรงพยาบาลชุมชน</v>
          </cell>
          <cell r="R236">
            <v>5</v>
          </cell>
          <cell r="S236">
            <v>30</v>
          </cell>
          <cell r="T236" t="str">
            <v>30</v>
          </cell>
          <cell r="U236" t="str">
            <v>21</v>
          </cell>
          <cell r="V236" t="str">
            <v>2.1 ทุติยภูมิระดับต้น</v>
          </cell>
        </row>
        <row r="237">
          <cell r="A237" t="str">
            <v>07</v>
          </cell>
          <cell r="B237" t="str">
            <v>21002</v>
          </cell>
          <cell r="C237" t="str">
            <v>กระทรวงสาธารณสุข สำนักงานปลัดกระทรวงสาธารณสุข</v>
          </cell>
          <cell r="D237" t="str">
            <v>001134300</v>
          </cell>
          <cell r="E237" t="str">
            <v>11343</v>
          </cell>
          <cell r="F237" t="str">
            <v>รพช.อ่าวลึก</v>
          </cell>
          <cell r="G237" t="str">
            <v>โรงพยาบาลชุมชนอ่าวลึก</v>
          </cell>
          <cell r="H237" t="str">
            <v>81050107</v>
          </cell>
          <cell r="I237">
            <v>81</v>
          </cell>
          <cell r="J237" t="str">
            <v>จังหวัดกระบี่</v>
          </cell>
          <cell r="K237">
            <v>8105</v>
          </cell>
          <cell r="L237" t="str">
            <v>อ่าวลึก</v>
          </cell>
          <cell r="M237">
            <v>810501</v>
          </cell>
          <cell r="N237" t="str">
            <v>อ่าวลึกใต้</v>
          </cell>
          <cell r="O237" t="str">
            <v>ใต้</v>
          </cell>
          <cell r="P237" t="str">
            <v>07</v>
          </cell>
          <cell r="Q237" t="str">
            <v>โรงพยาบาลชุมชน</v>
          </cell>
          <cell r="R237">
            <v>4</v>
          </cell>
          <cell r="S237">
            <v>60</v>
          </cell>
          <cell r="T237" t="str">
            <v>60</v>
          </cell>
          <cell r="U237" t="str">
            <v>21</v>
          </cell>
          <cell r="V237" t="str">
            <v>2.1 ทุติยภูมิระดับต้น</v>
          </cell>
        </row>
        <row r="238">
          <cell r="A238" t="str">
            <v>07</v>
          </cell>
          <cell r="B238" t="str">
            <v>21002</v>
          </cell>
          <cell r="C238" t="str">
            <v>กระทรวงสาธารณสุข สำนักงานปลัดกระทรวงสาธารณสุข</v>
          </cell>
          <cell r="D238" t="str">
            <v>001134400</v>
          </cell>
          <cell r="E238" t="str">
            <v>11344</v>
          </cell>
          <cell r="F238" t="str">
            <v>รพช.ปลายพระยา</v>
          </cell>
          <cell r="G238" t="str">
            <v>โรงพยาบาลชุมชนปลายพระยา</v>
          </cell>
          <cell r="H238" t="str">
            <v>81060105</v>
          </cell>
          <cell r="I238">
            <v>81</v>
          </cell>
          <cell r="J238" t="str">
            <v>จังหวัดกระบี่</v>
          </cell>
          <cell r="K238">
            <v>8106</v>
          </cell>
          <cell r="L238" t="str">
            <v>ปลายพระยา</v>
          </cell>
          <cell r="M238">
            <v>810601</v>
          </cell>
          <cell r="N238" t="str">
            <v>ปลายพระยา</v>
          </cell>
          <cell r="O238" t="str">
            <v>ใต้</v>
          </cell>
          <cell r="P238" t="str">
            <v>07</v>
          </cell>
          <cell r="Q238" t="str">
            <v>โรงพยาบาลชุมชน</v>
          </cell>
          <cell r="R238">
            <v>5</v>
          </cell>
          <cell r="S238">
            <v>30</v>
          </cell>
          <cell r="T238" t="str">
            <v>30</v>
          </cell>
          <cell r="U238" t="str">
            <v>21</v>
          </cell>
          <cell r="V238" t="str">
            <v>2.1 ทุติยภูมิระดับต้น</v>
          </cell>
        </row>
        <row r="239">
          <cell r="A239" t="str">
            <v>07</v>
          </cell>
          <cell r="B239" t="str">
            <v>21002</v>
          </cell>
          <cell r="C239" t="str">
            <v>กระทรวงสาธารณสุข สำนักงานปลัดกระทรวงสาธารณสุข</v>
          </cell>
          <cell r="D239" t="str">
            <v>001134500</v>
          </cell>
          <cell r="E239" t="str">
            <v>11345</v>
          </cell>
          <cell r="F239" t="str">
            <v>รพช.ลำทับ</v>
          </cell>
          <cell r="G239" t="str">
            <v>โรงพยาบาลชุมชนลำทับ</v>
          </cell>
          <cell r="H239" t="str">
            <v>81070105</v>
          </cell>
          <cell r="I239">
            <v>81</v>
          </cell>
          <cell r="J239" t="str">
            <v>จังหวัดกระบี่</v>
          </cell>
          <cell r="K239">
            <v>8107</v>
          </cell>
          <cell r="L239" t="str">
            <v>ลำทับ</v>
          </cell>
          <cell r="M239">
            <v>810701</v>
          </cell>
          <cell r="N239" t="str">
            <v>ลำทับ</v>
          </cell>
          <cell r="O239" t="str">
            <v>ใต้</v>
          </cell>
          <cell r="P239" t="str">
            <v>07</v>
          </cell>
          <cell r="Q239" t="str">
            <v>โรงพยาบาลชุมชน</v>
          </cell>
          <cell r="R239">
            <v>5</v>
          </cell>
          <cell r="S239">
            <v>30</v>
          </cell>
          <cell r="T239" t="str">
            <v>30</v>
          </cell>
          <cell r="U239" t="str">
            <v>21</v>
          </cell>
          <cell r="V239" t="str">
            <v>2.1 ทุติยภูมิระดับต้น</v>
          </cell>
        </row>
        <row r="240">
          <cell r="A240" t="str">
            <v>07</v>
          </cell>
          <cell r="B240" t="str">
            <v>21002</v>
          </cell>
          <cell r="C240" t="str">
            <v>กระทรวงสาธารณสุข สำนักงานปลัดกระทรวงสาธารณสุข</v>
          </cell>
          <cell r="D240" t="str">
            <v>001134600</v>
          </cell>
          <cell r="E240" t="str">
            <v>11346</v>
          </cell>
          <cell r="F240" t="str">
            <v>รพช.เหนือคลอง</v>
          </cell>
          <cell r="G240" t="str">
            <v>โรงพยาบาลชุมชนเหนือคลอง</v>
          </cell>
          <cell r="H240" t="str">
            <v>81080101</v>
          </cell>
          <cell r="I240">
            <v>81</v>
          </cell>
          <cell r="J240" t="str">
            <v>จังหวัดกระบี่</v>
          </cell>
          <cell r="K240">
            <v>8108</v>
          </cell>
          <cell r="L240" t="str">
            <v>เหนือคลอง</v>
          </cell>
          <cell r="M240">
            <v>810801</v>
          </cell>
          <cell r="N240" t="str">
            <v>เหนือคลอง</v>
          </cell>
          <cell r="O240" t="str">
            <v>ใต้</v>
          </cell>
          <cell r="P240" t="str">
            <v>07</v>
          </cell>
          <cell r="Q240" t="str">
            <v>โรงพยาบาลชุมชน</v>
          </cell>
          <cell r="R240">
            <v>5</v>
          </cell>
          <cell r="S240">
            <v>30</v>
          </cell>
          <cell r="T240" t="str">
            <v>30</v>
          </cell>
          <cell r="U240" t="str">
            <v>21</v>
          </cell>
          <cell r="V240" t="str">
            <v>2.1 ทุติยภูมิระดับต้น</v>
          </cell>
        </row>
        <row r="241">
          <cell r="A241" t="str">
            <v>07</v>
          </cell>
          <cell r="B241" t="str">
            <v>21002</v>
          </cell>
          <cell r="C241" t="str">
            <v>กระทรวงสาธารณสุข สำนักงานปลัดกระทรวงสาธารณสุข</v>
          </cell>
          <cell r="D241" t="str">
            <v>001073900</v>
          </cell>
          <cell r="E241" t="str">
            <v>10739</v>
          </cell>
          <cell r="F241" t="str">
            <v>รพท.พังงา</v>
          </cell>
          <cell r="G241" t="str">
            <v>โรงพยาบาลทั่วไปพังงา</v>
          </cell>
          <cell r="H241" t="str">
            <v>82010100</v>
          </cell>
          <cell r="I241">
            <v>82</v>
          </cell>
          <cell r="J241" t="str">
            <v>จังหวัดพังงา</v>
          </cell>
          <cell r="K241">
            <v>8201</v>
          </cell>
          <cell r="L241" t="str">
            <v>เมืองพังงา</v>
          </cell>
          <cell r="M241">
            <v>820101</v>
          </cell>
          <cell r="N241" t="str">
            <v>ท้ายช้าง</v>
          </cell>
          <cell r="O241" t="str">
            <v>ใต้</v>
          </cell>
          <cell r="P241" t="str">
            <v>06</v>
          </cell>
          <cell r="Q241" t="str">
            <v>โรงพยาบาลทั่วไป</v>
          </cell>
          <cell r="R241">
            <v>3</v>
          </cell>
          <cell r="S241">
            <v>215</v>
          </cell>
          <cell r="T241" t="str">
            <v>215</v>
          </cell>
          <cell r="U241" t="str">
            <v>23</v>
          </cell>
          <cell r="V241" t="str">
            <v>2.3 ทุติยภูมิระดับสูง</v>
          </cell>
        </row>
        <row r="242">
          <cell r="A242" t="str">
            <v>07</v>
          </cell>
          <cell r="B242" t="str">
            <v>21002</v>
          </cell>
          <cell r="C242" t="str">
            <v>กระทรวงสาธารณสุข สำนักงานปลัดกระทรวงสาธารณสุข</v>
          </cell>
          <cell r="D242" t="str">
            <v>001074000</v>
          </cell>
          <cell r="E242" t="str">
            <v>10740</v>
          </cell>
          <cell r="F242" t="str">
            <v>รพท.ตะกั่วป่า</v>
          </cell>
          <cell r="G242" t="str">
            <v>โรงพยาบาลทั่วไปตะกั่วป่า</v>
          </cell>
          <cell r="H242" t="str">
            <v>82050200</v>
          </cell>
          <cell r="I242">
            <v>82</v>
          </cell>
          <cell r="J242" t="str">
            <v>จังหวัดพังงา</v>
          </cell>
          <cell r="K242">
            <v>8205</v>
          </cell>
          <cell r="L242" t="str">
            <v>ตะกั่วป่า</v>
          </cell>
          <cell r="M242">
            <v>820502</v>
          </cell>
          <cell r="N242" t="str">
            <v>บางนายสี</v>
          </cell>
          <cell r="O242" t="str">
            <v>ใต้</v>
          </cell>
          <cell r="P242" t="str">
            <v>06</v>
          </cell>
          <cell r="Q242" t="str">
            <v>โรงพยาบาลทั่วไป</v>
          </cell>
          <cell r="R242">
            <v>3</v>
          </cell>
          <cell r="S242">
            <v>209</v>
          </cell>
          <cell r="T242" t="str">
            <v>209</v>
          </cell>
          <cell r="U242" t="str">
            <v>23</v>
          </cell>
          <cell r="V242" t="str">
            <v>2.3 ทุติยภูมิระดับสูง</v>
          </cell>
        </row>
        <row r="243">
          <cell r="A243" t="str">
            <v>07</v>
          </cell>
          <cell r="B243" t="str">
            <v>21002</v>
          </cell>
          <cell r="C243" t="str">
            <v>กระทรวงสาธารณสุข สำนักงานปลัดกระทรวงสาธารณสุข</v>
          </cell>
          <cell r="D243" t="str">
            <v>001134700</v>
          </cell>
          <cell r="E243" t="str">
            <v>11347</v>
          </cell>
          <cell r="F243" t="str">
            <v>รพช.เกาะยาวชัยพัฒน์</v>
          </cell>
          <cell r="G243" t="str">
            <v>โรงพยาบาลชุมชนเกาะยาวชัยพัฒน์</v>
          </cell>
          <cell r="H243" t="str">
            <v>82020102</v>
          </cell>
          <cell r="I243">
            <v>82</v>
          </cell>
          <cell r="J243" t="str">
            <v>จังหวัดพังงา</v>
          </cell>
          <cell r="K243">
            <v>8202</v>
          </cell>
          <cell r="L243" t="str">
            <v>เกาะยาว</v>
          </cell>
          <cell r="M243">
            <v>820201</v>
          </cell>
          <cell r="N243" t="str">
            <v>เกาะยาวน้อย</v>
          </cell>
          <cell r="O243" t="str">
            <v>ใต้</v>
          </cell>
          <cell r="P243" t="str">
            <v>07</v>
          </cell>
          <cell r="Q243" t="str">
            <v>โรงพยาบาลชุมชน</v>
          </cell>
          <cell r="R243">
            <v>5</v>
          </cell>
          <cell r="S243">
            <v>30</v>
          </cell>
          <cell r="T243" t="str">
            <v>30</v>
          </cell>
          <cell r="U243" t="str">
            <v>21</v>
          </cell>
          <cell r="V243" t="str">
            <v>2.1 ทุติยภูมิระดับต้น</v>
          </cell>
        </row>
        <row r="244">
          <cell r="A244" t="str">
            <v>07</v>
          </cell>
          <cell r="B244" t="str">
            <v>21002</v>
          </cell>
          <cell r="C244" t="str">
            <v>กระทรวงสาธารณสุข สำนักงานปลัดกระทรวงสาธารณสุข</v>
          </cell>
          <cell r="D244" t="str">
            <v>001134800</v>
          </cell>
          <cell r="E244" t="str">
            <v>11348</v>
          </cell>
          <cell r="F244" t="str">
            <v>รพช.กะปงชัยพัฒน์</v>
          </cell>
          <cell r="G244" t="str">
            <v>โรงพยาบาลชุมชนกะปงชัยพัฒน์</v>
          </cell>
          <cell r="H244" t="str">
            <v>82030201</v>
          </cell>
          <cell r="I244">
            <v>82</v>
          </cell>
          <cell r="J244" t="str">
            <v>จังหวัดพังงา</v>
          </cell>
          <cell r="K244">
            <v>8203</v>
          </cell>
          <cell r="L244" t="str">
            <v>กะปง</v>
          </cell>
          <cell r="M244">
            <v>820303</v>
          </cell>
          <cell r="N244" t="str">
            <v>เหมาะ</v>
          </cell>
          <cell r="O244" t="str">
            <v>ใต้</v>
          </cell>
          <cell r="P244" t="str">
            <v>07</v>
          </cell>
          <cell r="Q244" t="str">
            <v>โรงพยาบาลชุมชน</v>
          </cell>
          <cell r="R244">
            <v>5</v>
          </cell>
          <cell r="S244">
            <v>30</v>
          </cell>
          <cell r="T244" t="str">
            <v>30</v>
          </cell>
          <cell r="U244" t="str">
            <v>21</v>
          </cell>
          <cell r="V244" t="str">
            <v>2.1 ทุติยภูมิระดับต้น</v>
          </cell>
        </row>
        <row r="245">
          <cell r="A245" t="str">
            <v>07</v>
          </cell>
          <cell r="B245" t="str">
            <v>21002</v>
          </cell>
          <cell r="C245" t="str">
            <v>กระทรวงสาธารณสุข สำนักงานปลัดกระทรวงสาธารณสุข</v>
          </cell>
          <cell r="D245" t="str">
            <v>001134900</v>
          </cell>
          <cell r="E245" t="str">
            <v>11349</v>
          </cell>
          <cell r="F245" t="str">
            <v>รพช.ตะกั่วทุ่ง</v>
          </cell>
          <cell r="G245" t="str">
            <v>โรงพยาบาลชุมชนตะกั่วทุ่ง</v>
          </cell>
          <cell r="H245" t="str">
            <v>82040602</v>
          </cell>
          <cell r="I245">
            <v>82</v>
          </cell>
          <cell r="J245" t="str">
            <v>จังหวัดพังงา</v>
          </cell>
          <cell r="K245">
            <v>8204</v>
          </cell>
          <cell r="L245" t="str">
            <v>ตะกั่วทุ่ง</v>
          </cell>
          <cell r="M245">
            <v>820406</v>
          </cell>
          <cell r="N245" t="str">
            <v>โคกกลอย</v>
          </cell>
          <cell r="O245" t="str">
            <v>ใต้</v>
          </cell>
          <cell r="P245" t="str">
            <v>07</v>
          </cell>
          <cell r="Q245" t="str">
            <v>โรงพยาบาลชุมชน</v>
          </cell>
          <cell r="R245">
            <v>5</v>
          </cell>
          <cell r="S245">
            <v>30</v>
          </cell>
          <cell r="T245" t="str">
            <v>30</v>
          </cell>
          <cell r="U245" t="str">
            <v>21</v>
          </cell>
          <cell r="V245" t="str">
            <v>2.1 ทุติยภูมิระดับต้น</v>
          </cell>
        </row>
        <row r="246">
          <cell r="A246" t="str">
            <v>07</v>
          </cell>
          <cell r="B246" t="str">
            <v>21002</v>
          </cell>
          <cell r="C246" t="str">
            <v>กระทรวงสาธารณสุข สำนักงานปลัดกระทรวงสาธารณสุข</v>
          </cell>
          <cell r="D246" t="str">
            <v>001135000</v>
          </cell>
          <cell r="E246" t="str">
            <v>11350</v>
          </cell>
          <cell r="F246" t="str">
            <v>รพช.บางไทร</v>
          </cell>
          <cell r="G246" t="str">
            <v>โรงพยาบาลชุมชนบางไทร</v>
          </cell>
          <cell r="H246" t="str">
            <v>82050304</v>
          </cell>
          <cell r="I246">
            <v>82</v>
          </cell>
          <cell r="J246" t="str">
            <v>จังหวัดพังงา</v>
          </cell>
          <cell r="K246">
            <v>8205</v>
          </cell>
          <cell r="L246" t="str">
            <v>ตะกั่วป่า</v>
          </cell>
          <cell r="M246">
            <v>820503</v>
          </cell>
          <cell r="N246" t="str">
            <v>บางไทร</v>
          </cell>
          <cell r="O246" t="str">
            <v>ใต้</v>
          </cell>
          <cell r="P246" t="str">
            <v>07</v>
          </cell>
          <cell r="Q246" t="str">
            <v>โรงพยาบาลชุมชน</v>
          </cell>
          <cell r="R246">
            <v>5</v>
          </cell>
          <cell r="S246">
            <v>10</v>
          </cell>
          <cell r="T246" t="str">
            <v>10</v>
          </cell>
          <cell r="U246" t="str">
            <v>21</v>
          </cell>
          <cell r="V246" t="str">
            <v>2.1 ทุติยภูมิระดับต้น</v>
          </cell>
        </row>
        <row r="247">
          <cell r="A247" t="str">
            <v>07</v>
          </cell>
          <cell r="B247" t="str">
            <v>21002</v>
          </cell>
          <cell r="C247" t="str">
            <v>กระทรวงสาธารณสุข สำนักงานปลัดกระทรวงสาธารณสุข</v>
          </cell>
          <cell r="D247" t="str">
            <v>001135200</v>
          </cell>
          <cell r="E247" t="str">
            <v>11352</v>
          </cell>
          <cell r="F247" t="str">
            <v>รพช.คุระบุรีชัยพัฒน์</v>
          </cell>
          <cell r="G247" t="str">
            <v>โรงพยาบาลชุมชนคุระบุรีชัยพัฒน์</v>
          </cell>
          <cell r="H247" t="str">
            <v>82060101</v>
          </cell>
          <cell r="I247">
            <v>82</v>
          </cell>
          <cell r="J247" t="str">
            <v>จังหวัดพังงา</v>
          </cell>
          <cell r="K247">
            <v>8206</v>
          </cell>
          <cell r="L247" t="str">
            <v>คุระบุรี</v>
          </cell>
          <cell r="M247">
            <v>820601</v>
          </cell>
          <cell r="N247" t="str">
            <v>คุระ</v>
          </cell>
          <cell r="O247" t="str">
            <v>ใต้</v>
          </cell>
          <cell r="P247" t="str">
            <v>07</v>
          </cell>
          <cell r="Q247" t="str">
            <v>โรงพยาบาลชุมชน</v>
          </cell>
          <cell r="R247">
            <v>5</v>
          </cell>
          <cell r="S247">
            <v>30</v>
          </cell>
          <cell r="T247" t="str">
            <v>30</v>
          </cell>
          <cell r="U247" t="str">
            <v>21</v>
          </cell>
          <cell r="V247" t="str">
            <v>2.1 ทุติยภูมิระดับต้น</v>
          </cell>
        </row>
        <row r="248">
          <cell r="A248" t="str">
            <v>07</v>
          </cell>
          <cell r="B248" t="str">
            <v>21002</v>
          </cell>
          <cell r="C248" t="str">
            <v>กระทรวงสาธารณสุข สำนักงานปลัดกระทรวงสาธารณสุข</v>
          </cell>
          <cell r="D248" t="str">
            <v>001135300</v>
          </cell>
          <cell r="E248" t="str">
            <v>11353</v>
          </cell>
          <cell r="F248" t="str">
            <v>รพช.ทับปุด</v>
          </cell>
          <cell r="G248" t="str">
            <v>โรงพยาบาลชุมชนทับปุด</v>
          </cell>
          <cell r="H248" t="str">
            <v>82070101</v>
          </cell>
          <cell r="I248">
            <v>82</v>
          </cell>
          <cell r="J248" t="str">
            <v>จังหวัดพังงา</v>
          </cell>
          <cell r="K248">
            <v>8207</v>
          </cell>
          <cell r="L248" t="str">
            <v>ทับปุด</v>
          </cell>
          <cell r="M248">
            <v>820701</v>
          </cell>
          <cell r="N248" t="str">
            <v>ทับปุด</v>
          </cell>
          <cell r="O248" t="str">
            <v>ใต้</v>
          </cell>
          <cell r="P248" t="str">
            <v>07</v>
          </cell>
          <cell r="Q248" t="str">
            <v>โรงพยาบาลชุมชน</v>
          </cell>
          <cell r="R248">
            <v>5</v>
          </cell>
          <cell r="S248">
            <v>30</v>
          </cell>
          <cell r="T248" t="str">
            <v>30</v>
          </cell>
          <cell r="U248" t="str">
            <v>21</v>
          </cell>
          <cell r="V248" t="str">
            <v>2.1 ทุติยภูมิระดับต้น</v>
          </cell>
        </row>
        <row r="249">
          <cell r="A249" t="str">
            <v>07</v>
          </cell>
          <cell r="B249" t="str">
            <v>21002</v>
          </cell>
          <cell r="C249" t="str">
            <v>กระทรวงสาธารณสุข สำนักงานปลัดกระทรวงสาธารณสุข</v>
          </cell>
          <cell r="D249" t="str">
            <v>001135400</v>
          </cell>
          <cell r="E249" t="str">
            <v>11354</v>
          </cell>
          <cell r="F249" t="str">
            <v>รพช.ท้ายเหมือง</v>
          </cell>
          <cell r="G249" t="str">
            <v>โรงพยาบาลชุมชนท้ายเหมือง</v>
          </cell>
          <cell r="H249" t="str">
            <v>82080109</v>
          </cell>
          <cell r="I249">
            <v>82</v>
          </cell>
          <cell r="J249" t="str">
            <v>จังหวัดพังงา</v>
          </cell>
          <cell r="K249">
            <v>8208</v>
          </cell>
          <cell r="L249" t="str">
            <v>ท้ายเหมือง</v>
          </cell>
          <cell r="M249">
            <v>820801</v>
          </cell>
          <cell r="N249" t="str">
            <v>ท้ายเหมือง</v>
          </cell>
          <cell r="O249" t="str">
            <v>ใต้</v>
          </cell>
          <cell r="P249" t="str">
            <v>07</v>
          </cell>
          <cell r="Q249" t="str">
            <v>โรงพยาบาลชุมชน</v>
          </cell>
          <cell r="R249">
            <v>5</v>
          </cell>
          <cell r="S249">
            <v>30</v>
          </cell>
          <cell r="T249" t="str">
            <v>30</v>
          </cell>
          <cell r="U249" t="str">
            <v>21</v>
          </cell>
          <cell r="V249" t="str">
            <v>2.1 ทุติยภูมิระดับต้น</v>
          </cell>
        </row>
        <row r="250">
          <cell r="A250" t="str">
            <v>07</v>
          </cell>
          <cell r="B250" t="str">
            <v>21002</v>
          </cell>
          <cell r="C250" t="str">
            <v>กระทรวงสาธารณสุข สำนักงานปลัดกระทรวงสาธารณสุข</v>
          </cell>
          <cell r="D250" t="str">
            <v>001074100</v>
          </cell>
          <cell r="E250" t="str">
            <v>10741</v>
          </cell>
          <cell r="F250" t="str">
            <v>รพท.วชิระภูเก็ต</v>
          </cell>
          <cell r="G250" t="str">
            <v>โรงพยาบาลทั่วไปวชิระภูเก็ต</v>
          </cell>
          <cell r="H250" t="str">
            <v>83010100</v>
          </cell>
          <cell r="I250">
            <v>83</v>
          </cell>
          <cell r="J250" t="str">
            <v>จังหวัดภูเก็ต</v>
          </cell>
          <cell r="K250">
            <v>8301</v>
          </cell>
          <cell r="L250" t="str">
            <v>เมืองภูเก็ต</v>
          </cell>
          <cell r="M250">
            <v>830101</v>
          </cell>
          <cell r="N250" t="str">
            <v>ตลาดใหญ่</v>
          </cell>
          <cell r="O250" t="str">
            <v>ใต้</v>
          </cell>
          <cell r="P250" t="str">
            <v>06</v>
          </cell>
          <cell r="Q250" t="str">
            <v>โรงพยาบาลทั่วไป</v>
          </cell>
          <cell r="R250">
            <v>2</v>
          </cell>
          <cell r="S250">
            <v>503</v>
          </cell>
          <cell r="T250" t="str">
            <v>503</v>
          </cell>
          <cell r="U250" t="str">
            <v>31</v>
          </cell>
          <cell r="V250" t="str">
            <v>3.1 ตติยภูมิ</v>
          </cell>
        </row>
        <row r="251">
          <cell r="A251" t="str">
            <v>07</v>
          </cell>
          <cell r="B251" t="str">
            <v>21002</v>
          </cell>
          <cell r="C251" t="str">
            <v>กระทรวงสาธารณสุข สำนักงานปลัดกระทรวงสาธารณสุข</v>
          </cell>
          <cell r="D251" t="str">
            <v>001135500</v>
          </cell>
          <cell r="E251" t="str">
            <v>11355</v>
          </cell>
          <cell r="F251" t="str">
            <v>รพช.ป่าตอง</v>
          </cell>
          <cell r="G251" t="str">
            <v>โรงพยาบาลชุมชนป่าตอง</v>
          </cell>
          <cell r="H251" t="str">
            <v>83020203</v>
          </cell>
          <cell r="I251">
            <v>83</v>
          </cell>
          <cell r="J251" t="str">
            <v>จังหวัดภูเก็ต</v>
          </cell>
          <cell r="K251">
            <v>8302</v>
          </cell>
          <cell r="L251" t="str">
            <v>กะทู้</v>
          </cell>
          <cell r="M251">
            <v>830202</v>
          </cell>
          <cell r="N251" t="str">
            <v>ป่าตอง</v>
          </cell>
          <cell r="O251" t="str">
            <v>ใต้</v>
          </cell>
          <cell r="P251" t="str">
            <v>07</v>
          </cell>
          <cell r="Q251" t="str">
            <v>โรงพยาบาลชุมชน</v>
          </cell>
          <cell r="R251">
            <v>4</v>
          </cell>
          <cell r="S251">
            <v>60</v>
          </cell>
          <cell r="T251" t="str">
            <v>60</v>
          </cell>
          <cell r="U251" t="str">
            <v>22</v>
          </cell>
          <cell r="V251" t="str">
            <v>2.2 ทุติยภูมิระดับกลาง</v>
          </cell>
        </row>
        <row r="252">
          <cell r="A252" t="str">
            <v>07</v>
          </cell>
          <cell r="B252" t="str">
            <v>21002</v>
          </cell>
          <cell r="C252" t="str">
            <v>กระทรวงสาธารณสุข สำนักงานปลัดกระทรวงสาธารณสุข</v>
          </cell>
          <cell r="D252" t="str">
            <v>001135600</v>
          </cell>
          <cell r="E252" t="str">
            <v>11356</v>
          </cell>
          <cell r="F252" t="str">
            <v>รพช.ถลาง</v>
          </cell>
          <cell r="G252" t="str">
            <v>โรงพยาบาลชุมชนถลาง</v>
          </cell>
          <cell r="H252" t="str">
            <v>83030101</v>
          </cell>
          <cell r="I252">
            <v>83</v>
          </cell>
          <cell r="J252" t="str">
            <v>จังหวัดภูเก็ต</v>
          </cell>
          <cell r="K252">
            <v>8303</v>
          </cell>
          <cell r="L252" t="str">
            <v>ถลาง</v>
          </cell>
          <cell r="M252">
            <v>830301</v>
          </cell>
          <cell r="N252" t="str">
            <v>เทพกระษัตรี</v>
          </cell>
          <cell r="O252" t="str">
            <v>ใต้</v>
          </cell>
          <cell r="P252" t="str">
            <v>07</v>
          </cell>
          <cell r="Q252" t="str">
            <v>โรงพยาบาลชุมชน</v>
          </cell>
          <cell r="R252">
            <v>4</v>
          </cell>
          <cell r="S252">
            <v>60</v>
          </cell>
          <cell r="T252" t="str">
            <v>66</v>
          </cell>
          <cell r="U252" t="str">
            <v>22</v>
          </cell>
          <cell r="V252" t="str">
            <v>2.2 ทุติยภูมิระดับกลาง</v>
          </cell>
        </row>
        <row r="253">
          <cell r="A253" t="str">
            <v>07</v>
          </cell>
          <cell r="B253" t="str">
            <v>21002</v>
          </cell>
          <cell r="C253" t="str">
            <v>กระทรวงสาธารณสุข สำนักงานปลัดกระทรวงสาธารณสุข</v>
          </cell>
          <cell r="D253" t="str">
            <v>001074300</v>
          </cell>
          <cell r="E253" t="str">
            <v>10743</v>
          </cell>
          <cell r="F253" t="str">
            <v>รพท.ระนอง</v>
          </cell>
          <cell r="G253" t="str">
            <v>โรงพยาบาลทั่วไประนอง</v>
          </cell>
          <cell r="H253" t="str">
            <v>85010100</v>
          </cell>
          <cell r="I253">
            <v>85</v>
          </cell>
          <cell r="J253" t="str">
            <v>จังหวัดระนอง</v>
          </cell>
          <cell r="K253">
            <v>8501</v>
          </cell>
          <cell r="L253" t="str">
            <v>เมืองระนอง</v>
          </cell>
          <cell r="M253">
            <v>850101</v>
          </cell>
          <cell r="N253" t="str">
            <v>เขานิเวศน์</v>
          </cell>
          <cell r="O253" t="str">
            <v>ใต้</v>
          </cell>
          <cell r="P253" t="str">
            <v>06</v>
          </cell>
          <cell r="Q253" t="str">
            <v>โรงพยาบาลทั่วไป</v>
          </cell>
          <cell r="R253">
            <v>2</v>
          </cell>
          <cell r="S253">
            <v>555</v>
          </cell>
          <cell r="T253" t="str">
            <v>324</v>
          </cell>
          <cell r="U253" t="str">
            <v>23</v>
          </cell>
          <cell r="V253" t="str">
            <v>2.3 ทุติยภูมิระดับสูง</v>
          </cell>
        </row>
        <row r="254">
          <cell r="A254" t="str">
            <v>07</v>
          </cell>
          <cell r="B254" t="str">
            <v>21002</v>
          </cell>
          <cell r="C254" t="str">
            <v>กระทรวงสาธารณสุข สำนักงานปลัดกระทรวงสาธารณสุข</v>
          </cell>
          <cell r="D254" t="str">
            <v>001132300</v>
          </cell>
          <cell r="E254" t="str">
            <v>11323</v>
          </cell>
          <cell r="F254" t="str">
            <v>รพช.ละอุ่น</v>
          </cell>
          <cell r="G254" t="str">
            <v>โรงพยาบาลชุมชนละอุ่น</v>
          </cell>
          <cell r="H254" t="str">
            <v>85020303</v>
          </cell>
          <cell r="I254">
            <v>85</v>
          </cell>
          <cell r="J254" t="str">
            <v>จังหวัดระนอง</v>
          </cell>
          <cell r="K254">
            <v>8502</v>
          </cell>
          <cell r="L254" t="str">
            <v>ละอุ่น</v>
          </cell>
          <cell r="M254">
            <v>850203</v>
          </cell>
          <cell r="N254" t="str">
            <v>บางพระใต้</v>
          </cell>
          <cell r="O254" t="str">
            <v>ใต้</v>
          </cell>
          <cell r="P254" t="str">
            <v>07</v>
          </cell>
          <cell r="Q254" t="str">
            <v>โรงพยาบาลชุมชน</v>
          </cell>
          <cell r="R254">
            <v>5</v>
          </cell>
          <cell r="S254">
            <v>30</v>
          </cell>
          <cell r="T254" t="str">
            <v>10</v>
          </cell>
          <cell r="U254" t="str">
            <v>21</v>
          </cell>
          <cell r="V254" t="str">
            <v>2.1 ทุติยภูมิระดับต้น</v>
          </cell>
        </row>
        <row r="255">
          <cell r="A255" t="str">
            <v>07</v>
          </cell>
          <cell r="B255" t="str">
            <v>21002</v>
          </cell>
          <cell r="C255" t="str">
            <v>กระทรวงสาธารณสุข สำนักงานปลัดกระทรวงสาธารณสุข</v>
          </cell>
          <cell r="D255" t="str">
            <v>001137200</v>
          </cell>
          <cell r="E255" t="str">
            <v>11372</v>
          </cell>
          <cell r="F255" t="str">
            <v>รพช.กะเปอร์</v>
          </cell>
          <cell r="G255" t="str">
            <v>โรงพยาบาลชุมชนกะเปอร์</v>
          </cell>
          <cell r="H255" t="str">
            <v>85030201</v>
          </cell>
          <cell r="I255">
            <v>85</v>
          </cell>
          <cell r="J255" t="str">
            <v>จังหวัดระนอง</v>
          </cell>
          <cell r="K255">
            <v>8503</v>
          </cell>
          <cell r="L255" t="str">
            <v>กะเปอร์</v>
          </cell>
          <cell r="M255">
            <v>850302</v>
          </cell>
          <cell r="N255" t="str">
            <v>กะเปอร์</v>
          </cell>
          <cell r="O255" t="str">
            <v>ใต้</v>
          </cell>
          <cell r="P255" t="str">
            <v>07</v>
          </cell>
          <cell r="Q255" t="str">
            <v>โรงพยาบาลชุมชน</v>
          </cell>
          <cell r="R255">
            <v>5</v>
          </cell>
          <cell r="S255">
            <v>120</v>
          </cell>
          <cell r="T255" t="str">
            <v>30</v>
          </cell>
          <cell r="U255" t="str">
            <v>21</v>
          </cell>
          <cell r="V255" t="str">
            <v>2.1 ทุติยภูมิระดับต้น</v>
          </cell>
        </row>
        <row r="256">
          <cell r="A256" t="str">
            <v>07</v>
          </cell>
          <cell r="B256" t="str">
            <v>21002</v>
          </cell>
          <cell r="C256" t="str">
            <v>กระทรวงสาธารณสุข สำนักงานปลัดกระทรวงสาธารณสุข</v>
          </cell>
          <cell r="D256" t="str">
            <v>001137300</v>
          </cell>
          <cell r="E256" t="str">
            <v>11373</v>
          </cell>
          <cell r="F256" t="str">
            <v>รพช.กระบุรี</v>
          </cell>
          <cell r="G256" t="str">
            <v>โรงพยาบาลชุมชนกระบุรี</v>
          </cell>
          <cell r="H256" t="str">
            <v>85040103</v>
          </cell>
          <cell r="I256">
            <v>85</v>
          </cell>
          <cell r="J256" t="str">
            <v>จังหวัดระนอง</v>
          </cell>
          <cell r="K256">
            <v>8504</v>
          </cell>
          <cell r="L256" t="str">
            <v>กระบุรี</v>
          </cell>
          <cell r="M256">
            <v>850401</v>
          </cell>
          <cell r="N256" t="str">
            <v>น้ำจืด</v>
          </cell>
          <cell r="O256" t="str">
            <v>ใต้</v>
          </cell>
          <cell r="P256" t="str">
            <v>07</v>
          </cell>
          <cell r="Q256" t="str">
            <v>โรงพยาบาลชุมชน</v>
          </cell>
          <cell r="R256">
            <v>5</v>
          </cell>
          <cell r="S256">
            <v>167</v>
          </cell>
          <cell r="T256" t="str">
            <v>30</v>
          </cell>
          <cell r="U256" t="str">
            <v>21</v>
          </cell>
          <cell r="V256" t="str">
            <v>2.1 ทุติยภูมิระดับต้น</v>
          </cell>
        </row>
        <row r="257">
          <cell r="A257" t="str">
            <v>07</v>
          </cell>
          <cell r="B257" t="str">
            <v>21002</v>
          </cell>
          <cell r="C257" t="str">
            <v>กระทรวงสาธารณสุข สำนักงานปลัดกระทรวงสาธารณสุข</v>
          </cell>
          <cell r="D257" t="str">
            <v>001137400</v>
          </cell>
          <cell r="E257" t="str">
            <v>11374</v>
          </cell>
          <cell r="F257" t="str">
            <v>รพช.สุขสำราญ</v>
          </cell>
          <cell r="G257" t="str">
            <v>โรงพยาบาลชุมชนสุขสำราญ</v>
          </cell>
          <cell r="H257" t="str">
            <v>85050205</v>
          </cell>
          <cell r="I257">
            <v>85</v>
          </cell>
          <cell r="J257" t="str">
            <v>จังหวัดระนอง</v>
          </cell>
          <cell r="K257">
            <v>8505</v>
          </cell>
          <cell r="L257" t="str">
            <v>สุขสำราญ</v>
          </cell>
          <cell r="M257">
            <v>850502</v>
          </cell>
          <cell r="N257" t="str">
            <v>กำพวน</v>
          </cell>
          <cell r="O257" t="str">
            <v>ใต้</v>
          </cell>
          <cell r="P257" t="str">
            <v>07</v>
          </cell>
          <cell r="Q257" t="str">
            <v>โรงพยาบาลชุมชน</v>
          </cell>
          <cell r="R257">
            <v>5</v>
          </cell>
          <cell r="S257">
            <v>30</v>
          </cell>
          <cell r="T257" t="str">
            <v>10</v>
          </cell>
          <cell r="U257" t="str">
            <v>22</v>
          </cell>
          <cell r="V257" t="str">
            <v>2.2 ทุติยภูมิระดับกลาง</v>
          </cell>
        </row>
        <row r="258">
          <cell r="A258" t="str">
            <v>07</v>
          </cell>
          <cell r="B258" t="str">
            <v>21002</v>
          </cell>
          <cell r="C258" t="str">
            <v>กระทรวงสาธารณสุข สำนักงานปลัดกระทรวงสาธารณสุข</v>
          </cell>
          <cell r="D258" t="str">
            <v>001068300</v>
          </cell>
          <cell r="E258" t="str">
            <v>10683</v>
          </cell>
          <cell r="F258" t="str">
            <v>รพศ.ตรัง</v>
          </cell>
          <cell r="G258" t="str">
            <v>โรงพยาบาลศูนย์ตรัง</v>
          </cell>
          <cell r="H258" t="str">
            <v>92010100</v>
          </cell>
          <cell r="I258">
            <v>92</v>
          </cell>
          <cell r="J258" t="str">
            <v>จังหวัดตรัง</v>
          </cell>
          <cell r="K258">
            <v>9201</v>
          </cell>
          <cell r="L258" t="str">
            <v>เมืองตรัง</v>
          </cell>
          <cell r="M258">
            <v>920101</v>
          </cell>
          <cell r="N258" t="str">
            <v>ทับเที่ยง</v>
          </cell>
          <cell r="O258" t="str">
            <v>ใต้</v>
          </cell>
          <cell r="P258" t="str">
            <v>05</v>
          </cell>
          <cell r="Q258" t="str">
            <v>โรงพยาบาลศูนย์</v>
          </cell>
          <cell r="R258">
            <v>1</v>
          </cell>
          <cell r="S258">
            <v>474</v>
          </cell>
          <cell r="T258" t="str">
            <v>370</v>
          </cell>
          <cell r="U258" t="str">
            <v>31</v>
          </cell>
          <cell r="V258" t="str">
            <v>3.1 ตติยภูมิ</v>
          </cell>
        </row>
        <row r="259">
          <cell r="A259" t="str">
            <v>07</v>
          </cell>
          <cell r="B259" t="str">
            <v>21002</v>
          </cell>
          <cell r="C259" t="str">
            <v>กระทรวงสาธารณสุข สำนักงานปลัดกระทรวงสาธารณสุข</v>
          </cell>
          <cell r="D259" t="str">
            <v>001140700</v>
          </cell>
          <cell r="E259" t="str">
            <v>11407</v>
          </cell>
          <cell r="F259" t="str">
            <v>รพช.กันตัง</v>
          </cell>
          <cell r="G259" t="str">
            <v>โรงพยาบาลชุมชนกันตัง</v>
          </cell>
          <cell r="H259" t="str">
            <v>92020402</v>
          </cell>
          <cell r="I259">
            <v>92</v>
          </cell>
          <cell r="J259" t="str">
            <v>จังหวัดตรัง</v>
          </cell>
          <cell r="K259">
            <v>9202</v>
          </cell>
          <cell r="L259" t="str">
            <v>กันตัง</v>
          </cell>
          <cell r="M259">
            <v>920204</v>
          </cell>
          <cell r="N259" t="str">
            <v>บางเป้า</v>
          </cell>
          <cell r="O259" t="str">
            <v>ใต้</v>
          </cell>
          <cell r="P259" t="str">
            <v>07</v>
          </cell>
          <cell r="Q259" t="str">
            <v>โรงพยาบาลชุมชน</v>
          </cell>
          <cell r="R259">
            <v>4</v>
          </cell>
          <cell r="S259">
            <v>60</v>
          </cell>
          <cell r="T259" t="str">
            <v>60</v>
          </cell>
          <cell r="U259" t="str">
            <v>21</v>
          </cell>
          <cell r="V259" t="str">
            <v>2.1 ทุติยภูมิระดับต้น</v>
          </cell>
        </row>
        <row r="260">
          <cell r="A260" t="str">
            <v>07</v>
          </cell>
          <cell r="B260" t="str">
            <v>21002</v>
          </cell>
          <cell r="C260" t="str">
            <v>กระทรวงสาธารณสุข สำนักงานปลัดกระทรวงสาธารณสุข</v>
          </cell>
          <cell r="D260" t="str">
            <v>001140800</v>
          </cell>
          <cell r="E260" t="str">
            <v>11408</v>
          </cell>
          <cell r="F260" t="str">
            <v>รพช.ย่านตาขาว</v>
          </cell>
          <cell r="G260" t="str">
            <v>โรงพยาบาลชุมชนย่านตาขาว</v>
          </cell>
          <cell r="H260" t="str">
            <v>92030106</v>
          </cell>
          <cell r="I260">
            <v>92</v>
          </cell>
          <cell r="J260" t="str">
            <v>จังหวัดตรัง</v>
          </cell>
          <cell r="K260">
            <v>9203</v>
          </cell>
          <cell r="L260" t="str">
            <v>ย่านตาขาว</v>
          </cell>
          <cell r="M260">
            <v>920301</v>
          </cell>
          <cell r="N260" t="str">
            <v>ย่านตาขาว</v>
          </cell>
          <cell r="O260" t="str">
            <v>ใต้</v>
          </cell>
          <cell r="P260" t="str">
            <v>07</v>
          </cell>
          <cell r="Q260" t="str">
            <v>โรงพยาบาลชุมชน</v>
          </cell>
          <cell r="R260">
            <v>4</v>
          </cell>
          <cell r="S260">
            <v>60</v>
          </cell>
          <cell r="T260" t="str">
            <v>60</v>
          </cell>
          <cell r="U260" t="str">
            <v>21</v>
          </cell>
          <cell r="V260" t="str">
            <v>2.1 ทุติยภูมิระดับต้น</v>
          </cell>
        </row>
        <row r="261">
          <cell r="A261" t="str">
            <v>07</v>
          </cell>
          <cell r="B261" t="str">
            <v>21002</v>
          </cell>
          <cell r="C261" t="str">
            <v>กระทรวงสาธารณสุข สำนักงานปลัดกระทรวงสาธารณสุข</v>
          </cell>
          <cell r="D261" t="str">
            <v>001140900</v>
          </cell>
          <cell r="E261" t="str">
            <v>11409</v>
          </cell>
          <cell r="F261" t="str">
            <v>รพช.ปะเหลียน</v>
          </cell>
          <cell r="G261" t="str">
            <v>โรงพยาบาลชุมชนปะเหลียน</v>
          </cell>
          <cell r="H261" t="str">
            <v>92040101</v>
          </cell>
          <cell r="I261">
            <v>92</v>
          </cell>
          <cell r="J261" t="str">
            <v>จังหวัดตรัง</v>
          </cell>
          <cell r="K261">
            <v>9204</v>
          </cell>
          <cell r="L261" t="str">
            <v>ปะเหลียน</v>
          </cell>
          <cell r="M261">
            <v>920401</v>
          </cell>
          <cell r="N261" t="str">
            <v>ท่าข้าม</v>
          </cell>
          <cell r="O261" t="str">
            <v>ใต้</v>
          </cell>
          <cell r="P261" t="str">
            <v>07</v>
          </cell>
          <cell r="Q261" t="str">
            <v>โรงพยาบาลชุมชน</v>
          </cell>
          <cell r="R261">
            <v>5</v>
          </cell>
          <cell r="S261">
            <v>30</v>
          </cell>
          <cell r="T261" t="str">
            <v>30</v>
          </cell>
          <cell r="U261" t="str">
            <v>21</v>
          </cell>
          <cell r="V261" t="str">
            <v>2.1 ทุติยภูมิระดับต้น</v>
          </cell>
        </row>
        <row r="262">
          <cell r="A262" t="str">
            <v>07</v>
          </cell>
          <cell r="B262" t="str">
            <v>21002</v>
          </cell>
          <cell r="C262" t="str">
            <v>กระทรวงสาธารณสุข สำนักงานปลัดกระทรวงสาธารณสุข</v>
          </cell>
          <cell r="D262" t="str">
            <v>001141000</v>
          </cell>
          <cell r="E262" t="str">
            <v>11410</v>
          </cell>
          <cell r="F262" t="str">
            <v>รพช.สิเกา</v>
          </cell>
          <cell r="G262" t="str">
            <v>โรงพยาบาลชุมชนสิเกา</v>
          </cell>
          <cell r="H262" t="str">
            <v>92050106</v>
          </cell>
          <cell r="I262">
            <v>92</v>
          </cell>
          <cell r="J262" t="str">
            <v>จังหวัดตรัง</v>
          </cell>
          <cell r="K262">
            <v>9205</v>
          </cell>
          <cell r="L262" t="str">
            <v>สิเกา</v>
          </cell>
          <cell r="M262">
            <v>920501</v>
          </cell>
          <cell r="N262" t="str">
            <v>บ่อหิน</v>
          </cell>
          <cell r="O262" t="str">
            <v>ใต้</v>
          </cell>
          <cell r="P262" t="str">
            <v>07</v>
          </cell>
          <cell r="Q262" t="str">
            <v>โรงพยาบาลชุมชน</v>
          </cell>
          <cell r="R262">
            <v>5</v>
          </cell>
          <cell r="S262">
            <v>30</v>
          </cell>
          <cell r="T262" t="str">
            <v>60</v>
          </cell>
          <cell r="U262" t="str">
            <v>21</v>
          </cell>
          <cell r="V262" t="str">
            <v>2.1 ทุติยภูมิระดับต้น</v>
          </cell>
        </row>
        <row r="263">
          <cell r="A263" t="str">
            <v>07</v>
          </cell>
          <cell r="B263" t="str">
            <v>21002</v>
          </cell>
          <cell r="C263" t="str">
            <v>กระทรวงสาธารณสุข สำนักงานปลัดกระทรวงสาธารณสุข</v>
          </cell>
          <cell r="D263" t="str">
            <v>001141100</v>
          </cell>
          <cell r="E263" t="str">
            <v>11411</v>
          </cell>
          <cell r="F263" t="str">
            <v>รพช.ห้วยยอด</v>
          </cell>
          <cell r="G263" t="str">
            <v>โรงพยาบาลชุมชนห้วยยอด</v>
          </cell>
          <cell r="H263" t="str">
            <v>92060102</v>
          </cell>
          <cell r="I263">
            <v>92</v>
          </cell>
          <cell r="J263" t="str">
            <v>จังหวัดตรัง</v>
          </cell>
          <cell r="K263">
            <v>9206</v>
          </cell>
          <cell r="L263" t="str">
            <v>ห้วยยอด</v>
          </cell>
          <cell r="M263">
            <v>920608</v>
          </cell>
          <cell r="N263" t="str">
            <v>เขาขาว</v>
          </cell>
          <cell r="O263" t="str">
            <v>ใต้</v>
          </cell>
          <cell r="P263" t="str">
            <v>07</v>
          </cell>
          <cell r="Q263" t="str">
            <v>โรงพยาบาลชุมชน</v>
          </cell>
          <cell r="R263">
            <v>4</v>
          </cell>
          <cell r="S263">
            <v>90</v>
          </cell>
          <cell r="T263" t="str">
            <v>90</v>
          </cell>
          <cell r="U263" t="str">
            <v>22</v>
          </cell>
          <cell r="V263" t="str">
            <v>2.2 ทุติยภูมิระดับกลาง</v>
          </cell>
        </row>
        <row r="264">
          <cell r="A264" t="str">
            <v>07</v>
          </cell>
          <cell r="B264" t="str">
            <v>21002</v>
          </cell>
          <cell r="C264" t="str">
            <v>กระทรวงสาธารณสุข สำนักงานปลัดกระทรวงสาธารณสุข</v>
          </cell>
          <cell r="D264" t="str">
            <v>001141200</v>
          </cell>
          <cell r="E264" t="str">
            <v>11412</v>
          </cell>
          <cell r="F264" t="str">
            <v>รพช.วังวิเศษ</v>
          </cell>
          <cell r="G264" t="str">
            <v>โรงพยาบาลชุมชนวังวิเศษ</v>
          </cell>
          <cell r="H264" t="str">
            <v>92070507</v>
          </cell>
          <cell r="I264">
            <v>92</v>
          </cell>
          <cell r="J264" t="str">
            <v>จังหวัดตรัง</v>
          </cell>
          <cell r="K264">
            <v>9207</v>
          </cell>
          <cell r="L264" t="str">
            <v>วังวิเศษ</v>
          </cell>
          <cell r="M264">
            <v>920705</v>
          </cell>
          <cell r="N264" t="str">
            <v>วังมะปรางเหนือ</v>
          </cell>
          <cell r="O264" t="str">
            <v>ใต้</v>
          </cell>
          <cell r="P264" t="str">
            <v>07</v>
          </cell>
          <cell r="Q264" t="str">
            <v>โรงพยาบาลชุมชน</v>
          </cell>
          <cell r="R264">
            <v>5</v>
          </cell>
          <cell r="S264">
            <v>30</v>
          </cell>
          <cell r="T264" t="str">
            <v>30</v>
          </cell>
          <cell r="U264" t="str">
            <v>21</v>
          </cell>
          <cell r="V264" t="str">
            <v>2.1 ทุติยภูมิระดับต้น</v>
          </cell>
        </row>
        <row r="265">
          <cell r="A265" t="str">
            <v>07</v>
          </cell>
          <cell r="B265" t="str">
            <v>21002</v>
          </cell>
          <cell r="C265" t="str">
            <v>กระทรวงสาธารณสุข สำนักงานปลัดกระทรวงสาธารณสุข</v>
          </cell>
          <cell r="D265" t="str">
            <v>001141300</v>
          </cell>
          <cell r="E265" t="str">
            <v>11413</v>
          </cell>
          <cell r="F265" t="str">
            <v>รพช.นาโยง</v>
          </cell>
          <cell r="G265" t="str">
            <v>โรงพยาบาลชุมชนนาโยง</v>
          </cell>
          <cell r="H265" t="str">
            <v>92080102</v>
          </cell>
          <cell r="I265">
            <v>92</v>
          </cell>
          <cell r="J265" t="str">
            <v>จังหวัดตรัง</v>
          </cell>
          <cell r="K265">
            <v>9208</v>
          </cell>
          <cell r="L265" t="str">
            <v>นาโยง</v>
          </cell>
          <cell r="M265">
            <v>920801</v>
          </cell>
          <cell r="N265" t="str">
            <v>นาโยงเหนือ</v>
          </cell>
          <cell r="O265" t="str">
            <v>ใต้</v>
          </cell>
          <cell r="P265" t="str">
            <v>07</v>
          </cell>
          <cell r="Q265" t="str">
            <v>โรงพยาบาลชุมชน</v>
          </cell>
          <cell r="R265">
            <v>4</v>
          </cell>
          <cell r="S265">
            <v>60</v>
          </cell>
          <cell r="T265" t="str">
            <v>30</v>
          </cell>
          <cell r="U265" t="str">
            <v>21</v>
          </cell>
          <cell r="V265" t="str">
            <v>2.1 ทุติยภูมิระดับต้น</v>
          </cell>
        </row>
        <row r="266">
          <cell r="A266" t="str">
            <v>07</v>
          </cell>
          <cell r="B266" t="str">
            <v>21002</v>
          </cell>
          <cell r="C266" t="str">
            <v>กระทรวงสาธารณสุข สำนักงานปลัดกระทรวงสาธารณสุข</v>
          </cell>
          <cell r="D266" t="str">
            <v>001413900</v>
          </cell>
          <cell r="E266" t="str">
            <v>14139</v>
          </cell>
          <cell r="F266" t="str">
            <v>รพช.รัษฎา</v>
          </cell>
          <cell r="G266" t="str">
            <v>โรงพยาบาลชุมชนรัษฎา</v>
          </cell>
          <cell r="H266" t="str">
            <v>92090100</v>
          </cell>
          <cell r="I266">
            <v>92</v>
          </cell>
          <cell r="J266" t="str">
            <v>จังหวัดตรัง</v>
          </cell>
          <cell r="K266">
            <v>9209</v>
          </cell>
          <cell r="L266" t="str">
            <v>รัษฎา</v>
          </cell>
          <cell r="M266">
            <v>920901</v>
          </cell>
          <cell r="N266" t="str">
            <v>ควนเมา</v>
          </cell>
          <cell r="O266" t="str">
            <v>ใต้</v>
          </cell>
          <cell r="P266" t="str">
            <v>07</v>
          </cell>
          <cell r="Q266" t="str">
            <v>โรงพยาบาลชุมชน</v>
          </cell>
          <cell r="R266">
            <v>5</v>
          </cell>
          <cell r="S266">
            <v>30</v>
          </cell>
          <cell r="T266" t="str">
            <v>30</v>
          </cell>
          <cell r="U266" t="str">
            <v>21</v>
          </cell>
          <cell r="V266" t="str">
            <v>2.1 ทุติยภูมิระดับต้น</v>
          </cell>
        </row>
        <row r="267">
          <cell r="A267" t="str">
            <v>08</v>
          </cell>
          <cell r="B267" t="str">
            <v>21002</v>
          </cell>
          <cell r="C267" t="str">
            <v>กระทรวงสาธารณสุข สำนักงานปลัดกระทรวงสาธารณสุข</v>
          </cell>
          <cell r="D267" t="str">
            <v>001068200</v>
          </cell>
          <cell r="E267" t="str">
            <v>10682</v>
          </cell>
          <cell r="F267" t="str">
            <v>รพศ.หาดใหญ่</v>
          </cell>
          <cell r="G267" t="str">
            <v>โรงพยาบาลศูนย์หาดใหญ่</v>
          </cell>
          <cell r="H267" t="str">
            <v>90110100</v>
          </cell>
          <cell r="I267">
            <v>90</v>
          </cell>
          <cell r="J267" t="str">
            <v>จังหวัดสงขลา</v>
          </cell>
          <cell r="K267">
            <v>9011</v>
          </cell>
          <cell r="L267" t="str">
            <v>หาดใหญ่</v>
          </cell>
          <cell r="M267">
            <v>901101</v>
          </cell>
          <cell r="N267" t="str">
            <v>หาดใหญ่</v>
          </cell>
          <cell r="O267" t="str">
            <v>ใต้</v>
          </cell>
          <cell r="P267" t="str">
            <v>05</v>
          </cell>
          <cell r="Q267" t="str">
            <v>โรงพยาบาลศูนย์</v>
          </cell>
          <cell r="R267">
            <v>1</v>
          </cell>
          <cell r="S267">
            <v>596</v>
          </cell>
          <cell r="T267" t="str">
            <v>591</v>
          </cell>
          <cell r="U267" t="str">
            <v>31</v>
          </cell>
          <cell r="V267" t="str">
            <v>3.1 ตติยภูมิ</v>
          </cell>
        </row>
        <row r="268">
          <cell r="A268" t="str">
            <v>08</v>
          </cell>
          <cell r="B268" t="str">
            <v>21002</v>
          </cell>
          <cell r="C268" t="str">
            <v>กระทรวงสาธารณสุข สำนักงานปลัดกระทรวงสาธารณสุข</v>
          </cell>
          <cell r="D268" t="str">
            <v>001074500</v>
          </cell>
          <cell r="E268" t="str">
            <v>10745</v>
          </cell>
          <cell r="F268" t="str">
            <v>รพท.สงขลา</v>
          </cell>
          <cell r="G268" t="str">
            <v>โรงพยาบาลทั่วไปสงขลา</v>
          </cell>
          <cell r="H268" t="str">
            <v>90010400</v>
          </cell>
          <cell r="I268">
            <v>90</v>
          </cell>
          <cell r="J268" t="str">
            <v>จังหวัดสงขลา</v>
          </cell>
          <cell r="K268">
            <v>9001</v>
          </cell>
          <cell r="L268" t="str">
            <v>เมืองสงขลา</v>
          </cell>
          <cell r="M268">
            <v>900104</v>
          </cell>
          <cell r="N268" t="str">
            <v>พะวง</v>
          </cell>
          <cell r="O268" t="str">
            <v>ใต้</v>
          </cell>
          <cell r="P268" t="str">
            <v>06</v>
          </cell>
          <cell r="Q268" t="str">
            <v>โรงพยาบาลทั่วไป</v>
          </cell>
          <cell r="R268">
            <v>2</v>
          </cell>
          <cell r="S268">
            <v>480</v>
          </cell>
          <cell r="T268" t="str">
            <v>480</v>
          </cell>
          <cell r="U268" t="str">
            <v>23</v>
          </cell>
          <cell r="V268" t="str">
            <v>2.3 ทุติยภูมิระดับสูง</v>
          </cell>
        </row>
        <row r="269">
          <cell r="A269" t="str">
            <v>08</v>
          </cell>
          <cell r="B269" t="str">
            <v>21002</v>
          </cell>
          <cell r="C269" t="str">
            <v>กระทรวงสาธารณสุข สำนักงานปลัดกระทรวงสาธารณสุข</v>
          </cell>
          <cell r="D269" t="str">
            <v>001138600</v>
          </cell>
          <cell r="E269" t="str">
            <v>11386</v>
          </cell>
          <cell r="F269" t="str">
            <v>รพช.สทิงพระ</v>
          </cell>
          <cell r="G269" t="str">
            <v>โรงพยาบาลชุมชนสทิงพระ</v>
          </cell>
          <cell r="H269" t="str">
            <v>90020101</v>
          </cell>
          <cell r="I269">
            <v>90</v>
          </cell>
          <cell r="J269" t="str">
            <v>จังหวัดสงขลา</v>
          </cell>
          <cell r="K269">
            <v>9002</v>
          </cell>
          <cell r="L269" t="str">
            <v>สทิงพระ</v>
          </cell>
          <cell r="M269">
            <v>900201</v>
          </cell>
          <cell r="N269" t="str">
            <v>จะทิ้งพระ</v>
          </cell>
          <cell r="O269" t="str">
            <v>ใต้</v>
          </cell>
          <cell r="P269" t="str">
            <v>07</v>
          </cell>
          <cell r="Q269" t="str">
            <v>โรงพยาบาลชุมชน</v>
          </cell>
          <cell r="R269">
            <v>5</v>
          </cell>
          <cell r="S269">
            <v>30</v>
          </cell>
          <cell r="T269" t="str">
            <v>30</v>
          </cell>
          <cell r="U269" t="str">
            <v>21</v>
          </cell>
          <cell r="V269" t="str">
            <v>2.1 ทุติยภูมิระดับต้น</v>
          </cell>
        </row>
        <row r="270">
          <cell r="A270" t="str">
            <v>08</v>
          </cell>
          <cell r="B270" t="str">
            <v>21002</v>
          </cell>
          <cell r="C270" t="str">
            <v>กระทรวงสาธารณสุข สำนักงานปลัดกระทรวงสาธารณสุข</v>
          </cell>
          <cell r="D270" t="str">
            <v>001138700</v>
          </cell>
          <cell r="E270" t="str">
            <v>11387</v>
          </cell>
          <cell r="F270" t="str">
            <v>รพช.จะนะ</v>
          </cell>
          <cell r="G270" t="str">
            <v>โรงพยาบาลชุมชนจะนะ</v>
          </cell>
          <cell r="H270" t="str">
            <v>90030102</v>
          </cell>
          <cell r="I270">
            <v>90</v>
          </cell>
          <cell r="J270" t="str">
            <v>จังหวัดสงขลา</v>
          </cell>
          <cell r="K270">
            <v>9003</v>
          </cell>
          <cell r="L270" t="str">
            <v>จะนะ</v>
          </cell>
          <cell r="M270">
            <v>900301</v>
          </cell>
          <cell r="N270" t="str">
            <v>บ้านนา</v>
          </cell>
          <cell r="O270" t="str">
            <v>ใต้</v>
          </cell>
          <cell r="P270" t="str">
            <v>07</v>
          </cell>
          <cell r="Q270" t="str">
            <v>โรงพยาบาลชุมชน</v>
          </cell>
          <cell r="R270">
            <v>4</v>
          </cell>
          <cell r="S270">
            <v>60</v>
          </cell>
          <cell r="T270" t="str">
            <v>30</v>
          </cell>
          <cell r="U270" t="str">
            <v>21</v>
          </cell>
          <cell r="V270" t="str">
            <v>2.1 ทุติยภูมิระดับต้น</v>
          </cell>
        </row>
        <row r="271">
          <cell r="A271" t="str">
            <v>08</v>
          </cell>
          <cell r="B271" t="str">
            <v>21002</v>
          </cell>
          <cell r="C271" t="str">
            <v>กระทรวงสาธารณสุข สำนักงานปลัดกระทรวงสาธารณสุข</v>
          </cell>
          <cell r="D271" t="str">
            <v>001138800</v>
          </cell>
          <cell r="E271" t="str">
            <v>11388</v>
          </cell>
          <cell r="F271" t="str">
            <v>รพช.สมเด็จพระบรมราชินีนาถ</v>
          </cell>
          <cell r="G271" t="str">
            <v>โรงพยาบาลชุมชนสมเด็จพระบรมราชินีนาถ</v>
          </cell>
          <cell r="H271" t="str">
            <v>90040100</v>
          </cell>
          <cell r="I271">
            <v>90</v>
          </cell>
          <cell r="J271" t="str">
            <v>จังหวัดสงขลา</v>
          </cell>
          <cell r="K271">
            <v>9004</v>
          </cell>
          <cell r="L271" t="str">
            <v>นาทวี</v>
          </cell>
          <cell r="M271">
            <v>900401</v>
          </cell>
          <cell r="N271" t="str">
            <v>นาทวี</v>
          </cell>
          <cell r="O271" t="str">
            <v>ใต้</v>
          </cell>
          <cell r="P271" t="str">
            <v>07</v>
          </cell>
          <cell r="Q271" t="str">
            <v>โรงพยาบาลชุมชน</v>
          </cell>
          <cell r="R271">
            <v>4</v>
          </cell>
          <cell r="S271">
            <v>60</v>
          </cell>
          <cell r="T271" t="str">
            <v>60</v>
          </cell>
          <cell r="U271" t="str">
            <v>22</v>
          </cell>
          <cell r="V271" t="str">
            <v>2.2 ทุติยภูมิระดับกลาง</v>
          </cell>
        </row>
        <row r="272">
          <cell r="A272" t="str">
            <v>08</v>
          </cell>
          <cell r="B272" t="str">
            <v>21002</v>
          </cell>
          <cell r="C272" t="str">
            <v>กระทรวงสาธารณสุข สำนักงานปลัดกระทรวงสาธารณสุข</v>
          </cell>
          <cell r="D272" t="str">
            <v>001139000</v>
          </cell>
          <cell r="E272" t="str">
            <v>11390</v>
          </cell>
          <cell r="F272" t="str">
            <v>รพช.เทพา</v>
          </cell>
          <cell r="G272" t="str">
            <v>โรงพยาบาลชุมชนเทพา</v>
          </cell>
          <cell r="H272" t="str">
            <v>90050105</v>
          </cell>
          <cell r="I272">
            <v>90</v>
          </cell>
          <cell r="J272" t="str">
            <v>จังหวัดสงขลา</v>
          </cell>
          <cell r="K272">
            <v>9005</v>
          </cell>
          <cell r="L272" t="str">
            <v>เทพา</v>
          </cell>
          <cell r="M272">
            <v>900501</v>
          </cell>
          <cell r="N272" t="str">
            <v>เทพา</v>
          </cell>
          <cell r="O272" t="str">
            <v>ใต้</v>
          </cell>
          <cell r="P272" t="str">
            <v>07</v>
          </cell>
          <cell r="Q272" t="str">
            <v>โรงพยาบาลชุมชน</v>
          </cell>
          <cell r="R272">
            <v>5</v>
          </cell>
          <cell r="S272">
            <v>30</v>
          </cell>
          <cell r="T272" t="str">
            <v>30</v>
          </cell>
          <cell r="U272" t="str">
            <v>21</v>
          </cell>
          <cell r="V272" t="str">
            <v>2.1 ทุติยภูมิระดับต้น</v>
          </cell>
        </row>
        <row r="273">
          <cell r="A273" t="str">
            <v>08</v>
          </cell>
          <cell r="B273" t="str">
            <v>21002</v>
          </cell>
          <cell r="C273" t="str">
            <v>กระทรวงสาธารณสุข สำนักงานปลัดกระทรวงสาธารณสุข</v>
          </cell>
          <cell r="D273" t="str">
            <v>001139100</v>
          </cell>
          <cell r="E273" t="str">
            <v>11391</v>
          </cell>
          <cell r="F273" t="str">
            <v>รพช.สะบ้าย้อย</v>
          </cell>
          <cell r="G273" t="str">
            <v>โรงพยาบาลชุมชนสะบ้าย้อย</v>
          </cell>
          <cell r="H273" t="str">
            <v>90060101</v>
          </cell>
          <cell r="I273">
            <v>90</v>
          </cell>
          <cell r="J273" t="str">
            <v>จังหวัดสงขลา</v>
          </cell>
          <cell r="K273">
            <v>9006</v>
          </cell>
          <cell r="L273" t="str">
            <v>สะบ้าย้อย</v>
          </cell>
          <cell r="M273">
            <v>900601</v>
          </cell>
          <cell r="N273" t="str">
            <v>สะบ้าย้อย</v>
          </cell>
          <cell r="O273" t="str">
            <v>ใต้</v>
          </cell>
          <cell r="P273" t="str">
            <v>07</v>
          </cell>
          <cell r="Q273" t="str">
            <v>โรงพยาบาลชุมชน</v>
          </cell>
          <cell r="R273">
            <v>5</v>
          </cell>
          <cell r="S273">
            <v>30</v>
          </cell>
          <cell r="T273" t="str">
            <v>30</v>
          </cell>
          <cell r="U273" t="str">
            <v>21</v>
          </cell>
          <cell r="V273" t="str">
            <v>2.1 ทุติยภูมิระดับต้น</v>
          </cell>
        </row>
        <row r="274">
          <cell r="A274" t="str">
            <v>08</v>
          </cell>
          <cell r="B274" t="str">
            <v>21002</v>
          </cell>
          <cell r="C274" t="str">
            <v>กระทรวงสาธารณสุข สำนักงานปลัดกระทรวงสาธารณสุข</v>
          </cell>
          <cell r="D274" t="str">
            <v>001139200</v>
          </cell>
          <cell r="E274" t="str">
            <v>11392</v>
          </cell>
          <cell r="F274" t="str">
            <v>รพช.ระโนด</v>
          </cell>
          <cell r="G274" t="str">
            <v>โรงพยาบาลชุมชนระโนด</v>
          </cell>
          <cell r="H274" t="str">
            <v>90070105</v>
          </cell>
          <cell r="I274">
            <v>90</v>
          </cell>
          <cell r="J274" t="str">
            <v>จังหวัดสงขลา</v>
          </cell>
          <cell r="K274">
            <v>9007</v>
          </cell>
          <cell r="L274" t="str">
            <v>ระโนด</v>
          </cell>
          <cell r="M274">
            <v>900701</v>
          </cell>
          <cell r="N274" t="str">
            <v>ระโนด</v>
          </cell>
          <cell r="O274" t="str">
            <v>ใต้</v>
          </cell>
          <cell r="P274" t="str">
            <v>07</v>
          </cell>
          <cell r="Q274" t="str">
            <v>โรงพยาบาลชุมชน</v>
          </cell>
          <cell r="R274">
            <v>4</v>
          </cell>
          <cell r="S274">
            <v>60</v>
          </cell>
          <cell r="T274" t="str">
            <v>60</v>
          </cell>
          <cell r="U274" t="str">
            <v>22</v>
          </cell>
          <cell r="V274" t="str">
            <v>2.2 ทุติยภูมิระดับกลาง</v>
          </cell>
        </row>
        <row r="275">
          <cell r="A275" t="str">
            <v>08</v>
          </cell>
          <cell r="B275" t="str">
            <v>21002</v>
          </cell>
          <cell r="C275" t="str">
            <v>กระทรวงสาธารณสุข สำนักงานปลัดกระทรวงสาธารณสุข</v>
          </cell>
          <cell r="D275" t="str">
            <v>001139300</v>
          </cell>
          <cell r="E275" t="str">
            <v>11393</v>
          </cell>
          <cell r="F275" t="str">
            <v>รพช.กระแสสินธุ์</v>
          </cell>
          <cell r="G275" t="str">
            <v>โรงพยาบาลชุมชนกระแสสินธุ์</v>
          </cell>
          <cell r="H275" t="str">
            <v>90080303</v>
          </cell>
          <cell r="I275">
            <v>90</v>
          </cell>
          <cell r="J275" t="str">
            <v>จังหวัดสงขลา</v>
          </cell>
          <cell r="K275">
            <v>9008</v>
          </cell>
          <cell r="L275" t="str">
            <v>กระแสสินธุ์</v>
          </cell>
          <cell r="M275">
            <v>900803</v>
          </cell>
          <cell r="N275" t="str">
            <v>เชิงแส</v>
          </cell>
          <cell r="O275" t="str">
            <v>ใต้</v>
          </cell>
          <cell r="P275" t="str">
            <v>07</v>
          </cell>
          <cell r="Q275" t="str">
            <v>โรงพยาบาลชุมชน</v>
          </cell>
          <cell r="R275">
            <v>5</v>
          </cell>
          <cell r="S275">
            <v>30</v>
          </cell>
          <cell r="T275" t="str">
            <v>30</v>
          </cell>
          <cell r="U275" t="str">
            <v>21</v>
          </cell>
          <cell r="V275" t="str">
            <v>2.1 ทุติยภูมิระดับต้น</v>
          </cell>
        </row>
        <row r="276">
          <cell r="A276" t="str">
            <v>08</v>
          </cell>
          <cell r="B276" t="str">
            <v>21002</v>
          </cell>
          <cell r="C276" t="str">
            <v>กระทรวงสาธารณสุข สำนักงานปลัดกระทรวงสาธารณสุข</v>
          </cell>
          <cell r="D276" t="str">
            <v>001139400</v>
          </cell>
          <cell r="E276" t="str">
            <v>11394</v>
          </cell>
          <cell r="F276" t="str">
            <v>รพช.รัตภูมิ</v>
          </cell>
          <cell r="G276" t="str">
            <v>โรงพยาบาลชุมชนรัตภูมิ</v>
          </cell>
          <cell r="H276" t="str">
            <v>90090101</v>
          </cell>
          <cell r="I276">
            <v>90</v>
          </cell>
          <cell r="J276" t="str">
            <v>จังหวัดสงขลา</v>
          </cell>
          <cell r="K276">
            <v>9009</v>
          </cell>
          <cell r="L276" t="str">
            <v>รัตภูมิ</v>
          </cell>
          <cell r="M276">
            <v>900901</v>
          </cell>
          <cell r="N276" t="str">
            <v>กำแพงเพชร</v>
          </cell>
          <cell r="O276" t="str">
            <v>ใต้</v>
          </cell>
          <cell r="P276" t="str">
            <v>07</v>
          </cell>
          <cell r="Q276" t="str">
            <v>โรงพยาบาลชุมชน</v>
          </cell>
          <cell r="R276">
            <v>5</v>
          </cell>
          <cell r="S276">
            <v>30</v>
          </cell>
          <cell r="T276" t="str">
            <v>30</v>
          </cell>
          <cell r="U276" t="str">
            <v>21</v>
          </cell>
          <cell r="V276" t="str">
            <v>2.1 ทุติยภูมิระดับต้น</v>
          </cell>
        </row>
        <row r="277">
          <cell r="A277" t="str">
            <v>08</v>
          </cell>
          <cell r="B277" t="str">
            <v>21002</v>
          </cell>
          <cell r="C277" t="str">
            <v>กระทรวงสาธารณสุข สำนักงานปลัดกระทรวงสาธารณสุข</v>
          </cell>
          <cell r="D277" t="str">
            <v>001139500</v>
          </cell>
          <cell r="E277" t="str">
            <v>11395</v>
          </cell>
          <cell r="F277" t="str">
            <v>รพช.สะเดา</v>
          </cell>
          <cell r="G277" t="str">
            <v>โรงพยาบาลชุมชนสะเดา</v>
          </cell>
          <cell r="H277" t="str">
            <v>90100100</v>
          </cell>
          <cell r="I277">
            <v>90</v>
          </cell>
          <cell r="J277" t="str">
            <v>จังหวัดสงขลา</v>
          </cell>
          <cell r="K277">
            <v>9010</v>
          </cell>
          <cell r="L277" t="str">
            <v>สะเดา</v>
          </cell>
          <cell r="M277">
            <v>901001</v>
          </cell>
          <cell r="N277" t="str">
            <v>สะเดา</v>
          </cell>
          <cell r="O277" t="str">
            <v>ใต้</v>
          </cell>
          <cell r="P277" t="str">
            <v>07</v>
          </cell>
          <cell r="Q277" t="str">
            <v>โรงพยาบาลชุมชน</v>
          </cell>
          <cell r="R277">
            <v>5</v>
          </cell>
          <cell r="S277">
            <v>30</v>
          </cell>
          <cell r="T277" t="str">
            <v>30</v>
          </cell>
          <cell r="U277" t="str">
            <v>21</v>
          </cell>
          <cell r="V277" t="str">
            <v>2.1 ทุติยภูมิระดับต้น</v>
          </cell>
        </row>
        <row r="278">
          <cell r="A278" t="str">
            <v>08</v>
          </cell>
          <cell r="B278" t="str">
            <v>21002</v>
          </cell>
          <cell r="C278" t="str">
            <v>กระทรวงสาธารณสุข สำนักงานปลัดกระทรวงสาธารณสุข</v>
          </cell>
          <cell r="D278" t="str">
            <v>001139600</v>
          </cell>
          <cell r="E278" t="str">
            <v>11396</v>
          </cell>
          <cell r="F278" t="str">
            <v>รพช.นาหม่อม</v>
          </cell>
          <cell r="G278" t="str">
            <v>โรงพยาบาลชุมชนนาหม่อม</v>
          </cell>
          <cell r="H278" t="str">
            <v>90120203</v>
          </cell>
          <cell r="I278">
            <v>90</v>
          </cell>
          <cell r="J278" t="str">
            <v>จังหวัดสงขลา</v>
          </cell>
          <cell r="K278">
            <v>9012</v>
          </cell>
          <cell r="L278" t="str">
            <v>นาหม่อม</v>
          </cell>
          <cell r="M278">
            <v>901202</v>
          </cell>
          <cell r="N278" t="str">
            <v>พิจิตร</v>
          </cell>
          <cell r="O278" t="str">
            <v>ใต้</v>
          </cell>
          <cell r="P278" t="str">
            <v>07</v>
          </cell>
          <cell r="Q278" t="str">
            <v>โรงพยาบาลชุมชน</v>
          </cell>
          <cell r="R278">
            <v>5</v>
          </cell>
          <cell r="S278">
            <v>30</v>
          </cell>
          <cell r="T278" t="str">
            <v>30</v>
          </cell>
          <cell r="U278" t="str">
            <v>21</v>
          </cell>
          <cell r="V278" t="str">
            <v>2.1 ทุติยภูมิระดับต้น</v>
          </cell>
        </row>
        <row r="279">
          <cell r="A279" t="str">
            <v>08</v>
          </cell>
          <cell r="B279" t="str">
            <v>21002</v>
          </cell>
          <cell r="C279" t="str">
            <v>กระทรวงสาธารณสุข สำนักงานปลัดกระทรวงสาธารณสุข</v>
          </cell>
          <cell r="D279" t="str">
            <v>001139700</v>
          </cell>
          <cell r="E279" t="str">
            <v>11397</v>
          </cell>
          <cell r="F279" t="str">
            <v>รพช.ควนเนียง</v>
          </cell>
          <cell r="G279" t="str">
            <v>โรงพยาบาลชุมชนควนเนียง</v>
          </cell>
          <cell r="H279" t="str">
            <v>90130110</v>
          </cell>
          <cell r="I279">
            <v>90</v>
          </cell>
          <cell r="J279" t="str">
            <v>จังหวัดสงขลา</v>
          </cell>
          <cell r="K279">
            <v>9013</v>
          </cell>
          <cell r="L279" t="str">
            <v>ควนเนียง</v>
          </cell>
          <cell r="M279">
            <v>901301</v>
          </cell>
          <cell r="N279" t="str">
            <v>รัตภูมิ</v>
          </cell>
          <cell r="O279" t="str">
            <v>ใต้</v>
          </cell>
          <cell r="P279" t="str">
            <v>07</v>
          </cell>
          <cell r="Q279" t="str">
            <v>โรงพยาบาลชุมชน</v>
          </cell>
          <cell r="R279">
            <v>5</v>
          </cell>
          <cell r="S279">
            <v>30</v>
          </cell>
          <cell r="T279" t="str">
            <v>30</v>
          </cell>
          <cell r="U279" t="str">
            <v>21</v>
          </cell>
          <cell r="V279" t="str">
            <v>2.1 ทุติยภูมิระดับต้น</v>
          </cell>
        </row>
        <row r="280">
          <cell r="A280" t="str">
            <v>08</v>
          </cell>
          <cell r="B280" t="str">
            <v>21002</v>
          </cell>
          <cell r="C280" t="str">
            <v>กระทรวงสาธารณสุข สำนักงานปลัดกระทรวงสาธารณสุข</v>
          </cell>
          <cell r="D280" t="str">
            <v>001139800</v>
          </cell>
          <cell r="E280" t="str">
            <v>11398</v>
          </cell>
          <cell r="F280" t="str">
            <v>รพช.ปาดังเบซาร์</v>
          </cell>
          <cell r="G280" t="str">
            <v>โรงพยาบาลชุมชนปาดังเบซาร์</v>
          </cell>
          <cell r="H280" t="str">
            <v>90100709</v>
          </cell>
          <cell r="I280">
            <v>90</v>
          </cell>
          <cell r="J280" t="str">
            <v>จังหวัดสงขลา</v>
          </cell>
          <cell r="K280">
            <v>9010</v>
          </cell>
          <cell r="L280" t="str">
            <v>สะเดา</v>
          </cell>
          <cell r="M280">
            <v>901007</v>
          </cell>
          <cell r="N280" t="str">
            <v>ปาดังเบซาร์</v>
          </cell>
          <cell r="O280" t="str">
            <v>ใต้</v>
          </cell>
          <cell r="P280" t="str">
            <v>07</v>
          </cell>
          <cell r="Q280" t="str">
            <v>โรงพยาบาลชุมชน</v>
          </cell>
          <cell r="R280">
            <v>5</v>
          </cell>
          <cell r="S280">
            <v>30</v>
          </cell>
          <cell r="T280" t="str">
            <v>30</v>
          </cell>
          <cell r="U280" t="str">
            <v>21</v>
          </cell>
          <cell r="V280" t="str">
            <v>2.1 ทุติยภูมิระดับต้น</v>
          </cell>
        </row>
        <row r="281">
          <cell r="A281" t="str">
            <v>08</v>
          </cell>
          <cell r="B281" t="str">
            <v>21002</v>
          </cell>
          <cell r="C281" t="str">
            <v>กระทรวงสาธารณสุข สำนักงานปลัดกระทรวงสาธารณสุข</v>
          </cell>
          <cell r="D281" t="str">
            <v>001139900</v>
          </cell>
          <cell r="E281" t="str">
            <v>11399</v>
          </cell>
          <cell r="F281" t="str">
            <v>รพช.บางกล่ำ</v>
          </cell>
          <cell r="G281" t="str">
            <v>โรงพยาบาลชุมชนบางกล่ำ</v>
          </cell>
          <cell r="H281" t="str">
            <v>90140101</v>
          </cell>
          <cell r="I281">
            <v>90</v>
          </cell>
          <cell r="J281" t="str">
            <v>จังหวัดสงขลา</v>
          </cell>
          <cell r="K281">
            <v>9014</v>
          </cell>
          <cell r="L281" t="str">
            <v>บางกล่ำ</v>
          </cell>
          <cell r="M281">
            <v>901401</v>
          </cell>
          <cell r="N281" t="str">
            <v>บางกล่ำ</v>
          </cell>
          <cell r="O281" t="str">
            <v>ใต้</v>
          </cell>
          <cell r="P281" t="str">
            <v>07</v>
          </cell>
          <cell r="Q281" t="str">
            <v>โรงพยาบาลชุมชน</v>
          </cell>
          <cell r="R281">
            <v>5</v>
          </cell>
          <cell r="S281">
            <v>30</v>
          </cell>
          <cell r="T281" t="str">
            <v>30</v>
          </cell>
          <cell r="U281" t="str">
            <v>21</v>
          </cell>
          <cell r="V281" t="str">
            <v>2.1 ทุติยภูมิระดับต้น</v>
          </cell>
        </row>
        <row r="282">
          <cell r="A282" t="str">
            <v>08</v>
          </cell>
          <cell r="B282" t="str">
            <v>21002</v>
          </cell>
          <cell r="C282" t="str">
            <v>กระทรวงสาธารณสุข สำนักงานปลัดกระทรวงสาธารณสุข</v>
          </cell>
          <cell r="D282" t="str">
            <v>001140000</v>
          </cell>
          <cell r="E282" t="str">
            <v>11400</v>
          </cell>
          <cell r="F282" t="str">
            <v>รพช.สิงหนคร</v>
          </cell>
          <cell r="G282" t="str">
            <v>โรงพยาบาลชุมชนสิงหนคร</v>
          </cell>
          <cell r="H282" t="str">
            <v>90150205</v>
          </cell>
          <cell r="I282">
            <v>90</v>
          </cell>
          <cell r="J282" t="str">
            <v>จังหวัดสงขลา</v>
          </cell>
          <cell r="K282">
            <v>9015</v>
          </cell>
          <cell r="L282" t="str">
            <v>สิงหนคร</v>
          </cell>
          <cell r="M282">
            <v>901502</v>
          </cell>
          <cell r="N282" t="str">
            <v>สทิงหม้อ</v>
          </cell>
          <cell r="O282" t="str">
            <v>ใต้</v>
          </cell>
          <cell r="P282" t="str">
            <v>07</v>
          </cell>
          <cell r="Q282" t="str">
            <v>โรงพยาบาลชุมชน</v>
          </cell>
          <cell r="R282">
            <v>5</v>
          </cell>
          <cell r="S282">
            <v>30</v>
          </cell>
          <cell r="T282" t="str">
            <v>30</v>
          </cell>
          <cell r="U282" t="str">
            <v>21</v>
          </cell>
          <cell r="V282" t="str">
            <v>2.1 ทุติยภูมิระดับต้น</v>
          </cell>
        </row>
        <row r="283">
          <cell r="A283" t="str">
            <v>08</v>
          </cell>
          <cell r="B283" t="str">
            <v>21002</v>
          </cell>
          <cell r="C283" t="str">
            <v>กระทรวงสาธารณสุข สำนักงานปลัดกระทรวงสาธารณสุข</v>
          </cell>
          <cell r="D283" t="str">
            <v>001140100</v>
          </cell>
          <cell r="E283" t="str">
            <v>11401</v>
          </cell>
          <cell r="F283" t="str">
            <v>รพช.คลองหอยโข่ง</v>
          </cell>
          <cell r="G283" t="str">
            <v>โรงพยาบาลชุมชนคลองหอยโข่ง</v>
          </cell>
          <cell r="H283" t="str">
            <v>90160101</v>
          </cell>
          <cell r="I283">
            <v>90</v>
          </cell>
          <cell r="J283" t="str">
            <v>จังหวัดสงขลา</v>
          </cell>
          <cell r="K283">
            <v>9016</v>
          </cell>
          <cell r="L283" t="str">
            <v>คลองหอยโข่ง</v>
          </cell>
          <cell r="M283">
            <v>901601</v>
          </cell>
          <cell r="N283" t="str">
            <v>คลองหอยโข่ง</v>
          </cell>
          <cell r="O283" t="str">
            <v>ใต้</v>
          </cell>
          <cell r="P283" t="str">
            <v>07</v>
          </cell>
          <cell r="Q283" t="str">
            <v>โรงพยาบาลชุมชน</v>
          </cell>
          <cell r="R283">
            <v>5</v>
          </cell>
          <cell r="S283">
            <v>30</v>
          </cell>
          <cell r="T283" t="str">
            <v>30</v>
          </cell>
          <cell r="U283" t="str">
            <v>21</v>
          </cell>
          <cell r="V283" t="str">
            <v>2.1 ทุติยภูมิระดับต้น</v>
          </cell>
        </row>
        <row r="284">
          <cell r="A284" t="str">
            <v>08</v>
          </cell>
          <cell r="B284" t="str">
            <v>21002</v>
          </cell>
          <cell r="C284" t="str">
            <v>กระทรวงสาธารณสุข สำนักงานปลัดกระทรวงสาธารณสุข</v>
          </cell>
          <cell r="D284" t="str">
            <v>001074600</v>
          </cell>
          <cell r="E284" t="str">
            <v>10746</v>
          </cell>
          <cell r="F284" t="str">
            <v>รพท.สตูล</v>
          </cell>
          <cell r="G284" t="str">
            <v>โรงพยาบาลทั่วไปสตูล</v>
          </cell>
          <cell r="H284" t="str">
            <v>91010100</v>
          </cell>
          <cell r="I284">
            <v>91</v>
          </cell>
          <cell r="J284" t="str">
            <v>จังหวัดสตูล</v>
          </cell>
          <cell r="K284">
            <v>9101</v>
          </cell>
          <cell r="L284" t="str">
            <v>เมืองสตูล</v>
          </cell>
          <cell r="M284">
            <v>910101</v>
          </cell>
          <cell r="N284" t="str">
            <v>พิมาน</v>
          </cell>
          <cell r="O284" t="str">
            <v>ใต้</v>
          </cell>
          <cell r="P284" t="str">
            <v>06</v>
          </cell>
          <cell r="Q284" t="str">
            <v>โรงพยาบาลทั่วไป</v>
          </cell>
          <cell r="R284">
            <v>3</v>
          </cell>
          <cell r="S284">
            <v>186</v>
          </cell>
          <cell r="T284" t="str">
            <v>164</v>
          </cell>
          <cell r="U284" t="str">
            <v>23</v>
          </cell>
          <cell r="V284" t="str">
            <v>2.3 ทุติยภูมิระดับสูง</v>
          </cell>
        </row>
        <row r="285">
          <cell r="A285" t="str">
            <v>08</v>
          </cell>
          <cell r="B285" t="str">
            <v>21002</v>
          </cell>
          <cell r="C285" t="str">
            <v>กระทรวงสาธารณสุข สำนักงานปลัดกระทรวงสาธารณสุข</v>
          </cell>
          <cell r="D285" t="str">
            <v>001140200</v>
          </cell>
          <cell r="E285" t="str">
            <v>11402</v>
          </cell>
          <cell r="F285" t="str">
            <v>รพช.ควนโดน</v>
          </cell>
          <cell r="G285" t="str">
            <v>โรงพยาบาลชุมชนควนโดน</v>
          </cell>
          <cell r="H285" t="str">
            <v>91020206</v>
          </cell>
          <cell r="I285">
            <v>91</v>
          </cell>
          <cell r="J285" t="str">
            <v>จังหวัดสตูล</v>
          </cell>
          <cell r="K285">
            <v>9102</v>
          </cell>
          <cell r="L285" t="str">
            <v>ควนโดน</v>
          </cell>
          <cell r="M285">
            <v>910202</v>
          </cell>
          <cell r="N285" t="str">
            <v>ควนสตอ</v>
          </cell>
          <cell r="O285" t="str">
            <v>ใต้</v>
          </cell>
          <cell r="P285" t="str">
            <v>07</v>
          </cell>
          <cell r="Q285" t="str">
            <v>โรงพยาบาลชุมชน</v>
          </cell>
          <cell r="R285">
            <v>5</v>
          </cell>
          <cell r="S285">
            <v>30</v>
          </cell>
          <cell r="T285" t="str">
            <v>10</v>
          </cell>
          <cell r="U285" t="str">
            <v>21</v>
          </cell>
          <cell r="V285" t="str">
            <v>2.1 ทุติยภูมิระดับต้น</v>
          </cell>
        </row>
        <row r="286">
          <cell r="A286" t="str">
            <v>08</v>
          </cell>
          <cell r="B286" t="str">
            <v>21002</v>
          </cell>
          <cell r="C286" t="str">
            <v>กระทรวงสาธารณสุข สำนักงานปลัดกระทรวงสาธารณสุข</v>
          </cell>
          <cell r="D286" t="str">
            <v>001140300</v>
          </cell>
          <cell r="E286" t="str">
            <v>11403</v>
          </cell>
          <cell r="F286" t="str">
            <v>รพช.ควนกาหลง</v>
          </cell>
          <cell r="G286" t="str">
            <v>โรงพยาบาลชุมชนควนกาหลง</v>
          </cell>
          <cell r="H286" t="str">
            <v>91030207</v>
          </cell>
          <cell r="I286">
            <v>91</v>
          </cell>
          <cell r="J286" t="str">
            <v>จังหวัดสตูล</v>
          </cell>
          <cell r="K286">
            <v>9103</v>
          </cell>
          <cell r="L286" t="str">
            <v>ควนกาหลง</v>
          </cell>
          <cell r="M286">
            <v>910302</v>
          </cell>
          <cell r="N286" t="str">
            <v>ควนกาหลง</v>
          </cell>
          <cell r="O286" t="str">
            <v>ใต้</v>
          </cell>
          <cell r="P286" t="str">
            <v>07</v>
          </cell>
          <cell r="Q286" t="str">
            <v>โรงพยาบาลชุมชน</v>
          </cell>
          <cell r="R286">
            <v>5</v>
          </cell>
          <cell r="S286">
            <v>30</v>
          </cell>
          <cell r="T286" t="str">
            <v>30</v>
          </cell>
          <cell r="U286" t="str">
            <v>21</v>
          </cell>
          <cell r="V286" t="str">
            <v>2.1 ทุติยภูมิระดับต้น</v>
          </cell>
        </row>
        <row r="287">
          <cell r="A287" t="str">
            <v>08</v>
          </cell>
          <cell r="B287" t="str">
            <v>21002</v>
          </cell>
          <cell r="C287" t="str">
            <v>กระทรวงสาธารณสุข สำนักงานปลัดกระทรวงสาธารณสุข</v>
          </cell>
          <cell r="D287" t="str">
            <v>001140400</v>
          </cell>
          <cell r="E287" t="str">
            <v>11404</v>
          </cell>
          <cell r="F287" t="str">
            <v>รพช.ท่าแพ</v>
          </cell>
          <cell r="G287" t="str">
            <v>โรงพยาบาลชุมชนท่าแพ</v>
          </cell>
          <cell r="H287" t="str">
            <v>91040102</v>
          </cell>
          <cell r="I287">
            <v>91</v>
          </cell>
          <cell r="J287" t="str">
            <v>จังหวัดสตูล</v>
          </cell>
          <cell r="K287">
            <v>9104</v>
          </cell>
          <cell r="L287" t="str">
            <v>ท่าแพ</v>
          </cell>
          <cell r="M287">
            <v>910401</v>
          </cell>
          <cell r="N287" t="str">
            <v>ท่าแพ</v>
          </cell>
          <cell r="O287" t="str">
            <v>ใต้</v>
          </cell>
          <cell r="P287" t="str">
            <v>07</v>
          </cell>
          <cell r="Q287" t="str">
            <v>โรงพยาบาลชุมชน</v>
          </cell>
          <cell r="R287">
            <v>5</v>
          </cell>
          <cell r="S287">
            <v>30</v>
          </cell>
          <cell r="T287" t="str">
            <v>10</v>
          </cell>
          <cell r="U287" t="str">
            <v>21</v>
          </cell>
          <cell r="V287" t="str">
            <v>2.1 ทุติยภูมิระดับต้น</v>
          </cell>
        </row>
        <row r="288">
          <cell r="A288" t="str">
            <v>08</v>
          </cell>
          <cell r="B288" t="str">
            <v>21002</v>
          </cell>
          <cell r="C288" t="str">
            <v>กระทรวงสาธารณสุข สำนักงานปลัดกระทรวงสาธารณสุข</v>
          </cell>
          <cell r="D288" t="str">
            <v>001140500</v>
          </cell>
          <cell r="E288" t="str">
            <v>11405</v>
          </cell>
          <cell r="F288" t="str">
            <v>รพช.ละงู</v>
          </cell>
          <cell r="G288" t="str">
            <v>โรงพยาบาลชุมชนละงู</v>
          </cell>
          <cell r="H288" t="str">
            <v>91050106</v>
          </cell>
          <cell r="I288">
            <v>91</v>
          </cell>
          <cell r="J288" t="str">
            <v>จังหวัดสตูล</v>
          </cell>
          <cell r="K288">
            <v>9105</v>
          </cell>
          <cell r="L288" t="str">
            <v>ละงู</v>
          </cell>
          <cell r="M288">
            <v>910501</v>
          </cell>
          <cell r="N288" t="str">
            <v>กำแพง</v>
          </cell>
          <cell r="O288" t="str">
            <v>ใต้</v>
          </cell>
          <cell r="P288" t="str">
            <v>07</v>
          </cell>
          <cell r="Q288" t="str">
            <v>โรงพยาบาลชุมชน</v>
          </cell>
          <cell r="R288">
            <v>4</v>
          </cell>
          <cell r="S288">
            <v>60</v>
          </cell>
          <cell r="T288" t="str">
            <v>30</v>
          </cell>
          <cell r="U288" t="str">
            <v>22</v>
          </cell>
          <cell r="V288" t="str">
            <v>2.2 ทุติยภูมิระดับกลาง</v>
          </cell>
        </row>
        <row r="289">
          <cell r="A289" t="str">
            <v>08</v>
          </cell>
          <cell r="B289" t="str">
            <v>21002</v>
          </cell>
          <cell r="C289" t="str">
            <v>กระทรวงสาธารณสุข สำนักงานปลัดกระทรวงสาธารณสุข</v>
          </cell>
          <cell r="D289" t="str">
            <v>001140600</v>
          </cell>
          <cell r="E289" t="str">
            <v>11406</v>
          </cell>
          <cell r="F289" t="str">
            <v>รพช.ทุ่งหว้า</v>
          </cell>
          <cell r="G289" t="str">
            <v>โรงพยาบาลชุมชนทุ่งหว้า</v>
          </cell>
          <cell r="H289" t="str">
            <v>91060108</v>
          </cell>
          <cell r="I289">
            <v>91</v>
          </cell>
          <cell r="J289" t="str">
            <v>จังหวัดสตูล</v>
          </cell>
          <cell r="K289">
            <v>9106</v>
          </cell>
          <cell r="L289" t="str">
            <v>ทุ่งหว้า</v>
          </cell>
          <cell r="M289">
            <v>910601</v>
          </cell>
          <cell r="N289" t="str">
            <v>ทุ่งหว้า</v>
          </cell>
          <cell r="O289" t="str">
            <v>ใต้</v>
          </cell>
          <cell r="P289" t="str">
            <v>07</v>
          </cell>
          <cell r="Q289" t="str">
            <v>โรงพยาบาลชุมชน</v>
          </cell>
          <cell r="R289">
            <v>5</v>
          </cell>
          <cell r="S289">
            <v>30</v>
          </cell>
          <cell r="T289" t="str">
            <v>10</v>
          </cell>
          <cell r="U289" t="str">
            <v>21</v>
          </cell>
          <cell r="V289" t="str">
            <v>2.1 ทุติยภูมิระดับต้น</v>
          </cell>
        </row>
        <row r="290">
          <cell r="A290" t="str">
            <v>08</v>
          </cell>
          <cell r="B290" t="str">
            <v>21002</v>
          </cell>
          <cell r="C290" t="str">
            <v>กระทรวงสาธารณสุข สำนักงานปลัดกระทรวงสาธารณสุข</v>
          </cell>
          <cell r="D290" t="str">
            <v>001074800</v>
          </cell>
          <cell r="E290" t="str">
            <v>10748</v>
          </cell>
          <cell r="F290" t="str">
            <v>รพท.ปัตตานี</v>
          </cell>
          <cell r="G290" t="str">
            <v>โรงพยาบาลทั่วไปปัตตานี</v>
          </cell>
          <cell r="H290" t="str">
            <v>94010100</v>
          </cell>
          <cell r="I290">
            <v>94</v>
          </cell>
          <cell r="J290" t="str">
            <v>จังหวัดปัตตานี</v>
          </cell>
          <cell r="K290">
            <v>9401</v>
          </cell>
          <cell r="L290" t="str">
            <v>เมืองปัตตานี</v>
          </cell>
          <cell r="M290">
            <v>940101</v>
          </cell>
          <cell r="N290" t="str">
            <v>สะบารัง</v>
          </cell>
          <cell r="O290" t="str">
            <v>ใต้</v>
          </cell>
          <cell r="P290" t="str">
            <v>06</v>
          </cell>
          <cell r="Q290" t="str">
            <v>โรงพยาบาลทั่วไป</v>
          </cell>
          <cell r="R290">
            <v>2</v>
          </cell>
          <cell r="S290">
            <v>335</v>
          </cell>
          <cell r="T290" t="str">
            <v>335</v>
          </cell>
          <cell r="U290" t="str">
            <v>23</v>
          </cell>
          <cell r="V290" t="str">
            <v>2.3 ทุติยภูมิระดับสูง</v>
          </cell>
        </row>
        <row r="291">
          <cell r="A291" t="str">
            <v>08</v>
          </cell>
          <cell r="B291" t="str">
            <v>21002</v>
          </cell>
          <cell r="C291" t="str">
            <v>กระทรวงสาธารณสุข สำนักงานปลัดกระทรวงสาธารณสุข</v>
          </cell>
          <cell r="D291" t="str">
            <v>001142300</v>
          </cell>
          <cell r="E291" t="str">
            <v>11423</v>
          </cell>
          <cell r="F291" t="str">
            <v>รพช.โคกโพธิ์</v>
          </cell>
          <cell r="G291" t="str">
            <v>โรงพยาบาลชุมชนโคกโพธิ์</v>
          </cell>
          <cell r="H291" t="str">
            <v>94020203</v>
          </cell>
          <cell r="I291">
            <v>94</v>
          </cell>
          <cell r="J291" t="str">
            <v>จังหวัดปัตตานี</v>
          </cell>
          <cell r="K291">
            <v>9402</v>
          </cell>
          <cell r="L291" t="str">
            <v>โคกโพธิ์</v>
          </cell>
          <cell r="M291">
            <v>940202</v>
          </cell>
          <cell r="N291" t="str">
            <v>มะกรูด</v>
          </cell>
          <cell r="O291" t="str">
            <v>ใต้</v>
          </cell>
          <cell r="P291" t="str">
            <v>07</v>
          </cell>
          <cell r="Q291" t="str">
            <v>โรงพยาบาลชุมชน</v>
          </cell>
          <cell r="R291">
            <v>4</v>
          </cell>
          <cell r="S291">
            <v>104</v>
          </cell>
          <cell r="T291" t="str">
            <v>60</v>
          </cell>
          <cell r="U291" t="str">
            <v>22</v>
          </cell>
          <cell r="V291" t="str">
            <v>2.2 ทุติยภูมิระดับกลาง</v>
          </cell>
        </row>
        <row r="292">
          <cell r="A292" t="str">
            <v>08</v>
          </cell>
          <cell r="B292" t="str">
            <v>21002</v>
          </cell>
          <cell r="C292" t="str">
            <v>กระทรวงสาธารณสุข สำนักงานปลัดกระทรวงสาธารณสุข</v>
          </cell>
          <cell r="D292" t="str">
            <v>001142400</v>
          </cell>
          <cell r="E292" t="str">
            <v>11424</v>
          </cell>
          <cell r="F292" t="str">
            <v>รพช.หนองจิก</v>
          </cell>
          <cell r="G292" t="str">
            <v>โรงพยาบาลชุมชนหนองจิก</v>
          </cell>
          <cell r="H292" t="str">
            <v>94030502</v>
          </cell>
          <cell r="I292">
            <v>94</v>
          </cell>
          <cell r="J292" t="str">
            <v>จังหวัดปัตตานี</v>
          </cell>
          <cell r="K292">
            <v>9403</v>
          </cell>
          <cell r="L292" t="str">
            <v>หนองจิก</v>
          </cell>
          <cell r="M292">
            <v>940305</v>
          </cell>
          <cell r="N292" t="str">
            <v>ตุยง</v>
          </cell>
          <cell r="O292" t="str">
            <v>ใต้</v>
          </cell>
          <cell r="P292" t="str">
            <v>07</v>
          </cell>
          <cell r="Q292" t="str">
            <v>โรงพยาบาลชุมชน</v>
          </cell>
          <cell r="R292">
            <v>5</v>
          </cell>
          <cell r="S292">
            <v>10</v>
          </cell>
          <cell r="T292" t="str">
            <v>48</v>
          </cell>
          <cell r="U292" t="str">
            <v>21</v>
          </cell>
          <cell r="V292" t="str">
            <v>2.1 ทุติยภูมิระดับต้น</v>
          </cell>
        </row>
        <row r="293">
          <cell r="A293" t="str">
            <v>08</v>
          </cell>
          <cell r="B293" t="str">
            <v>21002</v>
          </cell>
          <cell r="C293" t="str">
            <v>กระทรวงสาธารณสุข สำนักงานปลัดกระทรวงสาธารณสุข</v>
          </cell>
          <cell r="D293" t="str">
            <v>001142500</v>
          </cell>
          <cell r="E293" t="str">
            <v>11425</v>
          </cell>
          <cell r="F293" t="str">
            <v>รพช.ปะนาเระ</v>
          </cell>
          <cell r="G293" t="str">
            <v>โรงพยาบาลชุมชนปะนาเระ</v>
          </cell>
          <cell r="H293" t="str">
            <v>94040201</v>
          </cell>
          <cell r="I293">
            <v>94</v>
          </cell>
          <cell r="J293" t="str">
            <v>จังหวัดปัตตานี</v>
          </cell>
          <cell r="K293">
            <v>9404</v>
          </cell>
          <cell r="L293" t="str">
            <v>ปะนาเระ</v>
          </cell>
          <cell r="M293">
            <v>940402</v>
          </cell>
          <cell r="N293" t="str">
            <v>ท่าข้าม</v>
          </cell>
          <cell r="O293" t="str">
            <v>ใต้</v>
          </cell>
          <cell r="P293" t="str">
            <v>07</v>
          </cell>
          <cell r="Q293" t="str">
            <v>โรงพยาบาลชุมชน</v>
          </cell>
          <cell r="R293">
            <v>5</v>
          </cell>
          <cell r="S293">
            <v>30</v>
          </cell>
          <cell r="T293" t="str">
            <v>30</v>
          </cell>
          <cell r="U293" t="str">
            <v>21</v>
          </cell>
          <cell r="V293" t="str">
            <v>2.1 ทุติยภูมิระดับต้น</v>
          </cell>
        </row>
        <row r="294">
          <cell r="A294" t="str">
            <v>08</v>
          </cell>
          <cell r="B294" t="str">
            <v>21002</v>
          </cell>
          <cell r="C294" t="str">
            <v>กระทรวงสาธารณสุข สำนักงานปลัดกระทรวงสาธารณสุข</v>
          </cell>
          <cell r="D294" t="str">
            <v>001142600</v>
          </cell>
          <cell r="E294" t="str">
            <v>11426</v>
          </cell>
          <cell r="F294" t="str">
            <v>รพช.มายอ</v>
          </cell>
          <cell r="G294" t="str">
            <v>โรงพยาบาลชุมชนมายอ</v>
          </cell>
          <cell r="H294" t="str">
            <v>94050101</v>
          </cell>
          <cell r="I294">
            <v>94</v>
          </cell>
          <cell r="J294" t="str">
            <v>จังหวัดปัตตานี</v>
          </cell>
          <cell r="K294">
            <v>9405</v>
          </cell>
          <cell r="L294" t="str">
            <v>มายอ</v>
          </cell>
          <cell r="M294">
            <v>940501</v>
          </cell>
          <cell r="N294" t="str">
            <v>มายอ</v>
          </cell>
          <cell r="O294" t="str">
            <v>ใต้</v>
          </cell>
          <cell r="P294" t="str">
            <v>07</v>
          </cell>
          <cell r="Q294" t="str">
            <v>โรงพยาบาลชุมชน</v>
          </cell>
          <cell r="R294">
            <v>4</v>
          </cell>
          <cell r="S294">
            <v>34</v>
          </cell>
          <cell r="T294" t="str">
            <v>30</v>
          </cell>
          <cell r="U294" t="str">
            <v>21</v>
          </cell>
          <cell r="V294" t="str">
            <v>2.1 ทุติยภูมิระดับต้น</v>
          </cell>
        </row>
        <row r="295">
          <cell r="A295" t="str">
            <v>08</v>
          </cell>
          <cell r="B295" t="str">
            <v>21002</v>
          </cell>
          <cell r="C295" t="str">
            <v>กระทรวงสาธารณสุข สำนักงานปลัดกระทรวงสาธารณสุข</v>
          </cell>
          <cell r="D295" t="str">
            <v>001142700</v>
          </cell>
          <cell r="E295" t="str">
            <v>11427</v>
          </cell>
          <cell r="F295" t="str">
            <v>รพช.ทุ่งยางแดง</v>
          </cell>
          <cell r="G295" t="str">
            <v>โรงพยาบาลชุมชนทุ่งยางแดง</v>
          </cell>
          <cell r="H295" t="str">
            <v>94060101</v>
          </cell>
          <cell r="I295">
            <v>94</v>
          </cell>
          <cell r="J295" t="str">
            <v>จังหวัดปัตตานี</v>
          </cell>
          <cell r="K295">
            <v>9406</v>
          </cell>
          <cell r="L295" t="str">
            <v>ทุ่งยางแดง</v>
          </cell>
          <cell r="M295">
            <v>940601</v>
          </cell>
          <cell r="N295" t="str">
            <v>ตะโละแมะนา</v>
          </cell>
          <cell r="O295" t="str">
            <v>ใต้</v>
          </cell>
          <cell r="P295" t="str">
            <v>07</v>
          </cell>
          <cell r="Q295" t="str">
            <v>โรงพยาบาลชุมชน</v>
          </cell>
          <cell r="R295">
            <v>5</v>
          </cell>
          <cell r="S295">
            <v>30</v>
          </cell>
          <cell r="T295" t="str">
            <v>30</v>
          </cell>
          <cell r="U295" t="str">
            <v>21</v>
          </cell>
          <cell r="V295" t="str">
            <v>2.1 ทุติยภูมิระดับต้น</v>
          </cell>
        </row>
        <row r="296">
          <cell r="A296" t="str">
            <v>08</v>
          </cell>
          <cell r="B296" t="str">
            <v>21002</v>
          </cell>
          <cell r="C296" t="str">
            <v>กระทรวงสาธารณสุข สำนักงานปลัดกระทรวงสาธารณสุข</v>
          </cell>
          <cell r="D296" t="str">
            <v>001142800</v>
          </cell>
          <cell r="E296" t="str">
            <v>11428</v>
          </cell>
          <cell r="F296" t="str">
            <v>รพช.ไม้แก่น</v>
          </cell>
          <cell r="G296" t="str">
            <v>โรงพยาบาลชุมชนไม้แก่น</v>
          </cell>
          <cell r="H296" t="str">
            <v>94080104</v>
          </cell>
          <cell r="I296">
            <v>94</v>
          </cell>
          <cell r="J296" t="str">
            <v>จังหวัดปัตตานี</v>
          </cell>
          <cell r="K296">
            <v>9408</v>
          </cell>
          <cell r="L296" t="str">
            <v>ไม้แก่น</v>
          </cell>
          <cell r="M296">
            <v>940801</v>
          </cell>
          <cell r="N296" t="str">
            <v>ไทรทอง</v>
          </cell>
          <cell r="O296" t="str">
            <v>ใต้</v>
          </cell>
          <cell r="P296" t="str">
            <v>07</v>
          </cell>
          <cell r="Q296" t="str">
            <v>โรงพยาบาลชุมชน</v>
          </cell>
          <cell r="R296">
            <v>5</v>
          </cell>
          <cell r="S296">
            <v>30</v>
          </cell>
          <cell r="T296" t="str">
            <v>30</v>
          </cell>
          <cell r="U296" t="str">
            <v>21</v>
          </cell>
          <cell r="V296" t="str">
            <v>2.1 ทุติยภูมิระดับต้น</v>
          </cell>
        </row>
        <row r="297">
          <cell r="A297" t="str">
            <v>08</v>
          </cell>
          <cell r="B297" t="str">
            <v>21002</v>
          </cell>
          <cell r="C297" t="str">
            <v>กระทรวงสาธารณสุข สำนักงานปลัดกระทรวงสาธารณสุข</v>
          </cell>
          <cell r="D297" t="str">
            <v>001142900</v>
          </cell>
          <cell r="E297" t="str">
            <v>11429</v>
          </cell>
          <cell r="F297" t="str">
            <v>รพช.ยะหริ่ง</v>
          </cell>
          <cell r="G297" t="str">
            <v>โรงพยาบาลชุมชนยะหริ่ง</v>
          </cell>
          <cell r="H297" t="str">
            <v>94090802</v>
          </cell>
          <cell r="I297">
            <v>94</v>
          </cell>
          <cell r="J297" t="str">
            <v>จังหวัดปัตตานี</v>
          </cell>
          <cell r="K297">
            <v>9409</v>
          </cell>
          <cell r="L297" t="str">
            <v>ยะหริ่ง</v>
          </cell>
          <cell r="M297">
            <v>940908</v>
          </cell>
          <cell r="N297" t="str">
            <v>ยามู</v>
          </cell>
          <cell r="O297" t="str">
            <v>ใต้</v>
          </cell>
          <cell r="P297" t="str">
            <v>07</v>
          </cell>
          <cell r="Q297" t="str">
            <v>โรงพยาบาลชุมชน</v>
          </cell>
          <cell r="R297">
            <v>5</v>
          </cell>
          <cell r="S297">
            <v>30</v>
          </cell>
          <cell r="T297" t="str">
            <v>30</v>
          </cell>
          <cell r="U297" t="str">
            <v>21</v>
          </cell>
          <cell r="V297" t="str">
            <v>2.1 ทุติยภูมิระดับต้น</v>
          </cell>
        </row>
        <row r="298">
          <cell r="A298" t="str">
            <v>08</v>
          </cell>
          <cell r="B298" t="str">
            <v>21002</v>
          </cell>
          <cell r="C298" t="str">
            <v>กระทรวงสาธารณสุข สำนักงานปลัดกระทรวงสาธารณสุข</v>
          </cell>
          <cell r="D298" t="str">
            <v>001143000</v>
          </cell>
          <cell r="E298" t="str">
            <v>11430</v>
          </cell>
          <cell r="F298" t="str">
            <v>รพช.ยะรัง</v>
          </cell>
          <cell r="G298" t="str">
            <v>โรงพยาบาลชุมชนยะรัง</v>
          </cell>
          <cell r="H298" t="str">
            <v>94100601</v>
          </cell>
          <cell r="I298">
            <v>94</v>
          </cell>
          <cell r="J298" t="str">
            <v>จังหวัดปัตตานี</v>
          </cell>
          <cell r="K298">
            <v>9410</v>
          </cell>
          <cell r="L298" t="str">
            <v>ยะรัง</v>
          </cell>
          <cell r="M298">
            <v>941006</v>
          </cell>
          <cell r="N298" t="str">
            <v>ปิตูมุดี</v>
          </cell>
          <cell r="O298" t="str">
            <v>ใต้</v>
          </cell>
          <cell r="P298" t="str">
            <v>07</v>
          </cell>
          <cell r="Q298" t="str">
            <v>โรงพยาบาลชุมชน</v>
          </cell>
          <cell r="R298">
            <v>5</v>
          </cell>
          <cell r="S298">
            <v>30</v>
          </cell>
          <cell r="T298" t="str">
            <v>30</v>
          </cell>
          <cell r="U298" t="str">
            <v>21</v>
          </cell>
          <cell r="V298" t="str">
            <v>2.1 ทุติยภูมิระดับต้น</v>
          </cell>
        </row>
        <row r="299">
          <cell r="A299" t="str">
            <v>08</v>
          </cell>
          <cell r="B299" t="str">
            <v>21002</v>
          </cell>
          <cell r="C299" t="str">
            <v>กระทรวงสาธารณสุข สำนักงานปลัดกระทรวงสาธารณสุข</v>
          </cell>
          <cell r="D299" t="str">
            <v>001143100</v>
          </cell>
          <cell r="E299" t="str">
            <v>11431</v>
          </cell>
          <cell r="F299" t="str">
            <v>รพช.แม่ลาน</v>
          </cell>
          <cell r="G299" t="str">
            <v>โรงพยาบาลชุมชนแม่ลาน</v>
          </cell>
          <cell r="H299" t="str">
            <v>94120106</v>
          </cell>
          <cell r="I299">
            <v>94</v>
          </cell>
          <cell r="J299" t="str">
            <v>จังหวัดปัตตานี</v>
          </cell>
          <cell r="K299">
            <v>9412</v>
          </cell>
          <cell r="L299" t="str">
            <v>แม่ลาน</v>
          </cell>
          <cell r="M299">
            <v>941201</v>
          </cell>
          <cell r="N299" t="str">
            <v>แม่ลาน</v>
          </cell>
          <cell r="O299" t="str">
            <v>ใต้</v>
          </cell>
          <cell r="P299" t="str">
            <v>07</v>
          </cell>
          <cell r="Q299" t="str">
            <v>โรงพยาบาลชุมชน</v>
          </cell>
          <cell r="R299">
            <v>5</v>
          </cell>
          <cell r="S299">
            <v>10</v>
          </cell>
          <cell r="T299" t="str">
            <v>10</v>
          </cell>
          <cell r="U299" t="str">
            <v>21</v>
          </cell>
          <cell r="V299" t="str">
            <v>2.1 ทุติยภูมิระดับต้น</v>
          </cell>
        </row>
        <row r="300">
          <cell r="A300" t="str">
            <v>08</v>
          </cell>
          <cell r="B300" t="str">
            <v>21002</v>
          </cell>
          <cell r="C300" t="str">
            <v>กระทรวงสาธารณสุข สำนักงานปลัดกระทรวงสาธารณสุข</v>
          </cell>
          <cell r="D300" t="str">
            <v>001146000</v>
          </cell>
          <cell r="E300" t="str">
            <v>11460</v>
          </cell>
          <cell r="F300" t="str">
            <v>รพร.สายบุรี</v>
          </cell>
          <cell r="G300" t="str">
            <v>โรงพยาบาลสมเด็จพระยุพราชสายบุรี</v>
          </cell>
          <cell r="H300" t="str">
            <v>94070100</v>
          </cell>
          <cell r="I300">
            <v>94</v>
          </cell>
          <cell r="J300" t="str">
            <v>จังหวัดปัตตานี</v>
          </cell>
          <cell r="K300">
            <v>9407</v>
          </cell>
          <cell r="L300" t="str">
            <v>สายบุรี</v>
          </cell>
          <cell r="M300">
            <v>940701</v>
          </cell>
          <cell r="N300" t="str">
            <v>ตะลุบัน</v>
          </cell>
          <cell r="O300" t="str">
            <v>ใต้</v>
          </cell>
          <cell r="P300" t="str">
            <v>07</v>
          </cell>
          <cell r="Q300" t="str">
            <v>โรงพยาบาลชุมชน</v>
          </cell>
          <cell r="R300">
            <v>4</v>
          </cell>
          <cell r="S300">
            <v>60</v>
          </cell>
          <cell r="T300" t="str">
            <v>60</v>
          </cell>
          <cell r="U300" t="str">
            <v>22</v>
          </cell>
          <cell r="V300" t="str">
            <v>2.2 ทุติยภูมิระดับกลาง</v>
          </cell>
        </row>
        <row r="301">
          <cell r="A301" t="str">
            <v>08</v>
          </cell>
          <cell r="B301" t="str">
            <v>21002</v>
          </cell>
          <cell r="C301" t="str">
            <v>กระทรวงสาธารณสุข สำนักงานปลัดกระทรวงสาธารณสุข</v>
          </cell>
          <cell r="D301" t="str">
            <v>001146400</v>
          </cell>
          <cell r="E301" t="str">
            <v>11464</v>
          </cell>
          <cell r="F301" t="str">
            <v>รพช.กะพ้อ</v>
          </cell>
          <cell r="G301" t="str">
            <v>โรงพยาบาลชุมชนกะพ้อ</v>
          </cell>
          <cell r="H301" t="str">
            <v>94110101</v>
          </cell>
          <cell r="I301">
            <v>94</v>
          </cell>
          <cell r="J301" t="str">
            <v>จังหวัดปัตตานี</v>
          </cell>
          <cell r="K301">
            <v>9411</v>
          </cell>
          <cell r="L301" t="str">
            <v>กะพ้อ</v>
          </cell>
          <cell r="M301">
            <v>941101</v>
          </cell>
          <cell r="N301" t="str">
            <v>กะรุบี</v>
          </cell>
          <cell r="O301" t="str">
            <v>ใต้</v>
          </cell>
          <cell r="P301" t="str">
            <v>07</v>
          </cell>
          <cell r="Q301" t="str">
            <v>โรงพยาบาลชุมชน</v>
          </cell>
          <cell r="R301">
            <v>5</v>
          </cell>
          <cell r="S301">
            <v>10</v>
          </cell>
          <cell r="T301" t="str">
            <v>10</v>
          </cell>
          <cell r="U301" t="str">
            <v>21</v>
          </cell>
          <cell r="V301" t="str">
            <v>2.1 ทุติยภูมิระดับต้น</v>
          </cell>
        </row>
        <row r="302">
          <cell r="A302" t="str">
            <v>08</v>
          </cell>
          <cell r="B302" t="str">
            <v>21002</v>
          </cell>
          <cell r="C302" t="str">
            <v>กระทรวงสาธารณสุข สำนักงานปลัดกระทรวงสาธารณสุข</v>
          </cell>
          <cell r="D302" t="str">
            <v>001068400</v>
          </cell>
          <cell r="E302" t="str">
            <v>10684</v>
          </cell>
          <cell r="F302" t="str">
            <v>รพศ.ยะลา</v>
          </cell>
          <cell r="G302" t="str">
            <v>โรงพยาบาลศูนย์ยะลา</v>
          </cell>
          <cell r="H302" t="str">
            <v>95010100</v>
          </cell>
          <cell r="I302">
            <v>95</v>
          </cell>
          <cell r="J302" t="str">
            <v>จังหวัดยะลา</v>
          </cell>
          <cell r="K302">
            <v>9501</v>
          </cell>
          <cell r="L302" t="str">
            <v>เมืองยะลา</v>
          </cell>
          <cell r="M302">
            <v>950101</v>
          </cell>
          <cell r="N302" t="str">
            <v>สะเตง</v>
          </cell>
          <cell r="O302" t="str">
            <v>ใต้</v>
          </cell>
          <cell r="P302" t="str">
            <v>05</v>
          </cell>
          <cell r="Q302" t="str">
            <v>โรงพยาบาลศูนย์</v>
          </cell>
          <cell r="R302">
            <v>1</v>
          </cell>
          <cell r="S302">
            <v>602</v>
          </cell>
          <cell r="T302" t="str">
            <v>527</v>
          </cell>
          <cell r="U302" t="str">
            <v>31</v>
          </cell>
          <cell r="V302" t="str">
            <v>3.1 ตติยภูมิ</v>
          </cell>
        </row>
        <row r="303">
          <cell r="A303" t="str">
            <v>08</v>
          </cell>
          <cell r="B303" t="str">
            <v>21002</v>
          </cell>
          <cell r="C303" t="str">
            <v>กระทรวงสาธารณสุข สำนักงานปลัดกระทรวงสาธารณสุข</v>
          </cell>
          <cell r="D303" t="str">
            <v>001074900</v>
          </cell>
          <cell r="E303" t="str">
            <v>10749</v>
          </cell>
          <cell r="F303" t="str">
            <v>รพท.เบตง</v>
          </cell>
          <cell r="G303" t="str">
            <v>โรงพยาบาลทั่วไปเบตง</v>
          </cell>
          <cell r="H303" t="str">
            <v>95020100</v>
          </cell>
          <cell r="I303">
            <v>95</v>
          </cell>
          <cell r="J303" t="str">
            <v>จังหวัดยะลา</v>
          </cell>
          <cell r="K303">
            <v>9502</v>
          </cell>
          <cell r="L303" t="str">
            <v>เบตง</v>
          </cell>
          <cell r="M303">
            <v>950201</v>
          </cell>
          <cell r="N303" t="str">
            <v>เบตง</v>
          </cell>
          <cell r="O303" t="str">
            <v>ใต้</v>
          </cell>
          <cell r="P303" t="str">
            <v>06</v>
          </cell>
          <cell r="Q303" t="str">
            <v>โรงพยาบาลทั่วไป</v>
          </cell>
          <cell r="R303">
            <v>3</v>
          </cell>
          <cell r="S303">
            <v>170</v>
          </cell>
          <cell r="T303" t="str">
            <v>160</v>
          </cell>
          <cell r="U303" t="str">
            <v>23</v>
          </cell>
          <cell r="V303" t="str">
            <v>2.3 ทุติยภูมิระดับสูง</v>
          </cell>
        </row>
        <row r="304">
          <cell r="A304" t="str">
            <v>08</v>
          </cell>
          <cell r="B304" t="str">
            <v>21002</v>
          </cell>
          <cell r="C304" t="str">
            <v>กระทรวงสาธารณสุข สำนักงานปลัดกระทรวงสาธารณสุข</v>
          </cell>
          <cell r="D304" t="str">
            <v>001143200</v>
          </cell>
          <cell r="E304" t="str">
            <v>11432</v>
          </cell>
          <cell r="F304" t="str">
            <v>รพช.บันนังสตา</v>
          </cell>
          <cell r="G304" t="str">
            <v>โรงพยาบาลชุมชนบันนังสตา</v>
          </cell>
          <cell r="H304" t="str">
            <v>95030107</v>
          </cell>
          <cell r="I304">
            <v>95</v>
          </cell>
          <cell r="J304" t="str">
            <v>จังหวัดยะลา</v>
          </cell>
          <cell r="K304">
            <v>9503</v>
          </cell>
          <cell r="L304" t="str">
            <v>บันนังสตา</v>
          </cell>
          <cell r="M304">
            <v>950301</v>
          </cell>
          <cell r="N304" t="str">
            <v>บันนังสตา</v>
          </cell>
          <cell r="O304" t="str">
            <v>ใต้</v>
          </cell>
          <cell r="P304" t="str">
            <v>07</v>
          </cell>
          <cell r="Q304" t="str">
            <v>โรงพยาบาลชุมชน</v>
          </cell>
          <cell r="R304">
            <v>5</v>
          </cell>
          <cell r="S304">
            <v>34</v>
          </cell>
          <cell r="T304" t="str">
            <v>34</v>
          </cell>
          <cell r="U304" t="str">
            <v>22</v>
          </cell>
          <cell r="V304" t="str">
            <v>2.2 ทุติยภูมิระดับกลาง</v>
          </cell>
        </row>
        <row r="305">
          <cell r="A305" t="str">
            <v>08</v>
          </cell>
          <cell r="B305" t="str">
            <v>21002</v>
          </cell>
          <cell r="C305" t="str">
            <v>กระทรวงสาธารณสุข สำนักงานปลัดกระทรวงสาธารณสุข</v>
          </cell>
          <cell r="D305" t="str">
            <v>001143300</v>
          </cell>
          <cell r="E305" t="str">
            <v>11433</v>
          </cell>
          <cell r="F305" t="str">
            <v>รพช.ธารโต</v>
          </cell>
          <cell r="G305" t="str">
            <v>โรงพยาบาลชุมชนธารโต</v>
          </cell>
          <cell r="H305" t="str">
            <v>95040101</v>
          </cell>
          <cell r="I305">
            <v>95</v>
          </cell>
          <cell r="J305" t="str">
            <v>จังหวัดยะลา</v>
          </cell>
          <cell r="K305">
            <v>9504</v>
          </cell>
          <cell r="L305" t="str">
            <v>ธารโต</v>
          </cell>
          <cell r="M305">
            <v>950401</v>
          </cell>
          <cell r="N305" t="str">
            <v>ธารโต</v>
          </cell>
          <cell r="O305" t="str">
            <v>ใต้</v>
          </cell>
          <cell r="P305" t="str">
            <v>07</v>
          </cell>
          <cell r="Q305" t="str">
            <v>โรงพยาบาลชุมชน</v>
          </cell>
          <cell r="R305">
            <v>5</v>
          </cell>
          <cell r="S305">
            <v>30</v>
          </cell>
          <cell r="T305" t="str">
            <v>30</v>
          </cell>
          <cell r="U305" t="str">
            <v>21</v>
          </cell>
          <cell r="V305" t="str">
            <v>2.1 ทุติยภูมิระดับต้น</v>
          </cell>
        </row>
        <row r="306">
          <cell r="A306" t="str">
            <v>08</v>
          </cell>
          <cell r="B306" t="str">
            <v>21002</v>
          </cell>
          <cell r="C306" t="str">
            <v>กระทรวงสาธารณสุข สำนักงานปลัดกระทรวงสาธารณสุข</v>
          </cell>
          <cell r="D306" t="str">
            <v>001143400</v>
          </cell>
          <cell r="E306" t="str">
            <v>11434</v>
          </cell>
          <cell r="F306" t="str">
            <v>รพช.รามัน</v>
          </cell>
          <cell r="G306" t="str">
            <v>โรงพยาบาลชุมชนรามัน</v>
          </cell>
          <cell r="H306" t="str">
            <v>95060101</v>
          </cell>
          <cell r="I306">
            <v>95</v>
          </cell>
          <cell r="J306" t="str">
            <v>จังหวัดยะลา</v>
          </cell>
          <cell r="K306">
            <v>9506</v>
          </cell>
          <cell r="L306" t="str">
            <v>รามัน</v>
          </cell>
          <cell r="M306">
            <v>950601</v>
          </cell>
          <cell r="N306" t="str">
            <v>กายูบอเกาะ</v>
          </cell>
          <cell r="O306" t="str">
            <v>ใต้</v>
          </cell>
          <cell r="P306" t="str">
            <v>07</v>
          </cell>
          <cell r="Q306" t="str">
            <v>โรงพยาบาลชุมชน</v>
          </cell>
          <cell r="R306">
            <v>4</v>
          </cell>
          <cell r="S306">
            <v>81</v>
          </cell>
          <cell r="T306" t="str">
            <v>60</v>
          </cell>
          <cell r="U306" t="str">
            <v>22</v>
          </cell>
          <cell r="V306" t="str">
            <v>2.2 ทุติยภูมิระดับกลาง</v>
          </cell>
        </row>
        <row r="307">
          <cell r="A307" t="str">
            <v>08</v>
          </cell>
          <cell r="B307" t="str">
            <v>21002</v>
          </cell>
          <cell r="C307" t="str">
            <v>กระทรวงสาธารณสุข สำนักงานปลัดกระทรวงสาธารณสุข</v>
          </cell>
          <cell r="D307" t="str">
            <v>001146100</v>
          </cell>
          <cell r="E307" t="str">
            <v>11461</v>
          </cell>
          <cell r="F307" t="str">
            <v>รพร.ยะหา</v>
          </cell>
          <cell r="G307" t="str">
            <v>โรงพยาบาลสมเด็จพระยุพราชยะหา</v>
          </cell>
          <cell r="H307" t="str">
            <v>95050106</v>
          </cell>
          <cell r="I307">
            <v>95</v>
          </cell>
          <cell r="J307" t="str">
            <v>จังหวัดยะลา</v>
          </cell>
          <cell r="K307">
            <v>9505</v>
          </cell>
          <cell r="L307" t="str">
            <v>ยะหา</v>
          </cell>
          <cell r="M307">
            <v>950501</v>
          </cell>
          <cell r="N307" t="str">
            <v>ยะหา</v>
          </cell>
          <cell r="O307" t="str">
            <v>ใต้</v>
          </cell>
          <cell r="P307" t="str">
            <v>07</v>
          </cell>
          <cell r="Q307" t="str">
            <v>โรงพยาบาลชุมชน</v>
          </cell>
          <cell r="R307">
            <v>5</v>
          </cell>
          <cell r="S307">
            <v>72</v>
          </cell>
          <cell r="T307" t="str">
            <v>77</v>
          </cell>
          <cell r="U307" t="str">
            <v>22</v>
          </cell>
          <cell r="V307" t="str">
            <v>2.2 ทุติยภูมิระดับกลาง</v>
          </cell>
        </row>
        <row r="308">
          <cell r="A308" t="str">
            <v>08</v>
          </cell>
          <cell r="B308" t="str">
            <v>21002</v>
          </cell>
          <cell r="C308" t="str">
            <v>กระทรวงสาธารณสุข สำนักงานปลัดกระทรวงสาธารณสุข</v>
          </cell>
          <cell r="D308" t="str">
            <v>001380600</v>
          </cell>
          <cell r="E308" t="str">
            <v>13806</v>
          </cell>
          <cell r="F308" t="str">
            <v>รพช.กาบัง</v>
          </cell>
          <cell r="G308" t="str">
            <v>โรงพยาบาลชุมชนกาบัง</v>
          </cell>
          <cell r="H308" t="str">
            <v>95070105</v>
          </cell>
          <cell r="I308">
            <v>95</v>
          </cell>
          <cell r="J308" t="str">
            <v>จังหวัดยะลา</v>
          </cell>
          <cell r="K308">
            <v>9507</v>
          </cell>
          <cell r="L308" t="str">
            <v>กาบัง</v>
          </cell>
          <cell r="M308">
            <v>950701</v>
          </cell>
          <cell r="N308" t="str">
            <v>กาบัง</v>
          </cell>
          <cell r="O308" t="str">
            <v>ใต้</v>
          </cell>
          <cell r="P308" t="str">
            <v>07</v>
          </cell>
          <cell r="Q308" t="str">
            <v>โรงพยาบาลชุมชน</v>
          </cell>
          <cell r="R308">
            <v>5</v>
          </cell>
          <cell r="S308">
            <v>30</v>
          </cell>
          <cell r="T308" t="str">
            <v>30</v>
          </cell>
          <cell r="U308" t="str">
            <v>21</v>
          </cell>
          <cell r="V308" t="str">
            <v>2.1 ทุติยภูมิระดับต้น</v>
          </cell>
        </row>
        <row r="309">
          <cell r="A309" t="str">
            <v>08</v>
          </cell>
          <cell r="B309" t="str">
            <v>21002</v>
          </cell>
          <cell r="C309" t="str">
            <v>กระทรวงสาธารณสุข สำนักงานปลัดกระทรวงสาธารณสุข</v>
          </cell>
          <cell r="D309" t="str">
            <v>002468900</v>
          </cell>
          <cell r="E309" t="str">
            <v>24689</v>
          </cell>
          <cell r="F309" t="str">
            <v>รพช.กรงปีนัง</v>
          </cell>
          <cell r="G309" t="str">
            <v>โรงพยาบาลชุมชนกรงปีนัง</v>
          </cell>
          <cell r="H309" t="str">
            <v>95080203</v>
          </cell>
          <cell r="I309">
            <v>95</v>
          </cell>
          <cell r="J309" t="str">
            <v>จังหวัดยะลา</v>
          </cell>
          <cell r="K309">
            <v>9508</v>
          </cell>
          <cell r="L309" t="str">
            <v>กรงปินัง</v>
          </cell>
          <cell r="M309">
            <v>950802</v>
          </cell>
          <cell r="N309" t="str">
            <v>สะเอะ</v>
          </cell>
          <cell r="O309" t="str">
            <v>ใต้</v>
          </cell>
          <cell r="P309" t="str">
            <v>07</v>
          </cell>
          <cell r="Q309" t="str">
            <v>โรงพยาบาลชุมชน</v>
          </cell>
          <cell r="R309">
            <v>5</v>
          </cell>
          <cell r="S309">
            <v>30</v>
          </cell>
          <cell r="T309" t="str">
            <v>30</v>
          </cell>
        </row>
        <row r="310">
          <cell r="A310" t="str">
            <v>08</v>
          </cell>
          <cell r="B310" t="str">
            <v>21002</v>
          </cell>
          <cell r="C310" t="str">
            <v>กระทรวงสาธารณสุข สำนักงานปลัดกระทรวงสาธารณสุข</v>
          </cell>
          <cell r="D310" t="str">
            <v>001075000</v>
          </cell>
          <cell r="E310" t="str">
            <v>10750</v>
          </cell>
          <cell r="F310" t="str">
            <v>รพท.นราธิวาสราชนครินทร์</v>
          </cell>
          <cell r="G310" t="str">
            <v>โรงพยาบาลทั่วไปนราธิวาสราชนครินทร์</v>
          </cell>
          <cell r="H310" t="str">
            <v>96010100</v>
          </cell>
          <cell r="I310">
            <v>96</v>
          </cell>
          <cell r="J310" t="str">
            <v>จังหวัดนราธิวาส</v>
          </cell>
          <cell r="K310">
            <v>9601</v>
          </cell>
          <cell r="L310" t="str">
            <v>เมืองนราธิวาส</v>
          </cell>
          <cell r="M310">
            <v>960101</v>
          </cell>
          <cell r="N310" t="str">
            <v>บางนาค</v>
          </cell>
          <cell r="O310" t="str">
            <v>ใต้</v>
          </cell>
          <cell r="P310" t="str">
            <v>06</v>
          </cell>
          <cell r="Q310" t="str">
            <v>โรงพยาบาลทั่วไป</v>
          </cell>
          <cell r="R310">
            <v>2</v>
          </cell>
          <cell r="S310">
            <v>360</v>
          </cell>
          <cell r="T310" t="str">
            <v>360</v>
          </cell>
          <cell r="U310" t="str">
            <v>31</v>
          </cell>
          <cell r="V310" t="str">
            <v>3.1 ตติยภูมิ</v>
          </cell>
        </row>
        <row r="311">
          <cell r="A311" t="str">
            <v>08</v>
          </cell>
          <cell r="B311" t="str">
            <v>21002</v>
          </cell>
          <cell r="C311" t="str">
            <v>กระทรวงสาธารณสุข สำนักงานปลัดกระทรวงสาธารณสุข</v>
          </cell>
          <cell r="D311" t="str">
            <v>001075100</v>
          </cell>
          <cell r="E311" t="str">
            <v>10751</v>
          </cell>
          <cell r="F311" t="str">
            <v>รพท.สุไหงโก-ลก</v>
          </cell>
          <cell r="G311" t="str">
            <v>โรงพยาบาลทั่วไปสุไหงโก-ลก</v>
          </cell>
          <cell r="H311" t="str">
            <v>96100100</v>
          </cell>
          <cell r="I311">
            <v>96</v>
          </cell>
          <cell r="J311" t="str">
            <v>จังหวัดนราธิวาส</v>
          </cell>
          <cell r="K311">
            <v>9610</v>
          </cell>
          <cell r="L311" t="str">
            <v>สุไหงโก-ลก</v>
          </cell>
          <cell r="M311">
            <v>961001</v>
          </cell>
          <cell r="N311" t="str">
            <v>สุไหงโก-ลก</v>
          </cell>
          <cell r="O311" t="str">
            <v>ใต้</v>
          </cell>
          <cell r="P311" t="str">
            <v>06</v>
          </cell>
          <cell r="Q311" t="str">
            <v>โรงพยาบาลทั่วไป</v>
          </cell>
          <cell r="R311">
            <v>3</v>
          </cell>
          <cell r="S311">
            <v>212</v>
          </cell>
          <cell r="T311" t="str">
            <v>160</v>
          </cell>
          <cell r="U311" t="str">
            <v>23</v>
          </cell>
          <cell r="V311" t="str">
            <v>2.3 ทุติยภูมิระดับสูง</v>
          </cell>
        </row>
        <row r="312">
          <cell r="A312" t="str">
            <v>08</v>
          </cell>
          <cell r="B312" t="str">
            <v>21002</v>
          </cell>
          <cell r="C312" t="str">
            <v>กระทรวงสาธารณสุข สำนักงานปลัดกระทรวงสาธารณสุข</v>
          </cell>
          <cell r="D312" t="str">
            <v>001143500</v>
          </cell>
          <cell r="E312" t="str">
            <v>11435</v>
          </cell>
          <cell r="F312" t="str">
            <v>รพช.ตากใบ</v>
          </cell>
          <cell r="G312" t="str">
            <v>โรงพยาบาลชุมชนตากใบ</v>
          </cell>
          <cell r="H312" t="str">
            <v>96020104</v>
          </cell>
          <cell r="I312">
            <v>96</v>
          </cell>
          <cell r="J312" t="str">
            <v>จังหวัดนราธิวาส</v>
          </cell>
          <cell r="K312">
            <v>9602</v>
          </cell>
          <cell r="L312" t="str">
            <v>ตากใบ</v>
          </cell>
          <cell r="M312">
            <v>960201</v>
          </cell>
          <cell r="N312" t="str">
            <v>เจ๊ะเห</v>
          </cell>
          <cell r="O312" t="str">
            <v>ใต้</v>
          </cell>
          <cell r="P312" t="str">
            <v>07</v>
          </cell>
          <cell r="Q312" t="str">
            <v>โรงพยาบาลชุมชน</v>
          </cell>
          <cell r="R312">
            <v>4</v>
          </cell>
          <cell r="S312">
            <v>60</v>
          </cell>
          <cell r="T312" t="str">
            <v>30</v>
          </cell>
          <cell r="U312" t="str">
            <v>21</v>
          </cell>
          <cell r="V312" t="str">
            <v>2.1 ทุติยภูมิระดับต้น</v>
          </cell>
        </row>
        <row r="313">
          <cell r="A313" t="str">
            <v>08</v>
          </cell>
          <cell r="B313" t="str">
            <v>21002</v>
          </cell>
          <cell r="C313" t="str">
            <v>กระทรวงสาธารณสุข สำนักงานปลัดกระทรวงสาธารณสุข</v>
          </cell>
          <cell r="D313" t="str">
            <v>001143600</v>
          </cell>
          <cell r="E313" t="str">
            <v>11436</v>
          </cell>
          <cell r="F313" t="str">
            <v>รพช.บาเจาะ</v>
          </cell>
          <cell r="G313" t="str">
            <v>โรงพยาบาลชุมชนบาเจาะ</v>
          </cell>
          <cell r="H313" t="str">
            <v>96030101</v>
          </cell>
          <cell r="I313">
            <v>96</v>
          </cell>
          <cell r="J313" t="str">
            <v>จังหวัดนราธิวาส</v>
          </cell>
          <cell r="K313">
            <v>9603</v>
          </cell>
          <cell r="L313" t="str">
            <v>บาเจาะ</v>
          </cell>
          <cell r="M313">
            <v>960301</v>
          </cell>
          <cell r="N313" t="str">
            <v>บาเจาะ</v>
          </cell>
          <cell r="O313" t="str">
            <v>ใต้</v>
          </cell>
          <cell r="P313" t="str">
            <v>07</v>
          </cell>
          <cell r="Q313" t="str">
            <v>โรงพยาบาลชุมชน</v>
          </cell>
          <cell r="R313">
            <v>5</v>
          </cell>
          <cell r="S313">
            <v>39</v>
          </cell>
          <cell r="T313" t="str">
            <v>10</v>
          </cell>
          <cell r="U313" t="str">
            <v>21</v>
          </cell>
          <cell r="V313" t="str">
            <v>2.1 ทุติยภูมิระดับต้น</v>
          </cell>
        </row>
        <row r="314">
          <cell r="A314" t="str">
            <v>08</v>
          </cell>
          <cell r="B314" t="str">
            <v>21002</v>
          </cell>
          <cell r="C314" t="str">
            <v>กระทรวงสาธารณสุข สำนักงานปลัดกระทรวงสาธารณสุข</v>
          </cell>
          <cell r="D314" t="str">
            <v>001143700</v>
          </cell>
          <cell r="E314" t="str">
            <v>11437</v>
          </cell>
          <cell r="F314" t="str">
            <v>รพช.ระแงะ</v>
          </cell>
          <cell r="G314" t="str">
            <v>โรงพยาบาลชุมชนระแงะ</v>
          </cell>
          <cell r="H314" t="str">
            <v>96050101</v>
          </cell>
          <cell r="I314">
            <v>96</v>
          </cell>
          <cell r="J314" t="str">
            <v>จังหวัดนราธิวาส</v>
          </cell>
          <cell r="K314">
            <v>9605</v>
          </cell>
          <cell r="L314" t="str">
            <v>ระแงะ</v>
          </cell>
          <cell r="M314">
            <v>960501</v>
          </cell>
          <cell r="N314" t="str">
            <v>ตันหยงมัส</v>
          </cell>
          <cell r="O314" t="str">
            <v>ใต้</v>
          </cell>
          <cell r="P314" t="str">
            <v>07</v>
          </cell>
          <cell r="Q314" t="str">
            <v>โรงพยาบาลชุมชน</v>
          </cell>
          <cell r="R314">
            <v>4</v>
          </cell>
          <cell r="S314">
            <v>60</v>
          </cell>
          <cell r="T314" t="str">
            <v>30</v>
          </cell>
          <cell r="U314" t="str">
            <v>22</v>
          </cell>
          <cell r="V314" t="str">
            <v>2.2 ทุติยภูมิระดับกลาง</v>
          </cell>
        </row>
        <row r="315">
          <cell r="A315" t="str">
            <v>08</v>
          </cell>
          <cell r="B315" t="str">
            <v>21002</v>
          </cell>
          <cell r="C315" t="str">
            <v>กระทรวงสาธารณสุข สำนักงานปลัดกระทรวงสาธารณสุข</v>
          </cell>
          <cell r="D315" t="str">
            <v>001143800</v>
          </cell>
          <cell r="E315" t="str">
            <v>11438</v>
          </cell>
          <cell r="F315" t="str">
            <v>รพช.รือเสาะ</v>
          </cell>
          <cell r="G315" t="str">
            <v>โรงพยาบาลชุมชนรือเสาะ</v>
          </cell>
          <cell r="H315" t="str">
            <v>96060102</v>
          </cell>
          <cell r="I315">
            <v>96</v>
          </cell>
          <cell r="J315" t="str">
            <v>จังหวัดนราธิวาส</v>
          </cell>
          <cell r="K315">
            <v>9606</v>
          </cell>
          <cell r="L315" t="str">
            <v>รือเสาะ</v>
          </cell>
          <cell r="M315">
            <v>960601</v>
          </cell>
          <cell r="N315" t="str">
            <v>รือเสาะ</v>
          </cell>
          <cell r="O315" t="str">
            <v>ใต้</v>
          </cell>
          <cell r="P315" t="str">
            <v>07</v>
          </cell>
          <cell r="Q315" t="str">
            <v>โรงพยาบาลชุมชน</v>
          </cell>
          <cell r="R315">
            <v>4</v>
          </cell>
          <cell r="S315">
            <v>74</v>
          </cell>
          <cell r="T315" t="str">
            <v>30</v>
          </cell>
          <cell r="U315" t="str">
            <v>22</v>
          </cell>
          <cell r="V315" t="str">
            <v>2.2 ทุติยภูมิระดับกลาง</v>
          </cell>
        </row>
        <row r="316">
          <cell r="A316" t="str">
            <v>08</v>
          </cell>
          <cell r="B316" t="str">
            <v>21002</v>
          </cell>
          <cell r="C316" t="str">
            <v>กระทรวงสาธารณสุข สำนักงานปลัดกระทรวงสาธารณสุข</v>
          </cell>
          <cell r="D316" t="str">
            <v>001143900</v>
          </cell>
          <cell r="E316" t="str">
            <v>11439</v>
          </cell>
          <cell r="F316" t="str">
            <v>รพช.ศรีสาคร</v>
          </cell>
          <cell r="G316" t="str">
            <v>โรงพยาบาลชุมชนศรีสาคร</v>
          </cell>
          <cell r="H316" t="str">
            <v>96070102</v>
          </cell>
          <cell r="I316">
            <v>96</v>
          </cell>
          <cell r="J316" t="str">
            <v>จังหวัดนราธิวาส</v>
          </cell>
          <cell r="K316">
            <v>9607</v>
          </cell>
          <cell r="L316" t="str">
            <v>ศรีสาคร</v>
          </cell>
          <cell r="M316">
            <v>960701</v>
          </cell>
          <cell r="N316" t="str">
            <v>ซากอ</v>
          </cell>
          <cell r="O316" t="str">
            <v>ใต้</v>
          </cell>
          <cell r="P316" t="str">
            <v>07</v>
          </cell>
          <cell r="Q316" t="str">
            <v>โรงพยาบาลชุมชน</v>
          </cell>
          <cell r="R316">
            <v>4</v>
          </cell>
          <cell r="S316">
            <v>37</v>
          </cell>
          <cell r="T316" t="str">
            <v>10</v>
          </cell>
          <cell r="U316" t="str">
            <v>21</v>
          </cell>
          <cell r="V316" t="str">
            <v>2.1 ทุติยภูมิระดับต้น</v>
          </cell>
        </row>
        <row r="317">
          <cell r="A317" t="str">
            <v>08</v>
          </cell>
          <cell r="B317" t="str">
            <v>21002</v>
          </cell>
          <cell r="C317" t="str">
            <v>กระทรวงสาธารณสุข สำนักงานปลัดกระทรวงสาธารณสุข</v>
          </cell>
          <cell r="D317" t="str">
            <v>001144000</v>
          </cell>
          <cell r="E317" t="str">
            <v>11440</v>
          </cell>
          <cell r="F317" t="str">
            <v>รพช.แว้ง</v>
          </cell>
          <cell r="G317" t="str">
            <v>โรงพยาบาลชุมชนแว้ง</v>
          </cell>
          <cell r="H317" t="str">
            <v>96080107</v>
          </cell>
          <cell r="I317">
            <v>96</v>
          </cell>
          <cell r="J317" t="str">
            <v>จังหวัดนราธิวาส</v>
          </cell>
          <cell r="K317">
            <v>9608</v>
          </cell>
          <cell r="L317" t="str">
            <v>แว้ง</v>
          </cell>
          <cell r="M317">
            <v>960801</v>
          </cell>
          <cell r="N317" t="str">
            <v>แว้ง</v>
          </cell>
          <cell r="O317" t="str">
            <v>ใต้</v>
          </cell>
          <cell r="P317" t="str">
            <v>07</v>
          </cell>
          <cell r="Q317" t="str">
            <v>โรงพยาบาลชุมชน</v>
          </cell>
          <cell r="R317">
            <v>4</v>
          </cell>
          <cell r="S317">
            <v>30</v>
          </cell>
          <cell r="T317" t="str">
            <v>30</v>
          </cell>
          <cell r="U317" t="str">
            <v>21</v>
          </cell>
          <cell r="V317" t="str">
            <v>2.1 ทุติยภูมิระดับต้น</v>
          </cell>
        </row>
        <row r="318">
          <cell r="A318" t="str">
            <v>08</v>
          </cell>
          <cell r="B318" t="str">
            <v>21002</v>
          </cell>
          <cell r="C318" t="str">
            <v>กระทรวงสาธารณสุข สำนักงานปลัดกระทรวงสาธารณสุข</v>
          </cell>
          <cell r="D318" t="str">
            <v>001144100</v>
          </cell>
          <cell r="E318" t="str">
            <v>11441</v>
          </cell>
          <cell r="F318" t="str">
            <v>รพช.สุคิริน</v>
          </cell>
          <cell r="G318" t="str">
            <v>โรงพยาบาลชุมชนสุคิริน</v>
          </cell>
          <cell r="H318" t="str">
            <v>96090106</v>
          </cell>
          <cell r="I318">
            <v>96</v>
          </cell>
          <cell r="J318" t="str">
            <v>จังหวัดนราธิวาส</v>
          </cell>
          <cell r="K318">
            <v>9609</v>
          </cell>
          <cell r="L318" t="str">
            <v>สุคิริน</v>
          </cell>
          <cell r="M318">
            <v>960901</v>
          </cell>
          <cell r="N318" t="str">
            <v>มาโมง</v>
          </cell>
          <cell r="O318" t="str">
            <v>ใต้</v>
          </cell>
          <cell r="P318" t="str">
            <v>07</v>
          </cell>
          <cell r="Q318" t="str">
            <v>โรงพยาบาลชุมชน</v>
          </cell>
          <cell r="R318">
            <v>5</v>
          </cell>
          <cell r="S318">
            <v>38</v>
          </cell>
          <cell r="T318" t="str">
            <v>10</v>
          </cell>
          <cell r="U318" t="str">
            <v>21</v>
          </cell>
          <cell r="V318" t="str">
            <v>2.1 ทุติยภูมิระดับต้น</v>
          </cell>
        </row>
        <row r="319">
          <cell r="A319" t="str">
            <v>08</v>
          </cell>
          <cell r="B319" t="str">
            <v>21002</v>
          </cell>
          <cell r="C319" t="str">
            <v>กระทรวงสาธารณสุข สำนักงานปลัดกระทรวงสาธารณสุข</v>
          </cell>
          <cell r="D319" t="str">
            <v>001144200</v>
          </cell>
          <cell r="E319" t="str">
            <v>11442</v>
          </cell>
          <cell r="F319" t="str">
            <v>รพช.สุไหงปาดี</v>
          </cell>
          <cell r="G319" t="str">
            <v>โรงพยาบาลชุมชนสุไหงปาดี</v>
          </cell>
          <cell r="H319" t="str">
            <v>96110101</v>
          </cell>
          <cell r="I319">
            <v>96</v>
          </cell>
          <cell r="J319" t="str">
            <v>จังหวัดนราธิวาส</v>
          </cell>
          <cell r="K319">
            <v>9611</v>
          </cell>
          <cell r="L319" t="str">
            <v>สุไหงปาดี</v>
          </cell>
          <cell r="M319">
            <v>961101</v>
          </cell>
          <cell r="N319" t="str">
            <v>ปะลุรู</v>
          </cell>
          <cell r="O319" t="str">
            <v>ใต้</v>
          </cell>
          <cell r="P319" t="str">
            <v>07</v>
          </cell>
          <cell r="Q319" t="str">
            <v>โรงพยาบาลชุมชน</v>
          </cell>
          <cell r="R319">
            <v>4</v>
          </cell>
          <cell r="S319">
            <v>42</v>
          </cell>
          <cell r="T319" t="str">
            <v>30</v>
          </cell>
          <cell r="U319" t="str">
            <v>21</v>
          </cell>
          <cell r="V319" t="str">
            <v>2.1 ทุติยภูมิระดับต้น</v>
          </cell>
        </row>
        <row r="320">
          <cell r="A320" t="str">
            <v>08</v>
          </cell>
          <cell r="B320" t="str">
            <v>21002</v>
          </cell>
          <cell r="C320" t="str">
            <v>กระทรวงสาธารณสุข สำนักงานปลัดกระทรวงสาธารณสุข</v>
          </cell>
          <cell r="D320" t="str">
            <v>001381800</v>
          </cell>
          <cell r="E320" t="str">
            <v>13818</v>
          </cell>
          <cell r="F320" t="str">
            <v>รพช.จะแนะ</v>
          </cell>
          <cell r="G320" t="str">
            <v>โรงพยาบาลชุมชนจะแนะ</v>
          </cell>
          <cell r="H320" t="str">
            <v>96120102</v>
          </cell>
          <cell r="I320">
            <v>96</v>
          </cell>
          <cell r="J320" t="str">
            <v>จังหวัดนราธิวาส</v>
          </cell>
          <cell r="K320">
            <v>9612</v>
          </cell>
          <cell r="L320" t="str">
            <v>จะแนะ</v>
          </cell>
          <cell r="M320">
            <v>961201</v>
          </cell>
          <cell r="N320" t="str">
            <v>จะแนะ</v>
          </cell>
          <cell r="O320" t="str">
            <v>ใต้</v>
          </cell>
          <cell r="P320" t="str">
            <v>07</v>
          </cell>
          <cell r="Q320" t="str">
            <v>โรงพยาบาลชุมชน</v>
          </cell>
          <cell r="R320">
            <v>4</v>
          </cell>
          <cell r="S320">
            <v>39</v>
          </cell>
          <cell r="T320" t="str">
            <v>10</v>
          </cell>
          <cell r="U320" t="str">
            <v>21</v>
          </cell>
          <cell r="V320" t="str">
            <v>2.1 ทุติยภูมิระดับต้น</v>
          </cell>
        </row>
        <row r="321">
          <cell r="A321" t="str">
            <v>08</v>
          </cell>
          <cell r="B321" t="str">
            <v>21002</v>
          </cell>
          <cell r="C321" t="str">
            <v>กระทรวงสาธารณสุข สำนักงานปลัดกระทรวงสาธารณสุข</v>
          </cell>
          <cell r="D321" t="str">
            <v>001501000</v>
          </cell>
          <cell r="E321" t="str">
            <v>15010</v>
          </cell>
          <cell r="F321" t="str">
            <v>รพช.เจาะไอร้อง</v>
          </cell>
          <cell r="G321" t="str">
            <v>โรงพยาบาลชุมชนเจาะไอร้อง</v>
          </cell>
          <cell r="H321" t="str">
            <v>96130101</v>
          </cell>
          <cell r="I321">
            <v>96</v>
          </cell>
          <cell r="J321" t="str">
            <v>จังหวัดนราธิวาส</v>
          </cell>
          <cell r="K321">
            <v>9613</v>
          </cell>
          <cell r="L321" t="str">
            <v>เจาะไอร้อง</v>
          </cell>
          <cell r="M321">
            <v>961301</v>
          </cell>
          <cell r="N321" t="str">
            <v>จวบ</v>
          </cell>
          <cell r="O321" t="str">
            <v>ใต้</v>
          </cell>
          <cell r="P321" t="str">
            <v>07</v>
          </cell>
          <cell r="Q321" t="str">
            <v>โรงพยาบาลชุมชน</v>
          </cell>
          <cell r="R321">
            <v>4</v>
          </cell>
          <cell r="S321">
            <v>34</v>
          </cell>
          <cell r="T321" t="str">
            <v>10</v>
          </cell>
          <cell r="U321" t="str">
            <v>21</v>
          </cell>
          <cell r="V321" t="str">
            <v>2.1 ทุติยภูมิระดับต้น</v>
          </cell>
        </row>
        <row r="322">
          <cell r="A322" t="str">
            <v>08</v>
          </cell>
          <cell r="B322" t="str">
            <v>21002</v>
          </cell>
          <cell r="C322" t="str">
            <v>กระทรวงสาธารณสุข สำนักงานปลัดกระทรวงสาธารณสุข</v>
          </cell>
          <cell r="D322" t="str">
            <v>002377100</v>
          </cell>
          <cell r="E322" t="str">
            <v>23771</v>
          </cell>
          <cell r="F322" t="str">
            <v>รพช.ยี่งอเฉลิมพระเกียรติ 80 พรรษา</v>
          </cell>
          <cell r="G322" t="str">
            <v>โรงพยาบาลชุมชนยี่งอเฉลิมพระเกียรติ 80 พรรษา</v>
          </cell>
          <cell r="H322" t="str">
            <v>96040104</v>
          </cell>
          <cell r="I322">
            <v>96</v>
          </cell>
          <cell r="J322" t="str">
            <v>จังหวัดนราธิวาส</v>
          </cell>
          <cell r="K322">
            <v>9604</v>
          </cell>
          <cell r="L322" t="str">
            <v>ยี่งอ</v>
          </cell>
          <cell r="M322">
            <v>960401</v>
          </cell>
          <cell r="N322" t="str">
            <v>ยี่งอ</v>
          </cell>
          <cell r="O322" t="str">
            <v>ใต้</v>
          </cell>
          <cell r="P322" t="str">
            <v>07</v>
          </cell>
          <cell r="Q322" t="str">
            <v>โรงพยาบาลชุมชน</v>
          </cell>
          <cell r="R322">
            <v>5</v>
          </cell>
          <cell r="S322">
            <v>10</v>
          </cell>
          <cell r="T322" t="str">
            <v>30</v>
          </cell>
          <cell r="U322" t="str">
            <v>21</v>
          </cell>
          <cell r="V322" t="str">
            <v>2.1 ทุติยภูมิระดับต้น</v>
          </cell>
        </row>
        <row r="323">
          <cell r="A323" t="str">
            <v>09</v>
          </cell>
          <cell r="B323" t="str">
            <v>21002</v>
          </cell>
          <cell r="C323" t="str">
            <v>กระทรวงสาธารณสุข สำนักงานปลัดกระทรวงสาธารณสุข</v>
          </cell>
          <cell r="D323" t="str">
            <v>001066200</v>
          </cell>
          <cell r="E323" t="str">
            <v>10662</v>
          </cell>
          <cell r="F323" t="str">
            <v>รพศ.ชลบุรี</v>
          </cell>
          <cell r="G323" t="str">
            <v>โรงพยาบาลศูนย์ชลบุรี</v>
          </cell>
          <cell r="H323" t="str">
            <v>20010502</v>
          </cell>
          <cell r="I323">
            <v>20</v>
          </cell>
          <cell r="J323" t="str">
            <v>จังหวัดชลบุรี</v>
          </cell>
          <cell r="K323">
            <v>2001</v>
          </cell>
          <cell r="L323" t="str">
            <v>เมืองชลบุรี</v>
          </cell>
          <cell r="M323">
            <v>200105</v>
          </cell>
          <cell r="N323" t="str">
            <v>บ้านสวน</v>
          </cell>
          <cell r="O323" t="str">
            <v>ตะวันออก</v>
          </cell>
          <cell r="P323" t="str">
            <v>05</v>
          </cell>
          <cell r="Q323" t="str">
            <v>โรงพยาบาลศูนย์</v>
          </cell>
          <cell r="R323">
            <v>1</v>
          </cell>
          <cell r="S323">
            <v>825</v>
          </cell>
          <cell r="T323" t="str">
            <v>832</v>
          </cell>
          <cell r="U323" t="str">
            <v>31</v>
          </cell>
          <cell r="V323" t="str">
            <v>3.1 ตติยภูมิ</v>
          </cell>
        </row>
        <row r="324">
          <cell r="A324" t="str">
            <v>09</v>
          </cell>
          <cell r="B324" t="str">
            <v>21002</v>
          </cell>
          <cell r="C324" t="str">
            <v>กระทรวงสาธารณสุข สำนักงานปลัดกระทรวงสาธารณสุข</v>
          </cell>
          <cell r="D324" t="str">
            <v>001081700</v>
          </cell>
          <cell r="E324" t="str">
            <v>10817</v>
          </cell>
          <cell r="F324" t="str">
            <v>รพช.บ้านบึง</v>
          </cell>
          <cell r="G324" t="str">
            <v>โรงพยาบาลชุมชนบ้านบึง</v>
          </cell>
          <cell r="H324" t="str">
            <v>20020101</v>
          </cell>
          <cell r="I324">
            <v>20</v>
          </cell>
          <cell r="J324" t="str">
            <v>จังหวัดชลบุรี</v>
          </cell>
          <cell r="K324">
            <v>2002</v>
          </cell>
          <cell r="L324" t="str">
            <v>บ้านบึง</v>
          </cell>
          <cell r="M324">
            <v>200201</v>
          </cell>
          <cell r="N324" t="str">
            <v>บ้านบึง</v>
          </cell>
          <cell r="O324" t="str">
            <v>ตะวันออก</v>
          </cell>
          <cell r="P324" t="str">
            <v>07</v>
          </cell>
          <cell r="Q324" t="str">
            <v>โรงพยาบาลชุมชน</v>
          </cell>
          <cell r="R324">
            <v>4</v>
          </cell>
          <cell r="S324">
            <v>90</v>
          </cell>
          <cell r="T324" t="str">
            <v>90</v>
          </cell>
          <cell r="U324" t="str">
            <v>22</v>
          </cell>
          <cell r="V324" t="str">
            <v>2.2 ทุติยภูมิระดับกลาง</v>
          </cell>
        </row>
        <row r="325">
          <cell r="A325" t="str">
            <v>09</v>
          </cell>
          <cell r="B325" t="str">
            <v>21002</v>
          </cell>
          <cell r="C325" t="str">
            <v>กระทรวงสาธารณสุข สำนักงานปลัดกระทรวงสาธารณสุข</v>
          </cell>
          <cell r="D325" t="str">
            <v>001081800</v>
          </cell>
          <cell r="E325" t="str">
            <v>10818</v>
          </cell>
          <cell r="F325" t="str">
            <v>รพช.หนองใหญ่</v>
          </cell>
          <cell r="G325" t="str">
            <v>โรงพยาบาลชุมชนหนองใหญ่</v>
          </cell>
          <cell r="H325" t="str">
            <v>20030101</v>
          </cell>
          <cell r="I325">
            <v>20</v>
          </cell>
          <cell r="J325" t="str">
            <v>จังหวัดชลบุรี</v>
          </cell>
          <cell r="K325">
            <v>2003</v>
          </cell>
          <cell r="L325" t="str">
            <v>หนองใหญ่</v>
          </cell>
          <cell r="M325">
            <v>200301</v>
          </cell>
          <cell r="N325" t="str">
            <v>หนองใหญ่</v>
          </cell>
          <cell r="O325" t="str">
            <v>ตะวันออก</v>
          </cell>
          <cell r="P325" t="str">
            <v>07</v>
          </cell>
          <cell r="Q325" t="str">
            <v>โรงพยาบาลชุมชน</v>
          </cell>
          <cell r="R325">
            <v>4</v>
          </cell>
          <cell r="S325">
            <v>32</v>
          </cell>
          <cell r="T325" t="str">
            <v>30</v>
          </cell>
          <cell r="U325" t="str">
            <v>21</v>
          </cell>
          <cell r="V325" t="str">
            <v>2.1 ทุติยภูมิระดับต้น</v>
          </cell>
        </row>
        <row r="326">
          <cell r="A326" t="str">
            <v>09</v>
          </cell>
          <cell r="B326" t="str">
            <v>21002</v>
          </cell>
          <cell r="C326" t="str">
            <v>กระทรวงสาธารณสุข สำนักงานปลัดกระทรวงสาธารณสุข</v>
          </cell>
          <cell r="D326" t="str">
            <v>001081900</v>
          </cell>
          <cell r="E326" t="str">
            <v>10819</v>
          </cell>
          <cell r="F326" t="str">
            <v>รพช.บางละมุง</v>
          </cell>
          <cell r="G326" t="str">
            <v>โรงพยาบาลชุมชนบางละมุง</v>
          </cell>
          <cell r="H326" t="str">
            <v>20040805</v>
          </cell>
          <cell r="I326">
            <v>20</v>
          </cell>
          <cell r="J326" t="str">
            <v>จังหวัดชลบุรี</v>
          </cell>
          <cell r="K326">
            <v>2004</v>
          </cell>
          <cell r="L326" t="str">
            <v>บางละมุง</v>
          </cell>
          <cell r="M326">
            <v>200408</v>
          </cell>
          <cell r="N326" t="str">
            <v>นาเกลือ</v>
          </cell>
          <cell r="O326" t="str">
            <v>ตะวันออก</v>
          </cell>
          <cell r="P326" t="str">
            <v>07</v>
          </cell>
          <cell r="Q326" t="str">
            <v>โรงพยาบาลชุมชน</v>
          </cell>
          <cell r="R326">
            <v>4</v>
          </cell>
          <cell r="S326">
            <v>120</v>
          </cell>
          <cell r="T326" t="str">
            <v>120</v>
          </cell>
          <cell r="U326" t="str">
            <v>23</v>
          </cell>
          <cell r="V326" t="str">
            <v>2.3 ทุติยภูมิระดับสูง</v>
          </cell>
        </row>
        <row r="327">
          <cell r="A327" t="str">
            <v>09</v>
          </cell>
          <cell r="B327" t="str">
            <v>21002</v>
          </cell>
          <cell r="C327" t="str">
            <v>กระทรวงสาธารณสุข สำนักงานปลัดกระทรวงสาธารณสุข</v>
          </cell>
          <cell r="D327" t="str">
            <v>001082000</v>
          </cell>
          <cell r="E327" t="str">
            <v>10820</v>
          </cell>
          <cell r="F327" t="str">
            <v>รพช.วัดญาณสังวราราม</v>
          </cell>
          <cell r="G327" t="str">
            <v>โรงพยาบาลชุมชนวัดญาณสังวราราม</v>
          </cell>
          <cell r="H327" t="str">
            <v>20040611</v>
          </cell>
          <cell r="I327">
            <v>20</v>
          </cell>
          <cell r="J327" t="str">
            <v>จังหวัดชลบุรี</v>
          </cell>
          <cell r="K327">
            <v>2004</v>
          </cell>
          <cell r="L327" t="str">
            <v>บางละมุง</v>
          </cell>
          <cell r="M327">
            <v>200406</v>
          </cell>
          <cell r="N327" t="str">
            <v>ห้วยใหญ่</v>
          </cell>
          <cell r="O327" t="str">
            <v>ตะวันออก</v>
          </cell>
          <cell r="P327" t="str">
            <v>07</v>
          </cell>
          <cell r="Q327" t="str">
            <v>โรงพยาบาลชุมชน</v>
          </cell>
          <cell r="R327">
            <v>5</v>
          </cell>
          <cell r="S327">
            <v>22</v>
          </cell>
          <cell r="T327" t="str">
            <v>30</v>
          </cell>
          <cell r="U327" t="str">
            <v>21</v>
          </cell>
          <cell r="V327" t="str">
            <v>2.1 ทุติยภูมิระดับต้น</v>
          </cell>
        </row>
        <row r="328">
          <cell r="A328" t="str">
            <v>09</v>
          </cell>
          <cell r="B328" t="str">
            <v>21002</v>
          </cell>
          <cell r="C328" t="str">
            <v>กระทรวงสาธารณสุข สำนักงานปลัดกระทรวงสาธารณสุข</v>
          </cell>
          <cell r="D328" t="str">
            <v>001082100</v>
          </cell>
          <cell r="E328" t="str">
            <v>10821</v>
          </cell>
          <cell r="F328" t="str">
            <v>รพช.พานทอง</v>
          </cell>
          <cell r="G328" t="str">
            <v>โรงพยาบาลชุมชนพานทอง</v>
          </cell>
          <cell r="H328" t="str">
            <v>20050108</v>
          </cell>
          <cell r="I328">
            <v>20</v>
          </cell>
          <cell r="J328" t="str">
            <v>จังหวัดชลบุรี</v>
          </cell>
          <cell r="K328">
            <v>2005</v>
          </cell>
          <cell r="L328" t="str">
            <v>พานทอง</v>
          </cell>
          <cell r="M328">
            <v>200501</v>
          </cell>
          <cell r="N328" t="str">
            <v>พานทอง</v>
          </cell>
          <cell r="O328" t="str">
            <v>ตะวันออก</v>
          </cell>
          <cell r="P328" t="str">
            <v>07</v>
          </cell>
          <cell r="Q328" t="str">
            <v>โรงพยาบาลชุมชน</v>
          </cell>
          <cell r="R328">
            <v>4</v>
          </cell>
          <cell r="S328">
            <v>101</v>
          </cell>
          <cell r="T328" t="str">
            <v>60</v>
          </cell>
          <cell r="U328" t="str">
            <v>21</v>
          </cell>
          <cell r="V328" t="str">
            <v>2.1 ทุติยภูมิระดับต้น</v>
          </cell>
        </row>
        <row r="329">
          <cell r="A329" t="str">
            <v>09</v>
          </cell>
          <cell r="B329" t="str">
            <v>21002</v>
          </cell>
          <cell r="C329" t="str">
            <v>กระทรวงสาธารณสุข สำนักงานปลัดกระทรวงสาธารณสุข</v>
          </cell>
          <cell r="D329" t="str">
            <v>001082200</v>
          </cell>
          <cell r="E329" t="str">
            <v>10822</v>
          </cell>
          <cell r="F329" t="str">
            <v>รพช.พนัสนิคม</v>
          </cell>
          <cell r="G329" t="str">
            <v>โรงพยาบาลชุมชนพนัสนิคม</v>
          </cell>
          <cell r="H329" t="str">
            <v>20060901</v>
          </cell>
          <cell r="I329">
            <v>20</v>
          </cell>
          <cell r="J329" t="str">
            <v>จังหวัดชลบุรี</v>
          </cell>
          <cell r="K329">
            <v>2006</v>
          </cell>
          <cell r="L329" t="str">
            <v>พนัสนิคม</v>
          </cell>
          <cell r="M329">
            <v>200609</v>
          </cell>
          <cell r="N329" t="str">
            <v>กุฎโง้ง</v>
          </cell>
          <cell r="O329" t="str">
            <v>ตะวันออก</v>
          </cell>
          <cell r="P329" t="str">
            <v>07</v>
          </cell>
          <cell r="Q329" t="str">
            <v>โรงพยาบาลชุมชน</v>
          </cell>
          <cell r="R329">
            <v>4</v>
          </cell>
          <cell r="S329">
            <v>127</v>
          </cell>
          <cell r="T329" t="str">
            <v>120</v>
          </cell>
          <cell r="U329" t="str">
            <v>22</v>
          </cell>
          <cell r="V329" t="str">
            <v>2.2 ทุติยภูมิระดับกลาง</v>
          </cell>
        </row>
        <row r="330">
          <cell r="A330" t="str">
            <v>09</v>
          </cell>
          <cell r="B330" t="str">
            <v>21002</v>
          </cell>
          <cell r="C330" t="str">
            <v>กระทรวงสาธารณสุข สำนักงานปลัดกระทรวงสาธารณสุข</v>
          </cell>
          <cell r="D330" t="str">
            <v>001082300</v>
          </cell>
          <cell r="E330" t="str">
            <v>10823</v>
          </cell>
          <cell r="F330" t="str">
            <v>รพช.อ่าวอุดม</v>
          </cell>
          <cell r="G330" t="str">
            <v>โรงพยาบาลชุมชนอ่าวอุดม</v>
          </cell>
          <cell r="H330" t="str">
            <v>20070307</v>
          </cell>
          <cell r="I330">
            <v>20</v>
          </cell>
          <cell r="J330" t="str">
            <v>จังหวัดชลบุรี</v>
          </cell>
          <cell r="K330">
            <v>2007</v>
          </cell>
          <cell r="L330" t="str">
            <v>ศรีราชา</v>
          </cell>
          <cell r="M330">
            <v>200703</v>
          </cell>
          <cell r="N330" t="str">
            <v>ทุ่งสุขลา</v>
          </cell>
          <cell r="O330" t="str">
            <v>ตะวันออก</v>
          </cell>
          <cell r="P330" t="str">
            <v>07</v>
          </cell>
          <cell r="Q330" t="str">
            <v>โรงพยาบาลชุมชน</v>
          </cell>
          <cell r="R330">
            <v>4</v>
          </cell>
          <cell r="S330">
            <v>90</v>
          </cell>
          <cell r="T330" t="str">
            <v>90</v>
          </cell>
          <cell r="U330" t="str">
            <v>22</v>
          </cell>
          <cell r="V330" t="str">
            <v>2.2 ทุติยภูมิระดับกลาง</v>
          </cell>
        </row>
        <row r="331">
          <cell r="A331" t="str">
            <v>09</v>
          </cell>
          <cell r="B331" t="str">
            <v>21002</v>
          </cell>
          <cell r="C331" t="str">
            <v>กระทรวงสาธารณสุข สำนักงานปลัดกระทรวงสาธารณสุข</v>
          </cell>
          <cell r="D331" t="str">
            <v>001082400</v>
          </cell>
          <cell r="E331" t="str">
            <v>10824</v>
          </cell>
          <cell r="F331" t="str">
            <v>รพช.เกาะสีชัง</v>
          </cell>
          <cell r="G331" t="str">
            <v>โรงพยาบาลชุมชนเกาะสีชัง</v>
          </cell>
          <cell r="H331" t="str">
            <v>20080101</v>
          </cell>
          <cell r="I331">
            <v>20</v>
          </cell>
          <cell r="J331" t="str">
            <v>จังหวัดชลบุรี</v>
          </cell>
          <cell r="K331">
            <v>2008</v>
          </cell>
          <cell r="L331" t="str">
            <v>เกาะสีชัง</v>
          </cell>
          <cell r="M331">
            <v>200801</v>
          </cell>
          <cell r="N331" t="str">
            <v>ท่าเทววงษ์</v>
          </cell>
          <cell r="O331" t="str">
            <v>ตะวันออก</v>
          </cell>
          <cell r="P331" t="str">
            <v>07</v>
          </cell>
          <cell r="Q331" t="str">
            <v>โรงพยาบาลชุมชน</v>
          </cell>
          <cell r="R331">
            <v>5</v>
          </cell>
          <cell r="S331">
            <v>30</v>
          </cell>
          <cell r="T331" t="str">
            <v>30</v>
          </cell>
          <cell r="U331" t="str">
            <v>21</v>
          </cell>
          <cell r="V331" t="str">
            <v>2.1 ทุติยภูมิระดับต้น</v>
          </cell>
        </row>
        <row r="332">
          <cell r="A332" t="str">
            <v>09</v>
          </cell>
          <cell r="B332" t="str">
            <v>21002</v>
          </cell>
          <cell r="C332" t="str">
            <v>กระทรวงสาธารณสุข สำนักงานปลัดกระทรวงสาธารณสุข</v>
          </cell>
          <cell r="D332" t="str">
            <v>001082500</v>
          </cell>
          <cell r="E332" t="str">
            <v>10825</v>
          </cell>
          <cell r="F332" t="str">
            <v>รพช.สัตหีบกม10</v>
          </cell>
          <cell r="G332" t="str">
            <v>โรงพยาบาลชุมชนสัตหีบกม10</v>
          </cell>
          <cell r="H332" t="str">
            <v>20090301</v>
          </cell>
          <cell r="I332">
            <v>20</v>
          </cell>
          <cell r="J332" t="str">
            <v>จังหวัดชลบุรี</v>
          </cell>
          <cell r="K332">
            <v>2009</v>
          </cell>
          <cell r="L332" t="str">
            <v>สัตหีบ</v>
          </cell>
          <cell r="M332">
            <v>200903</v>
          </cell>
          <cell r="N332" t="str">
            <v>พลูตาหลวง</v>
          </cell>
          <cell r="O332" t="str">
            <v>ตะวันออก</v>
          </cell>
          <cell r="P332" t="str">
            <v>07</v>
          </cell>
          <cell r="Q332" t="str">
            <v>โรงพยาบาลชุมชน</v>
          </cell>
          <cell r="R332">
            <v>4</v>
          </cell>
          <cell r="S332">
            <v>40</v>
          </cell>
          <cell r="T332" t="str">
            <v>60</v>
          </cell>
          <cell r="U332" t="str">
            <v>21</v>
          </cell>
          <cell r="V332" t="str">
            <v>2.1 ทุติยภูมิระดับต้น</v>
          </cell>
        </row>
        <row r="333">
          <cell r="A333" t="str">
            <v>09</v>
          </cell>
          <cell r="B333" t="str">
            <v>21002</v>
          </cell>
          <cell r="C333" t="str">
            <v>กระทรวงสาธารณสุข สำนักงานปลัดกระทรวงสาธารณสุข</v>
          </cell>
          <cell r="D333" t="str">
            <v>001082600</v>
          </cell>
          <cell r="E333" t="str">
            <v>10826</v>
          </cell>
          <cell r="F333" t="str">
            <v>รพช.บ่อทอง</v>
          </cell>
          <cell r="G333" t="str">
            <v>โรงพยาบาลชุมชนบ่อทอง</v>
          </cell>
          <cell r="H333" t="str">
            <v>20100101</v>
          </cell>
          <cell r="I333">
            <v>20</v>
          </cell>
          <cell r="J333" t="str">
            <v>จังหวัดชลบุรี</v>
          </cell>
          <cell r="K333">
            <v>2010</v>
          </cell>
          <cell r="L333" t="str">
            <v>บ่อทอง</v>
          </cell>
          <cell r="M333">
            <v>201001</v>
          </cell>
          <cell r="N333" t="str">
            <v>บ่อทอง</v>
          </cell>
          <cell r="O333" t="str">
            <v>ตะวันออก</v>
          </cell>
          <cell r="P333" t="str">
            <v>07</v>
          </cell>
          <cell r="Q333" t="str">
            <v>โรงพยาบาลชุมชน</v>
          </cell>
          <cell r="R333">
            <v>4</v>
          </cell>
          <cell r="S333">
            <v>60</v>
          </cell>
          <cell r="T333" t="str">
            <v>60</v>
          </cell>
          <cell r="U333" t="str">
            <v>21</v>
          </cell>
          <cell r="V333" t="str">
            <v>2.1 ทุติยภูมิระดับต้น</v>
          </cell>
        </row>
        <row r="334">
          <cell r="A334" t="str">
            <v>09</v>
          </cell>
          <cell r="B334" t="str">
            <v>21002</v>
          </cell>
          <cell r="C334" t="str">
            <v>กระทรวงสาธารณสุข สำนักงานปลัดกระทรวงสาธารณสุข</v>
          </cell>
          <cell r="D334" t="str">
            <v>001066300</v>
          </cell>
          <cell r="E334" t="str">
            <v>10663</v>
          </cell>
          <cell r="F334" t="str">
            <v>รพศ.ระยอง</v>
          </cell>
          <cell r="G334" t="str">
            <v>โรงพยาบาลศูนย์ระยอง</v>
          </cell>
          <cell r="H334" t="str">
            <v>21010100</v>
          </cell>
          <cell r="I334">
            <v>21</v>
          </cell>
          <cell r="J334" t="str">
            <v>จังหวัดระยอง</v>
          </cell>
          <cell r="K334">
            <v>2101</v>
          </cell>
          <cell r="L334" t="str">
            <v>เมืองระยอง</v>
          </cell>
          <cell r="M334">
            <v>210101</v>
          </cell>
          <cell r="N334" t="str">
            <v>ท่าประดู่</v>
          </cell>
          <cell r="O334" t="str">
            <v>ตะวันออก</v>
          </cell>
          <cell r="P334" t="str">
            <v>05</v>
          </cell>
          <cell r="Q334" t="str">
            <v>โรงพยาบาลศูนย์</v>
          </cell>
          <cell r="R334">
            <v>1</v>
          </cell>
          <cell r="S334">
            <v>555</v>
          </cell>
          <cell r="T334" t="str">
            <v>555</v>
          </cell>
          <cell r="U334" t="str">
            <v>31</v>
          </cell>
          <cell r="V334" t="str">
            <v>3.1 ตติยภูมิ</v>
          </cell>
        </row>
        <row r="335">
          <cell r="A335" t="str">
            <v>09</v>
          </cell>
          <cell r="B335" t="str">
            <v>21002</v>
          </cell>
          <cell r="C335" t="str">
            <v>กระทรวงสาธารณสุข สำนักงานปลัดกระทรวงสาธารณสุข</v>
          </cell>
          <cell r="D335" t="str">
            <v>001082700</v>
          </cell>
          <cell r="E335" t="str">
            <v>10827</v>
          </cell>
          <cell r="F335" t="str">
            <v>รพช.มาบตาพุด</v>
          </cell>
          <cell r="G335" t="str">
            <v>โรงพยาบาลชุมชนมาบตาพุด</v>
          </cell>
          <cell r="H335" t="str">
            <v>21011300</v>
          </cell>
          <cell r="I335">
            <v>21</v>
          </cell>
          <cell r="J335" t="str">
            <v>จังหวัดระยอง</v>
          </cell>
          <cell r="K335">
            <v>2101</v>
          </cell>
          <cell r="L335" t="str">
            <v>เมืองระยอง</v>
          </cell>
          <cell r="M335">
            <v>210113</v>
          </cell>
          <cell r="N335" t="str">
            <v>ห้วยโป่ง</v>
          </cell>
          <cell r="O335" t="str">
            <v>ตะวันออก</v>
          </cell>
          <cell r="P335" t="str">
            <v>07</v>
          </cell>
          <cell r="Q335" t="str">
            <v>โรงพยาบาลชุมชน</v>
          </cell>
          <cell r="R335">
            <v>5</v>
          </cell>
          <cell r="S335">
            <v>30</v>
          </cell>
          <cell r="T335" t="str">
            <v>38</v>
          </cell>
          <cell r="U335" t="str">
            <v>22</v>
          </cell>
          <cell r="V335" t="str">
            <v>2.2 ทุติยภูมิระดับกลาง</v>
          </cell>
        </row>
        <row r="336">
          <cell r="A336" t="str">
            <v>09</v>
          </cell>
          <cell r="B336" t="str">
            <v>21002</v>
          </cell>
          <cell r="C336" t="str">
            <v>กระทรวงสาธารณสุข สำนักงานปลัดกระทรวงสาธารณสุข</v>
          </cell>
          <cell r="D336" t="str">
            <v>001082800</v>
          </cell>
          <cell r="E336" t="str">
            <v>10828</v>
          </cell>
          <cell r="F336" t="str">
            <v>รพช.บ้านฉาง</v>
          </cell>
          <cell r="G336" t="str">
            <v>โรงพยาบาลชุมชนบ้านฉาง</v>
          </cell>
          <cell r="H336" t="str">
            <v>21020201</v>
          </cell>
          <cell r="I336">
            <v>21</v>
          </cell>
          <cell r="J336" t="str">
            <v>จังหวัดระยอง</v>
          </cell>
          <cell r="K336">
            <v>2102</v>
          </cell>
          <cell r="L336" t="str">
            <v>บ้านฉาง</v>
          </cell>
          <cell r="M336">
            <v>210202</v>
          </cell>
          <cell r="N336" t="str">
            <v>พลา</v>
          </cell>
          <cell r="O336" t="str">
            <v>ตะวันออก</v>
          </cell>
          <cell r="P336" t="str">
            <v>07</v>
          </cell>
          <cell r="Q336" t="str">
            <v>โรงพยาบาลชุมชน</v>
          </cell>
          <cell r="R336">
            <v>4</v>
          </cell>
          <cell r="S336">
            <v>120</v>
          </cell>
          <cell r="T336" t="str">
            <v>70</v>
          </cell>
          <cell r="U336" t="str">
            <v>22</v>
          </cell>
          <cell r="V336" t="str">
            <v>2.2 ทุติยภูมิระดับกลาง</v>
          </cell>
        </row>
        <row r="337">
          <cell r="A337" t="str">
            <v>09</v>
          </cell>
          <cell r="B337" t="str">
            <v>21002</v>
          </cell>
          <cell r="C337" t="str">
            <v>กระทรวงสาธารณสุข สำนักงานปลัดกระทรวงสาธารณสุข</v>
          </cell>
          <cell r="D337" t="str">
            <v>001082900</v>
          </cell>
          <cell r="E337" t="str">
            <v>10829</v>
          </cell>
          <cell r="F337" t="str">
            <v>รพช.แกลง</v>
          </cell>
          <cell r="G337" t="str">
            <v>โรงพยาบาลชุมชนแกลง</v>
          </cell>
          <cell r="H337" t="str">
            <v>21030100</v>
          </cell>
          <cell r="I337">
            <v>21</v>
          </cell>
          <cell r="J337" t="str">
            <v>จังหวัดระยอง</v>
          </cell>
          <cell r="K337">
            <v>2103</v>
          </cell>
          <cell r="L337" t="str">
            <v>แกลง</v>
          </cell>
          <cell r="M337">
            <v>210301</v>
          </cell>
          <cell r="N337" t="str">
            <v>ทางเกวียน</v>
          </cell>
          <cell r="O337" t="str">
            <v>ตะวันออก</v>
          </cell>
          <cell r="P337" t="str">
            <v>07</v>
          </cell>
          <cell r="Q337" t="str">
            <v>โรงพยาบาลชุมชน</v>
          </cell>
          <cell r="R337">
            <v>4</v>
          </cell>
          <cell r="S337">
            <v>167</v>
          </cell>
          <cell r="T337" t="str">
            <v>158</v>
          </cell>
          <cell r="U337" t="str">
            <v>23</v>
          </cell>
          <cell r="V337" t="str">
            <v>2.3 ทุติยภูมิระดับสูง</v>
          </cell>
        </row>
        <row r="338">
          <cell r="A338" t="str">
            <v>09</v>
          </cell>
          <cell r="B338" t="str">
            <v>21002</v>
          </cell>
          <cell r="C338" t="str">
            <v>กระทรวงสาธารณสุข สำนักงานปลัดกระทรวงสาธารณสุข</v>
          </cell>
          <cell r="D338" t="str">
            <v>001083000</v>
          </cell>
          <cell r="E338" t="str">
            <v>10830</v>
          </cell>
          <cell r="F338" t="str">
            <v>รพช.วังจันทร์</v>
          </cell>
          <cell r="G338" t="str">
            <v>โรงพยาบาลชุมชนวังจันทร์</v>
          </cell>
          <cell r="H338" t="str">
            <v>21040203</v>
          </cell>
          <cell r="I338">
            <v>21</v>
          </cell>
          <cell r="J338" t="str">
            <v>จังหวัดระยอง</v>
          </cell>
          <cell r="K338">
            <v>2104</v>
          </cell>
          <cell r="L338" t="str">
            <v>วังจันทร์</v>
          </cell>
          <cell r="M338">
            <v>210402</v>
          </cell>
          <cell r="N338" t="str">
            <v>ชุมแสง</v>
          </cell>
          <cell r="O338" t="str">
            <v>ตะวันออก</v>
          </cell>
          <cell r="P338" t="str">
            <v>07</v>
          </cell>
          <cell r="Q338" t="str">
            <v>โรงพยาบาลชุมชน</v>
          </cell>
          <cell r="R338">
            <v>5</v>
          </cell>
          <cell r="S338">
            <v>30</v>
          </cell>
          <cell r="T338" t="str">
            <v>45</v>
          </cell>
          <cell r="U338" t="str">
            <v>22</v>
          </cell>
          <cell r="V338" t="str">
            <v>2.2 ทุติยภูมิระดับกลาง</v>
          </cell>
        </row>
        <row r="339">
          <cell r="A339" t="str">
            <v>09</v>
          </cell>
          <cell r="B339" t="str">
            <v>21002</v>
          </cell>
          <cell r="C339" t="str">
            <v>กระทรวงสาธารณสุข สำนักงานปลัดกระทรวงสาธารณสุข</v>
          </cell>
          <cell r="D339" t="str">
            <v>001083100</v>
          </cell>
          <cell r="E339" t="str">
            <v>10831</v>
          </cell>
          <cell r="F339" t="str">
            <v>รพช.บ้านค่าย</v>
          </cell>
          <cell r="G339" t="str">
            <v>โรงพยาบาลชุมชนบ้านค่าย</v>
          </cell>
          <cell r="H339" t="str">
            <v>21050204</v>
          </cell>
          <cell r="I339">
            <v>21</v>
          </cell>
          <cell r="J339" t="str">
            <v>จังหวัดระยอง</v>
          </cell>
          <cell r="K339">
            <v>2105</v>
          </cell>
          <cell r="L339" t="str">
            <v>บ้านค่าย</v>
          </cell>
          <cell r="M339">
            <v>210502</v>
          </cell>
          <cell r="N339" t="str">
            <v>หนองละลอก</v>
          </cell>
          <cell r="O339" t="str">
            <v>ตะวันออก</v>
          </cell>
          <cell r="P339" t="str">
            <v>07</v>
          </cell>
          <cell r="Q339" t="str">
            <v>โรงพยาบาลชุมชน</v>
          </cell>
          <cell r="R339">
            <v>4</v>
          </cell>
          <cell r="S339">
            <v>38</v>
          </cell>
          <cell r="T339" t="str">
            <v>38</v>
          </cell>
          <cell r="U339" t="str">
            <v>22</v>
          </cell>
          <cell r="V339" t="str">
            <v>2.2 ทุติยภูมิระดับกลาง</v>
          </cell>
        </row>
        <row r="340">
          <cell r="A340" t="str">
            <v>09</v>
          </cell>
          <cell r="B340" t="str">
            <v>21002</v>
          </cell>
          <cell r="C340" t="str">
            <v>กระทรวงสาธารณสุข สำนักงานปลัดกระทรวงสาธารณสุข</v>
          </cell>
          <cell r="D340" t="str">
            <v>001083200</v>
          </cell>
          <cell r="E340" t="str">
            <v>10832</v>
          </cell>
          <cell r="F340" t="str">
            <v>รพช.ปลวกแดง</v>
          </cell>
          <cell r="G340" t="str">
            <v>โรงพยาบาลชุมชนปลวกแดง</v>
          </cell>
          <cell r="H340" t="str">
            <v>21060101</v>
          </cell>
          <cell r="I340">
            <v>21</v>
          </cell>
          <cell r="J340" t="str">
            <v>จังหวัดระยอง</v>
          </cell>
          <cell r="K340">
            <v>2106</v>
          </cell>
          <cell r="L340" t="str">
            <v>ปลวกแดง</v>
          </cell>
          <cell r="M340">
            <v>210601</v>
          </cell>
          <cell r="N340" t="str">
            <v>ปลวกแดง</v>
          </cell>
          <cell r="O340" t="str">
            <v>ตะวันออก</v>
          </cell>
          <cell r="P340" t="str">
            <v>07</v>
          </cell>
          <cell r="Q340" t="str">
            <v>โรงพยาบาลชุมชน</v>
          </cell>
          <cell r="R340">
            <v>5</v>
          </cell>
          <cell r="S340">
            <v>30</v>
          </cell>
          <cell r="T340" t="str">
            <v>36</v>
          </cell>
          <cell r="U340" t="str">
            <v>22</v>
          </cell>
          <cell r="V340" t="str">
            <v>2.2 ทุติยภูมิระดับกลาง</v>
          </cell>
        </row>
        <row r="341">
          <cell r="A341" t="str">
            <v>09</v>
          </cell>
          <cell r="B341" t="str">
            <v>21002</v>
          </cell>
          <cell r="C341" t="str">
            <v>กระทรวงสาธารณสุข สำนักงานปลัดกระทรวงสาธารณสุข</v>
          </cell>
          <cell r="D341" t="str">
            <v>002273400</v>
          </cell>
          <cell r="E341" t="str">
            <v>22734</v>
          </cell>
          <cell r="F341" t="str">
            <v>รพช.เขาชะเมาเฉลิมพระเกียรติ 80 พรรษา</v>
          </cell>
          <cell r="G341" t="str">
            <v>โรงพยาบาลชุมชนเขาชะเมาเฉลิมพระเกียรติ 80 พรรษา</v>
          </cell>
          <cell r="H341" t="str">
            <v>21070202</v>
          </cell>
          <cell r="I341">
            <v>21</v>
          </cell>
          <cell r="J341" t="str">
            <v>จังหวัดระยอง</v>
          </cell>
          <cell r="K341">
            <v>2107</v>
          </cell>
          <cell r="L341" t="str">
            <v>เขาชะเมา</v>
          </cell>
          <cell r="M341">
            <v>210702</v>
          </cell>
          <cell r="N341" t="str">
            <v>ห้วยทับมอญ</v>
          </cell>
          <cell r="O341" t="str">
            <v>ตะวันออก</v>
          </cell>
          <cell r="P341" t="str">
            <v>07</v>
          </cell>
          <cell r="Q341" t="str">
            <v>โรงพยาบาลชุมชน</v>
          </cell>
          <cell r="R341">
            <v>5</v>
          </cell>
          <cell r="S341">
            <v>30</v>
          </cell>
          <cell r="T341" t="str">
            <v>30</v>
          </cell>
          <cell r="U341" t="str">
            <v>21</v>
          </cell>
          <cell r="V341" t="str">
            <v>2.1 ทุติยภูมิระดับต้น</v>
          </cell>
        </row>
        <row r="342">
          <cell r="A342" t="str">
            <v>09</v>
          </cell>
          <cell r="B342" t="str">
            <v>21002</v>
          </cell>
          <cell r="C342" t="str">
            <v>กระทรวงสาธารณสุข สำนักงานปลัดกระทรวงสาธารณสุข</v>
          </cell>
          <cell r="D342" t="str">
            <v>002396200</v>
          </cell>
          <cell r="E342" t="str">
            <v>23962</v>
          </cell>
          <cell r="F342" t="str">
            <v>รพช.นิคมพัฒนา</v>
          </cell>
          <cell r="G342" t="str">
            <v>โรงพยาบาลชุมชนนิคมพัฒนา</v>
          </cell>
          <cell r="H342" t="str">
            <v>21080302</v>
          </cell>
          <cell r="I342">
            <v>21</v>
          </cell>
          <cell r="J342" t="str">
            <v>จังหวัดระยอง</v>
          </cell>
          <cell r="K342">
            <v>2108</v>
          </cell>
          <cell r="L342" t="str">
            <v>นิคมพัฒนา</v>
          </cell>
          <cell r="M342">
            <v>210803</v>
          </cell>
          <cell r="N342" t="str">
            <v>พนานิคม</v>
          </cell>
          <cell r="O342" t="str">
            <v>ตะวันออก</v>
          </cell>
          <cell r="P342" t="str">
            <v>07</v>
          </cell>
          <cell r="Q342" t="str">
            <v>โรงพยาบาลชุมชน</v>
          </cell>
          <cell r="R342">
            <v>5</v>
          </cell>
          <cell r="S342">
            <v>30</v>
          </cell>
          <cell r="T342" t="str">
            <v>30</v>
          </cell>
          <cell r="U342" t="str">
            <v>21</v>
          </cell>
          <cell r="V342" t="str">
            <v>2.1 ทุติยภูมิระดับต้น</v>
          </cell>
        </row>
        <row r="343">
          <cell r="A343" t="str">
            <v>09</v>
          </cell>
          <cell r="B343" t="str">
            <v>21002</v>
          </cell>
          <cell r="C343" t="str">
            <v>กระทรวงสาธารณสุข สำนักงานปลัดกระทรวงสาธารณสุข</v>
          </cell>
          <cell r="D343" t="str">
            <v>001066400</v>
          </cell>
          <cell r="E343" t="str">
            <v>10664</v>
          </cell>
          <cell r="F343" t="str">
            <v>รพศ.พระปกเกล้า</v>
          </cell>
          <cell r="G343" t="str">
            <v>โรงพยาบาลศูนย์พระปกเกล้า</v>
          </cell>
          <cell r="H343" t="str">
            <v>22010200</v>
          </cell>
          <cell r="I343">
            <v>22</v>
          </cell>
          <cell r="J343" t="str">
            <v>จังหวัดจันทบุรี</v>
          </cell>
          <cell r="K343">
            <v>2201</v>
          </cell>
          <cell r="L343" t="str">
            <v>เมืองจันทบุรี</v>
          </cell>
          <cell r="M343">
            <v>220102</v>
          </cell>
          <cell r="N343" t="str">
            <v>วัดใหม่</v>
          </cell>
          <cell r="O343" t="str">
            <v>ตะวันออก</v>
          </cell>
          <cell r="P343" t="str">
            <v>05</v>
          </cell>
          <cell r="Q343" t="str">
            <v>โรงพยาบาลศูนย์</v>
          </cell>
          <cell r="R343">
            <v>1</v>
          </cell>
          <cell r="S343">
            <v>733</v>
          </cell>
          <cell r="T343" t="str">
            <v>755</v>
          </cell>
          <cell r="U343" t="str">
            <v>31</v>
          </cell>
          <cell r="V343" t="str">
            <v>3.1 ตติยภูมิ</v>
          </cell>
        </row>
        <row r="344">
          <cell r="A344" t="str">
            <v>09</v>
          </cell>
          <cell r="B344" t="str">
            <v>21002</v>
          </cell>
          <cell r="C344" t="str">
            <v>กระทรวงสาธารณสุข สำนักงานปลัดกระทรวงสาธารณสุข</v>
          </cell>
          <cell r="D344" t="str">
            <v>001083400</v>
          </cell>
          <cell r="E344" t="str">
            <v>10834</v>
          </cell>
          <cell r="F344" t="str">
            <v>รพช.ขลุง</v>
          </cell>
          <cell r="G344" t="str">
            <v>โรงพยาบาลชุมชนขลุง</v>
          </cell>
          <cell r="H344" t="str">
            <v>22020100</v>
          </cell>
          <cell r="I344">
            <v>22</v>
          </cell>
          <cell r="J344" t="str">
            <v>จังหวัดจันทบุรี</v>
          </cell>
          <cell r="K344">
            <v>2202</v>
          </cell>
          <cell r="L344" t="str">
            <v>ขลุง</v>
          </cell>
          <cell r="M344">
            <v>220201</v>
          </cell>
          <cell r="N344" t="str">
            <v>ขลุง</v>
          </cell>
          <cell r="O344" t="str">
            <v>ตะวันออก</v>
          </cell>
          <cell r="P344" t="str">
            <v>07</v>
          </cell>
          <cell r="Q344" t="str">
            <v>โรงพยาบาลชุมชน</v>
          </cell>
          <cell r="R344">
            <v>5</v>
          </cell>
          <cell r="S344">
            <v>30</v>
          </cell>
          <cell r="T344" t="str">
            <v>30</v>
          </cell>
          <cell r="U344" t="str">
            <v>22</v>
          </cell>
          <cell r="V344" t="str">
            <v>2.2 ทุติยภูมิระดับกลาง</v>
          </cell>
        </row>
        <row r="345">
          <cell r="A345" t="str">
            <v>09</v>
          </cell>
          <cell r="B345" t="str">
            <v>21002</v>
          </cell>
          <cell r="C345" t="str">
            <v>กระทรวงสาธารณสุข สำนักงานปลัดกระทรวงสาธารณสุข</v>
          </cell>
          <cell r="D345" t="str">
            <v>001083500</v>
          </cell>
          <cell r="E345" t="str">
            <v>10835</v>
          </cell>
          <cell r="F345" t="str">
            <v>รพช.ท่าใหม่</v>
          </cell>
          <cell r="G345" t="str">
            <v>โรงพยาบาลชุมชนท่าใหม่</v>
          </cell>
          <cell r="H345" t="str">
            <v>22030100</v>
          </cell>
          <cell r="I345">
            <v>22</v>
          </cell>
          <cell r="J345" t="str">
            <v>จังหวัดจันทบุรี</v>
          </cell>
          <cell r="K345">
            <v>2203</v>
          </cell>
          <cell r="L345" t="str">
            <v>ท่าใหม่</v>
          </cell>
          <cell r="M345">
            <v>220301</v>
          </cell>
          <cell r="N345" t="str">
            <v>ท่าใหม่</v>
          </cell>
          <cell r="O345" t="str">
            <v>ตะวันออก</v>
          </cell>
          <cell r="P345" t="str">
            <v>07</v>
          </cell>
          <cell r="Q345" t="str">
            <v>โรงพยาบาลชุมชน</v>
          </cell>
          <cell r="R345">
            <v>4</v>
          </cell>
          <cell r="S345">
            <v>32</v>
          </cell>
          <cell r="T345" t="str">
            <v>30</v>
          </cell>
          <cell r="U345" t="str">
            <v>22</v>
          </cell>
          <cell r="V345" t="str">
            <v>2.2 ทุติยภูมิระดับกลาง</v>
          </cell>
        </row>
        <row r="346">
          <cell r="A346" t="str">
            <v>09</v>
          </cell>
          <cell r="B346" t="str">
            <v>21002</v>
          </cell>
          <cell r="C346" t="str">
            <v>กระทรวงสาธารณสุข สำนักงานปลัดกระทรวงสาธารณสุข</v>
          </cell>
          <cell r="D346" t="str">
            <v>001083600</v>
          </cell>
          <cell r="E346" t="str">
            <v>10836</v>
          </cell>
          <cell r="F346" t="str">
            <v>รพช.เขาสุกิม</v>
          </cell>
          <cell r="G346" t="str">
            <v>โรงพยาบาลชุมชนเขาสุกิม</v>
          </cell>
          <cell r="H346" t="str">
            <v>22030712</v>
          </cell>
          <cell r="I346">
            <v>22</v>
          </cell>
          <cell r="J346" t="str">
            <v>จังหวัดจันทบุรี</v>
          </cell>
          <cell r="K346">
            <v>2203</v>
          </cell>
          <cell r="L346" t="str">
            <v>ท่าใหม่</v>
          </cell>
          <cell r="M346">
            <v>220307</v>
          </cell>
          <cell r="N346" t="str">
            <v>เขาบายศรี</v>
          </cell>
          <cell r="O346" t="str">
            <v>ตะวันออก</v>
          </cell>
          <cell r="P346" t="str">
            <v>07</v>
          </cell>
          <cell r="Q346" t="str">
            <v>โรงพยาบาลชุมชน</v>
          </cell>
          <cell r="R346">
            <v>5</v>
          </cell>
          <cell r="S346">
            <v>28</v>
          </cell>
          <cell r="T346" t="str">
            <v>30</v>
          </cell>
          <cell r="U346" t="str">
            <v>22</v>
          </cell>
          <cell r="V346" t="str">
            <v>2.2 ทุติยภูมิระดับกลาง</v>
          </cell>
        </row>
        <row r="347">
          <cell r="A347" t="str">
            <v>09</v>
          </cell>
          <cell r="B347" t="str">
            <v>21002</v>
          </cell>
          <cell r="C347" t="str">
            <v>กระทรวงสาธารณสุข สำนักงานปลัดกระทรวงสาธารณสุข</v>
          </cell>
          <cell r="D347" t="str">
            <v>001083700</v>
          </cell>
          <cell r="E347" t="str">
            <v>10837</v>
          </cell>
          <cell r="F347" t="str">
            <v>รพช.สองพี่น้อง</v>
          </cell>
          <cell r="G347" t="str">
            <v>โรงพยาบาลชุมชนสองพี่น้อง</v>
          </cell>
          <cell r="H347" t="str">
            <v>22030805</v>
          </cell>
          <cell r="I347">
            <v>22</v>
          </cell>
          <cell r="J347" t="str">
            <v>จังหวัดจันทบุรี</v>
          </cell>
          <cell r="K347">
            <v>2203</v>
          </cell>
          <cell r="L347" t="str">
            <v>ท่าใหม่</v>
          </cell>
          <cell r="M347">
            <v>220308</v>
          </cell>
          <cell r="N347" t="str">
            <v>สองพี่น้อง</v>
          </cell>
          <cell r="O347" t="str">
            <v>ตะวันออก</v>
          </cell>
          <cell r="P347" t="str">
            <v>07</v>
          </cell>
          <cell r="Q347" t="str">
            <v>โรงพยาบาลชุมชน</v>
          </cell>
          <cell r="R347">
            <v>5</v>
          </cell>
          <cell r="S347">
            <v>24</v>
          </cell>
          <cell r="T347" t="str">
            <v>30</v>
          </cell>
          <cell r="U347" t="str">
            <v>22</v>
          </cell>
          <cell r="V347" t="str">
            <v>2.2 ทุติยภูมิระดับกลาง</v>
          </cell>
        </row>
        <row r="348">
          <cell r="A348" t="str">
            <v>09</v>
          </cell>
          <cell r="B348" t="str">
            <v>21002</v>
          </cell>
          <cell r="C348" t="str">
            <v>กระทรวงสาธารณสุข สำนักงานปลัดกระทรวงสาธารณสุข</v>
          </cell>
          <cell r="D348" t="str">
            <v>001083800</v>
          </cell>
          <cell r="E348" t="str">
            <v>10838</v>
          </cell>
          <cell r="F348" t="str">
            <v>รพช.โป่งน้ำร้อน</v>
          </cell>
          <cell r="G348" t="str">
            <v>โรงพยาบาลชุมชนโป่งน้ำร้อน</v>
          </cell>
          <cell r="H348" t="str">
            <v>22040101</v>
          </cell>
          <cell r="I348">
            <v>22</v>
          </cell>
          <cell r="J348" t="str">
            <v>จังหวัดจันทบุรี</v>
          </cell>
          <cell r="K348">
            <v>2204</v>
          </cell>
          <cell r="L348" t="str">
            <v>โป่งน้ำร้อน</v>
          </cell>
          <cell r="M348">
            <v>220401</v>
          </cell>
          <cell r="N348" t="str">
            <v>ทับไทร</v>
          </cell>
          <cell r="O348" t="str">
            <v>ตะวันออก</v>
          </cell>
          <cell r="P348" t="str">
            <v>07</v>
          </cell>
          <cell r="Q348" t="str">
            <v>โรงพยาบาลชุมชน</v>
          </cell>
          <cell r="R348">
            <v>4</v>
          </cell>
          <cell r="S348">
            <v>60</v>
          </cell>
          <cell r="T348" t="str">
            <v>60</v>
          </cell>
          <cell r="U348" t="str">
            <v>22</v>
          </cell>
          <cell r="V348" t="str">
            <v>2.2 ทุติยภูมิระดับกลาง</v>
          </cell>
        </row>
        <row r="349">
          <cell r="A349" t="str">
            <v>09</v>
          </cell>
          <cell r="B349" t="str">
            <v>21002</v>
          </cell>
          <cell r="C349" t="str">
            <v>กระทรวงสาธารณสุข สำนักงานปลัดกระทรวงสาธารณสุข</v>
          </cell>
          <cell r="D349" t="str">
            <v>001083900</v>
          </cell>
          <cell r="E349" t="str">
            <v>10839</v>
          </cell>
          <cell r="F349" t="str">
            <v>รพช.มะขาม</v>
          </cell>
          <cell r="G349" t="str">
            <v>โรงพยาบาลชุมชนมะขาม</v>
          </cell>
          <cell r="H349" t="str">
            <v>22050101</v>
          </cell>
          <cell r="I349">
            <v>22</v>
          </cell>
          <cell r="J349" t="str">
            <v>จังหวัดจันทบุรี</v>
          </cell>
          <cell r="K349">
            <v>2205</v>
          </cell>
          <cell r="L349" t="str">
            <v>มะขาม</v>
          </cell>
          <cell r="M349">
            <v>220501</v>
          </cell>
          <cell r="N349" t="str">
            <v>มะขาม</v>
          </cell>
          <cell r="O349" t="str">
            <v>ตะวันออก</v>
          </cell>
          <cell r="P349" t="str">
            <v>07</v>
          </cell>
          <cell r="Q349" t="str">
            <v>โรงพยาบาลชุมชน</v>
          </cell>
          <cell r="R349">
            <v>5</v>
          </cell>
          <cell r="S349">
            <v>30</v>
          </cell>
          <cell r="T349" t="str">
            <v>10</v>
          </cell>
          <cell r="U349" t="str">
            <v>22</v>
          </cell>
          <cell r="V349" t="str">
            <v>2.2 ทุติยภูมิระดับกลาง</v>
          </cell>
        </row>
        <row r="350">
          <cell r="A350" t="str">
            <v>09</v>
          </cell>
          <cell r="B350" t="str">
            <v>21002</v>
          </cell>
          <cell r="C350" t="str">
            <v>กระทรวงสาธารณสุข สำนักงานปลัดกระทรวงสาธารณสุข</v>
          </cell>
          <cell r="D350" t="str">
            <v>001084000</v>
          </cell>
          <cell r="E350" t="str">
            <v>10840</v>
          </cell>
          <cell r="F350" t="str">
            <v>รพช.แหลมสิงห์</v>
          </cell>
          <cell r="G350" t="str">
            <v>โรงพยาบาลชุมชนแหลมสิงห์</v>
          </cell>
          <cell r="H350" t="str">
            <v>22060101</v>
          </cell>
          <cell r="I350">
            <v>22</v>
          </cell>
          <cell r="J350" t="str">
            <v>จังหวัดจันทบุรี</v>
          </cell>
          <cell r="K350">
            <v>2206</v>
          </cell>
          <cell r="L350" t="str">
            <v>แหลมสิงห์</v>
          </cell>
          <cell r="M350">
            <v>220602</v>
          </cell>
          <cell r="N350" t="str">
            <v>เกาะเปริด</v>
          </cell>
          <cell r="O350" t="str">
            <v>ตะวันออก</v>
          </cell>
          <cell r="P350" t="str">
            <v>07</v>
          </cell>
          <cell r="Q350" t="str">
            <v>โรงพยาบาลชุมชน</v>
          </cell>
          <cell r="R350">
            <v>5</v>
          </cell>
          <cell r="S350">
            <v>30</v>
          </cell>
          <cell r="T350" t="str">
            <v>10</v>
          </cell>
          <cell r="U350" t="str">
            <v>22</v>
          </cell>
          <cell r="V350" t="str">
            <v>2.2 ทุติยภูมิระดับกลาง</v>
          </cell>
        </row>
        <row r="351">
          <cell r="A351" t="str">
            <v>09</v>
          </cell>
          <cell r="B351" t="str">
            <v>21002</v>
          </cell>
          <cell r="C351" t="str">
            <v>กระทรวงสาธารณสุข สำนักงานปลัดกระทรวงสาธารณสุข</v>
          </cell>
          <cell r="D351" t="str">
            <v>001084100</v>
          </cell>
          <cell r="E351" t="str">
            <v>10841</v>
          </cell>
          <cell r="F351" t="str">
            <v>รพช.สอยดาว</v>
          </cell>
          <cell r="G351" t="str">
            <v>โรงพยาบาลชุมชนสอยดาว</v>
          </cell>
          <cell r="H351" t="str">
            <v>22070101</v>
          </cell>
          <cell r="I351">
            <v>22</v>
          </cell>
          <cell r="J351" t="str">
            <v>จังหวัดจันทบุรี</v>
          </cell>
          <cell r="K351">
            <v>2207</v>
          </cell>
          <cell r="L351" t="str">
            <v>สอยดาว</v>
          </cell>
          <cell r="M351">
            <v>220701</v>
          </cell>
          <cell r="N351" t="str">
            <v>ปะตง</v>
          </cell>
          <cell r="O351" t="str">
            <v>ตะวันออก</v>
          </cell>
          <cell r="P351" t="str">
            <v>07</v>
          </cell>
          <cell r="Q351" t="str">
            <v>โรงพยาบาลชุมชน</v>
          </cell>
          <cell r="R351">
            <v>4</v>
          </cell>
          <cell r="S351">
            <v>60</v>
          </cell>
          <cell r="T351" t="str">
            <v>60</v>
          </cell>
          <cell r="U351" t="str">
            <v>22</v>
          </cell>
          <cell r="V351" t="str">
            <v>2.2 ทุติยภูมิระดับกลาง</v>
          </cell>
        </row>
        <row r="352">
          <cell r="A352" t="str">
            <v>09</v>
          </cell>
          <cell r="B352" t="str">
            <v>21002</v>
          </cell>
          <cell r="C352" t="str">
            <v>กระทรวงสาธารณสุข สำนักงานปลัดกระทรวงสาธารณสุข</v>
          </cell>
          <cell r="D352" t="str">
            <v>001084200</v>
          </cell>
          <cell r="E352" t="str">
            <v>10842</v>
          </cell>
          <cell r="F352" t="str">
            <v>รพช.แก่งหางแมว</v>
          </cell>
          <cell r="G352" t="str">
            <v>โรงพยาบาลชุมชนแก่งหางแมว</v>
          </cell>
          <cell r="H352" t="str">
            <v>22080103</v>
          </cell>
          <cell r="I352">
            <v>22</v>
          </cell>
          <cell r="J352" t="str">
            <v>จังหวัดจันทบุรี</v>
          </cell>
          <cell r="K352">
            <v>2208</v>
          </cell>
          <cell r="L352" t="str">
            <v>แก่งหางแมว</v>
          </cell>
          <cell r="M352">
            <v>220801</v>
          </cell>
          <cell r="N352" t="str">
            <v>แก่งหางแมว</v>
          </cell>
          <cell r="O352" t="str">
            <v>ตะวันออก</v>
          </cell>
          <cell r="P352" t="str">
            <v>07</v>
          </cell>
          <cell r="Q352" t="str">
            <v>โรงพยาบาลชุมชน</v>
          </cell>
          <cell r="R352">
            <v>5</v>
          </cell>
          <cell r="S352">
            <v>30</v>
          </cell>
          <cell r="T352" t="str">
            <v>10</v>
          </cell>
          <cell r="U352" t="str">
            <v>22</v>
          </cell>
          <cell r="V352" t="str">
            <v>2.2 ทุติยภูมิระดับกลาง</v>
          </cell>
        </row>
        <row r="353">
          <cell r="A353" t="str">
            <v>09</v>
          </cell>
          <cell r="B353" t="str">
            <v>21002</v>
          </cell>
          <cell r="C353" t="str">
            <v>กระทรวงสาธารณสุข สำนักงานปลัดกระทรวงสาธารณสุข</v>
          </cell>
          <cell r="D353" t="str">
            <v>001084300</v>
          </cell>
          <cell r="E353" t="str">
            <v>10843</v>
          </cell>
          <cell r="F353" t="str">
            <v>รพช.นายายอาม</v>
          </cell>
          <cell r="G353" t="str">
            <v>โรงพยาบาลชุมชนนายายอาม</v>
          </cell>
          <cell r="H353" t="str">
            <v>22090112</v>
          </cell>
          <cell r="I353">
            <v>22</v>
          </cell>
          <cell r="J353" t="str">
            <v>จังหวัดจันทบุรี</v>
          </cell>
          <cell r="K353">
            <v>2209</v>
          </cell>
          <cell r="L353" t="str">
            <v>นายายอาม</v>
          </cell>
          <cell r="M353">
            <v>220901</v>
          </cell>
          <cell r="N353" t="str">
            <v>นายายอาม</v>
          </cell>
          <cell r="O353" t="str">
            <v>ตะวันออก</v>
          </cell>
          <cell r="P353" t="str">
            <v>07</v>
          </cell>
          <cell r="Q353" t="str">
            <v>โรงพยาบาลชุมชน</v>
          </cell>
          <cell r="R353">
            <v>4</v>
          </cell>
          <cell r="S353">
            <v>37</v>
          </cell>
          <cell r="T353" t="str">
            <v>10</v>
          </cell>
          <cell r="U353" t="str">
            <v>22</v>
          </cell>
          <cell r="V353" t="str">
            <v>2.2 ทุติยภูมิระดับกลาง</v>
          </cell>
        </row>
        <row r="354">
          <cell r="A354" t="str">
            <v>09</v>
          </cell>
          <cell r="B354" t="str">
            <v>21002</v>
          </cell>
          <cell r="C354" t="str">
            <v>กระทรวงสาธารณสุข สำนักงานปลัดกระทรวงสาธารณสุข</v>
          </cell>
          <cell r="D354" t="str">
            <v>001084400</v>
          </cell>
          <cell r="E354" t="str">
            <v>10844</v>
          </cell>
          <cell r="F354" t="str">
            <v>รพช.เขาคิชฌกูฏ</v>
          </cell>
          <cell r="G354" t="str">
            <v>โรงพยาบาลชุมชนเขาคิชฌกูฏ</v>
          </cell>
          <cell r="H354" t="str">
            <v>22100110</v>
          </cell>
          <cell r="I354">
            <v>22</v>
          </cell>
          <cell r="J354" t="str">
            <v>จังหวัดจันทบุรี</v>
          </cell>
          <cell r="K354">
            <v>2210</v>
          </cell>
          <cell r="L354" t="str">
            <v>เขาคิชฌกูฏ</v>
          </cell>
          <cell r="M354">
            <v>221002</v>
          </cell>
          <cell r="N354" t="str">
            <v>พลวง</v>
          </cell>
          <cell r="O354" t="str">
            <v>ตะวันออก</v>
          </cell>
          <cell r="P354" t="str">
            <v>07</v>
          </cell>
          <cell r="Q354" t="str">
            <v>โรงพยาบาลชุมชน</v>
          </cell>
          <cell r="R354">
            <v>5</v>
          </cell>
          <cell r="S354">
            <v>30</v>
          </cell>
          <cell r="T354" t="str">
            <v>30</v>
          </cell>
          <cell r="U354" t="str">
            <v>22</v>
          </cell>
          <cell r="V354" t="str">
            <v>2.2 ทุติยภูมิระดับกลาง</v>
          </cell>
        </row>
        <row r="355">
          <cell r="A355" t="str">
            <v>09</v>
          </cell>
          <cell r="B355" t="str">
            <v>21002</v>
          </cell>
          <cell r="C355" t="str">
            <v>กระทรวงสาธารณสุข สำนักงานปลัดกระทรวงสาธารณสุข</v>
          </cell>
          <cell r="D355" t="str">
            <v>001069600</v>
          </cell>
          <cell r="E355" t="str">
            <v>10696</v>
          </cell>
          <cell r="F355" t="str">
            <v>รพท.ตราด</v>
          </cell>
          <cell r="G355" t="str">
            <v>โรงพยาบาลทั่วไปตราด</v>
          </cell>
          <cell r="H355" t="str">
            <v>23010700</v>
          </cell>
          <cell r="I355">
            <v>23</v>
          </cell>
          <cell r="J355" t="str">
            <v>จังหวัดตราด</v>
          </cell>
          <cell r="K355">
            <v>2301</v>
          </cell>
          <cell r="L355" t="str">
            <v>เมืองตราด</v>
          </cell>
          <cell r="M355">
            <v>230107</v>
          </cell>
          <cell r="N355" t="str">
            <v>วังกระแจะ</v>
          </cell>
          <cell r="O355" t="str">
            <v>ตะวันออก</v>
          </cell>
          <cell r="P355" t="str">
            <v>06</v>
          </cell>
          <cell r="Q355" t="str">
            <v>โรงพยาบาลทั่วไป</v>
          </cell>
          <cell r="R355">
            <v>2</v>
          </cell>
          <cell r="S355">
            <v>312</v>
          </cell>
          <cell r="T355" t="str">
            <v>314</v>
          </cell>
          <cell r="U355" t="str">
            <v>23</v>
          </cell>
          <cell r="V355" t="str">
            <v>2.3 ทุติยภูมิระดับสูง</v>
          </cell>
        </row>
        <row r="356">
          <cell r="A356" t="str">
            <v>09</v>
          </cell>
          <cell r="B356" t="str">
            <v>21002</v>
          </cell>
          <cell r="C356" t="str">
            <v>กระทรวงสาธารณสุข สำนักงานปลัดกระทรวงสาธารณสุข</v>
          </cell>
          <cell r="D356" t="str">
            <v>001084500</v>
          </cell>
          <cell r="E356" t="str">
            <v>10845</v>
          </cell>
          <cell r="F356" t="str">
            <v>รพช.คลองใหญ่</v>
          </cell>
          <cell r="G356" t="str">
            <v>โรงพยาบาลชุมชนคลองใหญ่</v>
          </cell>
          <cell r="H356" t="str">
            <v>23020109</v>
          </cell>
          <cell r="I356">
            <v>23</v>
          </cell>
          <cell r="J356" t="str">
            <v>จังหวัดตราด</v>
          </cell>
          <cell r="K356">
            <v>2302</v>
          </cell>
          <cell r="L356" t="str">
            <v>คลองใหญ่</v>
          </cell>
          <cell r="M356">
            <v>230201</v>
          </cell>
          <cell r="N356" t="str">
            <v>คลองใหญ่</v>
          </cell>
          <cell r="O356" t="str">
            <v>ตะวันออก</v>
          </cell>
          <cell r="P356" t="str">
            <v>07</v>
          </cell>
          <cell r="Q356" t="str">
            <v>โรงพยาบาลชุมชน</v>
          </cell>
          <cell r="R356">
            <v>5</v>
          </cell>
          <cell r="S356">
            <v>30</v>
          </cell>
          <cell r="T356" t="str">
            <v>36</v>
          </cell>
          <cell r="U356" t="str">
            <v>21</v>
          </cell>
          <cell r="V356" t="str">
            <v>2.1 ทุติยภูมิระดับต้น</v>
          </cell>
        </row>
        <row r="357">
          <cell r="A357" t="str">
            <v>09</v>
          </cell>
          <cell r="B357" t="str">
            <v>21002</v>
          </cell>
          <cell r="C357" t="str">
            <v>กระทรวงสาธารณสุข สำนักงานปลัดกระทรวงสาธารณสุข</v>
          </cell>
          <cell r="D357" t="str">
            <v>001084600</v>
          </cell>
          <cell r="E357" t="str">
            <v>10846</v>
          </cell>
          <cell r="F357" t="str">
            <v>รพช.เขาสมิง</v>
          </cell>
          <cell r="G357" t="str">
            <v>โรงพยาบาลชุมชนเขาสมิง</v>
          </cell>
          <cell r="H357" t="str">
            <v>23030201</v>
          </cell>
          <cell r="I357">
            <v>23</v>
          </cell>
          <cell r="J357" t="str">
            <v>จังหวัดตราด</v>
          </cell>
          <cell r="K357">
            <v>2303</v>
          </cell>
          <cell r="L357" t="str">
            <v>เขาสมิง</v>
          </cell>
          <cell r="M357">
            <v>230302</v>
          </cell>
          <cell r="N357" t="str">
            <v>แสนตุ้ง</v>
          </cell>
          <cell r="O357" t="str">
            <v>ตะวันออก</v>
          </cell>
          <cell r="P357" t="str">
            <v>07</v>
          </cell>
          <cell r="Q357" t="str">
            <v>โรงพยาบาลชุมชน</v>
          </cell>
          <cell r="R357">
            <v>5</v>
          </cell>
          <cell r="S357">
            <v>30</v>
          </cell>
          <cell r="T357" t="str">
            <v>38</v>
          </cell>
          <cell r="U357" t="str">
            <v>21</v>
          </cell>
          <cell r="V357" t="str">
            <v>2.1 ทุติยภูมิระดับต้น</v>
          </cell>
        </row>
        <row r="358">
          <cell r="A358" t="str">
            <v>09</v>
          </cell>
          <cell r="B358" t="str">
            <v>21002</v>
          </cell>
          <cell r="C358" t="str">
            <v>กระทรวงสาธารณสุข สำนักงานปลัดกระทรวงสาธารณสุข</v>
          </cell>
          <cell r="D358" t="str">
            <v>001084700</v>
          </cell>
          <cell r="E358" t="str">
            <v>10847</v>
          </cell>
          <cell r="F358" t="str">
            <v>รพช.บ่อไร่</v>
          </cell>
          <cell r="G358" t="str">
            <v>โรงพยาบาลชุมชนบ่อไร่</v>
          </cell>
          <cell r="H358" t="str">
            <v>23040104</v>
          </cell>
          <cell r="I358">
            <v>23</v>
          </cell>
          <cell r="J358" t="str">
            <v>จังหวัดตราด</v>
          </cell>
          <cell r="K358">
            <v>2304</v>
          </cell>
          <cell r="L358" t="str">
            <v>บ่อไร่</v>
          </cell>
          <cell r="M358">
            <v>230401</v>
          </cell>
          <cell r="N358" t="str">
            <v>บ่อพลอย</v>
          </cell>
          <cell r="O358" t="str">
            <v>ตะวันออก</v>
          </cell>
          <cell r="P358" t="str">
            <v>07</v>
          </cell>
          <cell r="Q358" t="str">
            <v>โรงพยาบาลชุมชน</v>
          </cell>
          <cell r="R358">
            <v>5</v>
          </cell>
          <cell r="S358">
            <v>30</v>
          </cell>
          <cell r="T358" t="str">
            <v>37</v>
          </cell>
          <cell r="U358" t="str">
            <v>21</v>
          </cell>
          <cell r="V358" t="str">
            <v>2.1 ทุติยภูมิระดับต้น</v>
          </cell>
        </row>
        <row r="359">
          <cell r="A359" t="str">
            <v>09</v>
          </cell>
          <cell r="B359" t="str">
            <v>21002</v>
          </cell>
          <cell r="C359" t="str">
            <v>กระทรวงสาธารณสุข สำนักงานปลัดกระทรวงสาธารณสุข</v>
          </cell>
          <cell r="D359" t="str">
            <v>001084800</v>
          </cell>
          <cell r="E359" t="str">
            <v>10848</v>
          </cell>
          <cell r="F359" t="str">
            <v>รพช.แหลมงอบ</v>
          </cell>
          <cell r="G359" t="str">
            <v>โรงพยาบาลชุมชนแหลมงอบ</v>
          </cell>
          <cell r="H359" t="str">
            <v>23050106</v>
          </cell>
          <cell r="I359">
            <v>23</v>
          </cell>
          <cell r="J359" t="str">
            <v>จังหวัดตราด</v>
          </cell>
          <cell r="K359">
            <v>2305</v>
          </cell>
          <cell r="L359" t="str">
            <v>แหลมงอบ</v>
          </cell>
          <cell r="M359">
            <v>230501</v>
          </cell>
          <cell r="N359" t="str">
            <v>แหลมงอบ</v>
          </cell>
          <cell r="O359" t="str">
            <v>ตะวันออก</v>
          </cell>
          <cell r="P359" t="str">
            <v>07</v>
          </cell>
          <cell r="Q359" t="str">
            <v>โรงพยาบาลชุมชน</v>
          </cell>
          <cell r="R359">
            <v>5</v>
          </cell>
          <cell r="S359">
            <v>30</v>
          </cell>
          <cell r="T359" t="str">
            <v>35</v>
          </cell>
          <cell r="U359" t="str">
            <v>21</v>
          </cell>
          <cell r="V359" t="str">
            <v>2.1 ทุติยภูมิระดับต้น</v>
          </cell>
        </row>
        <row r="360">
          <cell r="A360" t="str">
            <v>09</v>
          </cell>
          <cell r="B360" t="str">
            <v>21002</v>
          </cell>
          <cell r="C360" t="str">
            <v>กระทรวงสาธารณสุข สำนักงานปลัดกระทรวงสาธารณสุข</v>
          </cell>
          <cell r="D360" t="str">
            <v>001084900</v>
          </cell>
          <cell r="E360" t="str">
            <v>10849</v>
          </cell>
          <cell r="F360" t="str">
            <v>รพช.เกาะกูด</v>
          </cell>
          <cell r="G360" t="str">
            <v>โรงพยาบาลชุมชนเกาะกูด</v>
          </cell>
          <cell r="H360" t="str">
            <v>23060201</v>
          </cell>
          <cell r="I360">
            <v>23</v>
          </cell>
          <cell r="J360" t="str">
            <v>จังหวัดตราด</v>
          </cell>
          <cell r="K360">
            <v>2306</v>
          </cell>
          <cell r="L360" t="str">
            <v>เกาะกูด</v>
          </cell>
          <cell r="M360">
            <v>230602</v>
          </cell>
          <cell r="N360" t="str">
            <v>เกาะกูด</v>
          </cell>
          <cell r="O360" t="str">
            <v>ตะวันออก</v>
          </cell>
          <cell r="P360" t="str">
            <v>07</v>
          </cell>
          <cell r="Q360" t="str">
            <v>โรงพยาบาลชุมชน</v>
          </cell>
          <cell r="R360">
            <v>5</v>
          </cell>
          <cell r="S360">
            <v>10</v>
          </cell>
          <cell r="T360" t="str">
            <v>6</v>
          </cell>
          <cell r="U360" t="str">
            <v>21</v>
          </cell>
          <cell r="V360" t="str">
            <v>2.1 ทุติยภูมิระดับต้น</v>
          </cell>
        </row>
        <row r="361">
          <cell r="A361" t="str">
            <v>09</v>
          </cell>
          <cell r="B361" t="str">
            <v>21002</v>
          </cell>
          <cell r="C361" t="str">
            <v>กระทรวงสาธารณสุข สำนักงานปลัดกระทรวงสาธารณสุข</v>
          </cell>
          <cell r="D361" t="str">
            <v>001381600</v>
          </cell>
          <cell r="E361" t="str">
            <v>13816</v>
          </cell>
          <cell r="F361" t="str">
            <v>รพช.เกาะช้าง</v>
          </cell>
          <cell r="G361" t="str">
            <v>โรงพยาบาลชุมชนเกาะช้าง</v>
          </cell>
          <cell r="H361" t="str">
            <v>23070102</v>
          </cell>
          <cell r="I361">
            <v>23</v>
          </cell>
          <cell r="J361" t="str">
            <v>จังหวัดตราด</v>
          </cell>
          <cell r="K361">
            <v>2307</v>
          </cell>
          <cell r="L361" t="str">
            <v>เกาะช้าง</v>
          </cell>
          <cell r="M361">
            <v>230701</v>
          </cell>
          <cell r="N361" t="str">
            <v>เกาะช้าง</v>
          </cell>
          <cell r="O361" t="str">
            <v>ตะวันออก</v>
          </cell>
          <cell r="P361" t="str">
            <v>07</v>
          </cell>
          <cell r="Q361" t="str">
            <v>โรงพยาบาลชุมชน</v>
          </cell>
          <cell r="R361">
            <v>5</v>
          </cell>
          <cell r="S361">
            <v>30</v>
          </cell>
          <cell r="T361" t="str">
            <v>24</v>
          </cell>
          <cell r="U361" t="str">
            <v>21</v>
          </cell>
          <cell r="V361" t="str">
            <v>2.1 ทุติยภูมิระดับต้น</v>
          </cell>
        </row>
        <row r="362">
          <cell r="A362" t="str">
            <v>10</v>
          </cell>
          <cell r="B362" t="str">
            <v>21002</v>
          </cell>
          <cell r="C362" t="str">
            <v>กระทรวงสาธารณสุข สำนักงานปลัดกระทรวงสาธารณสุข</v>
          </cell>
          <cell r="D362" t="str">
            <v>001104000</v>
          </cell>
          <cell r="E362" t="str">
            <v>11040</v>
          </cell>
          <cell r="F362" t="str">
            <v>รพท.บึงกาฬ</v>
          </cell>
          <cell r="G362" t="str">
            <v>โรงพยาบาลทั่วไปบึงกาฬ</v>
          </cell>
          <cell r="H362" t="str">
            <v>38010101</v>
          </cell>
          <cell r="I362">
            <v>38</v>
          </cell>
          <cell r="J362" t="str">
            <v>จังหวัดบึงกาฬ</v>
          </cell>
          <cell r="K362">
            <v>3801</v>
          </cell>
          <cell r="L362" t="str">
            <v>เมืองบึงกาฬ</v>
          </cell>
          <cell r="M362">
            <v>380101</v>
          </cell>
          <cell r="N362" t="str">
            <v>บึงกาฬ</v>
          </cell>
          <cell r="O362" t="str">
            <v>ตะวันออกเฉียงเหนือ</v>
          </cell>
          <cell r="P362" t="str">
            <v>07</v>
          </cell>
          <cell r="Q362" t="str">
            <v>โรงพยาบาลทั่วไป</v>
          </cell>
          <cell r="R362">
            <v>3</v>
          </cell>
          <cell r="S362">
            <v>90</v>
          </cell>
          <cell r="T362" t="str">
            <v>90</v>
          </cell>
          <cell r="U362" t="str">
            <v>23</v>
          </cell>
          <cell r="V362" t="str">
            <v>2.3 ทุติยภูมิระดับสูง</v>
          </cell>
        </row>
        <row r="363">
          <cell r="A363" t="str">
            <v>10</v>
          </cell>
          <cell r="B363" t="str">
            <v>21002</v>
          </cell>
          <cell r="C363" t="str">
            <v>กระทรวงสาธารณสุข สำนักงานปลัดกระทรวงสาธารณสุข</v>
          </cell>
          <cell r="D363" t="str">
            <v>001104100</v>
          </cell>
          <cell r="E363" t="str">
            <v>11041</v>
          </cell>
          <cell r="F363" t="str">
            <v>รพช.พรเจริญ</v>
          </cell>
          <cell r="G363" t="str">
            <v>โรงพยาบาลชุมชนพรเจริญ</v>
          </cell>
          <cell r="H363" t="str">
            <v>38020308</v>
          </cell>
          <cell r="I363">
            <v>38</v>
          </cell>
          <cell r="J363" t="str">
            <v>จังหวัดบึงกาฬ</v>
          </cell>
          <cell r="K363">
            <v>3802</v>
          </cell>
          <cell r="L363" t="str">
            <v>พรเจริญ</v>
          </cell>
          <cell r="M363">
            <v>380203</v>
          </cell>
          <cell r="N363" t="str">
            <v>พรเจริญ</v>
          </cell>
          <cell r="O363" t="str">
            <v>ตะวันออกเฉียงเหนือ</v>
          </cell>
          <cell r="P363" t="str">
            <v>07</v>
          </cell>
          <cell r="Q363" t="str">
            <v>โรงพยาบาลชุมชน</v>
          </cell>
          <cell r="R363">
            <v>5</v>
          </cell>
          <cell r="S363">
            <v>30</v>
          </cell>
          <cell r="T363" t="str">
            <v>30</v>
          </cell>
          <cell r="U363" t="str">
            <v>21</v>
          </cell>
          <cell r="V363" t="str">
            <v>2.1 ทุติยภูมิระดับต้น</v>
          </cell>
        </row>
        <row r="364">
          <cell r="A364" t="str">
            <v>10</v>
          </cell>
          <cell r="B364" t="str">
            <v>21002</v>
          </cell>
          <cell r="C364" t="str">
            <v>กระทรวงสาธารณสุข สำนักงานปลัดกระทรวงสาธารณสุข</v>
          </cell>
          <cell r="D364" t="str">
            <v>001104300</v>
          </cell>
          <cell r="E364" t="str">
            <v>11043</v>
          </cell>
          <cell r="F364" t="str">
            <v>รพช.โซ่พิสัย</v>
          </cell>
          <cell r="G364" t="str">
            <v>โรงพยาบาลชุมชนโซ่พิสัย</v>
          </cell>
          <cell r="H364" t="str">
            <v>38030101</v>
          </cell>
          <cell r="I364">
            <v>38</v>
          </cell>
          <cell r="J364" t="str">
            <v>จังหวัดบึงกาฬ</v>
          </cell>
          <cell r="K364">
            <v>3803</v>
          </cell>
          <cell r="L364" t="str">
            <v>โซ่พิสัย</v>
          </cell>
          <cell r="M364">
            <v>380301</v>
          </cell>
          <cell r="N364" t="str">
            <v>โซ่</v>
          </cell>
          <cell r="O364" t="str">
            <v>ตะวันออกเฉียงเหนือ</v>
          </cell>
          <cell r="P364" t="str">
            <v>07</v>
          </cell>
          <cell r="Q364" t="str">
            <v>โรงพยาบาลชุมชน</v>
          </cell>
          <cell r="R364">
            <v>5</v>
          </cell>
          <cell r="S364">
            <v>30</v>
          </cell>
          <cell r="T364" t="str">
            <v>30</v>
          </cell>
          <cell r="U364" t="str">
            <v>21</v>
          </cell>
          <cell r="V364" t="str">
            <v>2.1 ทุติยภูมิระดับต้น</v>
          </cell>
        </row>
        <row r="365">
          <cell r="A365" t="str">
            <v>10</v>
          </cell>
          <cell r="B365" t="str">
            <v>21002</v>
          </cell>
          <cell r="C365" t="str">
            <v>กระทรวงสาธารณสุข สำนักงานปลัดกระทรวงสาธารณสุข</v>
          </cell>
          <cell r="D365" t="str">
            <v>001104600</v>
          </cell>
          <cell r="E365" t="str">
            <v>11046</v>
          </cell>
          <cell r="F365" t="str">
            <v>รพช.เซกา</v>
          </cell>
          <cell r="G365" t="str">
            <v>โรงพยาบาลชุมชนเซกา</v>
          </cell>
          <cell r="H365" t="str">
            <v>38040100</v>
          </cell>
          <cell r="I365">
            <v>38</v>
          </cell>
          <cell r="J365" t="str">
            <v>จังหวัดบึงกาฬ</v>
          </cell>
          <cell r="K365">
            <v>3804</v>
          </cell>
          <cell r="L365" t="str">
            <v>เซกา</v>
          </cell>
          <cell r="M365">
            <v>380401</v>
          </cell>
          <cell r="N365" t="str">
            <v>เซกา</v>
          </cell>
          <cell r="O365" t="str">
            <v>ตะวันออกเฉียงเหนือ</v>
          </cell>
          <cell r="P365" t="str">
            <v>07</v>
          </cell>
          <cell r="Q365" t="str">
            <v>โรงพยาบาลชุมชน</v>
          </cell>
          <cell r="R365">
            <v>4</v>
          </cell>
          <cell r="S365">
            <v>60</v>
          </cell>
          <cell r="T365" t="str">
            <v>30</v>
          </cell>
          <cell r="U365" t="str">
            <v>22</v>
          </cell>
          <cell r="V365" t="str">
            <v>2.2 ทุติยภูมิระดับกลาง</v>
          </cell>
        </row>
        <row r="366">
          <cell r="A366" t="str">
            <v>10</v>
          </cell>
          <cell r="B366" t="str">
            <v>21002</v>
          </cell>
          <cell r="C366" t="str">
            <v>กระทรวงสาธารณสุข สำนักงานปลัดกระทรวงสาธารณสุข</v>
          </cell>
          <cell r="D366" t="str">
            <v>001104700</v>
          </cell>
          <cell r="E366" t="str">
            <v>11047</v>
          </cell>
          <cell r="F366" t="str">
            <v>รพช.ปากคาด</v>
          </cell>
          <cell r="G366" t="str">
            <v>โรงพยาบาลชุมชนปากคาด</v>
          </cell>
          <cell r="H366" t="str">
            <v>38050404</v>
          </cell>
          <cell r="I366">
            <v>38</v>
          </cell>
          <cell r="J366" t="str">
            <v>จังหวัดบึงกาฬ</v>
          </cell>
          <cell r="K366">
            <v>3805</v>
          </cell>
          <cell r="L366" t="str">
            <v>ปากคาด</v>
          </cell>
          <cell r="M366">
            <v>380504</v>
          </cell>
          <cell r="N366" t="str">
            <v>โนนศิลา</v>
          </cell>
          <cell r="O366" t="str">
            <v>ตะวันออกเฉียงเหนือ</v>
          </cell>
          <cell r="P366" t="str">
            <v>07</v>
          </cell>
          <cell r="Q366" t="str">
            <v>โรงพยาบาลชุมชน</v>
          </cell>
          <cell r="R366">
            <v>5</v>
          </cell>
          <cell r="S366">
            <v>30</v>
          </cell>
          <cell r="T366" t="str">
            <v>30</v>
          </cell>
          <cell r="U366" t="str">
            <v>21</v>
          </cell>
          <cell r="V366" t="str">
            <v>2.1 ทุติยภูมิระดับต้น</v>
          </cell>
        </row>
        <row r="367">
          <cell r="A367" t="str">
            <v>10</v>
          </cell>
          <cell r="B367" t="str">
            <v>21002</v>
          </cell>
          <cell r="C367" t="str">
            <v>กระทรวงสาธารณสุข สำนักงานปลัดกระทรวงสาธารณสุข</v>
          </cell>
          <cell r="D367" t="str">
            <v>001104800</v>
          </cell>
          <cell r="E367" t="str">
            <v>11048</v>
          </cell>
          <cell r="F367" t="str">
            <v>รพช.บึงโขงหลง</v>
          </cell>
          <cell r="G367" t="str">
            <v>โรงพยาบาลชุมชนบึงโขงหลง</v>
          </cell>
          <cell r="H367" t="str">
            <v>38060111</v>
          </cell>
          <cell r="I367">
            <v>38</v>
          </cell>
          <cell r="J367" t="str">
            <v>จังหวัดบึงกาฬ</v>
          </cell>
          <cell r="K367">
            <v>3806</v>
          </cell>
          <cell r="L367" t="str">
            <v>บึงโขงหลง</v>
          </cell>
          <cell r="M367">
            <v>380601</v>
          </cell>
          <cell r="N367" t="str">
            <v>บึงโขงหลง</v>
          </cell>
          <cell r="O367" t="str">
            <v>ตะวันออกเฉียงเหนือ</v>
          </cell>
          <cell r="P367" t="str">
            <v>07</v>
          </cell>
          <cell r="Q367" t="str">
            <v>โรงพยาบาลชุมชน</v>
          </cell>
          <cell r="R367">
            <v>5</v>
          </cell>
          <cell r="S367">
            <v>30</v>
          </cell>
          <cell r="T367" t="str">
            <v>30</v>
          </cell>
          <cell r="U367" t="str">
            <v>21</v>
          </cell>
          <cell r="V367" t="str">
            <v>2.1 ทุติยภูมิระดับต้น</v>
          </cell>
        </row>
        <row r="368">
          <cell r="A368" t="str">
            <v>10</v>
          </cell>
          <cell r="B368" t="str">
            <v>21002</v>
          </cell>
          <cell r="C368" t="str">
            <v>กระทรวงสาธารณสุข สำนักงานปลัดกระทรวงสาธารณสุข</v>
          </cell>
          <cell r="D368" t="str">
            <v>001104900</v>
          </cell>
          <cell r="E368" t="str">
            <v>11049</v>
          </cell>
          <cell r="F368" t="str">
            <v>รพช.ศรีวิไล</v>
          </cell>
          <cell r="G368" t="str">
            <v>โรงพยาบาลชุมชนศรีวิไล</v>
          </cell>
          <cell r="H368" t="str">
            <v>38070111</v>
          </cell>
          <cell r="I368">
            <v>38</v>
          </cell>
          <cell r="J368" t="str">
            <v>จังหวัดบึงกาฬ</v>
          </cell>
          <cell r="K368">
            <v>3807</v>
          </cell>
          <cell r="L368" t="str">
            <v>ศรีวิไล</v>
          </cell>
          <cell r="M368">
            <v>380701</v>
          </cell>
          <cell r="N368" t="str">
            <v>ศรีวิไล</v>
          </cell>
          <cell r="O368" t="str">
            <v>ตะวันออกเฉียงเหนือ</v>
          </cell>
          <cell r="P368" t="str">
            <v>07</v>
          </cell>
          <cell r="Q368" t="str">
            <v>โรงพยาบาลชุมชน</v>
          </cell>
          <cell r="R368">
            <v>5</v>
          </cell>
          <cell r="S368">
            <v>30</v>
          </cell>
          <cell r="T368" t="str">
            <v>30</v>
          </cell>
          <cell r="U368" t="str">
            <v>21</v>
          </cell>
          <cell r="V368" t="str">
            <v>2.1 ทุติยภูมิระดับต้น</v>
          </cell>
        </row>
        <row r="369">
          <cell r="A369" t="str">
            <v>10</v>
          </cell>
          <cell r="B369" t="str">
            <v>21002</v>
          </cell>
          <cell r="C369" t="str">
            <v>กระทรวงสาธารณสุข สำนักงานปลัดกระทรวงสาธารณสุข</v>
          </cell>
          <cell r="D369" t="str">
            <v>001105000</v>
          </cell>
          <cell r="E369" t="str">
            <v>11050</v>
          </cell>
          <cell r="F369" t="str">
            <v>รพช.บุ่งคล้า</v>
          </cell>
          <cell r="G369" t="str">
            <v>โรงพยาบาลชุมชนบุ่งคล้า</v>
          </cell>
          <cell r="H369" t="str">
            <v>38080101</v>
          </cell>
          <cell r="I369">
            <v>38</v>
          </cell>
          <cell r="J369" t="str">
            <v>จังหวัดบึงกาฬ</v>
          </cell>
          <cell r="K369">
            <v>3808</v>
          </cell>
          <cell r="L369" t="str">
            <v>บุ่งคล้า</v>
          </cell>
          <cell r="M369">
            <v>380801</v>
          </cell>
          <cell r="N369" t="str">
            <v>บุ่งคล้า</v>
          </cell>
          <cell r="O369" t="str">
            <v>ตะวันออกเฉียงเหนือ</v>
          </cell>
          <cell r="P369" t="str">
            <v>07</v>
          </cell>
          <cell r="Q369" t="str">
            <v>โรงพยาบาลชุมชน</v>
          </cell>
          <cell r="R369">
            <v>5</v>
          </cell>
          <cell r="S369">
            <v>10</v>
          </cell>
          <cell r="T369" t="str">
            <v>10</v>
          </cell>
          <cell r="U369" t="str">
            <v>21</v>
          </cell>
          <cell r="V369" t="str">
            <v>2.1 ทุติยภูมิระดับต้น</v>
          </cell>
        </row>
        <row r="370">
          <cell r="A370" t="str">
            <v>10</v>
          </cell>
          <cell r="B370" t="str">
            <v>21002</v>
          </cell>
          <cell r="C370" t="str">
            <v>กระทรวงสาธารณสุข สำนักงานปลัดกระทรวงสาธารณสุข</v>
          </cell>
          <cell r="D370" t="str">
            <v>001070400</v>
          </cell>
          <cell r="E370" t="str">
            <v>10704</v>
          </cell>
          <cell r="F370" t="str">
            <v>รพท.หนองบัวลำภู</v>
          </cell>
          <cell r="G370" t="str">
            <v>โรงพยาบาลทั่วไปหนองบัวลำภู</v>
          </cell>
          <cell r="H370" t="str">
            <v>39010101</v>
          </cell>
          <cell r="I370">
            <v>39</v>
          </cell>
          <cell r="J370" t="str">
            <v>จังหวัดหนองบัวลำภู</v>
          </cell>
          <cell r="K370">
            <v>3901</v>
          </cell>
          <cell r="L370" t="str">
            <v>เมืองหนองบัวลำภู</v>
          </cell>
          <cell r="M370">
            <v>390101</v>
          </cell>
          <cell r="N370" t="str">
            <v>หนองบัว</v>
          </cell>
          <cell r="O370" t="str">
            <v>ตะวันออกเฉียงเหนือ</v>
          </cell>
          <cell r="P370" t="str">
            <v>06</v>
          </cell>
          <cell r="Q370" t="str">
            <v>โรงพยาบาลทั่วไป</v>
          </cell>
          <cell r="R370">
            <v>3</v>
          </cell>
          <cell r="S370">
            <v>228</v>
          </cell>
          <cell r="T370" t="str">
            <v>228</v>
          </cell>
          <cell r="U370" t="str">
            <v>23</v>
          </cell>
          <cell r="V370" t="str">
            <v>2.3 ทุติยภูมิระดับสูง</v>
          </cell>
        </row>
        <row r="371">
          <cell r="A371" t="str">
            <v>10</v>
          </cell>
          <cell r="B371" t="str">
            <v>21002</v>
          </cell>
          <cell r="C371" t="str">
            <v>กระทรวงสาธารณสุข สำนักงานปลัดกระทรวงสาธารณสุข</v>
          </cell>
          <cell r="D371" t="str">
            <v>001099100</v>
          </cell>
          <cell r="E371" t="str">
            <v>10991</v>
          </cell>
          <cell r="F371" t="str">
            <v>รพช.นากลาง</v>
          </cell>
          <cell r="G371" t="str">
            <v>โรงพยาบาลชุมชนนากลาง</v>
          </cell>
          <cell r="H371" t="str">
            <v>39020106</v>
          </cell>
          <cell r="I371">
            <v>39</v>
          </cell>
          <cell r="J371" t="str">
            <v>จังหวัดหนองบัวลำภู</v>
          </cell>
          <cell r="K371">
            <v>3902</v>
          </cell>
          <cell r="L371" t="str">
            <v>นากลาง</v>
          </cell>
          <cell r="M371">
            <v>390201</v>
          </cell>
          <cell r="N371" t="str">
            <v>นากลาง</v>
          </cell>
          <cell r="O371" t="str">
            <v>ตะวันออกเฉียงเหนือ</v>
          </cell>
          <cell r="P371" t="str">
            <v>07</v>
          </cell>
          <cell r="Q371" t="str">
            <v>โรงพยาบาลชุมชน</v>
          </cell>
          <cell r="R371">
            <v>4</v>
          </cell>
          <cell r="S371">
            <v>60</v>
          </cell>
          <cell r="T371" t="str">
            <v>60</v>
          </cell>
          <cell r="U371" t="str">
            <v>21</v>
          </cell>
          <cell r="V371" t="str">
            <v>2.1 ทุติยภูมิระดับต้น</v>
          </cell>
        </row>
        <row r="372">
          <cell r="A372" t="str">
            <v>10</v>
          </cell>
          <cell r="B372" t="str">
            <v>21002</v>
          </cell>
          <cell r="C372" t="str">
            <v>กระทรวงสาธารณสุข สำนักงานปลัดกระทรวงสาธารณสุข</v>
          </cell>
          <cell r="D372" t="str">
            <v>001099200</v>
          </cell>
          <cell r="E372" t="str">
            <v>10992</v>
          </cell>
          <cell r="F372" t="str">
            <v>รพช.โนนสัง</v>
          </cell>
          <cell r="G372" t="str">
            <v>โรงพยาบาลชุมชนโนนสัง</v>
          </cell>
          <cell r="H372" t="str">
            <v>39030115</v>
          </cell>
          <cell r="I372">
            <v>39</v>
          </cell>
          <cell r="J372" t="str">
            <v>จังหวัดหนองบัวลำภู</v>
          </cell>
          <cell r="K372">
            <v>3903</v>
          </cell>
          <cell r="L372" t="str">
            <v>โนนสัง</v>
          </cell>
          <cell r="M372">
            <v>390301</v>
          </cell>
          <cell r="N372" t="str">
            <v>โนนสัง</v>
          </cell>
          <cell r="O372" t="str">
            <v>ตะวันออกเฉียงเหนือ</v>
          </cell>
          <cell r="P372" t="str">
            <v>07</v>
          </cell>
          <cell r="Q372" t="str">
            <v>โรงพยาบาลชุมชน</v>
          </cell>
          <cell r="R372">
            <v>5</v>
          </cell>
          <cell r="S372">
            <v>30</v>
          </cell>
          <cell r="T372" t="str">
            <v>30</v>
          </cell>
          <cell r="U372" t="str">
            <v>21</v>
          </cell>
          <cell r="V372" t="str">
            <v>2.1 ทุติยภูมิระดับต้น</v>
          </cell>
        </row>
        <row r="373">
          <cell r="A373" t="str">
            <v>10</v>
          </cell>
          <cell r="B373" t="str">
            <v>21002</v>
          </cell>
          <cell r="C373" t="str">
            <v>กระทรวงสาธารณสุข สำนักงานปลัดกระทรวงสาธารณสุข</v>
          </cell>
          <cell r="D373" t="str">
            <v>001099300</v>
          </cell>
          <cell r="E373" t="str">
            <v>10993</v>
          </cell>
          <cell r="F373" t="str">
            <v>รพช.ศรีบุญเรือง</v>
          </cell>
          <cell r="G373" t="str">
            <v>โรงพยาบาลชุมชนศรีบุญเรือง</v>
          </cell>
          <cell r="H373" t="str">
            <v>39040107</v>
          </cell>
          <cell r="I373">
            <v>39</v>
          </cell>
          <cell r="J373" t="str">
            <v>จังหวัดหนองบัวลำภู</v>
          </cell>
          <cell r="K373">
            <v>3904</v>
          </cell>
          <cell r="L373" t="str">
            <v>ศรีบุญเรือง</v>
          </cell>
          <cell r="M373">
            <v>390401</v>
          </cell>
          <cell r="N373" t="str">
            <v>เมืองใหม่</v>
          </cell>
          <cell r="O373" t="str">
            <v>ตะวันออกเฉียงเหนือ</v>
          </cell>
          <cell r="P373" t="str">
            <v>07</v>
          </cell>
          <cell r="Q373" t="str">
            <v>โรงพยาบาลชุมชน</v>
          </cell>
          <cell r="R373">
            <v>4</v>
          </cell>
          <cell r="S373">
            <v>60</v>
          </cell>
          <cell r="T373" t="str">
            <v>60</v>
          </cell>
          <cell r="U373" t="str">
            <v>21</v>
          </cell>
          <cell r="V373" t="str">
            <v>2.1 ทุติยภูมิระดับต้น</v>
          </cell>
        </row>
        <row r="374">
          <cell r="A374" t="str">
            <v>10</v>
          </cell>
          <cell r="B374" t="str">
            <v>21002</v>
          </cell>
          <cell r="C374" t="str">
            <v>กระทรวงสาธารณสุข สำนักงานปลัดกระทรวงสาธารณสุข</v>
          </cell>
          <cell r="D374" t="str">
            <v>001099400</v>
          </cell>
          <cell r="E374" t="str">
            <v>10994</v>
          </cell>
          <cell r="F374" t="str">
            <v>รพช.สุวรรณคูหา</v>
          </cell>
          <cell r="G374" t="str">
            <v>โรงพยาบาลชุมชนสุวรรณคูหา</v>
          </cell>
          <cell r="H374" t="str">
            <v>39050606</v>
          </cell>
          <cell r="I374">
            <v>39</v>
          </cell>
          <cell r="J374" t="str">
            <v>จังหวัดหนองบัวลำภู</v>
          </cell>
          <cell r="K374">
            <v>3905</v>
          </cell>
          <cell r="L374" t="str">
            <v>สุวรรณคูหา</v>
          </cell>
          <cell r="M374">
            <v>390506</v>
          </cell>
          <cell r="N374" t="str">
            <v>สุวรรณคูหา</v>
          </cell>
          <cell r="O374" t="str">
            <v>ตะวันออกเฉียงเหนือ</v>
          </cell>
          <cell r="P374" t="str">
            <v>07</v>
          </cell>
          <cell r="Q374" t="str">
            <v>โรงพยาบาลชุมชน</v>
          </cell>
          <cell r="R374">
            <v>5</v>
          </cell>
          <cell r="S374">
            <v>30</v>
          </cell>
          <cell r="T374" t="str">
            <v>30</v>
          </cell>
          <cell r="U374" t="str">
            <v>21</v>
          </cell>
          <cell r="V374" t="str">
            <v>2.1 ทุติยภูมิระดับต้น</v>
          </cell>
        </row>
        <row r="375">
          <cell r="A375" t="str">
            <v>10</v>
          </cell>
          <cell r="B375" t="str">
            <v>21002</v>
          </cell>
          <cell r="C375" t="str">
            <v>กระทรวงสาธารณสุข สำนักงานปลัดกระทรวงสาธารณสุข</v>
          </cell>
          <cell r="D375" t="str">
            <v>002336700</v>
          </cell>
          <cell r="E375" t="str">
            <v>23367</v>
          </cell>
          <cell r="F375" t="str">
            <v>รพช.นาวังเฉลิมพระเกียรติ 80 พรรษา</v>
          </cell>
          <cell r="G375" t="str">
            <v>โรงพยาบาลชุมชนนาวังเฉลิมพระเกียรติ 80 พรรษา</v>
          </cell>
          <cell r="H375" t="str">
            <v>39060100</v>
          </cell>
          <cell r="I375">
            <v>39</v>
          </cell>
          <cell r="J375" t="str">
            <v>จังหวัดหนองบัวลำภู</v>
          </cell>
          <cell r="K375">
            <v>3906</v>
          </cell>
          <cell r="L375" t="str">
            <v>นาวัง</v>
          </cell>
          <cell r="M375">
            <v>390601</v>
          </cell>
          <cell r="N375" t="str">
            <v>นาเหล่า</v>
          </cell>
          <cell r="O375" t="str">
            <v>ตะวันออกเฉียงเหนือ</v>
          </cell>
          <cell r="P375" t="str">
            <v>07</v>
          </cell>
          <cell r="Q375" t="str">
            <v>โรงพยาบาลชุมชน</v>
          </cell>
          <cell r="R375">
            <v>5</v>
          </cell>
          <cell r="S375">
            <v>30</v>
          </cell>
          <cell r="T375" t="str">
            <v>30</v>
          </cell>
          <cell r="U375" t="str">
            <v>21</v>
          </cell>
          <cell r="V375" t="str">
            <v>2.1 ทุติยภูมิระดับต้น</v>
          </cell>
        </row>
        <row r="376">
          <cell r="A376" t="str">
            <v>10</v>
          </cell>
          <cell r="B376" t="str">
            <v>21002</v>
          </cell>
          <cell r="C376" t="str">
            <v>กระทรวงสาธารณสุข สำนักงานปลัดกระทรวงสาธารณสุข</v>
          </cell>
          <cell r="D376" t="str">
            <v>001067100</v>
          </cell>
          <cell r="E376" t="str">
            <v>10671</v>
          </cell>
          <cell r="F376" t="str">
            <v>รพศ.อุดรธานี</v>
          </cell>
          <cell r="G376" t="str">
            <v>โรงพยาบาลศูนย์อุดรธานี</v>
          </cell>
          <cell r="H376" t="str">
            <v>41010100</v>
          </cell>
          <cell r="I376">
            <v>41</v>
          </cell>
          <cell r="J376" t="str">
            <v>จังหวัดอุดรธานี</v>
          </cell>
          <cell r="K376">
            <v>4101</v>
          </cell>
          <cell r="L376" t="str">
            <v>เมืองอุดรธานี</v>
          </cell>
          <cell r="M376">
            <v>410101</v>
          </cell>
          <cell r="N376" t="str">
            <v>หมากแข้ง</v>
          </cell>
          <cell r="O376" t="str">
            <v>ตะวันออกเฉียงเหนือ</v>
          </cell>
          <cell r="P376" t="str">
            <v>05</v>
          </cell>
          <cell r="Q376" t="str">
            <v>โรงพยาบาลศูนย์</v>
          </cell>
          <cell r="R376">
            <v>1</v>
          </cell>
          <cell r="S376">
            <v>806</v>
          </cell>
          <cell r="T376" t="str">
            <v>806</v>
          </cell>
          <cell r="U376" t="str">
            <v>31</v>
          </cell>
          <cell r="V376" t="str">
            <v>3.1 ตติยภูมิ</v>
          </cell>
        </row>
        <row r="377">
          <cell r="A377" t="str">
            <v>10</v>
          </cell>
          <cell r="B377" t="str">
            <v>21002</v>
          </cell>
          <cell r="C377" t="str">
            <v>กระทรวงสาธารณสุข สำนักงานปลัดกระทรวงสาธารณสุข</v>
          </cell>
          <cell r="D377" t="str">
            <v>001101300</v>
          </cell>
          <cell r="E377" t="str">
            <v>11013</v>
          </cell>
          <cell r="F377" t="str">
            <v>รพช.กุดจับ</v>
          </cell>
          <cell r="G377" t="str">
            <v>โรงพยาบาลชุมชนกุดจับ</v>
          </cell>
          <cell r="H377" t="str">
            <v>41020603</v>
          </cell>
          <cell r="I377">
            <v>41</v>
          </cell>
          <cell r="J377" t="str">
            <v>จังหวัดอุดรธานี</v>
          </cell>
          <cell r="K377">
            <v>4102</v>
          </cell>
          <cell r="L377" t="str">
            <v>กุดจับ</v>
          </cell>
          <cell r="M377">
            <v>410206</v>
          </cell>
          <cell r="N377" t="str">
            <v>เมืองเพีย</v>
          </cell>
          <cell r="O377" t="str">
            <v>ตะวันออกเฉียงเหนือ</v>
          </cell>
          <cell r="P377" t="str">
            <v>07</v>
          </cell>
          <cell r="Q377" t="str">
            <v>โรงพยาบาลชุมชน</v>
          </cell>
          <cell r="R377">
            <v>5</v>
          </cell>
          <cell r="S377">
            <v>30</v>
          </cell>
          <cell r="T377" t="str">
            <v>30</v>
          </cell>
          <cell r="U377" t="str">
            <v>21</v>
          </cell>
          <cell r="V377" t="str">
            <v>2.1 ทุติยภูมิระดับต้น</v>
          </cell>
        </row>
        <row r="378">
          <cell r="A378" t="str">
            <v>10</v>
          </cell>
          <cell r="B378" t="str">
            <v>21002</v>
          </cell>
          <cell r="C378" t="str">
            <v>กระทรวงสาธารณสุข สำนักงานปลัดกระทรวงสาธารณสุข</v>
          </cell>
          <cell r="D378" t="str">
            <v>001101400</v>
          </cell>
          <cell r="E378" t="str">
            <v>11014</v>
          </cell>
          <cell r="F378" t="str">
            <v>รพช.หนองวัวซอ</v>
          </cell>
          <cell r="G378" t="str">
            <v>โรงพยาบาลชุมชนหนองวัวซอ</v>
          </cell>
          <cell r="H378" t="str">
            <v>41030105</v>
          </cell>
          <cell r="I378">
            <v>41</v>
          </cell>
          <cell r="J378" t="str">
            <v>จังหวัดอุดรธานี</v>
          </cell>
          <cell r="K378">
            <v>4103</v>
          </cell>
          <cell r="L378" t="str">
            <v>หนองวัวซอ</v>
          </cell>
          <cell r="M378">
            <v>410301</v>
          </cell>
          <cell r="N378" t="str">
            <v>หมากหญ้า</v>
          </cell>
          <cell r="O378" t="str">
            <v>ตะวันออกเฉียงเหนือ</v>
          </cell>
          <cell r="P378" t="str">
            <v>07</v>
          </cell>
          <cell r="Q378" t="str">
            <v>โรงพยาบาลชุมชน</v>
          </cell>
          <cell r="R378">
            <v>5</v>
          </cell>
          <cell r="S378">
            <v>30</v>
          </cell>
          <cell r="T378" t="str">
            <v>30</v>
          </cell>
          <cell r="U378" t="str">
            <v>21</v>
          </cell>
          <cell r="V378" t="str">
            <v>2.1 ทุติยภูมิระดับต้น</v>
          </cell>
        </row>
        <row r="379">
          <cell r="A379" t="str">
            <v>10</v>
          </cell>
          <cell r="B379" t="str">
            <v>21002</v>
          </cell>
          <cell r="C379" t="str">
            <v>กระทรวงสาธารณสุข สำนักงานปลัดกระทรวงสาธารณสุข</v>
          </cell>
          <cell r="D379" t="str">
            <v>001101500</v>
          </cell>
          <cell r="E379" t="str">
            <v>11015</v>
          </cell>
          <cell r="F379" t="str">
            <v>รพช.กุมภวาปี</v>
          </cell>
          <cell r="G379" t="str">
            <v>โรงพยาบาลชุมชนกุมภวาปี</v>
          </cell>
          <cell r="H379" t="str">
            <v>41041505</v>
          </cell>
          <cell r="I379">
            <v>41</v>
          </cell>
          <cell r="J379" t="str">
            <v>จังหวัดอุดรธานี</v>
          </cell>
          <cell r="K379">
            <v>4104</v>
          </cell>
          <cell r="L379" t="str">
            <v>กุมภวาปี</v>
          </cell>
          <cell r="M379">
            <v>410415</v>
          </cell>
          <cell r="N379" t="str">
            <v>กุมภวาปี</v>
          </cell>
          <cell r="O379" t="str">
            <v>ตะวันออกเฉียงเหนือ</v>
          </cell>
          <cell r="P379" t="str">
            <v>07</v>
          </cell>
          <cell r="Q379" t="str">
            <v>โรงพยาบาลชุมชน</v>
          </cell>
          <cell r="R379">
            <v>4</v>
          </cell>
          <cell r="S379">
            <v>120</v>
          </cell>
          <cell r="T379" t="str">
            <v>90</v>
          </cell>
          <cell r="U379" t="str">
            <v>21</v>
          </cell>
          <cell r="V379" t="str">
            <v>2.1 ทุติยภูมิระดับต้น</v>
          </cell>
        </row>
        <row r="380">
          <cell r="A380" t="str">
            <v>10</v>
          </cell>
          <cell r="B380" t="str">
            <v>21002</v>
          </cell>
          <cell r="C380" t="str">
            <v>กระทรวงสาธารณสุข สำนักงานปลัดกระทรวงสาธารณสุข</v>
          </cell>
          <cell r="D380" t="str">
            <v>001101600</v>
          </cell>
          <cell r="E380" t="str">
            <v>11016</v>
          </cell>
          <cell r="F380" t="str">
            <v>รพช.ห้วยเกิ้ง</v>
          </cell>
          <cell r="G380" t="str">
            <v>โรงพยาบาลชุมชนห้วยเกิ้ง</v>
          </cell>
          <cell r="H380" t="str">
            <v>41040704</v>
          </cell>
          <cell r="I380">
            <v>41</v>
          </cell>
          <cell r="J380" t="str">
            <v>จังหวัดอุดรธานี</v>
          </cell>
          <cell r="K380">
            <v>4104</v>
          </cell>
          <cell r="L380" t="str">
            <v>กุมภวาปี</v>
          </cell>
          <cell r="M380">
            <v>410407</v>
          </cell>
          <cell r="N380" t="str">
            <v>ห้วยเกิ้ง</v>
          </cell>
          <cell r="O380" t="str">
            <v>ตะวันออกเฉียงเหนือ</v>
          </cell>
          <cell r="P380" t="str">
            <v>07</v>
          </cell>
          <cell r="Q380" t="str">
            <v>โรงพยาบาลชุมชน</v>
          </cell>
          <cell r="R380">
            <v>5</v>
          </cell>
          <cell r="S380">
            <v>10</v>
          </cell>
          <cell r="T380" t="str">
            <v>10</v>
          </cell>
          <cell r="U380" t="str">
            <v>21</v>
          </cell>
          <cell r="V380" t="str">
            <v>2.1 ทุติยภูมิระดับต้น</v>
          </cell>
        </row>
        <row r="381">
          <cell r="A381" t="str">
            <v>10</v>
          </cell>
          <cell r="B381" t="str">
            <v>21002</v>
          </cell>
          <cell r="C381" t="str">
            <v>กระทรวงสาธารณสุข สำนักงานปลัดกระทรวงสาธารณสุข</v>
          </cell>
          <cell r="D381" t="str">
            <v>001101700</v>
          </cell>
          <cell r="E381" t="str">
            <v>11017</v>
          </cell>
          <cell r="F381" t="str">
            <v>รพช.โนนสะอาด</v>
          </cell>
          <cell r="G381" t="str">
            <v>โรงพยาบาลชุมชนโนนสะอาด</v>
          </cell>
          <cell r="H381" t="str">
            <v>41050102</v>
          </cell>
          <cell r="I381">
            <v>41</v>
          </cell>
          <cell r="J381" t="str">
            <v>จังหวัดอุดรธานี</v>
          </cell>
          <cell r="K381">
            <v>4105</v>
          </cell>
          <cell r="L381" t="str">
            <v>โนนสะอาด</v>
          </cell>
          <cell r="M381">
            <v>410501</v>
          </cell>
          <cell r="N381" t="str">
            <v>โนนสะอาด</v>
          </cell>
          <cell r="O381" t="str">
            <v>ตะวันออกเฉียงเหนือ</v>
          </cell>
          <cell r="P381" t="str">
            <v>07</v>
          </cell>
          <cell r="Q381" t="str">
            <v>โรงพยาบาลชุมชน</v>
          </cell>
          <cell r="R381">
            <v>5</v>
          </cell>
          <cell r="S381">
            <v>30</v>
          </cell>
          <cell r="T381" t="str">
            <v>30</v>
          </cell>
          <cell r="U381" t="str">
            <v>21</v>
          </cell>
          <cell r="V381" t="str">
            <v>2.1 ทุติยภูมิระดับต้น</v>
          </cell>
        </row>
        <row r="382">
          <cell r="A382" t="str">
            <v>10</v>
          </cell>
          <cell r="B382" t="str">
            <v>21002</v>
          </cell>
          <cell r="C382" t="str">
            <v>กระทรวงสาธารณสุข สำนักงานปลัดกระทรวงสาธารณสุข</v>
          </cell>
          <cell r="D382" t="str">
            <v>001101800</v>
          </cell>
          <cell r="E382" t="str">
            <v>11018</v>
          </cell>
          <cell r="F382" t="str">
            <v>รพช.หนองหาน</v>
          </cell>
          <cell r="G382" t="str">
            <v>โรงพยาบาลชุมชนหนองหาน</v>
          </cell>
          <cell r="H382" t="str">
            <v>41060106</v>
          </cell>
          <cell r="I382">
            <v>41</v>
          </cell>
          <cell r="J382" t="str">
            <v>จังหวัดอุดรธานี</v>
          </cell>
          <cell r="K382">
            <v>4106</v>
          </cell>
          <cell r="L382" t="str">
            <v>หนองหาน</v>
          </cell>
          <cell r="M382">
            <v>410601</v>
          </cell>
          <cell r="N382" t="str">
            <v>หนองหาน</v>
          </cell>
          <cell r="O382" t="str">
            <v>ตะวันออกเฉียงเหนือ</v>
          </cell>
          <cell r="P382" t="str">
            <v>07</v>
          </cell>
          <cell r="Q382" t="str">
            <v>โรงพยาบาลชุมชน</v>
          </cell>
          <cell r="R382">
            <v>4</v>
          </cell>
          <cell r="S382">
            <v>90</v>
          </cell>
          <cell r="T382" t="str">
            <v>90</v>
          </cell>
          <cell r="U382" t="str">
            <v>22</v>
          </cell>
          <cell r="V382" t="str">
            <v>2.2 ทุติยภูมิระดับกลาง</v>
          </cell>
        </row>
        <row r="383">
          <cell r="A383" t="str">
            <v>10</v>
          </cell>
          <cell r="B383" t="str">
            <v>21002</v>
          </cell>
          <cell r="C383" t="str">
            <v>กระทรวงสาธารณสุข สำนักงานปลัดกระทรวงสาธารณสุข</v>
          </cell>
          <cell r="D383" t="str">
            <v>001101900</v>
          </cell>
          <cell r="E383" t="str">
            <v>11019</v>
          </cell>
          <cell r="F383" t="str">
            <v>รพช.ทุ่งฝน</v>
          </cell>
          <cell r="G383" t="str">
            <v>โรงพยาบาลชุมชนทุ่งฝน</v>
          </cell>
          <cell r="H383" t="str">
            <v>41070111</v>
          </cell>
          <cell r="I383">
            <v>41</v>
          </cell>
          <cell r="J383" t="str">
            <v>จังหวัดอุดรธานี</v>
          </cell>
          <cell r="K383">
            <v>4107</v>
          </cell>
          <cell r="L383" t="str">
            <v>ทุ่งฝน</v>
          </cell>
          <cell r="M383">
            <v>410701</v>
          </cell>
          <cell r="N383" t="str">
            <v>ทุ่งฝน</v>
          </cell>
          <cell r="O383" t="str">
            <v>ตะวันออกเฉียงเหนือ</v>
          </cell>
          <cell r="P383" t="str">
            <v>07</v>
          </cell>
          <cell r="Q383" t="str">
            <v>โรงพยาบาลชุมชน</v>
          </cell>
          <cell r="R383">
            <v>5</v>
          </cell>
          <cell r="S383">
            <v>30</v>
          </cell>
          <cell r="T383" t="str">
            <v>30</v>
          </cell>
          <cell r="U383" t="str">
            <v>21</v>
          </cell>
          <cell r="V383" t="str">
            <v>2.1 ทุติยภูมิระดับต้น</v>
          </cell>
        </row>
        <row r="384">
          <cell r="A384" t="str">
            <v>10</v>
          </cell>
          <cell r="B384" t="str">
            <v>21002</v>
          </cell>
          <cell r="C384" t="str">
            <v>กระทรวงสาธารณสุข สำนักงานปลัดกระทรวงสาธารณสุข</v>
          </cell>
          <cell r="D384" t="str">
            <v>001102000</v>
          </cell>
          <cell r="E384" t="str">
            <v>11020</v>
          </cell>
          <cell r="F384" t="str">
            <v>รพช.ไชยวาน</v>
          </cell>
          <cell r="G384" t="str">
            <v>โรงพยาบาลชุมชนไชยวาน</v>
          </cell>
          <cell r="H384" t="str">
            <v>41080105</v>
          </cell>
          <cell r="I384">
            <v>41</v>
          </cell>
          <cell r="J384" t="str">
            <v>จังหวัดอุดรธานี</v>
          </cell>
          <cell r="K384">
            <v>4108</v>
          </cell>
          <cell r="L384" t="str">
            <v>ไชยวาน</v>
          </cell>
          <cell r="M384">
            <v>410801</v>
          </cell>
          <cell r="N384" t="str">
            <v>ไชยวาน</v>
          </cell>
          <cell r="O384" t="str">
            <v>ตะวันออกเฉียงเหนือ</v>
          </cell>
          <cell r="P384" t="str">
            <v>07</v>
          </cell>
          <cell r="Q384" t="str">
            <v>โรงพยาบาลชุมชน</v>
          </cell>
          <cell r="R384">
            <v>5</v>
          </cell>
          <cell r="S384">
            <v>30</v>
          </cell>
          <cell r="T384" t="str">
            <v>30</v>
          </cell>
          <cell r="U384" t="str">
            <v>21</v>
          </cell>
          <cell r="V384" t="str">
            <v>2.1 ทุติยภูมิระดับต้น</v>
          </cell>
        </row>
        <row r="385">
          <cell r="A385" t="str">
            <v>10</v>
          </cell>
          <cell r="B385" t="str">
            <v>21002</v>
          </cell>
          <cell r="C385" t="str">
            <v>กระทรวงสาธารณสุข สำนักงานปลัดกระทรวงสาธารณสุข</v>
          </cell>
          <cell r="D385" t="str">
            <v>001102100</v>
          </cell>
          <cell r="E385" t="str">
            <v>11021</v>
          </cell>
          <cell r="F385" t="str">
            <v>รพช.ศรีธาตุ</v>
          </cell>
          <cell r="G385" t="str">
            <v>โรงพยาบาลชุมชนศรีธาตุ</v>
          </cell>
          <cell r="H385" t="str">
            <v>41090208</v>
          </cell>
          <cell r="I385">
            <v>41</v>
          </cell>
          <cell r="J385" t="str">
            <v>จังหวัดอุดรธานี</v>
          </cell>
          <cell r="K385">
            <v>4109</v>
          </cell>
          <cell r="L385" t="str">
            <v>ศรีธาตุ</v>
          </cell>
          <cell r="M385">
            <v>410902</v>
          </cell>
          <cell r="N385" t="str">
            <v>จำปี</v>
          </cell>
          <cell r="O385" t="str">
            <v>ตะวันออกเฉียงเหนือ</v>
          </cell>
          <cell r="P385" t="str">
            <v>07</v>
          </cell>
          <cell r="Q385" t="str">
            <v>โรงพยาบาลชุมชน</v>
          </cell>
          <cell r="R385">
            <v>5</v>
          </cell>
          <cell r="S385">
            <v>30</v>
          </cell>
          <cell r="T385" t="str">
            <v>30</v>
          </cell>
          <cell r="U385" t="str">
            <v>22</v>
          </cell>
          <cell r="V385" t="str">
            <v>2.2 ทุติยภูมิระดับกลาง</v>
          </cell>
        </row>
        <row r="386">
          <cell r="A386" t="str">
            <v>10</v>
          </cell>
          <cell r="B386" t="str">
            <v>21002</v>
          </cell>
          <cell r="C386" t="str">
            <v>กระทรวงสาธารณสุข สำนักงานปลัดกระทรวงสาธารณสุข</v>
          </cell>
          <cell r="D386" t="str">
            <v>001102200</v>
          </cell>
          <cell r="E386" t="str">
            <v>11022</v>
          </cell>
          <cell r="F386" t="str">
            <v>รพช.วังสามหมอ</v>
          </cell>
          <cell r="G386" t="str">
            <v>โรงพยาบาลชุมชนวังสามหมอ</v>
          </cell>
          <cell r="H386" t="str">
            <v>41100611</v>
          </cell>
          <cell r="I386">
            <v>41</v>
          </cell>
          <cell r="J386" t="str">
            <v>จังหวัดอุดรธานี</v>
          </cell>
          <cell r="K386">
            <v>4110</v>
          </cell>
          <cell r="L386" t="str">
            <v>วังสามหมอ</v>
          </cell>
          <cell r="M386">
            <v>411006</v>
          </cell>
          <cell r="N386" t="str">
            <v>วังสามหมอ</v>
          </cell>
          <cell r="O386" t="str">
            <v>ตะวันออกเฉียงเหนือ</v>
          </cell>
          <cell r="P386" t="str">
            <v>07</v>
          </cell>
          <cell r="Q386" t="str">
            <v>โรงพยาบาลชุมชน</v>
          </cell>
          <cell r="R386">
            <v>5</v>
          </cell>
          <cell r="S386">
            <v>30</v>
          </cell>
          <cell r="T386" t="str">
            <v>30</v>
          </cell>
          <cell r="U386" t="str">
            <v>21</v>
          </cell>
          <cell r="V386" t="str">
            <v>2.1 ทุติยภูมิระดับต้น</v>
          </cell>
        </row>
        <row r="387">
          <cell r="A387" t="str">
            <v>10</v>
          </cell>
          <cell r="B387" t="str">
            <v>21002</v>
          </cell>
          <cell r="C387" t="str">
            <v>กระทรวงสาธารณสุข สำนักงานปลัดกระทรวงสาธารณสุข</v>
          </cell>
          <cell r="D387" t="str">
            <v>001102300</v>
          </cell>
          <cell r="E387" t="str">
            <v>11023</v>
          </cell>
          <cell r="F387" t="str">
            <v>รพช.บ้านผือ</v>
          </cell>
          <cell r="G387" t="str">
            <v>โรงพยาบาลชุมชนบ้านผือ</v>
          </cell>
          <cell r="H387" t="str">
            <v>41170102</v>
          </cell>
          <cell r="I387">
            <v>41</v>
          </cell>
          <cell r="J387" t="str">
            <v>จังหวัดอุดรธานี</v>
          </cell>
          <cell r="K387">
            <v>4117</v>
          </cell>
          <cell r="L387" t="str">
            <v>บ้านผือ</v>
          </cell>
          <cell r="M387">
            <v>411701</v>
          </cell>
          <cell r="N387" t="str">
            <v>บ้านผือ</v>
          </cell>
          <cell r="O387" t="str">
            <v>ตะวันออกเฉียงเหนือ</v>
          </cell>
          <cell r="P387" t="str">
            <v>07</v>
          </cell>
          <cell r="Q387" t="str">
            <v>โรงพยาบาลชุมชน</v>
          </cell>
          <cell r="R387">
            <v>4</v>
          </cell>
          <cell r="S387">
            <v>90</v>
          </cell>
          <cell r="T387" t="str">
            <v>90</v>
          </cell>
          <cell r="U387" t="str">
            <v>22</v>
          </cell>
          <cell r="V387" t="str">
            <v>2.2 ทุติยภูมิระดับกลาง</v>
          </cell>
        </row>
        <row r="388">
          <cell r="A388" t="str">
            <v>10</v>
          </cell>
          <cell r="B388" t="str">
            <v>21002</v>
          </cell>
          <cell r="C388" t="str">
            <v>กระทรวงสาธารณสุข สำนักงานปลัดกระทรวงสาธารณสุข</v>
          </cell>
          <cell r="D388" t="str">
            <v>001102400</v>
          </cell>
          <cell r="E388" t="str">
            <v>11024</v>
          </cell>
          <cell r="F388" t="str">
            <v>รพช.น้ำโสม</v>
          </cell>
          <cell r="G388" t="str">
            <v>โรงพยาบาลชุมชนน้ำโสม</v>
          </cell>
          <cell r="H388" t="str">
            <v>41181001</v>
          </cell>
          <cell r="I388">
            <v>41</v>
          </cell>
          <cell r="J388" t="str">
            <v>จังหวัดอุดรธานี</v>
          </cell>
          <cell r="K388">
            <v>4118</v>
          </cell>
          <cell r="L388" t="str">
            <v>น้ำโสม</v>
          </cell>
          <cell r="M388">
            <v>411810</v>
          </cell>
          <cell r="N388" t="str">
            <v>ศรีสำราญ</v>
          </cell>
          <cell r="O388" t="str">
            <v>ตะวันออกเฉียงเหนือ</v>
          </cell>
          <cell r="P388" t="str">
            <v>07</v>
          </cell>
          <cell r="Q388" t="str">
            <v>โรงพยาบาลชุมชน</v>
          </cell>
          <cell r="R388">
            <v>4</v>
          </cell>
          <cell r="S388">
            <v>60</v>
          </cell>
          <cell r="T388" t="str">
            <v>60</v>
          </cell>
          <cell r="U388" t="str">
            <v>21</v>
          </cell>
          <cell r="V388" t="str">
            <v>2.1 ทุติยภูมิระดับต้น</v>
          </cell>
        </row>
        <row r="389">
          <cell r="A389" t="str">
            <v>10</v>
          </cell>
          <cell r="B389" t="str">
            <v>21002</v>
          </cell>
          <cell r="C389" t="str">
            <v>กระทรวงสาธารณสุข สำนักงานปลัดกระทรวงสาธารณสุข</v>
          </cell>
          <cell r="D389" t="str">
            <v>001102500</v>
          </cell>
          <cell r="E389" t="str">
            <v>11025</v>
          </cell>
          <cell r="F389" t="str">
            <v>รพช.เพ็ญ</v>
          </cell>
          <cell r="G389" t="str">
            <v>โรงพยาบาลชุมชนเพ็ญ</v>
          </cell>
          <cell r="H389" t="str">
            <v>41190101</v>
          </cell>
          <cell r="I389">
            <v>41</v>
          </cell>
          <cell r="J389" t="str">
            <v>จังหวัดอุดรธานี</v>
          </cell>
          <cell r="K389">
            <v>4119</v>
          </cell>
          <cell r="L389" t="str">
            <v>เพ็ญ</v>
          </cell>
          <cell r="M389">
            <v>411901</v>
          </cell>
          <cell r="N389" t="str">
            <v>เพ็ญ</v>
          </cell>
          <cell r="O389" t="str">
            <v>ตะวันออกเฉียงเหนือ</v>
          </cell>
          <cell r="P389" t="str">
            <v>07</v>
          </cell>
          <cell r="Q389" t="str">
            <v>โรงพยาบาลชุมชน</v>
          </cell>
          <cell r="R389">
            <v>4</v>
          </cell>
          <cell r="S389">
            <v>75</v>
          </cell>
          <cell r="T389" t="str">
            <v>60</v>
          </cell>
          <cell r="U389" t="str">
            <v>22</v>
          </cell>
          <cell r="V389" t="str">
            <v>2.2 ทุติยภูมิระดับกลาง</v>
          </cell>
        </row>
        <row r="390">
          <cell r="A390" t="str">
            <v>10</v>
          </cell>
          <cell r="B390" t="str">
            <v>21002</v>
          </cell>
          <cell r="C390" t="str">
            <v>กระทรวงสาธารณสุข สำนักงานปลัดกระทรวงสาธารณสุข</v>
          </cell>
          <cell r="D390" t="str">
            <v>001102600</v>
          </cell>
          <cell r="E390" t="str">
            <v>11026</v>
          </cell>
          <cell r="F390" t="str">
            <v>รพช.สร้างคอม</v>
          </cell>
          <cell r="G390" t="str">
            <v>โรงพยาบาลชุมชนสร้างคอม</v>
          </cell>
          <cell r="H390" t="str">
            <v>41200104</v>
          </cell>
          <cell r="I390">
            <v>41</v>
          </cell>
          <cell r="J390" t="str">
            <v>จังหวัดอุดรธานี</v>
          </cell>
          <cell r="K390">
            <v>4120</v>
          </cell>
          <cell r="L390" t="str">
            <v>สร้างคอม</v>
          </cell>
          <cell r="M390">
            <v>412001</v>
          </cell>
          <cell r="N390" t="str">
            <v>สร้างคอม</v>
          </cell>
          <cell r="O390" t="str">
            <v>ตะวันออกเฉียงเหนือ</v>
          </cell>
          <cell r="P390" t="str">
            <v>07</v>
          </cell>
          <cell r="Q390" t="str">
            <v>โรงพยาบาลชุมชน</v>
          </cell>
          <cell r="R390">
            <v>5</v>
          </cell>
          <cell r="S390">
            <v>30</v>
          </cell>
          <cell r="T390" t="str">
            <v>30</v>
          </cell>
          <cell r="U390" t="str">
            <v>21</v>
          </cell>
          <cell r="V390" t="str">
            <v>2.1 ทุติยภูมิระดับต้น</v>
          </cell>
        </row>
        <row r="391">
          <cell r="A391" t="str">
            <v>10</v>
          </cell>
          <cell r="B391" t="str">
            <v>21002</v>
          </cell>
          <cell r="C391" t="str">
            <v>กระทรวงสาธารณสุข สำนักงานปลัดกระทรวงสาธารณสุข</v>
          </cell>
          <cell r="D391" t="str">
            <v>001102700</v>
          </cell>
          <cell r="E391" t="str">
            <v>11027</v>
          </cell>
          <cell r="F391" t="str">
            <v>รพช.หนองแสง</v>
          </cell>
          <cell r="G391" t="str">
            <v>โรงพยาบาลชุมชนหนองแสง</v>
          </cell>
          <cell r="H391" t="str">
            <v>41210407</v>
          </cell>
          <cell r="I391">
            <v>41</v>
          </cell>
          <cell r="J391" t="str">
            <v>จังหวัดอุดรธานี</v>
          </cell>
          <cell r="K391">
            <v>4121</v>
          </cell>
          <cell r="L391" t="str">
            <v>หนองแสง</v>
          </cell>
          <cell r="M391">
            <v>412104</v>
          </cell>
          <cell r="N391" t="str">
            <v>ทับกุง</v>
          </cell>
          <cell r="O391" t="str">
            <v>ตะวันออกเฉียงเหนือ</v>
          </cell>
          <cell r="P391" t="str">
            <v>07</v>
          </cell>
          <cell r="Q391" t="str">
            <v>โรงพยาบาลชุมชน</v>
          </cell>
          <cell r="R391">
            <v>5</v>
          </cell>
          <cell r="S391">
            <v>30</v>
          </cell>
          <cell r="T391" t="str">
            <v>30</v>
          </cell>
          <cell r="U391" t="str">
            <v>21</v>
          </cell>
          <cell r="V391" t="str">
            <v>2.1 ทุติยภูมิระดับต้น</v>
          </cell>
        </row>
        <row r="392">
          <cell r="A392" t="str">
            <v>10</v>
          </cell>
          <cell r="B392" t="str">
            <v>21002</v>
          </cell>
          <cell r="C392" t="str">
            <v>กระทรวงสาธารณสุข สำนักงานปลัดกระทรวงสาธารณสุข</v>
          </cell>
          <cell r="D392" t="str">
            <v>001102800</v>
          </cell>
          <cell r="E392" t="str">
            <v>11028</v>
          </cell>
          <cell r="F392" t="str">
            <v>รพช.นายูง</v>
          </cell>
          <cell r="G392" t="str">
            <v>โรงพยาบาลชุมชนนายูง</v>
          </cell>
          <cell r="H392" t="str">
            <v>41220107</v>
          </cell>
          <cell r="I392">
            <v>41</v>
          </cell>
          <cell r="J392" t="str">
            <v>จังหวัดอุดรธานี</v>
          </cell>
          <cell r="K392">
            <v>4122</v>
          </cell>
          <cell r="L392" t="str">
            <v>นายูง</v>
          </cell>
          <cell r="M392">
            <v>412201</v>
          </cell>
          <cell r="N392" t="str">
            <v>นายูง</v>
          </cell>
          <cell r="O392" t="str">
            <v>ตะวันออกเฉียงเหนือ</v>
          </cell>
          <cell r="P392" t="str">
            <v>07</v>
          </cell>
          <cell r="Q392" t="str">
            <v>โรงพยาบาลชุมชน</v>
          </cell>
          <cell r="R392">
            <v>5</v>
          </cell>
          <cell r="S392">
            <v>30</v>
          </cell>
          <cell r="T392" t="str">
            <v>30</v>
          </cell>
          <cell r="U392" t="str">
            <v>21</v>
          </cell>
          <cell r="V392" t="str">
            <v>2.1 ทุติยภูมิระดับต้น</v>
          </cell>
        </row>
        <row r="393">
          <cell r="A393" t="str">
            <v>10</v>
          </cell>
          <cell r="B393" t="str">
            <v>21002</v>
          </cell>
          <cell r="C393" t="str">
            <v>กระทรวงสาธารณสุข สำนักงานปลัดกระทรวงสาธารณสุข</v>
          </cell>
          <cell r="D393" t="str">
            <v>001102900</v>
          </cell>
          <cell r="E393" t="str">
            <v>11029</v>
          </cell>
          <cell r="F393" t="str">
            <v>รพช.พิบูลย์รักษ์</v>
          </cell>
          <cell r="G393" t="str">
            <v>โรงพยาบาลชุมชนพิบูลย์รักษ์</v>
          </cell>
          <cell r="H393" t="str">
            <v>41230111</v>
          </cell>
          <cell r="I393">
            <v>41</v>
          </cell>
          <cell r="J393" t="str">
            <v>จังหวัดอุดรธานี</v>
          </cell>
          <cell r="K393">
            <v>4123</v>
          </cell>
          <cell r="L393" t="str">
            <v>พิบูลย์รักษ์</v>
          </cell>
          <cell r="M393">
            <v>412301</v>
          </cell>
          <cell r="N393" t="str">
            <v>บ้านแดง</v>
          </cell>
          <cell r="O393" t="str">
            <v>ตะวันออกเฉียงเหนือ</v>
          </cell>
          <cell r="P393" t="str">
            <v>07</v>
          </cell>
          <cell r="Q393" t="str">
            <v>โรงพยาบาลชุมชน</v>
          </cell>
          <cell r="R393">
            <v>5</v>
          </cell>
          <cell r="S393">
            <v>30</v>
          </cell>
          <cell r="T393" t="str">
            <v>30</v>
          </cell>
          <cell r="U393" t="str">
            <v>21</v>
          </cell>
          <cell r="V393" t="str">
            <v>2.1 ทุติยภูมิระดับต้น</v>
          </cell>
        </row>
        <row r="394">
          <cell r="A394" t="str">
            <v>10</v>
          </cell>
          <cell r="B394" t="str">
            <v>21002</v>
          </cell>
          <cell r="C394" t="str">
            <v>กระทรวงสาธารณสุข สำนักงานปลัดกระทรวงสาธารณสุข</v>
          </cell>
          <cell r="D394" t="str">
            <v>001144600</v>
          </cell>
          <cell r="E394" t="str">
            <v>11446</v>
          </cell>
          <cell r="F394" t="str">
            <v>รพร.บ้านดุง</v>
          </cell>
          <cell r="G394" t="str">
            <v>โรงพยาบาลสมเด็จพระยุพราชบ้านดุง</v>
          </cell>
          <cell r="H394" t="str">
            <v>41110107</v>
          </cell>
          <cell r="I394">
            <v>41</v>
          </cell>
          <cell r="J394" t="str">
            <v>จังหวัดอุดรธานี</v>
          </cell>
          <cell r="K394">
            <v>4111</v>
          </cell>
          <cell r="L394" t="str">
            <v>บ้านดุง</v>
          </cell>
          <cell r="M394">
            <v>411101</v>
          </cell>
          <cell r="N394" t="str">
            <v>ศรีสุทโธ</v>
          </cell>
          <cell r="O394" t="str">
            <v>ตะวันออกเฉียงเหนือ</v>
          </cell>
          <cell r="P394" t="str">
            <v>07</v>
          </cell>
          <cell r="Q394" t="str">
            <v>โรงพยาบาลชุมชน</v>
          </cell>
          <cell r="R394">
            <v>4</v>
          </cell>
          <cell r="S394">
            <v>90</v>
          </cell>
          <cell r="T394" t="str">
            <v>90</v>
          </cell>
          <cell r="U394" t="str">
            <v>21</v>
          </cell>
          <cell r="V394" t="str">
            <v>2.1 ทุติยภูมิระดับต้น</v>
          </cell>
        </row>
        <row r="395">
          <cell r="A395" t="str">
            <v>10</v>
          </cell>
          <cell r="B395" t="str">
            <v>21002</v>
          </cell>
          <cell r="C395" t="str">
            <v>กระทรวงสาธารณสุข สำนักงานปลัดกระทรวงสาธารณสุข</v>
          </cell>
          <cell r="D395" t="str">
            <v>001070500</v>
          </cell>
          <cell r="E395" t="str">
            <v>10705</v>
          </cell>
          <cell r="F395" t="str">
            <v>รพท.เลย</v>
          </cell>
          <cell r="G395" t="str">
            <v>โรงพยาบาลทั่วไปเลย</v>
          </cell>
          <cell r="H395" t="str">
            <v>42010101</v>
          </cell>
          <cell r="I395">
            <v>42</v>
          </cell>
          <cell r="J395" t="str">
            <v>จังหวัดเลย</v>
          </cell>
          <cell r="K395">
            <v>4201</v>
          </cell>
          <cell r="L395" t="str">
            <v>เมืองเลย</v>
          </cell>
          <cell r="M395">
            <v>420101</v>
          </cell>
          <cell r="N395" t="str">
            <v>กุดป่อง</v>
          </cell>
          <cell r="O395" t="str">
            <v>ตะวันออกเฉียงเหนือ</v>
          </cell>
          <cell r="P395" t="str">
            <v>06</v>
          </cell>
          <cell r="Q395" t="str">
            <v>โรงพยาบาลทั่วไป</v>
          </cell>
          <cell r="R395">
            <v>2</v>
          </cell>
          <cell r="S395">
            <v>324</v>
          </cell>
          <cell r="T395" t="str">
            <v>324</v>
          </cell>
          <cell r="U395" t="str">
            <v>23</v>
          </cell>
          <cell r="V395" t="str">
            <v>2.3 ทุติยภูมิระดับสูง</v>
          </cell>
        </row>
        <row r="396">
          <cell r="A396" t="str">
            <v>10</v>
          </cell>
          <cell r="B396" t="str">
            <v>21002</v>
          </cell>
          <cell r="C396" t="str">
            <v>กระทรวงสาธารณสุข สำนักงานปลัดกระทรวงสาธารณสุข</v>
          </cell>
          <cell r="D396" t="str">
            <v>001103000</v>
          </cell>
          <cell r="E396" t="str">
            <v>11030</v>
          </cell>
          <cell r="F396" t="str">
            <v>รพช.นาด้วง</v>
          </cell>
          <cell r="G396" t="str">
            <v>โรงพยาบาลชุมชนนาด้วง</v>
          </cell>
          <cell r="H396" t="str">
            <v>42020106</v>
          </cell>
          <cell r="I396">
            <v>42</v>
          </cell>
          <cell r="J396" t="str">
            <v>จังหวัดเลย</v>
          </cell>
          <cell r="K396">
            <v>4202</v>
          </cell>
          <cell r="L396" t="str">
            <v>นาด้วง</v>
          </cell>
          <cell r="M396">
            <v>420201</v>
          </cell>
          <cell r="N396" t="str">
            <v>นาด้วง</v>
          </cell>
          <cell r="O396" t="str">
            <v>ตะวันออกเฉียงเหนือ</v>
          </cell>
          <cell r="P396" t="str">
            <v>07</v>
          </cell>
          <cell r="Q396" t="str">
            <v>โรงพยาบาลชุมชน</v>
          </cell>
          <cell r="R396">
            <v>5</v>
          </cell>
          <cell r="S396">
            <v>30</v>
          </cell>
          <cell r="T396" t="str">
            <v>30</v>
          </cell>
          <cell r="U396" t="str">
            <v>21</v>
          </cell>
          <cell r="V396" t="str">
            <v>2.1 ทุติยภูมิระดับต้น</v>
          </cell>
        </row>
        <row r="397">
          <cell r="A397" t="str">
            <v>10</v>
          </cell>
          <cell r="B397" t="str">
            <v>21002</v>
          </cell>
          <cell r="C397" t="str">
            <v>กระทรวงสาธารณสุข สำนักงานปลัดกระทรวงสาธารณสุข</v>
          </cell>
          <cell r="D397" t="str">
            <v>001103100</v>
          </cell>
          <cell r="E397" t="str">
            <v>11031</v>
          </cell>
          <cell r="F397" t="str">
            <v>รพช.เชียงคาน</v>
          </cell>
          <cell r="G397" t="str">
            <v>โรงพยาบาลชุมชนเชียงคาน</v>
          </cell>
          <cell r="H397" t="str">
            <v>42030102</v>
          </cell>
          <cell r="I397">
            <v>42</v>
          </cell>
          <cell r="J397" t="str">
            <v>จังหวัดเลย</v>
          </cell>
          <cell r="K397">
            <v>4203</v>
          </cell>
          <cell r="L397" t="str">
            <v>เชียงคาน</v>
          </cell>
          <cell r="M397">
            <v>420301</v>
          </cell>
          <cell r="N397" t="str">
            <v>เชียงคาน</v>
          </cell>
          <cell r="O397" t="str">
            <v>ตะวันออกเฉียงเหนือ</v>
          </cell>
          <cell r="P397" t="str">
            <v>07</v>
          </cell>
          <cell r="Q397" t="str">
            <v>โรงพยาบาลชุมชน</v>
          </cell>
          <cell r="R397">
            <v>5</v>
          </cell>
          <cell r="S397">
            <v>30</v>
          </cell>
          <cell r="T397" t="str">
            <v>30</v>
          </cell>
          <cell r="U397" t="str">
            <v>21</v>
          </cell>
          <cell r="V397" t="str">
            <v>2.1 ทุติยภูมิระดับต้น</v>
          </cell>
        </row>
        <row r="398">
          <cell r="A398" t="str">
            <v>10</v>
          </cell>
          <cell r="B398" t="str">
            <v>21002</v>
          </cell>
          <cell r="C398" t="str">
            <v>กระทรวงสาธารณสุข สำนักงานปลัดกระทรวงสาธารณสุข</v>
          </cell>
          <cell r="D398" t="str">
            <v>001103200</v>
          </cell>
          <cell r="E398" t="str">
            <v>11032</v>
          </cell>
          <cell r="F398" t="str">
            <v>รพช.ปากชม</v>
          </cell>
          <cell r="G398" t="str">
            <v>โรงพยาบาลชุมชนปากชม</v>
          </cell>
          <cell r="H398" t="str">
            <v>42040101</v>
          </cell>
          <cell r="I398">
            <v>42</v>
          </cell>
          <cell r="J398" t="str">
            <v>จังหวัดเลย</v>
          </cell>
          <cell r="K398">
            <v>4204</v>
          </cell>
          <cell r="L398" t="str">
            <v>ปากชม</v>
          </cell>
          <cell r="M398">
            <v>420401</v>
          </cell>
          <cell r="N398" t="str">
            <v>ปากชม</v>
          </cell>
          <cell r="O398" t="str">
            <v>ตะวันออกเฉียงเหนือ</v>
          </cell>
          <cell r="P398" t="str">
            <v>07</v>
          </cell>
          <cell r="Q398" t="str">
            <v>โรงพยาบาลชุมชน</v>
          </cell>
          <cell r="R398">
            <v>5</v>
          </cell>
          <cell r="S398">
            <v>30</v>
          </cell>
          <cell r="T398" t="str">
            <v>30</v>
          </cell>
          <cell r="U398" t="str">
            <v>21</v>
          </cell>
          <cell r="V398" t="str">
            <v>2.1 ทุติยภูมิระดับต้น</v>
          </cell>
        </row>
        <row r="399">
          <cell r="A399" t="str">
            <v>10</v>
          </cell>
          <cell r="B399" t="str">
            <v>21002</v>
          </cell>
          <cell r="C399" t="str">
            <v>กระทรวงสาธารณสุข สำนักงานปลัดกระทรวงสาธารณสุข</v>
          </cell>
          <cell r="D399" t="str">
            <v>001103300</v>
          </cell>
          <cell r="E399" t="str">
            <v>11033</v>
          </cell>
          <cell r="F399" t="str">
            <v>รพช.นาแห้ว</v>
          </cell>
          <cell r="G399" t="str">
            <v>โรงพยาบาลชุมชนนาแห้ว</v>
          </cell>
          <cell r="H399" t="str">
            <v>42060105</v>
          </cell>
          <cell r="I399">
            <v>42</v>
          </cell>
          <cell r="J399" t="str">
            <v>จังหวัดเลย</v>
          </cell>
          <cell r="K399">
            <v>4206</v>
          </cell>
          <cell r="L399" t="str">
            <v>นาแห้ว</v>
          </cell>
          <cell r="M399">
            <v>420601</v>
          </cell>
          <cell r="N399" t="str">
            <v>นาแห้ว</v>
          </cell>
          <cell r="O399" t="str">
            <v>ตะวันออกเฉียงเหนือ</v>
          </cell>
          <cell r="P399" t="str">
            <v>07</v>
          </cell>
          <cell r="Q399" t="str">
            <v>โรงพยาบาลชุมชน</v>
          </cell>
          <cell r="R399">
            <v>5</v>
          </cell>
          <cell r="S399">
            <v>30</v>
          </cell>
          <cell r="T399" t="str">
            <v>30</v>
          </cell>
          <cell r="U399" t="str">
            <v>21</v>
          </cell>
          <cell r="V399" t="str">
            <v>2.1 ทุติยภูมิระดับต้น</v>
          </cell>
        </row>
        <row r="400">
          <cell r="A400" t="str">
            <v>10</v>
          </cell>
          <cell r="B400" t="str">
            <v>21002</v>
          </cell>
          <cell r="C400" t="str">
            <v>กระทรวงสาธารณสุข สำนักงานปลัดกระทรวงสาธารณสุข</v>
          </cell>
          <cell r="D400" t="str">
            <v>001103400</v>
          </cell>
          <cell r="E400" t="str">
            <v>11034</v>
          </cell>
          <cell r="F400" t="str">
            <v>รพช.ภูเรือ</v>
          </cell>
          <cell r="G400" t="str">
            <v>โรงพยาบาลชุมชนภูเรือ</v>
          </cell>
          <cell r="H400" t="str">
            <v>42070106</v>
          </cell>
          <cell r="I400">
            <v>42</v>
          </cell>
          <cell r="J400" t="str">
            <v>จังหวัดเลย</v>
          </cell>
          <cell r="K400">
            <v>4207</v>
          </cell>
          <cell r="L400" t="str">
            <v>ภูเรือ</v>
          </cell>
          <cell r="M400">
            <v>420701</v>
          </cell>
          <cell r="N400" t="str">
            <v>หนองบัว</v>
          </cell>
          <cell r="O400" t="str">
            <v>ตะวันออกเฉียงเหนือ</v>
          </cell>
          <cell r="P400" t="str">
            <v>07</v>
          </cell>
          <cell r="Q400" t="str">
            <v>โรงพยาบาลชุมชน</v>
          </cell>
          <cell r="R400">
            <v>5</v>
          </cell>
          <cell r="S400">
            <v>30</v>
          </cell>
          <cell r="T400" t="str">
            <v>30</v>
          </cell>
          <cell r="U400" t="str">
            <v>21</v>
          </cell>
          <cell r="V400" t="str">
            <v>2.1 ทุติยภูมิระดับต้น</v>
          </cell>
        </row>
        <row r="401">
          <cell r="A401" t="str">
            <v>10</v>
          </cell>
          <cell r="B401" t="str">
            <v>21002</v>
          </cell>
          <cell r="C401" t="str">
            <v>กระทรวงสาธารณสุข สำนักงานปลัดกระทรวงสาธารณสุข</v>
          </cell>
          <cell r="D401" t="str">
            <v>001103500</v>
          </cell>
          <cell r="E401" t="str">
            <v>11035</v>
          </cell>
          <cell r="F401" t="str">
            <v>รพช.ท่าลี่</v>
          </cell>
          <cell r="G401" t="str">
            <v>โรงพยาบาลชุมชนท่าลี่</v>
          </cell>
          <cell r="H401" t="str">
            <v>42080101</v>
          </cell>
          <cell r="I401">
            <v>42</v>
          </cell>
          <cell r="J401" t="str">
            <v>จังหวัดเลย</v>
          </cell>
          <cell r="K401">
            <v>4208</v>
          </cell>
          <cell r="L401" t="str">
            <v>ท่าลี่</v>
          </cell>
          <cell r="M401">
            <v>420801</v>
          </cell>
          <cell r="N401" t="str">
            <v>ท่าลี่</v>
          </cell>
          <cell r="O401" t="str">
            <v>ตะวันออกเฉียงเหนือ</v>
          </cell>
          <cell r="P401" t="str">
            <v>07</v>
          </cell>
          <cell r="Q401" t="str">
            <v>โรงพยาบาลชุมชน</v>
          </cell>
          <cell r="R401">
            <v>5</v>
          </cell>
          <cell r="S401">
            <v>30</v>
          </cell>
          <cell r="T401" t="str">
            <v>30</v>
          </cell>
          <cell r="U401" t="str">
            <v>21</v>
          </cell>
          <cell r="V401" t="str">
            <v>2.1 ทุติยภูมิระดับต้น</v>
          </cell>
        </row>
        <row r="402">
          <cell r="A402" t="str">
            <v>10</v>
          </cell>
          <cell r="B402" t="str">
            <v>21002</v>
          </cell>
          <cell r="C402" t="str">
            <v>กระทรวงสาธารณสุข สำนักงานปลัดกระทรวงสาธารณสุข</v>
          </cell>
          <cell r="D402" t="str">
            <v>001103600</v>
          </cell>
          <cell r="E402" t="str">
            <v>11036</v>
          </cell>
          <cell r="F402" t="str">
            <v>รพช.วังสะพุง</v>
          </cell>
          <cell r="G402" t="str">
            <v>โรงพยาบาลชุมชนวังสะพุง</v>
          </cell>
          <cell r="H402" t="str">
            <v>42090103</v>
          </cell>
          <cell r="I402">
            <v>42</v>
          </cell>
          <cell r="J402" t="str">
            <v>จังหวัดเลย</v>
          </cell>
          <cell r="K402">
            <v>4209</v>
          </cell>
          <cell r="L402" t="str">
            <v>วังสะพุง</v>
          </cell>
          <cell r="M402">
            <v>420901</v>
          </cell>
          <cell r="N402" t="str">
            <v>วังสะพุง</v>
          </cell>
          <cell r="O402" t="str">
            <v>ตะวันออกเฉียงเหนือ</v>
          </cell>
          <cell r="P402" t="str">
            <v>07</v>
          </cell>
          <cell r="Q402" t="str">
            <v>โรงพยาบาลชุมชน</v>
          </cell>
          <cell r="R402">
            <v>4</v>
          </cell>
          <cell r="S402">
            <v>60</v>
          </cell>
          <cell r="T402" t="str">
            <v>60</v>
          </cell>
          <cell r="U402" t="str">
            <v>21</v>
          </cell>
          <cell r="V402" t="str">
            <v>2.1 ทุติยภูมิระดับต้น</v>
          </cell>
        </row>
        <row r="403">
          <cell r="A403" t="str">
            <v>10</v>
          </cell>
          <cell r="B403" t="str">
            <v>21002</v>
          </cell>
          <cell r="C403" t="str">
            <v>กระทรวงสาธารณสุข สำนักงานปลัดกระทรวงสาธารณสุข</v>
          </cell>
          <cell r="D403" t="str">
            <v>001103700</v>
          </cell>
          <cell r="E403" t="str">
            <v>11037</v>
          </cell>
          <cell r="F403" t="str">
            <v>รพช.ภูกระดึง</v>
          </cell>
          <cell r="G403" t="str">
            <v>โรงพยาบาลชุมชนภูกระดึง</v>
          </cell>
          <cell r="H403" t="str">
            <v>42100708</v>
          </cell>
          <cell r="I403">
            <v>42</v>
          </cell>
          <cell r="J403" t="str">
            <v>จังหวัดเลย</v>
          </cell>
          <cell r="K403">
            <v>4210</v>
          </cell>
          <cell r="L403" t="str">
            <v>ภูกระดึง</v>
          </cell>
          <cell r="M403">
            <v>421007</v>
          </cell>
          <cell r="N403" t="str">
            <v>ภูกระดึง</v>
          </cell>
          <cell r="O403" t="str">
            <v>ตะวันออกเฉียงเหนือ</v>
          </cell>
          <cell r="P403" t="str">
            <v>07</v>
          </cell>
          <cell r="Q403" t="str">
            <v>โรงพยาบาลชุมชน</v>
          </cell>
          <cell r="R403">
            <v>5</v>
          </cell>
          <cell r="S403">
            <v>30</v>
          </cell>
          <cell r="T403" t="str">
            <v>60</v>
          </cell>
          <cell r="U403" t="str">
            <v>21</v>
          </cell>
          <cell r="V403" t="str">
            <v>2.1 ทุติยภูมิระดับต้น</v>
          </cell>
        </row>
        <row r="404">
          <cell r="A404" t="str">
            <v>10</v>
          </cell>
          <cell r="B404" t="str">
            <v>21002</v>
          </cell>
          <cell r="C404" t="str">
            <v>กระทรวงสาธารณสุข สำนักงานปลัดกระทรวงสาธารณสุข</v>
          </cell>
          <cell r="D404" t="str">
            <v>001103800</v>
          </cell>
          <cell r="E404" t="str">
            <v>11038</v>
          </cell>
          <cell r="F404" t="str">
            <v>รพช.ภูหลวง</v>
          </cell>
          <cell r="G404" t="str">
            <v>โรงพยาบาลชุมชนภูหลวง</v>
          </cell>
          <cell r="H404" t="str">
            <v>42110203</v>
          </cell>
          <cell r="I404">
            <v>42</v>
          </cell>
          <cell r="J404" t="str">
            <v>จังหวัดเลย</v>
          </cell>
          <cell r="K404">
            <v>4211</v>
          </cell>
          <cell r="L404" t="str">
            <v>ภูหลวง</v>
          </cell>
          <cell r="M404">
            <v>421102</v>
          </cell>
          <cell r="N404" t="str">
            <v>หนองคัน</v>
          </cell>
          <cell r="O404" t="str">
            <v>ตะวันออกเฉียงเหนือ</v>
          </cell>
          <cell r="P404" t="str">
            <v>07</v>
          </cell>
          <cell r="Q404" t="str">
            <v>โรงพยาบาลชุมชน</v>
          </cell>
          <cell r="R404">
            <v>5</v>
          </cell>
          <cell r="S404">
            <v>30</v>
          </cell>
          <cell r="T404" t="str">
            <v>30</v>
          </cell>
          <cell r="U404" t="str">
            <v>21</v>
          </cell>
          <cell r="V404" t="str">
            <v>2.1 ทุติยภูมิระดับต้น</v>
          </cell>
        </row>
        <row r="405">
          <cell r="A405" t="str">
            <v>10</v>
          </cell>
          <cell r="B405" t="str">
            <v>21002</v>
          </cell>
          <cell r="C405" t="str">
            <v>กระทรวงสาธารณสุข สำนักงานปลัดกระทรวงสาธารณสุข</v>
          </cell>
          <cell r="D405" t="str">
            <v>001103900</v>
          </cell>
          <cell r="E405" t="str">
            <v>11039</v>
          </cell>
          <cell r="F405" t="str">
            <v>รพช.ผาขาว</v>
          </cell>
          <cell r="G405" t="str">
            <v>โรงพยาบาลชุมชนผาขาว</v>
          </cell>
          <cell r="H405" t="str">
            <v>42120308</v>
          </cell>
          <cell r="I405">
            <v>42</v>
          </cell>
          <cell r="J405" t="str">
            <v>จังหวัดเลย</v>
          </cell>
          <cell r="K405">
            <v>4212</v>
          </cell>
          <cell r="L405" t="str">
            <v>ผาขาว</v>
          </cell>
          <cell r="M405">
            <v>421203</v>
          </cell>
          <cell r="N405" t="str">
            <v>โนนปอแดง</v>
          </cell>
          <cell r="O405" t="str">
            <v>ตะวันออกเฉียงเหนือ</v>
          </cell>
          <cell r="P405" t="str">
            <v>07</v>
          </cell>
          <cell r="Q405" t="str">
            <v>โรงพยาบาลชุมชน</v>
          </cell>
          <cell r="R405">
            <v>5</v>
          </cell>
          <cell r="S405">
            <v>30</v>
          </cell>
          <cell r="T405" t="str">
            <v>30</v>
          </cell>
          <cell r="U405" t="str">
            <v>21</v>
          </cell>
          <cell r="V405" t="str">
            <v>2.1 ทุติยภูมิระดับต้น</v>
          </cell>
        </row>
        <row r="406">
          <cell r="A406" t="str">
            <v>10</v>
          </cell>
          <cell r="B406" t="str">
            <v>21002</v>
          </cell>
          <cell r="C406" t="str">
            <v>กระทรวงสาธารณสุข สำนักงานปลัดกระทรวงสาธารณสุข</v>
          </cell>
          <cell r="D406" t="str">
            <v>001144700</v>
          </cell>
          <cell r="E406" t="str">
            <v>11447</v>
          </cell>
          <cell r="F406" t="str">
            <v>รพร.ด่านซ้าย</v>
          </cell>
          <cell r="G406" t="str">
            <v>โรงพยาบาลสมเด็จพระยุพราชด่านซ้าย</v>
          </cell>
          <cell r="H406" t="str">
            <v>42050103</v>
          </cell>
          <cell r="I406">
            <v>42</v>
          </cell>
          <cell r="J406" t="str">
            <v>จังหวัดเลย</v>
          </cell>
          <cell r="K406">
            <v>4205</v>
          </cell>
          <cell r="L406" t="str">
            <v>ด่านซ้าย</v>
          </cell>
          <cell r="M406">
            <v>420501</v>
          </cell>
          <cell r="N406" t="str">
            <v>ด่านซ้าย</v>
          </cell>
          <cell r="O406" t="str">
            <v>ตะวันออกเฉียงเหนือ</v>
          </cell>
          <cell r="P406" t="str">
            <v>07</v>
          </cell>
          <cell r="Q406" t="str">
            <v>โรงพยาบาลชุมชน</v>
          </cell>
          <cell r="R406">
            <v>4</v>
          </cell>
          <cell r="S406">
            <v>60</v>
          </cell>
          <cell r="T406" t="str">
            <v>60</v>
          </cell>
          <cell r="U406" t="str">
            <v>22</v>
          </cell>
          <cell r="V406" t="str">
            <v>2.2 ทุติยภูมิระดับกลาง</v>
          </cell>
        </row>
        <row r="407">
          <cell r="A407" t="str">
            <v>10</v>
          </cell>
          <cell r="B407" t="str">
            <v>21002</v>
          </cell>
          <cell r="C407" t="str">
            <v>กระทรวงสาธารณสุข สำนักงานปลัดกระทรวงสาธารณสุข</v>
          </cell>
          <cell r="D407" t="str">
            <v>001413300</v>
          </cell>
          <cell r="E407" t="str">
            <v>14133</v>
          </cell>
          <cell r="F407" t="str">
            <v>รพช.เอราวัณ</v>
          </cell>
          <cell r="G407" t="str">
            <v>โรงพยาบาลชุมชนเอราวัณ</v>
          </cell>
          <cell r="H407" t="str">
            <v>42130203</v>
          </cell>
          <cell r="I407">
            <v>42</v>
          </cell>
          <cell r="J407" t="str">
            <v>จังหวัดเลย</v>
          </cell>
          <cell r="K407">
            <v>4213</v>
          </cell>
          <cell r="L407" t="str">
            <v>เอราวัณ</v>
          </cell>
          <cell r="M407">
            <v>421302</v>
          </cell>
          <cell r="N407" t="str">
            <v>ผาอินทร์แปลง</v>
          </cell>
          <cell r="O407" t="str">
            <v>ตะวันออกเฉียงเหนือ</v>
          </cell>
          <cell r="P407" t="str">
            <v>07</v>
          </cell>
          <cell r="Q407" t="str">
            <v>โรงพยาบาลชุมชน</v>
          </cell>
          <cell r="R407">
            <v>5</v>
          </cell>
          <cell r="S407">
            <v>30</v>
          </cell>
          <cell r="T407" t="str">
            <v>60</v>
          </cell>
          <cell r="U407" t="str">
            <v>21</v>
          </cell>
          <cell r="V407" t="str">
            <v>2.1 ทุติยภูมิระดับต้น</v>
          </cell>
        </row>
        <row r="408">
          <cell r="A408" t="str">
            <v>10</v>
          </cell>
          <cell r="B408" t="str">
            <v>21002</v>
          </cell>
          <cell r="C408" t="str">
            <v>กระทรวงสาธารณสุข สำนักงานปลัดกระทรวงสาธารณสุข</v>
          </cell>
          <cell r="D408" t="str">
            <v>001070600</v>
          </cell>
          <cell r="E408" t="str">
            <v>10706</v>
          </cell>
          <cell r="F408" t="str">
            <v>รพท.หนองคาย</v>
          </cell>
          <cell r="G408" t="str">
            <v>โรงพยาบาลทั่วไปหนองคาย</v>
          </cell>
          <cell r="H408" t="str">
            <v>43010103</v>
          </cell>
          <cell r="I408">
            <v>43</v>
          </cell>
          <cell r="J408" t="str">
            <v>จังหวัดหนองคาย</v>
          </cell>
          <cell r="K408">
            <v>4301</v>
          </cell>
          <cell r="L408" t="str">
            <v>เมืองหนองคาย</v>
          </cell>
          <cell r="M408">
            <v>430101</v>
          </cell>
          <cell r="N408" t="str">
            <v>ในเมือง</v>
          </cell>
          <cell r="O408" t="str">
            <v>ตะวันออกเฉียงเหนือ</v>
          </cell>
          <cell r="P408" t="str">
            <v>06</v>
          </cell>
          <cell r="Q408" t="str">
            <v>โรงพยาบาลทั่วไป</v>
          </cell>
          <cell r="R408">
            <v>2</v>
          </cell>
          <cell r="S408">
            <v>349</v>
          </cell>
          <cell r="T408" t="str">
            <v>349</v>
          </cell>
          <cell r="U408" t="str">
            <v>23</v>
          </cell>
          <cell r="V408" t="str">
            <v>2.3 ทุติยภูมิระดับสูง</v>
          </cell>
        </row>
        <row r="409">
          <cell r="A409" t="str">
            <v>10</v>
          </cell>
          <cell r="B409" t="str">
            <v>21002</v>
          </cell>
          <cell r="C409" t="str">
            <v>กระทรวงสาธารณสุข สำนักงานปลัดกระทรวงสาธารณสุข</v>
          </cell>
          <cell r="D409" t="str">
            <v>001104200</v>
          </cell>
          <cell r="E409" t="str">
            <v>11042</v>
          </cell>
          <cell r="F409" t="str">
            <v>รพช.โพนพิสัย</v>
          </cell>
          <cell r="G409" t="str">
            <v>โรงพยาบาลชุมชนโพนพิสัย</v>
          </cell>
          <cell r="H409" t="str">
            <v>43050103</v>
          </cell>
          <cell r="I409">
            <v>43</v>
          </cell>
          <cell r="J409" t="str">
            <v>จังหวัดหนองคาย</v>
          </cell>
          <cell r="K409">
            <v>4305</v>
          </cell>
          <cell r="L409" t="str">
            <v>โพนพิสัย</v>
          </cell>
          <cell r="M409">
            <v>430501</v>
          </cell>
          <cell r="N409" t="str">
            <v>จุมพล</v>
          </cell>
          <cell r="O409" t="str">
            <v>ตะวันออกเฉียงเหนือ</v>
          </cell>
          <cell r="P409" t="str">
            <v>07</v>
          </cell>
          <cell r="Q409" t="str">
            <v>โรงพยาบาลชุมชน</v>
          </cell>
          <cell r="R409">
            <v>4</v>
          </cell>
          <cell r="S409">
            <v>60</v>
          </cell>
          <cell r="T409" t="str">
            <v>60</v>
          </cell>
          <cell r="U409" t="str">
            <v>22</v>
          </cell>
          <cell r="V409" t="str">
            <v>2.2 ทุติยภูมิระดับกลาง</v>
          </cell>
        </row>
        <row r="410">
          <cell r="A410" t="str">
            <v>10</v>
          </cell>
          <cell r="B410" t="str">
            <v>21002</v>
          </cell>
          <cell r="C410" t="str">
            <v>กระทรวงสาธารณสุข สำนักงานปลัดกระทรวงสาธารณสุข</v>
          </cell>
          <cell r="D410" t="str">
            <v>001104400</v>
          </cell>
          <cell r="E410" t="str">
            <v>11044</v>
          </cell>
          <cell r="F410" t="str">
            <v>รพช.ศรีเชียงใหม่</v>
          </cell>
          <cell r="G410" t="str">
            <v>โรงพยาบาลชุมชนศรีเชียงใหม่</v>
          </cell>
          <cell r="H410" t="str">
            <v>43070101</v>
          </cell>
          <cell r="I410">
            <v>43</v>
          </cell>
          <cell r="J410" t="str">
            <v>จังหวัดหนองคาย</v>
          </cell>
          <cell r="K410">
            <v>4307</v>
          </cell>
          <cell r="L410" t="str">
            <v>ศรีเชียงใหม่</v>
          </cell>
          <cell r="M410">
            <v>430701</v>
          </cell>
          <cell r="N410" t="str">
            <v>พานพร้าว</v>
          </cell>
          <cell r="O410" t="str">
            <v>ตะวันออกเฉียงเหนือ</v>
          </cell>
          <cell r="P410" t="str">
            <v>07</v>
          </cell>
          <cell r="Q410" t="str">
            <v>โรงพยาบาลชุมชน</v>
          </cell>
          <cell r="R410">
            <v>5</v>
          </cell>
          <cell r="S410">
            <v>30</v>
          </cell>
          <cell r="T410" t="str">
            <v>30</v>
          </cell>
          <cell r="U410" t="str">
            <v>21</v>
          </cell>
          <cell r="V410" t="str">
            <v>2.1 ทุติยภูมิระดับต้น</v>
          </cell>
        </row>
        <row r="411">
          <cell r="A411" t="str">
            <v>10</v>
          </cell>
          <cell r="B411" t="str">
            <v>21002</v>
          </cell>
          <cell r="C411" t="str">
            <v>กระทรวงสาธารณสุข สำนักงานปลัดกระทรวงสาธารณสุข</v>
          </cell>
          <cell r="D411" t="str">
            <v>001104500</v>
          </cell>
          <cell r="E411" t="str">
            <v>11045</v>
          </cell>
          <cell r="F411" t="str">
            <v>รพช.สังคม</v>
          </cell>
          <cell r="G411" t="str">
            <v>โรงพยาบาลชุมชนสังคม</v>
          </cell>
          <cell r="H411" t="str">
            <v>43080203</v>
          </cell>
          <cell r="I411">
            <v>43</v>
          </cell>
          <cell r="J411" t="str">
            <v>จังหวัดหนองคาย</v>
          </cell>
          <cell r="K411">
            <v>4308</v>
          </cell>
          <cell r="L411" t="str">
            <v>สังคม</v>
          </cell>
          <cell r="M411">
            <v>430802</v>
          </cell>
          <cell r="N411" t="str">
            <v>ผาตั้ง</v>
          </cell>
          <cell r="O411" t="str">
            <v>ตะวันออกเฉียงเหนือ</v>
          </cell>
          <cell r="P411" t="str">
            <v>07</v>
          </cell>
          <cell r="Q411" t="str">
            <v>โรงพยาบาลชุมชน</v>
          </cell>
          <cell r="R411">
            <v>5</v>
          </cell>
          <cell r="S411">
            <v>30</v>
          </cell>
          <cell r="T411" t="str">
            <v>30</v>
          </cell>
          <cell r="U411" t="str">
            <v>21</v>
          </cell>
          <cell r="V411" t="str">
            <v>2.1 ทุติยภูมิระดับต้น</v>
          </cell>
        </row>
        <row r="412">
          <cell r="A412" t="str">
            <v>10</v>
          </cell>
          <cell r="B412" t="str">
            <v>21002</v>
          </cell>
          <cell r="C412" t="str">
            <v>กระทรวงสาธารณสุข สำนักงานปลัดกระทรวงสาธารณสุข</v>
          </cell>
          <cell r="D412" t="str">
            <v>001144800</v>
          </cell>
          <cell r="E412" t="str">
            <v>11448</v>
          </cell>
          <cell r="F412" t="str">
            <v>รพร.ท่าบ่อ</v>
          </cell>
          <cell r="G412" t="str">
            <v>โรงพยาบาลสมเด็จพระยุพราชท่าบ่อ</v>
          </cell>
          <cell r="H412" t="str">
            <v>43020113</v>
          </cell>
          <cell r="I412">
            <v>43</v>
          </cell>
          <cell r="J412" t="str">
            <v>จังหวัดหนองคาย</v>
          </cell>
          <cell r="K412">
            <v>4302</v>
          </cell>
          <cell r="L412" t="str">
            <v>ท่าบ่อ</v>
          </cell>
          <cell r="M412">
            <v>430201</v>
          </cell>
          <cell r="N412" t="str">
            <v>ท่าบ่อ</v>
          </cell>
          <cell r="O412" t="str">
            <v>ตะวันออกเฉียงเหนือ</v>
          </cell>
          <cell r="P412" t="str">
            <v>07</v>
          </cell>
          <cell r="Q412" t="str">
            <v>โรงพยาบาลชุมชน</v>
          </cell>
          <cell r="R412">
            <v>4</v>
          </cell>
          <cell r="S412">
            <v>90</v>
          </cell>
          <cell r="T412" t="str">
            <v>150</v>
          </cell>
          <cell r="U412" t="str">
            <v>22</v>
          </cell>
          <cell r="V412" t="str">
            <v>2.2 ทุติยภูมิระดับกลาง</v>
          </cell>
        </row>
        <row r="413">
          <cell r="A413" t="str">
            <v>10</v>
          </cell>
          <cell r="B413" t="str">
            <v>21002</v>
          </cell>
          <cell r="C413" t="str">
            <v>กระทรวงสาธารณสุข สำนักงานปลัดกระทรวงสาธารณสุข</v>
          </cell>
          <cell r="D413" t="str">
            <v>002135600</v>
          </cell>
          <cell r="E413" t="str">
            <v>21356</v>
          </cell>
          <cell r="F413" t="str">
            <v>รพช.สระใคร</v>
          </cell>
          <cell r="G413" t="str">
            <v>โรงพยาบาลชุมชนสระใคร</v>
          </cell>
          <cell r="H413" t="str">
            <v>43140103</v>
          </cell>
          <cell r="I413">
            <v>43</v>
          </cell>
          <cell r="J413" t="str">
            <v>จังหวัดหนองคาย</v>
          </cell>
          <cell r="K413">
            <v>4314</v>
          </cell>
          <cell r="L413" t="str">
            <v>สระใคร</v>
          </cell>
          <cell r="M413">
            <v>431401</v>
          </cell>
          <cell r="N413" t="str">
            <v>สระใคร</v>
          </cell>
          <cell r="O413" t="str">
            <v>ตะวันออกเฉียงเหนือ</v>
          </cell>
          <cell r="P413" t="str">
            <v>07</v>
          </cell>
          <cell r="Q413" t="str">
            <v>โรงพยาบาลชุมชน</v>
          </cell>
          <cell r="R413">
            <v>5</v>
          </cell>
          <cell r="S413">
            <v>10</v>
          </cell>
          <cell r="T413" t="str">
            <v>10</v>
          </cell>
          <cell r="U413" t="str">
            <v>21</v>
          </cell>
          <cell r="V413" t="str">
            <v>2.1 ทุติยภูมิระดับต้น</v>
          </cell>
        </row>
        <row r="414">
          <cell r="A414" t="str">
            <v>11</v>
          </cell>
          <cell r="B414" t="str">
            <v>21002</v>
          </cell>
          <cell r="C414" t="str">
            <v>กระทรวงสาธารณสุข สำนักงานปลัดกระทรวงสาธารณสุข</v>
          </cell>
          <cell r="D414" t="str">
            <v>001071000</v>
          </cell>
          <cell r="E414" t="str">
            <v>10710</v>
          </cell>
          <cell r="F414" t="str">
            <v>รพท.สกลนคร</v>
          </cell>
          <cell r="G414" t="str">
            <v>โรงพยาบาลทั่วไปสกลนคร</v>
          </cell>
          <cell r="H414" t="str">
            <v>47010100</v>
          </cell>
          <cell r="I414">
            <v>47</v>
          </cell>
          <cell r="J414" t="str">
            <v>จังหวัดสกลนคร</v>
          </cell>
          <cell r="K414">
            <v>4701</v>
          </cell>
          <cell r="L414" t="str">
            <v>เมืองสกลนคร</v>
          </cell>
          <cell r="M414">
            <v>470101</v>
          </cell>
          <cell r="N414" t="str">
            <v>ธาตุเชิงชุม</v>
          </cell>
          <cell r="O414" t="str">
            <v>ตะวันออกเฉียงเหนือ</v>
          </cell>
          <cell r="P414" t="str">
            <v>06</v>
          </cell>
          <cell r="Q414" t="str">
            <v>โรงพยาบาลทั่วไป</v>
          </cell>
          <cell r="R414">
            <v>2</v>
          </cell>
          <cell r="S414">
            <v>564</v>
          </cell>
          <cell r="T414" t="str">
            <v>600</v>
          </cell>
          <cell r="U414" t="str">
            <v>31</v>
          </cell>
          <cell r="V414" t="str">
            <v>3.1 ตติยภูมิ</v>
          </cell>
        </row>
        <row r="415">
          <cell r="A415" t="str">
            <v>11</v>
          </cell>
          <cell r="B415" t="str">
            <v>21002</v>
          </cell>
          <cell r="C415" t="str">
            <v>กระทรวงสาธารณสุข สำนักงานปลัดกระทรวงสาธารณสุข</v>
          </cell>
          <cell r="D415" t="str">
            <v>001108900</v>
          </cell>
          <cell r="E415" t="str">
            <v>11089</v>
          </cell>
          <cell r="F415" t="str">
            <v>รพช.กุสุมาลย์</v>
          </cell>
          <cell r="G415" t="str">
            <v>โรงพยาบาลชุมชนกุสุมาลย์</v>
          </cell>
          <cell r="H415" t="str">
            <v>47020211</v>
          </cell>
          <cell r="I415">
            <v>47</v>
          </cell>
          <cell r="J415" t="str">
            <v>จังหวัดสกลนคร</v>
          </cell>
          <cell r="K415">
            <v>4702</v>
          </cell>
          <cell r="L415" t="str">
            <v>กุสุมาลย์</v>
          </cell>
          <cell r="M415">
            <v>470202</v>
          </cell>
          <cell r="N415" t="str">
            <v>นาโพธิ์</v>
          </cell>
          <cell r="O415" t="str">
            <v>ตะวันออกเฉียงเหนือ</v>
          </cell>
          <cell r="P415" t="str">
            <v>07</v>
          </cell>
          <cell r="Q415" t="str">
            <v>โรงพยาบาลชุมชน</v>
          </cell>
          <cell r="R415">
            <v>4</v>
          </cell>
          <cell r="S415">
            <v>35</v>
          </cell>
          <cell r="T415" t="str">
            <v>35</v>
          </cell>
          <cell r="U415" t="str">
            <v>21</v>
          </cell>
          <cell r="V415" t="str">
            <v>2.1 ทุติยภูมิระดับต้น</v>
          </cell>
        </row>
        <row r="416">
          <cell r="A416" t="str">
            <v>11</v>
          </cell>
          <cell r="B416" t="str">
            <v>21002</v>
          </cell>
          <cell r="C416" t="str">
            <v>กระทรวงสาธารณสุข สำนักงานปลัดกระทรวงสาธารณสุข</v>
          </cell>
          <cell r="D416" t="str">
            <v>001109000</v>
          </cell>
          <cell r="E416" t="str">
            <v>11090</v>
          </cell>
          <cell r="F416" t="str">
            <v>รพช.กุดบาก</v>
          </cell>
          <cell r="G416" t="str">
            <v>โรงพยาบาลชุมชนกุดบาก</v>
          </cell>
          <cell r="H416" t="str">
            <v>47030101</v>
          </cell>
          <cell r="I416">
            <v>47</v>
          </cell>
          <cell r="J416" t="str">
            <v>จังหวัดสกลนคร</v>
          </cell>
          <cell r="K416">
            <v>4703</v>
          </cell>
          <cell r="L416" t="str">
            <v>กุดบาก</v>
          </cell>
          <cell r="M416">
            <v>470301</v>
          </cell>
          <cell r="N416" t="str">
            <v>กุดบาก</v>
          </cell>
          <cell r="O416" t="str">
            <v>ตะวันออกเฉียงเหนือ</v>
          </cell>
          <cell r="P416" t="str">
            <v>07</v>
          </cell>
          <cell r="Q416" t="str">
            <v>โรงพยาบาลชุมชน</v>
          </cell>
          <cell r="R416">
            <v>5</v>
          </cell>
          <cell r="S416">
            <v>30</v>
          </cell>
          <cell r="T416" t="str">
            <v>38</v>
          </cell>
          <cell r="U416" t="str">
            <v>21</v>
          </cell>
          <cell r="V416" t="str">
            <v>2.1 ทุติยภูมิระดับต้น</v>
          </cell>
        </row>
        <row r="417">
          <cell r="A417" t="str">
            <v>11</v>
          </cell>
          <cell r="B417" t="str">
            <v>21002</v>
          </cell>
          <cell r="C417" t="str">
            <v>กระทรวงสาธารณสุข สำนักงานปลัดกระทรวงสาธารณสุข</v>
          </cell>
          <cell r="D417" t="str">
            <v>001109100</v>
          </cell>
          <cell r="E417" t="str">
            <v>11091</v>
          </cell>
          <cell r="F417" t="str">
            <v>รพช.พระอาจารย์ฝั้นอาจาโร</v>
          </cell>
          <cell r="G417" t="str">
            <v>โรงพยาบาลชุมชนพระอาจารย์ฝั้นอาจาโร</v>
          </cell>
          <cell r="H417" t="str">
            <v>47040110</v>
          </cell>
          <cell r="I417">
            <v>47</v>
          </cell>
          <cell r="J417" t="str">
            <v>จังหวัดสกลนคร</v>
          </cell>
          <cell r="K417">
            <v>4704</v>
          </cell>
          <cell r="L417" t="str">
            <v>พรรณานิคม</v>
          </cell>
          <cell r="M417">
            <v>470401</v>
          </cell>
          <cell r="N417" t="str">
            <v>พรรณา</v>
          </cell>
          <cell r="O417" t="str">
            <v>ตะวันออกเฉียงเหนือ</v>
          </cell>
          <cell r="P417" t="str">
            <v>07</v>
          </cell>
          <cell r="Q417" t="str">
            <v>โรงพยาบาลชุมชน</v>
          </cell>
          <cell r="R417">
            <v>4</v>
          </cell>
          <cell r="S417">
            <v>90</v>
          </cell>
          <cell r="T417" t="str">
            <v>90</v>
          </cell>
          <cell r="U417" t="str">
            <v>21</v>
          </cell>
          <cell r="V417" t="str">
            <v>2.1 ทุติยภูมิระดับต้น</v>
          </cell>
        </row>
        <row r="418">
          <cell r="A418" t="str">
            <v>11</v>
          </cell>
          <cell r="B418" t="str">
            <v>21002</v>
          </cell>
          <cell r="C418" t="str">
            <v>กระทรวงสาธารณสุข สำนักงานปลัดกระทรวงสาธารณสุข</v>
          </cell>
          <cell r="D418" t="str">
            <v>001109200</v>
          </cell>
          <cell r="E418" t="str">
            <v>11092</v>
          </cell>
          <cell r="F418" t="str">
            <v>รพช.พังโคน</v>
          </cell>
          <cell r="G418" t="str">
            <v>โรงพยาบาลชุมชนพังโคน</v>
          </cell>
          <cell r="H418" t="str">
            <v>47050109</v>
          </cell>
          <cell r="I418">
            <v>47</v>
          </cell>
          <cell r="J418" t="str">
            <v>จังหวัดสกลนคร</v>
          </cell>
          <cell r="K418">
            <v>4705</v>
          </cell>
          <cell r="L418" t="str">
            <v>พังโคน</v>
          </cell>
          <cell r="M418">
            <v>470501</v>
          </cell>
          <cell r="N418" t="str">
            <v>พังโคน</v>
          </cell>
          <cell r="O418" t="str">
            <v>ตะวันออกเฉียงเหนือ</v>
          </cell>
          <cell r="P418" t="str">
            <v>07</v>
          </cell>
          <cell r="Q418" t="str">
            <v>โรงพยาบาลชุมชน</v>
          </cell>
          <cell r="R418">
            <v>4</v>
          </cell>
          <cell r="S418">
            <v>60</v>
          </cell>
          <cell r="T418" t="str">
            <v>79</v>
          </cell>
          <cell r="U418" t="str">
            <v>21</v>
          </cell>
          <cell r="V418" t="str">
            <v>2.1 ทุติยภูมิระดับต้น</v>
          </cell>
        </row>
        <row r="419">
          <cell r="A419" t="str">
            <v>11</v>
          </cell>
          <cell r="B419" t="str">
            <v>21002</v>
          </cell>
          <cell r="C419" t="str">
            <v>กระทรวงสาธารณสุข สำนักงานปลัดกระทรวงสาธารณสุข</v>
          </cell>
          <cell r="D419" t="str">
            <v>001109300</v>
          </cell>
          <cell r="E419" t="str">
            <v>11093</v>
          </cell>
          <cell r="F419" t="str">
            <v>รพช.วาริชภูมิ</v>
          </cell>
          <cell r="G419" t="str">
            <v>โรงพยาบาลชุมชนวาริชภูมิ</v>
          </cell>
          <cell r="H419" t="str">
            <v>47060113</v>
          </cell>
          <cell r="I419">
            <v>47</v>
          </cell>
          <cell r="J419" t="str">
            <v>จังหวัดสกลนคร</v>
          </cell>
          <cell r="K419">
            <v>4706</v>
          </cell>
          <cell r="L419" t="str">
            <v>วาริชภูมิ</v>
          </cell>
          <cell r="M419">
            <v>470601</v>
          </cell>
          <cell r="N419" t="str">
            <v>วาริชภูมิ</v>
          </cell>
          <cell r="O419" t="str">
            <v>ตะวันออกเฉียงเหนือ</v>
          </cell>
          <cell r="P419" t="str">
            <v>07</v>
          </cell>
          <cell r="Q419" t="str">
            <v>โรงพยาบาลชุมชน</v>
          </cell>
          <cell r="R419">
            <v>5</v>
          </cell>
          <cell r="S419">
            <v>30</v>
          </cell>
          <cell r="T419" t="str">
            <v>37</v>
          </cell>
          <cell r="U419" t="str">
            <v>21</v>
          </cell>
          <cell r="V419" t="str">
            <v>2.1 ทุติยภูมิระดับต้น</v>
          </cell>
        </row>
        <row r="420">
          <cell r="A420" t="str">
            <v>11</v>
          </cell>
          <cell r="B420" t="str">
            <v>21002</v>
          </cell>
          <cell r="C420" t="str">
            <v>กระทรวงสาธารณสุข สำนักงานปลัดกระทรวงสาธารณสุข</v>
          </cell>
          <cell r="D420" t="str">
            <v>001109400</v>
          </cell>
          <cell r="E420" t="str">
            <v>11094</v>
          </cell>
          <cell r="F420" t="str">
            <v>รพช.นิคมน้ำอูน</v>
          </cell>
          <cell r="G420" t="str">
            <v>โรงพยาบาลชุมชนนิคมน้ำอูน</v>
          </cell>
          <cell r="H420" t="str">
            <v>47070205</v>
          </cell>
          <cell r="I420">
            <v>47</v>
          </cell>
          <cell r="J420" t="str">
            <v>จังหวัดสกลนคร</v>
          </cell>
          <cell r="K420">
            <v>4707</v>
          </cell>
          <cell r="L420" t="str">
            <v>นิคมน้ำอูน</v>
          </cell>
          <cell r="M420">
            <v>470702</v>
          </cell>
          <cell r="N420" t="str">
            <v>หนองปลิง</v>
          </cell>
          <cell r="O420" t="str">
            <v>ตะวันออกเฉียงเหนือ</v>
          </cell>
          <cell r="P420" t="str">
            <v>07</v>
          </cell>
          <cell r="Q420" t="str">
            <v>โรงพยาบาลชุมชน</v>
          </cell>
          <cell r="R420">
            <v>5</v>
          </cell>
          <cell r="S420">
            <v>10</v>
          </cell>
          <cell r="T420" t="str">
            <v>10</v>
          </cell>
          <cell r="U420" t="str">
            <v>21</v>
          </cell>
          <cell r="V420" t="str">
            <v>2.1 ทุติยภูมิระดับต้น</v>
          </cell>
        </row>
        <row r="421">
          <cell r="A421" t="str">
            <v>11</v>
          </cell>
          <cell r="B421" t="str">
            <v>21002</v>
          </cell>
          <cell r="C421" t="str">
            <v>กระทรวงสาธารณสุข สำนักงานปลัดกระทรวงสาธารณสุข</v>
          </cell>
          <cell r="D421" t="str">
            <v>001109500</v>
          </cell>
          <cell r="E421" t="str">
            <v>11095</v>
          </cell>
          <cell r="F421" t="str">
            <v>รพช.วานรนิวาส</v>
          </cell>
          <cell r="G421" t="str">
            <v>โรงพยาบาลชุมชนวานรนิวาส</v>
          </cell>
          <cell r="H421" t="str">
            <v>47081209</v>
          </cell>
          <cell r="I421">
            <v>47</v>
          </cell>
          <cell r="J421" t="str">
            <v>จังหวัดสกลนคร</v>
          </cell>
          <cell r="K421">
            <v>4708</v>
          </cell>
          <cell r="L421" t="str">
            <v>วานรนิวาส</v>
          </cell>
          <cell r="M421">
            <v>470812</v>
          </cell>
          <cell r="N421" t="str">
            <v>คอนสวรรค์</v>
          </cell>
          <cell r="O421" t="str">
            <v>ตะวันออกเฉียงเหนือ</v>
          </cell>
          <cell r="P421" t="str">
            <v>07</v>
          </cell>
          <cell r="Q421" t="str">
            <v>โรงพยาบาลชุมชน</v>
          </cell>
          <cell r="R421">
            <v>4</v>
          </cell>
          <cell r="S421">
            <v>60</v>
          </cell>
          <cell r="T421" t="str">
            <v>70</v>
          </cell>
          <cell r="U421" t="str">
            <v>22</v>
          </cell>
          <cell r="V421" t="str">
            <v>2.2 ทุติยภูมิระดับกลาง</v>
          </cell>
        </row>
        <row r="422">
          <cell r="A422" t="str">
            <v>11</v>
          </cell>
          <cell r="B422" t="str">
            <v>21002</v>
          </cell>
          <cell r="C422" t="str">
            <v>กระทรวงสาธารณสุข สำนักงานปลัดกระทรวงสาธารณสุข</v>
          </cell>
          <cell r="D422" t="str">
            <v>001109600</v>
          </cell>
          <cell r="E422" t="str">
            <v>11096</v>
          </cell>
          <cell r="F422" t="str">
            <v>รพช.คำตากล้า</v>
          </cell>
          <cell r="G422" t="str">
            <v>โรงพยาบาลชุมชนคำตากล้า</v>
          </cell>
          <cell r="H422" t="str">
            <v>47090111</v>
          </cell>
          <cell r="I422">
            <v>47</v>
          </cell>
          <cell r="J422" t="str">
            <v>จังหวัดสกลนคร</v>
          </cell>
          <cell r="K422">
            <v>4709</v>
          </cell>
          <cell r="L422" t="str">
            <v>คำตากล้า</v>
          </cell>
          <cell r="M422">
            <v>470901</v>
          </cell>
          <cell r="N422" t="str">
            <v>คำตากล้า</v>
          </cell>
          <cell r="O422" t="str">
            <v>ตะวันออกเฉียงเหนือ</v>
          </cell>
          <cell r="P422" t="str">
            <v>07</v>
          </cell>
          <cell r="Q422" t="str">
            <v>โรงพยาบาลชุมชน</v>
          </cell>
          <cell r="R422">
            <v>5</v>
          </cell>
          <cell r="S422">
            <v>30</v>
          </cell>
          <cell r="T422" t="str">
            <v>30</v>
          </cell>
          <cell r="U422" t="str">
            <v>21</v>
          </cell>
          <cell r="V422" t="str">
            <v>2.1 ทุติยภูมิระดับต้น</v>
          </cell>
        </row>
        <row r="423">
          <cell r="A423" t="str">
            <v>11</v>
          </cell>
          <cell r="B423" t="str">
            <v>21002</v>
          </cell>
          <cell r="C423" t="str">
            <v>กระทรวงสาธารณสุข สำนักงานปลัดกระทรวงสาธารณสุข</v>
          </cell>
          <cell r="D423" t="str">
            <v>001109700</v>
          </cell>
          <cell r="E423" t="str">
            <v>11097</v>
          </cell>
          <cell r="F423" t="str">
            <v>รพช.บ้านม่วง</v>
          </cell>
          <cell r="G423" t="str">
            <v>โรงพยาบาลชุมชนบ้านม่วง</v>
          </cell>
          <cell r="H423" t="str">
            <v>47100102</v>
          </cell>
          <cell r="I423">
            <v>47</v>
          </cell>
          <cell r="J423" t="str">
            <v>จังหวัดสกลนคร</v>
          </cell>
          <cell r="K423">
            <v>4710</v>
          </cell>
          <cell r="L423" t="str">
            <v>บ้านม่วง</v>
          </cell>
          <cell r="M423">
            <v>471001</v>
          </cell>
          <cell r="N423" t="str">
            <v>ม่วง</v>
          </cell>
          <cell r="O423" t="str">
            <v>ตะวันออกเฉียงเหนือ</v>
          </cell>
          <cell r="P423" t="str">
            <v>07</v>
          </cell>
          <cell r="Q423" t="str">
            <v>โรงพยาบาลชุมชน</v>
          </cell>
          <cell r="R423">
            <v>4</v>
          </cell>
          <cell r="S423">
            <v>36</v>
          </cell>
          <cell r="T423" t="str">
            <v>77</v>
          </cell>
          <cell r="U423" t="str">
            <v>21</v>
          </cell>
          <cell r="V423" t="str">
            <v>2.1 ทุติยภูมิระดับต้น</v>
          </cell>
        </row>
        <row r="424">
          <cell r="A424" t="str">
            <v>11</v>
          </cell>
          <cell r="B424" t="str">
            <v>21002</v>
          </cell>
          <cell r="C424" t="str">
            <v>กระทรวงสาธารณสุข สำนักงานปลัดกระทรวงสาธารณสุข</v>
          </cell>
          <cell r="D424" t="str">
            <v>001109800</v>
          </cell>
          <cell r="E424" t="str">
            <v>11098</v>
          </cell>
          <cell r="F424" t="str">
            <v>รพช.อากาศอำนวย</v>
          </cell>
          <cell r="G424" t="str">
            <v>โรงพยาบาลชุมชนอากาศอำนวย</v>
          </cell>
          <cell r="H424" t="str">
            <v>47110103</v>
          </cell>
          <cell r="I424">
            <v>47</v>
          </cell>
          <cell r="J424" t="str">
            <v>จังหวัดสกลนคร</v>
          </cell>
          <cell r="K424">
            <v>4711</v>
          </cell>
          <cell r="L424" t="str">
            <v>อากาศอำนวย</v>
          </cell>
          <cell r="M424">
            <v>471101</v>
          </cell>
          <cell r="N424" t="str">
            <v>อากาศ</v>
          </cell>
          <cell r="O424" t="str">
            <v>ตะวันออกเฉียงเหนือ</v>
          </cell>
          <cell r="P424" t="str">
            <v>07</v>
          </cell>
          <cell r="Q424" t="str">
            <v>โรงพยาบาลชุมชน</v>
          </cell>
          <cell r="R424">
            <v>4</v>
          </cell>
          <cell r="S424">
            <v>90</v>
          </cell>
          <cell r="T424" t="str">
            <v>90</v>
          </cell>
          <cell r="U424" t="str">
            <v>21</v>
          </cell>
          <cell r="V424" t="str">
            <v>2.1 ทุติยภูมิระดับต้น</v>
          </cell>
        </row>
        <row r="425">
          <cell r="A425" t="str">
            <v>11</v>
          </cell>
          <cell r="B425" t="str">
            <v>21002</v>
          </cell>
          <cell r="C425" t="str">
            <v>กระทรวงสาธารณสุข สำนักงานปลัดกระทรวงสาธารณสุข</v>
          </cell>
          <cell r="D425" t="str">
            <v>001109900</v>
          </cell>
          <cell r="E425" t="str">
            <v>11099</v>
          </cell>
          <cell r="F425" t="str">
            <v>รพช.ส่องดาว</v>
          </cell>
          <cell r="G425" t="str">
            <v>โรงพยาบาลชุมชนส่องดาว</v>
          </cell>
          <cell r="H425" t="str">
            <v>47130109</v>
          </cell>
          <cell r="I425">
            <v>47</v>
          </cell>
          <cell r="J425" t="str">
            <v>จังหวัดสกลนคร</v>
          </cell>
          <cell r="K425">
            <v>4713</v>
          </cell>
          <cell r="L425" t="str">
            <v>ส่องดาว</v>
          </cell>
          <cell r="M425">
            <v>471301</v>
          </cell>
          <cell r="N425" t="str">
            <v>ส่องดาว</v>
          </cell>
          <cell r="O425" t="str">
            <v>ตะวันออกเฉียงเหนือ</v>
          </cell>
          <cell r="P425" t="str">
            <v>07</v>
          </cell>
          <cell r="Q425" t="str">
            <v>โรงพยาบาลชุมชน</v>
          </cell>
          <cell r="R425">
            <v>5</v>
          </cell>
          <cell r="S425">
            <v>30</v>
          </cell>
          <cell r="T425" t="str">
            <v>35</v>
          </cell>
          <cell r="U425" t="str">
            <v>21</v>
          </cell>
          <cell r="V425" t="str">
            <v>2.1 ทุติยภูมิระดับต้น</v>
          </cell>
        </row>
        <row r="426">
          <cell r="A426" t="str">
            <v>11</v>
          </cell>
          <cell r="B426" t="str">
            <v>21002</v>
          </cell>
          <cell r="C426" t="str">
            <v>กระทรวงสาธารณสุข สำนักงานปลัดกระทรวงสาธารณสุข</v>
          </cell>
          <cell r="D426" t="str">
            <v>001110000</v>
          </cell>
          <cell r="E426" t="str">
            <v>11100</v>
          </cell>
          <cell r="F426" t="str">
            <v>รพช.เต่างอย</v>
          </cell>
          <cell r="G426" t="str">
            <v>โรงพยาบาลชุมชนเต่างอย</v>
          </cell>
          <cell r="H426" t="str">
            <v>47140106</v>
          </cell>
          <cell r="I426">
            <v>47</v>
          </cell>
          <cell r="J426" t="str">
            <v>จังหวัดสกลนคร</v>
          </cell>
          <cell r="K426">
            <v>4714</v>
          </cell>
          <cell r="L426" t="str">
            <v>เต่างอย</v>
          </cell>
          <cell r="M426">
            <v>471401</v>
          </cell>
          <cell r="N426" t="str">
            <v>เต่างอย</v>
          </cell>
          <cell r="O426" t="str">
            <v>ตะวันออกเฉียงเหนือ</v>
          </cell>
          <cell r="P426" t="str">
            <v>07</v>
          </cell>
          <cell r="Q426" t="str">
            <v>โรงพยาบาลชุมชน</v>
          </cell>
          <cell r="R426">
            <v>5</v>
          </cell>
          <cell r="S426">
            <v>30</v>
          </cell>
          <cell r="T426" t="str">
            <v>30</v>
          </cell>
          <cell r="U426" t="str">
            <v>21</v>
          </cell>
          <cell r="V426" t="str">
            <v>2.1 ทุติยภูมิระดับต้น</v>
          </cell>
        </row>
        <row r="427">
          <cell r="A427" t="str">
            <v>11</v>
          </cell>
          <cell r="B427" t="str">
            <v>21002</v>
          </cell>
          <cell r="C427" t="str">
            <v>กระทรวงสาธารณสุข สำนักงานปลัดกระทรวงสาธารณสุข</v>
          </cell>
          <cell r="D427" t="str">
            <v>001110100</v>
          </cell>
          <cell r="E427" t="str">
            <v>11101</v>
          </cell>
          <cell r="F427" t="str">
            <v>รพช.โคกศรีสุพรรณ</v>
          </cell>
          <cell r="G427" t="str">
            <v>โรงพยาบาลชุมชนโคกศรีสุพรรณ</v>
          </cell>
          <cell r="H427" t="str">
            <v>47150108</v>
          </cell>
          <cell r="I427">
            <v>47</v>
          </cell>
          <cell r="J427" t="str">
            <v>จังหวัดสกลนคร</v>
          </cell>
          <cell r="K427">
            <v>4715</v>
          </cell>
          <cell r="L427" t="str">
            <v>โคกศรีสุพรรณ</v>
          </cell>
          <cell r="M427">
            <v>471501</v>
          </cell>
          <cell r="N427" t="str">
            <v>ตองโขบ</v>
          </cell>
          <cell r="O427" t="str">
            <v>ตะวันออกเฉียงเหนือ</v>
          </cell>
          <cell r="P427" t="str">
            <v>07</v>
          </cell>
          <cell r="Q427" t="str">
            <v>โรงพยาบาลชุมชน</v>
          </cell>
          <cell r="R427">
            <v>5</v>
          </cell>
          <cell r="S427">
            <v>30</v>
          </cell>
          <cell r="T427" t="str">
            <v>37</v>
          </cell>
          <cell r="U427" t="str">
            <v>21</v>
          </cell>
          <cell r="V427" t="str">
            <v>2.1 ทุติยภูมิระดับต้น</v>
          </cell>
        </row>
        <row r="428">
          <cell r="A428" t="str">
            <v>11</v>
          </cell>
          <cell r="B428" t="str">
            <v>21002</v>
          </cell>
          <cell r="C428" t="str">
            <v>กระทรวงสาธารณสุข สำนักงานปลัดกระทรวงสาธารณสุข</v>
          </cell>
          <cell r="D428" t="str">
            <v>001110200</v>
          </cell>
          <cell r="E428" t="str">
            <v>11102</v>
          </cell>
          <cell r="F428" t="str">
            <v>รพช.เจริญศิลป์</v>
          </cell>
          <cell r="G428" t="str">
            <v>โรงพยาบาลชุมชนเจริญศิลป์</v>
          </cell>
          <cell r="H428" t="str">
            <v>47160202</v>
          </cell>
          <cell r="I428">
            <v>47</v>
          </cell>
          <cell r="J428" t="str">
            <v>จังหวัดสกลนคร</v>
          </cell>
          <cell r="K428">
            <v>4716</v>
          </cell>
          <cell r="L428" t="str">
            <v>เจริญศิลป์</v>
          </cell>
          <cell r="M428">
            <v>471602</v>
          </cell>
          <cell r="N428" t="str">
            <v>เจริญศิลป์</v>
          </cell>
          <cell r="O428" t="str">
            <v>ตะวันออกเฉียงเหนือ</v>
          </cell>
          <cell r="P428" t="str">
            <v>07</v>
          </cell>
          <cell r="Q428" t="str">
            <v>โรงพยาบาลชุมชน</v>
          </cell>
          <cell r="R428">
            <v>5</v>
          </cell>
          <cell r="S428">
            <v>30</v>
          </cell>
          <cell r="T428" t="str">
            <v>42</v>
          </cell>
          <cell r="U428" t="str">
            <v>21</v>
          </cell>
          <cell r="V428" t="str">
            <v>2.1 ทุติยภูมิระดับต้น</v>
          </cell>
        </row>
        <row r="429">
          <cell r="A429" t="str">
            <v>11</v>
          </cell>
          <cell r="B429" t="str">
            <v>21002</v>
          </cell>
          <cell r="C429" t="str">
            <v>กระทรวงสาธารณสุข สำนักงานปลัดกระทรวงสาธารณสุข</v>
          </cell>
          <cell r="D429" t="str">
            <v>001110300</v>
          </cell>
          <cell r="E429" t="str">
            <v>11103</v>
          </cell>
          <cell r="F429" t="str">
            <v>รพช.โพนนาแก้ว</v>
          </cell>
          <cell r="G429" t="str">
            <v>โรงพยาบาลชุมชนโพนนาแก้ว</v>
          </cell>
          <cell r="H429" t="str">
            <v>47170210</v>
          </cell>
          <cell r="I429">
            <v>47</v>
          </cell>
          <cell r="J429" t="str">
            <v>จังหวัดสกลนคร</v>
          </cell>
          <cell r="K429">
            <v>4717</v>
          </cell>
          <cell r="L429" t="str">
            <v>โพนนาแก้ว</v>
          </cell>
          <cell r="M429">
            <v>471702</v>
          </cell>
          <cell r="N429" t="str">
            <v>นาแก้ว</v>
          </cell>
          <cell r="O429" t="str">
            <v>ตะวันออกเฉียงเหนือ</v>
          </cell>
          <cell r="P429" t="str">
            <v>07</v>
          </cell>
          <cell r="Q429" t="str">
            <v>โรงพยาบาลชุมชน</v>
          </cell>
          <cell r="R429">
            <v>5</v>
          </cell>
          <cell r="S429">
            <v>30</v>
          </cell>
          <cell r="T429" t="str">
            <v>32</v>
          </cell>
          <cell r="U429" t="str">
            <v>21</v>
          </cell>
          <cell r="V429" t="str">
            <v>2.1 ทุติยภูมิระดับต้น</v>
          </cell>
        </row>
        <row r="430">
          <cell r="A430" t="str">
            <v>11</v>
          </cell>
          <cell r="B430" t="str">
            <v>21002</v>
          </cell>
          <cell r="C430" t="str">
            <v>กระทรวงสาธารณสุข สำนักงานปลัดกระทรวงสาธารณสุข</v>
          </cell>
          <cell r="D430" t="str">
            <v>001145000</v>
          </cell>
          <cell r="E430" t="str">
            <v>11450</v>
          </cell>
          <cell r="F430" t="str">
            <v>รพร.สว่างแดนดิน</v>
          </cell>
          <cell r="G430" t="str">
            <v>โรงพยาบาลสมเด็จพระยุพราชสว่างแดนดิน</v>
          </cell>
          <cell r="H430" t="str">
            <v>47120111</v>
          </cell>
          <cell r="I430">
            <v>47</v>
          </cell>
          <cell r="J430" t="str">
            <v>จังหวัดสกลนคร</v>
          </cell>
          <cell r="K430">
            <v>4712</v>
          </cell>
          <cell r="L430" t="str">
            <v>สว่างแดนดิน</v>
          </cell>
          <cell r="M430">
            <v>471201</v>
          </cell>
          <cell r="N430" t="str">
            <v>สว่างแดนดิน</v>
          </cell>
          <cell r="O430" t="str">
            <v>ตะวันออกเฉียงเหนือ</v>
          </cell>
          <cell r="P430" t="str">
            <v>07</v>
          </cell>
          <cell r="Q430" t="str">
            <v>โรงพยาบาลชุมชน</v>
          </cell>
          <cell r="R430">
            <v>4</v>
          </cell>
          <cell r="S430">
            <v>90</v>
          </cell>
          <cell r="T430" t="str">
            <v>102</v>
          </cell>
          <cell r="U430" t="str">
            <v>21</v>
          </cell>
          <cell r="V430" t="str">
            <v>2.1 ทุติยภูมิระดับต้น</v>
          </cell>
        </row>
        <row r="431">
          <cell r="A431" t="str">
            <v>11</v>
          </cell>
          <cell r="B431" t="str">
            <v>21002</v>
          </cell>
          <cell r="C431" t="str">
            <v>กระทรวงสาธารณสุข สำนักงานปลัดกระทรวงสาธารณสุข</v>
          </cell>
          <cell r="D431" t="str">
            <v>002132300</v>
          </cell>
          <cell r="E431" t="str">
            <v>21323</v>
          </cell>
          <cell r="F431" t="str">
            <v>รพช.พระอาจารย์แบน  ธนากโร</v>
          </cell>
          <cell r="G431" t="str">
            <v>โรงพยาบาลชุมชนพระอาจารย์แบน  ธนากโร</v>
          </cell>
          <cell r="H431" t="str">
            <v>47180300</v>
          </cell>
          <cell r="I431">
            <v>47</v>
          </cell>
          <cell r="J431" t="str">
            <v>จังหวัดสกลนคร</v>
          </cell>
          <cell r="K431">
            <v>4718</v>
          </cell>
          <cell r="L431" t="str">
            <v>ภูพาน</v>
          </cell>
          <cell r="M431">
            <v>471803</v>
          </cell>
          <cell r="N431" t="str">
            <v>โคกภู</v>
          </cell>
          <cell r="O431" t="str">
            <v>ตะวันออกเฉียงเหนือ</v>
          </cell>
          <cell r="P431" t="str">
            <v>07</v>
          </cell>
          <cell r="Q431" t="str">
            <v>โรงพยาบาลชุมชน</v>
          </cell>
          <cell r="R431">
            <v>5</v>
          </cell>
          <cell r="S431">
            <v>30</v>
          </cell>
          <cell r="T431" t="str">
            <v>90</v>
          </cell>
          <cell r="U431" t="str">
            <v>22</v>
          </cell>
          <cell r="V431" t="str">
            <v>2.2 ทุติยภูมิระดับกลาง</v>
          </cell>
        </row>
        <row r="432">
          <cell r="A432" t="str">
            <v>11</v>
          </cell>
          <cell r="B432" t="str">
            <v>21002</v>
          </cell>
          <cell r="C432" t="str">
            <v>กระทรวงสาธารณสุข สำนักงานปลัดกระทรวงสาธารณสุข</v>
          </cell>
          <cell r="D432" t="str">
            <v>001071100</v>
          </cell>
          <cell r="E432" t="str">
            <v>10711</v>
          </cell>
          <cell r="F432" t="str">
            <v>รพท.นครพนม</v>
          </cell>
          <cell r="G432" t="str">
            <v>โรงพยาบาลทั่วไปนครพนม</v>
          </cell>
          <cell r="H432" t="str">
            <v>48010100</v>
          </cell>
          <cell r="I432">
            <v>48</v>
          </cell>
          <cell r="J432" t="str">
            <v>จังหวัดนครพนม</v>
          </cell>
          <cell r="K432">
            <v>4801</v>
          </cell>
          <cell r="L432" t="str">
            <v>เมืองนครพนม</v>
          </cell>
          <cell r="M432">
            <v>480101</v>
          </cell>
          <cell r="N432" t="str">
            <v>ในเมือง</v>
          </cell>
          <cell r="O432" t="str">
            <v>ตะวันออกเฉียงเหนือ</v>
          </cell>
          <cell r="P432" t="str">
            <v>06</v>
          </cell>
          <cell r="Q432" t="str">
            <v>โรงพยาบาลทั่วไป</v>
          </cell>
          <cell r="R432">
            <v>2</v>
          </cell>
          <cell r="S432">
            <v>306</v>
          </cell>
          <cell r="T432" t="str">
            <v>306</v>
          </cell>
          <cell r="U432" t="str">
            <v>23</v>
          </cell>
          <cell r="V432" t="str">
            <v>2.3 ทุติยภูมิระดับสูง</v>
          </cell>
        </row>
        <row r="433">
          <cell r="A433" t="str">
            <v>11</v>
          </cell>
          <cell r="B433" t="str">
            <v>21002</v>
          </cell>
          <cell r="C433" t="str">
            <v>กระทรวงสาธารณสุข สำนักงานปลัดกระทรวงสาธารณสุข</v>
          </cell>
          <cell r="D433" t="str">
            <v>001110400</v>
          </cell>
          <cell r="E433" t="str">
            <v>11104</v>
          </cell>
          <cell r="F433" t="str">
            <v>รพช.ปลาปาก</v>
          </cell>
          <cell r="G433" t="str">
            <v>โรงพยาบาลชุมชนปลาปาก</v>
          </cell>
          <cell r="H433" t="str">
            <v>48020102</v>
          </cell>
          <cell r="I433">
            <v>48</v>
          </cell>
          <cell r="J433" t="str">
            <v>จังหวัดนครพนม</v>
          </cell>
          <cell r="K433">
            <v>4802</v>
          </cell>
          <cell r="L433" t="str">
            <v>ปลาปาก</v>
          </cell>
          <cell r="M433">
            <v>480201</v>
          </cell>
          <cell r="N433" t="str">
            <v>ปลาปาก</v>
          </cell>
          <cell r="O433" t="str">
            <v>ตะวันออกเฉียงเหนือ</v>
          </cell>
          <cell r="P433" t="str">
            <v>07</v>
          </cell>
          <cell r="Q433" t="str">
            <v>โรงพยาบาลชุมชน</v>
          </cell>
          <cell r="R433">
            <v>4</v>
          </cell>
          <cell r="S433">
            <v>53</v>
          </cell>
          <cell r="T433" t="str">
            <v>30</v>
          </cell>
          <cell r="U433" t="str">
            <v>21</v>
          </cell>
          <cell r="V433" t="str">
            <v>2.1 ทุติยภูมิระดับต้น</v>
          </cell>
        </row>
        <row r="434">
          <cell r="A434" t="str">
            <v>11</v>
          </cell>
          <cell r="B434" t="str">
            <v>21002</v>
          </cell>
          <cell r="C434" t="str">
            <v>กระทรวงสาธารณสุข สำนักงานปลัดกระทรวงสาธารณสุข</v>
          </cell>
          <cell r="D434" t="str">
            <v>001110500</v>
          </cell>
          <cell r="E434" t="str">
            <v>11105</v>
          </cell>
          <cell r="F434" t="str">
            <v>รพช.ท่าอุเทน</v>
          </cell>
          <cell r="G434" t="str">
            <v>โรงพยาบาลชุมชนท่าอุเทน</v>
          </cell>
          <cell r="H434" t="str">
            <v>48030206</v>
          </cell>
          <cell r="I434">
            <v>48</v>
          </cell>
          <cell r="J434" t="str">
            <v>จังหวัดนครพนม</v>
          </cell>
          <cell r="K434">
            <v>4803</v>
          </cell>
          <cell r="L434" t="str">
            <v>ท่าอุเทน</v>
          </cell>
          <cell r="M434">
            <v>480302</v>
          </cell>
          <cell r="N434" t="str">
            <v>โนนตาล</v>
          </cell>
          <cell r="O434" t="str">
            <v>ตะวันออกเฉียงเหนือ</v>
          </cell>
          <cell r="P434" t="str">
            <v>07</v>
          </cell>
          <cell r="Q434" t="str">
            <v>โรงพยาบาลชุมชน</v>
          </cell>
          <cell r="R434">
            <v>5</v>
          </cell>
          <cell r="S434">
            <v>30</v>
          </cell>
          <cell r="T434" t="str">
            <v>30</v>
          </cell>
          <cell r="U434" t="str">
            <v>21</v>
          </cell>
          <cell r="V434" t="str">
            <v>2.1 ทุติยภูมิระดับต้น</v>
          </cell>
        </row>
        <row r="435">
          <cell r="A435" t="str">
            <v>11</v>
          </cell>
          <cell r="B435" t="str">
            <v>21002</v>
          </cell>
          <cell r="C435" t="str">
            <v>กระทรวงสาธารณสุข สำนักงานปลัดกระทรวงสาธารณสุข</v>
          </cell>
          <cell r="D435" t="str">
            <v>001110600</v>
          </cell>
          <cell r="E435" t="str">
            <v>11106</v>
          </cell>
          <cell r="F435" t="str">
            <v>รพช.บ้านแพง</v>
          </cell>
          <cell r="G435" t="str">
            <v>โรงพยาบาลชุมชนบ้านแพง</v>
          </cell>
          <cell r="H435" t="str">
            <v>48040102</v>
          </cell>
          <cell r="I435">
            <v>48</v>
          </cell>
          <cell r="J435" t="str">
            <v>จังหวัดนครพนม</v>
          </cell>
          <cell r="K435">
            <v>4804</v>
          </cell>
          <cell r="L435" t="str">
            <v>บ้านแพง</v>
          </cell>
          <cell r="M435">
            <v>480401</v>
          </cell>
          <cell r="N435" t="str">
            <v>บ้านแพง</v>
          </cell>
          <cell r="O435" t="str">
            <v>ตะวันออกเฉียงเหนือ</v>
          </cell>
          <cell r="P435" t="str">
            <v>07</v>
          </cell>
          <cell r="Q435" t="str">
            <v>โรงพยาบาลชุมชน</v>
          </cell>
          <cell r="R435">
            <v>4</v>
          </cell>
          <cell r="S435">
            <v>60</v>
          </cell>
          <cell r="T435" t="str">
            <v>30</v>
          </cell>
          <cell r="U435" t="str">
            <v>21</v>
          </cell>
          <cell r="V435" t="str">
            <v>2.1 ทุติยภูมิระดับต้น</v>
          </cell>
        </row>
        <row r="436">
          <cell r="A436" t="str">
            <v>11</v>
          </cell>
          <cell r="B436" t="str">
            <v>21002</v>
          </cell>
          <cell r="C436" t="str">
            <v>กระทรวงสาธารณสุข สำนักงานปลัดกระทรวงสาธารณสุข</v>
          </cell>
          <cell r="D436" t="str">
            <v>001110700</v>
          </cell>
          <cell r="E436" t="str">
            <v>11107</v>
          </cell>
          <cell r="F436" t="str">
            <v>รพช.นาทม</v>
          </cell>
          <cell r="G436" t="str">
            <v>โรงพยาบาลชุมชนนาทม</v>
          </cell>
          <cell r="H436" t="str">
            <v>48110304</v>
          </cell>
          <cell r="I436">
            <v>48</v>
          </cell>
          <cell r="J436" t="str">
            <v>จังหวัดนครพนม</v>
          </cell>
          <cell r="K436">
            <v>4811</v>
          </cell>
          <cell r="L436" t="str">
            <v>นาทม</v>
          </cell>
          <cell r="M436">
            <v>481103</v>
          </cell>
          <cell r="N436" t="str">
            <v>ดอนเตย</v>
          </cell>
          <cell r="O436" t="str">
            <v>ตะวันออกเฉียงเหนือ</v>
          </cell>
          <cell r="P436" t="str">
            <v>07</v>
          </cell>
          <cell r="Q436" t="str">
            <v>โรงพยาบาลชุมชน</v>
          </cell>
          <cell r="R436">
            <v>5</v>
          </cell>
          <cell r="S436">
            <v>30</v>
          </cell>
          <cell r="T436" t="str">
            <v>10</v>
          </cell>
          <cell r="U436" t="str">
            <v>21</v>
          </cell>
          <cell r="V436" t="str">
            <v>2.1 ทุติยภูมิระดับต้น</v>
          </cell>
        </row>
        <row r="437">
          <cell r="A437" t="str">
            <v>11</v>
          </cell>
          <cell r="B437" t="str">
            <v>21002</v>
          </cell>
          <cell r="C437" t="str">
            <v>กระทรวงสาธารณสุข สำนักงานปลัดกระทรวงสาธารณสุข</v>
          </cell>
          <cell r="D437" t="str">
            <v>001110800</v>
          </cell>
          <cell r="E437" t="str">
            <v>11108</v>
          </cell>
          <cell r="F437" t="str">
            <v>รพช.เรณูนคร</v>
          </cell>
          <cell r="G437" t="str">
            <v>โรงพยาบาลชุมชนเรณูนคร</v>
          </cell>
          <cell r="H437" t="str">
            <v>48060209</v>
          </cell>
          <cell r="I437">
            <v>48</v>
          </cell>
          <cell r="J437" t="str">
            <v>จังหวัดนครพนม</v>
          </cell>
          <cell r="K437">
            <v>4806</v>
          </cell>
          <cell r="L437" t="str">
            <v>เรณูนคร</v>
          </cell>
          <cell r="M437">
            <v>480602</v>
          </cell>
          <cell r="N437" t="str">
            <v>โพนทอง</v>
          </cell>
          <cell r="O437" t="str">
            <v>ตะวันออกเฉียงเหนือ</v>
          </cell>
          <cell r="P437" t="str">
            <v>07</v>
          </cell>
          <cell r="Q437" t="str">
            <v>โรงพยาบาลชุมชน</v>
          </cell>
          <cell r="R437">
            <v>5</v>
          </cell>
          <cell r="S437">
            <v>30</v>
          </cell>
          <cell r="T437" t="str">
            <v>30</v>
          </cell>
          <cell r="U437" t="str">
            <v>21</v>
          </cell>
          <cell r="V437" t="str">
            <v>2.1 ทุติยภูมิระดับต้น</v>
          </cell>
        </row>
        <row r="438">
          <cell r="A438" t="str">
            <v>11</v>
          </cell>
          <cell r="B438" t="str">
            <v>21002</v>
          </cell>
          <cell r="C438" t="str">
            <v>กระทรวงสาธารณสุข สำนักงานปลัดกระทรวงสาธารณสุข</v>
          </cell>
          <cell r="D438" t="str">
            <v>001110900</v>
          </cell>
          <cell r="E438" t="str">
            <v>11109</v>
          </cell>
          <cell r="F438" t="str">
            <v>รพช.นาแก</v>
          </cell>
          <cell r="G438" t="str">
            <v>โรงพยาบาลชุมชนนาแก</v>
          </cell>
          <cell r="H438" t="str">
            <v>48070107</v>
          </cell>
          <cell r="I438">
            <v>48</v>
          </cell>
          <cell r="J438" t="str">
            <v>จังหวัดนครพนม</v>
          </cell>
          <cell r="K438">
            <v>4807</v>
          </cell>
          <cell r="L438" t="str">
            <v>นาแก</v>
          </cell>
          <cell r="M438">
            <v>480701</v>
          </cell>
          <cell r="N438" t="str">
            <v>นาแก</v>
          </cell>
          <cell r="O438" t="str">
            <v>ตะวันออกเฉียงเหนือ</v>
          </cell>
          <cell r="P438" t="str">
            <v>07</v>
          </cell>
          <cell r="Q438" t="str">
            <v>โรงพยาบาลชุมชน</v>
          </cell>
          <cell r="R438">
            <v>4</v>
          </cell>
          <cell r="S438">
            <v>60</v>
          </cell>
          <cell r="T438" t="str">
            <v>60</v>
          </cell>
          <cell r="U438" t="str">
            <v>21</v>
          </cell>
          <cell r="V438" t="str">
            <v>2.1 ทุติยภูมิระดับต้น</v>
          </cell>
        </row>
        <row r="439">
          <cell r="A439" t="str">
            <v>11</v>
          </cell>
          <cell r="B439" t="str">
            <v>21002</v>
          </cell>
          <cell r="C439" t="str">
            <v>กระทรวงสาธารณสุข สำนักงานปลัดกระทรวงสาธารณสุข</v>
          </cell>
          <cell r="D439" t="str">
            <v>001111000</v>
          </cell>
          <cell r="E439" t="str">
            <v>11110</v>
          </cell>
          <cell r="F439" t="str">
            <v>รพช.ศรีสงคราม</v>
          </cell>
          <cell r="G439" t="str">
            <v>โรงพยาบาลชุมชนศรีสงคราม</v>
          </cell>
          <cell r="H439" t="str">
            <v>48080101</v>
          </cell>
          <cell r="I439">
            <v>48</v>
          </cell>
          <cell r="J439" t="str">
            <v>จังหวัดนครพนม</v>
          </cell>
          <cell r="K439">
            <v>4808</v>
          </cell>
          <cell r="L439" t="str">
            <v>ศรีสงคราม</v>
          </cell>
          <cell r="M439">
            <v>480801</v>
          </cell>
          <cell r="N439" t="str">
            <v>ศรีสงคราม</v>
          </cell>
          <cell r="O439" t="str">
            <v>ตะวันออกเฉียงเหนือ</v>
          </cell>
          <cell r="P439" t="str">
            <v>07</v>
          </cell>
          <cell r="Q439" t="str">
            <v>โรงพยาบาลชุมชน</v>
          </cell>
          <cell r="R439">
            <v>4</v>
          </cell>
          <cell r="S439">
            <v>60</v>
          </cell>
          <cell r="T439" t="str">
            <v>30</v>
          </cell>
          <cell r="U439" t="str">
            <v>21</v>
          </cell>
          <cell r="V439" t="str">
            <v>2.1 ทุติยภูมิระดับต้น</v>
          </cell>
        </row>
        <row r="440">
          <cell r="A440" t="str">
            <v>11</v>
          </cell>
          <cell r="B440" t="str">
            <v>21002</v>
          </cell>
          <cell r="C440" t="str">
            <v>กระทรวงสาธารณสุข สำนักงานปลัดกระทรวงสาธารณสุข</v>
          </cell>
          <cell r="D440" t="str">
            <v>001111100</v>
          </cell>
          <cell r="E440" t="str">
            <v>11111</v>
          </cell>
          <cell r="F440" t="str">
            <v>รพช.นาหว้า</v>
          </cell>
          <cell r="G440" t="str">
            <v>โรงพยาบาลชุมชนนาหว้า</v>
          </cell>
          <cell r="H440" t="str">
            <v>48090105</v>
          </cell>
          <cell r="I440">
            <v>48</v>
          </cell>
          <cell r="J440" t="str">
            <v>จังหวัดนครพนม</v>
          </cell>
          <cell r="K440">
            <v>4809</v>
          </cell>
          <cell r="L440" t="str">
            <v>นาหว้า</v>
          </cell>
          <cell r="M440">
            <v>480901</v>
          </cell>
          <cell r="N440" t="str">
            <v>นาหว้า</v>
          </cell>
          <cell r="O440" t="str">
            <v>ตะวันออกเฉียงเหนือ</v>
          </cell>
          <cell r="P440" t="str">
            <v>07</v>
          </cell>
          <cell r="Q440" t="str">
            <v>โรงพยาบาลชุมชน</v>
          </cell>
          <cell r="R440">
            <v>5</v>
          </cell>
          <cell r="S440">
            <v>30</v>
          </cell>
          <cell r="T440" t="str">
            <v>30</v>
          </cell>
          <cell r="U440" t="str">
            <v>21</v>
          </cell>
          <cell r="V440" t="str">
            <v>2.1 ทุติยภูมิระดับต้น</v>
          </cell>
        </row>
        <row r="441">
          <cell r="A441" t="str">
            <v>11</v>
          </cell>
          <cell r="B441" t="str">
            <v>21002</v>
          </cell>
          <cell r="C441" t="str">
            <v>กระทรวงสาธารณสุข สำนักงานปลัดกระทรวงสาธารณสุข</v>
          </cell>
          <cell r="D441" t="str">
            <v>001111200</v>
          </cell>
          <cell r="E441" t="str">
            <v>11112</v>
          </cell>
          <cell r="F441" t="str">
            <v>รพช.โพนสวรรค์</v>
          </cell>
          <cell r="G441" t="str">
            <v>โรงพยาบาลชุมชนโพนสวรรค์</v>
          </cell>
          <cell r="H441" t="str">
            <v>48100105</v>
          </cell>
          <cell r="I441">
            <v>48</v>
          </cell>
          <cell r="J441" t="str">
            <v>จังหวัดนครพนม</v>
          </cell>
          <cell r="K441">
            <v>4810</v>
          </cell>
          <cell r="L441" t="str">
            <v>โพนสวรรค์</v>
          </cell>
          <cell r="M441">
            <v>481001</v>
          </cell>
          <cell r="N441" t="str">
            <v>โพนสวรรค์</v>
          </cell>
          <cell r="O441" t="str">
            <v>ตะวันออกเฉียงเหนือ</v>
          </cell>
          <cell r="P441" t="str">
            <v>07</v>
          </cell>
          <cell r="Q441" t="str">
            <v>โรงพยาบาลชุมชน</v>
          </cell>
          <cell r="R441">
            <v>5</v>
          </cell>
          <cell r="S441">
            <v>30</v>
          </cell>
          <cell r="T441" t="str">
            <v>30</v>
          </cell>
          <cell r="U441" t="str">
            <v>21</v>
          </cell>
          <cell r="V441" t="str">
            <v>2.1 ทุติยภูมิระดับต้น</v>
          </cell>
        </row>
        <row r="442">
          <cell r="A442" t="str">
            <v>11</v>
          </cell>
          <cell r="B442" t="str">
            <v>21002</v>
          </cell>
          <cell r="C442" t="str">
            <v>กระทรวงสาธารณสุข สำนักงานปลัดกระทรวงสาธารณสุข</v>
          </cell>
          <cell r="D442" t="str">
            <v>001145100</v>
          </cell>
          <cell r="E442" t="str">
            <v>11451</v>
          </cell>
          <cell r="F442" t="str">
            <v>รพร.ธาตุพนม</v>
          </cell>
          <cell r="G442" t="str">
            <v>โรงพยาบาลสมเด็จพระยุพราชธาตุพนม</v>
          </cell>
          <cell r="H442" t="str">
            <v>48050107</v>
          </cell>
          <cell r="I442">
            <v>48</v>
          </cell>
          <cell r="J442" t="str">
            <v>จังหวัดนครพนม</v>
          </cell>
          <cell r="K442">
            <v>4805</v>
          </cell>
          <cell r="L442" t="str">
            <v>ธาตุพนม</v>
          </cell>
          <cell r="M442">
            <v>480501</v>
          </cell>
          <cell r="N442" t="str">
            <v>ธาตุพนม</v>
          </cell>
          <cell r="O442" t="str">
            <v>ตะวันออกเฉียงเหนือ</v>
          </cell>
          <cell r="P442" t="str">
            <v>07</v>
          </cell>
          <cell r="Q442" t="str">
            <v>โรงพยาบาลชุมชน</v>
          </cell>
          <cell r="R442">
            <v>4</v>
          </cell>
          <cell r="S442">
            <v>90</v>
          </cell>
          <cell r="T442" t="str">
            <v>90</v>
          </cell>
          <cell r="U442" t="str">
            <v>22</v>
          </cell>
          <cell r="V442" t="str">
            <v>2.2 ทุติยภูมิระดับกลาง</v>
          </cell>
        </row>
        <row r="443">
          <cell r="A443" t="str">
            <v>11</v>
          </cell>
          <cell r="B443" t="str">
            <v>21002</v>
          </cell>
          <cell r="C443" t="str">
            <v>กระทรวงสาธารณสุข สำนักงานปลัดกระทรวงสาธารณสุข</v>
          </cell>
          <cell r="D443" t="str">
            <v>001071200</v>
          </cell>
          <cell r="E443" t="str">
            <v>10712</v>
          </cell>
          <cell r="F443" t="str">
            <v>รพท.มุกดาหาร</v>
          </cell>
          <cell r="G443" t="str">
            <v>โรงพยาบาลทั่วไปมุกดาหาร</v>
          </cell>
          <cell r="H443" t="str">
            <v>49011300</v>
          </cell>
          <cell r="I443">
            <v>49</v>
          </cell>
          <cell r="J443" t="str">
            <v>จังหวัดมุกดาหาร</v>
          </cell>
          <cell r="K443">
            <v>4901</v>
          </cell>
          <cell r="L443" t="str">
            <v>เมืองมุกดาหาร</v>
          </cell>
          <cell r="M443">
            <v>490113</v>
          </cell>
          <cell r="N443" t="str">
            <v>กุดแข้</v>
          </cell>
          <cell r="O443" t="str">
            <v>ตะวันออกเฉียงเหนือ</v>
          </cell>
          <cell r="P443" t="str">
            <v>06</v>
          </cell>
          <cell r="Q443" t="str">
            <v>โรงพยาบาลทั่วไป</v>
          </cell>
          <cell r="R443">
            <v>2</v>
          </cell>
          <cell r="S443">
            <v>301</v>
          </cell>
          <cell r="T443" t="str">
            <v>260</v>
          </cell>
          <cell r="U443" t="str">
            <v>23</v>
          </cell>
          <cell r="V443" t="str">
            <v>2.3 ทุติยภูมิระดับสูง</v>
          </cell>
        </row>
        <row r="444">
          <cell r="A444" t="str">
            <v>11</v>
          </cell>
          <cell r="B444" t="str">
            <v>21002</v>
          </cell>
          <cell r="C444" t="str">
            <v>กระทรวงสาธารณสุข สำนักงานปลัดกระทรวงสาธารณสุข</v>
          </cell>
          <cell r="D444" t="str">
            <v>001111300</v>
          </cell>
          <cell r="E444" t="str">
            <v>11113</v>
          </cell>
          <cell r="F444" t="str">
            <v>รพช.นิคมคำสร้อย</v>
          </cell>
          <cell r="G444" t="str">
            <v>โรงพยาบาลชุมชนนิคมคำสร้อย</v>
          </cell>
          <cell r="H444" t="str">
            <v>49020111</v>
          </cell>
          <cell r="I444">
            <v>49</v>
          </cell>
          <cell r="J444" t="str">
            <v>จังหวัดมุกดาหาร</v>
          </cell>
          <cell r="K444">
            <v>4902</v>
          </cell>
          <cell r="L444" t="str">
            <v>นิคมคำสร้อย</v>
          </cell>
          <cell r="M444">
            <v>490201</v>
          </cell>
          <cell r="N444" t="str">
            <v>นิคมคำสร้อย</v>
          </cell>
          <cell r="O444" t="str">
            <v>ตะวันออกเฉียงเหนือ</v>
          </cell>
          <cell r="P444" t="str">
            <v>07</v>
          </cell>
          <cell r="Q444" t="str">
            <v>โรงพยาบาลชุมชน</v>
          </cell>
          <cell r="R444">
            <v>5</v>
          </cell>
          <cell r="S444">
            <v>30</v>
          </cell>
          <cell r="T444" t="str">
            <v>30</v>
          </cell>
          <cell r="U444" t="str">
            <v>21</v>
          </cell>
          <cell r="V444" t="str">
            <v>2.1 ทุติยภูมิระดับต้น</v>
          </cell>
        </row>
        <row r="445">
          <cell r="A445" t="str">
            <v>11</v>
          </cell>
          <cell r="B445" t="str">
            <v>21002</v>
          </cell>
          <cell r="C445" t="str">
            <v>กระทรวงสาธารณสุข สำนักงานปลัดกระทรวงสาธารณสุข</v>
          </cell>
          <cell r="D445" t="str">
            <v>001111400</v>
          </cell>
          <cell r="E445" t="str">
            <v>11114</v>
          </cell>
          <cell r="F445" t="str">
            <v>รพช.ดอนตาล</v>
          </cell>
          <cell r="G445" t="str">
            <v>โรงพยาบาลชุมชนดอนตาล</v>
          </cell>
          <cell r="H445" t="str">
            <v>49030107</v>
          </cell>
          <cell r="I445">
            <v>49</v>
          </cell>
          <cell r="J445" t="str">
            <v>จังหวัดมุกดาหาร</v>
          </cell>
          <cell r="K445">
            <v>4903</v>
          </cell>
          <cell r="L445" t="str">
            <v>ดอนตาล</v>
          </cell>
          <cell r="M445">
            <v>490301</v>
          </cell>
          <cell r="N445" t="str">
            <v>ดอนตาล</v>
          </cell>
          <cell r="O445" t="str">
            <v>ตะวันออกเฉียงเหนือ</v>
          </cell>
          <cell r="P445" t="str">
            <v>07</v>
          </cell>
          <cell r="Q445" t="str">
            <v>โรงพยาบาลชุมชน</v>
          </cell>
          <cell r="R445">
            <v>5</v>
          </cell>
          <cell r="S445">
            <v>30</v>
          </cell>
          <cell r="T445" t="str">
            <v>30</v>
          </cell>
          <cell r="U445" t="str">
            <v>21</v>
          </cell>
          <cell r="V445" t="str">
            <v>2.1 ทุติยภูมิระดับต้น</v>
          </cell>
        </row>
        <row r="446">
          <cell r="A446" t="str">
            <v>11</v>
          </cell>
          <cell r="B446" t="str">
            <v>21002</v>
          </cell>
          <cell r="C446" t="str">
            <v>กระทรวงสาธารณสุข สำนักงานปลัดกระทรวงสาธารณสุข</v>
          </cell>
          <cell r="D446" t="str">
            <v>001111500</v>
          </cell>
          <cell r="E446" t="str">
            <v>11115</v>
          </cell>
          <cell r="F446" t="str">
            <v>รพช.ดงหลวง</v>
          </cell>
          <cell r="G446" t="str">
            <v>โรงพยาบาลชุมชนดงหลวง</v>
          </cell>
          <cell r="H446" t="str">
            <v>49040103</v>
          </cell>
          <cell r="I446">
            <v>49</v>
          </cell>
          <cell r="J446" t="str">
            <v>จังหวัดมุกดาหาร</v>
          </cell>
          <cell r="K446">
            <v>4904</v>
          </cell>
          <cell r="L446" t="str">
            <v>ดงหลวง</v>
          </cell>
          <cell r="M446">
            <v>490401</v>
          </cell>
          <cell r="N446" t="str">
            <v>ดงหลวง</v>
          </cell>
          <cell r="O446" t="str">
            <v>ตะวันออกเฉียงเหนือ</v>
          </cell>
          <cell r="P446" t="str">
            <v>07</v>
          </cell>
          <cell r="Q446" t="str">
            <v>โรงพยาบาลชุมชน</v>
          </cell>
          <cell r="R446">
            <v>5</v>
          </cell>
          <cell r="S446">
            <v>30</v>
          </cell>
          <cell r="T446" t="str">
            <v>30</v>
          </cell>
          <cell r="U446" t="str">
            <v>21</v>
          </cell>
          <cell r="V446" t="str">
            <v>2.1 ทุติยภูมิระดับต้น</v>
          </cell>
        </row>
        <row r="447">
          <cell r="A447" t="str">
            <v>11</v>
          </cell>
          <cell r="B447" t="str">
            <v>21002</v>
          </cell>
          <cell r="C447" t="str">
            <v>กระทรวงสาธารณสุข สำนักงานปลัดกระทรวงสาธารณสุข</v>
          </cell>
          <cell r="D447" t="str">
            <v>001111600</v>
          </cell>
          <cell r="E447" t="str">
            <v>11116</v>
          </cell>
          <cell r="F447" t="str">
            <v>รพช.คำชะอี</v>
          </cell>
          <cell r="G447" t="str">
            <v>โรงพยาบาลชุมชนคำชะอี</v>
          </cell>
          <cell r="H447" t="str">
            <v>49050302</v>
          </cell>
          <cell r="I447">
            <v>49</v>
          </cell>
          <cell r="J447" t="str">
            <v>จังหวัดมุกดาหาร</v>
          </cell>
          <cell r="K447">
            <v>4905</v>
          </cell>
          <cell r="L447" t="str">
            <v>คำชะอี</v>
          </cell>
          <cell r="M447">
            <v>490514</v>
          </cell>
          <cell r="N447" t="str">
            <v>น้ำเที่ยง</v>
          </cell>
          <cell r="O447" t="str">
            <v>ตะวันออกเฉียงเหนือ</v>
          </cell>
          <cell r="P447" t="str">
            <v>07</v>
          </cell>
          <cell r="Q447" t="str">
            <v>โรงพยาบาลชุมชน</v>
          </cell>
          <cell r="R447">
            <v>5</v>
          </cell>
          <cell r="S447">
            <v>30</v>
          </cell>
          <cell r="T447" t="str">
            <v>30</v>
          </cell>
          <cell r="U447" t="str">
            <v>21</v>
          </cell>
          <cell r="V447" t="str">
            <v>2.1 ทุติยภูมิระดับต้น</v>
          </cell>
        </row>
        <row r="448">
          <cell r="A448" t="str">
            <v>11</v>
          </cell>
          <cell r="B448" t="str">
            <v>21002</v>
          </cell>
          <cell r="C448" t="str">
            <v>กระทรวงสาธารณสุข สำนักงานปลัดกระทรวงสาธารณสุข</v>
          </cell>
          <cell r="D448" t="str">
            <v>001111700</v>
          </cell>
          <cell r="E448" t="str">
            <v>11117</v>
          </cell>
          <cell r="F448" t="str">
            <v>รพช.หว้านใหญ่</v>
          </cell>
          <cell r="G448" t="str">
            <v>โรงพยาบาลชุมชนหว้านใหญ่</v>
          </cell>
          <cell r="H448" t="str">
            <v>49060109</v>
          </cell>
          <cell r="I448">
            <v>49</v>
          </cell>
          <cell r="J448" t="str">
            <v>จังหวัดมุกดาหาร</v>
          </cell>
          <cell r="K448">
            <v>4906</v>
          </cell>
          <cell r="L448" t="str">
            <v>หว้านใหญ่</v>
          </cell>
          <cell r="M448">
            <v>490601</v>
          </cell>
          <cell r="N448" t="str">
            <v>หว้านใหญ่</v>
          </cell>
          <cell r="O448" t="str">
            <v>ตะวันออกเฉียงเหนือ</v>
          </cell>
          <cell r="P448" t="str">
            <v>07</v>
          </cell>
          <cell r="Q448" t="str">
            <v>โรงพยาบาลชุมชน</v>
          </cell>
          <cell r="R448">
            <v>5</v>
          </cell>
          <cell r="S448">
            <v>30</v>
          </cell>
          <cell r="T448" t="str">
            <v>30</v>
          </cell>
          <cell r="U448" t="str">
            <v>21</v>
          </cell>
          <cell r="V448" t="str">
            <v>2.1 ทุติยภูมิระดับต้น</v>
          </cell>
        </row>
        <row r="449">
          <cell r="A449" t="str">
            <v>11</v>
          </cell>
          <cell r="B449" t="str">
            <v>21002</v>
          </cell>
          <cell r="C449" t="str">
            <v>กระทรวงสาธารณสุข สำนักงานปลัดกระทรวงสาธารณสุข</v>
          </cell>
          <cell r="D449" t="str">
            <v>001111800</v>
          </cell>
          <cell r="E449" t="str">
            <v>11118</v>
          </cell>
          <cell r="F449" t="str">
            <v>รพช.หนองสูง</v>
          </cell>
          <cell r="G449" t="str">
            <v>โรงพยาบาลชุมชนหนองสูง</v>
          </cell>
          <cell r="H449" t="str">
            <v>49070604</v>
          </cell>
          <cell r="I449">
            <v>49</v>
          </cell>
          <cell r="J449" t="str">
            <v>จังหวัดมุกดาหาร</v>
          </cell>
          <cell r="K449">
            <v>4907</v>
          </cell>
          <cell r="L449" t="str">
            <v>หนองสูง</v>
          </cell>
          <cell r="M449">
            <v>490706</v>
          </cell>
          <cell r="N449" t="str">
            <v>หนองสูงเหนือ</v>
          </cell>
          <cell r="O449" t="str">
            <v>ตะวันออกเฉียงเหนือ</v>
          </cell>
          <cell r="P449" t="str">
            <v>07</v>
          </cell>
          <cell r="Q449" t="str">
            <v>โรงพยาบาลชุมชน</v>
          </cell>
          <cell r="R449">
            <v>5</v>
          </cell>
          <cell r="S449">
            <v>30</v>
          </cell>
          <cell r="T449" t="str">
            <v>30</v>
          </cell>
          <cell r="U449" t="str">
            <v>21</v>
          </cell>
          <cell r="V449" t="str">
            <v>2.1 ทุติยภูมิระดับต้น</v>
          </cell>
        </row>
        <row r="450">
          <cell r="A450" t="str">
            <v>12</v>
          </cell>
          <cell r="B450" t="str">
            <v>21002</v>
          </cell>
          <cell r="C450" t="str">
            <v>กระทรวงสาธารณสุข สำนักงานปลัดกระทรวงสาธารณสุข</v>
          </cell>
          <cell r="D450" t="str">
            <v>001067000</v>
          </cell>
          <cell r="E450" t="str">
            <v>10670</v>
          </cell>
          <cell r="F450" t="str">
            <v>รพศ.ขอนแก่น</v>
          </cell>
          <cell r="G450" t="str">
            <v>โรงพยาบาลศูนย์ขอนแก่น</v>
          </cell>
          <cell r="H450" t="str">
            <v>40010100</v>
          </cell>
          <cell r="I450">
            <v>40</v>
          </cell>
          <cell r="J450" t="str">
            <v>จังหวัดขอนแก่น</v>
          </cell>
          <cell r="K450">
            <v>4001</v>
          </cell>
          <cell r="L450" t="str">
            <v>เมืองขอนแก่น</v>
          </cell>
          <cell r="M450">
            <v>400101</v>
          </cell>
          <cell r="N450" t="str">
            <v>ในเมือง</v>
          </cell>
          <cell r="O450" t="str">
            <v>ตะวันออกเฉียงเหนือ</v>
          </cell>
          <cell r="P450" t="str">
            <v>05</v>
          </cell>
          <cell r="Q450" t="str">
            <v>โรงพยาบาลศูนย์</v>
          </cell>
          <cell r="R450">
            <v>1</v>
          </cell>
          <cell r="S450">
            <v>867</v>
          </cell>
          <cell r="T450" t="str">
            <v>867</v>
          </cell>
          <cell r="U450" t="str">
            <v>31</v>
          </cell>
          <cell r="V450" t="str">
            <v>3.1 ตติยภูมิ</v>
          </cell>
        </row>
        <row r="451">
          <cell r="A451" t="str">
            <v>12</v>
          </cell>
          <cell r="B451" t="str">
            <v>21002</v>
          </cell>
          <cell r="C451" t="str">
            <v>กระทรวงสาธารณสุข สำนักงานปลัดกระทรวงสาธารณสุข</v>
          </cell>
          <cell r="D451" t="str">
            <v>001099500</v>
          </cell>
          <cell r="E451" t="str">
            <v>10995</v>
          </cell>
          <cell r="F451" t="str">
            <v>รพช.บ้านฝาง</v>
          </cell>
          <cell r="G451" t="str">
            <v>โรงพยาบาลชุมชนบ้านฝาง</v>
          </cell>
          <cell r="H451" t="str">
            <v>40020609</v>
          </cell>
          <cell r="I451">
            <v>40</v>
          </cell>
          <cell r="J451" t="str">
            <v>จังหวัดขอนแก่น</v>
          </cell>
          <cell r="K451">
            <v>4002</v>
          </cell>
          <cell r="L451" t="str">
            <v>บ้านฝาง</v>
          </cell>
          <cell r="M451">
            <v>400206</v>
          </cell>
          <cell r="N451" t="str">
            <v>บ้านฝาง</v>
          </cell>
          <cell r="O451" t="str">
            <v>ตะวันออกเฉียงเหนือ</v>
          </cell>
          <cell r="P451" t="str">
            <v>07</v>
          </cell>
          <cell r="Q451" t="str">
            <v>โรงพยาบาลชุมชน</v>
          </cell>
          <cell r="R451">
            <v>5</v>
          </cell>
          <cell r="S451">
            <v>30</v>
          </cell>
          <cell r="T451" t="str">
            <v>30</v>
          </cell>
          <cell r="U451" t="str">
            <v>21</v>
          </cell>
          <cell r="V451" t="str">
            <v>2.1 ทุติยภูมิระดับต้น</v>
          </cell>
        </row>
        <row r="452">
          <cell r="A452" t="str">
            <v>12</v>
          </cell>
          <cell r="B452" t="str">
            <v>21002</v>
          </cell>
          <cell r="C452" t="str">
            <v>กระทรวงสาธารณสุข สำนักงานปลัดกระทรวงสาธารณสุข</v>
          </cell>
          <cell r="D452" t="str">
            <v>001099600</v>
          </cell>
          <cell r="E452" t="str">
            <v>10996</v>
          </cell>
          <cell r="F452" t="str">
            <v>รพช.พระยืน</v>
          </cell>
          <cell r="G452" t="str">
            <v>โรงพยาบาลชุมชนพระยืน</v>
          </cell>
          <cell r="H452" t="str">
            <v>40030302</v>
          </cell>
          <cell r="I452">
            <v>40</v>
          </cell>
          <cell r="J452" t="str">
            <v>จังหวัดขอนแก่น</v>
          </cell>
          <cell r="K452">
            <v>4003</v>
          </cell>
          <cell r="L452" t="str">
            <v>พระยืน</v>
          </cell>
          <cell r="M452">
            <v>400303</v>
          </cell>
          <cell r="N452" t="str">
            <v>บ้านโต้น</v>
          </cell>
          <cell r="O452" t="str">
            <v>ตะวันออกเฉียงเหนือ</v>
          </cell>
          <cell r="P452" t="str">
            <v>07</v>
          </cell>
          <cell r="Q452" t="str">
            <v>โรงพยาบาลชุมชน</v>
          </cell>
          <cell r="R452">
            <v>5</v>
          </cell>
          <cell r="S452">
            <v>30</v>
          </cell>
          <cell r="T452" t="str">
            <v>30</v>
          </cell>
          <cell r="U452" t="str">
            <v>21</v>
          </cell>
          <cell r="V452" t="str">
            <v>2.1 ทุติยภูมิระดับต้น</v>
          </cell>
        </row>
        <row r="453">
          <cell r="A453" t="str">
            <v>12</v>
          </cell>
          <cell r="B453" t="str">
            <v>21002</v>
          </cell>
          <cell r="C453" t="str">
            <v>กระทรวงสาธารณสุข สำนักงานปลัดกระทรวงสาธารณสุข</v>
          </cell>
          <cell r="D453" t="str">
            <v>001099700</v>
          </cell>
          <cell r="E453" t="str">
            <v>10997</v>
          </cell>
          <cell r="F453" t="str">
            <v>รพช.หนองเรือ</v>
          </cell>
          <cell r="G453" t="str">
            <v>โรงพยาบาลชุมชนหนองเรือ</v>
          </cell>
          <cell r="H453" t="str">
            <v>40040101</v>
          </cell>
          <cell r="I453">
            <v>40</v>
          </cell>
          <cell r="J453" t="str">
            <v>จังหวัดขอนแก่น</v>
          </cell>
          <cell r="K453">
            <v>4004</v>
          </cell>
          <cell r="L453" t="str">
            <v>หนองเรือ</v>
          </cell>
          <cell r="M453">
            <v>400401</v>
          </cell>
          <cell r="N453" t="str">
            <v>หนองเรือ</v>
          </cell>
          <cell r="O453" t="str">
            <v>ตะวันออกเฉียงเหนือ</v>
          </cell>
          <cell r="P453" t="str">
            <v>07</v>
          </cell>
          <cell r="Q453" t="str">
            <v>โรงพยาบาลชุมชน</v>
          </cell>
          <cell r="R453">
            <v>5</v>
          </cell>
          <cell r="S453">
            <v>30</v>
          </cell>
          <cell r="T453" t="str">
            <v>60</v>
          </cell>
          <cell r="U453" t="str">
            <v>21</v>
          </cell>
          <cell r="V453" t="str">
            <v>2.1 ทุติยภูมิระดับต้น</v>
          </cell>
        </row>
        <row r="454">
          <cell r="A454" t="str">
            <v>12</v>
          </cell>
          <cell r="B454" t="str">
            <v>21002</v>
          </cell>
          <cell r="C454" t="str">
            <v>กระทรวงสาธารณสุข สำนักงานปลัดกระทรวงสาธารณสุข</v>
          </cell>
          <cell r="D454" t="str">
            <v>001099800</v>
          </cell>
          <cell r="E454" t="str">
            <v>10998</v>
          </cell>
          <cell r="F454" t="str">
            <v>รพช.ชุมแพ</v>
          </cell>
          <cell r="G454" t="str">
            <v>โรงพยาบาลชุมชนชุมแพ</v>
          </cell>
          <cell r="H454" t="str">
            <v>40050108</v>
          </cell>
          <cell r="I454">
            <v>40</v>
          </cell>
          <cell r="J454" t="str">
            <v>จังหวัดขอนแก่น</v>
          </cell>
          <cell r="K454">
            <v>4005</v>
          </cell>
          <cell r="L454" t="str">
            <v>ชุมแพ</v>
          </cell>
          <cell r="M454">
            <v>400501</v>
          </cell>
          <cell r="N454" t="str">
            <v>ชุมแพ</v>
          </cell>
          <cell r="O454" t="str">
            <v>ตะวันออกเฉียงเหนือ</v>
          </cell>
          <cell r="P454" t="str">
            <v>07</v>
          </cell>
          <cell r="Q454" t="str">
            <v>โรงพยาบาลชุมชน</v>
          </cell>
          <cell r="R454">
            <v>4</v>
          </cell>
          <cell r="S454">
            <v>120</v>
          </cell>
          <cell r="T454" t="str">
            <v>120</v>
          </cell>
          <cell r="U454" t="str">
            <v>23</v>
          </cell>
          <cell r="V454" t="str">
            <v>2.3 ทุติยภูมิระดับสูง</v>
          </cell>
        </row>
        <row r="455">
          <cell r="A455" t="str">
            <v>12</v>
          </cell>
          <cell r="B455" t="str">
            <v>21002</v>
          </cell>
          <cell r="C455" t="str">
            <v>กระทรวงสาธารณสุข สำนักงานปลัดกระทรวงสาธารณสุข</v>
          </cell>
          <cell r="D455" t="str">
            <v>001099900</v>
          </cell>
          <cell r="E455" t="str">
            <v>10999</v>
          </cell>
          <cell r="F455" t="str">
            <v>รพช.สีชมพู</v>
          </cell>
          <cell r="G455" t="str">
            <v>โรงพยาบาลชุมชนสีชมพู</v>
          </cell>
          <cell r="H455" t="str">
            <v>40060410</v>
          </cell>
          <cell r="I455">
            <v>40</v>
          </cell>
          <cell r="J455" t="str">
            <v>จังหวัดขอนแก่น</v>
          </cell>
          <cell r="K455">
            <v>4006</v>
          </cell>
          <cell r="L455" t="str">
            <v>สีชมพู</v>
          </cell>
          <cell r="M455">
            <v>400604</v>
          </cell>
          <cell r="N455" t="str">
            <v>วังเพิ่ม</v>
          </cell>
          <cell r="O455" t="str">
            <v>ตะวันออกเฉียงเหนือ</v>
          </cell>
          <cell r="P455" t="str">
            <v>07</v>
          </cell>
          <cell r="Q455" t="str">
            <v>โรงพยาบาลชุมชน</v>
          </cell>
          <cell r="R455">
            <v>5</v>
          </cell>
          <cell r="S455">
            <v>30</v>
          </cell>
          <cell r="T455" t="str">
            <v>30</v>
          </cell>
          <cell r="U455" t="str">
            <v>21</v>
          </cell>
          <cell r="V455" t="str">
            <v>2.1 ทุติยภูมิระดับต้น</v>
          </cell>
        </row>
        <row r="456">
          <cell r="A456" t="str">
            <v>12</v>
          </cell>
          <cell r="B456" t="str">
            <v>21002</v>
          </cell>
          <cell r="C456" t="str">
            <v>กระทรวงสาธารณสุข สำนักงานปลัดกระทรวงสาธารณสุข</v>
          </cell>
          <cell r="D456" t="str">
            <v>001100000</v>
          </cell>
          <cell r="E456" t="str">
            <v>11000</v>
          </cell>
          <cell r="F456" t="str">
            <v>รพช.น้ำพอง</v>
          </cell>
          <cell r="G456" t="str">
            <v>โรงพยาบาลชุมชนน้ำพอง</v>
          </cell>
          <cell r="H456" t="str">
            <v>40070102</v>
          </cell>
          <cell r="I456">
            <v>40</v>
          </cell>
          <cell r="J456" t="str">
            <v>จังหวัดขอนแก่น</v>
          </cell>
          <cell r="K456">
            <v>4007</v>
          </cell>
          <cell r="L456" t="str">
            <v>น้ำพอง</v>
          </cell>
          <cell r="M456">
            <v>400701</v>
          </cell>
          <cell r="N456" t="str">
            <v>น้ำพอง</v>
          </cell>
          <cell r="O456" t="str">
            <v>ตะวันออกเฉียงเหนือ</v>
          </cell>
          <cell r="P456" t="str">
            <v>07</v>
          </cell>
          <cell r="Q456" t="str">
            <v>โรงพยาบาลชุมชน</v>
          </cell>
          <cell r="R456">
            <v>4</v>
          </cell>
          <cell r="S456">
            <v>60</v>
          </cell>
          <cell r="T456" t="str">
            <v>60</v>
          </cell>
          <cell r="U456" t="str">
            <v>21</v>
          </cell>
          <cell r="V456" t="str">
            <v>2.1 ทุติยภูมิระดับต้น</v>
          </cell>
        </row>
        <row r="457">
          <cell r="A457" t="str">
            <v>12</v>
          </cell>
          <cell r="B457" t="str">
            <v>21002</v>
          </cell>
          <cell r="C457" t="str">
            <v>กระทรวงสาธารณสุข สำนักงานปลัดกระทรวงสาธารณสุข</v>
          </cell>
          <cell r="D457" t="str">
            <v>001100100</v>
          </cell>
          <cell r="E457" t="str">
            <v>11001</v>
          </cell>
          <cell r="F457" t="str">
            <v>รพช.อุบลรัตน์</v>
          </cell>
          <cell r="G457" t="str">
            <v>โรงพยาบาลชุมชนอุบลรัตน์</v>
          </cell>
          <cell r="H457" t="str">
            <v>40080302</v>
          </cell>
          <cell r="I457">
            <v>40</v>
          </cell>
          <cell r="J457" t="str">
            <v>จังหวัดขอนแก่น</v>
          </cell>
          <cell r="K457">
            <v>4008</v>
          </cell>
          <cell r="L457" t="str">
            <v>อุบลรัตน์</v>
          </cell>
          <cell r="M457">
            <v>400803</v>
          </cell>
          <cell r="N457" t="str">
            <v>เขื่อนอุบลรัตน์</v>
          </cell>
          <cell r="O457" t="str">
            <v>ตะวันออกเฉียงเหนือ</v>
          </cell>
          <cell r="P457" t="str">
            <v>07</v>
          </cell>
          <cell r="Q457" t="str">
            <v>โรงพยาบาลชุมชน</v>
          </cell>
          <cell r="R457">
            <v>5</v>
          </cell>
          <cell r="S457">
            <v>30</v>
          </cell>
          <cell r="T457" t="str">
            <v>30</v>
          </cell>
          <cell r="U457" t="str">
            <v>21</v>
          </cell>
          <cell r="V457" t="str">
            <v>2.1 ทุติยภูมิระดับต้น</v>
          </cell>
        </row>
        <row r="458">
          <cell r="A458" t="str">
            <v>12</v>
          </cell>
          <cell r="B458" t="str">
            <v>21002</v>
          </cell>
          <cell r="C458" t="str">
            <v>กระทรวงสาธารณสุข สำนักงานปลัดกระทรวงสาธารณสุข</v>
          </cell>
          <cell r="D458" t="str">
            <v>001100200</v>
          </cell>
          <cell r="E458" t="str">
            <v>11002</v>
          </cell>
          <cell r="F458" t="str">
            <v>รพช.บ้านไผ่</v>
          </cell>
          <cell r="G458" t="str">
            <v>โรงพยาบาลชุมชนบ้านไผ่</v>
          </cell>
          <cell r="H458" t="str">
            <v>40100203</v>
          </cell>
          <cell r="I458">
            <v>40</v>
          </cell>
          <cell r="J458" t="str">
            <v>จังหวัดขอนแก่น</v>
          </cell>
          <cell r="K458">
            <v>4010</v>
          </cell>
          <cell r="L458" t="str">
            <v>บ้านไผ่</v>
          </cell>
          <cell r="M458">
            <v>401002</v>
          </cell>
          <cell r="N458" t="str">
            <v>ในเมือง</v>
          </cell>
          <cell r="O458" t="str">
            <v>ตะวันออกเฉียงเหนือ</v>
          </cell>
          <cell r="P458" t="str">
            <v>07</v>
          </cell>
          <cell r="Q458" t="str">
            <v>โรงพยาบาลชุมชน</v>
          </cell>
          <cell r="R458">
            <v>4</v>
          </cell>
          <cell r="S458">
            <v>90</v>
          </cell>
          <cell r="T458" t="str">
            <v>90</v>
          </cell>
          <cell r="U458" t="str">
            <v>22</v>
          </cell>
          <cell r="V458" t="str">
            <v>2.2 ทุติยภูมิระดับกลาง</v>
          </cell>
        </row>
        <row r="459">
          <cell r="A459" t="str">
            <v>12</v>
          </cell>
          <cell r="B459" t="str">
            <v>21002</v>
          </cell>
          <cell r="C459" t="str">
            <v>กระทรวงสาธารณสุข สำนักงานปลัดกระทรวงสาธารณสุข</v>
          </cell>
          <cell r="D459" t="str">
            <v>001100300</v>
          </cell>
          <cell r="E459" t="str">
            <v>11003</v>
          </cell>
          <cell r="F459" t="str">
            <v>รพช.เปือยน้อย</v>
          </cell>
          <cell r="G459" t="str">
            <v>โรงพยาบาลชุมชนเปือยน้อย</v>
          </cell>
          <cell r="H459" t="str">
            <v>40110107</v>
          </cell>
          <cell r="I459">
            <v>40</v>
          </cell>
          <cell r="J459" t="str">
            <v>จังหวัดขอนแก่น</v>
          </cell>
          <cell r="K459">
            <v>4011</v>
          </cell>
          <cell r="L459" t="str">
            <v>เปือยน้อย</v>
          </cell>
          <cell r="M459">
            <v>401101</v>
          </cell>
          <cell r="N459" t="str">
            <v>เปือยน้อย</v>
          </cell>
          <cell r="O459" t="str">
            <v>ตะวันออกเฉียงเหนือ</v>
          </cell>
          <cell r="P459" t="str">
            <v>07</v>
          </cell>
          <cell r="Q459" t="str">
            <v>โรงพยาบาลชุมชน</v>
          </cell>
          <cell r="R459">
            <v>5</v>
          </cell>
          <cell r="S459">
            <v>30</v>
          </cell>
          <cell r="T459" t="str">
            <v>30</v>
          </cell>
          <cell r="U459" t="str">
            <v>21</v>
          </cell>
          <cell r="V459" t="str">
            <v>2.1 ทุติยภูมิระดับต้น</v>
          </cell>
        </row>
        <row r="460">
          <cell r="A460" t="str">
            <v>12</v>
          </cell>
          <cell r="B460" t="str">
            <v>21002</v>
          </cell>
          <cell r="C460" t="str">
            <v>กระทรวงสาธารณสุข สำนักงานปลัดกระทรวงสาธารณสุข</v>
          </cell>
          <cell r="D460" t="str">
            <v>001100400</v>
          </cell>
          <cell r="E460" t="str">
            <v>11004</v>
          </cell>
          <cell r="F460" t="str">
            <v>รพช.พล</v>
          </cell>
          <cell r="G460" t="str">
            <v>โรงพยาบาลชุมชนพล</v>
          </cell>
          <cell r="H460" t="str">
            <v>40120100</v>
          </cell>
          <cell r="I460">
            <v>40</v>
          </cell>
          <cell r="J460" t="str">
            <v>จังหวัดขอนแก่น</v>
          </cell>
          <cell r="K460">
            <v>4012</v>
          </cell>
          <cell r="L460" t="str">
            <v>พล</v>
          </cell>
          <cell r="M460">
            <v>401201</v>
          </cell>
          <cell r="N460" t="str">
            <v>เมืองพล</v>
          </cell>
          <cell r="O460" t="str">
            <v>ตะวันออกเฉียงเหนือ</v>
          </cell>
          <cell r="P460" t="str">
            <v>07</v>
          </cell>
          <cell r="Q460" t="str">
            <v>โรงพยาบาลชุมชน</v>
          </cell>
          <cell r="R460">
            <v>4</v>
          </cell>
          <cell r="S460">
            <v>60</v>
          </cell>
          <cell r="T460" t="str">
            <v>60</v>
          </cell>
          <cell r="U460" t="str">
            <v>22</v>
          </cell>
          <cell r="V460" t="str">
            <v>2.2 ทุติยภูมิระดับกลาง</v>
          </cell>
        </row>
        <row r="461">
          <cell r="A461" t="str">
            <v>12</v>
          </cell>
          <cell r="B461" t="str">
            <v>21002</v>
          </cell>
          <cell r="C461" t="str">
            <v>กระทรวงสาธารณสุข สำนักงานปลัดกระทรวงสาธารณสุข</v>
          </cell>
          <cell r="D461" t="str">
            <v>001100500</v>
          </cell>
          <cell r="E461" t="str">
            <v>11005</v>
          </cell>
          <cell r="F461" t="str">
            <v>รพช.แวงใหญ่</v>
          </cell>
          <cell r="G461" t="str">
            <v>โรงพยาบาลชุมชนแวงใหญ่</v>
          </cell>
          <cell r="H461" t="str">
            <v>40130109</v>
          </cell>
          <cell r="I461">
            <v>40</v>
          </cell>
          <cell r="J461" t="str">
            <v>จังหวัดขอนแก่น</v>
          </cell>
          <cell r="K461">
            <v>4013</v>
          </cell>
          <cell r="L461" t="str">
            <v>แวงใหญ่</v>
          </cell>
          <cell r="M461">
            <v>401301</v>
          </cell>
          <cell r="N461" t="str">
            <v>คอนฉิม</v>
          </cell>
          <cell r="O461" t="str">
            <v>ตะวันออกเฉียงเหนือ</v>
          </cell>
          <cell r="P461" t="str">
            <v>07</v>
          </cell>
          <cell r="Q461" t="str">
            <v>โรงพยาบาลชุมชน</v>
          </cell>
          <cell r="R461">
            <v>5</v>
          </cell>
          <cell r="S461">
            <v>30</v>
          </cell>
          <cell r="T461" t="str">
            <v>30</v>
          </cell>
          <cell r="U461" t="str">
            <v>21</v>
          </cell>
          <cell r="V461" t="str">
            <v>2.1 ทุติยภูมิระดับต้น</v>
          </cell>
        </row>
        <row r="462">
          <cell r="A462" t="str">
            <v>12</v>
          </cell>
          <cell r="B462" t="str">
            <v>21002</v>
          </cell>
          <cell r="C462" t="str">
            <v>กระทรวงสาธารณสุข สำนักงานปลัดกระทรวงสาธารณสุข</v>
          </cell>
          <cell r="D462" t="str">
            <v>001100600</v>
          </cell>
          <cell r="E462" t="str">
            <v>11006</v>
          </cell>
          <cell r="F462" t="str">
            <v>รพช.แวงน้อย</v>
          </cell>
          <cell r="G462" t="str">
            <v>โรงพยาบาลชุมชนแวงน้อย</v>
          </cell>
          <cell r="H462" t="str">
            <v>40140412</v>
          </cell>
          <cell r="I462">
            <v>40</v>
          </cell>
          <cell r="J462" t="str">
            <v>จังหวัดขอนแก่น</v>
          </cell>
          <cell r="K462">
            <v>4014</v>
          </cell>
          <cell r="L462" t="str">
            <v>แวงน้อย</v>
          </cell>
          <cell r="M462">
            <v>401404</v>
          </cell>
          <cell r="N462" t="str">
            <v>ละหานนา</v>
          </cell>
          <cell r="O462" t="str">
            <v>ตะวันออกเฉียงเหนือ</v>
          </cell>
          <cell r="P462" t="str">
            <v>07</v>
          </cell>
          <cell r="Q462" t="str">
            <v>โรงพยาบาลชุมชน</v>
          </cell>
          <cell r="R462">
            <v>5</v>
          </cell>
          <cell r="S462">
            <v>30</v>
          </cell>
          <cell r="T462" t="str">
            <v>30</v>
          </cell>
          <cell r="U462" t="str">
            <v>21</v>
          </cell>
          <cell r="V462" t="str">
            <v>2.1 ทุติยภูมิระดับต้น</v>
          </cell>
        </row>
        <row r="463">
          <cell r="A463" t="str">
            <v>12</v>
          </cell>
          <cell r="B463" t="str">
            <v>21002</v>
          </cell>
          <cell r="C463" t="str">
            <v>กระทรวงสาธารณสุข สำนักงานปลัดกระทรวงสาธารณสุข</v>
          </cell>
          <cell r="D463" t="str">
            <v>001100700</v>
          </cell>
          <cell r="E463" t="str">
            <v>11007</v>
          </cell>
          <cell r="F463" t="str">
            <v>รพช.หนองสองห้อง</v>
          </cell>
          <cell r="G463" t="str">
            <v>โรงพยาบาลชุมชนหนองสองห้อง</v>
          </cell>
          <cell r="H463" t="str">
            <v>40150116</v>
          </cell>
          <cell r="I463">
            <v>40</v>
          </cell>
          <cell r="J463" t="str">
            <v>จังหวัดขอนแก่น</v>
          </cell>
          <cell r="K463">
            <v>4015</v>
          </cell>
          <cell r="L463" t="str">
            <v>หนองสองห้อง</v>
          </cell>
          <cell r="M463">
            <v>401501</v>
          </cell>
          <cell r="N463" t="str">
            <v>หนองสองห้อง</v>
          </cell>
          <cell r="O463" t="str">
            <v>ตะวันออกเฉียงเหนือ</v>
          </cell>
          <cell r="P463" t="str">
            <v>07</v>
          </cell>
          <cell r="Q463" t="str">
            <v>โรงพยาบาลชุมชน</v>
          </cell>
          <cell r="R463">
            <v>5</v>
          </cell>
          <cell r="S463">
            <v>30</v>
          </cell>
          <cell r="T463" t="str">
            <v>30</v>
          </cell>
          <cell r="U463" t="str">
            <v>21</v>
          </cell>
          <cell r="V463" t="str">
            <v>2.1 ทุติยภูมิระดับต้น</v>
          </cell>
        </row>
        <row r="464">
          <cell r="A464" t="str">
            <v>12</v>
          </cell>
          <cell r="B464" t="str">
            <v>21002</v>
          </cell>
          <cell r="C464" t="str">
            <v>กระทรวงสาธารณสุข สำนักงานปลัดกระทรวงสาธารณสุข</v>
          </cell>
          <cell r="D464" t="str">
            <v>001100800</v>
          </cell>
          <cell r="E464" t="str">
            <v>11008</v>
          </cell>
          <cell r="F464" t="str">
            <v>รพช.ภูเวียง</v>
          </cell>
          <cell r="G464" t="str">
            <v>โรงพยาบาลชุมชนภูเวียง</v>
          </cell>
          <cell r="H464" t="str">
            <v>40160103</v>
          </cell>
          <cell r="I464">
            <v>40</v>
          </cell>
          <cell r="J464" t="str">
            <v>จังหวัดขอนแก่น</v>
          </cell>
          <cell r="K464">
            <v>4016</v>
          </cell>
          <cell r="L464" t="str">
            <v>ภูเวียง</v>
          </cell>
          <cell r="M464">
            <v>401601</v>
          </cell>
          <cell r="N464" t="str">
            <v>บ้านเรือ</v>
          </cell>
          <cell r="O464" t="str">
            <v>ตะวันออกเฉียงเหนือ</v>
          </cell>
          <cell r="P464" t="str">
            <v>07</v>
          </cell>
          <cell r="Q464" t="str">
            <v>โรงพยาบาลชุมชน</v>
          </cell>
          <cell r="R464">
            <v>4</v>
          </cell>
          <cell r="S464">
            <v>60</v>
          </cell>
          <cell r="T464" t="str">
            <v>60</v>
          </cell>
          <cell r="U464" t="str">
            <v>21</v>
          </cell>
          <cell r="V464" t="str">
            <v>2.1 ทุติยภูมิระดับต้น</v>
          </cell>
        </row>
        <row r="465">
          <cell r="A465" t="str">
            <v>12</v>
          </cell>
          <cell r="B465" t="str">
            <v>21002</v>
          </cell>
          <cell r="C465" t="str">
            <v>กระทรวงสาธารณสุข สำนักงานปลัดกระทรวงสาธารณสุข</v>
          </cell>
          <cell r="D465" t="str">
            <v>001100900</v>
          </cell>
          <cell r="E465" t="str">
            <v>11009</v>
          </cell>
          <cell r="F465" t="str">
            <v>รพช.มัญจาคีรี</v>
          </cell>
          <cell r="G465" t="str">
            <v>โรงพยาบาลชุมชนมัญจาคีรี</v>
          </cell>
          <cell r="H465" t="str">
            <v>40170114</v>
          </cell>
          <cell r="I465">
            <v>40</v>
          </cell>
          <cell r="J465" t="str">
            <v>จังหวัดขอนแก่น</v>
          </cell>
          <cell r="K465">
            <v>4017</v>
          </cell>
          <cell r="L465" t="str">
            <v>มัญจาคีรี</v>
          </cell>
          <cell r="M465">
            <v>401701</v>
          </cell>
          <cell r="N465" t="str">
            <v>กุดเค้า</v>
          </cell>
          <cell r="O465" t="str">
            <v>ตะวันออกเฉียงเหนือ</v>
          </cell>
          <cell r="P465" t="str">
            <v>07</v>
          </cell>
          <cell r="Q465" t="str">
            <v>โรงพยาบาลชุมชน</v>
          </cell>
          <cell r="R465">
            <v>4</v>
          </cell>
          <cell r="S465">
            <v>60</v>
          </cell>
          <cell r="T465" t="str">
            <v>60</v>
          </cell>
          <cell r="U465" t="str">
            <v>21</v>
          </cell>
          <cell r="V465" t="str">
            <v>2.1 ทุติยภูมิระดับต้น</v>
          </cell>
        </row>
        <row r="466">
          <cell r="A466" t="str">
            <v>12</v>
          </cell>
          <cell r="B466" t="str">
            <v>21002</v>
          </cell>
          <cell r="C466" t="str">
            <v>กระทรวงสาธารณสุข สำนักงานปลัดกระทรวงสาธารณสุข</v>
          </cell>
          <cell r="D466" t="str">
            <v>001101000</v>
          </cell>
          <cell r="E466" t="str">
            <v>11010</v>
          </cell>
          <cell r="F466" t="str">
            <v>รพช.ชนบท</v>
          </cell>
          <cell r="G466" t="str">
            <v>โรงพยาบาลชุมชนชนบท</v>
          </cell>
          <cell r="H466" t="str">
            <v>40180111</v>
          </cell>
          <cell r="I466">
            <v>40</v>
          </cell>
          <cell r="J466" t="str">
            <v>จังหวัดขอนแก่น</v>
          </cell>
          <cell r="K466">
            <v>4018</v>
          </cell>
          <cell r="L466" t="str">
            <v>ชนบท</v>
          </cell>
          <cell r="M466">
            <v>401801</v>
          </cell>
          <cell r="N466" t="str">
            <v>ชนบท</v>
          </cell>
          <cell r="O466" t="str">
            <v>ตะวันออกเฉียงเหนือ</v>
          </cell>
          <cell r="P466" t="str">
            <v>07</v>
          </cell>
          <cell r="Q466" t="str">
            <v>โรงพยาบาลชุมชน</v>
          </cell>
          <cell r="R466">
            <v>5</v>
          </cell>
          <cell r="S466">
            <v>30</v>
          </cell>
          <cell r="T466" t="str">
            <v>30</v>
          </cell>
          <cell r="U466" t="str">
            <v>21</v>
          </cell>
          <cell r="V466" t="str">
            <v>2.1 ทุติยภูมิระดับต้น</v>
          </cell>
        </row>
        <row r="467">
          <cell r="A467" t="str">
            <v>12</v>
          </cell>
          <cell r="B467" t="str">
            <v>21002</v>
          </cell>
          <cell r="C467" t="str">
            <v>กระทรวงสาธารณสุข สำนักงานปลัดกระทรวงสาธารณสุข</v>
          </cell>
          <cell r="D467" t="str">
            <v>001101100</v>
          </cell>
          <cell r="E467" t="str">
            <v>11011</v>
          </cell>
          <cell r="F467" t="str">
            <v>รพช.เขาสวนกวาง</v>
          </cell>
          <cell r="G467" t="str">
            <v>โรงพยาบาลชุมชนเขาสวนกวาง</v>
          </cell>
          <cell r="H467" t="str">
            <v>40190110</v>
          </cell>
          <cell r="I467">
            <v>40</v>
          </cell>
          <cell r="J467" t="str">
            <v>จังหวัดขอนแก่น</v>
          </cell>
          <cell r="K467">
            <v>4019</v>
          </cell>
          <cell r="L467" t="str">
            <v>เขาสวนกวาง</v>
          </cell>
          <cell r="M467">
            <v>401901</v>
          </cell>
          <cell r="N467" t="str">
            <v>เขาสวนกวาง</v>
          </cell>
          <cell r="O467" t="str">
            <v>ตะวันออกเฉียงเหนือ</v>
          </cell>
          <cell r="P467" t="str">
            <v>07</v>
          </cell>
          <cell r="Q467" t="str">
            <v>โรงพยาบาลชุมชน</v>
          </cell>
          <cell r="R467">
            <v>5</v>
          </cell>
          <cell r="S467">
            <v>30</v>
          </cell>
          <cell r="T467" t="str">
            <v>30</v>
          </cell>
          <cell r="U467" t="str">
            <v>21</v>
          </cell>
          <cell r="V467" t="str">
            <v>2.1 ทุติยภูมิระดับต้น</v>
          </cell>
        </row>
        <row r="468">
          <cell r="A468" t="str">
            <v>12</v>
          </cell>
          <cell r="B468" t="str">
            <v>21002</v>
          </cell>
          <cell r="C468" t="str">
            <v>กระทรวงสาธารณสุข สำนักงานปลัดกระทรวงสาธารณสุข</v>
          </cell>
          <cell r="D468" t="str">
            <v>001101200</v>
          </cell>
          <cell r="E468" t="str">
            <v>11012</v>
          </cell>
          <cell r="F468" t="str">
            <v>รพช.ภูผาม่าน</v>
          </cell>
          <cell r="G468" t="str">
            <v>โรงพยาบาลชุมชนภูผาม่าน</v>
          </cell>
          <cell r="H468" t="str">
            <v>40200301</v>
          </cell>
          <cell r="I468">
            <v>40</v>
          </cell>
          <cell r="J468" t="str">
            <v>จังหวัดขอนแก่น</v>
          </cell>
          <cell r="K468">
            <v>4020</v>
          </cell>
          <cell r="L468" t="str">
            <v>ภูผาม่าน</v>
          </cell>
          <cell r="M468">
            <v>402003</v>
          </cell>
          <cell r="N468" t="str">
            <v>ภูผาม่าน</v>
          </cell>
          <cell r="O468" t="str">
            <v>ตะวันออกเฉียงเหนือ</v>
          </cell>
          <cell r="P468" t="str">
            <v>07</v>
          </cell>
          <cell r="Q468" t="str">
            <v>โรงพยาบาลชุมชน</v>
          </cell>
          <cell r="R468">
            <v>5</v>
          </cell>
          <cell r="S468">
            <v>30</v>
          </cell>
          <cell r="T468" t="str">
            <v>30</v>
          </cell>
          <cell r="U468" t="str">
            <v>21</v>
          </cell>
          <cell r="V468" t="str">
            <v>2.1 ทุติยภูมิระดับต้น</v>
          </cell>
        </row>
        <row r="469">
          <cell r="A469" t="str">
            <v>12</v>
          </cell>
          <cell r="B469" t="str">
            <v>21002</v>
          </cell>
          <cell r="C469" t="str">
            <v>กระทรวงสาธารณสุข สำนักงานปลัดกระทรวงสาธารณสุข</v>
          </cell>
          <cell r="D469" t="str">
            <v>001144500</v>
          </cell>
          <cell r="E469" t="str">
            <v>11445</v>
          </cell>
          <cell r="F469" t="str">
            <v>รพร.กระนวน</v>
          </cell>
          <cell r="G469" t="str">
            <v>โรงพยาบาลสมเด็จพระยุพราชกระนวน</v>
          </cell>
          <cell r="H469" t="str">
            <v>40090111</v>
          </cell>
          <cell r="I469">
            <v>40</v>
          </cell>
          <cell r="J469" t="str">
            <v>จังหวัดขอนแก่น</v>
          </cell>
          <cell r="K469">
            <v>4009</v>
          </cell>
          <cell r="L469" t="str">
            <v>กระนวน</v>
          </cell>
          <cell r="M469">
            <v>400901</v>
          </cell>
          <cell r="N469" t="str">
            <v>หนองโก</v>
          </cell>
          <cell r="O469" t="str">
            <v>ตะวันออกเฉียงเหนือ</v>
          </cell>
          <cell r="P469" t="str">
            <v>07</v>
          </cell>
          <cell r="Q469" t="str">
            <v>โรงพยาบาลชุมชน</v>
          </cell>
          <cell r="R469">
            <v>4</v>
          </cell>
          <cell r="S469">
            <v>90</v>
          </cell>
          <cell r="T469" t="str">
            <v>90</v>
          </cell>
          <cell r="U469" t="str">
            <v>22</v>
          </cell>
          <cell r="V469" t="str">
            <v>2.2 ทุติยภูมิระดับกลาง</v>
          </cell>
        </row>
        <row r="470">
          <cell r="A470" t="str">
            <v>12</v>
          </cell>
          <cell r="B470" t="str">
            <v>21002</v>
          </cell>
          <cell r="C470" t="str">
            <v>กระทรวงสาธารณสุข สำนักงานปลัดกระทรวงสาธารณสุข</v>
          </cell>
          <cell r="D470" t="str">
            <v>001227500</v>
          </cell>
          <cell r="E470" t="str">
            <v>12275</v>
          </cell>
          <cell r="F470" t="str">
            <v>รพท.สิรินธร(ภาคตะวันออกเฉียงเหนือ)</v>
          </cell>
          <cell r="G470" t="str">
            <v>โรงพยาบาลทั่วไปสิรินธร(ภาคตะวันออกเฉียงเหนือ)</v>
          </cell>
          <cell r="H470" t="str">
            <v>40240110</v>
          </cell>
          <cell r="I470">
            <v>40</v>
          </cell>
          <cell r="J470" t="str">
            <v>จังหวัดขอนแก่น</v>
          </cell>
          <cell r="K470">
            <v>4024</v>
          </cell>
          <cell r="L470" t="str">
            <v>บ้านแฮด</v>
          </cell>
          <cell r="M470">
            <v>402401</v>
          </cell>
          <cell r="N470" t="str">
            <v>บ้านแฮด</v>
          </cell>
          <cell r="O470" t="str">
            <v>ตะวันออกเฉียงเหนือ</v>
          </cell>
          <cell r="P470" t="str">
            <v>06</v>
          </cell>
          <cell r="Q470" t="str">
            <v>โรงพยาบาลทั่วไป</v>
          </cell>
          <cell r="R470">
            <v>3</v>
          </cell>
          <cell r="S470">
            <v>250</v>
          </cell>
          <cell r="T470" t="str">
            <v>250</v>
          </cell>
          <cell r="U470" t="str">
            <v>23</v>
          </cell>
          <cell r="V470" t="str">
            <v>2.3 ทุติยภูมิระดับสูง</v>
          </cell>
        </row>
        <row r="471">
          <cell r="A471" t="str">
            <v>12</v>
          </cell>
          <cell r="B471" t="str">
            <v>21002</v>
          </cell>
          <cell r="C471" t="str">
            <v>กระทรวงสาธารณสุข สำนักงานปลัดกระทรวงสาธารณสุข</v>
          </cell>
          <cell r="D471" t="str">
            <v>001413200</v>
          </cell>
          <cell r="E471" t="str">
            <v>14132</v>
          </cell>
          <cell r="F471" t="str">
            <v>รพช.ซำสูง</v>
          </cell>
          <cell r="G471" t="str">
            <v>โรงพยาบาลชุมชนซำสูง</v>
          </cell>
          <cell r="H471" t="str">
            <v>40210101</v>
          </cell>
          <cell r="I471">
            <v>40</v>
          </cell>
          <cell r="J471" t="str">
            <v>จังหวัดขอนแก่น</v>
          </cell>
          <cell r="K471">
            <v>4021</v>
          </cell>
          <cell r="L471" t="str">
            <v>ซำสูง</v>
          </cell>
          <cell r="M471">
            <v>402101</v>
          </cell>
          <cell r="N471" t="str">
            <v>กระนวน</v>
          </cell>
          <cell r="O471" t="str">
            <v>ตะวันออกเฉียงเหนือ</v>
          </cell>
          <cell r="P471" t="str">
            <v>07</v>
          </cell>
          <cell r="Q471" t="str">
            <v>โรงพยาบาลชุมชน</v>
          </cell>
          <cell r="R471">
            <v>5</v>
          </cell>
          <cell r="S471">
            <v>30</v>
          </cell>
          <cell r="T471" t="str">
            <v>30</v>
          </cell>
          <cell r="U471" t="str">
            <v>21</v>
          </cell>
          <cell r="V471" t="str">
            <v>2.1 ทุติยภูมิระดับต้น</v>
          </cell>
        </row>
        <row r="472">
          <cell r="A472" t="str">
            <v>12</v>
          </cell>
          <cell r="B472" t="str">
            <v>21002</v>
          </cell>
          <cell r="C472" t="str">
            <v>กระทรวงสาธารณสุข สำนักงานปลัดกระทรวงสาธารณสุข</v>
          </cell>
          <cell r="D472" t="str">
            <v>001070700</v>
          </cell>
          <cell r="E472" t="str">
            <v>10707</v>
          </cell>
          <cell r="F472" t="str">
            <v>รพท.มหาสารคาม</v>
          </cell>
          <cell r="G472" t="str">
            <v>โรงพยาบาลทั่วไปมหาสารคาม</v>
          </cell>
          <cell r="H472" t="str">
            <v>44010102</v>
          </cell>
          <cell r="I472">
            <v>44</v>
          </cell>
          <cell r="J472" t="str">
            <v>จังหวัดมหาสารคาม</v>
          </cell>
          <cell r="K472">
            <v>4401</v>
          </cell>
          <cell r="L472" t="str">
            <v>เมืองมหาสารคาม</v>
          </cell>
          <cell r="M472">
            <v>440101</v>
          </cell>
          <cell r="N472" t="str">
            <v>ตลาด</v>
          </cell>
          <cell r="O472" t="str">
            <v>ตะวันออกเฉียงเหนือ</v>
          </cell>
          <cell r="P472" t="str">
            <v>06</v>
          </cell>
          <cell r="Q472" t="str">
            <v>โรงพยาบาลทั่วไป</v>
          </cell>
          <cell r="R472">
            <v>2</v>
          </cell>
          <cell r="S472">
            <v>472</v>
          </cell>
          <cell r="T472" t="str">
            <v>347</v>
          </cell>
          <cell r="U472" t="str">
            <v>23</v>
          </cell>
          <cell r="V472" t="str">
            <v>2.3 ทุติยภูมิระดับสูง</v>
          </cell>
        </row>
        <row r="473">
          <cell r="A473" t="str">
            <v>12</v>
          </cell>
          <cell r="B473" t="str">
            <v>21002</v>
          </cell>
          <cell r="C473" t="str">
            <v>กระทรวงสาธารณสุข สำนักงานปลัดกระทรวงสาธารณสุข</v>
          </cell>
          <cell r="D473" t="str">
            <v>001105100</v>
          </cell>
          <cell r="E473" t="str">
            <v>11051</v>
          </cell>
          <cell r="F473" t="str">
            <v>รพช.แกดำ</v>
          </cell>
          <cell r="G473" t="str">
            <v>โรงพยาบาลชุมชนแกดำ</v>
          </cell>
          <cell r="H473" t="str">
            <v>44020107</v>
          </cell>
          <cell r="I473">
            <v>44</v>
          </cell>
          <cell r="J473" t="str">
            <v>จังหวัดมหาสารคาม</v>
          </cell>
          <cell r="K473">
            <v>4402</v>
          </cell>
          <cell r="L473" t="str">
            <v>แกดำ</v>
          </cell>
          <cell r="M473">
            <v>440201</v>
          </cell>
          <cell r="N473" t="str">
            <v>แกดำ</v>
          </cell>
          <cell r="O473" t="str">
            <v>ตะวันออกเฉียงเหนือ</v>
          </cell>
          <cell r="P473" t="str">
            <v>07</v>
          </cell>
          <cell r="Q473" t="str">
            <v>โรงพยาบาลชุมชน</v>
          </cell>
          <cell r="R473">
            <v>5</v>
          </cell>
          <cell r="S473">
            <v>30</v>
          </cell>
          <cell r="T473" t="str">
            <v>30</v>
          </cell>
          <cell r="U473" t="str">
            <v>21</v>
          </cell>
          <cell r="V473" t="str">
            <v>2.1 ทุติยภูมิระดับต้น</v>
          </cell>
        </row>
        <row r="474">
          <cell r="A474" t="str">
            <v>12</v>
          </cell>
          <cell r="B474" t="str">
            <v>21002</v>
          </cell>
          <cell r="C474" t="str">
            <v>กระทรวงสาธารณสุข สำนักงานปลัดกระทรวงสาธารณสุข</v>
          </cell>
          <cell r="D474" t="str">
            <v>001105200</v>
          </cell>
          <cell r="E474" t="str">
            <v>11052</v>
          </cell>
          <cell r="F474" t="str">
            <v>รพช.โกสุมพิสัย</v>
          </cell>
          <cell r="G474" t="str">
            <v>โรงพยาบาลชุมชนโกสุมพิสัย</v>
          </cell>
          <cell r="H474" t="str">
            <v>44030113</v>
          </cell>
          <cell r="I474">
            <v>44</v>
          </cell>
          <cell r="J474" t="str">
            <v>จังหวัดมหาสารคาม</v>
          </cell>
          <cell r="K474">
            <v>4403</v>
          </cell>
          <cell r="L474" t="str">
            <v>โกสุมพิสัย</v>
          </cell>
          <cell r="M474">
            <v>440301</v>
          </cell>
          <cell r="N474" t="str">
            <v>หัวขวาง</v>
          </cell>
          <cell r="O474" t="str">
            <v>ตะวันออกเฉียงเหนือ</v>
          </cell>
          <cell r="P474" t="str">
            <v>07</v>
          </cell>
          <cell r="Q474" t="str">
            <v>โรงพยาบาลชุมชน</v>
          </cell>
          <cell r="R474">
            <v>4</v>
          </cell>
          <cell r="S474">
            <v>120</v>
          </cell>
          <cell r="T474" t="str">
            <v>90</v>
          </cell>
          <cell r="U474" t="str">
            <v>21</v>
          </cell>
          <cell r="V474" t="str">
            <v>2.1 ทุติยภูมิระดับต้น</v>
          </cell>
        </row>
        <row r="475">
          <cell r="A475" t="str">
            <v>12</v>
          </cell>
          <cell r="B475" t="str">
            <v>21002</v>
          </cell>
          <cell r="C475" t="str">
            <v>กระทรวงสาธารณสุข สำนักงานปลัดกระทรวงสาธารณสุข</v>
          </cell>
          <cell r="D475" t="str">
            <v>001105300</v>
          </cell>
          <cell r="E475" t="str">
            <v>11053</v>
          </cell>
          <cell r="F475" t="str">
            <v>รพช.กันทรวิชัย</v>
          </cell>
          <cell r="G475" t="str">
            <v>โรงพยาบาลชุมชนกันทรวิชัย</v>
          </cell>
          <cell r="H475" t="str">
            <v>44040102</v>
          </cell>
          <cell r="I475">
            <v>44</v>
          </cell>
          <cell r="J475" t="str">
            <v>จังหวัดมหาสารคาม</v>
          </cell>
          <cell r="K475">
            <v>4404</v>
          </cell>
          <cell r="L475" t="str">
            <v>กันทรวิชัย</v>
          </cell>
          <cell r="M475">
            <v>440401</v>
          </cell>
          <cell r="N475" t="str">
            <v>โคกพระ</v>
          </cell>
          <cell r="O475" t="str">
            <v>ตะวันออกเฉียงเหนือ</v>
          </cell>
          <cell r="P475" t="str">
            <v>07</v>
          </cell>
          <cell r="Q475" t="str">
            <v>โรงพยาบาลชุมชน</v>
          </cell>
          <cell r="R475">
            <v>5</v>
          </cell>
          <cell r="S475">
            <v>30</v>
          </cell>
          <cell r="T475" t="str">
            <v>30</v>
          </cell>
          <cell r="U475" t="str">
            <v>21</v>
          </cell>
          <cell r="V475" t="str">
            <v>2.1 ทุติยภูมิระดับต้น</v>
          </cell>
        </row>
        <row r="476">
          <cell r="A476" t="str">
            <v>12</v>
          </cell>
          <cell r="B476" t="str">
            <v>21002</v>
          </cell>
          <cell r="C476" t="str">
            <v>กระทรวงสาธารณสุข สำนักงานปลัดกระทรวงสาธารณสุข</v>
          </cell>
          <cell r="D476" t="str">
            <v>001105400</v>
          </cell>
          <cell r="E476" t="str">
            <v>11054</v>
          </cell>
          <cell r="F476" t="str">
            <v>รพช.เชียงยืน</v>
          </cell>
          <cell r="G476" t="str">
            <v>โรงพยาบาลชุมชนเชียงยืน</v>
          </cell>
          <cell r="H476" t="str">
            <v>44050105</v>
          </cell>
          <cell r="I476">
            <v>44</v>
          </cell>
          <cell r="J476" t="str">
            <v>จังหวัดมหาสารคาม</v>
          </cell>
          <cell r="K476">
            <v>4405</v>
          </cell>
          <cell r="L476" t="str">
            <v>เชียงยืน</v>
          </cell>
          <cell r="M476">
            <v>440501</v>
          </cell>
          <cell r="N476" t="str">
            <v>เชียงยืน</v>
          </cell>
          <cell r="O476" t="str">
            <v>ตะวันออกเฉียงเหนือ</v>
          </cell>
          <cell r="P476" t="str">
            <v>07</v>
          </cell>
          <cell r="Q476" t="str">
            <v>โรงพยาบาลชุมชน</v>
          </cell>
          <cell r="R476">
            <v>4</v>
          </cell>
          <cell r="S476">
            <v>60</v>
          </cell>
          <cell r="T476" t="str">
            <v>30</v>
          </cell>
          <cell r="U476" t="str">
            <v>21</v>
          </cell>
          <cell r="V476" t="str">
            <v>2.1 ทุติยภูมิระดับต้น</v>
          </cell>
        </row>
        <row r="477">
          <cell r="A477" t="str">
            <v>12</v>
          </cell>
          <cell r="B477" t="str">
            <v>21002</v>
          </cell>
          <cell r="C477" t="str">
            <v>กระทรวงสาธารณสุข สำนักงานปลัดกระทรวงสาธารณสุข</v>
          </cell>
          <cell r="D477" t="str">
            <v>001105500</v>
          </cell>
          <cell r="E477" t="str">
            <v>11055</v>
          </cell>
          <cell r="F477" t="str">
            <v>รพช.บรบือ</v>
          </cell>
          <cell r="G477" t="str">
            <v>โรงพยาบาลชุมชนบรบือ</v>
          </cell>
          <cell r="H477" t="str">
            <v>44060101</v>
          </cell>
          <cell r="I477">
            <v>44</v>
          </cell>
          <cell r="J477" t="str">
            <v>จังหวัดมหาสารคาม</v>
          </cell>
          <cell r="K477">
            <v>4406</v>
          </cell>
          <cell r="L477" t="str">
            <v>บรบือ</v>
          </cell>
          <cell r="M477">
            <v>440601</v>
          </cell>
          <cell r="N477" t="str">
            <v>บรบือ</v>
          </cell>
          <cell r="O477" t="str">
            <v>ตะวันออกเฉียงเหนือ</v>
          </cell>
          <cell r="P477" t="str">
            <v>07</v>
          </cell>
          <cell r="Q477" t="str">
            <v>โรงพยาบาลชุมชน</v>
          </cell>
          <cell r="R477">
            <v>4</v>
          </cell>
          <cell r="S477">
            <v>60</v>
          </cell>
          <cell r="T477" t="str">
            <v>60</v>
          </cell>
          <cell r="U477" t="str">
            <v>22</v>
          </cell>
          <cell r="V477" t="str">
            <v>2.2 ทุติยภูมิระดับกลาง</v>
          </cell>
        </row>
        <row r="478">
          <cell r="A478" t="str">
            <v>12</v>
          </cell>
          <cell r="B478" t="str">
            <v>21002</v>
          </cell>
          <cell r="C478" t="str">
            <v>กระทรวงสาธารณสุข สำนักงานปลัดกระทรวงสาธารณสุข</v>
          </cell>
          <cell r="D478" t="str">
            <v>001105600</v>
          </cell>
          <cell r="E478" t="str">
            <v>11056</v>
          </cell>
          <cell r="F478" t="str">
            <v>รพช.นาเชือก</v>
          </cell>
          <cell r="G478" t="str">
            <v>โรงพยาบาลชุมชนนาเชือก</v>
          </cell>
          <cell r="H478" t="str">
            <v>44070102</v>
          </cell>
          <cell r="I478">
            <v>44</v>
          </cell>
          <cell r="J478" t="str">
            <v>จังหวัดมหาสารคาม</v>
          </cell>
          <cell r="K478">
            <v>4407</v>
          </cell>
          <cell r="L478" t="str">
            <v>นาเชือก</v>
          </cell>
          <cell r="M478">
            <v>440701</v>
          </cell>
          <cell r="N478" t="str">
            <v>นาเชือก</v>
          </cell>
          <cell r="O478" t="str">
            <v>ตะวันออกเฉียงเหนือ</v>
          </cell>
          <cell r="P478" t="str">
            <v>07</v>
          </cell>
          <cell r="Q478" t="str">
            <v>โรงพยาบาลชุมชน</v>
          </cell>
          <cell r="R478">
            <v>5</v>
          </cell>
          <cell r="S478">
            <v>30</v>
          </cell>
          <cell r="T478" t="str">
            <v>30</v>
          </cell>
          <cell r="U478" t="str">
            <v>21</v>
          </cell>
          <cell r="V478" t="str">
            <v>2.1 ทุติยภูมิระดับต้น</v>
          </cell>
        </row>
        <row r="479">
          <cell r="A479" t="str">
            <v>12</v>
          </cell>
          <cell r="B479" t="str">
            <v>21002</v>
          </cell>
          <cell r="C479" t="str">
            <v>กระทรวงสาธารณสุข สำนักงานปลัดกระทรวงสาธารณสุข</v>
          </cell>
          <cell r="D479" t="str">
            <v>001105700</v>
          </cell>
          <cell r="E479" t="str">
            <v>11057</v>
          </cell>
          <cell r="F479" t="str">
            <v>รพช.พยัคฆภูมิพิสัย</v>
          </cell>
          <cell r="G479" t="str">
            <v>โรงพยาบาลชุมชนพยัคฆภูมิพิสัย</v>
          </cell>
          <cell r="H479" t="str">
            <v>44080101</v>
          </cell>
          <cell r="I479">
            <v>44</v>
          </cell>
          <cell r="J479" t="str">
            <v>จังหวัดมหาสารคาม</v>
          </cell>
          <cell r="K479">
            <v>4408</v>
          </cell>
          <cell r="L479" t="str">
            <v>พยัคฆภูมิพิสัย</v>
          </cell>
          <cell r="M479">
            <v>440801</v>
          </cell>
          <cell r="N479" t="str">
            <v>ปะหลาน</v>
          </cell>
          <cell r="O479" t="str">
            <v>ตะวันออกเฉียงเหนือ</v>
          </cell>
          <cell r="P479" t="str">
            <v>07</v>
          </cell>
          <cell r="Q479" t="str">
            <v>โรงพยาบาลชุมชน</v>
          </cell>
          <cell r="R479">
            <v>4</v>
          </cell>
          <cell r="S479">
            <v>90</v>
          </cell>
          <cell r="T479" t="str">
            <v>90</v>
          </cell>
          <cell r="U479" t="str">
            <v>22</v>
          </cell>
          <cell r="V479" t="str">
            <v>2.2 ทุติยภูมิระดับกลาง</v>
          </cell>
        </row>
        <row r="480">
          <cell r="A480" t="str">
            <v>12</v>
          </cell>
          <cell r="B480" t="str">
            <v>21002</v>
          </cell>
          <cell r="C480" t="str">
            <v>กระทรวงสาธารณสุข สำนักงานปลัดกระทรวงสาธารณสุข</v>
          </cell>
          <cell r="D480" t="str">
            <v>001105800</v>
          </cell>
          <cell r="E480" t="str">
            <v>11058</v>
          </cell>
          <cell r="F480" t="str">
            <v>รพช.วาปีปทุม</v>
          </cell>
          <cell r="G480" t="str">
            <v>โรงพยาบาลชุมชนวาปีปทุม</v>
          </cell>
          <cell r="H480" t="str">
            <v>44090102</v>
          </cell>
          <cell r="I480">
            <v>44</v>
          </cell>
          <cell r="J480" t="str">
            <v>จังหวัดมหาสารคาม</v>
          </cell>
          <cell r="K480">
            <v>4409</v>
          </cell>
          <cell r="L480" t="str">
            <v>วาปีปทุม</v>
          </cell>
          <cell r="M480">
            <v>440901</v>
          </cell>
          <cell r="N480" t="str">
            <v>หนองแสง</v>
          </cell>
          <cell r="O480" t="str">
            <v>ตะวันออกเฉียงเหนือ</v>
          </cell>
          <cell r="P480" t="str">
            <v>07</v>
          </cell>
          <cell r="Q480" t="str">
            <v>โรงพยาบาลชุมชน</v>
          </cell>
          <cell r="R480">
            <v>4</v>
          </cell>
          <cell r="S480">
            <v>90</v>
          </cell>
          <cell r="T480" t="str">
            <v>60</v>
          </cell>
          <cell r="U480" t="str">
            <v>21</v>
          </cell>
          <cell r="V480" t="str">
            <v>2.1 ทุติยภูมิระดับต้น</v>
          </cell>
        </row>
        <row r="481">
          <cell r="A481" t="str">
            <v>12</v>
          </cell>
          <cell r="B481" t="str">
            <v>21002</v>
          </cell>
          <cell r="C481" t="str">
            <v>กระทรวงสาธารณสุข สำนักงานปลัดกระทรวงสาธารณสุข</v>
          </cell>
          <cell r="D481" t="str">
            <v>001105900</v>
          </cell>
          <cell r="E481" t="str">
            <v>11059</v>
          </cell>
          <cell r="F481" t="str">
            <v>รพช.นาดูน</v>
          </cell>
          <cell r="G481" t="str">
            <v>โรงพยาบาลชุมชนนาดูน</v>
          </cell>
          <cell r="H481" t="str">
            <v>44100109</v>
          </cell>
          <cell r="I481">
            <v>44</v>
          </cell>
          <cell r="J481" t="str">
            <v>จังหวัดมหาสารคาม</v>
          </cell>
          <cell r="K481">
            <v>4410</v>
          </cell>
          <cell r="L481" t="str">
            <v>นาดูน</v>
          </cell>
          <cell r="M481">
            <v>441001</v>
          </cell>
          <cell r="N481" t="str">
            <v>นาดูน</v>
          </cell>
          <cell r="O481" t="str">
            <v>ตะวันออกเฉียงเหนือ</v>
          </cell>
          <cell r="P481" t="str">
            <v>07</v>
          </cell>
          <cell r="Q481" t="str">
            <v>โรงพยาบาลชุมชน</v>
          </cell>
          <cell r="R481">
            <v>5</v>
          </cell>
          <cell r="S481">
            <v>30</v>
          </cell>
          <cell r="T481" t="str">
            <v>30</v>
          </cell>
          <cell r="U481" t="str">
            <v>21</v>
          </cell>
          <cell r="V481" t="str">
            <v>2.1 ทุติยภูมิระดับต้น</v>
          </cell>
        </row>
        <row r="482">
          <cell r="A482" t="str">
            <v>12</v>
          </cell>
          <cell r="B482" t="str">
            <v>21002</v>
          </cell>
          <cell r="C482" t="str">
            <v>กระทรวงสาธารณสุข สำนักงานปลัดกระทรวงสาธารณสุข</v>
          </cell>
          <cell r="D482" t="str">
            <v>001106000</v>
          </cell>
          <cell r="E482" t="str">
            <v>11060</v>
          </cell>
          <cell r="F482" t="str">
            <v>รพช.ยางสีสุราช</v>
          </cell>
          <cell r="G482" t="str">
            <v>โรงพยาบาลชุมชนยางสีสุราช</v>
          </cell>
          <cell r="H482" t="str">
            <v>44110102</v>
          </cell>
          <cell r="I482">
            <v>44</v>
          </cell>
          <cell r="J482" t="str">
            <v>จังหวัดมหาสารคาม</v>
          </cell>
          <cell r="K482">
            <v>4411</v>
          </cell>
          <cell r="L482" t="str">
            <v>ยางสีสุราช</v>
          </cell>
          <cell r="M482">
            <v>441101</v>
          </cell>
          <cell r="N482" t="str">
            <v>ยางสีสุราช</v>
          </cell>
          <cell r="O482" t="str">
            <v>ตะวันออกเฉียงเหนือ</v>
          </cell>
          <cell r="P482" t="str">
            <v>07</v>
          </cell>
          <cell r="Q482" t="str">
            <v>โรงพยาบาลชุมชน</v>
          </cell>
          <cell r="R482">
            <v>5</v>
          </cell>
          <cell r="S482">
            <v>30</v>
          </cell>
          <cell r="T482" t="str">
            <v>30</v>
          </cell>
          <cell r="U482" t="str">
            <v>21</v>
          </cell>
          <cell r="V482" t="str">
            <v>2.1 ทุติยภูมิระดับต้น</v>
          </cell>
        </row>
        <row r="483">
          <cell r="A483" t="str">
            <v>12</v>
          </cell>
          <cell r="B483" t="str">
            <v>21002</v>
          </cell>
          <cell r="C483" t="str">
            <v>กระทรวงสาธารณสุข สำนักงานปลัดกระทรวงสาธารณสุข</v>
          </cell>
          <cell r="D483" t="str">
            <v>002470400</v>
          </cell>
          <cell r="E483" t="str">
            <v>24704</v>
          </cell>
          <cell r="F483" t="str">
            <v>รพช.กุดรัง</v>
          </cell>
          <cell r="G483" t="str">
            <v>โรงพยาบาลชุมชนกุดรัง</v>
          </cell>
          <cell r="H483" t="str">
            <v>44120110</v>
          </cell>
          <cell r="I483">
            <v>44</v>
          </cell>
          <cell r="J483" t="str">
            <v>จังหวัดมหาสารคาม</v>
          </cell>
          <cell r="K483">
            <v>4412</v>
          </cell>
          <cell r="L483" t="str">
            <v>กุดรัง</v>
          </cell>
          <cell r="M483">
            <v>441201</v>
          </cell>
          <cell r="N483" t="str">
            <v>กุดรัง</v>
          </cell>
          <cell r="O483" t="str">
            <v>ตะวันออกเฉียงเหนือ</v>
          </cell>
          <cell r="P483" t="str">
            <v>07</v>
          </cell>
          <cell r="Q483" t="str">
            <v>โรงพยาบาลชุมชน</v>
          </cell>
          <cell r="R483">
            <v>5</v>
          </cell>
          <cell r="S483">
            <v>30</v>
          </cell>
          <cell r="T483" t="str">
            <v>30</v>
          </cell>
        </row>
        <row r="484">
          <cell r="A484" t="str">
            <v>12</v>
          </cell>
          <cell r="B484" t="str">
            <v>21002</v>
          </cell>
          <cell r="C484" t="str">
            <v>กระทรวงสาธารณสุข สำนักงานปลัดกระทรวงสาธารณสุข</v>
          </cell>
          <cell r="D484" t="str">
            <v>001070800</v>
          </cell>
          <cell r="E484" t="str">
            <v>10708</v>
          </cell>
          <cell r="F484" t="str">
            <v>รพท.ร้อยเอ็ด</v>
          </cell>
          <cell r="G484" t="str">
            <v>โรงพยาบาลทั่วไปร้อยเอ็ด</v>
          </cell>
          <cell r="H484" t="str">
            <v>45010100</v>
          </cell>
          <cell r="I484">
            <v>45</v>
          </cell>
          <cell r="J484" t="str">
            <v>จังหวัดร้อยเอ็ด</v>
          </cell>
          <cell r="K484">
            <v>4501</v>
          </cell>
          <cell r="L484" t="str">
            <v>เมืองร้อยเอ็ด</v>
          </cell>
          <cell r="M484">
            <v>450101</v>
          </cell>
          <cell r="N484" t="str">
            <v>ในเมือง</v>
          </cell>
          <cell r="O484" t="str">
            <v>ตะวันออกเฉียงเหนือ</v>
          </cell>
          <cell r="P484" t="str">
            <v>06</v>
          </cell>
          <cell r="Q484" t="str">
            <v>โรงพยาบาลทั่วไป</v>
          </cell>
          <cell r="R484">
            <v>2</v>
          </cell>
          <cell r="S484">
            <v>549</v>
          </cell>
          <cell r="T484" t="str">
            <v>549</v>
          </cell>
          <cell r="U484" t="str">
            <v>31</v>
          </cell>
          <cell r="V484" t="str">
            <v>3.1 ตติยภูมิ</v>
          </cell>
        </row>
        <row r="485">
          <cell r="A485" t="str">
            <v>12</v>
          </cell>
          <cell r="B485" t="str">
            <v>21002</v>
          </cell>
          <cell r="C485" t="str">
            <v>กระทรวงสาธารณสุข สำนักงานปลัดกระทรวงสาธารณสุข</v>
          </cell>
          <cell r="D485" t="str">
            <v>001106100</v>
          </cell>
          <cell r="E485" t="str">
            <v>11061</v>
          </cell>
          <cell r="F485" t="str">
            <v>รพช.เกษตรวิสัย</v>
          </cell>
          <cell r="G485" t="str">
            <v>โรงพยาบาลชุมชนเกษตรวิสัย</v>
          </cell>
          <cell r="H485" t="str">
            <v>45020110</v>
          </cell>
          <cell r="I485">
            <v>45</v>
          </cell>
          <cell r="J485" t="str">
            <v>จังหวัดร้อยเอ็ด</v>
          </cell>
          <cell r="K485">
            <v>4502</v>
          </cell>
          <cell r="L485" t="str">
            <v>เกษตรวิสัย</v>
          </cell>
          <cell r="M485">
            <v>450201</v>
          </cell>
          <cell r="N485" t="str">
            <v>เกษตรวิสัย</v>
          </cell>
          <cell r="O485" t="str">
            <v>ตะวันออกเฉียงเหนือ</v>
          </cell>
          <cell r="P485" t="str">
            <v>07</v>
          </cell>
          <cell r="Q485" t="str">
            <v>โรงพยาบาลชุมชน</v>
          </cell>
          <cell r="R485">
            <v>5</v>
          </cell>
          <cell r="S485">
            <v>30</v>
          </cell>
          <cell r="T485" t="str">
            <v>30</v>
          </cell>
          <cell r="U485" t="str">
            <v>21</v>
          </cell>
          <cell r="V485" t="str">
            <v>2.1 ทุติยภูมิระดับต้น</v>
          </cell>
        </row>
        <row r="486">
          <cell r="A486" t="str">
            <v>12</v>
          </cell>
          <cell r="B486" t="str">
            <v>21002</v>
          </cell>
          <cell r="C486" t="str">
            <v>กระทรวงสาธารณสุข สำนักงานปลัดกระทรวงสาธารณสุข</v>
          </cell>
          <cell r="D486" t="str">
            <v>001106200</v>
          </cell>
          <cell r="E486" t="str">
            <v>11062</v>
          </cell>
          <cell r="F486" t="str">
            <v>รพช.ปทุมรัตต์</v>
          </cell>
          <cell r="G486" t="str">
            <v>โรงพยาบาลชุมชนปทุมรัตต์</v>
          </cell>
          <cell r="H486" t="str">
            <v>45030109</v>
          </cell>
          <cell r="I486">
            <v>45</v>
          </cell>
          <cell r="J486" t="str">
            <v>จังหวัดร้อยเอ็ด</v>
          </cell>
          <cell r="K486">
            <v>4503</v>
          </cell>
          <cell r="L486" t="str">
            <v>ปทุมรัตต์</v>
          </cell>
          <cell r="M486">
            <v>450301</v>
          </cell>
          <cell r="N486" t="str">
            <v>บัวแดง</v>
          </cell>
          <cell r="O486" t="str">
            <v>ตะวันออกเฉียงเหนือ</v>
          </cell>
          <cell r="P486" t="str">
            <v>07</v>
          </cell>
          <cell r="Q486" t="str">
            <v>โรงพยาบาลชุมชน</v>
          </cell>
          <cell r="R486">
            <v>5</v>
          </cell>
          <cell r="S486">
            <v>30</v>
          </cell>
          <cell r="T486" t="str">
            <v>30</v>
          </cell>
          <cell r="U486" t="str">
            <v>21</v>
          </cell>
          <cell r="V486" t="str">
            <v>2.1 ทุติยภูมิระดับต้น</v>
          </cell>
        </row>
        <row r="487">
          <cell r="A487" t="str">
            <v>12</v>
          </cell>
          <cell r="B487" t="str">
            <v>21002</v>
          </cell>
          <cell r="C487" t="str">
            <v>กระทรวงสาธารณสุข สำนักงานปลัดกระทรวงสาธารณสุข</v>
          </cell>
          <cell r="D487" t="str">
            <v>001106300</v>
          </cell>
          <cell r="E487" t="str">
            <v>11063</v>
          </cell>
          <cell r="F487" t="str">
            <v>รพช.จตุรพักตรพิมาน</v>
          </cell>
          <cell r="G487" t="str">
            <v>โรงพยาบาลชุมชนจตุรพักตรพิมาน</v>
          </cell>
          <cell r="H487" t="str">
            <v>45040104</v>
          </cell>
          <cell r="I487">
            <v>45</v>
          </cell>
          <cell r="J487" t="str">
            <v>จังหวัดร้อยเอ็ด</v>
          </cell>
          <cell r="K487">
            <v>4504</v>
          </cell>
          <cell r="L487" t="str">
            <v>จตุรพักตรพิมาน</v>
          </cell>
          <cell r="M487">
            <v>450401</v>
          </cell>
          <cell r="N487" t="str">
            <v>หัวช้าง</v>
          </cell>
          <cell r="O487" t="str">
            <v>ตะวันออกเฉียงเหนือ</v>
          </cell>
          <cell r="P487" t="str">
            <v>07</v>
          </cell>
          <cell r="Q487" t="str">
            <v>โรงพยาบาลชุมชน</v>
          </cell>
          <cell r="R487">
            <v>5</v>
          </cell>
          <cell r="S487">
            <v>30</v>
          </cell>
          <cell r="T487" t="str">
            <v>30</v>
          </cell>
          <cell r="U487" t="str">
            <v>21</v>
          </cell>
          <cell r="V487" t="str">
            <v>2.1 ทุติยภูมิระดับต้น</v>
          </cell>
        </row>
        <row r="488">
          <cell r="A488" t="str">
            <v>12</v>
          </cell>
          <cell r="B488" t="str">
            <v>21002</v>
          </cell>
          <cell r="C488" t="str">
            <v>กระทรวงสาธารณสุข สำนักงานปลัดกระทรวงสาธารณสุข</v>
          </cell>
          <cell r="D488" t="str">
            <v>001106400</v>
          </cell>
          <cell r="E488" t="str">
            <v>11064</v>
          </cell>
          <cell r="F488" t="str">
            <v>รพช.ธวัชบุรี</v>
          </cell>
          <cell r="G488" t="str">
            <v>โรงพยาบาลชุมชนธวัชบุรี</v>
          </cell>
          <cell r="H488" t="str">
            <v>45050403</v>
          </cell>
          <cell r="I488">
            <v>45</v>
          </cell>
          <cell r="J488" t="str">
            <v>จังหวัดร้อยเอ็ด</v>
          </cell>
          <cell r="K488">
            <v>4505</v>
          </cell>
          <cell r="L488" t="str">
            <v>ธวัชบุรี</v>
          </cell>
          <cell r="M488">
            <v>450504</v>
          </cell>
          <cell r="N488" t="str">
            <v>ธวัชบุรี</v>
          </cell>
          <cell r="O488" t="str">
            <v>ตะวันออกเฉียงเหนือ</v>
          </cell>
          <cell r="P488" t="str">
            <v>07</v>
          </cell>
          <cell r="Q488" t="str">
            <v>โรงพยาบาลชุมชน</v>
          </cell>
          <cell r="R488">
            <v>5</v>
          </cell>
          <cell r="S488">
            <v>30</v>
          </cell>
          <cell r="T488" t="str">
            <v>30</v>
          </cell>
          <cell r="U488" t="str">
            <v>21</v>
          </cell>
          <cell r="V488" t="str">
            <v>2.1 ทุติยภูมิระดับต้น</v>
          </cell>
        </row>
        <row r="489">
          <cell r="A489" t="str">
            <v>12</v>
          </cell>
          <cell r="B489" t="str">
            <v>21002</v>
          </cell>
          <cell r="C489" t="str">
            <v>กระทรวงสาธารณสุข สำนักงานปลัดกระทรวงสาธารณสุข</v>
          </cell>
          <cell r="D489" t="str">
            <v>001106500</v>
          </cell>
          <cell r="E489" t="str">
            <v>11065</v>
          </cell>
          <cell r="F489" t="str">
            <v>รพช.พนมไพร</v>
          </cell>
          <cell r="G489" t="str">
            <v>โรงพยาบาลชุมชนพนมไพร</v>
          </cell>
          <cell r="H489" t="str">
            <v>45060103</v>
          </cell>
          <cell r="I489">
            <v>45</v>
          </cell>
          <cell r="J489" t="str">
            <v>จังหวัดร้อยเอ็ด</v>
          </cell>
          <cell r="K489">
            <v>4506</v>
          </cell>
          <cell r="L489" t="str">
            <v>พนมไพร</v>
          </cell>
          <cell r="M489">
            <v>450601</v>
          </cell>
          <cell r="N489" t="str">
            <v>พนมไพร</v>
          </cell>
          <cell r="O489" t="str">
            <v>ตะวันออกเฉียงเหนือ</v>
          </cell>
          <cell r="P489" t="str">
            <v>07</v>
          </cell>
          <cell r="Q489" t="str">
            <v>โรงพยาบาลชุมชน</v>
          </cell>
          <cell r="R489">
            <v>5</v>
          </cell>
          <cell r="S489">
            <v>30</v>
          </cell>
          <cell r="T489" t="str">
            <v>30</v>
          </cell>
          <cell r="U489" t="str">
            <v>21</v>
          </cell>
          <cell r="V489" t="str">
            <v>2.1 ทุติยภูมิระดับต้น</v>
          </cell>
        </row>
        <row r="490">
          <cell r="A490" t="str">
            <v>12</v>
          </cell>
          <cell r="B490" t="str">
            <v>21002</v>
          </cell>
          <cell r="C490" t="str">
            <v>กระทรวงสาธารณสุข สำนักงานปลัดกระทรวงสาธารณสุข</v>
          </cell>
          <cell r="D490" t="str">
            <v>001106600</v>
          </cell>
          <cell r="E490" t="str">
            <v>11066</v>
          </cell>
          <cell r="F490" t="str">
            <v>รพช.โพนทอง</v>
          </cell>
          <cell r="G490" t="str">
            <v>โรงพยาบาลชุมชนโพนทอง</v>
          </cell>
          <cell r="H490" t="str">
            <v>45071210</v>
          </cell>
          <cell r="I490">
            <v>45</v>
          </cell>
          <cell r="J490" t="str">
            <v>จังหวัดร้อยเอ็ด</v>
          </cell>
          <cell r="K490">
            <v>4507</v>
          </cell>
          <cell r="L490" t="str">
            <v>โพนทอง</v>
          </cell>
          <cell r="M490">
            <v>450712</v>
          </cell>
          <cell r="N490" t="str">
            <v>สระนกแก้ว</v>
          </cell>
          <cell r="O490" t="str">
            <v>ตะวันออกเฉียงเหนือ</v>
          </cell>
          <cell r="P490" t="str">
            <v>07</v>
          </cell>
          <cell r="Q490" t="str">
            <v>โรงพยาบาลชุมชน</v>
          </cell>
          <cell r="R490">
            <v>4</v>
          </cell>
          <cell r="S490">
            <v>60</v>
          </cell>
          <cell r="T490" t="str">
            <v>60</v>
          </cell>
          <cell r="U490" t="str">
            <v>22</v>
          </cell>
          <cell r="V490" t="str">
            <v>2.2 ทุติยภูมิระดับกลาง</v>
          </cell>
        </row>
        <row r="491">
          <cell r="A491" t="str">
            <v>12</v>
          </cell>
          <cell r="B491" t="str">
            <v>21002</v>
          </cell>
          <cell r="C491" t="str">
            <v>กระทรวงสาธารณสุข สำนักงานปลัดกระทรวงสาธารณสุข</v>
          </cell>
          <cell r="D491" t="str">
            <v>001106700</v>
          </cell>
          <cell r="E491" t="str">
            <v>11067</v>
          </cell>
          <cell r="F491" t="str">
            <v>รพช.โพธิ์ชัย</v>
          </cell>
          <cell r="G491" t="str">
            <v>โรงพยาบาลชุมชนโพธิ์ชัย</v>
          </cell>
          <cell r="H491" t="str">
            <v>45080102</v>
          </cell>
          <cell r="I491">
            <v>45</v>
          </cell>
          <cell r="J491" t="str">
            <v>จังหวัดร้อยเอ็ด</v>
          </cell>
          <cell r="K491">
            <v>4508</v>
          </cell>
          <cell r="L491" t="str">
            <v>โพธิ์ชัย</v>
          </cell>
          <cell r="M491">
            <v>450801</v>
          </cell>
          <cell r="N491" t="str">
            <v>ขามเปี้ย</v>
          </cell>
          <cell r="O491" t="str">
            <v>ตะวันออกเฉียงเหนือ</v>
          </cell>
          <cell r="P491" t="str">
            <v>07</v>
          </cell>
          <cell r="Q491" t="str">
            <v>โรงพยาบาลชุมชน</v>
          </cell>
          <cell r="R491">
            <v>5</v>
          </cell>
          <cell r="S491">
            <v>30</v>
          </cell>
          <cell r="T491" t="str">
            <v>30</v>
          </cell>
          <cell r="U491" t="str">
            <v>21</v>
          </cell>
          <cell r="V491" t="str">
            <v>2.1 ทุติยภูมิระดับต้น</v>
          </cell>
        </row>
        <row r="492">
          <cell r="A492" t="str">
            <v>12</v>
          </cell>
          <cell r="B492" t="str">
            <v>21002</v>
          </cell>
          <cell r="C492" t="str">
            <v>กระทรวงสาธารณสุข สำนักงานปลัดกระทรวงสาธารณสุข</v>
          </cell>
          <cell r="D492" t="str">
            <v>001106800</v>
          </cell>
          <cell r="E492" t="str">
            <v>11068</v>
          </cell>
          <cell r="F492" t="str">
            <v>รพช.หนองพอก</v>
          </cell>
          <cell r="G492" t="str">
            <v>โรงพยาบาลชุมชนหนองพอก</v>
          </cell>
          <cell r="H492" t="str">
            <v>45090101</v>
          </cell>
          <cell r="I492">
            <v>45</v>
          </cell>
          <cell r="J492" t="str">
            <v>จังหวัดร้อยเอ็ด</v>
          </cell>
          <cell r="K492">
            <v>4509</v>
          </cell>
          <cell r="L492" t="str">
            <v>หนองพอก</v>
          </cell>
          <cell r="M492">
            <v>450901</v>
          </cell>
          <cell r="N492" t="str">
            <v>หนองพอก</v>
          </cell>
          <cell r="O492" t="str">
            <v>ตะวันออกเฉียงเหนือ</v>
          </cell>
          <cell r="P492" t="str">
            <v>07</v>
          </cell>
          <cell r="Q492" t="str">
            <v>โรงพยาบาลชุมชน</v>
          </cell>
          <cell r="R492">
            <v>4</v>
          </cell>
          <cell r="S492">
            <v>42</v>
          </cell>
          <cell r="T492" t="str">
            <v>30</v>
          </cell>
          <cell r="U492" t="str">
            <v>21</v>
          </cell>
          <cell r="V492" t="str">
            <v>2.1 ทุติยภูมิระดับต้น</v>
          </cell>
        </row>
        <row r="493">
          <cell r="A493" t="str">
            <v>12</v>
          </cell>
          <cell r="B493" t="str">
            <v>21002</v>
          </cell>
          <cell r="C493" t="str">
            <v>กระทรวงสาธารณสุข สำนักงานปลัดกระทรวงสาธารณสุข</v>
          </cell>
          <cell r="D493" t="str">
            <v>001106900</v>
          </cell>
          <cell r="E493" t="str">
            <v>11069</v>
          </cell>
          <cell r="F493" t="str">
            <v>รพช.เสลภูมิ</v>
          </cell>
          <cell r="G493" t="str">
            <v>โรงพยาบาลชุมชนเสลภูมิ</v>
          </cell>
          <cell r="H493" t="str">
            <v>45101707</v>
          </cell>
          <cell r="I493">
            <v>45</v>
          </cell>
          <cell r="J493" t="str">
            <v>จังหวัดร้อยเอ็ด</v>
          </cell>
          <cell r="K493">
            <v>4510</v>
          </cell>
          <cell r="L493" t="str">
            <v>เสลภูมิ</v>
          </cell>
          <cell r="M493">
            <v>451017</v>
          </cell>
          <cell r="N493" t="str">
            <v>ขวัญเมือง</v>
          </cell>
          <cell r="O493" t="str">
            <v>ตะวันออกเฉียงเหนือ</v>
          </cell>
          <cell r="P493" t="str">
            <v>07</v>
          </cell>
          <cell r="Q493" t="str">
            <v>โรงพยาบาลชุมชน</v>
          </cell>
          <cell r="R493">
            <v>4</v>
          </cell>
          <cell r="S493">
            <v>60</v>
          </cell>
          <cell r="T493" t="str">
            <v>60</v>
          </cell>
          <cell r="U493" t="str">
            <v>22</v>
          </cell>
          <cell r="V493" t="str">
            <v>2.2 ทุติยภูมิระดับกลาง</v>
          </cell>
        </row>
        <row r="494">
          <cell r="A494" t="str">
            <v>12</v>
          </cell>
          <cell r="B494" t="str">
            <v>21002</v>
          </cell>
          <cell r="C494" t="str">
            <v>กระทรวงสาธารณสุข สำนักงานปลัดกระทรวงสาธารณสุข</v>
          </cell>
          <cell r="D494" t="str">
            <v>001107000</v>
          </cell>
          <cell r="E494" t="str">
            <v>11070</v>
          </cell>
          <cell r="F494" t="str">
            <v>รพช.สุวรรณภูมิ</v>
          </cell>
          <cell r="G494" t="str">
            <v>โรงพยาบาลชุมชนสุวรรณภูมิ</v>
          </cell>
          <cell r="H494" t="str">
            <v>45110101</v>
          </cell>
          <cell r="I494">
            <v>45</v>
          </cell>
          <cell r="J494" t="str">
            <v>จังหวัดร้อยเอ็ด</v>
          </cell>
          <cell r="K494">
            <v>4511</v>
          </cell>
          <cell r="L494" t="str">
            <v>สุวรรณภูมิ</v>
          </cell>
          <cell r="M494">
            <v>451101</v>
          </cell>
          <cell r="N494" t="str">
            <v>สระคู</v>
          </cell>
          <cell r="O494" t="str">
            <v>ตะวันออกเฉียงเหนือ</v>
          </cell>
          <cell r="P494" t="str">
            <v>07</v>
          </cell>
          <cell r="Q494" t="str">
            <v>โรงพยาบาลชุมชน</v>
          </cell>
          <cell r="R494">
            <v>4</v>
          </cell>
          <cell r="S494">
            <v>60</v>
          </cell>
          <cell r="T494" t="str">
            <v>60</v>
          </cell>
          <cell r="U494" t="str">
            <v>22</v>
          </cell>
          <cell r="V494" t="str">
            <v>2.2 ทุติยภูมิระดับกลาง</v>
          </cell>
        </row>
        <row r="495">
          <cell r="A495" t="str">
            <v>12</v>
          </cell>
          <cell r="B495" t="str">
            <v>21002</v>
          </cell>
          <cell r="C495" t="str">
            <v>กระทรวงสาธารณสุข สำนักงานปลัดกระทรวงสาธารณสุข</v>
          </cell>
          <cell r="D495" t="str">
            <v>001107100</v>
          </cell>
          <cell r="E495" t="str">
            <v>11071</v>
          </cell>
          <cell r="F495" t="str">
            <v>รพช.เมืองสรวง</v>
          </cell>
          <cell r="G495" t="str">
            <v>โรงพยาบาลชุมชนเมืองสรวง</v>
          </cell>
          <cell r="H495" t="str">
            <v>45120104</v>
          </cell>
          <cell r="I495">
            <v>45</v>
          </cell>
          <cell r="J495" t="str">
            <v>จังหวัดร้อยเอ็ด</v>
          </cell>
          <cell r="K495">
            <v>4512</v>
          </cell>
          <cell r="L495" t="str">
            <v>เมืองสรวง</v>
          </cell>
          <cell r="M495">
            <v>451201</v>
          </cell>
          <cell r="N495" t="str">
            <v>หนองผือ</v>
          </cell>
          <cell r="O495" t="str">
            <v>ตะวันออกเฉียงเหนือ</v>
          </cell>
          <cell r="P495" t="str">
            <v>07</v>
          </cell>
          <cell r="Q495" t="str">
            <v>โรงพยาบาลชุมชน</v>
          </cell>
          <cell r="R495">
            <v>5</v>
          </cell>
          <cell r="S495">
            <v>30</v>
          </cell>
          <cell r="T495" t="str">
            <v>30</v>
          </cell>
          <cell r="U495" t="str">
            <v>21</v>
          </cell>
          <cell r="V495" t="str">
            <v>2.1 ทุติยภูมิระดับต้น</v>
          </cell>
        </row>
        <row r="496">
          <cell r="A496" t="str">
            <v>12</v>
          </cell>
          <cell r="B496" t="str">
            <v>21002</v>
          </cell>
          <cell r="C496" t="str">
            <v>กระทรวงสาธารณสุข สำนักงานปลัดกระทรวงสาธารณสุข</v>
          </cell>
          <cell r="D496" t="str">
            <v>001107200</v>
          </cell>
          <cell r="E496" t="str">
            <v>11072</v>
          </cell>
          <cell r="F496" t="str">
            <v>รพช.โพนทราย</v>
          </cell>
          <cell r="G496" t="str">
            <v>โรงพยาบาลชุมชนโพนทราย</v>
          </cell>
          <cell r="H496" t="str">
            <v>45130109</v>
          </cell>
          <cell r="I496">
            <v>45</v>
          </cell>
          <cell r="J496" t="str">
            <v>จังหวัดร้อยเอ็ด</v>
          </cell>
          <cell r="K496">
            <v>4513</v>
          </cell>
          <cell r="L496" t="str">
            <v>โพนทราย</v>
          </cell>
          <cell r="M496">
            <v>451301</v>
          </cell>
          <cell r="N496" t="str">
            <v>โพนทราย</v>
          </cell>
          <cell r="O496" t="str">
            <v>ตะวันออกเฉียงเหนือ</v>
          </cell>
          <cell r="P496" t="str">
            <v>07</v>
          </cell>
          <cell r="Q496" t="str">
            <v>โรงพยาบาลชุมชน</v>
          </cell>
          <cell r="R496">
            <v>5</v>
          </cell>
          <cell r="S496">
            <v>30</v>
          </cell>
          <cell r="T496" t="str">
            <v>30</v>
          </cell>
          <cell r="U496" t="str">
            <v>21</v>
          </cell>
          <cell r="V496" t="str">
            <v>2.1 ทุติยภูมิระดับต้น</v>
          </cell>
        </row>
        <row r="497">
          <cell r="A497" t="str">
            <v>12</v>
          </cell>
          <cell r="B497" t="str">
            <v>21002</v>
          </cell>
          <cell r="C497" t="str">
            <v>กระทรวงสาธารณสุข สำนักงานปลัดกระทรวงสาธารณสุข</v>
          </cell>
          <cell r="D497" t="str">
            <v>001107300</v>
          </cell>
          <cell r="E497" t="str">
            <v>11073</v>
          </cell>
          <cell r="F497" t="str">
            <v>รพช.อาจสามารถ</v>
          </cell>
          <cell r="G497" t="str">
            <v>โรงพยาบาลชุมชนอาจสามารถ</v>
          </cell>
          <cell r="H497" t="str">
            <v>45140107</v>
          </cell>
          <cell r="I497">
            <v>45</v>
          </cell>
          <cell r="J497" t="str">
            <v>จังหวัดร้อยเอ็ด</v>
          </cell>
          <cell r="K497">
            <v>4514</v>
          </cell>
          <cell r="L497" t="str">
            <v>อาจสามารถ</v>
          </cell>
          <cell r="M497">
            <v>451401</v>
          </cell>
          <cell r="N497" t="str">
            <v>อาจสามารถ</v>
          </cell>
          <cell r="O497" t="str">
            <v>ตะวันออกเฉียงเหนือ</v>
          </cell>
          <cell r="P497" t="str">
            <v>07</v>
          </cell>
          <cell r="Q497" t="str">
            <v>โรงพยาบาลชุมชน</v>
          </cell>
          <cell r="R497">
            <v>5</v>
          </cell>
          <cell r="S497">
            <v>30</v>
          </cell>
          <cell r="T497" t="str">
            <v>30</v>
          </cell>
          <cell r="U497" t="str">
            <v>21</v>
          </cell>
          <cell r="V497" t="str">
            <v>2.1 ทุติยภูมิระดับต้น</v>
          </cell>
        </row>
        <row r="498">
          <cell r="A498" t="str">
            <v>12</v>
          </cell>
          <cell r="B498" t="str">
            <v>21002</v>
          </cell>
          <cell r="C498" t="str">
            <v>กระทรวงสาธารณสุข สำนักงานปลัดกระทรวงสาธารณสุข</v>
          </cell>
          <cell r="D498" t="str">
            <v>001107400</v>
          </cell>
          <cell r="E498" t="str">
            <v>11074</v>
          </cell>
          <cell r="F498" t="str">
            <v>รพช.เมยวดี</v>
          </cell>
          <cell r="G498" t="str">
            <v>โรงพยาบาลชุมชนเมยวดี</v>
          </cell>
          <cell r="H498" t="str">
            <v>45150106</v>
          </cell>
          <cell r="I498">
            <v>45</v>
          </cell>
          <cell r="J498" t="str">
            <v>จังหวัดร้อยเอ็ด</v>
          </cell>
          <cell r="K498">
            <v>4515</v>
          </cell>
          <cell r="L498" t="str">
            <v>เมยวดี</v>
          </cell>
          <cell r="M498">
            <v>451501</v>
          </cell>
          <cell r="N498" t="str">
            <v>เมยวดี</v>
          </cell>
          <cell r="O498" t="str">
            <v>ตะวันออกเฉียงเหนือ</v>
          </cell>
          <cell r="P498" t="str">
            <v>07</v>
          </cell>
          <cell r="Q498" t="str">
            <v>โรงพยาบาลชุมชน</v>
          </cell>
          <cell r="R498">
            <v>5</v>
          </cell>
          <cell r="S498">
            <v>30</v>
          </cell>
          <cell r="T498" t="str">
            <v>30</v>
          </cell>
          <cell r="U498" t="str">
            <v>21</v>
          </cell>
          <cell r="V498" t="str">
            <v>2.1 ทุติยภูมิระดับต้น</v>
          </cell>
        </row>
        <row r="499">
          <cell r="A499" t="str">
            <v>12</v>
          </cell>
          <cell r="B499" t="str">
            <v>21002</v>
          </cell>
          <cell r="C499" t="str">
            <v>กระทรวงสาธารณสุข สำนักงานปลัดกระทรวงสาธารณสุข</v>
          </cell>
          <cell r="D499" t="str">
            <v>001107500</v>
          </cell>
          <cell r="E499" t="str">
            <v>11075</v>
          </cell>
          <cell r="F499" t="str">
            <v>รพช.ศรีสมเด็จ</v>
          </cell>
          <cell r="G499" t="str">
            <v>โรงพยาบาลชุมชนศรีสมเด็จ</v>
          </cell>
          <cell r="H499" t="str">
            <v>45160203</v>
          </cell>
          <cell r="I499">
            <v>45</v>
          </cell>
          <cell r="J499" t="str">
            <v>จังหวัดร้อยเอ็ด</v>
          </cell>
          <cell r="K499">
            <v>4516</v>
          </cell>
          <cell r="L499" t="str">
            <v>ศรีสมเด็จ</v>
          </cell>
          <cell r="M499">
            <v>451602</v>
          </cell>
          <cell r="N499" t="str">
            <v>ศรีสมเด็จ</v>
          </cell>
          <cell r="O499" t="str">
            <v>ตะวันออกเฉียงเหนือ</v>
          </cell>
          <cell r="P499" t="str">
            <v>07</v>
          </cell>
          <cell r="Q499" t="str">
            <v>โรงพยาบาลชุมชน</v>
          </cell>
          <cell r="R499">
            <v>5</v>
          </cell>
          <cell r="S499">
            <v>30</v>
          </cell>
          <cell r="T499" t="str">
            <v>30</v>
          </cell>
          <cell r="U499" t="str">
            <v>21</v>
          </cell>
          <cell r="V499" t="str">
            <v>2.1 ทุติยภูมิระดับต้น</v>
          </cell>
        </row>
        <row r="500">
          <cell r="A500" t="str">
            <v>12</v>
          </cell>
          <cell r="B500" t="str">
            <v>21002</v>
          </cell>
          <cell r="C500" t="str">
            <v>กระทรวงสาธารณสุข สำนักงานปลัดกระทรวงสาธารณสุข</v>
          </cell>
          <cell r="D500" t="str">
            <v>001107600</v>
          </cell>
          <cell r="E500" t="str">
            <v>11076</v>
          </cell>
          <cell r="F500" t="str">
            <v>รพช.จังหาร</v>
          </cell>
          <cell r="G500" t="str">
            <v>โรงพยาบาลชุมชนจังหาร</v>
          </cell>
          <cell r="H500" t="str">
            <v>45170403</v>
          </cell>
          <cell r="I500">
            <v>45</v>
          </cell>
          <cell r="J500" t="str">
            <v>จังหวัดร้อยเอ็ด</v>
          </cell>
          <cell r="K500">
            <v>4517</v>
          </cell>
          <cell r="L500" t="str">
            <v>จังหาร</v>
          </cell>
          <cell r="M500">
            <v>451704</v>
          </cell>
          <cell r="N500" t="str">
            <v>จังหาร</v>
          </cell>
          <cell r="O500" t="str">
            <v>ตะวันออกเฉียงเหนือ</v>
          </cell>
          <cell r="P500" t="str">
            <v>07</v>
          </cell>
          <cell r="Q500" t="str">
            <v>โรงพยาบาลชุมชน</v>
          </cell>
          <cell r="R500">
            <v>5</v>
          </cell>
          <cell r="S500">
            <v>30</v>
          </cell>
          <cell r="T500" t="str">
            <v>30</v>
          </cell>
          <cell r="U500" t="str">
            <v>21</v>
          </cell>
          <cell r="V500" t="str">
            <v>2.1 ทุติยภูมิระดับต้น</v>
          </cell>
        </row>
        <row r="501">
          <cell r="A501" t="str">
            <v>12</v>
          </cell>
          <cell r="B501" t="str">
            <v>21002</v>
          </cell>
          <cell r="C501" t="str">
            <v>กระทรวงสาธารณสุข สำนักงานปลัดกระทรวงสาธารณสุข</v>
          </cell>
          <cell r="D501" t="str">
            <v>001070900</v>
          </cell>
          <cell r="E501" t="str">
            <v>10709</v>
          </cell>
          <cell r="F501" t="str">
            <v>รพท.กาฬสินธุ์</v>
          </cell>
          <cell r="G501" t="str">
            <v>โรงพยาบาลทั่วไปกาฬสินธุ์</v>
          </cell>
          <cell r="H501" t="str">
            <v>46010100</v>
          </cell>
          <cell r="I501">
            <v>46</v>
          </cell>
          <cell r="J501" t="str">
            <v>จังหวัดกาฬสินธุ์</v>
          </cell>
          <cell r="K501">
            <v>4601</v>
          </cell>
          <cell r="L501" t="str">
            <v>เมืองกาฬสินธุ์</v>
          </cell>
          <cell r="M501">
            <v>460101</v>
          </cell>
          <cell r="N501" t="str">
            <v>กาฬสินธุ์</v>
          </cell>
          <cell r="O501" t="str">
            <v>ตะวันออกเฉียงเหนือ</v>
          </cell>
          <cell r="P501" t="str">
            <v>06</v>
          </cell>
          <cell r="Q501" t="str">
            <v>โรงพยาบาลทั่วไป</v>
          </cell>
          <cell r="R501">
            <v>2</v>
          </cell>
          <cell r="S501">
            <v>505</v>
          </cell>
          <cell r="T501" t="str">
            <v>505</v>
          </cell>
          <cell r="U501" t="str">
            <v>23</v>
          </cell>
          <cell r="V501" t="str">
            <v>2.3 ทุติยภูมิระดับสูง</v>
          </cell>
        </row>
        <row r="502">
          <cell r="A502" t="str">
            <v>12</v>
          </cell>
          <cell r="B502" t="str">
            <v>21002</v>
          </cell>
          <cell r="C502" t="str">
            <v>กระทรวงสาธารณสุข สำนักงานปลัดกระทรวงสาธารณสุข</v>
          </cell>
          <cell r="D502" t="str">
            <v>001107700</v>
          </cell>
          <cell r="E502" t="str">
            <v>11077</v>
          </cell>
          <cell r="F502" t="str">
            <v>รพช.นามน</v>
          </cell>
          <cell r="G502" t="str">
            <v>โรงพยาบาลชุมชนนามน</v>
          </cell>
          <cell r="H502" t="str">
            <v>46020107</v>
          </cell>
          <cell r="I502">
            <v>46</v>
          </cell>
          <cell r="J502" t="str">
            <v>จังหวัดกาฬสินธุ์</v>
          </cell>
          <cell r="K502">
            <v>4602</v>
          </cell>
          <cell r="L502" t="str">
            <v>นามน</v>
          </cell>
          <cell r="M502">
            <v>460201</v>
          </cell>
          <cell r="N502" t="str">
            <v>นามน</v>
          </cell>
          <cell r="O502" t="str">
            <v>ตะวันออกเฉียงเหนือ</v>
          </cell>
          <cell r="P502" t="str">
            <v>07</v>
          </cell>
          <cell r="Q502" t="str">
            <v>โรงพยาบาลชุมชน</v>
          </cell>
          <cell r="R502">
            <v>5</v>
          </cell>
          <cell r="S502">
            <v>30</v>
          </cell>
          <cell r="T502" t="str">
            <v>30</v>
          </cell>
          <cell r="U502" t="str">
            <v>21</v>
          </cell>
          <cell r="V502" t="str">
            <v>2.1 ทุติยภูมิระดับต้น</v>
          </cell>
        </row>
        <row r="503">
          <cell r="A503" t="str">
            <v>12</v>
          </cell>
          <cell r="B503" t="str">
            <v>21002</v>
          </cell>
          <cell r="C503" t="str">
            <v>กระทรวงสาธารณสุข สำนักงานปลัดกระทรวงสาธารณสุข</v>
          </cell>
          <cell r="D503" t="str">
            <v>001107800</v>
          </cell>
          <cell r="E503" t="str">
            <v>11078</v>
          </cell>
          <cell r="F503" t="str">
            <v>รพช.กมลาไสย</v>
          </cell>
          <cell r="G503" t="str">
            <v>โรงพยาบาลชุมชนกมลาไสย</v>
          </cell>
          <cell r="H503" t="str">
            <v>46030111</v>
          </cell>
          <cell r="I503">
            <v>46</v>
          </cell>
          <cell r="J503" t="str">
            <v>จังหวัดกาฬสินธุ์</v>
          </cell>
          <cell r="K503">
            <v>4603</v>
          </cell>
          <cell r="L503" t="str">
            <v>กมลาไสย</v>
          </cell>
          <cell r="M503">
            <v>460301</v>
          </cell>
          <cell r="N503" t="str">
            <v>กมลาไสย</v>
          </cell>
          <cell r="O503" t="str">
            <v>ตะวันออกเฉียงเหนือ</v>
          </cell>
          <cell r="P503" t="str">
            <v>07</v>
          </cell>
          <cell r="Q503" t="str">
            <v>โรงพยาบาลชุมชน</v>
          </cell>
          <cell r="R503">
            <v>4</v>
          </cell>
          <cell r="S503">
            <v>60</v>
          </cell>
          <cell r="T503" t="str">
            <v>30</v>
          </cell>
          <cell r="U503" t="str">
            <v>21</v>
          </cell>
          <cell r="V503" t="str">
            <v>2.1 ทุติยภูมิระดับต้น</v>
          </cell>
        </row>
        <row r="504">
          <cell r="A504" t="str">
            <v>12</v>
          </cell>
          <cell r="B504" t="str">
            <v>21002</v>
          </cell>
          <cell r="C504" t="str">
            <v>กระทรวงสาธารณสุข สำนักงานปลัดกระทรวงสาธารณสุข</v>
          </cell>
          <cell r="D504" t="str">
            <v>001107900</v>
          </cell>
          <cell r="E504" t="str">
            <v>11079</v>
          </cell>
          <cell r="F504" t="str">
            <v>รพช.ร่องคำ</v>
          </cell>
          <cell r="G504" t="str">
            <v>โรงพยาบาลชุมชนร่องคำ</v>
          </cell>
          <cell r="H504" t="str">
            <v>46040101</v>
          </cell>
          <cell r="I504">
            <v>46</v>
          </cell>
          <cell r="J504" t="str">
            <v>จังหวัดกาฬสินธุ์</v>
          </cell>
          <cell r="K504">
            <v>4604</v>
          </cell>
          <cell r="L504" t="str">
            <v>ร่องคำ</v>
          </cell>
          <cell r="M504">
            <v>460401</v>
          </cell>
          <cell r="N504" t="str">
            <v>ร่องคำ</v>
          </cell>
          <cell r="O504" t="str">
            <v>ตะวันออกเฉียงเหนือ</v>
          </cell>
          <cell r="P504" t="str">
            <v>07</v>
          </cell>
          <cell r="Q504" t="str">
            <v>โรงพยาบาลชุมชน</v>
          </cell>
          <cell r="R504">
            <v>5</v>
          </cell>
          <cell r="S504">
            <v>30</v>
          </cell>
          <cell r="T504" t="str">
            <v>30</v>
          </cell>
          <cell r="U504" t="str">
            <v>21</v>
          </cell>
          <cell r="V504" t="str">
            <v>2.1 ทุติยภูมิระดับต้น</v>
          </cell>
        </row>
        <row r="505">
          <cell r="A505" t="str">
            <v>12</v>
          </cell>
          <cell r="B505" t="str">
            <v>21002</v>
          </cell>
          <cell r="C505" t="str">
            <v>กระทรวงสาธารณสุข สำนักงานปลัดกระทรวงสาธารณสุข</v>
          </cell>
          <cell r="D505" t="str">
            <v>001108000</v>
          </cell>
          <cell r="E505" t="str">
            <v>11080</v>
          </cell>
          <cell r="F505" t="str">
            <v>รพช.เขาวง</v>
          </cell>
          <cell r="G505" t="str">
            <v>โรงพยาบาลชุมชนเขาวง</v>
          </cell>
          <cell r="H505" t="str">
            <v>46060103</v>
          </cell>
          <cell r="I505">
            <v>46</v>
          </cell>
          <cell r="J505" t="str">
            <v>จังหวัดกาฬสินธุ์</v>
          </cell>
          <cell r="K505">
            <v>4606</v>
          </cell>
          <cell r="L505" t="str">
            <v>เขาวง</v>
          </cell>
          <cell r="M505">
            <v>460601</v>
          </cell>
          <cell r="N505" t="str">
            <v>คุ้มเก่า</v>
          </cell>
          <cell r="O505" t="str">
            <v>ตะวันออกเฉียงเหนือ</v>
          </cell>
          <cell r="P505" t="str">
            <v>07</v>
          </cell>
          <cell r="Q505" t="str">
            <v>โรงพยาบาลชุมชน</v>
          </cell>
          <cell r="R505">
            <v>4</v>
          </cell>
          <cell r="S505">
            <v>60</v>
          </cell>
          <cell r="T505" t="str">
            <v>30</v>
          </cell>
          <cell r="U505" t="str">
            <v>21</v>
          </cell>
          <cell r="V505" t="str">
            <v>2.1 ทุติยภูมิระดับต้น</v>
          </cell>
        </row>
        <row r="506">
          <cell r="A506" t="str">
            <v>12</v>
          </cell>
          <cell r="B506" t="str">
            <v>21002</v>
          </cell>
          <cell r="C506" t="str">
            <v>กระทรวงสาธารณสุข สำนักงานปลัดกระทรวงสาธารณสุข</v>
          </cell>
          <cell r="D506" t="str">
            <v>001108100</v>
          </cell>
          <cell r="E506" t="str">
            <v>11081</v>
          </cell>
          <cell r="F506" t="str">
            <v>รพช.ยางตลาด</v>
          </cell>
          <cell r="G506" t="str">
            <v>โรงพยาบาลชุมชนยางตลาด</v>
          </cell>
          <cell r="H506" t="str">
            <v>46070120</v>
          </cell>
          <cell r="I506">
            <v>46</v>
          </cell>
          <cell r="J506" t="str">
            <v>จังหวัดกาฬสินธุ์</v>
          </cell>
          <cell r="K506">
            <v>4607</v>
          </cell>
          <cell r="L506" t="str">
            <v>ยางตลาด</v>
          </cell>
          <cell r="M506">
            <v>460701</v>
          </cell>
          <cell r="N506" t="str">
            <v>ยางตลาด</v>
          </cell>
          <cell r="O506" t="str">
            <v>ตะวันออกเฉียงเหนือ</v>
          </cell>
          <cell r="P506" t="str">
            <v>07</v>
          </cell>
          <cell r="Q506" t="str">
            <v>โรงพยาบาลชุมชน</v>
          </cell>
          <cell r="R506">
            <v>4</v>
          </cell>
          <cell r="S506">
            <v>90</v>
          </cell>
          <cell r="T506" t="str">
            <v>60</v>
          </cell>
          <cell r="U506" t="str">
            <v>21</v>
          </cell>
          <cell r="V506" t="str">
            <v>2.1 ทุติยภูมิระดับต้น</v>
          </cell>
        </row>
        <row r="507">
          <cell r="A507" t="str">
            <v>12</v>
          </cell>
          <cell r="B507" t="str">
            <v>21002</v>
          </cell>
          <cell r="C507" t="str">
            <v>กระทรวงสาธารณสุข สำนักงานปลัดกระทรวงสาธารณสุข</v>
          </cell>
          <cell r="D507" t="str">
            <v>001108200</v>
          </cell>
          <cell r="E507" t="str">
            <v>11082</v>
          </cell>
          <cell r="F507" t="str">
            <v>รพช.ห้วยเม็ก</v>
          </cell>
          <cell r="G507" t="str">
            <v>โรงพยาบาลชุมชนห้วยเม็ก</v>
          </cell>
          <cell r="H507" t="str">
            <v>46080104</v>
          </cell>
          <cell r="I507">
            <v>46</v>
          </cell>
          <cell r="J507" t="str">
            <v>จังหวัดกาฬสินธุ์</v>
          </cell>
          <cell r="K507">
            <v>4608</v>
          </cell>
          <cell r="L507" t="str">
            <v>ห้วยเม็ก</v>
          </cell>
          <cell r="M507">
            <v>460801</v>
          </cell>
          <cell r="N507" t="str">
            <v>ห้วยเม็ก</v>
          </cell>
          <cell r="O507" t="str">
            <v>ตะวันออกเฉียงเหนือ</v>
          </cell>
          <cell r="P507" t="str">
            <v>07</v>
          </cell>
          <cell r="Q507" t="str">
            <v>โรงพยาบาลชุมชน</v>
          </cell>
          <cell r="R507">
            <v>5</v>
          </cell>
          <cell r="S507">
            <v>30</v>
          </cell>
          <cell r="T507" t="str">
            <v>10</v>
          </cell>
          <cell r="U507" t="str">
            <v>21</v>
          </cell>
          <cell r="V507" t="str">
            <v>2.1 ทุติยภูมิระดับต้น</v>
          </cell>
        </row>
        <row r="508">
          <cell r="A508" t="str">
            <v>12</v>
          </cell>
          <cell r="B508" t="str">
            <v>21002</v>
          </cell>
          <cell r="C508" t="str">
            <v>กระทรวงสาธารณสุข สำนักงานปลัดกระทรวงสาธารณสุข</v>
          </cell>
          <cell r="D508" t="str">
            <v>001108300</v>
          </cell>
          <cell r="E508" t="str">
            <v>11083</v>
          </cell>
          <cell r="F508" t="str">
            <v>รพช.สหัสขันธ์</v>
          </cell>
          <cell r="G508" t="str">
            <v>โรงพยาบาลชุมชนสหัสขันธ์</v>
          </cell>
          <cell r="H508" t="str">
            <v>46090710</v>
          </cell>
          <cell r="I508">
            <v>46</v>
          </cell>
          <cell r="J508" t="str">
            <v>จังหวัดกาฬสินธุ์</v>
          </cell>
          <cell r="K508">
            <v>4609</v>
          </cell>
          <cell r="L508" t="str">
            <v>สหัสขันธ์</v>
          </cell>
          <cell r="M508">
            <v>460907</v>
          </cell>
          <cell r="N508" t="str">
            <v>โนนบุรี</v>
          </cell>
          <cell r="O508" t="str">
            <v>ตะวันออกเฉียงเหนือ</v>
          </cell>
          <cell r="P508" t="str">
            <v>07</v>
          </cell>
          <cell r="Q508" t="str">
            <v>โรงพยาบาลชุมชน</v>
          </cell>
          <cell r="R508">
            <v>5</v>
          </cell>
          <cell r="S508">
            <v>30</v>
          </cell>
          <cell r="T508" t="str">
            <v>30</v>
          </cell>
          <cell r="U508" t="str">
            <v>21</v>
          </cell>
          <cell r="V508" t="str">
            <v>2.1 ทุติยภูมิระดับต้น</v>
          </cell>
        </row>
        <row r="509">
          <cell r="A509" t="str">
            <v>12</v>
          </cell>
          <cell r="B509" t="str">
            <v>21002</v>
          </cell>
          <cell r="C509" t="str">
            <v>กระทรวงสาธารณสุข สำนักงานปลัดกระทรวงสาธารณสุข</v>
          </cell>
          <cell r="D509" t="str">
            <v>001108400</v>
          </cell>
          <cell r="E509" t="str">
            <v>11084</v>
          </cell>
          <cell r="F509" t="str">
            <v>รพช.คำม่วง</v>
          </cell>
          <cell r="G509" t="str">
            <v>โรงพยาบาลชุมชนคำม่วง</v>
          </cell>
          <cell r="H509" t="str">
            <v>46100110</v>
          </cell>
          <cell r="I509">
            <v>46</v>
          </cell>
          <cell r="J509" t="str">
            <v>จังหวัดกาฬสินธุ์</v>
          </cell>
          <cell r="K509">
            <v>4610</v>
          </cell>
          <cell r="L509" t="str">
            <v>คำม่วง</v>
          </cell>
          <cell r="M509">
            <v>461001</v>
          </cell>
          <cell r="N509" t="str">
            <v>ทุ่งคลอง</v>
          </cell>
          <cell r="O509" t="str">
            <v>ตะวันออกเฉียงเหนือ</v>
          </cell>
          <cell r="P509" t="str">
            <v>07</v>
          </cell>
          <cell r="Q509" t="str">
            <v>โรงพยาบาลชุมชน</v>
          </cell>
          <cell r="R509">
            <v>5</v>
          </cell>
          <cell r="S509">
            <v>30</v>
          </cell>
          <cell r="T509" t="str">
            <v>30</v>
          </cell>
          <cell r="U509" t="str">
            <v>21</v>
          </cell>
          <cell r="V509" t="str">
            <v>2.1 ทุติยภูมิระดับต้น</v>
          </cell>
        </row>
        <row r="510">
          <cell r="A510" t="str">
            <v>12</v>
          </cell>
          <cell r="B510" t="str">
            <v>21002</v>
          </cell>
          <cell r="C510" t="str">
            <v>กระทรวงสาธารณสุข สำนักงานปลัดกระทรวงสาธารณสุข</v>
          </cell>
          <cell r="D510" t="str">
            <v>001108500</v>
          </cell>
          <cell r="E510" t="str">
            <v>11085</v>
          </cell>
          <cell r="F510" t="str">
            <v>รพช.ท่าคันโท</v>
          </cell>
          <cell r="G510" t="str">
            <v>โรงพยาบาลชุมชนท่าคันโท</v>
          </cell>
          <cell r="H510" t="str">
            <v>46110501</v>
          </cell>
          <cell r="I510">
            <v>46</v>
          </cell>
          <cell r="J510" t="str">
            <v>จังหวัดกาฬสินธุ์</v>
          </cell>
          <cell r="K510">
            <v>4611</v>
          </cell>
          <cell r="L510" t="str">
            <v>ท่าคันโท</v>
          </cell>
          <cell r="M510">
            <v>461105</v>
          </cell>
          <cell r="N510" t="str">
            <v>นาตาล</v>
          </cell>
          <cell r="O510" t="str">
            <v>ตะวันออกเฉียงเหนือ</v>
          </cell>
          <cell r="P510" t="str">
            <v>07</v>
          </cell>
          <cell r="Q510" t="str">
            <v>โรงพยาบาลชุมชน</v>
          </cell>
          <cell r="R510">
            <v>5</v>
          </cell>
          <cell r="S510">
            <v>30</v>
          </cell>
          <cell r="T510" t="str">
            <v>30</v>
          </cell>
          <cell r="U510" t="str">
            <v>21</v>
          </cell>
          <cell r="V510" t="str">
            <v>2.1 ทุติยภูมิระดับต้น</v>
          </cell>
        </row>
        <row r="511">
          <cell r="A511" t="str">
            <v>12</v>
          </cell>
          <cell r="B511" t="str">
            <v>21002</v>
          </cell>
          <cell r="C511" t="str">
            <v>กระทรวงสาธารณสุข สำนักงานปลัดกระทรวงสาธารณสุข</v>
          </cell>
          <cell r="D511" t="str">
            <v>001108600</v>
          </cell>
          <cell r="E511" t="str">
            <v>11086</v>
          </cell>
          <cell r="F511" t="str">
            <v>รพช.หนองกุงศรี</v>
          </cell>
          <cell r="G511" t="str">
            <v>โรงพยาบาลชุมชนหนองกุงศรี</v>
          </cell>
          <cell r="H511" t="str">
            <v>46120102</v>
          </cell>
          <cell r="I511">
            <v>46</v>
          </cell>
          <cell r="J511" t="str">
            <v>จังหวัดกาฬสินธุ์</v>
          </cell>
          <cell r="K511">
            <v>4612</v>
          </cell>
          <cell r="L511" t="str">
            <v>หนองกุงศรี</v>
          </cell>
          <cell r="M511">
            <v>461201</v>
          </cell>
          <cell r="N511" t="str">
            <v>หนองกุงศรี</v>
          </cell>
          <cell r="O511" t="str">
            <v>ตะวันออกเฉียงเหนือ</v>
          </cell>
          <cell r="P511" t="str">
            <v>07</v>
          </cell>
          <cell r="Q511" t="str">
            <v>โรงพยาบาลชุมชน</v>
          </cell>
          <cell r="R511">
            <v>5</v>
          </cell>
          <cell r="S511">
            <v>30</v>
          </cell>
          <cell r="T511" t="str">
            <v>30</v>
          </cell>
          <cell r="U511" t="str">
            <v>21</v>
          </cell>
          <cell r="V511" t="str">
            <v>2.1 ทุติยภูมิระดับต้น</v>
          </cell>
        </row>
        <row r="512">
          <cell r="A512" t="str">
            <v>12</v>
          </cell>
          <cell r="B512" t="str">
            <v>21002</v>
          </cell>
          <cell r="C512" t="str">
            <v>กระทรวงสาธารณสุข สำนักงานปลัดกระทรวงสาธารณสุข</v>
          </cell>
          <cell r="D512" t="str">
            <v>001108700</v>
          </cell>
          <cell r="E512" t="str">
            <v>11087</v>
          </cell>
          <cell r="F512" t="str">
            <v>รพช.สมเด็จ</v>
          </cell>
          <cell r="G512" t="str">
            <v>โรงพยาบาลชุมชนสมเด็จ</v>
          </cell>
          <cell r="H512" t="str">
            <v>46130102</v>
          </cell>
          <cell r="I512">
            <v>46</v>
          </cell>
          <cell r="J512" t="str">
            <v>จังหวัดกาฬสินธุ์</v>
          </cell>
          <cell r="K512">
            <v>4613</v>
          </cell>
          <cell r="L512" t="str">
            <v>สมเด็จ</v>
          </cell>
          <cell r="M512">
            <v>461301</v>
          </cell>
          <cell r="N512" t="str">
            <v>สมเด็จ</v>
          </cell>
          <cell r="O512" t="str">
            <v>ตะวันออกเฉียงเหนือ</v>
          </cell>
          <cell r="P512" t="str">
            <v>07</v>
          </cell>
          <cell r="Q512" t="str">
            <v>โรงพยาบาลชุมชน</v>
          </cell>
          <cell r="R512">
            <v>4</v>
          </cell>
          <cell r="S512">
            <v>60</v>
          </cell>
          <cell r="T512" t="str">
            <v>90</v>
          </cell>
          <cell r="U512" t="str">
            <v>22</v>
          </cell>
          <cell r="V512" t="str">
            <v>2.2 ทุติยภูมิระดับกลาง</v>
          </cell>
        </row>
        <row r="513">
          <cell r="A513" t="str">
            <v>12</v>
          </cell>
          <cell r="B513" t="str">
            <v>21002</v>
          </cell>
          <cell r="C513" t="str">
            <v>กระทรวงสาธารณสุข สำนักงานปลัดกระทรวงสาธารณสุข</v>
          </cell>
          <cell r="D513" t="str">
            <v>001108800</v>
          </cell>
          <cell r="E513" t="str">
            <v>11088</v>
          </cell>
          <cell r="F513" t="str">
            <v>รพช.ห้วยผึ้ง</v>
          </cell>
          <cell r="G513" t="str">
            <v>โรงพยาบาลชุมชนห้วยผึ้ง</v>
          </cell>
          <cell r="H513" t="str">
            <v>46140308</v>
          </cell>
          <cell r="I513">
            <v>46</v>
          </cell>
          <cell r="J513" t="str">
            <v>จังหวัดกาฬสินธุ์</v>
          </cell>
          <cell r="K513">
            <v>4614</v>
          </cell>
          <cell r="L513" t="str">
            <v>ห้วยผึ้ง</v>
          </cell>
          <cell r="M513">
            <v>461403</v>
          </cell>
          <cell r="N513" t="str">
            <v>นิคมห้วยผึ้ง</v>
          </cell>
          <cell r="O513" t="str">
            <v>ตะวันออกเฉียงเหนือ</v>
          </cell>
          <cell r="P513" t="str">
            <v>07</v>
          </cell>
          <cell r="Q513" t="str">
            <v>โรงพยาบาลชุมชน</v>
          </cell>
          <cell r="R513">
            <v>5</v>
          </cell>
          <cell r="S513">
            <v>30</v>
          </cell>
          <cell r="T513" t="str">
            <v>30</v>
          </cell>
          <cell r="U513" t="str">
            <v>21</v>
          </cell>
          <cell r="V513" t="str">
            <v>2.1 ทุติยภูมิระดับต้น</v>
          </cell>
        </row>
        <row r="514">
          <cell r="A514" t="str">
            <v>12</v>
          </cell>
          <cell r="B514" t="str">
            <v>21002</v>
          </cell>
          <cell r="C514" t="str">
            <v>กระทรวงสาธารณสุข สำนักงานปลัดกระทรวงสาธารณสุข</v>
          </cell>
          <cell r="D514" t="str">
            <v>001144900</v>
          </cell>
          <cell r="E514" t="str">
            <v>11449</v>
          </cell>
          <cell r="F514" t="str">
            <v>รพร.กุฉินารายณ์</v>
          </cell>
          <cell r="G514" t="str">
            <v>โรงพยาบาลสมเด็จพระยุพราชกุฉินารายณ์</v>
          </cell>
          <cell r="H514" t="str">
            <v>46050113</v>
          </cell>
          <cell r="I514">
            <v>46</v>
          </cell>
          <cell r="J514" t="str">
            <v>จังหวัดกาฬสินธุ์</v>
          </cell>
          <cell r="K514">
            <v>4605</v>
          </cell>
          <cell r="L514" t="str">
            <v>กุฉินารายณ์</v>
          </cell>
          <cell r="M514">
            <v>460501</v>
          </cell>
          <cell r="N514" t="str">
            <v>บัวขาว</v>
          </cell>
          <cell r="O514" t="str">
            <v>ตะวันออกเฉียงเหนือ</v>
          </cell>
          <cell r="P514" t="str">
            <v>07</v>
          </cell>
          <cell r="Q514" t="str">
            <v>โรงพยาบาลชุมชน</v>
          </cell>
          <cell r="R514">
            <v>4</v>
          </cell>
          <cell r="S514">
            <v>90</v>
          </cell>
          <cell r="T514" t="str">
            <v>90</v>
          </cell>
          <cell r="U514" t="str">
            <v>22</v>
          </cell>
          <cell r="V514" t="str">
            <v>2.2 ทุติยภูมิระดับกลาง</v>
          </cell>
        </row>
        <row r="515">
          <cell r="A515" t="str">
            <v>13</v>
          </cell>
          <cell r="B515" t="str">
            <v>21002</v>
          </cell>
          <cell r="C515" t="str">
            <v>กระทรวงสาธารณสุข สำนักงานปลัดกระทรวงสาธารณสุข</v>
          </cell>
          <cell r="D515" t="str">
            <v>001070000</v>
          </cell>
          <cell r="E515" t="str">
            <v>10700</v>
          </cell>
          <cell r="F515" t="str">
            <v>รพท.ศรีสะเกษ</v>
          </cell>
          <cell r="G515" t="str">
            <v>โรงพยาบาลทั่วไปศรีสะเกษ</v>
          </cell>
          <cell r="H515" t="str">
            <v>33010200</v>
          </cell>
          <cell r="I515">
            <v>33</v>
          </cell>
          <cell r="J515" t="str">
            <v>จังหวัดศรีสะเกษ</v>
          </cell>
          <cell r="K515">
            <v>3301</v>
          </cell>
          <cell r="L515" t="str">
            <v>เมืองศรีสะเกษ</v>
          </cell>
          <cell r="M515">
            <v>330102</v>
          </cell>
          <cell r="N515" t="str">
            <v>เมืองใต้</v>
          </cell>
          <cell r="O515" t="str">
            <v>ตะวันออกเฉียงเหนือ</v>
          </cell>
          <cell r="P515" t="str">
            <v>06</v>
          </cell>
          <cell r="Q515" t="str">
            <v>โรงพยาบาลทั่วไป</v>
          </cell>
          <cell r="R515">
            <v>2</v>
          </cell>
          <cell r="S515">
            <v>500</v>
          </cell>
          <cell r="T515" t="str">
            <v>506</v>
          </cell>
          <cell r="U515" t="str">
            <v>23</v>
          </cell>
          <cell r="V515" t="str">
            <v>2.3 ทุติยภูมิระดับสูง</v>
          </cell>
        </row>
        <row r="516">
          <cell r="A516" t="str">
            <v>13</v>
          </cell>
          <cell r="B516" t="str">
            <v>21002</v>
          </cell>
          <cell r="C516" t="str">
            <v>กระทรวงสาธารณสุข สำนักงานปลัดกระทรวงสาธารณสุข</v>
          </cell>
          <cell r="D516" t="str">
            <v>001092700</v>
          </cell>
          <cell r="E516" t="str">
            <v>10927</v>
          </cell>
          <cell r="F516" t="str">
            <v>รพช.ยางชุมน้อย</v>
          </cell>
          <cell r="G516" t="str">
            <v>โรงพยาบาลชุมชนยางชุมน้อย</v>
          </cell>
          <cell r="H516" t="str">
            <v>33020107</v>
          </cell>
          <cell r="I516">
            <v>33</v>
          </cell>
          <cell r="J516" t="str">
            <v>จังหวัดศรีสะเกษ</v>
          </cell>
          <cell r="K516">
            <v>3302</v>
          </cell>
          <cell r="L516" t="str">
            <v>ยางชุมน้อย</v>
          </cell>
          <cell r="M516">
            <v>330201</v>
          </cell>
          <cell r="N516" t="str">
            <v>ยางชุมน้อย</v>
          </cell>
          <cell r="O516" t="str">
            <v>ตะวันออกเฉียงเหนือ</v>
          </cell>
          <cell r="P516" t="str">
            <v>07</v>
          </cell>
          <cell r="Q516" t="str">
            <v>โรงพยาบาลชุมชน</v>
          </cell>
          <cell r="R516">
            <v>5</v>
          </cell>
          <cell r="S516">
            <v>30</v>
          </cell>
          <cell r="T516" t="str">
            <v>82</v>
          </cell>
          <cell r="U516" t="str">
            <v>21</v>
          </cell>
          <cell r="V516" t="str">
            <v>2.1 ทุติยภูมิระดับต้น</v>
          </cell>
        </row>
        <row r="517">
          <cell r="A517" t="str">
            <v>13</v>
          </cell>
          <cell r="B517" t="str">
            <v>21002</v>
          </cell>
          <cell r="C517" t="str">
            <v>กระทรวงสาธารณสุข สำนักงานปลัดกระทรวงสาธารณสุข</v>
          </cell>
          <cell r="D517" t="str">
            <v>001092800</v>
          </cell>
          <cell r="E517" t="str">
            <v>10928</v>
          </cell>
          <cell r="F517" t="str">
            <v>รพช.กันทรารมย์</v>
          </cell>
          <cell r="G517" t="str">
            <v>โรงพยาบาลชุมชนกันทรารมย์</v>
          </cell>
          <cell r="H517" t="str">
            <v>33030105</v>
          </cell>
          <cell r="I517">
            <v>33</v>
          </cell>
          <cell r="J517" t="str">
            <v>จังหวัดศรีสะเกษ</v>
          </cell>
          <cell r="K517">
            <v>3303</v>
          </cell>
          <cell r="L517" t="str">
            <v>กันทรารมย์</v>
          </cell>
          <cell r="M517">
            <v>330301</v>
          </cell>
          <cell r="N517" t="str">
            <v>ดูน</v>
          </cell>
          <cell r="O517" t="str">
            <v>ตะวันออกเฉียงเหนือ</v>
          </cell>
          <cell r="P517" t="str">
            <v>07</v>
          </cell>
          <cell r="Q517" t="str">
            <v>โรงพยาบาลชุมชน</v>
          </cell>
          <cell r="R517">
            <v>4</v>
          </cell>
          <cell r="S517">
            <v>80</v>
          </cell>
          <cell r="T517" t="str">
            <v>90</v>
          </cell>
          <cell r="U517" t="str">
            <v>22</v>
          </cell>
          <cell r="V517" t="str">
            <v>2.2 ทุติยภูมิระดับกลาง</v>
          </cell>
        </row>
        <row r="518">
          <cell r="A518" t="str">
            <v>13</v>
          </cell>
          <cell r="B518" t="str">
            <v>21002</v>
          </cell>
          <cell r="C518" t="str">
            <v>กระทรวงสาธารณสุข สำนักงานปลัดกระทรวงสาธารณสุข</v>
          </cell>
          <cell r="D518" t="str">
            <v>001092900</v>
          </cell>
          <cell r="E518" t="str">
            <v>10929</v>
          </cell>
          <cell r="F518" t="str">
            <v>รพช.กันทรลักษ์</v>
          </cell>
          <cell r="G518" t="str">
            <v>โรงพยาบาลชุมชนกันทรลักษ์</v>
          </cell>
          <cell r="H518" t="str">
            <v>33040605</v>
          </cell>
          <cell r="I518">
            <v>33</v>
          </cell>
          <cell r="J518" t="str">
            <v>จังหวัดศรีสะเกษ</v>
          </cell>
          <cell r="K518">
            <v>3304</v>
          </cell>
          <cell r="L518" t="str">
            <v>กันทรลักษ์</v>
          </cell>
          <cell r="M518">
            <v>330406</v>
          </cell>
          <cell r="N518" t="str">
            <v>น้ำอ้อม</v>
          </cell>
          <cell r="O518" t="str">
            <v>ตะวันออกเฉียงเหนือ</v>
          </cell>
          <cell r="P518" t="str">
            <v>07</v>
          </cell>
          <cell r="Q518" t="str">
            <v>โรงพยาบาลชุมชน</v>
          </cell>
          <cell r="R518">
            <v>4</v>
          </cell>
          <cell r="S518">
            <v>120</v>
          </cell>
          <cell r="T518" t="str">
            <v>120</v>
          </cell>
          <cell r="U518" t="str">
            <v>23</v>
          </cell>
          <cell r="V518" t="str">
            <v>2.3 ทุติยภูมิระดับสูง</v>
          </cell>
        </row>
        <row r="519">
          <cell r="A519" t="str">
            <v>13</v>
          </cell>
          <cell r="B519" t="str">
            <v>21002</v>
          </cell>
          <cell r="C519" t="str">
            <v>กระทรวงสาธารณสุข สำนักงานปลัดกระทรวงสาธารณสุข</v>
          </cell>
          <cell r="D519" t="str">
            <v>001093000</v>
          </cell>
          <cell r="E519" t="str">
            <v>10930</v>
          </cell>
          <cell r="F519" t="str">
            <v>รพช.ขุขันธ์</v>
          </cell>
          <cell r="G519" t="str">
            <v>โรงพยาบาลชุมชนขุขันธ์</v>
          </cell>
          <cell r="H519" t="str">
            <v>33050906</v>
          </cell>
          <cell r="I519">
            <v>33</v>
          </cell>
          <cell r="J519" t="str">
            <v>จังหวัดศรีสะเกษ</v>
          </cell>
          <cell r="K519">
            <v>3305</v>
          </cell>
          <cell r="L519" t="str">
            <v>ขุขันธ์</v>
          </cell>
          <cell r="M519">
            <v>330509</v>
          </cell>
          <cell r="N519" t="str">
            <v>ห้วยเหนือ</v>
          </cell>
          <cell r="O519" t="str">
            <v>ตะวันออกเฉียงเหนือ</v>
          </cell>
          <cell r="P519" t="str">
            <v>07</v>
          </cell>
          <cell r="Q519" t="str">
            <v>โรงพยาบาลชุมชน</v>
          </cell>
          <cell r="R519">
            <v>4</v>
          </cell>
          <cell r="S519">
            <v>90</v>
          </cell>
          <cell r="T519" t="str">
            <v>90</v>
          </cell>
        </row>
        <row r="520">
          <cell r="A520" t="str">
            <v>13</v>
          </cell>
          <cell r="B520" t="str">
            <v>21002</v>
          </cell>
          <cell r="C520" t="str">
            <v>กระทรวงสาธารณสุข สำนักงานปลัดกระทรวงสาธารณสุข</v>
          </cell>
          <cell r="D520" t="str">
            <v>001093100</v>
          </cell>
          <cell r="E520" t="str">
            <v>10931</v>
          </cell>
          <cell r="F520" t="str">
            <v>รพช.ไพรบึง</v>
          </cell>
          <cell r="G520" t="str">
            <v>โรงพยาบาลชุมชนไพรบึง</v>
          </cell>
          <cell r="H520" t="str">
            <v>33060120</v>
          </cell>
          <cell r="I520">
            <v>33</v>
          </cell>
          <cell r="J520" t="str">
            <v>จังหวัดศรีสะเกษ</v>
          </cell>
          <cell r="K520">
            <v>3306</v>
          </cell>
          <cell r="L520" t="str">
            <v>ไพรบึง</v>
          </cell>
          <cell r="M520">
            <v>330601</v>
          </cell>
          <cell r="N520" t="str">
            <v>ไพรบึง</v>
          </cell>
          <cell r="O520" t="str">
            <v>ตะวันออกเฉียงเหนือ</v>
          </cell>
          <cell r="P520" t="str">
            <v>07</v>
          </cell>
          <cell r="Q520" t="str">
            <v>โรงพยาบาลชุมชน</v>
          </cell>
          <cell r="R520">
            <v>5</v>
          </cell>
          <cell r="S520">
            <v>30</v>
          </cell>
          <cell r="T520" t="str">
            <v>30</v>
          </cell>
          <cell r="U520" t="str">
            <v>21</v>
          </cell>
          <cell r="V520" t="str">
            <v>2.1 ทุติยภูมิระดับต้น</v>
          </cell>
        </row>
        <row r="521">
          <cell r="A521" t="str">
            <v>13</v>
          </cell>
          <cell r="B521" t="str">
            <v>21002</v>
          </cell>
          <cell r="C521" t="str">
            <v>กระทรวงสาธารณสุข สำนักงานปลัดกระทรวงสาธารณสุข</v>
          </cell>
          <cell r="D521" t="str">
            <v>001093200</v>
          </cell>
          <cell r="E521" t="str">
            <v>10932</v>
          </cell>
          <cell r="F521" t="str">
            <v>รพช.ปรางค์กู่</v>
          </cell>
          <cell r="G521" t="str">
            <v>โรงพยาบาลชุมชนปรางค์กู่</v>
          </cell>
          <cell r="H521" t="str">
            <v>33070101</v>
          </cell>
          <cell r="I521">
            <v>33</v>
          </cell>
          <cell r="J521" t="str">
            <v>จังหวัดศรีสะเกษ</v>
          </cell>
          <cell r="K521">
            <v>3307</v>
          </cell>
          <cell r="L521" t="str">
            <v>ปรางค์กู่</v>
          </cell>
          <cell r="M521">
            <v>330701</v>
          </cell>
          <cell r="N521" t="str">
            <v>พิมาย</v>
          </cell>
          <cell r="O521" t="str">
            <v>ตะวันออกเฉียงเหนือ</v>
          </cell>
          <cell r="P521" t="str">
            <v>07</v>
          </cell>
          <cell r="Q521" t="str">
            <v>โรงพยาบาลชุมชน</v>
          </cell>
          <cell r="R521">
            <v>5</v>
          </cell>
          <cell r="S521">
            <v>30</v>
          </cell>
          <cell r="T521" t="str">
            <v>30</v>
          </cell>
          <cell r="U521" t="str">
            <v>21</v>
          </cell>
          <cell r="V521" t="str">
            <v>2.1 ทุติยภูมิระดับต้น</v>
          </cell>
        </row>
        <row r="522">
          <cell r="A522" t="str">
            <v>13</v>
          </cell>
          <cell r="B522" t="str">
            <v>21002</v>
          </cell>
          <cell r="C522" t="str">
            <v>กระทรวงสาธารณสุข สำนักงานปลัดกระทรวงสาธารณสุข</v>
          </cell>
          <cell r="D522" t="str">
            <v>001093300</v>
          </cell>
          <cell r="E522" t="str">
            <v>10933</v>
          </cell>
          <cell r="F522" t="str">
            <v>รพช.ขุนหาญ</v>
          </cell>
          <cell r="G522" t="str">
            <v>โรงพยาบาลชุมชนขุนหาญ</v>
          </cell>
          <cell r="H522" t="str">
            <v>33080106</v>
          </cell>
          <cell r="I522">
            <v>33</v>
          </cell>
          <cell r="J522" t="str">
            <v>จังหวัดศรีสะเกษ</v>
          </cell>
          <cell r="K522">
            <v>3308</v>
          </cell>
          <cell r="L522" t="str">
            <v>ขุนหาญ</v>
          </cell>
          <cell r="M522">
            <v>330801</v>
          </cell>
          <cell r="N522" t="str">
            <v>สิ</v>
          </cell>
          <cell r="O522" t="str">
            <v>ตะวันออกเฉียงเหนือ</v>
          </cell>
          <cell r="P522" t="str">
            <v>07</v>
          </cell>
          <cell r="Q522" t="str">
            <v>โรงพยาบาลชุมชน</v>
          </cell>
          <cell r="R522">
            <v>4</v>
          </cell>
          <cell r="S522">
            <v>90</v>
          </cell>
          <cell r="T522" t="str">
            <v>93</v>
          </cell>
          <cell r="U522" t="str">
            <v>22</v>
          </cell>
          <cell r="V522" t="str">
            <v>2.2 ทุติยภูมิระดับกลาง</v>
          </cell>
        </row>
        <row r="523">
          <cell r="A523" t="str">
            <v>13</v>
          </cell>
          <cell r="B523" t="str">
            <v>21002</v>
          </cell>
          <cell r="C523" t="str">
            <v>กระทรวงสาธารณสุข สำนักงานปลัดกระทรวงสาธารณสุข</v>
          </cell>
          <cell r="D523" t="str">
            <v>001093400</v>
          </cell>
          <cell r="E523" t="str">
            <v>10934</v>
          </cell>
          <cell r="F523" t="str">
            <v>รพช.ราษีไศล</v>
          </cell>
          <cell r="G523" t="str">
            <v>โรงพยาบาลชุมชนราษีไศล</v>
          </cell>
          <cell r="H523" t="str">
            <v>33090102</v>
          </cell>
          <cell r="I523">
            <v>33</v>
          </cell>
          <cell r="J523" t="str">
            <v>จังหวัดศรีสะเกษ</v>
          </cell>
          <cell r="K523">
            <v>3309</v>
          </cell>
          <cell r="L523" t="str">
            <v>ราษีไศล</v>
          </cell>
          <cell r="M523">
            <v>330901</v>
          </cell>
          <cell r="N523" t="str">
            <v>เมืองคง</v>
          </cell>
          <cell r="O523" t="str">
            <v>ตะวันออกเฉียงเหนือ</v>
          </cell>
          <cell r="P523" t="str">
            <v>07</v>
          </cell>
          <cell r="Q523" t="str">
            <v>โรงพยาบาลชุมชน</v>
          </cell>
          <cell r="R523">
            <v>4</v>
          </cell>
          <cell r="S523">
            <v>90</v>
          </cell>
          <cell r="T523" t="str">
            <v>104</v>
          </cell>
          <cell r="U523" t="str">
            <v>22</v>
          </cell>
          <cell r="V523" t="str">
            <v>2.2 ทุติยภูมิระดับกลาง</v>
          </cell>
        </row>
        <row r="524">
          <cell r="A524" t="str">
            <v>13</v>
          </cell>
          <cell r="B524" t="str">
            <v>21002</v>
          </cell>
          <cell r="C524" t="str">
            <v>กระทรวงสาธารณสุข สำนักงานปลัดกระทรวงสาธารณสุข</v>
          </cell>
          <cell r="D524" t="str">
            <v>001093500</v>
          </cell>
          <cell r="E524" t="str">
            <v>10935</v>
          </cell>
          <cell r="F524" t="str">
            <v>รพช.อุทุมพรพิสัย</v>
          </cell>
          <cell r="G524" t="str">
            <v>โรงพยาบาลชุมชนอุทุมพรพิสัย</v>
          </cell>
          <cell r="H524" t="str">
            <v>33100107</v>
          </cell>
          <cell r="I524">
            <v>33</v>
          </cell>
          <cell r="J524" t="str">
            <v>จังหวัดศรีสะเกษ</v>
          </cell>
          <cell r="K524">
            <v>3310</v>
          </cell>
          <cell r="L524" t="str">
            <v>อุทุมพรพิสัย</v>
          </cell>
          <cell r="M524">
            <v>331001</v>
          </cell>
          <cell r="N524" t="str">
            <v>กำแพง</v>
          </cell>
          <cell r="O524" t="str">
            <v>ตะวันออกเฉียงเหนือ</v>
          </cell>
          <cell r="P524" t="str">
            <v>07</v>
          </cell>
          <cell r="Q524" t="str">
            <v>โรงพยาบาลชุมชน</v>
          </cell>
          <cell r="R524">
            <v>4</v>
          </cell>
          <cell r="S524">
            <v>90</v>
          </cell>
          <cell r="T524" t="str">
            <v>90</v>
          </cell>
          <cell r="U524" t="str">
            <v>22</v>
          </cell>
          <cell r="V524" t="str">
            <v>2.2 ทุติยภูมิระดับกลาง</v>
          </cell>
        </row>
        <row r="525">
          <cell r="A525" t="str">
            <v>13</v>
          </cell>
          <cell r="B525" t="str">
            <v>21002</v>
          </cell>
          <cell r="C525" t="str">
            <v>กระทรวงสาธารณสุข สำนักงานปลัดกระทรวงสาธารณสุข</v>
          </cell>
          <cell r="D525" t="str">
            <v>001093600</v>
          </cell>
          <cell r="E525" t="str">
            <v>10936</v>
          </cell>
          <cell r="F525" t="str">
            <v>รพช.บึงบูรพ์</v>
          </cell>
          <cell r="G525" t="str">
            <v>โรงพยาบาลชุมชนบึงบูรพ์</v>
          </cell>
          <cell r="H525" t="str">
            <v>33110202</v>
          </cell>
          <cell r="I525">
            <v>33</v>
          </cell>
          <cell r="J525" t="str">
            <v>จังหวัดศรีสะเกษ</v>
          </cell>
          <cell r="K525">
            <v>3311</v>
          </cell>
          <cell r="L525" t="str">
            <v>บึงบูรพ์</v>
          </cell>
          <cell r="M525">
            <v>331102</v>
          </cell>
          <cell r="N525" t="str">
            <v>บึงบูรพ์</v>
          </cell>
          <cell r="O525" t="str">
            <v>ตะวันออกเฉียงเหนือ</v>
          </cell>
          <cell r="P525" t="str">
            <v>07</v>
          </cell>
          <cell r="Q525" t="str">
            <v>โรงพยาบาลชุมชน</v>
          </cell>
          <cell r="R525">
            <v>5</v>
          </cell>
          <cell r="S525">
            <v>30</v>
          </cell>
          <cell r="T525" t="str">
            <v>30</v>
          </cell>
          <cell r="U525" t="str">
            <v>21</v>
          </cell>
          <cell r="V525" t="str">
            <v>2.1 ทุติยภูมิระดับต้น</v>
          </cell>
        </row>
        <row r="526">
          <cell r="A526" t="str">
            <v>13</v>
          </cell>
          <cell r="B526" t="str">
            <v>21002</v>
          </cell>
          <cell r="C526" t="str">
            <v>กระทรวงสาธารณสุข สำนักงานปลัดกระทรวงสาธารณสุข</v>
          </cell>
          <cell r="D526" t="str">
            <v>001093700</v>
          </cell>
          <cell r="E526" t="str">
            <v>10937</v>
          </cell>
          <cell r="F526" t="str">
            <v>รพช.ห้วยทับทัน</v>
          </cell>
          <cell r="G526" t="str">
            <v>โรงพยาบาลชุมชนห้วยทับทัน</v>
          </cell>
          <cell r="H526" t="str">
            <v>33120111</v>
          </cell>
          <cell r="I526">
            <v>33</v>
          </cell>
          <cell r="J526" t="str">
            <v>จังหวัดศรีสะเกษ</v>
          </cell>
          <cell r="K526">
            <v>3312</v>
          </cell>
          <cell r="L526" t="str">
            <v>ห้วยทับทัน</v>
          </cell>
          <cell r="M526">
            <v>331201</v>
          </cell>
          <cell r="N526" t="str">
            <v>ห้วยทับทัน</v>
          </cell>
          <cell r="O526" t="str">
            <v>ตะวันออกเฉียงเหนือ</v>
          </cell>
          <cell r="P526" t="str">
            <v>07</v>
          </cell>
          <cell r="Q526" t="str">
            <v>โรงพยาบาลชุมชน</v>
          </cell>
          <cell r="R526">
            <v>5</v>
          </cell>
          <cell r="S526">
            <v>30</v>
          </cell>
          <cell r="T526" t="str">
            <v>30</v>
          </cell>
          <cell r="U526" t="str">
            <v>21</v>
          </cell>
          <cell r="V526" t="str">
            <v>2.1 ทุติยภูมิระดับต้น</v>
          </cell>
        </row>
        <row r="527">
          <cell r="A527" t="str">
            <v>13</v>
          </cell>
          <cell r="B527" t="str">
            <v>21002</v>
          </cell>
          <cell r="C527" t="str">
            <v>กระทรวงสาธารณสุข สำนักงานปลัดกระทรวงสาธารณสุข</v>
          </cell>
          <cell r="D527" t="str">
            <v>001093800</v>
          </cell>
          <cell r="E527" t="str">
            <v>10938</v>
          </cell>
          <cell r="F527" t="str">
            <v>รพช.โนนคูณ</v>
          </cell>
          <cell r="G527" t="str">
            <v>โรงพยาบาลชุมชนโนนคูณ</v>
          </cell>
          <cell r="H527" t="str">
            <v>33130104</v>
          </cell>
          <cell r="I527">
            <v>33</v>
          </cell>
          <cell r="J527" t="str">
            <v>จังหวัดศรีสะเกษ</v>
          </cell>
          <cell r="K527">
            <v>3313</v>
          </cell>
          <cell r="L527" t="str">
            <v>โนนคูณ</v>
          </cell>
          <cell r="M527">
            <v>331301</v>
          </cell>
          <cell r="N527" t="str">
            <v>โนนค้อ</v>
          </cell>
          <cell r="O527" t="str">
            <v>ตะวันออกเฉียงเหนือ</v>
          </cell>
          <cell r="P527" t="str">
            <v>07</v>
          </cell>
          <cell r="Q527" t="str">
            <v>โรงพยาบาลชุมชน</v>
          </cell>
          <cell r="R527">
            <v>5</v>
          </cell>
          <cell r="S527">
            <v>30</v>
          </cell>
          <cell r="T527" t="str">
            <v>30</v>
          </cell>
          <cell r="U527" t="str">
            <v>21</v>
          </cell>
          <cell r="V527" t="str">
            <v>2.1 ทุติยภูมิระดับต้น</v>
          </cell>
        </row>
        <row r="528">
          <cell r="A528" t="str">
            <v>13</v>
          </cell>
          <cell r="B528" t="str">
            <v>21002</v>
          </cell>
          <cell r="C528" t="str">
            <v>กระทรวงสาธารณสุข สำนักงานปลัดกระทรวงสาธารณสุข</v>
          </cell>
          <cell r="D528" t="str">
            <v>001093900</v>
          </cell>
          <cell r="E528" t="str">
            <v>10939</v>
          </cell>
          <cell r="F528" t="str">
            <v>รพช.ศรีรัตนะ</v>
          </cell>
          <cell r="G528" t="str">
            <v>โรงพยาบาลชุมชนศรีรัตนะ</v>
          </cell>
          <cell r="H528" t="str">
            <v>33140104</v>
          </cell>
          <cell r="I528">
            <v>33</v>
          </cell>
          <cell r="J528" t="str">
            <v>จังหวัดศรีสะเกษ</v>
          </cell>
          <cell r="K528">
            <v>3314</v>
          </cell>
          <cell r="L528" t="str">
            <v>ศรีรัตนะ</v>
          </cell>
          <cell r="M528">
            <v>331401</v>
          </cell>
          <cell r="N528" t="str">
            <v>ศรีแก้ว</v>
          </cell>
          <cell r="O528" t="str">
            <v>ตะวันออกเฉียงเหนือ</v>
          </cell>
          <cell r="P528" t="str">
            <v>07</v>
          </cell>
          <cell r="Q528" t="str">
            <v>โรงพยาบาลชุมชน</v>
          </cell>
          <cell r="R528">
            <v>5</v>
          </cell>
          <cell r="S528">
            <v>30</v>
          </cell>
          <cell r="T528" t="str">
            <v>30</v>
          </cell>
          <cell r="U528" t="str">
            <v>21</v>
          </cell>
          <cell r="V528" t="str">
            <v>2.1 ทุติยภูมิระดับต้น</v>
          </cell>
        </row>
        <row r="529">
          <cell r="A529" t="str">
            <v>13</v>
          </cell>
          <cell r="B529" t="str">
            <v>21002</v>
          </cell>
          <cell r="C529" t="str">
            <v>กระทรวงสาธารณสุข สำนักงานปลัดกระทรวงสาธารณสุข</v>
          </cell>
          <cell r="D529" t="str">
            <v>001094000</v>
          </cell>
          <cell r="E529" t="str">
            <v>10940</v>
          </cell>
          <cell r="F529" t="str">
            <v>รพช.วังหิน</v>
          </cell>
          <cell r="G529" t="str">
            <v>โรงพยาบาลชุมชนวังหิน</v>
          </cell>
          <cell r="H529" t="str">
            <v>33160104</v>
          </cell>
          <cell r="I529">
            <v>33</v>
          </cell>
          <cell r="J529" t="str">
            <v>จังหวัดศรีสะเกษ</v>
          </cell>
          <cell r="K529">
            <v>3316</v>
          </cell>
          <cell r="L529" t="str">
            <v>วังหิน</v>
          </cell>
          <cell r="M529">
            <v>331601</v>
          </cell>
          <cell r="N529" t="str">
            <v>บุสูง</v>
          </cell>
          <cell r="O529" t="str">
            <v>ตะวันออกเฉียงเหนือ</v>
          </cell>
          <cell r="P529" t="str">
            <v>07</v>
          </cell>
          <cell r="Q529" t="str">
            <v>โรงพยาบาลชุมชน</v>
          </cell>
          <cell r="R529">
            <v>5</v>
          </cell>
          <cell r="S529">
            <v>30</v>
          </cell>
          <cell r="T529" t="str">
            <v>30</v>
          </cell>
          <cell r="U529" t="str">
            <v>21</v>
          </cell>
          <cell r="V529" t="str">
            <v>2.1 ทุติยภูมิระดับต้น</v>
          </cell>
        </row>
        <row r="530">
          <cell r="A530" t="str">
            <v>13</v>
          </cell>
          <cell r="B530" t="str">
            <v>21002</v>
          </cell>
          <cell r="C530" t="str">
            <v>กระทรวงสาธารณสุข สำนักงานปลัดกระทรวงสาธารณสุข</v>
          </cell>
          <cell r="D530" t="str">
            <v>001094100</v>
          </cell>
          <cell r="E530" t="str">
            <v>10941</v>
          </cell>
          <cell r="F530" t="str">
            <v>รพช.น้ำเกลี้ยง</v>
          </cell>
          <cell r="G530" t="str">
            <v>โรงพยาบาลชุมชนน้ำเกลี้ยง</v>
          </cell>
          <cell r="H530" t="str">
            <v>33150105</v>
          </cell>
          <cell r="I530">
            <v>33</v>
          </cell>
          <cell r="J530" t="str">
            <v>จังหวัดศรีสะเกษ</v>
          </cell>
          <cell r="K530">
            <v>3315</v>
          </cell>
          <cell r="L530" t="str">
            <v>น้ำเกลี้ยง</v>
          </cell>
          <cell r="M530">
            <v>331501</v>
          </cell>
          <cell r="N530" t="str">
            <v>น้ำเกลี้ยง</v>
          </cell>
          <cell r="O530" t="str">
            <v>ตะวันออกเฉียงเหนือ</v>
          </cell>
          <cell r="P530" t="str">
            <v>07</v>
          </cell>
          <cell r="Q530" t="str">
            <v>โรงพยาบาลชุมชน</v>
          </cell>
          <cell r="R530">
            <v>5</v>
          </cell>
          <cell r="S530">
            <v>30</v>
          </cell>
          <cell r="T530" t="str">
            <v>30</v>
          </cell>
          <cell r="U530" t="str">
            <v>21</v>
          </cell>
          <cell r="V530" t="str">
            <v>2.1 ทุติยภูมิระดับต้น</v>
          </cell>
        </row>
        <row r="531">
          <cell r="A531" t="str">
            <v>13</v>
          </cell>
          <cell r="B531" t="str">
            <v>21002</v>
          </cell>
          <cell r="C531" t="str">
            <v>กระทรวงสาธารณสุข สำนักงานปลัดกระทรวงสาธารณสุข</v>
          </cell>
          <cell r="D531" t="str">
            <v>001094200</v>
          </cell>
          <cell r="E531" t="str">
            <v>10942</v>
          </cell>
          <cell r="F531" t="str">
            <v>รพช.ภูสิงห์</v>
          </cell>
          <cell r="G531" t="str">
            <v>โรงพยาบาลชุมชนภูสิงห์</v>
          </cell>
          <cell r="H531" t="str">
            <v>33170311</v>
          </cell>
          <cell r="I531">
            <v>33</v>
          </cell>
          <cell r="J531" t="str">
            <v>จังหวัดศรีสะเกษ</v>
          </cell>
          <cell r="K531">
            <v>3317</v>
          </cell>
          <cell r="L531" t="str">
            <v>ภูสิงห์</v>
          </cell>
          <cell r="M531">
            <v>331703</v>
          </cell>
          <cell r="N531" t="str">
            <v>ห้วยตึ๊กชู</v>
          </cell>
          <cell r="O531" t="str">
            <v>ตะวันออกเฉียงเหนือ</v>
          </cell>
          <cell r="P531" t="str">
            <v>07</v>
          </cell>
          <cell r="Q531" t="str">
            <v>โรงพยาบาลชุมชน</v>
          </cell>
          <cell r="R531">
            <v>5</v>
          </cell>
          <cell r="S531">
            <v>30</v>
          </cell>
          <cell r="T531" t="str">
            <v>30</v>
          </cell>
          <cell r="U531" t="str">
            <v>21</v>
          </cell>
          <cell r="V531" t="str">
            <v>2.1 ทุติยภูมิระดับต้น</v>
          </cell>
        </row>
        <row r="532">
          <cell r="A532" t="str">
            <v>13</v>
          </cell>
          <cell r="B532" t="str">
            <v>21002</v>
          </cell>
          <cell r="C532" t="str">
            <v>กระทรวงสาธารณสุข สำนักงานปลัดกระทรวงสาธารณสุข</v>
          </cell>
          <cell r="D532" t="str">
            <v>001094300</v>
          </cell>
          <cell r="E532" t="str">
            <v>10943</v>
          </cell>
          <cell r="F532" t="str">
            <v>รพช.เมืองจันทร์</v>
          </cell>
          <cell r="G532" t="str">
            <v>โรงพยาบาลชุมชนเมืองจันทร์</v>
          </cell>
          <cell r="H532" t="str">
            <v>33180304</v>
          </cell>
          <cell r="I532">
            <v>33</v>
          </cell>
          <cell r="J532" t="str">
            <v>จังหวัดศรีสะเกษ</v>
          </cell>
          <cell r="K532">
            <v>3318</v>
          </cell>
          <cell r="L532" t="str">
            <v>เมืองจันทร์</v>
          </cell>
          <cell r="M532">
            <v>331803</v>
          </cell>
          <cell r="N532" t="str">
            <v>หนองใหญ่</v>
          </cell>
          <cell r="O532" t="str">
            <v>ตะวันออกเฉียงเหนือ</v>
          </cell>
          <cell r="P532" t="str">
            <v>07</v>
          </cell>
          <cell r="Q532" t="str">
            <v>โรงพยาบาลชุมชน</v>
          </cell>
          <cell r="R532">
            <v>5</v>
          </cell>
          <cell r="S532">
            <v>10</v>
          </cell>
          <cell r="T532" t="str">
            <v>10</v>
          </cell>
          <cell r="U532" t="str">
            <v>21</v>
          </cell>
          <cell r="V532" t="str">
            <v>2.1 ทุติยภูมิระดับต้น</v>
          </cell>
        </row>
        <row r="533">
          <cell r="A533" t="str">
            <v>13</v>
          </cell>
          <cell r="B533" t="str">
            <v>21002</v>
          </cell>
          <cell r="C533" t="str">
            <v>กระทรวงสาธารณสุข สำนักงานปลัดกระทรวงสาธารณสุข</v>
          </cell>
          <cell r="D533" t="str">
            <v>002312500</v>
          </cell>
          <cell r="E533" t="str">
            <v>23125</v>
          </cell>
          <cell r="F533" t="str">
            <v>รพช.เบญจลักษ์เฉลิมพระเกียรติ 80 พรรษา</v>
          </cell>
          <cell r="G533" t="str">
            <v>โรงพยาบาลชุมชนเบญจลักษ์เฉลิมพระเกียรติ 80 พรรษา</v>
          </cell>
          <cell r="H533" t="str">
            <v>33190107</v>
          </cell>
          <cell r="I533">
            <v>33</v>
          </cell>
          <cell r="J533" t="str">
            <v>จังหวัดศรีสะเกษ</v>
          </cell>
          <cell r="K533">
            <v>3319</v>
          </cell>
          <cell r="L533" t="str">
            <v>เบญจลักษ์</v>
          </cell>
          <cell r="M533">
            <v>331901</v>
          </cell>
          <cell r="N533" t="str">
            <v>เสียว</v>
          </cell>
          <cell r="O533" t="str">
            <v>ตะวันออกเฉียงเหนือ</v>
          </cell>
          <cell r="P533" t="str">
            <v>07</v>
          </cell>
          <cell r="Q533" t="str">
            <v>โรงพยาบาลชุมชน</v>
          </cell>
          <cell r="R533">
            <v>5</v>
          </cell>
          <cell r="S533">
            <v>30</v>
          </cell>
          <cell r="T533" t="str">
            <v>30</v>
          </cell>
          <cell r="U533" t="str">
            <v>21</v>
          </cell>
          <cell r="V533" t="str">
            <v>2.1 ทุติยภูมิระดับต้น</v>
          </cell>
        </row>
        <row r="534">
          <cell r="A534" t="str">
            <v>13</v>
          </cell>
          <cell r="B534" t="str">
            <v>21002</v>
          </cell>
          <cell r="C534" t="str">
            <v>กระทรวงสาธารณสุข สำนักงานปลัดกระทรวงสาธารณสุข</v>
          </cell>
          <cell r="D534" t="str">
            <v>001066900</v>
          </cell>
          <cell r="E534" t="str">
            <v>10669</v>
          </cell>
          <cell r="F534" t="str">
            <v>รพศ.สรรพสิทธิประสงค์</v>
          </cell>
          <cell r="G534" t="str">
            <v>โรงพยาบาลศูนย์สรรพสิทธิประสงค์</v>
          </cell>
          <cell r="H534" t="str">
            <v>34010110</v>
          </cell>
          <cell r="I534">
            <v>34</v>
          </cell>
          <cell r="J534" t="str">
            <v>จังหวัดอุบลราชธานี</v>
          </cell>
          <cell r="K534">
            <v>3401</v>
          </cell>
          <cell r="L534" t="str">
            <v>เมืองอุบลราชธานี</v>
          </cell>
          <cell r="M534">
            <v>340101</v>
          </cell>
          <cell r="N534" t="str">
            <v>ในเมือง</v>
          </cell>
          <cell r="O534" t="str">
            <v>ตะวันออกเฉียงเหนือ</v>
          </cell>
          <cell r="P534" t="str">
            <v>05</v>
          </cell>
          <cell r="Q534" t="str">
            <v>โรงพยาบาลศูนย์</v>
          </cell>
          <cell r="R534">
            <v>1</v>
          </cell>
          <cell r="S534">
            <v>1000</v>
          </cell>
          <cell r="T534" t="str">
            <v>1000</v>
          </cell>
          <cell r="U534" t="str">
            <v>31</v>
          </cell>
          <cell r="V534" t="str">
            <v>3.1 ตติยภูมิ</v>
          </cell>
        </row>
        <row r="535">
          <cell r="A535" t="str">
            <v>13</v>
          </cell>
          <cell r="B535" t="str">
            <v>21002</v>
          </cell>
          <cell r="C535" t="str">
            <v>กระทรวงสาธารณสุข สำนักงานปลัดกระทรวงสาธารณสุข</v>
          </cell>
          <cell r="D535" t="str">
            <v>001094400</v>
          </cell>
          <cell r="E535" t="str">
            <v>10944</v>
          </cell>
          <cell r="F535" t="str">
            <v>รพช.ศรีเมืองใหม่</v>
          </cell>
          <cell r="G535" t="str">
            <v>โรงพยาบาลชุมชนศรีเมืองใหม่</v>
          </cell>
          <cell r="H535" t="str">
            <v>34020115</v>
          </cell>
          <cell r="I535">
            <v>34</v>
          </cell>
          <cell r="J535" t="str">
            <v>จังหวัดอุบลราชธานี</v>
          </cell>
          <cell r="K535">
            <v>3402</v>
          </cell>
          <cell r="L535" t="str">
            <v>ศรีเมืองใหม่</v>
          </cell>
          <cell r="M535">
            <v>340201</v>
          </cell>
          <cell r="N535" t="str">
            <v>นาคำ</v>
          </cell>
          <cell r="O535" t="str">
            <v>ตะวันออกเฉียงเหนือ</v>
          </cell>
          <cell r="P535" t="str">
            <v>07</v>
          </cell>
          <cell r="Q535" t="str">
            <v>โรงพยาบาลชุมชน</v>
          </cell>
          <cell r="R535">
            <v>4</v>
          </cell>
          <cell r="S535">
            <v>60</v>
          </cell>
          <cell r="T535" t="str">
            <v>60</v>
          </cell>
          <cell r="U535" t="str">
            <v>21</v>
          </cell>
          <cell r="V535" t="str">
            <v>2.1 ทุติยภูมิระดับต้น</v>
          </cell>
        </row>
        <row r="536">
          <cell r="A536" t="str">
            <v>13</v>
          </cell>
          <cell r="B536" t="str">
            <v>21002</v>
          </cell>
          <cell r="C536" t="str">
            <v>กระทรวงสาธารณสุข สำนักงานปลัดกระทรวงสาธารณสุข</v>
          </cell>
          <cell r="D536" t="str">
            <v>001094500</v>
          </cell>
          <cell r="E536" t="str">
            <v>10945</v>
          </cell>
          <cell r="F536" t="str">
            <v>รพช.โขงเจียม</v>
          </cell>
          <cell r="G536" t="str">
            <v>โรงพยาบาลชุมชนโขงเจียม</v>
          </cell>
          <cell r="H536" t="str">
            <v>34030102</v>
          </cell>
          <cell r="I536">
            <v>34</v>
          </cell>
          <cell r="J536" t="str">
            <v>จังหวัดอุบลราชธานี</v>
          </cell>
          <cell r="K536">
            <v>3403</v>
          </cell>
          <cell r="L536" t="str">
            <v>โขงเจียม</v>
          </cell>
          <cell r="M536">
            <v>340301</v>
          </cell>
          <cell r="N536" t="str">
            <v>โขงเจียม</v>
          </cell>
          <cell r="O536" t="str">
            <v>ตะวันออกเฉียงเหนือ</v>
          </cell>
          <cell r="P536" t="str">
            <v>07</v>
          </cell>
          <cell r="Q536" t="str">
            <v>โรงพยาบาลชุมชน</v>
          </cell>
          <cell r="R536">
            <v>5</v>
          </cell>
          <cell r="S536">
            <v>30</v>
          </cell>
          <cell r="T536" t="str">
            <v>30</v>
          </cell>
          <cell r="U536" t="str">
            <v>21</v>
          </cell>
          <cell r="V536" t="str">
            <v>2.1 ทุติยภูมิระดับต้น</v>
          </cell>
        </row>
        <row r="537">
          <cell r="A537" t="str">
            <v>13</v>
          </cell>
          <cell r="B537" t="str">
            <v>21002</v>
          </cell>
          <cell r="C537" t="str">
            <v>กระทรวงสาธารณสุข สำนักงานปลัดกระทรวงสาธารณสุข</v>
          </cell>
          <cell r="D537" t="str">
            <v>001094600</v>
          </cell>
          <cell r="E537" t="str">
            <v>10946</v>
          </cell>
          <cell r="F537" t="str">
            <v>รพช.เขื่องใน</v>
          </cell>
          <cell r="G537" t="str">
            <v>โรงพยาบาลชุมชนเขื่องใน</v>
          </cell>
          <cell r="H537" t="str">
            <v>34040106</v>
          </cell>
          <cell r="I537">
            <v>34</v>
          </cell>
          <cell r="J537" t="str">
            <v>จังหวัดอุบลราชธานี</v>
          </cell>
          <cell r="K537">
            <v>3404</v>
          </cell>
          <cell r="L537" t="str">
            <v>เขื่องใน</v>
          </cell>
          <cell r="M537">
            <v>340401</v>
          </cell>
          <cell r="N537" t="str">
            <v>เขื่องใน</v>
          </cell>
          <cell r="O537" t="str">
            <v>ตะวันออกเฉียงเหนือ</v>
          </cell>
          <cell r="P537" t="str">
            <v>07</v>
          </cell>
          <cell r="Q537" t="str">
            <v>โรงพยาบาลชุมชน</v>
          </cell>
          <cell r="R537">
            <v>4</v>
          </cell>
          <cell r="S537">
            <v>60</v>
          </cell>
          <cell r="T537" t="str">
            <v>60</v>
          </cell>
          <cell r="U537" t="str">
            <v>21</v>
          </cell>
          <cell r="V537" t="str">
            <v>2.1 ทุติยภูมิระดับต้น</v>
          </cell>
        </row>
        <row r="538">
          <cell r="A538" t="str">
            <v>13</v>
          </cell>
          <cell r="B538" t="str">
            <v>21002</v>
          </cell>
          <cell r="C538" t="str">
            <v>กระทรวงสาธารณสุข สำนักงานปลัดกระทรวงสาธารณสุข</v>
          </cell>
          <cell r="D538" t="str">
            <v>001094700</v>
          </cell>
          <cell r="E538" t="str">
            <v>10947</v>
          </cell>
          <cell r="F538" t="str">
            <v>รพช.เขมราฐ</v>
          </cell>
          <cell r="G538" t="str">
            <v>โรงพยาบาลชุมชนเขมราฐ</v>
          </cell>
          <cell r="H538" t="str">
            <v>34050107</v>
          </cell>
          <cell r="I538">
            <v>34</v>
          </cell>
          <cell r="J538" t="str">
            <v>จังหวัดอุบลราชธานี</v>
          </cell>
          <cell r="K538">
            <v>3405</v>
          </cell>
          <cell r="L538" t="str">
            <v>เขมราฐ</v>
          </cell>
          <cell r="M538">
            <v>340501</v>
          </cell>
          <cell r="N538" t="str">
            <v>เขมราฐ</v>
          </cell>
          <cell r="O538" t="str">
            <v>ตะวันออกเฉียงเหนือ</v>
          </cell>
          <cell r="P538" t="str">
            <v>07</v>
          </cell>
          <cell r="Q538" t="str">
            <v>โรงพยาบาลชุมชน</v>
          </cell>
          <cell r="R538">
            <v>4</v>
          </cell>
          <cell r="S538">
            <v>60</v>
          </cell>
          <cell r="T538" t="str">
            <v>60</v>
          </cell>
          <cell r="U538" t="str">
            <v>21</v>
          </cell>
          <cell r="V538" t="str">
            <v>2.1 ทุติยภูมิระดับต้น</v>
          </cell>
        </row>
        <row r="539">
          <cell r="A539" t="str">
            <v>13</v>
          </cell>
          <cell r="B539" t="str">
            <v>21002</v>
          </cell>
          <cell r="C539" t="str">
            <v>กระทรวงสาธารณสุข สำนักงานปลัดกระทรวงสาธารณสุข</v>
          </cell>
          <cell r="D539" t="str">
            <v>001094800</v>
          </cell>
          <cell r="E539" t="str">
            <v>10948</v>
          </cell>
          <cell r="F539" t="str">
            <v>รพช.นาจะหลวย</v>
          </cell>
          <cell r="G539" t="str">
            <v>โรงพยาบาลชุมชนนาจะหลวย</v>
          </cell>
          <cell r="H539" t="str">
            <v>34080111</v>
          </cell>
          <cell r="I539">
            <v>34</v>
          </cell>
          <cell r="J539" t="str">
            <v>จังหวัดอุบลราชธานี</v>
          </cell>
          <cell r="K539">
            <v>3408</v>
          </cell>
          <cell r="L539" t="str">
            <v>นาจะหลวย</v>
          </cell>
          <cell r="M539">
            <v>340801</v>
          </cell>
          <cell r="N539" t="str">
            <v>นาจะหลวย</v>
          </cell>
          <cell r="O539" t="str">
            <v>ตะวันออกเฉียงเหนือ</v>
          </cell>
          <cell r="P539" t="str">
            <v>07</v>
          </cell>
          <cell r="Q539" t="str">
            <v>โรงพยาบาลชุมชน</v>
          </cell>
          <cell r="R539">
            <v>5</v>
          </cell>
          <cell r="S539">
            <v>30</v>
          </cell>
          <cell r="T539" t="str">
            <v>30</v>
          </cell>
          <cell r="U539" t="str">
            <v>21</v>
          </cell>
          <cell r="V539" t="str">
            <v>2.1 ทุติยภูมิระดับต้น</v>
          </cell>
        </row>
        <row r="540">
          <cell r="A540" t="str">
            <v>13</v>
          </cell>
          <cell r="B540" t="str">
            <v>21002</v>
          </cell>
          <cell r="C540" t="str">
            <v>กระทรวงสาธารณสุข สำนักงานปลัดกระทรวงสาธารณสุข</v>
          </cell>
          <cell r="D540" t="str">
            <v>001094900</v>
          </cell>
          <cell r="E540" t="str">
            <v>10949</v>
          </cell>
          <cell r="F540" t="str">
            <v>รพช.น้ำยืน</v>
          </cell>
          <cell r="G540" t="str">
            <v>โรงพยาบาลชุมชนน้ำยืน</v>
          </cell>
          <cell r="H540" t="str">
            <v>34090712</v>
          </cell>
          <cell r="I540">
            <v>34</v>
          </cell>
          <cell r="J540" t="str">
            <v>จังหวัดอุบลราชธานี</v>
          </cell>
          <cell r="K540">
            <v>3409</v>
          </cell>
          <cell r="L540" t="str">
            <v>น้ำยืน</v>
          </cell>
          <cell r="M540">
            <v>340907</v>
          </cell>
          <cell r="N540" t="str">
            <v>สีวิเชียร</v>
          </cell>
          <cell r="O540" t="str">
            <v>ตะวันออกเฉียงเหนือ</v>
          </cell>
          <cell r="P540" t="str">
            <v>07</v>
          </cell>
          <cell r="Q540" t="str">
            <v>โรงพยาบาลชุมชน</v>
          </cell>
          <cell r="R540">
            <v>5</v>
          </cell>
          <cell r="S540">
            <v>30</v>
          </cell>
          <cell r="T540" t="str">
            <v>30</v>
          </cell>
          <cell r="U540" t="str">
            <v>21</v>
          </cell>
          <cell r="V540" t="str">
            <v>2.1 ทุติยภูมิระดับต้น</v>
          </cell>
        </row>
        <row r="541">
          <cell r="A541" t="str">
            <v>13</v>
          </cell>
          <cell r="B541" t="str">
            <v>21002</v>
          </cell>
          <cell r="C541" t="str">
            <v>กระทรวงสาธารณสุข สำนักงานปลัดกระทรวงสาธารณสุข</v>
          </cell>
          <cell r="D541" t="str">
            <v>001095000</v>
          </cell>
          <cell r="E541" t="str">
            <v>10950</v>
          </cell>
          <cell r="F541" t="str">
            <v>รพช.บุณฑริก</v>
          </cell>
          <cell r="G541" t="str">
            <v>โรงพยาบาลชุมชนบุณฑริก</v>
          </cell>
          <cell r="H541" t="str">
            <v>34100101</v>
          </cell>
          <cell r="I541">
            <v>34</v>
          </cell>
          <cell r="J541" t="str">
            <v>จังหวัดอุบลราชธานี</v>
          </cell>
          <cell r="K541">
            <v>3410</v>
          </cell>
          <cell r="L541" t="str">
            <v>บุณฑริก</v>
          </cell>
          <cell r="M541">
            <v>341001</v>
          </cell>
          <cell r="N541" t="str">
            <v>โพนงาม</v>
          </cell>
          <cell r="O541" t="str">
            <v>ตะวันออกเฉียงเหนือ</v>
          </cell>
          <cell r="P541" t="str">
            <v>07</v>
          </cell>
          <cell r="Q541" t="str">
            <v>โรงพยาบาลชุมชน</v>
          </cell>
          <cell r="R541">
            <v>5</v>
          </cell>
          <cell r="S541">
            <v>30</v>
          </cell>
          <cell r="T541" t="str">
            <v>30</v>
          </cell>
          <cell r="U541" t="str">
            <v>21</v>
          </cell>
          <cell r="V541" t="str">
            <v>2.1 ทุติยภูมิระดับต้น</v>
          </cell>
        </row>
        <row r="542">
          <cell r="A542" t="str">
            <v>13</v>
          </cell>
          <cell r="B542" t="str">
            <v>21002</v>
          </cell>
          <cell r="C542" t="str">
            <v>กระทรวงสาธารณสุข สำนักงานปลัดกระทรวงสาธารณสุข</v>
          </cell>
          <cell r="D542" t="str">
            <v>001095100</v>
          </cell>
          <cell r="E542" t="str">
            <v>10951</v>
          </cell>
          <cell r="F542" t="str">
            <v>รพช.ตระการพืชผล</v>
          </cell>
          <cell r="G542" t="str">
            <v>โรงพยาบาลชุมชนตระการพืชผล</v>
          </cell>
          <cell r="H542" t="str">
            <v>34110108</v>
          </cell>
          <cell r="I542">
            <v>34</v>
          </cell>
          <cell r="J542" t="str">
            <v>จังหวัดอุบลราชธานี</v>
          </cell>
          <cell r="K542">
            <v>3411</v>
          </cell>
          <cell r="L542" t="str">
            <v>ตระการพืชผล</v>
          </cell>
          <cell r="M542">
            <v>341101</v>
          </cell>
          <cell r="N542" t="str">
            <v>ขุหลุ</v>
          </cell>
          <cell r="O542" t="str">
            <v>ตะวันออกเฉียงเหนือ</v>
          </cell>
          <cell r="P542" t="str">
            <v>07</v>
          </cell>
          <cell r="Q542" t="str">
            <v>โรงพยาบาลชุมชน</v>
          </cell>
          <cell r="R542">
            <v>4</v>
          </cell>
          <cell r="S542">
            <v>60</v>
          </cell>
          <cell r="T542" t="str">
            <v>60</v>
          </cell>
          <cell r="U542" t="str">
            <v>21</v>
          </cell>
          <cell r="V542" t="str">
            <v>2.1 ทุติยภูมิระดับต้น</v>
          </cell>
        </row>
        <row r="543">
          <cell r="A543" t="str">
            <v>13</v>
          </cell>
          <cell r="B543" t="str">
            <v>21002</v>
          </cell>
          <cell r="C543" t="str">
            <v>กระทรวงสาธารณสุข สำนักงานปลัดกระทรวงสาธารณสุข</v>
          </cell>
          <cell r="D543" t="str">
            <v>001095200</v>
          </cell>
          <cell r="E543" t="str">
            <v>10952</v>
          </cell>
          <cell r="F543" t="str">
            <v>รพช.กุดข้าวปุ้น</v>
          </cell>
          <cell r="G543" t="str">
            <v>โรงพยาบาลชุมชนกุดข้าวปุ้น</v>
          </cell>
          <cell r="H543" t="str">
            <v>34120114</v>
          </cell>
          <cell r="I543">
            <v>34</v>
          </cell>
          <cell r="J543" t="str">
            <v>จังหวัดอุบลราชธานี</v>
          </cell>
          <cell r="K543">
            <v>3412</v>
          </cell>
          <cell r="L543" t="str">
            <v>กุดข้าวปุ้น</v>
          </cell>
          <cell r="M543">
            <v>341201</v>
          </cell>
          <cell r="N543" t="str">
            <v>ข้าวปุ้น</v>
          </cell>
          <cell r="O543" t="str">
            <v>ตะวันออกเฉียงเหนือ</v>
          </cell>
          <cell r="P543" t="str">
            <v>07</v>
          </cell>
          <cell r="Q543" t="str">
            <v>โรงพยาบาลชุมชน</v>
          </cell>
          <cell r="R543">
            <v>5</v>
          </cell>
          <cell r="S543">
            <v>30</v>
          </cell>
          <cell r="T543" t="str">
            <v>30</v>
          </cell>
          <cell r="U543" t="str">
            <v>21</v>
          </cell>
          <cell r="V543" t="str">
            <v>2.1 ทุติยภูมิระดับต้น</v>
          </cell>
        </row>
        <row r="544">
          <cell r="A544" t="str">
            <v>13</v>
          </cell>
          <cell r="B544" t="str">
            <v>21002</v>
          </cell>
          <cell r="C544" t="str">
            <v>กระทรวงสาธารณสุข สำนักงานปลัดกระทรวงสาธารณสุข</v>
          </cell>
          <cell r="D544" t="str">
            <v>001095300</v>
          </cell>
          <cell r="E544" t="str">
            <v>10953</v>
          </cell>
          <cell r="F544" t="str">
            <v>รพช.ม่วงสามสิบ</v>
          </cell>
          <cell r="G544" t="str">
            <v>โรงพยาบาลชุมชนม่วงสามสิบ</v>
          </cell>
          <cell r="H544" t="str">
            <v>34140110</v>
          </cell>
          <cell r="I544">
            <v>34</v>
          </cell>
          <cell r="J544" t="str">
            <v>จังหวัดอุบลราชธานี</v>
          </cell>
          <cell r="K544">
            <v>3414</v>
          </cell>
          <cell r="L544" t="str">
            <v>ม่วงสามสิบ</v>
          </cell>
          <cell r="M544">
            <v>341401</v>
          </cell>
          <cell r="N544" t="str">
            <v>ม่วงสามสิบ</v>
          </cell>
          <cell r="O544" t="str">
            <v>ตะวันออกเฉียงเหนือ</v>
          </cell>
          <cell r="P544" t="str">
            <v>07</v>
          </cell>
          <cell r="Q544" t="str">
            <v>โรงพยาบาลชุมชน</v>
          </cell>
          <cell r="R544">
            <v>5</v>
          </cell>
          <cell r="S544">
            <v>30</v>
          </cell>
          <cell r="T544" t="str">
            <v>30</v>
          </cell>
          <cell r="U544" t="str">
            <v>21</v>
          </cell>
          <cell r="V544" t="str">
            <v>2.1 ทุติยภูมิระดับต้น</v>
          </cell>
        </row>
        <row r="545">
          <cell r="A545" t="str">
            <v>13</v>
          </cell>
          <cell r="B545" t="str">
            <v>21002</v>
          </cell>
          <cell r="C545" t="str">
            <v>กระทรวงสาธารณสุข สำนักงานปลัดกระทรวงสาธารณสุข</v>
          </cell>
          <cell r="D545" t="str">
            <v>001095400</v>
          </cell>
          <cell r="E545" t="str">
            <v>10954</v>
          </cell>
          <cell r="F545" t="str">
            <v>รพช.วารินชำราบ</v>
          </cell>
          <cell r="G545" t="str">
            <v>โรงพยาบาลชุมชนวารินชำราบ</v>
          </cell>
          <cell r="H545" t="str">
            <v>34151003</v>
          </cell>
          <cell r="I545">
            <v>34</v>
          </cell>
          <cell r="J545" t="str">
            <v>จังหวัดอุบลราชธานี</v>
          </cell>
          <cell r="K545">
            <v>3415</v>
          </cell>
          <cell r="L545" t="str">
            <v>วารินชำราบ</v>
          </cell>
          <cell r="M545">
            <v>341510</v>
          </cell>
          <cell r="N545" t="str">
            <v>คำน้ำแซบ</v>
          </cell>
          <cell r="O545" t="str">
            <v>ตะวันออกเฉียงเหนือ</v>
          </cell>
          <cell r="P545" t="str">
            <v>07</v>
          </cell>
          <cell r="Q545" t="str">
            <v>โรงพยาบาลชุมชน</v>
          </cell>
          <cell r="R545">
            <v>4</v>
          </cell>
          <cell r="S545">
            <v>60</v>
          </cell>
          <cell r="T545" t="str">
            <v>60</v>
          </cell>
          <cell r="U545" t="str">
            <v>23</v>
          </cell>
          <cell r="V545" t="str">
            <v>2.3 ทุติยภูมิระดับสูง</v>
          </cell>
        </row>
        <row r="546">
          <cell r="A546" t="str">
            <v>13</v>
          </cell>
          <cell r="B546" t="str">
            <v>21002</v>
          </cell>
          <cell r="C546" t="str">
            <v>กระทรวงสาธารณสุข สำนักงานปลัดกระทรวงสาธารณสุข</v>
          </cell>
          <cell r="D546" t="str">
            <v>001095600</v>
          </cell>
          <cell r="E546" t="str">
            <v>10956</v>
          </cell>
          <cell r="F546" t="str">
            <v>รพช.พิบูลมังสาหาร</v>
          </cell>
          <cell r="G546" t="str">
            <v>โรงพยาบาลชุมชนพิบูลมังสาหาร</v>
          </cell>
          <cell r="H546" t="str">
            <v>34190100</v>
          </cell>
          <cell r="I546">
            <v>34</v>
          </cell>
          <cell r="J546" t="str">
            <v>จังหวัดอุบลราชธานี</v>
          </cell>
          <cell r="K546">
            <v>3419</v>
          </cell>
          <cell r="L546" t="str">
            <v>พิบูลมังสาหาร</v>
          </cell>
          <cell r="M546">
            <v>341901</v>
          </cell>
          <cell r="N546" t="str">
            <v>พิบูล</v>
          </cell>
          <cell r="O546" t="str">
            <v>ตะวันออกเฉียงเหนือ</v>
          </cell>
          <cell r="P546" t="str">
            <v>07</v>
          </cell>
          <cell r="Q546" t="str">
            <v>โรงพยาบาลชุมชน</v>
          </cell>
          <cell r="R546">
            <v>4</v>
          </cell>
          <cell r="S546">
            <v>60</v>
          </cell>
          <cell r="T546" t="str">
            <v>60</v>
          </cell>
          <cell r="U546" t="str">
            <v>21</v>
          </cell>
          <cell r="V546" t="str">
            <v>2.1 ทุติยภูมิระดับต้น</v>
          </cell>
        </row>
        <row r="547">
          <cell r="A547" t="str">
            <v>13</v>
          </cell>
          <cell r="B547" t="str">
            <v>21002</v>
          </cell>
          <cell r="C547" t="str">
            <v>กระทรวงสาธารณสุข สำนักงานปลัดกระทรวงสาธารณสุข</v>
          </cell>
          <cell r="D547" t="str">
            <v>001095700</v>
          </cell>
          <cell r="E547" t="str">
            <v>10957</v>
          </cell>
          <cell r="F547" t="str">
            <v>รพช.ตาลสุม</v>
          </cell>
          <cell r="G547" t="str">
            <v>โรงพยาบาลชุมชนตาลสุม</v>
          </cell>
          <cell r="H547" t="str">
            <v>34200102</v>
          </cell>
          <cell r="I547">
            <v>34</v>
          </cell>
          <cell r="J547" t="str">
            <v>จังหวัดอุบลราชธานี</v>
          </cell>
          <cell r="K547">
            <v>3420</v>
          </cell>
          <cell r="L547" t="str">
            <v>ตาลสุม</v>
          </cell>
          <cell r="M547">
            <v>342001</v>
          </cell>
          <cell r="N547" t="str">
            <v>ตาลสุม</v>
          </cell>
          <cell r="O547" t="str">
            <v>ตะวันออกเฉียงเหนือ</v>
          </cell>
          <cell r="P547" t="str">
            <v>07</v>
          </cell>
          <cell r="Q547" t="str">
            <v>โรงพยาบาลชุมชน</v>
          </cell>
          <cell r="R547">
            <v>5</v>
          </cell>
          <cell r="S547">
            <v>30</v>
          </cell>
          <cell r="T547" t="str">
            <v>30</v>
          </cell>
          <cell r="U547" t="str">
            <v>21</v>
          </cell>
          <cell r="V547" t="str">
            <v>2.1 ทุติยภูมิระดับต้น</v>
          </cell>
        </row>
        <row r="548">
          <cell r="A548" t="str">
            <v>13</v>
          </cell>
          <cell r="B548" t="str">
            <v>21002</v>
          </cell>
          <cell r="C548" t="str">
            <v>กระทรวงสาธารณสุข สำนักงานปลัดกระทรวงสาธารณสุข</v>
          </cell>
          <cell r="D548" t="str">
            <v>001095800</v>
          </cell>
          <cell r="E548" t="str">
            <v>10958</v>
          </cell>
          <cell r="F548" t="str">
            <v>รพช.โพธิ์ไทร</v>
          </cell>
          <cell r="G548" t="str">
            <v>โรงพยาบาลชุมชนโพธิ์ไทร</v>
          </cell>
          <cell r="H548" t="str">
            <v>34210111</v>
          </cell>
          <cell r="I548">
            <v>34</v>
          </cell>
          <cell r="J548" t="str">
            <v>จังหวัดอุบลราชธานี</v>
          </cell>
          <cell r="K548">
            <v>3421</v>
          </cell>
          <cell r="L548" t="str">
            <v>โพธิ์ไทร</v>
          </cell>
          <cell r="M548">
            <v>342101</v>
          </cell>
          <cell r="N548" t="str">
            <v>โพธิ์ไทร</v>
          </cell>
          <cell r="O548" t="str">
            <v>ตะวันออกเฉียงเหนือ</v>
          </cell>
          <cell r="P548" t="str">
            <v>07</v>
          </cell>
          <cell r="Q548" t="str">
            <v>โรงพยาบาลชุมชน</v>
          </cell>
          <cell r="R548">
            <v>5</v>
          </cell>
          <cell r="S548">
            <v>30</v>
          </cell>
          <cell r="T548" t="str">
            <v>30</v>
          </cell>
          <cell r="U548" t="str">
            <v>21</v>
          </cell>
          <cell r="V548" t="str">
            <v>2.1 ทุติยภูมิระดับต้น</v>
          </cell>
        </row>
        <row r="549">
          <cell r="A549" t="str">
            <v>13</v>
          </cell>
          <cell r="B549" t="str">
            <v>21002</v>
          </cell>
          <cell r="C549" t="str">
            <v>กระทรวงสาธารณสุข สำนักงานปลัดกระทรวงสาธารณสุข</v>
          </cell>
          <cell r="D549" t="str">
            <v>001095900</v>
          </cell>
          <cell r="E549" t="str">
            <v>10959</v>
          </cell>
          <cell r="F549" t="str">
            <v>รพช.สำโรง</v>
          </cell>
          <cell r="G549" t="str">
            <v>โรงพยาบาลชุมชนสำโรง</v>
          </cell>
          <cell r="H549" t="str">
            <v>34220108</v>
          </cell>
          <cell r="I549">
            <v>34</v>
          </cell>
          <cell r="J549" t="str">
            <v>จังหวัดอุบลราชธานี</v>
          </cell>
          <cell r="K549">
            <v>3422</v>
          </cell>
          <cell r="L549" t="str">
            <v>สำโรง</v>
          </cell>
          <cell r="M549">
            <v>342201</v>
          </cell>
          <cell r="N549" t="str">
            <v>สำโรง</v>
          </cell>
          <cell r="O549" t="str">
            <v>ตะวันออกเฉียงเหนือ</v>
          </cell>
          <cell r="P549" t="str">
            <v>07</v>
          </cell>
          <cell r="Q549" t="str">
            <v>โรงพยาบาลชุมชน</v>
          </cell>
          <cell r="R549">
            <v>5</v>
          </cell>
          <cell r="S549">
            <v>30</v>
          </cell>
          <cell r="T549" t="str">
            <v>30</v>
          </cell>
          <cell r="U549" t="str">
            <v>21</v>
          </cell>
          <cell r="V549" t="str">
            <v>2.1 ทุติยภูมิระดับต้น</v>
          </cell>
        </row>
        <row r="550">
          <cell r="A550" t="str">
            <v>13</v>
          </cell>
          <cell r="B550" t="str">
            <v>21002</v>
          </cell>
          <cell r="C550" t="str">
            <v>กระทรวงสาธารณสุข สำนักงานปลัดกระทรวงสาธารณสุข</v>
          </cell>
          <cell r="D550" t="str">
            <v>001096000</v>
          </cell>
          <cell r="E550" t="str">
            <v>10960</v>
          </cell>
          <cell r="F550" t="str">
            <v>รพช.ดอนมดแดง</v>
          </cell>
          <cell r="G550" t="str">
            <v>โรงพยาบาลชุมชนดอนมดแดง</v>
          </cell>
          <cell r="H550" t="str">
            <v>34240212</v>
          </cell>
          <cell r="I550">
            <v>34</v>
          </cell>
          <cell r="J550" t="str">
            <v>จังหวัดอุบลราชธานี</v>
          </cell>
          <cell r="K550">
            <v>3424</v>
          </cell>
          <cell r="L550" t="str">
            <v>ดอนมดแดง</v>
          </cell>
          <cell r="M550">
            <v>342402</v>
          </cell>
          <cell r="N550" t="str">
            <v>เหล่าแดง</v>
          </cell>
          <cell r="O550" t="str">
            <v>ตะวันออกเฉียงเหนือ</v>
          </cell>
          <cell r="P550" t="str">
            <v>07</v>
          </cell>
          <cell r="Q550" t="str">
            <v>โรงพยาบาลชุมชน</v>
          </cell>
          <cell r="R550">
            <v>5</v>
          </cell>
          <cell r="S550">
            <v>30</v>
          </cell>
          <cell r="T550" t="str">
            <v>30</v>
          </cell>
          <cell r="U550" t="str">
            <v>21</v>
          </cell>
          <cell r="V550" t="str">
            <v>2.1 ทุติยภูมิระดับต้น</v>
          </cell>
        </row>
        <row r="551">
          <cell r="A551" t="str">
            <v>13</v>
          </cell>
          <cell r="B551" t="str">
            <v>21002</v>
          </cell>
          <cell r="C551" t="str">
            <v>กระทรวงสาธารณสุข สำนักงานปลัดกระทรวงสาธารณสุข</v>
          </cell>
          <cell r="D551" t="str">
            <v>001096100</v>
          </cell>
          <cell r="E551" t="str">
            <v>10961</v>
          </cell>
          <cell r="F551" t="str">
            <v>รพช.สิรินธร</v>
          </cell>
          <cell r="G551" t="str">
            <v>โรงพยาบาลชุมชนสิรินธร</v>
          </cell>
          <cell r="H551" t="str">
            <v>34250410</v>
          </cell>
          <cell r="I551">
            <v>34</v>
          </cell>
          <cell r="J551" t="str">
            <v>จังหวัดอุบลราชธานี</v>
          </cell>
          <cell r="K551">
            <v>3425</v>
          </cell>
          <cell r="L551" t="str">
            <v>สิรินธร</v>
          </cell>
          <cell r="M551">
            <v>342504</v>
          </cell>
          <cell r="N551" t="str">
            <v>นิคมลำโดมน้อย</v>
          </cell>
          <cell r="O551" t="str">
            <v>ตะวันออกเฉียงเหนือ</v>
          </cell>
          <cell r="P551" t="str">
            <v>07</v>
          </cell>
          <cell r="Q551" t="str">
            <v>โรงพยาบาลชุมชน</v>
          </cell>
          <cell r="R551">
            <v>5</v>
          </cell>
          <cell r="S551">
            <v>30</v>
          </cell>
          <cell r="T551" t="str">
            <v>30</v>
          </cell>
          <cell r="U551" t="str">
            <v>21</v>
          </cell>
          <cell r="V551" t="str">
            <v>2.1 ทุติยภูมิระดับต้น</v>
          </cell>
        </row>
        <row r="552">
          <cell r="A552" t="str">
            <v>13</v>
          </cell>
          <cell r="B552" t="str">
            <v>21002</v>
          </cell>
          <cell r="C552" t="str">
            <v>กระทรวงสาธารณสุข สำนักงานปลัดกระทรวงสาธารณสุข</v>
          </cell>
          <cell r="D552" t="str">
            <v>001096200</v>
          </cell>
          <cell r="E552" t="str">
            <v>10962</v>
          </cell>
          <cell r="F552" t="str">
            <v>รพช.ทุ่งศรีอุดม</v>
          </cell>
          <cell r="G552" t="str">
            <v>โรงพยาบาลชุมชนทุ่งศรีอุดม</v>
          </cell>
          <cell r="H552" t="str">
            <v>34260303</v>
          </cell>
          <cell r="I552">
            <v>34</v>
          </cell>
          <cell r="J552" t="str">
            <v>จังหวัดอุบลราชธานี</v>
          </cell>
          <cell r="K552">
            <v>3426</v>
          </cell>
          <cell r="L552" t="str">
            <v>ทุ่งศรีอุดม</v>
          </cell>
          <cell r="M552">
            <v>342603</v>
          </cell>
          <cell r="N552" t="str">
            <v>นาเกษม</v>
          </cell>
          <cell r="O552" t="str">
            <v>ตะวันออกเฉียงเหนือ</v>
          </cell>
          <cell r="P552" t="str">
            <v>07</v>
          </cell>
          <cell r="Q552" t="str">
            <v>โรงพยาบาลชุมชน</v>
          </cell>
          <cell r="R552">
            <v>5</v>
          </cell>
          <cell r="S552">
            <v>10</v>
          </cell>
          <cell r="T552" t="str">
            <v>10</v>
          </cell>
          <cell r="U552" t="str">
            <v>21</v>
          </cell>
          <cell r="V552" t="str">
            <v>2.1 ทุติยภูมิระดับต้น</v>
          </cell>
        </row>
        <row r="553">
          <cell r="A553" t="str">
            <v>13</v>
          </cell>
          <cell r="B553" t="str">
            <v>21002</v>
          </cell>
          <cell r="C553" t="str">
            <v>กระทรวงสาธารณสุข สำนักงานปลัดกระทรวงสาธารณสุข</v>
          </cell>
          <cell r="D553" t="str">
            <v>001144300</v>
          </cell>
          <cell r="E553" t="str">
            <v>11443</v>
          </cell>
          <cell r="F553" t="str">
            <v>รพร.เดชอุดม</v>
          </cell>
          <cell r="G553" t="str">
            <v>โรงพยาบาลสมเด็จพระยุพราชเดชอุดม</v>
          </cell>
          <cell r="H553" t="str">
            <v>34070119</v>
          </cell>
          <cell r="I553">
            <v>34</v>
          </cell>
          <cell r="J553" t="str">
            <v>จังหวัดอุบลราชธานี</v>
          </cell>
          <cell r="K553">
            <v>3407</v>
          </cell>
          <cell r="L553" t="str">
            <v>เดชอุดม</v>
          </cell>
          <cell r="M553">
            <v>340701</v>
          </cell>
          <cell r="N553" t="str">
            <v>เมืองเดช</v>
          </cell>
          <cell r="O553" t="str">
            <v>ตะวันออกเฉียงเหนือ</v>
          </cell>
          <cell r="P553" t="str">
            <v>07</v>
          </cell>
          <cell r="Q553" t="str">
            <v>โรงพยาบาลชุมชน</v>
          </cell>
          <cell r="R553">
            <v>4</v>
          </cell>
          <cell r="S553">
            <v>90</v>
          </cell>
          <cell r="T553" t="str">
            <v>90</v>
          </cell>
          <cell r="U553" t="str">
            <v>23</v>
          </cell>
          <cell r="V553" t="str">
            <v>2.3 ทุติยภูมิระดับสูง</v>
          </cell>
        </row>
        <row r="554">
          <cell r="A554" t="str">
            <v>13</v>
          </cell>
          <cell r="B554" t="str">
            <v>21002</v>
          </cell>
          <cell r="C554" t="str">
            <v>กระทรวงสาธารณสุข สำนักงานปลัดกระทรวงสาธารณสุข</v>
          </cell>
          <cell r="D554" t="str">
            <v>002198400</v>
          </cell>
          <cell r="E554" t="str">
            <v>21984</v>
          </cell>
          <cell r="F554" t="str">
            <v>รพช.๕๐ พรรษา มหาวชิราลงกรณ</v>
          </cell>
          <cell r="G554" t="str">
            <v>โรงพยาบาลชุมชน๕๐ พรรษา มหาวชิราลงกรณ</v>
          </cell>
          <cell r="H554" t="str">
            <v>34011200</v>
          </cell>
          <cell r="I554">
            <v>34</v>
          </cell>
          <cell r="J554" t="str">
            <v>จังหวัดอุบลราชธานี</v>
          </cell>
          <cell r="K554">
            <v>3401</v>
          </cell>
          <cell r="L554" t="str">
            <v>เมืองอุบลราชธานี</v>
          </cell>
          <cell r="M554">
            <v>340112</v>
          </cell>
          <cell r="N554" t="str">
            <v>ไร่น้อย</v>
          </cell>
          <cell r="O554" t="str">
            <v>ตะวันออกเฉียงเหนือ</v>
          </cell>
          <cell r="P554" t="str">
            <v>07</v>
          </cell>
          <cell r="Q554" t="str">
            <v>โรงพยาบาลชุมชน</v>
          </cell>
          <cell r="R554">
            <v>4</v>
          </cell>
          <cell r="S554">
            <v>90</v>
          </cell>
          <cell r="T554" t="str">
            <v>80</v>
          </cell>
          <cell r="U554" t="str">
            <v>23</v>
          </cell>
          <cell r="V554" t="str">
            <v>2.3 ทุติยภูมิระดับสูง</v>
          </cell>
        </row>
        <row r="555">
          <cell r="A555" t="str">
            <v>13</v>
          </cell>
          <cell r="B555" t="str">
            <v>21002</v>
          </cell>
          <cell r="C555" t="str">
            <v>กระทรวงสาธารณสุข สำนักงานปลัดกระทรวงสาธารณสุข</v>
          </cell>
          <cell r="D555" t="str">
            <v>002403200</v>
          </cell>
          <cell r="E555" t="str">
            <v>24032</v>
          </cell>
          <cell r="F555" t="str">
            <v>รพช.นาตาล</v>
          </cell>
          <cell r="G555" t="str">
            <v>โรงพยาบาลชุมชนนาตาล</v>
          </cell>
          <cell r="H555" t="str">
            <v>34300105</v>
          </cell>
          <cell r="I555">
            <v>34</v>
          </cell>
          <cell r="J555" t="str">
            <v>จังหวัดอุบลราชธานี</v>
          </cell>
          <cell r="K555">
            <v>3430</v>
          </cell>
          <cell r="L555" t="str">
            <v>นาตาล</v>
          </cell>
          <cell r="M555">
            <v>343001</v>
          </cell>
          <cell r="N555" t="str">
            <v>นาตาล</v>
          </cell>
          <cell r="O555" t="str">
            <v>ตะวันออกเฉียงเหนือ</v>
          </cell>
          <cell r="P555" t="str">
            <v>07</v>
          </cell>
          <cell r="Q555" t="str">
            <v>โรงพยาบาลชุมชน</v>
          </cell>
          <cell r="R555">
            <v>5</v>
          </cell>
          <cell r="S555">
            <v>30</v>
          </cell>
          <cell r="T555" t="str">
            <v>30</v>
          </cell>
          <cell r="U555" t="str">
            <v>21</v>
          </cell>
          <cell r="V555" t="str">
            <v>2.1 ทุติยภูมิระดับต้น</v>
          </cell>
        </row>
        <row r="556">
          <cell r="A556" t="str">
            <v>13</v>
          </cell>
          <cell r="B556" t="str">
            <v>21002</v>
          </cell>
          <cell r="C556" t="str">
            <v>กระทรวงสาธารณสุข สำนักงานปลัดกระทรวงสาธารณสุข</v>
          </cell>
          <cell r="D556" t="str">
            <v>001070100</v>
          </cell>
          <cell r="E556" t="str">
            <v>10701</v>
          </cell>
          <cell r="F556" t="str">
            <v>รพท.ยโสธร</v>
          </cell>
          <cell r="G556" t="str">
            <v>โรงพยาบาลทั่วไปยโสธร</v>
          </cell>
          <cell r="H556" t="str">
            <v>35010308</v>
          </cell>
          <cell r="I556">
            <v>35</v>
          </cell>
          <cell r="J556" t="str">
            <v>จังหวัดยโสธร</v>
          </cell>
          <cell r="K556">
            <v>3501</v>
          </cell>
          <cell r="L556" t="str">
            <v>เมืองยโสธร</v>
          </cell>
          <cell r="M556">
            <v>350103</v>
          </cell>
          <cell r="N556" t="str">
            <v>ตาดทอง</v>
          </cell>
          <cell r="O556" t="str">
            <v>ตะวันออกเฉียงเหนือ</v>
          </cell>
          <cell r="P556" t="str">
            <v>06</v>
          </cell>
          <cell r="Q556" t="str">
            <v>โรงพยาบาลทั่วไป</v>
          </cell>
          <cell r="R556">
            <v>2</v>
          </cell>
          <cell r="S556">
            <v>370</v>
          </cell>
          <cell r="T556" t="str">
            <v>370</v>
          </cell>
          <cell r="U556" t="str">
            <v>23</v>
          </cell>
          <cell r="V556" t="str">
            <v>2.3 ทุติยภูมิระดับสูง</v>
          </cell>
        </row>
        <row r="557">
          <cell r="A557" t="str">
            <v>13</v>
          </cell>
          <cell r="B557" t="str">
            <v>21002</v>
          </cell>
          <cell r="C557" t="str">
            <v>กระทรวงสาธารณสุข สำนักงานปลัดกระทรวงสาธารณสุข</v>
          </cell>
          <cell r="D557" t="str">
            <v>001096300</v>
          </cell>
          <cell r="E557" t="str">
            <v>10963</v>
          </cell>
          <cell r="F557" t="str">
            <v>รพช.ทรายมูล</v>
          </cell>
          <cell r="G557" t="str">
            <v>โรงพยาบาลชุมชนทรายมูล</v>
          </cell>
          <cell r="H557" t="str">
            <v>35020100</v>
          </cell>
          <cell r="I557">
            <v>35</v>
          </cell>
          <cell r="J557" t="str">
            <v>จังหวัดยโสธร</v>
          </cell>
          <cell r="K557">
            <v>3502</v>
          </cell>
          <cell r="L557" t="str">
            <v>ทรายมูล</v>
          </cell>
          <cell r="M557">
            <v>350201</v>
          </cell>
          <cell r="N557" t="str">
            <v>ทรายมูล</v>
          </cell>
          <cell r="O557" t="str">
            <v>ตะวันออกเฉียงเหนือ</v>
          </cell>
          <cell r="P557" t="str">
            <v>07</v>
          </cell>
          <cell r="Q557" t="str">
            <v>โรงพยาบาลชุมชน</v>
          </cell>
          <cell r="R557">
            <v>5</v>
          </cell>
          <cell r="S557">
            <v>30</v>
          </cell>
          <cell r="T557" t="str">
            <v>30</v>
          </cell>
          <cell r="U557" t="str">
            <v>21</v>
          </cell>
          <cell r="V557" t="str">
            <v>2.1 ทุติยภูมิระดับต้น</v>
          </cell>
        </row>
        <row r="558">
          <cell r="A558" t="str">
            <v>13</v>
          </cell>
          <cell r="B558" t="str">
            <v>21002</v>
          </cell>
          <cell r="C558" t="str">
            <v>กระทรวงสาธารณสุข สำนักงานปลัดกระทรวงสาธารณสุข</v>
          </cell>
          <cell r="D558" t="str">
            <v>001096400</v>
          </cell>
          <cell r="E558" t="str">
            <v>10964</v>
          </cell>
          <cell r="F558" t="str">
            <v>รพช.กุดชุม</v>
          </cell>
          <cell r="G558" t="str">
            <v>โรงพยาบาลชุมชนกุดชุม</v>
          </cell>
          <cell r="H558" t="str">
            <v>35030114</v>
          </cell>
          <cell r="I558">
            <v>35</v>
          </cell>
          <cell r="J558" t="str">
            <v>จังหวัดยโสธร</v>
          </cell>
          <cell r="K558">
            <v>3503</v>
          </cell>
          <cell r="L558" t="str">
            <v>กุดชุม</v>
          </cell>
          <cell r="M558">
            <v>350301</v>
          </cell>
          <cell r="N558" t="str">
            <v>กุดชุม</v>
          </cell>
          <cell r="O558" t="str">
            <v>ตะวันออกเฉียงเหนือ</v>
          </cell>
          <cell r="P558" t="str">
            <v>07</v>
          </cell>
          <cell r="Q558" t="str">
            <v>โรงพยาบาลชุมชน</v>
          </cell>
          <cell r="R558">
            <v>5</v>
          </cell>
          <cell r="S558">
            <v>30</v>
          </cell>
          <cell r="T558" t="str">
            <v>30</v>
          </cell>
          <cell r="U558" t="str">
            <v>21</v>
          </cell>
          <cell r="V558" t="str">
            <v>2.1 ทุติยภูมิระดับต้น</v>
          </cell>
        </row>
        <row r="559">
          <cell r="A559" t="str">
            <v>13</v>
          </cell>
          <cell r="B559" t="str">
            <v>21002</v>
          </cell>
          <cell r="C559" t="str">
            <v>กระทรวงสาธารณสุข สำนักงานปลัดกระทรวงสาธารณสุข</v>
          </cell>
          <cell r="D559" t="str">
            <v>001096500</v>
          </cell>
          <cell r="E559" t="str">
            <v>10965</v>
          </cell>
          <cell r="F559" t="str">
            <v>รพช.คำเขื่อนแก้ว</v>
          </cell>
          <cell r="G559" t="str">
            <v>โรงพยาบาลชุมชนคำเขื่อนแก้ว</v>
          </cell>
          <cell r="H559" t="str">
            <v>35040102</v>
          </cell>
          <cell r="I559">
            <v>35</v>
          </cell>
          <cell r="J559" t="str">
            <v>จังหวัดยโสธร</v>
          </cell>
          <cell r="K559">
            <v>3504</v>
          </cell>
          <cell r="L559" t="str">
            <v>คำเขื่อนแก้ว</v>
          </cell>
          <cell r="M559">
            <v>350401</v>
          </cell>
          <cell r="N559" t="str">
            <v>ลุมพุก</v>
          </cell>
          <cell r="O559" t="str">
            <v>ตะวันออกเฉียงเหนือ</v>
          </cell>
          <cell r="P559" t="str">
            <v>07</v>
          </cell>
          <cell r="Q559" t="str">
            <v>โรงพยาบาลชุมชน</v>
          </cell>
          <cell r="R559">
            <v>5</v>
          </cell>
          <cell r="S559">
            <v>60</v>
          </cell>
          <cell r="T559" t="str">
            <v>60</v>
          </cell>
          <cell r="U559" t="str">
            <v>21</v>
          </cell>
          <cell r="V559" t="str">
            <v>2.1 ทุติยภูมิระดับต้น</v>
          </cell>
        </row>
        <row r="560">
          <cell r="A560" t="str">
            <v>13</v>
          </cell>
          <cell r="B560" t="str">
            <v>21002</v>
          </cell>
          <cell r="C560" t="str">
            <v>กระทรวงสาธารณสุข สำนักงานปลัดกระทรวงสาธารณสุข</v>
          </cell>
          <cell r="D560" t="str">
            <v>001096600</v>
          </cell>
          <cell r="E560" t="str">
            <v>10966</v>
          </cell>
          <cell r="F560" t="str">
            <v>รพช.ป่าติ้ว</v>
          </cell>
          <cell r="G560" t="str">
            <v>โรงพยาบาลชุมชนป่าติ้ว</v>
          </cell>
          <cell r="H560" t="str">
            <v>35050104</v>
          </cell>
          <cell r="I560">
            <v>35</v>
          </cell>
          <cell r="J560" t="str">
            <v>จังหวัดยโสธร</v>
          </cell>
          <cell r="K560">
            <v>3505</v>
          </cell>
          <cell r="L560" t="str">
            <v>ป่าติ้ว</v>
          </cell>
          <cell r="M560">
            <v>350501</v>
          </cell>
          <cell r="N560" t="str">
            <v>โพธิ์ไทร</v>
          </cell>
          <cell r="O560" t="str">
            <v>ตะวันออกเฉียงเหนือ</v>
          </cell>
          <cell r="P560" t="str">
            <v>07</v>
          </cell>
          <cell r="Q560" t="str">
            <v>โรงพยาบาลชุมชน</v>
          </cell>
          <cell r="R560">
            <v>5</v>
          </cell>
          <cell r="S560">
            <v>30</v>
          </cell>
          <cell r="T560" t="str">
            <v>30</v>
          </cell>
          <cell r="U560" t="str">
            <v>21</v>
          </cell>
          <cell r="V560" t="str">
            <v>2.1 ทุติยภูมิระดับต้น</v>
          </cell>
        </row>
        <row r="561">
          <cell r="A561" t="str">
            <v>13</v>
          </cell>
          <cell r="B561" t="str">
            <v>21002</v>
          </cell>
          <cell r="C561" t="str">
            <v>กระทรวงสาธารณสุข สำนักงานปลัดกระทรวงสาธารณสุข</v>
          </cell>
          <cell r="D561" t="str">
            <v>001096700</v>
          </cell>
          <cell r="E561" t="str">
            <v>10967</v>
          </cell>
          <cell r="F561" t="str">
            <v>รพช.มหาชนะชัย</v>
          </cell>
          <cell r="G561" t="str">
            <v>โรงพยาบาลชุมชนมหาชนะชัย</v>
          </cell>
          <cell r="H561" t="str">
            <v>35060104</v>
          </cell>
          <cell r="I561">
            <v>35</v>
          </cell>
          <cell r="J561" t="str">
            <v>จังหวัดยโสธร</v>
          </cell>
          <cell r="K561">
            <v>3506</v>
          </cell>
          <cell r="L561" t="str">
            <v>มหาชนะชัย</v>
          </cell>
          <cell r="M561">
            <v>350601</v>
          </cell>
          <cell r="N561" t="str">
            <v>ฟ้าหยาด</v>
          </cell>
          <cell r="O561" t="str">
            <v>ตะวันออกเฉียงเหนือ</v>
          </cell>
          <cell r="P561" t="str">
            <v>07</v>
          </cell>
          <cell r="Q561" t="str">
            <v>โรงพยาบาลชุมชน</v>
          </cell>
          <cell r="R561">
            <v>5</v>
          </cell>
          <cell r="S561">
            <v>30</v>
          </cell>
          <cell r="T561" t="str">
            <v>30</v>
          </cell>
          <cell r="U561" t="str">
            <v>21</v>
          </cell>
          <cell r="V561" t="str">
            <v>2.1 ทุติยภูมิระดับต้น</v>
          </cell>
        </row>
        <row r="562">
          <cell r="A562" t="str">
            <v>13</v>
          </cell>
          <cell r="B562" t="str">
            <v>21002</v>
          </cell>
          <cell r="C562" t="str">
            <v>กระทรวงสาธารณสุข สำนักงานปลัดกระทรวงสาธารณสุข</v>
          </cell>
          <cell r="D562" t="str">
            <v>001096800</v>
          </cell>
          <cell r="E562" t="str">
            <v>10968</v>
          </cell>
          <cell r="F562" t="str">
            <v>รพช.ค้อวัง</v>
          </cell>
          <cell r="G562" t="str">
            <v>โรงพยาบาลชุมชนค้อวัง</v>
          </cell>
          <cell r="H562" t="str">
            <v>35070401</v>
          </cell>
          <cell r="I562">
            <v>35</v>
          </cell>
          <cell r="J562" t="str">
            <v>จังหวัดยโสธร</v>
          </cell>
          <cell r="K562">
            <v>3507</v>
          </cell>
          <cell r="L562" t="str">
            <v>ค้อวัง</v>
          </cell>
          <cell r="M562">
            <v>350701</v>
          </cell>
          <cell r="N562" t="str">
            <v>ค้อวัง</v>
          </cell>
          <cell r="O562" t="str">
            <v>ตะวันออกเฉียงเหนือ</v>
          </cell>
          <cell r="P562" t="str">
            <v>07</v>
          </cell>
          <cell r="Q562" t="str">
            <v>โรงพยาบาลชุมชน</v>
          </cell>
          <cell r="R562">
            <v>5</v>
          </cell>
          <cell r="S562">
            <v>30</v>
          </cell>
          <cell r="T562" t="str">
            <v>30</v>
          </cell>
          <cell r="U562" t="str">
            <v>21</v>
          </cell>
          <cell r="V562" t="str">
            <v>2.1 ทุติยภูมิระดับต้น</v>
          </cell>
        </row>
        <row r="563">
          <cell r="A563" t="str">
            <v>13</v>
          </cell>
          <cell r="B563" t="str">
            <v>21002</v>
          </cell>
          <cell r="C563" t="str">
            <v>กระทรวงสาธารณสุข สำนักงานปลัดกระทรวงสาธารณสุข</v>
          </cell>
          <cell r="D563" t="str">
            <v>001096900</v>
          </cell>
          <cell r="E563" t="str">
            <v>10969</v>
          </cell>
          <cell r="F563" t="str">
            <v>รพช.ไทยเจริญ</v>
          </cell>
          <cell r="G563" t="str">
            <v>โรงพยาบาลชุมชนไทยเจริญ</v>
          </cell>
          <cell r="H563" t="str">
            <v>35090101</v>
          </cell>
          <cell r="I563">
            <v>35</v>
          </cell>
          <cell r="J563" t="str">
            <v>จังหวัดยโสธร</v>
          </cell>
          <cell r="K563">
            <v>3509</v>
          </cell>
          <cell r="L563" t="str">
            <v>ไทยเจริญ</v>
          </cell>
          <cell r="M563">
            <v>350901</v>
          </cell>
          <cell r="N563" t="str">
            <v>ไทยเจริญ</v>
          </cell>
          <cell r="O563" t="str">
            <v>ตะวันออกเฉียงเหนือ</v>
          </cell>
          <cell r="P563" t="str">
            <v>07</v>
          </cell>
          <cell r="Q563" t="str">
            <v>โรงพยาบาลชุมชน</v>
          </cell>
          <cell r="R563">
            <v>5</v>
          </cell>
          <cell r="S563">
            <v>10</v>
          </cell>
          <cell r="T563" t="str">
            <v>10</v>
          </cell>
          <cell r="U563" t="str">
            <v>21</v>
          </cell>
          <cell r="V563" t="str">
            <v>2.1 ทุติยภูมิระดับต้น</v>
          </cell>
        </row>
        <row r="564">
          <cell r="A564" t="str">
            <v>13</v>
          </cell>
          <cell r="B564" t="str">
            <v>21002</v>
          </cell>
          <cell r="C564" t="str">
            <v>กระทรวงสาธารณสุข สำนักงานปลัดกระทรวงสาธารณสุข</v>
          </cell>
          <cell r="D564" t="str">
            <v>001144400</v>
          </cell>
          <cell r="E564" t="str">
            <v>11444</v>
          </cell>
          <cell r="F564" t="str">
            <v>รพร.เลิงนกทา</v>
          </cell>
          <cell r="G564" t="str">
            <v>โรงพยาบาลสมเด็จพระยุพราชเลิงนกทา</v>
          </cell>
          <cell r="H564" t="str">
            <v>35080301</v>
          </cell>
          <cell r="I564">
            <v>35</v>
          </cell>
          <cell r="J564" t="str">
            <v>จังหวัดยโสธร</v>
          </cell>
          <cell r="K564">
            <v>3508</v>
          </cell>
          <cell r="L564" t="str">
            <v>เลิงนกทา</v>
          </cell>
          <cell r="M564">
            <v>350803</v>
          </cell>
          <cell r="N564" t="str">
            <v>สวาท</v>
          </cell>
          <cell r="O564" t="str">
            <v>ตะวันออกเฉียงเหนือ</v>
          </cell>
          <cell r="P564" t="str">
            <v>07</v>
          </cell>
          <cell r="Q564" t="str">
            <v>โรงพยาบาลชุมชน</v>
          </cell>
          <cell r="R564">
            <v>4</v>
          </cell>
          <cell r="S564">
            <v>60</v>
          </cell>
          <cell r="T564" t="str">
            <v>60</v>
          </cell>
          <cell r="U564" t="str">
            <v>22</v>
          </cell>
          <cell r="V564" t="str">
            <v>2.2 ทุติยภูมิระดับกลาง</v>
          </cell>
        </row>
        <row r="565">
          <cell r="A565" t="str">
            <v>13</v>
          </cell>
          <cell r="B565" t="str">
            <v>21002</v>
          </cell>
          <cell r="C565" t="str">
            <v>กระทรวงสาธารณสุข สำนักงานปลัดกระทรวงสาธารณสุข</v>
          </cell>
          <cell r="D565" t="str">
            <v>001070300</v>
          </cell>
          <cell r="E565" t="str">
            <v>10703</v>
          </cell>
          <cell r="F565" t="str">
            <v>รพท.อำนาจเจริญ</v>
          </cell>
          <cell r="G565" t="str">
            <v>โรงพยาบาลทั่วไปอำนาจเจริญ</v>
          </cell>
          <cell r="H565" t="str">
            <v>37010100</v>
          </cell>
          <cell r="I565">
            <v>37</v>
          </cell>
          <cell r="J565" t="str">
            <v>จังหวัดอำนาจเจริญ</v>
          </cell>
          <cell r="K565">
            <v>3701</v>
          </cell>
          <cell r="L565" t="str">
            <v>เมืองอำนาจเจริญ</v>
          </cell>
          <cell r="M565">
            <v>370101</v>
          </cell>
          <cell r="N565" t="str">
            <v>บุ่ง</v>
          </cell>
          <cell r="O565" t="str">
            <v>ตะวันออกเฉียงเหนือ</v>
          </cell>
          <cell r="P565" t="str">
            <v>06</v>
          </cell>
          <cell r="Q565" t="str">
            <v>โรงพยาบาลทั่วไป</v>
          </cell>
          <cell r="R565">
            <v>3</v>
          </cell>
          <cell r="S565">
            <v>270</v>
          </cell>
          <cell r="T565" t="str">
            <v>160</v>
          </cell>
          <cell r="U565" t="str">
            <v>23</v>
          </cell>
          <cell r="V565" t="str">
            <v>2.3 ทุติยภูมิระดับสูง</v>
          </cell>
        </row>
        <row r="566">
          <cell r="A566" t="str">
            <v>13</v>
          </cell>
          <cell r="B566" t="str">
            <v>21002</v>
          </cell>
          <cell r="C566" t="str">
            <v>กระทรวงสาธารณสุข สำนักงานปลัดกระทรวงสาธารณสุข</v>
          </cell>
          <cell r="D566" t="str">
            <v>001098500</v>
          </cell>
          <cell r="E566" t="str">
            <v>10985</v>
          </cell>
          <cell r="F566" t="str">
            <v>รพช.ชานุมาน</v>
          </cell>
          <cell r="G566" t="str">
            <v>โรงพยาบาลชุมชนชานุมาน</v>
          </cell>
          <cell r="H566" t="str">
            <v>37020108</v>
          </cell>
          <cell r="I566">
            <v>37</v>
          </cell>
          <cell r="J566" t="str">
            <v>จังหวัดอำนาจเจริญ</v>
          </cell>
          <cell r="K566">
            <v>3702</v>
          </cell>
          <cell r="L566" t="str">
            <v>ชานุมาน</v>
          </cell>
          <cell r="M566">
            <v>370201</v>
          </cell>
          <cell r="N566" t="str">
            <v>ชานุมาน</v>
          </cell>
          <cell r="O566" t="str">
            <v>ตะวันออกเฉียงเหนือ</v>
          </cell>
          <cell r="P566" t="str">
            <v>07</v>
          </cell>
          <cell r="Q566" t="str">
            <v>โรงพยาบาลชุมชน</v>
          </cell>
          <cell r="R566">
            <v>5</v>
          </cell>
          <cell r="S566">
            <v>30</v>
          </cell>
          <cell r="T566" t="str">
            <v>30</v>
          </cell>
          <cell r="U566" t="str">
            <v>22</v>
          </cell>
          <cell r="V566" t="str">
            <v>2.2 ทุติยภูมิระดับกลาง</v>
          </cell>
        </row>
        <row r="567">
          <cell r="A567" t="str">
            <v>13</v>
          </cell>
          <cell r="B567" t="str">
            <v>21002</v>
          </cell>
          <cell r="C567" t="str">
            <v>กระทรวงสาธารณสุข สำนักงานปลัดกระทรวงสาธารณสุข</v>
          </cell>
          <cell r="D567" t="str">
            <v>001098600</v>
          </cell>
          <cell r="E567" t="str">
            <v>10986</v>
          </cell>
          <cell r="F567" t="str">
            <v>รพช.ปทุมราชวงศา</v>
          </cell>
          <cell r="G567" t="str">
            <v>โรงพยาบาลชุมชนปทุมราชวงศา</v>
          </cell>
          <cell r="H567" t="str">
            <v>37030308</v>
          </cell>
          <cell r="I567">
            <v>37</v>
          </cell>
          <cell r="J567" t="str">
            <v>จังหวัดอำนาจเจริญ</v>
          </cell>
          <cell r="K567">
            <v>3703</v>
          </cell>
          <cell r="L567" t="str">
            <v>ปทุมราชวงศา</v>
          </cell>
          <cell r="M567">
            <v>370303</v>
          </cell>
          <cell r="N567" t="str">
            <v>นาหว้า</v>
          </cell>
          <cell r="O567" t="str">
            <v>ตะวันออกเฉียงเหนือ</v>
          </cell>
          <cell r="P567" t="str">
            <v>07</v>
          </cell>
          <cell r="Q567" t="str">
            <v>โรงพยาบาลชุมชน</v>
          </cell>
          <cell r="R567">
            <v>5</v>
          </cell>
          <cell r="S567">
            <v>30</v>
          </cell>
          <cell r="T567" t="str">
            <v>10</v>
          </cell>
          <cell r="U567" t="str">
            <v>21</v>
          </cell>
          <cell r="V567" t="str">
            <v>2.1 ทุติยภูมิระดับต้น</v>
          </cell>
        </row>
        <row r="568">
          <cell r="A568" t="str">
            <v>13</v>
          </cell>
          <cell r="B568" t="str">
            <v>21002</v>
          </cell>
          <cell r="C568" t="str">
            <v>กระทรวงสาธารณสุข สำนักงานปลัดกระทรวงสาธารณสุข</v>
          </cell>
          <cell r="D568" t="str">
            <v>001098700</v>
          </cell>
          <cell r="E568" t="str">
            <v>10987</v>
          </cell>
          <cell r="F568" t="str">
            <v>รพช.พนา</v>
          </cell>
          <cell r="G568" t="str">
            <v>โรงพยาบาลชุมชนพนา</v>
          </cell>
          <cell r="H568" t="str">
            <v>37040410</v>
          </cell>
          <cell r="I568">
            <v>37</v>
          </cell>
          <cell r="J568" t="str">
            <v>จังหวัดอำนาจเจริญ</v>
          </cell>
          <cell r="K568">
            <v>3704</v>
          </cell>
          <cell r="L568" t="str">
            <v>พนา</v>
          </cell>
          <cell r="M568">
            <v>370404</v>
          </cell>
          <cell r="N568" t="str">
            <v>พระเหลา</v>
          </cell>
          <cell r="O568" t="str">
            <v>ตะวันออกเฉียงเหนือ</v>
          </cell>
          <cell r="P568" t="str">
            <v>07</v>
          </cell>
          <cell r="Q568" t="str">
            <v>โรงพยาบาลชุมชน</v>
          </cell>
          <cell r="R568">
            <v>5</v>
          </cell>
          <cell r="S568">
            <v>30</v>
          </cell>
          <cell r="T568" t="str">
            <v>10</v>
          </cell>
          <cell r="U568" t="str">
            <v>22</v>
          </cell>
          <cell r="V568" t="str">
            <v>2.2 ทุติยภูมิระดับกลาง</v>
          </cell>
        </row>
        <row r="569">
          <cell r="A569" t="str">
            <v>13</v>
          </cell>
          <cell r="B569" t="str">
            <v>21002</v>
          </cell>
          <cell r="C569" t="str">
            <v>กระทรวงสาธารณสุข สำนักงานปลัดกระทรวงสาธารณสุข</v>
          </cell>
          <cell r="D569" t="str">
            <v>001098800</v>
          </cell>
          <cell r="E569" t="str">
            <v>10988</v>
          </cell>
          <cell r="F569" t="str">
            <v>รพช.เสนางคนิคม</v>
          </cell>
          <cell r="G569" t="str">
            <v>โรงพยาบาลชุมชนเสนางคนิคม</v>
          </cell>
          <cell r="H569" t="str">
            <v>37050101</v>
          </cell>
          <cell r="I569">
            <v>37</v>
          </cell>
          <cell r="J569" t="str">
            <v>จังหวัดอำนาจเจริญ</v>
          </cell>
          <cell r="K569">
            <v>3705</v>
          </cell>
          <cell r="L569" t="str">
            <v>เสนางคนิคม</v>
          </cell>
          <cell r="M569">
            <v>370501</v>
          </cell>
          <cell r="N569" t="str">
            <v>เสนางคนิคม</v>
          </cell>
          <cell r="O569" t="str">
            <v>ตะวันออกเฉียงเหนือ</v>
          </cell>
          <cell r="P569" t="str">
            <v>07</v>
          </cell>
          <cell r="Q569" t="str">
            <v>โรงพยาบาลชุมชน</v>
          </cell>
          <cell r="R569">
            <v>5</v>
          </cell>
          <cell r="S569">
            <v>30</v>
          </cell>
          <cell r="T569" t="str">
            <v>30</v>
          </cell>
          <cell r="U569" t="str">
            <v>22</v>
          </cell>
          <cell r="V569" t="str">
            <v>2.2 ทุติยภูมิระดับกลาง</v>
          </cell>
        </row>
        <row r="570">
          <cell r="A570" t="str">
            <v>13</v>
          </cell>
          <cell r="B570" t="str">
            <v>21002</v>
          </cell>
          <cell r="C570" t="str">
            <v>กระทรวงสาธารณสุข สำนักงานปลัดกระทรวงสาธารณสุข</v>
          </cell>
          <cell r="D570" t="str">
            <v>001098900</v>
          </cell>
          <cell r="E570" t="str">
            <v>10989</v>
          </cell>
          <cell r="F570" t="str">
            <v>รพช.หัวตะพาน</v>
          </cell>
          <cell r="G570" t="str">
            <v>โรงพยาบาลชุมชนหัวตะพาน</v>
          </cell>
          <cell r="H570" t="str">
            <v>37060807</v>
          </cell>
          <cell r="I570">
            <v>37</v>
          </cell>
          <cell r="J570" t="str">
            <v>จังหวัดอำนาจเจริญ</v>
          </cell>
          <cell r="K570">
            <v>3706</v>
          </cell>
          <cell r="L570" t="str">
            <v>หัวตะพาน</v>
          </cell>
          <cell r="M570">
            <v>370608</v>
          </cell>
          <cell r="N570" t="str">
            <v>รัตนวารี</v>
          </cell>
          <cell r="O570" t="str">
            <v>ตะวันออกเฉียงเหนือ</v>
          </cell>
          <cell r="P570" t="str">
            <v>07</v>
          </cell>
          <cell r="Q570" t="str">
            <v>โรงพยาบาลชุมชน</v>
          </cell>
          <cell r="R570">
            <v>5</v>
          </cell>
          <cell r="S570">
            <v>30</v>
          </cell>
          <cell r="T570" t="str">
            <v>30</v>
          </cell>
          <cell r="U570" t="str">
            <v>22</v>
          </cell>
          <cell r="V570" t="str">
            <v>2.2 ทุติยภูมิระดับกลาง</v>
          </cell>
        </row>
        <row r="571">
          <cell r="A571" t="str">
            <v>13</v>
          </cell>
          <cell r="B571" t="str">
            <v>21002</v>
          </cell>
          <cell r="C571" t="str">
            <v>กระทรวงสาธารณสุข สำนักงานปลัดกระทรวงสาธารณสุข</v>
          </cell>
          <cell r="D571" t="str">
            <v>001099000</v>
          </cell>
          <cell r="E571" t="str">
            <v>10990</v>
          </cell>
          <cell r="F571" t="str">
            <v>รพช.ลืออำนาจ</v>
          </cell>
          <cell r="G571" t="str">
            <v>โรงพยาบาลชุมชนลืออำนาจ</v>
          </cell>
          <cell r="H571" t="str">
            <v>37070101</v>
          </cell>
          <cell r="I571">
            <v>37</v>
          </cell>
          <cell r="J571" t="str">
            <v>จังหวัดอำนาจเจริญ</v>
          </cell>
          <cell r="K571">
            <v>3707</v>
          </cell>
          <cell r="L571" t="str">
            <v>ลืออำนาจ</v>
          </cell>
          <cell r="M571">
            <v>370701</v>
          </cell>
          <cell r="N571" t="str">
            <v>อำนาจ</v>
          </cell>
          <cell r="O571" t="str">
            <v>ตะวันออกเฉียงเหนือ</v>
          </cell>
          <cell r="P571" t="str">
            <v>07</v>
          </cell>
          <cell r="Q571" t="str">
            <v>โรงพยาบาลชุมชน</v>
          </cell>
          <cell r="R571">
            <v>5</v>
          </cell>
          <cell r="S571">
            <v>30</v>
          </cell>
          <cell r="T571" t="str">
            <v>10</v>
          </cell>
          <cell r="U571" t="str">
            <v>22</v>
          </cell>
          <cell r="V571" t="str">
            <v>2.2 ทุติยภูมิระดับกลาง</v>
          </cell>
        </row>
        <row r="572">
          <cell r="A572" t="str">
            <v>14</v>
          </cell>
          <cell r="B572" t="str">
            <v>21002</v>
          </cell>
          <cell r="C572" t="str">
            <v>กระทรวงสาธารณสุข สำนักงานปลัดกระทรวงสาธารณสุข</v>
          </cell>
          <cell r="D572" t="str">
            <v>001066600</v>
          </cell>
          <cell r="E572" t="str">
            <v>10666</v>
          </cell>
          <cell r="F572" t="str">
            <v>รพศ.มหาราชนครราชสีมา</v>
          </cell>
          <cell r="G572" t="str">
            <v>โรงพยาบาลศูนย์มหาราชนครราชสีมา</v>
          </cell>
          <cell r="H572" t="str">
            <v>30010100</v>
          </cell>
          <cell r="I572">
            <v>30</v>
          </cell>
          <cell r="J572" t="str">
            <v>จังหวัดนครราชสีมา</v>
          </cell>
          <cell r="K572">
            <v>3001</v>
          </cell>
          <cell r="L572" t="str">
            <v>เมืองนครราชสีมา</v>
          </cell>
          <cell r="M572">
            <v>300101</v>
          </cell>
          <cell r="N572" t="str">
            <v>ในเมือง</v>
          </cell>
          <cell r="O572" t="str">
            <v>ตะวันออกเฉียงเหนือ</v>
          </cell>
          <cell r="P572" t="str">
            <v>05</v>
          </cell>
          <cell r="Q572" t="str">
            <v>โรงพยาบาลศูนย์</v>
          </cell>
          <cell r="R572">
            <v>1</v>
          </cell>
          <cell r="S572">
            <v>1019</v>
          </cell>
          <cell r="T572" t="str">
            <v>1039</v>
          </cell>
          <cell r="U572" t="str">
            <v>31</v>
          </cell>
          <cell r="V572" t="str">
            <v>3.1 ตติยภูมิ</v>
          </cell>
        </row>
        <row r="573">
          <cell r="A573" t="str">
            <v>14</v>
          </cell>
          <cell r="B573" t="str">
            <v>21002</v>
          </cell>
          <cell r="C573" t="str">
            <v>กระทรวงสาธารณสุข สำนักงานปลัดกระทรวงสาธารณสุข</v>
          </cell>
          <cell r="D573" t="str">
            <v>001087100</v>
          </cell>
          <cell r="E573" t="str">
            <v>10871</v>
          </cell>
          <cell r="F573" t="str">
            <v>รพช.ครบุรี</v>
          </cell>
          <cell r="G573" t="str">
            <v>โรงพยาบาลชุมชนครบุรี</v>
          </cell>
          <cell r="H573" t="str">
            <v>30020104</v>
          </cell>
          <cell r="I573">
            <v>30</v>
          </cell>
          <cell r="J573" t="str">
            <v>จังหวัดนครราชสีมา</v>
          </cell>
          <cell r="K573">
            <v>3002</v>
          </cell>
          <cell r="L573" t="str">
            <v>ครบุรี</v>
          </cell>
          <cell r="M573">
            <v>300201</v>
          </cell>
          <cell r="N573" t="str">
            <v>แชะ</v>
          </cell>
          <cell r="O573" t="str">
            <v>ตะวันออกเฉียงเหนือ</v>
          </cell>
          <cell r="P573" t="str">
            <v>07</v>
          </cell>
          <cell r="Q573" t="str">
            <v>โรงพยาบาลชุมชน</v>
          </cell>
          <cell r="R573">
            <v>4</v>
          </cell>
          <cell r="S573">
            <v>60</v>
          </cell>
          <cell r="T573" t="str">
            <v>60</v>
          </cell>
          <cell r="U573" t="str">
            <v>22</v>
          </cell>
          <cell r="V573" t="str">
            <v>2.2 ทุติยภูมิระดับกลาง</v>
          </cell>
        </row>
        <row r="574">
          <cell r="A574" t="str">
            <v>14</v>
          </cell>
          <cell r="B574" t="str">
            <v>21002</v>
          </cell>
          <cell r="C574" t="str">
            <v>กระทรวงสาธารณสุข สำนักงานปลัดกระทรวงสาธารณสุข</v>
          </cell>
          <cell r="D574" t="str">
            <v>001087200</v>
          </cell>
          <cell r="E574" t="str">
            <v>10872</v>
          </cell>
          <cell r="F574" t="str">
            <v>รพช.เสิงสาง</v>
          </cell>
          <cell r="G574" t="str">
            <v>โรงพยาบาลชุมชนเสิงสาง</v>
          </cell>
          <cell r="H574" t="str">
            <v>30030108</v>
          </cell>
          <cell r="I574">
            <v>30</v>
          </cell>
          <cell r="J574" t="str">
            <v>จังหวัดนครราชสีมา</v>
          </cell>
          <cell r="K574">
            <v>3003</v>
          </cell>
          <cell r="L574" t="str">
            <v>เสิงสาง</v>
          </cell>
          <cell r="M574">
            <v>300301</v>
          </cell>
          <cell r="N574" t="str">
            <v>เสิงสาง</v>
          </cell>
          <cell r="O574" t="str">
            <v>ตะวันออกเฉียงเหนือ</v>
          </cell>
          <cell r="P574" t="str">
            <v>07</v>
          </cell>
          <cell r="Q574" t="str">
            <v>โรงพยาบาลชุมชน</v>
          </cell>
          <cell r="R574">
            <v>5</v>
          </cell>
          <cell r="S574">
            <v>30</v>
          </cell>
          <cell r="T574" t="str">
            <v>30</v>
          </cell>
          <cell r="U574" t="str">
            <v>21</v>
          </cell>
          <cell r="V574" t="str">
            <v>2.1 ทุติยภูมิระดับต้น</v>
          </cell>
        </row>
        <row r="575">
          <cell r="A575" t="str">
            <v>14</v>
          </cell>
          <cell r="B575" t="str">
            <v>21002</v>
          </cell>
          <cell r="C575" t="str">
            <v>กระทรวงสาธารณสุข สำนักงานปลัดกระทรวงสาธารณสุข</v>
          </cell>
          <cell r="D575" t="str">
            <v>001087300</v>
          </cell>
          <cell r="E575" t="str">
            <v>10873</v>
          </cell>
          <cell r="F575" t="str">
            <v>รพช.คง</v>
          </cell>
          <cell r="G575" t="str">
            <v>โรงพยาบาลชุมชนคง</v>
          </cell>
          <cell r="H575" t="str">
            <v>30040111</v>
          </cell>
          <cell r="I575">
            <v>30</v>
          </cell>
          <cell r="J575" t="str">
            <v>จังหวัดนครราชสีมา</v>
          </cell>
          <cell r="K575">
            <v>3004</v>
          </cell>
          <cell r="L575" t="str">
            <v>คง</v>
          </cell>
          <cell r="M575">
            <v>300401</v>
          </cell>
          <cell r="N575" t="str">
            <v>เมืองคง</v>
          </cell>
          <cell r="O575" t="str">
            <v>ตะวันออกเฉียงเหนือ</v>
          </cell>
          <cell r="P575" t="str">
            <v>07</v>
          </cell>
          <cell r="Q575" t="str">
            <v>โรงพยาบาลชุมชน</v>
          </cell>
          <cell r="R575">
            <v>4</v>
          </cell>
          <cell r="S575">
            <v>60</v>
          </cell>
          <cell r="T575" t="str">
            <v>30</v>
          </cell>
          <cell r="U575" t="str">
            <v>21</v>
          </cell>
          <cell r="V575" t="str">
            <v>2.1 ทุติยภูมิระดับต้น</v>
          </cell>
        </row>
        <row r="576">
          <cell r="A576" t="str">
            <v>14</v>
          </cell>
          <cell r="B576" t="str">
            <v>21002</v>
          </cell>
          <cell r="C576" t="str">
            <v>กระทรวงสาธารณสุข สำนักงานปลัดกระทรวงสาธารณสุข</v>
          </cell>
          <cell r="D576" t="str">
            <v>001087400</v>
          </cell>
          <cell r="E576" t="str">
            <v>10874</v>
          </cell>
          <cell r="F576" t="str">
            <v>รพช.บ้านเหลื่อม</v>
          </cell>
          <cell r="G576" t="str">
            <v>โรงพยาบาลชุมชนบ้านเหลื่อม</v>
          </cell>
          <cell r="H576" t="str">
            <v>30050116</v>
          </cell>
          <cell r="I576">
            <v>30</v>
          </cell>
          <cell r="J576" t="str">
            <v>จังหวัดนครราชสีมา</v>
          </cell>
          <cell r="K576">
            <v>3005</v>
          </cell>
          <cell r="L576" t="str">
            <v>บ้านเหลื่อม</v>
          </cell>
          <cell r="M576">
            <v>300501</v>
          </cell>
          <cell r="N576" t="str">
            <v>บ้านเหลื่อม</v>
          </cell>
          <cell r="O576" t="str">
            <v>ตะวันออกเฉียงเหนือ</v>
          </cell>
          <cell r="P576" t="str">
            <v>07</v>
          </cell>
          <cell r="Q576" t="str">
            <v>โรงพยาบาลชุมชน</v>
          </cell>
          <cell r="R576">
            <v>5</v>
          </cell>
          <cell r="S576">
            <v>30</v>
          </cell>
          <cell r="T576" t="str">
            <v>30</v>
          </cell>
          <cell r="U576" t="str">
            <v>21</v>
          </cell>
          <cell r="V576" t="str">
            <v>2.1 ทุติยภูมิระดับต้น</v>
          </cell>
        </row>
        <row r="577">
          <cell r="A577" t="str">
            <v>14</v>
          </cell>
          <cell r="B577" t="str">
            <v>21002</v>
          </cell>
          <cell r="C577" t="str">
            <v>กระทรวงสาธารณสุข สำนักงานปลัดกระทรวงสาธารณสุข</v>
          </cell>
          <cell r="D577" t="str">
            <v>001087500</v>
          </cell>
          <cell r="E577" t="str">
            <v>10875</v>
          </cell>
          <cell r="F577" t="str">
            <v>รพช.จักราช</v>
          </cell>
          <cell r="G577" t="str">
            <v>โรงพยาบาลชุมชนจักราช</v>
          </cell>
          <cell r="H577" t="str">
            <v>30060104</v>
          </cell>
          <cell r="I577">
            <v>30</v>
          </cell>
          <cell r="J577" t="str">
            <v>จังหวัดนครราชสีมา</v>
          </cell>
          <cell r="K577">
            <v>3006</v>
          </cell>
          <cell r="L577" t="str">
            <v>จักราช</v>
          </cell>
          <cell r="M577">
            <v>300601</v>
          </cell>
          <cell r="N577" t="str">
            <v>จักราช</v>
          </cell>
          <cell r="O577" t="str">
            <v>ตะวันออกเฉียงเหนือ</v>
          </cell>
          <cell r="P577" t="str">
            <v>07</v>
          </cell>
          <cell r="Q577" t="str">
            <v>โรงพยาบาลชุมชน</v>
          </cell>
          <cell r="R577">
            <v>4</v>
          </cell>
          <cell r="S577">
            <v>60</v>
          </cell>
          <cell r="T577" t="str">
            <v>30</v>
          </cell>
          <cell r="U577" t="str">
            <v>22</v>
          </cell>
          <cell r="V577" t="str">
            <v>2.2 ทุติยภูมิระดับกลาง</v>
          </cell>
        </row>
        <row r="578">
          <cell r="A578" t="str">
            <v>14</v>
          </cell>
          <cell r="B578" t="str">
            <v>21002</v>
          </cell>
          <cell r="C578" t="str">
            <v>กระทรวงสาธารณสุข สำนักงานปลัดกระทรวงสาธารณสุข</v>
          </cell>
          <cell r="D578" t="str">
            <v>001087600</v>
          </cell>
          <cell r="E578" t="str">
            <v>10876</v>
          </cell>
          <cell r="F578" t="str">
            <v>รพช.โชคชัย</v>
          </cell>
          <cell r="G578" t="str">
            <v>โรงพยาบาลชุมชนโชคชัย</v>
          </cell>
          <cell r="H578" t="str">
            <v>30070813</v>
          </cell>
          <cell r="I578">
            <v>30</v>
          </cell>
          <cell r="J578" t="str">
            <v>จังหวัดนครราชสีมา</v>
          </cell>
          <cell r="K578">
            <v>3007</v>
          </cell>
          <cell r="L578" t="str">
            <v>โชคชัย</v>
          </cell>
          <cell r="M578">
            <v>300708</v>
          </cell>
          <cell r="N578" t="str">
            <v>โชคชัย</v>
          </cell>
          <cell r="O578" t="str">
            <v>ตะวันออกเฉียงเหนือ</v>
          </cell>
          <cell r="P578" t="str">
            <v>07</v>
          </cell>
          <cell r="Q578" t="str">
            <v>โรงพยาบาลชุมชน</v>
          </cell>
          <cell r="R578">
            <v>5</v>
          </cell>
          <cell r="S578">
            <v>30</v>
          </cell>
          <cell r="T578" t="str">
            <v>30</v>
          </cell>
          <cell r="U578" t="str">
            <v>22</v>
          </cell>
          <cell r="V578" t="str">
            <v>2.2 ทุติยภูมิระดับกลาง</v>
          </cell>
        </row>
        <row r="579">
          <cell r="A579" t="str">
            <v>14</v>
          </cell>
          <cell r="B579" t="str">
            <v>21002</v>
          </cell>
          <cell r="C579" t="str">
            <v>กระทรวงสาธารณสุข สำนักงานปลัดกระทรวงสาธารณสุข</v>
          </cell>
          <cell r="D579" t="str">
            <v>001087700</v>
          </cell>
          <cell r="E579" t="str">
            <v>10877</v>
          </cell>
          <cell r="F579" t="str">
            <v>รพช.ด่านขุนทด</v>
          </cell>
          <cell r="G579" t="str">
            <v>โรงพยาบาลชุมชนด่านขุนทด</v>
          </cell>
          <cell r="H579" t="str">
            <v>30080202</v>
          </cell>
          <cell r="I579">
            <v>30</v>
          </cell>
          <cell r="J579" t="str">
            <v>จังหวัดนครราชสีมา</v>
          </cell>
          <cell r="K579">
            <v>3008</v>
          </cell>
          <cell r="L579" t="str">
            <v>ด่านขุนทด</v>
          </cell>
          <cell r="M579">
            <v>300802</v>
          </cell>
          <cell r="N579" t="str">
            <v>ด่านขุนทด</v>
          </cell>
          <cell r="O579" t="str">
            <v>ตะวันออกเฉียงเหนือ</v>
          </cell>
          <cell r="P579" t="str">
            <v>07</v>
          </cell>
          <cell r="Q579" t="str">
            <v>โรงพยาบาลชุมชน</v>
          </cell>
          <cell r="R579">
            <v>4</v>
          </cell>
          <cell r="S579">
            <v>120</v>
          </cell>
          <cell r="T579" t="str">
            <v>90</v>
          </cell>
          <cell r="U579" t="str">
            <v>22</v>
          </cell>
          <cell r="V579" t="str">
            <v>2.2 ทุติยภูมิระดับกลาง</v>
          </cell>
        </row>
        <row r="580">
          <cell r="A580" t="str">
            <v>14</v>
          </cell>
          <cell r="B580" t="str">
            <v>21002</v>
          </cell>
          <cell r="C580" t="str">
            <v>กระทรวงสาธารณสุข สำนักงานปลัดกระทรวงสาธารณสุข</v>
          </cell>
          <cell r="D580" t="str">
            <v>001087800</v>
          </cell>
          <cell r="E580" t="str">
            <v>10878</v>
          </cell>
          <cell r="F580" t="str">
            <v>รพช.โนนไทย</v>
          </cell>
          <cell r="G580" t="str">
            <v>โรงพยาบาลชุมชนโนนไทย</v>
          </cell>
          <cell r="H580" t="str">
            <v>30090101</v>
          </cell>
          <cell r="I580">
            <v>30</v>
          </cell>
          <cell r="J580" t="str">
            <v>จังหวัดนครราชสีมา</v>
          </cell>
          <cell r="K580">
            <v>3009</v>
          </cell>
          <cell r="L580" t="str">
            <v>โนนไทย</v>
          </cell>
          <cell r="M580">
            <v>300901</v>
          </cell>
          <cell r="N580" t="str">
            <v>โนนไทย</v>
          </cell>
          <cell r="O580" t="str">
            <v>ตะวันออกเฉียงเหนือ</v>
          </cell>
          <cell r="P580" t="str">
            <v>07</v>
          </cell>
          <cell r="Q580" t="str">
            <v>โรงพยาบาลชุมชน</v>
          </cell>
          <cell r="R580">
            <v>4</v>
          </cell>
          <cell r="S580">
            <v>60</v>
          </cell>
          <cell r="T580" t="str">
            <v>30</v>
          </cell>
          <cell r="U580" t="str">
            <v>21</v>
          </cell>
          <cell r="V580" t="str">
            <v>2.1 ทุติยภูมิระดับต้น</v>
          </cell>
        </row>
        <row r="581">
          <cell r="A581" t="str">
            <v>14</v>
          </cell>
          <cell r="B581" t="str">
            <v>21002</v>
          </cell>
          <cell r="C581" t="str">
            <v>กระทรวงสาธารณสุข สำนักงานปลัดกระทรวงสาธารณสุข</v>
          </cell>
          <cell r="D581" t="str">
            <v>001087900</v>
          </cell>
          <cell r="E581" t="str">
            <v>10879</v>
          </cell>
          <cell r="F581" t="str">
            <v>รพช.โนนสูง</v>
          </cell>
          <cell r="G581" t="str">
            <v>โรงพยาบาลชุมชนโนนสูง</v>
          </cell>
          <cell r="H581" t="str">
            <v>30100106</v>
          </cell>
          <cell r="I581">
            <v>30</v>
          </cell>
          <cell r="J581" t="str">
            <v>จังหวัดนครราชสีมา</v>
          </cell>
          <cell r="K581">
            <v>3010</v>
          </cell>
          <cell r="L581" t="str">
            <v>โนนสูง</v>
          </cell>
          <cell r="M581">
            <v>301001</v>
          </cell>
          <cell r="N581" t="str">
            <v>โนนสูง</v>
          </cell>
          <cell r="O581" t="str">
            <v>ตะวันออกเฉียงเหนือ</v>
          </cell>
          <cell r="P581" t="str">
            <v>07</v>
          </cell>
          <cell r="Q581" t="str">
            <v>โรงพยาบาลชุมชน</v>
          </cell>
          <cell r="R581">
            <v>4</v>
          </cell>
          <cell r="S581">
            <v>70</v>
          </cell>
          <cell r="T581" t="str">
            <v>60</v>
          </cell>
          <cell r="U581" t="str">
            <v>21</v>
          </cell>
          <cell r="V581" t="str">
            <v>2.1 ทุติยภูมิระดับต้น</v>
          </cell>
        </row>
        <row r="582">
          <cell r="A582" t="str">
            <v>14</v>
          </cell>
          <cell r="B582" t="str">
            <v>21002</v>
          </cell>
          <cell r="C582" t="str">
            <v>กระทรวงสาธารณสุข สำนักงานปลัดกระทรวงสาธารณสุข</v>
          </cell>
          <cell r="D582" t="str">
            <v>001088000</v>
          </cell>
          <cell r="E582" t="str">
            <v>10880</v>
          </cell>
          <cell r="F582" t="str">
            <v>รพช.ขามสะแกแสง</v>
          </cell>
          <cell r="G582" t="str">
            <v>โรงพยาบาลชุมชนขามสะแกแสง</v>
          </cell>
          <cell r="H582" t="str">
            <v>30110113</v>
          </cell>
          <cell r="I582">
            <v>30</v>
          </cell>
          <cell r="J582" t="str">
            <v>จังหวัดนครราชสีมา</v>
          </cell>
          <cell r="K582">
            <v>3011</v>
          </cell>
          <cell r="L582" t="str">
            <v>ขามสะแกแสง</v>
          </cell>
          <cell r="M582">
            <v>301101</v>
          </cell>
          <cell r="N582" t="str">
            <v>ขามสะแกแสง</v>
          </cell>
          <cell r="O582" t="str">
            <v>ตะวันออกเฉียงเหนือ</v>
          </cell>
          <cell r="P582" t="str">
            <v>07</v>
          </cell>
          <cell r="Q582" t="str">
            <v>โรงพยาบาลชุมชน</v>
          </cell>
          <cell r="R582">
            <v>4</v>
          </cell>
          <cell r="S582">
            <v>76</v>
          </cell>
          <cell r="T582" t="str">
            <v>30</v>
          </cell>
          <cell r="U582" t="str">
            <v>21</v>
          </cell>
          <cell r="V582" t="str">
            <v>2.1 ทุติยภูมิระดับต้น</v>
          </cell>
        </row>
        <row r="583">
          <cell r="A583" t="str">
            <v>14</v>
          </cell>
          <cell r="B583" t="str">
            <v>21002</v>
          </cell>
          <cell r="C583" t="str">
            <v>กระทรวงสาธารณสุข สำนักงานปลัดกระทรวงสาธารณสุข</v>
          </cell>
          <cell r="D583" t="str">
            <v>001088100</v>
          </cell>
          <cell r="E583" t="str">
            <v>10881</v>
          </cell>
          <cell r="F583" t="str">
            <v>รพช.บัวใหญ่</v>
          </cell>
          <cell r="G583" t="str">
            <v>โรงพยาบาลชุมชนบัวใหญ่</v>
          </cell>
          <cell r="H583" t="str">
            <v>30120100</v>
          </cell>
          <cell r="I583">
            <v>30</v>
          </cell>
          <cell r="J583" t="str">
            <v>จังหวัดนครราชสีมา</v>
          </cell>
          <cell r="K583">
            <v>3012</v>
          </cell>
          <cell r="L583" t="str">
            <v>บัวใหญ่</v>
          </cell>
          <cell r="M583">
            <v>301201</v>
          </cell>
          <cell r="N583" t="str">
            <v>บัวใหญ่</v>
          </cell>
          <cell r="O583" t="str">
            <v>ตะวันออกเฉียงเหนือ</v>
          </cell>
          <cell r="P583" t="str">
            <v>07</v>
          </cell>
          <cell r="Q583" t="str">
            <v>โรงพยาบาลชุมชน</v>
          </cell>
          <cell r="R583">
            <v>4</v>
          </cell>
          <cell r="S583">
            <v>120</v>
          </cell>
          <cell r="T583" t="str">
            <v>90</v>
          </cell>
          <cell r="U583" t="str">
            <v>22</v>
          </cell>
          <cell r="V583" t="str">
            <v>2.2 ทุติยภูมิระดับกลาง</v>
          </cell>
        </row>
        <row r="584">
          <cell r="A584" t="str">
            <v>14</v>
          </cell>
          <cell r="B584" t="str">
            <v>21002</v>
          </cell>
          <cell r="C584" t="str">
            <v>กระทรวงสาธารณสุข สำนักงานปลัดกระทรวงสาธารณสุข</v>
          </cell>
          <cell r="D584" t="str">
            <v>001088200</v>
          </cell>
          <cell r="E584" t="str">
            <v>10882</v>
          </cell>
          <cell r="F584" t="str">
            <v>รพช.ประทาย</v>
          </cell>
          <cell r="G584" t="str">
            <v>โรงพยาบาลชุมชนประทาย</v>
          </cell>
          <cell r="H584" t="str">
            <v>30130113</v>
          </cell>
          <cell r="I584">
            <v>30</v>
          </cell>
          <cell r="J584" t="str">
            <v>จังหวัดนครราชสีมา</v>
          </cell>
          <cell r="K584">
            <v>3013</v>
          </cell>
          <cell r="L584" t="str">
            <v>ประทาย</v>
          </cell>
          <cell r="M584">
            <v>301301</v>
          </cell>
          <cell r="N584" t="str">
            <v>ประทาย</v>
          </cell>
          <cell r="O584" t="str">
            <v>ตะวันออกเฉียงเหนือ</v>
          </cell>
          <cell r="P584" t="str">
            <v>07</v>
          </cell>
          <cell r="Q584" t="str">
            <v>โรงพยาบาลชุมชน</v>
          </cell>
          <cell r="R584">
            <v>4</v>
          </cell>
          <cell r="S584">
            <v>60</v>
          </cell>
          <cell r="T584" t="str">
            <v>60</v>
          </cell>
          <cell r="U584" t="str">
            <v>22</v>
          </cell>
          <cell r="V584" t="str">
            <v>2.2 ทุติยภูมิระดับกลาง</v>
          </cell>
        </row>
        <row r="585">
          <cell r="A585" t="str">
            <v>14</v>
          </cell>
          <cell r="B585" t="str">
            <v>21002</v>
          </cell>
          <cell r="C585" t="str">
            <v>กระทรวงสาธารณสุข สำนักงานปลัดกระทรวงสาธารณสุข</v>
          </cell>
          <cell r="D585" t="str">
            <v>001088300</v>
          </cell>
          <cell r="E585" t="str">
            <v>10883</v>
          </cell>
          <cell r="F585" t="str">
            <v>รพช.ปักธงชัย</v>
          </cell>
          <cell r="G585" t="str">
            <v>โรงพยาบาลชุมชนปักธงชัย</v>
          </cell>
          <cell r="H585" t="str">
            <v>30141701</v>
          </cell>
          <cell r="I585">
            <v>30</v>
          </cell>
          <cell r="J585" t="str">
            <v>จังหวัดนครราชสีมา</v>
          </cell>
          <cell r="K585">
            <v>3014</v>
          </cell>
          <cell r="L585" t="str">
            <v>ปักธงชัย</v>
          </cell>
          <cell r="M585">
            <v>301417</v>
          </cell>
          <cell r="N585" t="str">
            <v>ธงชัยเหนือ</v>
          </cell>
          <cell r="O585" t="str">
            <v>ตะวันออกเฉียงเหนือ</v>
          </cell>
          <cell r="P585" t="str">
            <v>07</v>
          </cell>
          <cell r="Q585" t="str">
            <v>โรงพยาบาลชุมชน</v>
          </cell>
          <cell r="R585">
            <v>4</v>
          </cell>
          <cell r="S585">
            <v>60</v>
          </cell>
          <cell r="T585" t="str">
            <v>30</v>
          </cell>
          <cell r="U585" t="str">
            <v>22</v>
          </cell>
          <cell r="V585" t="str">
            <v>2.2 ทุติยภูมิระดับกลาง</v>
          </cell>
        </row>
        <row r="586">
          <cell r="A586" t="str">
            <v>14</v>
          </cell>
          <cell r="B586" t="str">
            <v>21002</v>
          </cell>
          <cell r="C586" t="str">
            <v>กระทรวงสาธารณสุข สำนักงานปลัดกระทรวงสาธารณสุข</v>
          </cell>
          <cell r="D586" t="str">
            <v>001088400</v>
          </cell>
          <cell r="E586" t="str">
            <v>10884</v>
          </cell>
          <cell r="F586" t="str">
            <v>รพช.พิมาย</v>
          </cell>
          <cell r="G586" t="str">
            <v>โรงพยาบาลชุมชนพิมาย</v>
          </cell>
          <cell r="H586" t="str">
            <v>30150101</v>
          </cell>
          <cell r="I586">
            <v>30</v>
          </cell>
          <cell r="J586" t="str">
            <v>จังหวัดนครราชสีมา</v>
          </cell>
          <cell r="K586">
            <v>3015</v>
          </cell>
          <cell r="L586" t="str">
            <v>พิมาย</v>
          </cell>
          <cell r="M586">
            <v>301501</v>
          </cell>
          <cell r="N586" t="str">
            <v>ในเมือง</v>
          </cell>
          <cell r="O586" t="str">
            <v>ตะวันออกเฉียงเหนือ</v>
          </cell>
          <cell r="P586" t="str">
            <v>07</v>
          </cell>
          <cell r="Q586" t="str">
            <v>โรงพยาบาลชุมชน</v>
          </cell>
          <cell r="R586">
            <v>4</v>
          </cell>
          <cell r="S586">
            <v>90</v>
          </cell>
          <cell r="T586" t="str">
            <v>90</v>
          </cell>
          <cell r="U586" t="str">
            <v>23</v>
          </cell>
          <cell r="V586" t="str">
            <v>2.3 ทุติยภูมิระดับสูง</v>
          </cell>
        </row>
        <row r="587">
          <cell r="A587" t="str">
            <v>14</v>
          </cell>
          <cell r="B587" t="str">
            <v>21002</v>
          </cell>
          <cell r="C587" t="str">
            <v>กระทรวงสาธารณสุข สำนักงานปลัดกระทรวงสาธารณสุข</v>
          </cell>
          <cell r="D587" t="str">
            <v>001088500</v>
          </cell>
          <cell r="E587" t="str">
            <v>10885</v>
          </cell>
          <cell r="F587" t="str">
            <v>รพช.ห้วยแถลง</v>
          </cell>
          <cell r="G587" t="str">
            <v>โรงพยาบาลชุมชนห้วยแถลง</v>
          </cell>
          <cell r="H587" t="str">
            <v>30160101</v>
          </cell>
          <cell r="I587">
            <v>30</v>
          </cell>
          <cell r="J587" t="str">
            <v>จังหวัดนครราชสีมา</v>
          </cell>
          <cell r="K587">
            <v>3016</v>
          </cell>
          <cell r="L587" t="str">
            <v>ห้วยแถลง</v>
          </cell>
          <cell r="M587">
            <v>301601</v>
          </cell>
          <cell r="N587" t="str">
            <v>ห้วยแถลง</v>
          </cell>
          <cell r="O587" t="str">
            <v>ตะวันออกเฉียงเหนือ</v>
          </cell>
          <cell r="P587" t="str">
            <v>07</v>
          </cell>
          <cell r="Q587" t="str">
            <v>โรงพยาบาลชุมชน</v>
          </cell>
          <cell r="R587">
            <v>5</v>
          </cell>
          <cell r="S587">
            <v>30</v>
          </cell>
          <cell r="T587" t="str">
            <v>30</v>
          </cell>
          <cell r="U587" t="str">
            <v>21</v>
          </cell>
          <cell r="V587" t="str">
            <v>2.1 ทุติยภูมิระดับต้น</v>
          </cell>
        </row>
        <row r="588">
          <cell r="A588" t="str">
            <v>14</v>
          </cell>
          <cell r="B588" t="str">
            <v>21002</v>
          </cell>
          <cell r="C588" t="str">
            <v>กระทรวงสาธารณสุข สำนักงานปลัดกระทรวงสาธารณสุข</v>
          </cell>
          <cell r="D588" t="str">
            <v>001088600</v>
          </cell>
          <cell r="E588" t="str">
            <v>10886</v>
          </cell>
          <cell r="F588" t="str">
            <v>รพช.ชุมพวง</v>
          </cell>
          <cell r="G588" t="str">
            <v>โรงพยาบาลชุมชนชุมพวง</v>
          </cell>
          <cell r="H588" t="str">
            <v>30170101</v>
          </cell>
          <cell r="I588">
            <v>30</v>
          </cell>
          <cell r="J588" t="str">
            <v>จังหวัดนครราชสีมา</v>
          </cell>
          <cell r="K588">
            <v>3017</v>
          </cell>
          <cell r="L588" t="str">
            <v>ชุมพวง</v>
          </cell>
          <cell r="M588">
            <v>301701</v>
          </cell>
          <cell r="N588" t="str">
            <v>ชุมพวง</v>
          </cell>
          <cell r="O588" t="str">
            <v>ตะวันออกเฉียงเหนือ</v>
          </cell>
          <cell r="P588" t="str">
            <v>07</v>
          </cell>
          <cell r="Q588" t="str">
            <v>โรงพยาบาลชุมชน</v>
          </cell>
          <cell r="R588">
            <v>4</v>
          </cell>
          <cell r="S588">
            <v>60</v>
          </cell>
          <cell r="T588" t="str">
            <v>60</v>
          </cell>
          <cell r="U588" t="str">
            <v>22</v>
          </cell>
          <cell r="V588" t="str">
            <v>2.2 ทุติยภูมิระดับกลาง</v>
          </cell>
        </row>
        <row r="589">
          <cell r="A589" t="str">
            <v>14</v>
          </cell>
          <cell r="B589" t="str">
            <v>21002</v>
          </cell>
          <cell r="C589" t="str">
            <v>กระทรวงสาธารณสุข สำนักงานปลัดกระทรวงสาธารณสุข</v>
          </cell>
          <cell r="D589" t="str">
            <v>001088700</v>
          </cell>
          <cell r="E589" t="str">
            <v>10887</v>
          </cell>
          <cell r="F589" t="str">
            <v>รพช.สูงเนิน</v>
          </cell>
          <cell r="G589" t="str">
            <v>โรงพยาบาลชุมชนสูงเนิน</v>
          </cell>
          <cell r="H589" t="str">
            <v>30180101</v>
          </cell>
          <cell r="I589">
            <v>30</v>
          </cell>
          <cell r="J589" t="str">
            <v>จังหวัดนครราชสีมา</v>
          </cell>
          <cell r="K589">
            <v>3018</v>
          </cell>
          <cell r="L589" t="str">
            <v>สูงเนิน</v>
          </cell>
          <cell r="M589">
            <v>301801</v>
          </cell>
          <cell r="N589" t="str">
            <v>สูงเนิน</v>
          </cell>
          <cell r="O589" t="str">
            <v>ตะวันออกเฉียงเหนือ</v>
          </cell>
          <cell r="P589" t="str">
            <v>07</v>
          </cell>
          <cell r="Q589" t="str">
            <v>โรงพยาบาลชุมชน</v>
          </cell>
          <cell r="R589">
            <v>4</v>
          </cell>
          <cell r="S589">
            <v>124</v>
          </cell>
          <cell r="T589" t="str">
            <v>60</v>
          </cell>
          <cell r="U589" t="str">
            <v>22</v>
          </cell>
          <cell r="V589" t="str">
            <v>2.2 ทุติยภูมิระดับกลาง</v>
          </cell>
        </row>
        <row r="590">
          <cell r="A590" t="str">
            <v>14</v>
          </cell>
          <cell r="B590" t="str">
            <v>21002</v>
          </cell>
          <cell r="C590" t="str">
            <v>กระทรวงสาธารณสุข สำนักงานปลัดกระทรวงสาธารณสุข</v>
          </cell>
          <cell r="D590" t="str">
            <v>001088800</v>
          </cell>
          <cell r="E590" t="str">
            <v>10888</v>
          </cell>
          <cell r="F590" t="str">
            <v>รพช.ขามทะเลสอ</v>
          </cell>
          <cell r="G590" t="str">
            <v>โรงพยาบาลชุมชนขามทะเลสอ</v>
          </cell>
          <cell r="H590" t="str">
            <v>30190107</v>
          </cell>
          <cell r="I590">
            <v>30</v>
          </cell>
          <cell r="J590" t="str">
            <v>จังหวัดนครราชสีมา</v>
          </cell>
          <cell r="K590">
            <v>3019</v>
          </cell>
          <cell r="L590" t="str">
            <v>ขามทะเลสอ</v>
          </cell>
          <cell r="M590">
            <v>301901</v>
          </cell>
          <cell r="N590" t="str">
            <v>ขามทะเลสอ</v>
          </cell>
          <cell r="O590" t="str">
            <v>ตะวันออกเฉียงเหนือ</v>
          </cell>
          <cell r="P590" t="str">
            <v>07</v>
          </cell>
          <cell r="Q590" t="str">
            <v>โรงพยาบาลชุมชน</v>
          </cell>
          <cell r="R590">
            <v>5</v>
          </cell>
          <cell r="S590">
            <v>30</v>
          </cell>
          <cell r="T590" t="str">
            <v>30</v>
          </cell>
          <cell r="U590" t="str">
            <v>21</v>
          </cell>
          <cell r="V590" t="str">
            <v>2.1 ทุติยภูมิระดับต้น</v>
          </cell>
        </row>
        <row r="591">
          <cell r="A591" t="str">
            <v>14</v>
          </cell>
          <cell r="B591" t="str">
            <v>21002</v>
          </cell>
          <cell r="C591" t="str">
            <v>กระทรวงสาธารณสุข สำนักงานปลัดกระทรวงสาธารณสุข</v>
          </cell>
          <cell r="D591" t="str">
            <v>001088900</v>
          </cell>
          <cell r="E591" t="str">
            <v>10889</v>
          </cell>
          <cell r="F591" t="str">
            <v>รพช.สีคิ้ว</v>
          </cell>
          <cell r="G591" t="str">
            <v>โรงพยาบาลชุมชนสีคิ้ว</v>
          </cell>
          <cell r="H591" t="str">
            <v>30200902</v>
          </cell>
          <cell r="I591">
            <v>30</v>
          </cell>
          <cell r="J591" t="str">
            <v>จังหวัดนครราชสีมา</v>
          </cell>
          <cell r="K591">
            <v>3020</v>
          </cell>
          <cell r="L591" t="str">
            <v>สีคิ้ว</v>
          </cell>
          <cell r="M591">
            <v>302009</v>
          </cell>
          <cell r="N591" t="str">
            <v>มิตรภาพ</v>
          </cell>
          <cell r="O591" t="str">
            <v>ตะวันออกเฉียงเหนือ</v>
          </cell>
          <cell r="P591" t="str">
            <v>07</v>
          </cell>
          <cell r="Q591" t="str">
            <v>โรงพยาบาลชุมชน</v>
          </cell>
          <cell r="R591">
            <v>4</v>
          </cell>
          <cell r="S591">
            <v>94</v>
          </cell>
          <cell r="T591" t="str">
            <v>90</v>
          </cell>
          <cell r="U591" t="str">
            <v>22</v>
          </cell>
          <cell r="V591" t="str">
            <v>2.2 ทุติยภูมิระดับกลาง</v>
          </cell>
        </row>
        <row r="592">
          <cell r="A592" t="str">
            <v>14</v>
          </cell>
          <cell r="B592" t="str">
            <v>21002</v>
          </cell>
          <cell r="C592" t="str">
            <v>กระทรวงสาธารณสุข สำนักงานปลัดกระทรวงสาธารณสุข</v>
          </cell>
          <cell r="D592" t="str">
            <v>001089000</v>
          </cell>
          <cell r="E592" t="str">
            <v>10890</v>
          </cell>
          <cell r="F592" t="str">
            <v>รพช.ปากช่องนานา</v>
          </cell>
          <cell r="G592" t="str">
            <v>โรงพยาบาลชุมชนปากช่องนานา</v>
          </cell>
          <cell r="H592" t="str">
            <v>30210100</v>
          </cell>
          <cell r="I592">
            <v>30</v>
          </cell>
          <cell r="J592" t="str">
            <v>จังหวัดนครราชสีมา</v>
          </cell>
          <cell r="K592">
            <v>3021</v>
          </cell>
          <cell r="L592" t="str">
            <v>ปากช่อง</v>
          </cell>
          <cell r="M592">
            <v>302101</v>
          </cell>
          <cell r="N592" t="str">
            <v>ปากช่อง</v>
          </cell>
          <cell r="O592" t="str">
            <v>ตะวันออกเฉียงเหนือ</v>
          </cell>
          <cell r="P592" t="str">
            <v>07</v>
          </cell>
          <cell r="Q592" t="str">
            <v>โรงพยาบาลชุมชน</v>
          </cell>
          <cell r="R592">
            <v>4</v>
          </cell>
          <cell r="S592">
            <v>120</v>
          </cell>
          <cell r="T592" t="str">
            <v>120</v>
          </cell>
          <cell r="U592" t="str">
            <v>23</v>
          </cell>
          <cell r="V592" t="str">
            <v>2.3 ทุติยภูมิระดับสูง</v>
          </cell>
        </row>
        <row r="593">
          <cell r="A593" t="str">
            <v>14</v>
          </cell>
          <cell r="B593" t="str">
            <v>21002</v>
          </cell>
          <cell r="C593" t="str">
            <v>กระทรวงสาธารณสุข สำนักงานปลัดกระทรวงสาธารณสุข</v>
          </cell>
          <cell r="D593" t="str">
            <v>001089100</v>
          </cell>
          <cell r="E593" t="str">
            <v>10891</v>
          </cell>
          <cell r="F593" t="str">
            <v>รพช.หนองบุนนาก</v>
          </cell>
          <cell r="G593" t="str">
            <v>โรงพยาบาลชุมชนหนองบุนนาก</v>
          </cell>
          <cell r="H593" t="str">
            <v>30220404</v>
          </cell>
          <cell r="I593">
            <v>30</v>
          </cell>
          <cell r="J593" t="str">
            <v>จังหวัดนครราชสีมา</v>
          </cell>
          <cell r="K593">
            <v>3022</v>
          </cell>
          <cell r="L593" t="str">
            <v>หนองบุญมาก</v>
          </cell>
          <cell r="M593">
            <v>302204</v>
          </cell>
          <cell r="N593" t="str">
            <v>หนองหัวแรต</v>
          </cell>
          <cell r="O593" t="str">
            <v>ตะวันออกเฉียงเหนือ</v>
          </cell>
          <cell r="P593" t="str">
            <v>07</v>
          </cell>
          <cell r="Q593" t="str">
            <v>โรงพยาบาลชุมชน</v>
          </cell>
          <cell r="R593">
            <v>4</v>
          </cell>
          <cell r="S593">
            <v>51</v>
          </cell>
          <cell r="T593" t="str">
            <v>30</v>
          </cell>
          <cell r="U593" t="str">
            <v>21</v>
          </cell>
          <cell r="V593" t="str">
            <v>2.1 ทุติยภูมิระดับต้น</v>
          </cell>
        </row>
        <row r="594">
          <cell r="A594" t="str">
            <v>14</v>
          </cell>
          <cell r="B594" t="str">
            <v>21002</v>
          </cell>
          <cell r="C594" t="str">
            <v>กระทรวงสาธารณสุข สำนักงานปลัดกระทรวงสาธารณสุข</v>
          </cell>
          <cell r="D594" t="str">
            <v>001089200</v>
          </cell>
          <cell r="E594" t="str">
            <v>10892</v>
          </cell>
          <cell r="F594" t="str">
            <v>รพช.แก้งสนามนาง</v>
          </cell>
          <cell r="G594" t="str">
            <v>โรงพยาบาลชุมชนแก้งสนามนาง</v>
          </cell>
          <cell r="H594" t="str">
            <v>30230101</v>
          </cell>
          <cell r="I594">
            <v>30</v>
          </cell>
          <cell r="J594" t="str">
            <v>จังหวัดนครราชสีมา</v>
          </cell>
          <cell r="K594">
            <v>3023</v>
          </cell>
          <cell r="L594" t="str">
            <v>แก้งสนามนาง</v>
          </cell>
          <cell r="M594">
            <v>302301</v>
          </cell>
          <cell r="N594" t="str">
            <v>แก้งสนามนาง</v>
          </cell>
          <cell r="O594" t="str">
            <v>ตะวันออกเฉียงเหนือ</v>
          </cell>
          <cell r="P594" t="str">
            <v>07</v>
          </cell>
          <cell r="Q594" t="str">
            <v>โรงพยาบาลชุมชน</v>
          </cell>
          <cell r="R594">
            <v>5</v>
          </cell>
          <cell r="S594">
            <v>30</v>
          </cell>
          <cell r="T594" t="str">
            <v>30</v>
          </cell>
          <cell r="U594" t="str">
            <v>21</v>
          </cell>
          <cell r="V594" t="str">
            <v>2.1 ทุติยภูมิระดับต้น</v>
          </cell>
        </row>
        <row r="595">
          <cell r="A595" t="str">
            <v>14</v>
          </cell>
          <cell r="B595" t="str">
            <v>21002</v>
          </cell>
          <cell r="C595" t="str">
            <v>กระทรวงสาธารณสุข สำนักงานปลัดกระทรวงสาธารณสุข</v>
          </cell>
          <cell r="D595" t="str">
            <v>001089300</v>
          </cell>
          <cell r="E595" t="str">
            <v>10893</v>
          </cell>
          <cell r="F595" t="str">
            <v>รพช.โนนแดง</v>
          </cell>
          <cell r="G595" t="str">
            <v>โรงพยาบาลชุมชนโนนแดง</v>
          </cell>
          <cell r="H595" t="str">
            <v>30240109</v>
          </cell>
          <cell r="I595">
            <v>30</v>
          </cell>
          <cell r="J595" t="str">
            <v>จังหวัดนครราชสีมา</v>
          </cell>
          <cell r="K595">
            <v>3024</v>
          </cell>
          <cell r="L595" t="str">
            <v>โนนแดง</v>
          </cell>
          <cell r="M595">
            <v>302401</v>
          </cell>
          <cell r="N595" t="str">
            <v>โนนแดง</v>
          </cell>
          <cell r="O595" t="str">
            <v>ตะวันออกเฉียงเหนือ</v>
          </cell>
          <cell r="P595" t="str">
            <v>07</v>
          </cell>
          <cell r="Q595" t="str">
            <v>โรงพยาบาลชุมชน</v>
          </cell>
          <cell r="R595">
            <v>5</v>
          </cell>
          <cell r="S595">
            <v>30</v>
          </cell>
          <cell r="T595" t="str">
            <v>30</v>
          </cell>
          <cell r="U595" t="str">
            <v>21</v>
          </cell>
          <cell r="V595" t="str">
            <v>2.1 ทุติยภูมิระดับต้น</v>
          </cell>
        </row>
        <row r="596">
          <cell r="A596" t="str">
            <v>14</v>
          </cell>
          <cell r="B596" t="str">
            <v>21002</v>
          </cell>
          <cell r="C596" t="str">
            <v>กระทรวงสาธารณสุข สำนักงานปลัดกระทรวงสาธารณสุข</v>
          </cell>
          <cell r="D596" t="str">
            <v>001089400</v>
          </cell>
          <cell r="E596" t="str">
            <v>10894</v>
          </cell>
          <cell r="F596" t="str">
            <v>รพช.วังน้ำเขียว</v>
          </cell>
          <cell r="G596" t="str">
            <v>โรงพยาบาลชุมชนวังน้ำเขียว</v>
          </cell>
          <cell r="H596" t="str">
            <v>30250503</v>
          </cell>
          <cell r="I596">
            <v>30</v>
          </cell>
          <cell r="J596" t="str">
            <v>จังหวัดนครราชสีมา</v>
          </cell>
          <cell r="K596">
            <v>3025</v>
          </cell>
          <cell r="L596" t="str">
            <v>วังน้ำเขียว</v>
          </cell>
          <cell r="M596">
            <v>302505</v>
          </cell>
          <cell r="N596" t="str">
            <v>ไทยสามัคคี</v>
          </cell>
          <cell r="O596" t="str">
            <v>ตะวันออกเฉียงเหนือ</v>
          </cell>
          <cell r="P596" t="str">
            <v>07</v>
          </cell>
          <cell r="Q596" t="str">
            <v>โรงพยาบาลชุมชน</v>
          </cell>
          <cell r="R596">
            <v>5</v>
          </cell>
          <cell r="S596">
            <v>30</v>
          </cell>
          <cell r="T596" t="str">
            <v>10</v>
          </cell>
          <cell r="U596" t="str">
            <v>21</v>
          </cell>
          <cell r="V596" t="str">
            <v>2.1 ทุติยภูมิระดับต้น</v>
          </cell>
        </row>
        <row r="597">
          <cell r="A597" t="str">
            <v>14</v>
          </cell>
          <cell r="B597" t="str">
            <v>21002</v>
          </cell>
          <cell r="C597" t="str">
            <v>กระทรวงสาธารณสุข สำนักงานปลัดกระทรวงสาธารณสุข</v>
          </cell>
          <cell r="D597" t="str">
            <v>001160200</v>
          </cell>
          <cell r="E597" t="str">
            <v>11602</v>
          </cell>
          <cell r="F597" t="str">
            <v>รพช.เฉลิมพระเกียรติสมเด็จย่า 100 ปี เมืองยาง</v>
          </cell>
          <cell r="G597" t="str">
            <v>โรงพยาบาลชุมชนเฉลิมพระเกียรติสมเด็จย่า 100 ปี เมืองยาง</v>
          </cell>
          <cell r="H597" t="str">
            <v>30270101</v>
          </cell>
          <cell r="I597">
            <v>30</v>
          </cell>
          <cell r="J597" t="str">
            <v>จังหวัดนครราชสีมา</v>
          </cell>
          <cell r="K597">
            <v>3027</v>
          </cell>
          <cell r="L597" t="str">
            <v>เมืองยาง</v>
          </cell>
          <cell r="M597">
            <v>302701</v>
          </cell>
          <cell r="N597" t="str">
            <v>เมืองยาง</v>
          </cell>
          <cell r="O597" t="str">
            <v>ตะวันออกเฉียงเหนือ</v>
          </cell>
          <cell r="P597" t="str">
            <v>07</v>
          </cell>
          <cell r="Q597" t="str">
            <v>โรงพยาบาลชุมชน</v>
          </cell>
          <cell r="R597">
            <v>5</v>
          </cell>
          <cell r="S597">
            <v>30</v>
          </cell>
          <cell r="T597" t="str">
            <v>10</v>
          </cell>
          <cell r="U597" t="str">
            <v>21</v>
          </cell>
          <cell r="V597" t="str">
            <v>2.1 ทุติยภูมิระดับต้น</v>
          </cell>
        </row>
        <row r="598">
          <cell r="A598" t="str">
            <v>14</v>
          </cell>
          <cell r="B598" t="str">
            <v>21002</v>
          </cell>
          <cell r="C598" t="str">
            <v>กระทรวงสาธารณสุข สำนักงานปลัดกระทรวงสาธารณสุข</v>
          </cell>
          <cell r="D598" t="str">
            <v>001160800</v>
          </cell>
          <cell r="E598" t="str">
            <v>11608</v>
          </cell>
          <cell r="F598" t="str">
            <v>รพช.ลำทะเมนชัย</v>
          </cell>
          <cell r="G598" t="str">
            <v>โรงพยาบาลชุมชนลำทะเมนชัย</v>
          </cell>
          <cell r="H598" t="str">
            <v>30290101</v>
          </cell>
          <cell r="I598">
            <v>30</v>
          </cell>
          <cell r="J598" t="str">
            <v>จังหวัดนครราชสีมา</v>
          </cell>
          <cell r="K598">
            <v>3029</v>
          </cell>
          <cell r="L598" t="str">
            <v>ลำทะเมนชัย</v>
          </cell>
          <cell r="M598">
            <v>302901</v>
          </cell>
          <cell r="N598" t="str">
            <v>ขุย</v>
          </cell>
          <cell r="O598" t="str">
            <v>ตะวันออกเฉียงเหนือ</v>
          </cell>
          <cell r="P598" t="str">
            <v>07</v>
          </cell>
          <cell r="Q598" t="str">
            <v>โรงพยาบาลชุมชน</v>
          </cell>
          <cell r="R598">
            <v>5</v>
          </cell>
          <cell r="S598">
            <v>30</v>
          </cell>
          <cell r="T598" t="str">
            <v>30</v>
          </cell>
          <cell r="U598" t="str">
            <v>21</v>
          </cell>
          <cell r="V598" t="str">
            <v>2.1 ทุติยภูมิระดับต้น</v>
          </cell>
        </row>
        <row r="599">
          <cell r="A599" t="str">
            <v>14</v>
          </cell>
          <cell r="B599" t="str">
            <v>21002</v>
          </cell>
          <cell r="C599" t="str">
            <v>กระทรวงสาธารณสุข สำนักงานปลัดกระทรวงสาธารณสุข</v>
          </cell>
          <cell r="D599" t="str">
            <v>002245600</v>
          </cell>
          <cell r="E599" t="str">
            <v>22456</v>
          </cell>
          <cell r="F599" t="str">
            <v>รพช.พระทองคำเฉลิมพระเกียรติ 80 พรรษา</v>
          </cell>
          <cell r="G599" t="str">
            <v>โรงพยาบาลชุมชนพระทองคำเฉลิมพระเกียรติ 80 พรรษา</v>
          </cell>
          <cell r="H599" t="str">
            <v>30280305</v>
          </cell>
          <cell r="I599">
            <v>30</v>
          </cell>
          <cell r="J599" t="str">
            <v>จังหวัดนครราชสีมา</v>
          </cell>
          <cell r="K599">
            <v>3028</v>
          </cell>
          <cell r="L599" t="str">
            <v>พระทองคำ</v>
          </cell>
          <cell r="M599">
            <v>302803</v>
          </cell>
          <cell r="N599" t="str">
            <v>พังเทียม</v>
          </cell>
          <cell r="O599" t="str">
            <v>ตะวันออกเฉียงเหนือ</v>
          </cell>
          <cell r="P599" t="str">
            <v>07</v>
          </cell>
          <cell r="Q599" t="str">
            <v>โรงพยาบาลชุมชน</v>
          </cell>
          <cell r="R599">
            <v>5</v>
          </cell>
          <cell r="S599">
            <v>30</v>
          </cell>
          <cell r="T599" t="str">
            <v>30</v>
          </cell>
          <cell r="U599" t="str">
            <v>21</v>
          </cell>
          <cell r="V599" t="str">
            <v>2.1 ทุติยภูมิระดับต้น</v>
          </cell>
        </row>
        <row r="600">
          <cell r="A600" t="str">
            <v>14</v>
          </cell>
          <cell r="B600" t="str">
            <v>21002</v>
          </cell>
          <cell r="C600" t="str">
            <v>กระทรวงสาธารณสุข สำนักงานปลัดกระทรวงสาธารณสุข</v>
          </cell>
          <cell r="D600" t="str">
            <v>002383900</v>
          </cell>
          <cell r="E600" t="str">
            <v>23839</v>
          </cell>
          <cell r="F600" t="str">
            <v>รพช.นครราชสีมา</v>
          </cell>
          <cell r="G600" t="str">
            <v>โรงพยาบาลชุมชนนครราชสีมา</v>
          </cell>
          <cell r="H600" t="str">
            <v>30011706</v>
          </cell>
          <cell r="I600">
            <v>30</v>
          </cell>
          <cell r="J600" t="str">
            <v>จังหวัดนครราชสีมา</v>
          </cell>
          <cell r="K600">
            <v>3001</v>
          </cell>
          <cell r="L600" t="str">
            <v>เมืองนครราชสีมา</v>
          </cell>
          <cell r="M600">
            <v>300117</v>
          </cell>
          <cell r="N600" t="str">
            <v>โคกกรวด</v>
          </cell>
          <cell r="O600" t="str">
            <v>ตะวันออกเฉียงเหนือ</v>
          </cell>
          <cell r="P600" t="str">
            <v>07</v>
          </cell>
          <cell r="Q600" t="str">
            <v>โรงพยาบาลชุมชน</v>
          </cell>
          <cell r="R600">
            <v>4</v>
          </cell>
          <cell r="S600">
            <v>60</v>
          </cell>
          <cell r="T600" t="str">
            <v>60</v>
          </cell>
          <cell r="U600" t="str">
            <v>23</v>
          </cell>
          <cell r="V600" t="str">
            <v>2.3 ทุติยภูมิระดับสูง</v>
          </cell>
        </row>
        <row r="601">
          <cell r="A601" t="str">
            <v>14</v>
          </cell>
          <cell r="B601" t="str">
            <v>21002</v>
          </cell>
          <cell r="C601" t="str">
            <v>กระทรวงสาธารณสุข สำนักงานปลัดกระทรวงสาธารณสุข</v>
          </cell>
          <cell r="D601" t="str">
            <v>002469200</v>
          </cell>
          <cell r="E601" t="str">
            <v>24692</v>
          </cell>
          <cell r="F601" t="str">
            <v>รพช.เฉลิมพระเกียรติ</v>
          </cell>
          <cell r="G601" t="str">
            <v>โรงพยาบาลชุมชนเฉลิมพระเกียรติ</v>
          </cell>
          <cell r="H601" t="str">
            <v>30320215</v>
          </cell>
          <cell r="I601">
            <v>30</v>
          </cell>
          <cell r="J601" t="str">
            <v>จังหวัดนครราชสีมา</v>
          </cell>
          <cell r="K601">
            <v>3032</v>
          </cell>
          <cell r="L601" t="str">
            <v>เฉลิมพระเกียรติ</v>
          </cell>
          <cell r="M601">
            <v>303202</v>
          </cell>
          <cell r="N601" t="str">
            <v>ท่าช้าง</v>
          </cell>
          <cell r="O601" t="str">
            <v>ตะวันออกเฉียงเหนือ</v>
          </cell>
          <cell r="P601" t="str">
            <v>07</v>
          </cell>
          <cell r="Q601" t="str">
            <v>โรงพยาบาลชุมชน</v>
          </cell>
          <cell r="R601">
            <v>5</v>
          </cell>
          <cell r="S601">
            <v>30</v>
          </cell>
          <cell r="T601" t="str">
            <v>30</v>
          </cell>
          <cell r="U601" t="str">
            <v>21</v>
          </cell>
          <cell r="V601" t="str">
            <v>2.1 ทุติยภูมิระดับต้น</v>
          </cell>
        </row>
        <row r="602">
          <cell r="A602" t="str">
            <v>14</v>
          </cell>
          <cell r="B602" t="str">
            <v>21002</v>
          </cell>
          <cell r="C602" t="str">
            <v>กระทรวงสาธารณสุข สำนักงานปลัดกระทรวงสาธารณสุข</v>
          </cell>
          <cell r="D602" t="str">
            <v>001066700</v>
          </cell>
          <cell r="E602" t="str">
            <v>10667</v>
          </cell>
          <cell r="F602" t="str">
            <v>รพศ.บุรีรัมย์</v>
          </cell>
          <cell r="G602" t="str">
            <v>โรงพยาบาลศูนย์บุรีรัมย์</v>
          </cell>
          <cell r="H602" t="str">
            <v>31010105</v>
          </cell>
          <cell r="I602">
            <v>31</v>
          </cell>
          <cell r="J602" t="str">
            <v>จังหวัดบุรีรัมย์</v>
          </cell>
          <cell r="K602">
            <v>3101</v>
          </cell>
          <cell r="L602" t="str">
            <v>เมืองบุรีรัมย์</v>
          </cell>
          <cell r="M602">
            <v>310101</v>
          </cell>
          <cell r="N602" t="str">
            <v>ในเมือง</v>
          </cell>
          <cell r="O602" t="str">
            <v>ตะวันออกเฉียงเหนือ</v>
          </cell>
          <cell r="P602" t="str">
            <v>05</v>
          </cell>
          <cell r="Q602" t="str">
            <v>โรงพยาบาลศูนย์</v>
          </cell>
          <cell r="R602">
            <v>1</v>
          </cell>
          <cell r="S602">
            <v>700</v>
          </cell>
          <cell r="T602" t="str">
            <v>625</v>
          </cell>
          <cell r="U602" t="str">
            <v>31</v>
          </cell>
          <cell r="V602" t="str">
            <v>3.1 ตติยภูมิ</v>
          </cell>
        </row>
        <row r="603">
          <cell r="A603" t="str">
            <v>14</v>
          </cell>
          <cell r="B603" t="str">
            <v>21002</v>
          </cell>
          <cell r="C603" t="str">
            <v>กระทรวงสาธารณสุข สำนักงานปลัดกระทรวงสาธารณสุข</v>
          </cell>
          <cell r="D603" t="str">
            <v>001089500</v>
          </cell>
          <cell r="E603" t="str">
            <v>10895</v>
          </cell>
          <cell r="F603" t="str">
            <v>รพช.คูเมือง</v>
          </cell>
          <cell r="G603" t="str">
            <v>โรงพยาบาลชุมชนคูเมือง</v>
          </cell>
          <cell r="H603" t="str">
            <v>31020106</v>
          </cell>
          <cell r="I603">
            <v>31</v>
          </cell>
          <cell r="J603" t="str">
            <v>จังหวัดบุรีรัมย์</v>
          </cell>
          <cell r="K603">
            <v>3102</v>
          </cell>
          <cell r="L603" t="str">
            <v>คูเมือง</v>
          </cell>
          <cell r="M603">
            <v>310201</v>
          </cell>
          <cell r="N603" t="str">
            <v>คูเมือง</v>
          </cell>
          <cell r="O603" t="str">
            <v>ตะวันออกเฉียงเหนือ</v>
          </cell>
          <cell r="P603" t="str">
            <v>07</v>
          </cell>
          <cell r="Q603" t="str">
            <v>โรงพยาบาลชุมชน</v>
          </cell>
          <cell r="R603">
            <v>4</v>
          </cell>
          <cell r="S603">
            <v>75</v>
          </cell>
          <cell r="T603" t="str">
            <v>69</v>
          </cell>
          <cell r="U603" t="str">
            <v>22</v>
          </cell>
          <cell r="V603" t="str">
            <v>2.2 ทุติยภูมิระดับกลาง</v>
          </cell>
        </row>
        <row r="604">
          <cell r="A604" t="str">
            <v>14</v>
          </cell>
          <cell r="B604" t="str">
            <v>21002</v>
          </cell>
          <cell r="C604" t="str">
            <v>กระทรวงสาธารณสุข สำนักงานปลัดกระทรวงสาธารณสุข</v>
          </cell>
          <cell r="D604" t="str">
            <v>001089600</v>
          </cell>
          <cell r="E604" t="str">
            <v>10896</v>
          </cell>
          <cell r="F604" t="str">
            <v>รพช.กระสัง</v>
          </cell>
          <cell r="G604" t="str">
            <v>โรงพยาบาลชุมชนกระสัง</v>
          </cell>
          <cell r="H604" t="str">
            <v>31030109</v>
          </cell>
          <cell r="I604">
            <v>31</v>
          </cell>
          <cell r="J604" t="str">
            <v>จังหวัดบุรีรัมย์</v>
          </cell>
          <cell r="K604">
            <v>3103</v>
          </cell>
          <cell r="L604" t="str">
            <v>กระสัง</v>
          </cell>
          <cell r="M604">
            <v>310301</v>
          </cell>
          <cell r="N604" t="str">
            <v>กระสัง</v>
          </cell>
          <cell r="O604" t="str">
            <v>ตะวันออกเฉียงเหนือ</v>
          </cell>
          <cell r="P604" t="str">
            <v>07</v>
          </cell>
          <cell r="Q604" t="str">
            <v>โรงพยาบาลชุมชน</v>
          </cell>
          <cell r="R604">
            <v>5</v>
          </cell>
          <cell r="S604">
            <v>52</v>
          </cell>
          <cell r="T604" t="str">
            <v>54</v>
          </cell>
          <cell r="U604" t="str">
            <v>22</v>
          </cell>
          <cell r="V604" t="str">
            <v>2.2 ทุติยภูมิระดับกลาง</v>
          </cell>
        </row>
        <row r="605">
          <cell r="A605" t="str">
            <v>14</v>
          </cell>
          <cell r="B605" t="str">
            <v>21002</v>
          </cell>
          <cell r="C605" t="str">
            <v>กระทรวงสาธารณสุข สำนักงานปลัดกระทรวงสาธารณสุข</v>
          </cell>
          <cell r="D605" t="str">
            <v>001089700</v>
          </cell>
          <cell r="E605" t="str">
            <v>10897</v>
          </cell>
          <cell r="F605" t="str">
            <v>รพช.นางรอง</v>
          </cell>
          <cell r="G605" t="str">
            <v>โรงพยาบาลชุมชนนางรอง</v>
          </cell>
          <cell r="H605" t="str">
            <v>31040125</v>
          </cell>
          <cell r="I605">
            <v>31</v>
          </cell>
          <cell r="J605" t="str">
            <v>จังหวัดบุรีรัมย์</v>
          </cell>
          <cell r="K605">
            <v>3104</v>
          </cell>
          <cell r="L605" t="str">
            <v>นางรอง</v>
          </cell>
          <cell r="M605">
            <v>310401</v>
          </cell>
          <cell r="N605" t="str">
            <v>นางรอง</v>
          </cell>
          <cell r="O605" t="str">
            <v>ตะวันออกเฉียงเหนือ</v>
          </cell>
          <cell r="P605" t="str">
            <v>07</v>
          </cell>
          <cell r="Q605" t="str">
            <v>โรงพยาบาลชุมชน</v>
          </cell>
          <cell r="R605">
            <v>4</v>
          </cell>
          <cell r="S605">
            <v>269</v>
          </cell>
          <cell r="T605" t="str">
            <v>269</v>
          </cell>
          <cell r="U605" t="str">
            <v>23</v>
          </cell>
          <cell r="V605" t="str">
            <v>2.3 ทุติยภูมิระดับสูง</v>
          </cell>
        </row>
        <row r="606">
          <cell r="A606" t="str">
            <v>14</v>
          </cell>
          <cell r="B606" t="str">
            <v>21002</v>
          </cell>
          <cell r="C606" t="str">
            <v>กระทรวงสาธารณสุข สำนักงานปลัดกระทรวงสาธารณสุข</v>
          </cell>
          <cell r="D606" t="str">
            <v>001089800</v>
          </cell>
          <cell r="E606" t="str">
            <v>10898</v>
          </cell>
          <cell r="F606" t="str">
            <v>รพช.หนองกี่</v>
          </cell>
          <cell r="G606" t="str">
            <v>โรงพยาบาลชุมชนหนองกี่</v>
          </cell>
          <cell r="H606" t="str">
            <v>31050601</v>
          </cell>
          <cell r="I606">
            <v>31</v>
          </cell>
          <cell r="J606" t="str">
            <v>จังหวัดบุรีรัมย์</v>
          </cell>
          <cell r="K606">
            <v>3105</v>
          </cell>
          <cell r="L606" t="str">
            <v>หนองกี่</v>
          </cell>
          <cell r="M606">
            <v>310506</v>
          </cell>
          <cell r="N606" t="str">
            <v>ทุ่งกระตาดพัฒนา</v>
          </cell>
          <cell r="O606" t="str">
            <v>ตะวันออกเฉียงเหนือ</v>
          </cell>
          <cell r="P606" t="str">
            <v>07</v>
          </cell>
          <cell r="Q606" t="str">
            <v>โรงพยาบาลชุมชน</v>
          </cell>
          <cell r="R606">
            <v>4</v>
          </cell>
          <cell r="S606">
            <v>67</v>
          </cell>
          <cell r="T606" t="str">
            <v>70</v>
          </cell>
          <cell r="U606" t="str">
            <v>22</v>
          </cell>
          <cell r="V606" t="str">
            <v>2.2 ทุติยภูมิระดับกลาง</v>
          </cell>
        </row>
        <row r="607">
          <cell r="A607" t="str">
            <v>14</v>
          </cell>
          <cell r="B607" t="str">
            <v>21002</v>
          </cell>
          <cell r="C607" t="str">
            <v>กระทรวงสาธารณสุข สำนักงานปลัดกระทรวงสาธารณสุข</v>
          </cell>
          <cell r="D607" t="str">
            <v>001089900</v>
          </cell>
          <cell r="E607" t="str">
            <v>10899</v>
          </cell>
          <cell r="F607" t="str">
            <v>รพช.ละหานทราย</v>
          </cell>
          <cell r="G607" t="str">
            <v>โรงพยาบาลชุมชนละหานทราย</v>
          </cell>
          <cell r="H607" t="str">
            <v>31060108</v>
          </cell>
          <cell r="I607">
            <v>31</v>
          </cell>
          <cell r="J607" t="str">
            <v>จังหวัดบุรีรัมย์</v>
          </cell>
          <cell r="K607">
            <v>3106</v>
          </cell>
          <cell r="L607" t="str">
            <v>ละหานทราย</v>
          </cell>
          <cell r="M607">
            <v>310601</v>
          </cell>
          <cell r="N607" t="str">
            <v>ละหานทราย</v>
          </cell>
          <cell r="O607" t="str">
            <v>ตะวันออกเฉียงเหนือ</v>
          </cell>
          <cell r="P607" t="str">
            <v>07</v>
          </cell>
          <cell r="Q607" t="str">
            <v>โรงพยาบาลชุมชน</v>
          </cell>
          <cell r="R607">
            <v>4</v>
          </cell>
          <cell r="S607">
            <v>90</v>
          </cell>
          <cell r="T607" t="str">
            <v>90</v>
          </cell>
          <cell r="U607" t="str">
            <v>22</v>
          </cell>
          <cell r="V607" t="str">
            <v>2.2 ทุติยภูมิระดับกลาง</v>
          </cell>
        </row>
        <row r="608">
          <cell r="A608" t="str">
            <v>14</v>
          </cell>
          <cell r="B608" t="str">
            <v>21002</v>
          </cell>
          <cell r="C608" t="str">
            <v>กระทรวงสาธารณสุข สำนักงานปลัดกระทรวงสาธารณสุข</v>
          </cell>
          <cell r="D608" t="str">
            <v>001090000</v>
          </cell>
          <cell r="E608" t="str">
            <v>10900</v>
          </cell>
          <cell r="F608" t="str">
            <v>รพช.ประโคนชัย</v>
          </cell>
          <cell r="G608" t="str">
            <v>โรงพยาบาลชุมชนประโคนชัย</v>
          </cell>
          <cell r="H608" t="str">
            <v>31070103</v>
          </cell>
          <cell r="I608">
            <v>31</v>
          </cell>
          <cell r="J608" t="str">
            <v>จังหวัดบุรีรัมย์</v>
          </cell>
          <cell r="K608">
            <v>3107</v>
          </cell>
          <cell r="L608" t="str">
            <v>ประโคนชัย</v>
          </cell>
          <cell r="M608">
            <v>310701</v>
          </cell>
          <cell r="N608" t="str">
            <v>ประโคนชัย</v>
          </cell>
          <cell r="O608" t="str">
            <v>ตะวันออกเฉียงเหนือ</v>
          </cell>
          <cell r="P608" t="str">
            <v>07</v>
          </cell>
          <cell r="Q608" t="str">
            <v>โรงพยาบาลชุมชน</v>
          </cell>
          <cell r="R608">
            <v>4</v>
          </cell>
          <cell r="S608">
            <v>134</v>
          </cell>
          <cell r="T608" t="str">
            <v>90</v>
          </cell>
          <cell r="U608" t="str">
            <v>22</v>
          </cell>
          <cell r="V608" t="str">
            <v>2.2 ทุติยภูมิระดับกลาง</v>
          </cell>
        </row>
        <row r="609">
          <cell r="A609" t="str">
            <v>14</v>
          </cell>
          <cell r="B609" t="str">
            <v>21002</v>
          </cell>
          <cell r="C609" t="str">
            <v>กระทรวงสาธารณสุข สำนักงานปลัดกระทรวงสาธารณสุข</v>
          </cell>
          <cell r="D609" t="str">
            <v>001090100</v>
          </cell>
          <cell r="E609" t="str">
            <v>10901</v>
          </cell>
          <cell r="F609" t="str">
            <v>รพช.บ้านกรวด</v>
          </cell>
          <cell r="G609" t="str">
            <v>โรงพยาบาลชุมชนบ้านกรวด</v>
          </cell>
          <cell r="H609" t="str">
            <v>31080103</v>
          </cell>
          <cell r="I609">
            <v>31</v>
          </cell>
          <cell r="J609" t="str">
            <v>จังหวัดบุรีรัมย์</v>
          </cell>
          <cell r="K609">
            <v>3108</v>
          </cell>
          <cell r="L609" t="str">
            <v>บ้านกรวด</v>
          </cell>
          <cell r="M609">
            <v>310801</v>
          </cell>
          <cell r="N609" t="str">
            <v>บ้านกรวด</v>
          </cell>
          <cell r="O609" t="str">
            <v>ตะวันออกเฉียงเหนือ</v>
          </cell>
          <cell r="P609" t="str">
            <v>07</v>
          </cell>
          <cell r="Q609" t="str">
            <v>โรงพยาบาลชุมชน</v>
          </cell>
          <cell r="R609">
            <v>5</v>
          </cell>
          <cell r="S609">
            <v>63</v>
          </cell>
          <cell r="T609" t="str">
            <v>60</v>
          </cell>
          <cell r="U609" t="str">
            <v>22</v>
          </cell>
          <cell r="V609" t="str">
            <v>2.2 ทุติยภูมิระดับกลาง</v>
          </cell>
        </row>
        <row r="610">
          <cell r="A610" t="str">
            <v>14</v>
          </cell>
          <cell r="B610" t="str">
            <v>21002</v>
          </cell>
          <cell r="C610" t="str">
            <v>กระทรวงสาธารณสุข สำนักงานปลัดกระทรวงสาธารณสุข</v>
          </cell>
          <cell r="D610" t="str">
            <v>001090200</v>
          </cell>
          <cell r="E610" t="str">
            <v>10902</v>
          </cell>
          <cell r="F610" t="str">
            <v>รพช.พุทไธสง</v>
          </cell>
          <cell r="G610" t="str">
            <v>โรงพยาบาลชุมชนพุทไธสง</v>
          </cell>
          <cell r="H610" t="str">
            <v>31090203</v>
          </cell>
          <cell r="I610">
            <v>31</v>
          </cell>
          <cell r="J610" t="str">
            <v>จังหวัดบุรีรัมย์</v>
          </cell>
          <cell r="K610">
            <v>3109</v>
          </cell>
          <cell r="L610" t="str">
            <v>พุทไธสง</v>
          </cell>
          <cell r="M610">
            <v>310902</v>
          </cell>
          <cell r="N610" t="str">
            <v>มะเฟือง</v>
          </cell>
          <cell r="O610" t="str">
            <v>ตะวันออกเฉียงเหนือ</v>
          </cell>
          <cell r="P610" t="str">
            <v>07</v>
          </cell>
          <cell r="Q610" t="str">
            <v>โรงพยาบาลชุมชน</v>
          </cell>
          <cell r="R610">
            <v>4</v>
          </cell>
          <cell r="S610">
            <v>72</v>
          </cell>
          <cell r="T610" t="str">
            <v>60</v>
          </cell>
          <cell r="U610" t="str">
            <v>22</v>
          </cell>
          <cell r="V610" t="str">
            <v>2.2 ทุติยภูมิระดับกลาง</v>
          </cell>
        </row>
        <row r="611">
          <cell r="A611" t="str">
            <v>14</v>
          </cell>
          <cell r="B611" t="str">
            <v>21002</v>
          </cell>
          <cell r="C611" t="str">
            <v>กระทรวงสาธารณสุข สำนักงานปลัดกระทรวงสาธารณสุข</v>
          </cell>
          <cell r="D611" t="str">
            <v>001090400</v>
          </cell>
          <cell r="E611" t="str">
            <v>10904</v>
          </cell>
          <cell r="F611" t="str">
            <v>รพช.ลำปลายมาศ</v>
          </cell>
          <cell r="G611" t="str">
            <v>โรงพยาบาลชุมชนลำปลายมาศ</v>
          </cell>
          <cell r="H611" t="str">
            <v>31100107</v>
          </cell>
          <cell r="I611">
            <v>31</v>
          </cell>
          <cell r="J611" t="str">
            <v>จังหวัดบุรีรัมย์</v>
          </cell>
          <cell r="K611">
            <v>3110</v>
          </cell>
          <cell r="L611" t="str">
            <v>ลำปลายมาศ</v>
          </cell>
          <cell r="M611">
            <v>311001</v>
          </cell>
          <cell r="N611" t="str">
            <v>ลำปลายมาศ</v>
          </cell>
          <cell r="O611" t="str">
            <v>ตะวันออกเฉียงเหนือ</v>
          </cell>
          <cell r="P611" t="str">
            <v>07</v>
          </cell>
          <cell r="Q611" t="str">
            <v>โรงพยาบาลชุมชน</v>
          </cell>
          <cell r="R611">
            <v>4</v>
          </cell>
          <cell r="S611">
            <v>124</v>
          </cell>
          <cell r="T611" t="str">
            <v>90</v>
          </cell>
          <cell r="U611" t="str">
            <v>22</v>
          </cell>
          <cell r="V611" t="str">
            <v>2.2 ทุติยภูมิระดับกลาง</v>
          </cell>
        </row>
        <row r="612">
          <cell r="A612" t="str">
            <v>14</v>
          </cell>
          <cell r="B612" t="str">
            <v>21002</v>
          </cell>
          <cell r="C612" t="str">
            <v>กระทรวงสาธารณสุข สำนักงานปลัดกระทรวงสาธารณสุข</v>
          </cell>
          <cell r="D612" t="str">
            <v>001090500</v>
          </cell>
          <cell r="E612" t="str">
            <v>10905</v>
          </cell>
          <cell r="F612" t="str">
            <v>รพช.สตึก</v>
          </cell>
          <cell r="G612" t="str">
            <v>โรงพยาบาลชุมชนสตึก</v>
          </cell>
          <cell r="H612" t="str">
            <v>31110207</v>
          </cell>
          <cell r="I612">
            <v>31</v>
          </cell>
          <cell r="J612" t="str">
            <v>จังหวัดบุรีรัมย์</v>
          </cell>
          <cell r="K612">
            <v>3111</v>
          </cell>
          <cell r="L612" t="str">
            <v>สตึก</v>
          </cell>
          <cell r="M612">
            <v>311102</v>
          </cell>
          <cell r="N612" t="str">
            <v>นิคม</v>
          </cell>
          <cell r="O612" t="str">
            <v>ตะวันออกเฉียงเหนือ</v>
          </cell>
          <cell r="P612" t="str">
            <v>07</v>
          </cell>
          <cell r="Q612" t="str">
            <v>โรงพยาบาลชุมชน</v>
          </cell>
          <cell r="R612">
            <v>4</v>
          </cell>
          <cell r="S612">
            <v>70</v>
          </cell>
          <cell r="T612" t="str">
            <v>80</v>
          </cell>
          <cell r="U612" t="str">
            <v>22</v>
          </cell>
          <cell r="V612" t="str">
            <v>2.2 ทุติยภูมิระดับกลาง</v>
          </cell>
        </row>
        <row r="613">
          <cell r="A613" t="str">
            <v>14</v>
          </cell>
          <cell r="B613" t="str">
            <v>21002</v>
          </cell>
          <cell r="C613" t="str">
            <v>กระทรวงสาธารณสุข สำนักงานปลัดกระทรวงสาธารณสุข</v>
          </cell>
          <cell r="D613" t="str">
            <v>001090600</v>
          </cell>
          <cell r="E613" t="str">
            <v>10906</v>
          </cell>
          <cell r="F613" t="str">
            <v>รพช.ปะคำ</v>
          </cell>
          <cell r="G613" t="str">
            <v>โรงพยาบาลชุมชนปะคำ</v>
          </cell>
          <cell r="H613" t="str">
            <v>31120103</v>
          </cell>
          <cell r="I613">
            <v>31</v>
          </cell>
          <cell r="J613" t="str">
            <v>จังหวัดบุรีรัมย์</v>
          </cell>
          <cell r="K613">
            <v>3112</v>
          </cell>
          <cell r="L613" t="str">
            <v>ปะคำ</v>
          </cell>
          <cell r="M613">
            <v>311201</v>
          </cell>
          <cell r="N613" t="str">
            <v>ปะคำ</v>
          </cell>
          <cell r="O613" t="str">
            <v>ตะวันออกเฉียงเหนือ</v>
          </cell>
          <cell r="P613" t="str">
            <v>07</v>
          </cell>
          <cell r="Q613" t="str">
            <v>โรงพยาบาลชุมชน</v>
          </cell>
          <cell r="R613">
            <v>4</v>
          </cell>
          <cell r="S613">
            <v>37</v>
          </cell>
          <cell r="T613" t="str">
            <v>30</v>
          </cell>
          <cell r="U613" t="str">
            <v>22</v>
          </cell>
          <cell r="V613" t="str">
            <v>2.2 ทุติยภูมิระดับกลาง</v>
          </cell>
        </row>
        <row r="614">
          <cell r="A614" t="str">
            <v>14</v>
          </cell>
          <cell r="B614" t="str">
            <v>21002</v>
          </cell>
          <cell r="C614" t="str">
            <v>กระทรวงสาธารณสุข สำนักงานปลัดกระทรวงสาธารณสุข</v>
          </cell>
          <cell r="D614" t="str">
            <v>001090700</v>
          </cell>
          <cell r="E614" t="str">
            <v>10907</v>
          </cell>
          <cell r="F614" t="str">
            <v>รพช.นาโพธิ์</v>
          </cell>
          <cell r="G614" t="str">
            <v>โรงพยาบาลชุมชนนาโพธิ์</v>
          </cell>
          <cell r="H614" t="str">
            <v>31130508</v>
          </cell>
          <cell r="I614">
            <v>31</v>
          </cell>
          <cell r="J614" t="str">
            <v>จังหวัดบุรีรัมย์</v>
          </cell>
          <cell r="K614">
            <v>3113</v>
          </cell>
          <cell r="L614" t="str">
            <v>นาโพธิ์</v>
          </cell>
          <cell r="M614">
            <v>311305</v>
          </cell>
          <cell r="N614" t="str">
            <v>ศรีสว่าง</v>
          </cell>
          <cell r="O614" t="str">
            <v>ตะวันออกเฉียงเหนือ</v>
          </cell>
          <cell r="P614" t="str">
            <v>07</v>
          </cell>
          <cell r="Q614" t="str">
            <v>โรงพยาบาลชุมชน</v>
          </cell>
          <cell r="R614">
            <v>5</v>
          </cell>
          <cell r="S614">
            <v>38</v>
          </cell>
          <cell r="T614" t="str">
            <v>30</v>
          </cell>
          <cell r="U614" t="str">
            <v>22</v>
          </cell>
          <cell r="V614" t="str">
            <v>2.2 ทุติยภูมิระดับกลาง</v>
          </cell>
        </row>
        <row r="615">
          <cell r="A615" t="str">
            <v>14</v>
          </cell>
          <cell r="B615" t="str">
            <v>21002</v>
          </cell>
          <cell r="C615" t="str">
            <v>กระทรวงสาธารณสุข สำนักงานปลัดกระทรวงสาธารณสุข</v>
          </cell>
          <cell r="D615" t="str">
            <v>001090800</v>
          </cell>
          <cell r="E615" t="str">
            <v>10908</v>
          </cell>
          <cell r="F615" t="str">
            <v>รพช.หนองหงส์</v>
          </cell>
          <cell r="G615" t="str">
            <v>โรงพยาบาลชุมชนหนองหงส์</v>
          </cell>
          <cell r="H615" t="str">
            <v>31140102</v>
          </cell>
          <cell r="I615">
            <v>31</v>
          </cell>
          <cell r="J615" t="str">
            <v>จังหวัดบุรีรัมย์</v>
          </cell>
          <cell r="K615">
            <v>3114</v>
          </cell>
          <cell r="L615" t="str">
            <v>หนองหงส์</v>
          </cell>
          <cell r="M615">
            <v>311401</v>
          </cell>
          <cell r="N615" t="str">
            <v>สระแก้ว</v>
          </cell>
          <cell r="O615" t="str">
            <v>ตะวันออกเฉียงเหนือ</v>
          </cell>
          <cell r="P615" t="str">
            <v>07</v>
          </cell>
          <cell r="Q615" t="str">
            <v>โรงพยาบาลชุมชน</v>
          </cell>
          <cell r="R615">
            <v>5</v>
          </cell>
          <cell r="S615">
            <v>48</v>
          </cell>
          <cell r="T615" t="str">
            <v>30</v>
          </cell>
          <cell r="U615" t="str">
            <v>22</v>
          </cell>
          <cell r="V615" t="str">
            <v>2.2 ทุติยภูมิระดับกลาง</v>
          </cell>
        </row>
        <row r="616">
          <cell r="A616" t="str">
            <v>14</v>
          </cell>
          <cell r="B616" t="str">
            <v>21002</v>
          </cell>
          <cell r="C616" t="str">
            <v>กระทรวงสาธารณสุข สำนักงานปลัดกระทรวงสาธารณสุข</v>
          </cell>
          <cell r="D616" t="str">
            <v>001090900</v>
          </cell>
          <cell r="E616" t="str">
            <v>10909</v>
          </cell>
          <cell r="F616" t="str">
            <v>รพช.พลับพลาชัย</v>
          </cell>
          <cell r="G616" t="str">
            <v>โรงพยาบาลชุมชนพลับพลาชัย</v>
          </cell>
          <cell r="H616" t="str">
            <v>31150401</v>
          </cell>
          <cell r="I616">
            <v>31</v>
          </cell>
          <cell r="J616" t="str">
            <v>จังหวัดบุรีรัมย์</v>
          </cell>
          <cell r="K616">
            <v>3115</v>
          </cell>
          <cell r="L616" t="str">
            <v>พลับพลาชัย</v>
          </cell>
          <cell r="M616">
            <v>311504</v>
          </cell>
          <cell r="N616" t="str">
            <v>สะเดา</v>
          </cell>
          <cell r="O616" t="str">
            <v>ตะวันออกเฉียงเหนือ</v>
          </cell>
          <cell r="P616" t="str">
            <v>07</v>
          </cell>
          <cell r="Q616" t="str">
            <v>โรงพยาบาลชุมชน</v>
          </cell>
          <cell r="R616">
            <v>5</v>
          </cell>
          <cell r="S616">
            <v>38</v>
          </cell>
          <cell r="T616" t="str">
            <v>30</v>
          </cell>
          <cell r="U616" t="str">
            <v>22</v>
          </cell>
          <cell r="V616" t="str">
            <v>2.2 ทุติยภูมิระดับกลาง</v>
          </cell>
        </row>
        <row r="617">
          <cell r="A617" t="str">
            <v>14</v>
          </cell>
          <cell r="B617" t="str">
            <v>21002</v>
          </cell>
          <cell r="C617" t="str">
            <v>กระทรวงสาธารณสุข สำนักงานปลัดกระทรวงสาธารณสุข</v>
          </cell>
          <cell r="D617" t="str">
            <v>001091000</v>
          </cell>
          <cell r="E617" t="str">
            <v>10910</v>
          </cell>
          <cell r="F617" t="str">
            <v>รพช.ห้วยราช</v>
          </cell>
          <cell r="G617" t="str">
            <v>โรงพยาบาลชุมชนห้วยราช</v>
          </cell>
          <cell r="H617" t="str">
            <v>31160808</v>
          </cell>
          <cell r="I617">
            <v>31</v>
          </cell>
          <cell r="J617" t="str">
            <v>จังหวัดบุรีรัมย์</v>
          </cell>
          <cell r="K617">
            <v>3116</v>
          </cell>
          <cell r="L617" t="str">
            <v>ห้วยราช</v>
          </cell>
          <cell r="M617">
            <v>311608</v>
          </cell>
          <cell r="N617" t="str">
            <v>ห้วยราชา</v>
          </cell>
          <cell r="O617" t="str">
            <v>ตะวันออกเฉียงเหนือ</v>
          </cell>
          <cell r="P617" t="str">
            <v>07</v>
          </cell>
          <cell r="Q617" t="str">
            <v>โรงพยาบาลชุมชน</v>
          </cell>
          <cell r="R617">
            <v>5</v>
          </cell>
          <cell r="S617">
            <v>40</v>
          </cell>
          <cell r="T617" t="str">
            <v>30</v>
          </cell>
          <cell r="U617" t="str">
            <v>22</v>
          </cell>
          <cell r="V617" t="str">
            <v>2.2 ทุติยภูมิระดับกลาง</v>
          </cell>
        </row>
        <row r="618">
          <cell r="A618" t="str">
            <v>14</v>
          </cell>
          <cell r="B618" t="str">
            <v>21002</v>
          </cell>
          <cell r="C618" t="str">
            <v>กระทรวงสาธารณสุข สำนักงานปลัดกระทรวงสาธารณสุข</v>
          </cell>
          <cell r="D618" t="str">
            <v>001091100</v>
          </cell>
          <cell r="E618" t="str">
            <v>10911</v>
          </cell>
          <cell r="F618" t="str">
            <v>รพช.โนนสุวรรณ</v>
          </cell>
          <cell r="G618" t="str">
            <v>โรงพยาบาลชุมชนโนนสุวรรณ</v>
          </cell>
          <cell r="H618" t="str">
            <v>31170110</v>
          </cell>
          <cell r="I618">
            <v>31</v>
          </cell>
          <cell r="J618" t="str">
            <v>จังหวัดบุรีรัมย์</v>
          </cell>
          <cell r="K618">
            <v>3117</v>
          </cell>
          <cell r="L618" t="str">
            <v>โนนสุวรรณ</v>
          </cell>
          <cell r="M618">
            <v>311701</v>
          </cell>
          <cell r="N618" t="str">
            <v>โนนสุวรรณ</v>
          </cell>
          <cell r="O618" t="str">
            <v>ตะวันออกเฉียงเหนือ</v>
          </cell>
          <cell r="P618" t="str">
            <v>07</v>
          </cell>
          <cell r="Q618" t="str">
            <v>โรงพยาบาลชุมชน</v>
          </cell>
          <cell r="R618">
            <v>5</v>
          </cell>
          <cell r="S618">
            <v>33</v>
          </cell>
          <cell r="T618" t="str">
            <v>30</v>
          </cell>
          <cell r="U618" t="str">
            <v>22</v>
          </cell>
          <cell r="V618" t="str">
            <v>2.2 ทุติยภูมิระดับกลาง</v>
          </cell>
        </row>
        <row r="619">
          <cell r="A619" t="str">
            <v>14</v>
          </cell>
          <cell r="B619" t="str">
            <v>21002</v>
          </cell>
          <cell r="C619" t="str">
            <v>กระทรวงสาธารณสุข สำนักงานปลัดกระทรวงสาธารณสุข</v>
          </cell>
          <cell r="D619" t="str">
            <v>001091200</v>
          </cell>
          <cell r="E619" t="str">
            <v>10912</v>
          </cell>
          <cell r="F619" t="str">
            <v>รพช.ชำนิ</v>
          </cell>
          <cell r="G619" t="str">
            <v>โรงพยาบาลชุมชนชำนิ</v>
          </cell>
          <cell r="H619" t="str">
            <v>31180108</v>
          </cell>
          <cell r="I619">
            <v>31</v>
          </cell>
          <cell r="J619" t="str">
            <v>จังหวัดบุรีรัมย์</v>
          </cell>
          <cell r="K619">
            <v>3118</v>
          </cell>
          <cell r="L619" t="str">
            <v>ชำนิ</v>
          </cell>
          <cell r="M619">
            <v>311801</v>
          </cell>
          <cell r="N619" t="str">
            <v>ชำนิ</v>
          </cell>
          <cell r="O619" t="str">
            <v>ตะวันออกเฉียงเหนือ</v>
          </cell>
          <cell r="P619" t="str">
            <v>07</v>
          </cell>
          <cell r="Q619" t="str">
            <v>โรงพยาบาลชุมชน</v>
          </cell>
          <cell r="R619">
            <v>5</v>
          </cell>
          <cell r="S619">
            <v>30</v>
          </cell>
          <cell r="T619" t="str">
            <v>30</v>
          </cell>
          <cell r="U619" t="str">
            <v>22</v>
          </cell>
          <cell r="V619" t="str">
            <v>2.2 ทุติยภูมิระดับกลาง</v>
          </cell>
        </row>
        <row r="620">
          <cell r="A620" t="str">
            <v>14</v>
          </cell>
          <cell r="B620" t="str">
            <v>21002</v>
          </cell>
          <cell r="C620" t="str">
            <v>กระทรวงสาธารณสุข สำนักงานปลัดกระทรวงสาธารณสุข</v>
          </cell>
          <cell r="D620" t="str">
            <v>001091300</v>
          </cell>
          <cell r="E620" t="str">
            <v>10913</v>
          </cell>
          <cell r="F620" t="str">
            <v>รพช.บ้านใหม่ไชยพจน์</v>
          </cell>
          <cell r="G620" t="str">
            <v>โรงพยาบาลชุมชนบ้านใหม่ไชยพจน์</v>
          </cell>
          <cell r="H620" t="str">
            <v>31190101</v>
          </cell>
          <cell r="I620">
            <v>31</v>
          </cell>
          <cell r="J620" t="str">
            <v>จังหวัดบุรีรัมย์</v>
          </cell>
          <cell r="K620">
            <v>3119</v>
          </cell>
          <cell r="L620" t="str">
            <v>บ้านใหม่ไชยพจน์</v>
          </cell>
          <cell r="M620">
            <v>311901</v>
          </cell>
          <cell r="N620" t="str">
            <v>หนองแวง</v>
          </cell>
          <cell r="O620" t="str">
            <v>ตะวันออกเฉียงเหนือ</v>
          </cell>
          <cell r="P620" t="str">
            <v>07</v>
          </cell>
          <cell r="Q620" t="str">
            <v>โรงพยาบาลชุมชน</v>
          </cell>
          <cell r="R620">
            <v>4</v>
          </cell>
          <cell r="S620">
            <v>61</v>
          </cell>
          <cell r="T620" t="str">
            <v>30</v>
          </cell>
          <cell r="U620" t="str">
            <v>22</v>
          </cell>
          <cell r="V620" t="str">
            <v>2.2 ทุติยภูมิระดับกลาง</v>
          </cell>
        </row>
        <row r="621">
          <cell r="A621" t="str">
            <v>14</v>
          </cell>
          <cell r="B621" t="str">
            <v>21002</v>
          </cell>
          <cell r="C621" t="str">
            <v>กระทรวงสาธารณสุข สำนักงานปลัดกระทรวงสาธารณสุข</v>
          </cell>
          <cell r="D621" t="str">
            <v>001091400</v>
          </cell>
          <cell r="E621" t="str">
            <v>10914</v>
          </cell>
          <cell r="F621" t="str">
            <v>รพช.โนนดินแดง</v>
          </cell>
          <cell r="G621" t="str">
            <v>โรงพยาบาลชุมชนโนนดินแดง</v>
          </cell>
          <cell r="H621" t="str">
            <v>31200107</v>
          </cell>
          <cell r="I621">
            <v>31</v>
          </cell>
          <cell r="J621" t="str">
            <v>จังหวัดบุรีรัมย์</v>
          </cell>
          <cell r="K621">
            <v>3120</v>
          </cell>
          <cell r="L621" t="str">
            <v>โนนดินแดง</v>
          </cell>
          <cell r="M621">
            <v>312001</v>
          </cell>
          <cell r="N621" t="str">
            <v>โนนดินแดง</v>
          </cell>
          <cell r="O621" t="str">
            <v>ตะวันออกเฉียงเหนือ</v>
          </cell>
          <cell r="P621" t="str">
            <v>07</v>
          </cell>
          <cell r="Q621" t="str">
            <v>โรงพยาบาลชุมชน</v>
          </cell>
          <cell r="R621">
            <v>4</v>
          </cell>
          <cell r="S621">
            <v>34</v>
          </cell>
          <cell r="T621" t="str">
            <v>30</v>
          </cell>
          <cell r="U621" t="str">
            <v>22</v>
          </cell>
          <cell r="V621" t="str">
            <v>2.2 ทุติยภูมิระดับกลาง</v>
          </cell>
        </row>
        <row r="622">
          <cell r="A622" t="str">
            <v>14</v>
          </cell>
          <cell r="B622" t="str">
            <v>21002</v>
          </cell>
          <cell r="C622" t="str">
            <v>กระทรวงสาธารณสุข สำนักงานปลัดกระทรวงสาธารณสุข</v>
          </cell>
          <cell r="D622" t="str">
            <v>001161900</v>
          </cell>
          <cell r="E622" t="str">
            <v>11619</v>
          </cell>
          <cell r="F622" t="str">
            <v>รพช.เฉลิมพระเกียรติ</v>
          </cell>
          <cell r="G622" t="str">
            <v>โรงพยาบาลชุมชนเฉลิมพระเกียรติ</v>
          </cell>
          <cell r="H622" t="str">
            <v>31230202</v>
          </cell>
          <cell r="I622">
            <v>31</v>
          </cell>
          <cell r="J622" t="str">
            <v>จังหวัดบุรีรัมย์</v>
          </cell>
          <cell r="K622">
            <v>3123</v>
          </cell>
          <cell r="L622" t="str">
            <v>เฉลิมพระเกียรติ</v>
          </cell>
          <cell r="M622">
            <v>312301</v>
          </cell>
          <cell r="N622" t="str">
            <v>เจริญสุข</v>
          </cell>
          <cell r="O622" t="str">
            <v>ตะวันออกเฉียงเหนือ</v>
          </cell>
          <cell r="P622" t="str">
            <v>07</v>
          </cell>
          <cell r="Q622" t="str">
            <v>โรงพยาบาลชุมชน</v>
          </cell>
          <cell r="R622">
            <v>4</v>
          </cell>
          <cell r="S622">
            <v>32</v>
          </cell>
          <cell r="T622" t="str">
            <v>30</v>
          </cell>
          <cell r="U622" t="str">
            <v>22</v>
          </cell>
          <cell r="V622" t="str">
            <v>2.2 ทุติยภูมิระดับกลาง</v>
          </cell>
        </row>
        <row r="623">
          <cell r="A623" t="str">
            <v>14</v>
          </cell>
          <cell r="B623" t="str">
            <v>21002</v>
          </cell>
          <cell r="C623" t="str">
            <v>กระทรวงสาธารณสุข สำนักงานปลัดกระทรวงสาธารณสุข</v>
          </cell>
          <cell r="D623" t="str">
            <v>002357800</v>
          </cell>
          <cell r="E623" t="str">
            <v>23578</v>
          </cell>
          <cell r="F623" t="str">
            <v>รพช.แคนดง</v>
          </cell>
          <cell r="G623" t="str">
            <v>โรงพยาบาลชุมชนแคนดง</v>
          </cell>
          <cell r="H623" t="str">
            <v>31220106</v>
          </cell>
          <cell r="I623">
            <v>31</v>
          </cell>
          <cell r="J623" t="str">
            <v>จังหวัดบุรีรัมย์</v>
          </cell>
          <cell r="K623">
            <v>3122</v>
          </cell>
          <cell r="L623" t="str">
            <v>แคนดง</v>
          </cell>
          <cell r="M623">
            <v>312201</v>
          </cell>
          <cell r="N623" t="str">
            <v>แคนดง</v>
          </cell>
          <cell r="O623" t="str">
            <v>ตะวันออกเฉียงเหนือ</v>
          </cell>
          <cell r="P623" t="str">
            <v>07</v>
          </cell>
          <cell r="Q623" t="str">
            <v>โรงพยาบาลชุมชน</v>
          </cell>
          <cell r="R623">
            <v>5</v>
          </cell>
          <cell r="S623">
            <v>12</v>
          </cell>
          <cell r="T623" t="str">
            <v>30</v>
          </cell>
          <cell r="U623" t="str">
            <v>21</v>
          </cell>
          <cell r="V623" t="str">
            <v>2.1 ทุติยภูมิระดับต้น</v>
          </cell>
        </row>
        <row r="624">
          <cell r="A624" t="str">
            <v>14</v>
          </cell>
          <cell r="B624" t="str">
            <v>21002</v>
          </cell>
          <cell r="C624" t="str">
            <v>กระทรวงสาธารณสุข สำนักงานปลัดกระทรวงสาธารณสุข</v>
          </cell>
          <cell r="D624" t="str">
            <v>001066800</v>
          </cell>
          <cell r="E624" t="str">
            <v>10668</v>
          </cell>
          <cell r="F624" t="str">
            <v>รพศ.สุรินทร์</v>
          </cell>
          <cell r="G624" t="str">
            <v>โรงพยาบาลศูนย์สุรินทร์</v>
          </cell>
          <cell r="H624" t="str">
            <v>32010100</v>
          </cell>
          <cell r="I624">
            <v>32</v>
          </cell>
          <cell r="J624" t="str">
            <v>จังหวัดสุรินทร์</v>
          </cell>
          <cell r="K624">
            <v>3201</v>
          </cell>
          <cell r="L624" t="str">
            <v>เมืองสุรินทร์</v>
          </cell>
          <cell r="M624">
            <v>320101</v>
          </cell>
          <cell r="N624" t="str">
            <v>ในเมือง</v>
          </cell>
          <cell r="O624" t="str">
            <v>ตะวันออกเฉียงเหนือ</v>
          </cell>
          <cell r="P624" t="str">
            <v>05</v>
          </cell>
          <cell r="Q624" t="str">
            <v>โรงพยาบาลศูนย์</v>
          </cell>
          <cell r="R624">
            <v>1</v>
          </cell>
          <cell r="S624">
            <v>697</v>
          </cell>
          <cell r="T624" t="str">
            <v>697</v>
          </cell>
          <cell r="U624" t="str">
            <v>31</v>
          </cell>
          <cell r="V624" t="str">
            <v>3.1 ตติยภูมิ</v>
          </cell>
        </row>
        <row r="625">
          <cell r="A625" t="str">
            <v>14</v>
          </cell>
          <cell r="B625" t="str">
            <v>21002</v>
          </cell>
          <cell r="C625" t="str">
            <v>กระทรวงสาธารณสุข สำนักงานปลัดกระทรวงสาธารณสุข</v>
          </cell>
          <cell r="D625" t="str">
            <v>001091500</v>
          </cell>
          <cell r="E625" t="str">
            <v>10915</v>
          </cell>
          <cell r="F625" t="str">
            <v>รพช.ชุมพลบุรี</v>
          </cell>
          <cell r="G625" t="str">
            <v>โรงพยาบาลชุมชนชุมพลบุรี</v>
          </cell>
          <cell r="H625" t="str">
            <v>32020101</v>
          </cell>
          <cell r="I625">
            <v>32</v>
          </cell>
          <cell r="J625" t="str">
            <v>จังหวัดสุรินทร์</v>
          </cell>
          <cell r="K625">
            <v>3202</v>
          </cell>
          <cell r="L625" t="str">
            <v>ชุมพลบุรี</v>
          </cell>
          <cell r="M625">
            <v>320201</v>
          </cell>
          <cell r="N625" t="str">
            <v>ชุมพลบุรี</v>
          </cell>
          <cell r="O625" t="str">
            <v>ตะวันออกเฉียงเหนือ</v>
          </cell>
          <cell r="P625" t="str">
            <v>07</v>
          </cell>
          <cell r="Q625" t="str">
            <v>โรงพยาบาลชุมชน</v>
          </cell>
          <cell r="R625">
            <v>5</v>
          </cell>
          <cell r="S625">
            <v>30</v>
          </cell>
          <cell r="T625" t="str">
            <v>80</v>
          </cell>
          <cell r="U625" t="str">
            <v>21</v>
          </cell>
          <cell r="V625" t="str">
            <v>2.1 ทุติยภูมิระดับต้น</v>
          </cell>
        </row>
        <row r="626">
          <cell r="A626" t="str">
            <v>14</v>
          </cell>
          <cell r="B626" t="str">
            <v>21002</v>
          </cell>
          <cell r="C626" t="str">
            <v>กระทรวงสาธารณสุข สำนักงานปลัดกระทรวงสาธารณสุข</v>
          </cell>
          <cell r="D626" t="str">
            <v>001091600</v>
          </cell>
          <cell r="E626" t="str">
            <v>10916</v>
          </cell>
          <cell r="F626" t="str">
            <v>รพช.ท่าตูม</v>
          </cell>
          <cell r="G626" t="str">
            <v>โรงพยาบาลชุมชนท่าตูม</v>
          </cell>
          <cell r="H626" t="str">
            <v>32030107</v>
          </cell>
          <cell r="I626">
            <v>32</v>
          </cell>
          <cell r="J626" t="str">
            <v>จังหวัดสุรินทร์</v>
          </cell>
          <cell r="K626">
            <v>3203</v>
          </cell>
          <cell r="L626" t="str">
            <v>ท่าตูม</v>
          </cell>
          <cell r="M626">
            <v>320301</v>
          </cell>
          <cell r="N626" t="str">
            <v>ท่าตูม</v>
          </cell>
          <cell r="O626" t="str">
            <v>ตะวันออกเฉียงเหนือ</v>
          </cell>
          <cell r="P626" t="str">
            <v>07</v>
          </cell>
          <cell r="Q626" t="str">
            <v>โรงพยาบาลชุมชน</v>
          </cell>
          <cell r="R626">
            <v>4</v>
          </cell>
          <cell r="S626">
            <v>90</v>
          </cell>
          <cell r="T626" t="str">
            <v>30</v>
          </cell>
          <cell r="U626" t="str">
            <v>22</v>
          </cell>
          <cell r="V626" t="str">
            <v>2.2 ทุติยภูมิระดับกลาง</v>
          </cell>
        </row>
        <row r="627">
          <cell r="A627" t="str">
            <v>14</v>
          </cell>
          <cell r="B627" t="str">
            <v>21002</v>
          </cell>
          <cell r="C627" t="str">
            <v>กระทรวงสาธารณสุข สำนักงานปลัดกระทรวงสาธารณสุข</v>
          </cell>
          <cell r="D627" t="str">
            <v>001091700</v>
          </cell>
          <cell r="E627" t="str">
            <v>10917</v>
          </cell>
          <cell r="F627" t="str">
            <v>รพช.จอมพระ</v>
          </cell>
          <cell r="G627" t="str">
            <v>โรงพยาบาลชุมชนจอมพระ</v>
          </cell>
          <cell r="H627" t="str">
            <v>32040106</v>
          </cell>
          <cell r="I627">
            <v>32</v>
          </cell>
          <cell r="J627" t="str">
            <v>จังหวัดสุรินทร์</v>
          </cell>
          <cell r="K627">
            <v>3204</v>
          </cell>
          <cell r="L627" t="str">
            <v>จอมพระ</v>
          </cell>
          <cell r="M627">
            <v>320401</v>
          </cell>
          <cell r="N627" t="str">
            <v>จอมพระ</v>
          </cell>
          <cell r="O627" t="str">
            <v>ตะวันออกเฉียงเหนือ</v>
          </cell>
          <cell r="P627" t="str">
            <v>07</v>
          </cell>
          <cell r="Q627" t="str">
            <v>โรงพยาบาลชุมชน</v>
          </cell>
          <cell r="R627">
            <v>5</v>
          </cell>
          <cell r="S627">
            <v>30</v>
          </cell>
          <cell r="T627" t="str">
            <v>30</v>
          </cell>
          <cell r="U627" t="str">
            <v>21</v>
          </cell>
          <cell r="V627" t="str">
            <v>2.1 ทุติยภูมิระดับต้น</v>
          </cell>
        </row>
        <row r="628">
          <cell r="A628" t="str">
            <v>14</v>
          </cell>
          <cell r="B628" t="str">
            <v>21002</v>
          </cell>
          <cell r="C628" t="str">
            <v>กระทรวงสาธารณสุข สำนักงานปลัดกระทรวงสาธารณสุข</v>
          </cell>
          <cell r="D628" t="str">
            <v>001091800</v>
          </cell>
          <cell r="E628" t="str">
            <v>10918</v>
          </cell>
          <cell r="F628" t="str">
            <v>รพช.ปราสาท</v>
          </cell>
          <cell r="G628" t="str">
            <v>โรงพยาบาลชุมชนปราสาท</v>
          </cell>
          <cell r="H628" t="str">
            <v>32050102</v>
          </cell>
          <cell r="I628">
            <v>32</v>
          </cell>
          <cell r="J628" t="str">
            <v>จังหวัดสุรินทร์</v>
          </cell>
          <cell r="K628">
            <v>3205</v>
          </cell>
          <cell r="L628" t="str">
            <v>ปราสาท</v>
          </cell>
          <cell r="M628">
            <v>320501</v>
          </cell>
          <cell r="N628" t="str">
            <v>กังแอน</v>
          </cell>
          <cell r="O628" t="str">
            <v>ตะวันออกเฉียงเหนือ</v>
          </cell>
          <cell r="P628" t="str">
            <v>07</v>
          </cell>
          <cell r="Q628" t="str">
            <v>โรงพยาบาลชุมชน</v>
          </cell>
          <cell r="R628">
            <v>4</v>
          </cell>
          <cell r="S628">
            <v>120</v>
          </cell>
          <cell r="T628" t="str">
            <v>60</v>
          </cell>
          <cell r="U628" t="str">
            <v>22</v>
          </cell>
          <cell r="V628" t="str">
            <v>2.2 ทุติยภูมิระดับกลาง</v>
          </cell>
        </row>
        <row r="629">
          <cell r="A629" t="str">
            <v>14</v>
          </cell>
          <cell r="B629" t="str">
            <v>21002</v>
          </cell>
          <cell r="C629" t="str">
            <v>กระทรวงสาธารณสุข สำนักงานปลัดกระทรวงสาธารณสุข</v>
          </cell>
          <cell r="D629" t="str">
            <v>001091900</v>
          </cell>
          <cell r="E629" t="str">
            <v>10919</v>
          </cell>
          <cell r="F629" t="str">
            <v>รพช.กาบเชิง</v>
          </cell>
          <cell r="G629" t="str">
            <v>โรงพยาบาลชุมชนกาบเชิง</v>
          </cell>
          <cell r="H629" t="str">
            <v>32060101</v>
          </cell>
          <cell r="I629">
            <v>32</v>
          </cell>
          <cell r="J629" t="str">
            <v>จังหวัดสุรินทร์</v>
          </cell>
          <cell r="K629">
            <v>3206</v>
          </cell>
          <cell r="L629" t="str">
            <v>กาบเชิง</v>
          </cell>
          <cell r="M629">
            <v>320601</v>
          </cell>
          <cell r="N629" t="str">
            <v>กาบเชิง</v>
          </cell>
          <cell r="O629" t="str">
            <v>ตะวันออกเฉียงเหนือ</v>
          </cell>
          <cell r="P629" t="str">
            <v>07</v>
          </cell>
          <cell r="Q629" t="str">
            <v>โรงพยาบาลชุมชน</v>
          </cell>
          <cell r="R629">
            <v>4</v>
          </cell>
          <cell r="S629">
            <v>85</v>
          </cell>
          <cell r="T629" t="str">
            <v>60</v>
          </cell>
          <cell r="U629" t="str">
            <v>21</v>
          </cell>
          <cell r="V629" t="str">
            <v>2.1 ทุติยภูมิระดับต้น</v>
          </cell>
        </row>
        <row r="630">
          <cell r="A630" t="str">
            <v>14</v>
          </cell>
          <cell r="B630" t="str">
            <v>21002</v>
          </cell>
          <cell r="C630" t="str">
            <v>กระทรวงสาธารณสุข สำนักงานปลัดกระทรวงสาธารณสุข</v>
          </cell>
          <cell r="D630" t="str">
            <v>001092000</v>
          </cell>
          <cell r="E630" t="str">
            <v>10920</v>
          </cell>
          <cell r="F630" t="str">
            <v>รพช.รัตนบุรี</v>
          </cell>
          <cell r="G630" t="str">
            <v>โรงพยาบาลชุมชนรัตนบุรี</v>
          </cell>
          <cell r="H630" t="str">
            <v>32070108</v>
          </cell>
          <cell r="I630">
            <v>32</v>
          </cell>
          <cell r="J630" t="str">
            <v>จังหวัดสุรินทร์</v>
          </cell>
          <cell r="K630">
            <v>3207</v>
          </cell>
          <cell r="L630" t="str">
            <v>รัตนบุรี</v>
          </cell>
          <cell r="M630">
            <v>320701</v>
          </cell>
          <cell r="N630" t="str">
            <v>รัตนบุรี</v>
          </cell>
          <cell r="O630" t="str">
            <v>ตะวันออกเฉียงเหนือ</v>
          </cell>
          <cell r="P630" t="str">
            <v>07</v>
          </cell>
          <cell r="Q630" t="str">
            <v>โรงพยาบาลชุมชน</v>
          </cell>
          <cell r="R630">
            <v>4</v>
          </cell>
          <cell r="S630">
            <v>60</v>
          </cell>
          <cell r="T630" t="str">
            <v>60</v>
          </cell>
          <cell r="U630" t="str">
            <v>22</v>
          </cell>
          <cell r="V630" t="str">
            <v>2.2 ทุติยภูมิระดับกลาง</v>
          </cell>
        </row>
        <row r="631">
          <cell r="A631" t="str">
            <v>14</v>
          </cell>
          <cell r="B631" t="str">
            <v>21002</v>
          </cell>
          <cell r="C631" t="str">
            <v>กระทรวงสาธารณสุข สำนักงานปลัดกระทรวงสาธารณสุข</v>
          </cell>
          <cell r="D631" t="str">
            <v>001092100</v>
          </cell>
          <cell r="E631" t="str">
            <v>10921</v>
          </cell>
          <cell r="F631" t="str">
            <v>รพช.สนม</v>
          </cell>
          <cell r="G631" t="str">
            <v>โรงพยาบาลชุมชนสนม</v>
          </cell>
          <cell r="H631" t="str">
            <v>32080103</v>
          </cell>
          <cell r="I631">
            <v>32</v>
          </cell>
          <cell r="J631" t="str">
            <v>จังหวัดสุรินทร์</v>
          </cell>
          <cell r="K631">
            <v>3208</v>
          </cell>
          <cell r="L631" t="str">
            <v>สนม</v>
          </cell>
          <cell r="M631">
            <v>320801</v>
          </cell>
          <cell r="N631" t="str">
            <v>สนม</v>
          </cell>
          <cell r="O631" t="str">
            <v>ตะวันออกเฉียงเหนือ</v>
          </cell>
          <cell r="P631" t="str">
            <v>07</v>
          </cell>
          <cell r="Q631" t="str">
            <v>โรงพยาบาลชุมชน</v>
          </cell>
          <cell r="R631">
            <v>4</v>
          </cell>
          <cell r="S631">
            <v>36</v>
          </cell>
          <cell r="T631" t="str">
            <v>30</v>
          </cell>
          <cell r="U631" t="str">
            <v>21</v>
          </cell>
          <cell r="V631" t="str">
            <v>2.1 ทุติยภูมิระดับต้น</v>
          </cell>
        </row>
        <row r="632">
          <cell r="A632" t="str">
            <v>14</v>
          </cell>
          <cell r="B632" t="str">
            <v>21002</v>
          </cell>
          <cell r="C632" t="str">
            <v>กระทรวงสาธารณสุข สำนักงานปลัดกระทรวงสาธารณสุข</v>
          </cell>
          <cell r="D632" t="str">
            <v>001092200</v>
          </cell>
          <cell r="E632" t="str">
            <v>10922</v>
          </cell>
          <cell r="F632" t="str">
            <v>รพช.ศีขรภูมิ</v>
          </cell>
          <cell r="G632" t="str">
            <v>โรงพยาบาลชุมชนศีขรภูมิ</v>
          </cell>
          <cell r="H632" t="str">
            <v>32090101</v>
          </cell>
          <cell r="I632">
            <v>32</v>
          </cell>
          <cell r="J632" t="str">
            <v>จังหวัดสุรินทร์</v>
          </cell>
          <cell r="K632">
            <v>3209</v>
          </cell>
          <cell r="L632" t="str">
            <v>ศีขรภูมิ</v>
          </cell>
          <cell r="M632">
            <v>320901</v>
          </cell>
          <cell r="N632" t="str">
            <v>ระแงง</v>
          </cell>
          <cell r="O632" t="str">
            <v>ตะวันออกเฉียงเหนือ</v>
          </cell>
          <cell r="P632" t="str">
            <v>07</v>
          </cell>
          <cell r="Q632" t="str">
            <v>โรงพยาบาลชุมชน</v>
          </cell>
          <cell r="R632">
            <v>4</v>
          </cell>
          <cell r="S632">
            <v>90</v>
          </cell>
          <cell r="T632" t="str">
            <v>60</v>
          </cell>
          <cell r="U632" t="str">
            <v>22</v>
          </cell>
          <cell r="V632" t="str">
            <v>2.2 ทุติยภูมิระดับกลาง</v>
          </cell>
        </row>
        <row r="633">
          <cell r="A633" t="str">
            <v>14</v>
          </cell>
          <cell r="B633" t="str">
            <v>21002</v>
          </cell>
          <cell r="C633" t="str">
            <v>กระทรวงสาธารณสุข สำนักงานปลัดกระทรวงสาธารณสุข</v>
          </cell>
          <cell r="D633" t="str">
            <v>001092300</v>
          </cell>
          <cell r="E633" t="str">
            <v>10923</v>
          </cell>
          <cell r="F633" t="str">
            <v>รพช.สังขะ</v>
          </cell>
          <cell r="G633" t="str">
            <v>โรงพยาบาลชุมชนสังขะ</v>
          </cell>
          <cell r="H633" t="str">
            <v>32100101</v>
          </cell>
          <cell r="I633">
            <v>32</v>
          </cell>
          <cell r="J633" t="str">
            <v>จังหวัดสุรินทร์</v>
          </cell>
          <cell r="K633">
            <v>3210</v>
          </cell>
          <cell r="L633" t="str">
            <v>สังขะ</v>
          </cell>
          <cell r="M633">
            <v>321001</v>
          </cell>
          <cell r="N633" t="str">
            <v>สังขะ</v>
          </cell>
          <cell r="O633" t="str">
            <v>ตะวันออกเฉียงเหนือ</v>
          </cell>
          <cell r="P633" t="str">
            <v>07</v>
          </cell>
          <cell r="Q633" t="str">
            <v>โรงพยาบาลชุมชน</v>
          </cell>
          <cell r="R633">
            <v>4</v>
          </cell>
          <cell r="S633">
            <v>90</v>
          </cell>
          <cell r="T633" t="str">
            <v>90</v>
          </cell>
          <cell r="U633" t="str">
            <v>22</v>
          </cell>
          <cell r="V633" t="str">
            <v>2.2 ทุติยภูมิระดับกลาง</v>
          </cell>
        </row>
        <row r="634">
          <cell r="A634" t="str">
            <v>14</v>
          </cell>
          <cell r="B634" t="str">
            <v>21002</v>
          </cell>
          <cell r="C634" t="str">
            <v>กระทรวงสาธารณสุข สำนักงานปลัดกระทรวงสาธารณสุข</v>
          </cell>
          <cell r="D634" t="str">
            <v>001092400</v>
          </cell>
          <cell r="E634" t="str">
            <v>10924</v>
          </cell>
          <cell r="F634" t="str">
            <v>รพช.ลำดวน</v>
          </cell>
          <cell r="G634" t="str">
            <v>โรงพยาบาลชุมชนลำดวน</v>
          </cell>
          <cell r="H634" t="str">
            <v>32110103</v>
          </cell>
          <cell r="I634">
            <v>32</v>
          </cell>
          <cell r="J634" t="str">
            <v>จังหวัดสุรินทร์</v>
          </cell>
          <cell r="K634">
            <v>3211</v>
          </cell>
          <cell r="L634" t="str">
            <v>ลำดวน</v>
          </cell>
          <cell r="M634">
            <v>321101</v>
          </cell>
          <cell r="N634" t="str">
            <v>ลำดวน</v>
          </cell>
          <cell r="O634" t="str">
            <v>ตะวันออกเฉียงเหนือ</v>
          </cell>
          <cell r="P634" t="str">
            <v>07</v>
          </cell>
          <cell r="Q634" t="str">
            <v>โรงพยาบาลชุมชน</v>
          </cell>
          <cell r="R634">
            <v>5</v>
          </cell>
          <cell r="S634">
            <v>30</v>
          </cell>
          <cell r="T634" t="str">
            <v>60</v>
          </cell>
          <cell r="U634" t="str">
            <v>21</v>
          </cell>
          <cell r="V634" t="str">
            <v>2.1 ทุติยภูมิระดับต้น</v>
          </cell>
        </row>
        <row r="635">
          <cell r="A635" t="str">
            <v>14</v>
          </cell>
          <cell r="B635" t="str">
            <v>21002</v>
          </cell>
          <cell r="C635" t="str">
            <v>กระทรวงสาธารณสุข สำนักงานปลัดกระทรวงสาธารณสุข</v>
          </cell>
          <cell r="D635" t="str">
            <v>001092500</v>
          </cell>
          <cell r="E635" t="str">
            <v>10925</v>
          </cell>
          <cell r="F635" t="str">
            <v>รพช.สำโรงทาบ</v>
          </cell>
          <cell r="G635" t="str">
            <v>โรงพยาบาลชุมชนสำโรงทาบ</v>
          </cell>
          <cell r="H635" t="str">
            <v>32120201</v>
          </cell>
          <cell r="I635">
            <v>32</v>
          </cell>
          <cell r="J635" t="str">
            <v>จังหวัดสุรินทร์</v>
          </cell>
          <cell r="K635">
            <v>3212</v>
          </cell>
          <cell r="L635" t="str">
            <v>สำโรงทาบ</v>
          </cell>
          <cell r="M635">
            <v>321202</v>
          </cell>
          <cell r="N635" t="str">
            <v>หนองไผ่ล้อม</v>
          </cell>
          <cell r="O635" t="str">
            <v>ตะวันออกเฉียงเหนือ</v>
          </cell>
          <cell r="P635" t="str">
            <v>07</v>
          </cell>
          <cell r="Q635" t="str">
            <v>โรงพยาบาลชุมชน</v>
          </cell>
          <cell r="R635">
            <v>5</v>
          </cell>
          <cell r="S635">
            <v>30</v>
          </cell>
          <cell r="T635" t="str">
            <v>30</v>
          </cell>
          <cell r="U635" t="str">
            <v>21</v>
          </cell>
          <cell r="V635" t="str">
            <v>2.1 ทุติยภูมิระดับต้น</v>
          </cell>
        </row>
        <row r="636">
          <cell r="A636" t="str">
            <v>14</v>
          </cell>
          <cell r="B636" t="str">
            <v>21002</v>
          </cell>
          <cell r="C636" t="str">
            <v>กระทรวงสาธารณสุข สำนักงานปลัดกระทรวงสาธารณสุข</v>
          </cell>
          <cell r="D636" t="str">
            <v>001092600</v>
          </cell>
          <cell r="E636" t="str">
            <v>10926</v>
          </cell>
          <cell r="F636" t="str">
            <v>รพช.บัวเชด</v>
          </cell>
          <cell r="G636" t="str">
            <v>โรงพยาบาลชุมชนบัวเชด</v>
          </cell>
          <cell r="H636" t="str">
            <v>32130101</v>
          </cell>
          <cell r="I636">
            <v>32</v>
          </cell>
          <cell r="J636" t="str">
            <v>จังหวัดสุรินทร์</v>
          </cell>
          <cell r="K636">
            <v>3213</v>
          </cell>
          <cell r="L636" t="str">
            <v>บัวเชด</v>
          </cell>
          <cell r="M636">
            <v>321301</v>
          </cell>
          <cell r="N636" t="str">
            <v>บัวเชด</v>
          </cell>
          <cell r="O636" t="str">
            <v>ตะวันออกเฉียงเหนือ</v>
          </cell>
          <cell r="P636" t="str">
            <v>07</v>
          </cell>
          <cell r="Q636" t="str">
            <v>โรงพยาบาลชุมชน</v>
          </cell>
          <cell r="R636">
            <v>5</v>
          </cell>
          <cell r="S636">
            <v>30</v>
          </cell>
          <cell r="T636" t="str">
            <v>30</v>
          </cell>
          <cell r="U636" t="str">
            <v>21</v>
          </cell>
          <cell r="V636" t="str">
            <v>2.1 ทุติยภูมิระดับต้น</v>
          </cell>
        </row>
        <row r="637">
          <cell r="A637" t="str">
            <v>14</v>
          </cell>
          <cell r="B637" t="str">
            <v>21002</v>
          </cell>
          <cell r="C637" t="str">
            <v>กระทรวงสาธารณสุข สำนักงานปลัดกระทรวงสาธารณสุข</v>
          </cell>
          <cell r="D637" t="str">
            <v>002230200</v>
          </cell>
          <cell r="E637" t="str">
            <v>22302</v>
          </cell>
          <cell r="F637" t="str">
            <v>รพช.พนมดงรักเฉลิมพระเกียรติ 80 พรรษา</v>
          </cell>
          <cell r="G637" t="str">
            <v>โรงพยาบาลชุมชนพนมดงรักเฉลิมพระเกียรติ 80 พรรษา</v>
          </cell>
          <cell r="H637" t="str">
            <v>32140118</v>
          </cell>
          <cell r="I637">
            <v>32</v>
          </cell>
          <cell r="J637" t="str">
            <v>จังหวัดสุรินทร์</v>
          </cell>
          <cell r="K637">
            <v>3214</v>
          </cell>
          <cell r="L637" t="str">
            <v>พนมดงรัก</v>
          </cell>
          <cell r="M637">
            <v>321401</v>
          </cell>
          <cell r="N637" t="str">
            <v>บักได</v>
          </cell>
          <cell r="O637" t="str">
            <v>ตะวันออกเฉียงเหนือ</v>
          </cell>
          <cell r="P637" t="str">
            <v>07</v>
          </cell>
          <cell r="Q637" t="str">
            <v>โรงพยาบาลชุมชน</v>
          </cell>
          <cell r="R637">
            <v>5</v>
          </cell>
          <cell r="S637">
            <v>30</v>
          </cell>
          <cell r="T637" t="str">
            <v>30</v>
          </cell>
          <cell r="U637" t="str">
            <v>21</v>
          </cell>
          <cell r="V637" t="str">
            <v>2.1 ทุติยภูมิระดับต้น</v>
          </cell>
        </row>
        <row r="638">
          <cell r="A638" t="str">
            <v>14</v>
          </cell>
          <cell r="B638" t="str">
            <v>21002</v>
          </cell>
          <cell r="C638" t="str">
            <v>กระทรวงสาธารณสุข สำนักงานปลัดกระทรวงสาธารณสุข</v>
          </cell>
          <cell r="D638" t="str">
            <v>001070200</v>
          </cell>
          <cell r="E638" t="str">
            <v>10702</v>
          </cell>
          <cell r="F638" t="str">
            <v>รพท.ชัยภูมิ</v>
          </cell>
          <cell r="G638" t="str">
            <v>โรงพยาบาลทั่วไปชัยภูมิ</v>
          </cell>
          <cell r="H638" t="str">
            <v>36010105</v>
          </cell>
          <cell r="I638">
            <v>36</v>
          </cell>
          <cell r="J638" t="str">
            <v>จังหวัดชัยภูมิ</v>
          </cell>
          <cell r="K638">
            <v>3601</v>
          </cell>
          <cell r="L638" t="str">
            <v>เมืองชัยภูมิ</v>
          </cell>
          <cell r="M638">
            <v>360101</v>
          </cell>
          <cell r="N638" t="str">
            <v>ในเมือง</v>
          </cell>
          <cell r="O638" t="str">
            <v>ตะวันออกเฉียงเหนือ</v>
          </cell>
          <cell r="P638" t="str">
            <v>06</v>
          </cell>
          <cell r="Q638" t="str">
            <v>โรงพยาบาลทั่วไป</v>
          </cell>
          <cell r="R638">
            <v>2</v>
          </cell>
          <cell r="S638">
            <v>500</v>
          </cell>
          <cell r="T638" t="str">
            <v>444</v>
          </cell>
          <cell r="U638" t="str">
            <v>23</v>
          </cell>
          <cell r="V638" t="str">
            <v>2.3 ทุติยภูมิระดับสูง</v>
          </cell>
        </row>
        <row r="639">
          <cell r="A639" t="str">
            <v>14</v>
          </cell>
          <cell r="B639" t="str">
            <v>21002</v>
          </cell>
          <cell r="C639" t="str">
            <v>กระทรวงสาธารณสุข สำนักงานปลัดกระทรวงสาธารณสุข</v>
          </cell>
          <cell r="D639" t="str">
            <v>001097000</v>
          </cell>
          <cell r="E639" t="str">
            <v>10970</v>
          </cell>
          <cell r="F639" t="str">
            <v>รพช.บ้านเขว้า</v>
          </cell>
          <cell r="G639" t="str">
            <v>โรงพยาบาลชุมชนบ้านเขว้า</v>
          </cell>
          <cell r="H639" t="str">
            <v>36020101</v>
          </cell>
          <cell r="I639">
            <v>36</v>
          </cell>
          <cell r="J639" t="str">
            <v>จังหวัดชัยภูมิ</v>
          </cell>
          <cell r="K639">
            <v>3602</v>
          </cell>
          <cell r="L639" t="str">
            <v>บ้านเขว้า</v>
          </cell>
          <cell r="M639">
            <v>360201</v>
          </cell>
          <cell r="N639" t="str">
            <v>บ้านเขว้า</v>
          </cell>
          <cell r="O639" t="str">
            <v>ตะวันออกเฉียงเหนือ</v>
          </cell>
          <cell r="P639" t="str">
            <v>07</v>
          </cell>
          <cell r="Q639" t="str">
            <v>โรงพยาบาลชุมชน</v>
          </cell>
          <cell r="R639">
            <v>5</v>
          </cell>
          <cell r="S639">
            <v>30</v>
          </cell>
          <cell r="T639" t="str">
            <v>30</v>
          </cell>
          <cell r="U639" t="str">
            <v>21</v>
          </cell>
          <cell r="V639" t="str">
            <v>2.1 ทุติยภูมิระดับต้น</v>
          </cell>
        </row>
        <row r="640">
          <cell r="A640" t="str">
            <v>14</v>
          </cell>
          <cell r="B640" t="str">
            <v>21002</v>
          </cell>
          <cell r="C640" t="str">
            <v>กระทรวงสาธารณสุข สำนักงานปลัดกระทรวงสาธารณสุข</v>
          </cell>
          <cell r="D640" t="str">
            <v>001097100</v>
          </cell>
          <cell r="E640" t="str">
            <v>10971</v>
          </cell>
          <cell r="F640" t="str">
            <v>รพช.คอนสวรรค์</v>
          </cell>
          <cell r="G640" t="str">
            <v>โรงพยาบาลชุมชนคอนสวรรค์</v>
          </cell>
          <cell r="H640" t="str">
            <v>36030113</v>
          </cell>
          <cell r="I640">
            <v>36</v>
          </cell>
          <cell r="J640" t="str">
            <v>จังหวัดชัยภูมิ</v>
          </cell>
          <cell r="K640">
            <v>3603</v>
          </cell>
          <cell r="L640" t="str">
            <v>คอนสวรรค์</v>
          </cell>
          <cell r="M640">
            <v>360301</v>
          </cell>
          <cell r="N640" t="str">
            <v>คอนสวรรค์</v>
          </cell>
          <cell r="O640" t="str">
            <v>ตะวันออกเฉียงเหนือ</v>
          </cell>
          <cell r="P640" t="str">
            <v>07</v>
          </cell>
          <cell r="Q640" t="str">
            <v>โรงพยาบาลชุมชน</v>
          </cell>
          <cell r="R640">
            <v>5</v>
          </cell>
          <cell r="S640">
            <v>30</v>
          </cell>
          <cell r="T640" t="str">
            <v>30</v>
          </cell>
          <cell r="U640" t="str">
            <v>21</v>
          </cell>
          <cell r="V640" t="str">
            <v>2.1 ทุติยภูมิระดับต้น</v>
          </cell>
        </row>
        <row r="641">
          <cell r="A641" t="str">
            <v>14</v>
          </cell>
          <cell r="B641" t="str">
            <v>21002</v>
          </cell>
          <cell r="C641" t="str">
            <v>กระทรวงสาธารณสุข สำนักงานปลัดกระทรวงสาธารณสุข</v>
          </cell>
          <cell r="D641" t="str">
            <v>001097200</v>
          </cell>
          <cell r="E641" t="str">
            <v>10972</v>
          </cell>
          <cell r="F641" t="str">
            <v>รพช.เกษตรสมบูรณ์</v>
          </cell>
          <cell r="G641" t="str">
            <v>โรงพยาบาลชุมชนเกษตรสมบูรณ์</v>
          </cell>
          <cell r="H641" t="str">
            <v>36040101</v>
          </cell>
          <cell r="I641">
            <v>36</v>
          </cell>
          <cell r="J641" t="str">
            <v>จังหวัดชัยภูมิ</v>
          </cell>
          <cell r="K641">
            <v>3604</v>
          </cell>
          <cell r="L641" t="str">
            <v>เกษตรสมบูรณ์</v>
          </cell>
          <cell r="M641">
            <v>360401</v>
          </cell>
          <cell r="N641" t="str">
            <v>บ้านยาง</v>
          </cell>
          <cell r="O641" t="str">
            <v>ตะวันออกเฉียงเหนือ</v>
          </cell>
          <cell r="P641" t="str">
            <v>07</v>
          </cell>
          <cell r="Q641" t="str">
            <v>โรงพยาบาลชุมชน</v>
          </cell>
          <cell r="R641">
            <v>5</v>
          </cell>
          <cell r="S641">
            <v>60</v>
          </cell>
          <cell r="T641" t="str">
            <v>30</v>
          </cell>
          <cell r="U641" t="str">
            <v>21</v>
          </cell>
          <cell r="V641" t="str">
            <v>2.1 ทุติยภูมิระดับต้น</v>
          </cell>
        </row>
        <row r="642">
          <cell r="A642" t="str">
            <v>14</v>
          </cell>
          <cell r="B642" t="str">
            <v>21002</v>
          </cell>
          <cell r="C642" t="str">
            <v>กระทรวงสาธารณสุข สำนักงานปลัดกระทรวงสาธารณสุข</v>
          </cell>
          <cell r="D642" t="str">
            <v>001097300</v>
          </cell>
          <cell r="E642" t="str">
            <v>10973</v>
          </cell>
          <cell r="F642" t="str">
            <v>รพช.หนองบัวแดง</v>
          </cell>
          <cell r="G642" t="str">
            <v>โรงพยาบาลชุมชนหนองบัวแดง</v>
          </cell>
          <cell r="H642" t="str">
            <v>36050102</v>
          </cell>
          <cell r="I642">
            <v>36</v>
          </cell>
          <cell r="J642" t="str">
            <v>จังหวัดชัยภูมิ</v>
          </cell>
          <cell r="K642">
            <v>3605</v>
          </cell>
          <cell r="L642" t="str">
            <v>หนองบัวแดง</v>
          </cell>
          <cell r="M642">
            <v>360501</v>
          </cell>
          <cell r="N642" t="str">
            <v>หนองบัวแดง</v>
          </cell>
          <cell r="O642" t="str">
            <v>ตะวันออกเฉียงเหนือ</v>
          </cell>
          <cell r="P642" t="str">
            <v>07</v>
          </cell>
          <cell r="Q642" t="str">
            <v>โรงพยาบาลชุมชน</v>
          </cell>
          <cell r="R642">
            <v>4</v>
          </cell>
          <cell r="S642">
            <v>60</v>
          </cell>
          <cell r="T642" t="str">
            <v>30</v>
          </cell>
          <cell r="U642" t="str">
            <v>22</v>
          </cell>
          <cell r="V642" t="str">
            <v>2.2 ทุติยภูมิระดับกลาง</v>
          </cell>
        </row>
        <row r="643">
          <cell r="A643" t="str">
            <v>14</v>
          </cell>
          <cell r="B643" t="str">
            <v>21002</v>
          </cell>
          <cell r="C643" t="str">
            <v>กระทรวงสาธารณสุข สำนักงานปลัดกระทรวงสาธารณสุข</v>
          </cell>
          <cell r="D643" t="str">
            <v>001097400</v>
          </cell>
          <cell r="E643" t="str">
            <v>10974</v>
          </cell>
          <cell r="F643" t="str">
            <v>รพช.จัตุรัส</v>
          </cell>
          <cell r="G643" t="str">
            <v>โรงพยาบาลชุมชนจัตุรัส</v>
          </cell>
          <cell r="H643" t="str">
            <v>36061001</v>
          </cell>
          <cell r="I643">
            <v>36</v>
          </cell>
          <cell r="J643" t="str">
            <v>จังหวัดชัยภูมิ</v>
          </cell>
          <cell r="K643">
            <v>3606</v>
          </cell>
          <cell r="L643" t="str">
            <v>จัตุรัส</v>
          </cell>
          <cell r="M643">
            <v>360610</v>
          </cell>
          <cell r="N643" t="str">
            <v>หนองบัวใหญ่</v>
          </cell>
          <cell r="O643" t="str">
            <v>ตะวันออกเฉียงเหนือ</v>
          </cell>
          <cell r="P643" t="str">
            <v>07</v>
          </cell>
          <cell r="Q643" t="str">
            <v>โรงพยาบาลชุมชน</v>
          </cell>
          <cell r="R643">
            <v>4</v>
          </cell>
          <cell r="S643">
            <v>60</v>
          </cell>
          <cell r="T643" t="str">
            <v>30</v>
          </cell>
          <cell r="U643" t="str">
            <v>21</v>
          </cell>
          <cell r="V643" t="str">
            <v>2.1 ทุติยภูมิระดับต้น</v>
          </cell>
        </row>
        <row r="644">
          <cell r="A644" t="str">
            <v>14</v>
          </cell>
          <cell r="B644" t="str">
            <v>21002</v>
          </cell>
          <cell r="C644" t="str">
            <v>กระทรวงสาธารณสุข สำนักงานปลัดกระทรวงสาธารณสุข</v>
          </cell>
          <cell r="D644" t="str">
            <v>001097500</v>
          </cell>
          <cell r="E644" t="str">
            <v>10975</v>
          </cell>
          <cell r="F644" t="str">
            <v>รพช.บำเหน็จณรงค์</v>
          </cell>
          <cell r="G644" t="str">
            <v>โรงพยาบาลชุมชนบำเหน็จณรงค์</v>
          </cell>
          <cell r="H644" t="str">
            <v>36070201</v>
          </cell>
          <cell r="I644">
            <v>36</v>
          </cell>
          <cell r="J644" t="str">
            <v>จังหวัดชัยภูมิ</v>
          </cell>
          <cell r="K644">
            <v>3607</v>
          </cell>
          <cell r="L644" t="str">
            <v>บำเหน็จณรงค์</v>
          </cell>
          <cell r="M644">
            <v>360702</v>
          </cell>
          <cell r="N644" t="str">
            <v>บ้านเพชร</v>
          </cell>
          <cell r="O644" t="str">
            <v>ตะวันออกเฉียงเหนือ</v>
          </cell>
          <cell r="P644" t="str">
            <v>07</v>
          </cell>
          <cell r="Q644" t="str">
            <v>โรงพยาบาลชุมชน</v>
          </cell>
          <cell r="R644">
            <v>4</v>
          </cell>
          <cell r="S644">
            <v>60</v>
          </cell>
          <cell r="T644" t="str">
            <v>60</v>
          </cell>
          <cell r="U644" t="str">
            <v>22</v>
          </cell>
          <cell r="V644" t="str">
            <v>2.2 ทุติยภูมิระดับกลาง</v>
          </cell>
        </row>
        <row r="645">
          <cell r="A645" t="str">
            <v>14</v>
          </cell>
          <cell r="B645" t="str">
            <v>21002</v>
          </cell>
          <cell r="C645" t="str">
            <v>กระทรวงสาธารณสุข สำนักงานปลัดกระทรวงสาธารณสุข</v>
          </cell>
          <cell r="D645" t="str">
            <v>001097600</v>
          </cell>
          <cell r="E645" t="str">
            <v>10976</v>
          </cell>
          <cell r="F645" t="str">
            <v>รพช.หนองบัวระเหว</v>
          </cell>
          <cell r="G645" t="str">
            <v>โรงพยาบาลชุมชนหนองบัวระเหว</v>
          </cell>
          <cell r="H645" t="str">
            <v>36080101</v>
          </cell>
          <cell r="I645">
            <v>36</v>
          </cell>
          <cell r="J645" t="str">
            <v>จังหวัดชัยภูมิ</v>
          </cell>
          <cell r="K645">
            <v>3608</v>
          </cell>
          <cell r="L645" t="str">
            <v>หนองบัวระเหว</v>
          </cell>
          <cell r="M645">
            <v>360801</v>
          </cell>
          <cell r="N645" t="str">
            <v>หนองบัวระเหว</v>
          </cell>
          <cell r="O645" t="str">
            <v>ตะวันออกเฉียงเหนือ</v>
          </cell>
          <cell r="P645" t="str">
            <v>07</v>
          </cell>
          <cell r="Q645" t="str">
            <v>โรงพยาบาลชุมชน</v>
          </cell>
          <cell r="R645">
            <v>5</v>
          </cell>
          <cell r="S645">
            <v>30</v>
          </cell>
          <cell r="T645" t="str">
            <v>30</v>
          </cell>
          <cell r="U645" t="str">
            <v>21</v>
          </cell>
          <cell r="V645" t="str">
            <v>2.1 ทุติยภูมิระดับต้น</v>
          </cell>
        </row>
        <row r="646">
          <cell r="A646" t="str">
            <v>14</v>
          </cell>
          <cell r="B646" t="str">
            <v>21002</v>
          </cell>
          <cell r="C646" t="str">
            <v>กระทรวงสาธารณสุข สำนักงานปลัดกระทรวงสาธารณสุข</v>
          </cell>
          <cell r="D646" t="str">
            <v>001097700</v>
          </cell>
          <cell r="E646" t="str">
            <v>10977</v>
          </cell>
          <cell r="F646" t="str">
            <v>รพช.เทพสถิต</v>
          </cell>
          <cell r="G646" t="str">
            <v>โรงพยาบาลชุมชนเทพสถิต</v>
          </cell>
          <cell r="H646" t="str">
            <v>36090101</v>
          </cell>
          <cell r="I646">
            <v>36</v>
          </cell>
          <cell r="J646" t="str">
            <v>จังหวัดชัยภูมิ</v>
          </cell>
          <cell r="K646">
            <v>3609</v>
          </cell>
          <cell r="L646" t="str">
            <v>เทพสถิต</v>
          </cell>
          <cell r="M646">
            <v>360901</v>
          </cell>
          <cell r="N646" t="str">
            <v>วะตะแบก</v>
          </cell>
          <cell r="O646" t="str">
            <v>ตะวันออกเฉียงเหนือ</v>
          </cell>
          <cell r="P646" t="str">
            <v>07</v>
          </cell>
          <cell r="Q646" t="str">
            <v>โรงพยาบาลชุมชน</v>
          </cell>
          <cell r="R646">
            <v>5</v>
          </cell>
          <cell r="S646">
            <v>30</v>
          </cell>
          <cell r="T646" t="str">
            <v>30</v>
          </cell>
          <cell r="U646" t="str">
            <v>21</v>
          </cell>
          <cell r="V646" t="str">
            <v>2.1 ทุติยภูมิระดับต้น</v>
          </cell>
        </row>
        <row r="647">
          <cell r="A647" t="str">
            <v>14</v>
          </cell>
          <cell r="B647" t="str">
            <v>21002</v>
          </cell>
          <cell r="C647" t="str">
            <v>กระทรวงสาธารณสุข สำนักงานปลัดกระทรวงสาธารณสุข</v>
          </cell>
          <cell r="D647" t="str">
            <v>001097800</v>
          </cell>
          <cell r="E647" t="str">
            <v>10978</v>
          </cell>
          <cell r="F647" t="str">
            <v>รพช.ภูเขียว</v>
          </cell>
          <cell r="G647" t="str">
            <v>โรงพยาบาลชุมชนภูเขียว</v>
          </cell>
          <cell r="H647" t="str">
            <v>36100104</v>
          </cell>
          <cell r="I647">
            <v>36</v>
          </cell>
          <cell r="J647" t="str">
            <v>จังหวัดชัยภูมิ</v>
          </cell>
          <cell r="K647">
            <v>3610</v>
          </cell>
          <cell r="L647" t="str">
            <v>ภูเขียว</v>
          </cell>
          <cell r="M647">
            <v>361001</v>
          </cell>
          <cell r="N647" t="str">
            <v>ผักปัง</v>
          </cell>
          <cell r="O647" t="str">
            <v>ตะวันออกเฉียงเหนือ</v>
          </cell>
          <cell r="P647" t="str">
            <v>07</v>
          </cell>
          <cell r="Q647" t="str">
            <v>โรงพยาบาลชุมชน</v>
          </cell>
          <cell r="R647">
            <v>4</v>
          </cell>
          <cell r="S647">
            <v>90</v>
          </cell>
          <cell r="T647" t="str">
            <v>90</v>
          </cell>
          <cell r="U647" t="str">
            <v>22</v>
          </cell>
          <cell r="V647" t="str">
            <v>2.2 ทุติยภูมิระดับกลาง</v>
          </cell>
        </row>
        <row r="648">
          <cell r="A648" t="str">
            <v>14</v>
          </cell>
          <cell r="B648" t="str">
            <v>21002</v>
          </cell>
          <cell r="C648" t="str">
            <v>กระทรวงสาธารณสุข สำนักงานปลัดกระทรวงสาธารณสุข</v>
          </cell>
          <cell r="D648" t="str">
            <v>001097900</v>
          </cell>
          <cell r="E648" t="str">
            <v>10979</v>
          </cell>
          <cell r="F648" t="str">
            <v>รพช.บ้านแท่น</v>
          </cell>
          <cell r="G648" t="str">
            <v>โรงพยาบาลชุมชนบ้านแท่น</v>
          </cell>
          <cell r="H648" t="str">
            <v>36110103</v>
          </cell>
          <cell r="I648">
            <v>36</v>
          </cell>
          <cell r="J648" t="str">
            <v>จังหวัดชัยภูมิ</v>
          </cell>
          <cell r="K648">
            <v>3611</v>
          </cell>
          <cell r="L648" t="str">
            <v>บ้านแท่น</v>
          </cell>
          <cell r="M648">
            <v>361101</v>
          </cell>
          <cell r="N648" t="str">
            <v>บ้านแท่น</v>
          </cell>
          <cell r="O648" t="str">
            <v>ตะวันออกเฉียงเหนือ</v>
          </cell>
          <cell r="P648" t="str">
            <v>07</v>
          </cell>
          <cell r="Q648" t="str">
            <v>โรงพยาบาลชุมชน</v>
          </cell>
          <cell r="R648">
            <v>5</v>
          </cell>
          <cell r="S648">
            <v>30</v>
          </cell>
          <cell r="T648" t="str">
            <v>30</v>
          </cell>
          <cell r="U648" t="str">
            <v>21</v>
          </cell>
          <cell r="V648" t="str">
            <v>2.1 ทุติยภูมิระดับต้น</v>
          </cell>
        </row>
        <row r="649">
          <cell r="A649" t="str">
            <v>14</v>
          </cell>
          <cell r="B649" t="str">
            <v>21002</v>
          </cell>
          <cell r="C649" t="str">
            <v>กระทรวงสาธารณสุข สำนักงานปลัดกระทรวงสาธารณสุข</v>
          </cell>
          <cell r="D649" t="str">
            <v>001098000</v>
          </cell>
          <cell r="E649" t="str">
            <v>10980</v>
          </cell>
          <cell r="F649" t="str">
            <v>รพช.แก้งคร้อ</v>
          </cell>
          <cell r="G649" t="str">
            <v>โรงพยาบาลชุมชนแก้งคร้อ</v>
          </cell>
          <cell r="H649" t="str">
            <v>36120101</v>
          </cell>
          <cell r="I649">
            <v>36</v>
          </cell>
          <cell r="J649" t="str">
            <v>จังหวัดชัยภูมิ</v>
          </cell>
          <cell r="K649">
            <v>3612</v>
          </cell>
          <cell r="L649" t="str">
            <v>แก้งคร้อ</v>
          </cell>
          <cell r="M649">
            <v>361201</v>
          </cell>
          <cell r="N649" t="str">
            <v>ช่องสามหมอ</v>
          </cell>
          <cell r="O649" t="str">
            <v>ตะวันออกเฉียงเหนือ</v>
          </cell>
          <cell r="P649" t="str">
            <v>07</v>
          </cell>
          <cell r="Q649" t="str">
            <v>โรงพยาบาลชุมชน</v>
          </cell>
          <cell r="R649">
            <v>4</v>
          </cell>
          <cell r="S649">
            <v>60</v>
          </cell>
          <cell r="T649" t="str">
            <v>60</v>
          </cell>
          <cell r="U649" t="str">
            <v>21</v>
          </cell>
          <cell r="V649" t="str">
            <v>2.1 ทุติยภูมิระดับต้น</v>
          </cell>
        </row>
        <row r="650">
          <cell r="A650" t="str">
            <v>14</v>
          </cell>
          <cell r="B650" t="str">
            <v>21002</v>
          </cell>
          <cell r="C650" t="str">
            <v>กระทรวงสาธารณสุข สำนักงานปลัดกระทรวงสาธารณสุข</v>
          </cell>
          <cell r="D650" t="str">
            <v>001098100</v>
          </cell>
          <cell r="E650" t="str">
            <v>10981</v>
          </cell>
          <cell r="F650" t="str">
            <v>รพช.คอนสาร</v>
          </cell>
          <cell r="G650" t="str">
            <v>โรงพยาบาลชุมชนคอนสาร</v>
          </cell>
          <cell r="H650" t="str">
            <v>36130705</v>
          </cell>
          <cell r="I650">
            <v>36</v>
          </cell>
          <cell r="J650" t="str">
            <v>จังหวัดชัยภูมิ</v>
          </cell>
          <cell r="K650">
            <v>3613</v>
          </cell>
          <cell r="L650" t="str">
            <v>คอนสาร</v>
          </cell>
          <cell r="M650">
            <v>361307</v>
          </cell>
          <cell r="N650" t="str">
            <v>ทุ่งนาเลา</v>
          </cell>
          <cell r="O650" t="str">
            <v>ตะวันออกเฉียงเหนือ</v>
          </cell>
          <cell r="P650" t="str">
            <v>07</v>
          </cell>
          <cell r="Q650" t="str">
            <v>โรงพยาบาลชุมชน</v>
          </cell>
          <cell r="R650">
            <v>5</v>
          </cell>
          <cell r="S650">
            <v>30</v>
          </cell>
          <cell r="T650" t="str">
            <v>30</v>
          </cell>
          <cell r="U650" t="str">
            <v>21</v>
          </cell>
          <cell r="V650" t="str">
            <v>2.1 ทุติยภูมิระดับต้น</v>
          </cell>
        </row>
        <row r="651">
          <cell r="A651" t="str">
            <v>14</v>
          </cell>
          <cell r="B651" t="str">
            <v>21002</v>
          </cell>
          <cell r="C651" t="str">
            <v>กระทรวงสาธารณสุข สำนักงานปลัดกระทรวงสาธารณสุข</v>
          </cell>
          <cell r="D651" t="str">
            <v>001098200</v>
          </cell>
          <cell r="E651" t="str">
            <v>10982</v>
          </cell>
          <cell r="F651" t="str">
            <v>รพช.ภักดีชุมพล</v>
          </cell>
          <cell r="G651" t="str">
            <v>โรงพยาบาลชุมชนภักดีชุมพล</v>
          </cell>
          <cell r="H651" t="str">
            <v>36140203</v>
          </cell>
          <cell r="I651">
            <v>36</v>
          </cell>
          <cell r="J651" t="str">
            <v>จังหวัดชัยภูมิ</v>
          </cell>
          <cell r="K651">
            <v>3614</v>
          </cell>
          <cell r="L651" t="str">
            <v>ภักดีชุมพล</v>
          </cell>
          <cell r="M651">
            <v>361402</v>
          </cell>
          <cell r="N651" t="str">
            <v>เจาทอง</v>
          </cell>
          <cell r="O651" t="str">
            <v>ตะวันออกเฉียงเหนือ</v>
          </cell>
          <cell r="P651" t="str">
            <v>07</v>
          </cell>
          <cell r="Q651" t="str">
            <v>โรงพยาบาลชุมชน</v>
          </cell>
          <cell r="R651">
            <v>5</v>
          </cell>
          <cell r="S651">
            <v>30</v>
          </cell>
          <cell r="T651" t="str">
            <v>30</v>
          </cell>
          <cell r="U651" t="str">
            <v>21</v>
          </cell>
          <cell r="V651" t="str">
            <v>2.1 ทุติยภูมิระดับต้น</v>
          </cell>
        </row>
        <row r="652">
          <cell r="A652" t="str">
            <v>14</v>
          </cell>
          <cell r="B652" t="str">
            <v>21002</v>
          </cell>
          <cell r="C652" t="str">
            <v>กระทรวงสาธารณสุข สำนักงานปลัดกระทรวงสาธารณสุข</v>
          </cell>
          <cell r="D652" t="str">
            <v>001098300</v>
          </cell>
          <cell r="E652" t="str">
            <v>10983</v>
          </cell>
          <cell r="F652" t="str">
            <v>รพช.เนินสง่า</v>
          </cell>
          <cell r="G652" t="str">
            <v>โรงพยาบาลชุมชนเนินสง่า</v>
          </cell>
          <cell r="H652" t="str">
            <v>36150105</v>
          </cell>
          <cell r="I652">
            <v>36</v>
          </cell>
          <cell r="J652" t="str">
            <v>จังหวัดชัยภูมิ</v>
          </cell>
          <cell r="K652">
            <v>3615</v>
          </cell>
          <cell r="L652" t="str">
            <v>เนินสง่า</v>
          </cell>
          <cell r="M652">
            <v>361501</v>
          </cell>
          <cell r="N652" t="str">
            <v>หนองฉิม</v>
          </cell>
          <cell r="O652" t="str">
            <v>ตะวันออกเฉียงเหนือ</v>
          </cell>
          <cell r="P652" t="str">
            <v>07</v>
          </cell>
          <cell r="Q652" t="str">
            <v>โรงพยาบาลชุมชน</v>
          </cell>
          <cell r="R652">
            <v>5</v>
          </cell>
          <cell r="S652">
            <v>30</v>
          </cell>
          <cell r="T652" t="str">
            <v>30</v>
          </cell>
          <cell r="U652" t="str">
            <v>21</v>
          </cell>
          <cell r="V652" t="str">
            <v>2.1 ทุติยภูมิระดับต้น</v>
          </cell>
        </row>
        <row r="653">
          <cell r="A653" t="str">
            <v>15</v>
          </cell>
          <cell r="B653" t="str">
            <v>21002</v>
          </cell>
          <cell r="C653" t="str">
            <v>กระทรวงสาธารณสุข สำนักงานปลัดกระทรวงสาธารณสุข</v>
          </cell>
          <cell r="D653" t="str">
            <v>001071300</v>
          </cell>
          <cell r="E653" t="str">
            <v>10713</v>
          </cell>
          <cell r="F653" t="str">
            <v>รพท.นครพิงค์</v>
          </cell>
          <cell r="G653" t="str">
            <v>โรงพยาบาลทั่วไปนครพิงค์</v>
          </cell>
          <cell r="H653" t="str">
            <v>50070104</v>
          </cell>
          <cell r="I653">
            <v>50</v>
          </cell>
          <cell r="J653" t="str">
            <v>จังหวัดเชียงใหม่</v>
          </cell>
          <cell r="K653">
            <v>5007</v>
          </cell>
          <cell r="L653" t="str">
            <v>แม่ริม</v>
          </cell>
          <cell r="M653">
            <v>500710</v>
          </cell>
          <cell r="N653" t="str">
            <v>ดอนแก้ว</v>
          </cell>
          <cell r="O653" t="str">
            <v>เหนือ</v>
          </cell>
          <cell r="P653" t="str">
            <v>06</v>
          </cell>
          <cell r="Q653" t="str">
            <v>โรงพยาบาลทั่วไป</v>
          </cell>
          <cell r="R653">
            <v>2</v>
          </cell>
          <cell r="S653">
            <v>519</v>
          </cell>
          <cell r="T653" t="str">
            <v>416</v>
          </cell>
          <cell r="U653" t="str">
            <v>31</v>
          </cell>
          <cell r="V653" t="str">
            <v>3.1 ตติยภูมิ</v>
          </cell>
        </row>
        <row r="654">
          <cell r="A654" t="str">
            <v>15</v>
          </cell>
          <cell r="B654" t="str">
            <v>21002</v>
          </cell>
          <cell r="C654" t="str">
            <v>กระทรวงสาธารณสุข สำนักงานปลัดกระทรวงสาธารณสุข</v>
          </cell>
          <cell r="D654" t="str">
            <v>001111900</v>
          </cell>
          <cell r="E654" t="str">
            <v>11119</v>
          </cell>
          <cell r="F654" t="str">
            <v>รพช.จอมทอง</v>
          </cell>
          <cell r="G654" t="str">
            <v>โรงพยาบาลชุมชนจอมทอง</v>
          </cell>
          <cell r="H654" t="str">
            <v>50020702</v>
          </cell>
          <cell r="I654">
            <v>50</v>
          </cell>
          <cell r="J654" t="str">
            <v>จังหวัดเชียงใหม่</v>
          </cell>
          <cell r="K654">
            <v>5002</v>
          </cell>
          <cell r="L654" t="str">
            <v>จอมทอง</v>
          </cell>
          <cell r="M654">
            <v>500207</v>
          </cell>
          <cell r="N654" t="str">
            <v>ดอยแก้ว</v>
          </cell>
          <cell r="O654" t="str">
            <v>เหนือ</v>
          </cell>
          <cell r="P654" t="str">
            <v>07</v>
          </cell>
          <cell r="Q654" t="str">
            <v>โรงพยาบาลชุมชน</v>
          </cell>
          <cell r="R654">
            <v>4</v>
          </cell>
          <cell r="S654">
            <v>130</v>
          </cell>
          <cell r="T654" t="str">
            <v>90</v>
          </cell>
          <cell r="U654" t="str">
            <v>23</v>
          </cell>
          <cell r="V654" t="str">
            <v>2.3 ทุติยภูมิระดับสูง</v>
          </cell>
        </row>
        <row r="655">
          <cell r="A655" t="str">
            <v>15</v>
          </cell>
          <cell r="B655" t="str">
            <v>21002</v>
          </cell>
          <cell r="C655" t="str">
            <v>กระทรวงสาธารณสุข สำนักงานปลัดกระทรวงสาธารณสุข</v>
          </cell>
          <cell r="D655" t="str">
            <v>001112000</v>
          </cell>
          <cell r="E655" t="str">
            <v>11120</v>
          </cell>
          <cell r="F655" t="str">
            <v>รพช.แม่แจ่ม</v>
          </cell>
          <cell r="G655" t="str">
            <v>โรงพยาบาลชุมชนแม่แจ่ม</v>
          </cell>
          <cell r="H655" t="str">
            <v>50030104</v>
          </cell>
          <cell r="I655">
            <v>50</v>
          </cell>
          <cell r="J655" t="str">
            <v>จังหวัดเชียงใหม่</v>
          </cell>
          <cell r="K655">
            <v>5003</v>
          </cell>
          <cell r="L655" t="str">
            <v>แม่แจ่ม</v>
          </cell>
          <cell r="M655">
            <v>500301</v>
          </cell>
          <cell r="N655" t="str">
            <v>ช่างเคิ่ง</v>
          </cell>
          <cell r="O655" t="str">
            <v>เหนือ</v>
          </cell>
          <cell r="P655" t="str">
            <v>07</v>
          </cell>
          <cell r="Q655" t="str">
            <v>โรงพยาบาลชุมชน</v>
          </cell>
          <cell r="R655">
            <v>5</v>
          </cell>
          <cell r="S655">
            <v>30</v>
          </cell>
          <cell r="T655" t="str">
            <v>30</v>
          </cell>
          <cell r="U655" t="str">
            <v>21</v>
          </cell>
          <cell r="V655" t="str">
            <v>2.1 ทุติยภูมิระดับต้น</v>
          </cell>
        </row>
        <row r="656">
          <cell r="A656" t="str">
            <v>15</v>
          </cell>
          <cell r="B656" t="str">
            <v>21002</v>
          </cell>
          <cell r="C656" t="str">
            <v>กระทรวงสาธารณสุข สำนักงานปลัดกระทรวงสาธารณสุข</v>
          </cell>
          <cell r="D656" t="str">
            <v>001112100</v>
          </cell>
          <cell r="E656" t="str">
            <v>11121</v>
          </cell>
          <cell r="F656" t="str">
            <v>รพช.เชียงดาว</v>
          </cell>
          <cell r="G656" t="str">
            <v>โรงพยาบาลชุมชนเชียงดาว</v>
          </cell>
          <cell r="H656" t="str">
            <v>50040102</v>
          </cell>
          <cell r="I656">
            <v>50</v>
          </cell>
          <cell r="J656" t="str">
            <v>จังหวัดเชียงใหม่</v>
          </cell>
          <cell r="K656">
            <v>5004</v>
          </cell>
          <cell r="L656" t="str">
            <v>เชียงดาว</v>
          </cell>
          <cell r="M656">
            <v>500401</v>
          </cell>
          <cell r="N656" t="str">
            <v>เชียงดาว</v>
          </cell>
          <cell r="O656" t="str">
            <v>เหนือ</v>
          </cell>
          <cell r="P656" t="str">
            <v>07</v>
          </cell>
          <cell r="Q656" t="str">
            <v>โรงพยาบาลชุมชน</v>
          </cell>
          <cell r="R656">
            <v>4</v>
          </cell>
          <cell r="S656">
            <v>60</v>
          </cell>
          <cell r="T656" t="str">
            <v>60</v>
          </cell>
          <cell r="U656" t="str">
            <v>21</v>
          </cell>
          <cell r="V656" t="str">
            <v>2.1 ทุติยภูมิระดับต้น</v>
          </cell>
        </row>
        <row r="657">
          <cell r="A657" t="str">
            <v>15</v>
          </cell>
          <cell r="B657" t="str">
            <v>21002</v>
          </cell>
          <cell r="C657" t="str">
            <v>กระทรวงสาธารณสุข สำนักงานปลัดกระทรวงสาธารณสุข</v>
          </cell>
          <cell r="D657" t="str">
            <v>001112200</v>
          </cell>
          <cell r="E657" t="str">
            <v>11122</v>
          </cell>
          <cell r="F657" t="str">
            <v>รพช.ดอยสะเก็ด</v>
          </cell>
          <cell r="G657" t="str">
            <v>โรงพยาบาลชุมชนดอยสะเก็ด</v>
          </cell>
          <cell r="H657" t="str">
            <v>50050108</v>
          </cell>
          <cell r="I657">
            <v>50</v>
          </cell>
          <cell r="J657" t="str">
            <v>จังหวัดเชียงใหม่</v>
          </cell>
          <cell r="K657">
            <v>5005</v>
          </cell>
          <cell r="L657" t="str">
            <v>ดอยสะเก็ด</v>
          </cell>
          <cell r="M657">
            <v>500501</v>
          </cell>
          <cell r="N657" t="str">
            <v>เชิงดอย</v>
          </cell>
          <cell r="O657" t="str">
            <v>เหนือ</v>
          </cell>
          <cell r="P657" t="str">
            <v>07</v>
          </cell>
          <cell r="Q657" t="str">
            <v>โรงพยาบาลชุมชน</v>
          </cell>
          <cell r="R657">
            <v>5</v>
          </cell>
          <cell r="S657">
            <v>30</v>
          </cell>
          <cell r="T657" t="str">
            <v>60</v>
          </cell>
          <cell r="U657" t="str">
            <v>21</v>
          </cell>
          <cell r="V657" t="str">
            <v>2.1 ทุติยภูมิระดับต้น</v>
          </cell>
        </row>
        <row r="658">
          <cell r="A658" t="str">
            <v>15</v>
          </cell>
          <cell r="B658" t="str">
            <v>21002</v>
          </cell>
          <cell r="C658" t="str">
            <v>กระทรวงสาธารณสุข สำนักงานปลัดกระทรวงสาธารณสุข</v>
          </cell>
          <cell r="D658" t="str">
            <v>001112300</v>
          </cell>
          <cell r="E658" t="str">
            <v>11123</v>
          </cell>
          <cell r="F658" t="str">
            <v>รพช.แม่แตง</v>
          </cell>
          <cell r="G658" t="str">
            <v>โรงพยาบาลชุมชนแม่แตง</v>
          </cell>
          <cell r="H658" t="str">
            <v>50060107</v>
          </cell>
          <cell r="I658">
            <v>50</v>
          </cell>
          <cell r="J658" t="str">
            <v>จังหวัดเชียงใหม่</v>
          </cell>
          <cell r="K658">
            <v>5006</v>
          </cell>
          <cell r="L658" t="str">
            <v>แม่แตง</v>
          </cell>
          <cell r="M658">
            <v>500601</v>
          </cell>
          <cell r="N658" t="str">
            <v>สันมหาพน</v>
          </cell>
          <cell r="O658" t="str">
            <v>เหนือ</v>
          </cell>
          <cell r="P658" t="str">
            <v>07</v>
          </cell>
          <cell r="Q658" t="str">
            <v>โรงพยาบาลชุมชน</v>
          </cell>
          <cell r="R658">
            <v>5</v>
          </cell>
          <cell r="S658">
            <v>30</v>
          </cell>
          <cell r="T658" t="str">
            <v>60</v>
          </cell>
          <cell r="U658" t="str">
            <v>21</v>
          </cell>
          <cell r="V658" t="str">
            <v>2.1 ทุติยภูมิระดับต้น</v>
          </cell>
        </row>
        <row r="659">
          <cell r="A659" t="str">
            <v>15</v>
          </cell>
          <cell r="B659" t="str">
            <v>21002</v>
          </cell>
          <cell r="C659" t="str">
            <v>กระทรวงสาธารณสุข สำนักงานปลัดกระทรวงสาธารณสุข</v>
          </cell>
          <cell r="D659" t="str">
            <v>001112400</v>
          </cell>
          <cell r="E659" t="str">
            <v>11124</v>
          </cell>
          <cell r="F659" t="str">
            <v>รพช.สะเมิง</v>
          </cell>
          <cell r="G659" t="str">
            <v>โรงพยาบาลชุมชนสะเมิง</v>
          </cell>
          <cell r="H659" t="str">
            <v>50080110</v>
          </cell>
          <cell r="I659">
            <v>50</v>
          </cell>
          <cell r="J659" t="str">
            <v>จังหวัดเชียงใหม่</v>
          </cell>
          <cell r="K659">
            <v>5008</v>
          </cell>
          <cell r="L659" t="str">
            <v>สะเมิง</v>
          </cell>
          <cell r="M659">
            <v>500801</v>
          </cell>
          <cell r="N659" t="str">
            <v>สะเมิงใต้</v>
          </cell>
          <cell r="O659" t="str">
            <v>เหนือ</v>
          </cell>
          <cell r="P659" t="str">
            <v>07</v>
          </cell>
          <cell r="Q659" t="str">
            <v>โรงพยาบาลชุมชน</v>
          </cell>
          <cell r="R659">
            <v>5</v>
          </cell>
          <cell r="S659">
            <v>30</v>
          </cell>
          <cell r="T659" t="str">
            <v>30</v>
          </cell>
          <cell r="U659" t="str">
            <v>21</v>
          </cell>
          <cell r="V659" t="str">
            <v>2.1 ทุติยภูมิระดับต้น</v>
          </cell>
        </row>
        <row r="660">
          <cell r="A660" t="str">
            <v>15</v>
          </cell>
          <cell r="B660" t="str">
            <v>21002</v>
          </cell>
          <cell r="C660" t="str">
            <v>กระทรวงสาธารณสุข สำนักงานปลัดกระทรวงสาธารณสุข</v>
          </cell>
          <cell r="D660" t="str">
            <v>001112500</v>
          </cell>
          <cell r="E660" t="str">
            <v>11125</v>
          </cell>
          <cell r="F660" t="str">
            <v>รพช.ฝาง</v>
          </cell>
          <cell r="G660" t="str">
            <v>โรงพยาบาลชุมชนฝาง</v>
          </cell>
          <cell r="H660" t="str">
            <v>50090104</v>
          </cell>
          <cell r="I660">
            <v>50</v>
          </cell>
          <cell r="J660" t="str">
            <v>จังหวัดเชียงใหม่</v>
          </cell>
          <cell r="K660">
            <v>5009</v>
          </cell>
          <cell r="L660" t="str">
            <v>ฝาง</v>
          </cell>
          <cell r="M660">
            <v>500901</v>
          </cell>
          <cell r="N660" t="str">
            <v>เวียง</v>
          </cell>
          <cell r="O660" t="str">
            <v>เหนือ</v>
          </cell>
          <cell r="P660" t="str">
            <v>07</v>
          </cell>
          <cell r="Q660" t="str">
            <v>โรงพยาบาลชุมชน</v>
          </cell>
          <cell r="R660">
            <v>4</v>
          </cell>
          <cell r="S660">
            <v>90</v>
          </cell>
          <cell r="T660" t="str">
            <v>120</v>
          </cell>
          <cell r="U660" t="str">
            <v>21</v>
          </cell>
          <cell r="V660" t="str">
            <v>2.1 ทุติยภูมิระดับต้น</v>
          </cell>
        </row>
        <row r="661">
          <cell r="A661" t="str">
            <v>15</v>
          </cell>
          <cell r="B661" t="str">
            <v>21002</v>
          </cell>
          <cell r="C661" t="str">
            <v>กระทรวงสาธารณสุข สำนักงานปลัดกระทรวงสาธารณสุข</v>
          </cell>
          <cell r="D661" t="str">
            <v>001112600</v>
          </cell>
          <cell r="E661" t="str">
            <v>11126</v>
          </cell>
          <cell r="F661" t="str">
            <v>รพช.แม่อาย</v>
          </cell>
          <cell r="G661" t="str">
            <v>โรงพยาบาลชุมชนแม่อาย</v>
          </cell>
          <cell r="H661" t="str">
            <v>50100108</v>
          </cell>
          <cell r="I661">
            <v>50</v>
          </cell>
          <cell r="J661" t="str">
            <v>จังหวัดเชียงใหม่</v>
          </cell>
          <cell r="K661">
            <v>5010</v>
          </cell>
          <cell r="L661" t="str">
            <v>แม่อาย</v>
          </cell>
          <cell r="M661">
            <v>501001</v>
          </cell>
          <cell r="N661" t="str">
            <v>แม่อาย</v>
          </cell>
          <cell r="O661" t="str">
            <v>เหนือ</v>
          </cell>
          <cell r="P661" t="str">
            <v>07</v>
          </cell>
          <cell r="Q661" t="str">
            <v>โรงพยาบาลชุมชน</v>
          </cell>
          <cell r="R661">
            <v>4</v>
          </cell>
          <cell r="S661">
            <v>72</v>
          </cell>
          <cell r="T661" t="str">
            <v>60</v>
          </cell>
          <cell r="U661" t="str">
            <v>21</v>
          </cell>
          <cell r="V661" t="str">
            <v>2.1 ทุติยภูมิระดับต้น</v>
          </cell>
        </row>
        <row r="662">
          <cell r="A662" t="str">
            <v>15</v>
          </cell>
          <cell r="B662" t="str">
            <v>21002</v>
          </cell>
          <cell r="C662" t="str">
            <v>กระทรวงสาธารณสุข สำนักงานปลัดกระทรวงสาธารณสุข</v>
          </cell>
          <cell r="D662" t="str">
            <v>001112700</v>
          </cell>
          <cell r="E662" t="str">
            <v>11127</v>
          </cell>
          <cell r="F662" t="str">
            <v>รพช.พร้าว</v>
          </cell>
          <cell r="G662" t="str">
            <v>โรงพยาบาลชุมชนพร้าว</v>
          </cell>
          <cell r="H662" t="str">
            <v>50110104</v>
          </cell>
          <cell r="I662">
            <v>50</v>
          </cell>
          <cell r="J662" t="str">
            <v>จังหวัดเชียงใหม่</v>
          </cell>
          <cell r="K662">
            <v>5011</v>
          </cell>
          <cell r="L662" t="str">
            <v>พร้าว</v>
          </cell>
          <cell r="M662">
            <v>501101</v>
          </cell>
          <cell r="N662" t="str">
            <v>เวียง</v>
          </cell>
          <cell r="O662" t="str">
            <v>เหนือ</v>
          </cell>
          <cell r="P662" t="str">
            <v>07</v>
          </cell>
          <cell r="Q662" t="str">
            <v>โรงพยาบาลชุมชน</v>
          </cell>
          <cell r="R662">
            <v>4</v>
          </cell>
          <cell r="S662">
            <v>60</v>
          </cell>
          <cell r="T662" t="str">
            <v>60</v>
          </cell>
          <cell r="U662" t="str">
            <v>22</v>
          </cell>
          <cell r="V662" t="str">
            <v>2.2 ทุติยภูมิระดับกลาง</v>
          </cell>
        </row>
        <row r="663">
          <cell r="A663" t="str">
            <v>15</v>
          </cell>
          <cell r="B663" t="str">
            <v>21002</v>
          </cell>
          <cell r="C663" t="str">
            <v>กระทรวงสาธารณสุข สำนักงานปลัดกระทรวงสาธารณสุข</v>
          </cell>
          <cell r="D663" t="str">
            <v>001112800</v>
          </cell>
          <cell r="E663" t="str">
            <v>11128</v>
          </cell>
          <cell r="F663" t="str">
            <v>รพช.สันป่าตอง</v>
          </cell>
          <cell r="G663" t="str">
            <v>โรงพยาบาลชุมชนสันป่าตอง</v>
          </cell>
          <cell r="H663" t="str">
            <v>50120109</v>
          </cell>
          <cell r="I663">
            <v>50</v>
          </cell>
          <cell r="J663" t="str">
            <v>จังหวัดเชียงใหม่</v>
          </cell>
          <cell r="K663">
            <v>5012</v>
          </cell>
          <cell r="L663" t="str">
            <v>สันป่าตอง</v>
          </cell>
          <cell r="M663">
            <v>501201</v>
          </cell>
          <cell r="N663" t="str">
            <v>ยุหว่า</v>
          </cell>
          <cell r="O663" t="str">
            <v>เหนือ</v>
          </cell>
          <cell r="P663" t="str">
            <v>07</v>
          </cell>
          <cell r="Q663" t="str">
            <v>โรงพยาบาลชุมชน</v>
          </cell>
          <cell r="R663">
            <v>4</v>
          </cell>
          <cell r="S663">
            <v>150</v>
          </cell>
          <cell r="T663" t="str">
            <v>120</v>
          </cell>
          <cell r="U663" t="str">
            <v>21</v>
          </cell>
          <cell r="V663" t="str">
            <v>2.1 ทุติยภูมิระดับต้น</v>
          </cell>
        </row>
        <row r="664">
          <cell r="A664" t="str">
            <v>15</v>
          </cell>
          <cell r="B664" t="str">
            <v>21002</v>
          </cell>
          <cell r="C664" t="str">
            <v>กระทรวงสาธารณสุข สำนักงานปลัดกระทรวงสาธารณสุข</v>
          </cell>
          <cell r="D664" t="str">
            <v>001112900</v>
          </cell>
          <cell r="E664" t="str">
            <v>11129</v>
          </cell>
          <cell r="F664" t="str">
            <v>รพช.สันกำแพง</v>
          </cell>
          <cell r="G664" t="str">
            <v>โรงพยาบาลชุมชนสันกำแพง</v>
          </cell>
          <cell r="H664" t="str">
            <v>50130401</v>
          </cell>
          <cell r="I664">
            <v>50</v>
          </cell>
          <cell r="J664" t="str">
            <v>จังหวัดเชียงใหม่</v>
          </cell>
          <cell r="K664">
            <v>5013</v>
          </cell>
          <cell r="L664" t="str">
            <v>สันกำแพง</v>
          </cell>
          <cell r="M664">
            <v>501304</v>
          </cell>
          <cell r="N664" t="str">
            <v>บวกค้าง</v>
          </cell>
          <cell r="O664" t="str">
            <v>เหนือ</v>
          </cell>
          <cell r="P664" t="str">
            <v>07</v>
          </cell>
          <cell r="Q664" t="str">
            <v>โรงพยาบาลชุมชน</v>
          </cell>
          <cell r="R664">
            <v>5</v>
          </cell>
          <cell r="S664">
            <v>30</v>
          </cell>
          <cell r="T664" t="str">
            <v>30</v>
          </cell>
          <cell r="U664" t="str">
            <v>21</v>
          </cell>
          <cell r="V664" t="str">
            <v>2.1 ทุติยภูมิระดับต้น</v>
          </cell>
        </row>
        <row r="665">
          <cell r="A665" t="str">
            <v>15</v>
          </cell>
          <cell r="B665" t="str">
            <v>21002</v>
          </cell>
          <cell r="C665" t="str">
            <v>กระทรวงสาธารณสุข สำนักงานปลัดกระทรวงสาธารณสุข</v>
          </cell>
          <cell r="D665" t="str">
            <v>001113000</v>
          </cell>
          <cell r="E665" t="str">
            <v>11130</v>
          </cell>
          <cell r="F665" t="str">
            <v>รพช.สันทราย</v>
          </cell>
          <cell r="G665" t="str">
            <v>โรงพยาบาลชุมชนสันทราย</v>
          </cell>
          <cell r="H665" t="str">
            <v>50140811</v>
          </cell>
          <cell r="I665">
            <v>50</v>
          </cell>
          <cell r="J665" t="str">
            <v>จังหวัดเชียงใหม่</v>
          </cell>
          <cell r="K665">
            <v>5014</v>
          </cell>
          <cell r="L665" t="str">
            <v>สันทราย</v>
          </cell>
          <cell r="M665">
            <v>501408</v>
          </cell>
          <cell r="N665" t="str">
            <v>หนองหาร</v>
          </cell>
          <cell r="O665" t="str">
            <v>เหนือ</v>
          </cell>
          <cell r="P665" t="str">
            <v>07</v>
          </cell>
          <cell r="Q665" t="str">
            <v>โรงพยาบาลชุมชน</v>
          </cell>
          <cell r="R665">
            <v>4</v>
          </cell>
          <cell r="S665">
            <v>53</v>
          </cell>
          <cell r="T665" t="str">
            <v>60</v>
          </cell>
          <cell r="U665" t="str">
            <v>21</v>
          </cell>
          <cell r="V665" t="str">
            <v>2.1 ทุติยภูมิระดับต้น</v>
          </cell>
        </row>
        <row r="666">
          <cell r="A666" t="str">
            <v>15</v>
          </cell>
          <cell r="B666" t="str">
            <v>21002</v>
          </cell>
          <cell r="C666" t="str">
            <v>กระทรวงสาธารณสุข สำนักงานปลัดกระทรวงสาธารณสุข</v>
          </cell>
          <cell r="D666" t="str">
            <v>001113100</v>
          </cell>
          <cell r="E666" t="str">
            <v>11131</v>
          </cell>
          <cell r="F666" t="str">
            <v>รพช.หางดง</v>
          </cell>
          <cell r="G666" t="str">
            <v>โรงพยาบาลชุมชนหางดง</v>
          </cell>
          <cell r="H666" t="str">
            <v>50150103</v>
          </cell>
          <cell r="I666">
            <v>50</v>
          </cell>
          <cell r="J666" t="str">
            <v>จังหวัดเชียงใหม่</v>
          </cell>
          <cell r="K666">
            <v>5015</v>
          </cell>
          <cell r="L666" t="str">
            <v>หางดง</v>
          </cell>
          <cell r="M666">
            <v>501501</v>
          </cell>
          <cell r="N666" t="str">
            <v>หางดง</v>
          </cell>
          <cell r="O666" t="str">
            <v>เหนือ</v>
          </cell>
          <cell r="P666" t="str">
            <v>07</v>
          </cell>
          <cell r="Q666" t="str">
            <v>โรงพยาบาลชุมชน</v>
          </cell>
          <cell r="R666">
            <v>5</v>
          </cell>
          <cell r="S666">
            <v>25</v>
          </cell>
          <cell r="T666" t="str">
            <v>23</v>
          </cell>
          <cell r="U666" t="str">
            <v>21</v>
          </cell>
          <cell r="V666" t="str">
            <v>2.1 ทุติยภูมิระดับต้น</v>
          </cell>
        </row>
        <row r="667">
          <cell r="A667" t="str">
            <v>15</v>
          </cell>
          <cell r="B667" t="str">
            <v>21002</v>
          </cell>
          <cell r="C667" t="str">
            <v>กระทรวงสาธารณสุข สำนักงานปลัดกระทรวงสาธารณสุข</v>
          </cell>
          <cell r="D667" t="str">
            <v>001113200</v>
          </cell>
          <cell r="E667" t="str">
            <v>11132</v>
          </cell>
          <cell r="F667" t="str">
            <v>รพช.ฮอด</v>
          </cell>
          <cell r="G667" t="str">
            <v>โรงพยาบาลชุมชนฮอด</v>
          </cell>
          <cell r="H667" t="str">
            <v>50160110</v>
          </cell>
          <cell r="I667">
            <v>50</v>
          </cell>
          <cell r="J667" t="str">
            <v>จังหวัดเชียงใหม่</v>
          </cell>
          <cell r="K667">
            <v>5016</v>
          </cell>
          <cell r="L667" t="str">
            <v>ฮอด</v>
          </cell>
          <cell r="M667">
            <v>501601</v>
          </cell>
          <cell r="N667" t="str">
            <v>หางดง</v>
          </cell>
          <cell r="O667" t="str">
            <v>เหนือ</v>
          </cell>
          <cell r="P667" t="str">
            <v>07</v>
          </cell>
          <cell r="Q667" t="str">
            <v>โรงพยาบาลชุมชน</v>
          </cell>
          <cell r="R667">
            <v>4</v>
          </cell>
          <cell r="S667">
            <v>60</v>
          </cell>
          <cell r="T667" t="str">
            <v>60</v>
          </cell>
          <cell r="U667" t="str">
            <v>21</v>
          </cell>
          <cell r="V667" t="str">
            <v>2.1 ทุติยภูมิระดับต้น</v>
          </cell>
        </row>
        <row r="668">
          <cell r="A668" t="str">
            <v>15</v>
          </cell>
          <cell r="B668" t="str">
            <v>21002</v>
          </cell>
          <cell r="C668" t="str">
            <v>กระทรวงสาธารณสุข สำนักงานปลัดกระทรวงสาธารณสุข</v>
          </cell>
          <cell r="D668" t="str">
            <v>001113300</v>
          </cell>
          <cell r="E668" t="str">
            <v>11133</v>
          </cell>
          <cell r="F668" t="str">
            <v>รพช.ดอยเต่า</v>
          </cell>
          <cell r="G668" t="str">
            <v>โรงพยาบาลชุมชนดอยเต่า</v>
          </cell>
          <cell r="H668" t="str">
            <v>50170103</v>
          </cell>
          <cell r="I668">
            <v>50</v>
          </cell>
          <cell r="J668" t="str">
            <v>จังหวัดเชียงใหม่</v>
          </cell>
          <cell r="K668">
            <v>5017</v>
          </cell>
          <cell r="L668" t="str">
            <v>ดอยเต่า</v>
          </cell>
          <cell r="M668">
            <v>501702</v>
          </cell>
          <cell r="N668" t="str">
            <v>ท่าเดื่อ</v>
          </cell>
          <cell r="O668" t="str">
            <v>เหนือ</v>
          </cell>
          <cell r="P668" t="str">
            <v>07</v>
          </cell>
          <cell r="Q668" t="str">
            <v>โรงพยาบาลชุมชน</v>
          </cell>
          <cell r="R668">
            <v>5</v>
          </cell>
          <cell r="S668">
            <v>30</v>
          </cell>
          <cell r="T668" t="str">
            <v>30</v>
          </cell>
          <cell r="U668" t="str">
            <v>21</v>
          </cell>
          <cell r="V668" t="str">
            <v>2.1 ทุติยภูมิระดับต้น</v>
          </cell>
        </row>
        <row r="669">
          <cell r="A669" t="str">
            <v>15</v>
          </cell>
          <cell r="B669" t="str">
            <v>21002</v>
          </cell>
          <cell r="C669" t="str">
            <v>กระทรวงสาธารณสุข สำนักงานปลัดกระทรวงสาธารณสุข</v>
          </cell>
          <cell r="D669" t="str">
            <v>001113400</v>
          </cell>
          <cell r="E669" t="str">
            <v>11134</v>
          </cell>
          <cell r="F669" t="str">
            <v>รพช.อมก๋อย</v>
          </cell>
          <cell r="G669" t="str">
            <v>โรงพยาบาลชุมชนอมก๋อย</v>
          </cell>
          <cell r="H669" t="str">
            <v>50180101</v>
          </cell>
          <cell r="I669">
            <v>50</v>
          </cell>
          <cell r="J669" t="str">
            <v>จังหวัดเชียงใหม่</v>
          </cell>
          <cell r="K669">
            <v>5018</v>
          </cell>
          <cell r="L669" t="str">
            <v>อมก๋อย</v>
          </cell>
          <cell r="M669">
            <v>501801</v>
          </cell>
          <cell r="N669" t="str">
            <v>อมก๋อย</v>
          </cell>
          <cell r="O669" t="str">
            <v>เหนือ</v>
          </cell>
          <cell r="P669" t="str">
            <v>07</v>
          </cell>
          <cell r="Q669" t="str">
            <v>โรงพยาบาลชุมชน</v>
          </cell>
          <cell r="R669">
            <v>5</v>
          </cell>
          <cell r="S669">
            <v>30</v>
          </cell>
          <cell r="T669" t="str">
            <v>30</v>
          </cell>
          <cell r="U669" t="str">
            <v>21</v>
          </cell>
          <cell r="V669" t="str">
            <v>2.1 ทุติยภูมิระดับต้น</v>
          </cell>
        </row>
        <row r="670">
          <cell r="A670" t="str">
            <v>15</v>
          </cell>
          <cell r="B670" t="str">
            <v>21002</v>
          </cell>
          <cell r="C670" t="str">
            <v>กระทรวงสาธารณสุข สำนักงานปลัดกระทรวงสาธารณสุข</v>
          </cell>
          <cell r="D670" t="str">
            <v>001113500</v>
          </cell>
          <cell r="E670" t="str">
            <v>11135</v>
          </cell>
          <cell r="F670" t="str">
            <v>รพช.สารภี</v>
          </cell>
          <cell r="G670" t="str">
            <v>โรงพยาบาลชุมชนสารภี</v>
          </cell>
          <cell r="H670" t="str">
            <v>50190203</v>
          </cell>
          <cell r="I670">
            <v>50</v>
          </cell>
          <cell r="J670" t="str">
            <v>จังหวัดเชียงใหม่</v>
          </cell>
          <cell r="K670">
            <v>5019</v>
          </cell>
          <cell r="L670" t="str">
            <v>สารภี</v>
          </cell>
          <cell r="M670">
            <v>501902</v>
          </cell>
          <cell r="N670" t="str">
            <v>สารภี</v>
          </cell>
          <cell r="O670" t="str">
            <v>เหนือ</v>
          </cell>
          <cell r="P670" t="str">
            <v>07</v>
          </cell>
          <cell r="Q670" t="str">
            <v>โรงพยาบาลชุมชน</v>
          </cell>
          <cell r="R670">
            <v>4</v>
          </cell>
          <cell r="S670">
            <v>59</v>
          </cell>
          <cell r="T670" t="str">
            <v>30</v>
          </cell>
          <cell r="U670" t="str">
            <v>21</v>
          </cell>
          <cell r="V670" t="str">
            <v>2.1 ทุติยภูมิระดับต้น</v>
          </cell>
        </row>
        <row r="671">
          <cell r="A671" t="str">
            <v>15</v>
          </cell>
          <cell r="B671" t="str">
            <v>21002</v>
          </cell>
          <cell r="C671" t="str">
            <v>กระทรวงสาธารณสุข สำนักงานปลัดกระทรวงสาธารณสุข</v>
          </cell>
          <cell r="D671" t="str">
            <v>001113600</v>
          </cell>
          <cell r="E671" t="str">
            <v>11136</v>
          </cell>
          <cell r="F671" t="str">
            <v>รพช.เวียงแหง</v>
          </cell>
          <cell r="G671" t="str">
            <v>โรงพยาบาลชุมชนเวียงแหง</v>
          </cell>
          <cell r="H671" t="str">
            <v>50200103</v>
          </cell>
          <cell r="I671">
            <v>50</v>
          </cell>
          <cell r="J671" t="str">
            <v>จังหวัดเชียงใหม่</v>
          </cell>
          <cell r="K671">
            <v>5020</v>
          </cell>
          <cell r="L671" t="str">
            <v>เวียงแหง</v>
          </cell>
          <cell r="M671">
            <v>502001</v>
          </cell>
          <cell r="N671" t="str">
            <v>เมืองแหง</v>
          </cell>
          <cell r="O671" t="str">
            <v>เหนือ</v>
          </cell>
          <cell r="P671" t="str">
            <v>07</v>
          </cell>
          <cell r="Q671" t="str">
            <v>โรงพยาบาลชุมชน</v>
          </cell>
          <cell r="R671">
            <v>5</v>
          </cell>
          <cell r="S671">
            <v>30</v>
          </cell>
          <cell r="T671" t="str">
            <v>30</v>
          </cell>
          <cell r="U671" t="str">
            <v>21</v>
          </cell>
          <cell r="V671" t="str">
            <v>2.1 ทุติยภูมิระดับต้น</v>
          </cell>
        </row>
        <row r="672">
          <cell r="A672" t="str">
            <v>15</v>
          </cell>
          <cell r="B672" t="str">
            <v>21002</v>
          </cell>
          <cell r="C672" t="str">
            <v>กระทรวงสาธารณสุข สำนักงานปลัดกระทรวงสาธารณสุข</v>
          </cell>
          <cell r="D672" t="str">
            <v>001113700</v>
          </cell>
          <cell r="E672" t="str">
            <v>11137</v>
          </cell>
          <cell r="F672" t="str">
            <v>รพช.ไชยปราการ</v>
          </cell>
          <cell r="G672" t="str">
            <v>โรงพยาบาลชุมชนไชยปราการ</v>
          </cell>
          <cell r="H672" t="str">
            <v>50210203</v>
          </cell>
          <cell r="I672">
            <v>50</v>
          </cell>
          <cell r="J672" t="str">
            <v>จังหวัดเชียงใหม่</v>
          </cell>
          <cell r="K672">
            <v>5021</v>
          </cell>
          <cell r="L672" t="str">
            <v>ไชยปราการ</v>
          </cell>
          <cell r="M672">
            <v>502102</v>
          </cell>
          <cell r="N672" t="str">
            <v>ศรีดงเย็น</v>
          </cell>
          <cell r="O672" t="str">
            <v>เหนือ</v>
          </cell>
          <cell r="P672" t="str">
            <v>07</v>
          </cell>
          <cell r="Q672" t="str">
            <v>โรงพยาบาลชุมชน</v>
          </cell>
          <cell r="R672">
            <v>5</v>
          </cell>
          <cell r="S672">
            <v>30</v>
          </cell>
          <cell r="T672" t="str">
            <v>42</v>
          </cell>
          <cell r="U672" t="str">
            <v>21</v>
          </cell>
          <cell r="V672" t="str">
            <v>2.1 ทุติยภูมิระดับต้น</v>
          </cell>
        </row>
        <row r="673">
          <cell r="A673" t="str">
            <v>15</v>
          </cell>
          <cell r="B673" t="str">
            <v>21002</v>
          </cell>
          <cell r="C673" t="str">
            <v>กระทรวงสาธารณสุข สำนักงานปลัดกระทรวงสาธารณสุข</v>
          </cell>
          <cell r="D673" t="str">
            <v>001113800</v>
          </cell>
          <cell r="E673" t="str">
            <v>11138</v>
          </cell>
          <cell r="F673" t="str">
            <v>รพช.แม่วาง</v>
          </cell>
          <cell r="G673" t="str">
            <v>โรงพยาบาลชุมชนแม่วาง</v>
          </cell>
          <cell r="H673" t="str">
            <v>50220101</v>
          </cell>
          <cell r="I673">
            <v>50</v>
          </cell>
          <cell r="J673" t="str">
            <v>จังหวัดเชียงใหม่</v>
          </cell>
          <cell r="K673">
            <v>5022</v>
          </cell>
          <cell r="L673" t="str">
            <v>แม่วาง</v>
          </cell>
          <cell r="M673">
            <v>502201</v>
          </cell>
          <cell r="N673" t="str">
            <v>บ้านกาด</v>
          </cell>
          <cell r="O673" t="str">
            <v>เหนือ</v>
          </cell>
          <cell r="P673" t="str">
            <v>07</v>
          </cell>
          <cell r="Q673" t="str">
            <v>โรงพยาบาลชุมชน</v>
          </cell>
          <cell r="R673">
            <v>5</v>
          </cell>
          <cell r="S673">
            <v>30</v>
          </cell>
          <cell r="T673" t="str">
            <v>30</v>
          </cell>
          <cell r="U673" t="str">
            <v>21</v>
          </cell>
          <cell r="V673" t="str">
            <v>2.1 ทุติยภูมิระดับต้น</v>
          </cell>
        </row>
        <row r="674">
          <cell r="A674" t="str">
            <v>15</v>
          </cell>
          <cell r="B674" t="str">
            <v>21002</v>
          </cell>
          <cell r="C674" t="str">
            <v>กระทรวงสาธารณสุข สำนักงานปลัดกระทรวงสาธารณสุข</v>
          </cell>
          <cell r="D674" t="str">
            <v>001113900</v>
          </cell>
          <cell r="E674" t="str">
            <v>11139</v>
          </cell>
          <cell r="F674" t="str">
            <v>รพช.แม่ออน</v>
          </cell>
          <cell r="G674" t="str">
            <v>โรงพยาบาลชุมชนแม่ออน</v>
          </cell>
          <cell r="H674" t="str">
            <v>50230301</v>
          </cell>
          <cell r="I674">
            <v>50</v>
          </cell>
          <cell r="J674" t="str">
            <v>จังหวัดเชียงใหม่</v>
          </cell>
          <cell r="K674">
            <v>5023</v>
          </cell>
          <cell r="L674" t="str">
            <v>แม่ออน</v>
          </cell>
          <cell r="M674">
            <v>502303</v>
          </cell>
          <cell r="N674" t="str">
            <v>บ้านสหกรณ์</v>
          </cell>
          <cell r="O674" t="str">
            <v>เหนือ</v>
          </cell>
          <cell r="P674" t="str">
            <v>07</v>
          </cell>
          <cell r="Q674" t="str">
            <v>โรงพยาบาลชุมชน</v>
          </cell>
          <cell r="R674">
            <v>5</v>
          </cell>
          <cell r="S674">
            <v>18</v>
          </cell>
          <cell r="T674" t="str">
            <v>10</v>
          </cell>
          <cell r="U674" t="str">
            <v>21</v>
          </cell>
          <cell r="V674" t="str">
            <v>2.1 ทุติยภูมิระดับต้น</v>
          </cell>
        </row>
        <row r="675">
          <cell r="A675" t="str">
            <v>15</v>
          </cell>
          <cell r="B675" t="str">
            <v>21002</v>
          </cell>
          <cell r="C675" t="str">
            <v>กระทรวงสาธารณสุข สำนักงานปลัดกระทรวงสาธารณสุข</v>
          </cell>
          <cell r="D675" t="str">
            <v>001164300</v>
          </cell>
          <cell r="E675" t="str">
            <v>11643</v>
          </cell>
          <cell r="F675" t="str">
            <v>รพช.ดอยหล่อ</v>
          </cell>
          <cell r="G675" t="str">
            <v>โรงพยาบาลชุมชนดอยหล่อ</v>
          </cell>
          <cell r="H675" t="str">
            <v>50240105</v>
          </cell>
          <cell r="I675">
            <v>50</v>
          </cell>
          <cell r="J675" t="str">
            <v>จังหวัดเชียงใหม่</v>
          </cell>
          <cell r="K675">
            <v>5024</v>
          </cell>
          <cell r="L675" t="str">
            <v>ดอยหล่อ</v>
          </cell>
          <cell r="M675">
            <v>502401</v>
          </cell>
          <cell r="N675" t="str">
            <v>ดอยหล่อ</v>
          </cell>
          <cell r="O675" t="str">
            <v>เหนือ</v>
          </cell>
          <cell r="P675" t="str">
            <v>07</v>
          </cell>
          <cell r="Q675" t="str">
            <v>โรงพยาบาลชุมชน</v>
          </cell>
          <cell r="R675">
            <v>5</v>
          </cell>
          <cell r="S675">
            <v>30</v>
          </cell>
          <cell r="T675" t="str">
            <v>30</v>
          </cell>
          <cell r="U675" t="str">
            <v>22</v>
          </cell>
          <cell r="V675" t="str">
            <v>2.2 ทุติยภูมิระดับกลาง</v>
          </cell>
        </row>
        <row r="676">
          <cell r="A676" t="str">
            <v>15</v>
          </cell>
          <cell r="B676" t="str">
            <v>21002</v>
          </cell>
          <cell r="C676" t="str">
            <v>กระทรวงสาธารณสุข สำนักงานปลัดกระทรวงสาธารณสุข</v>
          </cell>
          <cell r="D676" t="str">
            <v>002373600</v>
          </cell>
          <cell r="E676" t="str">
            <v>23736</v>
          </cell>
          <cell r="F676" t="str">
            <v>รพช.วัดจันทร์เฉลิมพระเกียรติ 80 พรรษา</v>
          </cell>
          <cell r="G676" t="str">
            <v>โรงพยาบาลชุมชนวัดจันทร์เฉลิมพระเกียรติ 80 พรรษา</v>
          </cell>
          <cell r="H676" t="str">
            <v>50030603</v>
          </cell>
          <cell r="I676">
            <v>50</v>
          </cell>
          <cell r="J676" t="str">
            <v>จังหวัดเชียงใหม่</v>
          </cell>
          <cell r="K676">
            <v>5003</v>
          </cell>
          <cell r="L676" t="str">
            <v>แม่แจ่ม</v>
          </cell>
          <cell r="M676">
            <v>500306</v>
          </cell>
          <cell r="N676" t="str">
            <v>บ้านจันทร์</v>
          </cell>
          <cell r="O676" t="str">
            <v>เหนือ</v>
          </cell>
          <cell r="P676" t="str">
            <v>07</v>
          </cell>
          <cell r="Q676" t="str">
            <v>โรงพยาบาลชุมชน</v>
          </cell>
          <cell r="R676">
            <v>5</v>
          </cell>
          <cell r="S676">
            <v>10</v>
          </cell>
          <cell r="T676" t="str">
            <v>10</v>
          </cell>
        </row>
        <row r="677">
          <cell r="A677" t="str">
            <v>15</v>
          </cell>
          <cell r="B677" t="str">
            <v>21002</v>
          </cell>
          <cell r="C677" t="str">
            <v>กระทรวงสาธารณสุข สำนักงานปลัดกระทรวงสาธารณสุข</v>
          </cell>
          <cell r="D677" t="str">
            <v>001071400</v>
          </cell>
          <cell r="E677" t="str">
            <v>10714</v>
          </cell>
          <cell r="F677" t="str">
            <v>รพท.ลำพูน</v>
          </cell>
          <cell r="G677" t="str">
            <v>โรงพยาบาลทั่วไปลำพูน</v>
          </cell>
          <cell r="H677" t="str">
            <v>51011101</v>
          </cell>
          <cell r="I677">
            <v>51</v>
          </cell>
          <cell r="J677" t="str">
            <v>จังหวัดลำพูน</v>
          </cell>
          <cell r="K677">
            <v>5101</v>
          </cell>
          <cell r="L677" t="str">
            <v>เมืองลำพูน</v>
          </cell>
          <cell r="M677">
            <v>510111</v>
          </cell>
          <cell r="N677" t="str">
            <v>เวียงยอง</v>
          </cell>
          <cell r="O677" t="str">
            <v>เหนือ</v>
          </cell>
          <cell r="P677" t="str">
            <v>06</v>
          </cell>
          <cell r="Q677" t="str">
            <v>โรงพยาบาลทั่วไป</v>
          </cell>
          <cell r="R677">
            <v>2</v>
          </cell>
          <cell r="S677">
            <v>434</v>
          </cell>
          <cell r="T677" t="str">
            <v>411</v>
          </cell>
          <cell r="U677" t="str">
            <v>31</v>
          </cell>
          <cell r="V677" t="str">
            <v>3.1 ตติยภูมิ</v>
          </cell>
        </row>
        <row r="678">
          <cell r="A678" t="str">
            <v>15</v>
          </cell>
          <cell r="B678" t="str">
            <v>21002</v>
          </cell>
          <cell r="C678" t="str">
            <v>กระทรวงสาธารณสุข สำนักงานปลัดกระทรวงสาธารณสุข</v>
          </cell>
          <cell r="D678" t="str">
            <v>001114000</v>
          </cell>
          <cell r="E678" t="str">
            <v>11140</v>
          </cell>
          <cell r="F678" t="str">
            <v>รพช.แม่ทา</v>
          </cell>
          <cell r="G678" t="str">
            <v>โรงพยาบาลชุมชนแม่ทา</v>
          </cell>
          <cell r="H678" t="str">
            <v>51020208</v>
          </cell>
          <cell r="I678">
            <v>51</v>
          </cell>
          <cell r="J678" t="str">
            <v>จังหวัดลำพูน</v>
          </cell>
          <cell r="K678">
            <v>5102</v>
          </cell>
          <cell r="L678" t="str">
            <v>แม่ทา</v>
          </cell>
          <cell r="M678">
            <v>510202</v>
          </cell>
          <cell r="N678" t="str">
            <v>ทาสบเส้า</v>
          </cell>
          <cell r="O678" t="str">
            <v>เหนือ</v>
          </cell>
          <cell r="P678" t="str">
            <v>07</v>
          </cell>
          <cell r="Q678" t="str">
            <v>โรงพยาบาลชุมชน</v>
          </cell>
          <cell r="R678">
            <v>5</v>
          </cell>
          <cell r="S678">
            <v>30</v>
          </cell>
          <cell r="T678" t="str">
            <v>30</v>
          </cell>
          <cell r="U678" t="str">
            <v>21</v>
          </cell>
          <cell r="V678" t="str">
            <v>2.1 ทุติยภูมิระดับต้น</v>
          </cell>
        </row>
        <row r="679">
          <cell r="A679" t="str">
            <v>15</v>
          </cell>
          <cell r="B679" t="str">
            <v>21002</v>
          </cell>
          <cell r="C679" t="str">
            <v>กระทรวงสาธารณสุข สำนักงานปลัดกระทรวงสาธารณสุข</v>
          </cell>
          <cell r="D679" t="str">
            <v>001114100</v>
          </cell>
          <cell r="E679" t="str">
            <v>11141</v>
          </cell>
          <cell r="F679" t="str">
            <v>รพช.บ้านโฮ่ง</v>
          </cell>
          <cell r="G679" t="str">
            <v>โรงพยาบาลชุมชนบ้านโฮ่ง</v>
          </cell>
          <cell r="H679" t="str">
            <v>51030102</v>
          </cell>
          <cell r="I679">
            <v>51</v>
          </cell>
          <cell r="J679" t="str">
            <v>จังหวัดลำพูน</v>
          </cell>
          <cell r="K679">
            <v>5103</v>
          </cell>
          <cell r="L679" t="str">
            <v>บ้านโฮ่ง</v>
          </cell>
          <cell r="M679">
            <v>510301</v>
          </cell>
          <cell r="N679" t="str">
            <v>บ้านโฮ่ง</v>
          </cell>
          <cell r="O679" t="str">
            <v>เหนือ</v>
          </cell>
          <cell r="P679" t="str">
            <v>07</v>
          </cell>
          <cell r="Q679" t="str">
            <v>โรงพยาบาลชุมชน</v>
          </cell>
          <cell r="R679">
            <v>5</v>
          </cell>
          <cell r="S679">
            <v>30</v>
          </cell>
          <cell r="T679" t="str">
            <v>30</v>
          </cell>
          <cell r="U679" t="str">
            <v>21</v>
          </cell>
          <cell r="V679" t="str">
            <v>2.1 ทุติยภูมิระดับต้น</v>
          </cell>
        </row>
        <row r="680">
          <cell r="A680" t="str">
            <v>15</v>
          </cell>
          <cell r="B680" t="str">
            <v>21002</v>
          </cell>
          <cell r="C680" t="str">
            <v>กระทรวงสาธารณสุข สำนักงานปลัดกระทรวงสาธารณสุข</v>
          </cell>
          <cell r="D680" t="str">
            <v>001114200</v>
          </cell>
          <cell r="E680" t="str">
            <v>11142</v>
          </cell>
          <cell r="F680" t="str">
            <v>รพช.ลี้</v>
          </cell>
          <cell r="G680" t="str">
            <v>โรงพยาบาลชุมชนลี้</v>
          </cell>
          <cell r="H680" t="str">
            <v>51040104</v>
          </cell>
          <cell r="I680">
            <v>51</v>
          </cell>
          <cell r="J680" t="str">
            <v>จังหวัดลำพูน</v>
          </cell>
          <cell r="K680">
            <v>5104</v>
          </cell>
          <cell r="L680" t="str">
            <v>ลี้</v>
          </cell>
          <cell r="M680">
            <v>510401</v>
          </cell>
          <cell r="N680" t="str">
            <v>ลี้</v>
          </cell>
          <cell r="O680" t="str">
            <v>เหนือ</v>
          </cell>
          <cell r="P680" t="str">
            <v>07</v>
          </cell>
          <cell r="Q680" t="str">
            <v>โรงพยาบาลชุมชน</v>
          </cell>
          <cell r="R680">
            <v>4</v>
          </cell>
          <cell r="S680">
            <v>60</v>
          </cell>
          <cell r="T680" t="str">
            <v>60</v>
          </cell>
          <cell r="U680" t="str">
            <v>22</v>
          </cell>
          <cell r="V680" t="str">
            <v>2.2 ทุติยภูมิระดับกลาง</v>
          </cell>
        </row>
        <row r="681">
          <cell r="A681" t="str">
            <v>15</v>
          </cell>
          <cell r="B681" t="str">
            <v>21002</v>
          </cell>
          <cell r="C681" t="str">
            <v>กระทรวงสาธารณสุข สำนักงานปลัดกระทรวงสาธารณสุข</v>
          </cell>
          <cell r="D681" t="str">
            <v>001114300</v>
          </cell>
          <cell r="E681" t="str">
            <v>11143</v>
          </cell>
          <cell r="F681" t="str">
            <v>รพช.ทุ่งหัวช้าง</v>
          </cell>
          <cell r="G681" t="str">
            <v>โรงพยาบาลชุมชนทุ่งหัวช้าง</v>
          </cell>
          <cell r="H681" t="str">
            <v>51050103</v>
          </cell>
          <cell r="I681">
            <v>51</v>
          </cell>
          <cell r="J681" t="str">
            <v>จังหวัดลำพูน</v>
          </cell>
          <cell r="K681">
            <v>5105</v>
          </cell>
          <cell r="L681" t="str">
            <v>ทุ่งหัวช้าง</v>
          </cell>
          <cell r="M681">
            <v>510501</v>
          </cell>
          <cell r="N681" t="str">
            <v>ทุ่งหัวช้าง</v>
          </cell>
          <cell r="O681" t="str">
            <v>เหนือ</v>
          </cell>
          <cell r="P681" t="str">
            <v>07</v>
          </cell>
          <cell r="Q681" t="str">
            <v>โรงพยาบาลชุมชน</v>
          </cell>
          <cell r="R681">
            <v>5</v>
          </cell>
          <cell r="S681">
            <v>30</v>
          </cell>
          <cell r="T681" t="str">
            <v>30</v>
          </cell>
          <cell r="U681" t="str">
            <v>21</v>
          </cell>
          <cell r="V681" t="str">
            <v>2.1 ทุติยภูมิระดับต้น</v>
          </cell>
        </row>
        <row r="682">
          <cell r="A682" t="str">
            <v>15</v>
          </cell>
          <cell r="B682" t="str">
            <v>21002</v>
          </cell>
          <cell r="C682" t="str">
            <v>กระทรวงสาธารณสุข สำนักงานปลัดกระทรวงสาธารณสุข</v>
          </cell>
          <cell r="D682" t="str">
            <v>001114400</v>
          </cell>
          <cell r="E682" t="str">
            <v>11144</v>
          </cell>
          <cell r="F682" t="str">
            <v>รพช.ป่าซาง</v>
          </cell>
          <cell r="G682" t="str">
            <v>โรงพยาบาลชุมชนป่าซาง</v>
          </cell>
          <cell r="H682" t="str">
            <v>51061107</v>
          </cell>
          <cell r="I682">
            <v>51</v>
          </cell>
          <cell r="J682" t="str">
            <v>จังหวัดลำพูน</v>
          </cell>
          <cell r="K682">
            <v>5106</v>
          </cell>
          <cell r="L682" t="str">
            <v>ป่าซาง</v>
          </cell>
          <cell r="M682">
            <v>510611</v>
          </cell>
          <cell r="N682" t="str">
            <v>นครเจดีย์</v>
          </cell>
          <cell r="O682" t="str">
            <v>เหนือ</v>
          </cell>
          <cell r="P682" t="str">
            <v>07</v>
          </cell>
          <cell r="Q682" t="str">
            <v>โรงพยาบาลชุมชน</v>
          </cell>
          <cell r="R682">
            <v>4</v>
          </cell>
          <cell r="S682">
            <v>90</v>
          </cell>
          <cell r="T682" t="str">
            <v>60</v>
          </cell>
          <cell r="U682" t="str">
            <v>21</v>
          </cell>
          <cell r="V682" t="str">
            <v>2.1 ทุติยภูมิระดับต้น</v>
          </cell>
        </row>
        <row r="683">
          <cell r="A683" t="str">
            <v>15</v>
          </cell>
          <cell r="B683" t="str">
            <v>21002</v>
          </cell>
          <cell r="C683" t="str">
            <v>กระทรวงสาธารณสุข สำนักงานปลัดกระทรวงสาธารณสุข</v>
          </cell>
          <cell r="D683" t="str">
            <v>001114500</v>
          </cell>
          <cell r="E683" t="str">
            <v>11145</v>
          </cell>
          <cell r="F683" t="str">
            <v>รพช.บ้านธิ</v>
          </cell>
          <cell r="G683" t="str">
            <v>โรงพยาบาลชุมชนบ้านธิ</v>
          </cell>
          <cell r="H683" t="str">
            <v>51070106</v>
          </cell>
          <cell r="I683">
            <v>51</v>
          </cell>
          <cell r="J683" t="str">
            <v>จังหวัดลำพูน</v>
          </cell>
          <cell r="K683">
            <v>5107</v>
          </cell>
          <cell r="L683" t="str">
            <v>บ้านธิ</v>
          </cell>
          <cell r="M683">
            <v>510701</v>
          </cell>
          <cell r="N683" t="str">
            <v>บ้านธิ</v>
          </cell>
          <cell r="O683" t="str">
            <v>เหนือ</v>
          </cell>
          <cell r="P683" t="str">
            <v>07</v>
          </cell>
          <cell r="Q683" t="str">
            <v>โรงพยาบาลชุมชน</v>
          </cell>
          <cell r="R683">
            <v>5</v>
          </cell>
          <cell r="S683">
            <v>30</v>
          </cell>
          <cell r="T683" t="str">
            <v>30</v>
          </cell>
          <cell r="U683" t="str">
            <v>21</v>
          </cell>
          <cell r="V683" t="str">
            <v>2.1 ทุติยภูมิระดับต้น</v>
          </cell>
        </row>
        <row r="684">
          <cell r="A684" t="str">
            <v>15</v>
          </cell>
          <cell r="B684" t="str">
            <v>21002</v>
          </cell>
          <cell r="C684" t="str">
            <v>กระทรวงสาธารณสุข สำนักงานปลัดกระทรวงสาธารณสุข</v>
          </cell>
          <cell r="D684" t="str">
            <v>001067200</v>
          </cell>
          <cell r="E684" t="str">
            <v>10672</v>
          </cell>
          <cell r="F684" t="str">
            <v>รพศ.ลำปาง</v>
          </cell>
          <cell r="G684" t="str">
            <v>โรงพยาบาลศูนย์ลำปาง</v>
          </cell>
          <cell r="H684" t="str">
            <v>52010200</v>
          </cell>
          <cell r="I684">
            <v>52</v>
          </cell>
          <cell r="J684" t="str">
            <v>จังหวัดลำปาง</v>
          </cell>
          <cell r="K684">
            <v>5201</v>
          </cell>
          <cell r="L684" t="str">
            <v>เมืองลำปาง</v>
          </cell>
          <cell r="M684">
            <v>520102</v>
          </cell>
          <cell r="N684" t="str">
            <v>หัวเวียง</v>
          </cell>
          <cell r="O684" t="str">
            <v>เหนือ</v>
          </cell>
          <cell r="P684" t="str">
            <v>05</v>
          </cell>
          <cell r="Q684" t="str">
            <v>โรงพยาบาลศูนย์</v>
          </cell>
          <cell r="R684">
            <v>1</v>
          </cell>
          <cell r="S684">
            <v>800</v>
          </cell>
          <cell r="T684" t="str">
            <v>803</v>
          </cell>
          <cell r="U684" t="str">
            <v>31</v>
          </cell>
          <cell r="V684" t="str">
            <v>3.1 ตติยภูมิ</v>
          </cell>
        </row>
        <row r="685">
          <cell r="A685" t="str">
            <v>15</v>
          </cell>
          <cell r="B685" t="str">
            <v>21002</v>
          </cell>
          <cell r="C685" t="str">
            <v>กระทรวงสาธารณสุข สำนักงานปลัดกระทรวงสาธารณสุข</v>
          </cell>
          <cell r="D685" t="str">
            <v>001114600</v>
          </cell>
          <cell r="E685" t="str">
            <v>11146</v>
          </cell>
          <cell r="F685" t="str">
            <v>รพช.แม่เมาะ</v>
          </cell>
          <cell r="G685" t="str">
            <v>โรงพยาบาลชุมชนแม่เมาะ</v>
          </cell>
          <cell r="H685" t="str">
            <v>52020407</v>
          </cell>
          <cell r="I685">
            <v>52</v>
          </cell>
          <cell r="J685" t="str">
            <v>จังหวัดลำปาง</v>
          </cell>
          <cell r="K685">
            <v>5202</v>
          </cell>
          <cell r="L685" t="str">
            <v>แม่เมาะ</v>
          </cell>
          <cell r="M685">
            <v>520204</v>
          </cell>
          <cell r="N685" t="str">
            <v>แม่เมาะ</v>
          </cell>
          <cell r="O685" t="str">
            <v>เหนือ</v>
          </cell>
          <cell r="P685" t="str">
            <v>07</v>
          </cell>
          <cell r="Q685" t="str">
            <v>โรงพยาบาลชุมชน</v>
          </cell>
          <cell r="R685">
            <v>5</v>
          </cell>
          <cell r="S685">
            <v>30</v>
          </cell>
          <cell r="T685" t="str">
            <v>30</v>
          </cell>
          <cell r="U685" t="str">
            <v>21</v>
          </cell>
          <cell r="V685" t="str">
            <v>2.1 ทุติยภูมิระดับต้น</v>
          </cell>
        </row>
        <row r="686">
          <cell r="A686" t="str">
            <v>15</v>
          </cell>
          <cell r="B686" t="str">
            <v>21002</v>
          </cell>
          <cell r="C686" t="str">
            <v>กระทรวงสาธารณสุข สำนักงานปลัดกระทรวงสาธารณสุข</v>
          </cell>
          <cell r="D686" t="str">
            <v>001114700</v>
          </cell>
          <cell r="E686" t="str">
            <v>11147</v>
          </cell>
          <cell r="F686" t="str">
            <v>รพช.เกาะคา</v>
          </cell>
          <cell r="G686" t="str">
            <v>โรงพยาบาลชุมชนเกาะคา</v>
          </cell>
          <cell r="H686" t="str">
            <v>52030503</v>
          </cell>
          <cell r="I686">
            <v>52</v>
          </cell>
          <cell r="J686" t="str">
            <v>จังหวัดลำปาง</v>
          </cell>
          <cell r="K686">
            <v>5203</v>
          </cell>
          <cell r="L686" t="str">
            <v>เกาะคา</v>
          </cell>
          <cell r="M686">
            <v>520305</v>
          </cell>
          <cell r="N686" t="str">
            <v>ศาลา</v>
          </cell>
          <cell r="O686" t="str">
            <v>เหนือ</v>
          </cell>
          <cell r="P686" t="str">
            <v>07</v>
          </cell>
          <cell r="Q686" t="str">
            <v>โรงพยาบาลชุมชน</v>
          </cell>
          <cell r="R686">
            <v>4</v>
          </cell>
          <cell r="S686">
            <v>60</v>
          </cell>
          <cell r="T686" t="str">
            <v>30</v>
          </cell>
          <cell r="U686" t="str">
            <v>22</v>
          </cell>
          <cell r="V686" t="str">
            <v>2.2 ทุติยภูมิระดับกลาง</v>
          </cell>
        </row>
        <row r="687">
          <cell r="A687" t="str">
            <v>15</v>
          </cell>
          <cell r="B687" t="str">
            <v>21002</v>
          </cell>
          <cell r="C687" t="str">
            <v>กระทรวงสาธารณสุข สำนักงานปลัดกระทรวงสาธารณสุข</v>
          </cell>
          <cell r="D687" t="str">
            <v>001114800</v>
          </cell>
          <cell r="E687" t="str">
            <v>11148</v>
          </cell>
          <cell r="F687" t="str">
            <v>รพช.เสริมงาม</v>
          </cell>
          <cell r="G687" t="str">
            <v>โรงพยาบาลชุมชนเสริมงาม</v>
          </cell>
          <cell r="H687" t="str">
            <v>52040103</v>
          </cell>
          <cell r="I687">
            <v>52</v>
          </cell>
          <cell r="J687" t="str">
            <v>จังหวัดลำปาง</v>
          </cell>
          <cell r="K687">
            <v>5204</v>
          </cell>
          <cell r="L687" t="str">
            <v>เสริมงาม</v>
          </cell>
          <cell r="M687">
            <v>520401</v>
          </cell>
          <cell r="N687" t="str">
            <v>ทุ่งงาม</v>
          </cell>
          <cell r="O687" t="str">
            <v>เหนือ</v>
          </cell>
          <cell r="P687" t="str">
            <v>07</v>
          </cell>
          <cell r="Q687" t="str">
            <v>โรงพยาบาลชุมชน</v>
          </cell>
          <cell r="R687">
            <v>5</v>
          </cell>
          <cell r="S687">
            <v>30</v>
          </cell>
          <cell r="T687" t="str">
            <v>30</v>
          </cell>
          <cell r="U687" t="str">
            <v>21</v>
          </cell>
          <cell r="V687" t="str">
            <v>2.1 ทุติยภูมิระดับต้น</v>
          </cell>
        </row>
        <row r="688">
          <cell r="A688" t="str">
            <v>15</v>
          </cell>
          <cell r="B688" t="str">
            <v>21002</v>
          </cell>
          <cell r="C688" t="str">
            <v>กระทรวงสาธารณสุข สำนักงานปลัดกระทรวงสาธารณสุข</v>
          </cell>
          <cell r="D688" t="str">
            <v>001114900</v>
          </cell>
          <cell r="E688" t="str">
            <v>11149</v>
          </cell>
          <cell r="F688" t="str">
            <v>รพช.งาว</v>
          </cell>
          <cell r="G688" t="str">
            <v>โรงพยาบาลชุมชนงาว</v>
          </cell>
          <cell r="H688" t="str">
            <v>52050104</v>
          </cell>
          <cell r="I688">
            <v>52</v>
          </cell>
          <cell r="J688" t="str">
            <v>จังหวัดลำปาง</v>
          </cell>
          <cell r="K688">
            <v>5205</v>
          </cell>
          <cell r="L688" t="str">
            <v>งาว</v>
          </cell>
          <cell r="M688">
            <v>520501</v>
          </cell>
          <cell r="N688" t="str">
            <v>หลวงเหนือ</v>
          </cell>
          <cell r="O688" t="str">
            <v>เหนือ</v>
          </cell>
          <cell r="P688" t="str">
            <v>07</v>
          </cell>
          <cell r="Q688" t="str">
            <v>โรงพยาบาลชุมชน</v>
          </cell>
          <cell r="R688">
            <v>5</v>
          </cell>
          <cell r="S688">
            <v>30</v>
          </cell>
          <cell r="T688" t="str">
            <v>30</v>
          </cell>
          <cell r="U688" t="str">
            <v>21</v>
          </cell>
          <cell r="V688" t="str">
            <v>2.1 ทุติยภูมิระดับต้น</v>
          </cell>
        </row>
        <row r="689">
          <cell r="A689" t="str">
            <v>15</v>
          </cell>
          <cell r="B689" t="str">
            <v>21002</v>
          </cell>
          <cell r="C689" t="str">
            <v>กระทรวงสาธารณสุข สำนักงานปลัดกระทรวงสาธารณสุข</v>
          </cell>
          <cell r="D689" t="str">
            <v>001115000</v>
          </cell>
          <cell r="E689" t="str">
            <v>11150</v>
          </cell>
          <cell r="F689" t="str">
            <v>รพช.แจ้ห่ม</v>
          </cell>
          <cell r="G689" t="str">
            <v>โรงพยาบาลชุมชนแจ้ห่ม</v>
          </cell>
          <cell r="H689" t="str">
            <v>52060703</v>
          </cell>
          <cell r="I689">
            <v>52</v>
          </cell>
          <cell r="J689" t="str">
            <v>จังหวัดลำปาง</v>
          </cell>
          <cell r="K689">
            <v>5206</v>
          </cell>
          <cell r="L689" t="str">
            <v>แจ้ห่ม</v>
          </cell>
          <cell r="M689">
            <v>520607</v>
          </cell>
          <cell r="N689" t="str">
            <v>วิเชตนคร</v>
          </cell>
          <cell r="O689" t="str">
            <v>เหนือ</v>
          </cell>
          <cell r="P689" t="str">
            <v>07</v>
          </cell>
          <cell r="Q689" t="str">
            <v>โรงพยาบาลชุมชน</v>
          </cell>
          <cell r="R689">
            <v>4</v>
          </cell>
          <cell r="S689">
            <v>60</v>
          </cell>
          <cell r="T689" t="str">
            <v>60</v>
          </cell>
          <cell r="U689" t="str">
            <v>21</v>
          </cell>
          <cell r="V689" t="str">
            <v>2.1 ทุติยภูมิระดับต้น</v>
          </cell>
        </row>
        <row r="690">
          <cell r="A690" t="str">
            <v>15</v>
          </cell>
          <cell r="B690" t="str">
            <v>21002</v>
          </cell>
          <cell r="C690" t="str">
            <v>กระทรวงสาธารณสุข สำนักงานปลัดกระทรวงสาธารณสุข</v>
          </cell>
          <cell r="D690" t="str">
            <v>001115100</v>
          </cell>
          <cell r="E690" t="str">
            <v>11151</v>
          </cell>
          <cell r="F690" t="str">
            <v>รพช.วังเหนือ</v>
          </cell>
          <cell r="G690" t="str">
            <v>โรงพยาบาลชุมชนวังเหนือ</v>
          </cell>
          <cell r="H690" t="str">
            <v>52070204</v>
          </cell>
          <cell r="I690">
            <v>52</v>
          </cell>
          <cell r="J690" t="str">
            <v>จังหวัดลำปาง</v>
          </cell>
          <cell r="K690">
            <v>5207</v>
          </cell>
          <cell r="L690" t="str">
            <v>วังเหนือ</v>
          </cell>
          <cell r="M690">
            <v>520702</v>
          </cell>
          <cell r="N690" t="str">
            <v>วังเหนือ</v>
          </cell>
          <cell r="O690" t="str">
            <v>เหนือ</v>
          </cell>
          <cell r="P690" t="str">
            <v>07</v>
          </cell>
          <cell r="Q690" t="str">
            <v>โรงพยาบาลชุมชน</v>
          </cell>
          <cell r="R690">
            <v>4</v>
          </cell>
          <cell r="S690">
            <v>31</v>
          </cell>
          <cell r="T690" t="str">
            <v>30</v>
          </cell>
          <cell r="U690" t="str">
            <v>21</v>
          </cell>
          <cell r="V690" t="str">
            <v>2.1 ทุติยภูมิระดับต้น</v>
          </cell>
        </row>
        <row r="691">
          <cell r="A691" t="str">
            <v>15</v>
          </cell>
          <cell r="B691" t="str">
            <v>21002</v>
          </cell>
          <cell r="C691" t="str">
            <v>กระทรวงสาธารณสุข สำนักงานปลัดกระทรวงสาธารณสุข</v>
          </cell>
          <cell r="D691" t="str">
            <v>001115200</v>
          </cell>
          <cell r="E691" t="str">
            <v>11152</v>
          </cell>
          <cell r="F691" t="str">
            <v>รพช.เถิน</v>
          </cell>
          <cell r="G691" t="str">
            <v>โรงพยาบาลชุมชนเถิน</v>
          </cell>
          <cell r="H691" t="str">
            <v>52080107</v>
          </cell>
          <cell r="I691">
            <v>52</v>
          </cell>
          <cell r="J691" t="str">
            <v>จังหวัดลำปาง</v>
          </cell>
          <cell r="K691">
            <v>5208</v>
          </cell>
          <cell r="L691" t="str">
            <v>เถิน</v>
          </cell>
          <cell r="M691">
            <v>520801</v>
          </cell>
          <cell r="N691" t="str">
            <v>ล้อมแรด</v>
          </cell>
          <cell r="O691" t="str">
            <v>เหนือ</v>
          </cell>
          <cell r="P691" t="str">
            <v>07</v>
          </cell>
          <cell r="Q691" t="str">
            <v>โรงพยาบาลชุมชน</v>
          </cell>
          <cell r="R691">
            <v>5</v>
          </cell>
          <cell r="S691">
            <v>30</v>
          </cell>
          <cell r="T691" t="str">
            <v>30</v>
          </cell>
          <cell r="U691" t="str">
            <v>22</v>
          </cell>
          <cell r="V691" t="str">
            <v>2.2 ทุติยภูมิระดับกลาง</v>
          </cell>
        </row>
        <row r="692">
          <cell r="A692" t="str">
            <v>15</v>
          </cell>
          <cell r="B692" t="str">
            <v>21002</v>
          </cell>
          <cell r="C692" t="str">
            <v>กระทรวงสาธารณสุข สำนักงานปลัดกระทรวงสาธารณสุข</v>
          </cell>
          <cell r="D692" t="str">
            <v>001115300</v>
          </cell>
          <cell r="E692" t="str">
            <v>11153</v>
          </cell>
          <cell r="F692" t="str">
            <v>รพช.แม่พริก</v>
          </cell>
          <cell r="G692" t="str">
            <v>โรงพยาบาลชุมชนแม่พริก</v>
          </cell>
          <cell r="H692" t="str">
            <v>52090405</v>
          </cell>
          <cell r="I692">
            <v>52</v>
          </cell>
          <cell r="J692" t="str">
            <v>จังหวัดลำปาง</v>
          </cell>
          <cell r="K692">
            <v>5209</v>
          </cell>
          <cell r="L692" t="str">
            <v>แม่พริก</v>
          </cell>
          <cell r="M692">
            <v>520904</v>
          </cell>
          <cell r="N692" t="str">
            <v>พระบาทวังตวง</v>
          </cell>
          <cell r="O692" t="str">
            <v>เหนือ</v>
          </cell>
          <cell r="P692" t="str">
            <v>07</v>
          </cell>
          <cell r="Q692" t="str">
            <v>โรงพยาบาลชุมชน</v>
          </cell>
          <cell r="R692">
            <v>5</v>
          </cell>
          <cell r="S692">
            <v>30</v>
          </cell>
          <cell r="T692" t="str">
            <v>30</v>
          </cell>
          <cell r="U692" t="str">
            <v>21</v>
          </cell>
          <cell r="V692" t="str">
            <v>2.1 ทุติยภูมิระดับต้น</v>
          </cell>
        </row>
        <row r="693">
          <cell r="A693" t="str">
            <v>15</v>
          </cell>
          <cell r="B693" t="str">
            <v>21002</v>
          </cell>
          <cell r="C693" t="str">
            <v>กระทรวงสาธารณสุข สำนักงานปลัดกระทรวงสาธารณสุข</v>
          </cell>
          <cell r="D693" t="str">
            <v>001115400</v>
          </cell>
          <cell r="E693" t="str">
            <v>11154</v>
          </cell>
          <cell r="F693" t="str">
            <v>รพช.แม่ทะ</v>
          </cell>
          <cell r="G693" t="str">
            <v>โรงพยาบาลชุมชนแม่ทะ</v>
          </cell>
          <cell r="H693" t="str">
            <v>52100202</v>
          </cell>
          <cell r="I693">
            <v>52</v>
          </cell>
          <cell r="J693" t="str">
            <v>จังหวัดลำปาง</v>
          </cell>
          <cell r="K693">
            <v>5210</v>
          </cell>
          <cell r="L693" t="str">
            <v>แม่ทะ</v>
          </cell>
          <cell r="M693">
            <v>521002</v>
          </cell>
          <cell r="N693" t="str">
            <v>นาครัว</v>
          </cell>
          <cell r="O693" t="str">
            <v>เหนือ</v>
          </cell>
          <cell r="P693" t="str">
            <v>07</v>
          </cell>
          <cell r="Q693" t="str">
            <v>โรงพยาบาลชุมชน</v>
          </cell>
          <cell r="R693">
            <v>5</v>
          </cell>
          <cell r="S693">
            <v>30</v>
          </cell>
          <cell r="T693" t="str">
            <v>30</v>
          </cell>
          <cell r="U693" t="str">
            <v>21</v>
          </cell>
          <cell r="V693" t="str">
            <v>2.1 ทุติยภูมิระดับต้น</v>
          </cell>
        </row>
        <row r="694">
          <cell r="A694" t="str">
            <v>15</v>
          </cell>
          <cell r="B694" t="str">
            <v>21002</v>
          </cell>
          <cell r="C694" t="str">
            <v>กระทรวงสาธารณสุข สำนักงานปลัดกระทรวงสาธารณสุข</v>
          </cell>
          <cell r="D694" t="str">
            <v>001115500</v>
          </cell>
          <cell r="E694" t="str">
            <v>11155</v>
          </cell>
          <cell r="F694" t="str">
            <v>รพช.สบปราบ</v>
          </cell>
          <cell r="G694" t="str">
            <v>โรงพยาบาลชุมชนสบปราบ</v>
          </cell>
          <cell r="H694" t="str">
            <v>52110102</v>
          </cell>
          <cell r="I694">
            <v>52</v>
          </cell>
          <cell r="J694" t="str">
            <v>จังหวัดลำปาง</v>
          </cell>
          <cell r="K694">
            <v>5211</v>
          </cell>
          <cell r="L694" t="str">
            <v>สบปราบ</v>
          </cell>
          <cell r="M694">
            <v>521101</v>
          </cell>
          <cell r="N694" t="str">
            <v>สบปราบ</v>
          </cell>
          <cell r="O694" t="str">
            <v>เหนือ</v>
          </cell>
          <cell r="P694" t="str">
            <v>07</v>
          </cell>
          <cell r="Q694" t="str">
            <v>โรงพยาบาลชุมชน</v>
          </cell>
          <cell r="R694">
            <v>5</v>
          </cell>
          <cell r="S694">
            <v>30</v>
          </cell>
          <cell r="T694" t="str">
            <v>30</v>
          </cell>
          <cell r="U694" t="str">
            <v>21</v>
          </cell>
          <cell r="V694" t="str">
            <v>2.1 ทุติยภูมิระดับต้น</v>
          </cell>
        </row>
        <row r="695">
          <cell r="A695" t="str">
            <v>15</v>
          </cell>
          <cell r="B695" t="str">
            <v>21002</v>
          </cell>
          <cell r="C695" t="str">
            <v>กระทรวงสาธารณสุข สำนักงานปลัดกระทรวงสาธารณสุข</v>
          </cell>
          <cell r="D695" t="str">
            <v>001115600</v>
          </cell>
          <cell r="E695" t="str">
            <v>11156</v>
          </cell>
          <cell r="F695" t="str">
            <v>รพช.ห้างฉัตร</v>
          </cell>
          <cell r="G695" t="str">
            <v>โรงพยาบาลชุมชนห้างฉัตร</v>
          </cell>
          <cell r="H695" t="str">
            <v>52120107</v>
          </cell>
          <cell r="I695">
            <v>52</v>
          </cell>
          <cell r="J695" t="str">
            <v>จังหวัดลำปาง</v>
          </cell>
          <cell r="K695">
            <v>5212</v>
          </cell>
          <cell r="L695" t="str">
            <v>ห้างฉัตร</v>
          </cell>
          <cell r="M695">
            <v>521201</v>
          </cell>
          <cell r="N695" t="str">
            <v>ห้างฉัตร</v>
          </cell>
          <cell r="O695" t="str">
            <v>เหนือ</v>
          </cell>
          <cell r="P695" t="str">
            <v>07</v>
          </cell>
          <cell r="Q695" t="str">
            <v>โรงพยาบาลชุมชน</v>
          </cell>
          <cell r="R695">
            <v>4</v>
          </cell>
          <cell r="S695">
            <v>60</v>
          </cell>
          <cell r="T695" t="str">
            <v>30</v>
          </cell>
          <cell r="U695" t="str">
            <v>21</v>
          </cell>
          <cell r="V695" t="str">
            <v>2.1 ทุติยภูมิระดับต้น</v>
          </cell>
        </row>
        <row r="696">
          <cell r="A696" t="str">
            <v>15</v>
          </cell>
          <cell r="B696" t="str">
            <v>21002</v>
          </cell>
          <cell r="C696" t="str">
            <v>กระทรวงสาธารณสุข สำนักงานปลัดกระทรวงสาธารณสุข</v>
          </cell>
          <cell r="D696" t="str">
            <v>001115700</v>
          </cell>
          <cell r="E696" t="str">
            <v>11157</v>
          </cell>
          <cell r="F696" t="str">
            <v>รพช.เมืองปาน</v>
          </cell>
          <cell r="G696" t="str">
            <v>โรงพยาบาลชุมชนเมืองปาน</v>
          </cell>
          <cell r="H696" t="str">
            <v>52130104</v>
          </cell>
          <cell r="I696">
            <v>52</v>
          </cell>
          <cell r="J696" t="str">
            <v>จังหวัดลำปาง</v>
          </cell>
          <cell r="K696">
            <v>5213</v>
          </cell>
          <cell r="L696" t="str">
            <v>เมืองปาน</v>
          </cell>
          <cell r="M696">
            <v>521301</v>
          </cell>
          <cell r="N696" t="str">
            <v>เมืองปาน</v>
          </cell>
          <cell r="O696" t="str">
            <v>เหนือ</v>
          </cell>
          <cell r="P696" t="str">
            <v>07</v>
          </cell>
          <cell r="Q696" t="str">
            <v>โรงพยาบาลชุมชน</v>
          </cell>
          <cell r="R696">
            <v>5</v>
          </cell>
          <cell r="S696">
            <v>30</v>
          </cell>
          <cell r="T696" t="str">
            <v>10</v>
          </cell>
          <cell r="U696" t="str">
            <v>21</v>
          </cell>
          <cell r="V696" t="str">
            <v>2.1 ทุติยภูมิระดับต้น</v>
          </cell>
        </row>
        <row r="697">
          <cell r="A697" t="str">
            <v>15</v>
          </cell>
          <cell r="B697" t="str">
            <v>21002</v>
          </cell>
          <cell r="C697" t="str">
            <v>กระทรวงสาธารณสุข สำนักงานปลัดกระทรวงสาธารณสุข</v>
          </cell>
          <cell r="D697" t="str">
            <v>001071900</v>
          </cell>
          <cell r="E697" t="str">
            <v>10719</v>
          </cell>
          <cell r="F697" t="str">
            <v>รพท.ศรีสังวาลย์</v>
          </cell>
          <cell r="G697" t="str">
            <v>โรงพยาบาลทั่วไปศรีสังวาลย์</v>
          </cell>
          <cell r="H697" t="str">
            <v>58010100</v>
          </cell>
          <cell r="I697">
            <v>58</v>
          </cell>
          <cell r="J697" t="str">
            <v>จังหวัดแม่ฮ่องสอน</v>
          </cell>
          <cell r="K697">
            <v>5801</v>
          </cell>
          <cell r="L697" t="str">
            <v>เมืองแม่ฮ่องสอน</v>
          </cell>
          <cell r="M697">
            <v>580101</v>
          </cell>
          <cell r="N697" t="str">
            <v>จองคำ</v>
          </cell>
          <cell r="O697" t="str">
            <v>เหนือ</v>
          </cell>
          <cell r="P697" t="str">
            <v>06</v>
          </cell>
          <cell r="Q697" t="str">
            <v>โรงพยาบาลทั่วไป</v>
          </cell>
          <cell r="R697">
            <v>3</v>
          </cell>
          <cell r="S697">
            <v>154</v>
          </cell>
          <cell r="T697" t="str">
            <v>150</v>
          </cell>
          <cell r="U697" t="str">
            <v>23</v>
          </cell>
          <cell r="V697" t="str">
            <v>2.3 ทุติยภูมิระดับสูง</v>
          </cell>
        </row>
        <row r="698">
          <cell r="A698" t="str">
            <v>15</v>
          </cell>
          <cell r="B698" t="str">
            <v>21002</v>
          </cell>
          <cell r="C698" t="str">
            <v>กระทรวงสาธารณสุข สำนักงานปลัดกระทรวงสาธารณสุข</v>
          </cell>
          <cell r="D698" t="str">
            <v>001120300</v>
          </cell>
          <cell r="E698" t="str">
            <v>11203</v>
          </cell>
          <cell r="F698" t="str">
            <v>รพช.ขุนยวม</v>
          </cell>
          <cell r="G698" t="str">
            <v>โรงพยาบาลชุมชนขุนยวม</v>
          </cell>
          <cell r="H698" t="str">
            <v>58020101</v>
          </cell>
          <cell r="I698">
            <v>58</v>
          </cell>
          <cell r="J698" t="str">
            <v>จังหวัดแม่ฮ่องสอน</v>
          </cell>
          <cell r="K698">
            <v>5802</v>
          </cell>
          <cell r="L698" t="str">
            <v>ขุนยวม</v>
          </cell>
          <cell r="M698">
            <v>580201</v>
          </cell>
          <cell r="N698" t="str">
            <v>ขุนยวม</v>
          </cell>
          <cell r="O698" t="str">
            <v>เหนือ</v>
          </cell>
          <cell r="P698" t="str">
            <v>07</v>
          </cell>
          <cell r="Q698" t="str">
            <v>โรงพยาบาลชุมชน</v>
          </cell>
          <cell r="R698">
            <v>5</v>
          </cell>
          <cell r="S698">
            <v>30</v>
          </cell>
          <cell r="T698" t="str">
            <v>10</v>
          </cell>
          <cell r="U698" t="str">
            <v>21</v>
          </cell>
          <cell r="V698" t="str">
            <v>2.1 ทุติยภูมิระดับต้น</v>
          </cell>
        </row>
        <row r="699">
          <cell r="A699" t="str">
            <v>15</v>
          </cell>
          <cell r="B699" t="str">
            <v>21002</v>
          </cell>
          <cell r="C699" t="str">
            <v>กระทรวงสาธารณสุข สำนักงานปลัดกระทรวงสาธารณสุข</v>
          </cell>
          <cell r="D699" t="str">
            <v>001120400</v>
          </cell>
          <cell r="E699" t="str">
            <v>11204</v>
          </cell>
          <cell r="F699" t="str">
            <v>รพช.ปาย</v>
          </cell>
          <cell r="G699" t="str">
            <v>โรงพยาบาลชุมชนปาย</v>
          </cell>
          <cell r="H699" t="str">
            <v>58030101</v>
          </cell>
          <cell r="I699">
            <v>58</v>
          </cell>
          <cell r="J699" t="str">
            <v>จังหวัดแม่ฮ่องสอน</v>
          </cell>
          <cell r="K699">
            <v>5803</v>
          </cell>
          <cell r="L699" t="str">
            <v>ปาย</v>
          </cell>
          <cell r="M699">
            <v>580301</v>
          </cell>
          <cell r="N699" t="str">
            <v>เวียงใต้</v>
          </cell>
          <cell r="O699" t="str">
            <v>เหนือ</v>
          </cell>
          <cell r="P699" t="str">
            <v>07</v>
          </cell>
          <cell r="Q699" t="str">
            <v>โรงพยาบาลชุมชน</v>
          </cell>
          <cell r="R699">
            <v>5</v>
          </cell>
          <cell r="S699">
            <v>30</v>
          </cell>
          <cell r="T699" t="str">
            <v>60</v>
          </cell>
          <cell r="U699" t="str">
            <v>21</v>
          </cell>
          <cell r="V699" t="str">
            <v>2.1 ทุติยภูมิระดับต้น</v>
          </cell>
        </row>
        <row r="700">
          <cell r="A700" t="str">
            <v>15</v>
          </cell>
          <cell r="B700" t="str">
            <v>21002</v>
          </cell>
          <cell r="C700" t="str">
            <v>กระทรวงสาธารณสุข สำนักงานปลัดกระทรวงสาธารณสุข</v>
          </cell>
          <cell r="D700" t="str">
            <v>001120500</v>
          </cell>
          <cell r="E700" t="str">
            <v>11205</v>
          </cell>
          <cell r="F700" t="str">
            <v>รพช.แม่สะเรียง</v>
          </cell>
          <cell r="G700" t="str">
            <v>โรงพยาบาลชุมชนแม่สะเรียง</v>
          </cell>
          <cell r="H700" t="str">
            <v>58040201</v>
          </cell>
          <cell r="I700">
            <v>58</v>
          </cell>
          <cell r="J700" t="str">
            <v>จังหวัดแม่ฮ่องสอน</v>
          </cell>
          <cell r="K700">
            <v>5804</v>
          </cell>
          <cell r="L700" t="str">
            <v>แม่สะเรียง</v>
          </cell>
          <cell r="M700">
            <v>580402</v>
          </cell>
          <cell r="N700" t="str">
            <v>แม่สะเรียง</v>
          </cell>
          <cell r="O700" t="str">
            <v>เหนือ</v>
          </cell>
          <cell r="P700" t="str">
            <v>07</v>
          </cell>
          <cell r="Q700" t="str">
            <v>โรงพยาบาลชุมชน</v>
          </cell>
          <cell r="R700">
            <v>4</v>
          </cell>
          <cell r="S700">
            <v>90</v>
          </cell>
          <cell r="T700" t="str">
            <v>90</v>
          </cell>
          <cell r="U700" t="str">
            <v>21</v>
          </cell>
          <cell r="V700" t="str">
            <v>2.1 ทุติยภูมิระดับต้น</v>
          </cell>
        </row>
        <row r="701">
          <cell r="A701" t="str">
            <v>15</v>
          </cell>
          <cell r="B701" t="str">
            <v>21002</v>
          </cell>
          <cell r="C701" t="str">
            <v>กระทรวงสาธารณสุข สำนักงานปลัดกระทรวงสาธารณสุข</v>
          </cell>
          <cell r="D701" t="str">
            <v>001120600</v>
          </cell>
          <cell r="E701" t="str">
            <v>11206</v>
          </cell>
          <cell r="F701" t="str">
            <v>รพช.แม่ลาน้อย</v>
          </cell>
          <cell r="G701" t="str">
            <v>โรงพยาบาลชุมชนแม่ลาน้อย</v>
          </cell>
          <cell r="H701" t="str">
            <v>58050809</v>
          </cell>
          <cell r="I701">
            <v>58</v>
          </cell>
          <cell r="J701" t="str">
            <v>จังหวัดแม่ฮ่องสอน</v>
          </cell>
          <cell r="K701">
            <v>5805</v>
          </cell>
          <cell r="L701" t="str">
            <v>แม่ลาน้อย</v>
          </cell>
          <cell r="M701">
            <v>580508</v>
          </cell>
          <cell r="N701" t="str">
            <v>ขุนแม่ลาน้อย</v>
          </cell>
          <cell r="O701" t="str">
            <v>เหนือ</v>
          </cell>
          <cell r="P701" t="str">
            <v>07</v>
          </cell>
          <cell r="Q701" t="str">
            <v>โรงพยาบาลชุมชน</v>
          </cell>
          <cell r="R701">
            <v>5</v>
          </cell>
          <cell r="S701">
            <v>30</v>
          </cell>
          <cell r="T701" t="str">
            <v>10</v>
          </cell>
          <cell r="U701" t="str">
            <v>21</v>
          </cell>
          <cell r="V701" t="str">
            <v>2.1 ทุติยภูมิระดับต้น</v>
          </cell>
        </row>
        <row r="702">
          <cell r="A702" t="str">
            <v>15</v>
          </cell>
          <cell r="B702" t="str">
            <v>21002</v>
          </cell>
          <cell r="C702" t="str">
            <v>กระทรวงสาธารณสุข สำนักงานปลัดกระทรวงสาธารณสุข</v>
          </cell>
          <cell r="D702" t="str">
            <v>001120700</v>
          </cell>
          <cell r="E702" t="str">
            <v>11207</v>
          </cell>
          <cell r="F702" t="str">
            <v>รพช.สบเมย</v>
          </cell>
          <cell r="G702" t="str">
            <v>โรงพยาบาลชุมชนสบเมย</v>
          </cell>
          <cell r="H702" t="str">
            <v>58060401</v>
          </cell>
          <cell r="I702">
            <v>58</v>
          </cell>
          <cell r="J702" t="str">
            <v>จังหวัดแม่ฮ่องสอน</v>
          </cell>
          <cell r="K702">
            <v>5806</v>
          </cell>
          <cell r="L702" t="str">
            <v>สบเมย</v>
          </cell>
          <cell r="M702">
            <v>580604</v>
          </cell>
          <cell r="N702" t="str">
            <v>แม่สวด</v>
          </cell>
          <cell r="O702" t="str">
            <v>เหนือ</v>
          </cell>
          <cell r="P702" t="str">
            <v>07</v>
          </cell>
          <cell r="Q702" t="str">
            <v>โรงพยาบาลชุมชน</v>
          </cell>
          <cell r="R702">
            <v>5</v>
          </cell>
          <cell r="S702">
            <v>30</v>
          </cell>
          <cell r="T702" t="str">
            <v>10</v>
          </cell>
          <cell r="U702" t="str">
            <v>21</v>
          </cell>
          <cell r="V702" t="str">
            <v>2.1 ทุติยภูมิระดับต้น</v>
          </cell>
        </row>
        <row r="703">
          <cell r="A703" t="str">
            <v>15</v>
          </cell>
          <cell r="B703" t="str">
            <v>21002</v>
          </cell>
          <cell r="C703" t="str">
            <v>กระทรวงสาธารณสุข สำนักงานปลัดกระทรวงสาธารณสุข</v>
          </cell>
          <cell r="D703" t="str">
            <v>001120800</v>
          </cell>
          <cell r="E703" t="str">
            <v>11208</v>
          </cell>
          <cell r="F703" t="str">
            <v>รพช.ปางมะผ้า</v>
          </cell>
          <cell r="G703" t="str">
            <v>โรงพยาบาลชุมชนปางมะผ้า</v>
          </cell>
          <cell r="H703" t="str">
            <v>58070101</v>
          </cell>
          <cell r="I703">
            <v>58</v>
          </cell>
          <cell r="J703" t="str">
            <v>จังหวัดแม่ฮ่องสอน</v>
          </cell>
          <cell r="K703">
            <v>5807</v>
          </cell>
          <cell r="L703" t="str">
            <v>ปางมะผ้า</v>
          </cell>
          <cell r="M703">
            <v>580701</v>
          </cell>
          <cell r="N703" t="str">
            <v>สบป่อง</v>
          </cell>
          <cell r="O703" t="str">
            <v>เหนือ</v>
          </cell>
          <cell r="P703" t="str">
            <v>07</v>
          </cell>
          <cell r="Q703" t="str">
            <v>โรงพยาบาลชุมชน</v>
          </cell>
          <cell r="R703">
            <v>5</v>
          </cell>
          <cell r="S703">
            <v>30</v>
          </cell>
          <cell r="T703" t="str">
            <v>10</v>
          </cell>
          <cell r="U703" t="str">
            <v>21</v>
          </cell>
          <cell r="V703" t="str">
            <v>2.1 ทุติยภูมิระดับต้น</v>
          </cell>
        </row>
        <row r="704">
          <cell r="A704" t="str">
            <v>16</v>
          </cell>
          <cell r="B704" t="str">
            <v>21002</v>
          </cell>
          <cell r="C704" t="str">
            <v>กระทรวงสาธารณสุข สำนักงานปลัดกระทรวงสาธารณสุข</v>
          </cell>
          <cell r="D704" t="str">
            <v>001071500</v>
          </cell>
          <cell r="E704" t="str">
            <v>10715</v>
          </cell>
          <cell r="F704" t="str">
            <v>รพท.แพร่</v>
          </cell>
          <cell r="G704" t="str">
            <v>โรงพยาบาลทั่วไปแพร่</v>
          </cell>
          <cell r="H704" t="str">
            <v>54010100</v>
          </cell>
          <cell r="I704">
            <v>54</v>
          </cell>
          <cell r="J704" t="str">
            <v>จังหวัดแพร่</v>
          </cell>
          <cell r="K704">
            <v>5401</v>
          </cell>
          <cell r="L704" t="str">
            <v>เมืองแพร่</v>
          </cell>
          <cell r="M704">
            <v>540101</v>
          </cell>
          <cell r="N704" t="str">
            <v>ในเวียง</v>
          </cell>
          <cell r="O704" t="str">
            <v>เหนือ</v>
          </cell>
          <cell r="P704" t="str">
            <v>06</v>
          </cell>
          <cell r="Q704" t="str">
            <v>โรงพยาบาลทั่วไป</v>
          </cell>
          <cell r="R704">
            <v>2</v>
          </cell>
          <cell r="S704">
            <v>460</v>
          </cell>
          <cell r="T704" t="str">
            <v>395</v>
          </cell>
          <cell r="U704" t="str">
            <v>23</v>
          </cell>
          <cell r="V704" t="str">
            <v>2.3 ทุติยภูมิระดับสูง</v>
          </cell>
        </row>
        <row r="705">
          <cell r="A705" t="str">
            <v>16</v>
          </cell>
          <cell r="B705" t="str">
            <v>21002</v>
          </cell>
          <cell r="C705" t="str">
            <v>กระทรวงสาธารณสุข สำนักงานปลัดกระทรวงสาธารณสุข</v>
          </cell>
          <cell r="D705" t="str">
            <v>001116600</v>
          </cell>
          <cell r="E705" t="str">
            <v>11166</v>
          </cell>
          <cell r="F705" t="str">
            <v>รพช.ร้องกวาง</v>
          </cell>
          <cell r="G705" t="str">
            <v>โรงพยาบาลชุมชนร้องกวาง</v>
          </cell>
          <cell r="H705" t="str">
            <v>54020406</v>
          </cell>
          <cell r="I705">
            <v>54</v>
          </cell>
          <cell r="J705" t="str">
            <v>จังหวัดแพร่</v>
          </cell>
          <cell r="K705">
            <v>5402</v>
          </cell>
          <cell r="L705" t="str">
            <v>ร้องกวาง</v>
          </cell>
          <cell r="M705">
            <v>540204</v>
          </cell>
          <cell r="N705" t="str">
            <v>ร้องเข็ม</v>
          </cell>
          <cell r="O705" t="str">
            <v>เหนือ</v>
          </cell>
          <cell r="P705" t="str">
            <v>07</v>
          </cell>
          <cell r="Q705" t="str">
            <v>โรงพยาบาลชุมชน</v>
          </cell>
          <cell r="R705">
            <v>5</v>
          </cell>
          <cell r="S705">
            <v>46</v>
          </cell>
          <cell r="T705" t="str">
            <v>30</v>
          </cell>
          <cell r="U705" t="str">
            <v>22</v>
          </cell>
          <cell r="V705" t="str">
            <v>2.2 ทุติยภูมิระดับกลาง</v>
          </cell>
        </row>
        <row r="706">
          <cell r="A706" t="str">
            <v>16</v>
          </cell>
          <cell r="B706" t="str">
            <v>21002</v>
          </cell>
          <cell r="C706" t="str">
            <v>กระทรวงสาธารณสุข สำนักงานปลัดกระทรวงสาธารณสุข</v>
          </cell>
          <cell r="D706" t="str">
            <v>001116700</v>
          </cell>
          <cell r="E706" t="str">
            <v>11167</v>
          </cell>
          <cell r="F706" t="str">
            <v>รพช.ลอง</v>
          </cell>
          <cell r="G706" t="str">
            <v>โรงพยาบาลชุมชนลอง</v>
          </cell>
          <cell r="H706" t="str">
            <v>54030206</v>
          </cell>
          <cell r="I706">
            <v>54</v>
          </cell>
          <cell r="J706" t="str">
            <v>จังหวัดแพร่</v>
          </cell>
          <cell r="K706">
            <v>5403</v>
          </cell>
          <cell r="L706" t="str">
            <v>ลอง</v>
          </cell>
          <cell r="M706">
            <v>540302</v>
          </cell>
          <cell r="N706" t="str">
            <v>ห้วยอ้อ</v>
          </cell>
          <cell r="O706" t="str">
            <v>เหนือ</v>
          </cell>
          <cell r="P706" t="str">
            <v>07</v>
          </cell>
          <cell r="Q706" t="str">
            <v>โรงพยาบาลชุมชน</v>
          </cell>
          <cell r="R706">
            <v>4</v>
          </cell>
          <cell r="S706">
            <v>46</v>
          </cell>
          <cell r="T706" t="str">
            <v>60</v>
          </cell>
          <cell r="U706" t="str">
            <v>22</v>
          </cell>
          <cell r="V706" t="str">
            <v>2.2 ทุติยภูมิระดับกลาง</v>
          </cell>
        </row>
        <row r="707">
          <cell r="A707" t="str">
            <v>16</v>
          </cell>
          <cell r="B707" t="str">
            <v>21002</v>
          </cell>
          <cell r="C707" t="str">
            <v>กระทรวงสาธารณสุข สำนักงานปลัดกระทรวงสาธารณสุข</v>
          </cell>
          <cell r="D707" t="str">
            <v>001116900</v>
          </cell>
          <cell r="E707" t="str">
            <v>11169</v>
          </cell>
          <cell r="F707" t="str">
            <v>รพช.สูงเม่น</v>
          </cell>
          <cell r="G707" t="str">
            <v>โรงพยาบาลชุมชนสูงเม่น</v>
          </cell>
          <cell r="H707" t="str">
            <v>54040406</v>
          </cell>
          <cell r="I707">
            <v>54</v>
          </cell>
          <cell r="J707" t="str">
            <v>จังหวัดแพร่</v>
          </cell>
          <cell r="K707">
            <v>5404</v>
          </cell>
          <cell r="L707" t="str">
            <v>สูงเม่น</v>
          </cell>
          <cell r="M707">
            <v>540404</v>
          </cell>
          <cell r="N707" t="str">
            <v>ดอนมูล</v>
          </cell>
          <cell r="O707" t="str">
            <v>เหนือ</v>
          </cell>
          <cell r="P707" t="str">
            <v>07</v>
          </cell>
          <cell r="Q707" t="str">
            <v>โรงพยาบาลชุมชน</v>
          </cell>
          <cell r="R707">
            <v>5</v>
          </cell>
          <cell r="S707">
            <v>45</v>
          </cell>
          <cell r="T707" t="str">
            <v>30</v>
          </cell>
          <cell r="U707" t="str">
            <v>22</v>
          </cell>
          <cell r="V707" t="str">
            <v>2.2 ทุติยภูมิระดับกลาง</v>
          </cell>
        </row>
        <row r="708">
          <cell r="A708" t="str">
            <v>16</v>
          </cell>
          <cell r="B708" t="str">
            <v>21002</v>
          </cell>
          <cell r="C708" t="str">
            <v>กระทรวงสาธารณสุข สำนักงานปลัดกระทรวงสาธารณสุข</v>
          </cell>
          <cell r="D708" t="str">
            <v>001117000</v>
          </cell>
          <cell r="E708" t="str">
            <v>11170</v>
          </cell>
          <cell r="F708" t="str">
            <v>รพช.สอง</v>
          </cell>
          <cell r="G708" t="str">
            <v>โรงพยาบาลชุมชนสอง</v>
          </cell>
          <cell r="H708" t="str">
            <v>54060104</v>
          </cell>
          <cell r="I708">
            <v>54</v>
          </cell>
          <cell r="J708" t="str">
            <v>จังหวัดแพร่</v>
          </cell>
          <cell r="K708">
            <v>5406</v>
          </cell>
          <cell r="L708" t="str">
            <v>สอง</v>
          </cell>
          <cell r="M708">
            <v>540601</v>
          </cell>
          <cell r="N708" t="str">
            <v>บ้านหนุน</v>
          </cell>
          <cell r="O708" t="str">
            <v>เหนือ</v>
          </cell>
          <cell r="P708" t="str">
            <v>07</v>
          </cell>
          <cell r="Q708" t="str">
            <v>โรงพยาบาลชุมชน</v>
          </cell>
          <cell r="R708">
            <v>5</v>
          </cell>
          <cell r="S708">
            <v>44</v>
          </cell>
          <cell r="T708" t="str">
            <v>30</v>
          </cell>
          <cell r="U708" t="str">
            <v>22</v>
          </cell>
          <cell r="V708" t="str">
            <v>2.2 ทุติยภูมิระดับกลาง</v>
          </cell>
        </row>
        <row r="709">
          <cell r="A709" t="str">
            <v>16</v>
          </cell>
          <cell r="B709" t="str">
            <v>21002</v>
          </cell>
          <cell r="C709" t="str">
            <v>กระทรวงสาธารณสุข สำนักงานปลัดกระทรวงสาธารณสุข</v>
          </cell>
          <cell r="D709" t="str">
            <v>001117100</v>
          </cell>
          <cell r="E709" t="str">
            <v>11171</v>
          </cell>
          <cell r="F709" t="str">
            <v>รพช.วังชิ้น</v>
          </cell>
          <cell r="G709" t="str">
            <v>โรงพยาบาลชุมชนวังชิ้น</v>
          </cell>
          <cell r="H709" t="str">
            <v>54070108</v>
          </cell>
          <cell r="I709">
            <v>54</v>
          </cell>
          <cell r="J709" t="str">
            <v>จังหวัดแพร่</v>
          </cell>
          <cell r="K709">
            <v>5407</v>
          </cell>
          <cell r="L709" t="str">
            <v>วังชิ้น</v>
          </cell>
          <cell r="M709">
            <v>540701</v>
          </cell>
          <cell r="N709" t="str">
            <v>วังชิ้น</v>
          </cell>
          <cell r="O709" t="str">
            <v>เหนือ</v>
          </cell>
          <cell r="P709" t="str">
            <v>07</v>
          </cell>
          <cell r="Q709" t="str">
            <v>โรงพยาบาลชุมชน</v>
          </cell>
          <cell r="R709">
            <v>5</v>
          </cell>
          <cell r="S709">
            <v>34</v>
          </cell>
          <cell r="T709" t="str">
            <v>30</v>
          </cell>
          <cell r="U709" t="str">
            <v>22</v>
          </cell>
          <cell r="V709" t="str">
            <v>2.2 ทุติยภูมิระดับกลาง</v>
          </cell>
        </row>
        <row r="710">
          <cell r="A710" t="str">
            <v>16</v>
          </cell>
          <cell r="B710" t="str">
            <v>21002</v>
          </cell>
          <cell r="C710" t="str">
            <v>กระทรวงสาธารณสุข สำนักงานปลัดกระทรวงสาธารณสุข</v>
          </cell>
          <cell r="D710" t="str">
            <v>001117200</v>
          </cell>
          <cell r="E710" t="str">
            <v>11172</v>
          </cell>
          <cell r="F710" t="str">
            <v>รพช.หนองม่วงไข่</v>
          </cell>
          <cell r="G710" t="str">
            <v>โรงพยาบาลชุมชนหนองม่วงไข่</v>
          </cell>
          <cell r="H710" t="str">
            <v>54080304</v>
          </cell>
          <cell r="I710">
            <v>54</v>
          </cell>
          <cell r="J710" t="str">
            <v>จังหวัดแพร่</v>
          </cell>
          <cell r="K710">
            <v>5408</v>
          </cell>
          <cell r="L710" t="str">
            <v>หนองม่วงไข่</v>
          </cell>
          <cell r="M710">
            <v>540803</v>
          </cell>
          <cell r="N710" t="str">
            <v>น้ำรัด</v>
          </cell>
          <cell r="O710" t="str">
            <v>เหนือ</v>
          </cell>
          <cell r="P710" t="str">
            <v>07</v>
          </cell>
          <cell r="Q710" t="str">
            <v>โรงพยาบาลชุมชน</v>
          </cell>
          <cell r="R710">
            <v>5</v>
          </cell>
          <cell r="S710">
            <v>34</v>
          </cell>
          <cell r="T710" t="str">
            <v>30</v>
          </cell>
          <cell r="U710" t="str">
            <v>22</v>
          </cell>
          <cell r="V710" t="str">
            <v>2.2 ทุติยภูมิระดับกลาง</v>
          </cell>
        </row>
        <row r="711">
          <cell r="A711" t="str">
            <v>16</v>
          </cell>
          <cell r="B711" t="str">
            <v>21002</v>
          </cell>
          <cell r="C711" t="str">
            <v>กระทรวงสาธารณสุข สำนักงานปลัดกระทรวงสาธารณสุข</v>
          </cell>
          <cell r="D711" t="str">
            <v>001145200</v>
          </cell>
          <cell r="E711" t="str">
            <v>11452</v>
          </cell>
          <cell r="F711" t="str">
            <v>รพร.เด่นชัย</v>
          </cell>
          <cell r="G711" t="str">
            <v>โรงพยาบาลสมเด็จพระยุพราชเด่นชัย</v>
          </cell>
          <cell r="H711" t="str">
            <v>54050109</v>
          </cell>
          <cell r="I711">
            <v>54</v>
          </cell>
          <cell r="J711" t="str">
            <v>จังหวัดแพร่</v>
          </cell>
          <cell r="K711">
            <v>5405</v>
          </cell>
          <cell r="L711" t="str">
            <v>เด่นชัย</v>
          </cell>
          <cell r="M711">
            <v>540501</v>
          </cell>
          <cell r="N711" t="str">
            <v>เด่นชัย</v>
          </cell>
          <cell r="O711" t="str">
            <v>เหนือ</v>
          </cell>
          <cell r="P711" t="str">
            <v>07</v>
          </cell>
          <cell r="Q711" t="str">
            <v>โรงพยาบาลชุมชน</v>
          </cell>
          <cell r="R711">
            <v>4</v>
          </cell>
          <cell r="S711">
            <v>38</v>
          </cell>
          <cell r="T711" t="str">
            <v>30</v>
          </cell>
          <cell r="U711" t="str">
            <v>22</v>
          </cell>
          <cell r="V711" t="str">
            <v>2.2 ทุติยภูมิระดับกลาง</v>
          </cell>
        </row>
        <row r="712">
          <cell r="A712" t="str">
            <v>16</v>
          </cell>
          <cell r="B712" t="str">
            <v>21002</v>
          </cell>
          <cell r="C712" t="str">
            <v>กระทรวงสาธารณสุข สำนักงานปลัดกระทรวงสาธารณสุข</v>
          </cell>
          <cell r="D712" t="str">
            <v>001071600</v>
          </cell>
          <cell r="E712" t="str">
            <v>10716</v>
          </cell>
          <cell r="F712" t="str">
            <v>รพท.น่าน</v>
          </cell>
          <cell r="G712" t="str">
            <v>โรงพยาบาลทั่วไปน่าน</v>
          </cell>
          <cell r="H712" t="str">
            <v>55010100</v>
          </cell>
          <cell r="I712">
            <v>55</v>
          </cell>
          <cell r="J712" t="str">
            <v>จังหวัดน่าน</v>
          </cell>
          <cell r="K712">
            <v>5501</v>
          </cell>
          <cell r="L712" t="str">
            <v>เมืองน่าน</v>
          </cell>
          <cell r="M712">
            <v>550101</v>
          </cell>
          <cell r="N712" t="str">
            <v>ในเวียง</v>
          </cell>
          <cell r="O712" t="str">
            <v>เหนือ</v>
          </cell>
          <cell r="P712" t="str">
            <v>06</v>
          </cell>
          <cell r="Q712" t="str">
            <v>โรงพยาบาลทั่วไป</v>
          </cell>
          <cell r="R712">
            <v>2</v>
          </cell>
          <cell r="S712">
            <v>500</v>
          </cell>
          <cell r="T712" t="str">
            <v>420</v>
          </cell>
          <cell r="U712" t="str">
            <v>23</v>
          </cell>
          <cell r="V712" t="str">
            <v>2.3 ทุติยภูมิระดับสูง</v>
          </cell>
        </row>
        <row r="713">
          <cell r="A713" t="str">
            <v>16</v>
          </cell>
          <cell r="B713" t="str">
            <v>21002</v>
          </cell>
          <cell r="C713" t="str">
            <v>กระทรวงสาธารณสุข สำนักงานปลัดกระทรวงสาธารณสุข</v>
          </cell>
          <cell r="D713" t="str">
            <v>001117300</v>
          </cell>
          <cell r="E713" t="str">
            <v>11173</v>
          </cell>
          <cell r="F713" t="str">
            <v>รพช.แม่จริม</v>
          </cell>
          <cell r="G713" t="str">
            <v>โรงพยาบาลชุมชนแม่จริม</v>
          </cell>
          <cell r="H713" t="str">
            <v>55020204</v>
          </cell>
          <cell r="I713">
            <v>55</v>
          </cell>
          <cell r="J713" t="str">
            <v>จังหวัดน่าน</v>
          </cell>
          <cell r="K713">
            <v>5502</v>
          </cell>
          <cell r="L713" t="str">
            <v>แม่จริม</v>
          </cell>
          <cell r="M713">
            <v>550202</v>
          </cell>
          <cell r="N713" t="str">
            <v>หนองแดง</v>
          </cell>
          <cell r="O713" t="str">
            <v>เหนือ</v>
          </cell>
          <cell r="P713" t="str">
            <v>07</v>
          </cell>
          <cell r="Q713" t="str">
            <v>โรงพยาบาลชุมชน</v>
          </cell>
          <cell r="R713">
            <v>5</v>
          </cell>
          <cell r="S713">
            <v>30</v>
          </cell>
          <cell r="T713" t="str">
            <v>30</v>
          </cell>
          <cell r="U713" t="str">
            <v>22</v>
          </cell>
          <cell r="V713" t="str">
            <v>2.2 ทุติยภูมิระดับกลาง</v>
          </cell>
        </row>
        <row r="714">
          <cell r="A714" t="str">
            <v>16</v>
          </cell>
          <cell r="B714" t="str">
            <v>21002</v>
          </cell>
          <cell r="C714" t="str">
            <v>กระทรวงสาธารณสุข สำนักงานปลัดกระทรวงสาธารณสุข</v>
          </cell>
          <cell r="D714" t="str">
            <v>001117400</v>
          </cell>
          <cell r="E714" t="str">
            <v>11174</v>
          </cell>
          <cell r="F714" t="str">
            <v>รพช.บ้านหลวง</v>
          </cell>
          <cell r="G714" t="str">
            <v>โรงพยาบาลชุมชนบ้านหลวง</v>
          </cell>
          <cell r="H714" t="str">
            <v>55030105</v>
          </cell>
          <cell r="I714">
            <v>55</v>
          </cell>
          <cell r="J714" t="str">
            <v>จังหวัดน่าน</v>
          </cell>
          <cell r="K714">
            <v>5503</v>
          </cell>
          <cell r="L714" t="str">
            <v>บ้านหลวง</v>
          </cell>
          <cell r="M714">
            <v>550302</v>
          </cell>
          <cell r="N714" t="str">
            <v>ป่าคาหลวง</v>
          </cell>
          <cell r="O714" t="str">
            <v>เหนือ</v>
          </cell>
          <cell r="P714" t="str">
            <v>07</v>
          </cell>
          <cell r="Q714" t="str">
            <v>โรงพยาบาลชุมชน</v>
          </cell>
          <cell r="R714">
            <v>5</v>
          </cell>
          <cell r="S714">
            <v>30</v>
          </cell>
          <cell r="T714" t="str">
            <v>30</v>
          </cell>
          <cell r="U714" t="str">
            <v>22</v>
          </cell>
          <cell r="V714" t="str">
            <v>2.2 ทุติยภูมิระดับกลาง</v>
          </cell>
        </row>
        <row r="715">
          <cell r="A715" t="str">
            <v>16</v>
          </cell>
          <cell r="B715" t="str">
            <v>21002</v>
          </cell>
          <cell r="C715" t="str">
            <v>กระทรวงสาธารณสุข สำนักงานปลัดกระทรวงสาธารณสุข</v>
          </cell>
          <cell r="D715" t="str">
            <v>001117500</v>
          </cell>
          <cell r="E715" t="str">
            <v>11175</v>
          </cell>
          <cell r="F715" t="str">
            <v>รพช.นาน้อย</v>
          </cell>
          <cell r="G715" t="str">
            <v>โรงพยาบาลชุมชนนาน้อย</v>
          </cell>
          <cell r="H715" t="str">
            <v>55040306</v>
          </cell>
          <cell r="I715">
            <v>55</v>
          </cell>
          <cell r="J715" t="str">
            <v>จังหวัดน่าน</v>
          </cell>
          <cell r="K715">
            <v>5504</v>
          </cell>
          <cell r="L715" t="str">
            <v>นาน้อย</v>
          </cell>
          <cell r="M715">
            <v>550403</v>
          </cell>
          <cell r="N715" t="str">
            <v>ศรีษะเกษ</v>
          </cell>
          <cell r="O715" t="str">
            <v>เหนือ</v>
          </cell>
          <cell r="P715" t="str">
            <v>07</v>
          </cell>
          <cell r="Q715" t="str">
            <v>โรงพยาบาลชุมชน</v>
          </cell>
          <cell r="R715">
            <v>4</v>
          </cell>
          <cell r="S715">
            <v>49</v>
          </cell>
          <cell r="T715" t="str">
            <v>30</v>
          </cell>
          <cell r="U715" t="str">
            <v>22</v>
          </cell>
          <cell r="V715" t="str">
            <v>2.2 ทุติยภูมิระดับกลาง</v>
          </cell>
        </row>
        <row r="716">
          <cell r="A716" t="str">
            <v>16</v>
          </cell>
          <cell r="B716" t="str">
            <v>21002</v>
          </cell>
          <cell r="C716" t="str">
            <v>กระทรวงสาธารณสุข สำนักงานปลัดกระทรวงสาธารณสุข</v>
          </cell>
          <cell r="D716" t="str">
            <v>001117600</v>
          </cell>
          <cell r="E716" t="str">
            <v>11176</v>
          </cell>
          <cell r="F716" t="str">
            <v>รพช.ท่าวังผา</v>
          </cell>
          <cell r="G716" t="str">
            <v>โรงพยาบาลชุมชนท่าวังผา</v>
          </cell>
          <cell r="H716" t="str">
            <v>55060906</v>
          </cell>
          <cell r="I716">
            <v>55</v>
          </cell>
          <cell r="J716" t="str">
            <v>จังหวัดน่าน</v>
          </cell>
          <cell r="K716">
            <v>5506</v>
          </cell>
          <cell r="L716" t="str">
            <v>ท่าวังผา</v>
          </cell>
          <cell r="M716">
            <v>550609</v>
          </cell>
          <cell r="N716" t="str">
            <v>ท่าวังผา</v>
          </cell>
          <cell r="O716" t="str">
            <v>เหนือ</v>
          </cell>
          <cell r="P716" t="str">
            <v>07</v>
          </cell>
          <cell r="Q716" t="str">
            <v>โรงพยาบาลชุมชน</v>
          </cell>
          <cell r="R716">
            <v>5</v>
          </cell>
          <cell r="S716">
            <v>30</v>
          </cell>
          <cell r="T716" t="str">
            <v>30</v>
          </cell>
          <cell r="U716" t="str">
            <v>22</v>
          </cell>
          <cell r="V716" t="str">
            <v>2.2 ทุติยภูมิระดับกลาง</v>
          </cell>
        </row>
        <row r="717">
          <cell r="A717" t="str">
            <v>16</v>
          </cell>
          <cell r="B717" t="str">
            <v>21002</v>
          </cell>
          <cell r="C717" t="str">
            <v>กระทรวงสาธารณสุข สำนักงานปลัดกระทรวงสาธารณสุข</v>
          </cell>
          <cell r="D717" t="str">
            <v>001117700</v>
          </cell>
          <cell r="E717" t="str">
            <v>11177</v>
          </cell>
          <cell r="F717" t="str">
            <v>รพช.เวียงสา</v>
          </cell>
          <cell r="G717" t="str">
            <v>โรงพยาบาลชุมชนเวียงสา</v>
          </cell>
          <cell r="H717" t="str">
            <v>55070111</v>
          </cell>
          <cell r="I717">
            <v>55</v>
          </cell>
          <cell r="J717" t="str">
            <v>จังหวัดน่าน</v>
          </cell>
          <cell r="K717">
            <v>5507</v>
          </cell>
          <cell r="L717" t="str">
            <v>เวียงสา</v>
          </cell>
          <cell r="M717">
            <v>550701</v>
          </cell>
          <cell r="N717" t="str">
            <v>กลางเวียง</v>
          </cell>
          <cell r="O717" t="str">
            <v>เหนือ</v>
          </cell>
          <cell r="P717" t="str">
            <v>07</v>
          </cell>
          <cell r="Q717" t="str">
            <v>โรงพยาบาลชุมชน</v>
          </cell>
          <cell r="R717">
            <v>4</v>
          </cell>
          <cell r="S717">
            <v>60</v>
          </cell>
          <cell r="T717" t="str">
            <v>60</v>
          </cell>
          <cell r="U717" t="str">
            <v>22</v>
          </cell>
          <cell r="V717" t="str">
            <v>2.2 ทุติยภูมิระดับกลาง</v>
          </cell>
        </row>
        <row r="718">
          <cell r="A718" t="str">
            <v>16</v>
          </cell>
          <cell r="B718" t="str">
            <v>21002</v>
          </cell>
          <cell r="C718" t="str">
            <v>กระทรวงสาธารณสุข สำนักงานปลัดกระทรวงสาธารณสุข</v>
          </cell>
          <cell r="D718" t="str">
            <v>001117800</v>
          </cell>
          <cell r="E718" t="str">
            <v>11178</v>
          </cell>
          <cell r="F718" t="str">
            <v>รพช.ทุ่งช้าง</v>
          </cell>
          <cell r="G718" t="str">
            <v>โรงพยาบาลชุมชนทุ่งช้าง</v>
          </cell>
          <cell r="H718" t="str">
            <v>55080402</v>
          </cell>
          <cell r="I718">
            <v>55</v>
          </cell>
          <cell r="J718" t="str">
            <v>จังหวัดน่าน</v>
          </cell>
          <cell r="K718">
            <v>5508</v>
          </cell>
          <cell r="L718" t="str">
            <v>ทุ่งช้าง</v>
          </cell>
          <cell r="M718">
            <v>550804</v>
          </cell>
          <cell r="N718" t="str">
            <v>ทุ่งช้าง</v>
          </cell>
          <cell r="O718" t="str">
            <v>เหนือ</v>
          </cell>
          <cell r="P718" t="str">
            <v>07</v>
          </cell>
          <cell r="Q718" t="str">
            <v>โรงพยาบาลชุมชน</v>
          </cell>
          <cell r="R718">
            <v>5</v>
          </cell>
          <cell r="S718">
            <v>30</v>
          </cell>
          <cell r="T718" t="str">
            <v>30</v>
          </cell>
          <cell r="U718" t="str">
            <v>22</v>
          </cell>
          <cell r="V718" t="str">
            <v>2.2 ทุติยภูมิระดับกลาง</v>
          </cell>
        </row>
        <row r="719">
          <cell r="A719" t="str">
            <v>16</v>
          </cell>
          <cell r="B719" t="str">
            <v>21002</v>
          </cell>
          <cell r="C719" t="str">
            <v>กระทรวงสาธารณสุข สำนักงานปลัดกระทรวงสาธารณสุข</v>
          </cell>
          <cell r="D719" t="str">
            <v>001117900</v>
          </cell>
          <cell r="E719" t="str">
            <v>11179</v>
          </cell>
          <cell r="F719" t="str">
            <v>รพช.เชียงกลาง</v>
          </cell>
          <cell r="G719" t="str">
            <v>โรงพยาบาลชุมชนเชียงกลาง</v>
          </cell>
          <cell r="H719" t="str">
            <v>55090105</v>
          </cell>
          <cell r="I719">
            <v>55</v>
          </cell>
          <cell r="J719" t="str">
            <v>จังหวัดน่าน</v>
          </cell>
          <cell r="K719">
            <v>5509</v>
          </cell>
          <cell r="L719" t="str">
            <v>เชียงกลาง</v>
          </cell>
          <cell r="M719">
            <v>550901</v>
          </cell>
          <cell r="N719" t="str">
            <v>เชียงกลาง</v>
          </cell>
          <cell r="O719" t="str">
            <v>เหนือ</v>
          </cell>
          <cell r="P719" t="str">
            <v>07</v>
          </cell>
          <cell r="Q719" t="str">
            <v>โรงพยาบาลชุมชน</v>
          </cell>
          <cell r="R719">
            <v>5</v>
          </cell>
          <cell r="S719">
            <v>30</v>
          </cell>
          <cell r="T719" t="str">
            <v>30</v>
          </cell>
          <cell r="U719" t="str">
            <v>22</v>
          </cell>
          <cell r="V719" t="str">
            <v>2.2 ทุติยภูมิระดับกลาง</v>
          </cell>
        </row>
        <row r="720">
          <cell r="A720" t="str">
            <v>16</v>
          </cell>
          <cell r="B720" t="str">
            <v>21002</v>
          </cell>
          <cell r="C720" t="str">
            <v>กระทรวงสาธารณสุข สำนักงานปลัดกระทรวงสาธารณสุข</v>
          </cell>
          <cell r="D720" t="str">
            <v>001118000</v>
          </cell>
          <cell r="E720" t="str">
            <v>11180</v>
          </cell>
          <cell r="F720" t="str">
            <v>รพช.นาหมื่น</v>
          </cell>
          <cell r="G720" t="str">
            <v>โรงพยาบาลชุมชนนาหมื่น</v>
          </cell>
          <cell r="H720" t="str">
            <v>55100114</v>
          </cell>
          <cell r="I720">
            <v>55</v>
          </cell>
          <cell r="J720" t="str">
            <v>จังหวัดน่าน</v>
          </cell>
          <cell r="K720">
            <v>5510</v>
          </cell>
          <cell r="L720" t="str">
            <v>นาหมื่น</v>
          </cell>
          <cell r="M720">
            <v>551002</v>
          </cell>
          <cell r="N720" t="str">
            <v>บ่อแก้ว</v>
          </cell>
          <cell r="O720" t="str">
            <v>เหนือ</v>
          </cell>
          <cell r="P720" t="str">
            <v>07</v>
          </cell>
          <cell r="Q720" t="str">
            <v>โรงพยาบาลชุมชน</v>
          </cell>
          <cell r="R720">
            <v>5</v>
          </cell>
          <cell r="S720">
            <v>30</v>
          </cell>
          <cell r="T720" t="str">
            <v>30</v>
          </cell>
          <cell r="U720" t="str">
            <v>22</v>
          </cell>
          <cell r="V720" t="str">
            <v>2.2 ทุติยภูมิระดับกลาง</v>
          </cell>
        </row>
        <row r="721">
          <cell r="A721" t="str">
            <v>16</v>
          </cell>
          <cell r="B721" t="str">
            <v>21002</v>
          </cell>
          <cell r="C721" t="str">
            <v>กระทรวงสาธารณสุข สำนักงานปลัดกระทรวงสาธารณสุข</v>
          </cell>
          <cell r="D721" t="str">
            <v>001118100</v>
          </cell>
          <cell r="E721" t="str">
            <v>11181</v>
          </cell>
          <cell r="F721" t="str">
            <v>รพช.สันติสุข</v>
          </cell>
          <cell r="G721" t="str">
            <v>โรงพยาบาลชุมชนสันติสุข</v>
          </cell>
          <cell r="H721" t="str">
            <v>55110104</v>
          </cell>
          <cell r="I721">
            <v>55</v>
          </cell>
          <cell r="J721" t="str">
            <v>จังหวัดน่าน</v>
          </cell>
          <cell r="K721">
            <v>5511</v>
          </cell>
          <cell r="L721" t="str">
            <v>สันติสุข</v>
          </cell>
          <cell r="M721">
            <v>551101</v>
          </cell>
          <cell r="N721" t="str">
            <v>ดู่พงษ์</v>
          </cell>
          <cell r="O721" t="str">
            <v>เหนือ</v>
          </cell>
          <cell r="P721" t="str">
            <v>07</v>
          </cell>
          <cell r="Q721" t="str">
            <v>โรงพยาบาลชุมชน</v>
          </cell>
          <cell r="R721">
            <v>5</v>
          </cell>
          <cell r="S721">
            <v>30</v>
          </cell>
          <cell r="T721" t="str">
            <v>30</v>
          </cell>
          <cell r="U721" t="str">
            <v>22</v>
          </cell>
          <cell r="V721" t="str">
            <v>2.2 ทุติยภูมิระดับกลาง</v>
          </cell>
        </row>
        <row r="722">
          <cell r="A722" t="str">
            <v>16</v>
          </cell>
          <cell r="B722" t="str">
            <v>21002</v>
          </cell>
          <cell r="C722" t="str">
            <v>กระทรวงสาธารณสุข สำนักงานปลัดกระทรวงสาธารณสุข</v>
          </cell>
          <cell r="D722" t="str">
            <v>001118200</v>
          </cell>
          <cell r="E722" t="str">
            <v>11182</v>
          </cell>
          <cell r="F722" t="str">
            <v>รพช.บ่อเกลือ</v>
          </cell>
          <cell r="G722" t="str">
            <v>โรงพยาบาลชุมชนบ่อเกลือ</v>
          </cell>
          <cell r="H722" t="str">
            <v>55120203</v>
          </cell>
          <cell r="I722">
            <v>55</v>
          </cell>
          <cell r="J722" t="str">
            <v>จังหวัดน่าน</v>
          </cell>
          <cell r="K722">
            <v>5512</v>
          </cell>
          <cell r="L722" t="str">
            <v>บ่อเกลือ</v>
          </cell>
          <cell r="M722">
            <v>551202</v>
          </cell>
          <cell r="N722" t="str">
            <v>บ่อเกลือใต้</v>
          </cell>
          <cell r="O722" t="str">
            <v>เหนือ</v>
          </cell>
          <cell r="P722" t="str">
            <v>07</v>
          </cell>
          <cell r="Q722" t="str">
            <v>โรงพยาบาลชุมชน</v>
          </cell>
          <cell r="R722">
            <v>5</v>
          </cell>
          <cell r="S722">
            <v>10</v>
          </cell>
          <cell r="T722" t="str">
            <v>10</v>
          </cell>
          <cell r="U722" t="str">
            <v>22</v>
          </cell>
          <cell r="V722" t="str">
            <v>2.2 ทุติยภูมิระดับกลาง</v>
          </cell>
        </row>
        <row r="723">
          <cell r="A723" t="str">
            <v>16</v>
          </cell>
          <cell r="B723" t="str">
            <v>21002</v>
          </cell>
          <cell r="C723" t="str">
            <v>กระทรวงสาธารณสุข สำนักงานปลัดกระทรวงสาธารณสุข</v>
          </cell>
          <cell r="D723" t="str">
            <v>001118300</v>
          </cell>
          <cell r="E723" t="str">
            <v>11183</v>
          </cell>
          <cell r="F723" t="str">
            <v>รพช.สองแคว</v>
          </cell>
          <cell r="G723" t="str">
            <v>โรงพยาบาลชุมชนสองแคว</v>
          </cell>
          <cell r="H723" t="str">
            <v>55130102</v>
          </cell>
          <cell r="I723">
            <v>55</v>
          </cell>
          <cell r="J723" t="str">
            <v>จังหวัดน่าน</v>
          </cell>
          <cell r="K723">
            <v>5513</v>
          </cell>
          <cell r="L723" t="str">
            <v>สองแคว</v>
          </cell>
          <cell r="M723">
            <v>551301</v>
          </cell>
          <cell r="N723" t="str">
            <v>นาไร่หลวง</v>
          </cell>
          <cell r="O723" t="str">
            <v>เหนือ</v>
          </cell>
          <cell r="P723" t="str">
            <v>07</v>
          </cell>
          <cell r="Q723" t="str">
            <v>โรงพยาบาลชุมชน</v>
          </cell>
          <cell r="R723">
            <v>5</v>
          </cell>
          <cell r="S723">
            <v>30</v>
          </cell>
          <cell r="T723" t="str">
            <v>10</v>
          </cell>
          <cell r="U723" t="str">
            <v>22</v>
          </cell>
          <cell r="V723" t="str">
            <v>2.2 ทุติยภูมิระดับกลาง</v>
          </cell>
        </row>
        <row r="724">
          <cell r="A724" t="str">
            <v>16</v>
          </cell>
          <cell r="B724" t="str">
            <v>21002</v>
          </cell>
          <cell r="C724" t="str">
            <v>กระทรวงสาธารณสุข สำนักงานปลัดกระทรวงสาธารณสุข</v>
          </cell>
          <cell r="D724" t="str">
            <v>001145300</v>
          </cell>
          <cell r="E724" t="str">
            <v>11453</v>
          </cell>
          <cell r="F724" t="str">
            <v>รพร.ปัว</v>
          </cell>
          <cell r="G724" t="str">
            <v>โรงพยาบาลสมเด็จพระยุพราชปัว</v>
          </cell>
          <cell r="H724" t="str">
            <v>55051406</v>
          </cell>
          <cell r="I724">
            <v>55</v>
          </cell>
          <cell r="J724" t="str">
            <v>จังหวัดน่าน</v>
          </cell>
          <cell r="K724">
            <v>5505</v>
          </cell>
          <cell r="L724" t="str">
            <v>ปัว</v>
          </cell>
          <cell r="M724">
            <v>550514</v>
          </cell>
          <cell r="N724" t="str">
            <v>วรนคร</v>
          </cell>
          <cell r="O724" t="str">
            <v>เหนือ</v>
          </cell>
          <cell r="P724" t="str">
            <v>07</v>
          </cell>
          <cell r="Q724" t="str">
            <v>โรงพยาบาลชุมชน</v>
          </cell>
          <cell r="R724">
            <v>4</v>
          </cell>
          <cell r="S724">
            <v>90</v>
          </cell>
          <cell r="T724" t="str">
            <v>90</v>
          </cell>
          <cell r="U724" t="str">
            <v>22</v>
          </cell>
          <cell r="V724" t="str">
            <v>2.2 ทุติยภูมิระดับกลาง</v>
          </cell>
        </row>
        <row r="725">
          <cell r="A725" t="str">
            <v>16</v>
          </cell>
          <cell r="B725" t="str">
            <v>21002</v>
          </cell>
          <cell r="C725" t="str">
            <v>กระทรวงสาธารณสุข สำนักงานปลัดกระทรวงสาธารณสุข</v>
          </cell>
          <cell r="D725" t="str">
            <v>001162500</v>
          </cell>
          <cell r="E725" t="str">
            <v>11625</v>
          </cell>
          <cell r="F725" t="str">
            <v>รพช.เฉลิมพระเกียรติ</v>
          </cell>
          <cell r="G725" t="str">
            <v>โรงพยาบาลชุมชนเฉลิมพระเกียรติ</v>
          </cell>
          <cell r="H725" t="str">
            <v>55150201</v>
          </cell>
          <cell r="I725">
            <v>55</v>
          </cell>
          <cell r="J725" t="str">
            <v>จังหวัดน่าน</v>
          </cell>
          <cell r="K725">
            <v>5515</v>
          </cell>
          <cell r="L725" t="str">
            <v>เฉลิมพระเกียรติ</v>
          </cell>
          <cell r="M725">
            <v>551502</v>
          </cell>
          <cell r="N725" t="str">
            <v>ขุนน่าน</v>
          </cell>
          <cell r="O725" t="str">
            <v>เหนือ</v>
          </cell>
          <cell r="P725" t="str">
            <v>07</v>
          </cell>
          <cell r="Q725" t="str">
            <v>โรงพยาบาลชุมชน</v>
          </cell>
          <cell r="R725">
            <v>5</v>
          </cell>
          <cell r="S725">
            <v>10</v>
          </cell>
          <cell r="T725" t="str">
            <v>30</v>
          </cell>
          <cell r="U725" t="str">
            <v>22</v>
          </cell>
          <cell r="V725" t="str">
            <v>2.2 ทุติยภูมิระดับกลาง</v>
          </cell>
        </row>
        <row r="726">
          <cell r="A726" t="str">
            <v>16</v>
          </cell>
          <cell r="B726" t="str">
            <v>21002</v>
          </cell>
          <cell r="C726" t="str">
            <v>กระทรวงสาธารณสุข สำนักงานปลัดกระทรวงสาธารณสุข</v>
          </cell>
          <cell r="D726" t="str">
            <v>001071700</v>
          </cell>
          <cell r="E726" t="str">
            <v>10717</v>
          </cell>
          <cell r="F726" t="str">
            <v>รพท.พะเยา</v>
          </cell>
          <cell r="G726" t="str">
            <v>โรงพยาบาลทั่วไปพะเยา</v>
          </cell>
          <cell r="H726" t="str">
            <v>56010700</v>
          </cell>
          <cell r="I726">
            <v>56</v>
          </cell>
          <cell r="J726" t="str">
            <v>จังหวัดพะเยา</v>
          </cell>
          <cell r="K726">
            <v>5601</v>
          </cell>
          <cell r="L726" t="str">
            <v>เมืองพะเยา</v>
          </cell>
          <cell r="M726">
            <v>560107</v>
          </cell>
          <cell r="N726" t="str">
            <v>บ้านต๋อม</v>
          </cell>
          <cell r="O726" t="str">
            <v>เหนือ</v>
          </cell>
          <cell r="P726" t="str">
            <v>06</v>
          </cell>
          <cell r="Q726" t="str">
            <v>โรงพยาบาลทั่วไป</v>
          </cell>
          <cell r="R726">
            <v>2</v>
          </cell>
          <cell r="S726">
            <v>377</v>
          </cell>
          <cell r="T726" t="str">
            <v>360</v>
          </cell>
          <cell r="U726" t="str">
            <v>23</v>
          </cell>
          <cell r="V726" t="str">
            <v>2.3 ทุติยภูมิระดับสูง</v>
          </cell>
        </row>
        <row r="727">
          <cell r="A727" t="str">
            <v>16</v>
          </cell>
          <cell r="B727" t="str">
            <v>21002</v>
          </cell>
          <cell r="C727" t="str">
            <v>กระทรวงสาธารณสุข สำนักงานปลัดกระทรวงสาธารณสุข</v>
          </cell>
          <cell r="D727" t="str">
            <v>001071800</v>
          </cell>
          <cell r="E727" t="str">
            <v>10718</v>
          </cell>
          <cell r="F727" t="str">
            <v>รพท.เชียงคำ</v>
          </cell>
          <cell r="G727" t="str">
            <v>โรงพยาบาลทั่วไปเชียงคำ</v>
          </cell>
          <cell r="H727" t="str">
            <v>56030100</v>
          </cell>
          <cell r="I727">
            <v>56</v>
          </cell>
          <cell r="J727" t="str">
            <v>จังหวัดพะเยา</v>
          </cell>
          <cell r="K727">
            <v>5603</v>
          </cell>
          <cell r="L727" t="str">
            <v>เชียงคำ</v>
          </cell>
          <cell r="M727">
            <v>560301</v>
          </cell>
          <cell r="N727" t="str">
            <v>หย่วน</v>
          </cell>
          <cell r="O727" t="str">
            <v>เหนือ</v>
          </cell>
          <cell r="P727" t="str">
            <v>06</v>
          </cell>
          <cell r="Q727" t="str">
            <v>โรงพยาบาลทั่วไป</v>
          </cell>
          <cell r="R727">
            <v>3</v>
          </cell>
          <cell r="S727">
            <v>225</v>
          </cell>
          <cell r="T727" t="str">
            <v>232</v>
          </cell>
          <cell r="U727" t="str">
            <v>23</v>
          </cell>
          <cell r="V727" t="str">
            <v>2.3 ทุติยภูมิระดับสูง</v>
          </cell>
        </row>
        <row r="728">
          <cell r="A728" t="str">
            <v>16</v>
          </cell>
          <cell r="B728" t="str">
            <v>21002</v>
          </cell>
          <cell r="C728" t="str">
            <v>กระทรวงสาธารณสุข สำนักงานปลัดกระทรวงสาธารณสุข</v>
          </cell>
          <cell r="D728" t="str">
            <v>001118400</v>
          </cell>
          <cell r="E728" t="str">
            <v>11184</v>
          </cell>
          <cell r="F728" t="str">
            <v>รพช.จุน</v>
          </cell>
          <cell r="G728" t="str">
            <v>โรงพยาบาลชุมชนจุน</v>
          </cell>
          <cell r="H728" t="str">
            <v>56020107</v>
          </cell>
          <cell r="I728">
            <v>56</v>
          </cell>
          <cell r="J728" t="str">
            <v>จังหวัดพะเยา</v>
          </cell>
          <cell r="K728">
            <v>5602</v>
          </cell>
          <cell r="L728" t="str">
            <v>จุน</v>
          </cell>
          <cell r="M728">
            <v>560201</v>
          </cell>
          <cell r="N728" t="str">
            <v>ห้วยข้าวก่ำ</v>
          </cell>
          <cell r="O728" t="str">
            <v>เหนือ</v>
          </cell>
          <cell r="P728" t="str">
            <v>07</v>
          </cell>
          <cell r="Q728" t="str">
            <v>โรงพยาบาลชุมชน</v>
          </cell>
          <cell r="R728">
            <v>5</v>
          </cell>
          <cell r="S728">
            <v>30</v>
          </cell>
          <cell r="T728" t="str">
            <v>30</v>
          </cell>
          <cell r="U728" t="str">
            <v>21</v>
          </cell>
          <cell r="V728" t="str">
            <v>2.1 ทุติยภูมิระดับต้น</v>
          </cell>
        </row>
        <row r="729">
          <cell r="A729" t="str">
            <v>16</v>
          </cell>
          <cell r="B729" t="str">
            <v>21002</v>
          </cell>
          <cell r="C729" t="str">
            <v>กระทรวงสาธารณสุข สำนักงานปลัดกระทรวงสาธารณสุข</v>
          </cell>
          <cell r="D729" t="str">
            <v>001118500</v>
          </cell>
          <cell r="E729" t="str">
            <v>11185</v>
          </cell>
          <cell r="F729" t="str">
            <v>รพช.เชียงม่วน</v>
          </cell>
          <cell r="G729" t="str">
            <v>โรงพยาบาลชุมชนเชียงม่วน</v>
          </cell>
          <cell r="H729" t="str">
            <v>56040201</v>
          </cell>
          <cell r="I729">
            <v>56</v>
          </cell>
          <cell r="J729" t="str">
            <v>จังหวัดพะเยา</v>
          </cell>
          <cell r="K729">
            <v>5604</v>
          </cell>
          <cell r="L729" t="str">
            <v>เชียงม่วน</v>
          </cell>
          <cell r="M729">
            <v>560402</v>
          </cell>
          <cell r="N729" t="str">
            <v>บ้านมาง</v>
          </cell>
          <cell r="O729" t="str">
            <v>เหนือ</v>
          </cell>
          <cell r="P729" t="str">
            <v>07</v>
          </cell>
          <cell r="Q729" t="str">
            <v>โรงพยาบาลชุมชน</v>
          </cell>
          <cell r="R729">
            <v>5</v>
          </cell>
          <cell r="S729">
            <v>30</v>
          </cell>
          <cell r="T729" t="str">
            <v>30</v>
          </cell>
          <cell r="U729" t="str">
            <v>21</v>
          </cell>
          <cell r="V729" t="str">
            <v>2.1 ทุติยภูมิระดับต้น</v>
          </cell>
        </row>
        <row r="730">
          <cell r="A730" t="str">
            <v>16</v>
          </cell>
          <cell r="B730" t="str">
            <v>21002</v>
          </cell>
          <cell r="C730" t="str">
            <v>กระทรวงสาธารณสุข สำนักงานปลัดกระทรวงสาธารณสุข</v>
          </cell>
          <cell r="D730" t="str">
            <v>001118600</v>
          </cell>
          <cell r="E730" t="str">
            <v>11186</v>
          </cell>
          <cell r="F730" t="str">
            <v>รพช.ดอกคำใต้</v>
          </cell>
          <cell r="G730" t="str">
            <v>โรงพยาบาลชุมชนดอกคำใต้</v>
          </cell>
          <cell r="H730" t="str">
            <v>56050208</v>
          </cell>
          <cell r="I730">
            <v>56</v>
          </cell>
          <cell r="J730" t="str">
            <v>จังหวัดพะเยา</v>
          </cell>
          <cell r="K730">
            <v>5605</v>
          </cell>
          <cell r="L730" t="str">
            <v>ดอกคำใต้</v>
          </cell>
          <cell r="M730">
            <v>560502</v>
          </cell>
          <cell r="N730" t="str">
            <v>ดอนศรีชุม</v>
          </cell>
          <cell r="O730" t="str">
            <v>เหนือ</v>
          </cell>
          <cell r="P730" t="str">
            <v>07</v>
          </cell>
          <cell r="Q730" t="str">
            <v>โรงพยาบาลชุมชน</v>
          </cell>
          <cell r="R730">
            <v>4</v>
          </cell>
          <cell r="S730">
            <v>60</v>
          </cell>
          <cell r="T730" t="str">
            <v>30</v>
          </cell>
          <cell r="U730" t="str">
            <v>21</v>
          </cell>
          <cell r="V730" t="str">
            <v>2.1 ทุติยภูมิระดับต้น</v>
          </cell>
        </row>
        <row r="731">
          <cell r="A731" t="str">
            <v>16</v>
          </cell>
          <cell r="B731" t="str">
            <v>21002</v>
          </cell>
          <cell r="C731" t="str">
            <v>กระทรวงสาธารณสุข สำนักงานปลัดกระทรวงสาธารณสุข</v>
          </cell>
          <cell r="D731" t="str">
            <v>001118700</v>
          </cell>
          <cell r="E731" t="str">
            <v>11187</v>
          </cell>
          <cell r="F731" t="str">
            <v>รพช.ปง</v>
          </cell>
          <cell r="G731" t="str">
            <v>โรงพยาบาลชุมชนปง</v>
          </cell>
          <cell r="H731" t="str">
            <v>56060601</v>
          </cell>
          <cell r="I731">
            <v>56</v>
          </cell>
          <cell r="J731" t="str">
            <v>จังหวัดพะเยา</v>
          </cell>
          <cell r="K731">
            <v>5606</v>
          </cell>
          <cell r="L731" t="str">
            <v>ปง</v>
          </cell>
          <cell r="M731">
            <v>560606</v>
          </cell>
          <cell r="N731" t="str">
            <v>นาปรัง</v>
          </cell>
          <cell r="O731" t="str">
            <v>เหนือ</v>
          </cell>
          <cell r="P731" t="str">
            <v>07</v>
          </cell>
          <cell r="Q731" t="str">
            <v>โรงพยาบาลชุมชน</v>
          </cell>
          <cell r="R731">
            <v>5</v>
          </cell>
          <cell r="S731">
            <v>30</v>
          </cell>
          <cell r="T731" t="str">
            <v>30</v>
          </cell>
          <cell r="U731" t="str">
            <v>21</v>
          </cell>
          <cell r="V731" t="str">
            <v>2.1 ทุติยภูมิระดับต้น</v>
          </cell>
        </row>
        <row r="732">
          <cell r="A732" t="str">
            <v>16</v>
          </cell>
          <cell r="B732" t="str">
            <v>21002</v>
          </cell>
          <cell r="C732" t="str">
            <v>กระทรวงสาธารณสุข สำนักงานปลัดกระทรวงสาธารณสุข</v>
          </cell>
          <cell r="D732" t="str">
            <v>001118800</v>
          </cell>
          <cell r="E732" t="str">
            <v>11188</v>
          </cell>
          <cell r="F732" t="str">
            <v>รพช.แม่ใจ</v>
          </cell>
          <cell r="G732" t="str">
            <v>โรงพยาบาลชุมชนแม่ใจ</v>
          </cell>
          <cell r="H732" t="str">
            <v>56070209</v>
          </cell>
          <cell r="I732">
            <v>56</v>
          </cell>
          <cell r="J732" t="str">
            <v>จังหวัดพะเยา</v>
          </cell>
          <cell r="K732">
            <v>5607</v>
          </cell>
          <cell r="L732" t="str">
            <v>แม่ใจ</v>
          </cell>
          <cell r="M732">
            <v>560702</v>
          </cell>
          <cell r="N732" t="str">
            <v>ศรีถ้อย</v>
          </cell>
          <cell r="O732" t="str">
            <v>เหนือ</v>
          </cell>
          <cell r="P732" t="str">
            <v>07</v>
          </cell>
          <cell r="Q732" t="str">
            <v>โรงพยาบาลชุมชน</v>
          </cell>
          <cell r="R732">
            <v>5</v>
          </cell>
          <cell r="S732">
            <v>30</v>
          </cell>
          <cell r="T732" t="str">
            <v>30</v>
          </cell>
          <cell r="U732" t="str">
            <v>21</v>
          </cell>
          <cell r="V732" t="str">
            <v>2.1 ทุติยภูมิระดับต้น</v>
          </cell>
        </row>
        <row r="733">
          <cell r="A733" t="str">
            <v>16</v>
          </cell>
          <cell r="B733" t="str">
            <v>21002</v>
          </cell>
          <cell r="C733" t="str">
            <v>กระทรวงสาธารณสุข สำนักงานปลัดกระทรวงสาธารณสุข</v>
          </cell>
          <cell r="D733" t="str">
            <v>001067400</v>
          </cell>
          <cell r="E733" t="str">
            <v>10674</v>
          </cell>
          <cell r="F733" t="str">
            <v>รพศ.เชียงรายประชานุเคราะห์</v>
          </cell>
          <cell r="G733" t="str">
            <v>โรงพยาบาลศูนย์เชียงรายประชานุเคราะห์</v>
          </cell>
          <cell r="H733" t="str">
            <v>57010100</v>
          </cell>
          <cell r="I733">
            <v>57</v>
          </cell>
          <cell r="J733" t="str">
            <v>จังหวัดเชียงราย</v>
          </cell>
          <cell r="K733">
            <v>5701</v>
          </cell>
          <cell r="L733" t="str">
            <v>เมืองเชียงราย</v>
          </cell>
          <cell r="M733">
            <v>570101</v>
          </cell>
          <cell r="N733" t="str">
            <v>เวียง</v>
          </cell>
          <cell r="O733" t="str">
            <v>เหนือ</v>
          </cell>
          <cell r="P733" t="str">
            <v>05</v>
          </cell>
          <cell r="Q733" t="str">
            <v>โรงพยาบาลศูนย์</v>
          </cell>
          <cell r="R733">
            <v>1</v>
          </cell>
          <cell r="S733">
            <v>756</v>
          </cell>
          <cell r="T733" t="str">
            <v>756</v>
          </cell>
          <cell r="U733" t="str">
            <v>31</v>
          </cell>
          <cell r="V733" t="str">
            <v>3.1 ตติยภูมิ</v>
          </cell>
        </row>
        <row r="734">
          <cell r="A734" t="str">
            <v>16</v>
          </cell>
          <cell r="B734" t="str">
            <v>21002</v>
          </cell>
          <cell r="C734" t="str">
            <v>กระทรวงสาธารณสุข สำนักงานปลัดกระทรวงสาธารณสุข</v>
          </cell>
          <cell r="D734" t="str">
            <v>001118900</v>
          </cell>
          <cell r="E734" t="str">
            <v>11189</v>
          </cell>
          <cell r="F734" t="str">
            <v>รพช.เทิง</v>
          </cell>
          <cell r="G734" t="str">
            <v>โรงพยาบาลชุมชนเทิง</v>
          </cell>
          <cell r="H734" t="str">
            <v>57040120</v>
          </cell>
          <cell r="I734">
            <v>57</v>
          </cell>
          <cell r="J734" t="str">
            <v>จังหวัดเชียงราย</v>
          </cell>
          <cell r="K734">
            <v>5704</v>
          </cell>
          <cell r="L734" t="str">
            <v>เทิง</v>
          </cell>
          <cell r="M734">
            <v>570401</v>
          </cell>
          <cell r="N734" t="str">
            <v>เวียง</v>
          </cell>
          <cell r="O734" t="str">
            <v>เหนือ</v>
          </cell>
          <cell r="P734" t="str">
            <v>07</v>
          </cell>
          <cell r="Q734" t="str">
            <v>โรงพยาบาลชุมชน</v>
          </cell>
          <cell r="R734">
            <v>4</v>
          </cell>
          <cell r="S734">
            <v>60</v>
          </cell>
          <cell r="T734" t="str">
            <v>60</v>
          </cell>
          <cell r="U734" t="str">
            <v>21</v>
          </cell>
          <cell r="V734" t="str">
            <v>2.1 ทุติยภูมิระดับต้น</v>
          </cell>
        </row>
        <row r="735">
          <cell r="A735" t="str">
            <v>16</v>
          </cell>
          <cell r="B735" t="str">
            <v>21002</v>
          </cell>
          <cell r="C735" t="str">
            <v>กระทรวงสาธารณสุข สำนักงานปลัดกระทรวงสาธารณสุข</v>
          </cell>
          <cell r="D735" t="str">
            <v>001119000</v>
          </cell>
          <cell r="E735" t="str">
            <v>11190</v>
          </cell>
          <cell r="F735" t="str">
            <v>รพช.พาน</v>
          </cell>
          <cell r="G735" t="str">
            <v>โรงพยาบาลชุมชนพาน</v>
          </cell>
          <cell r="H735" t="str">
            <v>57050901</v>
          </cell>
          <cell r="I735">
            <v>57</v>
          </cell>
          <cell r="J735" t="str">
            <v>จังหวัดเชียงราย</v>
          </cell>
          <cell r="K735">
            <v>5705</v>
          </cell>
          <cell r="L735" t="str">
            <v>พาน</v>
          </cell>
          <cell r="M735">
            <v>570509</v>
          </cell>
          <cell r="N735" t="str">
            <v>ม่วงคำ</v>
          </cell>
          <cell r="O735" t="str">
            <v>เหนือ</v>
          </cell>
          <cell r="P735" t="str">
            <v>07</v>
          </cell>
          <cell r="Q735" t="str">
            <v>โรงพยาบาลชุมชน</v>
          </cell>
          <cell r="R735">
            <v>4</v>
          </cell>
          <cell r="S735">
            <v>120</v>
          </cell>
          <cell r="T735" t="str">
            <v>90</v>
          </cell>
          <cell r="U735" t="str">
            <v>21</v>
          </cell>
          <cell r="V735" t="str">
            <v>2.1 ทุติยภูมิระดับต้น</v>
          </cell>
        </row>
        <row r="736">
          <cell r="A736" t="str">
            <v>16</v>
          </cell>
          <cell r="B736" t="str">
            <v>21002</v>
          </cell>
          <cell r="C736" t="str">
            <v>กระทรวงสาธารณสุข สำนักงานปลัดกระทรวงสาธารณสุข</v>
          </cell>
          <cell r="D736" t="str">
            <v>001119100</v>
          </cell>
          <cell r="E736" t="str">
            <v>11191</v>
          </cell>
          <cell r="F736" t="str">
            <v>รพช.ป่าแดด</v>
          </cell>
          <cell r="G736" t="str">
            <v>โรงพยาบาลชุมชนป่าแดด</v>
          </cell>
          <cell r="H736" t="str">
            <v>57060104</v>
          </cell>
          <cell r="I736">
            <v>57</v>
          </cell>
          <cell r="J736" t="str">
            <v>จังหวัดเชียงราย</v>
          </cell>
          <cell r="K736">
            <v>5706</v>
          </cell>
          <cell r="L736" t="str">
            <v>ป่าแดด</v>
          </cell>
          <cell r="M736">
            <v>570601</v>
          </cell>
          <cell r="N736" t="str">
            <v>ป่าแดด</v>
          </cell>
          <cell r="O736" t="str">
            <v>เหนือ</v>
          </cell>
          <cell r="P736" t="str">
            <v>07</v>
          </cell>
          <cell r="Q736" t="str">
            <v>โรงพยาบาลชุมชน</v>
          </cell>
          <cell r="R736">
            <v>5</v>
          </cell>
          <cell r="S736">
            <v>30</v>
          </cell>
          <cell r="T736" t="str">
            <v>30</v>
          </cell>
          <cell r="U736" t="str">
            <v>21</v>
          </cell>
          <cell r="V736" t="str">
            <v>2.1 ทุติยภูมิระดับต้น</v>
          </cell>
        </row>
        <row r="737">
          <cell r="A737" t="str">
            <v>16</v>
          </cell>
          <cell r="B737" t="str">
            <v>21002</v>
          </cell>
          <cell r="C737" t="str">
            <v>กระทรวงสาธารณสุข สำนักงานปลัดกระทรวงสาธารณสุข</v>
          </cell>
          <cell r="D737" t="str">
            <v>001119200</v>
          </cell>
          <cell r="E737" t="str">
            <v>11192</v>
          </cell>
          <cell r="F737" t="str">
            <v>รพช.แม่จัน</v>
          </cell>
          <cell r="G737" t="str">
            <v>โรงพยาบาลชุมชนแม่จัน</v>
          </cell>
          <cell r="H737" t="str">
            <v>57070105</v>
          </cell>
          <cell r="I737">
            <v>57</v>
          </cell>
          <cell r="J737" t="str">
            <v>จังหวัดเชียงราย</v>
          </cell>
          <cell r="K737">
            <v>5707</v>
          </cell>
          <cell r="L737" t="str">
            <v>แม่จัน</v>
          </cell>
          <cell r="M737">
            <v>570701</v>
          </cell>
          <cell r="N737" t="str">
            <v>แม่จัน</v>
          </cell>
          <cell r="O737" t="str">
            <v>เหนือ</v>
          </cell>
          <cell r="P737" t="str">
            <v>07</v>
          </cell>
          <cell r="Q737" t="str">
            <v>โรงพยาบาลชุมชน</v>
          </cell>
          <cell r="R737">
            <v>4</v>
          </cell>
          <cell r="S737">
            <v>90</v>
          </cell>
          <cell r="T737" t="str">
            <v>101</v>
          </cell>
          <cell r="U737" t="str">
            <v>21</v>
          </cell>
          <cell r="V737" t="str">
            <v>2.1 ทุติยภูมิระดับต้น</v>
          </cell>
        </row>
        <row r="738">
          <cell r="A738" t="str">
            <v>16</v>
          </cell>
          <cell r="B738" t="str">
            <v>21002</v>
          </cell>
          <cell r="C738" t="str">
            <v>กระทรวงสาธารณสุข สำนักงานปลัดกระทรวงสาธารณสุข</v>
          </cell>
          <cell r="D738" t="str">
            <v>001119300</v>
          </cell>
          <cell r="E738" t="str">
            <v>11193</v>
          </cell>
          <cell r="F738" t="str">
            <v>รพช.เชียงแสน</v>
          </cell>
          <cell r="G738" t="str">
            <v>โรงพยาบาลชุมชนเชียงแสน</v>
          </cell>
          <cell r="H738" t="str">
            <v>57080106</v>
          </cell>
          <cell r="I738">
            <v>57</v>
          </cell>
          <cell r="J738" t="str">
            <v>จังหวัดเชียงราย</v>
          </cell>
          <cell r="K738">
            <v>5708</v>
          </cell>
          <cell r="L738" t="str">
            <v>เชียงแสน</v>
          </cell>
          <cell r="M738">
            <v>570801</v>
          </cell>
          <cell r="N738" t="str">
            <v>เวียง</v>
          </cell>
          <cell r="O738" t="str">
            <v>เหนือ</v>
          </cell>
          <cell r="P738" t="str">
            <v>07</v>
          </cell>
          <cell r="Q738" t="str">
            <v>โรงพยาบาลชุมชน</v>
          </cell>
          <cell r="R738">
            <v>4</v>
          </cell>
          <cell r="S738">
            <v>60</v>
          </cell>
          <cell r="T738" t="str">
            <v>60</v>
          </cell>
          <cell r="U738" t="str">
            <v>21</v>
          </cell>
          <cell r="V738" t="str">
            <v>2.1 ทุติยภูมิระดับต้น</v>
          </cell>
        </row>
        <row r="739">
          <cell r="A739" t="str">
            <v>16</v>
          </cell>
          <cell r="B739" t="str">
            <v>21002</v>
          </cell>
          <cell r="C739" t="str">
            <v>กระทรวงสาธารณสุข สำนักงานปลัดกระทรวงสาธารณสุข</v>
          </cell>
          <cell r="D739" t="str">
            <v>001119400</v>
          </cell>
          <cell r="E739" t="str">
            <v>11194</v>
          </cell>
          <cell r="F739" t="str">
            <v>รพช.แม่สาย</v>
          </cell>
          <cell r="G739" t="str">
            <v>โรงพยาบาลชุมชนแม่สาย</v>
          </cell>
          <cell r="H739" t="str">
            <v>57090610</v>
          </cell>
          <cell r="I739">
            <v>57</v>
          </cell>
          <cell r="J739" t="str">
            <v>จังหวัดเชียงราย</v>
          </cell>
          <cell r="K739">
            <v>5709</v>
          </cell>
          <cell r="L739" t="str">
            <v>แม่สาย</v>
          </cell>
          <cell r="M739">
            <v>570906</v>
          </cell>
          <cell r="N739" t="str">
            <v>เวียงพางคำ</v>
          </cell>
          <cell r="O739" t="str">
            <v>เหนือ</v>
          </cell>
          <cell r="P739" t="str">
            <v>07</v>
          </cell>
          <cell r="Q739" t="str">
            <v>โรงพยาบาลชุมชน</v>
          </cell>
          <cell r="R739">
            <v>4</v>
          </cell>
          <cell r="S739">
            <v>90</v>
          </cell>
          <cell r="T739" t="str">
            <v>90</v>
          </cell>
          <cell r="U739" t="str">
            <v>21</v>
          </cell>
          <cell r="V739" t="str">
            <v>2.1 ทุติยภูมิระดับต้น</v>
          </cell>
        </row>
        <row r="740">
          <cell r="A740" t="str">
            <v>16</v>
          </cell>
          <cell r="B740" t="str">
            <v>21002</v>
          </cell>
          <cell r="C740" t="str">
            <v>กระทรวงสาธารณสุข สำนักงานปลัดกระทรวงสาธารณสุข</v>
          </cell>
          <cell r="D740" t="str">
            <v>001119500</v>
          </cell>
          <cell r="E740" t="str">
            <v>11195</v>
          </cell>
          <cell r="F740" t="str">
            <v>รพช.แม่สรวย</v>
          </cell>
          <cell r="G740" t="str">
            <v>โรงพยาบาลชุมชนแม่สรวย</v>
          </cell>
          <cell r="H740" t="str">
            <v>57100313</v>
          </cell>
          <cell r="I740">
            <v>57</v>
          </cell>
          <cell r="J740" t="str">
            <v>จังหวัดเชียงราย</v>
          </cell>
          <cell r="K740">
            <v>5710</v>
          </cell>
          <cell r="L740" t="str">
            <v>แม่สรวย</v>
          </cell>
          <cell r="M740">
            <v>571003</v>
          </cell>
          <cell r="N740" t="str">
            <v>แม่พริก</v>
          </cell>
          <cell r="O740" t="str">
            <v>เหนือ</v>
          </cell>
          <cell r="P740" t="str">
            <v>07</v>
          </cell>
          <cell r="Q740" t="str">
            <v>โรงพยาบาลชุมชน</v>
          </cell>
          <cell r="R740">
            <v>4</v>
          </cell>
          <cell r="S740">
            <v>48</v>
          </cell>
          <cell r="T740" t="str">
            <v>60</v>
          </cell>
          <cell r="U740" t="str">
            <v>21</v>
          </cell>
          <cell r="V740" t="str">
            <v>2.1 ทุติยภูมิระดับต้น</v>
          </cell>
        </row>
        <row r="741">
          <cell r="A741" t="str">
            <v>16</v>
          </cell>
          <cell r="B741" t="str">
            <v>21002</v>
          </cell>
          <cell r="C741" t="str">
            <v>กระทรวงสาธารณสุข สำนักงานปลัดกระทรวงสาธารณสุข</v>
          </cell>
          <cell r="D741" t="str">
            <v>001119600</v>
          </cell>
          <cell r="E741" t="str">
            <v>11196</v>
          </cell>
          <cell r="F741" t="str">
            <v>รพช.เวียงป่าเป้า</v>
          </cell>
          <cell r="G741" t="str">
            <v>โรงพยาบาลชุมชนเวียงป่าเป้า</v>
          </cell>
          <cell r="H741" t="str">
            <v>57110211</v>
          </cell>
          <cell r="I741">
            <v>57</v>
          </cell>
          <cell r="J741" t="str">
            <v>จังหวัดเชียงราย</v>
          </cell>
          <cell r="K741">
            <v>5711</v>
          </cell>
          <cell r="L741" t="str">
            <v>เวียงป่าเป้า</v>
          </cell>
          <cell r="M741">
            <v>571102</v>
          </cell>
          <cell r="N741" t="str">
            <v>เวียง</v>
          </cell>
          <cell r="O741" t="str">
            <v>เหนือ</v>
          </cell>
          <cell r="P741" t="str">
            <v>07</v>
          </cell>
          <cell r="Q741" t="str">
            <v>โรงพยาบาลชุมชน</v>
          </cell>
          <cell r="R741">
            <v>4</v>
          </cell>
          <cell r="S741">
            <v>60</v>
          </cell>
          <cell r="T741" t="str">
            <v>60</v>
          </cell>
          <cell r="U741" t="str">
            <v>21</v>
          </cell>
          <cell r="V741" t="str">
            <v>2.1 ทุติยภูมิระดับต้น</v>
          </cell>
        </row>
        <row r="742">
          <cell r="A742" t="str">
            <v>16</v>
          </cell>
          <cell r="B742" t="str">
            <v>21002</v>
          </cell>
          <cell r="C742" t="str">
            <v>กระทรวงสาธารณสุข สำนักงานปลัดกระทรวงสาธารณสุข</v>
          </cell>
          <cell r="D742" t="str">
            <v>001119700</v>
          </cell>
          <cell r="E742" t="str">
            <v>11197</v>
          </cell>
          <cell r="F742" t="str">
            <v>รพช.พญาเม็งราย</v>
          </cell>
          <cell r="G742" t="str">
            <v>โรงพยาบาลชุมชนพญาเม็งราย</v>
          </cell>
          <cell r="H742" t="str">
            <v>57120110</v>
          </cell>
          <cell r="I742">
            <v>57</v>
          </cell>
          <cell r="J742" t="str">
            <v>จังหวัดเชียงราย</v>
          </cell>
          <cell r="K742">
            <v>5712</v>
          </cell>
          <cell r="L742" t="str">
            <v>พญาเม็งราย</v>
          </cell>
          <cell r="M742">
            <v>571201</v>
          </cell>
          <cell r="N742" t="str">
            <v>แม่เปา</v>
          </cell>
          <cell r="O742" t="str">
            <v>เหนือ</v>
          </cell>
          <cell r="P742" t="str">
            <v>07</v>
          </cell>
          <cell r="Q742" t="str">
            <v>โรงพยาบาลชุมชน</v>
          </cell>
          <cell r="R742">
            <v>5</v>
          </cell>
          <cell r="S742">
            <v>30</v>
          </cell>
          <cell r="T742" t="str">
            <v>30</v>
          </cell>
          <cell r="U742" t="str">
            <v>21</v>
          </cell>
          <cell r="V742" t="str">
            <v>2.1 ทุติยภูมิระดับต้น</v>
          </cell>
        </row>
        <row r="743">
          <cell r="A743" t="str">
            <v>16</v>
          </cell>
          <cell r="B743" t="str">
            <v>21002</v>
          </cell>
          <cell r="C743" t="str">
            <v>กระทรวงสาธารณสุข สำนักงานปลัดกระทรวงสาธารณสุข</v>
          </cell>
          <cell r="D743" t="str">
            <v>001119800</v>
          </cell>
          <cell r="E743" t="str">
            <v>11198</v>
          </cell>
          <cell r="F743" t="str">
            <v>รพช.เวียงแก่น</v>
          </cell>
          <cell r="G743" t="str">
            <v>โรงพยาบาลชุมชนเวียงแก่น</v>
          </cell>
          <cell r="H743" t="str">
            <v>57130106</v>
          </cell>
          <cell r="I743">
            <v>57</v>
          </cell>
          <cell r="J743" t="str">
            <v>จังหวัดเชียงราย</v>
          </cell>
          <cell r="K743">
            <v>5713</v>
          </cell>
          <cell r="L743" t="str">
            <v>เวียงแก่น</v>
          </cell>
          <cell r="M743">
            <v>571304</v>
          </cell>
          <cell r="N743" t="str">
            <v>ท่าข้าม</v>
          </cell>
          <cell r="O743" t="str">
            <v>เหนือ</v>
          </cell>
          <cell r="P743" t="str">
            <v>07</v>
          </cell>
          <cell r="Q743" t="str">
            <v>โรงพยาบาลชุมชน</v>
          </cell>
          <cell r="R743">
            <v>5</v>
          </cell>
          <cell r="S743">
            <v>30</v>
          </cell>
          <cell r="T743" t="str">
            <v>30</v>
          </cell>
          <cell r="U743" t="str">
            <v>21</v>
          </cell>
          <cell r="V743" t="str">
            <v>2.1 ทุติยภูมิระดับต้น</v>
          </cell>
        </row>
        <row r="744">
          <cell r="A744" t="str">
            <v>16</v>
          </cell>
          <cell r="B744" t="str">
            <v>21002</v>
          </cell>
          <cell r="C744" t="str">
            <v>กระทรวงสาธารณสุข สำนักงานปลัดกระทรวงสาธารณสุข</v>
          </cell>
          <cell r="D744" t="str">
            <v>001119900</v>
          </cell>
          <cell r="E744" t="str">
            <v>11199</v>
          </cell>
          <cell r="F744" t="str">
            <v>รพช.ขุนตาล</v>
          </cell>
          <cell r="G744" t="str">
            <v>โรงพยาบาลชุมชนขุนตาล</v>
          </cell>
          <cell r="H744" t="str">
            <v>57140112</v>
          </cell>
          <cell r="I744">
            <v>57</v>
          </cell>
          <cell r="J744" t="str">
            <v>จังหวัดเชียงราย</v>
          </cell>
          <cell r="K744">
            <v>5714</v>
          </cell>
          <cell r="L744" t="str">
            <v>ขุนตาล</v>
          </cell>
          <cell r="M744">
            <v>571403</v>
          </cell>
          <cell r="N744" t="str">
            <v>ยางฮอม</v>
          </cell>
          <cell r="O744" t="str">
            <v>เหนือ</v>
          </cell>
          <cell r="P744" t="str">
            <v>07</v>
          </cell>
          <cell r="Q744" t="str">
            <v>โรงพยาบาลชุมชน</v>
          </cell>
          <cell r="R744">
            <v>5</v>
          </cell>
          <cell r="S744">
            <v>30</v>
          </cell>
          <cell r="T744" t="str">
            <v>30</v>
          </cell>
          <cell r="U744" t="str">
            <v>21</v>
          </cell>
          <cell r="V744" t="str">
            <v>2.1 ทุติยภูมิระดับต้น</v>
          </cell>
        </row>
        <row r="745">
          <cell r="A745" t="str">
            <v>16</v>
          </cell>
          <cell r="B745" t="str">
            <v>21002</v>
          </cell>
          <cell r="C745" t="str">
            <v>กระทรวงสาธารณสุข สำนักงานปลัดกระทรวงสาธารณสุข</v>
          </cell>
          <cell r="D745" t="str">
            <v>001120000</v>
          </cell>
          <cell r="E745" t="str">
            <v>11200</v>
          </cell>
          <cell r="F745" t="str">
            <v>รพช.แม่ฟ้าหลวง</v>
          </cell>
          <cell r="G745" t="str">
            <v>โรงพยาบาลชุมชนแม่ฟ้าหลวง</v>
          </cell>
          <cell r="H745" t="str">
            <v>57150201</v>
          </cell>
          <cell r="I745">
            <v>57</v>
          </cell>
          <cell r="J745" t="str">
            <v>จังหวัดเชียงราย</v>
          </cell>
          <cell r="K745">
            <v>5715</v>
          </cell>
          <cell r="L745" t="str">
            <v>แม่ฟ้าหลวง</v>
          </cell>
          <cell r="M745">
            <v>571502</v>
          </cell>
          <cell r="N745" t="str">
            <v>แม่สลองใน</v>
          </cell>
          <cell r="O745" t="str">
            <v>เหนือ</v>
          </cell>
          <cell r="P745" t="str">
            <v>07</v>
          </cell>
          <cell r="Q745" t="str">
            <v>โรงพยาบาลชุมชน</v>
          </cell>
          <cell r="R745">
            <v>5</v>
          </cell>
          <cell r="S745">
            <v>27</v>
          </cell>
          <cell r="T745" t="str">
            <v>30</v>
          </cell>
          <cell r="U745" t="str">
            <v>21</v>
          </cell>
          <cell r="V745" t="str">
            <v>2.1 ทุติยภูมิระดับต้น</v>
          </cell>
        </row>
        <row r="746">
          <cell r="A746" t="str">
            <v>16</v>
          </cell>
          <cell r="B746" t="str">
            <v>21002</v>
          </cell>
          <cell r="C746" t="str">
            <v>กระทรวงสาธารณสุข สำนักงานปลัดกระทรวงสาธารณสุข</v>
          </cell>
          <cell r="D746" t="str">
            <v>001120100</v>
          </cell>
          <cell r="E746" t="str">
            <v>11201</v>
          </cell>
          <cell r="F746" t="str">
            <v>รพช.แม่ลาว</v>
          </cell>
          <cell r="G746" t="str">
            <v>โรงพยาบาลชุมชนแม่ลาว</v>
          </cell>
          <cell r="H746" t="str">
            <v>57160203</v>
          </cell>
          <cell r="I746">
            <v>57</v>
          </cell>
          <cell r="J746" t="str">
            <v>จังหวัดเชียงราย</v>
          </cell>
          <cell r="K746">
            <v>5716</v>
          </cell>
          <cell r="L746" t="str">
            <v>แม่ลาว</v>
          </cell>
          <cell r="M746">
            <v>571602</v>
          </cell>
          <cell r="N746" t="str">
            <v>จอมหมอกแก้ว</v>
          </cell>
          <cell r="O746" t="str">
            <v>เหนือ</v>
          </cell>
          <cell r="P746" t="str">
            <v>07</v>
          </cell>
          <cell r="Q746" t="str">
            <v>โรงพยาบาลชุมชน</v>
          </cell>
          <cell r="R746">
            <v>5</v>
          </cell>
          <cell r="S746">
            <v>30</v>
          </cell>
          <cell r="T746" t="str">
            <v>30</v>
          </cell>
          <cell r="U746" t="str">
            <v>21</v>
          </cell>
          <cell r="V746" t="str">
            <v>2.1 ทุติยภูมิระดับต้น</v>
          </cell>
        </row>
        <row r="747">
          <cell r="A747" t="str">
            <v>16</v>
          </cell>
          <cell r="B747" t="str">
            <v>21002</v>
          </cell>
          <cell r="C747" t="str">
            <v>กระทรวงสาธารณสุข สำนักงานปลัดกระทรวงสาธารณสุข</v>
          </cell>
          <cell r="D747" t="str">
            <v>001120200</v>
          </cell>
          <cell r="E747" t="str">
            <v>11202</v>
          </cell>
          <cell r="F747" t="str">
            <v>รพช.เวียงเชียงรุ้ง</v>
          </cell>
          <cell r="G747" t="str">
            <v>โรงพยาบาลชุมชนเวียงเชียงรุ้ง</v>
          </cell>
          <cell r="H747" t="str">
            <v>57170101</v>
          </cell>
          <cell r="I747">
            <v>57</v>
          </cell>
          <cell r="J747" t="str">
            <v>จังหวัดเชียงราย</v>
          </cell>
          <cell r="K747">
            <v>5717</v>
          </cell>
          <cell r="L747" t="str">
            <v>เวียงเชียงรุ้ง</v>
          </cell>
          <cell r="M747">
            <v>571701</v>
          </cell>
          <cell r="N747" t="str">
            <v>ทุ่งก่อ</v>
          </cell>
          <cell r="O747" t="str">
            <v>เหนือ</v>
          </cell>
          <cell r="P747" t="str">
            <v>07</v>
          </cell>
          <cell r="Q747" t="str">
            <v>โรงพยาบาลชุมชน</v>
          </cell>
          <cell r="R747">
            <v>5</v>
          </cell>
          <cell r="S747">
            <v>30</v>
          </cell>
          <cell r="T747" t="str">
            <v>30</v>
          </cell>
          <cell r="U747" t="str">
            <v>21</v>
          </cell>
          <cell r="V747" t="str">
            <v>2.1 ทุติยภูมิระดับต้น</v>
          </cell>
        </row>
        <row r="748">
          <cell r="A748" t="str">
            <v>16</v>
          </cell>
          <cell r="B748" t="str">
            <v>21002</v>
          </cell>
          <cell r="C748" t="str">
            <v>กระทรวงสาธารณสุข สำนักงานปลัดกระทรวงสาธารณสุข</v>
          </cell>
          <cell r="D748" t="str">
            <v>001145400</v>
          </cell>
          <cell r="E748" t="str">
            <v>11454</v>
          </cell>
          <cell r="F748" t="str">
            <v>รพร.เชียงของ</v>
          </cell>
          <cell r="G748" t="str">
            <v>โรงพยาบาลสมเด็จพระยุพราชเชียงของ</v>
          </cell>
          <cell r="H748" t="str">
            <v>57030110</v>
          </cell>
          <cell r="I748">
            <v>57</v>
          </cell>
          <cell r="J748" t="str">
            <v>จังหวัดเชียงราย</v>
          </cell>
          <cell r="K748">
            <v>5703</v>
          </cell>
          <cell r="L748" t="str">
            <v>เชียงของ</v>
          </cell>
          <cell r="M748">
            <v>570301</v>
          </cell>
          <cell r="N748" t="str">
            <v>เวียง</v>
          </cell>
          <cell r="O748" t="str">
            <v>เหนือ</v>
          </cell>
          <cell r="P748" t="str">
            <v>07</v>
          </cell>
          <cell r="Q748" t="str">
            <v>โรงพยาบาลชุมชน</v>
          </cell>
          <cell r="R748">
            <v>4</v>
          </cell>
          <cell r="S748">
            <v>69</v>
          </cell>
          <cell r="T748" t="str">
            <v>90</v>
          </cell>
          <cell r="U748" t="str">
            <v>21</v>
          </cell>
          <cell r="V748" t="str">
            <v>2.1 ทุติยภูมิระดับต้น</v>
          </cell>
        </row>
        <row r="749">
          <cell r="A749" t="str">
            <v>16</v>
          </cell>
          <cell r="B749" t="str">
            <v>21002</v>
          </cell>
          <cell r="C749" t="str">
            <v>กระทรวงสาธารณสุข สำนักงานปลัดกระทรวงสาธารณสุข</v>
          </cell>
          <cell r="D749" t="str">
            <v>001501200</v>
          </cell>
          <cell r="E749" t="str">
            <v>15012</v>
          </cell>
          <cell r="F749" t="str">
            <v>รพช.สมเด็จพระญาณสังวร</v>
          </cell>
          <cell r="G749" t="str">
            <v>โรงพยาบาลชุมชนสมเด็จพระญาณสังวร</v>
          </cell>
          <cell r="H749" t="str">
            <v>57020203</v>
          </cell>
          <cell r="I749">
            <v>57</v>
          </cell>
          <cell r="J749" t="str">
            <v>จังหวัดเชียงราย</v>
          </cell>
          <cell r="K749">
            <v>5701</v>
          </cell>
          <cell r="L749" t="str">
            <v>เมืองเชียงราย</v>
          </cell>
          <cell r="M749">
            <v>570116</v>
          </cell>
          <cell r="N749" t="str">
            <v>ป่าอ้อดอนชัย</v>
          </cell>
          <cell r="O749" t="str">
            <v>เหนือ</v>
          </cell>
          <cell r="P749" t="str">
            <v>07</v>
          </cell>
          <cell r="Q749" t="str">
            <v>โรงพยาบาลชุมชน</v>
          </cell>
          <cell r="R749">
            <v>5</v>
          </cell>
          <cell r="S749">
            <v>30</v>
          </cell>
          <cell r="T749" t="str">
            <v>30</v>
          </cell>
          <cell r="U749" t="str">
            <v>21</v>
          </cell>
          <cell r="V749" t="str">
            <v>2.1 ทุติยภูมิระดับต้น</v>
          </cell>
        </row>
        <row r="750">
          <cell r="A750" t="str">
            <v>17</v>
          </cell>
          <cell r="B750" t="str">
            <v>21002</v>
          </cell>
          <cell r="C750" t="str">
            <v>กระทรวงสาธารณสุข สำนักงานปลัดกระทรวงสาธารณสุข</v>
          </cell>
          <cell r="D750" t="str">
            <v>001067300</v>
          </cell>
          <cell r="E750" t="str">
            <v>10673</v>
          </cell>
          <cell r="F750" t="str">
            <v>รพศ.อุตรดิตถ์</v>
          </cell>
          <cell r="G750" t="str">
            <v>โรงพยาบาลศูนย์อุตรดิตถ์</v>
          </cell>
          <cell r="H750" t="str">
            <v>53010100</v>
          </cell>
          <cell r="I750">
            <v>53</v>
          </cell>
          <cell r="J750" t="str">
            <v>จังหวัดอุตรดิตถ์</v>
          </cell>
          <cell r="K750">
            <v>5301</v>
          </cell>
          <cell r="L750" t="str">
            <v>เมืองอุตรดิตถ์</v>
          </cell>
          <cell r="M750">
            <v>530101</v>
          </cell>
          <cell r="N750" t="str">
            <v>ท่าอิฐ</v>
          </cell>
          <cell r="O750" t="str">
            <v>เหนือ</v>
          </cell>
          <cell r="P750" t="str">
            <v>05</v>
          </cell>
          <cell r="Q750" t="str">
            <v>โรงพยาบาลศูนย์</v>
          </cell>
          <cell r="R750">
            <v>1</v>
          </cell>
          <cell r="S750">
            <v>561</v>
          </cell>
          <cell r="T750" t="str">
            <v>561</v>
          </cell>
          <cell r="U750" t="str">
            <v>31</v>
          </cell>
          <cell r="V750" t="str">
            <v>3.1 ตติยภูมิ</v>
          </cell>
        </row>
        <row r="751">
          <cell r="A751" t="str">
            <v>17</v>
          </cell>
          <cell r="B751" t="str">
            <v>21002</v>
          </cell>
          <cell r="C751" t="str">
            <v>กระทรวงสาธารณสุข สำนักงานปลัดกระทรวงสาธารณสุข</v>
          </cell>
          <cell r="D751" t="str">
            <v>001115800</v>
          </cell>
          <cell r="E751" t="str">
            <v>11158</v>
          </cell>
          <cell r="F751" t="str">
            <v>รพช.ตรอน</v>
          </cell>
          <cell r="G751" t="str">
            <v>โรงพยาบาลชุมชนตรอน</v>
          </cell>
          <cell r="H751" t="str">
            <v>53020202</v>
          </cell>
          <cell r="I751">
            <v>53</v>
          </cell>
          <cell r="J751" t="str">
            <v>จังหวัดอุตรดิตถ์</v>
          </cell>
          <cell r="K751">
            <v>5302</v>
          </cell>
          <cell r="L751" t="str">
            <v>ตรอน</v>
          </cell>
          <cell r="M751">
            <v>530202</v>
          </cell>
          <cell r="N751" t="str">
            <v>บ้านแก่ง</v>
          </cell>
          <cell r="O751" t="str">
            <v>เหนือ</v>
          </cell>
          <cell r="P751" t="str">
            <v>07</v>
          </cell>
          <cell r="Q751" t="str">
            <v>โรงพยาบาลชุมชน</v>
          </cell>
          <cell r="R751">
            <v>5</v>
          </cell>
          <cell r="S751">
            <v>30</v>
          </cell>
          <cell r="T751" t="str">
            <v>30</v>
          </cell>
          <cell r="U751" t="str">
            <v>22</v>
          </cell>
          <cell r="V751" t="str">
            <v>2.2 ทุติยภูมิระดับกลาง</v>
          </cell>
        </row>
        <row r="752">
          <cell r="A752" t="str">
            <v>17</v>
          </cell>
          <cell r="B752" t="str">
            <v>21002</v>
          </cell>
          <cell r="C752" t="str">
            <v>กระทรวงสาธารณสุข สำนักงานปลัดกระทรวงสาธารณสุข</v>
          </cell>
          <cell r="D752" t="str">
            <v>001115900</v>
          </cell>
          <cell r="E752" t="str">
            <v>11159</v>
          </cell>
          <cell r="F752" t="str">
            <v>รพช.ท่าปลา</v>
          </cell>
          <cell r="G752" t="str">
            <v>โรงพยาบาลชุมชนท่าปลา</v>
          </cell>
          <cell r="H752" t="str">
            <v>53030101</v>
          </cell>
          <cell r="I752">
            <v>53</v>
          </cell>
          <cell r="J752" t="str">
            <v>จังหวัดอุตรดิตถ์</v>
          </cell>
          <cell r="K752">
            <v>5303</v>
          </cell>
          <cell r="L752" t="str">
            <v>ท่าปลา</v>
          </cell>
          <cell r="M752">
            <v>530301</v>
          </cell>
          <cell r="N752" t="str">
            <v>ท่าปลา</v>
          </cell>
          <cell r="O752" t="str">
            <v>เหนือ</v>
          </cell>
          <cell r="P752" t="str">
            <v>07</v>
          </cell>
          <cell r="Q752" t="str">
            <v>โรงพยาบาลชุมชน</v>
          </cell>
          <cell r="R752">
            <v>5</v>
          </cell>
          <cell r="S752">
            <v>30</v>
          </cell>
          <cell r="T752" t="str">
            <v>30</v>
          </cell>
          <cell r="U752" t="str">
            <v>22</v>
          </cell>
          <cell r="V752" t="str">
            <v>2.2 ทุติยภูมิระดับกลาง</v>
          </cell>
        </row>
        <row r="753">
          <cell r="A753" t="str">
            <v>17</v>
          </cell>
          <cell r="B753" t="str">
            <v>21002</v>
          </cell>
          <cell r="C753" t="str">
            <v>กระทรวงสาธารณสุข สำนักงานปลัดกระทรวงสาธารณสุข</v>
          </cell>
          <cell r="D753" t="str">
            <v>001116000</v>
          </cell>
          <cell r="E753" t="str">
            <v>11160</v>
          </cell>
          <cell r="F753" t="str">
            <v>รพช.น้ำปาด</v>
          </cell>
          <cell r="G753" t="str">
            <v>โรงพยาบาลชุมชนน้ำปาด</v>
          </cell>
          <cell r="H753" t="str">
            <v>53040104</v>
          </cell>
          <cell r="I753">
            <v>53</v>
          </cell>
          <cell r="J753" t="str">
            <v>จังหวัดอุตรดิตถ์</v>
          </cell>
          <cell r="K753">
            <v>5304</v>
          </cell>
          <cell r="L753" t="str">
            <v>น้ำปาด</v>
          </cell>
          <cell r="M753">
            <v>530401</v>
          </cell>
          <cell r="N753" t="str">
            <v>แสนตอ</v>
          </cell>
          <cell r="O753" t="str">
            <v>เหนือ</v>
          </cell>
          <cell r="P753" t="str">
            <v>07</v>
          </cell>
          <cell r="Q753" t="str">
            <v>โรงพยาบาลชุมชน</v>
          </cell>
          <cell r="R753">
            <v>5</v>
          </cell>
          <cell r="S753">
            <v>30</v>
          </cell>
          <cell r="T753" t="str">
            <v>30</v>
          </cell>
          <cell r="U753" t="str">
            <v>22</v>
          </cell>
          <cell r="V753" t="str">
            <v>2.2 ทุติยภูมิระดับกลาง</v>
          </cell>
        </row>
        <row r="754">
          <cell r="A754" t="str">
            <v>17</v>
          </cell>
          <cell r="B754" t="str">
            <v>21002</v>
          </cell>
          <cell r="C754" t="str">
            <v>กระทรวงสาธารณสุข สำนักงานปลัดกระทรวงสาธารณสุข</v>
          </cell>
          <cell r="D754" t="str">
            <v>001116100</v>
          </cell>
          <cell r="E754" t="str">
            <v>11161</v>
          </cell>
          <cell r="F754" t="str">
            <v>รพช.ฟากท่า</v>
          </cell>
          <cell r="G754" t="str">
            <v>โรงพยาบาลชุมชนฟากท่า</v>
          </cell>
          <cell r="H754" t="str">
            <v>53050101</v>
          </cell>
          <cell r="I754">
            <v>53</v>
          </cell>
          <cell r="J754" t="str">
            <v>จังหวัดอุตรดิตถ์</v>
          </cell>
          <cell r="K754">
            <v>5305</v>
          </cell>
          <cell r="L754" t="str">
            <v>ฟากท่า</v>
          </cell>
          <cell r="M754">
            <v>530501</v>
          </cell>
          <cell r="N754" t="str">
            <v>ฟากท่า</v>
          </cell>
          <cell r="O754" t="str">
            <v>เหนือ</v>
          </cell>
          <cell r="P754" t="str">
            <v>07</v>
          </cell>
          <cell r="Q754" t="str">
            <v>โรงพยาบาลชุมชน</v>
          </cell>
          <cell r="R754">
            <v>5</v>
          </cell>
          <cell r="S754">
            <v>30</v>
          </cell>
          <cell r="T754" t="str">
            <v>30</v>
          </cell>
          <cell r="U754" t="str">
            <v>22</v>
          </cell>
          <cell r="V754" t="str">
            <v>2.2 ทุติยภูมิระดับกลาง</v>
          </cell>
        </row>
        <row r="755">
          <cell r="A755" t="str">
            <v>17</v>
          </cell>
          <cell r="B755" t="str">
            <v>21002</v>
          </cell>
          <cell r="C755" t="str">
            <v>กระทรวงสาธารณสุข สำนักงานปลัดกระทรวงสาธารณสุข</v>
          </cell>
          <cell r="D755" t="str">
            <v>001116200</v>
          </cell>
          <cell r="E755" t="str">
            <v>11162</v>
          </cell>
          <cell r="F755" t="str">
            <v>รพช.บ้านโคก</v>
          </cell>
          <cell r="G755" t="str">
            <v>โรงพยาบาลชุมชนบ้านโคก</v>
          </cell>
          <cell r="H755" t="str">
            <v>53060203</v>
          </cell>
          <cell r="I755">
            <v>53</v>
          </cell>
          <cell r="J755" t="str">
            <v>จังหวัดอุตรดิตถ์</v>
          </cell>
          <cell r="K755">
            <v>5306</v>
          </cell>
          <cell r="L755" t="str">
            <v>บ้านโคก</v>
          </cell>
          <cell r="M755">
            <v>530602</v>
          </cell>
          <cell r="N755" t="str">
            <v>บ้านโคก</v>
          </cell>
          <cell r="O755" t="str">
            <v>เหนือ</v>
          </cell>
          <cell r="P755" t="str">
            <v>07</v>
          </cell>
          <cell r="Q755" t="str">
            <v>โรงพยาบาลชุมชน</v>
          </cell>
          <cell r="R755">
            <v>5</v>
          </cell>
          <cell r="S755">
            <v>30</v>
          </cell>
          <cell r="T755" t="str">
            <v>30</v>
          </cell>
          <cell r="U755" t="str">
            <v>22</v>
          </cell>
          <cell r="V755" t="str">
            <v>2.2 ทุติยภูมิระดับกลาง</v>
          </cell>
        </row>
        <row r="756">
          <cell r="A756" t="str">
            <v>17</v>
          </cell>
          <cell r="B756" t="str">
            <v>21002</v>
          </cell>
          <cell r="C756" t="str">
            <v>กระทรวงสาธารณสุข สำนักงานปลัดกระทรวงสาธารณสุข</v>
          </cell>
          <cell r="D756" t="str">
            <v>001116300</v>
          </cell>
          <cell r="E756" t="str">
            <v>11163</v>
          </cell>
          <cell r="F756" t="str">
            <v>รพช.พิชัย</v>
          </cell>
          <cell r="G756" t="str">
            <v>โรงพยาบาลชุมชนพิชัย</v>
          </cell>
          <cell r="H756" t="str">
            <v>53070101</v>
          </cell>
          <cell r="I756">
            <v>53</v>
          </cell>
          <cell r="J756" t="str">
            <v>จังหวัดอุตรดิตถ์</v>
          </cell>
          <cell r="K756">
            <v>5307</v>
          </cell>
          <cell r="L756" t="str">
            <v>พิชัย</v>
          </cell>
          <cell r="M756">
            <v>530701</v>
          </cell>
          <cell r="N756" t="str">
            <v>ในเมือง</v>
          </cell>
          <cell r="O756" t="str">
            <v>เหนือ</v>
          </cell>
          <cell r="P756" t="str">
            <v>07</v>
          </cell>
          <cell r="Q756" t="str">
            <v>โรงพยาบาลชุมชน</v>
          </cell>
          <cell r="R756">
            <v>4</v>
          </cell>
          <cell r="S756">
            <v>60</v>
          </cell>
          <cell r="T756" t="str">
            <v>60</v>
          </cell>
          <cell r="U756" t="str">
            <v>22</v>
          </cell>
          <cell r="V756" t="str">
            <v>2.2 ทุติยภูมิระดับกลาง</v>
          </cell>
        </row>
        <row r="757">
          <cell r="A757" t="str">
            <v>17</v>
          </cell>
          <cell r="B757" t="str">
            <v>21002</v>
          </cell>
          <cell r="C757" t="str">
            <v>กระทรวงสาธารณสุข สำนักงานปลัดกระทรวงสาธารณสุข</v>
          </cell>
          <cell r="D757" t="str">
            <v>001116400</v>
          </cell>
          <cell r="E757" t="str">
            <v>11164</v>
          </cell>
          <cell r="F757" t="str">
            <v>รพช.ลับแล</v>
          </cell>
          <cell r="G757" t="str">
            <v>โรงพยาบาลชุมชนลับแล</v>
          </cell>
          <cell r="H757" t="str">
            <v>53080501</v>
          </cell>
          <cell r="I757">
            <v>53</v>
          </cell>
          <cell r="J757" t="str">
            <v>จังหวัดอุตรดิตถ์</v>
          </cell>
          <cell r="K757">
            <v>5308</v>
          </cell>
          <cell r="L757" t="str">
            <v>ลับแล</v>
          </cell>
          <cell r="M757">
            <v>530805</v>
          </cell>
          <cell r="N757" t="str">
            <v>ชัยจุมพล</v>
          </cell>
          <cell r="O757" t="str">
            <v>เหนือ</v>
          </cell>
          <cell r="P757" t="str">
            <v>07</v>
          </cell>
          <cell r="Q757" t="str">
            <v>โรงพยาบาลชุมชน</v>
          </cell>
          <cell r="R757">
            <v>5</v>
          </cell>
          <cell r="S757">
            <v>30</v>
          </cell>
          <cell r="T757" t="str">
            <v>30</v>
          </cell>
          <cell r="U757" t="str">
            <v>22</v>
          </cell>
          <cell r="V757" t="str">
            <v>2.2 ทุติยภูมิระดับกลาง</v>
          </cell>
        </row>
        <row r="758">
          <cell r="A758" t="str">
            <v>17</v>
          </cell>
          <cell r="B758" t="str">
            <v>21002</v>
          </cell>
          <cell r="C758" t="str">
            <v>กระทรวงสาธารณสุข สำนักงานปลัดกระทรวงสาธารณสุข</v>
          </cell>
          <cell r="D758" t="str">
            <v>001116500</v>
          </cell>
          <cell r="E758" t="str">
            <v>11165</v>
          </cell>
          <cell r="F758" t="str">
            <v>รพช.ทองแสนขัน</v>
          </cell>
          <cell r="G758" t="str">
            <v>โรงพยาบาลชุมชนทองแสนขัน</v>
          </cell>
          <cell r="H758" t="str">
            <v>53090209</v>
          </cell>
          <cell r="I758">
            <v>53</v>
          </cell>
          <cell r="J758" t="str">
            <v>จังหวัดอุตรดิตถ์</v>
          </cell>
          <cell r="K758">
            <v>5309</v>
          </cell>
          <cell r="L758" t="str">
            <v>ทองแสนขัน</v>
          </cell>
          <cell r="M758">
            <v>530902</v>
          </cell>
          <cell r="N758" t="str">
            <v>บ่อทอง</v>
          </cell>
          <cell r="O758" t="str">
            <v>เหนือ</v>
          </cell>
          <cell r="P758" t="str">
            <v>07</v>
          </cell>
          <cell r="Q758" t="str">
            <v>โรงพยาบาลชุมชน</v>
          </cell>
          <cell r="R758">
            <v>5</v>
          </cell>
          <cell r="S758">
            <v>30</v>
          </cell>
          <cell r="T758" t="str">
            <v>30</v>
          </cell>
          <cell r="U758" t="str">
            <v>22</v>
          </cell>
          <cell r="V758" t="str">
            <v>2.2 ทุติยภูมิระดับกลาง</v>
          </cell>
        </row>
        <row r="759">
          <cell r="A759" t="str">
            <v>17</v>
          </cell>
          <cell r="B759" t="str">
            <v>21002</v>
          </cell>
          <cell r="C759" t="str">
            <v>กระทรวงสาธารณสุข สำนักงานปลัดกระทรวงสาธารณสุข</v>
          </cell>
          <cell r="D759" t="str">
            <v>001072200</v>
          </cell>
          <cell r="E759" t="str">
            <v>10722</v>
          </cell>
          <cell r="F759" t="str">
            <v>รพท.สมเด็จพระเจ้าตากสินมหาราช</v>
          </cell>
          <cell r="G759" t="str">
            <v>โรงพยาบาลทั่วไปสมเด็จพระเจ้าตากสินมหาราช</v>
          </cell>
          <cell r="H759" t="str">
            <v>63010100</v>
          </cell>
          <cell r="I759">
            <v>63</v>
          </cell>
          <cell r="J759" t="str">
            <v>จังหวัดตาก</v>
          </cell>
          <cell r="K759">
            <v>6301</v>
          </cell>
          <cell r="L759" t="str">
            <v>เมืองตาก</v>
          </cell>
          <cell r="M759">
            <v>630101</v>
          </cell>
          <cell r="N759" t="str">
            <v>ระแหง</v>
          </cell>
          <cell r="O759" t="str">
            <v>เหนือ</v>
          </cell>
          <cell r="P759" t="str">
            <v>06</v>
          </cell>
          <cell r="Q759" t="str">
            <v>โรงพยาบาลทั่วไป</v>
          </cell>
          <cell r="R759">
            <v>2</v>
          </cell>
          <cell r="S759">
            <v>410</v>
          </cell>
          <cell r="T759" t="str">
            <v>320</v>
          </cell>
          <cell r="U759" t="str">
            <v>23</v>
          </cell>
          <cell r="V759" t="str">
            <v>2.3 ทุติยภูมิระดับสูง</v>
          </cell>
        </row>
        <row r="760">
          <cell r="A760" t="str">
            <v>17</v>
          </cell>
          <cell r="B760" t="str">
            <v>21002</v>
          </cell>
          <cell r="C760" t="str">
            <v>กระทรวงสาธารณสุข สำนักงานปลัดกระทรวงสาธารณสุข</v>
          </cell>
          <cell r="D760" t="str">
            <v>001072300</v>
          </cell>
          <cell r="E760" t="str">
            <v>10723</v>
          </cell>
          <cell r="F760" t="str">
            <v>รพท.แม่สอด</v>
          </cell>
          <cell r="G760" t="str">
            <v>โรงพยาบาลทั่วไปแม่สอด</v>
          </cell>
          <cell r="H760" t="str">
            <v>63060100</v>
          </cell>
          <cell r="I760">
            <v>63</v>
          </cell>
          <cell r="J760" t="str">
            <v>จังหวัดตาก</v>
          </cell>
          <cell r="K760">
            <v>6306</v>
          </cell>
          <cell r="L760" t="str">
            <v>แม่สอด</v>
          </cell>
          <cell r="M760">
            <v>630601</v>
          </cell>
          <cell r="N760" t="str">
            <v>แม่สอด</v>
          </cell>
          <cell r="O760" t="str">
            <v>เหนือ</v>
          </cell>
          <cell r="P760" t="str">
            <v>06</v>
          </cell>
          <cell r="Q760" t="str">
            <v>โรงพยาบาลทั่วไป</v>
          </cell>
          <cell r="R760">
            <v>2</v>
          </cell>
          <cell r="S760">
            <v>406</v>
          </cell>
          <cell r="T760" t="str">
            <v>310</v>
          </cell>
          <cell r="U760" t="str">
            <v>23</v>
          </cell>
          <cell r="V760" t="str">
            <v>2.3 ทุติยภูมิระดับสูง</v>
          </cell>
        </row>
        <row r="761">
          <cell r="A761" t="str">
            <v>17</v>
          </cell>
          <cell r="B761" t="str">
            <v>21002</v>
          </cell>
          <cell r="C761" t="str">
            <v>กระทรวงสาธารณสุข สำนักงานปลัดกระทรวงสาธารณสุข</v>
          </cell>
          <cell r="D761" t="str">
            <v>001123800</v>
          </cell>
          <cell r="E761" t="str">
            <v>11238</v>
          </cell>
          <cell r="F761" t="str">
            <v>รพช.บ้านตาก</v>
          </cell>
          <cell r="G761" t="str">
            <v>โรงพยาบาลชุมชนบ้านตาก</v>
          </cell>
          <cell r="H761" t="str">
            <v>63020107</v>
          </cell>
          <cell r="I761">
            <v>63</v>
          </cell>
          <cell r="J761" t="str">
            <v>จังหวัดตาก</v>
          </cell>
          <cell r="K761">
            <v>6302</v>
          </cell>
          <cell r="L761" t="str">
            <v>บ้านตาก</v>
          </cell>
          <cell r="M761">
            <v>630201</v>
          </cell>
          <cell r="N761" t="str">
            <v>ตากออก</v>
          </cell>
          <cell r="O761" t="str">
            <v>เหนือ</v>
          </cell>
          <cell r="P761" t="str">
            <v>07</v>
          </cell>
          <cell r="Q761" t="str">
            <v>โรงพยาบาลชุมชน</v>
          </cell>
          <cell r="R761">
            <v>4</v>
          </cell>
          <cell r="S761">
            <v>70</v>
          </cell>
          <cell r="T761" t="str">
            <v>60</v>
          </cell>
          <cell r="U761" t="str">
            <v>21</v>
          </cell>
          <cell r="V761" t="str">
            <v>2.1 ทุติยภูมิระดับต้น</v>
          </cell>
        </row>
        <row r="762">
          <cell r="A762" t="str">
            <v>17</v>
          </cell>
          <cell r="B762" t="str">
            <v>21002</v>
          </cell>
          <cell r="C762" t="str">
            <v>กระทรวงสาธารณสุข สำนักงานปลัดกระทรวงสาธารณสุข</v>
          </cell>
          <cell r="D762" t="str">
            <v>001123900</v>
          </cell>
          <cell r="E762" t="str">
            <v>11239</v>
          </cell>
          <cell r="F762" t="str">
            <v>รพช.สามเงา</v>
          </cell>
          <cell r="G762" t="str">
            <v>โรงพยาบาลชุมชนสามเงา</v>
          </cell>
          <cell r="H762" t="str">
            <v>63030104</v>
          </cell>
          <cell r="I762">
            <v>63</v>
          </cell>
          <cell r="J762" t="str">
            <v>จังหวัดตาก</v>
          </cell>
          <cell r="K762">
            <v>6303</v>
          </cell>
          <cell r="L762" t="str">
            <v>สามเงา</v>
          </cell>
          <cell r="M762">
            <v>630301</v>
          </cell>
          <cell r="N762" t="str">
            <v>สามเงา</v>
          </cell>
          <cell r="O762" t="str">
            <v>เหนือ</v>
          </cell>
          <cell r="P762" t="str">
            <v>07</v>
          </cell>
          <cell r="Q762" t="str">
            <v>โรงพยาบาลชุมชน</v>
          </cell>
          <cell r="R762">
            <v>5</v>
          </cell>
          <cell r="S762">
            <v>41</v>
          </cell>
          <cell r="T762" t="str">
            <v>30</v>
          </cell>
          <cell r="U762" t="str">
            <v>21</v>
          </cell>
          <cell r="V762" t="str">
            <v>2.1 ทุติยภูมิระดับต้น</v>
          </cell>
        </row>
        <row r="763">
          <cell r="A763" t="str">
            <v>17</v>
          </cell>
          <cell r="B763" t="str">
            <v>21002</v>
          </cell>
          <cell r="C763" t="str">
            <v>กระทรวงสาธารณสุข สำนักงานปลัดกระทรวงสาธารณสุข</v>
          </cell>
          <cell r="D763" t="str">
            <v>001124000</v>
          </cell>
          <cell r="E763" t="str">
            <v>11240</v>
          </cell>
          <cell r="F763" t="str">
            <v>รพช.แม่ระมาด</v>
          </cell>
          <cell r="G763" t="str">
            <v>โรงพยาบาลชุมชนแม่ระมาด</v>
          </cell>
          <cell r="H763" t="str">
            <v>63040104</v>
          </cell>
          <cell r="I763">
            <v>63</v>
          </cell>
          <cell r="J763" t="str">
            <v>จังหวัดตาก</v>
          </cell>
          <cell r="K763">
            <v>6304</v>
          </cell>
          <cell r="L763" t="str">
            <v>แม่ระมาด</v>
          </cell>
          <cell r="M763">
            <v>630401</v>
          </cell>
          <cell r="N763" t="str">
            <v>แม่ระมาด</v>
          </cell>
          <cell r="O763" t="str">
            <v>เหนือ</v>
          </cell>
          <cell r="P763" t="str">
            <v>07</v>
          </cell>
          <cell r="Q763" t="str">
            <v>โรงพยาบาลชุมชน</v>
          </cell>
          <cell r="R763">
            <v>4</v>
          </cell>
          <cell r="S763">
            <v>84</v>
          </cell>
          <cell r="T763" t="str">
            <v>60</v>
          </cell>
          <cell r="U763" t="str">
            <v>21</v>
          </cell>
          <cell r="V763" t="str">
            <v>2.1 ทุติยภูมิระดับต้น</v>
          </cell>
        </row>
        <row r="764">
          <cell r="A764" t="str">
            <v>17</v>
          </cell>
          <cell r="B764" t="str">
            <v>21002</v>
          </cell>
          <cell r="C764" t="str">
            <v>กระทรวงสาธารณสุข สำนักงานปลัดกระทรวงสาธารณสุข</v>
          </cell>
          <cell r="D764" t="str">
            <v>001124100</v>
          </cell>
          <cell r="E764" t="str">
            <v>11241</v>
          </cell>
          <cell r="F764" t="str">
            <v>รพช.ท่าสองยาง</v>
          </cell>
          <cell r="G764" t="str">
            <v>โรงพยาบาลชุมชนท่าสองยาง</v>
          </cell>
          <cell r="H764" t="str">
            <v>63050202</v>
          </cell>
          <cell r="I764">
            <v>63</v>
          </cell>
          <cell r="J764" t="str">
            <v>จังหวัดตาก</v>
          </cell>
          <cell r="K764">
            <v>6305</v>
          </cell>
          <cell r="L764" t="str">
            <v>ท่าสองยาง</v>
          </cell>
          <cell r="M764">
            <v>630502</v>
          </cell>
          <cell r="N764" t="str">
            <v>แม่ต้าน</v>
          </cell>
          <cell r="O764" t="str">
            <v>เหนือ</v>
          </cell>
          <cell r="P764" t="str">
            <v>07</v>
          </cell>
          <cell r="Q764" t="str">
            <v>โรงพยาบาลชุมชน</v>
          </cell>
          <cell r="R764">
            <v>4</v>
          </cell>
          <cell r="S764">
            <v>52</v>
          </cell>
          <cell r="T764" t="str">
            <v>30</v>
          </cell>
          <cell r="U764" t="str">
            <v>21</v>
          </cell>
          <cell r="V764" t="str">
            <v>2.1 ทุติยภูมิระดับต้น</v>
          </cell>
        </row>
        <row r="765">
          <cell r="A765" t="str">
            <v>17</v>
          </cell>
          <cell r="B765" t="str">
            <v>21002</v>
          </cell>
          <cell r="C765" t="str">
            <v>กระทรวงสาธารณสุข สำนักงานปลัดกระทรวงสาธารณสุข</v>
          </cell>
          <cell r="D765" t="str">
            <v>001124200</v>
          </cell>
          <cell r="E765" t="str">
            <v>11242</v>
          </cell>
          <cell r="F765" t="str">
            <v>รพช.พบพระ</v>
          </cell>
          <cell r="G765" t="str">
            <v>โรงพยาบาลชุมชนพบพระ</v>
          </cell>
          <cell r="H765" t="str">
            <v>63070102</v>
          </cell>
          <cell r="I765">
            <v>63</v>
          </cell>
          <cell r="J765" t="str">
            <v>จังหวัดตาก</v>
          </cell>
          <cell r="K765">
            <v>6307</v>
          </cell>
          <cell r="L765" t="str">
            <v>พบพระ</v>
          </cell>
          <cell r="M765">
            <v>630701</v>
          </cell>
          <cell r="N765" t="str">
            <v>พบพระ</v>
          </cell>
          <cell r="O765" t="str">
            <v>เหนือ</v>
          </cell>
          <cell r="P765" t="str">
            <v>07</v>
          </cell>
          <cell r="Q765" t="str">
            <v>โรงพยาบาลชุมชน</v>
          </cell>
          <cell r="R765">
            <v>5</v>
          </cell>
          <cell r="S765">
            <v>73</v>
          </cell>
          <cell r="T765" t="str">
            <v>30</v>
          </cell>
          <cell r="U765" t="str">
            <v>21</v>
          </cell>
          <cell r="V765" t="str">
            <v>2.1 ทุติยภูมิระดับต้น</v>
          </cell>
        </row>
        <row r="766">
          <cell r="A766" t="str">
            <v>17</v>
          </cell>
          <cell r="B766" t="str">
            <v>21002</v>
          </cell>
          <cell r="C766" t="str">
            <v>กระทรวงสาธารณสุข สำนักงานปลัดกระทรวงสาธารณสุข</v>
          </cell>
          <cell r="D766" t="str">
            <v>001124300</v>
          </cell>
          <cell r="E766" t="str">
            <v>11243</v>
          </cell>
          <cell r="F766" t="str">
            <v>รพช.อุ้มผาง</v>
          </cell>
          <cell r="G766" t="str">
            <v>โรงพยาบาลชุมชนอุ้มผาง</v>
          </cell>
          <cell r="H766" t="str">
            <v>63080101</v>
          </cell>
          <cell r="I766">
            <v>63</v>
          </cell>
          <cell r="J766" t="str">
            <v>จังหวัดตาก</v>
          </cell>
          <cell r="K766">
            <v>6308</v>
          </cell>
          <cell r="L766" t="str">
            <v>อุ้มผาง</v>
          </cell>
          <cell r="M766">
            <v>630801</v>
          </cell>
          <cell r="N766" t="str">
            <v>อุ้มผาง</v>
          </cell>
          <cell r="O766" t="str">
            <v>เหนือ</v>
          </cell>
          <cell r="P766" t="str">
            <v>07</v>
          </cell>
          <cell r="Q766" t="str">
            <v>โรงพยาบาลชุมชน</v>
          </cell>
          <cell r="R766">
            <v>4</v>
          </cell>
          <cell r="S766">
            <v>80</v>
          </cell>
          <cell r="T766" t="str">
            <v>30</v>
          </cell>
          <cell r="U766" t="str">
            <v>21</v>
          </cell>
          <cell r="V766" t="str">
            <v>2.1 ทุติยภูมิระดับต้น</v>
          </cell>
        </row>
        <row r="767">
          <cell r="A767" t="str">
            <v>17</v>
          </cell>
          <cell r="B767" t="str">
            <v>21002</v>
          </cell>
          <cell r="C767" t="str">
            <v>กระทรวงสาธารณสุข สำนักงานปลัดกระทรวงสาธารณสุข</v>
          </cell>
          <cell r="D767" t="str">
            <v>001072400</v>
          </cell>
          <cell r="E767" t="str">
            <v>10724</v>
          </cell>
          <cell r="F767" t="str">
            <v>รพท.สุโขทัย</v>
          </cell>
          <cell r="G767" t="str">
            <v>โรงพยาบาลทั่วไปสุโขทัย</v>
          </cell>
          <cell r="H767" t="str">
            <v>64010601</v>
          </cell>
          <cell r="I767">
            <v>64</v>
          </cell>
          <cell r="J767" t="str">
            <v>จังหวัดสุโขทัย</v>
          </cell>
          <cell r="K767">
            <v>6401</v>
          </cell>
          <cell r="L767" t="str">
            <v>เมืองสุโขทัย</v>
          </cell>
          <cell r="M767">
            <v>640106</v>
          </cell>
          <cell r="N767" t="str">
            <v>บ้านกล้วย</v>
          </cell>
          <cell r="O767" t="str">
            <v>เหนือ</v>
          </cell>
          <cell r="P767" t="str">
            <v>06</v>
          </cell>
          <cell r="Q767" t="str">
            <v>โรงพยาบาลทั่วไป</v>
          </cell>
          <cell r="R767">
            <v>2</v>
          </cell>
          <cell r="S767">
            <v>320</v>
          </cell>
          <cell r="T767" t="str">
            <v>320</v>
          </cell>
          <cell r="U767" t="str">
            <v>23</v>
          </cell>
          <cell r="V767" t="str">
            <v>2.3 ทุติยภูมิระดับสูง</v>
          </cell>
        </row>
        <row r="768">
          <cell r="A768" t="str">
            <v>17</v>
          </cell>
          <cell r="B768" t="str">
            <v>21002</v>
          </cell>
          <cell r="C768" t="str">
            <v>กระทรวงสาธารณสุข สำนักงานปลัดกระทรวงสาธารณสุข</v>
          </cell>
          <cell r="D768" t="str">
            <v>001072500</v>
          </cell>
          <cell r="E768" t="str">
            <v>10725</v>
          </cell>
          <cell r="F768" t="str">
            <v>รพท.ศรีสังวรสุโขทัย</v>
          </cell>
          <cell r="G768" t="str">
            <v>โรงพยาบาลทั่วไปศรีสังวรสุโขทัย</v>
          </cell>
          <cell r="H768" t="str">
            <v>64060108</v>
          </cell>
          <cell r="I768">
            <v>64</v>
          </cell>
          <cell r="J768" t="str">
            <v>จังหวัดสุโขทัย</v>
          </cell>
          <cell r="K768">
            <v>6406</v>
          </cell>
          <cell r="L768" t="str">
            <v>ศรีสำโรง</v>
          </cell>
          <cell r="M768">
            <v>640601</v>
          </cell>
          <cell r="N768" t="str">
            <v>คลองตาล</v>
          </cell>
          <cell r="O768" t="str">
            <v>เหนือ</v>
          </cell>
          <cell r="P768" t="str">
            <v>06</v>
          </cell>
          <cell r="Q768" t="str">
            <v>โรงพยาบาลทั่วไป</v>
          </cell>
          <cell r="R768">
            <v>2</v>
          </cell>
          <cell r="S768">
            <v>307</v>
          </cell>
          <cell r="T768" t="str">
            <v>307</v>
          </cell>
          <cell r="U768" t="str">
            <v>23</v>
          </cell>
          <cell r="V768" t="str">
            <v>2.3 ทุติยภูมิระดับสูง</v>
          </cell>
        </row>
        <row r="769">
          <cell r="A769" t="str">
            <v>17</v>
          </cell>
          <cell r="B769" t="str">
            <v>21002</v>
          </cell>
          <cell r="C769" t="str">
            <v>กระทรวงสาธารณสุข สำนักงานปลัดกระทรวงสาธารณสุข</v>
          </cell>
          <cell r="D769" t="str">
            <v>001124400</v>
          </cell>
          <cell r="E769" t="str">
            <v>11244</v>
          </cell>
          <cell r="F769" t="str">
            <v>รพช.บ้านด่านลานหอย</v>
          </cell>
          <cell r="G769" t="str">
            <v>โรงพยาบาลชุมชนบ้านด่านลานหอย</v>
          </cell>
          <cell r="H769" t="str">
            <v>64020202</v>
          </cell>
          <cell r="I769">
            <v>64</v>
          </cell>
          <cell r="J769" t="str">
            <v>จังหวัดสุโขทัย</v>
          </cell>
          <cell r="K769">
            <v>6402</v>
          </cell>
          <cell r="L769" t="str">
            <v>บ้านด่านลานหอย</v>
          </cell>
          <cell r="M769">
            <v>640202</v>
          </cell>
          <cell r="N769" t="str">
            <v>บ้านด่าน</v>
          </cell>
          <cell r="O769" t="str">
            <v>เหนือ</v>
          </cell>
          <cell r="P769" t="str">
            <v>07</v>
          </cell>
          <cell r="Q769" t="str">
            <v>โรงพยาบาลชุมชน</v>
          </cell>
          <cell r="R769">
            <v>5</v>
          </cell>
          <cell r="S769">
            <v>30</v>
          </cell>
          <cell r="T769" t="str">
            <v>30</v>
          </cell>
          <cell r="U769" t="str">
            <v>21</v>
          </cell>
          <cell r="V769" t="str">
            <v>2.1 ทุติยภูมิระดับต้น</v>
          </cell>
        </row>
        <row r="770">
          <cell r="A770" t="str">
            <v>17</v>
          </cell>
          <cell r="B770" t="str">
            <v>21002</v>
          </cell>
          <cell r="C770" t="str">
            <v>กระทรวงสาธารณสุข สำนักงานปลัดกระทรวงสาธารณสุข</v>
          </cell>
          <cell r="D770" t="str">
            <v>001124500</v>
          </cell>
          <cell r="E770" t="str">
            <v>11245</v>
          </cell>
          <cell r="F770" t="str">
            <v>รพช.คีรีมาศ</v>
          </cell>
          <cell r="G770" t="str">
            <v>โรงพยาบาลชุมชนคีรีมาศ</v>
          </cell>
          <cell r="H770" t="str">
            <v>64030107</v>
          </cell>
          <cell r="I770">
            <v>64</v>
          </cell>
          <cell r="J770" t="str">
            <v>จังหวัดสุโขทัย</v>
          </cell>
          <cell r="K770">
            <v>6403</v>
          </cell>
          <cell r="L770" t="str">
            <v>คีรีมาศ</v>
          </cell>
          <cell r="M770">
            <v>640301</v>
          </cell>
          <cell r="N770" t="str">
            <v>โตนด</v>
          </cell>
          <cell r="O770" t="str">
            <v>เหนือ</v>
          </cell>
          <cell r="P770" t="str">
            <v>07</v>
          </cell>
          <cell r="Q770" t="str">
            <v>โรงพยาบาลชุมชน</v>
          </cell>
          <cell r="R770">
            <v>5</v>
          </cell>
          <cell r="S770">
            <v>30</v>
          </cell>
          <cell r="T770" t="str">
            <v>30</v>
          </cell>
          <cell r="U770" t="str">
            <v>21</v>
          </cell>
          <cell r="V770" t="str">
            <v>2.1 ทุติยภูมิระดับต้น</v>
          </cell>
        </row>
        <row r="771">
          <cell r="A771" t="str">
            <v>17</v>
          </cell>
          <cell r="B771" t="str">
            <v>21002</v>
          </cell>
          <cell r="C771" t="str">
            <v>กระทรวงสาธารณสุข สำนักงานปลัดกระทรวงสาธารณสุข</v>
          </cell>
          <cell r="D771" t="str">
            <v>001124600</v>
          </cell>
          <cell r="E771" t="str">
            <v>11246</v>
          </cell>
          <cell r="F771" t="str">
            <v>รพช.กงไกรลาศ</v>
          </cell>
          <cell r="G771" t="str">
            <v>โรงพยาบาลชุมชนกงไกรลาศ</v>
          </cell>
          <cell r="H771" t="str">
            <v>64040102</v>
          </cell>
          <cell r="I771">
            <v>64</v>
          </cell>
          <cell r="J771" t="str">
            <v>จังหวัดสุโขทัย</v>
          </cell>
          <cell r="K771">
            <v>6404</v>
          </cell>
          <cell r="L771" t="str">
            <v>กงไกรลาศ</v>
          </cell>
          <cell r="M771">
            <v>640402</v>
          </cell>
          <cell r="N771" t="str">
            <v>บ้านกร่าง</v>
          </cell>
          <cell r="O771" t="str">
            <v>เหนือ</v>
          </cell>
          <cell r="P771" t="str">
            <v>07</v>
          </cell>
          <cell r="Q771" t="str">
            <v>โรงพยาบาลชุมชน</v>
          </cell>
          <cell r="R771">
            <v>5</v>
          </cell>
          <cell r="S771">
            <v>30</v>
          </cell>
          <cell r="T771" t="str">
            <v>30</v>
          </cell>
          <cell r="U771" t="str">
            <v>21</v>
          </cell>
          <cell r="V771" t="str">
            <v>2.1 ทุติยภูมิระดับต้น</v>
          </cell>
        </row>
        <row r="772">
          <cell r="A772" t="str">
            <v>17</v>
          </cell>
          <cell r="B772" t="str">
            <v>21002</v>
          </cell>
          <cell r="C772" t="str">
            <v>กระทรวงสาธารณสุข สำนักงานปลัดกระทรวงสาธารณสุข</v>
          </cell>
          <cell r="D772" t="str">
            <v>001124700</v>
          </cell>
          <cell r="E772" t="str">
            <v>11247</v>
          </cell>
          <cell r="F772" t="str">
            <v>รพช.ศรีสัชนาลัย</v>
          </cell>
          <cell r="G772" t="str">
            <v>โรงพยาบาลชุมชนศรีสัชนาลัย</v>
          </cell>
          <cell r="H772" t="str">
            <v>64050103</v>
          </cell>
          <cell r="I772">
            <v>64</v>
          </cell>
          <cell r="J772" t="str">
            <v>จังหวัดสุโขทัย</v>
          </cell>
          <cell r="K772">
            <v>6405</v>
          </cell>
          <cell r="L772" t="str">
            <v>ศรีสัชนาลัย</v>
          </cell>
          <cell r="M772">
            <v>640501</v>
          </cell>
          <cell r="N772" t="str">
            <v>หาดเสี้ยว</v>
          </cell>
          <cell r="O772" t="str">
            <v>เหนือ</v>
          </cell>
          <cell r="P772" t="str">
            <v>07</v>
          </cell>
          <cell r="Q772" t="str">
            <v>โรงพยาบาลชุมชน</v>
          </cell>
          <cell r="R772">
            <v>4</v>
          </cell>
          <cell r="S772">
            <v>60</v>
          </cell>
          <cell r="T772" t="str">
            <v>60</v>
          </cell>
          <cell r="U772" t="str">
            <v>21</v>
          </cell>
          <cell r="V772" t="str">
            <v>2.1 ทุติยภูมิระดับต้น</v>
          </cell>
        </row>
        <row r="773">
          <cell r="A773" t="str">
            <v>17</v>
          </cell>
          <cell r="B773" t="str">
            <v>21002</v>
          </cell>
          <cell r="C773" t="str">
            <v>กระทรวงสาธารณสุข สำนักงานปลัดกระทรวงสาธารณสุข</v>
          </cell>
          <cell r="D773" t="str">
            <v>001124800</v>
          </cell>
          <cell r="E773" t="str">
            <v>11248</v>
          </cell>
          <cell r="F773" t="str">
            <v>รพช.สวรรคโลก</v>
          </cell>
          <cell r="G773" t="str">
            <v>โรงพยาบาลชุมชนสวรรคโลก</v>
          </cell>
          <cell r="H773" t="str">
            <v>64070104</v>
          </cell>
          <cell r="I773">
            <v>64</v>
          </cell>
          <cell r="J773" t="str">
            <v>จังหวัดสุโขทัย</v>
          </cell>
          <cell r="K773">
            <v>6407</v>
          </cell>
          <cell r="L773" t="str">
            <v>สวรรคโลก</v>
          </cell>
          <cell r="M773">
            <v>640702</v>
          </cell>
          <cell r="N773" t="str">
            <v>ในเมือง</v>
          </cell>
          <cell r="O773" t="str">
            <v>เหนือ</v>
          </cell>
          <cell r="P773" t="str">
            <v>07</v>
          </cell>
          <cell r="Q773" t="str">
            <v>โรงพยาบาลชุมชน</v>
          </cell>
          <cell r="R773">
            <v>4</v>
          </cell>
          <cell r="S773">
            <v>120</v>
          </cell>
          <cell r="T773" t="str">
            <v>120</v>
          </cell>
          <cell r="U773" t="str">
            <v>21</v>
          </cell>
          <cell r="V773" t="str">
            <v>2.1 ทุติยภูมิระดับต้น</v>
          </cell>
        </row>
        <row r="774">
          <cell r="A774" t="str">
            <v>17</v>
          </cell>
          <cell r="B774" t="str">
            <v>21002</v>
          </cell>
          <cell r="C774" t="str">
            <v>กระทรวงสาธารณสุข สำนักงานปลัดกระทรวงสาธารณสุข</v>
          </cell>
          <cell r="D774" t="str">
            <v>001124900</v>
          </cell>
          <cell r="E774" t="str">
            <v>11249</v>
          </cell>
          <cell r="F774" t="str">
            <v>รพช.ศรีนคร</v>
          </cell>
          <cell r="G774" t="str">
            <v>โรงพยาบาลชุมชนศรีนคร</v>
          </cell>
          <cell r="H774" t="str">
            <v>64080103</v>
          </cell>
          <cell r="I774">
            <v>64</v>
          </cell>
          <cell r="J774" t="str">
            <v>จังหวัดสุโขทัย</v>
          </cell>
          <cell r="K774">
            <v>6408</v>
          </cell>
          <cell r="L774" t="str">
            <v>ศรีนคร</v>
          </cell>
          <cell r="M774">
            <v>640801</v>
          </cell>
          <cell r="N774" t="str">
            <v>ศรีนคร</v>
          </cell>
          <cell r="O774" t="str">
            <v>เหนือ</v>
          </cell>
          <cell r="P774" t="str">
            <v>07</v>
          </cell>
          <cell r="Q774" t="str">
            <v>โรงพยาบาลชุมชน</v>
          </cell>
          <cell r="R774">
            <v>5</v>
          </cell>
          <cell r="S774">
            <v>30</v>
          </cell>
          <cell r="T774" t="str">
            <v>30</v>
          </cell>
          <cell r="U774" t="str">
            <v>21</v>
          </cell>
          <cell r="V774" t="str">
            <v>2.1 ทุติยภูมิระดับต้น</v>
          </cell>
        </row>
        <row r="775">
          <cell r="A775" t="str">
            <v>17</v>
          </cell>
          <cell r="B775" t="str">
            <v>21002</v>
          </cell>
          <cell r="C775" t="str">
            <v>กระทรวงสาธารณสุข สำนักงานปลัดกระทรวงสาธารณสุข</v>
          </cell>
          <cell r="D775" t="str">
            <v>001125000</v>
          </cell>
          <cell r="E775" t="str">
            <v>11250</v>
          </cell>
          <cell r="F775" t="str">
            <v>รพช.ทุ่งเสลี่ยม</v>
          </cell>
          <cell r="G775" t="str">
            <v>โรงพยาบาลชุมชนทุ่งเสลี่ยม</v>
          </cell>
          <cell r="H775" t="str">
            <v>64090308</v>
          </cell>
          <cell r="I775">
            <v>64</v>
          </cell>
          <cell r="J775" t="str">
            <v>จังหวัดสุโขทัย</v>
          </cell>
          <cell r="K775">
            <v>6409</v>
          </cell>
          <cell r="L775" t="str">
            <v>ทุ่งเสลี่ยม</v>
          </cell>
          <cell r="M775">
            <v>640903</v>
          </cell>
          <cell r="N775" t="str">
            <v>ทุ่งเสลี่ยม</v>
          </cell>
          <cell r="O775" t="str">
            <v>เหนือ</v>
          </cell>
          <cell r="P775" t="str">
            <v>07</v>
          </cell>
          <cell r="Q775" t="str">
            <v>โรงพยาบาลชุมชน</v>
          </cell>
          <cell r="R775">
            <v>5</v>
          </cell>
          <cell r="S775">
            <v>30</v>
          </cell>
          <cell r="T775" t="str">
            <v>30</v>
          </cell>
          <cell r="U775" t="str">
            <v>21</v>
          </cell>
          <cell r="V775" t="str">
            <v>2.1 ทุติยภูมิระดับต้น</v>
          </cell>
        </row>
        <row r="776">
          <cell r="A776" t="str">
            <v>17</v>
          </cell>
          <cell r="B776" t="str">
            <v>21002</v>
          </cell>
          <cell r="C776" t="str">
            <v>กระทรวงสาธารณสุข สำนักงานปลัดกระทรวงสาธารณสุข</v>
          </cell>
          <cell r="D776" t="str">
            <v>001067600</v>
          </cell>
          <cell r="E776" t="str">
            <v>10676</v>
          </cell>
          <cell r="F776" t="str">
            <v>รพศ.พุทธชินราช</v>
          </cell>
          <cell r="G776" t="str">
            <v>โรงพยาบาลศูนย์พุทธชินราช</v>
          </cell>
          <cell r="H776" t="str">
            <v>65010100</v>
          </cell>
          <cell r="I776">
            <v>65</v>
          </cell>
          <cell r="J776" t="str">
            <v>จังหวัดพิษณุโลก</v>
          </cell>
          <cell r="K776">
            <v>6501</v>
          </cell>
          <cell r="L776" t="str">
            <v>เมืองพิษณุโลก</v>
          </cell>
          <cell r="M776">
            <v>650101</v>
          </cell>
          <cell r="N776" t="str">
            <v>ในเมือง</v>
          </cell>
          <cell r="O776" t="str">
            <v>เหนือ</v>
          </cell>
          <cell r="P776" t="str">
            <v>05</v>
          </cell>
          <cell r="Q776" t="str">
            <v>โรงพยาบาลศูนย์</v>
          </cell>
          <cell r="R776">
            <v>1</v>
          </cell>
          <cell r="S776">
            <v>905</v>
          </cell>
          <cell r="T776" t="str">
            <v>878</v>
          </cell>
          <cell r="U776" t="str">
            <v>31</v>
          </cell>
          <cell r="V776" t="str">
            <v>3.1 ตติยภูมิ</v>
          </cell>
        </row>
        <row r="777">
          <cell r="A777" t="str">
            <v>17</v>
          </cell>
          <cell r="B777" t="str">
            <v>21002</v>
          </cell>
          <cell r="C777" t="str">
            <v>กระทรวงสาธารณสุข สำนักงานปลัดกระทรวงสาธารณสุข</v>
          </cell>
          <cell r="D777" t="str">
            <v>001125100</v>
          </cell>
          <cell r="E777" t="str">
            <v>11251</v>
          </cell>
          <cell r="F777" t="str">
            <v>รพช.ชาติตระการ</v>
          </cell>
          <cell r="G777" t="str">
            <v>โรงพยาบาลชุมชนชาติตระการ</v>
          </cell>
          <cell r="H777" t="str">
            <v>65030105</v>
          </cell>
          <cell r="I777">
            <v>65</v>
          </cell>
          <cell r="J777" t="str">
            <v>จังหวัดพิษณุโลก</v>
          </cell>
          <cell r="K777">
            <v>6503</v>
          </cell>
          <cell r="L777" t="str">
            <v>ชาติตระการ</v>
          </cell>
          <cell r="M777">
            <v>650301</v>
          </cell>
          <cell r="N777" t="str">
            <v>ป่าแดง</v>
          </cell>
          <cell r="O777" t="str">
            <v>เหนือ</v>
          </cell>
          <cell r="P777" t="str">
            <v>07</v>
          </cell>
          <cell r="Q777" t="str">
            <v>โรงพยาบาลชุมชน</v>
          </cell>
          <cell r="R777">
            <v>5</v>
          </cell>
          <cell r="S777">
            <v>30</v>
          </cell>
          <cell r="T777" t="str">
            <v>30</v>
          </cell>
          <cell r="U777" t="str">
            <v>21</v>
          </cell>
          <cell r="V777" t="str">
            <v>2.1 ทุติยภูมิระดับต้น</v>
          </cell>
        </row>
        <row r="778">
          <cell r="A778" t="str">
            <v>17</v>
          </cell>
          <cell r="B778" t="str">
            <v>21002</v>
          </cell>
          <cell r="C778" t="str">
            <v>กระทรวงสาธารณสุข สำนักงานปลัดกระทรวงสาธารณสุข</v>
          </cell>
          <cell r="D778" t="str">
            <v>001125200</v>
          </cell>
          <cell r="E778" t="str">
            <v>11252</v>
          </cell>
          <cell r="F778" t="str">
            <v>รพช.บางระกำ</v>
          </cell>
          <cell r="G778" t="str">
            <v>โรงพยาบาลชุมชนบางระกำ</v>
          </cell>
          <cell r="H778" t="str">
            <v>65040107</v>
          </cell>
          <cell r="I778">
            <v>65</v>
          </cell>
          <cell r="J778" t="str">
            <v>จังหวัดพิษณุโลก</v>
          </cell>
          <cell r="K778">
            <v>6504</v>
          </cell>
          <cell r="L778" t="str">
            <v>บางระกำ</v>
          </cell>
          <cell r="M778">
            <v>650401</v>
          </cell>
          <cell r="N778" t="str">
            <v>บางระกำ</v>
          </cell>
          <cell r="O778" t="str">
            <v>เหนือ</v>
          </cell>
          <cell r="P778" t="str">
            <v>07</v>
          </cell>
          <cell r="Q778" t="str">
            <v>โรงพยาบาลชุมชน</v>
          </cell>
          <cell r="R778">
            <v>5</v>
          </cell>
          <cell r="S778">
            <v>30</v>
          </cell>
          <cell r="T778" t="str">
            <v>30</v>
          </cell>
          <cell r="U778" t="str">
            <v>21</v>
          </cell>
          <cell r="V778" t="str">
            <v>2.1 ทุติยภูมิระดับต้น</v>
          </cell>
        </row>
        <row r="779">
          <cell r="A779" t="str">
            <v>17</v>
          </cell>
          <cell r="B779" t="str">
            <v>21002</v>
          </cell>
          <cell r="C779" t="str">
            <v>กระทรวงสาธารณสุข สำนักงานปลัดกระทรวงสาธารณสุข</v>
          </cell>
          <cell r="D779" t="str">
            <v>001125300</v>
          </cell>
          <cell r="E779" t="str">
            <v>11253</v>
          </cell>
          <cell r="F779" t="str">
            <v>รพช.บางกระทุ่ม</v>
          </cell>
          <cell r="G779" t="str">
            <v>โรงพยาบาลชุมชนบางกระทุ่ม</v>
          </cell>
          <cell r="H779" t="str">
            <v>65050611</v>
          </cell>
          <cell r="I779">
            <v>65</v>
          </cell>
          <cell r="J779" t="str">
            <v>จังหวัดพิษณุโลก</v>
          </cell>
          <cell r="K779">
            <v>6505</v>
          </cell>
          <cell r="L779" t="str">
            <v>บางกระทุ่ม</v>
          </cell>
          <cell r="M779">
            <v>650506</v>
          </cell>
          <cell r="N779" t="str">
            <v>ไผ่ล้อม</v>
          </cell>
          <cell r="O779" t="str">
            <v>เหนือ</v>
          </cell>
          <cell r="P779" t="str">
            <v>07</v>
          </cell>
          <cell r="Q779" t="str">
            <v>โรงพยาบาลชุมชน</v>
          </cell>
          <cell r="R779">
            <v>5</v>
          </cell>
          <cell r="S779">
            <v>30</v>
          </cell>
          <cell r="T779" t="str">
            <v>30</v>
          </cell>
          <cell r="U779" t="str">
            <v>21</v>
          </cell>
          <cell r="V779" t="str">
            <v>2.1 ทุติยภูมิระดับต้น</v>
          </cell>
        </row>
        <row r="780">
          <cell r="A780" t="str">
            <v>17</v>
          </cell>
          <cell r="B780" t="str">
            <v>21002</v>
          </cell>
          <cell r="C780" t="str">
            <v>กระทรวงสาธารณสุข สำนักงานปลัดกระทรวงสาธารณสุข</v>
          </cell>
          <cell r="D780" t="str">
            <v>001125400</v>
          </cell>
          <cell r="E780" t="str">
            <v>11254</v>
          </cell>
          <cell r="F780" t="str">
            <v>รพช.พรหมพิราม</v>
          </cell>
          <cell r="G780" t="str">
            <v>โรงพยาบาลชุมชนพรหมพิราม</v>
          </cell>
          <cell r="H780" t="str">
            <v>65060101</v>
          </cell>
          <cell r="I780">
            <v>65</v>
          </cell>
          <cell r="J780" t="str">
            <v>จังหวัดพิษณุโลก</v>
          </cell>
          <cell r="K780">
            <v>6506</v>
          </cell>
          <cell r="L780" t="str">
            <v>พรหมพิราม</v>
          </cell>
          <cell r="M780">
            <v>650601</v>
          </cell>
          <cell r="N780" t="str">
            <v>พรหมพิราม</v>
          </cell>
          <cell r="O780" t="str">
            <v>เหนือ</v>
          </cell>
          <cell r="P780" t="str">
            <v>07</v>
          </cell>
          <cell r="Q780" t="str">
            <v>โรงพยาบาลชุมชน</v>
          </cell>
          <cell r="R780">
            <v>5</v>
          </cell>
          <cell r="S780">
            <v>30</v>
          </cell>
          <cell r="T780" t="str">
            <v>30</v>
          </cell>
          <cell r="U780" t="str">
            <v>21</v>
          </cell>
          <cell r="V780" t="str">
            <v>2.1 ทุติยภูมิระดับต้น</v>
          </cell>
        </row>
        <row r="781">
          <cell r="A781" t="str">
            <v>17</v>
          </cell>
          <cell r="B781" t="str">
            <v>21002</v>
          </cell>
          <cell r="C781" t="str">
            <v>กระทรวงสาธารณสุข สำนักงานปลัดกระทรวงสาธารณสุข</v>
          </cell>
          <cell r="D781" t="str">
            <v>001125500</v>
          </cell>
          <cell r="E781" t="str">
            <v>11255</v>
          </cell>
          <cell r="F781" t="str">
            <v>รพช.วัดโบสถ์</v>
          </cell>
          <cell r="G781" t="str">
            <v>โรงพยาบาลชุมชนวัดโบสถ์</v>
          </cell>
          <cell r="H781" t="str">
            <v>65070101</v>
          </cell>
          <cell r="I781">
            <v>65</v>
          </cell>
          <cell r="J781" t="str">
            <v>จังหวัดพิษณุโลก</v>
          </cell>
          <cell r="K781">
            <v>6507</v>
          </cell>
          <cell r="L781" t="str">
            <v>วัดโบสถ์</v>
          </cell>
          <cell r="M781">
            <v>650701</v>
          </cell>
          <cell r="N781" t="str">
            <v>วัดโบสถ์</v>
          </cell>
          <cell r="O781" t="str">
            <v>เหนือ</v>
          </cell>
          <cell r="P781" t="str">
            <v>07</v>
          </cell>
          <cell r="Q781" t="str">
            <v>โรงพยาบาลชุมชน</v>
          </cell>
          <cell r="R781">
            <v>5</v>
          </cell>
          <cell r="S781">
            <v>30</v>
          </cell>
          <cell r="T781" t="str">
            <v>30</v>
          </cell>
          <cell r="U781" t="str">
            <v>21</v>
          </cell>
          <cell r="V781" t="str">
            <v>2.1 ทุติยภูมิระดับต้น</v>
          </cell>
        </row>
        <row r="782">
          <cell r="A782" t="str">
            <v>17</v>
          </cell>
          <cell r="B782" t="str">
            <v>21002</v>
          </cell>
          <cell r="C782" t="str">
            <v>กระทรวงสาธารณสุข สำนักงานปลัดกระทรวงสาธารณสุข</v>
          </cell>
          <cell r="D782" t="str">
            <v>001125600</v>
          </cell>
          <cell r="E782" t="str">
            <v>11256</v>
          </cell>
          <cell r="F782" t="str">
            <v>รพช.วังทอง</v>
          </cell>
          <cell r="G782" t="str">
            <v>โรงพยาบาลชุมชนวังทอง</v>
          </cell>
          <cell r="H782" t="str">
            <v>65080105</v>
          </cell>
          <cell r="I782">
            <v>65</v>
          </cell>
          <cell r="J782" t="str">
            <v>จังหวัดพิษณุโลก</v>
          </cell>
          <cell r="K782">
            <v>6508</v>
          </cell>
          <cell r="L782" t="str">
            <v>วังทอง</v>
          </cell>
          <cell r="M782">
            <v>650801</v>
          </cell>
          <cell r="N782" t="str">
            <v>วังทอง</v>
          </cell>
          <cell r="O782" t="str">
            <v>เหนือ</v>
          </cell>
          <cell r="P782" t="str">
            <v>07</v>
          </cell>
          <cell r="Q782" t="str">
            <v>โรงพยาบาลชุมชน</v>
          </cell>
          <cell r="R782">
            <v>5</v>
          </cell>
          <cell r="S782">
            <v>30</v>
          </cell>
          <cell r="T782" t="str">
            <v>30</v>
          </cell>
          <cell r="U782" t="str">
            <v>21</v>
          </cell>
          <cell r="V782" t="str">
            <v>2.1 ทุติยภูมิระดับต้น</v>
          </cell>
        </row>
        <row r="783">
          <cell r="A783" t="str">
            <v>17</v>
          </cell>
          <cell r="B783" t="str">
            <v>21002</v>
          </cell>
          <cell r="C783" t="str">
            <v>กระทรวงสาธารณสุข สำนักงานปลัดกระทรวงสาธารณสุข</v>
          </cell>
          <cell r="D783" t="str">
            <v>001125700</v>
          </cell>
          <cell r="E783" t="str">
            <v>11257</v>
          </cell>
          <cell r="F783" t="str">
            <v>รพช.เนินมะปราง</v>
          </cell>
          <cell r="G783" t="str">
            <v>โรงพยาบาลชุมชนเนินมะปราง</v>
          </cell>
          <cell r="H783" t="str">
            <v>65090602</v>
          </cell>
          <cell r="I783">
            <v>65</v>
          </cell>
          <cell r="J783" t="str">
            <v>จังหวัดพิษณุโลก</v>
          </cell>
          <cell r="K783">
            <v>6509</v>
          </cell>
          <cell r="L783" t="str">
            <v>เนินมะปราง</v>
          </cell>
          <cell r="M783">
            <v>650906</v>
          </cell>
          <cell r="N783" t="str">
            <v>เนินมะปราง</v>
          </cell>
          <cell r="O783" t="str">
            <v>เหนือ</v>
          </cell>
          <cell r="P783" t="str">
            <v>07</v>
          </cell>
          <cell r="Q783" t="str">
            <v>โรงพยาบาลชุมชน</v>
          </cell>
          <cell r="R783">
            <v>5</v>
          </cell>
          <cell r="S783">
            <v>30</v>
          </cell>
          <cell r="T783" t="str">
            <v>30</v>
          </cell>
          <cell r="U783" t="str">
            <v>21</v>
          </cell>
          <cell r="V783" t="str">
            <v>2.1 ทุติยภูมิระดับต้น</v>
          </cell>
        </row>
        <row r="784">
          <cell r="A784" t="str">
            <v>17</v>
          </cell>
          <cell r="B784" t="str">
            <v>21002</v>
          </cell>
          <cell r="C784" t="str">
            <v>กระทรวงสาธารณสุข สำนักงานปลัดกระทรวงสาธารณสุข</v>
          </cell>
          <cell r="D784" t="str">
            <v>001145500</v>
          </cell>
          <cell r="E784" t="str">
            <v>11455</v>
          </cell>
          <cell r="F784" t="str">
            <v>รพร.นครไทย</v>
          </cell>
          <cell r="G784" t="str">
            <v>โรงพยาบาลสมเด็จพระยุพราชนครไทย</v>
          </cell>
          <cell r="H784" t="str">
            <v>65020107</v>
          </cell>
          <cell r="I784">
            <v>65</v>
          </cell>
          <cell r="J784" t="str">
            <v>จังหวัดพิษณุโลก</v>
          </cell>
          <cell r="K784">
            <v>6502</v>
          </cell>
          <cell r="L784" t="str">
            <v>นครไทย</v>
          </cell>
          <cell r="M784">
            <v>650201</v>
          </cell>
          <cell r="N784" t="str">
            <v>นครไทย</v>
          </cell>
          <cell r="O784" t="str">
            <v>เหนือ</v>
          </cell>
          <cell r="P784" t="str">
            <v>07</v>
          </cell>
          <cell r="Q784" t="str">
            <v>โรงพยาบาลชุมชน</v>
          </cell>
          <cell r="R784">
            <v>4</v>
          </cell>
          <cell r="S784">
            <v>60</v>
          </cell>
          <cell r="T784" t="str">
            <v>60</v>
          </cell>
          <cell r="U784" t="str">
            <v>21</v>
          </cell>
          <cell r="V784" t="str">
            <v>2.1 ทุติยภูมิระดับต้น</v>
          </cell>
        </row>
        <row r="785">
          <cell r="A785" t="str">
            <v>17</v>
          </cell>
          <cell r="B785" t="str">
            <v>21002</v>
          </cell>
          <cell r="C785" t="str">
            <v>กระทรวงสาธารณสุข สำนักงานปลัดกระทรวงสาธารณสุข</v>
          </cell>
          <cell r="D785" t="str">
            <v>001072700</v>
          </cell>
          <cell r="E785" t="str">
            <v>10727</v>
          </cell>
          <cell r="F785" t="str">
            <v>รพท.เพชรบูรณ์</v>
          </cell>
          <cell r="G785" t="str">
            <v>โรงพยาบาลทั่วไปเพชรบูรณ์</v>
          </cell>
          <cell r="H785" t="str">
            <v>67010100</v>
          </cell>
          <cell r="I785">
            <v>67</v>
          </cell>
          <cell r="J785" t="str">
            <v>จังหวัดเพชรบูรณ์</v>
          </cell>
          <cell r="K785">
            <v>6701</v>
          </cell>
          <cell r="L785" t="str">
            <v>เมืองเพชรบูรณ์</v>
          </cell>
          <cell r="M785">
            <v>670101</v>
          </cell>
          <cell r="N785" t="str">
            <v>ในเมือง</v>
          </cell>
          <cell r="O785" t="str">
            <v>เหนือ</v>
          </cell>
          <cell r="P785" t="str">
            <v>06</v>
          </cell>
          <cell r="Q785" t="str">
            <v>โรงพยาบาลทั่วไป</v>
          </cell>
          <cell r="R785">
            <v>2</v>
          </cell>
          <cell r="S785">
            <v>509</v>
          </cell>
          <cell r="T785" t="str">
            <v>344</v>
          </cell>
          <cell r="U785" t="str">
            <v>23</v>
          </cell>
          <cell r="V785" t="str">
            <v>2.3 ทุติยภูมิระดับสูง</v>
          </cell>
        </row>
        <row r="786">
          <cell r="A786" t="str">
            <v>17</v>
          </cell>
          <cell r="B786" t="str">
            <v>21002</v>
          </cell>
          <cell r="C786" t="str">
            <v>กระทรวงสาธารณสุข สำนักงานปลัดกระทรวงสาธารณสุข</v>
          </cell>
          <cell r="D786" t="str">
            <v>001126400</v>
          </cell>
          <cell r="E786" t="str">
            <v>11264</v>
          </cell>
          <cell r="F786" t="str">
            <v>รพช.ชนแดน</v>
          </cell>
          <cell r="G786" t="str">
            <v>โรงพยาบาลชุมชนชนแดน</v>
          </cell>
          <cell r="H786" t="str">
            <v>67020107</v>
          </cell>
          <cell r="I786">
            <v>67</v>
          </cell>
          <cell r="J786" t="str">
            <v>จังหวัดเพชรบูรณ์</v>
          </cell>
          <cell r="K786">
            <v>6702</v>
          </cell>
          <cell r="L786" t="str">
            <v>ชนแดน</v>
          </cell>
          <cell r="M786">
            <v>670201</v>
          </cell>
          <cell r="N786" t="str">
            <v>ชนแดน</v>
          </cell>
          <cell r="O786" t="str">
            <v>เหนือ</v>
          </cell>
          <cell r="P786" t="str">
            <v>07</v>
          </cell>
          <cell r="Q786" t="str">
            <v>โรงพยาบาลชุมชน</v>
          </cell>
          <cell r="R786">
            <v>4</v>
          </cell>
          <cell r="S786">
            <v>60</v>
          </cell>
          <cell r="T786" t="str">
            <v>60</v>
          </cell>
          <cell r="U786" t="str">
            <v>21</v>
          </cell>
          <cell r="V786" t="str">
            <v>2.1 ทุติยภูมิระดับต้น</v>
          </cell>
        </row>
        <row r="787">
          <cell r="A787" t="str">
            <v>17</v>
          </cell>
          <cell r="B787" t="str">
            <v>21002</v>
          </cell>
          <cell r="C787" t="str">
            <v>กระทรวงสาธารณสุข สำนักงานปลัดกระทรวงสาธารณสุข</v>
          </cell>
          <cell r="D787" t="str">
            <v>001126500</v>
          </cell>
          <cell r="E787" t="str">
            <v>11265</v>
          </cell>
          <cell r="F787" t="str">
            <v>รพช.หล่มสัก</v>
          </cell>
          <cell r="G787" t="str">
            <v>โรงพยาบาลชุมชนหล่มสัก</v>
          </cell>
          <cell r="H787" t="str">
            <v>67030100</v>
          </cell>
          <cell r="I787">
            <v>67</v>
          </cell>
          <cell r="J787" t="str">
            <v>จังหวัดเพชรบูรณ์</v>
          </cell>
          <cell r="K787">
            <v>6703</v>
          </cell>
          <cell r="L787" t="str">
            <v>หล่มสัก</v>
          </cell>
          <cell r="M787">
            <v>670301</v>
          </cell>
          <cell r="N787" t="str">
            <v>หล่มสัก</v>
          </cell>
          <cell r="O787" t="str">
            <v>เหนือ</v>
          </cell>
          <cell r="P787" t="str">
            <v>07</v>
          </cell>
          <cell r="Q787" t="str">
            <v>โรงพยาบาลชุมชน</v>
          </cell>
          <cell r="R787">
            <v>4</v>
          </cell>
          <cell r="S787">
            <v>90</v>
          </cell>
          <cell r="T787" t="str">
            <v>90</v>
          </cell>
          <cell r="U787" t="str">
            <v>22</v>
          </cell>
          <cell r="V787" t="str">
            <v>2.2 ทุติยภูมิระดับกลาง</v>
          </cell>
        </row>
        <row r="788">
          <cell r="A788" t="str">
            <v>17</v>
          </cell>
          <cell r="B788" t="str">
            <v>21002</v>
          </cell>
          <cell r="C788" t="str">
            <v>กระทรวงสาธารณสุข สำนักงานปลัดกระทรวงสาธารณสุข</v>
          </cell>
          <cell r="D788" t="str">
            <v>001126600</v>
          </cell>
          <cell r="E788" t="str">
            <v>11266</v>
          </cell>
          <cell r="F788" t="str">
            <v>รพช.วิเชียรบุรี</v>
          </cell>
          <cell r="G788" t="str">
            <v>โรงพยาบาลชุมชนวิเชียรบุรี</v>
          </cell>
          <cell r="H788" t="str">
            <v>67050201</v>
          </cell>
          <cell r="I788">
            <v>67</v>
          </cell>
          <cell r="J788" t="str">
            <v>จังหวัดเพชรบูรณ์</v>
          </cell>
          <cell r="K788">
            <v>6705</v>
          </cell>
          <cell r="L788" t="str">
            <v>วิเชียรบุรี</v>
          </cell>
          <cell r="M788">
            <v>670502</v>
          </cell>
          <cell r="N788" t="str">
            <v>สระประดู่</v>
          </cell>
          <cell r="O788" t="str">
            <v>เหนือ</v>
          </cell>
          <cell r="P788" t="str">
            <v>07</v>
          </cell>
          <cell r="Q788" t="str">
            <v>โรงพยาบาลชุมชน</v>
          </cell>
          <cell r="R788">
            <v>4</v>
          </cell>
          <cell r="S788">
            <v>150</v>
          </cell>
          <cell r="T788" t="str">
            <v>90</v>
          </cell>
          <cell r="U788" t="str">
            <v>23</v>
          </cell>
          <cell r="V788" t="str">
            <v>2.3 ทุติยภูมิระดับสูง</v>
          </cell>
        </row>
        <row r="789">
          <cell r="A789" t="str">
            <v>17</v>
          </cell>
          <cell r="B789" t="str">
            <v>21002</v>
          </cell>
          <cell r="C789" t="str">
            <v>กระทรวงสาธารณสุข สำนักงานปลัดกระทรวงสาธารณสุข</v>
          </cell>
          <cell r="D789" t="str">
            <v>001126700</v>
          </cell>
          <cell r="E789" t="str">
            <v>11267</v>
          </cell>
          <cell r="F789" t="str">
            <v>รพช.ศรีเทพ</v>
          </cell>
          <cell r="G789" t="str">
            <v>โรงพยาบาลชุมชนศรีเทพ</v>
          </cell>
          <cell r="H789" t="str">
            <v>67060212</v>
          </cell>
          <cell r="I789">
            <v>67</v>
          </cell>
          <cell r="J789" t="str">
            <v>จังหวัดเพชรบูรณ์</v>
          </cell>
          <cell r="K789">
            <v>6706</v>
          </cell>
          <cell r="L789" t="str">
            <v>ศรีเทพ</v>
          </cell>
          <cell r="M789">
            <v>670602</v>
          </cell>
          <cell r="N789" t="str">
            <v>สระกรวด</v>
          </cell>
          <cell r="O789" t="str">
            <v>เหนือ</v>
          </cell>
          <cell r="P789" t="str">
            <v>07</v>
          </cell>
          <cell r="Q789" t="str">
            <v>โรงพยาบาลชุมชน</v>
          </cell>
          <cell r="R789">
            <v>5</v>
          </cell>
          <cell r="S789">
            <v>30</v>
          </cell>
          <cell r="T789" t="str">
            <v>30</v>
          </cell>
          <cell r="U789" t="str">
            <v>21</v>
          </cell>
          <cell r="V789" t="str">
            <v>2.1 ทุติยภูมิระดับต้น</v>
          </cell>
        </row>
        <row r="790">
          <cell r="A790" t="str">
            <v>17</v>
          </cell>
          <cell r="B790" t="str">
            <v>21002</v>
          </cell>
          <cell r="C790" t="str">
            <v>กระทรวงสาธารณสุข สำนักงานปลัดกระทรวงสาธารณสุข</v>
          </cell>
          <cell r="D790" t="str">
            <v>001126800</v>
          </cell>
          <cell r="E790" t="str">
            <v>11268</v>
          </cell>
          <cell r="F790" t="str">
            <v>รพช.หนองไผ่</v>
          </cell>
          <cell r="G790" t="str">
            <v>โรงพยาบาลชุมชนหนองไผ่</v>
          </cell>
          <cell r="H790" t="str">
            <v>67071006</v>
          </cell>
          <cell r="I790">
            <v>67</v>
          </cell>
          <cell r="J790" t="str">
            <v>จังหวัดเพชรบูรณ์</v>
          </cell>
          <cell r="K790">
            <v>6707</v>
          </cell>
          <cell r="L790" t="str">
            <v>หนองไผ่</v>
          </cell>
          <cell r="M790">
            <v>670710</v>
          </cell>
          <cell r="N790" t="str">
            <v>หนองไผ่</v>
          </cell>
          <cell r="O790" t="str">
            <v>เหนือ</v>
          </cell>
          <cell r="P790" t="str">
            <v>07</v>
          </cell>
          <cell r="Q790" t="str">
            <v>โรงพยาบาลชุมชน</v>
          </cell>
          <cell r="R790">
            <v>4</v>
          </cell>
          <cell r="S790">
            <v>60</v>
          </cell>
          <cell r="T790" t="str">
            <v>60</v>
          </cell>
          <cell r="U790" t="str">
            <v>21</v>
          </cell>
          <cell r="V790" t="str">
            <v>2.1 ทุติยภูมิระดับต้น</v>
          </cell>
        </row>
        <row r="791">
          <cell r="A791" t="str">
            <v>17</v>
          </cell>
          <cell r="B791" t="str">
            <v>21002</v>
          </cell>
          <cell r="C791" t="str">
            <v>กระทรวงสาธารณสุข สำนักงานปลัดกระทรวงสาธารณสุข</v>
          </cell>
          <cell r="D791" t="str">
            <v>001126900</v>
          </cell>
          <cell r="E791" t="str">
            <v>11269</v>
          </cell>
          <cell r="F791" t="str">
            <v>รพช.บึงสามพัน</v>
          </cell>
          <cell r="G791" t="str">
            <v>โรงพยาบาลชุมชนบึงสามพัน</v>
          </cell>
          <cell r="H791" t="str">
            <v>67080109</v>
          </cell>
          <cell r="I791">
            <v>67</v>
          </cell>
          <cell r="J791" t="str">
            <v>จังหวัดเพชรบูรณ์</v>
          </cell>
          <cell r="K791">
            <v>6708</v>
          </cell>
          <cell r="L791" t="str">
            <v>บึงสามพัน</v>
          </cell>
          <cell r="M791">
            <v>670801</v>
          </cell>
          <cell r="N791" t="str">
            <v>ซับสมอทอด</v>
          </cell>
          <cell r="O791" t="str">
            <v>เหนือ</v>
          </cell>
          <cell r="P791" t="str">
            <v>07</v>
          </cell>
          <cell r="Q791" t="str">
            <v>โรงพยาบาลชุมชน</v>
          </cell>
          <cell r="R791">
            <v>4</v>
          </cell>
          <cell r="S791">
            <v>60</v>
          </cell>
          <cell r="T791" t="str">
            <v>60</v>
          </cell>
          <cell r="U791" t="str">
            <v>21</v>
          </cell>
          <cell r="V791" t="str">
            <v>2.1 ทุติยภูมิระดับต้น</v>
          </cell>
        </row>
        <row r="792">
          <cell r="A792" t="str">
            <v>17</v>
          </cell>
          <cell r="B792" t="str">
            <v>21002</v>
          </cell>
          <cell r="C792" t="str">
            <v>กระทรวงสาธารณสุข สำนักงานปลัดกระทรวงสาธารณสุข</v>
          </cell>
          <cell r="D792" t="str">
            <v>001127000</v>
          </cell>
          <cell r="E792" t="str">
            <v>11270</v>
          </cell>
          <cell r="F792" t="str">
            <v>รพช.น้ำหนาว</v>
          </cell>
          <cell r="G792" t="str">
            <v>โรงพยาบาลชุมชนน้ำหนาว</v>
          </cell>
          <cell r="H792" t="str">
            <v>67090105</v>
          </cell>
          <cell r="I792">
            <v>67</v>
          </cell>
          <cell r="J792" t="str">
            <v>จังหวัดเพชรบูรณ์</v>
          </cell>
          <cell r="K792">
            <v>6709</v>
          </cell>
          <cell r="L792" t="str">
            <v>น้ำหนาว</v>
          </cell>
          <cell r="M792">
            <v>670901</v>
          </cell>
          <cell r="N792" t="str">
            <v>น้ำหนาว</v>
          </cell>
          <cell r="O792" t="str">
            <v>เหนือ</v>
          </cell>
          <cell r="P792" t="str">
            <v>07</v>
          </cell>
          <cell r="Q792" t="str">
            <v>โรงพยาบาลชุมชน</v>
          </cell>
          <cell r="R792">
            <v>5</v>
          </cell>
          <cell r="S792">
            <v>10</v>
          </cell>
          <cell r="T792" t="str">
            <v>10</v>
          </cell>
          <cell r="U792" t="str">
            <v>21</v>
          </cell>
          <cell r="V792" t="str">
            <v>2.1 ทุติยภูมิระดับต้น</v>
          </cell>
        </row>
        <row r="793">
          <cell r="A793" t="str">
            <v>17</v>
          </cell>
          <cell r="B793" t="str">
            <v>21002</v>
          </cell>
          <cell r="C793" t="str">
            <v>กระทรวงสาธารณสุข สำนักงานปลัดกระทรวงสาธารณสุข</v>
          </cell>
          <cell r="D793" t="str">
            <v>001127100</v>
          </cell>
          <cell r="E793" t="str">
            <v>11271</v>
          </cell>
          <cell r="F793" t="str">
            <v>รพช.วังโป่ง</v>
          </cell>
          <cell r="G793" t="str">
            <v>โรงพยาบาลชุมชนวังโป่ง</v>
          </cell>
          <cell r="H793" t="str">
            <v>67100101</v>
          </cell>
          <cell r="I793">
            <v>67</v>
          </cell>
          <cell r="J793" t="str">
            <v>จังหวัดเพชรบูรณ์</v>
          </cell>
          <cell r="K793">
            <v>6710</v>
          </cell>
          <cell r="L793" t="str">
            <v>วังโป่ง</v>
          </cell>
          <cell r="M793">
            <v>671001</v>
          </cell>
          <cell r="N793" t="str">
            <v>วังโป่ง</v>
          </cell>
          <cell r="O793" t="str">
            <v>เหนือ</v>
          </cell>
          <cell r="P793" t="str">
            <v>07</v>
          </cell>
          <cell r="Q793" t="str">
            <v>โรงพยาบาลชุมชน</v>
          </cell>
          <cell r="R793">
            <v>5</v>
          </cell>
          <cell r="S793">
            <v>30</v>
          </cell>
          <cell r="T793" t="str">
            <v>30</v>
          </cell>
          <cell r="U793" t="str">
            <v>21</v>
          </cell>
          <cell r="V793" t="str">
            <v>2.1 ทุติยภูมิระดับต้น</v>
          </cell>
        </row>
        <row r="794">
          <cell r="A794" t="str">
            <v>17</v>
          </cell>
          <cell r="B794" t="str">
            <v>21002</v>
          </cell>
          <cell r="C794" t="str">
            <v>กระทรวงสาธารณสุข สำนักงานปลัดกระทรวงสาธารณสุข</v>
          </cell>
          <cell r="D794" t="str">
            <v>001127200</v>
          </cell>
          <cell r="E794" t="str">
            <v>11272</v>
          </cell>
          <cell r="F794" t="str">
            <v>รพช.เขาค้อ</v>
          </cell>
          <cell r="G794" t="str">
            <v>โรงพยาบาลชุมชนเขาค้อ</v>
          </cell>
          <cell r="H794" t="str">
            <v>67110301</v>
          </cell>
          <cell r="I794">
            <v>67</v>
          </cell>
          <cell r="J794" t="str">
            <v>จังหวัดเพชรบูรณ์</v>
          </cell>
          <cell r="K794">
            <v>6711</v>
          </cell>
          <cell r="L794" t="str">
            <v>เขาค้อ</v>
          </cell>
          <cell r="M794">
            <v>671103</v>
          </cell>
          <cell r="N794" t="str">
            <v>เขาค้อ</v>
          </cell>
          <cell r="O794" t="str">
            <v>เหนือ</v>
          </cell>
          <cell r="P794" t="str">
            <v>07</v>
          </cell>
          <cell r="Q794" t="str">
            <v>โรงพยาบาลชุมชน</v>
          </cell>
          <cell r="R794">
            <v>5</v>
          </cell>
          <cell r="S794">
            <v>30</v>
          </cell>
          <cell r="T794" t="str">
            <v>30</v>
          </cell>
          <cell r="U794" t="str">
            <v>22</v>
          </cell>
          <cell r="V794" t="str">
            <v>2.2 ทุติยภูมิระดับกลาง</v>
          </cell>
        </row>
        <row r="795">
          <cell r="A795" t="str">
            <v>17</v>
          </cell>
          <cell r="B795" t="str">
            <v>21002</v>
          </cell>
          <cell r="C795" t="str">
            <v>กระทรวงสาธารณสุข สำนักงานปลัดกระทรวงสาธารณสุข</v>
          </cell>
          <cell r="D795" t="str">
            <v>001145700</v>
          </cell>
          <cell r="E795" t="str">
            <v>11457</v>
          </cell>
          <cell r="F795" t="str">
            <v>รพร.หล่มเก่า</v>
          </cell>
          <cell r="G795" t="str">
            <v>โรงพยาบาลสมเด็จพระยุพราชหล่มเก่า</v>
          </cell>
          <cell r="H795" t="str">
            <v>67040105</v>
          </cell>
          <cell r="I795">
            <v>67</v>
          </cell>
          <cell r="J795" t="str">
            <v>จังหวัดเพชรบูรณ์</v>
          </cell>
          <cell r="K795">
            <v>6704</v>
          </cell>
          <cell r="L795" t="str">
            <v>หล่มเก่า</v>
          </cell>
          <cell r="M795">
            <v>670401</v>
          </cell>
          <cell r="N795" t="str">
            <v>หล่มเก่า</v>
          </cell>
          <cell r="O795" t="str">
            <v>เหนือ</v>
          </cell>
          <cell r="P795" t="str">
            <v>07</v>
          </cell>
          <cell r="Q795" t="str">
            <v>โรงพยาบาลชุมชน</v>
          </cell>
          <cell r="R795">
            <v>4</v>
          </cell>
          <cell r="S795">
            <v>60</v>
          </cell>
          <cell r="T795" t="str">
            <v>60</v>
          </cell>
          <cell r="U795" t="str">
            <v>22</v>
          </cell>
          <cell r="V795" t="str">
            <v>2.2 ทุติยภูมิระดับกลาง</v>
          </cell>
        </row>
        <row r="796">
          <cell r="A796" t="str">
            <v>18</v>
          </cell>
          <cell r="B796" t="str">
            <v>21002</v>
          </cell>
          <cell r="C796" t="str">
            <v>กระทรวงสาธารณสุข สำนักงานปลัดกระทรวงสาธารณสุข</v>
          </cell>
          <cell r="D796" t="str">
            <v>001067500</v>
          </cell>
          <cell r="E796" t="str">
            <v>10675</v>
          </cell>
          <cell r="F796" t="str">
            <v>รพศ.สวรรค์ประชารักษ์</v>
          </cell>
          <cell r="G796" t="str">
            <v>โรงพยาบาลศูนย์สวรรค์ประชารักษ์</v>
          </cell>
          <cell r="H796" t="str">
            <v>60010100</v>
          </cell>
          <cell r="I796">
            <v>60</v>
          </cell>
          <cell r="J796" t="str">
            <v>จังหวัดนครสวรรค์</v>
          </cell>
          <cell r="K796">
            <v>6001</v>
          </cell>
          <cell r="L796" t="str">
            <v>เมืองนครสวรรค์</v>
          </cell>
          <cell r="M796">
            <v>600101</v>
          </cell>
          <cell r="N796" t="str">
            <v>ปากน้ำโพ</v>
          </cell>
          <cell r="O796" t="str">
            <v>เหนือ</v>
          </cell>
          <cell r="P796" t="str">
            <v>05</v>
          </cell>
          <cell r="Q796" t="str">
            <v>โรงพยาบาลศูนย์</v>
          </cell>
          <cell r="R796">
            <v>1</v>
          </cell>
          <cell r="S796">
            <v>653</v>
          </cell>
          <cell r="T796" t="str">
            <v>672</v>
          </cell>
          <cell r="U796" t="str">
            <v>31</v>
          </cell>
          <cell r="V796" t="str">
            <v>3.1 ตติยภูมิ</v>
          </cell>
        </row>
        <row r="797">
          <cell r="A797" t="str">
            <v>18</v>
          </cell>
          <cell r="B797" t="str">
            <v>21002</v>
          </cell>
          <cell r="C797" t="str">
            <v>กระทรวงสาธารณสุข สำนักงานปลัดกระทรวงสาธารณสุข</v>
          </cell>
          <cell r="D797" t="str">
            <v>001120900</v>
          </cell>
          <cell r="E797" t="str">
            <v>11209</v>
          </cell>
          <cell r="F797" t="str">
            <v>รพช.โกรกพระ</v>
          </cell>
          <cell r="G797" t="str">
            <v>โรงพยาบาลชุมชนโกรกพระ</v>
          </cell>
          <cell r="H797" t="str">
            <v>60020107</v>
          </cell>
          <cell r="I797">
            <v>60</v>
          </cell>
          <cell r="J797" t="str">
            <v>จังหวัดนครสวรรค์</v>
          </cell>
          <cell r="K797">
            <v>6002</v>
          </cell>
          <cell r="L797" t="str">
            <v>โกรกพระ</v>
          </cell>
          <cell r="M797">
            <v>600201</v>
          </cell>
          <cell r="N797" t="str">
            <v>โกรกพระ</v>
          </cell>
          <cell r="O797" t="str">
            <v>เหนือ</v>
          </cell>
          <cell r="P797" t="str">
            <v>07</v>
          </cell>
          <cell r="Q797" t="str">
            <v>โรงพยาบาลชุมชน</v>
          </cell>
          <cell r="R797">
            <v>5</v>
          </cell>
          <cell r="S797">
            <v>30</v>
          </cell>
          <cell r="T797" t="str">
            <v>30</v>
          </cell>
          <cell r="U797" t="str">
            <v>21</v>
          </cell>
          <cell r="V797" t="str">
            <v>2.1 ทุติยภูมิระดับต้น</v>
          </cell>
        </row>
        <row r="798">
          <cell r="A798" t="str">
            <v>18</v>
          </cell>
          <cell r="B798" t="str">
            <v>21002</v>
          </cell>
          <cell r="C798" t="str">
            <v>กระทรวงสาธารณสุข สำนักงานปลัดกระทรวงสาธารณสุข</v>
          </cell>
          <cell r="D798" t="str">
            <v>001121000</v>
          </cell>
          <cell r="E798" t="str">
            <v>11210</v>
          </cell>
          <cell r="F798" t="str">
            <v>รพช.ชุมแสง</v>
          </cell>
          <cell r="G798" t="str">
            <v>โรงพยาบาลชุมชนชุมแสง</v>
          </cell>
          <cell r="H798" t="str">
            <v>60030404</v>
          </cell>
          <cell r="I798">
            <v>60</v>
          </cell>
          <cell r="J798" t="str">
            <v>จังหวัดนครสวรรค์</v>
          </cell>
          <cell r="K798">
            <v>6003</v>
          </cell>
          <cell r="L798" t="str">
            <v>ชุมแสง</v>
          </cell>
          <cell r="M798">
            <v>600304</v>
          </cell>
          <cell r="N798" t="str">
            <v>เกยไชย</v>
          </cell>
          <cell r="O798" t="str">
            <v>เหนือ</v>
          </cell>
          <cell r="P798" t="str">
            <v>07</v>
          </cell>
          <cell r="Q798" t="str">
            <v>โรงพยาบาลชุมชน</v>
          </cell>
          <cell r="R798">
            <v>4</v>
          </cell>
          <cell r="S798">
            <v>60</v>
          </cell>
          <cell r="T798" t="str">
            <v>30</v>
          </cell>
          <cell r="U798" t="str">
            <v>22</v>
          </cell>
          <cell r="V798" t="str">
            <v>2.2 ทุติยภูมิระดับกลาง</v>
          </cell>
        </row>
        <row r="799">
          <cell r="A799" t="str">
            <v>18</v>
          </cell>
          <cell r="B799" t="str">
            <v>21002</v>
          </cell>
          <cell r="C799" t="str">
            <v>กระทรวงสาธารณสุข สำนักงานปลัดกระทรวงสาธารณสุข</v>
          </cell>
          <cell r="D799" t="str">
            <v>001121100</v>
          </cell>
          <cell r="E799" t="str">
            <v>11211</v>
          </cell>
          <cell r="F799" t="str">
            <v>รพช.หนองบัว</v>
          </cell>
          <cell r="G799" t="str">
            <v>โรงพยาบาลชุมชนหนองบัว</v>
          </cell>
          <cell r="H799" t="str">
            <v>60040103</v>
          </cell>
          <cell r="I799">
            <v>60</v>
          </cell>
          <cell r="J799" t="str">
            <v>จังหวัดนครสวรรค์</v>
          </cell>
          <cell r="K799">
            <v>6004</v>
          </cell>
          <cell r="L799" t="str">
            <v>หนองบัว</v>
          </cell>
          <cell r="M799">
            <v>600401</v>
          </cell>
          <cell r="N799" t="str">
            <v>หนองบัว</v>
          </cell>
          <cell r="O799" t="str">
            <v>เหนือ</v>
          </cell>
          <cell r="P799" t="str">
            <v>07</v>
          </cell>
          <cell r="Q799" t="str">
            <v>โรงพยาบาลชุมชน</v>
          </cell>
          <cell r="R799">
            <v>4</v>
          </cell>
          <cell r="S799">
            <v>60</v>
          </cell>
          <cell r="T799" t="str">
            <v>60</v>
          </cell>
          <cell r="U799" t="str">
            <v>21</v>
          </cell>
          <cell r="V799" t="str">
            <v>2.1 ทุติยภูมิระดับต้น</v>
          </cell>
        </row>
        <row r="800">
          <cell r="A800" t="str">
            <v>18</v>
          </cell>
          <cell r="B800" t="str">
            <v>21002</v>
          </cell>
          <cell r="C800" t="str">
            <v>กระทรวงสาธารณสุข สำนักงานปลัดกระทรวงสาธารณสุข</v>
          </cell>
          <cell r="D800" t="str">
            <v>001121200</v>
          </cell>
          <cell r="E800" t="str">
            <v>11212</v>
          </cell>
          <cell r="F800" t="str">
            <v>รพช.บรรพตพิสัย</v>
          </cell>
          <cell r="G800" t="str">
            <v>โรงพยาบาลชุมชนบรรพตพิสัย</v>
          </cell>
          <cell r="H800" t="str">
            <v>60051302</v>
          </cell>
          <cell r="I800">
            <v>60</v>
          </cell>
          <cell r="J800" t="str">
            <v>จังหวัดนครสวรรค์</v>
          </cell>
          <cell r="K800">
            <v>6005</v>
          </cell>
          <cell r="L800" t="str">
            <v>บรรพตพิสัย</v>
          </cell>
          <cell r="M800">
            <v>600513</v>
          </cell>
          <cell r="N800" t="str">
            <v>เจริญผล</v>
          </cell>
          <cell r="O800" t="str">
            <v>เหนือ</v>
          </cell>
          <cell r="P800" t="str">
            <v>07</v>
          </cell>
          <cell r="Q800" t="str">
            <v>โรงพยาบาลชุมชน</v>
          </cell>
          <cell r="R800">
            <v>4</v>
          </cell>
          <cell r="S800">
            <v>60</v>
          </cell>
          <cell r="T800" t="str">
            <v>60</v>
          </cell>
          <cell r="U800" t="str">
            <v>21</v>
          </cell>
          <cell r="V800" t="str">
            <v>2.1 ทุติยภูมิระดับต้น</v>
          </cell>
        </row>
        <row r="801">
          <cell r="A801" t="str">
            <v>18</v>
          </cell>
          <cell r="B801" t="str">
            <v>21002</v>
          </cell>
          <cell r="C801" t="str">
            <v>กระทรวงสาธารณสุข สำนักงานปลัดกระทรวงสาธารณสุข</v>
          </cell>
          <cell r="D801" t="str">
            <v>001121300</v>
          </cell>
          <cell r="E801" t="str">
            <v>11213</v>
          </cell>
          <cell r="F801" t="str">
            <v>รพช.เก้าเลี้ยว</v>
          </cell>
          <cell r="G801" t="str">
            <v>โรงพยาบาลชุมชนเก้าเลี้ยว</v>
          </cell>
          <cell r="H801" t="str">
            <v>60060201</v>
          </cell>
          <cell r="I801">
            <v>60</v>
          </cell>
          <cell r="J801" t="str">
            <v>จังหวัดนครสวรรค์</v>
          </cell>
          <cell r="K801">
            <v>6006</v>
          </cell>
          <cell r="L801" t="str">
            <v>เก้าเลี้ยว</v>
          </cell>
          <cell r="M801">
            <v>600602</v>
          </cell>
          <cell r="N801" t="str">
            <v>เก้าเลี้ยว</v>
          </cell>
          <cell r="O801" t="str">
            <v>เหนือ</v>
          </cell>
          <cell r="P801" t="str">
            <v>07</v>
          </cell>
          <cell r="Q801" t="str">
            <v>โรงพยาบาลชุมชน</v>
          </cell>
          <cell r="R801">
            <v>5</v>
          </cell>
          <cell r="S801">
            <v>30</v>
          </cell>
          <cell r="T801" t="str">
            <v>30</v>
          </cell>
          <cell r="U801" t="str">
            <v>21</v>
          </cell>
          <cell r="V801" t="str">
            <v>2.1 ทุติยภูมิระดับต้น</v>
          </cell>
        </row>
        <row r="802">
          <cell r="A802" t="str">
            <v>18</v>
          </cell>
          <cell r="B802" t="str">
            <v>21002</v>
          </cell>
          <cell r="C802" t="str">
            <v>กระทรวงสาธารณสุข สำนักงานปลัดกระทรวงสาธารณสุข</v>
          </cell>
          <cell r="D802" t="str">
            <v>001121400</v>
          </cell>
          <cell r="E802" t="str">
            <v>11214</v>
          </cell>
          <cell r="F802" t="str">
            <v>รพช.ตาคลี</v>
          </cell>
          <cell r="G802" t="str">
            <v>โรงพยาบาลชุมชนตาคลี</v>
          </cell>
          <cell r="H802" t="str">
            <v>60070114</v>
          </cell>
          <cell r="I802">
            <v>60</v>
          </cell>
          <cell r="J802" t="str">
            <v>จังหวัดนครสวรรค์</v>
          </cell>
          <cell r="K802">
            <v>6007</v>
          </cell>
          <cell r="L802" t="str">
            <v>ตาคลี</v>
          </cell>
          <cell r="M802">
            <v>600701</v>
          </cell>
          <cell r="N802" t="str">
            <v>ตาคลี</v>
          </cell>
          <cell r="O802" t="str">
            <v>เหนือ</v>
          </cell>
          <cell r="P802" t="str">
            <v>07</v>
          </cell>
          <cell r="Q802" t="str">
            <v>โรงพยาบาลชุมชน</v>
          </cell>
          <cell r="R802">
            <v>4</v>
          </cell>
          <cell r="S802">
            <v>90</v>
          </cell>
          <cell r="T802" t="str">
            <v>90</v>
          </cell>
          <cell r="U802" t="str">
            <v>22</v>
          </cell>
          <cell r="V802" t="str">
            <v>2.2 ทุติยภูมิระดับกลาง</v>
          </cell>
        </row>
        <row r="803">
          <cell r="A803" t="str">
            <v>18</v>
          </cell>
          <cell r="B803" t="str">
            <v>21002</v>
          </cell>
          <cell r="C803" t="str">
            <v>กระทรวงสาธารณสุข สำนักงานปลัดกระทรวงสาธารณสุข</v>
          </cell>
          <cell r="D803" t="str">
            <v>001121500</v>
          </cell>
          <cell r="E803" t="str">
            <v>11215</v>
          </cell>
          <cell r="F803" t="str">
            <v>รพช.ท่าตะโก</v>
          </cell>
          <cell r="G803" t="str">
            <v>โรงพยาบาลชุมชนท่าตะโก</v>
          </cell>
          <cell r="H803" t="str">
            <v>60080101</v>
          </cell>
          <cell r="I803">
            <v>60</v>
          </cell>
          <cell r="J803" t="str">
            <v>จังหวัดนครสวรรค์</v>
          </cell>
          <cell r="K803">
            <v>6008</v>
          </cell>
          <cell r="L803" t="str">
            <v>ท่าตะโก</v>
          </cell>
          <cell r="M803">
            <v>600801</v>
          </cell>
          <cell r="N803" t="str">
            <v>ท่าตะโก</v>
          </cell>
          <cell r="O803" t="str">
            <v>เหนือ</v>
          </cell>
          <cell r="P803" t="str">
            <v>07</v>
          </cell>
          <cell r="Q803" t="str">
            <v>โรงพยาบาลชุมชน</v>
          </cell>
          <cell r="R803">
            <v>4</v>
          </cell>
          <cell r="S803">
            <v>60</v>
          </cell>
          <cell r="T803" t="str">
            <v>60</v>
          </cell>
          <cell r="U803" t="str">
            <v>22</v>
          </cell>
          <cell r="V803" t="str">
            <v>2.2 ทุติยภูมิระดับกลาง</v>
          </cell>
        </row>
        <row r="804">
          <cell r="A804" t="str">
            <v>18</v>
          </cell>
          <cell r="B804" t="str">
            <v>21002</v>
          </cell>
          <cell r="C804" t="str">
            <v>กระทรวงสาธารณสุข สำนักงานปลัดกระทรวงสาธารณสุข</v>
          </cell>
          <cell r="D804" t="str">
            <v>001121600</v>
          </cell>
          <cell r="E804" t="str">
            <v>11216</v>
          </cell>
          <cell r="F804" t="str">
            <v>รพช.ไพศาลี</v>
          </cell>
          <cell r="G804" t="str">
            <v>โรงพยาบาลชุมชนไพศาลี</v>
          </cell>
          <cell r="H804" t="str">
            <v>60090808</v>
          </cell>
          <cell r="I804">
            <v>60</v>
          </cell>
          <cell r="J804" t="str">
            <v>จังหวัดนครสวรรค์</v>
          </cell>
          <cell r="K804">
            <v>6009</v>
          </cell>
          <cell r="L804" t="str">
            <v>ไพศาลี</v>
          </cell>
          <cell r="M804">
            <v>600908</v>
          </cell>
          <cell r="N804" t="str">
            <v>ไพศาลี</v>
          </cell>
          <cell r="O804" t="str">
            <v>เหนือ</v>
          </cell>
          <cell r="P804" t="str">
            <v>07</v>
          </cell>
          <cell r="Q804" t="str">
            <v>โรงพยาบาลชุมชน</v>
          </cell>
          <cell r="R804">
            <v>4</v>
          </cell>
          <cell r="S804">
            <v>60</v>
          </cell>
          <cell r="T804" t="str">
            <v>30</v>
          </cell>
          <cell r="U804" t="str">
            <v>21</v>
          </cell>
          <cell r="V804" t="str">
            <v>2.1 ทุติยภูมิระดับต้น</v>
          </cell>
        </row>
        <row r="805">
          <cell r="A805" t="str">
            <v>18</v>
          </cell>
          <cell r="B805" t="str">
            <v>21002</v>
          </cell>
          <cell r="C805" t="str">
            <v>กระทรวงสาธารณสุข สำนักงานปลัดกระทรวงสาธารณสุข</v>
          </cell>
          <cell r="D805" t="str">
            <v>001121700</v>
          </cell>
          <cell r="E805" t="str">
            <v>11217</v>
          </cell>
          <cell r="F805" t="str">
            <v>รพช.พยุหะคีรี</v>
          </cell>
          <cell r="G805" t="str">
            <v>โรงพยาบาลชุมชนพยุหะคีรี</v>
          </cell>
          <cell r="H805" t="str">
            <v>60100108</v>
          </cell>
          <cell r="I805">
            <v>60</v>
          </cell>
          <cell r="J805" t="str">
            <v>จังหวัดนครสวรรค์</v>
          </cell>
          <cell r="K805">
            <v>6010</v>
          </cell>
          <cell r="L805" t="str">
            <v>พยุหะคีรี</v>
          </cell>
          <cell r="M805">
            <v>601001</v>
          </cell>
          <cell r="N805" t="str">
            <v>พยุหะ</v>
          </cell>
          <cell r="O805" t="str">
            <v>เหนือ</v>
          </cell>
          <cell r="P805" t="str">
            <v>07</v>
          </cell>
          <cell r="Q805" t="str">
            <v>โรงพยาบาลชุมชน</v>
          </cell>
          <cell r="R805">
            <v>4</v>
          </cell>
          <cell r="S805">
            <v>42</v>
          </cell>
          <cell r="T805" t="str">
            <v>30</v>
          </cell>
          <cell r="U805" t="str">
            <v>21</v>
          </cell>
          <cell r="V805" t="str">
            <v>2.1 ทุติยภูมิระดับต้น</v>
          </cell>
        </row>
        <row r="806">
          <cell r="A806" t="str">
            <v>18</v>
          </cell>
          <cell r="B806" t="str">
            <v>21002</v>
          </cell>
          <cell r="C806" t="str">
            <v>กระทรวงสาธารณสุข สำนักงานปลัดกระทรวงสาธารณสุข</v>
          </cell>
          <cell r="D806" t="str">
            <v>001121800</v>
          </cell>
          <cell r="E806" t="str">
            <v>11218</v>
          </cell>
          <cell r="F806" t="str">
            <v>รพช.ลาดยาว</v>
          </cell>
          <cell r="G806" t="str">
            <v>โรงพยาบาลชุมชนลาดยาว</v>
          </cell>
          <cell r="H806" t="str">
            <v>60110108</v>
          </cell>
          <cell r="I806">
            <v>60</v>
          </cell>
          <cell r="J806" t="str">
            <v>จังหวัดนครสวรรค์</v>
          </cell>
          <cell r="K806">
            <v>6011</v>
          </cell>
          <cell r="L806" t="str">
            <v>ลาดยาว</v>
          </cell>
          <cell r="M806">
            <v>601101</v>
          </cell>
          <cell r="N806" t="str">
            <v>ลาดยาว</v>
          </cell>
          <cell r="O806" t="str">
            <v>เหนือ</v>
          </cell>
          <cell r="P806" t="str">
            <v>07</v>
          </cell>
          <cell r="Q806" t="str">
            <v>โรงพยาบาลชุมชน</v>
          </cell>
          <cell r="R806">
            <v>4</v>
          </cell>
          <cell r="S806">
            <v>60</v>
          </cell>
          <cell r="T806" t="str">
            <v>60</v>
          </cell>
          <cell r="U806" t="str">
            <v>22</v>
          </cell>
          <cell r="V806" t="str">
            <v>2.2 ทุติยภูมิระดับกลาง</v>
          </cell>
        </row>
        <row r="807">
          <cell r="A807" t="str">
            <v>18</v>
          </cell>
          <cell r="B807" t="str">
            <v>21002</v>
          </cell>
          <cell r="C807" t="str">
            <v>กระทรวงสาธารณสุข สำนักงานปลัดกระทรวงสาธารณสุข</v>
          </cell>
          <cell r="D807" t="str">
            <v>001121900</v>
          </cell>
          <cell r="E807" t="str">
            <v>11219</v>
          </cell>
          <cell r="F807" t="str">
            <v>รพช.ตากฟ้า</v>
          </cell>
          <cell r="G807" t="str">
            <v>โรงพยาบาลชุมชนตากฟ้า</v>
          </cell>
          <cell r="H807" t="str">
            <v>60120101</v>
          </cell>
          <cell r="I807">
            <v>60</v>
          </cell>
          <cell r="J807" t="str">
            <v>จังหวัดนครสวรรค์</v>
          </cell>
          <cell r="K807">
            <v>6012</v>
          </cell>
          <cell r="L807" t="str">
            <v>ตากฟ้า</v>
          </cell>
          <cell r="M807">
            <v>601201</v>
          </cell>
          <cell r="N807" t="str">
            <v>ตากฟ้า</v>
          </cell>
          <cell r="O807" t="str">
            <v>เหนือ</v>
          </cell>
          <cell r="P807" t="str">
            <v>07</v>
          </cell>
          <cell r="Q807" t="str">
            <v>โรงพยาบาลชุมชน</v>
          </cell>
          <cell r="R807">
            <v>5</v>
          </cell>
          <cell r="S807">
            <v>30</v>
          </cell>
          <cell r="T807" t="str">
            <v>30</v>
          </cell>
          <cell r="U807" t="str">
            <v>21</v>
          </cell>
          <cell r="V807" t="str">
            <v>2.1 ทุติยภูมิระดับต้น</v>
          </cell>
        </row>
        <row r="808">
          <cell r="A808" t="str">
            <v>18</v>
          </cell>
          <cell r="B808" t="str">
            <v>21002</v>
          </cell>
          <cell r="C808" t="str">
            <v>กระทรวงสาธารณสุข สำนักงานปลัดกระทรวงสาธารณสุข</v>
          </cell>
          <cell r="D808" t="str">
            <v>001122000</v>
          </cell>
          <cell r="E808" t="str">
            <v>11220</v>
          </cell>
          <cell r="F808" t="str">
            <v>รพช.แม่วงก์</v>
          </cell>
          <cell r="G808" t="str">
            <v>โรงพยาบาลชุมชนแม่วงก์</v>
          </cell>
          <cell r="H808" t="str">
            <v>60130109</v>
          </cell>
          <cell r="I808">
            <v>60</v>
          </cell>
          <cell r="J808" t="str">
            <v>จังหวัดนครสวรรค์</v>
          </cell>
          <cell r="K808">
            <v>6013</v>
          </cell>
          <cell r="L808" t="str">
            <v>แม่วงก์</v>
          </cell>
          <cell r="M808">
            <v>601301</v>
          </cell>
          <cell r="N808" t="str">
            <v>แม่วงก์</v>
          </cell>
          <cell r="O808" t="str">
            <v>เหนือ</v>
          </cell>
          <cell r="P808" t="str">
            <v>07</v>
          </cell>
          <cell r="Q808" t="str">
            <v>โรงพยาบาลชุมชน</v>
          </cell>
          <cell r="R808">
            <v>5</v>
          </cell>
          <cell r="S808">
            <v>30</v>
          </cell>
          <cell r="T808" t="str">
            <v>10</v>
          </cell>
          <cell r="U808" t="str">
            <v>21</v>
          </cell>
          <cell r="V808" t="str">
            <v>2.1 ทุติยภูมิระดับต้น</v>
          </cell>
        </row>
        <row r="809">
          <cell r="A809" t="str">
            <v>18</v>
          </cell>
          <cell r="B809" t="str">
            <v>21002</v>
          </cell>
          <cell r="C809" t="str">
            <v>กระทรวงสาธารณสุข สำนักงานปลัดกระทรวงสาธารณสุข</v>
          </cell>
          <cell r="D809" t="str">
            <v>001072000</v>
          </cell>
          <cell r="E809" t="str">
            <v>10720</v>
          </cell>
          <cell r="F809" t="str">
            <v>รพท.อุทัยธานี</v>
          </cell>
          <cell r="G809" t="str">
            <v>โรงพยาบาลทั่วไปอุทัยธานี</v>
          </cell>
          <cell r="H809" t="str">
            <v>61010100</v>
          </cell>
          <cell r="I809">
            <v>61</v>
          </cell>
          <cell r="J809" t="str">
            <v>จังหวัดอุทัยธานี</v>
          </cell>
          <cell r="K809">
            <v>6101</v>
          </cell>
          <cell r="L809" t="str">
            <v>เมืองอุทัยธานี</v>
          </cell>
          <cell r="M809">
            <v>610101</v>
          </cell>
          <cell r="N809" t="str">
            <v>อุทัยใหม่</v>
          </cell>
          <cell r="O809" t="str">
            <v>เหนือ</v>
          </cell>
          <cell r="P809" t="str">
            <v>06</v>
          </cell>
          <cell r="Q809" t="str">
            <v>โรงพยาบาลทั่วไป</v>
          </cell>
          <cell r="R809">
            <v>2</v>
          </cell>
          <cell r="S809">
            <v>350</v>
          </cell>
          <cell r="T809" t="str">
            <v>350</v>
          </cell>
          <cell r="U809" t="str">
            <v>23</v>
          </cell>
          <cell r="V809" t="str">
            <v>2.3 ทุติยภูมิระดับสูง</v>
          </cell>
        </row>
        <row r="810">
          <cell r="A810" t="str">
            <v>18</v>
          </cell>
          <cell r="B810" t="str">
            <v>21002</v>
          </cell>
          <cell r="C810" t="str">
            <v>กระทรวงสาธารณสุข สำนักงานปลัดกระทรวงสาธารณสุข</v>
          </cell>
          <cell r="D810" t="str">
            <v>001122100</v>
          </cell>
          <cell r="E810" t="str">
            <v>11221</v>
          </cell>
          <cell r="F810" t="str">
            <v>รพช.ทัพทัน</v>
          </cell>
          <cell r="G810" t="str">
            <v>โรงพยาบาลชุมชนทัพทัน</v>
          </cell>
          <cell r="H810" t="str">
            <v>61020101</v>
          </cell>
          <cell r="I810">
            <v>61</v>
          </cell>
          <cell r="J810" t="str">
            <v>จังหวัดอุทัยธานี</v>
          </cell>
          <cell r="K810">
            <v>6102</v>
          </cell>
          <cell r="L810" t="str">
            <v>ทัพทัน</v>
          </cell>
          <cell r="M810">
            <v>610201</v>
          </cell>
          <cell r="N810" t="str">
            <v>ทัพทัน</v>
          </cell>
          <cell r="O810" t="str">
            <v>เหนือ</v>
          </cell>
          <cell r="P810" t="str">
            <v>07</v>
          </cell>
          <cell r="Q810" t="str">
            <v>โรงพยาบาลชุมชน</v>
          </cell>
          <cell r="R810">
            <v>4</v>
          </cell>
          <cell r="S810">
            <v>90</v>
          </cell>
          <cell r="T810" t="str">
            <v>90</v>
          </cell>
          <cell r="U810" t="str">
            <v>21</v>
          </cell>
          <cell r="V810" t="str">
            <v>2.1 ทุติยภูมิระดับต้น</v>
          </cell>
        </row>
        <row r="811">
          <cell r="A811" t="str">
            <v>18</v>
          </cell>
          <cell r="B811" t="str">
            <v>21002</v>
          </cell>
          <cell r="C811" t="str">
            <v>กระทรวงสาธารณสุข สำนักงานปลัดกระทรวงสาธารณสุข</v>
          </cell>
          <cell r="D811" t="str">
            <v>001122200</v>
          </cell>
          <cell r="E811" t="str">
            <v>11222</v>
          </cell>
          <cell r="F811" t="str">
            <v>รพช.สว่างอารมณ์</v>
          </cell>
          <cell r="G811" t="str">
            <v>โรงพยาบาลชุมชนสว่างอารมณ์</v>
          </cell>
          <cell r="H811" t="str">
            <v>61030101</v>
          </cell>
          <cell r="I811">
            <v>61</v>
          </cell>
          <cell r="J811" t="str">
            <v>จังหวัดอุทัยธานี</v>
          </cell>
          <cell r="K811">
            <v>6103</v>
          </cell>
          <cell r="L811" t="str">
            <v>สว่างอารมณ์</v>
          </cell>
          <cell r="M811">
            <v>610301</v>
          </cell>
          <cell r="N811" t="str">
            <v>สว่างอารมณ์</v>
          </cell>
          <cell r="O811" t="str">
            <v>เหนือ</v>
          </cell>
          <cell r="P811" t="str">
            <v>07</v>
          </cell>
          <cell r="Q811" t="str">
            <v>โรงพยาบาลชุมชน</v>
          </cell>
          <cell r="R811">
            <v>5</v>
          </cell>
          <cell r="S811">
            <v>30</v>
          </cell>
          <cell r="T811" t="str">
            <v>30</v>
          </cell>
          <cell r="U811" t="str">
            <v>21</v>
          </cell>
          <cell r="V811" t="str">
            <v>2.1 ทุติยภูมิระดับต้น</v>
          </cell>
        </row>
        <row r="812">
          <cell r="A812" t="str">
            <v>18</v>
          </cell>
          <cell r="B812" t="str">
            <v>21002</v>
          </cell>
          <cell r="C812" t="str">
            <v>กระทรวงสาธารณสุข สำนักงานปลัดกระทรวงสาธารณสุข</v>
          </cell>
          <cell r="D812" t="str">
            <v>001122300</v>
          </cell>
          <cell r="E812" t="str">
            <v>11223</v>
          </cell>
          <cell r="F812" t="str">
            <v>รพช.หนองฉาง</v>
          </cell>
          <cell r="G812" t="str">
            <v>โรงพยาบาลชุมชนหนองฉาง</v>
          </cell>
          <cell r="H812" t="str">
            <v>61040105</v>
          </cell>
          <cell r="I812">
            <v>61</v>
          </cell>
          <cell r="J812" t="str">
            <v>จังหวัดอุทัยธานี</v>
          </cell>
          <cell r="K812">
            <v>6104</v>
          </cell>
          <cell r="L812" t="str">
            <v>หนองฉาง</v>
          </cell>
          <cell r="M812">
            <v>610401</v>
          </cell>
          <cell r="N812" t="str">
            <v>หนองฉาง</v>
          </cell>
          <cell r="O812" t="str">
            <v>เหนือ</v>
          </cell>
          <cell r="P812" t="str">
            <v>07</v>
          </cell>
          <cell r="Q812" t="str">
            <v>โรงพยาบาลชุมชน</v>
          </cell>
          <cell r="R812">
            <v>4</v>
          </cell>
          <cell r="S812">
            <v>60</v>
          </cell>
          <cell r="T812" t="str">
            <v>60</v>
          </cell>
          <cell r="U812" t="str">
            <v>21</v>
          </cell>
          <cell r="V812" t="str">
            <v>2.1 ทุติยภูมิระดับต้น</v>
          </cell>
        </row>
        <row r="813">
          <cell r="A813" t="str">
            <v>18</v>
          </cell>
          <cell r="B813" t="str">
            <v>21002</v>
          </cell>
          <cell r="C813" t="str">
            <v>กระทรวงสาธารณสุข สำนักงานปลัดกระทรวงสาธารณสุข</v>
          </cell>
          <cell r="D813" t="str">
            <v>001122400</v>
          </cell>
          <cell r="E813" t="str">
            <v>11224</v>
          </cell>
          <cell r="F813" t="str">
            <v>รพช.หนองขาหย่าง</v>
          </cell>
          <cell r="G813" t="str">
            <v>โรงพยาบาลชุมชนหนองขาหย่าง</v>
          </cell>
          <cell r="H813" t="str">
            <v>61050105</v>
          </cell>
          <cell r="I813">
            <v>61</v>
          </cell>
          <cell r="J813" t="str">
            <v>จังหวัดอุทัยธานี</v>
          </cell>
          <cell r="K813">
            <v>6105</v>
          </cell>
          <cell r="L813" t="str">
            <v>หนองขาหย่าง</v>
          </cell>
          <cell r="M813">
            <v>610501</v>
          </cell>
          <cell r="N813" t="str">
            <v>หนองขาหย่าง</v>
          </cell>
          <cell r="O813" t="str">
            <v>เหนือ</v>
          </cell>
          <cell r="P813" t="str">
            <v>07</v>
          </cell>
          <cell r="Q813" t="str">
            <v>โรงพยาบาลชุมชน</v>
          </cell>
          <cell r="R813">
            <v>5</v>
          </cell>
          <cell r="S813">
            <v>10</v>
          </cell>
          <cell r="T813" t="str">
            <v>10</v>
          </cell>
          <cell r="U813" t="str">
            <v>21</v>
          </cell>
          <cell r="V813" t="str">
            <v>2.1 ทุติยภูมิระดับต้น</v>
          </cell>
        </row>
        <row r="814">
          <cell r="A814" t="str">
            <v>18</v>
          </cell>
          <cell r="B814" t="str">
            <v>21002</v>
          </cell>
          <cell r="C814" t="str">
            <v>กระทรวงสาธารณสุข สำนักงานปลัดกระทรวงสาธารณสุข</v>
          </cell>
          <cell r="D814" t="str">
            <v>001122500</v>
          </cell>
          <cell r="E814" t="str">
            <v>11225</v>
          </cell>
          <cell r="F814" t="str">
            <v>รพช.บ้านไร่</v>
          </cell>
          <cell r="G814" t="str">
            <v>โรงพยาบาลชุมชนบ้านไร่</v>
          </cell>
          <cell r="H814" t="str">
            <v>61060401</v>
          </cell>
          <cell r="I814">
            <v>61</v>
          </cell>
          <cell r="J814" t="str">
            <v>จังหวัดอุทัยธานี</v>
          </cell>
          <cell r="K814">
            <v>6106</v>
          </cell>
          <cell r="L814" t="str">
            <v>บ้านไร่</v>
          </cell>
          <cell r="M814">
            <v>610604</v>
          </cell>
          <cell r="N814" t="str">
            <v>คอกควาย</v>
          </cell>
          <cell r="O814" t="str">
            <v>เหนือ</v>
          </cell>
          <cell r="P814" t="str">
            <v>07</v>
          </cell>
          <cell r="Q814" t="str">
            <v>โรงพยาบาลชุมชน</v>
          </cell>
          <cell r="R814">
            <v>4</v>
          </cell>
          <cell r="S814">
            <v>60</v>
          </cell>
          <cell r="T814" t="str">
            <v>60</v>
          </cell>
          <cell r="U814" t="str">
            <v>21</v>
          </cell>
          <cell r="V814" t="str">
            <v>2.1 ทุติยภูมิระดับต้น</v>
          </cell>
        </row>
        <row r="815">
          <cell r="A815" t="str">
            <v>18</v>
          </cell>
          <cell r="B815" t="str">
            <v>21002</v>
          </cell>
          <cell r="C815" t="str">
            <v>กระทรวงสาธารณสุข สำนักงานปลัดกระทรวงสาธารณสุข</v>
          </cell>
          <cell r="D815" t="str">
            <v>001122600</v>
          </cell>
          <cell r="E815" t="str">
            <v>11226</v>
          </cell>
          <cell r="F815" t="str">
            <v>รพช.ลานสัก</v>
          </cell>
          <cell r="G815" t="str">
            <v>โรงพยาบาลชุมชนลานสัก</v>
          </cell>
          <cell r="H815" t="str">
            <v>61070102</v>
          </cell>
          <cell r="I815">
            <v>61</v>
          </cell>
          <cell r="J815" t="str">
            <v>จังหวัดอุทัยธานี</v>
          </cell>
          <cell r="K815">
            <v>6107</v>
          </cell>
          <cell r="L815" t="str">
            <v>ลานสัก</v>
          </cell>
          <cell r="M815">
            <v>610701</v>
          </cell>
          <cell r="N815" t="str">
            <v>ลานสัก</v>
          </cell>
          <cell r="O815" t="str">
            <v>เหนือ</v>
          </cell>
          <cell r="P815" t="str">
            <v>07</v>
          </cell>
          <cell r="Q815" t="str">
            <v>โรงพยาบาลชุมชน</v>
          </cell>
          <cell r="R815">
            <v>4</v>
          </cell>
          <cell r="S815">
            <v>60</v>
          </cell>
          <cell r="T815" t="str">
            <v>60</v>
          </cell>
          <cell r="U815" t="str">
            <v>21</v>
          </cell>
          <cell r="V815" t="str">
            <v>2.1 ทุติยภูมิระดับต้น</v>
          </cell>
        </row>
        <row r="816">
          <cell r="A816" t="str">
            <v>18</v>
          </cell>
          <cell r="B816" t="str">
            <v>21002</v>
          </cell>
          <cell r="C816" t="str">
            <v>กระทรวงสาธารณสุข สำนักงานปลัดกระทรวงสาธารณสุข</v>
          </cell>
          <cell r="D816" t="str">
            <v>001122700</v>
          </cell>
          <cell r="E816" t="str">
            <v>11227</v>
          </cell>
          <cell r="F816" t="str">
            <v>รพช.ห้วยคต</v>
          </cell>
          <cell r="G816" t="str">
            <v>โรงพยาบาลชุมชนห้วยคต</v>
          </cell>
          <cell r="H816" t="str">
            <v>61080105</v>
          </cell>
          <cell r="I816">
            <v>61</v>
          </cell>
          <cell r="J816" t="str">
            <v>จังหวัดอุทัยธานี</v>
          </cell>
          <cell r="K816">
            <v>6108</v>
          </cell>
          <cell r="L816" t="str">
            <v>ห้วยคต</v>
          </cell>
          <cell r="M816">
            <v>610803</v>
          </cell>
          <cell r="N816" t="str">
            <v>ห้วยคต</v>
          </cell>
          <cell r="O816" t="str">
            <v>เหนือ</v>
          </cell>
          <cell r="P816" t="str">
            <v>07</v>
          </cell>
          <cell r="Q816" t="str">
            <v>โรงพยาบาลชุมชน</v>
          </cell>
          <cell r="R816">
            <v>5</v>
          </cell>
          <cell r="S816">
            <v>30</v>
          </cell>
          <cell r="T816" t="str">
            <v>30</v>
          </cell>
          <cell r="U816" t="str">
            <v>21</v>
          </cell>
          <cell r="V816" t="str">
            <v>2.1 ทุติยภูมิระดับต้น</v>
          </cell>
        </row>
        <row r="817">
          <cell r="A817" t="str">
            <v>18</v>
          </cell>
          <cell r="B817" t="str">
            <v>21002</v>
          </cell>
          <cell r="C817" t="str">
            <v>กระทรวงสาธารณสุข สำนักงานปลัดกระทรวงสาธารณสุข</v>
          </cell>
          <cell r="D817" t="str">
            <v>001072100</v>
          </cell>
          <cell r="E817" t="str">
            <v>10721</v>
          </cell>
          <cell r="F817" t="str">
            <v>รพท.กำแพงเพชร</v>
          </cell>
          <cell r="G817" t="str">
            <v>โรงพยาบาลทั่วไปกำแพงเพชร</v>
          </cell>
          <cell r="H817" t="str">
            <v>62010100</v>
          </cell>
          <cell r="I817">
            <v>62</v>
          </cell>
          <cell r="J817" t="str">
            <v>จังหวัดกำแพงเพชร</v>
          </cell>
          <cell r="K817">
            <v>6201</v>
          </cell>
          <cell r="L817" t="str">
            <v>เมืองกำแพงเพชร</v>
          </cell>
          <cell r="M817">
            <v>620101</v>
          </cell>
          <cell r="N817" t="str">
            <v>ในเมือง</v>
          </cell>
          <cell r="O817" t="str">
            <v>เหนือ</v>
          </cell>
          <cell r="P817" t="str">
            <v>06</v>
          </cell>
          <cell r="Q817" t="str">
            <v>โรงพยาบาลทั่วไป</v>
          </cell>
          <cell r="R817">
            <v>2</v>
          </cell>
          <cell r="S817">
            <v>334</v>
          </cell>
          <cell r="T817" t="str">
            <v>334</v>
          </cell>
          <cell r="U817" t="str">
            <v>23</v>
          </cell>
          <cell r="V817" t="str">
            <v>2.3 ทุติยภูมิระดับสูง</v>
          </cell>
        </row>
        <row r="818">
          <cell r="A818" t="str">
            <v>18</v>
          </cell>
          <cell r="B818" t="str">
            <v>21002</v>
          </cell>
          <cell r="C818" t="str">
            <v>กระทรวงสาธารณสุข สำนักงานปลัดกระทรวงสาธารณสุข</v>
          </cell>
          <cell r="D818" t="str">
            <v>001122800</v>
          </cell>
          <cell r="E818" t="str">
            <v>11228</v>
          </cell>
          <cell r="F818" t="str">
            <v>รพช.ทุ่งโพธิ์ทะเล</v>
          </cell>
          <cell r="G818" t="str">
            <v>โรงพยาบาลชุมชนทุ่งโพธิ์ทะเล</v>
          </cell>
          <cell r="H818" t="str">
            <v>62011212</v>
          </cell>
          <cell r="I818">
            <v>62</v>
          </cell>
          <cell r="J818" t="str">
            <v>จังหวัดกำแพงเพชร</v>
          </cell>
          <cell r="K818">
            <v>6201</v>
          </cell>
          <cell r="L818" t="str">
            <v>เมืองกำแพงเพชร</v>
          </cell>
          <cell r="M818">
            <v>620112</v>
          </cell>
          <cell r="N818" t="str">
            <v>นิคมทุ่งโพธิ์ทะเล</v>
          </cell>
          <cell r="O818" t="str">
            <v>เหนือ</v>
          </cell>
          <cell r="P818" t="str">
            <v>07</v>
          </cell>
          <cell r="Q818" t="str">
            <v>โรงพยาบาลชุมชน</v>
          </cell>
          <cell r="R818">
            <v>5</v>
          </cell>
          <cell r="S818">
            <v>10</v>
          </cell>
          <cell r="T818" t="str">
            <v>10</v>
          </cell>
          <cell r="U818" t="str">
            <v>21</v>
          </cell>
          <cell r="V818" t="str">
            <v>2.1 ทุติยภูมิระดับต้น</v>
          </cell>
        </row>
        <row r="819">
          <cell r="A819" t="str">
            <v>18</v>
          </cell>
          <cell r="B819" t="str">
            <v>21002</v>
          </cell>
          <cell r="C819" t="str">
            <v>กระทรวงสาธารณสุข สำนักงานปลัดกระทรวงสาธารณสุข</v>
          </cell>
          <cell r="D819" t="str">
            <v>001122900</v>
          </cell>
          <cell r="E819" t="str">
            <v>11229</v>
          </cell>
          <cell r="F819" t="str">
            <v>รพช.ไทรงาม</v>
          </cell>
          <cell r="G819" t="str">
            <v>โรงพยาบาลชุมชนไทรงาม</v>
          </cell>
          <cell r="H819" t="str">
            <v>62020104</v>
          </cell>
          <cell r="I819">
            <v>62</v>
          </cell>
          <cell r="J819" t="str">
            <v>จังหวัดกำแพงเพชร</v>
          </cell>
          <cell r="K819">
            <v>6202</v>
          </cell>
          <cell r="L819" t="str">
            <v>ไทรงาม</v>
          </cell>
          <cell r="M819">
            <v>620201</v>
          </cell>
          <cell r="N819" t="str">
            <v>ไทรงาม</v>
          </cell>
          <cell r="O819" t="str">
            <v>เหนือ</v>
          </cell>
          <cell r="P819" t="str">
            <v>07</v>
          </cell>
          <cell r="Q819" t="str">
            <v>โรงพยาบาลชุมชน</v>
          </cell>
          <cell r="R819">
            <v>5</v>
          </cell>
          <cell r="S819">
            <v>30</v>
          </cell>
          <cell r="T819" t="str">
            <v>30</v>
          </cell>
          <cell r="U819" t="str">
            <v>21</v>
          </cell>
          <cell r="V819" t="str">
            <v>2.1 ทุติยภูมิระดับต้น</v>
          </cell>
        </row>
        <row r="820">
          <cell r="A820" t="str">
            <v>18</v>
          </cell>
          <cell r="B820" t="str">
            <v>21002</v>
          </cell>
          <cell r="C820" t="str">
            <v>กระทรวงสาธารณสุข สำนักงานปลัดกระทรวงสาธารณสุข</v>
          </cell>
          <cell r="D820" t="str">
            <v>001123000</v>
          </cell>
          <cell r="E820" t="str">
            <v>11230</v>
          </cell>
          <cell r="F820" t="str">
            <v>รพช.คลองลาน</v>
          </cell>
          <cell r="G820" t="str">
            <v>โรงพยาบาลชุมชนคลองลาน</v>
          </cell>
          <cell r="H820" t="str">
            <v>62030109</v>
          </cell>
          <cell r="I820">
            <v>62</v>
          </cell>
          <cell r="J820" t="str">
            <v>จังหวัดกำแพงเพชร</v>
          </cell>
          <cell r="K820">
            <v>6203</v>
          </cell>
          <cell r="L820" t="str">
            <v>คลองลาน</v>
          </cell>
          <cell r="M820">
            <v>620301</v>
          </cell>
          <cell r="N820" t="str">
            <v>คลองน้ำไหล</v>
          </cell>
          <cell r="O820" t="str">
            <v>เหนือ</v>
          </cell>
          <cell r="P820" t="str">
            <v>07</v>
          </cell>
          <cell r="Q820" t="str">
            <v>โรงพยาบาลชุมชน</v>
          </cell>
          <cell r="R820">
            <v>4</v>
          </cell>
          <cell r="S820">
            <v>60</v>
          </cell>
          <cell r="T820" t="str">
            <v>60</v>
          </cell>
          <cell r="U820" t="str">
            <v>21</v>
          </cell>
          <cell r="V820" t="str">
            <v>2.1 ทุติยภูมิระดับต้น</v>
          </cell>
        </row>
        <row r="821">
          <cell r="A821" t="str">
            <v>18</v>
          </cell>
          <cell r="B821" t="str">
            <v>21002</v>
          </cell>
          <cell r="C821" t="str">
            <v>กระทรวงสาธารณสุข สำนักงานปลัดกระทรวงสาธารณสุข</v>
          </cell>
          <cell r="D821" t="str">
            <v>001123100</v>
          </cell>
          <cell r="E821" t="str">
            <v>11231</v>
          </cell>
          <cell r="F821" t="str">
            <v>รพช.ขาณุวรลักษบุรี</v>
          </cell>
          <cell r="G821" t="str">
            <v>โรงพยาบาลชุมชนขาณุวรลักษบุรี</v>
          </cell>
          <cell r="H821" t="str">
            <v>62040502</v>
          </cell>
          <cell r="I821">
            <v>62</v>
          </cell>
          <cell r="J821" t="str">
            <v>จังหวัดกำแพงเพชร</v>
          </cell>
          <cell r="K821">
            <v>6204</v>
          </cell>
          <cell r="L821" t="str">
            <v>ขาณุวรลักษบุรี</v>
          </cell>
          <cell r="M821">
            <v>620405</v>
          </cell>
          <cell r="N821" t="str">
            <v>แสนตอ</v>
          </cell>
          <cell r="O821" t="str">
            <v>เหนือ</v>
          </cell>
          <cell r="P821" t="str">
            <v>07</v>
          </cell>
          <cell r="Q821" t="str">
            <v>โรงพยาบาลชุมชน</v>
          </cell>
          <cell r="R821">
            <v>4</v>
          </cell>
          <cell r="S821">
            <v>60</v>
          </cell>
          <cell r="T821" t="str">
            <v>60</v>
          </cell>
          <cell r="U821" t="str">
            <v>21</v>
          </cell>
          <cell r="V821" t="str">
            <v>2.1 ทุติยภูมิระดับต้น</v>
          </cell>
        </row>
        <row r="822">
          <cell r="A822" t="str">
            <v>18</v>
          </cell>
          <cell r="B822" t="str">
            <v>21002</v>
          </cell>
          <cell r="C822" t="str">
            <v>กระทรวงสาธารณสุข สำนักงานปลัดกระทรวงสาธารณสุข</v>
          </cell>
          <cell r="D822" t="str">
            <v>001123200</v>
          </cell>
          <cell r="E822" t="str">
            <v>11232</v>
          </cell>
          <cell r="F822" t="str">
            <v>รพช.คลองขลุง</v>
          </cell>
          <cell r="G822" t="str">
            <v>โรงพยาบาลชุมชนคลองขลุง</v>
          </cell>
          <cell r="H822" t="str">
            <v>62050110</v>
          </cell>
          <cell r="I822">
            <v>62</v>
          </cell>
          <cell r="J822" t="str">
            <v>จังหวัดกำแพงเพชร</v>
          </cell>
          <cell r="K822">
            <v>6205</v>
          </cell>
          <cell r="L822" t="str">
            <v>คลองขลุง</v>
          </cell>
          <cell r="M822">
            <v>620501</v>
          </cell>
          <cell r="N822" t="str">
            <v>คลองขลุง</v>
          </cell>
          <cell r="O822" t="str">
            <v>เหนือ</v>
          </cell>
          <cell r="P822" t="str">
            <v>07</v>
          </cell>
          <cell r="Q822" t="str">
            <v>โรงพยาบาลชุมชน</v>
          </cell>
          <cell r="R822">
            <v>4</v>
          </cell>
          <cell r="S822">
            <v>60</v>
          </cell>
          <cell r="T822" t="str">
            <v>60</v>
          </cell>
          <cell r="U822" t="str">
            <v>21</v>
          </cell>
          <cell r="V822" t="str">
            <v>2.1 ทุติยภูมิระดับต้น</v>
          </cell>
        </row>
        <row r="823">
          <cell r="A823" t="str">
            <v>18</v>
          </cell>
          <cell r="B823" t="str">
            <v>21002</v>
          </cell>
          <cell r="C823" t="str">
            <v>กระทรวงสาธารณสุข สำนักงานปลัดกระทรวงสาธารณสุข</v>
          </cell>
          <cell r="D823" t="str">
            <v>001123300</v>
          </cell>
          <cell r="E823" t="str">
            <v>11233</v>
          </cell>
          <cell r="F823" t="str">
            <v>รพช.พรานกระต่าย</v>
          </cell>
          <cell r="G823" t="str">
            <v>โรงพยาบาลชุมชนพรานกระต่าย</v>
          </cell>
          <cell r="H823" t="str">
            <v>62060111</v>
          </cell>
          <cell r="I823">
            <v>62</v>
          </cell>
          <cell r="J823" t="str">
            <v>จังหวัดกำแพงเพชร</v>
          </cell>
          <cell r="K823">
            <v>6206</v>
          </cell>
          <cell r="L823" t="str">
            <v>พรานกระต่าย</v>
          </cell>
          <cell r="M823">
            <v>620601</v>
          </cell>
          <cell r="N823" t="str">
            <v>พรานกระต่าย</v>
          </cell>
          <cell r="O823" t="str">
            <v>เหนือ</v>
          </cell>
          <cell r="P823" t="str">
            <v>07</v>
          </cell>
          <cell r="Q823" t="str">
            <v>โรงพยาบาลชุมชน</v>
          </cell>
          <cell r="R823">
            <v>4</v>
          </cell>
          <cell r="S823">
            <v>60</v>
          </cell>
          <cell r="T823" t="str">
            <v>60</v>
          </cell>
          <cell r="U823" t="str">
            <v>21</v>
          </cell>
          <cell r="V823" t="str">
            <v>2.1 ทุติยภูมิระดับต้น</v>
          </cell>
        </row>
        <row r="824">
          <cell r="A824" t="str">
            <v>18</v>
          </cell>
          <cell r="B824" t="str">
            <v>21002</v>
          </cell>
          <cell r="C824" t="str">
            <v>กระทรวงสาธารณสุข สำนักงานปลัดกระทรวงสาธารณสุข</v>
          </cell>
          <cell r="D824" t="str">
            <v>001123400</v>
          </cell>
          <cell r="E824" t="str">
            <v>11234</v>
          </cell>
          <cell r="F824" t="str">
            <v>รพช.ลานกระบือ</v>
          </cell>
          <cell r="G824" t="str">
            <v>โรงพยาบาลชุมชนลานกระบือ</v>
          </cell>
          <cell r="H824" t="str">
            <v>62070106</v>
          </cell>
          <cell r="I824">
            <v>62</v>
          </cell>
          <cell r="J824" t="str">
            <v>จังหวัดกำแพงเพชร</v>
          </cell>
          <cell r="K824">
            <v>6207</v>
          </cell>
          <cell r="L824" t="str">
            <v>ลานกระบือ</v>
          </cell>
          <cell r="M824">
            <v>620701</v>
          </cell>
          <cell r="N824" t="str">
            <v>ลานกระบือ</v>
          </cell>
          <cell r="O824" t="str">
            <v>เหนือ</v>
          </cell>
          <cell r="P824" t="str">
            <v>07</v>
          </cell>
          <cell r="Q824" t="str">
            <v>โรงพยาบาลชุมชน</v>
          </cell>
          <cell r="R824">
            <v>5</v>
          </cell>
          <cell r="S824">
            <v>30</v>
          </cell>
          <cell r="T824" t="str">
            <v>30</v>
          </cell>
          <cell r="U824" t="str">
            <v>21</v>
          </cell>
          <cell r="V824" t="str">
            <v>2.1 ทุติยภูมิระดับต้น</v>
          </cell>
        </row>
        <row r="825">
          <cell r="A825" t="str">
            <v>18</v>
          </cell>
          <cell r="B825" t="str">
            <v>21002</v>
          </cell>
          <cell r="C825" t="str">
            <v>กระทรวงสาธารณสุข สำนักงานปลัดกระทรวงสาธารณสุข</v>
          </cell>
          <cell r="D825" t="str">
            <v>001123500</v>
          </cell>
          <cell r="E825" t="str">
            <v>11235</v>
          </cell>
          <cell r="F825" t="str">
            <v>รพช.ทรายทองวัฒนา</v>
          </cell>
          <cell r="G825" t="str">
            <v>โรงพยาบาลชุมชนทรายทองวัฒนา</v>
          </cell>
          <cell r="H825" t="str">
            <v>62080101</v>
          </cell>
          <cell r="I825">
            <v>62</v>
          </cell>
          <cell r="J825" t="str">
            <v>จังหวัดกำแพงเพชร</v>
          </cell>
          <cell r="K825">
            <v>6208</v>
          </cell>
          <cell r="L825" t="str">
            <v>ทรายทองวัฒนา</v>
          </cell>
          <cell r="M825">
            <v>620801</v>
          </cell>
          <cell r="N825" t="str">
            <v>ทุ่งทราย</v>
          </cell>
          <cell r="O825" t="str">
            <v>เหนือ</v>
          </cell>
          <cell r="P825" t="str">
            <v>07</v>
          </cell>
          <cell r="Q825" t="str">
            <v>โรงพยาบาลชุมชน</v>
          </cell>
          <cell r="R825">
            <v>5</v>
          </cell>
          <cell r="S825">
            <v>30</v>
          </cell>
          <cell r="T825" t="str">
            <v>10</v>
          </cell>
          <cell r="U825" t="str">
            <v>21</v>
          </cell>
          <cell r="V825" t="str">
            <v>2.1 ทุติยภูมิระดับต้น</v>
          </cell>
        </row>
        <row r="826">
          <cell r="A826" t="str">
            <v>18</v>
          </cell>
          <cell r="B826" t="str">
            <v>21002</v>
          </cell>
          <cell r="C826" t="str">
            <v>กระทรวงสาธารณสุข สำนักงานปลัดกระทรวงสาธารณสุข</v>
          </cell>
          <cell r="D826" t="str">
            <v>001123600</v>
          </cell>
          <cell r="E826" t="str">
            <v>11236</v>
          </cell>
          <cell r="F826" t="str">
            <v>รพช.ปางศิลาทอง</v>
          </cell>
          <cell r="G826" t="str">
            <v>โรงพยาบาลชุมชนปางศิลาทอง</v>
          </cell>
          <cell r="H826" t="str">
            <v>62090204</v>
          </cell>
          <cell r="I826">
            <v>62</v>
          </cell>
          <cell r="J826" t="str">
            <v>จังหวัดกำแพงเพชร</v>
          </cell>
          <cell r="K826">
            <v>6209</v>
          </cell>
          <cell r="L826" t="str">
            <v>ปางศิลาทอง</v>
          </cell>
          <cell r="M826">
            <v>620902</v>
          </cell>
          <cell r="N826" t="str">
            <v>หินดาต</v>
          </cell>
          <cell r="O826" t="str">
            <v>เหนือ</v>
          </cell>
          <cell r="P826" t="str">
            <v>07</v>
          </cell>
          <cell r="Q826" t="str">
            <v>โรงพยาบาลชุมชน</v>
          </cell>
          <cell r="R826">
            <v>5</v>
          </cell>
          <cell r="S826">
            <v>30</v>
          </cell>
          <cell r="T826" t="str">
            <v>30</v>
          </cell>
          <cell r="U826" t="str">
            <v>21</v>
          </cell>
          <cell r="V826" t="str">
            <v>2.1 ทุติยภูมิระดับต้น</v>
          </cell>
        </row>
        <row r="827">
          <cell r="A827" t="str">
            <v>18</v>
          </cell>
          <cell r="B827" t="str">
            <v>21002</v>
          </cell>
          <cell r="C827" t="str">
            <v>กระทรวงสาธารณสุข สำนักงานปลัดกระทรวงสาธารณสุข</v>
          </cell>
          <cell r="D827" t="str">
            <v>001413500</v>
          </cell>
          <cell r="E827" t="str">
            <v>14135</v>
          </cell>
          <cell r="F827" t="str">
            <v>รพช.บึงสามัคคี</v>
          </cell>
          <cell r="G827" t="str">
            <v>โรงพยาบาลชุมชนบึงสามัคคี</v>
          </cell>
          <cell r="H827" t="str">
            <v>62100307</v>
          </cell>
          <cell r="I827">
            <v>62</v>
          </cell>
          <cell r="J827" t="str">
            <v>จังหวัดกำแพงเพชร</v>
          </cell>
          <cell r="K827">
            <v>6210</v>
          </cell>
          <cell r="L827" t="str">
            <v>บึงสามัคคี</v>
          </cell>
          <cell r="M827">
            <v>621003</v>
          </cell>
          <cell r="N827" t="str">
            <v>ระหาน</v>
          </cell>
          <cell r="O827" t="str">
            <v>เหนือ</v>
          </cell>
          <cell r="P827" t="str">
            <v>07</v>
          </cell>
          <cell r="Q827" t="str">
            <v>โรงพยาบาลชุมชน</v>
          </cell>
          <cell r="R827">
            <v>5</v>
          </cell>
          <cell r="S827">
            <v>30</v>
          </cell>
          <cell r="T827" t="str">
            <v>30</v>
          </cell>
          <cell r="U827" t="str">
            <v>21</v>
          </cell>
          <cell r="V827" t="str">
            <v>2.1 ทุติยภูมิระดับต้น</v>
          </cell>
        </row>
        <row r="828">
          <cell r="A828" t="str">
            <v>18</v>
          </cell>
          <cell r="B828" t="str">
            <v>21002</v>
          </cell>
          <cell r="C828" t="str">
            <v>กระทรวงสาธารณสุข สำนักงานปลัดกระทรวงสาธารณสุข</v>
          </cell>
          <cell r="D828" t="str">
            <v>001072600</v>
          </cell>
          <cell r="E828" t="str">
            <v>10726</v>
          </cell>
          <cell r="F828" t="str">
            <v>รพท.พิจิตร</v>
          </cell>
          <cell r="G828" t="str">
            <v>โรงพยาบาลทั่วไปพิจิตร</v>
          </cell>
          <cell r="H828" t="str">
            <v>66010100</v>
          </cell>
          <cell r="I828">
            <v>66</v>
          </cell>
          <cell r="J828" t="str">
            <v>จังหวัดพิจิตร</v>
          </cell>
          <cell r="K828">
            <v>6601</v>
          </cell>
          <cell r="L828" t="str">
            <v>เมืองพิจิตร</v>
          </cell>
          <cell r="M828">
            <v>660101</v>
          </cell>
          <cell r="N828" t="str">
            <v>ในเมือง</v>
          </cell>
          <cell r="O828" t="str">
            <v>เหนือ</v>
          </cell>
          <cell r="P828" t="str">
            <v>06</v>
          </cell>
          <cell r="Q828" t="str">
            <v>โรงพยาบาลทั่วไป</v>
          </cell>
          <cell r="R828">
            <v>2</v>
          </cell>
          <cell r="S828">
            <v>405</v>
          </cell>
          <cell r="T828" t="str">
            <v>342</v>
          </cell>
          <cell r="U828" t="str">
            <v>23</v>
          </cell>
          <cell r="V828" t="str">
            <v>2.3 ทุติยภูมิระดับสูง</v>
          </cell>
        </row>
        <row r="829">
          <cell r="A829" t="str">
            <v>18</v>
          </cell>
          <cell r="B829" t="str">
            <v>21002</v>
          </cell>
          <cell r="C829" t="str">
            <v>กระทรวงสาธารณสุข สำนักงานปลัดกระทรวงสาธารณสุข</v>
          </cell>
          <cell r="D829" t="str">
            <v>001125800</v>
          </cell>
          <cell r="E829" t="str">
            <v>11258</v>
          </cell>
          <cell r="F829" t="str">
            <v>รพช.วังทรายพูน</v>
          </cell>
          <cell r="G829" t="str">
            <v>โรงพยาบาลชุมชนวังทรายพูน</v>
          </cell>
          <cell r="H829" t="str">
            <v>66020101</v>
          </cell>
          <cell r="I829">
            <v>66</v>
          </cell>
          <cell r="J829" t="str">
            <v>จังหวัดพิจิตร</v>
          </cell>
          <cell r="K829">
            <v>6602</v>
          </cell>
          <cell r="L829" t="str">
            <v>วังทรายพูน</v>
          </cell>
          <cell r="M829">
            <v>660201</v>
          </cell>
          <cell r="N829" t="str">
            <v>วังทรายพูน</v>
          </cell>
          <cell r="O829" t="str">
            <v>เหนือ</v>
          </cell>
          <cell r="P829" t="str">
            <v>07</v>
          </cell>
          <cell r="Q829" t="str">
            <v>โรงพยาบาลชุมชน</v>
          </cell>
          <cell r="R829">
            <v>5</v>
          </cell>
          <cell r="S829">
            <v>30</v>
          </cell>
          <cell r="T829" t="str">
            <v>30</v>
          </cell>
          <cell r="U829" t="str">
            <v>21</v>
          </cell>
          <cell r="V829" t="str">
            <v>2.1 ทุติยภูมิระดับต้น</v>
          </cell>
        </row>
        <row r="830">
          <cell r="A830" t="str">
            <v>18</v>
          </cell>
          <cell r="B830" t="str">
            <v>21002</v>
          </cell>
          <cell r="C830" t="str">
            <v>กระทรวงสาธารณสุข สำนักงานปลัดกระทรวงสาธารณสุข</v>
          </cell>
          <cell r="D830" t="str">
            <v>001125900</v>
          </cell>
          <cell r="E830" t="str">
            <v>11259</v>
          </cell>
          <cell r="F830" t="str">
            <v>รพช.โพธิ์ประทับช้าง</v>
          </cell>
          <cell r="G830" t="str">
            <v>โรงพยาบาลชุมชนโพธิ์ประทับช้าง</v>
          </cell>
          <cell r="H830" t="str">
            <v>66030102</v>
          </cell>
          <cell r="I830">
            <v>66</v>
          </cell>
          <cell r="J830" t="str">
            <v>จังหวัดพิจิตร</v>
          </cell>
          <cell r="K830">
            <v>6603</v>
          </cell>
          <cell r="L830" t="str">
            <v>โพธิ์ประทับช้าง</v>
          </cell>
          <cell r="M830">
            <v>660301</v>
          </cell>
          <cell r="N830" t="str">
            <v>โพธิ์ประทับช้าง</v>
          </cell>
          <cell r="O830" t="str">
            <v>เหนือ</v>
          </cell>
          <cell r="P830" t="str">
            <v>07</v>
          </cell>
          <cell r="Q830" t="str">
            <v>โรงพยาบาลชุมชน</v>
          </cell>
          <cell r="R830">
            <v>5</v>
          </cell>
          <cell r="S830">
            <v>30</v>
          </cell>
          <cell r="T830" t="str">
            <v>30</v>
          </cell>
          <cell r="U830" t="str">
            <v>21</v>
          </cell>
          <cell r="V830" t="str">
            <v>2.1 ทุติยภูมิระดับต้น</v>
          </cell>
        </row>
        <row r="831">
          <cell r="A831" t="str">
            <v>18</v>
          </cell>
          <cell r="B831" t="str">
            <v>21002</v>
          </cell>
          <cell r="C831" t="str">
            <v>กระทรวงสาธารณสุข สำนักงานปลัดกระทรวงสาธารณสุข</v>
          </cell>
          <cell r="D831" t="str">
            <v>001126000</v>
          </cell>
          <cell r="E831" t="str">
            <v>11260</v>
          </cell>
          <cell r="F831" t="str">
            <v>รพช.บางมูลนาก</v>
          </cell>
          <cell r="G831" t="str">
            <v>โรงพยาบาลชุมชนบางมูลนาก</v>
          </cell>
          <cell r="H831" t="str">
            <v>66050109</v>
          </cell>
          <cell r="I831">
            <v>66</v>
          </cell>
          <cell r="J831" t="str">
            <v>จังหวัดพิจิตร</v>
          </cell>
          <cell r="K831">
            <v>6605</v>
          </cell>
          <cell r="L831" t="str">
            <v>บางมูลนาก</v>
          </cell>
          <cell r="M831">
            <v>660503</v>
          </cell>
          <cell r="N831" t="str">
            <v>หอไกร</v>
          </cell>
          <cell r="O831" t="str">
            <v>เหนือ</v>
          </cell>
          <cell r="P831" t="str">
            <v>07</v>
          </cell>
          <cell r="Q831" t="str">
            <v>โรงพยาบาลชุมชน</v>
          </cell>
          <cell r="R831">
            <v>4</v>
          </cell>
          <cell r="S831">
            <v>90</v>
          </cell>
          <cell r="T831" t="str">
            <v>90</v>
          </cell>
          <cell r="U831" t="str">
            <v>21</v>
          </cell>
          <cell r="V831" t="str">
            <v>2.1 ทุติยภูมิระดับต้น</v>
          </cell>
        </row>
        <row r="832">
          <cell r="A832" t="str">
            <v>18</v>
          </cell>
          <cell r="B832" t="str">
            <v>21002</v>
          </cell>
          <cell r="C832" t="str">
            <v>กระทรวงสาธารณสุข สำนักงานปลัดกระทรวงสาธารณสุข</v>
          </cell>
          <cell r="D832" t="str">
            <v>001126100</v>
          </cell>
          <cell r="E832" t="str">
            <v>11261</v>
          </cell>
          <cell r="F832" t="str">
            <v>รพช.โพทะเล</v>
          </cell>
          <cell r="G832" t="str">
            <v>โรงพยาบาลชุมชนโพทะเล</v>
          </cell>
          <cell r="H832" t="str">
            <v>66060102</v>
          </cell>
          <cell r="I832">
            <v>66</v>
          </cell>
          <cell r="J832" t="str">
            <v>จังหวัดพิจิตร</v>
          </cell>
          <cell r="K832">
            <v>6606</v>
          </cell>
          <cell r="L832" t="str">
            <v>โพทะเล</v>
          </cell>
          <cell r="M832">
            <v>660601</v>
          </cell>
          <cell r="N832" t="str">
            <v>โพทะเล</v>
          </cell>
          <cell r="O832" t="str">
            <v>เหนือ</v>
          </cell>
          <cell r="P832" t="str">
            <v>07</v>
          </cell>
          <cell r="Q832" t="str">
            <v>โรงพยาบาลชุมชน</v>
          </cell>
          <cell r="R832">
            <v>4</v>
          </cell>
          <cell r="S832">
            <v>60</v>
          </cell>
          <cell r="T832" t="str">
            <v>30</v>
          </cell>
          <cell r="U832" t="str">
            <v>21</v>
          </cell>
          <cell r="V832" t="str">
            <v>2.1 ทุติยภูมิระดับต้น</v>
          </cell>
        </row>
        <row r="833">
          <cell r="A833" t="str">
            <v>18</v>
          </cell>
          <cell r="B833" t="str">
            <v>21002</v>
          </cell>
          <cell r="C833" t="str">
            <v>กระทรวงสาธารณสุข สำนักงานปลัดกระทรวงสาธารณสุข</v>
          </cell>
          <cell r="D833" t="str">
            <v>001126200</v>
          </cell>
          <cell r="E833" t="str">
            <v>11262</v>
          </cell>
          <cell r="F833" t="str">
            <v>รพช.สามง่าม</v>
          </cell>
          <cell r="G833" t="str">
            <v>โรงพยาบาลชุมชนสามง่าม</v>
          </cell>
          <cell r="H833" t="str">
            <v>66070105</v>
          </cell>
          <cell r="I833">
            <v>66</v>
          </cell>
          <cell r="J833" t="str">
            <v>จังหวัดพิจิตร</v>
          </cell>
          <cell r="K833">
            <v>6607</v>
          </cell>
          <cell r="L833" t="str">
            <v>สามง่าม</v>
          </cell>
          <cell r="M833">
            <v>660701</v>
          </cell>
          <cell r="N833" t="str">
            <v>สามง่าม</v>
          </cell>
          <cell r="O833" t="str">
            <v>เหนือ</v>
          </cell>
          <cell r="P833" t="str">
            <v>07</v>
          </cell>
          <cell r="Q833" t="str">
            <v>โรงพยาบาลชุมชน</v>
          </cell>
          <cell r="R833">
            <v>4</v>
          </cell>
          <cell r="S833">
            <v>60</v>
          </cell>
          <cell r="T833" t="str">
            <v>60</v>
          </cell>
          <cell r="U833" t="str">
            <v>21</v>
          </cell>
          <cell r="V833" t="str">
            <v>2.1 ทุติยภูมิระดับต้น</v>
          </cell>
        </row>
        <row r="834">
          <cell r="A834" t="str">
            <v>18</v>
          </cell>
          <cell r="B834" t="str">
            <v>21002</v>
          </cell>
          <cell r="C834" t="str">
            <v>กระทรวงสาธารณสุข สำนักงานปลัดกระทรวงสาธารณสุข</v>
          </cell>
          <cell r="D834" t="str">
            <v>001126300</v>
          </cell>
          <cell r="E834" t="str">
            <v>11263</v>
          </cell>
          <cell r="F834" t="str">
            <v>รพช.ทับคล้อ</v>
          </cell>
          <cell r="G834" t="str">
            <v>โรงพยาบาลชุมชนทับคล้อ</v>
          </cell>
          <cell r="H834" t="str">
            <v>66080204</v>
          </cell>
          <cell r="I834">
            <v>66</v>
          </cell>
          <cell r="J834" t="str">
            <v>จังหวัดพิจิตร</v>
          </cell>
          <cell r="K834">
            <v>6608</v>
          </cell>
          <cell r="L834" t="str">
            <v>ทับคล้อ</v>
          </cell>
          <cell r="M834">
            <v>660802</v>
          </cell>
          <cell r="N834" t="str">
            <v>เขาทราย</v>
          </cell>
          <cell r="O834" t="str">
            <v>เหนือ</v>
          </cell>
          <cell r="P834" t="str">
            <v>07</v>
          </cell>
          <cell r="Q834" t="str">
            <v>โรงพยาบาลชุมชน</v>
          </cell>
          <cell r="R834">
            <v>5</v>
          </cell>
          <cell r="S834">
            <v>30</v>
          </cell>
          <cell r="T834" t="str">
            <v>30</v>
          </cell>
          <cell r="U834" t="str">
            <v>21</v>
          </cell>
          <cell r="V834" t="str">
            <v>2.1 ทุติยภูมิระดับต้น</v>
          </cell>
        </row>
        <row r="835">
          <cell r="A835" t="str">
            <v>18</v>
          </cell>
          <cell r="B835" t="str">
            <v>21002</v>
          </cell>
          <cell r="C835" t="str">
            <v>กระทรวงสาธารณสุข สำนักงานปลัดกระทรวงสาธารณสุข</v>
          </cell>
          <cell r="D835" t="str">
            <v>001145600</v>
          </cell>
          <cell r="E835" t="str">
            <v>11456</v>
          </cell>
          <cell r="F835" t="str">
            <v>รพร.ตะพานหิน</v>
          </cell>
          <cell r="G835" t="str">
            <v>โรงพยาบาลสมเด็จพระยุพราชตะพานหิน</v>
          </cell>
          <cell r="H835" t="str">
            <v>66040100</v>
          </cell>
          <cell r="I835">
            <v>66</v>
          </cell>
          <cell r="J835" t="str">
            <v>จังหวัดพิจิตร</v>
          </cell>
          <cell r="K835">
            <v>6604</v>
          </cell>
          <cell r="L835" t="str">
            <v>ตะพานหิน</v>
          </cell>
          <cell r="M835">
            <v>660401</v>
          </cell>
          <cell r="N835" t="str">
            <v>ตะพานหิน</v>
          </cell>
          <cell r="O835" t="str">
            <v>เหนือ</v>
          </cell>
          <cell r="P835" t="str">
            <v>07</v>
          </cell>
          <cell r="Q835" t="str">
            <v>โรงพยาบาลชุมชน</v>
          </cell>
          <cell r="R835">
            <v>4</v>
          </cell>
          <cell r="S835">
            <v>90</v>
          </cell>
          <cell r="T835" t="str">
            <v>90</v>
          </cell>
          <cell r="U835" t="str">
            <v>21</v>
          </cell>
          <cell r="V835" t="str">
            <v>2.1 ทุติยภูมิระดับต้น</v>
          </cell>
        </row>
        <row r="836">
          <cell r="A836" t="str">
            <v>18</v>
          </cell>
          <cell r="B836" t="str">
            <v>21002</v>
          </cell>
          <cell r="C836" t="str">
            <v>กระทรวงสาธารณสุข สำนักงานปลัดกระทรวงสาธารณสุข</v>
          </cell>
          <cell r="D836" t="str">
            <v>001163100</v>
          </cell>
          <cell r="E836" t="str">
            <v>11631</v>
          </cell>
          <cell r="F836" t="str">
            <v>รพช.วชิรบารมี</v>
          </cell>
          <cell r="G836" t="str">
            <v>โรงพยาบาลชุมชนวชิรบารมี</v>
          </cell>
          <cell r="H836" t="str">
            <v>66120113</v>
          </cell>
          <cell r="I836">
            <v>66</v>
          </cell>
          <cell r="J836" t="str">
            <v>จังหวัดพิจิตร</v>
          </cell>
          <cell r="K836">
            <v>6612</v>
          </cell>
          <cell r="L836" t="str">
            <v>วชิรบารมี</v>
          </cell>
          <cell r="M836">
            <v>661201</v>
          </cell>
          <cell r="N836" t="str">
            <v>บ้านนา</v>
          </cell>
          <cell r="O836" t="str">
            <v>เหนือ</v>
          </cell>
          <cell r="P836" t="str">
            <v>07</v>
          </cell>
          <cell r="Q836" t="str">
            <v>โรงพยาบาลชุมชน</v>
          </cell>
          <cell r="R836">
            <v>5</v>
          </cell>
          <cell r="S836">
            <v>30</v>
          </cell>
          <cell r="T836" t="str">
            <v>30</v>
          </cell>
          <cell r="U836" t="str">
            <v>21</v>
          </cell>
          <cell r="V836" t="str">
            <v>2.1 ทุติยภูมิระดับต้น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lthoffice"/>
      <sheetName val="รพศรพทรพช883"/>
      <sheetName val="t3_รพศรพทรพช883"/>
    </sheetNames>
    <sheetDataSet>
      <sheetData sheetId="0" refreshError="1"/>
      <sheetData sheetId="1" refreshError="1"/>
      <sheetData sheetId="2">
        <row r="1">
          <cell r="A1" t="str">
            <v>รหัส9หลัก</v>
          </cell>
          <cell r="B1" t="str">
            <v>ชื่อหน่วยงาน</v>
          </cell>
          <cell r="C1" t="str">
            <v>รหัสสังกัด</v>
          </cell>
          <cell r="D1" t="str">
            <v>สังกัด</v>
          </cell>
          <cell r="E1" t="str">
            <v>รหัสประเภท</v>
          </cell>
          <cell r="F1" t="str">
            <v>ประเภท</v>
          </cell>
          <cell r="G1" t="str">
            <v>จำนวนเตียง</v>
          </cell>
          <cell r="H1" t="str">
            <v>รหัสจังหวัด</v>
          </cell>
          <cell r="I1" t="str">
            <v>จังหวัด</v>
          </cell>
          <cell r="J1" t="str">
            <v>รหัสอำเภอ</v>
          </cell>
          <cell r="K1" t="str">
            <v>อำเภอ</v>
          </cell>
          <cell r="L1" t="str">
            <v>รหัสตำบล</v>
          </cell>
          <cell r="M1" t="str">
            <v>ตำบล</v>
          </cell>
          <cell r="N1" t="str">
            <v>รหัสหมู่</v>
          </cell>
          <cell r="O1" t="str">
            <v>หมู่</v>
          </cell>
          <cell r="P1" t="str">
            <v>สถานะ</v>
          </cell>
          <cell r="Q1" t="str">
            <v>สถานะการเปิดบริการ</v>
          </cell>
          <cell r="R1" t="str">
            <v>ที่อยู่</v>
          </cell>
          <cell r="S1" t="str">
            <v>รหัสไปรษณีย์</v>
          </cell>
          <cell r="T1" t="str">
            <v>โทรศัพท์</v>
          </cell>
          <cell r="U1" t="str">
            <v>โทรสาร</v>
          </cell>
          <cell r="V1" t="str">
            <v>รหัสระดับการบริการ</v>
          </cell>
          <cell r="W1" t="str">
            <v>ระดับการบริการ</v>
          </cell>
          <cell r="X1" t="str">
            <v>รหัสประเภทบริการ</v>
          </cell>
          <cell r="Y1" t="str">
            <v>ประเภทบริการ</v>
          </cell>
          <cell r="Z1" t="str">
            <v>รหัสการเปลี่ยนแปลง</v>
          </cell>
          <cell r="AA1" t="str">
            <v>ชื่อการเปลี่ยนแปลง</v>
          </cell>
          <cell r="AB1" t="str">
            <v>หมายเหตุ</v>
          </cell>
          <cell r="AC1" t="str">
            <v>วันที่กำหนดรหัส</v>
          </cell>
          <cell r="AD1" t="str">
            <v>วันที่ยกเลิกรหัส</v>
          </cell>
          <cell r="AE1" t="str">
            <v>วันที่เปิดบริการ</v>
          </cell>
          <cell r="AF1" t="str">
            <v>วันที่ปิดบริการ</v>
          </cell>
          <cell r="AG1" t="str">
            <v>วันที่ปรับปรุงข้อมูลล่าสุด</v>
          </cell>
          <cell r="AH1" t="str">
            <v>รหัส5หลัก</v>
          </cell>
        </row>
        <row r="2">
          <cell r="A2" t="str">
            <v>001084500</v>
          </cell>
          <cell r="B2" t="str">
            <v>โรงพยาบาลคลองใหญ่</v>
          </cell>
          <cell r="C2" t="str">
            <v>21002</v>
          </cell>
          <cell r="D2" t="str">
            <v>กระทรวงสาธารณสุข สำนักงานปลัดกระทรวงสาธารณสุข</v>
          </cell>
          <cell r="E2" t="str">
            <v>07</v>
          </cell>
          <cell r="F2" t="str">
            <v>โรงพยาบาลชุมชน</v>
          </cell>
          <cell r="G2" t="str">
            <v>36</v>
          </cell>
          <cell r="H2" t="str">
            <v>23</v>
          </cell>
          <cell r="I2" t="str">
            <v>จ.ตราด</v>
          </cell>
          <cell r="J2" t="str">
            <v>02</v>
          </cell>
          <cell r="K2" t="str">
            <v xml:space="preserve"> อ.คลองใหญ่</v>
          </cell>
          <cell r="L2" t="str">
            <v>01</v>
          </cell>
          <cell r="M2" t="str">
            <v xml:space="preserve"> 'ต.คลองใหญ่'</v>
          </cell>
          <cell r="N2" t="str">
            <v>09</v>
          </cell>
          <cell r="O2" t="str">
            <v xml:space="preserve"> หมู่ 9</v>
          </cell>
          <cell r="P2" t="str">
            <v>01</v>
          </cell>
          <cell r="Q2" t="str">
            <v>เปิดดำเนินการ</v>
          </cell>
          <cell r="R2" t="str">
            <v xml:space="preserve">1 ม.9 ถ.ธนากิจอนุสรณ์ </v>
          </cell>
          <cell r="S2" t="str">
            <v>23110</v>
          </cell>
          <cell r="T2" t="str">
            <v>039-581116</v>
          </cell>
          <cell r="U2" t="str">
            <v>039-581044</v>
          </cell>
          <cell r="V2" t="str">
            <v>21</v>
          </cell>
          <cell r="W2" t="str">
            <v>2.1 ทุติยภูมิระดับต้น</v>
          </cell>
          <cell r="X2" t="str">
            <v>S</v>
          </cell>
          <cell r="Y2" t="str">
            <v xml:space="preserve">บริการ  </v>
          </cell>
          <cell r="AH2" t="str">
            <v>10845</v>
          </cell>
        </row>
        <row r="3">
          <cell r="A3" t="str">
            <v>001136000</v>
          </cell>
          <cell r="B3" t="str">
            <v>โรงพยาบาลไชยา</v>
          </cell>
          <cell r="C3" t="str">
            <v>21002</v>
          </cell>
          <cell r="D3" t="str">
            <v>กระทรวงสาธารณสุข สำนักงานปลัดกระทรวงสาธารณสุข</v>
          </cell>
          <cell r="E3" t="str">
            <v>07</v>
          </cell>
          <cell r="F3" t="str">
            <v>โรงพยาบาลชุมชน</v>
          </cell>
          <cell r="G3" t="str">
            <v>30</v>
          </cell>
          <cell r="H3" t="str">
            <v>84</v>
          </cell>
          <cell r="I3" t="str">
            <v>จ.สุราษฎร์ธานี</v>
          </cell>
          <cell r="J3" t="str">
            <v>06</v>
          </cell>
          <cell r="K3" t="str">
            <v xml:space="preserve"> อ.ไชยา</v>
          </cell>
          <cell r="L3" t="str">
            <v>01</v>
          </cell>
          <cell r="M3" t="str">
            <v xml:space="preserve"> 'ต.ตลาดไชยา'</v>
          </cell>
          <cell r="N3" t="str">
            <v>01</v>
          </cell>
          <cell r="O3" t="str">
            <v xml:space="preserve"> หมู่ 1</v>
          </cell>
          <cell r="P3" t="str">
            <v>01</v>
          </cell>
          <cell r="Q3" t="str">
            <v>เปิดดำเนินการ</v>
          </cell>
          <cell r="R3" t="str">
            <v>ถ.รักษ์นรกิจ</v>
          </cell>
          <cell r="S3" t="str">
            <v>84110</v>
          </cell>
          <cell r="T3" t="str">
            <v>077431466</v>
          </cell>
          <cell r="U3" t="str">
            <v>077431190</v>
          </cell>
          <cell r="V3" t="str">
            <v>21</v>
          </cell>
          <cell r="W3" t="str">
            <v>2.1 ทุติยภูมิระดับต้น</v>
          </cell>
          <cell r="X3" t="str">
            <v>S</v>
          </cell>
          <cell r="Y3" t="str">
            <v xml:space="preserve">บริการ  </v>
          </cell>
          <cell r="AH3" t="str">
            <v>11360</v>
          </cell>
        </row>
        <row r="4">
          <cell r="A4" t="str">
            <v>001067400</v>
          </cell>
          <cell r="B4" t="str">
            <v>โรงพยาบาลเชียงรายประชานุเคราะห์</v>
          </cell>
          <cell r="C4" t="str">
            <v>21002</v>
          </cell>
          <cell r="D4" t="str">
            <v>กระทรวงสาธารณสุข สำนักงานปลัดกระทรวงสาธารณสุข</v>
          </cell>
          <cell r="E4" t="str">
            <v>05</v>
          </cell>
          <cell r="F4" t="str">
            <v>โรงพยาบาลศูนย์</v>
          </cell>
          <cell r="G4" t="str">
            <v>756</v>
          </cell>
          <cell r="H4" t="str">
            <v>57</v>
          </cell>
          <cell r="I4" t="str">
            <v>จ.เชียงราย</v>
          </cell>
          <cell r="J4" t="str">
            <v>01</v>
          </cell>
          <cell r="K4" t="str">
            <v xml:space="preserve"> อ.เมืองเชียงราย</v>
          </cell>
          <cell r="L4" t="str">
            <v>01</v>
          </cell>
          <cell r="M4" t="str">
            <v xml:space="preserve"> 'ต.เวียง'</v>
          </cell>
          <cell r="N4" t="str">
            <v>00</v>
          </cell>
          <cell r="O4" t="str">
            <v xml:space="preserve"> หมู่ 0</v>
          </cell>
          <cell r="P4" t="str">
            <v>01</v>
          </cell>
          <cell r="Q4" t="str">
            <v>เปิดดำเนินการ</v>
          </cell>
          <cell r="R4" t="str">
            <v xml:space="preserve">1039  ถ.สถานพยาบาล </v>
          </cell>
          <cell r="S4" t="str">
            <v>57000</v>
          </cell>
          <cell r="T4" t="str">
            <v>053-711300</v>
          </cell>
          <cell r="U4" t="str">
            <v>053-713044</v>
          </cell>
          <cell r="V4" t="str">
            <v>31</v>
          </cell>
          <cell r="W4" t="str">
            <v>3.1 ตติยภูมิ</v>
          </cell>
          <cell r="X4" t="str">
            <v>S</v>
          </cell>
          <cell r="Y4" t="str">
            <v xml:space="preserve">บริการ  </v>
          </cell>
          <cell r="AH4" t="str">
            <v>10674</v>
          </cell>
        </row>
        <row r="5">
          <cell r="A5" t="str">
            <v>001141000</v>
          </cell>
          <cell r="B5" t="str">
            <v>โรงพยาบาลสิเกา</v>
          </cell>
          <cell r="C5" t="str">
            <v>21002</v>
          </cell>
          <cell r="D5" t="str">
            <v>กระทรวงสาธารณสุข สำนักงานปลัดกระทรวงสาธารณสุข</v>
          </cell>
          <cell r="E5" t="str">
            <v>07</v>
          </cell>
          <cell r="F5" t="str">
            <v>โรงพยาบาลชุมชน</v>
          </cell>
          <cell r="G5" t="str">
            <v>60</v>
          </cell>
          <cell r="H5" t="str">
            <v>92</v>
          </cell>
          <cell r="I5" t="str">
            <v>จ.ตรัง</v>
          </cell>
          <cell r="J5" t="str">
            <v>05</v>
          </cell>
          <cell r="K5" t="str">
            <v xml:space="preserve"> อ.สิเกา</v>
          </cell>
          <cell r="L5" t="str">
            <v>01</v>
          </cell>
          <cell r="M5" t="str">
            <v xml:space="preserve"> 'ต.บ่อหิน'</v>
          </cell>
          <cell r="N5" t="str">
            <v>06</v>
          </cell>
          <cell r="O5" t="str">
            <v xml:space="preserve"> หมู่ 6</v>
          </cell>
          <cell r="P5" t="str">
            <v>01</v>
          </cell>
          <cell r="Q5" t="str">
            <v>เปิดดำเนินการ</v>
          </cell>
          <cell r="R5" t="str">
            <v>231</v>
          </cell>
          <cell r="S5" t="str">
            <v>92150</v>
          </cell>
          <cell r="V5" t="str">
            <v>21</v>
          </cell>
          <cell r="W5" t="str">
            <v>2.1 ทุติยภูมิระดับต้น</v>
          </cell>
          <cell r="X5" t="str">
            <v>S</v>
          </cell>
          <cell r="Y5" t="str">
            <v xml:space="preserve">บริการ  </v>
          </cell>
          <cell r="AH5" t="str">
            <v>11410</v>
          </cell>
        </row>
        <row r="6">
          <cell r="A6" t="str">
            <v>001134700</v>
          </cell>
          <cell r="B6" t="str">
            <v>โรงพยาบาลเกาะยาวชัยพัฒน์</v>
          </cell>
          <cell r="C6" t="str">
            <v>21002</v>
          </cell>
          <cell r="D6" t="str">
            <v>กระทรวงสาธารณสุข สำนักงานปลัดกระทรวงสาธารณสุข</v>
          </cell>
          <cell r="E6" t="str">
            <v>07</v>
          </cell>
          <cell r="F6" t="str">
            <v>โรงพยาบาลชุมชน</v>
          </cell>
          <cell r="G6" t="str">
            <v>30</v>
          </cell>
          <cell r="H6" t="str">
            <v>82</v>
          </cell>
          <cell r="I6" t="str">
            <v>จ.พังงา</v>
          </cell>
          <cell r="J6" t="str">
            <v>02</v>
          </cell>
          <cell r="K6" t="str">
            <v xml:space="preserve"> อ.เกาะยาว</v>
          </cell>
          <cell r="L6" t="str">
            <v>01</v>
          </cell>
          <cell r="M6" t="str">
            <v xml:space="preserve"> 'ต.เกาะยาวน้อย'</v>
          </cell>
          <cell r="N6" t="str">
            <v>02</v>
          </cell>
          <cell r="O6" t="str">
            <v xml:space="preserve"> หมู่ 2</v>
          </cell>
          <cell r="P6" t="str">
            <v>01</v>
          </cell>
          <cell r="Q6" t="str">
            <v>เปิดดำเนินการ</v>
          </cell>
          <cell r="R6" t="str">
            <v xml:space="preserve">52/3 </v>
          </cell>
          <cell r="S6" t="str">
            <v>82160</v>
          </cell>
          <cell r="T6" t="str">
            <v>076597119</v>
          </cell>
          <cell r="U6" t="str">
            <v>076597119</v>
          </cell>
          <cell r="V6" t="str">
            <v>21</v>
          </cell>
          <cell r="W6" t="str">
            <v>2.1 ทุติยภูมิระดับต้น</v>
          </cell>
          <cell r="AH6" t="str">
            <v>11347</v>
          </cell>
        </row>
        <row r="7">
          <cell r="A7" t="str">
            <v>001108900</v>
          </cell>
          <cell r="B7" t="str">
            <v>โรงพยาบาลกุสุมาลย์</v>
          </cell>
          <cell r="C7" t="str">
            <v>21002</v>
          </cell>
          <cell r="D7" t="str">
            <v>กระทรวงสาธารณสุข สำนักงานปลัดกระทรวงสาธารณสุข</v>
          </cell>
          <cell r="E7" t="str">
            <v>07</v>
          </cell>
          <cell r="F7" t="str">
            <v>โรงพยาบาลชุมชน</v>
          </cell>
          <cell r="G7" t="str">
            <v>35</v>
          </cell>
          <cell r="H7" t="str">
            <v>47</v>
          </cell>
          <cell r="I7" t="str">
            <v>จ.สกลนคร</v>
          </cell>
          <cell r="J7" t="str">
            <v>02</v>
          </cell>
          <cell r="K7" t="str">
            <v xml:space="preserve"> อ.กุสุมาลย์</v>
          </cell>
          <cell r="L7" t="str">
            <v>02</v>
          </cell>
          <cell r="M7" t="str">
            <v xml:space="preserve"> 'ต.นาโพธิ์'</v>
          </cell>
          <cell r="N7" t="str">
            <v>11</v>
          </cell>
          <cell r="O7" t="str">
            <v xml:space="preserve"> หมู่ 11</v>
          </cell>
          <cell r="P7" t="str">
            <v>01</v>
          </cell>
          <cell r="Q7" t="str">
            <v>เปิดดำเนินการ</v>
          </cell>
          <cell r="R7" t="str">
            <v xml:space="preserve">  ถ.สกลนคร-นครพนม  </v>
          </cell>
          <cell r="S7" t="str">
            <v>47210</v>
          </cell>
          <cell r="T7" t="str">
            <v>042769041</v>
          </cell>
          <cell r="U7" t="str">
            <v>042769123</v>
          </cell>
          <cell r="V7" t="str">
            <v>21</v>
          </cell>
          <cell r="W7" t="str">
            <v>2.1 ทุติยภูมิระดับต้น</v>
          </cell>
          <cell r="X7" t="str">
            <v>S</v>
          </cell>
          <cell r="Y7" t="str">
            <v xml:space="preserve">บริการ  </v>
          </cell>
          <cell r="AH7" t="str">
            <v>11089</v>
          </cell>
        </row>
        <row r="8">
          <cell r="A8" t="str">
            <v>002132300</v>
          </cell>
          <cell r="B8" t="str">
            <v>โรงพยาบาลพระอาจารย์แบน  ธนากโร</v>
          </cell>
          <cell r="C8" t="str">
            <v>21002</v>
          </cell>
          <cell r="D8" t="str">
            <v>กระทรวงสาธารณสุข สำนักงานปลัดกระทรวงสาธารณสุข</v>
          </cell>
          <cell r="E8" t="str">
            <v>07</v>
          </cell>
          <cell r="F8" t="str">
            <v>โรงพยาบาลชุมชน</v>
          </cell>
          <cell r="G8" t="str">
            <v>90</v>
          </cell>
          <cell r="H8" t="str">
            <v>47</v>
          </cell>
          <cell r="I8" t="str">
            <v>จ.สกลนคร</v>
          </cell>
          <cell r="J8" t="str">
            <v>18</v>
          </cell>
          <cell r="K8" t="str">
            <v xml:space="preserve"> อ.ภูพาน</v>
          </cell>
          <cell r="L8" t="str">
            <v>03</v>
          </cell>
          <cell r="M8" t="str">
            <v xml:space="preserve"> 'ต.โคกภู'</v>
          </cell>
          <cell r="N8" t="str">
            <v>00</v>
          </cell>
          <cell r="O8" t="str">
            <v xml:space="preserve"> หมู่ 0</v>
          </cell>
          <cell r="P8" t="str">
            <v>01</v>
          </cell>
          <cell r="Q8" t="str">
            <v>เปิดดำเนินการ</v>
          </cell>
          <cell r="R8" t="str">
            <v xml:space="preserve">288 ถ.สกลนคร-กาฬสินธุ์ </v>
          </cell>
          <cell r="S8" t="str">
            <v>47180</v>
          </cell>
          <cell r="T8" t="str">
            <v>0422708123</v>
          </cell>
          <cell r="U8" t="str">
            <v>0422708123</v>
          </cell>
          <cell r="V8" t="str">
            <v>22</v>
          </cell>
          <cell r="W8" t="str">
            <v>2.2 ทุติยภูมิระดับกลาง</v>
          </cell>
          <cell r="X8" t="str">
            <v>S</v>
          </cell>
          <cell r="Y8" t="str">
            <v xml:space="preserve">บริการ  </v>
          </cell>
          <cell r="AH8" t="str">
            <v>21323</v>
          </cell>
        </row>
        <row r="9">
          <cell r="A9" t="str">
            <v>001112700</v>
          </cell>
          <cell r="B9" t="str">
            <v>โรงพยาบาลพร้าว</v>
          </cell>
          <cell r="C9" t="str">
            <v>21002</v>
          </cell>
          <cell r="D9" t="str">
            <v>กระทรวงสาธารณสุข สำนักงานปลัดกระทรวงสาธารณสุข</v>
          </cell>
          <cell r="E9" t="str">
            <v>07</v>
          </cell>
          <cell r="F9" t="str">
            <v>โรงพยาบาลชุมชน</v>
          </cell>
          <cell r="G9" t="str">
            <v>60</v>
          </cell>
          <cell r="H9" t="str">
            <v>50</v>
          </cell>
          <cell r="I9" t="str">
            <v>จ.เชียงใหม่</v>
          </cell>
          <cell r="J9" t="str">
            <v>11</v>
          </cell>
          <cell r="K9" t="str">
            <v xml:space="preserve"> อ.พร้าว</v>
          </cell>
          <cell r="L9" t="str">
            <v>01</v>
          </cell>
          <cell r="M9" t="str">
            <v xml:space="preserve"> 'ต.เวียง'</v>
          </cell>
          <cell r="N9" t="str">
            <v>04</v>
          </cell>
          <cell r="O9" t="str">
            <v xml:space="preserve"> หมู่ 4</v>
          </cell>
          <cell r="P9" t="str">
            <v>01</v>
          </cell>
          <cell r="Q9" t="str">
            <v>เปิดดำเนินการ</v>
          </cell>
          <cell r="R9" t="str">
            <v xml:space="preserve">181 ม.4 </v>
          </cell>
          <cell r="S9" t="str">
            <v>50190</v>
          </cell>
          <cell r="V9" t="str">
            <v>22</v>
          </cell>
          <cell r="W9" t="str">
            <v>2.2 ทุติยภูมิระดับกลาง</v>
          </cell>
          <cell r="AH9" t="str">
            <v>11127</v>
          </cell>
        </row>
        <row r="10">
          <cell r="A10" t="str">
            <v>001069700</v>
          </cell>
          <cell r="B10" t="str">
            <v>โรงพยาบาลพุทธโสธร</v>
          </cell>
          <cell r="C10" t="str">
            <v>21002</v>
          </cell>
          <cell r="D10" t="str">
            <v>กระทรวงสาธารณสุข สำนักงานปลัดกระทรวงสาธารณสุข</v>
          </cell>
          <cell r="E10" t="str">
            <v>06</v>
          </cell>
          <cell r="F10" t="str">
            <v>โรงพยาบาลทั่วไป</v>
          </cell>
          <cell r="G10" t="str">
            <v>503</v>
          </cell>
          <cell r="H10" t="str">
            <v>24</v>
          </cell>
          <cell r="I10" t="str">
            <v>จ.ฉะเชิงเทรา</v>
          </cell>
          <cell r="J10" t="str">
            <v>01</v>
          </cell>
          <cell r="K10" t="str">
            <v xml:space="preserve"> อ.เมืองฉะเชิงเทรา</v>
          </cell>
          <cell r="L10" t="str">
            <v>01</v>
          </cell>
          <cell r="M10" t="str">
            <v xml:space="preserve"> 'ต.หน้าเมือง'</v>
          </cell>
          <cell r="N10" t="str">
            <v>00</v>
          </cell>
          <cell r="O10" t="str">
            <v xml:space="preserve"> หมู่ 0</v>
          </cell>
          <cell r="P10" t="str">
            <v>01</v>
          </cell>
          <cell r="Q10" t="str">
            <v>เปิดดำเนินการ</v>
          </cell>
          <cell r="R10" t="str">
            <v>174 ถ.มรุพงษ์  (เขตเทศบาลเมืองฉะเชิงเทรา)</v>
          </cell>
          <cell r="S10" t="str">
            <v>24000</v>
          </cell>
          <cell r="T10" t="str">
            <v>0 38-51 1033</v>
          </cell>
          <cell r="U10" t="str">
            <v>038-514722-3'</v>
          </cell>
          <cell r="W10" t="str">
            <v>31</v>
          </cell>
          <cell r="X10" t="str">
            <v>3.1 ตติยภูมิ</v>
          </cell>
          <cell r="AA10" t="str">
            <v>02</v>
          </cell>
          <cell r="AB10" t="str">
            <v>แก้ไขชื่อ</v>
          </cell>
          <cell r="AC10" t="str">
            <v>แก้ไขชื่อ โรงพยาบาลเมืองฉะเชิงเทรา เป็น โรงพยาบาลพุทธโสธรและแก้ไขจำนวนเตียง</v>
          </cell>
          <cell r="AH10" t="str">
            <v>10697</v>
          </cell>
        </row>
        <row r="11">
          <cell r="A11" t="str">
            <v>001066700</v>
          </cell>
          <cell r="B11" t="str">
            <v>โรงพยาบาลบุรีรัมย์</v>
          </cell>
          <cell r="C11" t="str">
            <v>21002</v>
          </cell>
          <cell r="D11" t="str">
            <v>กระทรวงสาธารณสุข สำนักงานปลัดกระทรวงสาธารณสุข</v>
          </cell>
          <cell r="E11" t="str">
            <v>05</v>
          </cell>
          <cell r="F11" t="str">
            <v>โรงพยาบาลศูนย์</v>
          </cell>
          <cell r="G11" t="str">
            <v>625</v>
          </cell>
          <cell r="H11" t="str">
            <v>31</v>
          </cell>
          <cell r="I11" t="str">
            <v>จ.บุรีรัมย์</v>
          </cell>
          <cell r="J11" t="str">
            <v>01</v>
          </cell>
          <cell r="K11" t="str">
            <v xml:space="preserve"> อ.เมืองบุรีรัมย์</v>
          </cell>
          <cell r="L11" t="str">
            <v>01</v>
          </cell>
          <cell r="M11" t="str">
            <v xml:space="preserve"> 'ต.ในเมือง'</v>
          </cell>
          <cell r="N11" t="str">
            <v>05</v>
          </cell>
          <cell r="O11" t="str">
            <v xml:space="preserve"> หมู่ 5</v>
          </cell>
          <cell r="P11" t="str">
            <v>01</v>
          </cell>
          <cell r="Q11" t="str">
            <v>เปิดดำเนินการ</v>
          </cell>
          <cell r="R11" t="str">
            <v xml:space="preserve">1 ถนนหนัาสถานีรถไฟ </v>
          </cell>
          <cell r="S11" t="str">
            <v>31000</v>
          </cell>
          <cell r="T11" t="str">
            <v>044-615002</v>
          </cell>
          <cell r="V11" t="str">
            <v>31</v>
          </cell>
          <cell r="W11" t="str">
            <v>3.1 ตติยภูมิ</v>
          </cell>
          <cell r="Z11" t="str">
            <v>01</v>
          </cell>
          <cell r="AA11" t="str">
            <v>ตั้งใหม่</v>
          </cell>
          <cell r="AB11" t="str">
            <v>แก้ไขที่ตั้ง หมู่เป็น ม.5</v>
          </cell>
          <cell r="AH11" t="str">
            <v>10667</v>
          </cell>
        </row>
        <row r="12">
          <cell r="A12" t="str">
            <v>001104200</v>
          </cell>
          <cell r="B12" t="str">
            <v>โรงพยาบาลโพนพิสัย</v>
          </cell>
          <cell r="C12" t="str">
            <v>21002</v>
          </cell>
          <cell r="D12" t="str">
            <v>กระทรวงสาธารณสุข สำนักงานปลัดกระทรวงสาธารณสุข</v>
          </cell>
          <cell r="E12" t="str">
            <v>07</v>
          </cell>
          <cell r="F12" t="str">
            <v>โรงพยาบาลชุมชน</v>
          </cell>
          <cell r="G12" t="str">
            <v>60</v>
          </cell>
          <cell r="H12" t="str">
            <v>43</v>
          </cell>
          <cell r="I12" t="str">
            <v>จ.หนองคาย</v>
          </cell>
          <cell r="J12" t="str">
            <v>05</v>
          </cell>
          <cell r="K12" t="str">
            <v xml:space="preserve"> อ.โพนพิสัย</v>
          </cell>
          <cell r="L12" t="str">
            <v>01</v>
          </cell>
          <cell r="M12" t="str">
            <v xml:space="preserve"> 'ต.จุมพล'</v>
          </cell>
          <cell r="N12" t="str">
            <v>03</v>
          </cell>
          <cell r="O12" t="str">
            <v xml:space="preserve"> หมู่ 3</v>
          </cell>
          <cell r="P12" t="str">
            <v>01</v>
          </cell>
          <cell r="Q12" t="str">
            <v>เปิดดำเนินการ</v>
          </cell>
          <cell r="R12" t="str">
            <v xml:space="preserve">77  </v>
          </cell>
          <cell r="S12" t="str">
            <v>43120</v>
          </cell>
          <cell r="T12" t="str">
            <v>042471204</v>
          </cell>
          <cell r="U12" t="str">
            <v>042471668</v>
          </cell>
          <cell r="V12" t="str">
            <v>22</v>
          </cell>
          <cell r="W12" t="str">
            <v>2.2 ทุติยภูมิระดับกลาง</v>
          </cell>
          <cell r="X12" t="str">
            <v>S</v>
          </cell>
          <cell r="Y12" t="str">
            <v xml:space="preserve">บริการ  </v>
          </cell>
          <cell r="AH12" t="str">
            <v>11042</v>
          </cell>
        </row>
        <row r="13">
          <cell r="A13" t="str">
            <v>001086200</v>
          </cell>
          <cell r="B13" t="str">
            <v>โรงพยาบาลศรีมโหสถ</v>
          </cell>
          <cell r="C13" t="str">
            <v>21002</v>
          </cell>
          <cell r="D13" t="str">
            <v>กระทรวงสาธารณสุข สำนักงานปลัดกระทรวงสาธารณสุข</v>
          </cell>
          <cell r="E13" t="str">
            <v>07</v>
          </cell>
          <cell r="F13" t="str">
            <v>โรงพยาบาลชุมชน</v>
          </cell>
          <cell r="G13" t="str">
            <v>30</v>
          </cell>
          <cell r="H13" t="str">
            <v>25</v>
          </cell>
          <cell r="I13" t="str">
            <v>จ.ปราจีนบุรี</v>
          </cell>
          <cell r="J13" t="str">
            <v>09</v>
          </cell>
          <cell r="K13" t="str">
            <v xml:space="preserve"> อ.ศรีมโหสถ</v>
          </cell>
          <cell r="L13" t="str">
            <v>01</v>
          </cell>
          <cell r="M13" t="str">
            <v xml:space="preserve"> 'ต.โคกปีบ'</v>
          </cell>
          <cell r="N13" t="str">
            <v>04</v>
          </cell>
          <cell r="O13" t="str">
            <v xml:space="preserve"> หมู่ 4</v>
          </cell>
          <cell r="P13" t="str">
            <v>01</v>
          </cell>
          <cell r="Q13" t="str">
            <v>เปิดดำเนินการ</v>
          </cell>
          <cell r="R13" t="str">
            <v xml:space="preserve">189  ถ.สุวินทวงศ์ บ้านโคกปีบ </v>
          </cell>
          <cell r="V13" t="str">
            <v>21</v>
          </cell>
          <cell r="W13" t="str">
            <v>2.1 ทุติยภูมิระดับต้น</v>
          </cell>
          <cell r="AH13" t="str">
            <v>10862</v>
          </cell>
        </row>
        <row r="14">
          <cell r="A14" t="str">
            <v>002482100</v>
          </cell>
          <cell r="B14" t="str">
            <v>โรงพยาบาลนาเยีย</v>
          </cell>
          <cell r="C14" t="str">
            <v>21002</v>
          </cell>
          <cell r="D14" t="str">
            <v>กระทรวงสาธารณสุข สำนักงานปลัดกระทรวงสาธารณสุข</v>
          </cell>
          <cell r="E14" t="str">
            <v>07</v>
          </cell>
          <cell r="F14" t="str">
            <v>โรงพยาบาลชุมชน</v>
          </cell>
          <cell r="G14" t="str">
            <v>30</v>
          </cell>
          <cell r="H14" t="str">
            <v>34</v>
          </cell>
          <cell r="I14" t="str">
            <v>จ.อุบลราชธานี</v>
          </cell>
          <cell r="J14" t="str">
            <v>29</v>
          </cell>
          <cell r="K14" t="str">
            <v xml:space="preserve"> อ.นาเยีย</v>
          </cell>
          <cell r="L14" t="str">
            <v>01</v>
          </cell>
          <cell r="M14" t="str">
            <v xml:space="preserve"> 'ต.นาเยีย'</v>
          </cell>
          <cell r="N14" t="str">
            <v>00</v>
          </cell>
          <cell r="O14" t="str">
            <v xml:space="preserve"> หมู่ 0</v>
          </cell>
          <cell r="P14" t="str">
            <v>01</v>
          </cell>
          <cell r="Q14" t="str">
            <v>เปิดดำเนินการ</v>
          </cell>
          <cell r="V14" t="str">
            <v>21</v>
          </cell>
          <cell r="W14" t="str">
            <v>2.1 ทุติยภูมิระดับต้น</v>
          </cell>
          <cell r="X14" t="str">
            <v>S</v>
          </cell>
          <cell r="Y14" t="str">
            <v xml:space="preserve">บริการ  </v>
          </cell>
          <cell r="Z14" t="str">
            <v>00</v>
          </cell>
          <cell r="AC14" t="str">
            <v>2012-05-02</v>
          </cell>
          <cell r="AH14" t="str">
            <v>24821</v>
          </cell>
        </row>
        <row r="15">
          <cell r="A15" t="str">
            <v>001078200</v>
          </cell>
          <cell r="B15" t="str">
            <v>โรงพยาบาลไชโย</v>
          </cell>
          <cell r="C15" t="str">
            <v>21002</v>
          </cell>
          <cell r="D15" t="str">
            <v>กระทรวงสาธารณสุข สำนักงานปลัดกระทรวงสาธารณสุข</v>
          </cell>
          <cell r="E15" t="str">
            <v>07</v>
          </cell>
          <cell r="F15" t="str">
            <v>โรงพยาบาลชุมชน</v>
          </cell>
          <cell r="G15" t="str">
            <v>30</v>
          </cell>
          <cell r="H15" t="str">
            <v>15</v>
          </cell>
          <cell r="I15" t="str">
            <v>จ.อ่างทอง</v>
          </cell>
          <cell r="J15" t="str">
            <v>02</v>
          </cell>
          <cell r="K15" t="str">
            <v xml:space="preserve"> อ.ไชโย</v>
          </cell>
          <cell r="L15" t="str">
            <v>06</v>
          </cell>
          <cell r="M15" t="str">
            <v xml:space="preserve"> 'ต.ไชโย'</v>
          </cell>
          <cell r="N15" t="str">
            <v>05</v>
          </cell>
          <cell r="O15" t="str">
            <v xml:space="preserve"> หมู่ 5</v>
          </cell>
          <cell r="P15" t="str">
            <v>01</v>
          </cell>
          <cell r="Q15" t="str">
            <v>เปิดดำเนินการ</v>
          </cell>
          <cell r="R15" t="str">
            <v xml:space="preserve">80 ม.5 ถ.สิงห์บุรี-อ่างทอง </v>
          </cell>
          <cell r="V15" t="str">
            <v>21</v>
          </cell>
          <cell r="W15" t="str">
            <v>2.1 ทุติยภูมิระดับต้น</v>
          </cell>
          <cell r="Z15" t="str">
            <v>04</v>
          </cell>
          <cell r="AA15" t="str">
            <v>แก้ไข/เปลี่ยนแปลงที่ตั้ง</v>
          </cell>
          <cell r="AB15" t="str">
            <v>เพิ่มเป็น 30 เตียง ตามมติ อกพ.สป</v>
          </cell>
          <cell r="AH15" t="str">
            <v>10782</v>
          </cell>
        </row>
        <row r="16">
          <cell r="A16" t="str">
            <v>002495600</v>
          </cell>
          <cell r="B16" t="str">
            <v>โรงพยาบาลเวียงหนองล่อง</v>
          </cell>
          <cell r="C16" t="str">
            <v>21002</v>
          </cell>
          <cell r="D16" t="str">
            <v>กระทรวงสาธารณสุข สำนักงานปลัดกระทรวงสาธารณสุข</v>
          </cell>
          <cell r="E16" t="str">
            <v>07</v>
          </cell>
          <cell r="F16" t="str">
            <v>โรงพยาบาลชุมชน</v>
          </cell>
          <cell r="G16" t="str">
            <v>30</v>
          </cell>
          <cell r="H16" t="str">
            <v>51</v>
          </cell>
          <cell r="I16" t="str">
            <v>จ.ลำพูน</v>
          </cell>
          <cell r="J16" t="str">
            <v>08</v>
          </cell>
          <cell r="K16" t="str">
            <v xml:space="preserve"> อ.เวียงหนองล่อง</v>
          </cell>
          <cell r="L16" t="str">
            <v>03</v>
          </cell>
          <cell r="M16" t="str">
            <v xml:space="preserve"> 'ต.วังผาง'</v>
          </cell>
          <cell r="N16" t="str">
            <v>09</v>
          </cell>
          <cell r="O16" t="str">
            <v xml:space="preserve"> หมู่ 9</v>
          </cell>
          <cell r="P16" t="str">
            <v>01</v>
          </cell>
          <cell r="Q16" t="str">
            <v>เปิดดำเนินการ</v>
          </cell>
          <cell r="S16" t="str">
            <v>51120</v>
          </cell>
          <cell r="T16" t="str">
            <v>0873018898</v>
          </cell>
          <cell r="V16" t="str">
            <v>10</v>
          </cell>
          <cell r="W16" t="str">
            <v>1 ปฐมภูมิ</v>
          </cell>
          <cell r="X16" t="str">
            <v>S</v>
          </cell>
          <cell r="Y16" t="str">
            <v xml:space="preserve">บริการ  </v>
          </cell>
          <cell r="Z16" t="str">
            <v>06</v>
          </cell>
          <cell r="AA16" t="str">
            <v>แก้ไข/เปลี่ยนแปลงจำนวนเตียง</v>
          </cell>
          <cell r="AC16" t="str">
            <v>2012-07-03</v>
          </cell>
          <cell r="AE16" t="str">
            <v>2012-07-01</v>
          </cell>
          <cell r="AH16" t="str">
            <v>24956</v>
          </cell>
        </row>
        <row r="17">
          <cell r="A17" t="str">
            <v>002501700</v>
          </cell>
          <cell r="B17" t="str">
            <v>โรงพยาบาลภูเพียง</v>
          </cell>
          <cell r="C17" t="str">
            <v>21002</v>
          </cell>
          <cell r="D17" t="str">
            <v>กระทรวงสาธารณสุข สำนักงานปลัดกระทรวงสาธารณสุข</v>
          </cell>
          <cell r="E17" t="str">
            <v>07</v>
          </cell>
          <cell r="F17" t="str">
            <v>โรงพยาบาลชุมชน</v>
          </cell>
          <cell r="G17" t="str">
            <v>30</v>
          </cell>
          <cell r="H17" t="str">
            <v>55</v>
          </cell>
          <cell r="I17" t="str">
            <v>จ.น่าน</v>
          </cell>
          <cell r="J17" t="str">
            <v>14</v>
          </cell>
          <cell r="K17" t="str">
            <v xml:space="preserve"> อ.ภูเพียง</v>
          </cell>
          <cell r="L17" t="str">
            <v>01</v>
          </cell>
          <cell r="M17" t="str">
            <v xml:space="preserve"> 'ต.ม่วงตึ๊ด'</v>
          </cell>
          <cell r="N17" t="str">
            <v>00</v>
          </cell>
          <cell r="P17" t="str">
            <v>01</v>
          </cell>
          <cell r="Q17" t="str">
            <v>เปิดดำเนินการ</v>
          </cell>
          <cell r="S17" t="str">
            <v>55000</v>
          </cell>
          <cell r="T17" t="str">
            <v>0897006073</v>
          </cell>
          <cell r="V17" t="str">
            <v>21</v>
          </cell>
          <cell r="W17" t="str">
            <v>2.1 ทุติยภูมิระดับต้น</v>
          </cell>
          <cell r="X17" t="str">
            <v>S</v>
          </cell>
          <cell r="Y17" t="str">
            <v xml:space="preserve">บริการ  </v>
          </cell>
          <cell r="AC17" t="str">
            <v>2012-09-20</v>
          </cell>
          <cell r="AE17" t="str">
            <v>2012-09-17</v>
          </cell>
          <cell r="AH17" t="str">
            <v>25017</v>
          </cell>
        </row>
        <row r="18">
          <cell r="A18" t="str">
            <v>001082300</v>
          </cell>
          <cell r="B18" t="str">
            <v>โรงพยาบาลแหลมฉบัง</v>
          </cell>
          <cell r="C18" t="str">
            <v>21002</v>
          </cell>
          <cell r="D18" t="str">
            <v>กระทรวงสาธารณสุข สำนักงานปลัดกระทรวงสาธารณสุข</v>
          </cell>
          <cell r="E18" t="str">
            <v>07</v>
          </cell>
          <cell r="F18" t="str">
            <v>โรงพยาบาลชุมชน</v>
          </cell>
          <cell r="G18" t="str">
            <v>114</v>
          </cell>
          <cell r="H18" t="str">
            <v>20</v>
          </cell>
          <cell r="I18" t="str">
            <v>จ.ชลบุรี</v>
          </cell>
          <cell r="J18" t="str">
            <v>07</v>
          </cell>
          <cell r="K18" t="str">
            <v xml:space="preserve"> อ.ศรีราชา</v>
          </cell>
          <cell r="L18" t="str">
            <v>03</v>
          </cell>
          <cell r="M18" t="str">
            <v xml:space="preserve"> 'ต.ทุ่งสุขลา'</v>
          </cell>
          <cell r="N18" t="str">
            <v>07</v>
          </cell>
          <cell r="O18" t="str">
            <v xml:space="preserve"> หมู่ 7</v>
          </cell>
          <cell r="P18" t="str">
            <v>01</v>
          </cell>
          <cell r="Q18" t="str">
            <v>เปิดดำเนินการ</v>
          </cell>
          <cell r="V18" t="str">
            <v>22</v>
          </cell>
          <cell r="W18" t="str">
            <v>2.2 ทุติยภูมิระดับกลาง</v>
          </cell>
          <cell r="X18" t="str">
            <v>S</v>
          </cell>
          <cell r="Y18" t="str">
            <v xml:space="preserve">บริการ  </v>
          </cell>
          <cell r="Z18" t="str">
            <v>02</v>
          </cell>
          <cell r="AA18" t="str">
            <v>แก้ไขชื่อ</v>
          </cell>
          <cell r="AB18" t="str">
            <v>เปลี่ยนชื่อรพ.อ่าวอุดม เป็น รพ.แหลมฉบัง ตามหนังสือสำนักบริหารการสาธารณสุข ที่ 0228.04.3/5918 ลงวันที่ 26 ตค.55 เตียง จาก90 เป็น114 เตียง</v>
          </cell>
          <cell r="AH18" t="str">
            <v>10823</v>
          </cell>
        </row>
        <row r="19">
          <cell r="A19" t="str">
            <v>001077500</v>
          </cell>
          <cell r="B19" t="str">
            <v>โรงพยาบาลภาชี</v>
          </cell>
          <cell r="C19" t="str">
            <v>21002</v>
          </cell>
          <cell r="D19" t="str">
            <v>กระทรวงสาธารณสุข สำนักงานปลัดกระทรวงสาธารณสุข</v>
          </cell>
          <cell r="E19" t="str">
            <v>07</v>
          </cell>
          <cell r="F19" t="str">
            <v>โรงพยาบาลชุมชน</v>
          </cell>
          <cell r="G19" t="str">
            <v>30</v>
          </cell>
          <cell r="H19" t="str">
            <v>14</v>
          </cell>
          <cell r="I19" t="str">
            <v>จ.พระนครศรีอยุธยา</v>
          </cell>
          <cell r="J19" t="str">
            <v>09</v>
          </cell>
          <cell r="K19" t="str">
            <v xml:space="preserve"> อ.ภาชี</v>
          </cell>
          <cell r="L19" t="str">
            <v>01</v>
          </cell>
          <cell r="M19" t="str">
            <v xml:space="preserve"> 'ต.ภาชี'</v>
          </cell>
          <cell r="N19" t="str">
            <v>05</v>
          </cell>
          <cell r="O19" t="str">
            <v xml:space="preserve"> หมู่ 5</v>
          </cell>
          <cell r="P19" t="str">
            <v>01</v>
          </cell>
          <cell r="Q19" t="str">
            <v>เปิดดำเนินการ</v>
          </cell>
          <cell r="R19" t="str">
            <v>15 ม.5 ถ.ผักไห่-ป่าโมก</v>
          </cell>
          <cell r="V19" t="str">
            <v>21</v>
          </cell>
          <cell r="W19" t="str">
            <v>2.1 ทุติยภูมิระดับต้น</v>
          </cell>
          <cell r="AB19" t="str">
            <v>แก้ไขค่าพิกัด</v>
          </cell>
          <cell r="AH19" t="str">
            <v>10775</v>
          </cell>
        </row>
        <row r="20">
          <cell r="A20" t="str">
            <v>001139500</v>
          </cell>
          <cell r="B20" t="str">
            <v>โรงพยาบาลสะเดา</v>
          </cell>
          <cell r="C20" t="str">
            <v>21002</v>
          </cell>
          <cell r="D20" t="str">
            <v>กระทรวงสาธารณสุข สำนักงานปลัดกระทรวงสาธารณสุข</v>
          </cell>
          <cell r="E20" t="str">
            <v>07</v>
          </cell>
          <cell r="F20" t="str">
            <v>โรงพยาบาลชุมชน</v>
          </cell>
          <cell r="G20" t="str">
            <v>30</v>
          </cell>
          <cell r="H20" t="str">
            <v>90</v>
          </cell>
          <cell r="I20" t="str">
            <v>จ.สงขลา</v>
          </cell>
          <cell r="J20" t="str">
            <v>10</v>
          </cell>
          <cell r="K20" t="str">
            <v xml:space="preserve"> อ.สะเดา</v>
          </cell>
          <cell r="L20" t="str">
            <v>01</v>
          </cell>
          <cell r="M20" t="str">
            <v xml:space="preserve"> 'ต.สะเดา'</v>
          </cell>
          <cell r="N20" t="str">
            <v>00</v>
          </cell>
          <cell r="O20" t="str">
            <v xml:space="preserve"> หมู่ 0</v>
          </cell>
          <cell r="P20" t="str">
            <v>01</v>
          </cell>
          <cell r="Q20" t="str">
            <v>เปิดดำเนินการ</v>
          </cell>
          <cell r="R20" t="str">
            <v xml:space="preserve">110 ถ.ปาดังเบซาร์ </v>
          </cell>
          <cell r="S20" t="str">
            <v>90120</v>
          </cell>
          <cell r="T20" t="str">
            <v>074411288</v>
          </cell>
          <cell r="U20" t="str">
            <v>074414236</v>
          </cell>
          <cell r="V20" t="str">
            <v>21</v>
          </cell>
          <cell r="W20" t="str">
            <v>2.1 ทุติยภูมิระดับต้น</v>
          </cell>
          <cell r="X20" t="str">
            <v>S</v>
          </cell>
          <cell r="Y20" t="str">
            <v xml:space="preserve">บริการ  </v>
          </cell>
          <cell r="AH20" t="str">
            <v>11395</v>
          </cell>
        </row>
        <row r="21">
          <cell r="A21" t="str">
            <v>001103100</v>
          </cell>
          <cell r="B21" t="str">
            <v>โรงพยาบาลเชียงคาน</v>
          </cell>
          <cell r="C21" t="str">
            <v>21002</v>
          </cell>
          <cell r="D21" t="str">
            <v>กระทรวงสาธารณสุข สำนักงานปลัดกระทรวงสาธารณสุข</v>
          </cell>
          <cell r="E21" t="str">
            <v>07</v>
          </cell>
          <cell r="F21" t="str">
            <v>โรงพยาบาลชุมชน</v>
          </cell>
          <cell r="G21" t="str">
            <v>30</v>
          </cell>
          <cell r="H21" t="str">
            <v>42</v>
          </cell>
          <cell r="I21" t="str">
            <v>จ.เลย</v>
          </cell>
          <cell r="J21" t="str">
            <v>03</v>
          </cell>
          <cell r="K21" t="str">
            <v xml:space="preserve"> อ.เชียงคาน</v>
          </cell>
          <cell r="L21" t="str">
            <v>01</v>
          </cell>
          <cell r="M21" t="str">
            <v xml:space="preserve"> 'ต.เชียงคาน'</v>
          </cell>
          <cell r="N21" t="str">
            <v>02</v>
          </cell>
          <cell r="O21" t="str">
            <v xml:space="preserve"> หมู่ 2</v>
          </cell>
          <cell r="P21" t="str">
            <v>01</v>
          </cell>
          <cell r="Q21" t="str">
            <v>เปิดดำเนินการ</v>
          </cell>
          <cell r="R21" t="str">
            <v xml:space="preserve">427  ถ.เชียงคาน - ปากชม </v>
          </cell>
          <cell r="S21" t="str">
            <v>42110</v>
          </cell>
          <cell r="T21" t="str">
            <v>042821101</v>
          </cell>
          <cell r="U21" t="str">
            <v>042821101</v>
          </cell>
          <cell r="V21" t="str">
            <v>21</v>
          </cell>
          <cell r="W21" t="str">
            <v>2.1 ทุติยภูมิระดับต้น</v>
          </cell>
          <cell r="X21" t="str">
            <v>S</v>
          </cell>
          <cell r="Y21" t="str">
            <v xml:space="preserve">บริการ  </v>
          </cell>
          <cell r="AH21" t="str">
            <v>11031</v>
          </cell>
        </row>
        <row r="22">
          <cell r="A22" t="str">
            <v>001110600</v>
          </cell>
          <cell r="B22" t="str">
            <v>โรงพยาบาลบ้านแพง</v>
          </cell>
          <cell r="C22" t="str">
            <v>21002</v>
          </cell>
          <cell r="D22" t="str">
            <v>กระทรวงสาธารณสุข สำนักงานปลัดกระทรวงสาธารณสุข</v>
          </cell>
          <cell r="E22" t="str">
            <v>07</v>
          </cell>
          <cell r="F22" t="str">
            <v>โรงพยาบาลชุมชน</v>
          </cell>
          <cell r="G22" t="str">
            <v>30</v>
          </cell>
          <cell r="H22" t="str">
            <v>48</v>
          </cell>
          <cell r="I22" t="str">
            <v>จ.นครพนม</v>
          </cell>
          <cell r="J22" t="str">
            <v>04</v>
          </cell>
          <cell r="K22" t="str">
            <v xml:space="preserve"> อ.บ้านแพง</v>
          </cell>
          <cell r="L22" t="str">
            <v>01</v>
          </cell>
          <cell r="M22" t="str">
            <v xml:space="preserve"> 'ต.บ้านแพง'</v>
          </cell>
          <cell r="N22" t="str">
            <v>02</v>
          </cell>
          <cell r="O22" t="str">
            <v xml:space="preserve"> หมู่ 2</v>
          </cell>
          <cell r="P22" t="str">
            <v>01</v>
          </cell>
          <cell r="Q22" t="str">
            <v>เปิดดำเนินการ</v>
          </cell>
          <cell r="R22" t="str">
            <v xml:space="preserve">339 ม.2 ถ.หนองคาย-นครพนม </v>
          </cell>
          <cell r="S22" t="str">
            <v>48140</v>
          </cell>
          <cell r="V22" t="str">
            <v>21</v>
          </cell>
          <cell r="W22" t="str">
            <v>2.1 ทุติยภูมิระดับต้น</v>
          </cell>
          <cell r="AH22" t="str">
            <v>11106</v>
          </cell>
        </row>
        <row r="23">
          <cell r="A23" t="str">
            <v>001106300</v>
          </cell>
          <cell r="B23" t="str">
            <v>โรงพยาบาลจตุรพักตรพิมาน</v>
          </cell>
          <cell r="C23" t="str">
            <v>21002</v>
          </cell>
          <cell r="D23" t="str">
            <v>กระทรวงสาธารณสุข สำนักงานปลัดกระทรวงสาธารณสุข</v>
          </cell>
          <cell r="E23" t="str">
            <v>07</v>
          </cell>
          <cell r="F23" t="str">
            <v>โรงพยาบาลชุมชน</v>
          </cell>
          <cell r="G23" t="str">
            <v>30</v>
          </cell>
          <cell r="H23" t="str">
            <v>45</v>
          </cell>
          <cell r="I23" t="str">
            <v>จ.ร้อยเอ็ด</v>
          </cell>
          <cell r="J23" t="str">
            <v>04</v>
          </cell>
          <cell r="K23" t="str">
            <v xml:space="preserve"> อ.จตุรพักตรพิมาน</v>
          </cell>
          <cell r="L23" t="str">
            <v>01</v>
          </cell>
          <cell r="M23" t="str">
            <v xml:space="preserve"> 'ต.หัวช้าง'</v>
          </cell>
          <cell r="N23" t="str">
            <v>04</v>
          </cell>
          <cell r="O23" t="str">
            <v xml:space="preserve"> หมู่ 4</v>
          </cell>
          <cell r="P23" t="str">
            <v>01</v>
          </cell>
          <cell r="Q23" t="str">
            <v>เปิดดำเนินการ</v>
          </cell>
          <cell r="R23" t="str">
            <v xml:space="preserve">165 ม.4 ถ.ปัทมานนท์ </v>
          </cell>
          <cell r="S23" t="str">
            <v>45180</v>
          </cell>
          <cell r="V23" t="str">
            <v>21</v>
          </cell>
          <cell r="W23" t="str">
            <v>2.1 ทุติยภูมิระดับต้น</v>
          </cell>
          <cell r="AH23" t="str">
            <v>11063</v>
          </cell>
        </row>
        <row r="24">
          <cell r="A24" t="str">
            <v>001096600</v>
          </cell>
          <cell r="B24" t="str">
            <v>โรงพยาบาลป่าติ้ว</v>
          </cell>
          <cell r="C24" t="str">
            <v>21002</v>
          </cell>
          <cell r="D24" t="str">
            <v>กระทรวงสาธารณสุข สำนักงานปลัดกระทรวงสาธารณสุข</v>
          </cell>
          <cell r="E24" t="str">
            <v>07</v>
          </cell>
          <cell r="F24" t="str">
            <v>โรงพยาบาลชุมชน</v>
          </cell>
          <cell r="G24" t="str">
            <v>30</v>
          </cell>
          <cell r="H24" t="str">
            <v>35</v>
          </cell>
          <cell r="I24" t="str">
            <v>จ.ยโสธร</v>
          </cell>
          <cell r="J24" t="str">
            <v>05</v>
          </cell>
          <cell r="K24" t="str">
            <v xml:space="preserve"> อ.ป่าติ้ว</v>
          </cell>
          <cell r="L24" t="str">
            <v>01</v>
          </cell>
          <cell r="M24" t="str">
            <v xml:space="preserve"> 'ต.โพธิ์ไทร'</v>
          </cell>
          <cell r="N24" t="str">
            <v>04</v>
          </cell>
          <cell r="O24" t="str">
            <v xml:space="preserve"> หมู่ 4</v>
          </cell>
          <cell r="P24" t="str">
            <v>01</v>
          </cell>
          <cell r="Q24" t="str">
            <v>เปิดดำเนินการ</v>
          </cell>
          <cell r="R24" t="str">
            <v>294 ม.4 ถ.อรุณประเสริฐ</v>
          </cell>
          <cell r="S24" t="str">
            <v>35150</v>
          </cell>
          <cell r="V24" t="str">
            <v>21</v>
          </cell>
          <cell r="W24" t="str">
            <v>2.1 ทุติยภูมิระดับต้น</v>
          </cell>
          <cell r="AH24" t="str">
            <v>10966</v>
          </cell>
        </row>
        <row r="25">
          <cell r="A25" t="str">
            <v>001098700</v>
          </cell>
          <cell r="B25" t="str">
            <v>โรงพยาบาลพนา</v>
          </cell>
          <cell r="C25" t="str">
            <v>21002</v>
          </cell>
          <cell r="D25" t="str">
            <v>กระทรวงสาธารณสุข สำนักงานปลัดกระทรวงสาธารณสุข</v>
          </cell>
          <cell r="E25" t="str">
            <v>07</v>
          </cell>
          <cell r="F25" t="str">
            <v>โรงพยาบาลชุมชน</v>
          </cell>
          <cell r="G25" t="str">
            <v>10</v>
          </cell>
          <cell r="H25" t="str">
            <v>37</v>
          </cell>
          <cell r="I25" t="str">
            <v>จ.อำนาจเจริญ</v>
          </cell>
          <cell r="J25" t="str">
            <v>04</v>
          </cell>
          <cell r="K25" t="str">
            <v xml:space="preserve"> อ.พนา</v>
          </cell>
          <cell r="L25" t="str">
            <v>04</v>
          </cell>
          <cell r="M25" t="str">
            <v xml:space="preserve"> 'ต.พระเหลา'</v>
          </cell>
          <cell r="N25" t="str">
            <v>10</v>
          </cell>
          <cell r="O25" t="str">
            <v xml:space="preserve"> หมู่ 10</v>
          </cell>
          <cell r="P25" t="str">
            <v>01</v>
          </cell>
          <cell r="Q25" t="str">
            <v>เปิดดำเนินการ</v>
          </cell>
          <cell r="R25" t="str">
            <v xml:space="preserve">255 ม.10 ถ.อุปชิด </v>
          </cell>
          <cell r="S25" t="str">
            <v>37180</v>
          </cell>
          <cell r="V25" t="str">
            <v>22</v>
          </cell>
          <cell r="W25" t="str">
            <v>2.2 ทุติยภูมิระดับกลาง</v>
          </cell>
          <cell r="AH25" t="str">
            <v>10987</v>
          </cell>
        </row>
        <row r="26">
          <cell r="A26" t="str">
            <v>001097100</v>
          </cell>
          <cell r="B26" t="str">
            <v>โรงพยาบาลคอนสวรรค์</v>
          </cell>
          <cell r="C26" t="str">
            <v>21002</v>
          </cell>
          <cell r="D26" t="str">
            <v>กระทรวงสาธารณสุข สำนักงานปลัดกระทรวงสาธารณสุข</v>
          </cell>
          <cell r="E26" t="str">
            <v>07</v>
          </cell>
          <cell r="F26" t="str">
            <v>โรงพยาบาลชุมชน</v>
          </cell>
          <cell r="G26" t="str">
            <v>30</v>
          </cell>
          <cell r="H26" t="str">
            <v>36</v>
          </cell>
          <cell r="I26" t="str">
            <v>จ.ชัยภูมิ</v>
          </cell>
          <cell r="J26" t="str">
            <v>03</v>
          </cell>
          <cell r="K26" t="str">
            <v xml:space="preserve"> อ.คอนสวรรค์</v>
          </cell>
          <cell r="L26" t="str">
            <v>01</v>
          </cell>
          <cell r="M26" t="str">
            <v xml:space="preserve"> 'ต.คอนสวรรค์'</v>
          </cell>
          <cell r="N26" t="str">
            <v>13</v>
          </cell>
          <cell r="O26" t="str">
            <v xml:space="preserve"> หมู่ 13</v>
          </cell>
          <cell r="P26" t="str">
            <v>01</v>
          </cell>
          <cell r="Q26" t="str">
            <v>เปิดดำเนินการ</v>
          </cell>
          <cell r="R26" t="str">
            <v xml:space="preserve">431 ถ.คอนสวรรค์ -แก้งคร้อ </v>
          </cell>
          <cell r="V26" t="str">
            <v>21</v>
          </cell>
          <cell r="W26" t="str">
            <v>2.1 ทุติยภูมิระดับต้น</v>
          </cell>
          <cell r="AH26" t="str">
            <v>10971</v>
          </cell>
        </row>
        <row r="27">
          <cell r="A27" t="str">
            <v>001088500</v>
          </cell>
          <cell r="B27" t="str">
            <v>โรงพยาบาลห้วยแถลง</v>
          </cell>
          <cell r="C27" t="str">
            <v>21002</v>
          </cell>
          <cell r="D27" t="str">
            <v>กระทรวงสาธารณสุข สำนักงานปลัดกระทรวงสาธารณสุข</v>
          </cell>
          <cell r="E27" t="str">
            <v>07</v>
          </cell>
          <cell r="F27" t="str">
            <v>โรงพยาบาลชุมชน</v>
          </cell>
          <cell r="G27" t="str">
            <v>30</v>
          </cell>
          <cell r="H27" t="str">
            <v>30</v>
          </cell>
          <cell r="I27" t="str">
            <v>จ.นครราชสีมา</v>
          </cell>
          <cell r="J27" t="str">
            <v>16</v>
          </cell>
          <cell r="K27" t="str">
            <v xml:space="preserve"> อ.ห้วยแถลง</v>
          </cell>
          <cell r="L27" t="str">
            <v>01</v>
          </cell>
          <cell r="M27" t="str">
            <v xml:space="preserve"> 'ต.ห้วยแถลง'</v>
          </cell>
          <cell r="N27" t="str">
            <v>01</v>
          </cell>
          <cell r="O27" t="str">
            <v xml:space="preserve"> หมู่ 1</v>
          </cell>
          <cell r="P27" t="str">
            <v>01</v>
          </cell>
          <cell r="Q27" t="str">
            <v>เปิดดำเนินการ</v>
          </cell>
          <cell r="R27" t="str">
            <v xml:space="preserve">422 </v>
          </cell>
          <cell r="V27" t="str">
            <v>21</v>
          </cell>
          <cell r="W27" t="str">
            <v>2.1 ทุติยภูมิระดับต้น</v>
          </cell>
          <cell r="AH27" t="str">
            <v>10885</v>
          </cell>
        </row>
        <row r="28">
          <cell r="A28" t="str">
            <v>001090700</v>
          </cell>
          <cell r="B28" t="str">
            <v>โรงพยาบาลนาโพธิ์</v>
          </cell>
          <cell r="C28" t="str">
            <v>21002</v>
          </cell>
          <cell r="D28" t="str">
            <v>กระทรวงสาธารณสุข สำนักงานปลัดกระทรวงสาธารณสุข</v>
          </cell>
          <cell r="E28" t="str">
            <v>07</v>
          </cell>
          <cell r="F28" t="str">
            <v>โรงพยาบาลชุมชน</v>
          </cell>
          <cell r="G28" t="str">
            <v>30</v>
          </cell>
          <cell r="H28" t="str">
            <v>31</v>
          </cell>
          <cell r="I28" t="str">
            <v>จ.บุรีรัมย์</v>
          </cell>
          <cell r="J28" t="str">
            <v>13</v>
          </cell>
          <cell r="K28" t="str">
            <v xml:space="preserve"> อ.นาโพธิ์</v>
          </cell>
          <cell r="L28" t="str">
            <v>05</v>
          </cell>
          <cell r="M28" t="str">
            <v xml:space="preserve"> 'ต.ศรีสว่าง'</v>
          </cell>
          <cell r="N28" t="str">
            <v>08</v>
          </cell>
          <cell r="O28" t="str">
            <v xml:space="preserve"> หมู่ 8</v>
          </cell>
          <cell r="P28" t="str">
            <v>01</v>
          </cell>
          <cell r="Q28" t="str">
            <v>เปิดดำเนินการ</v>
          </cell>
          <cell r="R28" t="str">
            <v xml:space="preserve">103 </v>
          </cell>
          <cell r="V28" t="str">
            <v>22</v>
          </cell>
          <cell r="W28" t="str">
            <v>2.2 ทุติยภูมิระดับกลาง</v>
          </cell>
          <cell r="AH28" t="str">
            <v>10907</v>
          </cell>
        </row>
        <row r="29">
          <cell r="A29" t="str">
            <v>001120600</v>
          </cell>
          <cell r="B29" t="str">
            <v>โรงพยาบาลแม่ลาน้อย</v>
          </cell>
          <cell r="C29" t="str">
            <v>21002</v>
          </cell>
          <cell r="D29" t="str">
            <v>กระทรวงสาธารณสุข สำนักงานปลัดกระทรวงสาธารณสุข</v>
          </cell>
          <cell r="E29" t="str">
            <v>07</v>
          </cell>
          <cell r="F29" t="str">
            <v>โรงพยาบาลชุมชน</v>
          </cell>
          <cell r="G29" t="str">
            <v>10</v>
          </cell>
          <cell r="H29" t="str">
            <v>58</v>
          </cell>
          <cell r="I29" t="str">
            <v>จ.แม่ฮ่องสอน</v>
          </cell>
          <cell r="J29" t="str">
            <v>05</v>
          </cell>
          <cell r="K29" t="str">
            <v xml:space="preserve"> อ.แม่ลาน้อย</v>
          </cell>
          <cell r="L29" t="str">
            <v>08</v>
          </cell>
          <cell r="M29" t="str">
            <v xml:space="preserve"> 'ต.ขุนแม่ลาน้อย'</v>
          </cell>
          <cell r="N29" t="str">
            <v>09</v>
          </cell>
          <cell r="O29" t="str">
            <v xml:space="preserve"> หมู่ 9</v>
          </cell>
          <cell r="P29" t="str">
            <v>01</v>
          </cell>
          <cell r="Q29" t="str">
            <v>เปิดดำเนินการ</v>
          </cell>
          <cell r="R29" t="str">
            <v>79 ถ.เชียงใหม่-</v>
          </cell>
          <cell r="S29" t="str">
            <v>58120</v>
          </cell>
          <cell r="V29" t="str">
            <v>21</v>
          </cell>
          <cell r="W29" t="str">
            <v>2.1 ทุติยภูมิระดับต้น</v>
          </cell>
          <cell r="AH29" t="str">
            <v>11206</v>
          </cell>
        </row>
        <row r="30">
          <cell r="A30" t="str">
            <v>001120300</v>
          </cell>
          <cell r="B30" t="str">
            <v>โรงพยาบาลขุนยวม</v>
          </cell>
          <cell r="C30" t="str">
            <v>21002</v>
          </cell>
          <cell r="D30" t="str">
            <v>กระทรวงสาธารณสุข สำนักงานปลัดกระทรวงสาธารณสุข</v>
          </cell>
          <cell r="E30" t="str">
            <v>07</v>
          </cell>
          <cell r="F30" t="str">
            <v>โรงพยาบาลชุมชน</v>
          </cell>
          <cell r="G30" t="str">
            <v>10</v>
          </cell>
          <cell r="H30" t="str">
            <v>58</v>
          </cell>
          <cell r="I30" t="str">
            <v>จ.แม่ฮ่องสอน</v>
          </cell>
          <cell r="J30" t="str">
            <v>02</v>
          </cell>
          <cell r="K30" t="str">
            <v xml:space="preserve"> อ.ขุนยวม</v>
          </cell>
          <cell r="L30" t="str">
            <v>01</v>
          </cell>
          <cell r="M30" t="str">
            <v xml:space="preserve"> 'ต.ขุนยวม'</v>
          </cell>
          <cell r="N30" t="str">
            <v>01</v>
          </cell>
          <cell r="O30" t="str">
            <v xml:space="preserve"> หมู่ 1</v>
          </cell>
          <cell r="P30" t="str">
            <v>01</v>
          </cell>
          <cell r="Q30" t="str">
            <v>เปิดดำเนินการ</v>
          </cell>
          <cell r="R30" t="str">
            <v xml:space="preserve">455 ถ.กริชสุวรรณ </v>
          </cell>
          <cell r="S30" t="str">
            <v>58140</v>
          </cell>
          <cell r="V30" t="str">
            <v>21</v>
          </cell>
          <cell r="W30" t="str">
            <v>2.1 ทุติยภูมิระดับต้น</v>
          </cell>
          <cell r="X30" t="str">
            <v>S</v>
          </cell>
          <cell r="Y30" t="str">
            <v xml:space="preserve">บริการ  </v>
          </cell>
          <cell r="AH30" t="str">
            <v>11203</v>
          </cell>
        </row>
        <row r="31">
          <cell r="A31" t="str">
            <v>001115100</v>
          </cell>
          <cell r="B31" t="str">
            <v>โรงพยาบาลวังเหนือ</v>
          </cell>
          <cell r="C31" t="str">
            <v>21002</v>
          </cell>
          <cell r="D31" t="str">
            <v>กระทรวงสาธารณสุข สำนักงานปลัดกระทรวงสาธารณสุข</v>
          </cell>
          <cell r="E31" t="str">
            <v>07</v>
          </cell>
          <cell r="F31" t="str">
            <v>โรงพยาบาลชุมชน</v>
          </cell>
          <cell r="G31" t="str">
            <v>30</v>
          </cell>
          <cell r="H31" t="str">
            <v>52</v>
          </cell>
          <cell r="I31" t="str">
            <v>จ.ลำปาง</v>
          </cell>
          <cell r="J31" t="str">
            <v>07</v>
          </cell>
          <cell r="K31" t="str">
            <v xml:space="preserve"> อ.วังเหนือ</v>
          </cell>
          <cell r="L31" t="str">
            <v>02</v>
          </cell>
          <cell r="M31" t="str">
            <v xml:space="preserve"> 'ต.วังเหนือ'</v>
          </cell>
          <cell r="N31" t="str">
            <v>04</v>
          </cell>
          <cell r="O31" t="str">
            <v xml:space="preserve"> หมู่ 4</v>
          </cell>
          <cell r="P31" t="str">
            <v>01</v>
          </cell>
          <cell r="Q31" t="str">
            <v>เปิดดำเนินการ</v>
          </cell>
          <cell r="V31" t="str">
            <v>21</v>
          </cell>
          <cell r="W31" t="str">
            <v>2.1 ทุติยภูมิระดับต้น</v>
          </cell>
          <cell r="AH31" t="str">
            <v>11151</v>
          </cell>
        </row>
        <row r="32">
          <cell r="A32" t="str">
            <v>001118000</v>
          </cell>
          <cell r="B32" t="str">
            <v>โรงพยาบาลนาหมื่น</v>
          </cell>
          <cell r="C32" t="str">
            <v>21002</v>
          </cell>
          <cell r="D32" t="str">
            <v>กระทรวงสาธารณสุข สำนักงานปลัดกระทรวงสาธารณสุข</v>
          </cell>
          <cell r="E32" t="str">
            <v>07</v>
          </cell>
          <cell r="F32" t="str">
            <v>โรงพยาบาลชุมชน</v>
          </cell>
          <cell r="G32" t="str">
            <v>30</v>
          </cell>
          <cell r="H32" t="str">
            <v>55</v>
          </cell>
          <cell r="I32" t="str">
            <v>จ.น่าน</v>
          </cell>
          <cell r="J32" t="str">
            <v>10</v>
          </cell>
          <cell r="K32" t="str">
            <v xml:space="preserve"> อ.นาหมื่น</v>
          </cell>
          <cell r="L32" t="str">
            <v>01</v>
          </cell>
          <cell r="M32" t="str">
            <v xml:space="preserve"> 'ต.นาทะนุง'</v>
          </cell>
          <cell r="N32" t="str">
            <v>14</v>
          </cell>
          <cell r="O32" t="str">
            <v xml:space="preserve"> หมู่ 14</v>
          </cell>
          <cell r="P32" t="str">
            <v>01</v>
          </cell>
          <cell r="Q32" t="str">
            <v>เปิดดำเนินการ</v>
          </cell>
          <cell r="R32" t="str">
            <v xml:space="preserve">เลขที่ 78  </v>
          </cell>
          <cell r="S32" t="str">
            <v>55180</v>
          </cell>
          <cell r="T32" t="str">
            <v>054787013</v>
          </cell>
          <cell r="V32" t="str">
            <v>22</v>
          </cell>
          <cell r="W32" t="str">
            <v>2.2 ทุติยภูมิระดับกลาง</v>
          </cell>
          <cell r="AH32" t="str">
            <v>11180</v>
          </cell>
        </row>
        <row r="33">
          <cell r="A33" t="str">
            <v>001126800</v>
          </cell>
          <cell r="B33" t="str">
            <v>โรงพยาบาลหนองไผ่</v>
          </cell>
          <cell r="C33" t="str">
            <v>21002</v>
          </cell>
          <cell r="D33" t="str">
            <v>กระทรวงสาธารณสุข สำนักงานปลัดกระทรวงสาธารณสุข</v>
          </cell>
          <cell r="E33" t="str">
            <v>07</v>
          </cell>
          <cell r="F33" t="str">
            <v>โรงพยาบาลชุมชน</v>
          </cell>
          <cell r="G33" t="str">
            <v>60</v>
          </cell>
          <cell r="H33" t="str">
            <v>67</v>
          </cell>
          <cell r="I33" t="str">
            <v>จ.เพชรบูรณ์</v>
          </cell>
          <cell r="J33" t="str">
            <v>07</v>
          </cell>
          <cell r="K33" t="str">
            <v xml:space="preserve"> อ.หนองไผ่</v>
          </cell>
          <cell r="L33" t="str">
            <v>10</v>
          </cell>
          <cell r="M33" t="str">
            <v xml:space="preserve"> 'ต.หนองไผ่'</v>
          </cell>
          <cell r="N33" t="str">
            <v>06</v>
          </cell>
          <cell r="O33" t="str">
            <v xml:space="preserve"> หมู่ 6</v>
          </cell>
          <cell r="P33" t="str">
            <v>01</v>
          </cell>
          <cell r="Q33" t="str">
            <v>เปิดดำเนินการ</v>
          </cell>
          <cell r="R33" t="str">
            <v xml:space="preserve">655 ม.6 ถ.สระบุรี-หล่มสัก </v>
          </cell>
          <cell r="S33" t="str">
            <v>67140</v>
          </cell>
          <cell r="V33" t="str">
            <v>21</v>
          </cell>
          <cell r="W33" t="str">
            <v>2.1 ทุติยภูมิระดับต้น</v>
          </cell>
          <cell r="AH33" t="str">
            <v>11268</v>
          </cell>
        </row>
        <row r="34">
          <cell r="A34" t="str">
            <v>001124700</v>
          </cell>
          <cell r="B34" t="str">
            <v>โรงพยาบาลศรีสัชนาลัย</v>
          </cell>
          <cell r="C34" t="str">
            <v>21002</v>
          </cell>
          <cell r="D34" t="str">
            <v>กระทรวงสาธารณสุข สำนักงานปลัดกระทรวงสาธารณสุข</v>
          </cell>
          <cell r="E34" t="str">
            <v>07</v>
          </cell>
          <cell r="F34" t="str">
            <v>โรงพยาบาลชุมชน</v>
          </cell>
          <cell r="G34" t="str">
            <v>60</v>
          </cell>
          <cell r="H34" t="str">
            <v>64</v>
          </cell>
          <cell r="I34" t="str">
            <v>จ.สุโขทัย</v>
          </cell>
          <cell r="J34" t="str">
            <v>05</v>
          </cell>
          <cell r="K34" t="str">
            <v xml:space="preserve"> อ.ศรีสัชนาลัย</v>
          </cell>
          <cell r="L34" t="str">
            <v>01</v>
          </cell>
          <cell r="M34" t="str">
            <v xml:space="preserve"> 'ต.หาดเสี้ยว'</v>
          </cell>
          <cell r="N34" t="str">
            <v>03</v>
          </cell>
          <cell r="O34" t="str">
            <v xml:space="preserve"> หมู่ 3</v>
          </cell>
          <cell r="P34" t="str">
            <v>01</v>
          </cell>
          <cell r="Q34" t="str">
            <v>เปิดดำเนินการ</v>
          </cell>
          <cell r="R34" t="str">
            <v>ถ.สุโขทัย-อุตรดิตถ์</v>
          </cell>
          <cell r="S34" t="str">
            <v>64130</v>
          </cell>
          <cell r="T34" t="str">
            <v>055671484</v>
          </cell>
          <cell r="U34" t="str">
            <v>055673137</v>
          </cell>
          <cell r="V34" t="str">
            <v>21</v>
          </cell>
          <cell r="W34" t="str">
            <v>2.1 ทุติยภูมิระดับต้น</v>
          </cell>
          <cell r="AH34" t="str">
            <v>11247</v>
          </cell>
        </row>
        <row r="35">
          <cell r="A35" t="str">
            <v>001116400</v>
          </cell>
          <cell r="B35" t="str">
            <v>โรงพยาบาลลับแล</v>
          </cell>
          <cell r="C35" t="str">
            <v>21002</v>
          </cell>
          <cell r="D35" t="str">
            <v>กระทรวงสาธารณสุข สำนักงานปลัดกระทรวงสาธารณสุข</v>
          </cell>
          <cell r="E35" t="str">
            <v>07</v>
          </cell>
          <cell r="F35" t="str">
            <v>โรงพยาบาลชุมชน</v>
          </cell>
          <cell r="G35" t="str">
            <v>30</v>
          </cell>
          <cell r="H35" t="str">
            <v>53</v>
          </cell>
          <cell r="I35" t="str">
            <v>จ.อุตรดิตถ์</v>
          </cell>
          <cell r="J35" t="str">
            <v>08</v>
          </cell>
          <cell r="K35" t="str">
            <v xml:space="preserve"> อ.ลับแล</v>
          </cell>
          <cell r="L35" t="str">
            <v>05</v>
          </cell>
          <cell r="M35" t="str">
            <v xml:space="preserve"> 'ต.ชัยจุมพล'</v>
          </cell>
          <cell r="N35" t="str">
            <v>01</v>
          </cell>
          <cell r="O35" t="str">
            <v xml:space="preserve"> หมู่ 1</v>
          </cell>
          <cell r="P35" t="str">
            <v>01</v>
          </cell>
          <cell r="Q35" t="str">
            <v>เปิดดำเนินการ</v>
          </cell>
          <cell r="R35" t="str">
            <v>163</v>
          </cell>
          <cell r="S35" t="str">
            <v>53130</v>
          </cell>
          <cell r="T35" t="str">
            <v>055431345</v>
          </cell>
          <cell r="U35" t="str">
            <v>055432104</v>
          </cell>
          <cell r="V35" t="str">
            <v>22</v>
          </cell>
          <cell r="W35" t="str">
            <v>2.2 ทุติยภูมิระดับกลาง</v>
          </cell>
          <cell r="AH35" t="str">
            <v>11164</v>
          </cell>
        </row>
        <row r="36">
          <cell r="A36" t="str">
            <v>001130400</v>
          </cell>
          <cell r="B36" t="str">
            <v>โรงพยาบาลกระทุ่มแบน</v>
          </cell>
          <cell r="C36" t="str">
            <v>21002</v>
          </cell>
          <cell r="D36" t="str">
            <v>กระทรวงสาธารณสุข สำนักงานปลัดกระทรวงสาธารณสุข</v>
          </cell>
          <cell r="E36" t="str">
            <v>06</v>
          </cell>
          <cell r="F36" t="str">
            <v>โรงพยาบาลทั่วไป</v>
          </cell>
          <cell r="G36" t="str">
            <v>120</v>
          </cell>
          <cell r="H36" t="str">
            <v>74</v>
          </cell>
          <cell r="I36" t="str">
            <v>จ.สมุทรสาคร</v>
          </cell>
          <cell r="J36" t="str">
            <v>02</v>
          </cell>
          <cell r="K36" t="str">
            <v xml:space="preserve"> อ.กระทุ่มแบน</v>
          </cell>
          <cell r="L36" t="str">
            <v>01</v>
          </cell>
          <cell r="M36" t="str">
            <v xml:space="preserve"> 'ต.ตลาดกระทุ่มแบน'</v>
          </cell>
          <cell r="N36" t="str">
            <v>00</v>
          </cell>
          <cell r="O36" t="str">
            <v xml:space="preserve"> หมู่ 0</v>
          </cell>
          <cell r="P36" t="str">
            <v>01</v>
          </cell>
          <cell r="Q36" t="str">
            <v>เปิดดำเนินการ</v>
          </cell>
          <cell r="R36" t="str">
            <v xml:space="preserve">450/4  </v>
          </cell>
          <cell r="S36" t="str">
            <v>74110</v>
          </cell>
          <cell r="T36" t="str">
            <v>034844430</v>
          </cell>
          <cell r="U36" t="str">
            <v>034470410</v>
          </cell>
          <cell r="V36" t="str">
            <v>22</v>
          </cell>
          <cell r="W36" t="str">
            <v>2.2 ทุติยภูมิระดับกลาง</v>
          </cell>
          <cell r="X36" t="str">
            <v>S</v>
          </cell>
          <cell r="Y36" t="str">
            <v xml:space="preserve">บริการ  </v>
          </cell>
          <cell r="Z36" t="str">
            <v>05</v>
          </cell>
          <cell r="AA36" t="str">
            <v>แก้ไข/เปลี่ยนแปลงประเภท</v>
          </cell>
          <cell r="AB36" t="str">
            <v>เปลี่ยนประเภทจากรพช เป็นรพท. รับแจ้งจากกลุ่มสบส. ที่สธ0201.032/914 วันที่ 25 มค.56</v>
          </cell>
          <cell r="AH36" t="str">
            <v>11304</v>
          </cell>
        </row>
        <row r="37">
          <cell r="A37" t="str">
            <v>001074100</v>
          </cell>
          <cell r="B37" t="str">
            <v>โรงพยาบาลวชิระภูเก็ต</v>
          </cell>
          <cell r="C37" t="str">
            <v>21002</v>
          </cell>
          <cell r="D37" t="str">
            <v>กระทรวงสาธารณสุข สำนักงานปลัดกระทรวงสาธารณสุข</v>
          </cell>
          <cell r="E37" t="str">
            <v>05</v>
          </cell>
          <cell r="F37" t="str">
            <v>โรงพยาบาลศูนย์</v>
          </cell>
          <cell r="G37" t="str">
            <v>503</v>
          </cell>
          <cell r="H37" t="str">
            <v>83</v>
          </cell>
          <cell r="I37" t="str">
            <v>จ.ภูเก็ต</v>
          </cell>
          <cell r="J37" t="str">
            <v>01</v>
          </cell>
          <cell r="K37" t="str">
            <v xml:space="preserve"> อ.เมืองภูเก็ต</v>
          </cell>
          <cell r="L37" t="str">
            <v>01</v>
          </cell>
          <cell r="M37" t="str">
            <v xml:space="preserve"> 'ต.ตลาดใหญ่'</v>
          </cell>
          <cell r="N37" t="str">
            <v>00</v>
          </cell>
          <cell r="O37" t="str">
            <v xml:space="preserve"> หมู่ 0</v>
          </cell>
          <cell r="P37" t="str">
            <v>01</v>
          </cell>
          <cell r="Q37" t="str">
            <v>เปิดดำเนินการ</v>
          </cell>
          <cell r="R37" t="str">
            <v xml:space="preserve">353 ถ.เยาวราช </v>
          </cell>
          <cell r="S37" t="str">
            <v>83000</v>
          </cell>
          <cell r="T37" t="str">
            <v>076361234</v>
          </cell>
          <cell r="V37" t="str">
            <v>31</v>
          </cell>
          <cell r="W37" t="str">
            <v>3.1 ตติยภูมิ</v>
          </cell>
          <cell r="Z37" t="str">
            <v>05</v>
          </cell>
          <cell r="AA37" t="str">
            <v>แก้ไข/เปลี่ยนแปลงประเภท</v>
          </cell>
          <cell r="AB37" t="str">
            <v>เปลี่ยนประเภทจาก รพท.เป็นรพศ. รับแจ้งจาก สบส. ที่สธ0201.032/914 วันที่ 25 มค.56</v>
          </cell>
          <cell r="AH37" t="str">
            <v>10741</v>
          </cell>
        </row>
        <row r="38">
          <cell r="A38" t="str">
            <v>002784000</v>
          </cell>
          <cell r="B38" t="str">
            <v>โรงพยาบาลสีดา</v>
          </cell>
          <cell r="C38" t="str">
            <v>21002</v>
          </cell>
          <cell r="D38" t="str">
            <v>กระทรวงสาธารณสุข สำนักงานปลัดกระทรวงสาธารณสุข</v>
          </cell>
          <cell r="E38" t="str">
            <v>07</v>
          </cell>
          <cell r="F38" t="str">
            <v>โรงพยาบาลชุมชน</v>
          </cell>
          <cell r="G38" t="str">
            <v>30</v>
          </cell>
          <cell r="H38" t="str">
            <v>30</v>
          </cell>
          <cell r="I38" t="str">
            <v>จ.นครราชสีมา</v>
          </cell>
          <cell r="J38" t="str">
            <v>31</v>
          </cell>
          <cell r="K38" t="str">
            <v xml:space="preserve"> อ.สีดา</v>
          </cell>
          <cell r="L38" t="str">
            <v>01</v>
          </cell>
          <cell r="M38" t="str">
            <v xml:space="preserve"> 'ต.สีดา'</v>
          </cell>
          <cell r="N38" t="str">
            <v>01</v>
          </cell>
          <cell r="O38" t="str">
            <v xml:space="preserve"> หมู่ 1</v>
          </cell>
          <cell r="P38" t="str">
            <v>01</v>
          </cell>
          <cell r="Q38" t="str">
            <v>เปิดดำเนินการ</v>
          </cell>
          <cell r="S38" t="str">
            <v>30430</v>
          </cell>
          <cell r="T38" t="str">
            <v>044329234</v>
          </cell>
          <cell r="U38" t="str">
            <v>044329234</v>
          </cell>
          <cell r="X38" t="str">
            <v>S</v>
          </cell>
          <cell r="Y38" t="str">
            <v xml:space="preserve">บริการ  </v>
          </cell>
          <cell r="Z38" t="str">
            <v>01</v>
          </cell>
          <cell r="AA38" t="str">
            <v>ตั้งใหม่</v>
          </cell>
          <cell r="AC38" t="str">
            <v>2013-03-04</v>
          </cell>
          <cell r="AE38" t="str">
            <v>2013-02-01</v>
          </cell>
          <cell r="AH38" t="str">
            <v>27840</v>
          </cell>
        </row>
        <row r="39">
          <cell r="A39" t="str">
            <v>002505800</v>
          </cell>
          <cell r="B39" t="str">
            <v>โรงพยาบาลกู่แก้ว</v>
          </cell>
          <cell r="C39" t="str">
            <v>21002</v>
          </cell>
          <cell r="D39" t="str">
            <v>กระทรวงสาธารณสุข สำนักงานปลัดกระทรวงสาธารณสุข</v>
          </cell>
          <cell r="E39" t="str">
            <v>07</v>
          </cell>
          <cell r="F39" t="str">
            <v>โรงพยาบาลชุมชน</v>
          </cell>
          <cell r="G39" t="str">
            <v>30</v>
          </cell>
          <cell r="H39" t="str">
            <v>41</v>
          </cell>
          <cell r="I39" t="str">
            <v>จ.อุดรธานี</v>
          </cell>
          <cell r="J39" t="str">
            <v>24</v>
          </cell>
          <cell r="K39" t="str">
            <v xml:space="preserve"> อ.กู่แก้ว</v>
          </cell>
          <cell r="L39" t="str">
            <v>01</v>
          </cell>
          <cell r="M39" t="str">
            <v xml:space="preserve"> 'ต.บ้านจีต'</v>
          </cell>
          <cell r="N39" t="str">
            <v>07</v>
          </cell>
          <cell r="O39" t="str">
            <v xml:space="preserve"> หมู่ 7</v>
          </cell>
          <cell r="P39" t="str">
            <v>01</v>
          </cell>
          <cell r="Q39" t="str">
            <v>เปิดดำเนินการ</v>
          </cell>
          <cell r="S39" t="str">
            <v>41130</v>
          </cell>
          <cell r="T39" t="str">
            <v>042256115</v>
          </cell>
          <cell r="U39" t="str">
            <v>042256115</v>
          </cell>
          <cell r="X39" t="str">
            <v>S</v>
          </cell>
          <cell r="Y39" t="str">
            <v xml:space="preserve">บริการ  </v>
          </cell>
          <cell r="Z39" t="str">
            <v>01</v>
          </cell>
          <cell r="AA39" t="str">
            <v>ตั้งใหม่</v>
          </cell>
          <cell r="AC39" t="str">
            <v>2013-02-04</v>
          </cell>
          <cell r="AE39" t="str">
            <v>2013-02-03</v>
          </cell>
          <cell r="AH39" t="str">
            <v>25058</v>
          </cell>
        </row>
        <row r="40">
          <cell r="A40" t="str">
            <v>002505900</v>
          </cell>
          <cell r="B40" t="str">
            <v>โรงพยาบาลประจักษ์ศิลปาคม</v>
          </cell>
          <cell r="C40" t="str">
            <v>21002</v>
          </cell>
          <cell r="D40" t="str">
            <v>กระทรวงสาธารณสุข สำนักงานปลัดกระทรวงสาธารณสุข</v>
          </cell>
          <cell r="E40" t="str">
            <v>07</v>
          </cell>
          <cell r="F40" t="str">
            <v>โรงพยาบาลชุมชน</v>
          </cell>
          <cell r="G40" t="str">
            <v>30</v>
          </cell>
          <cell r="H40" t="str">
            <v>41</v>
          </cell>
          <cell r="I40" t="str">
            <v>จ.อุดรธานี</v>
          </cell>
          <cell r="J40" t="str">
            <v>25</v>
          </cell>
          <cell r="K40" t="str">
            <v xml:space="preserve"> อ.ประจักษ์ศิลปาคม</v>
          </cell>
          <cell r="L40" t="str">
            <v>01</v>
          </cell>
          <cell r="M40" t="str">
            <v xml:space="preserve"> 'ต.นาม่วง'</v>
          </cell>
          <cell r="N40" t="str">
            <v>03</v>
          </cell>
          <cell r="O40" t="str">
            <v xml:space="preserve"> หมู่ 3</v>
          </cell>
          <cell r="P40" t="str">
            <v>01</v>
          </cell>
          <cell r="Q40" t="str">
            <v>เปิดดำเนินการ</v>
          </cell>
          <cell r="S40" t="str">
            <v>41110</v>
          </cell>
          <cell r="X40" t="str">
            <v>S</v>
          </cell>
          <cell r="Y40" t="str">
            <v xml:space="preserve">บริการ  </v>
          </cell>
          <cell r="Z40" t="str">
            <v>01</v>
          </cell>
          <cell r="AA40" t="str">
            <v>ตั้งใหม่</v>
          </cell>
          <cell r="AC40" t="str">
            <v>2013-02-04</v>
          </cell>
          <cell r="AE40" t="str">
            <v>2013-01-01</v>
          </cell>
          <cell r="AH40" t="str">
            <v>25059</v>
          </cell>
        </row>
        <row r="41">
          <cell r="A41" t="str">
            <v>002783900</v>
          </cell>
          <cell r="B41" t="str">
            <v>โรงพยาบาลบัวลาย</v>
          </cell>
          <cell r="C41" t="str">
            <v>21002</v>
          </cell>
          <cell r="D41" t="str">
            <v>กระทรวงสาธารณสุข สำนักงานปลัดกระทรวงสาธารณสุข</v>
          </cell>
          <cell r="E41" t="str">
            <v>07</v>
          </cell>
          <cell r="F41" t="str">
            <v>โรงพยาบาลชุมชน</v>
          </cell>
          <cell r="G41" t="str">
            <v>30</v>
          </cell>
          <cell r="H41" t="str">
            <v>30</v>
          </cell>
          <cell r="I41" t="str">
            <v>จ.นครราชสีมา</v>
          </cell>
          <cell r="J41" t="str">
            <v>30</v>
          </cell>
          <cell r="K41" t="str">
            <v xml:space="preserve"> อ.บัวลาย</v>
          </cell>
          <cell r="L41" t="str">
            <v>01</v>
          </cell>
          <cell r="M41" t="str">
            <v xml:space="preserve"> 'ต.เมืองพะไล'</v>
          </cell>
          <cell r="N41" t="str">
            <v>05</v>
          </cell>
          <cell r="O41" t="str">
            <v xml:space="preserve"> หมู่ 5</v>
          </cell>
          <cell r="P41" t="str">
            <v>01</v>
          </cell>
          <cell r="Q41" t="str">
            <v>เปิดดำเนินการ</v>
          </cell>
          <cell r="R41" t="str">
            <v>55</v>
          </cell>
          <cell r="S41" t="str">
            <v>30120</v>
          </cell>
          <cell r="T41" t="str">
            <v>044-495002</v>
          </cell>
          <cell r="U41" t="str">
            <v>044449201</v>
          </cell>
          <cell r="X41" t="str">
            <v>S</v>
          </cell>
          <cell r="Y41" t="str">
            <v xml:space="preserve">บริการ  </v>
          </cell>
          <cell r="Z41" t="str">
            <v>01</v>
          </cell>
          <cell r="AA41" t="str">
            <v>ตั้งใหม่</v>
          </cell>
          <cell r="AC41" t="str">
            <v>2013-03-04</v>
          </cell>
          <cell r="AE41" t="str">
            <v>2013-02-01</v>
          </cell>
          <cell r="AH41" t="str">
            <v>27839</v>
          </cell>
        </row>
        <row r="42">
          <cell r="A42" t="str">
            <v>002784100</v>
          </cell>
          <cell r="B42" t="str">
            <v>โรงพยาบาลเทพารักษ์</v>
          </cell>
          <cell r="C42" t="str">
            <v>21002</v>
          </cell>
          <cell r="D42" t="str">
            <v>กระทรวงสาธารณสุข สำนักงานปลัดกระทรวงสาธารณสุข</v>
          </cell>
          <cell r="E42" t="str">
            <v>07</v>
          </cell>
          <cell r="F42" t="str">
            <v>โรงพยาบาลชุมชน</v>
          </cell>
          <cell r="G42" t="str">
            <v>30</v>
          </cell>
          <cell r="H42" t="str">
            <v>30</v>
          </cell>
          <cell r="I42" t="str">
            <v>จ.นครราชสีมา</v>
          </cell>
          <cell r="J42" t="str">
            <v>26</v>
          </cell>
          <cell r="K42" t="str">
            <v xml:space="preserve"> อ.เทพารักษ์</v>
          </cell>
          <cell r="L42" t="str">
            <v>01</v>
          </cell>
          <cell r="M42" t="str">
            <v xml:space="preserve"> 'ต.สำนักตะคร้อ'</v>
          </cell>
          <cell r="N42" t="str">
            <v>14</v>
          </cell>
          <cell r="O42" t="str">
            <v xml:space="preserve"> หมู่ 14</v>
          </cell>
          <cell r="P42" t="str">
            <v>01</v>
          </cell>
          <cell r="Q42" t="str">
            <v>เปิดดำเนินการ</v>
          </cell>
          <cell r="R42" t="str">
            <v>222</v>
          </cell>
          <cell r="S42" t="str">
            <v>30210</v>
          </cell>
          <cell r="T42" t="str">
            <v>044-208208-10*201</v>
          </cell>
          <cell r="X42" t="str">
            <v>S</v>
          </cell>
          <cell r="Y42" t="str">
            <v xml:space="preserve">บริการ  </v>
          </cell>
          <cell r="Z42" t="str">
            <v>01</v>
          </cell>
          <cell r="AA42" t="str">
            <v>ตั้งใหม่</v>
          </cell>
          <cell r="AC42" t="str">
            <v>2013-03-04</v>
          </cell>
          <cell r="AE42" t="str">
            <v>2013-04-01</v>
          </cell>
          <cell r="AH42" t="str">
            <v>27841</v>
          </cell>
        </row>
        <row r="43">
          <cell r="A43" t="str">
            <v>002744300</v>
          </cell>
          <cell r="B43" t="str">
            <v>โรงพยาบาลวังเจ้า</v>
          </cell>
          <cell r="C43" t="str">
            <v>21002</v>
          </cell>
          <cell r="D43" t="str">
            <v>กระทรวงสาธารณสุข สำนักงานปลัดกระทรวงสาธารณสุข</v>
          </cell>
          <cell r="E43" t="str">
            <v>07</v>
          </cell>
          <cell r="F43" t="str">
            <v>โรงพยาบาลชุมชน</v>
          </cell>
          <cell r="G43" t="str">
            <v>30</v>
          </cell>
          <cell r="H43" t="str">
            <v>63</v>
          </cell>
          <cell r="I43" t="str">
            <v>จ.ตาก</v>
          </cell>
          <cell r="J43" t="str">
            <v>09</v>
          </cell>
          <cell r="K43" t="str">
            <v xml:space="preserve"> อ.วังเจ้า</v>
          </cell>
          <cell r="L43" t="str">
            <v>01</v>
          </cell>
          <cell r="M43" t="str">
            <v xml:space="preserve"> 'ต.เชียงทอง'</v>
          </cell>
          <cell r="N43" t="str">
            <v>02</v>
          </cell>
          <cell r="O43" t="str">
            <v xml:space="preserve"> หมู่ 2</v>
          </cell>
          <cell r="P43" t="str">
            <v>01</v>
          </cell>
          <cell r="Q43" t="str">
            <v>เปิดดำเนินการ</v>
          </cell>
          <cell r="R43" t="str">
            <v xml:space="preserve">บ้านสบยม </v>
          </cell>
          <cell r="S43" t="str">
            <v>63000</v>
          </cell>
          <cell r="T43" t="str">
            <v>0892980982</v>
          </cell>
          <cell r="V43" t="str">
            <v>23</v>
          </cell>
          <cell r="W43" t="str">
            <v>2.3 ทุติยภูมิระดับสูง</v>
          </cell>
          <cell r="X43" t="str">
            <v>S</v>
          </cell>
          <cell r="Y43" t="str">
            <v xml:space="preserve">บริการ  </v>
          </cell>
          <cell r="Z43" t="str">
            <v>01</v>
          </cell>
          <cell r="AA43" t="str">
            <v>ตั้งใหม่</v>
          </cell>
          <cell r="AC43" t="str">
            <v>2013-02-21</v>
          </cell>
          <cell r="AH43" t="str">
            <v>27443</v>
          </cell>
        </row>
        <row r="44">
          <cell r="A44" t="str">
            <v>001071000</v>
          </cell>
          <cell r="B44" t="str">
            <v>โรงพยาบาลสกลนคร</v>
          </cell>
          <cell r="C44" t="str">
            <v>21002</v>
          </cell>
          <cell r="D44" t="str">
            <v>กระทรวงสาธารณสุข สำนักงานปลัดกระทรวงสาธารณสุข</v>
          </cell>
          <cell r="E44" t="str">
            <v>05</v>
          </cell>
          <cell r="F44" t="str">
            <v>โรงพยาบาลศูนย์</v>
          </cell>
          <cell r="G44" t="str">
            <v>600</v>
          </cell>
          <cell r="H44" t="str">
            <v>47</v>
          </cell>
          <cell r="I44" t="str">
            <v>จ.สกลนคร</v>
          </cell>
          <cell r="J44" t="str">
            <v>01</v>
          </cell>
          <cell r="K44" t="str">
            <v xml:space="preserve"> อ.เมืองสกลนคร</v>
          </cell>
          <cell r="L44" t="str">
            <v>01</v>
          </cell>
          <cell r="M44" t="str">
            <v xml:space="preserve"> 'ต.ธาตุเชิงชุม'</v>
          </cell>
          <cell r="N44" t="str">
            <v>00</v>
          </cell>
          <cell r="O44" t="str">
            <v xml:space="preserve"> หมู่ 0</v>
          </cell>
          <cell r="P44" t="str">
            <v>01</v>
          </cell>
          <cell r="Q44" t="str">
            <v>เปิดดำเนินการ</v>
          </cell>
          <cell r="R44" t="str">
            <v xml:space="preserve">1041 ถ.เจริญเมือง  </v>
          </cell>
          <cell r="S44" t="str">
            <v>47000</v>
          </cell>
          <cell r="T44" t="str">
            <v>042711636</v>
          </cell>
          <cell r="U44" t="str">
            <v xml:space="preserve"> 042 711615'</v>
          </cell>
          <cell r="V44" t="str">
            <v>042711037</v>
          </cell>
          <cell r="W44" t="str">
            <v>31</v>
          </cell>
          <cell r="X44" t="str">
            <v>3.1 ตติยภูมิ</v>
          </cell>
          <cell r="Y44" t="str">
            <v>S</v>
          </cell>
          <cell r="Z44" t="str">
            <v xml:space="preserve">บริการ  </v>
          </cell>
          <cell r="AA44" t="str">
            <v>05</v>
          </cell>
          <cell r="AB44" t="str">
            <v>แก้ไข/เปลี่ยนแปลงประเภท</v>
          </cell>
          <cell r="AC44" t="str">
            <v>เปลี่ยนประเภทจาก รพท.เป็นรพศ. รับแจ้งจากกลุ่มสบส. ที่สธ0201.032/914 วันที่ 25 มค.56</v>
          </cell>
          <cell r="AH44" t="str">
            <v>10710</v>
          </cell>
        </row>
        <row r="45">
          <cell r="A45" t="str">
            <v>002784400</v>
          </cell>
          <cell r="B45" t="str">
            <v>โรงพยาบาลโนนนารายณ์</v>
          </cell>
          <cell r="C45" t="str">
            <v>21002</v>
          </cell>
          <cell r="D45" t="str">
            <v>กระทรวงสาธารณสุข สำนักงานปลัดกระทรวงสาธารณสุข</v>
          </cell>
          <cell r="E45" t="str">
            <v>07</v>
          </cell>
          <cell r="F45" t="str">
            <v>โรงพยาบาลชุมชน</v>
          </cell>
          <cell r="G45" t="str">
            <v>30</v>
          </cell>
          <cell r="H45" t="str">
            <v>32</v>
          </cell>
          <cell r="I45" t="str">
            <v>จ.สุรินทร์</v>
          </cell>
          <cell r="J45" t="str">
            <v>17</v>
          </cell>
          <cell r="K45" t="str">
            <v xml:space="preserve"> อ.โนนนารายณ์</v>
          </cell>
          <cell r="L45" t="str">
            <v>01</v>
          </cell>
          <cell r="M45" t="str">
            <v xml:space="preserve"> 'ต.หนองหลวง'</v>
          </cell>
          <cell r="N45" t="str">
            <v>06</v>
          </cell>
          <cell r="O45" t="str">
            <v xml:space="preserve"> หมู่ 6</v>
          </cell>
          <cell r="P45" t="str">
            <v>01</v>
          </cell>
          <cell r="Q45" t="str">
            <v>เปิดดำเนินการ</v>
          </cell>
          <cell r="R45" t="str">
            <v>บ้านโนนสั้น</v>
          </cell>
          <cell r="T45" t="str">
            <v>044-518402*108</v>
          </cell>
          <cell r="V45" t="str">
            <v>21</v>
          </cell>
          <cell r="W45" t="str">
            <v>2.1 ทุติยภูมิระดับต้น</v>
          </cell>
          <cell r="X45" t="str">
            <v>S</v>
          </cell>
          <cell r="Y45" t="str">
            <v xml:space="preserve">บริการ  </v>
          </cell>
          <cell r="Z45" t="str">
            <v>01</v>
          </cell>
          <cell r="AA45" t="str">
            <v>ตั้งใหม่</v>
          </cell>
          <cell r="AC45" t="str">
            <v>2013-03-05</v>
          </cell>
          <cell r="AE45" t="str">
            <v>2012-12-01</v>
          </cell>
          <cell r="AH45" t="str">
            <v>27844</v>
          </cell>
        </row>
        <row r="46">
          <cell r="A46" t="str">
            <v>002796800</v>
          </cell>
          <cell r="B46" t="str">
            <v>โรงพยาบาลน้ำขุ่น</v>
          </cell>
          <cell r="C46" t="str">
            <v>21002</v>
          </cell>
          <cell r="D46" t="str">
            <v>กระทรวงสาธารณสุข สำนักงานปลัดกระทรวงสาธารณสุข</v>
          </cell>
          <cell r="E46" t="str">
            <v>07</v>
          </cell>
          <cell r="F46" t="str">
            <v>โรงพยาบาลชุมชน</v>
          </cell>
          <cell r="G46" t="str">
            <v>30</v>
          </cell>
          <cell r="H46" t="str">
            <v>34</v>
          </cell>
          <cell r="I46" t="str">
            <v>จ.อุบลราชธานี</v>
          </cell>
          <cell r="J46" t="str">
            <v>33</v>
          </cell>
          <cell r="K46" t="str">
            <v xml:space="preserve"> อ.น้ำขุ่น</v>
          </cell>
          <cell r="L46" t="str">
            <v>03</v>
          </cell>
          <cell r="M46" t="str">
            <v xml:space="preserve"> 'ต.ขี้เหล็ก'</v>
          </cell>
          <cell r="N46" t="str">
            <v>05</v>
          </cell>
          <cell r="O46" t="str">
            <v xml:space="preserve"> หมู่ 5</v>
          </cell>
          <cell r="P46" t="str">
            <v>01</v>
          </cell>
          <cell r="Q46" t="str">
            <v>เปิดดำเนินการ</v>
          </cell>
          <cell r="R46" t="str">
            <v>บ้านตาโอง</v>
          </cell>
          <cell r="S46" t="str">
            <v>34260</v>
          </cell>
          <cell r="T46" t="str">
            <v>081-8782883</v>
          </cell>
          <cell r="V46" t="str">
            <v>21</v>
          </cell>
          <cell r="W46" t="str">
            <v>2.1 ทุติยภูมิระดับต้น</v>
          </cell>
          <cell r="X46" t="str">
            <v>S</v>
          </cell>
          <cell r="Y46" t="str">
            <v xml:space="preserve">บริการ  </v>
          </cell>
          <cell r="Z46" t="str">
            <v>01</v>
          </cell>
          <cell r="AA46" t="str">
            <v>ตั้งใหม่</v>
          </cell>
          <cell r="AC46" t="str">
            <v>2013-03-13</v>
          </cell>
          <cell r="AE46" t="str">
            <v>2013-04-01</v>
          </cell>
          <cell r="AH46" t="str">
            <v>27968</v>
          </cell>
        </row>
        <row r="47">
          <cell r="A47" t="str">
            <v>002784300</v>
          </cell>
          <cell r="B47" t="str">
            <v>โรงพยาบาลศรีณรงค์</v>
          </cell>
          <cell r="C47" t="str">
            <v>21002</v>
          </cell>
          <cell r="D47" t="str">
            <v>กระทรวงสาธารณสุข สำนักงานปลัดกระทรวงสาธารณสุข</v>
          </cell>
          <cell r="E47" t="str">
            <v>07</v>
          </cell>
          <cell r="F47" t="str">
            <v>โรงพยาบาลชุมชน</v>
          </cell>
          <cell r="G47" t="str">
            <v>30</v>
          </cell>
          <cell r="H47" t="str">
            <v>32</v>
          </cell>
          <cell r="I47" t="str">
            <v>จ.สุรินทร์</v>
          </cell>
          <cell r="J47" t="str">
            <v>15</v>
          </cell>
          <cell r="K47" t="str">
            <v xml:space="preserve"> อ.ศรีณรงค์</v>
          </cell>
          <cell r="L47" t="str">
            <v>01</v>
          </cell>
          <cell r="M47" t="str">
            <v xml:space="preserve"> 'ต.ณรงค์'</v>
          </cell>
          <cell r="N47" t="str">
            <v>02</v>
          </cell>
          <cell r="O47" t="str">
            <v xml:space="preserve"> หมู่ 2</v>
          </cell>
          <cell r="P47" t="str">
            <v>01</v>
          </cell>
          <cell r="Q47" t="str">
            <v>เปิดดำเนินการ</v>
          </cell>
          <cell r="R47" t="str">
            <v>บ้านพระโกฎิ</v>
          </cell>
          <cell r="S47" t="str">
            <v>13150</v>
          </cell>
          <cell r="T47" t="str">
            <v>044-518402*108</v>
          </cell>
          <cell r="V47" t="str">
            <v>21</v>
          </cell>
          <cell r="W47" t="str">
            <v>2.1 ทุติยภูมิระดับต้น</v>
          </cell>
          <cell r="Z47" t="str">
            <v>01</v>
          </cell>
          <cell r="AA47" t="str">
            <v>ตั้งใหม่</v>
          </cell>
          <cell r="AC47" t="str">
            <v>2013-03-05</v>
          </cell>
          <cell r="AE47" t="str">
            <v>2012-12-01</v>
          </cell>
          <cell r="AH47" t="str">
            <v>27843</v>
          </cell>
        </row>
        <row r="48">
          <cell r="A48" t="str">
            <v>002796700</v>
          </cell>
          <cell r="B48" t="str">
            <v>โรงพยาบาลสว่างวีระวงศ์</v>
          </cell>
          <cell r="C48" t="str">
            <v>21002</v>
          </cell>
          <cell r="D48" t="str">
            <v>กระทรวงสาธารณสุข สำนักงานปลัดกระทรวงสาธารณสุข</v>
          </cell>
          <cell r="E48" t="str">
            <v>07</v>
          </cell>
          <cell r="F48" t="str">
            <v>โรงพยาบาลชุมชน</v>
          </cell>
          <cell r="G48" t="str">
            <v>30</v>
          </cell>
          <cell r="H48" t="str">
            <v>34</v>
          </cell>
          <cell r="I48" t="str">
            <v>จ.อุบลราชธานี</v>
          </cell>
          <cell r="J48" t="str">
            <v>32</v>
          </cell>
          <cell r="K48" t="str">
            <v xml:space="preserve"> อ.สว่างวีระวงศ์</v>
          </cell>
          <cell r="L48" t="str">
            <v>04</v>
          </cell>
          <cell r="M48" t="str">
            <v xml:space="preserve"> 'ต.สว่าง'</v>
          </cell>
          <cell r="N48" t="str">
            <v>12</v>
          </cell>
          <cell r="O48" t="str">
            <v xml:space="preserve"> หมู่ 12</v>
          </cell>
          <cell r="P48" t="str">
            <v>01</v>
          </cell>
          <cell r="Q48" t="str">
            <v>เปิดดำเนินการ</v>
          </cell>
          <cell r="R48" t="str">
            <v>บ้านนิคมปลาหลาย</v>
          </cell>
          <cell r="S48" t="str">
            <v>34190</v>
          </cell>
          <cell r="T48" t="str">
            <v>081-8782883</v>
          </cell>
          <cell r="V48" t="str">
            <v>21</v>
          </cell>
          <cell r="W48" t="str">
            <v>2.1 ทุติยภูมิระดับต้น</v>
          </cell>
          <cell r="X48" t="str">
            <v>S</v>
          </cell>
          <cell r="Y48" t="str">
            <v xml:space="preserve">บริการ  </v>
          </cell>
          <cell r="Z48" t="str">
            <v>01</v>
          </cell>
          <cell r="AA48" t="str">
            <v>ตั้งใหม่</v>
          </cell>
          <cell r="AC48" t="str">
            <v>2013-03-13</v>
          </cell>
          <cell r="AE48" t="str">
            <v>2013-04-01</v>
          </cell>
          <cell r="AH48" t="str">
            <v>27967</v>
          </cell>
        </row>
        <row r="49">
          <cell r="A49" t="str">
            <v>002784200</v>
          </cell>
          <cell r="B49" t="str">
            <v>โรงพยาบาลเขวาสินรินทร์</v>
          </cell>
          <cell r="C49" t="str">
            <v>21002</v>
          </cell>
          <cell r="D49" t="str">
            <v>กระทรวงสาธารณสุข สำนักงานปลัดกระทรวงสาธารณสุข</v>
          </cell>
          <cell r="E49" t="str">
            <v>07</v>
          </cell>
          <cell r="F49" t="str">
            <v>โรงพยาบาลชุมชน</v>
          </cell>
          <cell r="G49" t="str">
            <v>30</v>
          </cell>
          <cell r="H49" t="str">
            <v>32</v>
          </cell>
          <cell r="I49" t="str">
            <v>จ.สุรินทร์</v>
          </cell>
          <cell r="J49" t="str">
            <v>16</v>
          </cell>
          <cell r="K49" t="str">
            <v xml:space="preserve"> อ.วาสินรินทร์</v>
          </cell>
          <cell r="L49" t="str">
            <v>01</v>
          </cell>
          <cell r="M49" t="str">
            <v xml:space="preserve"> 'ต.เขวาสินรินทร์'</v>
          </cell>
          <cell r="N49" t="str">
            <v>06</v>
          </cell>
          <cell r="O49" t="str">
            <v xml:space="preserve"> หมู่ 6</v>
          </cell>
          <cell r="P49" t="str">
            <v>01</v>
          </cell>
          <cell r="Q49" t="str">
            <v>เปิดดำเนินการ</v>
          </cell>
          <cell r="R49" t="str">
            <v>บ้านสดอ</v>
          </cell>
          <cell r="S49" t="str">
            <v>32000</v>
          </cell>
          <cell r="T49" t="str">
            <v>044-582400</v>
          </cell>
          <cell r="U49" t="str">
            <v>044582402</v>
          </cell>
          <cell r="V49" t="str">
            <v>21</v>
          </cell>
          <cell r="W49" t="str">
            <v>2.1 ทุติยภูมิระดับต้น</v>
          </cell>
          <cell r="X49" t="str">
            <v>S</v>
          </cell>
          <cell r="Y49" t="str">
            <v xml:space="preserve">บริการ  </v>
          </cell>
          <cell r="Z49" t="str">
            <v>01</v>
          </cell>
          <cell r="AA49" t="str">
            <v>ตั้งใหม่</v>
          </cell>
          <cell r="AC49" t="str">
            <v>2013-03-05</v>
          </cell>
          <cell r="AE49" t="str">
            <v>2012-12-01</v>
          </cell>
          <cell r="AH49" t="str">
            <v>27842</v>
          </cell>
        </row>
        <row r="50">
          <cell r="A50" t="str">
            <v>001071300</v>
          </cell>
          <cell r="B50" t="str">
            <v>โรงพยาบาลนครพิงค์</v>
          </cell>
          <cell r="C50" t="str">
            <v>21002</v>
          </cell>
          <cell r="D50" t="str">
            <v>กระทรวงสาธารณสุข สำนักงานปลัดกระทรวงสาธารณสุข</v>
          </cell>
          <cell r="E50" t="str">
            <v>05</v>
          </cell>
          <cell r="F50" t="str">
            <v>โรงพยาบาลศูนย์</v>
          </cell>
          <cell r="G50" t="str">
            <v>673</v>
          </cell>
          <cell r="H50" t="str">
            <v>50</v>
          </cell>
          <cell r="I50" t="str">
            <v>จ.เชียงใหม่</v>
          </cell>
          <cell r="J50" t="str">
            <v>07</v>
          </cell>
          <cell r="K50" t="str">
            <v xml:space="preserve"> อ.แม่ริม</v>
          </cell>
          <cell r="L50" t="str">
            <v>09</v>
          </cell>
          <cell r="M50" t="str">
            <v xml:space="preserve"> 'ต.แม่สา'</v>
          </cell>
          <cell r="N50" t="str">
            <v>04</v>
          </cell>
          <cell r="O50" t="str">
            <v xml:space="preserve"> หมู่ 4</v>
          </cell>
          <cell r="P50" t="str">
            <v>01</v>
          </cell>
          <cell r="Q50" t="str">
            <v>เปิดดำเนินการ</v>
          </cell>
          <cell r="R50" t="str">
            <v xml:space="preserve">159 ม.4 ถ.โชตินา </v>
          </cell>
          <cell r="S50" t="str">
            <v>50000</v>
          </cell>
          <cell r="T50" t="str">
            <v>053-999200</v>
          </cell>
          <cell r="V50" t="str">
            <v>31</v>
          </cell>
          <cell r="W50" t="str">
            <v>3.1 ตติยภูมิ</v>
          </cell>
          <cell r="X50" t="str">
            <v>S</v>
          </cell>
          <cell r="Y50" t="str">
            <v xml:space="preserve">บริการ  </v>
          </cell>
          <cell r="Z50" t="str">
            <v>04</v>
          </cell>
          <cell r="AA50" t="str">
            <v>แก้ไข/เปลี่ยนแปลงที่ตั้ง</v>
          </cell>
          <cell r="AB50" t="str">
            <v xml:space="preserve">เพิ่มเตียง เดิม 665 เป็น 673 จากมติของ อ.ก.พ. สป. </v>
          </cell>
          <cell r="AH50" t="str">
            <v>10713</v>
          </cell>
        </row>
        <row r="51">
          <cell r="A51" t="str">
            <v>002797400</v>
          </cell>
          <cell r="B51" t="str">
            <v>โรงพยาบาลหนองมะโมง</v>
          </cell>
          <cell r="C51" t="str">
            <v>21002</v>
          </cell>
          <cell r="D51" t="str">
            <v>กระทรวงสาธารณสุข สำนักงานปลัดกระทรวงสาธารณสุข</v>
          </cell>
          <cell r="E51" t="str">
            <v>07</v>
          </cell>
          <cell r="F51" t="str">
            <v>โรงพยาบาลชุมชน</v>
          </cell>
          <cell r="G51" t="str">
            <v>30</v>
          </cell>
          <cell r="H51" t="str">
            <v>18</v>
          </cell>
          <cell r="I51" t="str">
            <v>จ.ชัยนาท</v>
          </cell>
          <cell r="J51" t="str">
            <v>07</v>
          </cell>
          <cell r="K51" t="str">
            <v xml:space="preserve"> อ.หนองมะโมง</v>
          </cell>
          <cell r="L51" t="str">
            <v>01</v>
          </cell>
          <cell r="M51" t="str">
            <v xml:space="preserve"> 'ต.หนองมะโมง'</v>
          </cell>
          <cell r="N51" t="str">
            <v>01</v>
          </cell>
          <cell r="O51" t="str">
            <v xml:space="preserve"> หมู่ 1</v>
          </cell>
          <cell r="P51" t="str">
            <v>01</v>
          </cell>
          <cell r="Q51" t="str">
            <v>เปิดดำเนินการ</v>
          </cell>
          <cell r="S51" t="str">
            <v>17120</v>
          </cell>
          <cell r="T51" t="str">
            <v>0812814302</v>
          </cell>
          <cell r="X51" t="str">
            <v>S</v>
          </cell>
          <cell r="Y51" t="str">
            <v xml:space="preserve">บริการ  </v>
          </cell>
          <cell r="Z51" t="str">
            <v>01</v>
          </cell>
          <cell r="AA51" t="str">
            <v>ตั้งใหม่</v>
          </cell>
          <cell r="AC51" t="str">
            <v>2013-03-28</v>
          </cell>
          <cell r="AE51" t="str">
            <v>2013-10-01</v>
          </cell>
          <cell r="AH51" t="str">
            <v>27974</v>
          </cell>
        </row>
        <row r="52">
          <cell r="A52" t="str">
            <v>002797500</v>
          </cell>
          <cell r="B52" t="str">
            <v>โรงพยาบาลเนินขาม</v>
          </cell>
          <cell r="C52" t="str">
            <v>21002</v>
          </cell>
          <cell r="D52" t="str">
            <v>กระทรวงสาธารณสุข สำนักงานปลัดกระทรวงสาธารณสุข</v>
          </cell>
          <cell r="E52" t="str">
            <v>07</v>
          </cell>
          <cell r="F52" t="str">
            <v>โรงพยาบาลชุมชน</v>
          </cell>
          <cell r="G52" t="str">
            <v>30</v>
          </cell>
          <cell r="H52" t="str">
            <v>18</v>
          </cell>
          <cell r="I52" t="str">
            <v>จ.ชัยนาท</v>
          </cell>
          <cell r="J52" t="str">
            <v>08</v>
          </cell>
          <cell r="K52" t="str">
            <v xml:space="preserve"> อ.เนินขาม</v>
          </cell>
          <cell r="L52" t="str">
            <v>01</v>
          </cell>
          <cell r="M52" t="str">
            <v xml:space="preserve"> 'ต.เนินขาม'</v>
          </cell>
          <cell r="N52" t="str">
            <v>14</v>
          </cell>
          <cell r="O52" t="str">
            <v xml:space="preserve"> หมู่ 14</v>
          </cell>
          <cell r="P52" t="str">
            <v>01</v>
          </cell>
          <cell r="Q52" t="str">
            <v>เปิดดำเนินการ</v>
          </cell>
          <cell r="S52" t="str">
            <v>17120</v>
          </cell>
          <cell r="T52" t="str">
            <v>0812824203</v>
          </cell>
          <cell r="Z52" t="str">
            <v>01</v>
          </cell>
          <cell r="AA52" t="str">
            <v>ตั้งใหม่</v>
          </cell>
          <cell r="AC52" t="str">
            <v>2013-03-28</v>
          </cell>
          <cell r="AH52" t="str">
            <v>27975</v>
          </cell>
        </row>
        <row r="53">
          <cell r="A53" t="str">
            <v>002797600</v>
          </cell>
          <cell r="B53" t="str">
            <v>โรงพยาบาลเหล่าเสือโก้ก</v>
          </cell>
          <cell r="C53" t="str">
            <v>21002</v>
          </cell>
          <cell r="D53" t="str">
            <v>กระทรวงสาธารณสุข สำนักงานปลัดกระทรวงสาธารณสุข</v>
          </cell>
          <cell r="E53" t="str">
            <v>07</v>
          </cell>
          <cell r="F53" t="str">
            <v>โรงพยาบาลชุมชน</v>
          </cell>
          <cell r="G53" t="str">
            <v>30</v>
          </cell>
          <cell r="H53" t="str">
            <v>34</v>
          </cell>
          <cell r="I53" t="str">
            <v>จ.อุบลราชธานี</v>
          </cell>
          <cell r="J53" t="str">
            <v>31</v>
          </cell>
          <cell r="K53" t="str">
            <v xml:space="preserve"> อ.เหล่าเสือโก้ก</v>
          </cell>
          <cell r="L53" t="str">
            <v>01</v>
          </cell>
          <cell r="M53" t="str">
            <v xml:space="preserve"> 'ต.เหล่าเสือโก้ก'</v>
          </cell>
          <cell r="N53" t="str">
            <v>06</v>
          </cell>
          <cell r="O53" t="str">
            <v xml:space="preserve"> หมู่ 6</v>
          </cell>
          <cell r="P53" t="str">
            <v>01</v>
          </cell>
          <cell r="Q53" t="str">
            <v>เปิดดำเนินการ</v>
          </cell>
          <cell r="R53" t="str">
            <v>บ้านเหล่าเสือโก้ก</v>
          </cell>
          <cell r="S53" t="str">
            <v>34000</v>
          </cell>
          <cell r="T53" t="str">
            <v>081 8782883</v>
          </cell>
          <cell r="X53" t="str">
            <v>S</v>
          </cell>
          <cell r="Y53" t="str">
            <v xml:space="preserve">บริการ  </v>
          </cell>
          <cell r="Z53" t="str">
            <v>01</v>
          </cell>
          <cell r="AA53" t="str">
            <v>ตั้งใหม่</v>
          </cell>
          <cell r="AC53" t="str">
            <v>2013-04-01</v>
          </cell>
          <cell r="AE53" t="str">
            <v>2013-04-01</v>
          </cell>
          <cell r="AH53" t="str">
            <v>27976</v>
          </cell>
        </row>
        <row r="54">
          <cell r="A54" t="str">
            <v>002797800</v>
          </cell>
          <cell r="B54" t="str">
            <v>โรงพยาบาลสากเหล็ก</v>
          </cell>
          <cell r="C54" t="str">
            <v>21002</v>
          </cell>
          <cell r="D54" t="str">
            <v>กระทรวงสาธารณสุข สำนักงานปลัดกระทรวงสาธารณสุข</v>
          </cell>
          <cell r="E54" t="str">
            <v>07</v>
          </cell>
          <cell r="F54" t="str">
            <v>โรงพยาบาลชุมชน</v>
          </cell>
          <cell r="G54" t="str">
            <v>30</v>
          </cell>
          <cell r="H54" t="str">
            <v>66</v>
          </cell>
          <cell r="I54" t="str">
            <v>จ.พิจิตร</v>
          </cell>
          <cell r="J54" t="str">
            <v>09</v>
          </cell>
          <cell r="K54" t="str">
            <v xml:space="preserve"> อ.สากเหล็ก</v>
          </cell>
          <cell r="L54" t="str">
            <v>01</v>
          </cell>
          <cell r="M54" t="str">
            <v xml:space="preserve"> 'ต.สากเหล็ก'</v>
          </cell>
          <cell r="N54" t="str">
            <v>12</v>
          </cell>
          <cell r="O54" t="str">
            <v xml:space="preserve"> หมู่ 12</v>
          </cell>
          <cell r="P54" t="str">
            <v>01</v>
          </cell>
          <cell r="Q54" t="str">
            <v>เปิดดำเนินการ</v>
          </cell>
          <cell r="S54" t="str">
            <v>66160</v>
          </cell>
          <cell r="T54" t="str">
            <v>056990354</v>
          </cell>
          <cell r="X54" t="str">
            <v>S</v>
          </cell>
          <cell r="Y54" t="str">
            <v xml:space="preserve">บริการ  </v>
          </cell>
          <cell r="Z54" t="str">
            <v>01</v>
          </cell>
          <cell r="AA54" t="str">
            <v>ตั้งใหม่</v>
          </cell>
          <cell r="AC54" t="str">
            <v>2013-04-03</v>
          </cell>
          <cell r="AE54" t="str">
            <v>2013-06-01</v>
          </cell>
          <cell r="AH54" t="str">
            <v>27978</v>
          </cell>
        </row>
        <row r="55">
          <cell r="A55" t="str">
            <v>002797900</v>
          </cell>
          <cell r="B55" t="str">
            <v>โรงพยาบาลบึงนาราง</v>
          </cell>
          <cell r="C55" t="str">
            <v>21002</v>
          </cell>
          <cell r="D55" t="str">
            <v>กระทรวงสาธารณสุข สำนักงานปลัดกระทรวงสาธารณสุข</v>
          </cell>
          <cell r="E55" t="str">
            <v>07</v>
          </cell>
          <cell r="F55" t="str">
            <v>โรงพยาบาลชุมชน</v>
          </cell>
          <cell r="G55" t="str">
            <v>30</v>
          </cell>
          <cell r="H55" t="str">
            <v>66</v>
          </cell>
          <cell r="I55" t="str">
            <v>จ.พิจิตร</v>
          </cell>
          <cell r="J55" t="str">
            <v>10</v>
          </cell>
          <cell r="K55" t="str">
            <v xml:space="preserve"> อ.บึงนาราง</v>
          </cell>
          <cell r="L55" t="str">
            <v>05</v>
          </cell>
          <cell r="M55" t="str">
            <v xml:space="preserve"> 'ต.บึงนาราง'</v>
          </cell>
          <cell r="N55" t="str">
            <v>02</v>
          </cell>
          <cell r="O55" t="str">
            <v xml:space="preserve"> หมู่ 2</v>
          </cell>
          <cell r="P55" t="str">
            <v>01</v>
          </cell>
          <cell r="Q55" t="str">
            <v>เปิดดำเนินการ</v>
          </cell>
          <cell r="S55" t="str">
            <v>66130</v>
          </cell>
          <cell r="T55" t="str">
            <v>056990354</v>
          </cell>
          <cell r="Z55" t="str">
            <v>01</v>
          </cell>
          <cell r="AA55" t="str">
            <v>ตั้งใหม่</v>
          </cell>
          <cell r="AC55" t="str">
            <v>2013-04-03</v>
          </cell>
          <cell r="AE55" t="str">
            <v>2013-06-01</v>
          </cell>
          <cell r="AH55" t="str">
            <v>27979</v>
          </cell>
        </row>
        <row r="56">
          <cell r="A56" t="str">
            <v>002798000</v>
          </cell>
          <cell r="B56" t="str">
            <v>โรงพยาบาลดงเจริญ</v>
          </cell>
          <cell r="C56" t="str">
            <v>21002</v>
          </cell>
          <cell r="D56" t="str">
            <v>กระทรวงสาธารณสุข สำนักงานปลัดกระทรวงสาธารณสุข</v>
          </cell>
          <cell r="E56" t="str">
            <v>07</v>
          </cell>
          <cell r="F56" t="str">
            <v>โรงพยาบาลชุมชน</v>
          </cell>
          <cell r="G56" t="str">
            <v>30</v>
          </cell>
          <cell r="H56" t="str">
            <v>66</v>
          </cell>
          <cell r="I56" t="str">
            <v>จ.พิจิตร</v>
          </cell>
          <cell r="J56" t="str">
            <v>11</v>
          </cell>
          <cell r="K56" t="str">
            <v xml:space="preserve"> อ.ดงเจริญ</v>
          </cell>
          <cell r="L56" t="str">
            <v>05</v>
          </cell>
          <cell r="M56" t="str">
            <v xml:space="preserve"> 'ต.สำนักขุนเณร'</v>
          </cell>
          <cell r="N56" t="str">
            <v>02</v>
          </cell>
          <cell r="O56" t="str">
            <v xml:space="preserve"> หมู่ 2</v>
          </cell>
          <cell r="P56" t="str">
            <v>01</v>
          </cell>
          <cell r="Q56" t="str">
            <v>เปิดดำเนินการ</v>
          </cell>
          <cell r="R56" t="str">
            <v>111</v>
          </cell>
          <cell r="S56" t="str">
            <v>66210</v>
          </cell>
          <cell r="T56" t="str">
            <v>056990354</v>
          </cell>
          <cell r="X56" t="str">
            <v>S</v>
          </cell>
          <cell r="Y56" t="str">
            <v xml:space="preserve">บริการ  </v>
          </cell>
          <cell r="Z56" t="str">
            <v>01</v>
          </cell>
          <cell r="AA56" t="str">
            <v>ตั้งใหม่</v>
          </cell>
          <cell r="AC56" t="str">
            <v>2013-04-03</v>
          </cell>
          <cell r="AE56" t="str">
            <v>2013-06-01</v>
          </cell>
          <cell r="AH56" t="str">
            <v>27980</v>
          </cell>
        </row>
        <row r="57">
          <cell r="A57" t="str">
            <v>002798800</v>
          </cell>
          <cell r="B57" t="str">
            <v>โรงพยาบาลทุ่งเขาหลวง</v>
          </cell>
          <cell r="C57" t="str">
            <v>21002</v>
          </cell>
          <cell r="D57" t="str">
            <v>กระทรวงสาธารณสุข สำนักงานปลัดกระทรวงสาธารณสุข</v>
          </cell>
          <cell r="E57" t="str">
            <v>07</v>
          </cell>
          <cell r="F57" t="str">
            <v>โรงพยาบาลชุมชน</v>
          </cell>
          <cell r="G57" t="str">
            <v>10</v>
          </cell>
          <cell r="H57" t="str">
            <v>45</v>
          </cell>
          <cell r="I57" t="str">
            <v>จ.ร้อยเอ็ด</v>
          </cell>
          <cell r="J57" t="str">
            <v>20</v>
          </cell>
          <cell r="K57" t="str">
            <v xml:space="preserve"> อ.ทุ่งเขาหลวง</v>
          </cell>
          <cell r="L57" t="str">
            <v>01</v>
          </cell>
          <cell r="M57" t="str">
            <v xml:space="preserve"> 'ต.ทุ่งเขาหลวง'</v>
          </cell>
          <cell r="N57" t="str">
            <v>07</v>
          </cell>
          <cell r="O57" t="str">
            <v xml:space="preserve"> หมู่ 7</v>
          </cell>
          <cell r="P57" t="str">
            <v>01</v>
          </cell>
          <cell r="Q57" t="str">
            <v>เปิดดำเนินการ</v>
          </cell>
          <cell r="R57" t="str">
            <v>201</v>
          </cell>
          <cell r="S57" t="str">
            <v>45170</v>
          </cell>
          <cell r="T57" t="str">
            <v>043557126</v>
          </cell>
          <cell r="X57" t="str">
            <v>S</v>
          </cell>
          <cell r="Y57" t="str">
            <v xml:space="preserve">บริการ  </v>
          </cell>
          <cell r="Z57" t="str">
            <v>01</v>
          </cell>
          <cell r="AA57" t="str">
            <v>ตั้งใหม่</v>
          </cell>
          <cell r="AC57" t="str">
            <v>2013-04-22</v>
          </cell>
          <cell r="AE57" t="str">
            <v>2013-05-01</v>
          </cell>
          <cell r="AH57" t="str">
            <v>27988</v>
          </cell>
        </row>
        <row r="58">
          <cell r="A58" t="str">
            <v>002798900</v>
          </cell>
          <cell r="B58" t="str">
            <v>โรงพยาบาลเชียงขวัญ</v>
          </cell>
          <cell r="C58" t="str">
            <v>21002</v>
          </cell>
          <cell r="D58" t="str">
            <v>กระทรวงสาธารณสุข สำนักงานปลัดกระทรวงสาธารณสุข</v>
          </cell>
          <cell r="E58" t="str">
            <v>07</v>
          </cell>
          <cell r="F58" t="str">
            <v>โรงพยาบาลชุมชน</v>
          </cell>
          <cell r="G58" t="str">
            <v>10</v>
          </cell>
          <cell r="H58" t="str">
            <v>45</v>
          </cell>
          <cell r="I58" t="str">
            <v>จ.ร้อยเอ็ด</v>
          </cell>
          <cell r="J58" t="str">
            <v>18</v>
          </cell>
          <cell r="K58" t="str">
            <v xml:space="preserve"> อ.เชียงขวัญ</v>
          </cell>
          <cell r="L58" t="str">
            <v>03</v>
          </cell>
          <cell r="M58" t="str">
            <v xml:space="preserve"> 'ต.พระธาตุ'</v>
          </cell>
          <cell r="N58" t="str">
            <v>02</v>
          </cell>
          <cell r="O58" t="str">
            <v xml:space="preserve"> หมู่ 2</v>
          </cell>
          <cell r="P58" t="str">
            <v>01</v>
          </cell>
          <cell r="Q58" t="str">
            <v>เปิดดำเนินการ</v>
          </cell>
          <cell r="R58" t="str">
            <v>199</v>
          </cell>
          <cell r="S58" t="str">
            <v>45000</v>
          </cell>
          <cell r="X58" t="str">
            <v>S</v>
          </cell>
          <cell r="Y58" t="str">
            <v xml:space="preserve">บริการ  </v>
          </cell>
          <cell r="Z58" t="str">
            <v>01</v>
          </cell>
          <cell r="AA58" t="str">
            <v>ตั้งใหม่</v>
          </cell>
          <cell r="AC58" t="str">
            <v>2013-04-22</v>
          </cell>
          <cell r="AE58" t="str">
            <v>2013-05-01</v>
          </cell>
          <cell r="AH58" t="str">
            <v>27989</v>
          </cell>
        </row>
        <row r="59">
          <cell r="A59" t="str">
            <v>002799000</v>
          </cell>
          <cell r="B59" t="str">
            <v>โรงพยาบาลหนองฮี</v>
          </cell>
          <cell r="C59" t="str">
            <v>21002</v>
          </cell>
          <cell r="D59" t="str">
            <v>กระทรวงสาธารณสุข สำนักงานปลัดกระทรวงสาธารณสุข</v>
          </cell>
          <cell r="E59" t="str">
            <v>07</v>
          </cell>
          <cell r="F59" t="str">
            <v>โรงพยาบาลชุมชน</v>
          </cell>
          <cell r="G59" t="str">
            <v>10</v>
          </cell>
          <cell r="H59" t="str">
            <v>45</v>
          </cell>
          <cell r="I59" t="str">
            <v>จ.ร้อยเอ็ด</v>
          </cell>
          <cell r="J59" t="str">
            <v>19</v>
          </cell>
          <cell r="K59" t="str">
            <v xml:space="preserve"> อ.หนองฮี</v>
          </cell>
          <cell r="L59" t="str">
            <v>01</v>
          </cell>
          <cell r="M59" t="str">
            <v xml:space="preserve"> 'ต.หนองฮี'</v>
          </cell>
          <cell r="N59" t="str">
            <v>10</v>
          </cell>
          <cell r="O59" t="str">
            <v xml:space="preserve"> หมู่ 10</v>
          </cell>
          <cell r="P59" t="str">
            <v>01</v>
          </cell>
          <cell r="Q59" t="str">
            <v>เปิดดำเนินการ</v>
          </cell>
          <cell r="R59" t="str">
            <v>120</v>
          </cell>
          <cell r="S59" t="str">
            <v>45140</v>
          </cell>
          <cell r="T59" t="str">
            <v>0435066167</v>
          </cell>
          <cell r="U59" t="str">
            <v>0435066167</v>
          </cell>
          <cell r="X59" t="str">
            <v>S</v>
          </cell>
          <cell r="Y59" t="str">
            <v xml:space="preserve">บริการ  </v>
          </cell>
          <cell r="Z59" t="str">
            <v>01</v>
          </cell>
          <cell r="AA59" t="str">
            <v>ตั้งใหม่</v>
          </cell>
          <cell r="AC59" t="str">
            <v>2013-04-22</v>
          </cell>
          <cell r="AE59" t="str">
            <v>2013-05-01</v>
          </cell>
          <cell r="AH59" t="str">
            <v>27990</v>
          </cell>
        </row>
        <row r="60">
          <cell r="A60" t="str">
            <v>002403200</v>
          </cell>
          <cell r="B60" t="str">
            <v>โรงพยาบาลนาตาล</v>
          </cell>
          <cell r="C60" t="str">
            <v>21002</v>
          </cell>
          <cell r="D60" t="str">
            <v>กระทรวงสาธารณสุข สำนักงานปลัดกระทรวงสาธารณสุข</v>
          </cell>
          <cell r="E60" t="str">
            <v>07</v>
          </cell>
          <cell r="F60" t="str">
            <v>โรงพยาบาลชุมชน</v>
          </cell>
          <cell r="G60" t="str">
            <v>10</v>
          </cell>
          <cell r="H60" t="str">
            <v>34</v>
          </cell>
          <cell r="I60" t="str">
            <v>จ.อุบลราชธานี</v>
          </cell>
          <cell r="J60" t="str">
            <v>30</v>
          </cell>
          <cell r="K60" t="str">
            <v xml:space="preserve"> อ.นาตาล</v>
          </cell>
          <cell r="L60" t="str">
            <v>01</v>
          </cell>
          <cell r="M60" t="str">
            <v xml:space="preserve"> 'ต.นาตาล'</v>
          </cell>
          <cell r="N60" t="str">
            <v>05</v>
          </cell>
          <cell r="O60" t="str">
            <v xml:space="preserve"> หมู่ 5</v>
          </cell>
          <cell r="P60" t="str">
            <v>01</v>
          </cell>
          <cell r="Q60" t="str">
            <v>เปิดดำเนินการ</v>
          </cell>
          <cell r="R60" t="str">
            <v>ที่ตั้ง 169</v>
          </cell>
          <cell r="S60" t="str">
            <v>24170</v>
          </cell>
          <cell r="V60" t="str">
            <v>21</v>
          </cell>
          <cell r="W60" t="str">
            <v>2.1 ทุติยภูมิระดับต้น</v>
          </cell>
          <cell r="X60" t="str">
            <v>S</v>
          </cell>
          <cell r="Y60" t="str">
            <v xml:space="preserve">บริการ  </v>
          </cell>
          <cell r="AB60" t="str">
            <v xml:space="preserve">เป็นรพช.ที่เปิดให้บริการเฉพาะ OPD ก่อน จำนวนเตียงตามกรอบเป็น 30 </v>
          </cell>
          <cell r="AC60" t="str">
            <v>2010-01-18</v>
          </cell>
          <cell r="AE60" t="str">
            <v>2010-01-18</v>
          </cell>
          <cell r="AH60" t="str">
            <v>24032</v>
          </cell>
        </row>
        <row r="61">
          <cell r="A61" t="str">
            <v>002800600</v>
          </cell>
          <cell r="B61" t="str">
            <v>โรงพยาบาลเกาะจันทร์</v>
          </cell>
          <cell r="C61" t="str">
            <v>21002</v>
          </cell>
          <cell r="D61" t="str">
            <v>กระทรวงสาธารณสุข สำนักงานปลัดกระทรวงสาธารณสุข</v>
          </cell>
          <cell r="E61" t="str">
            <v>07</v>
          </cell>
          <cell r="F61" t="str">
            <v>โรงพยาบาลชุมชน</v>
          </cell>
          <cell r="G61" t="str">
            <v>30</v>
          </cell>
          <cell r="H61" t="str">
            <v>20</v>
          </cell>
          <cell r="I61" t="str">
            <v>จ.ชลบุรี</v>
          </cell>
          <cell r="J61" t="str">
            <v>11</v>
          </cell>
          <cell r="K61" t="str">
            <v xml:space="preserve"> อ.เกาะจันทร์</v>
          </cell>
          <cell r="L61" t="str">
            <v>01</v>
          </cell>
          <cell r="M61" t="str">
            <v xml:space="preserve"> 'ต.เกาะจันทร์'</v>
          </cell>
          <cell r="N61" t="str">
            <v>14</v>
          </cell>
          <cell r="O61" t="str">
            <v xml:space="preserve"> หมู่ 14</v>
          </cell>
          <cell r="P61" t="str">
            <v>01</v>
          </cell>
          <cell r="Q61" t="str">
            <v>เปิดดำเนินการ</v>
          </cell>
          <cell r="R61" t="str">
            <v>เลขที่ 1</v>
          </cell>
          <cell r="S61" t="str">
            <v>20240</v>
          </cell>
          <cell r="X61" t="str">
            <v>S</v>
          </cell>
          <cell r="Y61" t="str">
            <v xml:space="preserve">บริการ  </v>
          </cell>
          <cell r="Z61" t="str">
            <v>01</v>
          </cell>
          <cell r="AA61" t="str">
            <v>ตั้งใหม่</v>
          </cell>
          <cell r="AC61" t="str">
            <v>2013-06-13</v>
          </cell>
          <cell r="AH61" t="str">
            <v>28006</v>
          </cell>
        </row>
        <row r="62">
          <cell r="A62" t="str">
            <v>002801000</v>
          </cell>
          <cell r="B62" t="str">
            <v>โรงพยาบาลโกสัมพีนคร</v>
          </cell>
          <cell r="C62" t="str">
            <v>21002</v>
          </cell>
          <cell r="D62" t="str">
            <v>กระทรวงสาธารณสุข สำนักงานปลัดกระทรวงสาธารณสุข</v>
          </cell>
          <cell r="E62" t="str">
            <v>07</v>
          </cell>
          <cell r="F62" t="str">
            <v>โรงพยาบาลชุมชน</v>
          </cell>
          <cell r="G62" t="str">
            <v>30</v>
          </cell>
          <cell r="H62" t="str">
            <v>62</v>
          </cell>
          <cell r="I62" t="str">
            <v>จ.กำแพงเพชร</v>
          </cell>
          <cell r="J62" t="str">
            <v>11</v>
          </cell>
          <cell r="K62" t="str">
            <v xml:space="preserve"> อ.โกสัมพีนคร</v>
          </cell>
          <cell r="L62" t="str">
            <v>01</v>
          </cell>
          <cell r="M62" t="str">
            <v xml:space="preserve"> 'ต.โกสัมพี'</v>
          </cell>
          <cell r="N62" t="str">
            <v>03</v>
          </cell>
          <cell r="O62" t="str">
            <v xml:space="preserve"> หมู่ 3</v>
          </cell>
          <cell r="P62" t="str">
            <v>01</v>
          </cell>
          <cell r="Q62" t="str">
            <v>เปิดดำเนินการ</v>
          </cell>
          <cell r="R62" t="str">
            <v>บ้านคลองเมือง</v>
          </cell>
          <cell r="S62" t="str">
            <v>62000</v>
          </cell>
          <cell r="X62" t="str">
            <v>S</v>
          </cell>
          <cell r="Y62" t="str">
            <v xml:space="preserve">บริการ  </v>
          </cell>
          <cell r="Z62" t="str">
            <v>01</v>
          </cell>
          <cell r="AA62" t="str">
            <v>ตั้งใหม่</v>
          </cell>
          <cell r="AC62" t="str">
            <v>2013-07-01</v>
          </cell>
          <cell r="AE62" t="str">
            <v>2013-08-15</v>
          </cell>
          <cell r="AH62" t="str">
            <v>28010</v>
          </cell>
        </row>
        <row r="63">
          <cell r="A63" t="str">
            <v>001128200</v>
          </cell>
          <cell r="B63" t="str">
            <v>โรงพยาบาลสมเด็จพระสังฆราชองค์ที่ ๑๙</v>
          </cell>
          <cell r="C63" t="str">
            <v>21002</v>
          </cell>
          <cell r="D63" t="str">
            <v>กระทรวงสาธารณสุข สำนักงานปลัดกระทรวงสาธารณสุข</v>
          </cell>
          <cell r="E63" t="str">
            <v>07</v>
          </cell>
          <cell r="F63" t="str">
            <v>โรงพยาบาลชุมชน</v>
          </cell>
          <cell r="G63" t="str">
            <v>120</v>
          </cell>
          <cell r="H63" t="str">
            <v>71</v>
          </cell>
          <cell r="I63" t="str">
            <v>จ.กาญจนบุรี</v>
          </cell>
          <cell r="J63" t="str">
            <v>06</v>
          </cell>
          <cell r="K63" t="str">
            <v xml:space="preserve"> อ.ท่าม่วง</v>
          </cell>
          <cell r="L63" t="str">
            <v>01</v>
          </cell>
          <cell r="M63" t="str">
            <v xml:space="preserve"> 'ต.ท่าม่วง'</v>
          </cell>
          <cell r="N63" t="str">
            <v>01</v>
          </cell>
          <cell r="O63" t="str">
            <v xml:space="preserve"> หมู่ 1</v>
          </cell>
          <cell r="P63" t="str">
            <v>01</v>
          </cell>
          <cell r="Q63" t="str">
            <v>เปิดดำเนินการ</v>
          </cell>
          <cell r="R63" t="str">
            <v>978/1</v>
          </cell>
          <cell r="S63" t="str">
            <v>71110</v>
          </cell>
          <cell r="T63" t="str">
            <v>034611033</v>
          </cell>
          <cell r="U63" t="str">
            <v>034613489</v>
          </cell>
          <cell r="V63" t="str">
            <v>22</v>
          </cell>
          <cell r="W63" t="str">
            <v>2.2 ทุติยภูมิระดับกลาง</v>
          </cell>
          <cell r="X63" t="str">
            <v>S</v>
          </cell>
          <cell r="Y63" t="str">
            <v xml:space="preserve">บริการ  </v>
          </cell>
          <cell r="Z63" t="str">
            <v>02</v>
          </cell>
          <cell r="AA63" t="str">
            <v>แก้ไขชื่อ</v>
          </cell>
          <cell r="AB63" t="str">
            <v>แก้ไขชื่อจาก รพ.ท่าม่วง เป็นรพ.สมเด็จพระสังฆราชองค์ที่ ๑๙ ตามหนังสือ สำนักเลขานุการสมเด็จพระสังหราช วัดบวรฯที่ พ ๐๕๖๙/๒๕๕๖</v>
          </cell>
          <cell r="AH63" t="str">
            <v>11282</v>
          </cell>
        </row>
        <row r="64">
          <cell r="A64" t="str">
            <v>000400700</v>
          </cell>
          <cell r="B64" t="str">
            <v>โรงพยาบาลซับใหญ่</v>
          </cell>
          <cell r="C64" t="str">
            <v>21002</v>
          </cell>
          <cell r="D64" t="str">
            <v>กระทรวงสาธารณสุข สำนักงานปลัดกระทรวงสาธารณสุข</v>
          </cell>
          <cell r="E64" t="str">
            <v>07</v>
          </cell>
          <cell r="F64" t="str">
            <v>โรงพยาบาลชุมชน</v>
          </cell>
          <cell r="G64" t="str">
            <v>30</v>
          </cell>
          <cell r="H64" t="str">
            <v>36</v>
          </cell>
          <cell r="I64" t="str">
            <v>จ.ชัยภูมิ</v>
          </cell>
          <cell r="J64" t="str">
            <v>16</v>
          </cell>
          <cell r="K64" t="str">
            <v xml:space="preserve"> อ.อำเภอซับใหญ่</v>
          </cell>
          <cell r="L64" t="str">
            <v>01</v>
          </cell>
          <cell r="M64" t="str">
            <v xml:space="preserve"> 'ต.ซับใหญ่'</v>
          </cell>
          <cell r="N64" t="str">
            <v>01</v>
          </cell>
          <cell r="O64" t="str">
            <v xml:space="preserve"> หมู่ 1</v>
          </cell>
          <cell r="P64" t="str">
            <v>01</v>
          </cell>
          <cell r="Q64" t="str">
            <v>เปิดดำเนินการ</v>
          </cell>
          <cell r="R64" t="str">
            <v>บ้านซับใหญ่</v>
          </cell>
          <cell r="S64" t="str">
            <v>36130</v>
          </cell>
          <cell r="T64" t="str">
            <v>044731044</v>
          </cell>
          <cell r="AB64" t="str">
            <v>ยกฐานะรพ.สต.ซับใหญ่ รหัส 04007 เป็น  รพช.ซับใหญ่ รหัสเดิม 04007</v>
          </cell>
          <cell r="AH64" t="str">
            <v>04007</v>
          </cell>
        </row>
        <row r="65">
          <cell r="A65" t="str">
            <v>002801500</v>
          </cell>
          <cell r="B65" t="str">
            <v>โรงพยาบาลโพธิ์ศรีสุวรรณ</v>
          </cell>
          <cell r="C65" t="str">
            <v>21002</v>
          </cell>
          <cell r="D65" t="str">
            <v>กระทรวงสาธารณสุข สำนักงานปลัดกระทรวงสาธารณสุข</v>
          </cell>
          <cell r="E65" t="str">
            <v>07</v>
          </cell>
          <cell r="F65" t="str">
            <v>โรงพยาบาลชุมชน</v>
          </cell>
          <cell r="G65" t="str">
            <v>30</v>
          </cell>
          <cell r="H65" t="str">
            <v>33</v>
          </cell>
          <cell r="I65" t="str">
            <v>จ.ศรีสะเกษ</v>
          </cell>
          <cell r="J65" t="str">
            <v>21</v>
          </cell>
          <cell r="K65" t="str">
            <v xml:space="preserve"> อ.ศรีสุวรรณ</v>
          </cell>
          <cell r="L65" t="str">
            <v>02</v>
          </cell>
          <cell r="M65" t="str">
            <v xml:space="preserve"> 'ต.เสียว'</v>
          </cell>
          <cell r="N65" t="str">
            <v>05</v>
          </cell>
          <cell r="O65" t="str">
            <v xml:space="preserve"> หมู่ 5</v>
          </cell>
          <cell r="P65" t="str">
            <v>01</v>
          </cell>
          <cell r="Q65" t="str">
            <v>เปิดดำเนินการ</v>
          </cell>
          <cell r="R65" t="str">
            <v>58 บ้านหนองแคน</v>
          </cell>
          <cell r="S65" t="str">
            <v>33120</v>
          </cell>
          <cell r="T65" t="str">
            <v>045604053</v>
          </cell>
          <cell r="U65" t="str">
            <v>045604121</v>
          </cell>
          <cell r="X65" t="str">
            <v>S</v>
          </cell>
          <cell r="Y65" t="str">
            <v xml:space="preserve">บริการ  </v>
          </cell>
          <cell r="Z65" t="str">
            <v>01</v>
          </cell>
          <cell r="AA65" t="str">
            <v>ตั้งใหม่</v>
          </cell>
          <cell r="AC65" t="str">
            <v>2013-07-09</v>
          </cell>
          <cell r="AE65" t="str">
            <v>2013-10-01</v>
          </cell>
          <cell r="AH65" t="str">
            <v>28015</v>
          </cell>
        </row>
        <row r="66">
          <cell r="A66" t="str">
            <v>002801600</v>
          </cell>
          <cell r="B66" t="str">
            <v>โรงพยาบาลศิลาลาด</v>
          </cell>
          <cell r="C66" t="str">
            <v>21002</v>
          </cell>
          <cell r="D66" t="str">
            <v>กระทรวงสาธารณสุข สำนักงานปลัดกระทรวงสาธารณสุข</v>
          </cell>
          <cell r="E66" t="str">
            <v>07</v>
          </cell>
          <cell r="F66" t="str">
            <v>โรงพยาบาลชุมชน</v>
          </cell>
          <cell r="G66" t="str">
            <v>30</v>
          </cell>
          <cell r="H66" t="str">
            <v>33</v>
          </cell>
          <cell r="I66" t="str">
            <v>จ.ศรีสะเกษ</v>
          </cell>
          <cell r="J66" t="str">
            <v>22</v>
          </cell>
          <cell r="K66" t="str">
            <v xml:space="preserve"> อ.ศิลาลาด</v>
          </cell>
          <cell r="L66" t="str">
            <v>01</v>
          </cell>
          <cell r="M66" t="str">
            <v xml:space="preserve"> 'ต.กุง'</v>
          </cell>
          <cell r="N66" t="str">
            <v>05</v>
          </cell>
          <cell r="O66" t="str">
            <v xml:space="preserve"> หมู่ 5</v>
          </cell>
          <cell r="P66" t="str">
            <v>01</v>
          </cell>
          <cell r="Q66" t="str">
            <v>เปิดดำเนินการ</v>
          </cell>
          <cell r="R66" t="str">
            <v>108 บ้านสงยาง</v>
          </cell>
          <cell r="S66" t="str">
            <v>33160</v>
          </cell>
          <cell r="T66" t="str">
            <v>045668123</v>
          </cell>
          <cell r="U66" t="str">
            <v>045668123</v>
          </cell>
          <cell r="X66" t="str">
            <v>S</v>
          </cell>
          <cell r="Y66" t="str">
            <v xml:space="preserve">บริการ  </v>
          </cell>
          <cell r="Z66" t="str">
            <v>01</v>
          </cell>
          <cell r="AA66" t="str">
            <v>ตั้งใหม่</v>
          </cell>
          <cell r="AC66" t="str">
            <v>2013-07-09</v>
          </cell>
          <cell r="AE66" t="str">
            <v>2013-10-01</v>
          </cell>
          <cell r="AH66" t="str">
            <v>28016</v>
          </cell>
        </row>
        <row r="67">
          <cell r="A67" t="str">
            <v>002801700</v>
          </cell>
          <cell r="B67" t="str">
            <v>โรงพยาบาลนาคู</v>
          </cell>
          <cell r="C67" t="str">
            <v>21002</v>
          </cell>
          <cell r="D67" t="str">
            <v>กระทรวงสาธารณสุข สำนักงานปลัดกระทรวงสาธารณสุข</v>
          </cell>
          <cell r="E67" t="str">
            <v>07</v>
          </cell>
          <cell r="F67" t="str">
            <v>โรงพยาบาลชุมชน</v>
          </cell>
          <cell r="G67" t="str">
            <v>30</v>
          </cell>
          <cell r="H67" t="str">
            <v>46</v>
          </cell>
          <cell r="I67" t="str">
            <v>จ.กาฬสินธุ์</v>
          </cell>
          <cell r="J67" t="str">
            <v>16</v>
          </cell>
          <cell r="K67" t="str">
            <v xml:space="preserve"> อ.นาคู</v>
          </cell>
          <cell r="L67" t="str">
            <v>01</v>
          </cell>
          <cell r="M67" t="str">
            <v xml:space="preserve"> 'ต.นาคู'</v>
          </cell>
          <cell r="N67" t="str">
            <v>09</v>
          </cell>
          <cell r="O67" t="str">
            <v xml:space="preserve"> หมู่ 9</v>
          </cell>
          <cell r="P67" t="str">
            <v>01</v>
          </cell>
          <cell r="Q67" t="str">
            <v>เปิดดำเนินการ</v>
          </cell>
          <cell r="R67" t="str">
            <v>319</v>
          </cell>
          <cell r="S67" t="str">
            <v>46160</v>
          </cell>
          <cell r="T67" t="str">
            <v>0873748222</v>
          </cell>
          <cell r="X67" t="str">
            <v>S</v>
          </cell>
          <cell r="Y67" t="str">
            <v xml:space="preserve">บริการ  </v>
          </cell>
          <cell r="Z67" t="str">
            <v>01</v>
          </cell>
          <cell r="AA67" t="str">
            <v>ตั้งใหม่</v>
          </cell>
          <cell r="AC67" t="str">
            <v>2013-07-12</v>
          </cell>
          <cell r="AE67" t="str">
            <v>2013-06-03</v>
          </cell>
          <cell r="AH67" t="str">
            <v>28017</v>
          </cell>
        </row>
        <row r="68">
          <cell r="A68" t="str">
            <v>001124300</v>
          </cell>
          <cell r="B68" t="str">
            <v>โรงพยาบาลอุ้มผาง</v>
          </cell>
          <cell r="C68" t="str">
            <v>21002</v>
          </cell>
          <cell r="D68" t="str">
            <v>กระทรวงสาธารณสุข สำนักงานปลัดกระทรวงสาธารณสุข</v>
          </cell>
          <cell r="E68" t="str">
            <v>07</v>
          </cell>
          <cell r="F68" t="str">
            <v>โรงพยาบาลชุมชน</v>
          </cell>
          <cell r="G68" t="str">
            <v>60</v>
          </cell>
          <cell r="H68" t="str">
            <v>63</v>
          </cell>
          <cell r="I68" t="str">
            <v>จ.ตาก</v>
          </cell>
          <cell r="J68" t="str">
            <v>08</v>
          </cell>
          <cell r="K68" t="str">
            <v xml:space="preserve"> อ.อุ้มผาง</v>
          </cell>
          <cell r="L68" t="str">
            <v>01</v>
          </cell>
          <cell r="M68" t="str">
            <v xml:space="preserve"> 'ต.อุ้มผาง'</v>
          </cell>
          <cell r="N68" t="str">
            <v>01</v>
          </cell>
          <cell r="O68" t="str">
            <v xml:space="preserve"> หมู่ 1</v>
          </cell>
          <cell r="P68" t="str">
            <v>01</v>
          </cell>
          <cell r="Q68" t="str">
            <v>เปิดดำเนินการ</v>
          </cell>
          <cell r="R68" t="str">
            <v>159 บ้านอุ้มผาง ประเวศไพรวัลย์</v>
          </cell>
          <cell r="S68" t="str">
            <v>63170</v>
          </cell>
          <cell r="T68" t="str">
            <v>055561270</v>
          </cell>
          <cell r="U68" t="str">
            <v>055561016</v>
          </cell>
          <cell r="V68" t="str">
            <v>21</v>
          </cell>
          <cell r="W68" t="str">
            <v>2.1 ทุติยภูมิระดับต้น</v>
          </cell>
          <cell r="Z68" t="str">
            <v>06</v>
          </cell>
          <cell r="AA68" t="str">
            <v>แก้ไข/เปลี่ยนแปลงจำนวนเตียง</v>
          </cell>
          <cell r="AB68" t="str">
            <v>ปรับจำนวนเตียง 30 เป็น 60</v>
          </cell>
          <cell r="AH68" t="str">
            <v>11243</v>
          </cell>
        </row>
        <row r="69">
          <cell r="A69" t="str">
            <v>002802000</v>
          </cell>
          <cell r="B69" t="str">
            <v>โรงพยาบาลบ้านด่าน</v>
          </cell>
          <cell r="C69" t="str">
            <v>21002</v>
          </cell>
          <cell r="D69" t="str">
            <v>กระทรวงสาธารณสุข สำนักงานปลัดกระทรวงสาธารณสุข</v>
          </cell>
          <cell r="E69" t="str">
            <v>07</v>
          </cell>
          <cell r="F69" t="str">
            <v>โรงพยาบาลชุมชน</v>
          </cell>
          <cell r="G69" t="str">
            <v>10</v>
          </cell>
          <cell r="H69" t="str">
            <v>31</v>
          </cell>
          <cell r="I69" t="str">
            <v>จ.บุรีรัมย์</v>
          </cell>
          <cell r="J69" t="str">
            <v>21</v>
          </cell>
          <cell r="K69" t="str">
            <v xml:space="preserve"> อ.บ้านด่าน</v>
          </cell>
          <cell r="L69" t="str">
            <v>01</v>
          </cell>
          <cell r="M69" t="str">
            <v xml:space="preserve"> 'ต.บ้านด่าน'</v>
          </cell>
          <cell r="N69" t="str">
            <v>09</v>
          </cell>
          <cell r="O69" t="str">
            <v xml:space="preserve"> หมู่ 9</v>
          </cell>
          <cell r="P69" t="str">
            <v>01</v>
          </cell>
          <cell r="Q69" t="str">
            <v>เปิดดำเนินการ</v>
          </cell>
          <cell r="R69" t="str">
            <v>192</v>
          </cell>
          <cell r="S69" t="str">
            <v>31000</v>
          </cell>
          <cell r="T69" t="str">
            <v>044664005</v>
          </cell>
          <cell r="X69" t="str">
            <v>S</v>
          </cell>
          <cell r="Y69" t="str">
            <v xml:space="preserve">บริการ  </v>
          </cell>
          <cell r="Z69" t="str">
            <v>01</v>
          </cell>
          <cell r="AA69" t="str">
            <v>ตั้งใหม่</v>
          </cell>
          <cell r="AC69" t="str">
            <v>2013-07-24</v>
          </cell>
          <cell r="AE69" t="str">
            <v>2013-04-01</v>
          </cell>
          <cell r="AH69" t="str">
            <v>28020</v>
          </cell>
        </row>
        <row r="70">
          <cell r="A70" t="str">
            <v>001074500</v>
          </cell>
          <cell r="B70" t="str">
            <v>โรงพยาบาลสงขลา</v>
          </cell>
          <cell r="C70" t="str">
            <v>21002</v>
          </cell>
          <cell r="D70" t="str">
            <v>กระทรวงสาธารณสุข สำนักงานปลัดกระทรวงสาธารณสุข</v>
          </cell>
          <cell r="E70" t="str">
            <v>06</v>
          </cell>
          <cell r="F70" t="str">
            <v>โรงพยาบาลทั่วไป</v>
          </cell>
          <cell r="G70" t="str">
            <v>508</v>
          </cell>
          <cell r="H70" t="str">
            <v>90</v>
          </cell>
          <cell r="I70" t="str">
            <v>จ.สงขลา</v>
          </cell>
          <cell r="J70" t="str">
            <v>01</v>
          </cell>
          <cell r="K70" t="str">
            <v xml:space="preserve"> อ.เมืองสงขลา</v>
          </cell>
          <cell r="L70" t="str">
            <v>03</v>
          </cell>
          <cell r="M70" t="str">
            <v xml:space="preserve"> 'ต.เกาะแต้ว'</v>
          </cell>
          <cell r="N70" t="str">
            <v>00</v>
          </cell>
          <cell r="O70" t="str">
            <v xml:space="preserve"> หมู่ 0</v>
          </cell>
          <cell r="P70" t="str">
            <v>01</v>
          </cell>
          <cell r="Q70" t="str">
            <v>เปิดดำเนินการ</v>
          </cell>
          <cell r="R70" t="str">
            <v xml:space="preserve"> 666 ถ.สงขลา-ระโนด</v>
          </cell>
          <cell r="S70" t="str">
            <v>90100</v>
          </cell>
          <cell r="T70" t="str">
            <v>074338100</v>
          </cell>
          <cell r="U70" t="str">
            <v>074480058</v>
          </cell>
          <cell r="V70" t="str">
            <v>23</v>
          </cell>
          <cell r="W70" t="str">
            <v>2.3 ทุติยภูมิระดับสูง</v>
          </cell>
          <cell r="X70" t="str">
            <v>S</v>
          </cell>
          <cell r="Y70" t="str">
            <v xml:space="preserve">บริการ  </v>
          </cell>
          <cell r="Z70" t="str">
            <v>04</v>
          </cell>
          <cell r="AA70" t="str">
            <v>แก้ไข/เปลี่ยนแปลงที่ตั้ง</v>
          </cell>
          <cell r="AB70" t="str">
            <v>แก้ไขที่ตั้ง  และเปลี่ยนจำนวนเตียง จาก 480 เป็น 508 ตามหนังสือที่สข 0032.002/4039 ลงวันที่ 29 กค 56</v>
          </cell>
          <cell r="AH70" t="str">
            <v>10745</v>
          </cell>
        </row>
        <row r="71">
          <cell r="A71" t="str">
            <v>002877800</v>
          </cell>
          <cell r="B71" t="str">
            <v>โรงพยาบาลโพธิ์ตาก</v>
          </cell>
          <cell r="C71" t="str">
            <v>21002</v>
          </cell>
          <cell r="D71" t="str">
            <v>กระทรวงสาธารณสุข สำนักงานปลัดกระทรวงสาธารณสุข</v>
          </cell>
          <cell r="E71" t="str">
            <v>07</v>
          </cell>
          <cell r="F71" t="str">
            <v>โรงพยาบาลชุมชน</v>
          </cell>
          <cell r="G71" t="str">
            <v>10</v>
          </cell>
          <cell r="H71" t="str">
            <v>43</v>
          </cell>
          <cell r="I71" t="str">
            <v>จ.หนองคาย</v>
          </cell>
          <cell r="J71" t="str">
            <v>17</v>
          </cell>
          <cell r="K71" t="str">
            <v xml:space="preserve"> อ.โพธิ์ตาก</v>
          </cell>
          <cell r="L71" t="str">
            <v>01</v>
          </cell>
          <cell r="M71" t="str">
            <v xml:space="preserve"> 'ต.โพธิ์ตาก'</v>
          </cell>
          <cell r="N71" t="str">
            <v>07</v>
          </cell>
          <cell r="O71" t="str">
            <v xml:space="preserve"> หมู่ 7</v>
          </cell>
          <cell r="P71" t="str">
            <v>01</v>
          </cell>
          <cell r="Q71" t="str">
            <v>เปิดดำเนินการ</v>
          </cell>
          <cell r="R71" t="str">
            <v>90</v>
          </cell>
          <cell r="S71" t="str">
            <v>43130</v>
          </cell>
          <cell r="V71" t="str">
            <v>10</v>
          </cell>
          <cell r="W71" t="str">
            <v>1 ปฐมภูมิ</v>
          </cell>
          <cell r="X71" t="str">
            <v>S</v>
          </cell>
          <cell r="Y71" t="str">
            <v xml:space="preserve">บริการ  </v>
          </cell>
          <cell r="Z71" t="str">
            <v>01</v>
          </cell>
          <cell r="AA71" t="str">
            <v>ตั้งใหม่</v>
          </cell>
          <cell r="AC71" t="str">
            <v>2013-08-21</v>
          </cell>
          <cell r="AH71" t="str">
            <v>28778</v>
          </cell>
        </row>
        <row r="72">
          <cell r="A72" t="str">
            <v>002801400</v>
          </cell>
          <cell r="B72" t="str">
            <v>โรงพยาบาลพยุห์</v>
          </cell>
          <cell r="C72" t="str">
            <v>21002</v>
          </cell>
          <cell r="D72" t="str">
            <v>กระทรวงสาธารณสุข สำนักงานปลัดกระทรวงสาธารณสุข</v>
          </cell>
          <cell r="E72" t="str">
            <v>07</v>
          </cell>
          <cell r="F72" t="str">
            <v>โรงพยาบาลชุมชน</v>
          </cell>
          <cell r="G72" t="str">
            <v>30</v>
          </cell>
          <cell r="H72" t="str">
            <v>33</v>
          </cell>
          <cell r="I72" t="str">
            <v>จ.ศรีสะเกษ</v>
          </cell>
          <cell r="J72" t="str">
            <v>20</v>
          </cell>
          <cell r="K72" t="str">
            <v xml:space="preserve"> อ.พยุห์</v>
          </cell>
          <cell r="L72" t="str">
            <v>01</v>
          </cell>
          <cell r="M72" t="str">
            <v xml:space="preserve"> 'ต.พยุห์'</v>
          </cell>
          <cell r="N72" t="str">
            <v>02</v>
          </cell>
          <cell r="O72" t="str">
            <v xml:space="preserve"> หมู่ 2</v>
          </cell>
          <cell r="P72" t="str">
            <v>01</v>
          </cell>
          <cell r="Q72" t="str">
            <v>เปิดดำเนินการ</v>
          </cell>
          <cell r="R72" t="str">
            <v>209 บ้านหนองหว้า</v>
          </cell>
          <cell r="S72" t="str">
            <v>33230</v>
          </cell>
          <cell r="T72" t="str">
            <v>045607121</v>
          </cell>
          <cell r="U72" t="str">
            <v>045607121</v>
          </cell>
          <cell r="X72" t="str">
            <v>S</v>
          </cell>
          <cell r="Y72" t="str">
            <v xml:space="preserve">บริการ  </v>
          </cell>
          <cell r="Z72" t="str">
            <v>01</v>
          </cell>
          <cell r="AA72" t="str">
            <v>ตั้งใหม่</v>
          </cell>
          <cell r="AC72" t="str">
            <v>2013-07-09</v>
          </cell>
          <cell r="AE72" t="str">
            <v>2013-10-01</v>
          </cell>
          <cell r="AH72" t="str">
            <v>28014</v>
          </cell>
        </row>
        <row r="73">
          <cell r="A73" t="str">
            <v>002878500</v>
          </cell>
          <cell r="B73" t="str">
            <v>โรงพยาบาลบางเสาธง</v>
          </cell>
          <cell r="C73" t="str">
            <v>21002</v>
          </cell>
          <cell r="D73" t="str">
            <v>กระทรวงสาธารณสุข สำนักงานปลัดกระทรวงสาธารณสุข</v>
          </cell>
          <cell r="E73" t="str">
            <v>07</v>
          </cell>
          <cell r="F73" t="str">
            <v>โรงพยาบาลชุมชน</v>
          </cell>
          <cell r="G73" t="str">
            <v>30</v>
          </cell>
          <cell r="H73" t="str">
            <v>11</v>
          </cell>
          <cell r="I73" t="str">
            <v>จ.สมุทรปราการ</v>
          </cell>
          <cell r="J73" t="str">
            <v>06</v>
          </cell>
          <cell r="K73" t="str">
            <v xml:space="preserve"> อ.บางเสาธง</v>
          </cell>
          <cell r="L73" t="str">
            <v>01</v>
          </cell>
          <cell r="M73" t="str">
            <v xml:space="preserve"> 'ต.บางเสาธง'</v>
          </cell>
          <cell r="N73" t="str">
            <v>12</v>
          </cell>
          <cell r="O73" t="str">
            <v xml:space="preserve"> หมู่ 12</v>
          </cell>
          <cell r="P73" t="str">
            <v>01</v>
          </cell>
          <cell r="Q73" t="str">
            <v>เปิดดำเนินการ</v>
          </cell>
          <cell r="S73" t="str">
            <v>10540</v>
          </cell>
          <cell r="T73" t="str">
            <v>023895980</v>
          </cell>
          <cell r="V73" t="str">
            <v>10</v>
          </cell>
          <cell r="W73" t="str">
            <v>1 ปฐมภูมิ</v>
          </cell>
          <cell r="X73" t="str">
            <v>S</v>
          </cell>
          <cell r="Y73" t="str">
            <v xml:space="preserve">บริการ  </v>
          </cell>
          <cell r="Z73" t="str">
            <v>01</v>
          </cell>
          <cell r="AA73" t="str">
            <v>ตั้งใหม่</v>
          </cell>
          <cell r="AC73" t="str">
            <v>2013-09-05</v>
          </cell>
          <cell r="AE73" t="str">
            <v>2015-01-01</v>
          </cell>
          <cell r="AH73" t="str">
            <v>28785</v>
          </cell>
        </row>
        <row r="74">
          <cell r="A74" t="str">
            <v>002878600</v>
          </cell>
          <cell r="B74" t="str">
            <v>โรงพยาบาลมะนัง</v>
          </cell>
          <cell r="C74" t="str">
            <v>21002</v>
          </cell>
          <cell r="D74" t="str">
            <v>กระทรวงสาธารณสุข สำนักงานปลัดกระทรวงสาธารณสุข</v>
          </cell>
          <cell r="E74" t="str">
            <v>07</v>
          </cell>
          <cell r="F74" t="str">
            <v>โรงพยาบาลชุมชน</v>
          </cell>
          <cell r="G74" t="str">
            <v>30</v>
          </cell>
          <cell r="H74" t="str">
            <v>91</v>
          </cell>
          <cell r="I74" t="str">
            <v>จ.สตูล</v>
          </cell>
          <cell r="J74" t="str">
            <v>07</v>
          </cell>
          <cell r="K74" t="str">
            <v xml:space="preserve"> อ.มะนัง</v>
          </cell>
          <cell r="L74" t="str">
            <v>01</v>
          </cell>
          <cell r="M74" t="str">
            <v xml:space="preserve"> 'ต.ปาล์มพัฒนา'</v>
          </cell>
          <cell r="N74" t="str">
            <v>01</v>
          </cell>
          <cell r="O74" t="str">
            <v xml:space="preserve"> หมู่ 1</v>
          </cell>
          <cell r="P74" t="str">
            <v>01</v>
          </cell>
          <cell r="Q74" t="str">
            <v>เปิดดำเนินการ</v>
          </cell>
          <cell r="S74" t="str">
            <v>91130</v>
          </cell>
          <cell r="X74" t="str">
            <v>S</v>
          </cell>
          <cell r="Y74" t="str">
            <v xml:space="preserve">บริการ  </v>
          </cell>
          <cell r="Z74" t="str">
            <v>01</v>
          </cell>
          <cell r="AA74" t="str">
            <v>ตั้งใหม่</v>
          </cell>
          <cell r="AC74" t="str">
            <v>2013-09-05</v>
          </cell>
          <cell r="AE74" t="str">
            <v>2013-10-01</v>
          </cell>
          <cell r="AH74" t="str">
            <v>28786</v>
          </cell>
        </row>
        <row r="75">
          <cell r="A75" t="str">
            <v>002878900</v>
          </cell>
          <cell r="B75" t="str">
            <v>โรงพยาบาลฆ้องชัย</v>
          </cell>
          <cell r="C75" t="str">
            <v>21002</v>
          </cell>
          <cell r="D75" t="str">
            <v>กระทรวงสาธารณสุข สำนักงานปลัดกระทรวงสาธารณสุข</v>
          </cell>
          <cell r="E75" t="str">
            <v>07</v>
          </cell>
          <cell r="F75" t="str">
            <v>โรงพยาบาลชุมชน</v>
          </cell>
          <cell r="G75" t="str">
            <v>30</v>
          </cell>
          <cell r="H75" t="str">
            <v>46</v>
          </cell>
          <cell r="I75" t="str">
            <v>จ.กาฬสินธุ์</v>
          </cell>
          <cell r="J75" t="str">
            <v>18</v>
          </cell>
          <cell r="K75" t="str">
            <v xml:space="preserve"> อ.ฆ้องชัย</v>
          </cell>
          <cell r="L75" t="str">
            <v>01</v>
          </cell>
          <cell r="M75" t="str">
            <v xml:space="preserve"> 'ต.ฆ้องชัยพัฒนา'</v>
          </cell>
          <cell r="N75" t="str">
            <v>11</v>
          </cell>
          <cell r="O75" t="str">
            <v xml:space="preserve"> หมู่ 11</v>
          </cell>
          <cell r="P75" t="str">
            <v>01</v>
          </cell>
          <cell r="Q75" t="str">
            <v>เปิดดำเนินการ</v>
          </cell>
          <cell r="S75" t="str">
            <v>46130</v>
          </cell>
          <cell r="X75" t="str">
            <v>S</v>
          </cell>
          <cell r="Y75" t="str">
            <v xml:space="preserve">บริการ  </v>
          </cell>
          <cell r="Z75" t="str">
            <v>01</v>
          </cell>
          <cell r="AA75" t="str">
            <v>ตั้งใหม่</v>
          </cell>
          <cell r="AC75" t="str">
            <v>2013-09-10</v>
          </cell>
          <cell r="AE75" t="str">
            <v>2013-08-15</v>
          </cell>
          <cell r="AH75" t="str">
            <v>28789</v>
          </cell>
        </row>
        <row r="76">
          <cell r="A76" t="str">
            <v>002879000</v>
          </cell>
          <cell r="B76" t="str">
            <v>โรงพยาบาลดอนจาน</v>
          </cell>
          <cell r="C76" t="str">
            <v>21002</v>
          </cell>
          <cell r="D76" t="str">
            <v>กระทรวงสาธารณสุข สำนักงานปลัดกระทรวงสาธารณสุข</v>
          </cell>
          <cell r="E76" t="str">
            <v>07</v>
          </cell>
          <cell r="F76" t="str">
            <v>โรงพยาบาลชุมชน</v>
          </cell>
          <cell r="G76" t="str">
            <v>30</v>
          </cell>
          <cell r="H76" t="str">
            <v>46</v>
          </cell>
          <cell r="I76" t="str">
            <v>จ.กาฬสินธุ์</v>
          </cell>
          <cell r="J76" t="str">
            <v>17</v>
          </cell>
          <cell r="K76" t="str">
            <v xml:space="preserve"> อ.ดอนจาน</v>
          </cell>
          <cell r="L76" t="str">
            <v>02</v>
          </cell>
          <cell r="M76" t="str">
            <v xml:space="preserve"> 'ต.สะอาดไชยศรี'</v>
          </cell>
          <cell r="N76" t="str">
            <v>06</v>
          </cell>
          <cell r="O76" t="str">
            <v xml:space="preserve"> หมู่ 6</v>
          </cell>
          <cell r="P76" t="str">
            <v>01</v>
          </cell>
          <cell r="Q76" t="str">
            <v>เปิดดำเนินการ</v>
          </cell>
          <cell r="S76" t="str">
            <v>46000</v>
          </cell>
          <cell r="X76" t="str">
            <v>S</v>
          </cell>
          <cell r="Y76" t="str">
            <v xml:space="preserve">บริการ  </v>
          </cell>
          <cell r="AC76" t="str">
            <v>2013-09-10</v>
          </cell>
          <cell r="AE76" t="str">
            <v>2013-08-15</v>
          </cell>
          <cell r="AH76" t="str">
            <v>28790</v>
          </cell>
        </row>
        <row r="77">
          <cell r="A77" t="str">
            <v>002879100</v>
          </cell>
          <cell r="B77" t="str">
            <v>โรงพยาบาลสามชัย</v>
          </cell>
          <cell r="C77" t="str">
            <v>21002</v>
          </cell>
          <cell r="D77" t="str">
            <v>กระทรวงสาธารณสุข สำนักงานปลัดกระทรวงสาธารณสุข</v>
          </cell>
          <cell r="E77" t="str">
            <v>07</v>
          </cell>
          <cell r="F77" t="str">
            <v>โรงพยาบาลชุมชน</v>
          </cell>
          <cell r="G77" t="str">
            <v>30</v>
          </cell>
          <cell r="H77" t="str">
            <v>46</v>
          </cell>
          <cell r="I77" t="str">
            <v>จ.กาฬสินธุ์</v>
          </cell>
          <cell r="J77" t="str">
            <v>15</v>
          </cell>
          <cell r="K77" t="str">
            <v xml:space="preserve"> อ.สามชัย</v>
          </cell>
          <cell r="L77" t="str">
            <v>01</v>
          </cell>
          <cell r="M77" t="str">
            <v xml:space="preserve"> 'ต.สำราญ'</v>
          </cell>
          <cell r="N77" t="str">
            <v>04</v>
          </cell>
          <cell r="O77" t="str">
            <v xml:space="preserve"> หมู่ 4</v>
          </cell>
          <cell r="P77" t="str">
            <v>01</v>
          </cell>
          <cell r="Q77" t="str">
            <v>เปิดดำเนินการ</v>
          </cell>
          <cell r="X77" t="str">
            <v>S</v>
          </cell>
          <cell r="Y77" t="str">
            <v xml:space="preserve">บริการ  </v>
          </cell>
          <cell r="Z77" t="str">
            <v>01</v>
          </cell>
          <cell r="AA77" t="str">
            <v>ตั้งใหม่</v>
          </cell>
          <cell r="AC77" t="str">
            <v>2013-09-10</v>
          </cell>
          <cell r="AE77" t="str">
            <v>2013-09-02</v>
          </cell>
          <cell r="AH77" t="str">
            <v>28791</v>
          </cell>
        </row>
        <row r="78">
          <cell r="A78" t="str">
            <v>002881100</v>
          </cell>
          <cell r="B78" t="str">
            <v>โรงพยาบาลเฝ้าไร่</v>
          </cell>
          <cell r="C78" t="str">
            <v>21002</v>
          </cell>
          <cell r="D78" t="str">
            <v>กระทรวงสาธารณสุข สำนักงานปลัดกระทรวงสาธารณสุข</v>
          </cell>
          <cell r="E78" t="str">
            <v>07</v>
          </cell>
          <cell r="F78" t="str">
            <v>โรงพยาบาลชุมชน</v>
          </cell>
          <cell r="G78" t="str">
            <v>10</v>
          </cell>
          <cell r="H78" t="str">
            <v>43</v>
          </cell>
          <cell r="I78" t="str">
            <v>จ.หนองคาย</v>
          </cell>
          <cell r="J78" t="str">
            <v>15</v>
          </cell>
          <cell r="K78" t="str">
            <v xml:space="preserve"> อ.เฝ้าไร่</v>
          </cell>
          <cell r="L78" t="str">
            <v>01</v>
          </cell>
          <cell r="M78" t="str">
            <v xml:space="preserve"> 'ต.เฝ้าไร่'</v>
          </cell>
          <cell r="N78" t="str">
            <v>11</v>
          </cell>
          <cell r="O78" t="str">
            <v xml:space="preserve"> หมู่ 11</v>
          </cell>
          <cell r="P78" t="str">
            <v>01</v>
          </cell>
          <cell r="Q78" t="str">
            <v>เปิดดำเนินการ</v>
          </cell>
          <cell r="R78" t="str">
            <v>331</v>
          </cell>
          <cell r="S78" t="str">
            <v>43120</v>
          </cell>
          <cell r="T78" t="str">
            <v>042414826</v>
          </cell>
          <cell r="U78" t="str">
            <v>042414827</v>
          </cell>
          <cell r="X78" t="str">
            <v>S</v>
          </cell>
          <cell r="Y78" t="str">
            <v xml:space="preserve">บริการ  </v>
          </cell>
          <cell r="Z78" t="str">
            <v>01</v>
          </cell>
          <cell r="AA78" t="str">
            <v>ตั้งใหม่</v>
          </cell>
          <cell r="AC78" t="str">
            <v>2013-10-01</v>
          </cell>
          <cell r="AE78" t="str">
            <v>2013-09-16</v>
          </cell>
          <cell r="AH78" t="str">
            <v>28811</v>
          </cell>
        </row>
        <row r="79">
          <cell r="A79" t="str">
            <v>001066600</v>
          </cell>
          <cell r="B79" t="str">
            <v>โรงพยาบาลหาราชนครราชสีมา</v>
          </cell>
          <cell r="C79" t="str">
            <v>21002</v>
          </cell>
          <cell r="D79" t="str">
            <v>กระทรวงสาธารณสุข สำนักงานปลัดกระทรวงสาธารณสุข</v>
          </cell>
          <cell r="E79" t="str">
            <v>05</v>
          </cell>
          <cell r="F79" t="str">
            <v>โรงพยาบาลศูนย์</v>
          </cell>
          <cell r="G79" t="str">
            <v>1300</v>
          </cell>
          <cell r="H79" t="str">
            <v>30</v>
          </cell>
          <cell r="I79" t="str">
            <v>จ.นครราชสีมา</v>
          </cell>
          <cell r="J79" t="str">
            <v>01</v>
          </cell>
          <cell r="K79" t="str">
            <v xml:space="preserve"> อ.เมืองนครราชสีมา</v>
          </cell>
          <cell r="L79" t="str">
            <v>01</v>
          </cell>
          <cell r="M79" t="str">
            <v xml:space="preserve"> 'ต.ในเมือง'</v>
          </cell>
          <cell r="N79" t="str">
            <v>00</v>
          </cell>
          <cell r="O79" t="str">
            <v xml:space="preserve"> หมู่ 0</v>
          </cell>
          <cell r="P79" t="str">
            <v>01</v>
          </cell>
          <cell r="Q79" t="str">
            <v>เปิดดำเนินการ</v>
          </cell>
          <cell r="R79" t="str">
            <v xml:space="preserve">49 ถ.ช้างเผือก </v>
          </cell>
          <cell r="S79" t="str">
            <v>30000</v>
          </cell>
          <cell r="T79" t="str">
            <v>044-235830</v>
          </cell>
          <cell r="V79" t="str">
            <v>31</v>
          </cell>
          <cell r="W79" t="str">
            <v>3.1 ตติยภูมิ</v>
          </cell>
          <cell r="X79" t="str">
            <v>S</v>
          </cell>
          <cell r="Y79" t="str">
            <v xml:space="preserve">บริการ  </v>
          </cell>
          <cell r="Z79" t="str">
            <v>06</v>
          </cell>
          <cell r="AA79" t="str">
            <v>แก้ไข/เปลี่ยนแปลงจำนวนเตียง</v>
          </cell>
          <cell r="AB79" t="str">
            <v xml:space="preserve">เพิ่มเตียง เดิม 1019 เป็น 1300 จากมติของ อ.ก.พ. สป. </v>
          </cell>
          <cell r="AH79" t="str">
            <v>10666</v>
          </cell>
        </row>
        <row r="80">
          <cell r="A80" t="str">
            <v>002881500</v>
          </cell>
          <cell r="B80" t="str">
            <v>โรงพยาบาลรัตนวาปี</v>
          </cell>
          <cell r="C80" t="str">
            <v>21002</v>
          </cell>
          <cell r="D80" t="str">
            <v>กระทรวงสาธารณสุข สำนักงานปลัดกระทรวงสาธารณสุข</v>
          </cell>
          <cell r="E80" t="str">
            <v>07</v>
          </cell>
          <cell r="F80" t="str">
            <v>โรงพยาบาลชุมชน</v>
          </cell>
          <cell r="G80" t="str">
            <v>10</v>
          </cell>
          <cell r="H80" t="str">
            <v>43</v>
          </cell>
          <cell r="I80" t="str">
            <v>จ.หนองคาย</v>
          </cell>
          <cell r="J80" t="str">
            <v>16</v>
          </cell>
          <cell r="K80" t="str">
            <v xml:space="preserve"> อ.รัตนวาปี</v>
          </cell>
          <cell r="L80" t="str">
            <v>01</v>
          </cell>
          <cell r="M80" t="str">
            <v xml:space="preserve"> 'ต.รัตนวาปี'</v>
          </cell>
          <cell r="N80" t="str">
            <v>11</v>
          </cell>
          <cell r="O80" t="str">
            <v xml:space="preserve"> หมู่ 11</v>
          </cell>
          <cell r="P80" t="str">
            <v>01</v>
          </cell>
          <cell r="Q80" t="str">
            <v>เปิดดำเนินการ</v>
          </cell>
          <cell r="R80" t="str">
            <v>317</v>
          </cell>
          <cell r="S80" t="str">
            <v>43120</v>
          </cell>
          <cell r="T80" t="str">
            <v>042414824-5</v>
          </cell>
          <cell r="X80" t="str">
            <v>S</v>
          </cell>
          <cell r="Y80" t="str">
            <v xml:space="preserve">บริการ  </v>
          </cell>
          <cell r="Z80" t="str">
            <v>01</v>
          </cell>
          <cell r="AA80" t="str">
            <v>ตั้งใหม่</v>
          </cell>
          <cell r="AC80" t="str">
            <v>2013-10-03</v>
          </cell>
          <cell r="AE80" t="str">
            <v>2013-09-02</v>
          </cell>
          <cell r="AH80" t="str">
            <v>28815</v>
          </cell>
        </row>
        <row r="81">
          <cell r="A81" t="str">
            <v>002881700</v>
          </cell>
          <cell r="B81" t="str">
            <v>โรงพยาบาลหาดสำราญเฉลิมพระเกียรติ 80 พรรษา</v>
          </cell>
          <cell r="C81" t="str">
            <v>21002</v>
          </cell>
          <cell r="D81" t="str">
            <v>กระทรวงสาธารณสุข สำนักงานปลัดกระทรวงสาธารณสุข</v>
          </cell>
          <cell r="E81" t="str">
            <v>07</v>
          </cell>
          <cell r="F81" t="str">
            <v>โรงพยาบาลชุมชน</v>
          </cell>
          <cell r="G81" t="str">
            <v>30</v>
          </cell>
          <cell r="H81" t="str">
            <v>92</v>
          </cell>
          <cell r="I81" t="str">
            <v>จ.ตรัง</v>
          </cell>
          <cell r="J81" t="str">
            <v>10</v>
          </cell>
          <cell r="K81" t="str">
            <v xml:space="preserve"> อ.หาดสำราญ</v>
          </cell>
          <cell r="L81" t="str">
            <v>01</v>
          </cell>
          <cell r="M81" t="str">
            <v xml:space="preserve"> 'ต.หาดสำราญ'</v>
          </cell>
          <cell r="N81" t="str">
            <v>09</v>
          </cell>
          <cell r="O81" t="str">
            <v xml:space="preserve"> หมู่ 9</v>
          </cell>
          <cell r="P81" t="str">
            <v>01</v>
          </cell>
          <cell r="Q81" t="str">
            <v>เปิดดำเนินการ</v>
          </cell>
          <cell r="R81" t="str">
            <v xml:space="preserve">98 </v>
          </cell>
          <cell r="S81" t="str">
            <v>92120</v>
          </cell>
          <cell r="X81" t="str">
            <v>S</v>
          </cell>
          <cell r="Y81" t="str">
            <v xml:space="preserve">บริการ  </v>
          </cell>
          <cell r="Z81" t="str">
            <v>01</v>
          </cell>
          <cell r="AA81" t="str">
            <v>ตั้งใหม่</v>
          </cell>
          <cell r="AC81" t="str">
            <v>2013-10-08</v>
          </cell>
          <cell r="AE81" t="str">
            <v>2013-12-02</v>
          </cell>
          <cell r="AH81" t="str">
            <v>28817</v>
          </cell>
        </row>
        <row r="82">
          <cell r="A82" t="str">
            <v>002882300</v>
          </cell>
          <cell r="B82" t="str">
            <v>โรงพยาบาลดอยหลวง</v>
          </cell>
          <cell r="C82" t="str">
            <v>21002</v>
          </cell>
          <cell r="D82" t="str">
            <v>กระทรวงสาธารณสุข สำนักงานปลัดกระทรวงสาธารณสุข</v>
          </cell>
          <cell r="E82" t="str">
            <v>07</v>
          </cell>
          <cell r="F82" t="str">
            <v>โรงพยาบาลชุมชน</v>
          </cell>
          <cell r="H82" t="str">
            <v>57</v>
          </cell>
          <cell r="I82" t="str">
            <v>จ.เชียงราย</v>
          </cell>
          <cell r="J82" t="str">
            <v>18</v>
          </cell>
          <cell r="K82" t="str">
            <v xml:space="preserve"> อ.ดอยหลวง</v>
          </cell>
          <cell r="L82" t="str">
            <v>01</v>
          </cell>
          <cell r="M82" t="str">
            <v xml:space="preserve"> 'ต.ปงน้อย'</v>
          </cell>
          <cell r="N82" t="str">
            <v>08</v>
          </cell>
          <cell r="O82" t="str">
            <v xml:space="preserve"> หมู่ 8</v>
          </cell>
          <cell r="P82" t="str">
            <v>01</v>
          </cell>
          <cell r="Q82" t="str">
            <v>เปิดดำเนินการ</v>
          </cell>
          <cell r="S82" t="str">
            <v>57110</v>
          </cell>
          <cell r="T82" t="str">
            <v>053777035</v>
          </cell>
          <cell r="X82" t="str">
            <v>S</v>
          </cell>
          <cell r="Y82" t="str">
            <v xml:space="preserve">บริการ  </v>
          </cell>
          <cell r="Z82" t="str">
            <v>01</v>
          </cell>
          <cell r="AA82" t="str">
            <v>ตั้งใหม่</v>
          </cell>
          <cell r="AB82" t="str">
            <v>ตามโครงสร้างโรงพยาบาลชุมชน แต่คณะนี้ให้บริการเฉพาะ ผ.ป.นอกก่อน อนาคตจะต้องปรับสถานะ</v>
          </cell>
          <cell r="AC82" t="str">
            <v>2013-10-15</v>
          </cell>
          <cell r="AE82" t="str">
            <v>2013-10-15</v>
          </cell>
          <cell r="AH82" t="str">
            <v>28823</v>
          </cell>
        </row>
        <row r="83">
          <cell r="A83" t="str">
            <v>002884300</v>
          </cell>
          <cell r="B83" t="str">
            <v>โรงพยาบาลชื่นชม</v>
          </cell>
          <cell r="C83" t="str">
            <v>21002</v>
          </cell>
          <cell r="D83" t="str">
            <v>กระทรวงสาธารณสุข สำนักงานปลัดกระทรวงสาธารณสุข</v>
          </cell>
          <cell r="E83" t="str">
            <v>07</v>
          </cell>
          <cell r="F83" t="str">
            <v>โรงพยาบาลชุมชน</v>
          </cell>
          <cell r="H83" t="str">
            <v>44</v>
          </cell>
          <cell r="I83" t="str">
            <v>จ.มหาสารคาม</v>
          </cell>
          <cell r="J83" t="str">
            <v>13</v>
          </cell>
          <cell r="K83" t="str">
            <v xml:space="preserve"> อ.ชื่นชม</v>
          </cell>
          <cell r="L83" t="str">
            <v>01</v>
          </cell>
          <cell r="M83" t="str">
            <v xml:space="preserve"> 'ต.ชื่นชม'</v>
          </cell>
          <cell r="N83" t="str">
            <v>03</v>
          </cell>
          <cell r="O83" t="str">
            <v xml:space="preserve"> หมู่ 3</v>
          </cell>
          <cell r="P83" t="str">
            <v>01</v>
          </cell>
          <cell r="Q83" t="str">
            <v>เปิดดำเนินการ</v>
          </cell>
          <cell r="R83" t="str">
            <v>เลขที่ 253</v>
          </cell>
          <cell r="S83" t="str">
            <v>44160</v>
          </cell>
          <cell r="X83" t="str">
            <v>S</v>
          </cell>
          <cell r="Y83" t="str">
            <v xml:space="preserve">บริการ  </v>
          </cell>
          <cell r="Z83" t="str">
            <v>01</v>
          </cell>
          <cell r="AA83" t="str">
            <v>ตั้งใหม่</v>
          </cell>
          <cell r="AB83" t="str">
            <v>เปิดให้บริการเฉพาะผู้ป่วยนอก ยังไม่มีจำนวนเตียง (ตามกรอบจริง 30 เตียง)</v>
          </cell>
          <cell r="AC83" t="str">
            <v>2013-11-13</v>
          </cell>
          <cell r="AE83" t="str">
            <v>2013-06-14</v>
          </cell>
          <cell r="AH83" t="str">
            <v>28843</v>
          </cell>
        </row>
        <row r="84">
          <cell r="A84" t="str">
            <v>002885000</v>
          </cell>
          <cell r="B84" t="str">
            <v>โรงพยาบาลโคกสูง</v>
          </cell>
          <cell r="C84" t="str">
            <v>21002</v>
          </cell>
          <cell r="D84" t="str">
            <v>กระทรวงสาธารณสุข สำนักงานปลัดกระทรวงสาธารณสุข</v>
          </cell>
          <cell r="E84" t="str">
            <v>07</v>
          </cell>
          <cell r="F84" t="str">
            <v>โรงพยาบาลชุมชน</v>
          </cell>
          <cell r="H84" t="str">
            <v>27</v>
          </cell>
          <cell r="I84" t="str">
            <v>จ.สระแก้ว</v>
          </cell>
          <cell r="J84" t="str">
            <v>08</v>
          </cell>
          <cell r="K84" t="str">
            <v xml:space="preserve"> อ.โคกสูง</v>
          </cell>
          <cell r="L84" t="str">
            <v>01</v>
          </cell>
          <cell r="M84" t="str">
            <v xml:space="preserve"> 'ต.โคกสูง'</v>
          </cell>
          <cell r="N84" t="str">
            <v>08</v>
          </cell>
          <cell r="O84" t="str">
            <v xml:space="preserve"> หมู่ 8</v>
          </cell>
          <cell r="P84" t="str">
            <v>01</v>
          </cell>
          <cell r="Q84" t="str">
            <v>เปิดดำเนินการ</v>
          </cell>
          <cell r="S84" t="str">
            <v>27120</v>
          </cell>
          <cell r="X84" t="str">
            <v>S</v>
          </cell>
          <cell r="Y84" t="str">
            <v xml:space="preserve">บริการ  </v>
          </cell>
          <cell r="Z84" t="str">
            <v>01</v>
          </cell>
          <cell r="AA84" t="str">
            <v>ตั้งใหม่</v>
          </cell>
          <cell r="AB84" t="str">
            <v>จำนวนเตียงตามอนุมัติสร้าง 30 เตียง</v>
          </cell>
          <cell r="AC84" t="str">
            <v>2013-12-11</v>
          </cell>
          <cell r="AE84" t="str">
            <v>2013-03-21</v>
          </cell>
          <cell r="AH84" t="str">
            <v>28850</v>
          </cell>
        </row>
        <row r="85">
          <cell r="A85" t="str">
            <v>002884900</v>
          </cell>
          <cell r="B85" t="str">
            <v>โรงพยาบาลวังสมบูรณ์</v>
          </cell>
          <cell r="C85" t="str">
            <v>21002</v>
          </cell>
          <cell r="D85" t="str">
            <v>กระทรวงสาธารณสุข สำนักงานปลัดกระทรวงสาธารณสุข</v>
          </cell>
          <cell r="E85" t="str">
            <v>07</v>
          </cell>
          <cell r="F85" t="str">
            <v>โรงพยาบาลชุมชน</v>
          </cell>
          <cell r="H85" t="str">
            <v>27</v>
          </cell>
          <cell r="I85" t="str">
            <v>จ.สระแก้ว</v>
          </cell>
          <cell r="J85" t="str">
            <v>09</v>
          </cell>
          <cell r="K85" t="str">
            <v xml:space="preserve"> อ.วังสมบูรณ์</v>
          </cell>
          <cell r="L85" t="str">
            <v>01</v>
          </cell>
          <cell r="M85" t="str">
            <v xml:space="preserve"> 'ต.วังสมบูรณ์'</v>
          </cell>
          <cell r="N85" t="str">
            <v>04</v>
          </cell>
          <cell r="O85" t="str">
            <v xml:space="preserve"> หมู่ 4</v>
          </cell>
          <cell r="P85" t="str">
            <v>01</v>
          </cell>
          <cell r="Q85" t="str">
            <v>เปิดดำเนินการ</v>
          </cell>
          <cell r="S85" t="str">
            <v>27250</v>
          </cell>
          <cell r="T85" t="str">
            <v>037449776</v>
          </cell>
          <cell r="X85" t="str">
            <v>S</v>
          </cell>
          <cell r="Y85" t="str">
            <v xml:space="preserve">บริการ  </v>
          </cell>
          <cell r="Z85" t="str">
            <v>01</v>
          </cell>
          <cell r="AA85" t="str">
            <v>ตั้งใหม่</v>
          </cell>
          <cell r="AB85" t="str">
            <v>จำนวนเตียงตามอนุมัติสร้าง 30 เตียง</v>
          </cell>
          <cell r="AC85" t="str">
            <v>2013-12-11</v>
          </cell>
          <cell r="AE85" t="str">
            <v>2013-03-01</v>
          </cell>
          <cell r="AH85" t="str">
            <v>28849</v>
          </cell>
        </row>
        <row r="86">
          <cell r="A86" t="str">
            <v>002886100</v>
          </cell>
          <cell r="B86" t="str">
            <v>โรงพยาบาลหนองหิน</v>
          </cell>
          <cell r="C86" t="str">
            <v>21002</v>
          </cell>
          <cell r="D86" t="str">
            <v>กระทรวงสาธารณสุข สำนักงานปลัดกระทรวงสาธารณสุข</v>
          </cell>
          <cell r="E86" t="str">
            <v>07</v>
          </cell>
          <cell r="F86" t="str">
            <v>โรงพยาบาลชุมชน</v>
          </cell>
          <cell r="G86" t="str">
            <v>30</v>
          </cell>
          <cell r="H86" t="str">
            <v>42</v>
          </cell>
          <cell r="I86" t="str">
            <v>จ.เลย</v>
          </cell>
          <cell r="J86" t="str">
            <v>14</v>
          </cell>
          <cell r="K86" t="str">
            <v xml:space="preserve"> อ.หนองหิน</v>
          </cell>
          <cell r="L86" t="str">
            <v>01</v>
          </cell>
          <cell r="M86" t="str">
            <v xml:space="preserve"> 'ต.หนองหิน'</v>
          </cell>
          <cell r="N86" t="str">
            <v>00</v>
          </cell>
          <cell r="P86" t="str">
            <v>01</v>
          </cell>
          <cell r="Q86" t="str">
            <v>เปิดดำเนินการ</v>
          </cell>
          <cell r="S86" t="str">
            <v>42190</v>
          </cell>
          <cell r="X86" t="str">
            <v>S</v>
          </cell>
          <cell r="Y86" t="str">
            <v xml:space="preserve">บริการ  </v>
          </cell>
          <cell r="Z86" t="str">
            <v>01</v>
          </cell>
          <cell r="AA86" t="str">
            <v>ตั้งใหม่</v>
          </cell>
          <cell r="AC86" t="str">
            <v>2014-01-02</v>
          </cell>
          <cell r="AE86" t="str">
            <v>2014-05-02</v>
          </cell>
          <cell r="AH86" t="str">
            <v>28861</v>
          </cell>
        </row>
        <row r="87">
          <cell r="A87" t="str">
            <v>002885800</v>
          </cell>
          <cell r="B87" t="str">
            <v>โรงพยาบาลบ้านคา</v>
          </cell>
          <cell r="C87" t="str">
            <v>21002</v>
          </cell>
          <cell r="D87" t="str">
            <v>กระทรวงสาธารณสุข สำนักงานปลัดกระทรวงสาธารณสุข</v>
          </cell>
          <cell r="E87" t="str">
            <v>07</v>
          </cell>
          <cell r="F87" t="str">
            <v>โรงพยาบาลชุมชน</v>
          </cell>
          <cell r="G87" t="str">
            <v>30</v>
          </cell>
          <cell r="H87" t="str">
            <v>70</v>
          </cell>
          <cell r="I87" t="str">
            <v>จ.ราชบุรี</v>
          </cell>
          <cell r="J87" t="str">
            <v>10</v>
          </cell>
          <cell r="K87" t="str">
            <v xml:space="preserve"> อ.บ้านคา</v>
          </cell>
          <cell r="L87" t="str">
            <v>01</v>
          </cell>
          <cell r="M87" t="str">
            <v xml:space="preserve"> 'ต.บ้านคา'</v>
          </cell>
          <cell r="N87" t="str">
            <v>03</v>
          </cell>
          <cell r="O87" t="str">
            <v xml:space="preserve"> หมู่ 3</v>
          </cell>
          <cell r="P87" t="str">
            <v>01</v>
          </cell>
          <cell r="Q87" t="str">
            <v>เปิดดำเนินการ</v>
          </cell>
          <cell r="S87" t="str">
            <v>70180</v>
          </cell>
          <cell r="T87" t="str">
            <v>032364496-8</v>
          </cell>
          <cell r="X87" t="str">
            <v>S</v>
          </cell>
          <cell r="Y87" t="str">
            <v xml:space="preserve">บริการ  </v>
          </cell>
          <cell r="Z87" t="str">
            <v>04</v>
          </cell>
          <cell r="AA87" t="str">
            <v>แก้ไข/เปลี่ยนแปลงที่ตั้ง</v>
          </cell>
          <cell r="AC87" t="str">
            <v>2013-12-20</v>
          </cell>
          <cell r="AE87" t="str">
            <v>2013-12-27</v>
          </cell>
          <cell r="AH87" t="str">
            <v>28858</v>
          </cell>
        </row>
        <row r="88">
          <cell r="A88" t="str">
            <v>002887500</v>
          </cell>
          <cell r="B88" t="str">
            <v>โรงพยาบาลบางบัวทอง ๒</v>
          </cell>
          <cell r="C88" t="str">
            <v>21002</v>
          </cell>
          <cell r="D88" t="str">
            <v>กระทรวงสาธารณสุข สำนักงานปลัดกระทรวงสาธารณสุข</v>
          </cell>
          <cell r="E88" t="str">
            <v>07</v>
          </cell>
          <cell r="F88" t="str">
            <v>โรงพยาบาลชุมชน</v>
          </cell>
          <cell r="G88" t="str">
            <v>30</v>
          </cell>
          <cell r="H88" t="str">
            <v>12</v>
          </cell>
          <cell r="I88" t="str">
            <v>จ.นนทบุรี</v>
          </cell>
          <cell r="J88" t="str">
            <v>04</v>
          </cell>
          <cell r="K88" t="str">
            <v xml:space="preserve"> อ.บางบัวทอง</v>
          </cell>
          <cell r="L88" t="str">
            <v>07</v>
          </cell>
          <cell r="M88" t="str">
            <v xml:space="preserve"> 'ต.พิมลราช'</v>
          </cell>
          <cell r="N88" t="str">
            <v>08</v>
          </cell>
          <cell r="O88" t="str">
            <v xml:space="preserve"> หมู่ 8</v>
          </cell>
          <cell r="P88" t="str">
            <v>01</v>
          </cell>
          <cell r="Q88" t="str">
            <v>เปิดดำเนินการ</v>
          </cell>
          <cell r="R88" t="str">
            <v>ถ.เลียบคลองตาชม</v>
          </cell>
          <cell r="S88" t="str">
            <v>11110</v>
          </cell>
          <cell r="X88" t="str">
            <v>S</v>
          </cell>
          <cell r="Y88" t="str">
            <v xml:space="preserve">บริการ  </v>
          </cell>
          <cell r="Z88" t="str">
            <v>01</v>
          </cell>
          <cell r="AA88" t="str">
            <v>ตั้งใหม่</v>
          </cell>
          <cell r="AC88" t="str">
            <v>2014-02-19</v>
          </cell>
          <cell r="AE88" t="str">
            <v>2013-11-21</v>
          </cell>
          <cell r="AH88" t="str">
            <v>28875</v>
          </cell>
        </row>
        <row r="89">
          <cell r="A89" t="str">
            <v>001067600</v>
          </cell>
          <cell r="B89" t="str">
            <v>โรงพยาบาลพุทธชินราช</v>
          </cell>
          <cell r="C89" t="str">
            <v>21002</v>
          </cell>
          <cell r="D89" t="str">
            <v>กระทรวงสาธารณสุข สำนักงานปลัดกระทรวงสาธารณสุข</v>
          </cell>
          <cell r="E89" t="str">
            <v>05</v>
          </cell>
          <cell r="F89" t="str">
            <v>โรงพยาบาลศูนย์</v>
          </cell>
          <cell r="G89" t="str">
            <v>1035</v>
          </cell>
          <cell r="H89" t="str">
            <v>65</v>
          </cell>
          <cell r="I89" t="str">
            <v>จ.พิษณุโลก</v>
          </cell>
          <cell r="J89" t="str">
            <v>01</v>
          </cell>
          <cell r="K89" t="str">
            <v xml:space="preserve"> อ.เมืองพิษณุโลก</v>
          </cell>
          <cell r="L89" t="str">
            <v>01</v>
          </cell>
          <cell r="M89" t="str">
            <v xml:space="preserve"> 'ต.ในเมือง'</v>
          </cell>
          <cell r="N89" t="str">
            <v>00</v>
          </cell>
          <cell r="O89" t="str">
            <v xml:space="preserve"> หมู่ 0</v>
          </cell>
          <cell r="P89" t="str">
            <v>01</v>
          </cell>
          <cell r="Q89" t="str">
            <v>เปิดดำเนินการ</v>
          </cell>
          <cell r="R89" t="str">
            <v xml:space="preserve">90 ถ.ศรีธรรมไตรปิฎก </v>
          </cell>
          <cell r="S89" t="str">
            <v>65000</v>
          </cell>
          <cell r="T89" t="str">
            <v>055-270300</v>
          </cell>
          <cell r="V89" t="str">
            <v>31</v>
          </cell>
          <cell r="W89" t="str">
            <v>3.1 ตติยภูมิ</v>
          </cell>
          <cell r="Z89" t="str">
            <v>06</v>
          </cell>
          <cell r="AA89" t="str">
            <v>แก้ไข/เปลี่ยนแปลงจำนวนเตียง</v>
          </cell>
          <cell r="AB89" t="str">
            <v>แก้ไขจำนวนเตียง จาก 878 เป็น 1035 เตียง จากหนังสือที่ พล 0032.125/11332 ลงวันที่ 21 พย.56</v>
          </cell>
          <cell r="AH89" t="str">
            <v>10676</v>
          </cell>
        </row>
        <row r="90">
          <cell r="A90" t="str">
            <v>001068800</v>
          </cell>
          <cell r="B90" t="str">
            <v>โรงพยาบาลเสนา</v>
          </cell>
          <cell r="C90" t="str">
            <v>21002</v>
          </cell>
          <cell r="D90" t="str">
            <v>กระทรวงสาธารณสุข สำนักงานปลัดกระทรวงสาธารณสุข</v>
          </cell>
          <cell r="E90" t="str">
            <v>06</v>
          </cell>
          <cell r="F90" t="str">
            <v>โรงพยาบาลทั่วไป</v>
          </cell>
          <cell r="G90" t="str">
            <v>202</v>
          </cell>
          <cell r="H90" t="str">
            <v>14</v>
          </cell>
          <cell r="I90" t="str">
            <v>จ.พระนครศรีอยุธยา</v>
          </cell>
          <cell r="J90" t="str">
            <v>12</v>
          </cell>
          <cell r="K90" t="str">
            <v xml:space="preserve"> อ.เสนา</v>
          </cell>
          <cell r="L90" t="str">
            <v>01</v>
          </cell>
          <cell r="M90" t="str">
            <v xml:space="preserve"> 'ต.เสนา'</v>
          </cell>
          <cell r="N90" t="str">
            <v>01</v>
          </cell>
          <cell r="O90" t="str">
            <v xml:space="preserve"> หมู่ 1</v>
          </cell>
          <cell r="P90" t="str">
            <v>01</v>
          </cell>
          <cell r="Q90" t="str">
            <v>เปิดดำเนินการ</v>
          </cell>
          <cell r="R90" t="str">
            <v xml:space="preserve">51 ม.1 ถ.สุขาภิบาลเจ้าเจ็ด &lt;br /&gt; </v>
          </cell>
          <cell r="S90" t="str">
            <v>13110</v>
          </cell>
          <cell r="T90" t="str">
            <v>035217118*417</v>
          </cell>
          <cell r="U90" t="str">
            <v>437'</v>
          </cell>
          <cell r="V90" t="str">
            <v>03520 1739</v>
          </cell>
          <cell r="W90" t="str">
            <v>23</v>
          </cell>
          <cell r="X90" t="str">
            <v>2.3 ทุติยภูมิระดับสูง</v>
          </cell>
          <cell r="Y90" t="str">
            <v>S</v>
          </cell>
          <cell r="Z90" t="str">
            <v xml:space="preserve">บริการ  </v>
          </cell>
          <cell r="AC90" t="str">
            <v>ปรับจำนวนเตียง จาก180 เป็น 202 ตามหนังสือที่ อย 0032.201.3/2283</v>
          </cell>
          <cell r="AH90" t="str">
            <v>10688</v>
          </cell>
        </row>
        <row r="91">
          <cell r="A91" t="str">
            <v>001138800</v>
          </cell>
          <cell r="B91" t="str">
            <v>โรงพยาบาลสมเด็จพระบรมราชินีนาถ ณ  อำเภอนาทวี</v>
          </cell>
          <cell r="C91" t="str">
            <v>21002</v>
          </cell>
          <cell r="D91" t="str">
            <v>กระทรวงสาธารณสุข สำนักงานปลัดกระทรวงสาธารณสุข</v>
          </cell>
          <cell r="E91" t="str">
            <v>07</v>
          </cell>
          <cell r="F91" t="str">
            <v>โรงพยาบาลชุมชน</v>
          </cell>
          <cell r="G91" t="str">
            <v>90</v>
          </cell>
          <cell r="H91" t="str">
            <v>90</v>
          </cell>
          <cell r="I91" t="str">
            <v>จ.สงขลา</v>
          </cell>
          <cell r="J91" t="str">
            <v>04</v>
          </cell>
          <cell r="K91" t="str">
            <v xml:space="preserve"> อ.นาทวี</v>
          </cell>
          <cell r="L91" t="str">
            <v>01</v>
          </cell>
          <cell r="M91" t="str">
            <v xml:space="preserve"> 'ต.นาทวี'</v>
          </cell>
          <cell r="N91" t="str">
            <v>00</v>
          </cell>
          <cell r="O91" t="str">
            <v xml:space="preserve"> หมู่ 0</v>
          </cell>
          <cell r="P91" t="str">
            <v>01</v>
          </cell>
          <cell r="Q91" t="str">
            <v>เปิดดำเนินการ</v>
          </cell>
          <cell r="R91" t="str">
            <v xml:space="preserve">20 ถ.นาทวี-ประกอบ </v>
          </cell>
          <cell r="S91" t="str">
            <v>90160</v>
          </cell>
          <cell r="T91" t="str">
            <v>074373080</v>
          </cell>
          <cell r="U91" t="str">
            <v>074371333</v>
          </cell>
          <cell r="V91" t="str">
            <v>23</v>
          </cell>
          <cell r="W91" t="str">
            <v>2.3 ทุติยภูมิระดับสูง</v>
          </cell>
          <cell r="X91" t="str">
            <v>S</v>
          </cell>
          <cell r="Y91" t="str">
            <v xml:space="preserve">บริการ  </v>
          </cell>
          <cell r="Z91" t="str">
            <v>06</v>
          </cell>
          <cell r="AA91" t="str">
            <v>แก้ไข/เปลี่ยนแปลงจำนวนเตียง</v>
          </cell>
          <cell r="AB91" t="str">
            <v>เพิ่มเตียง จาก 60 เป้น 90 และระดับจาก 2.2 เป็น 2.3 ตามหนังสือ สสจ.แจ้ง ที่ สข0032.002/1236</v>
          </cell>
          <cell r="AH91" t="str">
            <v>11388</v>
          </cell>
        </row>
        <row r="92">
          <cell r="A92" t="str">
            <v>002194800</v>
          </cell>
          <cell r="B92" t="str">
            <v>โรงพยาบาลห้วยกระเจา เฉลิมพระเกียรติ 80 พรรษา</v>
          </cell>
          <cell r="C92" t="str">
            <v>21002</v>
          </cell>
          <cell r="D92" t="str">
            <v>กระทรวงสาธารณสุข สำนักงานปลัดกระทรวงสาธารณสุข</v>
          </cell>
          <cell r="E92" t="str">
            <v>07</v>
          </cell>
          <cell r="F92" t="str">
            <v>โรงพยาบาลชุมชน</v>
          </cell>
          <cell r="G92" t="str">
            <v>30</v>
          </cell>
          <cell r="H92" t="str">
            <v>71</v>
          </cell>
          <cell r="I92" t="str">
            <v>จ.กาญจนบุรี</v>
          </cell>
          <cell r="J92" t="str">
            <v>13</v>
          </cell>
          <cell r="K92" t="str">
            <v xml:space="preserve"> อ.ห้วยกระเจา</v>
          </cell>
          <cell r="L92" t="str">
            <v>01</v>
          </cell>
          <cell r="M92" t="str">
            <v xml:space="preserve"> 'ต.ห้วยกระเจา'</v>
          </cell>
          <cell r="N92" t="str">
            <v>06</v>
          </cell>
          <cell r="O92" t="str">
            <v xml:space="preserve"> หมู่ 6</v>
          </cell>
          <cell r="P92" t="str">
            <v>01</v>
          </cell>
          <cell r="Q92" t="str">
            <v>เปิดดำเนินการ</v>
          </cell>
          <cell r="R92" t="str">
            <v>439</v>
          </cell>
          <cell r="S92" t="str">
            <v>71170</v>
          </cell>
          <cell r="T92" t="str">
            <v>034677300</v>
          </cell>
          <cell r="U92" t="str">
            <v>034650051</v>
          </cell>
          <cell r="V92" t="str">
            <v>21</v>
          </cell>
          <cell r="W92" t="str">
            <v>2.1 ทุติยภูมิระดับต้น</v>
          </cell>
          <cell r="X92" t="str">
            <v>S</v>
          </cell>
          <cell r="Y92" t="str">
            <v xml:space="preserve">บริการ  </v>
          </cell>
          <cell r="AH92" t="str">
            <v>21948</v>
          </cell>
        </row>
        <row r="93">
          <cell r="A93" t="str">
            <v>002245600</v>
          </cell>
          <cell r="B93" t="str">
            <v>โรงพยาบาลพระทองคำ เฉลิมพระเกียรติ 80 พรรษา</v>
          </cell>
          <cell r="C93" t="str">
            <v>21002</v>
          </cell>
          <cell r="D93" t="str">
            <v>กระทรวงสาธารณสุข สำนักงานปลัดกระทรวงสาธารณสุข</v>
          </cell>
          <cell r="E93" t="str">
            <v>07</v>
          </cell>
          <cell r="F93" t="str">
            <v>โรงพยาบาลชุมชน</v>
          </cell>
          <cell r="G93" t="str">
            <v>30</v>
          </cell>
          <cell r="H93" t="str">
            <v>30</v>
          </cell>
          <cell r="I93" t="str">
            <v>จ.นครราชสีมา</v>
          </cell>
          <cell r="J93" t="str">
            <v>28</v>
          </cell>
          <cell r="K93" t="str">
            <v xml:space="preserve"> อ.พระทองคำ</v>
          </cell>
          <cell r="L93" t="str">
            <v>03</v>
          </cell>
          <cell r="M93" t="str">
            <v xml:space="preserve"> 'ต.พังเทียม'</v>
          </cell>
          <cell r="N93" t="str">
            <v>05</v>
          </cell>
          <cell r="O93" t="str">
            <v xml:space="preserve"> หมู่ 5</v>
          </cell>
          <cell r="P93" t="str">
            <v>01</v>
          </cell>
          <cell r="Q93" t="str">
            <v>เปิดดำเนินการ</v>
          </cell>
          <cell r="R93" t="str">
            <v>99</v>
          </cell>
          <cell r="V93" t="str">
            <v>21</v>
          </cell>
          <cell r="W93" t="str">
            <v>2.1 ทุติยภูมิระดับต้น</v>
          </cell>
          <cell r="AH93" t="str">
            <v>22456</v>
          </cell>
        </row>
        <row r="94">
          <cell r="A94" t="str">
            <v>002336700</v>
          </cell>
          <cell r="B94" t="str">
            <v>โรงพยาบาลนาวัง เฉลิมพระเกียรติ 80 พรรษา</v>
          </cell>
          <cell r="C94" t="str">
            <v>21002</v>
          </cell>
          <cell r="D94" t="str">
            <v>กระทรวงสาธารณสุข สำนักงานปลัดกระทรวงสาธารณสุข</v>
          </cell>
          <cell r="E94" t="str">
            <v>07</v>
          </cell>
          <cell r="F94" t="str">
            <v>โรงพยาบาลชุมชน</v>
          </cell>
          <cell r="G94" t="str">
            <v>30</v>
          </cell>
          <cell r="H94" t="str">
            <v>39</v>
          </cell>
          <cell r="I94" t="str">
            <v>จ.หนองบัวลำภู</v>
          </cell>
          <cell r="J94" t="str">
            <v>06</v>
          </cell>
          <cell r="K94" t="str">
            <v xml:space="preserve"> อ.นาวัง</v>
          </cell>
          <cell r="L94" t="str">
            <v>01</v>
          </cell>
          <cell r="M94" t="str">
            <v xml:space="preserve"> 'ต.นาเหล่า'</v>
          </cell>
          <cell r="N94" t="str">
            <v>00</v>
          </cell>
          <cell r="O94" t="str">
            <v xml:space="preserve"> หมู่ 0</v>
          </cell>
          <cell r="P94" t="str">
            <v>01</v>
          </cell>
          <cell r="Q94" t="str">
            <v>เปิดดำเนินการ</v>
          </cell>
          <cell r="R94" t="str">
            <v>ตำบลนาเห</v>
          </cell>
          <cell r="V94" t="str">
            <v>21</v>
          </cell>
          <cell r="W94" t="str">
            <v>2.1 ทุติยภูมิระดับต้น</v>
          </cell>
          <cell r="AH94" t="str">
            <v>23367</v>
          </cell>
        </row>
        <row r="95">
          <cell r="A95" t="str">
            <v>002230200</v>
          </cell>
          <cell r="B95" t="str">
            <v>โรงพยาบาลพนมดงรัก เฉลิมพระเกียรติ 80 พรรษา</v>
          </cell>
          <cell r="C95" t="str">
            <v>21002</v>
          </cell>
          <cell r="D95" t="str">
            <v>กระทรวงสาธารณสุข สำนักงานปลัดกระทรวงสาธารณสุข</v>
          </cell>
          <cell r="E95" t="str">
            <v>07</v>
          </cell>
          <cell r="F95" t="str">
            <v>โรงพยาบาลชุมชน</v>
          </cell>
          <cell r="G95" t="str">
            <v>30</v>
          </cell>
          <cell r="H95" t="str">
            <v>32</v>
          </cell>
          <cell r="I95" t="str">
            <v>จ.สุรินทร์</v>
          </cell>
          <cell r="J95" t="str">
            <v>14</v>
          </cell>
          <cell r="K95" t="str">
            <v xml:space="preserve"> อ.พนมดงรัก</v>
          </cell>
          <cell r="L95" t="str">
            <v>01</v>
          </cell>
          <cell r="M95" t="str">
            <v xml:space="preserve"> 'ต.บักได'</v>
          </cell>
          <cell r="N95" t="str">
            <v>18</v>
          </cell>
          <cell r="O95" t="str">
            <v xml:space="preserve"> หมู่ 18</v>
          </cell>
          <cell r="P95" t="str">
            <v>01</v>
          </cell>
          <cell r="Q95" t="str">
            <v>เปิดดำเนินการ</v>
          </cell>
          <cell r="R95" t="str">
            <v xml:space="preserve">ม. 18 บ้านพนมดงรัก </v>
          </cell>
          <cell r="S95" t="str">
            <v>32140</v>
          </cell>
          <cell r="V95" t="str">
            <v>21</v>
          </cell>
          <cell r="W95" t="str">
            <v>2.1 ทุติยภูมิระดับต้น</v>
          </cell>
          <cell r="AH95" t="str">
            <v>22302</v>
          </cell>
        </row>
        <row r="96">
          <cell r="A96" t="str">
            <v>002312500</v>
          </cell>
          <cell r="B96" t="str">
            <v>โรงพยาบาลเบญจลักษ์เฉลิมพระเกียรติ 80 พรรษา</v>
          </cell>
          <cell r="C96" t="str">
            <v>21002</v>
          </cell>
          <cell r="D96" t="str">
            <v>กระทรวงสาธารณสุข สำนักงานปลัดกระทรวงสาธารณสุข</v>
          </cell>
          <cell r="E96" t="str">
            <v>07</v>
          </cell>
          <cell r="F96" t="str">
            <v>โรงพยาบาลชุมชน</v>
          </cell>
          <cell r="G96" t="str">
            <v>30</v>
          </cell>
          <cell r="H96" t="str">
            <v>33</v>
          </cell>
          <cell r="I96" t="str">
            <v>จ.ศรีสะเกษ</v>
          </cell>
          <cell r="J96" t="str">
            <v>19</v>
          </cell>
          <cell r="K96" t="str">
            <v xml:space="preserve"> อ.เบญจลักษ์</v>
          </cell>
          <cell r="L96" t="str">
            <v>01</v>
          </cell>
          <cell r="M96" t="str">
            <v xml:space="preserve"> 'ต.เสียว'</v>
          </cell>
          <cell r="N96" t="str">
            <v>07</v>
          </cell>
          <cell r="O96" t="str">
            <v xml:space="preserve"> หมู่ 7</v>
          </cell>
          <cell r="P96" t="str">
            <v>01</v>
          </cell>
          <cell r="Q96" t="str">
            <v>เปิดดำเนินการ</v>
          </cell>
          <cell r="S96" t="str">
            <v>33110</v>
          </cell>
          <cell r="T96" t="str">
            <v>045605390-2</v>
          </cell>
          <cell r="U96" t="str">
            <v>045605392</v>
          </cell>
          <cell r="V96" t="str">
            <v>21</v>
          </cell>
          <cell r="W96" t="str">
            <v>2.1 ทุติยภูมิระดับต้น</v>
          </cell>
          <cell r="AH96" t="str">
            <v>23125</v>
          </cell>
        </row>
        <row r="97">
          <cell r="A97" t="str">
            <v>001086500</v>
          </cell>
          <cell r="B97" t="str">
            <v>โรงพยาบาลองครักษ์</v>
          </cell>
          <cell r="C97" t="str">
            <v>21002</v>
          </cell>
          <cell r="D97" t="str">
            <v>กระทรวงสาธารณสุข สำนักงานปลัดกระทรวงสาธารณสุข</v>
          </cell>
          <cell r="E97" t="str">
            <v>07</v>
          </cell>
          <cell r="F97" t="str">
            <v>โรงพยาบาลชุมชน</v>
          </cell>
          <cell r="G97" t="str">
            <v>40</v>
          </cell>
          <cell r="H97" t="str">
            <v>26</v>
          </cell>
          <cell r="I97" t="str">
            <v>จ.นครนายก</v>
          </cell>
          <cell r="J97" t="str">
            <v>04</v>
          </cell>
          <cell r="K97" t="str">
            <v xml:space="preserve"> อ.องครักษ์</v>
          </cell>
          <cell r="L97" t="str">
            <v>09</v>
          </cell>
          <cell r="M97" t="str">
            <v xml:space="preserve"> 'ต.องครักษ์'</v>
          </cell>
          <cell r="N97" t="str">
            <v>04</v>
          </cell>
          <cell r="O97" t="str">
            <v xml:space="preserve"> หมู่ 4</v>
          </cell>
          <cell r="P97" t="str">
            <v>01</v>
          </cell>
          <cell r="Q97" t="str">
            <v>เปิดดำเนินการ</v>
          </cell>
          <cell r="V97" t="str">
            <v>22</v>
          </cell>
          <cell r="W97" t="str">
            <v>2.2 ทุติยภูมิระดับกลาง</v>
          </cell>
          <cell r="AH97" t="str">
            <v>10865</v>
          </cell>
        </row>
        <row r="98">
          <cell r="A98" t="str">
            <v>001068700</v>
          </cell>
          <cell r="B98" t="str">
            <v>โรงพยาบาลปทุมธานี</v>
          </cell>
          <cell r="C98" t="str">
            <v>21002</v>
          </cell>
          <cell r="D98" t="str">
            <v>กระทรวงสาธารณสุข สำนักงานปลัดกระทรวงสาธารณสุข</v>
          </cell>
          <cell r="E98" t="str">
            <v>06</v>
          </cell>
          <cell r="F98" t="str">
            <v>โรงพยาบาลทั่วไป</v>
          </cell>
          <cell r="G98" t="str">
            <v>312</v>
          </cell>
          <cell r="H98" t="str">
            <v>13</v>
          </cell>
          <cell r="I98" t="str">
            <v>จ.ปทุมธานี</v>
          </cell>
          <cell r="J98" t="str">
            <v>01</v>
          </cell>
          <cell r="K98" t="str">
            <v xml:space="preserve"> อ.เมืองปทุมธานี</v>
          </cell>
          <cell r="L98" t="str">
            <v>01</v>
          </cell>
          <cell r="M98" t="str">
            <v xml:space="preserve"> 'ต.บางปรอก'</v>
          </cell>
          <cell r="N98" t="str">
            <v>05</v>
          </cell>
          <cell r="O98" t="str">
            <v xml:space="preserve"> หมู่ 5</v>
          </cell>
          <cell r="P98" t="str">
            <v>01</v>
          </cell>
          <cell r="Q98" t="str">
            <v>เปิดดำเนินการ</v>
          </cell>
          <cell r="R98" t="str">
            <v xml:space="preserve">7 ถ.ปทุมธานี-ลาดหลุมแก้ว </v>
          </cell>
          <cell r="S98" t="str">
            <v>12000</v>
          </cell>
          <cell r="T98" t="str">
            <v>025816414</v>
          </cell>
          <cell r="U98" t="str">
            <v>025814136</v>
          </cell>
          <cell r="V98" t="str">
            <v>31</v>
          </cell>
          <cell r="W98" t="str">
            <v>3.1 ตติยภูมิ</v>
          </cell>
          <cell r="AH98" t="str">
            <v>10687</v>
          </cell>
        </row>
        <row r="99">
          <cell r="A99" t="str">
            <v>001127300</v>
          </cell>
          <cell r="B99" t="str">
            <v>โรงพยาบาลสวนผึ้ง</v>
          </cell>
          <cell r="C99" t="str">
            <v>21002</v>
          </cell>
          <cell r="D99" t="str">
            <v>กระทรวงสาธารณสุข สำนักงานปลัดกระทรวงสาธารณสุข</v>
          </cell>
          <cell r="E99" t="str">
            <v>07</v>
          </cell>
          <cell r="F99" t="str">
            <v>โรงพยาบาลชุมชน</v>
          </cell>
          <cell r="G99" t="str">
            <v>30</v>
          </cell>
          <cell r="H99" t="str">
            <v>70</v>
          </cell>
          <cell r="I99" t="str">
            <v>จ.ราชบุรี</v>
          </cell>
          <cell r="J99" t="str">
            <v>03</v>
          </cell>
          <cell r="K99" t="str">
            <v xml:space="preserve"> อ.สวนผึ้ง</v>
          </cell>
          <cell r="L99" t="str">
            <v>04</v>
          </cell>
          <cell r="M99" t="str">
            <v xml:space="preserve"> 'ต.ท่าเคย'</v>
          </cell>
          <cell r="N99" t="str">
            <v>05</v>
          </cell>
          <cell r="O99" t="str">
            <v xml:space="preserve"> หมู่ 5</v>
          </cell>
          <cell r="P99" t="str">
            <v>01</v>
          </cell>
          <cell r="Q99" t="str">
            <v>เปิดดำเนินการ</v>
          </cell>
          <cell r="R99" t="str">
            <v xml:space="preserve">152 </v>
          </cell>
          <cell r="V99" t="str">
            <v>21</v>
          </cell>
          <cell r="W99" t="str">
            <v>2.1 ทุติยภูมิระดับต้น</v>
          </cell>
          <cell r="AH99" t="str">
            <v>11273</v>
          </cell>
        </row>
        <row r="100">
          <cell r="A100" t="str">
            <v>001072300</v>
          </cell>
          <cell r="B100" t="str">
            <v>โรงพยาบาลแม่สอด</v>
          </cell>
          <cell r="C100" t="str">
            <v>21002</v>
          </cell>
          <cell r="D100" t="str">
            <v>กระทรวงสาธารณสุข สำนักงานปลัดกระทรวงสาธารณสุข</v>
          </cell>
          <cell r="E100" t="str">
            <v>06</v>
          </cell>
          <cell r="F100" t="str">
            <v>โรงพยาบาลทั่วไป</v>
          </cell>
          <cell r="G100" t="str">
            <v>420</v>
          </cell>
          <cell r="H100" t="str">
            <v>63</v>
          </cell>
          <cell r="I100" t="str">
            <v>จ.ตาก</v>
          </cell>
          <cell r="J100" t="str">
            <v>06</v>
          </cell>
          <cell r="K100" t="str">
            <v xml:space="preserve"> อ.แม่สอด</v>
          </cell>
          <cell r="L100" t="str">
            <v>01</v>
          </cell>
          <cell r="M100" t="str">
            <v xml:space="preserve"> 'ต.แม่สอด'</v>
          </cell>
          <cell r="N100" t="str">
            <v>00</v>
          </cell>
          <cell r="O100" t="str">
            <v xml:space="preserve"> หมู่ 0</v>
          </cell>
          <cell r="P100" t="str">
            <v>01</v>
          </cell>
          <cell r="Q100" t="str">
            <v>เปิดดำเนินการ</v>
          </cell>
          <cell r="R100" t="str">
            <v xml:space="preserve">ถนนศรีพานิช </v>
          </cell>
          <cell r="S100" t="str">
            <v>63000</v>
          </cell>
          <cell r="T100" t="str">
            <v>055531224</v>
          </cell>
          <cell r="V100" t="str">
            <v>23</v>
          </cell>
          <cell r="W100" t="str">
            <v>2.3 ทุติยภูมิระดับสูง</v>
          </cell>
          <cell r="Z100" t="str">
            <v>06</v>
          </cell>
          <cell r="AA100" t="str">
            <v>แก้ไข/เปลี่ยนแปลงจำนวนเตียง</v>
          </cell>
          <cell r="AB100" t="str">
            <v>ปรับจำนวนเตียง 310 เป็น 420</v>
          </cell>
          <cell r="AH100" t="str">
            <v>10723</v>
          </cell>
        </row>
        <row r="101">
          <cell r="A101" t="str">
            <v>001069100</v>
          </cell>
          <cell r="B101" t="str">
            <v>โรงพยาบาลบ้านหมี่</v>
          </cell>
          <cell r="C101" t="str">
            <v>21002</v>
          </cell>
          <cell r="D101" t="str">
            <v>กระทรวงสาธารณสุข สำนักงานปลัดกระทรวงสาธารณสุข</v>
          </cell>
          <cell r="E101" t="str">
            <v>06</v>
          </cell>
          <cell r="F101" t="str">
            <v>โรงพยาบาลทั่วไป</v>
          </cell>
          <cell r="G101" t="str">
            <v>258</v>
          </cell>
          <cell r="H101" t="str">
            <v>16</v>
          </cell>
          <cell r="I101" t="str">
            <v>จ.ลพบุรี</v>
          </cell>
          <cell r="J101" t="str">
            <v>06</v>
          </cell>
          <cell r="K101" t="str">
            <v xml:space="preserve"> อ.บ้านหมี่</v>
          </cell>
          <cell r="L101" t="str">
            <v>19</v>
          </cell>
          <cell r="M101" t="str">
            <v xml:space="preserve"> 'ต.บ้านหมี่'</v>
          </cell>
          <cell r="N101" t="str">
            <v>02</v>
          </cell>
          <cell r="O101" t="str">
            <v xml:space="preserve"> หมู่ 2</v>
          </cell>
          <cell r="P101" t="str">
            <v>01</v>
          </cell>
          <cell r="Q101" t="str">
            <v>เปิดดำเนินการ</v>
          </cell>
          <cell r="R101" t="str">
            <v xml:space="preserve">139  ชุมชนอนามัยพัฒนา เทศบาลเมืองบ้านหมี่ ถ.ประชาอุทิศ </v>
          </cell>
          <cell r="S101" t="str">
            <v>15110</v>
          </cell>
          <cell r="T101" t="str">
            <v>036-472051-6</v>
          </cell>
          <cell r="U101" t="str">
            <v>036-471580</v>
          </cell>
          <cell r="V101" t="str">
            <v>23</v>
          </cell>
          <cell r="W101" t="str">
            <v>2.3 ทุติยภูมิระดับสูง</v>
          </cell>
          <cell r="X101" t="str">
            <v>S</v>
          </cell>
          <cell r="Y101" t="str">
            <v xml:space="preserve">บริการ  </v>
          </cell>
          <cell r="Z101" t="str">
            <v>01</v>
          </cell>
          <cell r="AA101" t="str">
            <v>ตั้งใหม่</v>
          </cell>
          <cell r="AH101" t="str">
            <v>10691</v>
          </cell>
        </row>
        <row r="102">
          <cell r="A102" t="str">
            <v>002373600</v>
          </cell>
          <cell r="B102" t="str">
            <v>วัดจันทร์ เฉลิมพระเกียรติ 80 พรรษา</v>
          </cell>
          <cell r="C102" t="str">
            <v>21002</v>
          </cell>
          <cell r="D102" t="str">
            <v>กระทรวงสาธารณสุข สำนักงานปลัดกระทรวงสาธารณสุข</v>
          </cell>
          <cell r="E102" t="str">
            <v>07</v>
          </cell>
          <cell r="F102" t="str">
            <v>โรงพยาบาลชุมชน</v>
          </cell>
          <cell r="G102" t="str">
            <v>10</v>
          </cell>
          <cell r="H102" t="str">
            <v>50</v>
          </cell>
          <cell r="I102" t="str">
            <v>จ.เชียงใหม่</v>
          </cell>
          <cell r="J102" t="str">
            <v>25</v>
          </cell>
          <cell r="K102" t="str">
            <v xml:space="preserve"> อ.กัลยาณิวัฒนา</v>
          </cell>
          <cell r="L102" t="str">
            <v>01</v>
          </cell>
          <cell r="M102" t="str">
            <v xml:space="preserve"> 'ต.บ้านจันทร์'</v>
          </cell>
          <cell r="N102" t="str">
            <v>03</v>
          </cell>
          <cell r="O102" t="str">
            <v xml:space="preserve"> หมู่ 3</v>
          </cell>
          <cell r="P102" t="str">
            <v>01</v>
          </cell>
          <cell r="Q102" t="str">
            <v>เปิดดำเนินการ</v>
          </cell>
          <cell r="X102" t="str">
            <v>S</v>
          </cell>
          <cell r="Y102" t="str">
            <v xml:space="preserve">บริการ  </v>
          </cell>
          <cell r="Z102" t="str">
            <v>01</v>
          </cell>
          <cell r="AA102" t="str">
            <v>ตั้งใหม่</v>
          </cell>
          <cell r="AH102" t="str">
            <v>23736</v>
          </cell>
        </row>
        <row r="103">
          <cell r="A103" t="str">
            <v>001130600</v>
          </cell>
          <cell r="B103" t="str">
            <v>โรงพยาบาลนภาลัย</v>
          </cell>
          <cell r="C103" t="str">
            <v>21002</v>
          </cell>
          <cell r="D103" t="str">
            <v>กระทรวงสาธารณสุข สำนักงานปลัดกระทรวงสาธารณสุข</v>
          </cell>
          <cell r="E103" t="str">
            <v>07</v>
          </cell>
          <cell r="F103" t="str">
            <v>โรงพยาบาลชุมชน</v>
          </cell>
          <cell r="G103" t="str">
            <v>90</v>
          </cell>
          <cell r="H103" t="str">
            <v>75</v>
          </cell>
          <cell r="I103" t="str">
            <v>จ.สมุทรสงคราม</v>
          </cell>
          <cell r="J103" t="str">
            <v>02</v>
          </cell>
          <cell r="K103" t="str">
            <v xml:space="preserve"> อ.บางคนที</v>
          </cell>
          <cell r="L103" t="str">
            <v>01</v>
          </cell>
          <cell r="M103" t="str">
            <v xml:space="preserve"> 'ต.กระดังงา'</v>
          </cell>
          <cell r="N103" t="str">
            <v>06</v>
          </cell>
          <cell r="O103" t="str">
            <v xml:space="preserve"> หมู่ 6</v>
          </cell>
          <cell r="P103" t="str">
            <v>01</v>
          </cell>
          <cell r="Q103" t="str">
            <v>เปิดดำเนินการ</v>
          </cell>
          <cell r="R103" t="str">
            <v xml:space="preserve">34 ม.6 ถ.อัมพวา-บางนกแขวก </v>
          </cell>
          <cell r="S103" t="str">
            <v>75120</v>
          </cell>
          <cell r="V103" t="str">
            <v>22</v>
          </cell>
          <cell r="W103" t="str">
            <v>2.2 ทุติยภูมิระดับกลาง</v>
          </cell>
          <cell r="AH103" t="str">
            <v>11306</v>
          </cell>
        </row>
        <row r="104">
          <cell r="A104" t="str">
            <v>001083900</v>
          </cell>
          <cell r="B104" t="str">
            <v>โรงพยาบาลมะขาม</v>
          </cell>
          <cell r="C104" t="str">
            <v>21002</v>
          </cell>
          <cell r="D104" t="str">
            <v>กระทรวงสาธารณสุข สำนักงานปลัดกระทรวงสาธารณสุข</v>
          </cell>
          <cell r="E104" t="str">
            <v>07</v>
          </cell>
          <cell r="F104" t="str">
            <v>โรงพยาบาลชุมชน</v>
          </cell>
          <cell r="G104" t="str">
            <v>10</v>
          </cell>
          <cell r="H104" t="str">
            <v>22</v>
          </cell>
          <cell r="I104" t="str">
            <v>จ.จันทบุรี</v>
          </cell>
          <cell r="J104" t="str">
            <v>05</v>
          </cell>
          <cell r="K104" t="str">
            <v xml:space="preserve"> อ.มะขาม</v>
          </cell>
          <cell r="L104" t="str">
            <v>01</v>
          </cell>
          <cell r="M104" t="str">
            <v xml:space="preserve"> 'ต.มะขาม'</v>
          </cell>
          <cell r="N104" t="str">
            <v>01</v>
          </cell>
          <cell r="O104" t="str">
            <v xml:space="preserve"> หมู่ 1</v>
          </cell>
          <cell r="P104" t="str">
            <v>01</v>
          </cell>
          <cell r="Q104" t="str">
            <v>เปิดดำเนินการ</v>
          </cell>
          <cell r="R104" t="str">
            <v xml:space="preserve">253 </v>
          </cell>
          <cell r="V104" t="str">
            <v>22</v>
          </cell>
          <cell r="W104" t="str">
            <v>2.2 ทุติยภูมิระดับกลาง</v>
          </cell>
          <cell r="AH104" t="str">
            <v>10839</v>
          </cell>
        </row>
        <row r="105">
          <cell r="A105" t="str">
            <v>001072100</v>
          </cell>
          <cell r="B105" t="str">
            <v>โรงพยาบาลกำแพงเพชร</v>
          </cell>
          <cell r="C105" t="str">
            <v>21002</v>
          </cell>
          <cell r="D105" t="str">
            <v>กระทรวงสาธารณสุข สำนักงานปลัดกระทรวงสาธารณสุข</v>
          </cell>
          <cell r="E105" t="str">
            <v>06</v>
          </cell>
          <cell r="F105" t="str">
            <v>โรงพยาบาลทั่วไป</v>
          </cell>
          <cell r="G105" t="str">
            <v>334</v>
          </cell>
          <cell r="H105" t="str">
            <v>62</v>
          </cell>
          <cell r="I105" t="str">
            <v>จ.กำแพงเพชร</v>
          </cell>
          <cell r="J105" t="str">
            <v>01</v>
          </cell>
          <cell r="K105" t="str">
            <v xml:space="preserve"> อ.เมืองกำแพงเพชร</v>
          </cell>
          <cell r="L105" t="str">
            <v>01</v>
          </cell>
          <cell r="M105" t="str">
            <v xml:space="preserve"> 'ต.ในเมือง'</v>
          </cell>
          <cell r="N105" t="str">
            <v>00</v>
          </cell>
          <cell r="O105" t="str">
            <v xml:space="preserve"> หมู่ 0</v>
          </cell>
          <cell r="P105" t="str">
            <v>01</v>
          </cell>
          <cell r="Q105" t="str">
            <v>เปิดดำเนินการ</v>
          </cell>
          <cell r="R105" t="str">
            <v xml:space="preserve">382 ถ.ราชดำเนิน </v>
          </cell>
          <cell r="S105" t="str">
            <v>62000</v>
          </cell>
          <cell r="T105" t="str">
            <v>055-714223-5</v>
          </cell>
          <cell r="V105" t="str">
            <v>23</v>
          </cell>
          <cell r="W105" t="str">
            <v>2.3 ทุติยภูมิระดับสูง</v>
          </cell>
          <cell r="AH105" t="str">
            <v>10721</v>
          </cell>
        </row>
        <row r="106">
          <cell r="A106" t="str">
            <v>001075100</v>
          </cell>
          <cell r="B106" t="str">
            <v>โรงพยาบาลสุไหงโก-ลก</v>
          </cell>
          <cell r="C106" t="str">
            <v>21002</v>
          </cell>
          <cell r="D106" t="str">
            <v>กระทรวงสาธารณสุข สำนักงานปลัดกระทรวงสาธารณสุข</v>
          </cell>
          <cell r="E106" t="str">
            <v>06</v>
          </cell>
          <cell r="F106" t="str">
            <v>โรงพยาบาลทั่วไป</v>
          </cell>
          <cell r="G106" t="str">
            <v>160</v>
          </cell>
          <cell r="H106" t="str">
            <v>96</v>
          </cell>
          <cell r="I106" t="str">
            <v>จ.นราธิวาส</v>
          </cell>
          <cell r="J106" t="str">
            <v>10</v>
          </cell>
          <cell r="K106" t="str">
            <v xml:space="preserve"> อ.สุไหงโก-ลก</v>
          </cell>
          <cell r="L106" t="str">
            <v>01</v>
          </cell>
          <cell r="M106" t="str">
            <v xml:space="preserve"> 'ต.สุไหงโก-ลก'</v>
          </cell>
          <cell r="N106" t="str">
            <v>00</v>
          </cell>
          <cell r="O106" t="str">
            <v xml:space="preserve"> หมู่ 0</v>
          </cell>
          <cell r="P106" t="str">
            <v>01</v>
          </cell>
          <cell r="Q106" t="str">
            <v>เปิดดำเนินการ</v>
          </cell>
          <cell r="R106" t="str">
            <v>1 ถ.ทรายทอง 5</v>
          </cell>
          <cell r="V106" t="str">
            <v>23</v>
          </cell>
          <cell r="W106" t="str">
            <v>2.3 ทุติยภูมิระดับสูง</v>
          </cell>
          <cell r="AH106" t="str">
            <v>10751</v>
          </cell>
        </row>
        <row r="107">
          <cell r="A107" t="str">
            <v>001066000</v>
          </cell>
          <cell r="B107" t="str">
            <v>โรงพยาบาลพระนครศรีอยุธยา</v>
          </cell>
          <cell r="C107" t="str">
            <v>21002</v>
          </cell>
          <cell r="D107" t="str">
            <v>กระทรวงสาธารณสุข สำนักงานปลัดกระทรวงสาธารณสุข</v>
          </cell>
          <cell r="E107" t="str">
            <v>05</v>
          </cell>
          <cell r="F107" t="str">
            <v>โรงพยาบาลศูนย์</v>
          </cell>
          <cell r="G107" t="str">
            <v>522</v>
          </cell>
          <cell r="H107" t="str">
            <v>14</v>
          </cell>
          <cell r="I107" t="str">
            <v>จ.พระนครศรีอยุธยา</v>
          </cell>
          <cell r="J107" t="str">
            <v>01</v>
          </cell>
          <cell r="K107" t="str">
            <v xml:space="preserve"> อ.พระนครศรีอยุธยา</v>
          </cell>
          <cell r="L107" t="str">
            <v>01</v>
          </cell>
          <cell r="M107" t="str">
            <v xml:space="preserve"> 'ต.ประตูชัย'</v>
          </cell>
          <cell r="N107" t="str">
            <v>04</v>
          </cell>
          <cell r="O107" t="str">
            <v xml:space="preserve"> หมู่ 4</v>
          </cell>
          <cell r="P107" t="str">
            <v>01</v>
          </cell>
          <cell r="Q107" t="str">
            <v>เปิดดำเนินการ</v>
          </cell>
          <cell r="R107" t="str">
            <v xml:space="preserve">46/1 </v>
          </cell>
          <cell r="S107" t="str">
            <v>13000</v>
          </cell>
          <cell r="T107" t="str">
            <v>035322555</v>
          </cell>
          <cell r="U107" t="str">
            <v>241027</v>
          </cell>
          <cell r="V107" t="str">
            <v xml:space="preserve"> 241728'</v>
          </cell>
          <cell r="X107" t="str">
            <v>31</v>
          </cell>
          <cell r="Y107" t="str">
            <v>3.1 ตติยภูมิ</v>
          </cell>
          <cell r="Z107" t="str">
            <v>S</v>
          </cell>
          <cell r="AA107" t="str">
            <v xml:space="preserve">บริการ  </v>
          </cell>
          <cell r="AH107" t="str">
            <v>10660</v>
          </cell>
        </row>
        <row r="108">
          <cell r="A108" t="str">
            <v>001090400</v>
          </cell>
          <cell r="B108" t="str">
            <v>โรงพยาบาลลำปลายมาศ</v>
          </cell>
          <cell r="C108" t="str">
            <v>21002</v>
          </cell>
          <cell r="D108" t="str">
            <v>กระทรวงสาธารณสุข สำนักงานปลัดกระทรวงสาธารณสุข</v>
          </cell>
          <cell r="E108" t="str">
            <v>07</v>
          </cell>
          <cell r="F108" t="str">
            <v>โรงพยาบาลชุมชน</v>
          </cell>
          <cell r="G108" t="str">
            <v>90</v>
          </cell>
          <cell r="H108" t="str">
            <v>31</v>
          </cell>
          <cell r="I108" t="str">
            <v>จ.บุรีรัมย์</v>
          </cell>
          <cell r="J108" t="str">
            <v>10</v>
          </cell>
          <cell r="K108" t="str">
            <v xml:space="preserve"> อ.ลำปลายมาศ</v>
          </cell>
          <cell r="L108" t="str">
            <v>01</v>
          </cell>
          <cell r="M108" t="str">
            <v xml:space="preserve"> 'ต..ลำปลายมาศ'</v>
          </cell>
          <cell r="N108" t="str">
            <v>07</v>
          </cell>
          <cell r="O108" t="str">
            <v xml:space="preserve"> หมู่ 7</v>
          </cell>
          <cell r="P108" t="str">
            <v>01</v>
          </cell>
          <cell r="Q108" t="str">
            <v>เปิดดำเนินการ</v>
          </cell>
          <cell r="R108" t="str">
            <v xml:space="preserve">41  ถ.ลำปลายมาศ-นางรอง </v>
          </cell>
          <cell r="V108" t="str">
            <v>22</v>
          </cell>
          <cell r="W108" t="str">
            <v>2.2 ทุติยภูมิระดับกลาง</v>
          </cell>
          <cell r="AH108" t="str">
            <v>10904</v>
          </cell>
        </row>
        <row r="109">
          <cell r="A109" t="str">
            <v>001087100</v>
          </cell>
          <cell r="B109" t="str">
            <v>โรงพยาบาลครบุรี</v>
          </cell>
          <cell r="C109" t="str">
            <v>21002</v>
          </cell>
          <cell r="D109" t="str">
            <v>กระทรวงสาธารณสุข สำนักงานปลัดกระทรวงสาธารณสุข</v>
          </cell>
          <cell r="E109" t="str">
            <v>07</v>
          </cell>
          <cell r="F109" t="str">
            <v>โรงพยาบาลชุมชน</v>
          </cell>
          <cell r="G109" t="str">
            <v>60</v>
          </cell>
          <cell r="H109" t="str">
            <v>30</v>
          </cell>
          <cell r="I109" t="str">
            <v>จ.นครราชสีมา</v>
          </cell>
          <cell r="J109" t="str">
            <v>02</v>
          </cell>
          <cell r="K109" t="str">
            <v xml:space="preserve"> อ.ครบุรี</v>
          </cell>
          <cell r="L109" t="str">
            <v>01</v>
          </cell>
          <cell r="M109" t="str">
            <v xml:space="preserve"> 'ต.แชะ'</v>
          </cell>
          <cell r="N109" t="str">
            <v>04</v>
          </cell>
          <cell r="O109" t="str">
            <v xml:space="preserve"> หมู่ 4</v>
          </cell>
          <cell r="P109" t="str">
            <v>01</v>
          </cell>
          <cell r="Q109" t="str">
            <v>เปิดดำเนินการ</v>
          </cell>
          <cell r="R109" t="str">
            <v xml:space="preserve">628 </v>
          </cell>
          <cell r="V109" t="str">
            <v>22</v>
          </cell>
          <cell r="W109" t="str">
            <v>2.2 ทุติยภูมิระดับกลาง</v>
          </cell>
          <cell r="AH109" t="str">
            <v>10871</v>
          </cell>
        </row>
        <row r="110">
          <cell r="A110" t="str">
            <v>001075200</v>
          </cell>
          <cell r="B110" t="str">
            <v>โรงพยาบาลบางบ่อ</v>
          </cell>
          <cell r="C110" t="str">
            <v>21002</v>
          </cell>
          <cell r="D110" t="str">
            <v>กระทรวงสาธารณสุข สำนักงานปลัดกระทรวงสาธารณสุข</v>
          </cell>
          <cell r="E110" t="str">
            <v>07</v>
          </cell>
          <cell r="F110" t="str">
            <v>โรงพยาบาลชุมชน</v>
          </cell>
          <cell r="G110" t="str">
            <v>90</v>
          </cell>
          <cell r="H110" t="str">
            <v>11</v>
          </cell>
          <cell r="I110" t="str">
            <v>จ.สมุทรปราการ</v>
          </cell>
          <cell r="J110" t="str">
            <v>02</v>
          </cell>
          <cell r="K110" t="str">
            <v xml:space="preserve"> อ.บางบ่อ</v>
          </cell>
          <cell r="L110" t="str">
            <v>01</v>
          </cell>
          <cell r="M110" t="str">
            <v xml:space="preserve"> 'ต.บางบ่อ'</v>
          </cell>
          <cell r="N110" t="str">
            <v>01</v>
          </cell>
          <cell r="O110" t="str">
            <v xml:space="preserve"> หมู่ 1</v>
          </cell>
          <cell r="P110" t="str">
            <v>01</v>
          </cell>
          <cell r="Q110" t="str">
            <v>เปิดดำเนินการ</v>
          </cell>
          <cell r="R110" t="str">
            <v xml:space="preserve">89ม.1ถ.เทพารักษ์ </v>
          </cell>
          <cell r="S110" t="str">
            <v>10560</v>
          </cell>
          <cell r="T110" t="str">
            <v>023381019</v>
          </cell>
          <cell r="V110" t="str">
            <v>22</v>
          </cell>
          <cell r="W110" t="str">
            <v>2.2 ทุติยภูมิระดับกลาง</v>
          </cell>
          <cell r="AH110" t="str">
            <v>10752</v>
          </cell>
        </row>
        <row r="111">
          <cell r="A111" t="str">
            <v>001099700</v>
          </cell>
          <cell r="B111" t="str">
            <v>โรงพยาบาลหนองเรือ</v>
          </cell>
          <cell r="C111" t="str">
            <v>21002</v>
          </cell>
          <cell r="D111" t="str">
            <v>กระทรวงสาธารณสุข สำนักงานปลัดกระทรวงสาธารณสุข</v>
          </cell>
          <cell r="E111" t="str">
            <v>07</v>
          </cell>
          <cell r="F111" t="str">
            <v>โรงพยาบาลชุมชน</v>
          </cell>
          <cell r="G111" t="str">
            <v>60</v>
          </cell>
          <cell r="H111" t="str">
            <v>40</v>
          </cell>
          <cell r="I111" t="str">
            <v>จ.ขอนแก่น</v>
          </cell>
          <cell r="J111" t="str">
            <v>04</v>
          </cell>
          <cell r="K111" t="str">
            <v xml:space="preserve"> อ.หนองเรือ</v>
          </cell>
          <cell r="L111" t="str">
            <v>01</v>
          </cell>
          <cell r="M111" t="str">
            <v xml:space="preserve"> 'ต.หนองเรือ'</v>
          </cell>
          <cell r="N111" t="str">
            <v>01</v>
          </cell>
          <cell r="O111" t="str">
            <v xml:space="preserve"> หมู่ 1</v>
          </cell>
          <cell r="P111" t="str">
            <v>01</v>
          </cell>
          <cell r="Q111" t="str">
            <v>เปิดดำเนินการ</v>
          </cell>
          <cell r="R111" t="str">
            <v xml:space="preserve">243  </v>
          </cell>
          <cell r="S111" t="str">
            <v>40120</v>
          </cell>
          <cell r="T111" t="str">
            <v>043294057</v>
          </cell>
          <cell r="V111" t="str">
            <v>21</v>
          </cell>
          <cell r="W111" t="str">
            <v>2.1 ทุติยภูมิระดับต้น</v>
          </cell>
          <cell r="X111" t="str">
            <v>S</v>
          </cell>
          <cell r="Y111" t="str">
            <v xml:space="preserve">บริการ  </v>
          </cell>
          <cell r="AH111" t="str">
            <v>10997</v>
          </cell>
        </row>
        <row r="112">
          <cell r="A112" t="str">
            <v>001096700</v>
          </cell>
          <cell r="B112" t="str">
            <v>โรงพยาบาลมหาชนะชัย</v>
          </cell>
          <cell r="C112" t="str">
            <v>21002</v>
          </cell>
          <cell r="D112" t="str">
            <v>กระทรวงสาธารณสุข สำนักงานปลัดกระทรวงสาธารณสุข</v>
          </cell>
          <cell r="E112" t="str">
            <v>07</v>
          </cell>
          <cell r="F112" t="str">
            <v>โรงพยาบาลชุมชน</v>
          </cell>
          <cell r="G112" t="str">
            <v>30</v>
          </cell>
          <cell r="H112" t="str">
            <v>35</v>
          </cell>
          <cell r="I112" t="str">
            <v>จ.ยโสธร</v>
          </cell>
          <cell r="J112" t="str">
            <v>06</v>
          </cell>
          <cell r="K112" t="str">
            <v xml:space="preserve"> อ.มหาชนะชัย</v>
          </cell>
          <cell r="L112" t="str">
            <v>01</v>
          </cell>
          <cell r="M112" t="str">
            <v xml:space="preserve"> 'ต.ฟ้าหยาด'</v>
          </cell>
          <cell r="N112" t="str">
            <v>04</v>
          </cell>
          <cell r="O112" t="str">
            <v xml:space="preserve"> หมู่ 4</v>
          </cell>
          <cell r="P112" t="str">
            <v>01</v>
          </cell>
          <cell r="Q112" t="str">
            <v>เปิดดำเนินการ</v>
          </cell>
          <cell r="R112" t="str">
            <v xml:space="preserve">100 </v>
          </cell>
          <cell r="S112" t="str">
            <v>35170</v>
          </cell>
          <cell r="V112" t="str">
            <v>21</v>
          </cell>
          <cell r="W112" t="str">
            <v>2.1 ทุติยภูมิระดับต้น</v>
          </cell>
          <cell r="AH112" t="str">
            <v>10967</v>
          </cell>
        </row>
        <row r="113">
          <cell r="A113" t="str">
            <v>001099800</v>
          </cell>
          <cell r="B113" t="str">
            <v>โรงพยาบาลชุมแพ</v>
          </cell>
          <cell r="C113" t="str">
            <v>21002</v>
          </cell>
          <cell r="D113" t="str">
            <v>กระทรวงสาธารณสุข สำนักงานปลัดกระทรวงสาธารณสุข</v>
          </cell>
          <cell r="E113" t="str">
            <v>07</v>
          </cell>
          <cell r="F113" t="str">
            <v>โรงพยาบาลชุมชน</v>
          </cell>
          <cell r="G113" t="str">
            <v>120</v>
          </cell>
          <cell r="H113" t="str">
            <v>40</v>
          </cell>
          <cell r="I113" t="str">
            <v>จ.ขอนแก่น</v>
          </cell>
          <cell r="J113" t="str">
            <v>05</v>
          </cell>
          <cell r="K113" t="str">
            <v xml:space="preserve"> อ.ชุมแพ</v>
          </cell>
          <cell r="L113" t="str">
            <v>01</v>
          </cell>
          <cell r="M113" t="str">
            <v xml:space="preserve"> 'ต.ชุมแพ'</v>
          </cell>
          <cell r="N113" t="str">
            <v>08</v>
          </cell>
          <cell r="O113" t="str">
            <v xml:space="preserve"> หมู่ 8</v>
          </cell>
          <cell r="P113" t="str">
            <v>01</v>
          </cell>
          <cell r="Q113" t="str">
            <v>เปิดดำเนินการ</v>
          </cell>
          <cell r="R113" t="str">
            <v xml:space="preserve">82  ถ.มะลิวรรณ </v>
          </cell>
          <cell r="S113" t="str">
            <v>40130</v>
          </cell>
          <cell r="T113" t="str">
            <v>043311044</v>
          </cell>
          <cell r="V113" t="str">
            <v>23</v>
          </cell>
          <cell r="W113" t="str">
            <v>2.3 ทุติยภูมิระดับสูง</v>
          </cell>
          <cell r="X113" t="str">
            <v>S</v>
          </cell>
          <cell r="Y113" t="str">
            <v xml:space="preserve">บริการ  </v>
          </cell>
          <cell r="AH113" t="str">
            <v>10998</v>
          </cell>
        </row>
        <row r="114">
          <cell r="A114" t="str">
            <v>001118300</v>
          </cell>
          <cell r="B114" t="str">
            <v>โรงพยาบาลสองแคว</v>
          </cell>
          <cell r="C114" t="str">
            <v>21002</v>
          </cell>
          <cell r="D114" t="str">
            <v>กระทรวงสาธารณสุข สำนักงานปลัดกระทรวงสาธารณสุข</v>
          </cell>
          <cell r="E114" t="str">
            <v>07</v>
          </cell>
          <cell r="F114" t="str">
            <v>โรงพยาบาลชุมชน</v>
          </cell>
          <cell r="G114" t="str">
            <v>10</v>
          </cell>
          <cell r="H114" t="str">
            <v>55</v>
          </cell>
          <cell r="I114" t="str">
            <v>จ.น่าน</v>
          </cell>
          <cell r="J114" t="str">
            <v>13</v>
          </cell>
          <cell r="K114" t="str">
            <v xml:space="preserve"> อ.สองแคว</v>
          </cell>
          <cell r="L114" t="str">
            <v>01</v>
          </cell>
          <cell r="M114" t="str">
            <v xml:space="preserve"> 'ต.นาไร่หลวง'</v>
          </cell>
          <cell r="N114" t="str">
            <v>02</v>
          </cell>
          <cell r="O114" t="str">
            <v xml:space="preserve"> หมู่ 2</v>
          </cell>
          <cell r="P114" t="str">
            <v>01</v>
          </cell>
          <cell r="Q114" t="str">
            <v>เปิดดำเนินการ</v>
          </cell>
          <cell r="R114" t="str">
            <v xml:space="preserve"> เลขที่ 99 </v>
          </cell>
          <cell r="V114" t="str">
            <v>22</v>
          </cell>
          <cell r="W114" t="str">
            <v>2.2 ทุติยภูมิระดับกลาง</v>
          </cell>
          <cell r="AH114" t="str">
            <v>11183</v>
          </cell>
        </row>
        <row r="115">
          <cell r="A115" t="str">
            <v>001143200</v>
          </cell>
          <cell r="B115" t="str">
            <v>โรงพยาบาลบันนังสตา</v>
          </cell>
          <cell r="C115" t="str">
            <v>21002</v>
          </cell>
          <cell r="D115" t="str">
            <v>กระทรวงสาธารณสุข สำนักงานปลัดกระทรวงสาธารณสุข</v>
          </cell>
          <cell r="E115" t="str">
            <v>07</v>
          </cell>
          <cell r="F115" t="str">
            <v>โรงพยาบาลชุมชน</v>
          </cell>
          <cell r="G115" t="str">
            <v>34</v>
          </cell>
          <cell r="H115" t="str">
            <v>95</v>
          </cell>
          <cell r="I115" t="str">
            <v>จ.ยะลา</v>
          </cell>
          <cell r="J115" t="str">
            <v>03</v>
          </cell>
          <cell r="K115" t="str">
            <v xml:space="preserve"> อ.บันนังสตา</v>
          </cell>
          <cell r="L115" t="str">
            <v>01</v>
          </cell>
          <cell r="M115" t="str">
            <v xml:space="preserve"> 'ต.บันนังสตา'</v>
          </cell>
          <cell r="N115" t="str">
            <v>07</v>
          </cell>
          <cell r="O115" t="str">
            <v xml:space="preserve"> หมู่ 7</v>
          </cell>
          <cell r="P115" t="str">
            <v>01</v>
          </cell>
          <cell r="Q115" t="str">
            <v>เปิดดำเนินการ</v>
          </cell>
          <cell r="R115" t="str">
            <v xml:space="preserve">302  ถ.สุขยางค์ </v>
          </cell>
          <cell r="S115" t="str">
            <v>95130</v>
          </cell>
          <cell r="T115" t="str">
            <v>073289142</v>
          </cell>
          <cell r="U115" t="str">
            <v>073249142</v>
          </cell>
          <cell r="V115" t="str">
            <v>22</v>
          </cell>
          <cell r="W115" t="str">
            <v>2.2 ทุติยภูมิระดับกลาง</v>
          </cell>
          <cell r="X115" t="str">
            <v>S</v>
          </cell>
          <cell r="Y115" t="str">
            <v xml:space="preserve">บริการ  </v>
          </cell>
          <cell r="AH115" t="str">
            <v>11432</v>
          </cell>
        </row>
        <row r="116">
          <cell r="A116" t="str">
            <v>001094700</v>
          </cell>
          <cell r="B116" t="str">
            <v>โรงพยาบาลเขมราฐ</v>
          </cell>
          <cell r="C116" t="str">
            <v>21002</v>
          </cell>
          <cell r="D116" t="str">
            <v>กระทรวงสาธารณสุข สำนักงานปลัดกระทรวงสาธารณสุข</v>
          </cell>
          <cell r="E116" t="str">
            <v>07</v>
          </cell>
          <cell r="F116" t="str">
            <v>โรงพยาบาลชุมชน</v>
          </cell>
          <cell r="G116" t="str">
            <v>60</v>
          </cell>
          <cell r="H116" t="str">
            <v>34</v>
          </cell>
          <cell r="I116" t="str">
            <v>จ.อุบลราชธานี</v>
          </cell>
          <cell r="J116" t="str">
            <v>05</v>
          </cell>
          <cell r="K116" t="str">
            <v xml:space="preserve"> อ.เขมราฐ</v>
          </cell>
          <cell r="L116" t="str">
            <v>01</v>
          </cell>
          <cell r="M116" t="str">
            <v xml:space="preserve"> 'ต.เขมราฐ'</v>
          </cell>
          <cell r="N116" t="str">
            <v>07</v>
          </cell>
          <cell r="O116" t="str">
            <v xml:space="preserve"> หมู่ 7</v>
          </cell>
          <cell r="P116" t="str">
            <v>01</v>
          </cell>
          <cell r="Q116" t="str">
            <v>เปิดดำเนินการ</v>
          </cell>
          <cell r="V116" t="str">
            <v>21</v>
          </cell>
          <cell r="W116" t="str">
            <v>2.1 ทุติยภูมิระดับต้น</v>
          </cell>
          <cell r="AH116" t="str">
            <v>10947</v>
          </cell>
        </row>
        <row r="117">
          <cell r="A117" t="str">
            <v>001160800</v>
          </cell>
          <cell r="B117" t="str">
            <v>โรงพยาบาลลำทะเมนชัย</v>
          </cell>
          <cell r="C117" t="str">
            <v>21002</v>
          </cell>
          <cell r="D117" t="str">
            <v>กระทรวงสาธารณสุข สำนักงานปลัดกระทรวงสาธารณสุข</v>
          </cell>
          <cell r="E117" t="str">
            <v>07</v>
          </cell>
          <cell r="F117" t="str">
            <v>โรงพยาบาลชุมชน</v>
          </cell>
          <cell r="G117" t="str">
            <v>30</v>
          </cell>
          <cell r="H117" t="str">
            <v>30</v>
          </cell>
          <cell r="I117" t="str">
            <v>จ.นครราชสีมา</v>
          </cell>
          <cell r="J117" t="str">
            <v>29</v>
          </cell>
          <cell r="K117" t="str">
            <v xml:space="preserve"> อ.ลำทะเมนชัย</v>
          </cell>
          <cell r="L117" t="str">
            <v>01</v>
          </cell>
          <cell r="M117" t="str">
            <v xml:space="preserve"> 'ต.ขุย'</v>
          </cell>
          <cell r="N117" t="str">
            <v>01</v>
          </cell>
          <cell r="O117" t="str">
            <v xml:space="preserve"> หมู่ 1</v>
          </cell>
          <cell r="P117" t="str">
            <v>01</v>
          </cell>
          <cell r="Q117" t="str">
            <v>เปิดดำเนินการ</v>
          </cell>
          <cell r="V117" t="str">
            <v>21</v>
          </cell>
          <cell r="W117" t="str">
            <v>2.1 ทุติยภูมิระดับต้น</v>
          </cell>
          <cell r="AH117" t="str">
            <v>11608</v>
          </cell>
        </row>
        <row r="118">
          <cell r="A118" t="str">
            <v>001087200</v>
          </cell>
          <cell r="B118" t="str">
            <v>โรงพยาบาลเสิงสาง</v>
          </cell>
          <cell r="C118" t="str">
            <v>21002</v>
          </cell>
          <cell r="D118" t="str">
            <v>กระทรวงสาธารณสุข สำนักงานปลัดกระทรวงสาธารณสุข</v>
          </cell>
          <cell r="E118" t="str">
            <v>07</v>
          </cell>
          <cell r="F118" t="str">
            <v>โรงพยาบาลชุมชน</v>
          </cell>
          <cell r="G118" t="str">
            <v>30</v>
          </cell>
          <cell r="H118" t="str">
            <v>30</v>
          </cell>
          <cell r="I118" t="str">
            <v>จ.นครราชสีมา</v>
          </cell>
          <cell r="J118" t="str">
            <v>03</v>
          </cell>
          <cell r="K118" t="str">
            <v xml:space="preserve"> อ.เสิงสาง</v>
          </cell>
          <cell r="L118" t="str">
            <v>01</v>
          </cell>
          <cell r="M118" t="str">
            <v xml:space="preserve"> 'ต.เสิงสาง'</v>
          </cell>
          <cell r="N118" t="str">
            <v>08</v>
          </cell>
          <cell r="O118" t="str">
            <v xml:space="preserve"> หมู่ 8</v>
          </cell>
          <cell r="P118" t="str">
            <v>01</v>
          </cell>
          <cell r="Q118" t="str">
            <v>เปิดดำเนินการ</v>
          </cell>
          <cell r="R118" t="str">
            <v xml:space="preserve">66 </v>
          </cell>
          <cell r="V118" t="str">
            <v>21</v>
          </cell>
          <cell r="W118" t="str">
            <v>2.1 ทุติยภูมิระดับต้น</v>
          </cell>
          <cell r="AH118" t="str">
            <v>10872</v>
          </cell>
        </row>
        <row r="119">
          <cell r="A119" t="str">
            <v>001118400</v>
          </cell>
          <cell r="B119" t="str">
            <v>โรงพยาบาลจุน</v>
          </cell>
          <cell r="C119" t="str">
            <v>21002</v>
          </cell>
          <cell r="D119" t="str">
            <v>กระทรวงสาธารณสุข สำนักงานปลัดกระทรวงสาธารณสุข</v>
          </cell>
          <cell r="E119" t="str">
            <v>07</v>
          </cell>
          <cell r="F119" t="str">
            <v>โรงพยาบาลชุมชน</v>
          </cell>
          <cell r="G119" t="str">
            <v>30</v>
          </cell>
          <cell r="H119" t="str">
            <v>56</v>
          </cell>
          <cell r="I119" t="str">
            <v>จ.พะเยา</v>
          </cell>
          <cell r="J119" t="str">
            <v>02</v>
          </cell>
          <cell r="K119" t="str">
            <v xml:space="preserve"> อ.จุน</v>
          </cell>
          <cell r="L119" t="str">
            <v>01</v>
          </cell>
          <cell r="M119" t="str">
            <v xml:space="preserve"> 'ต.ห้วยข้าวก่ำ'</v>
          </cell>
          <cell r="N119" t="str">
            <v>07</v>
          </cell>
          <cell r="O119" t="str">
            <v xml:space="preserve"> หมู่ 7</v>
          </cell>
          <cell r="P119" t="str">
            <v>01</v>
          </cell>
          <cell r="Q119" t="str">
            <v>เปิดดำเนินการ</v>
          </cell>
          <cell r="R119" t="str">
            <v xml:space="preserve">ม.7 </v>
          </cell>
          <cell r="S119" t="str">
            <v>56150</v>
          </cell>
          <cell r="T119" t="str">
            <v>054-409-200</v>
          </cell>
          <cell r="U119" t="str">
            <v>054-409-200</v>
          </cell>
          <cell r="V119" t="str">
            <v>21</v>
          </cell>
          <cell r="W119" t="str">
            <v>2.1 ทุติยภูมิระดับต้น</v>
          </cell>
          <cell r="X119" t="str">
            <v>S</v>
          </cell>
          <cell r="Y119" t="str">
            <v xml:space="preserve">บริการ  </v>
          </cell>
          <cell r="AH119" t="str">
            <v>11184</v>
          </cell>
        </row>
        <row r="120">
          <cell r="A120" t="str">
            <v>001163100</v>
          </cell>
          <cell r="B120" t="str">
            <v>โรงพยาบาลวชิรบารมี</v>
          </cell>
          <cell r="C120" t="str">
            <v>21002</v>
          </cell>
          <cell r="D120" t="str">
            <v>กระทรวงสาธารณสุข สำนักงานปลัดกระทรวงสาธารณสุข</v>
          </cell>
          <cell r="E120" t="str">
            <v>07</v>
          </cell>
          <cell r="F120" t="str">
            <v>โรงพยาบาลชุมชน</v>
          </cell>
          <cell r="G120" t="str">
            <v>30</v>
          </cell>
          <cell r="H120" t="str">
            <v>66</v>
          </cell>
          <cell r="I120" t="str">
            <v>จ.พิจิตร</v>
          </cell>
          <cell r="J120" t="str">
            <v>12</v>
          </cell>
          <cell r="K120" t="str">
            <v xml:space="preserve"> อ.วชิรบารมี</v>
          </cell>
          <cell r="L120" t="str">
            <v>01</v>
          </cell>
          <cell r="M120" t="str">
            <v xml:space="preserve"> 'ต.บ้านนา'</v>
          </cell>
          <cell r="N120" t="str">
            <v>13</v>
          </cell>
          <cell r="O120" t="str">
            <v xml:space="preserve"> หมู่ 13</v>
          </cell>
          <cell r="P120" t="str">
            <v>01</v>
          </cell>
          <cell r="Q120" t="str">
            <v>เปิดดำเนินการ</v>
          </cell>
          <cell r="S120" t="str">
            <v>66140</v>
          </cell>
          <cell r="V120" t="str">
            <v>21</v>
          </cell>
          <cell r="W120" t="str">
            <v>2.1 ทุติยภูมิระดับต้น</v>
          </cell>
          <cell r="AH120" t="str">
            <v>11631</v>
          </cell>
        </row>
        <row r="121">
          <cell r="A121" t="str">
            <v>001227500</v>
          </cell>
          <cell r="B121" t="str">
            <v>โรงพยาบาลสิรินธร(ภาคตะวันออกเฉียงเหนือ)</v>
          </cell>
          <cell r="C121" t="str">
            <v>21002</v>
          </cell>
          <cell r="D121" t="str">
            <v>กระทรวงสาธารณสุข สำนักงานปลัดกระทรวงสาธารณสุข</v>
          </cell>
          <cell r="E121" t="str">
            <v>06</v>
          </cell>
          <cell r="F121" t="str">
            <v>โรงพยาบาลทั่วไป</v>
          </cell>
          <cell r="G121" t="str">
            <v>250</v>
          </cell>
          <cell r="H121" t="str">
            <v>40</v>
          </cell>
          <cell r="I121" t="str">
            <v>จ.ขอนแก่น</v>
          </cell>
          <cell r="J121" t="str">
            <v>24</v>
          </cell>
          <cell r="K121" t="str">
            <v xml:space="preserve"> อ.บ้านแฮด</v>
          </cell>
          <cell r="L121" t="str">
            <v>03</v>
          </cell>
          <cell r="M121" t="str">
            <v xml:space="preserve"> 'ต.โนนสมบูรณ์'</v>
          </cell>
          <cell r="N121" t="str">
            <v>10</v>
          </cell>
          <cell r="O121" t="str">
            <v xml:space="preserve"> หมู่ 10</v>
          </cell>
          <cell r="P121" t="str">
            <v>01</v>
          </cell>
          <cell r="Q121" t="str">
            <v>เปิดดำเนินการ</v>
          </cell>
          <cell r="R121" t="str">
            <v>81</v>
          </cell>
          <cell r="S121" t="str">
            <v>40110</v>
          </cell>
          <cell r="T121" t="str">
            <v>043267041</v>
          </cell>
          <cell r="V121" t="str">
            <v>23</v>
          </cell>
          <cell r="W121" t="str">
            <v>2.3 ทุติยภูมิระดับสูง</v>
          </cell>
          <cell r="X121" t="str">
            <v>S</v>
          </cell>
          <cell r="Y121" t="str">
            <v xml:space="preserve">บริการ  </v>
          </cell>
          <cell r="Z121" t="str">
            <v>01</v>
          </cell>
          <cell r="AA121" t="str">
            <v>ตั้งใหม่</v>
          </cell>
          <cell r="AH121" t="str">
            <v>12275</v>
          </cell>
        </row>
        <row r="122">
          <cell r="A122" t="str">
            <v>001501200</v>
          </cell>
          <cell r="B122" t="str">
            <v>โรงพยาบาลสมเด็จพระญาณสังวร</v>
          </cell>
          <cell r="C122" t="str">
            <v>21002</v>
          </cell>
          <cell r="D122" t="str">
            <v>กระทรวงสาธารณสุข สำนักงานปลัดกระทรวงสาธารณสุข</v>
          </cell>
          <cell r="E122" t="str">
            <v>07</v>
          </cell>
          <cell r="F122" t="str">
            <v>โรงพยาบาลชุมชน</v>
          </cell>
          <cell r="G122" t="str">
            <v>30</v>
          </cell>
          <cell r="H122" t="str">
            <v>57</v>
          </cell>
          <cell r="I122" t="str">
            <v>จ.เชียงราย</v>
          </cell>
          <cell r="J122" t="str">
            <v>02</v>
          </cell>
          <cell r="K122" t="str">
            <v xml:space="preserve"> อ.เวียงชัย</v>
          </cell>
          <cell r="L122" t="str">
            <v>02</v>
          </cell>
          <cell r="M122" t="str">
            <v xml:space="preserve"> 'ต.เวียงชัย'</v>
          </cell>
          <cell r="N122" t="str">
            <v>03</v>
          </cell>
          <cell r="O122" t="str">
            <v xml:space="preserve"> หมู่ 3</v>
          </cell>
          <cell r="P122" t="str">
            <v>01</v>
          </cell>
          <cell r="Q122" t="str">
            <v>เปิดดำเนินการ</v>
          </cell>
          <cell r="R122" t="str">
            <v>บ้านศรีเวียง</v>
          </cell>
          <cell r="S122" t="str">
            <v>57210</v>
          </cell>
          <cell r="T122" t="str">
            <v>053-603123</v>
          </cell>
          <cell r="U122" t="str">
            <v>053-603123</v>
          </cell>
          <cell r="V122" t="str">
            <v>21</v>
          </cell>
          <cell r="W122" t="str">
            <v>2.1 ทุติยภูมิระดับต้น</v>
          </cell>
          <cell r="X122" t="str">
            <v>S</v>
          </cell>
          <cell r="Y122" t="str">
            <v xml:space="preserve">บริการ  </v>
          </cell>
          <cell r="Z122" t="str">
            <v>01</v>
          </cell>
          <cell r="AA122" t="str">
            <v>ตั้งใหม่</v>
          </cell>
          <cell r="AB122" t="str">
            <v>แก้ไขพื้นที่ตั้ง</v>
          </cell>
          <cell r="AH122" t="str">
            <v>15012</v>
          </cell>
        </row>
        <row r="123">
          <cell r="A123" t="str">
            <v>001077600</v>
          </cell>
          <cell r="B123" t="str">
            <v>โรงพยาบาลลาดบัวหลวง</v>
          </cell>
          <cell r="C123" t="str">
            <v>21002</v>
          </cell>
          <cell r="D123" t="str">
            <v>กระทรวงสาธารณสุข สำนักงานปลัดกระทรวงสาธารณสุข</v>
          </cell>
          <cell r="E123" t="str">
            <v>07</v>
          </cell>
          <cell r="F123" t="str">
            <v>โรงพยาบาลชุมชน</v>
          </cell>
          <cell r="G123" t="str">
            <v>60</v>
          </cell>
          <cell r="H123" t="str">
            <v>14</v>
          </cell>
          <cell r="I123" t="str">
            <v>จ.พระนครศรีอยุธยา</v>
          </cell>
          <cell r="J123" t="str">
            <v>10</v>
          </cell>
          <cell r="K123" t="str">
            <v xml:space="preserve"> อ.ลาดบัวหลวง</v>
          </cell>
          <cell r="L123" t="str">
            <v>01</v>
          </cell>
          <cell r="M123" t="str">
            <v xml:space="preserve"> 'ต.ลาดบัวหลวง'</v>
          </cell>
          <cell r="N123" t="str">
            <v>03</v>
          </cell>
          <cell r="O123" t="str">
            <v xml:space="preserve"> หมู่ 3</v>
          </cell>
          <cell r="P123" t="str">
            <v>01</v>
          </cell>
          <cell r="Q123" t="str">
            <v>เปิดดำเนินการ</v>
          </cell>
          <cell r="R123" t="str">
            <v xml:space="preserve">88/1 ม.3 </v>
          </cell>
          <cell r="S123" t="str">
            <v>13230</v>
          </cell>
          <cell r="T123" t="str">
            <v>035379094</v>
          </cell>
          <cell r="V123" t="str">
            <v>21</v>
          </cell>
          <cell r="W123" t="str">
            <v>2.1 ทุติยภูมิระดับต้น</v>
          </cell>
          <cell r="X123" t="str">
            <v>S</v>
          </cell>
          <cell r="Y123" t="str">
            <v xml:space="preserve">บริการ  </v>
          </cell>
          <cell r="AB123" t="str">
            <v>แก้ไขค่าพิกัด</v>
          </cell>
          <cell r="AH123" t="str">
            <v>10776</v>
          </cell>
        </row>
        <row r="124">
          <cell r="A124" t="str">
            <v>001119800</v>
          </cell>
          <cell r="B124" t="str">
            <v>โรงพยาบาลเวียงแก่น</v>
          </cell>
          <cell r="C124" t="str">
            <v>21002</v>
          </cell>
          <cell r="D124" t="str">
            <v>กระทรวงสาธารณสุข สำนักงานปลัดกระทรวงสาธารณสุข</v>
          </cell>
          <cell r="E124" t="str">
            <v>07</v>
          </cell>
          <cell r="F124" t="str">
            <v>โรงพยาบาลชุมชน</v>
          </cell>
          <cell r="G124" t="str">
            <v>30</v>
          </cell>
          <cell r="H124" t="str">
            <v>57</v>
          </cell>
          <cell r="I124" t="str">
            <v>จ.เชียงราย</v>
          </cell>
          <cell r="J124" t="str">
            <v>13</v>
          </cell>
          <cell r="K124" t="str">
            <v xml:space="preserve"> อ.เวียงแก่น</v>
          </cell>
          <cell r="L124" t="str">
            <v>01</v>
          </cell>
          <cell r="M124" t="str">
            <v xml:space="preserve"> 'ต.ม่วงยาย'</v>
          </cell>
          <cell r="N124" t="str">
            <v>06</v>
          </cell>
          <cell r="O124" t="str">
            <v xml:space="preserve"> หมู่ 6</v>
          </cell>
          <cell r="P124" t="str">
            <v>01</v>
          </cell>
          <cell r="Q124" t="str">
            <v>เปิดดำเนินการ</v>
          </cell>
          <cell r="R124" t="str">
            <v>115 บ้านไทยสามัคคี</v>
          </cell>
          <cell r="S124" t="str">
            <v>57310</v>
          </cell>
          <cell r="T124" t="str">
            <v>053-608146</v>
          </cell>
          <cell r="U124" t="str">
            <v>053-608154</v>
          </cell>
          <cell r="V124" t="str">
            <v>21</v>
          </cell>
          <cell r="W124" t="str">
            <v>2.1 ทุติยภูมิระดับต้น</v>
          </cell>
          <cell r="X124" t="str">
            <v>S</v>
          </cell>
          <cell r="Y124" t="str">
            <v xml:space="preserve">บริการ  </v>
          </cell>
          <cell r="AB124" t="str">
            <v>แก้ไขที่ตั้ง</v>
          </cell>
          <cell r="AH124" t="str">
            <v>11198</v>
          </cell>
        </row>
        <row r="125">
          <cell r="A125" t="str">
            <v>001090200</v>
          </cell>
          <cell r="B125" t="str">
            <v>โรงพยาบาลพุทไธสง</v>
          </cell>
          <cell r="C125" t="str">
            <v>21002</v>
          </cell>
          <cell r="D125" t="str">
            <v>กระทรวงสาธารณสุข สำนักงานปลัดกระทรวงสาธารณสุข</v>
          </cell>
          <cell r="E125" t="str">
            <v>07</v>
          </cell>
          <cell r="F125" t="str">
            <v>โรงพยาบาลชุมชน</v>
          </cell>
          <cell r="G125" t="str">
            <v>60</v>
          </cell>
          <cell r="H125" t="str">
            <v>31</v>
          </cell>
          <cell r="I125" t="str">
            <v>จ.บุรีรัมย์</v>
          </cell>
          <cell r="J125" t="str">
            <v>09</v>
          </cell>
          <cell r="K125" t="str">
            <v xml:space="preserve"> อ.พุทไธสง</v>
          </cell>
          <cell r="L125" t="str">
            <v>02</v>
          </cell>
          <cell r="M125" t="str">
            <v xml:space="preserve"> 'ต.มะเฟือง'</v>
          </cell>
          <cell r="N125" t="str">
            <v>03</v>
          </cell>
          <cell r="O125" t="str">
            <v xml:space="preserve"> หมู่ 3</v>
          </cell>
          <cell r="P125" t="str">
            <v>01</v>
          </cell>
          <cell r="Q125" t="str">
            <v>เปิดดำเนินการ</v>
          </cell>
          <cell r="R125" t="str">
            <v xml:space="preserve">240 </v>
          </cell>
          <cell r="V125" t="str">
            <v>22</v>
          </cell>
          <cell r="W125" t="str">
            <v>2.2 ทุติยภูมิระดับกลาง</v>
          </cell>
          <cell r="AB125" t="str">
            <v>แก้ไขหมู่</v>
          </cell>
          <cell r="AH125" t="str">
            <v>10902</v>
          </cell>
        </row>
        <row r="126">
          <cell r="A126" t="str">
            <v>001071400</v>
          </cell>
          <cell r="B126" t="str">
            <v>โรงพยาบาลลำพูน</v>
          </cell>
          <cell r="C126" t="str">
            <v>21002</v>
          </cell>
          <cell r="D126" t="str">
            <v>กระทรวงสาธารณสุข สำนักงานปลัดกระทรวงสาธารณสุข</v>
          </cell>
          <cell r="E126" t="str">
            <v>06</v>
          </cell>
          <cell r="F126" t="str">
            <v>โรงพยาบาลทั่วไป</v>
          </cell>
          <cell r="G126" t="str">
            <v>411</v>
          </cell>
          <cell r="H126" t="str">
            <v>51</v>
          </cell>
          <cell r="I126" t="str">
            <v>จ.ลำพูน</v>
          </cell>
          <cell r="J126" t="str">
            <v>01</v>
          </cell>
          <cell r="K126" t="str">
            <v xml:space="preserve"> อ.เมืองลำพูน</v>
          </cell>
          <cell r="L126" t="str">
            <v>07</v>
          </cell>
          <cell r="M126" t="str">
            <v xml:space="preserve"> 'ต.ต้นธง'</v>
          </cell>
          <cell r="N126" t="str">
            <v>11</v>
          </cell>
          <cell r="O126" t="str">
            <v xml:space="preserve"> หมู่ 11</v>
          </cell>
          <cell r="P126" t="str">
            <v>01</v>
          </cell>
          <cell r="Q126" t="str">
            <v>เปิดดำเนินการ</v>
          </cell>
          <cell r="R126" t="str">
            <v xml:space="preserve">177 </v>
          </cell>
          <cell r="S126" t="str">
            <v>51000</v>
          </cell>
          <cell r="T126" t="str">
            <v>053563635-9</v>
          </cell>
          <cell r="V126" t="str">
            <v>31</v>
          </cell>
          <cell r="W126" t="str">
            <v>3.1 ตติยภูมิ</v>
          </cell>
          <cell r="X126" t="str">
            <v>S</v>
          </cell>
          <cell r="Y126" t="str">
            <v xml:space="preserve">บริการ  </v>
          </cell>
          <cell r="Z126" t="str">
            <v>04</v>
          </cell>
          <cell r="AA126" t="str">
            <v>แก้ไข/เปลี่ยนแปลงที่ตั้ง</v>
          </cell>
          <cell r="AB126" t="str">
            <v>แก้ไขจำนวนเตียงจาก  433  เป็น411เตียง</v>
          </cell>
          <cell r="AC126" t="str">
            <v>แจ้งแก้ไขที่อยู่ ม.01 เป็น ม.11 ต.เวียงยอง เป็น ต.ต้นธง แจ้งทางโทรศัพท์ จากสสจ. วันที่ 24 ตค.56'</v>
          </cell>
          <cell r="AH126" t="str">
            <v>10714</v>
          </cell>
        </row>
        <row r="127">
          <cell r="A127" t="str">
            <v>001096800</v>
          </cell>
          <cell r="B127" t="str">
            <v>โรงพยาบาลค้อวัง</v>
          </cell>
          <cell r="C127" t="str">
            <v>21002</v>
          </cell>
          <cell r="D127" t="str">
            <v>กระทรวงสาธารณสุข สำนักงานปลัดกระทรวงสาธารณสุข</v>
          </cell>
          <cell r="E127" t="str">
            <v>07</v>
          </cell>
          <cell r="F127" t="str">
            <v>โรงพยาบาลชุมชน</v>
          </cell>
          <cell r="G127" t="str">
            <v>30</v>
          </cell>
          <cell r="H127" t="str">
            <v>35</v>
          </cell>
          <cell r="I127" t="str">
            <v>จ.ยโสธร</v>
          </cell>
          <cell r="J127" t="str">
            <v>07</v>
          </cell>
          <cell r="K127" t="str">
            <v xml:space="preserve"> อ.ค้อวัง</v>
          </cell>
          <cell r="L127" t="str">
            <v>04</v>
          </cell>
          <cell r="M127" t="str">
            <v xml:space="preserve"> 'ต.ค้อวัง'</v>
          </cell>
          <cell r="N127" t="str">
            <v>01</v>
          </cell>
          <cell r="O127" t="str">
            <v xml:space="preserve"> หมู่ 1</v>
          </cell>
          <cell r="P127" t="str">
            <v>01</v>
          </cell>
          <cell r="Q127" t="str">
            <v>เปิดดำเนินการ</v>
          </cell>
          <cell r="R127" t="str">
            <v xml:space="preserve">ม.1  ถ.พลไว- ยางชุมน้อย  </v>
          </cell>
          <cell r="S127" t="str">
            <v>35140</v>
          </cell>
          <cell r="V127" t="str">
            <v>21</v>
          </cell>
          <cell r="W127" t="str">
            <v>2.1 ทุติยภูมิระดับต้น</v>
          </cell>
          <cell r="AB127" t="str">
            <v>แก้ไขที่ตั้ง  อ.กุดชุม เป็น  อ.ค้อวัง และ ต.ค้อวัง</v>
          </cell>
          <cell r="AH127" t="str">
            <v>10968</v>
          </cell>
        </row>
        <row r="128">
          <cell r="A128" t="str">
            <v>001089700</v>
          </cell>
          <cell r="B128" t="str">
            <v>โรงพยาบาลนางรอง</v>
          </cell>
          <cell r="C128" t="str">
            <v>21002</v>
          </cell>
          <cell r="D128" t="str">
            <v>กระทรวงสาธารณสุข สำนักงานปลัดกระทรวงสาธารณสุข</v>
          </cell>
          <cell r="E128" t="str">
            <v>07</v>
          </cell>
          <cell r="F128" t="str">
            <v>โรงพยาบาลชุมชน</v>
          </cell>
          <cell r="G128" t="str">
            <v>371</v>
          </cell>
          <cell r="H128" t="str">
            <v>31</v>
          </cell>
          <cell r="I128" t="str">
            <v>จ.บุรีรัมย์</v>
          </cell>
          <cell r="J128" t="str">
            <v>04</v>
          </cell>
          <cell r="K128" t="str">
            <v xml:space="preserve"> อ.นางรอง</v>
          </cell>
          <cell r="L128" t="str">
            <v>01</v>
          </cell>
          <cell r="M128" t="str">
            <v xml:space="preserve"> 'ต.นางรอง'</v>
          </cell>
          <cell r="N128" t="str">
            <v>25</v>
          </cell>
          <cell r="O128" t="str">
            <v xml:space="preserve"> หมู่ 25</v>
          </cell>
          <cell r="P128" t="str">
            <v>01</v>
          </cell>
          <cell r="Q128" t="str">
            <v>เปิดดำเนินการ</v>
          </cell>
          <cell r="R128" t="str">
            <v xml:space="preserve">692 ถ.โชคชัย-เดชอุดม </v>
          </cell>
          <cell r="V128" t="str">
            <v>23</v>
          </cell>
          <cell r="W128" t="str">
            <v>2.3 ทุติยภูมิระดับสูง</v>
          </cell>
          <cell r="X128" t="str">
            <v>S</v>
          </cell>
          <cell r="Y128" t="str">
            <v xml:space="preserve">บริการ  </v>
          </cell>
          <cell r="Z128" t="str">
            <v>06</v>
          </cell>
          <cell r="AA128" t="str">
            <v>แก้ไข/เปลี่ยนแปลงจำนวนเตียง</v>
          </cell>
          <cell r="AB128" t="str">
            <v>แก้ไขจำนวนเตียงจาก  269 เตียง เป็น 371</v>
          </cell>
          <cell r="AH128" t="str">
            <v>10897</v>
          </cell>
        </row>
        <row r="129">
          <cell r="A129" t="str">
            <v>001075000</v>
          </cell>
          <cell r="B129" t="str">
            <v>โรงพยาบาลนราธิวาสราชนครินทร์</v>
          </cell>
          <cell r="C129" t="str">
            <v>21002</v>
          </cell>
          <cell r="D129" t="str">
            <v>กระทรวงสาธารณสุข สำนักงานปลัดกระทรวงสาธารณสุข</v>
          </cell>
          <cell r="E129" t="str">
            <v>06</v>
          </cell>
          <cell r="F129" t="str">
            <v>โรงพยาบาลทั่วไป</v>
          </cell>
          <cell r="G129" t="str">
            <v>360</v>
          </cell>
          <cell r="H129" t="str">
            <v>96</v>
          </cell>
          <cell r="I129" t="str">
            <v>จ.นราธิวาส</v>
          </cell>
          <cell r="J129" t="str">
            <v>01</v>
          </cell>
          <cell r="K129" t="str">
            <v xml:space="preserve"> อ.เมืองนราธิวาส</v>
          </cell>
          <cell r="L129" t="str">
            <v>01</v>
          </cell>
          <cell r="M129" t="str">
            <v xml:space="preserve"> 'ต.บางนาค'</v>
          </cell>
          <cell r="N129" t="str">
            <v>00</v>
          </cell>
          <cell r="O129" t="str">
            <v xml:space="preserve"> หมู่ 0</v>
          </cell>
          <cell r="P129" t="str">
            <v>01</v>
          </cell>
          <cell r="Q129" t="str">
            <v>เปิดดำเนินการ</v>
          </cell>
          <cell r="R129" t="str">
            <v xml:space="preserve">80 ถ.ระแงะมรรคา </v>
          </cell>
          <cell r="V129" t="str">
            <v>31</v>
          </cell>
          <cell r="W129" t="str">
            <v>3.1 ตติยภูมิ</v>
          </cell>
          <cell r="Z129" t="str">
            <v>04</v>
          </cell>
          <cell r="AA129" t="str">
            <v>แก้ไข/เปลี่ยนแปลงที่ตั้ง</v>
          </cell>
          <cell r="AB129" t="str">
            <v>เพิ่มเตียงจาก 262 เป็น 360</v>
          </cell>
          <cell r="AH129" t="str">
            <v>10750</v>
          </cell>
        </row>
        <row r="130">
          <cell r="A130" t="str">
            <v>001102100</v>
          </cell>
          <cell r="B130" t="str">
            <v>โรงพยาบาลศรีธาตุ</v>
          </cell>
          <cell r="C130" t="str">
            <v>21002</v>
          </cell>
          <cell r="D130" t="str">
            <v>กระทรวงสาธารณสุข สำนักงานปลัดกระทรวงสาธารณสุข</v>
          </cell>
          <cell r="E130" t="str">
            <v>07</v>
          </cell>
          <cell r="F130" t="str">
            <v>โรงพยาบาลชุมชน</v>
          </cell>
          <cell r="G130" t="str">
            <v>30</v>
          </cell>
          <cell r="H130" t="str">
            <v>41</v>
          </cell>
          <cell r="I130" t="str">
            <v>จ.อุดรธานี</v>
          </cell>
          <cell r="J130" t="str">
            <v>09</v>
          </cell>
          <cell r="K130" t="str">
            <v xml:space="preserve"> อ.ศรีธาตุ</v>
          </cell>
          <cell r="L130" t="str">
            <v>02</v>
          </cell>
          <cell r="M130" t="str">
            <v xml:space="preserve"> 'ต.จำปี'</v>
          </cell>
          <cell r="N130" t="str">
            <v>08</v>
          </cell>
          <cell r="O130" t="str">
            <v xml:space="preserve"> หมู่ 8</v>
          </cell>
          <cell r="P130" t="str">
            <v>01</v>
          </cell>
          <cell r="Q130" t="str">
            <v>เปิดดำเนินการ</v>
          </cell>
          <cell r="R130" t="str">
            <v xml:space="preserve">252  ถ.สมศิริ </v>
          </cell>
          <cell r="S130" t="str">
            <v>41230</v>
          </cell>
          <cell r="V130" t="str">
            <v>22</v>
          </cell>
          <cell r="W130" t="str">
            <v>2.2 ทุติยภูมิระดับกลาง</v>
          </cell>
          <cell r="Z130" t="str">
            <v>09</v>
          </cell>
          <cell r="AA130" t="str">
            <v>อื่นๆ</v>
          </cell>
          <cell r="AB130" t="str">
            <v>แก้ไขที่ตั้งตำบลจาก ต.ศรีธาตุ เป็น ต.จำปี</v>
          </cell>
          <cell r="AH130" t="str">
            <v>11021</v>
          </cell>
        </row>
        <row r="131">
          <cell r="A131" t="str">
            <v>001076900</v>
          </cell>
          <cell r="B131" t="str">
            <v>โรงพยาบาลสมเด็จพระสังฆราช(นครหลวง)</v>
          </cell>
          <cell r="C131" t="str">
            <v>21002</v>
          </cell>
          <cell r="D131" t="str">
            <v>กระทรวงสาธารณสุข สำนักงานปลัดกระทรวงสาธารณสุข</v>
          </cell>
          <cell r="E131" t="str">
            <v>07</v>
          </cell>
          <cell r="F131" t="str">
            <v>โรงพยาบาลชุมชน</v>
          </cell>
          <cell r="G131" t="str">
            <v>60</v>
          </cell>
          <cell r="H131" t="str">
            <v>14</v>
          </cell>
          <cell r="I131" t="str">
            <v>จ.พระนครศรีอยุธยา</v>
          </cell>
          <cell r="J131" t="str">
            <v>03</v>
          </cell>
          <cell r="K131" t="str">
            <v xml:space="preserve"> อ.นครหลวง</v>
          </cell>
          <cell r="L131" t="str">
            <v>01</v>
          </cell>
          <cell r="M131" t="str">
            <v xml:space="preserve"> 'ต.นครหลวง'</v>
          </cell>
          <cell r="N131" t="str">
            <v>02</v>
          </cell>
          <cell r="O131" t="str">
            <v xml:space="preserve"> หมู่ 2</v>
          </cell>
          <cell r="P131" t="str">
            <v>01</v>
          </cell>
          <cell r="Q131" t="str">
            <v>เปิดดำเนินการ</v>
          </cell>
          <cell r="R131" t="str">
            <v xml:space="preserve">200 ม.2 ถ.สายเอเซีย </v>
          </cell>
          <cell r="V131" t="str">
            <v>21</v>
          </cell>
          <cell r="W131" t="str">
            <v>2.1 ทุติยภูมิระดับต้น</v>
          </cell>
          <cell r="AH131" t="str">
            <v>10769</v>
          </cell>
        </row>
        <row r="132">
          <cell r="A132" t="str">
            <v>001069400</v>
          </cell>
          <cell r="B132" t="str">
            <v>โรงพยาบาลชัยนาทนเรนทร</v>
          </cell>
          <cell r="C132" t="str">
            <v>21002</v>
          </cell>
          <cell r="D132" t="str">
            <v>กระทรวงสาธารณสุข สำนักงานปลัดกระทรวงสาธารณสุข</v>
          </cell>
          <cell r="E132" t="str">
            <v>06</v>
          </cell>
          <cell r="F132" t="str">
            <v>โรงพยาบาลทั่วไป</v>
          </cell>
          <cell r="G132" t="str">
            <v>367</v>
          </cell>
          <cell r="H132" t="str">
            <v>18</v>
          </cell>
          <cell r="I132" t="str">
            <v>จ.ชัยนาท</v>
          </cell>
          <cell r="J132" t="str">
            <v>01</v>
          </cell>
          <cell r="K132" t="str">
            <v xml:space="preserve"> อ.เมืองชัยนาท</v>
          </cell>
          <cell r="L132" t="str">
            <v>01</v>
          </cell>
          <cell r="M132" t="str">
            <v xml:space="preserve"> 'ต.ในเมือง'</v>
          </cell>
          <cell r="N132" t="str">
            <v>05</v>
          </cell>
          <cell r="O132" t="str">
            <v xml:space="preserve"> หมู่ 5</v>
          </cell>
          <cell r="P132" t="str">
            <v>01</v>
          </cell>
          <cell r="Q132" t="str">
            <v>เปิดดำเนินการ</v>
          </cell>
          <cell r="R132" t="str">
            <v xml:space="preserve">199 </v>
          </cell>
          <cell r="S132" t="str">
            <v>17000</v>
          </cell>
          <cell r="T132" t="str">
            <v>05641 2032</v>
          </cell>
          <cell r="U132" t="str">
            <v>056411071</v>
          </cell>
          <cell r="V132" t="str">
            <v>23</v>
          </cell>
          <cell r="W132" t="str">
            <v>2.3 ทุติยภูมิระดับสูง</v>
          </cell>
          <cell r="X132" t="str">
            <v>S</v>
          </cell>
          <cell r="Y132" t="str">
            <v xml:space="preserve">บริการ  </v>
          </cell>
          <cell r="Z132" t="str">
            <v>02</v>
          </cell>
          <cell r="AA132" t="str">
            <v>แก้ไขชื่อ</v>
          </cell>
          <cell r="AB132" t="str">
            <v>แก้ไขชื่อจากรพ.ชัยนาท เป็นรพ.ชัยนาทนเรนทร ตามหนังสือที่ชน.0027/6825 ถึงปลัดกระทรวงสาธารณสุข</v>
          </cell>
          <cell r="AH132" t="str">
            <v>10694</v>
          </cell>
        </row>
        <row r="133">
          <cell r="A133" t="str">
            <v>001381600</v>
          </cell>
          <cell r="B133" t="str">
            <v>โรงพยาบาลเกาะช้าง</v>
          </cell>
          <cell r="C133" t="str">
            <v>21002</v>
          </cell>
          <cell r="D133" t="str">
            <v>กระทรวงสาธารณสุข สำนักงานปลัดกระทรวงสาธารณสุข</v>
          </cell>
          <cell r="E133" t="str">
            <v>07</v>
          </cell>
          <cell r="F133" t="str">
            <v>โรงพยาบาลชุมชน</v>
          </cell>
          <cell r="G133" t="str">
            <v>24</v>
          </cell>
          <cell r="H133" t="str">
            <v>23</v>
          </cell>
          <cell r="I133" t="str">
            <v>จ.ตราด</v>
          </cell>
          <cell r="J133" t="str">
            <v>07</v>
          </cell>
          <cell r="K133" t="str">
            <v xml:space="preserve"> อ.เกาะช้าง</v>
          </cell>
          <cell r="L133" t="str">
            <v>01</v>
          </cell>
          <cell r="M133" t="str">
            <v xml:space="preserve"> 'ต.เกาะช้าง'</v>
          </cell>
          <cell r="N133" t="str">
            <v>02</v>
          </cell>
          <cell r="O133" t="str">
            <v xml:space="preserve"> หมู่ 2</v>
          </cell>
          <cell r="P133" t="str">
            <v>01</v>
          </cell>
          <cell r="Q133" t="str">
            <v>เปิดดำเนินการ</v>
          </cell>
          <cell r="R133" t="str">
            <v xml:space="preserve">21/1 </v>
          </cell>
          <cell r="S133" t="str">
            <v>23170</v>
          </cell>
          <cell r="T133" t="str">
            <v>039-586160</v>
          </cell>
          <cell r="U133" t="str">
            <v>039-586160</v>
          </cell>
          <cell r="V133" t="str">
            <v>21</v>
          </cell>
          <cell r="W133" t="str">
            <v>2.1 ทุติยภูมิระดับต้น</v>
          </cell>
          <cell r="X133" t="str">
            <v>S</v>
          </cell>
          <cell r="Y133" t="str">
            <v xml:space="preserve">บริการ  </v>
          </cell>
          <cell r="AH133" t="str">
            <v>13816</v>
          </cell>
        </row>
        <row r="134">
          <cell r="A134" t="str">
            <v>001125900</v>
          </cell>
          <cell r="B134" t="str">
            <v>โรงพยาบาลโพธิ์ประทับช้าง</v>
          </cell>
          <cell r="C134" t="str">
            <v>21002</v>
          </cell>
          <cell r="D134" t="str">
            <v>กระทรวงสาธารณสุข สำนักงานปลัดกระทรวงสาธารณสุข</v>
          </cell>
          <cell r="E134" t="str">
            <v>07</v>
          </cell>
          <cell r="F134" t="str">
            <v>โรงพยาบาลชุมชน</v>
          </cell>
          <cell r="G134" t="str">
            <v>30</v>
          </cell>
          <cell r="H134" t="str">
            <v>66</v>
          </cell>
          <cell r="I134" t="str">
            <v>จ.พิจิตร</v>
          </cell>
          <cell r="J134" t="str">
            <v>03</v>
          </cell>
          <cell r="K134" t="str">
            <v xml:space="preserve"> อ.โพธิ์ประทับช้าง</v>
          </cell>
          <cell r="L134" t="str">
            <v>01</v>
          </cell>
          <cell r="M134" t="str">
            <v xml:space="preserve"> 'ต.โพธิ์ประทับช้าง'</v>
          </cell>
          <cell r="N134" t="str">
            <v>02</v>
          </cell>
          <cell r="O134" t="str">
            <v xml:space="preserve"> หมู่ 2</v>
          </cell>
          <cell r="P134" t="str">
            <v>01</v>
          </cell>
          <cell r="Q134" t="str">
            <v>เปิดดำเนินการ</v>
          </cell>
          <cell r="R134" t="str">
            <v xml:space="preserve">128 ม.2 ถ.โพธิ์ประทับช้าง-ไผ่ท่าโพ </v>
          </cell>
          <cell r="S134" t="str">
            <v>66190</v>
          </cell>
          <cell r="V134" t="str">
            <v>21</v>
          </cell>
          <cell r="W134" t="str">
            <v>2.1 ทุติยภูมิระดับต้น</v>
          </cell>
          <cell r="AH134" t="str">
            <v>11259</v>
          </cell>
        </row>
        <row r="135">
          <cell r="A135" t="str">
            <v>001073400</v>
          </cell>
          <cell r="B135" t="str">
            <v>โรงพยาบาลสมุทรสาคร</v>
          </cell>
          <cell r="C135" t="str">
            <v>21002</v>
          </cell>
          <cell r="D135" t="str">
            <v>กระทรวงสาธารณสุข สำนักงานปลัดกระทรวงสาธารณสุข</v>
          </cell>
          <cell r="E135" t="str">
            <v>06</v>
          </cell>
          <cell r="F135" t="str">
            <v>โรงพยาบาลทั่วไป</v>
          </cell>
          <cell r="G135" t="str">
            <v>500</v>
          </cell>
          <cell r="H135" t="str">
            <v>74</v>
          </cell>
          <cell r="I135" t="str">
            <v>จ.สมุทรสาคร</v>
          </cell>
          <cell r="J135" t="str">
            <v>01</v>
          </cell>
          <cell r="K135" t="str">
            <v xml:space="preserve"> อ.เมืองสมุทรสาคร</v>
          </cell>
          <cell r="L135" t="str">
            <v>01</v>
          </cell>
          <cell r="M135" t="str">
            <v xml:space="preserve"> 'ต.มหาชัย'</v>
          </cell>
          <cell r="N135" t="str">
            <v>00</v>
          </cell>
          <cell r="O135" t="str">
            <v xml:space="preserve"> หมู่ 0</v>
          </cell>
          <cell r="P135" t="str">
            <v>01</v>
          </cell>
          <cell r="Q135" t="str">
            <v>เปิดดำเนินการ</v>
          </cell>
          <cell r="R135" t="str">
            <v xml:space="preserve">1500  ถ.เอกชัย </v>
          </cell>
          <cell r="S135" t="str">
            <v>74000</v>
          </cell>
          <cell r="T135" t="str">
            <v>034427099*2202</v>
          </cell>
          <cell r="V135" t="str">
            <v>31</v>
          </cell>
          <cell r="W135" t="str">
            <v>3.1 ตติยภูมิ</v>
          </cell>
          <cell r="X135" t="str">
            <v>S</v>
          </cell>
          <cell r="Y135" t="str">
            <v xml:space="preserve">บริการ  </v>
          </cell>
          <cell r="AH135" t="str">
            <v>10734</v>
          </cell>
        </row>
        <row r="136">
          <cell r="A136" t="str">
            <v>001129800</v>
          </cell>
          <cell r="B136" t="str">
            <v>โรงพยาบาลนครชัยศรี</v>
          </cell>
          <cell r="C136" t="str">
            <v>21002</v>
          </cell>
          <cell r="D136" t="str">
            <v>กระทรวงสาธารณสุข สำนักงานปลัดกระทรวงสาธารณสุข</v>
          </cell>
          <cell r="E136" t="str">
            <v>07</v>
          </cell>
          <cell r="F136" t="str">
            <v>โรงพยาบาลชุมชน</v>
          </cell>
          <cell r="G136" t="str">
            <v>30</v>
          </cell>
          <cell r="H136" t="str">
            <v>73</v>
          </cell>
          <cell r="I136" t="str">
            <v>จ.นครปฐม</v>
          </cell>
          <cell r="J136" t="str">
            <v>03</v>
          </cell>
          <cell r="K136" t="str">
            <v xml:space="preserve"> อ.นครชัยศรี</v>
          </cell>
          <cell r="L136" t="str">
            <v>01</v>
          </cell>
          <cell r="M136" t="str">
            <v xml:space="preserve"> 'ต.นครชัยศรี'</v>
          </cell>
          <cell r="N136" t="str">
            <v>03</v>
          </cell>
          <cell r="O136" t="str">
            <v xml:space="preserve"> หมู่ 3</v>
          </cell>
          <cell r="P136" t="str">
            <v>01</v>
          </cell>
          <cell r="Q136" t="str">
            <v>เปิดดำเนินการ</v>
          </cell>
          <cell r="R136" t="str">
            <v xml:space="preserve">5 ม.3 </v>
          </cell>
          <cell r="V136" t="str">
            <v>21</v>
          </cell>
          <cell r="W136" t="str">
            <v>2.1 ทุติยภูมิระดับต้น</v>
          </cell>
          <cell r="AH136" t="str">
            <v>11298</v>
          </cell>
        </row>
        <row r="137">
          <cell r="A137" t="str">
            <v>001132100</v>
          </cell>
          <cell r="B137" t="str">
            <v>โรงพยาบาลสามร้อยยอด</v>
          </cell>
          <cell r="C137" t="str">
            <v>21002</v>
          </cell>
          <cell r="D137" t="str">
            <v>กระทรวงสาธารณสุข สำนักงานปลัดกระทรวงสาธารณสุข</v>
          </cell>
          <cell r="E137" t="str">
            <v>07</v>
          </cell>
          <cell r="F137" t="str">
            <v>โรงพยาบาลชุมชน</v>
          </cell>
          <cell r="G137" t="str">
            <v>60</v>
          </cell>
          <cell r="H137" t="str">
            <v>77</v>
          </cell>
          <cell r="I137" t="str">
            <v>จ.ประจวบคีรีขันธ์</v>
          </cell>
          <cell r="J137" t="str">
            <v>08</v>
          </cell>
          <cell r="K137" t="str">
            <v xml:space="preserve"> อ.สามร้อยยอด</v>
          </cell>
          <cell r="L137" t="str">
            <v>05</v>
          </cell>
          <cell r="M137" t="str">
            <v xml:space="preserve"> 'ต.ไร่ใหม่'</v>
          </cell>
          <cell r="N137" t="str">
            <v>06</v>
          </cell>
          <cell r="O137" t="str">
            <v xml:space="preserve"> หมู่ 6</v>
          </cell>
          <cell r="P137" t="str">
            <v>01</v>
          </cell>
          <cell r="Q137" t="str">
            <v>เปิดดำเนินการ</v>
          </cell>
          <cell r="R137" t="str">
            <v xml:space="preserve">51 ม.6 ถ.เพชรเกษม </v>
          </cell>
          <cell r="V137" t="str">
            <v>21</v>
          </cell>
          <cell r="W137" t="str">
            <v>2.1 ทุติยภูมิระดับต้น</v>
          </cell>
          <cell r="AH137" t="str">
            <v>11321</v>
          </cell>
        </row>
        <row r="138">
          <cell r="A138" t="str">
            <v>001070800</v>
          </cell>
          <cell r="B138" t="str">
            <v>โรงพยาบาลร้อยเอ็ด</v>
          </cell>
          <cell r="C138" t="str">
            <v>21002</v>
          </cell>
          <cell r="D138" t="str">
            <v>กระทรวงสาธารณสุข สำนักงานปลัดกระทรวงสาธารณสุข</v>
          </cell>
          <cell r="E138" t="str">
            <v>06</v>
          </cell>
          <cell r="F138" t="str">
            <v>โรงพยาบาลทั่วไป</v>
          </cell>
          <cell r="G138" t="str">
            <v>549</v>
          </cell>
          <cell r="H138" t="str">
            <v>45</v>
          </cell>
          <cell r="I138" t="str">
            <v>จ.ร้อยเอ็ด</v>
          </cell>
          <cell r="J138" t="str">
            <v>01</v>
          </cell>
          <cell r="K138" t="str">
            <v xml:space="preserve"> อ.เมืองร้อยเอ็ด</v>
          </cell>
          <cell r="L138" t="str">
            <v>01</v>
          </cell>
          <cell r="M138" t="str">
            <v xml:space="preserve"> 'ต.ในเมือง'</v>
          </cell>
          <cell r="N138" t="str">
            <v>00</v>
          </cell>
          <cell r="O138" t="str">
            <v xml:space="preserve"> หมู่ 0</v>
          </cell>
          <cell r="P138" t="str">
            <v>01</v>
          </cell>
          <cell r="Q138" t="str">
            <v>เปิดดำเนินการ</v>
          </cell>
          <cell r="R138" t="str">
            <v xml:space="preserve">286 ถ.สุริยเดชบำรุง </v>
          </cell>
          <cell r="S138" t="str">
            <v>45000</v>
          </cell>
          <cell r="T138" t="str">
            <v>043518200</v>
          </cell>
          <cell r="V138" t="str">
            <v>31</v>
          </cell>
          <cell r="W138" t="str">
            <v>3.1 ตติยภูมิ</v>
          </cell>
          <cell r="AH138" t="str">
            <v>10708</v>
          </cell>
        </row>
        <row r="139">
          <cell r="A139" t="str">
            <v>001068500</v>
          </cell>
          <cell r="B139" t="str">
            <v>โรงพยาบาลสมุทรปราการ</v>
          </cell>
          <cell r="C139" t="str">
            <v>21002</v>
          </cell>
          <cell r="D139" t="str">
            <v>กระทรวงสาธารณสุข สำนักงานปลัดกระทรวงสาธารณสุข</v>
          </cell>
          <cell r="E139" t="str">
            <v>06</v>
          </cell>
          <cell r="F139" t="str">
            <v>โรงพยาบาลทั่วไป</v>
          </cell>
          <cell r="G139" t="str">
            <v>385</v>
          </cell>
          <cell r="H139" t="str">
            <v>11</v>
          </cell>
          <cell r="I139" t="str">
            <v>จ.สมุทรปราการ</v>
          </cell>
          <cell r="J139" t="str">
            <v>01</v>
          </cell>
          <cell r="K139" t="str">
            <v xml:space="preserve"> อ.เมืองสมุทรปราการ</v>
          </cell>
          <cell r="L139" t="str">
            <v>01</v>
          </cell>
          <cell r="M139" t="str">
            <v xml:space="preserve"> 'ต.ปากน้ำ'</v>
          </cell>
          <cell r="N139" t="str">
            <v>00</v>
          </cell>
          <cell r="O139" t="str">
            <v xml:space="preserve"> หมู่ 0</v>
          </cell>
          <cell r="P139" t="str">
            <v>01</v>
          </cell>
          <cell r="Q139" t="str">
            <v>เปิดดำเนินการ</v>
          </cell>
          <cell r="R139" t="str">
            <v xml:space="preserve">71 ถ.จักรกะพาด </v>
          </cell>
          <cell r="S139" t="str">
            <v>10270</v>
          </cell>
          <cell r="T139" t="str">
            <v>023870491</v>
          </cell>
          <cell r="V139" t="str">
            <v>31</v>
          </cell>
          <cell r="W139" t="str">
            <v>3.1 ตติยภูมิ</v>
          </cell>
          <cell r="AH139" t="str">
            <v>10685</v>
          </cell>
        </row>
        <row r="140">
          <cell r="A140" t="str">
            <v>001075300</v>
          </cell>
          <cell r="B140" t="str">
            <v>โรงพยาบาลบางพลี</v>
          </cell>
          <cell r="C140" t="str">
            <v>21002</v>
          </cell>
          <cell r="D140" t="str">
            <v>กระทรวงสาธารณสุข สำนักงานปลัดกระทรวงสาธารณสุข</v>
          </cell>
          <cell r="E140" t="str">
            <v>07</v>
          </cell>
          <cell r="F140" t="str">
            <v>โรงพยาบาลชุมชน</v>
          </cell>
          <cell r="G140" t="str">
            <v>60</v>
          </cell>
          <cell r="H140" t="str">
            <v>11</v>
          </cell>
          <cell r="I140" t="str">
            <v>จ.สมุทรปราการ</v>
          </cell>
          <cell r="J140" t="str">
            <v>03</v>
          </cell>
          <cell r="K140" t="str">
            <v xml:space="preserve"> อ.บางพลี</v>
          </cell>
          <cell r="L140" t="str">
            <v>01</v>
          </cell>
          <cell r="M140" t="str">
            <v xml:space="preserve"> 'ต.บางพลีใหญ่'</v>
          </cell>
          <cell r="N140" t="str">
            <v>08</v>
          </cell>
          <cell r="O140" t="str">
            <v xml:space="preserve"> หมู่ 8</v>
          </cell>
          <cell r="P140" t="str">
            <v>01</v>
          </cell>
          <cell r="Q140" t="str">
            <v>เปิดดำเนินการ</v>
          </cell>
          <cell r="R140" t="str">
            <v xml:space="preserve">88/1 ม.8 ถ.เทพารักษ์ </v>
          </cell>
          <cell r="S140" t="str">
            <v>10540</v>
          </cell>
          <cell r="T140" t="str">
            <v>023122833</v>
          </cell>
          <cell r="U140" t="str">
            <v>023122267</v>
          </cell>
          <cell r="V140" t="str">
            <v>22</v>
          </cell>
          <cell r="W140" t="str">
            <v>2.2 ทุติยภูมิระดับกลาง</v>
          </cell>
          <cell r="AH140" t="str">
            <v>10753</v>
          </cell>
        </row>
        <row r="141">
          <cell r="A141" t="str">
            <v>001076200</v>
          </cell>
          <cell r="B141" t="str">
            <v>โรงพยาบาลธัญบุรี</v>
          </cell>
          <cell r="C141" t="str">
            <v>21002</v>
          </cell>
          <cell r="D141" t="str">
            <v>กระทรวงสาธารณสุข สำนักงานปลัดกระทรวงสาธารณสุข</v>
          </cell>
          <cell r="E141" t="str">
            <v>07</v>
          </cell>
          <cell r="F141" t="str">
            <v>โรงพยาบาลชุมชน</v>
          </cell>
          <cell r="G141" t="str">
            <v>60</v>
          </cell>
          <cell r="H141" t="str">
            <v>13</v>
          </cell>
          <cell r="I141" t="str">
            <v>จ.ปทุมธานี</v>
          </cell>
          <cell r="J141" t="str">
            <v>03</v>
          </cell>
          <cell r="K141" t="str">
            <v xml:space="preserve"> อ.ธัญบุรี</v>
          </cell>
          <cell r="L141" t="str">
            <v>03</v>
          </cell>
          <cell r="M141" t="str">
            <v xml:space="preserve"> 'ต.รังสิต'</v>
          </cell>
          <cell r="N141" t="str">
            <v>02</v>
          </cell>
          <cell r="O141" t="str">
            <v xml:space="preserve"> หมู่ 2</v>
          </cell>
          <cell r="P141" t="str">
            <v>01</v>
          </cell>
          <cell r="Q141" t="str">
            <v>เปิดดำเนินการ</v>
          </cell>
          <cell r="S141" t="str">
            <v>12110</v>
          </cell>
          <cell r="T141" t="str">
            <v>0257726010</v>
          </cell>
          <cell r="U141" t="str">
            <v>025772600</v>
          </cell>
          <cell r="V141" t="str">
            <v>22</v>
          </cell>
          <cell r="W141" t="str">
            <v>2.2 ทุติยภูมิระดับกลาง</v>
          </cell>
          <cell r="AH141" t="str">
            <v>10762</v>
          </cell>
        </row>
        <row r="142">
          <cell r="A142" t="str">
            <v>002135600</v>
          </cell>
          <cell r="B142" t="str">
            <v>โรงพยาบาลสระใคร</v>
          </cell>
          <cell r="C142" t="str">
            <v>21002</v>
          </cell>
          <cell r="D142" t="str">
            <v>กระทรวงสาธารณสุข สำนักงานปลัดกระทรวงสาธารณสุข</v>
          </cell>
          <cell r="E142" t="str">
            <v>07</v>
          </cell>
          <cell r="F142" t="str">
            <v>โรงพยาบาลชุมชน</v>
          </cell>
          <cell r="G142" t="str">
            <v>10</v>
          </cell>
          <cell r="H142" t="str">
            <v>43</v>
          </cell>
          <cell r="I142" t="str">
            <v>จ.หนองคาย</v>
          </cell>
          <cell r="J142" t="str">
            <v>14</v>
          </cell>
          <cell r="K142" t="str">
            <v xml:space="preserve"> อ.สระใคร</v>
          </cell>
          <cell r="L142" t="str">
            <v>01</v>
          </cell>
          <cell r="M142" t="str">
            <v xml:space="preserve"> 'ต.สระใคร'</v>
          </cell>
          <cell r="N142" t="str">
            <v>03</v>
          </cell>
          <cell r="O142" t="str">
            <v xml:space="preserve"> หมู่ 3</v>
          </cell>
          <cell r="P142" t="str">
            <v>01</v>
          </cell>
          <cell r="Q142" t="str">
            <v>เปิดดำเนินการ</v>
          </cell>
          <cell r="R142" t="str">
            <v xml:space="preserve">232 </v>
          </cell>
          <cell r="S142" t="str">
            <v>43100</v>
          </cell>
          <cell r="T142" t="str">
            <v>042419191</v>
          </cell>
          <cell r="U142" t="str">
            <v>042419241</v>
          </cell>
          <cell r="V142" t="str">
            <v>21</v>
          </cell>
          <cell r="W142" t="str">
            <v>2.1 ทุติยภูมิระดับต้น</v>
          </cell>
          <cell r="X142" t="str">
            <v>S</v>
          </cell>
          <cell r="Y142" t="str">
            <v xml:space="preserve">บริการ  </v>
          </cell>
          <cell r="AH142" t="str">
            <v>21356</v>
          </cell>
        </row>
        <row r="143">
          <cell r="A143" t="str">
            <v>001076700</v>
          </cell>
          <cell r="B143" t="str">
            <v>โรงพยาบาลสามโคก</v>
          </cell>
          <cell r="C143" t="str">
            <v>21002</v>
          </cell>
          <cell r="D143" t="str">
            <v>กระทรวงสาธารณสุข สำนักงานปลัดกระทรวงสาธารณสุข</v>
          </cell>
          <cell r="E143" t="str">
            <v>07</v>
          </cell>
          <cell r="F143" t="str">
            <v>โรงพยาบาลชุมชน</v>
          </cell>
          <cell r="G143" t="str">
            <v>30</v>
          </cell>
          <cell r="H143" t="str">
            <v>13</v>
          </cell>
          <cell r="I143" t="str">
            <v>จ.ปทุมธานี</v>
          </cell>
          <cell r="J143" t="str">
            <v>07</v>
          </cell>
          <cell r="K143" t="str">
            <v xml:space="preserve"> อ.สามโคก</v>
          </cell>
          <cell r="L143" t="str">
            <v>07</v>
          </cell>
          <cell r="M143" t="str">
            <v xml:space="preserve"> 'ต.บ้านปทุม'</v>
          </cell>
          <cell r="N143" t="str">
            <v>06</v>
          </cell>
          <cell r="O143" t="str">
            <v xml:space="preserve"> หมู่ 6</v>
          </cell>
          <cell r="P143" t="str">
            <v>01</v>
          </cell>
          <cell r="Q143" t="str">
            <v>เปิดดำเนินการ</v>
          </cell>
          <cell r="S143" t="str">
            <v>12160</v>
          </cell>
          <cell r="T143" t="str">
            <v>029798962</v>
          </cell>
          <cell r="U143" t="str">
            <v>025818565</v>
          </cell>
          <cell r="V143" t="str">
            <v>22</v>
          </cell>
          <cell r="W143" t="str">
            <v>2.2 ทุติยภูมิระดับกลาง</v>
          </cell>
          <cell r="AH143" t="str">
            <v>10767</v>
          </cell>
        </row>
        <row r="144">
          <cell r="A144" t="str">
            <v>001068600</v>
          </cell>
          <cell r="B144" t="str">
            <v>โรงพยาบาลพระนั่งเกล้า</v>
          </cell>
          <cell r="C144" t="str">
            <v>21002</v>
          </cell>
          <cell r="D144" t="str">
            <v>กระทรวงสาธารณสุข สำนักงานปลัดกระทรวงสาธารณสุข</v>
          </cell>
          <cell r="E144" t="str">
            <v>06</v>
          </cell>
          <cell r="F144" t="str">
            <v>โรงพยาบาลทั่วไป</v>
          </cell>
          <cell r="G144" t="str">
            <v>446</v>
          </cell>
          <cell r="H144" t="str">
            <v>12</v>
          </cell>
          <cell r="I144" t="str">
            <v>จ.นนทบุรี</v>
          </cell>
          <cell r="J144" t="str">
            <v>01</v>
          </cell>
          <cell r="K144" t="str">
            <v xml:space="preserve"> อ.เมืองนนทบุรี</v>
          </cell>
          <cell r="L144" t="str">
            <v>04</v>
          </cell>
          <cell r="M144" t="str">
            <v xml:space="preserve"> 'ต.บางกระสอ'</v>
          </cell>
          <cell r="N144" t="str">
            <v>06</v>
          </cell>
          <cell r="O144" t="str">
            <v xml:space="preserve"> หมู่ 6</v>
          </cell>
          <cell r="P144" t="str">
            <v>01</v>
          </cell>
          <cell r="Q144" t="str">
            <v>เปิดดำเนินการ</v>
          </cell>
          <cell r="R144" t="str">
            <v>206 ถ.นนทบุรี 1</v>
          </cell>
          <cell r="S144" t="str">
            <v>11000</v>
          </cell>
          <cell r="T144" t="str">
            <v>025264567</v>
          </cell>
          <cell r="U144" t="str">
            <v>025265629</v>
          </cell>
          <cell r="V144" t="str">
            <v>23</v>
          </cell>
          <cell r="W144" t="str">
            <v>2.3 ทุติยภูมิระดับสูง</v>
          </cell>
          <cell r="X144" t="str">
            <v>S</v>
          </cell>
          <cell r="Y144" t="str">
            <v xml:space="preserve">บริการ  </v>
          </cell>
          <cell r="Z144" t="str">
            <v>04</v>
          </cell>
          <cell r="AA144" t="str">
            <v>แก้ไข/เปลี่ยนแปลงที่ตั้ง</v>
          </cell>
          <cell r="AB144" t="str">
            <v>แก้ไขจำนวนเตียง จาก 461 เป็น 446 ตั้งแต่วันที่ 5 สิงหาคม 2552</v>
          </cell>
          <cell r="AH144" t="str">
            <v>10686</v>
          </cell>
        </row>
        <row r="145">
          <cell r="A145" t="str">
            <v>001374700</v>
          </cell>
          <cell r="B145" t="str">
            <v>โรงพยาบาลราชสาส์น</v>
          </cell>
          <cell r="C145" t="str">
            <v>21002</v>
          </cell>
          <cell r="D145" t="str">
            <v>กระทรวงสาธารณสุข สำนักงานปลัดกระทรวงสาธารณสุข</v>
          </cell>
          <cell r="E145" t="str">
            <v>07</v>
          </cell>
          <cell r="F145" t="str">
            <v>โรงพยาบาลชุมชน</v>
          </cell>
          <cell r="G145" t="str">
            <v>30</v>
          </cell>
          <cell r="H145" t="str">
            <v>24</v>
          </cell>
          <cell r="I145" t="str">
            <v>จ.ฉะเชิงเทรา</v>
          </cell>
          <cell r="J145" t="str">
            <v>07</v>
          </cell>
          <cell r="K145" t="str">
            <v xml:space="preserve"> อ.ราชสาส์น</v>
          </cell>
          <cell r="L145" t="str">
            <v>03</v>
          </cell>
          <cell r="M145" t="str">
            <v xml:space="preserve"> 'ต.ดงน้อย'</v>
          </cell>
          <cell r="N145" t="str">
            <v>01</v>
          </cell>
          <cell r="O145" t="str">
            <v xml:space="preserve"> หมู่ 1</v>
          </cell>
          <cell r="P145" t="str">
            <v>01</v>
          </cell>
          <cell r="Q145" t="str">
            <v>เปิดดำเนินการ</v>
          </cell>
          <cell r="R145" t="str">
            <v xml:space="preserve">114 </v>
          </cell>
          <cell r="S145" t="str">
            <v>24120</v>
          </cell>
          <cell r="T145" t="str">
            <v>038-563069</v>
          </cell>
          <cell r="U145" t="str">
            <v>038-563069</v>
          </cell>
          <cell r="V145" t="str">
            <v>21</v>
          </cell>
          <cell r="W145" t="str">
            <v>2.1 ทุติยภูมิระดับต้น</v>
          </cell>
          <cell r="X145" t="str">
            <v>S</v>
          </cell>
          <cell r="Y145" t="str">
            <v xml:space="preserve">บริการ  </v>
          </cell>
          <cell r="AH145" t="str">
            <v>13747</v>
          </cell>
        </row>
        <row r="146">
          <cell r="A146" t="str">
            <v>001086400</v>
          </cell>
          <cell r="B146" t="str">
            <v>โรงพยาบาลบ้านนา</v>
          </cell>
          <cell r="C146" t="str">
            <v>21002</v>
          </cell>
          <cell r="D146" t="str">
            <v>กระทรวงสาธารณสุข สำนักงานปลัดกระทรวงสาธารณสุข</v>
          </cell>
          <cell r="E146" t="str">
            <v>07</v>
          </cell>
          <cell r="F146" t="str">
            <v>โรงพยาบาลชุมชน</v>
          </cell>
          <cell r="G146" t="str">
            <v>70</v>
          </cell>
          <cell r="H146" t="str">
            <v>26</v>
          </cell>
          <cell r="I146" t="str">
            <v>จ.นครนายก</v>
          </cell>
          <cell r="J146" t="str">
            <v>03</v>
          </cell>
          <cell r="K146" t="str">
            <v xml:space="preserve"> อ.บ้านนา</v>
          </cell>
          <cell r="L146" t="str">
            <v>07</v>
          </cell>
          <cell r="M146" t="str">
            <v xml:space="preserve"> 'ต.พิกุลออก'</v>
          </cell>
          <cell r="N146" t="str">
            <v>04</v>
          </cell>
          <cell r="O146" t="str">
            <v xml:space="preserve"> หมู่ 4</v>
          </cell>
          <cell r="P146" t="str">
            <v>01</v>
          </cell>
          <cell r="Q146" t="str">
            <v>เปิดดำเนินการ</v>
          </cell>
          <cell r="R146" t="str">
            <v xml:space="preserve">233 ม.4 </v>
          </cell>
          <cell r="S146" t="str">
            <v>26130</v>
          </cell>
          <cell r="V146" t="str">
            <v>22</v>
          </cell>
          <cell r="W146" t="str">
            <v>2.2 ทุติยภูมิระดับกลาง</v>
          </cell>
          <cell r="AH146" t="str">
            <v>10864</v>
          </cell>
        </row>
        <row r="147">
          <cell r="A147" t="str">
            <v>001078900</v>
          </cell>
          <cell r="B147" t="str">
            <v>โรงพยาบาลพัฒนานิคม</v>
          </cell>
          <cell r="C147" t="str">
            <v>21002</v>
          </cell>
          <cell r="D147" t="str">
            <v>กระทรวงสาธารณสุข สำนักงานปลัดกระทรวงสาธารณสุข</v>
          </cell>
          <cell r="E147" t="str">
            <v>07</v>
          </cell>
          <cell r="F147" t="str">
            <v>โรงพยาบาลชุมชน</v>
          </cell>
          <cell r="G147" t="str">
            <v>60</v>
          </cell>
          <cell r="H147" t="str">
            <v>16</v>
          </cell>
          <cell r="I147" t="str">
            <v>จ.ลพบุรี</v>
          </cell>
          <cell r="J147" t="str">
            <v>02</v>
          </cell>
          <cell r="K147" t="str">
            <v xml:space="preserve"> อ.พัฒนานิคม</v>
          </cell>
          <cell r="L147" t="str">
            <v>01</v>
          </cell>
          <cell r="M147" t="str">
            <v xml:space="preserve"> 'ต.พัฒนานิคม'</v>
          </cell>
          <cell r="N147" t="str">
            <v>06</v>
          </cell>
          <cell r="O147" t="str">
            <v xml:space="preserve"> หมู่ 6</v>
          </cell>
          <cell r="P147" t="str">
            <v>01</v>
          </cell>
          <cell r="Q147" t="str">
            <v>เปิดดำเนินการ</v>
          </cell>
          <cell r="R147" t="str">
            <v xml:space="preserve">1 </v>
          </cell>
          <cell r="S147" t="str">
            <v>15140</v>
          </cell>
          <cell r="T147" t="str">
            <v>036-491341</v>
          </cell>
          <cell r="U147" t="str">
            <v>036-491813</v>
          </cell>
          <cell r="V147" t="str">
            <v>21</v>
          </cell>
          <cell r="W147" t="str">
            <v>2.1 ทุติยภูมิระดับต้น</v>
          </cell>
          <cell r="X147" t="str">
            <v>S</v>
          </cell>
          <cell r="Y147" t="str">
            <v xml:space="preserve">บริการ  </v>
          </cell>
          <cell r="AH147" t="str">
            <v>10789</v>
          </cell>
        </row>
        <row r="148">
          <cell r="A148" t="str">
            <v>001081900</v>
          </cell>
          <cell r="B148" t="str">
            <v>โรงพยาบาลบางละมุง</v>
          </cell>
          <cell r="C148" t="str">
            <v>21002</v>
          </cell>
          <cell r="D148" t="str">
            <v>กระทรวงสาธารณสุข สำนักงานปลัดกระทรวงสาธารณสุข</v>
          </cell>
          <cell r="E148" t="str">
            <v>07</v>
          </cell>
          <cell r="F148" t="str">
            <v>โรงพยาบาลชุมชน</v>
          </cell>
          <cell r="G148" t="str">
            <v>120</v>
          </cell>
          <cell r="H148" t="str">
            <v>20</v>
          </cell>
          <cell r="I148" t="str">
            <v>จ.ชลบุรี</v>
          </cell>
          <cell r="J148" t="str">
            <v>04</v>
          </cell>
          <cell r="K148" t="str">
            <v xml:space="preserve"> อ.บางละมุง</v>
          </cell>
          <cell r="L148" t="str">
            <v>08</v>
          </cell>
          <cell r="M148" t="str">
            <v xml:space="preserve"> 'ต.นาเกลือ'</v>
          </cell>
          <cell r="N148" t="str">
            <v>05</v>
          </cell>
          <cell r="O148" t="str">
            <v xml:space="preserve"> หมู่ 5</v>
          </cell>
          <cell r="P148" t="str">
            <v>01</v>
          </cell>
          <cell r="Q148" t="str">
            <v>เปิดดำเนินการ</v>
          </cell>
          <cell r="R148" t="str">
            <v xml:space="preserve">   เลขที่ 6</v>
          </cell>
          <cell r="V148" t="str">
            <v>23</v>
          </cell>
          <cell r="W148" t="str">
            <v>2.3 ทุติยภูมิระดับสูง</v>
          </cell>
          <cell r="AH148" t="str">
            <v>10819</v>
          </cell>
        </row>
        <row r="149">
          <cell r="A149" t="str">
            <v>001080500</v>
          </cell>
          <cell r="B149" t="str">
            <v>โรงพยาบาลสรรคบุรี</v>
          </cell>
          <cell r="C149" t="str">
            <v>21002</v>
          </cell>
          <cell r="D149" t="str">
            <v>กระทรวงสาธารณสุข สำนักงานปลัดกระทรวงสาธารณสุข</v>
          </cell>
          <cell r="E149" t="str">
            <v>07</v>
          </cell>
          <cell r="F149" t="str">
            <v>โรงพยาบาลชุมชน</v>
          </cell>
          <cell r="G149" t="str">
            <v>36</v>
          </cell>
          <cell r="H149" t="str">
            <v>18</v>
          </cell>
          <cell r="I149" t="str">
            <v>จ.ชัยนาท</v>
          </cell>
          <cell r="J149" t="str">
            <v>05</v>
          </cell>
          <cell r="K149" t="str">
            <v xml:space="preserve"> อ.สรรคบุรี</v>
          </cell>
          <cell r="L149" t="str">
            <v>01</v>
          </cell>
          <cell r="M149" t="str">
            <v xml:space="preserve"> 'ต.แพรกศรีราชา'</v>
          </cell>
          <cell r="N149" t="str">
            <v>08</v>
          </cell>
          <cell r="O149" t="str">
            <v xml:space="preserve"> หมู่ 8</v>
          </cell>
          <cell r="P149" t="str">
            <v>01</v>
          </cell>
          <cell r="Q149" t="str">
            <v>เปิดดำเนินการ</v>
          </cell>
          <cell r="R149" t="str">
            <v xml:space="preserve">108 ม.8 ถ.ชัยนาท-สุพรรณบุรี </v>
          </cell>
          <cell r="V149" t="str">
            <v>21</v>
          </cell>
          <cell r="W149" t="str">
            <v>2.1 ทุติยภูมิระดับต้น</v>
          </cell>
          <cell r="AH149" t="str">
            <v>10805</v>
          </cell>
        </row>
        <row r="150">
          <cell r="A150" t="str">
            <v>001128900</v>
          </cell>
          <cell r="B150" t="str">
            <v>โรงพยาบาลเดิมบางนางบวช</v>
          </cell>
          <cell r="C150" t="str">
            <v>21002</v>
          </cell>
          <cell r="D150" t="str">
            <v>กระทรวงสาธารณสุข สำนักงานปลัดกระทรวงสาธารณสุข</v>
          </cell>
          <cell r="E150" t="str">
            <v>07</v>
          </cell>
          <cell r="F150" t="str">
            <v>โรงพยาบาลชุมชน</v>
          </cell>
          <cell r="G150" t="str">
            <v>112</v>
          </cell>
          <cell r="H150" t="str">
            <v>72</v>
          </cell>
          <cell r="I150" t="str">
            <v>จ.สุพรรณบุรี</v>
          </cell>
          <cell r="J150" t="str">
            <v>02</v>
          </cell>
          <cell r="K150" t="str">
            <v xml:space="preserve"> อ.เดิมบางนางบวช</v>
          </cell>
          <cell r="L150" t="str">
            <v>01</v>
          </cell>
          <cell r="M150" t="str">
            <v xml:space="preserve"> 'ต.เขาพระ'</v>
          </cell>
          <cell r="N150" t="str">
            <v>02</v>
          </cell>
          <cell r="O150" t="str">
            <v xml:space="preserve"> หมู่ 2</v>
          </cell>
          <cell r="P150" t="str">
            <v>01</v>
          </cell>
          <cell r="Q150" t="str">
            <v>เปิดดำเนินการ</v>
          </cell>
          <cell r="R150" t="str">
            <v xml:space="preserve">153 </v>
          </cell>
          <cell r="V150" t="str">
            <v>22</v>
          </cell>
          <cell r="W150" t="str">
            <v>2.2 ทุติยภูมิระดับกลาง</v>
          </cell>
          <cell r="AH150" t="str">
            <v>11289</v>
          </cell>
        </row>
        <row r="151">
          <cell r="A151" t="str">
            <v>001086300</v>
          </cell>
          <cell r="B151" t="str">
            <v>โรงพยาบาลปากพลี</v>
          </cell>
          <cell r="C151" t="str">
            <v>21002</v>
          </cell>
          <cell r="D151" t="str">
            <v>กระทรวงสาธารณสุข สำนักงานปลัดกระทรวงสาธารณสุข</v>
          </cell>
          <cell r="E151" t="str">
            <v>07</v>
          </cell>
          <cell r="F151" t="str">
            <v>โรงพยาบาลชุมชน</v>
          </cell>
          <cell r="G151" t="str">
            <v>10</v>
          </cell>
          <cell r="H151" t="str">
            <v>26</v>
          </cell>
          <cell r="I151" t="str">
            <v>จ.นครนายก</v>
          </cell>
          <cell r="J151" t="str">
            <v>02</v>
          </cell>
          <cell r="K151" t="str">
            <v xml:space="preserve"> อ.ปากพลี</v>
          </cell>
          <cell r="L151" t="str">
            <v>03</v>
          </cell>
          <cell r="M151" t="str">
            <v xml:space="preserve"> 'ต.ปากพลี'</v>
          </cell>
          <cell r="N151" t="str">
            <v>04</v>
          </cell>
          <cell r="O151" t="str">
            <v xml:space="preserve"> หมู่ 4</v>
          </cell>
          <cell r="P151" t="str">
            <v>01</v>
          </cell>
          <cell r="Q151" t="str">
            <v>เปิดดำเนินการ</v>
          </cell>
          <cell r="R151" t="str">
            <v xml:space="preserve">233 ม.4 </v>
          </cell>
          <cell r="V151" t="str">
            <v>21</v>
          </cell>
          <cell r="W151" t="str">
            <v>2.1 ทุติยภูมิระดับต้น</v>
          </cell>
          <cell r="AH151" t="str">
            <v>10863</v>
          </cell>
        </row>
        <row r="152">
          <cell r="A152" t="str">
            <v>001072800</v>
          </cell>
          <cell r="B152" t="str">
            <v>โรงพยาบาลดำเนินสะดวก</v>
          </cell>
          <cell r="C152" t="str">
            <v>21002</v>
          </cell>
          <cell r="D152" t="str">
            <v>กระทรวงสาธารณสุข สำนักงานปลัดกระทรวงสาธารณสุข</v>
          </cell>
          <cell r="E152" t="str">
            <v>06</v>
          </cell>
          <cell r="F152" t="str">
            <v>โรงพยาบาลทั่วไป</v>
          </cell>
          <cell r="G152" t="str">
            <v>420</v>
          </cell>
          <cell r="H152" t="str">
            <v>70</v>
          </cell>
          <cell r="I152" t="str">
            <v>จ.ราชบุรี</v>
          </cell>
          <cell r="J152" t="str">
            <v>04</v>
          </cell>
          <cell r="K152" t="str">
            <v xml:space="preserve"> อ.ดำเนินสะดวก</v>
          </cell>
          <cell r="L152" t="str">
            <v>11</v>
          </cell>
          <cell r="M152" t="str">
            <v xml:space="preserve"> 'ต.ท่านัด'</v>
          </cell>
          <cell r="N152" t="str">
            <v>04</v>
          </cell>
          <cell r="O152" t="str">
            <v xml:space="preserve"> หมู่ 4</v>
          </cell>
          <cell r="P152" t="str">
            <v>01</v>
          </cell>
          <cell r="Q152" t="str">
            <v>เปิดดำเนินการ</v>
          </cell>
          <cell r="R152" t="str">
            <v xml:space="preserve">146 </v>
          </cell>
          <cell r="S152" t="str">
            <v>70130</v>
          </cell>
          <cell r="T152" t="str">
            <v>032 246000 -15*103</v>
          </cell>
          <cell r="V152" t="str">
            <v>23</v>
          </cell>
          <cell r="W152" t="str">
            <v>2.3 ทุติยภูมิระดับสูง</v>
          </cell>
          <cell r="AH152" t="str">
            <v>10728</v>
          </cell>
        </row>
        <row r="153">
          <cell r="A153" t="str">
            <v>001105500</v>
          </cell>
          <cell r="B153" t="str">
            <v>โรงพยาบาลบรบือ</v>
          </cell>
          <cell r="C153" t="str">
            <v>21002</v>
          </cell>
          <cell r="D153" t="str">
            <v>กระทรวงสาธารณสุข สำนักงานปลัดกระทรวงสาธารณสุข</v>
          </cell>
          <cell r="E153" t="str">
            <v>07</v>
          </cell>
          <cell r="F153" t="str">
            <v>โรงพยาบาลชุมชน</v>
          </cell>
          <cell r="G153" t="str">
            <v>60</v>
          </cell>
          <cell r="H153" t="str">
            <v>44</v>
          </cell>
          <cell r="I153" t="str">
            <v>จ.มหาสารคาม</v>
          </cell>
          <cell r="J153" t="str">
            <v>06</v>
          </cell>
          <cell r="K153" t="str">
            <v xml:space="preserve"> อ.บรบือ</v>
          </cell>
          <cell r="L153" t="str">
            <v>01</v>
          </cell>
          <cell r="M153" t="str">
            <v xml:space="preserve"> 'ต.บรบือ'</v>
          </cell>
          <cell r="N153" t="str">
            <v>01</v>
          </cell>
          <cell r="O153" t="str">
            <v xml:space="preserve"> หมู่ 1</v>
          </cell>
          <cell r="P153" t="str">
            <v>01</v>
          </cell>
          <cell r="Q153" t="str">
            <v>เปิดดำเนินการ</v>
          </cell>
          <cell r="R153" t="str">
            <v xml:space="preserve">ถ.แจ้งสนิท </v>
          </cell>
          <cell r="V153" t="str">
            <v>22</v>
          </cell>
          <cell r="W153" t="str">
            <v>2.2 ทุติยภูมิระดับกลาง</v>
          </cell>
          <cell r="AH153" t="str">
            <v>11055</v>
          </cell>
        </row>
        <row r="154">
          <cell r="A154" t="str">
            <v>001128800</v>
          </cell>
          <cell r="B154" t="str">
            <v>โรงพยาบาลสถานพระบารมี</v>
          </cell>
          <cell r="C154" t="str">
            <v>21002</v>
          </cell>
          <cell r="D154" t="str">
            <v>กระทรวงสาธารณสุข สำนักงานปลัดกระทรวงสาธารณสุข</v>
          </cell>
          <cell r="E154" t="str">
            <v>07</v>
          </cell>
          <cell r="F154" t="str">
            <v>โรงพยาบาลชุมชน</v>
          </cell>
          <cell r="G154" t="str">
            <v>30</v>
          </cell>
          <cell r="H154" t="str">
            <v>71</v>
          </cell>
          <cell r="I154" t="str">
            <v>จ.กาญจนบุรี</v>
          </cell>
          <cell r="J154" t="str">
            <v>12</v>
          </cell>
          <cell r="K154" t="str">
            <v xml:space="preserve"> อ.หนองปรือ</v>
          </cell>
          <cell r="L154" t="str">
            <v>03</v>
          </cell>
          <cell r="M154" t="str">
            <v xml:space="preserve"> 'ต.สมเด็จเจริญ'</v>
          </cell>
          <cell r="N154" t="str">
            <v>01</v>
          </cell>
          <cell r="O154" t="str">
            <v xml:space="preserve"> หมู่ 1</v>
          </cell>
          <cell r="P154" t="str">
            <v>01</v>
          </cell>
          <cell r="Q154" t="str">
            <v>เปิดดำเนินการ</v>
          </cell>
          <cell r="S154" t="str">
            <v>71220</v>
          </cell>
          <cell r="T154" t="str">
            <v>034675041</v>
          </cell>
          <cell r="U154" t="str">
            <v>034675041</v>
          </cell>
          <cell r="V154" t="str">
            <v>21</v>
          </cell>
          <cell r="W154" t="str">
            <v>2.1 ทุติยภูมิระดับต้น</v>
          </cell>
          <cell r="X154" t="str">
            <v>S</v>
          </cell>
          <cell r="Y154" t="str">
            <v xml:space="preserve">บริการ  </v>
          </cell>
          <cell r="AH154" t="str">
            <v>11288</v>
          </cell>
        </row>
        <row r="155">
          <cell r="A155" t="str">
            <v>001130800</v>
          </cell>
          <cell r="B155" t="str">
            <v>โรงพยาบาลเขาย้อย</v>
          </cell>
          <cell r="C155" t="str">
            <v>21002</v>
          </cell>
          <cell r="D155" t="str">
            <v>กระทรวงสาธารณสุข สำนักงานปลัดกระทรวงสาธารณสุข</v>
          </cell>
          <cell r="E155" t="str">
            <v>07</v>
          </cell>
          <cell r="F155" t="str">
            <v>โรงพยาบาลชุมชน</v>
          </cell>
          <cell r="G155" t="str">
            <v>30</v>
          </cell>
          <cell r="H155" t="str">
            <v>76</v>
          </cell>
          <cell r="I155" t="str">
            <v>จ.เพชรบุรี</v>
          </cell>
          <cell r="J155" t="str">
            <v>02</v>
          </cell>
          <cell r="K155" t="str">
            <v xml:space="preserve"> อ.เขาย้อย</v>
          </cell>
          <cell r="L155" t="str">
            <v>01</v>
          </cell>
          <cell r="M155" t="str">
            <v xml:space="preserve"> 'ต.เขาย้อย'</v>
          </cell>
          <cell r="N155" t="str">
            <v>05</v>
          </cell>
          <cell r="O155" t="str">
            <v xml:space="preserve"> หมู่ 5</v>
          </cell>
          <cell r="P155" t="str">
            <v>01</v>
          </cell>
          <cell r="Q155" t="str">
            <v>เปิดดำเนินการ</v>
          </cell>
          <cell r="R155" t="str">
            <v xml:space="preserve">136/2 </v>
          </cell>
          <cell r="S155" t="str">
            <v>76140</v>
          </cell>
          <cell r="T155" t="str">
            <v>032562200</v>
          </cell>
          <cell r="U155" t="str">
            <v>032561110</v>
          </cell>
          <cell r="V155" t="str">
            <v>21</v>
          </cell>
          <cell r="W155" t="str">
            <v>2.1 ทุติยภูมิระดับต้น</v>
          </cell>
          <cell r="X155" t="str">
            <v>S</v>
          </cell>
          <cell r="Y155" t="str">
            <v xml:space="preserve">บริการ  </v>
          </cell>
          <cell r="AH155" t="str">
            <v>11308</v>
          </cell>
        </row>
        <row r="156">
          <cell r="A156" t="str">
            <v>001105200</v>
          </cell>
          <cell r="B156" t="str">
            <v>โรงพยาบาลโกสุมพิสัย</v>
          </cell>
          <cell r="C156" t="str">
            <v>21002</v>
          </cell>
          <cell r="D156" t="str">
            <v>กระทรวงสาธารณสุข สำนักงานปลัดกระทรวงสาธารณสุข</v>
          </cell>
          <cell r="E156" t="str">
            <v>07</v>
          </cell>
          <cell r="F156" t="str">
            <v>โรงพยาบาลชุมชน</v>
          </cell>
          <cell r="G156" t="str">
            <v>90</v>
          </cell>
          <cell r="H156" t="str">
            <v>44</v>
          </cell>
          <cell r="I156" t="str">
            <v>จ.มหาสารคาม</v>
          </cell>
          <cell r="J156" t="str">
            <v>03</v>
          </cell>
          <cell r="K156" t="str">
            <v xml:space="preserve"> อ.โกสุมพิสัย</v>
          </cell>
          <cell r="L156" t="str">
            <v>01</v>
          </cell>
          <cell r="M156" t="str">
            <v xml:space="preserve"> 'ต.หัวขวาง'</v>
          </cell>
          <cell r="N156" t="str">
            <v>13</v>
          </cell>
          <cell r="O156" t="str">
            <v xml:space="preserve"> หมู่ 13</v>
          </cell>
          <cell r="P156" t="str">
            <v>01</v>
          </cell>
          <cell r="Q156" t="str">
            <v>เปิดดำเนินการ</v>
          </cell>
          <cell r="R156" t="str">
            <v xml:space="preserve">256  ถ.ศรีโกสุม </v>
          </cell>
          <cell r="V156" t="str">
            <v>21</v>
          </cell>
          <cell r="W156" t="str">
            <v>2.1 ทุติยภูมิระดับต้น</v>
          </cell>
          <cell r="AH156" t="str">
            <v>11052</v>
          </cell>
        </row>
        <row r="157">
          <cell r="A157" t="str">
            <v>001095400</v>
          </cell>
          <cell r="B157" t="str">
            <v>โรงพยาบาลวารินชำราบ</v>
          </cell>
          <cell r="C157" t="str">
            <v>21002</v>
          </cell>
          <cell r="D157" t="str">
            <v>กระทรวงสาธารณสุข สำนักงานปลัดกระทรวงสาธารณสุข</v>
          </cell>
          <cell r="E157" t="str">
            <v>07</v>
          </cell>
          <cell r="F157" t="str">
            <v>โรงพยาบาลชุมชน</v>
          </cell>
          <cell r="G157" t="str">
            <v>60</v>
          </cell>
          <cell r="H157" t="str">
            <v>34</v>
          </cell>
          <cell r="I157" t="str">
            <v>จ.อุบลราชธานี</v>
          </cell>
          <cell r="J157" t="str">
            <v>15</v>
          </cell>
          <cell r="K157" t="str">
            <v xml:space="preserve"> อ.วารินชำราบ</v>
          </cell>
          <cell r="L157" t="str">
            <v>10</v>
          </cell>
          <cell r="M157" t="str">
            <v xml:space="preserve"> 'ต.คำน้ำแซบ'</v>
          </cell>
          <cell r="N157" t="str">
            <v>03</v>
          </cell>
          <cell r="O157" t="str">
            <v xml:space="preserve"> หมู่ 3</v>
          </cell>
          <cell r="P157" t="str">
            <v>01</v>
          </cell>
          <cell r="Q157" t="str">
            <v>เปิดดำเนินการ</v>
          </cell>
          <cell r="V157" t="str">
            <v>23</v>
          </cell>
          <cell r="W157" t="str">
            <v>2.3 ทุติยภูมิระดับสูง</v>
          </cell>
          <cell r="AH157" t="str">
            <v>10954</v>
          </cell>
        </row>
        <row r="158">
          <cell r="A158" t="str">
            <v>001089200</v>
          </cell>
          <cell r="B158" t="str">
            <v>โรงพยาบาลแก้งสนามนาง</v>
          </cell>
          <cell r="C158" t="str">
            <v>21002</v>
          </cell>
          <cell r="D158" t="str">
            <v>กระทรวงสาธารณสุข สำนักงานปลัดกระทรวงสาธารณสุข</v>
          </cell>
          <cell r="E158" t="str">
            <v>07</v>
          </cell>
          <cell r="F158" t="str">
            <v>โรงพยาบาลชุมชน</v>
          </cell>
          <cell r="G158" t="str">
            <v>30</v>
          </cell>
          <cell r="H158" t="str">
            <v>30</v>
          </cell>
          <cell r="I158" t="str">
            <v>จ.นครราชสีมา</v>
          </cell>
          <cell r="J158" t="str">
            <v>23</v>
          </cell>
          <cell r="K158" t="str">
            <v xml:space="preserve"> อ.แก้งสนามนาง</v>
          </cell>
          <cell r="L158" t="str">
            <v>01</v>
          </cell>
          <cell r="M158" t="str">
            <v xml:space="preserve"> 'ต.แก้งสนามนาง'</v>
          </cell>
          <cell r="N158" t="str">
            <v>01</v>
          </cell>
          <cell r="O158" t="str">
            <v xml:space="preserve"> หมู่ 1</v>
          </cell>
          <cell r="P158" t="str">
            <v>01</v>
          </cell>
          <cell r="Q158" t="str">
            <v>เปิดดำเนินการ</v>
          </cell>
          <cell r="R158" t="str">
            <v xml:space="preserve">111 ถ.นิเวศน์ </v>
          </cell>
          <cell r="V158" t="str">
            <v>21</v>
          </cell>
          <cell r="W158" t="str">
            <v>2.1 ทุติยภูมิระดับต้น</v>
          </cell>
          <cell r="AH158" t="str">
            <v>10892</v>
          </cell>
        </row>
        <row r="159">
          <cell r="A159" t="str">
            <v>002357800</v>
          </cell>
          <cell r="B159" t="str">
            <v>โรงพยาบาลแคนดง เฉลิมพระเกียรติ 80 พรรษา</v>
          </cell>
          <cell r="C159" t="str">
            <v>21002</v>
          </cell>
          <cell r="D159" t="str">
            <v>กระทรวงสาธารณสุข สำนักงานปลัดกระทรวงสาธารณสุข</v>
          </cell>
          <cell r="E159" t="str">
            <v>07</v>
          </cell>
          <cell r="F159" t="str">
            <v>โรงพยาบาลชุมชน</v>
          </cell>
          <cell r="G159" t="str">
            <v>30</v>
          </cell>
          <cell r="H159" t="str">
            <v>31</v>
          </cell>
          <cell r="I159" t="str">
            <v>จ.บุรีรัมย์</v>
          </cell>
          <cell r="J159" t="str">
            <v>22</v>
          </cell>
          <cell r="K159" t="str">
            <v xml:space="preserve"> อ.แคนดง</v>
          </cell>
          <cell r="L159" t="str">
            <v>01</v>
          </cell>
          <cell r="M159" t="str">
            <v xml:space="preserve"> 'ต.แคนดง'</v>
          </cell>
          <cell r="N159" t="str">
            <v>06</v>
          </cell>
          <cell r="O159" t="str">
            <v xml:space="preserve"> หมู่ 6</v>
          </cell>
          <cell r="P159" t="str">
            <v>01</v>
          </cell>
          <cell r="Q159" t="str">
            <v>เปิดดำเนินการ</v>
          </cell>
          <cell r="R159" t="str">
            <v xml:space="preserve">159  บ้านซ่องแมว </v>
          </cell>
          <cell r="V159" t="str">
            <v>21</v>
          </cell>
          <cell r="W159" t="str">
            <v>2.1 ทุติยภูมิระดับต้น</v>
          </cell>
          <cell r="Z159" t="str">
            <v>02</v>
          </cell>
          <cell r="AA159" t="str">
            <v>แก้ไขชื่อ</v>
          </cell>
          <cell r="AB159" t="str">
            <v>เพิ่มเติมชื่อ โรงพยาบาลแคนดง เป็น โรงพยาบาลแคนดงเฉลิมพระเกียรติ 80 พรรษา</v>
          </cell>
          <cell r="AH159" t="str">
            <v>23578</v>
          </cell>
        </row>
        <row r="160">
          <cell r="A160" t="str">
            <v>001070400</v>
          </cell>
          <cell r="B160" t="str">
            <v>โรงพยาบาลหนองบัวลำภู</v>
          </cell>
          <cell r="C160" t="str">
            <v>21002</v>
          </cell>
          <cell r="D160" t="str">
            <v>กระทรวงสาธารณสุข สำนักงานปลัดกระทรวงสาธารณสุข</v>
          </cell>
          <cell r="E160" t="str">
            <v>06</v>
          </cell>
          <cell r="F160" t="str">
            <v>โรงพยาบาลทั่วไป</v>
          </cell>
          <cell r="G160" t="str">
            <v>228</v>
          </cell>
          <cell r="H160" t="str">
            <v>39</v>
          </cell>
          <cell r="I160" t="str">
            <v>จ.หนองบัวลำภู</v>
          </cell>
          <cell r="J160" t="str">
            <v>01</v>
          </cell>
          <cell r="K160" t="str">
            <v xml:space="preserve"> อ.เมืองหนองบัวลำภู</v>
          </cell>
          <cell r="L160" t="str">
            <v>01</v>
          </cell>
          <cell r="M160" t="str">
            <v xml:space="preserve"> 'ต.หนองบัว'</v>
          </cell>
          <cell r="N160" t="str">
            <v>01</v>
          </cell>
          <cell r="O160" t="str">
            <v xml:space="preserve"> หมู่ 1</v>
          </cell>
          <cell r="P160" t="str">
            <v>01</v>
          </cell>
          <cell r="Q160" t="str">
            <v>เปิดดำเนินการ</v>
          </cell>
          <cell r="R160" t="str">
            <v xml:space="preserve">153 </v>
          </cell>
          <cell r="S160" t="str">
            <v>39000</v>
          </cell>
          <cell r="T160" t="str">
            <v>042311999</v>
          </cell>
          <cell r="V160" t="str">
            <v>23</v>
          </cell>
          <cell r="W160" t="str">
            <v>2.3 ทุติยภูมิระดับสูง</v>
          </cell>
          <cell r="AH160" t="str">
            <v>10704</v>
          </cell>
        </row>
        <row r="161">
          <cell r="A161" t="str">
            <v>001098800</v>
          </cell>
          <cell r="B161" t="str">
            <v>โรงพยาบาลเสนางคนิคม</v>
          </cell>
          <cell r="C161" t="str">
            <v>21002</v>
          </cell>
          <cell r="D161" t="str">
            <v>กระทรวงสาธารณสุข สำนักงานปลัดกระทรวงสาธารณสุข</v>
          </cell>
          <cell r="E161" t="str">
            <v>07</v>
          </cell>
          <cell r="F161" t="str">
            <v>โรงพยาบาลชุมชน</v>
          </cell>
          <cell r="G161" t="str">
            <v>30</v>
          </cell>
          <cell r="H161" t="str">
            <v>37</v>
          </cell>
          <cell r="I161" t="str">
            <v>จ.อำนาจเจริญ</v>
          </cell>
          <cell r="J161" t="str">
            <v>05</v>
          </cell>
          <cell r="K161" t="str">
            <v xml:space="preserve"> อ.เสนางคนิคม</v>
          </cell>
          <cell r="L161" t="str">
            <v>01</v>
          </cell>
          <cell r="M161" t="str">
            <v xml:space="preserve"> 'ต.เสนางคนิคม'</v>
          </cell>
          <cell r="N161" t="str">
            <v>01</v>
          </cell>
          <cell r="O161" t="str">
            <v xml:space="preserve"> หมู่ 1</v>
          </cell>
          <cell r="P161" t="str">
            <v>01</v>
          </cell>
          <cell r="Q161" t="str">
            <v>เปิดดำเนินการ</v>
          </cell>
          <cell r="R161" t="str">
            <v xml:space="preserve">83 ม.01 </v>
          </cell>
          <cell r="S161" t="str">
            <v>37290</v>
          </cell>
          <cell r="V161" t="str">
            <v>22</v>
          </cell>
          <cell r="W161" t="str">
            <v>2.2 ทุติยภูมิระดับกลาง</v>
          </cell>
          <cell r="AH161" t="str">
            <v>10988</v>
          </cell>
        </row>
        <row r="162">
          <cell r="A162" t="str">
            <v>001120900</v>
          </cell>
          <cell r="B162" t="str">
            <v>โรงพยาบาลโกรกพระ</v>
          </cell>
          <cell r="C162" t="str">
            <v>21002</v>
          </cell>
          <cell r="D162" t="str">
            <v>กระทรวงสาธารณสุข สำนักงานปลัดกระทรวงสาธารณสุข</v>
          </cell>
          <cell r="E162" t="str">
            <v>07</v>
          </cell>
          <cell r="F162" t="str">
            <v>โรงพยาบาลชุมชน</v>
          </cell>
          <cell r="G162" t="str">
            <v>30</v>
          </cell>
          <cell r="H162" t="str">
            <v>60</v>
          </cell>
          <cell r="I162" t="str">
            <v>จ.นครสวรรค์</v>
          </cell>
          <cell r="J162" t="str">
            <v>02</v>
          </cell>
          <cell r="K162" t="str">
            <v xml:space="preserve"> อ.โกรกพระ</v>
          </cell>
          <cell r="L162" t="str">
            <v>01</v>
          </cell>
          <cell r="M162" t="str">
            <v xml:space="preserve"> 'ต.โกรกพระ'</v>
          </cell>
          <cell r="N162" t="str">
            <v>07</v>
          </cell>
          <cell r="O162" t="str">
            <v xml:space="preserve"> หมู่ 7</v>
          </cell>
          <cell r="P162" t="str">
            <v>01</v>
          </cell>
          <cell r="Q162" t="str">
            <v>เปิดดำเนินการ</v>
          </cell>
          <cell r="R162" t="str">
            <v xml:space="preserve">15 </v>
          </cell>
          <cell r="S162" t="str">
            <v>60170</v>
          </cell>
          <cell r="V162" t="str">
            <v>21</v>
          </cell>
          <cell r="W162" t="str">
            <v>2.1 ทุติยภูมิระดับต้น</v>
          </cell>
          <cell r="AH162" t="str">
            <v>11209</v>
          </cell>
        </row>
        <row r="163">
          <cell r="A163" t="str">
            <v>001111300</v>
          </cell>
          <cell r="B163" t="str">
            <v>โรงพยาบาลนิคมคำสร้อย</v>
          </cell>
          <cell r="C163" t="str">
            <v>21002</v>
          </cell>
          <cell r="D163" t="str">
            <v>กระทรวงสาธารณสุข สำนักงานปลัดกระทรวงสาธารณสุข</v>
          </cell>
          <cell r="E163" t="str">
            <v>07</v>
          </cell>
          <cell r="F163" t="str">
            <v>โรงพยาบาลชุมชน</v>
          </cell>
          <cell r="G163" t="str">
            <v>30</v>
          </cell>
          <cell r="H163" t="str">
            <v>49</v>
          </cell>
          <cell r="I163" t="str">
            <v>จ.มุกดาหาร</v>
          </cell>
          <cell r="J163" t="str">
            <v>02</v>
          </cell>
          <cell r="K163" t="str">
            <v xml:space="preserve"> อ.นิคมคำสร้อย</v>
          </cell>
          <cell r="L163" t="str">
            <v>01</v>
          </cell>
          <cell r="M163" t="str">
            <v xml:space="preserve"> 'ต.นิคมคำสร้อย'</v>
          </cell>
          <cell r="N163" t="str">
            <v>11</v>
          </cell>
          <cell r="O163" t="str">
            <v xml:space="preserve"> หมู่ 11</v>
          </cell>
          <cell r="P163" t="str">
            <v>01</v>
          </cell>
          <cell r="Q163" t="str">
            <v>เปิดดำเนินการ</v>
          </cell>
          <cell r="R163" t="str">
            <v>52 ถ.สุขาภิบาล 7</v>
          </cell>
          <cell r="S163" t="str">
            <v>49130</v>
          </cell>
          <cell r="T163" t="str">
            <v>042681324</v>
          </cell>
          <cell r="U163" t="str">
            <v>042638359</v>
          </cell>
          <cell r="V163" t="str">
            <v>21</v>
          </cell>
          <cell r="W163" t="str">
            <v>2.1 ทุติยภูมิระดับต้น</v>
          </cell>
          <cell r="AH163" t="str">
            <v>11113</v>
          </cell>
        </row>
        <row r="164">
          <cell r="A164" t="str">
            <v>002470400</v>
          </cell>
          <cell r="B164" t="str">
            <v>โรงพยาบาลกุดรัง</v>
          </cell>
          <cell r="C164" t="str">
            <v>21002</v>
          </cell>
          <cell r="D164" t="str">
            <v>กระทรวงสาธารณสุข สำนักงานปลัดกระทรวงสาธารณสุข</v>
          </cell>
          <cell r="E164" t="str">
            <v>07</v>
          </cell>
          <cell r="F164" t="str">
            <v>โรงพยาบาลชุมชน</v>
          </cell>
          <cell r="G164" t="str">
            <v>30</v>
          </cell>
          <cell r="H164" t="str">
            <v>44</v>
          </cell>
          <cell r="I164" t="str">
            <v>จ.มหาสารคาม</v>
          </cell>
          <cell r="J164" t="str">
            <v>12</v>
          </cell>
          <cell r="K164" t="str">
            <v xml:space="preserve"> อ.กุดรัง</v>
          </cell>
          <cell r="L164" t="str">
            <v>01</v>
          </cell>
          <cell r="M164" t="str">
            <v xml:space="preserve"> 'ต.กุดรัง'</v>
          </cell>
          <cell r="N164" t="str">
            <v>10</v>
          </cell>
          <cell r="O164" t="str">
            <v xml:space="preserve"> หมู่ 10</v>
          </cell>
          <cell r="P164" t="str">
            <v>01</v>
          </cell>
          <cell r="Q164" t="str">
            <v>เปิดดำเนินการ</v>
          </cell>
          <cell r="R164" t="str">
            <v>บ้านโสกขุ่น</v>
          </cell>
          <cell r="S164" t="str">
            <v>44130</v>
          </cell>
          <cell r="T164" t="str">
            <v>043777972</v>
          </cell>
          <cell r="U164" t="str">
            <v>043728195'</v>
          </cell>
          <cell r="V164" t="str">
            <v>043728044</v>
          </cell>
          <cell r="Y164" t="str">
            <v>S</v>
          </cell>
          <cell r="Z164" t="str">
            <v xml:space="preserve">บริการ  </v>
          </cell>
          <cell r="AA164" t="str">
            <v>09</v>
          </cell>
          <cell r="AB164" t="str">
            <v>อื่นๆ</v>
          </cell>
          <cell r="AD164" t="str">
            <v>2011-06-23</v>
          </cell>
          <cell r="AF164" t="str">
            <v>2011-04-01</v>
          </cell>
          <cell r="AH164" t="str">
            <v>24704</v>
          </cell>
        </row>
        <row r="165">
          <cell r="A165" t="str">
            <v>001104000</v>
          </cell>
          <cell r="B165" t="str">
            <v>โรงพยาบาลบึงกาฬ</v>
          </cell>
          <cell r="C165" t="str">
            <v>21002</v>
          </cell>
          <cell r="D165" t="str">
            <v>กระทรวงสาธารณสุข สำนักงานปลัดกระทรวงสาธารณสุข</v>
          </cell>
          <cell r="E165" t="str">
            <v>06</v>
          </cell>
          <cell r="F165" t="str">
            <v>โรงพยาบาลทั่วไป</v>
          </cell>
          <cell r="G165" t="str">
            <v>171</v>
          </cell>
          <cell r="H165" t="str">
            <v>38</v>
          </cell>
          <cell r="I165" t="str">
            <v>จ.บึงกาฬ</v>
          </cell>
          <cell r="J165" t="str">
            <v>01</v>
          </cell>
          <cell r="K165" t="str">
            <v xml:space="preserve"> อ.เมืองบึงกาฬ</v>
          </cell>
          <cell r="L165" t="str">
            <v>01</v>
          </cell>
          <cell r="M165" t="str">
            <v xml:space="preserve"> 'ต.บึงกาฬ'</v>
          </cell>
          <cell r="N165" t="str">
            <v>01</v>
          </cell>
          <cell r="O165" t="str">
            <v xml:space="preserve"> หมู่ 1</v>
          </cell>
          <cell r="P165" t="str">
            <v>01</v>
          </cell>
          <cell r="Q165" t="str">
            <v>เปิดดำเนินการ</v>
          </cell>
          <cell r="R165" t="str">
            <v xml:space="preserve">255  </v>
          </cell>
          <cell r="T165" t="str">
            <v>042491161</v>
          </cell>
          <cell r="U165" t="str">
            <v>042491278</v>
          </cell>
          <cell r="V165" t="str">
            <v>23</v>
          </cell>
          <cell r="W165" t="str">
            <v>2.3 ทุติยภูมิระดับสูง</v>
          </cell>
          <cell r="X165" t="str">
            <v>S</v>
          </cell>
          <cell r="Y165" t="str">
            <v xml:space="preserve">บริการ  </v>
          </cell>
          <cell r="Z165" t="str">
            <v>03</v>
          </cell>
          <cell r="AA165" t="str">
            <v>แก้ไขรหัส</v>
          </cell>
          <cell r="AB165" t="str">
            <v>เพิ่มเตียง 90 เป็น 171 เป็นรพ.ทั่วไป</v>
          </cell>
          <cell r="AH165" t="str">
            <v>11040</v>
          </cell>
        </row>
        <row r="166">
          <cell r="A166" t="str">
            <v>001112800</v>
          </cell>
          <cell r="B166" t="str">
            <v>โรงพยาบาลสันป่าตอง</v>
          </cell>
          <cell r="C166" t="str">
            <v>21002</v>
          </cell>
          <cell r="D166" t="str">
            <v>กระทรวงสาธารณสุข สำนักงานปลัดกระทรวงสาธารณสุข</v>
          </cell>
          <cell r="E166" t="str">
            <v>07</v>
          </cell>
          <cell r="F166" t="str">
            <v>โรงพยาบาลชุมชน</v>
          </cell>
          <cell r="G166" t="str">
            <v>120</v>
          </cell>
          <cell r="H166" t="str">
            <v>50</v>
          </cell>
          <cell r="I166" t="str">
            <v>จ.เชียงใหม่</v>
          </cell>
          <cell r="J166" t="str">
            <v>12</v>
          </cell>
          <cell r="K166" t="str">
            <v xml:space="preserve"> อ.สันป่าตอง</v>
          </cell>
          <cell r="L166" t="str">
            <v>01</v>
          </cell>
          <cell r="M166" t="str">
            <v xml:space="preserve"> 'ต.ยุหว่า'</v>
          </cell>
          <cell r="N166" t="str">
            <v>09</v>
          </cell>
          <cell r="O166" t="str">
            <v xml:space="preserve"> หมู่ 9</v>
          </cell>
          <cell r="P166" t="str">
            <v>01</v>
          </cell>
          <cell r="Q166" t="str">
            <v>เปิดดำเนินการ</v>
          </cell>
          <cell r="R166" t="str">
            <v xml:space="preserve">149 ม.9 ถ.เชียงใหม่-ฮอด  </v>
          </cell>
          <cell r="S166" t="str">
            <v>50120</v>
          </cell>
          <cell r="V166" t="str">
            <v>21</v>
          </cell>
          <cell r="W166" t="str">
            <v>2.1 ทุติยภูมิระดับต้น</v>
          </cell>
          <cell r="AH166" t="str">
            <v>11128</v>
          </cell>
        </row>
        <row r="167">
          <cell r="A167" t="str">
            <v>001113700</v>
          </cell>
          <cell r="B167" t="str">
            <v>โรงพยาบาลไชยปราการ</v>
          </cell>
          <cell r="C167" t="str">
            <v>21002</v>
          </cell>
          <cell r="D167" t="str">
            <v>กระทรวงสาธารณสุข สำนักงานปลัดกระทรวงสาธารณสุข</v>
          </cell>
          <cell r="E167" t="str">
            <v>07</v>
          </cell>
          <cell r="F167" t="str">
            <v>โรงพยาบาลชุมชน</v>
          </cell>
          <cell r="G167" t="str">
            <v>42</v>
          </cell>
          <cell r="H167" t="str">
            <v>50</v>
          </cell>
          <cell r="I167" t="str">
            <v>จ.เชียงใหม่</v>
          </cell>
          <cell r="J167" t="str">
            <v>21</v>
          </cell>
          <cell r="K167" t="str">
            <v xml:space="preserve"> อ.ไชยปราการ</v>
          </cell>
          <cell r="L167" t="str">
            <v>02</v>
          </cell>
          <cell r="M167" t="str">
            <v xml:space="preserve"> 'ต.ศรีดงเย็น'</v>
          </cell>
          <cell r="N167" t="str">
            <v>03</v>
          </cell>
          <cell r="O167" t="str">
            <v xml:space="preserve"> หมู่ 3</v>
          </cell>
          <cell r="P167" t="str">
            <v>01</v>
          </cell>
          <cell r="Q167" t="str">
            <v>เปิดดำเนินการ</v>
          </cell>
          <cell r="R167" t="str">
            <v xml:space="preserve">131 ม.3 ถ.เชียงใหม่-ฝาง </v>
          </cell>
          <cell r="S167" t="str">
            <v>50320</v>
          </cell>
          <cell r="V167" t="str">
            <v>21</v>
          </cell>
          <cell r="W167" t="str">
            <v>2.1 ทุติยภูมิระดับต้น</v>
          </cell>
          <cell r="AH167" t="str">
            <v>11137</v>
          </cell>
        </row>
        <row r="168">
          <cell r="A168" t="str">
            <v>001117600</v>
          </cell>
          <cell r="B168" t="str">
            <v>โรงพยาบาลท่าวังผา</v>
          </cell>
          <cell r="C168" t="str">
            <v>21002</v>
          </cell>
          <cell r="D168" t="str">
            <v>กระทรวงสาธารณสุข สำนักงานปลัดกระทรวงสาธารณสุข</v>
          </cell>
          <cell r="E168" t="str">
            <v>07</v>
          </cell>
          <cell r="F168" t="str">
            <v>โรงพยาบาลชุมชน</v>
          </cell>
          <cell r="G168" t="str">
            <v>30</v>
          </cell>
          <cell r="H168" t="str">
            <v>55</v>
          </cell>
          <cell r="I168" t="str">
            <v>จ.น่าน</v>
          </cell>
          <cell r="J168" t="str">
            <v>06</v>
          </cell>
          <cell r="K168" t="str">
            <v xml:space="preserve"> อ.ท่าวังผา</v>
          </cell>
          <cell r="L168" t="str">
            <v>09</v>
          </cell>
          <cell r="M168" t="str">
            <v xml:space="preserve"> 'ต.ท่าวังผา'</v>
          </cell>
          <cell r="N168" t="str">
            <v>06</v>
          </cell>
          <cell r="O168" t="str">
            <v xml:space="preserve"> หมู่ 6</v>
          </cell>
          <cell r="P168" t="str">
            <v>01</v>
          </cell>
          <cell r="Q168" t="str">
            <v>เปิดดำเนินการ</v>
          </cell>
          <cell r="R168" t="str">
            <v xml:space="preserve">เลขที่ 84   </v>
          </cell>
          <cell r="V168" t="str">
            <v>22</v>
          </cell>
          <cell r="W168" t="str">
            <v>2.2 ทุติยภูมิระดับกลาง</v>
          </cell>
          <cell r="AH168" t="str">
            <v>11176</v>
          </cell>
        </row>
        <row r="169">
          <cell r="A169" t="str">
            <v>001135000</v>
          </cell>
          <cell r="B169" t="str">
            <v>โรงพยาบาลบางไทร</v>
          </cell>
          <cell r="C169" t="str">
            <v>21002</v>
          </cell>
          <cell r="D169" t="str">
            <v>กระทรวงสาธารณสุข สำนักงานปลัดกระทรวงสาธารณสุข</v>
          </cell>
          <cell r="E169" t="str">
            <v>07</v>
          </cell>
          <cell r="F169" t="str">
            <v>โรงพยาบาลชุมชน</v>
          </cell>
          <cell r="G169" t="str">
            <v>10</v>
          </cell>
          <cell r="H169" t="str">
            <v>82</v>
          </cell>
          <cell r="I169" t="str">
            <v>จ.พังงา</v>
          </cell>
          <cell r="J169" t="str">
            <v>05</v>
          </cell>
          <cell r="K169" t="str">
            <v xml:space="preserve"> อ.ตะกั่วป่า</v>
          </cell>
          <cell r="L169" t="str">
            <v>03</v>
          </cell>
          <cell r="M169" t="str">
            <v xml:space="preserve"> 'ต.บางไทร'</v>
          </cell>
          <cell r="N169" t="str">
            <v>04</v>
          </cell>
          <cell r="O169" t="str">
            <v xml:space="preserve"> หมู่ 4</v>
          </cell>
          <cell r="P169" t="str">
            <v>01</v>
          </cell>
          <cell r="Q169" t="str">
            <v>เปิดดำเนินการ</v>
          </cell>
          <cell r="R169" t="str">
            <v>12/1</v>
          </cell>
          <cell r="S169" t="str">
            <v>82110</v>
          </cell>
          <cell r="T169" t="str">
            <v>076461078</v>
          </cell>
          <cell r="U169" t="str">
            <v>076461079</v>
          </cell>
          <cell r="V169" t="str">
            <v>21</v>
          </cell>
          <cell r="W169" t="str">
            <v>2.1 ทุติยภูมิระดับต้น</v>
          </cell>
          <cell r="AH169" t="str">
            <v>11350</v>
          </cell>
        </row>
        <row r="170">
          <cell r="A170" t="str">
            <v>002467300</v>
          </cell>
          <cell r="B170" t="str">
            <v>โรงพยาบาลศรีนครินทร์(ปัญญานันทภิขุ)</v>
          </cell>
          <cell r="C170" t="str">
            <v>21002</v>
          </cell>
          <cell r="D170" t="str">
            <v>กระทรวงสาธารณสุข สำนักงานปลัดกระทรวงสาธารณสุข</v>
          </cell>
          <cell r="E170" t="str">
            <v>07</v>
          </cell>
          <cell r="F170" t="str">
            <v>โรงพยาบาลชุมชน</v>
          </cell>
          <cell r="G170" t="str">
            <v>30</v>
          </cell>
          <cell r="H170" t="str">
            <v>93</v>
          </cell>
          <cell r="I170" t="str">
            <v>จ.พัทลุง</v>
          </cell>
          <cell r="J170" t="str">
            <v>11</v>
          </cell>
          <cell r="K170" t="str">
            <v xml:space="preserve"> อ.ศรีนครินทร์</v>
          </cell>
          <cell r="L170" t="str">
            <v>02</v>
          </cell>
          <cell r="M170" t="str">
            <v xml:space="preserve"> 'ต.บ้านนา'</v>
          </cell>
          <cell r="N170" t="str">
            <v>03</v>
          </cell>
          <cell r="O170" t="str">
            <v xml:space="preserve"> หมู่ 3</v>
          </cell>
          <cell r="P170" t="str">
            <v>01</v>
          </cell>
          <cell r="Q170" t="str">
            <v>เปิดดำเนินการ</v>
          </cell>
          <cell r="S170" t="str">
            <v>93000</v>
          </cell>
          <cell r="V170" t="str">
            <v>21</v>
          </cell>
          <cell r="W170" t="str">
            <v>2.1 ทุติยภูมิระดับต้น</v>
          </cell>
          <cell r="X170" t="str">
            <v>S</v>
          </cell>
          <cell r="Y170" t="str">
            <v xml:space="preserve">บริการ  </v>
          </cell>
          <cell r="AC170" t="str">
            <v>2011-02-15</v>
          </cell>
          <cell r="AE170" t="str">
            <v>2011-05-02</v>
          </cell>
          <cell r="AH170" t="str">
            <v>24673</v>
          </cell>
        </row>
        <row r="171">
          <cell r="A171" t="str">
            <v>001075800</v>
          </cell>
          <cell r="B171" t="str">
            <v>โรงพยาบาลบางบัวทอง</v>
          </cell>
          <cell r="C171" t="str">
            <v>21002</v>
          </cell>
          <cell r="D171" t="str">
            <v>กระทรวงสาธารณสุข สำนักงานปลัดกระทรวงสาธารณสุข</v>
          </cell>
          <cell r="E171" t="str">
            <v>07</v>
          </cell>
          <cell r="F171" t="str">
            <v>โรงพยาบาลชุมชน</v>
          </cell>
          <cell r="G171" t="str">
            <v>30</v>
          </cell>
          <cell r="H171" t="str">
            <v>12</v>
          </cell>
          <cell r="I171" t="str">
            <v>จ.นนทบุรี</v>
          </cell>
          <cell r="J171" t="str">
            <v>04</v>
          </cell>
          <cell r="K171" t="str">
            <v xml:space="preserve"> อ.บางบัวทอง</v>
          </cell>
          <cell r="L171" t="str">
            <v>01</v>
          </cell>
          <cell r="M171" t="str">
            <v xml:space="preserve"> 'ต.โสนลอย'</v>
          </cell>
          <cell r="N171" t="str">
            <v>03</v>
          </cell>
          <cell r="O171" t="str">
            <v xml:space="preserve"> หมู่ 3</v>
          </cell>
          <cell r="P171" t="str">
            <v>01</v>
          </cell>
          <cell r="Q171" t="str">
            <v>เปิดดำเนินการ</v>
          </cell>
          <cell r="R171" t="str">
            <v>บางกรวยไทรน้อย</v>
          </cell>
          <cell r="S171" t="str">
            <v>11110</v>
          </cell>
          <cell r="T171" t="str">
            <v>025717899</v>
          </cell>
          <cell r="U171" t="str">
            <v>029201005</v>
          </cell>
          <cell r="V171" t="str">
            <v>22</v>
          </cell>
          <cell r="W171" t="str">
            <v>2.2 ทุติยภูมิระดับกลาง</v>
          </cell>
          <cell r="X171" t="str">
            <v>S</v>
          </cell>
          <cell r="Y171" t="str">
            <v xml:space="preserve">บริการ  </v>
          </cell>
          <cell r="AH171" t="str">
            <v>10758</v>
          </cell>
        </row>
        <row r="172">
          <cell r="A172" t="str">
            <v>002468900</v>
          </cell>
          <cell r="B172" t="str">
            <v>โรงพยาบาลกรงปินัง</v>
          </cell>
          <cell r="C172" t="str">
            <v>21002</v>
          </cell>
          <cell r="D172" t="str">
            <v>กระทรวงสาธารณสุข สำนักงานปลัดกระทรวงสาธารณสุข</v>
          </cell>
          <cell r="E172" t="str">
            <v>07</v>
          </cell>
          <cell r="F172" t="str">
            <v>โรงพยาบาลชุมชน</v>
          </cell>
          <cell r="G172" t="str">
            <v>30</v>
          </cell>
          <cell r="H172" t="str">
            <v>95</v>
          </cell>
          <cell r="I172" t="str">
            <v>จ.ยะลา</v>
          </cell>
          <cell r="J172" t="str">
            <v>08</v>
          </cell>
          <cell r="K172" t="str">
            <v xml:space="preserve"> อ.กรงปินัง</v>
          </cell>
          <cell r="L172" t="str">
            <v>02</v>
          </cell>
          <cell r="M172" t="str">
            <v xml:space="preserve"> 'ต.สะเอะ'</v>
          </cell>
          <cell r="N172" t="str">
            <v>03</v>
          </cell>
          <cell r="O172" t="str">
            <v xml:space="preserve"> หมู่ 3</v>
          </cell>
          <cell r="P172" t="str">
            <v>01</v>
          </cell>
          <cell r="Q172" t="str">
            <v>เปิดดำเนินการ</v>
          </cell>
          <cell r="R172" t="str">
            <v>122</v>
          </cell>
          <cell r="S172" t="str">
            <v>95000</v>
          </cell>
          <cell r="T172" t="str">
            <v>073212008*224</v>
          </cell>
          <cell r="X172" t="str">
            <v>S</v>
          </cell>
          <cell r="Y172" t="str">
            <v xml:space="preserve">บริการ  </v>
          </cell>
          <cell r="Z172" t="str">
            <v>02</v>
          </cell>
          <cell r="AA172" t="str">
            <v>แก้ไขชื่อ</v>
          </cell>
          <cell r="AB172" t="str">
            <v>รพ.กรงปีนัง เป็น รพ.กรงปินัง</v>
          </cell>
          <cell r="AC172" t="str">
            <v>2011-04-18</v>
          </cell>
          <cell r="AE172" t="str">
            <v>2011-04-01</v>
          </cell>
          <cell r="AH172" t="str">
            <v>24689</v>
          </cell>
        </row>
        <row r="173">
          <cell r="A173" t="str">
            <v>001104100</v>
          </cell>
          <cell r="B173" t="str">
            <v>โรงพยาบาลพรเจริญ</v>
          </cell>
          <cell r="C173" t="str">
            <v>21002</v>
          </cell>
          <cell r="D173" t="str">
            <v>กระทรวงสาธารณสุข สำนักงานปลัดกระทรวงสาธารณสุข</v>
          </cell>
          <cell r="E173" t="str">
            <v>07</v>
          </cell>
          <cell r="F173" t="str">
            <v>โรงพยาบาลชุมชน</v>
          </cell>
          <cell r="G173" t="str">
            <v>30</v>
          </cell>
          <cell r="H173" t="str">
            <v>38</v>
          </cell>
          <cell r="I173" t="str">
            <v>จ.บึงกาฬ</v>
          </cell>
          <cell r="J173" t="str">
            <v>02</v>
          </cell>
          <cell r="K173" t="str">
            <v xml:space="preserve"> อ.พรเจริญ</v>
          </cell>
          <cell r="L173" t="str">
            <v>03</v>
          </cell>
          <cell r="M173" t="str">
            <v xml:space="preserve"> 'ต.พรเจริญ'</v>
          </cell>
          <cell r="N173" t="str">
            <v>08</v>
          </cell>
          <cell r="O173" t="str">
            <v xml:space="preserve"> หมู่ 8</v>
          </cell>
          <cell r="P173" t="str">
            <v>01</v>
          </cell>
          <cell r="Q173" t="str">
            <v>เปิดดำเนินการ</v>
          </cell>
          <cell r="R173" t="str">
            <v xml:space="preserve">1  </v>
          </cell>
          <cell r="T173" t="str">
            <v>042487099</v>
          </cell>
          <cell r="U173" t="str">
            <v>042487100</v>
          </cell>
          <cell r="V173" t="str">
            <v>21</v>
          </cell>
          <cell r="W173" t="str">
            <v>2.1 ทุติยภูมิระดับต้น</v>
          </cell>
          <cell r="X173" t="str">
            <v>S</v>
          </cell>
          <cell r="Y173" t="str">
            <v xml:space="preserve">บริการ  </v>
          </cell>
          <cell r="Z173" t="str">
            <v>01</v>
          </cell>
          <cell r="AA173" t="str">
            <v>ตั้งใหม่</v>
          </cell>
          <cell r="AH173" t="str">
            <v>11041</v>
          </cell>
        </row>
        <row r="174">
          <cell r="A174" t="str">
            <v>001067200</v>
          </cell>
          <cell r="B174" t="str">
            <v>โรงพยาบาลลำปาง</v>
          </cell>
          <cell r="C174" t="str">
            <v>21002</v>
          </cell>
          <cell r="D174" t="str">
            <v>กระทรวงสาธารณสุข สำนักงานปลัดกระทรวงสาธารณสุข</v>
          </cell>
          <cell r="E174" t="str">
            <v>05</v>
          </cell>
          <cell r="F174" t="str">
            <v>โรงพยาบาลศูนย์</v>
          </cell>
          <cell r="G174" t="str">
            <v>803</v>
          </cell>
          <cell r="H174" t="str">
            <v>52</v>
          </cell>
          <cell r="I174" t="str">
            <v>จ.ลำปาง</v>
          </cell>
          <cell r="J174" t="str">
            <v>01</v>
          </cell>
          <cell r="K174" t="str">
            <v xml:space="preserve"> อ.เมืองลำปาง</v>
          </cell>
          <cell r="L174" t="str">
            <v>02</v>
          </cell>
          <cell r="M174" t="str">
            <v xml:space="preserve"> 'ต.หัวเวียง'</v>
          </cell>
          <cell r="N174" t="str">
            <v>00</v>
          </cell>
          <cell r="O174" t="str">
            <v xml:space="preserve"> หมู่ 0</v>
          </cell>
          <cell r="P174" t="str">
            <v>01</v>
          </cell>
          <cell r="Q174" t="str">
            <v>เปิดดำเนินการ</v>
          </cell>
          <cell r="R174" t="str">
            <v xml:space="preserve">280  ถ.ป่าขาม </v>
          </cell>
          <cell r="S174" t="str">
            <v>52000</v>
          </cell>
          <cell r="T174" t="str">
            <v>054-237400</v>
          </cell>
          <cell r="V174" t="str">
            <v>31</v>
          </cell>
          <cell r="W174" t="str">
            <v>3.1 ตติยภูมิ</v>
          </cell>
          <cell r="AH174" t="str">
            <v>10672</v>
          </cell>
        </row>
        <row r="175">
          <cell r="A175" t="str">
            <v>001067800</v>
          </cell>
          <cell r="B175" t="str">
            <v>โรงพยาบาลเจ้าพระยายมราช</v>
          </cell>
          <cell r="C175" t="str">
            <v>21002</v>
          </cell>
          <cell r="D175" t="str">
            <v>กระทรวงสาธารณสุข สำนักงานปลัดกระทรวงสาธารณสุข</v>
          </cell>
          <cell r="E175" t="str">
            <v>05</v>
          </cell>
          <cell r="F175" t="str">
            <v>โรงพยาบาลศูนย์</v>
          </cell>
          <cell r="G175" t="str">
            <v>602</v>
          </cell>
          <cell r="H175" t="str">
            <v>72</v>
          </cell>
          <cell r="I175" t="str">
            <v>จ.สุพรรณบุรี</v>
          </cell>
          <cell r="J175" t="str">
            <v>01</v>
          </cell>
          <cell r="K175" t="str">
            <v xml:space="preserve"> อ.เมืองสุพรรณบุรี</v>
          </cell>
          <cell r="L175" t="str">
            <v>01</v>
          </cell>
          <cell r="M175" t="str">
            <v xml:space="preserve"> 'ต.ท่าพี่เลี้ยง'</v>
          </cell>
          <cell r="N175" t="str">
            <v>00</v>
          </cell>
          <cell r="O175" t="str">
            <v xml:space="preserve"> หมู่ 0</v>
          </cell>
          <cell r="P175" t="str">
            <v>01</v>
          </cell>
          <cell r="Q175" t="str">
            <v>เปิดดำเนินการ</v>
          </cell>
          <cell r="R175" t="str">
            <v xml:space="preserve">950 ถ.พระพันวษา </v>
          </cell>
          <cell r="S175" t="str">
            <v>72000</v>
          </cell>
          <cell r="T175" t="str">
            <v>035-524096*1806</v>
          </cell>
          <cell r="V175" t="str">
            <v>31</v>
          </cell>
          <cell r="W175" t="str">
            <v>3.1 ตติยภูมิ</v>
          </cell>
          <cell r="AH175" t="str">
            <v>10678</v>
          </cell>
        </row>
        <row r="176">
          <cell r="A176" t="str">
            <v>001068000</v>
          </cell>
          <cell r="B176" t="str">
            <v>โรงพยาบาลมหาราชนครศรีธรรมราช</v>
          </cell>
          <cell r="C176" t="str">
            <v>21002</v>
          </cell>
          <cell r="D176" t="str">
            <v>กระทรวงสาธารณสุข สำนักงานปลัดกระทรวงสาธารณสุข</v>
          </cell>
          <cell r="E176" t="str">
            <v>05</v>
          </cell>
          <cell r="F176" t="str">
            <v>โรงพยาบาลศูนย์</v>
          </cell>
          <cell r="G176" t="str">
            <v>863</v>
          </cell>
          <cell r="H176" t="str">
            <v>80</v>
          </cell>
          <cell r="I176" t="str">
            <v>จ.นครศรีธรรมราช</v>
          </cell>
          <cell r="J176" t="str">
            <v>01</v>
          </cell>
          <cell r="K176" t="str">
            <v xml:space="preserve"> อ.เมืองนครศรีธรรมราช</v>
          </cell>
          <cell r="L176" t="str">
            <v>01</v>
          </cell>
          <cell r="M176" t="str">
            <v xml:space="preserve"> 'ต.ในเมือง'</v>
          </cell>
          <cell r="N176" t="str">
            <v>00</v>
          </cell>
          <cell r="O176" t="str">
            <v xml:space="preserve"> หมู่ 0</v>
          </cell>
          <cell r="P176" t="str">
            <v>01</v>
          </cell>
          <cell r="Q176" t="str">
            <v>เปิดดำเนินการ</v>
          </cell>
          <cell r="R176" t="str">
            <v xml:space="preserve">198 ถ.ราชดำเนิน </v>
          </cell>
          <cell r="S176" t="str">
            <v>8000</v>
          </cell>
          <cell r="T176" t="str">
            <v>075-340250-2107</v>
          </cell>
          <cell r="V176" t="str">
            <v>31</v>
          </cell>
          <cell r="W176" t="str">
            <v>3.1 ตติยภูมิ</v>
          </cell>
          <cell r="AH176" t="str">
            <v>10680</v>
          </cell>
        </row>
        <row r="177">
          <cell r="A177" t="str">
            <v>001127700</v>
          </cell>
          <cell r="B177" t="str">
            <v>โรงพยาบาลวัดเพลง</v>
          </cell>
          <cell r="C177" t="str">
            <v>21002</v>
          </cell>
          <cell r="D177" t="str">
            <v>กระทรวงสาธารณสุข สำนักงานปลัดกระทรวงสาธารณสุข</v>
          </cell>
          <cell r="E177" t="str">
            <v>07</v>
          </cell>
          <cell r="F177" t="str">
            <v>โรงพยาบาลชุมชน</v>
          </cell>
          <cell r="G177" t="str">
            <v>30</v>
          </cell>
          <cell r="H177" t="str">
            <v>70</v>
          </cell>
          <cell r="I177" t="str">
            <v>จ.ราชบุรี</v>
          </cell>
          <cell r="J177" t="str">
            <v>09</v>
          </cell>
          <cell r="K177" t="str">
            <v xml:space="preserve"> อ.วัดเพลง</v>
          </cell>
          <cell r="L177" t="str">
            <v>03</v>
          </cell>
          <cell r="M177" t="str">
            <v xml:space="preserve"> 'ต.วัดเพลง'</v>
          </cell>
          <cell r="N177" t="str">
            <v>05</v>
          </cell>
          <cell r="O177" t="str">
            <v xml:space="preserve"> หมู่ 5</v>
          </cell>
          <cell r="P177" t="str">
            <v>01</v>
          </cell>
          <cell r="Q177" t="str">
            <v>เปิดดำเนินการ</v>
          </cell>
          <cell r="R177" t="str">
            <v xml:space="preserve">123 </v>
          </cell>
          <cell r="V177" t="str">
            <v>22</v>
          </cell>
          <cell r="W177" t="str">
            <v>2.2 ทุติยภูมิระดับกลาง</v>
          </cell>
          <cell r="Z177" t="str">
            <v>11</v>
          </cell>
          <cell r="AA177" t="str">
            <v>ยกฐานะหน่วยงาน</v>
          </cell>
          <cell r="AH177" t="str">
            <v>11277</v>
          </cell>
        </row>
        <row r="178">
          <cell r="A178" t="str">
            <v>001069500</v>
          </cell>
          <cell r="B178" t="str">
            <v>โรงพยาบาลพระพุทธบาท</v>
          </cell>
          <cell r="C178" t="str">
            <v>21002</v>
          </cell>
          <cell r="D178" t="str">
            <v>กระทรวงสาธารณสุข สำนักงานปลัดกระทรวงสาธารณสุข</v>
          </cell>
          <cell r="E178" t="str">
            <v>06</v>
          </cell>
          <cell r="F178" t="str">
            <v>โรงพยาบาลทั่วไป</v>
          </cell>
          <cell r="G178" t="str">
            <v>315</v>
          </cell>
          <cell r="H178" t="str">
            <v>19</v>
          </cell>
          <cell r="I178" t="str">
            <v>จ.สระบุรี</v>
          </cell>
          <cell r="J178" t="str">
            <v>09</v>
          </cell>
          <cell r="K178" t="str">
            <v xml:space="preserve"> อ.พระพุทธบาท</v>
          </cell>
          <cell r="L178" t="str">
            <v>03</v>
          </cell>
          <cell r="M178" t="str">
            <v xml:space="preserve"> 'ต.ธารเกษม'</v>
          </cell>
          <cell r="N178" t="str">
            <v>08</v>
          </cell>
          <cell r="O178" t="str">
            <v xml:space="preserve"> หมู่ 8</v>
          </cell>
          <cell r="P178" t="str">
            <v>01</v>
          </cell>
          <cell r="Q178" t="str">
            <v>เปิดดำเนินการ</v>
          </cell>
          <cell r="R178" t="str">
            <v xml:space="preserve">86 </v>
          </cell>
          <cell r="S178" t="str">
            <v>18120</v>
          </cell>
          <cell r="T178" t="str">
            <v>036266166</v>
          </cell>
          <cell r="V178" t="str">
            <v>23</v>
          </cell>
          <cell r="W178" t="str">
            <v>2.3 ทุติยภูมิระดับสูง</v>
          </cell>
          <cell r="AH178" t="str">
            <v>10695</v>
          </cell>
        </row>
        <row r="179">
          <cell r="A179" t="str">
            <v>001075600</v>
          </cell>
          <cell r="B179" t="str">
            <v>โรงพยาบาลบางกรวย</v>
          </cell>
          <cell r="C179" t="str">
            <v>21002</v>
          </cell>
          <cell r="D179" t="str">
            <v>กระทรวงสาธารณสุข สำนักงานปลัดกระทรวงสาธารณสุข</v>
          </cell>
          <cell r="E179" t="str">
            <v>07</v>
          </cell>
          <cell r="F179" t="str">
            <v>โรงพยาบาลชุมชน</v>
          </cell>
          <cell r="G179" t="str">
            <v>30</v>
          </cell>
          <cell r="H179" t="str">
            <v>12</v>
          </cell>
          <cell r="I179" t="str">
            <v>จ.นนทบุรี</v>
          </cell>
          <cell r="J179" t="str">
            <v>02</v>
          </cell>
          <cell r="K179" t="str">
            <v xml:space="preserve"> อ.บางกรวย</v>
          </cell>
          <cell r="L179" t="str">
            <v>01</v>
          </cell>
          <cell r="M179" t="str">
            <v xml:space="preserve"> 'ต.วัดชลอ'</v>
          </cell>
          <cell r="N179" t="str">
            <v>08</v>
          </cell>
          <cell r="O179" t="str">
            <v xml:space="preserve"> หมู่ 8</v>
          </cell>
          <cell r="P179" t="str">
            <v>01</v>
          </cell>
          <cell r="Q179" t="str">
            <v>เปิดดำเนินการ</v>
          </cell>
          <cell r="R179" t="str">
            <v xml:space="preserve">44  ถ.กรุงนนท์-วงถนอม </v>
          </cell>
          <cell r="S179" t="str">
            <v>11130</v>
          </cell>
          <cell r="T179" t="str">
            <v>024471999</v>
          </cell>
          <cell r="U179" t="str">
            <v>024430564</v>
          </cell>
          <cell r="V179" t="str">
            <v>21</v>
          </cell>
          <cell r="W179" t="str">
            <v>2.1 ทุติยภูมิระดับต้น</v>
          </cell>
          <cell r="X179" t="str">
            <v>S</v>
          </cell>
          <cell r="Y179" t="str">
            <v xml:space="preserve">บริการ  </v>
          </cell>
          <cell r="AH179" t="str">
            <v>10756</v>
          </cell>
        </row>
        <row r="180">
          <cell r="A180" t="str">
            <v>001070100</v>
          </cell>
          <cell r="B180" t="str">
            <v>โรงพยาบาลยโสธร</v>
          </cell>
          <cell r="C180" t="str">
            <v>21002</v>
          </cell>
          <cell r="D180" t="str">
            <v>กระทรวงสาธารณสุข สำนักงานปลัดกระทรวงสาธารณสุข</v>
          </cell>
          <cell r="E180" t="str">
            <v>06</v>
          </cell>
          <cell r="F180" t="str">
            <v>โรงพยาบาลทั่วไป</v>
          </cell>
          <cell r="G180" t="str">
            <v>370</v>
          </cell>
          <cell r="H180" t="str">
            <v>35</v>
          </cell>
          <cell r="I180" t="str">
            <v>จ.ยโสธร</v>
          </cell>
          <cell r="J180" t="str">
            <v>01</v>
          </cell>
          <cell r="K180" t="str">
            <v xml:space="preserve"> อ.เมืองยโสธร</v>
          </cell>
          <cell r="L180" t="str">
            <v>03</v>
          </cell>
          <cell r="M180" t="str">
            <v xml:space="preserve"> 'ต.ตาดทอง'</v>
          </cell>
          <cell r="N180" t="str">
            <v>08</v>
          </cell>
          <cell r="O180" t="str">
            <v xml:space="preserve"> หมู่ 8</v>
          </cell>
          <cell r="P180" t="str">
            <v>01</v>
          </cell>
          <cell r="Q180" t="str">
            <v>เปิดดำเนินการ</v>
          </cell>
          <cell r="R180" t="str">
            <v xml:space="preserve">26 ถ.แจ้งสนิท </v>
          </cell>
          <cell r="S180" t="str">
            <v>35000</v>
          </cell>
          <cell r="T180" t="str">
            <v>045714040-3</v>
          </cell>
          <cell r="V180" t="str">
            <v>23</v>
          </cell>
          <cell r="W180" t="str">
            <v>2.3 ทุติยภูมิระดับสูง</v>
          </cell>
          <cell r="AH180" t="str">
            <v>10701</v>
          </cell>
        </row>
        <row r="181">
          <cell r="A181" t="str">
            <v>001145100</v>
          </cell>
          <cell r="B181" t="str">
            <v>โรงพยาบาลสมเด็จพระยุพราชธาตุพนม</v>
          </cell>
          <cell r="C181" t="str">
            <v>21002</v>
          </cell>
          <cell r="D181" t="str">
            <v>กระทรวงสาธารณสุข สำนักงานปลัดกระทรวงสาธารณสุข</v>
          </cell>
          <cell r="E181" t="str">
            <v>07</v>
          </cell>
          <cell r="F181" t="str">
            <v>โรงพยาบาลชุมชน</v>
          </cell>
          <cell r="G181" t="str">
            <v>90</v>
          </cell>
          <cell r="H181" t="str">
            <v>48</v>
          </cell>
          <cell r="I181" t="str">
            <v>จ.นครพนม</v>
          </cell>
          <cell r="J181" t="str">
            <v>05</v>
          </cell>
          <cell r="K181" t="str">
            <v xml:space="preserve"> อ.ธาตุพนม</v>
          </cell>
          <cell r="L181" t="str">
            <v>01</v>
          </cell>
          <cell r="M181" t="str">
            <v xml:space="preserve"> 'ต.ธาตุพนม'</v>
          </cell>
          <cell r="N181" t="str">
            <v>07</v>
          </cell>
          <cell r="O181" t="str">
            <v xml:space="preserve"> หมู่ 7</v>
          </cell>
          <cell r="P181" t="str">
            <v>01</v>
          </cell>
          <cell r="Q181" t="str">
            <v>เปิดดำเนินการ</v>
          </cell>
          <cell r="V181" t="str">
            <v>22</v>
          </cell>
          <cell r="W181" t="str">
            <v>2.2 ทุติยภูมิระดับกลาง</v>
          </cell>
          <cell r="AH181" t="str">
            <v>11451</v>
          </cell>
        </row>
        <row r="182">
          <cell r="A182" t="str">
            <v>001075700</v>
          </cell>
          <cell r="B182" t="str">
            <v>โรงพยาบาลบางใหญ่</v>
          </cell>
          <cell r="C182" t="str">
            <v>21002</v>
          </cell>
          <cell r="D182" t="str">
            <v>กระทรวงสาธารณสุข สำนักงานปลัดกระทรวงสาธารณสุข</v>
          </cell>
          <cell r="E182" t="str">
            <v>07</v>
          </cell>
          <cell r="F182" t="str">
            <v>โรงพยาบาลชุมชน</v>
          </cell>
          <cell r="G182" t="str">
            <v>30</v>
          </cell>
          <cell r="H182" t="str">
            <v>12</v>
          </cell>
          <cell r="I182" t="str">
            <v>จ.นนทบุรี</v>
          </cell>
          <cell r="J182" t="str">
            <v>03</v>
          </cell>
          <cell r="K182" t="str">
            <v xml:space="preserve"> อ.บางใหญ่</v>
          </cell>
          <cell r="L182" t="str">
            <v>01</v>
          </cell>
          <cell r="M182" t="str">
            <v xml:space="preserve"> 'ต.บางม่วง'</v>
          </cell>
          <cell r="N182" t="str">
            <v>03</v>
          </cell>
          <cell r="O182" t="str">
            <v xml:space="preserve"> หมู่ 3</v>
          </cell>
          <cell r="P182" t="str">
            <v>01</v>
          </cell>
          <cell r="Q182" t="str">
            <v>เปิดดำเนินการ</v>
          </cell>
          <cell r="R182" t="str">
            <v>ถ.กาญจนาภิเษก</v>
          </cell>
          <cell r="S182" t="str">
            <v>11140</v>
          </cell>
          <cell r="T182" t="str">
            <v>024033350</v>
          </cell>
          <cell r="U182" t="str">
            <v>0259516238</v>
          </cell>
          <cell r="V182" t="str">
            <v>22</v>
          </cell>
          <cell r="W182" t="str">
            <v>2.2 ทุติยภูมิระดับกลาง</v>
          </cell>
          <cell r="X182" t="str">
            <v>S</v>
          </cell>
          <cell r="Y182" t="str">
            <v xml:space="preserve">บริการ  </v>
          </cell>
          <cell r="AH182" t="str">
            <v>10757</v>
          </cell>
        </row>
        <row r="183">
          <cell r="A183" t="str">
            <v>001125300</v>
          </cell>
          <cell r="B183" t="str">
            <v>โรงพยาบาลบางกระทุ่ม</v>
          </cell>
          <cell r="C183" t="str">
            <v>21002</v>
          </cell>
          <cell r="D183" t="str">
            <v>กระทรวงสาธารณสุข สำนักงานปลัดกระทรวงสาธารณสุข</v>
          </cell>
          <cell r="E183" t="str">
            <v>07</v>
          </cell>
          <cell r="F183" t="str">
            <v>โรงพยาบาลชุมชน</v>
          </cell>
          <cell r="G183" t="str">
            <v>30</v>
          </cell>
          <cell r="H183" t="str">
            <v>65</v>
          </cell>
          <cell r="I183" t="str">
            <v>จ.พิษณุโลก</v>
          </cell>
          <cell r="J183" t="str">
            <v>05</v>
          </cell>
          <cell r="K183" t="str">
            <v xml:space="preserve"> อ.บางกระทุ่ม</v>
          </cell>
          <cell r="L183" t="str">
            <v>06</v>
          </cell>
          <cell r="M183" t="str">
            <v xml:space="preserve"> 'ต.ไผ่ล้อม'</v>
          </cell>
          <cell r="N183" t="str">
            <v>11</v>
          </cell>
          <cell r="O183" t="str">
            <v xml:space="preserve"> หมู่ 11</v>
          </cell>
          <cell r="P183" t="str">
            <v>01</v>
          </cell>
          <cell r="Q183" t="str">
            <v>เปิดดำเนินการ</v>
          </cell>
          <cell r="R183" t="str">
            <v>100 ม.11 บ้านยางโทน</v>
          </cell>
          <cell r="V183" t="str">
            <v>21</v>
          </cell>
          <cell r="W183" t="str">
            <v>2.1 ทุติยภูมิระดับต้น</v>
          </cell>
          <cell r="AH183" t="str">
            <v>11253</v>
          </cell>
        </row>
        <row r="184">
          <cell r="A184" t="str">
            <v>001070200</v>
          </cell>
          <cell r="B184" t="str">
            <v>โรงพยาบาลชัยภูมิ</v>
          </cell>
          <cell r="C184" t="str">
            <v>21002</v>
          </cell>
          <cell r="D184" t="str">
            <v>กระทรวงสาธารณสุข สำนักงานปลัดกระทรวงสาธารณสุข</v>
          </cell>
          <cell r="E184" t="str">
            <v>06</v>
          </cell>
          <cell r="F184" t="str">
            <v>โรงพยาบาลทั่วไป</v>
          </cell>
          <cell r="G184" t="str">
            <v>444</v>
          </cell>
          <cell r="H184" t="str">
            <v>36</v>
          </cell>
          <cell r="I184" t="str">
            <v>จ.ชัยภูมิ</v>
          </cell>
          <cell r="J184" t="str">
            <v>01</v>
          </cell>
          <cell r="K184" t="str">
            <v xml:space="preserve"> อ.เมืองชัยภูมิ</v>
          </cell>
          <cell r="L184" t="str">
            <v>01</v>
          </cell>
          <cell r="M184" t="str">
            <v xml:space="preserve"> 'ต.ในเมือง'</v>
          </cell>
          <cell r="N184" t="str">
            <v>05</v>
          </cell>
          <cell r="O184" t="str">
            <v xml:space="preserve"> หมู่ 5</v>
          </cell>
          <cell r="P184" t="str">
            <v>01</v>
          </cell>
          <cell r="Q184" t="str">
            <v>เปิดดำเนินการ</v>
          </cell>
          <cell r="R184" t="str">
            <v xml:space="preserve">12 ถ.บรรณาการ </v>
          </cell>
          <cell r="S184" t="str">
            <v>36000</v>
          </cell>
          <cell r="T184" t="str">
            <v>044837100-4</v>
          </cell>
          <cell r="V184" t="str">
            <v>23</v>
          </cell>
          <cell r="W184" t="str">
            <v>2.3 ทุติยภูมิระดับสูง</v>
          </cell>
          <cell r="AH184" t="str">
            <v>10702</v>
          </cell>
        </row>
        <row r="185">
          <cell r="A185" t="str">
            <v>001070300</v>
          </cell>
          <cell r="B185" t="str">
            <v>โรงพยาบาลอำนาจเจริญ</v>
          </cell>
          <cell r="C185" t="str">
            <v>21002</v>
          </cell>
          <cell r="D185" t="str">
            <v>กระทรวงสาธารณสุข สำนักงานปลัดกระทรวงสาธารณสุข</v>
          </cell>
          <cell r="E185" t="str">
            <v>06</v>
          </cell>
          <cell r="F185" t="str">
            <v>โรงพยาบาลทั่วไป</v>
          </cell>
          <cell r="G185" t="str">
            <v>160</v>
          </cell>
          <cell r="H185" t="str">
            <v>37</v>
          </cell>
          <cell r="I185" t="str">
            <v>จ.อำนาจเจริญ</v>
          </cell>
          <cell r="J185" t="str">
            <v>01</v>
          </cell>
          <cell r="K185" t="str">
            <v xml:space="preserve"> อ.เมืองอำนาจเจริญ</v>
          </cell>
          <cell r="L185" t="str">
            <v>01</v>
          </cell>
          <cell r="M185" t="str">
            <v xml:space="preserve"> 'ต.บุ่ง'</v>
          </cell>
          <cell r="N185" t="str">
            <v>06</v>
          </cell>
          <cell r="O185" t="str">
            <v xml:space="preserve"> หมู่ 6</v>
          </cell>
          <cell r="P185" t="str">
            <v>01</v>
          </cell>
          <cell r="Q185" t="str">
            <v>เปิดดำเนินการ</v>
          </cell>
          <cell r="R185" t="str">
            <v xml:space="preserve">291  ถ.อรุณประเสริฐ </v>
          </cell>
          <cell r="S185" t="str">
            <v>37000</v>
          </cell>
          <cell r="T185" t="str">
            <v>045511940-8</v>
          </cell>
          <cell r="V185" t="str">
            <v>23</v>
          </cell>
          <cell r="W185" t="str">
            <v>2.3 ทุติยภูมิระดับสูง</v>
          </cell>
          <cell r="AH185" t="str">
            <v>10703</v>
          </cell>
        </row>
        <row r="186">
          <cell r="A186" t="str">
            <v>001070900</v>
          </cell>
          <cell r="B186" t="str">
            <v>โรงพยาบาลกาฬสินธุ์</v>
          </cell>
          <cell r="C186" t="str">
            <v>21002</v>
          </cell>
          <cell r="D186" t="str">
            <v>กระทรวงสาธารณสุข สำนักงานปลัดกระทรวงสาธารณสุข</v>
          </cell>
          <cell r="E186" t="str">
            <v>06</v>
          </cell>
          <cell r="F186" t="str">
            <v>โรงพยาบาลทั่วไป</v>
          </cell>
          <cell r="G186" t="str">
            <v>505</v>
          </cell>
          <cell r="H186" t="str">
            <v>46</v>
          </cell>
          <cell r="I186" t="str">
            <v>จ.กาฬสินธุ์</v>
          </cell>
          <cell r="J186" t="str">
            <v>01</v>
          </cell>
          <cell r="K186" t="str">
            <v xml:space="preserve"> อ.เมืองกาฬสินธุ์</v>
          </cell>
          <cell r="L186" t="str">
            <v>01</v>
          </cell>
          <cell r="M186" t="str">
            <v xml:space="preserve"> 'ต.กาฬสินธุ์'</v>
          </cell>
          <cell r="N186" t="str">
            <v>00</v>
          </cell>
          <cell r="O186" t="str">
            <v xml:space="preserve"> หมู่ 0</v>
          </cell>
          <cell r="P186" t="str">
            <v>01</v>
          </cell>
          <cell r="Q186" t="str">
            <v>เปิดดำเนินการ</v>
          </cell>
          <cell r="R186" t="str">
            <v xml:space="preserve">ถนนกาฬสินธุ์   </v>
          </cell>
          <cell r="S186" t="str">
            <v>46000</v>
          </cell>
          <cell r="T186" t="str">
            <v>043812980</v>
          </cell>
          <cell r="V186" t="str">
            <v>23</v>
          </cell>
          <cell r="W186" t="str">
            <v>2.3 ทุติยภูมิระดับสูง</v>
          </cell>
          <cell r="AH186" t="str">
            <v>10709</v>
          </cell>
        </row>
        <row r="187">
          <cell r="A187" t="str">
            <v>001071100</v>
          </cell>
          <cell r="B187" t="str">
            <v>โรงพยาบาลนครพนม</v>
          </cell>
          <cell r="C187" t="str">
            <v>21002</v>
          </cell>
          <cell r="D187" t="str">
            <v>กระทรวงสาธารณสุข สำนักงานปลัดกระทรวงสาธารณสุข</v>
          </cell>
          <cell r="E187" t="str">
            <v>06</v>
          </cell>
          <cell r="F187" t="str">
            <v>โรงพยาบาลทั่วไป</v>
          </cell>
          <cell r="G187" t="str">
            <v>306</v>
          </cell>
          <cell r="H187" t="str">
            <v>48</v>
          </cell>
          <cell r="I187" t="str">
            <v>จ.นครพนม</v>
          </cell>
          <cell r="J187" t="str">
            <v>01</v>
          </cell>
          <cell r="K187" t="str">
            <v xml:space="preserve"> อ.เมืองนครพนม</v>
          </cell>
          <cell r="L187" t="str">
            <v>01</v>
          </cell>
          <cell r="M187" t="str">
            <v xml:space="preserve"> 'ต.ในเมือง'</v>
          </cell>
          <cell r="N187" t="str">
            <v>00</v>
          </cell>
          <cell r="O187" t="str">
            <v xml:space="preserve"> หมู่ 0</v>
          </cell>
          <cell r="P187" t="str">
            <v>01</v>
          </cell>
          <cell r="Q187" t="str">
            <v>เปิดดำเนินการ</v>
          </cell>
          <cell r="R187" t="str">
            <v>270 ถ.อภิบาลบัญชา</v>
          </cell>
          <cell r="S187" t="str">
            <v>48000</v>
          </cell>
          <cell r="T187" t="str">
            <v>042511424</v>
          </cell>
          <cell r="V187" t="str">
            <v>23</v>
          </cell>
          <cell r="W187" t="str">
            <v>2.3 ทุติยภูมิระดับสูง</v>
          </cell>
          <cell r="AH187" t="str">
            <v>10711</v>
          </cell>
        </row>
        <row r="188">
          <cell r="A188" t="str">
            <v>001074400</v>
          </cell>
          <cell r="B188" t="str">
            <v>โรงพยาบาลชุมพรเขตรอุดมศักดิ์</v>
          </cell>
          <cell r="C188" t="str">
            <v>21002</v>
          </cell>
          <cell r="D188" t="str">
            <v>กระทรวงสาธารณสุข สำนักงานปลัดกระทรวงสาธารณสุข</v>
          </cell>
          <cell r="E188" t="str">
            <v>06</v>
          </cell>
          <cell r="F188" t="str">
            <v>โรงพยาบาลทั่วไป</v>
          </cell>
          <cell r="G188" t="str">
            <v>509</v>
          </cell>
          <cell r="H188" t="str">
            <v>86</v>
          </cell>
          <cell r="I188" t="str">
            <v>จ.ชุมพร</v>
          </cell>
          <cell r="J188" t="str">
            <v>01</v>
          </cell>
          <cell r="K188" t="str">
            <v xml:space="preserve"> อ.เมืองชุมพร</v>
          </cell>
          <cell r="L188" t="str">
            <v>01</v>
          </cell>
          <cell r="M188" t="str">
            <v xml:space="preserve"> 'ต.ท่าตะเภา'</v>
          </cell>
          <cell r="N188" t="str">
            <v>00</v>
          </cell>
          <cell r="O188" t="str">
            <v xml:space="preserve"> หมู่ 0</v>
          </cell>
          <cell r="P188" t="str">
            <v>01</v>
          </cell>
          <cell r="Q188" t="str">
            <v>เปิดดำเนินการ</v>
          </cell>
          <cell r="R188" t="str">
            <v xml:space="preserve">4008 ถ.พิดิษฐ์พยาบาล </v>
          </cell>
          <cell r="S188" t="str">
            <v>86000</v>
          </cell>
          <cell r="V188" t="str">
            <v>31</v>
          </cell>
          <cell r="W188" t="str">
            <v>3.1 ตติยภูมิ</v>
          </cell>
          <cell r="AH188" t="str">
            <v>10744</v>
          </cell>
        </row>
        <row r="189">
          <cell r="A189" t="str">
            <v>001073300</v>
          </cell>
          <cell r="B189" t="str">
            <v>โรงพยาบาลสมเด็จพระสังฆราชองค์ที่17</v>
          </cell>
          <cell r="C189" t="str">
            <v>21002</v>
          </cell>
          <cell r="D189" t="str">
            <v>กระทรวงสาธารณสุข สำนักงานปลัดกระทรวงสาธารณสุข</v>
          </cell>
          <cell r="E189" t="str">
            <v>06</v>
          </cell>
          <cell r="F189" t="str">
            <v>โรงพยาบาลทั่วไป</v>
          </cell>
          <cell r="G189" t="str">
            <v>210</v>
          </cell>
          <cell r="H189" t="str">
            <v>72</v>
          </cell>
          <cell r="I189" t="str">
            <v>จ.สุพรรณบุรี</v>
          </cell>
          <cell r="J189" t="str">
            <v>07</v>
          </cell>
          <cell r="K189" t="str">
            <v xml:space="preserve"> อ.สองพี่น้อง</v>
          </cell>
          <cell r="L189" t="str">
            <v>01</v>
          </cell>
          <cell r="M189" t="str">
            <v xml:space="preserve"> 'ต.สองพี่น้อง'</v>
          </cell>
          <cell r="N189" t="str">
            <v>00</v>
          </cell>
          <cell r="O189" t="str">
            <v xml:space="preserve"> หมู่ 0</v>
          </cell>
          <cell r="P189" t="str">
            <v>01</v>
          </cell>
          <cell r="Q189" t="str">
            <v>เปิดดำเนินการ</v>
          </cell>
          <cell r="R189" t="str">
            <v xml:space="preserve">ถ.บางลี่-หนองวัลย์เปรี่ยง </v>
          </cell>
          <cell r="S189" t="str">
            <v>72110</v>
          </cell>
          <cell r="V189" t="str">
            <v>23</v>
          </cell>
          <cell r="W189" t="str">
            <v>2.3 ทุติยภูมิระดับสูง</v>
          </cell>
          <cell r="AH189" t="str">
            <v>10733</v>
          </cell>
        </row>
        <row r="190">
          <cell r="A190" t="str">
            <v>001078600</v>
          </cell>
          <cell r="B190" t="str">
            <v>โรงพยาบาลแสวงหา</v>
          </cell>
          <cell r="C190" t="str">
            <v>21002</v>
          </cell>
          <cell r="D190" t="str">
            <v>กระทรวงสาธารณสุข สำนักงานปลัดกระทรวงสาธารณสุข</v>
          </cell>
          <cell r="E190" t="str">
            <v>07</v>
          </cell>
          <cell r="F190" t="str">
            <v>โรงพยาบาลชุมชน</v>
          </cell>
          <cell r="G190" t="str">
            <v>30</v>
          </cell>
          <cell r="H190" t="str">
            <v>15</v>
          </cell>
          <cell r="I190" t="str">
            <v>จ.อ่างทอง</v>
          </cell>
          <cell r="J190" t="str">
            <v>05</v>
          </cell>
          <cell r="K190" t="str">
            <v xml:space="preserve"> อ.แสวงหา</v>
          </cell>
          <cell r="L190" t="str">
            <v>01</v>
          </cell>
          <cell r="M190" t="str">
            <v xml:space="preserve"> 'ต.แสวงหา'</v>
          </cell>
          <cell r="N190" t="str">
            <v>01</v>
          </cell>
          <cell r="O190" t="str">
            <v xml:space="preserve"> หมู่ 1</v>
          </cell>
          <cell r="P190" t="str">
            <v>01</v>
          </cell>
          <cell r="Q190" t="str">
            <v>เปิดดำเนินการ</v>
          </cell>
          <cell r="R190" t="str">
            <v xml:space="preserve">106 ม.1 </v>
          </cell>
          <cell r="S190" t="str">
            <v>14150</v>
          </cell>
          <cell r="V190" t="str">
            <v>21</v>
          </cell>
          <cell r="W190" t="str">
            <v>2.1 ทุติยภูมิระดับต้น</v>
          </cell>
          <cell r="AH190" t="str">
            <v>10786</v>
          </cell>
        </row>
        <row r="191">
          <cell r="A191" t="str">
            <v>001078700</v>
          </cell>
          <cell r="B191" t="str">
            <v>โรงพยาบาลวิเศษชัยชาญ</v>
          </cell>
          <cell r="C191" t="str">
            <v>21002</v>
          </cell>
          <cell r="D191" t="str">
            <v>กระทรวงสาธารณสุข สำนักงานปลัดกระทรวงสาธารณสุข</v>
          </cell>
          <cell r="E191" t="str">
            <v>07</v>
          </cell>
          <cell r="F191" t="str">
            <v>โรงพยาบาลชุมชน</v>
          </cell>
          <cell r="G191" t="str">
            <v>90</v>
          </cell>
          <cell r="H191" t="str">
            <v>15</v>
          </cell>
          <cell r="I191" t="str">
            <v>จ.อ่างทอง</v>
          </cell>
          <cell r="J191" t="str">
            <v>06</v>
          </cell>
          <cell r="K191" t="str">
            <v xml:space="preserve"> อ.วิเศษชัยชาญ</v>
          </cell>
          <cell r="L191" t="str">
            <v>02</v>
          </cell>
          <cell r="M191" t="str">
            <v xml:space="preserve"> 'ต.ศาลเจ้าโรงทอง'</v>
          </cell>
          <cell r="N191" t="str">
            <v>04</v>
          </cell>
          <cell r="O191" t="str">
            <v xml:space="preserve"> หมู่ 4</v>
          </cell>
          <cell r="P191" t="str">
            <v>01</v>
          </cell>
          <cell r="Q191" t="str">
            <v>เปิดดำเนินการ</v>
          </cell>
          <cell r="V191" t="str">
            <v>22</v>
          </cell>
          <cell r="W191" t="str">
            <v>2.2 ทุติยภูมิระดับกลาง</v>
          </cell>
          <cell r="AH191" t="str">
            <v>10787</v>
          </cell>
        </row>
        <row r="192">
          <cell r="A192" t="str">
            <v>001078500</v>
          </cell>
          <cell r="B192" t="str">
            <v>โรงพยาบาลโพธิ์ทอง</v>
          </cell>
          <cell r="C192" t="str">
            <v>21002</v>
          </cell>
          <cell r="D192" t="str">
            <v>กระทรวงสาธารณสุข สำนักงานปลัดกระทรวงสาธารณสุข</v>
          </cell>
          <cell r="E192" t="str">
            <v>07</v>
          </cell>
          <cell r="F192" t="str">
            <v>โรงพยาบาลชุมชน</v>
          </cell>
          <cell r="G192" t="str">
            <v>30</v>
          </cell>
          <cell r="H192" t="str">
            <v>15</v>
          </cell>
          <cell r="I192" t="str">
            <v>จ.อ่างทอง</v>
          </cell>
          <cell r="J192" t="str">
            <v>04</v>
          </cell>
          <cell r="K192" t="str">
            <v xml:space="preserve"> อ.โพธิ์ทอง</v>
          </cell>
          <cell r="L192" t="str">
            <v>01</v>
          </cell>
          <cell r="M192" t="str">
            <v xml:space="preserve"> 'ต.อ่างแก้ว'</v>
          </cell>
          <cell r="N192" t="str">
            <v>04</v>
          </cell>
          <cell r="O192" t="str">
            <v xml:space="preserve"> หมู่ 4</v>
          </cell>
          <cell r="P192" t="str">
            <v>01</v>
          </cell>
          <cell r="Q192" t="str">
            <v>เปิดดำเนินการ</v>
          </cell>
          <cell r="V192" t="str">
            <v>21</v>
          </cell>
          <cell r="W192" t="str">
            <v>2.1 ทุติยภูมิระดับต้น</v>
          </cell>
          <cell r="AH192" t="str">
            <v>10785</v>
          </cell>
        </row>
        <row r="193">
          <cell r="A193" t="str">
            <v>001080300</v>
          </cell>
          <cell r="B193" t="str">
            <v>โรงพยาบาลวัดสิงห์</v>
          </cell>
          <cell r="C193" t="str">
            <v>21002</v>
          </cell>
          <cell r="D193" t="str">
            <v>กระทรวงสาธารณสุข สำนักงานปลัดกระทรวงสาธารณสุข</v>
          </cell>
          <cell r="E193" t="str">
            <v>07</v>
          </cell>
          <cell r="F193" t="str">
            <v>โรงพยาบาลชุมชน</v>
          </cell>
          <cell r="G193" t="str">
            <v>38</v>
          </cell>
          <cell r="H193" t="str">
            <v>18</v>
          </cell>
          <cell r="I193" t="str">
            <v>จ.ชัยนาท</v>
          </cell>
          <cell r="J193" t="str">
            <v>03</v>
          </cell>
          <cell r="K193" t="str">
            <v xml:space="preserve"> อ.วัดสิงห์</v>
          </cell>
          <cell r="L193" t="str">
            <v>01</v>
          </cell>
          <cell r="M193" t="str">
            <v xml:space="preserve"> 'ต.วัดสิงห์'</v>
          </cell>
          <cell r="N193" t="str">
            <v>00</v>
          </cell>
          <cell r="O193" t="str">
            <v xml:space="preserve"> หมู่ 0</v>
          </cell>
          <cell r="P193" t="str">
            <v>01</v>
          </cell>
          <cell r="Q193" t="str">
            <v>เปิดดำเนินการ</v>
          </cell>
          <cell r="R193" t="str">
            <v xml:space="preserve">16 ถ.จวนวิไล </v>
          </cell>
          <cell r="V193" t="str">
            <v>21</v>
          </cell>
          <cell r="W193" t="str">
            <v>2.1 ทุติยภูมิระดับต้น</v>
          </cell>
          <cell r="AH193" t="str">
            <v>10803</v>
          </cell>
        </row>
        <row r="194">
          <cell r="A194" t="str">
            <v>001079600</v>
          </cell>
          <cell r="B194" t="str">
            <v>โรงพยาบาลลำสนธิ</v>
          </cell>
          <cell r="C194" t="str">
            <v>21002</v>
          </cell>
          <cell r="D194" t="str">
            <v>กระทรวงสาธารณสุข สำนักงานปลัดกระทรวงสาธารณสุข</v>
          </cell>
          <cell r="E194" t="str">
            <v>07</v>
          </cell>
          <cell r="F194" t="str">
            <v>โรงพยาบาลชุมชน</v>
          </cell>
          <cell r="G194" t="str">
            <v>30</v>
          </cell>
          <cell r="H194" t="str">
            <v>16</v>
          </cell>
          <cell r="I194" t="str">
            <v>จ.ลพบุรี</v>
          </cell>
          <cell r="J194" t="str">
            <v>10</v>
          </cell>
          <cell r="K194" t="str">
            <v xml:space="preserve"> อ.ลำสนธิ</v>
          </cell>
          <cell r="L194" t="str">
            <v>03</v>
          </cell>
          <cell r="M194" t="str">
            <v xml:space="preserve"> 'ต.หนองรี'</v>
          </cell>
          <cell r="N194" t="str">
            <v>11</v>
          </cell>
          <cell r="O194" t="str">
            <v xml:space="preserve"> หมู่ 11</v>
          </cell>
          <cell r="P194" t="str">
            <v>01</v>
          </cell>
          <cell r="Q194" t="str">
            <v>เปิดดำเนินการ</v>
          </cell>
          <cell r="R194" t="str">
            <v>79 ถนนสุระนารายณ์</v>
          </cell>
          <cell r="S194" t="str">
            <v>15190</v>
          </cell>
          <cell r="T194" t="str">
            <v>036-633185</v>
          </cell>
          <cell r="U194" t="str">
            <v>036-633183</v>
          </cell>
          <cell r="V194" t="str">
            <v>21</v>
          </cell>
          <cell r="W194" t="str">
            <v>2.1 ทุติยภูมิระดับต้น</v>
          </cell>
          <cell r="X194" t="str">
            <v>S</v>
          </cell>
          <cell r="Y194" t="str">
            <v xml:space="preserve">บริการ  </v>
          </cell>
          <cell r="AH194" t="str">
            <v>10796</v>
          </cell>
        </row>
        <row r="195">
          <cell r="A195" t="str">
            <v>001079500</v>
          </cell>
          <cell r="B195" t="str">
            <v>โรงพยาบาลโคกเจริญ</v>
          </cell>
          <cell r="C195" t="str">
            <v>21002</v>
          </cell>
          <cell r="D195" t="str">
            <v>กระทรวงสาธารณสุข สำนักงานปลัดกระทรวงสาธารณสุข</v>
          </cell>
          <cell r="E195" t="str">
            <v>07</v>
          </cell>
          <cell r="F195" t="str">
            <v>โรงพยาบาลชุมชน</v>
          </cell>
          <cell r="G195" t="str">
            <v>16</v>
          </cell>
          <cell r="H195" t="str">
            <v>16</v>
          </cell>
          <cell r="I195" t="str">
            <v>จ.ลพบุรี</v>
          </cell>
          <cell r="J195" t="str">
            <v>09</v>
          </cell>
          <cell r="K195" t="str">
            <v xml:space="preserve"> อ.โคกเจริญ</v>
          </cell>
          <cell r="L195" t="str">
            <v>01</v>
          </cell>
          <cell r="M195" t="str">
            <v xml:space="preserve"> 'ต.โคกเจริญ'</v>
          </cell>
          <cell r="N195" t="str">
            <v>02</v>
          </cell>
          <cell r="O195" t="str">
            <v xml:space="preserve"> หมู่ 2</v>
          </cell>
          <cell r="P195" t="str">
            <v>01</v>
          </cell>
          <cell r="Q195" t="str">
            <v>เปิดดำเนินการ</v>
          </cell>
          <cell r="R195" t="str">
            <v>111</v>
          </cell>
          <cell r="S195" t="str">
            <v>15250</v>
          </cell>
          <cell r="T195" t="str">
            <v>036-641106</v>
          </cell>
          <cell r="U195" t="str">
            <v>036-651102</v>
          </cell>
          <cell r="V195" t="str">
            <v>21</v>
          </cell>
          <cell r="W195" t="str">
            <v>2.1 ทุติยภูมิระดับต้น</v>
          </cell>
          <cell r="X195" t="str">
            <v>S</v>
          </cell>
          <cell r="Y195" t="str">
            <v xml:space="preserve">บริการ  </v>
          </cell>
          <cell r="AH195" t="str">
            <v>10795</v>
          </cell>
        </row>
        <row r="196">
          <cell r="A196" t="str">
            <v>001079800</v>
          </cell>
          <cell r="B196" t="str">
            <v>โรงพยาบาลบางระจัน</v>
          </cell>
          <cell r="C196" t="str">
            <v>21002</v>
          </cell>
          <cell r="D196" t="str">
            <v>กระทรวงสาธารณสุข สำนักงานปลัดกระทรวงสาธารณสุข</v>
          </cell>
          <cell r="E196" t="str">
            <v>07</v>
          </cell>
          <cell r="F196" t="str">
            <v>โรงพยาบาลชุมชน</v>
          </cell>
          <cell r="G196" t="str">
            <v>30</v>
          </cell>
          <cell r="H196" t="str">
            <v>17</v>
          </cell>
          <cell r="I196" t="str">
            <v>จ.สิงห์บุรี</v>
          </cell>
          <cell r="J196" t="str">
            <v>02</v>
          </cell>
          <cell r="K196" t="str">
            <v xml:space="preserve"> อ.บางระจัน</v>
          </cell>
          <cell r="L196" t="str">
            <v>03</v>
          </cell>
          <cell r="M196" t="str">
            <v xml:space="preserve"> 'ต.เชิงกลัด'</v>
          </cell>
          <cell r="N196" t="str">
            <v>06</v>
          </cell>
          <cell r="O196" t="str">
            <v xml:space="preserve"> หมู่ 6</v>
          </cell>
          <cell r="P196" t="str">
            <v>01</v>
          </cell>
          <cell r="Q196" t="str">
            <v>เปิดดำเนินการ</v>
          </cell>
          <cell r="R196" t="str">
            <v xml:space="preserve">41 </v>
          </cell>
          <cell r="S196" t="str">
            <v>16130</v>
          </cell>
          <cell r="T196" t="str">
            <v>036-591486</v>
          </cell>
          <cell r="U196" t="str">
            <v>036-544434</v>
          </cell>
          <cell r="V196" t="str">
            <v>21</v>
          </cell>
          <cell r="W196" t="str">
            <v>2.1 ทุติยภูมิระดับต้น</v>
          </cell>
          <cell r="X196" t="str">
            <v>S</v>
          </cell>
          <cell r="Y196" t="str">
            <v xml:space="preserve">บริการ  </v>
          </cell>
          <cell r="AH196" t="str">
            <v>10798</v>
          </cell>
        </row>
        <row r="197">
          <cell r="A197" t="str">
            <v>001082100</v>
          </cell>
          <cell r="B197" t="str">
            <v>โรงพยาบาลพานทอง</v>
          </cell>
          <cell r="C197" t="str">
            <v>21002</v>
          </cell>
          <cell r="D197" t="str">
            <v>กระทรวงสาธารณสุข สำนักงานปลัดกระทรวงสาธารณสุข</v>
          </cell>
          <cell r="E197" t="str">
            <v>07</v>
          </cell>
          <cell r="F197" t="str">
            <v>โรงพยาบาลชุมชน</v>
          </cell>
          <cell r="G197" t="str">
            <v>60</v>
          </cell>
          <cell r="H197" t="str">
            <v>20</v>
          </cell>
          <cell r="I197" t="str">
            <v>จ.ชลบุรี</v>
          </cell>
          <cell r="J197" t="str">
            <v>05</v>
          </cell>
          <cell r="K197" t="str">
            <v xml:space="preserve"> อ.พานทอง</v>
          </cell>
          <cell r="L197" t="str">
            <v>01</v>
          </cell>
          <cell r="M197" t="str">
            <v xml:space="preserve"> 'ต.พานทอง'</v>
          </cell>
          <cell r="N197" t="str">
            <v>08</v>
          </cell>
          <cell r="O197" t="str">
            <v xml:space="preserve"> หมู่ 8</v>
          </cell>
          <cell r="P197" t="str">
            <v>01</v>
          </cell>
          <cell r="Q197" t="str">
            <v>เปิดดำเนินการ</v>
          </cell>
          <cell r="R197" t="str">
            <v xml:space="preserve">  เลขที่ 1/10</v>
          </cell>
          <cell r="V197" t="str">
            <v>21</v>
          </cell>
          <cell r="W197" t="str">
            <v>2.1 ทุติยภูมิระดับต้น</v>
          </cell>
          <cell r="AH197" t="str">
            <v>10821</v>
          </cell>
        </row>
        <row r="198">
          <cell r="A198" t="str">
            <v>001082000</v>
          </cell>
          <cell r="B198" t="str">
            <v>โรงพยาบาลวัดญาณสังวราราม</v>
          </cell>
          <cell r="C198" t="str">
            <v>21002</v>
          </cell>
          <cell r="D198" t="str">
            <v>กระทรวงสาธารณสุข สำนักงานปลัดกระทรวงสาธารณสุข</v>
          </cell>
          <cell r="E198" t="str">
            <v>07</v>
          </cell>
          <cell r="F198" t="str">
            <v>โรงพยาบาลชุมชน</v>
          </cell>
          <cell r="G198" t="str">
            <v>30</v>
          </cell>
          <cell r="H198" t="str">
            <v>20</v>
          </cell>
          <cell r="I198" t="str">
            <v>จ.ชลบุรี</v>
          </cell>
          <cell r="J198" t="str">
            <v>04</v>
          </cell>
          <cell r="K198" t="str">
            <v xml:space="preserve"> อ.บางละมุง</v>
          </cell>
          <cell r="L198" t="str">
            <v>06</v>
          </cell>
          <cell r="M198" t="str">
            <v xml:space="preserve"> 'ต.ห้วยใหญ่'</v>
          </cell>
          <cell r="N198" t="str">
            <v>11</v>
          </cell>
          <cell r="O198" t="str">
            <v xml:space="preserve"> หมู่ 11</v>
          </cell>
          <cell r="P198" t="str">
            <v>01</v>
          </cell>
          <cell r="Q198" t="str">
            <v>เปิดดำเนินการ</v>
          </cell>
          <cell r="V198" t="str">
            <v>21</v>
          </cell>
          <cell r="W198" t="str">
            <v>2.1 ทุติยภูมิระดับต้น</v>
          </cell>
          <cell r="AH198" t="str">
            <v>10820</v>
          </cell>
        </row>
        <row r="199">
          <cell r="A199" t="str">
            <v>001082400</v>
          </cell>
          <cell r="B199" t="str">
            <v>โรงพยาบาลเกาะสีชัง</v>
          </cell>
          <cell r="C199" t="str">
            <v>21002</v>
          </cell>
          <cell r="D199" t="str">
            <v>กระทรวงสาธารณสุข สำนักงานปลัดกระทรวงสาธารณสุข</v>
          </cell>
          <cell r="E199" t="str">
            <v>07</v>
          </cell>
          <cell r="F199" t="str">
            <v>โรงพยาบาลชุมชน</v>
          </cell>
          <cell r="G199" t="str">
            <v>30</v>
          </cell>
          <cell r="H199" t="str">
            <v>20</v>
          </cell>
          <cell r="I199" t="str">
            <v>จ.ชลบุรี</v>
          </cell>
          <cell r="J199" t="str">
            <v>08</v>
          </cell>
          <cell r="K199" t="str">
            <v xml:space="preserve"> อ.เกาะสีชัง</v>
          </cell>
          <cell r="L199" t="str">
            <v>01</v>
          </cell>
          <cell r="M199" t="str">
            <v xml:space="preserve"> 'ต.ท่าเทววงษ์'</v>
          </cell>
          <cell r="N199" t="str">
            <v>01</v>
          </cell>
          <cell r="O199" t="str">
            <v xml:space="preserve"> หมู่ 1</v>
          </cell>
          <cell r="P199" t="str">
            <v>01</v>
          </cell>
          <cell r="Q199" t="str">
            <v>เปิดดำเนินการ</v>
          </cell>
          <cell r="V199" t="str">
            <v>21</v>
          </cell>
          <cell r="W199" t="str">
            <v>2.1 ทุติยภูมิระดับต้น</v>
          </cell>
          <cell r="AH199" t="str">
            <v>10824</v>
          </cell>
        </row>
        <row r="200">
          <cell r="A200" t="str">
            <v>001089100</v>
          </cell>
          <cell r="B200" t="str">
            <v xml:space="preserve">โรงพยาบาลหนองบุญมาก </v>
          </cell>
          <cell r="C200" t="str">
            <v>21002</v>
          </cell>
          <cell r="D200" t="str">
            <v>กระทรวงสาธารณสุข สำนักงานปลัดกระทรวงสาธารณสุข</v>
          </cell>
          <cell r="E200" t="str">
            <v>07</v>
          </cell>
          <cell r="F200" t="str">
            <v>โรงพยาบาลชุมชน</v>
          </cell>
          <cell r="G200" t="str">
            <v>30</v>
          </cell>
          <cell r="H200" t="str">
            <v>30</v>
          </cell>
          <cell r="I200" t="str">
            <v>จ.นครราชสีมา</v>
          </cell>
          <cell r="J200" t="str">
            <v>22</v>
          </cell>
          <cell r="K200" t="str">
            <v xml:space="preserve"> อ.หนองบุญมาก</v>
          </cell>
          <cell r="L200" t="str">
            <v>04</v>
          </cell>
          <cell r="M200" t="str">
            <v xml:space="preserve"> 'ต.หนองหัวแรต'</v>
          </cell>
          <cell r="N200" t="str">
            <v>04</v>
          </cell>
          <cell r="O200" t="str">
            <v xml:space="preserve"> หมู่ 4</v>
          </cell>
          <cell r="P200" t="str">
            <v>01</v>
          </cell>
          <cell r="Q200" t="str">
            <v>เปิดดำเนินการ</v>
          </cell>
          <cell r="R200" t="str">
            <v>198 ม.4 ถ.โชคชัย - เดชอุดม</v>
          </cell>
          <cell r="V200" t="str">
            <v>21</v>
          </cell>
          <cell r="W200" t="str">
            <v>2.1 ทุติยภูมิระดับต้น</v>
          </cell>
          <cell r="Z200" t="str">
            <v>02</v>
          </cell>
          <cell r="AA200" t="str">
            <v>แก้ไขชื่อ</v>
          </cell>
          <cell r="AB200" t="str">
            <v xml:space="preserve">เปลี่ยนชื่อจากโรงพยาบาลหนองบุนนาก เป็น โรงพยาบาลหนองบุญมาก </v>
          </cell>
          <cell r="AH200" t="str">
            <v>10891</v>
          </cell>
        </row>
        <row r="201">
          <cell r="A201" t="str">
            <v>001088400</v>
          </cell>
          <cell r="B201" t="str">
            <v>โรงพยาบาลพิมาย</v>
          </cell>
          <cell r="C201" t="str">
            <v>21002</v>
          </cell>
          <cell r="D201" t="str">
            <v>กระทรวงสาธารณสุข สำนักงานปลัดกระทรวงสาธารณสุข</v>
          </cell>
          <cell r="E201" t="str">
            <v>07</v>
          </cell>
          <cell r="F201" t="str">
            <v>โรงพยาบาลชุมชน</v>
          </cell>
          <cell r="G201" t="str">
            <v>90</v>
          </cell>
          <cell r="H201" t="str">
            <v>30</v>
          </cell>
          <cell r="I201" t="str">
            <v>จ.นครราชสีมา</v>
          </cell>
          <cell r="J201" t="str">
            <v>15</v>
          </cell>
          <cell r="K201" t="str">
            <v xml:space="preserve"> อ.พิมาย</v>
          </cell>
          <cell r="L201" t="str">
            <v>01</v>
          </cell>
          <cell r="M201" t="str">
            <v xml:space="preserve"> 'ต.ในเมือง'</v>
          </cell>
          <cell r="N201" t="str">
            <v>01</v>
          </cell>
          <cell r="O201" t="str">
            <v xml:space="preserve"> หมู่ 1</v>
          </cell>
          <cell r="P201" t="str">
            <v>01</v>
          </cell>
          <cell r="Q201" t="str">
            <v>เปิดดำเนินการ</v>
          </cell>
          <cell r="R201" t="str">
            <v>138 ม.1  ถ.พิมาย - ตลาดแค</v>
          </cell>
          <cell r="V201" t="str">
            <v>23</v>
          </cell>
          <cell r="W201" t="str">
            <v>2.3 ทุติยภูมิระดับสูง</v>
          </cell>
          <cell r="AH201" t="str">
            <v>10884</v>
          </cell>
        </row>
        <row r="202">
          <cell r="A202" t="str">
            <v>001086600</v>
          </cell>
          <cell r="B202" t="str">
            <v>โรงพยาบาลคลองหาด</v>
          </cell>
          <cell r="C202" t="str">
            <v>21002</v>
          </cell>
          <cell r="D202" t="str">
            <v>กระทรวงสาธารณสุข สำนักงานปลัดกระทรวงสาธารณสุข</v>
          </cell>
          <cell r="E202" t="str">
            <v>07</v>
          </cell>
          <cell r="F202" t="str">
            <v>โรงพยาบาลชุมชน</v>
          </cell>
          <cell r="G202" t="str">
            <v>30</v>
          </cell>
          <cell r="H202" t="str">
            <v>27</v>
          </cell>
          <cell r="I202" t="str">
            <v>จ.สระแก้ว</v>
          </cell>
          <cell r="J202" t="str">
            <v>02</v>
          </cell>
          <cell r="K202" t="str">
            <v xml:space="preserve"> อ.คลองหาด</v>
          </cell>
          <cell r="L202" t="str">
            <v>01</v>
          </cell>
          <cell r="M202" t="str">
            <v xml:space="preserve"> 'ต.คลองหาด'</v>
          </cell>
          <cell r="N202" t="str">
            <v>01</v>
          </cell>
          <cell r="O202" t="str">
            <v xml:space="preserve"> หมู่ 1</v>
          </cell>
          <cell r="P202" t="str">
            <v>01</v>
          </cell>
          <cell r="Q202" t="str">
            <v>เปิดดำเนินการ</v>
          </cell>
          <cell r="R202" t="str">
            <v xml:space="preserve">628 </v>
          </cell>
          <cell r="V202" t="str">
            <v>21</v>
          </cell>
          <cell r="W202" t="str">
            <v>2.1 ทุติยภูมิระดับต้น</v>
          </cell>
          <cell r="AH202" t="str">
            <v>10866</v>
          </cell>
        </row>
        <row r="203">
          <cell r="A203" t="str">
            <v>001085900</v>
          </cell>
          <cell r="B203" t="str">
            <v>โรงพยาบาลบ้านสร้าง</v>
          </cell>
          <cell r="C203" t="str">
            <v>21002</v>
          </cell>
          <cell r="D203" t="str">
            <v>กระทรวงสาธารณสุข สำนักงานปลัดกระทรวงสาธารณสุข</v>
          </cell>
          <cell r="E203" t="str">
            <v>07</v>
          </cell>
          <cell r="F203" t="str">
            <v>โรงพยาบาลชุมชน</v>
          </cell>
          <cell r="G203" t="str">
            <v>30</v>
          </cell>
          <cell r="H203" t="str">
            <v>25</v>
          </cell>
          <cell r="I203" t="str">
            <v>จ.ปราจีนบุรี</v>
          </cell>
          <cell r="J203" t="str">
            <v>06</v>
          </cell>
          <cell r="K203" t="str">
            <v xml:space="preserve"> อ.บ้านสร้าง</v>
          </cell>
          <cell r="L203" t="str">
            <v>02</v>
          </cell>
          <cell r="M203" t="str">
            <v xml:space="preserve"> 'ต.บางกระเบา'</v>
          </cell>
          <cell r="N203" t="str">
            <v>01</v>
          </cell>
          <cell r="O203" t="str">
            <v xml:space="preserve"> หมู่ 1</v>
          </cell>
          <cell r="P203" t="str">
            <v>01</v>
          </cell>
          <cell r="Q203" t="str">
            <v>เปิดดำเนินการ</v>
          </cell>
          <cell r="V203" t="str">
            <v>21</v>
          </cell>
          <cell r="W203" t="str">
            <v>2.1 ทุติยภูมิระดับต้น</v>
          </cell>
          <cell r="AH203" t="str">
            <v>10859</v>
          </cell>
        </row>
        <row r="204">
          <cell r="A204" t="str">
            <v>001086000</v>
          </cell>
          <cell r="B204" t="str">
            <v>โรงพยาบาลประจันตคาม</v>
          </cell>
          <cell r="C204" t="str">
            <v>21002</v>
          </cell>
          <cell r="D204" t="str">
            <v>กระทรวงสาธารณสุข สำนักงานปลัดกระทรวงสาธารณสุข</v>
          </cell>
          <cell r="E204" t="str">
            <v>07</v>
          </cell>
          <cell r="F204" t="str">
            <v>โรงพยาบาลชุมชน</v>
          </cell>
          <cell r="G204" t="str">
            <v>30</v>
          </cell>
          <cell r="H204" t="str">
            <v>25</v>
          </cell>
          <cell r="I204" t="str">
            <v>จ.ปราจีนบุรี</v>
          </cell>
          <cell r="J204" t="str">
            <v>07</v>
          </cell>
          <cell r="K204" t="str">
            <v xml:space="preserve"> อ.ประจันตคาม</v>
          </cell>
          <cell r="L204" t="str">
            <v>01</v>
          </cell>
          <cell r="M204" t="str">
            <v xml:space="preserve"> 'ต.ประจันตคาม'</v>
          </cell>
          <cell r="N204" t="str">
            <v>04</v>
          </cell>
          <cell r="O204" t="str">
            <v xml:space="preserve"> หมู่ 4</v>
          </cell>
          <cell r="P204" t="str">
            <v>01</v>
          </cell>
          <cell r="Q204" t="str">
            <v>เปิดดำเนินการ</v>
          </cell>
          <cell r="R204" t="str">
            <v xml:space="preserve">101 </v>
          </cell>
          <cell r="V204" t="str">
            <v>21</v>
          </cell>
          <cell r="W204" t="str">
            <v>2.1 ทุติยภูมิระดับต้น</v>
          </cell>
          <cell r="AH204" t="str">
            <v>10860</v>
          </cell>
        </row>
        <row r="205">
          <cell r="A205" t="str">
            <v>001086100</v>
          </cell>
          <cell r="B205" t="str">
            <v>โรงพยาบาลศรีมหาโพธิ</v>
          </cell>
          <cell r="C205" t="str">
            <v>21002</v>
          </cell>
          <cell r="D205" t="str">
            <v>กระทรวงสาธารณสุข สำนักงานปลัดกระทรวงสาธารณสุข</v>
          </cell>
          <cell r="E205" t="str">
            <v>07</v>
          </cell>
          <cell r="F205" t="str">
            <v>โรงพยาบาลชุมชน</v>
          </cell>
          <cell r="G205" t="str">
            <v>60</v>
          </cell>
          <cell r="H205" t="str">
            <v>25</v>
          </cell>
          <cell r="I205" t="str">
            <v>จ.ปราจีนบุรี</v>
          </cell>
          <cell r="J205" t="str">
            <v>08</v>
          </cell>
          <cell r="K205" t="str">
            <v xml:space="preserve"> อ.ศรีมหาโพธิ</v>
          </cell>
          <cell r="L205" t="str">
            <v>01</v>
          </cell>
          <cell r="M205" t="str">
            <v xml:space="preserve"> 'ต.ศรีมหาโพธิ'</v>
          </cell>
          <cell r="N205" t="str">
            <v>09</v>
          </cell>
          <cell r="O205" t="str">
            <v xml:space="preserve"> หมู่ 9</v>
          </cell>
          <cell r="P205" t="str">
            <v>01</v>
          </cell>
          <cell r="Q205" t="str">
            <v>เปิดดำเนินการ</v>
          </cell>
          <cell r="R205" t="str">
            <v xml:space="preserve">114 </v>
          </cell>
          <cell r="V205" t="str">
            <v>21</v>
          </cell>
          <cell r="W205" t="str">
            <v>2.1 ทุติยภูมิระดับต้น</v>
          </cell>
          <cell r="AH205" t="str">
            <v>10861</v>
          </cell>
        </row>
        <row r="206">
          <cell r="A206" t="str">
            <v>001089300</v>
          </cell>
          <cell r="B206" t="str">
            <v>โรงพยาบาลโนนแดง</v>
          </cell>
          <cell r="C206" t="str">
            <v>21002</v>
          </cell>
          <cell r="D206" t="str">
            <v>กระทรวงสาธารณสุข สำนักงานปลัดกระทรวงสาธารณสุข</v>
          </cell>
          <cell r="E206" t="str">
            <v>07</v>
          </cell>
          <cell r="F206" t="str">
            <v>โรงพยาบาลชุมชน</v>
          </cell>
          <cell r="G206" t="str">
            <v>30</v>
          </cell>
          <cell r="H206" t="str">
            <v>30</v>
          </cell>
          <cell r="I206" t="str">
            <v>จ.นครราชสีมา</v>
          </cell>
          <cell r="J206" t="str">
            <v>24</v>
          </cell>
          <cell r="K206" t="str">
            <v xml:space="preserve"> อ.โนนแดง</v>
          </cell>
          <cell r="L206" t="str">
            <v>01</v>
          </cell>
          <cell r="M206" t="str">
            <v xml:space="preserve"> 'ต.โนนแดง'</v>
          </cell>
          <cell r="N206" t="str">
            <v>09</v>
          </cell>
          <cell r="O206" t="str">
            <v xml:space="preserve"> หมู่ 9</v>
          </cell>
          <cell r="P206" t="str">
            <v>01</v>
          </cell>
          <cell r="Q206" t="str">
            <v>เปิดดำเนินการ</v>
          </cell>
          <cell r="R206" t="str">
            <v xml:space="preserve">113 </v>
          </cell>
          <cell r="V206" t="str">
            <v>21</v>
          </cell>
          <cell r="W206" t="str">
            <v>2.1 ทุติยภูมิระดับต้น</v>
          </cell>
          <cell r="AH206" t="str">
            <v>10893</v>
          </cell>
        </row>
        <row r="207">
          <cell r="A207" t="str">
            <v>001089400</v>
          </cell>
          <cell r="B207" t="str">
            <v>โรงพยาบาลวังน้ำเขียว</v>
          </cell>
          <cell r="C207" t="str">
            <v>21002</v>
          </cell>
          <cell r="D207" t="str">
            <v>กระทรวงสาธารณสุข สำนักงานปลัดกระทรวงสาธารณสุข</v>
          </cell>
          <cell r="E207" t="str">
            <v>07</v>
          </cell>
          <cell r="F207" t="str">
            <v>โรงพยาบาลชุมชน</v>
          </cell>
          <cell r="G207" t="str">
            <v>10</v>
          </cell>
          <cell r="H207" t="str">
            <v>30</v>
          </cell>
          <cell r="I207" t="str">
            <v>จ.นครราชสีมา</v>
          </cell>
          <cell r="J207" t="str">
            <v>25</v>
          </cell>
          <cell r="K207" t="str">
            <v xml:space="preserve"> อ.วังน้ำเขียว</v>
          </cell>
          <cell r="L207" t="str">
            <v>05</v>
          </cell>
          <cell r="M207" t="str">
            <v xml:space="preserve"> 'ต.ไทยสามัคคี'</v>
          </cell>
          <cell r="N207" t="str">
            <v>03</v>
          </cell>
          <cell r="O207" t="str">
            <v xml:space="preserve"> หมู่ 3</v>
          </cell>
          <cell r="P207" t="str">
            <v>01</v>
          </cell>
          <cell r="Q207" t="str">
            <v>เปิดดำเนินการ</v>
          </cell>
          <cell r="R207" t="str">
            <v xml:space="preserve">ถ.ราชสีมา - กบินทร์บุรี  </v>
          </cell>
          <cell r="V207" t="str">
            <v>21</v>
          </cell>
          <cell r="W207" t="str">
            <v>2.1 ทุติยภูมิระดับต้น</v>
          </cell>
          <cell r="AH207" t="str">
            <v>10894</v>
          </cell>
        </row>
        <row r="208">
          <cell r="A208" t="str">
            <v>001087500</v>
          </cell>
          <cell r="B208" t="str">
            <v>โรงพยาบาลจักราช</v>
          </cell>
          <cell r="C208" t="str">
            <v>21002</v>
          </cell>
          <cell r="D208" t="str">
            <v>กระทรวงสาธารณสุข สำนักงานปลัดกระทรวงสาธารณสุข</v>
          </cell>
          <cell r="E208" t="str">
            <v>07</v>
          </cell>
          <cell r="F208" t="str">
            <v>โรงพยาบาลชุมชน</v>
          </cell>
          <cell r="G208" t="str">
            <v>30</v>
          </cell>
          <cell r="H208" t="str">
            <v>30</v>
          </cell>
          <cell r="I208" t="str">
            <v>จ.นครราชสีมา</v>
          </cell>
          <cell r="J208" t="str">
            <v>06</v>
          </cell>
          <cell r="K208" t="str">
            <v xml:space="preserve"> อ.จักราช</v>
          </cell>
          <cell r="L208" t="str">
            <v>01</v>
          </cell>
          <cell r="M208" t="str">
            <v xml:space="preserve"> 'ต.จักราช'</v>
          </cell>
          <cell r="N208" t="str">
            <v>04</v>
          </cell>
          <cell r="O208" t="str">
            <v xml:space="preserve"> หมู่ 4</v>
          </cell>
          <cell r="P208" t="str">
            <v>01</v>
          </cell>
          <cell r="Q208" t="str">
            <v>เปิดดำเนินการ</v>
          </cell>
          <cell r="R208" t="str">
            <v xml:space="preserve">272 </v>
          </cell>
          <cell r="V208" t="str">
            <v>22</v>
          </cell>
          <cell r="W208" t="str">
            <v>2.2 ทุติยภูมิระดับกลาง</v>
          </cell>
          <cell r="AH208" t="str">
            <v>10875</v>
          </cell>
        </row>
        <row r="209">
          <cell r="A209" t="str">
            <v>001089900</v>
          </cell>
          <cell r="B209" t="str">
            <v>โรงพยาบาลละหานทราย</v>
          </cell>
          <cell r="C209" t="str">
            <v>21002</v>
          </cell>
          <cell r="D209" t="str">
            <v>กระทรวงสาธารณสุข สำนักงานปลัดกระทรวงสาธารณสุข</v>
          </cell>
          <cell r="E209" t="str">
            <v>07</v>
          </cell>
          <cell r="F209" t="str">
            <v>โรงพยาบาลชุมชน</v>
          </cell>
          <cell r="G209" t="str">
            <v>90</v>
          </cell>
          <cell r="H209" t="str">
            <v>31</v>
          </cell>
          <cell r="I209" t="str">
            <v>จ.บุรีรัมย์</v>
          </cell>
          <cell r="J209" t="str">
            <v>06</v>
          </cell>
          <cell r="K209" t="str">
            <v xml:space="preserve"> อ.ละหานทราย</v>
          </cell>
          <cell r="L209" t="str">
            <v>01</v>
          </cell>
          <cell r="M209" t="str">
            <v xml:space="preserve"> 'ต.ละหานทราย'</v>
          </cell>
          <cell r="N209" t="str">
            <v>08</v>
          </cell>
          <cell r="O209" t="str">
            <v xml:space="preserve"> หมู่ 8</v>
          </cell>
          <cell r="P209" t="str">
            <v>01</v>
          </cell>
          <cell r="Q209" t="str">
            <v>เปิดดำเนินการ</v>
          </cell>
          <cell r="R209" t="str">
            <v xml:space="preserve">55 </v>
          </cell>
          <cell r="V209" t="str">
            <v>22</v>
          </cell>
          <cell r="W209" t="str">
            <v>2.2 ทุติยภูมิระดับกลาง</v>
          </cell>
          <cell r="AH209" t="str">
            <v>10899</v>
          </cell>
        </row>
        <row r="210">
          <cell r="A210" t="str">
            <v>001092400</v>
          </cell>
          <cell r="B210" t="str">
            <v>โรงพยาบาลลำดวน</v>
          </cell>
          <cell r="C210" t="str">
            <v>21002</v>
          </cell>
          <cell r="D210" t="str">
            <v>กระทรวงสาธารณสุข สำนักงานปลัดกระทรวงสาธารณสุข</v>
          </cell>
          <cell r="E210" t="str">
            <v>07</v>
          </cell>
          <cell r="F210" t="str">
            <v>โรงพยาบาลชุมชน</v>
          </cell>
          <cell r="G210" t="str">
            <v>60</v>
          </cell>
          <cell r="H210" t="str">
            <v>32</v>
          </cell>
          <cell r="I210" t="str">
            <v>จ.สุรินทร์</v>
          </cell>
          <cell r="J210" t="str">
            <v>11</v>
          </cell>
          <cell r="K210" t="str">
            <v xml:space="preserve"> อ.ลำดวน</v>
          </cell>
          <cell r="L210" t="str">
            <v>01</v>
          </cell>
          <cell r="M210" t="str">
            <v xml:space="preserve"> 'ต.ลำดวน'</v>
          </cell>
          <cell r="N210" t="str">
            <v>03</v>
          </cell>
          <cell r="O210" t="str">
            <v xml:space="preserve"> หมู่ 3</v>
          </cell>
          <cell r="P210" t="str">
            <v>01</v>
          </cell>
          <cell r="Q210" t="str">
            <v>เปิดดำเนินการ</v>
          </cell>
          <cell r="R210" t="str">
            <v xml:space="preserve">80  ถ.สุรินทร์-สังขะ </v>
          </cell>
          <cell r="V210" t="str">
            <v>21</v>
          </cell>
          <cell r="W210" t="str">
            <v>2.1 ทุติยภูมิระดับต้น</v>
          </cell>
          <cell r="AH210" t="str">
            <v>10924</v>
          </cell>
        </row>
        <row r="211">
          <cell r="A211" t="str">
            <v>001092500</v>
          </cell>
          <cell r="B211" t="str">
            <v>โรงพยาบาลสำโรงทาบ</v>
          </cell>
          <cell r="C211" t="str">
            <v>21002</v>
          </cell>
          <cell r="D211" t="str">
            <v>กระทรวงสาธารณสุข สำนักงานปลัดกระทรวงสาธารณสุข</v>
          </cell>
          <cell r="E211" t="str">
            <v>07</v>
          </cell>
          <cell r="F211" t="str">
            <v>โรงพยาบาลชุมชน</v>
          </cell>
          <cell r="G211" t="str">
            <v>30</v>
          </cell>
          <cell r="H211" t="str">
            <v>32</v>
          </cell>
          <cell r="I211" t="str">
            <v>จ.สุรินทร์</v>
          </cell>
          <cell r="J211" t="str">
            <v>12</v>
          </cell>
          <cell r="K211" t="str">
            <v xml:space="preserve"> อ.สำโรงทาบ</v>
          </cell>
          <cell r="L211" t="str">
            <v>02</v>
          </cell>
          <cell r="M211" t="str">
            <v xml:space="preserve"> 'ต.หนองไผ่ล้อม'</v>
          </cell>
          <cell r="N211" t="str">
            <v>01</v>
          </cell>
          <cell r="O211" t="str">
            <v xml:space="preserve"> หมู่ 1</v>
          </cell>
          <cell r="P211" t="str">
            <v>01</v>
          </cell>
          <cell r="Q211" t="str">
            <v>เปิดดำเนินการ</v>
          </cell>
          <cell r="R211" t="str">
            <v xml:space="preserve">272  ถ.ขามสามัคคี </v>
          </cell>
          <cell r="V211" t="str">
            <v>21</v>
          </cell>
          <cell r="W211" t="str">
            <v>2.1 ทุติยภูมิระดับต้น</v>
          </cell>
          <cell r="AH211" t="str">
            <v>10925</v>
          </cell>
        </row>
        <row r="212">
          <cell r="A212" t="str">
            <v>001092600</v>
          </cell>
          <cell r="B212" t="str">
            <v>โรงพยาบาลบัวเชด</v>
          </cell>
          <cell r="C212" t="str">
            <v>21002</v>
          </cell>
          <cell r="D212" t="str">
            <v>กระทรวงสาธารณสุข สำนักงานปลัดกระทรวงสาธารณสุข</v>
          </cell>
          <cell r="E212" t="str">
            <v>07</v>
          </cell>
          <cell r="F212" t="str">
            <v>โรงพยาบาลชุมชน</v>
          </cell>
          <cell r="G212" t="str">
            <v>30</v>
          </cell>
          <cell r="H212" t="str">
            <v>32</v>
          </cell>
          <cell r="I212" t="str">
            <v>จ.สุรินทร์</v>
          </cell>
          <cell r="J212" t="str">
            <v>13</v>
          </cell>
          <cell r="K212" t="str">
            <v xml:space="preserve"> อ.บัวเชด</v>
          </cell>
          <cell r="L212" t="str">
            <v>01</v>
          </cell>
          <cell r="M212" t="str">
            <v xml:space="preserve"> 'ต.บัวเชด'</v>
          </cell>
          <cell r="N212" t="str">
            <v>01</v>
          </cell>
          <cell r="O212" t="str">
            <v xml:space="preserve"> หมู่ 1</v>
          </cell>
          <cell r="P212" t="str">
            <v>01</v>
          </cell>
          <cell r="Q212" t="str">
            <v>เปิดดำเนินการ</v>
          </cell>
          <cell r="V212" t="str">
            <v>21</v>
          </cell>
          <cell r="W212" t="str">
            <v>2.1 ทุติยภูมิระดับต้น</v>
          </cell>
          <cell r="AH212" t="str">
            <v>10926</v>
          </cell>
        </row>
        <row r="213">
          <cell r="A213" t="str">
            <v>001098300</v>
          </cell>
          <cell r="B213" t="str">
            <v>โรงพยาบาลเนินสง่า</v>
          </cell>
          <cell r="C213" t="str">
            <v>21002</v>
          </cell>
          <cell r="D213" t="str">
            <v>กระทรวงสาธารณสุข สำนักงานปลัดกระทรวงสาธารณสุข</v>
          </cell>
          <cell r="E213" t="str">
            <v>07</v>
          </cell>
          <cell r="F213" t="str">
            <v>โรงพยาบาลชุมชน</v>
          </cell>
          <cell r="G213" t="str">
            <v>30</v>
          </cell>
          <cell r="H213" t="str">
            <v>36</v>
          </cell>
          <cell r="I213" t="str">
            <v>จ.ชัยภูมิ</v>
          </cell>
          <cell r="J213" t="str">
            <v>15</v>
          </cell>
          <cell r="K213" t="str">
            <v xml:space="preserve"> อ.เนินสง่า</v>
          </cell>
          <cell r="L213" t="str">
            <v>01</v>
          </cell>
          <cell r="M213" t="str">
            <v xml:space="preserve"> 'ต.หนองฉิม'</v>
          </cell>
          <cell r="N213" t="str">
            <v>05</v>
          </cell>
          <cell r="O213" t="str">
            <v xml:space="preserve"> หมู่ 5</v>
          </cell>
          <cell r="P213" t="str">
            <v>01</v>
          </cell>
          <cell r="Q213" t="str">
            <v>เปิดดำเนินการ</v>
          </cell>
          <cell r="R213" t="str">
            <v xml:space="preserve">180 ม. 5 </v>
          </cell>
          <cell r="S213" t="str">
            <v>36130</v>
          </cell>
          <cell r="V213" t="str">
            <v>21</v>
          </cell>
          <cell r="W213" t="str">
            <v>2.1 ทุติยภูมิระดับต้น</v>
          </cell>
          <cell r="AH213" t="str">
            <v>10983</v>
          </cell>
        </row>
        <row r="214">
          <cell r="A214" t="str">
            <v>001097300</v>
          </cell>
          <cell r="B214" t="str">
            <v>โรงพยาบาลหนองบัวแดง</v>
          </cell>
          <cell r="C214" t="str">
            <v>21002</v>
          </cell>
          <cell r="D214" t="str">
            <v>กระทรวงสาธารณสุข สำนักงานปลัดกระทรวงสาธารณสุข</v>
          </cell>
          <cell r="E214" t="str">
            <v>07</v>
          </cell>
          <cell r="F214" t="str">
            <v>โรงพยาบาลชุมชน</v>
          </cell>
          <cell r="G214" t="str">
            <v>30</v>
          </cell>
          <cell r="H214" t="str">
            <v>36</v>
          </cell>
          <cell r="I214" t="str">
            <v>จ.ชัยภูมิ</v>
          </cell>
          <cell r="J214" t="str">
            <v>05</v>
          </cell>
          <cell r="K214" t="str">
            <v xml:space="preserve"> อ.หนองบัวแดง</v>
          </cell>
          <cell r="L214" t="str">
            <v>01</v>
          </cell>
          <cell r="M214" t="str">
            <v xml:space="preserve"> 'ต.หนองบัวแดง'</v>
          </cell>
          <cell r="N214" t="str">
            <v>02</v>
          </cell>
          <cell r="O214" t="str">
            <v xml:space="preserve"> หมู่ 2</v>
          </cell>
          <cell r="P214" t="str">
            <v>01</v>
          </cell>
          <cell r="Q214" t="str">
            <v>เปิดดำเนินการ</v>
          </cell>
          <cell r="R214" t="str">
            <v xml:space="preserve">431 </v>
          </cell>
          <cell r="V214" t="str">
            <v>22</v>
          </cell>
          <cell r="W214" t="str">
            <v>2.2 ทุติยภูมิระดับกลาง</v>
          </cell>
          <cell r="AH214" t="str">
            <v>10973</v>
          </cell>
        </row>
        <row r="215">
          <cell r="A215" t="str">
            <v>001099200</v>
          </cell>
          <cell r="B215" t="str">
            <v>โรงพยาบาลโนนสัง</v>
          </cell>
          <cell r="C215" t="str">
            <v>21002</v>
          </cell>
          <cell r="D215" t="str">
            <v>กระทรวงสาธารณสุข สำนักงานปลัดกระทรวงสาธารณสุข</v>
          </cell>
          <cell r="E215" t="str">
            <v>07</v>
          </cell>
          <cell r="F215" t="str">
            <v>โรงพยาบาลชุมชน</v>
          </cell>
          <cell r="G215" t="str">
            <v>30</v>
          </cell>
          <cell r="H215" t="str">
            <v>39</v>
          </cell>
          <cell r="I215" t="str">
            <v>จ.หนองบัวลำภู</v>
          </cell>
          <cell r="J215" t="str">
            <v>03</v>
          </cell>
          <cell r="K215" t="str">
            <v xml:space="preserve"> อ.โนนสัง</v>
          </cell>
          <cell r="L215" t="str">
            <v>01</v>
          </cell>
          <cell r="M215" t="str">
            <v xml:space="preserve"> 'ต.โนนสัง'</v>
          </cell>
          <cell r="N215" t="str">
            <v>15</v>
          </cell>
          <cell r="O215" t="str">
            <v xml:space="preserve"> หมู่ 15</v>
          </cell>
          <cell r="P215" t="str">
            <v>01</v>
          </cell>
          <cell r="Q215" t="str">
            <v>เปิดดำเนินการ</v>
          </cell>
          <cell r="V215" t="str">
            <v>21</v>
          </cell>
          <cell r="W215" t="str">
            <v>2.1 ทุติยภูมิระดับต้น</v>
          </cell>
          <cell r="AH215" t="str">
            <v>10992</v>
          </cell>
        </row>
        <row r="216">
          <cell r="A216" t="str">
            <v>001099300</v>
          </cell>
          <cell r="B216" t="str">
            <v>โรงพยาบาลศรีบุญเรือง</v>
          </cell>
          <cell r="C216" t="str">
            <v>21002</v>
          </cell>
          <cell r="D216" t="str">
            <v>กระทรวงสาธารณสุข สำนักงานปลัดกระทรวงสาธารณสุข</v>
          </cell>
          <cell r="E216" t="str">
            <v>07</v>
          </cell>
          <cell r="F216" t="str">
            <v>โรงพยาบาลชุมชน</v>
          </cell>
          <cell r="G216" t="str">
            <v>60</v>
          </cell>
          <cell r="H216" t="str">
            <v>39</v>
          </cell>
          <cell r="I216" t="str">
            <v>จ.หนองบัวลำภู</v>
          </cell>
          <cell r="J216" t="str">
            <v>04</v>
          </cell>
          <cell r="K216" t="str">
            <v xml:space="preserve"> อ.ศรีบุญเรือง</v>
          </cell>
          <cell r="L216" t="str">
            <v>01</v>
          </cell>
          <cell r="M216" t="str">
            <v xml:space="preserve"> 'ต.เมืองใหม่'</v>
          </cell>
          <cell r="N216" t="str">
            <v>07</v>
          </cell>
          <cell r="O216" t="str">
            <v xml:space="preserve"> หมู่ 7</v>
          </cell>
          <cell r="P216" t="str">
            <v>01</v>
          </cell>
          <cell r="Q216" t="str">
            <v>เปิดดำเนินการ</v>
          </cell>
          <cell r="R216" t="str">
            <v xml:space="preserve">106 </v>
          </cell>
          <cell r="V216" t="str">
            <v>21</v>
          </cell>
          <cell r="W216" t="str">
            <v>2.1 ทุติยภูมิระดับต้น</v>
          </cell>
          <cell r="AH216" t="str">
            <v>10993</v>
          </cell>
        </row>
        <row r="217">
          <cell r="A217" t="str">
            <v>001099400</v>
          </cell>
          <cell r="B217" t="str">
            <v>โรงพยาบาลสุวรรณคูหา</v>
          </cell>
          <cell r="C217" t="str">
            <v>21002</v>
          </cell>
          <cell r="D217" t="str">
            <v>กระทรวงสาธารณสุข สำนักงานปลัดกระทรวงสาธารณสุข</v>
          </cell>
          <cell r="E217" t="str">
            <v>07</v>
          </cell>
          <cell r="F217" t="str">
            <v>โรงพยาบาลชุมชน</v>
          </cell>
          <cell r="G217" t="str">
            <v>30</v>
          </cell>
          <cell r="H217" t="str">
            <v>39</v>
          </cell>
          <cell r="I217" t="str">
            <v>จ.หนองบัวลำภู</v>
          </cell>
          <cell r="J217" t="str">
            <v>05</v>
          </cell>
          <cell r="K217" t="str">
            <v xml:space="preserve"> อ.สุวรรณคูหา</v>
          </cell>
          <cell r="L217" t="str">
            <v>06</v>
          </cell>
          <cell r="M217" t="str">
            <v xml:space="preserve"> 'ต.สุวรรณคูหา'</v>
          </cell>
          <cell r="N217" t="str">
            <v>06</v>
          </cell>
          <cell r="O217" t="str">
            <v xml:space="preserve"> หมู่ 6</v>
          </cell>
          <cell r="P217" t="str">
            <v>01</v>
          </cell>
          <cell r="Q217" t="str">
            <v>เปิดดำเนินการ</v>
          </cell>
          <cell r="R217" t="str">
            <v xml:space="preserve">ถ.พระไชยเชษฐา </v>
          </cell>
          <cell r="V217" t="str">
            <v>21</v>
          </cell>
          <cell r="W217" t="str">
            <v>2.1 ทุติยภูมิระดับต้น</v>
          </cell>
          <cell r="AH217" t="str">
            <v>10994</v>
          </cell>
        </row>
        <row r="218">
          <cell r="A218" t="str">
            <v>001100700</v>
          </cell>
          <cell r="B218" t="str">
            <v>โรงพยาบาลหนองสองห้อง</v>
          </cell>
          <cell r="C218" t="str">
            <v>21002</v>
          </cell>
          <cell r="D218" t="str">
            <v>กระทรวงสาธารณสุข สำนักงานปลัดกระทรวงสาธารณสุข</v>
          </cell>
          <cell r="E218" t="str">
            <v>07</v>
          </cell>
          <cell r="F218" t="str">
            <v>โรงพยาบาลชุมชน</v>
          </cell>
          <cell r="G218" t="str">
            <v>30</v>
          </cell>
          <cell r="H218" t="str">
            <v>40</v>
          </cell>
          <cell r="I218" t="str">
            <v>จ.ขอนแก่น</v>
          </cell>
          <cell r="J218" t="str">
            <v>15</v>
          </cell>
          <cell r="K218" t="str">
            <v xml:space="preserve"> อ.หนองสองห้อง</v>
          </cell>
          <cell r="L218" t="str">
            <v>01</v>
          </cell>
          <cell r="M218" t="str">
            <v xml:space="preserve"> 'ต.หนองสองห้อง'</v>
          </cell>
          <cell r="N218" t="str">
            <v>16</v>
          </cell>
          <cell r="O218" t="str">
            <v xml:space="preserve"> หมู่ 16</v>
          </cell>
          <cell r="P218" t="str">
            <v>01</v>
          </cell>
          <cell r="Q218" t="str">
            <v>เปิดดำเนินการ</v>
          </cell>
          <cell r="R218" t="str">
            <v xml:space="preserve">803 </v>
          </cell>
          <cell r="S218" t="str">
            <v>40190</v>
          </cell>
          <cell r="T218" t="str">
            <v>043491010</v>
          </cell>
          <cell r="V218" t="str">
            <v>21</v>
          </cell>
          <cell r="W218" t="str">
            <v>2.1 ทุติยภูมิระดับต้น</v>
          </cell>
          <cell r="X218" t="str">
            <v>S</v>
          </cell>
          <cell r="Y218" t="str">
            <v xml:space="preserve">บริการ  </v>
          </cell>
          <cell r="AH218" t="str">
            <v>11007</v>
          </cell>
        </row>
        <row r="219">
          <cell r="A219" t="str">
            <v>001101200</v>
          </cell>
          <cell r="B219" t="str">
            <v>โรงพยาบาลภูผาม่าน</v>
          </cell>
          <cell r="C219" t="str">
            <v>21002</v>
          </cell>
          <cell r="D219" t="str">
            <v>กระทรวงสาธารณสุข สำนักงานปลัดกระทรวงสาธารณสุข</v>
          </cell>
          <cell r="E219" t="str">
            <v>07</v>
          </cell>
          <cell r="F219" t="str">
            <v>โรงพยาบาลชุมชน</v>
          </cell>
          <cell r="G219" t="str">
            <v>30</v>
          </cell>
          <cell r="H219" t="str">
            <v>40</v>
          </cell>
          <cell r="I219" t="str">
            <v>จ.ขอนแก่น</v>
          </cell>
          <cell r="J219" t="str">
            <v>20</v>
          </cell>
          <cell r="K219" t="str">
            <v xml:space="preserve"> อ.ภูผาม่าน</v>
          </cell>
          <cell r="L219" t="str">
            <v>03</v>
          </cell>
          <cell r="M219" t="str">
            <v xml:space="preserve"> 'ต.ภูผาม่าน'</v>
          </cell>
          <cell r="N219" t="str">
            <v>01</v>
          </cell>
          <cell r="O219" t="str">
            <v xml:space="preserve"> หมู่ 1</v>
          </cell>
          <cell r="P219" t="str">
            <v>01</v>
          </cell>
          <cell r="Q219" t="str">
            <v>เปิดดำเนินการ</v>
          </cell>
          <cell r="R219" t="str">
            <v xml:space="preserve">39 </v>
          </cell>
          <cell r="S219" t="str">
            <v>40350</v>
          </cell>
          <cell r="T219" t="str">
            <v>043396011</v>
          </cell>
          <cell r="V219" t="str">
            <v>21</v>
          </cell>
          <cell r="W219" t="str">
            <v>2.1 ทุติยภูมิระดับต้น</v>
          </cell>
          <cell r="X219" t="str">
            <v>S</v>
          </cell>
          <cell r="Y219" t="str">
            <v xml:space="preserve">บริการ  </v>
          </cell>
          <cell r="AH219" t="str">
            <v>11012</v>
          </cell>
        </row>
        <row r="220">
          <cell r="A220" t="str">
            <v>001101700</v>
          </cell>
          <cell r="B220" t="str">
            <v>โรงพยาบาลโนนสะอาด</v>
          </cell>
          <cell r="C220" t="str">
            <v>21002</v>
          </cell>
          <cell r="D220" t="str">
            <v>กระทรวงสาธารณสุข สำนักงานปลัดกระทรวงสาธารณสุข</v>
          </cell>
          <cell r="E220" t="str">
            <v>07</v>
          </cell>
          <cell r="F220" t="str">
            <v>โรงพยาบาลชุมชน</v>
          </cell>
          <cell r="G220" t="str">
            <v>30</v>
          </cell>
          <cell r="H220" t="str">
            <v>41</v>
          </cell>
          <cell r="I220" t="str">
            <v>จ.อุดรธานี</v>
          </cell>
          <cell r="J220" t="str">
            <v>05</v>
          </cell>
          <cell r="K220" t="str">
            <v xml:space="preserve"> อ.โนนสะอาด</v>
          </cell>
          <cell r="L220" t="str">
            <v>01</v>
          </cell>
          <cell r="M220" t="str">
            <v xml:space="preserve"> 'ต.โนนสะอาด'</v>
          </cell>
          <cell r="N220" t="str">
            <v>02</v>
          </cell>
          <cell r="O220" t="str">
            <v xml:space="preserve"> หมู่ 2</v>
          </cell>
          <cell r="P220" t="str">
            <v>01</v>
          </cell>
          <cell r="Q220" t="str">
            <v>เปิดดำเนินการ</v>
          </cell>
          <cell r="V220" t="str">
            <v>21</v>
          </cell>
          <cell r="W220" t="str">
            <v>2.1 ทุติยภูมิระดับต้น</v>
          </cell>
          <cell r="AH220" t="str">
            <v>11017</v>
          </cell>
        </row>
        <row r="221">
          <cell r="A221" t="str">
            <v>001102200</v>
          </cell>
          <cell r="B221" t="str">
            <v>โรงพยาบาลวังสามหมอ</v>
          </cell>
          <cell r="C221" t="str">
            <v>21002</v>
          </cell>
          <cell r="D221" t="str">
            <v>กระทรวงสาธารณสุข สำนักงานปลัดกระทรวงสาธารณสุข</v>
          </cell>
          <cell r="E221" t="str">
            <v>07</v>
          </cell>
          <cell r="F221" t="str">
            <v>โรงพยาบาลชุมชน</v>
          </cell>
          <cell r="G221" t="str">
            <v>30</v>
          </cell>
          <cell r="H221" t="str">
            <v>41</v>
          </cell>
          <cell r="I221" t="str">
            <v>จ.อุดรธานี</v>
          </cell>
          <cell r="J221" t="str">
            <v>10</v>
          </cell>
          <cell r="K221" t="str">
            <v xml:space="preserve"> อ.วังสามหมอ</v>
          </cell>
          <cell r="L221" t="str">
            <v>06</v>
          </cell>
          <cell r="M221" t="str">
            <v xml:space="preserve"> 'ต.วังสามหมอ'</v>
          </cell>
          <cell r="N221" t="str">
            <v>11</v>
          </cell>
          <cell r="O221" t="str">
            <v xml:space="preserve"> หมู่ 11</v>
          </cell>
          <cell r="P221" t="str">
            <v>01</v>
          </cell>
          <cell r="Q221" t="str">
            <v>เปิดดำเนินการ</v>
          </cell>
          <cell r="R221" t="str">
            <v xml:space="preserve">108  ถ.ศรีธาตุ-วังสามหมอ </v>
          </cell>
          <cell r="S221" t="str">
            <v>41280</v>
          </cell>
          <cell r="V221" t="str">
            <v>21</v>
          </cell>
          <cell r="W221" t="str">
            <v>2.1 ทุติยภูมิระดับต้น</v>
          </cell>
          <cell r="AH221" t="str">
            <v>11022</v>
          </cell>
        </row>
        <row r="222">
          <cell r="A222" t="str">
            <v>001105100</v>
          </cell>
          <cell r="B222" t="str">
            <v>โรงพยาบาลแกดำ</v>
          </cell>
          <cell r="C222" t="str">
            <v>21002</v>
          </cell>
          <cell r="D222" t="str">
            <v>กระทรวงสาธารณสุข สำนักงานปลัดกระทรวงสาธารณสุข</v>
          </cell>
          <cell r="E222" t="str">
            <v>07</v>
          </cell>
          <cell r="F222" t="str">
            <v>โรงพยาบาลชุมชน</v>
          </cell>
          <cell r="G222" t="str">
            <v>30</v>
          </cell>
          <cell r="H222" t="str">
            <v>44</v>
          </cell>
          <cell r="I222" t="str">
            <v>จ.มหาสารคาม</v>
          </cell>
          <cell r="J222" t="str">
            <v>02</v>
          </cell>
          <cell r="K222" t="str">
            <v xml:space="preserve"> อ.แกดำ</v>
          </cell>
          <cell r="L222" t="str">
            <v>01</v>
          </cell>
          <cell r="M222" t="str">
            <v xml:space="preserve"> 'ต.แกดำ'</v>
          </cell>
          <cell r="N222" t="str">
            <v>07</v>
          </cell>
          <cell r="O222" t="str">
            <v xml:space="preserve"> หมู่ 7</v>
          </cell>
          <cell r="P222" t="str">
            <v>01</v>
          </cell>
          <cell r="Q222" t="str">
            <v>เปิดดำเนินการ</v>
          </cell>
          <cell r="R222" t="str">
            <v xml:space="preserve">155 </v>
          </cell>
          <cell r="V222" t="str">
            <v>21</v>
          </cell>
          <cell r="W222" t="str">
            <v>2.1 ทุติยภูมิระดับต้น</v>
          </cell>
          <cell r="AH222" t="str">
            <v>11051</v>
          </cell>
        </row>
        <row r="223">
          <cell r="A223" t="str">
            <v>001101600</v>
          </cell>
          <cell r="B223" t="str">
            <v>โรงพยาบาลห้วยเกิ้ง</v>
          </cell>
          <cell r="C223" t="str">
            <v>21002</v>
          </cell>
          <cell r="D223" t="str">
            <v>กระทรวงสาธารณสุข สำนักงานปลัดกระทรวงสาธารณสุข</v>
          </cell>
          <cell r="E223" t="str">
            <v>07</v>
          </cell>
          <cell r="F223" t="str">
            <v>โรงพยาบาลชุมชน</v>
          </cell>
          <cell r="G223" t="str">
            <v>10</v>
          </cell>
          <cell r="H223" t="str">
            <v>41</v>
          </cell>
          <cell r="I223" t="str">
            <v>จ.อุดรธานี</v>
          </cell>
          <cell r="J223" t="str">
            <v>04</v>
          </cell>
          <cell r="K223" t="str">
            <v xml:space="preserve"> อ.กุมภวาปี</v>
          </cell>
          <cell r="L223" t="str">
            <v>07</v>
          </cell>
          <cell r="M223" t="str">
            <v xml:space="preserve"> 'ต.ห้วยเกิ้ง'</v>
          </cell>
          <cell r="N223" t="str">
            <v>04</v>
          </cell>
          <cell r="O223" t="str">
            <v xml:space="preserve"> หมู่ 4</v>
          </cell>
          <cell r="P223" t="str">
            <v>01</v>
          </cell>
          <cell r="Q223" t="str">
            <v>เปิดดำเนินการ</v>
          </cell>
          <cell r="S223" t="str">
            <v>41000</v>
          </cell>
          <cell r="V223" t="str">
            <v>21</v>
          </cell>
          <cell r="W223" t="str">
            <v>2.1 ทุติยภูมิระดับต้น</v>
          </cell>
          <cell r="AH223" t="str">
            <v>11016</v>
          </cell>
        </row>
        <row r="224">
          <cell r="A224" t="str">
            <v>001105700</v>
          </cell>
          <cell r="B224" t="str">
            <v>โรงพยาบาลพยัคฆภูมิพิสัย</v>
          </cell>
          <cell r="C224" t="str">
            <v>21002</v>
          </cell>
          <cell r="D224" t="str">
            <v>กระทรวงสาธารณสุข สำนักงานปลัดกระทรวงสาธารณสุข</v>
          </cell>
          <cell r="E224" t="str">
            <v>07</v>
          </cell>
          <cell r="F224" t="str">
            <v>โรงพยาบาลชุมชน</v>
          </cell>
          <cell r="G224" t="str">
            <v>90</v>
          </cell>
          <cell r="H224" t="str">
            <v>44</v>
          </cell>
          <cell r="I224" t="str">
            <v>จ.มหาสารคาม</v>
          </cell>
          <cell r="J224" t="str">
            <v>08</v>
          </cell>
          <cell r="K224" t="str">
            <v xml:space="preserve"> อ.พยัคฆภูมิพิสัย</v>
          </cell>
          <cell r="L224" t="str">
            <v>01</v>
          </cell>
          <cell r="M224" t="str">
            <v xml:space="preserve"> 'ต.ปะหลาน'</v>
          </cell>
          <cell r="N224" t="str">
            <v>01</v>
          </cell>
          <cell r="O224" t="str">
            <v xml:space="preserve"> หมู่ 1</v>
          </cell>
          <cell r="P224" t="str">
            <v>01</v>
          </cell>
          <cell r="Q224" t="str">
            <v>เปิดดำเนินการ</v>
          </cell>
          <cell r="R224" t="str">
            <v xml:space="preserve">693  ถ.นุตจรัส </v>
          </cell>
          <cell r="V224" t="str">
            <v>22</v>
          </cell>
          <cell r="W224" t="str">
            <v>2.2 ทุติยภูมิระดับกลาง</v>
          </cell>
          <cell r="AH224" t="str">
            <v>11057</v>
          </cell>
        </row>
        <row r="225">
          <cell r="A225" t="str">
            <v>001105800</v>
          </cell>
          <cell r="B225" t="str">
            <v>โรงพยาบาลวาปีปทุม</v>
          </cell>
          <cell r="C225" t="str">
            <v>21002</v>
          </cell>
          <cell r="D225" t="str">
            <v>กระทรวงสาธารณสุข สำนักงานปลัดกระทรวงสาธารณสุข</v>
          </cell>
          <cell r="E225" t="str">
            <v>07</v>
          </cell>
          <cell r="F225" t="str">
            <v>โรงพยาบาลชุมชน</v>
          </cell>
          <cell r="G225" t="str">
            <v>90</v>
          </cell>
          <cell r="H225" t="str">
            <v>44</v>
          </cell>
          <cell r="I225" t="str">
            <v>จ.มหาสารคาม</v>
          </cell>
          <cell r="J225" t="str">
            <v>09</v>
          </cell>
          <cell r="K225" t="str">
            <v xml:space="preserve"> อ.วาปีปทุม</v>
          </cell>
          <cell r="L225" t="str">
            <v>01</v>
          </cell>
          <cell r="M225" t="str">
            <v xml:space="preserve"> 'ต.หนองแสง'</v>
          </cell>
          <cell r="N225" t="str">
            <v>02</v>
          </cell>
          <cell r="O225" t="str">
            <v xml:space="preserve"> หมู่ 2</v>
          </cell>
          <cell r="P225" t="str">
            <v>01</v>
          </cell>
          <cell r="Q225" t="str">
            <v>เปิดดำเนินการ</v>
          </cell>
          <cell r="R225" t="str">
            <v xml:space="preserve">ถ.วานี-พยัคฆ์ </v>
          </cell>
          <cell r="V225" t="str">
            <v>21</v>
          </cell>
          <cell r="W225" t="str">
            <v>2.1 ทุติยภูมิระดับต้น</v>
          </cell>
          <cell r="Z225" t="str">
            <v>06</v>
          </cell>
          <cell r="AA225" t="str">
            <v>แก้ไข/เปลี่ยนแปลงจำนวนเตียง</v>
          </cell>
          <cell r="AB225" t="str">
            <v>เพิ่มจำนวนเตียง จาก 60 เป็น 90 ตามหนังสือสำนักบริหารการสาธารณสุขที่ สธ0228.042/6246 วันที่ 20 พย.55</v>
          </cell>
          <cell r="AH225" t="str">
            <v>11058</v>
          </cell>
        </row>
        <row r="226">
          <cell r="A226" t="str">
            <v>001105400</v>
          </cell>
          <cell r="B226" t="str">
            <v>โรงพยาบาลเชียงยืน</v>
          </cell>
          <cell r="C226" t="str">
            <v>21002</v>
          </cell>
          <cell r="D226" t="str">
            <v>กระทรวงสาธารณสุข สำนักงานปลัดกระทรวงสาธารณสุข</v>
          </cell>
          <cell r="E226" t="str">
            <v>07</v>
          </cell>
          <cell r="F226" t="str">
            <v>โรงพยาบาลชุมชน</v>
          </cell>
          <cell r="G226" t="str">
            <v>30</v>
          </cell>
          <cell r="H226" t="str">
            <v>44</v>
          </cell>
          <cell r="I226" t="str">
            <v>จ.มหาสารคาม</v>
          </cell>
          <cell r="J226" t="str">
            <v>05</v>
          </cell>
          <cell r="K226" t="str">
            <v xml:space="preserve"> อ.เชียงยืน</v>
          </cell>
          <cell r="L226" t="str">
            <v>01</v>
          </cell>
          <cell r="M226" t="str">
            <v xml:space="preserve"> 'ต.เชียงยืน'</v>
          </cell>
          <cell r="N226" t="str">
            <v>05</v>
          </cell>
          <cell r="O226" t="str">
            <v xml:space="preserve"> หมู่ 5</v>
          </cell>
          <cell r="P226" t="str">
            <v>01</v>
          </cell>
          <cell r="Q226" t="str">
            <v>เปิดดำเนินการ</v>
          </cell>
          <cell r="R226" t="str">
            <v xml:space="preserve">ถ.แสงอาวุธ </v>
          </cell>
          <cell r="V226" t="str">
            <v>21</v>
          </cell>
          <cell r="W226" t="str">
            <v>2.1 ทุติยภูมิระดับต้น</v>
          </cell>
          <cell r="AH226" t="str">
            <v>11054</v>
          </cell>
        </row>
        <row r="227">
          <cell r="A227" t="str">
            <v>001105600</v>
          </cell>
          <cell r="B227" t="str">
            <v>โรงพยาบาลนาเชือก</v>
          </cell>
          <cell r="C227" t="str">
            <v>21002</v>
          </cell>
          <cell r="D227" t="str">
            <v>กระทรวงสาธารณสุข สำนักงานปลัดกระทรวงสาธารณสุข</v>
          </cell>
          <cell r="E227" t="str">
            <v>07</v>
          </cell>
          <cell r="F227" t="str">
            <v>โรงพยาบาลชุมชน</v>
          </cell>
          <cell r="G227" t="str">
            <v>30</v>
          </cell>
          <cell r="H227" t="str">
            <v>44</v>
          </cell>
          <cell r="I227" t="str">
            <v>จ.มหาสารคาม</v>
          </cell>
          <cell r="J227" t="str">
            <v>07</v>
          </cell>
          <cell r="K227" t="str">
            <v xml:space="preserve"> อ.นาเชือก</v>
          </cell>
          <cell r="L227" t="str">
            <v>01</v>
          </cell>
          <cell r="M227" t="str">
            <v xml:space="preserve"> 'ต.นาเชือก'</v>
          </cell>
          <cell r="N227" t="str">
            <v>02</v>
          </cell>
          <cell r="O227" t="str">
            <v xml:space="preserve"> หมู่ 2</v>
          </cell>
          <cell r="P227" t="str">
            <v>01</v>
          </cell>
          <cell r="Q227" t="str">
            <v>เปิดดำเนินการ</v>
          </cell>
          <cell r="R227" t="str">
            <v xml:space="preserve">52  ถ.นาเชือก-พยัคฒภูมิพิสัย </v>
          </cell>
          <cell r="V227" t="str">
            <v>21</v>
          </cell>
          <cell r="W227" t="str">
            <v>2.1 ทุติยภูมิระดับต้น</v>
          </cell>
          <cell r="AH227" t="str">
            <v>11056</v>
          </cell>
        </row>
        <row r="228">
          <cell r="A228" t="str">
            <v>001108700</v>
          </cell>
          <cell r="B228" t="str">
            <v>โรงพยาบาลสมเด็จ</v>
          </cell>
          <cell r="C228" t="str">
            <v>21002</v>
          </cell>
          <cell r="D228" t="str">
            <v>กระทรวงสาธารณสุข สำนักงานปลัดกระทรวงสาธารณสุข</v>
          </cell>
          <cell r="E228" t="str">
            <v>07</v>
          </cell>
          <cell r="F228" t="str">
            <v>โรงพยาบาลชุมชน</v>
          </cell>
          <cell r="G228" t="str">
            <v>90</v>
          </cell>
          <cell r="H228" t="str">
            <v>46</v>
          </cell>
          <cell r="I228" t="str">
            <v>จ.กาฬสินธุ์</v>
          </cell>
          <cell r="J228" t="str">
            <v>13</v>
          </cell>
          <cell r="K228" t="str">
            <v xml:space="preserve"> อ.สมเด็จ</v>
          </cell>
          <cell r="L228" t="str">
            <v>01</v>
          </cell>
          <cell r="M228" t="str">
            <v xml:space="preserve"> 'ต.สมเด็จ'</v>
          </cell>
          <cell r="N228" t="str">
            <v>02</v>
          </cell>
          <cell r="O228" t="str">
            <v xml:space="preserve"> หมู่ 2</v>
          </cell>
          <cell r="P228" t="str">
            <v>01</v>
          </cell>
          <cell r="Q228" t="str">
            <v>เปิดดำเนินการ</v>
          </cell>
          <cell r="R228" t="str">
            <v xml:space="preserve">398 </v>
          </cell>
          <cell r="V228" t="str">
            <v>22</v>
          </cell>
          <cell r="W228" t="str">
            <v>2.2 ทุติยภูมิระดับกลาง</v>
          </cell>
          <cell r="AH228" t="str">
            <v>11087</v>
          </cell>
        </row>
        <row r="229">
          <cell r="A229" t="str">
            <v>001105900</v>
          </cell>
          <cell r="B229" t="str">
            <v>โรงพยาบาลนาดูน</v>
          </cell>
          <cell r="C229" t="str">
            <v>21002</v>
          </cell>
          <cell r="D229" t="str">
            <v>กระทรวงสาธารณสุข สำนักงานปลัดกระทรวงสาธารณสุข</v>
          </cell>
          <cell r="E229" t="str">
            <v>07</v>
          </cell>
          <cell r="F229" t="str">
            <v>โรงพยาบาลชุมชน</v>
          </cell>
          <cell r="G229" t="str">
            <v>30</v>
          </cell>
          <cell r="H229" t="str">
            <v>44</v>
          </cell>
          <cell r="I229" t="str">
            <v>จ.มหาสารคาม</v>
          </cell>
          <cell r="J229" t="str">
            <v>10</v>
          </cell>
          <cell r="K229" t="str">
            <v xml:space="preserve"> อ.นาดูน</v>
          </cell>
          <cell r="L229" t="str">
            <v>01</v>
          </cell>
          <cell r="M229" t="str">
            <v xml:space="preserve"> 'ต.นาดูน'</v>
          </cell>
          <cell r="N229" t="str">
            <v>09</v>
          </cell>
          <cell r="O229" t="str">
            <v xml:space="preserve"> หมู่ 9</v>
          </cell>
          <cell r="P229" t="str">
            <v>01</v>
          </cell>
          <cell r="Q229" t="str">
            <v>เปิดดำเนินการ</v>
          </cell>
          <cell r="R229" t="str">
            <v xml:space="preserve">170  ถ.กลางเมือง </v>
          </cell>
          <cell r="V229" t="str">
            <v>21</v>
          </cell>
          <cell r="W229" t="str">
            <v>2.1 ทุติยภูมิระดับต้น</v>
          </cell>
          <cell r="AH229" t="str">
            <v>11059</v>
          </cell>
        </row>
        <row r="230">
          <cell r="A230" t="str">
            <v>001108200</v>
          </cell>
          <cell r="B230" t="str">
            <v>โรงพยาบาลห้วยเม็ก</v>
          </cell>
          <cell r="C230" t="str">
            <v>21002</v>
          </cell>
          <cell r="D230" t="str">
            <v>กระทรวงสาธารณสุข สำนักงานปลัดกระทรวงสาธารณสุข</v>
          </cell>
          <cell r="E230" t="str">
            <v>07</v>
          </cell>
          <cell r="F230" t="str">
            <v>โรงพยาบาลชุมชน</v>
          </cell>
          <cell r="G230" t="str">
            <v>10</v>
          </cell>
          <cell r="H230" t="str">
            <v>46</v>
          </cell>
          <cell r="I230" t="str">
            <v>จ.กาฬสินธุ์</v>
          </cell>
          <cell r="J230" t="str">
            <v>08</v>
          </cell>
          <cell r="K230" t="str">
            <v xml:space="preserve"> อ.ห้วยเม็ก</v>
          </cell>
          <cell r="L230" t="str">
            <v>01</v>
          </cell>
          <cell r="M230" t="str">
            <v xml:space="preserve"> 'ต.ห้วยเม็ก'</v>
          </cell>
          <cell r="N230" t="str">
            <v>04</v>
          </cell>
          <cell r="O230" t="str">
            <v xml:space="preserve"> หมู่ 4</v>
          </cell>
          <cell r="P230" t="str">
            <v>01</v>
          </cell>
          <cell r="Q230" t="str">
            <v>เปิดดำเนินการ</v>
          </cell>
          <cell r="R230" t="str">
            <v xml:space="preserve">55 </v>
          </cell>
          <cell r="V230" t="str">
            <v>21</v>
          </cell>
          <cell r="W230" t="str">
            <v>2.1 ทุติยภูมิระดับต้น</v>
          </cell>
          <cell r="AH230" t="str">
            <v>11082</v>
          </cell>
        </row>
        <row r="231">
          <cell r="A231" t="str">
            <v>001108000</v>
          </cell>
          <cell r="B231" t="str">
            <v>โรงพยาบาลเขาวง</v>
          </cell>
          <cell r="C231" t="str">
            <v>21002</v>
          </cell>
          <cell r="D231" t="str">
            <v>กระทรวงสาธารณสุข สำนักงานปลัดกระทรวงสาธารณสุข</v>
          </cell>
          <cell r="E231" t="str">
            <v>07</v>
          </cell>
          <cell r="F231" t="str">
            <v>โรงพยาบาลชุมชน</v>
          </cell>
          <cell r="G231" t="str">
            <v>30</v>
          </cell>
          <cell r="H231" t="str">
            <v>46</v>
          </cell>
          <cell r="I231" t="str">
            <v>จ.กาฬสินธุ์</v>
          </cell>
          <cell r="J231" t="str">
            <v>06</v>
          </cell>
          <cell r="K231" t="str">
            <v xml:space="preserve"> อ.เขาวง</v>
          </cell>
          <cell r="L231" t="str">
            <v>01</v>
          </cell>
          <cell r="M231" t="str">
            <v xml:space="preserve"> 'ต.คุ้มเก่า'</v>
          </cell>
          <cell r="N231" t="str">
            <v>03</v>
          </cell>
          <cell r="O231" t="str">
            <v xml:space="preserve"> หมู่ 3</v>
          </cell>
          <cell r="P231" t="str">
            <v>01</v>
          </cell>
          <cell r="Q231" t="str">
            <v>เปิดดำเนินการ</v>
          </cell>
          <cell r="R231" t="str">
            <v xml:space="preserve">249 </v>
          </cell>
          <cell r="V231" t="str">
            <v>21</v>
          </cell>
          <cell r="W231" t="str">
            <v>2.1 ทุติยภูมิระดับต้น</v>
          </cell>
          <cell r="AH231" t="str">
            <v>11080</v>
          </cell>
        </row>
        <row r="232">
          <cell r="A232" t="str">
            <v>001107900</v>
          </cell>
          <cell r="B232" t="str">
            <v>โรงพยาบาลร่องคำ</v>
          </cell>
          <cell r="C232" t="str">
            <v>21002</v>
          </cell>
          <cell r="D232" t="str">
            <v>กระทรวงสาธารณสุข สำนักงานปลัดกระทรวงสาธารณสุข</v>
          </cell>
          <cell r="E232" t="str">
            <v>07</v>
          </cell>
          <cell r="F232" t="str">
            <v>โรงพยาบาลชุมชน</v>
          </cell>
          <cell r="G232" t="str">
            <v>30</v>
          </cell>
          <cell r="H232" t="str">
            <v>46</v>
          </cell>
          <cell r="I232" t="str">
            <v>จ.กาฬสินธุ์</v>
          </cell>
          <cell r="J232" t="str">
            <v>04</v>
          </cell>
          <cell r="K232" t="str">
            <v xml:space="preserve"> อ.ร่องคำ</v>
          </cell>
          <cell r="L232" t="str">
            <v>01</v>
          </cell>
          <cell r="M232" t="str">
            <v xml:space="preserve"> 'ต.ร่องคำ'</v>
          </cell>
          <cell r="N232" t="str">
            <v>01</v>
          </cell>
          <cell r="O232" t="str">
            <v xml:space="preserve"> หมู่ 1</v>
          </cell>
          <cell r="P232" t="str">
            <v>01</v>
          </cell>
          <cell r="Q232" t="str">
            <v>เปิดดำเนินการ</v>
          </cell>
          <cell r="R232" t="str">
            <v>101</v>
          </cell>
          <cell r="V232" t="str">
            <v>21</v>
          </cell>
          <cell r="W232" t="str">
            <v>2.1 ทุติยภูมิระดับต้น</v>
          </cell>
          <cell r="AH232" t="str">
            <v>11079</v>
          </cell>
        </row>
        <row r="233">
          <cell r="A233" t="str">
            <v>001108100</v>
          </cell>
          <cell r="B233" t="str">
            <v>โรงพยาบาลยางตลาด</v>
          </cell>
          <cell r="C233" t="str">
            <v>21002</v>
          </cell>
          <cell r="D233" t="str">
            <v>กระทรวงสาธารณสุข สำนักงานปลัดกระทรวงสาธารณสุข</v>
          </cell>
          <cell r="E233" t="str">
            <v>07</v>
          </cell>
          <cell r="F233" t="str">
            <v>โรงพยาบาลชุมชน</v>
          </cell>
          <cell r="G233" t="str">
            <v>60</v>
          </cell>
          <cell r="H233" t="str">
            <v>46</v>
          </cell>
          <cell r="I233" t="str">
            <v>จ.กาฬสินธุ์</v>
          </cell>
          <cell r="J233" t="str">
            <v>07</v>
          </cell>
          <cell r="K233" t="str">
            <v xml:space="preserve"> อ.ยางตลาด</v>
          </cell>
          <cell r="L233" t="str">
            <v>01</v>
          </cell>
          <cell r="M233" t="str">
            <v xml:space="preserve"> 'ต.ยางตลาด'</v>
          </cell>
          <cell r="N233" t="str">
            <v>20</v>
          </cell>
          <cell r="O233" t="str">
            <v xml:space="preserve"> หมู่ 20</v>
          </cell>
          <cell r="P233" t="str">
            <v>01</v>
          </cell>
          <cell r="Q233" t="str">
            <v>เปิดดำเนินการ</v>
          </cell>
          <cell r="R233" t="str">
            <v xml:space="preserve">87 </v>
          </cell>
          <cell r="V233" t="str">
            <v>21</v>
          </cell>
          <cell r="W233" t="str">
            <v>2.1 ทุติยภูมิระดับต้น</v>
          </cell>
          <cell r="AH233" t="str">
            <v>11081</v>
          </cell>
        </row>
        <row r="234">
          <cell r="A234" t="str">
            <v>001107800</v>
          </cell>
          <cell r="B234" t="str">
            <v>โรงพยาบาลกมลาไสย</v>
          </cell>
          <cell r="C234" t="str">
            <v>21002</v>
          </cell>
          <cell r="D234" t="str">
            <v>กระทรวงสาธารณสุข สำนักงานปลัดกระทรวงสาธารณสุข</v>
          </cell>
          <cell r="E234" t="str">
            <v>07</v>
          </cell>
          <cell r="F234" t="str">
            <v>โรงพยาบาลชุมชน</v>
          </cell>
          <cell r="G234" t="str">
            <v>30</v>
          </cell>
          <cell r="H234" t="str">
            <v>46</v>
          </cell>
          <cell r="I234" t="str">
            <v>จ.กาฬสินธุ์</v>
          </cell>
          <cell r="J234" t="str">
            <v>03</v>
          </cell>
          <cell r="K234" t="str">
            <v xml:space="preserve"> อ.กมลาไสย</v>
          </cell>
          <cell r="L234" t="str">
            <v>01</v>
          </cell>
          <cell r="M234" t="str">
            <v xml:space="preserve"> 'ต.กมลาไสย'</v>
          </cell>
          <cell r="N234" t="str">
            <v>11</v>
          </cell>
          <cell r="O234" t="str">
            <v xml:space="preserve"> หมู่ 11</v>
          </cell>
          <cell r="P234" t="str">
            <v>01</v>
          </cell>
          <cell r="Q234" t="str">
            <v>เปิดดำเนินการ</v>
          </cell>
          <cell r="R234" t="str">
            <v>111 ม.11 ถนนกมลาไสย-หนองแปน</v>
          </cell>
          <cell r="V234" t="str">
            <v>21</v>
          </cell>
          <cell r="W234" t="str">
            <v>2.1 ทุติยภูมิระดับต้น</v>
          </cell>
          <cell r="AH234" t="str">
            <v>11078</v>
          </cell>
        </row>
        <row r="235">
          <cell r="A235" t="str">
            <v>001111600</v>
          </cell>
          <cell r="B235" t="str">
            <v>โรงพยาบาลคำชะอี</v>
          </cell>
          <cell r="C235" t="str">
            <v>21002</v>
          </cell>
          <cell r="D235" t="str">
            <v>กระทรวงสาธารณสุข สำนักงานปลัดกระทรวงสาธารณสุข</v>
          </cell>
          <cell r="E235" t="str">
            <v>07</v>
          </cell>
          <cell r="F235" t="str">
            <v>โรงพยาบาลชุมชน</v>
          </cell>
          <cell r="G235" t="str">
            <v>30</v>
          </cell>
          <cell r="H235" t="str">
            <v>49</v>
          </cell>
          <cell r="I235" t="str">
            <v>จ.มุกดาหาร</v>
          </cell>
          <cell r="J235" t="str">
            <v>05</v>
          </cell>
          <cell r="K235" t="str">
            <v xml:space="preserve"> อ.คำชะอี</v>
          </cell>
          <cell r="L235" t="str">
            <v>03</v>
          </cell>
          <cell r="M235" t="str">
            <v xml:space="preserve"> 'ต.บ้านซ่ง'</v>
          </cell>
          <cell r="N235" t="str">
            <v>02</v>
          </cell>
          <cell r="O235" t="str">
            <v xml:space="preserve"> หมู่ 2</v>
          </cell>
          <cell r="P235" t="str">
            <v>01</v>
          </cell>
          <cell r="Q235" t="str">
            <v>เปิดดำเนินการ</v>
          </cell>
          <cell r="R235" t="str">
            <v xml:space="preserve">55 ม.2 ถ.มุก-กุฉินารายณ์ </v>
          </cell>
          <cell r="S235" t="str">
            <v>49110</v>
          </cell>
          <cell r="T235" t="str">
            <v>042691085</v>
          </cell>
          <cell r="U235" t="str">
            <v>042637176</v>
          </cell>
          <cell r="V235" t="str">
            <v>21</v>
          </cell>
          <cell r="W235" t="str">
            <v>2.1 ทุติยภูมิระดับต้น</v>
          </cell>
          <cell r="AH235" t="str">
            <v>11116</v>
          </cell>
        </row>
        <row r="236">
          <cell r="A236" t="str">
            <v>001111800</v>
          </cell>
          <cell r="B236" t="str">
            <v>โรงพยาบาลหนองสูง</v>
          </cell>
          <cell r="C236" t="str">
            <v>21002</v>
          </cell>
          <cell r="D236" t="str">
            <v>กระทรวงสาธารณสุข สำนักงานปลัดกระทรวงสาธารณสุข</v>
          </cell>
          <cell r="E236" t="str">
            <v>07</v>
          </cell>
          <cell r="F236" t="str">
            <v>โรงพยาบาลชุมชน</v>
          </cell>
          <cell r="G236" t="str">
            <v>30</v>
          </cell>
          <cell r="H236" t="str">
            <v>49</v>
          </cell>
          <cell r="I236" t="str">
            <v>จ.มุกดาหาร</v>
          </cell>
          <cell r="J236" t="str">
            <v>07</v>
          </cell>
          <cell r="K236" t="str">
            <v xml:space="preserve"> อ.หนองสูง</v>
          </cell>
          <cell r="L236" t="str">
            <v>06</v>
          </cell>
          <cell r="M236" t="str">
            <v xml:space="preserve"> 'ต.หนองสูงเหนือ'</v>
          </cell>
          <cell r="N236" t="str">
            <v>04</v>
          </cell>
          <cell r="O236" t="str">
            <v xml:space="preserve"> หมู่ 4</v>
          </cell>
          <cell r="P236" t="str">
            <v>01</v>
          </cell>
          <cell r="Q236" t="str">
            <v>เปิดดำเนินการ</v>
          </cell>
          <cell r="R236" t="str">
            <v xml:space="preserve">59 ม.4 </v>
          </cell>
          <cell r="S236" t="str">
            <v>49160</v>
          </cell>
          <cell r="T236" t="str">
            <v>042635281</v>
          </cell>
          <cell r="U236" t="str">
            <v>042635281</v>
          </cell>
          <cell r="V236" t="str">
            <v>21</v>
          </cell>
          <cell r="W236" t="str">
            <v>2.1 ทุติยภูมิระดับต้น</v>
          </cell>
          <cell r="AH236" t="str">
            <v>11118</v>
          </cell>
        </row>
        <row r="237">
          <cell r="A237" t="str">
            <v>001112900</v>
          </cell>
          <cell r="B237" t="str">
            <v>โรงพยาบาลสันกำแพง</v>
          </cell>
          <cell r="C237" t="str">
            <v>21002</v>
          </cell>
          <cell r="D237" t="str">
            <v>กระทรวงสาธารณสุข สำนักงานปลัดกระทรวงสาธารณสุข</v>
          </cell>
          <cell r="E237" t="str">
            <v>07</v>
          </cell>
          <cell r="F237" t="str">
            <v>โรงพยาบาลชุมชน</v>
          </cell>
          <cell r="G237" t="str">
            <v>30</v>
          </cell>
          <cell r="H237" t="str">
            <v>50</v>
          </cell>
          <cell r="I237" t="str">
            <v>จ.เชียงใหม่</v>
          </cell>
          <cell r="J237" t="str">
            <v>13</v>
          </cell>
          <cell r="K237" t="str">
            <v xml:space="preserve"> อ.สันกำแพง</v>
          </cell>
          <cell r="L237" t="str">
            <v>04</v>
          </cell>
          <cell r="M237" t="str">
            <v xml:space="preserve"> 'ต.บวกค้าง'</v>
          </cell>
          <cell r="N237" t="str">
            <v>01</v>
          </cell>
          <cell r="O237" t="str">
            <v xml:space="preserve"> หมู่ 1</v>
          </cell>
          <cell r="P237" t="str">
            <v>01</v>
          </cell>
          <cell r="Q237" t="str">
            <v>เปิดดำเนินการ</v>
          </cell>
          <cell r="S237" t="str">
            <v>50130</v>
          </cell>
          <cell r="V237" t="str">
            <v>21</v>
          </cell>
          <cell r="W237" t="str">
            <v>2.1 ทุติยภูมิระดับต้น</v>
          </cell>
          <cell r="AH237" t="str">
            <v>11129</v>
          </cell>
        </row>
        <row r="238">
          <cell r="A238" t="str">
            <v>001116000</v>
          </cell>
          <cell r="B238" t="str">
            <v>โรงพยาบาลน้ำปาด</v>
          </cell>
          <cell r="C238" t="str">
            <v>21002</v>
          </cell>
          <cell r="D238" t="str">
            <v>กระทรวงสาธารณสุข สำนักงานปลัดกระทรวงสาธารณสุข</v>
          </cell>
          <cell r="E238" t="str">
            <v>07</v>
          </cell>
          <cell r="F238" t="str">
            <v>โรงพยาบาลชุมชน</v>
          </cell>
          <cell r="G238" t="str">
            <v>30</v>
          </cell>
          <cell r="H238" t="str">
            <v>53</v>
          </cell>
          <cell r="I238" t="str">
            <v>จ.อุตรดิตถ์</v>
          </cell>
          <cell r="J238" t="str">
            <v>04</v>
          </cell>
          <cell r="K238" t="str">
            <v xml:space="preserve"> อ.น้ำปาด</v>
          </cell>
          <cell r="L238" t="str">
            <v>01</v>
          </cell>
          <cell r="M238" t="str">
            <v xml:space="preserve"> 'ต.แสนตอ'</v>
          </cell>
          <cell r="N238" t="str">
            <v>04</v>
          </cell>
          <cell r="O238" t="str">
            <v xml:space="preserve"> หมู่ 4</v>
          </cell>
          <cell r="P238" t="str">
            <v>01</v>
          </cell>
          <cell r="Q238" t="str">
            <v>เปิดดำเนินการ</v>
          </cell>
          <cell r="S238" t="str">
            <v>53110</v>
          </cell>
          <cell r="T238" t="str">
            <v>055481574</v>
          </cell>
          <cell r="U238" t="str">
            <v>155481061</v>
          </cell>
          <cell r="V238" t="str">
            <v>22</v>
          </cell>
          <cell r="W238" t="str">
            <v>2.2 ทุติยภูมิระดับกลาง</v>
          </cell>
          <cell r="AH238" t="str">
            <v>11160</v>
          </cell>
        </row>
        <row r="239">
          <cell r="A239" t="str">
            <v>001116200</v>
          </cell>
          <cell r="B239" t="str">
            <v>โรงพยาบาลบ้านโคก</v>
          </cell>
          <cell r="C239" t="str">
            <v>21002</v>
          </cell>
          <cell r="D239" t="str">
            <v>กระทรวงสาธารณสุข สำนักงานปลัดกระทรวงสาธารณสุข</v>
          </cell>
          <cell r="E239" t="str">
            <v>07</v>
          </cell>
          <cell r="F239" t="str">
            <v>โรงพยาบาลชุมชน</v>
          </cell>
          <cell r="G239" t="str">
            <v>30</v>
          </cell>
          <cell r="H239" t="str">
            <v>53</v>
          </cell>
          <cell r="I239" t="str">
            <v>จ.อุตรดิตถ์</v>
          </cell>
          <cell r="J239" t="str">
            <v>06</v>
          </cell>
          <cell r="K239" t="str">
            <v xml:space="preserve"> อ.บ้านโคก</v>
          </cell>
          <cell r="L239" t="str">
            <v>02</v>
          </cell>
          <cell r="M239" t="str">
            <v xml:space="preserve"> 'ต.บ้านโคก'</v>
          </cell>
          <cell r="N239" t="str">
            <v>03</v>
          </cell>
          <cell r="O239" t="str">
            <v xml:space="preserve"> หมู่ 3</v>
          </cell>
          <cell r="P239" t="str">
            <v>01</v>
          </cell>
          <cell r="Q239" t="str">
            <v>เปิดดำเนินการ</v>
          </cell>
          <cell r="R239" t="str">
            <v>232</v>
          </cell>
          <cell r="S239" t="str">
            <v>531802</v>
          </cell>
          <cell r="T239" t="str">
            <v>055486127</v>
          </cell>
          <cell r="U239" t="str">
            <v>055486126</v>
          </cell>
          <cell r="V239" t="str">
            <v>22</v>
          </cell>
          <cell r="W239" t="str">
            <v>2.2 ทุติยภูมิระดับกลาง</v>
          </cell>
          <cell r="AH239" t="str">
            <v>11162</v>
          </cell>
        </row>
        <row r="240">
          <cell r="A240" t="str">
            <v>001112000</v>
          </cell>
          <cell r="B240" t="str">
            <v>โรงพยาบาลแม่แจ่ม</v>
          </cell>
          <cell r="C240" t="str">
            <v>21002</v>
          </cell>
          <cell r="D240" t="str">
            <v>กระทรวงสาธารณสุข สำนักงานปลัดกระทรวงสาธารณสุข</v>
          </cell>
          <cell r="E240" t="str">
            <v>07</v>
          </cell>
          <cell r="F240" t="str">
            <v>โรงพยาบาลชุมชน</v>
          </cell>
          <cell r="G240" t="str">
            <v>60</v>
          </cell>
          <cell r="H240" t="str">
            <v>50</v>
          </cell>
          <cell r="I240" t="str">
            <v>จ.เชียงใหม่</v>
          </cell>
          <cell r="J240" t="str">
            <v>03</v>
          </cell>
          <cell r="K240" t="str">
            <v xml:space="preserve"> อ.แม่แจ่ม</v>
          </cell>
          <cell r="L240" t="str">
            <v>01</v>
          </cell>
          <cell r="M240" t="str">
            <v xml:space="preserve"> 'ต.ช่างเคิ่ง'</v>
          </cell>
          <cell r="N240" t="str">
            <v>04</v>
          </cell>
          <cell r="O240" t="str">
            <v xml:space="preserve"> หมู่ 4</v>
          </cell>
          <cell r="P240" t="str">
            <v>01</v>
          </cell>
          <cell r="Q240" t="str">
            <v>เปิดดำเนินการ</v>
          </cell>
          <cell r="R240" t="str">
            <v xml:space="preserve">73 </v>
          </cell>
          <cell r="S240" t="str">
            <v>50270</v>
          </cell>
          <cell r="V240" t="str">
            <v>21</v>
          </cell>
          <cell r="W240" t="str">
            <v>2.1 ทุติยภูมิระดับต้น</v>
          </cell>
          <cell r="Z240" t="str">
            <v>06</v>
          </cell>
          <cell r="AA240" t="str">
            <v>แก้ไข/เปลี่ยนแปลงจำนวนเตียง</v>
          </cell>
          <cell r="AB240" t="str">
            <v xml:space="preserve">เพิ่มเตียง จากมติของ อ.ก.พ. สป. </v>
          </cell>
          <cell r="AH240" t="str">
            <v>11120</v>
          </cell>
        </row>
        <row r="241">
          <cell r="A241" t="str">
            <v>001114500</v>
          </cell>
          <cell r="B241" t="str">
            <v>โรงพยาบาลบ้านธิ</v>
          </cell>
          <cell r="C241" t="str">
            <v>21002</v>
          </cell>
          <cell r="D241" t="str">
            <v>กระทรวงสาธารณสุข สำนักงานปลัดกระทรวงสาธารณสุข</v>
          </cell>
          <cell r="E241" t="str">
            <v>07</v>
          </cell>
          <cell r="F241" t="str">
            <v>โรงพยาบาลชุมชน</v>
          </cell>
          <cell r="G241" t="str">
            <v>30</v>
          </cell>
          <cell r="H241" t="str">
            <v>51</v>
          </cell>
          <cell r="I241" t="str">
            <v>จ.ลำพูน</v>
          </cell>
          <cell r="J241" t="str">
            <v>07</v>
          </cell>
          <cell r="K241" t="str">
            <v xml:space="preserve"> อ.บ้านธิ</v>
          </cell>
          <cell r="L241" t="str">
            <v>01</v>
          </cell>
          <cell r="M241" t="str">
            <v xml:space="preserve"> 'ต.บ้านธิ'</v>
          </cell>
          <cell r="N241" t="str">
            <v>06</v>
          </cell>
          <cell r="O241" t="str">
            <v xml:space="preserve"> หมู่ 6</v>
          </cell>
          <cell r="P241" t="str">
            <v>01</v>
          </cell>
          <cell r="Q241" t="str">
            <v>เปิดดำเนินการ</v>
          </cell>
          <cell r="R241" t="str">
            <v xml:space="preserve">265 ม.6 ถ.บ้านธิ-สันพระเจ้าแดง </v>
          </cell>
          <cell r="S241" t="str">
            <v>51180</v>
          </cell>
          <cell r="V241" t="str">
            <v>21</v>
          </cell>
          <cell r="W241" t="str">
            <v>2.1 ทุติยภูมิระดับต้น</v>
          </cell>
          <cell r="AH241" t="str">
            <v>11145</v>
          </cell>
        </row>
        <row r="242">
          <cell r="A242" t="str">
            <v>001114600</v>
          </cell>
          <cell r="B242" t="str">
            <v>โรงพยาบาลแม่เมาะ</v>
          </cell>
          <cell r="C242" t="str">
            <v>21002</v>
          </cell>
          <cell r="D242" t="str">
            <v>กระทรวงสาธารณสุข สำนักงานปลัดกระทรวงสาธารณสุข</v>
          </cell>
          <cell r="E242" t="str">
            <v>07</v>
          </cell>
          <cell r="F242" t="str">
            <v>โรงพยาบาลชุมชน</v>
          </cell>
          <cell r="G242" t="str">
            <v>30</v>
          </cell>
          <cell r="H242" t="str">
            <v>52</v>
          </cell>
          <cell r="I242" t="str">
            <v>จ.ลำปาง</v>
          </cell>
          <cell r="J242" t="str">
            <v>02</v>
          </cell>
          <cell r="K242" t="str">
            <v xml:space="preserve"> อ.แม่เมาะ</v>
          </cell>
          <cell r="L242" t="str">
            <v>04</v>
          </cell>
          <cell r="M242" t="str">
            <v xml:space="preserve"> 'ต.แม่เมาะ'</v>
          </cell>
          <cell r="N242" t="str">
            <v>11</v>
          </cell>
          <cell r="O242" t="str">
            <v xml:space="preserve"> หมู่ 11</v>
          </cell>
          <cell r="P242" t="str">
            <v>01</v>
          </cell>
          <cell r="Q242" t="str">
            <v>เปิดดำเนินการ</v>
          </cell>
          <cell r="V242" t="str">
            <v>21</v>
          </cell>
          <cell r="W242" t="str">
            <v>2.1 ทุติยภูมิระดับต้น</v>
          </cell>
          <cell r="AH242" t="str">
            <v>11146</v>
          </cell>
        </row>
        <row r="243">
          <cell r="A243" t="str">
            <v>001113800</v>
          </cell>
          <cell r="B243" t="str">
            <v>โรงพยาบาลแม่วาง</v>
          </cell>
          <cell r="C243" t="str">
            <v>21002</v>
          </cell>
          <cell r="D243" t="str">
            <v>กระทรวงสาธารณสุข สำนักงานปลัดกระทรวงสาธารณสุข</v>
          </cell>
          <cell r="E243" t="str">
            <v>07</v>
          </cell>
          <cell r="F243" t="str">
            <v>โรงพยาบาลชุมชน</v>
          </cell>
          <cell r="G243" t="str">
            <v>30</v>
          </cell>
          <cell r="H243" t="str">
            <v>50</v>
          </cell>
          <cell r="I243" t="str">
            <v>จ.เชียงใหม่</v>
          </cell>
          <cell r="J243" t="str">
            <v>22</v>
          </cell>
          <cell r="K243" t="str">
            <v xml:space="preserve"> อ.แม่วาง</v>
          </cell>
          <cell r="L243" t="str">
            <v>01</v>
          </cell>
          <cell r="M243" t="str">
            <v xml:space="preserve"> 'ต.บ้านกาด'</v>
          </cell>
          <cell r="N243" t="str">
            <v>01</v>
          </cell>
          <cell r="O243" t="str">
            <v xml:space="preserve"> หมู่ 1</v>
          </cell>
          <cell r="P243" t="str">
            <v>01</v>
          </cell>
          <cell r="Q243" t="str">
            <v>เปิดดำเนินการ</v>
          </cell>
          <cell r="R243" t="str">
            <v xml:space="preserve">ถ.มานีกาด-แม่วาง </v>
          </cell>
          <cell r="S243" t="str">
            <v>50360</v>
          </cell>
          <cell r="V243" t="str">
            <v>21</v>
          </cell>
          <cell r="W243" t="str">
            <v>2.1 ทุติยภูมิระดับต้น</v>
          </cell>
          <cell r="AH243" t="str">
            <v>11138</v>
          </cell>
        </row>
        <row r="244">
          <cell r="A244" t="str">
            <v>001113900</v>
          </cell>
          <cell r="B244" t="str">
            <v>โรงพยาบาลแม่ออน</v>
          </cell>
          <cell r="C244" t="str">
            <v>21002</v>
          </cell>
          <cell r="D244" t="str">
            <v>กระทรวงสาธารณสุข สำนักงานปลัดกระทรวงสาธารณสุข</v>
          </cell>
          <cell r="E244" t="str">
            <v>07</v>
          </cell>
          <cell r="F244" t="str">
            <v>โรงพยาบาลชุมชน</v>
          </cell>
          <cell r="G244" t="str">
            <v>10</v>
          </cell>
          <cell r="H244" t="str">
            <v>50</v>
          </cell>
          <cell r="I244" t="str">
            <v>จ.เชียงใหม่</v>
          </cell>
          <cell r="J244" t="str">
            <v>23</v>
          </cell>
          <cell r="K244" t="str">
            <v xml:space="preserve"> อ.แม่ออน</v>
          </cell>
          <cell r="L244" t="str">
            <v>03</v>
          </cell>
          <cell r="M244" t="str">
            <v xml:space="preserve"> 'ต.บ้านสหกรณ์'</v>
          </cell>
          <cell r="N244" t="str">
            <v>01</v>
          </cell>
          <cell r="O244" t="str">
            <v xml:space="preserve"> หมู่ 1</v>
          </cell>
          <cell r="P244" t="str">
            <v>01</v>
          </cell>
          <cell r="Q244" t="str">
            <v>เปิดดำเนินการ</v>
          </cell>
          <cell r="R244" t="str">
            <v xml:space="preserve">750 </v>
          </cell>
          <cell r="S244" t="str">
            <v>50130</v>
          </cell>
          <cell r="V244" t="str">
            <v>21</v>
          </cell>
          <cell r="W244" t="str">
            <v>2.1 ทุติยภูมิระดับต้น</v>
          </cell>
          <cell r="AH244" t="str">
            <v>11139</v>
          </cell>
        </row>
        <row r="245">
          <cell r="A245" t="str">
            <v>001114900</v>
          </cell>
          <cell r="B245" t="str">
            <v>โรงพยาบาลงาว</v>
          </cell>
          <cell r="C245" t="str">
            <v>21002</v>
          </cell>
          <cell r="D245" t="str">
            <v>กระทรวงสาธารณสุข สำนักงานปลัดกระทรวงสาธารณสุข</v>
          </cell>
          <cell r="E245" t="str">
            <v>07</v>
          </cell>
          <cell r="F245" t="str">
            <v>โรงพยาบาลชุมชน</v>
          </cell>
          <cell r="G245" t="str">
            <v>30</v>
          </cell>
          <cell r="H245" t="str">
            <v>52</v>
          </cell>
          <cell r="I245" t="str">
            <v>จ.ลำปาง</v>
          </cell>
          <cell r="J245" t="str">
            <v>05</v>
          </cell>
          <cell r="K245" t="str">
            <v xml:space="preserve"> อ.งาว</v>
          </cell>
          <cell r="L245" t="str">
            <v>01</v>
          </cell>
          <cell r="M245" t="str">
            <v xml:space="preserve"> 'ต.หลวงเหนือ'</v>
          </cell>
          <cell r="N245" t="str">
            <v>04</v>
          </cell>
          <cell r="O245" t="str">
            <v xml:space="preserve"> หมู่ 4</v>
          </cell>
          <cell r="P245" t="str">
            <v>01</v>
          </cell>
          <cell r="Q245" t="str">
            <v>เปิดดำเนินการ</v>
          </cell>
          <cell r="V245" t="str">
            <v>21</v>
          </cell>
          <cell r="W245" t="str">
            <v>2.1 ทุติยภูมิระดับต้น</v>
          </cell>
          <cell r="AH245" t="str">
            <v>11149</v>
          </cell>
        </row>
        <row r="246">
          <cell r="A246" t="str">
            <v>001114100</v>
          </cell>
          <cell r="B246" t="str">
            <v>โรงพยาบาลบ้านโฮ่ง</v>
          </cell>
          <cell r="C246" t="str">
            <v>21002</v>
          </cell>
          <cell r="D246" t="str">
            <v>กระทรวงสาธารณสุข สำนักงานปลัดกระทรวงสาธารณสุข</v>
          </cell>
          <cell r="E246" t="str">
            <v>07</v>
          </cell>
          <cell r="F246" t="str">
            <v>โรงพยาบาลชุมชน</v>
          </cell>
          <cell r="G246" t="str">
            <v>30</v>
          </cell>
          <cell r="H246" t="str">
            <v>51</v>
          </cell>
          <cell r="I246" t="str">
            <v>จ.ลำพูน</v>
          </cell>
          <cell r="J246" t="str">
            <v>03</v>
          </cell>
          <cell r="K246" t="str">
            <v xml:space="preserve"> อ.บ้านโฮ่ง</v>
          </cell>
          <cell r="L246" t="str">
            <v>01</v>
          </cell>
          <cell r="M246" t="str">
            <v xml:space="preserve"> 'ต.บ้านโฮ่ง'</v>
          </cell>
          <cell r="N246" t="str">
            <v>02</v>
          </cell>
          <cell r="O246" t="str">
            <v xml:space="preserve"> หมู่ 2</v>
          </cell>
          <cell r="P246" t="str">
            <v>01</v>
          </cell>
          <cell r="Q246" t="str">
            <v>เปิดดำเนินการ</v>
          </cell>
          <cell r="R246" t="str">
            <v xml:space="preserve">308 ม.2 </v>
          </cell>
          <cell r="S246" t="str">
            <v>51130</v>
          </cell>
          <cell r="V246" t="str">
            <v>21</v>
          </cell>
          <cell r="W246" t="str">
            <v>2.1 ทุติยภูมิระดับต้น</v>
          </cell>
          <cell r="AH246" t="str">
            <v>11141</v>
          </cell>
        </row>
        <row r="247">
          <cell r="A247" t="str">
            <v>001114300</v>
          </cell>
          <cell r="B247" t="str">
            <v>โรงพยาบาลทุ่งหัวช้าง</v>
          </cell>
          <cell r="C247" t="str">
            <v>21002</v>
          </cell>
          <cell r="D247" t="str">
            <v>กระทรวงสาธารณสุข สำนักงานปลัดกระทรวงสาธารณสุข</v>
          </cell>
          <cell r="E247" t="str">
            <v>07</v>
          </cell>
          <cell r="F247" t="str">
            <v>โรงพยาบาลชุมชน</v>
          </cell>
          <cell r="G247" t="str">
            <v>30</v>
          </cell>
          <cell r="H247" t="str">
            <v>51</v>
          </cell>
          <cell r="I247" t="str">
            <v>จ.ลำพูน</v>
          </cell>
          <cell r="J247" t="str">
            <v>05</v>
          </cell>
          <cell r="K247" t="str">
            <v xml:space="preserve"> อ.ทุ่งหัวช้าง</v>
          </cell>
          <cell r="L247" t="str">
            <v>01</v>
          </cell>
          <cell r="M247" t="str">
            <v xml:space="preserve"> 'ต.ทุ่งหัวช้าง'</v>
          </cell>
          <cell r="N247" t="str">
            <v>03</v>
          </cell>
          <cell r="O247" t="str">
            <v xml:space="preserve"> หมู่ 3</v>
          </cell>
          <cell r="P247" t="str">
            <v>01</v>
          </cell>
          <cell r="Q247" t="str">
            <v>เปิดดำเนินการ</v>
          </cell>
          <cell r="S247" t="str">
            <v>51160</v>
          </cell>
          <cell r="V247" t="str">
            <v>21</v>
          </cell>
          <cell r="W247" t="str">
            <v>2.1 ทุติยภูมิระดับต้น</v>
          </cell>
          <cell r="AH247" t="str">
            <v>11143</v>
          </cell>
        </row>
        <row r="248">
          <cell r="A248" t="str">
            <v>001114400</v>
          </cell>
          <cell r="B248" t="str">
            <v>โรงพยาบาลป่าซาง</v>
          </cell>
          <cell r="C248" t="str">
            <v>21002</v>
          </cell>
          <cell r="D248" t="str">
            <v>กระทรวงสาธารณสุข สำนักงานปลัดกระทรวงสาธารณสุข</v>
          </cell>
          <cell r="E248" t="str">
            <v>07</v>
          </cell>
          <cell r="F248" t="str">
            <v>โรงพยาบาลชุมชน</v>
          </cell>
          <cell r="G248" t="str">
            <v>60</v>
          </cell>
          <cell r="H248" t="str">
            <v>51</v>
          </cell>
          <cell r="I248" t="str">
            <v>จ.ลำพูน</v>
          </cell>
          <cell r="J248" t="str">
            <v>06</v>
          </cell>
          <cell r="K248" t="str">
            <v xml:space="preserve"> อ.ป่าซาง</v>
          </cell>
          <cell r="L248" t="str">
            <v>11</v>
          </cell>
          <cell r="M248" t="str">
            <v xml:space="preserve"> 'ต.นครเจดีย์'</v>
          </cell>
          <cell r="N248" t="str">
            <v>07</v>
          </cell>
          <cell r="O248" t="str">
            <v xml:space="preserve"> หมู่ 7</v>
          </cell>
          <cell r="P248" t="str">
            <v>01</v>
          </cell>
          <cell r="Q248" t="str">
            <v>เปิดดำเนินการ</v>
          </cell>
          <cell r="S248" t="str">
            <v>51120</v>
          </cell>
          <cell r="V248" t="str">
            <v>21</v>
          </cell>
          <cell r="W248" t="str">
            <v>2.1 ทุติยภูมิระดับต้น</v>
          </cell>
          <cell r="AH248" t="str">
            <v>11144</v>
          </cell>
        </row>
        <row r="249">
          <cell r="A249" t="str">
            <v>001118900</v>
          </cell>
          <cell r="B249" t="str">
            <v>โรงพยาบาลเทิง</v>
          </cell>
          <cell r="C249" t="str">
            <v>21002</v>
          </cell>
          <cell r="D249" t="str">
            <v>กระทรวงสาธารณสุข สำนักงานปลัดกระทรวงสาธารณสุข</v>
          </cell>
          <cell r="E249" t="str">
            <v>07</v>
          </cell>
          <cell r="F249" t="str">
            <v>โรงพยาบาลชุมชน</v>
          </cell>
          <cell r="G249" t="str">
            <v>60</v>
          </cell>
          <cell r="H249" t="str">
            <v>57</v>
          </cell>
          <cell r="I249" t="str">
            <v>จ.เชียงราย</v>
          </cell>
          <cell r="J249" t="str">
            <v>04</v>
          </cell>
          <cell r="K249" t="str">
            <v xml:space="preserve"> อ.เทิง</v>
          </cell>
          <cell r="L249" t="str">
            <v>01</v>
          </cell>
          <cell r="M249" t="str">
            <v xml:space="preserve"> 'ต.เวียง'</v>
          </cell>
          <cell r="N249" t="str">
            <v>20</v>
          </cell>
          <cell r="O249" t="str">
            <v xml:space="preserve"> หมู่ 20</v>
          </cell>
          <cell r="P249" t="str">
            <v>01</v>
          </cell>
          <cell r="Q249" t="str">
            <v>เปิดดำเนินการ</v>
          </cell>
          <cell r="R249" t="str">
            <v>146 ม.20</v>
          </cell>
          <cell r="S249" t="str">
            <v>57160</v>
          </cell>
          <cell r="T249" t="str">
            <v>053-795259</v>
          </cell>
          <cell r="U249" t="str">
            <v>053-795259</v>
          </cell>
          <cell r="V249" t="str">
            <v>21</v>
          </cell>
          <cell r="W249" t="str">
            <v>2.1 ทุติยภูมิระดับต้น</v>
          </cell>
          <cell r="AH249" t="str">
            <v>11189</v>
          </cell>
        </row>
        <row r="250">
          <cell r="A250" t="str">
            <v>001121500</v>
          </cell>
          <cell r="B250" t="str">
            <v>โรงพยาบาลท่าตะโก</v>
          </cell>
          <cell r="C250" t="str">
            <v>21002</v>
          </cell>
          <cell r="D250" t="str">
            <v>กระทรวงสาธารณสุข สำนักงานปลัดกระทรวงสาธารณสุข</v>
          </cell>
          <cell r="E250" t="str">
            <v>07</v>
          </cell>
          <cell r="F250" t="str">
            <v>โรงพยาบาลชุมชน</v>
          </cell>
          <cell r="G250" t="str">
            <v>60</v>
          </cell>
          <cell r="H250" t="str">
            <v>60</v>
          </cell>
          <cell r="I250" t="str">
            <v>จ.นครสวรรค์</v>
          </cell>
          <cell r="J250" t="str">
            <v>08</v>
          </cell>
          <cell r="K250" t="str">
            <v xml:space="preserve"> อ.ท่าตะโก</v>
          </cell>
          <cell r="L250" t="str">
            <v>01</v>
          </cell>
          <cell r="M250" t="str">
            <v xml:space="preserve"> 'ต.ท่าตะโก'</v>
          </cell>
          <cell r="N250" t="str">
            <v>01</v>
          </cell>
          <cell r="O250" t="str">
            <v xml:space="preserve"> หมู่ 1</v>
          </cell>
          <cell r="P250" t="str">
            <v>01</v>
          </cell>
          <cell r="Q250" t="str">
            <v>เปิดดำเนินการ</v>
          </cell>
          <cell r="V250" t="str">
            <v>22</v>
          </cell>
          <cell r="W250" t="str">
            <v>2.2 ทุติยภูมิระดับกลาง</v>
          </cell>
          <cell r="AH250" t="str">
            <v>11215</v>
          </cell>
        </row>
        <row r="251">
          <cell r="A251" t="str">
            <v>001121400</v>
          </cell>
          <cell r="B251" t="str">
            <v>โรงพยาบาลตาคลี</v>
          </cell>
          <cell r="C251" t="str">
            <v>21002</v>
          </cell>
          <cell r="D251" t="str">
            <v>กระทรวงสาธารณสุข สำนักงานปลัดกระทรวงสาธารณสุข</v>
          </cell>
          <cell r="E251" t="str">
            <v>07</v>
          </cell>
          <cell r="F251" t="str">
            <v>โรงพยาบาลชุมชน</v>
          </cell>
          <cell r="G251" t="str">
            <v>90</v>
          </cell>
          <cell r="H251" t="str">
            <v>60</v>
          </cell>
          <cell r="I251" t="str">
            <v>จ.นครสวรรค์</v>
          </cell>
          <cell r="J251" t="str">
            <v>07</v>
          </cell>
          <cell r="K251" t="str">
            <v xml:space="preserve"> อ.ตาคลี</v>
          </cell>
          <cell r="L251" t="str">
            <v>01</v>
          </cell>
          <cell r="M251" t="str">
            <v xml:space="preserve"> 'ต.ตาคลี'</v>
          </cell>
          <cell r="N251" t="str">
            <v>14</v>
          </cell>
          <cell r="O251" t="str">
            <v xml:space="preserve"> หมู่ 14</v>
          </cell>
          <cell r="P251" t="str">
            <v>01</v>
          </cell>
          <cell r="Q251" t="str">
            <v>เปิดดำเนินการ</v>
          </cell>
          <cell r="R251" t="str">
            <v xml:space="preserve">ถ.หัสนัย   บ้านตาคลีใหญ่  </v>
          </cell>
          <cell r="V251" t="str">
            <v>22</v>
          </cell>
          <cell r="W251" t="str">
            <v>2.2 ทุติยภูมิระดับกลาง</v>
          </cell>
          <cell r="AH251" t="str">
            <v>11214</v>
          </cell>
        </row>
        <row r="252">
          <cell r="A252" t="str">
            <v>001121200</v>
          </cell>
          <cell r="B252" t="str">
            <v>โรงพยาบาลบรรพตพิสัย</v>
          </cell>
          <cell r="C252" t="str">
            <v>21002</v>
          </cell>
          <cell r="D252" t="str">
            <v>กระทรวงสาธารณสุข สำนักงานปลัดกระทรวงสาธารณสุข</v>
          </cell>
          <cell r="E252" t="str">
            <v>07</v>
          </cell>
          <cell r="F252" t="str">
            <v>โรงพยาบาลชุมชน</v>
          </cell>
          <cell r="G252" t="str">
            <v>60</v>
          </cell>
          <cell r="H252" t="str">
            <v>60</v>
          </cell>
          <cell r="I252" t="str">
            <v>จ.นครสวรรค์</v>
          </cell>
          <cell r="J252" t="str">
            <v>05</v>
          </cell>
          <cell r="K252" t="str">
            <v xml:space="preserve"> อ.บรรพตพิสัย</v>
          </cell>
          <cell r="L252" t="str">
            <v>13</v>
          </cell>
          <cell r="M252" t="str">
            <v xml:space="preserve"> 'ต.เจริญผล'</v>
          </cell>
          <cell r="N252" t="str">
            <v>02</v>
          </cell>
          <cell r="O252" t="str">
            <v xml:space="preserve"> หมู่ 2</v>
          </cell>
          <cell r="P252" t="str">
            <v>01</v>
          </cell>
          <cell r="Q252" t="str">
            <v>เปิดดำเนินการ</v>
          </cell>
          <cell r="R252" t="str">
            <v xml:space="preserve">700 ถ.บรรพตพิสัย-โพทะเล </v>
          </cell>
          <cell r="S252" t="str">
            <v>60180</v>
          </cell>
          <cell r="V252" t="str">
            <v>21</v>
          </cell>
          <cell r="W252" t="str">
            <v>2.1 ทุติยภูมิระดับต้น</v>
          </cell>
          <cell r="AH252" t="str">
            <v>11212</v>
          </cell>
        </row>
        <row r="253">
          <cell r="A253" t="str">
            <v>001121300</v>
          </cell>
          <cell r="B253" t="str">
            <v>โรงพยาบาลเก้าเลี้ยว</v>
          </cell>
          <cell r="C253" t="str">
            <v>21002</v>
          </cell>
          <cell r="D253" t="str">
            <v>กระทรวงสาธารณสุข สำนักงานปลัดกระทรวงสาธารณสุข</v>
          </cell>
          <cell r="E253" t="str">
            <v>07</v>
          </cell>
          <cell r="F253" t="str">
            <v>โรงพยาบาลชุมชน</v>
          </cell>
          <cell r="G253" t="str">
            <v>30</v>
          </cell>
          <cell r="H253" t="str">
            <v>60</v>
          </cell>
          <cell r="I253" t="str">
            <v>จ.นครสวรรค์</v>
          </cell>
          <cell r="J253" t="str">
            <v>06</v>
          </cell>
          <cell r="K253" t="str">
            <v xml:space="preserve"> อ.เก้าเลี้ยว</v>
          </cell>
          <cell r="L253" t="str">
            <v>02</v>
          </cell>
          <cell r="M253" t="str">
            <v xml:space="preserve"> 'ต.เก้าเลี้ยว'</v>
          </cell>
          <cell r="N253" t="str">
            <v>01</v>
          </cell>
          <cell r="O253" t="str">
            <v xml:space="preserve"> หมู่ 1</v>
          </cell>
          <cell r="P253" t="str">
            <v>01</v>
          </cell>
          <cell r="Q253" t="str">
            <v>เปิดดำเนินการ</v>
          </cell>
          <cell r="V253" t="str">
            <v>21</v>
          </cell>
          <cell r="W253" t="str">
            <v>2.1 ทุติยภูมิระดับต้น</v>
          </cell>
          <cell r="AH253" t="str">
            <v>11213</v>
          </cell>
        </row>
        <row r="254">
          <cell r="A254" t="str">
            <v>001122000</v>
          </cell>
          <cell r="B254" t="str">
            <v>โรงพยาบาลแม่วงก์</v>
          </cell>
          <cell r="C254" t="str">
            <v>21002</v>
          </cell>
          <cell r="D254" t="str">
            <v>กระทรวงสาธารณสุข สำนักงานปลัดกระทรวงสาธารณสุข</v>
          </cell>
          <cell r="E254" t="str">
            <v>07</v>
          </cell>
          <cell r="F254" t="str">
            <v>โรงพยาบาลชุมชน</v>
          </cell>
          <cell r="G254" t="str">
            <v>10</v>
          </cell>
          <cell r="H254" t="str">
            <v>60</v>
          </cell>
          <cell r="I254" t="str">
            <v>จ.นครสวรรค์</v>
          </cell>
          <cell r="J254" t="str">
            <v>13</v>
          </cell>
          <cell r="K254" t="str">
            <v xml:space="preserve"> อ.แม่วงก์</v>
          </cell>
          <cell r="L254" t="str">
            <v>01</v>
          </cell>
          <cell r="M254" t="str">
            <v xml:space="preserve"> 'ต.แม่วงก์'</v>
          </cell>
          <cell r="N254" t="str">
            <v>09</v>
          </cell>
          <cell r="O254" t="str">
            <v xml:space="preserve"> หมู่ 9</v>
          </cell>
          <cell r="P254" t="str">
            <v>01</v>
          </cell>
          <cell r="Q254" t="str">
            <v>เปิดดำเนินการ</v>
          </cell>
          <cell r="R254" t="str">
            <v xml:space="preserve">25 </v>
          </cell>
          <cell r="S254" t="str">
            <v>60150</v>
          </cell>
          <cell r="V254" t="str">
            <v>21</v>
          </cell>
          <cell r="W254" t="str">
            <v>2.1 ทุติยภูมิระดับต้น</v>
          </cell>
          <cell r="AH254" t="str">
            <v>11220</v>
          </cell>
        </row>
        <row r="255">
          <cell r="A255" t="str">
            <v>001121100</v>
          </cell>
          <cell r="B255" t="str">
            <v>โรงพยาบาลหนองบัว</v>
          </cell>
          <cell r="C255" t="str">
            <v>21002</v>
          </cell>
          <cell r="D255" t="str">
            <v>กระทรวงสาธารณสุข สำนักงานปลัดกระทรวงสาธารณสุข</v>
          </cell>
          <cell r="E255" t="str">
            <v>07</v>
          </cell>
          <cell r="F255" t="str">
            <v>โรงพยาบาลชุมชน</v>
          </cell>
          <cell r="G255" t="str">
            <v>60</v>
          </cell>
          <cell r="H255" t="str">
            <v>60</v>
          </cell>
          <cell r="I255" t="str">
            <v>จ.นครสวรรค์</v>
          </cell>
          <cell r="J255" t="str">
            <v>04</v>
          </cell>
          <cell r="K255" t="str">
            <v xml:space="preserve"> อ.หนองบัว</v>
          </cell>
          <cell r="L255" t="str">
            <v>01</v>
          </cell>
          <cell r="M255" t="str">
            <v xml:space="preserve"> 'ต.หนองบัว'</v>
          </cell>
          <cell r="N255" t="str">
            <v>03</v>
          </cell>
          <cell r="O255" t="str">
            <v xml:space="preserve"> หมู่ 3</v>
          </cell>
          <cell r="P255" t="str">
            <v>01</v>
          </cell>
          <cell r="Q255" t="str">
            <v>เปิดดำเนินการ</v>
          </cell>
          <cell r="R255" t="str">
            <v xml:space="preserve">265/5 </v>
          </cell>
          <cell r="S255" t="str">
            <v>60110</v>
          </cell>
          <cell r="V255" t="str">
            <v>21</v>
          </cell>
          <cell r="W255" t="str">
            <v>2.1 ทุติยภูมิระดับต้น</v>
          </cell>
          <cell r="AH255" t="str">
            <v>11211</v>
          </cell>
        </row>
        <row r="256">
          <cell r="A256" t="str">
            <v>001121700</v>
          </cell>
          <cell r="B256" t="str">
            <v>โรงพยาบาลพยุหะคีรี</v>
          </cell>
          <cell r="C256" t="str">
            <v>21002</v>
          </cell>
          <cell r="D256" t="str">
            <v>กระทรวงสาธารณสุข สำนักงานปลัดกระทรวงสาธารณสุข</v>
          </cell>
          <cell r="E256" t="str">
            <v>07</v>
          </cell>
          <cell r="F256" t="str">
            <v>โรงพยาบาลชุมชน</v>
          </cell>
          <cell r="G256" t="str">
            <v>30</v>
          </cell>
          <cell r="H256" t="str">
            <v>60</v>
          </cell>
          <cell r="I256" t="str">
            <v>จ.นครสวรรค์</v>
          </cell>
          <cell r="J256" t="str">
            <v>10</v>
          </cell>
          <cell r="K256" t="str">
            <v xml:space="preserve"> อ.พยุหะคีรี</v>
          </cell>
          <cell r="L256" t="str">
            <v>01</v>
          </cell>
          <cell r="M256" t="str">
            <v xml:space="preserve"> 'ต.พยุหะ'</v>
          </cell>
          <cell r="N256" t="str">
            <v>08</v>
          </cell>
          <cell r="O256" t="str">
            <v xml:space="preserve"> หมู่ 8</v>
          </cell>
          <cell r="P256" t="str">
            <v>01</v>
          </cell>
          <cell r="Q256" t="str">
            <v>เปิดดำเนินการ</v>
          </cell>
          <cell r="V256" t="str">
            <v>21</v>
          </cell>
          <cell r="W256" t="str">
            <v>2.1 ทุติยภูมิระดับต้น</v>
          </cell>
          <cell r="AH256" t="str">
            <v>11217</v>
          </cell>
        </row>
        <row r="257">
          <cell r="A257" t="str">
            <v>001122500</v>
          </cell>
          <cell r="B257" t="str">
            <v>โรงพยาบาลบ้านไร่</v>
          </cell>
          <cell r="C257" t="str">
            <v>21002</v>
          </cell>
          <cell r="D257" t="str">
            <v>กระทรวงสาธารณสุข สำนักงานปลัดกระทรวงสาธารณสุข</v>
          </cell>
          <cell r="E257" t="str">
            <v>07</v>
          </cell>
          <cell r="F257" t="str">
            <v>โรงพยาบาลชุมชน</v>
          </cell>
          <cell r="G257" t="str">
            <v>60</v>
          </cell>
          <cell r="H257" t="str">
            <v>61</v>
          </cell>
          <cell r="I257" t="str">
            <v>จ.อุทัยธานี</v>
          </cell>
          <cell r="J257" t="str">
            <v>06</v>
          </cell>
          <cell r="K257" t="str">
            <v xml:space="preserve"> อ.บ้านไร่</v>
          </cell>
          <cell r="L257" t="str">
            <v>04</v>
          </cell>
          <cell r="M257" t="str">
            <v xml:space="preserve"> 'ต.คอกควาย'</v>
          </cell>
          <cell r="N257" t="str">
            <v>01</v>
          </cell>
          <cell r="O257" t="str">
            <v xml:space="preserve"> หมู่ 1</v>
          </cell>
          <cell r="P257" t="str">
            <v>01</v>
          </cell>
          <cell r="Q257" t="str">
            <v>เปิดดำเนินการ</v>
          </cell>
          <cell r="R257" t="str">
            <v xml:space="preserve">307 </v>
          </cell>
          <cell r="S257" t="str">
            <v>61140</v>
          </cell>
          <cell r="T257" t="str">
            <v>056539000</v>
          </cell>
          <cell r="U257" t="str">
            <v>056539000</v>
          </cell>
          <cell r="V257" t="str">
            <v>21</v>
          </cell>
          <cell r="W257" t="str">
            <v>2.1 ทุติยภูมิระดับต้น</v>
          </cell>
          <cell r="X257" t="str">
            <v>S</v>
          </cell>
          <cell r="Y257" t="str">
            <v xml:space="preserve">บริการ  </v>
          </cell>
          <cell r="AH257" t="str">
            <v>11225</v>
          </cell>
        </row>
        <row r="258">
          <cell r="A258" t="str">
            <v>001125100</v>
          </cell>
          <cell r="B258" t="str">
            <v>โรงพยาบาลชาติตระการ</v>
          </cell>
          <cell r="C258" t="str">
            <v>21002</v>
          </cell>
          <cell r="D258" t="str">
            <v>กระทรวงสาธารณสุข สำนักงานปลัดกระทรวงสาธารณสุข</v>
          </cell>
          <cell r="E258" t="str">
            <v>07</v>
          </cell>
          <cell r="F258" t="str">
            <v>โรงพยาบาลชุมชน</v>
          </cell>
          <cell r="G258" t="str">
            <v>30</v>
          </cell>
          <cell r="H258" t="str">
            <v>65</v>
          </cell>
          <cell r="I258" t="str">
            <v>จ.พิษณุโลก</v>
          </cell>
          <cell r="J258" t="str">
            <v>03</v>
          </cell>
          <cell r="K258" t="str">
            <v xml:space="preserve"> อ.ชาติตระการ</v>
          </cell>
          <cell r="L258" t="str">
            <v>01</v>
          </cell>
          <cell r="M258" t="str">
            <v xml:space="preserve"> 'ต.ป่าแดง'</v>
          </cell>
          <cell r="N258" t="str">
            <v>05</v>
          </cell>
          <cell r="O258" t="str">
            <v xml:space="preserve"> หมู่ 5</v>
          </cell>
          <cell r="P258" t="str">
            <v>01</v>
          </cell>
          <cell r="Q258" t="str">
            <v>เปิดดำเนินการ</v>
          </cell>
          <cell r="R258" t="str">
            <v>112 ม.5 บ้านศรีสงคราม</v>
          </cell>
          <cell r="V258" t="str">
            <v>21</v>
          </cell>
          <cell r="W258" t="str">
            <v>2.1 ทุติยภูมิระดับต้น</v>
          </cell>
          <cell r="AH258" t="str">
            <v>11251</v>
          </cell>
        </row>
        <row r="259">
          <cell r="A259" t="str">
            <v>001125400</v>
          </cell>
          <cell r="B259" t="str">
            <v>โรงพยาบาลพรหมพิราม</v>
          </cell>
          <cell r="C259" t="str">
            <v>21002</v>
          </cell>
          <cell r="D259" t="str">
            <v>กระทรวงสาธารณสุข สำนักงานปลัดกระทรวงสาธารณสุข</v>
          </cell>
          <cell r="E259" t="str">
            <v>07</v>
          </cell>
          <cell r="F259" t="str">
            <v>โรงพยาบาลชุมชน</v>
          </cell>
          <cell r="G259" t="str">
            <v>30</v>
          </cell>
          <cell r="H259" t="str">
            <v>65</v>
          </cell>
          <cell r="I259" t="str">
            <v>จ.พิษณุโลก</v>
          </cell>
          <cell r="J259" t="str">
            <v>06</v>
          </cell>
          <cell r="K259" t="str">
            <v xml:space="preserve"> อ.พรหมพิราม</v>
          </cell>
          <cell r="L259" t="str">
            <v>01</v>
          </cell>
          <cell r="M259" t="str">
            <v xml:space="preserve"> 'ต.พรหมพิราม'</v>
          </cell>
          <cell r="N259" t="str">
            <v>01</v>
          </cell>
          <cell r="O259" t="str">
            <v xml:space="preserve"> หมู่ 1</v>
          </cell>
          <cell r="P259" t="str">
            <v>01</v>
          </cell>
          <cell r="Q259" t="str">
            <v>เปิดดำเนินการ</v>
          </cell>
          <cell r="R259" t="str">
            <v>479 ม.1 บ้านพรหมพิราม</v>
          </cell>
          <cell r="V259" t="str">
            <v>21</v>
          </cell>
          <cell r="W259" t="str">
            <v>2.1 ทุติยภูมิระดับต้น</v>
          </cell>
          <cell r="AH259" t="str">
            <v>11254</v>
          </cell>
        </row>
        <row r="260">
          <cell r="A260" t="str">
            <v>001125500</v>
          </cell>
          <cell r="B260" t="str">
            <v>โรงพยาบาลวัดโบสถ์</v>
          </cell>
          <cell r="C260" t="str">
            <v>21002</v>
          </cell>
          <cell r="D260" t="str">
            <v>กระทรวงสาธารณสุข สำนักงานปลัดกระทรวงสาธารณสุข</v>
          </cell>
          <cell r="E260" t="str">
            <v>07</v>
          </cell>
          <cell r="F260" t="str">
            <v>โรงพยาบาลชุมชน</v>
          </cell>
          <cell r="G260" t="str">
            <v>30</v>
          </cell>
          <cell r="H260" t="str">
            <v>65</v>
          </cell>
          <cell r="I260" t="str">
            <v>จ.พิษณุโลก</v>
          </cell>
          <cell r="J260" t="str">
            <v>07</v>
          </cell>
          <cell r="K260" t="str">
            <v xml:space="preserve"> อ.วัดโบสถ์</v>
          </cell>
          <cell r="L260" t="str">
            <v>01</v>
          </cell>
          <cell r="M260" t="str">
            <v xml:space="preserve"> 'ต.วัดโบสถ์'</v>
          </cell>
          <cell r="N260" t="str">
            <v>01</v>
          </cell>
          <cell r="O260" t="str">
            <v xml:space="preserve"> หมู่ 1</v>
          </cell>
          <cell r="P260" t="str">
            <v>01</v>
          </cell>
          <cell r="Q260" t="str">
            <v>เปิดดำเนินการ</v>
          </cell>
          <cell r="R260" t="str">
            <v>135 ม.1 บ้านท่างาม</v>
          </cell>
          <cell r="V260" t="str">
            <v>21</v>
          </cell>
          <cell r="W260" t="str">
            <v>2.1 ทุติยภูมิระดับต้น</v>
          </cell>
          <cell r="AH260" t="str">
            <v>11255</v>
          </cell>
        </row>
        <row r="261">
          <cell r="A261" t="str">
            <v>001125600</v>
          </cell>
          <cell r="B261" t="str">
            <v>โรงพยาบาลวังทอง</v>
          </cell>
          <cell r="C261" t="str">
            <v>21002</v>
          </cell>
          <cell r="D261" t="str">
            <v>กระทรวงสาธารณสุข สำนักงานปลัดกระทรวงสาธารณสุข</v>
          </cell>
          <cell r="E261" t="str">
            <v>07</v>
          </cell>
          <cell r="F261" t="str">
            <v>โรงพยาบาลชุมชน</v>
          </cell>
          <cell r="G261" t="str">
            <v>30</v>
          </cell>
          <cell r="H261" t="str">
            <v>65</v>
          </cell>
          <cell r="I261" t="str">
            <v>จ.พิษณุโลก</v>
          </cell>
          <cell r="J261" t="str">
            <v>08</v>
          </cell>
          <cell r="K261" t="str">
            <v xml:space="preserve"> อ.วังทอง</v>
          </cell>
          <cell r="L261" t="str">
            <v>01</v>
          </cell>
          <cell r="M261" t="str">
            <v xml:space="preserve"> 'ต.วังทอง'</v>
          </cell>
          <cell r="N261" t="str">
            <v>05</v>
          </cell>
          <cell r="O261" t="str">
            <v xml:space="preserve"> หมู่ 5</v>
          </cell>
          <cell r="P261" t="str">
            <v>01</v>
          </cell>
          <cell r="Q261" t="str">
            <v>เปิดดำเนินการ</v>
          </cell>
          <cell r="R261" t="str">
            <v>491 ม.5 บ้านหนองเสือ</v>
          </cell>
          <cell r="V261" t="str">
            <v>21</v>
          </cell>
          <cell r="W261" t="str">
            <v>2.1 ทุติยภูมิระดับต้น</v>
          </cell>
          <cell r="AH261" t="str">
            <v>11256</v>
          </cell>
        </row>
        <row r="262">
          <cell r="A262" t="str">
            <v>001129000</v>
          </cell>
          <cell r="B262" t="str">
            <v>โรงพยาบาลด่านช้าง</v>
          </cell>
          <cell r="C262" t="str">
            <v>21002</v>
          </cell>
          <cell r="D262" t="str">
            <v>กระทรวงสาธารณสุข สำนักงานปลัดกระทรวงสาธารณสุข</v>
          </cell>
          <cell r="E262" t="str">
            <v>07</v>
          </cell>
          <cell r="F262" t="str">
            <v>โรงพยาบาลชุมชน</v>
          </cell>
          <cell r="G262" t="str">
            <v>86</v>
          </cell>
          <cell r="H262" t="str">
            <v>72</v>
          </cell>
          <cell r="I262" t="str">
            <v>จ.สุพรรณบุรี</v>
          </cell>
          <cell r="J262" t="str">
            <v>03</v>
          </cell>
          <cell r="K262" t="str">
            <v xml:space="preserve"> อ.ด่านช้าง</v>
          </cell>
          <cell r="L262" t="str">
            <v>02</v>
          </cell>
          <cell r="M262" t="str">
            <v xml:space="preserve"> 'ต.ด่านช้าง'</v>
          </cell>
          <cell r="N262" t="str">
            <v>01</v>
          </cell>
          <cell r="O262" t="str">
            <v xml:space="preserve"> หมู่ 1</v>
          </cell>
          <cell r="P262" t="str">
            <v>01</v>
          </cell>
          <cell r="Q262" t="str">
            <v>เปิดดำเนินการ</v>
          </cell>
          <cell r="R262" t="str">
            <v>94</v>
          </cell>
          <cell r="V262" t="str">
            <v>22</v>
          </cell>
          <cell r="W262" t="str">
            <v>2.2 ทุติยภูมิระดับกลาง</v>
          </cell>
          <cell r="AH262" t="str">
            <v>11290</v>
          </cell>
        </row>
        <row r="263">
          <cell r="A263" t="str">
            <v>001129600</v>
          </cell>
          <cell r="B263" t="str">
            <v>โรงพยาบาลหนองหญ้าไซ</v>
          </cell>
          <cell r="C263" t="str">
            <v>21002</v>
          </cell>
          <cell r="D263" t="str">
            <v>กระทรวงสาธารณสุข สำนักงานปลัดกระทรวงสาธารณสุข</v>
          </cell>
          <cell r="E263" t="str">
            <v>07</v>
          </cell>
          <cell r="F263" t="str">
            <v>โรงพยาบาลชุมชน</v>
          </cell>
          <cell r="G263" t="str">
            <v>60</v>
          </cell>
          <cell r="H263" t="str">
            <v>72</v>
          </cell>
          <cell r="I263" t="str">
            <v>จ.สุพรรณบุรี</v>
          </cell>
          <cell r="J263" t="str">
            <v>10</v>
          </cell>
          <cell r="K263" t="str">
            <v xml:space="preserve"> อ.หนองหญ้าไซ</v>
          </cell>
          <cell r="L263" t="str">
            <v>01</v>
          </cell>
          <cell r="M263" t="str">
            <v xml:space="preserve"> 'ต.หนองหญ้าไซ'</v>
          </cell>
          <cell r="N263" t="str">
            <v>05</v>
          </cell>
          <cell r="O263" t="str">
            <v xml:space="preserve"> หมู่ 5</v>
          </cell>
          <cell r="P263" t="str">
            <v>01</v>
          </cell>
          <cell r="Q263" t="str">
            <v>เปิดดำเนินการ</v>
          </cell>
          <cell r="R263" t="str">
            <v>503 ม.05</v>
          </cell>
          <cell r="S263" t="str">
            <v>72240</v>
          </cell>
          <cell r="V263" t="str">
            <v>22</v>
          </cell>
          <cell r="W263" t="str">
            <v>2.2 ทุติยภูมิระดับกลาง</v>
          </cell>
          <cell r="AH263" t="str">
            <v>11296</v>
          </cell>
        </row>
        <row r="264">
          <cell r="A264" t="str">
            <v>001129200</v>
          </cell>
          <cell r="B264" t="str">
            <v>โรงพยาบาลศรีประจันต์</v>
          </cell>
          <cell r="C264" t="str">
            <v>21002</v>
          </cell>
          <cell r="D264" t="str">
            <v>กระทรวงสาธารณสุข สำนักงานปลัดกระทรวงสาธารณสุข</v>
          </cell>
          <cell r="E264" t="str">
            <v>07</v>
          </cell>
          <cell r="F264" t="str">
            <v>โรงพยาบาลชุมชน</v>
          </cell>
          <cell r="G264" t="str">
            <v>66</v>
          </cell>
          <cell r="H264" t="str">
            <v>72</v>
          </cell>
          <cell r="I264" t="str">
            <v>จ.สุพรรณบุรี</v>
          </cell>
          <cell r="J264" t="str">
            <v>05</v>
          </cell>
          <cell r="K264" t="str">
            <v xml:space="preserve"> อ.ศรีประจันต์</v>
          </cell>
          <cell r="L264" t="str">
            <v>08</v>
          </cell>
          <cell r="M264" t="str">
            <v xml:space="preserve"> 'ต.วังน้ำซับ'</v>
          </cell>
          <cell r="N264" t="str">
            <v>01</v>
          </cell>
          <cell r="O264" t="str">
            <v xml:space="preserve"> หมู่ 1</v>
          </cell>
          <cell r="P264" t="str">
            <v>01</v>
          </cell>
          <cell r="Q264" t="str">
            <v>เปิดดำเนินการ</v>
          </cell>
          <cell r="R264" t="str">
            <v xml:space="preserve">218 ถ.สุพรรณบุรี-ชัยนาท </v>
          </cell>
          <cell r="V264" t="str">
            <v>22</v>
          </cell>
          <cell r="W264" t="str">
            <v>2.2 ทุติยภูมิระดับกลาง</v>
          </cell>
          <cell r="AH264" t="str">
            <v>11292</v>
          </cell>
        </row>
        <row r="265">
          <cell r="A265" t="str">
            <v>001132500</v>
          </cell>
          <cell r="B265" t="str">
            <v>โรงพยาบาลสมเด็จพระยุพราชฉวาง</v>
          </cell>
          <cell r="C265" t="str">
            <v>21002</v>
          </cell>
          <cell r="D265" t="str">
            <v>กระทรวงสาธารณสุข สำนักงานปลัดกระทรวงสาธารณสุข</v>
          </cell>
          <cell r="E265" t="str">
            <v>07</v>
          </cell>
          <cell r="F265" t="str">
            <v>โรงพยาบาลชุมชน</v>
          </cell>
          <cell r="G265" t="str">
            <v>90</v>
          </cell>
          <cell r="H265" t="str">
            <v>80</v>
          </cell>
          <cell r="I265" t="str">
            <v>จ.นครศรีธรรมราช</v>
          </cell>
          <cell r="J265" t="str">
            <v>04</v>
          </cell>
          <cell r="K265" t="str">
            <v xml:space="preserve"> อ.ฉวาง</v>
          </cell>
          <cell r="L265" t="str">
            <v>10</v>
          </cell>
          <cell r="M265" t="str">
            <v xml:space="preserve"> 'ต.ไสหร้า'</v>
          </cell>
          <cell r="N265" t="str">
            <v>08</v>
          </cell>
          <cell r="O265" t="str">
            <v xml:space="preserve"> หมู่ 8</v>
          </cell>
          <cell r="P265" t="str">
            <v>01</v>
          </cell>
          <cell r="Q265" t="str">
            <v>เปิดดำเนินการ</v>
          </cell>
          <cell r="R265" t="str">
            <v xml:space="preserve">20 ม.8  </v>
          </cell>
          <cell r="V265" t="str">
            <v>22</v>
          </cell>
          <cell r="W265" t="str">
            <v>2.2 ทุติยภูมิระดับกลาง</v>
          </cell>
          <cell r="AH265" t="str">
            <v>11325</v>
          </cell>
        </row>
        <row r="266">
          <cell r="A266" t="str">
            <v>001132900</v>
          </cell>
          <cell r="B266" t="str">
            <v>โรงพยาบาลท่าศาลา</v>
          </cell>
          <cell r="C266" t="str">
            <v>21002</v>
          </cell>
          <cell r="D266" t="str">
            <v>กระทรวงสาธารณสุข สำนักงานปลัดกระทรวงสาธารณสุข</v>
          </cell>
          <cell r="E266" t="str">
            <v>07</v>
          </cell>
          <cell r="F266" t="str">
            <v>โรงพยาบาลชุมชน</v>
          </cell>
          <cell r="G266" t="str">
            <v>60</v>
          </cell>
          <cell r="H266" t="str">
            <v>80</v>
          </cell>
          <cell r="I266" t="str">
            <v>จ.นครศรีธรรมราช</v>
          </cell>
          <cell r="J266" t="str">
            <v>08</v>
          </cell>
          <cell r="K266" t="str">
            <v xml:space="preserve"> อ.ท่าศาลา</v>
          </cell>
          <cell r="L266" t="str">
            <v>01</v>
          </cell>
          <cell r="M266" t="str">
            <v xml:space="preserve"> 'ต.ท่าศาลา'</v>
          </cell>
          <cell r="N266" t="str">
            <v>03</v>
          </cell>
          <cell r="O266" t="str">
            <v xml:space="preserve"> หมู่ 3</v>
          </cell>
          <cell r="P266" t="str">
            <v>01</v>
          </cell>
          <cell r="Q266" t="str">
            <v>เปิดดำเนินการ</v>
          </cell>
          <cell r="V266" t="str">
            <v>22</v>
          </cell>
          <cell r="W266" t="str">
            <v>2.2 ทุติยภูมิระดับกลาง</v>
          </cell>
          <cell r="AH266" t="str">
            <v>11329</v>
          </cell>
        </row>
        <row r="267">
          <cell r="A267" t="str">
            <v>001133500</v>
          </cell>
          <cell r="B267" t="str">
            <v>โรงพยาบาลสิชล</v>
          </cell>
          <cell r="C267" t="str">
            <v>21002</v>
          </cell>
          <cell r="D267" t="str">
            <v>กระทรวงสาธารณสุข สำนักงานปลัดกระทรวงสาธารณสุข</v>
          </cell>
          <cell r="E267" t="str">
            <v>07</v>
          </cell>
          <cell r="F267" t="str">
            <v>โรงพยาบาลชุมชน</v>
          </cell>
          <cell r="G267" t="str">
            <v>120</v>
          </cell>
          <cell r="H267" t="str">
            <v>80</v>
          </cell>
          <cell r="I267" t="str">
            <v>จ.นครศรีธรรมราช</v>
          </cell>
          <cell r="J267" t="str">
            <v>14</v>
          </cell>
          <cell r="K267" t="str">
            <v xml:space="preserve"> อ.สิชล</v>
          </cell>
          <cell r="L267" t="str">
            <v>01</v>
          </cell>
          <cell r="M267" t="str">
            <v xml:space="preserve"> 'ต.สิชล'</v>
          </cell>
          <cell r="N267" t="str">
            <v>05</v>
          </cell>
          <cell r="O267" t="str">
            <v xml:space="preserve"> หมู่ 5</v>
          </cell>
          <cell r="P267" t="str">
            <v>01</v>
          </cell>
          <cell r="Q267" t="str">
            <v>เปิดดำเนินการ</v>
          </cell>
          <cell r="R267" t="str">
            <v xml:space="preserve">189 </v>
          </cell>
          <cell r="V267" t="str">
            <v>22</v>
          </cell>
          <cell r="W267" t="str">
            <v>2.2 ทุติยภูมิระดับกลาง</v>
          </cell>
          <cell r="AH267" t="str">
            <v>11335</v>
          </cell>
        </row>
        <row r="268">
          <cell r="A268" t="str">
            <v>001137900</v>
          </cell>
          <cell r="B268" t="str">
            <v>โรงพยาบาลหลังสวน</v>
          </cell>
          <cell r="C268" t="str">
            <v>21002</v>
          </cell>
          <cell r="D268" t="str">
            <v>กระทรวงสาธารณสุข สำนักงานปลัดกระทรวงสาธารณสุข</v>
          </cell>
          <cell r="E268" t="str">
            <v>07</v>
          </cell>
          <cell r="F268" t="str">
            <v>โรงพยาบาลชุมชน</v>
          </cell>
          <cell r="G268" t="str">
            <v>120</v>
          </cell>
          <cell r="H268" t="str">
            <v>86</v>
          </cell>
          <cell r="I268" t="str">
            <v>จ.ชุมพร</v>
          </cell>
          <cell r="J268" t="str">
            <v>04</v>
          </cell>
          <cell r="K268" t="str">
            <v xml:space="preserve"> อ.หลังสวน</v>
          </cell>
          <cell r="L268" t="str">
            <v>12</v>
          </cell>
          <cell r="M268" t="str">
            <v xml:space="preserve"> 'ต.วังตะกอ'</v>
          </cell>
          <cell r="N268" t="str">
            <v>05</v>
          </cell>
          <cell r="O268" t="str">
            <v xml:space="preserve"> หมู่ 5</v>
          </cell>
          <cell r="P268" t="str">
            <v>01</v>
          </cell>
          <cell r="Q268" t="str">
            <v>เปิดดำเนินการ</v>
          </cell>
          <cell r="V268" t="str">
            <v>22</v>
          </cell>
          <cell r="W268" t="str">
            <v>2.2 ทุติยภูมิระดับกลาง</v>
          </cell>
          <cell r="AH268" t="str">
            <v>11379</v>
          </cell>
        </row>
        <row r="269">
          <cell r="A269" t="str">
            <v>001136700</v>
          </cell>
          <cell r="B269" t="str">
            <v>โรงพยาบาลบ้านนาเดิม</v>
          </cell>
          <cell r="C269" t="str">
            <v>21002</v>
          </cell>
          <cell r="D269" t="str">
            <v>กระทรวงสาธารณสุข สำนักงานปลัดกระทรวงสาธารณสุข</v>
          </cell>
          <cell r="E269" t="str">
            <v>07</v>
          </cell>
          <cell r="F269" t="str">
            <v>โรงพยาบาลชุมชน</v>
          </cell>
          <cell r="G269" t="str">
            <v>30</v>
          </cell>
          <cell r="H269" t="str">
            <v>84</v>
          </cell>
          <cell r="I269" t="str">
            <v>จ.สุราษฎร์ธานี</v>
          </cell>
          <cell r="J269" t="str">
            <v>13</v>
          </cell>
          <cell r="K269" t="str">
            <v xml:space="preserve"> อ.บ้านนาเดิม</v>
          </cell>
          <cell r="L269" t="str">
            <v>01</v>
          </cell>
          <cell r="M269" t="str">
            <v xml:space="preserve"> 'ต.บ้านนา'</v>
          </cell>
          <cell r="N269" t="str">
            <v>02</v>
          </cell>
          <cell r="O269" t="str">
            <v xml:space="preserve"> หมู่ 2</v>
          </cell>
          <cell r="P269" t="str">
            <v>01</v>
          </cell>
          <cell r="Q269" t="str">
            <v>เปิดดำเนินการ</v>
          </cell>
          <cell r="S269" t="str">
            <v>84240</v>
          </cell>
          <cell r="V269" t="str">
            <v>21</v>
          </cell>
          <cell r="W269" t="str">
            <v>2.1 ทุติยภูมิระดับต้น</v>
          </cell>
          <cell r="AH269" t="str">
            <v>11367</v>
          </cell>
        </row>
        <row r="270">
          <cell r="A270" t="str">
            <v>001134800</v>
          </cell>
          <cell r="B270" t="str">
            <v>โรงพยาบาลกะปงชัยพัฒน์</v>
          </cell>
          <cell r="C270" t="str">
            <v>21002</v>
          </cell>
          <cell r="D270" t="str">
            <v>กระทรวงสาธารณสุข สำนักงานปลัดกระทรวงสาธารณสุข</v>
          </cell>
          <cell r="E270" t="str">
            <v>07</v>
          </cell>
          <cell r="F270" t="str">
            <v>โรงพยาบาลชุมชน</v>
          </cell>
          <cell r="G270" t="str">
            <v>30</v>
          </cell>
          <cell r="H270" t="str">
            <v>82</v>
          </cell>
          <cell r="I270" t="str">
            <v>จ.พังงา</v>
          </cell>
          <cell r="J270" t="str">
            <v>03</v>
          </cell>
          <cell r="K270" t="str">
            <v xml:space="preserve"> อ.กะปง</v>
          </cell>
          <cell r="L270" t="str">
            <v>02</v>
          </cell>
          <cell r="M270" t="str">
            <v xml:space="preserve"> 'ต.ท่านา'</v>
          </cell>
          <cell r="N270" t="str">
            <v>01</v>
          </cell>
          <cell r="O270" t="str">
            <v xml:space="preserve"> หมู่ 1</v>
          </cell>
          <cell r="P270" t="str">
            <v>01</v>
          </cell>
          <cell r="Q270" t="str">
            <v>เปิดดำเนินการ</v>
          </cell>
          <cell r="R270" t="str">
            <v xml:space="preserve">29/25 </v>
          </cell>
          <cell r="S270" t="str">
            <v>82170</v>
          </cell>
          <cell r="T270" t="str">
            <v>076499132</v>
          </cell>
          <cell r="U270" t="str">
            <v>076499132</v>
          </cell>
          <cell r="V270" t="str">
            <v>21</v>
          </cell>
          <cell r="W270" t="str">
            <v>2.1 ทุติยภูมิระดับต้น</v>
          </cell>
          <cell r="AH270" t="str">
            <v>11348</v>
          </cell>
        </row>
        <row r="271">
          <cell r="A271" t="str">
            <v>001137500</v>
          </cell>
          <cell r="B271" t="str">
            <v>โรงพยาบาลปากน้ำชุมพร</v>
          </cell>
          <cell r="C271" t="str">
            <v>21002</v>
          </cell>
          <cell r="D271" t="str">
            <v>กระทรวงสาธารณสุข สำนักงานปลัดกระทรวงสาธารณสุข</v>
          </cell>
          <cell r="E271" t="str">
            <v>07</v>
          </cell>
          <cell r="F271" t="str">
            <v>โรงพยาบาลชุมชน</v>
          </cell>
          <cell r="G271" t="str">
            <v>10</v>
          </cell>
          <cell r="H271" t="str">
            <v>86</v>
          </cell>
          <cell r="I271" t="str">
            <v>จ.ชุมพร</v>
          </cell>
          <cell r="J271" t="str">
            <v>01</v>
          </cell>
          <cell r="K271" t="str">
            <v xml:space="preserve"> อ.เมืองชุมพร</v>
          </cell>
          <cell r="L271" t="str">
            <v>02</v>
          </cell>
          <cell r="M271" t="str">
            <v xml:space="preserve"> 'ต.ปากน้ำ'</v>
          </cell>
          <cell r="N271" t="str">
            <v>03</v>
          </cell>
          <cell r="O271" t="str">
            <v xml:space="preserve"> หมู่ 3</v>
          </cell>
          <cell r="P271" t="str">
            <v>01</v>
          </cell>
          <cell r="Q271" t="str">
            <v>เปิดดำเนินการ</v>
          </cell>
          <cell r="V271" t="str">
            <v>21</v>
          </cell>
          <cell r="W271" t="str">
            <v>2.1 ทุติยภูมิระดับต้น</v>
          </cell>
          <cell r="AH271" t="str">
            <v>11375</v>
          </cell>
        </row>
        <row r="272">
          <cell r="A272" t="str">
            <v>001137600</v>
          </cell>
          <cell r="B272" t="str">
            <v>โรงพยาบาลท่าแซะ</v>
          </cell>
          <cell r="C272" t="str">
            <v>21002</v>
          </cell>
          <cell r="D272" t="str">
            <v>กระทรวงสาธารณสุข สำนักงานปลัดกระทรวงสาธารณสุข</v>
          </cell>
          <cell r="E272" t="str">
            <v>07</v>
          </cell>
          <cell r="F272" t="str">
            <v>โรงพยาบาลชุมชน</v>
          </cell>
          <cell r="G272" t="str">
            <v>60</v>
          </cell>
          <cell r="H272" t="str">
            <v>86</v>
          </cell>
          <cell r="I272" t="str">
            <v>จ.ชุมพร</v>
          </cell>
          <cell r="J272" t="str">
            <v>02</v>
          </cell>
          <cell r="K272" t="str">
            <v xml:space="preserve"> อ.ท่าแซะ</v>
          </cell>
          <cell r="L272" t="str">
            <v>09</v>
          </cell>
          <cell r="M272" t="str">
            <v xml:space="preserve"> 'ต.ทรัพย์อนันต์'</v>
          </cell>
          <cell r="N272" t="str">
            <v>02</v>
          </cell>
          <cell r="O272" t="str">
            <v xml:space="preserve"> หมู่ 2</v>
          </cell>
          <cell r="P272" t="str">
            <v>01</v>
          </cell>
          <cell r="Q272" t="str">
            <v>เปิดดำเนินการ</v>
          </cell>
          <cell r="V272" t="str">
            <v>21</v>
          </cell>
          <cell r="W272" t="str">
            <v>2.1 ทุติยภูมิระดับต้น</v>
          </cell>
          <cell r="AH272" t="str">
            <v>11376</v>
          </cell>
        </row>
        <row r="273">
          <cell r="A273" t="str">
            <v>001143000</v>
          </cell>
          <cell r="B273" t="str">
            <v>โรงพยาบาลยะรัง</v>
          </cell>
          <cell r="C273" t="str">
            <v>21002</v>
          </cell>
          <cell r="D273" t="str">
            <v>กระทรวงสาธารณสุข สำนักงานปลัดกระทรวงสาธารณสุข</v>
          </cell>
          <cell r="E273" t="str">
            <v>07</v>
          </cell>
          <cell r="F273" t="str">
            <v>โรงพยาบาลชุมชน</v>
          </cell>
          <cell r="G273" t="str">
            <v>30</v>
          </cell>
          <cell r="H273" t="str">
            <v>94</v>
          </cell>
          <cell r="I273" t="str">
            <v>จ.ปัตตานี</v>
          </cell>
          <cell r="J273" t="str">
            <v>10</v>
          </cell>
          <cell r="K273" t="str">
            <v xml:space="preserve"> อ.ยะรัง</v>
          </cell>
          <cell r="L273" t="str">
            <v>06</v>
          </cell>
          <cell r="M273" t="str">
            <v xml:space="preserve"> 'ต.ปิตูมุดี'</v>
          </cell>
          <cell r="N273" t="str">
            <v>01</v>
          </cell>
          <cell r="O273" t="str">
            <v xml:space="preserve"> หมู่ 1</v>
          </cell>
          <cell r="P273" t="str">
            <v>01</v>
          </cell>
          <cell r="Q273" t="str">
            <v>เปิดดำเนินการ</v>
          </cell>
          <cell r="R273" t="str">
            <v xml:space="preserve">106 ม.1 ถ.ยะรัง </v>
          </cell>
          <cell r="S273" t="str">
            <v>96160</v>
          </cell>
          <cell r="V273" t="str">
            <v>21</v>
          </cell>
          <cell r="W273" t="str">
            <v>2.1 ทุติยภูมิระดับต้น</v>
          </cell>
          <cell r="AH273" t="str">
            <v>11430</v>
          </cell>
        </row>
        <row r="274">
          <cell r="A274" t="str">
            <v>001143800</v>
          </cell>
          <cell r="B274" t="str">
            <v>โรงพยาบาลรือเสาะ</v>
          </cell>
          <cell r="C274" t="str">
            <v>21002</v>
          </cell>
          <cell r="D274" t="str">
            <v>กระทรวงสาธารณสุข สำนักงานปลัดกระทรวงสาธารณสุข</v>
          </cell>
          <cell r="E274" t="str">
            <v>07</v>
          </cell>
          <cell r="F274" t="str">
            <v>โรงพยาบาลชุมชน</v>
          </cell>
          <cell r="G274" t="str">
            <v>30</v>
          </cell>
          <cell r="H274" t="str">
            <v>96</v>
          </cell>
          <cell r="I274" t="str">
            <v>จ.นราธิวาส</v>
          </cell>
          <cell r="J274" t="str">
            <v>06</v>
          </cell>
          <cell r="K274" t="str">
            <v xml:space="preserve"> อ.รือเสาะ</v>
          </cell>
          <cell r="L274" t="str">
            <v>01</v>
          </cell>
          <cell r="M274" t="str">
            <v xml:space="preserve"> 'ต.รือเสาะ'</v>
          </cell>
          <cell r="N274" t="str">
            <v>02</v>
          </cell>
          <cell r="O274" t="str">
            <v xml:space="preserve"> หมู่ 2</v>
          </cell>
          <cell r="P274" t="str">
            <v>01</v>
          </cell>
          <cell r="Q274" t="str">
            <v>เปิดดำเนินการ</v>
          </cell>
          <cell r="R274" t="str">
            <v xml:space="preserve">184/5 ม.2 ถ.รือเสาะสนองกิจ </v>
          </cell>
          <cell r="S274" t="str">
            <v>96150</v>
          </cell>
          <cell r="V274" t="str">
            <v>22</v>
          </cell>
          <cell r="W274" t="str">
            <v>2.2 ทุติยภูมิระดับกลาง</v>
          </cell>
          <cell r="AH274" t="str">
            <v>11438</v>
          </cell>
        </row>
        <row r="275">
          <cell r="A275" t="str">
            <v>001142500</v>
          </cell>
          <cell r="B275" t="str">
            <v>โรงพยาบาลปะนาเระ</v>
          </cell>
          <cell r="C275" t="str">
            <v>21002</v>
          </cell>
          <cell r="D275" t="str">
            <v>กระทรวงสาธารณสุข สำนักงานปลัดกระทรวงสาธารณสุข</v>
          </cell>
          <cell r="E275" t="str">
            <v>07</v>
          </cell>
          <cell r="F275" t="str">
            <v>โรงพยาบาลชุมชน</v>
          </cell>
          <cell r="G275" t="str">
            <v>30</v>
          </cell>
          <cell r="H275" t="str">
            <v>94</v>
          </cell>
          <cell r="I275" t="str">
            <v>จ.ปัตตานี</v>
          </cell>
          <cell r="J275" t="str">
            <v>04</v>
          </cell>
          <cell r="K275" t="str">
            <v xml:space="preserve"> อ.ปะนาเระ</v>
          </cell>
          <cell r="L275" t="str">
            <v>02</v>
          </cell>
          <cell r="M275" t="str">
            <v xml:space="preserve"> 'ต.ท่าข้าม'</v>
          </cell>
          <cell r="N275" t="str">
            <v>01</v>
          </cell>
          <cell r="O275" t="str">
            <v xml:space="preserve"> หมู่ 1</v>
          </cell>
          <cell r="P275" t="str">
            <v>01</v>
          </cell>
          <cell r="Q275" t="str">
            <v>เปิดดำเนินการ</v>
          </cell>
          <cell r="V275" t="str">
            <v>21</v>
          </cell>
          <cell r="W275" t="str">
            <v>2.1 ทุติยภูมิระดับต้น</v>
          </cell>
          <cell r="AH275" t="str">
            <v>11425</v>
          </cell>
        </row>
        <row r="276">
          <cell r="A276" t="str">
            <v>001143700</v>
          </cell>
          <cell r="B276" t="str">
            <v>โรงพยาบาลระแงะ</v>
          </cell>
          <cell r="C276" t="str">
            <v>21002</v>
          </cell>
          <cell r="D276" t="str">
            <v>กระทรวงสาธารณสุข สำนักงานปลัดกระทรวงสาธารณสุข</v>
          </cell>
          <cell r="E276" t="str">
            <v>07</v>
          </cell>
          <cell r="F276" t="str">
            <v>โรงพยาบาลชุมชน</v>
          </cell>
          <cell r="G276" t="str">
            <v>30</v>
          </cell>
          <cell r="H276" t="str">
            <v>96</v>
          </cell>
          <cell r="I276" t="str">
            <v>จ.นราธิวาส</v>
          </cell>
          <cell r="J276" t="str">
            <v>05</v>
          </cell>
          <cell r="K276" t="str">
            <v xml:space="preserve"> อ.ระแงะ</v>
          </cell>
          <cell r="L276" t="str">
            <v>01</v>
          </cell>
          <cell r="M276" t="str">
            <v xml:space="preserve"> 'ต.ตันหยงมัส'</v>
          </cell>
          <cell r="N276" t="str">
            <v>01</v>
          </cell>
          <cell r="O276" t="str">
            <v xml:space="preserve"> หมู่ 1</v>
          </cell>
          <cell r="P276" t="str">
            <v>01</v>
          </cell>
          <cell r="Q276" t="str">
            <v>เปิดดำเนินการ</v>
          </cell>
          <cell r="R276" t="str">
            <v xml:space="preserve">484 ม.1 ถ.ระแงะมรรคา </v>
          </cell>
          <cell r="S276" t="str">
            <v>96130</v>
          </cell>
          <cell r="V276" t="str">
            <v>22</v>
          </cell>
          <cell r="W276" t="str">
            <v>2.2 ทุติยภูมิระดับกลาง</v>
          </cell>
          <cell r="AH276" t="str">
            <v>11437</v>
          </cell>
        </row>
        <row r="277">
          <cell r="A277" t="str">
            <v>001143500</v>
          </cell>
          <cell r="B277" t="str">
            <v>โรงพยาบาลตากใบ</v>
          </cell>
          <cell r="C277" t="str">
            <v>21002</v>
          </cell>
          <cell r="D277" t="str">
            <v>กระทรวงสาธารณสุข สำนักงานปลัดกระทรวงสาธารณสุข</v>
          </cell>
          <cell r="E277" t="str">
            <v>07</v>
          </cell>
          <cell r="F277" t="str">
            <v>โรงพยาบาลชุมชน</v>
          </cell>
          <cell r="G277" t="str">
            <v>30</v>
          </cell>
          <cell r="H277" t="str">
            <v>96</v>
          </cell>
          <cell r="I277" t="str">
            <v>จ.นราธิวาส</v>
          </cell>
          <cell r="J277" t="str">
            <v>02</v>
          </cell>
          <cell r="K277" t="str">
            <v xml:space="preserve"> อ.ตากใบ</v>
          </cell>
          <cell r="L277" t="str">
            <v>01</v>
          </cell>
          <cell r="M277" t="str">
            <v xml:space="preserve"> 'ต.เจ๊ะเห'</v>
          </cell>
          <cell r="N277" t="str">
            <v>04</v>
          </cell>
          <cell r="O277" t="str">
            <v xml:space="preserve"> หมู่ 4</v>
          </cell>
          <cell r="P277" t="str">
            <v>01</v>
          </cell>
          <cell r="Q277" t="str">
            <v>เปิดดำเนินการ</v>
          </cell>
          <cell r="R277" t="str">
            <v xml:space="preserve">114/63 ม.4 ถ.ท่าแพรก </v>
          </cell>
          <cell r="S277" t="str">
            <v>96110</v>
          </cell>
          <cell r="V277" t="str">
            <v>21</v>
          </cell>
          <cell r="W277" t="str">
            <v>2.1 ทุติยภูมิระดับต้น</v>
          </cell>
          <cell r="AH277" t="str">
            <v>11435</v>
          </cell>
        </row>
        <row r="278">
          <cell r="A278" t="str">
            <v>001143600</v>
          </cell>
          <cell r="B278" t="str">
            <v>โรงพยาบาลบาเจาะ</v>
          </cell>
          <cell r="C278" t="str">
            <v>21002</v>
          </cell>
          <cell r="D278" t="str">
            <v>กระทรวงสาธารณสุข สำนักงานปลัดกระทรวงสาธารณสุข</v>
          </cell>
          <cell r="E278" t="str">
            <v>07</v>
          </cell>
          <cell r="F278" t="str">
            <v>โรงพยาบาลชุมชน</v>
          </cell>
          <cell r="G278" t="str">
            <v>10</v>
          </cell>
          <cell r="H278" t="str">
            <v>96</v>
          </cell>
          <cell r="I278" t="str">
            <v>จ.นราธิวาส</v>
          </cell>
          <cell r="J278" t="str">
            <v>03</v>
          </cell>
          <cell r="K278" t="str">
            <v xml:space="preserve"> อ.บาเจาะ</v>
          </cell>
          <cell r="L278" t="str">
            <v>01</v>
          </cell>
          <cell r="M278" t="str">
            <v xml:space="preserve"> 'ต.บาเจาะ'</v>
          </cell>
          <cell r="N278" t="str">
            <v>01</v>
          </cell>
          <cell r="O278" t="str">
            <v xml:space="preserve"> หมู่ 1</v>
          </cell>
          <cell r="P278" t="str">
            <v>01</v>
          </cell>
          <cell r="Q278" t="str">
            <v>เปิดดำเนินการ</v>
          </cell>
          <cell r="R278" t="str">
            <v xml:space="preserve">ถ.เพชรเกษม </v>
          </cell>
          <cell r="S278" t="str">
            <v>96170</v>
          </cell>
          <cell r="V278" t="str">
            <v>21</v>
          </cell>
          <cell r="W278" t="str">
            <v>2.1 ทุติยภูมิระดับต้น</v>
          </cell>
          <cell r="AH278" t="str">
            <v>11436</v>
          </cell>
        </row>
        <row r="279">
          <cell r="A279" t="str">
            <v>001381800</v>
          </cell>
          <cell r="B279" t="str">
            <v>โรงพยาบาลจะแนะ</v>
          </cell>
          <cell r="C279" t="str">
            <v>21002</v>
          </cell>
          <cell r="D279" t="str">
            <v>กระทรวงสาธารณสุข สำนักงานปลัดกระทรวงสาธารณสุข</v>
          </cell>
          <cell r="E279" t="str">
            <v>07</v>
          </cell>
          <cell r="F279" t="str">
            <v>โรงพยาบาลชุมชน</v>
          </cell>
          <cell r="G279" t="str">
            <v>10</v>
          </cell>
          <cell r="H279" t="str">
            <v>96</v>
          </cell>
          <cell r="I279" t="str">
            <v>จ.นราธิวาส</v>
          </cell>
          <cell r="J279" t="str">
            <v>12</v>
          </cell>
          <cell r="K279" t="str">
            <v xml:space="preserve"> อ.จะแนะ</v>
          </cell>
          <cell r="L279" t="str">
            <v>01</v>
          </cell>
          <cell r="M279" t="str">
            <v xml:space="preserve"> 'ต.จะแนะ'</v>
          </cell>
          <cell r="N279" t="str">
            <v>02</v>
          </cell>
          <cell r="O279" t="str">
            <v xml:space="preserve"> หมู่ 2</v>
          </cell>
          <cell r="P279" t="str">
            <v>01</v>
          </cell>
          <cell r="Q279" t="str">
            <v>เปิดดำเนินการ</v>
          </cell>
          <cell r="R279" t="str">
            <v>266/5</v>
          </cell>
          <cell r="S279" t="str">
            <v>96220</v>
          </cell>
          <cell r="V279" t="str">
            <v>21</v>
          </cell>
          <cell r="W279" t="str">
            <v>2.1 ทุติยภูมิระดับต้น</v>
          </cell>
          <cell r="AH279" t="str">
            <v>13818</v>
          </cell>
        </row>
        <row r="280">
          <cell r="A280" t="str">
            <v>001144100</v>
          </cell>
          <cell r="B280" t="str">
            <v>โรงพยาบาลสุคิริน</v>
          </cell>
          <cell r="C280" t="str">
            <v>21002</v>
          </cell>
          <cell r="D280" t="str">
            <v>กระทรวงสาธารณสุข สำนักงานปลัดกระทรวงสาธารณสุข</v>
          </cell>
          <cell r="E280" t="str">
            <v>07</v>
          </cell>
          <cell r="F280" t="str">
            <v>โรงพยาบาลชุมชน</v>
          </cell>
          <cell r="G280" t="str">
            <v>10</v>
          </cell>
          <cell r="H280" t="str">
            <v>96</v>
          </cell>
          <cell r="I280" t="str">
            <v>จ.นราธิวาส</v>
          </cell>
          <cell r="J280" t="str">
            <v>09</v>
          </cell>
          <cell r="K280" t="str">
            <v xml:space="preserve"> อ.สุคิริน</v>
          </cell>
          <cell r="L280" t="str">
            <v>01</v>
          </cell>
          <cell r="M280" t="str">
            <v xml:space="preserve"> 'ต.มาโมง'</v>
          </cell>
          <cell r="N280" t="str">
            <v>06</v>
          </cell>
          <cell r="O280" t="str">
            <v xml:space="preserve"> หมู่ 6</v>
          </cell>
          <cell r="P280" t="str">
            <v>01</v>
          </cell>
          <cell r="Q280" t="str">
            <v>เปิดดำเนินการ</v>
          </cell>
          <cell r="R280" t="str">
            <v xml:space="preserve">58 ม.6 </v>
          </cell>
          <cell r="S280" t="str">
            <v>96190</v>
          </cell>
          <cell r="V280" t="str">
            <v>21</v>
          </cell>
          <cell r="W280" t="str">
            <v>2.1 ทุติยภูมิระดับต้น</v>
          </cell>
          <cell r="AH280" t="str">
            <v>11441</v>
          </cell>
        </row>
        <row r="281">
          <cell r="A281" t="str">
            <v>001162500</v>
          </cell>
          <cell r="B281" t="str">
            <v>โรงพยาบาลเฉลิมพระเกียรติ</v>
          </cell>
          <cell r="C281" t="str">
            <v>21002</v>
          </cell>
          <cell r="D281" t="str">
            <v>กระทรวงสาธารณสุข สำนักงานปลัดกระทรวงสาธารณสุข</v>
          </cell>
          <cell r="E281" t="str">
            <v>07</v>
          </cell>
          <cell r="F281" t="str">
            <v>โรงพยาบาลชุมชน</v>
          </cell>
          <cell r="G281" t="str">
            <v>30</v>
          </cell>
          <cell r="H281" t="str">
            <v>55</v>
          </cell>
          <cell r="I281" t="str">
            <v>จ.น่าน</v>
          </cell>
          <cell r="J281" t="str">
            <v>15</v>
          </cell>
          <cell r="K281" t="str">
            <v xml:space="preserve"> อ.เฉลิมพระเกียรติ</v>
          </cell>
          <cell r="L281" t="str">
            <v>02</v>
          </cell>
          <cell r="M281" t="str">
            <v xml:space="preserve"> 'ต.ขุนน่าน'</v>
          </cell>
          <cell r="N281" t="str">
            <v>01</v>
          </cell>
          <cell r="O281" t="str">
            <v xml:space="preserve"> หมู่ 1</v>
          </cell>
          <cell r="P281" t="str">
            <v>01</v>
          </cell>
          <cell r="Q281" t="str">
            <v>เปิดดำเนินการ</v>
          </cell>
          <cell r="S281" t="str">
            <v>10210</v>
          </cell>
          <cell r="V281" t="str">
            <v>22</v>
          </cell>
          <cell r="W281" t="str">
            <v>2.2 ทุติยภูมิระดับกลาง</v>
          </cell>
          <cell r="Z281" t="str">
            <v>04</v>
          </cell>
          <cell r="AA281" t="str">
            <v>แก้ไข/เปลี่ยนแปลงที่ตั้ง</v>
          </cell>
          <cell r="AB281" t="str">
            <v>เพิ่มเติมจำนวนเตียง</v>
          </cell>
          <cell r="AH281" t="str">
            <v>11625</v>
          </cell>
        </row>
        <row r="282">
          <cell r="A282" t="str">
            <v>001144200</v>
          </cell>
          <cell r="B282" t="str">
            <v>โรงพยาบาลสุไหงปาดี</v>
          </cell>
          <cell r="C282" t="str">
            <v>21002</v>
          </cell>
          <cell r="D282" t="str">
            <v>กระทรวงสาธารณสุข สำนักงานปลัดกระทรวงสาธารณสุข</v>
          </cell>
          <cell r="E282" t="str">
            <v>07</v>
          </cell>
          <cell r="F282" t="str">
            <v>โรงพยาบาลชุมชน</v>
          </cell>
          <cell r="G282" t="str">
            <v>30</v>
          </cell>
          <cell r="H282" t="str">
            <v>96</v>
          </cell>
          <cell r="I282" t="str">
            <v>จ.นราธิวาส</v>
          </cell>
          <cell r="J282" t="str">
            <v>11</v>
          </cell>
          <cell r="K282" t="str">
            <v xml:space="preserve"> อ.สุไหงปาดี</v>
          </cell>
          <cell r="L282" t="str">
            <v>01</v>
          </cell>
          <cell r="M282" t="str">
            <v xml:space="preserve"> 'ต.ปะลุรู'</v>
          </cell>
          <cell r="N282" t="str">
            <v>01</v>
          </cell>
          <cell r="O282" t="str">
            <v xml:space="preserve"> หมู่ 1</v>
          </cell>
          <cell r="P282" t="str">
            <v>01</v>
          </cell>
          <cell r="Q282" t="str">
            <v>เปิดดำเนินการ</v>
          </cell>
          <cell r="R282" t="str">
            <v xml:space="preserve">ู334 ถ.จารุเสถียร  </v>
          </cell>
          <cell r="S282" t="str">
            <v>96141</v>
          </cell>
          <cell r="V282" t="str">
            <v>21</v>
          </cell>
          <cell r="W282" t="str">
            <v>2.1 ทุติยภูมิระดับต้น</v>
          </cell>
          <cell r="AH282" t="str">
            <v>11442</v>
          </cell>
        </row>
        <row r="283">
          <cell r="A283" t="str">
            <v>001066200</v>
          </cell>
          <cell r="B283" t="str">
            <v>โรงพยาบาลชลบุรี</v>
          </cell>
          <cell r="C283" t="str">
            <v>21002</v>
          </cell>
          <cell r="D283" t="str">
            <v>กระทรวงสาธารณสุข สำนักงานปลัดกระทรวงสาธารณสุข</v>
          </cell>
          <cell r="E283" t="str">
            <v>05</v>
          </cell>
          <cell r="F283" t="str">
            <v>โรงพยาบาลศูนย์</v>
          </cell>
          <cell r="G283" t="str">
            <v>832</v>
          </cell>
          <cell r="H283" t="str">
            <v>20</v>
          </cell>
          <cell r="I283" t="str">
            <v>จ.ชลบุรี</v>
          </cell>
          <cell r="J283" t="str">
            <v>01</v>
          </cell>
          <cell r="K283" t="str">
            <v xml:space="preserve"> อ.เมืองชลบุรี</v>
          </cell>
          <cell r="L283" t="str">
            <v>05</v>
          </cell>
          <cell r="M283" t="str">
            <v xml:space="preserve"> 'ต.บ้านสวน'</v>
          </cell>
          <cell r="N283" t="str">
            <v>02</v>
          </cell>
          <cell r="O283" t="str">
            <v xml:space="preserve"> หมู่ 2</v>
          </cell>
          <cell r="P283" t="str">
            <v>01</v>
          </cell>
          <cell r="Q283" t="str">
            <v>เปิดดำเนินการ</v>
          </cell>
          <cell r="R283" t="str">
            <v>เลขที่ 69</v>
          </cell>
          <cell r="S283" t="str">
            <v>20000</v>
          </cell>
          <cell r="T283" t="str">
            <v>038931000</v>
          </cell>
          <cell r="V283" t="str">
            <v>31</v>
          </cell>
          <cell r="W283" t="str">
            <v>3.1 ตติยภูมิ</v>
          </cell>
          <cell r="AH283" t="str">
            <v>10662</v>
          </cell>
        </row>
        <row r="284">
          <cell r="A284" t="str">
            <v>001068900</v>
          </cell>
          <cell r="B284" t="str">
            <v>โรงพยาบาลอ่างทอง</v>
          </cell>
          <cell r="C284" t="str">
            <v>21002</v>
          </cell>
          <cell r="D284" t="str">
            <v>กระทรวงสาธารณสุข สำนักงานปลัดกระทรวงสาธารณสุข</v>
          </cell>
          <cell r="E284" t="str">
            <v>06</v>
          </cell>
          <cell r="F284" t="str">
            <v>โรงพยาบาลทั่วไป</v>
          </cell>
          <cell r="G284" t="str">
            <v>324</v>
          </cell>
          <cell r="H284" t="str">
            <v>15</v>
          </cell>
          <cell r="I284" t="str">
            <v>จ.อ่างทอง</v>
          </cell>
          <cell r="J284" t="str">
            <v>01</v>
          </cell>
          <cell r="K284" t="str">
            <v xml:space="preserve"> อ.เมืองอ่างทอง</v>
          </cell>
          <cell r="L284" t="str">
            <v>02</v>
          </cell>
          <cell r="M284" t="str">
            <v xml:space="preserve"> 'ต.บางแก้ว'</v>
          </cell>
          <cell r="N284" t="str">
            <v>00</v>
          </cell>
          <cell r="O284" t="str">
            <v xml:space="preserve"> หมู่ 0</v>
          </cell>
          <cell r="P284" t="str">
            <v>01</v>
          </cell>
          <cell r="Q284" t="str">
            <v>เปิดดำเนินการ</v>
          </cell>
          <cell r="R284" t="str">
            <v xml:space="preserve">3 ถ.เทศบาล </v>
          </cell>
          <cell r="S284" t="str">
            <v>14000</v>
          </cell>
          <cell r="T284" t="str">
            <v>035615111</v>
          </cell>
          <cell r="V284" t="str">
            <v>23</v>
          </cell>
          <cell r="W284" t="str">
            <v>2.3 ทุติยภูมิระดับสูง</v>
          </cell>
          <cell r="Z284" t="str">
            <v>04</v>
          </cell>
          <cell r="AA284" t="str">
            <v>แก้ไข/เปลี่ยนแปลงที่ตั้ง</v>
          </cell>
          <cell r="AB284" t="str">
            <v>เพิ่มเตียงเป็น 324 เตียง ตามมติของ อกพ.สป.</v>
          </cell>
          <cell r="AH284" t="str">
            <v>10689</v>
          </cell>
        </row>
        <row r="285">
          <cell r="A285" t="str">
            <v>001080000</v>
          </cell>
          <cell r="B285" t="str">
            <v>โรงพยาบาลพรหมบุรี</v>
          </cell>
          <cell r="C285" t="str">
            <v>21002</v>
          </cell>
          <cell r="D285" t="str">
            <v>กระทรวงสาธารณสุข สำนักงานปลัดกระทรวงสาธารณสุข</v>
          </cell>
          <cell r="E285" t="str">
            <v>07</v>
          </cell>
          <cell r="F285" t="str">
            <v>โรงพยาบาลชุมชน</v>
          </cell>
          <cell r="G285" t="str">
            <v>10</v>
          </cell>
          <cell r="H285" t="str">
            <v>17</v>
          </cell>
          <cell r="I285" t="str">
            <v>จ.สิงห์บุรี</v>
          </cell>
          <cell r="J285" t="str">
            <v>04</v>
          </cell>
          <cell r="K285" t="str">
            <v xml:space="preserve"> อ.พรหมบุรี</v>
          </cell>
          <cell r="L285" t="str">
            <v>04</v>
          </cell>
          <cell r="M285" t="str">
            <v xml:space="preserve"> 'ต.บ้านหม้อ'</v>
          </cell>
          <cell r="N285" t="str">
            <v>03</v>
          </cell>
          <cell r="O285" t="str">
            <v xml:space="preserve"> หมู่ 3</v>
          </cell>
          <cell r="P285" t="str">
            <v>01</v>
          </cell>
          <cell r="Q285" t="str">
            <v>เปิดดำเนินการ</v>
          </cell>
          <cell r="R285" t="str">
            <v xml:space="preserve">172 </v>
          </cell>
          <cell r="S285" t="str">
            <v>16120</v>
          </cell>
          <cell r="T285" t="str">
            <v>036-599481</v>
          </cell>
          <cell r="U285" t="str">
            <v>036-537984</v>
          </cell>
          <cell r="V285" t="str">
            <v>21</v>
          </cell>
          <cell r="W285" t="str">
            <v>2.1 ทุติยภูมิระดับต้น</v>
          </cell>
          <cell r="X285" t="str">
            <v>S</v>
          </cell>
          <cell r="Y285" t="str">
            <v xml:space="preserve">บริการ  </v>
          </cell>
          <cell r="AH285" t="str">
            <v>10800</v>
          </cell>
        </row>
        <row r="286">
          <cell r="A286" t="str">
            <v>001091500</v>
          </cell>
          <cell r="B286" t="str">
            <v>โรงพยาบาลชุมพลบุรี</v>
          </cell>
          <cell r="C286" t="str">
            <v>21002</v>
          </cell>
          <cell r="D286" t="str">
            <v>กระทรวงสาธารณสุข สำนักงานปลัดกระทรวงสาธารณสุข</v>
          </cell>
          <cell r="E286" t="str">
            <v>07</v>
          </cell>
          <cell r="F286" t="str">
            <v>โรงพยาบาลชุมชน</v>
          </cell>
          <cell r="G286" t="str">
            <v>80</v>
          </cell>
          <cell r="H286" t="str">
            <v>32</v>
          </cell>
          <cell r="I286" t="str">
            <v>จ.สุรินทร์</v>
          </cell>
          <cell r="J286" t="str">
            <v>02</v>
          </cell>
          <cell r="K286" t="str">
            <v xml:space="preserve"> อ.ชุมพลบุรี</v>
          </cell>
          <cell r="L286" t="str">
            <v>01</v>
          </cell>
          <cell r="M286" t="str">
            <v xml:space="preserve"> 'ต.ชุมพลบุรี'</v>
          </cell>
          <cell r="N286" t="str">
            <v>01</v>
          </cell>
          <cell r="O286" t="str">
            <v xml:space="preserve"> หมู่ 1</v>
          </cell>
          <cell r="P286" t="str">
            <v>01</v>
          </cell>
          <cell r="Q286" t="str">
            <v>เปิดดำเนินการ</v>
          </cell>
          <cell r="R286" t="str">
            <v>175 ม.01 ถ.ชุมพลบุรี-ท่าตูม</v>
          </cell>
          <cell r="S286" t="str">
            <v>32190</v>
          </cell>
          <cell r="T286" t="str">
            <v>044-596319</v>
          </cell>
          <cell r="U286" t="str">
            <v>044-596319</v>
          </cell>
          <cell r="V286" t="str">
            <v>21</v>
          </cell>
          <cell r="W286" t="str">
            <v>2.1 ทุติยภูมิระดับต้น</v>
          </cell>
          <cell r="X286" t="str">
            <v>S</v>
          </cell>
          <cell r="Y286" t="str">
            <v xml:space="preserve">บริการ  </v>
          </cell>
          <cell r="AH286" t="str">
            <v>10915</v>
          </cell>
        </row>
        <row r="287">
          <cell r="A287" t="str">
            <v>001161900</v>
          </cell>
          <cell r="B287" t="str">
            <v>โรงพยาบาลเฉลิมพระเกียรติ</v>
          </cell>
          <cell r="C287" t="str">
            <v>21002</v>
          </cell>
          <cell r="D287" t="str">
            <v>กระทรวงสาธารณสุข สำนักงานปลัดกระทรวงสาธารณสุข</v>
          </cell>
          <cell r="E287" t="str">
            <v>07</v>
          </cell>
          <cell r="F287" t="str">
            <v>โรงพยาบาลชุมชน</v>
          </cell>
          <cell r="G287" t="str">
            <v>30</v>
          </cell>
          <cell r="H287" t="str">
            <v>31</v>
          </cell>
          <cell r="I287" t="str">
            <v>จ.บุรีรัมย์</v>
          </cell>
          <cell r="J287" t="str">
            <v>23</v>
          </cell>
          <cell r="K287" t="str">
            <v xml:space="preserve"> อ.เฉลิมพระเกียรติ</v>
          </cell>
          <cell r="L287" t="str">
            <v>02</v>
          </cell>
          <cell r="M287" t="str">
            <v xml:space="preserve"> 'ต.ตาเป๊ก'</v>
          </cell>
          <cell r="N287" t="str">
            <v>02</v>
          </cell>
          <cell r="O287" t="str">
            <v xml:space="preserve"> หมู่ 2</v>
          </cell>
          <cell r="P287" t="str">
            <v>01</v>
          </cell>
          <cell r="Q287" t="str">
            <v>เปิดดำเนินการ</v>
          </cell>
          <cell r="V287" t="str">
            <v>22</v>
          </cell>
          <cell r="W287" t="str">
            <v>2.2 ทุติยภูมิระดับกลาง</v>
          </cell>
          <cell r="Z287" t="str">
            <v>01</v>
          </cell>
          <cell r="AA287" t="str">
            <v>ตั้งใหม่</v>
          </cell>
          <cell r="AB287" t="str">
            <v>แก้ไขตำบลจากเจริญสุข เป็นตาเป็ก</v>
          </cell>
          <cell r="AH287" t="str">
            <v>11619</v>
          </cell>
        </row>
        <row r="288">
          <cell r="A288" t="str">
            <v>001089500</v>
          </cell>
          <cell r="B288" t="str">
            <v>โรงพยาบาลคูเมือง</v>
          </cell>
          <cell r="C288" t="str">
            <v>21002</v>
          </cell>
          <cell r="D288" t="str">
            <v>กระทรวงสาธารณสุข สำนักงานปลัดกระทรวงสาธารณสุข</v>
          </cell>
          <cell r="E288" t="str">
            <v>07</v>
          </cell>
          <cell r="F288" t="str">
            <v>โรงพยาบาลชุมชน</v>
          </cell>
          <cell r="G288" t="str">
            <v>69</v>
          </cell>
          <cell r="H288" t="str">
            <v>31</v>
          </cell>
          <cell r="I288" t="str">
            <v>จ.บุรีรัมย์</v>
          </cell>
          <cell r="J288" t="str">
            <v>02</v>
          </cell>
          <cell r="K288" t="str">
            <v xml:space="preserve"> อ.คูเมือง</v>
          </cell>
          <cell r="L288" t="str">
            <v>01</v>
          </cell>
          <cell r="M288" t="str">
            <v xml:space="preserve"> 'ต.คูเมือง'</v>
          </cell>
          <cell r="N288" t="str">
            <v>06</v>
          </cell>
          <cell r="O288" t="str">
            <v xml:space="preserve"> หมู่ 6</v>
          </cell>
          <cell r="P288" t="str">
            <v>01</v>
          </cell>
          <cell r="Q288" t="str">
            <v>เปิดดำเนินการ</v>
          </cell>
          <cell r="R288" t="str">
            <v>101</v>
          </cell>
          <cell r="V288" t="str">
            <v>22</v>
          </cell>
          <cell r="W288" t="str">
            <v>2.2 ทุติยภูมิระดับกลาง</v>
          </cell>
          <cell r="AH288" t="str">
            <v>10895</v>
          </cell>
        </row>
        <row r="289">
          <cell r="A289" t="str">
            <v>001089600</v>
          </cell>
          <cell r="B289" t="str">
            <v>โรงพยาบาลกระสัง</v>
          </cell>
          <cell r="C289" t="str">
            <v>21002</v>
          </cell>
          <cell r="D289" t="str">
            <v>กระทรวงสาธารณสุข สำนักงานปลัดกระทรวงสาธารณสุข</v>
          </cell>
          <cell r="E289" t="str">
            <v>07</v>
          </cell>
          <cell r="F289" t="str">
            <v>โรงพยาบาลชุมชน</v>
          </cell>
          <cell r="G289" t="str">
            <v>54</v>
          </cell>
          <cell r="H289" t="str">
            <v>31</v>
          </cell>
          <cell r="I289" t="str">
            <v>จ.บุรีรัมย์</v>
          </cell>
          <cell r="J289" t="str">
            <v>03</v>
          </cell>
          <cell r="K289" t="str">
            <v xml:space="preserve"> อ.กระสัง</v>
          </cell>
          <cell r="L289" t="str">
            <v>01</v>
          </cell>
          <cell r="M289" t="str">
            <v xml:space="preserve"> 'ต.กระสัง'</v>
          </cell>
          <cell r="N289" t="str">
            <v>09</v>
          </cell>
          <cell r="O289" t="str">
            <v xml:space="preserve"> หมู่ 9</v>
          </cell>
          <cell r="P289" t="str">
            <v>01</v>
          </cell>
          <cell r="Q289" t="str">
            <v>เปิดดำเนินการ</v>
          </cell>
          <cell r="R289" t="str">
            <v xml:space="preserve">140  ถ.สุขาภิบาล 3 </v>
          </cell>
          <cell r="V289" t="str">
            <v>22</v>
          </cell>
          <cell r="W289" t="str">
            <v>2.2 ทุติยภูมิระดับกลาง</v>
          </cell>
          <cell r="AH289" t="str">
            <v>10896</v>
          </cell>
        </row>
        <row r="290">
          <cell r="A290" t="str">
            <v>001079400</v>
          </cell>
          <cell r="B290" t="str">
            <v>โรงพยาบาลสระโบสถ์</v>
          </cell>
          <cell r="C290" t="str">
            <v>21002</v>
          </cell>
          <cell r="D290" t="str">
            <v>กระทรวงสาธารณสุข สำนักงานปลัดกระทรวงสาธารณสุข</v>
          </cell>
          <cell r="E290" t="str">
            <v>07</v>
          </cell>
          <cell r="F290" t="str">
            <v>โรงพยาบาลชุมชน</v>
          </cell>
          <cell r="G290" t="str">
            <v>19</v>
          </cell>
          <cell r="H290" t="str">
            <v>16</v>
          </cell>
          <cell r="I290" t="str">
            <v>จ.ลพบุรี</v>
          </cell>
          <cell r="J290" t="str">
            <v>08</v>
          </cell>
          <cell r="K290" t="str">
            <v xml:space="preserve"> อ.สระโบสถ์</v>
          </cell>
          <cell r="L290" t="str">
            <v>05</v>
          </cell>
          <cell r="M290" t="str">
            <v xml:space="preserve"> 'ต.นิยมชัย'</v>
          </cell>
          <cell r="N290" t="str">
            <v>10</v>
          </cell>
          <cell r="O290" t="str">
            <v xml:space="preserve"> หมู่ 10</v>
          </cell>
          <cell r="P290" t="str">
            <v>01</v>
          </cell>
          <cell r="Q290" t="str">
            <v>เปิดดำเนินการ</v>
          </cell>
          <cell r="R290" t="str">
            <v>24  ถนนหนองม่วง-วังเพลิง</v>
          </cell>
          <cell r="S290" t="str">
            <v>15240</v>
          </cell>
          <cell r="T290" t="str">
            <v>036-439102</v>
          </cell>
          <cell r="U290" t="str">
            <v>036-647288</v>
          </cell>
          <cell r="V290" t="str">
            <v>21</v>
          </cell>
          <cell r="W290" t="str">
            <v>2.1 ทุติยภูมิระดับต้น</v>
          </cell>
          <cell r="X290" t="str">
            <v>S</v>
          </cell>
          <cell r="Y290" t="str">
            <v xml:space="preserve">บริการ  </v>
          </cell>
          <cell r="AH290" t="str">
            <v>10794</v>
          </cell>
        </row>
        <row r="291">
          <cell r="A291" t="str">
            <v>001079900</v>
          </cell>
          <cell r="B291" t="str">
            <v>โรงพยาบาลค่ายบางระจัน</v>
          </cell>
          <cell r="C291" t="str">
            <v>21002</v>
          </cell>
          <cell r="D291" t="str">
            <v>กระทรวงสาธารณสุข สำนักงานปลัดกระทรวงสาธารณสุข</v>
          </cell>
          <cell r="E291" t="str">
            <v>07</v>
          </cell>
          <cell r="F291" t="str">
            <v>โรงพยาบาลชุมชน</v>
          </cell>
          <cell r="G291" t="str">
            <v>30</v>
          </cell>
          <cell r="H291" t="str">
            <v>17</v>
          </cell>
          <cell r="I291" t="str">
            <v>จ.สิงห์บุรี</v>
          </cell>
          <cell r="J291" t="str">
            <v>03</v>
          </cell>
          <cell r="K291" t="str">
            <v xml:space="preserve"> อ.ค่ายบางระจัน</v>
          </cell>
          <cell r="L291" t="str">
            <v>02</v>
          </cell>
          <cell r="M291" t="str">
            <v xml:space="preserve"> 'ต.บางระจัน'</v>
          </cell>
          <cell r="N291" t="str">
            <v>11</v>
          </cell>
          <cell r="O291" t="str">
            <v xml:space="preserve"> หมู่ 11</v>
          </cell>
          <cell r="P291" t="str">
            <v>01</v>
          </cell>
          <cell r="Q291" t="str">
            <v>เปิดดำเนินการ</v>
          </cell>
          <cell r="R291" t="str">
            <v xml:space="preserve">69 </v>
          </cell>
          <cell r="S291" t="str">
            <v>16150</v>
          </cell>
          <cell r="T291" t="str">
            <v>036-597041</v>
          </cell>
          <cell r="U291" t="str">
            <v>036-535374</v>
          </cell>
          <cell r="V291" t="str">
            <v>21</v>
          </cell>
          <cell r="W291" t="str">
            <v>2.1 ทุติยภูมิระดับต้น</v>
          </cell>
          <cell r="X291" t="str">
            <v>S</v>
          </cell>
          <cell r="Y291" t="str">
            <v xml:space="preserve">บริการ  </v>
          </cell>
          <cell r="AH291" t="str">
            <v>10799</v>
          </cell>
        </row>
        <row r="292">
          <cell r="A292" t="str">
            <v>001129100</v>
          </cell>
          <cell r="B292" t="str">
            <v>โรงพยาบาลบางปลาม้า</v>
          </cell>
          <cell r="C292" t="str">
            <v>21002</v>
          </cell>
          <cell r="D292" t="str">
            <v>กระทรวงสาธารณสุข สำนักงานปลัดกระทรวงสาธารณสุข</v>
          </cell>
          <cell r="E292" t="str">
            <v>07</v>
          </cell>
          <cell r="F292" t="str">
            <v>โรงพยาบาลชุมชน</v>
          </cell>
          <cell r="G292" t="str">
            <v>60</v>
          </cell>
          <cell r="H292" t="str">
            <v>72</v>
          </cell>
          <cell r="I292" t="str">
            <v>จ.สุพรรณบุรี</v>
          </cell>
          <cell r="J292" t="str">
            <v>04</v>
          </cell>
          <cell r="K292" t="str">
            <v xml:space="preserve"> อ.บางปลาม้า</v>
          </cell>
          <cell r="L292" t="str">
            <v>01</v>
          </cell>
          <cell r="M292" t="str">
            <v xml:space="preserve"> 'ต.โคกคราม'</v>
          </cell>
          <cell r="N292" t="str">
            <v>05</v>
          </cell>
          <cell r="O292" t="str">
            <v xml:space="preserve"> หมู่ 5</v>
          </cell>
          <cell r="P292" t="str">
            <v>01</v>
          </cell>
          <cell r="Q292" t="str">
            <v>เปิดดำเนินการ</v>
          </cell>
          <cell r="R292" t="str">
            <v xml:space="preserve">215 ถ.บางบัวทอง-สุพรรณบุรี </v>
          </cell>
          <cell r="V292" t="str">
            <v>22</v>
          </cell>
          <cell r="W292" t="str">
            <v>2.2 ทุติยภูมิระดับกลาง</v>
          </cell>
          <cell r="AH292" t="str">
            <v>11291</v>
          </cell>
        </row>
        <row r="293">
          <cell r="A293" t="str">
            <v>001091000</v>
          </cell>
          <cell r="B293" t="str">
            <v>โรงพยาบาลห้วยราช</v>
          </cell>
          <cell r="C293" t="str">
            <v>21002</v>
          </cell>
          <cell r="D293" t="str">
            <v>กระทรวงสาธารณสุข สำนักงานปลัดกระทรวงสาธารณสุข</v>
          </cell>
          <cell r="E293" t="str">
            <v>07</v>
          </cell>
          <cell r="F293" t="str">
            <v>โรงพยาบาลชุมชน</v>
          </cell>
          <cell r="G293" t="str">
            <v>30</v>
          </cell>
          <cell r="H293" t="str">
            <v>31</v>
          </cell>
          <cell r="I293" t="str">
            <v>จ.บุรีรัมย์</v>
          </cell>
          <cell r="J293" t="str">
            <v>16</v>
          </cell>
          <cell r="K293" t="str">
            <v xml:space="preserve"> อ.ห้วยราช</v>
          </cell>
          <cell r="L293" t="str">
            <v>08</v>
          </cell>
          <cell r="M293" t="str">
            <v xml:space="preserve"> 'ต.ห้วยราชา'</v>
          </cell>
          <cell r="N293" t="str">
            <v>08</v>
          </cell>
          <cell r="O293" t="str">
            <v xml:space="preserve"> หมู่ 8</v>
          </cell>
          <cell r="P293" t="str">
            <v>01</v>
          </cell>
          <cell r="Q293" t="str">
            <v>เปิดดำเนินการ</v>
          </cell>
          <cell r="R293" t="str">
            <v xml:space="preserve">5 </v>
          </cell>
          <cell r="V293" t="str">
            <v>22</v>
          </cell>
          <cell r="W293" t="str">
            <v>2.2 ทุติยภูมิระดับกลาง</v>
          </cell>
          <cell r="Z293" t="str">
            <v>01</v>
          </cell>
          <cell r="AA293" t="str">
            <v>ตั้งใหม่</v>
          </cell>
          <cell r="AB293" t="str">
            <v>แก้ไขหมู่ที่ 9 เป็น 8</v>
          </cell>
          <cell r="AH293" t="str">
            <v>10910</v>
          </cell>
        </row>
        <row r="294">
          <cell r="A294" t="str">
            <v>001066100</v>
          </cell>
          <cell r="B294" t="str">
            <v>โรงพยาบาลสระบุรี</v>
          </cell>
          <cell r="C294" t="str">
            <v>21002</v>
          </cell>
          <cell r="D294" t="str">
            <v>กระทรวงสาธารณสุข สำนักงานปลัดกระทรวงสาธารณสุข</v>
          </cell>
          <cell r="E294" t="str">
            <v>05</v>
          </cell>
          <cell r="F294" t="str">
            <v>โรงพยาบาลศูนย์</v>
          </cell>
          <cell r="G294" t="str">
            <v>680</v>
          </cell>
          <cell r="H294" t="str">
            <v>19</v>
          </cell>
          <cell r="I294" t="str">
            <v>จ.สระบุรี</v>
          </cell>
          <cell r="J294" t="str">
            <v>01</v>
          </cell>
          <cell r="K294" t="str">
            <v xml:space="preserve"> อ.เมืองสระบุรี</v>
          </cell>
          <cell r="L294" t="str">
            <v>01</v>
          </cell>
          <cell r="M294" t="str">
            <v xml:space="preserve"> 'ต.ปากเพรียว'</v>
          </cell>
          <cell r="N294" t="str">
            <v>00</v>
          </cell>
          <cell r="O294" t="str">
            <v xml:space="preserve"> หมู่ 0</v>
          </cell>
          <cell r="P294" t="str">
            <v>01</v>
          </cell>
          <cell r="Q294" t="str">
            <v>เปิดดำเนินการ</v>
          </cell>
          <cell r="R294" t="str">
            <v xml:space="preserve">18 ถ.เทศบาล 4 </v>
          </cell>
          <cell r="S294" t="str">
            <v>18000</v>
          </cell>
          <cell r="T294" t="str">
            <v>036211424</v>
          </cell>
          <cell r="V294" t="str">
            <v>31</v>
          </cell>
          <cell r="W294" t="str">
            <v>3.1 ตติยภูมิ</v>
          </cell>
          <cell r="AH294" t="str">
            <v>10661</v>
          </cell>
        </row>
        <row r="295">
          <cell r="A295" t="str">
            <v>001084400</v>
          </cell>
          <cell r="B295" t="str">
            <v>โรงพยาบาลเขาคิชฌกูฏ</v>
          </cell>
          <cell r="C295" t="str">
            <v>21002</v>
          </cell>
          <cell r="D295" t="str">
            <v>กระทรวงสาธารณสุข สำนักงานปลัดกระทรวงสาธารณสุข</v>
          </cell>
          <cell r="E295" t="str">
            <v>07</v>
          </cell>
          <cell r="F295" t="str">
            <v>โรงพยาบาลชุมชน</v>
          </cell>
          <cell r="G295" t="str">
            <v>30</v>
          </cell>
          <cell r="H295" t="str">
            <v>22</v>
          </cell>
          <cell r="I295" t="str">
            <v>จ.จันทบุรี</v>
          </cell>
          <cell r="J295" t="str">
            <v>10</v>
          </cell>
          <cell r="K295" t="str">
            <v xml:space="preserve"> อ.เขาคิชฌกูฏ</v>
          </cell>
          <cell r="L295" t="str">
            <v>01</v>
          </cell>
          <cell r="M295" t="str">
            <v xml:space="preserve"> 'ต.ชากไทย'</v>
          </cell>
          <cell r="N295" t="str">
            <v>10</v>
          </cell>
          <cell r="O295" t="str">
            <v xml:space="preserve"> หมู่ 10</v>
          </cell>
          <cell r="P295" t="str">
            <v>01</v>
          </cell>
          <cell r="Q295" t="str">
            <v>เปิดดำเนินการ</v>
          </cell>
          <cell r="R295" t="str">
            <v xml:space="preserve">100 </v>
          </cell>
          <cell r="S295" t="str">
            <v>22210</v>
          </cell>
          <cell r="T295" t="str">
            <v>039-452384</v>
          </cell>
          <cell r="V295" t="str">
            <v>22</v>
          </cell>
          <cell r="W295" t="str">
            <v>2.2 ทุติยภูมิระดับกลาง</v>
          </cell>
          <cell r="X295" t="str">
            <v>S</v>
          </cell>
          <cell r="Y295" t="str">
            <v xml:space="preserve">บริการ  </v>
          </cell>
          <cell r="AH295" t="str">
            <v>10844</v>
          </cell>
        </row>
        <row r="296">
          <cell r="A296" t="str">
            <v>002396200</v>
          </cell>
          <cell r="B296" t="str">
            <v>โรงพยาบาลนิคมพัฒนา</v>
          </cell>
          <cell r="C296" t="str">
            <v>21002</v>
          </cell>
          <cell r="D296" t="str">
            <v>กระทรวงสาธารณสุข สำนักงานปลัดกระทรวงสาธารณสุข</v>
          </cell>
          <cell r="E296" t="str">
            <v>07</v>
          </cell>
          <cell r="F296" t="str">
            <v>โรงพยาบาลชุมชน</v>
          </cell>
          <cell r="G296" t="str">
            <v>30</v>
          </cell>
          <cell r="H296" t="str">
            <v>21</v>
          </cell>
          <cell r="I296" t="str">
            <v>จ.ระยอง</v>
          </cell>
          <cell r="J296" t="str">
            <v>08</v>
          </cell>
          <cell r="K296" t="str">
            <v xml:space="preserve"> อ.นิคมพัฒนา</v>
          </cell>
          <cell r="L296" t="str">
            <v>03</v>
          </cell>
          <cell r="M296" t="str">
            <v xml:space="preserve"> 'ต.พนานิคม'</v>
          </cell>
          <cell r="N296" t="str">
            <v>02</v>
          </cell>
          <cell r="O296" t="str">
            <v xml:space="preserve"> หมู่ 2</v>
          </cell>
          <cell r="P296" t="str">
            <v>01</v>
          </cell>
          <cell r="Q296" t="str">
            <v>เปิดดำเนินการ</v>
          </cell>
          <cell r="R296" t="str">
            <v xml:space="preserve">17  </v>
          </cell>
          <cell r="S296" t="str">
            <v>21180</v>
          </cell>
          <cell r="T296" t="str">
            <v>038-038051</v>
          </cell>
          <cell r="U296" t="str">
            <v>038-038051</v>
          </cell>
          <cell r="V296" t="str">
            <v>21</v>
          </cell>
          <cell r="W296" t="str">
            <v>2.1 ทุติยภูมิระดับต้น</v>
          </cell>
          <cell r="X296" t="str">
            <v>S</v>
          </cell>
          <cell r="Y296" t="str">
            <v xml:space="preserve">บริการ  </v>
          </cell>
          <cell r="AC296" t="str">
            <v>2009-09-07</v>
          </cell>
          <cell r="AE296" t="str">
            <v>2009-09-09</v>
          </cell>
          <cell r="AH296" t="str">
            <v>23962</v>
          </cell>
        </row>
        <row r="297">
          <cell r="A297" t="str">
            <v>001075400</v>
          </cell>
          <cell r="B297" t="str">
            <v>โรงพยาบาลบางจาก</v>
          </cell>
          <cell r="C297" t="str">
            <v>21002</v>
          </cell>
          <cell r="D297" t="str">
            <v>กระทรวงสาธารณสุข สำนักงานปลัดกระทรวงสาธารณสุข</v>
          </cell>
          <cell r="E297" t="str">
            <v>07</v>
          </cell>
          <cell r="F297" t="str">
            <v>โรงพยาบาลชุมชน</v>
          </cell>
          <cell r="G297" t="str">
            <v>30</v>
          </cell>
          <cell r="H297" t="str">
            <v>11</v>
          </cell>
          <cell r="I297" t="str">
            <v>จ.สมุทรปราการ</v>
          </cell>
          <cell r="J297" t="str">
            <v>04</v>
          </cell>
          <cell r="K297" t="str">
            <v xml:space="preserve"> อ.พระประแดง</v>
          </cell>
          <cell r="L297" t="str">
            <v>01</v>
          </cell>
          <cell r="M297" t="str">
            <v xml:space="preserve"> 'ต.ตลาด'</v>
          </cell>
          <cell r="N297" t="str">
            <v>08</v>
          </cell>
          <cell r="O297" t="str">
            <v xml:space="preserve"> หมู่ 8</v>
          </cell>
          <cell r="P297" t="str">
            <v>01</v>
          </cell>
          <cell r="Q297" t="str">
            <v>เปิดดำเนินการ</v>
          </cell>
          <cell r="R297" t="str">
            <v xml:space="preserve">35/3 ถ.สุขสวัสดิ์ &lt;br /&gt; </v>
          </cell>
          <cell r="S297" t="str">
            <v>10130</v>
          </cell>
          <cell r="T297" t="str">
            <v>024643002</v>
          </cell>
          <cell r="U297" t="str">
            <v>024643961</v>
          </cell>
          <cell r="V297" t="str">
            <v>22</v>
          </cell>
          <cell r="W297" t="str">
            <v>2.2 ทุติยภูมิระดับกลาง</v>
          </cell>
          <cell r="AH297" t="str">
            <v>10754</v>
          </cell>
        </row>
        <row r="298">
          <cell r="A298" t="str">
            <v>001081400</v>
          </cell>
          <cell r="B298" t="str">
            <v>โรงพยาบาลเสาไห้</v>
          </cell>
          <cell r="C298" t="str">
            <v>21002</v>
          </cell>
          <cell r="D298" t="str">
            <v>กระทรวงสาธารณสุข สำนักงานปลัดกระทรวงสาธารณสุข</v>
          </cell>
          <cell r="E298" t="str">
            <v>07</v>
          </cell>
          <cell r="F298" t="str">
            <v>โรงพยาบาลชุมชน</v>
          </cell>
          <cell r="G298" t="str">
            <v>10</v>
          </cell>
          <cell r="H298" t="str">
            <v>19</v>
          </cell>
          <cell r="I298" t="str">
            <v>จ.สระบุรี</v>
          </cell>
          <cell r="J298" t="str">
            <v>10</v>
          </cell>
          <cell r="K298" t="str">
            <v xml:space="preserve"> อ.เสาไห้</v>
          </cell>
          <cell r="L298" t="str">
            <v>01</v>
          </cell>
          <cell r="M298" t="str">
            <v xml:space="preserve"> 'ต.เสาไห้'</v>
          </cell>
          <cell r="N298" t="str">
            <v>07</v>
          </cell>
          <cell r="O298" t="str">
            <v xml:space="preserve"> หมู่ 7</v>
          </cell>
          <cell r="P298" t="str">
            <v>01</v>
          </cell>
          <cell r="Q298" t="str">
            <v>เปิดดำเนินการ</v>
          </cell>
          <cell r="R298" t="str">
            <v xml:space="preserve">33 </v>
          </cell>
          <cell r="V298" t="str">
            <v>21</v>
          </cell>
          <cell r="W298" t="str">
            <v>2.1 ทุติยภูมิระดับต้น</v>
          </cell>
          <cell r="AH298" t="str">
            <v>10814</v>
          </cell>
        </row>
        <row r="299">
          <cell r="A299" t="str">
            <v>001131500</v>
          </cell>
          <cell r="B299" t="str">
            <v>โรงพยาบาลกุยบุรี</v>
          </cell>
          <cell r="C299" t="str">
            <v>21002</v>
          </cell>
          <cell r="D299" t="str">
            <v>กระทรวงสาธารณสุข สำนักงานปลัดกระทรวงสาธารณสุข</v>
          </cell>
          <cell r="E299" t="str">
            <v>07</v>
          </cell>
          <cell r="F299" t="str">
            <v>โรงพยาบาลชุมชน</v>
          </cell>
          <cell r="G299" t="str">
            <v>30</v>
          </cell>
          <cell r="H299" t="str">
            <v>77</v>
          </cell>
          <cell r="I299" t="str">
            <v>จ.ประจวบคีรีขันธ์</v>
          </cell>
          <cell r="J299" t="str">
            <v>02</v>
          </cell>
          <cell r="K299" t="str">
            <v xml:space="preserve"> อ.กุยบุรี</v>
          </cell>
          <cell r="L299" t="str">
            <v>01</v>
          </cell>
          <cell r="M299" t="str">
            <v xml:space="preserve"> 'ต.กุยบุรี'</v>
          </cell>
          <cell r="N299" t="str">
            <v>05</v>
          </cell>
          <cell r="O299" t="str">
            <v xml:space="preserve"> หมู่ 5</v>
          </cell>
          <cell r="P299" t="str">
            <v>01</v>
          </cell>
          <cell r="Q299" t="str">
            <v>เปิดดำเนินการ</v>
          </cell>
          <cell r="R299" t="str">
            <v xml:space="preserve">41/1  ถ.เพชรเกษม </v>
          </cell>
          <cell r="V299" t="str">
            <v>21</v>
          </cell>
          <cell r="W299" t="str">
            <v>2.1 ทุติยภูมิระดับต้น</v>
          </cell>
          <cell r="AH299" t="str">
            <v>11315</v>
          </cell>
        </row>
        <row r="300">
          <cell r="A300" t="str">
            <v>001137200</v>
          </cell>
          <cell r="B300" t="str">
            <v>โรงพยาบาลกะเปอร์</v>
          </cell>
          <cell r="C300" t="str">
            <v>21002</v>
          </cell>
          <cell r="D300" t="str">
            <v>กระทรวงสาธารณสุข สำนักงานปลัดกระทรวงสาธารณสุข</v>
          </cell>
          <cell r="E300" t="str">
            <v>07</v>
          </cell>
          <cell r="F300" t="str">
            <v>โรงพยาบาลชุมชน</v>
          </cell>
          <cell r="G300" t="str">
            <v>30</v>
          </cell>
          <cell r="H300" t="str">
            <v>85</v>
          </cell>
          <cell r="I300" t="str">
            <v>จ.ระนอง</v>
          </cell>
          <cell r="J300" t="str">
            <v>03</v>
          </cell>
          <cell r="K300" t="str">
            <v xml:space="preserve"> อ.กะเปอร์</v>
          </cell>
          <cell r="L300" t="str">
            <v>02</v>
          </cell>
          <cell r="M300" t="str">
            <v xml:space="preserve"> 'ต.กะเปอร์'</v>
          </cell>
          <cell r="N300" t="str">
            <v>01</v>
          </cell>
          <cell r="O300" t="str">
            <v xml:space="preserve"> หมู่ 1</v>
          </cell>
          <cell r="P300" t="str">
            <v>01</v>
          </cell>
          <cell r="Q300" t="str">
            <v>เปิดดำเนินการ</v>
          </cell>
          <cell r="R300" t="str">
            <v xml:space="preserve">195 </v>
          </cell>
          <cell r="S300" t="str">
            <v>85120</v>
          </cell>
          <cell r="T300" t="str">
            <v>077897455</v>
          </cell>
          <cell r="U300" t="str">
            <v>077897222</v>
          </cell>
          <cell r="V300" t="str">
            <v>21</v>
          </cell>
          <cell r="W300" t="str">
            <v>2.1 ทุติยภูมิระดับต้น</v>
          </cell>
          <cell r="X300" t="str">
            <v>S</v>
          </cell>
          <cell r="Y300" t="str">
            <v xml:space="preserve">บริการ  </v>
          </cell>
          <cell r="AH300" t="str">
            <v>11372</v>
          </cell>
        </row>
        <row r="301">
          <cell r="A301" t="str">
            <v>001097000</v>
          </cell>
          <cell r="B301" t="str">
            <v>โรงพยาบาลบ้านเขว้า</v>
          </cell>
          <cell r="C301" t="str">
            <v>21002</v>
          </cell>
          <cell r="D301" t="str">
            <v>กระทรวงสาธารณสุข สำนักงานปลัดกระทรวงสาธารณสุข</v>
          </cell>
          <cell r="E301" t="str">
            <v>07</v>
          </cell>
          <cell r="F301" t="str">
            <v>โรงพยาบาลชุมชน</v>
          </cell>
          <cell r="G301" t="str">
            <v>30</v>
          </cell>
          <cell r="H301" t="str">
            <v>36</v>
          </cell>
          <cell r="I301" t="str">
            <v>จ.ชัยภูมิ</v>
          </cell>
          <cell r="J301" t="str">
            <v>02</v>
          </cell>
          <cell r="K301" t="str">
            <v xml:space="preserve"> อ.บ้านเขว้า</v>
          </cell>
          <cell r="L301" t="str">
            <v>01</v>
          </cell>
          <cell r="M301" t="str">
            <v xml:space="preserve"> 'ต.บ้านเขว้า'</v>
          </cell>
          <cell r="N301" t="str">
            <v>01</v>
          </cell>
          <cell r="O301" t="str">
            <v xml:space="preserve"> หมู่ 1</v>
          </cell>
          <cell r="P301" t="str">
            <v>01</v>
          </cell>
          <cell r="Q301" t="str">
            <v>เปิดดำเนินการ</v>
          </cell>
          <cell r="R301" t="str">
            <v xml:space="preserve">800 </v>
          </cell>
          <cell r="V301" t="str">
            <v>21</v>
          </cell>
          <cell r="W301" t="str">
            <v>2.1 ทุติยภูมิระดับต้น</v>
          </cell>
          <cell r="AH301" t="str">
            <v>10970</v>
          </cell>
        </row>
        <row r="302">
          <cell r="A302" t="str">
            <v>001145700</v>
          </cell>
          <cell r="B302" t="str">
            <v>โรงพยาบาลสมเด็จพระยุพราชหล่มเก่า</v>
          </cell>
          <cell r="C302" t="str">
            <v>21002</v>
          </cell>
          <cell r="D302" t="str">
            <v>กระทรวงสาธารณสุข สำนักงานปลัดกระทรวงสาธารณสุข</v>
          </cell>
          <cell r="E302" t="str">
            <v>07</v>
          </cell>
          <cell r="F302" t="str">
            <v>โรงพยาบาลชุมชน</v>
          </cell>
          <cell r="G302" t="str">
            <v>60</v>
          </cell>
          <cell r="H302" t="str">
            <v>67</v>
          </cell>
          <cell r="I302" t="str">
            <v>จ.เพชรบูรณ์</v>
          </cell>
          <cell r="J302" t="str">
            <v>04</v>
          </cell>
          <cell r="K302" t="str">
            <v xml:space="preserve"> อ.หล่มเก่า</v>
          </cell>
          <cell r="L302" t="str">
            <v>06</v>
          </cell>
          <cell r="M302" t="str">
            <v xml:space="preserve"> 'ต.นาแซง'</v>
          </cell>
          <cell r="N302" t="str">
            <v>01</v>
          </cell>
          <cell r="O302" t="str">
            <v xml:space="preserve"> หมู่ 1</v>
          </cell>
          <cell r="P302" t="str">
            <v>01</v>
          </cell>
          <cell r="Q302" t="str">
            <v>เปิดดำเนินการ</v>
          </cell>
          <cell r="V302" t="str">
            <v>22</v>
          </cell>
          <cell r="W302" t="str">
            <v>2.2 ทุติยภูมิระดับกลาง</v>
          </cell>
          <cell r="Z302" t="str">
            <v>01</v>
          </cell>
          <cell r="AA302" t="str">
            <v>ตั้งใหม่</v>
          </cell>
          <cell r="AH302" t="str">
            <v>11457</v>
          </cell>
        </row>
        <row r="303">
          <cell r="A303" t="str">
            <v>001070700</v>
          </cell>
          <cell r="B303" t="str">
            <v>โรงพยาบาลมหาสารคาม</v>
          </cell>
          <cell r="C303" t="str">
            <v>21002</v>
          </cell>
          <cell r="D303" t="str">
            <v>กระทรวงสาธารณสุข สำนักงานปลัดกระทรวงสาธารณสุข</v>
          </cell>
          <cell r="E303" t="str">
            <v>06</v>
          </cell>
          <cell r="F303" t="str">
            <v>โรงพยาบาลทั่วไป</v>
          </cell>
          <cell r="G303" t="str">
            <v>347</v>
          </cell>
          <cell r="H303" t="str">
            <v>44</v>
          </cell>
          <cell r="I303" t="str">
            <v>จ.มหาสารคาม</v>
          </cell>
          <cell r="J303" t="str">
            <v>01</v>
          </cell>
          <cell r="K303" t="str">
            <v xml:space="preserve"> อ.เมืองมหาสารคาม</v>
          </cell>
          <cell r="L303" t="str">
            <v>01</v>
          </cell>
          <cell r="M303" t="str">
            <v xml:space="preserve"> 'ต.ตลาด'</v>
          </cell>
          <cell r="N303" t="str">
            <v>02</v>
          </cell>
          <cell r="O303" t="str">
            <v xml:space="preserve"> หมู่ 2</v>
          </cell>
          <cell r="P303" t="str">
            <v>01</v>
          </cell>
          <cell r="Q303" t="str">
            <v>เปิดดำเนินการ</v>
          </cell>
          <cell r="R303" t="str">
            <v>168 ถ.ผดุงวิถี</v>
          </cell>
          <cell r="S303" t="str">
            <v>44000</v>
          </cell>
          <cell r="T303" t="str">
            <v>043740993-6</v>
          </cell>
          <cell r="V303" t="str">
            <v>23</v>
          </cell>
          <cell r="W303" t="str">
            <v>2.3 ทุติยภูมิระดับสูง</v>
          </cell>
          <cell r="AH303" t="str">
            <v>10707</v>
          </cell>
        </row>
        <row r="304">
          <cell r="A304" t="str">
            <v>001071700</v>
          </cell>
          <cell r="B304" t="str">
            <v>โรงพยาบาลพะเยา</v>
          </cell>
          <cell r="C304" t="str">
            <v>21002</v>
          </cell>
          <cell r="D304" t="str">
            <v>กระทรวงสาธารณสุข สำนักงานปลัดกระทรวงสาธารณสุข</v>
          </cell>
          <cell r="E304" t="str">
            <v>06</v>
          </cell>
          <cell r="F304" t="str">
            <v>โรงพยาบาลทั่วไป</v>
          </cell>
          <cell r="G304" t="str">
            <v>400</v>
          </cell>
          <cell r="H304" t="str">
            <v>56</v>
          </cell>
          <cell r="I304" t="str">
            <v>จ.พะเยา</v>
          </cell>
          <cell r="J304" t="str">
            <v>01</v>
          </cell>
          <cell r="K304" t="str">
            <v xml:space="preserve"> อ.เมืองพะเยา</v>
          </cell>
          <cell r="L304" t="str">
            <v>07</v>
          </cell>
          <cell r="M304" t="str">
            <v xml:space="preserve"> 'ต.บ้านต๋อม'</v>
          </cell>
          <cell r="N304" t="str">
            <v>00</v>
          </cell>
          <cell r="O304" t="str">
            <v xml:space="preserve"> หมู่ 0</v>
          </cell>
          <cell r="P304" t="str">
            <v>01</v>
          </cell>
          <cell r="Q304" t="str">
            <v>เปิดดำเนินการ</v>
          </cell>
          <cell r="R304" t="str">
            <v xml:space="preserve">269 ถ.พหลโยธิน </v>
          </cell>
          <cell r="S304" t="str">
            <v>56000</v>
          </cell>
          <cell r="T304" t="str">
            <v>054-409300-1</v>
          </cell>
          <cell r="U304" t="str">
            <v>054-409330</v>
          </cell>
          <cell r="V304" t="str">
            <v>23</v>
          </cell>
          <cell r="W304" t="str">
            <v>2.3 ทุติยภูมิระดับสูง</v>
          </cell>
          <cell r="X304" t="str">
            <v>S</v>
          </cell>
          <cell r="Y304" t="str">
            <v xml:space="preserve">บริการ  </v>
          </cell>
          <cell r="Z304" t="str">
            <v>06</v>
          </cell>
          <cell r="AA304" t="str">
            <v>แก้ไข/เปลี่ยนแปลงจำนวนเตียง</v>
          </cell>
          <cell r="AB304" t="str">
            <v>เพิ่มเตียง 360 เป็น 400เตียงตามหนังสือรพ.พะเยาที่พย.0027.201/10713 29 พย.56</v>
          </cell>
          <cell r="AH304" t="str">
            <v>10717</v>
          </cell>
        </row>
        <row r="305">
          <cell r="A305" t="str">
            <v>001160200</v>
          </cell>
          <cell r="B305" t="str">
            <v>โรงพยาบาลเฉลิมพระเกียรติสมเด็จย่า 100 ปี เมืองยาง</v>
          </cell>
          <cell r="C305" t="str">
            <v>21002</v>
          </cell>
          <cell r="D305" t="str">
            <v>กระทรวงสาธารณสุข สำนักงานปลัดกระทรวงสาธารณสุข</v>
          </cell>
          <cell r="E305" t="str">
            <v>07</v>
          </cell>
          <cell r="F305" t="str">
            <v>โรงพยาบาลชุมชน</v>
          </cell>
          <cell r="G305" t="str">
            <v>10</v>
          </cell>
          <cell r="H305" t="str">
            <v>30</v>
          </cell>
          <cell r="I305" t="str">
            <v>จ.นครราชสีมา</v>
          </cell>
          <cell r="J305" t="str">
            <v>27</v>
          </cell>
          <cell r="K305" t="str">
            <v xml:space="preserve"> อ.เมืองยาง</v>
          </cell>
          <cell r="L305" t="str">
            <v>01</v>
          </cell>
          <cell r="M305" t="str">
            <v xml:space="preserve"> 'ต.เมืองยาง'</v>
          </cell>
          <cell r="N305" t="str">
            <v>01</v>
          </cell>
          <cell r="O305" t="str">
            <v xml:space="preserve"> หมู่ 1</v>
          </cell>
          <cell r="P305" t="str">
            <v>01</v>
          </cell>
          <cell r="Q305" t="str">
            <v>เปิดดำเนินการ</v>
          </cell>
          <cell r="V305" t="str">
            <v>21</v>
          </cell>
          <cell r="W305" t="str">
            <v>2.1 ทุติยภูมิระดับต้น</v>
          </cell>
          <cell r="Z305" t="str">
            <v>02</v>
          </cell>
          <cell r="AA305" t="str">
            <v>แก้ไขชื่อ</v>
          </cell>
          <cell r="AB305" t="str">
            <v>แก้ไขชื่อ จาก 110 ปี เป็น 100 ปี</v>
          </cell>
          <cell r="AH305" t="str">
            <v>11602</v>
          </cell>
        </row>
        <row r="306">
          <cell r="A306" t="str">
            <v>001082500</v>
          </cell>
          <cell r="B306" t="str">
            <v>โรงพยาบาลสัตหีบกม10</v>
          </cell>
          <cell r="C306" t="str">
            <v>21002</v>
          </cell>
          <cell r="D306" t="str">
            <v>กระทรวงสาธารณสุข สำนักงานปลัดกระทรวงสาธารณสุข</v>
          </cell>
          <cell r="E306" t="str">
            <v>07</v>
          </cell>
          <cell r="F306" t="str">
            <v>โรงพยาบาลชุมชน</v>
          </cell>
          <cell r="G306" t="str">
            <v>60</v>
          </cell>
          <cell r="H306" t="str">
            <v>20</v>
          </cell>
          <cell r="I306" t="str">
            <v>จ.ชลบุรี</v>
          </cell>
          <cell r="J306" t="str">
            <v>09</v>
          </cell>
          <cell r="K306" t="str">
            <v xml:space="preserve"> อ.สัตหีบ</v>
          </cell>
          <cell r="L306" t="str">
            <v>03</v>
          </cell>
          <cell r="M306" t="str">
            <v xml:space="preserve"> 'ต.พลูตาหลวง'</v>
          </cell>
          <cell r="N306" t="str">
            <v>01</v>
          </cell>
          <cell r="O306" t="str">
            <v xml:space="preserve"> หมู่ 1</v>
          </cell>
          <cell r="P306" t="str">
            <v>01</v>
          </cell>
          <cell r="Q306" t="str">
            <v>เปิดดำเนินการ</v>
          </cell>
          <cell r="V306" t="str">
            <v>21</v>
          </cell>
          <cell r="W306" t="str">
            <v>2.1 ทุติยภูมิระดับต้น</v>
          </cell>
          <cell r="AB306" t="str">
            <v>แก้ไขชื่อหน่วยงาน</v>
          </cell>
          <cell r="AH306" t="str">
            <v>10825</v>
          </cell>
        </row>
        <row r="307">
          <cell r="A307" t="str">
            <v>001082700</v>
          </cell>
          <cell r="B307" t="str">
            <v>โรงพยาบาลมาบตาพุด</v>
          </cell>
          <cell r="C307" t="str">
            <v>21002</v>
          </cell>
          <cell r="D307" t="str">
            <v>กระทรวงสาธารณสุข สำนักงานปลัดกระทรวงสาธารณสุข</v>
          </cell>
          <cell r="E307" t="str">
            <v>07</v>
          </cell>
          <cell r="F307" t="str">
            <v>โรงพยาบาลชุมชน</v>
          </cell>
          <cell r="G307" t="str">
            <v>38</v>
          </cell>
          <cell r="H307" t="str">
            <v>21</v>
          </cell>
          <cell r="I307" t="str">
            <v>จ.ระยอง</v>
          </cell>
          <cell r="J307" t="str">
            <v>01</v>
          </cell>
          <cell r="K307" t="str">
            <v xml:space="preserve"> อ.เมืองระยอง</v>
          </cell>
          <cell r="L307" t="str">
            <v>13</v>
          </cell>
          <cell r="M307" t="str">
            <v xml:space="preserve"> 'ต.ห้วยโป่ง'</v>
          </cell>
          <cell r="N307" t="str">
            <v>00</v>
          </cell>
          <cell r="O307" t="str">
            <v xml:space="preserve"> หมู่ 0</v>
          </cell>
          <cell r="P307" t="str">
            <v>01</v>
          </cell>
          <cell r="Q307" t="str">
            <v>เปิดดำเนินการ</v>
          </cell>
          <cell r="R307" t="str">
            <v>ถ.เมืองใหม่</v>
          </cell>
          <cell r="S307" t="str">
            <v>21150</v>
          </cell>
          <cell r="T307" t="str">
            <v>038-684444</v>
          </cell>
          <cell r="U307" t="str">
            <v>038-687340</v>
          </cell>
          <cell r="V307" t="str">
            <v>22</v>
          </cell>
          <cell r="W307" t="str">
            <v>2.2 ทุติยภูมิระดับกลาง</v>
          </cell>
          <cell r="X307" t="str">
            <v>S</v>
          </cell>
          <cell r="Y307" t="str">
            <v xml:space="preserve">บริการ  </v>
          </cell>
          <cell r="AH307" t="str">
            <v>10827</v>
          </cell>
        </row>
        <row r="308">
          <cell r="A308" t="str">
            <v>007775300</v>
          </cell>
          <cell r="B308" t="str">
            <v>โรงพยาบาลเกาะพีพี</v>
          </cell>
          <cell r="C308" t="str">
            <v>21002</v>
          </cell>
          <cell r="D308" t="str">
            <v>กระทรวงสาธารณสุข สำนักงานปลัดกระทรวงสาธารณสุข</v>
          </cell>
          <cell r="E308" t="str">
            <v>07</v>
          </cell>
          <cell r="F308" t="str">
            <v>โรงพยาบาลชุมชน</v>
          </cell>
          <cell r="G308" t="str">
            <v>10</v>
          </cell>
          <cell r="H308" t="str">
            <v>81</v>
          </cell>
          <cell r="I308" t="str">
            <v>จ.กระบี่</v>
          </cell>
          <cell r="J308" t="str">
            <v>01</v>
          </cell>
          <cell r="K308" t="str">
            <v xml:space="preserve"> อ.เมืองกระบี่</v>
          </cell>
          <cell r="L308" t="str">
            <v>16</v>
          </cell>
          <cell r="M308" t="str">
            <v xml:space="preserve"> 'ต.อ่าวนาง'</v>
          </cell>
          <cell r="N308" t="str">
            <v>07</v>
          </cell>
          <cell r="O308" t="str">
            <v xml:space="preserve"> หมู่ 7</v>
          </cell>
          <cell r="P308" t="str">
            <v>01</v>
          </cell>
          <cell r="Q308" t="str">
            <v>เปิดดำเนินการ</v>
          </cell>
          <cell r="S308" t="str">
            <v>81000</v>
          </cell>
          <cell r="T308" t="str">
            <v>075660719</v>
          </cell>
          <cell r="V308" t="str">
            <v>21</v>
          </cell>
          <cell r="W308" t="str">
            <v>2.1 ทุติยภูมิระดับต้น</v>
          </cell>
          <cell r="X308" t="str">
            <v>S</v>
          </cell>
          <cell r="Y308" t="str">
            <v xml:space="preserve">บริการ  </v>
          </cell>
          <cell r="Z308" t="str">
            <v>11</v>
          </cell>
          <cell r="AA308" t="str">
            <v>ยกฐานะหน่วยงาน</v>
          </cell>
          <cell r="AB308" t="str">
            <v>ยกฐานะจากระดับ (รพ.สาขา  ปฐมภูมิ) เป็นรพช.ขนาดเล็ก (F3 ทุติยภูมิ )  แก้ไขรหัส รพ.เกาะพีพี  รหัส 77753</v>
          </cell>
          <cell r="AC308" t="str">
            <v>001134102 เป็น 007775300</v>
          </cell>
          <cell r="AD308" t="str">
            <v>77753 ตามหนังสือที่ กบ 0032/4896 ลงวันที่ 12 พย 56'</v>
          </cell>
          <cell r="AE308" t="str">
            <v>2013-11-21</v>
          </cell>
          <cell r="AH308" t="str">
            <v>77753</v>
          </cell>
        </row>
        <row r="309">
          <cell r="A309" t="str">
            <v>001067000</v>
          </cell>
          <cell r="B309" t="str">
            <v>โรงพยาบาลขอนแก่น</v>
          </cell>
          <cell r="C309" t="str">
            <v>21002</v>
          </cell>
          <cell r="D309" t="str">
            <v>กระทรวงสาธารณสุข สำนักงานปลัดกระทรวงสาธารณสุข</v>
          </cell>
          <cell r="E309" t="str">
            <v>05</v>
          </cell>
          <cell r="F309" t="str">
            <v>โรงพยาบาลศูนย์</v>
          </cell>
          <cell r="G309" t="str">
            <v>867</v>
          </cell>
          <cell r="H309" t="str">
            <v>40</v>
          </cell>
          <cell r="I309" t="str">
            <v>จ.ขอนแก่น</v>
          </cell>
          <cell r="J309" t="str">
            <v>01</v>
          </cell>
          <cell r="K309" t="str">
            <v xml:space="preserve"> อ.เมืองขอนแก่น</v>
          </cell>
          <cell r="L309" t="str">
            <v>01</v>
          </cell>
          <cell r="M309" t="str">
            <v xml:space="preserve"> 'ต.ในเมือง'</v>
          </cell>
          <cell r="N309" t="str">
            <v>00</v>
          </cell>
          <cell r="O309" t="str">
            <v xml:space="preserve"> หมู่ 0</v>
          </cell>
          <cell r="P309" t="str">
            <v>01</v>
          </cell>
          <cell r="Q309" t="str">
            <v>เปิดดำเนินการ</v>
          </cell>
          <cell r="R309" t="str">
            <v xml:space="preserve">54 ถ.ศรีจันทร์ </v>
          </cell>
          <cell r="S309" t="str">
            <v>40000</v>
          </cell>
          <cell r="T309" t="str">
            <v>043336789</v>
          </cell>
          <cell r="V309" t="str">
            <v>31</v>
          </cell>
          <cell r="W309" t="str">
            <v>3.1 ตติยภูมิ</v>
          </cell>
          <cell r="X309" t="str">
            <v>S</v>
          </cell>
          <cell r="Y309" t="str">
            <v xml:space="preserve">บริการ  </v>
          </cell>
          <cell r="AH309" t="str">
            <v>10670</v>
          </cell>
        </row>
        <row r="310">
          <cell r="A310" t="str">
            <v>001067500</v>
          </cell>
          <cell r="B310" t="str">
            <v>โรงพยาบาลสวรรค์ประชารักษ์</v>
          </cell>
          <cell r="C310" t="str">
            <v>21002</v>
          </cell>
          <cell r="D310" t="str">
            <v>กระทรวงสาธารณสุข สำนักงานปลัดกระทรวงสาธารณสุข</v>
          </cell>
          <cell r="E310" t="str">
            <v>05</v>
          </cell>
          <cell r="F310" t="str">
            <v>โรงพยาบาลศูนย์</v>
          </cell>
          <cell r="G310" t="str">
            <v>672</v>
          </cell>
          <cell r="H310" t="str">
            <v>60</v>
          </cell>
          <cell r="I310" t="str">
            <v>จ.นครสวรรค์</v>
          </cell>
          <cell r="J310" t="str">
            <v>01</v>
          </cell>
          <cell r="K310" t="str">
            <v xml:space="preserve"> อ.เมืองนครสวรรค์</v>
          </cell>
          <cell r="L310" t="str">
            <v>01</v>
          </cell>
          <cell r="M310" t="str">
            <v xml:space="preserve"> 'ต.ปากน้ำโพ'</v>
          </cell>
          <cell r="N310" t="str">
            <v>00</v>
          </cell>
          <cell r="O310" t="str">
            <v xml:space="preserve"> หมู่ 0</v>
          </cell>
          <cell r="P310" t="str">
            <v>01</v>
          </cell>
          <cell r="Q310" t="str">
            <v>เปิดดำเนินการ</v>
          </cell>
          <cell r="R310" t="str">
            <v xml:space="preserve">ถ.อรรถกวี  </v>
          </cell>
          <cell r="S310" t="str">
            <v>60000</v>
          </cell>
          <cell r="T310" t="str">
            <v>056-219888</v>
          </cell>
          <cell r="V310" t="str">
            <v>31</v>
          </cell>
          <cell r="W310" t="str">
            <v>3.1 ตติยภูมิ</v>
          </cell>
          <cell r="AH310" t="str">
            <v>10675</v>
          </cell>
        </row>
        <row r="311">
          <cell r="A311" t="str">
            <v>001066500</v>
          </cell>
          <cell r="B311" t="str">
            <v>โรงพยาบาลเจ้าพระยาอภัยภูเบศร</v>
          </cell>
          <cell r="C311" t="str">
            <v>21002</v>
          </cell>
          <cell r="D311" t="str">
            <v>กระทรวงสาธารณสุข สำนักงานปลัดกระทรวงสาธารณสุข</v>
          </cell>
          <cell r="E311" t="str">
            <v>05</v>
          </cell>
          <cell r="F311" t="str">
            <v>โรงพยาบาลศูนย์</v>
          </cell>
          <cell r="G311" t="str">
            <v>505</v>
          </cell>
          <cell r="H311" t="str">
            <v>25</v>
          </cell>
          <cell r="I311" t="str">
            <v>จ.ปราจีนบุรี</v>
          </cell>
          <cell r="J311" t="str">
            <v>01</v>
          </cell>
          <cell r="K311" t="str">
            <v xml:space="preserve"> อ.เมืองปราจีนบุรี</v>
          </cell>
          <cell r="L311" t="str">
            <v>05</v>
          </cell>
          <cell r="M311" t="str">
            <v xml:space="preserve"> 'ต.ท่างาม'</v>
          </cell>
          <cell r="N311" t="str">
            <v>12</v>
          </cell>
          <cell r="O311" t="str">
            <v xml:space="preserve"> หมู่ 12</v>
          </cell>
          <cell r="P311" t="str">
            <v>01</v>
          </cell>
          <cell r="Q311" t="str">
            <v>เปิดดำเนินการ</v>
          </cell>
          <cell r="R311" t="str">
            <v xml:space="preserve">32/7 </v>
          </cell>
          <cell r="S311" t="str">
            <v>25000</v>
          </cell>
          <cell r="T311" t="str">
            <v>037211088</v>
          </cell>
          <cell r="V311" t="str">
            <v>31</v>
          </cell>
          <cell r="W311" t="str">
            <v>3.1 ตติยภูมิ</v>
          </cell>
          <cell r="AH311" t="str">
            <v>10665</v>
          </cell>
        </row>
        <row r="312">
          <cell r="A312" t="str">
            <v>001067300</v>
          </cell>
          <cell r="B312" t="str">
            <v>โรงพยาบาลอุตรดิตถ์</v>
          </cell>
          <cell r="C312" t="str">
            <v>21002</v>
          </cell>
          <cell r="D312" t="str">
            <v>กระทรวงสาธารณสุข สำนักงานปลัดกระทรวงสาธารณสุข</v>
          </cell>
          <cell r="E312" t="str">
            <v>05</v>
          </cell>
          <cell r="F312" t="str">
            <v>โรงพยาบาลศูนย์</v>
          </cell>
          <cell r="G312" t="str">
            <v>610</v>
          </cell>
          <cell r="H312" t="str">
            <v>53</v>
          </cell>
          <cell r="I312" t="str">
            <v>จ.อุตรดิตถ์</v>
          </cell>
          <cell r="J312" t="str">
            <v>01</v>
          </cell>
          <cell r="K312" t="str">
            <v xml:space="preserve"> อ.เมืองอุตรดิตถ์</v>
          </cell>
          <cell r="L312" t="str">
            <v>01</v>
          </cell>
          <cell r="M312" t="str">
            <v xml:space="preserve"> 'ต.ท่าอิฐ'</v>
          </cell>
          <cell r="N312" t="str">
            <v>00</v>
          </cell>
          <cell r="O312" t="str">
            <v xml:space="preserve"> หมู่ 0</v>
          </cell>
          <cell r="P312" t="str">
            <v>01</v>
          </cell>
          <cell r="Q312" t="str">
            <v>เปิดดำเนินการ</v>
          </cell>
          <cell r="R312" t="str">
            <v xml:space="preserve">38  ถ.เจษฏาบดินทร์ </v>
          </cell>
          <cell r="S312" t="str">
            <v>53000</v>
          </cell>
          <cell r="T312" t="str">
            <v>055411064  055-830782</v>
          </cell>
          <cell r="U312" t="str">
            <v>055411848</v>
          </cell>
          <cell r="V312" t="str">
            <v>31</v>
          </cell>
          <cell r="W312" t="str">
            <v>3.1 ตติยภูมิ</v>
          </cell>
          <cell r="Z312" t="str">
            <v>06</v>
          </cell>
          <cell r="AA312" t="str">
            <v>แก้ไข/เปลี่ยนแปลงจำนวนเตียง</v>
          </cell>
          <cell r="AB312" t="str">
            <v>แก้ไขจำนวนเตียง561 เป็น 610เตียง ตามหนังสือแจ้งที่ อต.0032.101.6/9566 ลงวันที่ 19 พย.56</v>
          </cell>
          <cell r="AH312" t="str">
            <v>10673</v>
          </cell>
        </row>
        <row r="313">
          <cell r="A313" t="str">
            <v>001067900</v>
          </cell>
          <cell r="B313" t="str">
            <v>โรงพยาบาลนครปฐม</v>
          </cell>
          <cell r="C313" t="str">
            <v>21002</v>
          </cell>
          <cell r="D313" t="str">
            <v>กระทรวงสาธารณสุข สำนักงานปลัดกระทรวงสาธารณสุข</v>
          </cell>
          <cell r="E313" t="str">
            <v>05</v>
          </cell>
          <cell r="F313" t="str">
            <v>โรงพยาบาลศูนย์</v>
          </cell>
          <cell r="G313" t="str">
            <v>560</v>
          </cell>
          <cell r="H313" t="str">
            <v>73</v>
          </cell>
          <cell r="I313" t="str">
            <v>จ.นครปฐม</v>
          </cell>
          <cell r="J313" t="str">
            <v>01</v>
          </cell>
          <cell r="K313" t="str">
            <v xml:space="preserve"> อ.เมืองนครปฐม</v>
          </cell>
          <cell r="L313" t="str">
            <v>01</v>
          </cell>
          <cell r="M313" t="str">
            <v xml:space="preserve"> 'ต.พระปฐมเจดีย์'</v>
          </cell>
          <cell r="N313" t="str">
            <v>00</v>
          </cell>
          <cell r="O313" t="str">
            <v xml:space="preserve"> หมู่ 0</v>
          </cell>
          <cell r="P313" t="str">
            <v>01</v>
          </cell>
          <cell r="Q313" t="str">
            <v>เปิดดำเนินการ</v>
          </cell>
          <cell r="R313" t="str">
            <v xml:space="preserve">196 ถ.เทศ7 </v>
          </cell>
          <cell r="S313" t="str">
            <v>73000</v>
          </cell>
          <cell r="T313" t="str">
            <v>034-251552</v>
          </cell>
          <cell r="V313" t="str">
            <v>31</v>
          </cell>
          <cell r="W313" t="str">
            <v>3.1 ตติยภูมิ</v>
          </cell>
          <cell r="AH313" t="str">
            <v>10679</v>
          </cell>
        </row>
        <row r="314">
          <cell r="A314" t="str">
            <v>001066300</v>
          </cell>
          <cell r="B314" t="str">
            <v>โรงพยาบาลระยอง</v>
          </cell>
          <cell r="C314" t="str">
            <v>21002</v>
          </cell>
          <cell r="D314" t="str">
            <v>กระทรวงสาธารณสุข สำนักงานปลัดกระทรวงสาธารณสุข</v>
          </cell>
          <cell r="E314" t="str">
            <v>05</v>
          </cell>
          <cell r="F314" t="str">
            <v>โรงพยาบาลศูนย์</v>
          </cell>
          <cell r="G314" t="str">
            <v>555</v>
          </cell>
          <cell r="H314" t="str">
            <v>21</v>
          </cell>
          <cell r="I314" t="str">
            <v>จ.ระยอง</v>
          </cell>
          <cell r="J314" t="str">
            <v>01</v>
          </cell>
          <cell r="K314" t="str">
            <v xml:space="preserve"> อ.เมืองระยอง</v>
          </cell>
          <cell r="L314" t="str">
            <v>01</v>
          </cell>
          <cell r="M314" t="str">
            <v xml:space="preserve"> 'ต.ท่าประดู่'</v>
          </cell>
          <cell r="N314" t="str">
            <v>00</v>
          </cell>
          <cell r="O314" t="str">
            <v xml:space="preserve"> หมู่ 0</v>
          </cell>
          <cell r="P314" t="str">
            <v>01</v>
          </cell>
          <cell r="Q314" t="str">
            <v>เปิดดำเนินการ</v>
          </cell>
          <cell r="R314" t="str">
            <v xml:space="preserve">138 ถ.สุขุมวิท </v>
          </cell>
          <cell r="S314" t="str">
            <v>21000</v>
          </cell>
          <cell r="T314" t="str">
            <v>038611104</v>
          </cell>
          <cell r="V314" t="str">
            <v>31</v>
          </cell>
          <cell r="W314" t="str">
            <v>3.1 ตติยภูมิ</v>
          </cell>
          <cell r="AH314" t="str">
            <v>10663</v>
          </cell>
        </row>
        <row r="315">
          <cell r="A315" t="str">
            <v>001066400</v>
          </cell>
          <cell r="B315" t="str">
            <v>โรงพยาบาลพระปกเกล้า</v>
          </cell>
          <cell r="C315" t="str">
            <v>21002</v>
          </cell>
          <cell r="D315" t="str">
            <v>กระทรวงสาธารณสุข สำนักงานปลัดกระทรวงสาธารณสุข</v>
          </cell>
          <cell r="E315" t="str">
            <v>05</v>
          </cell>
          <cell r="F315" t="str">
            <v>โรงพยาบาลศูนย์</v>
          </cell>
          <cell r="G315" t="str">
            <v>755</v>
          </cell>
          <cell r="H315" t="str">
            <v>22</v>
          </cell>
          <cell r="I315" t="str">
            <v>จ.จันทบุรี</v>
          </cell>
          <cell r="J315" t="str">
            <v>01</v>
          </cell>
          <cell r="K315" t="str">
            <v xml:space="preserve"> อ.เมืองจันทบุรี</v>
          </cell>
          <cell r="L315" t="str">
            <v>02</v>
          </cell>
          <cell r="M315" t="str">
            <v xml:space="preserve"> 'ต.วัดใหม่'</v>
          </cell>
          <cell r="N315" t="str">
            <v>00</v>
          </cell>
          <cell r="O315" t="str">
            <v xml:space="preserve"> หมู่ 0</v>
          </cell>
          <cell r="P315" t="str">
            <v>01</v>
          </cell>
          <cell r="Q315" t="str">
            <v>เปิดดำเนินการ</v>
          </cell>
          <cell r="R315" t="str">
            <v>38 ถ.เลียบเนิน</v>
          </cell>
          <cell r="S315" t="str">
            <v>22000</v>
          </cell>
          <cell r="T315" t="str">
            <v>039324975-84</v>
          </cell>
          <cell r="V315" t="str">
            <v>31</v>
          </cell>
          <cell r="W315" t="str">
            <v>3.1 ตติยภูมิ</v>
          </cell>
          <cell r="AH315" t="str">
            <v>10664</v>
          </cell>
        </row>
        <row r="316">
          <cell r="A316" t="str">
            <v>001066800</v>
          </cell>
          <cell r="B316" t="str">
            <v>โรงพยาบาลสุรินทร์</v>
          </cell>
          <cell r="C316" t="str">
            <v>21002</v>
          </cell>
          <cell r="D316" t="str">
            <v>กระทรวงสาธารณสุข สำนักงานปลัดกระทรวงสาธารณสุข</v>
          </cell>
          <cell r="E316" t="str">
            <v>05</v>
          </cell>
          <cell r="F316" t="str">
            <v>โรงพยาบาลศูนย์</v>
          </cell>
          <cell r="G316" t="str">
            <v>789</v>
          </cell>
          <cell r="H316" t="str">
            <v>32</v>
          </cell>
          <cell r="I316" t="str">
            <v>จ.สุรินทร์</v>
          </cell>
          <cell r="J316" t="str">
            <v>01</v>
          </cell>
          <cell r="K316" t="str">
            <v xml:space="preserve"> อ.เมืองสุรินทร์</v>
          </cell>
          <cell r="L316" t="str">
            <v>01</v>
          </cell>
          <cell r="M316" t="str">
            <v xml:space="preserve"> 'ต.ในเมือง'</v>
          </cell>
          <cell r="N316" t="str">
            <v>00</v>
          </cell>
          <cell r="O316" t="str">
            <v xml:space="preserve"> หมู่ 0</v>
          </cell>
          <cell r="P316" t="str">
            <v>01</v>
          </cell>
          <cell r="Q316" t="str">
            <v>เปิดดำเนินการ</v>
          </cell>
          <cell r="R316" t="str">
            <v xml:space="preserve">68 ถ.หลักเมือง </v>
          </cell>
          <cell r="S316" t="str">
            <v>3200</v>
          </cell>
          <cell r="T316" t="str">
            <v>044-511757</v>
          </cell>
          <cell r="V316" t="str">
            <v>31</v>
          </cell>
          <cell r="W316" t="str">
            <v>3.1 ตติยภูมิ</v>
          </cell>
          <cell r="Z316" t="str">
            <v>06</v>
          </cell>
          <cell r="AA316" t="str">
            <v>แก้ไข/เปลี่ยนแปลงจำนวนเตียง</v>
          </cell>
          <cell r="AB316" t="str">
            <v>เพิ่มจำนวนเตียงจาก 697 เป็น 789 ตามหนังสือรพ.สุรินทร์ ที่ สร.0027.102/14572 ลง วันที่ 25 กย.56</v>
          </cell>
          <cell r="AH316" t="str">
            <v>10668</v>
          </cell>
        </row>
        <row r="317">
          <cell r="A317" t="str">
            <v>001066900</v>
          </cell>
          <cell r="B317" t="str">
            <v>โรงพยาบาลสรรพสิทธิประสงค์</v>
          </cell>
          <cell r="C317" t="str">
            <v>21002</v>
          </cell>
          <cell r="D317" t="str">
            <v>กระทรวงสาธารณสุข สำนักงานปลัดกระทรวงสาธารณสุข</v>
          </cell>
          <cell r="E317" t="str">
            <v>05</v>
          </cell>
          <cell r="F317" t="str">
            <v>โรงพยาบาลศูนย์</v>
          </cell>
          <cell r="G317" t="str">
            <v>1000</v>
          </cell>
          <cell r="H317" t="str">
            <v>34</v>
          </cell>
          <cell r="I317" t="str">
            <v>จ.อุบลราชธานี</v>
          </cell>
          <cell r="J317" t="str">
            <v>01</v>
          </cell>
          <cell r="K317" t="str">
            <v xml:space="preserve"> อ.เมืองอุบลราชธานี</v>
          </cell>
          <cell r="L317" t="str">
            <v>01</v>
          </cell>
          <cell r="M317" t="str">
            <v xml:space="preserve"> 'ต.ในเมือง'</v>
          </cell>
          <cell r="N317" t="str">
            <v>10</v>
          </cell>
          <cell r="O317" t="str">
            <v xml:space="preserve"> หมู่ 10</v>
          </cell>
          <cell r="P317" t="str">
            <v>01</v>
          </cell>
          <cell r="Q317" t="str">
            <v>เปิดดำเนินการ</v>
          </cell>
          <cell r="R317" t="str">
            <v xml:space="preserve">122 ถ.สรรพสิทธิ์ </v>
          </cell>
          <cell r="S317" t="str">
            <v>34000</v>
          </cell>
          <cell r="T317" t="str">
            <v>043336789</v>
          </cell>
          <cell r="V317" t="str">
            <v>31</v>
          </cell>
          <cell r="W317" t="str">
            <v>3.1 ตติยภูมิ</v>
          </cell>
          <cell r="AH317" t="str">
            <v>10669</v>
          </cell>
        </row>
        <row r="318">
          <cell r="A318" t="str">
            <v>001067700</v>
          </cell>
          <cell r="B318" t="str">
            <v>โรงพยาบาลราชบุรี</v>
          </cell>
          <cell r="C318" t="str">
            <v>21002</v>
          </cell>
          <cell r="D318" t="str">
            <v>กระทรวงสาธารณสุข สำนักงานปลัดกระทรวงสาธารณสุข</v>
          </cell>
          <cell r="E318" t="str">
            <v>05</v>
          </cell>
          <cell r="F318" t="str">
            <v>โรงพยาบาลศูนย์</v>
          </cell>
          <cell r="G318" t="str">
            <v>855</v>
          </cell>
          <cell r="H318" t="str">
            <v>70</v>
          </cell>
          <cell r="I318" t="str">
            <v>จ.ราชบุรี</v>
          </cell>
          <cell r="J318" t="str">
            <v>01</v>
          </cell>
          <cell r="K318" t="str">
            <v xml:space="preserve"> อ.เมืองราชบุรี</v>
          </cell>
          <cell r="L318" t="str">
            <v>01</v>
          </cell>
          <cell r="M318" t="str">
            <v xml:space="preserve"> 'ต.หน้าเมือง'</v>
          </cell>
          <cell r="N318" t="str">
            <v>01</v>
          </cell>
          <cell r="O318" t="str">
            <v xml:space="preserve"> หมู่ 1</v>
          </cell>
          <cell r="P318" t="str">
            <v>01</v>
          </cell>
          <cell r="Q318" t="str">
            <v>เปิดดำเนินการ</v>
          </cell>
          <cell r="R318" t="str">
            <v>85 ถ.สมบูรณ์กุล</v>
          </cell>
          <cell r="S318" t="str">
            <v>70000</v>
          </cell>
          <cell r="T318" t="str">
            <v>0-3271-9600-50</v>
          </cell>
          <cell r="V318" t="str">
            <v>31</v>
          </cell>
          <cell r="W318" t="str">
            <v>3.1 ตติยภูมิ</v>
          </cell>
          <cell r="AH318" t="str">
            <v>10677</v>
          </cell>
        </row>
        <row r="319">
          <cell r="A319" t="str">
            <v>001068100</v>
          </cell>
          <cell r="B319" t="str">
            <v>โรงพยาบาลสุราษฎร์ธานี</v>
          </cell>
          <cell r="C319" t="str">
            <v>21002</v>
          </cell>
          <cell r="D319" t="str">
            <v>กระทรวงสาธารณสุข สำนักงานปลัดกระทรวงสาธารณสุข</v>
          </cell>
          <cell r="E319" t="str">
            <v>05</v>
          </cell>
          <cell r="F319" t="str">
            <v>โรงพยาบาลศูนย์</v>
          </cell>
          <cell r="G319" t="str">
            <v>660</v>
          </cell>
          <cell r="H319" t="str">
            <v>84</v>
          </cell>
          <cell r="I319" t="str">
            <v>จ.สุราษฎร์ธานี</v>
          </cell>
          <cell r="J319" t="str">
            <v>01</v>
          </cell>
          <cell r="K319" t="str">
            <v xml:space="preserve"> อ.เมืองสุราษฎร์ธานี</v>
          </cell>
          <cell r="L319" t="str">
            <v>02</v>
          </cell>
          <cell r="M319" t="str">
            <v xml:space="preserve"> 'ต.มะขามเตี้ย'</v>
          </cell>
          <cell r="N319" t="str">
            <v>02</v>
          </cell>
          <cell r="O319" t="str">
            <v xml:space="preserve"> หมู่ 2</v>
          </cell>
          <cell r="P319" t="str">
            <v>01</v>
          </cell>
          <cell r="Q319" t="str">
            <v>เปิดดำเนินการ</v>
          </cell>
          <cell r="R319" t="str">
            <v xml:space="preserve">56 </v>
          </cell>
          <cell r="S319" t="str">
            <v>84000</v>
          </cell>
          <cell r="T319" t="str">
            <v>077272231</v>
          </cell>
          <cell r="U319" t="str">
            <v>077283257</v>
          </cell>
          <cell r="V319" t="str">
            <v>31</v>
          </cell>
          <cell r="W319" t="str">
            <v>3.1 ตติยภูมิ</v>
          </cell>
          <cell r="X319" t="str">
            <v>S</v>
          </cell>
          <cell r="Y319" t="str">
            <v xml:space="preserve">บริการ  </v>
          </cell>
          <cell r="AH319" t="str">
            <v>10681</v>
          </cell>
        </row>
        <row r="320">
          <cell r="A320" t="str">
            <v>001069900</v>
          </cell>
          <cell r="B320" t="str">
            <v>โรงพยาบาลสมเด็จพระยุพราชสระแก้ว</v>
          </cell>
          <cell r="C320" t="str">
            <v>21002</v>
          </cell>
          <cell r="D320" t="str">
            <v>กระทรวงสาธารณสุข สำนักงานปลัดกระทรวงสาธารณสุข</v>
          </cell>
          <cell r="E320" t="str">
            <v>06</v>
          </cell>
          <cell r="F320" t="str">
            <v>โรงพยาบาลทั่วไป</v>
          </cell>
          <cell r="G320" t="str">
            <v>324</v>
          </cell>
          <cell r="H320" t="str">
            <v>27</v>
          </cell>
          <cell r="I320" t="str">
            <v>จ.สระแก้ว</v>
          </cell>
          <cell r="J320" t="str">
            <v>01</v>
          </cell>
          <cell r="K320" t="str">
            <v xml:space="preserve"> อ.เมืองสระแก้ว</v>
          </cell>
          <cell r="L320" t="str">
            <v>01</v>
          </cell>
          <cell r="M320" t="str">
            <v xml:space="preserve"> 'ต.สระแก้ว'</v>
          </cell>
          <cell r="N320" t="str">
            <v>02</v>
          </cell>
          <cell r="O320" t="str">
            <v xml:space="preserve"> หมู่ 2</v>
          </cell>
          <cell r="P320" t="str">
            <v>01</v>
          </cell>
          <cell r="Q320" t="str">
            <v>เปิดดำเนินการ</v>
          </cell>
          <cell r="R320" t="str">
            <v xml:space="preserve">725 ม.2 ถ.สุวรรณศร </v>
          </cell>
          <cell r="S320" t="str">
            <v>27000</v>
          </cell>
          <cell r="T320" t="str">
            <v>037241011</v>
          </cell>
          <cell r="V320" t="str">
            <v>23</v>
          </cell>
          <cell r="W320" t="str">
            <v>2.3 ทุติยภูมิระดับสูง</v>
          </cell>
          <cell r="Z320" t="str">
            <v>06</v>
          </cell>
          <cell r="AA320" t="str">
            <v>แก้ไข/เปลี่ยนแปลงจำนวนเตียง</v>
          </cell>
          <cell r="AB320" t="str">
            <v>ปรับจำนวนเตียง  ตามหนังสือ สำนักบริหารกลาง ที่สธ.0228.04.3/5568 วันที่  10 ตค.55 และตามมติ อกพ.สป.</v>
          </cell>
          <cell r="AH320" t="str">
            <v>10699</v>
          </cell>
        </row>
        <row r="321">
          <cell r="A321" t="str">
            <v>001069600</v>
          </cell>
          <cell r="B321" t="str">
            <v>โรงพยาบาลตราด</v>
          </cell>
          <cell r="C321" t="str">
            <v>21002</v>
          </cell>
          <cell r="D321" t="str">
            <v>กระทรวงสาธารณสุข สำนักงานปลัดกระทรวงสาธารณสุข</v>
          </cell>
          <cell r="E321" t="str">
            <v>06</v>
          </cell>
          <cell r="F321" t="str">
            <v>โรงพยาบาลทั่วไป</v>
          </cell>
          <cell r="G321" t="str">
            <v>314</v>
          </cell>
          <cell r="H321" t="str">
            <v>23</v>
          </cell>
          <cell r="I321" t="str">
            <v>จ.ตราด</v>
          </cell>
          <cell r="J321" t="str">
            <v>01</v>
          </cell>
          <cell r="K321" t="str">
            <v xml:space="preserve"> อ.เมืองตราด</v>
          </cell>
          <cell r="L321" t="str">
            <v>07</v>
          </cell>
          <cell r="M321" t="str">
            <v xml:space="preserve"> 'ต.วังกระแจะ'</v>
          </cell>
          <cell r="N321" t="str">
            <v>00</v>
          </cell>
          <cell r="O321" t="str">
            <v xml:space="preserve"> หมู่ 0</v>
          </cell>
          <cell r="P321" t="str">
            <v>01</v>
          </cell>
          <cell r="Q321" t="str">
            <v>เปิดดำเนินการ</v>
          </cell>
          <cell r="R321" t="str">
            <v xml:space="preserve">108 ถ.สุขุมวิท </v>
          </cell>
          <cell r="S321" t="str">
            <v>23000</v>
          </cell>
          <cell r="T321" t="str">
            <v>039511040-1</v>
          </cell>
          <cell r="V321" t="str">
            <v>23</v>
          </cell>
          <cell r="W321" t="str">
            <v>2.3 ทุติยภูมิระดับสูง</v>
          </cell>
          <cell r="Z321" t="str">
            <v>04</v>
          </cell>
          <cell r="AA321" t="str">
            <v>แก้ไข/เปลี่ยนแปลงที่ตั้ง</v>
          </cell>
          <cell r="AB321" t="str">
            <v>จาก 340 เป็น 314 (กรอบ 312)</v>
          </cell>
          <cell r="AH321" t="str">
            <v>10696</v>
          </cell>
        </row>
        <row r="322">
          <cell r="A322" t="str">
            <v>001069800</v>
          </cell>
          <cell r="B322" t="str">
            <v>โรงพยาบาลนครนายก</v>
          </cell>
          <cell r="C322" t="str">
            <v>21002</v>
          </cell>
          <cell r="D322" t="str">
            <v>กระทรวงสาธารณสุข สำนักงานปลัดกระทรวงสาธารณสุข</v>
          </cell>
          <cell r="E322" t="str">
            <v>06</v>
          </cell>
          <cell r="F322" t="str">
            <v>โรงพยาบาลทั่วไป</v>
          </cell>
          <cell r="G322" t="str">
            <v>314</v>
          </cell>
          <cell r="H322" t="str">
            <v>26</v>
          </cell>
          <cell r="I322" t="str">
            <v>จ.นครนายก</v>
          </cell>
          <cell r="J322" t="str">
            <v>01</v>
          </cell>
          <cell r="K322" t="str">
            <v xml:space="preserve"> อ.เมืองนครนายก</v>
          </cell>
          <cell r="L322" t="str">
            <v>01</v>
          </cell>
          <cell r="M322" t="str">
            <v xml:space="preserve"> 'ต.นครนายก'</v>
          </cell>
          <cell r="N322" t="str">
            <v>06</v>
          </cell>
          <cell r="O322" t="str">
            <v xml:space="preserve"> หมู่ 6</v>
          </cell>
          <cell r="P322" t="str">
            <v>01</v>
          </cell>
          <cell r="Q322" t="str">
            <v>เปิดดำเนินการ</v>
          </cell>
          <cell r="R322" t="str">
            <v xml:space="preserve">100 ถ.สุวรรณศร </v>
          </cell>
          <cell r="S322" t="str">
            <v>26000</v>
          </cell>
          <cell r="T322" t="str">
            <v>037311150-2*114</v>
          </cell>
          <cell r="V322" t="str">
            <v>23</v>
          </cell>
          <cell r="W322" t="str">
            <v>2.3 ทุติยภูมิระดับสูง</v>
          </cell>
          <cell r="AH322" t="str">
            <v>10698</v>
          </cell>
        </row>
        <row r="323">
          <cell r="A323" t="str">
            <v>001070000</v>
          </cell>
          <cell r="B323" t="str">
            <v>โรงพยาบาลศรีสะเกษ</v>
          </cell>
          <cell r="C323" t="str">
            <v>21002</v>
          </cell>
          <cell r="D323" t="str">
            <v>กระทรวงสาธารณสุข สำนักงานปลัดกระทรวงสาธารณสุข</v>
          </cell>
          <cell r="E323" t="str">
            <v>06</v>
          </cell>
          <cell r="F323" t="str">
            <v>โรงพยาบาลทั่วไป</v>
          </cell>
          <cell r="G323" t="str">
            <v>506</v>
          </cell>
          <cell r="H323" t="str">
            <v>33</v>
          </cell>
          <cell r="I323" t="str">
            <v>จ.ศรีสะเกษ</v>
          </cell>
          <cell r="J323" t="str">
            <v>01</v>
          </cell>
          <cell r="K323" t="str">
            <v xml:space="preserve"> อ.เมืองศรีสะเกษ</v>
          </cell>
          <cell r="L323" t="str">
            <v>02</v>
          </cell>
          <cell r="M323" t="str">
            <v xml:space="preserve"> 'ต.เมืองใต้'</v>
          </cell>
          <cell r="N323" t="str">
            <v>00</v>
          </cell>
          <cell r="O323" t="str">
            <v xml:space="preserve"> หมู่ 0</v>
          </cell>
          <cell r="P323" t="str">
            <v>01</v>
          </cell>
          <cell r="Q323" t="str">
            <v>เปิดดำเนินการ</v>
          </cell>
          <cell r="R323" t="str">
            <v xml:space="preserve">859 ถนนกสิกรรม </v>
          </cell>
          <cell r="S323" t="str">
            <v>33000</v>
          </cell>
          <cell r="T323" t="str">
            <v>045611503</v>
          </cell>
          <cell r="U323" t="str">
            <v>045611502</v>
          </cell>
          <cell r="V323" t="str">
            <v>23</v>
          </cell>
          <cell r="W323" t="str">
            <v>2.3 ทุติยภูมิระดับสูง</v>
          </cell>
          <cell r="X323" t="str">
            <v>S</v>
          </cell>
          <cell r="Y323" t="str">
            <v xml:space="preserve">บริการ  </v>
          </cell>
          <cell r="AH323" t="str">
            <v>10700</v>
          </cell>
        </row>
        <row r="324">
          <cell r="A324" t="str">
            <v>001068200</v>
          </cell>
          <cell r="B324" t="str">
            <v>โรงพยาบาลหาดใหญ่</v>
          </cell>
          <cell r="C324" t="str">
            <v>21002</v>
          </cell>
          <cell r="D324" t="str">
            <v>กระทรวงสาธารณสุข สำนักงานปลัดกระทรวงสาธารณสุข</v>
          </cell>
          <cell r="E324" t="str">
            <v>05</v>
          </cell>
          <cell r="F324" t="str">
            <v>โรงพยาบาลศูนย์</v>
          </cell>
          <cell r="G324" t="str">
            <v>591</v>
          </cell>
          <cell r="H324" t="str">
            <v>90</v>
          </cell>
          <cell r="I324" t="str">
            <v>จ.สงขลา</v>
          </cell>
          <cell r="J324" t="str">
            <v>11</v>
          </cell>
          <cell r="K324" t="str">
            <v xml:space="preserve"> อ.หาดใหญ่</v>
          </cell>
          <cell r="L324" t="str">
            <v>01</v>
          </cell>
          <cell r="M324" t="str">
            <v xml:space="preserve"> 'ต.หาดใหญ่'</v>
          </cell>
          <cell r="N324" t="str">
            <v>00</v>
          </cell>
          <cell r="O324" t="str">
            <v xml:space="preserve"> หมู่ 0</v>
          </cell>
          <cell r="P324" t="str">
            <v>01</v>
          </cell>
          <cell r="Q324" t="str">
            <v>เปิดดำเนินการ</v>
          </cell>
          <cell r="R324" t="str">
            <v xml:space="preserve">182 ถ.รักการ </v>
          </cell>
          <cell r="S324" t="str">
            <v>90110</v>
          </cell>
          <cell r="T324" t="str">
            <v>074237100</v>
          </cell>
          <cell r="U324" t="str">
            <v>074273218</v>
          </cell>
          <cell r="V324" t="str">
            <v>31</v>
          </cell>
          <cell r="W324" t="str">
            <v>3.1 ตติยภูมิ</v>
          </cell>
          <cell r="X324" t="str">
            <v>S</v>
          </cell>
          <cell r="Y324" t="str">
            <v xml:space="preserve">บริการ  </v>
          </cell>
          <cell r="AH324" t="str">
            <v>10682</v>
          </cell>
        </row>
        <row r="325">
          <cell r="A325" t="str">
            <v>001075900</v>
          </cell>
          <cell r="B325" t="str">
            <v>โรงพยาบาลไทรน้อย</v>
          </cell>
          <cell r="C325" t="str">
            <v>21002</v>
          </cell>
          <cell r="D325" t="str">
            <v>กระทรวงสาธารณสุข สำนักงานปลัดกระทรวงสาธารณสุข</v>
          </cell>
          <cell r="E325" t="str">
            <v>07</v>
          </cell>
          <cell r="F325" t="str">
            <v>โรงพยาบาลชุมชน</v>
          </cell>
          <cell r="G325" t="str">
            <v>30</v>
          </cell>
          <cell r="H325" t="str">
            <v>12</v>
          </cell>
          <cell r="I325" t="str">
            <v>จ.นนทบุรี</v>
          </cell>
          <cell r="J325" t="str">
            <v>05</v>
          </cell>
          <cell r="K325" t="str">
            <v xml:space="preserve"> อ.ไทรน้อย</v>
          </cell>
          <cell r="L325" t="str">
            <v>01</v>
          </cell>
          <cell r="M325" t="str">
            <v xml:space="preserve"> 'ต.ไทรน้อย'</v>
          </cell>
          <cell r="N325" t="str">
            <v>05</v>
          </cell>
          <cell r="O325" t="str">
            <v xml:space="preserve"> หมู่ 5</v>
          </cell>
          <cell r="P325" t="str">
            <v>01</v>
          </cell>
          <cell r="Q325" t="str">
            <v>เปิดดำเนินการ</v>
          </cell>
          <cell r="R325" t="str">
            <v>บางกรวย-ไทรน้อย</v>
          </cell>
          <cell r="S325" t="str">
            <v>11150</v>
          </cell>
          <cell r="T325" t="str">
            <v>025971131</v>
          </cell>
          <cell r="U325" t="str">
            <v>029238818</v>
          </cell>
          <cell r="V325" t="str">
            <v>21</v>
          </cell>
          <cell r="W325" t="str">
            <v>2.1 ทุติยภูมิระดับต้น</v>
          </cell>
          <cell r="X325" t="str">
            <v>S</v>
          </cell>
          <cell r="Y325" t="str">
            <v xml:space="preserve">บริการ  </v>
          </cell>
          <cell r="AH325" t="str">
            <v>10759</v>
          </cell>
        </row>
        <row r="326">
          <cell r="A326" t="str">
            <v>001069300</v>
          </cell>
          <cell r="B326" t="str">
            <v>โรงพยาบาลอินทร์บุรี</v>
          </cell>
          <cell r="C326" t="str">
            <v>21002</v>
          </cell>
          <cell r="D326" t="str">
            <v>กระทรวงสาธารณสุข สำนักงานปลัดกระทรวงสาธารณสุข</v>
          </cell>
          <cell r="E326" t="str">
            <v>06</v>
          </cell>
          <cell r="F326" t="str">
            <v>โรงพยาบาลทั่วไป</v>
          </cell>
          <cell r="G326" t="str">
            <v>254</v>
          </cell>
          <cell r="H326" t="str">
            <v>17</v>
          </cell>
          <cell r="I326" t="str">
            <v>จ.สิงห์บุรี</v>
          </cell>
          <cell r="J326" t="str">
            <v>06</v>
          </cell>
          <cell r="K326" t="str">
            <v xml:space="preserve"> อ.อินทร์บุรี</v>
          </cell>
          <cell r="L326" t="str">
            <v>03</v>
          </cell>
          <cell r="M326" t="str">
            <v xml:space="preserve"> 'ต.ทับยา'</v>
          </cell>
          <cell r="N326" t="str">
            <v>01</v>
          </cell>
          <cell r="O326" t="str">
            <v xml:space="preserve"> หมู่ 1</v>
          </cell>
          <cell r="P326" t="str">
            <v>01</v>
          </cell>
          <cell r="Q326" t="str">
            <v>เปิดดำเนินการ</v>
          </cell>
          <cell r="R326" t="str">
            <v xml:space="preserve">37/7 </v>
          </cell>
          <cell r="S326" t="str">
            <v>17000</v>
          </cell>
          <cell r="T326" t="str">
            <v>056-412032</v>
          </cell>
          <cell r="V326" t="str">
            <v>23</v>
          </cell>
          <cell r="W326" t="str">
            <v>2.3 ทุติยภูมิระดับสูง</v>
          </cell>
          <cell r="AH326" t="str">
            <v>10693</v>
          </cell>
        </row>
        <row r="327">
          <cell r="A327" t="str">
            <v>001068400</v>
          </cell>
          <cell r="B327" t="str">
            <v>โรงพยาบาลยะลา</v>
          </cell>
          <cell r="C327" t="str">
            <v>21002</v>
          </cell>
          <cell r="D327" t="str">
            <v>กระทรวงสาธารณสุข สำนักงานปลัดกระทรวงสาธารณสุข</v>
          </cell>
          <cell r="E327" t="str">
            <v>05</v>
          </cell>
          <cell r="F327" t="str">
            <v>โรงพยาบาลศูนย์</v>
          </cell>
          <cell r="G327" t="str">
            <v>527</v>
          </cell>
          <cell r="H327" t="str">
            <v>95</v>
          </cell>
          <cell r="I327" t="str">
            <v>จ.ยะลา</v>
          </cell>
          <cell r="J327" t="str">
            <v>01</v>
          </cell>
          <cell r="K327" t="str">
            <v xml:space="preserve"> อ.เมืองยะลา</v>
          </cell>
          <cell r="L327" t="str">
            <v>01</v>
          </cell>
          <cell r="M327" t="str">
            <v xml:space="preserve"> 'ต.สะเตง'</v>
          </cell>
          <cell r="N327" t="str">
            <v>00</v>
          </cell>
          <cell r="O327" t="str">
            <v xml:space="preserve"> หมู่ 0</v>
          </cell>
          <cell r="P327" t="str">
            <v>01</v>
          </cell>
          <cell r="Q327" t="str">
            <v>เปิดดำเนินการ</v>
          </cell>
          <cell r="R327" t="str">
            <v xml:space="preserve">152 ถ.สิโรรส </v>
          </cell>
          <cell r="S327" t="str">
            <v>95000</v>
          </cell>
          <cell r="T327" t="str">
            <v>073244711</v>
          </cell>
          <cell r="U327" t="str">
            <v>073212764</v>
          </cell>
          <cell r="V327" t="str">
            <v>31</v>
          </cell>
          <cell r="W327" t="str">
            <v>3.1 ตติยภูมิ</v>
          </cell>
          <cell r="AH327" t="str">
            <v>10684</v>
          </cell>
        </row>
        <row r="328">
          <cell r="A328" t="str">
            <v>002383900</v>
          </cell>
          <cell r="B328" t="str">
            <v xml:space="preserve">โรงพยาบาลเทพรัตน์นครราชสีมา </v>
          </cell>
          <cell r="C328" t="str">
            <v>21002</v>
          </cell>
          <cell r="D328" t="str">
            <v>กระทรวงสาธารณสุข สำนักงานปลัดกระทรวงสาธารณสุข</v>
          </cell>
          <cell r="E328" t="str">
            <v>07</v>
          </cell>
          <cell r="F328" t="str">
            <v>โรงพยาบาลชุมชน</v>
          </cell>
          <cell r="G328" t="str">
            <v>60</v>
          </cell>
          <cell r="H328" t="str">
            <v>30</v>
          </cell>
          <cell r="I328" t="str">
            <v>จ.นครราชสีมา</v>
          </cell>
          <cell r="J328" t="str">
            <v>01</v>
          </cell>
          <cell r="K328" t="str">
            <v xml:space="preserve"> อ.เมืองนครราชสีมา</v>
          </cell>
          <cell r="L328" t="str">
            <v>17</v>
          </cell>
          <cell r="M328" t="str">
            <v xml:space="preserve"> 'ต.โคกกรวด'</v>
          </cell>
          <cell r="N328" t="str">
            <v>06</v>
          </cell>
          <cell r="O328" t="str">
            <v xml:space="preserve"> หมู่ 6</v>
          </cell>
          <cell r="P328" t="str">
            <v>01</v>
          </cell>
          <cell r="Q328" t="str">
            <v>เปิดดำเนินการ</v>
          </cell>
          <cell r="R328" t="str">
            <v xml:space="preserve">345/5 </v>
          </cell>
          <cell r="S328" t="str">
            <v>30280</v>
          </cell>
          <cell r="V328" t="str">
            <v>23</v>
          </cell>
          <cell r="W328" t="str">
            <v>2.3 ทุติยภูมิระดับสูง</v>
          </cell>
          <cell r="X328" t="str">
            <v>S</v>
          </cell>
          <cell r="Y328" t="str">
            <v xml:space="preserve">บริการ  </v>
          </cell>
          <cell r="Z328" t="str">
            <v>02</v>
          </cell>
          <cell r="AA328" t="str">
            <v>แก้ไขชื่อ</v>
          </cell>
          <cell r="AB328" t="str">
            <v>เปลี่ยนชื่อ รพ.นครราชสีมา เป็น รพ.เทพรัตน์นครราชสีมา</v>
          </cell>
          <cell r="AH328" t="str">
            <v>23839</v>
          </cell>
        </row>
        <row r="329">
          <cell r="A329" t="str">
            <v>001068300</v>
          </cell>
          <cell r="B329" t="str">
            <v>โรงพยาบาลตรัง</v>
          </cell>
          <cell r="C329" t="str">
            <v>21002</v>
          </cell>
          <cell r="D329" t="str">
            <v>กระทรวงสาธารณสุข สำนักงานปลัดกระทรวงสาธารณสุข</v>
          </cell>
          <cell r="E329" t="str">
            <v>05</v>
          </cell>
          <cell r="F329" t="str">
            <v>โรงพยาบาลศูนย์</v>
          </cell>
          <cell r="G329" t="str">
            <v>535</v>
          </cell>
          <cell r="H329" t="str">
            <v>92</v>
          </cell>
          <cell r="I329" t="str">
            <v>จ.ตรัง</v>
          </cell>
          <cell r="J329" t="str">
            <v>01</v>
          </cell>
          <cell r="K329" t="str">
            <v xml:space="preserve"> อ.เมืองตรัง</v>
          </cell>
          <cell r="L329" t="str">
            <v>01</v>
          </cell>
          <cell r="M329" t="str">
            <v xml:space="preserve"> 'ต.ทับเที่ยง'</v>
          </cell>
          <cell r="N329" t="str">
            <v>00</v>
          </cell>
          <cell r="O329" t="str">
            <v xml:space="preserve"> หมู่ 0</v>
          </cell>
          <cell r="P329" t="str">
            <v>01</v>
          </cell>
          <cell r="Q329" t="str">
            <v>เปิดดำเนินการ</v>
          </cell>
          <cell r="R329" t="str">
            <v xml:space="preserve">69 </v>
          </cell>
          <cell r="S329" t="str">
            <v>92000</v>
          </cell>
          <cell r="T329" t="str">
            <v>075218018</v>
          </cell>
          <cell r="V329" t="str">
            <v>31</v>
          </cell>
          <cell r="W329" t="str">
            <v>3.1 ตติยภูมิ</v>
          </cell>
          <cell r="X329" t="str">
            <v>S</v>
          </cell>
          <cell r="Y329" t="str">
            <v xml:space="preserve">บริการ  </v>
          </cell>
          <cell r="Z329" t="str">
            <v>06</v>
          </cell>
          <cell r="AA329" t="str">
            <v>แก้ไข/เปลี่ยนแปลงจำนวนเตียง</v>
          </cell>
          <cell r="AH329" t="str">
            <v>10683</v>
          </cell>
        </row>
        <row r="330">
          <cell r="A330" t="str">
            <v>001075500</v>
          </cell>
          <cell r="B330" t="str">
            <v>โรงพยาบาลพระสมุทรเจดีย์</v>
          </cell>
          <cell r="C330" t="str">
            <v>21002</v>
          </cell>
          <cell r="D330" t="str">
            <v>กระทรวงสาธารณสุข สำนักงานปลัดกระทรวงสาธารณสุข</v>
          </cell>
          <cell r="E330" t="str">
            <v>07</v>
          </cell>
          <cell r="F330" t="str">
            <v>โรงพยาบาลชุมชน</v>
          </cell>
          <cell r="G330" t="str">
            <v>30</v>
          </cell>
          <cell r="H330" t="str">
            <v>11</v>
          </cell>
          <cell r="I330" t="str">
            <v>จ.สมุทรปราการ</v>
          </cell>
          <cell r="J330" t="str">
            <v>05</v>
          </cell>
          <cell r="K330" t="str">
            <v xml:space="preserve"> อ.พระสมุทรเจดีย์</v>
          </cell>
          <cell r="L330" t="str">
            <v>01</v>
          </cell>
          <cell r="M330" t="str">
            <v xml:space="preserve"> 'ต.นาเกลือ'</v>
          </cell>
          <cell r="N330" t="str">
            <v>03</v>
          </cell>
          <cell r="O330" t="str">
            <v xml:space="preserve"> หมู่ 3</v>
          </cell>
          <cell r="P330" t="str">
            <v>01</v>
          </cell>
          <cell r="Q330" t="str">
            <v>เปิดดำเนินการ</v>
          </cell>
          <cell r="R330" t="str">
            <v xml:space="preserve">172 ม.3 ถ.สุขสวัสดิ์ </v>
          </cell>
          <cell r="S330" t="str">
            <v>10290</v>
          </cell>
          <cell r="T330" t="str">
            <v>024259766</v>
          </cell>
          <cell r="V330" t="str">
            <v>22</v>
          </cell>
          <cell r="W330" t="str">
            <v>2.2 ทุติยภูมิระดับกลาง</v>
          </cell>
          <cell r="AH330" t="str">
            <v>10755</v>
          </cell>
        </row>
        <row r="331">
          <cell r="A331" t="str">
            <v>002273400</v>
          </cell>
          <cell r="B331" t="str">
            <v>โรงพยาบาลเขาชะเมา เฉลิมพระเกียรติ 80 พรรษา</v>
          </cell>
          <cell r="C331" t="str">
            <v>21002</v>
          </cell>
          <cell r="D331" t="str">
            <v>กระทรวงสาธารณสุข สำนักงานปลัดกระทรวงสาธารณสุข</v>
          </cell>
          <cell r="E331" t="str">
            <v>07</v>
          </cell>
          <cell r="F331" t="str">
            <v>โรงพยาบาลชุมชน</v>
          </cell>
          <cell r="G331" t="str">
            <v>30</v>
          </cell>
          <cell r="H331" t="str">
            <v>21</v>
          </cell>
          <cell r="I331" t="str">
            <v>จ.ระยอง</v>
          </cell>
          <cell r="J331" t="str">
            <v>07</v>
          </cell>
          <cell r="K331" t="str">
            <v xml:space="preserve"> อ.เขาชะเมา</v>
          </cell>
          <cell r="L331" t="str">
            <v>02</v>
          </cell>
          <cell r="M331" t="str">
            <v xml:space="preserve"> 'ต.ห้วยทับมอญ'</v>
          </cell>
          <cell r="N331" t="str">
            <v>02</v>
          </cell>
          <cell r="O331" t="str">
            <v xml:space="preserve"> หมู่ 2</v>
          </cell>
          <cell r="P331" t="str">
            <v>01</v>
          </cell>
          <cell r="Q331" t="str">
            <v>เปิดดำเนินการ</v>
          </cell>
          <cell r="R331" t="str">
            <v xml:space="preserve">102/9 </v>
          </cell>
          <cell r="S331" t="str">
            <v>21110</v>
          </cell>
          <cell r="V331" t="str">
            <v>21</v>
          </cell>
          <cell r="W331" t="str">
            <v>2.1 ทุติยภูมิระดับต้น</v>
          </cell>
          <cell r="AH331" t="str">
            <v>22734</v>
          </cell>
        </row>
        <row r="332">
          <cell r="A332" t="str">
            <v>001107400</v>
          </cell>
          <cell r="B332" t="str">
            <v>โรงพยาบาลเมยวดี</v>
          </cell>
          <cell r="C332" t="str">
            <v>21002</v>
          </cell>
          <cell r="D332" t="str">
            <v>กระทรวงสาธารณสุข สำนักงานปลัดกระทรวงสาธารณสุข</v>
          </cell>
          <cell r="E332" t="str">
            <v>07</v>
          </cell>
          <cell r="F332" t="str">
            <v>โรงพยาบาลชุมชน</v>
          </cell>
          <cell r="G332" t="str">
            <v>30</v>
          </cell>
          <cell r="H332" t="str">
            <v>45</v>
          </cell>
          <cell r="I332" t="str">
            <v>จ.ร้อยเอ็ด</v>
          </cell>
          <cell r="J332" t="str">
            <v>15</v>
          </cell>
          <cell r="K332" t="str">
            <v xml:space="preserve"> อ.เมยวดี</v>
          </cell>
          <cell r="L332" t="str">
            <v>01</v>
          </cell>
          <cell r="M332" t="str">
            <v xml:space="preserve"> 'ต.เมยวดี'</v>
          </cell>
          <cell r="N332" t="str">
            <v>06</v>
          </cell>
          <cell r="O332" t="str">
            <v xml:space="preserve"> หมู่ 6</v>
          </cell>
          <cell r="P332" t="str">
            <v>01</v>
          </cell>
          <cell r="Q332" t="str">
            <v>เปิดดำเนินการ</v>
          </cell>
          <cell r="R332" t="str">
            <v xml:space="preserve">100 </v>
          </cell>
          <cell r="S332" t="str">
            <v>45250</v>
          </cell>
          <cell r="V332" t="str">
            <v>21</v>
          </cell>
          <cell r="W332" t="str">
            <v>2.1 ทุติยภูมิระดับต้น</v>
          </cell>
          <cell r="AH332" t="str">
            <v>11074</v>
          </cell>
        </row>
        <row r="333">
          <cell r="A333" t="str">
            <v>001102800</v>
          </cell>
          <cell r="B333" t="str">
            <v>โรงพยาบาลนายูง</v>
          </cell>
          <cell r="C333" t="str">
            <v>21002</v>
          </cell>
          <cell r="D333" t="str">
            <v>กระทรวงสาธารณสุข สำนักงานปลัดกระทรวงสาธารณสุข</v>
          </cell>
          <cell r="E333" t="str">
            <v>07</v>
          </cell>
          <cell r="F333" t="str">
            <v>โรงพยาบาลชุมชน</v>
          </cell>
          <cell r="G333" t="str">
            <v>30</v>
          </cell>
          <cell r="H333" t="str">
            <v>41</v>
          </cell>
          <cell r="I333" t="str">
            <v>จ.อุดรธานี</v>
          </cell>
          <cell r="J333" t="str">
            <v>22</v>
          </cell>
          <cell r="K333" t="str">
            <v xml:space="preserve"> อ.นายูง</v>
          </cell>
          <cell r="L333" t="str">
            <v>01</v>
          </cell>
          <cell r="M333" t="str">
            <v xml:space="preserve"> 'ต.นายูง'</v>
          </cell>
          <cell r="N333" t="str">
            <v>07</v>
          </cell>
          <cell r="O333" t="str">
            <v xml:space="preserve"> หมู่ 7</v>
          </cell>
          <cell r="P333" t="str">
            <v>01</v>
          </cell>
          <cell r="Q333" t="str">
            <v>เปิดดำเนินการ</v>
          </cell>
          <cell r="S333" t="str">
            <v>41380</v>
          </cell>
          <cell r="V333" t="str">
            <v>21</v>
          </cell>
          <cell r="W333" t="str">
            <v>2.1 ทุติยภูมิระดับต้น</v>
          </cell>
          <cell r="AH333" t="str">
            <v>11028</v>
          </cell>
        </row>
        <row r="334">
          <cell r="A334" t="str">
            <v>001413300</v>
          </cell>
          <cell r="B334" t="str">
            <v>โรงพยาบาลเอราวัณ</v>
          </cell>
          <cell r="C334" t="str">
            <v>21002</v>
          </cell>
          <cell r="D334" t="str">
            <v>กระทรวงสาธารณสุข สำนักงานปลัดกระทรวงสาธารณสุข</v>
          </cell>
          <cell r="E334" t="str">
            <v>07</v>
          </cell>
          <cell r="F334" t="str">
            <v>โรงพยาบาลชุมชน</v>
          </cell>
          <cell r="G334" t="str">
            <v>60</v>
          </cell>
          <cell r="H334" t="str">
            <v>42</v>
          </cell>
          <cell r="I334" t="str">
            <v>จ.เลย</v>
          </cell>
          <cell r="J334" t="str">
            <v>13</v>
          </cell>
          <cell r="K334" t="str">
            <v xml:space="preserve"> อ.เอราวัณ</v>
          </cell>
          <cell r="L334" t="str">
            <v>02</v>
          </cell>
          <cell r="M334" t="str">
            <v xml:space="preserve"> 'ต.ผาอินทร์แปลง'</v>
          </cell>
          <cell r="N334" t="str">
            <v>03</v>
          </cell>
          <cell r="O334" t="str">
            <v xml:space="preserve"> หมู่ 3</v>
          </cell>
          <cell r="P334" t="str">
            <v>01</v>
          </cell>
          <cell r="Q334" t="str">
            <v>เปิดดำเนินการ</v>
          </cell>
          <cell r="R334" t="str">
            <v xml:space="preserve">692  ถ.เลย-อุดร </v>
          </cell>
          <cell r="S334" t="str">
            <v>42220</v>
          </cell>
          <cell r="T334" t="str">
            <v>042853342</v>
          </cell>
          <cell r="U334" t="str">
            <v>042853345</v>
          </cell>
          <cell r="V334" t="str">
            <v>21</v>
          </cell>
          <cell r="W334" t="str">
            <v>2.1 ทุติยภูมิระดับต้น</v>
          </cell>
          <cell r="X334" t="str">
            <v>S</v>
          </cell>
          <cell r="Y334" t="str">
            <v xml:space="preserve">บริการ  </v>
          </cell>
          <cell r="AH334" t="str">
            <v>14133</v>
          </cell>
        </row>
        <row r="335">
          <cell r="A335" t="str">
            <v>001110700</v>
          </cell>
          <cell r="B335" t="str">
            <v>โรงพยาบาลนาทม</v>
          </cell>
          <cell r="C335" t="str">
            <v>21002</v>
          </cell>
          <cell r="D335" t="str">
            <v>กระทรวงสาธารณสุข สำนักงานปลัดกระทรวงสาธารณสุข</v>
          </cell>
          <cell r="E335" t="str">
            <v>07</v>
          </cell>
          <cell r="F335" t="str">
            <v>โรงพยาบาลชุมชน</v>
          </cell>
          <cell r="G335" t="str">
            <v>10</v>
          </cell>
          <cell r="H335" t="str">
            <v>48</v>
          </cell>
          <cell r="I335" t="str">
            <v>จ.นครพนม</v>
          </cell>
          <cell r="J335" t="str">
            <v>11</v>
          </cell>
          <cell r="K335" t="str">
            <v xml:space="preserve"> อ.นาทม</v>
          </cell>
          <cell r="L335" t="str">
            <v>03</v>
          </cell>
          <cell r="M335" t="str">
            <v xml:space="preserve"> 'ต.ดอนเตย'</v>
          </cell>
          <cell r="N335" t="str">
            <v>04</v>
          </cell>
          <cell r="O335" t="str">
            <v xml:space="preserve"> หมู่ 4</v>
          </cell>
          <cell r="P335" t="str">
            <v>01</v>
          </cell>
          <cell r="Q335" t="str">
            <v>เปิดดำเนินการ</v>
          </cell>
          <cell r="R335" t="str">
            <v xml:space="preserve">101 </v>
          </cell>
          <cell r="S335" t="str">
            <v>48140</v>
          </cell>
          <cell r="V335" t="str">
            <v>21</v>
          </cell>
          <cell r="W335" t="str">
            <v>2.1 ทุติยภูมิระดับต้น</v>
          </cell>
          <cell r="AH335" t="str">
            <v>11107</v>
          </cell>
        </row>
        <row r="336">
          <cell r="A336" t="str">
            <v>001110400</v>
          </cell>
          <cell r="B336" t="str">
            <v>โรงพยาบาลปลาปาก</v>
          </cell>
          <cell r="C336" t="str">
            <v>21002</v>
          </cell>
          <cell r="D336" t="str">
            <v>กระทรวงสาธารณสุข สำนักงานปลัดกระทรวงสาธารณสุข</v>
          </cell>
          <cell r="E336" t="str">
            <v>07</v>
          </cell>
          <cell r="F336" t="str">
            <v>โรงพยาบาลชุมชน</v>
          </cell>
          <cell r="G336" t="str">
            <v>30</v>
          </cell>
          <cell r="H336" t="str">
            <v>48</v>
          </cell>
          <cell r="I336" t="str">
            <v>จ.นครพนม</v>
          </cell>
          <cell r="J336" t="str">
            <v>02</v>
          </cell>
          <cell r="K336" t="str">
            <v xml:space="preserve"> อ.ปลาปาก</v>
          </cell>
          <cell r="L336" t="str">
            <v>01</v>
          </cell>
          <cell r="M336" t="str">
            <v xml:space="preserve"> 'ต.ปลาปาก'</v>
          </cell>
          <cell r="N336" t="str">
            <v>02</v>
          </cell>
          <cell r="O336" t="str">
            <v xml:space="preserve"> หมู่ 2</v>
          </cell>
          <cell r="P336" t="str">
            <v>01</v>
          </cell>
          <cell r="Q336" t="str">
            <v>เปิดดำเนินการ</v>
          </cell>
          <cell r="R336" t="str">
            <v xml:space="preserve">120 </v>
          </cell>
          <cell r="S336" t="str">
            <v>48120</v>
          </cell>
          <cell r="V336" t="str">
            <v>21</v>
          </cell>
          <cell r="W336" t="str">
            <v>2.1 ทุติยภูมิระดับต้น</v>
          </cell>
          <cell r="AH336" t="str">
            <v>11104</v>
          </cell>
        </row>
        <row r="337">
          <cell r="A337" t="str">
            <v>001094800</v>
          </cell>
          <cell r="B337" t="str">
            <v>โรงพยาบาลนาจะหลวย</v>
          </cell>
          <cell r="C337" t="str">
            <v>21002</v>
          </cell>
          <cell r="D337" t="str">
            <v>กระทรวงสาธารณสุข สำนักงานปลัดกระทรวงสาธารณสุข</v>
          </cell>
          <cell r="E337" t="str">
            <v>07</v>
          </cell>
          <cell r="F337" t="str">
            <v>โรงพยาบาลชุมชน</v>
          </cell>
          <cell r="G337" t="str">
            <v>30</v>
          </cell>
          <cell r="H337" t="str">
            <v>34</v>
          </cell>
          <cell r="I337" t="str">
            <v>จ.อุบลราชธานี</v>
          </cell>
          <cell r="J337" t="str">
            <v>08</v>
          </cell>
          <cell r="K337" t="str">
            <v xml:space="preserve"> อ.นาจะหลวย</v>
          </cell>
          <cell r="L337" t="str">
            <v>01</v>
          </cell>
          <cell r="M337" t="str">
            <v xml:space="preserve"> 'ต.นาจะหลวย'</v>
          </cell>
          <cell r="N337" t="str">
            <v>11</v>
          </cell>
          <cell r="O337" t="str">
            <v xml:space="preserve"> หมู่ 11</v>
          </cell>
          <cell r="P337" t="str">
            <v>01</v>
          </cell>
          <cell r="Q337" t="str">
            <v>เปิดดำเนินการ</v>
          </cell>
          <cell r="R337" t="str">
            <v xml:space="preserve">128/1-8 </v>
          </cell>
          <cell r="V337" t="str">
            <v>21</v>
          </cell>
          <cell r="W337" t="str">
            <v>2.1 ทุติยภูมิระดับต้น</v>
          </cell>
          <cell r="AH337" t="str">
            <v>10948</v>
          </cell>
        </row>
        <row r="338">
          <cell r="A338" t="str">
            <v>001118500</v>
          </cell>
          <cell r="B338" t="str">
            <v>โรงพยาบาลเชียงม่วน</v>
          </cell>
          <cell r="C338" t="str">
            <v>21002</v>
          </cell>
          <cell r="D338" t="str">
            <v>กระทรวงสาธารณสุข สำนักงานปลัดกระทรวงสาธารณสุข</v>
          </cell>
          <cell r="E338" t="str">
            <v>07</v>
          </cell>
          <cell r="F338" t="str">
            <v>โรงพยาบาลชุมชน</v>
          </cell>
          <cell r="G338" t="str">
            <v>30</v>
          </cell>
          <cell r="H338" t="str">
            <v>56</v>
          </cell>
          <cell r="I338" t="str">
            <v>จ.พะเยา</v>
          </cell>
          <cell r="J338" t="str">
            <v>04</v>
          </cell>
          <cell r="K338" t="str">
            <v xml:space="preserve"> อ.เชียงม่วน</v>
          </cell>
          <cell r="L338" t="str">
            <v>02</v>
          </cell>
          <cell r="M338" t="str">
            <v xml:space="preserve"> 'ต.บ้านมาง'</v>
          </cell>
          <cell r="N338" t="str">
            <v>01</v>
          </cell>
          <cell r="O338" t="str">
            <v xml:space="preserve"> หมู่ 1</v>
          </cell>
          <cell r="P338" t="str">
            <v>01</v>
          </cell>
          <cell r="Q338" t="str">
            <v>เปิดดำเนินการ</v>
          </cell>
          <cell r="R338" t="str">
            <v xml:space="preserve">200 </v>
          </cell>
          <cell r="S338" t="str">
            <v>56160</v>
          </cell>
          <cell r="T338" t="str">
            <v>054-495-018</v>
          </cell>
          <cell r="U338" t="str">
            <v>054-495125</v>
          </cell>
          <cell r="V338" t="str">
            <v>21</v>
          </cell>
          <cell r="W338" t="str">
            <v>2.1 ทุติยภูมิระดับต้น</v>
          </cell>
          <cell r="X338" t="str">
            <v>S</v>
          </cell>
          <cell r="Y338" t="str">
            <v xml:space="preserve">บริการ  </v>
          </cell>
          <cell r="AH338" t="str">
            <v>11185</v>
          </cell>
        </row>
        <row r="339">
          <cell r="A339" t="str">
            <v>001118600</v>
          </cell>
          <cell r="B339" t="str">
            <v>โรงพยาบาลดอกคำใต้</v>
          </cell>
          <cell r="C339" t="str">
            <v>21002</v>
          </cell>
          <cell r="D339" t="str">
            <v>กระทรวงสาธารณสุข สำนักงานปลัดกระทรวงสาธารณสุข</v>
          </cell>
          <cell r="E339" t="str">
            <v>07</v>
          </cell>
          <cell r="F339" t="str">
            <v>โรงพยาบาลชุมชน</v>
          </cell>
          <cell r="G339" t="str">
            <v>30</v>
          </cell>
          <cell r="H339" t="str">
            <v>56</v>
          </cell>
          <cell r="I339" t="str">
            <v>จ.พะเยา</v>
          </cell>
          <cell r="J339" t="str">
            <v>05</v>
          </cell>
          <cell r="K339" t="str">
            <v xml:space="preserve"> อ.ดอกคำใต้</v>
          </cell>
          <cell r="L339" t="str">
            <v>02</v>
          </cell>
          <cell r="M339" t="str">
            <v xml:space="preserve"> 'ต.ดอนศรีชุม'</v>
          </cell>
          <cell r="N339" t="str">
            <v>08</v>
          </cell>
          <cell r="O339" t="str">
            <v xml:space="preserve"> หมู่ 8</v>
          </cell>
          <cell r="P339" t="str">
            <v>01</v>
          </cell>
          <cell r="Q339" t="str">
            <v>เปิดดำเนินการ</v>
          </cell>
          <cell r="R339" t="str">
            <v xml:space="preserve">225 ถ.พะเยา-เชียงคำ </v>
          </cell>
          <cell r="S339" t="str">
            <v>56120</v>
          </cell>
          <cell r="T339" t="str">
            <v>054-409500</v>
          </cell>
          <cell r="U339" t="str">
            <v>054491507</v>
          </cell>
          <cell r="V339" t="str">
            <v>21</v>
          </cell>
          <cell r="W339" t="str">
            <v>2.1 ทุติยภูมิระดับต้น</v>
          </cell>
          <cell r="X339" t="str">
            <v>S</v>
          </cell>
          <cell r="Y339" t="str">
            <v xml:space="preserve">บริการ  </v>
          </cell>
          <cell r="AH339" t="str">
            <v>11186</v>
          </cell>
        </row>
        <row r="340">
          <cell r="A340" t="str">
            <v>001125200</v>
          </cell>
          <cell r="B340" t="str">
            <v>โรงพยาบาลบางระกำ</v>
          </cell>
          <cell r="C340" t="str">
            <v>21002</v>
          </cell>
          <cell r="D340" t="str">
            <v>กระทรวงสาธารณสุข สำนักงานปลัดกระทรวงสาธารณสุข</v>
          </cell>
          <cell r="E340" t="str">
            <v>07</v>
          </cell>
          <cell r="F340" t="str">
            <v>โรงพยาบาลชุมชน</v>
          </cell>
          <cell r="G340" t="str">
            <v>30</v>
          </cell>
          <cell r="H340" t="str">
            <v>65</v>
          </cell>
          <cell r="I340" t="str">
            <v>จ.พิษณุโลก</v>
          </cell>
          <cell r="J340" t="str">
            <v>04</v>
          </cell>
          <cell r="K340" t="str">
            <v xml:space="preserve"> อ.บางระกำ</v>
          </cell>
          <cell r="L340" t="str">
            <v>01</v>
          </cell>
          <cell r="M340" t="str">
            <v xml:space="preserve"> 'ต.บางระกำ'</v>
          </cell>
          <cell r="N340" t="str">
            <v>07</v>
          </cell>
          <cell r="O340" t="str">
            <v xml:space="preserve"> หมู่ 7</v>
          </cell>
          <cell r="P340" t="str">
            <v>01</v>
          </cell>
          <cell r="Q340" t="str">
            <v>เปิดดำเนินการ</v>
          </cell>
          <cell r="R340" t="str">
            <v>1/3 ม.7 บ้านบางระกำ</v>
          </cell>
          <cell r="V340" t="str">
            <v>21</v>
          </cell>
          <cell r="W340" t="str">
            <v>2.1 ทุติยภูมิระดับต้น</v>
          </cell>
          <cell r="AH340" t="str">
            <v>11252</v>
          </cell>
        </row>
        <row r="341">
          <cell r="A341" t="str">
            <v>001113300</v>
          </cell>
          <cell r="B341" t="str">
            <v>โรงพยาบาลดอยเต่า</v>
          </cell>
          <cell r="C341" t="str">
            <v>21002</v>
          </cell>
          <cell r="D341" t="str">
            <v>กระทรวงสาธารณสุข สำนักงานปลัดกระทรวงสาธารณสุข</v>
          </cell>
          <cell r="E341" t="str">
            <v>07</v>
          </cell>
          <cell r="F341" t="str">
            <v>โรงพยาบาลชุมชน</v>
          </cell>
          <cell r="G341" t="str">
            <v>30</v>
          </cell>
          <cell r="H341" t="str">
            <v>50</v>
          </cell>
          <cell r="I341" t="str">
            <v>จ.เชียงใหม่</v>
          </cell>
          <cell r="J341" t="str">
            <v>17</v>
          </cell>
          <cell r="K341" t="str">
            <v xml:space="preserve"> อ.ดอยเต่า</v>
          </cell>
          <cell r="L341" t="str">
            <v>01</v>
          </cell>
          <cell r="M341" t="str">
            <v xml:space="preserve"> 'ต.ดอยเต่า'</v>
          </cell>
          <cell r="N341" t="str">
            <v>03</v>
          </cell>
          <cell r="O341" t="str">
            <v xml:space="preserve"> หมู่ 3</v>
          </cell>
          <cell r="P341" t="str">
            <v>01</v>
          </cell>
          <cell r="Q341" t="str">
            <v>เปิดดำเนินการ</v>
          </cell>
          <cell r="R341" t="str">
            <v xml:space="preserve">105 ม.3 ถ.ฮอด-แม่ตื้น </v>
          </cell>
          <cell r="S341" t="str">
            <v>50560</v>
          </cell>
          <cell r="V341" t="str">
            <v>21</v>
          </cell>
          <cell r="W341" t="str">
            <v>2.1 ทุติยภูมิระดับต้น</v>
          </cell>
          <cell r="X341" t="str">
            <v>S</v>
          </cell>
          <cell r="Y341" t="str">
            <v xml:space="preserve">บริการ  </v>
          </cell>
          <cell r="AH341" t="str">
            <v>11133</v>
          </cell>
        </row>
        <row r="342">
          <cell r="A342" t="str">
            <v>002377100</v>
          </cell>
          <cell r="B342" t="str">
            <v>ยี่งอเฉลิมพระเกียรติ 80 พรรษา</v>
          </cell>
          <cell r="C342" t="str">
            <v>21002</v>
          </cell>
          <cell r="D342" t="str">
            <v>กระทรวงสาธารณสุข สำนักงานปลัดกระทรวงสาธารณสุข</v>
          </cell>
          <cell r="E342" t="str">
            <v>07</v>
          </cell>
          <cell r="F342" t="str">
            <v>โรงพยาบาลชุมชน</v>
          </cell>
          <cell r="G342" t="str">
            <v>30</v>
          </cell>
          <cell r="H342" t="str">
            <v>96</v>
          </cell>
          <cell r="I342" t="str">
            <v>จ.นราธิวาส</v>
          </cell>
          <cell r="J342" t="str">
            <v>04</v>
          </cell>
          <cell r="K342" t="str">
            <v xml:space="preserve"> อ.ยี่งอ</v>
          </cell>
          <cell r="L342" t="str">
            <v>01</v>
          </cell>
          <cell r="M342" t="str">
            <v xml:space="preserve"> 'ต.ยี่งอ'</v>
          </cell>
          <cell r="N342" t="str">
            <v>04</v>
          </cell>
          <cell r="O342" t="str">
            <v xml:space="preserve"> หมู่ 4</v>
          </cell>
          <cell r="P342" t="str">
            <v>01</v>
          </cell>
          <cell r="Q342" t="str">
            <v>เปิดดำเนินการ</v>
          </cell>
          <cell r="R342" t="str">
            <v xml:space="preserve">1/17 หมู่ที่ 4 </v>
          </cell>
          <cell r="S342" t="str">
            <v>96180</v>
          </cell>
          <cell r="T342" t="str">
            <v>0816907170 073591595</v>
          </cell>
          <cell r="U342" t="str">
            <v>073591002</v>
          </cell>
          <cell r="V342" t="str">
            <v>21</v>
          </cell>
          <cell r="W342" t="str">
            <v>2.1 ทุติยภูมิระดับต้น</v>
          </cell>
          <cell r="Z342" t="str">
            <v>07</v>
          </cell>
          <cell r="AA342" t="str">
            <v>แก้ไข/เปลี่ยนแปลงสังกัด</v>
          </cell>
          <cell r="AH342" t="str">
            <v>23771</v>
          </cell>
        </row>
        <row r="343">
          <cell r="A343" t="str">
            <v>001102300</v>
          </cell>
          <cell r="B343" t="str">
            <v>โรงพยาบาลบ้านผือ</v>
          </cell>
          <cell r="C343" t="str">
            <v>21002</v>
          </cell>
          <cell r="D343" t="str">
            <v>กระทรวงสาธารณสุข สำนักงานปลัดกระทรวงสาธารณสุข</v>
          </cell>
          <cell r="E343" t="str">
            <v>07</v>
          </cell>
          <cell r="F343" t="str">
            <v>โรงพยาบาลชุมชน</v>
          </cell>
          <cell r="G343" t="str">
            <v>90</v>
          </cell>
          <cell r="H343" t="str">
            <v>41</v>
          </cell>
          <cell r="I343" t="str">
            <v>จ.อุดรธานี</v>
          </cell>
          <cell r="J343" t="str">
            <v>17</v>
          </cell>
          <cell r="K343" t="str">
            <v xml:space="preserve"> อ.บ้านผือ</v>
          </cell>
          <cell r="L343" t="str">
            <v>01</v>
          </cell>
          <cell r="M343" t="str">
            <v xml:space="preserve"> 'ต.บ้านผือ'</v>
          </cell>
          <cell r="N343" t="str">
            <v>02</v>
          </cell>
          <cell r="O343" t="str">
            <v xml:space="preserve"> หมู่ 2</v>
          </cell>
          <cell r="P343" t="str">
            <v>01</v>
          </cell>
          <cell r="Q343" t="str">
            <v>เปิดดำเนินการ</v>
          </cell>
          <cell r="S343" t="str">
            <v>41160</v>
          </cell>
          <cell r="V343" t="str">
            <v>22</v>
          </cell>
          <cell r="W343" t="str">
            <v>2.2 ทุติยภูมิระดับกลาง</v>
          </cell>
          <cell r="AH343" t="str">
            <v>11023</v>
          </cell>
        </row>
        <row r="344">
          <cell r="A344" t="str">
            <v>001067100</v>
          </cell>
          <cell r="B344" t="str">
            <v>โรงพยาบาลอุดรธานี</v>
          </cell>
          <cell r="C344" t="str">
            <v>21002</v>
          </cell>
          <cell r="D344" t="str">
            <v>กระทรวงสาธารณสุข สำนักงานปลัดกระทรวงสาธารณสุข</v>
          </cell>
          <cell r="E344" t="str">
            <v>05</v>
          </cell>
          <cell r="F344" t="str">
            <v>โรงพยาบาลศูนย์</v>
          </cell>
          <cell r="G344" t="str">
            <v>806</v>
          </cell>
          <cell r="H344" t="str">
            <v>41</v>
          </cell>
          <cell r="I344" t="str">
            <v>จ.อุดรธานี</v>
          </cell>
          <cell r="J344" t="str">
            <v>01</v>
          </cell>
          <cell r="K344" t="str">
            <v xml:space="preserve"> อ.เมืองอุดรธานี</v>
          </cell>
          <cell r="L344" t="str">
            <v>01</v>
          </cell>
          <cell r="M344" t="str">
            <v xml:space="preserve"> 'ต.หมากแข้ง'</v>
          </cell>
          <cell r="N344" t="str">
            <v>00</v>
          </cell>
          <cell r="O344" t="str">
            <v xml:space="preserve"> หมู่ 0</v>
          </cell>
          <cell r="P344" t="str">
            <v>01</v>
          </cell>
          <cell r="Q344" t="str">
            <v>เปิดดำเนินการ</v>
          </cell>
          <cell r="R344" t="str">
            <v xml:space="preserve">33 ถ.เพาะนิยม </v>
          </cell>
          <cell r="S344" t="str">
            <v>41000</v>
          </cell>
          <cell r="T344" t="str">
            <v>042245555</v>
          </cell>
          <cell r="V344" t="str">
            <v>31</v>
          </cell>
          <cell r="W344" t="str">
            <v>3.1 ตติยภูมิ</v>
          </cell>
          <cell r="AH344" t="str">
            <v>10671</v>
          </cell>
        </row>
        <row r="345">
          <cell r="A345" t="str">
            <v>001101900</v>
          </cell>
          <cell r="B345" t="str">
            <v>โรงพยาบาลทุ่งฝน</v>
          </cell>
          <cell r="C345" t="str">
            <v>21002</v>
          </cell>
          <cell r="D345" t="str">
            <v>กระทรวงสาธารณสุข สำนักงานปลัดกระทรวงสาธารณสุข</v>
          </cell>
          <cell r="E345" t="str">
            <v>07</v>
          </cell>
          <cell r="F345" t="str">
            <v>โรงพยาบาลชุมชน</v>
          </cell>
          <cell r="G345" t="str">
            <v>30</v>
          </cell>
          <cell r="H345" t="str">
            <v>41</v>
          </cell>
          <cell r="I345" t="str">
            <v>จ.อุดรธานี</v>
          </cell>
          <cell r="J345" t="str">
            <v>07</v>
          </cell>
          <cell r="K345" t="str">
            <v xml:space="preserve"> อ.ทุ่งฝน</v>
          </cell>
          <cell r="L345" t="str">
            <v>01</v>
          </cell>
          <cell r="M345" t="str">
            <v xml:space="preserve"> 'ต.ทุ่งฝน'</v>
          </cell>
          <cell r="N345" t="str">
            <v>11</v>
          </cell>
          <cell r="O345" t="str">
            <v xml:space="preserve"> หมู่ 11</v>
          </cell>
          <cell r="P345" t="str">
            <v>01</v>
          </cell>
          <cell r="Q345" t="str">
            <v>เปิดดำเนินการ</v>
          </cell>
          <cell r="S345" t="str">
            <v>41310</v>
          </cell>
          <cell r="V345" t="str">
            <v>21</v>
          </cell>
          <cell r="W345" t="str">
            <v>2.1 ทุติยภูมิระดับต้น</v>
          </cell>
          <cell r="AH345" t="str">
            <v>11019</v>
          </cell>
        </row>
        <row r="346">
          <cell r="A346" t="str">
            <v>001102900</v>
          </cell>
          <cell r="B346" t="str">
            <v>โรงพยาบาลพิบูลย์รักษ์</v>
          </cell>
          <cell r="C346" t="str">
            <v>21002</v>
          </cell>
          <cell r="D346" t="str">
            <v>กระทรวงสาธารณสุข สำนักงานปลัดกระทรวงสาธารณสุข</v>
          </cell>
          <cell r="E346" t="str">
            <v>07</v>
          </cell>
          <cell r="F346" t="str">
            <v>โรงพยาบาลชุมชน</v>
          </cell>
          <cell r="G346" t="str">
            <v>30</v>
          </cell>
          <cell r="H346" t="str">
            <v>41</v>
          </cell>
          <cell r="I346" t="str">
            <v>จ.อุดรธานี</v>
          </cell>
          <cell r="J346" t="str">
            <v>23</v>
          </cell>
          <cell r="K346" t="str">
            <v xml:space="preserve"> อ.พิบูลย์รักษ์</v>
          </cell>
          <cell r="L346" t="str">
            <v>01</v>
          </cell>
          <cell r="M346" t="str">
            <v xml:space="preserve"> 'ต.บ้านแดง'</v>
          </cell>
          <cell r="N346" t="str">
            <v>11</v>
          </cell>
          <cell r="O346" t="str">
            <v xml:space="preserve"> หมู่ 11</v>
          </cell>
          <cell r="P346" t="str">
            <v>01</v>
          </cell>
          <cell r="Q346" t="str">
            <v>เปิดดำเนินการ</v>
          </cell>
          <cell r="R346" t="str">
            <v>269</v>
          </cell>
          <cell r="S346" t="str">
            <v>41130</v>
          </cell>
          <cell r="V346" t="str">
            <v>21</v>
          </cell>
          <cell r="W346" t="str">
            <v>2.1 ทุติยภูมิระดับต้น</v>
          </cell>
          <cell r="AH346" t="str">
            <v>11029</v>
          </cell>
        </row>
        <row r="347">
          <cell r="A347" t="str">
            <v>001071200</v>
          </cell>
          <cell r="B347" t="str">
            <v>โรงพยาบาลมุกดาหาร</v>
          </cell>
          <cell r="C347" t="str">
            <v>21002</v>
          </cell>
          <cell r="D347" t="str">
            <v>กระทรวงสาธารณสุข สำนักงานปลัดกระทรวงสาธารณสุข</v>
          </cell>
          <cell r="E347" t="str">
            <v>06</v>
          </cell>
          <cell r="F347" t="str">
            <v>โรงพยาบาลทั่วไป</v>
          </cell>
          <cell r="G347" t="str">
            <v>260</v>
          </cell>
          <cell r="H347" t="str">
            <v>49</v>
          </cell>
          <cell r="I347" t="str">
            <v>จ.มุกดาหาร</v>
          </cell>
          <cell r="J347" t="str">
            <v>01</v>
          </cell>
          <cell r="K347" t="str">
            <v xml:space="preserve"> อ.เมืองมุกดาหาร</v>
          </cell>
          <cell r="L347" t="str">
            <v>13</v>
          </cell>
          <cell r="M347" t="str">
            <v xml:space="preserve"> 'ต.กุดแข้'</v>
          </cell>
          <cell r="N347" t="str">
            <v>00</v>
          </cell>
          <cell r="O347" t="str">
            <v xml:space="preserve"> หมู่ 0</v>
          </cell>
          <cell r="P347" t="str">
            <v>01</v>
          </cell>
          <cell r="Q347" t="str">
            <v>เปิดดำเนินการ</v>
          </cell>
          <cell r="R347" t="str">
            <v xml:space="preserve">24 ถ.พิทักษ์พนมเขต </v>
          </cell>
          <cell r="S347" t="str">
            <v>49000</v>
          </cell>
          <cell r="T347" t="str">
            <v>042611285</v>
          </cell>
          <cell r="V347" t="str">
            <v>23</v>
          </cell>
          <cell r="W347" t="str">
            <v>2.3 ทุติยภูมิระดับสูง</v>
          </cell>
          <cell r="AH347" t="str">
            <v>10712</v>
          </cell>
        </row>
        <row r="348">
          <cell r="A348" t="str">
            <v>001070600</v>
          </cell>
          <cell r="B348" t="str">
            <v>โรงพยาบาลหนองคาย</v>
          </cell>
          <cell r="C348" t="str">
            <v>21002</v>
          </cell>
          <cell r="D348" t="str">
            <v>กระทรวงสาธารณสุข สำนักงานปลัดกระทรวงสาธารณสุข</v>
          </cell>
          <cell r="E348" t="str">
            <v>06</v>
          </cell>
          <cell r="F348" t="str">
            <v>โรงพยาบาลทั่วไป</v>
          </cell>
          <cell r="G348" t="str">
            <v>349</v>
          </cell>
          <cell r="H348" t="str">
            <v>43</v>
          </cell>
          <cell r="I348" t="str">
            <v>จ.หนองคาย</v>
          </cell>
          <cell r="J348" t="str">
            <v>01</v>
          </cell>
          <cell r="K348" t="str">
            <v xml:space="preserve"> อ.เมืองหนองคาย</v>
          </cell>
          <cell r="L348" t="str">
            <v>01</v>
          </cell>
          <cell r="M348" t="str">
            <v xml:space="preserve"> 'ต.ในเมือง'</v>
          </cell>
          <cell r="N348" t="str">
            <v>03</v>
          </cell>
          <cell r="O348" t="str">
            <v xml:space="preserve"> หมู่ 3</v>
          </cell>
          <cell r="P348" t="str">
            <v>01</v>
          </cell>
          <cell r="Q348" t="str">
            <v>เปิดดำเนินการ</v>
          </cell>
          <cell r="R348" t="str">
            <v xml:space="preserve">1158 </v>
          </cell>
          <cell r="S348" t="str">
            <v>43000</v>
          </cell>
          <cell r="T348" t="str">
            <v>042413456</v>
          </cell>
          <cell r="U348" t="str">
            <v>042421465</v>
          </cell>
          <cell r="V348" t="str">
            <v>23</v>
          </cell>
          <cell r="W348" t="str">
            <v>2.3 ทุติยภูมิระดับสูง</v>
          </cell>
          <cell r="X348" t="str">
            <v>S</v>
          </cell>
          <cell r="Y348" t="str">
            <v xml:space="preserve">บริการ  </v>
          </cell>
          <cell r="AH348" t="str">
            <v>10706</v>
          </cell>
        </row>
        <row r="349">
          <cell r="A349" t="str">
            <v>001070500</v>
          </cell>
          <cell r="B349" t="str">
            <v>โรงพยาบาลเลย</v>
          </cell>
          <cell r="C349" t="str">
            <v>21002</v>
          </cell>
          <cell r="D349" t="str">
            <v>กระทรวงสาธารณสุข สำนักงานปลัดกระทรวงสาธารณสุข</v>
          </cell>
          <cell r="E349" t="str">
            <v>06</v>
          </cell>
          <cell r="F349" t="str">
            <v>โรงพยาบาลทั่วไป</v>
          </cell>
          <cell r="G349" t="str">
            <v>324</v>
          </cell>
          <cell r="H349" t="str">
            <v>42</v>
          </cell>
          <cell r="I349" t="str">
            <v>จ.เลย</v>
          </cell>
          <cell r="J349" t="str">
            <v>01</v>
          </cell>
          <cell r="K349" t="str">
            <v xml:space="preserve"> อ.เมืองเลย</v>
          </cell>
          <cell r="L349" t="str">
            <v>01</v>
          </cell>
          <cell r="M349" t="str">
            <v xml:space="preserve"> 'ต.กุดป่อง'</v>
          </cell>
          <cell r="N349" t="str">
            <v>01</v>
          </cell>
          <cell r="O349" t="str">
            <v xml:space="preserve"> หมู่ 1</v>
          </cell>
          <cell r="P349" t="str">
            <v>01</v>
          </cell>
          <cell r="Q349" t="str">
            <v>เปิดดำเนินการ</v>
          </cell>
          <cell r="R349" t="str">
            <v xml:space="preserve">32/1 ถ.มลิวรรณ </v>
          </cell>
          <cell r="S349" t="str">
            <v>42000</v>
          </cell>
          <cell r="T349" t="str">
            <v>042811679</v>
          </cell>
          <cell r="U349" t="str">
            <v>042812653</v>
          </cell>
          <cell r="V349" t="str">
            <v>23</v>
          </cell>
          <cell r="W349" t="str">
            <v>2.3 ทุติยภูมิระดับสูง</v>
          </cell>
          <cell r="X349" t="str">
            <v>S</v>
          </cell>
          <cell r="Y349" t="str">
            <v xml:space="preserve">บริการ  </v>
          </cell>
          <cell r="AH349" t="str">
            <v>10705</v>
          </cell>
        </row>
        <row r="350">
          <cell r="A350" t="str">
            <v>001072400</v>
          </cell>
          <cell r="B350" t="str">
            <v>โรงพยาบาลสุโขทัย</v>
          </cell>
          <cell r="C350" t="str">
            <v>21002</v>
          </cell>
          <cell r="D350" t="str">
            <v>กระทรวงสาธารณสุข สำนักงานปลัดกระทรวงสาธารณสุข</v>
          </cell>
          <cell r="E350" t="str">
            <v>06</v>
          </cell>
          <cell r="F350" t="str">
            <v>โรงพยาบาลทั่วไป</v>
          </cell>
          <cell r="G350" t="str">
            <v>320</v>
          </cell>
          <cell r="H350" t="str">
            <v>64</v>
          </cell>
          <cell r="I350" t="str">
            <v>จ.สุโขทัย</v>
          </cell>
          <cell r="J350" t="str">
            <v>01</v>
          </cell>
          <cell r="K350" t="str">
            <v xml:space="preserve"> อ.เมืองสุโขทัย</v>
          </cell>
          <cell r="L350" t="str">
            <v>06</v>
          </cell>
          <cell r="M350" t="str">
            <v xml:space="preserve"> 'ต.บ้านกล้วย'</v>
          </cell>
          <cell r="N350" t="str">
            <v>01</v>
          </cell>
          <cell r="O350" t="str">
            <v xml:space="preserve"> หมู่ 1</v>
          </cell>
          <cell r="P350" t="str">
            <v>01</v>
          </cell>
          <cell r="Q350" t="str">
            <v>เปิดดำเนินการ</v>
          </cell>
          <cell r="V350" t="str">
            <v>23</v>
          </cell>
          <cell r="W350" t="str">
            <v>2.3 ทุติยภูมิระดับสูง</v>
          </cell>
          <cell r="AH350" t="str">
            <v>10724</v>
          </cell>
        </row>
        <row r="351">
          <cell r="A351" t="str">
            <v>001071600</v>
          </cell>
          <cell r="B351" t="str">
            <v>โรงพยาบาลน่าน</v>
          </cell>
          <cell r="C351" t="str">
            <v>21002</v>
          </cell>
          <cell r="D351" t="str">
            <v>กระทรวงสาธารณสุข สำนักงานปลัดกระทรวงสาธารณสุข</v>
          </cell>
          <cell r="E351" t="str">
            <v>06</v>
          </cell>
          <cell r="F351" t="str">
            <v>โรงพยาบาลทั่วไป</v>
          </cell>
          <cell r="G351" t="str">
            <v>420</v>
          </cell>
          <cell r="H351" t="str">
            <v>55</v>
          </cell>
          <cell r="I351" t="str">
            <v>จ.น่าน</v>
          </cell>
          <cell r="J351" t="str">
            <v>01</v>
          </cell>
          <cell r="K351" t="str">
            <v xml:space="preserve"> อ.เมืองน่าน</v>
          </cell>
          <cell r="L351" t="str">
            <v>01</v>
          </cell>
          <cell r="M351" t="str">
            <v xml:space="preserve"> 'ต.ในเวียง'</v>
          </cell>
          <cell r="N351" t="str">
            <v>00</v>
          </cell>
          <cell r="O351" t="str">
            <v xml:space="preserve"> หมู่ 0</v>
          </cell>
          <cell r="P351" t="str">
            <v>01</v>
          </cell>
          <cell r="Q351" t="str">
            <v>เปิดดำเนินการ</v>
          </cell>
          <cell r="R351" t="str">
            <v xml:space="preserve">1 ถนน วรวิชัย </v>
          </cell>
          <cell r="S351" t="str">
            <v>55000</v>
          </cell>
          <cell r="T351" t="str">
            <v>054710138</v>
          </cell>
          <cell r="U351" t="str">
            <v>054710977</v>
          </cell>
          <cell r="V351" t="str">
            <v>23</v>
          </cell>
          <cell r="W351" t="str">
            <v>2.3 ทุติยภูมิระดับสูง</v>
          </cell>
          <cell r="AH351" t="str">
            <v>10716</v>
          </cell>
        </row>
        <row r="352">
          <cell r="A352" t="str">
            <v>001132000</v>
          </cell>
          <cell r="B352" t="str">
            <v>โรงพยาบาลหัวหิน</v>
          </cell>
          <cell r="C352" t="str">
            <v>21002</v>
          </cell>
          <cell r="D352" t="str">
            <v>กระทรวงสาธารณสุข สำนักงานปลัดกระทรวงสาธารณสุข</v>
          </cell>
          <cell r="E352" t="str">
            <v>06</v>
          </cell>
          <cell r="F352" t="str">
            <v>โรงพยาบาลทั่วไป</v>
          </cell>
          <cell r="G352" t="str">
            <v>340</v>
          </cell>
          <cell r="H352" t="str">
            <v>77</v>
          </cell>
          <cell r="I352" t="str">
            <v>จ.ประจวบคีรีขันธ์</v>
          </cell>
          <cell r="J352" t="str">
            <v>07</v>
          </cell>
          <cell r="K352" t="str">
            <v xml:space="preserve"> อ.หัวหิน</v>
          </cell>
          <cell r="L352" t="str">
            <v>01</v>
          </cell>
          <cell r="M352" t="str">
            <v xml:space="preserve"> 'ต.หัวหิน'</v>
          </cell>
          <cell r="N352" t="str">
            <v>00</v>
          </cell>
          <cell r="O352" t="str">
            <v xml:space="preserve"> หมู่ 0</v>
          </cell>
          <cell r="P352" t="str">
            <v>01</v>
          </cell>
          <cell r="Q352" t="str">
            <v>เปิดดำเนินการ</v>
          </cell>
          <cell r="R352" t="str">
            <v xml:space="preserve">30/2 ถ.เพชรเกษม </v>
          </cell>
          <cell r="V352" t="str">
            <v>31</v>
          </cell>
          <cell r="W352" t="str">
            <v>3.1 ตติยภูมิ</v>
          </cell>
          <cell r="Z352" t="str">
            <v>06</v>
          </cell>
          <cell r="AA352" t="str">
            <v>แก้ไข/เปลี่ยนแปลงจำนวนเตียง</v>
          </cell>
          <cell r="AB352" t="str">
            <v>เพิ่ม เตียงเป็น 200 เป็น 340 ตาม อกพ.สป</v>
          </cell>
          <cell r="AH352" t="str">
            <v>11320</v>
          </cell>
        </row>
        <row r="353">
          <cell r="A353" t="str">
            <v>001073500</v>
          </cell>
          <cell r="B353" t="str">
            <v>โรงพยาบาลสมเด็จพระพุทธเลิศหล้า</v>
          </cell>
          <cell r="C353" t="str">
            <v>21002</v>
          </cell>
          <cell r="D353" t="str">
            <v>กระทรวงสาธารณสุข สำนักงานปลัดกระทรวงสาธารณสุข</v>
          </cell>
          <cell r="E353" t="str">
            <v>06</v>
          </cell>
          <cell r="F353" t="str">
            <v>โรงพยาบาลทั่วไป</v>
          </cell>
          <cell r="G353" t="str">
            <v>260</v>
          </cell>
          <cell r="H353" t="str">
            <v>75</v>
          </cell>
          <cell r="I353" t="str">
            <v>จ.สมุทรสงคราม</v>
          </cell>
          <cell r="J353" t="str">
            <v>01</v>
          </cell>
          <cell r="K353" t="str">
            <v xml:space="preserve"> อ.เมืองสมุทรสงคราม</v>
          </cell>
          <cell r="L353" t="str">
            <v>01</v>
          </cell>
          <cell r="M353" t="str">
            <v xml:space="preserve"> 'ต.แม่กลอง'</v>
          </cell>
          <cell r="N353" t="str">
            <v>00</v>
          </cell>
          <cell r="O353" t="str">
            <v xml:space="preserve"> หมู่ 0</v>
          </cell>
          <cell r="P353" t="str">
            <v>01</v>
          </cell>
          <cell r="Q353" t="str">
            <v>เปิดดำเนินการ</v>
          </cell>
          <cell r="R353" t="str">
            <v xml:space="preserve">708 ถ.ประสิทธิพัฒนา </v>
          </cell>
          <cell r="S353" t="str">
            <v>75000</v>
          </cell>
          <cell r="T353" t="str">
            <v>034 723044-9</v>
          </cell>
          <cell r="V353" t="str">
            <v>23</v>
          </cell>
          <cell r="W353" t="str">
            <v>2.3 ทุติยภูมิระดับสูง</v>
          </cell>
          <cell r="AH353" t="str">
            <v>10735</v>
          </cell>
        </row>
        <row r="354">
          <cell r="A354" t="str">
            <v>001072500</v>
          </cell>
          <cell r="B354" t="str">
            <v>โรงพยาบาลศรีสังวรสุโขทัย</v>
          </cell>
          <cell r="C354" t="str">
            <v>21002</v>
          </cell>
          <cell r="D354" t="str">
            <v>กระทรวงสาธารณสุข สำนักงานปลัดกระทรวงสาธารณสุข</v>
          </cell>
          <cell r="E354" t="str">
            <v>06</v>
          </cell>
          <cell r="F354" t="str">
            <v>โรงพยาบาลทั่วไป</v>
          </cell>
          <cell r="G354" t="str">
            <v>307</v>
          </cell>
          <cell r="H354" t="str">
            <v>64</v>
          </cell>
          <cell r="I354" t="str">
            <v>จ.สุโขทัย</v>
          </cell>
          <cell r="J354" t="str">
            <v>06</v>
          </cell>
          <cell r="K354" t="str">
            <v xml:space="preserve"> อ.ศรีสำโรง</v>
          </cell>
          <cell r="L354" t="str">
            <v>01</v>
          </cell>
          <cell r="M354" t="str">
            <v xml:space="preserve"> 'ต.คลองตาล'</v>
          </cell>
          <cell r="N354" t="str">
            <v>08</v>
          </cell>
          <cell r="O354" t="str">
            <v xml:space="preserve"> หมู่ 8</v>
          </cell>
          <cell r="P354" t="str">
            <v>01</v>
          </cell>
          <cell r="Q354" t="str">
            <v>เปิดดำเนินการ</v>
          </cell>
          <cell r="R354" t="str">
            <v>ถ.จรดวิถีถ่อง</v>
          </cell>
          <cell r="S354" t="str">
            <v>64120</v>
          </cell>
          <cell r="T354" t="str">
            <v>05682030</v>
          </cell>
          <cell r="U354" t="str">
            <v>055681519</v>
          </cell>
          <cell r="V354" t="str">
            <v>23</v>
          </cell>
          <cell r="W354" t="str">
            <v>2.3 ทุติยภูมิระดับสูง</v>
          </cell>
          <cell r="AH354" t="str">
            <v>10725</v>
          </cell>
        </row>
        <row r="355">
          <cell r="A355" t="str">
            <v>001074600</v>
          </cell>
          <cell r="B355" t="str">
            <v>โรงพยาบาลสตูล</v>
          </cell>
          <cell r="C355" t="str">
            <v>21002</v>
          </cell>
          <cell r="D355" t="str">
            <v>กระทรวงสาธารณสุข สำนักงานปลัดกระทรวงสาธารณสุข</v>
          </cell>
          <cell r="E355" t="str">
            <v>06</v>
          </cell>
          <cell r="F355" t="str">
            <v>โรงพยาบาลทั่วไป</v>
          </cell>
          <cell r="G355" t="str">
            <v>164</v>
          </cell>
          <cell r="H355" t="str">
            <v>91</v>
          </cell>
          <cell r="I355" t="str">
            <v>จ.สตูล</v>
          </cell>
          <cell r="J355" t="str">
            <v>01</v>
          </cell>
          <cell r="K355" t="str">
            <v xml:space="preserve"> อ.เมืองสตูล</v>
          </cell>
          <cell r="L355" t="str">
            <v>01</v>
          </cell>
          <cell r="M355" t="str">
            <v xml:space="preserve"> 'ต.พิมาน'</v>
          </cell>
          <cell r="N355" t="str">
            <v>00</v>
          </cell>
          <cell r="O355" t="str">
            <v xml:space="preserve"> หมู่ 0</v>
          </cell>
          <cell r="P355" t="str">
            <v>01</v>
          </cell>
          <cell r="Q355" t="str">
            <v>เปิดดำเนินการ</v>
          </cell>
          <cell r="R355" t="str">
            <v xml:space="preserve">55 ถ.หัถตกรรมศึกษา  </v>
          </cell>
          <cell r="V355" t="str">
            <v>23</v>
          </cell>
          <cell r="W355" t="str">
            <v>2.3 ทุติยภูมิระดับสูง</v>
          </cell>
          <cell r="AH355" t="str">
            <v>10746</v>
          </cell>
        </row>
        <row r="356">
          <cell r="A356" t="str">
            <v>001071500</v>
          </cell>
          <cell r="B356" t="str">
            <v>โรงพยาบาลแพร่</v>
          </cell>
          <cell r="C356" t="str">
            <v>21002</v>
          </cell>
          <cell r="D356" t="str">
            <v>กระทรวงสาธารณสุข สำนักงานปลัดกระทรวงสาธารณสุข</v>
          </cell>
          <cell r="E356" t="str">
            <v>06</v>
          </cell>
          <cell r="F356" t="str">
            <v>โรงพยาบาลทั่วไป</v>
          </cell>
          <cell r="G356" t="str">
            <v>520</v>
          </cell>
          <cell r="H356" t="str">
            <v>54</v>
          </cell>
          <cell r="I356" t="str">
            <v>จ.แพร่</v>
          </cell>
          <cell r="J356" t="str">
            <v>01</v>
          </cell>
          <cell r="K356" t="str">
            <v xml:space="preserve"> อ.เมืองแพร่</v>
          </cell>
          <cell r="L356" t="str">
            <v>01</v>
          </cell>
          <cell r="M356" t="str">
            <v xml:space="preserve"> 'ต.ในเวียง'</v>
          </cell>
          <cell r="N356" t="str">
            <v>00</v>
          </cell>
          <cell r="O356" t="str">
            <v xml:space="preserve"> หมู่ 0</v>
          </cell>
          <cell r="P356" t="str">
            <v>01</v>
          </cell>
          <cell r="Q356" t="str">
            <v>เปิดดำเนินการ</v>
          </cell>
          <cell r="R356" t="str">
            <v xml:space="preserve">144 ถ.ช่อแฮ่ </v>
          </cell>
          <cell r="S356" t="str">
            <v>54000</v>
          </cell>
          <cell r="T356" t="str">
            <v>0545338500</v>
          </cell>
          <cell r="V356" t="str">
            <v>23</v>
          </cell>
          <cell r="W356" t="str">
            <v>2.3 ทุติยภูมิระดับสูง</v>
          </cell>
          <cell r="Z356" t="str">
            <v>06</v>
          </cell>
          <cell r="AA356" t="str">
            <v>แก้ไข/เปลี่ยนแปลงจำนวนเตียง</v>
          </cell>
          <cell r="AB356" t="str">
            <v>ปรับเตียง 395 เป็น 520 เตียง</v>
          </cell>
          <cell r="AH356" t="str">
            <v>10715</v>
          </cell>
        </row>
        <row r="357">
          <cell r="A357" t="str">
            <v>001072200</v>
          </cell>
          <cell r="B357" t="str">
            <v>โรงพยาบาลสมเด็จพระเจ้าตากสินมหาราช</v>
          </cell>
          <cell r="C357" t="str">
            <v>21002</v>
          </cell>
          <cell r="D357" t="str">
            <v>กระทรวงสาธารณสุข สำนักงานปลัดกระทรวงสาธารณสุข</v>
          </cell>
          <cell r="E357" t="str">
            <v>06</v>
          </cell>
          <cell r="F357" t="str">
            <v>โรงพยาบาลทั่วไป</v>
          </cell>
          <cell r="G357" t="str">
            <v>320</v>
          </cell>
          <cell r="H357" t="str">
            <v>63</v>
          </cell>
          <cell r="I357" t="str">
            <v>จ.ตาก</v>
          </cell>
          <cell r="J357" t="str">
            <v>01</v>
          </cell>
          <cell r="K357" t="str">
            <v xml:space="preserve"> อ.เมืองตาก</v>
          </cell>
          <cell r="L357" t="str">
            <v>01</v>
          </cell>
          <cell r="M357" t="str">
            <v xml:space="preserve"> 'ต.ระแหง'</v>
          </cell>
          <cell r="N357" t="str">
            <v>00</v>
          </cell>
          <cell r="O357" t="str">
            <v xml:space="preserve"> หมู่ 0</v>
          </cell>
          <cell r="P357" t="str">
            <v>01</v>
          </cell>
          <cell r="Q357" t="str">
            <v>เปิดดำเนินการ</v>
          </cell>
          <cell r="R357" t="str">
            <v xml:space="preserve">295 ถนนพหลโยธิน </v>
          </cell>
          <cell r="S357" t="str">
            <v>63000</v>
          </cell>
          <cell r="T357" t="str">
            <v>055511024</v>
          </cell>
          <cell r="V357" t="str">
            <v>23</v>
          </cell>
          <cell r="W357" t="str">
            <v>2.3 ทุติยภูมิระดับสูง</v>
          </cell>
          <cell r="AH357" t="str">
            <v>10722</v>
          </cell>
        </row>
        <row r="358">
          <cell r="A358" t="str">
            <v>001071900</v>
          </cell>
          <cell r="B358" t="str">
            <v>โรงพยาบาลศรีสังวาลย์</v>
          </cell>
          <cell r="C358" t="str">
            <v>21002</v>
          </cell>
          <cell r="D358" t="str">
            <v>กระทรวงสาธารณสุข สำนักงานปลัดกระทรวงสาธารณสุข</v>
          </cell>
          <cell r="E358" t="str">
            <v>06</v>
          </cell>
          <cell r="F358" t="str">
            <v>โรงพยาบาลทั่วไป</v>
          </cell>
          <cell r="G358" t="str">
            <v>150</v>
          </cell>
          <cell r="H358" t="str">
            <v>58</v>
          </cell>
          <cell r="I358" t="str">
            <v>จ.แม่ฮ่องสอน</v>
          </cell>
          <cell r="J358" t="str">
            <v>01</v>
          </cell>
          <cell r="K358" t="str">
            <v xml:space="preserve"> อ.เมืองแม่ฮ่องสอน</v>
          </cell>
          <cell r="L358" t="str">
            <v>01</v>
          </cell>
          <cell r="M358" t="str">
            <v xml:space="preserve"> 'ต.จองคำ'</v>
          </cell>
          <cell r="N358" t="str">
            <v>00</v>
          </cell>
          <cell r="O358" t="str">
            <v xml:space="preserve"> หมู่ 0</v>
          </cell>
          <cell r="P358" t="str">
            <v>01</v>
          </cell>
          <cell r="Q358" t="str">
            <v>เปิดดำเนินการ</v>
          </cell>
          <cell r="R358" t="str">
            <v xml:space="preserve">101 ถ.สีหนาทบำรุง </v>
          </cell>
          <cell r="S358" t="str">
            <v>58000</v>
          </cell>
          <cell r="T358" t="str">
            <v>053611398</v>
          </cell>
          <cell r="V358" t="str">
            <v>23</v>
          </cell>
          <cell r="W358" t="str">
            <v>2.3 ทุติยภูมิระดับสูง</v>
          </cell>
          <cell r="X358" t="str">
            <v>S</v>
          </cell>
          <cell r="Y358" t="str">
            <v xml:space="preserve">บริการ  </v>
          </cell>
          <cell r="AH358" t="str">
            <v>10719</v>
          </cell>
        </row>
        <row r="359">
          <cell r="A359" t="str">
            <v>001072000</v>
          </cell>
          <cell r="B359" t="str">
            <v>โรงพยาบาลอุทัยธานี</v>
          </cell>
          <cell r="C359" t="str">
            <v>21002</v>
          </cell>
          <cell r="D359" t="str">
            <v>กระทรวงสาธารณสุข สำนักงานปลัดกระทรวงสาธารณสุข</v>
          </cell>
          <cell r="E359" t="str">
            <v>06</v>
          </cell>
          <cell r="F359" t="str">
            <v>โรงพยาบาลทั่วไป</v>
          </cell>
          <cell r="G359" t="str">
            <v>350</v>
          </cell>
          <cell r="H359" t="str">
            <v>61</v>
          </cell>
          <cell r="I359" t="str">
            <v>จ.อุทัยธานี</v>
          </cell>
          <cell r="J359" t="str">
            <v>01</v>
          </cell>
          <cell r="K359" t="str">
            <v xml:space="preserve"> อ.เมืองอุทัยธานี</v>
          </cell>
          <cell r="L359" t="str">
            <v>01</v>
          </cell>
          <cell r="M359" t="str">
            <v xml:space="preserve"> 'ต.อุทัยใหม่'</v>
          </cell>
          <cell r="N359" t="str">
            <v>00</v>
          </cell>
          <cell r="O359" t="str">
            <v xml:space="preserve"> หมู่ 0</v>
          </cell>
          <cell r="P359" t="str">
            <v>01</v>
          </cell>
          <cell r="Q359" t="str">
            <v>เปิดดำเนินการ</v>
          </cell>
          <cell r="R359" t="str">
            <v xml:space="preserve">56 </v>
          </cell>
          <cell r="S359" t="str">
            <v>61000</v>
          </cell>
          <cell r="T359" t="str">
            <v>056511081</v>
          </cell>
          <cell r="U359" t="str">
            <v>05624406'</v>
          </cell>
          <cell r="W359" t="str">
            <v>23</v>
          </cell>
          <cell r="X359" t="str">
            <v>2.3 ทุติยภูมิระดับสูง</v>
          </cell>
          <cell r="Y359" t="str">
            <v>S</v>
          </cell>
          <cell r="Z359" t="str">
            <v xml:space="preserve">บริการ  </v>
          </cell>
          <cell r="AH359" t="str">
            <v>10720</v>
          </cell>
        </row>
        <row r="360">
          <cell r="A360" t="str">
            <v>001076400</v>
          </cell>
          <cell r="B360" t="str">
            <v>โรงพยาบาลหนองเสือ</v>
          </cell>
          <cell r="C360" t="str">
            <v>21002</v>
          </cell>
          <cell r="D360" t="str">
            <v>กระทรวงสาธารณสุข สำนักงานปลัดกระทรวงสาธารณสุข</v>
          </cell>
          <cell r="E360" t="str">
            <v>07</v>
          </cell>
          <cell r="F360" t="str">
            <v>โรงพยาบาลชุมชน</v>
          </cell>
          <cell r="G360" t="str">
            <v>30</v>
          </cell>
          <cell r="H360" t="str">
            <v>13</v>
          </cell>
          <cell r="I360" t="str">
            <v>จ.ปทุมธานี</v>
          </cell>
          <cell r="J360" t="str">
            <v>04</v>
          </cell>
          <cell r="K360" t="str">
            <v xml:space="preserve"> อ.หนองเสือ</v>
          </cell>
          <cell r="L360" t="str">
            <v>01</v>
          </cell>
          <cell r="M360" t="str">
            <v xml:space="preserve"> 'ต.บึงบา'</v>
          </cell>
          <cell r="N360" t="str">
            <v>06</v>
          </cell>
          <cell r="O360" t="str">
            <v xml:space="preserve"> หมู่ 6</v>
          </cell>
          <cell r="P360" t="str">
            <v>01</v>
          </cell>
          <cell r="Q360" t="str">
            <v>เปิดดำเนินการ</v>
          </cell>
          <cell r="R360" t="str">
            <v xml:space="preserve"> </v>
          </cell>
          <cell r="S360" t="str">
            <v>12170</v>
          </cell>
          <cell r="T360" t="str">
            <v>025491235</v>
          </cell>
          <cell r="U360" t="str">
            <v>025491235</v>
          </cell>
          <cell r="V360" t="str">
            <v>22</v>
          </cell>
          <cell r="W360" t="str">
            <v>2.2 ทุติยภูมิระดับกลาง</v>
          </cell>
          <cell r="AH360" t="str">
            <v>10764</v>
          </cell>
        </row>
        <row r="361">
          <cell r="A361" t="str">
            <v>001071800</v>
          </cell>
          <cell r="B361" t="str">
            <v>โรงพยาบาลเชียงคำ</v>
          </cell>
          <cell r="C361" t="str">
            <v>21002</v>
          </cell>
          <cell r="D361" t="str">
            <v>กระทรวงสาธารณสุข สำนักงานปลัดกระทรวงสาธารณสุข</v>
          </cell>
          <cell r="E361" t="str">
            <v>06</v>
          </cell>
          <cell r="F361" t="str">
            <v>โรงพยาบาลทั่วไป</v>
          </cell>
          <cell r="G361" t="str">
            <v>232</v>
          </cell>
          <cell r="H361" t="str">
            <v>56</v>
          </cell>
          <cell r="I361" t="str">
            <v>จ.พะเยา</v>
          </cell>
          <cell r="J361" t="str">
            <v>03</v>
          </cell>
          <cell r="K361" t="str">
            <v xml:space="preserve"> อ.เชียงคำ</v>
          </cell>
          <cell r="L361" t="str">
            <v>01</v>
          </cell>
          <cell r="M361" t="str">
            <v xml:space="preserve"> 'ต.หย่วน'</v>
          </cell>
          <cell r="N361" t="str">
            <v>00</v>
          </cell>
          <cell r="P361" t="str">
            <v>01</v>
          </cell>
          <cell r="Q361" t="str">
            <v>เปิดดำเนินการ</v>
          </cell>
          <cell r="R361" t="str">
            <v xml:space="preserve">244 ถ.ประสิทธิประขาราษฏร์ </v>
          </cell>
          <cell r="S361" t="str">
            <v>56110</v>
          </cell>
          <cell r="T361" t="str">
            <v>054-409056</v>
          </cell>
          <cell r="U361" t="str">
            <v>054-416615</v>
          </cell>
          <cell r="V361" t="str">
            <v>23</v>
          </cell>
          <cell r="W361" t="str">
            <v>2.3 ทุติยภูมิระดับสูง</v>
          </cell>
          <cell r="X361" t="str">
            <v>S</v>
          </cell>
          <cell r="Y361" t="str">
            <v xml:space="preserve">บริการ  </v>
          </cell>
          <cell r="AH361" t="str">
            <v>10718</v>
          </cell>
        </row>
        <row r="362">
          <cell r="A362" t="str">
            <v>001072600</v>
          </cell>
          <cell r="B362" t="str">
            <v>โรงพยาบาลพิจิตร</v>
          </cell>
          <cell r="C362" t="str">
            <v>21002</v>
          </cell>
          <cell r="D362" t="str">
            <v>กระทรวงสาธารณสุข สำนักงานปลัดกระทรวงสาธารณสุข</v>
          </cell>
          <cell r="E362" t="str">
            <v>06</v>
          </cell>
          <cell r="F362" t="str">
            <v>โรงพยาบาลทั่วไป</v>
          </cell>
          <cell r="G362" t="str">
            <v>342</v>
          </cell>
          <cell r="H362" t="str">
            <v>66</v>
          </cell>
          <cell r="I362" t="str">
            <v>จ.พิจิตร</v>
          </cell>
          <cell r="J362" t="str">
            <v>01</v>
          </cell>
          <cell r="K362" t="str">
            <v xml:space="preserve"> อ.เมืองพิจิตร</v>
          </cell>
          <cell r="L362" t="str">
            <v>01</v>
          </cell>
          <cell r="M362" t="str">
            <v xml:space="preserve"> 'ต.ในเมือง'</v>
          </cell>
          <cell r="N362" t="str">
            <v>00</v>
          </cell>
          <cell r="O362" t="str">
            <v xml:space="preserve"> หมู่ 0</v>
          </cell>
          <cell r="P362" t="str">
            <v>01</v>
          </cell>
          <cell r="Q362" t="str">
            <v>เปิดดำเนินการ</v>
          </cell>
          <cell r="R362" t="str">
            <v xml:space="preserve">136 ถ.บึงสีไฟ </v>
          </cell>
          <cell r="S362" t="str">
            <v>66000</v>
          </cell>
          <cell r="T362" t="str">
            <v>056611230</v>
          </cell>
          <cell r="U362" t="str">
            <v>613553'</v>
          </cell>
          <cell r="W362" t="str">
            <v>23</v>
          </cell>
          <cell r="X362" t="str">
            <v>2.3 ทุติยภูมิระดับสูง</v>
          </cell>
          <cell r="AH362" t="str">
            <v>10726</v>
          </cell>
        </row>
        <row r="363">
          <cell r="A363" t="str">
            <v>001072700</v>
          </cell>
          <cell r="B363" t="str">
            <v>โรงพยาบาลเพชรบูรณ์</v>
          </cell>
          <cell r="C363" t="str">
            <v>21002</v>
          </cell>
          <cell r="D363" t="str">
            <v>กระทรวงสาธารณสุข สำนักงานปลัดกระทรวงสาธารณสุข</v>
          </cell>
          <cell r="E363" t="str">
            <v>06</v>
          </cell>
          <cell r="F363" t="str">
            <v>โรงพยาบาลทั่วไป</v>
          </cell>
          <cell r="G363" t="str">
            <v>344</v>
          </cell>
          <cell r="H363" t="str">
            <v>67</v>
          </cell>
          <cell r="I363" t="str">
            <v>จ.เพชรบูรณ์</v>
          </cell>
          <cell r="J363" t="str">
            <v>01</v>
          </cell>
          <cell r="K363" t="str">
            <v xml:space="preserve"> อ.เมืองเพชรบูรณ์</v>
          </cell>
          <cell r="L363" t="str">
            <v>01</v>
          </cell>
          <cell r="M363" t="str">
            <v xml:space="preserve"> 'ต.ในเมือง'</v>
          </cell>
          <cell r="N363" t="str">
            <v>00</v>
          </cell>
          <cell r="O363" t="str">
            <v xml:space="preserve"> หมู่ 0</v>
          </cell>
          <cell r="P363" t="str">
            <v>01</v>
          </cell>
          <cell r="Q363" t="str">
            <v>เปิดดำเนินการ</v>
          </cell>
          <cell r="R363" t="str">
            <v xml:space="preserve">203 ถ.สามัคคีชัย </v>
          </cell>
          <cell r="S363" t="str">
            <v>67000</v>
          </cell>
          <cell r="T363" t="str">
            <v>056717600</v>
          </cell>
          <cell r="V363" t="str">
            <v>23</v>
          </cell>
          <cell r="W363" t="str">
            <v>2.3 ทุติยภูมิระดับสูง</v>
          </cell>
          <cell r="AH363" t="str">
            <v>10727</v>
          </cell>
        </row>
        <row r="364">
          <cell r="A364" t="str">
            <v>001073900</v>
          </cell>
          <cell r="B364" t="str">
            <v>โรงพยาบาลพังงา</v>
          </cell>
          <cell r="C364" t="str">
            <v>21002</v>
          </cell>
          <cell r="D364" t="str">
            <v>กระทรวงสาธารณสุข สำนักงานปลัดกระทรวงสาธารณสุข</v>
          </cell>
          <cell r="E364" t="str">
            <v>06</v>
          </cell>
          <cell r="F364" t="str">
            <v>โรงพยาบาลทั่วไป</v>
          </cell>
          <cell r="G364" t="str">
            <v>215</v>
          </cell>
          <cell r="H364" t="str">
            <v>82</v>
          </cell>
          <cell r="I364" t="str">
            <v>จ.พังงา</v>
          </cell>
          <cell r="J364" t="str">
            <v>01</v>
          </cell>
          <cell r="K364" t="str">
            <v xml:space="preserve"> อ.เมืองพังงา</v>
          </cell>
          <cell r="L364" t="str">
            <v>01</v>
          </cell>
          <cell r="M364" t="str">
            <v xml:space="preserve"> 'ต.ท้ายช้าง'</v>
          </cell>
          <cell r="N364" t="str">
            <v>00</v>
          </cell>
          <cell r="O364" t="str">
            <v xml:space="preserve"> หมู่ 0</v>
          </cell>
          <cell r="P364" t="str">
            <v>01</v>
          </cell>
          <cell r="Q364" t="str">
            <v>เปิดดำเนินการ</v>
          </cell>
          <cell r="R364" t="str">
            <v xml:space="preserve">436 ถ.เพชรเกษม </v>
          </cell>
          <cell r="S364" t="str">
            <v>82000</v>
          </cell>
          <cell r="T364" t="str">
            <v>076412032</v>
          </cell>
          <cell r="U364" t="str">
            <v>076411617</v>
          </cell>
          <cell r="V364" t="str">
            <v>23</v>
          </cell>
          <cell r="W364" t="str">
            <v>2.3 ทุติยภูมิระดับสูง</v>
          </cell>
          <cell r="AH364" t="str">
            <v>10739</v>
          </cell>
        </row>
        <row r="365">
          <cell r="A365" t="str">
            <v>001074800</v>
          </cell>
          <cell r="B365" t="str">
            <v>โรงพยาบาลปัตตานี</v>
          </cell>
          <cell r="C365" t="str">
            <v>21002</v>
          </cell>
          <cell r="D365" t="str">
            <v>กระทรวงสาธารณสุข สำนักงานปลัดกระทรวงสาธารณสุข</v>
          </cell>
          <cell r="E365" t="str">
            <v>06</v>
          </cell>
          <cell r="F365" t="str">
            <v>โรงพยาบาลทั่วไป</v>
          </cell>
          <cell r="G365" t="str">
            <v>335</v>
          </cell>
          <cell r="H365" t="str">
            <v>94</v>
          </cell>
          <cell r="I365" t="str">
            <v>จ.ปัตตานี</v>
          </cell>
          <cell r="J365" t="str">
            <v>01</v>
          </cell>
          <cell r="K365" t="str">
            <v xml:space="preserve"> อ.เมืองปัตตานี</v>
          </cell>
          <cell r="L365" t="str">
            <v>01</v>
          </cell>
          <cell r="M365" t="str">
            <v xml:space="preserve"> 'ต.สะบารัง'</v>
          </cell>
          <cell r="N365" t="str">
            <v>00</v>
          </cell>
          <cell r="O365" t="str">
            <v xml:space="preserve"> หมู่ 0</v>
          </cell>
          <cell r="P365" t="str">
            <v>01</v>
          </cell>
          <cell r="Q365" t="str">
            <v>เปิดดำเนินการ</v>
          </cell>
          <cell r="R365" t="str">
            <v>2</v>
          </cell>
          <cell r="S365" t="str">
            <v>94000</v>
          </cell>
          <cell r="V365" t="str">
            <v>23</v>
          </cell>
          <cell r="W365" t="str">
            <v>2.3 ทุติยภูมิระดับสูง</v>
          </cell>
          <cell r="X365" t="str">
            <v>S</v>
          </cell>
          <cell r="Y365" t="str">
            <v xml:space="preserve">บริการ  </v>
          </cell>
          <cell r="AH365" t="str">
            <v>10748</v>
          </cell>
        </row>
        <row r="366">
          <cell r="A366" t="str">
            <v>001077200</v>
          </cell>
          <cell r="B366" t="str">
            <v>โรงพยาบาลบางปะอิน</v>
          </cell>
          <cell r="C366" t="str">
            <v>21002</v>
          </cell>
          <cell r="D366" t="str">
            <v>กระทรวงสาธารณสุข สำนักงานปลัดกระทรวงสาธารณสุข</v>
          </cell>
          <cell r="E366" t="str">
            <v>07</v>
          </cell>
          <cell r="F366" t="str">
            <v>โรงพยาบาลชุมชน</v>
          </cell>
          <cell r="G366" t="str">
            <v>60</v>
          </cell>
          <cell r="H366" t="str">
            <v>14</v>
          </cell>
          <cell r="I366" t="str">
            <v>จ.พระนครศรีอยุธยา</v>
          </cell>
          <cell r="J366" t="str">
            <v>06</v>
          </cell>
          <cell r="K366" t="str">
            <v xml:space="preserve"> อ.บางปะอิน</v>
          </cell>
          <cell r="L366" t="str">
            <v>01</v>
          </cell>
          <cell r="M366" t="str">
            <v xml:space="preserve"> 'ต.บ้านเลน'</v>
          </cell>
          <cell r="N366" t="str">
            <v>11</v>
          </cell>
          <cell r="O366" t="str">
            <v xml:space="preserve"> หมู่ 11</v>
          </cell>
          <cell r="P366" t="str">
            <v>01</v>
          </cell>
          <cell r="Q366" t="str">
            <v>เปิดดำเนินการ</v>
          </cell>
          <cell r="R366" t="str">
            <v xml:space="preserve">72 </v>
          </cell>
          <cell r="V366" t="str">
            <v>21</v>
          </cell>
          <cell r="W366" t="str">
            <v>2.1 ทุติยภูมิระดับต้น</v>
          </cell>
          <cell r="AH366" t="str">
            <v>10772</v>
          </cell>
        </row>
        <row r="367">
          <cell r="A367" t="str">
            <v>001074700</v>
          </cell>
          <cell r="B367" t="str">
            <v>โรงพยาบาลพัทลุง</v>
          </cell>
          <cell r="C367" t="str">
            <v>21002</v>
          </cell>
          <cell r="D367" t="str">
            <v>กระทรวงสาธารณสุข สำนักงานปลัดกระทรวงสาธารณสุข</v>
          </cell>
          <cell r="E367" t="str">
            <v>06</v>
          </cell>
          <cell r="F367" t="str">
            <v>โรงพยาบาลทั่วไป</v>
          </cell>
          <cell r="G367" t="str">
            <v>440</v>
          </cell>
          <cell r="H367" t="str">
            <v>93</v>
          </cell>
          <cell r="I367" t="str">
            <v>จ.พัทลุง</v>
          </cell>
          <cell r="J367" t="str">
            <v>01</v>
          </cell>
          <cell r="K367" t="str">
            <v xml:space="preserve"> อ.เมืองพัทลุง</v>
          </cell>
          <cell r="L367" t="str">
            <v>01</v>
          </cell>
          <cell r="M367" t="str">
            <v xml:space="preserve"> 'ต.คูหาสวรรค์'</v>
          </cell>
          <cell r="N367" t="str">
            <v>00</v>
          </cell>
          <cell r="O367" t="str">
            <v xml:space="preserve"> หมู่ 0</v>
          </cell>
          <cell r="P367" t="str">
            <v>01</v>
          </cell>
          <cell r="Q367" t="str">
            <v>เปิดดำเนินการ</v>
          </cell>
          <cell r="R367" t="str">
            <v xml:space="preserve">42 ถ.ราเมศวร์ </v>
          </cell>
          <cell r="S367" t="str">
            <v>93000</v>
          </cell>
          <cell r="T367" t="str">
            <v>074609500</v>
          </cell>
          <cell r="U367" t="str">
            <v>074612412</v>
          </cell>
          <cell r="V367" t="str">
            <v>23</v>
          </cell>
          <cell r="W367" t="str">
            <v>2.3 ทุติยภูมิระดับสูง</v>
          </cell>
          <cell r="Z367" t="str">
            <v>04</v>
          </cell>
          <cell r="AA367" t="str">
            <v>แก้ไข/เปลี่ยนแปลงที่ตั้ง</v>
          </cell>
          <cell r="AB367" t="str">
            <v>จาก 385 เป็น 440 เตียง</v>
          </cell>
          <cell r="AH367" t="str">
            <v>10747</v>
          </cell>
        </row>
        <row r="368">
          <cell r="A368" t="str">
            <v>001072900</v>
          </cell>
          <cell r="B368" t="str">
            <v>โรงพยาบาลบ้านโป่ง</v>
          </cell>
          <cell r="C368" t="str">
            <v>21002</v>
          </cell>
          <cell r="D368" t="str">
            <v>กระทรวงสาธารณสุข สำนักงานปลัดกระทรวงสาธารณสุข</v>
          </cell>
          <cell r="E368" t="str">
            <v>06</v>
          </cell>
          <cell r="F368" t="str">
            <v>โรงพยาบาลทั่วไป</v>
          </cell>
          <cell r="G368" t="str">
            <v>360</v>
          </cell>
          <cell r="H368" t="str">
            <v>70</v>
          </cell>
          <cell r="I368" t="str">
            <v>จ.ราชบุรี</v>
          </cell>
          <cell r="J368" t="str">
            <v>05</v>
          </cell>
          <cell r="K368" t="str">
            <v xml:space="preserve"> อ.บ้านโป่ง</v>
          </cell>
          <cell r="L368" t="str">
            <v>01</v>
          </cell>
          <cell r="M368" t="str">
            <v xml:space="preserve"> 'ต.บ้านโป่ง'</v>
          </cell>
          <cell r="N368" t="str">
            <v>01</v>
          </cell>
          <cell r="O368" t="str">
            <v xml:space="preserve"> หมู่ 1</v>
          </cell>
          <cell r="P368" t="str">
            <v>01</v>
          </cell>
          <cell r="Q368" t="str">
            <v>เปิดดำเนินการ</v>
          </cell>
          <cell r="R368" t="str">
            <v xml:space="preserve">12 ถ.แสงชูโต </v>
          </cell>
          <cell r="S368" t="str">
            <v>70110</v>
          </cell>
          <cell r="T368" t="str">
            <v>032222841-46</v>
          </cell>
          <cell r="V368" t="str">
            <v>23</v>
          </cell>
          <cell r="W368" t="str">
            <v>2.3 ทุติยภูมิระดับสูง</v>
          </cell>
          <cell r="AH368" t="str">
            <v>10729</v>
          </cell>
        </row>
        <row r="369">
          <cell r="A369" t="str">
            <v>001073700</v>
          </cell>
          <cell r="B369" t="str">
            <v>โรงพยาบาลประจวบคีรีขันธ์</v>
          </cell>
          <cell r="C369" t="str">
            <v>21002</v>
          </cell>
          <cell r="D369" t="str">
            <v>กระทรวงสาธารณสุข สำนักงานปลัดกระทรวงสาธารณสุข</v>
          </cell>
          <cell r="E369" t="str">
            <v>06</v>
          </cell>
          <cell r="F369" t="str">
            <v>โรงพยาบาลทั่วไป</v>
          </cell>
          <cell r="G369" t="str">
            <v>278</v>
          </cell>
          <cell r="H369" t="str">
            <v>77</v>
          </cell>
          <cell r="I369" t="str">
            <v>จ.ประจวบคีรีขันธ์</v>
          </cell>
          <cell r="J369" t="str">
            <v>01</v>
          </cell>
          <cell r="K369" t="str">
            <v xml:space="preserve"> อ.เมืองประจวบคีรีขันธ์</v>
          </cell>
          <cell r="L369" t="str">
            <v>01</v>
          </cell>
          <cell r="M369" t="str">
            <v xml:space="preserve"> 'ต.ประจวบคีรีขันธ์'</v>
          </cell>
          <cell r="N369" t="str">
            <v>00</v>
          </cell>
          <cell r="O369" t="str">
            <v xml:space="preserve"> หมู่ 0</v>
          </cell>
          <cell r="P369" t="str">
            <v>01</v>
          </cell>
          <cell r="Q369" t="str">
            <v>เปิดดำเนินการ</v>
          </cell>
          <cell r="R369" t="str">
            <v xml:space="preserve">237 ถ.พิทักษ์ชาติ </v>
          </cell>
          <cell r="S369" t="str">
            <v>77000</v>
          </cell>
          <cell r="T369" t="str">
            <v>032601060-4</v>
          </cell>
          <cell r="V369" t="str">
            <v>31</v>
          </cell>
          <cell r="W369" t="str">
            <v>3.1 ตติยภูมิ</v>
          </cell>
          <cell r="AH369" t="str">
            <v>10737</v>
          </cell>
        </row>
        <row r="370">
          <cell r="A370" t="str">
            <v>001074900</v>
          </cell>
          <cell r="B370" t="str">
            <v>โรงพยาบาลเบตง</v>
          </cell>
          <cell r="C370" t="str">
            <v>21002</v>
          </cell>
          <cell r="D370" t="str">
            <v>กระทรวงสาธารณสุข สำนักงานปลัดกระทรวงสาธารณสุข</v>
          </cell>
          <cell r="E370" t="str">
            <v>06</v>
          </cell>
          <cell r="F370" t="str">
            <v>โรงพยาบาลทั่วไป</v>
          </cell>
          <cell r="G370" t="str">
            <v>160</v>
          </cell>
          <cell r="H370" t="str">
            <v>95</v>
          </cell>
          <cell r="I370" t="str">
            <v>จ.ยะลา</v>
          </cell>
          <cell r="J370" t="str">
            <v>02</v>
          </cell>
          <cell r="K370" t="str">
            <v xml:space="preserve"> อ.เบตง</v>
          </cell>
          <cell r="L370" t="str">
            <v>01</v>
          </cell>
          <cell r="M370" t="str">
            <v xml:space="preserve"> 'ต.เบตง'</v>
          </cell>
          <cell r="N370" t="str">
            <v>00</v>
          </cell>
          <cell r="O370" t="str">
            <v xml:space="preserve"> หมู่ 0</v>
          </cell>
          <cell r="P370" t="str">
            <v>01</v>
          </cell>
          <cell r="Q370" t="str">
            <v>เปิดดำเนินการ</v>
          </cell>
          <cell r="R370" t="str">
            <v xml:space="preserve">106 ถ.รัตนกิจ </v>
          </cell>
          <cell r="S370" t="str">
            <v>95110</v>
          </cell>
          <cell r="T370" t="str">
            <v>073234077</v>
          </cell>
          <cell r="U370" t="str">
            <v>073230936</v>
          </cell>
          <cell r="V370" t="str">
            <v>23</v>
          </cell>
          <cell r="W370" t="str">
            <v>2.3 ทุติยภูมิระดับสูง</v>
          </cell>
          <cell r="X370" t="str">
            <v>S</v>
          </cell>
          <cell r="Y370" t="str">
            <v xml:space="preserve">บริการ  </v>
          </cell>
          <cell r="AH370" t="str">
            <v>10749</v>
          </cell>
        </row>
        <row r="371">
          <cell r="A371" t="str">
            <v>001078000</v>
          </cell>
          <cell r="B371" t="str">
            <v>โรงพยาบาลมหาราช</v>
          </cell>
          <cell r="C371" t="str">
            <v>21002</v>
          </cell>
          <cell r="D371" t="str">
            <v>กระทรวงสาธารณสุข สำนักงานปลัดกระทรวงสาธารณสุข</v>
          </cell>
          <cell r="E371" t="str">
            <v>07</v>
          </cell>
          <cell r="F371" t="str">
            <v>โรงพยาบาลชุมชน</v>
          </cell>
          <cell r="G371" t="str">
            <v>10</v>
          </cell>
          <cell r="H371" t="str">
            <v>14</v>
          </cell>
          <cell r="I371" t="str">
            <v>จ.พระนครศรีอยุธยา</v>
          </cell>
          <cell r="J371" t="str">
            <v>15</v>
          </cell>
          <cell r="K371" t="str">
            <v xml:space="preserve"> อ.มหาราช</v>
          </cell>
          <cell r="L371" t="str">
            <v>01</v>
          </cell>
          <cell r="M371" t="str">
            <v xml:space="preserve"> 'ต.หัวไผ่'</v>
          </cell>
          <cell r="N371" t="str">
            <v>06</v>
          </cell>
          <cell r="O371" t="str">
            <v xml:space="preserve"> หมู่ 6</v>
          </cell>
          <cell r="P371" t="str">
            <v>01</v>
          </cell>
          <cell r="Q371" t="str">
            <v>เปิดดำเนินการ</v>
          </cell>
          <cell r="R371" t="str">
            <v xml:space="preserve">224 ม.6 </v>
          </cell>
          <cell r="V371" t="str">
            <v>21</v>
          </cell>
          <cell r="W371" t="str">
            <v>2.1 ทุติยภูมิระดับต้น</v>
          </cell>
          <cell r="AH371" t="str">
            <v>10780</v>
          </cell>
        </row>
        <row r="372">
          <cell r="A372" t="str">
            <v>001074300</v>
          </cell>
          <cell r="B372" t="str">
            <v>โรงพยาบาลระนอง</v>
          </cell>
          <cell r="C372" t="str">
            <v>21002</v>
          </cell>
          <cell r="D372" t="str">
            <v>กระทรวงสาธารณสุข สำนักงานปลัดกระทรวงสาธารณสุข</v>
          </cell>
          <cell r="E372" t="str">
            <v>06</v>
          </cell>
          <cell r="F372" t="str">
            <v>โรงพยาบาลทั่วไป</v>
          </cell>
          <cell r="G372" t="str">
            <v>324</v>
          </cell>
          <cell r="H372" t="str">
            <v>85</v>
          </cell>
          <cell r="I372" t="str">
            <v>จ.ระนอง</v>
          </cell>
          <cell r="J372" t="str">
            <v>01</v>
          </cell>
          <cell r="K372" t="str">
            <v xml:space="preserve"> อ.เมืองระนอง</v>
          </cell>
          <cell r="L372" t="str">
            <v>01</v>
          </cell>
          <cell r="M372" t="str">
            <v xml:space="preserve"> 'ต.เขานิเวศน์'</v>
          </cell>
          <cell r="N372" t="str">
            <v>00</v>
          </cell>
          <cell r="O372" t="str">
            <v xml:space="preserve"> หมู่ 0</v>
          </cell>
          <cell r="P372" t="str">
            <v>01</v>
          </cell>
          <cell r="Q372" t="str">
            <v>เปิดดำเนินการ</v>
          </cell>
          <cell r="R372" t="str">
            <v xml:space="preserve">11 ถ.กำลังทรัพย์ </v>
          </cell>
          <cell r="S372" t="str">
            <v>85000</v>
          </cell>
          <cell r="T372" t="str">
            <v>077812630</v>
          </cell>
          <cell r="U372" t="str">
            <v>077823267</v>
          </cell>
          <cell r="V372" t="str">
            <v>23</v>
          </cell>
          <cell r="W372" t="str">
            <v>2.3 ทุติยภูมิระดับสูง</v>
          </cell>
          <cell r="X372" t="str">
            <v>S</v>
          </cell>
          <cell r="Y372" t="str">
            <v xml:space="preserve">บริการ  </v>
          </cell>
          <cell r="AH372" t="str">
            <v>10743</v>
          </cell>
        </row>
        <row r="373">
          <cell r="A373" t="str">
            <v>001073600</v>
          </cell>
          <cell r="B373" t="str">
            <v>โรงพยาบาลพระจอมเกล้า</v>
          </cell>
          <cell r="C373" t="str">
            <v>21002</v>
          </cell>
          <cell r="D373" t="str">
            <v>กระทรวงสาธารณสุข สำนักงานปลัดกระทรวงสาธารณสุข</v>
          </cell>
          <cell r="E373" t="str">
            <v>06</v>
          </cell>
          <cell r="F373" t="str">
            <v>โรงพยาบาลทั่วไป</v>
          </cell>
          <cell r="G373" t="str">
            <v>365</v>
          </cell>
          <cell r="H373" t="str">
            <v>76</v>
          </cell>
          <cell r="I373" t="str">
            <v>จ.เพชรบุรี</v>
          </cell>
          <cell r="J373" t="str">
            <v>01</v>
          </cell>
          <cell r="K373" t="str">
            <v xml:space="preserve"> อ.เมืองเพชรบุรี</v>
          </cell>
          <cell r="L373" t="str">
            <v>02</v>
          </cell>
          <cell r="M373" t="str">
            <v xml:space="preserve"> 'ต.คลองกระแชง'</v>
          </cell>
          <cell r="N373" t="str">
            <v>00</v>
          </cell>
          <cell r="O373" t="str">
            <v xml:space="preserve"> หมู่ 0</v>
          </cell>
          <cell r="P373" t="str">
            <v>01</v>
          </cell>
          <cell r="Q373" t="str">
            <v>เปิดดำเนินการ</v>
          </cell>
          <cell r="R373" t="str">
            <v xml:space="preserve">53 ถ.รถไฟ </v>
          </cell>
          <cell r="S373" t="str">
            <v>76000</v>
          </cell>
          <cell r="T373" t="str">
            <v>032709999</v>
          </cell>
          <cell r="U373" t="str">
            <v>032425205</v>
          </cell>
          <cell r="V373" t="str">
            <v>23</v>
          </cell>
          <cell r="W373" t="str">
            <v>2.3 ทุติยภูมิระดับสูง</v>
          </cell>
          <cell r="X373" t="str">
            <v>S</v>
          </cell>
          <cell r="Y373" t="str">
            <v xml:space="preserve">บริการ  </v>
          </cell>
          <cell r="Z373" t="str">
            <v>01</v>
          </cell>
          <cell r="AA373" t="str">
            <v>ตั้งใหม่</v>
          </cell>
          <cell r="AH373" t="str">
            <v>10736</v>
          </cell>
        </row>
        <row r="374">
          <cell r="A374" t="str">
            <v>001079100</v>
          </cell>
          <cell r="B374" t="str">
            <v>โรงพยาบาลชัยบาดาล</v>
          </cell>
          <cell r="C374" t="str">
            <v>21002</v>
          </cell>
          <cell r="D374" t="str">
            <v>กระทรวงสาธารณสุข สำนักงานปลัดกระทรวงสาธารณสุข</v>
          </cell>
          <cell r="E374" t="str">
            <v>07</v>
          </cell>
          <cell r="F374" t="str">
            <v>โรงพยาบาลชุมชน</v>
          </cell>
          <cell r="G374" t="str">
            <v>152</v>
          </cell>
          <cell r="H374" t="str">
            <v>16</v>
          </cell>
          <cell r="I374" t="str">
            <v>จ.ลพบุรี</v>
          </cell>
          <cell r="J374" t="str">
            <v>04</v>
          </cell>
          <cell r="K374" t="str">
            <v xml:space="preserve"> อ.ชัยบาดาล</v>
          </cell>
          <cell r="L374" t="str">
            <v>01</v>
          </cell>
          <cell r="M374" t="str">
            <v xml:space="preserve"> 'ต.ลำนารายณ์'</v>
          </cell>
          <cell r="N374" t="str">
            <v>11</v>
          </cell>
          <cell r="O374" t="str">
            <v xml:space="preserve"> หมู่ 11</v>
          </cell>
          <cell r="P374" t="str">
            <v>01</v>
          </cell>
          <cell r="Q374" t="str">
            <v>เปิดดำเนินการ</v>
          </cell>
          <cell r="R374" t="str">
            <v xml:space="preserve">250 </v>
          </cell>
          <cell r="S374" t="str">
            <v>15130</v>
          </cell>
          <cell r="T374" t="str">
            <v>036-461414</v>
          </cell>
          <cell r="U374" t="str">
            <v>036-462040</v>
          </cell>
          <cell r="V374" t="str">
            <v>22</v>
          </cell>
          <cell r="W374" t="str">
            <v>2.2 ทุติยภูมิระดับกลาง</v>
          </cell>
          <cell r="X374" t="str">
            <v>S</v>
          </cell>
          <cell r="Y374" t="str">
            <v xml:space="preserve">บริการ  </v>
          </cell>
          <cell r="Z374" t="str">
            <v>01</v>
          </cell>
          <cell r="AA374" t="str">
            <v>ตั้งใหม่</v>
          </cell>
          <cell r="AB374" t="str">
            <v>จากการสำรวจ ปี55</v>
          </cell>
          <cell r="AH374" t="str">
            <v>10791</v>
          </cell>
        </row>
        <row r="375">
          <cell r="A375" t="str">
            <v>001102400</v>
          </cell>
          <cell r="B375" t="str">
            <v>โรงพยาบาลน้ำโสม</v>
          </cell>
          <cell r="C375" t="str">
            <v>21002</v>
          </cell>
          <cell r="D375" t="str">
            <v>กระทรวงสาธารณสุข สำนักงานปลัดกระทรวงสาธารณสุข</v>
          </cell>
          <cell r="E375" t="str">
            <v>07</v>
          </cell>
          <cell r="F375" t="str">
            <v>โรงพยาบาลชุมชน</v>
          </cell>
          <cell r="G375" t="str">
            <v>60</v>
          </cell>
          <cell r="H375" t="str">
            <v>41</v>
          </cell>
          <cell r="I375" t="str">
            <v>จ.อุดรธานี</v>
          </cell>
          <cell r="J375" t="str">
            <v>18</v>
          </cell>
          <cell r="K375" t="str">
            <v xml:space="preserve"> อ.น้ำโสม</v>
          </cell>
          <cell r="L375" t="str">
            <v>10</v>
          </cell>
          <cell r="M375" t="str">
            <v xml:space="preserve"> 'ต.ศรีสำราญ'</v>
          </cell>
          <cell r="N375" t="str">
            <v>01</v>
          </cell>
          <cell r="O375" t="str">
            <v xml:space="preserve"> หมู่ 1</v>
          </cell>
          <cell r="P375" t="str">
            <v>01</v>
          </cell>
          <cell r="Q375" t="str">
            <v>เปิดดำเนินการ</v>
          </cell>
          <cell r="S375" t="str">
            <v>41210</v>
          </cell>
          <cell r="V375" t="str">
            <v>21</v>
          </cell>
          <cell r="W375" t="str">
            <v>2.1 ทุติยภูมิระดับต้น</v>
          </cell>
          <cell r="AH375" t="str">
            <v>11024</v>
          </cell>
        </row>
        <row r="376">
          <cell r="A376" t="str">
            <v>001073200</v>
          </cell>
          <cell r="B376" t="str">
            <v>โรงพยาบาลมะการักษ์</v>
          </cell>
          <cell r="C376" t="str">
            <v>21002</v>
          </cell>
          <cell r="D376" t="str">
            <v>กระทรวงสาธารณสุข สำนักงานปลัดกระทรวงสาธารณสุข</v>
          </cell>
          <cell r="E376" t="str">
            <v>06</v>
          </cell>
          <cell r="F376" t="str">
            <v>โรงพยาบาลทั่วไป</v>
          </cell>
          <cell r="G376" t="str">
            <v>240</v>
          </cell>
          <cell r="H376" t="str">
            <v>71</v>
          </cell>
          <cell r="I376" t="str">
            <v>จ.กาญจนบุรี</v>
          </cell>
          <cell r="J376" t="str">
            <v>05</v>
          </cell>
          <cell r="K376" t="str">
            <v xml:space="preserve"> อ.ท่ามะกา</v>
          </cell>
          <cell r="L376" t="str">
            <v>06</v>
          </cell>
          <cell r="M376" t="str">
            <v xml:space="preserve"> 'ต.ท่ามะกา'</v>
          </cell>
          <cell r="N376" t="str">
            <v>04</v>
          </cell>
          <cell r="O376" t="str">
            <v xml:space="preserve"> หมู่ 4</v>
          </cell>
          <cell r="P376" t="str">
            <v>01</v>
          </cell>
          <cell r="Q376" t="str">
            <v>เปิดดำเนินการ</v>
          </cell>
          <cell r="R376" t="str">
            <v xml:space="preserve">47/12 </v>
          </cell>
          <cell r="S376" t="str">
            <v>71120</v>
          </cell>
          <cell r="T376" t="str">
            <v>034542031</v>
          </cell>
          <cell r="U376" t="str">
            <v>034541115</v>
          </cell>
          <cell r="V376" t="str">
            <v>23</v>
          </cell>
          <cell r="W376" t="str">
            <v>2.3 ทุติยภูมิระดับสูง</v>
          </cell>
          <cell r="X376" t="str">
            <v>S</v>
          </cell>
          <cell r="Y376" t="str">
            <v xml:space="preserve">บริการ  </v>
          </cell>
          <cell r="AH376" t="str">
            <v>10732</v>
          </cell>
        </row>
        <row r="377">
          <cell r="A377" t="str">
            <v>001076000</v>
          </cell>
          <cell r="B377" t="str">
            <v>โรงพยาบาลปากเกร็ด</v>
          </cell>
          <cell r="C377" t="str">
            <v>21002</v>
          </cell>
          <cell r="D377" t="str">
            <v>กระทรวงสาธารณสุข สำนักงานปลัดกระทรวงสาธารณสุข</v>
          </cell>
          <cell r="E377" t="str">
            <v>07</v>
          </cell>
          <cell r="F377" t="str">
            <v>โรงพยาบาลชุมชน</v>
          </cell>
          <cell r="G377" t="str">
            <v>30</v>
          </cell>
          <cell r="H377" t="str">
            <v>12</v>
          </cell>
          <cell r="I377" t="str">
            <v>จ.นนทบุรี</v>
          </cell>
          <cell r="J377" t="str">
            <v>06</v>
          </cell>
          <cell r="K377" t="str">
            <v xml:space="preserve"> อ.ปากเกร็ด</v>
          </cell>
          <cell r="L377" t="str">
            <v>01</v>
          </cell>
          <cell r="M377" t="str">
            <v xml:space="preserve"> 'ต.ปากเกร็ด'</v>
          </cell>
          <cell r="N377" t="str">
            <v>05</v>
          </cell>
          <cell r="O377" t="str">
            <v xml:space="preserve"> หมู่ 5</v>
          </cell>
          <cell r="P377" t="str">
            <v>01</v>
          </cell>
          <cell r="Q377" t="str">
            <v>เปิดดำเนินการ</v>
          </cell>
          <cell r="R377" t="str">
            <v xml:space="preserve">70 ถ.แจ้งวัฒนะ </v>
          </cell>
          <cell r="S377" t="str">
            <v>11120</v>
          </cell>
          <cell r="T377" t="str">
            <v>029609900</v>
          </cell>
          <cell r="U377" t="str">
            <v>029609911</v>
          </cell>
          <cell r="V377" t="str">
            <v>22</v>
          </cell>
          <cell r="W377" t="str">
            <v>2.2 ทุติยภูมิระดับกลาง</v>
          </cell>
          <cell r="X377" t="str">
            <v>S</v>
          </cell>
          <cell r="Y377" t="str">
            <v xml:space="preserve">บริการ  </v>
          </cell>
          <cell r="AH377" t="str">
            <v>10760</v>
          </cell>
        </row>
        <row r="378">
          <cell r="A378" t="str">
            <v>001076100</v>
          </cell>
          <cell r="B378" t="str">
            <v>โรงพยาบาลคลองหลวง</v>
          </cell>
          <cell r="C378" t="str">
            <v>21002</v>
          </cell>
          <cell r="D378" t="str">
            <v>กระทรวงสาธารณสุข สำนักงานปลัดกระทรวงสาธารณสุข</v>
          </cell>
          <cell r="E378" t="str">
            <v>07</v>
          </cell>
          <cell r="F378" t="str">
            <v>โรงพยาบาลชุมชน</v>
          </cell>
          <cell r="G378" t="str">
            <v>30</v>
          </cell>
          <cell r="H378" t="str">
            <v>13</v>
          </cell>
          <cell r="I378" t="str">
            <v>จ.ปทุมธานี</v>
          </cell>
          <cell r="J378" t="str">
            <v>02</v>
          </cell>
          <cell r="K378" t="str">
            <v xml:space="preserve"> อ.คลองหลวง</v>
          </cell>
          <cell r="L378" t="str">
            <v>06</v>
          </cell>
          <cell r="M378" t="str">
            <v xml:space="preserve"> 'ต.คลองหก'</v>
          </cell>
          <cell r="N378" t="str">
            <v>07</v>
          </cell>
          <cell r="O378" t="str">
            <v xml:space="preserve"> หมู่ 7</v>
          </cell>
          <cell r="P378" t="str">
            <v>01</v>
          </cell>
          <cell r="Q378" t="str">
            <v>เปิดดำเนินการ</v>
          </cell>
          <cell r="R378" t="str">
            <v xml:space="preserve">30 </v>
          </cell>
          <cell r="S378" t="str">
            <v>12120</v>
          </cell>
          <cell r="T378" t="str">
            <v>0290464456</v>
          </cell>
          <cell r="U378" t="str">
            <v>029046446</v>
          </cell>
          <cell r="V378" t="str">
            <v>22</v>
          </cell>
          <cell r="W378" t="str">
            <v>2.2 ทุติยภูมิระดับกลาง</v>
          </cell>
          <cell r="AH378" t="str">
            <v>10761</v>
          </cell>
        </row>
        <row r="379">
          <cell r="A379" t="str">
            <v>001076300</v>
          </cell>
          <cell r="B379" t="str">
            <v>โรงพยาบาลประชาธิปัตย์</v>
          </cell>
          <cell r="C379" t="str">
            <v>21002</v>
          </cell>
          <cell r="D379" t="str">
            <v>กระทรวงสาธารณสุข สำนักงานปลัดกระทรวงสาธารณสุข</v>
          </cell>
          <cell r="E379" t="str">
            <v>07</v>
          </cell>
          <cell r="F379" t="str">
            <v>โรงพยาบาลชุมชน</v>
          </cell>
          <cell r="G379" t="str">
            <v>30</v>
          </cell>
          <cell r="H379" t="str">
            <v>13</v>
          </cell>
          <cell r="I379" t="str">
            <v>จ.ปทุมธานี</v>
          </cell>
          <cell r="J379" t="str">
            <v>03</v>
          </cell>
          <cell r="K379" t="str">
            <v xml:space="preserve"> อ.ธัญบุรี</v>
          </cell>
          <cell r="L379" t="str">
            <v>01</v>
          </cell>
          <cell r="M379" t="str">
            <v xml:space="preserve"> 'ต.ประชาธิปัตย์'</v>
          </cell>
          <cell r="N379" t="str">
            <v>02</v>
          </cell>
          <cell r="O379" t="str">
            <v xml:space="preserve"> หมู่ 2</v>
          </cell>
          <cell r="P379" t="str">
            <v>01</v>
          </cell>
          <cell r="Q379" t="str">
            <v>เปิดดำเนินการ</v>
          </cell>
          <cell r="R379" t="str">
            <v xml:space="preserve">247/45 </v>
          </cell>
          <cell r="S379" t="str">
            <v>12110</v>
          </cell>
          <cell r="T379" t="str">
            <v>025313075</v>
          </cell>
          <cell r="U379" t="str">
            <v>025676317</v>
          </cell>
          <cell r="V379" t="str">
            <v>22</v>
          </cell>
          <cell r="W379" t="str">
            <v>2.2 ทุติยภูมิระดับกลาง</v>
          </cell>
          <cell r="AH379" t="str">
            <v>10763</v>
          </cell>
        </row>
        <row r="380">
          <cell r="A380" t="str">
            <v>001076500</v>
          </cell>
          <cell r="B380" t="str">
            <v>โรงพยาบาลลาดหลุมแก้ว</v>
          </cell>
          <cell r="C380" t="str">
            <v>21002</v>
          </cell>
          <cell r="D380" t="str">
            <v>กระทรวงสาธารณสุข สำนักงานปลัดกระทรวงสาธารณสุข</v>
          </cell>
          <cell r="E380" t="str">
            <v>07</v>
          </cell>
          <cell r="F380" t="str">
            <v>โรงพยาบาลชุมชน</v>
          </cell>
          <cell r="G380" t="str">
            <v>30</v>
          </cell>
          <cell r="H380" t="str">
            <v>13</v>
          </cell>
          <cell r="I380" t="str">
            <v>จ.ปทุมธานี</v>
          </cell>
          <cell r="J380" t="str">
            <v>05</v>
          </cell>
          <cell r="K380" t="str">
            <v xml:space="preserve"> อ.ลาดหลุมแก้ว</v>
          </cell>
          <cell r="L380" t="str">
            <v>01</v>
          </cell>
          <cell r="M380" t="str">
            <v xml:space="preserve"> 'ต.ระแหง'</v>
          </cell>
          <cell r="N380" t="str">
            <v>04</v>
          </cell>
          <cell r="O380" t="str">
            <v xml:space="preserve"> หมู่ 4</v>
          </cell>
          <cell r="P380" t="str">
            <v>01</v>
          </cell>
          <cell r="Q380" t="str">
            <v>เปิดดำเนินการ</v>
          </cell>
          <cell r="R380" t="str">
            <v xml:space="preserve">187 </v>
          </cell>
          <cell r="S380" t="str">
            <v>12140</v>
          </cell>
          <cell r="T380" t="str">
            <v>025991650</v>
          </cell>
          <cell r="U380" t="str">
            <v>025991651</v>
          </cell>
          <cell r="V380" t="str">
            <v>22</v>
          </cell>
          <cell r="W380" t="str">
            <v>2.2 ทุติยภูมิระดับกลาง</v>
          </cell>
          <cell r="AH380" t="str">
            <v>10765</v>
          </cell>
        </row>
        <row r="381">
          <cell r="A381" t="str">
            <v>001076600</v>
          </cell>
          <cell r="B381" t="str">
            <v>โรงพยาบาลลำลูกกา</v>
          </cell>
          <cell r="C381" t="str">
            <v>21002</v>
          </cell>
          <cell r="D381" t="str">
            <v>กระทรวงสาธารณสุข สำนักงานปลัดกระทรวงสาธารณสุข</v>
          </cell>
          <cell r="E381" t="str">
            <v>07</v>
          </cell>
          <cell r="F381" t="str">
            <v>โรงพยาบาลชุมชน</v>
          </cell>
          <cell r="G381" t="str">
            <v>30</v>
          </cell>
          <cell r="H381" t="str">
            <v>13</v>
          </cell>
          <cell r="I381" t="str">
            <v>จ.ปทุมธานี</v>
          </cell>
          <cell r="J381" t="str">
            <v>06</v>
          </cell>
          <cell r="K381" t="str">
            <v xml:space="preserve"> อ.ลำลูกกา</v>
          </cell>
          <cell r="L381" t="str">
            <v>06</v>
          </cell>
          <cell r="M381" t="str">
            <v xml:space="preserve"> 'ต.ลำไทร'</v>
          </cell>
          <cell r="N381" t="str">
            <v>06</v>
          </cell>
          <cell r="O381" t="str">
            <v xml:space="preserve"> หมู่ 6</v>
          </cell>
          <cell r="P381" t="str">
            <v>01</v>
          </cell>
          <cell r="Q381" t="str">
            <v>เปิดดำเนินการ</v>
          </cell>
          <cell r="S381" t="str">
            <v>12150</v>
          </cell>
          <cell r="T381" t="str">
            <v>025631080</v>
          </cell>
          <cell r="U381" t="str">
            <v>025631011</v>
          </cell>
          <cell r="V381" t="str">
            <v>22</v>
          </cell>
          <cell r="W381" t="str">
            <v>2.2 ทุติยภูมิระดับกลาง</v>
          </cell>
          <cell r="AH381" t="str">
            <v>10766</v>
          </cell>
        </row>
        <row r="382">
          <cell r="A382" t="str">
            <v>001077400</v>
          </cell>
          <cell r="B382" t="str">
            <v>โรงพยาบาลผักไห่</v>
          </cell>
          <cell r="C382" t="str">
            <v>21002</v>
          </cell>
          <cell r="D382" t="str">
            <v>กระทรวงสาธารณสุข สำนักงานปลัดกระทรวงสาธารณสุข</v>
          </cell>
          <cell r="E382" t="str">
            <v>07</v>
          </cell>
          <cell r="F382" t="str">
            <v>โรงพยาบาลชุมชน</v>
          </cell>
          <cell r="G382" t="str">
            <v>30</v>
          </cell>
          <cell r="H382" t="str">
            <v>14</v>
          </cell>
          <cell r="I382" t="str">
            <v>จ.พระนครศรีอยุธยา</v>
          </cell>
          <cell r="J382" t="str">
            <v>08</v>
          </cell>
          <cell r="K382" t="str">
            <v xml:space="preserve"> อ.ผักไห่</v>
          </cell>
          <cell r="L382" t="str">
            <v>01</v>
          </cell>
          <cell r="M382" t="str">
            <v xml:space="preserve"> 'ต.ผักไห่'</v>
          </cell>
          <cell r="N382" t="str">
            <v>05</v>
          </cell>
          <cell r="O382" t="str">
            <v xml:space="preserve"> หมู่ 5</v>
          </cell>
          <cell r="P382" t="str">
            <v>01</v>
          </cell>
          <cell r="Q382" t="str">
            <v>เปิดดำเนินการ</v>
          </cell>
          <cell r="R382" t="str">
            <v xml:space="preserve">15 ม.5 ถ.ผักไห่-ป่าโมก </v>
          </cell>
          <cell r="V382" t="str">
            <v>21</v>
          </cell>
          <cell r="W382" t="str">
            <v>2.1 ทุติยภูมิระดับต้น</v>
          </cell>
          <cell r="AH382" t="str">
            <v>10774</v>
          </cell>
        </row>
        <row r="383">
          <cell r="A383" t="str">
            <v>001077100</v>
          </cell>
          <cell r="B383" t="str">
            <v>โรงพยาบาลบางบาล</v>
          </cell>
          <cell r="C383" t="str">
            <v>21002</v>
          </cell>
          <cell r="D383" t="str">
            <v>กระทรวงสาธารณสุข สำนักงานปลัดกระทรวงสาธารณสุข</v>
          </cell>
          <cell r="E383" t="str">
            <v>07</v>
          </cell>
          <cell r="F383" t="str">
            <v>โรงพยาบาลชุมชน</v>
          </cell>
          <cell r="G383" t="str">
            <v>30</v>
          </cell>
          <cell r="H383" t="str">
            <v>14</v>
          </cell>
          <cell r="I383" t="str">
            <v>จ.พระนครศรีอยุธยา</v>
          </cell>
          <cell r="J383" t="str">
            <v>05</v>
          </cell>
          <cell r="K383" t="str">
            <v xml:space="preserve"> อ.บางบาล</v>
          </cell>
          <cell r="L383" t="str">
            <v>04</v>
          </cell>
          <cell r="M383" t="str">
            <v xml:space="preserve"> 'ต.สะพานไทย'</v>
          </cell>
          <cell r="N383" t="str">
            <v>02</v>
          </cell>
          <cell r="O383" t="str">
            <v xml:space="preserve"> หมู่ 2</v>
          </cell>
          <cell r="P383" t="str">
            <v>01</v>
          </cell>
          <cell r="Q383" t="str">
            <v>เปิดดำเนินการ</v>
          </cell>
          <cell r="R383" t="str">
            <v xml:space="preserve">82 </v>
          </cell>
          <cell r="V383" t="str">
            <v>21</v>
          </cell>
          <cell r="W383" t="str">
            <v>2.1 ทุติยภูมิระดับต้น</v>
          </cell>
          <cell r="AH383" t="str">
            <v>10771</v>
          </cell>
        </row>
        <row r="384">
          <cell r="A384" t="str">
            <v>001077300</v>
          </cell>
          <cell r="B384" t="str">
            <v>โรงพยาบาลบางปะหัน</v>
          </cell>
          <cell r="C384" t="str">
            <v>21002</v>
          </cell>
          <cell r="D384" t="str">
            <v>กระทรวงสาธารณสุข สำนักงานปลัดกระทรวงสาธารณสุข</v>
          </cell>
          <cell r="E384" t="str">
            <v>07</v>
          </cell>
          <cell r="F384" t="str">
            <v>โรงพยาบาลชุมชน</v>
          </cell>
          <cell r="G384" t="str">
            <v>10</v>
          </cell>
          <cell r="H384" t="str">
            <v>14</v>
          </cell>
          <cell r="I384" t="str">
            <v>จ.พระนครศรีอยุธยา</v>
          </cell>
          <cell r="J384" t="str">
            <v>07</v>
          </cell>
          <cell r="K384" t="str">
            <v xml:space="preserve"> อ.บางปะหัน</v>
          </cell>
          <cell r="L384" t="str">
            <v>08</v>
          </cell>
          <cell r="M384" t="str">
            <v xml:space="preserve"> 'ต.บางนางร้า'</v>
          </cell>
          <cell r="N384" t="str">
            <v>05</v>
          </cell>
          <cell r="O384" t="str">
            <v xml:space="preserve"> หมู่ 5</v>
          </cell>
          <cell r="P384" t="str">
            <v>01</v>
          </cell>
          <cell r="Q384" t="str">
            <v>เปิดดำเนินการ</v>
          </cell>
          <cell r="R384" t="str">
            <v xml:space="preserve">71/3 </v>
          </cell>
          <cell r="V384" t="str">
            <v>21</v>
          </cell>
          <cell r="W384" t="str">
            <v>2.1 ทุติยภูมิระดับต้น</v>
          </cell>
          <cell r="X384" t="str">
            <v>S</v>
          </cell>
          <cell r="Y384" t="str">
            <v xml:space="preserve">บริการ  </v>
          </cell>
          <cell r="Z384" t="str">
            <v>01</v>
          </cell>
          <cell r="AA384" t="str">
            <v>ตั้งใหม่</v>
          </cell>
          <cell r="AH384" t="str">
            <v>10773</v>
          </cell>
        </row>
        <row r="385">
          <cell r="A385" t="str">
            <v>001078100</v>
          </cell>
          <cell r="B385" t="str">
            <v>โรงพยาบาลบ้านแพรก</v>
          </cell>
          <cell r="C385" t="str">
            <v>21002</v>
          </cell>
          <cell r="D385" t="str">
            <v>กระทรวงสาธารณสุข สำนักงานปลัดกระทรวงสาธารณสุข</v>
          </cell>
          <cell r="E385" t="str">
            <v>07</v>
          </cell>
          <cell r="F385" t="str">
            <v>โรงพยาบาลชุมชน</v>
          </cell>
          <cell r="G385" t="str">
            <v>10</v>
          </cell>
          <cell r="H385" t="str">
            <v>14</v>
          </cell>
          <cell r="I385" t="str">
            <v>จ.พระนครศรีอยุธยา</v>
          </cell>
          <cell r="J385" t="str">
            <v>16</v>
          </cell>
          <cell r="K385" t="str">
            <v xml:space="preserve"> อ.บ้านแพรก</v>
          </cell>
          <cell r="L385" t="str">
            <v>02</v>
          </cell>
          <cell r="M385" t="str">
            <v xml:space="preserve"> 'ต.บ้านใหม่'</v>
          </cell>
          <cell r="N385" t="str">
            <v>01</v>
          </cell>
          <cell r="O385" t="str">
            <v xml:space="preserve"> หมู่ 1</v>
          </cell>
          <cell r="P385" t="str">
            <v>01</v>
          </cell>
          <cell r="Q385" t="str">
            <v>เปิดดำเนินการ</v>
          </cell>
          <cell r="R385" t="str">
            <v>165 ม.1</v>
          </cell>
          <cell r="V385" t="str">
            <v>21</v>
          </cell>
          <cell r="W385" t="str">
            <v>2.1 ทุติยภูมิระดับต้น</v>
          </cell>
          <cell r="AH385" t="str">
            <v>10781</v>
          </cell>
        </row>
        <row r="386">
          <cell r="A386" t="str">
            <v>001077900</v>
          </cell>
          <cell r="B386" t="str">
            <v>โรงพยาบาลอุทัย</v>
          </cell>
          <cell r="C386" t="str">
            <v>21002</v>
          </cell>
          <cell r="D386" t="str">
            <v>กระทรวงสาธารณสุข สำนักงานปลัดกระทรวงสาธารณสุข</v>
          </cell>
          <cell r="E386" t="str">
            <v>07</v>
          </cell>
          <cell r="F386" t="str">
            <v>โรงพยาบาลชุมชน</v>
          </cell>
          <cell r="G386" t="str">
            <v>10</v>
          </cell>
          <cell r="H386" t="str">
            <v>14</v>
          </cell>
          <cell r="I386" t="str">
            <v>จ.พระนครศรีอยุธยา</v>
          </cell>
          <cell r="J386" t="str">
            <v>14</v>
          </cell>
          <cell r="K386" t="str">
            <v xml:space="preserve"> อ.อุทัย</v>
          </cell>
          <cell r="L386" t="str">
            <v>10</v>
          </cell>
          <cell r="M386" t="str">
            <v xml:space="preserve"> 'ต.ธนู'</v>
          </cell>
          <cell r="N386" t="str">
            <v>05</v>
          </cell>
          <cell r="O386" t="str">
            <v xml:space="preserve"> หมู่ 5</v>
          </cell>
          <cell r="P386" t="str">
            <v>01</v>
          </cell>
          <cell r="Q386" t="str">
            <v>เปิดดำเนินการ</v>
          </cell>
          <cell r="R386" t="str">
            <v xml:space="preserve">15 ม.5 </v>
          </cell>
          <cell r="V386" t="str">
            <v>21</v>
          </cell>
          <cell r="W386" t="str">
            <v>2.1 ทุติยภูมิระดับต้น</v>
          </cell>
          <cell r="AH386" t="str">
            <v>10779</v>
          </cell>
        </row>
        <row r="387">
          <cell r="A387" t="str">
            <v>001078800</v>
          </cell>
          <cell r="B387" t="str">
            <v>โรงพยาบาลสามโก้</v>
          </cell>
          <cell r="C387" t="str">
            <v>21002</v>
          </cell>
          <cell r="D387" t="str">
            <v>กระทรวงสาธารณสุข สำนักงานปลัดกระทรวงสาธารณสุข</v>
          </cell>
          <cell r="E387" t="str">
            <v>07</v>
          </cell>
          <cell r="F387" t="str">
            <v>โรงพยาบาลชุมชน</v>
          </cell>
          <cell r="G387" t="str">
            <v>30</v>
          </cell>
          <cell r="H387" t="str">
            <v>15</v>
          </cell>
          <cell r="I387" t="str">
            <v>จ.อ่างทอง</v>
          </cell>
          <cell r="J387" t="str">
            <v>07</v>
          </cell>
          <cell r="K387" t="str">
            <v xml:space="preserve"> อ.สามโก้</v>
          </cell>
          <cell r="L387" t="str">
            <v>01</v>
          </cell>
          <cell r="M387" t="str">
            <v xml:space="preserve"> 'ต.สามโก้'</v>
          </cell>
          <cell r="N387" t="str">
            <v>10</v>
          </cell>
          <cell r="O387" t="str">
            <v xml:space="preserve"> หมู่ 10</v>
          </cell>
          <cell r="P387" t="str">
            <v>01</v>
          </cell>
          <cell r="Q387" t="str">
            <v>เปิดดำเนินการ</v>
          </cell>
          <cell r="R387" t="str">
            <v xml:space="preserve">ที่ตั้ง1 </v>
          </cell>
          <cell r="V387" t="str">
            <v>22</v>
          </cell>
          <cell r="W387" t="str">
            <v>2.2 ทุติยภูมิระดับกลาง</v>
          </cell>
          <cell r="Z387" t="str">
            <v>04</v>
          </cell>
          <cell r="AA387" t="str">
            <v>แก้ไข/เปลี่ยนแปลงที่ตั้ง</v>
          </cell>
          <cell r="AB387" t="str">
            <v>เพิ่มเป็น 30 เตียง ตามมติ อกพ.สป</v>
          </cell>
          <cell r="AH387" t="str">
            <v>10788</v>
          </cell>
        </row>
        <row r="388">
          <cell r="A388" t="str">
            <v>001073100</v>
          </cell>
          <cell r="B388" t="str">
            <v>โรงพยาบาลพหลพลพยุหเสนา</v>
          </cell>
          <cell r="C388" t="str">
            <v>21002</v>
          </cell>
          <cell r="D388" t="str">
            <v>กระทรวงสาธารณสุข สำนักงานปลัดกระทรวงสาธารณสุข</v>
          </cell>
          <cell r="E388" t="str">
            <v>06</v>
          </cell>
          <cell r="F388" t="str">
            <v>โรงพยาบาลทั่วไป</v>
          </cell>
          <cell r="G388" t="str">
            <v>578</v>
          </cell>
          <cell r="H388" t="str">
            <v>71</v>
          </cell>
          <cell r="I388" t="str">
            <v>จ.กาญจนบุรี</v>
          </cell>
          <cell r="J388" t="str">
            <v>01</v>
          </cell>
          <cell r="K388" t="str">
            <v xml:space="preserve"> อ.เมืองกาญจนบุรี</v>
          </cell>
          <cell r="L388" t="str">
            <v>03</v>
          </cell>
          <cell r="M388" t="str">
            <v xml:space="preserve"> 'ต.ปากแพรก'</v>
          </cell>
          <cell r="N388" t="str">
            <v>03</v>
          </cell>
          <cell r="O388" t="str">
            <v xml:space="preserve"> หมู่ 3</v>
          </cell>
          <cell r="P388" t="str">
            <v>01</v>
          </cell>
          <cell r="Q388" t="str">
            <v>เปิดดำเนินการ</v>
          </cell>
          <cell r="R388" t="str">
            <v xml:space="preserve">572/1 </v>
          </cell>
          <cell r="S388" t="str">
            <v>71000</v>
          </cell>
          <cell r="T388" t="str">
            <v>034622999</v>
          </cell>
          <cell r="U388" t="str">
            <v>034511507</v>
          </cell>
          <cell r="V388" t="str">
            <v>23</v>
          </cell>
          <cell r="W388" t="str">
            <v>2.3 ทุติยภูมิระดับสูง</v>
          </cell>
          <cell r="X388" t="str">
            <v>S</v>
          </cell>
          <cell r="Y388" t="str">
            <v xml:space="preserve">บริการ  </v>
          </cell>
          <cell r="AH388" t="str">
            <v>10731</v>
          </cell>
        </row>
        <row r="389">
          <cell r="A389" t="str">
            <v>001074200</v>
          </cell>
          <cell r="B389" t="str">
            <v>โรงพยาบาลเกาะสมุย</v>
          </cell>
          <cell r="C389" t="str">
            <v>21002</v>
          </cell>
          <cell r="D389" t="str">
            <v>กระทรวงสาธารณสุข สำนักงานปลัดกระทรวงสาธารณสุข</v>
          </cell>
          <cell r="E389" t="str">
            <v>06</v>
          </cell>
          <cell r="F389" t="str">
            <v>โรงพยาบาลทั่วไป</v>
          </cell>
          <cell r="G389" t="str">
            <v>120</v>
          </cell>
          <cell r="H389" t="str">
            <v>84</v>
          </cell>
          <cell r="I389" t="str">
            <v>จ.สุราษฎร์ธานี</v>
          </cell>
          <cell r="J389" t="str">
            <v>04</v>
          </cell>
          <cell r="K389" t="str">
            <v xml:space="preserve"> อ.เกาะสมุย</v>
          </cell>
          <cell r="L389" t="str">
            <v>01</v>
          </cell>
          <cell r="M389" t="str">
            <v xml:space="preserve"> 'ต.อ่างทอง'</v>
          </cell>
          <cell r="N389" t="str">
            <v>01</v>
          </cell>
          <cell r="O389" t="str">
            <v xml:space="preserve"> หมู่ 1</v>
          </cell>
          <cell r="P389" t="str">
            <v>01</v>
          </cell>
          <cell r="Q389" t="str">
            <v>เปิดดำเนินการ</v>
          </cell>
          <cell r="R389" t="str">
            <v xml:space="preserve">60 </v>
          </cell>
          <cell r="S389" t="str">
            <v>84140</v>
          </cell>
          <cell r="T389" t="str">
            <v>077421232</v>
          </cell>
          <cell r="U389" t="str">
            <v>077421230</v>
          </cell>
          <cell r="V389" t="str">
            <v>23</v>
          </cell>
          <cell r="W389" t="str">
            <v>2.3 ทุติยภูมิระดับสูง</v>
          </cell>
          <cell r="X389" t="str">
            <v>S</v>
          </cell>
          <cell r="Y389" t="str">
            <v xml:space="preserve">บริการ  </v>
          </cell>
          <cell r="AH389" t="str">
            <v>10742</v>
          </cell>
        </row>
        <row r="390">
          <cell r="A390" t="str">
            <v>001077800</v>
          </cell>
          <cell r="B390" t="str">
            <v>โรงพยาบาลบางซ้าย</v>
          </cell>
          <cell r="C390" t="str">
            <v>21002</v>
          </cell>
          <cell r="D390" t="str">
            <v>กระทรวงสาธารณสุข สำนักงานปลัดกระทรวงสาธารณสุข</v>
          </cell>
          <cell r="E390" t="str">
            <v>07</v>
          </cell>
          <cell r="F390" t="str">
            <v>โรงพยาบาลชุมชน</v>
          </cell>
          <cell r="G390" t="str">
            <v>10</v>
          </cell>
          <cell r="H390" t="str">
            <v>14</v>
          </cell>
          <cell r="I390" t="str">
            <v>จ.พระนครศรีอยุธยา</v>
          </cell>
          <cell r="J390" t="str">
            <v>13</v>
          </cell>
          <cell r="K390" t="str">
            <v xml:space="preserve"> อ.บางซ้าย</v>
          </cell>
          <cell r="L390" t="str">
            <v>01</v>
          </cell>
          <cell r="M390" t="str">
            <v xml:space="preserve"> 'ต.บางซ้าย'</v>
          </cell>
          <cell r="N390" t="str">
            <v>01</v>
          </cell>
          <cell r="O390" t="str">
            <v xml:space="preserve"> หมู่ 1</v>
          </cell>
          <cell r="P390" t="str">
            <v>01</v>
          </cell>
          <cell r="Q390" t="str">
            <v>เปิดดำเนินการ</v>
          </cell>
          <cell r="R390" t="str">
            <v>58 ม.1</v>
          </cell>
          <cell r="V390" t="str">
            <v>21</v>
          </cell>
          <cell r="W390" t="str">
            <v>2.1 ทุติยภูมิระดับต้น</v>
          </cell>
          <cell r="AH390" t="str">
            <v>10778</v>
          </cell>
        </row>
        <row r="391">
          <cell r="A391" t="str">
            <v>001078400</v>
          </cell>
          <cell r="B391" t="str">
            <v>โรงพยาบาลป่าโมก</v>
          </cell>
          <cell r="C391" t="str">
            <v>21002</v>
          </cell>
          <cell r="D391" t="str">
            <v>กระทรวงสาธารณสุข สำนักงานปลัดกระทรวงสาธารณสุข</v>
          </cell>
          <cell r="E391" t="str">
            <v>07</v>
          </cell>
          <cell r="F391" t="str">
            <v>โรงพยาบาลชุมชน</v>
          </cell>
          <cell r="G391" t="str">
            <v>60</v>
          </cell>
          <cell r="H391" t="str">
            <v>15</v>
          </cell>
          <cell r="I391" t="str">
            <v>จ.อ่างทอง</v>
          </cell>
          <cell r="J391" t="str">
            <v>03</v>
          </cell>
          <cell r="K391" t="str">
            <v xml:space="preserve"> อ.ป่าโมก</v>
          </cell>
          <cell r="L391" t="str">
            <v>02</v>
          </cell>
          <cell r="M391" t="str">
            <v xml:space="preserve"> 'ต.ป่าโมก'</v>
          </cell>
          <cell r="N391" t="str">
            <v>00</v>
          </cell>
          <cell r="O391" t="str">
            <v xml:space="preserve"> หมู่ 0</v>
          </cell>
          <cell r="P391" t="str">
            <v>01</v>
          </cell>
          <cell r="Q391" t="str">
            <v>เปิดดำเนินการ</v>
          </cell>
          <cell r="R391" t="str">
            <v xml:space="preserve">318/ข ถ.ตร-สนัน-ชิต </v>
          </cell>
          <cell r="V391" t="str">
            <v>21</v>
          </cell>
          <cell r="W391" t="str">
            <v>2.1 ทุติยภูมิระดับต้น</v>
          </cell>
          <cell r="Z391" t="str">
            <v>04</v>
          </cell>
          <cell r="AA391" t="str">
            <v>แก้ไข/เปลี่ยนแปลงที่ตั้ง</v>
          </cell>
          <cell r="AB391" t="str">
            <v>เพิ่ม 30 เป็น 60 เตียง ตาม อกพ.สป</v>
          </cell>
          <cell r="AH391" t="str">
            <v>10784</v>
          </cell>
        </row>
        <row r="392">
          <cell r="A392" t="str">
            <v>001073000</v>
          </cell>
          <cell r="B392" t="str">
            <v>โรงพยาบาลโพธาราม</v>
          </cell>
          <cell r="C392" t="str">
            <v>21002</v>
          </cell>
          <cell r="D392" t="str">
            <v>กระทรวงสาธารณสุข สำนักงานปลัดกระทรวงสาธารณสุข</v>
          </cell>
          <cell r="E392" t="str">
            <v>06</v>
          </cell>
          <cell r="F392" t="str">
            <v>โรงพยาบาลทั่วไป</v>
          </cell>
          <cell r="G392" t="str">
            <v>340</v>
          </cell>
          <cell r="H392" t="str">
            <v>70</v>
          </cell>
          <cell r="I392" t="str">
            <v>จ.ราชบุรี</v>
          </cell>
          <cell r="J392" t="str">
            <v>07</v>
          </cell>
          <cell r="K392" t="str">
            <v xml:space="preserve"> อ.โพธาราม</v>
          </cell>
          <cell r="L392" t="str">
            <v>01</v>
          </cell>
          <cell r="M392" t="str">
            <v xml:space="preserve"> 'ต.โพธาราม'</v>
          </cell>
          <cell r="N392" t="str">
            <v>00</v>
          </cell>
          <cell r="O392" t="str">
            <v xml:space="preserve"> หมู่ 0</v>
          </cell>
          <cell r="P392" t="str">
            <v>01</v>
          </cell>
          <cell r="Q392" t="str">
            <v>เปิดดำเนินการ</v>
          </cell>
          <cell r="R392" t="str">
            <v>29ถ.ขนาน</v>
          </cell>
          <cell r="S392" t="str">
            <v>70120</v>
          </cell>
          <cell r="T392" t="str">
            <v>032 355300-9</v>
          </cell>
          <cell r="V392" t="str">
            <v>23</v>
          </cell>
          <cell r="W392" t="str">
            <v>2.3 ทุติยภูมิระดับสูง</v>
          </cell>
          <cell r="AH392" t="str">
            <v>10730</v>
          </cell>
        </row>
        <row r="393">
          <cell r="A393" t="str">
            <v>001073800</v>
          </cell>
          <cell r="B393" t="str">
            <v>โรงพยาบาลกระบี่</v>
          </cell>
          <cell r="C393" t="str">
            <v>21002</v>
          </cell>
          <cell r="D393" t="str">
            <v>กระทรวงสาธารณสุข สำนักงานปลัดกระทรวงสาธารณสุข</v>
          </cell>
          <cell r="E393" t="str">
            <v>06</v>
          </cell>
          <cell r="F393" t="str">
            <v>โรงพยาบาลทั่วไป</v>
          </cell>
          <cell r="G393" t="str">
            <v>340</v>
          </cell>
          <cell r="H393" t="str">
            <v>81</v>
          </cell>
          <cell r="I393" t="str">
            <v>จ.กระบี่</v>
          </cell>
          <cell r="J393" t="str">
            <v>01</v>
          </cell>
          <cell r="K393" t="str">
            <v xml:space="preserve"> อ.เมืองกระบี่</v>
          </cell>
          <cell r="L393" t="str">
            <v>01</v>
          </cell>
          <cell r="M393" t="str">
            <v xml:space="preserve"> 'ต.ปากน้ำ'</v>
          </cell>
          <cell r="N393" t="str">
            <v>00</v>
          </cell>
          <cell r="O393" t="str">
            <v xml:space="preserve"> หมู่ 0</v>
          </cell>
          <cell r="P393" t="str">
            <v>01</v>
          </cell>
          <cell r="Q393" t="str">
            <v>เปิดดำเนินการ</v>
          </cell>
          <cell r="R393" t="str">
            <v xml:space="preserve">325 ถ.อุดรกิจ </v>
          </cell>
          <cell r="S393" t="str">
            <v>81000</v>
          </cell>
          <cell r="T393" t="str">
            <v>075611226</v>
          </cell>
          <cell r="V393" t="str">
            <v>23</v>
          </cell>
          <cell r="W393" t="str">
            <v>2.3 ทุติยภูมิระดับสูง</v>
          </cell>
          <cell r="AH393" t="str">
            <v>10738</v>
          </cell>
        </row>
        <row r="394">
          <cell r="A394" t="str">
            <v>001074000</v>
          </cell>
          <cell r="B394" t="str">
            <v>โรงพยาบาลตะกั่วป่า</v>
          </cell>
          <cell r="C394" t="str">
            <v>21002</v>
          </cell>
          <cell r="D394" t="str">
            <v>กระทรวงสาธารณสุข สำนักงานปลัดกระทรวงสาธารณสุข</v>
          </cell>
          <cell r="E394" t="str">
            <v>06</v>
          </cell>
          <cell r="F394" t="str">
            <v>โรงพยาบาลทั่วไป</v>
          </cell>
          <cell r="G394" t="str">
            <v>209</v>
          </cell>
          <cell r="H394" t="str">
            <v>82</v>
          </cell>
          <cell r="I394" t="str">
            <v>จ.พังงา</v>
          </cell>
          <cell r="J394" t="str">
            <v>05</v>
          </cell>
          <cell r="K394" t="str">
            <v xml:space="preserve"> อ.ตะกั่วป่า</v>
          </cell>
          <cell r="L394" t="str">
            <v>02</v>
          </cell>
          <cell r="M394" t="str">
            <v xml:space="preserve"> 'ต.บางนายสี'</v>
          </cell>
          <cell r="N394" t="str">
            <v>00</v>
          </cell>
          <cell r="O394" t="str">
            <v xml:space="preserve"> หมู่ 0</v>
          </cell>
          <cell r="P394" t="str">
            <v>01</v>
          </cell>
          <cell r="Q394" t="str">
            <v>เปิดดำเนินการ</v>
          </cell>
          <cell r="R394" t="str">
            <v xml:space="preserve">39/2 ถ.เพชรเกษม </v>
          </cell>
          <cell r="S394" t="str">
            <v>82110</v>
          </cell>
          <cell r="T394" t="str">
            <v>076421770</v>
          </cell>
          <cell r="U394" t="str">
            <v>076584250'</v>
          </cell>
          <cell r="V394" t="str">
            <v>076421070</v>
          </cell>
          <cell r="W394" t="str">
            <v>23</v>
          </cell>
          <cell r="X394" t="str">
            <v>2.3 ทุติยภูมิระดับสูง</v>
          </cell>
          <cell r="AH394" t="str">
            <v>10740</v>
          </cell>
        </row>
        <row r="395">
          <cell r="A395" t="str">
            <v>001083800</v>
          </cell>
          <cell r="B395" t="str">
            <v>โรงพยาบาลโป่งน้ำร้อน</v>
          </cell>
          <cell r="C395" t="str">
            <v>21002</v>
          </cell>
          <cell r="D395" t="str">
            <v>กระทรวงสาธารณสุข สำนักงานปลัดกระทรวงสาธารณสุข</v>
          </cell>
          <cell r="E395" t="str">
            <v>07</v>
          </cell>
          <cell r="F395" t="str">
            <v>โรงพยาบาลชุมชน</v>
          </cell>
          <cell r="G395" t="str">
            <v>60</v>
          </cell>
          <cell r="H395" t="str">
            <v>22</v>
          </cell>
          <cell r="I395" t="str">
            <v>จ.จันทบุรี</v>
          </cell>
          <cell r="J395" t="str">
            <v>04</v>
          </cell>
          <cell r="K395" t="str">
            <v xml:space="preserve"> อ.โป่งน้ำร้อน</v>
          </cell>
          <cell r="L395" t="str">
            <v>01</v>
          </cell>
          <cell r="M395" t="str">
            <v xml:space="preserve"> 'ต.ทับไทร'</v>
          </cell>
          <cell r="N395" t="str">
            <v>01</v>
          </cell>
          <cell r="O395" t="str">
            <v xml:space="preserve"> หมู่ 1</v>
          </cell>
          <cell r="P395" t="str">
            <v>01</v>
          </cell>
          <cell r="Q395" t="str">
            <v>เปิดดำเนินการ</v>
          </cell>
          <cell r="V395" t="str">
            <v>22</v>
          </cell>
          <cell r="W395" t="str">
            <v>2.2 ทุติยภูมิระดับกลาง</v>
          </cell>
          <cell r="AH395" t="str">
            <v>10838</v>
          </cell>
        </row>
        <row r="396">
          <cell r="A396" t="str">
            <v>001080400</v>
          </cell>
          <cell r="B396" t="str">
            <v>โรงพยาบาลสรรพยา</v>
          </cell>
          <cell r="C396" t="str">
            <v>21002</v>
          </cell>
          <cell r="D396" t="str">
            <v>กระทรวงสาธารณสุข สำนักงานปลัดกระทรวงสาธารณสุข</v>
          </cell>
          <cell r="E396" t="str">
            <v>07</v>
          </cell>
          <cell r="F396" t="str">
            <v>โรงพยาบาลชุมชน</v>
          </cell>
          <cell r="G396" t="str">
            <v>30</v>
          </cell>
          <cell r="H396" t="str">
            <v>18</v>
          </cell>
          <cell r="I396" t="str">
            <v>จ.ชัยนาท</v>
          </cell>
          <cell r="J396" t="str">
            <v>04</v>
          </cell>
          <cell r="K396" t="str">
            <v xml:space="preserve"> อ.สรรพยา</v>
          </cell>
          <cell r="L396" t="str">
            <v>04</v>
          </cell>
          <cell r="M396" t="str">
            <v xml:space="preserve"> 'ต.โพนางดำตก'</v>
          </cell>
          <cell r="N396" t="str">
            <v>05</v>
          </cell>
          <cell r="O396" t="str">
            <v xml:space="preserve"> หมู่ 5</v>
          </cell>
          <cell r="P396" t="str">
            <v>01</v>
          </cell>
          <cell r="Q396" t="str">
            <v>เปิดดำเนินการ</v>
          </cell>
          <cell r="R396" t="str">
            <v xml:space="preserve">196 </v>
          </cell>
          <cell r="V396" t="str">
            <v>21</v>
          </cell>
          <cell r="W396" t="str">
            <v>2.1 ทุติยภูมิระดับต้น</v>
          </cell>
          <cell r="AH396" t="str">
            <v>10804</v>
          </cell>
        </row>
        <row r="397">
          <cell r="A397" t="str">
            <v>001082200</v>
          </cell>
          <cell r="B397" t="str">
            <v>โรงพยาบาลพนัสนิคม</v>
          </cell>
          <cell r="C397" t="str">
            <v>21002</v>
          </cell>
          <cell r="D397" t="str">
            <v>กระทรวงสาธารณสุข สำนักงานปลัดกระทรวงสาธารณสุข</v>
          </cell>
          <cell r="E397" t="str">
            <v>07</v>
          </cell>
          <cell r="F397" t="str">
            <v>โรงพยาบาลชุมชน</v>
          </cell>
          <cell r="G397" t="str">
            <v>120</v>
          </cell>
          <cell r="H397" t="str">
            <v>20</v>
          </cell>
          <cell r="I397" t="str">
            <v>จ.ชลบุรี</v>
          </cell>
          <cell r="J397" t="str">
            <v>06</v>
          </cell>
          <cell r="K397" t="str">
            <v xml:space="preserve"> อ.พนัสนิคม</v>
          </cell>
          <cell r="L397" t="str">
            <v>09</v>
          </cell>
          <cell r="M397" t="str">
            <v xml:space="preserve"> 'ต.กุฎโง้ง'</v>
          </cell>
          <cell r="N397" t="str">
            <v>01</v>
          </cell>
          <cell r="O397" t="str">
            <v xml:space="preserve"> หมู่ 1</v>
          </cell>
          <cell r="P397" t="str">
            <v>01</v>
          </cell>
          <cell r="Q397" t="str">
            <v>เปิดดำเนินการ</v>
          </cell>
          <cell r="R397" t="str">
            <v xml:space="preserve"> ถนนสุขประยูร  </v>
          </cell>
          <cell r="V397" t="str">
            <v>22</v>
          </cell>
          <cell r="W397" t="str">
            <v>2.2 ทุติยภูมิระดับกลาง</v>
          </cell>
          <cell r="AH397" t="str">
            <v>10822</v>
          </cell>
        </row>
        <row r="398">
          <cell r="A398" t="str">
            <v>001079200</v>
          </cell>
          <cell r="B398" t="str">
            <v>โรงพยาบาลท่าวุ้ง</v>
          </cell>
          <cell r="C398" t="str">
            <v>21002</v>
          </cell>
          <cell r="D398" t="str">
            <v>กระทรวงสาธารณสุข สำนักงานปลัดกระทรวงสาธารณสุข</v>
          </cell>
          <cell r="E398" t="str">
            <v>07</v>
          </cell>
          <cell r="F398" t="str">
            <v>โรงพยาบาลชุมชน</v>
          </cell>
          <cell r="G398" t="str">
            <v>60</v>
          </cell>
          <cell r="H398" t="str">
            <v>16</v>
          </cell>
          <cell r="I398" t="str">
            <v>จ.ลพบุรี</v>
          </cell>
          <cell r="J398" t="str">
            <v>05</v>
          </cell>
          <cell r="K398" t="str">
            <v xml:space="preserve"> อ.ท่าวุ้ง</v>
          </cell>
          <cell r="L398" t="str">
            <v>02</v>
          </cell>
          <cell r="M398" t="str">
            <v xml:space="preserve"> 'ต.บางคู้'</v>
          </cell>
          <cell r="N398" t="str">
            <v>07</v>
          </cell>
          <cell r="O398" t="str">
            <v xml:space="preserve"> หมู่ 7</v>
          </cell>
          <cell r="P398" t="str">
            <v>01</v>
          </cell>
          <cell r="Q398" t="str">
            <v>เปิดดำเนินการ</v>
          </cell>
          <cell r="R398" t="str">
            <v>60 ถนนลพบุรี-สิงห์บุรี</v>
          </cell>
          <cell r="S398" t="str">
            <v>15150</v>
          </cell>
          <cell r="T398" t="str">
            <v>036-481166</v>
          </cell>
          <cell r="U398" t="str">
            <v>036-622130</v>
          </cell>
          <cell r="V398" t="str">
            <v>21</v>
          </cell>
          <cell r="W398" t="str">
            <v>2.1 ทุติยภูมิระดับต้น</v>
          </cell>
          <cell r="X398" t="str">
            <v>S</v>
          </cell>
          <cell r="Y398" t="str">
            <v xml:space="preserve">บริการ  </v>
          </cell>
          <cell r="AH398" t="str">
            <v>10792</v>
          </cell>
        </row>
        <row r="399">
          <cell r="A399" t="str">
            <v>001080600</v>
          </cell>
          <cell r="B399" t="str">
            <v>โรงพยาบาลหันคา</v>
          </cell>
          <cell r="C399" t="str">
            <v>21002</v>
          </cell>
          <cell r="D399" t="str">
            <v>กระทรวงสาธารณสุข สำนักงานปลัดกระทรวงสาธารณสุข</v>
          </cell>
          <cell r="E399" t="str">
            <v>07</v>
          </cell>
          <cell r="F399" t="str">
            <v>โรงพยาบาลชุมชน</v>
          </cell>
          <cell r="G399" t="str">
            <v>45</v>
          </cell>
          <cell r="H399" t="str">
            <v>18</v>
          </cell>
          <cell r="I399" t="str">
            <v>จ.ชัยนาท</v>
          </cell>
          <cell r="J399" t="str">
            <v>06</v>
          </cell>
          <cell r="K399" t="str">
            <v xml:space="preserve"> อ.หันคา</v>
          </cell>
          <cell r="L399" t="str">
            <v>09</v>
          </cell>
          <cell r="M399" t="str">
            <v xml:space="preserve"> 'ต.เด่นใหญ่'</v>
          </cell>
          <cell r="N399" t="str">
            <v>01</v>
          </cell>
          <cell r="O399" t="str">
            <v xml:space="preserve"> หมู่ 1</v>
          </cell>
          <cell r="P399" t="str">
            <v>01</v>
          </cell>
          <cell r="Q399" t="str">
            <v>เปิดดำเนินการ</v>
          </cell>
          <cell r="R399" t="str">
            <v xml:space="preserve">678 ม.1 ถ.ชัยนาท-บ้านไร่ </v>
          </cell>
          <cell r="V399" t="str">
            <v>22</v>
          </cell>
          <cell r="W399" t="str">
            <v>2.2 ทุติยภูมิระดับกลาง</v>
          </cell>
          <cell r="AH399" t="str">
            <v>10806</v>
          </cell>
        </row>
        <row r="400">
          <cell r="A400" t="str">
            <v>001080900</v>
          </cell>
          <cell r="B400" t="str">
            <v>โรงพยาบาลวิหารแดง</v>
          </cell>
          <cell r="C400" t="str">
            <v>21002</v>
          </cell>
          <cell r="D400" t="str">
            <v>กระทรวงสาธารณสุข สำนักงานปลัดกระทรวงสาธารณสุข</v>
          </cell>
          <cell r="E400" t="str">
            <v>07</v>
          </cell>
          <cell r="F400" t="str">
            <v>โรงพยาบาลชุมชน</v>
          </cell>
          <cell r="G400" t="str">
            <v>30</v>
          </cell>
          <cell r="H400" t="str">
            <v>19</v>
          </cell>
          <cell r="I400" t="str">
            <v>จ.สระบุรี</v>
          </cell>
          <cell r="J400" t="str">
            <v>04</v>
          </cell>
          <cell r="K400" t="str">
            <v xml:space="preserve"> อ.วิหารแดง</v>
          </cell>
          <cell r="L400" t="str">
            <v>02</v>
          </cell>
          <cell r="M400" t="str">
            <v xml:space="preserve"> 'ต.บ้านลำ'</v>
          </cell>
          <cell r="N400" t="str">
            <v>03</v>
          </cell>
          <cell r="O400" t="str">
            <v xml:space="preserve"> หมู่ 3</v>
          </cell>
          <cell r="P400" t="str">
            <v>01</v>
          </cell>
          <cell r="Q400" t="str">
            <v>เปิดดำเนินการ</v>
          </cell>
          <cell r="R400" t="str">
            <v xml:space="preserve">200 ม.3 </v>
          </cell>
          <cell r="V400" t="str">
            <v>21</v>
          </cell>
          <cell r="W400" t="str">
            <v>2.1 ทุติยภูมิระดับต้น</v>
          </cell>
          <cell r="AH400" t="str">
            <v>10809</v>
          </cell>
        </row>
        <row r="401">
          <cell r="A401" t="str">
            <v>001081700</v>
          </cell>
          <cell r="B401" t="str">
            <v>โรงพยาบาลบ้านบึง</v>
          </cell>
          <cell r="C401" t="str">
            <v>21002</v>
          </cell>
          <cell r="D401" t="str">
            <v>กระทรวงสาธารณสุข สำนักงานปลัดกระทรวงสาธารณสุข</v>
          </cell>
          <cell r="E401" t="str">
            <v>07</v>
          </cell>
          <cell r="F401" t="str">
            <v>โรงพยาบาลชุมชน</v>
          </cell>
          <cell r="G401" t="str">
            <v>90</v>
          </cell>
          <cell r="H401" t="str">
            <v>20</v>
          </cell>
          <cell r="I401" t="str">
            <v>จ.ชลบุรี</v>
          </cell>
          <cell r="J401" t="str">
            <v>02</v>
          </cell>
          <cell r="K401" t="str">
            <v xml:space="preserve"> อ.บ้านบึง</v>
          </cell>
          <cell r="L401" t="str">
            <v>01</v>
          </cell>
          <cell r="M401" t="str">
            <v xml:space="preserve"> 'ต.บ้านบึง'</v>
          </cell>
          <cell r="N401" t="str">
            <v>01</v>
          </cell>
          <cell r="O401" t="str">
            <v xml:space="preserve"> หมู่ 1</v>
          </cell>
          <cell r="P401" t="str">
            <v>01</v>
          </cell>
          <cell r="Q401" t="str">
            <v>เปิดดำเนินการ</v>
          </cell>
          <cell r="R401" t="str">
            <v xml:space="preserve">   เลขที่ 3 ซ.บ้านบึง-ชลบุรี 19    ถ.บ้านบึง-ชลบุรี</v>
          </cell>
          <cell r="S401" t="str">
            <v>20170</v>
          </cell>
          <cell r="T401" t="str">
            <v>038-442200</v>
          </cell>
          <cell r="U401" t="str">
            <v>038-442299</v>
          </cell>
          <cell r="V401" t="str">
            <v>22</v>
          </cell>
          <cell r="W401" t="str">
            <v>2.2 ทุติยภูมิระดับกลาง</v>
          </cell>
          <cell r="Z401" t="str">
            <v>01</v>
          </cell>
          <cell r="AA401" t="str">
            <v>ตั้งใหม่</v>
          </cell>
          <cell r="AH401" t="str">
            <v>10817</v>
          </cell>
        </row>
        <row r="402">
          <cell r="A402" t="str">
            <v>001081000</v>
          </cell>
          <cell r="B402" t="str">
            <v>โรงพยาบาลหนองแซง</v>
          </cell>
          <cell r="C402" t="str">
            <v>21002</v>
          </cell>
          <cell r="D402" t="str">
            <v>กระทรวงสาธารณสุข สำนักงานปลัดกระทรวงสาธารณสุข</v>
          </cell>
          <cell r="E402" t="str">
            <v>07</v>
          </cell>
          <cell r="F402" t="str">
            <v>โรงพยาบาลชุมชน</v>
          </cell>
          <cell r="G402" t="str">
            <v>10</v>
          </cell>
          <cell r="H402" t="str">
            <v>19</v>
          </cell>
          <cell r="I402" t="str">
            <v>จ.สระบุรี</v>
          </cell>
          <cell r="J402" t="str">
            <v>05</v>
          </cell>
          <cell r="K402" t="str">
            <v xml:space="preserve"> อ.หนองแซง</v>
          </cell>
          <cell r="L402" t="str">
            <v>06</v>
          </cell>
          <cell r="M402" t="str">
            <v xml:space="preserve"> 'ต.ไก่เส่า'</v>
          </cell>
          <cell r="N402" t="str">
            <v>06</v>
          </cell>
          <cell r="O402" t="str">
            <v xml:space="preserve"> หมู่ 6</v>
          </cell>
          <cell r="P402" t="str">
            <v>01</v>
          </cell>
          <cell r="Q402" t="str">
            <v>เปิดดำเนินการ</v>
          </cell>
          <cell r="R402" t="str">
            <v>59</v>
          </cell>
          <cell r="V402" t="str">
            <v>21</v>
          </cell>
          <cell r="W402" t="str">
            <v>2.1 ทุติยภูมิระดับต้น</v>
          </cell>
          <cell r="AH402" t="str">
            <v>10810</v>
          </cell>
        </row>
        <row r="403">
          <cell r="A403" t="str">
            <v>001081100</v>
          </cell>
          <cell r="B403" t="str">
            <v>โรงพยาบาลบ้านหมอ</v>
          </cell>
          <cell r="C403" t="str">
            <v>21002</v>
          </cell>
          <cell r="D403" t="str">
            <v>กระทรวงสาธารณสุข สำนักงานปลัดกระทรวงสาธารณสุข</v>
          </cell>
          <cell r="E403" t="str">
            <v>07</v>
          </cell>
          <cell r="F403" t="str">
            <v>โรงพยาบาลชุมชน</v>
          </cell>
          <cell r="G403" t="str">
            <v>30</v>
          </cell>
          <cell r="H403" t="str">
            <v>19</v>
          </cell>
          <cell r="I403" t="str">
            <v>จ.สระบุรี</v>
          </cell>
          <cell r="J403" t="str">
            <v>06</v>
          </cell>
          <cell r="K403" t="str">
            <v xml:space="preserve"> อ.บ้านหมอ</v>
          </cell>
          <cell r="L403" t="str">
            <v>01</v>
          </cell>
          <cell r="M403" t="str">
            <v xml:space="preserve"> 'ต.บ้านหมอ'</v>
          </cell>
          <cell r="N403" t="str">
            <v>04</v>
          </cell>
          <cell r="O403" t="str">
            <v xml:space="preserve"> หมู่ 4</v>
          </cell>
          <cell r="P403" t="str">
            <v>01</v>
          </cell>
          <cell r="Q403" t="str">
            <v>เปิดดำเนินการ</v>
          </cell>
          <cell r="R403" t="str">
            <v xml:space="preserve">141 </v>
          </cell>
          <cell r="V403" t="str">
            <v>21</v>
          </cell>
          <cell r="W403" t="str">
            <v>2.1 ทุติยภูมิระดับต้น</v>
          </cell>
          <cell r="AH403" t="str">
            <v>10811</v>
          </cell>
        </row>
        <row r="404">
          <cell r="A404" t="str">
            <v>001081200</v>
          </cell>
          <cell r="B404" t="str">
            <v>โรงพยาบาลดอนพุด</v>
          </cell>
          <cell r="C404" t="str">
            <v>21002</v>
          </cell>
          <cell r="D404" t="str">
            <v>กระทรวงสาธารณสุข สำนักงานปลัดกระทรวงสาธารณสุข</v>
          </cell>
          <cell r="E404" t="str">
            <v>07</v>
          </cell>
          <cell r="F404" t="str">
            <v>โรงพยาบาลชุมชน</v>
          </cell>
          <cell r="G404" t="str">
            <v>30</v>
          </cell>
          <cell r="H404" t="str">
            <v>19</v>
          </cell>
          <cell r="I404" t="str">
            <v>จ.สระบุรี</v>
          </cell>
          <cell r="J404" t="str">
            <v>07</v>
          </cell>
          <cell r="K404" t="str">
            <v xml:space="preserve"> อ.ดอนพุด</v>
          </cell>
          <cell r="L404" t="str">
            <v>01</v>
          </cell>
          <cell r="M404" t="str">
            <v xml:space="preserve"> 'ต.ดอนพุด'</v>
          </cell>
          <cell r="N404" t="str">
            <v>02</v>
          </cell>
          <cell r="O404" t="str">
            <v xml:space="preserve"> หมู่ 2</v>
          </cell>
          <cell r="P404" t="str">
            <v>01</v>
          </cell>
          <cell r="Q404" t="str">
            <v>เปิดดำเนินการ</v>
          </cell>
          <cell r="R404" t="str">
            <v xml:space="preserve">100 </v>
          </cell>
          <cell r="V404" t="str">
            <v>21</v>
          </cell>
          <cell r="W404" t="str">
            <v>2.1 ทุติยภูมิระดับต้น</v>
          </cell>
          <cell r="AH404" t="str">
            <v>10812</v>
          </cell>
        </row>
        <row r="405">
          <cell r="A405" t="str">
            <v>001081300</v>
          </cell>
          <cell r="B405" t="str">
            <v>โรงพยาบาลหนองโดน</v>
          </cell>
          <cell r="C405" t="str">
            <v>21002</v>
          </cell>
          <cell r="D405" t="str">
            <v>กระทรวงสาธารณสุข สำนักงานปลัดกระทรวงสาธารณสุข</v>
          </cell>
          <cell r="E405" t="str">
            <v>07</v>
          </cell>
          <cell r="F405" t="str">
            <v>โรงพยาบาลชุมชน</v>
          </cell>
          <cell r="G405" t="str">
            <v>10</v>
          </cell>
          <cell r="H405" t="str">
            <v>19</v>
          </cell>
          <cell r="I405" t="str">
            <v>จ.สระบุรี</v>
          </cell>
          <cell r="J405" t="str">
            <v>08</v>
          </cell>
          <cell r="K405" t="str">
            <v xml:space="preserve"> อ.หนองโดน</v>
          </cell>
          <cell r="L405" t="str">
            <v>01</v>
          </cell>
          <cell r="M405" t="str">
            <v xml:space="preserve"> 'ต.หนองโดน'</v>
          </cell>
          <cell r="N405" t="str">
            <v>09</v>
          </cell>
          <cell r="O405" t="str">
            <v xml:space="preserve"> หมู่ 9</v>
          </cell>
          <cell r="P405" t="str">
            <v>01</v>
          </cell>
          <cell r="Q405" t="str">
            <v>เปิดดำเนินการ</v>
          </cell>
          <cell r="R405" t="str">
            <v xml:space="preserve">121 </v>
          </cell>
          <cell r="V405" t="str">
            <v>21</v>
          </cell>
          <cell r="W405" t="str">
            <v>2.1 ทุติยภูมิระดับต้น</v>
          </cell>
          <cell r="AH405" t="str">
            <v>10813</v>
          </cell>
        </row>
        <row r="406">
          <cell r="A406" t="str">
            <v>001081500</v>
          </cell>
          <cell r="B406" t="str">
            <v>โรงพยาบาลมวกเหล็ก</v>
          </cell>
          <cell r="C406" t="str">
            <v>21002</v>
          </cell>
          <cell r="D406" t="str">
            <v>กระทรวงสาธารณสุข สำนักงานปลัดกระทรวงสาธารณสุข</v>
          </cell>
          <cell r="E406" t="str">
            <v>07</v>
          </cell>
          <cell r="F406" t="str">
            <v>โรงพยาบาลชุมชน</v>
          </cell>
          <cell r="G406" t="str">
            <v>30</v>
          </cell>
          <cell r="H406" t="str">
            <v>19</v>
          </cell>
          <cell r="I406" t="str">
            <v>จ.สระบุรี</v>
          </cell>
          <cell r="J406" t="str">
            <v>11</v>
          </cell>
          <cell r="K406" t="str">
            <v xml:space="preserve"> อ.มวกเหล็ก</v>
          </cell>
          <cell r="L406" t="str">
            <v>02</v>
          </cell>
          <cell r="M406" t="str">
            <v xml:space="preserve"> 'ต.มิตรภาพ'</v>
          </cell>
          <cell r="N406" t="str">
            <v>09</v>
          </cell>
          <cell r="O406" t="str">
            <v xml:space="preserve"> หมู่ 9</v>
          </cell>
          <cell r="P406" t="str">
            <v>01</v>
          </cell>
          <cell r="Q406" t="str">
            <v>เปิดดำเนินการ</v>
          </cell>
          <cell r="V406" t="str">
            <v>21</v>
          </cell>
          <cell r="W406" t="str">
            <v>2.1 ทุติยภูมิระดับต้น</v>
          </cell>
          <cell r="AH406" t="str">
            <v>10815</v>
          </cell>
        </row>
        <row r="407">
          <cell r="A407" t="str">
            <v>001081600</v>
          </cell>
          <cell r="B407" t="str">
            <v>โรงพยาบาลวังม่วง</v>
          </cell>
          <cell r="C407" t="str">
            <v>21002</v>
          </cell>
          <cell r="D407" t="str">
            <v>กระทรวงสาธารณสุข สำนักงานปลัดกระทรวงสาธารณสุข</v>
          </cell>
          <cell r="E407" t="str">
            <v>07</v>
          </cell>
          <cell r="F407" t="str">
            <v>โรงพยาบาลชุมชน</v>
          </cell>
          <cell r="G407" t="str">
            <v>30</v>
          </cell>
          <cell r="H407" t="str">
            <v>19</v>
          </cell>
          <cell r="I407" t="str">
            <v>จ.สระบุรี</v>
          </cell>
          <cell r="J407" t="str">
            <v>12</v>
          </cell>
          <cell r="K407" t="str">
            <v xml:space="preserve"> อ.วังม่วง</v>
          </cell>
          <cell r="L407" t="str">
            <v>03</v>
          </cell>
          <cell r="M407" t="str">
            <v xml:space="preserve"> 'ต.วังม่วง'</v>
          </cell>
          <cell r="N407" t="str">
            <v>01</v>
          </cell>
          <cell r="O407" t="str">
            <v xml:space="preserve"> หมู่ 1</v>
          </cell>
          <cell r="P407" t="str">
            <v>01</v>
          </cell>
          <cell r="Q407" t="str">
            <v>เปิดดำเนินการ</v>
          </cell>
          <cell r="R407" t="str">
            <v xml:space="preserve">60 </v>
          </cell>
          <cell r="V407" t="str">
            <v>21</v>
          </cell>
          <cell r="W407" t="str">
            <v>2.1 ทุติยภูมิระดับต้น</v>
          </cell>
          <cell r="AH407" t="str">
            <v>10816</v>
          </cell>
        </row>
        <row r="408">
          <cell r="A408" t="str">
            <v>001080200</v>
          </cell>
          <cell r="B408" t="str">
            <v>โรงพยาบาลมโนรมย์</v>
          </cell>
          <cell r="C408" t="str">
            <v>21002</v>
          </cell>
          <cell r="D408" t="str">
            <v>กระทรวงสาธารณสุข สำนักงานปลัดกระทรวงสาธารณสุข</v>
          </cell>
          <cell r="E408" t="str">
            <v>07</v>
          </cell>
          <cell r="F408" t="str">
            <v>โรงพยาบาลชุมชน</v>
          </cell>
          <cell r="G408" t="str">
            <v>30</v>
          </cell>
          <cell r="H408" t="str">
            <v>18</v>
          </cell>
          <cell r="I408" t="str">
            <v>จ.ชัยนาท</v>
          </cell>
          <cell r="J408" t="str">
            <v>02</v>
          </cell>
          <cell r="K408" t="str">
            <v xml:space="preserve"> อ.มโนรมย์</v>
          </cell>
          <cell r="L408" t="str">
            <v>05</v>
          </cell>
          <cell r="M408" t="str">
            <v xml:space="preserve"> 'ต.หางน้ำสาคร'</v>
          </cell>
          <cell r="N408" t="str">
            <v>04</v>
          </cell>
          <cell r="O408" t="str">
            <v xml:space="preserve"> หมู่ 4</v>
          </cell>
          <cell r="P408" t="str">
            <v>01</v>
          </cell>
          <cell r="Q408" t="str">
            <v>เปิดดำเนินการ</v>
          </cell>
          <cell r="R408" t="str">
            <v xml:space="preserve">108 ม.8 ถ.ชัยนาท-สุพรรณบุรี </v>
          </cell>
          <cell r="V408" t="str">
            <v>21</v>
          </cell>
          <cell r="W408" t="str">
            <v>2.1 ทุติยภูมิระดับต้น</v>
          </cell>
          <cell r="AH408" t="str">
            <v>10802</v>
          </cell>
        </row>
        <row r="409">
          <cell r="A409" t="str">
            <v>001084600</v>
          </cell>
          <cell r="B409" t="str">
            <v>โรงพยาบาลเขาสมิง</v>
          </cell>
          <cell r="C409" t="str">
            <v>21002</v>
          </cell>
          <cell r="D409" t="str">
            <v>กระทรวงสาธารณสุข สำนักงานปลัดกระทรวงสาธารณสุข</v>
          </cell>
          <cell r="E409" t="str">
            <v>07</v>
          </cell>
          <cell r="F409" t="str">
            <v>โรงพยาบาลชุมชน</v>
          </cell>
          <cell r="G409" t="str">
            <v>38</v>
          </cell>
          <cell r="H409" t="str">
            <v>23</v>
          </cell>
          <cell r="I409" t="str">
            <v>จ.ตราด</v>
          </cell>
          <cell r="J409" t="str">
            <v>03</v>
          </cell>
          <cell r="K409" t="str">
            <v xml:space="preserve"> อ.เขาสมิง</v>
          </cell>
          <cell r="L409" t="str">
            <v>02</v>
          </cell>
          <cell r="M409" t="str">
            <v xml:space="preserve"> 'ต.แสนตุ้ง'</v>
          </cell>
          <cell r="N409" t="str">
            <v>01</v>
          </cell>
          <cell r="O409" t="str">
            <v xml:space="preserve"> หมู่ 1</v>
          </cell>
          <cell r="P409" t="str">
            <v>01</v>
          </cell>
          <cell r="Q409" t="str">
            <v>เปิดดำเนินการ</v>
          </cell>
          <cell r="R409" t="str">
            <v xml:space="preserve">75 ม.1 ถ.สุขุมวิท </v>
          </cell>
          <cell r="S409" t="str">
            <v>23150</v>
          </cell>
          <cell r="T409" t="str">
            <v>039-696414</v>
          </cell>
          <cell r="U409" t="str">
            <v>039-696414</v>
          </cell>
          <cell r="V409" t="str">
            <v>21</v>
          </cell>
          <cell r="W409" t="str">
            <v>2.1 ทุติยภูมิระดับต้น</v>
          </cell>
          <cell r="X409" t="str">
            <v>S</v>
          </cell>
          <cell r="Y409" t="str">
            <v xml:space="preserve">บริการ  </v>
          </cell>
          <cell r="AH409" t="str">
            <v>10846</v>
          </cell>
        </row>
        <row r="410">
          <cell r="A410" t="str">
            <v>001084700</v>
          </cell>
          <cell r="B410" t="str">
            <v>โรงพยาบาลบ่อไร่</v>
          </cell>
          <cell r="C410" t="str">
            <v>21002</v>
          </cell>
          <cell r="D410" t="str">
            <v>กระทรวงสาธารณสุข สำนักงานปลัดกระทรวงสาธารณสุข</v>
          </cell>
          <cell r="E410" t="str">
            <v>07</v>
          </cell>
          <cell r="F410" t="str">
            <v>โรงพยาบาลชุมชน</v>
          </cell>
          <cell r="G410" t="str">
            <v>37</v>
          </cell>
          <cell r="H410" t="str">
            <v>23</v>
          </cell>
          <cell r="I410" t="str">
            <v>จ.ตราด</v>
          </cell>
          <cell r="J410" t="str">
            <v>04</v>
          </cell>
          <cell r="K410" t="str">
            <v xml:space="preserve"> อ.บ่อไร่</v>
          </cell>
          <cell r="L410" t="str">
            <v>01</v>
          </cell>
          <cell r="M410" t="str">
            <v xml:space="preserve"> 'ต.บ่อพลอย'</v>
          </cell>
          <cell r="N410" t="str">
            <v>04</v>
          </cell>
          <cell r="O410" t="str">
            <v xml:space="preserve"> หมู่ 4</v>
          </cell>
          <cell r="P410" t="str">
            <v>01</v>
          </cell>
          <cell r="Q410" t="str">
            <v>เปิดดำเนินการ</v>
          </cell>
          <cell r="R410" t="str">
            <v xml:space="preserve">29 </v>
          </cell>
          <cell r="S410" t="str">
            <v>23140</v>
          </cell>
          <cell r="T410" t="str">
            <v>039-591040</v>
          </cell>
          <cell r="U410" t="str">
            <v>039-591020</v>
          </cell>
          <cell r="V410" t="str">
            <v>21</v>
          </cell>
          <cell r="W410" t="str">
            <v>2.1 ทุติยภูมิระดับต้น</v>
          </cell>
          <cell r="X410" t="str">
            <v>S</v>
          </cell>
          <cell r="Y410" t="str">
            <v xml:space="preserve">บริการ  </v>
          </cell>
          <cell r="AH410" t="str">
            <v>10847</v>
          </cell>
        </row>
        <row r="411">
          <cell r="A411" t="str">
            <v>001084800</v>
          </cell>
          <cell r="B411" t="str">
            <v>โรงพยาบาลแหลมงอบ</v>
          </cell>
          <cell r="C411" t="str">
            <v>21002</v>
          </cell>
          <cell r="D411" t="str">
            <v>กระทรวงสาธารณสุข สำนักงานปลัดกระทรวงสาธารณสุข</v>
          </cell>
          <cell r="E411" t="str">
            <v>07</v>
          </cell>
          <cell r="F411" t="str">
            <v>โรงพยาบาลชุมชน</v>
          </cell>
          <cell r="G411" t="str">
            <v>35</v>
          </cell>
          <cell r="H411" t="str">
            <v>23</v>
          </cell>
          <cell r="I411" t="str">
            <v>จ.ตราด</v>
          </cell>
          <cell r="J411" t="str">
            <v>05</v>
          </cell>
          <cell r="K411" t="str">
            <v xml:space="preserve"> อ.แหลมงอบ</v>
          </cell>
          <cell r="L411" t="str">
            <v>01</v>
          </cell>
          <cell r="M411" t="str">
            <v xml:space="preserve"> 'ต.แหลมงอบ'</v>
          </cell>
          <cell r="N411" t="str">
            <v>06</v>
          </cell>
          <cell r="O411" t="str">
            <v xml:space="preserve"> หมู่ 6</v>
          </cell>
          <cell r="P411" t="str">
            <v>01</v>
          </cell>
          <cell r="Q411" t="str">
            <v>เปิดดำเนินการ</v>
          </cell>
          <cell r="R411" t="str">
            <v xml:space="preserve">5/5 </v>
          </cell>
          <cell r="S411" t="str">
            <v>23120</v>
          </cell>
          <cell r="T411" t="str">
            <v>039-597040</v>
          </cell>
          <cell r="U411" t="str">
            <v>039-597040</v>
          </cell>
          <cell r="V411" t="str">
            <v>21</v>
          </cell>
          <cell r="W411" t="str">
            <v>2.1 ทุติยภูมิระดับต้น</v>
          </cell>
          <cell r="X411" t="str">
            <v>S</v>
          </cell>
          <cell r="Y411" t="str">
            <v xml:space="preserve">บริการ  </v>
          </cell>
          <cell r="AH411" t="str">
            <v>10848</v>
          </cell>
        </row>
        <row r="412">
          <cell r="A412" t="str">
            <v>001084900</v>
          </cell>
          <cell r="B412" t="str">
            <v>โรงพยาบาลเกาะกูด</v>
          </cell>
          <cell r="C412" t="str">
            <v>21002</v>
          </cell>
          <cell r="D412" t="str">
            <v>กระทรวงสาธารณสุข สำนักงานปลัดกระทรวงสาธารณสุข</v>
          </cell>
          <cell r="E412" t="str">
            <v>07</v>
          </cell>
          <cell r="F412" t="str">
            <v>โรงพยาบาลชุมชน</v>
          </cell>
          <cell r="G412" t="str">
            <v>6</v>
          </cell>
          <cell r="H412" t="str">
            <v>23</v>
          </cell>
          <cell r="I412" t="str">
            <v>จ.ตราด</v>
          </cell>
          <cell r="J412" t="str">
            <v>06</v>
          </cell>
          <cell r="K412" t="str">
            <v xml:space="preserve"> อ.เกาะกูด</v>
          </cell>
          <cell r="L412" t="str">
            <v>02</v>
          </cell>
          <cell r="M412" t="str">
            <v xml:space="preserve"> 'ต.เกาะกูด'</v>
          </cell>
          <cell r="N412" t="str">
            <v>01</v>
          </cell>
          <cell r="O412" t="str">
            <v xml:space="preserve"> หมู่ 1</v>
          </cell>
          <cell r="P412" t="str">
            <v>01</v>
          </cell>
          <cell r="Q412" t="str">
            <v>เปิดดำเนินการ</v>
          </cell>
          <cell r="R412" t="str">
            <v xml:space="preserve">49 </v>
          </cell>
          <cell r="S412" t="str">
            <v>23000</v>
          </cell>
          <cell r="T412" t="str">
            <v>039-525748</v>
          </cell>
          <cell r="U412" t="str">
            <v>039-525748</v>
          </cell>
          <cell r="V412" t="str">
            <v>21</v>
          </cell>
          <cell r="W412" t="str">
            <v>2.1 ทุติยภูมิระดับต้น</v>
          </cell>
          <cell r="X412" t="str">
            <v>S</v>
          </cell>
          <cell r="Y412" t="str">
            <v xml:space="preserve">บริการ  </v>
          </cell>
          <cell r="AH412" t="str">
            <v>10849</v>
          </cell>
        </row>
        <row r="413">
          <cell r="A413" t="str">
            <v>001080800</v>
          </cell>
          <cell r="B413" t="str">
            <v>โรงพยาบาลหนองแค</v>
          </cell>
          <cell r="C413" t="str">
            <v>21002</v>
          </cell>
          <cell r="D413" t="str">
            <v>กระทรวงสาธารณสุข สำนักงานปลัดกระทรวงสาธารณสุข</v>
          </cell>
          <cell r="E413" t="str">
            <v>07</v>
          </cell>
          <cell r="F413" t="str">
            <v>โรงพยาบาลชุมชน</v>
          </cell>
          <cell r="G413" t="str">
            <v>90</v>
          </cell>
          <cell r="H413" t="str">
            <v>19</v>
          </cell>
          <cell r="I413" t="str">
            <v>จ.สระบุรี</v>
          </cell>
          <cell r="J413" t="str">
            <v>03</v>
          </cell>
          <cell r="K413" t="str">
            <v xml:space="preserve"> อ.หนองแค</v>
          </cell>
          <cell r="L413" t="str">
            <v>01</v>
          </cell>
          <cell r="M413" t="str">
            <v xml:space="preserve"> 'ต.หนองแค'</v>
          </cell>
          <cell r="N413" t="str">
            <v>00</v>
          </cell>
          <cell r="O413" t="str">
            <v xml:space="preserve"> หมู่ 0</v>
          </cell>
          <cell r="P413" t="str">
            <v>01</v>
          </cell>
          <cell r="Q413" t="str">
            <v>เปิดดำเนินการ</v>
          </cell>
          <cell r="R413" t="str">
            <v>115 ถ.พหลโยธิน</v>
          </cell>
          <cell r="V413" t="str">
            <v>21</v>
          </cell>
          <cell r="W413" t="str">
            <v>2.1 ทุติยภูมิระดับต้น</v>
          </cell>
          <cell r="AH413" t="str">
            <v>10808</v>
          </cell>
        </row>
        <row r="414">
          <cell r="A414" t="str">
            <v>001083100</v>
          </cell>
          <cell r="B414" t="str">
            <v>โรงพยาบาลบ้านค่าย</v>
          </cell>
          <cell r="C414" t="str">
            <v>21002</v>
          </cell>
          <cell r="D414" t="str">
            <v>กระทรวงสาธารณสุข สำนักงานปลัดกระทรวงสาธารณสุข</v>
          </cell>
          <cell r="E414" t="str">
            <v>07</v>
          </cell>
          <cell r="F414" t="str">
            <v>โรงพยาบาลชุมชน</v>
          </cell>
          <cell r="G414" t="str">
            <v>38</v>
          </cell>
          <cell r="H414" t="str">
            <v>21</v>
          </cell>
          <cell r="I414" t="str">
            <v>จ.ระยอง</v>
          </cell>
          <cell r="J414" t="str">
            <v>05</v>
          </cell>
          <cell r="K414" t="str">
            <v xml:space="preserve"> อ.บ้านค่าย</v>
          </cell>
          <cell r="L414" t="str">
            <v>02</v>
          </cell>
          <cell r="M414" t="str">
            <v xml:space="preserve"> 'ต.หนองละลอก'</v>
          </cell>
          <cell r="N414" t="str">
            <v>04</v>
          </cell>
          <cell r="O414" t="str">
            <v xml:space="preserve"> หมู่ 4</v>
          </cell>
          <cell r="P414" t="str">
            <v>01</v>
          </cell>
          <cell r="Q414" t="str">
            <v>เปิดดำเนินการ</v>
          </cell>
          <cell r="R414" t="str">
            <v xml:space="preserve">144 </v>
          </cell>
          <cell r="S414" t="str">
            <v>21120</v>
          </cell>
          <cell r="T414" t="str">
            <v>038-641005</v>
          </cell>
          <cell r="U414" t="str">
            <v>038-641005</v>
          </cell>
          <cell r="V414" t="str">
            <v>22</v>
          </cell>
          <cell r="W414" t="str">
            <v>2.2 ทุติยภูมิระดับกลาง</v>
          </cell>
          <cell r="X414" t="str">
            <v>S</v>
          </cell>
          <cell r="Y414" t="str">
            <v xml:space="preserve">บริการ  </v>
          </cell>
          <cell r="AH414" t="str">
            <v>10831</v>
          </cell>
        </row>
        <row r="415">
          <cell r="A415" t="str">
            <v>001083200</v>
          </cell>
          <cell r="B415" t="str">
            <v>โรงพยาบาลปลวกแดง</v>
          </cell>
          <cell r="C415" t="str">
            <v>21002</v>
          </cell>
          <cell r="D415" t="str">
            <v>กระทรวงสาธารณสุข สำนักงานปลัดกระทรวงสาธารณสุข</v>
          </cell>
          <cell r="E415" t="str">
            <v>07</v>
          </cell>
          <cell r="F415" t="str">
            <v>โรงพยาบาลชุมชน</v>
          </cell>
          <cell r="G415" t="str">
            <v>36</v>
          </cell>
          <cell r="H415" t="str">
            <v>21</v>
          </cell>
          <cell r="I415" t="str">
            <v>จ.ระยอง</v>
          </cell>
          <cell r="J415" t="str">
            <v>06</v>
          </cell>
          <cell r="K415" t="str">
            <v xml:space="preserve"> อ.ปลวกแดง</v>
          </cell>
          <cell r="L415" t="str">
            <v>01</v>
          </cell>
          <cell r="M415" t="str">
            <v xml:space="preserve"> 'ต.ปลวกแดง'</v>
          </cell>
          <cell r="N415" t="str">
            <v>01</v>
          </cell>
          <cell r="O415" t="str">
            <v xml:space="preserve"> หมู่ 1</v>
          </cell>
          <cell r="P415" t="str">
            <v>01</v>
          </cell>
          <cell r="Q415" t="str">
            <v>เปิดดำเนินการ</v>
          </cell>
          <cell r="R415" t="str">
            <v xml:space="preserve">272 </v>
          </cell>
          <cell r="S415" t="str">
            <v>21140</v>
          </cell>
          <cell r="T415" t="str">
            <v>038-659117</v>
          </cell>
          <cell r="U415" t="str">
            <v>038-659005</v>
          </cell>
          <cell r="V415" t="str">
            <v>22</v>
          </cell>
          <cell r="W415" t="str">
            <v>2.2 ทุติยภูมิระดับกลาง</v>
          </cell>
          <cell r="X415" t="str">
            <v>S</v>
          </cell>
          <cell r="Y415" t="str">
            <v xml:space="preserve">บริการ  </v>
          </cell>
          <cell r="AH415" t="str">
            <v>10832</v>
          </cell>
        </row>
        <row r="416">
          <cell r="A416" t="str">
            <v>001144600</v>
          </cell>
          <cell r="B416" t="str">
            <v>โรงพยาบาลสมเด็จพระยุพราชบ้านดุง</v>
          </cell>
          <cell r="C416" t="str">
            <v>21002</v>
          </cell>
          <cell r="D416" t="str">
            <v>กระทรวงสาธารณสุข สำนักงานปลัดกระทรวงสาธารณสุข</v>
          </cell>
          <cell r="E416" t="str">
            <v>07</v>
          </cell>
          <cell r="F416" t="str">
            <v>โรงพยาบาลชุมชน</v>
          </cell>
          <cell r="G416" t="str">
            <v>90</v>
          </cell>
          <cell r="H416" t="str">
            <v>41</v>
          </cell>
          <cell r="I416" t="str">
            <v>จ.อุดรธานี</v>
          </cell>
          <cell r="J416" t="str">
            <v>11</v>
          </cell>
          <cell r="K416" t="str">
            <v xml:space="preserve"> อ.บ้านดุง</v>
          </cell>
          <cell r="L416" t="str">
            <v>01</v>
          </cell>
          <cell r="M416" t="str">
            <v xml:space="preserve"> 'ต.ศรีสุทโธ'</v>
          </cell>
          <cell r="N416" t="str">
            <v>07</v>
          </cell>
          <cell r="O416" t="str">
            <v xml:space="preserve"> หมู่ 7</v>
          </cell>
          <cell r="P416" t="str">
            <v>01</v>
          </cell>
          <cell r="Q416" t="str">
            <v>เปิดดำเนินการ</v>
          </cell>
          <cell r="V416" t="str">
            <v>21</v>
          </cell>
          <cell r="W416" t="str">
            <v>2.1 ทุติยภูมิระดับต้น</v>
          </cell>
          <cell r="AH416" t="str">
            <v>11446</v>
          </cell>
        </row>
        <row r="417">
          <cell r="A417" t="str">
            <v>001082900</v>
          </cell>
          <cell r="B417" t="str">
            <v>โรงพยาบาลแกลง</v>
          </cell>
          <cell r="C417" t="str">
            <v>21002</v>
          </cell>
          <cell r="D417" t="str">
            <v>กระทรวงสาธารณสุข สำนักงานปลัดกระทรวงสาธารณสุข</v>
          </cell>
          <cell r="E417" t="str">
            <v>07</v>
          </cell>
          <cell r="F417" t="str">
            <v>โรงพยาบาลชุมชน</v>
          </cell>
          <cell r="G417" t="str">
            <v>158</v>
          </cell>
          <cell r="H417" t="str">
            <v>21</v>
          </cell>
          <cell r="I417" t="str">
            <v>จ.ระยอง</v>
          </cell>
          <cell r="J417" t="str">
            <v>03</v>
          </cell>
          <cell r="K417" t="str">
            <v xml:space="preserve"> อ.แกลง</v>
          </cell>
          <cell r="L417" t="str">
            <v>01</v>
          </cell>
          <cell r="M417" t="str">
            <v xml:space="preserve"> 'ต.ทางเกวียน'</v>
          </cell>
          <cell r="N417" t="str">
            <v>00</v>
          </cell>
          <cell r="O417" t="str">
            <v xml:space="preserve"> หมู่ 0</v>
          </cell>
          <cell r="P417" t="str">
            <v>01</v>
          </cell>
          <cell r="Q417" t="str">
            <v>เปิดดำเนินการ</v>
          </cell>
          <cell r="R417" t="str">
            <v xml:space="preserve">254  ถ.สุขุมวิท </v>
          </cell>
          <cell r="S417" t="str">
            <v>21110</v>
          </cell>
          <cell r="T417" t="str">
            <v>038-677537</v>
          </cell>
          <cell r="U417" t="str">
            <v>038-677537</v>
          </cell>
          <cell r="V417" t="str">
            <v>23</v>
          </cell>
          <cell r="W417" t="str">
            <v>2.3 ทุติยภูมิระดับสูง</v>
          </cell>
          <cell r="X417" t="str">
            <v>S</v>
          </cell>
          <cell r="Y417" t="str">
            <v xml:space="preserve">บริการ  </v>
          </cell>
          <cell r="AH417" t="str">
            <v>10829</v>
          </cell>
        </row>
        <row r="418">
          <cell r="A418" t="str">
            <v>001080700</v>
          </cell>
          <cell r="B418" t="str">
            <v>โรงพยาบาลแก่งคอย</v>
          </cell>
          <cell r="C418" t="str">
            <v>21002</v>
          </cell>
          <cell r="D418" t="str">
            <v>กระทรวงสาธารณสุข สำนักงานปลัดกระทรวงสาธารณสุข</v>
          </cell>
          <cell r="E418" t="str">
            <v>07</v>
          </cell>
          <cell r="F418" t="str">
            <v>โรงพยาบาลชุมชน</v>
          </cell>
          <cell r="G418" t="str">
            <v>60</v>
          </cell>
          <cell r="H418" t="str">
            <v>19</v>
          </cell>
          <cell r="I418" t="str">
            <v>จ.สระบุรี</v>
          </cell>
          <cell r="J418" t="str">
            <v>02</v>
          </cell>
          <cell r="K418" t="str">
            <v xml:space="preserve"> อ.แก่งคอย</v>
          </cell>
          <cell r="L418" t="str">
            <v>01</v>
          </cell>
          <cell r="M418" t="str">
            <v xml:space="preserve"> 'ต.แก่งคอย'</v>
          </cell>
          <cell r="N418" t="str">
            <v>08</v>
          </cell>
          <cell r="O418" t="str">
            <v xml:space="preserve"> หมู่ 8</v>
          </cell>
          <cell r="P418" t="str">
            <v>01</v>
          </cell>
          <cell r="Q418" t="str">
            <v>เปิดดำเนินการ</v>
          </cell>
          <cell r="R418" t="str">
            <v xml:space="preserve">107 </v>
          </cell>
          <cell r="V418" t="str">
            <v>21</v>
          </cell>
          <cell r="W418" t="str">
            <v>2.1 ทุติยภูมิระดับต้น</v>
          </cell>
          <cell r="AH418" t="str">
            <v>10807</v>
          </cell>
        </row>
        <row r="419">
          <cell r="A419" t="str">
            <v>001077000</v>
          </cell>
          <cell r="B419" t="str">
            <v>โรงพยาบาลบางไทร</v>
          </cell>
          <cell r="C419" t="str">
            <v>21002</v>
          </cell>
          <cell r="D419" t="str">
            <v>กระทรวงสาธารณสุข สำนักงานปลัดกระทรวงสาธารณสุข</v>
          </cell>
          <cell r="E419" t="str">
            <v>07</v>
          </cell>
          <cell r="F419" t="str">
            <v>โรงพยาบาลชุมชน</v>
          </cell>
          <cell r="G419" t="str">
            <v>30</v>
          </cell>
          <cell r="H419" t="str">
            <v>14</v>
          </cell>
          <cell r="I419" t="str">
            <v>จ.พระนครศรีอยุธยา</v>
          </cell>
          <cell r="J419" t="str">
            <v>04</v>
          </cell>
          <cell r="K419" t="str">
            <v xml:space="preserve"> อ.บางไทร</v>
          </cell>
          <cell r="L419" t="str">
            <v>01</v>
          </cell>
          <cell r="M419" t="str">
            <v xml:space="preserve"> 'ต.บางไทร'</v>
          </cell>
          <cell r="N419" t="str">
            <v>02</v>
          </cell>
          <cell r="O419" t="str">
            <v xml:space="preserve"> หมู่ 2</v>
          </cell>
          <cell r="P419" t="str">
            <v>01</v>
          </cell>
          <cell r="Q419" t="str">
            <v>เปิดดำเนินการ</v>
          </cell>
          <cell r="R419" t="str">
            <v xml:space="preserve">35 ม.2 </v>
          </cell>
          <cell r="S419" t="str">
            <v>13190</v>
          </cell>
          <cell r="V419" t="str">
            <v>21</v>
          </cell>
          <cell r="W419" t="str">
            <v>2.1 ทุติยภูมิระดับต้น</v>
          </cell>
          <cell r="AH419" t="str">
            <v>10770</v>
          </cell>
        </row>
        <row r="420">
          <cell r="A420" t="str">
            <v>001076800</v>
          </cell>
          <cell r="B420" t="str">
            <v>โรงพยาบาลท่าเรือ</v>
          </cell>
          <cell r="C420" t="str">
            <v>21002</v>
          </cell>
          <cell r="D420" t="str">
            <v>กระทรวงสาธารณสุข สำนักงานปลัดกระทรวงสาธารณสุข</v>
          </cell>
          <cell r="E420" t="str">
            <v>07</v>
          </cell>
          <cell r="F420" t="str">
            <v>โรงพยาบาลชุมชน</v>
          </cell>
          <cell r="G420" t="str">
            <v>30</v>
          </cell>
          <cell r="H420" t="str">
            <v>14</v>
          </cell>
          <cell r="I420" t="str">
            <v>จ.พระนครศรีอยุธยา</v>
          </cell>
          <cell r="J420" t="str">
            <v>02</v>
          </cell>
          <cell r="K420" t="str">
            <v xml:space="preserve"> อ.ท่าเรือ</v>
          </cell>
          <cell r="L420" t="str">
            <v>01</v>
          </cell>
          <cell r="M420" t="str">
            <v xml:space="preserve"> 'ต.ท่าเรือ'</v>
          </cell>
          <cell r="N420" t="str">
            <v>02</v>
          </cell>
          <cell r="O420" t="str">
            <v xml:space="preserve"> หมู่ 2</v>
          </cell>
          <cell r="P420" t="str">
            <v>01</v>
          </cell>
          <cell r="Q420" t="str">
            <v>เปิดดำเนินการ</v>
          </cell>
          <cell r="R420" t="str">
            <v xml:space="preserve">440/1 ถ.เทศบาล 2 &lt;br /&gt; </v>
          </cell>
          <cell r="S420" t="str">
            <v>13000</v>
          </cell>
          <cell r="V420" t="str">
            <v>21</v>
          </cell>
          <cell r="W420" t="str">
            <v>2.1 ทุติยภูมิระดับต้น</v>
          </cell>
          <cell r="X420" t="str">
            <v>S</v>
          </cell>
          <cell r="Y420" t="str">
            <v xml:space="preserve">บริการ  </v>
          </cell>
          <cell r="AH420" t="str">
            <v>10768</v>
          </cell>
        </row>
        <row r="421">
          <cell r="A421" t="str">
            <v>001077700</v>
          </cell>
          <cell r="B421" t="str">
            <v>โรงพยาบาลวังน้อย</v>
          </cell>
          <cell r="C421" t="str">
            <v>21002</v>
          </cell>
          <cell r="D421" t="str">
            <v>กระทรวงสาธารณสุข สำนักงานปลัดกระทรวงสาธารณสุข</v>
          </cell>
          <cell r="E421" t="str">
            <v>07</v>
          </cell>
          <cell r="F421" t="str">
            <v>โรงพยาบาลชุมชน</v>
          </cell>
          <cell r="G421" t="str">
            <v>60</v>
          </cell>
          <cell r="H421" t="str">
            <v>14</v>
          </cell>
          <cell r="I421" t="str">
            <v>จ.พระนครศรีอยุธยา</v>
          </cell>
          <cell r="J421" t="str">
            <v>11</v>
          </cell>
          <cell r="K421" t="str">
            <v xml:space="preserve"> อ.วังน้อย</v>
          </cell>
          <cell r="L421" t="str">
            <v>01</v>
          </cell>
          <cell r="M421" t="str">
            <v xml:space="preserve"> 'ต.ลำตาเสา'</v>
          </cell>
          <cell r="N421" t="str">
            <v>05</v>
          </cell>
          <cell r="O421" t="str">
            <v xml:space="preserve"> หมู่ 5</v>
          </cell>
          <cell r="P421" t="str">
            <v>01</v>
          </cell>
          <cell r="Q421" t="str">
            <v>เปิดดำเนินการ</v>
          </cell>
          <cell r="R421" t="str">
            <v xml:space="preserve">100 ม.5 ถ.พหลโยธิน </v>
          </cell>
          <cell r="S421" t="str">
            <v>13170</v>
          </cell>
          <cell r="T421" t="str">
            <v>035271033</v>
          </cell>
          <cell r="V421" t="str">
            <v>21</v>
          </cell>
          <cell r="W421" t="str">
            <v>2.1 ทุติยภูมิระดับต้น</v>
          </cell>
          <cell r="X421" t="str">
            <v>S</v>
          </cell>
          <cell r="Y421" t="str">
            <v xml:space="preserve">บริการ  </v>
          </cell>
          <cell r="AH421" t="str">
            <v>10777</v>
          </cell>
        </row>
        <row r="422">
          <cell r="A422" t="str">
            <v>001084000</v>
          </cell>
          <cell r="B422" t="str">
            <v>โรงพยาบาลแหลมสิงห์</v>
          </cell>
          <cell r="C422" t="str">
            <v>21002</v>
          </cell>
          <cell r="D422" t="str">
            <v>กระทรวงสาธารณสุข สำนักงานปลัดกระทรวงสาธารณสุข</v>
          </cell>
          <cell r="E422" t="str">
            <v>07</v>
          </cell>
          <cell r="F422" t="str">
            <v>โรงพยาบาลชุมชน</v>
          </cell>
          <cell r="G422" t="str">
            <v>10</v>
          </cell>
          <cell r="H422" t="str">
            <v>22</v>
          </cell>
          <cell r="I422" t="str">
            <v>จ.จันทบุรี</v>
          </cell>
          <cell r="J422" t="str">
            <v>06</v>
          </cell>
          <cell r="K422" t="str">
            <v xml:space="preserve"> อ.แหลมสิงห์</v>
          </cell>
          <cell r="L422" t="str">
            <v>01</v>
          </cell>
          <cell r="M422" t="str">
            <v xml:space="preserve"> 'ต.ปากน้ำแหลมสิงห์'</v>
          </cell>
          <cell r="N422" t="str">
            <v>01</v>
          </cell>
          <cell r="O422" t="str">
            <v xml:space="preserve"> หมู่ 1</v>
          </cell>
          <cell r="P422" t="str">
            <v>01</v>
          </cell>
          <cell r="Q422" t="str">
            <v>เปิดดำเนินการ</v>
          </cell>
          <cell r="R422" t="str">
            <v xml:space="preserve">79/24 </v>
          </cell>
          <cell r="V422" t="str">
            <v>22</v>
          </cell>
          <cell r="W422" t="str">
            <v>2.2 ทุติยภูมิระดับกลาง</v>
          </cell>
          <cell r="AH422" t="str">
            <v>10840</v>
          </cell>
        </row>
        <row r="423">
          <cell r="A423" t="str">
            <v>001084100</v>
          </cell>
          <cell r="B423" t="str">
            <v>โรงพยาบาลสอยดาว</v>
          </cell>
          <cell r="C423" t="str">
            <v>21002</v>
          </cell>
          <cell r="D423" t="str">
            <v>กระทรวงสาธารณสุข สำนักงานปลัดกระทรวงสาธารณสุข</v>
          </cell>
          <cell r="E423" t="str">
            <v>07</v>
          </cell>
          <cell r="F423" t="str">
            <v>โรงพยาบาลชุมชน</v>
          </cell>
          <cell r="G423" t="str">
            <v>60</v>
          </cell>
          <cell r="H423" t="str">
            <v>22</v>
          </cell>
          <cell r="I423" t="str">
            <v>จ.จันทบุรี</v>
          </cell>
          <cell r="J423" t="str">
            <v>07</v>
          </cell>
          <cell r="K423" t="str">
            <v xml:space="preserve"> อ.สอยดาว</v>
          </cell>
          <cell r="L423" t="str">
            <v>01</v>
          </cell>
          <cell r="M423" t="str">
            <v xml:space="preserve"> 'ต.ปะตง'</v>
          </cell>
          <cell r="N423" t="str">
            <v>01</v>
          </cell>
          <cell r="O423" t="str">
            <v xml:space="preserve"> หมู่ 1</v>
          </cell>
          <cell r="P423" t="str">
            <v>01</v>
          </cell>
          <cell r="Q423" t="str">
            <v>เปิดดำเนินการ</v>
          </cell>
          <cell r="R423" t="str">
            <v>399</v>
          </cell>
          <cell r="V423" t="str">
            <v>22</v>
          </cell>
          <cell r="W423" t="str">
            <v>2.2 ทุติยภูมิระดับกลาง</v>
          </cell>
          <cell r="AH423" t="str">
            <v>10841</v>
          </cell>
        </row>
        <row r="424">
          <cell r="A424" t="str">
            <v>001084200</v>
          </cell>
          <cell r="B424" t="str">
            <v>โรงพยาบาลแก่งหางแมว</v>
          </cell>
          <cell r="C424" t="str">
            <v>21002</v>
          </cell>
          <cell r="D424" t="str">
            <v>กระทรวงสาธารณสุข สำนักงานปลัดกระทรวงสาธารณสุข</v>
          </cell>
          <cell r="E424" t="str">
            <v>07</v>
          </cell>
          <cell r="F424" t="str">
            <v>โรงพยาบาลชุมชน</v>
          </cell>
          <cell r="G424" t="str">
            <v>10</v>
          </cell>
          <cell r="H424" t="str">
            <v>22</v>
          </cell>
          <cell r="I424" t="str">
            <v>จ.จันทบุรี</v>
          </cell>
          <cell r="J424" t="str">
            <v>08</v>
          </cell>
          <cell r="K424" t="str">
            <v xml:space="preserve"> อ.แก่งหางแมว</v>
          </cell>
          <cell r="L424" t="str">
            <v>01</v>
          </cell>
          <cell r="M424" t="str">
            <v xml:space="preserve"> 'ต.แก่งหางแมว'</v>
          </cell>
          <cell r="N424" t="str">
            <v>03</v>
          </cell>
          <cell r="O424" t="str">
            <v xml:space="preserve"> หมู่ 3</v>
          </cell>
          <cell r="P424" t="str">
            <v>01</v>
          </cell>
          <cell r="Q424" t="str">
            <v>เปิดดำเนินการ</v>
          </cell>
          <cell r="R424" t="str">
            <v>3 ม.3 ถ.หนองกวาง-ขุนซ่อง</v>
          </cell>
          <cell r="V424" t="str">
            <v>22</v>
          </cell>
          <cell r="W424" t="str">
            <v>2.2 ทุติยภูมิระดับกลาง</v>
          </cell>
          <cell r="AH424" t="str">
            <v>10842</v>
          </cell>
        </row>
        <row r="425">
          <cell r="A425" t="str">
            <v>001084300</v>
          </cell>
          <cell r="B425" t="str">
            <v>โรงพยาบาลนายายอาม</v>
          </cell>
          <cell r="C425" t="str">
            <v>21002</v>
          </cell>
          <cell r="D425" t="str">
            <v>กระทรวงสาธารณสุข สำนักงานปลัดกระทรวงสาธารณสุข</v>
          </cell>
          <cell r="E425" t="str">
            <v>07</v>
          </cell>
          <cell r="F425" t="str">
            <v>โรงพยาบาลชุมชน</v>
          </cell>
          <cell r="G425" t="str">
            <v>10</v>
          </cell>
          <cell r="H425" t="str">
            <v>22</v>
          </cell>
          <cell r="I425" t="str">
            <v>จ.จันทบุรี</v>
          </cell>
          <cell r="J425" t="str">
            <v>09</v>
          </cell>
          <cell r="K425" t="str">
            <v xml:space="preserve"> อ.นายายอาม</v>
          </cell>
          <cell r="L425" t="str">
            <v>01</v>
          </cell>
          <cell r="M425" t="str">
            <v xml:space="preserve"> 'ต.นายายอาม'</v>
          </cell>
          <cell r="N425" t="str">
            <v>12</v>
          </cell>
          <cell r="O425" t="str">
            <v xml:space="preserve"> หมู่ 12</v>
          </cell>
          <cell r="P425" t="str">
            <v>01</v>
          </cell>
          <cell r="Q425" t="str">
            <v>เปิดดำเนินการ</v>
          </cell>
          <cell r="R425" t="str">
            <v xml:space="preserve">115 </v>
          </cell>
          <cell r="V425" t="str">
            <v>22</v>
          </cell>
          <cell r="W425" t="str">
            <v>2.2 ทุติยภูมิระดับกลาง</v>
          </cell>
          <cell r="AH425" t="str">
            <v>10843</v>
          </cell>
        </row>
        <row r="426">
          <cell r="A426" t="str">
            <v>001081800</v>
          </cell>
          <cell r="B426" t="str">
            <v>โรงพยาบาลหนองใหญ่</v>
          </cell>
          <cell r="C426" t="str">
            <v>21002</v>
          </cell>
          <cell r="D426" t="str">
            <v>กระทรวงสาธารณสุข สำนักงานปลัดกระทรวงสาธารณสุข</v>
          </cell>
          <cell r="E426" t="str">
            <v>07</v>
          </cell>
          <cell r="F426" t="str">
            <v>โรงพยาบาลชุมชน</v>
          </cell>
          <cell r="G426" t="str">
            <v>30</v>
          </cell>
          <cell r="H426" t="str">
            <v>20</v>
          </cell>
          <cell r="I426" t="str">
            <v>จ.ชลบุรี</v>
          </cell>
          <cell r="J426" t="str">
            <v>03</v>
          </cell>
          <cell r="K426" t="str">
            <v xml:space="preserve"> อ.หนองใหญ่</v>
          </cell>
          <cell r="L426" t="str">
            <v>01</v>
          </cell>
          <cell r="M426" t="str">
            <v xml:space="preserve"> 'ต.หนองใหญ่'</v>
          </cell>
          <cell r="N426" t="str">
            <v>01</v>
          </cell>
          <cell r="O426" t="str">
            <v xml:space="preserve"> หมู่ 1</v>
          </cell>
          <cell r="P426" t="str">
            <v>01</v>
          </cell>
          <cell r="Q426" t="str">
            <v>เปิดดำเนินการ</v>
          </cell>
          <cell r="V426" t="str">
            <v>21</v>
          </cell>
          <cell r="W426" t="str">
            <v>2.1 ทุติยภูมิระดับต้น</v>
          </cell>
          <cell r="AH426" t="str">
            <v>10818</v>
          </cell>
        </row>
        <row r="427">
          <cell r="A427" t="str">
            <v>001082600</v>
          </cell>
          <cell r="B427" t="str">
            <v>โรงพยาบาลบ่อทอง</v>
          </cell>
          <cell r="C427" t="str">
            <v>21002</v>
          </cell>
          <cell r="D427" t="str">
            <v>กระทรวงสาธารณสุข สำนักงานปลัดกระทรวงสาธารณสุข</v>
          </cell>
          <cell r="E427" t="str">
            <v>07</v>
          </cell>
          <cell r="F427" t="str">
            <v>โรงพยาบาลชุมชน</v>
          </cell>
          <cell r="G427" t="str">
            <v>60</v>
          </cell>
          <cell r="H427" t="str">
            <v>20</v>
          </cell>
          <cell r="I427" t="str">
            <v>จ.ชลบุรี</v>
          </cell>
          <cell r="J427" t="str">
            <v>10</v>
          </cell>
          <cell r="K427" t="str">
            <v xml:space="preserve"> อ.บ่อทอง</v>
          </cell>
          <cell r="L427" t="str">
            <v>01</v>
          </cell>
          <cell r="M427" t="str">
            <v xml:space="preserve"> 'ต.บ่อทอง'</v>
          </cell>
          <cell r="N427" t="str">
            <v>01</v>
          </cell>
          <cell r="O427" t="str">
            <v xml:space="preserve"> หมู่ 1</v>
          </cell>
          <cell r="P427" t="str">
            <v>01</v>
          </cell>
          <cell r="Q427" t="str">
            <v>เปิดดำเนินการ</v>
          </cell>
          <cell r="R427" t="str">
            <v xml:space="preserve">  เลขที่  300</v>
          </cell>
          <cell r="V427" t="str">
            <v>21</v>
          </cell>
          <cell r="W427" t="str">
            <v>2.1 ทุติยภูมิระดับต้น</v>
          </cell>
          <cell r="AH427" t="str">
            <v>10826</v>
          </cell>
        </row>
        <row r="428">
          <cell r="A428" t="str">
            <v>001082800</v>
          </cell>
          <cell r="B428" t="str">
            <v>โรงพยาบาลบ้านฉาง</v>
          </cell>
          <cell r="C428" t="str">
            <v>21002</v>
          </cell>
          <cell r="D428" t="str">
            <v>กระทรวงสาธารณสุข สำนักงานปลัดกระทรวงสาธารณสุข</v>
          </cell>
          <cell r="E428" t="str">
            <v>07</v>
          </cell>
          <cell r="F428" t="str">
            <v>โรงพยาบาลชุมชน</v>
          </cell>
          <cell r="G428" t="str">
            <v>70</v>
          </cell>
          <cell r="H428" t="str">
            <v>21</v>
          </cell>
          <cell r="I428" t="str">
            <v>จ.ระยอง</v>
          </cell>
          <cell r="J428" t="str">
            <v>02</v>
          </cell>
          <cell r="K428" t="str">
            <v xml:space="preserve"> อ.บ้านฉาง</v>
          </cell>
          <cell r="L428" t="str">
            <v>02</v>
          </cell>
          <cell r="M428" t="str">
            <v xml:space="preserve"> 'ต.พลา'</v>
          </cell>
          <cell r="N428" t="str">
            <v>01</v>
          </cell>
          <cell r="O428" t="str">
            <v xml:space="preserve"> หมู่ 1</v>
          </cell>
          <cell r="P428" t="str">
            <v>01</v>
          </cell>
          <cell r="Q428" t="str">
            <v>เปิดดำเนินการ</v>
          </cell>
          <cell r="R428" t="str">
            <v xml:space="preserve">77 ม.1 ถ.อังกินันทน์ </v>
          </cell>
          <cell r="S428" t="str">
            <v>21130</v>
          </cell>
          <cell r="T428" t="str">
            <v>038-603995</v>
          </cell>
          <cell r="U428" t="str">
            <v>038-603838</v>
          </cell>
          <cell r="V428" t="str">
            <v>22</v>
          </cell>
          <cell r="W428" t="str">
            <v>2.2 ทุติยภูมิระดับกลาง</v>
          </cell>
          <cell r="X428" t="str">
            <v>S</v>
          </cell>
          <cell r="Y428" t="str">
            <v xml:space="preserve">บริการ  </v>
          </cell>
          <cell r="AH428" t="str">
            <v>10828</v>
          </cell>
        </row>
        <row r="429">
          <cell r="A429" t="str">
            <v>001083000</v>
          </cell>
          <cell r="B429" t="str">
            <v>โรงพยาบาลวังจันทร์</v>
          </cell>
          <cell r="C429" t="str">
            <v>21002</v>
          </cell>
          <cell r="D429" t="str">
            <v>กระทรวงสาธารณสุข สำนักงานปลัดกระทรวงสาธารณสุข</v>
          </cell>
          <cell r="E429" t="str">
            <v>07</v>
          </cell>
          <cell r="F429" t="str">
            <v>โรงพยาบาลชุมชน</v>
          </cell>
          <cell r="G429" t="str">
            <v>45</v>
          </cell>
          <cell r="H429" t="str">
            <v>21</v>
          </cell>
          <cell r="I429" t="str">
            <v>จ.ระยอง</v>
          </cell>
          <cell r="J429" t="str">
            <v>04</v>
          </cell>
          <cell r="K429" t="str">
            <v xml:space="preserve"> อ.วังจันทร์</v>
          </cell>
          <cell r="L429" t="str">
            <v>02</v>
          </cell>
          <cell r="M429" t="str">
            <v xml:space="preserve"> 'ต.ชุมแสง'</v>
          </cell>
          <cell r="N429" t="str">
            <v>03</v>
          </cell>
          <cell r="O429" t="str">
            <v xml:space="preserve"> หมู่ 3</v>
          </cell>
          <cell r="P429" t="str">
            <v>01</v>
          </cell>
          <cell r="Q429" t="str">
            <v>เปิดดำเนินการ</v>
          </cell>
          <cell r="R429" t="str">
            <v xml:space="preserve">349 ต.ชุมแสง </v>
          </cell>
          <cell r="S429" t="str">
            <v>21210</v>
          </cell>
          <cell r="T429" t="str">
            <v>038-666198</v>
          </cell>
          <cell r="U429" t="str">
            <v>038-666247</v>
          </cell>
          <cell r="V429" t="str">
            <v>22</v>
          </cell>
          <cell r="W429" t="str">
            <v>2.2 ทุติยภูมิระดับกลาง</v>
          </cell>
          <cell r="X429" t="str">
            <v>S</v>
          </cell>
          <cell r="Y429" t="str">
            <v xml:space="preserve">บริการ  </v>
          </cell>
          <cell r="AH429" t="str">
            <v>10830</v>
          </cell>
        </row>
        <row r="430">
          <cell r="A430" t="str">
            <v>001087600</v>
          </cell>
          <cell r="B430" t="str">
            <v>โรงพยาบาลโชคชัย</v>
          </cell>
          <cell r="C430" t="str">
            <v>21002</v>
          </cell>
          <cell r="D430" t="str">
            <v>กระทรวงสาธารณสุข สำนักงานปลัดกระทรวงสาธารณสุข</v>
          </cell>
          <cell r="E430" t="str">
            <v>07</v>
          </cell>
          <cell r="F430" t="str">
            <v>โรงพยาบาลชุมชน</v>
          </cell>
          <cell r="G430" t="str">
            <v>30</v>
          </cell>
          <cell r="H430" t="str">
            <v>30</v>
          </cell>
          <cell r="I430" t="str">
            <v>จ.นครราชสีมา</v>
          </cell>
          <cell r="J430" t="str">
            <v>07</v>
          </cell>
          <cell r="K430" t="str">
            <v xml:space="preserve"> อ.โชคชัย</v>
          </cell>
          <cell r="L430" t="str">
            <v>08</v>
          </cell>
          <cell r="M430" t="str">
            <v xml:space="preserve"> 'ต.โชคชัย'</v>
          </cell>
          <cell r="N430" t="str">
            <v>13</v>
          </cell>
          <cell r="O430" t="str">
            <v xml:space="preserve"> หมู่ 13</v>
          </cell>
          <cell r="P430" t="str">
            <v>01</v>
          </cell>
          <cell r="Q430" t="str">
            <v>เปิดดำเนินการ</v>
          </cell>
          <cell r="R430" t="str">
            <v xml:space="preserve">220 </v>
          </cell>
          <cell r="V430" t="str">
            <v>22</v>
          </cell>
          <cell r="W430" t="str">
            <v>2.2 ทุติยภูมิระดับกลาง</v>
          </cell>
          <cell r="AH430" t="str">
            <v>10876</v>
          </cell>
        </row>
        <row r="431">
          <cell r="A431" t="str">
            <v>001087700</v>
          </cell>
          <cell r="B431" t="str">
            <v>โรงพยาบาลด่านขุนทด</v>
          </cell>
          <cell r="C431" t="str">
            <v>21002</v>
          </cell>
          <cell r="D431" t="str">
            <v>กระทรวงสาธารณสุข สำนักงานปลัดกระทรวงสาธารณสุข</v>
          </cell>
          <cell r="E431" t="str">
            <v>07</v>
          </cell>
          <cell r="F431" t="str">
            <v>โรงพยาบาลชุมชน</v>
          </cell>
          <cell r="G431" t="str">
            <v>90</v>
          </cell>
          <cell r="H431" t="str">
            <v>30</v>
          </cell>
          <cell r="I431" t="str">
            <v>จ.นครราชสีมา</v>
          </cell>
          <cell r="J431" t="str">
            <v>08</v>
          </cell>
          <cell r="K431" t="str">
            <v xml:space="preserve"> อ.ด่านขุนทด</v>
          </cell>
          <cell r="L431" t="str">
            <v>02</v>
          </cell>
          <cell r="M431" t="str">
            <v xml:space="preserve"> 'ต.ด่านขุนทด'</v>
          </cell>
          <cell r="N431" t="str">
            <v>02</v>
          </cell>
          <cell r="O431" t="str">
            <v xml:space="preserve"> หมู่ 2</v>
          </cell>
          <cell r="P431" t="str">
            <v>01</v>
          </cell>
          <cell r="Q431" t="str">
            <v>เปิดดำเนินการ</v>
          </cell>
          <cell r="R431" t="str">
            <v xml:space="preserve">142/49 </v>
          </cell>
          <cell r="V431" t="str">
            <v>22</v>
          </cell>
          <cell r="W431" t="str">
            <v>2.2 ทุติยภูมิระดับกลาง</v>
          </cell>
          <cell r="AH431" t="str">
            <v>10877</v>
          </cell>
        </row>
        <row r="432">
          <cell r="A432" t="str">
            <v>001088100</v>
          </cell>
          <cell r="B432" t="str">
            <v>โรงพยาบาลบัวใหญ่</v>
          </cell>
          <cell r="C432" t="str">
            <v>21002</v>
          </cell>
          <cell r="D432" t="str">
            <v>กระทรวงสาธารณสุข สำนักงานปลัดกระทรวงสาธารณสุข</v>
          </cell>
          <cell r="E432" t="str">
            <v>07</v>
          </cell>
          <cell r="F432" t="str">
            <v>โรงพยาบาลชุมชน</v>
          </cell>
          <cell r="G432" t="str">
            <v>90</v>
          </cell>
          <cell r="H432" t="str">
            <v>30</v>
          </cell>
          <cell r="I432" t="str">
            <v>จ.นครราชสีมา</v>
          </cell>
          <cell r="J432" t="str">
            <v>12</v>
          </cell>
          <cell r="K432" t="str">
            <v xml:space="preserve"> อ.บัวใหญ่</v>
          </cell>
          <cell r="L432" t="str">
            <v>01</v>
          </cell>
          <cell r="M432" t="str">
            <v xml:space="preserve"> 'ต.บัวใหญ่'</v>
          </cell>
          <cell r="N432" t="str">
            <v>00</v>
          </cell>
          <cell r="O432" t="str">
            <v xml:space="preserve"> หมู่ 0</v>
          </cell>
          <cell r="P432" t="str">
            <v>01</v>
          </cell>
          <cell r="Q432" t="str">
            <v>เปิดดำเนินการ</v>
          </cell>
          <cell r="R432" t="str">
            <v xml:space="preserve">6 ถ.เทศบาล12 </v>
          </cell>
          <cell r="V432" t="str">
            <v>22</v>
          </cell>
          <cell r="W432" t="str">
            <v>2.2 ทุติยภูมิระดับกลาง</v>
          </cell>
          <cell r="AH432" t="str">
            <v>10881</v>
          </cell>
        </row>
        <row r="433">
          <cell r="A433" t="str">
            <v>001087000</v>
          </cell>
          <cell r="B433" t="str">
            <v>โรงพยาบาลอรัญประเทศ</v>
          </cell>
          <cell r="C433" t="str">
            <v>21002</v>
          </cell>
          <cell r="D433" t="str">
            <v>กระทรวงสาธารณสุข สำนักงานปลัดกระทรวงสาธารณสุข</v>
          </cell>
          <cell r="E433" t="str">
            <v>07</v>
          </cell>
          <cell r="F433" t="str">
            <v>โรงพยาบาลชุมชน</v>
          </cell>
          <cell r="G433" t="str">
            <v>120</v>
          </cell>
          <cell r="H433" t="str">
            <v>27</v>
          </cell>
          <cell r="I433" t="str">
            <v>จ.สระแก้ว</v>
          </cell>
          <cell r="J433" t="str">
            <v>06</v>
          </cell>
          <cell r="K433" t="str">
            <v xml:space="preserve"> อ.อรัญประเทศ</v>
          </cell>
          <cell r="L433" t="str">
            <v>01</v>
          </cell>
          <cell r="M433" t="str">
            <v xml:space="preserve"> 'ต.อรัญประเทศ'</v>
          </cell>
          <cell r="N433" t="str">
            <v>01</v>
          </cell>
          <cell r="O433" t="str">
            <v xml:space="preserve"> หมู่ 1</v>
          </cell>
          <cell r="P433" t="str">
            <v>01</v>
          </cell>
          <cell r="Q433" t="str">
            <v>เปิดดำเนินการ</v>
          </cell>
          <cell r="R433" t="str">
            <v xml:space="preserve">4 ถ.มหาดไทย </v>
          </cell>
          <cell r="V433" t="str">
            <v>23</v>
          </cell>
          <cell r="W433" t="str">
            <v>2.3 ทุติยภูมิระดับสูง</v>
          </cell>
          <cell r="AH433" t="str">
            <v>10870</v>
          </cell>
        </row>
        <row r="434">
          <cell r="A434" t="str">
            <v>001090800</v>
          </cell>
          <cell r="B434" t="str">
            <v>โรงพยาบาลหนองหงส์</v>
          </cell>
          <cell r="C434" t="str">
            <v>21002</v>
          </cell>
          <cell r="D434" t="str">
            <v>กระทรวงสาธารณสุข สำนักงานปลัดกระทรวงสาธารณสุข</v>
          </cell>
          <cell r="E434" t="str">
            <v>07</v>
          </cell>
          <cell r="F434" t="str">
            <v>โรงพยาบาลชุมชน</v>
          </cell>
          <cell r="G434" t="str">
            <v>30</v>
          </cell>
          <cell r="H434" t="str">
            <v>31</v>
          </cell>
          <cell r="I434" t="str">
            <v>จ.บุรีรัมย์</v>
          </cell>
          <cell r="J434" t="str">
            <v>14</v>
          </cell>
          <cell r="K434" t="str">
            <v xml:space="preserve"> อ.หนองหงส์</v>
          </cell>
          <cell r="L434" t="str">
            <v>01</v>
          </cell>
          <cell r="M434" t="str">
            <v xml:space="preserve"> 'ต.สระแก้ว'</v>
          </cell>
          <cell r="N434" t="str">
            <v>02</v>
          </cell>
          <cell r="O434" t="str">
            <v xml:space="preserve"> หมู่ 2</v>
          </cell>
          <cell r="P434" t="str">
            <v>01</v>
          </cell>
          <cell r="Q434" t="str">
            <v>เปิดดำเนินการ</v>
          </cell>
          <cell r="V434" t="str">
            <v>22</v>
          </cell>
          <cell r="W434" t="str">
            <v>2.2 ทุติยภูมิระดับกลาง</v>
          </cell>
          <cell r="AH434" t="str">
            <v>10908</v>
          </cell>
        </row>
        <row r="435">
          <cell r="A435" t="str">
            <v>001083500</v>
          </cell>
          <cell r="B435" t="str">
            <v>โรงพยาบาลท่าใหม่</v>
          </cell>
          <cell r="C435" t="str">
            <v>21002</v>
          </cell>
          <cell r="D435" t="str">
            <v>กระทรวงสาธารณสุข สำนักงานปลัดกระทรวงสาธารณสุข</v>
          </cell>
          <cell r="E435" t="str">
            <v>07</v>
          </cell>
          <cell r="F435" t="str">
            <v>โรงพยาบาลชุมชน</v>
          </cell>
          <cell r="G435" t="str">
            <v>30</v>
          </cell>
          <cell r="H435" t="str">
            <v>22</v>
          </cell>
          <cell r="I435" t="str">
            <v>จ.จันทบุรี</v>
          </cell>
          <cell r="J435" t="str">
            <v>03</v>
          </cell>
          <cell r="K435" t="str">
            <v xml:space="preserve"> อ.ท่าใหม่</v>
          </cell>
          <cell r="L435" t="str">
            <v>01</v>
          </cell>
          <cell r="M435" t="str">
            <v xml:space="preserve"> 'ต.ท่าใหม่'</v>
          </cell>
          <cell r="N435" t="str">
            <v>00</v>
          </cell>
          <cell r="O435" t="str">
            <v xml:space="preserve"> หมู่ 0</v>
          </cell>
          <cell r="P435" t="str">
            <v>01</v>
          </cell>
          <cell r="Q435" t="str">
            <v>เปิดดำเนินการ</v>
          </cell>
          <cell r="R435" t="str">
            <v xml:space="preserve">28 ถ.สรรพกิจ </v>
          </cell>
          <cell r="S435" t="str">
            <v>22120</v>
          </cell>
          <cell r="T435" t="str">
            <v>039-431001</v>
          </cell>
          <cell r="U435" t="str">
            <v>039-431002</v>
          </cell>
          <cell r="V435" t="str">
            <v>22</v>
          </cell>
          <cell r="W435" t="str">
            <v>2.2 ทุติยภูมิระดับกลาง</v>
          </cell>
          <cell r="X435" t="str">
            <v>S</v>
          </cell>
          <cell r="Y435" t="str">
            <v xml:space="preserve">บริการ  </v>
          </cell>
          <cell r="AH435" t="str">
            <v>10835</v>
          </cell>
        </row>
        <row r="436">
          <cell r="A436" t="str">
            <v>001089000</v>
          </cell>
          <cell r="B436" t="str">
            <v>โรงพยาบาลปากช่องนานา</v>
          </cell>
          <cell r="C436" t="str">
            <v>21002</v>
          </cell>
          <cell r="D436" t="str">
            <v>กระทรวงสาธารณสุข สำนักงานปลัดกระทรวงสาธารณสุข</v>
          </cell>
          <cell r="E436" t="str">
            <v>07</v>
          </cell>
          <cell r="F436" t="str">
            <v>โรงพยาบาลชุมชน</v>
          </cell>
          <cell r="G436" t="str">
            <v>120</v>
          </cell>
          <cell r="H436" t="str">
            <v>30</v>
          </cell>
          <cell r="I436" t="str">
            <v>จ.นครราชสีมา</v>
          </cell>
          <cell r="J436" t="str">
            <v>21</v>
          </cell>
          <cell r="K436" t="str">
            <v xml:space="preserve"> อ.ปากช่อง</v>
          </cell>
          <cell r="L436" t="str">
            <v>01</v>
          </cell>
          <cell r="M436" t="str">
            <v xml:space="preserve"> 'ต.ปากช่อง'</v>
          </cell>
          <cell r="N436" t="str">
            <v>00</v>
          </cell>
          <cell r="O436" t="str">
            <v xml:space="preserve"> หมู่ 0</v>
          </cell>
          <cell r="P436" t="str">
            <v>01</v>
          </cell>
          <cell r="Q436" t="str">
            <v>เปิดดำเนินการ</v>
          </cell>
          <cell r="R436" t="str">
            <v xml:space="preserve">400 ถ.มิตรภาพ </v>
          </cell>
          <cell r="V436" t="str">
            <v>23</v>
          </cell>
          <cell r="W436" t="str">
            <v>2.3 ทุติยภูมิระดับสูง</v>
          </cell>
          <cell r="AH436" t="str">
            <v>10890</v>
          </cell>
        </row>
        <row r="437">
          <cell r="A437" t="str">
            <v>001083600</v>
          </cell>
          <cell r="B437" t="str">
            <v>โรงพยาบาลเขาสุกิม</v>
          </cell>
          <cell r="C437" t="str">
            <v>21002</v>
          </cell>
          <cell r="D437" t="str">
            <v>กระทรวงสาธารณสุข สำนักงานปลัดกระทรวงสาธารณสุข</v>
          </cell>
          <cell r="E437" t="str">
            <v>07</v>
          </cell>
          <cell r="F437" t="str">
            <v>โรงพยาบาลชุมชน</v>
          </cell>
          <cell r="G437" t="str">
            <v>30</v>
          </cell>
          <cell r="H437" t="str">
            <v>22</v>
          </cell>
          <cell r="I437" t="str">
            <v>จ.จันทบุรี</v>
          </cell>
          <cell r="J437" t="str">
            <v>03</v>
          </cell>
          <cell r="K437" t="str">
            <v xml:space="preserve"> อ.ท่าใหม่</v>
          </cell>
          <cell r="L437" t="str">
            <v>07</v>
          </cell>
          <cell r="M437" t="str">
            <v xml:space="preserve"> 'ต.เขาบายศรี'</v>
          </cell>
          <cell r="N437" t="str">
            <v>12</v>
          </cell>
          <cell r="O437" t="str">
            <v xml:space="preserve"> หมู่ 12</v>
          </cell>
          <cell r="P437" t="str">
            <v>01</v>
          </cell>
          <cell r="Q437" t="str">
            <v>เปิดดำเนินการ</v>
          </cell>
          <cell r="R437" t="str">
            <v>50/1</v>
          </cell>
          <cell r="S437" t="str">
            <v>22120</v>
          </cell>
          <cell r="T437" t="str">
            <v>039-495225</v>
          </cell>
          <cell r="V437" t="str">
            <v>22</v>
          </cell>
          <cell r="W437" t="str">
            <v>2.2 ทุติยภูมิระดับกลาง</v>
          </cell>
          <cell r="X437" t="str">
            <v>S</v>
          </cell>
          <cell r="Y437" t="str">
            <v xml:space="preserve">บริการ  </v>
          </cell>
          <cell r="AH437" t="str">
            <v>10836</v>
          </cell>
        </row>
        <row r="438">
          <cell r="A438" t="str">
            <v>001085000</v>
          </cell>
          <cell r="B438" t="str">
            <v>โรงพยาบาลบางคล้า</v>
          </cell>
          <cell r="C438" t="str">
            <v>21002</v>
          </cell>
          <cell r="D438" t="str">
            <v>กระทรวงสาธารณสุข สำนักงานปลัดกระทรวงสาธารณสุข</v>
          </cell>
          <cell r="E438" t="str">
            <v>07</v>
          </cell>
          <cell r="F438" t="str">
            <v>โรงพยาบาลชุมชน</v>
          </cell>
          <cell r="G438" t="str">
            <v>30</v>
          </cell>
          <cell r="H438" t="str">
            <v>24</v>
          </cell>
          <cell r="I438" t="str">
            <v>จ.ฉะเชิงเทรา</v>
          </cell>
          <cell r="J438" t="str">
            <v>02</v>
          </cell>
          <cell r="K438" t="str">
            <v xml:space="preserve"> อ.บางคล้า</v>
          </cell>
          <cell r="L438" t="str">
            <v>09</v>
          </cell>
          <cell r="M438" t="str">
            <v xml:space="preserve"> 'ต.ปากน้ำ'</v>
          </cell>
          <cell r="N438" t="str">
            <v>01</v>
          </cell>
          <cell r="O438" t="str">
            <v xml:space="preserve"> หมู่ 1</v>
          </cell>
          <cell r="P438" t="str">
            <v>01</v>
          </cell>
          <cell r="Q438" t="str">
            <v>เปิดดำเนินการ</v>
          </cell>
          <cell r="R438" t="str">
            <v xml:space="preserve">62 </v>
          </cell>
          <cell r="S438" t="str">
            <v>24110</v>
          </cell>
          <cell r="T438" t="str">
            <v>038-541009</v>
          </cell>
          <cell r="U438" t="str">
            <v>038-541009</v>
          </cell>
          <cell r="V438" t="str">
            <v>21</v>
          </cell>
          <cell r="W438" t="str">
            <v>2.1 ทุติยภูมิระดับต้น</v>
          </cell>
          <cell r="X438" t="str">
            <v>S</v>
          </cell>
          <cell r="Y438" t="str">
            <v xml:space="preserve">บริการ  </v>
          </cell>
          <cell r="AH438" t="str">
            <v>10850</v>
          </cell>
        </row>
        <row r="439">
          <cell r="A439" t="str">
            <v>001085200</v>
          </cell>
          <cell r="B439" t="str">
            <v>โรงพยาบาลบางปะกง</v>
          </cell>
          <cell r="C439" t="str">
            <v>21002</v>
          </cell>
          <cell r="D439" t="str">
            <v>กระทรวงสาธารณสุข สำนักงานปลัดกระทรวงสาธารณสุข</v>
          </cell>
          <cell r="E439" t="str">
            <v>07</v>
          </cell>
          <cell r="F439" t="str">
            <v>โรงพยาบาลชุมชน</v>
          </cell>
          <cell r="G439" t="str">
            <v>70</v>
          </cell>
          <cell r="H439" t="str">
            <v>24</v>
          </cell>
          <cell r="I439" t="str">
            <v>จ.ฉะเชิงเทรา</v>
          </cell>
          <cell r="J439" t="str">
            <v>04</v>
          </cell>
          <cell r="K439" t="str">
            <v xml:space="preserve"> อ.บางปะกง</v>
          </cell>
          <cell r="L439" t="str">
            <v>01</v>
          </cell>
          <cell r="M439" t="str">
            <v xml:space="preserve"> 'ต.บางปะกง'</v>
          </cell>
          <cell r="N439" t="str">
            <v>13</v>
          </cell>
          <cell r="O439" t="str">
            <v xml:space="preserve"> หมู่ 13</v>
          </cell>
          <cell r="P439" t="str">
            <v>01</v>
          </cell>
          <cell r="Q439" t="str">
            <v>เปิดดำเนินการ</v>
          </cell>
          <cell r="R439" t="str">
            <v xml:space="preserve">142 ม.13 ถ.บางนา-ตราด </v>
          </cell>
          <cell r="S439" t="str">
            <v>24130</v>
          </cell>
          <cell r="T439" t="str">
            <v>038-531286</v>
          </cell>
          <cell r="U439" t="str">
            <v>038-531287</v>
          </cell>
          <cell r="V439" t="str">
            <v>22</v>
          </cell>
          <cell r="W439" t="str">
            <v>2.2 ทุติยภูมิระดับกลาง</v>
          </cell>
          <cell r="X439" t="str">
            <v>S</v>
          </cell>
          <cell r="Y439" t="str">
            <v xml:space="preserve">บริการ  </v>
          </cell>
          <cell r="AH439" t="str">
            <v>10852</v>
          </cell>
        </row>
        <row r="440">
          <cell r="A440" t="str">
            <v>001085300</v>
          </cell>
          <cell r="B440" t="str">
            <v>โรงพยาบาลบ้านโพธิ์</v>
          </cell>
          <cell r="C440" t="str">
            <v>21002</v>
          </cell>
          <cell r="D440" t="str">
            <v>กระทรวงสาธารณสุข สำนักงานปลัดกระทรวงสาธารณสุข</v>
          </cell>
          <cell r="E440" t="str">
            <v>07</v>
          </cell>
          <cell r="F440" t="str">
            <v>โรงพยาบาลชุมชน</v>
          </cell>
          <cell r="G440" t="str">
            <v>40</v>
          </cell>
          <cell r="H440" t="str">
            <v>24</v>
          </cell>
          <cell r="I440" t="str">
            <v>จ.ฉะเชิงเทรา</v>
          </cell>
          <cell r="J440" t="str">
            <v>05</v>
          </cell>
          <cell r="K440" t="str">
            <v xml:space="preserve"> อ.บ้านโพธิ์</v>
          </cell>
          <cell r="L440" t="str">
            <v>01</v>
          </cell>
          <cell r="M440" t="str">
            <v xml:space="preserve"> 'ต.บ้านโพธิ์'</v>
          </cell>
          <cell r="N440" t="str">
            <v>01</v>
          </cell>
          <cell r="O440" t="str">
            <v xml:space="preserve"> หมู่ 1</v>
          </cell>
          <cell r="P440" t="str">
            <v>01</v>
          </cell>
          <cell r="Q440" t="str">
            <v>เปิดดำเนินการ</v>
          </cell>
          <cell r="R440" t="str">
            <v xml:space="preserve">107/1 ม.1 ถ. บ้านโพธิ์-ดอนสีนนท์ </v>
          </cell>
          <cell r="S440" t="str">
            <v>24140</v>
          </cell>
          <cell r="T440" t="str">
            <v>038-587222</v>
          </cell>
          <cell r="U440" t="str">
            <v>038-587222</v>
          </cell>
          <cell r="V440" t="str">
            <v>21</v>
          </cell>
          <cell r="W440" t="str">
            <v>2.1 ทุติยภูมิระดับต้น</v>
          </cell>
          <cell r="X440" t="str">
            <v>S</v>
          </cell>
          <cell r="Y440" t="str">
            <v xml:space="preserve">บริการ  </v>
          </cell>
          <cell r="AH440" t="str">
            <v>10853</v>
          </cell>
        </row>
        <row r="441">
          <cell r="A441" t="str">
            <v>001085500</v>
          </cell>
          <cell r="B441" t="str">
            <v>โรงพยาบาลสนามชัยเขต</v>
          </cell>
          <cell r="C441" t="str">
            <v>21002</v>
          </cell>
          <cell r="D441" t="str">
            <v>กระทรวงสาธารณสุข สำนักงานปลัดกระทรวงสาธารณสุข</v>
          </cell>
          <cell r="E441" t="str">
            <v>07</v>
          </cell>
          <cell r="F441" t="str">
            <v>โรงพยาบาลชุมชน</v>
          </cell>
          <cell r="G441" t="str">
            <v>99</v>
          </cell>
          <cell r="H441" t="str">
            <v>24</v>
          </cell>
          <cell r="I441" t="str">
            <v>จ.ฉะเชิงเทรา</v>
          </cell>
          <cell r="J441" t="str">
            <v>08</v>
          </cell>
          <cell r="K441" t="str">
            <v xml:space="preserve"> อ.สนามชัยเขต</v>
          </cell>
          <cell r="L441" t="str">
            <v>01</v>
          </cell>
          <cell r="M441" t="str">
            <v xml:space="preserve"> 'ต.คู้ยายหมี'</v>
          </cell>
          <cell r="N441" t="str">
            <v>04</v>
          </cell>
          <cell r="O441" t="str">
            <v xml:space="preserve"> หมู่ 4</v>
          </cell>
          <cell r="P441" t="str">
            <v>01</v>
          </cell>
          <cell r="Q441" t="str">
            <v>เปิดดำเนินการ</v>
          </cell>
          <cell r="R441" t="str">
            <v xml:space="preserve">590/1 </v>
          </cell>
          <cell r="S441" t="str">
            <v>24160</v>
          </cell>
          <cell r="T441" t="str">
            <v>038-597128</v>
          </cell>
          <cell r="U441" t="str">
            <v>038-597128</v>
          </cell>
          <cell r="V441" t="str">
            <v>22</v>
          </cell>
          <cell r="W441" t="str">
            <v>2.2 ทุติยภูมิระดับกลาง</v>
          </cell>
          <cell r="X441" t="str">
            <v>S</v>
          </cell>
          <cell r="Y441" t="str">
            <v xml:space="preserve">บริการ  </v>
          </cell>
          <cell r="AH441" t="str">
            <v>10855</v>
          </cell>
        </row>
        <row r="442">
          <cell r="A442" t="str">
            <v>001085400</v>
          </cell>
          <cell r="B442" t="str">
            <v>โรงพยาบาลพนมสารคาม</v>
          </cell>
          <cell r="C442" t="str">
            <v>21002</v>
          </cell>
          <cell r="D442" t="str">
            <v>กระทรวงสาธารณสุข สำนักงานปลัดกระทรวงสาธารณสุข</v>
          </cell>
          <cell r="E442" t="str">
            <v>07</v>
          </cell>
          <cell r="F442" t="str">
            <v>โรงพยาบาลชุมชน</v>
          </cell>
          <cell r="G442" t="str">
            <v>90</v>
          </cell>
          <cell r="H442" t="str">
            <v>24</v>
          </cell>
          <cell r="I442" t="str">
            <v>จ.ฉะเชิงเทรา</v>
          </cell>
          <cell r="J442" t="str">
            <v>06</v>
          </cell>
          <cell r="K442" t="str">
            <v xml:space="preserve"> อ.พนมสารคาม</v>
          </cell>
          <cell r="L442" t="str">
            <v>06</v>
          </cell>
          <cell r="M442" t="str">
            <v xml:space="preserve"> 'ต.ท่าถ่าน'</v>
          </cell>
          <cell r="N442" t="str">
            <v>04</v>
          </cell>
          <cell r="O442" t="str">
            <v xml:space="preserve"> หมู่ 4</v>
          </cell>
          <cell r="P442" t="str">
            <v>01</v>
          </cell>
          <cell r="Q442" t="str">
            <v>เปิดดำเนินการ</v>
          </cell>
          <cell r="R442" t="str">
            <v xml:space="preserve">490 ม.4 ถ.ฉะเชิงเทรา-กบินทร์บุรี </v>
          </cell>
          <cell r="S442" t="str">
            <v>24120</v>
          </cell>
          <cell r="T442" t="str">
            <v>038-551444</v>
          </cell>
          <cell r="U442" t="str">
            <v>038-551888</v>
          </cell>
          <cell r="V442" t="str">
            <v>22</v>
          </cell>
          <cell r="W442" t="str">
            <v>2.2 ทุติยภูมิระดับกลาง</v>
          </cell>
          <cell r="X442" t="str">
            <v>S</v>
          </cell>
          <cell r="Y442" t="str">
            <v xml:space="preserve">บริการ  </v>
          </cell>
          <cell r="AH442" t="str">
            <v>10854</v>
          </cell>
        </row>
        <row r="443">
          <cell r="A443" t="str">
            <v>001085700</v>
          </cell>
          <cell r="B443" t="str">
            <v>โรงพยาบาลกบินทร์บุรี</v>
          </cell>
          <cell r="C443" t="str">
            <v>21002</v>
          </cell>
          <cell r="D443" t="str">
            <v>กระทรวงสาธารณสุข สำนักงานปลัดกระทรวงสาธารณสุข</v>
          </cell>
          <cell r="E443" t="str">
            <v>07</v>
          </cell>
          <cell r="F443" t="str">
            <v>โรงพยาบาลชุมชน</v>
          </cell>
          <cell r="G443" t="str">
            <v>120</v>
          </cell>
          <cell r="H443" t="str">
            <v>25</v>
          </cell>
          <cell r="I443" t="str">
            <v>จ.ปราจีนบุรี</v>
          </cell>
          <cell r="J443" t="str">
            <v>02</v>
          </cell>
          <cell r="K443" t="str">
            <v xml:space="preserve"> อ.กบินทร์บุรี</v>
          </cell>
          <cell r="L443" t="str">
            <v>01</v>
          </cell>
          <cell r="M443" t="str">
            <v xml:space="preserve"> 'ต.กบินทร์'</v>
          </cell>
          <cell r="N443" t="str">
            <v>05</v>
          </cell>
          <cell r="O443" t="str">
            <v xml:space="preserve"> หมู่ 5</v>
          </cell>
          <cell r="P443" t="str">
            <v>01</v>
          </cell>
          <cell r="Q443" t="str">
            <v>เปิดดำเนินการ</v>
          </cell>
          <cell r="R443" t="str">
            <v xml:space="preserve">74 </v>
          </cell>
          <cell r="V443" t="str">
            <v>21</v>
          </cell>
          <cell r="W443" t="str">
            <v>2.1 ทุติยภูมิระดับต้น</v>
          </cell>
          <cell r="AH443" t="str">
            <v>10857</v>
          </cell>
        </row>
        <row r="444">
          <cell r="A444" t="str">
            <v>001085600</v>
          </cell>
          <cell r="B444" t="str">
            <v>โรงพยาบาลแปลงยาว</v>
          </cell>
          <cell r="C444" t="str">
            <v>21002</v>
          </cell>
          <cell r="D444" t="str">
            <v>กระทรวงสาธารณสุข สำนักงานปลัดกระทรวงสาธารณสุข</v>
          </cell>
          <cell r="E444" t="str">
            <v>07</v>
          </cell>
          <cell r="F444" t="str">
            <v>โรงพยาบาลชุมชน</v>
          </cell>
          <cell r="G444" t="str">
            <v>47</v>
          </cell>
          <cell r="H444" t="str">
            <v>24</v>
          </cell>
          <cell r="I444" t="str">
            <v>จ.ฉะเชิงเทรา</v>
          </cell>
          <cell r="J444" t="str">
            <v>09</v>
          </cell>
          <cell r="K444" t="str">
            <v xml:space="preserve"> อ.แปลงยาว</v>
          </cell>
          <cell r="L444" t="str">
            <v>02</v>
          </cell>
          <cell r="M444" t="str">
            <v xml:space="preserve"> 'ต.วังเย็น'</v>
          </cell>
          <cell r="N444" t="str">
            <v>04</v>
          </cell>
          <cell r="O444" t="str">
            <v xml:space="preserve"> หมู่ 4</v>
          </cell>
          <cell r="P444" t="str">
            <v>01</v>
          </cell>
          <cell r="Q444" t="str">
            <v>เปิดดำเนินการ</v>
          </cell>
          <cell r="R444" t="str">
            <v xml:space="preserve">60 </v>
          </cell>
          <cell r="S444" t="str">
            <v>24190</v>
          </cell>
          <cell r="T444" t="str">
            <v>038-589002</v>
          </cell>
          <cell r="U444" t="str">
            <v>038-589002</v>
          </cell>
          <cell r="V444" t="str">
            <v>21</v>
          </cell>
          <cell r="W444" t="str">
            <v>2.1 ทุติยภูมิระดับต้น</v>
          </cell>
          <cell r="X444" t="str">
            <v>S</v>
          </cell>
          <cell r="Y444" t="str">
            <v xml:space="preserve">บริการ  </v>
          </cell>
          <cell r="AH444" t="str">
            <v>10856</v>
          </cell>
        </row>
        <row r="445">
          <cell r="A445" t="str">
            <v>001090500</v>
          </cell>
          <cell r="B445" t="str">
            <v>โรงพยาบาลสตึก</v>
          </cell>
          <cell r="C445" t="str">
            <v>21002</v>
          </cell>
          <cell r="D445" t="str">
            <v>กระทรวงสาธารณสุข สำนักงานปลัดกระทรวงสาธารณสุข</v>
          </cell>
          <cell r="E445" t="str">
            <v>07</v>
          </cell>
          <cell r="F445" t="str">
            <v>โรงพยาบาลชุมชน</v>
          </cell>
          <cell r="G445" t="str">
            <v>80</v>
          </cell>
          <cell r="H445" t="str">
            <v>31</v>
          </cell>
          <cell r="I445" t="str">
            <v>จ.บุรีรัมย์</v>
          </cell>
          <cell r="J445" t="str">
            <v>11</v>
          </cell>
          <cell r="K445" t="str">
            <v xml:space="preserve"> อ.สตึก</v>
          </cell>
          <cell r="L445" t="str">
            <v>02</v>
          </cell>
          <cell r="M445" t="str">
            <v xml:space="preserve"> 'ต.นิคม'</v>
          </cell>
          <cell r="N445" t="str">
            <v>07</v>
          </cell>
          <cell r="O445" t="str">
            <v xml:space="preserve"> หมู่ 7</v>
          </cell>
          <cell r="P445" t="str">
            <v>01</v>
          </cell>
          <cell r="Q445" t="str">
            <v>เปิดดำเนินการ</v>
          </cell>
          <cell r="R445" t="str">
            <v xml:space="preserve">124/1  ถ.นิคม-สมบูรณ์ </v>
          </cell>
          <cell r="V445" t="str">
            <v>22</v>
          </cell>
          <cell r="W445" t="str">
            <v>2.2 ทุติยภูมิระดับกลาง</v>
          </cell>
          <cell r="AH445" t="str">
            <v>10905</v>
          </cell>
        </row>
        <row r="446">
          <cell r="A446" t="str">
            <v>001085800</v>
          </cell>
          <cell r="B446" t="str">
            <v>โรงพยาบาลนาดี</v>
          </cell>
          <cell r="C446" t="str">
            <v>21002</v>
          </cell>
          <cell r="D446" t="str">
            <v>กระทรวงสาธารณสุข สำนักงานปลัดกระทรวงสาธารณสุข</v>
          </cell>
          <cell r="E446" t="str">
            <v>07</v>
          </cell>
          <cell r="F446" t="str">
            <v>โรงพยาบาลชุมชน</v>
          </cell>
          <cell r="G446" t="str">
            <v>60</v>
          </cell>
          <cell r="H446" t="str">
            <v>25</v>
          </cell>
          <cell r="I446" t="str">
            <v>จ.ปราจีนบุรี</v>
          </cell>
          <cell r="J446" t="str">
            <v>03</v>
          </cell>
          <cell r="K446" t="str">
            <v xml:space="preserve"> อ.นาดี</v>
          </cell>
          <cell r="L446" t="str">
            <v>02</v>
          </cell>
          <cell r="M446" t="str">
            <v xml:space="preserve"> 'ต.สำพันตา'</v>
          </cell>
          <cell r="N446" t="str">
            <v>01</v>
          </cell>
          <cell r="O446" t="str">
            <v xml:space="preserve"> หมู่ 1</v>
          </cell>
          <cell r="P446" t="str">
            <v>01</v>
          </cell>
          <cell r="Q446" t="str">
            <v>เปิดดำเนินการ</v>
          </cell>
          <cell r="R446" t="str">
            <v>393</v>
          </cell>
          <cell r="V446" t="str">
            <v>21</v>
          </cell>
          <cell r="W446" t="str">
            <v>2.1 ทุติยภูมิระดับต้น</v>
          </cell>
          <cell r="AH446" t="str">
            <v>10858</v>
          </cell>
        </row>
        <row r="447">
          <cell r="A447" t="str">
            <v>001085100</v>
          </cell>
          <cell r="B447" t="str">
            <v>โรงพยาบาลบางน้ำเปรี้ยว</v>
          </cell>
          <cell r="C447" t="str">
            <v>21002</v>
          </cell>
          <cell r="D447" t="str">
            <v>กระทรวงสาธารณสุข สำนักงานปลัดกระทรวงสาธารณสุข</v>
          </cell>
          <cell r="E447" t="str">
            <v>07</v>
          </cell>
          <cell r="F447" t="str">
            <v>โรงพยาบาลชุมชน</v>
          </cell>
          <cell r="G447" t="str">
            <v>64</v>
          </cell>
          <cell r="H447" t="str">
            <v>24</v>
          </cell>
          <cell r="I447" t="str">
            <v>จ.ฉะเชิงเทรา</v>
          </cell>
          <cell r="J447" t="str">
            <v>03</v>
          </cell>
          <cell r="K447" t="str">
            <v xml:space="preserve"> อ.บางน้ำเปรี้ยว</v>
          </cell>
          <cell r="L447" t="str">
            <v>04</v>
          </cell>
          <cell r="M447" t="str">
            <v xml:space="preserve"> 'ต.หมอนทอง'</v>
          </cell>
          <cell r="N447" t="str">
            <v>02</v>
          </cell>
          <cell r="O447" t="str">
            <v xml:space="preserve"> หมู่ 2</v>
          </cell>
          <cell r="P447" t="str">
            <v>01</v>
          </cell>
          <cell r="Q447" t="str">
            <v>เปิดดำเนินการ</v>
          </cell>
          <cell r="R447" t="str">
            <v xml:space="preserve">100 </v>
          </cell>
          <cell r="S447" t="str">
            <v>24150</v>
          </cell>
          <cell r="T447" t="str">
            <v>038-581285</v>
          </cell>
          <cell r="U447" t="str">
            <v>038-581103</v>
          </cell>
          <cell r="V447" t="str">
            <v>22</v>
          </cell>
          <cell r="W447" t="str">
            <v>2.2 ทุติยภูมิระดับกลาง</v>
          </cell>
          <cell r="X447" t="str">
            <v>S</v>
          </cell>
          <cell r="Y447" t="str">
            <v xml:space="preserve">บริการ  </v>
          </cell>
          <cell r="AH447" t="str">
            <v>10851</v>
          </cell>
        </row>
        <row r="448">
          <cell r="A448" t="str">
            <v>001083300</v>
          </cell>
          <cell r="B448" t="str">
            <v>โรงพยาบาลท่าตะเกียบ</v>
          </cell>
          <cell r="C448" t="str">
            <v>21002</v>
          </cell>
          <cell r="D448" t="str">
            <v>กระทรวงสาธารณสุข สำนักงานปลัดกระทรวงสาธารณสุข</v>
          </cell>
          <cell r="E448" t="str">
            <v>07</v>
          </cell>
          <cell r="F448" t="str">
            <v>โรงพยาบาลชุมชน</v>
          </cell>
          <cell r="G448" t="str">
            <v>30</v>
          </cell>
          <cell r="H448" t="str">
            <v>24</v>
          </cell>
          <cell r="I448" t="str">
            <v>จ.ฉะเชิงเทรา</v>
          </cell>
          <cell r="J448" t="str">
            <v>10</v>
          </cell>
          <cell r="K448" t="str">
            <v xml:space="preserve"> อ.ท่าตะเกียบ</v>
          </cell>
          <cell r="L448" t="str">
            <v>01</v>
          </cell>
          <cell r="M448" t="str">
            <v xml:space="preserve"> 'ต.ท่าตะเกียบ'</v>
          </cell>
          <cell r="N448" t="str">
            <v>13</v>
          </cell>
          <cell r="O448" t="str">
            <v xml:space="preserve"> หมู่ 13</v>
          </cell>
          <cell r="P448" t="str">
            <v>01</v>
          </cell>
          <cell r="Q448" t="str">
            <v>เปิดดำเนินการ</v>
          </cell>
          <cell r="R448" t="str">
            <v xml:space="preserve">229 ถ.สนามชัย-วังเย็น </v>
          </cell>
          <cell r="S448" t="str">
            <v>24160</v>
          </cell>
          <cell r="T448" t="str">
            <v>038-556065</v>
          </cell>
          <cell r="U448" t="str">
            <v>038-556068</v>
          </cell>
          <cell r="V448" t="str">
            <v>21</v>
          </cell>
          <cell r="W448" t="str">
            <v>2.1 ทุติยภูมิระดับต้น</v>
          </cell>
          <cell r="X448" t="str">
            <v>S</v>
          </cell>
          <cell r="Y448" t="str">
            <v xml:space="preserve">บริการ  </v>
          </cell>
          <cell r="AH448" t="str">
            <v>10833</v>
          </cell>
        </row>
        <row r="449">
          <cell r="A449" t="str">
            <v>001086700</v>
          </cell>
          <cell r="B449" t="str">
            <v>โรงพยาบาลตาพระยา</v>
          </cell>
          <cell r="C449" t="str">
            <v>21002</v>
          </cell>
          <cell r="D449" t="str">
            <v>กระทรวงสาธารณสุข สำนักงานปลัดกระทรวงสาธารณสุข</v>
          </cell>
          <cell r="E449" t="str">
            <v>07</v>
          </cell>
          <cell r="F449" t="str">
            <v>โรงพยาบาลชุมชน</v>
          </cell>
          <cell r="G449" t="str">
            <v>30</v>
          </cell>
          <cell r="H449" t="str">
            <v>27</v>
          </cell>
          <cell r="I449" t="str">
            <v>จ.สระแก้ว</v>
          </cell>
          <cell r="J449" t="str">
            <v>03</v>
          </cell>
          <cell r="K449" t="str">
            <v xml:space="preserve"> อ.ตาพระยา</v>
          </cell>
          <cell r="L449" t="str">
            <v>01</v>
          </cell>
          <cell r="M449" t="str">
            <v xml:space="preserve"> 'ต.ตาพระยา'</v>
          </cell>
          <cell r="N449" t="str">
            <v>01</v>
          </cell>
          <cell r="O449" t="str">
            <v xml:space="preserve"> หมู่ 1</v>
          </cell>
          <cell r="P449" t="str">
            <v>01</v>
          </cell>
          <cell r="Q449" t="str">
            <v>เปิดดำเนินการ</v>
          </cell>
          <cell r="R449" t="str">
            <v>681</v>
          </cell>
          <cell r="V449" t="str">
            <v>21</v>
          </cell>
          <cell r="W449" t="str">
            <v>2.1 ทุติยภูมิระดับต้น</v>
          </cell>
          <cell r="AH449" t="str">
            <v>10867</v>
          </cell>
        </row>
        <row r="450">
          <cell r="A450" t="str">
            <v>001086800</v>
          </cell>
          <cell r="B450" t="str">
            <v>โรงพยาบาลวังน้ำเย็น</v>
          </cell>
          <cell r="C450" t="str">
            <v>21002</v>
          </cell>
          <cell r="D450" t="str">
            <v>กระทรวงสาธารณสุข สำนักงานปลัดกระทรวงสาธารณสุข</v>
          </cell>
          <cell r="E450" t="str">
            <v>07</v>
          </cell>
          <cell r="F450" t="str">
            <v>โรงพยาบาลชุมชน</v>
          </cell>
          <cell r="G450" t="str">
            <v>60</v>
          </cell>
          <cell r="H450" t="str">
            <v>27</v>
          </cell>
          <cell r="I450" t="str">
            <v>จ.สระแก้ว</v>
          </cell>
          <cell r="J450" t="str">
            <v>04</v>
          </cell>
          <cell r="K450" t="str">
            <v xml:space="preserve"> อ.วังน้ำเย็น</v>
          </cell>
          <cell r="L450" t="str">
            <v>01</v>
          </cell>
          <cell r="M450" t="str">
            <v xml:space="preserve"> 'ต.วังน้ำเย็น'</v>
          </cell>
          <cell r="N450" t="str">
            <v>06</v>
          </cell>
          <cell r="O450" t="str">
            <v xml:space="preserve"> หมู่ 6</v>
          </cell>
          <cell r="P450" t="str">
            <v>01</v>
          </cell>
          <cell r="Q450" t="str">
            <v>เปิดดำเนินการ</v>
          </cell>
          <cell r="R450" t="str">
            <v xml:space="preserve">304 </v>
          </cell>
          <cell r="V450" t="str">
            <v>21</v>
          </cell>
          <cell r="W450" t="str">
            <v>2.1 ทุติยภูมิระดับต้น</v>
          </cell>
          <cell r="AH450" t="str">
            <v>10868</v>
          </cell>
        </row>
        <row r="451">
          <cell r="A451" t="str">
            <v>001086900</v>
          </cell>
          <cell r="B451" t="str">
            <v>โรงพยาบาลวัฒนานคร</v>
          </cell>
          <cell r="C451" t="str">
            <v>21002</v>
          </cell>
          <cell r="D451" t="str">
            <v>กระทรวงสาธารณสุข สำนักงานปลัดกระทรวงสาธารณสุข</v>
          </cell>
          <cell r="E451" t="str">
            <v>07</v>
          </cell>
          <cell r="F451" t="str">
            <v>โรงพยาบาลชุมชน</v>
          </cell>
          <cell r="G451" t="str">
            <v>60</v>
          </cell>
          <cell r="H451" t="str">
            <v>27</v>
          </cell>
          <cell r="I451" t="str">
            <v>จ.สระแก้ว</v>
          </cell>
          <cell r="J451" t="str">
            <v>05</v>
          </cell>
          <cell r="K451" t="str">
            <v xml:space="preserve"> อ.วัฒนานคร</v>
          </cell>
          <cell r="L451" t="str">
            <v>01</v>
          </cell>
          <cell r="M451" t="str">
            <v xml:space="preserve"> 'ต.วัฒนานคร'</v>
          </cell>
          <cell r="N451" t="str">
            <v>11</v>
          </cell>
          <cell r="O451" t="str">
            <v xml:space="preserve"> หมู่ 11</v>
          </cell>
          <cell r="P451" t="str">
            <v>01</v>
          </cell>
          <cell r="Q451" t="str">
            <v>เปิดดำเนินการ</v>
          </cell>
          <cell r="R451" t="str">
            <v xml:space="preserve">231 </v>
          </cell>
          <cell r="V451" t="str">
            <v>21</v>
          </cell>
          <cell r="W451" t="str">
            <v>2.1 ทุติยภูมิระดับต้น</v>
          </cell>
          <cell r="AH451" t="str">
            <v>10869</v>
          </cell>
        </row>
        <row r="452">
          <cell r="A452" t="str">
            <v>001083700</v>
          </cell>
          <cell r="B452" t="str">
            <v>โรงพยาบาลสองพี่น้อง</v>
          </cell>
          <cell r="C452" t="str">
            <v>21002</v>
          </cell>
          <cell r="D452" t="str">
            <v>กระทรวงสาธารณสุข สำนักงานปลัดกระทรวงสาธารณสุข</v>
          </cell>
          <cell r="E452" t="str">
            <v>07</v>
          </cell>
          <cell r="F452" t="str">
            <v>โรงพยาบาลชุมชน</v>
          </cell>
          <cell r="G452" t="str">
            <v>30</v>
          </cell>
          <cell r="H452" t="str">
            <v>22</v>
          </cell>
          <cell r="I452" t="str">
            <v>จ.จันทบุรี</v>
          </cell>
          <cell r="J452" t="str">
            <v>03</v>
          </cell>
          <cell r="K452" t="str">
            <v xml:space="preserve"> อ.ท่าใหม่</v>
          </cell>
          <cell r="L452" t="str">
            <v>08</v>
          </cell>
          <cell r="M452" t="str">
            <v xml:space="preserve"> 'ต.สองพี่น้อง'</v>
          </cell>
          <cell r="N452" t="str">
            <v>05</v>
          </cell>
          <cell r="O452" t="str">
            <v xml:space="preserve"> หมู่ 5</v>
          </cell>
          <cell r="P452" t="str">
            <v>01</v>
          </cell>
          <cell r="Q452" t="str">
            <v>เปิดดำเนินการ</v>
          </cell>
          <cell r="R452" t="str">
            <v xml:space="preserve">66 </v>
          </cell>
          <cell r="S452" t="str">
            <v>22120</v>
          </cell>
          <cell r="T452" t="str">
            <v>039-431783</v>
          </cell>
          <cell r="V452" t="str">
            <v>22</v>
          </cell>
          <cell r="W452" t="str">
            <v>2.2 ทุติยภูมิระดับกลาง</v>
          </cell>
          <cell r="X452" t="str">
            <v>S</v>
          </cell>
          <cell r="Y452" t="str">
            <v xml:space="preserve">บริการ  </v>
          </cell>
          <cell r="AH452" t="str">
            <v>10837</v>
          </cell>
        </row>
        <row r="453">
          <cell r="A453" t="str">
            <v>001083400</v>
          </cell>
          <cell r="B453" t="str">
            <v>โรงพยาบาลขลุง</v>
          </cell>
          <cell r="C453" t="str">
            <v>21002</v>
          </cell>
          <cell r="D453" t="str">
            <v>กระทรวงสาธารณสุข สำนักงานปลัดกระทรวงสาธารณสุข</v>
          </cell>
          <cell r="E453" t="str">
            <v>07</v>
          </cell>
          <cell r="F453" t="str">
            <v>โรงพยาบาลชุมชน</v>
          </cell>
          <cell r="G453" t="str">
            <v>30</v>
          </cell>
          <cell r="H453" t="str">
            <v>22</v>
          </cell>
          <cell r="I453" t="str">
            <v>จ.จันทบุรี</v>
          </cell>
          <cell r="J453" t="str">
            <v>02</v>
          </cell>
          <cell r="K453" t="str">
            <v xml:space="preserve"> อ.ขลุง</v>
          </cell>
          <cell r="L453" t="str">
            <v>01</v>
          </cell>
          <cell r="M453" t="str">
            <v xml:space="preserve"> 'ต.ขลุง'</v>
          </cell>
          <cell r="N453" t="str">
            <v>00</v>
          </cell>
          <cell r="O453" t="str">
            <v xml:space="preserve"> หมู่ 0</v>
          </cell>
          <cell r="P453" t="str">
            <v>01</v>
          </cell>
          <cell r="Q453" t="str">
            <v>เปิดดำเนินการ</v>
          </cell>
          <cell r="R453" t="str">
            <v>9 ถ.สุขุมวิท</v>
          </cell>
          <cell r="S453" t="str">
            <v>22000</v>
          </cell>
          <cell r="T453" t="str">
            <v>039-441644</v>
          </cell>
          <cell r="V453" t="str">
            <v>22</v>
          </cell>
          <cell r="W453" t="str">
            <v>2.2 ทุติยภูมิระดับกลาง</v>
          </cell>
          <cell r="X453" t="str">
            <v>S</v>
          </cell>
          <cell r="Y453" t="str">
            <v xml:space="preserve">บริการ  </v>
          </cell>
          <cell r="AH453" t="str">
            <v>10834</v>
          </cell>
        </row>
        <row r="454">
          <cell r="A454" t="str">
            <v>001087300</v>
          </cell>
          <cell r="B454" t="str">
            <v>โรงพยาบาลคง</v>
          </cell>
          <cell r="C454" t="str">
            <v>21002</v>
          </cell>
          <cell r="D454" t="str">
            <v>กระทรวงสาธารณสุข สำนักงานปลัดกระทรวงสาธารณสุข</v>
          </cell>
          <cell r="E454" t="str">
            <v>07</v>
          </cell>
          <cell r="F454" t="str">
            <v>โรงพยาบาลชุมชน</v>
          </cell>
          <cell r="G454" t="str">
            <v>30</v>
          </cell>
          <cell r="H454" t="str">
            <v>30</v>
          </cell>
          <cell r="I454" t="str">
            <v>จ.นครราชสีมา</v>
          </cell>
          <cell r="J454" t="str">
            <v>04</v>
          </cell>
          <cell r="K454" t="str">
            <v xml:space="preserve"> อ.คง</v>
          </cell>
          <cell r="L454" t="str">
            <v>01</v>
          </cell>
          <cell r="M454" t="str">
            <v xml:space="preserve"> 'ต.เมืองคง'</v>
          </cell>
          <cell r="N454" t="str">
            <v>11</v>
          </cell>
          <cell r="O454" t="str">
            <v xml:space="preserve"> หมู่ 11</v>
          </cell>
          <cell r="P454" t="str">
            <v>01</v>
          </cell>
          <cell r="Q454" t="str">
            <v>เปิดดำเนินการ</v>
          </cell>
          <cell r="R454" t="str">
            <v xml:space="preserve">2 </v>
          </cell>
          <cell r="V454" t="str">
            <v>21</v>
          </cell>
          <cell r="W454" t="str">
            <v>2.1 ทุติยภูมิระดับต้น</v>
          </cell>
          <cell r="AH454" t="str">
            <v>10873</v>
          </cell>
        </row>
        <row r="455">
          <cell r="A455" t="str">
            <v>001087400</v>
          </cell>
          <cell r="B455" t="str">
            <v>โรงพยาบาลบ้านเหลื่อม</v>
          </cell>
          <cell r="C455" t="str">
            <v>21002</v>
          </cell>
          <cell r="D455" t="str">
            <v>กระทรวงสาธารณสุข สำนักงานปลัดกระทรวงสาธารณสุข</v>
          </cell>
          <cell r="E455" t="str">
            <v>07</v>
          </cell>
          <cell r="F455" t="str">
            <v>โรงพยาบาลชุมชน</v>
          </cell>
          <cell r="G455" t="str">
            <v>30</v>
          </cell>
          <cell r="H455" t="str">
            <v>30</v>
          </cell>
          <cell r="I455" t="str">
            <v>จ.นครราชสีมา</v>
          </cell>
          <cell r="J455" t="str">
            <v>05</v>
          </cell>
          <cell r="K455" t="str">
            <v xml:space="preserve"> อ.บ้านเหลื่อม</v>
          </cell>
          <cell r="L455" t="str">
            <v>01</v>
          </cell>
          <cell r="M455" t="str">
            <v xml:space="preserve"> 'ต.บ้านเหลื่อม'</v>
          </cell>
          <cell r="N455" t="str">
            <v>16</v>
          </cell>
          <cell r="O455" t="str">
            <v xml:space="preserve"> หมู่ 16</v>
          </cell>
          <cell r="P455" t="str">
            <v>01</v>
          </cell>
          <cell r="Q455" t="str">
            <v>เปิดดำเนินการ</v>
          </cell>
          <cell r="R455" t="str">
            <v xml:space="preserve">392 </v>
          </cell>
          <cell r="V455" t="str">
            <v>21</v>
          </cell>
          <cell r="W455" t="str">
            <v>2.1 ทุติยภูมิระดับต้น</v>
          </cell>
          <cell r="AH455" t="str">
            <v>10874</v>
          </cell>
        </row>
        <row r="456">
          <cell r="A456" t="str">
            <v>001087800</v>
          </cell>
          <cell r="B456" t="str">
            <v>โรงพยาบาลโนนไทย</v>
          </cell>
          <cell r="C456" t="str">
            <v>21002</v>
          </cell>
          <cell r="D456" t="str">
            <v>กระทรวงสาธารณสุข สำนักงานปลัดกระทรวงสาธารณสุข</v>
          </cell>
          <cell r="E456" t="str">
            <v>07</v>
          </cell>
          <cell r="F456" t="str">
            <v>โรงพยาบาลชุมชน</v>
          </cell>
          <cell r="G456" t="str">
            <v>30</v>
          </cell>
          <cell r="H456" t="str">
            <v>30</v>
          </cell>
          <cell r="I456" t="str">
            <v>จ.นครราชสีมา</v>
          </cell>
          <cell r="J456" t="str">
            <v>09</v>
          </cell>
          <cell r="K456" t="str">
            <v xml:space="preserve"> อ.โนนไทย</v>
          </cell>
          <cell r="L456" t="str">
            <v>01</v>
          </cell>
          <cell r="M456" t="str">
            <v xml:space="preserve"> 'ต.โนนไทย'</v>
          </cell>
          <cell r="N456" t="str">
            <v>01</v>
          </cell>
          <cell r="O456" t="str">
            <v xml:space="preserve"> หมู่ 1</v>
          </cell>
          <cell r="P456" t="str">
            <v>01</v>
          </cell>
          <cell r="Q456" t="str">
            <v>เปิดดำเนินการ</v>
          </cell>
          <cell r="R456" t="str">
            <v xml:space="preserve">707 ถ.สุรนารายณ์  </v>
          </cell>
          <cell r="V456" t="str">
            <v>21</v>
          </cell>
          <cell r="W456" t="str">
            <v>2.1 ทุติยภูมิระดับต้น</v>
          </cell>
          <cell r="AH456" t="str">
            <v>10878</v>
          </cell>
        </row>
        <row r="457">
          <cell r="A457" t="str">
            <v>001087900</v>
          </cell>
          <cell r="B457" t="str">
            <v>โรงพยาบาลโนนสูง</v>
          </cell>
          <cell r="C457" t="str">
            <v>21002</v>
          </cell>
          <cell r="D457" t="str">
            <v>กระทรวงสาธารณสุข สำนักงานปลัดกระทรวงสาธารณสุข</v>
          </cell>
          <cell r="E457" t="str">
            <v>07</v>
          </cell>
          <cell r="F457" t="str">
            <v>โรงพยาบาลชุมชน</v>
          </cell>
          <cell r="G457" t="str">
            <v>60</v>
          </cell>
          <cell r="H457" t="str">
            <v>30</v>
          </cell>
          <cell r="I457" t="str">
            <v>จ.นครราชสีมา</v>
          </cell>
          <cell r="J457" t="str">
            <v>10</v>
          </cell>
          <cell r="K457" t="str">
            <v xml:space="preserve"> อ.โนนสูง</v>
          </cell>
          <cell r="L457" t="str">
            <v>01</v>
          </cell>
          <cell r="M457" t="str">
            <v xml:space="preserve"> 'ต.โนนสูง'</v>
          </cell>
          <cell r="N457" t="str">
            <v>06</v>
          </cell>
          <cell r="O457" t="str">
            <v xml:space="preserve"> หมู่ 6</v>
          </cell>
          <cell r="P457" t="str">
            <v>01</v>
          </cell>
          <cell r="Q457" t="str">
            <v>เปิดดำเนินการ</v>
          </cell>
          <cell r="R457" t="str">
            <v xml:space="preserve">182 ถ.โนนสูง-มิตรภาพ </v>
          </cell>
          <cell r="V457" t="str">
            <v>21</v>
          </cell>
          <cell r="W457" t="str">
            <v>2.1 ทุติยภูมิระดับต้น</v>
          </cell>
          <cell r="AH457" t="str">
            <v>10879</v>
          </cell>
        </row>
        <row r="458">
          <cell r="A458" t="str">
            <v>001088000</v>
          </cell>
          <cell r="B458" t="str">
            <v>โรงพยาบาลขามสะแกแสง</v>
          </cell>
          <cell r="C458" t="str">
            <v>21002</v>
          </cell>
          <cell r="D458" t="str">
            <v>กระทรวงสาธารณสุข สำนักงานปลัดกระทรวงสาธารณสุข</v>
          </cell>
          <cell r="E458" t="str">
            <v>07</v>
          </cell>
          <cell r="F458" t="str">
            <v>โรงพยาบาลชุมชน</v>
          </cell>
          <cell r="G458" t="str">
            <v>30</v>
          </cell>
          <cell r="H458" t="str">
            <v>30</v>
          </cell>
          <cell r="I458" t="str">
            <v>จ.นครราชสีมา</v>
          </cell>
          <cell r="J458" t="str">
            <v>11</v>
          </cell>
          <cell r="K458" t="str">
            <v xml:space="preserve"> อ.ขามสะแกแสง</v>
          </cell>
          <cell r="L458" t="str">
            <v>01</v>
          </cell>
          <cell r="M458" t="str">
            <v xml:space="preserve"> 'ต.ขามสะแกแสง'</v>
          </cell>
          <cell r="N458" t="str">
            <v>13</v>
          </cell>
          <cell r="O458" t="str">
            <v xml:space="preserve"> หมู่ 13</v>
          </cell>
          <cell r="P458" t="str">
            <v>01</v>
          </cell>
          <cell r="Q458" t="str">
            <v>เปิดดำเนินการ</v>
          </cell>
          <cell r="R458" t="str">
            <v xml:space="preserve">459 </v>
          </cell>
          <cell r="V458" t="str">
            <v>21</v>
          </cell>
          <cell r="W458" t="str">
            <v>2.1 ทุติยภูมิระดับต้น</v>
          </cell>
          <cell r="AH458" t="str">
            <v>10880</v>
          </cell>
        </row>
        <row r="459">
          <cell r="A459" t="str">
            <v>001088200</v>
          </cell>
          <cell r="B459" t="str">
            <v>โรงพยาบาลประทาย</v>
          </cell>
          <cell r="C459" t="str">
            <v>21002</v>
          </cell>
          <cell r="D459" t="str">
            <v>กระทรวงสาธารณสุข สำนักงานปลัดกระทรวงสาธารณสุข</v>
          </cell>
          <cell r="E459" t="str">
            <v>07</v>
          </cell>
          <cell r="F459" t="str">
            <v>โรงพยาบาลชุมชน</v>
          </cell>
          <cell r="G459" t="str">
            <v>60</v>
          </cell>
          <cell r="H459" t="str">
            <v>30</v>
          </cell>
          <cell r="I459" t="str">
            <v>จ.นครราชสีมา</v>
          </cell>
          <cell r="J459" t="str">
            <v>13</v>
          </cell>
          <cell r="K459" t="str">
            <v xml:space="preserve"> อ.ประทาย</v>
          </cell>
          <cell r="L459" t="str">
            <v>01</v>
          </cell>
          <cell r="M459" t="str">
            <v xml:space="preserve"> 'ต.ประทาย'</v>
          </cell>
          <cell r="N459" t="str">
            <v>13</v>
          </cell>
          <cell r="O459" t="str">
            <v xml:space="preserve"> หมู่ 13</v>
          </cell>
          <cell r="P459" t="str">
            <v>01</v>
          </cell>
          <cell r="Q459" t="str">
            <v>เปิดดำเนินการ</v>
          </cell>
          <cell r="R459" t="str">
            <v xml:space="preserve">5 </v>
          </cell>
          <cell r="V459" t="str">
            <v>22</v>
          </cell>
          <cell r="W459" t="str">
            <v>2.2 ทุติยภูมิระดับกลาง</v>
          </cell>
          <cell r="AH459" t="str">
            <v>10882</v>
          </cell>
        </row>
        <row r="460">
          <cell r="A460" t="str">
            <v>001088300</v>
          </cell>
          <cell r="B460" t="str">
            <v>โรงพยาบาลปักธงชัย</v>
          </cell>
          <cell r="C460" t="str">
            <v>21002</v>
          </cell>
          <cell r="D460" t="str">
            <v>กระทรวงสาธารณสุข สำนักงานปลัดกระทรวงสาธารณสุข</v>
          </cell>
          <cell r="E460" t="str">
            <v>07</v>
          </cell>
          <cell r="F460" t="str">
            <v>โรงพยาบาลชุมชน</v>
          </cell>
          <cell r="G460" t="str">
            <v>30</v>
          </cell>
          <cell r="H460" t="str">
            <v>30</v>
          </cell>
          <cell r="I460" t="str">
            <v>จ.นครราชสีมา</v>
          </cell>
          <cell r="J460" t="str">
            <v>14</v>
          </cell>
          <cell r="K460" t="str">
            <v xml:space="preserve"> อ.ปักธงชัย</v>
          </cell>
          <cell r="L460" t="str">
            <v>17</v>
          </cell>
          <cell r="M460" t="str">
            <v xml:space="preserve"> 'ต.ธงชัยเหนือ'</v>
          </cell>
          <cell r="N460" t="str">
            <v>01</v>
          </cell>
          <cell r="O460" t="str">
            <v xml:space="preserve"> หมู่ 1</v>
          </cell>
          <cell r="P460" t="str">
            <v>01</v>
          </cell>
          <cell r="Q460" t="str">
            <v>เปิดดำเนินการ</v>
          </cell>
          <cell r="R460" t="str">
            <v xml:space="preserve">327 </v>
          </cell>
          <cell r="V460" t="str">
            <v>22</v>
          </cell>
          <cell r="W460" t="str">
            <v>2.2 ทุติยภูมิระดับกลาง</v>
          </cell>
          <cell r="AH460" t="str">
            <v>10883</v>
          </cell>
        </row>
        <row r="461">
          <cell r="A461" t="str">
            <v>001088600</v>
          </cell>
          <cell r="B461" t="str">
            <v>โรงพยาบาลชุมพวง</v>
          </cell>
          <cell r="C461" t="str">
            <v>21002</v>
          </cell>
          <cell r="D461" t="str">
            <v>กระทรวงสาธารณสุข สำนักงานปลัดกระทรวงสาธารณสุข</v>
          </cell>
          <cell r="E461" t="str">
            <v>07</v>
          </cell>
          <cell r="F461" t="str">
            <v>โรงพยาบาลชุมชน</v>
          </cell>
          <cell r="G461" t="str">
            <v>60</v>
          </cell>
          <cell r="H461" t="str">
            <v>30</v>
          </cell>
          <cell r="I461" t="str">
            <v>จ.นครราชสีมา</v>
          </cell>
          <cell r="J461" t="str">
            <v>17</v>
          </cell>
          <cell r="K461" t="str">
            <v xml:space="preserve"> อ.ชุมพวง</v>
          </cell>
          <cell r="L461" t="str">
            <v>01</v>
          </cell>
          <cell r="M461" t="str">
            <v xml:space="preserve"> 'ต.ชุมพวง'</v>
          </cell>
          <cell r="N461" t="str">
            <v>01</v>
          </cell>
          <cell r="O461" t="str">
            <v xml:space="preserve"> หมู่ 1</v>
          </cell>
          <cell r="P461" t="str">
            <v>01</v>
          </cell>
          <cell r="Q461" t="str">
            <v>เปิดดำเนินการ</v>
          </cell>
          <cell r="R461" t="str">
            <v xml:space="preserve">2 </v>
          </cell>
          <cell r="V461" t="str">
            <v>22</v>
          </cell>
          <cell r="W461" t="str">
            <v>2.2 ทุติยภูมิระดับกลาง</v>
          </cell>
          <cell r="AH461" t="str">
            <v>10886</v>
          </cell>
        </row>
        <row r="462">
          <cell r="A462" t="str">
            <v>001088700</v>
          </cell>
          <cell r="B462" t="str">
            <v>โรงพยาบาลสูงเนิน</v>
          </cell>
          <cell r="C462" t="str">
            <v>21002</v>
          </cell>
          <cell r="D462" t="str">
            <v>กระทรวงสาธารณสุข สำนักงานปลัดกระทรวงสาธารณสุข</v>
          </cell>
          <cell r="E462" t="str">
            <v>07</v>
          </cell>
          <cell r="F462" t="str">
            <v>โรงพยาบาลชุมชน</v>
          </cell>
          <cell r="G462" t="str">
            <v>60</v>
          </cell>
          <cell r="H462" t="str">
            <v>30</v>
          </cell>
          <cell r="I462" t="str">
            <v>จ.นครราชสีมา</v>
          </cell>
          <cell r="J462" t="str">
            <v>18</v>
          </cell>
          <cell r="K462" t="str">
            <v xml:space="preserve"> อ.สูงเนิน</v>
          </cell>
          <cell r="L462" t="str">
            <v>01</v>
          </cell>
          <cell r="M462" t="str">
            <v xml:space="preserve"> 'ต.สูงเนิน'</v>
          </cell>
          <cell r="N462" t="str">
            <v>01</v>
          </cell>
          <cell r="O462" t="str">
            <v xml:space="preserve"> หมู่ 1</v>
          </cell>
          <cell r="P462" t="str">
            <v>01</v>
          </cell>
          <cell r="Q462" t="str">
            <v>เปิดดำเนินการ</v>
          </cell>
          <cell r="R462" t="str">
            <v xml:space="preserve">274/5 ถ.มิตรสัมพันธ์ </v>
          </cell>
          <cell r="V462" t="str">
            <v>22</v>
          </cell>
          <cell r="W462" t="str">
            <v>2.2 ทุติยภูมิระดับกลาง</v>
          </cell>
          <cell r="AH462" t="str">
            <v>10887</v>
          </cell>
        </row>
        <row r="463">
          <cell r="A463" t="str">
            <v>001088900</v>
          </cell>
          <cell r="B463" t="str">
            <v>โรงพยาบาลสีคิ้ว</v>
          </cell>
          <cell r="C463" t="str">
            <v>21002</v>
          </cell>
          <cell r="D463" t="str">
            <v>กระทรวงสาธารณสุข สำนักงานปลัดกระทรวงสาธารณสุข</v>
          </cell>
          <cell r="E463" t="str">
            <v>07</v>
          </cell>
          <cell r="F463" t="str">
            <v>โรงพยาบาลชุมชน</v>
          </cell>
          <cell r="G463" t="str">
            <v>90</v>
          </cell>
          <cell r="H463" t="str">
            <v>30</v>
          </cell>
          <cell r="I463" t="str">
            <v>จ.นครราชสีมา</v>
          </cell>
          <cell r="J463" t="str">
            <v>20</v>
          </cell>
          <cell r="K463" t="str">
            <v xml:space="preserve"> อ.สีคิ้ว</v>
          </cell>
          <cell r="L463" t="str">
            <v>09</v>
          </cell>
          <cell r="M463" t="str">
            <v xml:space="preserve"> 'ต.มิตรภาพ'</v>
          </cell>
          <cell r="N463" t="str">
            <v>02</v>
          </cell>
          <cell r="O463" t="str">
            <v xml:space="preserve"> หมู่ 2</v>
          </cell>
          <cell r="P463" t="str">
            <v>01</v>
          </cell>
          <cell r="Q463" t="str">
            <v>เปิดดำเนินการ</v>
          </cell>
          <cell r="R463" t="str">
            <v xml:space="preserve">212 </v>
          </cell>
          <cell r="V463" t="str">
            <v>22</v>
          </cell>
          <cell r="W463" t="str">
            <v>2.2 ทุติยภูมิระดับกลาง</v>
          </cell>
          <cell r="AH463" t="str">
            <v>10889</v>
          </cell>
        </row>
        <row r="464">
          <cell r="A464" t="str">
            <v>001088800</v>
          </cell>
          <cell r="B464" t="str">
            <v>โรงพยาบาลขามทะเลสอ</v>
          </cell>
          <cell r="C464" t="str">
            <v>21002</v>
          </cell>
          <cell r="D464" t="str">
            <v>กระทรวงสาธารณสุข สำนักงานปลัดกระทรวงสาธารณสุข</v>
          </cell>
          <cell r="E464" t="str">
            <v>07</v>
          </cell>
          <cell r="F464" t="str">
            <v>โรงพยาบาลชุมชน</v>
          </cell>
          <cell r="G464" t="str">
            <v>30</v>
          </cell>
          <cell r="H464" t="str">
            <v>30</v>
          </cell>
          <cell r="I464" t="str">
            <v>จ.นครราชสีมา</v>
          </cell>
          <cell r="J464" t="str">
            <v>19</v>
          </cell>
          <cell r="K464" t="str">
            <v xml:space="preserve"> อ.ขามทะเลสอ</v>
          </cell>
          <cell r="L464" t="str">
            <v>01</v>
          </cell>
          <cell r="M464" t="str">
            <v xml:space="preserve"> 'ต.ขามทะเลสอ'</v>
          </cell>
          <cell r="N464" t="str">
            <v>07</v>
          </cell>
          <cell r="O464" t="str">
            <v xml:space="preserve"> หมู่ 7</v>
          </cell>
          <cell r="P464" t="str">
            <v>01</v>
          </cell>
          <cell r="Q464" t="str">
            <v>เปิดดำเนินการ</v>
          </cell>
          <cell r="R464" t="str">
            <v xml:space="preserve">197 </v>
          </cell>
          <cell r="V464" t="str">
            <v>21</v>
          </cell>
          <cell r="W464" t="str">
            <v>2.1 ทุติยภูมิระดับต้น</v>
          </cell>
          <cell r="AH464" t="str">
            <v>10888</v>
          </cell>
        </row>
        <row r="465">
          <cell r="A465" t="str">
            <v>001090600</v>
          </cell>
          <cell r="B465" t="str">
            <v>โรงพยาบาลปะคำ</v>
          </cell>
          <cell r="C465" t="str">
            <v>21002</v>
          </cell>
          <cell r="D465" t="str">
            <v>กระทรวงสาธารณสุข สำนักงานปลัดกระทรวงสาธารณสุข</v>
          </cell>
          <cell r="E465" t="str">
            <v>07</v>
          </cell>
          <cell r="F465" t="str">
            <v>โรงพยาบาลชุมชน</v>
          </cell>
          <cell r="G465" t="str">
            <v>30</v>
          </cell>
          <cell r="H465" t="str">
            <v>31</v>
          </cell>
          <cell r="I465" t="str">
            <v>จ.บุรีรัมย์</v>
          </cell>
          <cell r="J465" t="str">
            <v>12</v>
          </cell>
          <cell r="K465" t="str">
            <v xml:space="preserve"> อ.ปะคำ</v>
          </cell>
          <cell r="L465" t="str">
            <v>01</v>
          </cell>
          <cell r="M465" t="str">
            <v xml:space="preserve"> 'ต.ปะคำ'</v>
          </cell>
          <cell r="N465" t="str">
            <v>03</v>
          </cell>
          <cell r="O465" t="str">
            <v xml:space="preserve"> หมู่ 3</v>
          </cell>
          <cell r="P465" t="str">
            <v>01</v>
          </cell>
          <cell r="Q465" t="str">
            <v>เปิดดำเนินการ</v>
          </cell>
          <cell r="R465" t="str">
            <v xml:space="preserve">96  ถ.ปะคำ-นางรอง </v>
          </cell>
          <cell r="V465" t="str">
            <v>22</v>
          </cell>
          <cell r="W465" t="str">
            <v>2.2 ทุติยภูมิระดับกลาง</v>
          </cell>
          <cell r="AH465" t="str">
            <v>10906</v>
          </cell>
        </row>
        <row r="466">
          <cell r="A466" t="str">
            <v>001091700</v>
          </cell>
          <cell r="B466" t="str">
            <v>โรงพยาบาลจอมพระ</v>
          </cell>
          <cell r="C466" t="str">
            <v>21002</v>
          </cell>
          <cell r="D466" t="str">
            <v>กระทรวงสาธารณสุข สำนักงานปลัดกระทรวงสาธารณสุข</v>
          </cell>
          <cell r="E466" t="str">
            <v>07</v>
          </cell>
          <cell r="F466" t="str">
            <v>โรงพยาบาลชุมชน</v>
          </cell>
          <cell r="G466" t="str">
            <v>30</v>
          </cell>
          <cell r="H466" t="str">
            <v>32</v>
          </cell>
          <cell r="I466" t="str">
            <v>จ.สุรินทร์</v>
          </cell>
          <cell r="J466" t="str">
            <v>04</v>
          </cell>
          <cell r="K466" t="str">
            <v xml:space="preserve"> อ.จอมพระ</v>
          </cell>
          <cell r="L466" t="str">
            <v>01</v>
          </cell>
          <cell r="M466" t="str">
            <v xml:space="preserve"> 'ต.จอมพระ'</v>
          </cell>
          <cell r="N466" t="str">
            <v>06</v>
          </cell>
          <cell r="O466" t="str">
            <v xml:space="preserve"> หมู่ 6</v>
          </cell>
          <cell r="P466" t="str">
            <v>01</v>
          </cell>
          <cell r="Q466" t="str">
            <v>เปิดดำเนินการ</v>
          </cell>
          <cell r="R466" t="str">
            <v xml:space="preserve">19 </v>
          </cell>
          <cell r="V466" t="str">
            <v>21</v>
          </cell>
          <cell r="W466" t="str">
            <v>2.1 ทุติยภูมิระดับต้น</v>
          </cell>
          <cell r="AH466" t="str">
            <v>10917</v>
          </cell>
        </row>
        <row r="467">
          <cell r="A467" t="str">
            <v>001092000</v>
          </cell>
          <cell r="B467" t="str">
            <v>โรงพยาบาลรัตนบุรี</v>
          </cell>
          <cell r="C467" t="str">
            <v>21002</v>
          </cell>
          <cell r="D467" t="str">
            <v>กระทรวงสาธารณสุข สำนักงานปลัดกระทรวงสาธารณสุข</v>
          </cell>
          <cell r="E467" t="str">
            <v>07</v>
          </cell>
          <cell r="F467" t="str">
            <v>โรงพยาบาลชุมชน</v>
          </cell>
          <cell r="G467" t="str">
            <v>60</v>
          </cell>
          <cell r="H467" t="str">
            <v>32</v>
          </cell>
          <cell r="I467" t="str">
            <v>จ.สุรินทร์</v>
          </cell>
          <cell r="J467" t="str">
            <v>07</v>
          </cell>
          <cell r="K467" t="str">
            <v xml:space="preserve"> อ.รัตนบุรี</v>
          </cell>
          <cell r="L467" t="str">
            <v>01</v>
          </cell>
          <cell r="M467" t="str">
            <v xml:space="preserve"> 'ต.รัตนบุรี'</v>
          </cell>
          <cell r="N467" t="str">
            <v>08</v>
          </cell>
          <cell r="O467" t="str">
            <v xml:space="preserve"> หมู่ 8</v>
          </cell>
          <cell r="P467" t="str">
            <v>01</v>
          </cell>
          <cell r="Q467" t="str">
            <v>เปิดดำเนินการ</v>
          </cell>
          <cell r="R467" t="str">
            <v xml:space="preserve">150  ถ.ศรีรัตน์ </v>
          </cell>
          <cell r="V467" t="str">
            <v>22</v>
          </cell>
          <cell r="W467" t="str">
            <v>2.2 ทุติยภูมิระดับกลาง</v>
          </cell>
          <cell r="AH467" t="str">
            <v>10920</v>
          </cell>
        </row>
        <row r="468">
          <cell r="A468" t="str">
            <v>001092200</v>
          </cell>
          <cell r="B468" t="str">
            <v>โรงพยาบาลศีขรภูมิ</v>
          </cell>
          <cell r="C468" t="str">
            <v>21002</v>
          </cell>
          <cell r="D468" t="str">
            <v>กระทรวงสาธารณสุข สำนักงานปลัดกระทรวงสาธารณสุข</v>
          </cell>
          <cell r="E468" t="str">
            <v>07</v>
          </cell>
          <cell r="F468" t="str">
            <v>โรงพยาบาลชุมชน</v>
          </cell>
          <cell r="G468" t="str">
            <v>60</v>
          </cell>
          <cell r="H468" t="str">
            <v>32</v>
          </cell>
          <cell r="I468" t="str">
            <v>จ.สุรินทร์</v>
          </cell>
          <cell r="J468" t="str">
            <v>09</v>
          </cell>
          <cell r="K468" t="str">
            <v xml:space="preserve"> อ.ศีขรภูมิ</v>
          </cell>
          <cell r="L468" t="str">
            <v>01</v>
          </cell>
          <cell r="M468" t="str">
            <v xml:space="preserve"> 'ต.ระแงง'</v>
          </cell>
          <cell r="N468" t="str">
            <v>01</v>
          </cell>
          <cell r="O468" t="str">
            <v xml:space="preserve"> หมู่ 1</v>
          </cell>
          <cell r="P468" t="str">
            <v>01</v>
          </cell>
          <cell r="Q468" t="str">
            <v>เปิดดำเนินการ</v>
          </cell>
          <cell r="R468" t="str">
            <v xml:space="preserve"> ถ.สุรินทร์-ศรีสะเกษ </v>
          </cell>
          <cell r="V468" t="str">
            <v>22</v>
          </cell>
          <cell r="W468" t="str">
            <v>2.2 ทุติยภูมิระดับกลาง</v>
          </cell>
          <cell r="AH468" t="str">
            <v>10922</v>
          </cell>
        </row>
        <row r="469">
          <cell r="A469" t="str">
            <v>001092300</v>
          </cell>
          <cell r="B469" t="str">
            <v>โรงพยาบาลสังขะ</v>
          </cell>
          <cell r="C469" t="str">
            <v>21002</v>
          </cell>
          <cell r="D469" t="str">
            <v>กระทรวงสาธารณสุข สำนักงานปลัดกระทรวงสาธารณสุข</v>
          </cell>
          <cell r="E469" t="str">
            <v>07</v>
          </cell>
          <cell r="F469" t="str">
            <v>โรงพยาบาลชุมชน</v>
          </cell>
          <cell r="G469" t="str">
            <v>90</v>
          </cell>
          <cell r="H469" t="str">
            <v>32</v>
          </cell>
          <cell r="I469" t="str">
            <v>จ.สุรินทร์</v>
          </cell>
          <cell r="J469" t="str">
            <v>10</v>
          </cell>
          <cell r="K469" t="str">
            <v xml:space="preserve"> อ.สังขะ</v>
          </cell>
          <cell r="L469" t="str">
            <v>01</v>
          </cell>
          <cell r="M469" t="str">
            <v xml:space="preserve"> 'ต.สังขะ'</v>
          </cell>
          <cell r="N469" t="str">
            <v>01</v>
          </cell>
          <cell r="O469" t="str">
            <v xml:space="preserve"> หมู่ 1</v>
          </cell>
          <cell r="P469" t="str">
            <v>01</v>
          </cell>
          <cell r="Q469" t="str">
            <v>เปิดดำเนินการ</v>
          </cell>
          <cell r="R469" t="str">
            <v xml:space="preserve">700  ถ.สาธร </v>
          </cell>
          <cell r="V469" t="str">
            <v>22</v>
          </cell>
          <cell r="W469" t="str">
            <v>2.2 ทุติยภูมิระดับกลาง</v>
          </cell>
          <cell r="AH469" t="str">
            <v>10923</v>
          </cell>
        </row>
        <row r="470">
          <cell r="A470" t="str">
            <v>001095600</v>
          </cell>
          <cell r="B470" t="str">
            <v>โรงพยาบาลพิบูลมังสาหาร</v>
          </cell>
          <cell r="C470" t="str">
            <v>21002</v>
          </cell>
          <cell r="D470" t="str">
            <v>กระทรวงสาธารณสุข สำนักงานปลัดกระทรวงสาธารณสุข</v>
          </cell>
          <cell r="E470" t="str">
            <v>07</v>
          </cell>
          <cell r="F470" t="str">
            <v>โรงพยาบาลชุมชน</v>
          </cell>
          <cell r="G470" t="str">
            <v>60</v>
          </cell>
          <cell r="H470" t="str">
            <v>34</v>
          </cell>
          <cell r="I470" t="str">
            <v>จ.อุบลราชธานี</v>
          </cell>
          <cell r="J470" t="str">
            <v>19</v>
          </cell>
          <cell r="K470" t="str">
            <v xml:space="preserve"> อ.พิบูลมังสาหาร</v>
          </cell>
          <cell r="L470" t="str">
            <v>01</v>
          </cell>
          <cell r="M470" t="str">
            <v xml:space="preserve"> 'ต.พิบูล'</v>
          </cell>
          <cell r="N470" t="str">
            <v>00</v>
          </cell>
          <cell r="O470" t="str">
            <v xml:space="preserve"> หมู่ 0</v>
          </cell>
          <cell r="P470" t="str">
            <v>01</v>
          </cell>
          <cell r="Q470" t="str">
            <v>เปิดดำเนินการ</v>
          </cell>
          <cell r="R470" t="str">
            <v xml:space="preserve">20/6 ถ.เทศบาล 2 </v>
          </cell>
          <cell r="V470" t="str">
            <v>21</v>
          </cell>
          <cell r="W470" t="str">
            <v>2.1 ทุติยภูมิระดับต้น</v>
          </cell>
          <cell r="AH470" t="str">
            <v>10956</v>
          </cell>
        </row>
        <row r="471">
          <cell r="A471" t="str">
            <v>001095100</v>
          </cell>
          <cell r="B471" t="str">
            <v>โรงพยาบาลตระการพืชผล</v>
          </cell>
          <cell r="C471" t="str">
            <v>21002</v>
          </cell>
          <cell r="D471" t="str">
            <v>กระทรวงสาธารณสุข สำนักงานปลัดกระทรวงสาธารณสุข</v>
          </cell>
          <cell r="E471" t="str">
            <v>07</v>
          </cell>
          <cell r="F471" t="str">
            <v>โรงพยาบาลชุมชน</v>
          </cell>
          <cell r="G471" t="str">
            <v>60</v>
          </cell>
          <cell r="H471" t="str">
            <v>34</v>
          </cell>
          <cell r="I471" t="str">
            <v>จ.อุบลราชธานี</v>
          </cell>
          <cell r="J471" t="str">
            <v>11</v>
          </cell>
          <cell r="K471" t="str">
            <v xml:space="preserve"> อ.ตระการพืชผล</v>
          </cell>
          <cell r="L471" t="str">
            <v>01</v>
          </cell>
          <cell r="M471" t="str">
            <v xml:space="preserve"> 'ต.ขุหลุ'</v>
          </cell>
          <cell r="N471" t="str">
            <v>08</v>
          </cell>
          <cell r="O471" t="str">
            <v xml:space="preserve"> หมู่ 8</v>
          </cell>
          <cell r="P471" t="str">
            <v>01</v>
          </cell>
          <cell r="Q471" t="str">
            <v>เปิดดำเนินการ</v>
          </cell>
          <cell r="V471" t="str">
            <v>21</v>
          </cell>
          <cell r="W471" t="str">
            <v>2.1 ทุติยภูมิระดับต้น</v>
          </cell>
          <cell r="AH471" t="str">
            <v>10951</v>
          </cell>
        </row>
        <row r="472">
          <cell r="A472" t="str">
            <v>001095200</v>
          </cell>
          <cell r="B472" t="str">
            <v>โรงพยาบาลกุดข้าวปุ้น</v>
          </cell>
          <cell r="C472" t="str">
            <v>21002</v>
          </cell>
          <cell r="D472" t="str">
            <v>กระทรวงสาธารณสุข สำนักงานปลัดกระทรวงสาธารณสุข</v>
          </cell>
          <cell r="E472" t="str">
            <v>07</v>
          </cell>
          <cell r="F472" t="str">
            <v>โรงพยาบาลชุมชน</v>
          </cell>
          <cell r="G472" t="str">
            <v>30</v>
          </cell>
          <cell r="H472" t="str">
            <v>34</v>
          </cell>
          <cell r="I472" t="str">
            <v>จ.อุบลราชธานี</v>
          </cell>
          <cell r="J472" t="str">
            <v>12</v>
          </cell>
          <cell r="K472" t="str">
            <v xml:space="preserve"> อ.กุดข้าวปุ้น</v>
          </cell>
          <cell r="L472" t="str">
            <v>01</v>
          </cell>
          <cell r="M472" t="str">
            <v xml:space="preserve"> 'ต.ข้าวปุ้น'</v>
          </cell>
          <cell r="N472" t="str">
            <v>14</v>
          </cell>
          <cell r="O472" t="str">
            <v xml:space="preserve"> หมู่ 14</v>
          </cell>
          <cell r="P472" t="str">
            <v>01</v>
          </cell>
          <cell r="Q472" t="str">
            <v>เปิดดำเนินการ</v>
          </cell>
          <cell r="V472" t="str">
            <v>21</v>
          </cell>
          <cell r="W472" t="str">
            <v>2.1 ทุติยภูมิระดับต้น</v>
          </cell>
          <cell r="AH472" t="str">
            <v>10952</v>
          </cell>
        </row>
        <row r="473">
          <cell r="A473" t="str">
            <v>001093200</v>
          </cell>
          <cell r="B473" t="str">
            <v>โรงพยาบาลปรางค์กู่</v>
          </cell>
          <cell r="C473" t="str">
            <v>21002</v>
          </cell>
          <cell r="D473" t="str">
            <v>กระทรวงสาธารณสุข สำนักงานปลัดกระทรวงสาธารณสุข</v>
          </cell>
          <cell r="E473" t="str">
            <v>07</v>
          </cell>
          <cell r="F473" t="str">
            <v>โรงพยาบาลชุมชน</v>
          </cell>
          <cell r="G473" t="str">
            <v>30</v>
          </cell>
          <cell r="H473" t="str">
            <v>33</v>
          </cell>
          <cell r="I473" t="str">
            <v>จ.ศรีสะเกษ</v>
          </cell>
          <cell r="J473" t="str">
            <v>07</v>
          </cell>
          <cell r="K473" t="str">
            <v xml:space="preserve"> อ.ปรางค์กู่</v>
          </cell>
          <cell r="L473" t="str">
            <v>01</v>
          </cell>
          <cell r="M473" t="str">
            <v xml:space="preserve"> 'ต.พิมาย'</v>
          </cell>
          <cell r="N473" t="str">
            <v>01</v>
          </cell>
          <cell r="O473" t="str">
            <v xml:space="preserve"> หมู่ 1</v>
          </cell>
          <cell r="P473" t="str">
            <v>01</v>
          </cell>
          <cell r="Q473" t="str">
            <v>เปิดดำเนินการ</v>
          </cell>
          <cell r="R473" t="str">
            <v xml:space="preserve">87/2 </v>
          </cell>
          <cell r="S473" t="str">
            <v>33170</v>
          </cell>
          <cell r="T473" t="str">
            <v>045697167</v>
          </cell>
          <cell r="U473" t="str">
            <v>045697050</v>
          </cell>
          <cell r="V473" t="str">
            <v>21</v>
          </cell>
          <cell r="W473" t="str">
            <v>2.1 ทุติยภูมิระดับต้น</v>
          </cell>
          <cell r="X473" t="str">
            <v>S</v>
          </cell>
          <cell r="Y473" t="str">
            <v xml:space="preserve">บริการ  </v>
          </cell>
          <cell r="AH473" t="str">
            <v>10932</v>
          </cell>
        </row>
        <row r="474">
          <cell r="A474" t="str">
            <v>001090000</v>
          </cell>
          <cell r="B474" t="str">
            <v>โรงพยาบาลประโคนชัย</v>
          </cell>
          <cell r="C474" t="str">
            <v>21002</v>
          </cell>
          <cell r="D474" t="str">
            <v>กระทรวงสาธารณสุข สำนักงานปลัดกระทรวงสาธารณสุข</v>
          </cell>
          <cell r="E474" t="str">
            <v>07</v>
          </cell>
          <cell r="F474" t="str">
            <v>โรงพยาบาลชุมชน</v>
          </cell>
          <cell r="G474" t="str">
            <v>90</v>
          </cell>
          <cell r="H474" t="str">
            <v>31</v>
          </cell>
          <cell r="I474" t="str">
            <v>จ.บุรีรัมย์</v>
          </cell>
          <cell r="J474" t="str">
            <v>07</v>
          </cell>
          <cell r="K474" t="str">
            <v xml:space="preserve"> อ.ประโคนชัย</v>
          </cell>
          <cell r="L474" t="str">
            <v>01</v>
          </cell>
          <cell r="M474" t="str">
            <v xml:space="preserve"> 'ต.ประโคนชัย'</v>
          </cell>
          <cell r="N474" t="str">
            <v>03</v>
          </cell>
          <cell r="O474" t="str">
            <v xml:space="preserve"> หมู่ 3</v>
          </cell>
          <cell r="P474" t="str">
            <v>01</v>
          </cell>
          <cell r="Q474" t="str">
            <v>เปิดดำเนินการ</v>
          </cell>
          <cell r="R474" t="str">
            <v xml:space="preserve">90  ถ.โชคชัย-เดชอุดม </v>
          </cell>
          <cell r="V474" t="str">
            <v>22</v>
          </cell>
          <cell r="W474" t="str">
            <v>2.2 ทุติยภูมิระดับกลาง</v>
          </cell>
          <cell r="AH474" t="str">
            <v>10900</v>
          </cell>
        </row>
        <row r="475">
          <cell r="A475" t="str">
            <v>001090900</v>
          </cell>
          <cell r="B475" t="str">
            <v>โรงพยาบาลพลับพลาชัย</v>
          </cell>
          <cell r="C475" t="str">
            <v>21002</v>
          </cell>
          <cell r="D475" t="str">
            <v>กระทรวงสาธารณสุข สำนักงานปลัดกระทรวงสาธารณสุข</v>
          </cell>
          <cell r="E475" t="str">
            <v>07</v>
          </cell>
          <cell r="F475" t="str">
            <v>โรงพยาบาลชุมชน</v>
          </cell>
          <cell r="G475" t="str">
            <v>30</v>
          </cell>
          <cell r="H475" t="str">
            <v>31</v>
          </cell>
          <cell r="I475" t="str">
            <v>จ.บุรีรัมย์</v>
          </cell>
          <cell r="J475" t="str">
            <v>15</v>
          </cell>
          <cell r="K475" t="str">
            <v xml:space="preserve"> อ.พลับพลาชัย</v>
          </cell>
          <cell r="L475" t="str">
            <v>04</v>
          </cell>
          <cell r="M475" t="str">
            <v xml:space="preserve"> 'ต.สะเดา'</v>
          </cell>
          <cell r="N475" t="str">
            <v>01</v>
          </cell>
          <cell r="O475" t="str">
            <v xml:space="preserve"> หมู่ 1</v>
          </cell>
          <cell r="P475" t="str">
            <v>01</v>
          </cell>
          <cell r="Q475" t="str">
            <v>เปิดดำเนินการ</v>
          </cell>
          <cell r="R475" t="str">
            <v xml:space="preserve">99 </v>
          </cell>
          <cell r="V475" t="str">
            <v>22</v>
          </cell>
          <cell r="W475" t="str">
            <v>2.2 ทุติยภูมิระดับกลาง</v>
          </cell>
          <cell r="AH475" t="str">
            <v>10909</v>
          </cell>
        </row>
        <row r="476">
          <cell r="A476" t="str">
            <v>001091300</v>
          </cell>
          <cell r="B476" t="str">
            <v>โรงพยาบาลบ้านใหม่ไชยพจน์</v>
          </cell>
          <cell r="C476" t="str">
            <v>21002</v>
          </cell>
          <cell r="D476" t="str">
            <v>กระทรวงสาธารณสุข สำนักงานปลัดกระทรวงสาธารณสุข</v>
          </cell>
          <cell r="E476" t="str">
            <v>07</v>
          </cell>
          <cell r="F476" t="str">
            <v>โรงพยาบาลชุมชน</v>
          </cell>
          <cell r="G476" t="str">
            <v>30</v>
          </cell>
          <cell r="H476" t="str">
            <v>31</v>
          </cell>
          <cell r="I476" t="str">
            <v>จ.บุรีรัมย์</v>
          </cell>
          <cell r="J476" t="str">
            <v>19</v>
          </cell>
          <cell r="K476" t="str">
            <v xml:space="preserve"> อ.บ้านใหม่ไชยพจน์</v>
          </cell>
          <cell r="L476" t="str">
            <v>01</v>
          </cell>
          <cell r="M476" t="str">
            <v xml:space="preserve"> 'ต.หนองแวง'</v>
          </cell>
          <cell r="N476" t="str">
            <v>01</v>
          </cell>
          <cell r="O476" t="str">
            <v xml:space="preserve"> หมู่ 1</v>
          </cell>
          <cell r="P476" t="str">
            <v>01</v>
          </cell>
          <cell r="Q476" t="str">
            <v>เปิดดำเนินการ</v>
          </cell>
          <cell r="R476" t="str">
            <v xml:space="preserve">161 </v>
          </cell>
          <cell r="V476" t="str">
            <v>22</v>
          </cell>
          <cell r="W476" t="str">
            <v>2.2 ทุติยภูมิระดับกลาง</v>
          </cell>
          <cell r="AH476" t="str">
            <v>10913</v>
          </cell>
        </row>
        <row r="477">
          <cell r="A477" t="str">
            <v>001091100</v>
          </cell>
          <cell r="B477" t="str">
            <v>โรงพยาบาลโนนสุวรรณ</v>
          </cell>
          <cell r="C477" t="str">
            <v>21002</v>
          </cell>
          <cell r="D477" t="str">
            <v>กระทรวงสาธารณสุข สำนักงานปลัดกระทรวงสาธารณสุข</v>
          </cell>
          <cell r="E477" t="str">
            <v>07</v>
          </cell>
          <cell r="F477" t="str">
            <v>โรงพยาบาลชุมชน</v>
          </cell>
          <cell r="G477" t="str">
            <v>30</v>
          </cell>
          <cell r="H477" t="str">
            <v>31</v>
          </cell>
          <cell r="I477" t="str">
            <v>จ.บุรีรัมย์</v>
          </cell>
          <cell r="J477" t="str">
            <v>17</v>
          </cell>
          <cell r="K477" t="str">
            <v xml:space="preserve"> อ.โนนสุวรรณ</v>
          </cell>
          <cell r="L477" t="str">
            <v>01</v>
          </cell>
          <cell r="M477" t="str">
            <v xml:space="preserve"> 'ต.โนนสุวรรณ'</v>
          </cell>
          <cell r="N477" t="str">
            <v>10</v>
          </cell>
          <cell r="O477" t="str">
            <v xml:space="preserve"> หมู่ 10</v>
          </cell>
          <cell r="P477" t="str">
            <v>01</v>
          </cell>
          <cell r="Q477" t="str">
            <v>เปิดดำเนินการ</v>
          </cell>
          <cell r="V477" t="str">
            <v>22</v>
          </cell>
          <cell r="W477" t="str">
            <v>2.2 ทุติยภูมิระดับกลาง</v>
          </cell>
          <cell r="AH477" t="str">
            <v>10911</v>
          </cell>
        </row>
        <row r="478">
          <cell r="A478" t="str">
            <v>001091200</v>
          </cell>
          <cell r="B478" t="str">
            <v>โรงพยาบาลชำนิ</v>
          </cell>
          <cell r="C478" t="str">
            <v>21002</v>
          </cell>
          <cell r="D478" t="str">
            <v>กระทรวงสาธารณสุข สำนักงานปลัดกระทรวงสาธารณสุข</v>
          </cell>
          <cell r="E478" t="str">
            <v>07</v>
          </cell>
          <cell r="F478" t="str">
            <v>โรงพยาบาลชุมชน</v>
          </cell>
          <cell r="G478" t="str">
            <v>30</v>
          </cell>
          <cell r="H478" t="str">
            <v>31</v>
          </cell>
          <cell r="I478" t="str">
            <v>จ.บุรีรัมย์</v>
          </cell>
          <cell r="J478" t="str">
            <v>18</v>
          </cell>
          <cell r="K478" t="str">
            <v xml:space="preserve"> อ.ชำนิ</v>
          </cell>
          <cell r="L478" t="str">
            <v>01</v>
          </cell>
          <cell r="M478" t="str">
            <v xml:space="preserve"> 'ต.ชำนิ'</v>
          </cell>
          <cell r="N478" t="str">
            <v>08</v>
          </cell>
          <cell r="O478" t="str">
            <v xml:space="preserve"> หมู่ 8</v>
          </cell>
          <cell r="P478" t="str">
            <v>01</v>
          </cell>
          <cell r="Q478" t="str">
            <v>เปิดดำเนินการ</v>
          </cell>
          <cell r="R478" t="str">
            <v xml:space="preserve">105 </v>
          </cell>
          <cell r="V478" t="str">
            <v>22</v>
          </cell>
          <cell r="W478" t="str">
            <v>2.2 ทุติยภูมิระดับกลาง</v>
          </cell>
          <cell r="AH478" t="str">
            <v>10912</v>
          </cell>
        </row>
        <row r="479">
          <cell r="A479" t="str">
            <v>001091400</v>
          </cell>
          <cell r="B479" t="str">
            <v>โรงพยาบาลโนนดินแดง</v>
          </cell>
          <cell r="C479" t="str">
            <v>21002</v>
          </cell>
          <cell r="D479" t="str">
            <v>กระทรวงสาธารณสุข สำนักงานปลัดกระทรวงสาธารณสุข</v>
          </cell>
          <cell r="E479" t="str">
            <v>07</v>
          </cell>
          <cell r="F479" t="str">
            <v>โรงพยาบาลชุมชน</v>
          </cell>
          <cell r="G479" t="str">
            <v>30</v>
          </cell>
          <cell r="H479" t="str">
            <v>31</v>
          </cell>
          <cell r="I479" t="str">
            <v>จ.บุรีรัมย์</v>
          </cell>
          <cell r="J479" t="str">
            <v>20</v>
          </cell>
          <cell r="K479" t="str">
            <v xml:space="preserve"> อ.โนนดินแดง</v>
          </cell>
          <cell r="L479" t="str">
            <v>01</v>
          </cell>
          <cell r="M479" t="str">
            <v xml:space="preserve"> 'ต.โนนดินแดง'</v>
          </cell>
          <cell r="N479" t="str">
            <v>07</v>
          </cell>
          <cell r="O479" t="str">
            <v xml:space="preserve"> หมู่ 7</v>
          </cell>
          <cell r="P479" t="str">
            <v>01</v>
          </cell>
          <cell r="Q479" t="str">
            <v>เปิดดำเนินการ</v>
          </cell>
          <cell r="V479" t="str">
            <v>22</v>
          </cell>
          <cell r="W479" t="str">
            <v>2.2 ทุติยภูมิระดับกลาง</v>
          </cell>
          <cell r="AH479" t="str">
            <v>10914</v>
          </cell>
        </row>
        <row r="480">
          <cell r="A480" t="str">
            <v>001089800</v>
          </cell>
          <cell r="B480" t="str">
            <v>โรงพยาบาลหนองกี่</v>
          </cell>
          <cell r="C480" t="str">
            <v>21002</v>
          </cell>
          <cell r="D480" t="str">
            <v>กระทรวงสาธารณสุข สำนักงานปลัดกระทรวงสาธารณสุข</v>
          </cell>
          <cell r="E480" t="str">
            <v>07</v>
          </cell>
          <cell r="F480" t="str">
            <v>โรงพยาบาลชุมชน</v>
          </cell>
          <cell r="G480" t="str">
            <v>70</v>
          </cell>
          <cell r="H480" t="str">
            <v>31</v>
          </cell>
          <cell r="I480" t="str">
            <v>จ.บุรีรัมย์</v>
          </cell>
          <cell r="J480" t="str">
            <v>05</v>
          </cell>
          <cell r="K480" t="str">
            <v xml:space="preserve"> อ.หนองกี่</v>
          </cell>
          <cell r="L480" t="str">
            <v>06</v>
          </cell>
          <cell r="M480" t="str">
            <v xml:space="preserve"> 'ต.ทุ่งกระตาดพัฒนา'</v>
          </cell>
          <cell r="N480" t="str">
            <v>01</v>
          </cell>
          <cell r="O480" t="str">
            <v xml:space="preserve"> หมู่ 1</v>
          </cell>
          <cell r="P480" t="str">
            <v>01</v>
          </cell>
          <cell r="Q480" t="str">
            <v>เปิดดำเนินการ</v>
          </cell>
          <cell r="R480" t="str">
            <v xml:space="preserve">255  ถ.โชคชัย-เดชอุดม </v>
          </cell>
          <cell r="V480" t="str">
            <v>22</v>
          </cell>
          <cell r="W480" t="str">
            <v>2.2 ทุติยภูมิระดับกลาง</v>
          </cell>
          <cell r="AH480" t="str">
            <v>10898</v>
          </cell>
        </row>
        <row r="481">
          <cell r="A481" t="str">
            <v>001091800</v>
          </cell>
          <cell r="B481" t="str">
            <v>โรงพยาบาลปราสาท</v>
          </cell>
          <cell r="C481" t="str">
            <v>21002</v>
          </cell>
          <cell r="D481" t="str">
            <v>กระทรวงสาธารณสุข สำนักงานปลัดกระทรวงสาธารณสุข</v>
          </cell>
          <cell r="E481" t="str">
            <v>07</v>
          </cell>
          <cell r="F481" t="str">
            <v>โรงพยาบาลชุมชน</v>
          </cell>
          <cell r="G481" t="str">
            <v>60</v>
          </cell>
          <cell r="H481" t="str">
            <v>32</v>
          </cell>
          <cell r="I481" t="str">
            <v>จ.สุรินทร์</v>
          </cell>
          <cell r="J481" t="str">
            <v>05</v>
          </cell>
          <cell r="K481" t="str">
            <v xml:space="preserve"> อ.ปราสาท</v>
          </cell>
          <cell r="L481" t="str">
            <v>01</v>
          </cell>
          <cell r="M481" t="str">
            <v xml:space="preserve"> 'ต.กังแอน'</v>
          </cell>
          <cell r="N481" t="str">
            <v>02</v>
          </cell>
          <cell r="O481" t="str">
            <v xml:space="preserve"> หมู่ 2</v>
          </cell>
          <cell r="P481" t="str">
            <v>01</v>
          </cell>
          <cell r="Q481" t="str">
            <v>เปิดดำเนินการ</v>
          </cell>
          <cell r="R481" t="str">
            <v xml:space="preserve">602 ถ.โชคชัย-เดชอุดม </v>
          </cell>
          <cell r="V481" t="str">
            <v>22</v>
          </cell>
          <cell r="W481" t="str">
            <v>2.2 ทุติยภูมิระดับกลาง</v>
          </cell>
          <cell r="AH481" t="str">
            <v>10918</v>
          </cell>
        </row>
        <row r="482">
          <cell r="A482" t="str">
            <v>001091900</v>
          </cell>
          <cell r="B482" t="str">
            <v>โรงพยาบาลกาบเชิง</v>
          </cell>
          <cell r="C482" t="str">
            <v>21002</v>
          </cell>
          <cell r="D482" t="str">
            <v>กระทรวงสาธารณสุข สำนักงานปลัดกระทรวงสาธารณสุข</v>
          </cell>
          <cell r="E482" t="str">
            <v>07</v>
          </cell>
          <cell r="F482" t="str">
            <v>โรงพยาบาลชุมชน</v>
          </cell>
          <cell r="G482" t="str">
            <v>60</v>
          </cell>
          <cell r="H482" t="str">
            <v>32</v>
          </cell>
          <cell r="I482" t="str">
            <v>จ.สุรินทร์</v>
          </cell>
          <cell r="J482" t="str">
            <v>06</v>
          </cell>
          <cell r="K482" t="str">
            <v xml:space="preserve"> อ.กาบเชิง</v>
          </cell>
          <cell r="L482" t="str">
            <v>01</v>
          </cell>
          <cell r="M482" t="str">
            <v xml:space="preserve"> 'ต.กาบเชิง'</v>
          </cell>
          <cell r="N482" t="str">
            <v>01</v>
          </cell>
          <cell r="O482" t="str">
            <v xml:space="preserve"> หมู่ 1</v>
          </cell>
          <cell r="P482" t="str">
            <v>01</v>
          </cell>
          <cell r="Q482" t="str">
            <v>เปิดดำเนินการ</v>
          </cell>
          <cell r="V482" t="str">
            <v>21</v>
          </cell>
          <cell r="W482" t="str">
            <v>2.1 ทุติยภูมิระดับต้น</v>
          </cell>
          <cell r="AH482" t="str">
            <v>10919</v>
          </cell>
        </row>
        <row r="483">
          <cell r="A483" t="str">
            <v>001094400</v>
          </cell>
          <cell r="B483" t="str">
            <v>โรงพยาบาลศรีเมืองใหม่</v>
          </cell>
          <cell r="C483" t="str">
            <v>21002</v>
          </cell>
          <cell r="D483" t="str">
            <v>กระทรวงสาธารณสุข สำนักงานปลัดกระทรวงสาธารณสุข</v>
          </cell>
          <cell r="E483" t="str">
            <v>07</v>
          </cell>
          <cell r="F483" t="str">
            <v>โรงพยาบาลชุมชน</v>
          </cell>
          <cell r="G483" t="str">
            <v>60</v>
          </cell>
          <cell r="H483" t="str">
            <v>34</v>
          </cell>
          <cell r="I483" t="str">
            <v>จ.อุบลราชธานี</v>
          </cell>
          <cell r="J483" t="str">
            <v>02</v>
          </cell>
          <cell r="K483" t="str">
            <v xml:space="preserve"> อ.ศรีเมืองใหม่</v>
          </cell>
          <cell r="L483" t="str">
            <v>01</v>
          </cell>
          <cell r="M483" t="str">
            <v xml:space="preserve"> 'ต.นาคำ'</v>
          </cell>
          <cell r="N483" t="str">
            <v>15</v>
          </cell>
          <cell r="O483" t="str">
            <v xml:space="preserve"> หมู่ 15</v>
          </cell>
          <cell r="P483" t="str">
            <v>01</v>
          </cell>
          <cell r="Q483" t="str">
            <v>เปิดดำเนินการ</v>
          </cell>
          <cell r="V483" t="str">
            <v>21</v>
          </cell>
          <cell r="W483" t="str">
            <v>2.1 ทุติยภูมิระดับต้น</v>
          </cell>
          <cell r="AH483" t="str">
            <v>10944</v>
          </cell>
        </row>
        <row r="484">
          <cell r="A484" t="str">
            <v>001093400</v>
          </cell>
          <cell r="B484" t="str">
            <v>โรงพยาบาลราษีไศล</v>
          </cell>
          <cell r="C484" t="str">
            <v>21002</v>
          </cell>
          <cell r="D484" t="str">
            <v>กระทรวงสาธารณสุข สำนักงานปลัดกระทรวงสาธารณสุข</v>
          </cell>
          <cell r="E484" t="str">
            <v>07</v>
          </cell>
          <cell r="F484" t="str">
            <v>โรงพยาบาลชุมชน</v>
          </cell>
          <cell r="G484" t="str">
            <v>104</v>
          </cell>
          <cell r="H484" t="str">
            <v>33</v>
          </cell>
          <cell r="I484" t="str">
            <v>จ.ศรีสะเกษ</v>
          </cell>
          <cell r="J484" t="str">
            <v>09</v>
          </cell>
          <cell r="K484" t="str">
            <v xml:space="preserve"> อ.ราษีไศล</v>
          </cell>
          <cell r="L484" t="str">
            <v>01</v>
          </cell>
          <cell r="M484" t="str">
            <v xml:space="preserve"> 'ต.เมืองคง'</v>
          </cell>
          <cell r="N484" t="str">
            <v>02</v>
          </cell>
          <cell r="O484" t="str">
            <v xml:space="preserve"> หมู่ 2</v>
          </cell>
          <cell r="P484" t="str">
            <v>01</v>
          </cell>
          <cell r="Q484" t="str">
            <v>เปิดดำเนินการ</v>
          </cell>
          <cell r="R484" t="str">
            <v xml:space="preserve">164 </v>
          </cell>
          <cell r="S484" t="str">
            <v>33160</v>
          </cell>
          <cell r="T484" t="str">
            <v>045681107</v>
          </cell>
          <cell r="U484" t="str">
            <v>045681236</v>
          </cell>
          <cell r="V484" t="str">
            <v>22</v>
          </cell>
          <cell r="W484" t="str">
            <v>2.2 ทุติยภูมิระดับกลาง</v>
          </cell>
          <cell r="X484" t="str">
            <v>S</v>
          </cell>
          <cell r="Y484" t="str">
            <v xml:space="preserve">บริการ  </v>
          </cell>
          <cell r="AH484" t="str">
            <v>10934</v>
          </cell>
        </row>
        <row r="485">
          <cell r="A485" t="str">
            <v>001094200</v>
          </cell>
          <cell r="B485" t="str">
            <v>โรงพยาบาลภูสิงห์</v>
          </cell>
          <cell r="C485" t="str">
            <v>21002</v>
          </cell>
          <cell r="D485" t="str">
            <v>กระทรวงสาธารณสุข สำนักงานปลัดกระทรวงสาธารณสุข</v>
          </cell>
          <cell r="E485" t="str">
            <v>07</v>
          </cell>
          <cell r="F485" t="str">
            <v>โรงพยาบาลชุมชน</v>
          </cell>
          <cell r="G485" t="str">
            <v>30</v>
          </cell>
          <cell r="H485" t="str">
            <v>33</v>
          </cell>
          <cell r="I485" t="str">
            <v>จ.ศรีสะเกษ</v>
          </cell>
          <cell r="J485" t="str">
            <v>17</v>
          </cell>
          <cell r="K485" t="str">
            <v xml:space="preserve"> อ.ภูสิงห์</v>
          </cell>
          <cell r="L485" t="str">
            <v>03</v>
          </cell>
          <cell r="M485" t="str">
            <v xml:space="preserve"> 'ต.ห้วยตึ๊กชู'</v>
          </cell>
          <cell r="N485" t="str">
            <v>11</v>
          </cell>
          <cell r="O485" t="str">
            <v xml:space="preserve"> หมู่ 11</v>
          </cell>
          <cell r="P485" t="str">
            <v>01</v>
          </cell>
          <cell r="Q485" t="str">
            <v>เปิดดำเนินการ</v>
          </cell>
          <cell r="R485" t="str">
            <v xml:space="preserve">83/1 </v>
          </cell>
          <cell r="S485" t="str">
            <v>33140</v>
          </cell>
          <cell r="T485" t="str">
            <v>045608158-9</v>
          </cell>
          <cell r="U485" t="str">
            <v>045608159</v>
          </cell>
          <cell r="V485" t="str">
            <v>21</v>
          </cell>
          <cell r="W485" t="str">
            <v>2.1 ทุติยภูมิระดับต้น</v>
          </cell>
          <cell r="X485" t="str">
            <v>S</v>
          </cell>
          <cell r="Y485" t="str">
            <v xml:space="preserve">บริการ  </v>
          </cell>
          <cell r="AH485" t="str">
            <v>10942</v>
          </cell>
        </row>
        <row r="486">
          <cell r="A486" t="str">
            <v>001093500</v>
          </cell>
          <cell r="B486" t="str">
            <v>โรงพยาบาลอุทุมพรพิสัย</v>
          </cell>
          <cell r="C486" t="str">
            <v>21002</v>
          </cell>
          <cell r="D486" t="str">
            <v>กระทรวงสาธารณสุข สำนักงานปลัดกระทรวงสาธารณสุข</v>
          </cell>
          <cell r="E486" t="str">
            <v>07</v>
          </cell>
          <cell r="F486" t="str">
            <v>โรงพยาบาลชุมชน</v>
          </cell>
          <cell r="G486" t="str">
            <v>90</v>
          </cell>
          <cell r="H486" t="str">
            <v>33</v>
          </cell>
          <cell r="I486" t="str">
            <v>จ.ศรีสะเกษ</v>
          </cell>
          <cell r="J486" t="str">
            <v>10</v>
          </cell>
          <cell r="K486" t="str">
            <v xml:space="preserve"> อ.อุทุมพรพิสัย</v>
          </cell>
          <cell r="L486" t="str">
            <v>01</v>
          </cell>
          <cell r="M486" t="str">
            <v xml:space="preserve"> 'ต.กำแพง'</v>
          </cell>
          <cell r="N486" t="str">
            <v>07</v>
          </cell>
          <cell r="O486" t="str">
            <v xml:space="preserve"> หมู่ 7</v>
          </cell>
          <cell r="P486" t="str">
            <v>01</v>
          </cell>
          <cell r="Q486" t="str">
            <v>เปิดดำเนินการ</v>
          </cell>
          <cell r="R486" t="str">
            <v>83</v>
          </cell>
          <cell r="S486" t="str">
            <v>33120</v>
          </cell>
          <cell r="T486" t="str">
            <v>045691516</v>
          </cell>
          <cell r="U486" t="str">
            <v>045691518</v>
          </cell>
          <cell r="V486" t="str">
            <v>22</v>
          </cell>
          <cell r="W486" t="str">
            <v>2.2 ทุติยภูมิระดับกลาง</v>
          </cell>
          <cell r="X486" t="str">
            <v>S</v>
          </cell>
          <cell r="Y486" t="str">
            <v xml:space="preserve">บริการ  </v>
          </cell>
          <cell r="AH486" t="str">
            <v>10935</v>
          </cell>
        </row>
        <row r="487">
          <cell r="A487" t="str">
            <v>001093600</v>
          </cell>
          <cell r="B487" t="str">
            <v>โรงพยาบาลบึงบูรพ์</v>
          </cell>
          <cell r="C487" t="str">
            <v>21002</v>
          </cell>
          <cell r="D487" t="str">
            <v>กระทรวงสาธารณสุข สำนักงานปลัดกระทรวงสาธารณสุข</v>
          </cell>
          <cell r="E487" t="str">
            <v>07</v>
          </cell>
          <cell r="F487" t="str">
            <v>โรงพยาบาลชุมชน</v>
          </cell>
          <cell r="G487" t="str">
            <v>30</v>
          </cell>
          <cell r="H487" t="str">
            <v>33</v>
          </cell>
          <cell r="I487" t="str">
            <v>จ.ศรีสะเกษ</v>
          </cell>
          <cell r="J487" t="str">
            <v>11</v>
          </cell>
          <cell r="K487" t="str">
            <v xml:space="preserve"> อ.บึงบูรพ์</v>
          </cell>
          <cell r="L487" t="str">
            <v>02</v>
          </cell>
          <cell r="M487" t="str">
            <v xml:space="preserve"> 'ต.บึงบูรพ์'</v>
          </cell>
          <cell r="N487" t="str">
            <v>02</v>
          </cell>
          <cell r="O487" t="str">
            <v xml:space="preserve"> หมู่ 2</v>
          </cell>
          <cell r="P487" t="str">
            <v>01</v>
          </cell>
          <cell r="Q487" t="str">
            <v>เปิดดำเนินการ</v>
          </cell>
          <cell r="S487" t="str">
            <v>33220</v>
          </cell>
          <cell r="T487" t="str">
            <v>045689317</v>
          </cell>
          <cell r="U487" t="str">
            <v>045689670</v>
          </cell>
          <cell r="V487" t="str">
            <v>21</v>
          </cell>
          <cell r="W487" t="str">
            <v>2.1 ทุติยภูมิระดับต้น</v>
          </cell>
          <cell r="X487" t="str">
            <v>S</v>
          </cell>
          <cell r="Y487" t="str">
            <v xml:space="preserve">บริการ  </v>
          </cell>
          <cell r="AH487" t="str">
            <v>10936</v>
          </cell>
        </row>
        <row r="488">
          <cell r="A488" t="str">
            <v>001092700</v>
          </cell>
          <cell r="B488" t="str">
            <v>โรงพยาบาลยางชุมน้อย</v>
          </cell>
          <cell r="C488" t="str">
            <v>21002</v>
          </cell>
          <cell r="D488" t="str">
            <v>กระทรวงสาธารณสุข สำนักงานปลัดกระทรวงสาธารณสุข</v>
          </cell>
          <cell r="E488" t="str">
            <v>07</v>
          </cell>
          <cell r="F488" t="str">
            <v>โรงพยาบาลชุมชน</v>
          </cell>
          <cell r="G488" t="str">
            <v>82</v>
          </cell>
          <cell r="H488" t="str">
            <v>33</v>
          </cell>
          <cell r="I488" t="str">
            <v>จ.ศรีสะเกษ</v>
          </cell>
          <cell r="J488" t="str">
            <v>02</v>
          </cell>
          <cell r="K488" t="str">
            <v xml:space="preserve"> อ.ยางชุมน้อย</v>
          </cell>
          <cell r="L488" t="str">
            <v>01</v>
          </cell>
          <cell r="M488" t="str">
            <v xml:space="preserve"> 'ต.ยางชุมน้อย'</v>
          </cell>
          <cell r="N488" t="str">
            <v>07</v>
          </cell>
          <cell r="O488" t="str">
            <v xml:space="preserve"> หมู่ 7</v>
          </cell>
          <cell r="P488" t="str">
            <v>01</v>
          </cell>
          <cell r="Q488" t="str">
            <v>เปิดดำเนินการ</v>
          </cell>
          <cell r="S488" t="str">
            <v>33190</v>
          </cell>
          <cell r="T488" t="str">
            <v>045651019</v>
          </cell>
          <cell r="U488" t="str">
            <v>045651621</v>
          </cell>
          <cell r="V488" t="str">
            <v>21</v>
          </cell>
          <cell r="W488" t="str">
            <v>2.1 ทุติยภูมิระดับต้น</v>
          </cell>
          <cell r="X488" t="str">
            <v>S</v>
          </cell>
          <cell r="Y488" t="str">
            <v xml:space="preserve">บริการ  </v>
          </cell>
          <cell r="AH488" t="str">
            <v>10927</v>
          </cell>
        </row>
        <row r="489">
          <cell r="A489" t="str">
            <v>001092800</v>
          </cell>
          <cell r="B489" t="str">
            <v>โรงพยาบาลกันทรารมย์</v>
          </cell>
          <cell r="C489" t="str">
            <v>21002</v>
          </cell>
          <cell r="D489" t="str">
            <v>กระทรวงสาธารณสุข สำนักงานปลัดกระทรวงสาธารณสุข</v>
          </cell>
          <cell r="E489" t="str">
            <v>07</v>
          </cell>
          <cell r="F489" t="str">
            <v>โรงพยาบาลชุมชน</v>
          </cell>
          <cell r="G489" t="str">
            <v>90</v>
          </cell>
          <cell r="H489" t="str">
            <v>33</v>
          </cell>
          <cell r="I489" t="str">
            <v>จ.ศรีสะเกษ</v>
          </cell>
          <cell r="J489" t="str">
            <v>03</v>
          </cell>
          <cell r="K489" t="str">
            <v xml:space="preserve"> อ.กันทรารมย์</v>
          </cell>
          <cell r="L489" t="str">
            <v>01</v>
          </cell>
          <cell r="M489" t="str">
            <v xml:space="preserve"> 'ต.ดูน'</v>
          </cell>
          <cell r="N489" t="str">
            <v>05</v>
          </cell>
          <cell r="O489" t="str">
            <v xml:space="preserve"> หมู่ 5</v>
          </cell>
          <cell r="P489" t="str">
            <v>01</v>
          </cell>
          <cell r="Q489" t="str">
            <v>เปิดดำเนินการ</v>
          </cell>
          <cell r="R489" t="str">
            <v xml:space="preserve">183 </v>
          </cell>
          <cell r="S489" t="str">
            <v>33130</v>
          </cell>
          <cell r="T489" t="str">
            <v>045651019</v>
          </cell>
          <cell r="U489" t="str">
            <v>045651621</v>
          </cell>
          <cell r="V489" t="str">
            <v>22</v>
          </cell>
          <cell r="W489" t="str">
            <v>2.2 ทุติยภูมิระดับกลาง</v>
          </cell>
          <cell r="X489" t="str">
            <v>S</v>
          </cell>
          <cell r="Y489" t="str">
            <v xml:space="preserve">บริการ  </v>
          </cell>
          <cell r="AH489" t="str">
            <v>10928</v>
          </cell>
        </row>
        <row r="490">
          <cell r="A490" t="str">
            <v>001093900</v>
          </cell>
          <cell r="B490" t="str">
            <v>โรงพยาบาลศรีรัตนะ</v>
          </cell>
          <cell r="C490" t="str">
            <v>21002</v>
          </cell>
          <cell r="D490" t="str">
            <v>กระทรวงสาธารณสุข สำนักงานปลัดกระทรวงสาธารณสุข</v>
          </cell>
          <cell r="E490" t="str">
            <v>07</v>
          </cell>
          <cell r="F490" t="str">
            <v>โรงพยาบาลชุมชน</v>
          </cell>
          <cell r="G490" t="str">
            <v>30</v>
          </cell>
          <cell r="H490" t="str">
            <v>33</v>
          </cell>
          <cell r="I490" t="str">
            <v>จ.ศรีสะเกษ</v>
          </cell>
          <cell r="J490" t="str">
            <v>14</v>
          </cell>
          <cell r="K490" t="str">
            <v xml:space="preserve"> อ.ศรีรัตนะ</v>
          </cell>
          <cell r="L490" t="str">
            <v>01</v>
          </cell>
          <cell r="M490" t="str">
            <v xml:space="preserve"> 'ต.ศรีแก้ว'</v>
          </cell>
          <cell r="N490" t="str">
            <v>04</v>
          </cell>
          <cell r="O490" t="str">
            <v xml:space="preserve"> หมู่ 4</v>
          </cell>
          <cell r="P490" t="str">
            <v>01</v>
          </cell>
          <cell r="Q490" t="str">
            <v>เปิดดำเนินการ</v>
          </cell>
          <cell r="R490" t="str">
            <v xml:space="preserve">62 </v>
          </cell>
          <cell r="S490" t="str">
            <v>33240</v>
          </cell>
          <cell r="T490" t="str">
            <v>045677014</v>
          </cell>
          <cell r="U490" t="str">
            <v>045677140</v>
          </cell>
          <cell r="V490" t="str">
            <v>21</v>
          </cell>
          <cell r="W490" t="str">
            <v>2.1 ทุติยภูมิระดับต้น</v>
          </cell>
          <cell r="X490" t="str">
            <v>S</v>
          </cell>
          <cell r="Y490" t="str">
            <v xml:space="preserve">บริการ  </v>
          </cell>
          <cell r="AH490" t="str">
            <v>10939</v>
          </cell>
        </row>
        <row r="491">
          <cell r="A491" t="str">
            <v>001094000</v>
          </cell>
          <cell r="B491" t="str">
            <v>โรงพยาบาลวังหิน</v>
          </cell>
          <cell r="C491" t="str">
            <v>21002</v>
          </cell>
          <cell r="D491" t="str">
            <v>กระทรวงสาธารณสุข สำนักงานปลัดกระทรวงสาธารณสุข</v>
          </cell>
          <cell r="E491" t="str">
            <v>07</v>
          </cell>
          <cell r="F491" t="str">
            <v>โรงพยาบาลชุมชน</v>
          </cell>
          <cell r="G491" t="str">
            <v>30</v>
          </cell>
          <cell r="H491" t="str">
            <v>33</v>
          </cell>
          <cell r="I491" t="str">
            <v>จ.ศรีสะเกษ</v>
          </cell>
          <cell r="J491" t="str">
            <v>16</v>
          </cell>
          <cell r="K491" t="str">
            <v xml:space="preserve"> อ.วังหิน</v>
          </cell>
          <cell r="L491" t="str">
            <v>01</v>
          </cell>
          <cell r="M491" t="str">
            <v xml:space="preserve"> 'ต.บุสูง'</v>
          </cell>
          <cell r="N491" t="str">
            <v>04</v>
          </cell>
          <cell r="O491" t="str">
            <v xml:space="preserve"> หมู่ 4</v>
          </cell>
          <cell r="P491" t="str">
            <v>01</v>
          </cell>
          <cell r="Q491" t="str">
            <v>เปิดดำเนินการ</v>
          </cell>
          <cell r="S491" t="str">
            <v>33270</v>
          </cell>
          <cell r="T491" t="str">
            <v>045606088-9</v>
          </cell>
          <cell r="U491" t="str">
            <v>045606170</v>
          </cell>
          <cell r="V491" t="str">
            <v>21</v>
          </cell>
          <cell r="W491" t="str">
            <v>2.1 ทุติยภูมิระดับต้น</v>
          </cell>
          <cell r="X491" t="str">
            <v>S</v>
          </cell>
          <cell r="Y491" t="str">
            <v xml:space="preserve">บริการ  </v>
          </cell>
          <cell r="AH491" t="str">
            <v>10940</v>
          </cell>
        </row>
        <row r="492">
          <cell r="A492" t="str">
            <v>001094100</v>
          </cell>
          <cell r="B492" t="str">
            <v>โรงพยาบาลน้ำเกลี้ยง</v>
          </cell>
          <cell r="C492" t="str">
            <v>21002</v>
          </cell>
          <cell r="D492" t="str">
            <v>กระทรวงสาธารณสุข สำนักงานปลัดกระทรวงสาธารณสุข</v>
          </cell>
          <cell r="E492" t="str">
            <v>07</v>
          </cell>
          <cell r="F492" t="str">
            <v>โรงพยาบาลชุมชน</v>
          </cell>
          <cell r="G492" t="str">
            <v>30</v>
          </cell>
          <cell r="H492" t="str">
            <v>33</v>
          </cell>
          <cell r="I492" t="str">
            <v>จ.ศรีสะเกษ</v>
          </cell>
          <cell r="J492" t="str">
            <v>15</v>
          </cell>
          <cell r="K492" t="str">
            <v xml:space="preserve"> อ.น้ำเกลี้ยง</v>
          </cell>
          <cell r="L492" t="str">
            <v>01</v>
          </cell>
          <cell r="M492" t="str">
            <v xml:space="preserve"> 'ต.น้ำเกลี้ยง'</v>
          </cell>
          <cell r="N492" t="str">
            <v>05</v>
          </cell>
          <cell r="O492" t="str">
            <v xml:space="preserve"> หมู่ 5</v>
          </cell>
          <cell r="P492" t="str">
            <v>01</v>
          </cell>
          <cell r="Q492" t="str">
            <v>เปิดดำเนินการ</v>
          </cell>
          <cell r="S492" t="str">
            <v>33130</v>
          </cell>
          <cell r="T492" t="str">
            <v>045609055-6</v>
          </cell>
          <cell r="U492" t="str">
            <v>045609057</v>
          </cell>
          <cell r="V492" t="str">
            <v>21</v>
          </cell>
          <cell r="W492" t="str">
            <v>2.1 ทุติยภูมิระดับต้น</v>
          </cell>
          <cell r="X492" t="str">
            <v>S</v>
          </cell>
          <cell r="Y492" t="str">
            <v xml:space="preserve">บริการ  </v>
          </cell>
          <cell r="AH492" t="str">
            <v>10941</v>
          </cell>
        </row>
        <row r="493">
          <cell r="A493" t="str">
            <v>001094300</v>
          </cell>
          <cell r="B493" t="str">
            <v>โรงพยาบาลเมืองจันทร์</v>
          </cell>
          <cell r="C493" t="str">
            <v>21002</v>
          </cell>
          <cell r="D493" t="str">
            <v>กระทรวงสาธารณสุข สำนักงานปลัดกระทรวงสาธารณสุข</v>
          </cell>
          <cell r="E493" t="str">
            <v>07</v>
          </cell>
          <cell r="F493" t="str">
            <v>โรงพยาบาลชุมชน</v>
          </cell>
          <cell r="G493" t="str">
            <v>10</v>
          </cell>
          <cell r="H493" t="str">
            <v>33</v>
          </cell>
          <cell r="I493" t="str">
            <v>จ.ศรีสะเกษ</v>
          </cell>
          <cell r="J493" t="str">
            <v>18</v>
          </cell>
          <cell r="K493" t="str">
            <v xml:space="preserve"> อ.เมืองจันทร์</v>
          </cell>
          <cell r="L493" t="str">
            <v>03</v>
          </cell>
          <cell r="M493" t="str">
            <v xml:space="preserve"> 'ต.หนองใหญ่'</v>
          </cell>
          <cell r="N493" t="str">
            <v>04</v>
          </cell>
          <cell r="O493" t="str">
            <v xml:space="preserve"> หมู่ 4</v>
          </cell>
          <cell r="P493" t="str">
            <v>01</v>
          </cell>
          <cell r="Q493" t="str">
            <v>เปิดดำเนินการ</v>
          </cell>
          <cell r="S493" t="str">
            <v>33120</v>
          </cell>
          <cell r="T493" t="str">
            <v>045603053</v>
          </cell>
          <cell r="V493" t="str">
            <v>21</v>
          </cell>
          <cell r="W493" t="str">
            <v>2.1 ทุติยภูมิระดับต้น</v>
          </cell>
          <cell r="X493" t="str">
            <v>S</v>
          </cell>
          <cell r="Y493" t="str">
            <v xml:space="preserve">บริการ  </v>
          </cell>
          <cell r="AH493" t="str">
            <v>10943</v>
          </cell>
        </row>
        <row r="494">
          <cell r="A494" t="str">
            <v>001093300</v>
          </cell>
          <cell r="B494" t="str">
            <v>โรงพยาบาลขุนหาญ</v>
          </cell>
          <cell r="C494" t="str">
            <v>21002</v>
          </cell>
          <cell r="D494" t="str">
            <v>กระทรวงสาธารณสุข สำนักงานปลัดกระทรวงสาธารณสุข</v>
          </cell>
          <cell r="E494" t="str">
            <v>07</v>
          </cell>
          <cell r="F494" t="str">
            <v>โรงพยาบาลชุมชน</v>
          </cell>
          <cell r="G494" t="str">
            <v>93</v>
          </cell>
          <cell r="H494" t="str">
            <v>33</v>
          </cell>
          <cell r="I494" t="str">
            <v>จ.ศรีสะเกษ</v>
          </cell>
          <cell r="J494" t="str">
            <v>08</v>
          </cell>
          <cell r="K494" t="str">
            <v xml:space="preserve"> อ.ขุนหาญ</v>
          </cell>
          <cell r="L494" t="str">
            <v>01</v>
          </cell>
          <cell r="M494" t="str">
            <v xml:space="preserve"> 'ต.สิ'</v>
          </cell>
          <cell r="N494" t="str">
            <v>06</v>
          </cell>
          <cell r="O494" t="str">
            <v xml:space="preserve"> หมู่ 6</v>
          </cell>
          <cell r="P494" t="str">
            <v>01</v>
          </cell>
          <cell r="Q494" t="str">
            <v>เปิดดำเนินการ</v>
          </cell>
          <cell r="R494" t="str">
            <v xml:space="preserve">6 </v>
          </cell>
          <cell r="S494" t="str">
            <v>33150</v>
          </cell>
          <cell r="T494" t="str">
            <v>045637468</v>
          </cell>
          <cell r="U494" t="str">
            <v>045679016</v>
          </cell>
          <cell r="V494" t="str">
            <v>22</v>
          </cell>
          <cell r="W494" t="str">
            <v>2.2 ทุติยภูมิระดับกลาง</v>
          </cell>
          <cell r="X494" t="str">
            <v>S</v>
          </cell>
          <cell r="Y494" t="str">
            <v xml:space="preserve">บริการ  </v>
          </cell>
          <cell r="AH494" t="str">
            <v>10933</v>
          </cell>
        </row>
        <row r="495">
          <cell r="A495" t="str">
            <v>001094600</v>
          </cell>
          <cell r="B495" t="str">
            <v>โรงพยาบาลเขื่องใน</v>
          </cell>
          <cell r="C495" t="str">
            <v>21002</v>
          </cell>
          <cell r="D495" t="str">
            <v>กระทรวงสาธารณสุข สำนักงานปลัดกระทรวงสาธารณสุข</v>
          </cell>
          <cell r="E495" t="str">
            <v>07</v>
          </cell>
          <cell r="F495" t="str">
            <v>โรงพยาบาลชุมชน</v>
          </cell>
          <cell r="G495" t="str">
            <v>60</v>
          </cell>
          <cell r="H495" t="str">
            <v>34</v>
          </cell>
          <cell r="I495" t="str">
            <v>จ.อุบลราชธานี</v>
          </cell>
          <cell r="J495" t="str">
            <v>04</v>
          </cell>
          <cell r="K495" t="str">
            <v xml:space="preserve"> อ.เขื่องใน</v>
          </cell>
          <cell r="L495" t="str">
            <v>01</v>
          </cell>
          <cell r="M495" t="str">
            <v xml:space="preserve"> 'ต.เขื่องใน'</v>
          </cell>
          <cell r="N495" t="str">
            <v>06</v>
          </cell>
          <cell r="O495" t="str">
            <v xml:space="preserve"> หมู่ 6</v>
          </cell>
          <cell r="P495" t="str">
            <v>01</v>
          </cell>
          <cell r="Q495" t="str">
            <v>เปิดดำเนินการ</v>
          </cell>
          <cell r="R495" t="str">
            <v xml:space="preserve">83 </v>
          </cell>
          <cell r="V495" t="str">
            <v>21</v>
          </cell>
          <cell r="W495" t="str">
            <v>2.1 ทุติยภูมิระดับต้น</v>
          </cell>
          <cell r="AH495" t="str">
            <v>10946</v>
          </cell>
        </row>
        <row r="496">
          <cell r="A496" t="str">
            <v>001094900</v>
          </cell>
          <cell r="B496" t="str">
            <v>โรงพยาบาลน้ำยืน</v>
          </cell>
          <cell r="C496" t="str">
            <v>21002</v>
          </cell>
          <cell r="D496" t="str">
            <v>กระทรวงสาธารณสุข สำนักงานปลัดกระทรวงสาธารณสุข</v>
          </cell>
          <cell r="E496" t="str">
            <v>07</v>
          </cell>
          <cell r="F496" t="str">
            <v>โรงพยาบาลชุมชน</v>
          </cell>
          <cell r="G496" t="str">
            <v>30</v>
          </cell>
          <cell r="H496" t="str">
            <v>34</v>
          </cell>
          <cell r="I496" t="str">
            <v>จ.อุบลราชธานี</v>
          </cell>
          <cell r="J496" t="str">
            <v>09</v>
          </cell>
          <cell r="K496" t="str">
            <v xml:space="preserve"> อ.น้ำยืน</v>
          </cell>
          <cell r="L496" t="str">
            <v>07</v>
          </cell>
          <cell r="M496" t="str">
            <v xml:space="preserve"> 'ต.สีวิเชียร'</v>
          </cell>
          <cell r="N496" t="str">
            <v>12</v>
          </cell>
          <cell r="O496" t="str">
            <v xml:space="preserve"> หมู่ 12</v>
          </cell>
          <cell r="P496" t="str">
            <v>01</v>
          </cell>
          <cell r="Q496" t="str">
            <v>เปิดดำเนินการ</v>
          </cell>
          <cell r="V496" t="str">
            <v>21</v>
          </cell>
          <cell r="W496" t="str">
            <v>2.1 ทุติยภูมิระดับต้น</v>
          </cell>
          <cell r="AH496" t="str">
            <v>10949</v>
          </cell>
        </row>
        <row r="497">
          <cell r="A497" t="str">
            <v>001094500</v>
          </cell>
          <cell r="B497" t="str">
            <v>โรงพยาบาลโขงเจียม</v>
          </cell>
          <cell r="C497" t="str">
            <v>21002</v>
          </cell>
          <cell r="D497" t="str">
            <v>กระทรวงสาธารณสุข สำนักงานปลัดกระทรวงสาธารณสุข</v>
          </cell>
          <cell r="E497" t="str">
            <v>07</v>
          </cell>
          <cell r="F497" t="str">
            <v>โรงพยาบาลชุมชน</v>
          </cell>
          <cell r="G497" t="str">
            <v>30</v>
          </cell>
          <cell r="H497" t="str">
            <v>34</v>
          </cell>
          <cell r="I497" t="str">
            <v>จ.อุบลราชธานี</v>
          </cell>
          <cell r="J497" t="str">
            <v>03</v>
          </cell>
          <cell r="K497" t="str">
            <v xml:space="preserve"> อ.โขงเจียม</v>
          </cell>
          <cell r="L497" t="str">
            <v>01</v>
          </cell>
          <cell r="M497" t="str">
            <v xml:space="preserve"> 'ต.โขงเจียม'</v>
          </cell>
          <cell r="N497" t="str">
            <v>02</v>
          </cell>
          <cell r="O497" t="str">
            <v xml:space="preserve"> หมู่ 2</v>
          </cell>
          <cell r="P497" t="str">
            <v>01</v>
          </cell>
          <cell r="Q497" t="str">
            <v>เปิดดำเนินการ</v>
          </cell>
          <cell r="V497" t="str">
            <v>21</v>
          </cell>
          <cell r="W497" t="str">
            <v>2.1 ทุติยภูมิระดับต้น</v>
          </cell>
          <cell r="AH497" t="str">
            <v>10945</v>
          </cell>
        </row>
        <row r="498">
          <cell r="A498" t="str">
            <v>001095000</v>
          </cell>
          <cell r="B498" t="str">
            <v>โรงพยาบาลบุณฑริก</v>
          </cell>
          <cell r="C498" t="str">
            <v>21002</v>
          </cell>
          <cell r="D498" t="str">
            <v>กระทรวงสาธารณสุข สำนักงานปลัดกระทรวงสาธารณสุข</v>
          </cell>
          <cell r="E498" t="str">
            <v>07</v>
          </cell>
          <cell r="F498" t="str">
            <v>โรงพยาบาลชุมชน</v>
          </cell>
          <cell r="G498" t="str">
            <v>30</v>
          </cell>
          <cell r="H498" t="str">
            <v>34</v>
          </cell>
          <cell r="I498" t="str">
            <v>จ.อุบลราชธานี</v>
          </cell>
          <cell r="J498" t="str">
            <v>10</v>
          </cell>
          <cell r="K498" t="str">
            <v xml:space="preserve"> อ.บุณฑริก</v>
          </cell>
          <cell r="L498" t="str">
            <v>01</v>
          </cell>
          <cell r="M498" t="str">
            <v xml:space="preserve"> 'ต.โพนงาม'</v>
          </cell>
          <cell r="N498" t="str">
            <v>01</v>
          </cell>
          <cell r="O498" t="str">
            <v xml:space="preserve"> หมู่ 1</v>
          </cell>
          <cell r="P498" t="str">
            <v>01</v>
          </cell>
          <cell r="Q498" t="str">
            <v>เปิดดำเนินการ</v>
          </cell>
          <cell r="V498" t="str">
            <v>21</v>
          </cell>
          <cell r="W498" t="str">
            <v>2.1 ทุติยภูมิระดับต้น</v>
          </cell>
          <cell r="AH498" t="str">
            <v>10950</v>
          </cell>
        </row>
        <row r="499">
          <cell r="A499" t="str">
            <v>001095300</v>
          </cell>
          <cell r="B499" t="str">
            <v>โรงพยาบาลม่วงสามสิบ</v>
          </cell>
          <cell r="C499" t="str">
            <v>21002</v>
          </cell>
          <cell r="D499" t="str">
            <v>กระทรวงสาธารณสุข สำนักงานปลัดกระทรวงสาธารณสุข</v>
          </cell>
          <cell r="E499" t="str">
            <v>07</v>
          </cell>
          <cell r="F499" t="str">
            <v>โรงพยาบาลชุมชน</v>
          </cell>
          <cell r="G499" t="str">
            <v>30</v>
          </cell>
          <cell r="H499" t="str">
            <v>34</v>
          </cell>
          <cell r="I499" t="str">
            <v>จ.อุบลราชธานี</v>
          </cell>
          <cell r="J499" t="str">
            <v>14</v>
          </cell>
          <cell r="K499" t="str">
            <v xml:space="preserve"> อ.ม่วงสามสิบ</v>
          </cell>
          <cell r="L499" t="str">
            <v>01</v>
          </cell>
          <cell r="M499" t="str">
            <v xml:space="preserve"> 'ต.ม่วงสามสิบ'</v>
          </cell>
          <cell r="N499" t="str">
            <v>10</v>
          </cell>
          <cell r="O499" t="str">
            <v xml:space="preserve"> หมู่ 10</v>
          </cell>
          <cell r="P499" t="str">
            <v>01</v>
          </cell>
          <cell r="Q499" t="str">
            <v>เปิดดำเนินการ</v>
          </cell>
          <cell r="V499" t="str">
            <v>21</v>
          </cell>
          <cell r="W499" t="str">
            <v>2.1 ทุติยภูมิระดับต้น</v>
          </cell>
          <cell r="AH499" t="str">
            <v>10953</v>
          </cell>
        </row>
        <row r="500">
          <cell r="A500" t="str">
            <v>001090100</v>
          </cell>
          <cell r="B500" t="str">
            <v>โรงพยาบาลบ้านกรวด</v>
          </cell>
          <cell r="C500" t="str">
            <v>21002</v>
          </cell>
          <cell r="D500" t="str">
            <v>กระทรวงสาธารณสุข สำนักงานปลัดกระทรวงสาธารณสุข</v>
          </cell>
          <cell r="E500" t="str">
            <v>07</v>
          </cell>
          <cell r="F500" t="str">
            <v>โรงพยาบาลชุมชน</v>
          </cell>
          <cell r="G500" t="str">
            <v>60</v>
          </cell>
          <cell r="H500" t="str">
            <v>31</v>
          </cell>
          <cell r="I500" t="str">
            <v>จ.บุรีรัมย์</v>
          </cell>
          <cell r="J500" t="str">
            <v>08</v>
          </cell>
          <cell r="K500" t="str">
            <v xml:space="preserve"> อ.บ้านกรวด</v>
          </cell>
          <cell r="L500" t="str">
            <v>01</v>
          </cell>
          <cell r="M500" t="str">
            <v xml:space="preserve"> 'ต.บ้านกรวด'</v>
          </cell>
          <cell r="N500" t="str">
            <v>03</v>
          </cell>
          <cell r="O500" t="str">
            <v xml:space="preserve"> หมู่ 3</v>
          </cell>
          <cell r="P500" t="str">
            <v>01</v>
          </cell>
          <cell r="Q500" t="str">
            <v>เปิดดำเนินการ</v>
          </cell>
          <cell r="R500" t="str">
            <v xml:space="preserve">120  ถ.ไมยรัตน์ </v>
          </cell>
          <cell r="V500" t="str">
            <v>22</v>
          </cell>
          <cell r="W500" t="str">
            <v>2.2 ทุติยภูมิระดับกลาง</v>
          </cell>
          <cell r="AH500" t="str">
            <v>10901</v>
          </cell>
        </row>
        <row r="501">
          <cell r="A501" t="str">
            <v>001092100</v>
          </cell>
          <cell r="B501" t="str">
            <v>โรงพยาบาลสนม</v>
          </cell>
          <cell r="C501" t="str">
            <v>21002</v>
          </cell>
          <cell r="D501" t="str">
            <v>กระทรวงสาธารณสุข สำนักงานปลัดกระทรวงสาธารณสุข</v>
          </cell>
          <cell r="E501" t="str">
            <v>07</v>
          </cell>
          <cell r="F501" t="str">
            <v>โรงพยาบาลชุมชน</v>
          </cell>
          <cell r="G501" t="str">
            <v>30</v>
          </cell>
          <cell r="H501" t="str">
            <v>32</v>
          </cell>
          <cell r="I501" t="str">
            <v>จ.สุรินทร์</v>
          </cell>
          <cell r="J501" t="str">
            <v>08</v>
          </cell>
          <cell r="K501" t="str">
            <v xml:space="preserve"> อ.สนม</v>
          </cell>
          <cell r="L501" t="str">
            <v>01</v>
          </cell>
          <cell r="M501" t="str">
            <v xml:space="preserve"> 'ต.สนม'</v>
          </cell>
          <cell r="N501" t="str">
            <v>03</v>
          </cell>
          <cell r="O501" t="str">
            <v xml:space="preserve"> หมู่ 3</v>
          </cell>
          <cell r="P501" t="str">
            <v>01</v>
          </cell>
          <cell r="Q501" t="str">
            <v>เปิดดำเนินการ</v>
          </cell>
          <cell r="R501" t="str">
            <v xml:space="preserve">110  ถ.ศรีสนม </v>
          </cell>
          <cell r="V501" t="str">
            <v>21</v>
          </cell>
          <cell r="W501" t="str">
            <v>2.1 ทุติยภูมิระดับต้น</v>
          </cell>
          <cell r="AH501" t="str">
            <v>10921</v>
          </cell>
        </row>
        <row r="502">
          <cell r="A502" t="str">
            <v>001091600</v>
          </cell>
          <cell r="B502" t="str">
            <v>โรงพยาบาลท่าตูม</v>
          </cell>
          <cell r="C502" t="str">
            <v>21002</v>
          </cell>
          <cell r="D502" t="str">
            <v>กระทรวงสาธารณสุข สำนักงานปลัดกระทรวงสาธารณสุข</v>
          </cell>
          <cell r="E502" t="str">
            <v>07</v>
          </cell>
          <cell r="F502" t="str">
            <v>โรงพยาบาลชุมชน</v>
          </cell>
          <cell r="G502" t="str">
            <v>30</v>
          </cell>
          <cell r="H502" t="str">
            <v>32</v>
          </cell>
          <cell r="I502" t="str">
            <v>จ.สุรินทร์</v>
          </cell>
          <cell r="J502" t="str">
            <v>03</v>
          </cell>
          <cell r="K502" t="str">
            <v xml:space="preserve"> อ.ท่าตูม</v>
          </cell>
          <cell r="L502" t="str">
            <v>01</v>
          </cell>
          <cell r="M502" t="str">
            <v xml:space="preserve"> 'ต.ท่าตูม'</v>
          </cell>
          <cell r="N502" t="str">
            <v>07</v>
          </cell>
          <cell r="O502" t="str">
            <v xml:space="preserve"> หมู่ 7</v>
          </cell>
          <cell r="P502" t="str">
            <v>01</v>
          </cell>
          <cell r="Q502" t="str">
            <v>เปิดดำเนินการ</v>
          </cell>
          <cell r="R502" t="str">
            <v xml:space="preserve">406 </v>
          </cell>
          <cell r="S502" t="str">
            <v>32120</v>
          </cell>
          <cell r="T502" t="str">
            <v>044-591126</v>
          </cell>
          <cell r="U502" t="str">
            <v>044-591126</v>
          </cell>
          <cell r="V502" t="str">
            <v>22</v>
          </cell>
          <cell r="W502" t="str">
            <v>2.2 ทุติยภูมิระดับกลาง</v>
          </cell>
          <cell r="X502" t="str">
            <v>S</v>
          </cell>
          <cell r="Y502" t="str">
            <v xml:space="preserve">บริการ  </v>
          </cell>
          <cell r="AH502" t="str">
            <v>10916</v>
          </cell>
        </row>
        <row r="503">
          <cell r="A503" t="str">
            <v>001097800</v>
          </cell>
          <cell r="B503" t="str">
            <v>โรงพยาบาลภูเขียว</v>
          </cell>
          <cell r="C503" t="str">
            <v>21002</v>
          </cell>
          <cell r="D503" t="str">
            <v>กระทรวงสาธารณสุข สำนักงานปลัดกระทรวงสาธารณสุข</v>
          </cell>
          <cell r="E503" t="str">
            <v>07</v>
          </cell>
          <cell r="F503" t="str">
            <v>โรงพยาบาลชุมชน</v>
          </cell>
          <cell r="G503" t="str">
            <v>90</v>
          </cell>
          <cell r="H503" t="str">
            <v>36</v>
          </cell>
          <cell r="I503" t="str">
            <v>จ.ชัยภูมิ</v>
          </cell>
          <cell r="J503" t="str">
            <v>10</v>
          </cell>
          <cell r="K503" t="str">
            <v xml:space="preserve"> อ.ภูเขียว</v>
          </cell>
          <cell r="L503" t="str">
            <v>01</v>
          </cell>
          <cell r="M503" t="str">
            <v xml:space="preserve"> 'ต.ผักปัง'</v>
          </cell>
          <cell r="N503" t="str">
            <v>04</v>
          </cell>
          <cell r="O503" t="str">
            <v xml:space="preserve"> หมู่ 4</v>
          </cell>
          <cell r="P503" t="str">
            <v>01</v>
          </cell>
          <cell r="Q503" t="str">
            <v>เปิดดำเนินการ</v>
          </cell>
          <cell r="R503" t="str">
            <v xml:space="preserve">149 </v>
          </cell>
          <cell r="V503" t="str">
            <v>22</v>
          </cell>
          <cell r="W503" t="str">
            <v>2.2 ทุติยภูมิระดับกลาง</v>
          </cell>
          <cell r="AH503" t="str">
            <v>10978</v>
          </cell>
        </row>
        <row r="504">
          <cell r="A504" t="str">
            <v>001098000</v>
          </cell>
          <cell r="B504" t="str">
            <v>โรงพยาบาลแก้งคร้อ</v>
          </cell>
          <cell r="C504" t="str">
            <v>21002</v>
          </cell>
          <cell r="D504" t="str">
            <v>กระทรวงสาธารณสุข สำนักงานปลัดกระทรวงสาธารณสุข</v>
          </cell>
          <cell r="E504" t="str">
            <v>07</v>
          </cell>
          <cell r="F504" t="str">
            <v>โรงพยาบาลชุมชน</v>
          </cell>
          <cell r="G504" t="str">
            <v>60</v>
          </cell>
          <cell r="H504" t="str">
            <v>36</v>
          </cell>
          <cell r="I504" t="str">
            <v>จ.ชัยภูมิ</v>
          </cell>
          <cell r="J504" t="str">
            <v>12</v>
          </cell>
          <cell r="K504" t="str">
            <v xml:space="preserve"> อ.แก้งคร้อ</v>
          </cell>
          <cell r="L504" t="str">
            <v>01</v>
          </cell>
          <cell r="M504" t="str">
            <v xml:space="preserve"> 'ต.ช่องสามหมอ'</v>
          </cell>
          <cell r="N504" t="str">
            <v>01</v>
          </cell>
          <cell r="O504" t="str">
            <v xml:space="preserve"> หมู่ 1</v>
          </cell>
          <cell r="P504" t="str">
            <v>01</v>
          </cell>
          <cell r="Q504" t="str">
            <v>เปิดดำเนินการ</v>
          </cell>
          <cell r="R504" t="str">
            <v xml:space="preserve">1057 </v>
          </cell>
          <cell r="V504" t="str">
            <v>21</v>
          </cell>
          <cell r="W504" t="str">
            <v>2.1 ทุติยภูมิระดับต้น</v>
          </cell>
          <cell r="AH504" t="str">
            <v>10980</v>
          </cell>
        </row>
        <row r="505">
          <cell r="A505" t="str">
            <v>001098100</v>
          </cell>
          <cell r="B505" t="str">
            <v>โรงพยาบาลคอนสาร</v>
          </cell>
          <cell r="C505" t="str">
            <v>21002</v>
          </cell>
          <cell r="D505" t="str">
            <v>กระทรวงสาธารณสุข สำนักงานปลัดกระทรวงสาธารณสุข</v>
          </cell>
          <cell r="E505" t="str">
            <v>07</v>
          </cell>
          <cell r="F505" t="str">
            <v>โรงพยาบาลชุมชน</v>
          </cell>
          <cell r="G505" t="str">
            <v>30</v>
          </cell>
          <cell r="H505" t="str">
            <v>36</v>
          </cell>
          <cell r="I505" t="str">
            <v>จ.ชัยภูมิ</v>
          </cell>
          <cell r="J505" t="str">
            <v>13</v>
          </cell>
          <cell r="K505" t="str">
            <v xml:space="preserve"> อ.คอนสาร</v>
          </cell>
          <cell r="L505" t="str">
            <v>07</v>
          </cell>
          <cell r="M505" t="str">
            <v xml:space="preserve"> 'ต.ทุ่งนาเลา'</v>
          </cell>
          <cell r="N505" t="str">
            <v>05</v>
          </cell>
          <cell r="O505" t="str">
            <v xml:space="preserve"> หมู่ 5</v>
          </cell>
          <cell r="P505" t="str">
            <v>01</v>
          </cell>
          <cell r="Q505" t="str">
            <v>เปิดดำเนินการ</v>
          </cell>
          <cell r="R505" t="str">
            <v>137</v>
          </cell>
          <cell r="V505" t="str">
            <v>21</v>
          </cell>
          <cell r="W505" t="str">
            <v>2.1 ทุติยภูมิระดับต้น</v>
          </cell>
          <cell r="AH505" t="str">
            <v>10981</v>
          </cell>
        </row>
        <row r="506">
          <cell r="A506" t="str">
            <v>001099100</v>
          </cell>
          <cell r="B506" t="str">
            <v>โรงพยาบาลนากลาง</v>
          </cell>
          <cell r="C506" t="str">
            <v>21002</v>
          </cell>
          <cell r="D506" t="str">
            <v>กระทรวงสาธารณสุข สำนักงานปลัดกระทรวงสาธารณสุข</v>
          </cell>
          <cell r="E506" t="str">
            <v>07</v>
          </cell>
          <cell r="F506" t="str">
            <v>โรงพยาบาลชุมชน</v>
          </cell>
          <cell r="G506" t="str">
            <v>60</v>
          </cell>
          <cell r="H506" t="str">
            <v>39</v>
          </cell>
          <cell r="I506" t="str">
            <v>จ.หนองบัวลำภู</v>
          </cell>
          <cell r="J506" t="str">
            <v>02</v>
          </cell>
          <cell r="K506" t="str">
            <v xml:space="preserve"> อ.นากลาง</v>
          </cell>
          <cell r="L506" t="str">
            <v>01</v>
          </cell>
          <cell r="M506" t="str">
            <v xml:space="preserve"> 'ต.นากลาง'</v>
          </cell>
          <cell r="N506" t="str">
            <v>06</v>
          </cell>
          <cell r="O506" t="str">
            <v xml:space="preserve"> หมู่ 6</v>
          </cell>
          <cell r="P506" t="str">
            <v>01</v>
          </cell>
          <cell r="Q506" t="str">
            <v>เปิดดำเนินการ</v>
          </cell>
          <cell r="R506" t="str">
            <v xml:space="preserve">84  ถ.อุดร-เลย </v>
          </cell>
          <cell r="V506" t="str">
            <v>21</v>
          </cell>
          <cell r="W506" t="str">
            <v>2.1 ทุติยภูมิระดับต้น</v>
          </cell>
          <cell r="AH506" t="str">
            <v>10991</v>
          </cell>
        </row>
        <row r="507">
          <cell r="A507" t="str">
            <v>001100200</v>
          </cell>
          <cell r="B507" t="str">
            <v>โรงพยาบาลบ้านไผ่</v>
          </cell>
          <cell r="C507" t="str">
            <v>21002</v>
          </cell>
          <cell r="D507" t="str">
            <v>กระทรวงสาธารณสุข สำนักงานปลัดกระทรวงสาธารณสุข</v>
          </cell>
          <cell r="E507" t="str">
            <v>07</v>
          </cell>
          <cell r="F507" t="str">
            <v>โรงพยาบาลชุมชน</v>
          </cell>
          <cell r="G507" t="str">
            <v>90</v>
          </cell>
          <cell r="H507" t="str">
            <v>40</v>
          </cell>
          <cell r="I507" t="str">
            <v>จ.ขอนแก่น</v>
          </cell>
          <cell r="J507" t="str">
            <v>10</v>
          </cell>
          <cell r="K507" t="str">
            <v xml:space="preserve"> อ.บ้านไผ่</v>
          </cell>
          <cell r="L507" t="str">
            <v>02</v>
          </cell>
          <cell r="M507" t="str">
            <v xml:space="preserve"> 'ต.ในเมือง'</v>
          </cell>
          <cell r="N507" t="str">
            <v>03</v>
          </cell>
          <cell r="O507" t="str">
            <v xml:space="preserve"> หมู่ 3</v>
          </cell>
          <cell r="P507" t="str">
            <v>01</v>
          </cell>
          <cell r="Q507" t="str">
            <v>เปิดดำเนินการ</v>
          </cell>
          <cell r="R507" t="str">
            <v xml:space="preserve">718 ถ.แจ้งสนิท </v>
          </cell>
          <cell r="S507" t="str">
            <v>40110</v>
          </cell>
          <cell r="T507" t="str">
            <v>043272357</v>
          </cell>
          <cell r="V507" t="str">
            <v>22</v>
          </cell>
          <cell r="W507" t="str">
            <v>2.2 ทุติยภูมิระดับกลาง</v>
          </cell>
          <cell r="X507" t="str">
            <v>S</v>
          </cell>
          <cell r="Y507" t="str">
            <v xml:space="preserve">บริการ  </v>
          </cell>
          <cell r="AH507" t="str">
            <v>11002</v>
          </cell>
        </row>
        <row r="508">
          <cell r="A508" t="str">
            <v>001101800</v>
          </cell>
          <cell r="B508" t="str">
            <v>โรงพยาบาลหนองหาน</v>
          </cell>
          <cell r="C508" t="str">
            <v>21002</v>
          </cell>
          <cell r="D508" t="str">
            <v>กระทรวงสาธารณสุข สำนักงานปลัดกระทรวงสาธารณสุข</v>
          </cell>
          <cell r="E508" t="str">
            <v>07</v>
          </cell>
          <cell r="F508" t="str">
            <v>โรงพยาบาลชุมชน</v>
          </cell>
          <cell r="G508" t="str">
            <v>90</v>
          </cell>
          <cell r="H508" t="str">
            <v>41</v>
          </cell>
          <cell r="I508" t="str">
            <v>จ.อุดรธานี</v>
          </cell>
          <cell r="J508" t="str">
            <v>06</v>
          </cell>
          <cell r="K508" t="str">
            <v xml:space="preserve"> อ.หนองหาน</v>
          </cell>
          <cell r="L508" t="str">
            <v>01</v>
          </cell>
          <cell r="M508" t="str">
            <v xml:space="preserve"> 'ต.หนองหาน'</v>
          </cell>
          <cell r="N508" t="str">
            <v>06</v>
          </cell>
          <cell r="O508" t="str">
            <v xml:space="preserve"> หมู่ 6</v>
          </cell>
          <cell r="P508" t="str">
            <v>01</v>
          </cell>
          <cell r="Q508" t="str">
            <v>เปิดดำเนินการ</v>
          </cell>
          <cell r="S508" t="str">
            <v>41130</v>
          </cell>
          <cell r="V508" t="str">
            <v>22</v>
          </cell>
          <cell r="W508" t="str">
            <v>2.2 ทุติยภูมิระดับกลาง</v>
          </cell>
          <cell r="AH508" t="str">
            <v>11018</v>
          </cell>
        </row>
        <row r="509">
          <cell r="A509" t="str">
            <v>001100000</v>
          </cell>
          <cell r="B509" t="str">
            <v>โรงพยาบาลน้ำพอง</v>
          </cell>
          <cell r="C509" t="str">
            <v>21002</v>
          </cell>
          <cell r="D509" t="str">
            <v>กระทรวงสาธารณสุข สำนักงานปลัดกระทรวงสาธารณสุข</v>
          </cell>
          <cell r="E509" t="str">
            <v>07</v>
          </cell>
          <cell r="F509" t="str">
            <v>โรงพยาบาลชุมชน</v>
          </cell>
          <cell r="G509" t="str">
            <v>60</v>
          </cell>
          <cell r="H509" t="str">
            <v>40</v>
          </cell>
          <cell r="I509" t="str">
            <v>จ.ขอนแก่น</v>
          </cell>
          <cell r="J509" t="str">
            <v>07</v>
          </cell>
          <cell r="K509" t="str">
            <v xml:space="preserve"> อ.น้ำพอง</v>
          </cell>
          <cell r="L509" t="str">
            <v>01</v>
          </cell>
          <cell r="M509" t="str">
            <v xml:space="preserve"> 'ต.น้ำพอง'</v>
          </cell>
          <cell r="N509" t="str">
            <v>02</v>
          </cell>
          <cell r="O509" t="str">
            <v xml:space="preserve"> หมู่ 2</v>
          </cell>
          <cell r="P509" t="str">
            <v>01</v>
          </cell>
          <cell r="Q509" t="str">
            <v>เปิดดำเนินการ</v>
          </cell>
          <cell r="R509" t="str">
            <v xml:space="preserve">122/2 ถ.มิตรภาพ </v>
          </cell>
          <cell r="S509" t="str">
            <v>40140</v>
          </cell>
          <cell r="T509" t="str">
            <v>043441112</v>
          </cell>
          <cell r="V509" t="str">
            <v>21</v>
          </cell>
          <cell r="W509" t="str">
            <v>2.1 ทุติยภูมิระดับต้น</v>
          </cell>
          <cell r="X509" t="str">
            <v>S</v>
          </cell>
          <cell r="Y509" t="str">
            <v xml:space="preserve">บริการ  </v>
          </cell>
          <cell r="AH509" t="str">
            <v>11000</v>
          </cell>
        </row>
        <row r="510">
          <cell r="A510" t="str">
            <v>001101100</v>
          </cell>
          <cell r="B510" t="str">
            <v>โรงพยาบาลเขาสวนกวาง</v>
          </cell>
          <cell r="C510" t="str">
            <v>21002</v>
          </cell>
          <cell r="D510" t="str">
            <v>กระทรวงสาธารณสุข สำนักงานปลัดกระทรวงสาธารณสุข</v>
          </cell>
          <cell r="E510" t="str">
            <v>07</v>
          </cell>
          <cell r="F510" t="str">
            <v>โรงพยาบาลชุมชน</v>
          </cell>
          <cell r="G510" t="str">
            <v>30</v>
          </cell>
          <cell r="H510" t="str">
            <v>40</v>
          </cell>
          <cell r="I510" t="str">
            <v>จ.ขอนแก่น</v>
          </cell>
          <cell r="J510" t="str">
            <v>19</v>
          </cell>
          <cell r="K510" t="str">
            <v xml:space="preserve"> อ.เขาสวนกวาง</v>
          </cell>
          <cell r="L510" t="str">
            <v>05</v>
          </cell>
          <cell r="M510" t="str">
            <v xml:space="preserve"> 'ต.คำม่วง'</v>
          </cell>
          <cell r="N510" t="str">
            <v>10</v>
          </cell>
          <cell r="O510" t="str">
            <v xml:space="preserve"> หมู่ 10</v>
          </cell>
          <cell r="P510" t="str">
            <v>01</v>
          </cell>
          <cell r="Q510" t="str">
            <v>เปิดดำเนินการ</v>
          </cell>
          <cell r="R510" t="str">
            <v>198 ถ.มิตรภาพ</v>
          </cell>
          <cell r="S510" t="str">
            <v>40280</v>
          </cell>
          <cell r="T510" t="str">
            <v>043449095</v>
          </cell>
          <cell r="V510" t="str">
            <v>21</v>
          </cell>
          <cell r="W510" t="str">
            <v>2.1 ทุติยภูมิระดับต้น</v>
          </cell>
          <cell r="X510" t="str">
            <v>S</v>
          </cell>
          <cell r="Y510" t="str">
            <v xml:space="preserve">บริการ  </v>
          </cell>
          <cell r="AH510" t="str">
            <v>11011</v>
          </cell>
        </row>
        <row r="511">
          <cell r="A511" t="str">
            <v>001092900</v>
          </cell>
          <cell r="B511" t="str">
            <v>โรงพยาบาลกันทรลักษ์</v>
          </cell>
          <cell r="C511" t="str">
            <v>21002</v>
          </cell>
          <cell r="D511" t="str">
            <v>กระทรวงสาธารณสุข สำนักงานปลัดกระทรวงสาธารณสุข</v>
          </cell>
          <cell r="E511" t="str">
            <v>07</v>
          </cell>
          <cell r="F511" t="str">
            <v>โรงพยาบาลชุมชน</v>
          </cell>
          <cell r="G511" t="str">
            <v>120</v>
          </cell>
          <cell r="H511" t="str">
            <v>33</v>
          </cell>
          <cell r="I511" t="str">
            <v>จ.ศรีสะเกษ</v>
          </cell>
          <cell r="J511" t="str">
            <v>04</v>
          </cell>
          <cell r="K511" t="str">
            <v xml:space="preserve"> อ.กันทรลักษ์</v>
          </cell>
          <cell r="L511" t="str">
            <v>06</v>
          </cell>
          <cell r="M511" t="str">
            <v xml:space="preserve"> 'ต.น้ำอ้อม'</v>
          </cell>
          <cell r="N511" t="str">
            <v>05</v>
          </cell>
          <cell r="O511" t="str">
            <v xml:space="preserve"> หมู่ 5</v>
          </cell>
          <cell r="P511" t="str">
            <v>01</v>
          </cell>
          <cell r="Q511" t="str">
            <v>เปิดดำเนินการ</v>
          </cell>
          <cell r="S511" t="str">
            <v>33110</v>
          </cell>
          <cell r="T511" t="str">
            <v>045635758-61</v>
          </cell>
          <cell r="U511" t="str">
            <v>045661164</v>
          </cell>
          <cell r="V511" t="str">
            <v>23</v>
          </cell>
          <cell r="W511" t="str">
            <v>2.3 ทุติยภูมิระดับสูง</v>
          </cell>
          <cell r="X511" t="str">
            <v>S</v>
          </cell>
          <cell r="Y511" t="str">
            <v xml:space="preserve">บริการ  </v>
          </cell>
          <cell r="Z511" t="str">
            <v>04</v>
          </cell>
          <cell r="AA511" t="str">
            <v>แก้ไข/เปลี่ยนแปลงที่ตั้ง</v>
          </cell>
          <cell r="AB511" t="str">
            <v>แก้ไขจำนวนเตียง 142 เป็น 120</v>
          </cell>
          <cell r="AH511" t="str">
            <v>10929</v>
          </cell>
        </row>
        <row r="512">
          <cell r="A512" t="str">
            <v>001100900</v>
          </cell>
          <cell r="B512" t="str">
            <v>โรงพยาบาลมัญจาคีรี</v>
          </cell>
          <cell r="C512" t="str">
            <v>21002</v>
          </cell>
          <cell r="D512" t="str">
            <v>กระทรวงสาธารณสุข สำนักงานปลัดกระทรวงสาธารณสุข</v>
          </cell>
          <cell r="E512" t="str">
            <v>07</v>
          </cell>
          <cell r="F512" t="str">
            <v>โรงพยาบาลชุมชน</v>
          </cell>
          <cell r="G512" t="str">
            <v>60</v>
          </cell>
          <cell r="H512" t="str">
            <v>40</v>
          </cell>
          <cell r="I512" t="str">
            <v>จ.ขอนแก่น</v>
          </cell>
          <cell r="J512" t="str">
            <v>17</v>
          </cell>
          <cell r="K512" t="str">
            <v xml:space="preserve"> อ.มัญจาคีรี</v>
          </cell>
          <cell r="L512" t="str">
            <v>01</v>
          </cell>
          <cell r="M512" t="str">
            <v xml:space="preserve"> 'ต.กุดเค้า'</v>
          </cell>
          <cell r="N512" t="str">
            <v>14</v>
          </cell>
          <cell r="O512" t="str">
            <v xml:space="preserve"> หมู่ 14</v>
          </cell>
          <cell r="P512" t="str">
            <v>01</v>
          </cell>
          <cell r="Q512" t="str">
            <v>เปิดดำเนินการ</v>
          </cell>
          <cell r="R512" t="str">
            <v xml:space="preserve">316 </v>
          </cell>
          <cell r="S512" t="str">
            <v>40160</v>
          </cell>
          <cell r="T512" t="str">
            <v>043289100</v>
          </cell>
          <cell r="V512" t="str">
            <v>21</v>
          </cell>
          <cell r="W512" t="str">
            <v>2.1 ทุติยภูมิระดับต้น</v>
          </cell>
          <cell r="X512" t="str">
            <v>S</v>
          </cell>
          <cell r="Y512" t="str">
            <v xml:space="preserve">บริการ  </v>
          </cell>
          <cell r="AH512" t="str">
            <v>11009</v>
          </cell>
        </row>
        <row r="513">
          <cell r="A513" t="str">
            <v>001096300</v>
          </cell>
          <cell r="B513" t="str">
            <v>โรงพยาบาลทรายมูล</v>
          </cell>
          <cell r="C513" t="str">
            <v>21002</v>
          </cell>
          <cell r="D513" t="str">
            <v>กระทรวงสาธารณสุข สำนักงานปลัดกระทรวงสาธารณสุข</v>
          </cell>
          <cell r="E513" t="str">
            <v>07</v>
          </cell>
          <cell r="F513" t="str">
            <v>โรงพยาบาลชุมชน</v>
          </cell>
          <cell r="G513" t="str">
            <v>30</v>
          </cell>
          <cell r="H513" t="str">
            <v>35</v>
          </cell>
          <cell r="I513" t="str">
            <v>จ.ยโสธร</v>
          </cell>
          <cell r="J513" t="str">
            <v>02</v>
          </cell>
          <cell r="K513" t="str">
            <v xml:space="preserve"> อ.ทรายมูล</v>
          </cell>
          <cell r="L513" t="str">
            <v>01</v>
          </cell>
          <cell r="M513" t="str">
            <v xml:space="preserve"> 'ต.ทรายมูล'</v>
          </cell>
          <cell r="N513" t="str">
            <v>00</v>
          </cell>
          <cell r="O513" t="str">
            <v xml:space="preserve"> หมู่ 0</v>
          </cell>
          <cell r="P513" t="str">
            <v>01</v>
          </cell>
          <cell r="Q513" t="str">
            <v>เปิดดำเนินการ</v>
          </cell>
          <cell r="R513" t="str">
            <v xml:space="preserve">100 </v>
          </cell>
          <cell r="S513" t="str">
            <v>35170</v>
          </cell>
          <cell r="V513" t="str">
            <v>21</v>
          </cell>
          <cell r="W513" t="str">
            <v>2.1 ทุติยภูมิระดับต้น</v>
          </cell>
          <cell r="AH513" t="str">
            <v>10963</v>
          </cell>
        </row>
        <row r="514">
          <cell r="A514" t="str">
            <v>001095900</v>
          </cell>
          <cell r="B514" t="str">
            <v>โรงพยาบาลสำโรง</v>
          </cell>
          <cell r="C514" t="str">
            <v>21002</v>
          </cell>
          <cell r="D514" t="str">
            <v>กระทรวงสาธารณสุข สำนักงานปลัดกระทรวงสาธารณสุข</v>
          </cell>
          <cell r="E514" t="str">
            <v>07</v>
          </cell>
          <cell r="F514" t="str">
            <v>โรงพยาบาลชุมชน</v>
          </cell>
          <cell r="G514" t="str">
            <v>30</v>
          </cell>
          <cell r="H514" t="str">
            <v>34</v>
          </cell>
          <cell r="I514" t="str">
            <v>จ.อุบลราชธานี</v>
          </cell>
          <cell r="J514" t="str">
            <v>22</v>
          </cell>
          <cell r="K514" t="str">
            <v xml:space="preserve"> อ.สำโรง</v>
          </cell>
          <cell r="L514" t="str">
            <v>01</v>
          </cell>
          <cell r="M514" t="str">
            <v xml:space="preserve"> 'ต.สำโรง'</v>
          </cell>
          <cell r="N514" t="str">
            <v>08</v>
          </cell>
          <cell r="O514" t="str">
            <v xml:space="preserve"> หมู่ 8</v>
          </cell>
          <cell r="P514" t="str">
            <v>01</v>
          </cell>
          <cell r="Q514" t="str">
            <v>เปิดดำเนินการ</v>
          </cell>
          <cell r="V514" t="str">
            <v>21</v>
          </cell>
          <cell r="W514" t="str">
            <v>2.1 ทุติยภูมิระดับต้น</v>
          </cell>
          <cell r="AH514" t="str">
            <v>10959</v>
          </cell>
        </row>
        <row r="515">
          <cell r="A515" t="str">
            <v>001093000</v>
          </cell>
          <cell r="B515" t="str">
            <v>โรงพยาบาลขุขันธ์</v>
          </cell>
          <cell r="C515" t="str">
            <v>21002</v>
          </cell>
          <cell r="D515" t="str">
            <v>กระทรวงสาธารณสุข สำนักงานปลัดกระทรวงสาธารณสุข</v>
          </cell>
          <cell r="E515" t="str">
            <v>07</v>
          </cell>
          <cell r="F515" t="str">
            <v>โรงพยาบาลชุมชน</v>
          </cell>
          <cell r="G515" t="str">
            <v>90</v>
          </cell>
          <cell r="H515" t="str">
            <v>33</v>
          </cell>
          <cell r="I515" t="str">
            <v>จ.ศรีสะเกษ</v>
          </cell>
          <cell r="J515" t="str">
            <v>05</v>
          </cell>
          <cell r="K515" t="str">
            <v xml:space="preserve"> อ.ขุขันธ์</v>
          </cell>
          <cell r="L515" t="str">
            <v>09</v>
          </cell>
          <cell r="M515" t="str">
            <v xml:space="preserve"> 'ต.ห้วยเหนือ'</v>
          </cell>
          <cell r="N515" t="str">
            <v>06</v>
          </cell>
          <cell r="O515" t="str">
            <v xml:space="preserve"> หมู่ 6</v>
          </cell>
          <cell r="P515" t="str">
            <v>01</v>
          </cell>
          <cell r="Q515" t="str">
            <v>เปิดดำเนินการ</v>
          </cell>
          <cell r="S515" t="str">
            <v>33140</v>
          </cell>
          <cell r="T515" t="str">
            <v>04563481-3</v>
          </cell>
          <cell r="U515" t="str">
            <v>045671015'</v>
          </cell>
          <cell r="V515" t="str">
            <v>045630484</v>
          </cell>
          <cell r="W515" t="str">
            <v>045671015'</v>
          </cell>
          <cell r="X515" t="str">
            <v>21</v>
          </cell>
          <cell r="Y515" t="str">
            <v>2.1 ทุติยภูมิระดับต้น</v>
          </cell>
          <cell r="Z515" t="str">
            <v>S</v>
          </cell>
          <cell r="AA515" t="str">
            <v xml:space="preserve">บริการ  </v>
          </cell>
          <cell r="AH515" t="str">
            <v>10930</v>
          </cell>
        </row>
        <row r="516">
          <cell r="A516" t="str">
            <v>001104600</v>
          </cell>
          <cell r="B516" t="str">
            <v>โรงพยาบาลเซกา</v>
          </cell>
          <cell r="C516" t="str">
            <v>21002</v>
          </cell>
          <cell r="D516" t="str">
            <v>กระทรวงสาธารณสุข สำนักงานปลัดกระทรวงสาธารณสุข</v>
          </cell>
          <cell r="E516" t="str">
            <v>07</v>
          </cell>
          <cell r="F516" t="str">
            <v>โรงพยาบาลชุมชน</v>
          </cell>
          <cell r="G516" t="str">
            <v>30</v>
          </cell>
          <cell r="H516" t="str">
            <v>38</v>
          </cell>
          <cell r="I516" t="str">
            <v>จ.บึงกาฬ</v>
          </cell>
          <cell r="J516" t="str">
            <v>04</v>
          </cell>
          <cell r="K516" t="str">
            <v xml:space="preserve"> อ.เซกา</v>
          </cell>
          <cell r="L516" t="str">
            <v>01</v>
          </cell>
          <cell r="M516" t="str">
            <v xml:space="preserve"> 'ต.เซกา'</v>
          </cell>
          <cell r="N516" t="str">
            <v>01</v>
          </cell>
          <cell r="O516" t="str">
            <v xml:space="preserve"> หมู่ 1</v>
          </cell>
          <cell r="P516" t="str">
            <v>01</v>
          </cell>
          <cell r="Q516" t="str">
            <v>เปิดดำเนินการ</v>
          </cell>
          <cell r="R516" t="str">
            <v xml:space="preserve">62  </v>
          </cell>
          <cell r="S516" t="str">
            <v>43150</v>
          </cell>
          <cell r="T516" t="str">
            <v>042489099</v>
          </cell>
          <cell r="U516" t="str">
            <v>042489099</v>
          </cell>
          <cell r="V516" t="str">
            <v>22</v>
          </cell>
          <cell r="W516" t="str">
            <v>2.2 ทุติยภูมิระดับกลาง</v>
          </cell>
          <cell r="X516" t="str">
            <v>S</v>
          </cell>
          <cell r="Y516" t="str">
            <v xml:space="preserve">บริการ  </v>
          </cell>
          <cell r="Z516" t="str">
            <v>01</v>
          </cell>
          <cell r="AA516" t="str">
            <v>ตั้งใหม่</v>
          </cell>
          <cell r="AH516" t="str">
            <v>11046</v>
          </cell>
        </row>
        <row r="517">
          <cell r="A517" t="str">
            <v>001100100</v>
          </cell>
          <cell r="B517" t="str">
            <v>โรงพยาบาลอุบลรัตน์</v>
          </cell>
          <cell r="C517" t="str">
            <v>21002</v>
          </cell>
          <cell r="D517" t="str">
            <v>กระทรวงสาธารณสุข สำนักงานปลัดกระทรวงสาธารณสุข</v>
          </cell>
          <cell r="E517" t="str">
            <v>07</v>
          </cell>
          <cell r="F517" t="str">
            <v>โรงพยาบาลชุมชน</v>
          </cell>
          <cell r="G517" t="str">
            <v>30</v>
          </cell>
          <cell r="H517" t="str">
            <v>40</v>
          </cell>
          <cell r="I517" t="str">
            <v>จ.ขอนแก่น</v>
          </cell>
          <cell r="J517" t="str">
            <v>08</v>
          </cell>
          <cell r="K517" t="str">
            <v xml:space="preserve"> อ.อุบลรัตน์</v>
          </cell>
          <cell r="L517" t="str">
            <v>03</v>
          </cell>
          <cell r="M517" t="str">
            <v xml:space="preserve"> 'ต.เขื่อนอุบลรัตน์'</v>
          </cell>
          <cell r="N517" t="str">
            <v>02</v>
          </cell>
          <cell r="O517" t="str">
            <v xml:space="preserve"> หมู่ 2</v>
          </cell>
          <cell r="P517" t="str">
            <v>01</v>
          </cell>
          <cell r="Q517" t="str">
            <v>เปิดดำเนินการ</v>
          </cell>
          <cell r="R517" t="str">
            <v xml:space="preserve">175 ถ.สุขาภิบาล 1 </v>
          </cell>
          <cell r="S517" t="str">
            <v>40250</v>
          </cell>
          <cell r="T517" t="str">
            <v>043446112</v>
          </cell>
          <cell r="V517" t="str">
            <v>21</v>
          </cell>
          <cell r="W517" t="str">
            <v>2.1 ทุติยภูมิระดับต้น</v>
          </cell>
          <cell r="X517" t="str">
            <v>S</v>
          </cell>
          <cell r="Y517" t="str">
            <v xml:space="preserve">บริการ  </v>
          </cell>
          <cell r="AH517" t="str">
            <v>11001</v>
          </cell>
        </row>
        <row r="518">
          <cell r="A518" t="str">
            <v>001101000</v>
          </cell>
          <cell r="B518" t="str">
            <v>โรงพยาบาลชนบท</v>
          </cell>
          <cell r="C518" t="str">
            <v>21002</v>
          </cell>
          <cell r="D518" t="str">
            <v>กระทรวงสาธารณสุข สำนักงานปลัดกระทรวงสาธารณสุข</v>
          </cell>
          <cell r="E518" t="str">
            <v>07</v>
          </cell>
          <cell r="F518" t="str">
            <v>โรงพยาบาลชุมชน</v>
          </cell>
          <cell r="G518" t="str">
            <v>30</v>
          </cell>
          <cell r="H518" t="str">
            <v>40</v>
          </cell>
          <cell r="I518" t="str">
            <v>จ.ขอนแก่น</v>
          </cell>
          <cell r="J518" t="str">
            <v>18</v>
          </cell>
          <cell r="K518" t="str">
            <v xml:space="preserve"> อ.ชนบท</v>
          </cell>
          <cell r="L518" t="str">
            <v>01</v>
          </cell>
          <cell r="M518" t="str">
            <v xml:space="preserve"> 'ต.ชนบท'</v>
          </cell>
          <cell r="N518" t="str">
            <v>11</v>
          </cell>
          <cell r="O518" t="str">
            <v xml:space="preserve"> หมู่ 11</v>
          </cell>
          <cell r="P518" t="str">
            <v>01</v>
          </cell>
          <cell r="Q518" t="str">
            <v>เปิดดำเนินการ</v>
          </cell>
          <cell r="R518" t="str">
            <v xml:space="preserve">231 </v>
          </cell>
          <cell r="S518" t="str">
            <v>40180</v>
          </cell>
          <cell r="T518" t="str">
            <v>043286084</v>
          </cell>
          <cell r="V518" t="str">
            <v>21</v>
          </cell>
          <cell r="W518" t="str">
            <v>2.1 ทุติยภูมิระดับต้น</v>
          </cell>
          <cell r="X518" t="str">
            <v>S</v>
          </cell>
          <cell r="Y518" t="str">
            <v xml:space="preserve">บริการ  </v>
          </cell>
          <cell r="AH518" t="str">
            <v>11010</v>
          </cell>
        </row>
        <row r="519">
          <cell r="A519" t="str">
            <v>001100800</v>
          </cell>
          <cell r="B519" t="str">
            <v>โรงพยาบาลภูเวียง</v>
          </cell>
          <cell r="C519" t="str">
            <v>21002</v>
          </cell>
          <cell r="D519" t="str">
            <v>กระทรวงสาธารณสุข สำนักงานปลัดกระทรวงสาธารณสุข</v>
          </cell>
          <cell r="E519" t="str">
            <v>07</v>
          </cell>
          <cell r="F519" t="str">
            <v>โรงพยาบาลชุมชน</v>
          </cell>
          <cell r="G519" t="str">
            <v>60</v>
          </cell>
          <cell r="H519" t="str">
            <v>40</v>
          </cell>
          <cell r="I519" t="str">
            <v>จ.ขอนแก่น</v>
          </cell>
          <cell r="J519" t="str">
            <v>16</v>
          </cell>
          <cell r="K519" t="str">
            <v xml:space="preserve"> อ.ภูเวียง</v>
          </cell>
          <cell r="L519" t="str">
            <v>17</v>
          </cell>
          <cell r="M519" t="str">
            <v xml:space="preserve"> 'ต.ภูเวียง'</v>
          </cell>
          <cell r="N519" t="str">
            <v>03</v>
          </cell>
          <cell r="O519" t="str">
            <v xml:space="preserve"> หมู่ 3</v>
          </cell>
          <cell r="P519" t="str">
            <v>01</v>
          </cell>
          <cell r="Q519" t="str">
            <v>เปิดดำเนินการ</v>
          </cell>
          <cell r="R519" t="str">
            <v xml:space="preserve">136 </v>
          </cell>
          <cell r="S519" t="str">
            <v>40150</v>
          </cell>
          <cell r="T519" t="str">
            <v>043291194</v>
          </cell>
          <cell r="V519" t="str">
            <v>21</v>
          </cell>
          <cell r="W519" t="str">
            <v>2.1 ทุติยภูมิระดับต้น</v>
          </cell>
          <cell r="X519" t="str">
            <v>S</v>
          </cell>
          <cell r="Y519" t="str">
            <v xml:space="preserve">บริการ  </v>
          </cell>
          <cell r="AH519" t="str">
            <v>11008</v>
          </cell>
        </row>
        <row r="520">
          <cell r="A520" t="str">
            <v>001096400</v>
          </cell>
          <cell r="B520" t="str">
            <v>โรงพยาบาลกุดชุม</v>
          </cell>
          <cell r="C520" t="str">
            <v>21002</v>
          </cell>
          <cell r="D520" t="str">
            <v>กระทรวงสาธารณสุข สำนักงานปลัดกระทรวงสาธารณสุข</v>
          </cell>
          <cell r="E520" t="str">
            <v>07</v>
          </cell>
          <cell r="F520" t="str">
            <v>โรงพยาบาลชุมชน</v>
          </cell>
          <cell r="G520" t="str">
            <v>30</v>
          </cell>
          <cell r="H520" t="str">
            <v>35</v>
          </cell>
          <cell r="I520" t="str">
            <v>จ.ยโสธร</v>
          </cell>
          <cell r="J520" t="str">
            <v>03</v>
          </cell>
          <cell r="K520" t="str">
            <v xml:space="preserve"> อ.กุดชุม</v>
          </cell>
          <cell r="L520" t="str">
            <v>01</v>
          </cell>
          <cell r="M520" t="str">
            <v xml:space="preserve"> 'ต.กุดชุม'</v>
          </cell>
          <cell r="N520" t="str">
            <v>14</v>
          </cell>
          <cell r="O520" t="str">
            <v xml:space="preserve"> หมู่ 14</v>
          </cell>
          <cell r="P520" t="str">
            <v>01</v>
          </cell>
          <cell r="Q520" t="str">
            <v>เปิดดำเนินการ</v>
          </cell>
          <cell r="R520" t="str">
            <v xml:space="preserve">100 </v>
          </cell>
          <cell r="S520" t="str">
            <v>35170</v>
          </cell>
          <cell r="V520" t="str">
            <v>21</v>
          </cell>
          <cell r="W520" t="str">
            <v>2.1 ทุติยภูมิระดับต้น</v>
          </cell>
          <cell r="AH520" t="str">
            <v>10964</v>
          </cell>
        </row>
        <row r="521">
          <cell r="A521" t="str">
            <v>001096500</v>
          </cell>
          <cell r="B521" t="str">
            <v>โรงพยาบาลคำเขื่อนแก้ว</v>
          </cell>
          <cell r="C521" t="str">
            <v>21002</v>
          </cell>
          <cell r="D521" t="str">
            <v>กระทรวงสาธารณสุข สำนักงานปลัดกระทรวงสาธารณสุข</v>
          </cell>
          <cell r="E521" t="str">
            <v>07</v>
          </cell>
          <cell r="F521" t="str">
            <v>โรงพยาบาลชุมชน</v>
          </cell>
          <cell r="G521" t="str">
            <v>60</v>
          </cell>
          <cell r="H521" t="str">
            <v>35</v>
          </cell>
          <cell r="I521" t="str">
            <v>จ.ยโสธร</v>
          </cell>
          <cell r="J521" t="str">
            <v>04</v>
          </cell>
          <cell r="K521" t="str">
            <v xml:space="preserve"> อ.คำเขื่อนแก้ว</v>
          </cell>
          <cell r="L521" t="str">
            <v>01</v>
          </cell>
          <cell r="M521" t="str">
            <v xml:space="preserve"> 'ต.ลุมพุก'</v>
          </cell>
          <cell r="N521" t="str">
            <v>02</v>
          </cell>
          <cell r="O521" t="str">
            <v xml:space="preserve"> หมู่ 2</v>
          </cell>
          <cell r="P521" t="str">
            <v>01</v>
          </cell>
          <cell r="Q521" t="str">
            <v>เปิดดำเนินการ</v>
          </cell>
          <cell r="S521" t="str">
            <v>35110</v>
          </cell>
          <cell r="V521" t="str">
            <v>21</v>
          </cell>
          <cell r="W521" t="str">
            <v>2.1 ทุติยภูมิระดับต้น</v>
          </cell>
          <cell r="AH521" t="str">
            <v>10965</v>
          </cell>
        </row>
        <row r="522">
          <cell r="A522" t="str">
            <v>001096900</v>
          </cell>
          <cell r="B522" t="str">
            <v>โรงพยาบาลไทยเจริญ</v>
          </cell>
          <cell r="C522" t="str">
            <v>21002</v>
          </cell>
          <cell r="D522" t="str">
            <v>กระทรวงสาธารณสุข สำนักงานปลัดกระทรวงสาธารณสุข</v>
          </cell>
          <cell r="E522" t="str">
            <v>07</v>
          </cell>
          <cell r="F522" t="str">
            <v>โรงพยาบาลชุมชน</v>
          </cell>
          <cell r="G522" t="str">
            <v>10</v>
          </cell>
          <cell r="H522" t="str">
            <v>35</v>
          </cell>
          <cell r="I522" t="str">
            <v>จ.ยโสธร</v>
          </cell>
          <cell r="J522" t="str">
            <v>09</v>
          </cell>
          <cell r="K522" t="str">
            <v xml:space="preserve"> อ.ไทยเจริญ</v>
          </cell>
          <cell r="L522" t="str">
            <v>01</v>
          </cell>
          <cell r="M522" t="str">
            <v xml:space="preserve"> 'ต.ไทยเจริญ'</v>
          </cell>
          <cell r="N522" t="str">
            <v>01</v>
          </cell>
          <cell r="O522" t="str">
            <v xml:space="preserve"> หมู่ 1</v>
          </cell>
          <cell r="P522" t="str">
            <v>01</v>
          </cell>
          <cell r="Q522" t="str">
            <v>เปิดดำเนินการ</v>
          </cell>
          <cell r="S522" t="str">
            <v>35110</v>
          </cell>
          <cell r="V522" t="str">
            <v>21</v>
          </cell>
          <cell r="W522" t="str">
            <v>2.1 ทุติยภูมิระดับต้น</v>
          </cell>
          <cell r="AH522" t="str">
            <v>10969</v>
          </cell>
        </row>
        <row r="523">
          <cell r="A523" t="str">
            <v>001093100</v>
          </cell>
          <cell r="B523" t="str">
            <v>โรงพยาบาลไพรบึง</v>
          </cell>
          <cell r="C523" t="str">
            <v>21002</v>
          </cell>
          <cell r="D523" t="str">
            <v>กระทรวงสาธารณสุข สำนักงานปลัดกระทรวงสาธารณสุข</v>
          </cell>
          <cell r="E523" t="str">
            <v>07</v>
          </cell>
          <cell r="F523" t="str">
            <v>โรงพยาบาลชุมชน</v>
          </cell>
          <cell r="G523" t="str">
            <v>30</v>
          </cell>
          <cell r="H523" t="str">
            <v>33</v>
          </cell>
          <cell r="I523" t="str">
            <v>จ.ศรีสะเกษ</v>
          </cell>
          <cell r="J523" t="str">
            <v>06</v>
          </cell>
          <cell r="K523" t="str">
            <v xml:space="preserve"> อ.ไพรบึง</v>
          </cell>
          <cell r="L523" t="str">
            <v>01</v>
          </cell>
          <cell r="M523" t="str">
            <v xml:space="preserve"> 'ต.ไพรบึง'</v>
          </cell>
          <cell r="N523" t="str">
            <v>20</v>
          </cell>
          <cell r="O523" t="str">
            <v xml:space="preserve"> หมู่ 20</v>
          </cell>
          <cell r="P523" t="str">
            <v>01</v>
          </cell>
          <cell r="Q523" t="str">
            <v>เปิดดำเนินการ</v>
          </cell>
          <cell r="R523" t="str">
            <v xml:space="preserve">56 </v>
          </cell>
          <cell r="S523" t="str">
            <v>33180</v>
          </cell>
          <cell r="T523" t="str">
            <v>045675067</v>
          </cell>
          <cell r="U523" t="str">
            <v>0456750131</v>
          </cell>
          <cell r="V523" t="str">
            <v>21</v>
          </cell>
          <cell r="W523" t="str">
            <v>2.1 ทุติยภูมิระดับต้น</v>
          </cell>
          <cell r="X523" t="str">
            <v>S</v>
          </cell>
          <cell r="Y523" t="str">
            <v xml:space="preserve">บริการ  </v>
          </cell>
          <cell r="AH523" t="str">
            <v>10931</v>
          </cell>
        </row>
        <row r="524">
          <cell r="A524" t="str">
            <v>001093700</v>
          </cell>
          <cell r="B524" t="str">
            <v>โรงพยาบาลห้วยทับทัน</v>
          </cell>
          <cell r="C524" t="str">
            <v>21002</v>
          </cell>
          <cell r="D524" t="str">
            <v>กระทรวงสาธารณสุข สำนักงานปลัดกระทรวงสาธารณสุข</v>
          </cell>
          <cell r="E524" t="str">
            <v>07</v>
          </cell>
          <cell r="F524" t="str">
            <v>โรงพยาบาลชุมชน</v>
          </cell>
          <cell r="G524" t="str">
            <v>30</v>
          </cell>
          <cell r="H524" t="str">
            <v>33</v>
          </cell>
          <cell r="I524" t="str">
            <v>จ.ศรีสะเกษ</v>
          </cell>
          <cell r="J524" t="str">
            <v>12</v>
          </cell>
          <cell r="K524" t="str">
            <v xml:space="preserve"> อ.ห้วยทับทัน</v>
          </cell>
          <cell r="L524" t="str">
            <v>01</v>
          </cell>
          <cell r="M524" t="str">
            <v xml:space="preserve"> 'ต.ห้วยทับทัน'</v>
          </cell>
          <cell r="N524" t="str">
            <v>11</v>
          </cell>
          <cell r="O524" t="str">
            <v xml:space="preserve"> หมู่ 11</v>
          </cell>
          <cell r="P524" t="str">
            <v>01</v>
          </cell>
          <cell r="Q524" t="str">
            <v>เปิดดำเนินการ</v>
          </cell>
          <cell r="R524" t="str">
            <v xml:space="preserve">66 </v>
          </cell>
          <cell r="S524" t="str">
            <v>33210</v>
          </cell>
          <cell r="T524" t="str">
            <v>045699045</v>
          </cell>
          <cell r="U524" t="str">
            <v>045699128</v>
          </cell>
          <cell r="V524" t="str">
            <v>21</v>
          </cell>
          <cell r="W524" t="str">
            <v>2.1 ทุติยภูมิระดับต้น</v>
          </cell>
          <cell r="X524" t="str">
            <v>S</v>
          </cell>
          <cell r="Y524" t="str">
            <v xml:space="preserve">บริการ  </v>
          </cell>
          <cell r="AH524" t="str">
            <v>10937</v>
          </cell>
        </row>
        <row r="525">
          <cell r="A525" t="str">
            <v>001093800</v>
          </cell>
          <cell r="B525" t="str">
            <v>โรงพยาบาลโนนคูณ</v>
          </cell>
          <cell r="C525" t="str">
            <v>21002</v>
          </cell>
          <cell r="D525" t="str">
            <v>กระทรวงสาธารณสุข สำนักงานปลัดกระทรวงสาธารณสุข</v>
          </cell>
          <cell r="E525" t="str">
            <v>07</v>
          </cell>
          <cell r="F525" t="str">
            <v>โรงพยาบาลชุมชน</v>
          </cell>
          <cell r="G525" t="str">
            <v>30</v>
          </cell>
          <cell r="H525" t="str">
            <v>33</v>
          </cell>
          <cell r="I525" t="str">
            <v>จ.ศรีสะเกษ</v>
          </cell>
          <cell r="J525" t="str">
            <v>13</v>
          </cell>
          <cell r="K525" t="str">
            <v xml:space="preserve"> อ.โนนคูณ</v>
          </cell>
          <cell r="L525" t="str">
            <v>01</v>
          </cell>
          <cell r="M525" t="str">
            <v xml:space="preserve"> 'ต.โนนค้อ'</v>
          </cell>
          <cell r="N525" t="str">
            <v>04</v>
          </cell>
          <cell r="O525" t="str">
            <v xml:space="preserve"> หมู่ 4</v>
          </cell>
          <cell r="P525" t="str">
            <v>01</v>
          </cell>
          <cell r="Q525" t="str">
            <v>เปิดดำเนินการ</v>
          </cell>
          <cell r="R525" t="str">
            <v xml:space="preserve">182 </v>
          </cell>
          <cell r="S525" t="str">
            <v>33250</v>
          </cell>
          <cell r="T525" t="str">
            <v>045659044</v>
          </cell>
          <cell r="U525" t="str">
            <v>045659088</v>
          </cell>
          <cell r="V525" t="str">
            <v>21</v>
          </cell>
          <cell r="W525" t="str">
            <v>2.1 ทุติยภูมิระดับต้น</v>
          </cell>
          <cell r="X525" t="str">
            <v>S</v>
          </cell>
          <cell r="Y525" t="str">
            <v xml:space="preserve">บริการ  </v>
          </cell>
          <cell r="AH525" t="str">
            <v>10938</v>
          </cell>
        </row>
        <row r="526">
          <cell r="A526" t="str">
            <v>001098500</v>
          </cell>
          <cell r="B526" t="str">
            <v>โรงพยาบาลชานุมาน</v>
          </cell>
          <cell r="C526" t="str">
            <v>21002</v>
          </cell>
          <cell r="D526" t="str">
            <v>กระทรวงสาธารณสุข สำนักงานปลัดกระทรวงสาธารณสุข</v>
          </cell>
          <cell r="E526" t="str">
            <v>07</v>
          </cell>
          <cell r="F526" t="str">
            <v>โรงพยาบาลชุมชน</v>
          </cell>
          <cell r="G526" t="str">
            <v>30</v>
          </cell>
          <cell r="H526" t="str">
            <v>37</v>
          </cell>
          <cell r="I526" t="str">
            <v>จ.อำนาจเจริญ</v>
          </cell>
          <cell r="J526" t="str">
            <v>02</v>
          </cell>
          <cell r="K526" t="str">
            <v xml:space="preserve"> อ.ชานุมาน</v>
          </cell>
          <cell r="L526" t="str">
            <v>01</v>
          </cell>
          <cell r="M526" t="str">
            <v xml:space="preserve"> 'ต.ชานุมาน'</v>
          </cell>
          <cell r="N526" t="str">
            <v>08</v>
          </cell>
          <cell r="O526" t="str">
            <v xml:space="preserve"> หมู่ 8</v>
          </cell>
          <cell r="P526" t="str">
            <v>01</v>
          </cell>
          <cell r="Q526" t="str">
            <v>เปิดดำเนินการ</v>
          </cell>
          <cell r="R526" t="str">
            <v xml:space="preserve">176 </v>
          </cell>
          <cell r="S526" t="str">
            <v>37240</v>
          </cell>
          <cell r="V526" t="str">
            <v>22</v>
          </cell>
          <cell r="W526" t="str">
            <v>2.2 ทุติยภูมิระดับกลาง</v>
          </cell>
          <cell r="AH526" t="str">
            <v>10985</v>
          </cell>
        </row>
        <row r="527">
          <cell r="A527" t="str">
            <v>001098600</v>
          </cell>
          <cell r="B527" t="str">
            <v>โรงพยาบาลปทุมราชวงศา</v>
          </cell>
          <cell r="C527" t="str">
            <v>21002</v>
          </cell>
          <cell r="D527" t="str">
            <v>กระทรวงสาธารณสุข สำนักงานปลัดกระทรวงสาธารณสุข</v>
          </cell>
          <cell r="E527" t="str">
            <v>07</v>
          </cell>
          <cell r="F527" t="str">
            <v>โรงพยาบาลชุมชน</v>
          </cell>
          <cell r="G527" t="str">
            <v>10</v>
          </cell>
          <cell r="H527" t="str">
            <v>37</v>
          </cell>
          <cell r="I527" t="str">
            <v>จ.อำนาจเจริญ</v>
          </cell>
          <cell r="J527" t="str">
            <v>03</v>
          </cell>
          <cell r="K527" t="str">
            <v xml:space="preserve"> อ.ปทุมราชวงศา</v>
          </cell>
          <cell r="L527" t="str">
            <v>03</v>
          </cell>
          <cell r="M527" t="str">
            <v xml:space="preserve"> 'ต.นาหว้า'</v>
          </cell>
          <cell r="N527" t="str">
            <v>08</v>
          </cell>
          <cell r="O527" t="str">
            <v xml:space="preserve"> หมู่ 8</v>
          </cell>
          <cell r="P527" t="str">
            <v>01</v>
          </cell>
          <cell r="Q527" t="str">
            <v>เปิดดำเนินการ</v>
          </cell>
          <cell r="S527" t="str">
            <v>37110</v>
          </cell>
          <cell r="V527" t="str">
            <v>21</v>
          </cell>
          <cell r="W527" t="str">
            <v>2.1 ทุติยภูมิระดับต้น</v>
          </cell>
          <cell r="AH527" t="str">
            <v>10986</v>
          </cell>
        </row>
        <row r="528">
          <cell r="A528" t="str">
            <v>001095700</v>
          </cell>
          <cell r="B528" t="str">
            <v>โรงพยาบาลตาลสุม</v>
          </cell>
          <cell r="C528" t="str">
            <v>21002</v>
          </cell>
          <cell r="D528" t="str">
            <v>กระทรวงสาธารณสุข สำนักงานปลัดกระทรวงสาธารณสุข</v>
          </cell>
          <cell r="E528" t="str">
            <v>07</v>
          </cell>
          <cell r="F528" t="str">
            <v>โรงพยาบาลชุมชน</v>
          </cell>
          <cell r="G528" t="str">
            <v>30</v>
          </cell>
          <cell r="H528" t="str">
            <v>34</v>
          </cell>
          <cell r="I528" t="str">
            <v>จ.อุบลราชธานี</v>
          </cell>
          <cell r="J528" t="str">
            <v>20</v>
          </cell>
          <cell r="K528" t="str">
            <v xml:space="preserve"> อ.ตาลสุม</v>
          </cell>
          <cell r="L528" t="str">
            <v>01</v>
          </cell>
          <cell r="M528" t="str">
            <v xml:space="preserve"> 'ต.ตาลสุม'</v>
          </cell>
          <cell r="N528" t="str">
            <v>02</v>
          </cell>
          <cell r="O528" t="str">
            <v xml:space="preserve"> หมู่ 2</v>
          </cell>
          <cell r="P528" t="str">
            <v>01</v>
          </cell>
          <cell r="Q528" t="str">
            <v>เปิดดำเนินการ</v>
          </cell>
          <cell r="V528" t="str">
            <v>21</v>
          </cell>
          <cell r="W528" t="str">
            <v>2.1 ทุติยภูมิระดับต้น</v>
          </cell>
          <cell r="AH528" t="str">
            <v>10957</v>
          </cell>
        </row>
        <row r="529">
          <cell r="A529" t="str">
            <v>001095800</v>
          </cell>
          <cell r="B529" t="str">
            <v>โรงพยาบาลโพธิ์ไทร</v>
          </cell>
          <cell r="C529" t="str">
            <v>21002</v>
          </cell>
          <cell r="D529" t="str">
            <v>กระทรวงสาธารณสุข สำนักงานปลัดกระทรวงสาธารณสุข</v>
          </cell>
          <cell r="E529" t="str">
            <v>07</v>
          </cell>
          <cell r="F529" t="str">
            <v>โรงพยาบาลชุมชน</v>
          </cell>
          <cell r="G529" t="str">
            <v>30</v>
          </cell>
          <cell r="H529" t="str">
            <v>34</v>
          </cell>
          <cell r="I529" t="str">
            <v>จ.อุบลราชธานี</v>
          </cell>
          <cell r="J529" t="str">
            <v>21</v>
          </cell>
          <cell r="K529" t="str">
            <v xml:space="preserve"> อ.โพธิ์ไทร</v>
          </cell>
          <cell r="L529" t="str">
            <v>01</v>
          </cell>
          <cell r="M529" t="str">
            <v xml:space="preserve"> 'ต.โพธิ์ไทร'</v>
          </cell>
          <cell r="N529" t="str">
            <v>11</v>
          </cell>
          <cell r="O529" t="str">
            <v xml:space="preserve"> หมู่ 11</v>
          </cell>
          <cell r="P529" t="str">
            <v>01</v>
          </cell>
          <cell r="Q529" t="str">
            <v>เปิดดำเนินการ</v>
          </cell>
          <cell r="V529" t="str">
            <v>21</v>
          </cell>
          <cell r="W529" t="str">
            <v>2.1 ทุติยภูมิระดับต้น</v>
          </cell>
          <cell r="AH529" t="str">
            <v>10958</v>
          </cell>
        </row>
        <row r="530">
          <cell r="A530" t="str">
            <v>001096000</v>
          </cell>
          <cell r="B530" t="str">
            <v>โรงพยาบาลดอนมดแดง</v>
          </cell>
          <cell r="C530" t="str">
            <v>21002</v>
          </cell>
          <cell r="D530" t="str">
            <v>กระทรวงสาธารณสุข สำนักงานปลัดกระทรวงสาธารณสุข</v>
          </cell>
          <cell r="E530" t="str">
            <v>07</v>
          </cell>
          <cell r="F530" t="str">
            <v>โรงพยาบาลชุมชน</v>
          </cell>
          <cell r="G530" t="str">
            <v>30</v>
          </cell>
          <cell r="H530" t="str">
            <v>34</v>
          </cell>
          <cell r="I530" t="str">
            <v>จ.อุบลราชธานี</v>
          </cell>
          <cell r="J530" t="str">
            <v>24</v>
          </cell>
          <cell r="K530" t="str">
            <v xml:space="preserve"> อ.ดอนมดแดง</v>
          </cell>
          <cell r="L530" t="str">
            <v>02</v>
          </cell>
          <cell r="M530" t="str">
            <v xml:space="preserve"> 'ต.เหล่าแดง'</v>
          </cell>
          <cell r="N530" t="str">
            <v>12</v>
          </cell>
          <cell r="O530" t="str">
            <v xml:space="preserve"> หมู่ 12</v>
          </cell>
          <cell r="P530" t="str">
            <v>01</v>
          </cell>
          <cell r="Q530" t="str">
            <v>เปิดดำเนินการ</v>
          </cell>
          <cell r="V530" t="str">
            <v>21</v>
          </cell>
          <cell r="W530" t="str">
            <v>2.1 ทุติยภูมิระดับต้น</v>
          </cell>
          <cell r="AH530" t="str">
            <v>10960</v>
          </cell>
        </row>
        <row r="531">
          <cell r="A531" t="str">
            <v>001096100</v>
          </cell>
          <cell r="B531" t="str">
            <v>โรงพยาบาลสิรินธร</v>
          </cell>
          <cell r="C531" t="str">
            <v>21002</v>
          </cell>
          <cell r="D531" t="str">
            <v>กระทรวงสาธารณสุข สำนักงานปลัดกระทรวงสาธารณสุข</v>
          </cell>
          <cell r="E531" t="str">
            <v>07</v>
          </cell>
          <cell r="F531" t="str">
            <v>โรงพยาบาลชุมชน</v>
          </cell>
          <cell r="G531" t="str">
            <v>30</v>
          </cell>
          <cell r="H531" t="str">
            <v>34</v>
          </cell>
          <cell r="I531" t="str">
            <v>จ.อุบลราชธานี</v>
          </cell>
          <cell r="J531" t="str">
            <v>25</v>
          </cell>
          <cell r="K531" t="str">
            <v xml:space="preserve"> อ.สิรินธร</v>
          </cell>
          <cell r="L531" t="str">
            <v>04</v>
          </cell>
          <cell r="M531" t="str">
            <v xml:space="preserve"> 'ต.นิคมลำโดมน้อย'</v>
          </cell>
          <cell r="N531" t="str">
            <v>10</v>
          </cell>
          <cell r="O531" t="str">
            <v xml:space="preserve"> หมู่ 10</v>
          </cell>
          <cell r="P531" t="str">
            <v>01</v>
          </cell>
          <cell r="Q531" t="str">
            <v>เปิดดำเนินการ</v>
          </cell>
          <cell r="V531" t="str">
            <v>21</v>
          </cell>
          <cell r="W531" t="str">
            <v>2.1 ทุติยภูมิระดับต้น</v>
          </cell>
          <cell r="AH531" t="str">
            <v>10961</v>
          </cell>
        </row>
        <row r="532">
          <cell r="A532" t="str">
            <v>001096200</v>
          </cell>
          <cell r="B532" t="str">
            <v>โรงพยาบาลทุ่งศรีอุดม</v>
          </cell>
          <cell r="C532" t="str">
            <v>21002</v>
          </cell>
          <cell r="D532" t="str">
            <v>กระทรวงสาธารณสุข สำนักงานปลัดกระทรวงสาธารณสุข</v>
          </cell>
          <cell r="E532" t="str">
            <v>07</v>
          </cell>
          <cell r="F532" t="str">
            <v>โรงพยาบาลชุมชน</v>
          </cell>
          <cell r="G532" t="str">
            <v>10</v>
          </cell>
          <cell r="H532" t="str">
            <v>34</v>
          </cell>
          <cell r="I532" t="str">
            <v>จ.อุบลราชธานี</v>
          </cell>
          <cell r="J532" t="str">
            <v>26</v>
          </cell>
          <cell r="K532" t="str">
            <v xml:space="preserve"> อ.ทุ่งศรีอุดม</v>
          </cell>
          <cell r="L532" t="str">
            <v>03</v>
          </cell>
          <cell r="M532" t="str">
            <v xml:space="preserve"> 'ต.นาเกษม'</v>
          </cell>
          <cell r="N532" t="str">
            <v>03</v>
          </cell>
          <cell r="O532" t="str">
            <v xml:space="preserve"> หมู่ 3</v>
          </cell>
          <cell r="P532" t="str">
            <v>01</v>
          </cell>
          <cell r="Q532" t="str">
            <v>เปิดดำเนินการ</v>
          </cell>
          <cell r="V532" t="str">
            <v>21</v>
          </cell>
          <cell r="W532" t="str">
            <v>2.1 ทุติยภูมิระดับต้น</v>
          </cell>
          <cell r="AH532" t="str">
            <v>10962</v>
          </cell>
        </row>
        <row r="533">
          <cell r="A533" t="str">
            <v>001097500</v>
          </cell>
          <cell r="B533" t="str">
            <v>โรงพยาบาลบำเหน็จณรงค์</v>
          </cell>
          <cell r="C533" t="str">
            <v>21002</v>
          </cell>
          <cell r="D533" t="str">
            <v>กระทรวงสาธารณสุข สำนักงานปลัดกระทรวงสาธารณสุข</v>
          </cell>
          <cell r="E533" t="str">
            <v>07</v>
          </cell>
          <cell r="F533" t="str">
            <v>โรงพยาบาลชุมชน</v>
          </cell>
          <cell r="G533" t="str">
            <v>60</v>
          </cell>
          <cell r="H533" t="str">
            <v>36</v>
          </cell>
          <cell r="I533" t="str">
            <v>จ.ชัยภูมิ</v>
          </cell>
          <cell r="J533" t="str">
            <v>07</v>
          </cell>
          <cell r="K533" t="str">
            <v xml:space="preserve"> อ.บำเหน็จณรงค์</v>
          </cell>
          <cell r="L533" t="str">
            <v>02</v>
          </cell>
          <cell r="M533" t="str">
            <v xml:space="preserve"> 'ต.บ้านเพชร'</v>
          </cell>
          <cell r="N533" t="str">
            <v>01</v>
          </cell>
          <cell r="O533" t="str">
            <v xml:space="preserve"> หมู่ 1</v>
          </cell>
          <cell r="P533" t="str">
            <v>01</v>
          </cell>
          <cell r="Q533" t="str">
            <v>เปิดดำเนินการ</v>
          </cell>
          <cell r="R533" t="str">
            <v xml:space="preserve">217 </v>
          </cell>
          <cell r="V533" t="str">
            <v>22</v>
          </cell>
          <cell r="W533" t="str">
            <v>2.2 ทุติยภูมิระดับกลาง</v>
          </cell>
          <cell r="AH533" t="str">
            <v>10975</v>
          </cell>
        </row>
        <row r="534">
          <cell r="A534" t="str">
            <v>001097200</v>
          </cell>
          <cell r="B534" t="str">
            <v>โรงพยาบาลเกษตรสมบูรณ์</v>
          </cell>
          <cell r="C534" t="str">
            <v>21002</v>
          </cell>
          <cell r="D534" t="str">
            <v>กระทรวงสาธารณสุข สำนักงานปลัดกระทรวงสาธารณสุข</v>
          </cell>
          <cell r="E534" t="str">
            <v>07</v>
          </cell>
          <cell r="F534" t="str">
            <v>โรงพยาบาลชุมชน</v>
          </cell>
          <cell r="G534" t="str">
            <v>30</v>
          </cell>
          <cell r="H534" t="str">
            <v>36</v>
          </cell>
          <cell r="I534" t="str">
            <v>จ.ชัยภูมิ</v>
          </cell>
          <cell r="J534" t="str">
            <v>04</v>
          </cell>
          <cell r="K534" t="str">
            <v xml:space="preserve"> อ.เกษตรสมบูรณ์</v>
          </cell>
          <cell r="L534" t="str">
            <v>01</v>
          </cell>
          <cell r="M534" t="str">
            <v xml:space="preserve"> 'ต.บ้านยาง'</v>
          </cell>
          <cell r="N534" t="str">
            <v>01</v>
          </cell>
          <cell r="O534" t="str">
            <v xml:space="preserve"> หมู่ 1</v>
          </cell>
          <cell r="P534" t="str">
            <v>01</v>
          </cell>
          <cell r="Q534" t="str">
            <v>เปิดดำเนินการ</v>
          </cell>
          <cell r="R534" t="str">
            <v xml:space="preserve">55 </v>
          </cell>
          <cell r="V534" t="str">
            <v>21</v>
          </cell>
          <cell r="W534" t="str">
            <v>2.1 ทุติยภูมิระดับต้น</v>
          </cell>
          <cell r="AH534" t="str">
            <v>10972</v>
          </cell>
        </row>
        <row r="535">
          <cell r="A535" t="str">
            <v>001097400</v>
          </cell>
          <cell r="B535" t="str">
            <v>โรงพยาบาลจัตุรัส</v>
          </cell>
          <cell r="C535" t="str">
            <v>21002</v>
          </cell>
          <cell r="D535" t="str">
            <v>กระทรวงสาธารณสุข สำนักงานปลัดกระทรวงสาธารณสุข</v>
          </cell>
          <cell r="E535" t="str">
            <v>07</v>
          </cell>
          <cell r="F535" t="str">
            <v>โรงพยาบาลชุมชน</v>
          </cell>
          <cell r="G535" t="str">
            <v>30</v>
          </cell>
          <cell r="H535" t="str">
            <v>36</v>
          </cell>
          <cell r="I535" t="str">
            <v>จ.ชัยภูมิ</v>
          </cell>
          <cell r="J535" t="str">
            <v>06</v>
          </cell>
          <cell r="K535" t="str">
            <v xml:space="preserve"> อ.จัตุรัส</v>
          </cell>
          <cell r="L535" t="str">
            <v>10</v>
          </cell>
          <cell r="M535" t="str">
            <v xml:space="preserve"> 'ต.หนองบัวใหญ่'</v>
          </cell>
          <cell r="N535" t="str">
            <v>01</v>
          </cell>
          <cell r="O535" t="str">
            <v xml:space="preserve"> หมู่ 1</v>
          </cell>
          <cell r="P535" t="str">
            <v>01</v>
          </cell>
          <cell r="Q535" t="str">
            <v>เปิดดำเนินการ</v>
          </cell>
          <cell r="R535" t="str">
            <v xml:space="preserve">9 </v>
          </cell>
          <cell r="V535" t="str">
            <v>21</v>
          </cell>
          <cell r="W535" t="str">
            <v>2.1 ทุติยภูมิระดับต้น</v>
          </cell>
          <cell r="AH535" t="str">
            <v>10974</v>
          </cell>
        </row>
        <row r="536">
          <cell r="A536" t="str">
            <v>001097600</v>
          </cell>
          <cell r="B536" t="str">
            <v>โรงพยาบาลหนองบัวระเหว</v>
          </cell>
          <cell r="C536" t="str">
            <v>21002</v>
          </cell>
          <cell r="D536" t="str">
            <v>กระทรวงสาธารณสุข สำนักงานปลัดกระทรวงสาธารณสุข</v>
          </cell>
          <cell r="E536" t="str">
            <v>07</v>
          </cell>
          <cell r="F536" t="str">
            <v>โรงพยาบาลชุมชน</v>
          </cell>
          <cell r="G536" t="str">
            <v>30</v>
          </cell>
          <cell r="H536" t="str">
            <v>36</v>
          </cell>
          <cell r="I536" t="str">
            <v>จ.ชัยภูมิ</v>
          </cell>
          <cell r="J536" t="str">
            <v>08</v>
          </cell>
          <cell r="K536" t="str">
            <v xml:space="preserve"> อ.หนองบัวระเหว</v>
          </cell>
          <cell r="L536" t="str">
            <v>01</v>
          </cell>
          <cell r="M536" t="str">
            <v xml:space="preserve"> 'ต.หนองบัวระเหว'</v>
          </cell>
          <cell r="N536" t="str">
            <v>01</v>
          </cell>
          <cell r="O536" t="str">
            <v xml:space="preserve"> หมู่ 1</v>
          </cell>
          <cell r="P536" t="str">
            <v>01</v>
          </cell>
          <cell r="Q536" t="str">
            <v>เปิดดำเนินการ</v>
          </cell>
          <cell r="R536" t="str">
            <v xml:space="preserve">301 </v>
          </cell>
          <cell r="V536" t="str">
            <v>21</v>
          </cell>
          <cell r="W536" t="str">
            <v>2.1 ทุติยภูมิระดับต้น</v>
          </cell>
          <cell r="AH536" t="str">
            <v>10976</v>
          </cell>
        </row>
        <row r="537">
          <cell r="A537" t="str">
            <v>001097700</v>
          </cell>
          <cell r="B537" t="str">
            <v>โรงพยาบาลเทพสถิต</v>
          </cell>
          <cell r="C537" t="str">
            <v>21002</v>
          </cell>
          <cell r="D537" t="str">
            <v>กระทรวงสาธารณสุข สำนักงานปลัดกระทรวงสาธารณสุข</v>
          </cell>
          <cell r="E537" t="str">
            <v>07</v>
          </cell>
          <cell r="F537" t="str">
            <v>โรงพยาบาลชุมชน</v>
          </cell>
          <cell r="G537" t="str">
            <v>30</v>
          </cell>
          <cell r="H537" t="str">
            <v>36</v>
          </cell>
          <cell r="I537" t="str">
            <v>จ.ชัยภูมิ</v>
          </cell>
          <cell r="J537" t="str">
            <v>09</v>
          </cell>
          <cell r="K537" t="str">
            <v xml:space="preserve"> อ.เทพสถิต</v>
          </cell>
          <cell r="L537" t="str">
            <v>01</v>
          </cell>
          <cell r="M537" t="str">
            <v xml:space="preserve"> 'ต.วะตะแบก'</v>
          </cell>
          <cell r="N537" t="str">
            <v>01</v>
          </cell>
          <cell r="O537" t="str">
            <v xml:space="preserve"> หมู่ 1</v>
          </cell>
          <cell r="P537" t="str">
            <v>01</v>
          </cell>
          <cell r="Q537" t="str">
            <v>เปิดดำเนินการ</v>
          </cell>
          <cell r="R537" t="str">
            <v xml:space="preserve">864 ถ.สุรนารายณ์ </v>
          </cell>
          <cell r="V537" t="str">
            <v>21</v>
          </cell>
          <cell r="W537" t="str">
            <v>2.1 ทุติยภูมิระดับต้น</v>
          </cell>
          <cell r="AH537" t="str">
            <v>10977</v>
          </cell>
        </row>
        <row r="538">
          <cell r="A538" t="str">
            <v>001097900</v>
          </cell>
          <cell r="B538" t="str">
            <v>โรงพยาบาลบ้านแท่น</v>
          </cell>
          <cell r="C538" t="str">
            <v>21002</v>
          </cell>
          <cell r="D538" t="str">
            <v>กระทรวงสาธารณสุข สำนักงานปลัดกระทรวงสาธารณสุข</v>
          </cell>
          <cell r="E538" t="str">
            <v>07</v>
          </cell>
          <cell r="F538" t="str">
            <v>โรงพยาบาลชุมชน</v>
          </cell>
          <cell r="G538" t="str">
            <v>30</v>
          </cell>
          <cell r="H538" t="str">
            <v>36</v>
          </cell>
          <cell r="I538" t="str">
            <v>จ.ชัยภูมิ</v>
          </cell>
          <cell r="J538" t="str">
            <v>11</v>
          </cell>
          <cell r="K538" t="str">
            <v xml:space="preserve"> อ.บ้านแท่น</v>
          </cell>
          <cell r="L538" t="str">
            <v>01</v>
          </cell>
          <cell r="M538" t="str">
            <v xml:space="preserve"> 'ต.บ้านแท่น'</v>
          </cell>
          <cell r="N538" t="str">
            <v>03</v>
          </cell>
          <cell r="O538" t="str">
            <v xml:space="preserve"> หมู่ 3</v>
          </cell>
          <cell r="P538" t="str">
            <v>01</v>
          </cell>
          <cell r="Q538" t="str">
            <v>เปิดดำเนินการ</v>
          </cell>
          <cell r="R538" t="str">
            <v xml:space="preserve">249 </v>
          </cell>
          <cell r="V538" t="str">
            <v>21</v>
          </cell>
          <cell r="W538" t="str">
            <v>2.1 ทุติยภูมิระดับต้น</v>
          </cell>
          <cell r="AH538" t="str">
            <v>10979</v>
          </cell>
        </row>
        <row r="539">
          <cell r="A539" t="str">
            <v>001098200</v>
          </cell>
          <cell r="B539" t="str">
            <v>โรงพยาบาลภักดีชุมพล</v>
          </cell>
          <cell r="C539" t="str">
            <v>21002</v>
          </cell>
          <cell r="D539" t="str">
            <v>กระทรวงสาธารณสุข สำนักงานปลัดกระทรวงสาธารณสุข</v>
          </cell>
          <cell r="E539" t="str">
            <v>07</v>
          </cell>
          <cell r="F539" t="str">
            <v>โรงพยาบาลชุมชน</v>
          </cell>
          <cell r="G539" t="str">
            <v>30</v>
          </cell>
          <cell r="H539" t="str">
            <v>36</v>
          </cell>
          <cell r="I539" t="str">
            <v>จ.ชัยภูมิ</v>
          </cell>
          <cell r="J539" t="str">
            <v>14</v>
          </cell>
          <cell r="K539" t="str">
            <v xml:space="preserve"> อ.ภักดีชุมพล</v>
          </cell>
          <cell r="L539" t="str">
            <v>02</v>
          </cell>
          <cell r="M539" t="str">
            <v xml:space="preserve"> 'ต.เจาทอง'</v>
          </cell>
          <cell r="N539" t="str">
            <v>03</v>
          </cell>
          <cell r="O539" t="str">
            <v xml:space="preserve"> หมู่ 3</v>
          </cell>
          <cell r="P539" t="str">
            <v>01</v>
          </cell>
          <cell r="Q539" t="str">
            <v>เปิดดำเนินการ</v>
          </cell>
          <cell r="R539" t="str">
            <v xml:space="preserve">160 </v>
          </cell>
          <cell r="V539" t="str">
            <v>21</v>
          </cell>
          <cell r="W539" t="str">
            <v>2.1 ทุติยภูมิระดับต้น</v>
          </cell>
          <cell r="AH539" t="str">
            <v>10982</v>
          </cell>
        </row>
        <row r="540">
          <cell r="A540" t="str">
            <v>001107000</v>
          </cell>
          <cell r="B540" t="str">
            <v>โรงพยาบาลสุวรรณภูมิ</v>
          </cell>
          <cell r="C540" t="str">
            <v>21002</v>
          </cell>
          <cell r="D540" t="str">
            <v>กระทรวงสาธารณสุข สำนักงานปลัดกระทรวงสาธารณสุข</v>
          </cell>
          <cell r="E540" t="str">
            <v>07</v>
          </cell>
          <cell r="F540" t="str">
            <v>โรงพยาบาลชุมชน</v>
          </cell>
          <cell r="G540" t="str">
            <v>60</v>
          </cell>
          <cell r="H540" t="str">
            <v>45</v>
          </cell>
          <cell r="I540" t="str">
            <v>จ.ร้อยเอ็ด</v>
          </cell>
          <cell r="J540" t="str">
            <v>11</v>
          </cell>
          <cell r="K540" t="str">
            <v xml:space="preserve"> อ.สุวรรณภูมิ</v>
          </cell>
          <cell r="L540" t="str">
            <v>01</v>
          </cell>
          <cell r="M540" t="str">
            <v xml:space="preserve"> 'ต.สระคู'</v>
          </cell>
          <cell r="N540" t="str">
            <v>01</v>
          </cell>
          <cell r="O540" t="str">
            <v xml:space="preserve"> หมู่ 1</v>
          </cell>
          <cell r="P540" t="str">
            <v>01</v>
          </cell>
          <cell r="Q540" t="str">
            <v>เปิดดำเนินการ</v>
          </cell>
          <cell r="R540" t="str">
            <v xml:space="preserve">ม.1 ถ.ปัทมานนท์ </v>
          </cell>
          <cell r="S540" t="str">
            <v>45130</v>
          </cell>
          <cell r="V540" t="str">
            <v>22</v>
          </cell>
          <cell r="W540" t="str">
            <v>2.2 ทุติยภูมิระดับกลาง</v>
          </cell>
          <cell r="AH540" t="str">
            <v>11070</v>
          </cell>
        </row>
        <row r="541">
          <cell r="A541" t="str">
            <v>001104700</v>
          </cell>
          <cell r="B541" t="str">
            <v>โรงพยาบาลปากคาด</v>
          </cell>
          <cell r="C541" t="str">
            <v>21002</v>
          </cell>
          <cell r="D541" t="str">
            <v>กระทรวงสาธารณสุข สำนักงานปลัดกระทรวงสาธารณสุข</v>
          </cell>
          <cell r="E541" t="str">
            <v>07</v>
          </cell>
          <cell r="F541" t="str">
            <v>โรงพยาบาลชุมชน</v>
          </cell>
          <cell r="G541" t="str">
            <v>30</v>
          </cell>
          <cell r="H541" t="str">
            <v>38</v>
          </cell>
          <cell r="I541" t="str">
            <v>จ.บึงกาฬ</v>
          </cell>
          <cell r="J541" t="str">
            <v>05</v>
          </cell>
          <cell r="K541" t="str">
            <v xml:space="preserve"> อ.ปากคาด</v>
          </cell>
          <cell r="L541" t="str">
            <v>04</v>
          </cell>
          <cell r="M541" t="str">
            <v xml:space="preserve"> 'ต.โนนศิลา'</v>
          </cell>
          <cell r="N541" t="str">
            <v>04</v>
          </cell>
          <cell r="O541" t="str">
            <v xml:space="preserve"> หมู่ 4</v>
          </cell>
          <cell r="P541" t="str">
            <v>01</v>
          </cell>
          <cell r="Q541" t="str">
            <v>เปิดดำเนินการ</v>
          </cell>
          <cell r="R541" t="str">
            <v xml:space="preserve">106  </v>
          </cell>
          <cell r="T541" t="str">
            <v>042481099</v>
          </cell>
          <cell r="U541" t="str">
            <v>042481101</v>
          </cell>
          <cell r="V541" t="str">
            <v>21</v>
          </cell>
          <cell r="W541" t="str">
            <v>2.1 ทุติยภูมิระดับต้น</v>
          </cell>
          <cell r="X541" t="str">
            <v>S</v>
          </cell>
          <cell r="Y541" t="str">
            <v xml:space="preserve">บริการ  </v>
          </cell>
          <cell r="Z541" t="str">
            <v>01</v>
          </cell>
          <cell r="AA541" t="str">
            <v>ตั้งใหม่</v>
          </cell>
          <cell r="AH541" t="str">
            <v>11047</v>
          </cell>
        </row>
        <row r="542">
          <cell r="A542" t="str">
            <v>001104800</v>
          </cell>
          <cell r="B542" t="str">
            <v>โรงพยาบาลบึงโขงหลง</v>
          </cell>
          <cell r="C542" t="str">
            <v>21002</v>
          </cell>
          <cell r="D542" t="str">
            <v>กระทรวงสาธารณสุข สำนักงานปลัดกระทรวงสาธารณสุข</v>
          </cell>
          <cell r="E542" t="str">
            <v>07</v>
          </cell>
          <cell r="F542" t="str">
            <v>โรงพยาบาลชุมชน</v>
          </cell>
          <cell r="G542" t="str">
            <v>30</v>
          </cell>
          <cell r="H542" t="str">
            <v>38</v>
          </cell>
          <cell r="I542" t="str">
            <v>จ.บึงกาฬ</v>
          </cell>
          <cell r="J542" t="str">
            <v>06</v>
          </cell>
          <cell r="K542" t="str">
            <v xml:space="preserve"> อ.บึงโขงหลง</v>
          </cell>
          <cell r="L542" t="str">
            <v>01</v>
          </cell>
          <cell r="M542" t="str">
            <v xml:space="preserve"> 'ต.บึงโขงหลง'</v>
          </cell>
          <cell r="N542" t="str">
            <v>11</v>
          </cell>
          <cell r="O542" t="str">
            <v xml:space="preserve"> หมู่ 11</v>
          </cell>
          <cell r="P542" t="str">
            <v>01</v>
          </cell>
          <cell r="Q542" t="str">
            <v>เปิดดำเนินการ</v>
          </cell>
          <cell r="R542" t="str">
            <v xml:space="preserve">428  </v>
          </cell>
          <cell r="T542" t="str">
            <v>042416181</v>
          </cell>
          <cell r="U542" t="str">
            <v>042416180</v>
          </cell>
          <cell r="V542" t="str">
            <v>21</v>
          </cell>
          <cell r="W542" t="str">
            <v>2.1 ทุติยภูมิระดับต้น</v>
          </cell>
          <cell r="X542" t="str">
            <v>S</v>
          </cell>
          <cell r="Y542" t="str">
            <v xml:space="preserve">บริการ  </v>
          </cell>
          <cell r="Z542" t="str">
            <v>01</v>
          </cell>
          <cell r="AA542" t="str">
            <v>ตั้งใหม่</v>
          </cell>
          <cell r="AH542" t="str">
            <v>11048</v>
          </cell>
        </row>
        <row r="543">
          <cell r="A543" t="str">
            <v>001104900</v>
          </cell>
          <cell r="B543" t="str">
            <v>โรงพยาบาลศรีวิไล</v>
          </cell>
          <cell r="C543" t="str">
            <v>21002</v>
          </cell>
          <cell r="D543" t="str">
            <v>กระทรวงสาธารณสุข สำนักงานปลัดกระทรวงสาธารณสุข</v>
          </cell>
          <cell r="E543" t="str">
            <v>07</v>
          </cell>
          <cell r="F543" t="str">
            <v>โรงพยาบาลชุมชน</v>
          </cell>
          <cell r="G543" t="str">
            <v>30</v>
          </cell>
          <cell r="H543" t="str">
            <v>38</v>
          </cell>
          <cell r="I543" t="str">
            <v>จ.บึงกาฬ</v>
          </cell>
          <cell r="J543" t="str">
            <v>07</v>
          </cell>
          <cell r="K543" t="str">
            <v xml:space="preserve"> อ.ศรีวิไล</v>
          </cell>
          <cell r="L543" t="str">
            <v>01</v>
          </cell>
          <cell r="M543" t="str">
            <v xml:space="preserve"> 'ต.ศรีวิไล'</v>
          </cell>
          <cell r="N543" t="str">
            <v>11</v>
          </cell>
          <cell r="O543" t="str">
            <v xml:space="preserve"> หมู่ 11</v>
          </cell>
          <cell r="P543" t="str">
            <v>01</v>
          </cell>
          <cell r="Q543" t="str">
            <v>เปิดดำเนินการ</v>
          </cell>
          <cell r="R543" t="str">
            <v xml:space="preserve">300  </v>
          </cell>
          <cell r="T543" t="str">
            <v>042497099</v>
          </cell>
          <cell r="U543" t="str">
            <v>042497099</v>
          </cell>
          <cell r="V543" t="str">
            <v>21</v>
          </cell>
          <cell r="W543" t="str">
            <v>2.1 ทุติยภูมิระดับต้น</v>
          </cell>
          <cell r="X543" t="str">
            <v>S</v>
          </cell>
          <cell r="Y543" t="str">
            <v xml:space="preserve">บริการ  </v>
          </cell>
          <cell r="Z543" t="str">
            <v>01</v>
          </cell>
          <cell r="AA543" t="str">
            <v>ตั้งใหม่</v>
          </cell>
          <cell r="AH543" t="str">
            <v>11049</v>
          </cell>
        </row>
        <row r="544">
          <cell r="A544" t="str">
            <v>001103400</v>
          </cell>
          <cell r="B544" t="str">
            <v>โรงพยาบาลภูเรือ</v>
          </cell>
          <cell r="C544" t="str">
            <v>21002</v>
          </cell>
          <cell r="D544" t="str">
            <v>กระทรวงสาธารณสุข สำนักงานปลัดกระทรวงสาธารณสุข</v>
          </cell>
          <cell r="E544" t="str">
            <v>07</v>
          </cell>
          <cell r="F544" t="str">
            <v>โรงพยาบาลชุมชน</v>
          </cell>
          <cell r="G544" t="str">
            <v>30</v>
          </cell>
          <cell r="H544" t="str">
            <v>42</v>
          </cell>
          <cell r="I544" t="str">
            <v>จ.เลย</v>
          </cell>
          <cell r="J544" t="str">
            <v>07</v>
          </cell>
          <cell r="K544" t="str">
            <v xml:space="preserve"> อ.ภูเรือ</v>
          </cell>
          <cell r="L544" t="str">
            <v>01</v>
          </cell>
          <cell r="M544" t="str">
            <v xml:space="preserve"> 'ต.หนองบัว'</v>
          </cell>
          <cell r="N544" t="str">
            <v>06</v>
          </cell>
          <cell r="O544" t="str">
            <v xml:space="preserve"> หมู่ 6</v>
          </cell>
          <cell r="P544" t="str">
            <v>01</v>
          </cell>
          <cell r="Q544" t="str">
            <v>เปิดดำเนินการ</v>
          </cell>
          <cell r="R544" t="str">
            <v>ถ.เลย-หล่มสัก</v>
          </cell>
          <cell r="S544" t="str">
            <v>42160</v>
          </cell>
          <cell r="T544" t="str">
            <v>042899094</v>
          </cell>
          <cell r="U544" t="str">
            <v>042899072</v>
          </cell>
          <cell r="V544" t="str">
            <v>21</v>
          </cell>
          <cell r="W544" t="str">
            <v>2.1 ทุติยภูมิระดับต้น</v>
          </cell>
          <cell r="X544" t="str">
            <v>S</v>
          </cell>
          <cell r="Y544" t="str">
            <v xml:space="preserve">บริการ  </v>
          </cell>
          <cell r="AH544" t="str">
            <v>11034</v>
          </cell>
        </row>
        <row r="545">
          <cell r="A545" t="str">
            <v>001100400</v>
          </cell>
          <cell r="B545" t="str">
            <v>โรงพยาบาลพล</v>
          </cell>
          <cell r="C545" t="str">
            <v>21002</v>
          </cell>
          <cell r="D545" t="str">
            <v>กระทรวงสาธารณสุข สำนักงานปลัดกระทรวงสาธารณสุข</v>
          </cell>
          <cell r="E545" t="str">
            <v>07</v>
          </cell>
          <cell r="F545" t="str">
            <v>โรงพยาบาลชุมชน</v>
          </cell>
          <cell r="G545" t="str">
            <v>60</v>
          </cell>
          <cell r="H545" t="str">
            <v>40</v>
          </cell>
          <cell r="I545" t="str">
            <v>จ.ขอนแก่น</v>
          </cell>
          <cell r="J545" t="str">
            <v>12</v>
          </cell>
          <cell r="K545" t="str">
            <v xml:space="preserve"> อ.พล</v>
          </cell>
          <cell r="L545" t="str">
            <v>01</v>
          </cell>
          <cell r="M545" t="str">
            <v xml:space="preserve"> 'ต.เมืองพล'</v>
          </cell>
          <cell r="N545" t="str">
            <v>01</v>
          </cell>
          <cell r="O545" t="str">
            <v xml:space="preserve"> หมู่ 1</v>
          </cell>
          <cell r="P545" t="str">
            <v>01</v>
          </cell>
          <cell r="Q545" t="str">
            <v>เปิดดำเนินการ</v>
          </cell>
          <cell r="R545" t="str">
            <v xml:space="preserve">215 ถ.มิตรภาพ </v>
          </cell>
          <cell r="S545" t="str">
            <v>40120</v>
          </cell>
          <cell r="T545" t="str">
            <v>043414710</v>
          </cell>
          <cell r="V545" t="str">
            <v>22</v>
          </cell>
          <cell r="W545" t="str">
            <v>2.2 ทุติยภูมิระดับกลาง</v>
          </cell>
          <cell r="X545" t="str">
            <v>S</v>
          </cell>
          <cell r="Y545" t="str">
            <v xml:space="preserve">บริการ  </v>
          </cell>
          <cell r="AH545" t="str">
            <v>11004</v>
          </cell>
        </row>
        <row r="546">
          <cell r="A546" t="str">
            <v>001103300</v>
          </cell>
          <cell r="B546" t="str">
            <v>โรงพยาบาลนาแห้ว</v>
          </cell>
          <cell r="C546" t="str">
            <v>21002</v>
          </cell>
          <cell r="D546" t="str">
            <v>กระทรวงสาธารณสุข สำนักงานปลัดกระทรวงสาธารณสุข</v>
          </cell>
          <cell r="E546" t="str">
            <v>07</v>
          </cell>
          <cell r="F546" t="str">
            <v>โรงพยาบาลชุมชน</v>
          </cell>
          <cell r="G546" t="str">
            <v>30</v>
          </cell>
          <cell r="H546" t="str">
            <v>42</v>
          </cell>
          <cell r="I546" t="str">
            <v>จ.เลย</v>
          </cell>
          <cell r="J546" t="str">
            <v>06</v>
          </cell>
          <cell r="K546" t="str">
            <v xml:space="preserve"> อ.นาแห้ว</v>
          </cell>
          <cell r="L546" t="str">
            <v>01</v>
          </cell>
          <cell r="M546" t="str">
            <v xml:space="preserve"> 'ต.นาแห้ว'</v>
          </cell>
          <cell r="N546" t="str">
            <v>05</v>
          </cell>
          <cell r="O546" t="str">
            <v xml:space="preserve"> หมู่ 5</v>
          </cell>
          <cell r="P546" t="str">
            <v>01</v>
          </cell>
          <cell r="Q546" t="str">
            <v>เปิดดำเนินการ</v>
          </cell>
          <cell r="R546" t="str">
            <v xml:space="preserve">80 ถ.ด่านซ้าย - นาแห้ว </v>
          </cell>
          <cell r="S546" t="str">
            <v>42170</v>
          </cell>
          <cell r="T546" t="str">
            <v>042897037</v>
          </cell>
          <cell r="U546" t="str">
            <v>042897054</v>
          </cell>
          <cell r="V546" t="str">
            <v>21</v>
          </cell>
          <cell r="W546" t="str">
            <v>2.1 ทุติยภูมิระดับต้น</v>
          </cell>
          <cell r="X546" t="str">
            <v>S</v>
          </cell>
          <cell r="Y546" t="str">
            <v xml:space="preserve">บริการ  </v>
          </cell>
          <cell r="AH546" t="str">
            <v>11033</v>
          </cell>
        </row>
        <row r="547">
          <cell r="A547" t="str">
            <v>001103700</v>
          </cell>
          <cell r="B547" t="str">
            <v>โรงพยาบาลภูกระดึง</v>
          </cell>
          <cell r="C547" t="str">
            <v>21002</v>
          </cell>
          <cell r="D547" t="str">
            <v>กระทรวงสาธารณสุข สำนักงานปลัดกระทรวงสาธารณสุข</v>
          </cell>
          <cell r="E547" t="str">
            <v>07</v>
          </cell>
          <cell r="F547" t="str">
            <v>โรงพยาบาลชุมชน</v>
          </cell>
          <cell r="G547" t="str">
            <v>60</v>
          </cell>
          <cell r="H547" t="str">
            <v>42</v>
          </cell>
          <cell r="I547" t="str">
            <v>จ.เลย</v>
          </cell>
          <cell r="J547" t="str">
            <v>10</v>
          </cell>
          <cell r="K547" t="str">
            <v xml:space="preserve"> อ.ภูกระดึง</v>
          </cell>
          <cell r="L547" t="str">
            <v>07</v>
          </cell>
          <cell r="M547" t="str">
            <v xml:space="preserve"> 'ต.ภูกระดึง'</v>
          </cell>
          <cell r="N547" t="str">
            <v>08</v>
          </cell>
          <cell r="O547" t="str">
            <v xml:space="preserve"> หมู่ 8</v>
          </cell>
          <cell r="P547" t="str">
            <v>01</v>
          </cell>
          <cell r="Q547" t="str">
            <v>เปิดดำเนินการ</v>
          </cell>
          <cell r="R547" t="str">
            <v xml:space="preserve">149 </v>
          </cell>
          <cell r="S547" t="str">
            <v>42180</v>
          </cell>
          <cell r="T547" t="str">
            <v>042871017</v>
          </cell>
          <cell r="U547" t="str">
            <v>042871016</v>
          </cell>
          <cell r="V547" t="str">
            <v>21</v>
          </cell>
          <cell r="W547" t="str">
            <v>2.1 ทุติยภูมิระดับต้น</v>
          </cell>
          <cell r="X547" t="str">
            <v>S</v>
          </cell>
          <cell r="Y547" t="str">
            <v xml:space="preserve">บริการ  </v>
          </cell>
          <cell r="AH547" t="str">
            <v>11037</v>
          </cell>
        </row>
        <row r="548">
          <cell r="A548" t="str">
            <v>001104400</v>
          </cell>
          <cell r="B548" t="str">
            <v>โรงพยาบาลศรีเชียงใหม่</v>
          </cell>
          <cell r="C548" t="str">
            <v>21002</v>
          </cell>
          <cell r="D548" t="str">
            <v>กระทรวงสาธารณสุข สำนักงานปลัดกระทรวงสาธารณสุข</v>
          </cell>
          <cell r="E548" t="str">
            <v>07</v>
          </cell>
          <cell r="F548" t="str">
            <v>โรงพยาบาลชุมชน</v>
          </cell>
          <cell r="G548" t="str">
            <v>30</v>
          </cell>
          <cell r="H548" t="str">
            <v>43</v>
          </cell>
          <cell r="I548" t="str">
            <v>จ.หนองคาย</v>
          </cell>
          <cell r="J548" t="str">
            <v>07</v>
          </cell>
          <cell r="K548" t="str">
            <v xml:space="preserve"> อ.ศรีเชียงใหม่</v>
          </cell>
          <cell r="L548" t="str">
            <v>01</v>
          </cell>
          <cell r="M548" t="str">
            <v xml:space="preserve"> 'ต.พานพร้าว'</v>
          </cell>
          <cell r="N548" t="str">
            <v>01</v>
          </cell>
          <cell r="O548" t="str">
            <v xml:space="preserve"> หมู่ 1</v>
          </cell>
          <cell r="P548" t="str">
            <v>01</v>
          </cell>
          <cell r="Q548" t="str">
            <v>เปิดดำเนินการ</v>
          </cell>
          <cell r="R548" t="str">
            <v xml:space="preserve">476 </v>
          </cell>
          <cell r="S548" t="str">
            <v>43130</v>
          </cell>
          <cell r="T548" t="str">
            <v>04251125</v>
          </cell>
          <cell r="U548" t="str">
            <v>042452247</v>
          </cell>
          <cell r="V548" t="str">
            <v>21</v>
          </cell>
          <cell r="W548" t="str">
            <v>2.1 ทุติยภูมิระดับต้น</v>
          </cell>
          <cell r="X548" t="str">
            <v>S</v>
          </cell>
          <cell r="Y548" t="str">
            <v xml:space="preserve">บริการ  </v>
          </cell>
          <cell r="AH548" t="str">
            <v>11044</v>
          </cell>
        </row>
        <row r="549">
          <cell r="A549" t="str">
            <v>001104500</v>
          </cell>
          <cell r="B549" t="str">
            <v>โรงพยาบาลสังคม</v>
          </cell>
          <cell r="C549" t="str">
            <v>21002</v>
          </cell>
          <cell r="D549" t="str">
            <v>กระทรวงสาธารณสุข สำนักงานปลัดกระทรวงสาธารณสุข</v>
          </cell>
          <cell r="E549" t="str">
            <v>07</v>
          </cell>
          <cell r="F549" t="str">
            <v>โรงพยาบาลชุมชน</v>
          </cell>
          <cell r="G549" t="str">
            <v>30</v>
          </cell>
          <cell r="H549" t="str">
            <v>43</v>
          </cell>
          <cell r="I549" t="str">
            <v>จ.หนองคาย</v>
          </cell>
          <cell r="J549" t="str">
            <v>08</v>
          </cell>
          <cell r="K549" t="str">
            <v xml:space="preserve"> อ.สังคม</v>
          </cell>
          <cell r="L549" t="str">
            <v>02</v>
          </cell>
          <cell r="M549" t="str">
            <v xml:space="preserve"> 'ต.ผาตั้ง'</v>
          </cell>
          <cell r="N549" t="str">
            <v>03</v>
          </cell>
          <cell r="O549" t="str">
            <v xml:space="preserve"> หมู่ 3</v>
          </cell>
          <cell r="P549" t="str">
            <v>01</v>
          </cell>
          <cell r="Q549" t="str">
            <v>เปิดดำเนินการ</v>
          </cell>
          <cell r="R549" t="str">
            <v xml:space="preserve">72 </v>
          </cell>
          <cell r="S549" t="str">
            <v>43160</v>
          </cell>
          <cell r="T549" t="str">
            <v>042441029</v>
          </cell>
          <cell r="U549" t="str">
            <v>042441413</v>
          </cell>
          <cell r="V549" t="str">
            <v>21</v>
          </cell>
          <cell r="W549" t="str">
            <v>2.1 ทุติยภูมิระดับต้น</v>
          </cell>
          <cell r="X549" t="str">
            <v>S</v>
          </cell>
          <cell r="Y549" t="str">
            <v xml:space="preserve">บริการ  </v>
          </cell>
          <cell r="AH549" t="str">
            <v>11045</v>
          </cell>
        </row>
        <row r="550">
          <cell r="A550" t="str">
            <v>001101300</v>
          </cell>
          <cell r="B550" t="str">
            <v>โรงพยาบาลกุดจับ</v>
          </cell>
          <cell r="C550" t="str">
            <v>21002</v>
          </cell>
          <cell r="D550" t="str">
            <v>กระทรวงสาธารณสุข สำนักงานปลัดกระทรวงสาธารณสุข</v>
          </cell>
          <cell r="E550" t="str">
            <v>07</v>
          </cell>
          <cell r="F550" t="str">
            <v>โรงพยาบาลชุมชน</v>
          </cell>
          <cell r="G550" t="str">
            <v>30</v>
          </cell>
          <cell r="H550" t="str">
            <v>41</v>
          </cell>
          <cell r="I550" t="str">
            <v>จ.อุดรธานี</v>
          </cell>
          <cell r="J550" t="str">
            <v>02</v>
          </cell>
          <cell r="K550" t="str">
            <v xml:space="preserve"> อ.กุดจับ</v>
          </cell>
          <cell r="L550" t="str">
            <v>06</v>
          </cell>
          <cell r="M550" t="str">
            <v xml:space="preserve"> 'ต.เมืองเพีย'</v>
          </cell>
          <cell r="N550" t="str">
            <v>03</v>
          </cell>
          <cell r="O550" t="str">
            <v xml:space="preserve"> หมู่ 3</v>
          </cell>
          <cell r="P550" t="str">
            <v>01</v>
          </cell>
          <cell r="Q550" t="str">
            <v>เปิดดำเนินการ</v>
          </cell>
          <cell r="R550" t="str">
            <v xml:space="preserve">72 ม.3 ถ.กุดจับ-หนองวัวซอ </v>
          </cell>
          <cell r="S550" t="str">
            <v>41250</v>
          </cell>
          <cell r="V550" t="str">
            <v>21</v>
          </cell>
          <cell r="W550" t="str">
            <v>2.1 ทุติยภูมิระดับต้น</v>
          </cell>
          <cell r="AH550" t="str">
            <v>11013</v>
          </cell>
        </row>
        <row r="551">
          <cell r="A551" t="str">
            <v>001100300</v>
          </cell>
          <cell r="B551" t="str">
            <v>โรงพยาบาลเปือยน้อย</v>
          </cell>
          <cell r="C551" t="str">
            <v>21002</v>
          </cell>
          <cell r="D551" t="str">
            <v>กระทรวงสาธารณสุข สำนักงานปลัดกระทรวงสาธารณสุข</v>
          </cell>
          <cell r="E551" t="str">
            <v>07</v>
          </cell>
          <cell r="F551" t="str">
            <v>โรงพยาบาลชุมชน</v>
          </cell>
          <cell r="G551" t="str">
            <v>30</v>
          </cell>
          <cell r="H551" t="str">
            <v>40</v>
          </cell>
          <cell r="I551" t="str">
            <v>จ.ขอนแก่น</v>
          </cell>
          <cell r="J551" t="str">
            <v>11</v>
          </cell>
          <cell r="K551" t="str">
            <v xml:space="preserve"> อ.เปือยน้อย</v>
          </cell>
          <cell r="L551" t="str">
            <v>01</v>
          </cell>
          <cell r="M551" t="str">
            <v xml:space="preserve"> 'ต.เปือยน้อย'</v>
          </cell>
          <cell r="N551" t="str">
            <v>07</v>
          </cell>
          <cell r="O551" t="str">
            <v xml:space="preserve"> หมู่ 7</v>
          </cell>
          <cell r="P551" t="str">
            <v>01</v>
          </cell>
          <cell r="Q551" t="str">
            <v>เปิดดำเนินการ</v>
          </cell>
          <cell r="R551" t="str">
            <v xml:space="preserve">177 </v>
          </cell>
          <cell r="S551" t="str">
            <v>40340</v>
          </cell>
          <cell r="T551" t="str">
            <v>043494003</v>
          </cell>
          <cell r="V551" t="str">
            <v>21</v>
          </cell>
          <cell r="W551" t="str">
            <v>2.1 ทุติยภูมิระดับต้น</v>
          </cell>
          <cell r="X551" t="str">
            <v>S</v>
          </cell>
          <cell r="Y551" t="str">
            <v xml:space="preserve">บริการ  </v>
          </cell>
          <cell r="AH551" t="str">
            <v>11003</v>
          </cell>
        </row>
        <row r="552">
          <cell r="A552" t="str">
            <v>001104300</v>
          </cell>
          <cell r="B552" t="str">
            <v>โรงพยาบาลโซ่พิสัย</v>
          </cell>
          <cell r="C552" t="str">
            <v>21002</v>
          </cell>
          <cell r="D552" t="str">
            <v>กระทรวงสาธารณสุข สำนักงานปลัดกระทรวงสาธารณสุข</v>
          </cell>
          <cell r="E552" t="str">
            <v>07</v>
          </cell>
          <cell r="F552" t="str">
            <v>โรงพยาบาลชุมชน</v>
          </cell>
          <cell r="G552" t="str">
            <v>30</v>
          </cell>
          <cell r="H552" t="str">
            <v>38</v>
          </cell>
          <cell r="I552" t="str">
            <v>จ.บึงกาฬ</v>
          </cell>
          <cell r="J552" t="str">
            <v>03</v>
          </cell>
          <cell r="K552" t="str">
            <v xml:space="preserve"> อ.โซ่พิสัย</v>
          </cell>
          <cell r="L552" t="str">
            <v>01</v>
          </cell>
          <cell r="M552" t="str">
            <v xml:space="preserve"> 'ต.โซ่'</v>
          </cell>
          <cell r="N552" t="str">
            <v>02</v>
          </cell>
          <cell r="O552" t="str">
            <v xml:space="preserve"> หมู่ 2</v>
          </cell>
          <cell r="P552" t="str">
            <v>01</v>
          </cell>
          <cell r="Q552" t="str">
            <v>เปิดดำเนินการ</v>
          </cell>
          <cell r="R552" t="str">
            <v xml:space="preserve">143 </v>
          </cell>
          <cell r="T552" t="str">
            <v>042485099</v>
          </cell>
          <cell r="U552" t="str">
            <v>042485202</v>
          </cell>
          <cell r="V552" t="str">
            <v>21</v>
          </cell>
          <cell r="W552" t="str">
            <v>2.1 ทุติยภูมิระดับต้น</v>
          </cell>
          <cell r="X552" t="str">
            <v>S</v>
          </cell>
          <cell r="Y552" t="str">
            <v xml:space="preserve">บริการ  </v>
          </cell>
          <cell r="Z552" t="str">
            <v>01</v>
          </cell>
          <cell r="AA552" t="str">
            <v>ตั้งใหม่</v>
          </cell>
          <cell r="AH552" t="str">
            <v>11043</v>
          </cell>
        </row>
        <row r="553">
          <cell r="A553" t="str">
            <v>001100600</v>
          </cell>
          <cell r="B553" t="str">
            <v>โรงพยาบาลแวงน้อย</v>
          </cell>
          <cell r="C553" t="str">
            <v>21002</v>
          </cell>
          <cell r="D553" t="str">
            <v>กระทรวงสาธารณสุข สำนักงานปลัดกระทรวงสาธารณสุข</v>
          </cell>
          <cell r="E553" t="str">
            <v>07</v>
          </cell>
          <cell r="F553" t="str">
            <v>โรงพยาบาลชุมชน</v>
          </cell>
          <cell r="G553" t="str">
            <v>30</v>
          </cell>
          <cell r="H553" t="str">
            <v>40</v>
          </cell>
          <cell r="I553" t="str">
            <v>จ.ขอนแก่น</v>
          </cell>
          <cell r="J553" t="str">
            <v>14</v>
          </cell>
          <cell r="K553" t="str">
            <v xml:space="preserve"> อ.แวงน้อย</v>
          </cell>
          <cell r="L553" t="str">
            <v>04</v>
          </cell>
          <cell r="M553" t="str">
            <v xml:space="preserve"> 'ต.ละหานนา'</v>
          </cell>
          <cell r="N553" t="str">
            <v>07</v>
          </cell>
          <cell r="O553" t="str">
            <v xml:space="preserve"> หมู่ 7</v>
          </cell>
          <cell r="P553" t="str">
            <v>01</v>
          </cell>
          <cell r="Q553" t="str">
            <v>เปิดดำเนินการ</v>
          </cell>
          <cell r="R553" t="str">
            <v>148</v>
          </cell>
          <cell r="S553" t="str">
            <v>40230</v>
          </cell>
          <cell r="T553" t="str">
            <v>043499046</v>
          </cell>
          <cell r="V553" t="str">
            <v>21</v>
          </cell>
          <cell r="W553" t="str">
            <v>2.1 ทุติยภูมิระดับต้น</v>
          </cell>
          <cell r="X553" t="str">
            <v>S</v>
          </cell>
          <cell r="Y553" t="str">
            <v xml:space="preserve">บริการ  </v>
          </cell>
          <cell r="AH553" t="str">
            <v>11006</v>
          </cell>
        </row>
        <row r="554">
          <cell r="A554" t="str">
            <v>001106000</v>
          </cell>
          <cell r="B554" t="str">
            <v>โรงพยาบาลยางสีสุราช</v>
          </cell>
          <cell r="C554" t="str">
            <v>21002</v>
          </cell>
          <cell r="D554" t="str">
            <v>กระทรวงสาธารณสุข สำนักงานปลัดกระทรวงสาธารณสุข</v>
          </cell>
          <cell r="E554" t="str">
            <v>07</v>
          </cell>
          <cell r="F554" t="str">
            <v>โรงพยาบาลชุมชน</v>
          </cell>
          <cell r="G554" t="str">
            <v>30</v>
          </cell>
          <cell r="H554" t="str">
            <v>44</v>
          </cell>
          <cell r="I554" t="str">
            <v>จ.มหาสารคาม</v>
          </cell>
          <cell r="J554" t="str">
            <v>11</v>
          </cell>
          <cell r="K554" t="str">
            <v xml:space="preserve"> อ.ยางสีสุราช</v>
          </cell>
          <cell r="L554" t="str">
            <v>01</v>
          </cell>
          <cell r="M554" t="str">
            <v xml:space="preserve"> 'ต.ยางสีสุราช'</v>
          </cell>
          <cell r="N554" t="str">
            <v>02</v>
          </cell>
          <cell r="O554" t="str">
            <v xml:space="preserve"> หมู่ 2</v>
          </cell>
          <cell r="P554" t="str">
            <v>01</v>
          </cell>
          <cell r="Q554" t="str">
            <v>เปิดดำเนินการ</v>
          </cell>
          <cell r="R554" t="str">
            <v xml:space="preserve">162 </v>
          </cell>
          <cell r="V554" t="str">
            <v>21</v>
          </cell>
          <cell r="W554" t="str">
            <v>2.1 ทุติยภูมิระดับต้น</v>
          </cell>
          <cell r="AH554" t="str">
            <v>11060</v>
          </cell>
        </row>
        <row r="555">
          <cell r="A555" t="str">
            <v>001105000</v>
          </cell>
          <cell r="B555" t="str">
            <v>โรงพยาบาลบุ่งคล้า</v>
          </cell>
          <cell r="C555" t="str">
            <v>21002</v>
          </cell>
          <cell r="D555" t="str">
            <v>กระทรวงสาธารณสุข สำนักงานปลัดกระทรวงสาธารณสุข</v>
          </cell>
          <cell r="E555" t="str">
            <v>07</v>
          </cell>
          <cell r="F555" t="str">
            <v>โรงพยาบาลชุมชน</v>
          </cell>
          <cell r="G555" t="str">
            <v>10</v>
          </cell>
          <cell r="H555" t="str">
            <v>38</v>
          </cell>
          <cell r="I555" t="str">
            <v>จ.บึงกาฬ</v>
          </cell>
          <cell r="J555" t="str">
            <v>08</v>
          </cell>
          <cell r="K555" t="str">
            <v xml:space="preserve"> อ.บุ่งคล้า</v>
          </cell>
          <cell r="L555" t="str">
            <v>01</v>
          </cell>
          <cell r="M555" t="str">
            <v xml:space="preserve"> 'ต.บุ่งคล้า'</v>
          </cell>
          <cell r="N555" t="str">
            <v>02</v>
          </cell>
          <cell r="O555" t="str">
            <v xml:space="preserve"> หมู่ 2</v>
          </cell>
          <cell r="P555" t="str">
            <v>01</v>
          </cell>
          <cell r="Q555" t="str">
            <v>เปิดดำเนินการ</v>
          </cell>
          <cell r="T555" t="str">
            <v>042499106</v>
          </cell>
          <cell r="U555" t="str">
            <v>042499105</v>
          </cell>
          <cell r="V555" t="str">
            <v>21</v>
          </cell>
          <cell r="W555" t="str">
            <v>2.1 ทุติยภูมิระดับต้น</v>
          </cell>
          <cell r="X555" t="str">
            <v>S</v>
          </cell>
          <cell r="Y555" t="str">
            <v xml:space="preserve">บริการ  </v>
          </cell>
          <cell r="Z555" t="str">
            <v>01</v>
          </cell>
          <cell r="AA555" t="str">
            <v>ตั้งใหม่</v>
          </cell>
          <cell r="AH555" t="str">
            <v>11050</v>
          </cell>
        </row>
        <row r="556">
          <cell r="A556" t="str">
            <v>001103500</v>
          </cell>
          <cell r="B556" t="str">
            <v>โรงพยาบาลท่าลี่</v>
          </cell>
          <cell r="C556" t="str">
            <v>21002</v>
          </cell>
          <cell r="D556" t="str">
            <v>กระทรวงสาธารณสุข สำนักงานปลัดกระทรวงสาธารณสุข</v>
          </cell>
          <cell r="E556" t="str">
            <v>07</v>
          </cell>
          <cell r="F556" t="str">
            <v>โรงพยาบาลชุมชน</v>
          </cell>
          <cell r="G556" t="str">
            <v>30</v>
          </cell>
          <cell r="H556" t="str">
            <v>42</v>
          </cell>
          <cell r="I556" t="str">
            <v>จ.เลย</v>
          </cell>
          <cell r="J556" t="str">
            <v>08</v>
          </cell>
          <cell r="K556" t="str">
            <v xml:space="preserve"> อ.ท่าลี่</v>
          </cell>
          <cell r="L556" t="str">
            <v>01</v>
          </cell>
          <cell r="M556" t="str">
            <v xml:space="preserve"> 'ต.ท่าลี่'</v>
          </cell>
          <cell r="N556" t="str">
            <v>01</v>
          </cell>
          <cell r="O556" t="str">
            <v xml:space="preserve"> หมู่ 1</v>
          </cell>
          <cell r="P556" t="str">
            <v>01</v>
          </cell>
          <cell r="Q556" t="str">
            <v>เปิดดำเนินการ</v>
          </cell>
          <cell r="R556" t="str">
            <v xml:space="preserve">52 </v>
          </cell>
          <cell r="S556" t="str">
            <v>42140</v>
          </cell>
          <cell r="T556" t="str">
            <v>042889012</v>
          </cell>
          <cell r="U556" t="str">
            <v>042889012</v>
          </cell>
          <cell r="V556" t="str">
            <v>21</v>
          </cell>
          <cell r="W556" t="str">
            <v>2.1 ทุติยภูมิระดับต้น</v>
          </cell>
          <cell r="X556" t="str">
            <v>S</v>
          </cell>
          <cell r="Y556" t="str">
            <v xml:space="preserve">บริการ  </v>
          </cell>
          <cell r="AH556" t="str">
            <v>11035</v>
          </cell>
        </row>
        <row r="557">
          <cell r="A557" t="str">
            <v>001103600</v>
          </cell>
          <cell r="B557" t="str">
            <v>โรงพยาบาลวังสะพุง</v>
          </cell>
          <cell r="C557" t="str">
            <v>21002</v>
          </cell>
          <cell r="D557" t="str">
            <v>กระทรวงสาธารณสุข สำนักงานปลัดกระทรวงสาธารณสุข</v>
          </cell>
          <cell r="E557" t="str">
            <v>07</v>
          </cell>
          <cell r="F557" t="str">
            <v>โรงพยาบาลชุมชน</v>
          </cell>
          <cell r="G557" t="str">
            <v>60</v>
          </cell>
          <cell r="H557" t="str">
            <v>42</v>
          </cell>
          <cell r="I557" t="str">
            <v>จ.เลย</v>
          </cell>
          <cell r="J557" t="str">
            <v>09</v>
          </cell>
          <cell r="K557" t="str">
            <v xml:space="preserve"> อ.วังสะพุง</v>
          </cell>
          <cell r="L557" t="str">
            <v>01</v>
          </cell>
          <cell r="M557" t="str">
            <v xml:space="preserve"> 'ต.วังสะพุง'</v>
          </cell>
          <cell r="N557" t="str">
            <v>03</v>
          </cell>
          <cell r="O557" t="str">
            <v xml:space="preserve"> หมู่ 3</v>
          </cell>
          <cell r="P557" t="str">
            <v>01</v>
          </cell>
          <cell r="Q557" t="str">
            <v>เปิดดำเนินการ</v>
          </cell>
          <cell r="S557" t="str">
            <v>42130</v>
          </cell>
          <cell r="T557" t="str">
            <v>042841101</v>
          </cell>
          <cell r="U557" t="str">
            <v>042841101</v>
          </cell>
          <cell r="V557" t="str">
            <v>21</v>
          </cell>
          <cell r="W557" t="str">
            <v>2.1 ทุติยภูมิระดับต้น</v>
          </cell>
          <cell r="X557" t="str">
            <v>S</v>
          </cell>
          <cell r="Y557" t="str">
            <v xml:space="preserve">บริการ  </v>
          </cell>
          <cell r="AH557" t="str">
            <v>11036</v>
          </cell>
        </row>
        <row r="558">
          <cell r="A558" t="str">
            <v>001103800</v>
          </cell>
          <cell r="B558" t="str">
            <v>โรงพยาบาลภูหลวง</v>
          </cell>
          <cell r="C558" t="str">
            <v>21002</v>
          </cell>
          <cell r="D558" t="str">
            <v>กระทรวงสาธารณสุข สำนักงานปลัดกระทรวงสาธารณสุข</v>
          </cell>
          <cell r="E558" t="str">
            <v>07</v>
          </cell>
          <cell r="F558" t="str">
            <v>โรงพยาบาลชุมชน</v>
          </cell>
          <cell r="G558" t="str">
            <v>30</v>
          </cell>
          <cell r="H558" t="str">
            <v>42</v>
          </cell>
          <cell r="I558" t="str">
            <v>จ.เลย</v>
          </cell>
          <cell r="J558" t="str">
            <v>11</v>
          </cell>
          <cell r="K558" t="str">
            <v xml:space="preserve"> อ.ภูหลวง</v>
          </cell>
          <cell r="L558" t="str">
            <v>02</v>
          </cell>
          <cell r="M558" t="str">
            <v xml:space="preserve"> 'ต.หนองคัน'</v>
          </cell>
          <cell r="N558" t="str">
            <v>03</v>
          </cell>
          <cell r="O558" t="str">
            <v xml:space="preserve"> หมู่ 3</v>
          </cell>
          <cell r="P558" t="str">
            <v>01</v>
          </cell>
          <cell r="Q558" t="str">
            <v>เปิดดำเนินการ</v>
          </cell>
          <cell r="S558" t="str">
            <v>42230</v>
          </cell>
          <cell r="T558" t="str">
            <v>042879101</v>
          </cell>
          <cell r="U558" t="str">
            <v>042879064</v>
          </cell>
          <cell r="V558" t="str">
            <v>21</v>
          </cell>
          <cell r="W558" t="str">
            <v>2.1 ทุติยภูมิระดับต้น</v>
          </cell>
          <cell r="X558" t="str">
            <v>S</v>
          </cell>
          <cell r="Y558" t="str">
            <v xml:space="preserve">บริการ  </v>
          </cell>
          <cell r="AH558" t="str">
            <v>11038</v>
          </cell>
        </row>
        <row r="559">
          <cell r="A559" t="str">
            <v>001103200</v>
          </cell>
          <cell r="B559" t="str">
            <v>โรงพยาบาลปากชม</v>
          </cell>
          <cell r="C559" t="str">
            <v>21002</v>
          </cell>
          <cell r="D559" t="str">
            <v>กระทรวงสาธารณสุข สำนักงานปลัดกระทรวงสาธารณสุข</v>
          </cell>
          <cell r="E559" t="str">
            <v>07</v>
          </cell>
          <cell r="F559" t="str">
            <v>โรงพยาบาลชุมชน</v>
          </cell>
          <cell r="G559" t="str">
            <v>30</v>
          </cell>
          <cell r="H559" t="str">
            <v>42</v>
          </cell>
          <cell r="I559" t="str">
            <v>จ.เลย</v>
          </cell>
          <cell r="J559" t="str">
            <v>04</v>
          </cell>
          <cell r="K559" t="str">
            <v xml:space="preserve"> อ.ปากชม</v>
          </cell>
          <cell r="L559" t="str">
            <v>01</v>
          </cell>
          <cell r="M559" t="str">
            <v xml:space="preserve"> 'ต.ปากชม'</v>
          </cell>
          <cell r="N559" t="str">
            <v>01</v>
          </cell>
          <cell r="O559" t="str">
            <v xml:space="preserve"> หมู่ 1</v>
          </cell>
          <cell r="P559" t="str">
            <v>01</v>
          </cell>
          <cell r="Q559" t="str">
            <v>เปิดดำเนินการ</v>
          </cell>
          <cell r="S559" t="str">
            <v>42150</v>
          </cell>
          <cell r="T559" t="str">
            <v>042881060</v>
          </cell>
          <cell r="U559" t="str">
            <v>042881080</v>
          </cell>
          <cell r="V559" t="str">
            <v>21</v>
          </cell>
          <cell r="W559" t="str">
            <v>2.1 ทุติยภูมิระดับต้น</v>
          </cell>
          <cell r="X559" t="str">
            <v>S</v>
          </cell>
          <cell r="Y559" t="str">
            <v xml:space="preserve">บริการ  </v>
          </cell>
          <cell r="AH559" t="str">
            <v>11032</v>
          </cell>
        </row>
        <row r="560">
          <cell r="A560" t="str">
            <v>001103900</v>
          </cell>
          <cell r="B560" t="str">
            <v>โรงพยาบาลผาขาว</v>
          </cell>
          <cell r="C560" t="str">
            <v>21002</v>
          </cell>
          <cell r="D560" t="str">
            <v>กระทรวงสาธารณสุข สำนักงานปลัดกระทรวงสาธารณสุข</v>
          </cell>
          <cell r="E560" t="str">
            <v>07</v>
          </cell>
          <cell r="F560" t="str">
            <v>โรงพยาบาลชุมชน</v>
          </cell>
          <cell r="G560" t="str">
            <v>30</v>
          </cell>
          <cell r="H560" t="str">
            <v>42</v>
          </cell>
          <cell r="I560" t="str">
            <v>จ.เลย</v>
          </cell>
          <cell r="J560" t="str">
            <v>12</v>
          </cell>
          <cell r="K560" t="str">
            <v xml:space="preserve"> อ.ผาขาว</v>
          </cell>
          <cell r="L560" t="str">
            <v>03</v>
          </cell>
          <cell r="M560" t="str">
            <v xml:space="preserve"> 'ต.โนนปอแดง'</v>
          </cell>
          <cell r="N560" t="str">
            <v>08</v>
          </cell>
          <cell r="O560" t="str">
            <v xml:space="preserve"> หมู่ 8</v>
          </cell>
          <cell r="P560" t="str">
            <v>01</v>
          </cell>
          <cell r="Q560" t="str">
            <v>เปิดดำเนินการ</v>
          </cell>
          <cell r="R560" t="str">
            <v xml:space="preserve">155 </v>
          </cell>
          <cell r="S560" t="str">
            <v>42240</v>
          </cell>
          <cell r="T560" t="str">
            <v>042818101</v>
          </cell>
          <cell r="U560" t="str">
            <v>042818101</v>
          </cell>
          <cell r="V560" t="str">
            <v>21</v>
          </cell>
          <cell r="W560" t="str">
            <v>2.1 ทุติยภูมิระดับต้น</v>
          </cell>
          <cell r="AH560" t="str">
            <v>11039</v>
          </cell>
        </row>
        <row r="561">
          <cell r="A561" t="str">
            <v>001103000</v>
          </cell>
          <cell r="B561" t="str">
            <v>โรงพยาบาลนาด้วง</v>
          </cell>
          <cell r="C561" t="str">
            <v>21002</v>
          </cell>
          <cell r="D561" t="str">
            <v>กระทรวงสาธารณสุข สำนักงานปลัดกระทรวงสาธารณสุข</v>
          </cell>
          <cell r="E561" t="str">
            <v>07</v>
          </cell>
          <cell r="F561" t="str">
            <v>โรงพยาบาลชุมชน</v>
          </cell>
          <cell r="G561" t="str">
            <v>30</v>
          </cell>
          <cell r="H561" t="str">
            <v>42</v>
          </cell>
          <cell r="I561" t="str">
            <v>จ.เลย</v>
          </cell>
          <cell r="J561" t="str">
            <v>02</v>
          </cell>
          <cell r="K561" t="str">
            <v xml:space="preserve"> อ.นาด้วง</v>
          </cell>
          <cell r="L561" t="str">
            <v>01</v>
          </cell>
          <cell r="M561" t="str">
            <v xml:space="preserve"> 'ต.นาด้วง'</v>
          </cell>
          <cell r="N561" t="str">
            <v>06</v>
          </cell>
          <cell r="O561" t="str">
            <v xml:space="preserve"> หมู่ 6</v>
          </cell>
          <cell r="P561" t="str">
            <v>01</v>
          </cell>
          <cell r="Q561" t="str">
            <v>เปิดดำเนินการ</v>
          </cell>
          <cell r="R561" t="str">
            <v xml:space="preserve">155 </v>
          </cell>
          <cell r="S561" t="str">
            <v>42210</v>
          </cell>
          <cell r="T561" t="str">
            <v>042887094</v>
          </cell>
          <cell r="U561" t="str">
            <v>042887152</v>
          </cell>
          <cell r="V561" t="str">
            <v>21</v>
          </cell>
          <cell r="W561" t="str">
            <v>2.1 ทุติยภูมิระดับต้น</v>
          </cell>
          <cell r="X561" t="str">
            <v>S</v>
          </cell>
          <cell r="Y561" t="str">
            <v xml:space="preserve">บริการ  </v>
          </cell>
          <cell r="AH561" t="str">
            <v>11030</v>
          </cell>
        </row>
        <row r="562">
          <cell r="A562" t="str">
            <v>001101400</v>
          </cell>
          <cell r="B562" t="str">
            <v>โรงพยาบาลหนองวัวซอ</v>
          </cell>
          <cell r="C562" t="str">
            <v>21002</v>
          </cell>
          <cell r="D562" t="str">
            <v>กระทรวงสาธารณสุข สำนักงานปลัดกระทรวงสาธารณสุข</v>
          </cell>
          <cell r="E562" t="str">
            <v>07</v>
          </cell>
          <cell r="F562" t="str">
            <v>โรงพยาบาลชุมชน</v>
          </cell>
          <cell r="G562" t="str">
            <v>30</v>
          </cell>
          <cell r="H562" t="str">
            <v>41</v>
          </cell>
          <cell r="I562" t="str">
            <v>จ.อุดรธานี</v>
          </cell>
          <cell r="J562" t="str">
            <v>03</v>
          </cell>
          <cell r="K562" t="str">
            <v xml:space="preserve"> อ.หนองวัวซอ</v>
          </cell>
          <cell r="L562" t="str">
            <v>01</v>
          </cell>
          <cell r="M562" t="str">
            <v xml:space="preserve"> 'ต.หมากหญ้า'</v>
          </cell>
          <cell r="N562" t="str">
            <v>05</v>
          </cell>
          <cell r="O562" t="str">
            <v xml:space="preserve"> หมู่ 5</v>
          </cell>
          <cell r="P562" t="str">
            <v>01</v>
          </cell>
          <cell r="Q562" t="str">
            <v>เปิดดำเนินการ</v>
          </cell>
          <cell r="R562" t="str">
            <v xml:space="preserve">200 </v>
          </cell>
          <cell r="S562" t="str">
            <v>41220</v>
          </cell>
          <cell r="V562" t="str">
            <v>21</v>
          </cell>
          <cell r="W562" t="str">
            <v>2.1 ทุติยภูมิระดับต้น</v>
          </cell>
          <cell r="AH562" t="str">
            <v>11014</v>
          </cell>
        </row>
        <row r="563">
          <cell r="A563" t="str">
            <v>001102600</v>
          </cell>
          <cell r="B563" t="str">
            <v>โรงพยาบาลสร้างคอม</v>
          </cell>
          <cell r="C563" t="str">
            <v>21002</v>
          </cell>
          <cell r="D563" t="str">
            <v>กระทรวงสาธารณสุข สำนักงานปลัดกระทรวงสาธารณสุข</v>
          </cell>
          <cell r="E563" t="str">
            <v>07</v>
          </cell>
          <cell r="F563" t="str">
            <v>โรงพยาบาลชุมชน</v>
          </cell>
          <cell r="G563" t="str">
            <v>30</v>
          </cell>
          <cell r="H563" t="str">
            <v>41</v>
          </cell>
          <cell r="I563" t="str">
            <v>จ.อุดรธานี</v>
          </cell>
          <cell r="J563" t="str">
            <v>20</v>
          </cell>
          <cell r="K563" t="str">
            <v xml:space="preserve"> อ.สร้างคอม</v>
          </cell>
          <cell r="L563" t="str">
            <v>01</v>
          </cell>
          <cell r="M563" t="str">
            <v xml:space="preserve"> 'ต.สร้างคอม'</v>
          </cell>
          <cell r="N563" t="str">
            <v>04</v>
          </cell>
          <cell r="O563" t="str">
            <v xml:space="preserve"> หมู่ 4</v>
          </cell>
          <cell r="P563" t="str">
            <v>01</v>
          </cell>
          <cell r="Q563" t="str">
            <v>เปิดดำเนินการ</v>
          </cell>
          <cell r="V563" t="str">
            <v>21</v>
          </cell>
          <cell r="W563" t="str">
            <v>2.1 ทุติยภูมิระดับต้น</v>
          </cell>
          <cell r="AH563" t="str">
            <v>11026</v>
          </cell>
        </row>
        <row r="564">
          <cell r="A564" t="str">
            <v>001101500</v>
          </cell>
          <cell r="B564" t="str">
            <v>โรงพยาบาลกุมภวาปี</v>
          </cell>
          <cell r="C564" t="str">
            <v>21002</v>
          </cell>
          <cell r="D564" t="str">
            <v>กระทรวงสาธารณสุข สำนักงานปลัดกระทรวงสาธารณสุข</v>
          </cell>
          <cell r="E564" t="str">
            <v>07</v>
          </cell>
          <cell r="F564" t="str">
            <v>โรงพยาบาลชุมชน</v>
          </cell>
          <cell r="G564" t="str">
            <v>90</v>
          </cell>
          <cell r="H564" t="str">
            <v>41</v>
          </cell>
          <cell r="I564" t="str">
            <v>จ.อุดรธานี</v>
          </cell>
          <cell r="J564" t="str">
            <v>04</v>
          </cell>
          <cell r="K564" t="str">
            <v xml:space="preserve"> อ.กุมภวาปี</v>
          </cell>
          <cell r="L564" t="str">
            <v>15</v>
          </cell>
          <cell r="M564" t="str">
            <v xml:space="preserve"> 'ต.กุมภวาปี'</v>
          </cell>
          <cell r="N564" t="str">
            <v>05</v>
          </cell>
          <cell r="O564" t="str">
            <v xml:space="preserve"> หมู่ 5</v>
          </cell>
          <cell r="P564" t="str">
            <v>01</v>
          </cell>
          <cell r="Q564" t="str">
            <v>เปิดดำเนินการ</v>
          </cell>
          <cell r="R564" t="str">
            <v xml:space="preserve">7 ถ.จิตรประสงค์ </v>
          </cell>
          <cell r="S564" t="str">
            <v>41110</v>
          </cell>
          <cell r="V564" t="str">
            <v>21</v>
          </cell>
          <cell r="W564" t="str">
            <v>2.1 ทุติยภูมิระดับต้น</v>
          </cell>
          <cell r="AH564" t="str">
            <v>11015</v>
          </cell>
        </row>
        <row r="565">
          <cell r="A565" t="str">
            <v>001102000</v>
          </cell>
          <cell r="B565" t="str">
            <v>โรงพยาบาลไชยวาน</v>
          </cell>
          <cell r="C565" t="str">
            <v>21002</v>
          </cell>
          <cell r="D565" t="str">
            <v>กระทรวงสาธารณสุข สำนักงานปลัดกระทรวงสาธารณสุข</v>
          </cell>
          <cell r="E565" t="str">
            <v>07</v>
          </cell>
          <cell r="F565" t="str">
            <v>โรงพยาบาลชุมชน</v>
          </cell>
          <cell r="G565" t="str">
            <v>30</v>
          </cell>
          <cell r="H565" t="str">
            <v>41</v>
          </cell>
          <cell r="I565" t="str">
            <v>จ.อุดรธานี</v>
          </cell>
          <cell r="J565" t="str">
            <v>08</v>
          </cell>
          <cell r="K565" t="str">
            <v xml:space="preserve"> อ.ไชยวาน</v>
          </cell>
          <cell r="L565" t="str">
            <v>01</v>
          </cell>
          <cell r="M565" t="str">
            <v xml:space="preserve"> 'ต.ไชยวาน'</v>
          </cell>
          <cell r="N565" t="str">
            <v>05</v>
          </cell>
          <cell r="O565" t="str">
            <v xml:space="preserve"> หมู่ 5</v>
          </cell>
          <cell r="P565" t="str">
            <v>01</v>
          </cell>
          <cell r="Q565" t="str">
            <v>เปิดดำเนินการ</v>
          </cell>
          <cell r="R565" t="str">
            <v xml:space="preserve">200 </v>
          </cell>
          <cell r="S565" t="str">
            <v>41220</v>
          </cell>
          <cell r="V565" t="str">
            <v>21</v>
          </cell>
          <cell r="W565" t="str">
            <v>2.1 ทุติยภูมิระดับต้น</v>
          </cell>
          <cell r="AH565" t="str">
            <v>11020</v>
          </cell>
        </row>
        <row r="566">
          <cell r="A566" t="str">
            <v>001102700</v>
          </cell>
          <cell r="B566" t="str">
            <v>โรงพยาบาลหนองแสง</v>
          </cell>
          <cell r="C566" t="str">
            <v>21002</v>
          </cell>
          <cell r="D566" t="str">
            <v>กระทรวงสาธารณสุข สำนักงานปลัดกระทรวงสาธารณสุข</v>
          </cell>
          <cell r="E566" t="str">
            <v>07</v>
          </cell>
          <cell r="F566" t="str">
            <v>โรงพยาบาลชุมชน</v>
          </cell>
          <cell r="G566" t="str">
            <v>30</v>
          </cell>
          <cell r="H566" t="str">
            <v>41</v>
          </cell>
          <cell r="I566" t="str">
            <v>จ.อุดรธานี</v>
          </cell>
          <cell r="J566" t="str">
            <v>21</v>
          </cell>
          <cell r="K566" t="str">
            <v xml:space="preserve"> อ.หนองแสง</v>
          </cell>
          <cell r="L566" t="str">
            <v>04</v>
          </cell>
          <cell r="M566" t="str">
            <v xml:space="preserve"> 'ต.ทับกุง'</v>
          </cell>
          <cell r="N566" t="str">
            <v>07</v>
          </cell>
          <cell r="O566" t="str">
            <v xml:space="preserve"> หมู่ 7</v>
          </cell>
          <cell r="P566" t="str">
            <v>01</v>
          </cell>
          <cell r="Q566" t="str">
            <v>เปิดดำเนินการ</v>
          </cell>
          <cell r="S566" t="str">
            <v>41340</v>
          </cell>
          <cell r="V566" t="str">
            <v>21</v>
          </cell>
          <cell r="W566" t="str">
            <v>2.1 ทุติยภูมิระดับต้น</v>
          </cell>
          <cell r="AH566" t="str">
            <v>11027</v>
          </cell>
        </row>
        <row r="567">
          <cell r="A567" t="str">
            <v>001102500</v>
          </cell>
          <cell r="B567" t="str">
            <v>โรงพยาบาลเพ็ญ</v>
          </cell>
          <cell r="C567" t="str">
            <v>21002</v>
          </cell>
          <cell r="D567" t="str">
            <v>กระทรวงสาธารณสุข สำนักงานปลัดกระทรวงสาธารณสุข</v>
          </cell>
          <cell r="E567" t="str">
            <v>07</v>
          </cell>
          <cell r="F567" t="str">
            <v>โรงพยาบาลชุมชน</v>
          </cell>
          <cell r="G567" t="str">
            <v>60</v>
          </cell>
          <cell r="H567" t="str">
            <v>41</v>
          </cell>
          <cell r="I567" t="str">
            <v>จ.อุดรธานี</v>
          </cell>
          <cell r="J567" t="str">
            <v>19</v>
          </cell>
          <cell r="K567" t="str">
            <v xml:space="preserve"> อ.เพ็ญ</v>
          </cell>
          <cell r="L567" t="str">
            <v>01</v>
          </cell>
          <cell r="M567" t="str">
            <v xml:space="preserve"> 'ต.เพ็ญ'</v>
          </cell>
          <cell r="N567" t="str">
            <v>01</v>
          </cell>
          <cell r="O567" t="str">
            <v xml:space="preserve"> หมู่ 1</v>
          </cell>
          <cell r="P567" t="str">
            <v>01</v>
          </cell>
          <cell r="Q567" t="str">
            <v>เปิดดำเนินการ</v>
          </cell>
          <cell r="R567" t="str">
            <v xml:space="preserve">46 ม.1 ถ.วุฒาธิคุณ </v>
          </cell>
          <cell r="S567" t="str">
            <v>41150</v>
          </cell>
          <cell r="V567" t="str">
            <v>22</v>
          </cell>
          <cell r="W567" t="str">
            <v>2.2 ทุติยภูมิระดับกลาง</v>
          </cell>
          <cell r="AH567" t="str">
            <v>11025</v>
          </cell>
        </row>
        <row r="568">
          <cell r="A568" t="str">
            <v>001099500</v>
          </cell>
          <cell r="B568" t="str">
            <v>โรงพยาบาลบ้านฝาง</v>
          </cell>
          <cell r="C568" t="str">
            <v>21002</v>
          </cell>
          <cell r="D568" t="str">
            <v>กระทรวงสาธารณสุข สำนักงานปลัดกระทรวงสาธารณสุข</v>
          </cell>
          <cell r="E568" t="str">
            <v>07</v>
          </cell>
          <cell r="F568" t="str">
            <v>โรงพยาบาลชุมชน</v>
          </cell>
          <cell r="G568" t="str">
            <v>30</v>
          </cell>
          <cell r="H568" t="str">
            <v>40</v>
          </cell>
          <cell r="I568" t="str">
            <v>จ.ขอนแก่น</v>
          </cell>
          <cell r="J568" t="str">
            <v>02</v>
          </cell>
          <cell r="K568" t="str">
            <v xml:space="preserve"> อ.บ้านฝาง</v>
          </cell>
          <cell r="L568" t="str">
            <v>06</v>
          </cell>
          <cell r="M568" t="str">
            <v xml:space="preserve"> 'ต.บ้านฝาง'</v>
          </cell>
          <cell r="N568" t="str">
            <v>09</v>
          </cell>
          <cell r="O568" t="str">
            <v xml:space="preserve"> หมู่ 9</v>
          </cell>
          <cell r="P568" t="str">
            <v>01</v>
          </cell>
          <cell r="Q568" t="str">
            <v>เปิดดำเนินการ</v>
          </cell>
          <cell r="R568" t="str">
            <v xml:space="preserve">330  </v>
          </cell>
          <cell r="S568" t="str">
            <v>40270</v>
          </cell>
          <cell r="T568" t="str">
            <v>043269206</v>
          </cell>
          <cell r="V568" t="str">
            <v>21</v>
          </cell>
          <cell r="W568" t="str">
            <v>2.1 ทุติยภูมิระดับต้น</v>
          </cell>
          <cell r="X568" t="str">
            <v>S</v>
          </cell>
          <cell r="Y568" t="str">
            <v xml:space="preserve">บริการ  </v>
          </cell>
          <cell r="AH568" t="str">
            <v>10995</v>
          </cell>
        </row>
        <row r="569">
          <cell r="A569" t="str">
            <v>001099900</v>
          </cell>
          <cell r="B569" t="str">
            <v>โรงพยาบาลสีชมพู</v>
          </cell>
          <cell r="C569" t="str">
            <v>21002</v>
          </cell>
          <cell r="D569" t="str">
            <v>กระทรวงสาธารณสุข สำนักงานปลัดกระทรวงสาธารณสุข</v>
          </cell>
          <cell r="E569" t="str">
            <v>07</v>
          </cell>
          <cell r="F569" t="str">
            <v>โรงพยาบาลชุมชน</v>
          </cell>
          <cell r="G569" t="str">
            <v>30</v>
          </cell>
          <cell r="H569" t="str">
            <v>40</v>
          </cell>
          <cell r="I569" t="str">
            <v>จ.ขอนแก่น</v>
          </cell>
          <cell r="J569" t="str">
            <v>06</v>
          </cell>
          <cell r="K569" t="str">
            <v xml:space="preserve"> อ.สีชมพู</v>
          </cell>
          <cell r="L569" t="str">
            <v>04</v>
          </cell>
          <cell r="M569" t="str">
            <v xml:space="preserve"> 'ต.วังเพิ่ม'</v>
          </cell>
          <cell r="N569" t="str">
            <v>10</v>
          </cell>
          <cell r="O569" t="str">
            <v xml:space="preserve"> หมู่ 10</v>
          </cell>
          <cell r="P569" t="str">
            <v>01</v>
          </cell>
          <cell r="Q569" t="str">
            <v>เปิดดำเนินการ</v>
          </cell>
          <cell r="R569" t="str">
            <v xml:space="preserve">140 </v>
          </cell>
          <cell r="S569" t="str">
            <v>40220</v>
          </cell>
          <cell r="T569" t="str">
            <v>043399176</v>
          </cell>
          <cell r="V569" t="str">
            <v>21</v>
          </cell>
          <cell r="W569" t="str">
            <v>2.1 ทุติยภูมิระดับต้น</v>
          </cell>
          <cell r="X569" t="str">
            <v>S</v>
          </cell>
          <cell r="Y569" t="str">
            <v xml:space="preserve">บริการ  </v>
          </cell>
          <cell r="AH569" t="str">
            <v>10999</v>
          </cell>
        </row>
        <row r="570">
          <cell r="A570" t="str">
            <v>001100500</v>
          </cell>
          <cell r="B570" t="str">
            <v>โรงพยาบาลแวงใหญ่</v>
          </cell>
          <cell r="C570" t="str">
            <v>21002</v>
          </cell>
          <cell r="D570" t="str">
            <v>กระทรวงสาธารณสุข สำนักงานปลัดกระทรวงสาธารณสุข</v>
          </cell>
          <cell r="E570" t="str">
            <v>07</v>
          </cell>
          <cell r="F570" t="str">
            <v>โรงพยาบาลชุมชน</v>
          </cell>
          <cell r="G570" t="str">
            <v>30</v>
          </cell>
          <cell r="H570" t="str">
            <v>40</v>
          </cell>
          <cell r="I570" t="str">
            <v>จ.ขอนแก่น</v>
          </cell>
          <cell r="J570" t="str">
            <v>13</v>
          </cell>
          <cell r="K570" t="str">
            <v xml:space="preserve"> อ.แวงใหญ่</v>
          </cell>
          <cell r="L570" t="str">
            <v>01</v>
          </cell>
          <cell r="M570" t="str">
            <v xml:space="preserve"> 'ต.คอนฉิม'</v>
          </cell>
          <cell r="N570" t="str">
            <v>09</v>
          </cell>
          <cell r="O570" t="str">
            <v xml:space="preserve"> หมู่ 9</v>
          </cell>
          <cell r="P570" t="str">
            <v>01</v>
          </cell>
          <cell r="Q570" t="str">
            <v>เปิดดำเนินการ</v>
          </cell>
          <cell r="R570" t="str">
            <v xml:space="preserve">68 </v>
          </cell>
          <cell r="S570" t="str">
            <v>40330</v>
          </cell>
          <cell r="T570" t="str">
            <v>043496349</v>
          </cell>
          <cell r="V570" t="str">
            <v>21</v>
          </cell>
          <cell r="W570" t="str">
            <v>2.1 ทุติยภูมิระดับต้น</v>
          </cell>
          <cell r="X570" t="str">
            <v>S</v>
          </cell>
          <cell r="Y570" t="str">
            <v xml:space="preserve">บริการ  </v>
          </cell>
          <cell r="AH570" t="str">
            <v>11005</v>
          </cell>
        </row>
        <row r="571">
          <cell r="A571" t="str">
            <v>001099600</v>
          </cell>
          <cell r="B571" t="str">
            <v>โรงพยาบาลพระยืน</v>
          </cell>
          <cell r="C571" t="str">
            <v>21002</v>
          </cell>
          <cell r="D571" t="str">
            <v>กระทรวงสาธารณสุข สำนักงานปลัดกระทรวงสาธารณสุข</v>
          </cell>
          <cell r="E571" t="str">
            <v>07</v>
          </cell>
          <cell r="F571" t="str">
            <v>โรงพยาบาลชุมชน</v>
          </cell>
          <cell r="G571" t="str">
            <v>30</v>
          </cell>
          <cell r="H571" t="str">
            <v>40</v>
          </cell>
          <cell r="I571" t="str">
            <v>จ.ขอนแก่น</v>
          </cell>
          <cell r="J571" t="str">
            <v>03</v>
          </cell>
          <cell r="K571" t="str">
            <v xml:space="preserve"> อ.พระยืน</v>
          </cell>
          <cell r="L571" t="str">
            <v>01</v>
          </cell>
          <cell r="M571" t="str">
            <v xml:space="preserve"> 'ต.พระยืน'</v>
          </cell>
          <cell r="N571" t="str">
            <v>01</v>
          </cell>
          <cell r="O571" t="str">
            <v xml:space="preserve"> หมู่ 1</v>
          </cell>
          <cell r="P571" t="str">
            <v>01</v>
          </cell>
          <cell r="Q571" t="str">
            <v>เปิดดำเนินการ</v>
          </cell>
          <cell r="R571" t="str">
            <v xml:space="preserve">269 </v>
          </cell>
          <cell r="S571" t="str">
            <v>40320</v>
          </cell>
          <cell r="T571" t="str">
            <v>043266045</v>
          </cell>
          <cell r="V571" t="str">
            <v>21</v>
          </cell>
          <cell r="W571" t="str">
            <v>2.1 ทุติยภูมิระดับต้น</v>
          </cell>
          <cell r="X571" t="str">
            <v>S</v>
          </cell>
          <cell r="Y571" t="str">
            <v xml:space="preserve">บริการ  </v>
          </cell>
          <cell r="AH571" t="str">
            <v>10996</v>
          </cell>
        </row>
        <row r="572">
          <cell r="A572" t="str">
            <v>001098900</v>
          </cell>
          <cell r="B572" t="str">
            <v>โรงพยาบาลหัวตะพาน</v>
          </cell>
          <cell r="C572" t="str">
            <v>21002</v>
          </cell>
          <cell r="D572" t="str">
            <v>กระทรวงสาธารณสุข สำนักงานปลัดกระทรวงสาธารณสุข</v>
          </cell>
          <cell r="E572" t="str">
            <v>07</v>
          </cell>
          <cell r="F572" t="str">
            <v>โรงพยาบาลชุมชน</v>
          </cell>
          <cell r="G572" t="str">
            <v>30</v>
          </cell>
          <cell r="H572" t="str">
            <v>37</v>
          </cell>
          <cell r="I572" t="str">
            <v>จ.อำนาจเจริญ</v>
          </cell>
          <cell r="J572" t="str">
            <v>06</v>
          </cell>
          <cell r="K572" t="str">
            <v xml:space="preserve"> อ.หัวตะพาน</v>
          </cell>
          <cell r="L572" t="str">
            <v>08</v>
          </cell>
          <cell r="M572" t="str">
            <v xml:space="preserve"> 'ต.รัตนวารี'</v>
          </cell>
          <cell r="N572" t="str">
            <v>07</v>
          </cell>
          <cell r="O572" t="str">
            <v xml:space="preserve"> หมู่ 7</v>
          </cell>
          <cell r="P572" t="str">
            <v>01</v>
          </cell>
          <cell r="Q572" t="str">
            <v>เปิดดำเนินการ</v>
          </cell>
          <cell r="R572" t="str">
            <v xml:space="preserve">176 ม.7 </v>
          </cell>
          <cell r="S572" t="str">
            <v>37240</v>
          </cell>
          <cell r="V572" t="str">
            <v>22</v>
          </cell>
          <cell r="W572" t="str">
            <v>2.2 ทุติยภูมิระดับกลาง</v>
          </cell>
          <cell r="AH572" t="str">
            <v>10989</v>
          </cell>
        </row>
        <row r="573">
          <cell r="A573" t="str">
            <v>001099000</v>
          </cell>
          <cell r="B573" t="str">
            <v>โรงพยาบาลลืออำนาจ</v>
          </cell>
          <cell r="C573" t="str">
            <v>21002</v>
          </cell>
          <cell r="D573" t="str">
            <v>กระทรวงสาธารณสุข สำนักงานปลัดกระทรวงสาธารณสุข</v>
          </cell>
          <cell r="E573" t="str">
            <v>07</v>
          </cell>
          <cell r="F573" t="str">
            <v>โรงพยาบาลชุมชน</v>
          </cell>
          <cell r="G573" t="str">
            <v>10</v>
          </cell>
          <cell r="H573" t="str">
            <v>37</v>
          </cell>
          <cell r="I573" t="str">
            <v>จ.อำนาจเจริญ</v>
          </cell>
          <cell r="J573" t="str">
            <v>07</v>
          </cell>
          <cell r="K573" t="str">
            <v xml:space="preserve"> อ.ลืออำนาจ</v>
          </cell>
          <cell r="L573" t="str">
            <v>01</v>
          </cell>
          <cell r="M573" t="str">
            <v xml:space="preserve"> 'ต.อำนาจ'</v>
          </cell>
          <cell r="N573" t="str">
            <v>01</v>
          </cell>
          <cell r="O573" t="str">
            <v xml:space="preserve"> หมู่ 1</v>
          </cell>
          <cell r="P573" t="str">
            <v>01</v>
          </cell>
          <cell r="Q573" t="str">
            <v>เปิดดำเนินการ</v>
          </cell>
          <cell r="R573" t="str">
            <v xml:space="preserve">ถ.ชยางกูร </v>
          </cell>
          <cell r="S573" t="str">
            <v>37000</v>
          </cell>
          <cell r="V573" t="str">
            <v>22</v>
          </cell>
          <cell r="W573" t="str">
            <v>2.2 ทุติยภูมิระดับกลาง</v>
          </cell>
          <cell r="AH573" t="str">
            <v>10990</v>
          </cell>
        </row>
        <row r="574">
          <cell r="A574" t="str">
            <v>001106600</v>
          </cell>
          <cell r="B574" t="str">
            <v>โรงพยาบาลโพนทอง</v>
          </cell>
          <cell r="C574" t="str">
            <v>21002</v>
          </cell>
          <cell r="D574" t="str">
            <v>กระทรวงสาธารณสุข สำนักงานปลัดกระทรวงสาธารณสุข</v>
          </cell>
          <cell r="E574" t="str">
            <v>07</v>
          </cell>
          <cell r="F574" t="str">
            <v>โรงพยาบาลชุมชน</v>
          </cell>
          <cell r="G574" t="str">
            <v>60</v>
          </cell>
          <cell r="H574" t="str">
            <v>45</v>
          </cell>
          <cell r="I574" t="str">
            <v>จ.ร้อยเอ็ด</v>
          </cell>
          <cell r="J574" t="str">
            <v>07</v>
          </cell>
          <cell r="K574" t="str">
            <v xml:space="preserve"> อ.โพนทอง</v>
          </cell>
          <cell r="L574" t="str">
            <v>12</v>
          </cell>
          <cell r="M574" t="str">
            <v xml:space="preserve"> 'ต.สระนกแก้ว'</v>
          </cell>
          <cell r="N574" t="str">
            <v>10</v>
          </cell>
          <cell r="O574" t="str">
            <v xml:space="preserve"> หมู่ 10</v>
          </cell>
          <cell r="P574" t="str">
            <v>01</v>
          </cell>
          <cell r="Q574" t="str">
            <v>เปิดดำเนินการ</v>
          </cell>
          <cell r="R574" t="str">
            <v xml:space="preserve">196 ม.10 ถ.โพนทอง-ขอนแก่น </v>
          </cell>
          <cell r="S574" t="str">
            <v>45110</v>
          </cell>
          <cell r="V574" t="str">
            <v>22</v>
          </cell>
          <cell r="W574" t="str">
            <v>2.2 ทุติยภูมิระดับกลาง</v>
          </cell>
          <cell r="AH574" t="str">
            <v>11066</v>
          </cell>
        </row>
        <row r="575">
          <cell r="A575" t="str">
            <v>001106100</v>
          </cell>
          <cell r="B575" t="str">
            <v>โรงพยาบาลเกษตรวิสัย</v>
          </cell>
          <cell r="C575" t="str">
            <v>21002</v>
          </cell>
          <cell r="D575" t="str">
            <v>กระทรวงสาธารณสุข สำนักงานปลัดกระทรวงสาธารณสุข</v>
          </cell>
          <cell r="E575" t="str">
            <v>07</v>
          </cell>
          <cell r="F575" t="str">
            <v>โรงพยาบาลชุมชน</v>
          </cell>
          <cell r="G575" t="str">
            <v>30</v>
          </cell>
          <cell r="H575" t="str">
            <v>45</v>
          </cell>
          <cell r="I575" t="str">
            <v>จ.ร้อยเอ็ด</v>
          </cell>
          <cell r="J575" t="str">
            <v>02</v>
          </cell>
          <cell r="K575" t="str">
            <v xml:space="preserve"> อ.เกษตรวิสัย</v>
          </cell>
          <cell r="L575" t="str">
            <v>01</v>
          </cell>
          <cell r="M575" t="str">
            <v xml:space="preserve"> 'ต.เกษตรวิสัย'</v>
          </cell>
          <cell r="N575" t="str">
            <v>10</v>
          </cell>
          <cell r="O575" t="str">
            <v xml:space="preserve"> หมู่ 10</v>
          </cell>
          <cell r="P575" t="str">
            <v>01</v>
          </cell>
          <cell r="Q575" t="str">
            <v>เปิดดำเนินการ</v>
          </cell>
          <cell r="R575" t="str">
            <v xml:space="preserve">2 ม.10 ถ.หน้ารพ. </v>
          </cell>
          <cell r="S575" t="str">
            <v>45150</v>
          </cell>
          <cell r="V575" t="str">
            <v>21</v>
          </cell>
          <cell r="W575" t="str">
            <v>2.1 ทุติยภูมิระดับต้น</v>
          </cell>
          <cell r="AH575" t="str">
            <v>11061</v>
          </cell>
        </row>
        <row r="576">
          <cell r="A576" t="str">
            <v>001106900</v>
          </cell>
          <cell r="B576" t="str">
            <v>โรงพยาบาลเสลภูมิ</v>
          </cell>
          <cell r="C576" t="str">
            <v>21002</v>
          </cell>
          <cell r="D576" t="str">
            <v>กระทรวงสาธารณสุข สำนักงานปลัดกระทรวงสาธารณสุข</v>
          </cell>
          <cell r="E576" t="str">
            <v>07</v>
          </cell>
          <cell r="F576" t="str">
            <v>โรงพยาบาลชุมชน</v>
          </cell>
          <cell r="G576" t="str">
            <v>60</v>
          </cell>
          <cell r="H576" t="str">
            <v>45</v>
          </cell>
          <cell r="I576" t="str">
            <v>จ.ร้อยเอ็ด</v>
          </cell>
          <cell r="J576" t="str">
            <v>10</v>
          </cell>
          <cell r="K576" t="str">
            <v xml:space="preserve"> อ.เสลภูมิ</v>
          </cell>
          <cell r="L576" t="str">
            <v>17</v>
          </cell>
          <cell r="M576" t="str">
            <v xml:space="preserve"> 'ต.ขวัญเมือง'</v>
          </cell>
          <cell r="N576" t="str">
            <v>07</v>
          </cell>
          <cell r="O576" t="str">
            <v xml:space="preserve"> หมู่ 7</v>
          </cell>
          <cell r="P576" t="str">
            <v>01</v>
          </cell>
          <cell r="Q576" t="str">
            <v>เปิดดำเนินการ</v>
          </cell>
          <cell r="R576" t="str">
            <v xml:space="preserve">279 ม.7 </v>
          </cell>
          <cell r="S576" t="str">
            <v>45120</v>
          </cell>
          <cell r="V576" t="str">
            <v>22</v>
          </cell>
          <cell r="W576" t="str">
            <v>2.2 ทุติยภูมิระดับกลาง</v>
          </cell>
          <cell r="AH576" t="str">
            <v>11069</v>
          </cell>
        </row>
        <row r="577">
          <cell r="A577" t="str">
            <v>001109300</v>
          </cell>
          <cell r="B577" t="str">
            <v>โรงพยาบาลวาริชภูมิ</v>
          </cell>
          <cell r="C577" t="str">
            <v>21002</v>
          </cell>
          <cell r="D577" t="str">
            <v>กระทรวงสาธารณสุข สำนักงานปลัดกระทรวงสาธารณสุข</v>
          </cell>
          <cell r="E577" t="str">
            <v>07</v>
          </cell>
          <cell r="F577" t="str">
            <v>โรงพยาบาลชุมชน</v>
          </cell>
          <cell r="G577" t="str">
            <v>37</v>
          </cell>
          <cell r="H577" t="str">
            <v>47</v>
          </cell>
          <cell r="I577" t="str">
            <v>จ.สกลนคร</v>
          </cell>
          <cell r="J577" t="str">
            <v>06</v>
          </cell>
          <cell r="K577" t="str">
            <v xml:space="preserve"> อ.วาริชภูมิ</v>
          </cell>
          <cell r="L577" t="str">
            <v>01</v>
          </cell>
          <cell r="M577" t="str">
            <v xml:space="preserve"> 'ต.วาริชภูมิ'</v>
          </cell>
          <cell r="N577" t="str">
            <v>13</v>
          </cell>
          <cell r="O577" t="str">
            <v xml:space="preserve"> หมู่ 13</v>
          </cell>
          <cell r="P577" t="str">
            <v>01</v>
          </cell>
          <cell r="Q577" t="str">
            <v>เปิดดำเนินการ</v>
          </cell>
          <cell r="R577" t="str">
            <v xml:space="preserve">83  </v>
          </cell>
          <cell r="S577" t="str">
            <v>47150</v>
          </cell>
          <cell r="T577" t="str">
            <v>042973751</v>
          </cell>
          <cell r="U577" t="str">
            <v>042973751</v>
          </cell>
          <cell r="V577" t="str">
            <v>21</v>
          </cell>
          <cell r="W577" t="str">
            <v>2.1 ทุติยภูมิระดับต้น</v>
          </cell>
          <cell r="X577" t="str">
            <v>S</v>
          </cell>
          <cell r="Y577" t="str">
            <v xml:space="preserve">บริการ  </v>
          </cell>
          <cell r="AH577" t="str">
            <v>11093</v>
          </cell>
        </row>
        <row r="578">
          <cell r="A578" t="str">
            <v>001109800</v>
          </cell>
          <cell r="B578" t="str">
            <v>โรงพยาบาลอากาศอำนวย</v>
          </cell>
          <cell r="C578" t="str">
            <v>21002</v>
          </cell>
          <cell r="D578" t="str">
            <v>กระทรวงสาธารณสุข สำนักงานปลัดกระทรวงสาธารณสุข</v>
          </cell>
          <cell r="E578" t="str">
            <v>07</v>
          </cell>
          <cell r="F578" t="str">
            <v>โรงพยาบาลชุมชน</v>
          </cell>
          <cell r="G578" t="str">
            <v>90</v>
          </cell>
          <cell r="H578" t="str">
            <v>47</v>
          </cell>
          <cell r="I578" t="str">
            <v>จ.สกลนคร</v>
          </cell>
          <cell r="J578" t="str">
            <v>11</v>
          </cell>
          <cell r="K578" t="str">
            <v xml:space="preserve"> อ.อากาศอำนวย</v>
          </cell>
          <cell r="L578" t="str">
            <v>01</v>
          </cell>
          <cell r="M578" t="str">
            <v xml:space="preserve"> 'ต.อากาศ'</v>
          </cell>
          <cell r="N578" t="str">
            <v>03</v>
          </cell>
          <cell r="O578" t="str">
            <v xml:space="preserve"> หมู่ 3</v>
          </cell>
          <cell r="P578" t="str">
            <v>01</v>
          </cell>
          <cell r="Q578" t="str">
            <v>เปิดดำเนินการ</v>
          </cell>
          <cell r="R578" t="str">
            <v xml:space="preserve">386  </v>
          </cell>
          <cell r="S578" t="str">
            <v>47170</v>
          </cell>
          <cell r="T578" t="str">
            <v>04279900</v>
          </cell>
          <cell r="U578" t="str">
            <v>042794213</v>
          </cell>
          <cell r="V578" t="str">
            <v>21</v>
          </cell>
          <cell r="W578" t="str">
            <v>2.1 ทุติยภูมิระดับต้น</v>
          </cell>
          <cell r="X578" t="str">
            <v>S</v>
          </cell>
          <cell r="Y578" t="str">
            <v xml:space="preserve">บริการ  </v>
          </cell>
          <cell r="AH578" t="str">
            <v>11098</v>
          </cell>
        </row>
        <row r="579">
          <cell r="A579" t="str">
            <v>001109700</v>
          </cell>
          <cell r="B579" t="str">
            <v>โรงพยาบาลบ้านม่วง</v>
          </cell>
          <cell r="C579" t="str">
            <v>21002</v>
          </cell>
          <cell r="D579" t="str">
            <v>กระทรวงสาธารณสุข สำนักงานปลัดกระทรวงสาธารณสุข</v>
          </cell>
          <cell r="E579" t="str">
            <v>07</v>
          </cell>
          <cell r="F579" t="str">
            <v>โรงพยาบาลชุมชน</v>
          </cell>
          <cell r="G579" t="str">
            <v>77</v>
          </cell>
          <cell r="H579" t="str">
            <v>47</v>
          </cell>
          <cell r="I579" t="str">
            <v>จ.สกลนคร</v>
          </cell>
          <cell r="J579" t="str">
            <v>10</v>
          </cell>
          <cell r="K579" t="str">
            <v xml:space="preserve"> อ.บ้านม่วง</v>
          </cell>
          <cell r="L579" t="str">
            <v>01</v>
          </cell>
          <cell r="M579" t="str">
            <v xml:space="preserve"> 'ต.ม่วง'</v>
          </cell>
          <cell r="N579" t="str">
            <v>02</v>
          </cell>
          <cell r="O579" t="str">
            <v xml:space="preserve"> หมู่ 2</v>
          </cell>
          <cell r="P579" t="str">
            <v>01</v>
          </cell>
          <cell r="Q579" t="str">
            <v>เปิดดำเนินการ</v>
          </cell>
          <cell r="R579" t="str">
            <v xml:space="preserve">299  </v>
          </cell>
          <cell r="S579" t="str">
            <v>47140</v>
          </cell>
          <cell r="T579" t="str">
            <v>042794118</v>
          </cell>
          <cell r="U579" t="str">
            <v>042794213</v>
          </cell>
          <cell r="V579" t="str">
            <v>21</v>
          </cell>
          <cell r="W579" t="str">
            <v>2.1 ทุติยภูมิระดับต้น</v>
          </cell>
          <cell r="X579" t="str">
            <v>S</v>
          </cell>
          <cell r="Y579" t="str">
            <v xml:space="preserve">บริการ  </v>
          </cell>
          <cell r="AH579" t="str">
            <v>11097</v>
          </cell>
        </row>
        <row r="580">
          <cell r="A580" t="str">
            <v>001109500</v>
          </cell>
          <cell r="B580" t="str">
            <v>โรงพยาบาลวานรนิวาส</v>
          </cell>
          <cell r="C580" t="str">
            <v>21002</v>
          </cell>
          <cell r="D580" t="str">
            <v>กระทรวงสาธารณสุข สำนักงานปลัดกระทรวงสาธารณสุข</v>
          </cell>
          <cell r="E580" t="str">
            <v>07</v>
          </cell>
          <cell r="F580" t="str">
            <v>โรงพยาบาลชุมชน</v>
          </cell>
          <cell r="G580" t="str">
            <v>70</v>
          </cell>
          <cell r="H580" t="str">
            <v>47</v>
          </cell>
          <cell r="I580" t="str">
            <v>จ.สกลนคร</v>
          </cell>
          <cell r="J580" t="str">
            <v>08</v>
          </cell>
          <cell r="K580" t="str">
            <v xml:space="preserve"> อ.วานรนิวาส</v>
          </cell>
          <cell r="L580" t="str">
            <v>12</v>
          </cell>
          <cell r="M580" t="str">
            <v xml:space="preserve"> 'ต.คอนสวรรค์'</v>
          </cell>
          <cell r="N580" t="str">
            <v>09</v>
          </cell>
          <cell r="O580" t="str">
            <v xml:space="preserve"> หมู่ 9</v>
          </cell>
          <cell r="P580" t="str">
            <v>01</v>
          </cell>
          <cell r="Q580" t="str">
            <v>เปิดดำเนินการ</v>
          </cell>
          <cell r="R580" t="str">
            <v xml:space="preserve">1   </v>
          </cell>
          <cell r="S580" t="str">
            <v>47120</v>
          </cell>
          <cell r="T580" t="str">
            <v>042791122</v>
          </cell>
          <cell r="V580" t="str">
            <v>22</v>
          </cell>
          <cell r="W580" t="str">
            <v>2.2 ทุติยภูมิระดับกลาง</v>
          </cell>
          <cell r="X580" t="str">
            <v>S</v>
          </cell>
          <cell r="Y580" t="str">
            <v xml:space="preserve">บริการ  </v>
          </cell>
          <cell r="AH580" t="str">
            <v>11095</v>
          </cell>
        </row>
        <row r="581">
          <cell r="A581" t="str">
            <v>001109900</v>
          </cell>
          <cell r="B581" t="str">
            <v>โรงพยาบาลส่องดาว</v>
          </cell>
          <cell r="C581" t="str">
            <v>21002</v>
          </cell>
          <cell r="D581" t="str">
            <v>กระทรวงสาธารณสุข สำนักงานปลัดกระทรวงสาธารณสุข</v>
          </cell>
          <cell r="E581" t="str">
            <v>07</v>
          </cell>
          <cell r="F581" t="str">
            <v>โรงพยาบาลชุมชน</v>
          </cell>
          <cell r="G581" t="str">
            <v>35</v>
          </cell>
          <cell r="H581" t="str">
            <v>47</v>
          </cell>
          <cell r="I581" t="str">
            <v>จ.สกลนคร</v>
          </cell>
          <cell r="J581" t="str">
            <v>13</v>
          </cell>
          <cell r="K581" t="str">
            <v xml:space="preserve"> อ.ส่องดาว</v>
          </cell>
          <cell r="L581" t="str">
            <v>01</v>
          </cell>
          <cell r="M581" t="str">
            <v xml:space="preserve"> 'ต.ส่องดาว'</v>
          </cell>
          <cell r="N581" t="str">
            <v>09</v>
          </cell>
          <cell r="O581" t="str">
            <v xml:space="preserve"> หมู่ 9</v>
          </cell>
          <cell r="P581" t="str">
            <v>01</v>
          </cell>
          <cell r="Q581" t="str">
            <v>เปิดดำเนินการ</v>
          </cell>
          <cell r="R581" t="str">
            <v xml:space="preserve">87  </v>
          </cell>
          <cell r="V581" t="str">
            <v>21</v>
          </cell>
          <cell r="W581" t="str">
            <v>2.1 ทุติยภูมิระดับต้น</v>
          </cell>
          <cell r="AH581" t="str">
            <v>11099</v>
          </cell>
        </row>
        <row r="582">
          <cell r="A582" t="str">
            <v>001110100</v>
          </cell>
          <cell r="B582" t="str">
            <v>โรงพยาบาลโคกศรีสุพรรณ</v>
          </cell>
          <cell r="C582" t="str">
            <v>21002</v>
          </cell>
          <cell r="D582" t="str">
            <v>กระทรวงสาธารณสุข สำนักงานปลัดกระทรวงสาธารณสุข</v>
          </cell>
          <cell r="E582" t="str">
            <v>07</v>
          </cell>
          <cell r="F582" t="str">
            <v>โรงพยาบาลชุมชน</v>
          </cell>
          <cell r="G582" t="str">
            <v>37</v>
          </cell>
          <cell r="H582" t="str">
            <v>47</v>
          </cell>
          <cell r="I582" t="str">
            <v>จ.สกลนคร</v>
          </cell>
          <cell r="J582" t="str">
            <v>15</v>
          </cell>
          <cell r="K582" t="str">
            <v xml:space="preserve"> อ.โคกศรีสุพรรณ</v>
          </cell>
          <cell r="L582" t="str">
            <v>01</v>
          </cell>
          <cell r="M582" t="str">
            <v xml:space="preserve"> 'ต.ตองโขบ'</v>
          </cell>
          <cell r="N582" t="str">
            <v>08</v>
          </cell>
          <cell r="O582" t="str">
            <v xml:space="preserve"> หมู่ 8</v>
          </cell>
          <cell r="P582" t="str">
            <v>01</v>
          </cell>
          <cell r="Q582" t="str">
            <v>เปิดดำเนินการ</v>
          </cell>
          <cell r="R582" t="str">
            <v>76 ถ.สกล-นาแก</v>
          </cell>
          <cell r="S582" t="str">
            <v xml:space="preserve"> 47280</v>
          </cell>
          <cell r="T582" t="str">
            <v>042766054</v>
          </cell>
          <cell r="U582" t="str">
            <v>042766125</v>
          </cell>
          <cell r="V582" t="str">
            <v>21</v>
          </cell>
          <cell r="W582" t="str">
            <v>2.1 ทุติยภูมิระดับต้น</v>
          </cell>
          <cell r="AH582" t="str">
            <v>11101</v>
          </cell>
        </row>
        <row r="583">
          <cell r="A583" t="str">
            <v>001110200</v>
          </cell>
          <cell r="B583" t="str">
            <v>โรงพยาบาลเจริญศิลป์</v>
          </cell>
          <cell r="C583" t="str">
            <v>21002</v>
          </cell>
          <cell r="D583" t="str">
            <v>กระทรวงสาธารณสุข สำนักงานปลัดกระทรวงสาธารณสุข</v>
          </cell>
          <cell r="E583" t="str">
            <v>07</v>
          </cell>
          <cell r="F583" t="str">
            <v>โรงพยาบาลชุมชน</v>
          </cell>
          <cell r="G583" t="str">
            <v>42</v>
          </cell>
          <cell r="H583" t="str">
            <v>47</v>
          </cell>
          <cell r="I583" t="str">
            <v>จ.สกลนคร</v>
          </cell>
          <cell r="J583" t="str">
            <v>16</v>
          </cell>
          <cell r="K583" t="str">
            <v xml:space="preserve"> อ.เจริญศิลป์</v>
          </cell>
          <cell r="L583" t="str">
            <v>02</v>
          </cell>
          <cell r="M583" t="str">
            <v xml:space="preserve"> 'ต.เจริญศิลป์'</v>
          </cell>
          <cell r="N583" t="str">
            <v>02</v>
          </cell>
          <cell r="O583" t="str">
            <v xml:space="preserve"> หมู่ 2</v>
          </cell>
          <cell r="P583" t="str">
            <v>01</v>
          </cell>
          <cell r="Q583" t="str">
            <v>เปิดดำเนินการ</v>
          </cell>
          <cell r="R583" t="str">
            <v xml:space="preserve">374  </v>
          </cell>
          <cell r="S583" t="str">
            <v>47290</v>
          </cell>
          <cell r="T583" t="str">
            <v>042709149</v>
          </cell>
          <cell r="U583" t="str">
            <v>042709150</v>
          </cell>
          <cell r="V583" t="str">
            <v>21</v>
          </cell>
          <cell r="W583" t="str">
            <v>2.1 ทุติยภูมิระดับต้น</v>
          </cell>
          <cell r="X583" t="str">
            <v>S</v>
          </cell>
          <cell r="Y583" t="str">
            <v xml:space="preserve">บริการ  </v>
          </cell>
          <cell r="AH583" t="str">
            <v>11102</v>
          </cell>
        </row>
        <row r="584">
          <cell r="A584" t="str">
            <v>001110300</v>
          </cell>
          <cell r="B584" t="str">
            <v>โรงพยาบาลโพนนาแก้ว</v>
          </cell>
          <cell r="C584" t="str">
            <v>21002</v>
          </cell>
          <cell r="D584" t="str">
            <v>กระทรวงสาธารณสุข สำนักงานปลัดกระทรวงสาธารณสุข</v>
          </cell>
          <cell r="E584" t="str">
            <v>07</v>
          </cell>
          <cell r="F584" t="str">
            <v>โรงพยาบาลชุมชน</v>
          </cell>
          <cell r="G584" t="str">
            <v>32</v>
          </cell>
          <cell r="H584" t="str">
            <v>47</v>
          </cell>
          <cell r="I584" t="str">
            <v>จ.สกลนคร</v>
          </cell>
          <cell r="J584" t="str">
            <v>17</v>
          </cell>
          <cell r="K584" t="str">
            <v xml:space="preserve"> อ.โพนนาแก้ว</v>
          </cell>
          <cell r="L584" t="str">
            <v>02</v>
          </cell>
          <cell r="M584" t="str">
            <v xml:space="preserve"> 'ต.นาแก้ว'</v>
          </cell>
          <cell r="N584" t="str">
            <v>10</v>
          </cell>
          <cell r="O584" t="str">
            <v xml:space="preserve"> หมู่ 10</v>
          </cell>
          <cell r="P584" t="str">
            <v>01</v>
          </cell>
          <cell r="Q584" t="str">
            <v>เปิดดำเนินการ</v>
          </cell>
          <cell r="R584" t="str">
            <v xml:space="preserve">196  </v>
          </cell>
          <cell r="S584" t="str">
            <v>47230</v>
          </cell>
          <cell r="T584" t="str">
            <v>042707005</v>
          </cell>
          <cell r="U584" t="str">
            <v>042709150</v>
          </cell>
          <cell r="V584" t="str">
            <v>21</v>
          </cell>
          <cell r="W584" t="str">
            <v>2.1 ทุติยภูมิระดับต้น</v>
          </cell>
          <cell r="X584" t="str">
            <v>S</v>
          </cell>
          <cell r="Y584" t="str">
            <v xml:space="preserve">บริการ  </v>
          </cell>
          <cell r="AH584" t="str">
            <v>11103</v>
          </cell>
        </row>
        <row r="585">
          <cell r="A585" t="str">
            <v>001108800</v>
          </cell>
          <cell r="B585" t="str">
            <v>โรงพยาบาลห้วยผึ้ง</v>
          </cell>
          <cell r="C585" t="str">
            <v>21002</v>
          </cell>
          <cell r="D585" t="str">
            <v>กระทรวงสาธารณสุข สำนักงานปลัดกระทรวงสาธารณสุข</v>
          </cell>
          <cell r="E585" t="str">
            <v>07</v>
          </cell>
          <cell r="F585" t="str">
            <v>โรงพยาบาลชุมชน</v>
          </cell>
          <cell r="G585" t="str">
            <v>30</v>
          </cell>
          <cell r="H585" t="str">
            <v>46</v>
          </cell>
          <cell r="I585" t="str">
            <v>จ.กาฬสินธุ์</v>
          </cell>
          <cell r="J585" t="str">
            <v>14</v>
          </cell>
          <cell r="K585" t="str">
            <v xml:space="preserve"> อ.ห้วยผึ้ง</v>
          </cell>
          <cell r="L585" t="str">
            <v>03</v>
          </cell>
          <cell r="M585" t="str">
            <v xml:space="preserve"> 'ต.นิคมห้วยผึ้ง'</v>
          </cell>
          <cell r="N585" t="str">
            <v>08</v>
          </cell>
          <cell r="O585" t="str">
            <v xml:space="preserve"> หมู่ 8</v>
          </cell>
          <cell r="P585" t="str">
            <v>01</v>
          </cell>
          <cell r="Q585" t="str">
            <v>เปิดดำเนินการ</v>
          </cell>
          <cell r="R585" t="str">
            <v>177</v>
          </cell>
          <cell r="V585" t="str">
            <v>21</v>
          </cell>
          <cell r="W585" t="str">
            <v>2.1 ทุติยภูมิระดับต้น</v>
          </cell>
          <cell r="AH585" t="str">
            <v>11088</v>
          </cell>
        </row>
        <row r="586">
          <cell r="A586" t="str">
            <v>001111900</v>
          </cell>
          <cell r="B586" t="str">
            <v>โรงพยาบาลจอมทอง</v>
          </cell>
          <cell r="C586" t="str">
            <v>21002</v>
          </cell>
          <cell r="D586" t="str">
            <v>กระทรวงสาธารณสุข สำนักงานปลัดกระทรวงสาธารณสุข</v>
          </cell>
          <cell r="E586" t="str">
            <v>07</v>
          </cell>
          <cell r="F586" t="str">
            <v>โรงพยาบาลชุมชน</v>
          </cell>
          <cell r="G586" t="str">
            <v>90</v>
          </cell>
          <cell r="H586" t="str">
            <v>50</v>
          </cell>
          <cell r="I586" t="str">
            <v>จ.เชียงใหม่</v>
          </cell>
          <cell r="J586" t="str">
            <v>02</v>
          </cell>
          <cell r="K586" t="str">
            <v xml:space="preserve"> อ.จอมทอง</v>
          </cell>
          <cell r="L586" t="str">
            <v>07</v>
          </cell>
          <cell r="M586" t="str">
            <v xml:space="preserve"> 'ต.ดอยแก้ว'</v>
          </cell>
          <cell r="N586" t="str">
            <v>02</v>
          </cell>
          <cell r="O586" t="str">
            <v xml:space="preserve"> หมู่ 2</v>
          </cell>
          <cell r="P586" t="str">
            <v>01</v>
          </cell>
          <cell r="Q586" t="str">
            <v>เปิดดำเนินการ</v>
          </cell>
          <cell r="R586" t="str">
            <v xml:space="preserve">259 ม.2 ถ.เชียงใหม่-ฮอด </v>
          </cell>
          <cell r="S586" t="str">
            <v>50160</v>
          </cell>
          <cell r="V586" t="str">
            <v>23</v>
          </cell>
          <cell r="W586" t="str">
            <v>2.3 ทุติยภูมิระดับสูง</v>
          </cell>
          <cell r="AH586" t="str">
            <v>11119</v>
          </cell>
        </row>
        <row r="587">
          <cell r="A587" t="str">
            <v>001110500</v>
          </cell>
          <cell r="B587" t="str">
            <v>โรงพยาบาลท่าอุเทน</v>
          </cell>
          <cell r="C587" t="str">
            <v>21002</v>
          </cell>
          <cell r="D587" t="str">
            <v>กระทรวงสาธารณสุข สำนักงานปลัดกระทรวงสาธารณสุข</v>
          </cell>
          <cell r="E587" t="str">
            <v>07</v>
          </cell>
          <cell r="F587" t="str">
            <v>โรงพยาบาลชุมชน</v>
          </cell>
          <cell r="G587" t="str">
            <v>30</v>
          </cell>
          <cell r="H587" t="str">
            <v>48</v>
          </cell>
          <cell r="I587" t="str">
            <v>จ.นครพนม</v>
          </cell>
          <cell r="J587" t="str">
            <v>03</v>
          </cell>
          <cell r="K587" t="str">
            <v xml:space="preserve"> อ.ท่าอุเทน</v>
          </cell>
          <cell r="L587" t="str">
            <v>02</v>
          </cell>
          <cell r="M587" t="str">
            <v xml:space="preserve"> 'ต.โนนตาล'</v>
          </cell>
          <cell r="N587" t="str">
            <v>06</v>
          </cell>
          <cell r="O587" t="str">
            <v xml:space="preserve"> หมู่ 6</v>
          </cell>
          <cell r="P587" t="str">
            <v>01</v>
          </cell>
          <cell r="Q587" t="str">
            <v>เปิดดำเนินการ</v>
          </cell>
          <cell r="R587" t="str">
            <v xml:space="preserve">23/23 ม.6 ถ.ท่าอุเทน-นครพนม </v>
          </cell>
          <cell r="S587" t="str">
            <v>48120</v>
          </cell>
          <cell r="V587" t="str">
            <v>21</v>
          </cell>
          <cell r="W587" t="str">
            <v>2.1 ทุติยภูมิระดับต้น</v>
          </cell>
          <cell r="AH587" t="str">
            <v>11105</v>
          </cell>
        </row>
        <row r="588">
          <cell r="A588" t="str">
            <v>001109200</v>
          </cell>
          <cell r="B588" t="str">
            <v>โรงพยาบาลพังโคน</v>
          </cell>
          <cell r="C588" t="str">
            <v>21002</v>
          </cell>
          <cell r="D588" t="str">
            <v>กระทรวงสาธารณสุข สำนักงานปลัดกระทรวงสาธารณสุข</v>
          </cell>
          <cell r="E588" t="str">
            <v>07</v>
          </cell>
          <cell r="F588" t="str">
            <v>โรงพยาบาลชุมชน</v>
          </cell>
          <cell r="G588" t="str">
            <v>79</v>
          </cell>
          <cell r="H588" t="str">
            <v>47</v>
          </cell>
          <cell r="I588" t="str">
            <v>จ.สกลนคร</v>
          </cell>
          <cell r="J588" t="str">
            <v>05</v>
          </cell>
          <cell r="K588" t="str">
            <v xml:space="preserve"> อ.พังโคน</v>
          </cell>
          <cell r="L588" t="str">
            <v>01</v>
          </cell>
          <cell r="M588" t="str">
            <v xml:space="preserve"> 'ต.พังโคน'</v>
          </cell>
          <cell r="N588" t="str">
            <v>09</v>
          </cell>
          <cell r="O588" t="str">
            <v xml:space="preserve"> หมู่ 9</v>
          </cell>
          <cell r="P588" t="str">
            <v>01</v>
          </cell>
          <cell r="Q588" t="str">
            <v>เปิดดำเนินการ</v>
          </cell>
          <cell r="R588" t="str">
            <v xml:space="preserve">188  </v>
          </cell>
          <cell r="S588" t="str">
            <v>47160</v>
          </cell>
          <cell r="T588" t="str">
            <v>042771222</v>
          </cell>
          <cell r="U588" t="str">
            <v>042771290</v>
          </cell>
          <cell r="V588" t="str">
            <v>21</v>
          </cell>
          <cell r="W588" t="str">
            <v>2.1 ทุติยภูมิระดับต้น</v>
          </cell>
          <cell r="X588" t="str">
            <v>S</v>
          </cell>
          <cell r="Y588" t="str">
            <v xml:space="preserve">บริการ  </v>
          </cell>
          <cell r="AH588" t="str">
            <v>11092</v>
          </cell>
        </row>
        <row r="589">
          <cell r="A589" t="str">
            <v>001111200</v>
          </cell>
          <cell r="B589" t="str">
            <v>โรงพยาบาลโพนสวรรค์</v>
          </cell>
          <cell r="C589" t="str">
            <v>21002</v>
          </cell>
          <cell r="D589" t="str">
            <v>กระทรวงสาธารณสุข สำนักงานปลัดกระทรวงสาธารณสุข</v>
          </cell>
          <cell r="E589" t="str">
            <v>07</v>
          </cell>
          <cell r="F589" t="str">
            <v>โรงพยาบาลชุมชน</v>
          </cell>
          <cell r="G589" t="str">
            <v>30</v>
          </cell>
          <cell r="H589" t="str">
            <v>48</v>
          </cell>
          <cell r="I589" t="str">
            <v>จ.นครพนม</v>
          </cell>
          <cell r="J589" t="str">
            <v>10</v>
          </cell>
          <cell r="K589" t="str">
            <v xml:space="preserve"> อ.โพนสวรรค์</v>
          </cell>
          <cell r="L589" t="str">
            <v>01</v>
          </cell>
          <cell r="M589" t="str">
            <v xml:space="preserve"> 'ต.โพนสวรรค์'</v>
          </cell>
          <cell r="N589" t="str">
            <v>05</v>
          </cell>
          <cell r="O589" t="str">
            <v xml:space="preserve"> หมู่ 5</v>
          </cell>
          <cell r="P589" t="str">
            <v>01</v>
          </cell>
          <cell r="Q589" t="str">
            <v>เปิดดำเนินการ</v>
          </cell>
          <cell r="R589" t="str">
            <v xml:space="preserve">276 ม.5 ถ.ท่าอุเทน-กุสุมาลย์ </v>
          </cell>
          <cell r="S589" t="str">
            <v>48190</v>
          </cell>
          <cell r="V589" t="str">
            <v>21</v>
          </cell>
          <cell r="W589" t="str">
            <v>2.1 ทุติยภูมิระดับต้น</v>
          </cell>
          <cell r="AH589" t="str">
            <v>11112</v>
          </cell>
        </row>
        <row r="590">
          <cell r="A590" t="str">
            <v>001110000</v>
          </cell>
          <cell r="B590" t="str">
            <v>โรงพยาบาลเต่างอย</v>
          </cell>
          <cell r="C590" t="str">
            <v>21002</v>
          </cell>
          <cell r="D590" t="str">
            <v>กระทรวงสาธารณสุข สำนักงานปลัดกระทรวงสาธารณสุข</v>
          </cell>
          <cell r="E590" t="str">
            <v>07</v>
          </cell>
          <cell r="F590" t="str">
            <v>โรงพยาบาลชุมชน</v>
          </cell>
          <cell r="G590" t="str">
            <v>30</v>
          </cell>
          <cell r="H590" t="str">
            <v>47</v>
          </cell>
          <cell r="I590" t="str">
            <v>จ.สกลนคร</v>
          </cell>
          <cell r="J590" t="str">
            <v>14</v>
          </cell>
          <cell r="K590" t="str">
            <v xml:space="preserve"> อ.เต่างอย</v>
          </cell>
          <cell r="L590" t="str">
            <v>01</v>
          </cell>
          <cell r="M590" t="str">
            <v xml:space="preserve"> 'ต.เต่างอย'</v>
          </cell>
          <cell r="N590" t="str">
            <v>06</v>
          </cell>
          <cell r="O590" t="str">
            <v xml:space="preserve"> หมู่ 6</v>
          </cell>
          <cell r="P590" t="str">
            <v>01</v>
          </cell>
          <cell r="Q590" t="str">
            <v>เปิดดำเนินการ</v>
          </cell>
          <cell r="R590" t="str">
            <v>80</v>
          </cell>
          <cell r="S590" t="str">
            <v>47260</v>
          </cell>
          <cell r="T590" t="str">
            <v>042761021</v>
          </cell>
          <cell r="V590" t="str">
            <v>21</v>
          </cell>
          <cell r="W590" t="str">
            <v>2.1 ทุติยภูมิระดับต้น</v>
          </cell>
          <cell r="X590" t="str">
            <v>S</v>
          </cell>
          <cell r="Y590" t="str">
            <v xml:space="preserve">บริการ  </v>
          </cell>
          <cell r="AH590" t="str">
            <v>11100</v>
          </cell>
        </row>
        <row r="591">
          <cell r="A591" t="str">
            <v>001109100</v>
          </cell>
          <cell r="B591" t="str">
            <v>โรงพยาบาลพระอาจารย์ฝั้นอาจาโร</v>
          </cell>
          <cell r="C591" t="str">
            <v>21002</v>
          </cell>
          <cell r="D591" t="str">
            <v>กระทรวงสาธารณสุข สำนักงานปลัดกระทรวงสาธารณสุข</v>
          </cell>
          <cell r="E591" t="str">
            <v>07</v>
          </cell>
          <cell r="F591" t="str">
            <v>โรงพยาบาลชุมชน</v>
          </cell>
          <cell r="G591" t="str">
            <v>90</v>
          </cell>
          <cell r="H591" t="str">
            <v>47</v>
          </cell>
          <cell r="I591" t="str">
            <v>จ.สกลนคร</v>
          </cell>
          <cell r="J591" t="str">
            <v>04</v>
          </cell>
          <cell r="K591" t="str">
            <v xml:space="preserve"> อ.พรรณานิคม</v>
          </cell>
          <cell r="L591" t="str">
            <v>01</v>
          </cell>
          <cell r="M591" t="str">
            <v xml:space="preserve"> 'ต.พรรณา'</v>
          </cell>
          <cell r="N591" t="str">
            <v>10</v>
          </cell>
          <cell r="O591" t="str">
            <v xml:space="preserve"> หมู่ 10</v>
          </cell>
          <cell r="P591" t="str">
            <v>01</v>
          </cell>
          <cell r="Q591" t="str">
            <v>เปิดดำเนินการ</v>
          </cell>
          <cell r="S591" t="str">
            <v>47130</v>
          </cell>
          <cell r="T591" t="str">
            <v>042779105</v>
          </cell>
          <cell r="U591" t="str">
            <v>042779106</v>
          </cell>
          <cell r="V591" t="str">
            <v>21</v>
          </cell>
          <cell r="W591" t="str">
            <v>2.1 ทุติยภูมิระดับต้น</v>
          </cell>
          <cell r="X591" t="str">
            <v>S</v>
          </cell>
          <cell r="Y591" t="str">
            <v xml:space="preserve">บริการ  </v>
          </cell>
          <cell r="AH591" t="str">
            <v>11091</v>
          </cell>
        </row>
        <row r="592">
          <cell r="A592" t="str">
            <v>001109000</v>
          </cell>
          <cell r="B592" t="str">
            <v>โรงพยาบาลกุดบาก</v>
          </cell>
          <cell r="C592" t="str">
            <v>21002</v>
          </cell>
          <cell r="D592" t="str">
            <v>กระทรวงสาธารณสุข สำนักงานปลัดกระทรวงสาธารณสุข</v>
          </cell>
          <cell r="E592" t="str">
            <v>07</v>
          </cell>
          <cell r="F592" t="str">
            <v>โรงพยาบาลชุมชน</v>
          </cell>
          <cell r="G592" t="str">
            <v>38</v>
          </cell>
          <cell r="H592" t="str">
            <v>47</v>
          </cell>
          <cell r="I592" t="str">
            <v>จ.สกลนคร</v>
          </cell>
          <cell r="J592" t="str">
            <v>03</v>
          </cell>
          <cell r="K592" t="str">
            <v xml:space="preserve"> อ.กุดบาก</v>
          </cell>
          <cell r="L592" t="str">
            <v>01</v>
          </cell>
          <cell r="M592" t="str">
            <v xml:space="preserve"> 'ต.กุดบาก'</v>
          </cell>
          <cell r="N592" t="str">
            <v>01</v>
          </cell>
          <cell r="O592" t="str">
            <v xml:space="preserve"> หมู่ 1</v>
          </cell>
          <cell r="P592" t="str">
            <v>01</v>
          </cell>
          <cell r="Q592" t="str">
            <v>เปิดดำเนินการ</v>
          </cell>
          <cell r="R592" t="str">
            <v xml:space="preserve">249  ถ.เจริญราฎร์  </v>
          </cell>
          <cell r="S592" t="str">
            <v>47180</v>
          </cell>
          <cell r="T592" t="str">
            <v>042784021</v>
          </cell>
          <cell r="U592" t="str">
            <v>042784041</v>
          </cell>
          <cell r="V592" t="str">
            <v>21</v>
          </cell>
          <cell r="W592" t="str">
            <v>2.1 ทุติยภูมิระดับต้น</v>
          </cell>
          <cell r="X592" t="str">
            <v>S</v>
          </cell>
          <cell r="Y592" t="str">
            <v xml:space="preserve">บริการ  </v>
          </cell>
          <cell r="AH592" t="str">
            <v>11090</v>
          </cell>
        </row>
        <row r="593">
          <cell r="A593" t="str">
            <v>001108600</v>
          </cell>
          <cell r="B593" t="str">
            <v>โรงพยาบาลหนองกุงศรี</v>
          </cell>
          <cell r="C593" t="str">
            <v>21002</v>
          </cell>
          <cell r="D593" t="str">
            <v>กระทรวงสาธารณสุข สำนักงานปลัดกระทรวงสาธารณสุข</v>
          </cell>
          <cell r="E593" t="str">
            <v>07</v>
          </cell>
          <cell r="F593" t="str">
            <v>โรงพยาบาลชุมชน</v>
          </cell>
          <cell r="G593" t="str">
            <v>30</v>
          </cell>
          <cell r="H593" t="str">
            <v>46</v>
          </cell>
          <cell r="I593" t="str">
            <v>จ.กาฬสินธุ์</v>
          </cell>
          <cell r="J593" t="str">
            <v>12</v>
          </cell>
          <cell r="K593" t="str">
            <v xml:space="preserve"> อ.หนองกุงศรี</v>
          </cell>
          <cell r="L593" t="str">
            <v>01</v>
          </cell>
          <cell r="M593" t="str">
            <v xml:space="preserve"> 'ต.หนองกุงศรี'</v>
          </cell>
          <cell r="N593" t="str">
            <v>02</v>
          </cell>
          <cell r="O593" t="str">
            <v xml:space="preserve"> หมู่ 2</v>
          </cell>
          <cell r="P593" t="str">
            <v>01</v>
          </cell>
          <cell r="Q593" t="str">
            <v>เปิดดำเนินการ</v>
          </cell>
          <cell r="R593" t="str">
            <v xml:space="preserve">148 </v>
          </cell>
          <cell r="V593" t="str">
            <v>21</v>
          </cell>
          <cell r="W593" t="str">
            <v>2.1 ทุติยภูมิระดับต้น</v>
          </cell>
          <cell r="AH593" t="str">
            <v>11086</v>
          </cell>
        </row>
        <row r="594">
          <cell r="A594" t="str">
            <v>001108500</v>
          </cell>
          <cell r="B594" t="str">
            <v>โรงพยาบาลท่าคันโท</v>
          </cell>
          <cell r="C594" t="str">
            <v>21002</v>
          </cell>
          <cell r="D594" t="str">
            <v>กระทรวงสาธารณสุข สำนักงานปลัดกระทรวงสาธารณสุข</v>
          </cell>
          <cell r="E594" t="str">
            <v>07</v>
          </cell>
          <cell r="F594" t="str">
            <v>โรงพยาบาลชุมชน</v>
          </cell>
          <cell r="G594" t="str">
            <v>30</v>
          </cell>
          <cell r="H594" t="str">
            <v>46</v>
          </cell>
          <cell r="I594" t="str">
            <v>จ.กาฬสินธุ์</v>
          </cell>
          <cell r="J594" t="str">
            <v>11</v>
          </cell>
          <cell r="K594" t="str">
            <v xml:space="preserve"> อ.ท่าคันโท</v>
          </cell>
          <cell r="L594" t="str">
            <v>05</v>
          </cell>
          <cell r="M594" t="str">
            <v xml:space="preserve"> 'ต.นาตาล'</v>
          </cell>
          <cell r="N594" t="str">
            <v>01</v>
          </cell>
          <cell r="O594" t="str">
            <v xml:space="preserve"> หมู่ 1</v>
          </cell>
          <cell r="P594" t="str">
            <v>01</v>
          </cell>
          <cell r="Q594" t="str">
            <v>เปิดดำเนินการ</v>
          </cell>
          <cell r="R594" t="str">
            <v xml:space="preserve">183 </v>
          </cell>
          <cell r="V594" t="str">
            <v>21</v>
          </cell>
          <cell r="W594" t="str">
            <v>2.1 ทุติยภูมิระดับต้น</v>
          </cell>
          <cell r="AH594" t="str">
            <v>11085</v>
          </cell>
        </row>
        <row r="595">
          <cell r="A595" t="str">
            <v>001108400</v>
          </cell>
          <cell r="B595" t="str">
            <v>โรงพยาบาลคำม่วง</v>
          </cell>
          <cell r="C595" t="str">
            <v>21002</v>
          </cell>
          <cell r="D595" t="str">
            <v>กระทรวงสาธารณสุข สำนักงานปลัดกระทรวงสาธารณสุข</v>
          </cell>
          <cell r="E595" t="str">
            <v>07</v>
          </cell>
          <cell r="F595" t="str">
            <v>โรงพยาบาลชุมชน</v>
          </cell>
          <cell r="G595" t="str">
            <v>30</v>
          </cell>
          <cell r="H595" t="str">
            <v>46</v>
          </cell>
          <cell r="I595" t="str">
            <v>จ.กาฬสินธุ์</v>
          </cell>
          <cell r="J595" t="str">
            <v>10</v>
          </cell>
          <cell r="K595" t="str">
            <v xml:space="preserve"> อ.คำม่วง</v>
          </cell>
          <cell r="L595" t="str">
            <v>01</v>
          </cell>
          <cell r="M595" t="str">
            <v xml:space="preserve"> 'ต.ทุ่งคลอง'</v>
          </cell>
          <cell r="N595" t="str">
            <v>10</v>
          </cell>
          <cell r="O595" t="str">
            <v xml:space="preserve"> หมู่ 10</v>
          </cell>
          <cell r="P595" t="str">
            <v>01</v>
          </cell>
          <cell r="Q595" t="str">
            <v>เปิดดำเนินการ</v>
          </cell>
          <cell r="R595" t="str">
            <v xml:space="preserve">92 </v>
          </cell>
          <cell r="V595" t="str">
            <v>21</v>
          </cell>
          <cell r="W595" t="str">
            <v>2.1 ทุติยภูมิระดับต้น</v>
          </cell>
          <cell r="AH595" t="str">
            <v>11084</v>
          </cell>
        </row>
        <row r="596">
          <cell r="A596" t="str">
            <v>001108300</v>
          </cell>
          <cell r="B596" t="str">
            <v>โรงพยาบาลสหัสขันธ์</v>
          </cell>
          <cell r="C596" t="str">
            <v>21002</v>
          </cell>
          <cell r="D596" t="str">
            <v>กระทรวงสาธารณสุข สำนักงานปลัดกระทรวงสาธารณสุข</v>
          </cell>
          <cell r="E596" t="str">
            <v>07</v>
          </cell>
          <cell r="F596" t="str">
            <v>โรงพยาบาลชุมชน</v>
          </cell>
          <cell r="G596" t="str">
            <v>30</v>
          </cell>
          <cell r="H596" t="str">
            <v>46</v>
          </cell>
          <cell r="I596" t="str">
            <v>จ.กาฬสินธุ์</v>
          </cell>
          <cell r="J596" t="str">
            <v>09</v>
          </cell>
          <cell r="K596" t="str">
            <v xml:space="preserve"> อ.สหัสขันธ์</v>
          </cell>
          <cell r="L596" t="str">
            <v>07</v>
          </cell>
          <cell r="M596" t="str">
            <v xml:space="preserve"> 'ต.โนนบุรี'</v>
          </cell>
          <cell r="N596" t="str">
            <v>10</v>
          </cell>
          <cell r="O596" t="str">
            <v xml:space="preserve"> หมู่ 10</v>
          </cell>
          <cell r="P596" t="str">
            <v>01</v>
          </cell>
          <cell r="Q596" t="str">
            <v>เปิดดำเนินการ</v>
          </cell>
          <cell r="R596" t="str">
            <v>48</v>
          </cell>
          <cell r="V596" t="str">
            <v>21</v>
          </cell>
          <cell r="W596" t="str">
            <v>2.1 ทุติยภูมิระดับต้น</v>
          </cell>
          <cell r="AH596" t="str">
            <v>11083</v>
          </cell>
        </row>
        <row r="597">
          <cell r="A597" t="str">
            <v>001107700</v>
          </cell>
          <cell r="B597" t="str">
            <v>โรงพยาบาลนามน</v>
          </cell>
          <cell r="C597" t="str">
            <v>21002</v>
          </cell>
          <cell r="D597" t="str">
            <v>กระทรวงสาธารณสุข สำนักงานปลัดกระทรวงสาธารณสุข</v>
          </cell>
          <cell r="E597" t="str">
            <v>07</v>
          </cell>
          <cell r="F597" t="str">
            <v>โรงพยาบาลชุมชน</v>
          </cell>
          <cell r="G597" t="str">
            <v>30</v>
          </cell>
          <cell r="H597" t="str">
            <v>46</v>
          </cell>
          <cell r="I597" t="str">
            <v>จ.กาฬสินธุ์</v>
          </cell>
          <cell r="J597" t="str">
            <v>02</v>
          </cell>
          <cell r="K597" t="str">
            <v xml:space="preserve"> อ.นามน</v>
          </cell>
          <cell r="L597" t="str">
            <v>01</v>
          </cell>
          <cell r="M597" t="str">
            <v xml:space="preserve"> 'ต.นามน'</v>
          </cell>
          <cell r="N597" t="str">
            <v>07</v>
          </cell>
          <cell r="O597" t="str">
            <v xml:space="preserve"> หมู่ 7</v>
          </cell>
          <cell r="P597" t="str">
            <v>01</v>
          </cell>
          <cell r="Q597" t="str">
            <v>เปิดดำเนินการ</v>
          </cell>
          <cell r="R597" t="str">
            <v xml:space="preserve">183 </v>
          </cell>
          <cell r="V597" t="str">
            <v>21</v>
          </cell>
          <cell r="W597" t="str">
            <v>2.1 ทุติยภูมิระดับต้น</v>
          </cell>
          <cell r="AH597" t="str">
            <v>11077</v>
          </cell>
        </row>
        <row r="598">
          <cell r="A598" t="str">
            <v>001105300</v>
          </cell>
          <cell r="B598" t="str">
            <v>โรงพยาบาลกันทรวิชัย</v>
          </cell>
          <cell r="C598" t="str">
            <v>21002</v>
          </cell>
          <cell r="D598" t="str">
            <v>กระทรวงสาธารณสุข สำนักงานปลัดกระทรวงสาธารณสุข</v>
          </cell>
          <cell r="E598" t="str">
            <v>07</v>
          </cell>
          <cell r="F598" t="str">
            <v>โรงพยาบาลชุมชน</v>
          </cell>
          <cell r="G598" t="str">
            <v>30</v>
          </cell>
          <cell r="H598" t="str">
            <v>44</v>
          </cell>
          <cell r="I598" t="str">
            <v>จ.มหาสารคาม</v>
          </cell>
          <cell r="J598" t="str">
            <v>04</v>
          </cell>
          <cell r="K598" t="str">
            <v xml:space="preserve"> อ.กันทรวิชัย</v>
          </cell>
          <cell r="L598" t="str">
            <v>01</v>
          </cell>
          <cell r="M598" t="str">
            <v xml:space="preserve"> 'ต.โคกพระ'</v>
          </cell>
          <cell r="N598" t="str">
            <v>02</v>
          </cell>
          <cell r="O598" t="str">
            <v xml:space="preserve"> หมู่ 2</v>
          </cell>
          <cell r="P598" t="str">
            <v>01</v>
          </cell>
          <cell r="Q598" t="str">
            <v>เปิดดำเนินการ</v>
          </cell>
          <cell r="R598" t="str">
            <v xml:space="preserve"> ถ.ถีนานนท์ </v>
          </cell>
          <cell r="V598" t="str">
            <v>21</v>
          </cell>
          <cell r="W598" t="str">
            <v>2.1 ทุติยภูมิระดับต้น</v>
          </cell>
          <cell r="AH598" t="str">
            <v>11053</v>
          </cell>
        </row>
        <row r="599">
          <cell r="A599" t="str">
            <v>001106500</v>
          </cell>
          <cell r="B599" t="str">
            <v>โรงพยาบาลพนมไพร</v>
          </cell>
          <cell r="C599" t="str">
            <v>21002</v>
          </cell>
          <cell r="D599" t="str">
            <v>กระทรวงสาธารณสุข สำนักงานปลัดกระทรวงสาธารณสุข</v>
          </cell>
          <cell r="E599" t="str">
            <v>07</v>
          </cell>
          <cell r="F599" t="str">
            <v>โรงพยาบาลชุมชน</v>
          </cell>
          <cell r="G599" t="str">
            <v>30</v>
          </cell>
          <cell r="H599" t="str">
            <v>45</v>
          </cell>
          <cell r="I599" t="str">
            <v>จ.ร้อยเอ็ด</v>
          </cell>
          <cell r="J599" t="str">
            <v>06</v>
          </cell>
          <cell r="K599" t="str">
            <v xml:space="preserve"> อ.พนมไพร</v>
          </cell>
          <cell r="L599" t="str">
            <v>01</v>
          </cell>
          <cell r="M599" t="str">
            <v xml:space="preserve"> 'ต.พนมไพร'</v>
          </cell>
          <cell r="N599" t="str">
            <v>03</v>
          </cell>
          <cell r="O599" t="str">
            <v xml:space="preserve"> หมู่ 3</v>
          </cell>
          <cell r="P599" t="str">
            <v>01</v>
          </cell>
          <cell r="Q599" t="str">
            <v>เปิดดำเนินการ</v>
          </cell>
          <cell r="R599" t="str">
            <v xml:space="preserve">170 </v>
          </cell>
          <cell r="S599" t="str">
            <v>45140</v>
          </cell>
          <cell r="V599" t="str">
            <v>21</v>
          </cell>
          <cell r="W599" t="str">
            <v>2.1 ทุติยภูมิระดับต้น</v>
          </cell>
          <cell r="AH599" t="str">
            <v>11065</v>
          </cell>
        </row>
        <row r="600">
          <cell r="A600" t="str">
            <v>001106700</v>
          </cell>
          <cell r="B600" t="str">
            <v>โรงพยาบาลโพธิ์ชัย</v>
          </cell>
          <cell r="C600" t="str">
            <v>21002</v>
          </cell>
          <cell r="D600" t="str">
            <v>กระทรวงสาธารณสุข สำนักงานปลัดกระทรวงสาธารณสุข</v>
          </cell>
          <cell r="E600" t="str">
            <v>07</v>
          </cell>
          <cell r="F600" t="str">
            <v>โรงพยาบาลชุมชน</v>
          </cell>
          <cell r="G600" t="str">
            <v>30</v>
          </cell>
          <cell r="H600" t="str">
            <v>45</v>
          </cell>
          <cell r="I600" t="str">
            <v>จ.ร้อยเอ็ด</v>
          </cell>
          <cell r="J600" t="str">
            <v>08</v>
          </cell>
          <cell r="K600" t="str">
            <v xml:space="preserve"> อ.โพธิ์ชัย</v>
          </cell>
          <cell r="L600" t="str">
            <v>01</v>
          </cell>
          <cell r="M600" t="str">
            <v xml:space="preserve"> 'ต.ขามเบี้ย'</v>
          </cell>
          <cell r="N600" t="str">
            <v>02</v>
          </cell>
          <cell r="O600" t="str">
            <v xml:space="preserve"> หมู่ 2</v>
          </cell>
          <cell r="P600" t="str">
            <v>01</v>
          </cell>
          <cell r="Q600" t="str">
            <v>เปิดดำเนินการ</v>
          </cell>
          <cell r="R600" t="str">
            <v xml:space="preserve">185 ม.2 ถ.จรจำรูญ </v>
          </cell>
          <cell r="S600" t="str">
            <v>45230</v>
          </cell>
          <cell r="V600" t="str">
            <v>21</v>
          </cell>
          <cell r="W600" t="str">
            <v>2.1 ทุติยภูมิระดับต้น</v>
          </cell>
          <cell r="AH600" t="str">
            <v>11067</v>
          </cell>
        </row>
        <row r="601">
          <cell r="A601" t="str">
            <v>001106800</v>
          </cell>
          <cell r="B601" t="str">
            <v>โรงพยาบาลหนองพอก</v>
          </cell>
          <cell r="C601" t="str">
            <v>21002</v>
          </cell>
          <cell r="D601" t="str">
            <v>กระทรวงสาธารณสุข สำนักงานปลัดกระทรวงสาธารณสุข</v>
          </cell>
          <cell r="E601" t="str">
            <v>07</v>
          </cell>
          <cell r="F601" t="str">
            <v>โรงพยาบาลชุมชน</v>
          </cell>
          <cell r="G601" t="str">
            <v>30</v>
          </cell>
          <cell r="H601" t="str">
            <v>45</v>
          </cell>
          <cell r="I601" t="str">
            <v>จ.ร้อยเอ็ด</v>
          </cell>
          <cell r="J601" t="str">
            <v>09</v>
          </cell>
          <cell r="K601" t="str">
            <v xml:space="preserve"> อ.หนองพอก</v>
          </cell>
          <cell r="L601" t="str">
            <v>01</v>
          </cell>
          <cell r="M601" t="str">
            <v xml:space="preserve"> 'ต.หนองพอก'</v>
          </cell>
          <cell r="N601" t="str">
            <v>01</v>
          </cell>
          <cell r="O601" t="str">
            <v xml:space="preserve"> หมู่ 1</v>
          </cell>
          <cell r="P601" t="str">
            <v>01</v>
          </cell>
          <cell r="Q601" t="str">
            <v>เปิดดำเนินการ</v>
          </cell>
          <cell r="R601" t="str">
            <v xml:space="preserve">140 ม.1 ถ.ทรงบาดาล </v>
          </cell>
          <cell r="S601" t="str">
            <v>45210</v>
          </cell>
          <cell r="V601" t="str">
            <v>21</v>
          </cell>
          <cell r="W601" t="str">
            <v>2.1 ทุติยภูมิระดับต้น</v>
          </cell>
          <cell r="AH601" t="str">
            <v>11068</v>
          </cell>
        </row>
        <row r="602">
          <cell r="A602" t="str">
            <v>001107200</v>
          </cell>
          <cell r="B602" t="str">
            <v>โรงพยาบาลโพนทราย</v>
          </cell>
          <cell r="C602" t="str">
            <v>21002</v>
          </cell>
          <cell r="D602" t="str">
            <v>กระทรวงสาธารณสุข สำนักงานปลัดกระทรวงสาธารณสุข</v>
          </cell>
          <cell r="E602" t="str">
            <v>07</v>
          </cell>
          <cell r="F602" t="str">
            <v>โรงพยาบาลชุมชน</v>
          </cell>
          <cell r="G602" t="str">
            <v>30</v>
          </cell>
          <cell r="H602" t="str">
            <v>45</v>
          </cell>
          <cell r="I602" t="str">
            <v>จ.ร้อยเอ็ด</v>
          </cell>
          <cell r="J602" t="str">
            <v>13</v>
          </cell>
          <cell r="K602" t="str">
            <v xml:space="preserve"> อ.โพนทราย</v>
          </cell>
          <cell r="L602" t="str">
            <v>01</v>
          </cell>
          <cell r="M602" t="str">
            <v xml:space="preserve"> 'ต.โพนทราย'</v>
          </cell>
          <cell r="N602" t="str">
            <v>09</v>
          </cell>
          <cell r="O602" t="str">
            <v xml:space="preserve"> หมู่ 9</v>
          </cell>
          <cell r="P602" t="str">
            <v>01</v>
          </cell>
          <cell r="Q602" t="str">
            <v>เปิดดำเนินการ</v>
          </cell>
          <cell r="R602" t="str">
            <v xml:space="preserve">104 ม.9 ถ.ประชาสุขสันต์ </v>
          </cell>
          <cell r="S602" t="str">
            <v>45240</v>
          </cell>
          <cell r="V602" t="str">
            <v>21</v>
          </cell>
          <cell r="W602" t="str">
            <v>2.1 ทุติยภูมิระดับต้น</v>
          </cell>
          <cell r="AH602" t="str">
            <v>11072</v>
          </cell>
        </row>
        <row r="603">
          <cell r="A603" t="str">
            <v>001107300</v>
          </cell>
          <cell r="B603" t="str">
            <v>โรงพยาบาลอาจสามารถ</v>
          </cell>
          <cell r="C603" t="str">
            <v>21002</v>
          </cell>
          <cell r="D603" t="str">
            <v>กระทรวงสาธารณสุข สำนักงานปลัดกระทรวงสาธารณสุข</v>
          </cell>
          <cell r="E603" t="str">
            <v>07</v>
          </cell>
          <cell r="F603" t="str">
            <v>โรงพยาบาลชุมชน</v>
          </cell>
          <cell r="G603" t="str">
            <v>30</v>
          </cell>
          <cell r="H603" t="str">
            <v>45</v>
          </cell>
          <cell r="I603" t="str">
            <v>จ.ร้อยเอ็ด</v>
          </cell>
          <cell r="J603" t="str">
            <v>14</v>
          </cell>
          <cell r="K603" t="str">
            <v xml:space="preserve"> อ.อาจสามารถ</v>
          </cell>
          <cell r="L603" t="str">
            <v>01</v>
          </cell>
          <cell r="M603" t="str">
            <v xml:space="preserve"> 'ต.อาจสามารถ'</v>
          </cell>
          <cell r="N603" t="str">
            <v>07</v>
          </cell>
          <cell r="O603" t="str">
            <v xml:space="preserve"> หมู่ 7</v>
          </cell>
          <cell r="P603" t="str">
            <v>01</v>
          </cell>
          <cell r="Q603" t="str">
            <v>เปิดดำเนินการ</v>
          </cell>
          <cell r="R603" t="str">
            <v xml:space="preserve">7 ถ.รณชัยชาญยุทธ </v>
          </cell>
          <cell r="S603" t="str">
            <v>45160</v>
          </cell>
          <cell r="V603" t="str">
            <v>21</v>
          </cell>
          <cell r="W603" t="str">
            <v>2.1 ทุติยภูมิระดับต้น</v>
          </cell>
          <cell r="AH603" t="str">
            <v>11073</v>
          </cell>
        </row>
        <row r="604">
          <cell r="A604" t="str">
            <v>001107500</v>
          </cell>
          <cell r="B604" t="str">
            <v>โรงพยาบาลศรีสมเด็จ</v>
          </cell>
          <cell r="C604" t="str">
            <v>21002</v>
          </cell>
          <cell r="D604" t="str">
            <v>กระทรวงสาธารณสุข สำนักงานปลัดกระทรวงสาธารณสุข</v>
          </cell>
          <cell r="E604" t="str">
            <v>07</v>
          </cell>
          <cell r="F604" t="str">
            <v>โรงพยาบาลชุมชน</v>
          </cell>
          <cell r="G604" t="str">
            <v>30</v>
          </cell>
          <cell r="H604" t="str">
            <v>45</v>
          </cell>
          <cell r="I604" t="str">
            <v>จ.ร้อยเอ็ด</v>
          </cell>
          <cell r="J604" t="str">
            <v>16</v>
          </cell>
          <cell r="K604" t="str">
            <v xml:space="preserve"> อ.ศรีสมเด็จ</v>
          </cell>
          <cell r="L604" t="str">
            <v>02</v>
          </cell>
          <cell r="M604" t="str">
            <v xml:space="preserve"> 'ต.ศรีสมเด็จ'</v>
          </cell>
          <cell r="N604" t="str">
            <v>03</v>
          </cell>
          <cell r="O604" t="str">
            <v xml:space="preserve"> หมู่ 3</v>
          </cell>
          <cell r="P604" t="str">
            <v>01</v>
          </cell>
          <cell r="Q604" t="str">
            <v>เปิดดำเนินการ</v>
          </cell>
          <cell r="S604" t="str">
            <v>45000</v>
          </cell>
          <cell r="V604" t="str">
            <v>21</v>
          </cell>
          <cell r="W604" t="str">
            <v>2.1 ทุติยภูมิระดับต้น</v>
          </cell>
          <cell r="AH604" t="str">
            <v>11075</v>
          </cell>
        </row>
        <row r="605">
          <cell r="A605" t="str">
            <v>001106200</v>
          </cell>
          <cell r="B605" t="str">
            <v>โรงพยาบาลปทุมรัตต์</v>
          </cell>
          <cell r="C605" t="str">
            <v>21002</v>
          </cell>
          <cell r="D605" t="str">
            <v>กระทรวงสาธารณสุข สำนักงานปลัดกระทรวงสาธารณสุข</v>
          </cell>
          <cell r="E605" t="str">
            <v>07</v>
          </cell>
          <cell r="F605" t="str">
            <v>โรงพยาบาลชุมชน</v>
          </cell>
          <cell r="G605" t="str">
            <v>30</v>
          </cell>
          <cell r="H605" t="str">
            <v>45</v>
          </cell>
          <cell r="I605" t="str">
            <v>จ.ร้อยเอ็ด</v>
          </cell>
          <cell r="J605" t="str">
            <v>03</v>
          </cell>
          <cell r="K605" t="str">
            <v xml:space="preserve"> อ.ปทุมรัตต์</v>
          </cell>
          <cell r="L605" t="str">
            <v>01</v>
          </cell>
          <cell r="M605" t="str">
            <v xml:space="preserve"> 'ต.บัวแดง'</v>
          </cell>
          <cell r="N605" t="str">
            <v>09</v>
          </cell>
          <cell r="O605" t="str">
            <v xml:space="preserve"> หมู่ 9</v>
          </cell>
          <cell r="P605" t="str">
            <v>01</v>
          </cell>
          <cell r="Q605" t="str">
            <v>เปิดดำเนินการ</v>
          </cell>
          <cell r="R605" t="str">
            <v xml:space="preserve">44 </v>
          </cell>
          <cell r="S605" t="str">
            <v>45190</v>
          </cell>
          <cell r="V605" t="str">
            <v>21</v>
          </cell>
          <cell r="W605" t="str">
            <v>2.1 ทุติยภูมิระดับต้น</v>
          </cell>
          <cell r="AH605" t="str">
            <v>11062</v>
          </cell>
        </row>
        <row r="606">
          <cell r="A606" t="str">
            <v>001106400</v>
          </cell>
          <cell r="B606" t="str">
            <v>โรงพยาบาลธวัชบุรี</v>
          </cell>
          <cell r="C606" t="str">
            <v>21002</v>
          </cell>
          <cell r="D606" t="str">
            <v>กระทรวงสาธารณสุข สำนักงานปลัดกระทรวงสาธารณสุข</v>
          </cell>
          <cell r="E606" t="str">
            <v>07</v>
          </cell>
          <cell r="F606" t="str">
            <v>โรงพยาบาลชุมชน</v>
          </cell>
          <cell r="G606" t="str">
            <v>30</v>
          </cell>
          <cell r="H606" t="str">
            <v>45</v>
          </cell>
          <cell r="I606" t="str">
            <v>จ.ร้อยเอ็ด</v>
          </cell>
          <cell r="J606" t="str">
            <v>05</v>
          </cell>
          <cell r="K606" t="str">
            <v xml:space="preserve"> อ.ธวัชบุรี</v>
          </cell>
          <cell r="L606" t="str">
            <v>04</v>
          </cell>
          <cell r="M606" t="str">
            <v xml:space="preserve"> 'ต.ธวัชบุรี'</v>
          </cell>
          <cell r="N606" t="str">
            <v>03</v>
          </cell>
          <cell r="O606" t="str">
            <v xml:space="preserve"> หมู่ 3</v>
          </cell>
          <cell r="P606" t="str">
            <v>01</v>
          </cell>
          <cell r="Q606" t="str">
            <v>เปิดดำเนินการ</v>
          </cell>
          <cell r="R606" t="str">
            <v xml:space="preserve">172 ม.3 ถ.ร้อยเอ็ด-โพนทอง </v>
          </cell>
          <cell r="S606" t="str">
            <v>45170</v>
          </cell>
          <cell r="V606" t="str">
            <v>21</v>
          </cell>
          <cell r="W606" t="str">
            <v>2.1 ทุติยภูมิระดับต้น</v>
          </cell>
          <cell r="AH606" t="str">
            <v>11064</v>
          </cell>
        </row>
        <row r="607">
          <cell r="A607" t="str">
            <v>001107100</v>
          </cell>
          <cell r="B607" t="str">
            <v>โรงพยาบาลเมืองสรวง</v>
          </cell>
          <cell r="C607" t="str">
            <v>21002</v>
          </cell>
          <cell r="D607" t="str">
            <v>กระทรวงสาธารณสุข สำนักงานปลัดกระทรวงสาธารณสุข</v>
          </cell>
          <cell r="E607" t="str">
            <v>07</v>
          </cell>
          <cell r="F607" t="str">
            <v>โรงพยาบาลชุมชน</v>
          </cell>
          <cell r="G607" t="str">
            <v>30</v>
          </cell>
          <cell r="H607" t="str">
            <v>45</v>
          </cell>
          <cell r="I607" t="str">
            <v>จ.ร้อยเอ็ด</v>
          </cell>
          <cell r="J607" t="str">
            <v>12</v>
          </cell>
          <cell r="K607" t="str">
            <v xml:space="preserve"> อ.เมืองสรวง</v>
          </cell>
          <cell r="L607" t="str">
            <v>01</v>
          </cell>
          <cell r="M607" t="str">
            <v xml:space="preserve"> 'ต.หนองผือ'</v>
          </cell>
          <cell r="N607" t="str">
            <v>04</v>
          </cell>
          <cell r="O607" t="str">
            <v xml:space="preserve"> หมู่ 4</v>
          </cell>
          <cell r="P607" t="str">
            <v>01</v>
          </cell>
          <cell r="Q607" t="str">
            <v>เปิดดำเนินการ</v>
          </cell>
          <cell r="R607" t="str">
            <v xml:space="preserve">231 ม.4 ถ.ร้อยเอ็ด-สุวรรณภูมิ </v>
          </cell>
          <cell r="S607" t="str">
            <v>45220</v>
          </cell>
          <cell r="V607" t="str">
            <v>21</v>
          </cell>
          <cell r="W607" t="str">
            <v>2.1 ทุติยภูมิระดับต้น</v>
          </cell>
          <cell r="AH607" t="str">
            <v>11071</v>
          </cell>
        </row>
        <row r="608">
          <cell r="A608" t="str">
            <v>001107600</v>
          </cell>
          <cell r="B608" t="str">
            <v>โรงพยาบาลจังหาร</v>
          </cell>
          <cell r="C608" t="str">
            <v>21002</v>
          </cell>
          <cell r="D608" t="str">
            <v>กระทรวงสาธารณสุข สำนักงานปลัดกระทรวงสาธารณสุข</v>
          </cell>
          <cell r="E608" t="str">
            <v>07</v>
          </cell>
          <cell r="F608" t="str">
            <v>โรงพยาบาลชุมชน</v>
          </cell>
          <cell r="G608" t="str">
            <v>30</v>
          </cell>
          <cell r="H608" t="str">
            <v>45</v>
          </cell>
          <cell r="I608" t="str">
            <v>จ.ร้อยเอ็ด</v>
          </cell>
          <cell r="J608" t="str">
            <v>17</v>
          </cell>
          <cell r="K608" t="str">
            <v xml:space="preserve"> อ.จังหาร</v>
          </cell>
          <cell r="L608" t="str">
            <v>04</v>
          </cell>
          <cell r="M608" t="str">
            <v xml:space="preserve"> 'ต.จังหาร'</v>
          </cell>
          <cell r="N608" t="str">
            <v>03</v>
          </cell>
          <cell r="O608" t="str">
            <v xml:space="preserve"> หมู่ 3</v>
          </cell>
          <cell r="P608" t="str">
            <v>01</v>
          </cell>
          <cell r="Q608" t="str">
            <v>เปิดดำเนินการ</v>
          </cell>
          <cell r="R608" t="str">
            <v xml:space="preserve">159 </v>
          </cell>
          <cell r="S608" t="str">
            <v>45000</v>
          </cell>
          <cell r="V608" t="str">
            <v>21</v>
          </cell>
          <cell r="W608" t="str">
            <v>2.1 ทุติยภูมิระดับต้น</v>
          </cell>
          <cell r="AH608" t="str">
            <v>11076</v>
          </cell>
        </row>
        <row r="609">
          <cell r="A609" t="str">
            <v>001109600</v>
          </cell>
          <cell r="B609" t="str">
            <v>โรงพยาบาลคำตากล้า</v>
          </cell>
          <cell r="C609" t="str">
            <v>21002</v>
          </cell>
          <cell r="D609" t="str">
            <v>กระทรวงสาธารณสุข สำนักงานปลัดกระทรวงสาธารณสุข</v>
          </cell>
          <cell r="E609" t="str">
            <v>07</v>
          </cell>
          <cell r="F609" t="str">
            <v>โรงพยาบาลชุมชน</v>
          </cell>
          <cell r="G609" t="str">
            <v>30</v>
          </cell>
          <cell r="H609" t="str">
            <v>47</v>
          </cell>
          <cell r="I609" t="str">
            <v>จ.สกลนคร</v>
          </cell>
          <cell r="J609" t="str">
            <v>09</v>
          </cell>
          <cell r="K609" t="str">
            <v xml:space="preserve"> อ.คำตากล้า</v>
          </cell>
          <cell r="L609" t="str">
            <v>01</v>
          </cell>
          <cell r="M609" t="str">
            <v xml:space="preserve"> 'ต.คำตากล้า'</v>
          </cell>
          <cell r="N609" t="str">
            <v>11</v>
          </cell>
          <cell r="O609" t="str">
            <v xml:space="preserve"> หมู่ 11</v>
          </cell>
          <cell r="P609" t="str">
            <v>01</v>
          </cell>
          <cell r="Q609" t="str">
            <v>เปิดดำเนินการ</v>
          </cell>
          <cell r="R609" t="str">
            <v xml:space="preserve">80  </v>
          </cell>
          <cell r="S609" t="str">
            <v>47250</v>
          </cell>
          <cell r="T609" t="str">
            <v>042796046</v>
          </cell>
          <cell r="U609" t="str">
            <v>042796110</v>
          </cell>
          <cell r="V609" t="str">
            <v>21</v>
          </cell>
          <cell r="W609" t="str">
            <v>2.1 ทุติยภูมิระดับต้น</v>
          </cell>
          <cell r="X609" t="str">
            <v>S</v>
          </cell>
          <cell r="Y609" t="str">
            <v xml:space="preserve">บริการ  </v>
          </cell>
          <cell r="AH609" t="str">
            <v>11096</v>
          </cell>
        </row>
        <row r="610">
          <cell r="A610" t="str">
            <v>001114200</v>
          </cell>
          <cell r="B610" t="str">
            <v>โรงพยาบาลลี้</v>
          </cell>
          <cell r="C610" t="str">
            <v>21002</v>
          </cell>
          <cell r="D610" t="str">
            <v>กระทรวงสาธารณสุข สำนักงานปลัดกระทรวงสาธารณสุข</v>
          </cell>
          <cell r="E610" t="str">
            <v>07</v>
          </cell>
          <cell r="F610" t="str">
            <v>โรงพยาบาลชุมชน</v>
          </cell>
          <cell r="G610" t="str">
            <v>60</v>
          </cell>
          <cell r="H610" t="str">
            <v>51</v>
          </cell>
          <cell r="I610" t="str">
            <v>จ.ลำพูน</v>
          </cell>
          <cell r="J610" t="str">
            <v>04</v>
          </cell>
          <cell r="K610" t="str">
            <v xml:space="preserve"> อ.ลี้</v>
          </cell>
          <cell r="L610" t="str">
            <v>01</v>
          </cell>
          <cell r="M610" t="str">
            <v xml:space="preserve"> 'ต.ลี้'</v>
          </cell>
          <cell r="N610" t="str">
            <v>04</v>
          </cell>
          <cell r="O610" t="str">
            <v xml:space="preserve"> หมู่ 4</v>
          </cell>
          <cell r="P610" t="str">
            <v>01</v>
          </cell>
          <cell r="Q610" t="str">
            <v>เปิดดำเนินการ</v>
          </cell>
          <cell r="R610" t="str">
            <v xml:space="preserve">49 ม.4 ถ.พหลโยธิน </v>
          </cell>
          <cell r="S610" t="str">
            <v>51110</v>
          </cell>
          <cell r="V610" t="str">
            <v>22</v>
          </cell>
          <cell r="W610" t="str">
            <v>2.2 ทุติยภูมิระดับกลาง</v>
          </cell>
          <cell r="AH610" t="str">
            <v>11142</v>
          </cell>
        </row>
        <row r="611">
          <cell r="A611" t="str">
            <v>001114700</v>
          </cell>
          <cell r="B611" t="str">
            <v>โรงพยาบาลเกาะคา</v>
          </cell>
          <cell r="C611" t="str">
            <v>21002</v>
          </cell>
          <cell r="D611" t="str">
            <v>กระทรวงสาธารณสุข สำนักงานปลัดกระทรวงสาธารณสุข</v>
          </cell>
          <cell r="E611" t="str">
            <v>07</v>
          </cell>
          <cell r="F611" t="str">
            <v>โรงพยาบาลชุมชน</v>
          </cell>
          <cell r="G611" t="str">
            <v>30</v>
          </cell>
          <cell r="H611" t="str">
            <v>52</v>
          </cell>
          <cell r="I611" t="str">
            <v>จ.ลำปาง</v>
          </cell>
          <cell r="J611" t="str">
            <v>03</v>
          </cell>
          <cell r="K611" t="str">
            <v xml:space="preserve"> อ.เกาะคา</v>
          </cell>
          <cell r="L611" t="str">
            <v>05</v>
          </cell>
          <cell r="M611" t="str">
            <v xml:space="preserve"> 'ต.ศาลา'</v>
          </cell>
          <cell r="N611" t="str">
            <v>03</v>
          </cell>
          <cell r="O611" t="str">
            <v xml:space="preserve"> หมู่ 3</v>
          </cell>
          <cell r="P611" t="str">
            <v>01</v>
          </cell>
          <cell r="Q611" t="str">
            <v>เปิดดำเนินการ</v>
          </cell>
          <cell r="V611" t="str">
            <v>22</v>
          </cell>
          <cell r="W611" t="str">
            <v>2.2 ทุติยภูมิระดับกลาง</v>
          </cell>
          <cell r="AH611" t="str">
            <v>11147</v>
          </cell>
        </row>
        <row r="612">
          <cell r="A612" t="str">
            <v>001115200</v>
          </cell>
          <cell r="B612" t="str">
            <v>โรงพยาบาลเถิน</v>
          </cell>
          <cell r="C612" t="str">
            <v>21002</v>
          </cell>
          <cell r="D612" t="str">
            <v>กระทรวงสาธารณสุข สำนักงานปลัดกระทรวงสาธารณสุข</v>
          </cell>
          <cell r="E612" t="str">
            <v>07</v>
          </cell>
          <cell r="F612" t="str">
            <v>โรงพยาบาลชุมชน</v>
          </cell>
          <cell r="G612" t="str">
            <v>30</v>
          </cell>
          <cell r="H612" t="str">
            <v>52</v>
          </cell>
          <cell r="I612" t="str">
            <v>จ.ลำปาง</v>
          </cell>
          <cell r="J612" t="str">
            <v>08</v>
          </cell>
          <cell r="K612" t="str">
            <v xml:space="preserve"> อ.เถิน</v>
          </cell>
          <cell r="L612" t="str">
            <v>01</v>
          </cell>
          <cell r="M612" t="str">
            <v xml:space="preserve"> 'ต.ล้อมแรด'</v>
          </cell>
          <cell r="N612" t="str">
            <v>07</v>
          </cell>
          <cell r="O612" t="str">
            <v xml:space="preserve"> หมู่ 7</v>
          </cell>
          <cell r="P612" t="str">
            <v>01</v>
          </cell>
          <cell r="Q612" t="str">
            <v>เปิดดำเนินการ</v>
          </cell>
          <cell r="V612" t="str">
            <v>22</v>
          </cell>
          <cell r="W612" t="str">
            <v>2.2 ทุติยภูมิระดับกลาง</v>
          </cell>
          <cell r="AH612" t="str">
            <v>11152</v>
          </cell>
        </row>
        <row r="613">
          <cell r="A613" t="str">
            <v>001111700</v>
          </cell>
          <cell r="B613" t="str">
            <v>โรงพยาบาลหว้านใหญ่</v>
          </cell>
          <cell r="C613" t="str">
            <v>21002</v>
          </cell>
          <cell r="D613" t="str">
            <v>กระทรวงสาธารณสุข สำนักงานปลัดกระทรวงสาธารณสุข</v>
          </cell>
          <cell r="E613" t="str">
            <v>07</v>
          </cell>
          <cell r="F613" t="str">
            <v>โรงพยาบาลชุมชน</v>
          </cell>
          <cell r="G613" t="str">
            <v>30</v>
          </cell>
          <cell r="H613" t="str">
            <v>49</v>
          </cell>
          <cell r="I613" t="str">
            <v>จ.มุกดาหาร</v>
          </cell>
          <cell r="J613" t="str">
            <v>06</v>
          </cell>
          <cell r="K613" t="str">
            <v xml:space="preserve"> อ.หว้านใหญ่</v>
          </cell>
          <cell r="L613" t="str">
            <v>01</v>
          </cell>
          <cell r="M613" t="str">
            <v xml:space="preserve"> 'ต.หว้านใหญ่'</v>
          </cell>
          <cell r="N613" t="str">
            <v>09</v>
          </cell>
          <cell r="O613" t="str">
            <v xml:space="preserve"> หมู่ 9</v>
          </cell>
          <cell r="P613" t="str">
            <v>01</v>
          </cell>
          <cell r="Q613" t="str">
            <v>เปิดดำเนินการ</v>
          </cell>
          <cell r="R613" t="str">
            <v xml:space="preserve">45 ม.9 ถ.เฉลิมพระเกียรติ ร.9  </v>
          </cell>
          <cell r="S613" t="str">
            <v>49150</v>
          </cell>
          <cell r="T613" t="str">
            <v>042699239</v>
          </cell>
          <cell r="U613" t="str">
            <v>042399239</v>
          </cell>
          <cell r="V613" t="str">
            <v>21</v>
          </cell>
          <cell r="W613" t="str">
            <v>2.1 ทุติยภูมิระดับต้น</v>
          </cell>
          <cell r="AH613" t="str">
            <v>11117</v>
          </cell>
        </row>
        <row r="614">
          <cell r="A614" t="str">
            <v>001113000</v>
          </cell>
          <cell r="B614" t="str">
            <v>โรงพยาบาลสันทราย</v>
          </cell>
          <cell r="C614" t="str">
            <v>21002</v>
          </cell>
          <cell r="D614" t="str">
            <v>กระทรวงสาธารณสุข สำนักงานปลัดกระทรวงสาธารณสุข</v>
          </cell>
          <cell r="E614" t="str">
            <v>07</v>
          </cell>
          <cell r="F614" t="str">
            <v>โรงพยาบาลชุมชน</v>
          </cell>
          <cell r="G614" t="str">
            <v>60</v>
          </cell>
          <cell r="H614" t="str">
            <v>50</v>
          </cell>
          <cell r="I614" t="str">
            <v>จ.เชียงใหม่</v>
          </cell>
          <cell r="J614" t="str">
            <v>14</v>
          </cell>
          <cell r="K614" t="str">
            <v xml:space="preserve"> อ.สันทราย</v>
          </cell>
          <cell r="L614" t="str">
            <v>08</v>
          </cell>
          <cell r="M614" t="str">
            <v xml:space="preserve"> 'ต.หนองหาร'</v>
          </cell>
          <cell r="N614" t="str">
            <v>11</v>
          </cell>
          <cell r="O614" t="str">
            <v xml:space="preserve"> หมู่ 11</v>
          </cell>
          <cell r="P614" t="str">
            <v>01</v>
          </cell>
          <cell r="Q614" t="str">
            <v>เปิดดำเนินการ</v>
          </cell>
          <cell r="R614" t="str">
            <v>201</v>
          </cell>
          <cell r="S614" t="str">
            <v>50210</v>
          </cell>
          <cell r="V614" t="str">
            <v>21</v>
          </cell>
          <cell r="W614" t="str">
            <v>2.1 ทุติยภูมิระดับต้น</v>
          </cell>
          <cell r="AH614" t="str">
            <v>11130</v>
          </cell>
        </row>
        <row r="615">
          <cell r="A615" t="str">
            <v>001113100</v>
          </cell>
          <cell r="B615" t="str">
            <v>โรงพยาบาลหางดง</v>
          </cell>
          <cell r="C615" t="str">
            <v>21002</v>
          </cell>
          <cell r="D615" t="str">
            <v>กระทรวงสาธารณสุข สำนักงานปลัดกระทรวงสาธารณสุข</v>
          </cell>
          <cell r="E615" t="str">
            <v>07</v>
          </cell>
          <cell r="F615" t="str">
            <v>โรงพยาบาลชุมชน</v>
          </cell>
          <cell r="G615" t="str">
            <v>23</v>
          </cell>
          <cell r="H615" t="str">
            <v>50</v>
          </cell>
          <cell r="I615" t="str">
            <v>จ.เชียงใหม่</v>
          </cell>
          <cell r="J615" t="str">
            <v>15</v>
          </cell>
          <cell r="K615" t="str">
            <v xml:space="preserve"> อ.หางดง</v>
          </cell>
          <cell r="L615" t="str">
            <v>01</v>
          </cell>
          <cell r="M615" t="str">
            <v xml:space="preserve"> 'ต.หางดง'</v>
          </cell>
          <cell r="N615" t="str">
            <v>03</v>
          </cell>
          <cell r="O615" t="str">
            <v xml:space="preserve"> หมู่ 3</v>
          </cell>
          <cell r="P615" t="str">
            <v>01</v>
          </cell>
          <cell r="Q615" t="str">
            <v>เปิดดำเนินการ</v>
          </cell>
          <cell r="R615" t="str">
            <v xml:space="preserve">260 ม.3 ถ.เชียงใหม่-ฮอด </v>
          </cell>
          <cell r="S615" t="str">
            <v>50130</v>
          </cell>
          <cell r="V615" t="str">
            <v>21</v>
          </cell>
          <cell r="W615" t="str">
            <v>2.1 ทุติยภูมิระดับต้น</v>
          </cell>
          <cell r="AH615" t="str">
            <v>11131</v>
          </cell>
        </row>
        <row r="616">
          <cell r="A616" t="str">
            <v>001114000</v>
          </cell>
          <cell r="B616" t="str">
            <v>โรงพยาบาลแม่ทา</v>
          </cell>
          <cell r="C616" t="str">
            <v>21002</v>
          </cell>
          <cell r="D616" t="str">
            <v>กระทรวงสาธารณสุข สำนักงานปลัดกระทรวงสาธารณสุข</v>
          </cell>
          <cell r="E616" t="str">
            <v>07</v>
          </cell>
          <cell r="F616" t="str">
            <v>โรงพยาบาลชุมชน</v>
          </cell>
          <cell r="G616" t="str">
            <v>30</v>
          </cell>
          <cell r="H616" t="str">
            <v>51</v>
          </cell>
          <cell r="I616" t="str">
            <v>จ.ลำพูน</v>
          </cell>
          <cell r="J616" t="str">
            <v>02</v>
          </cell>
          <cell r="K616" t="str">
            <v xml:space="preserve"> อ.แม่ทา</v>
          </cell>
          <cell r="L616" t="str">
            <v>02</v>
          </cell>
          <cell r="M616" t="str">
            <v xml:space="preserve"> 'ต.ทาสบเส้า'</v>
          </cell>
          <cell r="N616" t="str">
            <v>08</v>
          </cell>
          <cell r="O616" t="str">
            <v xml:space="preserve"> หมู่ 8</v>
          </cell>
          <cell r="P616" t="str">
            <v>01</v>
          </cell>
          <cell r="Q616" t="str">
            <v>เปิดดำเนินการ</v>
          </cell>
          <cell r="R616" t="str">
            <v xml:space="preserve">238 ม.8 ถ.แม่ทา-ท่าจักร </v>
          </cell>
          <cell r="S616" t="str">
            <v>51140</v>
          </cell>
          <cell r="V616" t="str">
            <v>21</v>
          </cell>
          <cell r="W616" t="str">
            <v>2.1 ทุติยภูมิระดับต้น</v>
          </cell>
          <cell r="AH616" t="str">
            <v>11140</v>
          </cell>
        </row>
        <row r="617">
          <cell r="A617" t="str">
            <v>001115400</v>
          </cell>
          <cell r="B617" t="str">
            <v>โรงพยาบาลแม่ทะ</v>
          </cell>
          <cell r="C617" t="str">
            <v>21002</v>
          </cell>
          <cell r="D617" t="str">
            <v>กระทรวงสาธารณสุข สำนักงานปลัดกระทรวงสาธารณสุข</v>
          </cell>
          <cell r="E617" t="str">
            <v>07</v>
          </cell>
          <cell r="F617" t="str">
            <v>โรงพยาบาลชุมชน</v>
          </cell>
          <cell r="G617" t="str">
            <v>30</v>
          </cell>
          <cell r="H617" t="str">
            <v>52</v>
          </cell>
          <cell r="I617" t="str">
            <v>จ.ลำปาง</v>
          </cell>
          <cell r="J617" t="str">
            <v>10</v>
          </cell>
          <cell r="K617" t="str">
            <v xml:space="preserve"> อ.แม่ทะ</v>
          </cell>
          <cell r="L617" t="str">
            <v>02</v>
          </cell>
          <cell r="M617" t="str">
            <v xml:space="preserve"> 'ต.นาครัว'</v>
          </cell>
          <cell r="N617" t="str">
            <v>02</v>
          </cell>
          <cell r="O617" t="str">
            <v xml:space="preserve"> หมู่ 2</v>
          </cell>
          <cell r="P617" t="str">
            <v>01</v>
          </cell>
          <cell r="Q617" t="str">
            <v>เปิดดำเนินการ</v>
          </cell>
          <cell r="V617" t="str">
            <v>21</v>
          </cell>
          <cell r="W617" t="str">
            <v>2.1 ทุติยภูมิระดับต้น</v>
          </cell>
          <cell r="AH617" t="str">
            <v>11154</v>
          </cell>
        </row>
        <row r="618">
          <cell r="A618" t="str">
            <v>001114800</v>
          </cell>
          <cell r="B618" t="str">
            <v>โรงพยาบาลเสริมงาม</v>
          </cell>
          <cell r="C618" t="str">
            <v>21002</v>
          </cell>
          <cell r="D618" t="str">
            <v>กระทรวงสาธารณสุข สำนักงานปลัดกระทรวงสาธารณสุข</v>
          </cell>
          <cell r="E618" t="str">
            <v>07</v>
          </cell>
          <cell r="F618" t="str">
            <v>โรงพยาบาลชุมชน</v>
          </cell>
          <cell r="G618" t="str">
            <v>30</v>
          </cell>
          <cell r="H618" t="str">
            <v>52</v>
          </cell>
          <cell r="I618" t="str">
            <v>จ.ลำปาง</v>
          </cell>
          <cell r="J618" t="str">
            <v>04</v>
          </cell>
          <cell r="K618" t="str">
            <v xml:space="preserve"> อ.เสริมงาม</v>
          </cell>
          <cell r="L618" t="str">
            <v>01</v>
          </cell>
          <cell r="M618" t="str">
            <v xml:space="preserve"> 'ต.ทุ่งงาม'</v>
          </cell>
          <cell r="N618" t="str">
            <v>01</v>
          </cell>
          <cell r="O618" t="str">
            <v xml:space="preserve"> หมู่ 1</v>
          </cell>
          <cell r="P618" t="str">
            <v>01</v>
          </cell>
          <cell r="Q618" t="str">
            <v>เปิดดำเนินการ</v>
          </cell>
          <cell r="V618" t="str">
            <v>21</v>
          </cell>
          <cell r="W618" t="str">
            <v>2.1 ทุติยภูมิระดับต้น</v>
          </cell>
          <cell r="AH618" t="str">
            <v>11148</v>
          </cell>
        </row>
        <row r="619">
          <cell r="A619" t="str">
            <v>001115600</v>
          </cell>
          <cell r="B619" t="str">
            <v>โรงพยาบาลห้างฉัตร</v>
          </cell>
          <cell r="C619" t="str">
            <v>21002</v>
          </cell>
          <cell r="D619" t="str">
            <v>กระทรวงสาธารณสุข สำนักงานปลัดกระทรวงสาธารณสุข</v>
          </cell>
          <cell r="E619" t="str">
            <v>07</v>
          </cell>
          <cell r="F619" t="str">
            <v>โรงพยาบาลชุมชน</v>
          </cell>
          <cell r="G619" t="str">
            <v>30</v>
          </cell>
          <cell r="H619" t="str">
            <v>52</v>
          </cell>
          <cell r="I619" t="str">
            <v>จ.ลำปาง</v>
          </cell>
          <cell r="J619" t="str">
            <v>12</v>
          </cell>
          <cell r="K619" t="str">
            <v xml:space="preserve"> อ.ห้างฉัตร</v>
          </cell>
          <cell r="L619" t="str">
            <v>01</v>
          </cell>
          <cell r="M619" t="str">
            <v xml:space="preserve"> 'ต.ห้างฉัตร'</v>
          </cell>
          <cell r="N619" t="str">
            <v>05</v>
          </cell>
          <cell r="O619" t="str">
            <v xml:space="preserve"> หมู่ 5</v>
          </cell>
          <cell r="P619" t="str">
            <v>01</v>
          </cell>
          <cell r="Q619" t="str">
            <v>เปิดดำเนินการ</v>
          </cell>
          <cell r="V619" t="str">
            <v>21</v>
          </cell>
          <cell r="W619" t="str">
            <v>2.1 ทุติยภูมิระดับต้น</v>
          </cell>
          <cell r="AH619" t="str">
            <v>11156</v>
          </cell>
        </row>
        <row r="620">
          <cell r="A620" t="str">
            <v>001116600</v>
          </cell>
          <cell r="B620" t="str">
            <v>โรงพยาบาลร้องกวาง</v>
          </cell>
          <cell r="C620" t="str">
            <v>21002</v>
          </cell>
          <cell r="D620" t="str">
            <v>กระทรวงสาธารณสุข สำนักงานปลัดกระทรวงสาธารณสุข</v>
          </cell>
          <cell r="E620" t="str">
            <v>07</v>
          </cell>
          <cell r="F620" t="str">
            <v>โรงพยาบาลชุมชน</v>
          </cell>
          <cell r="G620" t="str">
            <v>30</v>
          </cell>
          <cell r="H620" t="str">
            <v>54</v>
          </cell>
          <cell r="I620" t="str">
            <v>จ.แพร่</v>
          </cell>
          <cell r="J620" t="str">
            <v>02</v>
          </cell>
          <cell r="K620" t="str">
            <v xml:space="preserve"> อ.ร้องกวาง</v>
          </cell>
          <cell r="L620" t="str">
            <v>04</v>
          </cell>
          <cell r="M620" t="str">
            <v xml:space="preserve"> 'ต.ร้องเข็ม'</v>
          </cell>
          <cell r="N620" t="str">
            <v>06</v>
          </cell>
          <cell r="O620" t="str">
            <v xml:space="preserve"> หมู่ 6</v>
          </cell>
          <cell r="P620" t="str">
            <v>01</v>
          </cell>
          <cell r="Q620" t="str">
            <v>เปิดดำเนินการ</v>
          </cell>
          <cell r="R620" t="str">
            <v xml:space="preserve">เลขที  323   </v>
          </cell>
          <cell r="V620" t="str">
            <v>22</v>
          </cell>
          <cell r="W620" t="str">
            <v>2.2 ทุติยภูมิระดับกลาง</v>
          </cell>
          <cell r="AH620" t="str">
            <v>11166</v>
          </cell>
        </row>
        <row r="621">
          <cell r="A621" t="str">
            <v>001110800</v>
          </cell>
          <cell r="B621" t="str">
            <v>โรงพยาบาลเรณูนคร</v>
          </cell>
          <cell r="C621" t="str">
            <v>21002</v>
          </cell>
          <cell r="D621" t="str">
            <v>กระทรวงสาธารณสุข สำนักงานปลัดกระทรวงสาธารณสุข</v>
          </cell>
          <cell r="E621" t="str">
            <v>07</v>
          </cell>
          <cell r="F621" t="str">
            <v>โรงพยาบาลชุมชน</v>
          </cell>
          <cell r="G621" t="str">
            <v>30</v>
          </cell>
          <cell r="H621" t="str">
            <v>48</v>
          </cell>
          <cell r="I621" t="str">
            <v>จ.นครพนม</v>
          </cell>
          <cell r="J621" t="str">
            <v>06</v>
          </cell>
          <cell r="K621" t="str">
            <v xml:space="preserve"> อ.เรณูนคร</v>
          </cell>
          <cell r="L621" t="str">
            <v>02</v>
          </cell>
          <cell r="M621" t="str">
            <v xml:space="preserve"> 'ต.โพนทอง'</v>
          </cell>
          <cell r="N621" t="str">
            <v>09</v>
          </cell>
          <cell r="O621" t="str">
            <v xml:space="preserve"> หมู่ 9</v>
          </cell>
          <cell r="P621" t="str">
            <v>01</v>
          </cell>
          <cell r="Q621" t="str">
            <v>เปิดดำเนินการ</v>
          </cell>
          <cell r="R621" t="str">
            <v xml:space="preserve">91/2 ม.9 </v>
          </cell>
          <cell r="S621" t="str">
            <v>47170</v>
          </cell>
          <cell r="V621" t="str">
            <v>21</v>
          </cell>
          <cell r="W621" t="str">
            <v>2.1 ทุติยภูมิระดับต้น</v>
          </cell>
          <cell r="AH621" t="str">
            <v>11108</v>
          </cell>
        </row>
        <row r="622">
          <cell r="A622" t="str">
            <v>001110900</v>
          </cell>
          <cell r="B622" t="str">
            <v>โรงพยาบาลนาแก</v>
          </cell>
          <cell r="C622" t="str">
            <v>21002</v>
          </cell>
          <cell r="D622" t="str">
            <v>กระทรวงสาธารณสุข สำนักงานปลัดกระทรวงสาธารณสุข</v>
          </cell>
          <cell r="E622" t="str">
            <v>07</v>
          </cell>
          <cell r="F622" t="str">
            <v>โรงพยาบาลชุมชน</v>
          </cell>
          <cell r="G622" t="str">
            <v>60</v>
          </cell>
          <cell r="H622" t="str">
            <v>48</v>
          </cell>
          <cell r="I622" t="str">
            <v>จ.นครพนม</v>
          </cell>
          <cell r="J622" t="str">
            <v>07</v>
          </cell>
          <cell r="K622" t="str">
            <v xml:space="preserve"> อ.นาแก</v>
          </cell>
          <cell r="L622" t="str">
            <v>01</v>
          </cell>
          <cell r="M622" t="str">
            <v xml:space="preserve"> 'ต.นาแก'</v>
          </cell>
          <cell r="N622" t="str">
            <v>07</v>
          </cell>
          <cell r="O622" t="str">
            <v xml:space="preserve"> หมู่ 7</v>
          </cell>
          <cell r="P622" t="str">
            <v>01</v>
          </cell>
          <cell r="Q622" t="str">
            <v>เปิดดำเนินการ</v>
          </cell>
          <cell r="R622" t="str">
            <v xml:space="preserve">75 ม.7 ถ.สกล-นาแก </v>
          </cell>
          <cell r="S622" t="str">
            <v>48130</v>
          </cell>
          <cell r="V622" t="str">
            <v>21</v>
          </cell>
          <cell r="W622" t="str">
            <v>2.1 ทุติยภูมิระดับต้น</v>
          </cell>
          <cell r="AH622" t="str">
            <v>11109</v>
          </cell>
        </row>
        <row r="623">
          <cell r="A623" t="str">
            <v>001111000</v>
          </cell>
          <cell r="B623" t="str">
            <v>โรงพยาบาลศรีสงคราม</v>
          </cell>
          <cell r="C623" t="str">
            <v>21002</v>
          </cell>
          <cell r="D623" t="str">
            <v>กระทรวงสาธารณสุข สำนักงานปลัดกระทรวงสาธารณสุข</v>
          </cell>
          <cell r="E623" t="str">
            <v>07</v>
          </cell>
          <cell r="F623" t="str">
            <v>โรงพยาบาลชุมชน</v>
          </cell>
          <cell r="G623" t="str">
            <v>30</v>
          </cell>
          <cell r="H623" t="str">
            <v>48</v>
          </cell>
          <cell r="I623" t="str">
            <v>จ.นครพนม</v>
          </cell>
          <cell r="J623" t="str">
            <v>08</v>
          </cell>
          <cell r="K623" t="str">
            <v xml:space="preserve"> อ.ศรีสงคราม</v>
          </cell>
          <cell r="L623" t="str">
            <v>01</v>
          </cell>
          <cell r="M623" t="str">
            <v xml:space="preserve"> 'ต.ศรีสงคราม'</v>
          </cell>
          <cell r="N623" t="str">
            <v>01</v>
          </cell>
          <cell r="O623" t="str">
            <v xml:space="preserve"> หมู่ 1</v>
          </cell>
          <cell r="P623" t="str">
            <v>01</v>
          </cell>
          <cell r="Q623" t="str">
            <v>เปิดดำเนินการ</v>
          </cell>
          <cell r="R623" t="str">
            <v xml:space="preserve">ถ.ศรีสงคราม-ท่าดอกแก้ว </v>
          </cell>
          <cell r="S623" t="str">
            <v>48150</v>
          </cell>
          <cell r="V623" t="str">
            <v>21</v>
          </cell>
          <cell r="W623" t="str">
            <v>2.1 ทุติยภูมิระดับต้น</v>
          </cell>
          <cell r="AH623" t="str">
            <v>11110</v>
          </cell>
        </row>
        <row r="624">
          <cell r="A624" t="str">
            <v>001111100</v>
          </cell>
          <cell r="B624" t="str">
            <v>โรงพยาบาลนาหว้า</v>
          </cell>
          <cell r="C624" t="str">
            <v>21002</v>
          </cell>
          <cell r="D624" t="str">
            <v>กระทรวงสาธารณสุข สำนักงานปลัดกระทรวงสาธารณสุข</v>
          </cell>
          <cell r="E624" t="str">
            <v>07</v>
          </cell>
          <cell r="F624" t="str">
            <v>โรงพยาบาลชุมชน</v>
          </cell>
          <cell r="G624" t="str">
            <v>30</v>
          </cell>
          <cell r="H624" t="str">
            <v>48</v>
          </cell>
          <cell r="I624" t="str">
            <v>จ.นครพนม</v>
          </cell>
          <cell r="J624" t="str">
            <v>09</v>
          </cell>
          <cell r="K624" t="str">
            <v xml:space="preserve"> อ.นาหว้า</v>
          </cell>
          <cell r="L624" t="str">
            <v>01</v>
          </cell>
          <cell r="M624" t="str">
            <v xml:space="preserve"> 'ต.นาหว้า'</v>
          </cell>
          <cell r="N624" t="str">
            <v>05</v>
          </cell>
          <cell r="O624" t="str">
            <v xml:space="preserve"> หมู่ 5</v>
          </cell>
          <cell r="P624" t="str">
            <v>01</v>
          </cell>
          <cell r="Q624" t="str">
            <v>เปิดดำเนินการ</v>
          </cell>
          <cell r="R624" t="str">
            <v xml:space="preserve">121 ม.5 ถ.สุดใจ </v>
          </cell>
          <cell r="S624" t="str">
            <v>48180</v>
          </cell>
          <cell r="V624" t="str">
            <v>21</v>
          </cell>
          <cell r="W624" t="str">
            <v>2.1 ทุติยภูมิระดับต้น</v>
          </cell>
          <cell r="AH624" t="str">
            <v>11111</v>
          </cell>
        </row>
        <row r="625">
          <cell r="A625" t="str">
            <v>001111500</v>
          </cell>
          <cell r="B625" t="str">
            <v>โรงพยาบาลดงหลวง</v>
          </cell>
          <cell r="C625" t="str">
            <v>21002</v>
          </cell>
          <cell r="D625" t="str">
            <v>กระทรวงสาธารณสุข สำนักงานปลัดกระทรวงสาธารณสุข</v>
          </cell>
          <cell r="E625" t="str">
            <v>07</v>
          </cell>
          <cell r="F625" t="str">
            <v>โรงพยาบาลชุมชน</v>
          </cell>
          <cell r="G625" t="str">
            <v>30</v>
          </cell>
          <cell r="H625" t="str">
            <v>49</v>
          </cell>
          <cell r="I625" t="str">
            <v>จ.มุกดาหาร</v>
          </cell>
          <cell r="J625" t="str">
            <v>04</v>
          </cell>
          <cell r="K625" t="str">
            <v xml:space="preserve"> อ.ดงหลวง</v>
          </cell>
          <cell r="L625" t="str">
            <v>01</v>
          </cell>
          <cell r="M625" t="str">
            <v xml:space="preserve"> 'ต.ดงหลวง'</v>
          </cell>
          <cell r="N625" t="str">
            <v>03</v>
          </cell>
          <cell r="O625" t="str">
            <v xml:space="preserve"> หมู่ 3</v>
          </cell>
          <cell r="P625" t="str">
            <v>01</v>
          </cell>
          <cell r="Q625" t="str">
            <v>เปิดดำเนินการ</v>
          </cell>
          <cell r="R625" t="str">
            <v>93</v>
          </cell>
          <cell r="S625" t="str">
            <v>19140</v>
          </cell>
          <cell r="T625" t="str">
            <v>042697023</v>
          </cell>
          <cell r="U625" t="str">
            <v>04269723</v>
          </cell>
          <cell r="V625" t="str">
            <v>21</v>
          </cell>
          <cell r="W625" t="str">
            <v>2.1 ทุติยภูมิระดับต้น</v>
          </cell>
          <cell r="AH625" t="str">
            <v>11115</v>
          </cell>
        </row>
        <row r="626">
          <cell r="A626" t="str">
            <v>001111400</v>
          </cell>
          <cell r="B626" t="str">
            <v>โรงพยาบาลดอนตาล</v>
          </cell>
          <cell r="C626" t="str">
            <v>21002</v>
          </cell>
          <cell r="D626" t="str">
            <v>กระทรวงสาธารณสุข สำนักงานปลัดกระทรวงสาธารณสุข</v>
          </cell>
          <cell r="E626" t="str">
            <v>07</v>
          </cell>
          <cell r="F626" t="str">
            <v>โรงพยาบาลชุมชน</v>
          </cell>
          <cell r="G626" t="str">
            <v>30</v>
          </cell>
          <cell r="H626" t="str">
            <v>49</v>
          </cell>
          <cell r="I626" t="str">
            <v>จ.มุกดาหาร</v>
          </cell>
          <cell r="J626" t="str">
            <v>03</v>
          </cell>
          <cell r="K626" t="str">
            <v xml:space="preserve"> อ.ดอนตาล</v>
          </cell>
          <cell r="L626" t="str">
            <v>01</v>
          </cell>
          <cell r="M626" t="str">
            <v xml:space="preserve"> 'ต.ดอนตาล'</v>
          </cell>
          <cell r="N626" t="str">
            <v>07</v>
          </cell>
          <cell r="O626" t="str">
            <v xml:space="preserve"> หมู่ 7</v>
          </cell>
          <cell r="P626" t="str">
            <v>01</v>
          </cell>
          <cell r="Q626" t="str">
            <v>เปิดดำเนินการ</v>
          </cell>
          <cell r="R626" t="str">
            <v xml:space="preserve">250 ถ.ดอนตาล-ชานุมาน </v>
          </cell>
          <cell r="S626" t="str">
            <v>49120</v>
          </cell>
          <cell r="T626" t="str">
            <v>042689085</v>
          </cell>
          <cell r="U626" t="str">
            <v>042689123</v>
          </cell>
          <cell r="V626" t="str">
            <v>21</v>
          </cell>
          <cell r="W626" t="str">
            <v>2.1 ทุติยภูมิระดับต้น</v>
          </cell>
          <cell r="AH626" t="str">
            <v>11114</v>
          </cell>
        </row>
        <row r="627">
          <cell r="A627" t="str">
            <v>001109400</v>
          </cell>
          <cell r="B627" t="str">
            <v>โรงพยาบาลนิคมน้ำอูน</v>
          </cell>
          <cell r="C627" t="str">
            <v>21002</v>
          </cell>
          <cell r="D627" t="str">
            <v>กระทรวงสาธารณสุข สำนักงานปลัดกระทรวงสาธารณสุข</v>
          </cell>
          <cell r="E627" t="str">
            <v>07</v>
          </cell>
          <cell r="F627" t="str">
            <v>โรงพยาบาลชุมชน</v>
          </cell>
          <cell r="G627" t="str">
            <v>10</v>
          </cell>
          <cell r="H627" t="str">
            <v>47</v>
          </cell>
          <cell r="I627" t="str">
            <v>จ.สกลนคร</v>
          </cell>
          <cell r="J627" t="str">
            <v>07</v>
          </cell>
          <cell r="K627" t="str">
            <v xml:space="preserve"> อ.นิคมน้ำอูน</v>
          </cell>
          <cell r="L627" t="str">
            <v>02</v>
          </cell>
          <cell r="M627" t="str">
            <v xml:space="preserve"> 'ต.หนองปลิง'</v>
          </cell>
          <cell r="N627" t="str">
            <v>05</v>
          </cell>
          <cell r="O627" t="str">
            <v xml:space="preserve"> หมู่ 5</v>
          </cell>
          <cell r="P627" t="str">
            <v>01</v>
          </cell>
          <cell r="Q627" t="str">
            <v>เปิดดำเนินการ</v>
          </cell>
          <cell r="R627" t="str">
            <v xml:space="preserve">64  </v>
          </cell>
          <cell r="S627" t="str">
            <v>47270</v>
          </cell>
          <cell r="T627" t="str">
            <v>042789015</v>
          </cell>
          <cell r="U627" t="str">
            <v>042789016</v>
          </cell>
          <cell r="V627" t="str">
            <v>21</v>
          </cell>
          <cell r="W627" t="str">
            <v>2.1 ทุติยภูมิระดับต้น</v>
          </cell>
          <cell r="X627" t="str">
            <v>S</v>
          </cell>
          <cell r="Y627" t="str">
            <v xml:space="preserve">บริการ  </v>
          </cell>
          <cell r="AH627" t="str">
            <v>11094</v>
          </cell>
        </row>
        <row r="628">
          <cell r="A628" t="str">
            <v>001112500</v>
          </cell>
          <cell r="B628" t="str">
            <v>โรงพยาบาลฝาง</v>
          </cell>
          <cell r="C628" t="str">
            <v>21002</v>
          </cell>
          <cell r="D628" t="str">
            <v>กระทรวงสาธารณสุข สำนักงานปลัดกระทรวงสาธารณสุข</v>
          </cell>
          <cell r="E628" t="str">
            <v>07</v>
          </cell>
          <cell r="F628" t="str">
            <v>โรงพยาบาลชุมชน</v>
          </cell>
          <cell r="G628" t="str">
            <v>120</v>
          </cell>
          <cell r="H628" t="str">
            <v>50</v>
          </cell>
          <cell r="I628" t="str">
            <v>จ.เชียงใหม่</v>
          </cell>
          <cell r="J628" t="str">
            <v>09</v>
          </cell>
          <cell r="K628" t="str">
            <v xml:space="preserve"> อ.ฝาง</v>
          </cell>
          <cell r="L628" t="str">
            <v>01</v>
          </cell>
          <cell r="M628" t="str">
            <v xml:space="preserve"> 'ต.เวียง'</v>
          </cell>
          <cell r="N628" t="str">
            <v>04</v>
          </cell>
          <cell r="O628" t="str">
            <v xml:space="preserve"> หมู่ 4</v>
          </cell>
          <cell r="P628" t="str">
            <v>01</v>
          </cell>
          <cell r="Q628" t="str">
            <v>เปิดดำเนินการ</v>
          </cell>
          <cell r="R628" t="str">
            <v xml:space="preserve">30 ม.4 ถ.โชตนา </v>
          </cell>
          <cell r="S628" t="str">
            <v>50110</v>
          </cell>
          <cell r="V628" t="str">
            <v>21</v>
          </cell>
          <cell r="W628" t="str">
            <v>2.1 ทุติยภูมิระดับต้น</v>
          </cell>
          <cell r="AH628" t="str">
            <v>11125</v>
          </cell>
        </row>
        <row r="629">
          <cell r="A629" t="str">
            <v>001112400</v>
          </cell>
          <cell r="B629" t="str">
            <v>โรงพยาบาลสะเมิง</v>
          </cell>
          <cell r="C629" t="str">
            <v>21002</v>
          </cell>
          <cell r="D629" t="str">
            <v>กระทรวงสาธารณสุข สำนักงานปลัดกระทรวงสาธารณสุข</v>
          </cell>
          <cell r="E629" t="str">
            <v>07</v>
          </cell>
          <cell r="F629" t="str">
            <v>โรงพยาบาลชุมชน</v>
          </cell>
          <cell r="G629" t="str">
            <v>30</v>
          </cell>
          <cell r="H629" t="str">
            <v>50</v>
          </cell>
          <cell r="I629" t="str">
            <v>จ.เชียงใหม่</v>
          </cell>
          <cell r="J629" t="str">
            <v>08</v>
          </cell>
          <cell r="K629" t="str">
            <v xml:space="preserve"> อ.สะเมิง</v>
          </cell>
          <cell r="L629" t="str">
            <v>01</v>
          </cell>
          <cell r="M629" t="str">
            <v xml:space="preserve"> 'ต.สะเมิงใต้'</v>
          </cell>
          <cell r="N629" t="str">
            <v>10</v>
          </cell>
          <cell r="O629" t="str">
            <v xml:space="preserve"> หมู่ 10</v>
          </cell>
          <cell r="P629" t="str">
            <v>01</v>
          </cell>
          <cell r="Q629" t="str">
            <v>เปิดดำเนินการ</v>
          </cell>
          <cell r="R629" t="str">
            <v>191 ม.10 ถ.สะเมิง-เชียงใหม่</v>
          </cell>
          <cell r="S629" t="str">
            <v>50150</v>
          </cell>
          <cell r="V629" t="str">
            <v>21</v>
          </cell>
          <cell r="W629" t="str">
            <v>2.1 ทุติยภูมิระดับต้น</v>
          </cell>
          <cell r="AH629" t="str">
            <v>11124</v>
          </cell>
        </row>
        <row r="630">
          <cell r="A630" t="str">
            <v>001113400</v>
          </cell>
          <cell r="B630" t="str">
            <v>โรงพยาบาลอมก๋อย</v>
          </cell>
          <cell r="C630" t="str">
            <v>21002</v>
          </cell>
          <cell r="D630" t="str">
            <v>กระทรวงสาธารณสุข สำนักงานปลัดกระทรวงสาธารณสุข</v>
          </cell>
          <cell r="E630" t="str">
            <v>07</v>
          </cell>
          <cell r="F630" t="str">
            <v>โรงพยาบาลชุมชน</v>
          </cell>
          <cell r="G630" t="str">
            <v>30</v>
          </cell>
          <cell r="H630" t="str">
            <v>50</v>
          </cell>
          <cell r="I630" t="str">
            <v>จ.เชียงใหม่</v>
          </cell>
          <cell r="J630" t="str">
            <v>18</v>
          </cell>
          <cell r="K630" t="str">
            <v xml:space="preserve"> อ.อมก๋อย</v>
          </cell>
          <cell r="L630" t="str">
            <v>01</v>
          </cell>
          <cell r="M630" t="str">
            <v xml:space="preserve"> 'ต.อมก๋อย'</v>
          </cell>
          <cell r="N630" t="str">
            <v>01</v>
          </cell>
          <cell r="O630" t="str">
            <v xml:space="preserve"> หมู่ 1</v>
          </cell>
          <cell r="P630" t="str">
            <v>01</v>
          </cell>
          <cell r="Q630" t="str">
            <v>เปิดดำเนินการ</v>
          </cell>
          <cell r="R630" t="str">
            <v xml:space="preserve">262 ม.1 ถ.เจริญทัศนา </v>
          </cell>
          <cell r="S630" t="str">
            <v>50310</v>
          </cell>
          <cell r="V630" t="str">
            <v>21</v>
          </cell>
          <cell r="W630" t="str">
            <v>2.1 ทุติยภูมิระดับต้น</v>
          </cell>
          <cell r="AH630" t="str">
            <v>11134</v>
          </cell>
        </row>
        <row r="631">
          <cell r="A631" t="str">
            <v>001113500</v>
          </cell>
          <cell r="B631" t="str">
            <v>โรงพยาบาลสารภี</v>
          </cell>
          <cell r="C631" t="str">
            <v>21002</v>
          </cell>
          <cell r="D631" t="str">
            <v>กระทรวงสาธารณสุข สำนักงานปลัดกระทรวงสาธารณสุข</v>
          </cell>
          <cell r="E631" t="str">
            <v>07</v>
          </cell>
          <cell r="F631" t="str">
            <v>โรงพยาบาลชุมชน</v>
          </cell>
          <cell r="G631" t="str">
            <v>30</v>
          </cell>
          <cell r="H631" t="str">
            <v>50</v>
          </cell>
          <cell r="I631" t="str">
            <v>จ.เชียงใหม่</v>
          </cell>
          <cell r="J631" t="str">
            <v>19</v>
          </cell>
          <cell r="K631" t="str">
            <v xml:space="preserve"> อ.สารภี</v>
          </cell>
          <cell r="L631" t="str">
            <v>02</v>
          </cell>
          <cell r="M631" t="str">
            <v xml:space="preserve"> 'ต.สารภี'</v>
          </cell>
          <cell r="N631" t="str">
            <v>03</v>
          </cell>
          <cell r="O631" t="str">
            <v xml:space="preserve"> หมู่ 3</v>
          </cell>
          <cell r="P631" t="str">
            <v>01</v>
          </cell>
          <cell r="Q631" t="str">
            <v>เปิดดำเนินการ</v>
          </cell>
          <cell r="R631" t="str">
            <v xml:space="preserve">147 </v>
          </cell>
          <cell r="S631" t="str">
            <v>50140</v>
          </cell>
          <cell r="V631" t="str">
            <v>21</v>
          </cell>
          <cell r="W631" t="str">
            <v>2.1 ทุติยภูมิระดับต้น</v>
          </cell>
          <cell r="AH631" t="str">
            <v>11135</v>
          </cell>
        </row>
        <row r="632">
          <cell r="A632" t="str">
            <v>001113600</v>
          </cell>
          <cell r="B632" t="str">
            <v>โรงพยาบาลเวียงแหง</v>
          </cell>
          <cell r="C632" t="str">
            <v>21002</v>
          </cell>
          <cell r="D632" t="str">
            <v>กระทรวงสาธารณสุข สำนักงานปลัดกระทรวงสาธารณสุข</v>
          </cell>
          <cell r="E632" t="str">
            <v>07</v>
          </cell>
          <cell r="F632" t="str">
            <v>โรงพยาบาลชุมชน</v>
          </cell>
          <cell r="G632" t="str">
            <v>30</v>
          </cell>
          <cell r="H632" t="str">
            <v>50</v>
          </cell>
          <cell r="I632" t="str">
            <v>จ.เชียงใหม่</v>
          </cell>
          <cell r="J632" t="str">
            <v>20</v>
          </cell>
          <cell r="K632" t="str">
            <v xml:space="preserve"> อ.เวียงแหง</v>
          </cell>
          <cell r="L632" t="str">
            <v>01</v>
          </cell>
          <cell r="M632" t="str">
            <v xml:space="preserve"> 'ต.เมืองแหง'</v>
          </cell>
          <cell r="N632" t="str">
            <v>03</v>
          </cell>
          <cell r="O632" t="str">
            <v xml:space="preserve"> หมู่ 3</v>
          </cell>
          <cell r="P632" t="str">
            <v>01</v>
          </cell>
          <cell r="Q632" t="str">
            <v>เปิดดำเนินการ</v>
          </cell>
          <cell r="S632" t="str">
            <v>50350</v>
          </cell>
          <cell r="V632" t="str">
            <v>21</v>
          </cell>
          <cell r="W632" t="str">
            <v>2.1 ทุติยภูมิระดับต้น</v>
          </cell>
          <cell r="AH632" t="str">
            <v>11136</v>
          </cell>
        </row>
        <row r="633">
          <cell r="A633" t="str">
            <v>001112100</v>
          </cell>
          <cell r="B633" t="str">
            <v>โรงพยาบาลเชียงดาว</v>
          </cell>
          <cell r="C633" t="str">
            <v>21002</v>
          </cell>
          <cell r="D633" t="str">
            <v>กระทรวงสาธารณสุข สำนักงานปลัดกระทรวงสาธารณสุข</v>
          </cell>
          <cell r="E633" t="str">
            <v>07</v>
          </cell>
          <cell r="F633" t="str">
            <v>โรงพยาบาลชุมชน</v>
          </cell>
          <cell r="G633" t="str">
            <v>60</v>
          </cell>
          <cell r="H633" t="str">
            <v>50</v>
          </cell>
          <cell r="I633" t="str">
            <v>จ.เชียงใหม่</v>
          </cell>
          <cell r="J633" t="str">
            <v>04</v>
          </cell>
          <cell r="K633" t="str">
            <v xml:space="preserve"> อ.เชียงดาว</v>
          </cell>
          <cell r="L633" t="str">
            <v>01</v>
          </cell>
          <cell r="M633" t="str">
            <v xml:space="preserve"> 'ต.เชียงดาว'</v>
          </cell>
          <cell r="N633" t="str">
            <v>02</v>
          </cell>
          <cell r="O633" t="str">
            <v xml:space="preserve"> หมู่ 2</v>
          </cell>
          <cell r="P633" t="str">
            <v>01</v>
          </cell>
          <cell r="Q633" t="str">
            <v>เปิดดำเนินการ</v>
          </cell>
          <cell r="R633" t="str">
            <v xml:space="preserve">285 ม.2 ถ.โชตนา </v>
          </cell>
          <cell r="S633" t="str">
            <v>50170</v>
          </cell>
          <cell r="V633" t="str">
            <v>21</v>
          </cell>
          <cell r="W633" t="str">
            <v>2.1 ทุติยภูมิระดับต้น</v>
          </cell>
          <cell r="AH633" t="str">
            <v>11121</v>
          </cell>
        </row>
        <row r="634">
          <cell r="A634" t="str">
            <v>001112200</v>
          </cell>
          <cell r="B634" t="str">
            <v>โรงพยาบาลดอยสะเก็ด</v>
          </cell>
          <cell r="C634" t="str">
            <v>21002</v>
          </cell>
          <cell r="D634" t="str">
            <v>กระทรวงสาธารณสุข สำนักงานปลัดกระทรวงสาธารณสุข</v>
          </cell>
          <cell r="E634" t="str">
            <v>07</v>
          </cell>
          <cell r="F634" t="str">
            <v>โรงพยาบาลชุมชน</v>
          </cell>
          <cell r="G634" t="str">
            <v>60</v>
          </cell>
          <cell r="H634" t="str">
            <v>50</v>
          </cell>
          <cell r="I634" t="str">
            <v>จ.เชียงใหม่</v>
          </cell>
          <cell r="J634" t="str">
            <v>05</v>
          </cell>
          <cell r="K634" t="str">
            <v xml:space="preserve"> อ.ดอยสะเก็ด</v>
          </cell>
          <cell r="L634" t="str">
            <v>01</v>
          </cell>
          <cell r="M634" t="str">
            <v xml:space="preserve"> 'ต.เชิงดอย'</v>
          </cell>
          <cell r="N634" t="str">
            <v>08</v>
          </cell>
          <cell r="O634" t="str">
            <v xml:space="preserve"> หมู่ 8</v>
          </cell>
          <cell r="P634" t="str">
            <v>01</v>
          </cell>
          <cell r="Q634" t="str">
            <v>เปิดดำเนินการ</v>
          </cell>
          <cell r="R634" t="str">
            <v xml:space="preserve">2 ม.8 ถ.เชียงใหม่-ดอยสะเก็ด </v>
          </cell>
          <cell r="S634" t="str">
            <v>50220</v>
          </cell>
          <cell r="V634" t="str">
            <v>21</v>
          </cell>
          <cell r="W634" t="str">
            <v>2.1 ทุติยภูมิระดับต้น</v>
          </cell>
          <cell r="AH634" t="str">
            <v>11122</v>
          </cell>
        </row>
        <row r="635">
          <cell r="A635" t="str">
            <v>001112300</v>
          </cell>
          <cell r="B635" t="str">
            <v>โรงพยาบาลแม่แตง</v>
          </cell>
          <cell r="C635" t="str">
            <v>21002</v>
          </cell>
          <cell r="D635" t="str">
            <v>กระทรวงสาธารณสุข สำนักงานปลัดกระทรวงสาธารณสุข</v>
          </cell>
          <cell r="E635" t="str">
            <v>07</v>
          </cell>
          <cell r="F635" t="str">
            <v>โรงพยาบาลชุมชน</v>
          </cell>
          <cell r="G635" t="str">
            <v>60</v>
          </cell>
          <cell r="H635" t="str">
            <v>50</v>
          </cell>
          <cell r="I635" t="str">
            <v>จ.เชียงใหม่</v>
          </cell>
          <cell r="J635" t="str">
            <v>06</v>
          </cell>
          <cell r="K635" t="str">
            <v xml:space="preserve"> อ.แม่แตง</v>
          </cell>
          <cell r="L635" t="str">
            <v>01</v>
          </cell>
          <cell r="M635" t="str">
            <v xml:space="preserve"> 'ต.สันมหาพน'</v>
          </cell>
          <cell r="N635" t="str">
            <v>07</v>
          </cell>
          <cell r="O635" t="str">
            <v xml:space="preserve"> หมู่ 7</v>
          </cell>
          <cell r="P635" t="str">
            <v>01</v>
          </cell>
          <cell r="Q635" t="str">
            <v>เปิดดำเนินการ</v>
          </cell>
          <cell r="R635" t="str">
            <v xml:space="preserve">300 </v>
          </cell>
          <cell r="S635" t="str">
            <v>50150</v>
          </cell>
          <cell r="V635" t="str">
            <v>21</v>
          </cell>
          <cell r="W635" t="str">
            <v>2.1 ทุติยภูมิระดับต้น</v>
          </cell>
          <cell r="AH635" t="str">
            <v>11123</v>
          </cell>
        </row>
        <row r="636">
          <cell r="A636" t="str">
            <v>001112600</v>
          </cell>
          <cell r="B636" t="str">
            <v>โรงพยาบาลแม่อาย</v>
          </cell>
          <cell r="C636" t="str">
            <v>21002</v>
          </cell>
          <cell r="D636" t="str">
            <v>กระทรวงสาธารณสุข สำนักงานปลัดกระทรวงสาธารณสุข</v>
          </cell>
          <cell r="E636" t="str">
            <v>07</v>
          </cell>
          <cell r="F636" t="str">
            <v>โรงพยาบาลชุมชน</v>
          </cell>
          <cell r="G636" t="str">
            <v>60</v>
          </cell>
          <cell r="H636" t="str">
            <v>50</v>
          </cell>
          <cell r="I636" t="str">
            <v>จ.เชียงใหม่</v>
          </cell>
          <cell r="J636" t="str">
            <v>10</v>
          </cell>
          <cell r="K636" t="str">
            <v xml:space="preserve"> อ.แม่อาย</v>
          </cell>
          <cell r="L636" t="str">
            <v>01</v>
          </cell>
          <cell r="M636" t="str">
            <v xml:space="preserve"> 'ต.แม่อาย'</v>
          </cell>
          <cell r="N636" t="str">
            <v>08</v>
          </cell>
          <cell r="O636" t="str">
            <v xml:space="preserve"> หมู่ 8</v>
          </cell>
          <cell r="P636" t="str">
            <v>01</v>
          </cell>
          <cell r="Q636" t="str">
            <v>เปิดดำเนินการ</v>
          </cell>
          <cell r="R636" t="str">
            <v xml:space="preserve">191 ม.8 ถ.ฝาง-ท่าตอน </v>
          </cell>
          <cell r="S636" t="str">
            <v>50280</v>
          </cell>
          <cell r="V636" t="str">
            <v>21</v>
          </cell>
          <cell r="W636" t="str">
            <v>2.1 ทุติยภูมิระดับต้น</v>
          </cell>
          <cell r="AH636" t="str">
            <v>11126</v>
          </cell>
        </row>
        <row r="637">
          <cell r="A637" t="str">
            <v>001113200</v>
          </cell>
          <cell r="B637" t="str">
            <v>โรงพยาบาลฮอด</v>
          </cell>
          <cell r="C637" t="str">
            <v>21002</v>
          </cell>
          <cell r="D637" t="str">
            <v>กระทรวงสาธารณสุข สำนักงานปลัดกระทรวงสาธารณสุข</v>
          </cell>
          <cell r="E637" t="str">
            <v>07</v>
          </cell>
          <cell r="F637" t="str">
            <v>โรงพยาบาลชุมชน</v>
          </cell>
          <cell r="G637" t="str">
            <v>60</v>
          </cell>
          <cell r="H637" t="str">
            <v>50</v>
          </cell>
          <cell r="I637" t="str">
            <v>จ.เชียงใหม่</v>
          </cell>
          <cell r="J637" t="str">
            <v>16</v>
          </cell>
          <cell r="K637" t="str">
            <v xml:space="preserve"> อ.ฮอด</v>
          </cell>
          <cell r="L637" t="str">
            <v>01</v>
          </cell>
          <cell r="M637" t="str">
            <v xml:space="preserve"> 'ต.หางดง'</v>
          </cell>
          <cell r="N637" t="str">
            <v>10</v>
          </cell>
          <cell r="O637" t="str">
            <v xml:space="preserve"> หมู่ 10</v>
          </cell>
          <cell r="P637" t="str">
            <v>01</v>
          </cell>
          <cell r="Q637" t="str">
            <v>เปิดดำเนินการ</v>
          </cell>
          <cell r="R637" t="str">
            <v xml:space="preserve">294 </v>
          </cell>
          <cell r="S637" t="str">
            <v>50240</v>
          </cell>
          <cell r="V637" t="str">
            <v>21</v>
          </cell>
          <cell r="W637" t="str">
            <v>2.1 ทุติยภูมิระดับต้น</v>
          </cell>
          <cell r="AH637" t="str">
            <v>11132</v>
          </cell>
        </row>
        <row r="638">
          <cell r="A638" t="str">
            <v>001115300</v>
          </cell>
          <cell r="B638" t="str">
            <v>โรงพยาบาลแม่พริก</v>
          </cell>
          <cell r="C638" t="str">
            <v>21002</v>
          </cell>
          <cell r="D638" t="str">
            <v>กระทรวงสาธารณสุข สำนักงานปลัดกระทรวงสาธารณสุข</v>
          </cell>
          <cell r="E638" t="str">
            <v>07</v>
          </cell>
          <cell r="F638" t="str">
            <v>โรงพยาบาลชุมชน</v>
          </cell>
          <cell r="G638" t="str">
            <v>30</v>
          </cell>
          <cell r="H638" t="str">
            <v>52</v>
          </cell>
          <cell r="I638" t="str">
            <v>จ.ลำปาง</v>
          </cell>
          <cell r="J638" t="str">
            <v>09</v>
          </cell>
          <cell r="K638" t="str">
            <v xml:space="preserve"> อ.แม่พริก</v>
          </cell>
          <cell r="L638" t="str">
            <v>04</v>
          </cell>
          <cell r="M638" t="str">
            <v xml:space="preserve"> 'ต.พระบาทวังตวง'</v>
          </cell>
          <cell r="N638" t="str">
            <v>05</v>
          </cell>
          <cell r="O638" t="str">
            <v xml:space="preserve"> หมู่ 5</v>
          </cell>
          <cell r="P638" t="str">
            <v>01</v>
          </cell>
          <cell r="Q638" t="str">
            <v>เปิดดำเนินการ</v>
          </cell>
          <cell r="V638" t="str">
            <v>21</v>
          </cell>
          <cell r="W638" t="str">
            <v>2.1 ทุติยภูมิระดับต้น</v>
          </cell>
          <cell r="AH638" t="str">
            <v>11153</v>
          </cell>
        </row>
        <row r="639">
          <cell r="A639" t="str">
            <v>001115000</v>
          </cell>
          <cell r="B639" t="str">
            <v>โรงพยาบาลแจ้ห่ม</v>
          </cell>
          <cell r="C639" t="str">
            <v>21002</v>
          </cell>
          <cell r="D639" t="str">
            <v>กระทรวงสาธารณสุข สำนักงานปลัดกระทรวงสาธารณสุข</v>
          </cell>
          <cell r="E639" t="str">
            <v>07</v>
          </cell>
          <cell r="F639" t="str">
            <v>โรงพยาบาลชุมชน</v>
          </cell>
          <cell r="G639" t="str">
            <v>60</v>
          </cell>
          <cell r="H639" t="str">
            <v>52</v>
          </cell>
          <cell r="I639" t="str">
            <v>จ.ลำปาง</v>
          </cell>
          <cell r="J639" t="str">
            <v>06</v>
          </cell>
          <cell r="K639" t="str">
            <v xml:space="preserve"> อ.แจ้ห่ม</v>
          </cell>
          <cell r="L639" t="str">
            <v>07</v>
          </cell>
          <cell r="M639" t="str">
            <v xml:space="preserve"> 'ต.วิเชตนคร'</v>
          </cell>
          <cell r="N639" t="str">
            <v>03</v>
          </cell>
          <cell r="O639" t="str">
            <v xml:space="preserve"> หมู่ 3</v>
          </cell>
          <cell r="P639" t="str">
            <v>01</v>
          </cell>
          <cell r="Q639" t="str">
            <v>เปิดดำเนินการ</v>
          </cell>
          <cell r="V639" t="str">
            <v>21</v>
          </cell>
          <cell r="W639" t="str">
            <v>2.1 ทุติยภูมิระดับต้น</v>
          </cell>
          <cell r="AH639" t="str">
            <v>11150</v>
          </cell>
        </row>
        <row r="640">
          <cell r="A640" t="str">
            <v>001115500</v>
          </cell>
          <cell r="B640" t="str">
            <v>โรงพยาบาลสบปราบ</v>
          </cell>
          <cell r="C640" t="str">
            <v>21002</v>
          </cell>
          <cell r="D640" t="str">
            <v>กระทรวงสาธารณสุข สำนักงานปลัดกระทรวงสาธารณสุข</v>
          </cell>
          <cell r="E640" t="str">
            <v>07</v>
          </cell>
          <cell r="F640" t="str">
            <v>โรงพยาบาลชุมชน</v>
          </cell>
          <cell r="G640" t="str">
            <v>30</v>
          </cell>
          <cell r="H640" t="str">
            <v>52</v>
          </cell>
          <cell r="I640" t="str">
            <v>จ.ลำปาง</v>
          </cell>
          <cell r="J640" t="str">
            <v>11</v>
          </cell>
          <cell r="K640" t="str">
            <v xml:space="preserve"> อ.สบปราบ</v>
          </cell>
          <cell r="L640" t="str">
            <v>01</v>
          </cell>
          <cell r="M640" t="str">
            <v xml:space="preserve"> 'ต.สบปราบ'</v>
          </cell>
          <cell r="N640" t="str">
            <v>02</v>
          </cell>
          <cell r="O640" t="str">
            <v xml:space="preserve"> หมู่ 2</v>
          </cell>
          <cell r="P640" t="str">
            <v>01</v>
          </cell>
          <cell r="Q640" t="str">
            <v>เปิดดำเนินการ</v>
          </cell>
          <cell r="V640" t="str">
            <v>21</v>
          </cell>
          <cell r="W640" t="str">
            <v>2.1 ทุติยภูมิระดับต้น</v>
          </cell>
          <cell r="AH640" t="str">
            <v>11155</v>
          </cell>
        </row>
        <row r="641">
          <cell r="A641" t="str">
            <v>001116700</v>
          </cell>
          <cell r="B641" t="str">
            <v>โรงพยาบาลลอง</v>
          </cell>
          <cell r="C641" t="str">
            <v>21002</v>
          </cell>
          <cell r="D641" t="str">
            <v>กระทรวงสาธารณสุข สำนักงานปลัดกระทรวงสาธารณสุข</v>
          </cell>
          <cell r="E641" t="str">
            <v>07</v>
          </cell>
          <cell r="F641" t="str">
            <v>โรงพยาบาลชุมชน</v>
          </cell>
          <cell r="G641" t="str">
            <v>60</v>
          </cell>
          <cell r="H641" t="str">
            <v>54</v>
          </cell>
          <cell r="I641" t="str">
            <v>จ.แพร่</v>
          </cell>
          <cell r="J641" t="str">
            <v>03</v>
          </cell>
          <cell r="K641" t="str">
            <v xml:space="preserve"> อ.ลอง</v>
          </cell>
          <cell r="L641" t="str">
            <v>02</v>
          </cell>
          <cell r="M641" t="str">
            <v xml:space="preserve"> 'ต.บ้านปิน'</v>
          </cell>
          <cell r="N641" t="str">
            <v>06</v>
          </cell>
          <cell r="O641" t="str">
            <v xml:space="preserve"> หมู่ 6</v>
          </cell>
          <cell r="P641" t="str">
            <v>01</v>
          </cell>
          <cell r="Q641" t="str">
            <v>เปิดดำเนินการ</v>
          </cell>
          <cell r="R641" t="str">
            <v xml:space="preserve">เลขที  156   </v>
          </cell>
          <cell r="V641" t="str">
            <v>22</v>
          </cell>
          <cell r="W641" t="str">
            <v>2.2 ทุติยภูมิระดับกลาง</v>
          </cell>
          <cell r="AH641" t="str">
            <v>11167</v>
          </cell>
        </row>
        <row r="642">
          <cell r="A642" t="str">
            <v>001115800</v>
          </cell>
          <cell r="B642" t="str">
            <v>โรงพยาบาลตรอน</v>
          </cell>
          <cell r="C642" t="str">
            <v>21002</v>
          </cell>
          <cell r="D642" t="str">
            <v>กระทรวงสาธารณสุข สำนักงานปลัดกระทรวงสาธารณสุข</v>
          </cell>
          <cell r="E642" t="str">
            <v>07</v>
          </cell>
          <cell r="F642" t="str">
            <v>โรงพยาบาลชุมชน</v>
          </cell>
          <cell r="G642" t="str">
            <v>30</v>
          </cell>
          <cell r="H642" t="str">
            <v>53</v>
          </cell>
          <cell r="I642" t="str">
            <v>จ.อุตรดิตถ์</v>
          </cell>
          <cell r="J642" t="str">
            <v>02</v>
          </cell>
          <cell r="K642" t="str">
            <v xml:space="preserve"> อ.ตรอน</v>
          </cell>
          <cell r="L642" t="str">
            <v>02</v>
          </cell>
          <cell r="M642" t="str">
            <v xml:space="preserve"> 'ต.บ้านแก่ง'</v>
          </cell>
          <cell r="N642" t="str">
            <v>02</v>
          </cell>
          <cell r="O642" t="str">
            <v xml:space="preserve"> หมู่ 2</v>
          </cell>
          <cell r="P642" t="str">
            <v>01</v>
          </cell>
          <cell r="Q642" t="str">
            <v>เปิดดำเนินการ</v>
          </cell>
          <cell r="R642" t="str">
            <v>252</v>
          </cell>
          <cell r="S642" t="str">
            <v>53140</v>
          </cell>
          <cell r="T642" t="str">
            <v>055491337</v>
          </cell>
          <cell r="U642" t="str">
            <v>055481061</v>
          </cell>
          <cell r="V642" t="str">
            <v>22</v>
          </cell>
          <cell r="W642" t="str">
            <v>2.2 ทุติยภูมิระดับกลาง</v>
          </cell>
          <cell r="AH642" t="str">
            <v>11158</v>
          </cell>
        </row>
        <row r="643">
          <cell r="A643" t="str">
            <v>001115900</v>
          </cell>
          <cell r="B643" t="str">
            <v>โรงพยาบาลท่าปลา</v>
          </cell>
          <cell r="C643" t="str">
            <v>21002</v>
          </cell>
          <cell r="D643" t="str">
            <v>กระทรวงสาธารณสุข สำนักงานปลัดกระทรวงสาธารณสุข</v>
          </cell>
          <cell r="E643" t="str">
            <v>07</v>
          </cell>
          <cell r="F643" t="str">
            <v>โรงพยาบาลชุมชน</v>
          </cell>
          <cell r="G643" t="str">
            <v>30</v>
          </cell>
          <cell r="H643" t="str">
            <v>53</v>
          </cell>
          <cell r="I643" t="str">
            <v>จ.อุตรดิตถ์</v>
          </cell>
          <cell r="J643" t="str">
            <v>03</v>
          </cell>
          <cell r="K643" t="str">
            <v xml:space="preserve"> อ.ท่าปลา</v>
          </cell>
          <cell r="L643" t="str">
            <v>01</v>
          </cell>
          <cell r="M643" t="str">
            <v xml:space="preserve"> 'ต.ท่าปลา'</v>
          </cell>
          <cell r="N643" t="str">
            <v>01</v>
          </cell>
          <cell r="O643" t="str">
            <v xml:space="preserve"> หมู่ 1</v>
          </cell>
          <cell r="P643" t="str">
            <v>01</v>
          </cell>
          <cell r="Q643" t="str">
            <v>เปิดดำเนินการ</v>
          </cell>
          <cell r="R643" t="str">
            <v>139</v>
          </cell>
          <cell r="S643" t="str">
            <v>53150</v>
          </cell>
          <cell r="T643" t="str">
            <v>055499013</v>
          </cell>
          <cell r="U643" t="str">
            <v>055499519</v>
          </cell>
          <cell r="V643" t="str">
            <v>22</v>
          </cell>
          <cell r="W643" t="str">
            <v>2.2 ทุติยภูมิระดับกลาง</v>
          </cell>
          <cell r="AH643" t="str">
            <v>11159</v>
          </cell>
        </row>
        <row r="644">
          <cell r="A644" t="str">
            <v>001116100</v>
          </cell>
          <cell r="B644" t="str">
            <v>โรงพยาบาลฟากท่า</v>
          </cell>
          <cell r="C644" t="str">
            <v>21002</v>
          </cell>
          <cell r="D644" t="str">
            <v>กระทรวงสาธารณสุข สำนักงานปลัดกระทรวงสาธารณสุข</v>
          </cell>
          <cell r="E644" t="str">
            <v>07</v>
          </cell>
          <cell r="F644" t="str">
            <v>โรงพยาบาลชุมชน</v>
          </cell>
          <cell r="G644" t="str">
            <v>30</v>
          </cell>
          <cell r="H644" t="str">
            <v>53</v>
          </cell>
          <cell r="I644" t="str">
            <v>จ.อุตรดิตถ์</v>
          </cell>
          <cell r="J644" t="str">
            <v>05</v>
          </cell>
          <cell r="K644" t="str">
            <v xml:space="preserve"> อ.ฟากท่า</v>
          </cell>
          <cell r="L644" t="str">
            <v>01</v>
          </cell>
          <cell r="M644" t="str">
            <v xml:space="preserve"> 'ต.ฟากท่า'</v>
          </cell>
          <cell r="N644" t="str">
            <v>01</v>
          </cell>
          <cell r="O644" t="str">
            <v xml:space="preserve"> หมู่ 1</v>
          </cell>
          <cell r="P644" t="str">
            <v>01</v>
          </cell>
          <cell r="Q644" t="str">
            <v>เปิดดำเนินการ</v>
          </cell>
          <cell r="R644" t="str">
            <v>21</v>
          </cell>
          <cell r="S644" t="str">
            <v>53160</v>
          </cell>
          <cell r="T644" t="str">
            <v>055489339</v>
          </cell>
          <cell r="U644" t="str">
            <v>055489339</v>
          </cell>
          <cell r="V644" t="str">
            <v>22</v>
          </cell>
          <cell r="W644" t="str">
            <v>2.2 ทุติยภูมิระดับกลาง</v>
          </cell>
          <cell r="AH644" t="str">
            <v>11161</v>
          </cell>
        </row>
        <row r="645">
          <cell r="A645" t="str">
            <v>001116300</v>
          </cell>
          <cell r="B645" t="str">
            <v>โรงพยาบาลพิชัย</v>
          </cell>
          <cell r="C645" t="str">
            <v>21002</v>
          </cell>
          <cell r="D645" t="str">
            <v>กระทรวงสาธารณสุข สำนักงานปลัดกระทรวงสาธารณสุข</v>
          </cell>
          <cell r="E645" t="str">
            <v>07</v>
          </cell>
          <cell r="F645" t="str">
            <v>โรงพยาบาลชุมชน</v>
          </cell>
          <cell r="G645" t="str">
            <v>60</v>
          </cell>
          <cell r="H645" t="str">
            <v>53</v>
          </cell>
          <cell r="I645" t="str">
            <v>จ.อุตรดิตถ์</v>
          </cell>
          <cell r="J645" t="str">
            <v>07</v>
          </cell>
          <cell r="K645" t="str">
            <v xml:space="preserve"> อ.พิชัย</v>
          </cell>
          <cell r="L645" t="str">
            <v>01</v>
          </cell>
          <cell r="M645" t="str">
            <v xml:space="preserve"> 'ต.ในเมือง'</v>
          </cell>
          <cell r="N645" t="str">
            <v>01</v>
          </cell>
          <cell r="O645" t="str">
            <v xml:space="preserve"> หมู่ 1</v>
          </cell>
          <cell r="P645" t="str">
            <v>01</v>
          </cell>
          <cell r="Q645" t="str">
            <v>เปิดดำเนินการ</v>
          </cell>
          <cell r="R645" t="str">
            <v>-</v>
          </cell>
          <cell r="S645" t="str">
            <v>53120</v>
          </cell>
          <cell r="T645" t="str">
            <v>055421064</v>
          </cell>
          <cell r="U645" t="str">
            <v>055421064</v>
          </cell>
          <cell r="V645" t="str">
            <v>22</v>
          </cell>
          <cell r="W645" t="str">
            <v>2.2 ทุติยภูมิระดับกลาง</v>
          </cell>
          <cell r="AH645" t="str">
            <v>11163</v>
          </cell>
        </row>
        <row r="646">
          <cell r="A646" t="str">
            <v>001116500</v>
          </cell>
          <cell r="B646" t="str">
            <v>โรงพยาบาลทองแสนขัน</v>
          </cell>
          <cell r="C646" t="str">
            <v>21002</v>
          </cell>
          <cell r="D646" t="str">
            <v>กระทรวงสาธารณสุข สำนักงานปลัดกระทรวงสาธารณสุข</v>
          </cell>
          <cell r="E646" t="str">
            <v>07</v>
          </cell>
          <cell r="F646" t="str">
            <v>โรงพยาบาลชุมชน</v>
          </cell>
          <cell r="G646" t="str">
            <v>30</v>
          </cell>
          <cell r="H646" t="str">
            <v>53</v>
          </cell>
          <cell r="I646" t="str">
            <v>จ.อุตรดิตถ์</v>
          </cell>
          <cell r="J646" t="str">
            <v>09</v>
          </cell>
          <cell r="K646" t="str">
            <v xml:space="preserve"> อ.ทองแสนขัน</v>
          </cell>
          <cell r="L646" t="str">
            <v>02</v>
          </cell>
          <cell r="M646" t="str">
            <v xml:space="preserve"> 'ต.บ่อทอง'</v>
          </cell>
          <cell r="N646" t="str">
            <v>09</v>
          </cell>
          <cell r="O646" t="str">
            <v xml:space="preserve"> หมู่ 9</v>
          </cell>
          <cell r="P646" t="str">
            <v>01</v>
          </cell>
          <cell r="Q646" t="str">
            <v>เปิดดำเนินการ</v>
          </cell>
          <cell r="R646" t="str">
            <v xml:space="preserve">ม.9  </v>
          </cell>
          <cell r="S646" t="str">
            <v>53230</v>
          </cell>
          <cell r="T646" t="str">
            <v>055418035</v>
          </cell>
          <cell r="U646" t="str">
            <v>055418041</v>
          </cell>
          <cell r="V646" t="str">
            <v>22</v>
          </cell>
          <cell r="W646" t="str">
            <v>2.2 ทุติยภูมิระดับกลาง</v>
          </cell>
          <cell r="AH646" t="str">
            <v>11165</v>
          </cell>
        </row>
        <row r="647">
          <cell r="A647" t="str">
            <v>001115700</v>
          </cell>
          <cell r="B647" t="str">
            <v>โรงพยาบาลเมืองปาน</v>
          </cell>
          <cell r="C647" t="str">
            <v>21002</v>
          </cell>
          <cell r="D647" t="str">
            <v>กระทรวงสาธารณสุข สำนักงานปลัดกระทรวงสาธารณสุข</v>
          </cell>
          <cell r="E647" t="str">
            <v>07</v>
          </cell>
          <cell r="F647" t="str">
            <v>โรงพยาบาลชุมชน</v>
          </cell>
          <cell r="G647" t="str">
            <v>10</v>
          </cell>
          <cell r="H647" t="str">
            <v>52</v>
          </cell>
          <cell r="I647" t="str">
            <v>จ.ลำปาง</v>
          </cell>
          <cell r="J647" t="str">
            <v>13</v>
          </cell>
          <cell r="K647" t="str">
            <v xml:space="preserve"> อ.เมืองปาน</v>
          </cell>
          <cell r="L647" t="str">
            <v>01</v>
          </cell>
          <cell r="M647" t="str">
            <v xml:space="preserve"> 'ต.เมืองปาน'</v>
          </cell>
          <cell r="N647" t="str">
            <v>04</v>
          </cell>
          <cell r="O647" t="str">
            <v xml:space="preserve"> หมู่ 4</v>
          </cell>
          <cell r="P647" t="str">
            <v>01</v>
          </cell>
          <cell r="Q647" t="str">
            <v>เปิดดำเนินการ</v>
          </cell>
          <cell r="V647" t="str">
            <v>21</v>
          </cell>
          <cell r="W647" t="str">
            <v>2.1 ทุติยภูมิระดับต้น</v>
          </cell>
          <cell r="AH647" t="str">
            <v>11157</v>
          </cell>
        </row>
        <row r="648">
          <cell r="A648" t="str">
            <v>001121800</v>
          </cell>
          <cell r="B648" t="str">
            <v>โรงพยาบาลลาดยาว</v>
          </cell>
          <cell r="C648" t="str">
            <v>21002</v>
          </cell>
          <cell r="D648" t="str">
            <v>กระทรวงสาธารณสุข สำนักงานปลัดกระทรวงสาธารณสุข</v>
          </cell>
          <cell r="E648" t="str">
            <v>07</v>
          </cell>
          <cell r="F648" t="str">
            <v>โรงพยาบาลชุมชน</v>
          </cell>
          <cell r="G648" t="str">
            <v>60</v>
          </cell>
          <cell r="H648" t="str">
            <v>60</v>
          </cell>
          <cell r="I648" t="str">
            <v>จ.นครสวรรค์</v>
          </cell>
          <cell r="J648" t="str">
            <v>11</v>
          </cell>
          <cell r="K648" t="str">
            <v xml:space="preserve"> อ.ลาดยาว</v>
          </cell>
          <cell r="L648" t="str">
            <v>01</v>
          </cell>
          <cell r="M648" t="str">
            <v xml:space="preserve"> 'ต.ลาดยาว'</v>
          </cell>
          <cell r="N648" t="str">
            <v>08</v>
          </cell>
          <cell r="O648" t="str">
            <v xml:space="preserve"> หมู่ 8</v>
          </cell>
          <cell r="P648" t="str">
            <v>01</v>
          </cell>
          <cell r="Q648" t="str">
            <v>เปิดดำเนินการ</v>
          </cell>
          <cell r="V648" t="str">
            <v>22</v>
          </cell>
          <cell r="W648" t="str">
            <v>2.2 ทุติยภูมิระดับกลาง</v>
          </cell>
          <cell r="AH648" t="str">
            <v>11218</v>
          </cell>
        </row>
        <row r="649">
          <cell r="A649" t="str">
            <v>001121000</v>
          </cell>
          <cell r="B649" t="str">
            <v>โรงพยาบาลชุมแสง</v>
          </cell>
          <cell r="C649" t="str">
            <v>21002</v>
          </cell>
          <cell r="D649" t="str">
            <v>กระทรวงสาธารณสุข สำนักงานปลัดกระทรวงสาธารณสุข</v>
          </cell>
          <cell r="E649" t="str">
            <v>07</v>
          </cell>
          <cell r="F649" t="str">
            <v>โรงพยาบาลชุมชน</v>
          </cell>
          <cell r="G649" t="str">
            <v>30</v>
          </cell>
          <cell r="H649" t="str">
            <v>60</v>
          </cell>
          <cell r="I649" t="str">
            <v>จ.นครสวรรค์</v>
          </cell>
          <cell r="J649" t="str">
            <v>03</v>
          </cell>
          <cell r="K649" t="str">
            <v xml:space="preserve"> อ.ชุมแสง</v>
          </cell>
          <cell r="L649" t="str">
            <v>04</v>
          </cell>
          <cell r="M649" t="str">
            <v xml:space="preserve"> 'ต.เกยไชย'</v>
          </cell>
          <cell r="N649" t="str">
            <v>04</v>
          </cell>
          <cell r="O649" t="str">
            <v xml:space="preserve"> หมู่ 4</v>
          </cell>
          <cell r="P649" t="str">
            <v>01</v>
          </cell>
          <cell r="Q649" t="str">
            <v>เปิดดำเนินการ</v>
          </cell>
          <cell r="R649" t="str">
            <v xml:space="preserve">150 </v>
          </cell>
          <cell r="S649" t="str">
            <v>60120</v>
          </cell>
          <cell r="V649" t="str">
            <v>22</v>
          </cell>
          <cell r="W649" t="str">
            <v>2.2 ทุติยภูมิระดับกลาง</v>
          </cell>
          <cell r="AH649" t="str">
            <v>11210</v>
          </cell>
        </row>
        <row r="650">
          <cell r="A650" t="str">
            <v>001119400</v>
          </cell>
          <cell r="B650" t="str">
            <v>โรงพยาบาลแม่สาย</v>
          </cell>
          <cell r="C650" t="str">
            <v>21002</v>
          </cell>
          <cell r="D650" t="str">
            <v>กระทรวงสาธารณสุข สำนักงานปลัดกระทรวงสาธารณสุข</v>
          </cell>
          <cell r="E650" t="str">
            <v>07</v>
          </cell>
          <cell r="F650" t="str">
            <v>โรงพยาบาลชุมชน</v>
          </cell>
          <cell r="G650" t="str">
            <v>90</v>
          </cell>
          <cell r="H650" t="str">
            <v>57</v>
          </cell>
          <cell r="I650" t="str">
            <v>จ.เชียงราย</v>
          </cell>
          <cell r="J650" t="str">
            <v>09</v>
          </cell>
          <cell r="K650" t="str">
            <v xml:space="preserve"> อ.แม่สาย</v>
          </cell>
          <cell r="L650" t="str">
            <v>06</v>
          </cell>
          <cell r="M650" t="str">
            <v xml:space="preserve"> 'ต.เวียงพางคำ'</v>
          </cell>
          <cell r="N650" t="str">
            <v>10</v>
          </cell>
          <cell r="O650" t="str">
            <v xml:space="preserve"> หมู่ 10</v>
          </cell>
          <cell r="P650" t="str">
            <v>01</v>
          </cell>
          <cell r="Q650" t="str">
            <v>เปิดดำเนินการ</v>
          </cell>
          <cell r="R650" t="str">
            <v>101</v>
          </cell>
          <cell r="S650" t="str">
            <v>57130</v>
          </cell>
          <cell r="T650" t="str">
            <v>053-731300</v>
          </cell>
          <cell r="U650" t="str">
            <v>053731301</v>
          </cell>
          <cell r="V650" t="str">
            <v>21</v>
          </cell>
          <cell r="W650" t="str">
            <v>2.1 ทุติยภูมิระดับต้น</v>
          </cell>
          <cell r="X650" t="str">
            <v>S</v>
          </cell>
          <cell r="Y650" t="str">
            <v xml:space="preserve">บริการ  </v>
          </cell>
          <cell r="AH650" t="str">
            <v>11194</v>
          </cell>
        </row>
        <row r="651">
          <cell r="A651" t="str">
            <v>001120400</v>
          </cell>
          <cell r="B651" t="str">
            <v>โรงพยาบาลปาย</v>
          </cell>
          <cell r="C651" t="str">
            <v>21002</v>
          </cell>
          <cell r="D651" t="str">
            <v>กระทรวงสาธารณสุข สำนักงานปลัดกระทรวงสาธารณสุข</v>
          </cell>
          <cell r="E651" t="str">
            <v>07</v>
          </cell>
          <cell r="F651" t="str">
            <v>โรงพยาบาลชุมชน</v>
          </cell>
          <cell r="G651" t="str">
            <v>60</v>
          </cell>
          <cell r="H651" t="str">
            <v>58</v>
          </cell>
          <cell r="I651" t="str">
            <v>จ.แม่ฮ่องสอน</v>
          </cell>
          <cell r="J651" t="str">
            <v>03</v>
          </cell>
          <cell r="K651" t="str">
            <v xml:space="preserve"> อ.ปาย</v>
          </cell>
          <cell r="L651" t="str">
            <v>01</v>
          </cell>
          <cell r="M651" t="str">
            <v xml:space="preserve"> 'ต.เวียงใต้'</v>
          </cell>
          <cell r="N651" t="str">
            <v>01</v>
          </cell>
          <cell r="O651" t="str">
            <v xml:space="preserve"> หมู่ 1</v>
          </cell>
          <cell r="P651" t="str">
            <v>01</v>
          </cell>
          <cell r="Q651" t="str">
            <v>เปิดดำเนินการ</v>
          </cell>
          <cell r="S651" t="str">
            <v>58130</v>
          </cell>
          <cell r="V651" t="str">
            <v>21</v>
          </cell>
          <cell r="W651" t="str">
            <v>2.1 ทุติยภูมิระดับต้น</v>
          </cell>
          <cell r="AH651" t="str">
            <v>11204</v>
          </cell>
        </row>
        <row r="652">
          <cell r="A652" t="str">
            <v>001119200</v>
          </cell>
          <cell r="B652" t="str">
            <v>โรงพยาบาลแม่จัน</v>
          </cell>
          <cell r="C652" t="str">
            <v>21002</v>
          </cell>
          <cell r="D652" t="str">
            <v>กระทรวงสาธารณสุข สำนักงานปลัดกระทรวงสาธารณสุข</v>
          </cell>
          <cell r="E652" t="str">
            <v>07</v>
          </cell>
          <cell r="F652" t="str">
            <v>โรงพยาบาลชุมชน</v>
          </cell>
          <cell r="G652" t="str">
            <v>101</v>
          </cell>
          <cell r="H652" t="str">
            <v>57</v>
          </cell>
          <cell r="I652" t="str">
            <v>จ.เชียงราย</v>
          </cell>
          <cell r="J652" t="str">
            <v>07</v>
          </cell>
          <cell r="K652" t="str">
            <v xml:space="preserve"> อ.แม่จัน</v>
          </cell>
          <cell r="L652" t="str">
            <v>01</v>
          </cell>
          <cell r="M652" t="str">
            <v xml:space="preserve"> 'ต.แม่จัน'</v>
          </cell>
          <cell r="N652" t="str">
            <v>05</v>
          </cell>
          <cell r="O652" t="str">
            <v xml:space="preserve"> หมู่ 5</v>
          </cell>
          <cell r="P652" t="str">
            <v>01</v>
          </cell>
          <cell r="Q652" t="str">
            <v>เปิดดำเนินการ</v>
          </cell>
          <cell r="R652" t="str">
            <v xml:space="preserve">274 ม.5 ถ.พหลโยธิน </v>
          </cell>
          <cell r="S652" t="str">
            <v>57110</v>
          </cell>
          <cell r="T652" t="str">
            <v>053-771056</v>
          </cell>
          <cell r="U652" t="str">
            <v>053-660961</v>
          </cell>
          <cell r="V652" t="str">
            <v>21</v>
          </cell>
          <cell r="W652" t="str">
            <v>2.1 ทุติยภูมิระดับต้น</v>
          </cell>
          <cell r="X652" t="str">
            <v>S</v>
          </cell>
          <cell r="Y652" t="str">
            <v xml:space="preserve">บริการ  </v>
          </cell>
          <cell r="AH652" t="str">
            <v>11192</v>
          </cell>
        </row>
        <row r="653">
          <cell r="A653" t="str">
            <v>001120500</v>
          </cell>
          <cell r="B653" t="str">
            <v>โรงพยาบาลแม่สะเรียง</v>
          </cell>
          <cell r="C653" t="str">
            <v>21002</v>
          </cell>
          <cell r="D653" t="str">
            <v>กระทรวงสาธารณสุข สำนักงานปลัดกระทรวงสาธารณสุข</v>
          </cell>
          <cell r="E653" t="str">
            <v>07</v>
          </cell>
          <cell r="F653" t="str">
            <v>โรงพยาบาลชุมชน</v>
          </cell>
          <cell r="G653" t="str">
            <v>90</v>
          </cell>
          <cell r="H653" t="str">
            <v>58</v>
          </cell>
          <cell r="I653" t="str">
            <v>จ.แม่ฮ่องสอน</v>
          </cell>
          <cell r="J653" t="str">
            <v>04</v>
          </cell>
          <cell r="K653" t="str">
            <v xml:space="preserve"> อ.แม่สะเรียง</v>
          </cell>
          <cell r="L653" t="str">
            <v>02</v>
          </cell>
          <cell r="M653" t="str">
            <v xml:space="preserve"> 'ต.แม่สะเรียง'</v>
          </cell>
          <cell r="N653" t="str">
            <v>01</v>
          </cell>
          <cell r="O653" t="str">
            <v xml:space="preserve"> หมู่ 1</v>
          </cell>
          <cell r="P653" t="str">
            <v>01</v>
          </cell>
          <cell r="Q653" t="str">
            <v>เปิดดำเนินการ</v>
          </cell>
          <cell r="R653" t="str">
            <v xml:space="preserve">74 </v>
          </cell>
          <cell r="S653" t="str">
            <v>58110</v>
          </cell>
          <cell r="V653" t="str">
            <v>21</v>
          </cell>
          <cell r="W653" t="str">
            <v>2.1 ทุติยภูมิระดับต้น</v>
          </cell>
          <cell r="AH653" t="str">
            <v>11205</v>
          </cell>
        </row>
        <row r="654">
          <cell r="A654" t="str">
            <v>001118800</v>
          </cell>
          <cell r="B654" t="str">
            <v>โรงพยาบาลแม่ใจ</v>
          </cell>
          <cell r="C654" t="str">
            <v>21002</v>
          </cell>
          <cell r="D654" t="str">
            <v>กระทรวงสาธารณสุข สำนักงานปลัดกระทรวงสาธารณสุข</v>
          </cell>
          <cell r="E654" t="str">
            <v>07</v>
          </cell>
          <cell r="F654" t="str">
            <v>โรงพยาบาลชุมชน</v>
          </cell>
          <cell r="G654" t="str">
            <v>30</v>
          </cell>
          <cell r="H654" t="str">
            <v>56</v>
          </cell>
          <cell r="I654" t="str">
            <v>จ.พะเยา</v>
          </cell>
          <cell r="J654" t="str">
            <v>07</v>
          </cell>
          <cell r="K654" t="str">
            <v xml:space="preserve"> อ.แม่ใจ</v>
          </cell>
          <cell r="L654" t="str">
            <v>02</v>
          </cell>
          <cell r="M654" t="str">
            <v xml:space="preserve"> 'ต.ศรีถ้อย'</v>
          </cell>
          <cell r="N654" t="str">
            <v>09</v>
          </cell>
          <cell r="O654" t="str">
            <v xml:space="preserve"> หมู่ 9</v>
          </cell>
          <cell r="P654" t="str">
            <v>01</v>
          </cell>
          <cell r="Q654" t="str">
            <v>เปิดดำเนินการ</v>
          </cell>
          <cell r="R654" t="str">
            <v xml:space="preserve">ถ.พหลโยยิน  </v>
          </cell>
          <cell r="S654" t="str">
            <v>56130</v>
          </cell>
          <cell r="T654" t="str">
            <v>054-409600</v>
          </cell>
          <cell r="U654" t="str">
            <v>054-409604</v>
          </cell>
          <cell r="V654" t="str">
            <v>21</v>
          </cell>
          <cell r="W654" t="str">
            <v>2.1 ทุติยภูมิระดับต้น</v>
          </cell>
          <cell r="X654" t="str">
            <v>S</v>
          </cell>
          <cell r="Y654" t="str">
            <v xml:space="preserve">บริการ  </v>
          </cell>
          <cell r="AH654" t="str">
            <v>11188</v>
          </cell>
        </row>
        <row r="655">
          <cell r="A655" t="str">
            <v>001120700</v>
          </cell>
          <cell r="B655" t="str">
            <v>โรงพยาบาลสบเมย</v>
          </cell>
          <cell r="C655" t="str">
            <v>21002</v>
          </cell>
          <cell r="D655" t="str">
            <v>กระทรวงสาธารณสุข สำนักงานปลัดกระทรวงสาธารณสุข</v>
          </cell>
          <cell r="E655" t="str">
            <v>07</v>
          </cell>
          <cell r="F655" t="str">
            <v>โรงพยาบาลชุมชน</v>
          </cell>
          <cell r="G655" t="str">
            <v>10</v>
          </cell>
          <cell r="H655" t="str">
            <v>58</v>
          </cell>
          <cell r="I655" t="str">
            <v>จ.แม่ฮ่องสอน</v>
          </cell>
          <cell r="J655" t="str">
            <v>06</v>
          </cell>
          <cell r="K655" t="str">
            <v xml:space="preserve"> อ.สบเมย</v>
          </cell>
          <cell r="L655" t="str">
            <v>04</v>
          </cell>
          <cell r="M655" t="str">
            <v xml:space="preserve"> 'ต.แม่สวด'</v>
          </cell>
          <cell r="N655" t="str">
            <v>01</v>
          </cell>
          <cell r="O655" t="str">
            <v xml:space="preserve"> หมู่ 1</v>
          </cell>
          <cell r="P655" t="str">
            <v>01</v>
          </cell>
          <cell r="Q655" t="str">
            <v>เปิดดำเนินการ</v>
          </cell>
          <cell r="R655" t="str">
            <v xml:space="preserve">135 ม.1 </v>
          </cell>
          <cell r="S655" t="str">
            <v>58110</v>
          </cell>
          <cell r="V655" t="str">
            <v>21</v>
          </cell>
          <cell r="W655" t="str">
            <v>2.1 ทุติยภูมิระดับต้น</v>
          </cell>
          <cell r="AH655" t="str">
            <v>11207</v>
          </cell>
        </row>
        <row r="656">
          <cell r="A656" t="str">
            <v>001119600</v>
          </cell>
          <cell r="B656" t="str">
            <v>โรงพยาบาลเวียงป่าเป้า</v>
          </cell>
          <cell r="C656" t="str">
            <v>21002</v>
          </cell>
          <cell r="D656" t="str">
            <v>กระทรวงสาธารณสุข สำนักงานปลัดกระทรวงสาธารณสุข</v>
          </cell>
          <cell r="E656" t="str">
            <v>07</v>
          </cell>
          <cell r="F656" t="str">
            <v>โรงพยาบาลชุมชน</v>
          </cell>
          <cell r="G656" t="str">
            <v>60</v>
          </cell>
          <cell r="H656" t="str">
            <v>57</v>
          </cell>
          <cell r="I656" t="str">
            <v>จ.เชียงราย</v>
          </cell>
          <cell r="J656" t="str">
            <v>11</v>
          </cell>
          <cell r="K656" t="str">
            <v xml:space="preserve"> อ.เวียงป่าเป้า</v>
          </cell>
          <cell r="L656" t="str">
            <v>02</v>
          </cell>
          <cell r="M656" t="str">
            <v xml:space="preserve"> 'ต.เวียง'</v>
          </cell>
          <cell r="N656" t="str">
            <v>11</v>
          </cell>
          <cell r="O656" t="str">
            <v xml:space="preserve"> หมู่ 11</v>
          </cell>
          <cell r="P656" t="str">
            <v>01</v>
          </cell>
          <cell r="Q656" t="str">
            <v>เปิดดำเนินการ</v>
          </cell>
          <cell r="R656" t="str">
            <v>131 บ้านใหม่พัฒนา</v>
          </cell>
          <cell r="S656" t="str">
            <v>57170</v>
          </cell>
          <cell r="T656" t="str">
            <v>053-781342</v>
          </cell>
          <cell r="U656" t="str">
            <v>053-781343</v>
          </cell>
          <cell r="V656" t="str">
            <v>21</v>
          </cell>
          <cell r="W656" t="str">
            <v>2.1 ทุติยภูมิระดับต้น</v>
          </cell>
          <cell r="X656" t="str">
            <v>S</v>
          </cell>
          <cell r="Y656" t="str">
            <v xml:space="preserve">บริการ  </v>
          </cell>
          <cell r="AH656" t="str">
            <v>11196</v>
          </cell>
        </row>
        <row r="657">
          <cell r="A657" t="str">
            <v>001119700</v>
          </cell>
          <cell r="B657" t="str">
            <v>โรงพยาบาลพญาเม็งราย</v>
          </cell>
          <cell r="C657" t="str">
            <v>21002</v>
          </cell>
          <cell r="D657" t="str">
            <v>กระทรวงสาธารณสุข สำนักงานปลัดกระทรวงสาธารณสุข</v>
          </cell>
          <cell r="E657" t="str">
            <v>07</v>
          </cell>
          <cell r="F657" t="str">
            <v>โรงพยาบาลชุมชน</v>
          </cell>
          <cell r="G657" t="str">
            <v>30</v>
          </cell>
          <cell r="H657" t="str">
            <v>57</v>
          </cell>
          <cell r="I657" t="str">
            <v>จ.เชียงราย</v>
          </cell>
          <cell r="J657" t="str">
            <v>12</v>
          </cell>
          <cell r="K657" t="str">
            <v xml:space="preserve"> อ.พญาเม็งราย</v>
          </cell>
          <cell r="L657" t="str">
            <v>01</v>
          </cell>
          <cell r="M657" t="str">
            <v xml:space="preserve"> 'ต.แม่เปา'</v>
          </cell>
          <cell r="N657" t="str">
            <v>10</v>
          </cell>
          <cell r="O657" t="str">
            <v xml:space="preserve"> หมู่ 10</v>
          </cell>
          <cell r="P657" t="str">
            <v>01</v>
          </cell>
          <cell r="Q657" t="str">
            <v>เปิดดำเนินการ</v>
          </cell>
          <cell r="R657" t="str">
            <v>156 บ้านสันเชียงใหม่</v>
          </cell>
          <cell r="S657" t="str">
            <v>57290</v>
          </cell>
          <cell r="T657" t="str">
            <v>053-799033</v>
          </cell>
          <cell r="U657" t="str">
            <v>053-799124</v>
          </cell>
          <cell r="V657" t="str">
            <v>21</v>
          </cell>
          <cell r="W657" t="str">
            <v>2.1 ทุติยภูมิระดับต้น</v>
          </cell>
          <cell r="X657" t="str">
            <v>S</v>
          </cell>
          <cell r="Y657" t="str">
            <v xml:space="preserve">บริการ  </v>
          </cell>
          <cell r="AH657" t="str">
            <v>11197</v>
          </cell>
        </row>
        <row r="658">
          <cell r="A658" t="str">
            <v>001119500</v>
          </cell>
          <cell r="B658" t="str">
            <v>โรงพยาบาลแม่สรวย</v>
          </cell>
          <cell r="C658" t="str">
            <v>21002</v>
          </cell>
          <cell r="D658" t="str">
            <v>กระทรวงสาธารณสุข สำนักงานปลัดกระทรวงสาธารณสุข</v>
          </cell>
          <cell r="E658" t="str">
            <v>07</v>
          </cell>
          <cell r="F658" t="str">
            <v>โรงพยาบาลชุมชน</v>
          </cell>
          <cell r="G658" t="str">
            <v>60</v>
          </cell>
          <cell r="H658" t="str">
            <v>57</v>
          </cell>
          <cell r="I658" t="str">
            <v>จ.เชียงราย</v>
          </cell>
          <cell r="J658" t="str">
            <v>10</v>
          </cell>
          <cell r="K658" t="str">
            <v xml:space="preserve"> อ.แม่สรวย</v>
          </cell>
          <cell r="L658" t="str">
            <v>03</v>
          </cell>
          <cell r="M658" t="str">
            <v xml:space="preserve"> 'ต.แม่พริก'</v>
          </cell>
          <cell r="N658" t="str">
            <v>13</v>
          </cell>
          <cell r="O658" t="str">
            <v xml:space="preserve"> หมู่ 13</v>
          </cell>
          <cell r="P658" t="str">
            <v>01</v>
          </cell>
          <cell r="Q658" t="str">
            <v>เปิดดำเนินการ</v>
          </cell>
          <cell r="R658" t="str">
            <v>108บ้านป่าซางพัฒนา</v>
          </cell>
          <cell r="S658" t="str">
            <v>57180</v>
          </cell>
          <cell r="T658" t="str">
            <v>053-786017</v>
          </cell>
          <cell r="U658" t="str">
            <v>053-786017</v>
          </cell>
          <cell r="V658" t="str">
            <v>21</v>
          </cell>
          <cell r="W658" t="str">
            <v>2.1 ทุติยภูมิระดับต้น</v>
          </cell>
          <cell r="X658" t="str">
            <v>S</v>
          </cell>
          <cell r="Y658" t="str">
            <v xml:space="preserve">บริการ  </v>
          </cell>
          <cell r="AH658" t="str">
            <v>11195</v>
          </cell>
        </row>
        <row r="659">
          <cell r="A659" t="str">
            <v>001120000</v>
          </cell>
          <cell r="B659" t="str">
            <v>โรงพยาบาลแม่ฟ้าหลวง</v>
          </cell>
          <cell r="C659" t="str">
            <v>21002</v>
          </cell>
          <cell r="D659" t="str">
            <v>กระทรวงสาธารณสุข สำนักงานปลัดกระทรวงสาธารณสุข</v>
          </cell>
          <cell r="E659" t="str">
            <v>07</v>
          </cell>
          <cell r="F659" t="str">
            <v>โรงพยาบาลชุมชน</v>
          </cell>
          <cell r="G659" t="str">
            <v>30</v>
          </cell>
          <cell r="H659" t="str">
            <v>57</v>
          </cell>
          <cell r="I659" t="str">
            <v>จ.เชียงราย</v>
          </cell>
          <cell r="J659" t="str">
            <v>15</v>
          </cell>
          <cell r="K659" t="str">
            <v xml:space="preserve"> อ.แม่ฟ้าหลวง</v>
          </cell>
          <cell r="L659" t="str">
            <v>02</v>
          </cell>
          <cell r="M659" t="str">
            <v xml:space="preserve"> 'ต.แม่สลองใน'</v>
          </cell>
          <cell r="N659" t="str">
            <v>01</v>
          </cell>
          <cell r="O659" t="str">
            <v xml:space="preserve"> หมู่ 1</v>
          </cell>
          <cell r="P659" t="str">
            <v>01</v>
          </cell>
          <cell r="Q659" t="str">
            <v>เปิดดำเนินการ</v>
          </cell>
          <cell r="R659" t="str">
            <v>200 บ้านห้วยหยวกหินแตก</v>
          </cell>
          <cell r="S659" t="str">
            <v>57240</v>
          </cell>
          <cell r="T659" t="str">
            <v>053-730357</v>
          </cell>
          <cell r="U659" t="str">
            <v>053-730191</v>
          </cell>
          <cell r="V659" t="str">
            <v>21</v>
          </cell>
          <cell r="W659" t="str">
            <v>2.1 ทุติยภูมิระดับต้น</v>
          </cell>
          <cell r="X659" t="str">
            <v>S</v>
          </cell>
          <cell r="Y659" t="str">
            <v xml:space="preserve">บริการ  </v>
          </cell>
          <cell r="AH659" t="str">
            <v>11200</v>
          </cell>
        </row>
        <row r="660">
          <cell r="A660" t="str">
            <v>001119900</v>
          </cell>
          <cell r="B660" t="str">
            <v>โรงพยาบาลขุนตาล</v>
          </cell>
          <cell r="C660" t="str">
            <v>21002</v>
          </cell>
          <cell r="D660" t="str">
            <v>กระทรวงสาธารณสุข สำนักงานปลัดกระทรวงสาธารณสุข</v>
          </cell>
          <cell r="E660" t="str">
            <v>07</v>
          </cell>
          <cell r="F660" t="str">
            <v>โรงพยาบาลชุมชน</v>
          </cell>
          <cell r="G660" t="str">
            <v>30</v>
          </cell>
          <cell r="H660" t="str">
            <v>57</v>
          </cell>
          <cell r="I660" t="str">
            <v>จ.เชียงราย</v>
          </cell>
          <cell r="J660" t="str">
            <v>14</v>
          </cell>
          <cell r="K660" t="str">
            <v xml:space="preserve"> อ.ขุนตาล</v>
          </cell>
          <cell r="L660" t="str">
            <v>01</v>
          </cell>
          <cell r="M660" t="str">
            <v xml:space="preserve"> 'ต.ต้า'</v>
          </cell>
          <cell r="N660" t="str">
            <v>12</v>
          </cell>
          <cell r="O660" t="str">
            <v xml:space="preserve"> หมู่ 12</v>
          </cell>
          <cell r="P660" t="str">
            <v>01</v>
          </cell>
          <cell r="Q660" t="str">
            <v>เปิดดำเนินการ</v>
          </cell>
          <cell r="R660" t="str">
            <v>208 บ้านยางฮอมใหม่</v>
          </cell>
          <cell r="S660" t="str">
            <v>57340</v>
          </cell>
          <cell r="T660" t="str">
            <v>053-606221</v>
          </cell>
          <cell r="U660" t="str">
            <v>053-606220</v>
          </cell>
          <cell r="V660" t="str">
            <v>21</v>
          </cell>
          <cell r="W660" t="str">
            <v>2.1 ทุติยภูมิระดับต้น</v>
          </cell>
          <cell r="X660" t="str">
            <v>S</v>
          </cell>
          <cell r="Y660" t="str">
            <v xml:space="preserve">บริการ  </v>
          </cell>
          <cell r="AH660" t="str">
            <v>11199</v>
          </cell>
        </row>
        <row r="661">
          <cell r="A661" t="str">
            <v>001120200</v>
          </cell>
          <cell r="B661" t="str">
            <v>โรงพยาบาลเวียงเชียงรุ้ง</v>
          </cell>
          <cell r="C661" t="str">
            <v>21002</v>
          </cell>
          <cell r="D661" t="str">
            <v>กระทรวงสาธารณสุข สำนักงานปลัดกระทรวงสาธารณสุข</v>
          </cell>
          <cell r="E661" t="str">
            <v>07</v>
          </cell>
          <cell r="F661" t="str">
            <v>โรงพยาบาลชุมชน</v>
          </cell>
          <cell r="G661" t="str">
            <v>30</v>
          </cell>
          <cell r="H661" t="str">
            <v>57</v>
          </cell>
          <cell r="I661" t="str">
            <v>จ.เชียงราย</v>
          </cell>
          <cell r="J661" t="str">
            <v>17</v>
          </cell>
          <cell r="K661" t="str">
            <v xml:space="preserve"> อ.เวียงเชียงรุ้ง</v>
          </cell>
          <cell r="L661" t="str">
            <v>01</v>
          </cell>
          <cell r="M661" t="str">
            <v xml:space="preserve"> 'ต.ทุ่งก่อ'</v>
          </cell>
          <cell r="N661" t="str">
            <v>01</v>
          </cell>
          <cell r="O661" t="str">
            <v xml:space="preserve"> หมู่ 1</v>
          </cell>
          <cell r="P661" t="str">
            <v>01</v>
          </cell>
          <cell r="Q661" t="str">
            <v>เปิดดำเนินการ</v>
          </cell>
          <cell r="R661" t="str">
            <v>54 บ้านโป่ง</v>
          </cell>
          <cell r="S661" t="str">
            <v>57210</v>
          </cell>
          <cell r="T661" t="str">
            <v>053-953137</v>
          </cell>
          <cell r="U661" t="str">
            <v>053-608154</v>
          </cell>
          <cell r="V661" t="str">
            <v>21</v>
          </cell>
          <cell r="W661" t="str">
            <v>2.1 ทุติยภูมิระดับต้น</v>
          </cell>
          <cell r="X661" t="str">
            <v>S</v>
          </cell>
          <cell r="Y661" t="str">
            <v xml:space="preserve">บริการ  </v>
          </cell>
          <cell r="AH661" t="str">
            <v>11202</v>
          </cell>
        </row>
        <row r="662">
          <cell r="A662" t="str">
            <v>001119300</v>
          </cell>
          <cell r="B662" t="str">
            <v>โรงพยาบาลเชียงแสน</v>
          </cell>
          <cell r="C662" t="str">
            <v>21002</v>
          </cell>
          <cell r="D662" t="str">
            <v>กระทรวงสาธารณสุข สำนักงานปลัดกระทรวงสาธารณสุข</v>
          </cell>
          <cell r="E662" t="str">
            <v>07</v>
          </cell>
          <cell r="F662" t="str">
            <v>โรงพยาบาลชุมชน</v>
          </cell>
          <cell r="G662" t="str">
            <v>60</v>
          </cell>
          <cell r="H662" t="str">
            <v>57</v>
          </cell>
          <cell r="I662" t="str">
            <v>จ.เชียงราย</v>
          </cell>
          <cell r="J662" t="str">
            <v>08</v>
          </cell>
          <cell r="K662" t="str">
            <v xml:space="preserve"> อ.เชียงแสน</v>
          </cell>
          <cell r="L662" t="str">
            <v>01</v>
          </cell>
          <cell r="M662" t="str">
            <v xml:space="preserve"> 'ต.เวียง'</v>
          </cell>
          <cell r="N662" t="str">
            <v>06</v>
          </cell>
          <cell r="O662" t="str">
            <v xml:space="preserve"> หมู่ 6</v>
          </cell>
          <cell r="P662" t="str">
            <v>01</v>
          </cell>
          <cell r="Q662" t="str">
            <v>เปิดดำเนินการ</v>
          </cell>
          <cell r="R662" t="str">
            <v xml:space="preserve">104 ม.6 </v>
          </cell>
          <cell r="S662" t="str">
            <v>57150</v>
          </cell>
          <cell r="T662" t="str">
            <v>053-777017</v>
          </cell>
          <cell r="U662" t="str">
            <v>053-777035</v>
          </cell>
          <cell r="V662" t="str">
            <v>21</v>
          </cell>
          <cell r="W662" t="str">
            <v>2.1 ทุติยภูมิระดับต้น</v>
          </cell>
          <cell r="X662" t="str">
            <v>S</v>
          </cell>
          <cell r="Y662" t="str">
            <v xml:space="preserve">บริการ  </v>
          </cell>
          <cell r="AH662" t="str">
            <v>11193</v>
          </cell>
        </row>
        <row r="663">
          <cell r="A663" t="str">
            <v>001119100</v>
          </cell>
          <cell r="B663" t="str">
            <v>โรงพยาบาลป่าแดด</v>
          </cell>
          <cell r="C663" t="str">
            <v>21002</v>
          </cell>
          <cell r="D663" t="str">
            <v>กระทรวงสาธารณสุข สำนักงานปลัดกระทรวงสาธารณสุข</v>
          </cell>
          <cell r="E663" t="str">
            <v>07</v>
          </cell>
          <cell r="F663" t="str">
            <v>โรงพยาบาลชุมชน</v>
          </cell>
          <cell r="G663" t="str">
            <v>30</v>
          </cell>
          <cell r="H663" t="str">
            <v>57</v>
          </cell>
          <cell r="I663" t="str">
            <v>จ.เชียงราย</v>
          </cell>
          <cell r="J663" t="str">
            <v>06</v>
          </cell>
          <cell r="K663" t="str">
            <v xml:space="preserve"> อ.ป่าแดด</v>
          </cell>
          <cell r="L663" t="str">
            <v>01</v>
          </cell>
          <cell r="M663" t="str">
            <v xml:space="preserve"> 'ต.ป่าแดด'</v>
          </cell>
          <cell r="N663" t="str">
            <v>04</v>
          </cell>
          <cell r="O663" t="str">
            <v xml:space="preserve"> หมู่ 4</v>
          </cell>
          <cell r="P663" t="str">
            <v>01</v>
          </cell>
          <cell r="Q663" t="str">
            <v>เปิดดำเนินการ</v>
          </cell>
          <cell r="R663" t="str">
            <v xml:space="preserve">196 ม.4 </v>
          </cell>
          <cell r="S663" t="str">
            <v>57190</v>
          </cell>
          <cell r="T663" t="str">
            <v>053-654467</v>
          </cell>
          <cell r="U663" t="str">
            <v>053-654468</v>
          </cell>
          <cell r="V663" t="str">
            <v>21</v>
          </cell>
          <cell r="W663" t="str">
            <v>2.1 ทุติยภูมิระดับต้น</v>
          </cell>
          <cell r="X663" t="str">
            <v>S</v>
          </cell>
          <cell r="Y663" t="str">
            <v xml:space="preserve">บริการ  </v>
          </cell>
          <cell r="AH663" t="str">
            <v>11191</v>
          </cell>
        </row>
        <row r="664">
          <cell r="A664" t="str">
            <v>001119000</v>
          </cell>
          <cell r="B664" t="str">
            <v>โรงพยาบาลพาน</v>
          </cell>
          <cell r="C664" t="str">
            <v>21002</v>
          </cell>
          <cell r="D664" t="str">
            <v>กระทรวงสาธารณสุข สำนักงานปลัดกระทรวงสาธารณสุข</v>
          </cell>
          <cell r="E664" t="str">
            <v>07</v>
          </cell>
          <cell r="F664" t="str">
            <v>โรงพยาบาลชุมชน</v>
          </cell>
          <cell r="G664" t="str">
            <v>90</v>
          </cell>
          <cell r="H664" t="str">
            <v>57</v>
          </cell>
          <cell r="I664" t="str">
            <v>จ.เชียงราย</v>
          </cell>
          <cell r="J664" t="str">
            <v>05</v>
          </cell>
          <cell r="K664" t="str">
            <v xml:space="preserve"> อ.พาน</v>
          </cell>
          <cell r="L664" t="str">
            <v>09</v>
          </cell>
          <cell r="M664" t="str">
            <v xml:space="preserve"> 'ต.ม่วงคำ'</v>
          </cell>
          <cell r="N664" t="str">
            <v>01</v>
          </cell>
          <cell r="O664" t="str">
            <v xml:space="preserve"> หมู่ 1</v>
          </cell>
          <cell r="P664" t="str">
            <v>01</v>
          </cell>
          <cell r="Q664" t="str">
            <v>เปิดดำเนินการ</v>
          </cell>
          <cell r="R664" t="str">
            <v>516 ม.1 บ้านม่วงคำ</v>
          </cell>
          <cell r="S664" t="str">
            <v>57120</v>
          </cell>
          <cell r="T664" t="str">
            <v>053-721345</v>
          </cell>
          <cell r="U664" t="str">
            <v>053-721346</v>
          </cell>
          <cell r="V664" t="str">
            <v>21</v>
          </cell>
          <cell r="W664" t="str">
            <v>2.1 ทุติยภูมิระดับต้น</v>
          </cell>
          <cell r="X664" t="str">
            <v>S</v>
          </cell>
          <cell r="Y664" t="str">
            <v xml:space="preserve">บริการ  </v>
          </cell>
          <cell r="AH664" t="str">
            <v>11190</v>
          </cell>
        </row>
        <row r="665">
          <cell r="A665" t="str">
            <v>001120100</v>
          </cell>
          <cell r="B665" t="str">
            <v>โรงพยาบาลแม่ลาว</v>
          </cell>
          <cell r="C665" t="str">
            <v>21002</v>
          </cell>
          <cell r="D665" t="str">
            <v>กระทรวงสาธารณสุข สำนักงานปลัดกระทรวงสาธารณสุข</v>
          </cell>
          <cell r="E665" t="str">
            <v>07</v>
          </cell>
          <cell r="F665" t="str">
            <v>โรงพยาบาลชุมชน</v>
          </cell>
          <cell r="G665" t="str">
            <v>30</v>
          </cell>
          <cell r="H665" t="str">
            <v>57</v>
          </cell>
          <cell r="I665" t="str">
            <v>จ.เชียงราย</v>
          </cell>
          <cell r="J665" t="str">
            <v>16</v>
          </cell>
          <cell r="K665" t="str">
            <v xml:space="preserve"> อ.แม่ลาว</v>
          </cell>
          <cell r="L665" t="str">
            <v>02</v>
          </cell>
          <cell r="M665" t="str">
            <v xml:space="preserve"> 'ต.จอมหมอกแก้ว'</v>
          </cell>
          <cell r="N665" t="str">
            <v>03</v>
          </cell>
          <cell r="O665" t="str">
            <v xml:space="preserve"> หมู่ 3</v>
          </cell>
          <cell r="P665" t="str">
            <v>01</v>
          </cell>
          <cell r="Q665" t="str">
            <v>เปิดดำเนินการ</v>
          </cell>
          <cell r="R665" t="str">
            <v>309 บ้านห้วยส้านดอกจั่น</v>
          </cell>
          <cell r="S665" t="str">
            <v>57250</v>
          </cell>
          <cell r="T665" t="str">
            <v>053-603100</v>
          </cell>
          <cell r="U665" t="str">
            <v>053-603101</v>
          </cell>
          <cell r="V665" t="str">
            <v>21</v>
          </cell>
          <cell r="W665" t="str">
            <v>2.1 ทุติยภูมิระดับต้น</v>
          </cell>
          <cell r="X665" t="str">
            <v>S</v>
          </cell>
          <cell r="Y665" t="str">
            <v xml:space="preserve">บริการ  </v>
          </cell>
          <cell r="AH665" t="str">
            <v>11201</v>
          </cell>
        </row>
        <row r="666">
          <cell r="A666" t="str">
            <v>001117300</v>
          </cell>
          <cell r="B666" t="str">
            <v>โรงพยาบาลแม่จริม</v>
          </cell>
          <cell r="C666" t="str">
            <v>21002</v>
          </cell>
          <cell r="D666" t="str">
            <v>กระทรวงสาธารณสุข สำนักงานปลัดกระทรวงสาธารณสุข</v>
          </cell>
          <cell r="E666" t="str">
            <v>07</v>
          </cell>
          <cell r="F666" t="str">
            <v>โรงพยาบาลชุมชน</v>
          </cell>
          <cell r="G666" t="str">
            <v>30</v>
          </cell>
          <cell r="H666" t="str">
            <v>55</v>
          </cell>
          <cell r="I666" t="str">
            <v>จ.น่าน</v>
          </cell>
          <cell r="J666" t="str">
            <v>02</v>
          </cell>
          <cell r="K666" t="str">
            <v xml:space="preserve"> อ.แม่จริม</v>
          </cell>
          <cell r="L666" t="str">
            <v>02</v>
          </cell>
          <cell r="M666" t="str">
            <v xml:space="preserve"> 'ต.หนองแดง'</v>
          </cell>
          <cell r="N666" t="str">
            <v>04</v>
          </cell>
          <cell r="O666" t="str">
            <v xml:space="preserve"> หมู่ 4</v>
          </cell>
          <cell r="P666" t="str">
            <v>01</v>
          </cell>
          <cell r="Q666" t="str">
            <v>เปิดดำเนินการ</v>
          </cell>
          <cell r="R666" t="str">
            <v xml:space="preserve"> เลขที่ 218 </v>
          </cell>
          <cell r="S666" t="str">
            <v>55170</v>
          </cell>
          <cell r="T666" t="str">
            <v>054769036</v>
          </cell>
          <cell r="V666" t="str">
            <v>22</v>
          </cell>
          <cell r="W666" t="str">
            <v>2.2 ทุติยภูมิระดับกลาง</v>
          </cell>
          <cell r="AH666" t="str">
            <v>11173</v>
          </cell>
        </row>
        <row r="667">
          <cell r="A667" t="str">
            <v>001117400</v>
          </cell>
          <cell r="B667" t="str">
            <v>โรงพยาบาลบ้านหลวง</v>
          </cell>
          <cell r="C667" t="str">
            <v>21002</v>
          </cell>
          <cell r="D667" t="str">
            <v>กระทรวงสาธารณสุข สำนักงานปลัดกระทรวงสาธารณสุข</v>
          </cell>
          <cell r="E667" t="str">
            <v>07</v>
          </cell>
          <cell r="F667" t="str">
            <v>โรงพยาบาลชุมชน</v>
          </cell>
          <cell r="G667" t="str">
            <v>30</v>
          </cell>
          <cell r="H667" t="str">
            <v>55</v>
          </cell>
          <cell r="I667" t="str">
            <v>จ.น่าน</v>
          </cell>
          <cell r="J667" t="str">
            <v>03</v>
          </cell>
          <cell r="K667" t="str">
            <v xml:space="preserve"> อ.บ้านหลวง</v>
          </cell>
          <cell r="L667" t="str">
            <v>01</v>
          </cell>
          <cell r="M667" t="str">
            <v xml:space="preserve"> 'ต.บ้านฟ้า'</v>
          </cell>
          <cell r="N667" t="str">
            <v>05</v>
          </cell>
          <cell r="O667" t="str">
            <v xml:space="preserve"> หมู่ 5</v>
          </cell>
          <cell r="P667" t="str">
            <v>01</v>
          </cell>
          <cell r="Q667" t="str">
            <v>เปิดดำเนินการ</v>
          </cell>
          <cell r="R667" t="str">
            <v xml:space="preserve"> เลขที่ 102 </v>
          </cell>
          <cell r="S667" t="str">
            <v>55190</v>
          </cell>
          <cell r="T667" t="str">
            <v>054761060</v>
          </cell>
          <cell r="V667" t="str">
            <v>22</v>
          </cell>
          <cell r="W667" t="str">
            <v>2.2 ทุติยภูมิระดับกลาง</v>
          </cell>
          <cell r="AH667" t="str">
            <v>11174</v>
          </cell>
        </row>
        <row r="668">
          <cell r="A668" t="str">
            <v>001117500</v>
          </cell>
          <cell r="B668" t="str">
            <v>โรงพยาบาลนาน้อย</v>
          </cell>
          <cell r="C668" t="str">
            <v>21002</v>
          </cell>
          <cell r="D668" t="str">
            <v>กระทรวงสาธารณสุข สำนักงานปลัดกระทรวงสาธารณสุข</v>
          </cell>
          <cell r="E668" t="str">
            <v>07</v>
          </cell>
          <cell r="F668" t="str">
            <v>โรงพยาบาลชุมชน</v>
          </cell>
          <cell r="G668" t="str">
            <v>30</v>
          </cell>
          <cell r="H668" t="str">
            <v>55</v>
          </cell>
          <cell r="I668" t="str">
            <v>จ.น่าน</v>
          </cell>
          <cell r="J668" t="str">
            <v>04</v>
          </cell>
          <cell r="K668" t="str">
            <v xml:space="preserve"> อ.นาน้อย</v>
          </cell>
          <cell r="L668" t="str">
            <v>03</v>
          </cell>
          <cell r="M668" t="str">
            <v xml:space="preserve"> 'ต.ศรีษะเกษ'</v>
          </cell>
          <cell r="N668" t="str">
            <v>06</v>
          </cell>
          <cell r="O668" t="str">
            <v xml:space="preserve"> หมู่ 6</v>
          </cell>
          <cell r="P668" t="str">
            <v>01</v>
          </cell>
          <cell r="Q668" t="str">
            <v>เปิดดำเนินการ</v>
          </cell>
          <cell r="R668" t="str">
            <v xml:space="preserve"> เลขที่ 110 </v>
          </cell>
          <cell r="S668" t="str">
            <v>55150</v>
          </cell>
          <cell r="T668" t="str">
            <v>054789089</v>
          </cell>
          <cell r="V668" t="str">
            <v>22</v>
          </cell>
          <cell r="W668" t="str">
            <v>2.2 ทุติยภูมิระดับกลาง</v>
          </cell>
          <cell r="AH668" t="str">
            <v>11175</v>
          </cell>
        </row>
        <row r="669">
          <cell r="A669" t="str">
            <v>001117700</v>
          </cell>
          <cell r="B669" t="str">
            <v>โรงพยาบาลเวียงสา</v>
          </cell>
          <cell r="C669" t="str">
            <v>21002</v>
          </cell>
          <cell r="D669" t="str">
            <v>กระทรวงสาธารณสุข สำนักงานปลัดกระทรวงสาธารณสุข</v>
          </cell>
          <cell r="E669" t="str">
            <v>07</v>
          </cell>
          <cell r="F669" t="str">
            <v>โรงพยาบาลชุมชน</v>
          </cell>
          <cell r="G669" t="str">
            <v>60</v>
          </cell>
          <cell r="H669" t="str">
            <v>55</v>
          </cell>
          <cell r="I669" t="str">
            <v>จ.น่าน</v>
          </cell>
          <cell r="J669" t="str">
            <v>07</v>
          </cell>
          <cell r="K669" t="str">
            <v xml:space="preserve"> อ.เวียงสา</v>
          </cell>
          <cell r="L669" t="str">
            <v>01</v>
          </cell>
          <cell r="M669" t="str">
            <v xml:space="preserve"> 'ต.กลางเวียง'</v>
          </cell>
          <cell r="N669" t="str">
            <v>11</v>
          </cell>
          <cell r="O669" t="str">
            <v xml:space="preserve"> หมู่ 11</v>
          </cell>
          <cell r="P669" t="str">
            <v>01</v>
          </cell>
          <cell r="Q669" t="str">
            <v>เปิดดำเนินการ</v>
          </cell>
          <cell r="R669" t="str">
            <v xml:space="preserve"> เลขที่ 131 </v>
          </cell>
          <cell r="S669" t="str">
            <v>55110</v>
          </cell>
          <cell r="T669" t="str">
            <v>054752012</v>
          </cell>
          <cell r="V669" t="str">
            <v>22</v>
          </cell>
          <cell r="W669" t="str">
            <v>2.2 ทุติยภูมิระดับกลาง</v>
          </cell>
          <cell r="AH669" t="str">
            <v>11177</v>
          </cell>
        </row>
        <row r="670">
          <cell r="A670" t="str">
            <v>001117800</v>
          </cell>
          <cell r="B670" t="str">
            <v>โรงพยาบาลทุ่งช้าง</v>
          </cell>
          <cell r="C670" t="str">
            <v>21002</v>
          </cell>
          <cell r="D670" t="str">
            <v>กระทรวงสาธารณสุข สำนักงานปลัดกระทรวงสาธารณสุข</v>
          </cell>
          <cell r="E670" t="str">
            <v>07</v>
          </cell>
          <cell r="F670" t="str">
            <v>โรงพยาบาลชุมชน</v>
          </cell>
          <cell r="G670" t="str">
            <v>30</v>
          </cell>
          <cell r="H670" t="str">
            <v>55</v>
          </cell>
          <cell r="I670" t="str">
            <v>จ.น่าน</v>
          </cell>
          <cell r="J670" t="str">
            <v>08</v>
          </cell>
          <cell r="K670" t="str">
            <v xml:space="preserve"> อ.ทุ่งช้าง</v>
          </cell>
          <cell r="L670" t="str">
            <v>04</v>
          </cell>
          <cell r="M670" t="str">
            <v xml:space="preserve"> 'ต.ทุ่งช้าง'</v>
          </cell>
          <cell r="N670" t="str">
            <v>02</v>
          </cell>
          <cell r="O670" t="str">
            <v xml:space="preserve"> หมู่ 2</v>
          </cell>
          <cell r="P670" t="str">
            <v>01</v>
          </cell>
          <cell r="Q670" t="str">
            <v>เปิดดำเนินการ</v>
          </cell>
          <cell r="R670" t="str">
            <v xml:space="preserve">เลขที่  1    </v>
          </cell>
          <cell r="S670" t="str">
            <v>55130</v>
          </cell>
          <cell r="T670" t="str">
            <v>054795100</v>
          </cell>
          <cell r="V670" t="str">
            <v>22</v>
          </cell>
          <cell r="W670" t="str">
            <v>2.2 ทุติยภูมิระดับกลาง</v>
          </cell>
          <cell r="AH670" t="str">
            <v>11178</v>
          </cell>
        </row>
        <row r="671">
          <cell r="A671" t="str">
            <v>001117900</v>
          </cell>
          <cell r="B671" t="str">
            <v>โรงพยาบาลเชียงกลาง</v>
          </cell>
          <cell r="C671" t="str">
            <v>21002</v>
          </cell>
          <cell r="D671" t="str">
            <v>กระทรวงสาธารณสุข สำนักงานปลัดกระทรวงสาธารณสุข</v>
          </cell>
          <cell r="E671" t="str">
            <v>07</v>
          </cell>
          <cell r="F671" t="str">
            <v>โรงพยาบาลชุมชน</v>
          </cell>
          <cell r="G671" t="str">
            <v>30</v>
          </cell>
          <cell r="H671" t="str">
            <v>55</v>
          </cell>
          <cell r="I671" t="str">
            <v>จ.น่าน</v>
          </cell>
          <cell r="J671" t="str">
            <v>09</v>
          </cell>
          <cell r="K671" t="str">
            <v xml:space="preserve"> อ.เชียงกลาง</v>
          </cell>
          <cell r="L671" t="str">
            <v>01</v>
          </cell>
          <cell r="M671" t="str">
            <v xml:space="preserve"> 'ต.เชียงกลาง'</v>
          </cell>
          <cell r="N671" t="str">
            <v>05</v>
          </cell>
          <cell r="O671" t="str">
            <v xml:space="preserve"> หมู่ 5</v>
          </cell>
          <cell r="P671" t="str">
            <v>01</v>
          </cell>
          <cell r="Q671" t="str">
            <v>เปิดดำเนินการ</v>
          </cell>
          <cell r="R671" t="str">
            <v>563</v>
          </cell>
          <cell r="S671" t="str">
            <v>55160</v>
          </cell>
          <cell r="T671" t="str">
            <v>054797111</v>
          </cell>
          <cell r="V671" t="str">
            <v>22</v>
          </cell>
          <cell r="W671" t="str">
            <v>2.2 ทุติยภูมิระดับกลาง</v>
          </cell>
          <cell r="AH671" t="str">
            <v>11179</v>
          </cell>
        </row>
        <row r="672">
          <cell r="A672" t="str">
            <v>001118100</v>
          </cell>
          <cell r="B672" t="str">
            <v>โรงพยาบาลสันติสุข</v>
          </cell>
          <cell r="C672" t="str">
            <v>21002</v>
          </cell>
          <cell r="D672" t="str">
            <v>กระทรวงสาธารณสุข สำนักงานปลัดกระทรวงสาธารณสุข</v>
          </cell>
          <cell r="E672" t="str">
            <v>07</v>
          </cell>
          <cell r="F672" t="str">
            <v>โรงพยาบาลชุมชน</v>
          </cell>
          <cell r="G672" t="str">
            <v>30</v>
          </cell>
          <cell r="H672" t="str">
            <v>55</v>
          </cell>
          <cell r="I672" t="str">
            <v>จ.น่าน</v>
          </cell>
          <cell r="J672" t="str">
            <v>11</v>
          </cell>
          <cell r="K672" t="str">
            <v xml:space="preserve"> อ.สันติสุข</v>
          </cell>
          <cell r="L672" t="str">
            <v>01</v>
          </cell>
          <cell r="M672" t="str">
            <v xml:space="preserve"> 'ต.ดู่พงษ์'</v>
          </cell>
          <cell r="N672" t="str">
            <v>04</v>
          </cell>
          <cell r="O672" t="str">
            <v xml:space="preserve"> หมู่ 4</v>
          </cell>
          <cell r="P672" t="str">
            <v>01</v>
          </cell>
          <cell r="Q672" t="str">
            <v>เปิดดำเนินการ</v>
          </cell>
          <cell r="R672" t="str">
            <v xml:space="preserve">เลขที่ 205 </v>
          </cell>
          <cell r="S672" t="str">
            <v>55210</v>
          </cell>
          <cell r="T672" t="str">
            <v>054767045</v>
          </cell>
          <cell r="V672" t="str">
            <v>22</v>
          </cell>
          <cell r="W672" t="str">
            <v>2.2 ทุติยภูมิระดับกลาง</v>
          </cell>
          <cell r="AH672" t="str">
            <v>11181</v>
          </cell>
        </row>
        <row r="673">
          <cell r="A673" t="str">
            <v>001118200</v>
          </cell>
          <cell r="B673" t="str">
            <v>โรงพยาบาลบ่อเกลือ</v>
          </cell>
          <cell r="C673" t="str">
            <v>21002</v>
          </cell>
          <cell r="D673" t="str">
            <v>กระทรวงสาธารณสุข สำนักงานปลัดกระทรวงสาธารณสุข</v>
          </cell>
          <cell r="E673" t="str">
            <v>07</v>
          </cell>
          <cell r="F673" t="str">
            <v>โรงพยาบาลชุมชน</v>
          </cell>
          <cell r="G673" t="str">
            <v>10</v>
          </cell>
          <cell r="H673" t="str">
            <v>55</v>
          </cell>
          <cell r="I673" t="str">
            <v>จ.น่าน</v>
          </cell>
          <cell r="J673" t="str">
            <v>12</v>
          </cell>
          <cell r="K673" t="str">
            <v xml:space="preserve"> อ.บ่อเกลือ</v>
          </cell>
          <cell r="L673" t="str">
            <v>02</v>
          </cell>
          <cell r="M673" t="str">
            <v xml:space="preserve"> 'ต.บ่อเกลือใต้'</v>
          </cell>
          <cell r="N673" t="str">
            <v>03</v>
          </cell>
          <cell r="O673" t="str">
            <v xml:space="preserve"> หมู่ 3</v>
          </cell>
          <cell r="P673" t="str">
            <v>01</v>
          </cell>
          <cell r="Q673" t="str">
            <v>เปิดดำเนินการ</v>
          </cell>
          <cell r="R673" t="str">
            <v xml:space="preserve"> เลขที่ 188 </v>
          </cell>
          <cell r="S673" t="str">
            <v>55220</v>
          </cell>
          <cell r="T673" t="str">
            <v>0547708066</v>
          </cell>
          <cell r="V673" t="str">
            <v>22</v>
          </cell>
          <cell r="W673" t="str">
            <v>2.2 ทุติยภูมิระดับกลาง</v>
          </cell>
          <cell r="AH673" t="str">
            <v>11182</v>
          </cell>
        </row>
        <row r="674">
          <cell r="A674" t="str">
            <v>001118700</v>
          </cell>
          <cell r="B674" t="str">
            <v>โรงพยาบาลปง</v>
          </cell>
          <cell r="C674" t="str">
            <v>21002</v>
          </cell>
          <cell r="D674" t="str">
            <v>กระทรวงสาธารณสุข สำนักงานปลัดกระทรวงสาธารณสุข</v>
          </cell>
          <cell r="E674" t="str">
            <v>07</v>
          </cell>
          <cell r="F674" t="str">
            <v>โรงพยาบาลชุมชน</v>
          </cell>
          <cell r="G674" t="str">
            <v>30</v>
          </cell>
          <cell r="H674" t="str">
            <v>56</v>
          </cell>
          <cell r="I674" t="str">
            <v>จ.พะเยา</v>
          </cell>
          <cell r="J674" t="str">
            <v>06</v>
          </cell>
          <cell r="K674" t="str">
            <v xml:space="preserve"> อ.ปง</v>
          </cell>
          <cell r="L674" t="str">
            <v>06</v>
          </cell>
          <cell r="M674" t="str">
            <v xml:space="preserve"> 'ต.นาปรัง'</v>
          </cell>
          <cell r="N674" t="str">
            <v>01</v>
          </cell>
          <cell r="O674" t="str">
            <v xml:space="preserve"> หมู่ 1</v>
          </cell>
          <cell r="P674" t="str">
            <v>01</v>
          </cell>
          <cell r="Q674" t="str">
            <v>เปิดดำเนินการ</v>
          </cell>
          <cell r="R674" t="str">
            <v xml:space="preserve">395 </v>
          </cell>
          <cell r="S674" t="str">
            <v>56140</v>
          </cell>
          <cell r="T674" t="str">
            <v>054-497-225</v>
          </cell>
          <cell r="U674" t="str">
            <v>054-429510</v>
          </cell>
          <cell r="V674" t="str">
            <v>21</v>
          </cell>
          <cell r="W674" t="str">
            <v>2.1 ทุติยภูมิระดับต้น</v>
          </cell>
          <cell r="X674" t="str">
            <v>S</v>
          </cell>
          <cell r="Y674" t="str">
            <v xml:space="preserve">บริการ  </v>
          </cell>
          <cell r="AH674" t="str">
            <v>11187</v>
          </cell>
        </row>
        <row r="675">
          <cell r="A675" t="str">
            <v>001116900</v>
          </cell>
          <cell r="B675" t="str">
            <v>โรงพยาบาลสูงเม่น</v>
          </cell>
          <cell r="C675" t="str">
            <v>21002</v>
          </cell>
          <cell r="D675" t="str">
            <v>กระทรวงสาธารณสุข สำนักงานปลัดกระทรวงสาธารณสุข</v>
          </cell>
          <cell r="E675" t="str">
            <v>07</v>
          </cell>
          <cell r="F675" t="str">
            <v>โรงพยาบาลชุมชน</v>
          </cell>
          <cell r="G675" t="str">
            <v>30</v>
          </cell>
          <cell r="H675" t="str">
            <v>54</v>
          </cell>
          <cell r="I675" t="str">
            <v>จ.แพร่</v>
          </cell>
          <cell r="J675" t="str">
            <v>04</v>
          </cell>
          <cell r="K675" t="str">
            <v xml:space="preserve"> อ.สูงเม่น</v>
          </cell>
          <cell r="L675" t="str">
            <v>04</v>
          </cell>
          <cell r="M675" t="str">
            <v xml:space="preserve"> 'ต.ดอนมูล'</v>
          </cell>
          <cell r="N675" t="str">
            <v>06</v>
          </cell>
          <cell r="O675" t="str">
            <v xml:space="preserve"> หมู่ 6</v>
          </cell>
          <cell r="P675" t="str">
            <v>01</v>
          </cell>
          <cell r="Q675" t="str">
            <v>เปิดดำเนินการ</v>
          </cell>
          <cell r="R675" t="str">
            <v xml:space="preserve"> เลขที  118   </v>
          </cell>
          <cell r="V675" t="str">
            <v>22</v>
          </cell>
          <cell r="W675" t="str">
            <v>2.2 ทุติยภูมิระดับกลาง</v>
          </cell>
          <cell r="AH675" t="str">
            <v>11169</v>
          </cell>
        </row>
        <row r="676">
          <cell r="A676" t="str">
            <v>001117000</v>
          </cell>
          <cell r="B676" t="str">
            <v>โรงพยาบาลสอง</v>
          </cell>
          <cell r="C676" t="str">
            <v>21002</v>
          </cell>
          <cell r="D676" t="str">
            <v>กระทรวงสาธารณสุข สำนักงานปลัดกระทรวงสาธารณสุข</v>
          </cell>
          <cell r="E676" t="str">
            <v>07</v>
          </cell>
          <cell r="F676" t="str">
            <v>โรงพยาบาลชุมชน</v>
          </cell>
          <cell r="G676" t="str">
            <v>30</v>
          </cell>
          <cell r="H676" t="str">
            <v>54</v>
          </cell>
          <cell r="I676" t="str">
            <v>จ.แพร่</v>
          </cell>
          <cell r="J676" t="str">
            <v>06</v>
          </cell>
          <cell r="K676" t="str">
            <v xml:space="preserve"> อ.สอง</v>
          </cell>
          <cell r="L676" t="str">
            <v>01</v>
          </cell>
          <cell r="M676" t="str">
            <v xml:space="preserve"> 'ต.บ้านหนุน'</v>
          </cell>
          <cell r="N676" t="str">
            <v>04</v>
          </cell>
          <cell r="O676" t="str">
            <v xml:space="preserve"> หมู่ 4</v>
          </cell>
          <cell r="P676" t="str">
            <v>01</v>
          </cell>
          <cell r="Q676" t="str">
            <v>เปิดดำเนินการ</v>
          </cell>
          <cell r="R676" t="str">
            <v xml:space="preserve"> เลขที  475   </v>
          </cell>
          <cell r="V676" t="str">
            <v>22</v>
          </cell>
          <cell r="W676" t="str">
            <v>2.2 ทุติยภูมิระดับกลาง</v>
          </cell>
          <cell r="AH676" t="str">
            <v>11170</v>
          </cell>
        </row>
        <row r="677">
          <cell r="A677" t="str">
            <v>001117100</v>
          </cell>
          <cell r="B677" t="str">
            <v>โรงพยาบาลวังชิ้น</v>
          </cell>
          <cell r="C677" t="str">
            <v>21002</v>
          </cell>
          <cell r="D677" t="str">
            <v>กระทรวงสาธารณสุข สำนักงานปลัดกระทรวงสาธารณสุข</v>
          </cell>
          <cell r="E677" t="str">
            <v>07</v>
          </cell>
          <cell r="F677" t="str">
            <v>โรงพยาบาลชุมชน</v>
          </cell>
          <cell r="G677" t="str">
            <v>30</v>
          </cell>
          <cell r="H677" t="str">
            <v>54</v>
          </cell>
          <cell r="I677" t="str">
            <v>จ.แพร่</v>
          </cell>
          <cell r="J677" t="str">
            <v>07</v>
          </cell>
          <cell r="K677" t="str">
            <v xml:space="preserve"> อ.วังชิ้น</v>
          </cell>
          <cell r="L677" t="str">
            <v>01</v>
          </cell>
          <cell r="M677" t="str">
            <v xml:space="preserve"> 'ต.วังชิ้น'</v>
          </cell>
          <cell r="N677" t="str">
            <v>08</v>
          </cell>
          <cell r="O677" t="str">
            <v xml:space="preserve"> หมู่ 8</v>
          </cell>
          <cell r="P677" t="str">
            <v>01</v>
          </cell>
          <cell r="Q677" t="str">
            <v>เปิดดำเนินการ</v>
          </cell>
          <cell r="R677" t="str">
            <v xml:space="preserve">เลขที  115   </v>
          </cell>
          <cell r="V677" t="str">
            <v>22</v>
          </cell>
          <cell r="W677" t="str">
            <v>2.2 ทุติยภูมิระดับกลาง</v>
          </cell>
          <cell r="AH677" t="str">
            <v>11171</v>
          </cell>
        </row>
        <row r="678">
          <cell r="A678" t="str">
            <v>001117200</v>
          </cell>
          <cell r="B678" t="str">
            <v>โรงพยาบาลหนองม่วงไข่</v>
          </cell>
          <cell r="C678" t="str">
            <v>21002</v>
          </cell>
          <cell r="D678" t="str">
            <v>กระทรวงสาธารณสุข สำนักงานปลัดกระทรวงสาธารณสุข</v>
          </cell>
          <cell r="E678" t="str">
            <v>07</v>
          </cell>
          <cell r="F678" t="str">
            <v>โรงพยาบาลชุมชน</v>
          </cell>
          <cell r="G678" t="str">
            <v>30</v>
          </cell>
          <cell r="H678" t="str">
            <v>54</v>
          </cell>
          <cell r="I678" t="str">
            <v>จ.แพร่</v>
          </cell>
          <cell r="J678" t="str">
            <v>08</v>
          </cell>
          <cell r="K678" t="str">
            <v xml:space="preserve"> อ.หนองม่วงไข่</v>
          </cell>
          <cell r="L678" t="str">
            <v>03</v>
          </cell>
          <cell r="M678" t="str">
            <v xml:space="preserve"> 'ต.น้ำรัด'</v>
          </cell>
          <cell r="N678" t="str">
            <v>04</v>
          </cell>
          <cell r="O678" t="str">
            <v xml:space="preserve"> หมู่ 4</v>
          </cell>
          <cell r="P678" t="str">
            <v>01</v>
          </cell>
          <cell r="Q678" t="str">
            <v>เปิดดำเนินการ</v>
          </cell>
          <cell r="R678" t="str">
            <v xml:space="preserve"> เลขที  329   </v>
          </cell>
          <cell r="V678" t="str">
            <v>22</v>
          </cell>
          <cell r="W678" t="str">
            <v>2.2 ทุติยภูมิระดับกลาง</v>
          </cell>
          <cell r="AH678" t="str">
            <v>11172</v>
          </cell>
        </row>
        <row r="679">
          <cell r="A679" t="str">
            <v>001121900</v>
          </cell>
          <cell r="B679" t="str">
            <v>โรงพยาบาลตากฟ้า</v>
          </cell>
          <cell r="C679" t="str">
            <v>21002</v>
          </cell>
          <cell r="D679" t="str">
            <v>กระทรวงสาธารณสุข สำนักงานปลัดกระทรวงสาธารณสุข</v>
          </cell>
          <cell r="E679" t="str">
            <v>07</v>
          </cell>
          <cell r="F679" t="str">
            <v>โรงพยาบาลชุมชน</v>
          </cell>
          <cell r="G679" t="str">
            <v>30</v>
          </cell>
          <cell r="H679" t="str">
            <v>60</v>
          </cell>
          <cell r="I679" t="str">
            <v>จ.นครสวรรค์</v>
          </cell>
          <cell r="J679" t="str">
            <v>12</v>
          </cell>
          <cell r="K679" t="str">
            <v xml:space="preserve"> อ.ตากฟ้า</v>
          </cell>
          <cell r="L679" t="str">
            <v>01</v>
          </cell>
          <cell r="M679" t="str">
            <v xml:space="preserve"> 'ต.ตากฟ้า'</v>
          </cell>
          <cell r="N679" t="str">
            <v>01</v>
          </cell>
          <cell r="O679" t="str">
            <v xml:space="preserve"> หมู่ 1</v>
          </cell>
          <cell r="P679" t="str">
            <v>01</v>
          </cell>
          <cell r="Q679" t="str">
            <v>เปิดดำเนินการ</v>
          </cell>
          <cell r="R679" t="str">
            <v xml:space="preserve">330 ม.1 ถ.พหลโยธิน </v>
          </cell>
          <cell r="S679" t="str">
            <v>60190</v>
          </cell>
          <cell r="V679" t="str">
            <v>21</v>
          </cell>
          <cell r="W679" t="str">
            <v>2.1 ทุติยภูมิระดับต้น</v>
          </cell>
          <cell r="AH679" t="str">
            <v>11219</v>
          </cell>
        </row>
        <row r="680">
          <cell r="A680" t="str">
            <v>001120800</v>
          </cell>
          <cell r="B680" t="str">
            <v>โรงพยาบาลปางมะผ้า</v>
          </cell>
          <cell r="C680" t="str">
            <v>21002</v>
          </cell>
          <cell r="D680" t="str">
            <v>กระทรวงสาธารณสุข สำนักงานปลัดกระทรวงสาธารณสุข</v>
          </cell>
          <cell r="E680" t="str">
            <v>07</v>
          </cell>
          <cell r="F680" t="str">
            <v>โรงพยาบาลชุมชน</v>
          </cell>
          <cell r="G680" t="str">
            <v>10</v>
          </cell>
          <cell r="H680" t="str">
            <v>58</v>
          </cell>
          <cell r="I680" t="str">
            <v>จ.แม่ฮ่องสอน</v>
          </cell>
          <cell r="J680" t="str">
            <v>07</v>
          </cell>
          <cell r="K680" t="str">
            <v xml:space="preserve"> อ.ปางมะผ้า</v>
          </cell>
          <cell r="L680" t="str">
            <v>01</v>
          </cell>
          <cell r="M680" t="str">
            <v xml:space="preserve"> 'ต.สบป่อง'</v>
          </cell>
          <cell r="N680" t="str">
            <v>01</v>
          </cell>
          <cell r="O680" t="str">
            <v xml:space="preserve"> หมู่ 1</v>
          </cell>
          <cell r="P680" t="str">
            <v>01</v>
          </cell>
          <cell r="Q680" t="str">
            <v>เปิดดำเนินการ</v>
          </cell>
          <cell r="R680" t="str">
            <v xml:space="preserve">240 ม.1 </v>
          </cell>
          <cell r="S680" t="str">
            <v>58150</v>
          </cell>
          <cell r="V680" t="str">
            <v>21</v>
          </cell>
          <cell r="W680" t="str">
            <v>2.1 ทุติยภูมิระดับต้น</v>
          </cell>
          <cell r="AH680" t="str">
            <v>11208</v>
          </cell>
        </row>
        <row r="681">
          <cell r="A681" t="str">
            <v>001123100</v>
          </cell>
          <cell r="B681" t="str">
            <v>โรงพยาบาลขาณุวรลักษบุรี</v>
          </cell>
          <cell r="C681" t="str">
            <v>21002</v>
          </cell>
          <cell r="D681" t="str">
            <v>กระทรวงสาธารณสุข สำนักงานปลัดกระทรวงสาธารณสุข</v>
          </cell>
          <cell r="E681" t="str">
            <v>07</v>
          </cell>
          <cell r="F681" t="str">
            <v>โรงพยาบาลชุมชน</v>
          </cell>
          <cell r="G681" t="str">
            <v>60</v>
          </cell>
          <cell r="H681" t="str">
            <v>62</v>
          </cell>
          <cell r="I681" t="str">
            <v>จ.กำแพงเพชร</v>
          </cell>
          <cell r="J681" t="str">
            <v>04</v>
          </cell>
          <cell r="K681" t="str">
            <v xml:space="preserve"> อ.ขาณุวรลักษบุรี</v>
          </cell>
          <cell r="L681" t="str">
            <v>05</v>
          </cell>
          <cell r="M681" t="str">
            <v xml:space="preserve"> 'ต.แสนตอ'</v>
          </cell>
          <cell r="N681" t="str">
            <v>02</v>
          </cell>
          <cell r="O681" t="str">
            <v xml:space="preserve"> หมู่ 2</v>
          </cell>
          <cell r="P681" t="str">
            <v>01</v>
          </cell>
          <cell r="Q681" t="str">
            <v>เปิดดำเนินการ</v>
          </cell>
          <cell r="S681" t="str">
            <v>62130</v>
          </cell>
          <cell r="V681" t="str">
            <v>21</v>
          </cell>
          <cell r="W681" t="str">
            <v>2.1 ทุติยภูมิระดับต้น</v>
          </cell>
          <cell r="AH681" t="str">
            <v>11231</v>
          </cell>
        </row>
        <row r="682">
          <cell r="A682" t="str">
            <v>001121600</v>
          </cell>
          <cell r="B682" t="str">
            <v>โรงพยาบาลไพศาลี</v>
          </cell>
          <cell r="C682" t="str">
            <v>21002</v>
          </cell>
          <cell r="D682" t="str">
            <v>กระทรวงสาธารณสุข สำนักงานปลัดกระทรวงสาธารณสุข</v>
          </cell>
          <cell r="E682" t="str">
            <v>07</v>
          </cell>
          <cell r="F682" t="str">
            <v>โรงพยาบาลชุมชน</v>
          </cell>
          <cell r="G682" t="str">
            <v>30</v>
          </cell>
          <cell r="H682" t="str">
            <v>60</v>
          </cell>
          <cell r="I682" t="str">
            <v>จ.นครสวรรค์</v>
          </cell>
          <cell r="J682" t="str">
            <v>09</v>
          </cell>
          <cell r="K682" t="str">
            <v xml:space="preserve"> อ.ไพศาลี</v>
          </cell>
          <cell r="L682" t="str">
            <v>08</v>
          </cell>
          <cell r="M682" t="str">
            <v xml:space="preserve"> 'ต.ไพศาลี'</v>
          </cell>
          <cell r="N682" t="str">
            <v>08</v>
          </cell>
          <cell r="O682" t="str">
            <v xml:space="preserve"> หมู่ 8</v>
          </cell>
          <cell r="P682" t="str">
            <v>01</v>
          </cell>
          <cell r="Q682" t="str">
            <v>เปิดดำเนินการ</v>
          </cell>
          <cell r="R682" t="str">
            <v xml:space="preserve">700 ม.8 ถ.ไพศาลี-วังพิกุล </v>
          </cell>
          <cell r="S682" t="str">
            <v>60220</v>
          </cell>
          <cell r="V682" t="str">
            <v>21</v>
          </cell>
          <cell r="W682" t="str">
            <v>2.1 ทุติยภูมิระดับต้น</v>
          </cell>
          <cell r="AH682" t="str">
            <v>11216</v>
          </cell>
        </row>
        <row r="683">
          <cell r="A683" t="str">
            <v>001124100</v>
          </cell>
          <cell r="B683" t="str">
            <v>โรงพยาบาลท่าสองยาง</v>
          </cell>
          <cell r="C683" t="str">
            <v>21002</v>
          </cell>
          <cell r="D683" t="str">
            <v>กระทรวงสาธารณสุข สำนักงานปลัดกระทรวงสาธารณสุข</v>
          </cell>
          <cell r="E683" t="str">
            <v>07</v>
          </cell>
          <cell r="F683" t="str">
            <v>โรงพยาบาลชุมชน</v>
          </cell>
          <cell r="G683" t="str">
            <v>60</v>
          </cell>
          <cell r="H683" t="str">
            <v>63</v>
          </cell>
          <cell r="I683" t="str">
            <v>จ.ตาก</v>
          </cell>
          <cell r="J683" t="str">
            <v>05</v>
          </cell>
          <cell r="K683" t="str">
            <v xml:space="preserve"> อ.ท่าสองยาง</v>
          </cell>
          <cell r="L683" t="str">
            <v>02</v>
          </cell>
          <cell r="M683" t="str">
            <v xml:space="preserve"> 'ต.แม่ต้าน'</v>
          </cell>
          <cell r="N683" t="str">
            <v>02</v>
          </cell>
          <cell r="O683" t="str">
            <v xml:space="preserve"> หมู่ 2</v>
          </cell>
          <cell r="P683" t="str">
            <v>01</v>
          </cell>
          <cell r="Q683" t="str">
            <v>เปิดดำเนินการ</v>
          </cell>
          <cell r="R683" t="str">
            <v xml:space="preserve">357 บ้านแม่ต้าน </v>
          </cell>
          <cell r="S683" t="str">
            <v>63150</v>
          </cell>
          <cell r="T683" t="str">
            <v>055589009</v>
          </cell>
          <cell r="U683" t="str">
            <v>055589009</v>
          </cell>
          <cell r="V683" t="str">
            <v>21</v>
          </cell>
          <cell r="W683" t="str">
            <v>2.1 ทุติยภูมิระดับต้น</v>
          </cell>
          <cell r="Z683" t="str">
            <v>06</v>
          </cell>
          <cell r="AA683" t="str">
            <v>แก้ไข/เปลี่ยนแปลงจำนวนเตียง</v>
          </cell>
          <cell r="AB683" t="str">
            <v>ปรับจำนวนเตียง 30 เป็น 60</v>
          </cell>
          <cell r="AH683" t="str">
            <v>11241</v>
          </cell>
        </row>
        <row r="684">
          <cell r="A684" t="str">
            <v>001126000</v>
          </cell>
          <cell r="B684" t="str">
            <v>โรงพยาบาลบางมูลนาก</v>
          </cell>
          <cell r="C684" t="str">
            <v>21002</v>
          </cell>
          <cell r="D684" t="str">
            <v>กระทรวงสาธารณสุข สำนักงานปลัดกระทรวงสาธารณสุข</v>
          </cell>
          <cell r="E684" t="str">
            <v>07</v>
          </cell>
          <cell r="F684" t="str">
            <v>โรงพยาบาลชุมชน</v>
          </cell>
          <cell r="G684" t="str">
            <v>90</v>
          </cell>
          <cell r="H684" t="str">
            <v>66</v>
          </cell>
          <cell r="I684" t="str">
            <v>จ.พิจิตร</v>
          </cell>
          <cell r="J684" t="str">
            <v>05</v>
          </cell>
          <cell r="K684" t="str">
            <v xml:space="preserve"> อ.บางมูลนาก</v>
          </cell>
          <cell r="L684" t="str">
            <v>01</v>
          </cell>
          <cell r="M684" t="str">
            <v xml:space="preserve"> 'ต.บางมูลนาก'</v>
          </cell>
          <cell r="N684" t="str">
            <v>09</v>
          </cell>
          <cell r="O684" t="str">
            <v xml:space="preserve"> หมู่ 9</v>
          </cell>
          <cell r="P684" t="str">
            <v>01</v>
          </cell>
          <cell r="Q684" t="str">
            <v>เปิดดำเนินการ</v>
          </cell>
          <cell r="S684" t="str">
            <v>66120</v>
          </cell>
          <cell r="T684" t="str">
            <v>056631131</v>
          </cell>
          <cell r="U684" t="str">
            <v>056631132</v>
          </cell>
          <cell r="V684" t="str">
            <v>21</v>
          </cell>
          <cell r="W684" t="str">
            <v>2.1 ทุติยภูมิระดับต้น</v>
          </cell>
          <cell r="AH684" t="str">
            <v>11260</v>
          </cell>
        </row>
        <row r="685">
          <cell r="A685" t="str">
            <v>001123200</v>
          </cell>
          <cell r="B685" t="str">
            <v>โรงพยาบาลคลองขลุง</v>
          </cell>
          <cell r="C685" t="str">
            <v>21002</v>
          </cell>
          <cell r="D685" t="str">
            <v>กระทรวงสาธารณสุข สำนักงานปลัดกระทรวงสาธารณสุข</v>
          </cell>
          <cell r="E685" t="str">
            <v>07</v>
          </cell>
          <cell r="F685" t="str">
            <v>โรงพยาบาลชุมชน</v>
          </cell>
          <cell r="G685" t="str">
            <v>60</v>
          </cell>
          <cell r="H685" t="str">
            <v>62</v>
          </cell>
          <cell r="I685" t="str">
            <v>จ.กำแพงเพชร</v>
          </cell>
          <cell r="J685" t="str">
            <v>05</v>
          </cell>
          <cell r="K685" t="str">
            <v xml:space="preserve"> อ.คลองขลุง</v>
          </cell>
          <cell r="L685" t="str">
            <v>01</v>
          </cell>
          <cell r="M685" t="str">
            <v xml:space="preserve"> 'ต.คลองขลุง'</v>
          </cell>
          <cell r="N685" t="str">
            <v>10</v>
          </cell>
          <cell r="O685" t="str">
            <v xml:space="preserve"> หมู่ 10</v>
          </cell>
          <cell r="P685" t="str">
            <v>01</v>
          </cell>
          <cell r="Q685" t="str">
            <v>เปิดดำเนินการ</v>
          </cell>
          <cell r="R685" t="str">
            <v xml:space="preserve">315 ม.10 ถ.พหลโยธิน </v>
          </cell>
          <cell r="S685" t="str">
            <v>62120</v>
          </cell>
          <cell r="V685" t="str">
            <v>21</v>
          </cell>
          <cell r="W685" t="str">
            <v>2.1 ทุติยภูมิระดับต้น</v>
          </cell>
          <cell r="AH685" t="str">
            <v>11232</v>
          </cell>
        </row>
        <row r="686">
          <cell r="A686" t="str">
            <v>001123900</v>
          </cell>
          <cell r="B686" t="str">
            <v>โรงพยาบาลสามเงา</v>
          </cell>
          <cell r="C686" t="str">
            <v>21002</v>
          </cell>
          <cell r="D686" t="str">
            <v>กระทรวงสาธารณสุข สำนักงานปลัดกระทรวงสาธารณสุข</v>
          </cell>
          <cell r="E686" t="str">
            <v>07</v>
          </cell>
          <cell r="F686" t="str">
            <v>โรงพยาบาลชุมชน</v>
          </cell>
          <cell r="G686" t="str">
            <v>30</v>
          </cell>
          <cell r="H686" t="str">
            <v>63</v>
          </cell>
          <cell r="I686" t="str">
            <v>จ.ตาก</v>
          </cell>
          <cell r="J686" t="str">
            <v>03</v>
          </cell>
          <cell r="K686" t="str">
            <v xml:space="preserve"> อ.สามเงา</v>
          </cell>
          <cell r="L686" t="str">
            <v>01</v>
          </cell>
          <cell r="M686" t="str">
            <v xml:space="preserve"> 'ต.สามเงา'</v>
          </cell>
          <cell r="N686" t="str">
            <v>04</v>
          </cell>
          <cell r="O686" t="str">
            <v xml:space="preserve"> หมู่ 4</v>
          </cell>
          <cell r="P686" t="str">
            <v>01</v>
          </cell>
          <cell r="Q686" t="str">
            <v>เปิดดำเนินการ</v>
          </cell>
          <cell r="R686" t="str">
            <v xml:space="preserve">371 บ้านจัดสรร </v>
          </cell>
          <cell r="S686" t="str">
            <v>63130</v>
          </cell>
          <cell r="T686" t="str">
            <v>055549257</v>
          </cell>
          <cell r="U686" t="str">
            <v>055599672</v>
          </cell>
          <cell r="V686" t="str">
            <v>21</v>
          </cell>
          <cell r="W686" t="str">
            <v>2.1 ทุติยภูมิระดับต้น</v>
          </cell>
          <cell r="AH686" t="str">
            <v>11239</v>
          </cell>
        </row>
        <row r="687">
          <cell r="A687" t="str">
            <v>001124000</v>
          </cell>
          <cell r="B687" t="str">
            <v>โรงพยาบาลแม่ระมาด</v>
          </cell>
          <cell r="C687" t="str">
            <v>21002</v>
          </cell>
          <cell r="D687" t="str">
            <v>กระทรวงสาธารณสุข สำนักงานปลัดกระทรวงสาธารณสุข</v>
          </cell>
          <cell r="E687" t="str">
            <v>07</v>
          </cell>
          <cell r="F687" t="str">
            <v>โรงพยาบาลชุมชน</v>
          </cell>
          <cell r="G687" t="str">
            <v>60</v>
          </cell>
          <cell r="H687" t="str">
            <v>63</v>
          </cell>
          <cell r="I687" t="str">
            <v>จ.ตาก</v>
          </cell>
          <cell r="J687" t="str">
            <v>04</v>
          </cell>
          <cell r="K687" t="str">
            <v xml:space="preserve"> อ.แม่ระมาด</v>
          </cell>
          <cell r="L687" t="str">
            <v>01</v>
          </cell>
          <cell r="M687" t="str">
            <v xml:space="preserve"> 'ต.แม่ระมาด'</v>
          </cell>
          <cell r="N687" t="str">
            <v>04</v>
          </cell>
          <cell r="O687" t="str">
            <v xml:space="preserve"> หมู่ 4</v>
          </cell>
          <cell r="P687" t="str">
            <v>01</v>
          </cell>
          <cell r="Q687" t="str">
            <v>เปิดดำเนินการ</v>
          </cell>
          <cell r="R687" t="str">
            <v xml:space="preserve">251 บ้านแม่ระมาด </v>
          </cell>
          <cell r="S687" t="str">
            <v>63140</v>
          </cell>
          <cell r="T687" t="str">
            <v>055581229</v>
          </cell>
          <cell r="U687" t="str">
            <v>055581085</v>
          </cell>
          <cell r="V687" t="str">
            <v>21</v>
          </cell>
          <cell r="W687" t="str">
            <v>2.1 ทุติยภูมิระดับต้น</v>
          </cell>
          <cell r="AH687" t="str">
            <v>11240</v>
          </cell>
        </row>
        <row r="688">
          <cell r="A688" t="str">
            <v>001123800</v>
          </cell>
          <cell r="B688" t="str">
            <v>โรงพยาบาลบ้านตาก</v>
          </cell>
          <cell r="C688" t="str">
            <v>21002</v>
          </cell>
          <cell r="D688" t="str">
            <v>กระทรวงสาธารณสุข สำนักงานปลัดกระทรวงสาธารณสุข</v>
          </cell>
          <cell r="E688" t="str">
            <v>07</v>
          </cell>
          <cell r="F688" t="str">
            <v>โรงพยาบาลชุมชน</v>
          </cell>
          <cell r="G688" t="str">
            <v>60</v>
          </cell>
          <cell r="H688" t="str">
            <v>63</v>
          </cell>
          <cell r="I688" t="str">
            <v>จ.ตาก</v>
          </cell>
          <cell r="J688" t="str">
            <v>02</v>
          </cell>
          <cell r="K688" t="str">
            <v xml:space="preserve"> อ.บ้านตาก</v>
          </cell>
          <cell r="L688" t="str">
            <v>01</v>
          </cell>
          <cell r="M688" t="str">
            <v xml:space="preserve"> 'ต.ตากออก'</v>
          </cell>
          <cell r="N688" t="str">
            <v>07</v>
          </cell>
          <cell r="O688" t="str">
            <v xml:space="preserve"> หมู่ 7</v>
          </cell>
          <cell r="P688" t="str">
            <v>01</v>
          </cell>
          <cell r="Q688" t="str">
            <v>เปิดดำเนินการ</v>
          </cell>
          <cell r="R688" t="str">
            <v xml:space="preserve">บ้านตะฝั่งสูง </v>
          </cell>
          <cell r="S688" t="str">
            <v>63120</v>
          </cell>
          <cell r="T688" t="str">
            <v>055591023</v>
          </cell>
          <cell r="U688" t="str">
            <v>055591023</v>
          </cell>
          <cell r="V688" t="str">
            <v>21</v>
          </cell>
          <cell r="W688" t="str">
            <v>2.1 ทุติยภูมิระดับต้น</v>
          </cell>
          <cell r="AH688" t="str">
            <v>11238</v>
          </cell>
        </row>
        <row r="689">
          <cell r="A689" t="str">
            <v>001124200</v>
          </cell>
          <cell r="B689" t="str">
            <v>โรงพยาบาลพบพระ</v>
          </cell>
          <cell r="C689" t="str">
            <v>21002</v>
          </cell>
          <cell r="D689" t="str">
            <v>กระทรวงสาธารณสุข สำนักงานปลัดกระทรวงสาธารณสุข</v>
          </cell>
          <cell r="E689" t="str">
            <v>07</v>
          </cell>
          <cell r="F689" t="str">
            <v>โรงพยาบาลชุมชน</v>
          </cell>
          <cell r="G689" t="str">
            <v>30</v>
          </cell>
          <cell r="H689" t="str">
            <v>63</v>
          </cell>
          <cell r="I689" t="str">
            <v>จ.ตาก</v>
          </cell>
          <cell r="J689" t="str">
            <v>07</v>
          </cell>
          <cell r="K689" t="str">
            <v xml:space="preserve"> อ.พบพระ</v>
          </cell>
          <cell r="L689" t="str">
            <v>01</v>
          </cell>
          <cell r="M689" t="str">
            <v xml:space="preserve"> 'ต.พบพระ'</v>
          </cell>
          <cell r="N689" t="str">
            <v>02</v>
          </cell>
          <cell r="O689" t="str">
            <v xml:space="preserve"> หมู่ 2</v>
          </cell>
          <cell r="P689" t="str">
            <v>01</v>
          </cell>
          <cell r="Q689" t="str">
            <v>เปิดดำเนินการ</v>
          </cell>
          <cell r="R689" t="str">
            <v xml:space="preserve">บ้านพบพระกลาง </v>
          </cell>
          <cell r="S689" t="str">
            <v>63160</v>
          </cell>
          <cell r="T689" t="str">
            <v>055569023</v>
          </cell>
          <cell r="U689" t="str">
            <v>055569117</v>
          </cell>
          <cell r="V689" t="str">
            <v>21</v>
          </cell>
          <cell r="W689" t="str">
            <v>2.1 ทุติยภูมิระดับต้น</v>
          </cell>
          <cell r="AH689" t="str">
            <v>11242</v>
          </cell>
        </row>
        <row r="690">
          <cell r="A690" t="str">
            <v>001125700</v>
          </cell>
          <cell r="B690" t="str">
            <v>โรงพยาบาลเนินมะปราง</v>
          </cell>
          <cell r="C690" t="str">
            <v>21002</v>
          </cell>
          <cell r="D690" t="str">
            <v>กระทรวงสาธารณสุข สำนักงานปลัดกระทรวงสาธารณสุข</v>
          </cell>
          <cell r="E690" t="str">
            <v>07</v>
          </cell>
          <cell r="F690" t="str">
            <v>โรงพยาบาลชุมชน</v>
          </cell>
          <cell r="G690" t="str">
            <v>30</v>
          </cell>
          <cell r="H690" t="str">
            <v>65</v>
          </cell>
          <cell r="I690" t="str">
            <v>จ.พิษณุโลก</v>
          </cell>
          <cell r="J690" t="str">
            <v>09</v>
          </cell>
          <cell r="K690" t="str">
            <v xml:space="preserve"> อ.เนินมะปราง</v>
          </cell>
          <cell r="L690" t="str">
            <v>06</v>
          </cell>
          <cell r="M690" t="str">
            <v xml:space="preserve"> 'ต.เนินมะปราง'</v>
          </cell>
          <cell r="N690" t="str">
            <v>02</v>
          </cell>
          <cell r="O690" t="str">
            <v xml:space="preserve"> หมู่ 2</v>
          </cell>
          <cell r="P690" t="str">
            <v>01</v>
          </cell>
          <cell r="Q690" t="str">
            <v>เปิดดำเนินการ</v>
          </cell>
          <cell r="R690" t="str">
            <v>364 ม.2 บ้านเนินมะปราง</v>
          </cell>
          <cell r="V690" t="str">
            <v>21</v>
          </cell>
          <cell r="W690" t="str">
            <v>2.1 ทุติยภูมิระดับต้น</v>
          </cell>
          <cell r="AH690" t="str">
            <v>11257</v>
          </cell>
        </row>
        <row r="691">
          <cell r="A691" t="str">
            <v>001126400</v>
          </cell>
          <cell r="B691" t="str">
            <v>โรงพยาบาลชนแดน</v>
          </cell>
          <cell r="C691" t="str">
            <v>21002</v>
          </cell>
          <cell r="D691" t="str">
            <v>กระทรวงสาธารณสุข สำนักงานปลัดกระทรวงสาธารณสุข</v>
          </cell>
          <cell r="E691" t="str">
            <v>07</v>
          </cell>
          <cell r="F691" t="str">
            <v>โรงพยาบาลชุมชน</v>
          </cell>
          <cell r="G691" t="str">
            <v>60</v>
          </cell>
          <cell r="H691" t="str">
            <v>67</v>
          </cell>
          <cell r="I691" t="str">
            <v>จ.เพชรบูรณ์</v>
          </cell>
          <cell r="J691" t="str">
            <v>02</v>
          </cell>
          <cell r="K691" t="str">
            <v xml:space="preserve"> อ.ชนแดน</v>
          </cell>
          <cell r="L691" t="str">
            <v>01</v>
          </cell>
          <cell r="M691" t="str">
            <v xml:space="preserve"> 'ต.ชนแดน'</v>
          </cell>
          <cell r="N691" t="str">
            <v>07</v>
          </cell>
          <cell r="O691" t="str">
            <v xml:space="preserve"> หมู่ 7</v>
          </cell>
          <cell r="P691" t="str">
            <v>01</v>
          </cell>
          <cell r="Q691" t="str">
            <v>เปิดดำเนินการ</v>
          </cell>
          <cell r="R691" t="str">
            <v xml:space="preserve">415 ม.7 ถ.ชมฐีระเวช </v>
          </cell>
          <cell r="S691" t="str">
            <v>67150</v>
          </cell>
          <cell r="V691" t="str">
            <v>21</v>
          </cell>
          <cell r="W691" t="str">
            <v>2.1 ทุติยภูมิระดับต้น</v>
          </cell>
          <cell r="AH691" t="str">
            <v>11264</v>
          </cell>
        </row>
        <row r="692">
          <cell r="A692" t="str">
            <v>001126700</v>
          </cell>
          <cell r="B692" t="str">
            <v>โรงพยาบาลศรีเทพ</v>
          </cell>
          <cell r="C692" t="str">
            <v>21002</v>
          </cell>
          <cell r="D692" t="str">
            <v>กระทรวงสาธารณสุข สำนักงานปลัดกระทรวงสาธารณสุข</v>
          </cell>
          <cell r="E692" t="str">
            <v>07</v>
          </cell>
          <cell r="F692" t="str">
            <v>โรงพยาบาลชุมชน</v>
          </cell>
          <cell r="G692" t="str">
            <v>30</v>
          </cell>
          <cell r="H692" t="str">
            <v>67</v>
          </cell>
          <cell r="I692" t="str">
            <v>จ.เพชรบูรณ์</v>
          </cell>
          <cell r="J692" t="str">
            <v>06</v>
          </cell>
          <cell r="K692" t="str">
            <v xml:space="preserve"> อ.ศรีเทพ</v>
          </cell>
          <cell r="L692" t="str">
            <v>02</v>
          </cell>
          <cell r="M692" t="str">
            <v xml:space="preserve"> 'ต.สระกรวด'</v>
          </cell>
          <cell r="N692" t="str">
            <v>12</v>
          </cell>
          <cell r="O692" t="str">
            <v xml:space="preserve"> หมู่ 12</v>
          </cell>
          <cell r="P692" t="str">
            <v>01</v>
          </cell>
          <cell r="Q692" t="str">
            <v>เปิดดำเนินการ</v>
          </cell>
          <cell r="R692" t="str">
            <v xml:space="preserve">70 ม.12 ถ.ศรีเทพ-หนองมะค่า </v>
          </cell>
          <cell r="S692" t="str">
            <v>67170</v>
          </cell>
          <cell r="V692" t="str">
            <v>21</v>
          </cell>
          <cell r="W692" t="str">
            <v>2.1 ทุติยภูมิระดับต้น</v>
          </cell>
          <cell r="AH692" t="str">
            <v>11267</v>
          </cell>
        </row>
        <row r="693">
          <cell r="A693" t="str">
            <v>001126900</v>
          </cell>
          <cell r="B693" t="str">
            <v>โรงพยาบาลบึงสามพัน</v>
          </cell>
          <cell r="C693" t="str">
            <v>21002</v>
          </cell>
          <cell r="D693" t="str">
            <v>กระทรวงสาธารณสุข สำนักงานปลัดกระทรวงสาธารณสุข</v>
          </cell>
          <cell r="E693" t="str">
            <v>07</v>
          </cell>
          <cell r="F693" t="str">
            <v>โรงพยาบาลชุมชน</v>
          </cell>
          <cell r="G693" t="str">
            <v>60</v>
          </cell>
          <cell r="H693" t="str">
            <v>67</v>
          </cell>
          <cell r="I693" t="str">
            <v>จ.เพชรบูรณ์</v>
          </cell>
          <cell r="J693" t="str">
            <v>08</v>
          </cell>
          <cell r="K693" t="str">
            <v xml:space="preserve"> อ.บึงสามพัน</v>
          </cell>
          <cell r="L693" t="str">
            <v>01</v>
          </cell>
          <cell r="M693" t="str">
            <v xml:space="preserve"> 'ต.ซับสมอทอด'</v>
          </cell>
          <cell r="N693" t="str">
            <v>09</v>
          </cell>
          <cell r="O693" t="str">
            <v xml:space="preserve"> หมู่ 9</v>
          </cell>
          <cell r="P693" t="str">
            <v>01</v>
          </cell>
          <cell r="Q693" t="str">
            <v>เปิดดำเนินการ</v>
          </cell>
          <cell r="R693" t="str">
            <v xml:space="preserve">333 </v>
          </cell>
          <cell r="S693" t="str">
            <v>67160</v>
          </cell>
          <cell r="V693" t="str">
            <v>21</v>
          </cell>
          <cell r="W693" t="str">
            <v>2.1 ทุติยภูมิระดับต้น</v>
          </cell>
          <cell r="AH693" t="str">
            <v>11269</v>
          </cell>
        </row>
        <row r="694">
          <cell r="A694" t="str">
            <v>001127100</v>
          </cell>
          <cell r="B694" t="str">
            <v>โรงพยาบาลวังโป่ง</v>
          </cell>
          <cell r="C694" t="str">
            <v>21002</v>
          </cell>
          <cell r="D694" t="str">
            <v>กระทรวงสาธารณสุข สำนักงานปลัดกระทรวงสาธารณสุข</v>
          </cell>
          <cell r="E694" t="str">
            <v>07</v>
          </cell>
          <cell r="F694" t="str">
            <v>โรงพยาบาลชุมชน</v>
          </cell>
          <cell r="G694" t="str">
            <v>30</v>
          </cell>
          <cell r="H694" t="str">
            <v>67</v>
          </cell>
          <cell r="I694" t="str">
            <v>จ.เพชรบูรณ์</v>
          </cell>
          <cell r="J694" t="str">
            <v>10</v>
          </cell>
          <cell r="K694" t="str">
            <v xml:space="preserve"> อ.วังโป่ง</v>
          </cell>
          <cell r="L694" t="str">
            <v>01</v>
          </cell>
          <cell r="M694" t="str">
            <v xml:space="preserve"> 'ต.วังโป่ง'</v>
          </cell>
          <cell r="N694" t="str">
            <v>01</v>
          </cell>
          <cell r="O694" t="str">
            <v xml:space="preserve"> หมู่ 1</v>
          </cell>
          <cell r="P694" t="str">
            <v>01</v>
          </cell>
          <cell r="Q694" t="str">
            <v>เปิดดำเนินการ</v>
          </cell>
          <cell r="R694" t="str">
            <v xml:space="preserve">630 </v>
          </cell>
          <cell r="S694" t="str">
            <v>67240</v>
          </cell>
          <cell r="V694" t="str">
            <v>21</v>
          </cell>
          <cell r="W694" t="str">
            <v>2.1 ทุติยภูมิระดับต้น</v>
          </cell>
          <cell r="AH694" t="str">
            <v>11271</v>
          </cell>
        </row>
        <row r="695">
          <cell r="A695" t="str">
            <v>001127000</v>
          </cell>
          <cell r="B695" t="str">
            <v>โรงพยาบาลน้ำหนาว</v>
          </cell>
          <cell r="C695" t="str">
            <v>21002</v>
          </cell>
          <cell r="D695" t="str">
            <v>กระทรวงสาธารณสุข สำนักงานปลัดกระทรวงสาธารณสุข</v>
          </cell>
          <cell r="E695" t="str">
            <v>07</v>
          </cell>
          <cell r="F695" t="str">
            <v>โรงพยาบาลชุมชน</v>
          </cell>
          <cell r="G695" t="str">
            <v>10</v>
          </cell>
          <cell r="H695" t="str">
            <v>67</v>
          </cell>
          <cell r="I695" t="str">
            <v>จ.เพชรบูรณ์</v>
          </cell>
          <cell r="J695" t="str">
            <v>09</v>
          </cell>
          <cell r="K695" t="str">
            <v xml:space="preserve"> อ.น้ำหนาว</v>
          </cell>
          <cell r="L695" t="str">
            <v>01</v>
          </cell>
          <cell r="M695" t="str">
            <v xml:space="preserve"> 'ต.น้ำหนาว'</v>
          </cell>
          <cell r="N695" t="str">
            <v>05</v>
          </cell>
          <cell r="O695" t="str">
            <v xml:space="preserve"> หมู่ 5</v>
          </cell>
          <cell r="P695" t="str">
            <v>01</v>
          </cell>
          <cell r="Q695" t="str">
            <v>เปิดดำเนินการ</v>
          </cell>
          <cell r="R695" t="str">
            <v xml:space="preserve">333 </v>
          </cell>
          <cell r="S695" t="str">
            <v>67160</v>
          </cell>
          <cell r="V695" t="str">
            <v>21</v>
          </cell>
          <cell r="W695" t="str">
            <v>2.1 ทุติยภูมิระดับต้น</v>
          </cell>
          <cell r="AH695" t="str">
            <v>11270</v>
          </cell>
        </row>
        <row r="696">
          <cell r="A696" t="str">
            <v>001124600</v>
          </cell>
          <cell r="B696" t="str">
            <v>โรงพยาบาลกงไกรลาศ</v>
          </cell>
          <cell r="C696" t="str">
            <v>21002</v>
          </cell>
          <cell r="D696" t="str">
            <v>กระทรวงสาธารณสุข สำนักงานปลัดกระทรวงสาธารณสุข</v>
          </cell>
          <cell r="E696" t="str">
            <v>07</v>
          </cell>
          <cell r="F696" t="str">
            <v>โรงพยาบาลชุมชน</v>
          </cell>
          <cell r="G696" t="str">
            <v>30</v>
          </cell>
          <cell r="H696" t="str">
            <v>64</v>
          </cell>
          <cell r="I696" t="str">
            <v>จ.สุโขทัย</v>
          </cell>
          <cell r="J696" t="str">
            <v>04</v>
          </cell>
          <cell r="K696" t="str">
            <v xml:space="preserve"> อ.กงไกรลาศ</v>
          </cell>
          <cell r="L696" t="str">
            <v>01</v>
          </cell>
          <cell r="M696" t="str">
            <v xml:space="preserve"> 'ต.กง'</v>
          </cell>
          <cell r="N696" t="str">
            <v>02</v>
          </cell>
          <cell r="O696" t="str">
            <v xml:space="preserve"> หมู่ 2</v>
          </cell>
          <cell r="P696" t="str">
            <v>01</v>
          </cell>
          <cell r="Q696" t="str">
            <v>เปิดดำเนินการ</v>
          </cell>
          <cell r="R696" t="str">
            <v>ถ.สิงหวัฒน์</v>
          </cell>
          <cell r="S696" t="str">
            <v>64170</v>
          </cell>
          <cell r="T696" t="str">
            <v>055625248</v>
          </cell>
          <cell r="U696" t="str">
            <v>055691152</v>
          </cell>
          <cell r="V696" t="str">
            <v>21</v>
          </cell>
          <cell r="W696" t="str">
            <v>2.1 ทุติยภูมิระดับต้น</v>
          </cell>
          <cell r="AH696" t="str">
            <v>11246</v>
          </cell>
        </row>
        <row r="697">
          <cell r="A697" t="str">
            <v>001124400</v>
          </cell>
          <cell r="B697" t="str">
            <v>โรงพยาบาลบ้านด่านลานหอย</v>
          </cell>
          <cell r="C697" t="str">
            <v>21002</v>
          </cell>
          <cell r="D697" t="str">
            <v>กระทรวงสาธารณสุข สำนักงานปลัดกระทรวงสาธารณสุข</v>
          </cell>
          <cell r="E697" t="str">
            <v>07</v>
          </cell>
          <cell r="F697" t="str">
            <v>โรงพยาบาลชุมชน</v>
          </cell>
          <cell r="G697" t="str">
            <v>30</v>
          </cell>
          <cell r="H697" t="str">
            <v>64</v>
          </cell>
          <cell r="I697" t="str">
            <v>จ.สุโขทัย</v>
          </cell>
          <cell r="J697" t="str">
            <v>02</v>
          </cell>
          <cell r="K697" t="str">
            <v xml:space="preserve"> อ.บ้านด่านลานหอย</v>
          </cell>
          <cell r="L697" t="str">
            <v>02</v>
          </cell>
          <cell r="M697" t="str">
            <v xml:space="preserve"> 'ต.บ้านด่าน'</v>
          </cell>
          <cell r="N697" t="str">
            <v>02</v>
          </cell>
          <cell r="O697" t="str">
            <v xml:space="preserve"> หมู่ 2</v>
          </cell>
          <cell r="P697" t="str">
            <v>01</v>
          </cell>
          <cell r="Q697" t="str">
            <v>เปิดดำเนินการ</v>
          </cell>
          <cell r="R697" t="str">
            <v xml:space="preserve">ม. 02 </v>
          </cell>
          <cell r="V697" t="str">
            <v>21</v>
          </cell>
          <cell r="W697" t="str">
            <v>2.1 ทุติยภูมิระดับต้น</v>
          </cell>
          <cell r="AH697" t="str">
            <v>11244</v>
          </cell>
        </row>
        <row r="698">
          <cell r="A698" t="str">
            <v>001123300</v>
          </cell>
          <cell r="B698" t="str">
            <v>โรงพยาบาลพรานกระต่าย</v>
          </cell>
          <cell r="C698" t="str">
            <v>21002</v>
          </cell>
          <cell r="D698" t="str">
            <v>กระทรวงสาธารณสุข สำนักงานปลัดกระทรวงสาธารณสุข</v>
          </cell>
          <cell r="E698" t="str">
            <v>07</v>
          </cell>
          <cell r="F698" t="str">
            <v>โรงพยาบาลชุมชน</v>
          </cell>
          <cell r="G698" t="str">
            <v>60</v>
          </cell>
          <cell r="H698" t="str">
            <v>62</v>
          </cell>
          <cell r="I698" t="str">
            <v>จ.กำแพงเพชร</v>
          </cell>
          <cell r="J698" t="str">
            <v>06</v>
          </cell>
          <cell r="K698" t="str">
            <v xml:space="preserve"> อ.พรานกระต่าย</v>
          </cell>
          <cell r="L698" t="str">
            <v>01</v>
          </cell>
          <cell r="M698" t="str">
            <v xml:space="preserve"> 'ต.พรานกระต่าย'</v>
          </cell>
          <cell r="N698" t="str">
            <v>11</v>
          </cell>
          <cell r="O698" t="str">
            <v xml:space="preserve"> หมู่ 11</v>
          </cell>
          <cell r="P698" t="str">
            <v>01</v>
          </cell>
          <cell r="Q698" t="str">
            <v>เปิดดำเนินการ</v>
          </cell>
          <cell r="R698" t="str">
            <v xml:space="preserve">114 </v>
          </cell>
          <cell r="S698" t="str">
            <v>62110</v>
          </cell>
          <cell r="V698" t="str">
            <v>21</v>
          </cell>
          <cell r="W698" t="str">
            <v>2.1 ทุติยภูมิระดับต้น</v>
          </cell>
          <cell r="AH698" t="str">
            <v>11233</v>
          </cell>
        </row>
        <row r="699">
          <cell r="A699" t="str">
            <v>001123400</v>
          </cell>
          <cell r="B699" t="str">
            <v>โรงพยาบาลลานกระบือ</v>
          </cell>
          <cell r="C699" t="str">
            <v>21002</v>
          </cell>
          <cell r="D699" t="str">
            <v>กระทรวงสาธารณสุข สำนักงานปลัดกระทรวงสาธารณสุข</v>
          </cell>
          <cell r="E699" t="str">
            <v>07</v>
          </cell>
          <cell r="F699" t="str">
            <v>โรงพยาบาลชุมชน</v>
          </cell>
          <cell r="G699" t="str">
            <v>30</v>
          </cell>
          <cell r="H699" t="str">
            <v>62</v>
          </cell>
          <cell r="I699" t="str">
            <v>จ.กำแพงเพชร</v>
          </cell>
          <cell r="J699" t="str">
            <v>07</v>
          </cell>
          <cell r="K699" t="str">
            <v xml:space="preserve"> อ.ลานกระบือ</v>
          </cell>
          <cell r="L699" t="str">
            <v>01</v>
          </cell>
          <cell r="M699" t="str">
            <v xml:space="preserve"> 'ต.ลานกระบือ'</v>
          </cell>
          <cell r="N699" t="str">
            <v>06</v>
          </cell>
          <cell r="O699" t="str">
            <v xml:space="preserve"> หมู่ 6</v>
          </cell>
          <cell r="P699" t="str">
            <v>01</v>
          </cell>
          <cell r="Q699" t="str">
            <v>เปิดดำเนินการ</v>
          </cell>
          <cell r="R699" t="str">
            <v>62</v>
          </cell>
          <cell r="S699" t="str">
            <v>62170</v>
          </cell>
          <cell r="V699" t="str">
            <v>21</v>
          </cell>
          <cell r="W699" t="str">
            <v>2.1 ทุติยภูมิระดับต้น</v>
          </cell>
          <cell r="AH699" t="str">
            <v>11234</v>
          </cell>
        </row>
        <row r="700">
          <cell r="A700" t="str">
            <v>001123500</v>
          </cell>
          <cell r="B700" t="str">
            <v>โรงพยาบาลทรายทองวัฒนา</v>
          </cell>
          <cell r="C700" t="str">
            <v>21002</v>
          </cell>
          <cell r="D700" t="str">
            <v>กระทรวงสาธารณสุข สำนักงานปลัดกระทรวงสาธารณสุข</v>
          </cell>
          <cell r="E700" t="str">
            <v>07</v>
          </cell>
          <cell r="F700" t="str">
            <v>โรงพยาบาลชุมชน</v>
          </cell>
          <cell r="G700" t="str">
            <v>10</v>
          </cell>
          <cell r="H700" t="str">
            <v>62</v>
          </cell>
          <cell r="I700" t="str">
            <v>จ.กำแพงเพชร</v>
          </cell>
          <cell r="J700" t="str">
            <v>08</v>
          </cell>
          <cell r="K700" t="str">
            <v xml:space="preserve"> อ.ทรายทองวัฒนา</v>
          </cell>
          <cell r="L700" t="str">
            <v>01</v>
          </cell>
          <cell r="M700" t="str">
            <v xml:space="preserve"> 'ต.ทุ่งทราย'</v>
          </cell>
          <cell r="N700" t="str">
            <v>01</v>
          </cell>
          <cell r="O700" t="str">
            <v xml:space="preserve"> หมู่ 1</v>
          </cell>
          <cell r="P700" t="str">
            <v>01</v>
          </cell>
          <cell r="Q700" t="str">
            <v>เปิดดำเนินการ</v>
          </cell>
          <cell r="S700" t="str">
            <v>62190</v>
          </cell>
          <cell r="V700" t="str">
            <v>21</v>
          </cell>
          <cell r="W700" t="str">
            <v>2.1 ทุติยภูมิระดับต้น</v>
          </cell>
          <cell r="AH700" t="str">
            <v>11235</v>
          </cell>
        </row>
        <row r="701">
          <cell r="A701" t="str">
            <v>001122800</v>
          </cell>
          <cell r="B701" t="str">
            <v>โรงพยาบาลทุ่งโพธิ์ทะเล</v>
          </cell>
          <cell r="C701" t="str">
            <v>21002</v>
          </cell>
          <cell r="D701" t="str">
            <v>กระทรวงสาธารณสุข สำนักงานปลัดกระทรวงสาธารณสุข</v>
          </cell>
          <cell r="E701" t="str">
            <v>07</v>
          </cell>
          <cell r="F701" t="str">
            <v>โรงพยาบาลชุมชน</v>
          </cell>
          <cell r="G701" t="str">
            <v>10</v>
          </cell>
          <cell r="H701" t="str">
            <v>62</v>
          </cell>
          <cell r="I701" t="str">
            <v>จ.กำแพงเพชร</v>
          </cell>
          <cell r="J701" t="str">
            <v>01</v>
          </cell>
          <cell r="K701" t="str">
            <v xml:space="preserve"> อ.เมืองกำแพงเพชร</v>
          </cell>
          <cell r="L701" t="str">
            <v>12</v>
          </cell>
          <cell r="M701" t="str">
            <v xml:space="preserve"> 'ต.นิคมทุ่งโพธิ์ทะเล'</v>
          </cell>
          <cell r="N701" t="str">
            <v>12</v>
          </cell>
          <cell r="O701" t="str">
            <v xml:space="preserve"> หมู่ 12</v>
          </cell>
          <cell r="P701" t="str">
            <v>01</v>
          </cell>
          <cell r="Q701" t="str">
            <v>เปิดดำเนินการ</v>
          </cell>
          <cell r="S701" t="str">
            <v>62000</v>
          </cell>
          <cell r="V701" t="str">
            <v>21</v>
          </cell>
          <cell r="W701" t="str">
            <v>2.1 ทุติยภูมิระดับต้น</v>
          </cell>
          <cell r="AH701" t="str">
            <v>11228</v>
          </cell>
        </row>
        <row r="702">
          <cell r="A702" t="str">
            <v>001122900</v>
          </cell>
          <cell r="B702" t="str">
            <v>โรงพยาบาลไทรงาม</v>
          </cell>
          <cell r="C702" t="str">
            <v>21002</v>
          </cell>
          <cell r="D702" t="str">
            <v>กระทรวงสาธารณสุข สำนักงานปลัดกระทรวงสาธารณสุข</v>
          </cell>
          <cell r="E702" t="str">
            <v>07</v>
          </cell>
          <cell r="F702" t="str">
            <v>โรงพยาบาลชุมชน</v>
          </cell>
          <cell r="G702" t="str">
            <v>30</v>
          </cell>
          <cell r="H702" t="str">
            <v>62</v>
          </cell>
          <cell r="I702" t="str">
            <v>จ.กำแพงเพชร</v>
          </cell>
          <cell r="J702" t="str">
            <v>02</v>
          </cell>
          <cell r="K702" t="str">
            <v xml:space="preserve"> อ.ไทรงาม</v>
          </cell>
          <cell r="L702" t="str">
            <v>01</v>
          </cell>
          <cell r="M702" t="str">
            <v xml:space="preserve"> 'ต.ไทรงาม'</v>
          </cell>
          <cell r="N702" t="str">
            <v>04</v>
          </cell>
          <cell r="O702" t="str">
            <v xml:space="preserve"> หมู่ 4</v>
          </cell>
          <cell r="P702" t="str">
            <v>01</v>
          </cell>
          <cell r="Q702" t="str">
            <v>เปิดดำเนินการ</v>
          </cell>
          <cell r="R702" t="str">
            <v xml:space="preserve">1 </v>
          </cell>
          <cell r="S702" t="str">
            <v>62150</v>
          </cell>
          <cell r="V702" t="str">
            <v>21</v>
          </cell>
          <cell r="W702" t="str">
            <v>2.1 ทุติยภูมิระดับต้น</v>
          </cell>
          <cell r="AH702" t="str">
            <v>11229</v>
          </cell>
        </row>
        <row r="703">
          <cell r="A703" t="str">
            <v>001123000</v>
          </cell>
          <cell r="B703" t="str">
            <v>โรงพยาบาลคลองลาน</v>
          </cell>
          <cell r="C703" t="str">
            <v>21002</v>
          </cell>
          <cell r="D703" t="str">
            <v>กระทรวงสาธารณสุข สำนักงานปลัดกระทรวงสาธารณสุข</v>
          </cell>
          <cell r="E703" t="str">
            <v>07</v>
          </cell>
          <cell r="F703" t="str">
            <v>โรงพยาบาลชุมชน</v>
          </cell>
          <cell r="G703" t="str">
            <v>60</v>
          </cell>
          <cell r="H703" t="str">
            <v>62</v>
          </cell>
          <cell r="I703" t="str">
            <v>จ.กำแพงเพชร</v>
          </cell>
          <cell r="J703" t="str">
            <v>03</v>
          </cell>
          <cell r="K703" t="str">
            <v xml:space="preserve"> อ.คลองลาน</v>
          </cell>
          <cell r="L703" t="str">
            <v>01</v>
          </cell>
          <cell r="M703" t="str">
            <v xml:space="preserve"> 'ต.คลองน้ำไหล'</v>
          </cell>
          <cell r="N703" t="str">
            <v>09</v>
          </cell>
          <cell r="O703" t="str">
            <v xml:space="preserve"> หมู่ 9</v>
          </cell>
          <cell r="P703" t="str">
            <v>01</v>
          </cell>
          <cell r="Q703" t="str">
            <v>เปิดดำเนินการ</v>
          </cell>
          <cell r="R703" t="str">
            <v xml:space="preserve">9 </v>
          </cell>
          <cell r="S703" t="str">
            <v>62180</v>
          </cell>
          <cell r="V703" t="str">
            <v>21</v>
          </cell>
          <cell r="W703" t="str">
            <v>2.1 ทุติยภูมิระดับต้น</v>
          </cell>
          <cell r="AH703" t="str">
            <v>11230</v>
          </cell>
        </row>
        <row r="704">
          <cell r="A704" t="str">
            <v>001123600</v>
          </cell>
          <cell r="B704" t="str">
            <v>โรงพยาบาลปางศิลาทอง</v>
          </cell>
          <cell r="C704" t="str">
            <v>21002</v>
          </cell>
          <cell r="D704" t="str">
            <v>กระทรวงสาธารณสุข สำนักงานปลัดกระทรวงสาธารณสุข</v>
          </cell>
          <cell r="E704" t="str">
            <v>07</v>
          </cell>
          <cell r="F704" t="str">
            <v>โรงพยาบาลชุมชน</v>
          </cell>
          <cell r="G704" t="str">
            <v>30</v>
          </cell>
          <cell r="H704" t="str">
            <v>62</v>
          </cell>
          <cell r="I704" t="str">
            <v>จ.กำแพงเพชร</v>
          </cell>
          <cell r="J704" t="str">
            <v>09</v>
          </cell>
          <cell r="K704" t="str">
            <v xml:space="preserve"> อ.ปางศิลาทอง</v>
          </cell>
          <cell r="L704" t="str">
            <v>02</v>
          </cell>
          <cell r="M704" t="str">
            <v xml:space="preserve"> 'ต.หินดาต'</v>
          </cell>
          <cell r="N704" t="str">
            <v>04</v>
          </cell>
          <cell r="O704" t="str">
            <v xml:space="preserve"> หมู่ 4</v>
          </cell>
          <cell r="P704" t="str">
            <v>01</v>
          </cell>
          <cell r="Q704" t="str">
            <v>เปิดดำเนินการ</v>
          </cell>
          <cell r="S704" t="str">
            <v>62120</v>
          </cell>
          <cell r="V704" t="str">
            <v>21</v>
          </cell>
          <cell r="W704" t="str">
            <v>2.1 ทุติยภูมิระดับต้น</v>
          </cell>
          <cell r="AH704" t="str">
            <v>11236</v>
          </cell>
        </row>
        <row r="705">
          <cell r="A705" t="str">
            <v>001125800</v>
          </cell>
          <cell r="B705" t="str">
            <v>โรงพยาบาลวังทรายพูน</v>
          </cell>
          <cell r="C705" t="str">
            <v>21002</v>
          </cell>
          <cell r="D705" t="str">
            <v>กระทรวงสาธารณสุข สำนักงานปลัดกระทรวงสาธารณสุข</v>
          </cell>
          <cell r="E705" t="str">
            <v>07</v>
          </cell>
          <cell r="F705" t="str">
            <v>โรงพยาบาลชุมชน</v>
          </cell>
          <cell r="G705" t="str">
            <v>30</v>
          </cell>
          <cell r="H705" t="str">
            <v>66</v>
          </cell>
          <cell r="I705" t="str">
            <v>จ.พิจิตร</v>
          </cell>
          <cell r="J705" t="str">
            <v>02</v>
          </cell>
          <cell r="K705" t="str">
            <v xml:space="preserve"> อ.วังทรายพูน</v>
          </cell>
          <cell r="L705" t="str">
            <v>01</v>
          </cell>
          <cell r="M705" t="str">
            <v xml:space="preserve"> 'ต.วังทรายพูน'</v>
          </cell>
          <cell r="N705" t="str">
            <v>01</v>
          </cell>
          <cell r="O705" t="str">
            <v xml:space="preserve"> หมู่ 1</v>
          </cell>
          <cell r="P705" t="str">
            <v>01</v>
          </cell>
          <cell r="Q705" t="str">
            <v>เปิดดำเนินการ</v>
          </cell>
          <cell r="R705" t="str">
            <v>340</v>
          </cell>
          <cell r="T705" t="str">
            <v>056695032</v>
          </cell>
          <cell r="V705" t="str">
            <v>21</v>
          </cell>
          <cell r="W705" t="str">
            <v>2.1 ทุติยภูมิระดับต้น</v>
          </cell>
          <cell r="AH705" t="str">
            <v>11258</v>
          </cell>
        </row>
        <row r="706">
          <cell r="A706" t="str">
            <v>001126200</v>
          </cell>
          <cell r="B706" t="str">
            <v>โรงพยาบาลสามง่าม</v>
          </cell>
          <cell r="C706" t="str">
            <v>21002</v>
          </cell>
          <cell r="D706" t="str">
            <v>กระทรวงสาธารณสุข สำนักงานปลัดกระทรวงสาธารณสุข</v>
          </cell>
          <cell r="E706" t="str">
            <v>07</v>
          </cell>
          <cell r="F706" t="str">
            <v>โรงพยาบาลชุมชน</v>
          </cell>
          <cell r="G706" t="str">
            <v>60</v>
          </cell>
          <cell r="H706" t="str">
            <v>66</v>
          </cell>
          <cell r="I706" t="str">
            <v>จ.พิจิตร</v>
          </cell>
          <cell r="J706" t="str">
            <v>07</v>
          </cell>
          <cell r="K706" t="str">
            <v xml:space="preserve"> อ.สามง่าม</v>
          </cell>
          <cell r="L706" t="str">
            <v>01</v>
          </cell>
          <cell r="M706" t="str">
            <v xml:space="preserve"> 'ต.สามง่าม'</v>
          </cell>
          <cell r="N706" t="str">
            <v>05</v>
          </cell>
          <cell r="O706" t="str">
            <v xml:space="preserve"> หมู่ 5</v>
          </cell>
          <cell r="P706" t="str">
            <v>01</v>
          </cell>
          <cell r="Q706" t="str">
            <v>เปิดดำเนินการ</v>
          </cell>
          <cell r="R706" t="str">
            <v xml:space="preserve">104 </v>
          </cell>
          <cell r="S706" t="str">
            <v>66140</v>
          </cell>
          <cell r="T706" t="str">
            <v>056691228</v>
          </cell>
          <cell r="V706" t="str">
            <v>21</v>
          </cell>
          <cell r="W706" t="str">
            <v>2.1 ทุติยภูมิระดับต้น</v>
          </cell>
          <cell r="AH706" t="str">
            <v>11262</v>
          </cell>
        </row>
        <row r="707">
          <cell r="A707" t="str">
            <v>001126100</v>
          </cell>
          <cell r="B707" t="str">
            <v>โรงพยาบาลโพทะเล</v>
          </cell>
          <cell r="C707" t="str">
            <v>21002</v>
          </cell>
          <cell r="D707" t="str">
            <v>กระทรวงสาธารณสุข สำนักงานปลัดกระทรวงสาธารณสุข</v>
          </cell>
          <cell r="E707" t="str">
            <v>07</v>
          </cell>
          <cell r="F707" t="str">
            <v>โรงพยาบาลชุมชน</v>
          </cell>
          <cell r="G707" t="str">
            <v>30</v>
          </cell>
          <cell r="H707" t="str">
            <v>66</v>
          </cell>
          <cell r="I707" t="str">
            <v>จ.พิจิตร</v>
          </cell>
          <cell r="J707" t="str">
            <v>06</v>
          </cell>
          <cell r="K707" t="str">
            <v xml:space="preserve"> อ.โพทะเล</v>
          </cell>
          <cell r="L707" t="str">
            <v>01</v>
          </cell>
          <cell r="M707" t="str">
            <v xml:space="preserve"> 'ต.โพทะเล'</v>
          </cell>
          <cell r="N707" t="str">
            <v>02</v>
          </cell>
          <cell r="O707" t="str">
            <v xml:space="preserve"> หมู่ 2</v>
          </cell>
          <cell r="P707" t="str">
            <v>01</v>
          </cell>
          <cell r="Q707" t="str">
            <v>เปิดดำเนินการ</v>
          </cell>
          <cell r="R707" t="str">
            <v xml:space="preserve">762  ถ.โพทะเล-บรรพต </v>
          </cell>
          <cell r="S707" t="str">
            <v>66130</v>
          </cell>
          <cell r="V707" t="str">
            <v>21</v>
          </cell>
          <cell r="W707" t="str">
            <v>2.1 ทุติยภูมิระดับต้น</v>
          </cell>
          <cell r="AH707" t="str">
            <v>11261</v>
          </cell>
        </row>
        <row r="708">
          <cell r="A708" t="str">
            <v>001126300</v>
          </cell>
          <cell r="B708" t="str">
            <v>โรงพยาบาลทับคล้อ</v>
          </cell>
          <cell r="C708" t="str">
            <v>21002</v>
          </cell>
          <cell r="D708" t="str">
            <v>กระทรวงสาธารณสุข สำนักงานปลัดกระทรวงสาธารณสุข</v>
          </cell>
          <cell r="E708" t="str">
            <v>07</v>
          </cell>
          <cell r="F708" t="str">
            <v>โรงพยาบาลชุมชน</v>
          </cell>
          <cell r="G708" t="str">
            <v>30</v>
          </cell>
          <cell r="H708" t="str">
            <v>66</v>
          </cell>
          <cell r="I708" t="str">
            <v>จ.พิจิตร</v>
          </cell>
          <cell r="J708" t="str">
            <v>08</v>
          </cell>
          <cell r="K708" t="str">
            <v xml:space="preserve"> อ.ทับคล้อ</v>
          </cell>
          <cell r="L708" t="str">
            <v>02</v>
          </cell>
          <cell r="M708" t="str">
            <v xml:space="preserve"> 'ต.เขาทราย'</v>
          </cell>
          <cell r="N708" t="str">
            <v>04</v>
          </cell>
          <cell r="O708" t="str">
            <v xml:space="preserve"> หมู่ 4</v>
          </cell>
          <cell r="P708" t="str">
            <v>01</v>
          </cell>
          <cell r="Q708" t="str">
            <v>เปิดดำเนินการ</v>
          </cell>
          <cell r="R708" t="str">
            <v xml:space="preserve">54 ม.4 ถ.ชมฐีระเวช </v>
          </cell>
          <cell r="S708" t="str">
            <v>66150</v>
          </cell>
          <cell r="V708" t="str">
            <v>21</v>
          </cell>
          <cell r="W708" t="str">
            <v>2.1 ทุติยภูมิระดับต้น</v>
          </cell>
          <cell r="AH708" t="str">
            <v>11263</v>
          </cell>
        </row>
        <row r="709">
          <cell r="A709" t="str">
            <v>001122600</v>
          </cell>
          <cell r="B709" t="str">
            <v>โรงพยาบาลลานสัก</v>
          </cell>
          <cell r="C709" t="str">
            <v>21002</v>
          </cell>
          <cell r="D709" t="str">
            <v>กระทรวงสาธารณสุข สำนักงานปลัดกระทรวงสาธารณสุข</v>
          </cell>
          <cell r="E709" t="str">
            <v>07</v>
          </cell>
          <cell r="F709" t="str">
            <v>โรงพยาบาลชุมชน</v>
          </cell>
          <cell r="G709" t="str">
            <v>60</v>
          </cell>
          <cell r="H709" t="str">
            <v>61</v>
          </cell>
          <cell r="I709" t="str">
            <v>จ.อุทัยธานี</v>
          </cell>
          <cell r="J709" t="str">
            <v>07</v>
          </cell>
          <cell r="K709" t="str">
            <v xml:space="preserve"> อ.ลานสัก</v>
          </cell>
          <cell r="L709" t="str">
            <v>01</v>
          </cell>
          <cell r="M709" t="str">
            <v xml:space="preserve"> 'ต.ลานสัก'</v>
          </cell>
          <cell r="N709" t="str">
            <v>02</v>
          </cell>
          <cell r="O709" t="str">
            <v xml:space="preserve"> หมู่ 2</v>
          </cell>
          <cell r="P709" t="str">
            <v>01</v>
          </cell>
          <cell r="Q709" t="str">
            <v>เปิดดำเนินการ</v>
          </cell>
          <cell r="R709" t="str">
            <v xml:space="preserve">466 </v>
          </cell>
          <cell r="S709" t="str">
            <v>61160</v>
          </cell>
          <cell r="T709" t="str">
            <v>056537130</v>
          </cell>
          <cell r="U709" t="str">
            <v>056537133</v>
          </cell>
          <cell r="V709" t="str">
            <v>21</v>
          </cell>
          <cell r="W709" t="str">
            <v>2.1 ทุติยภูมิระดับต้น</v>
          </cell>
          <cell r="X709" t="str">
            <v>S</v>
          </cell>
          <cell r="Y709" t="str">
            <v xml:space="preserve">บริการ  </v>
          </cell>
          <cell r="AH709" t="str">
            <v>11226</v>
          </cell>
        </row>
        <row r="710">
          <cell r="A710" t="str">
            <v>001122100</v>
          </cell>
          <cell r="B710" t="str">
            <v>โรงพยาบาลทัพทัน</v>
          </cell>
          <cell r="C710" t="str">
            <v>21002</v>
          </cell>
          <cell r="D710" t="str">
            <v>กระทรวงสาธารณสุข สำนักงานปลัดกระทรวงสาธารณสุข</v>
          </cell>
          <cell r="E710" t="str">
            <v>07</v>
          </cell>
          <cell r="F710" t="str">
            <v>โรงพยาบาลชุมชน</v>
          </cell>
          <cell r="G710" t="str">
            <v>90</v>
          </cell>
          <cell r="H710" t="str">
            <v>61</v>
          </cell>
          <cell r="I710" t="str">
            <v>จ.อุทัยธานี</v>
          </cell>
          <cell r="J710" t="str">
            <v>02</v>
          </cell>
          <cell r="K710" t="str">
            <v xml:space="preserve"> อ.ทัพทัน</v>
          </cell>
          <cell r="L710" t="str">
            <v>01</v>
          </cell>
          <cell r="M710" t="str">
            <v xml:space="preserve"> 'ต.ทัพทัน'</v>
          </cell>
          <cell r="N710" t="str">
            <v>01</v>
          </cell>
          <cell r="O710" t="str">
            <v xml:space="preserve"> หมู่ 1</v>
          </cell>
          <cell r="P710" t="str">
            <v>01</v>
          </cell>
          <cell r="Q710" t="str">
            <v>เปิดดำเนินการ</v>
          </cell>
          <cell r="R710" t="str">
            <v xml:space="preserve">375 </v>
          </cell>
          <cell r="S710" t="str">
            <v>61120</v>
          </cell>
          <cell r="T710" t="str">
            <v>056540026</v>
          </cell>
          <cell r="U710" t="str">
            <v>056540025</v>
          </cell>
          <cell r="V710" t="str">
            <v>21</v>
          </cell>
          <cell r="W710" t="str">
            <v>2.1 ทุติยภูมิระดับต้น</v>
          </cell>
          <cell r="X710" t="str">
            <v>S</v>
          </cell>
          <cell r="Y710" t="str">
            <v xml:space="preserve">บริการ  </v>
          </cell>
          <cell r="AH710" t="str">
            <v>11221</v>
          </cell>
        </row>
        <row r="711">
          <cell r="A711" t="str">
            <v>001122200</v>
          </cell>
          <cell r="B711" t="str">
            <v>โรงพยาบาลสว่างอารมณ์</v>
          </cell>
          <cell r="C711" t="str">
            <v>21002</v>
          </cell>
          <cell r="D711" t="str">
            <v>กระทรวงสาธารณสุข สำนักงานปลัดกระทรวงสาธารณสุข</v>
          </cell>
          <cell r="E711" t="str">
            <v>07</v>
          </cell>
          <cell r="F711" t="str">
            <v>โรงพยาบาลชุมชน</v>
          </cell>
          <cell r="G711" t="str">
            <v>30</v>
          </cell>
          <cell r="H711" t="str">
            <v>61</v>
          </cell>
          <cell r="I711" t="str">
            <v>จ.อุทัยธานี</v>
          </cell>
          <cell r="J711" t="str">
            <v>03</v>
          </cell>
          <cell r="K711" t="str">
            <v xml:space="preserve"> อ.สว่างอารมณ์</v>
          </cell>
          <cell r="L711" t="str">
            <v>01</v>
          </cell>
          <cell r="M711" t="str">
            <v xml:space="preserve"> 'ต.สว่างอารมณ์'</v>
          </cell>
          <cell r="N711" t="str">
            <v>01</v>
          </cell>
          <cell r="O711" t="str">
            <v xml:space="preserve"> หมู่ 1</v>
          </cell>
          <cell r="P711" t="str">
            <v>01</v>
          </cell>
          <cell r="Q711" t="str">
            <v>เปิดดำเนินการ</v>
          </cell>
          <cell r="R711" t="str">
            <v xml:space="preserve"> 80 </v>
          </cell>
          <cell r="S711" t="str">
            <v>61150</v>
          </cell>
          <cell r="T711" t="str">
            <v>056599000</v>
          </cell>
          <cell r="U711" t="str">
            <v>056599000</v>
          </cell>
          <cell r="V711" t="str">
            <v>21</v>
          </cell>
          <cell r="W711" t="str">
            <v>2.1 ทุติยภูมิระดับต้น</v>
          </cell>
          <cell r="X711" t="str">
            <v>S</v>
          </cell>
          <cell r="Y711" t="str">
            <v xml:space="preserve">บริการ  </v>
          </cell>
          <cell r="AH711" t="str">
            <v>11222</v>
          </cell>
        </row>
        <row r="712">
          <cell r="A712" t="str">
            <v>001122300</v>
          </cell>
          <cell r="B712" t="str">
            <v>โรงพยาบาลหนองฉาง</v>
          </cell>
          <cell r="C712" t="str">
            <v>21002</v>
          </cell>
          <cell r="D712" t="str">
            <v>กระทรวงสาธารณสุข สำนักงานปลัดกระทรวงสาธารณสุข</v>
          </cell>
          <cell r="E712" t="str">
            <v>07</v>
          </cell>
          <cell r="F712" t="str">
            <v>โรงพยาบาลชุมชน</v>
          </cell>
          <cell r="G712" t="str">
            <v>60</v>
          </cell>
          <cell r="H712" t="str">
            <v>61</v>
          </cell>
          <cell r="I712" t="str">
            <v>จ.อุทัยธานี</v>
          </cell>
          <cell r="J712" t="str">
            <v>04</v>
          </cell>
          <cell r="K712" t="str">
            <v xml:space="preserve"> อ.หนองฉาง</v>
          </cell>
          <cell r="L712" t="str">
            <v>01</v>
          </cell>
          <cell r="M712" t="str">
            <v xml:space="preserve"> 'ต.หนองฉาง'</v>
          </cell>
          <cell r="N712" t="str">
            <v>05</v>
          </cell>
          <cell r="O712" t="str">
            <v xml:space="preserve"> หมู่ 5</v>
          </cell>
          <cell r="P712" t="str">
            <v>01</v>
          </cell>
          <cell r="Q712" t="str">
            <v>เปิดดำเนินการ</v>
          </cell>
          <cell r="R712" t="str">
            <v xml:space="preserve"> 345 </v>
          </cell>
          <cell r="S712" t="str">
            <v>61110</v>
          </cell>
          <cell r="T712" t="str">
            <v>056531141</v>
          </cell>
          <cell r="U712" t="str">
            <v>046531544</v>
          </cell>
          <cell r="V712" t="str">
            <v>21</v>
          </cell>
          <cell r="W712" t="str">
            <v>2.1 ทุติยภูมิระดับต้น</v>
          </cell>
          <cell r="X712" t="str">
            <v>S</v>
          </cell>
          <cell r="Y712" t="str">
            <v xml:space="preserve">บริการ  </v>
          </cell>
          <cell r="AH712" t="str">
            <v>11223</v>
          </cell>
        </row>
        <row r="713">
          <cell r="A713" t="str">
            <v>001122400</v>
          </cell>
          <cell r="B713" t="str">
            <v>โรงพยาบาลหนองขาหย่าง</v>
          </cell>
          <cell r="C713" t="str">
            <v>21002</v>
          </cell>
          <cell r="D713" t="str">
            <v>กระทรวงสาธารณสุข สำนักงานปลัดกระทรวงสาธารณสุข</v>
          </cell>
          <cell r="E713" t="str">
            <v>07</v>
          </cell>
          <cell r="F713" t="str">
            <v>โรงพยาบาลชุมชน</v>
          </cell>
          <cell r="G713" t="str">
            <v>10</v>
          </cell>
          <cell r="H713" t="str">
            <v>61</v>
          </cell>
          <cell r="I713" t="str">
            <v>จ.อุทัยธานี</v>
          </cell>
          <cell r="J713" t="str">
            <v>05</v>
          </cell>
          <cell r="K713" t="str">
            <v xml:space="preserve"> อ.หนองขาหย่าง</v>
          </cell>
          <cell r="L713" t="str">
            <v>01</v>
          </cell>
          <cell r="M713" t="str">
            <v xml:space="preserve"> 'ต.หนองขาหย่าง'</v>
          </cell>
          <cell r="N713" t="str">
            <v>05</v>
          </cell>
          <cell r="O713" t="str">
            <v xml:space="preserve"> หมู่ 5</v>
          </cell>
          <cell r="P713" t="str">
            <v>01</v>
          </cell>
          <cell r="Q713" t="str">
            <v>เปิดดำเนินการ</v>
          </cell>
          <cell r="R713" t="str">
            <v>41/1</v>
          </cell>
          <cell r="S713" t="str">
            <v>61130</v>
          </cell>
          <cell r="T713" t="str">
            <v>056545210</v>
          </cell>
          <cell r="U713" t="str">
            <v>056545213</v>
          </cell>
          <cell r="V713" t="str">
            <v>21</v>
          </cell>
          <cell r="W713" t="str">
            <v>2.1 ทุติยภูมิระดับต้น</v>
          </cell>
          <cell r="X713" t="str">
            <v>S</v>
          </cell>
          <cell r="Y713" t="str">
            <v xml:space="preserve">บริการ  </v>
          </cell>
          <cell r="AH713" t="str">
            <v>11224</v>
          </cell>
        </row>
        <row r="714">
          <cell r="A714" t="str">
            <v>001122700</v>
          </cell>
          <cell r="B714" t="str">
            <v>โรงพยาบาลห้วยคต</v>
          </cell>
          <cell r="C714" t="str">
            <v>21002</v>
          </cell>
          <cell r="D714" t="str">
            <v>กระทรวงสาธารณสุข สำนักงานปลัดกระทรวงสาธารณสุข</v>
          </cell>
          <cell r="E714" t="str">
            <v>07</v>
          </cell>
          <cell r="F714" t="str">
            <v>โรงพยาบาลชุมชน</v>
          </cell>
          <cell r="G714" t="str">
            <v>30</v>
          </cell>
          <cell r="H714" t="str">
            <v>61</v>
          </cell>
          <cell r="I714" t="str">
            <v>จ.อุทัยธานี</v>
          </cell>
          <cell r="J714" t="str">
            <v>08</v>
          </cell>
          <cell r="K714" t="str">
            <v xml:space="preserve"> อ.ห้วยคต</v>
          </cell>
          <cell r="L714" t="str">
            <v>01</v>
          </cell>
          <cell r="M714" t="str">
            <v xml:space="preserve"> 'ต.สุขฤทัย'</v>
          </cell>
          <cell r="N714" t="str">
            <v>05</v>
          </cell>
          <cell r="O714" t="str">
            <v xml:space="preserve"> หมู่ 5</v>
          </cell>
          <cell r="P714" t="str">
            <v>01</v>
          </cell>
          <cell r="Q714" t="str">
            <v>เปิดดำเนินการ</v>
          </cell>
          <cell r="R714" t="str">
            <v xml:space="preserve">127 </v>
          </cell>
          <cell r="S714" t="str">
            <v>61170</v>
          </cell>
          <cell r="T714" t="str">
            <v>056518008</v>
          </cell>
          <cell r="U714" t="str">
            <v>056518009</v>
          </cell>
          <cell r="V714" t="str">
            <v>21</v>
          </cell>
          <cell r="W714" t="str">
            <v>2.1 ทุติยภูมิระดับต้น</v>
          </cell>
          <cell r="X714" t="str">
            <v>S</v>
          </cell>
          <cell r="Y714" t="str">
            <v xml:space="preserve">บริการ  </v>
          </cell>
          <cell r="AH714" t="str">
            <v>11227</v>
          </cell>
        </row>
        <row r="715">
          <cell r="A715" t="str">
            <v>001126600</v>
          </cell>
          <cell r="B715" t="str">
            <v>โรงพยาบาลวิเชียรบุรี</v>
          </cell>
          <cell r="C715" t="str">
            <v>21002</v>
          </cell>
          <cell r="D715" t="str">
            <v>กระทรวงสาธารณสุข สำนักงานปลัดกระทรวงสาธารณสุข</v>
          </cell>
          <cell r="E715" t="str">
            <v>07</v>
          </cell>
          <cell r="F715" t="str">
            <v>โรงพยาบาลชุมชน</v>
          </cell>
          <cell r="G715" t="str">
            <v>90</v>
          </cell>
          <cell r="H715" t="str">
            <v>67</v>
          </cell>
          <cell r="I715" t="str">
            <v>จ.เพชรบูรณ์</v>
          </cell>
          <cell r="J715" t="str">
            <v>05</v>
          </cell>
          <cell r="K715" t="str">
            <v xml:space="preserve"> อ.วิเชียรบุรี</v>
          </cell>
          <cell r="L715" t="str">
            <v>02</v>
          </cell>
          <cell r="M715" t="str">
            <v xml:space="preserve"> 'ต.สระประดู่'</v>
          </cell>
          <cell r="N715" t="str">
            <v>01</v>
          </cell>
          <cell r="O715" t="str">
            <v xml:space="preserve"> หมู่ 1</v>
          </cell>
          <cell r="P715" t="str">
            <v>01</v>
          </cell>
          <cell r="Q715" t="str">
            <v>เปิดดำเนินการ</v>
          </cell>
          <cell r="R715" t="str">
            <v xml:space="preserve">227ม.1 ถ.สระบุรี-หล่มสัก </v>
          </cell>
          <cell r="S715" t="str">
            <v>67130</v>
          </cell>
          <cell r="V715" t="str">
            <v>23</v>
          </cell>
          <cell r="W715" t="str">
            <v>2.3 ทุติยภูมิระดับสูง</v>
          </cell>
          <cell r="AH715" t="str">
            <v>11266</v>
          </cell>
        </row>
        <row r="716">
          <cell r="A716" t="str">
            <v>001131000</v>
          </cell>
          <cell r="B716" t="str">
            <v>โรงพยาบาลชะอำ</v>
          </cell>
          <cell r="C716" t="str">
            <v>21002</v>
          </cell>
          <cell r="D716" t="str">
            <v>กระทรวงสาธารณสุข สำนักงานปลัดกระทรวงสาธารณสุข</v>
          </cell>
          <cell r="E716" t="str">
            <v>07</v>
          </cell>
          <cell r="F716" t="str">
            <v>โรงพยาบาลชุมชน</v>
          </cell>
          <cell r="G716" t="str">
            <v>60</v>
          </cell>
          <cell r="H716" t="str">
            <v>76</v>
          </cell>
          <cell r="I716" t="str">
            <v>จ.เพชรบุรี</v>
          </cell>
          <cell r="J716" t="str">
            <v>04</v>
          </cell>
          <cell r="K716" t="str">
            <v xml:space="preserve"> อ.ชะอำ</v>
          </cell>
          <cell r="L716" t="str">
            <v>01</v>
          </cell>
          <cell r="M716" t="str">
            <v xml:space="preserve"> 'ต.ชะอำ'</v>
          </cell>
          <cell r="N716" t="str">
            <v>00</v>
          </cell>
          <cell r="O716" t="str">
            <v xml:space="preserve"> หมู่ 0</v>
          </cell>
          <cell r="P716" t="str">
            <v>01</v>
          </cell>
          <cell r="Q716" t="str">
            <v>เปิดดำเนินการ</v>
          </cell>
          <cell r="R716" t="str">
            <v xml:space="preserve">8 ถ.ชะอำ-คลองเทียน </v>
          </cell>
          <cell r="S716" t="str">
            <v>76120</v>
          </cell>
          <cell r="T716" t="str">
            <v>032471007</v>
          </cell>
          <cell r="U716" t="str">
            <v>032471666</v>
          </cell>
          <cell r="V716" t="str">
            <v>22</v>
          </cell>
          <cell r="W716" t="str">
            <v>2.2 ทุติยภูมิระดับกลาง</v>
          </cell>
          <cell r="X716" t="str">
            <v>S</v>
          </cell>
          <cell r="Y716" t="str">
            <v xml:space="preserve">บริการ  </v>
          </cell>
          <cell r="AH716" t="str">
            <v>11310</v>
          </cell>
        </row>
        <row r="717">
          <cell r="A717" t="str">
            <v>001131700</v>
          </cell>
          <cell r="B717" t="str">
            <v>โรงพยาบาลบางสะพาน</v>
          </cell>
          <cell r="C717" t="str">
            <v>21002</v>
          </cell>
          <cell r="D717" t="str">
            <v>กระทรวงสาธารณสุข สำนักงานปลัดกระทรวงสาธารณสุข</v>
          </cell>
          <cell r="E717" t="str">
            <v>07</v>
          </cell>
          <cell r="F717" t="str">
            <v>โรงพยาบาลชุมชน</v>
          </cell>
          <cell r="G717" t="str">
            <v>90</v>
          </cell>
          <cell r="H717" t="str">
            <v>77</v>
          </cell>
          <cell r="I717" t="str">
            <v>จ.ประจวบคีรีขันธ์</v>
          </cell>
          <cell r="J717" t="str">
            <v>04</v>
          </cell>
          <cell r="K717" t="str">
            <v xml:space="preserve"> อ.บางสะพาน</v>
          </cell>
          <cell r="L717" t="str">
            <v>01</v>
          </cell>
          <cell r="M717" t="str">
            <v xml:space="preserve"> 'ต.กำเนิดนพคุณ'</v>
          </cell>
          <cell r="N717" t="str">
            <v>05</v>
          </cell>
          <cell r="O717" t="str">
            <v xml:space="preserve"> หมู่ 5</v>
          </cell>
          <cell r="P717" t="str">
            <v>01</v>
          </cell>
          <cell r="Q717" t="str">
            <v>เปิดดำเนินการ</v>
          </cell>
          <cell r="R717" t="str">
            <v xml:space="preserve">93 </v>
          </cell>
          <cell r="V717" t="str">
            <v>22</v>
          </cell>
          <cell r="W717" t="str">
            <v>2.2 ทุติยภูมิระดับกลาง</v>
          </cell>
          <cell r="AH717" t="str">
            <v>11317</v>
          </cell>
        </row>
        <row r="718">
          <cell r="A718" t="str">
            <v>001130200</v>
          </cell>
          <cell r="B718" t="str">
            <v>โรงพยาบาลสามพราน</v>
          </cell>
          <cell r="C718" t="str">
            <v>21002</v>
          </cell>
          <cell r="D718" t="str">
            <v>กระทรวงสาธารณสุข สำนักงานปลัดกระทรวงสาธารณสุข</v>
          </cell>
          <cell r="E718" t="str">
            <v>07</v>
          </cell>
          <cell r="F718" t="str">
            <v>โรงพยาบาลชุมชน</v>
          </cell>
          <cell r="G718" t="str">
            <v>60</v>
          </cell>
          <cell r="H718" t="str">
            <v>73</v>
          </cell>
          <cell r="I718" t="str">
            <v>จ.นครปฐม</v>
          </cell>
          <cell r="J718" t="str">
            <v>06</v>
          </cell>
          <cell r="K718" t="str">
            <v xml:space="preserve"> อ.สามพราน</v>
          </cell>
          <cell r="L718" t="str">
            <v>09</v>
          </cell>
          <cell r="M718" t="str">
            <v xml:space="preserve"> 'ต.ท่าตลาด'</v>
          </cell>
          <cell r="N718" t="str">
            <v>01</v>
          </cell>
          <cell r="O718" t="str">
            <v xml:space="preserve"> หมู่ 1</v>
          </cell>
          <cell r="P718" t="str">
            <v>01</v>
          </cell>
          <cell r="Q718" t="str">
            <v>เปิดดำเนินการ</v>
          </cell>
          <cell r="R718" t="str">
            <v xml:space="preserve">35/10  ถ.เพชรเกษม </v>
          </cell>
          <cell r="V718" t="str">
            <v>22</v>
          </cell>
          <cell r="W718" t="str">
            <v>2.2 ทุติยภูมิระดับกลาง</v>
          </cell>
          <cell r="AH718" t="str">
            <v>11302</v>
          </cell>
        </row>
        <row r="719">
          <cell r="A719" t="str">
            <v>001130700</v>
          </cell>
          <cell r="B719" t="str">
            <v>โรงพยาบาลอัมพวา</v>
          </cell>
          <cell r="C719" t="str">
            <v>21002</v>
          </cell>
          <cell r="D719" t="str">
            <v>กระทรวงสาธารณสุข สำนักงานปลัดกระทรวงสาธารณสุข</v>
          </cell>
          <cell r="E719" t="str">
            <v>07</v>
          </cell>
          <cell r="F719" t="str">
            <v>โรงพยาบาลชุมชน</v>
          </cell>
          <cell r="G719" t="str">
            <v>30</v>
          </cell>
          <cell r="H719" t="str">
            <v>75</v>
          </cell>
          <cell r="I719" t="str">
            <v>จ.สมุทรสงคราม</v>
          </cell>
          <cell r="J719" t="str">
            <v>03</v>
          </cell>
          <cell r="K719" t="str">
            <v xml:space="preserve"> อ.อัมพวา</v>
          </cell>
          <cell r="L719" t="str">
            <v>07</v>
          </cell>
          <cell r="M719" t="str">
            <v xml:space="preserve"> 'ต.แควอ้อม'</v>
          </cell>
          <cell r="N719" t="str">
            <v>07</v>
          </cell>
          <cell r="O719" t="str">
            <v xml:space="preserve"> หมู่ 7</v>
          </cell>
          <cell r="P719" t="str">
            <v>01</v>
          </cell>
          <cell r="Q719" t="str">
            <v>เปิดดำเนินการ</v>
          </cell>
          <cell r="R719" t="str">
            <v>43/1</v>
          </cell>
          <cell r="V719" t="str">
            <v>22</v>
          </cell>
          <cell r="W719" t="str">
            <v>2.2 ทุติยภูมิระดับกลาง</v>
          </cell>
          <cell r="AH719" t="str">
            <v>11307</v>
          </cell>
        </row>
        <row r="720">
          <cell r="A720" t="str">
            <v>001126500</v>
          </cell>
          <cell r="B720" t="str">
            <v>โรงพยาบาลหล่มสัก</v>
          </cell>
          <cell r="C720" t="str">
            <v>21002</v>
          </cell>
          <cell r="D720" t="str">
            <v>กระทรวงสาธารณสุข สำนักงานปลัดกระทรวงสาธารณสุข</v>
          </cell>
          <cell r="E720" t="str">
            <v>07</v>
          </cell>
          <cell r="F720" t="str">
            <v>โรงพยาบาลชุมชน</v>
          </cell>
          <cell r="G720" t="str">
            <v>90</v>
          </cell>
          <cell r="H720" t="str">
            <v>67</v>
          </cell>
          <cell r="I720" t="str">
            <v>จ.เพชรบูรณ์</v>
          </cell>
          <cell r="J720" t="str">
            <v>03</v>
          </cell>
          <cell r="K720" t="str">
            <v xml:space="preserve"> อ.หล่มสัก</v>
          </cell>
          <cell r="L720" t="str">
            <v>01</v>
          </cell>
          <cell r="M720" t="str">
            <v xml:space="preserve"> 'ต.หล่มสัก'</v>
          </cell>
          <cell r="N720" t="str">
            <v>00</v>
          </cell>
          <cell r="O720" t="str">
            <v xml:space="preserve"> หมู่ 0</v>
          </cell>
          <cell r="P720" t="str">
            <v>01</v>
          </cell>
          <cell r="Q720" t="str">
            <v>เปิดดำเนินการ</v>
          </cell>
          <cell r="R720" t="str">
            <v xml:space="preserve">15 ถ.สามัคคีชัย </v>
          </cell>
          <cell r="S720" t="str">
            <v>67110</v>
          </cell>
          <cell r="V720" t="str">
            <v>22</v>
          </cell>
          <cell r="W720" t="str">
            <v>2.2 ทุติยภูมิระดับกลาง</v>
          </cell>
          <cell r="AH720" t="str">
            <v>11265</v>
          </cell>
        </row>
        <row r="721">
          <cell r="A721" t="str">
            <v>001127900</v>
          </cell>
          <cell r="B721" t="str">
            <v>โรงพยาบาลสมเด็จพระปิยะมหาราชรมณียเขต</v>
          </cell>
          <cell r="C721" t="str">
            <v>21002</v>
          </cell>
          <cell r="D721" t="str">
            <v>กระทรวงสาธารณสุข สำนักงานปลัดกระทรวงสาธารณสุข</v>
          </cell>
          <cell r="E721" t="str">
            <v>07</v>
          </cell>
          <cell r="F721" t="str">
            <v>โรงพยาบาลชุมชน</v>
          </cell>
          <cell r="G721" t="str">
            <v>30</v>
          </cell>
          <cell r="H721" t="str">
            <v>71</v>
          </cell>
          <cell r="I721" t="str">
            <v>จ.กาญจนบุรี</v>
          </cell>
          <cell r="J721" t="str">
            <v>02</v>
          </cell>
          <cell r="K721" t="str">
            <v xml:space="preserve"> อ.ไทรโยค</v>
          </cell>
          <cell r="L721" t="str">
            <v>04</v>
          </cell>
          <cell r="M721" t="str">
            <v xml:space="preserve"> 'ต.ไทรโยค'</v>
          </cell>
          <cell r="N721" t="str">
            <v>07</v>
          </cell>
          <cell r="O721" t="str">
            <v xml:space="preserve"> หมู่ 7</v>
          </cell>
          <cell r="P721" t="str">
            <v>01</v>
          </cell>
          <cell r="Q721" t="str">
            <v>เปิดดำเนินการ</v>
          </cell>
          <cell r="S721" t="str">
            <v>71150</v>
          </cell>
          <cell r="T721" t="str">
            <v>034686027</v>
          </cell>
          <cell r="U721" t="str">
            <v>034686027</v>
          </cell>
          <cell r="V721" t="str">
            <v>21</v>
          </cell>
          <cell r="W721" t="str">
            <v>2.1 ทุติยภูมิระดับต้น</v>
          </cell>
          <cell r="X721" t="str">
            <v>S</v>
          </cell>
          <cell r="Y721" t="str">
            <v xml:space="preserve">บริการ  </v>
          </cell>
          <cell r="AH721" t="str">
            <v>11279</v>
          </cell>
        </row>
        <row r="722">
          <cell r="A722" t="str">
            <v>001129300</v>
          </cell>
          <cell r="B722" t="str">
            <v>โรงพยาบาลดอนเจดีย์</v>
          </cell>
          <cell r="C722" t="str">
            <v>21002</v>
          </cell>
          <cell r="D722" t="str">
            <v>กระทรวงสาธารณสุข สำนักงานปลัดกระทรวงสาธารณสุข</v>
          </cell>
          <cell r="E722" t="str">
            <v>07</v>
          </cell>
          <cell r="F722" t="str">
            <v>โรงพยาบาลชุมชน</v>
          </cell>
          <cell r="G722" t="str">
            <v>60</v>
          </cell>
          <cell r="H722" t="str">
            <v>72</v>
          </cell>
          <cell r="I722" t="str">
            <v>จ.สุพรรณบุรี</v>
          </cell>
          <cell r="J722" t="str">
            <v>06</v>
          </cell>
          <cell r="K722" t="str">
            <v xml:space="preserve"> อ.ดอนเจดีย์</v>
          </cell>
          <cell r="L722" t="str">
            <v>01</v>
          </cell>
          <cell r="M722" t="str">
            <v xml:space="preserve"> 'ต.ดอนเจดีย์'</v>
          </cell>
          <cell r="N722" t="str">
            <v>05</v>
          </cell>
          <cell r="O722" t="str">
            <v xml:space="preserve"> หมู่ 5</v>
          </cell>
          <cell r="P722" t="str">
            <v>01</v>
          </cell>
          <cell r="Q722" t="str">
            <v>เปิดดำเนินการ</v>
          </cell>
          <cell r="R722" t="str">
            <v xml:space="preserve">747 </v>
          </cell>
          <cell r="V722" t="str">
            <v>22</v>
          </cell>
          <cell r="W722" t="str">
            <v>2.2 ทุติยภูมิระดับกลาง</v>
          </cell>
          <cell r="AH722" t="str">
            <v>11293</v>
          </cell>
        </row>
        <row r="723">
          <cell r="A723" t="str">
            <v>001130100</v>
          </cell>
          <cell r="B723" t="str">
            <v>โรงพยาบาลบางเลน</v>
          </cell>
          <cell r="C723" t="str">
            <v>21002</v>
          </cell>
          <cell r="D723" t="str">
            <v>กระทรวงสาธารณสุข สำนักงานปลัดกระทรวงสาธารณสุข</v>
          </cell>
          <cell r="E723" t="str">
            <v>07</v>
          </cell>
          <cell r="F723" t="str">
            <v>โรงพยาบาลชุมชน</v>
          </cell>
          <cell r="G723" t="str">
            <v>83</v>
          </cell>
          <cell r="H723" t="str">
            <v>73</v>
          </cell>
          <cell r="I723" t="str">
            <v>จ.นครปฐม</v>
          </cell>
          <cell r="J723" t="str">
            <v>05</v>
          </cell>
          <cell r="K723" t="str">
            <v xml:space="preserve"> อ.บางเลน</v>
          </cell>
          <cell r="L723" t="str">
            <v>01</v>
          </cell>
          <cell r="M723" t="str">
            <v xml:space="preserve"> 'ต.บางเลน'</v>
          </cell>
          <cell r="N723" t="str">
            <v>06</v>
          </cell>
          <cell r="O723" t="str">
            <v xml:space="preserve"> หมู่ 6</v>
          </cell>
          <cell r="P723" t="str">
            <v>01</v>
          </cell>
          <cell r="Q723" t="str">
            <v>เปิดดำเนินการ</v>
          </cell>
          <cell r="R723" t="str">
            <v xml:space="preserve">80 </v>
          </cell>
          <cell r="V723" t="str">
            <v>22</v>
          </cell>
          <cell r="W723" t="str">
            <v>2.2 ทุติยภูมิระดับกลาง</v>
          </cell>
          <cell r="Z723" t="str">
            <v>06</v>
          </cell>
          <cell r="AA723" t="str">
            <v>แก้ไข/เปลี่ยนแปลงจำนวนเตียง</v>
          </cell>
          <cell r="AB723" t="str">
            <v>แก้ไขจำนวนเตียง จาก 60 เตียง เป็น 83 เตียงตามหนังสือ รพ.บางเลนที่ นฐ 0032.301/3069 ลงวันที่ 12 ธค.56</v>
          </cell>
          <cell r="AH723" t="str">
            <v>11301</v>
          </cell>
        </row>
        <row r="724">
          <cell r="A724" t="str">
            <v>001124800</v>
          </cell>
          <cell r="B724" t="str">
            <v>โรงพยาบาลสวรรคโลก</v>
          </cell>
          <cell r="C724" t="str">
            <v>21002</v>
          </cell>
          <cell r="D724" t="str">
            <v>กระทรวงสาธารณสุข สำนักงานปลัดกระทรวงสาธารณสุข</v>
          </cell>
          <cell r="E724" t="str">
            <v>07</v>
          </cell>
          <cell r="F724" t="str">
            <v>โรงพยาบาลชุมชน</v>
          </cell>
          <cell r="G724" t="str">
            <v>120</v>
          </cell>
          <cell r="H724" t="str">
            <v>64</v>
          </cell>
          <cell r="I724" t="str">
            <v>จ.สุโขทัย</v>
          </cell>
          <cell r="J724" t="str">
            <v>07</v>
          </cell>
          <cell r="K724" t="str">
            <v xml:space="preserve"> อ.สวรรคโลก</v>
          </cell>
          <cell r="L724" t="str">
            <v>01</v>
          </cell>
          <cell r="M724" t="str">
            <v xml:space="preserve"> 'ต.เมืองสวรรคโลก'</v>
          </cell>
          <cell r="N724" t="str">
            <v>04</v>
          </cell>
          <cell r="O724" t="str">
            <v xml:space="preserve"> หมู่ 4</v>
          </cell>
          <cell r="P724" t="str">
            <v>01</v>
          </cell>
          <cell r="Q724" t="str">
            <v>เปิดดำเนินการ</v>
          </cell>
          <cell r="R724" t="str">
            <v>ถ.จรดวิถึถ่อง</v>
          </cell>
          <cell r="S724" t="str">
            <v>64110</v>
          </cell>
          <cell r="T724" t="str">
            <v>055641592</v>
          </cell>
          <cell r="U724" t="str">
            <v>055641027</v>
          </cell>
          <cell r="V724" t="str">
            <v>21</v>
          </cell>
          <cell r="W724" t="str">
            <v>2.1 ทุติยภูมิระดับต้น</v>
          </cell>
          <cell r="AH724" t="str">
            <v>11248</v>
          </cell>
        </row>
        <row r="725">
          <cell r="A725" t="str">
            <v>001128000</v>
          </cell>
          <cell r="B725" t="str">
            <v>โรงพยาบาลบ่อพลอย</v>
          </cell>
          <cell r="C725" t="str">
            <v>21002</v>
          </cell>
          <cell r="D725" t="str">
            <v>กระทรวงสาธารณสุข สำนักงานปลัดกระทรวงสาธารณสุข</v>
          </cell>
          <cell r="E725" t="str">
            <v>07</v>
          </cell>
          <cell r="F725" t="str">
            <v>โรงพยาบาลชุมชน</v>
          </cell>
          <cell r="G725" t="str">
            <v>70</v>
          </cell>
          <cell r="H725" t="str">
            <v>71</v>
          </cell>
          <cell r="I725" t="str">
            <v>จ.กาญจนบุรี</v>
          </cell>
          <cell r="J725" t="str">
            <v>03</v>
          </cell>
          <cell r="K725" t="str">
            <v xml:space="preserve"> อ.บ่อพลอย</v>
          </cell>
          <cell r="L725" t="str">
            <v>01</v>
          </cell>
          <cell r="M725" t="str">
            <v xml:space="preserve"> 'ต.บ่อพลอย'</v>
          </cell>
          <cell r="N725" t="str">
            <v>01</v>
          </cell>
          <cell r="O725" t="str">
            <v xml:space="preserve"> หมู่ 1</v>
          </cell>
          <cell r="P725" t="str">
            <v>01</v>
          </cell>
          <cell r="Q725" t="str">
            <v>เปิดดำเนินการ</v>
          </cell>
          <cell r="S725" t="str">
            <v>71160</v>
          </cell>
          <cell r="T725" t="str">
            <v>034581139</v>
          </cell>
          <cell r="U725" t="str">
            <v>034581160</v>
          </cell>
          <cell r="V725" t="str">
            <v>22</v>
          </cell>
          <cell r="W725" t="str">
            <v>2.2 ทุติยภูมิระดับกลาง</v>
          </cell>
          <cell r="X725" t="str">
            <v>S</v>
          </cell>
          <cell r="Y725" t="str">
            <v xml:space="preserve">บริการ  </v>
          </cell>
          <cell r="AH725" t="str">
            <v>11280</v>
          </cell>
        </row>
        <row r="726">
          <cell r="A726" t="str">
            <v>001128100</v>
          </cell>
          <cell r="B726" t="str">
            <v>โรงพยาบาลท่ากระดาน</v>
          </cell>
          <cell r="C726" t="str">
            <v>21002</v>
          </cell>
          <cell r="D726" t="str">
            <v>กระทรวงสาธารณสุข สำนักงานปลัดกระทรวงสาธารณสุข</v>
          </cell>
          <cell r="E726" t="str">
            <v>07</v>
          </cell>
          <cell r="F726" t="str">
            <v>โรงพยาบาลชุมชน</v>
          </cell>
          <cell r="G726" t="str">
            <v>30</v>
          </cell>
          <cell r="H726" t="str">
            <v>71</v>
          </cell>
          <cell r="I726" t="str">
            <v>จ.กาญจนบุรี</v>
          </cell>
          <cell r="J726" t="str">
            <v>04</v>
          </cell>
          <cell r="K726" t="str">
            <v xml:space="preserve"> อ.ศรีสวัสดิ์</v>
          </cell>
          <cell r="L726" t="str">
            <v>04</v>
          </cell>
          <cell r="M726" t="str">
            <v xml:space="preserve"> 'ต.ท่ากระดาน'</v>
          </cell>
          <cell r="N726" t="str">
            <v>02</v>
          </cell>
          <cell r="O726" t="str">
            <v xml:space="preserve"> หมู่ 2</v>
          </cell>
          <cell r="P726" t="str">
            <v>01</v>
          </cell>
          <cell r="Q726" t="str">
            <v>เปิดดำเนินการ</v>
          </cell>
          <cell r="R726" t="str">
            <v>187</v>
          </cell>
          <cell r="S726" t="str">
            <v>71520</v>
          </cell>
          <cell r="T726" t="str">
            <v>034696118</v>
          </cell>
          <cell r="U726" t="str">
            <v>034696117</v>
          </cell>
          <cell r="V726" t="str">
            <v>21</v>
          </cell>
          <cell r="W726" t="str">
            <v>2.1 ทุติยภูมิระดับต้น</v>
          </cell>
          <cell r="X726" t="str">
            <v>S</v>
          </cell>
          <cell r="Y726" t="str">
            <v xml:space="preserve">บริการ  </v>
          </cell>
          <cell r="AH726" t="str">
            <v>11281</v>
          </cell>
        </row>
        <row r="727">
          <cell r="A727" t="str">
            <v>001128500</v>
          </cell>
          <cell r="B727" t="str">
            <v>โรงพยาบาลเจ้าคุณไพบูลย์พนมทวน</v>
          </cell>
          <cell r="C727" t="str">
            <v>21002</v>
          </cell>
          <cell r="D727" t="str">
            <v>กระทรวงสาธารณสุข สำนักงานปลัดกระทรวงสาธารณสุข</v>
          </cell>
          <cell r="E727" t="str">
            <v>07</v>
          </cell>
          <cell r="F727" t="str">
            <v>โรงพยาบาลชุมชน</v>
          </cell>
          <cell r="G727" t="str">
            <v>60</v>
          </cell>
          <cell r="H727" t="str">
            <v>71</v>
          </cell>
          <cell r="I727" t="str">
            <v>จ.กาญจนบุรี</v>
          </cell>
          <cell r="J727" t="str">
            <v>09</v>
          </cell>
          <cell r="K727" t="str">
            <v xml:space="preserve"> อ.พนมทวน</v>
          </cell>
          <cell r="L727" t="str">
            <v>01</v>
          </cell>
          <cell r="M727" t="str">
            <v xml:space="preserve"> 'ต.พนมทวน'</v>
          </cell>
          <cell r="N727" t="str">
            <v>08</v>
          </cell>
          <cell r="O727" t="str">
            <v xml:space="preserve"> หมู่ 8</v>
          </cell>
          <cell r="P727" t="str">
            <v>01</v>
          </cell>
          <cell r="Q727" t="str">
            <v>เปิดดำเนินการ</v>
          </cell>
          <cell r="R727" t="str">
            <v>406</v>
          </cell>
          <cell r="S727" t="str">
            <v>71140</v>
          </cell>
          <cell r="T727" t="str">
            <v>034630409</v>
          </cell>
          <cell r="U727" t="str">
            <v>034630407</v>
          </cell>
          <cell r="V727" t="str">
            <v>21</v>
          </cell>
          <cell r="W727" t="str">
            <v>2.1 ทุติยภูมิระดับต้น</v>
          </cell>
          <cell r="X727" t="str">
            <v>S</v>
          </cell>
          <cell r="Y727" t="str">
            <v xml:space="preserve">บริการ  </v>
          </cell>
          <cell r="AH727" t="str">
            <v>11285</v>
          </cell>
        </row>
        <row r="728">
          <cell r="A728" t="str">
            <v>001128400</v>
          </cell>
          <cell r="B728" t="str">
            <v>โรงพยาบาลสังขละบุรี</v>
          </cell>
          <cell r="C728" t="str">
            <v>21002</v>
          </cell>
          <cell r="D728" t="str">
            <v>กระทรวงสาธารณสุข สำนักงานปลัดกระทรวงสาธารณสุข</v>
          </cell>
          <cell r="E728" t="str">
            <v>07</v>
          </cell>
          <cell r="F728" t="str">
            <v>โรงพยาบาลชุมชน</v>
          </cell>
          <cell r="G728" t="str">
            <v>51</v>
          </cell>
          <cell r="H728" t="str">
            <v>71</v>
          </cell>
          <cell r="I728" t="str">
            <v>จ.กาญจนบุรี</v>
          </cell>
          <cell r="J728" t="str">
            <v>08</v>
          </cell>
          <cell r="K728" t="str">
            <v xml:space="preserve"> อ.สังขละบุรี</v>
          </cell>
          <cell r="L728" t="str">
            <v>01</v>
          </cell>
          <cell r="M728" t="str">
            <v xml:space="preserve"> 'ต.หนองลู'</v>
          </cell>
          <cell r="N728" t="str">
            <v>03</v>
          </cell>
          <cell r="O728" t="str">
            <v xml:space="preserve"> หมู่ 3</v>
          </cell>
          <cell r="P728" t="str">
            <v>01</v>
          </cell>
          <cell r="Q728" t="str">
            <v>เปิดดำเนินการ</v>
          </cell>
          <cell r="S728" t="str">
            <v>71240</v>
          </cell>
          <cell r="T728" t="str">
            <v>034595058</v>
          </cell>
          <cell r="U728" t="str">
            <v>034595538</v>
          </cell>
          <cell r="V728" t="str">
            <v>21</v>
          </cell>
          <cell r="W728" t="str">
            <v>2.1 ทุติยภูมิระดับต้น</v>
          </cell>
          <cell r="X728" t="str">
            <v>S</v>
          </cell>
          <cell r="Y728" t="str">
            <v xml:space="preserve">บริการ  </v>
          </cell>
          <cell r="AH728" t="str">
            <v>11284</v>
          </cell>
        </row>
        <row r="729">
          <cell r="A729" t="str">
            <v>001128300</v>
          </cell>
          <cell r="B729" t="str">
            <v>โรงพยาบาลทองผาภูมิ</v>
          </cell>
          <cell r="C729" t="str">
            <v>21002</v>
          </cell>
          <cell r="D729" t="str">
            <v>กระทรวงสาธารณสุข สำนักงานปลัดกระทรวงสาธารณสุข</v>
          </cell>
          <cell r="E729" t="str">
            <v>07</v>
          </cell>
          <cell r="F729" t="str">
            <v>โรงพยาบาลชุมชน</v>
          </cell>
          <cell r="G729" t="str">
            <v>90</v>
          </cell>
          <cell r="H729" t="str">
            <v>71</v>
          </cell>
          <cell r="I729" t="str">
            <v>จ.กาญจนบุรี</v>
          </cell>
          <cell r="J729" t="str">
            <v>07</v>
          </cell>
          <cell r="K729" t="str">
            <v xml:space="preserve"> อ.ทองผาภูมิ</v>
          </cell>
          <cell r="L729" t="str">
            <v>01</v>
          </cell>
          <cell r="M729" t="str">
            <v xml:space="preserve"> 'ต.ท่าขนุน'</v>
          </cell>
          <cell r="N729" t="str">
            <v>01</v>
          </cell>
          <cell r="O729" t="str">
            <v xml:space="preserve"> หมู่ 1</v>
          </cell>
          <cell r="P729" t="str">
            <v>01</v>
          </cell>
          <cell r="Q729" t="str">
            <v>เปิดดำเนินการ</v>
          </cell>
          <cell r="R729" t="str">
            <v>279</v>
          </cell>
          <cell r="S729" t="str">
            <v>71180</v>
          </cell>
          <cell r="T729" t="str">
            <v>034599601</v>
          </cell>
          <cell r="U729" t="str">
            <v>034599097</v>
          </cell>
          <cell r="V729" t="str">
            <v>22</v>
          </cell>
          <cell r="W729" t="str">
            <v>2.2 ทุติยภูมิระดับกลาง</v>
          </cell>
          <cell r="X729" t="str">
            <v>S</v>
          </cell>
          <cell r="Y729" t="str">
            <v xml:space="preserve">บริการ  </v>
          </cell>
          <cell r="AH729" t="str">
            <v>11283</v>
          </cell>
        </row>
        <row r="730">
          <cell r="A730" t="str">
            <v>001129700</v>
          </cell>
          <cell r="B730" t="str">
            <v>โรงพยาบาลกำแพงแสน</v>
          </cell>
          <cell r="C730" t="str">
            <v>21002</v>
          </cell>
          <cell r="D730" t="str">
            <v>กระทรวงสาธารณสุข สำนักงานปลัดกระทรวงสาธารณสุข</v>
          </cell>
          <cell r="E730" t="str">
            <v>07</v>
          </cell>
          <cell r="F730" t="str">
            <v>โรงพยาบาลชุมชน</v>
          </cell>
          <cell r="G730" t="str">
            <v>60</v>
          </cell>
          <cell r="H730" t="str">
            <v>73</v>
          </cell>
          <cell r="I730" t="str">
            <v>จ.นครปฐม</v>
          </cell>
          <cell r="J730" t="str">
            <v>02</v>
          </cell>
          <cell r="K730" t="str">
            <v xml:space="preserve"> อ.กำแพงแสน</v>
          </cell>
          <cell r="L730" t="str">
            <v>01</v>
          </cell>
          <cell r="M730" t="str">
            <v xml:space="preserve"> 'ต.ทุ่งกระพังโหม'</v>
          </cell>
          <cell r="N730" t="str">
            <v>04</v>
          </cell>
          <cell r="O730" t="str">
            <v xml:space="preserve"> หมู่ 4</v>
          </cell>
          <cell r="P730" t="str">
            <v>01</v>
          </cell>
          <cell r="Q730" t="str">
            <v>เปิดดำเนินการ</v>
          </cell>
          <cell r="R730" t="str">
            <v xml:space="preserve">47 </v>
          </cell>
          <cell r="V730" t="str">
            <v>22</v>
          </cell>
          <cell r="W730" t="str">
            <v>2.2 ทุติยภูมิระดับกลาง</v>
          </cell>
          <cell r="AH730" t="str">
            <v>11297</v>
          </cell>
        </row>
        <row r="731">
          <cell r="A731" t="str">
            <v>001133400</v>
          </cell>
          <cell r="B731" t="str">
            <v>โรงพยาบาลร่อนพิบูลย์</v>
          </cell>
          <cell r="C731" t="str">
            <v>21002</v>
          </cell>
          <cell r="D731" t="str">
            <v>กระทรวงสาธารณสุข สำนักงานปลัดกระทรวงสาธารณสุข</v>
          </cell>
          <cell r="E731" t="str">
            <v>07</v>
          </cell>
          <cell r="F731" t="str">
            <v>โรงพยาบาลชุมชน</v>
          </cell>
          <cell r="G731" t="str">
            <v>30</v>
          </cell>
          <cell r="H731" t="str">
            <v>80</v>
          </cell>
          <cell r="I731" t="str">
            <v>จ.นครศรีธรรมราช</v>
          </cell>
          <cell r="J731" t="str">
            <v>13</v>
          </cell>
          <cell r="K731" t="str">
            <v xml:space="preserve"> อ.ร่อนพิบูลย์</v>
          </cell>
          <cell r="L731" t="str">
            <v>01</v>
          </cell>
          <cell r="M731" t="str">
            <v xml:space="preserve"> 'ต.ร่อนพิบูลย์'</v>
          </cell>
          <cell r="N731" t="str">
            <v>13</v>
          </cell>
          <cell r="O731" t="str">
            <v xml:space="preserve"> หมู่ 13</v>
          </cell>
          <cell r="P731" t="str">
            <v>01</v>
          </cell>
          <cell r="Q731" t="str">
            <v>เปิดดำเนินการ</v>
          </cell>
          <cell r="R731" t="str">
            <v xml:space="preserve">ม.13 </v>
          </cell>
          <cell r="V731" t="str">
            <v>22</v>
          </cell>
          <cell r="W731" t="str">
            <v>2.2 ทุติยภูมิระดับกลาง</v>
          </cell>
          <cell r="AH731" t="str">
            <v>11334</v>
          </cell>
        </row>
        <row r="732">
          <cell r="A732" t="str">
            <v>001133300</v>
          </cell>
          <cell r="B732" t="str">
            <v>โรงพยาบาลปากพนัง</v>
          </cell>
          <cell r="C732" t="str">
            <v>21002</v>
          </cell>
          <cell r="D732" t="str">
            <v>กระทรวงสาธารณสุข สำนักงานปลัดกระทรวงสาธารณสุข</v>
          </cell>
          <cell r="E732" t="str">
            <v>07</v>
          </cell>
          <cell r="F732" t="str">
            <v>โรงพยาบาลชุมชน</v>
          </cell>
          <cell r="G732" t="str">
            <v>30</v>
          </cell>
          <cell r="H732" t="str">
            <v>80</v>
          </cell>
          <cell r="I732" t="str">
            <v>จ.นครศรีธรรมราช</v>
          </cell>
          <cell r="J732" t="str">
            <v>12</v>
          </cell>
          <cell r="K732" t="str">
            <v xml:space="preserve"> อ.ปากพนัง</v>
          </cell>
          <cell r="L732" t="str">
            <v>14</v>
          </cell>
          <cell r="M732" t="str">
            <v xml:space="preserve"> 'ต.ปากพนังฝั่งตะวันออก'</v>
          </cell>
          <cell r="N732" t="str">
            <v>00</v>
          </cell>
          <cell r="O732" t="str">
            <v xml:space="preserve"> หมู่ 0</v>
          </cell>
          <cell r="P732" t="str">
            <v>01</v>
          </cell>
          <cell r="Q732" t="str">
            <v>เปิดดำเนินการ</v>
          </cell>
          <cell r="V732" t="str">
            <v>22</v>
          </cell>
          <cell r="W732" t="str">
            <v>2.2 ทุติยภูมิระดับกลาง</v>
          </cell>
          <cell r="AH732" t="str">
            <v>11333</v>
          </cell>
        </row>
        <row r="733">
          <cell r="A733" t="str">
            <v>001132200</v>
          </cell>
          <cell r="B733" t="str">
            <v>โรงพยาบาลพรหมคีรี</v>
          </cell>
          <cell r="C733" t="str">
            <v>21002</v>
          </cell>
          <cell r="D733" t="str">
            <v>กระทรวงสาธารณสุข สำนักงานปลัดกระทรวงสาธารณสุข</v>
          </cell>
          <cell r="E733" t="str">
            <v>07</v>
          </cell>
          <cell r="F733" t="str">
            <v>โรงพยาบาลชุมชน</v>
          </cell>
          <cell r="G733" t="str">
            <v>30</v>
          </cell>
          <cell r="H733" t="str">
            <v>80</v>
          </cell>
          <cell r="I733" t="str">
            <v>จ.นครศรีธรรมราช</v>
          </cell>
          <cell r="J733" t="str">
            <v>02</v>
          </cell>
          <cell r="K733" t="str">
            <v xml:space="preserve"> อ.พรหมคีรี</v>
          </cell>
          <cell r="L733" t="str">
            <v>01</v>
          </cell>
          <cell r="M733" t="str">
            <v xml:space="preserve"> 'ต.พรหมโลก'</v>
          </cell>
          <cell r="N733" t="str">
            <v>09</v>
          </cell>
          <cell r="O733" t="str">
            <v xml:space="preserve"> หมู่ 9</v>
          </cell>
          <cell r="P733" t="str">
            <v>01</v>
          </cell>
          <cell r="Q733" t="str">
            <v>เปิดดำเนินการ</v>
          </cell>
          <cell r="R733" t="str">
            <v xml:space="preserve">17 ม.1 </v>
          </cell>
          <cell r="V733" t="str">
            <v>21</v>
          </cell>
          <cell r="W733" t="str">
            <v>2.1 ทุติยภูมิระดับต้น</v>
          </cell>
          <cell r="AH733" t="str">
            <v>11322</v>
          </cell>
        </row>
        <row r="734">
          <cell r="A734" t="str">
            <v>001127200</v>
          </cell>
          <cell r="B734" t="str">
            <v>โรงพยาบาลเขาค้อ</v>
          </cell>
          <cell r="C734" t="str">
            <v>21002</v>
          </cell>
          <cell r="D734" t="str">
            <v>กระทรวงสาธารณสุข สำนักงานปลัดกระทรวงสาธารณสุข</v>
          </cell>
          <cell r="E734" t="str">
            <v>07</v>
          </cell>
          <cell r="F734" t="str">
            <v>โรงพยาบาลชุมชน</v>
          </cell>
          <cell r="G734" t="str">
            <v>30</v>
          </cell>
          <cell r="H734" t="str">
            <v>67</v>
          </cell>
          <cell r="I734" t="str">
            <v>จ.เพชรบูรณ์</v>
          </cell>
          <cell r="J734" t="str">
            <v>11</v>
          </cell>
          <cell r="K734" t="str">
            <v xml:space="preserve"> อ.เขาค้อ</v>
          </cell>
          <cell r="L734" t="str">
            <v>03</v>
          </cell>
          <cell r="M734" t="str">
            <v xml:space="preserve"> 'ต.เขาค้อ'</v>
          </cell>
          <cell r="N734" t="str">
            <v>01</v>
          </cell>
          <cell r="O734" t="str">
            <v xml:space="preserve"> หมู่ 1</v>
          </cell>
          <cell r="P734" t="str">
            <v>01</v>
          </cell>
          <cell r="Q734" t="str">
            <v>เปิดดำเนินการ</v>
          </cell>
          <cell r="R734" t="str">
            <v xml:space="preserve">75 ม.1 </v>
          </cell>
          <cell r="S734" t="str">
            <v>67270</v>
          </cell>
          <cell r="V734" t="str">
            <v>22</v>
          </cell>
          <cell r="W734" t="str">
            <v>2.2 ทุติยภูมิระดับกลาง</v>
          </cell>
          <cell r="AH734" t="str">
            <v>11272</v>
          </cell>
        </row>
        <row r="735">
          <cell r="A735" t="str">
            <v>001129500</v>
          </cell>
          <cell r="B735" t="str">
            <v>โรงพยาบาลอู่ทอง</v>
          </cell>
          <cell r="C735" t="str">
            <v>21002</v>
          </cell>
          <cell r="D735" t="str">
            <v>กระทรวงสาธารณสุข สำนักงานปลัดกระทรวงสาธารณสุข</v>
          </cell>
          <cell r="E735" t="str">
            <v>07</v>
          </cell>
          <cell r="F735" t="str">
            <v>โรงพยาบาลชุมชน</v>
          </cell>
          <cell r="G735" t="str">
            <v>134</v>
          </cell>
          <cell r="H735" t="str">
            <v>72</v>
          </cell>
          <cell r="I735" t="str">
            <v>จ.สุพรรณบุรี</v>
          </cell>
          <cell r="J735" t="str">
            <v>09</v>
          </cell>
          <cell r="K735" t="str">
            <v xml:space="preserve"> อ.อู่ทอง</v>
          </cell>
          <cell r="L735" t="str">
            <v>03</v>
          </cell>
          <cell r="M735" t="str">
            <v xml:space="preserve"> 'ต.จรเข้สามพัน'</v>
          </cell>
          <cell r="N735" t="str">
            <v>15</v>
          </cell>
          <cell r="O735" t="str">
            <v xml:space="preserve"> หมู่ 15</v>
          </cell>
          <cell r="P735" t="str">
            <v>01</v>
          </cell>
          <cell r="Q735" t="str">
            <v>เปิดดำเนินการ</v>
          </cell>
          <cell r="R735" t="str">
            <v>220</v>
          </cell>
          <cell r="V735" t="str">
            <v>22</v>
          </cell>
          <cell r="W735" t="str">
            <v>2.2 ทุติยภูมิระดับกลาง</v>
          </cell>
          <cell r="Z735" t="str">
            <v>01</v>
          </cell>
          <cell r="AA735" t="str">
            <v>ตั้งใหม่</v>
          </cell>
          <cell r="AH735" t="str">
            <v>11295</v>
          </cell>
        </row>
        <row r="736">
          <cell r="A736" t="str">
            <v>001128700</v>
          </cell>
          <cell r="B736" t="str">
            <v>โรงพยาบาลด่านมะขามเตี้ย</v>
          </cell>
          <cell r="C736" t="str">
            <v>21002</v>
          </cell>
          <cell r="D736" t="str">
            <v>กระทรวงสาธารณสุข สำนักงานปลัดกระทรวงสาธารณสุข</v>
          </cell>
          <cell r="E736" t="str">
            <v>07</v>
          </cell>
          <cell r="F736" t="str">
            <v>โรงพยาบาลชุมชน</v>
          </cell>
          <cell r="G736" t="str">
            <v>30</v>
          </cell>
          <cell r="H736" t="str">
            <v>71</v>
          </cell>
          <cell r="I736" t="str">
            <v>จ.กาญจนบุรี</v>
          </cell>
          <cell r="J736" t="str">
            <v>11</v>
          </cell>
          <cell r="K736" t="str">
            <v xml:space="preserve"> อ.ด่านมะขามเตี้ย</v>
          </cell>
          <cell r="L736" t="str">
            <v>01</v>
          </cell>
          <cell r="M736" t="str">
            <v xml:space="preserve"> 'ต.ด่านมะขามเตี้ย'</v>
          </cell>
          <cell r="N736" t="str">
            <v>01</v>
          </cell>
          <cell r="O736" t="str">
            <v xml:space="preserve"> หมู่ 1</v>
          </cell>
          <cell r="P736" t="str">
            <v>01</v>
          </cell>
          <cell r="Q736" t="str">
            <v>เปิดดำเนินการ</v>
          </cell>
          <cell r="S736" t="str">
            <v>71260</v>
          </cell>
          <cell r="T736" t="str">
            <v>034642347</v>
          </cell>
          <cell r="U736" t="str">
            <v>034642102</v>
          </cell>
          <cell r="V736" t="str">
            <v>21</v>
          </cell>
          <cell r="W736" t="str">
            <v>2.1 ทุติยภูมิระดับต้น</v>
          </cell>
          <cell r="X736" t="str">
            <v>S</v>
          </cell>
          <cell r="Y736" t="str">
            <v xml:space="preserve">บริการ  </v>
          </cell>
          <cell r="AH736" t="str">
            <v>11287</v>
          </cell>
        </row>
        <row r="737">
          <cell r="A737" t="str">
            <v>001128600</v>
          </cell>
          <cell r="B737" t="str">
            <v>โรงพยาบาลเลาขวัญ</v>
          </cell>
          <cell r="C737" t="str">
            <v>21002</v>
          </cell>
          <cell r="D737" t="str">
            <v>กระทรวงสาธารณสุข สำนักงานปลัดกระทรวงสาธารณสุข</v>
          </cell>
          <cell r="E737" t="str">
            <v>07</v>
          </cell>
          <cell r="F737" t="str">
            <v>โรงพยาบาลชุมชน</v>
          </cell>
          <cell r="G737" t="str">
            <v>30</v>
          </cell>
          <cell r="H737" t="str">
            <v>71</v>
          </cell>
          <cell r="I737" t="str">
            <v>จ.กาญจนบุรี</v>
          </cell>
          <cell r="J737" t="str">
            <v>10</v>
          </cell>
          <cell r="K737" t="str">
            <v xml:space="preserve"> อ.เลาขวัญ</v>
          </cell>
          <cell r="L737" t="str">
            <v>01</v>
          </cell>
          <cell r="M737" t="str">
            <v xml:space="preserve"> 'ต.เลาขวัญ'</v>
          </cell>
          <cell r="N737" t="str">
            <v>06</v>
          </cell>
          <cell r="O737" t="str">
            <v xml:space="preserve"> หมู่ 6</v>
          </cell>
          <cell r="P737" t="str">
            <v>01</v>
          </cell>
          <cell r="Q737" t="str">
            <v>เปิดดำเนินการ</v>
          </cell>
          <cell r="S737" t="str">
            <v>71210</v>
          </cell>
          <cell r="T737" t="str">
            <v>034576157</v>
          </cell>
          <cell r="U737" t="str">
            <v>034576050</v>
          </cell>
          <cell r="V737" t="str">
            <v>21</v>
          </cell>
          <cell r="W737" t="str">
            <v>2.1 ทุติยภูมิระดับต้น</v>
          </cell>
          <cell r="X737" t="str">
            <v>S</v>
          </cell>
          <cell r="Y737" t="str">
            <v xml:space="preserve">บริการ  </v>
          </cell>
          <cell r="AH737" t="str">
            <v>11286</v>
          </cell>
        </row>
        <row r="738">
          <cell r="A738" t="str">
            <v>001127800</v>
          </cell>
          <cell r="B738" t="str">
            <v>โรงพยาบาลไทรโยค</v>
          </cell>
          <cell r="C738" t="str">
            <v>21002</v>
          </cell>
          <cell r="D738" t="str">
            <v>กระทรวงสาธารณสุข สำนักงานปลัดกระทรวงสาธารณสุข</v>
          </cell>
          <cell r="E738" t="str">
            <v>07</v>
          </cell>
          <cell r="F738" t="str">
            <v>โรงพยาบาลชุมชน</v>
          </cell>
          <cell r="G738" t="str">
            <v>60</v>
          </cell>
          <cell r="H738" t="str">
            <v>71</v>
          </cell>
          <cell r="I738" t="str">
            <v>จ.กาญจนบุรี</v>
          </cell>
          <cell r="J738" t="str">
            <v>02</v>
          </cell>
          <cell r="K738" t="str">
            <v xml:space="preserve"> อ.ไทรโยค</v>
          </cell>
          <cell r="L738" t="str">
            <v>01</v>
          </cell>
          <cell r="M738" t="str">
            <v xml:space="preserve"> 'ต.ลุ่มสุ่ม'</v>
          </cell>
          <cell r="N738" t="str">
            <v>01</v>
          </cell>
          <cell r="O738" t="str">
            <v xml:space="preserve"> หมู่ 1</v>
          </cell>
          <cell r="P738" t="str">
            <v>01</v>
          </cell>
          <cell r="Q738" t="str">
            <v>เปิดดำเนินการ</v>
          </cell>
          <cell r="R738" t="str">
            <v>22</v>
          </cell>
          <cell r="S738" t="str">
            <v>71150</v>
          </cell>
          <cell r="T738" t="str">
            <v>034591300</v>
          </cell>
          <cell r="U738" t="str">
            <v>034591302</v>
          </cell>
          <cell r="V738" t="str">
            <v>21</v>
          </cell>
          <cell r="W738" t="str">
            <v>2.1 ทุติยภูมิระดับต้น</v>
          </cell>
          <cell r="X738" t="str">
            <v>S</v>
          </cell>
          <cell r="Y738" t="str">
            <v xml:space="preserve">บริการ  </v>
          </cell>
          <cell r="AH738" t="str">
            <v>11278</v>
          </cell>
        </row>
        <row r="739">
          <cell r="A739" t="str">
            <v>001129900</v>
          </cell>
          <cell r="B739" t="str">
            <v>โรงพยาบาลห้วยพลู</v>
          </cell>
          <cell r="C739" t="str">
            <v>21002</v>
          </cell>
          <cell r="D739" t="str">
            <v>กระทรวงสาธารณสุข สำนักงานปลัดกระทรวงสาธารณสุข</v>
          </cell>
          <cell r="E739" t="str">
            <v>07</v>
          </cell>
          <cell r="F739" t="str">
            <v>โรงพยาบาลชุมชน</v>
          </cell>
          <cell r="G739" t="str">
            <v>60</v>
          </cell>
          <cell r="H739" t="str">
            <v>73</v>
          </cell>
          <cell r="I739" t="str">
            <v>จ.นครปฐม</v>
          </cell>
          <cell r="J739" t="str">
            <v>03</v>
          </cell>
          <cell r="K739" t="str">
            <v xml:space="preserve"> อ.นครชัยศรี</v>
          </cell>
          <cell r="L739" t="str">
            <v>18</v>
          </cell>
          <cell r="M739" t="str">
            <v xml:space="preserve"> 'ต.ห้วยพลู'</v>
          </cell>
          <cell r="N739" t="str">
            <v>01</v>
          </cell>
          <cell r="O739" t="str">
            <v xml:space="preserve"> หมู่ 1</v>
          </cell>
          <cell r="P739" t="str">
            <v>01</v>
          </cell>
          <cell r="Q739" t="str">
            <v>เปิดดำเนินการ</v>
          </cell>
          <cell r="R739" t="str">
            <v xml:space="preserve">1/1 </v>
          </cell>
          <cell r="V739" t="str">
            <v>21</v>
          </cell>
          <cell r="W739" t="str">
            <v>2.1 ทุติยภูมิระดับต้น</v>
          </cell>
          <cell r="AH739" t="str">
            <v>11299</v>
          </cell>
        </row>
        <row r="740">
          <cell r="A740" t="str">
            <v>001130000</v>
          </cell>
          <cell r="B740" t="str">
            <v>โรงพยาบาลดอนตูม</v>
          </cell>
          <cell r="C740" t="str">
            <v>21002</v>
          </cell>
          <cell r="D740" t="str">
            <v>กระทรวงสาธารณสุข สำนักงานปลัดกระทรวงสาธารณสุข</v>
          </cell>
          <cell r="E740" t="str">
            <v>07</v>
          </cell>
          <cell r="F740" t="str">
            <v>โรงพยาบาลชุมชน</v>
          </cell>
          <cell r="G740" t="str">
            <v>30</v>
          </cell>
          <cell r="H740" t="str">
            <v>73</v>
          </cell>
          <cell r="I740" t="str">
            <v>จ.นครปฐม</v>
          </cell>
          <cell r="J740" t="str">
            <v>04</v>
          </cell>
          <cell r="K740" t="str">
            <v xml:space="preserve"> อ.ดอนตูม</v>
          </cell>
          <cell r="L740" t="str">
            <v>01</v>
          </cell>
          <cell r="M740" t="str">
            <v xml:space="preserve"> 'ต.สามง่าม'</v>
          </cell>
          <cell r="N740" t="str">
            <v>05</v>
          </cell>
          <cell r="O740" t="str">
            <v xml:space="preserve"> หมู่ 5</v>
          </cell>
          <cell r="P740" t="str">
            <v>01</v>
          </cell>
          <cell r="Q740" t="str">
            <v>เปิดดำเนินการ</v>
          </cell>
          <cell r="R740" t="str">
            <v xml:space="preserve">183 ม.5 ถ.คงทอง </v>
          </cell>
          <cell r="V740" t="str">
            <v>21</v>
          </cell>
          <cell r="W740" t="str">
            <v>2.1 ทุติยภูมิระดับต้น</v>
          </cell>
          <cell r="AH740" t="str">
            <v>11300</v>
          </cell>
        </row>
        <row r="741">
          <cell r="A741" t="str">
            <v>001127400</v>
          </cell>
          <cell r="B741" t="str">
            <v>โรงพยาบาลบางแพ</v>
          </cell>
          <cell r="C741" t="str">
            <v>21002</v>
          </cell>
          <cell r="D741" t="str">
            <v>กระทรวงสาธารณสุข สำนักงานปลัดกระทรวงสาธารณสุข</v>
          </cell>
          <cell r="E741" t="str">
            <v>07</v>
          </cell>
          <cell r="F741" t="str">
            <v>โรงพยาบาลชุมชน</v>
          </cell>
          <cell r="G741" t="str">
            <v>60</v>
          </cell>
          <cell r="H741" t="str">
            <v>70</v>
          </cell>
          <cell r="I741" t="str">
            <v>จ.ราชบุรี</v>
          </cell>
          <cell r="J741" t="str">
            <v>06</v>
          </cell>
          <cell r="K741" t="str">
            <v xml:space="preserve"> อ.บางแพ</v>
          </cell>
          <cell r="L741" t="str">
            <v>02</v>
          </cell>
          <cell r="M741" t="str">
            <v xml:space="preserve"> 'ต.วังเย็น'</v>
          </cell>
          <cell r="N741" t="str">
            <v>05</v>
          </cell>
          <cell r="O741" t="str">
            <v xml:space="preserve"> หมู่ 5</v>
          </cell>
          <cell r="P741" t="str">
            <v>01</v>
          </cell>
          <cell r="Q741" t="str">
            <v>เปิดดำเนินการ</v>
          </cell>
          <cell r="R741" t="str">
            <v xml:space="preserve">124 </v>
          </cell>
          <cell r="V741" t="str">
            <v>21</v>
          </cell>
          <cell r="W741" t="str">
            <v>2.1 ทุติยภูมิระดับต้น</v>
          </cell>
          <cell r="AH741" t="str">
            <v>11274</v>
          </cell>
        </row>
        <row r="742">
          <cell r="A742" t="str">
            <v>001127500</v>
          </cell>
          <cell r="B742" t="str">
            <v>โรงพยาบาลเจ็ดเสมียน</v>
          </cell>
          <cell r="C742" t="str">
            <v>21002</v>
          </cell>
          <cell r="D742" t="str">
            <v>กระทรวงสาธารณสุข สำนักงานปลัดกระทรวงสาธารณสุข</v>
          </cell>
          <cell r="E742" t="str">
            <v>07</v>
          </cell>
          <cell r="F742" t="str">
            <v>โรงพยาบาลชุมชน</v>
          </cell>
          <cell r="G742" t="str">
            <v>30</v>
          </cell>
          <cell r="H742" t="str">
            <v>70</v>
          </cell>
          <cell r="I742" t="str">
            <v>จ.ราชบุรี</v>
          </cell>
          <cell r="J742" t="str">
            <v>07</v>
          </cell>
          <cell r="K742" t="str">
            <v xml:space="preserve"> อ.โพธาราม</v>
          </cell>
          <cell r="L742" t="str">
            <v>09</v>
          </cell>
          <cell r="M742" t="str">
            <v xml:space="preserve"> 'ต.เจ็ดเสมียน'</v>
          </cell>
          <cell r="N742" t="str">
            <v>02</v>
          </cell>
          <cell r="O742" t="str">
            <v xml:space="preserve"> หมู่ 2</v>
          </cell>
          <cell r="P742" t="str">
            <v>01</v>
          </cell>
          <cell r="Q742" t="str">
            <v>เปิดดำเนินการ</v>
          </cell>
          <cell r="R742" t="str">
            <v xml:space="preserve">132/2 </v>
          </cell>
          <cell r="V742" t="str">
            <v>21</v>
          </cell>
          <cell r="W742" t="str">
            <v>2.1 ทุติยภูมิระดับต้น</v>
          </cell>
          <cell r="AH742" t="str">
            <v>11275</v>
          </cell>
        </row>
        <row r="743">
          <cell r="A743" t="str">
            <v>001127600</v>
          </cell>
          <cell r="B743" t="str">
            <v>โรงพยาบาลปากท่อ</v>
          </cell>
          <cell r="C743" t="str">
            <v>21002</v>
          </cell>
          <cell r="D743" t="str">
            <v>กระทรวงสาธารณสุข สำนักงานปลัดกระทรวงสาธารณสุข</v>
          </cell>
          <cell r="E743" t="str">
            <v>07</v>
          </cell>
          <cell r="F743" t="str">
            <v>โรงพยาบาลชุมชน</v>
          </cell>
          <cell r="G743" t="str">
            <v>30</v>
          </cell>
          <cell r="H743" t="str">
            <v>70</v>
          </cell>
          <cell r="I743" t="str">
            <v>จ.ราชบุรี</v>
          </cell>
          <cell r="J743" t="str">
            <v>08</v>
          </cell>
          <cell r="K743" t="str">
            <v xml:space="preserve"> อ.ปากท่อ</v>
          </cell>
          <cell r="L743" t="str">
            <v>05</v>
          </cell>
          <cell r="M743" t="str">
            <v xml:space="preserve"> 'ต.ปากท่อ'</v>
          </cell>
          <cell r="N743" t="str">
            <v>08</v>
          </cell>
          <cell r="O743" t="str">
            <v xml:space="preserve"> หมู่ 8</v>
          </cell>
          <cell r="P743" t="str">
            <v>01</v>
          </cell>
          <cell r="Q743" t="str">
            <v>เปิดดำเนินการ</v>
          </cell>
          <cell r="R743" t="str">
            <v xml:space="preserve">201/10 </v>
          </cell>
          <cell r="V743" t="str">
            <v>21</v>
          </cell>
          <cell r="W743" t="str">
            <v>2.1 ทุติยภูมิระดับต้น</v>
          </cell>
          <cell r="AH743" t="str">
            <v>11276</v>
          </cell>
        </row>
        <row r="744">
          <cell r="A744" t="str">
            <v>001129400</v>
          </cell>
          <cell r="B744" t="str">
            <v>โรงพยาบาลสามชุก</v>
          </cell>
          <cell r="C744" t="str">
            <v>21002</v>
          </cell>
          <cell r="D744" t="str">
            <v>กระทรวงสาธารณสุข สำนักงานปลัดกระทรวงสาธารณสุข</v>
          </cell>
          <cell r="E744" t="str">
            <v>07</v>
          </cell>
          <cell r="F744" t="str">
            <v>โรงพยาบาลชุมชน</v>
          </cell>
          <cell r="G744" t="str">
            <v>60</v>
          </cell>
          <cell r="H744" t="str">
            <v>72</v>
          </cell>
          <cell r="I744" t="str">
            <v>จ.สุพรรณบุรี</v>
          </cell>
          <cell r="J744" t="str">
            <v>08</v>
          </cell>
          <cell r="K744" t="str">
            <v xml:space="preserve"> อ.สามชุก</v>
          </cell>
          <cell r="L744" t="str">
            <v>04</v>
          </cell>
          <cell r="M744" t="str">
            <v xml:space="preserve"> 'ต.หนองผักนาก'</v>
          </cell>
          <cell r="N744" t="str">
            <v>07</v>
          </cell>
          <cell r="O744" t="str">
            <v xml:space="preserve"> หมู่ 7</v>
          </cell>
          <cell r="P744" t="str">
            <v>01</v>
          </cell>
          <cell r="Q744" t="str">
            <v>เปิดดำเนินการ</v>
          </cell>
          <cell r="R744" t="str">
            <v xml:space="preserve">4/1 </v>
          </cell>
          <cell r="V744" t="str">
            <v>22</v>
          </cell>
          <cell r="W744" t="str">
            <v>2.2 ทุติยภูมิระดับกลาง</v>
          </cell>
          <cell r="AH744" t="str">
            <v>11294</v>
          </cell>
        </row>
        <row r="745">
          <cell r="A745" t="str">
            <v>001124900</v>
          </cell>
          <cell r="B745" t="str">
            <v>โรงพยาบาลศรีนคร</v>
          </cell>
          <cell r="C745" t="str">
            <v>21002</v>
          </cell>
          <cell r="D745" t="str">
            <v>กระทรวงสาธารณสุข สำนักงานปลัดกระทรวงสาธารณสุข</v>
          </cell>
          <cell r="E745" t="str">
            <v>07</v>
          </cell>
          <cell r="F745" t="str">
            <v>โรงพยาบาลชุมชน</v>
          </cell>
          <cell r="G745" t="str">
            <v>30</v>
          </cell>
          <cell r="H745" t="str">
            <v>64</v>
          </cell>
          <cell r="I745" t="str">
            <v>จ.สุโขทัย</v>
          </cell>
          <cell r="J745" t="str">
            <v>08</v>
          </cell>
          <cell r="K745" t="str">
            <v xml:space="preserve"> อ.ศรีนคร</v>
          </cell>
          <cell r="L745" t="str">
            <v>01</v>
          </cell>
          <cell r="M745" t="str">
            <v xml:space="preserve"> 'ต.ศรีนคร'</v>
          </cell>
          <cell r="N745" t="str">
            <v>03</v>
          </cell>
          <cell r="O745" t="str">
            <v xml:space="preserve"> หมู่ 3</v>
          </cell>
          <cell r="P745" t="str">
            <v>01</v>
          </cell>
          <cell r="Q745" t="str">
            <v>เปิดดำเนินการ</v>
          </cell>
          <cell r="R745" t="str">
            <v>ถ.สวรรคโลก-ศรีนคร</v>
          </cell>
          <cell r="S745" t="str">
            <v>64180</v>
          </cell>
          <cell r="T745" t="str">
            <v>055652725</v>
          </cell>
          <cell r="U745" t="str">
            <v>05562726</v>
          </cell>
          <cell r="V745" t="str">
            <v>21</v>
          </cell>
          <cell r="W745" t="str">
            <v>2.1 ทุติยภูมิระดับต้น</v>
          </cell>
          <cell r="AH745" t="str">
            <v>11249</v>
          </cell>
        </row>
        <row r="746">
          <cell r="A746" t="str">
            <v>001124500</v>
          </cell>
          <cell r="B746" t="str">
            <v>โรงพยาบาลคีรีมาศ</v>
          </cell>
          <cell r="C746" t="str">
            <v>21002</v>
          </cell>
          <cell r="D746" t="str">
            <v>กระทรวงสาธารณสุข สำนักงานปลัดกระทรวงสาธารณสุข</v>
          </cell>
          <cell r="E746" t="str">
            <v>07</v>
          </cell>
          <cell r="F746" t="str">
            <v>โรงพยาบาลชุมชน</v>
          </cell>
          <cell r="G746" t="str">
            <v>30</v>
          </cell>
          <cell r="H746" t="str">
            <v>64</v>
          </cell>
          <cell r="I746" t="str">
            <v>จ.สุโขทัย</v>
          </cell>
          <cell r="J746" t="str">
            <v>03</v>
          </cell>
          <cell r="K746" t="str">
            <v xml:space="preserve"> อ.คีรีมาศ</v>
          </cell>
          <cell r="L746" t="str">
            <v>01</v>
          </cell>
          <cell r="M746" t="str">
            <v xml:space="preserve"> 'ต.โตนด'</v>
          </cell>
          <cell r="N746" t="str">
            <v>07</v>
          </cell>
          <cell r="O746" t="str">
            <v xml:space="preserve"> หมู่ 7</v>
          </cell>
          <cell r="P746" t="str">
            <v>01</v>
          </cell>
          <cell r="Q746" t="str">
            <v>เปิดดำเนินการ</v>
          </cell>
          <cell r="R746" t="str">
            <v>ถ.สุโขทัย-กำแพงเพชร</v>
          </cell>
          <cell r="S746" t="str">
            <v>64160</v>
          </cell>
          <cell r="T746" t="str">
            <v>055695145</v>
          </cell>
          <cell r="U746" t="str">
            <v>055693097</v>
          </cell>
          <cell r="V746" t="str">
            <v>21</v>
          </cell>
          <cell r="W746" t="str">
            <v>2.1 ทุติยภูมิระดับต้น</v>
          </cell>
          <cell r="AH746" t="str">
            <v>11245</v>
          </cell>
        </row>
        <row r="747">
          <cell r="A747" t="str">
            <v>001125000</v>
          </cell>
          <cell r="B747" t="str">
            <v>โรงพยาบาลทุ่งเสลี่ยม</v>
          </cell>
          <cell r="C747" t="str">
            <v>21002</v>
          </cell>
          <cell r="D747" t="str">
            <v>กระทรวงสาธารณสุข สำนักงานปลัดกระทรวงสาธารณสุข</v>
          </cell>
          <cell r="E747" t="str">
            <v>07</v>
          </cell>
          <cell r="F747" t="str">
            <v>โรงพยาบาลชุมชน</v>
          </cell>
          <cell r="G747" t="str">
            <v>30</v>
          </cell>
          <cell r="H747" t="str">
            <v>64</v>
          </cell>
          <cell r="I747" t="str">
            <v>จ.สุโขทัย</v>
          </cell>
          <cell r="J747" t="str">
            <v>09</v>
          </cell>
          <cell r="K747" t="str">
            <v xml:space="preserve"> อ.ทุ่งเสลี่ยม</v>
          </cell>
          <cell r="L747" t="str">
            <v>03</v>
          </cell>
          <cell r="M747" t="str">
            <v xml:space="preserve"> 'ต.ทุ่งเสลี่ยม'</v>
          </cell>
          <cell r="N747" t="str">
            <v>08</v>
          </cell>
          <cell r="O747" t="str">
            <v xml:space="preserve"> หมู่ 8</v>
          </cell>
          <cell r="P747" t="str">
            <v>01</v>
          </cell>
          <cell r="Q747" t="str">
            <v>เปิดดำเนินการ</v>
          </cell>
          <cell r="R747" t="str">
            <v>ถ.สุโขทัย-เถิน</v>
          </cell>
          <cell r="S747" t="str">
            <v>64150</v>
          </cell>
          <cell r="T747" t="str">
            <v>055659175</v>
          </cell>
          <cell r="U747" t="str">
            <v>055659411</v>
          </cell>
          <cell r="V747" t="str">
            <v>21</v>
          </cell>
          <cell r="W747" t="str">
            <v>2.1 ทุติยภูมิระดับต้น</v>
          </cell>
          <cell r="AH747" t="str">
            <v>11250</v>
          </cell>
        </row>
        <row r="748">
          <cell r="A748" t="str">
            <v>001130300</v>
          </cell>
          <cell r="B748" t="str">
            <v>โรงพยาบาลพุทธมณฑล</v>
          </cell>
          <cell r="C748" t="str">
            <v>21002</v>
          </cell>
          <cell r="D748" t="str">
            <v>กระทรวงสาธารณสุข สำนักงานปลัดกระทรวงสาธารณสุข</v>
          </cell>
          <cell r="E748" t="str">
            <v>07</v>
          </cell>
          <cell r="F748" t="str">
            <v>โรงพยาบาลชุมชน</v>
          </cell>
          <cell r="G748" t="str">
            <v>10</v>
          </cell>
          <cell r="H748" t="str">
            <v>73</v>
          </cell>
          <cell r="I748" t="str">
            <v>จ.นครปฐม</v>
          </cell>
          <cell r="J748" t="str">
            <v>07</v>
          </cell>
          <cell r="K748" t="str">
            <v xml:space="preserve"> อ.พุทธมณฑล</v>
          </cell>
          <cell r="L748" t="str">
            <v>01</v>
          </cell>
          <cell r="M748" t="str">
            <v xml:space="preserve"> 'ต.ศาลายา'</v>
          </cell>
          <cell r="N748" t="str">
            <v>01</v>
          </cell>
          <cell r="O748" t="str">
            <v xml:space="preserve"> หมู่ 1</v>
          </cell>
          <cell r="P748" t="str">
            <v>01</v>
          </cell>
          <cell r="Q748" t="str">
            <v>เปิดดำเนินการ</v>
          </cell>
          <cell r="V748" t="str">
            <v>21</v>
          </cell>
          <cell r="W748" t="str">
            <v>2.1 ทุติยภูมิระดับต้น</v>
          </cell>
          <cell r="AB748" t="str">
            <v xml:space="preserve">แก้ไชชื่อ รพ.พุทธมลฑล เป็น รพ.พุทธมณฑล </v>
          </cell>
          <cell r="AH748" t="str">
            <v>11303</v>
          </cell>
        </row>
        <row r="749">
          <cell r="A749" t="str">
            <v>001135700</v>
          </cell>
          <cell r="B749" t="str">
            <v>โรงพยาบาลกาญจนดิษฐ์</v>
          </cell>
          <cell r="C749" t="str">
            <v>21002</v>
          </cell>
          <cell r="D749" t="str">
            <v>กระทรวงสาธารณสุข สำนักงานปลัดกระทรวงสาธารณสุข</v>
          </cell>
          <cell r="E749" t="str">
            <v>07</v>
          </cell>
          <cell r="F749" t="str">
            <v>โรงพยาบาลชุมชน</v>
          </cell>
          <cell r="G749" t="str">
            <v>60</v>
          </cell>
          <cell r="H749" t="str">
            <v>84</v>
          </cell>
          <cell r="I749" t="str">
            <v>จ.สุราษฎร์ธานี</v>
          </cell>
          <cell r="J749" t="str">
            <v>02</v>
          </cell>
          <cell r="K749" t="str">
            <v xml:space="preserve"> อ.กาญจนดิษฐ์</v>
          </cell>
          <cell r="L749" t="str">
            <v>07</v>
          </cell>
          <cell r="M749" t="str">
            <v xml:space="preserve"> 'ต.พลายวาส'</v>
          </cell>
          <cell r="N749" t="str">
            <v>09</v>
          </cell>
          <cell r="O749" t="str">
            <v xml:space="preserve"> หมู่ 9</v>
          </cell>
          <cell r="P749" t="str">
            <v>01</v>
          </cell>
          <cell r="Q749" t="str">
            <v>เปิดดำเนินการ</v>
          </cell>
          <cell r="R749" t="str">
            <v xml:space="preserve">776 ม.9 ถ.สุราษฎร์-นครศรี </v>
          </cell>
          <cell r="S749" t="str">
            <v>84160</v>
          </cell>
          <cell r="T749" t="str">
            <v>077244518</v>
          </cell>
          <cell r="U749" t="str">
            <v>077255263t</v>
          </cell>
          <cell r="V749" t="str">
            <v>22</v>
          </cell>
          <cell r="W749" t="str">
            <v>2.2 ทุติยภูมิระดับกลาง</v>
          </cell>
          <cell r="X749" t="str">
            <v>S</v>
          </cell>
          <cell r="Y749" t="str">
            <v xml:space="preserve">บริการ  </v>
          </cell>
          <cell r="AH749" t="str">
            <v>11357</v>
          </cell>
        </row>
        <row r="750">
          <cell r="A750" t="str">
            <v>001135600</v>
          </cell>
          <cell r="B750" t="str">
            <v>โรงพยาบาลถลาง</v>
          </cell>
          <cell r="C750" t="str">
            <v>21002</v>
          </cell>
          <cell r="D750" t="str">
            <v>กระทรวงสาธารณสุข สำนักงานปลัดกระทรวงสาธารณสุข</v>
          </cell>
          <cell r="E750" t="str">
            <v>07</v>
          </cell>
          <cell r="F750" t="str">
            <v>โรงพยาบาลชุมชน</v>
          </cell>
          <cell r="G750" t="str">
            <v>66</v>
          </cell>
          <cell r="H750" t="str">
            <v>83</v>
          </cell>
          <cell r="I750" t="str">
            <v>จ.ภูเก็ต</v>
          </cell>
          <cell r="J750" t="str">
            <v>03</v>
          </cell>
          <cell r="K750" t="str">
            <v xml:space="preserve"> อ.ถลาง</v>
          </cell>
          <cell r="L750" t="str">
            <v>01</v>
          </cell>
          <cell r="M750" t="str">
            <v xml:space="preserve"> 'ต.เทพกระษัตรี'</v>
          </cell>
          <cell r="N750" t="str">
            <v>01</v>
          </cell>
          <cell r="O750" t="str">
            <v xml:space="preserve"> หมู่ 1</v>
          </cell>
          <cell r="P750" t="str">
            <v>01</v>
          </cell>
          <cell r="Q750" t="str">
            <v>เปิดดำเนินการ</v>
          </cell>
          <cell r="R750" t="str">
            <v xml:space="preserve">358  ถ.เทพกระษัตรี  </v>
          </cell>
          <cell r="S750" t="str">
            <v>83110</v>
          </cell>
          <cell r="T750" t="str">
            <v>076311033</v>
          </cell>
          <cell r="U750" t="str">
            <v>076275096</v>
          </cell>
          <cell r="V750" t="str">
            <v>22</v>
          </cell>
          <cell r="W750" t="str">
            <v>2.2 ทุติยภูมิระดับกลาง</v>
          </cell>
          <cell r="AH750" t="str">
            <v>11356</v>
          </cell>
        </row>
        <row r="751">
          <cell r="A751" t="str">
            <v>001135500</v>
          </cell>
          <cell r="B751" t="str">
            <v>โรงพยาบาลป่าตอง</v>
          </cell>
          <cell r="C751" t="str">
            <v>21002</v>
          </cell>
          <cell r="D751" t="str">
            <v>กระทรวงสาธารณสุข สำนักงานปลัดกระทรวงสาธารณสุข</v>
          </cell>
          <cell r="E751" t="str">
            <v>07</v>
          </cell>
          <cell r="F751" t="str">
            <v>โรงพยาบาลชุมชน</v>
          </cell>
          <cell r="G751" t="str">
            <v>60</v>
          </cell>
          <cell r="H751" t="str">
            <v>83</v>
          </cell>
          <cell r="I751" t="str">
            <v>จ.ภูเก็ต</v>
          </cell>
          <cell r="J751" t="str">
            <v>02</v>
          </cell>
          <cell r="K751" t="str">
            <v xml:space="preserve"> อ.กะทู้</v>
          </cell>
          <cell r="L751" t="str">
            <v>02</v>
          </cell>
          <cell r="M751" t="str">
            <v xml:space="preserve"> 'ต.ป่าตอง'</v>
          </cell>
          <cell r="N751" t="str">
            <v>03</v>
          </cell>
          <cell r="O751" t="str">
            <v xml:space="preserve"> หมู่ 3</v>
          </cell>
          <cell r="P751" t="str">
            <v>01</v>
          </cell>
          <cell r="Q751" t="str">
            <v>เปิดดำเนินการ</v>
          </cell>
          <cell r="R751" t="str">
            <v xml:space="preserve">57 ถ.ไสน้ำเย็น </v>
          </cell>
          <cell r="S751" t="str">
            <v>83150</v>
          </cell>
          <cell r="T751" t="str">
            <v>076342633</v>
          </cell>
          <cell r="U751" t="str">
            <v>076340617</v>
          </cell>
          <cell r="V751" t="str">
            <v>22</v>
          </cell>
          <cell r="W751" t="str">
            <v>2.2 ทุติยภูมิระดับกลาง</v>
          </cell>
          <cell r="AH751" t="str">
            <v>11355</v>
          </cell>
        </row>
        <row r="752">
          <cell r="A752" t="str">
            <v>001131900</v>
          </cell>
          <cell r="B752" t="str">
            <v>โรงพยาบาลปราณบุรี</v>
          </cell>
          <cell r="C752" t="str">
            <v>21002</v>
          </cell>
          <cell r="D752" t="str">
            <v>กระทรวงสาธารณสุข สำนักงานปลัดกระทรวงสาธารณสุข</v>
          </cell>
          <cell r="E752" t="str">
            <v>07</v>
          </cell>
          <cell r="F752" t="str">
            <v>โรงพยาบาลชุมชน</v>
          </cell>
          <cell r="G752" t="str">
            <v>30</v>
          </cell>
          <cell r="H752" t="str">
            <v>77</v>
          </cell>
          <cell r="I752" t="str">
            <v>จ.ประจวบคีรีขันธ์</v>
          </cell>
          <cell r="J752" t="str">
            <v>06</v>
          </cell>
          <cell r="K752" t="str">
            <v xml:space="preserve"> อ.ปราณบุรี</v>
          </cell>
          <cell r="L752" t="str">
            <v>08</v>
          </cell>
          <cell r="M752" t="str">
            <v xml:space="preserve"> 'ต.วังก์พง'</v>
          </cell>
          <cell r="N752" t="str">
            <v>05</v>
          </cell>
          <cell r="O752" t="str">
            <v xml:space="preserve"> หมู่ 5</v>
          </cell>
          <cell r="P752" t="str">
            <v>01</v>
          </cell>
          <cell r="Q752" t="str">
            <v>เปิดดำเนินการ</v>
          </cell>
          <cell r="R752" t="str">
            <v xml:space="preserve">19 </v>
          </cell>
          <cell r="V752" t="str">
            <v>21</v>
          </cell>
          <cell r="W752" t="str">
            <v>2.1 ทุติยภูมิระดับต้น</v>
          </cell>
          <cell r="AH752" t="str">
            <v>11319</v>
          </cell>
        </row>
        <row r="753">
          <cell r="A753" t="str">
            <v>001132600</v>
          </cell>
          <cell r="B753" t="str">
            <v>โรงพยาบาลพิปูน</v>
          </cell>
          <cell r="C753" t="str">
            <v>21002</v>
          </cell>
          <cell r="D753" t="str">
            <v>กระทรวงสาธารณสุข สำนักงานปลัดกระทรวงสาธารณสุข</v>
          </cell>
          <cell r="E753" t="str">
            <v>07</v>
          </cell>
          <cell r="F753" t="str">
            <v>โรงพยาบาลชุมชน</v>
          </cell>
          <cell r="G753" t="str">
            <v>30</v>
          </cell>
          <cell r="H753" t="str">
            <v>80</v>
          </cell>
          <cell r="I753" t="str">
            <v>จ.นครศรีธรรมราช</v>
          </cell>
          <cell r="J753" t="str">
            <v>05</v>
          </cell>
          <cell r="K753" t="str">
            <v xml:space="preserve"> อ.พิปูน</v>
          </cell>
          <cell r="L753" t="str">
            <v>04</v>
          </cell>
          <cell r="M753" t="str">
            <v xml:space="preserve"> 'ต.ยางค้อม'</v>
          </cell>
          <cell r="N753" t="str">
            <v>05</v>
          </cell>
          <cell r="O753" t="str">
            <v xml:space="preserve"> หมู่ 5</v>
          </cell>
          <cell r="P753" t="str">
            <v>01</v>
          </cell>
          <cell r="Q753" t="str">
            <v>เปิดดำเนินการ</v>
          </cell>
          <cell r="R753" t="str">
            <v xml:space="preserve">ม.5 </v>
          </cell>
          <cell r="V753" t="str">
            <v>21</v>
          </cell>
          <cell r="W753" t="str">
            <v>2.1 ทุติยภูมิระดับต้น</v>
          </cell>
          <cell r="AH753" t="str">
            <v>11326</v>
          </cell>
        </row>
        <row r="754">
          <cell r="A754" t="str">
            <v>001132700</v>
          </cell>
          <cell r="B754" t="str">
            <v>โรงพยาบาลเชียรใหญ่</v>
          </cell>
          <cell r="C754" t="str">
            <v>21002</v>
          </cell>
          <cell r="D754" t="str">
            <v>กระทรวงสาธารณสุข สำนักงานปลัดกระทรวงสาธารณสุข</v>
          </cell>
          <cell r="E754" t="str">
            <v>07</v>
          </cell>
          <cell r="F754" t="str">
            <v>โรงพยาบาลชุมชน</v>
          </cell>
          <cell r="G754" t="str">
            <v>30</v>
          </cell>
          <cell r="H754" t="str">
            <v>80</v>
          </cell>
          <cell r="I754" t="str">
            <v>จ.นครศรีธรรมราช</v>
          </cell>
          <cell r="J754" t="str">
            <v>06</v>
          </cell>
          <cell r="K754" t="str">
            <v xml:space="preserve"> อ.เชียรใหญ่</v>
          </cell>
          <cell r="L754" t="str">
            <v>07</v>
          </cell>
          <cell r="M754" t="str">
            <v xml:space="preserve"> 'ต.ท้องลำเจียก'</v>
          </cell>
          <cell r="N754" t="str">
            <v>01</v>
          </cell>
          <cell r="O754" t="str">
            <v xml:space="preserve"> หมู่ 1</v>
          </cell>
          <cell r="P754" t="str">
            <v>01</v>
          </cell>
          <cell r="Q754" t="str">
            <v>เปิดดำเนินการ</v>
          </cell>
          <cell r="R754" t="str">
            <v xml:space="preserve">ม.1 </v>
          </cell>
          <cell r="V754" t="str">
            <v>21</v>
          </cell>
          <cell r="W754" t="str">
            <v>2.1 ทุติยภูมิระดับต้น</v>
          </cell>
          <cell r="AH754" t="str">
            <v>11327</v>
          </cell>
        </row>
        <row r="755">
          <cell r="A755" t="str">
            <v>001133600</v>
          </cell>
          <cell r="B755" t="str">
            <v>โรงพยาบาลขนอม</v>
          </cell>
          <cell r="C755" t="str">
            <v>21002</v>
          </cell>
          <cell r="D755" t="str">
            <v>กระทรวงสาธารณสุข สำนักงานปลัดกระทรวงสาธารณสุข</v>
          </cell>
          <cell r="E755" t="str">
            <v>07</v>
          </cell>
          <cell r="F755" t="str">
            <v>โรงพยาบาลชุมชน</v>
          </cell>
          <cell r="G755" t="str">
            <v>30</v>
          </cell>
          <cell r="H755" t="str">
            <v>80</v>
          </cell>
          <cell r="I755" t="str">
            <v>จ.นครศรีธรรมราช</v>
          </cell>
          <cell r="J755" t="str">
            <v>15</v>
          </cell>
          <cell r="K755" t="str">
            <v xml:space="preserve"> อ.ขนอม</v>
          </cell>
          <cell r="L755" t="str">
            <v>01</v>
          </cell>
          <cell r="M755" t="str">
            <v xml:space="preserve"> 'ต.ขนอม'</v>
          </cell>
          <cell r="N755" t="str">
            <v>03</v>
          </cell>
          <cell r="O755" t="str">
            <v xml:space="preserve"> หมู่ 3</v>
          </cell>
          <cell r="P755" t="str">
            <v>01</v>
          </cell>
          <cell r="Q755" t="str">
            <v>เปิดดำเนินการ</v>
          </cell>
          <cell r="V755" t="str">
            <v>21</v>
          </cell>
          <cell r="W755" t="str">
            <v>2.1 ทุติยภูมิระดับต้น</v>
          </cell>
          <cell r="AH755" t="str">
            <v>11336</v>
          </cell>
        </row>
        <row r="756">
          <cell r="A756" t="str">
            <v>001132800</v>
          </cell>
          <cell r="B756" t="str">
            <v>โรงพยาบาลชะอวด</v>
          </cell>
          <cell r="C756" t="str">
            <v>21002</v>
          </cell>
          <cell r="D756" t="str">
            <v>กระทรวงสาธารณสุข สำนักงานปลัดกระทรวงสาธารณสุข</v>
          </cell>
          <cell r="E756" t="str">
            <v>07</v>
          </cell>
          <cell r="F756" t="str">
            <v>โรงพยาบาลชุมชน</v>
          </cell>
          <cell r="G756" t="str">
            <v>30</v>
          </cell>
          <cell r="H756" t="str">
            <v>80</v>
          </cell>
          <cell r="I756" t="str">
            <v>จ.นครศรีธรรมราช</v>
          </cell>
          <cell r="J756" t="str">
            <v>07</v>
          </cell>
          <cell r="K756" t="str">
            <v xml:space="preserve"> อ.ชะอวด</v>
          </cell>
          <cell r="L756" t="str">
            <v>01</v>
          </cell>
          <cell r="M756" t="str">
            <v xml:space="preserve"> 'ต.ชะอวด'</v>
          </cell>
          <cell r="N756" t="str">
            <v>08</v>
          </cell>
          <cell r="O756" t="str">
            <v xml:space="preserve"> หมู่ 8</v>
          </cell>
          <cell r="P756" t="str">
            <v>01</v>
          </cell>
          <cell r="Q756" t="str">
            <v>เปิดดำเนินการ</v>
          </cell>
          <cell r="R756" t="str">
            <v xml:space="preserve">23 </v>
          </cell>
          <cell r="V756" t="str">
            <v>21</v>
          </cell>
          <cell r="W756" t="str">
            <v>2.1 ทุติยภูมิระดับต้น</v>
          </cell>
          <cell r="AH756" t="str">
            <v>11328</v>
          </cell>
        </row>
        <row r="757">
          <cell r="A757" t="str">
            <v>001133200</v>
          </cell>
          <cell r="B757" t="str">
            <v>โรงพยาบาลทุ่งใหญ่</v>
          </cell>
          <cell r="C757" t="str">
            <v>21002</v>
          </cell>
          <cell r="D757" t="str">
            <v>กระทรวงสาธารณสุข สำนักงานปลัดกระทรวงสาธารณสุข</v>
          </cell>
          <cell r="E757" t="str">
            <v>07</v>
          </cell>
          <cell r="F757" t="str">
            <v>โรงพยาบาลชุมชน</v>
          </cell>
          <cell r="G757" t="str">
            <v>60</v>
          </cell>
          <cell r="H757" t="str">
            <v>80</v>
          </cell>
          <cell r="I757" t="str">
            <v>จ.นครศรีธรรมราช</v>
          </cell>
          <cell r="J757" t="str">
            <v>11</v>
          </cell>
          <cell r="K757" t="str">
            <v xml:space="preserve"> อ.ทุ่งใหญ่</v>
          </cell>
          <cell r="L757" t="str">
            <v>01</v>
          </cell>
          <cell r="M757" t="str">
            <v xml:space="preserve"> 'ต.ท่ายาง'</v>
          </cell>
          <cell r="N757" t="str">
            <v>02</v>
          </cell>
          <cell r="O757" t="str">
            <v xml:space="preserve"> หมู่ 2</v>
          </cell>
          <cell r="P757" t="str">
            <v>01</v>
          </cell>
          <cell r="Q757" t="str">
            <v>เปิดดำเนินการ</v>
          </cell>
          <cell r="R757" t="str">
            <v xml:space="preserve">599 </v>
          </cell>
          <cell r="V757" t="str">
            <v>21</v>
          </cell>
          <cell r="W757" t="str">
            <v>2.1 ทุติยภูมิระดับต้น</v>
          </cell>
          <cell r="AH757" t="str">
            <v>11332</v>
          </cell>
        </row>
        <row r="758">
          <cell r="A758" t="str">
            <v>001133700</v>
          </cell>
          <cell r="B758" t="str">
            <v>โรงพยาบาลหัวไทร</v>
          </cell>
          <cell r="C758" t="str">
            <v>21002</v>
          </cell>
          <cell r="D758" t="str">
            <v>กระทรวงสาธารณสุข สำนักงานปลัดกระทรวงสาธารณสุข</v>
          </cell>
          <cell r="E758" t="str">
            <v>07</v>
          </cell>
          <cell r="F758" t="str">
            <v>โรงพยาบาลชุมชน</v>
          </cell>
          <cell r="G758" t="str">
            <v>30</v>
          </cell>
          <cell r="H758" t="str">
            <v>80</v>
          </cell>
          <cell r="I758" t="str">
            <v>จ.นครศรีธรรมราช</v>
          </cell>
          <cell r="J758" t="str">
            <v>16</v>
          </cell>
          <cell r="K758" t="str">
            <v xml:space="preserve"> อ.หัวไทร</v>
          </cell>
          <cell r="L758" t="str">
            <v>01</v>
          </cell>
          <cell r="M758" t="str">
            <v xml:space="preserve"> 'ต.หัวไทร'</v>
          </cell>
          <cell r="N758" t="str">
            <v>04</v>
          </cell>
          <cell r="O758" t="str">
            <v xml:space="preserve"> หมู่ 4</v>
          </cell>
          <cell r="P758" t="str">
            <v>01</v>
          </cell>
          <cell r="Q758" t="str">
            <v>เปิดดำเนินการ</v>
          </cell>
          <cell r="R758" t="str">
            <v xml:space="preserve">16 </v>
          </cell>
          <cell r="V758" t="str">
            <v>21</v>
          </cell>
          <cell r="W758" t="str">
            <v>2.1 ทุติยภูมิระดับต้น</v>
          </cell>
          <cell r="AH758" t="str">
            <v>11337</v>
          </cell>
        </row>
        <row r="759">
          <cell r="A759" t="str">
            <v>001134900</v>
          </cell>
          <cell r="B759" t="str">
            <v>โรงพยาบาลตะกั่วทุ่ง</v>
          </cell>
          <cell r="C759" t="str">
            <v>21002</v>
          </cell>
          <cell r="D759" t="str">
            <v>กระทรวงสาธารณสุข สำนักงานปลัดกระทรวงสาธารณสุข</v>
          </cell>
          <cell r="E759" t="str">
            <v>07</v>
          </cell>
          <cell r="F759" t="str">
            <v>โรงพยาบาลชุมชน</v>
          </cell>
          <cell r="G759" t="str">
            <v>30</v>
          </cell>
          <cell r="H759" t="str">
            <v>82</v>
          </cell>
          <cell r="I759" t="str">
            <v>จ.พังงา</v>
          </cell>
          <cell r="J759" t="str">
            <v>04</v>
          </cell>
          <cell r="K759" t="str">
            <v xml:space="preserve"> อ.ตะกั่วทุ่ง</v>
          </cell>
          <cell r="L759" t="str">
            <v>06</v>
          </cell>
          <cell r="M759" t="str">
            <v xml:space="preserve"> 'ต.โคกกลอย'</v>
          </cell>
          <cell r="N759" t="str">
            <v>02</v>
          </cell>
          <cell r="O759" t="str">
            <v xml:space="preserve"> หมู่ 2</v>
          </cell>
          <cell r="P759" t="str">
            <v>01</v>
          </cell>
          <cell r="Q759" t="str">
            <v>เปิดดำเนินการ</v>
          </cell>
          <cell r="R759" t="str">
            <v xml:space="preserve">69/2 </v>
          </cell>
          <cell r="S759" t="str">
            <v>82130</v>
          </cell>
          <cell r="T759" t="str">
            <v>076581395</v>
          </cell>
          <cell r="U759" t="str">
            <v>076581395</v>
          </cell>
          <cell r="V759" t="str">
            <v>21</v>
          </cell>
          <cell r="W759" t="str">
            <v>2.1 ทุติยภูมิระดับต้น</v>
          </cell>
          <cell r="AH759" t="str">
            <v>11349</v>
          </cell>
        </row>
        <row r="760">
          <cell r="A760" t="str">
            <v>001133000</v>
          </cell>
          <cell r="B760" t="str">
            <v>โรงพยาบาลทุ่งสง</v>
          </cell>
          <cell r="C760" t="str">
            <v>21002</v>
          </cell>
          <cell r="D760" t="str">
            <v>กระทรวงสาธารณสุข สำนักงานปลัดกระทรวงสาธารณสุข</v>
          </cell>
          <cell r="E760" t="str">
            <v>07</v>
          </cell>
          <cell r="F760" t="str">
            <v>โรงพยาบาลชุมชน</v>
          </cell>
          <cell r="G760" t="str">
            <v>150</v>
          </cell>
          <cell r="H760" t="str">
            <v>80</v>
          </cell>
          <cell r="I760" t="str">
            <v>จ.นครศรีธรรมราช</v>
          </cell>
          <cell r="J760" t="str">
            <v>09</v>
          </cell>
          <cell r="K760" t="str">
            <v xml:space="preserve"> อ.ทุ่งสง</v>
          </cell>
          <cell r="L760" t="str">
            <v>01</v>
          </cell>
          <cell r="M760" t="str">
            <v xml:space="preserve"> 'ต.ปากแพรก'</v>
          </cell>
          <cell r="N760" t="str">
            <v>00</v>
          </cell>
          <cell r="O760" t="str">
            <v xml:space="preserve"> หมู่ 0</v>
          </cell>
          <cell r="P760" t="str">
            <v>01</v>
          </cell>
          <cell r="Q760" t="str">
            <v>เปิดดำเนินการ</v>
          </cell>
          <cell r="R760" t="str">
            <v xml:space="preserve">277 ถ.ชัยชุมพล </v>
          </cell>
          <cell r="V760" t="str">
            <v>23</v>
          </cell>
          <cell r="W760" t="str">
            <v>2.3 ทุติยภูมิระดับสูง</v>
          </cell>
          <cell r="AH760" t="str">
            <v>11330</v>
          </cell>
        </row>
        <row r="761">
          <cell r="A761" t="str">
            <v>001133100</v>
          </cell>
          <cell r="B761" t="str">
            <v>โรงพยาบาลนาบอน</v>
          </cell>
          <cell r="C761" t="str">
            <v>21002</v>
          </cell>
          <cell r="D761" t="str">
            <v>กระทรวงสาธารณสุข สำนักงานปลัดกระทรวงสาธารณสุข</v>
          </cell>
          <cell r="E761" t="str">
            <v>07</v>
          </cell>
          <cell r="F761" t="str">
            <v>โรงพยาบาลชุมชน</v>
          </cell>
          <cell r="G761" t="str">
            <v>30</v>
          </cell>
          <cell r="H761" t="str">
            <v>80</v>
          </cell>
          <cell r="I761" t="str">
            <v>จ.นครศรีธรรมราช</v>
          </cell>
          <cell r="J761" t="str">
            <v>10</v>
          </cell>
          <cell r="K761" t="str">
            <v xml:space="preserve"> อ.นาบอน</v>
          </cell>
          <cell r="L761" t="str">
            <v>01</v>
          </cell>
          <cell r="M761" t="str">
            <v xml:space="preserve"> 'ต.นาบอน'</v>
          </cell>
          <cell r="N761" t="str">
            <v>02</v>
          </cell>
          <cell r="O761" t="str">
            <v xml:space="preserve"> หมู่ 2</v>
          </cell>
          <cell r="P761" t="str">
            <v>01</v>
          </cell>
          <cell r="Q761" t="str">
            <v>เปิดดำเนินการ</v>
          </cell>
          <cell r="R761" t="str">
            <v xml:space="preserve">244 </v>
          </cell>
          <cell r="V761" t="str">
            <v>21</v>
          </cell>
          <cell r="W761" t="str">
            <v>2.1 ทุติยภูมิระดับต้น</v>
          </cell>
          <cell r="AH761" t="str">
            <v>11331</v>
          </cell>
        </row>
        <row r="762">
          <cell r="A762" t="str">
            <v>001133800</v>
          </cell>
          <cell r="B762" t="str">
            <v>โรงพยาบาลบางขัน</v>
          </cell>
          <cell r="C762" t="str">
            <v>21002</v>
          </cell>
          <cell r="D762" t="str">
            <v>กระทรวงสาธารณสุข สำนักงานปลัดกระทรวงสาธารณสุข</v>
          </cell>
          <cell r="E762" t="str">
            <v>07</v>
          </cell>
          <cell r="F762" t="str">
            <v>โรงพยาบาลชุมชน</v>
          </cell>
          <cell r="G762" t="str">
            <v>30</v>
          </cell>
          <cell r="H762" t="str">
            <v>80</v>
          </cell>
          <cell r="I762" t="str">
            <v>จ.นครศรีธรรมราช</v>
          </cell>
          <cell r="J762" t="str">
            <v>17</v>
          </cell>
          <cell r="K762" t="str">
            <v xml:space="preserve"> อ.บางขัน</v>
          </cell>
          <cell r="L762" t="str">
            <v>02</v>
          </cell>
          <cell r="M762" t="str">
            <v xml:space="preserve"> 'ต.บ้านลำนาว'</v>
          </cell>
          <cell r="N762" t="str">
            <v>01</v>
          </cell>
          <cell r="O762" t="str">
            <v xml:space="preserve"> หมู่ 1</v>
          </cell>
          <cell r="P762" t="str">
            <v>01</v>
          </cell>
          <cell r="Q762" t="str">
            <v>เปิดดำเนินการ</v>
          </cell>
          <cell r="R762" t="str">
            <v>3 ม.1 ต.บ้านลำนาว</v>
          </cell>
          <cell r="V762" t="str">
            <v>21</v>
          </cell>
          <cell r="W762" t="str">
            <v>2.1 ทุติยภูมิระดับต้น</v>
          </cell>
          <cell r="AH762" t="str">
            <v>11338</v>
          </cell>
        </row>
        <row r="763">
          <cell r="A763" t="str">
            <v>001136400</v>
          </cell>
          <cell r="B763" t="str">
            <v>โรงพยาบาลพนม</v>
          </cell>
          <cell r="C763" t="str">
            <v>21002</v>
          </cell>
          <cell r="D763" t="str">
            <v>กระทรวงสาธารณสุข สำนักงานปลัดกระทรวงสาธารณสุข</v>
          </cell>
          <cell r="E763" t="str">
            <v>07</v>
          </cell>
          <cell r="F763" t="str">
            <v>โรงพยาบาลชุมชน</v>
          </cell>
          <cell r="G763" t="str">
            <v>30</v>
          </cell>
          <cell r="H763" t="str">
            <v>84</v>
          </cell>
          <cell r="I763" t="str">
            <v>จ.สุราษฎร์ธานี</v>
          </cell>
          <cell r="J763" t="str">
            <v>10</v>
          </cell>
          <cell r="K763" t="str">
            <v xml:space="preserve"> อ.พนม</v>
          </cell>
          <cell r="L763" t="str">
            <v>05</v>
          </cell>
          <cell r="M763" t="str">
            <v xml:space="preserve"> 'ต.พังกาญจน์'</v>
          </cell>
          <cell r="N763" t="str">
            <v>03</v>
          </cell>
          <cell r="O763" t="str">
            <v xml:space="preserve"> หมู่ 3</v>
          </cell>
          <cell r="P763" t="str">
            <v>01</v>
          </cell>
          <cell r="Q763" t="str">
            <v>เปิดดำเนินการ</v>
          </cell>
          <cell r="R763" t="str">
            <v xml:space="preserve">60 </v>
          </cell>
          <cell r="S763" t="str">
            <v>84250</v>
          </cell>
          <cell r="T763" t="str">
            <v>077399125</v>
          </cell>
          <cell r="U763" t="str">
            <v>077399084</v>
          </cell>
          <cell r="V763" t="str">
            <v>21</v>
          </cell>
          <cell r="W763" t="str">
            <v>2.1 ทุติยภูมิระดับต้น</v>
          </cell>
          <cell r="X763" t="str">
            <v>S</v>
          </cell>
          <cell r="Y763" t="str">
            <v xml:space="preserve">บริการ  </v>
          </cell>
          <cell r="AH763" t="str">
            <v>11364</v>
          </cell>
        </row>
        <row r="764">
          <cell r="A764" t="str">
            <v>001134300</v>
          </cell>
          <cell r="B764" t="str">
            <v>โรงพยาบาลอ่าวลึก</v>
          </cell>
          <cell r="C764" t="str">
            <v>21002</v>
          </cell>
          <cell r="D764" t="str">
            <v>กระทรวงสาธารณสุข สำนักงานปลัดกระทรวงสาธารณสุข</v>
          </cell>
          <cell r="E764" t="str">
            <v>07</v>
          </cell>
          <cell r="F764" t="str">
            <v>โรงพยาบาลชุมชน</v>
          </cell>
          <cell r="G764" t="str">
            <v>60</v>
          </cell>
          <cell r="H764" t="str">
            <v>81</v>
          </cell>
          <cell r="I764" t="str">
            <v>จ.กระบี่</v>
          </cell>
          <cell r="J764" t="str">
            <v>05</v>
          </cell>
          <cell r="K764" t="str">
            <v xml:space="preserve"> อ.อ่าวลึก</v>
          </cell>
          <cell r="L764" t="str">
            <v>01</v>
          </cell>
          <cell r="M764" t="str">
            <v xml:space="preserve"> 'ต.อ่าวลึกใต้'</v>
          </cell>
          <cell r="N764" t="str">
            <v>07</v>
          </cell>
          <cell r="O764" t="str">
            <v xml:space="preserve"> หมู่ 7</v>
          </cell>
          <cell r="P764" t="str">
            <v>01</v>
          </cell>
          <cell r="Q764" t="str">
            <v>เปิดดำเนินการ</v>
          </cell>
          <cell r="R764" t="str">
            <v>3/1</v>
          </cell>
          <cell r="S764" t="str">
            <v>81110</v>
          </cell>
          <cell r="T764" t="str">
            <v>075619105</v>
          </cell>
          <cell r="V764" t="str">
            <v>21</v>
          </cell>
          <cell r="W764" t="str">
            <v>2.1 ทุติยภูมิระดับต้น</v>
          </cell>
          <cell r="AH764" t="str">
            <v>11343</v>
          </cell>
        </row>
        <row r="765">
          <cell r="A765" t="str">
            <v>001130900</v>
          </cell>
          <cell r="B765" t="str">
            <v>โรงพยาบาลหนองหญ้าปล้อง</v>
          </cell>
          <cell r="C765" t="str">
            <v>21002</v>
          </cell>
          <cell r="D765" t="str">
            <v>กระทรวงสาธารณสุข สำนักงานปลัดกระทรวงสาธารณสุข</v>
          </cell>
          <cell r="E765" t="str">
            <v>07</v>
          </cell>
          <cell r="F765" t="str">
            <v>โรงพยาบาลชุมชน</v>
          </cell>
          <cell r="G765" t="str">
            <v>30</v>
          </cell>
          <cell r="H765" t="str">
            <v>76</v>
          </cell>
          <cell r="I765" t="str">
            <v>จ.เพชรบุรี</v>
          </cell>
          <cell r="J765" t="str">
            <v>03</v>
          </cell>
          <cell r="K765" t="str">
            <v xml:space="preserve"> อ.หนองหญ้าปล้อง</v>
          </cell>
          <cell r="L765" t="str">
            <v>01</v>
          </cell>
          <cell r="M765" t="str">
            <v xml:space="preserve"> 'ต.หนองหญ้าปล้อง'</v>
          </cell>
          <cell r="N765" t="str">
            <v>11</v>
          </cell>
          <cell r="O765" t="str">
            <v xml:space="preserve"> หมู่ 11</v>
          </cell>
          <cell r="P765" t="str">
            <v>01</v>
          </cell>
          <cell r="Q765" t="str">
            <v>เปิดดำเนินการ</v>
          </cell>
          <cell r="R765" t="str">
            <v>192</v>
          </cell>
          <cell r="S765" t="str">
            <v>76160</v>
          </cell>
          <cell r="T765" t="str">
            <v>032494353</v>
          </cell>
          <cell r="U765" t="str">
            <v>032494353</v>
          </cell>
          <cell r="V765" t="str">
            <v>21</v>
          </cell>
          <cell r="W765" t="str">
            <v>2.1 ทุติยภูมิระดับต้น</v>
          </cell>
          <cell r="X765" t="str">
            <v>S</v>
          </cell>
          <cell r="Y765" t="str">
            <v xml:space="preserve">บริการ  </v>
          </cell>
          <cell r="Z765" t="str">
            <v>01</v>
          </cell>
          <cell r="AA765" t="str">
            <v>ตั้งใหม่</v>
          </cell>
          <cell r="AH765" t="str">
            <v>11309</v>
          </cell>
        </row>
        <row r="766">
          <cell r="A766" t="str">
            <v>001131600</v>
          </cell>
          <cell r="B766" t="str">
            <v>โรงพยาบาลทับสะแก</v>
          </cell>
          <cell r="C766" t="str">
            <v>21002</v>
          </cell>
          <cell r="D766" t="str">
            <v>กระทรวงสาธารณสุข สำนักงานปลัดกระทรวงสาธารณสุข</v>
          </cell>
          <cell r="E766" t="str">
            <v>07</v>
          </cell>
          <cell r="F766" t="str">
            <v>โรงพยาบาลชุมชน</v>
          </cell>
          <cell r="G766" t="str">
            <v>60</v>
          </cell>
          <cell r="H766" t="str">
            <v>77</v>
          </cell>
          <cell r="I766" t="str">
            <v>จ.ประจวบคีรีขันธ์</v>
          </cell>
          <cell r="J766" t="str">
            <v>03</v>
          </cell>
          <cell r="K766" t="str">
            <v xml:space="preserve"> อ.ทับสะแก</v>
          </cell>
          <cell r="L766" t="str">
            <v>03</v>
          </cell>
          <cell r="M766" t="str">
            <v xml:space="preserve"> 'ต.นาหูกวาง'</v>
          </cell>
          <cell r="N766" t="str">
            <v>06</v>
          </cell>
          <cell r="O766" t="str">
            <v xml:space="preserve"> หมู่ 6</v>
          </cell>
          <cell r="P766" t="str">
            <v>01</v>
          </cell>
          <cell r="Q766" t="str">
            <v>เปิดดำเนินการ</v>
          </cell>
          <cell r="R766" t="str">
            <v xml:space="preserve">111  ถ.เพชรเกษม </v>
          </cell>
          <cell r="V766" t="str">
            <v>21</v>
          </cell>
          <cell r="W766" t="str">
            <v>2.1 ทุติยภูมิระดับต้น</v>
          </cell>
          <cell r="AH766" t="str">
            <v>11316</v>
          </cell>
        </row>
        <row r="767">
          <cell r="A767" t="str">
            <v>001131800</v>
          </cell>
          <cell r="B767" t="str">
            <v>โรงพยาบาลบางสะพานน้อย</v>
          </cell>
          <cell r="C767" t="str">
            <v>21002</v>
          </cell>
          <cell r="D767" t="str">
            <v>กระทรวงสาธารณสุข สำนักงานปลัดกระทรวงสาธารณสุข</v>
          </cell>
          <cell r="E767" t="str">
            <v>07</v>
          </cell>
          <cell r="F767" t="str">
            <v>โรงพยาบาลชุมชน</v>
          </cell>
          <cell r="G767" t="str">
            <v>30</v>
          </cell>
          <cell r="H767" t="str">
            <v>77</v>
          </cell>
          <cell r="I767" t="str">
            <v>จ.ประจวบคีรีขันธ์</v>
          </cell>
          <cell r="J767" t="str">
            <v>05</v>
          </cell>
          <cell r="K767" t="str">
            <v xml:space="preserve"> อ.บางสะพานน้อย</v>
          </cell>
          <cell r="L767" t="str">
            <v>01</v>
          </cell>
          <cell r="M767" t="str">
            <v xml:space="preserve"> 'ต.ปากแพรก'</v>
          </cell>
          <cell r="N767" t="str">
            <v>04</v>
          </cell>
          <cell r="O767" t="str">
            <v xml:space="preserve"> หมู่ 4</v>
          </cell>
          <cell r="P767" t="str">
            <v>01</v>
          </cell>
          <cell r="Q767" t="str">
            <v>เปิดดำเนินการ</v>
          </cell>
          <cell r="R767" t="str">
            <v xml:space="preserve">60/2 </v>
          </cell>
          <cell r="V767" t="str">
            <v>21</v>
          </cell>
          <cell r="W767" t="str">
            <v>2.1 ทุติยภูมิระดับต้น</v>
          </cell>
          <cell r="AH767" t="str">
            <v>11318</v>
          </cell>
        </row>
        <row r="768">
          <cell r="A768" t="str">
            <v>001131200</v>
          </cell>
          <cell r="B768" t="str">
            <v>โรงพยาบาลบ้านลาด</v>
          </cell>
          <cell r="C768" t="str">
            <v>21002</v>
          </cell>
          <cell r="D768" t="str">
            <v>กระทรวงสาธารณสุข สำนักงานปลัดกระทรวงสาธารณสุข</v>
          </cell>
          <cell r="E768" t="str">
            <v>07</v>
          </cell>
          <cell r="F768" t="str">
            <v>โรงพยาบาลชุมชน</v>
          </cell>
          <cell r="G768" t="str">
            <v>30</v>
          </cell>
          <cell r="H768" t="str">
            <v>76</v>
          </cell>
          <cell r="I768" t="str">
            <v>จ.เพชรบุรี</v>
          </cell>
          <cell r="J768" t="str">
            <v>06</v>
          </cell>
          <cell r="K768" t="str">
            <v xml:space="preserve"> อ.บ้านลาด</v>
          </cell>
          <cell r="L768" t="str">
            <v>16</v>
          </cell>
          <cell r="M768" t="str">
            <v xml:space="preserve"> 'ต.ท่าช้าง'</v>
          </cell>
          <cell r="N768" t="str">
            <v>08</v>
          </cell>
          <cell r="O768" t="str">
            <v xml:space="preserve"> หมู่ 8</v>
          </cell>
          <cell r="P768" t="str">
            <v>01</v>
          </cell>
          <cell r="Q768" t="str">
            <v>เปิดดำเนินการ</v>
          </cell>
          <cell r="R768" t="str">
            <v xml:space="preserve">131 </v>
          </cell>
          <cell r="S768" t="str">
            <v>76150</v>
          </cell>
          <cell r="T768" t="str">
            <v>032491051</v>
          </cell>
          <cell r="U768" t="str">
            <v>032491242</v>
          </cell>
          <cell r="V768" t="str">
            <v>21</v>
          </cell>
          <cell r="W768" t="str">
            <v>2.1 ทุติยภูมิระดับต้น</v>
          </cell>
          <cell r="X768" t="str">
            <v>S</v>
          </cell>
          <cell r="Y768" t="str">
            <v xml:space="preserve">บริการ  </v>
          </cell>
          <cell r="AH768" t="str">
            <v>11312</v>
          </cell>
        </row>
        <row r="769">
          <cell r="A769" t="str">
            <v>001131300</v>
          </cell>
          <cell r="B769" t="str">
            <v>โรงพยาบาลบ้านแหลม</v>
          </cell>
          <cell r="C769" t="str">
            <v>21002</v>
          </cell>
          <cell r="D769" t="str">
            <v>กระทรวงสาธารณสุข สำนักงานปลัดกระทรวงสาธารณสุข</v>
          </cell>
          <cell r="E769" t="str">
            <v>07</v>
          </cell>
          <cell r="F769" t="str">
            <v>โรงพยาบาลชุมชน</v>
          </cell>
          <cell r="G769" t="str">
            <v>30</v>
          </cell>
          <cell r="H769" t="str">
            <v>76</v>
          </cell>
          <cell r="I769" t="str">
            <v>จ.เพชรบุรี</v>
          </cell>
          <cell r="J769" t="str">
            <v>07</v>
          </cell>
          <cell r="K769" t="str">
            <v xml:space="preserve"> อ.บ้านแหลม</v>
          </cell>
          <cell r="L769" t="str">
            <v>01</v>
          </cell>
          <cell r="M769" t="str">
            <v xml:space="preserve"> 'ต.บ้านแหลม'</v>
          </cell>
          <cell r="N769" t="str">
            <v>03</v>
          </cell>
          <cell r="O769" t="str">
            <v xml:space="preserve"> หมู่ 3</v>
          </cell>
          <cell r="P769" t="str">
            <v>01</v>
          </cell>
          <cell r="Q769" t="str">
            <v>เปิดดำเนินการ</v>
          </cell>
          <cell r="R769" t="str">
            <v xml:space="preserve">238 </v>
          </cell>
          <cell r="S769" t="str">
            <v>76110</v>
          </cell>
          <cell r="T769" t="str">
            <v>032481144</v>
          </cell>
          <cell r="U769" t="str">
            <v>032481144</v>
          </cell>
          <cell r="V769" t="str">
            <v>21</v>
          </cell>
          <cell r="W769" t="str">
            <v>2.1 ทุติยภูมิระดับต้น</v>
          </cell>
          <cell r="X769" t="str">
            <v>S</v>
          </cell>
          <cell r="Y769" t="str">
            <v xml:space="preserve">บริการ  </v>
          </cell>
          <cell r="AH769" t="str">
            <v>11313</v>
          </cell>
        </row>
        <row r="770">
          <cell r="A770" t="str">
            <v>001131100</v>
          </cell>
          <cell r="B770" t="str">
            <v>โรงพยาบาลท่ายาง</v>
          </cell>
          <cell r="C770" t="str">
            <v>21002</v>
          </cell>
          <cell r="D770" t="str">
            <v>กระทรวงสาธารณสุข สำนักงานปลัดกระทรวงสาธารณสุข</v>
          </cell>
          <cell r="E770" t="str">
            <v>07</v>
          </cell>
          <cell r="F770" t="str">
            <v>โรงพยาบาลชุมชน</v>
          </cell>
          <cell r="G770" t="str">
            <v>60</v>
          </cell>
          <cell r="H770" t="str">
            <v>76</v>
          </cell>
          <cell r="I770" t="str">
            <v>จ.เพชรบุรี</v>
          </cell>
          <cell r="J770" t="str">
            <v>05</v>
          </cell>
          <cell r="K770" t="str">
            <v xml:space="preserve"> อ.ท่ายาง</v>
          </cell>
          <cell r="L770" t="str">
            <v>01</v>
          </cell>
          <cell r="M770" t="str">
            <v xml:space="preserve"> 'ต.ท่ายาง'</v>
          </cell>
          <cell r="N770" t="str">
            <v>01</v>
          </cell>
          <cell r="O770" t="str">
            <v xml:space="preserve"> หมู่ 1</v>
          </cell>
          <cell r="P770" t="str">
            <v>01</v>
          </cell>
          <cell r="Q770" t="str">
            <v>เปิดดำเนินการ</v>
          </cell>
          <cell r="R770" t="str">
            <v xml:space="preserve">259/6 </v>
          </cell>
          <cell r="S770" t="str">
            <v>76130</v>
          </cell>
          <cell r="T770" t="str">
            <v>032461100</v>
          </cell>
          <cell r="U770" t="str">
            <v>032461100</v>
          </cell>
          <cell r="V770" t="str">
            <v>21</v>
          </cell>
          <cell r="W770" t="str">
            <v>2.1 ทุติยภูมิระดับต้น</v>
          </cell>
          <cell r="X770" t="str">
            <v>S</v>
          </cell>
          <cell r="Y770" t="str">
            <v xml:space="preserve">บริการ  </v>
          </cell>
          <cell r="AH770" t="str">
            <v>11311</v>
          </cell>
        </row>
        <row r="771">
          <cell r="A771" t="str">
            <v>001131400</v>
          </cell>
          <cell r="B771" t="str">
            <v>โรงพยาบาลแก่งกระจาน</v>
          </cell>
          <cell r="C771" t="str">
            <v>21002</v>
          </cell>
          <cell r="D771" t="str">
            <v>กระทรวงสาธารณสุข สำนักงานปลัดกระทรวงสาธารณสุข</v>
          </cell>
          <cell r="E771" t="str">
            <v>07</v>
          </cell>
          <cell r="F771" t="str">
            <v>โรงพยาบาลชุมชน</v>
          </cell>
          <cell r="G771" t="str">
            <v>30</v>
          </cell>
          <cell r="H771" t="str">
            <v>76</v>
          </cell>
          <cell r="I771" t="str">
            <v>จ.เพชรบุรี</v>
          </cell>
          <cell r="J771" t="str">
            <v>08</v>
          </cell>
          <cell r="K771" t="str">
            <v xml:space="preserve"> อ.แก่งกระจาน</v>
          </cell>
          <cell r="L771" t="str">
            <v>03</v>
          </cell>
          <cell r="M771" t="str">
            <v xml:space="preserve"> 'ต.วังจันทร์'</v>
          </cell>
          <cell r="N771" t="str">
            <v>05</v>
          </cell>
          <cell r="O771" t="str">
            <v xml:space="preserve"> หมู่ 5</v>
          </cell>
          <cell r="P771" t="str">
            <v>01</v>
          </cell>
          <cell r="Q771" t="str">
            <v>เปิดดำเนินการ</v>
          </cell>
          <cell r="R771" t="str">
            <v xml:space="preserve">6  ถ.เขื่อนเพชร </v>
          </cell>
          <cell r="S771" t="str">
            <v>76170</v>
          </cell>
          <cell r="T771" t="str">
            <v>03245925</v>
          </cell>
          <cell r="U771" t="str">
            <v>032459091</v>
          </cell>
          <cell r="V771" t="str">
            <v>21</v>
          </cell>
          <cell r="W771" t="str">
            <v>2.1 ทุติยภูมิระดับต้น</v>
          </cell>
          <cell r="X771" t="str">
            <v>S</v>
          </cell>
          <cell r="Y771" t="str">
            <v xml:space="preserve">บริการ  </v>
          </cell>
          <cell r="Z771" t="str">
            <v>01</v>
          </cell>
          <cell r="AA771" t="str">
            <v>ตั้งใหม่</v>
          </cell>
          <cell r="AH771" t="str">
            <v>11314</v>
          </cell>
        </row>
        <row r="772">
          <cell r="A772" t="str">
            <v>001133900</v>
          </cell>
          <cell r="B772" t="str">
            <v>โรงพยาบาลถ้ำพรรณรา</v>
          </cell>
          <cell r="C772" t="str">
            <v>21002</v>
          </cell>
          <cell r="D772" t="str">
            <v>กระทรวงสาธารณสุข สำนักงานปลัดกระทรวงสาธารณสุข</v>
          </cell>
          <cell r="E772" t="str">
            <v>07</v>
          </cell>
          <cell r="F772" t="str">
            <v>โรงพยาบาลชุมชน</v>
          </cell>
          <cell r="G772" t="str">
            <v>10</v>
          </cell>
          <cell r="H772" t="str">
            <v>80</v>
          </cell>
          <cell r="I772" t="str">
            <v>จ.นครศรีธรรมราช</v>
          </cell>
          <cell r="J772" t="str">
            <v>18</v>
          </cell>
          <cell r="K772" t="str">
            <v xml:space="preserve"> อ.ถ้ำพรรณรา</v>
          </cell>
          <cell r="L772" t="str">
            <v>01</v>
          </cell>
          <cell r="M772" t="str">
            <v xml:space="preserve"> 'ต.ถ้ำพรรณรา'</v>
          </cell>
          <cell r="N772" t="str">
            <v>02</v>
          </cell>
          <cell r="O772" t="str">
            <v xml:space="preserve"> หมู่ 2</v>
          </cell>
          <cell r="P772" t="str">
            <v>01</v>
          </cell>
          <cell r="Q772" t="str">
            <v>เปิดดำเนินการ</v>
          </cell>
          <cell r="R772" t="str">
            <v>ม.2 ต.ถ้ำพรรณรา</v>
          </cell>
          <cell r="V772" t="str">
            <v>21</v>
          </cell>
          <cell r="W772" t="str">
            <v>2.1 ทุติยภูมิระดับต้น</v>
          </cell>
          <cell r="AH772" t="str">
            <v>11339</v>
          </cell>
        </row>
        <row r="773">
          <cell r="A773" t="str">
            <v>001132400</v>
          </cell>
          <cell r="B773" t="str">
            <v>โรงพยาบาลลานสะกา</v>
          </cell>
          <cell r="C773" t="str">
            <v>21002</v>
          </cell>
          <cell r="D773" t="str">
            <v>กระทรวงสาธารณสุข สำนักงานปลัดกระทรวงสาธารณสุข</v>
          </cell>
          <cell r="E773" t="str">
            <v>07</v>
          </cell>
          <cell r="F773" t="str">
            <v>โรงพยาบาลชุมชน</v>
          </cell>
          <cell r="G773" t="str">
            <v>30</v>
          </cell>
          <cell r="H773" t="str">
            <v>80</v>
          </cell>
          <cell r="I773" t="str">
            <v>จ.นครศรีธรรมราช</v>
          </cell>
          <cell r="J773" t="str">
            <v>03</v>
          </cell>
          <cell r="K773" t="str">
            <v xml:space="preserve"> อ.ลานสกา</v>
          </cell>
          <cell r="L773" t="str">
            <v>01</v>
          </cell>
          <cell r="M773" t="str">
            <v xml:space="preserve"> 'ต.เขาแก้ว'</v>
          </cell>
          <cell r="N773" t="str">
            <v>01</v>
          </cell>
          <cell r="O773" t="str">
            <v xml:space="preserve"> หมู่ 1</v>
          </cell>
          <cell r="P773" t="str">
            <v>01</v>
          </cell>
          <cell r="Q773" t="str">
            <v>เปิดดำเนินการ</v>
          </cell>
          <cell r="R773" t="str">
            <v xml:space="preserve">ม.1 </v>
          </cell>
          <cell r="V773" t="str">
            <v>21</v>
          </cell>
          <cell r="W773" t="str">
            <v>2.1 ทุติยภูมิระดับต้น</v>
          </cell>
          <cell r="AH773" t="str">
            <v>11324</v>
          </cell>
        </row>
        <row r="774">
          <cell r="A774" t="str">
            <v>001135800</v>
          </cell>
          <cell r="B774" t="str">
            <v>โรงพยาบาลดอนสัก</v>
          </cell>
          <cell r="C774" t="str">
            <v>21002</v>
          </cell>
          <cell r="D774" t="str">
            <v>กระทรวงสาธารณสุข สำนักงานปลัดกระทรวงสาธารณสุข</v>
          </cell>
          <cell r="E774" t="str">
            <v>07</v>
          </cell>
          <cell r="F774" t="str">
            <v>โรงพยาบาลชุมชน</v>
          </cell>
          <cell r="G774" t="str">
            <v>30</v>
          </cell>
          <cell r="H774" t="str">
            <v>84</v>
          </cell>
          <cell r="I774" t="str">
            <v>จ.สุราษฎร์ธานี</v>
          </cell>
          <cell r="J774" t="str">
            <v>03</v>
          </cell>
          <cell r="K774" t="str">
            <v xml:space="preserve"> อ.ดอนสัก</v>
          </cell>
          <cell r="L774" t="str">
            <v>01</v>
          </cell>
          <cell r="M774" t="str">
            <v xml:space="preserve"> 'ต.ดอนสัก'</v>
          </cell>
          <cell r="N774" t="str">
            <v>05</v>
          </cell>
          <cell r="O774" t="str">
            <v xml:space="preserve"> หมู่ 5</v>
          </cell>
          <cell r="P774" t="str">
            <v>01</v>
          </cell>
          <cell r="Q774" t="str">
            <v>เปิดดำเนินการ</v>
          </cell>
          <cell r="R774" t="str">
            <v xml:space="preserve">13/2 </v>
          </cell>
          <cell r="S774" t="str">
            <v>84220</v>
          </cell>
          <cell r="T774" t="str">
            <v>077371400</v>
          </cell>
          <cell r="U774" t="str">
            <v>077371179</v>
          </cell>
          <cell r="V774" t="str">
            <v>21</v>
          </cell>
          <cell r="W774" t="str">
            <v>2.1 ทุติยภูมิระดับต้น</v>
          </cell>
          <cell r="X774" t="str">
            <v>S</v>
          </cell>
          <cell r="Y774" t="str">
            <v xml:space="preserve">บริการ  </v>
          </cell>
          <cell r="AH774" t="str">
            <v>11358</v>
          </cell>
        </row>
        <row r="775">
          <cell r="A775" t="str">
            <v>001135900</v>
          </cell>
          <cell r="B775" t="str">
            <v>โรงพยาบาลเกาะพงัน</v>
          </cell>
          <cell r="C775" t="str">
            <v>21002</v>
          </cell>
          <cell r="D775" t="str">
            <v>กระทรวงสาธารณสุข สำนักงานปลัดกระทรวงสาธารณสุข</v>
          </cell>
          <cell r="E775" t="str">
            <v>07</v>
          </cell>
          <cell r="F775" t="str">
            <v>โรงพยาบาลชุมชน</v>
          </cell>
          <cell r="G775" t="str">
            <v>30</v>
          </cell>
          <cell r="H775" t="str">
            <v>84</v>
          </cell>
          <cell r="I775" t="str">
            <v>จ.สุราษฎร์ธานี</v>
          </cell>
          <cell r="J775" t="str">
            <v>05</v>
          </cell>
          <cell r="K775" t="str">
            <v xml:space="preserve"> อ.เกาะพะงัน</v>
          </cell>
          <cell r="L775" t="str">
            <v>01</v>
          </cell>
          <cell r="M775" t="str">
            <v xml:space="preserve"> 'ต.เกาะพะงัน'</v>
          </cell>
          <cell r="N775" t="str">
            <v>04</v>
          </cell>
          <cell r="O775" t="str">
            <v xml:space="preserve"> หมู่ 4</v>
          </cell>
          <cell r="P775" t="str">
            <v>01</v>
          </cell>
          <cell r="Q775" t="str">
            <v>เปิดดำเนินการ</v>
          </cell>
          <cell r="R775" t="str">
            <v xml:space="preserve">6 </v>
          </cell>
          <cell r="S775" t="str">
            <v>84280</v>
          </cell>
          <cell r="T775" t="str">
            <v>077238315</v>
          </cell>
          <cell r="U775" t="str">
            <v>077238316</v>
          </cell>
          <cell r="V775" t="str">
            <v>21</v>
          </cell>
          <cell r="W775" t="str">
            <v>2.1 ทุติยภูมิระดับต้น</v>
          </cell>
          <cell r="X775" t="str">
            <v>S</v>
          </cell>
          <cell r="Y775" t="str">
            <v xml:space="preserve">บริการ  </v>
          </cell>
          <cell r="AH775" t="str">
            <v>11359</v>
          </cell>
        </row>
        <row r="776">
          <cell r="A776" t="str">
            <v>001134000</v>
          </cell>
          <cell r="B776" t="str">
            <v>โรงพยาบาลเขาพนม</v>
          </cell>
          <cell r="C776" t="str">
            <v>21002</v>
          </cell>
          <cell r="D776" t="str">
            <v>กระทรวงสาธารณสุข สำนักงานปลัดกระทรวงสาธารณสุข</v>
          </cell>
          <cell r="E776" t="str">
            <v>07</v>
          </cell>
          <cell r="F776" t="str">
            <v>โรงพยาบาลชุมชน</v>
          </cell>
          <cell r="G776" t="str">
            <v>45</v>
          </cell>
          <cell r="H776" t="str">
            <v>81</v>
          </cell>
          <cell r="I776" t="str">
            <v>จ.กระบี่</v>
          </cell>
          <cell r="J776" t="str">
            <v>02</v>
          </cell>
          <cell r="K776" t="str">
            <v xml:space="preserve"> อ.เขาพนม</v>
          </cell>
          <cell r="L776" t="str">
            <v>01</v>
          </cell>
          <cell r="M776" t="str">
            <v xml:space="preserve"> 'ต.เขาพนม'</v>
          </cell>
          <cell r="N776" t="str">
            <v>09</v>
          </cell>
          <cell r="O776" t="str">
            <v xml:space="preserve"> หมู่ 9</v>
          </cell>
          <cell r="P776" t="str">
            <v>01</v>
          </cell>
          <cell r="Q776" t="str">
            <v>เปิดดำเนินการ</v>
          </cell>
          <cell r="S776" t="str">
            <v>81140</v>
          </cell>
          <cell r="T776" t="str">
            <v>075689031</v>
          </cell>
          <cell r="U776" t="str">
            <v>075689511</v>
          </cell>
          <cell r="V776" t="str">
            <v>21</v>
          </cell>
          <cell r="W776" t="str">
            <v>2.1 ทุติยภูมิระดับต้น</v>
          </cell>
          <cell r="AH776" t="str">
            <v>11340</v>
          </cell>
        </row>
        <row r="777">
          <cell r="A777" t="str">
            <v>001134100</v>
          </cell>
          <cell r="B777" t="str">
            <v>โรงพยาบาลเกาะลันตา</v>
          </cell>
          <cell r="C777" t="str">
            <v>21002</v>
          </cell>
          <cell r="D777" t="str">
            <v>กระทรวงสาธารณสุข สำนักงานปลัดกระทรวงสาธารณสุข</v>
          </cell>
          <cell r="E777" t="str">
            <v>07</v>
          </cell>
          <cell r="F777" t="str">
            <v>โรงพยาบาลชุมชน</v>
          </cell>
          <cell r="G777" t="str">
            <v>10</v>
          </cell>
          <cell r="H777" t="str">
            <v>81</v>
          </cell>
          <cell r="I777" t="str">
            <v>จ.กระบี่</v>
          </cell>
          <cell r="J777" t="str">
            <v>03</v>
          </cell>
          <cell r="K777" t="str">
            <v xml:space="preserve"> อ.เกาะลันตา</v>
          </cell>
          <cell r="L777" t="str">
            <v>01</v>
          </cell>
          <cell r="M777" t="str">
            <v xml:space="preserve"> 'ต.เกาะลันตาใหญ่'</v>
          </cell>
          <cell r="N777" t="str">
            <v>01</v>
          </cell>
          <cell r="O777" t="str">
            <v xml:space="preserve"> หมู่ 1</v>
          </cell>
          <cell r="P777" t="str">
            <v>01</v>
          </cell>
          <cell r="Q777" t="str">
            <v>เปิดดำเนินการ</v>
          </cell>
          <cell r="R777" t="str">
            <v>118/1</v>
          </cell>
          <cell r="S777" t="str">
            <v>81150</v>
          </cell>
          <cell r="T777" t="str">
            <v>075697017</v>
          </cell>
          <cell r="V777" t="str">
            <v>21</v>
          </cell>
          <cell r="W777" t="str">
            <v>2.1 ทุติยภูมิระดับต้น</v>
          </cell>
          <cell r="AH777" t="str">
            <v>11341</v>
          </cell>
        </row>
        <row r="778">
          <cell r="A778" t="str">
            <v>001134400</v>
          </cell>
          <cell r="B778" t="str">
            <v>โรงพยาบาลปลายพระยา</v>
          </cell>
          <cell r="C778" t="str">
            <v>21002</v>
          </cell>
          <cell r="D778" t="str">
            <v>กระทรวงสาธารณสุข สำนักงานปลัดกระทรวงสาธารณสุข</v>
          </cell>
          <cell r="E778" t="str">
            <v>07</v>
          </cell>
          <cell r="F778" t="str">
            <v>โรงพยาบาลชุมชน</v>
          </cell>
          <cell r="G778" t="str">
            <v>30</v>
          </cell>
          <cell r="H778" t="str">
            <v>81</v>
          </cell>
          <cell r="I778" t="str">
            <v>จ.กระบี่</v>
          </cell>
          <cell r="J778" t="str">
            <v>06</v>
          </cell>
          <cell r="K778" t="str">
            <v xml:space="preserve"> อ.ปลายพระยา</v>
          </cell>
          <cell r="L778" t="str">
            <v>01</v>
          </cell>
          <cell r="M778" t="str">
            <v xml:space="preserve"> 'ต.ปลายพระยา'</v>
          </cell>
          <cell r="N778" t="str">
            <v>05</v>
          </cell>
          <cell r="O778" t="str">
            <v xml:space="preserve"> หมู่ 5</v>
          </cell>
          <cell r="P778" t="str">
            <v>01</v>
          </cell>
          <cell r="Q778" t="str">
            <v>เปิดดำเนินการ</v>
          </cell>
          <cell r="S778" t="str">
            <v>81160</v>
          </cell>
          <cell r="T778" t="str">
            <v>075687454</v>
          </cell>
          <cell r="U778" t="str">
            <v>075687125</v>
          </cell>
          <cell r="V778" t="str">
            <v>21</v>
          </cell>
          <cell r="W778" t="str">
            <v>2.1 ทุติยภูมิระดับต้น</v>
          </cell>
          <cell r="AH778" t="str">
            <v>11344</v>
          </cell>
        </row>
        <row r="779">
          <cell r="A779" t="str">
            <v>001134500</v>
          </cell>
          <cell r="B779" t="str">
            <v>โรงพยาบาลลำทับ</v>
          </cell>
          <cell r="C779" t="str">
            <v>21002</v>
          </cell>
          <cell r="D779" t="str">
            <v>กระทรวงสาธารณสุข สำนักงานปลัดกระทรวงสาธารณสุข</v>
          </cell>
          <cell r="E779" t="str">
            <v>07</v>
          </cell>
          <cell r="F779" t="str">
            <v>โรงพยาบาลชุมชน</v>
          </cell>
          <cell r="G779" t="str">
            <v>30</v>
          </cell>
          <cell r="H779" t="str">
            <v>81</v>
          </cell>
          <cell r="I779" t="str">
            <v>จ.กระบี่</v>
          </cell>
          <cell r="J779" t="str">
            <v>07</v>
          </cell>
          <cell r="K779" t="str">
            <v xml:space="preserve"> อ.ลำทับ</v>
          </cell>
          <cell r="L779" t="str">
            <v>01</v>
          </cell>
          <cell r="M779" t="str">
            <v xml:space="preserve"> 'ต.ลำทับ'</v>
          </cell>
          <cell r="N779" t="str">
            <v>05</v>
          </cell>
          <cell r="O779" t="str">
            <v xml:space="preserve"> หมู่ 5</v>
          </cell>
          <cell r="P779" t="str">
            <v>01</v>
          </cell>
          <cell r="Q779" t="str">
            <v>เปิดดำเนินการ</v>
          </cell>
          <cell r="R779" t="str">
            <v>94</v>
          </cell>
          <cell r="S779" t="str">
            <v>81120</v>
          </cell>
          <cell r="T779" t="str">
            <v>075643255</v>
          </cell>
          <cell r="V779" t="str">
            <v>21</v>
          </cell>
          <cell r="W779" t="str">
            <v>2.1 ทุติยภูมิระดับต้น</v>
          </cell>
          <cell r="AH779" t="str">
            <v>11345</v>
          </cell>
        </row>
        <row r="780">
          <cell r="A780" t="str">
            <v>001134600</v>
          </cell>
          <cell r="B780" t="str">
            <v>โรงพยาบาลเหนือคลอง</v>
          </cell>
          <cell r="C780" t="str">
            <v>21002</v>
          </cell>
          <cell r="D780" t="str">
            <v>กระทรวงสาธารณสุข สำนักงานปลัดกระทรวงสาธารณสุข</v>
          </cell>
          <cell r="E780" t="str">
            <v>07</v>
          </cell>
          <cell r="F780" t="str">
            <v>โรงพยาบาลชุมชน</v>
          </cell>
          <cell r="G780" t="str">
            <v>30</v>
          </cell>
          <cell r="H780" t="str">
            <v>81</v>
          </cell>
          <cell r="I780" t="str">
            <v>จ.กระบี่</v>
          </cell>
          <cell r="J780" t="str">
            <v>08</v>
          </cell>
          <cell r="K780" t="str">
            <v xml:space="preserve"> อ.เหนือคลอง</v>
          </cell>
          <cell r="L780" t="str">
            <v>01</v>
          </cell>
          <cell r="M780" t="str">
            <v xml:space="preserve"> 'ต.เหนือคลอง'</v>
          </cell>
          <cell r="N780" t="str">
            <v>01</v>
          </cell>
          <cell r="O780" t="str">
            <v xml:space="preserve"> หมู่ 1</v>
          </cell>
          <cell r="P780" t="str">
            <v>01</v>
          </cell>
          <cell r="Q780" t="str">
            <v>เปิดดำเนินการ</v>
          </cell>
          <cell r="S780" t="str">
            <v>81130</v>
          </cell>
          <cell r="T780" t="str">
            <v>075636596</v>
          </cell>
          <cell r="V780" t="str">
            <v>21</v>
          </cell>
          <cell r="W780" t="str">
            <v>2.1 ทุติยภูมิระดับต้น</v>
          </cell>
          <cell r="AH780" t="str">
            <v>11346</v>
          </cell>
        </row>
        <row r="781">
          <cell r="A781" t="str">
            <v>001134200</v>
          </cell>
          <cell r="B781" t="str">
            <v>โรงพยาบาลคลองท่อม</v>
          </cell>
          <cell r="C781" t="str">
            <v>21002</v>
          </cell>
          <cell r="D781" t="str">
            <v>กระทรวงสาธารณสุข สำนักงานปลัดกระทรวงสาธารณสุข</v>
          </cell>
          <cell r="E781" t="str">
            <v>07</v>
          </cell>
          <cell r="F781" t="str">
            <v>โรงพยาบาลชุมชน</v>
          </cell>
          <cell r="G781" t="str">
            <v>30</v>
          </cell>
          <cell r="H781" t="str">
            <v>81</v>
          </cell>
          <cell r="I781" t="str">
            <v>จ.กระบี่</v>
          </cell>
          <cell r="J781" t="str">
            <v>04</v>
          </cell>
          <cell r="K781" t="str">
            <v xml:space="preserve"> อ.คลองท่อม</v>
          </cell>
          <cell r="L781" t="str">
            <v>01</v>
          </cell>
          <cell r="M781" t="str">
            <v xml:space="preserve"> 'ต.คลองท่อมใต้'</v>
          </cell>
          <cell r="N781" t="str">
            <v>09</v>
          </cell>
          <cell r="O781" t="str">
            <v xml:space="preserve"> หมู่ 9</v>
          </cell>
          <cell r="P781" t="str">
            <v>01</v>
          </cell>
          <cell r="Q781" t="str">
            <v>เปิดดำเนินการ</v>
          </cell>
          <cell r="R781" t="str">
            <v>79</v>
          </cell>
          <cell r="S781" t="str">
            <v>81120</v>
          </cell>
          <cell r="T781" t="str">
            <v>075640320</v>
          </cell>
          <cell r="V781" t="str">
            <v>21</v>
          </cell>
          <cell r="W781" t="str">
            <v>2.1 ทุติยภูมิระดับต้น</v>
          </cell>
          <cell r="AH781" t="str">
            <v>11342</v>
          </cell>
        </row>
        <row r="782">
          <cell r="A782" t="str">
            <v>001135200</v>
          </cell>
          <cell r="B782" t="str">
            <v>โรงพยาบาลคุระบุรีชัยพัฒน์</v>
          </cell>
          <cell r="C782" t="str">
            <v>21002</v>
          </cell>
          <cell r="D782" t="str">
            <v>กระทรวงสาธารณสุข สำนักงานปลัดกระทรวงสาธารณสุข</v>
          </cell>
          <cell r="E782" t="str">
            <v>07</v>
          </cell>
          <cell r="F782" t="str">
            <v>โรงพยาบาลชุมชน</v>
          </cell>
          <cell r="G782" t="str">
            <v>30</v>
          </cell>
          <cell r="H782" t="str">
            <v>82</v>
          </cell>
          <cell r="I782" t="str">
            <v>จ.พังงา</v>
          </cell>
          <cell r="J782" t="str">
            <v>06</v>
          </cell>
          <cell r="K782" t="str">
            <v xml:space="preserve"> อ.คุระบุรี</v>
          </cell>
          <cell r="L782" t="str">
            <v>01</v>
          </cell>
          <cell r="M782" t="str">
            <v xml:space="preserve"> 'ต.คุระ'</v>
          </cell>
          <cell r="N782" t="str">
            <v>01</v>
          </cell>
          <cell r="O782" t="str">
            <v xml:space="preserve"> หมู่ 1</v>
          </cell>
          <cell r="P782" t="str">
            <v>01</v>
          </cell>
          <cell r="Q782" t="str">
            <v>เปิดดำเนินการ</v>
          </cell>
          <cell r="R782" t="str">
            <v xml:space="preserve">374  ถ.เพชรเกษม </v>
          </cell>
          <cell r="S782" t="str">
            <v>82150</v>
          </cell>
          <cell r="T782" t="str">
            <v>076461079</v>
          </cell>
          <cell r="U782" t="str">
            <v>076491379</v>
          </cell>
          <cell r="V782" t="str">
            <v>21</v>
          </cell>
          <cell r="W782" t="str">
            <v>2.1 ทุติยภูมิระดับต้น</v>
          </cell>
          <cell r="AH782" t="str">
            <v>11352</v>
          </cell>
        </row>
        <row r="783">
          <cell r="A783" t="str">
            <v>001135300</v>
          </cell>
          <cell r="B783" t="str">
            <v>โรงพยาบาลทับปุด</v>
          </cell>
          <cell r="C783" t="str">
            <v>21002</v>
          </cell>
          <cell r="D783" t="str">
            <v>กระทรวงสาธารณสุข สำนักงานปลัดกระทรวงสาธารณสุข</v>
          </cell>
          <cell r="E783" t="str">
            <v>07</v>
          </cell>
          <cell r="F783" t="str">
            <v>โรงพยาบาลชุมชน</v>
          </cell>
          <cell r="G783" t="str">
            <v>30</v>
          </cell>
          <cell r="H783" t="str">
            <v>82</v>
          </cell>
          <cell r="I783" t="str">
            <v>จ.พังงา</v>
          </cell>
          <cell r="J783" t="str">
            <v>07</v>
          </cell>
          <cell r="K783" t="str">
            <v xml:space="preserve"> อ.ทับปุด</v>
          </cell>
          <cell r="L783" t="str">
            <v>01</v>
          </cell>
          <cell r="M783" t="str">
            <v xml:space="preserve"> 'ต.ทับปุด'</v>
          </cell>
          <cell r="N783" t="str">
            <v>01</v>
          </cell>
          <cell r="O783" t="str">
            <v xml:space="preserve"> หมู่ 1</v>
          </cell>
          <cell r="P783" t="str">
            <v>01</v>
          </cell>
          <cell r="Q783" t="str">
            <v>เปิดดำเนินการ</v>
          </cell>
          <cell r="R783" t="str">
            <v xml:space="preserve">125  ถ.พังงา-ทับปุดสายใหม่ </v>
          </cell>
          <cell r="S783" t="str">
            <v>82180</v>
          </cell>
          <cell r="T783" t="str">
            <v>076599019</v>
          </cell>
          <cell r="U783" t="str">
            <v>076599115</v>
          </cell>
          <cell r="V783" t="str">
            <v>21</v>
          </cell>
          <cell r="W783" t="str">
            <v>2.1 ทุติยภูมิระดับต้น</v>
          </cell>
          <cell r="AH783" t="str">
            <v>11353</v>
          </cell>
        </row>
        <row r="784">
          <cell r="A784" t="str">
            <v>001137300</v>
          </cell>
          <cell r="B784" t="str">
            <v>โรงพยาบาลกระบุรี</v>
          </cell>
          <cell r="C784" t="str">
            <v>21002</v>
          </cell>
          <cell r="D784" t="str">
            <v>กระทรวงสาธารณสุข สำนักงานปลัดกระทรวงสาธารณสุข</v>
          </cell>
          <cell r="E784" t="str">
            <v>07</v>
          </cell>
          <cell r="F784" t="str">
            <v>โรงพยาบาลชุมชน</v>
          </cell>
          <cell r="G784" t="str">
            <v>30</v>
          </cell>
          <cell r="H784" t="str">
            <v>85</v>
          </cell>
          <cell r="I784" t="str">
            <v>จ.ระนอง</v>
          </cell>
          <cell r="J784" t="str">
            <v>04</v>
          </cell>
          <cell r="K784" t="str">
            <v xml:space="preserve"> อ.กระบุรี</v>
          </cell>
          <cell r="L784" t="str">
            <v>01</v>
          </cell>
          <cell r="M784" t="str">
            <v xml:space="preserve"> 'ต.น้ำจืด'</v>
          </cell>
          <cell r="N784" t="str">
            <v>03</v>
          </cell>
          <cell r="O784" t="str">
            <v xml:space="preserve"> หมู่ 3</v>
          </cell>
          <cell r="P784" t="str">
            <v>01</v>
          </cell>
          <cell r="Q784" t="str">
            <v>เปิดดำเนินการ</v>
          </cell>
          <cell r="R784" t="str">
            <v xml:space="preserve">168 </v>
          </cell>
          <cell r="S784" t="str">
            <v>85110</v>
          </cell>
          <cell r="T784" t="str">
            <v>077891036</v>
          </cell>
          <cell r="V784" t="str">
            <v>21</v>
          </cell>
          <cell r="W784" t="str">
            <v>2.1 ทุติยภูมิระดับต้น</v>
          </cell>
          <cell r="X784" t="str">
            <v>S</v>
          </cell>
          <cell r="Y784" t="str">
            <v xml:space="preserve">บริการ  </v>
          </cell>
          <cell r="AH784" t="str">
            <v>11373</v>
          </cell>
        </row>
        <row r="785">
          <cell r="A785" t="str">
            <v>001136300</v>
          </cell>
          <cell r="B785" t="str">
            <v>โรงพยาบาลบ้านตาขุน</v>
          </cell>
          <cell r="C785" t="str">
            <v>21002</v>
          </cell>
          <cell r="D785" t="str">
            <v>กระทรวงสาธารณสุข สำนักงานปลัดกระทรวงสาธารณสุข</v>
          </cell>
          <cell r="E785" t="str">
            <v>07</v>
          </cell>
          <cell r="F785" t="str">
            <v>โรงพยาบาลชุมชน</v>
          </cell>
          <cell r="G785" t="str">
            <v>10</v>
          </cell>
          <cell r="H785" t="str">
            <v>84</v>
          </cell>
          <cell r="I785" t="str">
            <v>จ.สุราษฎร์ธานี</v>
          </cell>
          <cell r="J785" t="str">
            <v>09</v>
          </cell>
          <cell r="K785" t="str">
            <v xml:space="preserve"> อ.บ้านตาขุน</v>
          </cell>
          <cell r="L785" t="str">
            <v>01</v>
          </cell>
          <cell r="M785" t="str">
            <v xml:space="preserve"> 'ต.เขาวง'</v>
          </cell>
          <cell r="N785" t="str">
            <v>03</v>
          </cell>
          <cell r="O785" t="str">
            <v xml:space="preserve"> หมู่ 3</v>
          </cell>
          <cell r="P785" t="str">
            <v>01</v>
          </cell>
          <cell r="Q785" t="str">
            <v>เปิดดำเนินการ</v>
          </cell>
          <cell r="R785" t="str">
            <v xml:space="preserve">74 </v>
          </cell>
          <cell r="S785" t="str">
            <v>84230</v>
          </cell>
          <cell r="T785" t="str">
            <v>077397373</v>
          </cell>
          <cell r="U785" t="str">
            <v>077261046</v>
          </cell>
          <cell r="V785" t="str">
            <v>21</v>
          </cell>
          <cell r="W785" t="str">
            <v>2.1 ทุติยภูมิระดับต้น</v>
          </cell>
          <cell r="X785" t="str">
            <v>S</v>
          </cell>
          <cell r="Y785" t="str">
            <v xml:space="preserve">บริการ  </v>
          </cell>
          <cell r="AH785" t="str">
            <v>11363</v>
          </cell>
        </row>
        <row r="786">
          <cell r="A786" t="str">
            <v>001137800</v>
          </cell>
          <cell r="B786" t="str">
            <v>โรงพยาบาลมาบอำมฤต</v>
          </cell>
          <cell r="C786" t="str">
            <v>21002</v>
          </cell>
          <cell r="D786" t="str">
            <v>กระทรวงสาธารณสุข สำนักงานปลัดกระทรวงสาธารณสุข</v>
          </cell>
          <cell r="E786" t="str">
            <v>07</v>
          </cell>
          <cell r="F786" t="str">
            <v>โรงพยาบาลชุมชน</v>
          </cell>
          <cell r="G786" t="str">
            <v>10</v>
          </cell>
          <cell r="H786" t="str">
            <v>86</v>
          </cell>
          <cell r="I786" t="str">
            <v>จ.ชุมพร</v>
          </cell>
          <cell r="J786" t="str">
            <v>03</v>
          </cell>
          <cell r="K786" t="str">
            <v xml:space="preserve"> อ.ปะทิว</v>
          </cell>
          <cell r="L786" t="str">
            <v>05</v>
          </cell>
          <cell r="M786" t="str">
            <v xml:space="preserve"> 'ต.ดอนยาง'</v>
          </cell>
          <cell r="N786" t="str">
            <v>12</v>
          </cell>
          <cell r="O786" t="str">
            <v xml:space="preserve"> หมู่ 12</v>
          </cell>
          <cell r="P786" t="str">
            <v>01</v>
          </cell>
          <cell r="Q786" t="str">
            <v>เปิดดำเนินการ</v>
          </cell>
          <cell r="V786" t="str">
            <v>21</v>
          </cell>
          <cell r="W786" t="str">
            <v>2.1 ทุติยภูมิระดับต้น</v>
          </cell>
          <cell r="AH786" t="str">
            <v>11378</v>
          </cell>
        </row>
        <row r="787">
          <cell r="A787" t="str">
            <v>001138000</v>
          </cell>
          <cell r="B787" t="str">
            <v>โรงพยาบาลปากน้ำหลังสวน</v>
          </cell>
          <cell r="C787" t="str">
            <v>21002</v>
          </cell>
          <cell r="D787" t="str">
            <v>กระทรวงสาธารณสุข สำนักงานปลัดกระทรวงสาธารณสุข</v>
          </cell>
          <cell r="E787" t="str">
            <v>07</v>
          </cell>
          <cell r="F787" t="str">
            <v>โรงพยาบาลชุมชน</v>
          </cell>
          <cell r="G787" t="str">
            <v>10</v>
          </cell>
          <cell r="H787" t="str">
            <v>86</v>
          </cell>
          <cell r="I787" t="str">
            <v>จ.ชุมพร</v>
          </cell>
          <cell r="J787" t="str">
            <v>04</v>
          </cell>
          <cell r="K787" t="str">
            <v xml:space="preserve"> อ.หลังสวน</v>
          </cell>
          <cell r="L787" t="str">
            <v>09</v>
          </cell>
          <cell r="M787" t="str">
            <v xml:space="preserve"> 'ต.ปากน้ำ'</v>
          </cell>
          <cell r="N787" t="str">
            <v>04</v>
          </cell>
          <cell r="O787" t="str">
            <v xml:space="preserve"> หมู่ 4</v>
          </cell>
          <cell r="P787" t="str">
            <v>01</v>
          </cell>
          <cell r="Q787" t="str">
            <v>เปิดดำเนินการ</v>
          </cell>
          <cell r="V787" t="str">
            <v>21</v>
          </cell>
          <cell r="W787" t="str">
            <v>2.1 ทุติยภูมิระดับต้น</v>
          </cell>
          <cell r="AH787" t="str">
            <v>11380</v>
          </cell>
        </row>
        <row r="788">
          <cell r="A788" t="str">
            <v>001138100</v>
          </cell>
          <cell r="B788" t="str">
            <v>โรงพยาบาลละแม</v>
          </cell>
          <cell r="C788" t="str">
            <v>21002</v>
          </cell>
          <cell r="D788" t="str">
            <v>กระทรวงสาธารณสุข สำนักงานปลัดกระทรวงสาธารณสุข</v>
          </cell>
          <cell r="E788" t="str">
            <v>07</v>
          </cell>
          <cell r="F788" t="str">
            <v>โรงพยาบาลชุมชน</v>
          </cell>
          <cell r="G788" t="str">
            <v>30</v>
          </cell>
          <cell r="H788" t="str">
            <v>86</v>
          </cell>
          <cell r="I788" t="str">
            <v>จ.ชุมพร</v>
          </cell>
          <cell r="J788" t="str">
            <v>05</v>
          </cell>
          <cell r="K788" t="str">
            <v xml:space="preserve"> อ.ละแม</v>
          </cell>
          <cell r="L788" t="str">
            <v>01</v>
          </cell>
          <cell r="M788" t="str">
            <v xml:space="preserve"> 'ต.ละแม'</v>
          </cell>
          <cell r="N788" t="str">
            <v>07</v>
          </cell>
          <cell r="O788" t="str">
            <v xml:space="preserve"> หมู่ 7</v>
          </cell>
          <cell r="P788" t="str">
            <v>01</v>
          </cell>
          <cell r="Q788" t="str">
            <v>เปิดดำเนินการ</v>
          </cell>
          <cell r="V788" t="str">
            <v>21</v>
          </cell>
          <cell r="W788" t="str">
            <v>2.1 ทุติยภูมิระดับต้น</v>
          </cell>
          <cell r="AH788" t="str">
            <v>11381</v>
          </cell>
        </row>
        <row r="789">
          <cell r="A789" t="str">
            <v>001138300</v>
          </cell>
          <cell r="B789" t="str">
            <v>โรงพยาบาลสวี</v>
          </cell>
          <cell r="C789" t="str">
            <v>21002</v>
          </cell>
          <cell r="D789" t="str">
            <v>กระทรวงสาธารณสุข สำนักงานปลัดกระทรวงสาธารณสุข</v>
          </cell>
          <cell r="E789" t="str">
            <v>07</v>
          </cell>
          <cell r="F789" t="str">
            <v>โรงพยาบาลชุมชน</v>
          </cell>
          <cell r="G789" t="str">
            <v>60</v>
          </cell>
          <cell r="H789" t="str">
            <v>86</v>
          </cell>
          <cell r="I789" t="str">
            <v>จ.ชุมพร</v>
          </cell>
          <cell r="J789" t="str">
            <v>07</v>
          </cell>
          <cell r="K789" t="str">
            <v xml:space="preserve"> อ.สวี</v>
          </cell>
          <cell r="L789" t="str">
            <v>01</v>
          </cell>
          <cell r="M789" t="str">
            <v xml:space="preserve"> 'ต.นาโพธิ์'</v>
          </cell>
          <cell r="N789" t="str">
            <v>07</v>
          </cell>
          <cell r="O789" t="str">
            <v xml:space="preserve"> หมู่ 7</v>
          </cell>
          <cell r="P789" t="str">
            <v>01</v>
          </cell>
          <cell r="Q789" t="str">
            <v>เปิดดำเนินการ</v>
          </cell>
          <cell r="R789" t="str">
            <v xml:space="preserve">120 </v>
          </cell>
          <cell r="V789" t="str">
            <v>21</v>
          </cell>
          <cell r="W789" t="str">
            <v>2.1 ทุติยภูมิระดับต้น</v>
          </cell>
          <cell r="AH789" t="str">
            <v>11383</v>
          </cell>
        </row>
        <row r="790">
          <cell r="A790" t="str">
            <v>001136500</v>
          </cell>
          <cell r="B790" t="str">
            <v>โรงพยาบาลท่าฉาง</v>
          </cell>
          <cell r="C790" t="str">
            <v>21002</v>
          </cell>
          <cell r="D790" t="str">
            <v>กระทรวงสาธารณสุข สำนักงานปลัดกระทรวงสาธารณสุข</v>
          </cell>
          <cell r="E790" t="str">
            <v>07</v>
          </cell>
          <cell r="F790" t="str">
            <v>โรงพยาบาลชุมชน</v>
          </cell>
          <cell r="G790" t="str">
            <v>30</v>
          </cell>
          <cell r="H790" t="str">
            <v>84</v>
          </cell>
          <cell r="I790" t="str">
            <v>จ.สุราษฎร์ธานี</v>
          </cell>
          <cell r="J790" t="str">
            <v>11</v>
          </cell>
          <cell r="K790" t="str">
            <v xml:space="preserve"> อ.ท่าฉาง</v>
          </cell>
          <cell r="L790" t="str">
            <v>01</v>
          </cell>
          <cell r="M790" t="str">
            <v xml:space="preserve"> 'ต.ท่าฉาง'</v>
          </cell>
          <cell r="N790" t="str">
            <v>01</v>
          </cell>
          <cell r="O790" t="str">
            <v xml:space="preserve"> หมู่ 1</v>
          </cell>
          <cell r="P790" t="str">
            <v>01</v>
          </cell>
          <cell r="Q790" t="str">
            <v>เปิดดำเนินการ</v>
          </cell>
          <cell r="S790" t="str">
            <v>84150</v>
          </cell>
          <cell r="T790" t="str">
            <v>077389111</v>
          </cell>
          <cell r="U790" t="str">
            <v>077260031</v>
          </cell>
          <cell r="V790" t="str">
            <v>21</v>
          </cell>
          <cell r="W790" t="str">
            <v>2.1 ทุติยภูมิระดับต้น</v>
          </cell>
          <cell r="X790" t="str">
            <v>S</v>
          </cell>
          <cell r="Y790" t="str">
            <v xml:space="preserve">บริการ  </v>
          </cell>
          <cell r="AH790" t="str">
            <v>11365</v>
          </cell>
        </row>
        <row r="791">
          <cell r="A791" t="str">
            <v>001138200</v>
          </cell>
          <cell r="B791" t="str">
            <v>โรงพยาบาลพะโต๊ะ</v>
          </cell>
          <cell r="C791" t="str">
            <v>21002</v>
          </cell>
          <cell r="D791" t="str">
            <v>กระทรวงสาธารณสุข สำนักงานปลัดกระทรวงสาธารณสุข</v>
          </cell>
          <cell r="E791" t="str">
            <v>07</v>
          </cell>
          <cell r="F791" t="str">
            <v>โรงพยาบาลชุมชน</v>
          </cell>
          <cell r="G791" t="str">
            <v>30</v>
          </cell>
          <cell r="H791" t="str">
            <v>86</v>
          </cell>
          <cell r="I791" t="str">
            <v>จ.ชุมพร</v>
          </cell>
          <cell r="J791" t="str">
            <v>06</v>
          </cell>
          <cell r="K791" t="str">
            <v xml:space="preserve"> อ.พะโต๊ะ</v>
          </cell>
          <cell r="L791" t="str">
            <v>01</v>
          </cell>
          <cell r="M791" t="str">
            <v xml:space="preserve"> 'ต.พะโต๊ะ'</v>
          </cell>
          <cell r="N791" t="str">
            <v>08</v>
          </cell>
          <cell r="O791" t="str">
            <v xml:space="preserve"> หมู่ 8</v>
          </cell>
          <cell r="P791" t="str">
            <v>01</v>
          </cell>
          <cell r="Q791" t="str">
            <v>เปิดดำเนินการ</v>
          </cell>
          <cell r="V791" t="str">
            <v>21</v>
          </cell>
          <cell r="W791" t="str">
            <v>2.1 ทุติยภูมิระดับต้น</v>
          </cell>
          <cell r="AH791" t="str">
            <v>11382</v>
          </cell>
        </row>
        <row r="792">
          <cell r="A792" t="str">
            <v>001135400</v>
          </cell>
          <cell r="B792" t="str">
            <v>โรงพยาบาลท้ายเหมืองชัยพัฒน์</v>
          </cell>
          <cell r="C792" t="str">
            <v>21002</v>
          </cell>
          <cell r="D792" t="str">
            <v>กระทรวงสาธารณสุข สำนักงานปลัดกระทรวงสาธารณสุข</v>
          </cell>
          <cell r="E792" t="str">
            <v>07</v>
          </cell>
          <cell r="F792" t="str">
            <v>โรงพยาบาลชุมชน</v>
          </cell>
          <cell r="G792" t="str">
            <v>30</v>
          </cell>
          <cell r="H792" t="str">
            <v>82</v>
          </cell>
          <cell r="I792" t="str">
            <v>จ.พังงา</v>
          </cell>
          <cell r="J792" t="str">
            <v>08</v>
          </cell>
          <cell r="K792" t="str">
            <v xml:space="preserve"> อ.ท้ายเหมือง</v>
          </cell>
          <cell r="L792" t="str">
            <v>01</v>
          </cell>
          <cell r="M792" t="str">
            <v xml:space="preserve"> 'ต.ท้ายเหมือง'</v>
          </cell>
          <cell r="N792" t="str">
            <v>09</v>
          </cell>
          <cell r="O792" t="str">
            <v xml:space="preserve"> หมู่ 9</v>
          </cell>
          <cell r="P792" t="str">
            <v>01</v>
          </cell>
          <cell r="Q792" t="str">
            <v>เปิดดำเนินการ</v>
          </cell>
          <cell r="R792" t="str">
            <v xml:space="preserve">166  ถ.เพชรเกษม </v>
          </cell>
          <cell r="S792" t="str">
            <v>82120</v>
          </cell>
          <cell r="T792" t="str">
            <v>076571505</v>
          </cell>
          <cell r="U792" t="str">
            <v>076572125</v>
          </cell>
          <cell r="V792" t="str">
            <v>21</v>
          </cell>
          <cell r="W792" t="str">
            <v>2.1 ทุติยภูมิระดับต้น</v>
          </cell>
          <cell r="X792" t="str">
            <v>S</v>
          </cell>
          <cell r="Y792" t="str">
            <v xml:space="preserve">บริการ  </v>
          </cell>
          <cell r="Z792" t="str">
            <v>02</v>
          </cell>
          <cell r="AA792" t="str">
            <v>แก้ไขชื่อ</v>
          </cell>
          <cell r="AB792" t="str">
            <v>แก้ชื่อโรงพยาบาลท้ายเหมือง เป็น โรงพยาบาลท้ายเหมืองชัยพัฒน์</v>
          </cell>
          <cell r="AH792" t="str">
            <v>11354</v>
          </cell>
        </row>
        <row r="793">
          <cell r="A793" t="str">
            <v>001140200</v>
          </cell>
          <cell r="B793" t="str">
            <v>โรงพยาบาลควนโดน</v>
          </cell>
          <cell r="C793" t="str">
            <v>21002</v>
          </cell>
          <cell r="D793" t="str">
            <v>กระทรวงสาธารณสุข สำนักงานปลัดกระทรวงสาธารณสุข</v>
          </cell>
          <cell r="E793" t="str">
            <v>07</v>
          </cell>
          <cell r="F793" t="str">
            <v>โรงพยาบาลชุมชน</v>
          </cell>
          <cell r="G793" t="str">
            <v>10</v>
          </cell>
          <cell r="H793" t="str">
            <v>91</v>
          </cell>
          <cell r="I793" t="str">
            <v>จ.สตูล</v>
          </cell>
          <cell r="J793" t="str">
            <v>02</v>
          </cell>
          <cell r="K793" t="str">
            <v xml:space="preserve"> อ.ควนโดน</v>
          </cell>
          <cell r="L793" t="str">
            <v>02</v>
          </cell>
          <cell r="M793" t="str">
            <v xml:space="preserve"> 'ต.ควนสตอ'</v>
          </cell>
          <cell r="N793" t="str">
            <v>06</v>
          </cell>
          <cell r="O793" t="str">
            <v xml:space="preserve"> หมู่ 6</v>
          </cell>
          <cell r="P793" t="str">
            <v>01</v>
          </cell>
          <cell r="Q793" t="str">
            <v>เปิดดำเนินการ</v>
          </cell>
          <cell r="V793" t="str">
            <v>21</v>
          </cell>
          <cell r="W793" t="str">
            <v>2.1 ทุติยภูมิระดับต้น</v>
          </cell>
          <cell r="AH793" t="str">
            <v>11402</v>
          </cell>
        </row>
        <row r="794">
          <cell r="A794" t="str">
            <v>001140300</v>
          </cell>
          <cell r="B794" t="str">
            <v>โรงพยาบาลควนกาหลง</v>
          </cell>
          <cell r="C794" t="str">
            <v>21002</v>
          </cell>
          <cell r="D794" t="str">
            <v>กระทรวงสาธารณสุข สำนักงานปลัดกระทรวงสาธารณสุข</v>
          </cell>
          <cell r="E794" t="str">
            <v>07</v>
          </cell>
          <cell r="F794" t="str">
            <v>โรงพยาบาลชุมชน</v>
          </cell>
          <cell r="G794" t="str">
            <v>30</v>
          </cell>
          <cell r="H794" t="str">
            <v>91</v>
          </cell>
          <cell r="I794" t="str">
            <v>จ.สตูล</v>
          </cell>
          <cell r="J794" t="str">
            <v>03</v>
          </cell>
          <cell r="K794" t="str">
            <v xml:space="preserve"> อ.ควนกาหลง</v>
          </cell>
          <cell r="L794" t="str">
            <v>02</v>
          </cell>
          <cell r="M794" t="str">
            <v xml:space="preserve"> 'ต.ควนกาหลง'</v>
          </cell>
          <cell r="N794" t="str">
            <v>07</v>
          </cell>
          <cell r="O794" t="str">
            <v xml:space="preserve"> หมู่ 7</v>
          </cell>
          <cell r="P794" t="str">
            <v>01</v>
          </cell>
          <cell r="Q794" t="str">
            <v>เปิดดำเนินการ</v>
          </cell>
          <cell r="V794" t="str">
            <v>21</v>
          </cell>
          <cell r="W794" t="str">
            <v>2.1 ทุติยภูมิระดับต้น</v>
          </cell>
          <cell r="AH794" t="str">
            <v>11403</v>
          </cell>
        </row>
        <row r="795">
          <cell r="A795" t="str">
            <v>001140400</v>
          </cell>
          <cell r="B795" t="str">
            <v>โรงพยาบาลท่าแพ</v>
          </cell>
          <cell r="C795" t="str">
            <v>21002</v>
          </cell>
          <cell r="D795" t="str">
            <v>กระทรวงสาธารณสุข สำนักงานปลัดกระทรวงสาธารณสุข</v>
          </cell>
          <cell r="E795" t="str">
            <v>07</v>
          </cell>
          <cell r="F795" t="str">
            <v>โรงพยาบาลชุมชน</v>
          </cell>
          <cell r="G795" t="str">
            <v>10</v>
          </cell>
          <cell r="H795" t="str">
            <v>91</v>
          </cell>
          <cell r="I795" t="str">
            <v>จ.สตูล</v>
          </cell>
          <cell r="J795" t="str">
            <v>04</v>
          </cell>
          <cell r="K795" t="str">
            <v xml:space="preserve"> อ.ท่าแพ</v>
          </cell>
          <cell r="L795" t="str">
            <v>01</v>
          </cell>
          <cell r="M795" t="str">
            <v xml:space="preserve"> 'ต.ท่าแพ'</v>
          </cell>
          <cell r="N795" t="str">
            <v>02</v>
          </cell>
          <cell r="O795" t="str">
            <v xml:space="preserve"> หมู่ 2</v>
          </cell>
          <cell r="P795" t="str">
            <v>01</v>
          </cell>
          <cell r="Q795" t="str">
            <v>เปิดดำเนินการ</v>
          </cell>
          <cell r="V795" t="str">
            <v>21</v>
          </cell>
          <cell r="W795" t="str">
            <v>2.1 ทุติยภูมิระดับต้น</v>
          </cell>
          <cell r="AH795" t="str">
            <v>11404</v>
          </cell>
        </row>
        <row r="796">
          <cell r="A796" t="str">
            <v>001138700</v>
          </cell>
          <cell r="B796" t="str">
            <v>โรงพยาบาลจะนะ</v>
          </cell>
          <cell r="C796" t="str">
            <v>21002</v>
          </cell>
          <cell r="D796" t="str">
            <v>กระทรวงสาธารณสุข สำนักงานปลัดกระทรวงสาธารณสุข</v>
          </cell>
          <cell r="E796" t="str">
            <v>07</v>
          </cell>
          <cell r="F796" t="str">
            <v>โรงพยาบาลชุมชน</v>
          </cell>
          <cell r="G796" t="str">
            <v>60</v>
          </cell>
          <cell r="H796" t="str">
            <v>90</v>
          </cell>
          <cell r="I796" t="str">
            <v>จ.สงขลา</v>
          </cell>
          <cell r="J796" t="str">
            <v>03</v>
          </cell>
          <cell r="K796" t="str">
            <v xml:space="preserve"> อ.จะนะ</v>
          </cell>
          <cell r="L796" t="str">
            <v>01</v>
          </cell>
          <cell r="M796" t="str">
            <v xml:space="preserve"> 'ต.บ้านนา'</v>
          </cell>
          <cell r="N796" t="str">
            <v>02</v>
          </cell>
          <cell r="O796" t="str">
            <v xml:space="preserve"> หมู่ 2</v>
          </cell>
          <cell r="P796" t="str">
            <v>01</v>
          </cell>
          <cell r="Q796" t="str">
            <v>เปิดดำเนินการ</v>
          </cell>
          <cell r="S796" t="str">
            <v>90130</v>
          </cell>
          <cell r="T796" t="str">
            <v>074207067</v>
          </cell>
          <cell r="U796" t="str">
            <v>074207067</v>
          </cell>
          <cell r="V796" t="str">
            <v>22</v>
          </cell>
          <cell r="W796" t="str">
            <v>2.2 ทุติยภูมิระดับกลาง</v>
          </cell>
          <cell r="X796" t="str">
            <v>S</v>
          </cell>
          <cell r="Y796" t="str">
            <v xml:space="preserve">บริการ  </v>
          </cell>
          <cell r="Z796" t="str">
            <v>06</v>
          </cell>
          <cell r="AA796" t="str">
            <v>แก้ไข/เปลี่ยนแปลงจำนวนเตียง</v>
          </cell>
          <cell r="AB796" t="str">
            <v>เพิ่มเตียง จาก 30 เป้น 60 และระดับจาก 2.1 เป็น 2.2 ตามหนังสือ สสจ.แจ้ง ที่ สข0032.002/1236</v>
          </cell>
          <cell r="AH796" t="str">
            <v>11387</v>
          </cell>
        </row>
        <row r="797">
          <cell r="A797" t="str">
            <v>001140600</v>
          </cell>
          <cell r="B797" t="str">
            <v>โรงพยาบาลทุ่งหว้า</v>
          </cell>
          <cell r="C797" t="str">
            <v>21002</v>
          </cell>
          <cell r="D797" t="str">
            <v>กระทรวงสาธารณสุข สำนักงานปลัดกระทรวงสาธารณสุข</v>
          </cell>
          <cell r="E797" t="str">
            <v>07</v>
          </cell>
          <cell r="F797" t="str">
            <v>โรงพยาบาลชุมชน</v>
          </cell>
          <cell r="G797" t="str">
            <v>10</v>
          </cell>
          <cell r="H797" t="str">
            <v>91</v>
          </cell>
          <cell r="I797" t="str">
            <v>จ.สตูล</v>
          </cell>
          <cell r="J797" t="str">
            <v>06</v>
          </cell>
          <cell r="K797" t="str">
            <v xml:space="preserve"> อ.ทุ่งหว้า</v>
          </cell>
          <cell r="L797" t="str">
            <v>01</v>
          </cell>
          <cell r="M797" t="str">
            <v xml:space="preserve"> 'ต.ทุ่งหว้า'</v>
          </cell>
          <cell r="N797" t="str">
            <v>08</v>
          </cell>
          <cell r="O797" t="str">
            <v xml:space="preserve"> หมู่ 8</v>
          </cell>
          <cell r="P797" t="str">
            <v>01</v>
          </cell>
          <cell r="Q797" t="str">
            <v>เปิดดำเนินการ</v>
          </cell>
          <cell r="V797" t="str">
            <v>21</v>
          </cell>
          <cell r="W797" t="str">
            <v>2.1 ทุติยภูมิระดับต้น</v>
          </cell>
          <cell r="AH797" t="str">
            <v>11406</v>
          </cell>
        </row>
        <row r="798">
          <cell r="A798" t="str">
            <v>001136100</v>
          </cell>
          <cell r="B798" t="str">
            <v>โรงพยาบาลท่าชนะ</v>
          </cell>
          <cell r="C798" t="str">
            <v>21002</v>
          </cell>
          <cell r="D798" t="str">
            <v>กระทรวงสาธารณสุข สำนักงานปลัดกระทรวงสาธารณสุข</v>
          </cell>
          <cell r="E798" t="str">
            <v>07</v>
          </cell>
          <cell r="F798" t="str">
            <v>โรงพยาบาลชุมชน</v>
          </cell>
          <cell r="G798" t="str">
            <v>30</v>
          </cell>
          <cell r="H798" t="str">
            <v>84</v>
          </cell>
          <cell r="I798" t="str">
            <v>จ.สุราษฎร์ธานี</v>
          </cell>
          <cell r="J798" t="str">
            <v>07</v>
          </cell>
          <cell r="K798" t="str">
            <v xml:space="preserve"> อ.ท่าชนะ</v>
          </cell>
          <cell r="L798" t="str">
            <v>01</v>
          </cell>
          <cell r="M798" t="str">
            <v xml:space="preserve"> 'ต.ท่าชนะ'</v>
          </cell>
          <cell r="N798" t="str">
            <v>10</v>
          </cell>
          <cell r="O798" t="str">
            <v xml:space="preserve"> หมู่ 10</v>
          </cell>
          <cell r="P798" t="str">
            <v>01</v>
          </cell>
          <cell r="Q798" t="str">
            <v>เปิดดำเนินการ</v>
          </cell>
          <cell r="R798" t="str">
            <v xml:space="preserve">1115 </v>
          </cell>
          <cell r="S798" t="str">
            <v>84170</v>
          </cell>
          <cell r="T798" t="str">
            <v>077381246</v>
          </cell>
          <cell r="U798" t="str">
            <v>077381167</v>
          </cell>
          <cell r="V798" t="str">
            <v>21</v>
          </cell>
          <cell r="W798" t="str">
            <v>2.1 ทุติยภูมิระดับต้น</v>
          </cell>
          <cell r="X798" t="str">
            <v>S</v>
          </cell>
          <cell r="Y798" t="str">
            <v xml:space="preserve">บริการ  </v>
          </cell>
          <cell r="AH798" t="str">
            <v>11361</v>
          </cell>
        </row>
        <row r="799">
          <cell r="A799" t="str">
            <v>001136800</v>
          </cell>
          <cell r="B799" t="str">
            <v>โรงพยาบาลเคียนซา</v>
          </cell>
          <cell r="C799" t="str">
            <v>21002</v>
          </cell>
          <cell r="D799" t="str">
            <v>กระทรวงสาธารณสุข สำนักงานปลัดกระทรวงสาธารณสุข</v>
          </cell>
          <cell r="E799" t="str">
            <v>07</v>
          </cell>
          <cell r="F799" t="str">
            <v>โรงพยาบาลชุมชน</v>
          </cell>
          <cell r="G799" t="str">
            <v>30</v>
          </cell>
          <cell r="H799" t="str">
            <v>84</v>
          </cell>
          <cell r="I799" t="str">
            <v>จ.สุราษฎร์ธานี</v>
          </cell>
          <cell r="J799" t="str">
            <v>14</v>
          </cell>
          <cell r="K799" t="str">
            <v xml:space="preserve"> อ.เคียนซา</v>
          </cell>
          <cell r="L799" t="str">
            <v>01</v>
          </cell>
          <cell r="M799" t="str">
            <v xml:space="preserve"> 'ต.เคียนซา'</v>
          </cell>
          <cell r="N799" t="str">
            <v>02</v>
          </cell>
          <cell r="O799" t="str">
            <v xml:space="preserve"> หมู่ 2</v>
          </cell>
          <cell r="P799" t="str">
            <v>01</v>
          </cell>
          <cell r="Q799" t="str">
            <v>เปิดดำเนินการ</v>
          </cell>
          <cell r="R799" t="str">
            <v xml:space="preserve">195 </v>
          </cell>
          <cell r="S799" t="str">
            <v>84260</v>
          </cell>
          <cell r="T799" t="str">
            <v>077387189</v>
          </cell>
          <cell r="U799" t="str">
            <v>077387190</v>
          </cell>
          <cell r="V799" t="str">
            <v>21</v>
          </cell>
          <cell r="W799" t="str">
            <v>2.1 ทุติยภูมิระดับต้น</v>
          </cell>
          <cell r="X799" t="str">
            <v>S</v>
          </cell>
          <cell r="Y799" t="str">
            <v xml:space="preserve">บริการ  </v>
          </cell>
          <cell r="AH799" t="str">
            <v>11368</v>
          </cell>
        </row>
        <row r="800">
          <cell r="A800" t="str">
            <v>001136200</v>
          </cell>
          <cell r="B800" t="str">
            <v>โรงพยาบาลคีรีรัฐนิคม</v>
          </cell>
          <cell r="C800" t="str">
            <v>21002</v>
          </cell>
          <cell r="D800" t="str">
            <v>กระทรวงสาธารณสุข สำนักงานปลัดกระทรวงสาธารณสุข</v>
          </cell>
          <cell r="E800" t="str">
            <v>07</v>
          </cell>
          <cell r="F800" t="str">
            <v>โรงพยาบาลชุมชน</v>
          </cell>
          <cell r="G800" t="str">
            <v>30</v>
          </cell>
          <cell r="H800" t="str">
            <v>84</v>
          </cell>
          <cell r="I800" t="str">
            <v>จ.สุราษฎร์ธานี</v>
          </cell>
          <cell r="J800" t="str">
            <v>08</v>
          </cell>
          <cell r="K800" t="str">
            <v xml:space="preserve"> อ.คีรีรัฐนิคม</v>
          </cell>
          <cell r="L800" t="str">
            <v>08</v>
          </cell>
          <cell r="M800" t="str">
            <v xml:space="preserve"> 'ต.ย่านยาว'</v>
          </cell>
          <cell r="N800" t="str">
            <v>07</v>
          </cell>
          <cell r="O800" t="str">
            <v xml:space="preserve"> หมู่ 7</v>
          </cell>
          <cell r="P800" t="str">
            <v>01</v>
          </cell>
          <cell r="Q800" t="str">
            <v>เปิดดำเนินการ</v>
          </cell>
          <cell r="R800" t="str">
            <v xml:space="preserve">41 </v>
          </cell>
          <cell r="S800" t="str">
            <v>84180</v>
          </cell>
          <cell r="T800" t="str">
            <v>077391117</v>
          </cell>
          <cell r="U800" t="str">
            <v>077391117</v>
          </cell>
          <cell r="V800" t="str">
            <v>21</v>
          </cell>
          <cell r="W800" t="str">
            <v>2.1 ทุติยภูมิระดับต้น</v>
          </cell>
          <cell r="X800" t="str">
            <v>S</v>
          </cell>
          <cell r="Y800" t="str">
            <v xml:space="preserve">บริการ  </v>
          </cell>
          <cell r="AH800" t="str">
            <v>11362</v>
          </cell>
        </row>
        <row r="801">
          <cell r="A801" t="str">
            <v>001132300</v>
          </cell>
          <cell r="B801" t="str">
            <v>โรงพยาบาลละอุ่น</v>
          </cell>
          <cell r="C801" t="str">
            <v>21002</v>
          </cell>
          <cell r="D801" t="str">
            <v>กระทรวงสาธารณสุข สำนักงานปลัดกระทรวงสาธารณสุข</v>
          </cell>
          <cell r="E801" t="str">
            <v>07</v>
          </cell>
          <cell r="F801" t="str">
            <v>โรงพยาบาลชุมชน</v>
          </cell>
          <cell r="G801" t="str">
            <v>10</v>
          </cell>
          <cell r="H801" t="str">
            <v>85</v>
          </cell>
          <cell r="I801" t="str">
            <v>จ.ระนอง</v>
          </cell>
          <cell r="J801" t="str">
            <v>02</v>
          </cell>
          <cell r="K801" t="str">
            <v xml:space="preserve"> อ.ละอุ่น</v>
          </cell>
          <cell r="L801" t="str">
            <v>03</v>
          </cell>
          <cell r="M801" t="str">
            <v xml:space="preserve"> 'ต.บางพระใต้'</v>
          </cell>
          <cell r="N801" t="str">
            <v>03</v>
          </cell>
          <cell r="O801" t="str">
            <v xml:space="preserve"> หมู่ 3</v>
          </cell>
          <cell r="P801" t="str">
            <v>01</v>
          </cell>
          <cell r="Q801" t="str">
            <v>เปิดดำเนินการ</v>
          </cell>
          <cell r="R801" t="str">
            <v xml:space="preserve">11 </v>
          </cell>
          <cell r="S801" t="str">
            <v>85130</v>
          </cell>
          <cell r="T801" t="str">
            <v>077899315</v>
          </cell>
          <cell r="U801" t="str">
            <v>077899101</v>
          </cell>
          <cell r="V801" t="str">
            <v>21</v>
          </cell>
          <cell r="W801" t="str">
            <v>2.1 ทุติยภูมิระดับต้น</v>
          </cell>
          <cell r="X801" t="str">
            <v>S</v>
          </cell>
          <cell r="Y801" t="str">
            <v xml:space="preserve">บริการ  </v>
          </cell>
          <cell r="AH801" t="str">
            <v>11323</v>
          </cell>
        </row>
        <row r="802">
          <cell r="A802" t="str">
            <v>001136600</v>
          </cell>
          <cell r="B802" t="str">
            <v>โรงพยาบาลบ้านนาสาร</v>
          </cell>
          <cell r="C802" t="str">
            <v>21002</v>
          </cell>
          <cell r="D802" t="str">
            <v>กระทรวงสาธารณสุข สำนักงานปลัดกระทรวงสาธารณสุข</v>
          </cell>
          <cell r="E802" t="str">
            <v>07</v>
          </cell>
          <cell r="F802" t="str">
            <v>โรงพยาบาลชุมชน</v>
          </cell>
          <cell r="G802" t="str">
            <v>60</v>
          </cell>
          <cell r="H802" t="str">
            <v>84</v>
          </cell>
          <cell r="I802" t="str">
            <v>จ.สุราษฎร์ธานี</v>
          </cell>
          <cell r="J802" t="str">
            <v>12</v>
          </cell>
          <cell r="K802" t="str">
            <v xml:space="preserve"> อ.บ้านนาสาร</v>
          </cell>
          <cell r="L802" t="str">
            <v>01</v>
          </cell>
          <cell r="M802" t="str">
            <v xml:space="preserve"> 'ต.นาสาร'</v>
          </cell>
          <cell r="N802" t="str">
            <v>00</v>
          </cell>
          <cell r="O802" t="str">
            <v xml:space="preserve"> หมู่ 0</v>
          </cell>
          <cell r="P802" t="str">
            <v>01</v>
          </cell>
          <cell r="Q802" t="str">
            <v>เปิดดำเนินการ</v>
          </cell>
          <cell r="R802" t="str">
            <v xml:space="preserve">83/4 ถ.คลองหา </v>
          </cell>
          <cell r="S802" t="str">
            <v>84120</v>
          </cell>
          <cell r="T802" t="str">
            <v>077341415</v>
          </cell>
          <cell r="U802" t="str">
            <v>077341057</v>
          </cell>
          <cell r="V802" t="str">
            <v>22</v>
          </cell>
          <cell r="W802" t="str">
            <v>2.2 ทุติยภูมิระดับกลาง</v>
          </cell>
          <cell r="X802" t="str">
            <v>S</v>
          </cell>
          <cell r="Y802" t="str">
            <v xml:space="preserve">บริการ  </v>
          </cell>
          <cell r="AH802" t="str">
            <v>11366</v>
          </cell>
        </row>
        <row r="803">
          <cell r="A803" t="str">
            <v>001138500</v>
          </cell>
          <cell r="B803" t="str">
            <v>โรงพยาบาลทุ่งตะโก</v>
          </cell>
          <cell r="C803" t="str">
            <v>21002</v>
          </cell>
          <cell r="D803" t="str">
            <v>กระทรวงสาธารณสุข สำนักงานปลัดกระทรวงสาธารณสุข</v>
          </cell>
          <cell r="E803" t="str">
            <v>07</v>
          </cell>
          <cell r="F803" t="str">
            <v>โรงพยาบาลชุมชน</v>
          </cell>
          <cell r="G803" t="str">
            <v>10</v>
          </cell>
          <cell r="H803" t="str">
            <v>86</v>
          </cell>
          <cell r="I803" t="str">
            <v>จ.ชุมพร</v>
          </cell>
          <cell r="J803" t="str">
            <v>08</v>
          </cell>
          <cell r="K803" t="str">
            <v xml:space="preserve"> อ.ทุ่งตะโก</v>
          </cell>
          <cell r="L803" t="str">
            <v>02</v>
          </cell>
          <cell r="M803" t="str">
            <v xml:space="preserve"> 'ต.ทุ่งตะไคร'</v>
          </cell>
          <cell r="N803" t="str">
            <v>01</v>
          </cell>
          <cell r="O803" t="str">
            <v xml:space="preserve"> หมู่ 1</v>
          </cell>
          <cell r="P803" t="str">
            <v>01</v>
          </cell>
          <cell r="Q803" t="str">
            <v>เปิดดำเนินการ</v>
          </cell>
          <cell r="V803" t="str">
            <v>22</v>
          </cell>
          <cell r="W803" t="str">
            <v>2.2 ทุติยภูมิระดับกลาง</v>
          </cell>
          <cell r="AH803" t="str">
            <v>11385</v>
          </cell>
        </row>
        <row r="804">
          <cell r="A804" t="str">
            <v>001140500</v>
          </cell>
          <cell r="B804" t="str">
            <v>โรงพยาบาลละงู</v>
          </cell>
          <cell r="C804" t="str">
            <v>21002</v>
          </cell>
          <cell r="D804" t="str">
            <v>กระทรวงสาธารณสุข สำนักงานปลัดกระทรวงสาธารณสุข</v>
          </cell>
          <cell r="E804" t="str">
            <v>07</v>
          </cell>
          <cell r="F804" t="str">
            <v>โรงพยาบาลชุมชน</v>
          </cell>
          <cell r="G804" t="str">
            <v>30</v>
          </cell>
          <cell r="H804" t="str">
            <v>91</v>
          </cell>
          <cell r="I804" t="str">
            <v>จ.สตูล</v>
          </cell>
          <cell r="J804" t="str">
            <v>05</v>
          </cell>
          <cell r="K804" t="str">
            <v xml:space="preserve"> อ.ละงู</v>
          </cell>
          <cell r="L804" t="str">
            <v>01</v>
          </cell>
          <cell r="M804" t="str">
            <v xml:space="preserve"> 'ต.กำแพง'</v>
          </cell>
          <cell r="N804" t="str">
            <v>06</v>
          </cell>
          <cell r="O804" t="str">
            <v xml:space="preserve"> หมู่ 6</v>
          </cell>
          <cell r="P804" t="str">
            <v>01</v>
          </cell>
          <cell r="Q804" t="str">
            <v>เปิดดำเนินการ</v>
          </cell>
          <cell r="V804" t="str">
            <v>22</v>
          </cell>
          <cell r="W804" t="str">
            <v>2.2 ทุติยภูมิระดับกลาง</v>
          </cell>
          <cell r="AH804" t="str">
            <v>11405</v>
          </cell>
        </row>
        <row r="805">
          <cell r="A805" t="str">
            <v>001137700</v>
          </cell>
          <cell r="B805" t="str">
            <v>โรงพยาบาลปะทิว</v>
          </cell>
          <cell r="C805" t="str">
            <v>21002</v>
          </cell>
          <cell r="D805" t="str">
            <v>กระทรวงสาธารณสุข สำนักงานปลัดกระทรวงสาธารณสุข</v>
          </cell>
          <cell r="E805" t="str">
            <v>07</v>
          </cell>
          <cell r="F805" t="str">
            <v>โรงพยาบาลชุมชน</v>
          </cell>
          <cell r="G805" t="str">
            <v>60</v>
          </cell>
          <cell r="H805" t="str">
            <v>86</v>
          </cell>
          <cell r="I805" t="str">
            <v>จ.ชุมพร</v>
          </cell>
          <cell r="J805" t="str">
            <v>03</v>
          </cell>
          <cell r="K805" t="str">
            <v xml:space="preserve"> อ.ปะทิว</v>
          </cell>
          <cell r="L805" t="str">
            <v>01</v>
          </cell>
          <cell r="M805" t="str">
            <v xml:space="preserve"> 'ต.บางสน'</v>
          </cell>
          <cell r="N805" t="str">
            <v>07</v>
          </cell>
          <cell r="O805" t="str">
            <v xml:space="preserve"> หมู่ 7</v>
          </cell>
          <cell r="P805" t="str">
            <v>01</v>
          </cell>
          <cell r="Q805" t="str">
            <v>เปิดดำเนินการ</v>
          </cell>
          <cell r="V805" t="str">
            <v>21</v>
          </cell>
          <cell r="W805" t="str">
            <v>2.1 ทุติยภูมิระดับต้น</v>
          </cell>
          <cell r="AH805" t="str">
            <v>11377</v>
          </cell>
        </row>
        <row r="806">
          <cell r="A806" t="str">
            <v>001136900</v>
          </cell>
          <cell r="B806" t="str">
            <v>โรงพยาบาลพระแสง</v>
          </cell>
          <cell r="C806" t="str">
            <v>21002</v>
          </cell>
          <cell r="D806" t="str">
            <v>กระทรวงสาธารณสุข สำนักงานปลัดกระทรวงสาธารณสุข</v>
          </cell>
          <cell r="E806" t="str">
            <v>07</v>
          </cell>
          <cell r="F806" t="str">
            <v>โรงพยาบาลชุมชน</v>
          </cell>
          <cell r="G806" t="str">
            <v>30</v>
          </cell>
          <cell r="H806" t="str">
            <v>84</v>
          </cell>
          <cell r="I806" t="str">
            <v>จ.สุราษฎร์ธานี</v>
          </cell>
          <cell r="J806" t="str">
            <v>16</v>
          </cell>
          <cell r="K806" t="str">
            <v xml:space="preserve"> อ.พระแสง</v>
          </cell>
          <cell r="L806" t="str">
            <v>01</v>
          </cell>
          <cell r="M806" t="str">
            <v xml:space="preserve"> 'ต.อิปัน'</v>
          </cell>
          <cell r="N806" t="str">
            <v>01</v>
          </cell>
          <cell r="O806" t="str">
            <v xml:space="preserve"> หมู่ 1</v>
          </cell>
          <cell r="P806" t="str">
            <v>01</v>
          </cell>
          <cell r="Q806" t="str">
            <v>เปิดดำเนินการ</v>
          </cell>
          <cell r="R806" t="str">
            <v xml:space="preserve">42 </v>
          </cell>
          <cell r="S806" t="str">
            <v>84120</v>
          </cell>
          <cell r="T806" t="str">
            <v>077369098</v>
          </cell>
          <cell r="U806" t="str">
            <v>077369052</v>
          </cell>
          <cell r="V806" t="str">
            <v>21</v>
          </cell>
          <cell r="W806" t="str">
            <v>2.1 ทุติยภูมิระดับต้น</v>
          </cell>
          <cell r="X806" t="str">
            <v>S</v>
          </cell>
          <cell r="Y806" t="str">
            <v xml:space="preserve">บริการ  </v>
          </cell>
          <cell r="AH806" t="str">
            <v>11369</v>
          </cell>
        </row>
        <row r="807">
          <cell r="A807" t="str">
            <v>001137000</v>
          </cell>
          <cell r="B807" t="str">
            <v>โรงพยาบาลพุนพิน</v>
          </cell>
          <cell r="C807" t="str">
            <v>21002</v>
          </cell>
          <cell r="D807" t="str">
            <v>กระทรวงสาธารณสุข สำนักงานปลัดกระทรวงสาธารณสุข</v>
          </cell>
          <cell r="E807" t="str">
            <v>07</v>
          </cell>
          <cell r="F807" t="str">
            <v>โรงพยาบาลชุมชน</v>
          </cell>
          <cell r="G807" t="str">
            <v>60</v>
          </cell>
          <cell r="H807" t="str">
            <v>84</v>
          </cell>
          <cell r="I807" t="str">
            <v>จ.สุราษฎร์ธานี</v>
          </cell>
          <cell r="J807" t="str">
            <v>17</v>
          </cell>
          <cell r="K807" t="str">
            <v xml:space="preserve"> อ.พุนพิน</v>
          </cell>
          <cell r="L807" t="str">
            <v>01</v>
          </cell>
          <cell r="M807" t="str">
            <v xml:space="preserve"> 'ต.ท่าข้าม'</v>
          </cell>
          <cell r="N807" t="str">
            <v>03</v>
          </cell>
          <cell r="O807" t="str">
            <v xml:space="preserve"> หมู่ 3</v>
          </cell>
          <cell r="P807" t="str">
            <v>01</v>
          </cell>
          <cell r="Q807" t="str">
            <v>เปิดดำเนินการ</v>
          </cell>
          <cell r="R807" t="str">
            <v xml:space="preserve">166 ถ.ธราธิบดี </v>
          </cell>
          <cell r="S807" t="str">
            <v>84130</v>
          </cell>
          <cell r="T807" t="str">
            <v>077311121</v>
          </cell>
          <cell r="U807" t="str">
            <v>077311385</v>
          </cell>
          <cell r="V807" t="str">
            <v>21</v>
          </cell>
          <cell r="W807" t="str">
            <v>2.1 ทุติยภูมิระดับต้น</v>
          </cell>
          <cell r="X807" t="str">
            <v>S</v>
          </cell>
          <cell r="Y807" t="str">
            <v xml:space="preserve">บริการ  </v>
          </cell>
          <cell r="AH807" t="str">
            <v>11370</v>
          </cell>
        </row>
        <row r="808">
          <cell r="A808" t="str">
            <v>001137100</v>
          </cell>
          <cell r="B808" t="str">
            <v>โรงพยาบาลชัยบุรี</v>
          </cell>
          <cell r="C808" t="str">
            <v>21002</v>
          </cell>
          <cell r="D808" t="str">
            <v>กระทรวงสาธารณสุข สำนักงานปลัดกระทรวงสาธารณสุข</v>
          </cell>
          <cell r="E808" t="str">
            <v>07</v>
          </cell>
          <cell r="F808" t="str">
            <v>โรงพยาบาลชุมชน</v>
          </cell>
          <cell r="G808" t="str">
            <v>31</v>
          </cell>
          <cell r="H808" t="str">
            <v>84</v>
          </cell>
          <cell r="I808" t="str">
            <v>จ.สุราษฎร์ธานี</v>
          </cell>
          <cell r="J808" t="str">
            <v>18</v>
          </cell>
          <cell r="K808" t="str">
            <v xml:space="preserve"> อ.ชัยบุรี</v>
          </cell>
          <cell r="L808" t="str">
            <v>01</v>
          </cell>
          <cell r="M808" t="str">
            <v xml:space="preserve"> 'ต.สองแพรก'</v>
          </cell>
          <cell r="N808" t="str">
            <v>03</v>
          </cell>
          <cell r="O808" t="str">
            <v xml:space="preserve"> หมู่ 3</v>
          </cell>
          <cell r="P808" t="str">
            <v>01</v>
          </cell>
          <cell r="Q808" t="str">
            <v>เปิดดำเนินการ</v>
          </cell>
          <cell r="R808" t="str">
            <v xml:space="preserve">114 ถ.เขาพนม-ชัยบุรี </v>
          </cell>
          <cell r="S808" t="str">
            <v>84120</v>
          </cell>
          <cell r="T808" t="str">
            <v>077367075</v>
          </cell>
          <cell r="U808" t="str">
            <v>077367336</v>
          </cell>
          <cell r="V808" t="str">
            <v>21</v>
          </cell>
          <cell r="W808" t="str">
            <v>2.1 ทุติยภูมิระดับต้น</v>
          </cell>
          <cell r="X808" t="str">
            <v>S</v>
          </cell>
          <cell r="Y808" t="str">
            <v xml:space="preserve">บริการ  </v>
          </cell>
          <cell r="AH808" t="str">
            <v>11371</v>
          </cell>
        </row>
        <row r="809">
          <cell r="A809" t="str">
            <v>001137400</v>
          </cell>
          <cell r="B809" t="str">
            <v>โรงพยาบาลสุขสำราญ</v>
          </cell>
          <cell r="C809" t="str">
            <v>21002</v>
          </cell>
          <cell r="D809" t="str">
            <v>กระทรวงสาธารณสุข สำนักงานปลัดกระทรวงสาธารณสุข</v>
          </cell>
          <cell r="E809" t="str">
            <v>07</v>
          </cell>
          <cell r="F809" t="str">
            <v>โรงพยาบาลชุมชน</v>
          </cell>
          <cell r="G809" t="str">
            <v>10</v>
          </cell>
          <cell r="H809" t="str">
            <v>85</v>
          </cell>
          <cell r="I809" t="str">
            <v>จ.ระนอง</v>
          </cell>
          <cell r="J809" t="str">
            <v>05</v>
          </cell>
          <cell r="K809" t="str">
            <v xml:space="preserve"> อ.สุขสำราญ</v>
          </cell>
          <cell r="L809" t="str">
            <v>02</v>
          </cell>
          <cell r="M809" t="str">
            <v xml:space="preserve"> 'ต.กำพวน'</v>
          </cell>
          <cell r="N809" t="str">
            <v>05</v>
          </cell>
          <cell r="O809" t="str">
            <v xml:space="preserve"> หมู่ 5</v>
          </cell>
          <cell r="P809" t="str">
            <v>01</v>
          </cell>
          <cell r="Q809" t="str">
            <v>เปิดดำเนินการ</v>
          </cell>
          <cell r="R809" t="str">
            <v>57/2</v>
          </cell>
          <cell r="S809" t="str">
            <v>85120</v>
          </cell>
          <cell r="T809" t="str">
            <v>077844143</v>
          </cell>
          <cell r="U809" t="str">
            <v>077844142</v>
          </cell>
          <cell r="V809" t="str">
            <v>22</v>
          </cell>
          <cell r="W809" t="str">
            <v>2.2 ทุติยภูมิระดับกลาง</v>
          </cell>
          <cell r="X809" t="str">
            <v>S</v>
          </cell>
          <cell r="Y809" t="str">
            <v xml:space="preserve">บริการ  </v>
          </cell>
          <cell r="AH809" t="str">
            <v>11374</v>
          </cell>
        </row>
        <row r="810">
          <cell r="A810" t="str">
            <v>001138600</v>
          </cell>
          <cell r="B810" t="str">
            <v>โรงพยาบาลสทิงพระ</v>
          </cell>
          <cell r="C810" t="str">
            <v>21002</v>
          </cell>
          <cell r="D810" t="str">
            <v>กระทรวงสาธารณสุข สำนักงานปลัดกระทรวงสาธารณสุข</v>
          </cell>
          <cell r="E810" t="str">
            <v>07</v>
          </cell>
          <cell r="F810" t="str">
            <v>โรงพยาบาลชุมชน</v>
          </cell>
          <cell r="G810" t="str">
            <v>30</v>
          </cell>
          <cell r="H810" t="str">
            <v>90</v>
          </cell>
          <cell r="I810" t="str">
            <v>จ.สงขลา</v>
          </cell>
          <cell r="J810" t="str">
            <v>02</v>
          </cell>
          <cell r="K810" t="str">
            <v xml:space="preserve"> อ.สทิงพระ</v>
          </cell>
          <cell r="L810" t="str">
            <v>01</v>
          </cell>
          <cell r="M810" t="str">
            <v xml:space="preserve"> 'ต.จะทิ้งพระ'</v>
          </cell>
          <cell r="N810" t="str">
            <v>01</v>
          </cell>
          <cell r="O810" t="str">
            <v xml:space="preserve"> หมู่ 1</v>
          </cell>
          <cell r="P810" t="str">
            <v>01</v>
          </cell>
          <cell r="Q810" t="str">
            <v>เปิดดำเนินการ</v>
          </cell>
          <cell r="R810" t="str">
            <v>96</v>
          </cell>
          <cell r="S810" t="str">
            <v>90190</v>
          </cell>
          <cell r="T810" t="str">
            <v>074397038</v>
          </cell>
          <cell r="U810" t="str">
            <v>074397109</v>
          </cell>
          <cell r="V810" t="str">
            <v>21</v>
          </cell>
          <cell r="W810" t="str">
            <v>2.1 ทุติยภูมิระดับต้น</v>
          </cell>
          <cell r="AH810" t="str">
            <v>11386</v>
          </cell>
        </row>
        <row r="811">
          <cell r="A811" t="str">
            <v>001139000</v>
          </cell>
          <cell r="B811" t="str">
            <v>โรงพยาบาลเทพา</v>
          </cell>
          <cell r="C811" t="str">
            <v>21002</v>
          </cell>
          <cell r="D811" t="str">
            <v>กระทรวงสาธารณสุข สำนักงานปลัดกระทรวงสาธารณสุข</v>
          </cell>
          <cell r="E811" t="str">
            <v>07</v>
          </cell>
          <cell r="F811" t="str">
            <v>โรงพยาบาลชุมชน</v>
          </cell>
          <cell r="G811" t="str">
            <v>60</v>
          </cell>
          <cell r="H811" t="str">
            <v>90</v>
          </cell>
          <cell r="I811" t="str">
            <v>จ.สงขลา</v>
          </cell>
          <cell r="J811" t="str">
            <v>05</v>
          </cell>
          <cell r="K811" t="str">
            <v xml:space="preserve"> อ.เทพา</v>
          </cell>
          <cell r="L811" t="str">
            <v>01</v>
          </cell>
          <cell r="M811" t="str">
            <v xml:space="preserve"> 'ต.เทพา'</v>
          </cell>
          <cell r="N811" t="str">
            <v>05</v>
          </cell>
          <cell r="O811" t="str">
            <v xml:space="preserve"> หมู่ 5</v>
          </cell>
          <cell r="P811" t="str">
            <v>01</v>
          </cell>
          <cell r="Q811" t="str">
            <v>เปิดดำเนินการ</v>
          </cell>
          <cell r="R811" t="str">
            <v xml:space="preserve">207  ถ.เทพา-ลำไพล  </v>
          </cell>
          <cell r="S811" t="str">
            <v>90150</v>
          </cell>
          <cell r="T811" t="str">
            <v>074376359</v>
          </cell>
          <cell r="U811" t="str">
            <v>074376359</v>
          </cell>
          <cell r="V811" t="str">
            <v>22</v>
          </cell>
          <cell r="W811" t="str">
            <v>2.2 ทุติยภูมิระดับกลาง</v>
          </cell>
          <cell r="X811" t="str">
            <v>S</v>
          </cell>
          <cell r="Y811" t="str">
            <v xml:space="preserve">บริการ  </v>
          </cell>
          <cell r="Z811" t="str">
            <v>06</v>
          </cell>
          <cell r="AA811" t="str">
            <v>แก้ไข/เปลี่ยนแปลงจำนวนเตียง</v>
          </cell>
          <cell r="AB811" t="str">
            <v>เพิ่มเตียง จาก 30 เป้น 60 และระดับจาก 2.1 เป็น 2.2 ตามหนังสือ สสจ.แจ้ง ที่ สข0032.002/1236</v>
          </cell>
          <cell r="AH811" t="str">
            <v>11390</v>
          </cell>
        </row>
        <row r="812">
          <cell r="A812" t="str">
            <v>001139200</v>
          </cell>
          <cell r="B812" t="str">
            <v>โรงพยาบาลระโนด</v>
          </cell>
          <cell r="C812" t="str">
            <v>21002</v>
          </cell>
          <cell r="D812" t="str">
            <v>กระทรวงสาธารณสุข สำนักงานปลัดกระทรวงสาธารณสุข</v>
          </cell>
          <cell r="E812" t="str">
            <v>07</v>
          </cell>
          <cell r="F812" t="str">
            <v>โรงพยาบาลชุมชน</v>
          </cell>
          <cell r="G812" t="str">
            <v>60</v>
          </cell>
          <cell r="H812" t="str">
            <v>90</v>
          </cell>
          <cell r="I812" t="str">
            <v>จ.สงขลา</v>
          </cell>
          <cell r="J812" t="str">
            <v>07</v>
          </cell>
          <cell r="K812" t="str">
            <v xml:space="preserve"> อ.ระโนด</v>
          </cell>
          <cell r="L812" t="str">
            <v>01</v>
          </cell>
          <cell r="M812" t="str">
            <v xml:space="preserve"> 'ต.ระโนด'</v>
          </cell>
          <cell r="N812" t="str">
            <v>05</v>
          </cell>
          <cell r="O812" t="str">
            <v xml:space="preserve"> หมู่ 5</v>
          </cell>
          <cell r="P812" t="str">
            <v>01</v>
          </cell>
          <cell r="Q812" t="str">
            <v>เปิดดำเนินการ</v>
          </cell>
          <cell r="R812" t="str">
            <v xml:space="preserve">5/1  ถ.ระโนด-หัวเขาแดง </v>
          </cell>
          <cell r="S812" t="str">
            <v>90140</v>
          </cell>
          <cell r="T812" t="str">
            <v>074392174</v>
          </cell>
          <cell r="U812" t="str">
            <v>074393121</v>
          </cell>
          <cell r="V812" t="str">
            <v>22</v>
          </cell>
          <cell r="W812" t="str">
            <v>2.2 ทุติยภูมิระดับกลาง</v>
          </cell>
          <cell r="X812" t="str">
            <v>S</v>
          </cell>
          <cell r="Y812" t="str">
            <v xml:space="preserve">บริการ  </v>
          </cell>
          <cell r="AH812" t="str">
            <v>11392</v>
          </cell>
        </row>
        <row r="813">
          <cell r="A813" t="str">
            <v>001139300</v>
          </cell>
          <cell r="B813" t="str">
            <v>โรงพยาบาลกระแสสินธุ์</v>
          </cell>
          <cell r="C813" t="str">
            <v>21002</v>
          </cell>
          <cell r="D813" t="str">
            <v>กระทรวงสาธารณสุข สำนักงานปลัดกระทรวงสาธารณสุข</v>
          </cell>
          <cell r="E813" t="str">
            <v>07</v>
          </cell>
          <cell r="F813" t="str">
            <v>โรงพยาบาลชุมชน</v>
          </cell>
          <cell r="G813" t="str">
            <v>30</v>
          </cell>
          <cell r="H813" t="str">
            <v>90</v>
          </cell>
          <cell r="I813" t="str">
            <v>จ.สงขลา</v>
          </cell>
          <cell r="J813" t="str">
            <v>08</v>
          </cell>
          <cell r="K813" t="str">
            <v xml:space="preserve"> อ.กระแสสินธุ์</v>
          </cell>
          <cell r="L813" t="str">
            <v>03</v>
          </cell>
          <cell r="M813" t="str">
            <v xml:space="preserve"> 'ต.เชิงแส'</v>
          </cell>
          <cell r="N813" t="str">
            <v>03</v>
          </cell>
          <cell r="O813" t="str">
            <v xml:space="preserve"> หมู่ 3</v>
          </cell>
          <cell r="P813" t="str">
            <v>01</v>
          </cell>
          <cell r="Q813" t="str">
            <v>เปิดดำเนินการ</v>
          </cell>
          <cell r="S813" t="str">
            <v>90270</v>
          </cell>
          <cell r="T813" t="str">
            <v>074399841</v>
          </cell>
          <cell r="U813" t="str">
            <v>074399843</v>
          </cell>
          <cell r="V813" t="str">
            <v>21</v>
          </cell>
          <cell r="W813" t="str">
            <v>2.1 ทุติยภูมิระดับต้น</v>
          </cell>
          <cell r="X813" t="str">
            <v>S</v>
          </cell>
          <cell r="Y813" t="str">
            <v xml:space="preserve">บริการ  </v>
          </cell>
          <cell r="AH813" t="str">
            <v>11393</v>
          </cell>
        </row>
        <row r="814">
          <cell r="A814" t="str">
            <v>001139400</v>
          </cell>
          <cell r="B814" t="str">
            <v>โรงพยาบาลรัตภูมิ</v>
          </cell>
          <cell r="C814" t="str">
            <v>21002</v>
          </cell>
          <cell r="D814" t="str">
            <v>กระทรวงสาธารณสุข สำนักงานปลัดกระทรวงสาธารณสุข</v>
          </cell>
          <cell r="E814" t="str">
            <v>07</v>
          </cell>
          <cell r="F814" t="str">
            <v>โรงพยาบาลชุมชน</v>
          </cell>
          <cell r="G814" t="str">
            <v>30</v>
          </cell>
          <cell r="H814" t="str">
            <v>90</v>
          </cell>
          <cell r="I814" t="str">
            <v>จ.สงขลา</v>
          </cell>
          <cell r="J814" t="str">
            <v>09</v>
          </cell>
          <cell r="K814" t="str">
            <v xml:space="preserve"> อ.รัตภูมิ</v>
          </cell>
          <cell r="L814" t="str">
            <v>01</v>
          </cell>
          <cell r="M814" t="str">
            <v xml:space="preserve"> 'ต.กำแพงเพชร'</v>
          </cell>
          <cell r="N814" t="str">
            <v>01</v>
          </cell>
          <cell r="O814" t="str">
            <v xml:space="preserve"> หมู่ 1</v>
          </cell>
          <cell r="P814" t="str">
            <v>01</v>
          </cell>
          <cell r="Q814" t="str">
            <v>เปิดดำเนินการ</v>
          </cell>
          <cell r="R814" t="str">
            <v xml:space="preserve">289  ถ.ยนตรการกำธร </v>
          </cell>
          <cell r="S814" t="str">
            <v>90180</v>
          </cell>
          <cell r="T814" t="str">
            <v>07443090</v>
          </cell>
          <cell r="U814" t="str">
            <v>074430390</v>
          </cell>
          <cell r="V814" t="str">
            <v>21</v>
          </cell>
          <cell r="W814" t="str">
            <v>2.1 ทุติยภูมิระดับต้น</v>
          </cell>
          <cell r="X814" t="str">
            <v>S</v>
          </cell>
          <cell r="Y814" t="str">
            <v xml:space="preserve">บริการ  </v>
          </cell>
          <cell r="AH814" t="str">
            <v>11394</v>
          </cell>
        </row>
        <row r="815">
          <cell r="A815" t="str">
            <v>001139100</v>
          </cell>
          <cell r="B815" t="str">
            <v>โรงพยาบาลสะบ้าย้อย</v>
          </cell>
          <cell r="C815" t="str">
            <v>21002</v>
          </cell>
          <cell r="D815" t="str">
            <v>กระทรวงสาธารณสุข สำนักงานปลัดกระทรวงสาธารณสุข</v>
          </cell>
          <cell r="E815" t="str">
            <v>07</v>
          </cell>
          <cell r="F815" t="str">
            <v>โรงพยาบาลชุมชน</v>
          </cell>
          <cell r="G815" t="str">
            <v>60</v>
          </cell>
          <cell r="H815" t="str">
            <v>90</v>
          </cell>
          <cell r="I815" t="str">
            <v>จ.สงขลา</v>
          </cell>
          <cell r="J815" t="str">
            <v>06</v>
          </cell>
          <cell r="K815" t="str">
            <v xml:space="preserve"> อ.สะบ้าย้อย</v>
          </cell>
          <cell r="L815" t="str">
            <v>01</v>
          </cell>
          <cell r="M815" t="str">
            <v xml:space="preserve"> 'ต.สะบ้าย้อย'</v>
          </cell>
          <cell r="N815" t="str">
            <v>01</v>
          </cell>
          <cell r="O815" t="str">
            <v xml:space="preserve"> หมู่ 1</v>
          </cell>
          <cell r="P815" t="str">
            <v>01</v>
          </cell>
          <cell r="Q815" t="str">
            <v>เปิดดำเนินการ</v>
          </cell>
          <cell r="R815" t="str">
            <v xml:space="preserve">2/17 </v>
          </cell>
          <cell r="S815" t="str">
            <v>90210</v>
          </cell>
          <cell r="T815" t="str">
            <v>074377100</v>
          </cell>
          <cell r="U815" t="str">
            <v>074377100</v>
          </cell>
          <cell r="V815" t="str">
            <v>22</v>
          </cell>
          <cell r="W815" t="str">
            <v>2.2 ทุติยภูมิระดับกลาง</v>
          </cell>
          <cell r="X815" t="str">
            <v>S</v>
          </cell>
          <cell r="Y815" t="str">
            <v xml:space="preserve">บริการ  </v>
          </cell>
          <cell r="Z815" t="str">
            <v>06</v>
          </cell>
          <cell r="AA815" t="str">
            <v>แก้ไข/เปลี่ยนแปลงจำนวนเตียง</v>
          </cell>
          <cell r="AB815" t="str">
            <v>เพิ่มเตียง จาก 30 เป้น 60 และระดับจาก 2.1 เป็น 2.2 ตามหนังสือ สสจ.แจ้ง ที่ สข0032.002/1236</v>
          </cell>
          <cell r="AH815" t="str">
            <v>11391</v>
          </cell>
        </row>
        <row r="816">
          <cell r="A816" t="str">
            <v>001140100</v>
          </cell>
          <cell r="B816" t="str">
            <v>โรงพยาบาลคลองหอยโข่ง</v>
          </cell>
          <cell r="C816" t="str">
            <v>21002</v>
          </cell>
          <cell r="D816" t="str">
            <v>กระทรวงสาธารณสุข สำนักงานปลัดกระทรวงสาธารณสุข</v>
          </cell>
          <cell r="E816" t="str">
            <v>07</v>
          </cell>
          <cell r="F816" t="str">
            <v>โรงพยาบาลชุมชน</v>
          </cell>
          <cell r="G816" t="str">
            <v>30</v>
          </cell>
          <cell r="H816" t="str">
            <v>90</v>
          </cell>
          <cell r="I816" t="str">
            <v>จ.สงขลา</v>
          </cell>
          <cell r="J816" t="str">
            <v>16</v>
          </cell>
          <cell r="K816" t="str">
            <v xml:space="preserve"> อ.คลองหอยโข่ง</v>
          </cell>
          <cell r="L816" t="str">
            <v>01</v>
          </cell>
          <cell r="M816" t="str">
            <v xml:space="preserve"> 'ต.คลองหอยโข่ง'</v>
          </cell>
          <cell r="N816" t="str">
            <v>01</v>
          </cell>
          <cell r="O816" t="str">
            <v xml:space="preserve"> หมู่ 1</v>
          </cell>
          <cell r="P816" t="str">
            <v>01</v>
          </cell>
          <cell r="Q816" t="str">
            <v>เปิดดำเนินการ</v>
          </cell>
          <cell r="R816" t="str">
            <v xml:space="preserve">21 </v>
          </cell>
          <cell r="S816" t="str">
            <v>90230</v>
          </cell>
          <cell r="T816" t="str">
            <v>074473488</v>
          </cell>
          <cell r="U816" t="str">
            <v>074473499</v>
          </cell>
          <cell r="V816" t="str">
            <v>21</v>
          </cell>
          <cell r="W816" t="str">
            <v>2.1 ทุติยภูมิระดับต้น</v>
          </cell>
          <cell r="X816" t="str">
            <v>S</v>
          </cell>
          <cell r="Y816" t="str">
            <v xml:space="preserve">บริการ  </v>
          </cell>
          <cell r="AH816" t="str">
            <v>11401</v>
          </cell>
        </row>
        <row r="817">
          <cell r="A817" t="str">
            <v>001141700</v>
          </cell>
          <cell r="B817" t="str">
            <v>โรงพยาบาลควนขนุน</v>
          </cell>
          <cell r="C817" t="str">
            <v>21002</v>
          </cell>
          <cell r="D817" t="str">
            <v>กระทรวงสาธารณสุข สำนักงานปลัดกระทรวงสาธารณสุข</v>
          </cell>
          <cell r="E817" t="str">
            <v>07</v>
          </cell>
          <cell r="F817" t="str">
            <v>โรงพยาบาลชุมชน</v>
          </cell>
          <cell r="G817" t="str">
            <v>90</v>
          </cell>
          <cell r="H817" t="str">
            <v>93</v>
          </cell>
          <cell r="I817" t="str">
            <v>จ.พัทลุง</v>
          </cell>
          <cell r="J817" t="str">
            <v>05</v>
          </cell>
          <cell r="K817" t="str">
            <v xml:space="preserve"> อ.ควนขนุน</v>
          </cell>
          <cell r="L817" t="str">
            <v>01</v>
          </cell>
          <cell r="M817" t="str">
            <v xml:space="preserve"> 'ต.ควนขนุน'</v>
          </cell>
          <cell r="N817" t="str">
            <v>09</v>
          </cell>
          <cell r="O817" t="str">
            <v xml:space="preserve"> หมู่ 9</v>
          </cell>
          <cell r="P817" t="str">
            <v>01</v>
          </cell>
          <cell r="Q817" t="str">
            <v>เปิดดำเนินการ</v>
          </cell>
          <cell r="R817" t="str">
            <v>232</v>
          </cell>
          <cell r="S817" t="str">
            <v>93110</v>
          </cell>
          <cell r="T817" t="str">
            <v>074682071</v>
          </cell>
          <cell r="U817" t="str">
            <v>074681781</v>
          </cell>
          <cell r="V817" t="str">
            <v>21</v>
          </cell>
          <cell r="W817" t="str">
            <v>2.1 ทุติยภูมิระดับต้น</v>
          </cell>
          <cell r="X817" t="str">
            <v>S</v>
          </cell>
          <cell r="Y817" t="str">
            <v xml:space="preserve">บริการ  </v>
          </cell>
          <cell r="AH817" t="str">
            <v>11417</v>
          </cell>
        </row>
        <row r="818">
          <cell r="A818" t="str">
            <v>001141900</v>
          </cell>
          <cell r="B818" t="str">
            <v>โรงพยาบาลศรีบรรพต</v>
          </cell>
          <cell r="C818" t="str">
            <v>21002</v>
          </cell>
          <cell r="D818" t="str">
            <v>กระทรวงสาธารณสุข สำนักงานปลัดกระทรวงสาธารณสุข</v>
          </cell>
          <cell r="E818" t="str">
            <v>07</v>
          </cell>
          <cell r="F818" t="str">
            <v>โรงพยาบาลชุมชน</v>
          </cell>
          <cell r="G818" t="str">
            <v>30</v>
          </cell>
          <cell r="H818" t="str">
            <v>93</v>
          </cell>
          <cell r="I818" t="str">
            <v>จ.พัทลุง</v>
          </cell>
          <cell r="J818" t="str">
            <v>07</v>
          </cell>
          <cell r="K818" t="str">
            <v xml:space="preserve"> อ.ศรีบรรพต</v>
          </cell>
          <cell r="L818" t="str">
            <v>01</v>
          </cell>
          <cell r="M818" t="str">
            <v xml:space="preserve"> 'ต.เขาย่า'</v>
          </cell>
          <cell r="N818" t="str">
            <v>09</v>
          </cell>
          <cell r="O818" t="str">
            <v xml:space="preserve"> หมู่ 9</v>
          </cell>
          <cell r="P818" t="str">
            <v>01</v>
          </cell>
          <cell r="Q818" t="str">
            <v>เปิดดำเนินการ</v>
          </cell>
          <cell r="S818" t="str">
            <v>93190</v>
          </cell>
          <cell r="T818" t="str">
            <v>074689106</v>
          </cell>
          <cell r="U818" t="str">
            <v>074689106</v>
          </cell>
          <cell r="V818" t="str">
            <v>21</v>
          </cell>
          <cell r="W818" t="str">
            <v>2.1 ทุติยภูมิระดับต้น</v>
          </cell>
          <cell r="X818" t="str">
            <v>S</v>
          </cell>
          <cell r="Y818" t="str">
            <v xml:space="preserve">บริการ  </v>
          </cell>
          <cell r="AH818" t="str">
            <v>11419</v>
          </cell>
        </row>
        <row r="819">
          <cell r="A819" t="str">
            <v>001142000</v>
          </cell>
          <cell r="B819" t="str">
            <v>โรงพยาบาลป่าบอน</v>
          </cell>
          <cell r="C819" t="str">
            <v>21002</v>
          </cell>
          <cell r="D819" t="str">
            <v>กระทรวงสาธารณสุข สำนักงานปลัดกระทรวงสาธารณสุข</v>
          </cell>
          <cell r="E819" t="str">
            <v>07</v>
          </cell>
          <cell r="F819" t="str">
            <v>โรงพยาบาลชุมชน</v>
          </cell>
          <cell r="G819" t="str">
            <v>30</v>
          </cell>
          <cell r="H819" t="str">
            <v>93</v>
          </cell>
          <cell r="I819" t="str">
            <v>จ.พัทลุง</v>
          </cell>
          <cell r="J819" t="str">
            <v>08</v>
          </cell>
          <cell r="K819" t="str">
            <v xml:space="preserve"> อ.ป่าบอน</v>
          </cell>
          <cell r="L819" t="str">
            <v>06</v>
          </cell>
          <cell r="M819" t="str">
            <v xml:space="preserve"> 'ต.วังใหม่'</v>
          </cell>
          <cell r="N819" t="str">
            <v>08</v>
          </cell>
          <cell r="O819" t="str">
            <v xml:space="preserve"> หมู่ 8</v>
          </cell>
          <cell r="P819" t="str">
            <v>01</v>
          </cell>
          <cell r="Q819" t="str">
            <v>เปิดดำเนินการ</v>
          </cell>
          <cell r="R819" t="str">
            <v xml:space="preserve">ถ.เพชรเกษม </v>
          </cell>
          <cell r="S819" t="str">
            <v>93170</v>
          </cell>
          <cell r="T819" t="str">
            <v>074625100</v>
          </cell>
          <cell r="U819" t="str">
            <v>074625100</v>
          </cell>
          <cell r="V819" t="str">
            <v>21</v>
          </cell>
          <cell r="W819" t="str">
            <v>2.1 ทุติยภูมิระดับต้น</v>
          </cell>
          <cell r="X819" t="str">
            <v>S</v>
          </cell>
          <cell r="Y819" t="str">
            <v xml:space="preserve">บริการ  </v>
          </cell>
          <cell r="AH819" t="str">
            <v>11420</v>
          </cell>
        </row>
        <row r="820">
          <cell r="A820" t="str">
            <v>001142100</v>
          </cell>
          <cell r="B820" t="str">
            <v>โรงพยาบาลบางแก้ว</v>
          </cell>
          <cell r="C820" t="str">
            <v>21002</v>
          </cell>
          <cell r="D820" t="str">
            <v>กระทรวงสาธารณสุข สำนักงานปลัดกระทรวงสาธารณสุข</v>
          </cell>
          <cell r="E820" t="str">
            <v>07</v>
          </cell>
          <cell r="F820" t="str">
            <v>โรงพยาบาลชุมชน</v>
          </cell>
          <cell r="G820" t="str">
            <v>30</v>
          </cell>
          <cell r="H820" t="str">
            <v>93</v>
          </cell>
          <cell r="I820" t="str">
            <v>จ.พัทลุง</v>
          </cell>
          <cell r="J820" t="str">
            <v>09</v>
          </cell>
          <cell r="K820" t="str">
            <v xml:space="preserve"> อ.บางแก้ว</v>
          </cell>
          <cell r="L820" t="str">
            <v>01</v>
          </cell>
          <cell r="M820" t="str">
            <v xml:space="preserve"> 'ต.ท่ามะเดื่อ'</v>
          </cell>
          <cell r="N820" t="str">
            <v>01</v>
          </cell>
          <cell r="O820" t="str">
            <v xml:space="preserve"> หมู่ 1</v>
          </cell>
          <cell r="P820" t="str">
            <v>01</v>
          </cell>
          <cell r="Q820" t="str">
            <v>เปิดดำเนินการ</v>
          </cell>
          <cell r="R820" t="str">
            <v xml:space="preserve">609 </v>
          </cell>
          <cell r="S820" t="str">
            <v>93140</v>
          </cell>
          <cell r="T820" t="str">
            <v>074697381</v>
          </cell>
          <cell r="U820" t="str">
            <v>074697381</v>
          </cell>
          <cell r="V820" t="str">
            <v>21</v>
          </cell>
          <cell r="W820" t="str">
            <v>2.1 ทุติยภูมิระดับต้น</v>
          </cell>
          <cell r="X820" t="str">
            <v>S</v>
          </cell>
          <cell r="Y820" t="str">
            <v xml:space="preserve">บริการ  </v>
          </cell>
          <cell r="AH820" t="str">
            <v>11421</v>
          </cell>
        </row>
        <row r="821">
          <cell r="A821" t="str">
            <v>001140700</v>
          </cell>
          <cell r="B821" t="str">
            <v>โรงพยาบาลกันตัง</v>
          </cell>
          <cell r="C821" t="str">
            <v>21002</v>
          </cell>
          <cell r="D821" t="str">
            <v>กระทรวงสาธารณสุข สำนักงานปลัดกระทรวงสาธารณสุข</v>
          </cell>
          <cell r="E821" t="str">
            <v>07</v>
          </cell>
          <cell r="F821" t="str">
            <v>โรงพยาบาลชุมชน</v>
          </cell>
          <cell r="G821" t="str">
            <v>60</v>
          </cell>
          <cell r="H821" t="str">
            <v>92</v>
          </cell>
          <cell r="I821" t="str">
            <v>จ.ตรัง</v>
          </cell>
          <cell r="J821" t="str">
            <v>02</v>
          </cell>
          <cell r="K821" t="str">
            <v xml:space="preserve"> อ.กันตัง</v>
          </cell>
          <cell r="L821" t="str">
            <v>04</v>
          </cell>
          <cell r="M821" t="str">
            <v xml:space="preserve"> 'ต.บางเป้า'</v>
          </cell>
          <cell r="N821" t="str">
            <v>02</v>
          </cell>
          <cell r="O821" t="str">
            <v xml:space="preserve"> หมู่ 2</v>
          </cell>
          <cell r="P821" t="str">
            <v>01</v>
          </cell>
          <cell r="Q821" t="str">
            <v>เปิดดำเนินการ</v>
          </cell>
          <cell r="R821" t="str">
            <v xml:space="preserve">17 </v>
          </cell>
          <cell r="S821" t="str">
            <v>92110</v>
          </cell>
          <cell r="V821" t="str">
            <v>21</v>
          </cell>
          <cell r="W821" t="str">
            <v>2.1 ทุติยภูมิระดับต้น</v>
          </cell>
          <cell r="X821" t="str">
            <v>S</v>
          </cell>
          <cell r="Y821" t="str">
            <v xml:space="preserve">บริการ  </v>
          </cell>
          <cell r="AH821" t="str">
            <v>11407</v>
          </cell>
        </row>
        <row r="822">
          <cell r="A822" t="str">
            <v>001142200</v>
          </cell>
          <cell r="B822" t="str">
            <v>โรงพยาบาลป่าพะยอม</v>
          </cell>
          <cell r="C822" t="str">
            <v>21002</v>
          </cell>
          <cell r="D822" t="str">
            <v>กระทรวงสาธารณสุข สำนักงานปลัดกระทรวงสาธารณสุข</v>
          </cell>
          <cell r="E822" t="str">
            <v>07</v>
          </cell>
          <cell r="F822" t="str">
            <v>โรงพยาบาลชุมชน</v>
          </cell>
          <cell r="G822" t="str">
            <v>30</v>
          </cell>
          <cell r="H822" t="str">
            <v>93</v>
          </cell>
          <cell r="I822" t="str">
            <v>จ.พัทลุง</v>
          </cell>
          <cell r="J822" t="str">
            <v>10</v>
          </cell>
          <cell r="K822" t="str">
            <v xml:space="preserve"> อ.ป่าพะยอม</v>
          </cell>
          <cell r="L822" t="str">
            <v>01</v>
          </cell>
          <cell r="M822" t="str">
            <v xml:space="preserve"> 'ต.ป่าพะยอม'</v>
          </cell>
          <cell r="N822" t="str">
            <v>01</v>
          </cell>
          <cell r="O822" t="str">
            <v xml:space="preserve"> หมู่ 1</v>
          </cell>
          <cell r="P822" t="str">
            <v>01</v>
          </cell>
          <cell r="Q822" t="str">
            <v>เปิดดำเนินการ</v>
          </cell>
          <cell r="R822" t="str">
            <v xml:space="preserve">29 ถ.เพชรเกษม </v>
          </cell>
          <cell r="S822" t="str">
            <v>93160</v>
          </cell>
          <cell r="T822" t="str">
            <v>074624163</v>
          </cell>
          <cell r="U822" t="str">
            <v>074624110</v>
          </cell>
          <cell r="V822" t="str">
            <v>21</v>
          </cell>
          <cell r="W822" t="str">
            <v>2.1 ทุติยภูมิระดับต้น</v>
          </cell>
          <cell r="X822" t="str">
            <v>S</v>
          </cell>
          <cell r="Y822" t="str">
            <v xml:space="preserve">บริการ  </v>
          </cell>
          <cell r="AH822" t="str">
            <v>11422</v>
          </cell>
        </row>
        <row r="823">
          <cell r="A823" t="str">
            <v>001142700</v>
          </cell>
          <cell r="B823" t="str">
            <v>โรงพยาบาลทุ่งยางแดง</v>
          </cell>
          <cell r="C823" t="str">
            <v>21002</v>
          </cell>
          <cell r="D823" t="str">
            <v>กระทรวงสาธารณสุข สำนักงานปลัดกระทรวงสาธารณสุข</v>
          </cell>
          <cell r="E823" t="str">
            <v>07</v>
          </cell>
          <cell r="F823" t="str">
            <v>โรงพยาบาลชุมชน</v>
          </cell>
          <cell r="G823" t="str">
            <v>30</v>
          </cell>
          <cell r="H823" t="str">
            <v>94</v>
          </cell>
          <cell r="I823" t="str">
            <v>จ.ปัตตานี</v>
          </cell>
          <cell r="J823" t="str">
            <v>06</v>
          </cell>
          <cell r="K823" t="str">
            <v xml:space="preserve"> อ.ทุ่งยางแดง</v>
          </cell>
          <cell r="L823" t="str">
            <v>01</v>
          </cell>
          <cell r="M823" t="str">
            <v xml:space="preserve"> 'ต.ตะโละแมะนา'</v>
          </cell>
          <cell r="N823" t="str">
            <v>01</v>
          </cell>
          <cell r="O823" t="str">
            <v xml:space="preserve"> หมู่ 1</v>
          </cell>
          <cell r="P823" t="str">
            <v>01</v>
          </cell>
          <cell r="Q823" t="str">
            <v>เปิดดำเนินการ</v>
          </cell>
          <cell r="R823" t="str">
            <v>95</v>
          </cell>
          <cell r="S823" t="str">
            <v>94140</v>
          </cell>
          <cell r="T823" t="str">
            <v>0733489070</v>
          </cell>
          <cell r="U823" t="str">
            <v>073489170</v>
          </cell>
          <cell r="V823" t="str">
            <v>21</v>
          </cell>
          <cell r="W823" t="str">
            <v>2.1 ทุติยภูมิระดับต้น</v>
          </cell>
          <cell r="X823" t="str">
            <v>S</v>
          </cell>
          <cell r="Y823" t="str">
            <v xml:space="preserve">บริการ  </v>
          </cell>
          <cell r="AH823" t="str">
            <v>11427</v>
          </cell>
        </row>
        <row r="824">
          <cell r="A824" t="str">
            <v>001143900</v>
          </cell>
          <cell r="B824" t="str">
            <v>โรงพยาบาลศรีสาคร</v>
          </cell>
          <cell r="C824" t="str">
            <v>21002</v>
          </cell>
          <cell r="D824" t="str">
            <v>กระทรวงสาธารณสุข สำนักงานปลัดกระทรวงสาธารณสุข</v>
          </cell>
          <cell r="E824" t="str">
            <v>07</v>
          </cell>
          <cell r="F824" t="str">
            <v>โรงพยาบาลชุมชน</v>
          </cell>
          <cell r="G824" t="str">
            <v>10</v>
          </cell>
          <cell r="H824" t="str">
            <v>96</v>
          </cell>
          <cell r="I824" t="str">
            <v>จ.นราธิวาส</v>
          </cell>
          <cell r="J824" t="str">
            <v>07</v>
          </cell>
          <cell r="K824" t="str">
            <v xml:space="preserve"> อ.ศรีสาคร</v>
          </cell>
          <cell r="L824" t="str">
            <v>01</v>
          </cell>
          <cell r="M824" t="str">
            <v xml:space="preserve"> 'ต.ซากอ'</v>
          </cell>
          <cell r="N824" t="str">
            <v>02</v>
          </cell>
          <cell r="O824" t="str">
            <v xml:space="preserve"> หมู่ 2</v>
          </cell>
          <cell r="P824" t="str">
            <v>01</v>
          </cell>
          <cell r="Q824" t="str">
            <v>เปิดดำเนินการ</v>
          </cell>
          <cell r="R824" t="str">
            <v>108</v>
          </cell>
          <cell r="S824" t="str">
            <v>96210</v>
          </cell>
          <cell r="V824" t="str">
            <v>21</v>
          </cell>
          <cell r="W824" t="str">
            <v>2.1 ทุติยภูมิระดับต้น</v>
          </cell>
          <cell r="AH824" t="str">
            <v>11439</v>
          </cell>
        </row>
        <row r="825">
          <cell r="A825" t="str">
            <v>001142300</v>
          </cell>
          <cell r="B825" t="str">
            <v>โรงพยาบาลโคกโพธิ์</v>
          </cell>
          <cell r="C825" t="str">
            <v>21002</v>
          </cell>
          <cell r="D825" t="str">
            <v>กระทรวงสาธารณสุข สำนักงานปลัดกระทรวงสาธารณสุข</v>
          </cell>
          <cell r="E825" t="str">
            <v>07</v>
          </cell>
          <cell r="F825" t="str">
            <v>โรงพยาบาลชุมชน</v>
          </cell>
          <cell r="G825" t="str">
            <v>60</v>
          </cell>
          <cell r="H825" t="str">
            <v>94</v>
          </cell>
          <cell r="I825" t="str">
            <v>จ.ปัตตานี</v>
          </cell>
          <cell r="J825" t="str">
            <v>02</v>
          </cell>
          <cell r="K825" t="str">
            <v xml:space="preserve"> อ.โคกโพธิ์</v>
          </cell>
          <cell r="L825" t="str">
            <v>02</v>
          </cell>
          <cell r="M825" t="str">
            <v xml:space="preserve"> 'ต.มะกรูด'</v>
          </cell>
          <cell r="N825" t="str">
            <v>03</v>
          </cell>
          <cell r="O825" t="str">
            <v xml:space="preserve"> หมู่ 3</v>
          </cell>
          <cell r="P825" t="str">
            <v>01</v>
          </cell>
          <cell r="Q825" t="str">
            <v>เปิดดำเนินการ</v>
          </cell>
          <cell r="R825" t="str">
            <v xml:space="preserve">40/2 ถ.เพชรเกษม </v>
          </cell>
          <cell r="S825" t="str">
            <v>94120</v>
          </cell>
          <cell r="T825" t="str">
            <v>073431353</v>
          </cell>
          <cell r="V825" t="str">
            <v>22</v>
          </cell>
          <cell r="W825" t="str">
            <v>2.2 ทุติยภูมิระดับกลาง</v>
          </cell>
          <cell r="X825" t="str">
            <v>S</v>
          </cell>
          <cell r="Y825" t="str">
            <v xml:space="preserve">บริการ  </v>
          </cell>
          <cell r="AH825" t="str">
            <v>11423</v>
          </cell>
        </row>
        <row r="826">
          <cell r="A826" t="str">
            <v>001141100</v>
          </cell>
          <cell r="B826" t="str">
            <v>โรงพยาบาลห้วยยอด</v>
          </cell>
          <cell r="C826" t="str">
            <v>21002</v>
          </cell>
          <cell r="D826" t="str">
            <v>กระทรวงสาธารณสุข สำนักงานปลัดกระทรวงสาธารณสุข</v>
          </cell>
          <cell r="E826" t="str">
            <v>07</v>
          </cell>
          <cell r="F826" t="str">
            <v>โรงพยาบาลชุมชน</v>
          </cell>
          <cell r="G826" t="str">
            <v>90</v>
          </cell>
          <cell r="H826" t="str">
            <v>92</v>
          </cell>
          <cell r="I826" t="str">
            <v>จ.ตรัง</v>
          </cell>
          <cell r="J826" t="str">
            <v>06</v>
          </cell>
          <cell r="K826" t="str">
            <v xml:space="preserve"> อ.ห้วยยอด</v>
          </cell>
          <cell r="L826" t="str">
            <v>08</v>
          </cell>
          <cell r="M826" t="str">
            <v xml:space="preserve"> 'ต.เขาขาว'</v>
          </cell>
          <cell r="N826" t="str">
            <v>02</v>
          </cell>
          <cell r="O826" t="str">
            <v xml:space="preserve"> หมู่ 2</v>
          </cell>
          <cell r="P826" t="str">
            <v>01</v>
          </cell>
          <cell r="Q826" t="str">
            <v>เปิดดำเนินการ</v>
          </cell>
          <cell r="R826" t="str">
            <v>17</v>
          </cell>
          <cell r="S826" t="str">
            <v>92130</v>
          </cell>
          <cell r="V826" t="str">
            <v>22</v>
          </cell>
          <cell r="W826" t="str">
            <v>2.2 ทุติยภูมิระดับกลาง</v>
          </cell>
          <cell r="X826" t="str">
            <v>S</v>
          </cell>
          <cell r="Y826" t="str">
            <v xml:space="preserve">บริการ  </v>
          </cell>
          <cell r="Z826" t="str">
            <v>01</v>
          </cell>
          <cell r="AA826" t="str">
            <v>ตั้งใหม่</v>
          </cell>
          <cell r="AH826" t="str">
            <v>11411</v>
          </cell>
        </row>
        <row r="827">
          <cell r="A827" t="str">
            <v>001144900</v>
          </cell>
          <cell r="B827" t="str">
            <v>โรงพยาบาลสมเด็จพระยุพราชกุฉินารายณ์</v>
          </cell>
          <cell r="C827" t="str">
            <v>21002</v>
          </cell>
          <cell r="D827" t="str">
            <v>กระทรวงสาธารณสุข สำนักงานปลัดกระทรวงสาธารณสุข</v>
          </cell>
          <cell r="E827" t="str">
            <v>07</v>
          </cell>
          <cell r="F827" t="str">
            <v>โรงพยาบาลชุมชน</v>
          </cell>
          <cell r="G827" t="str">
            <v>90</v>
          </cell>
          <cell r="H827" t="str">
            <v>46</v>
          </cell>
          <cell r="I827" t="str">
            <v>จ.กาฬสินธุ์</v>
          </cell>
          <cell r="J827" t="str">
            <v>05</v>
          </cell>
          <cell r="K827" t="str">
            <v xml:space="preserve"> อ.กุฉินารายณ์</v>
          </cell>
          <cell r="L827" t="str">
            <v>01</v>
          </cell>
          <cell r="M827" t="str">
            <v xml:space="preserve"> 'ต.บัวขาว'</v>
          </cell>
          <cell r="N827" t="str">
            <v>13</v>
          </cell>
          <cell r="O827" t="str">
            <v xml:space="preserve"> หมู่ 13</v>
          </cell>
          <cell r="P827" t="str">
            <v>01</v>
          </cell>
          <cell r="Q827" t="str">
            <v>เปิดดำเนินการ</v>
          </cell>
          <cell r="R827" t="str">
            <v>19</v>
          </cell>
          <cell r="V827" t="str">
            <v>22</v>
          </cell>
          <cell r="W827" t="str">
            <v>2.2 ทุติยภูมิระดับกลาง</v>
          </cell>
          <cell r="AH827" t="str">
            <v>11449</v>
          </cell>
        </row>
        <row r="828">
          <cell r="A828" t="str">
            <v>001143400</v>
          </cell>
          <cell r="B828" t="str">
            <v>โรงพยาบาลรามัน</v>
          </cell>
          <cell r="C828" t="str">
            <v>21002</v>
          </cell>
          <cell r="D828" t="str">
            <v>กระทรวงสาธารณสุข สำนักงานปลัดกระทรวงสาธารณสุข</v>
          </cell>
          <cell r="E828" t="str">
            <v>07</v>
          </cell>
          <cell r="F828" t="str">
            <v>โรงพยาบาลชุมชน</v>
          </cell>
          <cell r="G828" t="str">
            <v>60</v>
          </cell>
          <cell r="H828" t="str">
            <v>95</v>
          </cell>
          <cell r="I828" t="str">
            <v>จ.ยะลา</v>
          </cell>
          <cell r="J828" t="str">
            <v>06</v>
          </cell>
          <cell r="K828" t="str">
            <v xml:space="preserve"> อ.รามัน</v>
          </cell>
          <cell r="L828" t="str">
            <v>01</v>
          </cell>
          <cell r="M828" t="str">
            <v xml:space="preserve"> 'ต.กายูบอเกาะ'</v>
          </cell>
          <cell r="N828" t="str">
            <v>01</v>
          </cell>
          <cell r="O828" t="str">
            <v xml:space="preserve"> หมู่ 1</v>
          </cell>
          <cell r="P828" t="str">
            <v>01</v>
          </cell>
          <cell r="Q828" t="str">
            <v>เปิดดำเนินการ</v>
          </cell>
          <cell r="R828" t="str">
            <v xml:space="preserve">207  ถ.เมืองรามัน </v>
          </cell>
          <cell r="S828" t="str">
            <v>95140</v>
          </cell>
          <cell r="T828" t="str">
            <v>073295023</v>
          </cell>
          <cell r="U828" t="str">
            <v>073295499</v>
          </cell>
          <cell r="V828" t="str">
            <v>22</v>
          </cell>
          <cell r="W828" t="str">
            <v>2.2 ทุติยภูมิระดับกลาง</v>
          </cell>
          <cell r="X828" t="str">
            <v>S</v>
          </cell>
          <cell r="Y828" t="str">
            <v xml:space="preserve">บริการ  </v>
          </cell>
          <cell r="AH828" t="str">
            <v>11434</v>
          </cell>
        </row>
        <row r="829">
          <cell r="A829" t="str">
            <v>001141500</v>
          </cell>
          <cell r="B829" t="str">
            <v>โรงพยาบาลเขาชัยสน</v>
          </cell>
          <cell r="C829" t="str">
            <v>21002</v>
          </cell>
          <cell r="D829" t="str">
            <v>กระทรวงสาธารณสุข สำนักงานปลัดกระทรวงสาธารณสุข</v>
          </cell>
          <cell r="E829" t="str">
            <v>07</v>
          </cell>
          <cell r="F829" t="str">
            <v>โรงพยาบาลชุมชน</v>
          </cell>
          <cell r="G829" t="str">
            <v>30</v>
          </cell>
          <cell r="H829" t="str">
            <v>93</v>
          </cell>
          <cell r="I829" t="str">
            <v>จ.พัทลุง</v>
          </cell>
          <cell r="J829" t="str">
            <v>03</v>
          </cell>
          <cell r="K829" t="str">
            <v xml:space="preserve"> อ.เขาชัยสน</v>
          </cell>
          <cell r="L829" t="str">
            <v>01</v>
          </cell>
          <cell r="M829" t="str">
            <v xml:space="preserve"> 'ต.เขาชัยสน'</v>
          </cell>
          <cell r="N829" t="str">
            <v>03</v>
          </cell>
          <cell r="O829" t="str">
            <v xml:space="preserve"> หมู่ 3</v>
          </cell>
          <cell r="P829" t="str">
            <v>01</v>
          </cell>
          <cell r="Q829" t="str">
            <v>เปิดดำเนินการ</v>
          </cell>
          <cell r="R829" t="str">
            <v xml:space="preserve">543 </v>
          </cell>
          <cell r="S829" t="str">
            <v>93130</v>
          </cell>
          <cell r="T829" t="str">
            <v>074691031</v>
          </cell>
          <cell r="U829" t="str">
            <v>074691508</v>
          </cell>
          <cell r="V829" t="str">
            <v>21</v>
          </cell>
          <cell r="W829" t="str">
            <v>2.1 ทุติยภูมิระดับต้น</v>
          </cell>
          <cell r="X829" t="str">
            <v>S</v>
          </cell>
          <cell r="Y829" t="str">
            <v xml:space="preserve">บริการ  </v>
          </cell>
          <cell r="AH829" t="str">
            <v>11415</v>
          </cell>
        </row>
        <row r="830">
          <cell r="A830" t="str">
            <v>001141600</v>
          </cell>
          <cell r="B830" t="str">
            <v>โรงพยาบาลตะโหมด</v>
          </cell>
          <cell r="C830" t="str">
            <v>21002</v>
          </cell>
          <cell r="D830" t="str">
            <v>กระทรวงสาธารณสุข สำนักงานปลัดกระทรวงสาธารณสุข</v>
          </cell>
          <cell r="E830" t="str">
            <v>07</v>
          </cell>
          <cell r="F830" t="str">
            <v>โรงพยาบาลชุมชน</v>
          </cell>
          <cell r="G830" t="str">
            <v>30</v>
          </cell>
          <cell r="H830" t="str">
            <v>93</v>
          </cell>
          <cell r="I830" t="str">
            <v>จ.พัทลุง</v>
          </cell>
          <cell r="J830" t="str">
            <v>04</v>
          </cell>
          <cell r="K830" t="str">
            <v xml:space="preserve"> อ.ตะโหมด</v>
          </cell>
          <cell r="L830" t="str">
            <v>01</v>
          </cell>
          <cell r="M830" t="str">
            <v xml:space="preserve"> 'ต.แม่ขรี'</v>
          </cell>
          <cell r="N830" t="str">
            <v>01</v>
          </cell>
          <cell r="O830" t="str">
            <v xml:space="preserve"> หมู่ 1</v>
          </cell>
          <cell r="P830" t="str">
            <v>01</v>
          </cell>
          <cell r="Q830" t="str">
            <v>เปิดดำเนินการ</v>
          </cell>
          <cell r="R830" t="str">
            <v xml:space="preserve">29 ม.1 ถ.เพชรเกษม  </v>
          </cell>
          <cell r="S830" t="str">
            <v>93160</v>
          </cell>
          <cell r="T830" t="str">
            <v>074695140</v>
          </cell>
          <cell r="U830" t="str">
            <v>074633114</v>
          </cell>
          <cell r="V830" t="str">
            <v>21</v>
          </cell>
          <cell r="W830" t="str">
            <v>2.1 ทุติยภูมิระดับต้น</v>
          </cell>
          <cell r="X830" t="str">
            <v>S</v>
          </cell>
          <cell r="Y830" t="str">
            <v xml:space="preserve">บริการ  </v>
          </cell>
          <cell r="AH830" t="str">
            <v>11416</v>
          </cell>
        </row>
        <row r="831">
          <cell r="A831" t="str">
            <v>001141800</v>
          </cell>
          <cell r="B831" t="str">
            <v>โรงพยาบาลปากพะยูน</v>
          </cell>
          <cell r="C831" t="str">
            <v>21002</v>
          </cell>
          <cell r="D831" t="str">
            <v>กระทรวงสาธารณสุข สำนักงานปลัดกระทรวงสาธารณสุข</v>
          </cell>
          <cell r="E831" t="str">
            <v>07</v>
          </cell>
          <cell r="F831" t="str">
            <v>โรงพยาบาลชุมชน</v>
          </cell>
          <cell r="G831" t="str">
            <v>30</v>
          </cell>
          <cell r="H831" t="str">
            <v>93</v>
          </cell>
          <cell r="I831" t="str">
            <v>จ.พัทลุง</v>
          </cell>
          <cell r="J831" t="str">
            <v>06</v>
          </cell>
          <cell r="K831" t="str">
            <v xml:space="preserve"> อ.ปากพะยูน</v>
          </cell>
          <cell r="L831" t="str">
            <v>01</v>
          </cell>
          <cell r="M831" t="str">
            <v xml:space="preserve"> 'ต.ปากพะยูน'</v>
          </cell>
          <cell r="N831" t="str">
            <v>01</v>
          </cell>
          <cell r="O831" t="str">
            <v xml:space="preserve"> หมู่ 1</v>
          </cell>
          <cell r="P831" t="str">
            <v>01</v>
          </cell>
          <cell r="Q831" t="str">
            <v>เปิดดำเนินการ</v>
          </cell>
          <cell r="S831" t="str">
            <v>93120</v>
          </cell>
          <cell r="T831" t="str">
            <v>074699023</v>
          </cell>
          <cell r="U831" t="str">
            <v>074699023</v>
          </cell>
          <cell r="V831" t="str">
            <v>21</v>
          </cell>
          <cell r="W831" t="str">
            <v>2.1 ทุติยภูมิระดับต้น</v>
          </cell>
          <cell r="X831" t="str">
            <v>S</v>
          </cell>
          <cell r="Y831" t="str">
            <v xml:space="preserve">บริการ  </v>
          </cell>
          <cell r="AH831" t="str">
            <v>11418</v>
          </cell>
        </row>
        <row r="832">
          <cell r="A832" t="str">
            <v>001141400</v>
          </cell>
          <cell r="B832" t="str">
            <v>โรงพยาบาลกงหรา</v>
          </cell>
          <cell r="C832" t="str">
            <v>21002</v>
          </cell>
          <cell r="D832" t="str">
            <v>กระทรวงสาธารณสุข สำนักงานปลัดกระทรวงสาธารณสุข</v>
          </cell>
          <cell r="E832" t="str">
            <v>07</v>
          </cell>
          <cell r="F832" t="str">
            <v>โรงพยาบาลชุมชน</v>
          </cell>
          <cell r="G832" t="str">
            <v>30</v>
          </cell>
          <cell r="H832" t="str">
            <v>93</v>
          </cell>
          <cell r="I832" t="str">
            <v>จ.พัทลุง</v>
          </cell>
          <cell r="J832" t="str">
            <v>02</v>
          </cell>
          <cell r="K832" t="str">
            <v xml:space="preserve"> อ.กงหรา</v>
          </cell>
          <cell r="L832" t="str">
            <v>04</v>
          </cell>
          <cell r="M832" t="str">
            <v xml:space="preserve"> 'ต.คลองทรายขาว'</v>
          </cell>
          <cell r="N832" t="str">
            <v>01</v>
          </cell>
          <cell r="O832" t="str">
            <v xml:space="preserve"> หมู่ 1</v>
          </cell>
          <cell r="P832" t="str">
            <v>01</v>
          </cell>
          <cell r="Q832" t="str">
            <v>เปิดดำเนินการ</v>
          </cell>
          <cell r="R832" t="str">
            <v xml:space="preserve">164 </v>
          </cell>
          <cell r="S832" t="str">
            <v>93180</v>
          </cell>
          <cell r="T832" t="str">
            <v>074687076</v>
          </cell>
          <cell r="U832" t="str">
            <v>074687077</v>
          </cell>
          <cell r="V832" t="str">
            <v>21</v>
          </cell>
          <cell r="W832" t="str">
            <v>2.1 ทุติยภูมิระดับต้น</v>
          </cell>
          <cell r="X832" t="str">
            <v>S</v>
          </cell>
          <cell r="Y832" t="str">
            <v xml:space="preserve">บริการ  </v>
          </cell>
          <cell r="AH832" t="str">
            <v>11414</v>
          </cell>
        </row>
        <row r="833">
          <cell r="A833" t="str">
            <v>001140800</v>
          </cell>
          <cell r="B833" t="str">
            <v>โรงพยาบาลย่านตาขาว</v>
          </cell>
          <cell r="C833" t="str">
            <v>21002</v>
          </cell>
          <cell r="D833" t="str">
            <v>กระทรวงสาธารณสุข สำนักงานปลัดกระทรวงสาธารณสุข</v>
          </cell>
          <cell r="E833" t="str">
            <v>07</v>
          </cell>
          <cell r="F833" t="str">
            <v>โรงพยาบาลชุมชน</v>
          </cell>
          <cell r="G833" t="str">
            <v>60</v>
          </cell>
          <cell r="H833" t="str">
            <v>92</v>
          </cell>
          <cell r="I833" t="str">
            <v>จ.ตรัง</v>
          </cell>
          <cell r="J833" t="str">
            <v>03</v>
          </cell>
          <cell r="K833" t="str">
            <v xml:space="preserve"> อ.ย่านตาขาว</v>
          </cell>
          <cell r="L833" t="str">
            <v>01</v>
          </cell>
          <cell r="M833" t="str">
            <v xml:space="preserve"> 'ต.ย่านตาขาว'</v>
          </cell>
          <cell r="N833" t="str">
            <v>06</v>
          </cell>
          <cell r="O833" t="str">
            <v xml:space="preserve"> หมู่ 6</v>
          </cell>
          <cell r="P833" t="str">
            <v>01</v>
          </cell>
          <cell r="Q833" t="str">
            <v>เปิดดำเนินการ</v>
          </cell>
          <cell r="R833" t="str">
            <v>39</v>
          </cell>
          <cell r="S833" t="str">
            <v>92140</v>
          </cell>
          <cell r="V833" t="str">
            <v>21</v>
          </cell>
          <cell r="W833" t="str">
            <v>2.1 ทุติยภูมิระดับต้น</v>
          </cell>
          <cell r="X833" t="str">
            <v>S</v>
          </cell>
          <cell r="Y833" t="str">
            <v xml:space="preserve">บริการ  </v>
          </cell>
          <cell r="AH833" t="str">
            <v>11408</v>
          </cell>
        </row>
        <row r="834">
          <cell r="A834" t="str">
            <v>001140900</v>
          </cell>
          <cell r="B834" t="str">
            <v>โรงพยาบาลปะเหลียน</v>
          </cell>
          <cell r="C834" t="str">
            <v>21002</v>
          </cell>
          <cell r="D834" t="str">
            <v>กระทรวงสาธารณสุข สำนักงานปลัดกระทรวงสาธารณสุข</v>
          </cell>
          <cell r="E834" t="str">
            <v>07</v>
          </cell>
          <cell r="F834" t="str">
            <v>โรงพยาบาลชุมชน</v>
          </cell>
          <cell r="G834" t="str">
            <v>30</v>
          </cell>
          <cell r="H834" t="str">
            <v>92</v>
          </cell>
          <cell r="I834" t="str">
            <v>จ.ตรัง</v>
          </cell>
          <cell r="J834" t="str">
            <v>04</v>
          </cell>
          <cell r="K834" t="str">
            <v xml:space="preserve"> อ.ปะเหลียน</v>
          </cell>
          <cell r="L834" t="str">
            <v>01</v>
          </cell>
          <cell r="M834" t="str">
            <v xml:space="preserve"> 'ต.ท่าข้าม'</v>
          </cell>
          <cell r="N834" t="str">
            <v>01</v>
          </cell>
          <cell r="O834" t="str">
            <v xml:space="preserve"> หมู่ 1</v>
          </cell>
          <cell r="P834" t="str">
            <v>01</v>
          </cell>
          <cell r="Q834" t="str">
            <v>เปิดดำเนินการ</v>
          </cell>
          <cell r="R834" t="str">
            <v xml:space="preserve">293 </v>
          </cell>
          <cell r="S834" t="str">
            <v>92120</v>
          </cell>
          <cell r="V834" t="str">
            <v>21</v>
          </cell>
          <cell r="W834" t="str">
            <v>2.1 ทุติยภูมิระดับต้น</v>
          </cell>
          <cell r="X834" t="str">
            <v>S</v>
          </cell>
          <cell r="Y834" t="str">
            <v xml:space="preserve">บริการ  </v>
          </cell>
          <cell r="AH834" t="str">
            <v>11409</v>
          </cell>
        </row>
        <row r="835">
          <cell r="A835" t="str">
            <v>001141300</v>
          </cell>
          <cell r="B835" t="str">
            <v>โรงพยาบาลนาโยง</v>
          </cell>
          <cell r="C835" t="str">
            <v>21002</v>
          </cell>
          <cell r="D835" t="str">
            <v>กระทรวงสาธารณสุข สำนักงานปลัดกระทรวงสาธารณสุข</v>
          </cell>
          <cell r="E835" t="str">
            <v>07</v>
          </cell>
          <cell r="F835" t="str">
            <v>โรงพยาบาลชุมชน</v>
          </cell>
          <cell r="G835" t="str">
            <v>30</v>
          </cell>
          <cell r="H835" t="str">
            <v>92</v>
          </cell>
          <cell r="I835" t="str">
            <v>จ.ตรัง</v>
          </cell>
          <cell r="J835" t="str">
            <v>08</v>
          </cell>
          <cell r="K835" t="str">
            <v xml:space="preserve"> อ.นาโยง</v>
          </cell>
          <cell r="L835" t="str">
            <v>01</v>
          </cell>
          <cell r="M835" t="str">
            <v xml:space="preserve"> 'ต.นาโยงเหนือ'</v>
          </cell>
          <cell r="N835" t="str">
            <v>02</v>
          </cell>
          <cell r="O835" t="str">
            <v xml:space="preserve"> หมู่ 2</v>
          </cell>
          <cell r="P835" t="str">
            <v>01</v>
          </cell>
          <cell r="Q835" t="str">
            <v>เปิดดำเนินการ</v>
          </cell>
          <cell r="R835" t="str">
            <v xml:space="preserve">216 </v>
          </cell>
          <cell r="S835" t="str">
            <v>92170</v>
          </cell>
          <cell r="V835" t="str">
            <v>21</v>
          </cell>
          <cell r="W835" t="str">
            <v>2.1 ทุติยภูมิระดับต้น</v>
          </cell>
          <cell r="X835" t="str">
            <v>S</v>
          </cell>
          <cell r="Y835" t="str">
            <v xml:space="preserve">บริการ  </v>
          </cell>
          <cell r="AH835" t="str">
            <v>11413</v>
          </cell>
        </row>
        <row r="836">
          <cell r="A836" t="str">
            <v>001141200</v>
          </cell>
          <cell r="B836" t="str">
            <v>โรงพยาบาลวังวิเศษ</v>
          </cell>
          <cell r="C836" t="str">
            <v>21002</v>
          </cell>
          <cell r="D836" t="str">
            <v>กระทรวงสาธารณสุข สำนักงานปลัดกระทรวงสาธารณสุข</v>
          </cell>
          <cell r="E836" t="str">
            <v>07</v>
          </cell>
          <cell r="F836" t="str">
            <v>โรงพยาบาลชุมชน</v>
          </cell>
          <cell r="G836" t="str">
            <v>30</v>
          </cell>
          <cell r="H836" t="str">
            <v>92</v>
          </cell>
          <cell r="I836" t="str">
            <v>จ.ตรัง</v>
          </cell>
          <cell r="J836" t="str">
            <v>07</v>
          </cell>
          <cell r="K836" t="str">
            <v xml:space="preserve"> อ.วังวิเศษ</v>
          </cell>
          <cell r="L836" t="str">
            <v>05</v>
          </cell>
          <cell r="M836" t="str">
            <v xml:space="preserve"> 'ต.วังมะปรางเหนือ'</v>
          </cell>
          <cell r="N836" t="str">
            <v>07</v>
          </cell>
          <cell r="O836" t="str">
            <v xml:space="preserve"> หมู่ 7</v>
          </cell>
          <cell r="P836" t="str">
            <v>01</v>
          </cell>
          <cell r="Q836" t="str">
            <v>เปิดดำเนินการ</v>
          </cell>
          <cell r="R836" t="str">
            <v xml:space="preserve">239 </v>
          </cell>
          <cell r="S836" t="str">
            <v>92220</v>
          </cell>
          <cell r="V836" t="str">
            <v>21</v>
          </cell>
          <cell r="W836" t="str">
            <v>2.1 ทุติยภูมิระดับต้น</v>
          </cell>
          <cell r="X836" t="str">
            <v>S</v>
          </cell>
          <cell r="Y836" t="str">
            <v xml:space="preserve">บริการ  </v>
          </cell>
          <cell r="AH836" t="str">
            <v>11412</v>
          </cell>
        </row>
        <row r="837">
          <cell r="A837" t="str">
            <v>001144000</v>
          </cell>
          <cell r="B837" t="str">
            <v>โรงพยาบาลแว้ง</v>
          </cell>
          <cell r="C837" t="str">
            <v>21002</v>
          </cell>
          <cell r="D837" t="str">
            <v>กระทรวงสาธารณสุข สำนักงานปลัดกระทรวงสาธารณสุข</v>
          </cell>
          <cell r="E837" t="str">
            <v>07</v>
          </cell>
          <cell r="F837" t="str">
            <v>โรงพยาบาลชุมชน</v>
          </cell>
          <cell r="G837" t="str">
            <v>30</v>
          </cell>
          <cell r="H837" t="str">
            <v>96</v>
          </cell>
          <cell r="I837" t="str">
            <v>จ.นราธิวาส</v>
          </cell>
          <cell r="J837" t="str">
            <v>08</v>
          </cell>
          <cell r="K837" t="str">
            <v xml:space="preserve"> อ.แว้ง</v>
          </cell>
          <cell r="L837" t="str">
            <v>01</v>
          </cell>
          <cell r="M837" t="str">
            <v xml:space="preserve"> 'ต.แว้ง'</v>
          </cell>
          <cell r="N837" t="str">
            <v>07</v>
          </cell>
          <cell r="O837" t="str">
            <v xml:space="preserve"> หมู่ 7</v>
          </cell>
          <cell r="P837" t="str">
            <v>01</v>
          </cell>
          <cell r="Q837" t="str">
            <v>เปิดดำเนินการ</v>
          </cell>
          <cell r="R837" t="str">
            <v xml:space="preserve">263 </v>
          </cell>
          <cell r="S837" t="str">
            <v>96160</v>
          </cell>
          <cell r="V837" t="str">
            <v>21</v>
          </cell>
          <cell r="W837" t="str">
            <v>2.1 ทุติยภูมิระดับต้น</v>
          </cell>
          <cell r="AH837" t="str">
            <v>11440</v>
          </cell>
        </row>
        <row r="838">
          <cell r="A838" t="str">
            <v>001142800</v>
          </cell>
          <cell r="B838" t="str">
            <v>โรงพยาบาลไม้แก่น</v>
          </cell>
          <cell r="C838" t="str">
            <v>21002</v>
          </cell>
          <cell r="D838" t="str">
            <v>กระทรวงสาธารณสุข สำนักงานปลัดกระทรวงสาธารณสุข</v>
          </cell>
          <cell r="E838" t="str">
            <v>07</v>
          </cell>
          <cell r="F838" t="str">
            <v>โรงพยาบาลชุมชน</v>
          </cell>
          <cell r="G838" t="str">
            <v>30</v>
          </cell>
          <cell r="H838" t="str">
            <v>94</v>
          </cell>
          <cell r="I838" t="str">
            <v>จ.ปัตตานี</v>
          </cell>
          <cell r="J838" t="str">
            <v>08</v>
          </cell>
          <cell r="K838" t="str">
            <v xml:space="preserve"> อ.ไม้แก่น</v>
          </cell>
          <cell r="L838" t="str">
            <v>01</v>
          </cell>
          <cell r="M838" t="str">
            <v xml:space="preserve"> 'ต.ไทรทอง'</v>
          </cell>
          <cell r="N838" t="str">
            <v>04</v>
          </cell>
          <cell r="O838" t="str">
            <v xml:space="preserve"> หมู่ 4</v>
          </cell>
          <cell r="P838" t="str">
            <v>01</v>
          </cell>
          <cell r="Q838" t="str">
            <v>เปิดดำเนินการ</v>
          </cell>
          <cell r="R838" t="str">
            <v xml:space="preserve">108 </v>
          </cell>
          <cell r="S838" t="str">
            <v>94000</v>
          </cell>
          <cell r="T838" t="str">
            <v>073481111</v>
          </cell>
          <cell r="V838" t="str">
            <v>21</v>
          </cell>
          <cell r="W838" t="str">
            <v>2.1 ทุติยภูมิระดับต้น</v>
          </cell>
          <cell r="X838" t="str">
            <v>S</v>
          </cell>
          <cell r="Y838" t="str">
            <v xml:space="preserve">บริการ  </v>
          </cell>
          <cell r="AH838" t="str">
            <v>11428</v>
          </cell>
        </row>
        <row r="839">
          <cell r="A839" t="str">
            <v>001142600</v>
          </cell>
          <cell r="B839" t="str">
            <v>โรงพยาบาลมายอ</v>
          </cell>
          <cell r="C839" t="str">
            <v>21002</v>
          </cell>
          <cell r="D839" t="str">
            <v>กระทรวงสาธารณสุข สำนักงานปลัดกระทรวงสาธารณสุข</v>
          </cell>
          <cell r="E839" t="str">
            <v>07</v>
          </cell>
          <cell r="F839" t="str">
            <v>โรงพยาบาลชุมชน</v>
          </cell>
          <cell r="G839" t="str">
            <v>30</v>
          </cell>
          <cell r="H839" t="str">
            <v>94</v>
          </cell>
          <cell r="I839" t="str">
            <v>จ.ปัตตานี</v>
          </cell>
          <cell r="J839" t="str">
            <v>05</v>
          </cell>
          <cell r="K839" t="str">
            <v xml:space="preserve"> อ.มายอ</v>
          </cell>
          <cell r="L839" t="str">
            <v>01</v>
          </cell>
          <cell r="M839" t="str">
            <v xml:space="preserve"> 'ต.มายอ'</v>
          </cell>
          <cell r="N839" t="str">
            <v>01</v>
          </cell>
          <cell r="O839" t="str">
            <v xml:space="preserve"> หมู่ 1</v>
          </cell>
          <cell r="P839" t="str">
            <v>01</v>
          </cell>
          <cell r="Q839" t="str">
            <v>เปิดดำเนินการ</v>
          </cell>
          <cell r="R839" t="str">
            <v xml:space="preserve">147/2  ถ.มายอ-ปาลัส </v>
          </cell>
          <cell r="S839" t="str">
            <v>94140</v>
          </cell>
          <cell r="T839" t="str">
            <v>073497248</v>
          </cell>
          <cell r="U839" t="str">
            <v>073497249</v>
          </cell>
          <cell r="V839" t="str">
            <v>21</v>
          </cell>
          <cell r="W839" t="str">
            <v>2.1 ทุติยภูมิระดับต้น</v>
          </cell>
          <cell r="X839" t="str">
            <v>S</v>
          </cell>
          <cell r="Y839" t="str">
            <v xml:space="preserve">บริการ  </v>
          </cell>
          <cell r="AH839" t="str">
            <v>11426</v>
          </cell>
        </row>
        <row r="840">
          <cell r="A840" t="str">
            <v>001142900</v>
          </cell>
          <cell r="B840" t="str">
            <v>โรงพยาบาลยะหริ่ง</v>
          </cell>
          <cell r="C840" t="str">
            <v>21002</v>
          </cell>
          <cell r="D840" t="str">
            <v>กระทรวงสาธารณสุข สำนักงานปลัดกระทรวงสาธารณสุข</v>
          </cell>
          <cell r="E840" t="str">
            <v>07</v>
          </cell>
          <cell r="F840" t="str">
            <v>โรงพยาบาลชุมชน</v>
          </cell>
          <cell r="G840" t="str">
            <v>30</v>
          </cell>
          <cell r="H840" t="str">
            <v>94</v>
          </cell>
          <cell r="I840" t="str">
            <v>จ.ปัตตานี</v>
          </cell>
          <cell r="J840" t="str">
            <v>09</v>
          </cell>
          <cell r="K840" t="str">
            <v xml:space="preserve"> อ.ยะหริ่ง</v>
          </cell>
          <cell r="L840" t="str">
            <v>08</v>
          </cell>
          <cell r="M840" t="str">
            <v xml:space="preserve"> 'ต.ยามู'</v>
          </cell>
          <cell r="N840" t="str">
            <v>02</v>
          </cell>
          <cell r="O840" t="str">
            <v xml:space="preserve"> หมู่ 2</v>
          </cell>
          <cell r="P840" t="str">
            <v>01</v>
          </cell>
          <cell r="Q840" t="str">
            <v>เปิดดำเนินการ</v>
          </cell>
          <cell r="R840" t="str">
            <v>183ู</v>
          </cell>
          <cell r="S840" t="str">
            <v>94150</v>
          </cell>
          <cell r="T840" t="str">
            <v>073491316</v>
          </cell>
          <cell r="V840" t="str">
            <v>21</v>
          </cell>
          <cell r="W840" t="str">
            <v>2.1 ทุติยภูมิระดับต้น</v>
          </cell>
          <cell r="X840" t="str">
            <v>S</v>
          </cell>
          <cell r="Y840" t="str">
            <v xml:space="preserve">บริการ  </v>
          </cell>
          <cell r="AH840" t="str">
            <v>11429</v>
          </cell>
        </row>
        <row r="841">
          <cell r="A841" t="str">
            <v>001143100</v>
          </cell>
          <cell r="B841" t="str">
            <v>โรงพยาบาลแม่ลาน</v>
          </cell>
          <cell r="C841" t="str">
            <v>21002</v>
          </cell>
          <cell r="D841" t="str">
            <v>กระทรวงสาธารณสุข สำนักงานปลัดกระทรวงสาธารณสุข</v>
          </cell>
          <cell r="E841" t="str">
            <v>07</v>
          </cell>
          <cell r="F841" t="str">
            <v>โรงพยาบาลชุมชน</v>
          </cell>
          <cell r="G841" t="str">
            <v>10</v>
          </cell>
          <cell r="H841" t="str">
            <v>94</v>
          </cell>
          <cell r="I841" t="str">
            <v>จ.ปัตตานี</v>
          </cell>
          <cell r="J841" t="str">
            <v>12</v>
          </cell>
          <cell r="K841" t="str">
            <v xml:space="preserve"> อ.แม่ลาน</v>
          </cell>
          <cell r="L841" t="str">
            <v>01</v>
          </cell>
          <cell r="M841" t="str">
            <v xml:space="preserve"> 'ต.แม่ลาน'</v>
          </cell>
          <cell r="N841" t="str">
            <v>06</v>
          </cell>
          <cell r="O841" t="str">
            <v xml:space="preserve"> หมู่ 6</v>
          </cell>
          <cell r="P841" t="str">
            <v>01</v>
          </cell>
          <cell r="Q841" t="str">
            <v>เปิดดำเนินการ</v>
          </cell>
          <cell r="R841" t="str">
            <v xml:space="preserve">128  ถ.บ้านนางโจ-ปรีดี </v>
          </cell>
          <cell r="S841" t="str">
            <v>94180</v>
          </cell>
          <cell r="T841" t="str">
            <v>073356171</v>
          </cell>
          <cell r="V841" t="str">
            <v>21</v>
          </cell>
          <cell r="W841" t="str">
            <v>2.1 ทุติยภูมิระดับต้น</v>
          </cell>
          <cell r="X841" t="str">
            <v>S</v>
          </cell>
          <cell r="Y841" t="str">
            <v xml:space="preserve">บริการ  </v>
          </cell>
          <cell r="AH841" t="str">
            <v>11431</v>
          </cell>
        </row>
        <row r="842">
          <cell r="A842" t="str">
            <v>001142400</v>
          </cell>
          <cell r="B842" t="str">
            <v>โรงพยาบาลหนองจิก</v>
          </cell>
          <cell r="C842" t="str">
            <v>21002</v>
          </cell>
          <cell r="D842" t="str">
            <v>กระทรวงสาธารณสุข สำนักงานปลัดกระทรวงสาธารณสุข</v>
          </cell>
          <cell r="E842" t="str">
            <v>07</v>
          </cell>
          <cell r="F842" t="str">
            <v>โรงพยาบาลชุมชน</v>
          </cell>
          <cell r="G842" t="str">
            <v>48</v>
          </cell>
          <cell r="H842" t="str">
            <v>94</v>
          </cell>
          <cell r="I842" t="str">
            <v>จ.ปัตตานี</v>
          </cell>
          <cell r="J842" t="str">
            <v>03</v>
          </cell>
          <cell r="K842" t="str">
            <v xml:space="preserve"> อ.หนองจิก</v>
          </cell>
          <cell r="L842" t="str">
            <v>05</v>
          </cell>
          <cell r="M842" t="str">
            <v xml:space="preserve"> 'ต.ตุยง'</v>
          </cell>
          <cell r="N842" t="str">
            <v>02</v>
          </cell>
          <cell r="O842" t="str">
            <v xml:space="preserve"> หมู่ 2</v>
          </cell>
          <cell r="P842" t="str">
            <v>01</v>
          </cell>
          <cell r="Q842" t="str">
            <v>เปิดดำเนินการ</v>
          </cell>
          <cell r="R842" t="str">
            <v xml:space="preserve">223 ถ.เพชรเกษม </v>
          </cell>
          <cell r="S842" t="str">
            <v>94170</v>
          </cell>
          <cell r="T842" t="str">
            <v>073371174</v>
          </cell>
          <cell r="V842" t="str">
            <v>21</v>
          </cell>
          <cell r="W842" t="str">
            <v>2.1 ทุติยภูมิระดับต้น</v>
          </cell>
          <cell r="X842" t="str">
            <v>S</v>
          </cell>
          <cell r="Y842" t="str">
            <v xml:space="preserve">บริการ  </v>
          </cell>
          <cell r="AH842" t="str">
            <v>11424</v>
          </cell>
        </row>
        <row r="843">
          <cell r="A843" t="str">
            <v>001139600</v>
          </cell>
          <cell r="B843" t="str">
            <v>โรงพยาบาลนาหม่อม</v>
          </cell>
          <cell r="C843" t="str">
            <v>21002</v>
          </cell>
          <cell r="D843" t="str">
            <v>กระทรวงสาธารณสุข สำนักงานปลัดกระทรวงสาธารณสุข</v>
          </cell>
          <cell r="E843" t="str">
            <v>07</v>
          </cell>
          <cell r="F843" t="str">
            <v>โรงพยาบาลชุมชน</v>
          </cell>
          <cell r="G843" t="str">
            <v>30</v>
          </cell>
          <cell r="H843" t="str">
            <v>90</v>
          </cell>
          <cell r="I843" t="str">
            <v>จ.สงขลา</v>
          </cell>
          <cell r="J843" t="str">
            <v>12</v>
          </cell>
          <cell r="K843" t="str">
            <v xml:space="preserve"> อ.นาหม่อม</v>
          </cell>
          <cell r="L843" t="str">
            <v>02</v>
          </cell>
          <cell r="M843" t="str">
            <v xml:space="preserve"> 'ต.พิจิตร'</v>
          </cell>
          <cell r="N843" t="str">
            <v>03</v>
          </cell>
          <cell r="O843" t="str">
            <v xml:space="preserve"> หมู่ 3</v>
          </cell>
          <cell r="P843" t="str">
            <v>01</v>
          </cell>
          <cell r="Q843" t="str">
            <v>เปิดดำเนินการ</v>
          </cell>
          <cell r="S843" t="str">
            <v>90310</v>
          </cell>
          <cell r="T843" t="str">
            <v>074593774</v>
          </cell>
          <cell r="U843" t="str">
            <v>074593774</v>
          </cell>
          <cell r="V843" t="str">
            <v>21</v>
          </cell>
          <cell r="W843" t="str">
            <v>2.1 ทุติยภูมิระดับต้น</v>
          </cell>
          <cell r="X843" t="str">
            <v>S</v>
          </cell>
          <cell r="Y843" t="str">
            <v xml:space="preserve">บริการ  </v>
          </cell>
          <cell r="AH843" t="str">
            <v>11396</v>
          </cell>
        </row>
        <row r="844">
          <cell r="A844" t="str">
            <v>001139700</v>
          </cell>
          <cell r="B844" t="str">
            <v>โรงพยาบาลควนเนียง</v>
          </cell>
          <cell r="C844" t="str">
            <v>21002</v>
          </cell>
          <cell r="D844" t="str">
            <v>กระทรวงสาธารณสุข สำนักงานปลัดกระทรวงสาธารณสุข</v>
          </cell>
          <cell r="E844" t="str">
            <v>07</v>
          </cell>
          <cell r="F844" t="str">
            <v>โรงพยาบาลชุมชน</v>
          </cell>
          <cell r="G844" t="str">
            <v>30</v>
          </cell>
          <cell r="H844" t="str">
            <v>90</v>
          </cell>
          <cell r="I844" t="str">
            <v>จ.สงขลา</v>
          </cell>
          <cell r="J844" t="str">
            <v>13</v>
          </cell>
          <cell r="K844" t="str">
            <v xml:space="preserve"> อ.ควนเนียง</v>
          </cell>
          <cell r="L844" t="str">
            <v>01</v>
          </cell>
          <cell r="M844" t="str">
            <v xml:space="preserve"> 'ต.รัตภูมิ'</v>
          </cell>
          <cell r="N844" t="str">
            <v>10</v>
          </cell>
          <cell r="O844" t="str">
            <v xml:space="preserve"> หมู่ 10</v>
          </cell>
          <cell r="P844" t="str">
            <v>01</v>
          </cell>
          <cell r="Q844" t="str">
            <v>เปิดดำเนินการ</v>
          </cell>
          <cell r="R844" t="str">
            <v xml:space="preserve">1 </v>
          </cell>
          <cell r="S844" t="str">
            <v>90220</v>
          </cell>
          <cell r="T844" t="str">
            <v>074386646</v>
          </cell>
          <cell r="U844" t="str">
            <v>074386646</v>
          </cell>
          <cell r="V844" t="str">
            <v>21</v>
          </cell>
          <cell r="W844" t="str">
            <v>2.1 ทุติยภูมิระดับต้น</v>
          </cell>
          <cell r="X844" t="str">
            <v>S</v>
          </cell>
          <cell r="Y844" t="str">
            <v xml:space="preserve">บริการ  </v>
          </cell>
          <cell r="AH844" t="str">
            <v>11397</v>
          </cell>
        </row>
        <row r="845">
          <cell r="A845" t="str">
            <v>001139800</v>
          </cell>
          <cell r="B845" t="str">
            <v>โรงพยาบาลปาดังเบซาร์</v>
          </cell>
          <cell r="C845" t="str">
            <v>21002</v>
          </cell>
          <cell r="D845" t="str">
            <v>กระทรวงสาธารณสุข สำนักงานปลัดกระทรวงสาธารณสุข</v>
          </cell>
          <cell r="E845" t="str">
            <v>07</v>
          </cell>
          <cell r="F845" t="str">
            <v>โรงพยาบาลชุมชน</v>
          </cell>
          <cell r="G845" t="str">
            <v>30</v>
          </cell>
          <cell r="H845" t="str">
            <v>90</v>
          </cell>
          <cell r="I845" t="str">
            <v>จ.สงขลา</v>
          </cell>
          <cell r="J845" t="str">
            <v>10</v>
          </cell>
          <cell r="K845" t="str">
            <v xml:space="preserve"> อ.สะเดา</v>
          </cell>
          <cell r="L845" t="str">
            <v>07</v>
          </cell>
          <cell r="M845" t="str">
            <v xml:space="preserve"> 'ต.ปาดังเบซาร์'</v>
          </cell>
          <cell r="N845" t="str">
            <v>09</v>
          </cell>
          <cell r="O845" t="str">
            <v xml:space="preserve"> หมู่ 9</v>
          </cell>
          <cell r="P845" t="str">
            <v>01</v>
          </cell>
          <cell r="Q845" t="str">
            <v>เปิดดำเนินการ</v>
          </cell>
          <cell r="R845" t="str">
            <v xml:space="preserve">42 ถ.ปาดังเบซาร์ </v>
          </cell>
          <cell r="S845" t="str">
            <v>90240</v>
          </cell>
          <cell r="T845" t="str">
            <v>074522503</v>
          </cell>
          <cell r="U845" t="str">
            <v>074522503</v>
          </cell>
          <cell r="V845" t="str">
            <v>21</v>
          </cell>
          <cell r="W845" t="str">
            <v>2.1 ทุติยภูมิระดับต้น</v>
          </cell>
          <cell r="X845" t="str">
            <v>S</v>
          </cell>
          <cell r="Y845" t="str">
            <v xml:space="preserve">บริการ  </v>
          </cell>
          <cell r="AH845" t="str">
            <v>11398</v>
          </cell>
        </row>
        <row r="846">
          <cell r="A846" t="str">
            <v>001139900</v>
          </cell>
          <cell r="B846" t="str">
            <v>โรงพยาบาลบางกล่ำ</v>
          </cell>
          <cell r="C846" t="str">
            <v>21002</v>
          </cell>
          <cell r="D846" t="str">
            <v>กระทรวงสาธารณสุข สำนักงานปลัดกระทรวงสาธารณสุข</v>
          </cell>
          <cell r="E846" t="str">
            <v>07</v>
          </cell>
          <cell r="F846" t="str">
            <v>โรงพยาบาลชุมชน</v>
          </cell>
          <cell r="G846" t="str">
            <v>30</v>
          </cell>
          <cell r="H846" t="str">
            <v>90</v>
          </cell>
          <cell r="I846" t="str">
            <v>จ.สงขลา</v>
          </cell>
          <cell r="J846" t="str">
            <v>14</v>
          </cell>
          <cell r="K846" t="str">
            <v xml:space="preserve"> อ.บางกล่ำ</v>
          </cell>
          <cell r="L846" t="str">
            <v>01</v>
          </cell>
          <cell r="M846" t="str">
            <v xml:space="preserve"> 'ต.บางกล่ำ'</v>
          </cell>
          <cell r="N846" t="str">
            <v>01</v>
          </cell>
          <cell r="O846" t="str">
            <v xml:space="preserve"> หมู่ 1</v>
          </cell>
          <cell r="P846" t="str">
            <v>01</v>
          </cell>
          <cell r="Q846" t="str">
            <v>เปิดดำเนินการ</v>
          </cell>
          <cell r="R846" t="str">
            <v xml:space="preserve">117 </v>
          </cell>
          <cell r="S846" t="str">
            <v>90110</v>
          </cell>
          <cell r="T846" t="str">
            <v>074328221</v>
          </cell>
          <cell r="U846" t="str">
            <v>074328221</v>
          </cell>
          <cell r="V846" t="str">
            <v>21</v>
          </cell>
          <cell r="W846" t="str">
            <v>2.1 ทุติยภูมิระดับต้น</v>
          </cell>
          <cell r="X846" t="str">
            <v>S</v>
          </cell>
          <cell r="Y846" t="str">
            <v xml:space="preserve">บริการ  </v>
          </cell>
          <cell r="AH846" t="str">
            <v>11399</v>
          </cell>
        </row>
        <row r="847">
          <cell r="A847" t="str">
            <v>001140000</v>
          </cell>
          <cell r="B847" t="str">
            <v>โรงพยาบาลสิงหนคร</v>
          </cell>
          <cell r="C847" t="str">
            <v>21002</v>
          </cell>
          <cell r="D847" t="str">
            <v>กระทรวงสาธารณสุข สำนักงานปลัดกระทรวงสาธารณสุข</v>
          </cell>
          <cell r="E847" t="str">
            <v>07</v>
          </cell>
          <cell r="F847" t="str">
            <v>โรงพยาบาลชุมชน</v>
          </cell>
          <cell r="G847" t="str">
            <v>30</v>
          </cell>
          <cell r="H847" t="str">
            <v>90</v>
          </cell>
          <cell r="I847" t="str">
            <v>จ.สงขลา</v>
          </cell>
          <cell r="J847" t="str">
            <v>15</v>
          </cell>
          <cell r="K847" t="str">
            <v xml:space="preserve"> อ.สิงหนคร</v>
          </cell>
          <cell r="L847" t="str">
            <v>02</v>
          </cell>
          <cell r="M847" t="str">
            <v xml:space="preserve"> 'ต.สทิงหม้อ'</v>
          </cell>
          <cell r="N847" t="str">
            <v>05</v>
          </cell>
          <cell r="O847" t="str">
            <v xml:space="preserve"> หมู่ 5</v>
          </cell>
          <cell r="P847" t="str">
            <v>01</v>
          </cell>
          <cell r="Q847" t="str">
            <v>เปิดดำเนินการ</v>
          </cell>
          <cell r="R847" t="str">
            <v>80/1</v>
          </cell>
          <cell r="S847" t="str">
            <v>90280</v>
          </cell>
          <cell r="T847" t="str">
            <v>074332902</v>
          </cell>
          <cell r="U847" t="str">
            <v>074332005</v>
          </cell>
          <cell r="V847" t="str">
            <v>21</v>
          </cell>
          <cell r="W847" t="str">
            <v>2.1 ทุติยภูมิระดับต้น</v>
          </cell>
          <cell r="X847" t="str">
            <v>S</v>
          </cell>
          <cell r="Y847" t="str">
            <v xml:space="preserve">บริการ  </v>
          </cell>
          <cell r="AH847" t="str">
            <v>11400</v>
          </cell>
        </row>
        <row r="848">
          <cell r="A848" t="str">
            <v>001144400</v>
          </cell>
          <cell r="B848" t="str">
            <v>โรงพยาบาลสมเด็จพระยุพราชเลิงนกทา</v>
          </cell>
          <cell r="C848" t="str">
            <v>21002</v>
          </cell>
          <cell r="D848" t="str">
            <v>กระทรวงสาธารณสุข สำนักงานปลัดกระทรวงสาธารณสุข</v>
          </cell>
          <cell r="E848" t="str">
            <v>07</v>
          </cell>
          <cell r="F848" t="str">
            <v>โรงพยาบาลชุมชน</v>
          </cell>
          <cell r="G848" t="str">
            <v>60</v>
          </cell>
          <cell r="H848" t="str">
            <v>35</v>
          </cell>
          <cell r="I848" t="str">
            <v>จ.ยโสธร</v>
          </cell>
          <cell r="J848" t="str">
            <v>08</v>
          </cell>
          <cell r="K848" t="str">
            <v xml:space="preserve"> อ.เลิงนกทา</v>
          </cell>
          <cell r="L848" t="str">
            <v>03</v>
          </cell>
          <cell r="M848" t="str">
            <v xml:space="preserve"> 'ต.สวาท'</v>
          </cell>
          <cell r="N848" t="str">
            <v>01</v>
          </cell>
          <cell r="O848" t="str">
            <v xml:space="preserve"> หมู่ 1</v>
          </cell>
          <cell r="P848" t="str">
            <v>01</v>
          </cell>
          <cell r="Q848" t="str">
            <v>เปิดดำเนินการ</v>
          </cell>
          <cell r="V848" t="str">
            <v>22</v>
          </cell>
          <cell r="W848" t="str">
            <v>2.2 ทุติยภูมิระดับกลาง</v>
          </cell>
          <cell r="AH848" t="str">
            <v>11444</v>
          </cell>
        </row>
        <row r="849">
          <cell r="A849" t="str">
            <v>001146000</v>
          </cell>
          <cell r="B849" t="str">
            <v>โรงพยาบาลสมเด็จพระยุพราชสายบุรี</v>
          </cell>
          <cell r="C849" t="str">
            <v>21002</v>
          </cell>
          <cell r="D849" t="str">
            <v>กระทรวงสาธารณสุข สำนักงานปลัดกระทรวงสาธารณสุข</v>
          </cell>
          <cell r="E849" t="str">
            <v>07</v>
          </cell>
          <cell r="F849" t="str">
            <v>โรงพยาบาลชุมชน</v>
          </cell>
          <cell r="G849" t="str">
            <v>60</v>
          </cell>
          <cell r="H849" t="str">
            <v>94</v>
          </cell>
          <cell r="I849" t="str">
            <v>จ.ปัตตานี</v>
          </cell>
          <cell r="J849" t="str">
            <v>07</v>
          </cell>
          <cell r="K849" t="str">
            <v xml:space="preserve"> อ.สายบุรี</v>
          </cell>
          <cell r="L849" t="str">
            <v>01</v>
          </cell>
          <cell r="M849" t="str">
            <v xml:space="preserve"> 'ต.ตะลุบัน'</v>
          </cell>
          <cell r="N849" t="str">
            <v>00</v>
          </cell>
          <cell r="O849" t="str">
            <v xml:space="preserve"> หมู่ 0</v>
          </cell>
          <cell r="P849" t="str">
            <v>01</v>
          </cell>
          <cell r="Q849" t="str">
            <v>เปิดดำเนินการ</v>
          </cell>
          <cell r="R849" t="str">
            <v>162 ถ.ท่าเสด็จ</v>
          </cell>
          <cell r="V849" t="str">
            <v>22</v>
          </cell>
          <cell r="W849" t="str">
            <v>2.2 ทุติยภูมิระดับกลาง</v>
          </cell>
          <cell r="AH849" t="str">
            <v>11460</v>
          </cell>
        </row>
        <row r="850">
          <cell r="A850" t="str">
            <v>001145800</v>
          </cell>
          <cell r="B850" t="str">
            <v>โรงพยาบาลสมเด็จพระยุพราชจอมบึง</v>
          </cell>
          <cell r="C850" t="str">
            <v>21002</v>
          </cell>
          <cell r="D850" t="str">
            <v>กระทรวงสาธารณสุข สำนักงานปลัดกระทรวงสาธารณสุข</v>
          </cell>
          <cell r="E850" t="str">
            <v>07</v>
          </cell>
          <cell r="F850" t="str">
            <v>โรงพยาบาลชุมชน</v>
          </cell>
          <cell r="G850" t="str">
            <v>60</v>
          </cell>
          <cell r="H850" t="str">
            <v>70</v>
          </cell>
          <cell r="I850" t="str">
            <v>จ.ราชบุรี</v>
          </cell>
          <cell r="J850" t="str">
            <v>02</v>
          </cell>
          <cell r="K850" t="str">
            <v xml:space="preserve"> อ.จอมบึง</v>
          </cell>
          <cell r="L850" t="str">
            <v>01</v>
          </cell>
          <cell r="M850" t="str">
            <v xml:space="preserve"> 'ต.จอมบึง'</v>
          </cell>
          <cell r="N850" t="str">
            <v>08</v>
          </cell>
          <cell r="O850" t="str">
            <v xml:space="preserve"> หมู่ 8</v>
          </cell>
          <cell r="P850" t="str">
            <v>01</v>
          </cell>
          <cell r="Q850" t="str">
            <v>เปิดดำเนินการ</v>
          </cell>
          <cell r="R850" t="str">
            <v xml:space="preserve">5 </v>
          </cell>
          <cell r="V850" t="str">
            <v>21</v>
          </cell>
          <cell r="W850" t="str">
            <v>2.1 ทุติยภูมิระดับต้น</v>
          </cell>
          <cell r="AH850" t="str">
            <v>11458</v>
          </cell>
        </row>
        <row r="851">
          <cell r="A851" t="str">
            <v>001381900</v>
          </cell>
          <cell r="B851" t="str">
            <v>โรงพยาบาลหลวงพ่อเปิ่น</v>
          </cell>
          <cell r="C851" t="str">
            <v>21002</v>
          </cell>
          <cell r="D851" t="str">
            <v>กระทรวงสาธารณสุข สำนักงานปลัดกระทรวงสาธารณสุข</v>
          </cell>
          <cell r="E851" t="str">
            <v>07</v>
          </cell>
          <cell r="F851" t="str">
            <v>โรงพยาบาลชุมชน</v>
          </cell>
          <cell r="G851" t="str">
            <v>30</v>
          </cell>
          <cell r="H851" t="str">
            <v>73</v>
          </cell>
          <cell r="I851" t="str">
            <v>จ.นครปฐม</v>
          </cell>
          <cell r="J851" t="str">
            <v>03</v>
          </cell>
          <cell r="K851" t="str">
            <v xml:space="preserve"> อ.นครชัยศรี</v>
          </cell>
          <cell r="L851" t="str">
            <v>21</v>
          </cell>
          <cell r="M851" t="str">
            <v xml:space="preserve"> 'ต.บางแก้วฟ้า'</v>
          </cell>
          <cell r="N851" t="str">
            <v>02</v>
          </cell>
          <cell r="O851" t="str">
            <v xml:space="preserve"> หมู่ 2</v>
          </cell>
          <cell r="P851" t="str">
            <v>01</v>
          </cell>
          <cell r="Q851" t="str">
            <v>เปิดดำเนินการ</v>
          </cell>
          <cell r="V851" t="str">
            <v>21</v>
          </cell>
          <cell r="W851" t="str">
            <v>2.1 ทุติยภูมิระดับต้น</v>
          </cell>
          <cell r="AH851" t="str">
            <v>13819</v>
          </cell>
        </row>
        <row r="852">
          <cell r="A852" t="str">
            <v>001144700</v>
          </cell>
          <cell r="B852" t="str">
            <v>โรงพยาบาลสมเด็จพระยุพราชด่านซ้าย</v>
          </cell>
          <cell r="C852" t="str">
            <v>21002</v>
          </cell>
          <cell r="D852" t="str">
            <v>กระทรวงสาธารณสุข สำนักงานปลัดกระทรวงสาธารณสุข</v>
          </cell>
          <cell r="E852" t="str">
            <v>07</v>
          </cell>
          <cell r="F852" t="str">
            <v>โรงพยาบาลชุมชน</v>
          </cell>
          <cell r="G852" t="str">
            <v>60</v>
          </cell>
          <cell r="H852" t="str">
            <v>42</v>
          </cell>
          <cell r="I852" t="str">
            <v>จ.เลย</v>
          </cell>
          <cell r="J852" t="str">
            <v>05</v>
          </cell>
          <cell r="K852" t="str">
            <v xml:space="preserve"> อ.ด่านซ้าย</v>
          </cell>
          <cell r="L852" t="str">
            <v>01</v>
          </cell>
          <cell r="M852" t="str">
            <v xml:space="preserve"> 'ต.ด่านซ้าย'</v>
          </cell>
          <cell r="N852" t="str">
            <v>03</v>
          </cell>
          <cell r="O852" t="str">
            <v xml:space="preserve"> หมู่ 3</v>
          </cell>
          <cell r="P852" t="str">
            <v>01</v>
          </cell>
          <cell r="Q852" t="str">
            <v>เปิดดำเนินการ</v>
          </cell>
          <cell r="S852" t="str">
            <v>42120</v>
          </cell>
          <cell r="T852" t="str">
            <v>042891314</v>
          </cell>
          <cell r="U852" t="str">
            <v>0428911276</v>
          </cell>
          <cell r="V852" t="str">
            <v>22</v>
          </cell>
          <cell r="W852" t="str">
            <v>2.2 ทุติยภูมิระดับกลาง</v>
          </cell>
          <cell r="X852" t="str">
            <v>S</v>
          </cell>
          <cell r="Y852" t="str">
            <v xml:space="preserve">บริการ  </v>
          </cell>
          <cell r="AH852" t="str">
            <v>11447</v>
          </cell>
        </row>
        <row r="853">
          <cell r="A853" t="str">
            <v>001145900</v>
          </cell>
          <cell r="B853" t="str">
            <v>โรงพยาบาลสมเด็จพระยุพราชเวียงสระ</v>
          </cell>
          <cell r="C853" t="str">
            <v>21002</v>
          </cell>
          <cell r="D853" t="str">
            <v>กระทรวงสาธารณสุข สำนักงานปลัดกระทรวงสาธารณสุข</v>
          </cell>
          <cell r="E853" t="str">
            <v>07</v>
          </cell>
          <cell r="F853" t="str">
            <v>โรงพยาบาลชุมชน</v>
          </cell>
          <cell r="G853" t="str">
            <v>60</v>
          </cell>
          <cell r="H853" t="str">
            <v>84</v>
          </cell>
          <cell r="I853" t="str">
            <v>จ.สุราษฎร์ธานี</v>
          </cell>
          <cell r="J853" t="str">
            <v>15</v>
          </cell>
          <cell r="K853" t="str">
            <v xml:space="preserve"> อ.เวียงสระ</v>
          </cell>
          <cell r="L853" t="str">
            <v>01</v>
          </cell>
          <cell r="M853" t="str">
            <v xml:space="preserve"> 'ต.เวียงสระ'</v>
          </cell>
          <cell r="N853" t="str">
            <v>10</v>
          </cell>
          <cell r="O853" t="str">
            <v xml:space="preserve"> หมู่ 10</v>
          </cell>
          <cell r="P853" t="str">
            <v>01</v>
          </cell>
          <cell r="Q853" t="str">
            <v>เปิดดำเนินการ</v>
          </cell>
          <cell r="R853" t="str">
            <v xml:space="preserve">204/16 </v>
          </cell>
          <cell r="S853" t="str">
            <v>84190</v>
          </cell>
          <cell r="T853" t="str">
            <v>077362013</v>
          </cell>
          <cell r="U853" t="str">
            <v>077361283</v>
          </cell>
          <cell r="V853" t="str">
            <v>22</v>
          </cell>
          <cell r="W853" t="str">
            <v>2.2 ทุติยภูมิระดับกลาง</v>
          </cell>
          <cell r="X853" t="str">
            <v>S</v>
          </cell>
          <cell r="Y853" t="str">
            <v xml:space="preserve">บริการ  </v>
          </cell>
          <cell r="AH853" t="str">
            <v>11459</v>
          </cell>
        </row>
        <row r="854">
          <cell r="A854" t="str">
            <v>001164300</v>
          </cell>
          <cell r="B854" t="str">
            <v>โรงพยาบาลดอยหล่อ</v>
          </cell>
          <cell r="C854" t="str">
            <v>21002</v>
          </cell>
          <cell r="D854" t="str">
            <v>กระทรวงสาธารณสุข สำนักงานปลัดกระทรวงสาธารณสุข</v>
          </cell>
          <cell r="E854" t="str">
            <v>07</v>
          </cell>
          <cell r="F854" t="str">
            <v>โรงพยาบาลชุมชน</v>
          </cell>
          <cell r="G854" t="str">
            <v>30</v>
          </cell>
          <cell r="H854" t="str">
            <v>50</v>
          </cell>
          <cell r="I854" t="str">
            <v>จ.เชียงใหม่</v>
          </cell>
          <cell r="J854" t="str">
            <v>24</v>
          </cell>
          <cell r="K854" t="str">
            <v xml:space="preserve"> อ.ดอยหล่อ</v>
          </cell>
          <cell r="L854" t="str">
            <v>01</v>
          </cell>
          <cell r="M854" t="str">
            <v xml:space="preserve"> 'ต.ดอยหล่อ'</v>
          </cell>
          <cell r="N854" t="str">
            <v>05</v>
          </cell>
          <cell r="O854" t="str">
            <v xml:space="preserve"> หมู่ 5</v>
          </cell>
          <cell r="P854" t="str">
            <v>01</v>
          </cell>
          <cell r="Q854" t="str">
            <v>เปิดดำเนินการ</v>
          </cell>
          <cell r="S854" t="str">
            <v>50160</v>
          </cell>
          <cell r="V854" t="str">
            <v>22</v>
          </cell>
          <cell r="W854" t="str">
            <v>2.2 ทุติยภูมิระดับกลาง</v>
          </cell>
          <cell r="AH854" t="str">
            <v>11643</v>
          </cell>
        </row>
        <row r="855">
          <cell r="A855" t="str">
            <v>001145400</v>
          </cell>
          <cell r="B855" t="str">
            <v>โรงพยาบาลสมเด็จพระยุพราชเชียงของ</v>
          </cell>
          <cell r="C855" t="str">
            <v>21002</v>
          </cell>
          <cell r="D855" t="str">
            <v>กระทรวงสาธารณสุข สำนักงานปลัดกระทรวงสาธารณสุข</v>
          </cell>
          <cell r="E855" t="str">
            <v>07</v>
          </cell>
          <cell r="F855" t="str">
            <v>โรงพยาบาลชุมชน</v>
          </cell>
          <cell r="G855" t="str">
            <v>90</v>
          </cell>
          <cell r="H855" t="str">
            <v>57</v>
          </cell>
          <cell r="I855" t="str">
            <v>จ.เชียงราย</v>
          </cell>
          <cell r="J855" t="str">
            <v>03</v>
          </cell>
          <cell r="K855" t="str">
            <v xml:space="preserve"> อ.เชียงของ</v>
          </cell>
          <cell r="L855" t="str">
            <v>01</v>
          </cell>
          <cell r="M855" t="str">
            <v xml:space="preserve"> 'ต.เวียง'</v>
          </cell>
          <cell r="N855" t="str">
            <v>10</v>
          </cell>
          <cell r="O855" t="str">
            <v xml:space="preserve"> หมู่ 10</v>
          </cell>
          <cell r="P855" t="str">
            <v>01</v>
          </cell>
          <cell r="Q855" t="str">
            <v>เปิดดำเนินการ</v>
          </cell>
          <cell r="R855" t="str">
            <v>351</v>
          </cell>
          <cell r="S855" t="str">
            <v>57140</v>
          </cell>
          <cell r="T855" t="str">
            <v>053-791206</v>
          </cell>
          <cell r="U855" t="str">
            <v>053-791207</v>
          </cell>
          <cell r="V855" t="str">
            <v>21</v>
          </cell>
          <cell r="W855" t="str">
            <v>2.1 ทุติยภูมิระดับต้น</v>
          </cell>
          <cell r="X855" t="str">
            <v>S</v>
          </cell>
          <cell r="Y855" t="str">
            <v xml:space="preserve">บริการ  </v>
          </cell>
          <cell r="AH855" t="str">
            <v>11454</v>
          </cell>
        </row>
        <row r="856">
          <cell r="A856" t="str">
            <v>001146400</v>
          </cell>
          <cell r="B856" t="str">
            <v>โรงพยาบาลกะพ้อ</v>
          </cell>
          <cell r="C856" t="str">
            <v>21002</v>
          </cell>
          <cell r="D856" t="str">
            <v>กระทรวงสาธารณสุข สำนักงานปลัดกระทรวงสาธารณสุข</v>
          </cell>
          <cell r="E856" t="str">
            <v>07</v>
          </cell>
          <cell r="F856" t="str">
            <v>โรงพยาบาลชุมชน</v>
          </cell>
          <cell r="G856" t="str">
            <v>10</v>
          </cell>
          <cell r="H856" t="str">
            <v>94</v>
          </cell>
          <cell r="I856" t="str">
            <v>จ.ปัตตานี</v>
          </cell>
          <cell r="J856" t="str">
            <v>11</v>
          </cell>
          <cell r="K856" t="str">
            <v xml:space="preserve"> อ.กะพ้อ</v>
          </cell>
          <cell r="L856" t="str">
            <v>01</v>
          </cell>
          <cell r="M856" t="str">
            <v xml:space="preserve"> 'ต.กะรุบี'</v>
          </cell>
          <cell r="N856" t="str">
            <v>01</v>
          </cell>
          <cell r="O856" t="str">
            <v xml:space="preserve"> หมู่ 1</v>
          </cell>
          <cell r="P856" t="str">
            <v>01</v>
          </cell>
          <cell r="Q856" t="str">
            <v>เปิดดำเนินการ</v>
          </cell>
          <cell r="S856" t="str">
            <v>94140</v>
          </cell>
          <cell r="T856" t="str">
            <v>073497248</v>
          </cell>
          <cell r="U856" t="str">
            <v>073497249</v>
          </cell>
          <cell r="V856" t="str">
            <v>21</v>
          </cell>
          <cell r="W856" t="str">
            <v>2.1 ทุติยภูมิระดับต้น</v>
          </cell>
          <cell r="X856" t="str">
            <v>S</v>
          </cell>
          <cell r="Y856" t="str">
            <v xml:space="preserve">บริการ  </v>
          </cell>
          <cell r="AH856" t="str">
            <v>11464</v>
          </cell>
        </row>
        <row r="857">
          <cell r="A857" t="str">
            <v>001145600</v>
          </cell>
          <cell r="B857" t="str">
            <v>โรงพยาบาลสมเด็จพระยุพราชตะพานหิน</v>
          </cell>
          <cell r="C857" t="str">
            <v>21002</v>
          </cell>
          <cell r="D857" t="str">
            <v>กระทรวงสาธารณสุข สำนักงานปลัดกระทรวงสาธารณสุข</v>
          </cell>
          <cell r="E857" t="str">
            <v>07</v>
          </cell>
          <cell r="F857" t="str">
            <v>โรงพยาบาลชุมชน</v>
          </cell>
          <cell r="G857" t="str">
            <v>90</v>
          </cell>
          <cell r="H857" t="str">
            <v>66</v>
          </cell>
          <cell r="I857" t="str">
            <v>จ.พิจิตร</v>
          </cell>
          <cell r="J857" t="str">
            <v>04</v>
          </cell>
          <cell r="K857" t="str">
            <v xml:space="preserve"> อ.ตะพานหิน</v>
          </cell>
          <cell r="L857" t="str">
            <v>01</v>
          </cell>
          <cell r="M857" t="str">
            <v xml:space="preserve"> 'ต.ตะพานหิน'</v>
          </cell>
          <cell r="N857" t="str">
            <v>00</v>
          </cell>
          <cell r="O857" t="str">
            <v xml:space="preserve"> หมู่ 0</v>
          </cell>
          <cell r="P857" t="str">
            <v>01</v>
          </cell>
          <cell r="Q857" t="str">
            <v>เปิดดำเนินการ</v>
          </cell>
          <cell r="V857" t="str">
            <v>21</v>
          </cell>
          <cell r="W857" t="str">
            <v>2.1 ทุติยภูมิระดับต้น</v>
          </cell>
          <cell r="AH857" t="str">
            <v>11456</v>
          </cell>
        </row>
        <row r="858">
          <cell r="A858" t="str">
            <v>001145300</v>
          </cell>
          <cell r="B858" t="str">
            <v>โรงพยาบาลสมเด็จพระยุพราชปัว</v>
          </cell>
          <cell r="C858" t="str">
            <v>21002</v>
          </cell>
          <cell r="D858" t="str">
            <v>กระทรวงสาธารณสุข สำนักงานปลัดกระทรวงสาธารณสุข</v>
          </cell>
          <cell r="E858" t="str">
            <v>07</v>
          </cell>
          <cell r="F858" t="str">
            <v>โรงพยาบาลชุมชน</v>
          </cell>
          <cell r="G858" t="str">
            <v>90</v>
          </cell>
          <cell r="H858" t="str">
            <v>55</v>
          </cell>
          <cell r="I858" t="str">
            <v>จ.น่าน</v>
          </cell>
          <cell r="J858" t="str">
            <v>05</v>
          </cell>
          <cell r="K858" t="str">
            <v xml:space="preserve"> อ.ปัว</v>
          </cell>
          <cell r="L858" t="str">
            <v>14</v>
          </cell>
          <cell r="M858" t="str">
            <v xml:space="preserve"> 'ต.วรนคร'</v>
          </cell>
          <cell r="N858" t="str">
            <v>06</v>
          </cell>
          <cell r="O858" t="str">
            <v xml:space="preserve"> หมู่ 6</v>
          </cell>
          <cell r="P858" t="str">
            <v>01</v>
          </cell>
          <cell r="Q858" t="str">
            <v>เปิดดำเนินการ</v>
          </cell>
          <cell r="R858" t="str">
            <v xml:space="preserve"> เลขที่ 70  </v>
          </cell>
          <cell r="S858" t="str">
            <v>55120</v>
          </cell>
          <cell r="T858" t="str">
            <v>054791104</v>
          </cell>
          <cell r="V858" t="str">
            <v>22</v>
          </cell>
          <cell r="W858" t="str">
            <v>2.2 ทุติยภูมิระดับกลาง</v>
          </cell>
          <cell r="AH858" t="str">
            <v>11453</v>
          </cell>
        </row>
        <row r="859">
          <cell r="A859" t="str">
            <v>001144500</v>
          </cell>
          <cell r="B859" t="str">
            <v>โรงพยาบาลสมเด็จพระยุพราชกระนวน</v>
          </cell>
          <cell r="C859" t="str">
            <v>21002</v>
          </cell>
          <cell r="D859" t="str">
            <v>กระทรวงสาธารณสุข สำนักงานปลัดกระทรวงสาธารณสุข</v>
          </cell>
          <cell r="E859" t="str">
            <v>07</v>
          </cell>
          <cell r="F859" t="str">
            <v>โรงพยาบาลชุมชน</v>
          </cell>
          <cell r="G859" t="str">
            <v>90</v>
          </cell>
          <cell r="H859" t="str">
            <v>40</v>
          </cell>
          <cell r="I859" t="str">
            <v>จ.ขอนแก่น</v>
          </cell>
          <cell r="J859" t="str">
            <v>09</v>
          </cell>
          <cell r="K859" t="str">
            <v xml:space="preserve"> อ.กระนวน</v>
          </cell>
          <cell r="L859" t="str">
            <v>01</v>
          </cell>
          <cell r="M859" t="str">
            <v xml:space="preserve"> 'ต.หนองโก'</v>
          </cell>
          <cell r="N859" t="str">
            <v>11</v>
          </cell>
          <cell r="O859" t="str">
            <v xml:space="preserve"> หมู่ 11</v>
          </cell>
          <cell r="P859" t="str">
            <v>01</v>
          </cell>
          <cell r="Q859" t="str">
            <v>เปิดดำเนินการ</v>
          </cell>
          <cell r="R859" t="str">
            <v xml:space="preserve">1 </v>
          </cell>
          <cell r="S859" t="str">
            <v>40170</v>
          </cell>
          <cell r="T859" t="str">
            <v>043251302</v>
          </cell>
          <cell r="V859" t="str">
            <v>22</v>
          </cell>
          <cell r="W859" t="str">
            <v>2.2 ทุติยภูมิระดับกลาง</v>
          </cell>
          <cell r="X859" t="str">
            <v>S</v>
          </cell>
          <cell r="Y859" t="str">
            <v xml:space="preserve">บริการ  </v>
          </cell>
          <cell r="AH859" t="str">
            <v>11445</v>
          </cell>
        </row>
        <row r="860">
          <cell r="A860" t="str">
            <v>002198400</v>
          </cell>
          <cell r="B860" t="str">
            <v>โรงพยาบาล๕๐ พรรษา มหาวชิราลงกรณ์</v>
          </cell>
          <cell r="C860" t="str">
            <v>21002</v>
          </cell>
          <cell r="D860" t="str">
            <v>กระทรวงสาธารณสุข สำนักงานปลัดกระทรวงสาธารณสุข</v>
          </cell>
          <cell r="E860" t="str">
            <v>07</v>
          </cell>
          <cell r="F860" t="str">
            <v>โรงพยาบาลชุมชน</v>
          </cell>
          <cell r="G860" t="str">
            <v>80</v>
          </cell>
          <cell r="H860" t="str">
            <v>34</v>
          </cell>
          <cell r="I860" t="str">
            <v>จ.อุบลราชธานี</v>
          </cell>
          <cell r="J860" t="str">
            <v>01</v>
          </cell>
          <cell r="K860" t="str">
            <v xml:space="preserve"> อ.เมืองอุบลราชธานี</v>
          </cell>
          <cell r="L860" t="str">
            <v>12</v>
          </cell>
          <cell r="M860" t="str">
            <v xml:space="preserve"> 'ต.ไร่น้อย'</v>
          </cell>
          <cell r="N860" t="str">
            <v>00</v>
          </cell>
          <cell r="O860" t="str">
            <v xml:space="preserve"> หมู่ 0</v>
          </cell>
          <cell r="P860" t="str">
            <v>01</v>
          </cell>
          <cell r="Q860" t="str">
            <v>เปิดดำเนินการ</v>
          </cell>
          <cell r="R860" t="str">
            <v xml:space="preserve">300  ถนนอุบล-ตระการ </v>
          </cell>
          <cell r="S860" t="str">
            <v>34000</v>
          </cell>
          <cell r="T860" t="str">
            <v>-</v>
          </cell>
          <cell r="V860" t="str">
            <v>23</v>
          </cell>
          <cell r="W860" t="str">
            <v>2.3 ทุติยภูมิระดับสูง</v>
          </cell>
          <cell r="AH860" t="str">
            <v>21984</v>
          </cell>
        </row>
        <row r="861">
          <cell r="A861" t="str">
            <v>001413200</v>
          </cell>
          <cell r="B861" t="str">
            <v>โรงพยาบาลซำสูง</v>
          </cell>
          <cell r="C861" t="str">
            <v>21002</v>
          </cell>
          <cell r="D861" t="str">
            <v>กระทรวงสาธารณสุข สำนักงานปลัดกระทรวงสาธารณสุข</v>
          </cell>
          <cell r="E861" t="str">
            <v>07</v>
          </cell>
          <cell r="F861" t="str">
            <v>โรงพยาบาลชุมชน</v>
          </cell>
          <cell r="G861" t="str">
            <v>30</v>
          </cell>
          <cell r="H861" t="str">
            <v>40</v>
          </cell>
          <cell r="I861" t="str">
            <v>จ.ขอนแก่น</v>
          </cell>
          <cell r="J861" t="str">
            <v>21</v>
          </cell>
          <cell r="K861" t="str">
            <v xml:space="preserve"> อ.ซำสูง</v>
          </cell>
          <cell r="L861" t="str">
            <v>01</v>
          </cell>
          <cell r="M861" t="str">
            <v xml:space="preserve"> 'ต.กระนวน'</v>
          </cell>
          <cell r="N861" t="str">
            <v>03</v>
          </cell>
          <cell r="O861" t="str">
            <v xml:space="preserve"> หมู่ 3</v>
          </cell>
          <cell r="P861" t="str">
            <v>01</v>
          </cell>
          <cell r="Q861" t="str">
            <v>เปิดดำเนินการ</v>
          </cell>
          <cell r="R861" t="str">
            <v xml:space="preserve">231 </v>
          </cell>
          <cell r="S861" t="str">
            <v>40170</v>
          </cell>
          <cell r="T861" t="str">
            <v>043219192</v>
          </cell>
          <cell r="V861" t="str">
            <v>21</v>
          </cell>
          <cell r="W861" t="str">
            <v>2.1 ทุติยภูมิระดับต้น</v>
          </cell>
          <cell r="X861" t="str">
            <v>S</v>
          </cell>
          <cell r="Y861" t="str">
            <v xml:space="preserve">บริการ  </v>
          </cell>
          <cell r="AH861" t="str">
            <v>14132</v>
          </cell>
        </row>
        <row r="862">
          <cell r="A862" t="str">
            <v>001146100</v>
          </cell>
          <cell r="B862" t="str">
            <v>โรงพยาบาลสมเด็จพระยุพราชยะหา</v>
          </cell>
          <cell r="C862" t="str">
            <v>21002</v>
          </cell>
          <cell r="D862" t="str">
            <v>กระทรวงสาธารณสุข สำนักงานปลัดกระทรวงสาธารณสุข</v>
          </cell>
          <cell r="E862" t="str">
            <v>07</v>
          </cell>
          <cell r="F862" t="str">
            <v>โรงพยาบาลชุมชน</v>
          </cell>
          <cell r="G862" t="str">
            <v>77</v>
          </cell>
          <cell r="H862" t="str">
            <v>95</v>
          </cell>
          <cell r="I862" t="str">
            <v>จ.ยะลา</v>
          </cell>
          <cell r="J862" t="str">
            <v>05</v>
          </cell>
          <cell r="K862" t="str">
            <v xml:space="preserve"> อ.ยะหา</v>
          </cell>
          <cell r="L862" t="str">
            <v>01</v>
          </cell>
          <cell r="M862" t="str">
            <v xml:space="preserve"> 'ต.ยะหา'</v>
          </cell>
          <cell r="N862" t="str">
            <v>06</v>
          </cell>
          <cell r="O862" t="str">
            <v xml:space="preserve"> หมู่ 6</v>
          </cell>
          <cell r="P862" t="str">
            <v>01</v>
          </cell>
          <cell r="Q862" t="str">
            <v>เปิดดำเนินการ</v>
          </cell>
          <cell r="S862" t="str">
            <v>95120</v>
          </cell>
          <cell r="T862" t="str">
            <v>073291023</v>
          </cell>
          <cell r="U862" t="str">
            <v>073224422</v>
          </cell>
          <cell r="V862" t="str">
            <v>22</v>
          </cell>
          <cell r="W862" t="str">
            <v>2.2 ทุติยภูมิระดับกลาง</v>
          </cell>
          <cell r="X862" t="str">
            <v>S</v>
          </cell>
          <cell r="Y862" t="str">
            <v xml:space="preserve">บริการ  </v>
          </cell>
          <cell r="AH862" t="str">
            <v>11461</v>
          </cell>
        </row>
        <row r="863">
          <cell r="A863" t="str">
            <v>001145000</v>
          </cell>
          <cell r="B863" t="str">
            <v>โรงพยาบาลสมเด็จพระยุพราชสว่างแดนดิน</v>
          </cell>
          <cell r="C863" t="str">
            <v>21002</v>
          </cell>
          <cell r="D863" t="str">
            <v>กระทรวงสาธารณสุข สำนักงานปลัดกระทรวงสาธารณสุข</v>
          </cell>
          <cell r="E863" t="str">
            <v>07</v>
          </cell>
          <cell r="F863" t="str">
            <v>โรงพยาบาลชุมชน</v>
          </cell>
          <cell r="G863" t="str">
            <v>102</v>
          </cell>
          <cell r="H863" t="str">
            <v>47</v>
          </cell>
          <cell r="I863" t="str">
            <v>จ.สกลนคร</v>
          </cell>
          <cell r="J863" t="str">
            <v>12</v>
          </cell>
          <cell r="K863" t="str">
            <v xml:space="preserve"> อ.สว่างแดนดิน</v>
          </cell>
          <cell r="L863" t="str">
            <v>01</v>
          </cell>
          <cell r="M863" t="str">
            <v xml:space="preserve"> 'ต.สว่างแดนดิน'</v>
          </cell>
          <cell r="N863" t="str">
            <v>11</v>
          </cell>
          <cell r="O863" t="str">
            <v xml:space="preserve"> หมู่ 11</v>
          </cell>
          <cell r="P863" t="str">
            <v>01</v>
          </cell>
          <cell r="Q863" t="str">
            <v>เปิดดำเนินการ</v>
          </cell>
          <cell r="R863" t="str">
            <v xml:space="preserve">291  ถ.ภูมิภักดี  </v>
          </cell>
          <cell r="S863" t="str">
            <v>47110</v>
          </cell>
          <cell r="T863" t="str">
            <v>042721111</v>
          </cell>
          <cell r="U863" t="str">
            <v>042721636</v>
          </cell>
          <cell r="V863" t="str">
            <v>21</v>
          </cell>
          <cell r="W863" t="str">
            <v>2.1 ทุติยภูมิระดับต้น</v>
          </cell>
          <cell r="X863" t="str">
            <v>S</v>
          </cell>
          <cell r="Y863" t="str">
            <v xml:space="preserve">บริการ  </v>
          </cell>
          <cell r="AH863" t="str">
            <v>11450</v>
          </cell>
        </row>
        <row r="864">
          <cell r="A864" t="str">
            <v>001144300</v>
          </cell>
          <cell r="B864" t="str">
            <v>โรงพยาบาลสมเด็จพระยุพราชเดชอุดม</v>
          </cell>
          <cell r="C864" t="str">
            <v>21002</v>
          </cell>
          <cell r="D864" t="str">
            <v>กระทรวงสาธารณสุข สำนักงานปลัดกระทรวงสาธารณสุข</v>
          </cell>
          <cell r="E864" t="str">
            <v>07</v>
          </cell>
          <cell r="F864" t="str">
            <v>โรงพยาบาลชุมชน</v>
          </cell>
          <cell r="G864" t="str">
            <v>90</v>
          </cell>
          <cell r="H864" t="str">
            <v>34</v>
          </cell>
          <cell r="I864" t="str">
            <v>จ.อุบลราชธานี</v>
          </cell>
          <cell r="J864" t="str">
            <v>07</v>
          </cell>
          <cell r="K864" t="str">
            <v xml:space="preserve"> อ.เดชอุดม</v>
          </cell>
          <cell r="L864" t="str">
            <v>01</v>
          </cell>
          <cell r="M864" t="str">
            <v xml:space="preserve"> 'ต.เมืองเดช'</v>
          </cell>
          <cell r="N864" t="str">
            <v>19</v>
          </cell>
          <cell r="O864" t="str">
            <v xml:space="preserve"> หมู่ 19</v>
          </cell>
          <cell r="P864" t="str">
            <v>01</v>
          </cell>
          <cell r="Q864" t="str">
            <v>เปิดดำเนินการ</v>
          </cell>
          <cell r="V864" t="str">
            <v>23</v>
          </cell>
          <cell r="W864" t="str">
            <v>2.3 ทุติยภูมิระดับสูง</v>
          </cell>
          <cell r="AH864" t="str">
            <v>11443</v>
          </cell>
        </row>
        <row r="865">
          <cell r="A865" t="str">
            <v>001144800</v>
          </cell>
          <cell r="B865" t="str">
            <v>โรงพยาบาลสมเด็จพระยุพราชท่าบ่อ</v>
          </cell>
          <cell r="C865" t="str">
            <v>21002</v>
          </cell>
          <cell r="D865" t="str">
            <v>กระทรวงสาธารณสุข สำนักงานปลัดกระทรวงสาธารณสุข</v>
          </cell>
          <cell r="E865" t="str">
            <v>07</v>
          </cell>
          <cell r="F865" t="str">
            <v>โรงพยาบาลชุมชน</v>
          </cell>
          <cell r="G865" t="str">
            <v>150</v>
          </cell>
          <cell r="H865" t="str">
            <v>43</v>
          </cell>
          <cell r="I865" t="str">
            <v>จ.หนองคาย</v>
          </cell>
          <cell r="J865" t="str">
            <v>02</v>
          </cell>
          <cell r="K865" t="str">
            <v xml:space="preserve"> อ.ท่าบ่อ</v>
          </cell>
          <cell r="L865" t="str">
            <v>01</v>
          </cell>
          <cell r="M865" t="str">
            <v xml:space="preserve"> 'ต.ท่าบ่อ'</v>
          </cell>
          <cell r="N865" t="str">
            <v>13</v>
          </cell>
          <cell r="O865" t="str">
            <v xml:space="preserve"> หมู่ 13</v>
          </cell>
          <cell r="P865" t="str">
            <v>01</v>
          </cell>
          <cell r="Q865" t="str">
            <v>เปิดดำเนินการ</v>
          </cell>
          <cell r="R865" t="str">
            <v xml:space="preserve">161  </v>
          </cell>
          <cell r="S865" t="str">
            <v>43110</v>
          </cell>
          <cell r="T865" t="str">
            <v>042431015</v>
          </cell>
          <cell r="U865" t="str">
            <v>042431287</v>
          </cell>
          <cell r="V865" t="str">
            <v>22</v>
          </cell>
          <cell r="W865" t="str">
            <v>2.2 ทุติยภูมิระดับกลาง</v>
          </cell>
          <cell r="X865" t="str">
            <v>S</v>
          </cell>
          <cell r="Y865" t="str">
            <v xml:space="preserve">บริการ  </v>
          </cell>
          <cell r="AH865" t="str">
            <v>11448</v>
          </cell>
        </row>
        <row r="866">
          <cell r="A866" t="str">
            <v>001166000</v>
          </cell>
          <cell r="B866" t="str">
            <v>โรงพยาบาลจุฬาภรณ์</v>
          </cell>
          <cell r="C866" t="str">
            <v>21002</v>
          </cell>
          <cell r="D866" t="str">
            <v>กระทรวงสาธารณสุข สำนักงานปลัดกระทรวงสาธารณสุข</v>
          </cell>
          <cell r="E866" t="str">
            <v>07</v>
          </cell>
          <cell r="F866" t="str">
            <v>โรงพยาบาลชุมชน</v>
          </cell>
          <cell r="G866" t="str">
            <v>30</v>
          </cell>
          <cell r="H866" t="str">
            <v>80</v>
          </cell>
          <cell r="I866" t="str">
            <v>จ.นครศรีธรรมราช</v>
          </cell>
          <cell r="J866" t="str">
            <v>19</v>
          </cell>
          <cell r="K866" t="str">
            <v xml:space="preserve"> อ.จุฬาภรณ์</v>
          </cell>
          <cell r="L866" t="str">
            <v>06</v>
          </cell>
          <cell r="M866" t="str">
            <v xml:space="preserve"> 'ต.สามตำบล'</v>
          </cell>
          <cell r="N866" t="str">
            <v>04</v>
          </cell>
          <cell r="O866" t="str">
            <v xml:space="preserve"> หมู่ 4</v>
          </cell>
          <cell r="P866" t="str">
            <v>01</v>
          </cell>
          <cell r="Q866" t="str">
            <v>เปิดดำเนินการ</v>
          </cell>
          <cell r="R866" t="str">
            <v xml:space="preserve">111 </v>
          </cell>
          <cell r="V866" t="str">
            <v>21</v>
          </cell>
          <cell r="W866" t="str">
            <v>2.1 ทุติยภูมิระดับต้น</v>
          </cell>
          <cell r="AH866" t="str">
            <v>11660</v>
          </cell>
        </row>
        <row r="867">
          <cell r="A867" t="str">
            <v>001145500</v>
          </cell>
          <cell r="B867" t="str">
            <v>โรงพยาบาลสมเด็จพระยุพราชนครไทย</v>
          </cell>
          <cell r="C867" t="str">
            <v>21002</v>
          </cell>
          <cell r="D867" t="str">
            <v>กระทรวงสาธารณสุข สำนักงานปลัดกระทรวงสาธารณสุข</v>
          </cell>
          <cell r="E867" t="str">
            <v>07</v>
          </cell>
          <cell r="F867" t="str">
            <v>โรงพยาบาลชุมชน</v>
          </cell>
          <cell r="G867" t="str">
            <v>60</v>
          </cell>
          <cell r="H867" t="str">
            <v>65</v>
          </cell>
          <cell r="I867" t="str">
            <v>จ.พิษณุโลก</v>
          </cell>
          <cell r="J867" t="str">
            <v>02</v>
          </cell>
          <cell r="K867" t="str">
            <v xml:space="preserve"> อ.นครไทย</v>
          </cell>
          <cell r="L867" t="str">
            <v>01</v>
          </cell>
          <cell r="M867" t="str">
            <v xml:space="preserve"> 'ต.นครไทย'</v>
          </cell>
          <cell r="N867" t="str">
            <v>07</v>
          </cell>
          <cell r="O867" t="str">
            <v xml:space="preserve"> หมู่ 7</v>
          </cell>
          <cell r="P867" t="str">
            <v>01</v>
          </cell>
          <cell r="Q867" t="str">
            <v>เปิดดำเนินการ</v>
          </cell>
          <cell r="R867" t="str">
            <v xml:space="preserve">111 </v>
          </cell>
          <cell r="V867" t="str">
            <v>21</v>
          </cell>
          <cell r="W867" t="str">
            <v>2.1 ทุติยภูมิระดับต้น</v>
          </cell>
          <cell r="AH867" t="str">
            <v>11455</v>
          </cell>
        </row>
        <row r="868">
          <cell r="A868" t="str">
            <v>001380600</v>
          </cell>
          <cell r="B868" t="str">
            <v>โรงพยาบาลกาบัง</v>
          </cell>
          <cell r="C868" t="str">
            <v>21002</v>
          </cell>
          <cell r="D868" t="str">
            <v>กระทรวงสาธารณสุข สำนักงานปลัดกระทรวงสาธารณสุข</v>
          </cell>
          <cell r="E868" t="str">
            <v>07</v>
          </cell>
          <cell r="F868" t="str">
            <v>โรงพยาบาลชุมชน</v>
          </cell>
          <cell r="G868" t="str">
            <v>30</v>
          </cell>
          <cell r="H868" t="str">
            <v>95</v>
          </cell>
          <cell r="I868" t="str">
            <v>จ.ยะลา</v>
          </cell>
          <cell r="J868" t="str">
            <v>07</v>
          </cell>
          <cell r="K868" t="str">
            <v xml:space="preserve"> อ.กาบัง</v>
          </cell>
          <cell r="L868" t="str">
            <v>01</v>
          </cell>
          <cell r="M868" t="str">
            <v xml:space="preserve"> 'ต.กาบัง'</v>
          </cell>
          <cell r="N868" t="str">
            <v>05</v>
          </cell>
          <cell r="O868" t="str">
            <v xml:space="preserve"> หมู่ 5</v>
          </cell>
          <cell r="P868" t="str">
            <v>01</v>
          </cell>
          <cell r="Q868" t="str">
            <v>เปิดดำเนินการ</v>
          </cell>
          <cell r="S868" t="str">
            <v>95120</v>
          </cell>
          <cell r="V868" t="str">
            <v>21</v>
          </cell>
          <cell r="W868" t="str">
            <v>2.1 ทุติยภูมิระดับต้น</v>
          </cell>
          <cell r="AH868" t="str">
            <v>13806</v>
          </cell>
        </row>
        <row r="869">
          <cell r="A869" t="str">
            <v>001501000</v>
          </cell>
          <cell r="B869" t="str">
            <v>โรงพยาบาลเจาะไอร้อง</v>
          </cell>
          <cell r="C869" t="str">
            <v>21002</v>
          </cell>
          <cell r="D869" t="str">
            <v>กระทรวงสาธารณสุข สำนักงานปลัดกระทรวงสาธารณสุข</v>
          </cell>
          <cell r="E869" t="str">
            <v>07</v>
          </cell>
          <cell r="F869" t="str">
            <v>โรงพยาบาลชุมชน</v>
          </cell>
          <cell r="G869" t="str">
            <v>10</v>
          </cell>
          <cell r="H869" t="str">
            <v>96</v>
          </cell>
          <cell r="I869" t="str">
            <v>จ.นราธิวาส</v>
          </cell>
          <cell r="J869" t="str">
            <v>13</v>
          </cell>
          <cell r="K869" t="str">
            <v xml:space="preserve"> อ.เจาะไอร้อง</v>
          </cell>
          <cell r="L869" t="str">
            <v>01</v>
          </cell>
          <cell r="M869" t="str">
            <v xml:space="preserve"> 'ต.จวบ'</v>
          </cell>
          <cell r="N869" t="str">
            <v>01</v>
          </cell>
          <cell r="O869" t="str">
            <v xml:space="preserve"> หมู่ 1</v>
          </cell>
          <cell r="P869" t="str">
            <v>01</v>
          </cell>
          <cell r="Q869" t="str">
            <v>เปิดดำเนินการ</v>
          </cell>
          <cell r="S869" t="str">
            <v>96130</v>
          </cell>
          <cell r="V869" t="str">
            <v>21</v>
          </cell>
          <cell r="W869" t="str">
            <v>2.1 ทุติยภูมิระดับต้น</v>
          </cell>
          <cell r="AH869" t="str">
            <v>15010</v>
          </cell>
        </row>
        <row r="870">
          <cell r="A870" t="str">
            <v>001381700</v>
          </cell>
          <cell r="B870" t="str">
            <v>โรงพยาบาลเขาฉกรรจ์</v>
          </cell>
          <cell r="C870" t="str">
            <v>21002</v>
          </cell>
          <cell r="D870" t="str">
            <v>กระทรวงสาธารณสุข สำนักงานปลัดกระทรวงสาธารณสุข</v>
          </cell>
          <cell r="E870" t="str">
            <v>07</v>
          </cell>
          <cell r="F870" t="str">
            <v>โรงพยาบาลชุมชน</v>
          </cell>
          <cell r="G870" t="str">
            <v>30</v>
          </cell>
          <cell r="H870" t="str">
            <v>27</v>
          </cell>
          <cell r="I870" t="str">
            <v>จ.สระแก้ว</v>
          </cell>
          <cell r="J870" t="str">
            <v>07</v>
          </cell>
          <cell r="K870" t="str">
            <v xml:space="preserve"> อ.เขาฉกรรจ์</v>
          </cell>
          <cell r="L870" t="str">
            <v>01</v>
          </cell>
          <cell r="M870" t="str">
            <v xml:space="preserve"> 'ต.เขาฉกรรจ์'</v>
          </cell>
          <cell r="N870" t="str">
            <v>06</v>
          </cell>
          <cell r="O870" t="str">
            <v xml:space="preserve"> หมู่ 6</v>
          </cell>
          <cell r="P870" t="str">
            <v>01</v>
          </cell>
          <cell r="Q870" t="str">
            <v>เปิดดำเนินการ</v>
          </cell>
          <cell r="V870" t="str">
            <v>21</v>
          </cell>
          <cell r="W870" t="str">
            <v>2.1 ทุติยภูมิระดับต้น</v>
          </cell>
          <cell r="AH870" t="str">
            <v>13817</v>
          </cell>
        </row>
        <row r="871">
          <cell r="A871" t="str">
            <v>001165400</v>
          </cell>
          <cell r="B871" t="str">
            <v>โรงพยาบาลวิภาวดี</v>
          </cell>
          <cell r="C871" t="str">
            <v>21002</v>
          </cell>
          <cell r="D871" t="str">
            <v>กระทรวงสาธารณสุข สำนักงานปลัดกระทรวงสาธารณสุข</v>
          </cell>
          <cell r="E871" t="str">
            <v>07</v>
          </cell>
          <cell r="F871" t="str">
            <v>โรงพยาบาลชุมชน</v>
          </cell>
          <cell r="G871" t="str">
            <v>30</v>
          </cell>
          <cell r="H871" t="str">
            <v>84</v>
          </cell>
          <cell r="I871" t="str">
            <v>จ.สุราษฎร์ธานี</v>
          </cell>
          <cell r="J871" t="str">
            <v>19</v>
          </cell>
          <cell r="K871" t="str">
            <v xml:space="preserve"> อ.วิภาวดี</v>
          </cell>
          <cell r="L871" t="str">
            <v>02</v>
          </cell>
          <cell r="M871" t="str">
            <v xml:space="preserve"> 'ต.ตะกุกเหนือ'</v>
          </cell>
          <cell r="N871" t="str">
            <v>04</v>
          </cell>
          <cell r="O871" t="str">
            <v xml:space="preserve"> หมู่ 4</v>
          </cell>
          <cell r="P871" t="str">
            <v>01</v>
          </cell>
          <cell r="Q871" t="str">
            <v>เปิดดำเนินการ</v>
          </cell>
          <cell r="S871" t="str">
            <v>84180</v>
          </cell>
          <cell r="T871" t="str">
            <v>077292144</v>
          </cell>
          <cell r="U871" t="str">
            <v>077292135</v>
          </cell>
          <cell r="V871" t="str">
            <v>21</v>
          </cell>
          <cell r="W871" t="str">
            <v>2.1 ทุติยภูมิระดับต้น</v>
          </cell>
          <cell r="X871" t="str">
            <v>S</v>
          </cell>
          <cell r="Y871" t="str">
            <v xml:space="preserve">บริการ  </v>
          </cell>
          <cell r="AH871" t="str">
            <v>11654</v>
          </cell>
        </row>
        <row r="872">
          <cell r="A872" t="str">
            <v>001143300</v>
          </cell>
          <cell r="B872" t="str">
            <v>โรงพยาบาลธารโต</v>
          </cell>
          <cell r="C872" t="str">
            <v>21002</v>
          </cell>
          <cell r="D872" t="str">
            <v>กระทรวงสาธารณสุข สำนักงานปลัดกระทรวงสาธารณสุข</v>
          </cell>
          <cell r="E872" t="str">
            <v>07</v>
          </cell>
          <cell r="F872" t="str">
            <v>โรงพยาบาลชุมชน</v>
          </cell>
          <cell r="G872" t="str">
            <v>30</v>
          </cell>
          <cell r="H872" t="str">
            <v>95</v>
          </cell>
          <cell r="I872" t="str">
            <v>จ.ยะลา</v>
          </cell>
          <cell r="J872" t="str">
            <v>04</v>
          </cell>
          <cell r="K872" t="str">
            <v xml:space="preserve"> อ.ธารโต</v>
          </cell>
          <cell r="L872" t="str">
            <v>01</v>
          </cell>
          <cell r="M872" t="str">
            <v xml:space="preserve"> 'ต.ธารโต'</v>
          </cell>
          <cell r="N872" t="str">
            <v>01</v>
          </cell>
          <cell r="O872" t="str">
            <v xml:space="preserve"> หมู่ 1</v>
          </cell>
          <cell r="P872" t="str">
            <v>01</v>
          </cell>
          <cell r="Q872" t="str">
            <v>เปิดดำเนินการ</v>
          </cell>
          <cell r="R872" t="str">
            <v xml:space="preserve">104 ถ.สุขยางค์ </v>
          </cell>
          <cell r="S872" t="str">
            <v>95150</v>
          </cell>
          <cell r="T872" t="str">
            <v>073297041</v>
          </cell>
          <cell r="U872" t="str">
            <v>073297077</v>
          </cell>
          <cell r="V872" t="str">
            <v>21</v>
          </cell>
          <cell r="W872" t="str">
            <v>2.1 ทุติยภูมิระดับต้น</v>
          </cell>
          <cell r="X872" t="str">
            <v>S</v>
          </cell>
          <cell r="Y872" t="str">
            <v xml:space="preserve">บริการ  </v>
          </cell>
          <cell r="AH872" t="str">
            <v>11433</v>
          </cell>
        </row>
        <row r="873">
          <cell r="A873" t="str">
            <v>001145200</v>
          </cell>
          <cell r="B873" t="str">
            <v>โรงพยาบาลสมเด็จพระยุพราชเด่นชัย</v>
          </cell>
          <cell r="C873" t="str">
            <v>21002</v>
          </cell>
          <cell r="D873" t="str">
            <v>กระทรวงสาธารณสุข สำนักงานปลัดกระทรวงสาธารณสุข</v>
          </cell>
          <cell r="E873" t="str">
            <v>07</v>
          </cell>
          <cell r="F873" t="str">
            <v>โรงพยาบาลชุมชน</v>
          </cell>
          <cell r="G873" t="str">
            <v>30</v>
          </cell>
          <cell r="H873" t="str">
            <v>54</v>
          </cell>
          <cell r="I873" t="str">
            <v>จ.แพร่</v>
          </cell>
          <cell r="J873" t="str">
            <v>05</v>
          </cell>
          <cell r="K873" t="str">
            <v xml:space="preserve"> อ.เด่นชัย</v>
          </cell>
          <cell r="L873" t="str">
            <v>01</v>
          </cell>
          <cell r="M873" t="str">
            <v xml:space="preserve"> 'ต.เด่นชัย'</v>
          </cell>
          <cell r="N873" t="str">
            <v>09</v>
          </cell>
          <cell r="O873" t="str">
            <v xml:space="preserve"> หมู่ 9</v>
          </cell>
          <cell r="P873" t="str">
            <v>01</v>
          </cell>
          <cell r="Q873" t="str">
            <v>เปิดดำเนินการ</v>
          </cell>
          <cell r="R873" t="str">
            <v xml:space="preserve">เลขที  545   </v>
          </cell>
          <cell r="V873" t="str">
            <v>22</v>
          </cell>
          <cell r="W873" t="str">
            <v>2.2 ทุติยภูมิระดับกลาง</v>
          </cell>
          <cell r="AH873" t="str">
            <v>11452</v>
          </cell>
        </row>
        <row r="874">
          <cell r="A874" t="str">
            <v>001413800</v>
          </cell>
          <cell r="B874" t="str">
            <v>โรงพยาบาลท่าโรงช้าง</v>
          </cell>
          <cell r="C874" t="str">
            <v>21002</v>
          </cell>
          <cell r="D874" t="str">
            <v>กระทรวงสาธารณสุข สำนักงานปลัดกระทรวงสาธารณสุข</v>
          </cell>
          <cell r="E874" t="str">
            <v>07</v>
          </cell>
          <cell r="F874" t="str">
            <v>โรงพยาบาลชุมชน</v>
          </cell>
          <cell r="G874" t="str">
            <v>30</v>
          </cell>
          <cell r="H874" t="str">
            <v>84</v>
          </cell>
          <cell r="I874" t="str">
            <v>จ.สุราษฎร์ธานี</v>
          </cell>
          <cell r="J874" t="str">
            <v>17</v>
          </cell>
          <cell r="K874" t="str">
            <v xml:space="preserve"> อ.พุนพิน</v>
          </cell>
          <cell r="L874" t="str">
            <v>06</v>
          </cell>
          <cell r="M874" t="str">
            <v xml:space="preserve"> 'ต.ท่าโรงช้าง'</v>
          </cell>
          <cell r="N874" t="str">
            <v>03</v>
          </cell>
          <cell r="O874" t="str">
            <v xml:space="preserve"> หมู่ 3</v>
          </cell>
          <cell r="P874" t="str">
            <v>01</v>
          </cell>
          <cell r="Q874" t="str">
            <v>เปิดดำเนินการ</v>
          </cell>
          <cell r="R874" t="str">
            <v xml:space="preserve">114 </v>
          </cell>
          <cell r="S874" t="str">
            <v>84130</v>
          </cell>
          <cell r="T874" t="str">
            <v>077357164</v>
          </cell>
          <cell r="U874" t="str">
            <v>077357168</v>
          </cell>
          <cell r="V874" t="str">
            <v>22</v>
          </cell>
          <cell r="W874" t="str">
            <v>2.2 ทุติยภูมิระดับกลาง</v>
          </cell>
          <cell r="X874" t="str">
            <v>S</v>
          </cell>
          <cell r="Y874" t="str">
            <v xml:space="preserve">บริการ  </v>
          </cell>
          <cell r="AH874" t="str">
            <v>14138</v>
          </cell>
        </row>
        <row r="875">
          <cell r="A875" t="str">
            <v>001413600</v>
          </cell>
          <cell r="B875" t="str">
            <v>โรงพยาบาลศุกร์ศิริศรีสวัสดิ์</v>
          </cell>
          <cell r="C875" t="str">
            <v>21002</v>
          </cell>
          <cell r="D875" t="str">
            <v>กระทรวงสาธารณสุข สำนักงานปลัดกระทรวงสาธารณสุข</v>
          </cell>
          <cell r="E875" t="str">
            <v>07</v>
          </cell>
          <cell r="F875" t="str">
            <v>โรงพยาบาลชุมชน</v>
          </cell>
          <cell r="G875" t="str">
            <v>30</v>
          </cell>
          <cell r="H875" t="str">
            <v>71</v>
          </cell>
          <cell r="I875" t="str">
            <v>จ.กาญจนบุรี</v>
          </cell>
          <cell r="J875" t="str">
            <v>04</v>
          </cell>
          <cell r="K875" t="str">
            <v xml:space="preserve"> อ.ศรีสวัสดิ์</v>
          </cell>
          <cell r="L875" t="str">
            <v>02</v>
          </cell>
          <cell r="M875" t="str">
            <v xml:space="preserve"> 'ต.ด่านแม่แฉลบ'</v>
          </cell>
          <cell r="N875" t="str">
            <v>03</v>
          </cell>
          <cell r="O875" t="str">
            <v xml:space="preserve"> หมู่ 3</v>
          </cell>
          <cell r="P875" t="str">
            <v>01</v>
          </cell>
          <cell r="Q875" t="str">
            <v>เปิดดำเนินการ</v>
          </cell>
          <cell r="S875" t="str">
            <v>71250</v>
          </cell>
          <cell r="T875" t="str">
            <v>034597069</v>
          </cell>
          <cell r="U875" t="str">
            <v>034597111</v>
          </cell>
          <cell r="V875" t="str">
            <v>21</v>
          </cell>
          <cell r="W875" t="str">
            <v>2.1 ทุติยภูมิระดับต้น</v>
          </cell>
          <cell r="X875" t="str">
            <v>S</v>
          </cell>
          <cell r="Y875" t="str">
            <v xml:space="preserve">บริการ  </v>
          </cell>
          <cell r="AH875" t="str">
            <v>14136</v>
          </cell>
        </row>
        <row r="876">
          <cell r="A876" t="str">
            <v>001413900</v>
          </cell>
          <cell r="B876" t="str">
            <v>โรงพยาบาลรัษฎา</v>
          </cell>
          <cell r="C876" t="str">
            <v>21002</v>
          </cell>
          <cell r="D876" t="str">
            <v>กระทรวงสาธารณสุข สำนักงานปลัดกระทรวงสาธารณสุข</v>
          </cell>
          <cell r="E876" t="str">
            <v>07</v>
          </cell>
          <cell r="F876" t="str">
            <v>โรงพยาบาลชุมชน</v>
          </cell>
          <cell r="G876" t="str">
            <v>30</v>
          </cell>
          <cell r="H876" t="str">
            <v>92</v>
          </cell>
          <cell r="I876" t="str">
            <v>จ.ตรัง</v>
          </cell>
          <cell r="J876" t="str">
            <v>09</v>
          </cell>
          <cell r="K876" t="str">
            <v xml:space="preserve"> อ.รัษฎา</v>
          </cell>
          <cell r="L876" t="str">
            <v>01</v>
          </cell>
          <cell r="M876" t="str">
            <v xml:space="preserve"> 'ต.ควนเมา'</v>
          </cell>
          <cell r="N876" t="str">
            <v>00</v>
          </cell>
          <cell r="O876" t="str">
            <v xml:space="preserve"> หมู่ 0</v>
          </cell>
          <cell r="P876" t="str">
            <v>01</v>
          </cell>
          <cell r="Q876" t="str">
            <v>เปิดดำเนินการ</v>
          </cell>
          <cell r="R876" t="str">
            <v>184</v>
          </cell>
          <cell r="S876" t="str">
            <v>92160</v>
          </cell>
          <cell r="V876" t="str">
            <v>21</v>
          </cell>
          <cell r="W876" t="str">
            <v>2.1 ทุติยภูมิระดับต้น</v>
          </cell>
          <cell r="X876" t="str">
            <v>S</v>
          </cell>
          <cell r="Y876" t="str">
            <v xml:space="preserve">บริการ  </v>
          </cell>
          <cell r="AH876" t="str">
            <v>14139</v>
          </cell>
        </row>
        <row r="877">
          <cell r="A877" t="str">
            <v>001413500</v>
          </cell>
          <cell r="B877" t="str">
            <v>โรงพยาบาลบึงสามัคคี</v>
          </cell>
          <cell r="C877" t="str">
            <v>21002</v>
          </cell>
          <cell r="D877" t="str">
            <v>กระทรวงสาธารณสุข สำนักงานปลัดกระทรวงสาธารณสุข</v>
          </cell>
          <cell r="E877" t="str">
            <v>07</v>
          </cell>
          <cell r="F877" t="str">
            <v>โรงพยาบาลชุมชน</v>
          </cell>
          <cell r="G877" t="str">
            <v>30</v>
          </cell>
          <cell r="H877" t="str">
            <v>62</v>
          </cell>
          <cell r="I877" t="str">
            <v>จ.กำแพงเพชร</v>
          </cell>
          <cell r="J877" t="str">
            <v>10</v>
          </cell>
          <cell r="K877" t="str">
            <v xml:space="preserve"> อ.บึงสามัคคี</v>
          </cell>
          <cell r="L877" t="str">
            <v>03</v>
          </cell>
          <cell r="M877" t="str">
            <v xml:space="preserve"> 'ต.ระหาน'</v>
          </cell>
          <cell r="N877" t="str">
            <v>07</v>
          </cell>
          <cell r="O877" t="str">
            <v xml:space="preserve"> หมู่ 7</v>
          </cell>
          <cell r="P877" t="str">
            <v>01</v>
          </cell>
          <cell r="Q877" t="str">
            <v>เปิดดำเนินการ</v>
          </cell>
          <cell r="S877" t="str">
            <v>62210</v>
          </cell>
          <cell r="V877" t="str">
            <v>21</v>
          </cell>
          <cell r="W877" t="str">
            <v>2.1 ทุติยภูมิระดับต้น</v>
          </cell>
          <cell r="AH877" t="str">
            <v>14135</v>
          </cell>
        </row>
        <row r="878">
          <cell r="A878" t="str">
            <v>001080100</v>
          </cell>
          <cell r="B878" t="str">
            <v>โรงพยาบาลท่าช้าง</v>
          </cell>
          <cell r="C878" t="str">
            <v>21002</v>
          </cell>
          <cell r="D878" t="str">
            <v>กระทรวงสาธารณสุข สำนักงานปลัดกระทรวงสาธารณสุข</v>
          </cell>
          <cell r="E878" t="str">
            <v>07</v>
          </cell>
          <cell r="F878" t="str">
            <v>โรงพยาบาลชุมชน</v>
          </cell>
          <cell r="G878" t="str">
            <v>30</v>
          </cell>
          <cell r="H878" t="str">
            <v>17</v>
          </cell>
          <cell r="I878" t="str">
            <v>จ.สิงห์บุรี</v>
          </cell>
          <cell r="J878" t="str">
            <v>05</v>
          </cell>
          <cell r="K878" t="str">
            <v xml:space="preserve"> อ.ท่าช้าง</v>
          </cell>
          <cell r="L878" t="str">
            <v>02</v>
          </cell>
          <cell r="M878" t="str">
            <v xml:space="preserve"> 'ต.โพประจักษ์'</v>
          </cell>
          <cell r="N878" t="str">
            <v>04</v>
          </cell>
          <cell r="O878" t="str">
            <v xml:space="preserve"> หมู่ 4</v>
          </cell>
          <cell r="P878" t="str">
            <v>01</v>
          </cell>
          <cell r="Q878" t="str">
            <v>เปิดดำเนินการ</v>
          </cell>
          <cell r="R878" t="str">
            <v xml:space="preserve">76/4 </v>
          </cell>
          <cell r="S878" t="str">
            <v>16140</v>
          </cell>
          <cell r="T878" t="str">
            <v>036-595117</v>
          </cell>
          <cell r="U878" t="str">
            <v>036-595497</v>
          </cell>
          <cell r="V878" t="str">
            <v>22</v>
          </cell>
          <cell r="W878" t="str">
            <v>2.2 ทุติยภูมิระดับกลาง</v>
          </cell>
          <cell r="X878" t="str">
            <v>S</v>
          </cell>
          <cell r="Y878" t="str">
            <v xml:space="preserve">บริการ  </v>
          </cell>
          <cell r="AH878" t="str">
            <v>10801</v>
          </cell>
        </row>
        <row r="879">
          <cell r="A879" t="str">
            <v>001069200</v>
          </cell>
          <cell r="B879" t="str">
            <v>โรงพยาบาลสิงห์บุรี</v>
          </cell>
          <cell r="C879" t="str">
            <v>21002</v>
          </cell>
          <cell r="D879" t="str">
            <v>กระทรวงสาธารณสุข สำนักงานปลัดกระทรวงสาธารณสุข</v>
          </cell>
          <cell r="E879" t="str">
            <v>06</v>
          </cell>
          <cell r="F879" t="str">
            <v>โรงพยาบาลทั่วไป</v>
          </cell>
          <cell r="G879" t="str">
            <v>310</v>
          </cell>
          <cell r="H879" t="str">
            <v>17</v>
          </cell>
          <cell r="I879" t="str">
            <v>จ.สิงห์บุรี</v>
          </cell>
          <cell r="J879" t="str">
            <v>01</v>
          </cell>
          <cell r="K879" t="str">
            <v xml:space="preserve"> อ.เมืองสิงห์บุรี</v>
          </cell>
          <cell r="L879" t="str">
            <v>01</v>
          </cell>
          <cell r="M879" t="str">
            <v xml:space="preserve"> 'ต.บางพุทรา'</v>
          </cell>
          <cell r="N879" t="str">
            <v>00</v>
          </cell>
          <cell r="O879" t="str">
            <v xml:space="preserve"> หมู่ 0</v>
          </cell>
          <cell r="P879" t="str">
            <v>01</v>
          </cell>
          <cell r="Q879" t="str">
            <v>เปิดดำเนินการ</v>
          </cell>
          <cell r="R879" t="str">
            <v>917/3</v>
          </cell>
          <cell r="S879" t="str">
            <v>16000</v>
          </cell>
          <cell r="T879" t="str">
            <v>036-511060</v>
          </cell>
          <cell r="U879" t="str">
            <v>036-522515</v>
          </cell>
          <cell r="V879" t="str">
            <v>23</v>
          </cell>
          <cell r="W879" t="str">
            <v>2.3 ทุติยภูมิระดับสูง</v>
          </cell>
          <cell r="X879" t="str">
            <v>S</v>
          </cell>
          <cell r="Y879" t="str">
            <v xml:space="preserve">บริการ  </v>
          </cell>
          <cell r="AH879" t="str">
            <v>10692</v>
          </cell>
        </row>
        <row r="880">
          <cell r="A880" t="str">
            <v>001069000</v>
          </cell>
          <cell r="B880" t="str">
            <v>โรงพยาบาลพระนารายณ์มหาราช</v>
          </cell>
          <cell r="C880" t="str">
            <v>21002</v>
          </cell>
          <cell r="D880" t="str">
            <v>กระทรวงสาธารณสุข สำนักงานปลัดกระทรวงสาธารณสุข</v>
          </cell>
          <cell r="E880" t="str">
            <v>06</v>
          </cell>
          <cell r="F880" t="str">
            <v>โรงพยาบาลทั่วไป</v>
          </cell>
          <cell r="G880" t="str">
            <v>428</v>
          </cell>
          <cell r="H880" t="str">
            <v>16</v>
          </cell>
          <cell r="I880" t="str">
            <v>จ.ลพบุรี</v>
          </cell>
          <cell r="J880" t="str">
            <v>01</v>
          </cell>
          <cell r="K880" t="str">
            <v xml:space="preserve"> อ.เมืองลพบุรี</v>
          </cell>
          <cell r="L880" t="str">
            <v>06</v>
          </cell>
          <cell r="M880" t="str">
            <v xml:space="preserve"> 'ต.เขาสามยอด'</v>
          </cell>
          <cell r="N880" t="str">
            <v>01</v>
          </cell>
          <cell r="O880" t="str">
            <v xml:space="preserve"> หมู่ 1</v>
          </cell>
          <cell r="P880" t="str">
            <v>01</v>
          </cell>
          <cell r="Q880" t="str">
            <v>เปิดดำเนินการ</v>
          </cell>
          <cell r="R880" t="str">
            <v>260 ชุมชน 4 สันติสุข  ถ.พหลโยธิน เทศบาลเมืองเขาสามยอด</v>
          </cell>
          <cell r="S880" t="str">
            <v>15000</v>
          </cell>
          <cell r="T880" t="str">
            <v>036-621537</v>
          </cell>
          <cell r="U880" t="str">
            <v>036-412018</v>
          </cell>
          <cell r="V880" t="str">
            <v>23</v>
          </cell>
          <cell r="W880" t="str">
            <v>2.3 ทุติยภูมิระดับสูง</v>
          </cell>
          <cell r="X880" t="str">
            <v>S</v>
          </cell>
          <cell r="Y880" t="str">
            <v xml:space="preserve">บริการ  </v>
          </cell>
          <cell r="Z880" t="str">
            <v>02</v>
          </cell>
          <cell r="AA880" t="str">
            <v>แก้ไขชื่อ</v>
          </cell>
          <cell r="AB880" t="str">
            <v>เปลี่ยน จาก รพ.ลพบุรี เป็น รพ.พระนารายณ์มหาราช</v>
          </cell>
          <cell r="AH880" t="str">
            <v>10690</v>
          </cell>
        </row>
        <row r="881">
          <cell r="A881" t="str">
            <v>001079000</v>
          </cell>
          <cell r="B881" t="str">
            <v>โรงพยาบาลโคกสำโรง</v>
          </cell>
          <cell r="C881" t="str">
            <v>21002</v>
          </cell>
          <cell r="D881" t="str">
            <v>กระทรวงสาธารณสุข สำนักงานปลัดกระทรวงสาธารณสุข</v>
          </cell>
          <cell r="E881" t="str">
            <v>07</v>
          </cell>
          <cell r="F881" t="str">
            <v>โรงพยาบาลชุมชน</v>
          </cell>
          <cell r="G881" t="str">
            <v>120</v>
          </cell>
          <cell r="H881" t="str">
            <v>16</v>
          </cell>
          <cell r="I881" t="str">
            <v>จ.ลพบุรี</v>
          </cell>
          <cell r="J881" t="str">
            <v>03</v>
          </cell>
          <cell r="K881" t="str">
            <v xml:space="preserve"> อ.โคกสำโรง</v>
          </cell>
          <cell r="L881" t="str">
            <v>01</v>
          </cell>
          <cell r="M881" t="str">
            <v xml:space="preserve"> 'ต.โคกสำโรง'</v>
          </cell>
          <cell r="N881" t="str">
            <v>05</v>
          </cell>
          <cell r="O881" t="str">
            <v xml:space="preserve"> หมู่ 5</v>
          </cell>
          <cell r="P881" t="str">
            <v>01</v>
          </cell>
          <cell r="Q881" t="str">
            <v>เปิดดำเนินการ</v>
          </cell>
          <cell r="R881" t="str">
            <v>54/15 ถนนสุระนารายณ์</v>
          </cell>
          <cell r="S881" t="str">
            <v>15120</v>
          </cell>
          <cell r="T881" t="str">
            <v>036-624942</v>
          </cell>
          <cell r="U881" t="str">
            <v>036-624950</v>
          </cell>
          <cell r="V881" t="str">
            <v>22</v>
          </cell>
          <cell r="W881" t="str">
            <v>2.2 ทุติยภูมิระดับกลาง</v>
          </cell>
          <cell r="X881" t="str">
            <v>S</v>
          </cell>
          <cell r="Y881" t="str">
            <v xml:space="preserve">บริการ  </v>
          </cell>
          <cell r="AH881" t="str">
            <v>10790</v>
          </cell>
        </row>
        <row r="882">
          <cell r="A882" t="str">
            <v>001079700</v>
          </cell>
          <cell r="B882" t="str">
            <v>โรงพยาบาลหนองม่วง</v>
          </cell>
          <cell r="C882" t="str">
            <v>21002</v>
          </cell>
          <cell r="D882" t="str">
            <v>กระทรวงสาธารณสุข สำนักงานปลัดกระทรวงสาธารณสุข</v>
          </cell>
          <cell r="E882" t="str">
            <v>07</v>
          </cell>
          <cell r="F882" t="str">
            <v>โรงพยาบาลชุมชน</v>
          </cell>
          <cell r="G882" t="str">
            <v>30</v>
          </cell>
          <cell r="H882" t="str">
            <v>16</v>
          </cell>
          <cell r="I882" t="str">
            <v>จ.ลพบุรี</v>
          </cell>
          <cell r="J882" t="str">
            <v>11</v>
          </cell>
          <cell r="K882" t="str">
            <v xml:space="preserve"> อ.หนองม่วง</v>
          </cell>
          <cell r="L882" t="str">
            <v>01</v>
          </cell>
          <cell r="M882" t="str">
            <v xml:space="preserve"> 'ต.หนองม่วง'</v>
          </cell>
          <cell r="N882" t="str">
            <v>07</v>
          </cell>
          <cell r="O882" t="str">
            <v xml:space="preserve"> หมู่ 7</v>
          </cell>
          <cell r="P882" t="str">
            <v>01</v>
          </cell>
          <cell r="Q882" t="str">
            <v>เปิดดำเนินการ</v>
          </cell>
          <cell r="R882" t="str">
            <v>7/24 ถนนพหลโยธิน</v>
          </cell>
          <cell r="S882" t="str">
            <v>15170</v>
          </cell>
          <cell r="T882" t="str">
            <v>036-431585</v>
          </cell>
          <cell r="U882" t="str">
            <v>036-648412</v>
          </cell>
          <cell r="V882" t="str">
            <v>22</v>
          </cell>
          <cell r="W882" t="str">
            <v>2.2 ทุติยภูมิระดับกลาง</v>
          </cell>
          <cell r="X882" t="str">
            <v>S</v>
          </cell>
          <cell r="Y882" t="str">
            <v xml:space="preserve">บริการ  </v>
          </cell>
          <cell r="AH882" t="str">
            <v>10797</v>
          </cell>
        </row>
        <row r="883">
          <cell r="A883" t="str">
            <v>001079300</v>
          </cell>
          <cell r="B883" t="str">
            <v>โรงพยาบาลท่าหลวง</v>
          </cell>
          <cell r="C883" t="str">
            <v>21002</v>
          </cell>
          <cell r="D883" t="str">
            <v>กระทรวงสาธารณสุข สำนักงานปลัดกระทรวงสาธารณสุข</v>
          </cell>
          <cell r="E883" t="str">
            <v>07</v>
          </cell>
          <cell r="F883" t="str">
            <v>โรงพยาบาลชุมชน</v>
          </cell>
          <cell r="G883" t="str">
            <v>35</v>
          </cell>
          <cell r="H883" t="str">
            <v>16</v>
          </cell>
          <cell r="I883" t="str">
            <v>จ.ลพบุรี</v>
          </cell>
          <cell r="J883" t="str">
            <v>07</v>
          </cell>
          <cell r="K883" t="str">
            <v xml:space="preserve"> อ.ท่าหลวง</v>
          </cell>
          <cell r="L883" t="str">
            <v>01</v>
          </cell>
          <cell r="M883" t="str">
            <v xml:space="preserve"> 'ต.ท่าหลวง'</v>
          </cell>
          <cell r="N883" t="str">
            <v>09</v>
          </cell>
          <cell r="O883" t="str">
            <v xml:space="preserve"> หมู่ 9</v>
          </cell>
          <cell r="P883" t="str">
            <v>01</v>
          </cell>
          <cell r="Q883" t="str">
            <v>เปิดดำเนินการ</v>
          </cell>
          <cell r="R883" t="str">
            <v>29 ถนนชัยบาดาล-ด่านขุนทด</v>
          </cell>
          <cell r="S883" t="str">
            <v>15230</v>
          </cell>
          <cell r="T883" t="str">
            <v>036-497105</v>
          </cell>
          <cell r="U883" t="str">
            <v>036-646342</v>
          </cell>
          <cell r="V883" t="str">
            <v>21</v>
          </cell>
          <cell r="W883" t="str">
            <v>2.1 ทุติยภูมิระดับต้น</v>
          </cell>
          <cell r="X883" t="str">
            <v>S</v>
          </cell>
          <cell r="Y883" t="str">
            <v xml:space="preserve">บริการ  </v>
          </cell>
          <cell r="AH883" t="str">
            <v>10793</v>
          </cell>
        </row>
        <row r="884">
          <cell r="A884" t="str">
            <v>002469200</v>
          </cell>
          <cell r="B884" t="str">
            <v>โรงพยาบาลเฉลิมพระเกียรติ</v>
          </cell>
          <cell r="C884" t="str">
            <v>21002</v>
          </cell>
          <cell r="D884" t="str">
            <v>กระทรวงสาธารณสุข สำนักงานปลัดกระทรวงสาธารณสุข</v>
          </cell>
          <cell r="E884" t="str">
            <v>07</v>
          </cell>
          <cell r="F884" t="str">
            <v>โรงพยาบาลชุมชน</v>
          </cell>
          <cell r="G884" t="str">
            <v>30</v>
          </cell>
          <cell r="H884" t="str">
            <v>30</v>
          </cell>
          <cell r="I884" t="str">
            <v>จ.นครราชสีมา</v>
          </cell>
          <cell r="J884" t="str">
            <v>32</v>
          </cell>
          <cell r="K884" t="str">
            <v xml:space="preserve"> อ.เฉลิมพระเกียรติ</v>
          </cell>
          <cell r="L884" t="str">
            <v>02</v>
          </cell>
          <cell r="M884" t="str">
            <v xml:space="preserve"> 'ต.ท่าช้าง'</v>
          </cell>
          <cell r="N884" t="str">
            <v>15</v>
          </cell>
          <cell r="O884" t="str">
            <v xml:space="preserve"> หมู่ 15</v>
          </cell>
          <cell r="P884" t="str">
            <v>01</v>
          </cell>
          <cell r="Q884" t="str">
            <v>เปิดดำเนินการ</v>
          </cell>
          <cell r="R884" t="str">
            <v>เลขที่ 444</v>
          </cell>
          <cell r="S884" t="str">
            <v>30230</v>
          </cell>
          <cell r="T884" t="str">
            <v>081-7900797</v>
          </cell>
          <cell r="V884" t="str">
            <v>21</v>
          </cell>
          <cell r="W884" t="str">
            <v>2.1 ทุติยภูมิระดับต้น</v>
          </cell>
          <cell r="X884" t="str">
            <v>S</v>
          </cell>
          <cell r="Y884" t="str">
            <v xml:space="preserve">บริการ  </v>
          </cell>
          <cell r="AC884" t="str">
            <v>2011-05-11</v>
          </cell>
          <cell r="AE884" t="str">
            <v>2011-06-01</v>
          </cell>
          <cell r="AH884" t="str">
            <v>24692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B126"/>
  <sheetViews>
    <sheetView zoomScale="110" zoomScaleNormal="110" workbookViewId="0">
      <selection activeCell="B40" sqref="B40"/>
    </sheetView>
  </sheetViews>
  <sheetFormatPr defaultColWidth="9" defaultRowHeight="17" x14ac:dyDescent="0.6"/>
  <cols>
    <col min="1" max="1" width="3.33203125" style="5" customWidth="1"/>
    <col min="2" max="2" width="101.1640625" style="188" customWidth="1"/>
    <col min="3" max="16384" width="9" style="5"/>
  </cols>
  <sheetData>
    <row r="2" spans="2:2" ht="24" customHeight="1" x14ac:dyDescent="0.9">
      <c r="B2" s="373" t="s">
        <v>702</v>
      </c>
    </row>
    <row r="3" spans="2:2" ht="24" x14ac:dyDescent="0.6">
      <c r="B3" s="284" t="s">
        <v>5846</v>
      </c>
    </row>
    <row r="4" spans="2:2" ht="24" x14ac:dyDescent="0.6">
      <c r="B4" s="184" t="s">
        <v>5907</v>
      </c>
    </row>
    <row r="5" spans="2:2" ht="24" x14ac:dyDescent="0.6">
      <c r="B5" s="184" t="s">
        <v>5890</v>
      </c>
    </row>
    <row r="6" spans="2:2" ht="24" x14ac:dyDescent="0.6">
      <c r="B6" s="184" t="s">
        <v>5891</v>
      </c>
    </row>
    <row r="7" spans="2:2" ht="24" x14ac:dyDescent="0.6">
      <c r="B7" s="184" t="s">
        <v>5906</v>
      </c>
    </row>
    <row r="8" spans="2:2" ht="24" x14ac:dyDescent="0.6">
      <c r="B8" s="184" t="s">
        <v>5892</v>
      </c>
    </row>
    <row r="9" spans="2:2" ht="24" x14ac:dyDescent="0.6">
      <c r="B9" s="184" t="s">
        <v>5893</v>
      </c>
    </row>
    <row r="10" spans="2:2" ht="24" x14ac:dyDescent="0.6">
      <c r="B10" s="184" t="s">
        <v>5894</v>
      </c>
    </row>
    <row r="11" spans="2:2" ht="24" x14ac:dyDescent="0.6">
      <c r="B11" s="184" t="s">
        <v>5895</v>
      </c>
    </row>
    <row r="12" spans="2:2" ht="24" x14ac:dyDescent="0.6">
      <c r="B12" s="184" t="s">
        <v>5896</v>
      </c>
    </row>
    <row r="13" spans="2:2" ht="24" x14ac:dyDescent="0.6">
      <c r="B13" s="184" t="s">
        <v>5897</v>
      </c>
    </row>
    <row r="14" spans="2:2" ht="24" x14ac:dyDescent="0.6">
      <c r="B14" s="184" t="s">
        <v>5898</v>
      </c>
    </row>
    <row r="15" spans="2:2" ht="24" x14ac:dyDescent="0.6">
      <c r="B15" s="184" t="s">
        <v>5899</v>
      </c>
    </row>
    <row r="16" spans="2:2" ht="24" x14ac:dyDescent="0.6">
      <c r="B16" s="184" t="s">
        <v>5903</v>
      </c>
    </row>
    <row r="17" spans="2:2" ht="24" x14ac:dyDescent="0.6">
      <c r="B17" s="184" t="s">
        <v>5900</v>
      </c>
    </row>
    <row r="18" spans="2:2" ht="24" x14ac:dyDescent="0.8">
      <c r="B18" s="190" t="s">
        <v>2185</v>
      </c>
    </row>
    <row r="19" spans="2:2" ht="24" x14ac:dyDescent="0.8">
      <c r="B19" s="189" t="s">
        <v>2186</v>
      </c>
    </row>
    <row r="20" spans="2:2" ht="24" x14ac:dyDescent="0.8">
      <c r="B20" s="189" t="s">
        <v>2190</v>
      </c>
    </row>
    <row r="21" spans="2:2" ht="21.65" customHeight="1" x14ac:dyDescent="0.8">
      <c r="B21" s="189" t="s">
        <v>2188</v>
      </c>
    </row>
    <row r="22" spans="2:2" ht="21" customHeight="1" x14ac:dyDescent="0.8">
      <c r="B22" s="189" t="s">
        <v>2187</v>
      </c>
    </row>
    <row r="23" spans="2:2" ht="21.65" customHeight="1" x14ac:dyDescent="0.8">
      <c r="B23" s="189" t="s">
        <v>2189</v>
      </c>
    </row>
    <row r="24" spans="2:2" ht="21" customHeight="1" x14ac:dyDescent="0.8">
      <c r="B24" s="189" t="s">
        <v>5853</v>
      </c>
    </row>
    <row r="25" spans="2:2" ht="24" x14ac:dyDescent="0.8">
      <c r="B25" s="189" t="s">
        <v>5801</v>
      </c>
    </row>
    <row r="26" spans="2:2" ht="24" x14ac:dyDescent="0.8">
      <c r="B26" s="189" t="s">
        <v>5901</v>
      </c>
    </row>
    <row r="27" spans="2:2" ht="24" x14ac:dyDescent="0.8">
      <c r="B27" s="189" t="s">
        <v>5802</v>
      </c>
    </row>
    <row r="28" spans="2:2" ht="24" x14ac:dyDescent="0.8">
      <c r="B28" s="189" t="s">
        <v>5879</v>
      </c>
    </row>
    <row r="29" spans="2:2" ht="24" x14ac:dyDescent="0.8">
      <c r="B29" s="189" t="s">
        <v>2191</v>
      </c>
    </row>
    <row r="30" spans="2:2" ht="21" x14ac:dyDescent="0.7">
      <c r="B30" s="185"/>
    </row>
    <row r="31" spans="2:2" ht="24" x14ac:dyDescent="0.8">
      <c r="B31" s="189" t="s">
        <v>5803</v>
      </c>
    </row>
    <row r="32" spans="2:2" ht="24" x14ac:dyDescent="0.8">
      <c r="B32" s="189" t="s">
        <v>2264</v>
      </c>
    </row>
    <row r="33" spans="2:2" ht="24" x14ac:dyDescent="0.8">
      <c r="B33" s="189" t="s">
        <v>2192</v>
      </c>
    </row>
    <row r="34" spans="2:2" ht="24" x14ac:dyDescent="0.8">
      <c r="B34" s="189" t="s">
        <v>2267</v>
      </c>
    </row>
    <row r="35" spans="2:2" ht="24" x14ac:dyDescent="0.8">
      <c r="B35" s="189" t="s">
        <v>5854</v>
      </c>
    </row>
    <row r="36" spans="2:2" ht="24" x14ac:dyDescent="0.8">
      <c r="B36" s="189" t="s">
        <v>5902</v>
      </c>
    </row>
    <row r="37" spans="2:2" ht="24" x14ac:dyDescent="0.8">
      <c r="B37" s="189" t="s">
        <v>5855</v>
      </c>
    </row>
    <row r="38" spans="2:2" ht="24" x14ac:dyDescent="0.8">
      <c r="B38" s="189" t="s">
        <v>2193</v>
      </c>
    </row>
    <row r="39" spans="2:2" ht="24" x14ac:dyDescent="0.8">
      <c r="B39" s="189" t="s">
        <v>2194</v>
      </c>
    </row>
    <row r="40" spans="2:2" ht="24" x14ac:dyDescent="0.8">
      <c r="B40" s="189" t="s">
        <v>2268</v>
      </c>
    </row>
    <row r="41" spans="2:2" ht="24" x14ac:dyDescent="0.8">
      <c r="B41" s="189" t="s">
        <v>2195</v>
      </c>
    </row>
    <row r="42" spans="2:2" ht="24" x14ac:dyDescent="0.8">
      <c r="B42" s="189" t="s">
        <v>2197</v>
      </c>
    </row>
    <row r="43" spans="2:2" ht="24" x14ac:dyDescent="0.8">
      <c r="B43" s="189" t="s">
        <v>2198</v>
      </c>
    </row>
    <row r="44" spans="2:2" ht="24" x14ac:dyDescent="0.8">
      <c r="B44" s="189" t="s">
        <v>5856</v>
      </c>
    </row>
    <row r="45" spans="2:2" ht="24" x14ac:dyDescent="0.8">
      <c r="B45" s="190" t="s">
        <v>5857</v>
      </c>
    </row>
    <row r="46" spans="2:2" s="6" customFormat="1" ht="24" x14ac:dyDescent="0.8">
      <c r="B46" s="192" t="s">
        <v>5880</v>
      </c>
    </row>
    <row r="47" spans="2:2" s="6" customFormat="1" ht="24" x14ac:dyDescent="0.8">
      <c r="B47" s="192" t="s">
        <v>5858</v>
      </c>
    </row>
    <row r="48" spans="2:2" s="6" customFormat="1" ht="24" x14ac:dyDescent="0.8">
      <c r="B48" s="192" t="s">
        <v>2199</v>
      </c>
    </row>
    <row r="49" spans="2:2" s="6" customFormat="1" ht="24" x14ac:dyDescent="0.8">
      <c r="B49" s="192" t="s">
        <v>5859</v>
      </c>
    </row>
    <row r="50" spans="2:2" s="6" customFormat="1" ht="24" x14ac:dyDescent="0.8">
      <c r="B50" s="192" t="s">
        <v>5881</v>
      </c>
    </row>
    <row r="51" spans="2:2" s="6" customFormat="1" ht="24" x14ac:dyDescent="0.8">
      <c r="B51" s="192" t="s">
        <v>2205</v>
      </c>
    </row>
    <row r="52" spans="2:2" s="6" customFormat="1" ht="24" x14ac:dyDescent="0.8">
      <c r="B52" s="192" t="s">
        <v>2206</v>
      </c>
    </row>
    <row r="53" spans="2:2" s="6" customFormat="1" ht="24" x14ac:dyDescent="0.8">
      <c r="B53" s="192" t="s">
        <v>5860</v>
      </c>
    </row>
    <row r="54" spans="2:2" s="6" customFormat="1" ht="24" x14ac:dyDescent="0.8">
      <c r="B54" s="192" t="s">
        <v>2201</v>
      </c>
    </row>
    <row r="55" spans="2:2" s="6" customFormat="1" ht="24" x14ac:dyDescent="0.8">
      <c r="B55" s="192" t="s">
        <v>2202</v>
      </c>
    </row>
    <row r="56" spans="2:2" s="6" customFormat="1" ht="24" x14ac:dyDescent="0.8">
      <c r="B56" s="192" t="s">
        <v>5861</v>
      </c>
    </row>
    <row r="57" spans="2:2" s="6" customFormat="1" ht="24" x14ac:dyDescent="0.8">
      <c r="B57" s="192" t="s">
        <v>2203</v>
      </c>
    </row>
    <row r="58" spans="2:2" s="6" customFormat="1" ht="24" x14ac:dyDescent="0.8">
      <c r="B58" s="192" t="s">
        <v>5882</v>
      </c>
    </row>
    <row r="59" spans="2:2" s="6" customFormat="1" ht="24" x14ac:dyDescent="0.8">
      <c r="B59" s="192" t="s">
        <v>5883</v>
      </c>
    </row>
    <row r="60" spans="2:2" s="6" customFormat="1" ht="24" x14ac:dyDescent="0.8">
      <c r="B60" s="192" t="s">
        <v>5884</v>
      </c>
    </row>
    <row r="61" spans="2:2" s="6" customFormat="1" ht="24" x14ac:dyDescent="0.8">
      <c r="B61" s="192" t="s">
        <v>5862</v>
      </c>
    </row>
    <row r="62" spans="2:2" s="6" customFormat="1" ht="24" x14ac:dyDescent="0.8">
      <c r="B62" s="192" t="s">
        <v>5863</v>
      </c>
    </row>
    <row r="63" spans="2:2" s="6" customFormat="1" ht="24" x14ac:dyDescent="0.8">
      <c r="B63" s="192" t="s">
        <v>2207</v>
      </c>
    </row>
    <row r="64" spans="2:2" s="6" customFormat="1" ht="24" x14ac:dyDescent="0.8">
      <c r="B64" s="192" t="s">
        <v>2208</v>
      </c>
    </row>
    <row r="65" spans="2:2" s="6" customFormat="1" ht="24" x14ac:dyDescent="0.8">
      <c r="B65" s="192" t="s">
        <v>5864</v>
      </c>
    </row>
    <row r="66" spans="2:2" s="6" customFormat="1" ht="24" x14ac:dyDescent="0.8">
      <c r="B66" s="192" t="s">
        <v>2209</v>
      </c>
    </row>
    <row r="67" spans="2:2" s="6" customFormat="1" ht="24" x14ac:dyDescent="0.8">
      <c r="B67" s="192" t="s">
        <v>2211</v>
      </c>
    </row>
    <row r="68" spans="2:2" s="6" customFormat="1" ht="24" x14ac:dyDescent="0.8">
      <c r="B68" s="186" t="s">
        <v>2212</v>
      </c>
    </row>
    <row r="69" spans="2:2" s="6" customFormat="1" ht="24" x14ac:dyDescent="0.8">
      <c r="B69" s="186" t="s">
        <v>5885</v>
      </c>
    </row>
    <row r="70" spans="2:2" s="6" customFormat="1" ht="24" x14ac:dyDescent="0.8">
      <c r="B70" s="186" t="s">
        <v>2213</v>
      </c>
    </row>
    <row r="71" spans="2:2" s="6" customFormat="1" ht="24" x14ac:dyDescent="0.8">
      <c r="B71" s="186" t="s">
        <v>5865</v>
      </c>
    </row>
    <row r="72" spans="2:2" s="6" customFormat="1" ht="24" x14ac:dyDescent="0.8">
      <c r="B72" s="187" t="s">
        <v>2214</v>
      </c>
    </row>
    <row r="73" spans="2:2" s="6" customFormat="1" ht="24" x14ac:dyDescent="0.8">
      <c r="B73" s="186" t="s">
        <v>2217</v>
      </c>
    </row>
    <row r="74" spans="2:2" s="6" customFormat="1" ht="24" x14ac:dyDescent="0.8">
      <c r="B74" s="186" t="s">
        <v>5886</v>
      </c>
    </row>
    <row r="75" spans="2:2" ht="24" x14ac:dyDescent="0.8">
      <c r="B75" s="186" t="s">
        <v>5866</v>
      </c>
    </row>
    <row r="76" spans="2:2" s="6" customFormat="1" ht="22.75" customHeight="1" x14ac:dyDescent="0.8">
      <c r="B76" s="187" t="s">
        <v>2216</v>
      </c>
    </row>
    <row r="77" spans="2:2" ht="24" x14ac:dyDescent="0.8">
      <c r="B77" s="186" t="s">
        <v>5887</v>
      </c>
    </row>
    <row r="78" spans="2:2" s="6" customFormat="1" ht="24" x14ac:dyDescent="0.8">
      <c r="B78" s="186" t="s">
        <v>5867</v>
      </c>
    </row>
    <row r="79" spans="2:2" s="6" customFormat="1" ht="24" x14ac:dyDescent="0.8">
      <c r="B79" s="186" t="s">
        <v>5868</v>
      </c>
    </row>
    <row r="80" spans="2:2" s="6" customFormat="1" ht="24" x14ac:dyDescent="0.8">
      <c r="B80" s="186" t="s">
        <v>5888</v>
      </c>
    </row>
    <row r="81" spans="2:2" s="6" customFormat="1" ht="24" x14ac:dyDescent="0.8">
      <c r="B81" s="186" t="s">
        <v>5869</v>
      </c>
    </row>
    <row r="82" spans="2:2" s="6" customFormat="1" ht="24" x14ac:dyDescent="0.8">
      <c r="B82" s="195" t="s">
        <v>5870</v>
      </c>
    </row>
    <row r="83" spans="2:2" s="6" customFormat="1" ht="24" x14ac:dyDescent="0.8">
      <c r="B83" s="186" t="s">
        <v>2225</v>
      </c>
    </row>
    <row r="84" spans="2:2" s="6" customFormat="1" ht="24" x14ac:dyDescent="0.8">
      <c r="B84" s="186" t="s">
        <v>5889</v>
      </c>
    </row>
    <row r="85" spans="2:2" s="6" customFormat="1" ht="24" x14ac:dyDescent="0.8">
      <c r="B85" s="186" t="s">
        <v>5871</v>
      </c>
    </row>
    <row r="86" spans="2:2" s="6" customFormat="1" ht="24" x14ac:dyDescent="0.8">
      <c r="B86" s="186" t="s">
        <v>2221</v>
      </c>
    </row>
    <row r="87" spans="2:2" s="6" customFormat="1" ht="24" x14ac:dyDescent="0.8">
      <c r="B87" s="186" t="s">
        <v>5872</v>
      </c>
    </row>
    <row r="88" spans="2:2" s="6" customFormat="1" ht="24" x14ac:dyDescent="0.8">
      <c r="B88" s="186" t="s">
        <v>5873</v>
      </c>
    </row>
    <row r="89" spans="2:2" ht="24" x14ac:dyDescent="0.8">
      <c r="B89" s="186" t="s">
        <v>5874</v>
      </c>
    </row>
    <row r="90" spans="2:2" ht="24" x14ac:dyDescent="0.8">
      <c r="B90" s="186" t="s">
        <v>2219</v>
      </c>
    </row>
    <row r="91" spans="2:2" ht="24" x14ac:dyDescent="0.8">
      <c r="B91" s="186" t="s">
        <v>2220</v>
      </c>
    </row>
    <row r="92" spans="2:2" ht="24" x14ac:dyDescent="0.8">
      <c r="B92" s="186" t="s">
        <v>2222</v>
      </c>
    </row>
    <row r="93" spans="2:2" ht="24" x14ac:dyDescent="0.8">
      <c r="B93" s="186" t="s">
        <v>5875</v>
      </c>
    </row>
    <row r="94" spans="2:2" ht="24" x14ac:dyDescent="0.8">
      <c r="B94" s="195" t="s">
        <v>5876</v>
      </c>
    </row>
    <row r="95" spans="2:2" ht="24" x14ac:dyDescent="0.8">
      <c r="B95" s="195" t="s">
        <v>2224</v>
      </c>
    </row>
    <row r="96" spans="2:2" ht="24" x14ac:dyDescent="0.8">
      <c r="B96" s="186" t="s">
        <v>2229</v>
      </c>
    </row>
    <row r="97" spans="2:2" ht="24" x14ac:dyDescent="0.8">
      <c r="B97" s="186" t="s">
        <v>5904</v>
      </c>
    </row>
    <row r="98" spans="2:2" ht="24" x14ac:dyDescent="0.8">
      <c r="B98" s="186" t="s">
        <v>5905</v>
      </c>
    </row>
    <row r="99" spans="2:2" ht="24" x14ac:dyDescent="0.8">
      <c r="B99" s="186" t="s">
        <v>2226</v>
      </c>
    </row>
    <row r="100" spans="2:2" ht="24" x14ac:dyDescent="0.8">
      <c r="B100" s="186" t="s">
        <v>2246</v>
      </c>
    </row>
    <row r="101" spans="2:2" ht="24" x14ac:dyDescent="0.8">
      <c r="B101" s="186" t="s">
        <v>5877</v>
      </c>
    </row>
    <row r="102" spans="2:2" ht="24" x14ac:dyDescent="0.8">
      <c r="B102" s="186" t="s">
        <v>2227</v>
      </c>
    </row>
    <row r="103" spans="2:2" ht="24" x14ac:dyDescent="0.8">
      <c r="B103" s="186" t="s">
        <v>2247</v>
      </c>
    </row>
    <row r="104" spans="2:2" ht="24" x14ac:dyDescent="0.8">
      <c r="B104" s="186" t="s">
        <v>2250</v>
      </c>
    </row>
    <row r="105" spans="2:2" ht="24" x14ac:dyDescent="0.8">
      <c r="B105" s="186" t="s">
        <v>2248</v>
      </c>
    </row>
    <row r="106" spans="2:2" ht="24" x14ac:dyDescent="0.8">
      <c r="B106" s="186" t="s">
        <v>2251</v>
      </c>
    </row>
    <row r="107" spans="2:2" ht="24" x14ac:dyDescent="0.8">
      <c r="B107" s="186" t="s">
        <v>2249</v>
      </c>
    </row>
    <row r="108" spans="2:2" ht="24" x14ac:dyDescent="0.8">
      <c r="B108" s="186" t="s">
        <v>2231</v>
      </c>
    </row>
    <row r="109" spans="2:2" ht="24" x14ac:dyDescent="0.8">
      <c r="B109" s="186" t="s">
        <v>2233</v>
      </c>
    </row>
    <row r="110" spans="2:2" ht="24" x14ac:dyDescent="0.8">
      <c r="B110" s="186" t="s">
        <v>2232</v>
      </c>
    </row>
    <row r="111" spans="2:2" ht="24" x14ac:dyDescent="0.8">
      <c r="B111" s="186" t="s">
        <v>2234</v>
      </c>
    </row>
    <row r="112" spans="2:2" ht="24" x14ac:dyDescent="0.8">
      <c r="B112" s="186" t="s">
        <v>2236</v>
      </c>
    </row>
    <row r="113" spans="2:2" ht="24" x14ac:dyDescent="0.8">
      <c r="B113" s="186" t="s">
        <v>2237</v>
      </c>
    </row>
    <row r="114" spans="2:2" ht="24" x14ac:dyDescent="0.8">
      <c r="B114" s="186" t="s">
        <v>2238</v>
      </c>
    </row>
    <row r="115" spans="2:2" ht="24" x14ac:dyDescent="0.8">
      <c r="B115" s="186" t="s">
        <v>2239</v>
      </c>
    </row>
    <row r="116" spans="2:2" ht="24" x14ac:dyDescent="0.8">
      <c r="B116" s="186" t="s">
        <v>2240</v>
      </c>
    </row>
    <row r="117" spans="2:2" ht="24" x14ac:dyDescent="0.8">
      <c r="B117" s="186" t="s">
        <v>2241</v>
      </c>
    </row>
    <row r="118" spans="2:2" ht="24" x14ac:dyDescent="0.8">
      <c r="B118" s="186" t="s">
        <v>2242</v>
      </c>
    </row>
    <row r="119" spans="2:2" ht="24" x14ac:dyDescent="0.8">
      <c r="B119" s="186" t="s">
        <v>2243</v>
      </c>
    </row>
    <row r="120" spans="2:2" ht="24" x14ac:dyDescent="0.8">
      <c r="B120" s="186" t="s">
        <v>2244</v>
      </c>
    </row>
    <row r="121" spans="2:2" ht="24" x14ac:dyDescent="0.8">
      <c r="B121" s="186" t="s">
        <v>2245</v>
      </c>
    </row>
    <row r="122" spans="2:2" ht="27" x14ac:dyDescent="0.9">
      <c r="B122" s="183" t="s">
        <v>5844</v>
      </c>
    </row>
    <row r="123" spans="2:2" ht="24" x14ac:dyDescent="0.8">
      <c r="B123" s="186"/>
    </row>
    <row r="124" spans="2:2" ht="24" x14ac:dyDescent="0.8">
      <c r="B124" s="186"/>
    </row>
    <row r="125" spans="2:2" ht="24" x14ac:dyDescent="0.8">
      <c r="B125" s="186"/>
    </row>
    <row r="126" spans="2:2" ht="24" x14ac:dyDescent="0.8">
      <c r="B126" s="186"/>
    </row>
  </sheetData>
  <pageMargins left="0.65" right="0.17" top="0.17" bottom="0.21" header="0.2" footer="0.22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2"/>
  <sheetViews>
    <sheetView showGridLines="0" tabSelected="1" topLeftCell="B1" workbookViewId="0">
      <selection activeCell="F13" sqref="F13"/>
    </sheetView>
  </sheetViews>
  <sheetFormatPr defaultColWidth="8.9140625" defaultRowHeight="24" x14ac:dyDescent="0.8"/>
  <cols>
    <col min="1" max="1" width="8.9140625" style="1"/>
    <col min="2" max="2" width="8" style="1" customWidth="1"/>
    <col min="3" max="3" width="32.83203125" style="1" customWidth="1"/>
    <col min="4" max="4" width="3.4140625" style="1" customWidth="1"/>
    <col min="5" max="5" width="8" style="1" customWidth="1"/>
    <col min="6" max="6" width="32.83203125" style="1" customWidth="1"/>
    <col min="7" max="16384" width="8.9140625" style="1"/>
  </cols>
  <sheetData>
    <row r="2" spans="2:9" ht="30" x14ac:dyDescent="1">
      <c r="C2" s="367"/>
      <c r="D2" s="323"/>
      <c r="E2" s="323"/>
      <c r="F2" s="323"/>
      <c r="I2" s="368" t="s">
        <v>5945</v>
      </c>
    </row>
    <row r="3" spans="2:9" ht="30" x14ac:dyDescent="1">
      <c r="B3" s="117"/>
      <c r="C3" s="117"/>
      <c r="D3" s="117"/>
      <c r="E3" s="117"/>
      <c r="F3" s="117"/>
      <c r="I3" s="534"/>
    </row>
    <row r="4" spans="2:9" ht="30" x14ac:dyDescent="1">
      <c r="B4" s="369">
        <v>1</v>
      </c>
      <c r="C4" s="584" t="s">
        <v>6433</v>
      </c>
      <c r="D4" s="370"/>
      <c r="E4" s="369">
        <v>9</v>
      </c>
      <c r="F4" s="371" t="s">
        <v>5939</v>
      </c>
      <c r="I4" s="529" t="s">
        <v>6559</v>
      </c>
    </row>
    <row r="5" spans="2:9" ht="30" x14ac:dyDescent="1">
      <c r="B5" s="369">
        <v>2</v>
      </c>
      <c r="C5" s="371" t="s">
        <v>669</v>
      </c>
      <c r="D5" s="370"/>
      <c r="E5" s="369">
        <v>10</v>
      </c>
      <c r="F5" s="371" t="s">
        <v>5940</v>
      </c>
      <c r="I5" s="529" t="s">
        <v>6558</v>
      </c>
    </row>
    <row r="6" spans="2:9" ht="30" x14ac:dyDescent="1">
      <c r="B6" s="369">
        <v>3</v>
      </c>
      <c r="C6" s="371" t="s">
        <v>5933</v>
      </c>
      <c r="D6" s="370"/>
      <c r="E6" s="369">
        <v>11</v>
      </c>
      <c r="F6" s="371" t="s">
        <v>5941</v>
      </c>
      <c r="G6" s="366"/>
    </row>
    <row r="7" spans="2:9" ht="30" x14ac:dyDescent="1">
      <c r="B7" s="369">
        <v>4</v>
      </c>
      <c r="C7" s="371" t="s">
        <v>5934</v>
      </c>
      <c r="D7" s="370"/>
      <c r="E7" s="369">
        <v>12</v>
      </c>
      <c r="F7" s="371" t="s">
        <v>5942</v>
      </c>
    </row>
    <row r="8" spans="2:9" ht="30" x14ac:dyDescent="1">
      <c r="B8" s="369">
        <v>5</v>
      </c>
      <c r="C8" s="371" t="s">
        <v>5935</v>
      </c>
      <c r="D8" s="370"/>
      <c r="E8" s="369">
        <v>13</v>
      </c>
      <c r="F8" s="371" t="s">
        <v>5943</v>
      </c>
      <c r="I8" s="529"/>
    </row>
    <row r="9" spans="2:9" ht="30" x14ac:dyDescent="1">
      <c r="B9" s="369">
        <v>6</v>
      </c>
      <c r="C9" s="371" t="s">
        <v>5936</v>
      </c>
      <c r="D9" s="377"/>
      <c r="E9" s="378">
        <v>14</v>
      </c>
      <c r="F9" s="379" t="s">
        <v>5944</v>
      </c>
      <c r="I9" s="544" t="s">
        <v>6554</v>
      </c>
    </row>
    <row r="10" spans="2:9" ht="30" x14ac:dyDescent="1">
      <c r="B10" s="369">
        <v>7</v>
      </c>
      <c r="C10" s="371" t="s">
        <v>5937</v>
      </c>
      <c r="D10" s="377"/>
      <c r="E10" s="378">
        <v>15</v>
      </c>
      <c r="F10" s="380" t="s">
        <v>5947</v>
      </c>
    </row>
    <row r="11" spans="2:9" ht="30" x14ac:dyDescent="1">
      <c r="B11" s="369">
        <v>8</v>
      </c>
      <c r="C11" s="371" t="s">
        <v>5938</v>
      </c>
      <c r="D11" s="377"/>
      <c r="E11" s="378"/>
      <c r="F11" s="379"/>
    </row>
    <row r="12" spans="2:9" x14ac:dyDescent="0.8">
      <c r="B12" s="372"/>
      <c r="C12" s="372"/>
      <c r="D12" s="372"/>
      <c r="E12" s="372"/>
    </row>
  </sheetData>
  <hyperlinks>
    <hyperlink ref="C4" location="'1.Planfin66_2nd'!A1" display="Planfin66" xr:uid="{00000000-0004-0000-0100-000000000000}"/>
    <hyperlink ref="C5" location="'2.Revenue'!A1" display="Revenue" xr:uid="{00000000-0004-0000-0100-000001000000}"/>
    <hyperlink ref="C6" location="'3.Expense'!A1" display="Expense" xr:uid="{00000000-0004-0000-0100-000002000000}"/>
    <hyperlink ref="C7" location="'4.การวิเคราะห์แผน 8 แบบ'!A1" display="วิเคราะห์แผน8แบบ" xr:uid="{00000000-0004-0000-0100-000003000000}"/>
    <hyperlink ref="C8" location="'5.งบทดลอง รพ.'!A1" display="งบทดลอง รพ" xr:uid="{00000000-0004-0000-0100-000004000000}"/>
    <hyperlink ref="C9" location="'6.WS-Re-Exp'!A1" display="WS=Re-Exp" xr:uid="{00000000-0004-0000-0100-000005000000}"/>
    <hyperlink ref="C10" location="'7.WS-ยา วชภฯ'!A1" display="Ws-ยา วชภฯ" xr:uid="{00000000-0004-0000-0100-000006000000}"/>
    <hyperlink ref="C11" location="'8.WS-วัสดุอื่น'!A1" display="Ws-วัสดุอื่น" xr:uid="{00000000-0004-0000-0100-000007000000}"/>
    <hyperlink ref="F4" location="'9.WS-แผนเจ้าหนี้การค้า'!A1" display="Ws-แผนเจ้าหนี้การค้า" xr:uid="{00000000-0004-0000-0100-000008000000}"/>
    <hyperlink ref="F5" location="'10.WS-แผนบริหารจัดการลูกหนี้'!A1" display="Ws-แผนบริหารจัดการลูกหนี้" xr:uid="{00000000-0004-0000-0100-000009000000}"/>
    <hyperlink ref="F6" location="'11.WS-แผนลงทุน'!A1" display="Ws-แผนลงทุน" xr:uid="{00000000-0004-0000-0100-00000A000000}"/>
    <hyperlink ref="F7" location="'12.WS-แผนสนับสนุน รพ.สต.'!A1" display="Ws-แผนสนับสนุน รพ.สต." xr:uid="{00000000-0004-0000-0100-00000B000000}"/>
    <hyperlink ref="F8" location="'13.Mapping'!A1" display="Ws-Mapping" xr:uid="{00000000-0004-0000-0100-00000C000000}"/>
    <hyperlink ref="F9" location="'14.แผนรายรับรายจ่ายเงินบำรุงฯ'!A1" display="แผนรับจ่ายเงินบำรุงฯ" xr:uid="{00000000-0004-0000-0100-00000D000000}"/>
    <hyperlink ref="F10" location="'15.แผนก่อหนี้'!A1" display="แผนก่อหนี้" xr:uid="{00000000-0004-0000-0100-00000E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902"/>
  <sheetViews>
    <sheetView workbookViewId="0">
      <pane xSplit="1" ySplit="1" topLeftCell="C894" activePane="bottomRight" state="frozen"/>
      <selection pane="topRight" activeCell="B1" sqref="B1"/>
      <selection pane="bottomLeft" activeCell="A2" sqref="A2"/>
      <selection pane="bottomRight" activeCell="M906" sqref="M906"/>
    </sheetView>
  </sheetViews>
  <sheetFormatPr defaultColWidth="8.83203125" defaultRowHeight="24" x14ac:dyDescent="0.8"/>
  <cols>
    <col min="1" max="1" width="9.9140625" style="6" customWidth="1"/>
    <col min="2" max="2" width="29.58203125" style="6" customWidth="1"/>
    <col min="3" max="3" width="23.6640625" style="6" customWidth="1"/>
    <col min="4" max="4" width="25.1640625" style="6" customWidth="1"/>
    <col min="5" max="5" width="8.1640625" style="6" bestFit="1" customWidth="1"/>
    <col min="6" max="6" width="14.4140625" style="6" bestFit="1" customWidth="1"/>
    <col min="7" max="7" width="12.83203125" style="6" bestFit="1" customWidth="1"/>
    <col min="8" max="8" width="13.33203125" style="6" bestFit="1" customWidth="1"/>
    <col min="9" max="9" width="19.6640625" style="6" bestFit="1" customWidth="1"/>
    <col min="10" max="10" width="9" style="6" bestFit="1" customWidth="1"/>
    <col min="11" max="11" width="15.6640625" style="6" bestFit="1" customWidth="1"/>
    <col min="12" max="12" width="9.83203125" style="6" bestFit="1" customWidth="1"/>
    <col min="13" max="13" width="21" style="6" bestFit="1" customWidth="1"/>
    <col min="14" max="14" width="24.4140625" style="6" bestFit="1" customWidth="1"/>
    <col min="15" max="15" width="12" style="6" bestFit="1" customWidth="1"/>
    <col min="16" max="16" width="25.6640625" style="6" bestFit="1" customWidth="1"/>
    <col min="17" max="17" width="9.9140625" style="6" customWidth="1"/>
    <col min="18" max="18" width="12" style="6" bestFit="1" customWidth="1"/>
    <col min="19" max="16384" width="8.83203125" style="6"/>
  </cols>
  <sheetData>
    <row r="1" spans="1:18" x14ac:dyDescent="0.8">
      <c r="A1" s="247" t="s">
        <v>2269</v>
      </c>
      <c r="B1" s="247" t="s">
        <v>2270</v>
      </c>
      <c r="C1" s="247" t="s">
        <v>2271</v>
      </c>
      <c r="D1" s="247" t="s">
        <v>2272</v>
      </c>
      <c r="E1" s="247" t="s">
        <v>2273</v>
      </c>
      <c r="F1" s="247" t="s">
        <v>2274</v>
      </c>
      <c r="G1" s="247" t="s">
        <v>2275</v>
      </c>
      <c r="H1" s="247" t="s">
        <v>2276</v>
      </c>
      <c r="I1" s="247" t="s">
        <v>2277</v>
      </c>
      <c r="J1" s="247" t="s">
        <v>2278</v>
      </c>
      <c r="K1" s="247" t="s">
        <v>2279</v>
      </c>
      <c r="L1" s="247" t="s">
        <v>2280</v>
      </c>
      <c r="M1" s="247" t="s">
        <v>2281</v>
      </c>
      <c r="N1" s="247" t="s">
        <v>2282</v>
      </c>
      <c r="O1" s="247" t="s">
        <v>2283</v>
      </c>
      <c r="P1" s="247" t="s">
        <v>2284</v>
      </c>
      <c r="Q1" s="247" t="s">
        <v>5836</v>
      </c>
      <c r="R1" s="247"/>
    </row>
    <row r="2" spans="1:18" x14ac:dyDescent="0.8">
      <c r="A2" s="248" t="s">
        <v>4845</v>
      </c>
      <c r="B2" s="248" t="s">
        <v>4846</v>
      </c>
      <c r="C2" s="248" t="s">
        <v>2149</v>
      </c>
      <c r="D2" s="248" t="s">
        <v>1804</v>
      </c>
      <c r="E2" s="248">
        <v>9</v>
      </c>
      <c r="F2" s="248" t="s">
        <v>2304</v>
      </c>
      <c r="G2" s="248" t="s">
        <v>2305</v>
      </c>
      <c r="H2" s="249">
        <v>36</v>
      </c>
      <c r="I2" s="248" t="s">
        <v>1237</v>
      </c>
      <c r="J2" s="249">
        <v>34</v>
      </c>
      <c r="K2" s="248" t="s">
        <v>2298</v>
      </c>
      <c r="L2" s="248" t="s">
        <v>2393</v>
      </c>
      <c r="M2" s="248">
        <v>2</v>
      </c>
      <c r="N2" s="248"/>
      <c r="O2" s="248" t="s">
        <v>4847</v>
      </c>
      <c r="P2" s="248" t="s">
        <v>6411</v>
      </c>
      <c r="Q2" s="248" t="s">
        <v>4845</v>
      </c>
      <c r="R2" s="250"/>
    </row>
    <row r="3" spans="1:18" x14ac:dyDescent="0.8">
      <c r="A3" s="248" t="s">
        <v>3155</v>
      </c>
      <c r="B3" s="248" t="s">
        <v>3156</v>
      </c>
      <c r="C3" s="248" t="s">
        <v>1477</v>
      </c>
      <c r="D3" s="248" t="s">
        <v>1205</v>
      </c>
      <c r="E3" s="248">
        <v>4</v>
      </c>
      <c r="F3" s="248" t="s">
        <v>2288</v>
      </c>
      <c r="G3" s="248" t="s">
        <v>2289</v>
      </c>
      <c r="H3" s="249">
        <v>14</v>
      </c>
      <c r="I3" s="248" t="s">
        <v>1205</v>
      </c>
      <c r="J3" s="249">
        <v>550</v>
      </c>
      <c r="K3" s="248" t="s">
        <v>2290</v>
      </c>
      <c r="L3" s="248" t="s">
        <v>2291</v>
      </c>
      <c r="M3" s="248">
        <v>18</v>
      </c>
      <c r="N3" s="248"/>
      <c r="O3" s="248" t="s">
        <v>3157</v>
      </c>
      <c r="P3" s="248" t="s">
        <v>6412</v>
      </c>
      <c r="Q3" s="248" t="s">
        <v>3155</v>
      </c>
      <c r="R3" s="250"/>
    </row>
    <row r="4" spans="1:18" x14ac:dyDescent="0.8">
      <c r="A4" s="248" t="s">
        <v>3312</v>
      </c>
      <c r="B4" s="248" t="s">
        <v>3313</v>
      </c>
      <c r="C4" s="248" t="s">
        <v>1504</v>
      </c>
      <c r="D4" s="248" t="s">
        <v>1207</v>
      </c>
      <c r="E4" s="248">
        <v>4</v>
      </c>
      <c r="F4" s="248" t="s">
        <v>2288</v>
      </c>
      <c r="G4" s="248" t="s">
        <v>2289</v>
      </c>
      <c r="H4" s="249">
        <v>19</v>
      </c>
      <c r="I4" s="248" t="s">
        <v>1207</v>
      </c>
      <c r="J4" s="249">
        <v>700</v>
      </c>
      <c r="K4" s="248" t="s">
        <v>2298</v>
      </c>
      <c r="L4" s="248" t="s">
        <v>2291</v>
      </c>
      <c r="M4" s="248">
        <v>18</v>
      </c>
      <c r="N4" s="248"/>
      <c r="O4" s="248" t="s">
        <v>3314</v>
      </c>
      <c r="P4" s="248" t="s">
        <v>6412</v>
      </c>
      <c r="Q4" s="248" t="s">
        <v>3312</v>
      </c>
      <c r="R4" s="250"/>
    </row>
    <row r="5" spans="1:18" x14ac:dyDescent="0.8">
      <c r="A5" s="248" t="s">
        <v>3656</v>
      </c>
      <c r="B5" s="248" t="s">
        <v>3657</v>
      </c>
      <c r="C5" s="248" t="s">
        <v>1616</v>
      </c>
      <c r="D5" s="248" t="s">
        <v>1220</v>
      </c>
      <c r="E5" s="248">
        <v>6</v>
      </c>
      <c r="F5" s="248" t="s">
        <v>2288</v>
      </c>
      <c r="G5" s="248" t="s">
        <v>2289</v>
      </c>
      <c r="H5" s="249">
        <v>20</v>
      </c>
      <c r="I5" s="248" t="s">
        <v>1220</v>
      </c>
      <c r="J5" s="249">
        <v>824</v>
      </c>
      <c r="K5" s="248" t="s">
        <v>2298</v>
      </c>
      <c r="L5" s="248" t="s">
        <v>2291</v>
      </c>
      <c r="M5" s="248">
        <v>19</v>
      </c>
      <c r="N5" s="248"/>
      <c r="O5" s="248" t="s">
        <v>3658</v>
      </c>
      <c r="P5" s="248" t="s">
        <v>6413</v>
      </c>
      <c r="Q5" s="248" t="s">
        <v>3656</v>
      </c>
      <c r="R5" s="250"/>
    </row>
    <row r="6" spans="1:18" x14ac:dyDescent="0.8">
      <c r="A6" s="248" t="s">
        <v>3702</v>
      </c>
      <c r="B6" s="248" t="s">
        <v>3703</v>
      </c>
      <c r="C6" s="248" t="s">
        <v>1640</v>
      </c>
      <c r="D6" s="248" t="s">
        <v>1223</v>
      </c>
      <c r="E6" s="248">
        <v>6</v>
      </c>
      <c r="F6" s="248" t="s">
        <v>2288</v>
      </c>
      <c r="G6" s="248" t="s">
        <v>2289</v>
      </c>
      <c r="H6" s="249">
        <v>21</v>
      </c>
      <c r="I6" s="248" t="s">
        <v>1223</v>
      </c>
      <c r="J6" s="249">
        <v>641</v>
      </c>
      <c r="K6" s="248" t="s">
        <v>2298</v>
      </c>
      <c r="L6" s="248" t="s">
        <v>2291</v>
      </c>
      <c r="M6" s="248">
        <v>18</v>
      </c>
      <c r="N6" s="248"/>
      <c r="O6" s="248" t="s">
        <v>3704</v>
      </c>
      <c r="P6" s="248" t="s">
        <v>6412</v>
      </c>
      <c r="Q6" s="248" t="s">
        <v>3702</v>
      </c>
      <c r="R6" s="250"/>
    </row>
    <row r="7" spans="1:18" x14ac:dyDescent="0.8">
      <c r="A7" s="248" t="s">
        <v>3737</v>
      </c>
      <c r="B7" s="248" t="s">
        <v>3738</v>
      </c>
      <c r="C7" s="248" t="s">
        <v>1594</v>
      </c>
      <c r="D7" s="248" t="s">
        <v>3739</v>
      </c>
      <c r="E7" s="248">
        <v>6</v>
      </c>
      <c r="F7" s="248" t="s">
        <v>2288</v>
      </c>
      <c r="G7" s="248" t="s">
        <v>2289</v>
      </c>
      <c r="H7" s="249">
        <v>22</v>
      </c>
      <c r="I7" s="248" t="s">
        <v>1218</v>
      </c>
      <c r="J7" s="249">
        <v>716</v>
      </c>
      <c r="K7" s="248" t="s">
        <v>2298</v>
      </c>
      <c r="L7" s="248" t="s">
        <v>2291</v>
      </c>
      <c r="M7" s="248">
        <v>19</v>
      </c>
      <c r="N7" s="248"/>
      <c r="O7" s="248" t="s">
        <v>3740</v>
      </c>
      <c r="P7" s="248" t="s">
        <v>6413</v>
      </c>
      <c r="Q7" s="248" t="s">
        <v>3737</v>
      </c>
      <c r="R7" s="250"/>
    </row>
    <row r="8" spans="1:18" x14ac:dyDescent="0.8">
      <c r="A8" s="248" t="s">
        <v>3856</v>
      </c>
      <c r="B8" s="248" t="s">
        <v>3857</v>
      </c>
      <c r="C8" s="248" t="s">
        <v>1634</v>
      </c>
      <c r="D8" s="248" t="s">
        <v>3858</v>
      </c>
      <c r="E8" s="248">
        <v>6</v>
      </c>
      <c r="F8" s="248" t="s">
        <v>2288</v>
      </c>
      <c r="G8" s="248" t="s">
        <v>2289</v>
      </c>
      <c r="H8" s="249">
        <v>25</v>
      </c>
      <c r="I8" s="248" t="s">
        <v>1222</v>
      </c>
      <c r="J8" s="249">
        <v>509</v>
      </c>
      <c r="K8" s="248" t="s">
        <v>2298</v>
      </c>
      <c r="L8" s="248" t="s">
        <v>2291</v>
      </c>
      <c r="M8" s="248">
        <v>18</v>
      </c>
      <c r="N8" s="248"/>
      <c r="O8" s="248" t="s">
        <v>3859</v>
      </c>
      <c r="P8" s="248" t="s">
        <v>6412</v>
      </c>
      <c r="Q8" s="248" t="s">
        <v>3856</v>
      </c>
      <c r="R8" s="250"/>
    </row>
    <row r="9" spans="1:18" x14ac:dyDescent="0.8">
      <c r="A9" s="248" t="s">
        <v>4564</v>
      </c>
      <c r="B9" s="248" t="s">
        <v>4565</v>
      </c>
      <c r="C9" s="248" t="s">
        <v>1819</v>
      </c>
      <c r="D9" s="248" t="s">
        <v>4566</v>
      </c>
      <c r="E9" s="248">
        <v>9</v>
      </c>
      <c r="F9" s="248" t="s">
        <v>2288</v>
      </c>
      <c r="G9" s="248" t="s">
        <v>2289</v>
      </c>
      <c r="H9" s="249">
        <v>30</v>
      </c>
      <c r="I9" s="248" t="s">
        <v>1238</v>
      </c>
      <c r="J9" s="249">
        <v>1387</v>
      </c>
      <c r="K9" s="248" t="s">
        <v>2290</v>
      </c>
      <c r="L9" s="248" t="s">
        <v>2291</v>
      </c>
      <c r="M9" s="248">
        <v>20</v>
      </c>
      <c r="N9" s="248"/>
      <c r="O9" s="248" t="s">
        <v>4567</v>
      </c>
      <c r="P9" s="248" t="s">
        <v>6414</v>
      </c>
      <c r="Q9" s="248" t="s">
        <v>4564</v>
      </c>
      <c r="R9" s="250"/>
    </row>
    <row r="10" spans="1:18" x14ac:dyDescent="0.8">
      <c r="A10" s="248" t="s">
        <v>4692</v>
      </c>
      <c r="B10" s="248" t="s">
        <v>4693</v>
      </c>
      <c r="C10" s="248" t="s">
        <v>1849</v>
      </c>
      <c r="D10" s="248" t="s">
        <v>1239</v>
      </c>
      <c r="E10" s="248">
        <v>9</v>
      </c>
      <c r="F10" s="248" t="s">
        <v>2288</v>
      </c>
      <c r="G10" s="248" t="s">
        <v>2289</v>
      </c>
      <c r="H10" s="249">
        <v>31</v>
      </c>
      <c r="I10" s="248" t="s">
        <v>1239</v>
      </c>
      <c r="J10" s="249">
        <v>895</v>
      </c>
      <c r="K10" s="248" t="s">
        <v>2298</v>
      </c>
      <c r="L10" s="248" t="s">
        <v>2291</v>
      </c>
      <c r="M10" s="248">
        <v>19</v>
      </c>
      <c r="N10" s="248"/>
      <c r="O10" s="248" t="s">
        <v>4694</v>
      </c>
      <c r="P10" s="248" t="s">
        <v>6413</v>
      </c>
      <c r="Q10" s="248" t="s">
        <v>4692</v>
      </c>
      <c r="R10" s="250"/>
    </row>
    <row r="11" spans="1:18" x14ac:dyDescent="0.8">
      <c r="A11" s="248" t="s">
        <v>4781</v>
      </c>
      <c r="B11" s="248" t="s">
        <v>4782</v>
      </c>
      <c r="C11" s="248" t="s">
        <v>1870</v>
      </c>
      <c r="D11" s="248" t="s">
        <v>1240</v>
      </c>
      <c r="E11" s="248">
        <v>9</v>
      </c>
      <c r="F11" s="248" t="s">
        <v>2288</v>
      </c>
      <c r="G11" s="248" t="s">
        <v>2289</v>
      </c>
      <c r="H11" s="249">
        <v>32</v>
      </c>
      <c r="I11" s="248" t="s">
        <v>1240</v>
      </c>
      <c r="J11" s="249">
        <v>914</v>
      </c>
      <c r="K11" s="248" t="s">
        <v>2298</v>
      </c>
      <c r="L11" s="248" t="s">
        <v>2291</v>
      </c>
      <c r="M11" s="248">
        <v>19</v>
      </c>
      <c r="N11" s="248"/>
      <c r="O11" s="248" t="s">
        <v>4783</v>
      </c>
      <c r="P11" s="248" t="s">
        <v>6413</v>
      </c>
      <c r="Q11" s="248" t="s">
        <v>4781</v>
      </c>
      <c r="R11" s="250"/>
    </row>
    <row r="12" spans="1:18" x14ac:dyDescent="0.8">
      <c r="A12" s="248" t="s">
        <v>4993</v>
      </c>
      <c r="B12" s="248" t="s">
        <v>4994</v>
      </c>
      <c r="C12" s="248" t="s">
        <v>1929</v>
      </c>
      <c r="D12" s="248" t="s">
        <v>4995</v>
      </c>
      <c r="E12" s="248">
        <v>10</v>
      </c>
      <c r="F12" s="248" t="s">
        <v>2288</v>
      </c>
      <c r="G12" s="248" t="s">
        <v>2289</v>
      </c>
      <c r="H12" s="249">
        <v>34</v>
      </c>
      <c r="I12" s="248" t="s">
        <v>1245</v>
      </c>
      <c r="J12" s="249">
        <v>1188</v>
      </c>
      <c r="K12" s="248" t="s">
        <v>2298</v>
      </c>
      <c r="L12" s="248" t="s">
        <v>2291</v>
      </c>
      <c r="M12" s="248">
        <v>20</v>
      </c>
      <c r="N12" s="248"/>
      <c r="O12" s="248" t="s">
        <v>4996</v>
      </c>
      <c r="P12" s="248" t="s">
        <v>6414</v>
      </c>
      <c r="Q12" s="248" t="s">
        <v>4993</v>
      </c>
      <c r="R12" s="250"/>
    </row>
    <row r="13" spans="1:18" x14ac:dyDescent="0.8">
      <c r="A13" s="248" t="s">
        <v>3920</v>
      </c>
      <c r="B13" s="248" t="s">
        <v>3921</v>
      </c>
      <c r="C13" s="248" t="s">
        <v>1672</v>
      </c>
      <c r="D13" s="248" t="s">
        <v>1227</v>
      </c>
      <c r="E13" s="248">
        <v>7</v>
      </c>
      <c r="F13" s="248" t="s">
        <v>2288</v>
      </c>
      <c r="G13" s="248" t="s">
        <v>2289</v>
      </c>
      <c r="H13" s="249">
        <v>40</v>
      </c>
      <c r="I13" s="248" t="s">
        <v>1227</v>
      </c>
      <c r="J13" s="249">
        <v>1100</v>
      </c>
      <c r="K13" s="248" t="s">
        <v>2290</v>
      </c>
      <c r="L13" s="248" t="s">
        <v>2291</v>
      </c>
      <c r="M13" s="248">
        <v>20</v>
      </c>
      <c r="N13" s="248"/>
      <c r="O13" s="248" t="s">
        <v>3922</v>
      </c>
      <c r="P13" s="248" t="s">
        <v>6414</v>
      </c>
      <c r="Q13" s="248" t="s">
        <v>3920</v>
      </c>
      <c r="R13" s="250"/>
    </row>
    <row r="14" spans="1:18" x14ac:dyDescent="0.8">
      <c r="A14" s="248" t="s">
        <v>4275</v>
      </c>
      <c r="B14" s="248" t="s">
        <v>4276</v>
      </c>
      <c r="C14" s="248" t="s">
        <v>1784</v>
      </c>
      <c r="D14" s="248" t="s">
        <v>1236</v>
      </c>
      <c r="E14" s="248">
        <v>8</v>
      </c>
      <c r="F14" s="248" t="s">
        <v>2288</v>
      </c>
      <c r="G14" s="248" t="s">
        <v>2289</v>
      </c>
      <c r="H14" s="249">
        <v>41</v>
      </c>
      <c r="I14" s="248" t="s">
        <v>1236</v>
      </c>
      <c r="J14" s="249">
        <v>1154</v>
      </c>
      <c r="K14" s="248" t="s">
        <v>2298</v>
      </c>
      <c r="L14" s="248" t="s">
        <v>2291</v>
      </c>
      <c r="M14" s="248">
        <v>20</v>
      </c>
      <c r="N14" s="248"/>
      <c r="O14" s="248" t="s">
        <v>4277</v>
      </c>
      <c r="P14" s="248" t="s">
        <v>6414</v>
      </c>
      <c r="Q14" s="248" t="s">
        <v>4275</v>
      </c>
      <c r="R14" s="250"/>
    </row>
    <row r="15" spans="1:18" x14ac:dyDescent="0.8">
      <c r="A15" s="248" t="s">
        <v>2426</v>
      </c>
      <c r="B15" s="248" t="s">
        <v>2427</v>
      </c>
      <c r="C15" s="248" t="s">
        <v>1338</v>
      </c>
      <c r="D15" s="248" t="s">
        <v>1190</v>
      </c>
      <c r="E15" s="248">
        <v>1</v>
      </c>
      <c r="F15" s="248" t="s">
        <v>2288</v>
      </c>
      <c r="G15" s="248" t="s">
        <v>2289</v>
      </c>
      <c r="H15" s="249">
        <v>52</v>
      </c>
      <c r="I15" s="248" t="s">
        <v>1190</v>
      </c>
      <c r="J15" s="249">
        <v>743</v>
      </c>
      <c r="K15" s="248" t="s">
        <v>2298</v>
      </c>
      <c r="L15" s="248" t="s">
        <v>2291</v>
      </c>
      <c r="M15" s="248">
        <v>19</v>
      </c>
      <c r="N15" s="248"/>
      <c r="O15" s="248" t="s">
        <v>2428</v>
      </c>
      <c r="P15" s="248" t="s">
        <v>6413</v>
      </c>
      <c r="Q15" s="248" t="s">
        <v>2426</v>
      </c>
      <c r="R15" s="250"/>
    </row>
    <row r="16" spans="1:18" x14ac:dyDescent="0.8">
      <c r="A16" s="248" t="s">
        <v>2701</v>
      </c>
      <c r="B16" s="248" t="s">
        <v>2702</v>
      </c>
      <c r="C16" s="248" t="s">
        <v>1397</v>
      </c>
      <c r="D16" s="248" t="s">
        <v>1196</v>
      </c>
      <c r="E16" s="248">
        <v>2</v>
      </c>
      <c r="F16" s="248" t="s">
        <v>2288</v>
      </c>
      <c r="G16" s="248" t="s">
        <v>2289</v>
      </c>
      <c r="H16" s="249">
        <v>53</v>
      </c>
      <c r="I16" s="248" t="s">
        <v>1196</v>
      </c>
      <c r="J16" s="249">
        <v>655</v>
      </c>
      <c r="K16" s="248" t="s">
        <v>2298</v>
      </c>
      <c r="L16" s="248" t="s">
        <v>2291</v>
      </c>
      <c r="M16" s="248">
        <v>18</v>
      </c>
      <c r="N16" s="248"/>
      <c r="O16" s="248" t="s">
        <v>2703</v>
      </c>
      <c r="P16" s="248" t="s">
        <v>6412</v>
      </c>
      <c r="Q16" s="248" t="s">
        <v>2701</v>
      </c>
      <c r="R16" s="250"/>
    </row>
    <row r="17" spans="1:18" x14ac:dyDescent="0.8">
      <c r="A17" s="248" t="s">
        <v>2601</v>
      </c>
      <c r="B17" s="248" t="s">
        <v>2602</v>
      </c>
      <c r="C17" s="248" t="s">
        <v>1262</v>
      </c>
      <c r="D17" s="248" t="s">
        <v>2603</v>
      </c>
      <c r="E17" s="248">
        <v>1</v>
      </c>
      <c r="F17" s="248" t="s">
        <v>2288</v>
      </c>
      <c r="G17" s="248" t="s">
        <v>2289</v>
      </c>
      <c r="H17" s="249">
        <v>57</v>
      </c>
      <c r="I17" s="248" t="s">
        <v>1184</v>
      </c>
      <c r="J17" s="249">
        <v>773</v>
      </c>
      <c r="K17" s="248" t="s">
        <v>2290</v>
      </c>
      <c r="L17" s="248" t="s">
        <v>2291</v>
      </c>
      <c r="M17" s="248">
        <v>19</v>
      </c>
      <c r="N17" s="248"/>
      <c r="O17" s="248" t="s">
        <v>2604</v>
      </c>
      <c r="P17" s="248" t="s">
        <v>6413</v>
      </c>
      <c r="Q17" s="248" t="s">
        <v>2601</v>
      </c>
      <c r="R17" s="250"/>
    </row>
    <row r="18" spans="1:18" x14ac:dyDescent="0.8">
      <c r="A18" s="248" t="s">
        <v>2916</v>
      </c>
      <c r="B18" s="248" t="s">
        <v>2917</v>
      </c>
      <c r="C18" s="248" t="s">
        <v>1426</v>
      </c>
      <c r="D18" s="248" t="s">
        <v>2918</v>
      </c>
      <c r="E18" s="248">
        <v>3</v>
      </c>
      <c r="F18" s="248" t="s">
        <v>2288</v>
      </c>
      <c r="G18" s="248" t="s">
        <v>2289</v>
      </c>
      <c r="H18" s="249">
        <v>60</v>
      </c>
      <c r="I18" s="248" t="s">
        <v>1199</v>
      </c>
      <c r="J18" s="249">
        <v>858</v>
      </c>
      <c r="K18" s="248" t="s">
        <v>2298</v>
      </c>
      <c r="L18" s="248" t="s">
        <v>2291</v>
      </c>
      <c r="M18" s="248">
        <v>19</v>
      </c>
      <c r="N18" s="248"/>
      <c r="O18" s="248" t="s">
        <v>2919</v>
      </c>
      <c r="P18" s="248" t="s">
        <v>6413</v>
      </c>
      <c r="Q18" s="248" t="s">
        <v>2916</v>
      </c>
      <c r="R18" s="250"/>
    </row>
    <row r="19" spans="1:18" x14ac:dyDescent="0.8">
      <c r="A19" s="248" t="s">
        <v>2807</v>
      </c>
      <c r="B19" s="248" t="s">
        <v>2808</v>
      </c>
      <c r="C19" s="248" t="s">
        <v>1368</v>
      </c>
      <c r="D19" s="248" t="s">
        <v>2809</v>
      </c>
      <c r="E19" s="248">
        <v>2</v>
      </c>
      <c r="F19" s="248" t="s">
        <v>2288</v>
      </c>
      <c r="G19" s="248" t="s">
        <v>2289</v>
      </c>
      <c r="H19" s="249">
        <v>65</v>
      </c>
      <c r="I19" s="248" t="s">
        <v>1193</v>
      </c>
      <c r="J19" s="249">
        <v>922</v>
      </c>
      <c r="K19" s="248" t="s">
        <v>2298</v>
      </c>
      <c r="L19" s="248" t="s">
        <v>2291</v>
      </c>
      <c r="M19" s="248">
        <v>19</v>
      </c>
      <c r="N19" s="248"/>
      <c r="O19" s="248" t="s">
        <v>2810</v>
      </c>
      <c r="P19" s="248" t="s">
        <v>6413</v>
      </c>
      <c r="Q19" s="248" t="s">
        <v>2807</v>
      </c>
      <c r="R19" s="250"/>
    </row>
    <row r="20" spans="1:18" x14ac:dyDescent="0.8">
      <c r="A20" s="248" t="s">
        <v>3374</v>
      </c>
      <c r="B20" s="248" t="s">
        <v>3375</v>
      </c>
      <c r="C20" s="248" t="s">
        <v>1569</v>
      </c>
      <c r="D20" s="248" t="s">
        <v>1214</v>
      </c>
      <c r="E20" s="248">
        <v>5</v>
      </c>
      <c r="F20" s="248" t="s">
        <v>2288</v>
      </c>
      <c r="G20" s="248" t="s">
        <v>2289</v>
      </c>
      <c r="H20" s="249">
        <v>70</v>
      </c>
      <c r="I20" s="248" t="s">
        <v>1214</v>
      </c>
      <c r="J20" s="249">
        <v>855</v>
      </c>
      <c r="K20" s="248" t="s">
        <v>2298</v>
      </c>
      <c r="L20" s="248" t="s">
        <v>2291</v>
      </c>
      <c r="M20" s="248">
        <v>19</v>
      </c>
      <c r="N20" s="248"/>
      <c r="O20" s="248" t="s">
        <v>3376</v>
      </c>
      <c r="P20" s="248" t="s">
        <v>6413</v>
      </c>
      <c r="Q20" s="248" t="s">
        <v>3374</v>
      </c>
      <c r="R20" s="250"/>
    </row>
    <row r="21" spans="1:18" x14ac:dyDescent="0.8">
      <c r="A21" s="248" t="s">
        <v>3477</v>
      </c>
      <c r="B21" s="248" t="s">
        <v>3478</v>
      </c>
      <c r="C21" s="248" t="s">
        <v>1584</v>
      </c>
      <c r="D21" s="248" t="s">
        <v>3479</v>
      </c>
      <c r="E21" s="248">
        <v>5</v>
      </c>
      <c r="F21" s="248" t="s">
        <v>2288</v>
      </c>
      <c r="G21" s="248" t="s">
        <v>2289</v>
      </c>
      <c r="H21" s="249">
        <v>72</v>
      </c>
      <c r="I21" s="248" t="s">
        <v>1217</v>
      </c>
      <c r="J21" s="249">
        <v>721</v>
      </c>
      <c r="K21" s="248" t="s">
        <v>2298</v>
      </c>
      <c r="L21" s="248" t="s">
        <v>2291</v>
      </c>
      <c r="M21" s="248">
        <v>19</v>
      </c>
      <c r="N21" s="248"/>
      <c r="O21" s="248" t="s">
        <v>3480</v>
      </c>
      <c r="P21" s="248" t="s">
        <v>6413</v>
      </c>
      <c r="Q21" s="248" t="s">
        <v>3477</v>
      </c>
      <c r="R21" s="250"/>
    </row>
    <row r="22" spans="1:18" x14ac:dyDescent="0.8">
      <c r="A22" s="248" t="s">
        <v>3517</v>
      </c>
      <c r="B22" s="248" t="s">
        <v>3518</v>
      </c>
      <c r="C22" s="248" t="s">
        <v>1544</v>
      </c>
      <c r="D22" s="248" t="s">
        <v>1211</v>
      </c>
      <c r="E22" s="248">
        <v>5</v>
      </c>
      <c r="F22" s="248" t="s">
        <v>2288</v>
      </c>
      <c r="G22" s="248" t="s">
        <v>2289</v>
      </c>
      <c r="H22" s="249">
        <v>73</v>
      </c>
      <c r="I22" s="248" t="s">
        <v>1211</v>
      </c>
      <c r="J22" s="249">
        <v>860</v>
      </c>
      <c r="K22" s="248" t="s">
        <v>2298</v>
      </c>
      <c r="L22" s="248" t="s">
        <v>2291</v>
      </c>
      <c r="M22" s="248">
        <v>19</v>
      </c>
      <c r="N22" s="248"/>
      <c r="O22" s="248" t="s">
        <v>3519</v>
      </c>
      <c r="P22" s="248" t="s">
        <v>6413</v>
      </c>
      <c r="Q22" s="248" t="s">
        <v>3517</v>
      </c>
      <c r="R22" s="250"/>
    </row>
    <row r="23" spans="1:18" x14ac:dyDescent="0.8">
      <c r="A23" s="248" t="s">
        <v>5183</v>
      </c>
      <c r="B23" s="248" t="s">
        <v>5184</v>
      </c>
      <c r="C23" s="248" t="s">
        <v>1970</v>
      </c>
      <c r="D23" s="248" t="s">
        <v>5185</v>
      </c>
      <c r="E23" s="248">
        <v>11</v>
      </c>
      <c r="F23" s="248" t="s">
        <v>2288</v>
      </c>
      <c r="G23" s="248" t="s">
        <v>2289</v>
      </c>
      <c r="H23" s="249">
        <v>80</v>
      </c>
      <c r="I23" s="248" t="s">
        <v>1248</v>
      </c>
      <c r="J23" s="249">
        <v>844</v>
      </c>
      <c r="K23" s="248" t="s">
        <v>2298</v>
      </c>
      <c r="L23" s="248" t="s">
        <v>2291</v>
      </c>
      <c r="M23" s="248">
        <v>19</v>
      </c>
      <c r="N23" s="248"/>
      <c r="O23" s="248" t="s">
        <v>5186</v>
      </c>
      <c r="P23" s="248" t="s">
        <v>6413</v>
      </c>
      <c r="Q23" s="248" t="s">
        <v>5183</v>
      </c>
      <c r="R23" s="250"/>
    </row>
    <row r="24" spans="1:18" x14ac:dyDescent="0.8">
      <c r="A24" s="248" t="s">
        <v>5353</v>
      </c>
      <c r="B24" s="248" t="s">
        <v>5354</v>
      </c>
      <c r="C24" s="248" t="s">
        <v>2003</v>
      </c>
      <c r="D24" s="248" t="s">
        <v>1252</v>
      </c>
      <c r="E24" s="248">
        <v>11</v>
      </c>
      <c r="F24" s="248" t="s">
        <v>2288</v>
      </c>
      <c r="G24" s="248" t="s">
        <v>2289</v>
      </c>
      <c r="H24" s="249">
        <v>84</v>
      </c>
      <c r="I24" s="248" t="s">
        <v>1252</v>
      </c>
      <c r="J24" s="249">
        <v>862</v>
      </c>
      <c r="K24" s="248" t="s">
        <v>2290</v>
      </c>
      <c r="L24" s="248" t="s">
        <v>2291</v>
      </c>
      <c r="M24" s="248">
        <v>19</v>
      </c>
      <c r="N24" s="248"/>
      <c r="O24" s="248" t="s">
        <v>5355</v>
      </c>
      <c r="P24" s="248" t="s">
        <v>6413</v>
      </c>
      <c r="Q24" s="248" t="s">
        <v>5353</v>
      </c>
      <c r="R24" s="250"/>
    </row>
    <row r="25" spans="1:18" x14ac:dyDescent="0.8">
      <c r="A25" s="248" t="s">
        <v>5495</v>
      </c>
      <c r="B25" s="248" t="s">
        <v>5496</v>
      </c>
      <c r="C25" s="248" t="s">
        <v>2077</v>
      </c>
      <c r="D25" s="248" t="s">
        <v>5497</v>
      </c>
      <c r="E25" s="248">
        <v>12</v>
      </c>
      <c r="F25" s="248" t="s">
        <v>2288</v>
      </c>
      <c r="G25" s="248" t="s">
        <v>2289</v>
      </c>
      <c r="H25" s="249">
        <v>90</v>
      </c>
      <c r="I25" s="248" t="s">
        <v>1258</v>
      </c>
      <c r="J25" s="249">
        <v>655</v>
      </c>
      <c r="K25" s="248" t="s">
        <v>2290</v>
      </c>
      <c r="L25" s="248" t="s">
        <v>2291</v>
      </c>
      <c r="M25" s="248">
        <v>18</v>
      </c>
      <c r="N25" s="248"/>
      <c r="O25" s="248" t="s">
        <v>5498</v>
      </c>
      <c r="P25" s="248" t="s">
        <v>6412</v>
      </c>
      <c r="Q25" s="248" t="s">
        <v>5495</v>
      </c>
      <c r="R25" s="250"/>
    </row>
    <row r="26" spans="1:18" x14ac:dyDescent="0.8">
      <c r="A26" s="248" t="s">
        <v>5589</v>
      </c>
      <c r="B26" s="248" t="s">
        <v>5590</v>
      </c>
      <c r="C26" s="248" t="s">
        <v>2023</v>
      </c>
      <c r="D26" s="248" t="s">
        <v>1253</v>
      </c>
      <c r="E26" s="248">
        <v>12</v>
      </c>
      <c r="F26" s="248" t="s">
        <v>2288</v>
      </c>
      <c r="G26" s="248" t="s">
        <v>2289</v>
      </c>
      <c r="H26" s="249">
        <v>92</v>
      </c>
      <c r="I26" s="248" t="s">
        <v>1253</v>
      </c>
      <c r="J26" s="249">
        <v>553</v>
      </c>
      <c r="K26" s="248" t="s">
        <v>2290</v>
      </c>
      <c r="L26" s="248" t="s">
        <v>2291</v>
      </c>
      <c r="M26" s="248">
        <v>18</v>
      </c>
      <c r="N26" s="248"/>
      <c r="O26" s="248" t="s">
        <v>5591</v>
      </c>
      <c r="P26" s="248" t="s">
        <v>6412</v>
      </c>
      <c r="Q26" s="248" t="s">
        <v>5589</v>
      </c>
      <c r="R26" s="250"/>
    </row>
    <row r="27" spans="1:18" x14ac:dyDescent="0.8">
      <c r="A27" s="248" t="s">
        <v>5718</v>
      </c>
      <c r="B27" s="248" t="s">
        <v>5719</v>
      </c>
      <c r="C27" s="248" t="s">
        <v>2069</v>
      </c>
      <c r="D27" s="248" t="s">
        <v>1257</v>
      </c>
      <c r="E27" s="248">
        <v>12</v>
      </c>
      <c r="F27" s="248" t="s">
        <v>2288</v>
      </c>
      <c r="G27" s="248" t="s">
        <v>2289</v>
      </c>
      <c r="H27" s="249">
        <v>95</v>
      </c>
      <c r="I27" s="248" t="s">
        <v>1257</v>
      </c>
      <c r="J27" s="249">
        <v>513</v>
      </c>
      <c r="K27" s="248" t="s">
        <v>2298</v>
      </c>
      <c r="L27" s="248" t="s">
        <v>2291</v>
      </c>
      <c r="M27" s="248">
        <v>18</v>
      </c>
      <c r="N27" s="248"/>
      <c r="O27" s="248" t="s">
        <v>5720</v>
      </c>
      <c r="P27" s="248" t="s">
        <v>6412</v>
      </c>
      <c r="Q27" s="248" t="s">
        <v>5718</v>
      </c>
      <c r="R27" s="250"/>
    </row>
    <row r="28" spans="1:18" x14ac:dyDescent="0.8">
      <c r="A28" s="248" t="s">
        <v>3634</v>
      </c>
      <c r="B28" s="248" t="s">
        <v>3635</v>
      </c>
      <c r="C28" s="248" t="s">
        <v>6322</v>
      </c>
      <c r="D28" s="248" t="s">
        <v>1224</v>
      </c>
      <c r="E28" s="248">
        <v>6</v>
      </c>
      <c r="F28" s="248" t="s">
        <v>2288</v>
      </c>
      <c r="G28" s="248" t="s">
        <v>2289</v>
      </c>
      <c r="H28" s="249">
        <v>11</v>
      </c>
      <c r="I28" s="248" t="s">
        <v>1224</v>
      </c>
      <c r="J28" s="249">
        <v>594</v>
      </c>
      <c r="K28" s="248" t="s">
        <v>2298</v>
      </c>
      <c r="L28" s="248" t="s">
        <v>2291</v>
      </c>
      <c r="M28" s="248">
        <v>18</v>
      </c>
      <c r="N28" s="248"/>
      <c r="O28" s="248" t="s">
        <v>3636</v>
      </c>
      <c r="P28" s="248" t="s">
        <v>6412</v>
      </c>
      <c r="Q28" s="248" t="s">
        <v>3634</v>
      </c>
      <c r="R28" s="250"/>
    </row>
    <row r="29" spans="1:18" x14ac:dyDescent="0.8">
      <c r="A29" s="248" t="s">
        <v>3096</v>
      </c>
      <c r="B29" s="248" t="s">
        <v>3097</v>
      </c>
      <c r="C29" s="248" t="s">
        <v>6318</v>
      </c>
      <c r="D29" s="248" t="s">
        <v>3098</v>
      </c>
      <c r="E29" s="248">
        <v>4</v>
      </c>
      <c r="F29" s="248" t="s">
        <v>2288</v>
      </c>
      <c r="G29" s="248" t="s">
        <v>2289</v>
      </c>
      <c r="H29" s="249">
        <v>12</v>
      </c>
      <c r="I29" s="248" t="s">
        <v>1203</v>
      </c>
      <c r="J29" s="249">
        <v>611</v>
      </c>
      <c r="K29" s="248" t="s">
        <v>2290</v>
      </c>
      <c r="L29" s="248" t="s">
        <v>2291</v>
      </c>
      <c r="M29" s="248">
        <v>18</v>
      </c>
      <c r="N29" s="248"/>
      <c r="O29" s="248" t="s">
        <v>3099</v>
      </c>
      <c r="P29" s="248" t="s">
        <v>6412</v>
      </c>
      <c r="Q29" s="248" t="s">
        <v>3096</v>
      </c>
      <c r="R29" s="250"/>
    </row>
    <row r="30" spans="1:18" x14ac:dyDescent="0.8">
      <c r="A30" s="248" t="s">
        <v>3124</v>
      </c>
      <c r="B30" s="248" t="s">
        <v>3125</v>
      </c>
      <c r="C30" s="248" t="s">
        <v>1469</v>
      </c>
      <c r="D30" s="248" t="s">
        <v>1204</v>
      </c>
      <c r="E30" s="248">
        <v>4</v>
      </c>
      <c r="F30" s="248" t="s">
        <v>2296</v>
      </c>
      <c r="G30" s="248" t="s">
        <v>2297</v>
      </c>
      <c r="H30" s="249">
        <v>13</v>
      </c>
      <c r="I30" s="248" t="s">
        <v>1204</v>
      </c>
      <c r="J30" s="249">
        <v>408</v>
      </c>
      <c r="K30" s="248" t="s">
        <v>2298</v>
      </c>
      <c r="L30" s="248" t="s">
        <v>2290</v>
      </c>
      <c r="M30" s="248">
        <v>17</v>
      </c>
      <c r="N30" s="248"/>
      <c r="O30" s="248" t="s">
        <v>3126</v>
      </c>
      <c r="P30" s="248" t="s">
        <v>6415</v>
      </c>
      <c r="Q30" s="248" t="s">
        <v>3124</v>
      </c>
      <c r="R30" s="250"/>
    </row>
    <row r="31" spans="1:18" x14ac:dyDescent="0.8">
      <c r="A31" s="248" t="s">
        <v>3158</v>
      </c>
      <c r="B31" s="248" t="s">
        <v>3159</v>
      </c>
      <c r="C31" s="248" t="s">
        <v>1478</v>
      </c>
      <c r="D31" s="248" t="s">
        <v>3160</v>
      </c>
      <c r="E31" s="248">
        <v>4</v>
      </c>
      <c r="F31" s="248" t="s">
        <v>2296</v>
      </c>
      <c r="G31" s="248" t="s">
        <v>2297</v>
      </c>
      <c r="H31" s="249">
        <v>14</v>
      </c>
      <c r="I31" s="248" t="s">
        <v>1205</v>
      </c>
      <c r="J31" s="249">
        <v>208</v>
      </c>
      <c r="K31" s="248" t="s">
        <v>2290</v>
      </c>
      <c r="L31" s="248" t="s">
        <v>2299</v>
      </c>
      <c r="M31" s="248">
        <v>15</v>
      </c>
      <c r="N31" s="248"/>
      <c r="O31" s="248" t="s">
        <v>3161</v>
      </c>
      <c r="P31" s="248" t="s">
        <v>6416</v>
      </c>
      <c r="Q31" s="248" t="s">
        <v>3158</v>
      </c>
      <c r="R31" s="250"/>
    </row>
    <row r="32" spans="1:18" x14ac:dyDescent="0.8">
      <c r="A32" s="248" t="s">
        <v>3218</v>
      </c>
      <c r="B32" s="248" t="s">
        <v>3219</v>
      </c>
      <c r="C32" s="248" t="s">
        <v>1522</v>
      </c>
      <c r="D32" s="248" t="s">
        <v>1209</v>
      </c>
      <c r="E32" s="248">
        <v>4</v>
      </c>
      <c r="F32" s="248" t="s">
        <v>2296</v>
      </c>
      <c r="G32" s="248" t="s">
        <v>2297</v>
      </c>
      <c r="H32" s="249">
        <v>15</v>
      </c>
      <c r="I32" s="248" t="s">
        <v>1209</v>
      </c>
      <c r="J32" s="249">
        <v>324</v>
      </c>
      <c r="K32" s="248" t="s">
        <v>2298</v>
      </c>
      <c r="L32" s="248" t="s">
        <v>2290</v>
      </c>
      <c r="M32" s="248">
        <v>16</v>
      </c>
      <c r="N32" s="248"/>
      <c r="O32" s="248" t="s">
        <v>3220</v>
      </c>
      <c r="P32" s="248" t="s">
        <v>6417</v>
      </c>
      <c r="Q32" s="248" t="s">
        <v>3218</v>
      </c>
      <c r="R32" s="250"/>
    </row>
    <row r="33" spans="1:18" x14ac:dyDescent="0.8">
      <c r="A33" s="248" t="s">
        <v>3245</v>
      </c>
      <c r="B33" s="248" t="s">
        <v>3246</v>
      </c>
      <c r="C33" s="248" t="s">
        <v>1493</v>
      </c>
      <c r="D33" s="248" t="s">
        <v>3247</v>
      </c>
      <c r="E33" s="248">
        <v>4</v>
      </c>
      <c r="F33" s="248" t="s">
        <v>2296</v>
      </c>
      <c r="G33" s="248" t="s">
        <v>2297</v>
      </c>
      <c r="H33" s="249">
        <v>16</v>
      </c>
      <c r="I33" s="248" t="s">
        <v>1206</v>
      </c>
      <c r="J33" s="249">
        <v>561</v>
      </c>
      <c r="K33" s="248" t="s">
        <v>2290</v>
      </c>
      <c r="L33" s="248" t="s">
        <v>2290</v>
      </c>
      <c r="M33" s="248">
        <v>17</v>
      </c>
      <c r="N33" s="248"/>
      <c r="O33" s="248" t="s">
        <v>3248</v>
      </c>
      <c r="P33" s="248" t="s">
        <v>6415</v>
      </c>
      <c r="Q33" s="248" t="s">
        <v>3245</v>
      </c>
      <c r="R33" s="250"/>
    </row>
    <row r="34" spans="1:18" x14ac:dyDescent="0.8">
      <c r="A34" s="248" t="s">
        <v>3249</v>
      </c>
      <c r="B34" s="248" t="s">
        <v>3250</v>
      </c>
      <c r="C34" s="248" t="s">
        <v>1494</v>
      </c>
      <c r="D34" s="248" t="s">
        <v>3251</v>
      </c>
      <c r="E34" s="248">
        <v>4</v>
      </c>
      <c r="F34" s="248" t="s">
        <v>2296</v>
      </c>
      <c r="G34" s="248" t="s">
        <v>2297</v>
      </c>
      <c r="H34" s="249">
        <v>16</v>
      </c>
      <c r="I34" s="248" t="s">
        <v>1206</v>
      </c>
      <c r="J34" s="249">
        <v>258</v>
      </c>
      <c r="K34" s="248" t="s">
        <v>2290</v>
      </c>
      <c r="L34" s="248" t="s">
        <v>2299</v>
      </c>
      <c r="M34" s="248">
        <v>15</v>
      </c>
      <c r="N34" s="248"/>
      <c r="O34" s="248" t="s">
        <v>3252</v>
      </c>
      <c r="P34" s="248" t="s">
        <v>6416</v>
      </c>
      <c r="Q34" s="248" t="s">
        <v>3249</v>
      </c>
      <c r="R34" s="250"/>
    </row>
    <row r="35" spans="1:18" x14ac:dyDescent="0.8">
      <c r="A35" s="248" t="s">
        <v>3289</v>
      </c>
      <c r="B35" s="248" t="s">
        <v>3290</v>
      </c>
      <c r="C35" s="248" t="s">
        <v>1516</v>
      </c>
      <c r="D35" s="248" t="s">
        <v>1208</v>
      </c>
      <c r="E35" s="248">
        <v>4</v>
      </c>
      <c r="F35" s="248" t="s">
        <v>2296</v>
      </c>
      <c r="G35" s="248" t="s">
        <v>2297</v>
      </c>
      <c r="H35" s="249">
        <v>17</v>
      </c>
      <c r="I35" s="248" t="s">
        <v>1208</v>
      </c>
      <c r="J35" s="249">
        <v>282</v>
      </c>
      <c r="K35" s="248" t="s">
        <v>2290</v>
      </c>
      <c r="L35" s="248" t="s">
        <v>2290</v>
      </c>
      <c r="M35" s="248">
        <v>16</v>
      </c>
      <c r="N35" s="248"/>
      <c r="O35" s="248" t="s">
        <v>3291</v>
      </c>
      <c r="P35" s="248" t="s">
        <v>6417</v>
      </c>
      <c r="Q35" s="248" t="s">
        <v>3289</v>
      </c>
      <c r="R35" s="250"/>
    </row>
    <row r="36" spans="1:18" x14ac:dyDescent="0.8">
      <c r="A36" s="248" t="s">
        <v>3292</v>
      </c>
      <c r="B36" s="248" t="s">
        <v>3293</v>
      </c>
      <c r="C36" s="248" t="s">
        <v>1517</v>
      </c>
      <c r="D36" s="248" t="s">
        <v>3294</v>
      </c>
      <c r="E36" s="248">
        <v>4</v>
      </c>
      <c r="F36" s="248" t="s">
        <v>2296</v>
      </c>
      <c r="G36" s="248" t="s">
        <v>2297</v>
      </c>
      <c r="H36" s="249">
        <v>17</v>
      </c>
      <c r="I36" s="248" t="s">
        <v>1208</v>
      </c>
      <c r="J36" s="249">
        <v>150</v>
      </c>
      <c r="K36" s="248" t="s">
        <v>2298</v>
      </c>
      <c r="L36" s="248" t="s">
        <v>2299</v>
      </c>
      <c r="M36" s="248">
        <v>14</v>
      </c>
      <c r="N36" s="248"/>
      <c r="O36" s="248" t="s">
        <v>3295</v>
      </c>
      <c r="P36" s="248" t="s">
        <v>6418</v>
      </c>
      <c r="Q36" s="248" t="s">
        <v>3292</v>
      </c>
      <c r="R36" s="250"/>
    </row>
    <row r="37" spans="1:18" x14ac:dyDescent="0.8">
      <c r="A37" s="248" t="s">
        <v>2886</v>
      </c>
      <c r="B37" s="248" t="s">
        <v>2887</v>
      </c>
      <c r="C37" s="248" t="s">
        <v>1418</v>
      </c>
      <c r="D37" s="248" t="s">
        <v>2888</v>
      </c>
      <c r="E37" s="248">
        <v>3</v>
      </c>
      <c r="F37" s="248" t="s">
        <v>2296</v>
      </c>
      <c r="G37" s="248" t="s">
        <v>2297</v>
      </c>
      <c r="H37" s="249">
        <v>18</v>
      </c>
      <c r="I37" s="248" t="s">
        <v>1198</v>
      </c>
      <c r="J37" s="249">
        <v>353</v>
      </c>
      <c r="K37" s="248" t="s">
        <v>2290</v>
      </c>
      <c r="L37" s="248" t="s">
        <v>2290</v>
      </c>
      <c r="M37" s="248">
        <v>16</v>
      </c>
      <c r="N37" s="248"/>
      <c r="O37" s="248" t="s">
        <v>2889</v>
      </c>
      <c r="P37" s="248" t="s">
        <v>6417</v>
      </c>
      <c r="Q37" s="248" t="s">
        <v>2886</v>
      </c>
      <c r="R37" s="250"/>
    </row>
    <row r="38" spans="1:18" x14ac:dyDescent="0.8">
      <c r="A38" s="248" t="s">
        <v>3315</v>
      </c>
      <c r="B38" s="248" t="s">
        <v>3316</v>
      </c>
      <c r="C38" s="248" t="s">
        <v>1505</v>
      </c>
      <c r="D38" s="248" t="s">
        <v>3317</v>
      </c>
      <c r="E38" s="248">
        <v>4</v>
      </c>
      <c r="F38" s="248" t="s">
        <v>2296</v>
      </c>
      <c r="G38" s="248" t="s">
        <v>2297</v>
      </c>
      <c r="H38" s="249">
        <v>19</v>
      </c>
      <c r="I38" s="248" t="s">
        <v>1207</v>
      </c>
      <c r="J38" s="249">
        <v>315</v>
      </c>
      <c r="K38" s="248" t="s">
        <v>2298</v>
      </c>
      <c r="L38" s="248" t="s">
        <v>2299</v>
      </c>
      <c r="M38" s="248">
        <v>15</v>
      </c>
      <c r="N38" s="248"/>
      <c r="O38" s="248" t="s">
        <v>3318</v>
      </c>
      <c r="P38" s="248" t="s">
        <v>6416</v>
      </c>
      <c r="Q38" s="248" t="s">
        <v>3315</v>
      </c>
      <c r="R38" s="250"/>
    </row>
    <row r="39" spans="1:18" x14ac:dyDescent="0.8">
      <c r="A39" s="248" t="s">
        <v>3785</v>
      </c>
      <c r="B39" s="248" t="s">
        <v>3786</v>
      </c>
      <c r="C39" s="248" t="s">
        <v>1627</v>
      </c>
      <c r="D39" s="248" t="s">
        <v>1221</v>
      </c>
      <c r="E39" s="248">
        <v>6</v>
      </c>
      <c r="F39" s="248" t="s">
        <v>2296</v>
      </c>
      <c r="G39" s="248" t="s">
        <v>2297</v>
      </c>
      <c r="H39" s="249">
        <v>23</v>
      </c>
      <c r="I39" s="248" t="s">
        <v>1221</v>
      </c>
      <c r="J39" s="249">
        <v>378</v>
      </c>
      <c r="K39" s="248" t="s">
        <v>2298</v>
      </c>
      <c r="L39" s="248" t="s">
        <v>2290</v>
      </c>
      <c r="M39" s="248">
        <v>16</v>
      </c>
      <c r="N39" s="248"/>
      <c r="O39" s="248" t="s">
        <v>3787</v>
      </c>
      <c r="P39" s="248" t="s">
        <v>6417</v>
      </c>
      <c r="Q39" s="248" t="s">
        <v>3785</v>
      </c>
      <c r="R39" s="250"/>
    </row>
    <row r="40" spans="1:18" x14ac:dyDescent="0.8">
      <c r="A40" s="248" t="s">
        <v>3812</v>
      </c>
      <c r="B40" s="248" t="s">
        <v>3813</v>
      </c>
      <c r="C40" s="248" t="s">
        <v>6320</v>
      </c>
      <c r="D40" s="248" t="s">
        <v>3814</v>
      </c>
      <c r="E40" s="248">
        <v>6</v>
      </c>
      <c r="F40" s="248" t="s">
        <v>2288</v>
      </c>
      <c r="G40" s="248" t="s">
        <v>2289</v>
      </c>
      <c r="H40" s="249">
        <v>24</v>
      </c>
      <c r="I40" s="248" t="s">
        <v>1219</v>
      </c>
      <c r="J40" s="249">
        <v>595</v>
      </c>
      <c r="K40" s="248" t="s">
        <v>2298</v>
      </c>
      <c r="L40" s="248" t="s">
        <v>2291</v>
      </c>
      <c r="M40" s="248">
        <v>18</v>
      </c>
      <c r="N40" s="248"/>
      <c r="O40" s="248" t="s">
        <v>3815</v>
      </c>
      <c r="P40" s="248" t="s">
        <v>6412</v>
      </c>
      <c r="Q40" s="248" t="s">
        <v>3812</v>
      </c>
      <c r="R40" s="250"/>
    </row>
    <row r="41" spans="1:18" x14ac:dyDescent="0.8">
      <c r="A41" s="248" t="s">
        <v>3359</v>
      </c>
      <c r="B41" s="248" t="s">
        <v>3360</v>
      </c>
      <c r="C41" s="248" t="s">
        <v>1459</v>
      </c>
      <c r="D41" s="248" t="s">
        <v>1202</v>
      </c>
      <c r="E41" s="248">
        <v>4</v>
      </c>
      <c r="F41" s="248" t="s">
        <v>2296</v>
      </c>
      <c r="G41" s="248" t="s">
        <v>2297</v>
      </c>
      <c r="H41" s="249">
        <v>26</v>
      </c>
      <c r="I41" s="248" t="s">
        <v>1202</v>
      </c>
      <c r="J41" s="249">
        <v>314</v>
      </c>
      <c r="K41" s="248" t="s">
        <v>2298</v>
      </c>
      <c r="L41" s="248" t="s">
        <v>2290</v>
      </c>
      <c r="M41" s="248">
        <v>16</v>
      </c>
      <c r="N41" s="248"/>
      <c r="O41" s="248" t="s">
        <v>3361</v>
      </c>
      <c r="P41" s="248" t="s">
        <v>6417</v>
      </c>
      <c r="Q41" s="248" t="s">
        <v>3359</v>
      </c>
      <c r="R41" s="250"/>
    </row>
    <row r="42" spans="1:18" x14ac:dyDescent="0.8">
      <c r="A42" s="248" t="s">
        <v>3884</v>
      </c>
      <c r="B42" s="248" t="s">
        <v>3885</v>
      </c>
      <c r="C42" s="248" t="s">
        <v>1652</v>
      </c>
      <c r="D42" s="248" t="s">
        <v>3886</v>
      </c>
      <c r="E42" s="248">
        <v>6</v>
      </c>
      <c r="F42" s="248" t="s">
        <v>2296</v>
      </c>
      <c r="G42" s="248" t="s">
        <v>2297</v>
      </c>
      <c r="H42" s="249">
        <v>27</v>
      </c>
      <c r="I42" s="248" t="s">
        <v>1225</v>
      </c>
      <c r="J42" s="249">
        <v>441</v>
      </c>
      <c r="K42" s="248" t="s">
        <v>2298</v>
      </c>
      <c r="L42" s="248" t="s">
        <v>2290</v>
      </c>
      <c r="M42" s="248">
        <v>17</v>
      </c>
      <c r="N42" s="248"/>
      <c r="O42" s="248" t="s">
        <v>3887</v>
      </c>
      <c r="P42" s="248" t="s">
        <v>6415</v>
      </c>
      <c r="Q42" s="248" t="s">
        <v>3884</v>
      </c>
      <c r="R42" s="250"/>
    </row>
    <row r="43" spans="1:18" x14ac:dyDescent="0.8">
      <c r="A43" s="248" t="s">
        <v>4907</v>
      </c>
      <c r="B43" s="248" t="s">
        <v>4908</v>
      </c>
      <c r="C43" s="248" t="s">
        <v>6324</v>
      </c>
      <c r="D43" s="248" t="s">
        <v>1243</v>
      </c>
      <c r="E43" s="248">
        <v>10</v>
      </c>
      <c r="F43" s="248" t="s">
        <v>2288</v>
      </c>
      <c r="G43" s="248" t="s">
        <v>2289</v>
      </c>
      <c r="H43" s="249">
        <v>33</v>
      </c>
      <c r="I43" s="248" t="s">
        <v>1243</v>
      </c>
      <c r="J43" s="249">
        <v>809</v>
      </c>
      <c r="K43" s="248" t="s">
        <v>2290</v>
      </c>
      <c r="L43" s="248" t="s">
        <v>2291</v>
      </c>
      <c r="M43" s="248">
        <v>19</v>
      </c>
      <c r="N43" s="248"/>
      <c r="O43" s="248" t="s">
        <v>4909</v>
      </c>
      <c r="P43" s="248" t="s">
        <v>6413</v>
      </c>
      <c r="Q43" s="248" t="s">
        <v>4907</v>
      </c>
      <c r="R43" s="250"/>
    </row>
    <row r="44" spans="1:18" x14ac:dyDescent="0.8">
      <c r="A44" s="248" t="s">
        <v>5094</v>
      </c>
      <c r="B44" s="248" t="s">
        <v>5095</v>
      </c>
      <c r="C44" s="248" t="s">
        <v>1893</v>
      </c>
      <c r="D44" s="248" t="s">
        <v>1242</v>
      </c>
      <c r="E44" s="248">
        <v>10</v>
      </c>
      <c r="F44" s="248" t="s">
        <v>2296</v>
      </c>
      <c r="G44" s="248" t="s">
        <v>2297</v>
      </c>
      <c r="H44" s="249">
        <v>35</v>
      </c>
      <c r="I44" s="248" t="s">
        <v>1242</v>
      </c>
      <c r="J44" s="249">
        <v>424</v>
      </c>
      <c r="K44" s="248" t="s">
        <v>2298</v>
      </c>
      <c r="L44" s="248" t="s">
        <v>2290</v>
      </c>
      <c r="M44" s="248">
        <v>17</v>
      </c>
      <c r="N44" s="248"/>
      <c r="O44" s="248" t="s">
        <v>5096</v>
      </c>
      <c r="P44" s="248" t="s">
        <v>6415</v>
      </c>
      <c r="Q44" s="248" t="s">
        <v>5094</v>
      </c>
      <c r="R44" s="250"/>
    </row>
    <row r="45" spans="1:18" x14ac:dyDescent="0.8">
      <c r="A45" s="248" t="s">
        <v>4848</v>
      </c>
      <c r="B45" s="248" t="s">
        <v>4849</v>
      </c>
      <c r="C45" s="248" t="s">
        <v>1805</v>
      </c>
      <c r="D45" s="248" t="s">
        <v>1237</v>
      </c>
      <c r="E45" s="248">
        <v>9</v>
      </c>
      <c r="F45" s="248" t="s">
        <v>2296</v>
      </c>
      <c r="G45" s="248" t="s">
        <v>2297</v>
      </c>
      <c r="H45" s="249">
        <v>36</v>
      </c>
      <c r="I45" s="248" t="s">
        <v>1237</v>
      </c>
      <c r="J45" s="249">
        <v>678</v>
      </c>
      <c r="K45" s="248" t="s">
        <v>2298</v>
      </c>
      <c r="L45" s="248" t="s">
        <v>2290</v>
      </c>
      <c r="M45" s="248">
        <v>17</v>
      </c>
      <c r="N45" s="248"/>
      <c r="O45" s="248" t="s">
        <v>4850</v>
      </c>
      <c r="P45" s="248" t="s">
        <v>6415</v>
      </c>
      <c r="Q45" s="248" t="s">
        <v>4848</v>
      </c>
      <c r="R45" s="250"/>
    </row>
    <row r="46" spans="1:18" x14ac:dyDescent="0.8">
      <c r="A46" s="248" t="s">
        <v>5129</v>
      </c>
      <c r="B46" s="248" t="s">
        <v>5130</v>
      </c>
      <c r="C46" s="248" t="s">
        <v>1922</v>
      </c>
      <c r="D46" s="248" t="s">
        <v>1244</v>
      </c>
      <c r="E46" s="248">
        <v>10</v>
      </c>
      <c r="F46" s="248" t="s">
        <v>2296</v>
      </c>
      <c r="G46" s="248" t="s">
        <v>2297</v>
      </c>
      <c r="H46" s="249">
        <v>37</v>
      </c>
      <c r="I46" s="248" t="s">
        <v>1244</v>
      </c>
      <c r="J46" s="249">
        <v>406</v>
      </c>
      <c r="K46" s="248" t="s">
        <v>2298</v>
      </c>
      <c r="L46" s="248" t="s">
        <v>2290</v>
      </c>
      <c r="M46" s="248">
        <v>17</v>
      </c>
      <c r="N46" s="248"/>
      <c r="O46" s="248" t="s">
        <v>5131</v>
      </c>
      <c r="P46" s="248" t="s">
        <v>6415</v>
      </c>
      <c r="Q46" s="248" t="s">
        <v>5129</v>
      </c>
      <c r="R46" s="250"/>
    </row>
    <row r="47" spans="1:18" x14ac:dyDescent="0.8">
      <c r="A47" s="248" t="s">
        <v>4252</v>
      </c>
      <c r="B47" s="248" t="s">
        <v>4253</v>
      </c>
      <c r="C47" s="248" t="s">
        <v>1778</v>
      </c>
      <c r="D47" s="248" t="s">
        <v>1235</v>
      </c>
      <c r="E47" s="248">
        <v>8</v>
      </c>
      <c r="F47" s="248" t="s">
        <v>2296</v>
      </c>
      <c r="G47" s="248" t="s">
        <v>2297</v>
      </c>
      <c r="H47" s="249">
        <v>39</v>
      </c>
      <c r="I47" s="248" t="s">
        <v>1235</v>
      </c>
      <c r="J47" s="249">
        <v>351</v>
      </c>
      <c r="K47" s="248" t="s">
        <v>2298</v>
      </c>
      <c r="L47" s="248" t="s">
        <v>2290</v>
      </c>
      <c r="M47" s="248">
        <v>16</v>
      </c>
      <c r="N47" s="248"/>
      <c r="O47" s="248" t="s">
        <v>4254</v>
      </c>
      <c r="P47" s="248" t="s">
        <v>6417</v>
      </c>
      <c r="Q47" s="248" t="s">
        <v>4252</v>
      </c>
      <c r="R47" s="250"/>
    </row>
    <row r="48" spans="1:18" x14ac:dyDescent="0.8">
      <c r="A48" s="248" t="s">
        <v>4356</v>
      </c>
      <c r="B48" s="248" t="s">
        <v>4357</v>
      </c>
      <c r="C48" s="248" t="s">
        <v>1742</v>
      </c>
      <c r="D48" s="248" t="s">
        <v>1232</v>
      </c>
      <c r="E48" s="248">
        <v>8</v>
      </c>
      <c r="F48" s="248" t="s">
        <v>2296</v>
      </c>
      <c r="G48" s="248" t="s">
        <v>2297</v>
      </c>
      <c r="H48" s="249">
        <v>42</v>
      </c>
      <c r="I48" s="248" t="s">
        <v>1232</v>
      </c>
      <c r="J48" s="249">
        <v>541</v>
      </c>
      <c r="K48" s="248" t="s">
        <v>2290</v>
      </c>
      <c r="L48" s="248" t="s">
        <v>2290</v>
      </c>
      <c r="M48" s="248">
        <v>17</v>
      </c>
      <c r="N48" s="248"/>
      <c r="O48" s="248" t="s">
        <v>4358</v>
      </c>
      <c r="P48" s="248" t="s">
        <v>6415</v>
      </c>
      <c r="Q48" s="248" t="s">
        <v>4356</v>
      </c>
      <c r="R48" s="250"/>
    </row>
    <row r="49" spans="1:18" x14ac:dyDescent="0.8">
      <c r="A49" s="248" t="s">
        <v>4411</v>
      </c>
      <c r="B49" s="248" t="s">
        <v>4412</v>
      </c>
      <c r="C49" s="248" t="s">
        <v>1772</v>
      </c>
      <c r="D49" s="248" t="s">
        <v>1234</v>
      </c>
      <c r="E49" s="248">
        <v>8</v>
      </c>
      <c r="F49" s="248" t="s">
        <v>2296</v>
      </c>
      <c r="G49" s="248" t="s">
        <v>2297</v>
      </c>
      <c r="H49" s="249">
        <v>43</v>
      </c>
      <c r="I49" s="248" t="s">
        <v>1234</v>
      </c>
      <c r="J49" s="249">
        <v>420</v>
      </c>
      <c r="K49" s="248" t="s">
        <v>2290</v>
      </c>
      <c r="L49" s="248" t="s">
        <v>2290</v>
      </c>
      <c r="M49" s="248">
        <v>17</v>
      </c>
      <c r="N49" s="248"/>
      <c r="O49" s="248" t="s">
        <v>4413</v>
      </c>
      <c r="P49" s="248" t="s">
        <v>6415</v>
      </c>
      <c r="Q49" s="248" t="s">
        <v>4411</v>
      </c>
      <c r="R49" s="250"/>
    </row>
    <row r="50" spans="1:18" x14ac:dyDescent="0.8">
      <c r="A50" s="248" t="s">
        <v>4023</v>
      </c>
      <c r="B50" s="248" t="s">
        <v>4024</v>
      </c>
      <c r="C50" s="248" t="s">
        <v>1693</v>
      </c>
      <c r="D50" s="248" t="s">
        <v>1228</v>
      </c>
      <c r="E50" s="248">
        <v>7</v>
      </c>
      <c r="F50" s="248" t="s">
        <v>2296</v>
      </c>
      <c r="G50" s="248" t="s">
        <v>2297</v>
      </c>
      <c r="H50" s="249">
        <v>44</v>
      </c>
      <c r="I50" s="248" t="s">
        <v>1228</v>
      </c>
      <c r="J50" s="249">
        <v>540</v>
      </c>
      <c r="K50" s="248" t="s">
        <v>2298</v>
      </c>
      <c r="L50" s="248" t="s">
        <v>2290</v>
      </c>
      <c r="M50" s="248">
        <v>17</v>
      </c>
      <c r="N50" s="248"/>
      <c r="O50" s="248" t="s">
        <v>4025</v>
      </c>
      <c r="P50" s="248" t="s">
        <v>6415</v>
      </c>
      <c r="Q50" s="248" t="s">
        <v>4023</v>
      </c>
      <c r="R50" s="250"/>
    </row>
    <row r="51" spans="1:18" x14ac:dyDescent="0.8">
      <c r="A51" s="248" t="s">
        <v>4074</v>
      </c>
      <c r="B51" s="248" t="s">
        <v>4075</v>
      </c>
      <c r="C51" s="248" t="s">
        <v>6323</v>
      </c>
      <c r="D51" s="248" t="s">
        <v>1229</v>
      </c>
      <c r="E51" s="248">
        <v>7</v>
      </c>
      <c r="F51" s="248" t="s">
        <v>2288</v>
      </c>
      <c r="G51" s="248" t="s">
        <v>2289</v>
      </c>
      <c r="H51" s="249">
        <v>45</v>
      </c>
      <c r="I51" s="248" t="s">
        <v>1229</v>
      </c>
      <c r="J51" s="249">
        <v>879</v>
      </c>
      <c r="K51" s="248" t="s">
        <v>2298</v>
      </c>
      <c r="L51" s="248" t="s">
        <v>2291</v>
      </c>
      <c r="M51" s="248">
        <v>19</v>
      </c>
      <c r="N51" s="248"/>
      <c r="O51" s="248" t="s">
        <v>4076</v>
      </c>
      <c r="P51" s="248" t="s">
        <v>6413</v>
      </c>
      <c r="Q51" s="248" t="s">
        <v>4074</v>
      </c>
      <c r="R51" s="250"/>
    </row>
    <row r="52" spans="1:18" x14ac:dyDescent="0.8">
      <c r="A52" s="248" t="s">
        <v>4151</v>
      </c>
      <c r="B52" s="248" t="s">
        <v>4152</v>
      </c>
      <c r="C52" s="248" t="s">
        <v>1658</v>
      </c>
      <c r="D52" s="248" t="s">
        <v>1226</v>
      </c>
      <c r="E52" s="248">
        <v>7</v>
      </c>
      <c r="F52" s="248" t="s">
        <v>2296</v>
      </c>
      <c r="G52" s="248" t="s">
        <v>2297</v>
      </c>
      <c r="H52" s="249">
        <v>46</v>
      </c>
      <c r="I52" s="248" t="s">
        <v>1226</v>
      </c>
      <c r="J52" s="249">
        <v>535</v>
      </c>
      <c r="K52" s="248" t="s">
        <v>2298</v>
      </c>
      <c r="L52" s="248" t="s">
        <v>2290</v>
      </c>
      <c r="M52" s="248">
        <v>17</v>
      </c>
      <c r="N52" s="248"/>
      <c r="O52" s="248" t="s">
        <v>4153</v>
      </c>
      <c r="P52" s="248" t="s">
        <v>6415</v>
      </c>
      <c r="Q52" s="248" t="s">
        <v>4151</v>
      </c>
      <c r="R52" s="250"/>
    </row>
    <row r="53" spans="1:18" x14ac:dyDescent="0.8">
      <c r="A53" s="248" t="s">
        <v>4446</v>
      </c>
      <c r="B53" s="248" t="s">
        <v>4447</v>
      </c>
      <c r="C53" s="248" t="s">
        <v>1755</v>
      </c>
      <c r="D53" s="248" t="s">
        <v>1233</v>
      </c>
      <c r="E53" s="248">
        <v>8</v>
      </c>
      <c r="F53" s="248" t="s">
        <v>2288</v>
      </c>
      <c r="G53" s="248" t="s">
        <v>2289</v>
      </c>
      <c r="H53" s="249">
        <v>47</v>
      </c>
      <c r="I53" s="248" t="s">
        <v>1233</v>
      </c>
      <c r="J53" s="249">
        <v>909</v>
      </c>
      <c r="K53" s="248" t="s">
        <v>2290</v>
      </c>
      <c r="L53" s="248" t="s">
        <v>2291</v>
      </c>
      <c r="M53" s="248">
        <v>19</v>
      </c>
      <c r="N53" s="248"/>
      <c r="O53" s="248" t="s">
        <v>4448</v>
      </c>
      <c r="P53" s="248" t="s">
        <v>6413</v>
      </c>
      <c r="Q53" s="248" t="s">
        <v>4446</v>
      </c>
      <c r="R53" s="250"/>
    </row>
    <row r="54" spans="1:18" x14ac:dyDescent="0.8">
      <c r="A54" s="248" t="s">
        <v>4517</v>
      </c>
      <c r="B54" s="248" t="s">
        <v>4518</v>
      </c>
      <c r="C54" s="248" t="s">
        <v>1723</v>
      </c>
      <c r="D54" s="248" t="s">
        <v>1230</v>
      </c>
      <c r="E54" s="248">
        <v>8</v>
      </c>
      <c r="F54" s="248" t="s">
        <v>2296</v>
      </c>
      <c r="G54" s="248" t="s">
        <v>2297</v>
      </c>
      <c r="H54" s="249">
        <v>48</v>
      </c>
      <c r="I54" s="248" t="s">
        <v>1230</v>
      </c>
      <c r="J54" s="249">
        <v>372</v>
      </c>
      <c r="K54" s="248" t="s">
        <v>2298</v>
      </c>
      <c r="L54" s="248" t="s">
        <v>2290</v>
      </c>
      <c r="M54" s="248">
        <v>16</v>
      </c>
      <c r="N54" s="248"/>
      <c r="O54" s="248" t="s">
        <v>4519</v>
      </c>
      <c r="P54" s="248" t="s">
        <v>6417</v>
      </c>
      <c r="Q54" s="248" t="s">
        <v>4517</v>
      </c>
      <c r="R54" s="250"/>
    </row>
    <row r="55" spans="1:18" x14ac:dyDescent="0.8">
      <c r="A55" s="248" t="s">
        <v>5156</v>
      </c>
      <c r="B55" s="248" t="s">
        <v>5157</v>
      </c>
      <c r="C55" s="248" t="s">
        <v>1886</v>
      </c>
      <c r="D55" s="248" t="s">
        <v>1241</v>
      </c>
      <c r="E55" s="248">
        <v>10</v>
      </c>
      <c r="F55" s="248" t="s">
        <v>2296</v>
      </c>
      <c r="G55" s="248" t="s">
        <v>2297</v>
      </c>
      <c r="H55" s="249">
        <v>49</v>
      </c>
      <c r="I55" s="248" t="s">
        <v>1241</v>
      </c>
      <c r="J55" s="249">
        <v>422</v>
      </c>
      <c r="K55" s="248" t="s">
        <v>2298</v>
      </c>
      <c r="L55" s="248" t="s">
        <v>2290</v>
      </c>
      <c r="M55" s="248">
        <v>17</v>
      </c>
      <c r="N55" s="248"/>
      <c r="O55" s="248" t="s">
        <v>5158</v>
      </c>
      <c r="P55" s="248" t="s">
        <v>6415</v>
      </c>
      <c r="Q55" s="248" t="s">
        <v>5156</v>
      </c>
      <c r="R55" s="250"/>
    </row>
    <row r="56" spans="1:18" x14ac:dyDescent="0.8">
      <c r="A56" s="248" t="s">
        <v>2285</v>
      </c>
      <c r="B56" s="248" t="s">
        <v>2286</v>
      </c>
      <c r="C56" s="248" t="s">
        <v>1280</v>
      </c>
      <c r="D56" s="248" t="s">
        <v>2287</v>
      </c>
      <c r="E56" s="248">
        <v>1</v>
      </c>
      <c r="F56" s="248" t="s">
        <v>2288</v>
      </c>
      <c r="G56" s="248" t="s">
        <v>2289</v>
      </c>
      <c r="H56" s="249">
        <v>50</v>
      </c>
      <c r="I56" s="248" t="s">
        <v>1185</v>
      </c>
      <c r="J56" s="249">
        <v>742</v>
      </c>
      <c r="K56" s="248" t="s">
        <v>2290</v>
      </c>
      <c r="L56" s="248" t="s">
        <v>2291</v>
      </c>
      <c r="M56" s="248">
        <v>19</v>
      </c>
      <c r="N56" s="248"/>
      <c r="O56" s="248" t="s">
        <v>2292</v>
      </c>
      <c r="P56" s="248" t="s">
        <v>6413</v>
      </c>
      <c r="Q56" s="248" t="s">
        <v>2285</v>
      </c>
      <c r="R56" s="250"/>
    </row>
    <row r="57" spans="1:18" x14ac:dyDescent="0.8">
      <c r="A57" s="248" t="s">
        <v>2395</v>
      </c>
      <c r="B57" s="248" t="s">
        <v>2396</v>
      </c>
      <c r="C57" s="248" t="s">
        <v>1351</v>
      </c>
      <c r="D57" s="248" t="s">
        <v>1191</v>
      </c>
      <c r="E57" s="248">
        <v>1</v>
      </c>
      <c r="F57" s="248" t="s">
        <v>2296</v>
      </c>
      <c r="G57" s="248" t="s">
        <v>2297</v>
      </c>
      <c r="H57" s="249">
        <v>51</v>
      </c>
      <c r="I57" s="248" t="s">
        <v>1191</v>
      </c>
      <c r="J57" s="249">
        <v>411</v>
      </c>
      <c r="K57" s="248" t="s">
        <v>2290</v>
      </c>
      <c r="L57" s="248" t="s">
        <v>2290</v>
      </c>
      <c r="M57" s="248">
        <v>17</v>
      </c>
      <c r="N57" s="248"/>
      <c r="O57" s="248" t="s">
        <v>2397</v>
      </c>
      <c r="P57" s="248" t="s">
        <v>6415</v>
      </c>
      <c r="Q57" s="248" t="s">
        <v>2395</v>
      </c>
      <c r="R57" s="250"/>
    </row>
    <row r="58" spans="1:18" x14ac:dyDescent="0.8">
      <c r="A58" s="248" t="s">
        <v>2477</v>
      </c>
      <c r="B58" s="248" t="s">
        <v>2478</v>
      </c>
      <c r="C58" s="248" t="s">
        <v>1323</v>
      </c>
      <c r="D58" s="248" t="s">
        <v>1188</v>
      </c>
      <c r="E58" s="248">
        <v>1</v>
      </c>
      <c r="F58" s="248" t="s">
        <v>2296</v>
      </c>
      <c r="G58" s="248" t="s">
        <v>2297</v>
      </c>
      <c r="H58" s="249">
        <v>54</v>
      </c>
      <c r="I58" s="248" t="s">
        <v>1188</v>
      </c>
      <c r="J58" s="249">
        <v>502</v>
      </c>
      <c r="K58" s="248" t="s">
        <v>2298</v>
      </c>
      <c r="L58" s="248" t="s">
        <v>2290</v>
      </c>
      <c r="M58" s="248">
        <v>17</v>
      </c>
      <c r="N58" s="248"/>
      <c r="O58" s="248" t="s">
        <v>2479</v>
      </c>
      <c r="P58" s="248" t="s">
        <v>6415</v>
      </c>
      <c r="Q58" s="248" t="s">
        <v>2477</v>
      </c>
      <c r="R58" s="250"/>
    </row>
    <row r="59" spans="1:18" x14ac:dyDescent="0.8">
      <c r="A59" s="248" t="s">
        <v>2508</v>
      </c>
      <c r="B59" s="248" t="s">
        <v>2509</v>
      </c>
      <c r="C59" s="248" t="s">
        <v>1301</v>
      </c>
      <c r="D59" s="248" t="s">
        <v>1186</v>
      </c>
      <c r="E59" s="248">
        <v>1</v>
      </c>
      <c r="F59" s="248" t="s">
        <v>2296</v>
      </c>
      <c r="G59" s="248" t="s">
        <v>2297</v>
      </c>
      <c r="H59" s="249">
        <v>55</v>
      </c>
      <c r="I59" s="248" t="s">
        <v>1186</v>
      </c>
      <c r="J59" s="249">
        <v>502</v>
      </c>
      <c r="K59" s="248" t="s">
        <v>2298</v>
      </c>
      <c r="L59" s="248" t="s">
        <v>2290</v>
      </c>
      <c r="M59" s="248">
        <v>17</v>
      </c>
      <c r="N59" s="248"/>
      <c r="O59" s="248" t="s">
        <v>2510</v>
      </c>
      <c r="P59" s="248" t="s">
        <v>6415</v>
      </c>
      <c r="Q59" s="248" t="s">
        <v>2508</v>
      </c>
      <c r="R59" s="250"/>
    </row>
    <row r="60" spans="1:18" x14ac:dyDescent="0.8">
      <c r="A60" s="248" t="s">
        <v>2566</v>
      </c>
      <c r="B60" s="248" t="s">
        <v>2567</v>
      </c>
      <c r="C60" s="248" t="s">
        <v>1316</v>
      </c>
      <c r="D60" s="248" t="s">
        <v>1187</v>
      </c>
      <c r="E60" s="248">
        <v>1</v>
      </c>
      <c r="F60" s="248" t="s">
        <v>2296</v>
      </c>
      <c r="G60" s="248" t="s">
        <v>2297</v>
      </c>
      <c r="H60" s="249">
        <v>56</v>
      </c>
      <c r="I60" s="248" t="s">
        <v>1187</v>
      </c>
      <c r="J60" s="249">
        <v>400</v>
      </c>
      <c r="K60" s="248" t="s">
        <v>2290</v>
      </c>
      <c r="L60" s="248" t="s">
        <v>2290</v>
      </c>
      <c r="M60" s="248">
        <v>16</v>
      </c>
      <c r="N60" s="248"/>
      <c r="O60" s="248" t="s">
        <v>2568</v>
      </c>
      <c r="P60" s="248" t="s">
        <v>6417</v>
      </c>
      <c r="Q60" s="248" t="s">
        <v>2566</v>
      </c>
      <c r="R60" s="250"/>
    </row>
    <row r="61" spans="1:18" x14ac:dyDescent="0.8">
      <c r="A61" s="248" t="s">
        <v>2569</v>
      </c>
      <c r="B61" s="248" t="s">
        <v>2570</v>
      </c>
      <c r="C61" s="248" t="s">
        <v>1317</v>
      </c>
      <c r="D61" s="248" t="s">
        <v>2571</v>
      </c>
      <c r="E61" s="248">
        <v>1</v>
      </c>
      <c r="F61" s="248" t="s">
        <v>2296</v>
      </c>
      <c r="G61" s="248" t="s">
        <v>2297</v>
      </c>
      <c r="H61" s="249">
        <v>56</v>
      </c>
      <c r="I61" s="248" t="s">
        <v>1187</v>
      </c>
      <c r="J61" s="249">
        <v>241</v>
      </c>
      <c r="K61" s="248" t="s">
        <v>2290</v>
      </c>
      <c r="L61" s="248" t="s">
        <v>2299</v>
      </c>
      <c r="M61" s="248">
        <v>15</v>
      </c>
      <c r="N61" s="248"/>
      <c r="O61" s="248" t="s">
        <v>2572</v>
      </c>
      <c r="P61" s="248" t="s">
        <v>6416</v>
      </c>
      <c r="Q61" s="248" t="s">
        <v>2569</v>
      </c>
      <c r="R61" s="250"/>
    </row>
    <row r="62" spans="1:18" x14ac:dyDescent="0.8">
      <c r="A62" s="248" t="s">
        <v>2673</v>
      </c>
      <c r="B62" s="248" t="s">
        <v>2674</v>
      </c>
      <c r="C62" s="248" t="s">
        <v>1331</v>
      </c>
      <c r="D62" s="248" t="s">
        <v>2675</v>
      </c>
      <c r="E62" s="248">
        <v>1</v>
      </c>
      <c r="F62" s="248" t="s">
        <v>2296</v>
      </c>
      <c r="G62" s="248" t="s">
        <v>2297</v>
      </c>
      <c r="H62" s="249">
        <v>58</v>
      </c>
      <c r="I62" s="248" t="s">
        <v>1189</v>
      </c>
      <c r="J62" s="249">
        <v>170</v>
      </c>
      <c r="K62" s="248" t="s">
        <v>2290</v>
      </c>
      <c r="L62" s="248" t="s">
        <v>2290</v>
      </c>
      <c r="M62" s="248">
        <v>16</v>
      </c>
      <c r="N62" s="248"/>
      <c r="O62" s="248" t="s">
        <v>2676</v>
      </c>
      <c r="P62" s="248" t="s">
        <v>6417</v>
      </c>
      <c r="Q62" s="248" t="s">
        <v>2673</v>
      </c>
      <c r="R62" s="250"/>
    </row>
    <row r="63" spans="1:18" x14ac:dyDescent="0.8">
      <c r="A63" s="248" t="s">
        <v>2972</v>
      </c>
      <c r="B63" s="248" t="s">
        <v>2973</v>
      </c>
      <c r="C63" s="248" t="s">
        <v>1451</v>
      </c>
      <c r="D63" s="248" t="s">
        <v>1201</v>
      </c>
      <c r="E63" s="248">
        <v>3</v>
      </c>
      <c r="F63" s="248" t="s">
        <v>2296</v>
      </c>
      <c r="G63" s="248" t="s">
        <v>2297</v>
      </c>
      <c r="H63" s="249">
        <v>61</v>
      </c>
      <c r="I63" s="248" t="s">
        <v>1201</v>
      </c>
      <c r="J63" s="249">
        <v>328</v>
      </c>
      <c r="K63" s="248" t="s">
        <v>2290</v>
      </c>
      <c r="L63" s="248" t="s">
        <v>2290</v>
      </c>
      <c r="M63" s="248">
        <v>16</v>
      </c>
      <c r="N63" s="248"/>
      <c r="O63" s="248" t="s">
        <v>2974</v>
      </c>
      <c r="P63" s="248" t="s">
        <v>6417</v>
      </c>
      <c r="Q63" s="248" t="s">
        <v>2972</v>
      </c>
      <c r="R63" s="250"/>
    </row>
    <row r="64" spans="1:18" x14ac:dyDescent="0.8">
      <c r="A64" s="248" t="s">
        <v>3003</v>
      </c>
      <c r="B64" s="248" t="s">
        <v>3004</v>
      </c>
      <c r="C64" s="248" t="s">
        <v>1406</v>
      </c>
      <c r="D64" s="248" t="s">
        <v>1197</v>
      </c>
      <c r="E64" s="248">
        <v>3</v>
      </c>
      <c r="F64" s="248" t="s">
        <v>2296</v>
      </c>
      <c r="G64" s="248" t="s">
        <v>2297</v>
      </c>
      <c r="H64" s="249">
        <v>62</v>
      </c>
      <c r="I64" s="248" t="s">
        <v>1197</v>
      </c>
      <c r="J64" s="249">
        <v>486</v>
      </c>
      <c r="K64" s="248" t="s">
        <v>2298</v>
      </c>
      <c r="L64" s="248" t="s">
        <v>2290</v>
      </c>
      <c r="M64" s="248">
        <v>17</v>
      </c>
      <c r="N64" s="248"/>
      <c r="O64" s="248" t="s">
        <v>3005</v>
      </c>
      <c r="P64" s="248" t="s">
        <v>6415</v>
      </c>
      <c r="Q64" s="248" t="s">
        <v>3003</v>
      </c>
      <c r="R64" s="250"/>
    </row>
    <row r="65" spans="1:18" x14ac:dyDescent="0.8">
      <c r="A65" s="248" t="s">
        <v>2736</v>
      </c>
      <c r="B65" s="248" t="s">
        <v>2737</v>
      </c>
      <c r="C65" s="248" t="s">
        <v>1359</v>
      </c>
      <c r="D65" s="248" t="s">
        <v>2738</v>
      </c>
      <c r="E65" s="248">
        <v>2</v>
      </c>
      <c r="F65" s="248" t="s">
        <v>2296</v>
      </c>
      <c r="G65" s="248" t="s">
        <v>2297</v>
      </c>
      <c r="H65" s="249">
        <v>63</v>
      </c>
      <c r="I65" s="248" t="s">
        <v>1192</v>
      </c>
      <c r="J65" s="249">
        <v>319</v>
      </c>
      <c r="K65" s="248" t="s">
        <v>2298</v>
      </c>
      <c r="L65" s="248" t="s">
        <v>2290</v>
      </c>
      <c r="M65" s="248">
        <v>16</v>
      </c>
      <c r="N65" s="248"/>
      <c r="O65" s="248" t="s">
        <v>2739</v>
      </c>
      <c r="P65" s="248" t="s">
        <v>6417</v>
      </c>
      <c r="Q65" s="248" t="s">
        <v>2736</v>
      </c>
      <c r="R65" s="250"/>
    </row>
    <row r="66" spans="1:18" x14ac:dyDescent="0.8">
      <c r="A66" s="248" t="s">
        <v>2740</v>
      </c>
      <c r="B66" s="248" t="s">
        <v>2741</v>
      </c>
      <c r="C66" s="248" t="s">
        <v>1360</v>
      </c>
      <c r="D66" s="248" t="s">
        <v>2742</v>
      </c>
      <c r="E66" s="248">
        <v>2</v>
      </c>
      <c r="F66" s="248" t="s">
        <v>2296</v>
      </c>
      <c r="G66" s="248" t="s">
        <v>2297</v>
      </c>
      <c r="H66" s="249">
        <v>63</v>
      </c>
      <c r="I66" s="248" t="s">
        <v>1192</v>
      </c>
      <c r="J66" s="249">
        <v>420</v>
      </c>
      <c r="K66" s="248" t="s">
        <v>2298</v>
      </c>
      <c r="L66" s="248" t="s">
        <v>2290</v>
      </c>
      <c r="M66" s="248">
        <v>17</v>
      </c>
      <c r="N66" s="248"/>
      <c r="O66" s="248" t="s">
        <v>2743</v>
      </c>
      <c r="P66" s="248" t="s">
        <v>6415</v>
      </c>
      <c r="Q66" s="248" t="s">
        <v>2740</v>
      </c>
      <c r="R66" s="250"/>
    </row>
    <row r="67" spans="1:18" x14ac:dyDescent="0.8">
      <c r="A67" s="248" t="s">
        <v>2772</v>
      </c>
      <c r="B67" s="248" t="s">
        <v>2773</v>
      </c>
      <c r="C67" s="248" t="s">
        <v>1388</v>
      </c>
      <c r="D67" s="248" t="s">
        <v>1195</v>
      </c>
      <c r="E67" s="248">
        <v>2</v>
      </c>
      <c r="F67" s="248" t="s">
        <v>2296</v>
      </c>
      <c r="G67" s="248" t="s">
        <v>2297</v>
      </c>
      <c r="H67" s="249">
        <v>64</v>
      </c>
      <c r="I67" s="248" t="s">
        <v>1195</v>
      </c>
      <c r="J67" s="249">
        <v>323</v>
      </c>
      <c r="K67" s="248" t="s">
        <v>2298</v>
      </c>
      <c r="L67" s="248" t="s">
        <v>2290</v>
      </c>
      <c r="M67" s="248">
        <v>16</v>
      </c>
      <c r="N67" s="248"/>
      <c r="O67" s="248" t="s">
        <v>2774</v>
      </c>
      <c r="P67" s="248" t="s">
        <v>6417</v>
      </c>
      <c r="Q67" s="248" t="s">
        <v>2772</v>
      </c>
      <c r="R67" s="250"/>
    </row>
    <row r="68" spans="1:18" x14ac:dyDescent="0.8">
      <c r="A68" s="248" t="s">
        <v>2775</v>
      </c>
      <c r="B68" s="248" t="s">
        <v>2776</v>
      </c>
      <c r="C68" s="248" t="s">
        <v>1389</v>
      </c>
      <c r="D68" s="248" t="s">
        <v>2777</v>
      </c>
      <c r="E68" s="248">
        <v>2</v>
      </c>
      <c r="F68" s="248" t="s">
        <v>2296</v>
      </c>
      <c r="G68" s="248" t="s">
        <v>2297</v>
      </c>
      <c r="H68" s="249">
        <v>64</v>
      </c>
      <c r="I68" s="248" t="s">
        <v>1195</v>
      </c>
      <c r="J68" s="249">
        <v>307</v>
      </c>
      <c r="K68" s="248" t="s">
        <v>2298</v>
      </c>
      <c r="L68" s="248" t="s">
        <v>2299</v>
      </c>
      <c r="M68" s="248">
        <v>15</v>
      </c>
      <c r="N68" s="248"/>
      <c r="O68" s="248" t="s">
        <v>2778</v>
      </c>
      <c r="P68" s="248" t="s">
        <v>6416</v>
      </c>
      <c r="Q68" s="248" t="s">
        <v>2775</v>
      </c>
      <c r="R68" s="250"/>
    </row>
    <row r="69" spans="1:18" x14ac:dyDescent="0.8">
      <c r="A69" s="248" t="s">
        <v>3049</v>
      </c>
      <c r="B69" s="248" t="s">
        <v>3050</v>
      </c>
      <c r="C69" s="248" t="s">
        <v>1439</v>
      </c>
      <c r="D69" s="248" t="s">
        <v>1200</v>
      </c>
      <c r="E69" s="248">
        <v>3</v>
      </c>
      <c r="F69" s="248" t="s">
        <v>2296</v>
      </c>
      <c r="G69" s="248" t="s">
        <v>2297</v>
      </c>
      <c r="H69" s="249">
        <v>66</v>
      </c>
      <c r="I69" s="248" t="s">
        <v>1200</v>
      </c>
      <c r="J69" s="249">
        <v>450</v>
      </c>
      <c r="K69" s="248" t="s">
        <v>2298</v>
      </c>
      <c r="L69" s="248" t="s">
        <v>2290</v>
      </c>
      <c r="M69" s="248">
        <v>17</v>
      </c>
      <c r="N69" s="248"/>
      <c r="O69" s="248" t="s">
        <v>3051</v>
      </c>
      <c r="P69" s="248" t="s">
        <v>6415</v>
      </c>
      <c r="Q69" s="248" t="s">
        <v>3049</v>
      </c>
      <c r="R69" s="250"/>
    </row>
    <row r="70" spans="1:18" x14ac:dyDescent="0.8">
      <c r="A70" s="248" t="s">
        <v>2843</v>
      </c>
      <c r="B70" s="248" t="s">
        <v>2844</v>
      </c>
      <c r="C70" s="248" t="s">
        <v>1377</v>
      </c>
      <c r="D70" s="248" t="s">
        <v>1194</v>
      </c>
      <c r="E70" s="248">
        <v>2</v>
      </c>
      <c r="F70" s="248" t="s">
        <v>2296</v>
      </c>
      <c r="G70" s="248" t="s">
        <v>2297</v>
      </c>
      <c r="H70" s="249">
        <v>67</v>
      </c>
      <c r="I70" s="248" t="s">
        <v>1194</v>
      </c>
      <c r="J70" s="249">
        <v>510</v>
      </c>
      <c r="K70" s="248" t="s">
        <v>2298</v>
      </c>
      <c r="L70" s="248" t="s">
        <v>2290</v>
      </c>
      <c r="M70" s="248">
        <v>17</v>
      </c>
      <c r="N70" s="248"/>
      <c r="O70" s="248" t="s">
        <v>2845</v>
      </c>
      <c r="P70" s="248" t="s">
        <v>6415</v>
      </c>
      <c r="Q70" s="248" t="s">
        <v>2843</v>
      </c>
      <c r="R70" s="250"/>
    </row>
    <row r="71" spans="1:18" x14ac:dyDescent="0.8">
      <c r="A71" s="248" t="s">
        <v>3377</v>
      </c>
      <c r="B71" s="248" t="s">
        <v>3378</v>
      </c>
      <c r="C71" s="248" t="s">
        <v>1570</v>
      </c>
      <c r="D71" s="248" t="s">
        <v>3379</v>
      </c>
      <c r="E71" s="248">
        <v>5</v>
      </c>
      <c r="F71" s="248" t="s">
        <v>2296</v>
      </c>
      <c r="G71" s="248" t="s">
        <v>2297</v>
      </c>
      <c r="H71" s="249">
        <v>70</v>
      </c>
      <c r="I71" s="248" t="s">
        <v>1214</v>
      </c>
      <c r="J71" s="249">
        <v>272</v>
      </c>
      <c r="K71" s="248" t="s">
        <v>2298</v>
      </c>
      <c r="L71" s="248" t="s">
        <v>2299</v>
      </c>
      <c r="M71" s="248">
        <v>15</v>
      </c>
      <c r="N71" s="248"/>
      <c r="O71" s="248" t="s">
        <v>3380</v>
      </c>
      <c r="P71" s="248" t="s">
        <v>6416</v>
      </c>
      <c r="Q71" s="248" t="s">
        <v>3377</v>
      </c>
      <c r="R71" s="250"/>
    </row>
    <row r="72" spans="1:18" x14ac:dyDescent="0.8">
      <c r="A72" s="248" t="s">
        <v>3381</v>
      </c>
      <c r="B72" s="248" t="s">
        <v>3382</v>
      </c>
      <c r="C72" s="248" t="s">
        <v>1571</v>
      </c>
      <c r="D72" s="248" t="s">
        <v>3383</v>
      </c>
      <c r="E72" s="248">
        <v>5</v>
      </c>
      <c r="F72" s="248" t="s">
        <v>2296</v>
      </c>
      <c r="G72" s="248" t="s">
        <v>2297</v>
      </c>
      <c r="H72" s="249">
        <v>70</v>
      </c>
      <c r="I72" s="248" t="s">
        <v>1214</v>
      </c>
      <c r="J72" s="249">
        <v>340</v>
      </c>
      <c r="K72" s="248" t="s">
        <v>2298</v>
      </c>
      <c r="L72" s="248" t="s">
        <v>2290</v>
      </c>
      <c r="M72" s="248">
        <v>16</v>
      </c>
      <c r="N72" s="248"/>
      <c r="O72" s="248" t="s">
        <v>3384</v>
      </c>
      <c r="P72" s="248" t="s">
        <v>6417</v>
      </c>
      <c r="Q72" s="248" t="s">
        <v>3381</v>
      </c>
      <c r="R72" s="250"/>
    </row>
    <row r="73" spans="1:18" x14ac:dyDescent="0.8">
      <c r="A73" s="248" t="s">
        <v>3385</v>
      </c>
      <c r="B73" s="248" t="s">
        <v>3386</v>
      </c>
      <c r="C73" s="248" t="s">
        <v>1572</v>
      </c>
      <c r="D73" s="248" t="s">
        <v>3387</v>
      </c>
      <c r="E73" s="248">
        <v>5</v>
      </c>
      <c r="F73" s="248" t="s">
        <v>2296</v>
      </c>
      <c r="G73" s="248" t="s">
        <v>2297</v>
      </c>
      <c r="H73" s="249">
        <v>70</v>
      </c>
      <c r="I73" s="248" t="s">
        <v>1214</v>
      </c>
      <c r="J73" s="249">
        <v>340</v>
      </c>
      <c r="K73" s="248" t="s">
        <v>2298</v>
      </c>
      <c r="L73" s="248" t="s">
        <v>2299</v>
      </c>
      <c r="M73" s="248">
        <v>15</v>
      </c>
      <c r="N73" s="248"/>
      <c r="O73" s="248" t="s">
        <v>3388</v>
      </c>
      <c r="P73" s="248" t="s">
        <v>6416</v>
      </c>
      <c r="Q73" s="248" t="s">
        <v>3385</v>
      </c>
      <c r="R73" s="250"/>
    </row>
    <row r="74" spans="1:18" x14ac:dyDescent="0.8">
      <c r="A74" s="248" t="s">
        <v>3417</v>
      </c>
      <c r="B74" s="248" t="s">
        <v>3418</v>
      </c>
      <c r="C74" s="248" t="s">
        <v>1529</v>
      </c>
      <c r="D74" s="248" t="s">
        <v>3419</v>
      </c>
      <c r="E74" s="248">
        <v>5</v>
      </c>
      <c r="F74" s="248" t="s">
        <v>2296</v>
      </c>
      <c r="G74" s="248" t="s">
        <v>2297</v>
      </c>
      <c r="H74" s="249">
        <v>71</v>
      </c>
      <c r="I74" s="248" t="s">
        <v>1210</v>
      </c>
      <c r="J74" s="249">
        <v>562</v>
      </c>
      <c r="K74" s="248" t="s">
        <v>2290</v>
      </c>
      <c r="L74" s="248" t="s">
        <v>2290</v>
      </c>
      <c r="M74" s="248">
        <v>17</v>
      </c>
      <c r="N74" s="248"/>
      <c r="O74" s="248" t="s">
        <v>3420</v>
      </c>
      <c r="P74" s="248" t="s">
        <v>6415</v>
      </c>
      <c r="Q74" s="248" t="s">
        <v>3417</v>
      </c>
      <c r="R74" s="250"/>
    </row>
    <row r="75" spans="1:18" x14ac:dyDescent="0.8">
      <c r="A75" s="248" t="s">
        <v>3421</v>
      </c>
      <c r="B75" s="248" t="s">
        <v>3422</v>
      </c>
      <c r="C75" s="248" t="s">
        <v>1530</v>
      </c>
      <c r="D75" s="248" t="s">
        <v>3423</v>
      </c>
      <c r="E75" s="248">
        <v>5</v>
      </c>
      <c r="F75" s="248" t="s">
        <v>2296</v>
      </c>
      <c r="G75" s="248" t="s">
        <v>2297</v>
      </c>
      <c r="H75" s="249">
        <v>71</v>
      </c>
      <c r="I75" s="248" t="s">
        <v>1210</v>
      </c>
      <c r="J75" s="249">
        <v>298</v>
      </c>
      <c r="K75" s="248" t="s">
        <v>2290</v>
      </c>
      <c r="L75" s="248" t="s">
        <v>2299</v>
      </c>
      <c r="M75" s="248">
        <v>15</v>
      </c>
      <c r="N75" s="248"/>
      <c r="O75" s="248" t="s">
        <v>3424</v>
      </c>
      <c r="P75" s="248" t="s">
        <v>6416</v>
      </c>
      <c r="Q75" s="248" t="s">
        <v>3421</v>
      </c>
      <c r="R75" s="250"/>
    </row>
    <row r="76" spans="1:18" x14ac:dyDescent="0.8">
      <c r="A76" s="248" t="s">
        <v>3481</v>
      </c>
      <c r="B76" s="248" t="s">
        <v>3482</v>
      </c>
      <c r="C76" s="248" t="s">
        <v>1585</v>
      </c>
      <c r="D76" s="248" t="s">
        <v>3483</v>
      </c>
      <c r="E76" s="248">
        <v>5</v>
      </c>
      <c r="F76" s="248" t="s">
        <v>2296</v>
      </c>
      <c r="G76" s="248" t="s">
        <v>2297</v>
      </c>
      <c r="H76" s="249">
        <v>72</v>
      </c>
      <c r="I76" s="248" t="s">
        <v>1217</v>
      </c>
      <c r="J76" s="249">
        <v>262</v>
      </c>
      <c r="K76" s="248" t="s">
        <v>2298</v>
      </c>
      <c r="L76" s="248" t="s">
        <v>2299</v>
      </c>
      <c r="M76" s="248">
        <v>15</v>
      </c>
      <c r="N76" s="248"/>
      <c r="O76" s="248" t="s">
        <v>3484</v>
      </c>
      <c r="P76" s="248" t="s">
        <v>6416</v>
      </c>
      <c r="Q76" s="248" t="s">
        <v>3481</v>
      </c>
      <c r="R76" s="250"/>
    </row>
    <row r="77" spans="1:18" x14ac:dyDescent="0.8">
      <c r="A77" s="248" t="s">
        <v>3552</v>
      </c>
      <c r="B77" s="248" t="s">
        <v>3553</v>
      </c>
      <c r="C77" s="248" t="s">
        <v>6319</v>
      </c>
      <c r="D77" s="248" t="s">
        <v>1216</v>
      </c>
      <c r="E77" s="248">
        <v>5</v>
      </c>
      <c r="F77" s="248" t="s">
        <v>2288</v>
      </c>
      <c r="G77" s="248" t="s">
        <v>2289</v>
      </c>
      <c r="H77" s="249">
        <v>74</v>
      </c>
      <c r="I77" s="248" t="s">
        <v>1216</v>
      </c>
      <c r="J77" s="249">
        <v>626</v>
      </c>
      <c r="K77" s="248" t="s">
        <v>2290</v>
      </c>
      <c r="L77" s="248" t="s">
        <v>2291</v>
      </c>
      <c r="M77" s="248">
        <v>18</v>
      </c>
      <c r="N77" s="248"/>
      <c r="O77" s="248" t="s">
        <v>3554</v>
      </c>
      <c r="P77" s="248" t="s">
        <v>6412</v>
      </c>
      <c r="Q77" s="248" t="s">
        <v>3552</v>
      </c>
      <c r="R77" s="250"/>
    </row>
    <row r="78" spans="1:18" x14ac:dyDescent="0.8">
      <c r="A78" s="248" t="s">
        <v>3559</v>
      </c>
      <c r="B78" s="248" t="s">
        <v>3560</v>
      </c>
      <c r="C78" s="248" t="s">
        <v>1579</v>
      </c>
      <c r="D78" s="248" t="s">
        <v>3561</v>
      </c>
      <c r="E78" s="248">
        <v>5</v>
      </c>
      <c r="F78" s="248" t="s">
        <v>2296</v>
      </c>
      <c r="G78" s="248" t="s">
        <v>2297</v>
      </c>
      <c r="H78" s="249">
        <v>75</v>
      </c>
      <c r="I78" s="248" t="s">
        <v>1215</v>
      </c>
      <c r="J78" s="249">
        <v>284</v>
      </c>
      <c r="K78" s="248" t="s">
        <v>2298</v>
      </c>
      <c r="L78" s="248" t="s">
        <v>2290</v>
      </c>
      <c r="M78" s="248">
        <v>16</v>
      </c>
      <c r="N78" s="248"/>
      <c r="O78" s="248" t="s">
        <v>3562</v>
      </c>
      <c r="P78" s="248" t="s">
        <v>6417</v>
      </c>
      <c r="Q78" s="248" t="s">
        <v>3559</v>
      </c>
      <c r="R78" s="250"/>
    </row>
    <row r="79" spans="1:18" x14ac:dyDescent="0.8">
      <c r="A79" s="248" t="s">
        <v>3571</v>
      </c>
      <c r="B79" s="248" t="s">
        <v>3572</v>
      </c>
      <c r="C79" s="248" t="s">
        <v>1561</v>
      </c>
      <c r="D79" s="248" t="s">
        <v>3573</v>
      </c>
      <c r="E79" s="248">
        <v>5</v>
      </c>
      <c r="F79" s="248" t="s">
        <v>2296</v>
      </c>
      <c r="G79" s="248" t="s">
        <v>2297</v>
      </c>
      <c r="H79" s="249">
        <v>76</v>
      </c>
      <c r="I79" s="248" t="s">
        <v>1213</v>
      </c>
      <c r="J79" s="249">
        <v>447</v>
      </c>
      <c r="K79" s="248" t="s">
        <v>2290</v>
      </c>
      <c r="L79" s="248" t="s">
        <v>2290</v>
      </c>
      <c r="M79" s="248">
        <v>17</v>
      </c>
      <c r="N79" s="248"/>
      <c r="O79" s="248" t="s">
        <v>3574</v>
      </c>
      <c r="P79" s="248" t="s">
        <v>6415</v>
      </c>
      <c r="Q79" s="248" t="s">
        <v>3571</v>
      </c>
      <c r="R79" s="250"/>
    </row>
    <row r="80" spans="1:18" x14ac:dyDescent="0.8">
      <c r="A80" s="248" t="s">
        <v>3603</v>
      </c>
      <c r="B80" s="248" t="s">
        <v>3604</v>
      </c>
      <c r="C80" s="248" t="s">
        <v>1553</v>
      </c>
      <c r="D80" s="248" t="s">
        <v>1212</v>
      </c>
      <c r="E80" s="248">
        <v>5</v>
      </c>
      <c r="F80" s="248" t="s">
        <v>2296</v>
      </c>
      <c r="G80" s="248" t="s">
        <v>2297</v>
      </c>
      <c r="H80" s="249">
        <v>77</v>
      </c>
      <c r="I80" s="248" t="s">
        <v>1212</v>
      </c>
      <c r="J80" s="249">
        <v>278</v>
      </c>
      <c r="K80" s="248" t="s">
        <v>2298</v>
      </c>
      <c r="L80" s="248" t="s">
        <v>2290</v>
      </c>
      <c r="M80" s="248">
        <v>16</v>
      </c>
      <c r="N80" s="248"/>
      <c r="O80" s="248" t="s">
        <v>3605</v>
      </c>
      <c r="P80" s="248" t="s">
        <v>6417</v>
      </c>
      <c r="Q80" s="248" t="s">
        <v>3603</v>
      </c>
      <c r="R80" s="250"/>
    </row>
    <row r="81" spans="1:18" x14ac:dyDescent="0.8">
      <c r="A81" s="248" t="s">
        <v>5273</v>
      </c>
      <c r="B81" s="248" t="s">
        <v>5274</v>
      </c>
      <c r="C81" s="248" t="s">
        <v>1951</v>
      </c>
      <c r="D81" s="248" t="s">
        <v>1246</v>
      </c>
      <c r="E81" s="248">
        <v>11</v>
      </c>
      <c r="F81" s="248" t="s">
        <v>2296</v>
      </c>
      <c r="G81" s="248" t="s">
        <v>2297</v>
      </c>
      <c r="H81" s="249">
        <v>81</v>
      </c>
      <c r="I81" s="248" t="s">
        <v>1246</v>
      </c>
      <c r="J81" s="249">
        <v>474</v>
      </c>
      <c r="K81" s="248" t="s">
        <v>2298</v>
      </c>
      <c r="L81" s="248" t="s">
        <v>2290</v>
      </c>
      <c r="M81" s="248">
        <v>17</v>
      </c>
      <c r="N81" s="248"/>
      <c r="O81" s="248" t="s">
        <v>5275</v>
      </c>
      <c r="P81" s="248" t="s">
        <v>6415</v>
      </c>
      <c r="Q81" s="248" t="s">
        <v>5273</v>
      </c>
      <c r="R81" s="250"/>
    </row>
    <row r="82" spans="1:18" x14ac:dyDescent="0.8">
      <c r="A82" s="248" t="s">
        <v>5308</v>
      </c>
      <c r="B82" s="248" t="s">
        <v>5309</v>
      </c>
      <c r="C82" s="248" t="s">
        <v>1987</v>
      </c>
      <c r="D82" s="248" t="s">
        <v>1249</v>
      </c>
      <c r="E82" s="248">
        <v>11</v>
      </c>
      <c r="F82" s="248" t="s">
        <v>2296</v>
      </c>
      <c r="G82" s="248" t="s">
        <v>2297</v>
      </c>
      <c r="H82" s="249">
        <v>82</v>
      </c>
      <c r="I82" s="248" t="s">
        <v>1249</v>
      </c>
      <c r="J82" s="249">
        <v>215</v>
      </c>
      <c r="K82" s="248" t="s">
        <v>2298</v>
      </c>
      <c r="L82" s="248" t="s">
        <v>2290</v>
      </c>
      <c r="M82" s="248">
        <v>16</v>
      </c>
      <c r="N82" s="248"/>
      <c r="O82" s="248" t="s">
        <v>5310</v>
      </c>
      <c r="P82" s="248" t="s">
        <v>6417</v>
      </c>
      <c r="Q82" s="248" t="s">
        <v>5308</v>
      </c>
      <c r="R82" s="250"/>
    </row>
    <row r="83" spans="1:18" x14ac:dyDescent="0.8">
      <c r="A83" s="248" t="s">
        <v>5311</v>
      </c>
      <c r="B83" s="248" t="s">
        <v>5312</v>
      </c>
      <c r="C83" s="248" t="s">
        <v>1988</v>
      </c>
      <c r="D83" s="248" t="s">
        <v>5313</v>
      </c>
      <c r="E83" s="248">
        <v>11</v>
      </c>
      <c r="F83" s="248" t="s">
        <v>2296</v>
      </c>
      <c r="G83" s="248" t="s">
        <v>2297</v>
      </c>
      <c r="H83" s="249">
        <v>82</v>
      </c>
      <c r="I83" s="248" t="s">
        <v>1249</v>
      </c>
      <c r="J83" s="249">
        <v>209</v>
      </c>
      <c r="K83" s="248" t="s">
        <v>2298</v>
      </c>
      <c r="L83" s="248" t="s">
        <v>2299</v>
      </c>
      <c r="M83" s="248">
        <v>15</v>
      </c>
      <c r="N83" s="248"/>
      <c r="O83" s="248" t="s">
        <v>5314</v>
      </c>
      <c r="P83" s="248" t="s">
        <v>6416</v>
      </c>
      <c r="Q83" s="248" t="s">
        <v>5311</v>
      </c>
      <c r="R83" s="250"/>
    </row>
    <row r="84" spans="1:18" x14ac:dyDescent="0.8">
      <c r="A84" s="248" t="s">
        <v>5341</v>
      </c>
      <c r="B84" s="248" t="s">
        <v>5342</v>
      </c>
      <c r="C84" s="248" t="s">
        <v>1995</v>
      </c>
      <c r="D84" s="248" t="s">
        <v>5343</v>
      </c>
      <c r="E84" s="248">
        <v>11</v>
      </c>
      <c r="F84" s="248" t="s">
        <v>2288</v>
      </c>
      <c r="G84" s="248" t="s">
        <v>2289</v>
      </c>
      <c r="H84" s="249">
        <v>83</v>
      </c>
      <c r="I84" s="248" t="s">
        <v>1250</v>
      </c>
      <c r="J84" s="249">
        <v>550</v>
      </c>
      <c r="K84" s="248" t="s">
        <v>2298</v>
      </c>
      <c r="L84" s="248" t="s">
        <v>2291</v>
      </c>
      <c r="M84" s="248">
        <v>18</v>
      </c>
      <c r="N84" s="248"/>
      <c r="O84" s="248" t="s">
        <v>5344</v>
      </c>
      <c r="P84" s="248" t="s">
        <v>6412</v>
      </c>
      <c r="Q84" s="248" t="s">
        <v>5341</v>
      </c>
      <c r="R84" s="250"/>
    </row>
    <row r="85" spans="1:18" x14ac:dyDescent="0.8">
      <c r="A85" s="248" t="s">
        <v>5356</v>
      </c>
      <c r="B85" s="248" t="s">
        <v>5357</v>
      </c>
      <c r="C85" s="248" t="s">
        <v>2004</v>
      </c>
      <c r="D85" s="248" t="s">
        <v>5358</v>
      </c>
      <c r="E85" s="248">
        <v>11</v>
      </c>
      <c r="F85" s="248" t="s">
        <v>2296</v>
      </c>
      <c r="G85" s="248" t="s">
        <v>2297</v>
      </c>
      <c r="H85" s="249">
        <v>84</v>
      </c>
      <c r="I85" s="248" t="s">
        <v>1252</v>
      </c>
      <c r="J85" s="249">
        <v>160</v>
      </c>
      <c r="K85" s="248" t="s">
        <v>2290</v>
      </c>
      <c r="L85" s="248" t="s">
        <v>2299</v>
      </c>
      <c r="M85" s="248">
        <v>14</v>
      </c>
      <c r="N85" s="248"/>
      <c r="O85" s="248" t="s">
        <v>5359</v>
      </c>
      <c r="P85" s="248" t="s">
        <v>6418</v>
      </c>
      <c r="Q85" s="248" t="s">
        <v>5356</v>
      </c>
      <c r="R85" s="250"/>
    </row>
    <row r="86" spans="1:18" x14ac:dyDescent="0.8">
      <c r="A86" s="248" t="s">
        <v>5432</v>
      </c>
      <c r="B86" s="248" t="s">
        <v>5433</v>
      </c>
      <c r="C86" s="248" t="s">
        <v>1998</v>
      </c>
      <c r="D86" s="248" t="s">
        <v>1251</v>
      </c>
      <c r="E86" s="248">
        <v>11</v>
      </c>
      <c r="F86" s="248" t="s">
        <v>2296</v>
      </c>
      <c r="G86" s="248" t="s">
        <v>2297</v>
      </c>
      <c r="H86" s="249">
        <v>85</v>
      </c>
      <c r="I86" s="248" t="s">
        <v>1251</v>
      </c>
      <c r="J86" s="249">
        <v>283</v>
      </c>
      <c r="K86" s="248" t="s">
        <v>2290</v>
      </c>
      <c r="L86" s="248" t="s">
        <v>2290</v>
      </c>
      <c r="M86" s="248">
        <v>16</v>
      </c>
      <c r="N86" s="248"/>
      <c r="O86" s="248" t="s">
        <v>5434</v>
      </c>
      <c r="P86" s="248" t="s">
        <v>6417</v>
      </c>
      <c r="Q86" s="248" t="s">
        <v>5432</v>
      </c>
      <c r="R86" s="250"/>
    </row>
    <row r="87" spans="1:18" x14ac:dyDescent="0.8">
      <c r="A87" s="248" t="s">
        <v>5451</v>
      </c>
      <c r="B87" s="248" t="s">
        <v>5452</v>
      </c>
      <c r="C87" s="248" t="s">
        <v>1959</v>
      </c>
      <c r="D87" s="248" t="s">
        <v>5453</v>
      </c>
      <c r="E87" s="248">
        <v>11</v>
      </c>
      <c r="F87" s="248" t="s">
        <v>2296</v>
      </c>
      <c r="G87" s="248" t="s">
        <v>2297</v>
      </c>
      <c r="H87" s="249">
        <v>86</v>
      </c>
      <c r="I87" s="248" t="s">
        <v>1247</v>
      </c>
      <c r="J87" s="249">
        <v>509</v>
      </c>
      <c r="K87" s="248" t="s">
        <v>2298</v>
      </c>
      <c r="L87" s="248" t="s">
        <v>2290</v>
      </c>
      <c r="M87" s="248">
        <v>17</v>
      </c>
      <c r="N87" s="248"/>
      <c r="O87" s="248" t="s">
        <v>5454</v>
      </c>
      <c r="P87" s="248" t="s">
        <v>6415</v>
      </c>
      <c r="Q87" s="248" t="s">
        <v>5451</v>
      </c>
      <c r="R87" s="250"/>
    </row>
    <row r="88" spans="1:18" x14ac:dyDescent="0.8">
      <c r="A88" s="248" t="s">
        <v>5499</v>
      </c>
      <c r="B88" s="248" t="s">
        <v>5500</v>
      </c>
      <c r="C88" s="248" t="s">
        <v>2078</v>
      </c>
      <c r="D88" s="248" t="s">
        <v>1258</v>
      </c>
      <c r="E88" s="248">
        <v>12</v>
      </c>
      <c r="F88" s="248" t="s">
        <v>2296</v>
      </c>
      <c r="G88" s="248" t="s">
        <v>2297</v>
      </c>
      <c r="H88" s="249">
        <v>90</v>
      </c>
      <c r="I88" s="248" t="s">
        <v>1258</v>
      </c>
      <c r="J88" s="249">
        <v>508</v>
      </c>
      <c r="K88" s="248" t="s">
        <v>2290</v>
      </c>
      <c r="L88" s="248" t="s">
        <v>2290</v>
      </c>
      <c r="M88" s="248">
        <v>17</v>
      </c>
      <c r="N88" s="248"/>
      <c r="O88" s="248" t="s">
        <v>5501</v>
      </c>
      <c r="P88" s="248" t="s">
        <v>6415</v>
      </c>
      <c r="Q88" s="248" t="s">
        <v>5499</v>
      </c>
      <c r="R88" s="250"/>
    </row>
    <row r="89" spans="1:18" x14ac:dyDescent="0.8">
      <c r="A89" s="248" t="s">
        <v>5562</v>
      </c>
      <c r="B89" s="248" t="s">
        <v>5563</v>
      </c>
      <c r="C89" s="248" t="s">
        <v>2094</v>
      </c>
      <c r="D89" s="248" t="s">
        <v>1259</v>
      </c>
      <c r="E89" s="248">
        <v>12</v>
      </c>
      <c r="F89" s="248" t="s">
        <v>2296</v>
      </c>
      <c r="G89" s="248" t="s">
        <v>2297</v>
      </c>
      <c r="H89" s="249">
        <v>91</v>
      </c>
      <c r="I89" s="248" t="s">
        <v>1259</v>
      </c>
      <c r="J89" s="249">
        <v>240</v>
      </c>
      <c r="K89" s="248" t="s">
        <v>2298</v>
      </c>
      <c r="L89" s="248" t="s">
        <v>2290</v>
      </c>
      <c r="M89" s="248">
        <v>16</v>
      </c>
      <c r="N89" s="248"/>
      <c r="O89" s="248" t="s">
        <v>5564</v>
      </c>
      <c r="P89" s="248" t="s">
        <v>6417</v>
      </c>
      <c r="Q89" s="248" t="s">
        <v>5562</v>
      </c>
      <c r="R89" s="250"/>
    </row>
    <row r="90" spans="1:18" x14ac:dyDescent="0.8">
      <c r="A90" s="248" t="s">
        <v>5628</v>
      </c>
      <c r="B90" s="248" t="s">
        <v>5629</v>
      </c>
      <c r="C90" s="248" t="s">
        <v>2058</v>
      </c>
      <c r="D90" s="248" t="s">
        <v>1256</v>
      </c>
      <c r="E90" s="248">
        <v>12</v>
      </c>
      <c r="F90" s="248" t="s">
        <v>2296</v>
      </c>
      <c r="G90" s="248" t="s">
        <v>2297</v>
      </c>
      <c r="H90" s="249">
        <v>93</v>
      </c>
      <c r="I90" s="248" t="s">
        <v>1256</v>
      </c>
      <c r="J90" s="249">
        <v>450</v>
      </c>
      <c r="K90" s="248" t="s">
        <v>2298</v>
      </c>
      <c r="L90" s="248" t="s">
        <v>2290</v>
      </c>
      <c r="M90" s="248">
        <v>17</v>
      </c>
      <c r="N90" s="248"/>
      <c r="O90" s="248" t="s">
        <v>5630</v>
      </c>
      <c r="P90" s="248" t="s">
        <v>6415</v>
      </c>
      <c r="Q90" s="248" t="s">
        <v>5628</v>
      </c>
      <c r="R90" s="250"/>
    </row>
    <row r="91" spans="1:18" x14ac:dyDescent="0.8">
      <c r="A91" s="248" t="s">
        <v>5671</v>
      </c>
      <c r="B91" s="248" t="s">
        <v>5672</v>
      </c>
      <c r="C91" s="248" t="s">
        <v>2046</v>
      </c>
      <c r="D91" s="248" t="s">
        <v>1255</v>
      </c>
      <c r="E91" s="248">
        <v>12</v>
      </c>
      <c r="F91" s="248" t="s">
        <v>2296</v>
      </c>
      <c r="G91" s="248" t="s">
        <v>2297</v>
      </c>
      <c r="H91" s="249">
        <v>94</v>
      </c>
      <c r="I91" s="248" t="s">
        <v>1255</v>
      </c>
      <c r="J91" s="249">
        <v>504</v>
      </c>
      <c r="K91" s="248" t="s">
        <v>2290</v>
      </c>
      <c r="L91" s="248" t="s">
        <v>2290</v>
      </c>
      <c r="M91" s="248">
        <v>17</v>
      </c>
      <c r="N91" s="248"/>
      <c r="O91" s="248" t="s">
        <v>5673</v>
      </c>
      <c r="P91" s="248" t="s">
        <v>6415</v>
      </c>
      <c r="Q91" s="248" t="s">
        <v>5671</v>
      </c>
      <c r="R91" s="250"/>
    </row>
    <row r="92" spans="1:18" x14ac:dyDescent="0.8">
      <c r="A92" s="248" t="s">
        <v>5721</v>
      </c>
      <c r="B92" s="248" t="s">
        <v>5722</v>
      </c>
      <c r="C92" s="248" t="s">
        <v>2070</v>
      </c>
      <c r="D92" s="248" t="s">
        <v>5723</v>
      </c>
      <c r="E92" s="248">
        <v>12</v>
      </c>
      <c r="F92" s="248" t="s">
        <v>2296</v>
      </c>
      <c r="G92" s="248" t="s">
        <v>2297</v>
      </c>
      <c r="H92" s="249">
        <v>95</v>
      </c>
      <c r="I92" s="248" t="s">
        <v>1257</v>
      </c>
      <c r="J92" s="249">
        <v>170</v>
      </c>
      <c r="K92" s="248" t="s">
        <v>2290</v>
      </c>
      <c r="L92" s="248" t="s">
        <v>2299</v>
      </c>
      <c r="M92" s="248">
        <v>14</v>
      </c>
      <c r="N92" s="248"/>
      <c r="O92" s="248" t="s">
        <v>5724</v>
      </c>
      <c r="P92" s="248" t="s">
        <v>6418</v>
      </c>
      <c r="Q92" s="248" t="s">
        <v>5721</v>
      </c>
      <c r="R92" s="250"/>
    </row>
    <row r="93" spans="1:18" x14ac:dyDescent="0.8">
      <c r="A93" s="248" t="s">
        <v>5749</v>
      </c>
      <c r="B93" s="248" t="s">
        <v>5750</v>
      </c>
      <c r="C93" s="248" t="s">
        <v>2033</v>
      </c>
      <c r="D93" s="248" t="s">
        <v>5751</v>
      </c>
      <c r="E93" s="248">
        <v>12</v>
      </c>
      <c r="F93" s="248" t="s">
        <v>2296</v>
      </c>
      <c r="G93" s="248" t="s">
        <v>2297</v>
      </c>
      <c r="H93" s="249">
        <v>96</v>
      </c>
      <c r="I93" s="248" t="s">
        <v>1254</v>
      </c>
      <c r="J93" s="249">
        <v>407</v>
      </c>
      <c r="K93" s="248" t="s">
        <v>2298</v>
      </c>
      <c r="L93" s="248" t="s">
        <v>2290</v>
      </c>
      <c r="M93" s="248">
        <v>17</v>
      </c>
      <c r="N93" s="248"/>
      <c r="O93" s="248" t="s">
        <v>5752</v>
      </c>
      <c r="P93" s="248" t="s">
        <v>6415</v>
      </c>
      <c r="Q93" s="248" t="s">
        <v>5749</v>
      </c>
      <c r="R93" s="250"/>
    </row>
    <row r="94" spans="1:18" x14ac:dyDescent="0.8">
      <c r="A94" s="248" t="s">
        <v>5753</v>
      </c>
      <c r="B94" s="248" t="s">
        <v>5754</v>
      </c>
      <c r="C94" s="248" t="s">
        <v>2034</v>
      </c>
      <c r="D94" s="248" t="s">
        <v>5755</v>
      </c>
      <c r="E94" s="248">
        <v>12</v>
      </c>
      <c r="F94" s="248" t="s">
        <v>2296</v>
      </c>
      <c r="G94" s="248" t="s">
        <v>2297</v>
      </c>
      <c r="H94" s="249">
        <v>96</v>
      </c>
      <c r="I94" s="248" t="s">
        <v>1254</v>
      </c>
      <c r="J94" s="249">
        <v>212</v>
      </c>
      <c r="K94" s="248" t="s">
        <v>2298</v>
      </c>
      <c r="L94" s="248" t="s">
        <v>2299</v>
      </c>
      <c r="M94" s="248">
        <v>15</v>
      </c>
      <c r="N94" s="248"/>
      <c r="O94" s="248" t="s">
        <v>5756</v>
      </c>
      <c r="P94" s="248" t="s">
        <v>6416</v>
      </c>
      <c r="Q94" s="248" t="s">
        <v>5753</v>
      </c>
      <c r="R94" s="250"/>
    </row>
    <row r="95" spans="1:18" x14ac:dyDescent="0.8">
      <c r="A95" s="248" t="s">
        <v>3637</v>
      </c>
      <c r="B95" s="248" t="s">
        <v>3638</v>
      </c>
      <c r="C95" s="248" t="s">
        <v>1648</v>
      </c>
      <c r="D95" s="248" t="s">
        <v>3639</v>
      </c>
      <c r="E95" s="248">
        <v>6</v>
      </c>
      <c r="F95" s="248" t="s">
        <v>2304</v>
      </c>
      <c r="G95" s="248" t="s">
        <v>2305</v>
      </c>
      <c r="H95" s="249">
        <v>11</v>
      </c>
      <c r="I95" s="248" t="s">
        <v>1224</v>
      </c>
      <c r="J95" s="249">
        <v>159</v>
      </c>
      <c r="K95" s="248" t="s">
        <v>2290</v>
      </c>
      <c r="L95" s="248" t="s">
        <v>2340</v>
      </c>
      <c r="M95" s="248">
        <v>13</v>
      </c>
      <c r="N95" s="248"/>
      <c r="O95" s="248" t="s">
        <v>3640</v>
      </c>
      <c r="P95" s="248" t="s">
        <v>6419</v>
      </c>
      <c r="Q95" s="248" t="s">
        <v>3637</v>
      </c>
      <c r="R95" s="250"/>
    </row>
    <row r="96" spans="1:18" x14ac:dyDescent="0.8">
      <c r="A96" s="248" t="s">
        <v>3641</v>
      </c>
      <c r="B96" s="248" t="s">
        <v>3642</v>
      </c>
      <c r="C96" s="248" t="s">
        <v>2120</v>
      </c>
      <c r="D96" s="248" t="s">
        <v>3643</v>
      </c>
      <c r="E96" s="248">
        <v>6</v>
      </c>
      <c r="F96" s="248" t="s">
        <v>2296</v>
      </c>
      <c r="G96" s="248" t="s">
        <v>2297</v>
      </c>
      <c r="H96" s="249">
        <v>11</v>
      </c>
      <c r="I96" s="248" t="s">
        <v>1224</v>
      </c>
      <c r="J96" s="249">
        <v>306</v>
      </c>
      <c r="K96" s="248" t="s">
        <v>2298</v>
      </c>
      <c r="L96" s="248" t="s">
        <v>2299</v>
      </c>
      <c r="M96" s="248">
        <v>15</v>
      </c>
      <c r="N96" s="248"/>
      <c r="O96" s="248" t="s">
        <v>3644</v>
      </c>
      <c r="P96" s="248" t="s">
        <v>6416</v>
      </c>
      <c r="Q96" s="248" t="s">
        <v>3641</v>
      </c>
      <c r="R96" s="250"/>
    </row>
    <row r="97" spans="1:18" x14ac:dyDescent="0.8">
      <c r="A97" s="248" t="s">
        <v>3645</v>
      </c>
      <c r="B97" s="248" t="s">
        <v>3646</v>
      </c>
      <c r="C97" s="248" t="s">
        <v>1649</v>
      </c>
      <c r="D97" s="248" t="s">
        <v>3647</v>
      </c>
      <c r="E97" s="248">
        <v>6</v>
      </c>
      <c r="F97" s="248" t="s">
        <v>2304</v>
      </c>
      <c r="G97" s="248" t="s">
        <v>2305</v>
      </c>
      <c r="H97" s="249">
        <v>11</v>
      </c>
      <c r="I97" s="248" t="s">
        <v>1224</v>
      </c>
      <c r="J97" s="249">
        <v>108</v>
      </c>
      <c r="K97" s="248" t="s">
        <v>2298</v>
      </c>
      <c r="L97" s="248" t="s">
        <v>2311</v>
      </c>
      <c r="M97" s="248">
        <v>10</v>
      </c>
      <c r="N97" s="248"/>
      <c r="O97" s="248" t="s">
        <v>3648</v>
      </c>
      <c r="P97" s="248" t="s">
        <v>6420</v>
      </c>
      <c r="Q97" s="248" t="s">
        <v>3645</v>
      </c>
      <c r="R97" s="250"/>
    </row>
    <row r="98" spans="1:18" x14ac:dyDescent="0.8">
      <c r="A98" s="248" t="s">
        <v>3649</v>
      </c>
      <c r="B98" s="248" t="s">
        <v>3650</v>
      </c>
      <c r="C98" s="248" t="s">
        <v>1650</v>
      </c>
      <c r="D98" s="248" t="s">
        <v>3651</v>
      </c>
      <c r="E98" s="248">
        <v>6</v>
      </c>
      <c r="F98" s="248" t="s">
        <v>2304</v>
      </c>
      <c r="G98" s="248" t="s">
        <v>2305</v>
      </c>
      <c r="H98" s="249">
        <v>11</v>
      </c>
      <c r="I98" s="248" t="s">
        <v>1224</v>
      </c>
      <c r="J98" s="249">
        <v>51</v>
      </c>
      <c r="K98" s="248" t="s">
        <v>2298</v>
      </c>
      <c r="L98" s="248" t="s">
        <v>2306</v>
      </c>
      <c r="M98" s="248">
        <v>7</v>
      </c>
      <c r="N98" s="248"/>
      <c r="O98" s="248" t="s">
        <v>3652</v>
      </c>
      <c r="P98" s="248" t="s">
        <v>6421</v>
      </c>
      <c r="Q98" s="248" t="s">
        <v>3649</v>
      </c>
      <c r="R98" s="250"/>
    </row>
    <row r="99" spans="1:18" x14ac:dyDescent="0.8">
      <c r="A99" s="248" t="s">
        <v>3100</v>
      </c>
      <c r="B99" s="248" t="s">
        <v>3101</v>
      </c>
      <c r="C99" s="248" t="s">
        <v>1464</v>
      </c>
      <c r="D99" s="248" t="s">
        <v>3102</v>
      </c>
      <c r="E99" s="248">
        <v>4</v>
      </c>
      <c r="F99" s="248" t="s">
        <v>2304</v>
      </c>
      <c r="G99" s="248" t="s">
        <v>2305</v>
      </c>
      <c r="H99" s="249">
        <v>12</v>
      </c>
      <c r="I99" s="248" t="s">
        <v>1203</v>
      </c>
      <c r="J99" s="249">
        <v>60</v>
      </c>
      <c r="K99" s="248" t="s">
        <v>2290</v>
      </c>
      <c r="L99" s="248" t="s">
        <v>2311</v>
      </c>
      <c r="M99" s="248">
        <v>9</v>
      </c>
      <c r="N99" s="248"/>
      <c r="O99" s="248" t="s">
        <v>3103</v>
      </c>
      <c r="P99" s="248" t="s">
        <v>6422</v>
      </c>
      <c r="Q99" s="248" t="s">
        <v>3100</v>
      </c>
      <c r="R99" s="250"/>
    </row>
    <row r="100" spans="1:18" x14ac:dyDescent="0.8">
      <c r="A100" s="248" t="s">
        <v>3104</v>
      </c>
      <c r="B100" s="248" t="s">
        <v>3105</v>
      </c>
      <c r="C100" s="248" t="s">
        <v>1465</v>
      </c>
      <c r="D100" s="248" t="s">
        <v>3106</v>
      </c>
      <c r="E100" s="248">
        <v>4</v>
      </c>
      <c r="F100" s="248" t="s">
        <v>2304</v>
      </c>
      <c r="G100" s="248" t="s">
        <v>2305</v>
      </c>
      <c r="H100" s="249">
        <v>12</v>
      </c>
      <c r="I100" s="248" t="s">
        <v>1203</v>
      </c>
      <c r="J100" s="249">
        <v>144</v>
      </c>
      <c r="K100" s="248" t="s">
        <v>2290</v>
      </c>
      <c r="L100" s="248" t="s">
        <v>2340</v>
      </c>
      <c r="M100" s="248">
        <v>13</v>
      </c>
      <c r="N100" s="248"/>
      <c r="O100" s="248" t="s">
        <v>3107</v>
      </c>
      <c r="P100" s="248" t="s">
        <v>6419</v>
      </c>
      <c r="Q100" s="248" t="s">
        <v>3104</v>
      </c>
      <c r="R100" s="250"/>
    </row>
    <row r="101" spans="1:18" x14ac:dyDescent="0.8">
      <c r="A101" s="248" t="s">
        <v>3108</v>
      </c>
      <c r="B101" s="248" t="s">
        <v>3109</v>
      </c>
      <c r="C101" s="248" t="s">
        <v>1466</v>
      </c>
      <c r="D101" s="248" t="s">
        <v>3110</v>
      </c>
      <c r="E101" s="248">
        <v>4</v>
      </c>
      <c r="F101" s="248" t="s">
        <v>2304</v>
      </c>
      <c r="G101" s="248" t="s">
        <v>2305</v>
      </c>
      <c r="H101" s="249">
        <v>12</v>
      </c>
      <c r="I101" s="248" t="s">
        <v>1203</v>
      </c>
      <c r="J101" s="249">
        <v>220</v>
      </c>
      <c r="K101" s="248" t="s">
        <v>2290</v>
      </c>
      <c r="L101" s="248" t="s">
        <v>2340</v>
      </c>
      <c r="M101" s="248">
        <v>13</v>
      </c>
      <c r="N101" s="248"/>
      <c r="O101" s="248" t="s">
        <v>3111</v>
      </c>
      <c r="P101" s="248" t="s">
        <v>6419</v>
      </c>
      <c r="Q101" s="248" t="s">
        <v>3108</v>
      </c>
      <c r="R101" s="250"/>
    </row>
    <row r="102" spans="1:18" x14ac:dyDescent="0.8">
      <c r="A102" s="248" t="s">
        <v>3112</v>
      </c>
      <c r="B102" s="248" t="s">
        <v>3113</v>
      </c>
      <c r="C102" s="248" t="s">
        <v>1467</v>
      </c>
      <c r="D102" s="248" t="s">
        <v>3114</v>
      </c>
      <c r="E102" s="248">
        <v>4</v>
      </c>
      <c r="F102" s="248" t="s">
        <v>2304</v>
      </c>
      <c r="G102" s="248" t="s">
        <v>2305</v>
      </c>
      <c r="H102" s="249">
        <v>12</v>
      </c>
      <c r="I102" s="248" t="s">
        <v>1203</v>
      </c>
      <c r="J102" s="249">
        <v>58</v>
      </c>
      <c r="K102" s="248" t="s">
        <v>2290</v>
      </c>
      <c r="L102" s="248" t="s">
        <v>2306</v>
      </c>
      <c r="M102" s="248">
        <v>6</v>
      </c>
      <c r="N102" s="248"/>
      <c r="O102" s="248" t="s">
        <v>3115</v>
      </c>
      <c r="P102" s="248" t="s">
        <v>6423</v>
      </c>
      <c r="Q102" s="248" t="s">
        <v>3112</v>
      </c>
      <c r="R102" s="250"/>
    </row>
    <row r="103" spans="1:18" x14ac:dyDescent="0.8">
      <c r="A103" s="248" t="s">
        <v>3116</v>
      </c>
      <c r="B103" s="248" t="s">
        <v>3117</v>
      </c>
      <c r="C103" s="248" t="s">
        <v>1468</v>
      </c>
      <c r="D103" s="248" t="s">
        <v>3118</v>
      </c>
      <c r="E103" s="248">
        <v>4</v>
      </c>
      <c r="F103" s="248" t="s">
        <v>2304</v>
      </c>
      <c r="G103" s="248" t="s">
        <v>2305</v>
      </c>
      <c r="H103" s="249">
        <v>12</v>
      </c>
      <c r="I103" s="248" t="s">
        <v>1203</v>
      </c>
      <c r="J103" s="249">
        <v>76</v>
      </c>
      <c r="K103" s="248" t="s">
        <v>2290</v>
      </c>
      <c r="L103" s="248" t="s">
        <v>2311</v>
      </c>
      <c r="M103" s="248">
        <v>10</v>
      </c>
      <c r="N103" s="248"/>
      <c r="O103" s="248" t="s">
        <v>3119</v>
      </c>
      <c r="P103" s="248" t="s">
        <v>6420</v>
      </c>
      <c r="Q103" s="248" t="s">
        <v>3116</v>
      </c>
      <c r="R103" s="250"/>
    </row>
    <row r="104" spans="1:18" x14ac:dyDescent="0.8">
      <c r="A104" s="248" t="s">
        <v>3127</v>
      </c>
      <c r="B104" s="248" t="s">
        <v>3128</v>
      </c>
      <c r="C104" s="248" t="s">
        <v>1470</v>
      </c>
      <c r="D104" s="248" t="s">
        <v>3129</v>
      </c>
      <c r="E104" s="248">
        <v>4</v>
      </c>
      <c r="F104" s="248" t="s">
        <v>2304</v>
      </c>
      <c r="G104" s="248" t="s">
        <v>2305</v>
      </c>
      <c r="H104" s="249">
        <v>13</v>
      </c>
      <c r="I104" s="248" t="s">
        <v>1204</v>
      </c>
      <c r="J104" s="249">
        <v>94</v>
      </c>
      <c r="K104" s="248" t="s">
        <v>2298</v>
      </c>
      <c r="L104" s="248" t="s">
        <v>2306</v>
      </c>
      <c r="M104" s="248">
        <v>7</v>
      </c>
      <c r="N104" s="248"/>
      <c r="O104" s="248" t="s">
        <v>3130</v>
      </c>
      <c r="P104" s="248" t="s">
        <v>6421</v>
      </c>
      <c r="Q104" s="248" t="s">
        <v>3127</v>
      </c>
      <c r="R104" s="250"/>
    </row>
    <row r="105" spans="1:18" x14ac:dyDescent="0.8">
      <c r="A105" s="248" t="s">
        <v>3131</v>
      </c>
      <c r="B105" s="248" t="s">
        <v>3132</v>
      </c>
      <c r="C105" s="248" t="s">
        <v>1471</v>
      </c>
      <c r="D105" s="248" t="s">
        <v>3133</v>
      </c>
      <c r="E105" s="248">
        <v>4</v>
      </c>
      <c r="F105" s="248" t="s">
        <v>2304</v>
      </c>
      <c r="G105" s="248" t="s">
        <v>2305</v>
      </c>
      <c r="H105" s="249">
        <v>13</v>
      </c>
      <c r="I105" s="248" t="s">
        <v>1204</v>
      </c>
      <c r="J105" s="249">
        <v>120</v>
      </c>
      <c r="K105" s="248" t="s">
        <v>2298</v>
      </c>
      <c r="L105" s="248" t="s">
        <v>2340</v>
      </c>
      <c r="M105" s="248">
        <v>13</v>
      </c>
      <c r="N105" s="248"/>
      <c r="O105" s="248" t="s">
        <v>3134</v>
      </c>
      <c r="P105" s="248" t="s">
        <v>6419</v>
      </c>
      <c r="Q105" s="248" t="s">
        <v>3131</v>
      </c>
      <c r="R105" s="250"/>
    </row>
    <row r="106" spans="1:18" x14ac:dyDescent="0.8">
      <c r="A106" s="248" t="s">
        <v>3135</v>
      </c>
      <c r="B106" s="248" t="s">
        <v>3136</v>
      </c>
      <c r="C106" s="248" t="s">
        <v>1472</v>
      </c>
      <c r="D106" s="248" t="s">
        <v>3137</v>
      </c>
      <c r="E106" s="248">
        <v>4</v>
      </c>
      <c r="F106" s="248" t="s">
        <v>2304</v>
      </c>
      <c r="G106" s="248" t="s">
        <v>2305</v>
      </c>
      <c r="H106" s="249">
        <v>13</v>
      </c>
      <c r="I106" s="248" t="s">
        <v>1204</v>
      </c>
      <c r="J106" s="249">
        <v>67</v>
      </c>
      <c r="K106" s="248" t="s">
        <v>2298</v>
      </c>
      <c r="L106" s="248" t="s">
        <v>2306</v>
      </c>
      <c r="M106" s="248">
        <v>6</v>
      </c>
      <c r="N106" s="248"/>
      <c r="O106" s="248" t="s">
        <v>3138</v>
      </c>
      <c r="P106" s="248" t="s">
        <v>6423</v>
      </c>
      <c r="Q106" s="248" t="s">
        <v>3135</v>
      </c>
      <c r="R106" s="250"/>
    </row>
    <row r="107" spans="1:18" x14ac:dyDescent="0.8">
      <c r="A107" s="248" t="s">
        <v>3139</v>
      </c>
      <c r="B107" s="248" t="s">
        <v>3140</v>
      </c>
      <c r="C107" s="248" t="s">
        <v>1473</v>
      </c>
      <c r="D107" s="248" t="s">
        <v>3141</v>
      </c>
      <c r="E107" s="248">
        <v>4</v>
      </c>
      <c r="F107" s="248" t="s">
        <v>2304</v>
      </c>
      <c r="G107" s="248" t="s">
        <v>2305</v>
      </c>
      <c r="H107" s="249">
        <v>13</v>
      </c>
      <c r="I107" s="248" t="s">
        <v>1204</v>
      </c>
      <c r="J107" s="249">
        <v>37</v>
      </c>
      <c r="K107" s="248" t="s">
        <v>2298</v>
      </c>
      <c r="L107" s="248" t="s">
        <v>2306</v>
      </c>
      <c r="M107" s="248">
        <v>6</v>
      </c>
      <c r="N107" s="248"/>
      <c r="O107" s="248" t="s">
        <v>3142</v>
      </c>
      <c r="P107" s="248" t="s">
        <v>6423</v>
      </c>
      <c r="Q107" s="248" t="s">
        <v>3139</v>
      </c>
      <c r="R107" s="250"/>
    </row>
    <row r="108" spans="1:18" x14ac:dyDescent="0.8">
      <c r="A108" s="248" t="s">
        <v>3143</v>
      </c>
      <c r="B108" s="248" t="s">
        <v>3144</v>
      </c>
      <c r="C108" s="248" t="s">
        <v>1474</v>
      </c>
      <c r="D108" s="248" t="s">
        <v>3145</v>
      </c>
      <c r="E108" s="248">
        <v>4</v>
      </c>
      <c r="F108" s="248" t="s">
        <v>2304</v>
      </c>
      <c r="G108" s="248" t="s">
        <v>2305</v>
      </c>
      <c r="H108" s="249">
        <v>13</v>
      </c>
      <c r="I108" s="248" t="s">
        <v>1204</v>
      </c>
      <c r="J108" s="249">
        <v>34</v>
      </c>
      <c r="K108" s="248" t="s">
        <v>2298</v>
      </c>
      <c r="L108" s="248" t="s">
        <v>2306</v>
      </c>
      <c r="M108" s="248">
        <v>5</v>
      </c>
      <c r="N108" s="248"/>
      <c r="O108" s="248" t="s">
        <v>3146</v>
      </c>
      <c r="P108" s="248" t="s">
        <v>6424</v>
      </c>
      <c r="Q108" s="248" t="s">
        <v>3143</v>
      </c>
      <c r="R108" s="250"/>
    </row>
    <row r="109" spans="1:18" x14ac:dyDescent="0.8">
      <c r="A109" s="248" t="s">
        <v>3147</v>
      </c>
      <c r="B109" s="248" t="s">
        <v>3148</v>
      </c>
      <c r="C109" s="248" t="s">
        <v>1475</v>
      </c>
      <c r="D109" s="248" t="s">
        <v>3149</v>
      </c>
      <c r="E109" s="248">
        <v>4</v>
      </c>
      <c r="F109" s="248" t="s">
        <v>2304</v>
      </c>
      <c r="G109" s="248" t="s">
        <v>2305</v>
      </c>
      <c r="H109" s="249">
        <v>13</v>
      </c>
      <c r="I109" s="248" t="s">
        <v>1204</v>
      </c>
      <c r="J109" s="249">
        <v>55</v>
      </c>
      <c r="K109" s="248" t="s">
        <v>2298</v>
      </c>
      <c r="L109" s="248" t="s">
        <v>2306</v>
      </c>
      <c r="M109" s="248">
        <v>6</v>
      </c>
      <c r="N109" s="248"/>
      <c r="O109" s="248" t="s">
        <v>3150</v>
      </c>
      <c r="P109" s="248" t="s">
        <v>6423</v>
      </c>
      <c r="Q109" s="248" t="s">
        <v>3147</v>
      </c>
      <c r="R109" s="250"/>
    </row>
    <row r="110" spans="1:18" x14ac:dyDescent="0.8">
      <c r="A110" s="248" t="s">
        <v>3151</v>
      </c>
      <c r="B110" s="248" t="s">
        <v>3152</v>
      </c>
      <c r="C110" s="248" t="s">
        <v>1476</v>
      </c>
      <c r="D110" s="248" t="s">
        <v>3153</v>
      </c>
      <c r="E110" s="248">
        <v>4</v>
      </c>
      <c r="F110" s="248" t="s">
        <v>2304</v>
      </c>
      <c r="G110" s="248" t="s">
        <v>2305</v>
      </c>
      <c r="H110" s="249">
        <v>13</v>
      </c>
      <c r="I110" s="248" t="s">
        <v>1204</v>
      </c>
      <c r="J110" s="249">
        <v>37</v>
      </c>
      <c r="K110" s="248" t="s">
        <v>2298</v>
      </c>
      <c r="L110" s="248" t="s">
        <v>2306</v>
      </c>
      <c r="M110" s="248">
        <v>5</v>
      </c>
      <c r="N110" s="248"/>
      <c r="O110" s="248" t="s">
        <v>3154</v>
      </c>
      <c r="P110" s="248" t="s">
        <v>6424</v>
      </c>
      <c r="Q110" s="248" t="s">
        <v>3151</v>
      </c>
      <c r="R110" s="250"/>
    </row>
    <row r="111" spans="1:18" x14ac:dyDescent="0.8">
      <c r="A111" s="248" t="s">
        <v>3162</v>
      </c>
      <c r="B111" s="248" t="s">
        <v>3163</v>
      </c>
      <c r="C111" s="248" t="s">
        <v>1479</v>
      </c>
      <c r="D111" s="248" t="s">
        <v>3164</v>
      </c>
      <c r="E111" s="248">
        <v>4</v>
      </c>
      <c r="F111" s="248" t="s">
        <v>2304</v>
      </c>
      <c r="G111" s="248" t="s">
        <v>2305</v>
      </c>
      <c r="H111" s="249">
        <v>14</v>
      </c>
      <c r="I111" s="248" t="s">
        <v>1205</v>
      </c>
      <c r="J111" s="249">
        <v>30</v>
      </c>
      <c r="K111" s="248" t="s">
        <v>2290</v>
      </c>
      <c r="L111" s="248" t="s">
        <v>2306</v>
      </c>
      <c r="M111" s="248">
        <v>5</v>
      </c>
      <c r="N111" s="248"/>
      <c r="O111" s="248" t="s">
        <v>3165</v>
      </c>
      <c r="P111" s="248" t="s">
        <v>6424</v>
      </c>
      <c r="Q111" s="248" t="s">
        <v>3162</v>
      </c>
      <c r="R111" s="250"/>
    </row>
    <row r="112" spans="1:18" x14ac:dyDescent="0.8">
      <c r="A112" s="248" t="s">
        <v>3166</v>
      </c>
      <c r="B112" s="248" t="s">
        <v>3167</v>
      </c>
      <c r="C112" s="248" t="s">
        <v>1480</v>
      </c>
      <c r="D112" s="248" t="s">
        <v>3168</v>
      </c>
      <c r="E112" s="248">
        <v>4</v>
      </c>
      <c r="F112" s="248" t="s">
        <v>2304</v>
      </c>
      <c r="G112" s="248" t="s">
        <v>2305</v>
      </c>
      <c r="H112" s="249">
        <v>14</v>
      </c>
      <c r="I112" s="248" t="s">
        <v>1205</v>
      </c>
      <c r="J112" s="249">
        <v>60</v>
      </c>
      <c r="K112" s="248" t="s">
        <v>2298</v>
      </c>
      <c r="L112" s="248" t="s">
        <v>2306</v>
      </c>
      <c r="M112" s="248">
        <v>5</v>
      </c>
      <c r="N112" s="248"/>
      <c r="O112" s="248" t="s">
        <v>3169</v>
      </c>
      <c r="P112" s="248" t="s">
        <v>6424</v>
      </c>
      <c r="Q112" s="248" t="s">
        <v>3166</v>
      </c>
      <c r="R112" s="250"/>
    </row>
    <row r="113" spans="1:18" x14ac:dyDescent="0.8">
      <c r="A113" s="248" t="s">
        <v>3170</v>
      </c>
      <c r="B113" s="248" t="s">
        <v>3171</v>
      </c>
      <c r="C113" s="248" t="s">
        <v>1481</v>
      </c>
      <c r="D113" s="248" t="s">
        <v>3172</v>
      </c>
      <c r="E113" s="248">
        <v>4</v>
      </c>
      <c r="F113" s="248" t="s">
        <v>2304</v>
      </c>
      <c r="G113" s="248" t="s">
        <v>2305</v>
      </c>
      <c r="H113" s="249">
        <v>14</v>
      </c>
      <c r="I113" s="248" t="s">
        <v>1205</v>
      </c>
      <c r="J113" s="249">
        <v>40</v>
      </c>
      <c r="K113" s="248" t="s">
        <v>2298</v>
      </c>
      <c r="L113" s="248" t="s">
        <v>2306</v>
      </c>
      <c r="M113" s="248">
        <v>5</v>
      </c>
      <c r="N113" s="248"/>
      <c r="O113" s="248" t="s">
        <v>3173</v>
      </c>
      <c r="P113" s="248" t="s">
        <v>6424</v>
      </c>
      <c r="Q113" s="248" t="s">
        <v>3170</v>
      </c>
      <c r="R113" s="250"/>
    </row>
    <row r="114" spans="1:18" x14ac:dyDescent="0.8">
      <c r="A114" s="248" t="s">
        <v>3174</v>
      </c>
      <c r="B114" s="248" t="s">
        <v>3175</v>
      </c>
      <c r="C114" s="248" t="s">
        <v>1482</v>
      </c>
      <c r="D114" s="248" t="s">
        <v>3176</v>
      </c>
      <c r="E114" s="248">
        <v>4</v>
      </c>
      <c r="F114" s="248" t="s">
        <v>2304</v>
      </c>
      <c r="G114" s="248" t="s">
        <v>2305</v>
      </c>
      <c r="H114" s="249">
        <v>14</v>
      </c>
      <c r="I114" s="248" t="s">
        <v>1205</v>
      </c>
      <c r="J114" s="249">
        <v>26</v>
      </c>
      <c r="K114" s="248" t="s">
        <v>2298</v>
      </c>
      <c r="L114" s="248" t="s">
        <v>2306</v>
      </c>
      <c r="M114" s="248">
        <v>5</v>
      </c>
      <c r="N114" s="248"/>
      <c r="O114" s="248" t="s">
        <v>3177</v>
      </c>
      <c r="P114" s="248" t="s">
        <v>6424</v>
      </c>
      <c r="Q114" s="248" t="s">
        <v>3174</v>
      </c>
      <c r="R114" s="250"/>
    </row>
    <row r="115" spans="1:18" x14ac:dyDescent="0.8">
      <c r="A115" s="248" t="s">
        <v>3178</v>
      </c>
      <c r="B115" s="248" t="s">
        <v>3179</v>
      </c>
      <c r="C115" s="248" t="s">
        <v>1483</v>
      </c>
      <c r="D115" s="248" t="s">
        <v>3180</v>
      </c>
      <c r="E115" s="248">
        <v>4</v>
      </c>
      <c r="F115" s="248" t="s">
        <v>2304</v>
      </c>
      <c r="G115" s="248" t="s">
        <v>2305</v>
      </c>
      <c r="H115" s="249">
        <v>14</v>
      </c>
      <c r="I115" s="248" t="s">
        <v>1205</v>
      </c>
      <c r="J115" s="249">
        <v>90</v>
      </c>
      <c r="K115" s="248" t="s">
        <v>2298</v>
      </c>
      <c r="L115" s="248" t="s">
        <v>2340</v>
      </c>
      <c r="M115" s="248">
        <v>12</v>
      </c>
      <c r="N115" s="248"/>
      <c r="O115" s="248" t="s">
        <v>3181</v>
      </c>
      <c r="P115" s="248" t="s">
        <v>6425</v>
      </c>
      <c r="Q115" s="248" t="s">
        <v>3178</v>
      </c>
      <c r="R115" s="250"/>
    </row>
    <row r="116" spans="1:18" x14ac:dyDescent="0.8">
      <c r="A116" s="248" t="s">
        <v>3182</v>
      </c>
      <c r="B116" s="248" t="s">
        <v>3183</v>
      </c>
      <c r="C116" s="248" t="s">
        <v>1484</v>
      </c>
      <c r="D116" s="248" t="s">
        <v>3184</v>
      </c>
      <c r="E116" s="248">
        <v>4</v>
      </c>
      <c r="F116" s="248" t="s">
        <v>2304</v>
      </c>
      <c r="G116" s="248" t="s">
        <v>2305</v>
      </c>
      <c r="H116" s="249">
        <v>14</v>
      </c>
      <c r="I116" s="248" t="s">
        <v>1205</v>
      </c>
      <c r="J116" s="249">
        <v>30</v>
      </c>
      <c r="K116" s="248" t="s">
        <v>2290</v>
      </c>
      <c r="L116" s="248" t="s">
        <v>2306</v>
      </c>
      <c r="M116" s="248">
        <v>5</v>
      </c>
      <c r="N116" s="248"/>
      <c r="O116" s="248" t="s">
        <v>3185</v>
      </c>
      <c r="P116" s="248" t="s">
        <v>6424</v>
      </c>
      <c r="Q116" s="248" t="s">
        <v>3182</v>
      </c>
      <c r="R116" s="250"/>
    </row>
    <row r="117" spans="1:18" x14ac:dyDescent="0.8">
      <c r="A117" s="248" t="s">
        <v>3186</v>
      </c>
      <c r="B117" s="248" t="s">
        <v>3187</v>
      </c>
      <c r="C117" s="248" t="s">
        <v>1485</v>
      </c>
      <c r="D117" s="248" t="s">
        <v>3188</v>
      </c>
      <c r="E117" s="248">
        <v>4</v>
      </c>
      <c r="F117" s="248" t="s">
        <v>2304</v>
      </c>
      <c r="G117" s="248" t="s">
        <v>2305</v>
      </c>
      <c r="H117" s="249">
        <v>14</v>
      </c>
      <c r="I117" s="248" t="s">
        <v>1205</v>
      </c>
      <c r="J117" s="249">
        <v>31</v>
      </c>
      <c r="K117" s="248" t="s">
        <v>2298</v>
      </c>
      <c r="L117" s="248" t="s">
        <v>2306</v>
      </c>
      <c r="M117" s="248">
        <v>5</v>
      </c>
      <c r="N117" s="248"/>
      <c r="O117" s="248" t="s">
        <v>3189</v>
      </c>
      <c r="P117" s="248" t="s">
        <v>6424</v>
      </c>
      <c r="Q117" s="248" t="s">
        <v>3186</v>
      </c>
      <c r="R117" s="250"/>
    </row>
    <row r="118" spans="1:18" x14ac:dyDescent="0.8">
      <c r="A118" s="248" t="s">
        <v>3190</v>
      </c>
      <c r="B118" s="248" t="s">
        <v>3191</v>
      </c>
      <c r="C118" s="248" t="s">
        <v>1486</v>
      </c>
      <c r="D118" s="248" t="s">
        <v>3192</v>
      </c>
      <c r="E118" s="248">
        <v>4</v>
      </c>
      <c r="F118" s="248" t="s">
        <v>2304</v>
      </c>
      <c r="G118" s="248" t="s">
        <v>2305</v>
      </c>
      <c r="H118" s="249">
        <v>14</v>
      </c>
      <c r="I118" s="248" t="s">
        <v>1205</v>
      </c>
      <c r="J118" s="249">
        <v>46</v>
      </c>
      <c r="K118" s="248" t="s">
        <v>2298</v>
      </c>
      <c r="L118" s="248" t="s">
        <v>2306</v>
      </c>
      <c r="M118" s="248">
        <v>5</v>
      </c>
      <c r="N118" s="248"/>
      <c r="O118" s="248" t="s">
        <v>3193</v>
      </c>
      <c r="P118" s="248" t="s">
        <v>6424</v>
      </c>
      <c r="Q118" s="248" t="s">
        <v>3190</v>
      </c>
      <c r="R118" s="250"/>
    </row>
    <row r="119" spans="1:18" x14ac:dyDescent="0.8">
      <c r="A119" s="248" t="s">
        <v>3194</v>
      </c>
      <c r="B119" s="248" t="s">
        <v>3195</v>
      </c>
      <c r="C119" s="248" t="s">
        <v>1487</v>
      </c>
      <c r="D119" s="248" t="s">
        <v>3196</v>
      </c>
      <c r="E119" s="248">
        <v>4</v>
      </c>
      <c r="F119" s="248" t="s">
        <v>2304</v>
      </c>
      <c r="G119" s="248" t="s">
        <v>2305</v>
      </c>
      <c r="H119" s="249">
        <v>14</v>
      </c>
      <c r="I119" s="248" t="s">
        <v>1205</v>
      </c>
      <c r="J119" s="249">
        <v>40</v>
      </c>
      <c r="K119" s="248" t="s">
        <v>2290</v>
      </c>
      <c r="L119" s="248" t="s">
        <v>2306</v>
      </c>
      <c r="M119" s="248">
        <v>5</v>
      </c>
      <c r="N119" s="248"/>
      <c r="O119" s="248" t="s">
        <v>3197</v>
      </c>
      <c r="P119" s="248" t="s">
        <v>6424</v>
      </c>
      <c r="Q119" s="248" t="s">
        <v>3194</v>
      </c>
      <c r="R119" s="250"/>
    </row>
    <row r="120" spans="1:18" x14ac:dyDescent="0.8">
      <c r="A120" s="248" t="s">
        <v>3198</v>
      </c>
      <c r="B120" s="248" t="s">
        <v>3199</v>
      </c>
      <c r="C120" s="248" t="s">
        <v>1488</v>
      </c>
      <c r="D120" s="248" t="s">
        <v>3200</v>
      </c>
      <c r="E120" s="248">
        <v>4</v>
      </c>
      <c r="F120" s="248" t="s">
        <v>2304</v>
      </c>
      <c r="G120" s="248" t="s">
        <v>2305</v>
      </c>
      <c r="H120" s="249">
        <v>14</v>
      </c>
      <c r="I120" s="248" t="s">
        <v>1205</v>
      </c>
      <c r="J120" s="249">
        <v>90</v>
      </c>
      <c r="K120" s="248" t="s">
        <v>2290</v>
      </c>
      <c r="L120" s="248" t="s">
        <v>2311</v>
      </c>
      <c r="M120" s="248">
        <v>9</v>
      </c>
      <c r="N120" s="248"/>
      <c r="O120" s="248" t="s">
        <v>3201</v>
      </c>
      <c r="P120" s="248" t="s">
        <v>6422</v>
      </c>
      <c r="Q120" s="248" t="s">
        <v>3198</v>
      </c>
      <c r="R120" s="250"/>
    </row>
    <row r="121" spans="1:18" x14ac:dyDescent="0.8">
      <c r="A121" s="248" t="s">
        <v>3202</v>
      </c>
      <c r="B121" s="248" t="s">
        <v>3203</v>
      </c>
      <c r="C121" s="248" t="s">
        <v>1489</v>
      </c>
      <c r="D121" s="248" t="s">
        <v>3204</v>
      </c>
      <c r="E121" s="248">
        <v>4</v>
      </c>
      <c r="F121" s="248" t="s">
        <v>2304</v>
      </c>
      <c r="G121" s="248" t="s">
        <v>2305</v>
      </c>
      <c r="H121" s="249">
        <v>14</v>
      </c>
      <c r="I121" s="248" t="s">
        <v>1205</v>
      </c>
      <c r="J121" s="249">
        <v>10</v>
      </c>
      <c r="K121" s="248" t="s">
        <v>2298</v>
      </c>
      <c r="L121" s="248" t="s">
        <v>2393</v>
      </c>
      <c r="M121" s="248">
        <v>2</v>
      </c>
      <c r="N121" s="248"/>
      <c r="O121" s="248" t="s">
        <v>3205</v>
      </c>
      <c r="P121" s="248" t="s">
        <v>6411</v>
      </c>
      <c r="Q121" s="248" t="s">
        <v>3202</v>
      </c>
      <c r="R121" s="250"/>
    </row>
    <row r="122" spans="1:18" x14ac:dyDescent="0.8">
      <c r="A122" s="248" t="s">
        <v>3206</v>
      </c>
      <c r="B122" s="248" t="s">
        <v>3207</v>
      </c>
      <c r="C122" s="248" t="s">
        <v>1490</v>
      </c>
      <c r="D122" s="248" t="s">
        <v>3208</v>
      </c>
      <c r="E122" s="248">
        <v>4</v>
      </c>
      <c r="F122" s="248" t="s">
        <v>2304</v>
      </c>
      <c r="G122" s="248" t="s">
        <v>2305</v>
      </c>
      <c r="H122" s="249">
        <v>14</v>
      </c>
      <c r="I122" s="248" t="s">
        <v>1205</v>
      </c>
      <c r="J122" s="249">
        <v>30</v>
      </c>
      <c r="K122" s="248" t="s">
        <v>2298</v>
      </c>
      <c r="L122" s="248" t="s">
        <v>2306</v>
      </c>
      <c r="M122" s="248">
        <v>6</v>
      </c>
      <c r="N122" s="248"/>
      <c r="O122" s="248" t="s">
        <v>3209</v>
      </c>
      <c r="P122" s="248" t="s">
        <v>6423</v>
      </c>
      <c r="Q122" s="248" t="s">
        <v>3206</v>
      </c>
      <c r="R122" s="250"/>
    </row>
    <row r="123" spans="1:18" x14ac:dyDescent="0.8">
      <c r="A123" s="248" t="s">
        <v>3210</v>
      </c>
      <c r="B123" s="248" t="s">
        <v>3211</v>
      </c>
      <c r="C123" s="248" t="s">
        <v>1491</v>
      </c>
      <c r="D123" s="248" t="s">
        <v>3212</v>
      </c>
      <c r="E123" s="248">
        <v>4</v>
      </c>
      <c r="F123" s="248" t="s">
        <v>2304</v>
      </c>
      <c r="G123" s="248" t="s">
        <v>2305</v>
      </c>
      <c r="H123" s="249">
        <v>14</v>
      </c>
      <c r="I123" s="248" t="s">
        <v>1205</v>
      </c>
      <c r="J123" s="249">
        <v>24</v>
      </c>
      <c r="K123" s="248" t="s">
        <v>2298</v>
      </c>
      <c r="L123" s="248" t="s">
        <v>2393</v>
      </c>
      <c r="M123" s="248">
        <v>2</v>
      </c>
      <c r="N123" s="248"/>
      <c r="O123" s="248" t="s">
        <v>3213</v>
      </c>
      <c r="P123" s="248" t="s">
        <v>6411</v>
      </c>
      <c r="Q123" s="248" t="s">
        <v>3210</v>
      </c>
      <c r="R123" s="250"/>
    </row>
    <row r="124" spans="1:18" x14ac:dyDescent="0.8">
      <c r="A124" s="248" t="s">
        <v>3214</v>
      </c>
      <c r="B124" s="248" t="s">
        <v>3215</v>
      </c>
      <c r="C124" s="248" t="s">
        <v>1492</v>
      </c>
      <c r="D124" s="248" t="s">
        <v>3216</v>
      </c>
      <c r="E124" s="248">
        <v>4</v>
      </c>
      <c r="F124" s="248" t="s">
        <v>2304</v>
      </c>
      <c r="G124" s="248" t="s">
        <v>2305</v>
      </c>
      <c r="H124" s="249">
        <v>14</v>
      </c>
      <c r="I124" s="248" t="s">
        <v>1205</v>
      </c>
      <c r="J124" s="249">
        <v>22</v>
      </c>
      <c r="K124" s="248" t="s">
        <v>2298</v>
      </c>
      <c r="L124" s="248" t="s">
        <v>2393</v>
      </c>
      <c r="M124" s="248">
        <v>2</v>
      </c>
      <c r="N124" s="248"/>
      <c r="O124" s="248" t="s">
        <v>3217</v>
      </c>
      <c r="P124" s="248" t="s">
        <v>6411</v>
      </c>
      <c r="Q124" s="248" t="s">
        <v>3214</v>
      </c>
      <c r="R124" s="250"/>
    </row>
    <row r="125" spans="1:18" x14ac:dyDescent="0.8">
      <c r="A125" s="248" t="s">
        <v>3221</v>
      </c>
      <c r="B125" s="248" t="s">
        <v>3222</v>
      </c>
      <c r="C125" s="248" t="s">
        <v>1523</v>
      </c>
      <c r="D125" s="248" t="s">
        <v>3223</v>
      </c>
      <c r="E125" s="248">
        <v>4</v>
      </c>
      <c r="F125" s="248" t="s">
        <v>2304</v>
      </c>
      <c r="G125" s="248" t="s">
        <v>2305</v>
      </c>
      <c r="H125" s="249">
        <v>15</v>
      </c>
      <c r="I125" s="248" t="s">
        <v>1209</v>
      </c>
      <c r="J125" s="249">
        <v>36</v>
      </c>
      <c r="K125" s="248" t="s">
        <v>2298</v>
      </c>
      <c r="L125" s="248" t="s">
        <v>2306</v>
      </c>
      <c r="M125" s="248">
        <v>5</v>
      </c>
      <c r="N125" s="248"/>
      <c r="O125" s="248" t="s">
        <v>3224</v>
      </c>
      <c r="P125" s="248" t="s">
        <v>6424</v>
      </c>
      <c r="Q125" s="248" t="s">
        <v>3221</v>
      </c>
      <c r="R125" s="250"/>
    </row>
    <row r="126" spans="1:18" x14ac:dyDescent="0.8">
      <c r="A126" s="248" t="s">
        <v>3225</v>
      </c>
      <c r="B126" s="248" t="s">
        <v>3226</v>
      </c>
      <c r="C126" s="248" t="s">
        <v>1524</v>
      </c>
      <c r="D126" s="248" t="s">
        <v>3227</v>
      </c>
      <c r="E126" s="248">
        <v>4</v>
      </c>
      <c r="F126" s="248" t="s">
        <v>2304</v>
      </c>
      <c r="G126" s="248" t="s">
        <v>2305</v>
      </c>
      <c r="H126" s="249">
        <v>15</v>
      </c>
      <c r="I126" s="248" t="s">
        <v>1209</v>
      </c>
      <c r="J126" s="249">
        <v>54</v>
      </c>
      <c r="K126" s="248" t="s">
        <v>2298</v>
      </c>
      <c r="L126" s="248" t="s">
        <v>2306</v>
      </c>
      <c r="M126" s="248">
        <v>5</v>
      </c>
      <c r="N126" s="248"/>
      <c r="O126" s="248" t="s">
        <v>3228</v>
      </c>
      <c r="P126" s="248" t="s">
        <v>6424</v>
      </c>
      <c r="Q126" s="248" t="s">
        <v>3225</v>
      </c>
      <c r="R126" s="250"/>
    </row>
    <row r="127" spans="1:18" x14ac:dyDescent="0.8">
      <c r="A127" s="248" t="s">
        <v>3229</v>
      </c>
      <c r="B127" s="248" t="s">
        <v>3230</v>
      </c>
      <c r="C127" s="248" t="s">
        <v>1525</v>
      </c>
      <c r="D127" s="248" t="s">
        <v>3231</v>
      </c>
      <c r="E127" s="248">
        <v>4</v>
      </c>
      <c r="F127" s="248" t="s">
        <v>2304</v>
      </c>
      <c r="G127" s="248" t="s">
        <v>2305</v>
      </c>
      <c r="H127" s="249">
        <v>15</v>
      </c>
      <c r="I127" s="248" t="s">
        <v>1209</v>
      </c>
      <c r="J127" s="249">
        <v>81</v>
      </c>
      <c r="K127" s="248" t="s">
        <v>2298</v>
      </c>
      <c r="L127" s="248" t="s">
        <v>2306</v>
      </c>
      <c r="M127" s="248">
        <v>6</v>
      </c>
      <c r="N127" s="248"/>
      <c r="O127" s="248" t="s">
        <v>3232</v>
      </c>
      <c r="P127" s="248" t="s">
        <v>6423</v>
      </c>
      <c r="Q127" s="248" t="s">
        <v>3229</v>
      </c>
      <c r="R127" s="250"/>
    </row>
    <row r="128" spans="1:18" x14ac:dyDescent="0.8">
      <c r="A128" s="248" t="s">
        <v>3233</v>
      </c>
      <c r="B128" s="248" t="s">
        <v>3234</v>
      </c>
      <c r="C128" s="248" t="s">
        <v>1526</v>
      </c>
      <c r="D128" s="248" t="s">
        <v>3235</v>
      </c>
      <c r="E128" s="248">
        <v>4</v>
      </c>
      <c r="F128" s="248" t="s">
        <v>2304</v>
      </c>
      <c r="G128" s="248" t="s">
        <v>2305</v>
      </c>
      <c r="H128" s="249">
        <v>15</v>
      </c>
      <c r="I128" s="248" t="s">
        <v>1209</v>
      </c>
      <c r="J128" s="249">
        <v>48</v>
      </c>
      <c r="K128" s="248" t="s">
        <v>2298</v>
      </c>
      <c r="L128" s="248" t="s">
        <v>2306</v>
      </c>
      <c r="M128" s="248">
        <v>5</v>
      </c>
      <c r="N128" s="248"/>
      <c r="O128" s="248" t="s">
        <v>3236</v>
      </c>
      <c r="P128" s="248" t="s">
        <v>6424</v>
      </c>
      <c r="Q128" s="248" t="s">
        <v>3233</v>
      </c>
      <c r="R128" s="250"/>
    </row>
    <row r="129" spans="1:18" x14ac:dyDescent="0.8">
      <c r="A129" s="248" t="s">
        <v>3237</v>
      </c>
      <c r="B129" s="248" t="s">
        <v>3238</v>
      </c>
      <c r="C129" s="248" t="s">
        <v>1527</v>
      </c>
      <c r="D129" s="248" t="s">
        <v>3239</v>
      </c>
      <c r="E129" s="248">
        <v>4</v>
      </c>
      <c r="F129" s="248" t="s">
        <v>2304</v>
      </c>
      <c r="G129" s="248" t="s">
        <v>2305</v>
      </c>
      <c r="H129" s="249">
        <v>15</v>
      </c>
      <c r="I129" s="248" t="s">
        <v>1209</v>
      </c>
      <c r="J129" s="249">
        <v>95</v>
      </c>
      <c r="K129" s="248" t="s">
        <v>2298</v>
      </c>
      <c r="L129" s="248" t="s">
        <v>2311</v>
      </c>
      <c r="M129" s="248">
        <v>9</v>
      </c>
      <c r="N129" s="248"/>
      <c r="O129" s="248" t="s">
        <v>3240</v>
      </c>
      <c r="P129" s="248" t="s">
        <v>6422</v>
      </c>
      <c r="Q129" s="248" t="s">
        <v>3237</v>
      </c>
      <c r="R129" s="250"/>
    </row>
    <row r="130" spans="1:18" x14ac:dyDescent="0.8">
      <c r="A130" s="248" t="s">
        <v>3241</v>
      </c>
      <c r="B130" s="248" t="s">
        <v>3242</v>
      </c>
      <c r="C130" s="248" t="s">
        <v>1528</v>
      </c>
      <c r="D130" s="248" t="s">
        <v>3243</v>
      </c>
      <c r="E130" s="248">
        <v>4</v>
      </c>
      <c r="F130" s="248" t="s">
        <v>2304</v>
      </c>
      <c r="G130" s="248" t="s">
        <v>2305</v>
      </c>
      <c r="H130" s="249">
        <v>15</v>
      </c>
      <c r="I130" s="248" t="s">
        <v>1209</v>
      </c>
      <c r="J130" s="249">
        <v>33</v>
      </c>
      <c r="K130" s="248" t="s">
        <v>2298</v>
      </c>
      <c r="L130" s="248" t="s">
        <v>2393</v>
      </c>
      <c r="M130" s="248">
        <v>2</v>
      </c>
      <c r="N130" s="248"/>
      <c r="O130" s="248" t="s">
        <v>3244</v>
      </c>
      <c r="P130" s="248" t="s">
        <v>6411</v>
      </c>
      <c r="Q130" s="248" t="s">
        <v>3241</v>
      </c>
      <c r="R130" s="250"/>
    </row>
    <row r="131" spans="1:18" x14ac:dyDescent="0.8">
      <c r="A131" s="248" t="s">
        <v>3253</v>
      </c>
      <c r="B131" s="248" t="s">
        <v>3254</v>
      </c>
      <c r="C131" s="248" t="s">
        <v>1495</v>
      </c>
      <c r="D131" s="248" t="s">
        <v>3255</v>
      </c>
      <c r="E131" s="248">
        <v>4</v>
      </c>
      <c r="F131" s="248" t="s">
        <v>2304</v>
      </c>
      <c r="G131" s="248" t="s">
        <v>2305</v>
      </c>
      <c r="H131" s="249">
        <v>16</v>
      </c>
      <c r="I131" s="248" t="s">
        <v>1206</v>
      </c>
      <c r="J131" s="249">
        <v>78</v>
      </c>
      <c r="K131" s="248" t="s">
        <v>2290</v>
      </c>
      <c r="L131" s="248" t="s">
        <v>2311</v>
      </c>
      <c r="M131" s="248">
        <v>9</v>
      </c>
      <c r="N131" s="248"/>
      <c r="O131" s="248" t="s">
        <v>3256</v>
      </c>
      <c r="P131" s="248" t="s">
        <v>6422</v>
      </c>
      <c r="Q131" s="248" t="s">
        <v>3253</v>
      </c>
      <c r="R131" s="250"/>
    </row>
    <row r="132" spans="1:18" x14ac:dyDescent="0.8">
      <c r="A132" s="248" t="s">
        <v>3257</v>
      </c>
      <c r="B132" s="248" t="s">
        <v>3258</v>
      </c>
      <c r="C132" s="248" t="s">
        <v>1496</v>
      </c>
      <c r="D132" s="248" t="s">
        <v>3259</v>
      </c>
      <c r="E132" s="248">
        <v>4</v>
      </c>
      <c r="F132" s="248" t="s">
        <v>2304</v>
      </c>
      <c r="G132" s="248" t="s">
        <v>2305</v>
      </c>
      <c r="H132" s="249">
        <v>16</v>
      </c>
      <c r="I132" s="248" t="s">
        <v>1206</v>
      </c>
      <c r="J132" s="249">
        <v>123</v>
      </c>
      <c r="K132" s="248" t="s">
        <v>2290</v>
      </c>
      <c r="L132" s="248" t="s">
        <v>2340</v>
      </c>
      <c r="M132" s="248">
        <v>13</v>
      </c>
      <c r="N132" s="248"/>
      <c r="O132" s="248" t="s">
        <v>3260</v>
      </c>
      <c r="P132" s="248" t="s">
        <v>6419</v>
      </c>
      <c r="Q132" s="248" t="s">
        <v>3257</v>
      </c>
      <c r="R132" s="250"/>
    </row>
    <row r="133" spans="1:18" x14ac:dyDescent="0.8">
      <c r="A133" s="248" t="s">
        <v>3261</v>
      </c>
      <c r="B133" s="248" t="s">
        <v>3262</v>
      </c>
      <c r="C133" s="248" t="s">
        <v>1497</v>
      </c>
      <c r="D133" s="248" t="s">
        <v>3263</v>
      </c>
      <c r="E133" s="248">
        <v>4</v>
      </c>
      <c r="F133" s="248" t="s">
        <v>2304</v>
      </c>
      <c r="G133" s="248" t="s">
        <v>2305</v>
      </c>
      <c r="H133" s="249">
        <v>16</v>
      </c>
      <c r="I133" s="248" t="s">
        <v>1206</v>
      </c>
      <c r="J133" s="249">
        <v>137</v>
      </c>
      <c r="K133" s="248" t="s">
        <v>2290</v>
      </c>
      <c r="L133" s="248" t="s">
        <v>2340</v>
      </c>
      <c r="M133" s="248">
        <v>13</v>
      </c>
      <c r="N133" s="248"/>
      <c r="O133" s="248" t="s">
        <v>3264</v>
      </c>
      <c r="P133" s="248" t="s">
        <v>6419</v>
      </c>
      <c r="Q133" s="248" t="s">
        <v>3261</v>
      </c>
      <c r="R133" s="250"/>
    </row>
    <row r="134" spans="1:18" x14ac:dyDescent="0.8">
      <c r="A134" s="248" t="s">
        <v>3265</v>
      </c>
      <c r="B134" s="248" t="s">
        <v>3266</v>
      </c>
      <c r="C134" s="248" t="s">
        <v>1498</v>
      </c>
      <c r="D134" s="248" t="s">
        <v>3267</v>
      </c>
      <c r="E134" s="248">
        <v>4</v>
      </c>
      <c r="F134" s="248" t="s">
        <v>2304</v>
      </c>
      <c r="G134" s="248" t="s">
        <v>2305</v>
      </c>
      <c r="H134" s="249">
        <v>16</v>
      </c>
      <c r="I134" s="248" t="s">
        <v>1206</v>
      </c>
      <c r="J134" s="249">
        <v>48</v>
      </c>
      <c r="K134" s="248" t="s">
        <v>2290</v>
      </c>
      <c r="L134" s="248" t="s">
        <v>2306</v>
      </c>
      <c r="M134" s="248">
        <v>6</v>
      </c>
      <c r="N134" s="248"/>
      <c r="O134" s="248" t="s">
        <v>3268</v>
      </c>
      <c r="P134" s="248" t="s">
        <v>6423</v>
      </c>
      <c r="Q134" s="248" t="s">
        <v>3265</v>
      </c>
      <c r="R134" s="250"/>
    </row>
    <row r="135" spans="1:18" x14ac:dyDescent="0.8">
      <c r="A135" s="248" t="s">
        <v>3269</v>
      </c>
      <c r="B135" s="248" t="s">
        <v>3270</v>
      </c>
      <c r="C135" s="248" t="s">
        <v>1499</v>
      </c>
      <c r="D135" s="248" t="s">
        <v>3271</v>
      </c>
      <c r="E135" s="248">
        <v>4</v>
      </c>
      <c r="F135" s="248" t="s">
        <v>2304</v>
      </c>
      <c r="G135" s="248" t="s">
        <v>2305</v>
      </c>
      <c r="H135" s="249">
        <v>16</v>
      </c>
      <c r="I135" s="248" t="s">
        <v>1206</v>
      </c>
      <c r="J135" s="249">
        <v>56</v>
      </c>
      <c r="K135" s="248" t="s">
        <v>2290</v>
      </c>
      <c r="L135" s="248" t="s">
        <v>2306</v>
      </c>
      <c r="M135" s="248">
        <v>5</v>
      </c>
      <c r="N135" s="248"/>
      <c r="O135" s="248" t="s">
        <v>3272</v>
      </c>
      <c r="P135" s="248" t="s">
        <v>6424</v>
      </c>
      <c r="Q135" s="248" t="s">
        <v>3269</v>
      </c>
      <c r="R135" s="250"/>
    </row>
    <row r="136" spans="1:18" x14ac:dyDescent="0.8">
      <c r="A136" s="248" t="s">
        <v>3273</v>
      </c>
      <c r="B136" s="248" t="s">
        <v>3274</v>
      </c>
      <c r="C136" s="248" t="s">
        <v>1500</v>
      </c>
      <c r="D136" s="248" t="s">
        <v>3275</v>
      </c>
      <c r="E136" s="248">
        <v>4</v>
      </c>
      <c r="F136" s="248" t="s">
        <v>2304</v>
      </c>
      <c r="G136" s="248" t="s">
        <v>2305</v>
      </c>
      <c r="H136" s="249">
        <v>16</v>
      </c>
      <c r="I136" s="248" t="s">
        <v>1206</v>
      </c>
      <c r="J136" s="249">
        <v>30</v>
      </c>
      <c r="K136" s="248" t="s">
        <v>2290</v>
      </c>
      <c r="L136" s="248" t="s">
        <v>2393</v>
      </c>
      <c r="M136" s="248">
        <v>2</v>
      </c>
      <c r="N136" s="248"/>
      <c r="O136" s="248" t="s">
        <v>3276</v>
      </c>
      <c r="P136" s="248" t="s">
        <v>6411</v>
      </c>
      <c r="Q136" s="248" t="s">
        <v>3273</v>
      </c>
      <c r="R136" s="250"/>
    </row>
    <row r="137" spans="1:18" x14ac:dyDescent="0.8">
      <c r="A137" s="248" t="s">
        <v>3277</v>
      </c>
      <c r="B137" s="248" t="s">
        <v>3278</v>
      </c>
      <c r="C137" s="248" t="s">
        <v>1501</v>
      </c>
      <c r="D137" s="248" t="s">
        <v>3279</v>
      </c>
      <c r="E137" s="248">
        <v>4</v>
      </c>
      <c r="F137" s="248" t="s">
        <v>2304</v>
      </c>
      <c r="G137" s="248" t="s">
        <v>2305</v>
      </c>
      <c r="H137" s="249">
        <v>16</v>
      </c>
      <c r="I137" s="248" t="s">
        <v>1206</v>
      </c>
      <c r="J137" s="249">
        <v>41</v>
      </c>
      <c r="K137" s="248" t="s">
        <v>2290</v>
      </c>
      <c r="L137" s="248" t="s">
        <v>2306</v>
      </c>
      <c r="M137" s="248">
        <v>5</v>
      </c>
      <c r="N137" s="248"/>
      <c r="O137" s="248" t="s">
        <v>3280</v>
      </c>
      <c r="P137" s="248" t="s">
        <v>6424</v>
      </c>
      <c r="Q137" s="248" t="s">
        <v>3277</v>
      </c>
      <c r="R137" s="250"/>
    </row>
    <row r="138" spans="1:18" x14ac:dyDescent="0.8">
      <c r="A138" s="248" t="s">
        <v>3281</v>
      </c>
      <c r="B138" s="248" t="s">
        <v>3282</v>
      </c>
      <c r="C138" s="248" t="s">
        <v>1502</v>
      </c>
      <c r="D138" s="248" t="s">
        <v>3283</v>
      </c>
      <c r="E138" s="248">
        <v>4</v>
      </c>
      <c r="F138" s="248" t="s">
        <v>2304</v>
      </c>
      <c r="G138" s="248" t="s">
        <v>2305</v>
      </c>
      <c r="H138" s="249">
        <v>16</v>
      </c>
      <c r="I138" s="248" t="s">
        <v>1206</v>
      </c>
      <c r="J138" s="249">
        <v>41</v>
      </c>
      <c r="K138" s="248" t="s">
        <v>2290</v>
      </c>
      <c r="L138" s="248" t="s">
        <v>2306</v>
      </c>
      <c r="M138" s="248">
        <v>5</v>
      </c>
      <c r="N138" s="248"/>
      <c r="O138" s="248" t="s">
        <v>3284</v>
      </c>
      <c r="P138" s="248" t="s">
        <v>6424</v>
      </c>
      <c r="Q138" s="248" t="s">
        <v>3281</v>
      </c>
      <c r="R138" s="250"/>
    </row>
    <row r="139" spans="1:18" x14ac:dyDescent="0.8">
      <c r="A139" s="248" t="s">
        <v>3285</v>
      </c>
      <c r="B139" s="248" t="s">
        <v>3286</v>
      </c>
      <c r="C139" s="248" t="s">
        <v>1503</v>
      </c>
      <c r="D139" s="248" t="s">
        <v>3287</v>
      </c>
      <c r="E139" s="248">
        <v>4</v>
      </c>
      <c r="F139" s="248" t="s">
        <v>2304</v>
      </c>
      <c r="G139" s="248" t="s">
        <v>2305</v>
      </c>
      <c r="H139" s="249">
        <v>16</v>
      </c>
      <c r="I139" s="248" t="s">
        <v>1206</v>
      </c>
      <c r="J139" s="249">
        <v>32</v>
      </c>
      <c r="K139" s="248" t="s">
        <v>2290</v>
      </c>
      <c r="L139" s="248" t="s">
        <v>2306</v>
      </c>
      <c r="M139" s="248">
        <v>5</v>
      </c>
      <c r="N139" s="248"/>
      <c r="O139" s="248" t="s">
        <v>3288</v>
      </c>
      <c r="P139" s="248" t="s">
        <v>6424</v>
      </c>
      <c r="Q139" s="248" t="s">
        <v>3285</v>
      </c>
      <c r="R139" s="250"/>
    </row>
    <row r="140" spans="1:18" x14ac:dyDescent="0.8">
      <c r="A140" s="248" t="s">
        <v>3296</v>
      </c>
      <c r="B140" s="248" t="s">
        <v>3297</v>
      </c>
      <c r="C140" s="248" t="s">
        <v>1518</v>
      </c>
      <c r="D140" s="248" t="s">
        <v>3298</v>
      </c>
      <c r="E140" s="248">
        <v>4</v>
      </c>
      <c r="F140" s="248" t="s">
        <v>2304</v>
      </c>
      <c r="G140" s="248" t="s">
        <v>2305</v>
      </c>
      <c r="H140" s="249">
        <v>17</v>
      </c>
      <c r="I140" s="248" t="s">
        <v>1208</v>
      </c>
      <c r="J140" s="249">
        <v>30</v>
      </c>
      <c r="K140" s="248" t="s">
        <v>2290</v>
      </c>
      <c r="L140" s="248" t="s">
        <v>2306</v>
      </c>
      <c r="M140" s="248">
        <v>5</v>
      </c>
      <c r="N140" s="248"/>
      <c r="O140" s="248" t="s">
        <v>3299</v>
      </c>
      <c r="P140" s="248" t="s">
        <v>6424</v>
      </c>
      <c r="Q140" s="248" t="s">
        <v>3296</v>
      </c>
      <c r="R140" s="250"/>
    </row>
    <row r="141" spans="1:18" x14ac:dyDescent="0.8">
      <c r="A141" s="248" t="s">
        <v>3300</v>
      </c>
      <c r="B141" s="248" t="s">
        <v>3301</v>
      </c>
      <c r="C141" s="248" t="s">
        <v>1519</v>
      </c>
      <c r="D141" s="248" t="s">
        <v>3302</v>
      </c>
      <c r="E141" s="248">
        <v>4</v>
      </c>
      <c r="F141" s="248" t="s">
        <v>2304</v>
      </c>
      <c r="G141" s="248" t="s">
        <v>2305</v>
      </c>
      <c r="H141" s="249">
        <v>17</v>
      </c>
      <c r="I141" s="248" t="s">
        <v>1208</v>
      </c>
      <c r="J141" s="249">
        <v>30</v>
      </c>
      <c r="K141" s="248" t="s">
        <v>2290</v>
      </c>
      <c r="L141" s="248" t="s">
        <v>2306</v>
      </c>
      <c r="M141" s="248">
        <v>5</v>
      </c>
      <c r="N141" s="248"/>
      <c r="O141" s="248" t="s">
        <v>3303</v>
      </c>
      <c r="P141" s="248" t="s">
        <v>6424</v>
      </c>
      <c r="Q141" s="248" t="s">
        <v>3300</v>
      </c>
      <c r="R141" s="250"/>
    </row>
    <row r="142" spans="1:18" x14ac:dyDescent="0.8">
      <c r="A142" s="248" t="s">
        <v>3304</v>
      </c>
      <c r="B142" s="248" t="s">
        <v>3305</v>
      </c>
      <c r="C142" s="248" t="s">
        <v>1520</v>
      </c>
      <c r="D142" s="248" t="s">
        <v>3306</v>
      </c>
      <c r="E142" s="248">
        <v>4</v>
      </c>
      <c r="F142" s="248" t="s">
        <v>2304</v>
      </c>
      <c r="G142" s="248" t="s">
        <v>2305</v>
      </c>
      <c r="H142" s="249">
        <v>17</v>
      </c>
      <c r="I142" s="248" t="s">
        <v>1208</v>
      </c>
      <c r="J142" s="249">
        <v>28</v>
      </c>
      <c r="K142" s="248" t="s">
        <v>2290</v>
      </c>
      <c r="L142" s="248" t="s">
        <v>2393</v>
      </c>
      <c r="M142" s="248">
        <v>2</v>
      </c>
      <c r="N142" s="248"/>
      <c r="O142" s="248" t="s">
        <v>3307</v>
      </c>
      <c r="P142" s="248" t="s">
        <v>6411</v>
      </c>
      <c r="Q142" s="248" t="s">
        <v>3304</v>
      </c>
      <c r="R142" s="250"/>
    </row>
    <row r="143" spans="1:18" x14ac:dyDescent="0.8">
      <c r="A143" s="248" t="s">
        <v>3308</v>
      </c>
      <c r="B143" s="248" t="s">
        <v>3309</v>
      </c>
      <c r="C143" s="248" t="s">
        <v>1521</v>
      </c>
      <c r="D143" s="248" t="s">
        <v>3310</v>
      </c>
      <c r="E143" s="248">
        <v>4</v>
      </c>
      <c r="F143" s="248" t="s">
        <v>2304</v>
      </c>
      <c r="G143" s="248" t="s">
        <v>2305</v>
      </c>
      <c r="H143" s="249">
        <v>17</v>
      </c>
      <c r="I143" s="248" t="s">
        <v>1208</v>
      </c>
      <c r="J143" s="249">
        <v>36</v>
      </c>
      <c r="K143" s="248" t="s">
        <v>2290</v>
      </c>
      <c r="L143" s="248" t="s">
        <v>2306</v>
      </c>
      <c r="M143" s="248">
        <v>5</v>
      </c>
      <c r="N143" s="248"/>
      <c r="O143" s="248" t="s">
        <v>3311</v>
      </c>
      <c r="P143" s="248" t="s">
        <v>6424</v>
      </c>
      <c r="Q143" s="248" t="s">
        <v>3308</v>
      </c>
      <c r="R143" s="250"/>
    </row>
    <row r="144" spans="1:18" x14ac:dyDescent="0.8">
      <c r="A144" s="248" t="s">
        <v>2890</v>
      </c>
      <c r="B144" s="248" t="s">
        <v>2891</v>
      </c>
      <c r="C144" s="248" t="s">
        <v>1419</v>
      </c>
      <c r="D144" s="248" t="s">
        <v>2892</v>
      </c>
      <c r="E144" s="248">
        <v>3</v>
      </c>
      <c r="F144" s="248" t="s">
        <v>2304</v>
      </c>
      <c r="G144" s="248" t="s">
        <v>2305</v>
      </c>
      <c r="H144" s="249">
        <v>18</v>
      </c>
      <c r="I144" s="248" t="s">
        <v>1198</v>
      </c>
      <c r="J144" s="249">
        <v>30</v>
      </c>
      <c r="K144" s="248" t="s">
        <v>2298</v>
      </c>
      <c r="L144" s="248" t="s">
        <v>2306</v>
      </c>
      <c r="M144" s="248">
        <v>5</v>
      </c>
      <c r="N144" s="248"/>
      <c r="O144" s="248" t="s">
        <v>2893</v>
      </c>
      <c r="P144" s="248" t="s">
        <v>6424</v>
      </c>
      <c r="Q144" s="248" t="s">
        <v>2890</v>
      </c>
      <c r="R144" s="250"/>
    </row>
    <row r="145" spans="1:18" x14ac:dyDescent="0.8">
      <c r="A145" s="248" t="s">
        <v>2894</v>
      </c>
      <c r="B145" s="248" t="s">
        <v>2895</v>
      </c>
      <c r="C145" s="248" t="s">
        <v>1420</v>
      </c>
      <c r="D145" s="248" t="s">
        <v>2896</v>
      </c>
      <c r="E145" s="248">
        <v>3</v>
      </c>
      <c r="F145" s="248" t="s">
        <v>2304</v>
      </c>
      <c r="G145" s="248" t="s">
        <v>2305</v>
      </c>
      <c r="H145" s="249">
        <v>18</v>
      </c>
      <c r="I145" s="248" t="s">
        <v>1198</v>
      </c>
      <c r="J145" s="249">
        <v>30</v>
      </c>
      <c r="K145" s="248" t="s">
        <v>2298</v>
      </c>
      <c r="L145" s="248" t="s">
        <v>2306</v>
      </c>
      <c r="M145" s="248">
        <v>5</v>
      </c>
      <c r="N145" s="248"/>
      <c r="O145" s="248" t="s">
        <v>2897</v>
      </c>
      <c r="P145" s="248" t="s">
        <v>6424</v>
      </c>
      <c r="Q145" s="248" t="s">
        <v>2894</v>
      </c>
      <c r="R145" s="250"/>
    </row>
    <row r="146" spans="1:18" x14ac:dyDescent="0.8">
      <c r="A146" s="248" t="s">
        <v>2898</v>
      </c>
      <c r="B146" s="248" t="s">
        <v>2899</v>
      </c>
      <c r="C146" s="248" t="s">
        <v>1421</v>
      </c>
      <c r="D146" s="248" t="s">
        <v>2900</v>
      </c>
      <c r="E146" s="248">
        <v>3</v>
      </c>
      <c r="F146" s="248" t="s">
        <v>2304</v>
      </c>
      <c r="G146" s="248" t="s">
        <v>2305</v>
      </c>
      <c r="H146" s="249">
        <v>18</v>
      </c>
      <c r="I146" s="248" t="s">
        <v>1198</v>
      </c>
      <c r="J146" s="249">
        <v>30</v>
      </c>
      <c r="K146" s="248" t="s">
        <v>2298</v>
      </c>
      <c r="L146" s="248" t="s">
        <v>2306</v>
      </c>
      <c r="M146" s="248">
        <v>5</v>
      </c>
      <c r="N146" s="248"/>
      <c r="O146" s="248" t="s">
        <v>2901</v>
      </c>
      <c r="P146" s="248" t="s">
        <v>6424</v>
      </c>
      <c r="Q146" s="248" t="s">
        <v>2898</v>
      </c>
      <c r="R146" s="250"/>
    </row>
    <row r="147" spans="1:18" x14ac:dyDescent="0.8">
      <c r="A147" s="248" t="s">
        <v>2902</v>
      </c>
      <c r="B147" s="248" t="s">
        <v>2903</v>
      </c>
      <c r="C147" s="248" t="s">
        <v>1422</v>
      </c>
      <c r="D147" s="248" t="s">
        <v>2904</v>
      </c>
      <c r="E147" s="248">
        <v>3</v>
      </c>
      <c r="F147" s="248" t="s">
        <v>2304</v>
      </c>
      <c r="G147" s="248" t="s">
        <v>2305</v>
      </c>
      <c r="H147" s="249">
        <v>18</v>
      </c>
      <c r="I147" s="248" t="s">
        <v>1198</v>
      </c>
      <c r="J147" s="249">
        <v>60</v>
      </c>
      <c r="K147" s="248" t="s">
        <v>2298</v>
      </c>
      <c r="L147" s="248" t="s">
        <v>2311</v>
      </c>
      <c r="M147" s="248">
        <v>9</v>
      </c>
      <c r="N147" s="248"/>
      <c r="O147" s="248" t="s">
        <v>2905</v>
      </c>
      <c r="P147" s="248" t="s">
        <v>6422</v>
      </c>
      <c r="Q147" s="248" t="s">
        <v>2902</v>
      </c>
      <c r="R147" s="250"/>
    </row>
    <row r="148" spans="1:18" x14ac:dyDescent="0.8">
      <c r="A148" s="248" t="s">
        <v>2906</v>
      </c>
      <c r="B148" s="248" t="s">
        <v>2907</v>
      </c>
      <c r="C148" s="248" t="s">
        <v>1423</v>
      </c>
      <c r="D148" s="248" t="s">
        <v>2908</v>
      </c>
      <c r="E148" s="248">
        <v>3</v>
      </c>
      <c r="F148" s="248" t="s">
        <v>2304</v>
      </c>
      <c r="G148" s="248" t="s">
        <v>2305</v>
      </c>
      <c r="H148" s="249">
        <v>18</v>
      </c>
      <c r="I148" s="248" t="s">
        <v>1198</v>
      </c>
      <c r="J148" s="249">
        <v>30</v>
      </c>
      <c r="K148" s="248" t="s">
        <v>2298</v>
      </c>
      <c r="L148" s="248" t="s">
        <v>2306</v>
      </c>
      <c r="M148" s="248">
        <v>6</v>
      </c>
      <c r="N148" s="248"/>
      <c r="O148" s="248" t="s">
        <v>2909</v>
      </c>
      <c r="P148" s="248" t="s">
        <v>6423</v>
      </c>
      <c r="Q148" s="248" t="s">
        <v>2906</v>
      </c>
      <c r="R148" s="250"/>
    </row>
    <row r="149" spans="1:18" x14ac:dyDescent="0.8">
      <c r="A149" s="248" t="s">
        <v>3319</v>
      </c>
      <c r="B149" s="248" t="s">
        <v>3320</v>
      </c>
      <c r="C149" s="248" t="s">
        <v>1506</v>
      </c>
      <c r="D149" s="248" t="s">
        <v>3321</v>
      </c>
      <c r="E149" s="248">
        <v>4</v>
      </c>
      <c r="F149" s="248" t="s">
        <v>2304</v>
      </c>
      <c r="G149" s="248" t="s">
        <v>2305</v>
      </c>
      <c r="H149" s="249">
        <v>19</v>
      </c>
      <c r="I149" s="248" t="s">
        <v>1207</v>
      </c>
      <c r="J149" s="249">
        <v>76</v>
      </c>
      <c r="K149" s="248" t="s">
        <v>2298</v>
      </c>
      <c r="L149" s="248" t="s">
        <v>2311</v>
      </c>
      <c r="M149" s="248">
        <v>10</v>
      </c>
      <c r="N149" s="248"/>
      <c r="O149" s="248" t="s">
        <v>3322</v>
      </c>
      <c r="P149" s="248" t="s">
        <v>6420</v>
      </c>
      <c r="Q149" s="248" t="s">
        <v>3319</v>
      </c>
      <c r="R149" s="250"/>
    </row>
    <row r="150" spans="1:18" x14ac:dyDescent="0.8">
      <c r="A150" s="248" t="s">
        <v>3323</v>
      </c>
      <c r="B150" s="248" t="s">
        <v>3324</v>
      </c>
      <c r="C150" s="248" t="s">
        <v>1507</v>
      </c>
      <c r="D150" s="248" t="s">
        <v>3325</v>
      </c>
      <c r="E150" s="248">
        <v>4</v>
      </c>
      <c r="F150" s="248" t="s">
        <v>2304</v>
      </c>
      <c r="G150" s="248" t="s">
        <v>2305</v>
      </c>
      <c r="H150" s="249">
        <v>19</v>
      </c>
      <c r="I150" s="248" t="s">
        <v>1207</v>
      </c>
      <c r="J150" s="249">
        <v>74</v>
      </c>
      <c r="K150" s="248" t="s">
        <v>2298</v>
      </c>
      <c r="L150" s="248" t="s">
        <v>2306</v>
      </c>
      <c r="M150" s="248">
        <v>6</v>
      </c>
      <c r="N150" s="248"/>
      <c r="O150" s="248" t="s">
        <v>3326</v>
      </c>
      <c r="P150" s="248" t="s">
        <v>6423</v>
      </c>
      <c r="Q150" s="248" t="s">
        <v>3323</v>
      </c>
      <c r="R150" s="250"/>
    </row>
    <row r="151" spans="1:18" x14ac:dyDescent="0.8">
      <c r="A151" s="248" t="s">
        <v>3327</v>
      </c>
      <c r="B151" s="248" t="s">
        <v>3328</v>
      </c>
      <c r="C151" s="248" t="s">
        <v>1508</v>
      </c>
      <c r="D151" s="248" t="s">
        <v>3329</v>
      </c>
      <c r="E151" s="248">
        <v>4</v>
      </c>
      <c r="F151" s="248" t="s">
        <v>2304</v>
      </c>
      <c r="G151" s="248" t="s">
        <v>2305</v>
      </c>
      <c r="H151" s="249">
        <v>19</v>
      </c>
      <c r="I151" s="248" t="s">
        <v>1207</v>
      </c>
      <c r="J151" s="249">
        <v>48</v>
      </c>
      <c r="K151" s="248" t="s">
        <v>2298</v>
      </c>
      <c r="L151" s="248" t="s">
        <v>2306</v>
      </c>
      <c r="M151" s="248">
        <v>5</v>
      </c>
      <c r="N151" s="248"/>
      <c r="O151" s="248" t="s">
        <v>3330</v>
      </c>
      <c r="P151" s="248" t="s">
        <v>6424</v>
      </c>
      <c r="Q151" s="248" t="s">
        <v>3327</v>
      </c>
      <c r="R151" s="250"/>
    </row>
    <row r="152" spans="1:18" x14ac:dyDescent="0.8">
      <c r="A152" s="248" t="s">
        <v>3331</v>
      </c>
      <c r="B152" s="248" t="s">
        <v>3332</v>
      </c>
      <c r="C152" s="248" t="s">
        <v>1509</v>
      </c>
      <c r="D152" s="248" t="s">
        <v>3333</v>
      </c>
      <c r="E152" s="248">
        <v>4</v>
      </c>
      <c r="F152" s="248" t="s">
        <v>2304</v>
      </c>
      <c r="G152" s="248" t="s">
        <v>2305</v>
      </c>
      <c r="H152" s="249">
        <v>19</v>
      </c>
      <c r="I152" s="248" t="s">
        <v>1207</v>
      </c>
      <c r="J152" s="249">
        <v>17</v>
      </c>
      <c r="K152" s="248" t="s">
        <v>2298</v>
      </c>
      <c r="L152" s="248" t="s">
        <v>2306</v>
      </c>
      <c r="M152" s="248">
        <v>5</v>
      </c>
      <c r="N152" s="248"/>
      <c r="O152" s="248" t="s">
        <v>3334</v>
      </c>
      <c r="P152" s="248" t="s">
        <v>6424</v>
      </c>
      <c r="Q152" s="248" t="s">
        <v>3331</v>
      </c>
      <c r="R152" s="250"/>
    </row>
    <row r="153" spans="1:18" x14ac:dyDescent="0.8">
      <c r="A153" s="248" t="s">
        <v>3335</v>
      </c>
      <c r="B153" s="248" t="s">
        <v>3336</v>
      </c>
      <c r="C153" s="248" t="s">
        <v>1510</v>
      </c>
      <c r="D153" s="248" t="s">
        <v>3337</v>
      </c>
      <c r="E153" s="248">
        <v>4</v>
      </c>
      <c r="F153" s="248" t="s">
        <v>2304</v>
      </c>
      <c r="G153" s="248" t="s">
        <v>2305</v>
      </c>
      <c r="H153" s="249">
        <v>19</v>
      </c>
      <c r="I153" s="248" t="s">
        <v>1207</v>
      </c>
      <c r="J153" s="249">
        <v>32</v>
      </c>
      <c r="K153" s="248" t="s">
        <v>2298</v>
      </c>
      <c r="L153" s="248" t="s">
        <v>2306</v>
      </c>
      <c r="M153" s="248">
        <v>5</v>
      </c>
      <c r="N153" s="248"/>
      <c r="O153" s="248" t="s">
        <v>3338</v>
      </c>
      <c r="P153" s="248" t="s">
        <v>6424</v>
      </c>
      <c r="Q153" s="248" t="s">
        <v>3335</v>
      </c>
      <c r="R153" s="250"/>
    </row>
    <row r="154" spans="1:18" x14ac:dyDescent="0.8">
      <c r="A154" s="248" t="s">
        <v>3339</v>
      </c>
      <c r="B154" s="248" t="s">
        <v>3340</v>
      </c>
      <c r="C154" s="248" t="s">
        <v>1511</v>
      </c>
      <c r="D154" s="248" t="s">
        <v>3341</v>
      </c>
      <c r="E154" s="248">
        <v>4</v>
      </c>
      <c r="F154" s="248" t="s">
        <v>2304</v>
      </c>
      <c r="G154" s="248" t="s">
        <v>2305</v>
      </c>
      <c r="H154" s="249">
        <v>19</v>
      </c>
      <c r="I154" s="248" t="s">
        <v>1207</v>
      </c>
      <c r="J154" s="249">
        <v>15</v>
      </c>
      <c r="K154" s="248" t="s">
        <v>2298</v>
      </c>
      <c r="L154" s="248" t="s">
        <v>2393</v>
      </c>
      <c r="M154" s="248">
        <v>2</v>
      </c>
      <c r="N154" s="248"/>
      <c r="O154" s="248" t="s">
        <v>3342</v>
      </c>
      <c r="P154" s="248" t="s">
        <v>6411</v>
      </c>
      <c r="Q154" s="248" t="s">
        <v>3339</v>
      </c>
      <c r="R154" s="250"/>
    </row>
    <row r="155" spans="1:18" x14ac:dyDescent="0.8">
      <c r="A155" s="248" t="s">
        <v>3343</v>
      </c>
      <c r="B155" s="248" t="s">
        <v>3344</v>
      </c>
      <c r="C155" s="248" t="s">
        <v>1512</v>
      </c>
      <c r="D155" s="248" t="s">
        <v>3345</v>
      </c>
      <c r="E155" s="248">
        <v>4</v>
      </c>
      <c r="F155" s="248" t="s">
        <v>2304</v>
      </c>
      <c r="G155" s="248" t="s">
        <v>2305</v>
      </c>
      <c r="H155" s="249">
        <v>19</v>
      </c>
      <c r="I155" s="248" t="s">
        <v>1207</v>
      </c>
      <c r="J155" s="249">
        <v>20</v>
      </c>
      <c r="K155" s="248" t="s">
        <v>2298</v>
      </c>
      <c r="L155" s="248" t="s">
        <v>2393</v>
      </c>
      <c r="M155" s="248">
        <v>2</v>
      </c>
      <c r="N155" s="248"/>
      <c r="O155" s="248" t="s">
        <v>3346</v>
      </c>
      <c r="P155" s="248" t="s">
        <v>6411</v>
      </c>
      <c r="Q155" s="248" t="s">
        <v>3343</v>
      </c>
      <c r="R155" s="250"/>
    </row>
    <row r="156" spans="1:18" x14ac:dyDescent="0.8">
      <c r="A156" s="248" t="s">
        <v>3347</v>
      </c>
      <c r="B156" s="248" t="s">
        <v>3348</v>
      </c>
      <c r="C156" s="248" t="s">
        <v>1513</v>
      </c>
      <c r="D156" s="248" t="s">
        <v>3349</v>
      </c>
      <c r="E156" s="248">
        <v>4</v>
      </c>
      <c r="F156" s="248" t="s">
        <v>2304</v>
      </c>
      <c r="G156" s="248" t="s">
        <v>2305</v>
      </c>
      <c r="H156" s="249">
        <v>19</v>
      </c>
      <c r="I156" s="248" t="s">
        <v>1207</v>
      </c>
      <c r="J156" s="249">
        <v>30</v>
      </c>
      <c r="K156" s="248" t="s">
        <v>2298</v>
      </c>
      <c r="L156" s="248" t="s">
        <v>2306</v>
      </c>
      <c r="M156" s="248">
        <v>5</v>
      </c>
      <c r="N156" s="248"/>
      <c r="O156" s="248" t="s">
        <v>3350</v>
      </c>
      <c r="P156" s="248" t="s">
        <v>6424</v>
      </c>
      <c r="Q156" s="248" t="s">
        <v>3347</v>
      </c>
      <c r="R156" s="250"/>
    </row>
    <row r="157" spans="1:18" x14ac:dyDescent="0.8">
      <c r="A157" s="248" t="s">
        <v>3351</v>
      </c>
      <c r="B157" s="248" t="s">
        <v>3352</v>
      </c>
      <c r="C157" s="248" t="s">
        <v>1514</v>
      </c>
      <c r="D157" s="248" t="s">
        <v>3353</v>
      </c>
      <c r="E157" s="248">
        <v>4</v>
      </c>
      <c r="F157" s="248" t="s">
        <v>2304</v>
      </c>
      <c r="G157" s="248" t="s">
        <v>2305</v>
      </c>
      <c r="H157" s="249">
        <v>19</v>
      </c>
      <c r="I157" s="248" t="s">
        <v>1207</v>
      </c>
      <c r="J157" s="249">
        <v>35</v>
      </c>
      <c r="K157" s="248" t="s">
        <v>2298</v>
      </c>
      <c r="L157" s="248" t="s">
        <v>2306</v>
      </c>
      <c r="M157" s="248">
        <v>6</v>
      </c>
      <c r="N157" s="248"/>
      <c r="O157" s="248" t="s">
        <v>3354</v>
      </c>
      <c r="P157" s="248" t="s">
        <v>6423</v>
      </c>
      <c r="Q157" s="248" t="s">
        <v>3351</v>
      </c>
      <c r="R157" s="250"/>
    </row>
    <row r="158" spans="1:18" x14ac:dyDescent="0.8">
      <c r="A158" s="248" t="s">
        <v>3355</v>
      </c>
      <c r="B158" s="248" t="s">
        <v>3356</v>
      </c>
      <c r="C158" s="248" t="s">
        <v>1515</v>
      </c>
      <c r="D158" s="248" t="s">
        <v>3357</v>
      </c>
      <c r="E158" s="248">
        <v>4</v>
      </c>
      <c r="F158" s="248" t="s">
        <v>2304</v>
      </c>
      <c r="G158" s="248" t="s">
        <v>2305</v>
      </c>
      <c r="H158" s="249">
        <v>19</v>
      </c>
      <c r="I158" s="248" t="s">
        <v>1207</v>
      </c>
      <c r="J158" s="249">
        <v>34</v>
      </c>
      <c r="K158" s="248" t="s">
        <v>2298</v>
      </c>
      <c r="L158" s="248" t="s">
        <v>2306</v>
      </c>
      <c r="M158" s="248">
        <v>5</v>
      </c>
      <c r="N158" s="248"/>
      <c r="O158" s="248" t="s">
        <v>3358</v>
      </c>
      <c r="P158" s="248" t="s">
        <v>6424</v>
      </c>
      <c r="Q158" s="248" t="s">
        <v>3355</v>
      </c>
      <c r="R158" s="250"/>
    </row>
    <row r="159" spans="1:18" x14ac:dyDescent="0.8">
      <c r="A159" s="248" t="s">
        <v>3659</v>
      </c>
      <c r="B159" s="248" t="s">
        <v>3660</v>
      </c>
      <c r="C159" s="248" t="s">
        <v>1617</v>
      </c>
      <c r="D159" s="248" t="s">
        <v>3661</v>
      </c>
      <c r="E159" s="248">
        <v>6</v>
      </c>
      <c r="F159" s="248" t="s">
        <v>2304</v>
      </c>
      <c r="G159" s="248" t="s">
        <v>2305</v>
      </c>
      <c r="H159" s="249">
        <v>20</v>
      </c>
      <c r="I159" s="248" t="s">
        <v>1220</v>
      </c>
      <c r="J159" s="249">
        <v>140</v>
      </c>
      <c r="K159" s="248" t="s">
        <v>2298</v>
      </c>
      <c r="L159" s="248" t="s">
        <v>2340</v>
      </c>
      <c r="M159" s="248">
        <v>13</v>
      </c>
      <c r="N159" s="248"/>
      <c r="O159" s="248" t="s">
        <v>3662</v>
      </c>
      <c r="P159" s="248" t="s">
        <v>6419</v>
      </c>
      <c r="Q159" s="248" t="s">
        <v>3659</v>
      </c>
      <c r="R159" s="250"/>
    </row>
    <row r="160" spans="1:18" x14ac:dyDescent="0.8">
      <c r="A160" s="248" t="s">
        <v>3663</v>
      </c>
      <c r="B160" s="248" t="s">
        <v>3664</v>
      </c>
      <c r="C160" s="248" t="s">
        <v>1618</v>
      </c>
      <c r="D160" s="248" t="s">
        <v>3665</v>
      </c>
      <c r="E160" s="248">
        <v>6</v>
      </c>
      <c r="F160" s="248" t="s">
        <v>2304</v>
      </c>
      <c r="G160" s="248" t="s">
        <v>2305</v>
      </c>
      <c r="H160" s="249">
        <v>20</v>
      </c>
      <c r="I160" s="248" t="s">
        <v>1220</v>
      </c>
      <c r="J160" s="249">
        <v>35</v>
      </c>
      <c r="K160" s="248" t="s">
        <v>2298</v>
      </c>
      <c r="L160" s="248" t="s">
        <v>2306</v>
      </c>
      <c r="M160" s="248">
        <v>5</v>
      </c>
      <c r="N160" s="248"/>
      <c r="O160" s="248" t="s">
        <v>3666</v>
      </c>
      <c r="P160" s="248" t="s">
        <v>6424</v>
      </c>
      <c r="Q160" s="248" t="s">
        <v>3663</v>
      </c>
      <c r="R160" s="250"/>
    </row>
    <row r="161" spans="1:18" x14ac:dyDescent="0.8">
      <c r="A161" s="248" t="s">
        <v>3667</v>
      </c>
      <c r="B161" s="248" t="s">
        <v>3668</v>
      </c>
      <c r="C161" s="248" t="s">
        <v>2115</v>
      </c>
      <c r="D161" s="248" t="s">
        <v>3669</v>
      </c>
      <c r="E161" s="248">
        <v>6</v>
      </c>
      <c r="F161" s="248" t="s">
        <v>2296</v>
      </c>
      <c r="G161" s="248" t="s">
        <v>2297</v>
      </c>
      <c r="H161" s="249">
        <v>20</v>
      </c>
      <c r="I161" s="248" t="s">
        <v>1220</v>
      </c>
      <c r="J161" s="249">
        <v>324</v>
      </c>
      <c r="K161" s="248" t="s">
        <v>2298</v>
      </c>
      <c r="L161" s="248" t="s">
        <v>2290</v>
      </c>
      <c r="M161" s="248">
        <v>16</v>
      </c>
      <c r="N161" s="248"/>
      <c r="O161" s="248" t="s">
        <v>3670</v>
      </c>
      <c r="P161" s="248" t="s">
        <v>6417</v>
      </c>
      <c r="Q161" s="248" t="s">
        <v>3667</v>
      </c>
      <c r="R161" s="250"/>
    </row>
    <row r="162" spans="1:18" x14ac:dyDescent="0.8">
      <c r="A162" s="248" t="s">
        <v>3671</v>
      </c>
      <c r="B162" s="248" t="s">
        <v>3672</v>
      </c>
      <c r="C162" s="248" t="s">
        <v>1619</v>
      </c>
      <c r="D162" s="248" t="s">
        <v>3673</v>
      </c>
      <c r="E162" s="248">
        <v>6</v>
      </c>
      <c r="F162" s="248" t="s">
        <v>2304</v>
      </c>
      <c r="G162" s="248" t="s">
        <v>2305</v>
      </c>
      <c r="H162" s="249">
        <v>20</v>
      </c>
      <c r="I162" s="248" t="s">
        <v>1220</v>
      </c>
      <c r="J162" s="249">
        <v>31</v>
      </c>
      <c r="K162" s="248" t="s">
        <v>2298</v>
      </c>
      <c r="L162" s="248" t="s">
        <v>2306</v>
      </c>
      <c r="M162" s="248">
        <v>5</v>
      </c>
      <c r="N162" s="248"/>
      <c r="O162" s="248" t="s">
        <v>3674</v>
      </c>
      <c r="P162" s="248" t="s">
        <v>6424</v>
      </c>
      <c r="Q162" s="248" t="s">
        <v>3671</v>
      </c>
      <c r="R162" s="250"/>
    </row>
    <row r="163" spans="1:18" x14ac:dyDescent="0.8">
      <c r="A163" s="248" t="s">
        <v>3675</v>
      </c>
      <c r="B163" s="248" t="s">
        <v>3676</v>
      </c>
      <c r="C163" s="248" t="s">
        <v>1620</v>
      </c>
      <c r="D163" s="248" t="s">
        <v>3677</v>
      </c>
      <c r="E163" s="248">
        <v>6</v>
      </c>
      <c r="F163" s="248" t="s">
        <v>2304</v>
      </c>
      <c r="G163" s="248" t="s">
        <v>2305</v>
      </c>
      <c r="H163" s="249">
        <v>20</v>
      </c>
      <c r="I163" s="248" t="s">
        <v>1220</v>
      </c>
      <c r="J163" s="249">
        <v>90</v>
      </c>
      <c r="K163" s="248" t="s">
        <v>2298</v>
      </c>
      <c r="L163" s="248" t="s">
        <v>2311</v>
      </c>
      <c r="M163" s="248">
        <v>9</v>
      </c>
      <c r="N163" s="248"/>
      <c r="O163" s="248" t="s">
        <v>3678</v>
      </c>
      <c r="P163" s="248" t="s">
        <v>6422</v>
      </c>
      <c r="Q163" s="248" t="s">
        <v>3675</v>
      </c>
      <c r="R163" s="250"/>
    </row>
    <row r="164" spans="1:18" x14ac:dyDescent="0.8">
      <c r="A164" s="248" t="s">
        <v>3679</v>
      </c>
      <c r="B164" s="248" t="s">
        <v>3680</v>
      </c>
      <c r="C164" s="248" t="s">
        <v>1621</v>
      </c>
      <c r="D164" s="248" t="s">
        <v>3681</v>
      </c>
      <c r="E164" s="248">
        <v>6</v>
      </c>
      <c r="F164" s="248" t="s">
        <v>2304</v>
      </c>
      <c r="G164" s="248" t="s">
        <v>2297</v>
      </c>
      <c r="H164" s="249">
        <v>20</v>
      </c>
      <c r="I164" s="248" t="s">
        <v>1220</v>
      </c>
      <c r="J164" s="249">
        <v>220</v>
      </c>
      <c r="K164" s="248" t="s">
        <v>2298</v>
      </c>
      <c r="L164" s="248" t="s">
        <v>2299</v>
      </c>
      <c r="M164" s="248">
        <v>15</v>
      </c>
      <c r="N164" s="248"/>
      <c r="O164" s="248" t="s">
        <v>3682</v>
      </c>
      <c r="P164" s="248" t="s">
        <v>6416</v>
      </c>
      <c r="Q164" s="248" t="s">
        <v>3679</v>
      </c>
      <c r="R164" s="250"/>
    </row>
    <row r="165" spans="1:18" x14ac:dyDescent="0.8">
      <c r="A165" s="248" t="s">
        <v>3683</v>
      </c>
      <c r="B165" s="248" t="s">
        <v>3684</v>
      </c>
      <c r="C165" s="248" t="s">
        <v>1622</v>
      </c>
      <c r="D165" s="248" t="s">
        <v>3685</v>
      </c>
      <c r="E165" s="248">
        <v>6</v>
      </c>
      <c r="F165" s="248" t="s">
        <v>2304</v>
      </c>
      <c r="G165" s="248" t="s">
        <v>2305</v>
      </c>
      <c r="H165" s="249">
        <v>20</v>
      </c>
      <c r="I165" s="248" t="s">
        <v>1220</v>
      </c>
      <c r="J165" s="249">
        <v>174</v>
      </c>
      <c r="K165" s="248" t="s">
        <v>2290</v>
      </c>
      <c r="L165" s="248" t="s">
        <v>2340</v>
      </c>
      <c r="M165" s="248">
        <v>13</v>
      </c>
      <c r="N165" s="248"/>
      <c r="O165" s="248" t="s">
        <v>3686</v>
      </c>
      <c r="P165" s="248" t="s">
        <v>6419</v>
      </c>
      <c r="Q165" s="248" t="s">
        <v>3683</v>
      </c>
      <c r="R165" s="250"/>
    </row>
    <row r="166" spans="1:18" x14ac:dyDescent="0.8">
      <c r="A166" s="248" t="s">
        <v>3687</v>
      </c>
      <c r="B166" s="248" t="s">
        <v>3688</v>
      </c>
      <c r="C166" s="248" t="s">
        <v>1623</v>
      </c>
      <c r="D166" s="248" t="s">
        <v>3689</v>
      </c>
      <c r="E166" s="248">
        <v>6</v>
      </c>
      <c r="F166" s="248" t="s">
        <v>2304</v>
      </c>
      <c r="G166" s="248" t="s">
        <v>2305</v>
      </c>
      <c r="H166" s="249">
        <v>20</v>
      </c>
      <c r="I166" s="248" t="s">
        <v>1220</v>
      </c>
      <c r="J166" s="249">
        <v>30</v>
      </c>
      <c r="K166" s="248" t="s">
        <v>2298</v>
      </c>
      <c r="L166" s="248" t="s">
        <v>2306</v>
      </c>
      <c r="M166" s="248">
        <v>5</v>
      </c>
      <c r="N166" s="248"/>
      <c r="O166" s="248" t="s">
        <v>3690</v>
      </c>
      <c r="P166" s="248" t="s">
        <v>6424</v>
      </c>
      <c r="Q166" s="248" t="s">
        <v>3687</v>
      </c>
      <c r="R166" s="250"/>
    </row>
    <row r="167" spans="1:18" x14ac:dyDescent="0.8">
      <c r="A167" s="248" t="s">
        <v>3691</v>
      </c>
      <c r="B167" s="248" t="s">
        <v>3692</v>
      </c>
      <c r="C167" s="248" t="s">
        <v>1624</v>
      </c>
      <c r="D167" s="248" t="s">
        <v>3693</v>
      </c>
      <c r="E167" s="248">
        <v>6</v>
      </c>
      <c r="F167" s="248" t="s">
        <v>2304</v>
      </c>
      <c r="G167" s="248" t="s">
        <v>2305</v>
      </c>
      <c r="H167" s="249">
        <v>20</v>
      </c>
      <c r="I167" s="248" t="s">
        <v>1220</v>
      </c>
      <c r="J167" s="249">
        <v>60</v>
      </c>
      <c r="K167" s="248" t="s">
        <v>2298</v>
      </c>
      <c r="L167" s="248" t="s">
        <v>2311</v>
      </c>
      <c r="M167" s="248">
        <v>10</v>
      </c>
      <c r="N167" s="248"/>
      <c r="O167" s="248" t="s">
        <v>3694</v>
      </c>
      <c r="P167" s="248" t="s">
        <v>6420</v>
      </c>
      <c r="Q167" s="248" t="s">
        <v>3691</v>
      </c>
      <c r="R167" s="250"/>
    </row>
    <row r="168" spans="1:18" x14ac:dyDescent="0.8">
      <c r="A168" s="248" t="s">
        <v>3695</v>
      </c>
      <c r="B168" s="248" t="s">
        <v>3696</v>
      </c>
      <c r="C168" s="248" t="s">
        <v>1625</v>
      </c>
      <c r="D168" s="248" t="s">
        <v>3697</v>
      </c>
      <c r="E168" s="248">
        <v>6</v>
      </c>
      <c r="F168" s="248" t="s">
        <v>2304</v>
      </c>
      <c r="G168" s="248" t="s">
        <v>2305</v>
      </c>
      <c r="H168" s="249">
        <v>20</v>
      </c>
      <c r="I168" s="248" t="s">
        <v>1220</v>
      </c>
      <c r="J168" s="249">
        <v>60</v>
      </c>
      <c r="K168" s="248" t="s">
        <v>2298</v>
      </c>
      <c r="L168" s="248" t="s">
        <v>2306</v>
      </c>
      <c r="M168" s="248">
        <v>6</v>
      </c>
      <c r="N168" s="248"/>
      <c r="O168" s="248" t="s">
        <v>3698</v>
      </c>
      <c r="P168" s="248" t="s">
        <v>6423</v>
      </c>
      <c r="Q168" s="248" t="s">
        <v>3695</v>
      </c>
      <c r="R168" s="250"/>
    </row>
    <row r="169" spans="1:18" x14ac:dyDescent="0.8">
      <c r="A169" s="248" t="s">
        <v>3705</v>
      </c>
      <c r="B169" s="248" t="s">
        <v>3706</v>
      </c>
      <c r="C169" s="248" t="s">
        <v>6321</v>
      </c>
      <c r="D169" s="248" t="s">
        <v>3707</v>
      </c>
      <c r="E169" s="248">
        <v>6</v>
      </c>
      <c r="F169" s="248" t="s">
        <v>2296</v>
      </c>
      <c r="G169" s="248" t="s">
        <v>2297</v>
      </c>
      <c r="H169" s="249">
        <v>21</v>
      </c>
      <c r="I169" s="248" t="s">
        <v>1223</v>
      </c>
      <c r="J169" s="249">
        <v>162</v>
      </c>
      <c r="K169" s="248" t="s">
        <v>2290</v>
      </c>
      <c r="L169" s="248" t="s">
        <v>2299</v>
      </c>
      <c r="M169" s="248">
        <v>14</v>
      </c>
      <c r="N169" s="248"/>
      <c r="O169" s="248" t="s">
        <v>3708</v>
      </c>
      <c r="P169" s="248" t="s">
        <v>6418</v>
      </c>
      <c r="Q169" s="248" t="s">
        <v>3705</v>
      </c>
      <c r="R169" s="250"/>
    </row>
    <row r="170" spans="1:18" x14ac:dyDescent="0.8">
      <c r="A170" s="248" t="s">
        <v>3709</v>
      </c>
      <c r="B170" s="248" t="s">
        <v>3710</v>
      </c>
      <c r="C170" s="248" t="s">
        <v>1641</v>
      </c>
      <c r="D170" s="248" t="s">
        <v>3711</v>
      </c>
      <c r="E170" s="248">
        <v>6</v>
      </c>
      <c r="F170" s="248" t="s">
        <v>2304</v>
      </c>
      <c r="G170" s="248" t="s">
        <v>2305</v>
      </c>
      <c r="H170" s="249">
        <v>21</v>
      </c>
      <c r="I170" s="248" t="s">
        <v>1223</v>
      </c>
      <c r="J170" s="249">
        <v>70</v>
      </c>
      <c r="K170" s="248" t="s">
        <v>2290</v>
      </c>
      <c r="L170" s="248" t="s">
        <v>2311</v>
      </c>
      <c r="M170" s="248">
        <v>9</v>
      </c>
      <c r="N170" s="248"/>
      <c r="O170" s="248" t="s">
        <v>3712</v>
      </c>
      <c r="P170" s="248" t="s">
        <v>6422</v>
      </c>
      <c r="Q170" s="248" t="s">
        <v>3709</v>
      </c>
      <c r="R170" s="250"/>
    </row>
    <row r="171" spans="1:18" x14ac:dyDescent="0.8">
      <c r="A171" s="248" t="s">
        <v>3713</v>
      </c>
      <c r="B171" s="248" t="s">
        <v>3714</v>
      </c>
      <c r="C171" s="248" t="s">
        <v>2119</v>
      </c>
      <c r="D171" s="248" t="s">
        <v>3715</v>
      </c>
      <c r="E171" s="248">
        <v>6</v>
      </c>
      <c r="F171" s="248" t="s">
        <v>2296</v>
      </c>
      <c r="G171" s="248" t="s">
        <v>2297</v>
      </c>
      <c r="H171" s="249">
        <v>21</v>
      </c>
      <c r="I171" s="248" t="s">
        <v>1223</v>
      </c>
      <c r="J171" s="249">
        <v>226</v>
      </c>
      <c r="K171" s="248" t="s">
        <v>2290</v>
      </c>
      <c r="L171" s="248" t="s">
        <v>2299</v>
      </c>
      <c r="M171" s="248">
        <v>15</v>
      </c>
      <c r="N171" s="248"/>
      <c r="O171" s="248" t="s">
        <v>3716</v>
      </c>
      <c r="P171" s="248" t="s">
        <v>6416</v>
      </c>
      <c r="Q171" s="248" t="s">
        <v>3713</v>
      </c>
      <c r="R171" s="250"/>
    </row>
    <row r="172" spans="1:18" x14ac:dyDescent="0.8">
      <c r="A172" s="248" t="s">
        <v>3717</v>
      </c>
      <c r="B172" s="248" t="s">
        <v>3718</v>
      </c>
      <c r="C172" s="248" t="s">
        <v>1642</v>
      </c>
      <c r="D172" s="248" t="s">
        <v>3719</v>
      </c>
      <c r="E172" s="248">
        <v>6</v>
      </c>
      <c r="F172" s="248" t="s">
        <v>2304</v>
      </c>
      <c r="G172" s="248" t="s">
        <v>2305</v>
      </c>
      <c r="H172" s="249">
        <v>21</v>
      </c>
      <c r="I172" s="248" t="s">
        <v>1223</v>
      </c>
      <c r="J172" s="249">
        <v>43</v>
      </c>
      <c r="K172" s="248" t="s">
        <v>2290</v>
      </c>
      <c r="L172" s="248" t="s">
        <v>2306</v>
      </c>
      <c r="M172" s="248">
        <v>5</v>
      </c>
      <c r="N172" s="248"/>
      <c r="O172" s="248" t="s">
        <v>3720</v>
      </c>
      <c r="P172" s="248" t="s">
        <v>6424</v>
      </c>
      <c r="Q172" s="248" t="s">
        <v>3717</v>
      </c>
      <c r="R172" s="250"/>
    </row>
    <row r="173" spans="1:18" x14ac:dyDescent="0.8">
      <c r="A173" s="248" t="s">
        <v>3721</v>
      </c>
      <c r="B173" s="248" t="s">
        <v>3722</v>
      </c>
      <c r="C173" s="248" t="s">
        <v>1643</v>
      </c>
      <c r="D173" s="248" t="s">
        <v>3723</v>
      </c>
      <c r="E173" s="248">
        <v>6</v>
      </c>
      <c r="F173" s="248" t="s">
        <v>2304</v>
      </c>
      <c r="G173" s="248" t="s">
        <v>2305</v>
      </c>
      <c r="H173" s="249">
        <v>21</v>
      </c>
      <c r="I173" s="248" t="s">
        <v>1223</v>
      </c>
      <c r="J173" s="249">
        <v>48</v>
      </c>
      <c r="K173" s="248" t="s">
        <v>2290</v>
      </c>
      <c r="L173" s="248" t="s">
        <v>2306</v>
      </c>
      <c r="M173" s="248">
        <v>6</v>
      </c>
      <c r="N173" s="248"/>
      <c r="O173" s="248" t="s">
        <v>3724</v>
      </c>
      <c r="P173" s="248" t="s">
        <v>6423</v>
      </c>
      <c r="Q173" s="248" t="s">
        <v>3721</v>
      </c>
      <c r="R173" s="250"/>
    </row>
    <row r="174" spans="1:18" x14ac:dyDescent="0.8">
      <c r="A174" s="248" t="s">
        <v>3725</v>
      </c>
      <c r="B174" s="248" t="s">
        <v>3726</v>
      </c>
      <c r="C174" s="248" t="s">
        <v>1646</v>
      </c>
      <c r="D174" s="248" t="s">
        <v>3727</v>
      </c>
      <c r="E174" s="248">
        <v>6</v>
      </c>
      <c r="F174" s="248" t="s">
        <v>2304</v>
      </c>
      <c r="G174" s="248" t="s">
        <v>2305</v>
      </c>
      <c r="H174" s="249">
        <v>21</v>
      </c>
      <c r="I174" s="248" t="s">
        <v>1223</v>
      </c>
      <c r="J174" s="249">
        <v>113</v>
      </c>
      <c r="K174" s="248" t="s">
        <v>2290</v>
      </c>
      <c r="L174" s="248" t="s">
        <v>2311</v>
      </c>
      <c r="M174" s="248">
        <v>9</v>
      </c>
      <c r="N174" s="248"/>
      <c r="O174" s="248" t="s">
        <v>3728</v>
      </c>
      <c r="P174" s="248" t="s">
        <v>6422</v>
      </c>
      <c r="Q174" s="248" t="s">
        <v>3725</v>
      </c>
      <c r="R174" s="250"/>
    </row>
    <row r="175" spans="1:18" x14ac:dyDescent="0.8">
      <c r="A175" s="248" t="s">
        <v>3816</v>
      </c>
      <c r="B175" s="248" t="s">
        <v>3817</v>
      </c>
      <c r="C175" s="248" t="s">
        <v>1607</v>
      </c>
      <c r="D175" s="248" t="s">
        <v>3818</v>
      </c>
      <c r="E175" s="248">
        <v>6</v>
      </c>
      <c r="F175" s="248" t="s">
        <v>2304</v>
      </c>
      <c r="G175" s="248" t="s">
        <v>2305</v>
      </c>
      <c r="H175" s="249">
        <v>24</v>
      </c>
      <c r="I175" s="248" t="s">
        <v>1219</v>
      </c>
      <c r="J175" s="249">
        <v>40</v>
      </c>
      <c r="K175" s="248" t="s">
        <v>2290</v>
      </c>
      <c r="L175" s="248" t="s">
        <v>2306</v>
      </c>
      <c r="M175" s="248">
        <v>6</v>
      </c>
      <c r="N175" s="248"/>
      <c r="O175" s="248" t="s">
        <v>3819</v>
      </c>
      <c r="P175" s="248" t="s">
        <v>6423</v>
      </c>
      <c r="Q175" s="248" t="s">
        <v>3816</v>
      </c>
      <c r="R175" s="250"/>
    </row>
    <row r="176" spans="1:18" x14ac:dyDescent="0.8">
      <c r="A176" s="248" t="s">
        <v>3741</v>
      </c>
      <c r="B176" s="248" t="s">
        <v>3742</v>
      </c>
      <c r="C176" s="248" t="s">
        <v>1595</v>
      </c>
      <c r="D176" s="248" t="s">
        <v>3743</v>
      </c>
      <c r="E176" s="248">
        <v>6</v>
      </c>
      <c r="F176" s="248" t="s">
        <v>2304</v>
      </c>
      <c r="G176" s="248" t="s">
        <v>2305</v>
      </c>
      <c r="H176" s="249">
        <v>22</v>
      </c>
      <c r="I176" s="248" t="s">
        <v>1218</v>
      </c>
      <c r="J176" s="249">
        <v>38</v>
      </c>
      <c r="K176" s="248" t="s">
        <v>2290</v>
      </c>
      <c r="L176" s="248" t="s">
        <v>2311</v>
      </c>
      <c r="M176" s="248">
        <v>9</v>
      </c>
      <c r="N176" s="248"/>
      <c r="O176" s="248" t="s">
        <v>3744</v>
      </c>
      <c r="P176" s="248" t="s">
        <v>6422</v>
      </c>
      <c r="Q176" s="248" t="s">
        <v>3741</v>
      </c>
      <c r="R176" s="250"/>
    </row>
    <row r="177" spans="1:18" x14ac:dyDescent="0.8">
      <c r="A177" s="248" t="s">
        <v>3745</v>
      </c>
      <c r="B177" s="248" t="s">
        <v>3746</v>
      </c>
      <c r="C177" s="248" t="s">
        <v>1596</v>
      </c>
      <c r="D177" s="248" t="s">
        <v>3747</v>
      </c>
      <c r="E177" s="248">
        <v>6</v>
      </c>
      <c r="F177" s="248" t="s">
        <v>2304</v>
      </c>
      <c r="G177" s="248" t="s">
        <v>2305</v>
      </c>
      <c r="H177" s="249">
        <v>22</v>
      </c>
      <c r="I177" s="248" t="s">
        <v>1218</v>
      </c>
      <c r="J177" s="249">
        <v>33</v>
      </c>
      <c r="K177" s="248" t="s">
        <v>2290</v>
      </c>
      <c r="L177" s="248" t="s">
        <v>2306</v>
      </c>
      <c r="M177" s="248">
        <v>5</v>
      </c>
      <c r="N177" s="248"/>
      <c r="O177" s="248" t="s">
        <v>3748</v>
      </c>
      <c r="P177" s="248" t="s">
        <v>6424</v>
      </c>
      <c r="Q177" s="248" t="s">
        <v>3745</v>
      </c>
      <c r="R177" s="250"/>
    </row>
    <row r="178" spans="1:18" x14ac:dyDescent="0.8">
      <c r="A178" s="248" t="s">
        <v>3749</v>
      </c>
      <c r="B178" s="248" t="s">
        <v>3750</v>
      </c>
      <c r="C178" s="248" t="s">
        <v>1597</v>
      </c>
      <c r="D178" s="248" t="s">
        <v>3751</v>
      </c>
      <c r="E178" s="248">
        <v>6</v>
      </c>
      <c r="F178" s="248" t="s">
        <v>2304</v>
      </c>
      <c r="G178" s="248" t="s">
        <v>2305</v>
      </c>
      <c r="H178" s="249">
        <v>22</v>
      </c>
      <c r="I178" s="248" t="s">
        <v>1218</v>
      </c>
      <c r="J178" s="249">
        <v>40</v>
      </c>
      <c r="K178" s="248" t="s">
        <v>2290</v>
      </c>
      <c r="L178" s="248" t="s">
        <v>2306</v>
      </c>
      <c r="M178" s="248">
        <v>5</v>
      </c>
      <c r="N178" s="248"/>
      <c r="O178" s="248" t="s">
        <v>3752</v>
      </c>
      <c r="P178" s="248" t="s">
        <v>6424</v>
      </c>
      <c r="Q178" s="248" t="s">
        <v>3749</v>
      </c>
      <c r="R178" s="250"/>
    </row>
    <row r="179" spans="1:18" x14ac:dyDescent="0.8">
      <c r="A179" s="248" t="s">
        <v>3753</v>
      </c>
      <c r="B179" s="248" t="s">
        <v>3754</v>
      </c>
      <c r="C179" s="248" t="s">
        <v>1598</v>
      </c>
      <c r="D179" s="248" t="s">
        <v>3755</v>
      </c>
      <c r="E179" s="248">
        <v>6</v>
      </c>
      <c r="F179" s="248" t="s">
        <v>2304</v>
      </c>
      <c r="G179" s="248" t="s">
        <v>2305</v>
      </c>
      <c r="H179" s="249">
        <v>22</v>
      </c>
      <c r="I179" s="248" t="s">
        <v>1218</v>
      </c>
      <c r="J179" s="249">
        <v>33</v>
      </c>
      <c r="K179" s="248" t="s">
        <v>2290</v>
      </c>
      <c r="L179" s="248" t="s">
        <v>2306</v>
      </c>
      <c r="M179" s="248">
        <v>5</v>
      </c>
      <c r="N179" s="248"/>
      <c r="O179" s="248" t="s">
        <v>3756</v>
      </c>
      <c r="P179" s="248" t="s">
        <v>6424</v>
      </c>
      <c r="Q179" s="248" t="s">
        <v>3753</v>
      </c>
      <c r="R179" s="250"/>
    </row>
    <row r="180" spans="1:18" x14ac:dyDescent="0.8">
      <c r="A180" s="248" t="s">
        <v>3757</v>
      </c>
      <c r="B180" s="248" t="s">
        <v>3758</v>
      </c>
      <c r="C180" s="248" t="s">
        <v>1599</v>
      </c>
      <c r="D180" s="248" t="s">
        <v>3759</v>
      </c>
      <c r="E180" s="248">
        <v>6</v>
      </c>
      <c r="F180" s="248" t="s">
        <v>2304</v>
      </c>
      <c r="G180" s="248" t="s">
        <v>2305</v>
      </c>
      <c r="H180" s="249">
        <v>22</v>
      </c>
      <c r="I180" s="248" t="s">
        <v>1218</v>
      </c>
      <c r="J180" s="249">
        <v>69</v>
      </c>
      <c r="K180" s="248" t="s">
        <v>2298</v>
      </c>
      <c r="L180" s="248" t="s">
        <v>2306</v>
      </c>
      <c r="M180" s="248">
        <v>6</v>
      </c>
      <c r="N180" s="248"/>
      <c r="O180" s="248" t="s">
        <v>3760</v>
      </c>
      <c r="P180" s="248" t="s">
        <v>6423</v>
      </c>
      <c r="Q180" s="248" t="s">
        <v>3757</v>
      </c>
      <c r="R180" s="250"/>
    </row>
    <row r="181" spans="1:18" x14ac:dyDescent="0.8">
      <c r="A181" s="248" t="s">
        <v>3761</v>
      </c>
      <c r="B181" s="248" t="s">
        <v>3762</v>
      </c>
      <c r="C181" s="248" t="s">
        <v>1600</v>
      </c>
      <c r="D181" s="248" t="s">
        <v>3763</v>
      </c>
      <c r="E181" s="248">
        <v>6</v>
      </c>
      <c r="F181" s="248" t="s">
        <v>2304</v>
      </c>
      <c r="G181" s="248" t="s">
        <v>2305</v>
      </c>
      <c r="H181" s="249">
        <v>22</v>
      </c>
      <c r="I181" s="248" t="s">
        <v>1218</v>
      </c>
      <c r="J181" s="249">
        <v>42</v>
      </c>
      <c r="K181" s="248" t="s">
        <v>2298</v>
      </c>
      <c r="L181" s="248" t="s">
        <v>2311</v>
      </c>
      <c r="M181" s="248">
        <v>9</v>
      </c>
      <c r="N181" s="248"/>
      <c r="O181" s="248" t="s">
        <v>3764</v>
      </c>
      <c r="P181" s="248" t="s">
        <v>6422</v>
      </c>
      <c r="Q181" s="248" t="s">
        <v>3761</v>
      </c>
      <c r="R181" s="250"/>
    </row>
    <row r="182" spans="1:18" x14ac:dyDescent="0.8">
      <c r="A182" s="248" t="s">
        <v>3765</v>
      </c>
      <c r="B182" s="248" t="s">
        <v>3766</v>
      </c>
      <c r="C182" s="248" t="s">
        <v>1601</v>
      </c>
      <c r="D182" s="248" t="s">
        <v>3767</v>
      </c>
      <c r="E182" s="248">
        <v>6</v>
      </c>
      <c r="F182" s="248" t="s">
        <v>2304</v>
      </c>
      <c r="G182" s="248" t="s">
        <v>2305</v>
      </c>
      <c r="H182" s="249">
        <v>22</v>
      </c>
      <c r="I182" s="248" t="s">
        <v>1218</v>
      </c>
      <c r="J182" s="249">
        <v>35</v>
      </c>
      <c r="K182" s="248" t="s">
        <v>2298</v>
      </c>
      <c r="L182" s="248" t="s">
        <v>2306</v>
      </c>
      <c r="M182" s="248">
        <v>5</v>
      </c>
      <c r="N182" s="248"/>
      <c r="O182" s="248" t="s">
        <v>3768</v>
      </c>
      <c r="P182" s="248" t="s">
        <v>6424</v>
      </c>
      <c r="Q182" s="248" t="s">
        <v>3765</v>
      </c>
      <c r="R182" s="250"/>
    </row>
    <row r="183" spans="1:18" x14ac:dyDescent="0.8">
      <c r="A183" s="248" t="s">
        <v>3769</v>
      </c>
      <c r="B183" s="248" t="s">
        <v>3770</v>
      </c>
      <c r="C183" s="248" t="s">
        <v>1602</v>
      </c>
      <c r="D183" s="248" t="s">
        <v>3771</v>
      </c>
      <c r="E183" s="248">
        <v>6</v>
      </c>
      <c r="F183" s="248" t="s">
        <v>2304</v>
      </c>
      <c r="G183" s="248" t="s">
        <v>2305</v>
      </c>
      <c r="H183" s="249">
        <v>22</v>
      </c>
      <c r="I183" s="248" t="s">
        <v>1218</v>
      </c>
      <c r="J183" s="249">
        <v>62</v>
      </c>
      <c r="K183" s="248" t="s">
        <v>2298</v>
      </c>
      <c r="L183" s="248" t="s">
        <v>2311</v>
      </c>
      <c r="M183" s="248">
        <v>10</v>
      </c>
      <c r="N183" s="248"/>
      <c r="O183" s="248" t="s">
        <v>3772</v>
      </c>
      <c r="P183" s="248" t="s">
        <v>6420</v>
      </c>
      <c r="Q183" s="248" t="s">
        <v>3769</v>
      </c>
      <c r="R183" s="250"/>
    </row>
    <row r="184" spans="1:18" x14ac:dyDescent="0.8">
      <c r="A184" s="248" t="s">
        <v>3773</v>
      </c>
      <c r="B184" s="248" t="s">
        <v>3774</v>
      </c>
      <c r="C184" s="248" t="s">
        <v>1603</v>
      </c>
      <c r="D184" s="248" t="s">
        <v>3775</v>
      </c>
      <c r="E184" s="248">
        <v>6</v>
      </c>
      <c r="F184" s="248" t="s">
        <v>2304</v>
      </c>
      <c r="G184" s="248" t="s">
        <v>2305</v>
      </c>
      <c r="H184" s="249">
        <v>22</v>
      </c>
      <c r="I184" s="248" t="s">
        <v>1218</v>
      </c>
      <c r="J184" s="249">
        <v>34</v>
      </c>
      <c r="K184" s="248" t="s">
        <v>2298</v>
      </c>
      <c r="L184" s="248" t="s">
        <v>2306</v>
      </c>
      <c r="M184" s="248">
        <v>6</v>
      </c>
      <c r="N184" s="248"/>
      <c r="O184" s="248" t="s">
        <v>3776</v>
      </c>
      <c r="P184" s="248" t="s">
        <v>6423</v>
      </c>
      <c r="Q184" s="248" t="s">
        <v>3773</v>
      </c>
      <c r="R184" s="250"/>
    </row>
    <row r="185" spans="1:18" x14ac:dyDescent="0.8">
      <c r="A185" s="248" t="s">
        <v>3777</v>
      </c>
      <c r="B185" s="248" t="s">
        <v>3778</v>
      </c>
      <c r="C185" s="248" t="s">
        <v>1604</v>
      </c>
      <c r="D185" s="248" t="s">
        <v>3779</v>
      </c>
      <c r="E185" s="248">
        <v>6</v>
      </c>
      <c r="F185" s="248" t="s">
        <v>2304</v>
      </c>
      <c r="G185" s="248" t="s">
        <v>2305</v>
      </c>
      <c r="H185" s="249">
        <v>22</v>
      </c>
      <c r="I185" s="248" t="s">
        <v>1218</v>
      </c>
      <c r="J185" s="249">
        <v>37</v>
      </c>
      <c r="K185" s="248" t="s">
        <v>2298</v>
      </c>
      <c r="L185" s="248" t="s">
        <v>2311</v>
      </c>
      <c r="M185" s="248">
        <v>9</v>
      </c>
      <c r="N185" s="248"/>
      <c r="O185" s="248" t="s">
        <v>3780</v>
      </c>
      <c r="P185" s="248" t="s">
        <v>6422</v>
      </c>
      <c r="Q185" s="248" t="s">
        <v>3777</v>
      </c>
      <c r="R185" s="250"/>
    </row>
    <row r="186" spans="1:18" x14ac:dyDescent="0.8">
      <c r="A186" s="248" t="s">
        <v>3781</v>
      </c>
      <c r="B186" s="248" t="s">
        <v>3782</v>
      </c>
      <c r="C186" s="248" t="s">
        <v>1605</v>
      </c>
      <c r="D186" s="248" t="s">
        <v>3783</v>
      </c>
      <c r="E186" s="248">
        <v>6</v>
      </c>
      <c r="F186" s="248" t="s">
        <v>2304</v>
      </c>
      <c r="G186" s="248" t="s">
        <v>2305</v>
      </c>
      <c r="H186" s="249">
        <v>22</v>
      </c>
      <c r="I186" s="248" t="s">
        <v>1218</v>
      </c>
      <c r="J186" s="249">
        <v>35</v>
      </c>
      <c r="K186" s="248" t="s">
        <v>2290</v>
      </c>
      <c r="L186" s="248" t="s">
        <v>2306</v>
      </c>
      <c r="M186" s="248">
        <v>5</v>
      </c>
      <c r="N186" s="248"/>
      <c r="O186" s="248" t="s">
        <v>3784</v>
      </c>
      <c r="P186" s="248" t="s">
        <v>6424</v>
      </c>
      <c r="Q186" s="248" t="s">
        <v>3781</v>
      </c>
      <c r="R186" s="250"/>
    </row>
    <row r="187" spans="1:18" x14ac:dyDescent="0.8">
      <c r="A187" s="248" t="s">
        <v>3788</v>
      </c>
      <c r="B187" s="248" t="s">
        <v>3789</v>
      </c>
      <c r="C187" s="248" t="s">
        <v>1628</v>
      </c>
      <c r="D187" s="248" t="s">
        <v>3790</v>
      </c>
      <c r="E187" s="248">
        <v>6</v>
      </c>
      <c r="F187" s="248" t="s">
        <v>2304</v>
      </c>
      <c r="G187" s="248" t="s">
        <v>2305</v>
      </c>
      <c r="H187" s="249">
        <v>23</v>
      </c>
      <c r="I187" s="248" t="s">
        <v>1221</v>
      </c>
      <c r="J187" s="249">
        <v>37</v>
      </c>
      <c r="K187" s="248" t="s">
        <v>2290</v>
      </c>
      <c r="L187" s="248" t="s">
        <v>2306</v>
      </c>
      <c r="M187" s="248">
        <v>5</v>
      </c>
      <c r="N187" s="248"/>
      <c r="O187" s="248" t="s">
        <v>3791</v>
      </c>
      <c r="P187" s="248" t="s">
        <v>6424</v>
      </c>
      <c r="Q187" s="248" t="s">
        <v>3788</v>
      </c>
      <c r="R187" s="250"/>
    </row>
    <row r="188" spans="1:18" x14ac:dyDescent="0.8">
      <c r="A188" s="248" t="s">
        <v>3792</v>
      </c>
      <c r="B188" s="248" t="s">
        <v>3793</v>
      </c>
      <c r="C188" s="248" t="s">
        <v>1629</v>
      </c>
      <c r="D188" s="248" t="s">
        <v>3794</v>
      </c>
      <c r="E188" s="248">
        <v>6</v>
      </c>
      <c r="F188" s="248" t="s">
        <v>2304</v>
      </c>
      <c r="G188" s="248" t="s">
        <v>2305</v>
      </c>
      <c r="H188" s="249">
        <v>23</v>
      </c>
      <c r="I188" s="248" t="s">
        <v>1221</v>
      </c>
      <c r="J188" s="249">
        <v>36</v>
      </c>
      <c r="K188" s="248" t="s">
        <v>2290</v>
      </c>
      <c r="L188" s="248" t="s">
        <v>2306</v>
      </c>
      <c r="M188" s="248">
        <v>6</v>
      </c>
      <c r="N188" s="248"/>
      <c r="O188" s="248" t="s">
        <v>3795</v>
      </c>
      <c r="P188" s="248" t="s">
        <v>6423</v>
      </c>
      <c r="Q188" s="248" t="s">
        <v>3792</v>
      </c>
      <c r="R188" s="250"/>
    </row>
    <row r="189" spans="1:18" x14ac:dyDescent="0.8">
      <c r="A189" s="248" t="s">
        <v>3796</v>
      </c>
      <c r="B189" s="248" t="s">
        <v>3797</v>
      </c>
      <c r="C189" s="248" t="s">
        <v>1630</v>
      </c>
      <c r="D189" s="248" t="s">
        <v>3798</v>
      </c>
      <c r="E189" s="248">
        <v>6</v>
      </c>
      <c r="F189" s="248" t="s">
        <v>2304</v>
      </c>
      <c r="G189" s="248" t="s">
        <v>2305</v>
      </c>
      <c r="H189" s="249">
        <v>23</v>
      </c>
      <c r="I189" s="248" t="s">
        <v>1221</v>
      </c>
      <c r="J189" s="249">
        <v>38</v>
      </c>
      <c r="K189" s="248" t="s">
        <v>2290</v>
      </c>
      <c r="L189" s="248" t="s">
        <v>2306</v>
      </c>
      <c r="M189" s="248">
        <v>5</v>
      </c>
      <c r="N189" s="248"/>
      <c r="O189" s="248" t="s">
        <v>3799</v>
      </c>
      <c r="P189" s="248" t="s">
        <v>6424</v>
      </c>
      <c r="Q189" s="248" t="s">
        <v>3796</v>
      </c>
      <c r="R189" s="250"/>
    </row>
    <row r="190" spans="1:18" x14ac:dyDescent="0.8">
      <c r="A190" s="248" t="s">
        <v>3800</v>
      </c>
      <c r="B190" s="248" t="s">
        <v>3801</v>
      </c>
      <c r="C190" s="248" t="s">
        <v>1631</v>
      </c>
      <c r="D190" s="248" t="s">
        <v>3802</v>
      </c>
      <c r="E190" s="248">
        <v>6</v>
      </c>
      <c r="F190" s="248" t="s">
        <v>2304</v>
      </c>
      <c r="G190" s="248" t="s">
        <v>2305</v>
      </c>
      <c r="H190" s="249">
        <v>23</v>
      </c>
      <c r="I190" s="248" t="s">
        <v>1221</v>
      </c>
      <c r="J190" s="249">
        <v>30</v>
      </c>
      <c r="K190" s="248" t="s">
        <v>2290</v>
      </c>
      <c r="L190" s="248" t="s">
        <v>2306</v>
      </c>
      <c r="M190" s="248">
        <v>5</v>
      </c>
      <c r="N190" s="248"/>
      <c r="O190" s="248" t="s">
        <v>3803</v>
      </c>
      <c r="P190" s="248" t="s">
        <v>6424</v>
      </c>
      <c r="Q190" s="248" t="s">
        <v>3800</v>
      </c>
      <c r="R190" s="250"/>
    </row>
    <row r="191" spans="1:18" x14ac:dyDescent="0.8">
      <c r="A191" s="248" t="s">
        <v>3804</v>
      </c>
      <c r="B191" s="248" t="s">
        <v>3805</v>
      </c>
      <c r="C191" s="248" t="s">
        <v>1632</v>
      </c>
      <c r="D191" s="248" t="s">
        <v>3806</v>
      </c>
      <c r="E191" s="248">
        <v>6</v>
      </c>
      <c r="F191" s="248" t="s">
        <v>2304</v>
      </c>
      <c r="G191" s="248" t="s">
        <v>2305</v>
      </c>
      <c r="H191" s="249">
        <v>23</v>
      </c>
      <c r="I191" s="248" t="s">
        <v>1221</v>
      </c>
      <c r="J191" s="249">
        <v>7</v>
      </c>
      <c r="K191" s="248" t="s">
        <v>2290</v>
      </c>
      <c r="L191" s="248" t="s">
        <v>2393</v>
      </c>
      <c r="M191" s="248">
        <v>2</v>
      </c>
      <c r="N191" s="248"/>
      <c r="O191" s="248" t="s">
        <v>3807</v>
      </c>
      <c r="P191" s="248" t="s">
        <v>6411</v>
      </c>
      <c r="Q191" s="248" t="s">
        <v>3804</v>
      </c>
      <c r="R191" s="250"/>
    </row>
    <row r="192" spans="1:18" x14ac:dyDescent="0.8">
      <c r="A192" s="248" t="s">
        <v>3820</v>
      </c>
      <c r="B192" s="248" t="s">
        <v>3821</v>
      </c>
      <c r="C192" s="248" t="s">
        <v>1608</v>
      </c>
      <c r="D192" s="248" t="s">
        <v>3822</v>
      </c>
      <c r="E192" s="248">
        <v>6</v>
      </c>
      <c r="F192" s="248" t="s">
        <v>2304</v>
      </c>
      <c r="G192" s="248" t="s">
        <v>2305</v>
      </c>
      <c r="H192" s="249">
        <v>24</v>
      </c>
      <c r="I192" s="248" t="s">
        <v>1219</v>
      </c>
      <c r="J192" s="249">
        <v>50</v>
      </c>
      <c r="K192" s="248" t="s">
        <v>2290</v>
      </c>
      <c r="L192" s="248" t="s">
        <v>2306</v>
      </c>
      <c r="M192" s="248">
        <v>5</v>
      </c>
      <c r="N192" s="248"/>
      <c r="O192" s="248" t="s">
        <v>3823</v>
      </c>
      <c r="P192" s="248" t="s">
        <v>6424</v>
      </c>
      <c r="Q192" s="248" t="s">
        <v>3820</v>
      </c>
      <c r="R192" s="250"/>
    </row>
    <row r="193" spans="1:18" x14ac:dyDescent="0.8">
      <c r="A193" s="248" t="s">
        <v>3824</v>
      </c>
      <c r="B193" s="248" t="s">
        <v>3825</v>
      </c>
      <c r="C193" s="248" t="s">
        <v>1609</v>
      </c>
      <c r="D193" s="248" t="s">
        <v>3826</v>
      </c>
      <c r="E193" s="248">
        <v>6</v>
      </c>
      <c r="F193" s="248" t="s">
        <v>2304</v>
      </c>
      <c r="G193" s="248" t="s">
        <v>2305</v>
      </c>
      <c r="H193" s="249">
        <v>24</v>
      </c>
      <c r="I193" s="248" t="s">
        <v>1219</v>
      </c>
      <c r="J193" s="249">
        <v>63</v>
      </c>
      <c r="K193" s="248" t="s">
        <v>2290</v>
      </c>
      <c r="L193" s="248" t="s">
        <v>2311</v>
      </c>
      <c r="M193" s="248">
        <v>10</v>
      </c>
      <c r="N193" s="248"/>
      <c r="O193" s="248" t="s">
        <v>3827</v>
      </c>
      <c r="P193" s="248" t="s">
        <v>6420</v>
      </c>
      <c r="Q193" s="248" t="s">
        <v>3824</v>
      </c>
      <c r="R193" s="250"/>
    </row>
    <row r="194" spans="1:18" x14ac:dyDescent="0.8">
      <c r="A194" s="248" t="s">
        <v>3828</v>
      </c>
      <c r="B194" s="248" t="s">
        <v>3829</v>
      </c>
      <c r="C194" s="248" t="s">
        <v>1610</v>
      </c>
      <c r="D194" s="248" t="s">
        <v>3830</v>
      </c>
      <c r="E194" s="248">
        <v>6</v>
      </c>
      <c r="F194" s="248" t="s">
        <v>2304</v>
      </c>
      <c r="G194" s="248" t="s">
        <v>2305</v>
      </c>
      <c r="H194" s="249">
        <v>24</v>
      </c>
      <c r="I194" s="248" t="s">
        <v>1219</v>
      </c>
      <c r="J194" s="249">
        <v>90</v>
      </c>
      <c r="K194" s="248" t="s">
        <v>2290</v>
      </c>
      <c r="L194" s="248" t="s">
        <v>2311</v>
      </c>
      <c r="M194" s="248">
        <v>10</v>
      </c>
      <c r="N194" s="248"/>
      <c r="O194" s="248" t="s">
        <v>3831</v>
      </c>
      <c r="P194" s="248" t="s">
        <v>6420</v>
      </c>
      <c r="Q194" s="248" t="s">
        <v>3828</v>
      </c>
      <c r="R194" s="250"/>
    </row>
    <row r="195" spans="1:18" x14ac:dyDescent="0.8">
      <c r="A195" s="248" t="s">
        <v>3832</v>
      </c>
      <c r="B195" s="248" t="s">
        <v>3833</v>
      </c>
      <c r="C195" s="248" t="s">
        <v>1611</v>
      </c>
      <c r="D195" s="248" t="s">
        <v>3834</v>
      </c>
      <c r="E195" s="248">
        <v>6</v>
      </c>
      <c r="F195" s="248" t="s">
        <v>2304</v>
      </c>
      <c r="G195" s="248" t="s">
        <v>2305</v>
      </c>
      <c r="H195" s="249">
        <v>24</v>
      </c>
      <c r="I195" s="248" t="s">
        <v>1219</v>
      </c>
      <c r="J195" s="249">
        <v>52</v>
      </c>
      <c r="K195" s="248" t="s">
        <v>2290</v>
      </c>
      <c r="L195" s="248" t="s">
        <v>2306</v>
      </c>
      <c r="M195" s="248">
        <v>6</v>
      </c>
      <c r="N195" s="248"/>
      <c r="O195" s="248" t="s">
        <v>3835</v>
      </c>
      <c r="P195" s="248" t="s">
        <v>6423</v>
      </c>
      <c r="Q195" s="248" t="s">
        <v>3832</v>
      </c>
      <c r="R195" s="250"/>
    </row>
    <row r="196" spans="1:18" x14ac:dyDescent="0.8">
      <c r="A196" s="248" t="s">
        <v>3836</v>
      </c>
      <c r="B196" s="248" t="s">
        <v>3837</v>
      </c>
      <c r="C196" s="248" t="s">
        <v>1612</v>
      </c>
      <c r="D196" s="248" t="s">
        <v>3838</v>
      </c>
      <c r="E196" s="248">
        <v>6</v>
      </c>
      <c r="F196" s="248" t="s">
        <v>2304</v>
      </c>
      <c r="G196" s="248" t="s">
        <v>2305</v>
      </c>
      <c r="H196" s="249">
        <v>24</v>
      </c>
      <c r="I196" s="248" t="s">
        <v>1219</v>
      </c>
      <c r="J196" s="249">
        <v>155</v>
      </c>
      <c r="K196" s="248" t="s">
        <v>2290</v>
      </c>
      <c r="L196" s="248" t="s">
        <v>2340</v>
      </c>
      <c r="M196" s="248">
        <v>13</v>
      </c>
      <c r="N196" s="248"/>
      <c r="O196" s="248" t="s">
        <v>3839</v>
      </c>
      <c r="P196" s="248" t="s">
        <v>6419</v>
      </c>
      <c r="Q196" s="248" t="s">
        <v>3836</v>
      </c>
      <c r="R196" s="250"/>
    </row>
    <row r="197" spans="1:18" x14ac:dyDescent="0.8">
      <c r="A197" s="248" t="s">
        <v>3840</v>
      </c>
      <c r="B197" s="248" t="s">
        <v>3841</v>
      </c>
      <c r="C197" s="248" t="s">
        <v>1613</v>
      </c>
      <c r="D197" s="248" t="s">
        <v>3842</v>
      </c>
      <c r="E197" s="248">
        <v>6</v>
      </c>
      <c r="F197" s="248" t="s">
        <v>2304</v>
      </c>
      <c r="G197" s="248" t="s">
        <v>2305</v>
      </c>
      <c r="H197" s="249">
        <v>24</v>
      </c>
      <c r="I197" s="248" t="s">
        <v>1219</v>
      </c>
      <c r="J197" s="249">
        <v>150</v>
      </c>
      <c r="K197" s="248" t="s">
        <v>2290</v>
      </c>
      <c r="L197" s="248" t="s">
        <v>2340</v>
      </c>
      <c r="M197" s="248">
        <v>13</v>
      </c>
      <c r="N197" s="248"/>
      <c r="O197" s="248" t="s">
        <v>3843</v>
      </c>
      <c r="P197" s="248" t="s">
        <v>6419</v>
      </c>
      <c r="Q197" s="248" t="s">
        <v>3840</v>
      </c>
      <c r="R197" s="250"/>
    </row>
    <row r="198" spans="1:18" x14ac:dyDescent="0.8">
      <c r="A198" s="248" t="s">
        <v>3844</v>
      </c>
      <c r="B198" s="248" t="s">
        <v>3845</v>
      </c>
      <c r="C198" s="248" t="s">
        <v>1614</v>
      </c>
      <c r="D198" s="248" t="s">
        <v>3846</v>
      </c>
      <c r="E198" s="248">
        <v>6</v>
      </c>
      <c r="F198" s="248" t="s">
        <v>2304</v>
      </c>
      <c r="G198" s="248" t="s">
        <v>2305</v>
      </c>
      <c r="H198" s="249">
        <v>24</v>
      </c>
      <c r="I198" s="248" t="s">
        <v>1219</v>
      </c>
      <c r="J198" s="249">
        <v>73</v>
      </c>
      <c r="K198" s="248" t="s">
        <v>2290</v>
      </c>
      <c r="L198" s="248" t="s">
        <v>2306</v>
      </c>
      <c r="M198" s="248">
        <v>5</v>
      </c>
      <c r="N198" s="248"/>
      <c r="O198" s="248" t="s">
        <v>3847</v>
      </c>
      <c r="P198" s="248" t="s">
        <v>6424</v>
      </c>
      <c r="Q198" s="248" t="s">
        <v>3844</v>
      </c>
      <c r="R198" s="250"/>
    </row>
    <row r="199" spans="1:18" x14ac:dyDescent="0.8">
      <c r="A199" s="248" t="s">
        <v>3860</v>
      </c>
      <c r="B199" s="248" t="s">
        <v>3861</v>
      </c>
      <c r="C199" s="248" t="s">
        <v>2117</v>
      </c>
      <c r="D199" s="248" t="s">
        <v>3862</v>
      </c>
      <c r="E199" s="248">
        <v>6</v>
      </c>
      <c r="F199" s="248" t="s">
        <v>2296</v>
      </c>
      <c r="G199" s="248" t="s">
        <v>2297</v>
      </c>
      <c r="H199" s="249">
        <v>25</v>
      </c>
      <c r="I199" s="248" t="s">
        <v>1222</v>
      </c>
      <c r="J199" s="249">
        <v>230</v>
      </c>
      <c r="K199" s="248" t="s">
        <v>2298</v>
      </c>
      <c r="L199" s="248" t="s">
        <v>2299</v>
      </c>
      <c r="M199" s="248">
        <v>15</v>
      </c>
      <c r="N199" s="248"/>
      <c r="O199" s="248" t="s">
        <v>3863</v>
      </c>
      <c r="P199" s="248" t="s">
        <v>6416</v>
      </c>
      <c r="Q199" s="248" t="s">
        <v>3860</v>
      </c>
      <c r="R199" s="250"/>
    </row>
    <row r="200" spans="1:18" x14ac:dyDescent="0.8">
      <c r="A200" s="248" t="s">
        <v>3864</v>
      </c>
      <c r="B200" s="248" t="s">
        <v>3865</v>
      </c>
      <c r="C200" s="248" t="s">
        <v>1635</v>
      </c>
      <c r="D200" s="248" t="s">
        <v>3866</v>
      </c>
      <c r="E200" s="248">
        <v>6</v>
      </c>
      <c r="F200" s="248" t="s">
        <v>2304</v>
      </c>
      <c r="G200" s="248" t="s">
        <v>2305</v>
      </c>
      <c r="H200" s="249">
        <v>25</v>
      </c>
      <c r="I200" s="248" t="s">
        <v>1222</v>
      </c>
      <c r="J200" s="249">
        <v>60</v>
      </c>
      <c r="K200" s="248" t="s">
        <v>2298</v>
      </c>
      <c r="L200" s="248" t="s">
        <v>2306</v>
      </c>
      <c r="M200" s="248">
        <v>6</v>
      </c>
      <c r="N200" s="248"/>
      <c r="O200" s="248" t="s">
        <v>3867</v>
      </c>
      <c r="P200" s="248" t="s">
        <v>6423</v>
      </c>
      <c r="Q200" s="248" t="s">
        <v>3864</v>
      </c>
      <c r="R200" s="250"/>
    </row>
    <row r="201" spans="1:18" x14ac:dyDescent="0.8">
      <c r="A201" s="248" t="s">
        <v>3868</v>
      </c>
      <c r="B201" s="248" t="s">
        <v>3869</v>
      </c>
      <c r="C201" s="248" t="s">
        <v>1636</v>
      </c>
      <c r="D201" s="248" t="s">
        <v>3870</v>
      </c>
      <c r="E201" s="248">
        <v>6</v>
      </c>
      <c r="F201" s="248" t="s">
        <v>2304</v>
      </c>
      <c r="G201" s="248" t="s">
        <v>2305</v>
      </c>
      <c r="H201" s="249">
        <v>25</v>
      </c>
      <c r="I201" s="248" t="s">
        <v>1222</v>
      </c>
      <c r="J201" s="249">
        <v>33</v>
      </c>
      <c r="K201" s="248" t="s">
        <v>2298</v>
      </c>
      <c r="L201" s="248" t="s">
        <v>2306</v>
      </c>
      <c r="M201" s="248">
        <v>5</v>
      </c>
      <c r="N201" s="248"/>
      <c r="O201" s="248" t="s">
        <v>3871</v>
      </c>
      <c r="P201" s="248" t="s">
        <v>6424</v>
      </c>
      <c r="Q201" s="248" t="s">
        <v>3868</v>
      </c>
      <c r="R201" s="250"/>
    </row>
    <row r="202" spans="1:18" x14ac:dyDescent="0.8">
      <c r="A202" s="248" t="s">
        <v>3872</v>
      </c>
      <c r="B202" s="248" t="s">
        <v>3873</v>
      </c>
      <c r="C202" s="248" t="s">
        <v>1637</v>
      </c>
      <c r="D202" s="248" t="s">
        <v>3874</v>
      </c>
      <c r="E202" s="248">
        <v>6</v>
      </c>
      <c r="F202" s="248" t="s">
        <v>2304</v>
      </c>
      <c r="G202" s="248" t="s">
        <v>2305</v>
      </c>
      <c r="H202" s="249">
        <v>25</v>
      </c>
      <c r="I202" s="248" t="s">
        <v>1222</v>
      </c>
      <c r="J202" s="249">
        <v>33</v>
      </c>
      <c r="K202" s="248" t="s">
        <v>2298</v>
      </c>
      <c r="L202" s="248" t="s">
        <v>2306</v>
      </c>
      <c r="M202" s="248">
        <v>6</v>
      </c>
      <c r="N202" s="248"/>
      <c r="O202" s="248" t="s">
        <v>3875</v>
      </c>
      <c r="P202" s="248" t="s">
        <v>6423</v>
      </c>
      <c r="Q202" s="248" t="s">
        <v>3872</v>
      </c>
      <c r="R202" s="250"/>
    </row>
    <row r="203" spans="1:18" x14ac:dyDescent="0.8">
      <c r="A203" s="248" t="s">
        <v>3876</v>
      </c>
      <c r="B203" s="248" t="s">
        <v>3877</v>
      </c>
      <c r="C203" s="248" t="s">
        <v>1638</v>
      </c>
      <c r="D203" s="248" t="s">
        <v>3878</v>
      </c>
      <c r="E203" s="248">
        <v>6</v>
      </c>
      <c r="F203" s="248" t="s">
        <v>2304</v>
      </c>
      <c r="G203" s="248" t="s">
        <v>2305</v>
      </c>
      <c r="H203" s="249">
        <v>25</v>
      </c>
      <c r="I203" s="248" t="s">
        <v>1222</v>
      </c>
      <c r="J203" s="249">
        <v>66</v>
      </c>
      <c r="K203" s="248" t="s">
        <v>2298</v>
      </c>
      <c r="L203" s="248" t="s">
        <v>2306</v>
      </c>
      <c r="M203" s="248">
        <v>6</v>
      </c>
      <c r="N203" s="248"/>
      <c r="O203" s="248" t="s">
        <v>3879</v>
      </c>
      <c r="P203" s="248" t="s">
        <v>6423</v>
      </c>
      <c r="Q203" s="248" t="s">
        <v>3876</v>
      </c>
      <c r="R203" s="250"/>
    </row>
    <row r="204" spans="1:18" x14ac:dyDescent="0.8">
      <c r="A204" s="248" t="s">
        <v>3880</v>
      </c>
      <c r="B204" s="248" t="s">
        <v>3881</v>
      </c>
      <c r="C204" s="248" t="s">
        <v>1639</v>
      </c>
      <c r="D204" s="248" t="s">
        <v>3882</v>
      </c>
      <c r="E204" s="248">
        <v>6</v>
      </c>
      <c r="F204" s="248" t="s">
        <v>2304</v>
      </c>
      <c r="G204" s="248" t="s">
        <v>2305</v>
      </c>
      <c r="H204" s="249">
        <v>25</v>
      </c>
      <c r="I204" s="248" t="s">
        <v>1222</v>
      </c>
      <c r="J204" s="249">
        <v>30</v>
      </c>
      <c r="K204" s="248" t="s">
        <v>2298</v>
      </c>
      <c r="L204" s="248" t="s">
        <v>2306</v>
      </c>
      <c r="M204" s="248">
        <v>5</v>
      </c>
      <c r="N204" s="248"/>
      <c r="O204" s="248" t="s">
        <v>3883</v>
      </c>
      <c r="P204" s="248" t="s">
        <v>6424</v>
      </c>
      <c r="Q204" s="248" t="s">
        <v>3880</v>
      </c>
      <c r="R204" s="250"/>
    </row>
    <row r="205" spans="1:18" x14ac:dyDescent="0.8">
      <c r="A205" s="248" t="s">
        <v>3362</v>
      </c>
      <c r="B205" s="248" t="s">
        <v>3363</v>
      </c>
      <c r="C205" s="248" t="s">
        <v>1460</v>
      </c>
      <c r="D205" s="248" t="s">
        <v>3364</v>
      </c>
      <c r="E205" s="248">
        <v>4</v>
      </c>
      <c r="F205" s="248" t="s">
        <v>2304</v>
      </c>
      <c r="G205" s="248" t="s">
        <v>2305</v>
      </c>
      <c r="H205" s="249">
        <v>26</v>
      </c>
      <c r="I205" s="248" t="s">
        <v>1202</v>
      </c>
      <c r="J205" s="249">
        <v>10</v>
      </c>
      <c r="K205" s="248" t="s">
        <v>2298</v>
      </c>
      <c r="L205" s="248" t="s">
        <v>2393</v>
      </c>
      <c r="M205" s="248">
        <v>2</v>
      </c>
      <c r="N205" s="248"/>
      <c r="O205" s="248" t="s">
        <v>3365</v>
      </c>
      <c r="P205" s="248" t="s">
        <v>6411</v>
      </c>
      <c r="Q205" s="248" t="s">
        <v>3362</v>
      </c>
      <c r="R205" s="250"/>
    </row>
    <row r="206" spans="1:18" x14ac:dyDescent="0.8">
      <c r="A206" s="248" t="s">
        <v>3366</v>
      </c>
      <c r="B206" s="248" t="s">
        <v>3367</v>
      </c>
      <c r="C206" s="248" t="s">
        <v>1461</v>
      </c>
      <c r="D206" s="248" t="s">
        <v>3368</v>
      </c>
      <c r="E206" s="248">
        <v>4</v>
      </c>
      <c r="F206" s="248" t="s">
        <v>2304</v>
      </c>
      <c r="G206" s="248" t="s">
        <v>2305</v>
      </c>
      <c r="H206" s="249">
        <v>26</v>
      </c>
      <c r="I206" s="248" t="s">
        <v>1202</v>
      </c>
      <c r="J206" s="249">
        <v>70</v>
      </c>
      <c r="K206" s="248" t="s">
        <v>2298</v>
      </c>
      <c r="L206" s="248" t="s">
        <v>2306</v>
      </c>
      <c r="M206" s="248">
        <v>6</v>
      </c>
      <c r="N206" s="248"/>
      <c r="O206" s="248" t="s">
        <v>3369</v>
      </c>
      <c r="P206" s="248" t="s">
        <v>6423</v>
      </c>
      <c r="Q206" s="248" t="s">
        <v>3366</v>
      </c>
      <c r="R206" s="250"/>
    </row>
    <row r="207" spans="1:18" x14ac:dyDescent="0.8">
      <c r="A207" s="248" t="s">
        <v>3370</v>
      </c>
      <c r="B207" s="248" t="s">
        <v>3371</v>
      </c>
      <c r="C207" s="248" t="s">
        <v>1462</v>
      </c>
      <c r="D207" s="248" t="s">
        <v>3372</v>
      </c>
      <c r="E207" s="248">
        <v>4</v>
      </c>
      <c r="F207" s="248" t="s">
        <v>2304</v>
      </c>
      <c r="G207" s="248" t="s">
        <v>2305</v>
      </c>
      <c r="H207" s="249">
        <v>26</v>
      </c>
      <c r="I207" s="248" t="s">
        <v>1202</v>
      </c>
      <c r="J207" s="249">
        <v>33</v>
      </c>
      <c r="K207" s="248" t="s">
        <v>2298</v>
      </c>
      <c r="L207" s="248" t="s">
        <v>2306</v>
      </c>
      <c r="M207" s="248">
        <v>6</v>
      </c>
      <c r="N207" s="248"/>
      <c r="O207" s="248" t="s">
        <v>3373</v>
      </c>
      <c r="P207" s="248" t="s">
        <v>6423</v>
      </c>
      <c r="Q207" s="248" t="s">
        <v>3370</v>
      </c>
      <c r="R207" s="250"/>
    </row>
    <row r="208" spans="1:18" x14ac:dyDescent="0.8">
      <c r="A208" s="248" t="s">
        <v>3888</v>
      </c>
      <c r="B208" s="248" t="s">
        <v>3889</v>
      </c>
      <c r="C208" s="248" t="s">
        <v>1653</v>
      </c>
      <c r="D208" s="248" t="s">
        <v>3890</v>
      </c>
      <c r="E208" s="248">
        <v>6</v>
      </c>
      <c r="F208" s="248" t="s">
        <v>2304</v>
      </c>
      <c r="G208" s="248" t="s">
        <v>2305</v>
      </c>
      <c r="H208" s="249">
        <v>27</v>
      </c>
      <c r="I208" s="248" t="s">
        <v>1225</v>
      </c>
      <c r="J208" s="249">
        <v>36</v>
      </c>
      <c r="K208" s="248" t="s">
        <v>2298</v>
      </c>
      <c r="L208" s="248" t="s">
        <v>2306</v>
      </c>
      <c r="M208" s="248">
        <v>5</v>
      </c>
      <c r="N208" s="248"/>
      <c r="O208" s="248" t="s">
        <v>3891</v>
      </c>
      <c r="P208" s="248" t="s">
        <v>6424</v>
      </c>
      <c r="Q208" s="248" t="s">
        <v>3888</v>
      </c>
      <c r="R208" s="250"/>
    </row>
    <row r="209" spans="1:18" x14ac:dyDescent="0.8">
      <c r="A209" s="248" t="s">
        <v>3892</v>
      </c>
      <c r="B209" s="248" t="s">
        <v>3893</v>
      </c>
      <c r="C209" s="248" t="s">
        <v>1654</v>
      </c>
      <c r="D209" s="248" t="s">
        <v>3894</v>
      </c>
      <c r="E209" s="248">
        <v>6</v>
      </c>
      <c r="F209" s="248" t="s">
        <v>2304</v>
      </c>
      <c r="G209" s="248" t="s">
        <v>2305</v>
      </c>
      <c r="H209" s="249">
        <v>27</v>
      </c>
      <c r="I209" s="248" t="s">
        <v>1225</v>
      </c>
      <c r="J209" s="249">
        <v>52</v>
      </c>
      <c r="K209" s="248" t="s">
        <v>2298</v>
      </c>
      <c r="L209" s="248" t="s">
        <v>2306</v>
      </c>
      <c r="M209" s="248">
        <v>6</v>
      </c>
      <c r="N209" s="248"/>
      <c r="O209" s="248" t="s">
        <v>3895</v>
      </c>
      <c r="P209" s="248" t="s">
        <v>6423</v>
      </c>
      <c r="Q209" s="248" t="s">
        <v>3892</v>
      </c>
      <c r="R209" s="250"/>
    </row>
    <row r="210" spans="1:18" x14ac:dyDescent="0.8">
      <c r="A210" s="248" t="s">
        <v>3896</v>
      </c>
      <c r="B210" s="248" t="s">
        <v>3897</v>
      </c>
      <c r="C210" s="248" t="s">
        <v>1655</v>
      </c>
      <c r="D210" s="248" t="s">
        <v>3898</v>
      </c>
      <c r="E210" s="248">
        <v>6</v>
      </c>
      <c r="F210" s="248" t="s">
        <v>2304</v>
      </c>
      <c r="G210" s="248" t="s">
        <v>2305</v>
      </c>
      <c r="H210" s="249">
        <v>27</v>
      </c>
      <c r="I210" s="248" t="s">
        <v>1225</v>
      </c>
      <c r="J210" s="249">
        <v>76</v>
      </c>
      <c r="K210" s="248" t="s">
        <v>2298</v>
      </c>
      <c r="L210" s="248" t="s">
        <v>2311</v>
      </c>
      <c r="M210" s="248">
        <v>9</v>
      </c>
      <c r="N210" s="248"/>
      <c r="O210" s="248" t="s">
        <v>3899</v>
      </c>
      <c r="P210" s="248" t="s">
        <v>6422</v>
      </c>
      <c r="Q210" s="248" t="s">
        <v>3896</v>
      </c>
      <c r="R210" s="250"/>
    </row>
    <row r="211" spans="1:18" x14ac:dyDescent="0.8">
      <c r="A211" s="248" t="s">
        <v>3900</v>
      </c>
      <c r="B211" s="248" t="s">
        <v>3901</v>
      </c>
      <c r="C211" s="248" t="s">
        <v>1656</v>
      </c>
      <c r="D211" s="248" t="s">
        <v>3902</v>
      </c>
      <c r="E211" s="248">
        <v>6</v>
      </c>
      <c r="F211" s="248" t="s">
        <v>2304</v>
      </c>
      <c r="G211" s="248" t="s">
        <v>2305</v>
      </c>
      <c r="H211" s="249">
        <v>27</v>
      </c>
      <c r="I211" s="248" t="s">
        <v>1225</v>
      </c>
      <c r="J211" s="249">
        <v>86</v>
      </c>
      <c r="K211" s="248" t="s">
        <v>2298</v>
      </c>
      <c r="L211" s="248" t="s">
        <v>2306</v>
      </c>
      <c r="M211" s="248">
        <v>6</v>
      </c>
      <c r="N211" s="248"/>
      <c r="O211" s="248" t="s">
        <v>3903</v>
      </c>
      <c r="P211" s="248" t="s">
        <v>6423</v>
      </c>
      <c r="Q211" s="248" t="s">
        <v>3900</v>
      </c>
      <c r="R211" s="250"/>
    </row>
    <row r="212" spans="1:18" x14ac:dyDescent="0.8">
      <c r="A212" s="248" t="s">
        <v>3904</v>
      </c>
      <c r="B212" s="248" t="s">
        <v>3905</v>
      </c>
      <c r="C212" s="248" t="s">
        <v>2122</v>
      </c>
      <c r="D212" s="248" t="s">
        <v>3906</v>
      </c>
      <c r="E212" s="248">
        <v>6</v>
      </c>
      <c r="F212" s="248" t="s">
        <v>2296</v>
      </c>
      <c r="G212" s="248" t="s">
        <v>2297</v>
      </c>
      <c r="H212" s="249">
        <v>27</v>
      </c>
      <c r="I212" s="248" t="s">
        <v>1225</v>
      </c>
      <c r="J212" s="249">
        <v>297</v>
      </c>
      <c r="K212" s="248" t="s">
        <v>2298</v>
      </c>
      <c r="L212" s="248" t="s">
        <v>2299</v>
      </c>
      <c r="M212" s="248">
        <v>15</v>
      </c>
      <c r="N212" s="248"/>
      <c r="O212" s="248" t="s">
        <v>3907</v>
      </c>
      <c r="P212" s="248" t="s">
        <v>6416</v>
      </c>
      <c r="Q212" s="248" t="s">
        <v>3904</v>
      </c>
      <c r="R212" s="250"/>
    </row>
    <row r="213" spans="1:18" x14ac:dyDescent="0.8">
      <c r="A213" s="248" t="s">
        <v>4568</v>
      </c>
      <c r="B213" s="248" t="s">
        <v>4569</v>
      </c>
      <c r="C213" s="248" t="s">
        <v>1820</v>
      </c>
      <c r="D213" s="248" t="s">
        <v>4570</v>
      </c>
      <c r="E213" s="248">
        <v>9</v>
      </c>
      <c r="F213" s="248" t="s">
        <v>2304</v>
      </c>
      <c r="G213" s="248" t="s">
        <v>2305</v>
      </c>
      <c r="H213" s="249">
        <v>30</v>
      </c>
      <c r="I213" s="248" t="s">
        <v>1238</v>
      </c>
      <c r="J213" s="249">
        <v>120</v>
      </c>
      <c r="K213" s="248" t="s">
        <v>2298</v>
      </c>
      <c r="L213" s="248" t="s">
        <v>2340</v>
      </c>
      <c r="M213" s="248">
        <v>13</v>
      </c>
      <c r="N213" s="248"/>
      <c r="O213" s="248" t="s">
        <v>4571</v>
      </c>
      <c r="P213" s="248" t="s">
        <v>6419</v>
      </c>
      <c r="Q213" s="248" t="s">
        <v>4568</v>
      </c>
      <c r="R213" s="250"/>
    </row>
    <row r="214" spans="1:18" x14ac:dyDescent="0.8">
      <c r="A214" s="248" t="s">
        <v>4572</v>
      </c>
      <c r="B214" s="248" t="s">
        <v>4573</v>
      </c>
      <c r="C214" s="248" t="s">
        <v>1821</v>
      </c>
      <c r="D214" s="248" t="s">
        <v>4574</v>
      </c>
      <c r="E214" s="248">
        <v>9</v>
      </c>
      <c r="F214" s="248" t="s">
        <v>2304</v>
      </c>
      <c r="G214" s="248" t="s">
        <v>2305</v>
      </c>
      <c r="H214" s="249">
        <v>30</v>
      </c>
      <c r="I214" s="248" t="s">
        <v>1238</v>
      </c>
      <c r="J214" s="249">
        <v>80</v>
      </c>
      <c r="K214" s="248" t="s">
        <v>2298</v>
      </c>
      <c r="L214" s="248" t="s">
        <v>2306</v>
      </c>
      <c r="M214" s="248">
        <v>6</v>
      </c>
      <c r="N214" s="248"/>
      <c r="O214" s="248" t="s">
        <v>4575</v>
      </c>
      <c r="P214" s="248" t="s">
        <v>6423</v>
      </c>
      <c r="Q214" s="248" t="s">
        <v>4572</v>
      </c>
      <c r="R214" s="250"/>
    </row>
    <row r="215" spans="1:18" x14ac:dyDescent="0.8">
      <c r="A215" s="248" t="s">
        <v>4576</v>
      </c>
      <c r="B215" s="248" t="s">
        <v>4577</v>
      </c>
      <c r="C215" s="248" t="s">
        <v>1822</v>
      </c>
      <c r="D215" s="248" t="s">
        <v>4578</v>
      </c>
      <c r="E215" s="248">
        <v>9</v>
      </c>
      <c r="F215" s="248" t="s">
        <v>2304</v>
      </c>
      <c r="G215" s="248" t="s">
        <v>2305</v>
      </c>
      <c r="H215" s="249">
        <v>30</v>
      </c>
      <c r="I215" s="248" t="s">
        <v>1238</v>
      </c>
      <c r="J215" s="249">
        <v>60</v>
      </c>
      <c r="K215" s="248" t="s">
        <v>2298</v>
      </c>
      <c r="L215" s="248" t="s">
        <v>2306</v>
      </c>
      <c r="M215" s="248">
        <v>6</v>
      </c>
      <c r="N215" s="248"/>
      <c r="O215" s="248" t="s">
        <v>4579</v>
      </c>
      <c r="P215" s="248" t="s">
        <v>6423</v>
      </c>
      <c r="Q215" s="248" t="s">
        <v>4576</v>
      </c>
      <c r="R215" s="250"/>
    </row>
    <row r="216" spans="1:18" x14ac:dyDescent="0.8">
      <c r="A216" s="248" t="s">
        <v>4580</v>
      </c>
      <c r="B216" s="248" t="s">
        <v>4581</v>
      </c>
      <c r="C216" s="248" t="s">
        <v>1823</v>
      </c>
      <c r="D216" s="248" t="s">
        <v>4582</v>
      </c>
      <c r="E216" s="248">
        <v>9</v>
      </c>
      <c r="F216" s="248" t="s">
        <v>2304</v>
      </c>
      <c r="G216" s="248" t="s">
        <v>2305</v>
      </c>
      <c r="H216" s="249">
        <v>30</v>
      </c>
      <c r="I216" s="248" t="s">
        <v>1238</v>
      </c>
      <c r="J216" s="249">
        <v>35</v>
      </c>
      <c r="K216" s="248" t="s">
        <v>2298</v>
      </c>
      <c r="L216" s="248" t="s">
        <v>2306</v>
      </c>
      <c r="M216" s="248">
        <v>5</v>
      </c>
      <c r="N216" s="248"/>
      <c r="O216" s="248" t="s">
        <v>4583</v>
      </c>
      <c r="P216" s="248" t="s">
        <v>6424</v>
      </c>
      <c r="Q216" s="248" t="s">
        <v>4580</v>
      </c>
      <c r="R216" s="250"/>
    </row>
    <row r="217" spans="1:18" x14ac:dyDescent="0.8">
      <c r="A217" s="248" t="s">
        <v>4584</v>
      </c>
      <c r="B217" s="248" t="s">
        <v>4585</v>
      </c>
      <c r="C217" s="248" t="s">
        <v>1824</v>
      </c>
      <c r="D217" s="248" t="s">
        <v>4586</v>
      </c>
      <c r="E217" s="248">
        <v>9</v>
      </c>
      <c r="F217" s="248" t="s">
        <v>2304</v>
      </c>
      <c r="G217" s="248" t="s">
        <v>2305</v>
      </c>
      <c r="H217" s="249">
        <v>30</v>
      </c>
      <c r="I217" s="248" t="s">
        <v>1238</v>
      </c>
      <c r="J217" s="249">
        <v>95</v>
      </c>
      <c r="K217" s="248" t="s">
        <v>2298</v>
      </c>
      <c r="L217" s="248" t="s">
        <v>2311</v>
      </c>
      <c r="M217" s="248">
        <v>10</v>
      </c>
      <c r="N217" s="248"/>
      <c r="O217" s="248" t="s">
        <v>4587</v>
      </c>
      <c r="P217" s="248" t="s">
        <v>6420</v>
      </c>
      <c r="Q217" s="248" t="s">
        <v>4584</v>
      </c>
      <c r="R217" s="250"/>
    </row>
    <row r="218" spans="1:18" x14ac:dyDescent="0.8">
      <c r="A218" s="248" t="s">
        <v>4588</v>
      </c>
      <c r="B218" s="248" t="s">
        <v>4589</v>
      </c>
      <c r="C218" s="248" t="s">
        <v>1825</v>
      </c>
      <c r="D218" s="248" t="s">
        <v>4590</v>
      </c>
      <c r="E218" s="248">
        <v>9</v>
      </c>
      <c r="F218" s="248" t="s">
        <v>2304</v>
      </c>
      <c r="G218" s="248" t="s">
        <v>2305</v>
      </c>
      <c r="H218" s="249">
        <v>30</v>
      </c>
      <c r="I218" s="248" t="s">
        <v>1238</v>
      </c>
      <c r="J218" s="249">
        <v>91</v>
      </c>
      <c r="K218" s="248" t="s">
        <v>2298</v>
      </c>
      <c r="L218" s="248" t="s">
        <v>2340</v>
      </c>
      <c r="M218" s="248">
        <v>12</v>
      </c>
      <c r="N218" s="248"/>
      <c r="O218" s="248" t="s">
        <v>4591</v>
      </c>
      <c r="P218" s="248" t="s">
        <v>6425</v>
      </c>
      <c r="Q218" s="248" t="s">
        <v>4588</v>
      </c>
      <c r="R218" s="250"/>
    </row>
    <row r="219" spans="1:18" x14ac:dyDescent="0.8">
      <c r="A219" s="248" t="s">
        <v>4592</v>
      </c>
      <c r="B219" s="248" t="s">
        <v>4593</v>
      </c>
      <c r="C219" s="248" t="s">
        <v>1826</v>
      </c>
      <c r="D219" s="248" t="s">
        <v>4594</v>
      </c>
      <c r="E219" s="248">
        <v>9</v>
      </c>
      <c r="F219" s="248" t="s">
        <v>2304</v>
      </c>
      <c r="G219" s="248" t="s">
        <v>2305</v>
      </c>
      <c r="H219" s="249">
        <v>30</v>
      </c>
      <c r="I219" s="248" t="s">
        <v>1238</v>
      </c>
      <c r="J219" s="249">
        <v>126</v>
      </c>
      <c r="K219" s="248" t="s">
        <v>2298</v>
      </c>
      <c r="L219" s="248" t="s">
        <v>2340</v>
      </c>
      <c r="M219" s="248">
        <v>13</v>
      </c>
      <c r="N219" s="248"/>
      <c r="O219" s="248" t="s">
        <v>4595</v>
      </c>
      <c r="P219" s="248" t="s">
        <v>6419</v>
      </c>
      <c r="Q219" s="248" t="s">
        <v>4592</v>
      </c>
      <c r="R219" s="250"/>
    </row>
    <row r="220" spans="1:18" x14ac:dyDescent="0.8">
      <c r="A220" s="248" t="s">
        <v>4596</v>
      </c>
      <c r="B220" s="248" t="s">
        <v>4597</v>
      </c>
      <c r="C220" s="248" t="s">
        <v>1827</v>
      </c>
      <c r="D220" s="248" t="s">
        <v>4598</v>
      </c>
      <c r="E220" s="248">
        <v>9</v>
      </c>
      <c r="F220" s="248" t="s">
        <v>2304</v>
      </c>
      <c r="G220" s="248" t="s">
        <v>2305</v>
      </c>
      <c r="H220" s="249">
        <v>30</v>
      </c>
      <c r="I220" s="248" t="s">
        <v>1238</v>
      </c>
      <c r="J220" s="249">
        <v>87</v>
      </c>
      <c r="K220" s="248" t="s">
        <v>2298</v>
      </c>
      <c r="L220" s="248" t="s">
        <v>2311</v>
      </c>
      <c r="M220" s="248">
        <v>10</v>
      </c>
      <c r="N220" s="248"/>
      <c r="O220" s="248" t="s">
        <v>4599</v>
      </c>
      <c r="P220" s="248" t="s">
        <v>6420</v>
      </c>
      <c r="Q220" s="248" t="s">
        <v>4596</v>
      </c>
      <c r="R220" s="250"/>
    </row>
    <row r="221" spans="1:18" x14ac:dyDescent="0.8">
      <c r="A221" s="248" t="s">
        <v>4600</v>
      </c>
      <c r="B221" s="248" t="s">
        <v>4601</v>
      </c>
      <c r="C221" s="248" t="s">
        <v>1828</v>
      </c>
      <c r="D221" s="248" t="s">
        <v>4602</v>
      </c>
      <c r="E221" s="248">
        <v>9</v>
      </c>
      <c r="F221" s="248" t="s">
        <v>2304</v>
      </c>
      <c r="G221" s="248" t="s">
        <v>2305</v>
      </c>
      <c r="H221" s="249">
        <v>30</v>
      </c>
      <c r="I221" s="248" t="s">
        <v>1238</v>
      </c>
      <c r="J221" s="249">
        <v>86</v>
      </c>
      <c r="K221" s="248" t="s">
        <v>2298</v>
      </c>
      <c r="L221" s="248" t="s">
        <v>2311</v>
      </c>
      <c r="M221" s="248">
        <v>10</v>
      </c>
      <c r="N221" s="248"/>
      <c r="O221" s="248" t="s">
        <v>4603</v>
      </c>
      <c r="P221" s="248" t="s">
        <v>6420</v>
      </c>
      <c r="Q221" s="248" t="s">
        <v>4600</v>
      </c>
      <c r="R221" s="250"/>
    </row>
    <row r="222" spans="1:18" x14ac:dyDescent="0.8">
      <c r="A222" s="248" t="s">
        <v>4604</v>
      </c>
      <c r="B222" s="248" t="s">
        <v>4605</v>
      </c>
      <c r="C222" s="248" t="s">
        <v>1829</v>
      </c>
      <c r="D222" s="248" t="s">
        <v>4606</v>
      </c>
      <c r="E222" s="248">
        <v>9</v>
      </c>
      <c r="F222" s="248" t="s">
        <v>2304</v>
      </c>
      <c r="G222" s="248" t="s">
        <v>2305</v>
      </c>
      <c r="H222" s="249">
        <v>30</v>
      </c>
      <c r="I222" s="248" t="s">
        <v>1238</v>
      </c>
      <c r="J222" s="249">
        <v>54</v>
      </c>
      <c r="K222" s="248" t="s">
        <v>2298</v>
      </c>
      <c r="L222" s="248" t="s">
        <v>2306</v>
      </c>
      <c r="M222" s="248">
        <v>6</v>
      </c>
      <c r="N222" s="248"/>
      <c r="O222" s="248" t="s">
        <v>4607</v>
      </c>
      <c r="P222" s="248" t="s">
        <v>6423</v>
      </c>
      <c r="Q222" s="248" t="s">
        <v>4604</v>
      </c>
      <c r="R222" s="250"/>
    </row>
    <row r="223" spans="1:18" x14ac:dyDescent="0.8">
      <c r="A223" s="248" t="s">
        <v>4608</v>
      </c>
      <c r="B223" s="248" t="s">
        <v>4609</v>
      </c>
      <c r="C223" s="248" t="s">
        <v>1830</v>
      </c>
      <c r="D223" s="248" t="s">
        <v>4610</v>
      </c>
      <c r="E223" s="248">
        <v>9</v>
      </c>
      <c r="F223" s="248" t="s">
        <v>2304</v>
      </c>
      <c r="G223" s="248" t="s">
        <v>2305</v>
      </c>
      <c r="H223" s="249">
        <v>30</v>
      </c>
      <c r="I223" s="248" t="s">
        <v>1238</v>
      </c>
      <c r="J223" s="249">
        <v>173</v>
      </c>
      <c r="K223" s="248" t="s">
        <v>2298</v>
      </c>
      <c r="L223" s="248" t="s">
        <v>2340</v>
      </c>
      <c r="M223" s="248">
        <v>13</v>
      </c>
      <c r="N223" s="248"/>
      <c r="O223" s="248" t="s">
        <v>4611</v>
      </c>
      <c r="P223" s="248" t="s">
        <v>6419</v>
      </c>
      <c r="Q223" s="248" t="s">
        <v>4608</v>
      </c>
      <c r="R223" s="250"/>
    </row>
    <row r="224" spans="1:18" x14ac:dyDescent="0.8">
      <c r="A224" s="248" t="s">
        <v>4612</v>
      </c>
      <c r="B224" s="248" t="s">
        <v>4613</v>
      </c>
      <c r="C224" s="248" t="s">
        <v>1831</v>
      </c>
      <c r="D224" s="248" t="s">
        <v>4614</v>
      </c>
      <c r="E224" s="248">
        <v>9</v>
      </c>
      <c r="F224" s="248" t="s">
        <v>2304</v>
      </c>
      <c r="G224" s="248" t="s">
        <v>2305</v>
      </c>
      <c r="H224" s="249">
        <v>30</v>
      </c>
      <c r="I224" s="248" t="s">
        <v>1238</v>
      </c>
      <c r="J224" s="249">
        <v>83</v>
      </c>
      <c r="K224" s="248" t="s">
        <v>2298</v>
      </c>
      <c r="L224" s="248" t="s">
        <v>2311</v>
      </c>
      <c r="M224" s="248">
        <v>10</v>
      </c>
      <c r="N224" s="248"/>
      <c r="O224" s="248" t="s">
        <v>4615</v>
      </c>
      <c r="P224" s="248" t="s">
        <v>6420</v>
      </c>
      <c r="Q224" s="248" t="s">
        <v>4612</v>
      </c>
      <c r="R224" s="250"/>
    </row>
    <row r="225" spans="1:18" x14ac:dyDescent="0.8">
      <c r="A225" s="248" t="s">
        <v>4616</v>
      </c>
      <c r="B225" s="248" t="s">
        <v>4617</v>
      </c>
      <c r="C225" s="248" t="s">
        <v>1832</v>
      </c>
      <c r="D225" s="248" t="s">
        <v>4618</v>
      </c>
      <c r="E225" s="248">
        <v>9</v>
      </c>
      <c r="F225" s="248" t="s">
        <v>2304</v>
      </c>
      <c r="G225" s="248" t="s">
        <v>2305</v>
      </c>
      <c r="H225" s="249">
        <v>30</v>
      </c>
      <c r="I225" s="248" t="s">
        <v>1238</v>
      </c>
      <c r="J225" s="249">
        <v>100</v>
      </c>
      <c r="K225" s="248" t="s">
        <v>2298</v>
      </c>
      <c r="L225" s="248" t="s">
        <v>2311</v>
      </c>
      <c r="M225" s="248">
        <v>10</v>
      </c>
      <c r="N225" s="248"/>
      <c r="O225" s="248" t="s">
        <v>4619</v>
      </c>
      <c r="P225" s="248" t="s">
        <v>6420</v>
      </c>
      <c r="Q225" s="248" t="s">
        <v>4616</v>
      </c>
      <c r="R225" s="250"/>
    </row>
    <row r="226" spans="1:18" x14ac:dyDescent="0.8">
      <c r="A226" s="248" t="s">
        <v>4620</v>
      </c>
      <c r="B226" s="248" t="s">
        <v>4621</v>
      </c>
      <c r="C226" s="248" t="s">
        <v>1833</v>
      </c>
      <c r="D226" s="248" t="s">
        <v>4622</v>
      </c>
      <c r="E226" s="248">
        <v>9</v>
      </c>
      <c r="F226" s="248" t="s">
        <v>2304</v>
      </c>
      <c r="G226" s="248" t="s">
        <v>2297</v>
      </c>
      <c r="H226" s="249">
        <v>30</v>
      </c>
      <c r="I226" s="248" t="s">
        <v>1238</v>
      </c>
      <c r="J226" s="249">
        <v>217</v>
      </c>
      <c r="K226" s="248" t="s">
        <v>2298</v>
      </c>
      <c r="L226" s="248" t="s">
        <v>2299</v>
      </c>
      <c r="M226" s="248">
        <v>15</v>
      </c>
      <c r="N226" s="248"/>
      <c r="O226" s="248" t="s">
        <v>4623</v>
      </c>
      <c r="P226" s="248" t="s">
        <v>6416</v>
      </c>
      <c r="Q226" s="248" t="s">
        <v>4620</v>
      </c>
      <c r="R226" s="250"/>
    </row>
    <row r="227" spans="1:18" x14ac:dyDescent="0.8">
      <c r="A227" s="248" t="s">
        <v>4624</v>
      </c>
      <c r="B227" s="248" t="s">
        <v>4625</v>
      </c>
      <c r="C227" s="248" t="s">
        <v>1834</v>
      </c>
      <c r="D227" s="248" t="s">
        <v>4626</v>
      </c>
      <c r="E227" s="248">
        <v>9</v>
      </c>
      <c r="F227" s="248" t="s">
        <v>2304</v>
      </c>
      <c r="G227" s="248" t="s">
        <v>2305</v>
      </c>
      <c r="H227" s="249">
        <v>30</v>
      </c>
      <c r="I227" s="248" t="s">
        <v>1238</v>
      </c>
      <c r="J227" s="249">
        <v>60</v>
      </c>
      <c r="K227" s="248" t="s">
        <v>2298</v>
      </c>
      <c r="L227" s="248" t="s">
        <v>2306</v>
      </c>
      <c r="M227" s="248">
        <v>6</v>
      </c>
      <c r="N227" s="248"/>
      <c r="O227" s="248" t="s">
        <v>4627</v>
      </c>
      <c r="P227" s="248" t="s">
        <v>6423</v>
      </c>
      <c r="Q227" s="248" t="s">
        <v>4624</v>
      </c>
      <c r="R227" s="250"/>
    </row>
    <row r="228" spans="1:18" x14ac:dyDescent="0.8">
      <c r="A228" s="248" t="s">
        <v>4628</v>
      </c>
      <c r="B228" s="248" t="s">
        <v>4629</v>
      </c>
      <c r="C228" s="248" t="s">
        <v>1835</v>
      </c>
      <c r="D228" s="248" t="s">
        <v>4630</v>
      </c>
      <c r="E228" s="248">
        <v>9</v>
      </c>
      <c r="F228" s="248" t="s">
        <v>2304</v>
      </c>
      <c r="G228" s="248" t="s">
        <v>2305</v>
      </c>
      <c r="H228" s="249">
        <v>30</v>
      </c>
      <c r="I228" s="248" t="s">
        <v>1238</v>
      </c>
      <c r="J228" s="249">
        <v>75</v>
      </c>
      <c r="K228" s="248" t="s">
        <v>2298</v>
      </c>
      <c r="L228" s="248" t="s">
        <v>2311</v>
      </c>
      <c r="M228" s="248">
        <v>10</v>
      </c>
      <c r="N228" s="248"/>
      <c r="O228" s="248" t="s">
        <v>4631</v>
      </c>
      <c r="P228" s="248" t="s">
        <v>6420</v>
      </c>
      <c r="Q228" s="248" t="s">
        <v>4628</v>
      </c>
      <c r="R228" s="250"/>
    </row>
    <row r="229" spans="1:18" x14ac:dyDescent="0.8">
      <c r="A229" s="248" t="s">
        <v>4632</v>
      </c>
      <c r="B229" s="248" t="s">
        <v>4633</v>
      </c>
      <c r="C229" s="248" t="s">
        <v>1836</v>
      </c>
      <c r="D229" s="248" t="s">
        <v>4634</v>
      </c>
      <c r="E229" s="248">
        <v>9</v>
      </c>
      <c r="F229" s="248" t="s">
        <v>2304</v>
      </c>
      <c r="G229" s="248" t="s">
        <v>2305</v>
      </c>
      <c r="H229" s="249">
        <v>30</v>
      </c>
      <c r="I229" s="248" t="s">
        <v>1238</v>
      </c>
      <c r="J229" s="249">
        <v>120</v>
      </c>
      <c r="K229" s="248" t="s">
        <v>2298</v>
      </c>
      <c r="L229" s="248" t="s">
        <v>2311</v>
      </c>
      <c r="M229" s="248">
        <v>10</v>
      </c>
      <c r="N229" s="248"/>
      <c r="O229" s="248" t="s">
        <v>4635</v>
      </c>
      <c r="P229" s="248" t="s">
        <v>6420</v>
      </c>
      <c r="Q229" s="248" t="s">
        <v>4632</v>
      </c>
      <c r="R229" s="250"/>
    </row>
    <row r="230" spans="1:18" x14ac:dyDescent="0.8">
      <c r="A230" s="248" t="s">
        <v>4636</v>
      </c>
      <c r="B230" s="248" t="s">
        <v>4637</v>
      </c>
      <c r="C230" s="248" t="s">
        <v>1837</v>
      </c>
      <c r="D230" s="248" t="s">
        <v>4638</v>
      </c>
      <c r="E230" s="248">
        <v>9</v>
      </c>
      <c r="F230" s="248" t="s">
        <v>2304</v>
      </c>
      <c r="G230" s="248" t="s">
        <v>2305</v>
      </c>
      <c r="H230" s="249">
        <v>30</v>
      </c>
      <c r="I230" s="248" t="s">
        <v>1238</v>
      </c>
      <c r="J230" s="249">
        <v>36</v>
      </c>
      <c r="K230" s="248" t="s">
        <v>2298</v>
      </c>
      <c r="L230" s="248" t="s">
        <v>2306</v>
      </c>
      <c r="M230" s="248">
        <v>5</v>
      </c>
      <c r="N230" s="248"/>
      <c r="O230" s="248" t="s">
        <v>4639</v>
      </c>
      <c r="P230" s="248" t="s">
        <v>6424</v>
      </c>
      <c r="Q230" s="248" t="s">
        <v>4636</v>
      </c>
      <c r="R230" s="250"/>
    </row>
    <row r="231" spans="1:18" x14ac:dyDescent="0.8">
      <c r="A231" s="248" t="s">
        <v>4640</v>
      </c>
      <c r="B231" s="248" t="s">
        <v>4641</v>
      </c>
      <c r="C231" s="248" t="s">
        <v>1838</v>
      </c>
      <c r="D231" s="248" t="s">
        <v>4642</v>
      </c>
      <c r="E231" s="248">
        <v>9</v>
      </c>
      <c r="F231" s="248" t="s">
        <v>2304</v>
      </c>
      <c r="G231" s="248" t="s">
        <v>2305</v>
      </c>
      <c r="H231" s="249">
        <v>30</v>
      </c>
      <c r="I231" s="248" t="s">
        <v>1238</v>
      </c>
      <c r="J231" s="249">
        <v>124</v>
      </c>
      <c r="K231" s="248" t="s">
        <v>2298</v>
      </c>
      <c r="L231" s="248" t="s">
        <v>2311</v>
      </c>
      <c r="M231" s="248">
        <v>10</v>
      </c>
      <c r="N231" s="248"/>
      <c r="O231" s="248" t="s">
        <v>4643</v>
      </c>
      <c r="P231" s="248" t="s">
        <v>6420</v>
      </c>
      <c r="Q231" s="248" t="s">
        <v>4640</v>
      </c>
      <c r="R231" s="250"/>
    </row>
    <row r="232" spans="1:18" x14ac:dyDescent="0.8">
      <c r="A232" s="248" t="s">
        <v>4644</v>
      </c>
      <c r="B232" s="248" t="s">
        <v>4645</v>
      </c>
      <c r="C232" s="248" t="s">
        <v>2151</v>
      </c>
      <c r="D232" s="248" t="s">
        <v>4646</v>
      </c>
      <c r="E232" s="248">
        <v>9</v>
      </c>
      <c r="F232" s="248" t="s">
        <v>2296</v>
      </c>
      <c r="G232" s="248" t="s">
        <v>2297</v>
      </c>
      <c r="H232" s="249">
        <v>30</v>
      </c>
      <c r="I232" s="248" t="s">
        <v>1238</v>
      </c>
      <c r="J232" s="249">
        <v>306</v>
      </c>
      <c r="K232" s="248" t="s">
        <v>2298</v>
      </c>
      <c r="L232" s="248" t="s">
        <v>2290</v>
      </c>
      <c r="M232" s="248">
        <v>16</v>
      </c>
      <c r="N232" s="248"/>
      <c r="O232" s="248" t="s">
        <v>4647</v>
      </c>
      <c r="P232" s="248" t="s">
        <v>6417</v>
      </c>
      <c r="Q232" s="248" t="s">
        <v>4644</v>
      </c>
      <c r="R232" s="250"/>
    </row>
    <row r="233" spans="1:18" x14ac:dyDescent="0.8">
      <c r="A233" s="248" t="s">
        <v>4648</v>
      </c>
      <c r="B233" s="248" t="s">
        <v>4649</v>
      </c>
      <c r="C233" s="248" t="s">
        <v>2152</v>
      </c>
      <c r="D233" s="248" t="s">
        <v>4650</v>
      </c>
      <c r="E233" s="248">
        <v>9</v>
      </c>
      <c r="F233" s="248" t="s">
        <v>2304</v>
      </c>
      <c r="G233" s="248" t="s">
        <v>2305</v>
      </c>
      <c r="H233" s="249">
        <v>30</v>
      </c>
      <c r="I233" s="248" t="s">
        <v>1238</v>
      </c>
      <c r="J233" s="249">
        <v>63</v>
      </c>
      <c r="K233" s="248" t="s">
        <v>2298</v>
      </c>
      <c r="L233" s="248" t="s">
        <v>2306</v>
      </c>
      <c r="M233" s="248">
        <v>6</v>
      </c>
      <c r="N233" s="248"/>
      <c r="O233" s="248" t="s">
        <v>4651</v>
      </c>
      <c r="P233" s="248" t="s">
        <v>6423</v>
      </c>
      <c r="Q233" s="248" t="s">
        <v>4648</v>
      </c>
      <c r="R233" s="250"/>
    </row>
    <row r="234" spans="1:18" x14ac:dyDescent="0.8">
      <c r="A234" s="248" t="s">
        <v>4652</v>
      </c>
      <c r="B234" s="248" t="s">
        <v>4653</v>
      </c>
      <c r="C234" s="248" t="s">
        <v>1839</v>
      </c>
      <c r="D234" s="248" t="s">
        <v>4654</v>
      </c>
      <c r="E234" s="248">
        <v>9</v>
      </c>
      <c r="F234" s="248" t="s">
        <v>2304</v>
      </c>
      <c r="G234" s="248" t="s">
        <v>2305</v>
      </c>
      <c r="H234" s="249">
        <v>30</v>
      </c>
      <c r="I234" s="248" t="s">
        <v>1238</v>
      </c>
      <c r="J234" s="249">
        <v>35</v>
      </c>
      <c r="K234" s="248" t="s">
        <v>2298</v>
      </c>
      <c r="L234" s="248" t="s">
        <v>2306</v>
      </c>
      <c r="M234" s="248">
        <v>5</v>
      </c>
      <c r="N234" s="248"/>
      <c r="O234" s="248" t="s">
        <v>4655</v>
      </c>
      <c r="P234" s="248" t="s">
        <v>6424</v>
      </c>
      <c r="Q234" s="248" t="s">
        <v>4652</v>
      </c>
      <c r="R234" s="250"/>
    </row>
    <row r="235" spans="1:18" x14ac:dyDescent="0.8">
      <c r="A235" s="248" t="s">
        <v>4656</v>
      </c>
      <c r="B235" s="248" t="s">
        <v>4657</v>
      </c>
      <c r="C235" s="248" t="s">
        <v>1840</v>
      </c>
      <c r="D235" s="248" t="s">
        <v>4658</v>
      </c>
      <c r="E235" s="248">
        <v>9</v>
      </c>
      <c r="F235" s="248" t="s">
        <v>2304</v>
      </c>
      <c r="G235" s="248" t="s">
        <v>2305</v>
      </c>
      <c r="H235" s="249">
        <v>30</v>
      </c>
      <c r="I235" s="248" t="s">
        <v>1238</v>
      </c>
      <c r="J235" s="249">
        <v>33</v>
      </c>
      <c r="K235" s="248" t="s">
        <v>2298</v>
      </c>
      <c r="L235" s="248" t="s">
        <v>2306</v>
      </c>
      <c r="M235" s="248">
        <v>5</v>
      </c>
      <c r="N235" s="248"/>
      <c r="O235" s="248" t="s">
        <v>4659</v>
      </c>
      <c r="P235" s="248" t="s">
        <v>6424</v>
      </c>
      <c r="Q235" s="248" t="s">
        <v>4656</v>
      </c>
      <c r="R235" s="250"/>
    </row>
    <row r="236" spans="1:18" x14ac:dyDescent="0.8">
      <c r="A236" s="248" t="s">
        <v>4660</v>
      </c>
      <c r="B236" s="248" t="s">
        <v>4661</v>
      </c>
      <c r="C236" s="248" t="s">
        <v>1841</v>
      </c>
      <c r="D236" s="248" t="s">
        <v>4662</v>
      </c>
      <c r="E236" s="248">
        <v>9</v>
      </c>
      <c r="F236" s="248" t="s">
        <v>2304</v>
      </c>
      <c r="G236" s="248" t="s">
        <v>2305</v>
      </c>
      <c r="H236" s="249">
        <v>30</v>
      </c>
      <c r="I236" s="248" t="s">
        <v>1238</v>
      </c>
      <c r="J236" s="249">
        <v>40</v>
      </c>
      <c r="K236" s="248" t="s">
        <v>2298</v>
      </c>
      <c r="L236" s="248" t="s">
        <v>2306</v>
      </c>
      <c r="M236" s="248">
        <v>6</v>
      </c>
      <c r="N236" s="248"/>
      <c r="O236" s="248" t="s">
        <v>4663</v>
      </c>
      <c r="P236" s="248" t="s">
        <v>6423</v>
      </c>
      <c r="Q236" s="248" t="s">
        <v>4660</v>
      </c>
      <c r="R236" s="250"/>
    </row>
    <row r="237" spans="1:18" x14ac:dyDescent="0.8">
      <c r="A237" s="248" t="s">
        <v>4695</v>
      </c>
      <c r="B237" s="248" t="s">
        <v>4696</v>
      </c>
      <c r="C237" s="248" t="s">
        <v>1850</v>
      </c>
      <c r="D237" s="248" t="s">
        <v>4697</v>
      </c>
      <c r="E237" s="248">
        <v>9</v>
      </c>
      <c r="F237" s="248" t="s">
        <v>2304</v>
      </c>
      <c r="G237" s="248" t="s">
        <v>2305</v>
      </c>
      <c r="H237" s="249">
        <v>31</v>
      </c>
      <c r="I237" s="248" t="s">
        <v>1239</v>
      </c>
      <c r="J237" s="249">
        <v>112</v>
      </c>
      <c r="K237" s="248" t="s">
        <v>2298</v>
      </c>
      <c r="L237" s="248" t="s">
        <v>2311</v>
      </c>
      <c r="M237" s="248">
        <v>9</v>
      </c>
      <c r="N237" s="248"/>
      <c r="O237" s="248" t="s">
        <v>4698</v>
      </c>
      <c r="P237" s="248" t="s">
        <v>6422</v>
      </c>
      <c r="Q237" s="248" t="s">
        <v>4695</v>
      </c>
      <c r="R237" s="250"/>
    </row>
    <row r="238" spans="1:18" x14ac:dyDescent="0.8">
      <c r="A238" s="248" t="s">
        <v>4699</v>
      </c>
      <c r="B238" s="248" t="s">
        <v>4700</v>
      </c>
      <c r="C238" s="248" t="s">
        <v>1851</v>
      </c>
      <c r="D238" s="248" t="s">
        <v>4701</v>
      </c>
      <c r="E238" s="248">
        <v>9</v>
      </c>
      <c r="F238" s="248" t="s">
        <v>2304</v>
      </c>
      <c r="G238" s="248" t="s">
        <v>2305</v>
      </c>
      <c r="H238" s="249">
        <v>31</v>
      </c>
      <c r="I238" s="248" t="s">
        <v>1239</v>
      </c>
      <c r="J238" s="249">
        <v>88</v>
      </c>
      <c r="K238" s="248" t="s">
        <v>2298</v>
      </c>
      <c r="L238" s="248" t="s">
        <v>2311</v>
      </c>
      <c r="M238" s="248">
        <v>10</v>
      </c>
      <c r="N238" s="248"/>
      <c r="O238" s="248" t="s">
        <v>4702</v>
      </c>
      <c r="P238" s="248" t="s">
        <v>6420</v>
      </c>
      <c r="Q238" s="248" t="s">
        <v>4699</v>
      </c>
      <c r="R238" s="250"/>
    </row>
    <row r="239" spans="1:18" x14ac:dyDescent="0.8">
      <c r="A239" s="248" t="s">
        <v>4703</v>
      </c>
      <c r="B239" s="248" t="s">
        <v>4704</v>
      </c>
      <c r="C239" s="248" t="s">
        <v>2157</v>
      </c>
      <c r="D239" s="248" t="s">
        <v>4705</v>
      </c>
      <c r="E239" s="248">
        <v>9</v>
      </c>
      <c r="F239" s="248" t="s">
        <v>2296</v>
      </c>
      <c r="G239" s="248" t="s">
        <v>2297</v>
      </c>
      <c r="H239" s="249">
        <v>31</v>
      </c>
      <c r="I239" s="248" t="s">
        <v>1239</v>
      </c>
      <c r="J239" s="249">
        <v>371</v>
      </c>
      <c r="K239" s="248" t="s">
        <v>2290</v>
      </c>
      <c r="L239" s="248" t="s">
        <v>2290</v>
      </c>
      <c r="M239" s="248">
        <v>16</v>
      </c>
      <c r="N239" s="248"/>
      <c r="O239" s="248" t="s">
        <v>4706</v>
      </c>
      <c r="P239" s="248" t="s">
        <v>6417</v>
      </c>
      <c r="Q239" s="248" t="s">
        <v>4703</v>
      </c>
      <c r="R239" s="250"/>
    </row>
    <row r="240" spans="1:18" x14ac:dyDescent="0.8">
      <c r="A240" s="248" t="s">
        <v>4707</v>
      </c>
      <c r="B240" s="248" t="s">
        <v>4708</v>
      </c>
      <c r="C240" s="248" t="s">
        <v>1852</v>
      </c>
      <c r="D240" s="248" t="s">
        <v>4709</v>
      </c>
      <c r="E240" s="248">
        <v>9</v>
      </c>
      <c r="F240" s="248" t="s">
        <v>2304</v>
      </c>
      <c r="G240" s="248" t="s">
        <v>2305</v>
      </c>
      <c r="H240" s="249">
        <v>31</v>
      </c>
      <c r="I240" s="248" t="s">
        <v>1239</v>
      </c>
      <c r="J240" s="249">
        <v>71</v>
      </c>
      <c r="K240" s="248" t="s">
        <v>2298</v>
      </c>
      <c r="L240" s="248" t="s">
        <v>2306</v>
      </c>
      <c r="M240" s="248">
        <v>6</v>
      </c>
      <c r="N240" s="248"/>
      <c r="O240" s="248" t="s">
        <v>4710</v>
      </c>
      <c r="P240" s="248" t="s">
        <v>6423</v>
      </c>
      <c r="Q240" s="248" t="s">
        <v>4707</v>
      </c>
      <c r="R240" s="250"/>
    </row>
    <row r="241" spans="1:18" x14ac:dyDescent="0.8">
      <c r="A241" s="248" t="s">
        <v>4711</v>
      </c>
      <c r="B241" s="248" t="s">
        <v>4712</v>
      </c>
      <c r="C241" s="248" t="s">
        <v>1853</v>
      </c>
      <c r="D241" s="248" t="s">
        <v>4713</v>
      </c>
      <c r="E241" s="248">
        <v>9</v>
      </c>
      <c r="F241" s="248" t="s">
        <v>2304</v>
      </c>
      <c r="G241" s="248" t="s">
        <v>2305</v>
      </c>
      <c r="H241" s="249">
        <v>31</v>
      </c>
      <c r="I241" s="248" t="s">
        <v>1239</v>
      </c>
      <c r="J241" s="249">
        <v>115</v>
      </c>
      <c r="K241" s="248" t="s">
        <v>2298</v>
      </c>
      <c r="L241" s="248" t="s">
        <v>2311</v>
      </c>
      <c r="M241" s="248">
        <v>10</v>
      </c>
      <c r="N241" s="248"/>
      <c r="O241" s="248" t="s">
        <v>4714</v>
      </c>
      <c r="P241" s="248" t="s">
        <v>6420</v>
      </c>
      <c r="Q241" s="248" t="s">
        <v>4711</v>
      </c>
      <c r="R241" s="250"/>
    </row>
    <row r="242" spans="1:18" x14ac:dyDescent="0.8">
      <c r="A242" s="248" t="s">
        <v>4715</v>
      </c>
      <c r="B242" s="248" t="s">
        <v>4716</v>
      </c>
      <c r="C242" s="248" t="s">
        <v>1854</v>
      </c>
      <c r="D242" s="248" t="s">
        <v>4717</v>
      </c>
      <c r="E242" s="248">
        <v>9</v>
      </c>
      <c r="F242" s="248" t="s">
        <v>2304</v>
      </c>
      <c r="G242" s="248" t="s">
        <v>2305</v>
      </c>
      <c r="H242" s="249">
        <v>31</v>
      </c>
      <c r="I242" s="248" t="s">
        <v>1239</v>
      </c>
      <c r="J242" s="249">
        <v>196</v>
      </c>
      <c r="K242" s="248" t="s">
        <v>2298</v>
      </c>
      <c r="L242" s="248" t="s">
        <v>2340</v>
      </c>
      <c r="M242" s="248">
        <v>13</v>
      </c>
      <c r="N242" s="248"/>
      <c r="O242" s="248" t="s">
        <v>4718</v>
      </c>
      <c r="P242" s="248" t="s">
        <v>6419</v>
      </c>
      <c r="Q242" s="248" t="s">
        <v>4715</v>
      </c>
      <c r="R242" s="250"/>
    </row>
    <row r="243" spans="1:18" x14ac:dyDescent="0.8">
      <c r="A243" s="248" t="s">
        <v>4719</v>
      </c>
      <c r="B243" s="248" t="s">
        <v>4720</v>
      </c>
      <c r="C243" s="248" t="s">
        <v>1855</v>
      </c>
      <c r="D243" s="248" t="s">
        <v>4721</v>
      </c>
      <c r="E243" s="248">
        <v>9</v>
      </c>
      <c r="F243" s="248" t="s">
        <v>2304</v>
      </c>
      <c r="G243" s="248" t="s">
        <v>2305</v>
      </c>
      <c r="H243" s="249">
        <v>31</v>
      </c>
      <c r="I243" s="248" t="s">
        <v>1239</v>
      </c>
      <c r="J243" s="249">
        <v>108</v>
      </c>
      <c r="K243" s="248" t="s">
        <v>2298</v>
      </c>
      <c r="L243" s="248" t="s">
        <v>2311</v>
      </c>
      <c r="M243" s="248">
        <v>10</v>
      </c>
      <c r="N243" s="248"/>
      <c r="O243" s="248" t="s">
        <v>4722</v>
      </c>
      <c r="P243" s="248" t="s">
        <v>6420</v>
      </c>
      <c r="Q243" s="248" t="s">
        <v>4719</v>
      </c>
      <c r="R243" s="250"/>
    </row>
    <row r="244" spans="1:18" x14ac:dyDescent="0.8">
      <c r="A244" s="248" t="s">
        <v>4723</v>
      </c>
      <c r="B244" s="248" t="s">
        <v>4724</v>
      </c>
      <c r="C244" s="248" t="s">
        <v>1856</v>
      </c>
      <c r="D244" s="248" t="s">
        <v>4725</v>
      </c>
      <c r="E244" s="248">
        <v>9</v>
      </c>
      <c r="F244" s="248" t="s">
        <v>2304</v>
      </c>
      <c r="G244" s="248" t="s">
        <v>2305</v>
      </c>
      <c r="H244" s="249">
        <v>31</v>
      </c>
      <c r="I244" s="248" t="s">
        <v>1239</v>
      </c>
      <c r="J244" s="249">
        <v>67</v>
      </c>
      <c r="K244" s="248" t="s">
        <v>2298</v>
      </c>
      <c r="L244" s="248" t="s">
        <v>2311</v>
      </c>
      <c r="M244" s="248">
        <v>9</v>
      </c>
      <c r="N244" s="248"/>
      <c r="O244" s="248" t="s">
        <v>4726</v>
      </c>
      <c r="P244" s="248" t="s">
        <v>6422</v>
      </c>
      <c r="Q244" s="248" t="s">
        <v>4723</v>
      </c>
      <c r="R244" s="250"/>
    </row>
    <row r="245" spans="1:18" x14ac:dyDescent="0.8">
      <c r="A245" s="248" t="s">
        <v>4727</v>
      </c>
      <c r="B245" s="248" t="s">
        <v>4728</v>
      </c>
      <c r="C245" s="248" t="s">
        <v>1857</v>
      </c>
      <c r="D245" s="248" t="s">
        <v>4729</v>
      </c>
      <c r="E245" s="248">
        <v>9</v>
      </c>
      <c r="F245" s="248" t="s">
        <v>2304</v>
      </c>
      <c r="G245" s="248" t="s">
        <v>2305</v>
      </c>
      <c r="H245" s="249">
        <v>31</v>
      </c>
      <c r="I245" s="248" t="s">
        <v>1239</v>
      </c>
      <c r="J245" s="249">
        <v>175</v>
      </c>
      <c r="K245" s="248" t="s">
        <v>2298</v>
      </c>
      <c r="L245" s="248" t="s">
        <v>2340</v>
      </c>
      <c r="M245" s="248">
        <v>13</v>
      </c>
      <c r="N245" s="248"/>
      <c r="O245" s="248" t="s">
        <v>4730</v>
      </c>
      <c r="P245" s="248" t="s">
        <v>6419</v>
      </c>
      <c r="Q245" s="248" t="s">
        <v>4727</v>
      </c>
      <c r="R245" s="250"/>
    </row>
    <row r="246" spans="1:18" x14ac:dyDescent="0.8">
      <c r="A246" s="248" t="s">
        <v>4731</v>
      </c>
      <c r="B246" s="248" t="s">
        <v>4732</v>
      </c>
      <c r="C246" s="248" t="s">
        <v>1858</v>
      </c>
      <c r="D246" s="248" t="s">
        <v>4733</v>
      </c>
      <c r="E246" s="248">
        <v>9</v>
      </c>
      <c r="F246" s="248" t="s">
        <v>2304</v>
      </c>
      <c r="G246" s="248" t="s">
        <v>2305</v>
      </c>
      <c r="H246" s="249">
        <v>31</v>
      </c>
      <c r="I246" s="248" t="s">
        <v>1239</v>
      </c>
      <c r="J246" s="249">
        <v>135</v>
      </c>
      <c r="K246" s="248" t="s">
        <v>2298</v>
      </c>
      <c r="L246" s="248" t="s">
        <v>2340</v>
      </c>
      <c r="M246" s="248">
        <v>13</v>
      </c>
      <c r="N246" s="248"/>
      <c r="O246" s="248" t="s">
        <v>4734</v>
      </c>
      <c r="P246" s="248" t="s">
        <v>6419</v>
      </c>
      <c r="Q246" s="248" t="s">
        <v>4731</v>
      </c>
      <c r="R246" s="250"/>
    </row>
    <row r="247" spans="1:18" x14ac:dyDescent="0.8">
      <c r="A247" s="248" t="s">
        <v>4735</v>
      </c>
      <c r="B247" s="248" t="s">
        <v>4736</v>
      </c>
      <c r="C247" s="248" t="s">
        <v>1859</v>
      </c>
      <c r="D247" s="248" t="s">
        <v>4737</v>
      </c>
      <c r="E247" s="248">
        <v>9</v>
      </c>
      <c r="F247" s="248" t="s">
        <v>2304</v>
      </c>
      <c r="G247" s="248" t="s">
        <v>2305</v>
      </c>
      <c r="H247" s="249">
        <v>31</v>
      </c>
      <c r="I247" s="248" t="s">
        <v>1239</v>
      </c>
      <c r="J247" s="249">
        <v>48</v>
      </c>
      <c r="K247" s="248" t="s">
        <v>2298</v>
      </c>
      <c r="L247" s="248" t="s">
        <v>2306</v>
      </c>
      <c r="M247" s="248">
        <v>6</v>
      </c>
      <c r="N247" s="248"/>
      <c r="O247" s="248" t="s">
        <v>4738</v>
      </c>
      <c r="P247" s="248" t="s">
        <v>6423</v>
      </c>
      <c r="Q247" s="248" t="s">
        <v>4735</v>
      </c>
      <c r="R247" s="250"/>
    </row>
    <row r="248" spans="1:18" x14ac:dyDescent="0.8">
      <c r="A248" s="248" t="s">
        <v>4739</v>
      </c>
      <c r="B248" s="248" t="s">
        <v>4740</v>
      </c>
      <c r="C248" s="248" t="s">
        <v>1860</v>
      </c>
      <c r="D248" s="248" t="s">
        <v>4741</v>
      </c>
      <c r="E248" s="248">
        <v>9</v>
      </c>
      <c r="F248" s="248" t="s">
        <v>2304</v>
      </c>
      <c r="G248" s="248" t="s">
        <v>2305</v>
      </c>
      <c r="H248" s="249">
        <v>31</v>
      </c>
      <c r="I248" s="248" t="s">
        <v>1239</v>
      </c>
      <c r="J248" s="249">
        <v>35</v>
      </c>
      <c r="K248" s="248" t="s">
        <v>2298</v>
      </c>
      <c r="L248" s="248" t="s">
        <v>2306</v>
      </c>
      <c r="M248" s="248">
        <v>5</v>
      </c>
      <c r="N248" s="248"/>
      <c r="O248" s="248" t="s">
        <v>4742</v>
      </c>
      <c r="P248" s="248" t="s">
        <v>6424</v>
      </c>
      <c r="Q248" s="248" t="s">
        <v>4739</v>
      </c>
      <c r="R248" s="250"/>
    </row>
    <row r="249" spans="1:18" x14ac:dyDescent="0.8">
      <c r="A249" s="248" t="s">
        <v>4743</v>
      </c>
      <c r="B249" s="248" t="s">
        <v>4744</v>
      </c>
      <c r="C249" s="248" t="s">
        <v>1861</v>
      </c>
      <c r="D249" s="248" t="s">
        <v>4745</v>
      </c>
      <c r="E249" s="248">
        <v>9</v>
      </c>
      <c r="F249" s="248" t="s">
        <v>2304</v>
      </c>
      <c r="G249" s="248" t="s">
        <v>2305</v>
      </c>
      <c r="H249" s="249">
        <v>31</v>
      </c>
      <c r="I249" s="248" t="s">
        <v>1239</v>
      </c>
      <c r="J249" s="249">
        <v>80</v>
      </c>
      <c r="K249" s="248" t="s">
        <v>2298</v>
      </c>
      <c r="L249" s="248" t="s">
        <v>2306</v>
      </c>
      <c r="M249" s="248">
        <v>6</v>
      </c>
      <c r="N249" s="248"/>
      <c r="O249" s="248" t="s">
        <v>4746</v>
      </c>
      <c r="P249" s="248" t="s">
        <v>6423</v>
      </c>
      <c r="Q249" s="248" t="s">
        <v>4743</v>
      </c>
      <c r="R249" s="250"/>
    </row>
    <row r="250" spans="1:18" x14ac:dyDescent="0.8">
      <c r="A250" s="248" t="s">
        <v>4747</v>
      </c>
      <c r="B250" s="248" t="s">
        <v>4748</v>
      </c>
      <c r="C250" s="248" t="s">
        <v>1862</v>
      </c>
      <c r="D250" s="248" t="s">
        <v>4749</v>
      </c>
      <c r="E250" s="248">
        <v>9</v>
      </c>
      <c r="F250" s="248" t="s">
        <v>2304</v>
      </c>
      <c r="G250" s="248" t="s">
        <v>2305</v>
      </c>
      <c r="H250" s="249">
        <v>31</v>
      </c>
      <c r="I250" s="248" t="s">
        <v>1239</v>
      </c>
      <c r="J250" s="249">
        <v>54</v>
      </c>
      <c r="K250" s="248" t="s">
        <v>2298</v>
      </c>
      <c r="L250" s="248" t="s">
        <v>2306</v>
      </c>
      <c r="M250" s="248">
        <v>6</v>
      </c>
      <c r="N250" s="248"/>
      <c r="O250" s="248" t="s">
        <v>4750</v>
      </c>
      <c r="P250" s="248" t="s">
        <v>6423</v>
      </c>
      <c r="Q250" s="248" t="s">
        <v>4747</v>
      </c>
      <c r="R250" s="250"/>
    </row>
    <row r="251" spans="1:18" x14ac:dyDescent="0.8">
      <c r="A251" s="248" t="s">
        <v>4751</v>
      </c>
      <c r="B251" s="248" t="s">
        <v>4752</v>
      </c>
      <c r="C251" s="248" t="s">
        <v>1863</v>
      </c>
      <c r="D251" s="248" t="s">
        <v>4753</v>
      </c>
      <c r="E251" s="248">
        <v>9</v>
      </c>
      <c r="F251" s="248" t="s">
        <v>2304</v>
      </c>
      <c r="G251" s="248" t="s">
        <v>2305</v>
      </c>
      <c r="H251" s="249">
        <v>31</v>
      </c>
      <c r="I251" s="248" t="s">
        <v>1239</v>
      </c>
      <c r="J251" s="249">
        <v>44</v>
      </c>
      <c r="K251" s="248" t="s">
        <v>2298</v>
      </c>
      <c r="L251" s="248" t="s">
        <v>2306</v>
      </c>
      <c r="M251" s="248">
        <v>5</v>
      </c>
      <c r="N251" s="248"/>
      <c r="O251" s="248" t="s">
        <v>4754</v>
      </c>
      <c r="P251" s="248" t="s">
        <v>6424</v>
      </c>
      <c r="Q251" s="248" t="s">
        <v>4751</v>
      </c>
      <c r="R251" s="250"/>
    </row>
    <row r="252" spans="1:18" x14ac:dyDescent="0.8">
      <c r="A252" s="248" t="s">
        <v>4755</v>
      </c>
      <c r="B252" s="248" t="s">
        <v>4756</v>
      </c>
      <c r="C252" s="248" t="s">
        <v>1864</v>
      </c>
      <c r="D252" s="248" t="s">
        <v>4757</v>
      </c>
      <c r="E252" s="248">
        <v>9</v>
      </c>
      <c r="F252" s="248" t="s">
        <v>2304</v>
      </c>
      <c r="G252" s="248" t="s">
        <v>2305</v>
      </c>
      <c r="H252" s="249">
        <v>31</v>
      </c>
      <c r="I252" s="248" t="s">
        <v>1239</v>
      </c>
      <c r="J252" s="249">
        <v>30</v>
      </c>
      <c r="K252" s="248" t="s">
        <v>2298</v>
      </c>
      <c r="L252" s="248" t="s">
        <v>2306</v>
      </c>
      <c r="M252" s="248">
        <v>5</v>
      </c>
      <c r="N252" s="248"/>
      <c r="O252" s="248" t="s">
        <v>4758</v>
      </c>
      <c r="P252" s="248" t="s">
        <v>6424</v>
      </c>
      <c r="Q252" s="248" t="s">
        <v>4755</v>
      </c>
      <c r="R252" s="250"/>
    </row>
    <row r="253" spans="1:18" x14ac:dyDescent="0.8">
      <c r="A253" s="248" t="s">
        <v>4759</v>
      </c>
      <c r="B253" s="248" t="s">
        <v>4760</v>
      </c>
      <c r="C253" s="248" t="s">
        <v>1865</v>
      </c>
      <c r="D253" s="248" t="s">
        <v>4761</v>
      </c>
      <c r="E253" s="248">
        <v>9</v>
      </c>
      <c r="F253" s="248" t="s">
        <v>2304</v>
      </c>
      <c r="G253" s="248" t="s">
        <v>2305</v>
      </c>
      <c r="H253" s="249">
        <v>31</v>
      </c>
      <c r="I253" s="248" t="s">
        <v>1239</v>
      </c>
      <c r="J253" s="249">
        <v>38</v>
      </c>
      <c r="K253" s="248" t="s">
        <v>2298</v>
      </c>
      <c r="L253" s="248" t="s">
        <v>2306</v>
      </c>
      <c r="M253" s="248">
        <v>5</v>
      </c>
      <c r="N253" s="248"/>
      <c r="O253" s="248" t="s">
        <v>4762</v>
      </c>
      <c r="P253" s="248" t="s">
        <v>6424</v>
      </c>
      <c r="Q253" s="248" t="s">
        <v>4759</v>
      </c>
      <c r="R253" s="250"/>
    </row>
    <row r="254" spans="1:18" x14ac:dyDescent="0.8">
      <c r="A254" s="248" t="s">
        <v>4763</v>
      </c>
      <c r="B254" s="248" t="s">
        <v>4764</v>
      </c>
      <c r="C254" s="248" t="s">
        <v>1866</v>
      </c>
      <c r="D254" s="248" t="s">
        <v>4765</v>
      </c>
      <c r="E254" s="248">
        <v>9</v>
      </c>
      <c r="F254" s="248" t="s">
        <v>2304</v>
      </c>
      <c r="G254" s="248" t="s">
        <v>2305</v>
      </c>
      <c r="H254" s="249">
        <v>31</v>
      </c>
      <c r="I254" s="248" t="s">
        <v>1239</v>
      </c>
      <c r="J254" s="249">
        <v>32</v>
      </c>
      <c r="K254" s="248" t="s">
        <v>2298</v>
      </c>
      <c r="L254" s="248" t="s">
        <v>2306</v>
      </c>
      <c r="M254" s="248">
        <v>5</v>
      </c>
      <c r="N254" s="248"/>
      <c r="O254" s="248" t="s">
        <v>4766</v>
      </c>
      <c r="P254" s="248" t="s">
        <v>6424</v>
      </c>
      <c r="Q254" s="248" t="s">
        <v>4763</v>
      </c>
      <c r="R254" s="250"/>
    </row>
    <row r="255" spans="1:18" x14ac:dyDescent="0.8">
      <c r="A255" s="248" t="s">
        <v>4767</v>
      </c>
      <c r="B255" s="248" t="s">
        <v>4768</v>
      </c>
      <c r="C255" s="248" t="s">
        <v>1867</v>
      </c>
      <c r="D255" s="248" t="s">
        <v>4769</v>
      </c>
      <c r="E255" s="248">
        <v>9</v>
      </c>
      <c r="F255" s="248" t="s">
        <v>2304</v>
      </c>
      <c r="G255" s="248" t="s">
        <v>2305</v>
      </c>
      <c r="H255" s="249">
        <v>31</v>
      </c>
      <c r="I255" s="248" t="s">
        <v>1239</v>
      </c>
      <c r="J255" s="249">
        <v>34</v>
      </c>
      <c r="K255" s="248" t="s">
        <v>2298</v>
      </c>
      <c r="L255" s="248" t="s">
        <v>2306</v>
      </c>
      <c r="M255" s="248">
        <v>5</v>
      </c>
      <c r="N255" s="248"/>
      <c r="O255" s="248" t="s">
        <v>4770</v>
      </c>
      <c r="P255" s="248" t="s">
        <v>6424</v>
      </c>
      <c r="Q255" s="248" t="s">
        <v>4767</v>
      </c>
      <c r="R255" s="250"/>
    </row>
    <row r="256" spans="1:18" x14ac:dyDescent="0.8">
      <c r="A256" s="248" t="s">
        <v>4784</v>
      </c>
      <c r="B256" s="248" t="s">
        <v>4785</v>
      </c>
      <c r="C256" s="248" t="s">
        <v>1871</v>
      </c>
      <c r="D256" s="248" t="s">
        <v>4786</v>
      </c>
      <c r="E256" s="248">
        <v>9</v>
      </c>
      <c r="F256" s="248" t="s">
        <v>2304</v>
      </c>
      <c r="G256" s="248" t="s">
        <v>2305</v>
      </c>
      <c r="H256" s="249">
        <v>32</v>
      </c>
      <c r="I256" s="248" t="s">
        <v>1240</v>
      </c>
      <c r="J256" s="249">
        <v>60</v>
      </c>
      <c r="K256" s="248" t="s">
        <v>2290</v>
      </c>
      <c r="L256" s="248" t="s">
        <v>2306</v>
      </c>
      <c r="M256" s="248">
        <v>6</v>
      </c>
      <c r="N256" s="248"/>
      <c r="O256" s="248" t="s">
        <v>4787</v>
      </c>
      <c r="P256" s="248" t="s">
        <v>6423</v>
      </c>
      <c r="Q256" s="248" t="s">
        <v>4784</v>
      </c>
      <c r="R256" s="250"/>
    </row>
    <row r="257" spans="1:18" x14ac:dyDescent="0.8">
      <c r="A257" s="248" t="s">
        <v>4788</v>
      </c>
      <c r="B257" s="248" t="s">
        <v>4789</v>
      </c>
      <c r="C257" s="248" t="s">
        <v>1872</v>
      </c>
      <c r="D257" s="248" t="s">
        <v>4790</v>
      </c>
      <c r="E257" s="248">
        <v>9</v>
      </c>
      <c r="F257" s="248" t="s">
        <v>2304</v>
      </c>
      <c r="G257" s="248" t="s">
        <v>2305</v>
      </c>
      <c r="H257" s="249">
        <v>32</v>
      </c>
      <c r="I257" s="248" t="s">
        <v>1240</v>
      </c>
      <c r="J257" s="249">
        <v>140</v>
      </c>
      <c r="K257" s="248" t="s">
        <v>2290</v>
      </c>
      <c r="L257" s="248" t="s">
        <v>2340</v>
      </c>
      <c r="M257" s="248">
        <v>13</v>
      </c>
      <c r="N257" s="248"/>
      <c r="O257" s="248" t="s">
        <v>4791</v>
      </c>
      <c r="P257" s="248" t="s">
        <v>6419</v>
      </c>
      <c r="Q257" s="248" t="s">
        <v>4788</v>
      </c>
      <c r="R257" s="250"/>
    </row>
    <row r="258" spans="1:18" x14ac:dyDescent="0.8">
      <c r="A258" s="248" t="s">
        <v>4792</v>
      </c>
      <c r="B258" s="248" t="s">
        <v>4793</v>
      </c>
      <c r="C258" s="248" t="s">
        <v>1873</v>
      </c>
      <c r="D258" s="248" t="s">
        <v>4794</v>
      </c>
      <c r="E258" s="248">
        <v>9</v>
      </c>
      <c r="F258" s="248" t="s">
        <v>2304</v>
      </c>
      <c r="G258" s="248" t="s">
        <v>2305</v>
      </c>
      <c r="H258" s="249">
        <v>32</v>
      </c>
      <c r="I258" s="248" t="s">
        <v>1240</v>
      </c>
      <c r="J258" s="249">
        <v>60</v>
      </c>
      <c r="K258" s="248" t="s">
        <v>2298</v>
      </c>
      <c r="L258" s="248" t="s">
        <v>2306</v>
      </c>
      <c r="M258" s="248">
        <v>6</v>
      </c>
      <c r="N258" s="248"/>
      <c r="O258" s="248" t="s">
        <v>4795</v>
      </c>
      <c r="P258" s="248" t="s">
        <v>6423</v>
      </c>
      <c r="Q258" s="248" t="s">
        <v>4792</v>
      </c>
      <c r="R258" s="250"/>
    </row>
    <row r="259" spans="1:18" x14ac:dyDescent="0.8">
      <c r="A259" s="248" t="s">
        <v>4796</v>
      </c>
      <c r="B259" s="248" t="s">
        <v>4797</v>
      </c>
      <c r="C259" s="248" t="s">
        <v>2160</v>
      </c>
      <c r="D259" s="248" t="s">
        <v>4798</v>
      </c>
      <c r="E259" s="248">
        <v>9</v>
      </c>
      <c r="F259" s="248" t="s">
        <v>2296</v>
      </c>
      <c r="G259" s="248" t="s">
        <v>2297</v>
      </c>
      <c r="H259" s="249">
        <v>32</v>
      </c>
      <c r="I259" s="248" t="s">
        <v>1240</v>
      </c>
      <c r="J259" s="249">
        <v>265</v>
      </c>
      <c r="K259" s="248" t="s">
        <v>2298</v>
      </c>
      <c r="L259" s="248" t="s">
        <v>2299</v>
      </c>
      <c r="M259" s="248">
        <v>15</v>
      </c>
      <c r="N259" s="248"/>
      <c r="O259" s="248" t="s">
        <v>4799</v>
      </c>
      <c r="P259" s="248" t="s">
        <v>6416</v>
      </c>
      <c r="Q259" s="248" t="s">
        <v>4796</v>
      </c>
      <c r="R259" s="250"/>
    </row>
    <row r="260" spans="1:18" x14ac:dyDescent="0.8">
      <c r="A260" s="248" t="s">
        <v>4800</v>
      </c>
      <c r="B260" s="248" t="s">
        <v>4801</v>
      </c>
      <c r="C260" s="248" t="s">
        <v>1874</v>
      </c>
      <c r="D260" s="248" t="s">
        <v>4802</v>
      </c>
      <c r="E260" s="248">
        <v>9</v>
      </c>
      <c r="F260" s="248" t="s">
        <v>2304</v>
      </c>
      <c r="G260" s="248" t="s">
        <v>2305</v>
      </c>
      <c r="H260" s="249">
        <v>32</v>
      </c>
      <c r="I260" s="248" t="s">
        <v>1240</v>
      </c>
      <c r="J260" s="249">
        <v>109</v>
      </c>
      <c r="K260" s="248" t="s">
        <v>2298</v>
      </c>
      <c r="L260" s="248" t="s">
        <v>2306</v>
      </c>
      <c r="M260" s="248">
        <v>6</v>
      </c>
      <c r="N260" s="248"/>
      <c r="O260" s="248" t="s">
        <v>4803</v>
      </c>
      <c r="P260" s="248" t="s">
        <v>6423</v>
      </c>
      <c r="Q260" s="248" t="s">
        <v>4800</v>
      </c>
      <c r="R260" s="250"/>
    </row>
    <row r="261" spans="1:18" x14ac:dyDescent="0.8">
      <c r="A261" s="248" t="s">
        <v>4804</v>
      </c>
      <c r="B261" s="248" t="s">
        <v>4805</v>
      </c>
      <c r="C261" s="248" t="s">
        <v>1875</v>
      </c>
      <c r="D261" s="248" t="s">
        <v>4806</v>
      </c>
      <c r="E261" s="248">
        <v>9</v>
      </c>
      <c r="F261" s="248" t="s">
        <v>2304</v>
      </c>
      <c r="G261" s="248" t="s">
        <v>2305</v>
      </c>
      <c r="H261" s="249">
        <v>32</v>
      </c>
      <c r="I261" s="248" t="s">
        <v>1240</v>
      </c>
      <c r="J261" s="249">
        <v>129</v>
      </c>
      <c r="K261" s="248" t="s">
        <v>2298</v>
      </c>
      <c r="L261" s="248" t="s">
        <v>2340</v>
      </c>
      <c r="M261" s="248">
        <v>13</v>
      </c>
      <c r="N261" s="248"/>
      <c r="O261" s="248" t="s">
        <v>4807</v>
      </c>
      <c r="P261" s="248" t="s">
        <v>6419</v>
      </c>
      <c r="Q261" s="248" t="s">
        <v>4804</v>
      </c>
      <c r="R261" s="250"/>
    </row>
    <row r="262" spans="1:18" x14ac:dyDescent="0.8">
      <c r="A262" s="248" t="s">
        <v>4808</v>
      </c>
      <c r="B262" s="248" t="s">
        <v>4809</v>
      </c>
      <c r="C262" s="248" t="s">
        <v>1876</v>
      </c>
      <c r="D262" s="248" t="s">
        <v>4810</v>
      </c>
      <c r="E262" s="248">
        <v>9</v>
      </c>
      <c r="F262" s="248" t="s">
        <v>2304</v>
      </c>
      <c r="G262" s="248" t="s">
        <v>2305</v>
      </c>
      <c r="H262" s="249">
        <v>32</v>
      </c>
      <c r="I262" s="248" t="s">
        <v>1240</v>
      </c>
      <c r="J262" s="249">
        <v>46</v>
      </c>
      <c r="K262" s="248" t="s">
        <v>2298</v>
      </c>
      <c r="L262" s="248" t="s">
        <v>2306</v>
      </c>
      <c r="M262" s="248">
        <v>5</v>
      </c>
      <c r="N262" s="248"/>
      <c r="O262" s="248" t="s">
        <v>4811</v>
      </c>
      <c r="P262" s="248" t="s">
        <v>6424</v>
      </c>
      <c r="Q262" s="248" t="s">
        <v>4808</v>
      </c>
      <c r="R262" s="250"/>
    </row>
    <row r="263" spans="1:18" x14ac:dyDescent="0.8">
      <c r="A263" s="248" t="s">
        <v>4812</v>
      </c>
      <c r="B263" s="248" t="s">
        <v>4813</v>
      </c>
      <c r="C263" s="248" t="s">
        <v>1877</v>
      </c>
      <c r="D263" s="248" t="s">
        <v>4814</v>
      </c>
      <c r="E263" s="248">
        <v>9</v>
      </c>
      <c r="F263" s="248" t="s">
        <v>2304</v>
      </c>
      <c r="G263" s="248" t="s">
        <v>2297</v>
      </c>
      <c r="H263" s="249">
        <v>32</v>
      </c>
      <c r="I263" s="248" t="s">
        <v>1240</v>
      </c>
      <c r="J263" s="249">
        <v>227</v>
      </c>
      <c r="K263" s="248" t="s">
        <v>2298</v>
      </c>
      <c r="L263" s="248" t="s">
        <v>2299</v>
      </c>
      <c r="M263" s="248">
        <v>15</v>
      </c>
      <c r="N263" s="248"/>
      <c r="O263" s="248" t="s">
        <v>4815</v>
      </c>
      <c r="P263" s="248" t="s">
        <v>6416</v>
      </c>
      <c r="Q263" s="248" t="s">
        <v>4812</v>
      </c>
      <c r="R263" s="250"/>
    </row>
    <row r="264" spans="1:18" x14ac:dyDescent="0.8">
      <c r="A264" s="248" t="s">
        <v>4816</v>
      </c>
      <c r="B264" s="248" t="s">
        <v>4817</v>
      </c>
      <c r="C264" s="248" t="s">
        <v>1878</v>
      </c>
      <c r="D264" s="248" t="s">
        <v>4818</v>
      </c>
      <c r="E264" s="248">
        <v>9</v>
      </c>
      <c r="F264" s="248" t="s">
        <v>2304</v>
      </c>
      <c r="G264" s="248" t="s">
        <v>2305</v>
      </c>
      <c r="H264" s="249">
        <v>32</v>
      </c>
      <c r="I264" s="248" t="s">
        <v>1240</v>
      </c>
      <c r="J264" s="249">
        <v>195</v>
      </c>
      <c r="K264" s="248" t="s">
        <v>2298</v>
      </c>
      <c r="L264" s="248" t="s">
        <v>2340</v>
      </c>
      <c r="M264" s="248">
        <v>13</v>
      </c>
      <c r="N264" s="248"/>
      <c r="O264" s="248" t="s">
        <v>4819</v>
      </c>
      <c r="P264" s="248" t="s">
        <v>6419</v>
      </c>
      <c r="Q264" s="248" t="s">
        <v>4816</v>
      </c>
      <c r="R264" s="250"/>
    </row>
    <row r="265" spans="1:18" x14ac:dyDescent="0.8">
      <c r="A265" s="248" t="s">
        <v>4820</v>
      </c>
      <c r="B265" s="248" t="s">
        <v>4821</v>
      </c>
      <c r="C265" s="248" t="s">
        <v>1879</v>
      </c>
      <c r="D265" s="248" t="s">
        <v>4822</v>
      </c>
      <c r="E265" s="248">
        <v>9</v>
      </c>
      <c r="F265" s="248" t="s">
        <v>2304</v>
      </c>
      <c r="G265" s="248" t="s">
        <v>2305</v>
      </c>
      <c r="H265" s="249">
        <v>32</v>
      </c>
      <c r="I265" s="248" t="s">
        <v>1240</v>
      </c>
      <c r="J265" s="249">
        <v>145</v>
      </c>
      <c r="K265" s="248" t="s">
        <v>2298</v>
      </c>
      <c r="L265" s="248" t="s">
        <v>2306</v>
      </c>
      <c r="M265" s="248">
        <v>6</v>
      </c>
      <c r="N265" s="248"/>
      <c r="O265" s="248" t="s">
        <v>4823</v>
      </c>
      <c r="P265" s="248" t="s">
        <v>6423</v>
      </c>
      <c r="Q265" s="248" t="s">
        <v>4820</v>
      </c>
      <c r="R265" s="250"/>
    </row>
    <row r="266" spans="1:18" x14ac:dyDescent="0.8">
      <c r="A266" s="248" t="s">
        <v>4824</v>
      </c>
      <c r="B266" s="248" t="s">
        <v>4825</v>
      </c>
      <c r="C266" s="248" t="s">
        <v>1880</v>
      </c>
      <c r="D266" s="248" t="s">
        <v>4826</v>
      </c>
      <c r="E266" s="248">
        <v>9</v>
      </c>
      <c r="F266" s="248" t="s">
        <v>2304</v>
      </c>
      <c r="G266" s="248" t="s">
        <v>2305</v>
      </c>
      <c r="H266" s="249">
        <v>32</v>
      </c>
      <c r="I266" s="248" t="s">
        <v>1240</v>
      </c>
      <c r="J266" s="249">
        <v>48</v>
      </c>
      <c r="K266" s="248" t="s">
        <v>2298</v>
      </c>
      <c r="L266" s="248" t="s">
        <v>2306</v>
      </c>
      <c r="M266" s="248">
        <v>6</v>
      </c>
      <c r="N266" s="248"/>
      <c r="O266" s="248" t="s">
        <v>4827</v>
      </c>
      <c r="P266" s="248" t="s">
        <v>6423</v>
      </c>
      <c r="Q266" s="248" t="s">
        <v>4824</v>
      </c>
      <c r="R266" s="250"/>
    </row>
    <row r="267" spans="1:18" x14ac:dyDescent="0.8">
      <c r="A267" s="248" t="s">
        <v>4828</v>
      </c>
      <c r="B267" s="248" t="s">
        <v>4829</v>
      </c>
      <c r="C267" s="248" t="s">
        <v>1881</v>
      </c>
      <c r="D267" s="248" t="s">
        <v>4830</v>
      </c>
      <c r="E267" s="248">
        <v>9</v>
      </c>
      <c r="F267" s="248" t="s">
        <v>2304</v>
      </c>
      <c r="G267" s="248" t="s">
        <v>2305</v>
      </c>
      <c r="H267" s="249">
        <v>32</v>
      </c>
      <c r="I267" s="248" t="s">
        <v>1240</v>
      </c>
      <c r="J267" s="249">
        <v>64</v>
      </c>
      <c r="K267" s="248" t="s">
        <v>2298</v>
      </c>
      <c r="L267" s="248" t="s">
        <v>2306</v>
      </c>
      <c r="M267" s="248">
        <v>6</v>
      </c>
      <c r="N267" s="248"/>
      <c r="O267" s="248" t="s">
        <v>4831</v>
      </c>
      <c r="P267" s="248" t="s">
        <v>6423</v>
      </c>
      <c r="Q267" s="248" t="s">
        <v>4828</v>
      </c>
      <c r="R267" s="250"/>
    </row>
    <row r="268" spans="1:18" x14ac:dyDescent="0.8">
      <c r="A268" s="248" t="s">
        <v>4910</v>
      </c>
      <c r="B268" s="248" t="s">
        <v>4911</v>
      </c>
      <c r="C268" s="248" t="s">
        <v>1903</v>
      </c>
      <c r="D268" s="248" t="s">
        <v>4912</v>
      </c>
      <c r="E268" s="248">
        <v>10</v>
      </c>
      <c r="F268" s="248" t="s">
        <v>2304</v>
      </c>
      <c r="G268" s="248" t="s">
        <v>2305</v>
      </c>
      <c r="H268" s="249">
        <v>33</v>
      </c>
      <c r="I268" s="248" t="s">
        <v>1243</v>
      </c>
      <c r="J268" s="249">
        <v>37</v>
      </c>
      <c r="K268" s="248" t="s">
        <v>2290</v>
      </c>
      <c r="L268" s="248" t="s">
        <v>2306</v>
      </c>
      <c r="M268" s="248">
        <v>5</v>
      </c>
      <c r="N268" s="248"/>
      <c r="O268" s="248" t="s">
        <v>4913</v>
      </c>
      <c r="P268" s="248" t="s">
        <v>6424</v>
      </c>
      <c r="Q268" s="248" t="s">
        <v>4910</v>
      </c>
      <c r="R268" s="250"/>
    </row>
    <row r="269" spans="1:18" x14ac:dyDescent="0.8">
      <c r="A269" s="248" t="s">
        <v>4914</v>
      </c>
      <c r="B269" s="248" t="s">
        <v>4915</v>
      </c>
      <c r="C269" s="248" t="s">
        <v>1904</v>
      </c>
      <c r="D269" s="248" t="s">
        <v>4916</v>
      </c>
      <c r="E269" s="248">
        <v>10</v>
      </c>
      <c r="F269" s="248" t="s">
        <v>2304</v>
      </c>
      <c r="G269" s="248" t="s">
        <v>2305</v>
      </c>
      <c r="H269" s="249">
        <v>33</v>
      </c>
      <c r="I269" s="248" t="s">
        <v>1243</v>
      </c>
      <c r="J269" s="249">
        <v>135</v>
      </c>
      <c r="K269" s="248" t="s">
        <v>2290</v>
      </c>
      <c r="L269" s="248" t="s">
        <v>2311</v>
      </c>
      <c r="M269" s="248">
        <v>10</v>
      </c>
      <c r="N269" s="248"/>
      <c r="O269" s="248" t="s">
        <v>4917</v>
      </c>
      <c r="P269" s="248" t="s">
        <v>6420</v>
      </c>
      <c r="Q269" s="248" t="s">
        <v>4914</v>
      </c>
      <c r="R269" s="250"/>
    </row>
    <row r="270" spans="1:18" x14ac:dyDescent="0.8">
      <c r="A270" s="248" t="s">
        <v>4918</v>
      </c>
      <c r="B270" s="248" t="s">
        <v>4919</v>
      </c>
      <c r="C270" s="248" t="s">
        <v>1905</v>
      </c>
      <c r="D270" s="248" t="s">
        <v>4920</v>
      </c>
      <c r="E270" s="248">
        <v>10</v>
      </c>
      <c r="F270" s="248" t="s">
        <v>2304</v>
      </c>
      <c r="G270" s="248" t="s">
        <v>2297</v>
      </c>
      <c r="H270" s="249">
        <v>33</v>
      </c>
      <c r="I270" s="248" t="s">
        <v>1243</v>
      </c>
      <c r="J270" s="249">
        <v>216</v>
      </c>
      <c r="K270" s="248" t="s">
        <v>2290</v>
      </c>
      <c r="L270" s="248" t="s">
        <v>2299</v>
      </c>
      <c r="M270" s="248">
        <v>15</v>
      </c>
      <c r="N270" s="248"/>
      <c r="O270" s="248" t="s">
        <v>4921</v>
      </c>
      <c r="P270" s="248" t="s">
        <v>6416</v>
      </c>
      <c r="Q270" s="248" t="s">
        <v>4918</v>
      </c>
      <c r="R270" s="250"/>
    </row>
    <row r="271" spans="1:18" x14ac:dyDescent="0.8">
      <c r="A271" s="248" t="s">
        <v>4922</v>
      </c>
      <c r="B271" s="248" t="s">
        <v>4923</v>
      </c>
      <c r="C271" s="248" t="s">
        <v>1906</v>
      </c>
      <c r="D271" s="248" t="s">
        <v>4924</v>
      </c>
      <c r="E271" s="248">
        <v>10</v>
      </c>
      <c r="F271" s="248" t="s">
        <v>2304</v>
      </c>
      <c r="G271" s="248" t="s">
        <v>2305</v>
      </c>
      <c r="H271" s="249">
        <v>33</v>
      </c>
      <c r="I271" s="248" t="s">
        <v>1243</v>
      </c>
      <c r="J271" s="249">
        <v>135</v>
      </c>
      <c r="K271" s="248" t="s">
        <v>2290</v>
      </c>
      <c r="L271" s="248" t="s">
        <v>2340</v>
      </c>
      <c r="M271" s="248">
        <v>13</v>
      </c>
      <c r="N271" s="248"/>
      <c r="O271" s="248" t="s">
        <v>4925</v>
      </c>
      <c r="P271" s="248" t="s">
        <v>6419</v>
      </c>
      <c r="Q271" s="248" t="s">
        <v>4922</v>
      </c>
      <c r="R271" s="250"/>
    </row>
    <row r="272" spans="1:18" x14ac:dyDescent="0.8">
      <c r="A272" s="248" t="s">
        <v>4926</v>
      </c>
      <c r="B272" s="248" t="s">
        <v>4927</v>
      </c>
      <c r="C272" s="248" t="s">
        <v>1907</v>
      </c>
      <c r="D272" s="248" t="s">
        <v>4928</v>
      </c>
      <c r="E272" s="248">
        <v>10</v>
      </c>
      <c r="F272" s="248" t="s">
        <v>2304</v>
      </c>
      <c r="G272" s="248" t="s">
        <v>2305</v>
      </c>
      <c r="H272" s="249">
        <v>33</v>
      </c>
      <c r="I272" s="248" t="s">
        <v>1243</v>
      </c>
      <c r="J272" s="249">
        <v>34</v>
      </c>
      <c r="K272" s="248" t="s">
        <v>2290</v>
      </c>
      <c r="L272" s="248" t="s">
        <v>2306</v>
      </c>
      <c r="M272" s="248">
        <v>6</v>
      </c>
      <c r="N272" s="248"/>
      <c r="O272" s="248" t="s">
        <v>4929</v>
      </c>
      <c r="P272" s="248" t="s">
        <v>6423</v>
      </c>
      <c r="Q272" s="248" t="s">
        <v>4926</v>
      </c>
      <c r="R272" s="250"/>
    </row>
    <row r="273" spans="1:18" x14ac:dyDescent="0.8">
      <c r="A273" s="248" t="s">
        <v>4930</v>
      </c>
      <c r="B273" s="248" t="s">
        <v>4931</v>
      </c>
      <c r="C273" s="248" t="s">
        <v>1908</v>
      </c>
      <c r="D273" s="248" t="s">
        <v>4932</v>
      </c>
      <c r="E273" s="248">
        <v>10</v>
      </c>
      <c r="F273" s="248" t="s">
        <v>2304</v>
      </c>
      <c r="G273" s="248" t="s">
        <v>2305</v>
      </c>
      <c r="H273" s="249">
        <v>33</v>
      </c>
      <c r="I273" s="248" t="s">
        <v>1243</v>
      </c>
      <c r="J273" s="249">
        <v>60</v>
      </c>
      <c r="K273" s="248" t="s">
        <v>2290</v>
      </c>
      <c r="L273" s="248" t="s">
        <v>2306</v>
      </c>
      <c r="M273" s="248">
        <v>6</v>
      </c>
      <c r="N273" s="248"/>
      <c r="O273" s="248" t="s">
        <v>4933</v>
      </c>
      <c r="P273" s="248" t="s">
        <v>6423</v>
      </c>
      <c r="Q273" s="248" t="s">
        <v>4930</v>
      </c>
      <c r="R273" s="250"/>
    </row>
    <row r="274" spans="1:18" x14ac:dyDescent="0.8">
      <c r="A274" s="248" t="s">
        <v>4934</v>
      </c>
      <c r="B274" s="248" t="s">
        <v>4935</v>
      </c>
      <c r="C274" s="248" t="s">
        <v>1909</v>
      </c>
      <c r="D274" s="248" t="s">
        <v>4936</v>
      </c>
      <c r="E274" s="248">
        <v>10</v>
      </c>
      <c r="F274" s="248" t="s">
        <v>2304</v>
      </c>
      <c r="G274" s="248" t="s">
        <v>2305</v>
      </c>
      <c r="H274" s="249">
        <v>33</v>
      </c>
      <c r="I274" s="248" t="s">
        <v>1243</v>
      </c>
      <c r="J274" s="249">
        <v>94</v>
      </c>
      <c r="K274" s="248" t="s">
        <v>2290</v>
      </c>
      <c r="L274" s="248" t="s">
        <v>2311</v>
      </c>
      <c r="M274" s="248">
        <v>10</v>
      </c>
      <c r="N274" s="248"/>
      <c r="O274" s="248" t="s">
        <v>4937</v>
      </c>
      <c r="P274" s="248" t="s">
        <v>6420</v>
      </c>
      <c r="Q274" s="248" t="s">
        <v>4934</v>
      </c>
      <c r="R274" s="250"/>
    </row>
    <row r="275" spans="1:18" x14ac:dyDescent="0.8">
      <c r="A275" s="248" t="s">
        <v>4938</v>
      </c>
      <c r="B275" s="248" t="s">
        <v>4939</v>
      </c>
      <c r="C275" s="248" t="s">
        <v>1910</v>
      </c>
      <c r="D275" s="248" t="s">
        <v>4940</v>
      </c>
      <c r="E275" s="248">
        <v>10</v>
      </c>
      <c r="F275" s="248" t="s">
        <v>2304</v>
      </c>
      <c r="G275" s="248" t="s">
        <v>2305</v>
      </c>
      <c r="H275" s="249">
        <v>33</v>
      </c>
      <c r="I275" s="248" t="s">
        <v>1243</v>
      </c>
      <c r="J275" s="249">
        <v>90</v>
      </c>
      <c r="K275" s="248" t="s">
        <v>2290</v>
      </c>
      <c r="L275" s="248" t="s">
        <v>2340</v>
      </c>
      <c r="M275" s="248">
        <v>12</v>
      </c>
      <c r="N275" s="248"/>
      <c r="O275" s="248" t="s">
        <v>4941</v>
      </c>
      <c r="P275" s="248" t="s">
        <v>6425</v>
      </c>
      <c r="Q275" s="248" t="s">
        <v>4938</v>
      </c>
      <c r="R275" s="250"/>
    </row>
    <row r="276" spans="1:18" x14ac:dyDescent="0.8">
      <c r="A276" s="248" t="s">
        <v>4942</v>
      </c>
      <c r="B276" s="248" t="s">
        <v>4943</v>
      </c>
      <c r="C276" s="248" t="s">
        <v>1911</v>
      </c>
      <c r="D276" s="248" t="s">
        <v>4944</v>
      </c>
      <c r="E276" s="248">
        <v>10</v>
      </c>
      <c r="F276" s="248" t="s">
        <v>2304</v>
      </c>
      <c r="G276" s="248" t="s">
        <v>2305</v>
      </c>
      <c r="H276" s="249">
        <v>33</v>
      </c>
      <c r="I276" s="248" t="s">
        <v>1243</v>
      </c>
      <c r="J276" s="249">
        <v>176</v>
      </c>
      <c r="K276" s="248" t="s">
        <v>2290</v>
      </c>
      <c r="L276" s="248" t="s">
        <v>2340</v>
      </c>
      <c r="M276" s="248">
        <v>13</v>
      </c>
      <c r="N276" s="248"/>
      <c r="O276" s="248" t="s">
        <v>4945</v>
      </c>
      <c r="P276" s="248" t="s">
        <v>6419</v>
      </c>
      <c r="Q276" s="248" t="s">
        <v>4942</v>
      </c>
      <c r="R276" s="250"/>
    </row>
    <row r="277" spans="1:18" x14ac:dyDescent="0.8">
      <c r="A277" s="248" t="s">
        <v>4946</v>
      </c>
      <c r="B277" s="248" t="s">
        <v>4947</v>
      </c>
      <c r="C277" s="248" t="s">
        <v>1912</v>
      </c>
      <c r="D277" s="248" t="s">
        <v>4948</v>
      </c>
      <c r="E277" s="248">
        <v>10</v>
      </c>
      <c r="F277" s="248" t="s">
        <v>2304</v>
      </c>
      <c r="G277" s="248" t="s">
        <v>2305</v>
      </c>
      <c r="H277" s="249">
        <v>33</v>
      </c>
      <c r="I277" s="248" t="s">
        <v>1243</v>
      </c>
      <c r="J277" s="249">
        <v>30</v>
      </c>
      <c r="K277" s="248" t="s">
        <v>2290</v>
      </c>
      <c r="L277" s="248" t="s">
        <v>2306</v>
      </c>
      <c r="M277" s="248">
        <v>5</v>
      </c>
      <c r="N277" s="248"/>
      <c r="O277" s="248" t="s">
        <v>4949</v>
      </c>
      <c r="P277" s="248" t="s">
        <v>6424</v>
      </c>
      <c r="Q277" s="248" t="s">
        <v>4946</v>
      </c>
      <c r="R277" s="250"/>
    </row>
    <row r="278" spans="1:18" x14ac:dyDescent="0.8">
      <c r="A278" s="248" t="s">
        <v>4950</v>
      </c>
      <c r="B278" s="248" t="s">
        <v>4951</v>
      </c>
      <c r="C278" s="248" t="s">
        <v>1913</v>
      </c>
      <c r="D278" s="248" t="s">
        <v>4952</v>
      </c>
      <c r="E278" s="248">
        <v>10</v>
      </c>
      <c r="F278" s="248" t="s">
        <v>2304</v>
      </c>
      <c r="G278" s="248" t="s">
        <v>2305</v>
      </c>
      <c r="H278" s="249">
        <v>33</v>
      </c>
      <c r="I278" s="248" t="s">
        <v>1243</v>
      </c>
      <c r="J278" s="249">
        <v>33</v>
      </c>
      <c r="K278" s="248" t="s">
        <v>2290</v>
      </c>
      <c r="L278" s="248" t="s">
        <v>2306</v>
      </c>
      <c r="M278" s="248">
        <v>6</v>
      </c>
      <c r="N278" s="248"/>
      <c r="O278" s="248" t="s">
        <v>4953</v>
      </c>
      <c r="P278" s="248" t="s">
        <v>6423</v>
      </c>
      <c r="Q278" s="248" t="s">
        <v>4950</v>
      </c>
      <c r="R278" s="250"/>
    </row>
    <row r="279" spans="1:18" x14ac:dyDescent="0.8">
      <c r="A279" s="248" t="s">
        <v>4954</v>
      </c>
      <c r="B279" s="248" t="s">
        <v>4955</v>
      </c>
      <c r="C279" s="248" t="s">
        <v>1914</v>
      </c>
      <c r="D279" s="248" t="s">
        <v>4956</v>
      </c>
      <c r="E279" s="248">
        <v>10</v>
      </c>
      <c r="F279" s="248" t="s">
        <v>2304</v>
      </c>
      <c r="G279" s="248" t="s">
        <v>2305</v>
      </c>
      <c r="H279" s="249">
        <v>33</v>
      </c>
      <c r="I279" s="248" t="s">
        <v>1243</v>
      </c>
      <c r="J279" s="249">
        <v>33</v>
      </c>
      <c r="K279" s="248" t="s">
        <v>2290</v>
      </c>
      <c r="L279" s="248" t="s">
        <v>2306</v>
      </c>
      <c r="M279" s="248">
        <v>5</v>
      </c>
      <c r="N279" s="248"/>
      <c r="O279" s="248" t="s">
        <v>4957</v>
      </c>
      <c r="P279" s="248" t="s">
        <v>6424</v>
      </c>
      <c r="Q279" s="248" t="s">
        <v>4954</v>
      </c>
      <c r="R279" s="250"/>
    </row>
    <row r="280" spans="1:18" x14ac:dyDescent="0.8">
      <c r="A280" s="248" t="s">
        <v>4958</v>
      </c>
      <c r="B280" s="248" t="s">
        <v>4959</v>
      </c>
      <c r="C280" s="248" t="s">
        <v>1915</v>
      </c>
      <c r="D280" s="248" t="s">
        <v>4960</v>
      </c>
      <c r="E280" s="248">
        <v>10</v>
      </c>
      <c r="F280" s="248" t="s">
        <v>2304</v>
      </c>
      <c r="G280" s="248" t="s">
        <v>2305</v>
      </c>
      <c r="H280" s="249">
        <v>33</v>
      </c>
      <c r="I280" s="248" t="s">
        <v>1243</v>
      </c>
      <c r="J280" s="249">
        <v>40</v>
      </c>
      <c r="K280" s="248" t="s">
        <v>2290</v>
      </c>
      <c r="L280" s="248" t="s">
        <v>2306</v>
      </c>
      <c r="M280" s="248">
        <v>6</v>
      </c>
      <c r="N280" s="248"/>
      <c r="O280" s="248" t="s">
        <v>4961</v>
      </c>
      <c r="P280" s="248" t="s">
        <v>6423</v>
      </c>
      <c r="Q280" s="248" t="s">
        <v>4958</v>
      </c>
      <c r="R280" s="250"/>
    </row>
    <row r="281" spans="1:18" x14ac:dyDescent="0.8">
      <c r="A281" s="248" t="s">
        <v>4962</v>
      </c>
      <c r="B281" s="248" t="s">
        <v>4963</v>
      </c>
      <c r="C281" s="248" t="s">
        <v>1916</v>
      </c>
      <c r="D281" s="248" t="s">
        <v>4964</v>
      </c>
      <c r="E281" s="248">
        <v>10</v>
      </c>
      <c r="F281" s="248" t="s">
        <v>2304</v>
      </c>
      <c r="G281" s="248" t="s">
        <v>2305</v>
      </c>
      <c r="H281" s="249">
        <v>33</v>
      </c>
      <c r="I281" s="248" t="s">
        <v>1243</v>
      </c>
      <c r="J281" s="249">
        <v>34</v>
      </c>
      <c r="K281" s="248" t="s">
        <v>2290</v>
      </c>
      <c r="L281" s="248" t="s">
        <v>2306</v>
      </c>
      <c r="M281" s="248">
        <v>6</v>
      </c>
      <c r="N281" s="248"/>
      <c r="O281" s="248" t="s">
        <v>4965</v>
      </c>
      <c r="P281" s="248" t="s">
        <v>6423</v>
      </c>
      <c r="Q281" s="248" t="s">
        <v>4962</v>
      </c>
      <c r="R281" s="250"/>
    </row>
    <row r="282" spans="1:18" x14ac:dyDescent="0.8">
      <c r="A282" s="248" t="s">
        <v>4966</v>
      </c>
      <c r="B282" s="248" t="s">
        <v>4967</v>
      </c>
      <c r="C282" s="248" t="s">
        <v>1917</v>
      </c>
      <c r="D282" s="248" t="s">
        <v>4968</v>
      </c>
      <c r="E282" s="248">
        <v>10</v>
      </c>
      <c r="F282" s="248" t="s">
        <v>2304</v>
      </c>
      <c r="G282" s="248" t="s">
        <v>2305</v>
      </c>
      <c r="H282" s="249">
        <v>33</v>
      </c>
      <c r="I282" s="248" t="s">
        <v>1243</v>
      </c>
      <c r="J282" s="249">
        <v>32</v>
      </c>
      <c r="K282" s="248" t="s">
        <v>2290</v>
      </c>
      <c r="L282" s="248" t="s">
        <v>2306</v>
      </c>
      <c r="M282" s="248">
        <v>6</v>
      </c>
      <c r="N282" s="248"/>
      <c r="O282" s="248" t="s">
        <v>4969</v>
      </c>
      <c r="P282" s="248" t="s">
        <v>6423</v>
      </c>
      <c r="Q282" s="248" t="s">
        <v>4966</v>
      </c>
      <c r="R282" s="250"/>
    </row>
    <row r="283" spans="1:18" x14ac:dyDescent="0.8">
      <c r="A283" s="248" t="s">
        <v>4970</v>
      </c>
      <c r="B283" s="248" t="s">
        <v>4971</v>
      </c>
      <c r="C283" s="248" t="s">
        <v>1918</v>
      </c>
      <c r="D283" s="248" t="s">
        <v>4972</v>
      </c>
      <c r="E283" s="248">
        <v>10</v>
      </c>
      <c r="F283" s="248" t="s">
        <v>2304</v>
      </c>
      <c r="G283" s="248" t="s">
        <v>2305</v>
      </c>
      <c r="H283" s="249">
        <v>33</v>
      </c>
      <c r="I283" s="248" t="s">
        <v>1243</v>
      </c>
      <c r="J283" s="249">
        <v>43</v>
      </c>
      <c r="K283" s="248" t="s">
        <v>2290</v>
      </c>
      <c r="L283" s="248" t="s">
        <v>2306</v>
      </c>
      <c r="M283" s="248">
        <v>6</v>
      </c>
      <c r="N283" s="248"/>
      <c r="O283" s="248" t="s">
        <v>4973</v>
      </c>
      <c r="P283" s="248" t="s">
        <v>6423</v>
      </c>
      <c r="Q283" s="248" t="s">
        <v>4970</v>
      </c>
      <c r="R283" s="250"/>
    </row>
    <row r="284" spans="1:18" x14ac:dyDescent="0.8">
      <c r="A284" s="248" t="s">
        <v>4974</v>
      </c>
      <c r="B284" s="248" t="s">
        <v>4975</v>
      </c>
      <c r="C284" s="248" t="s">
        <v>1919</v>
      </c>
      <c r="D284" s="248" t="s">
        <v>4976</v>
      </c>
      <c r="E284" s="248">
        <v>10</v>
      </c>
      <c r="F284" s="248" t="s">
        <v>2304</v>
      </c>
      <c r="G284" s="248" t="s">
        <v>2305</v>
      </c>
      <c r="H284" s="249">
        <v>33</v>
      </c>
      <c r="I284" s="248" t="s">
        <v>1243</v>
      </c>
      <c r="J284" s="249">
        <v>30</v>
      </c>
      <c r="K284" s="248" t="s">
        <v>2290</v>
      </c>
      <c r="L284" s="248" t="s">
        <v>2306</v>
      </c>
      <c r="M284" s="248">
        <v>5</v>
      </c>
      <c r="N284" s="248"/>
      <c r="O284" s="248" t="s">
        <v>4977</v>
      </c>
      <c r="P284" s="248" t="s">
        <v>6424</v>
      </c>
      <c r="Q284" s="248" t="s">
        <v>4974</v>
      </c>
      <c r="R284" s="250"/>
    </row>
    <row r="285" spans="1:18" x14ac:dyDescent="0.8">
      <c r="A285" s="248" t="s">
        <v>4997</v>
      </c>
      <c r="B285" s="248" t="s">
        <v>4998</v>
      </c>
      <c r="C285" s="248" t="s">
        <v>1930</v>
      </c>
      <c r="D285" s="248" t="s">
        <v>4999</v>
      </c>
      <c r="E285" s="248">
        <v>10</v>
      </c>
      <c r="F285" s="248" t="s">
        <v>2304</v>
      </c>
      <c r="G285" s="248" t="s">
        <v>2305</v>
      </c>
      <c r="H285" s="249">
        <v>34</v>
      </c>
      <c r="I285" s="248" t="s">
        <v>1245</v>
      </c>
      <c r="J285" s="249">
        <v>64</v>
      </c>
      <c r="K285" s="248" t="s">
        <v>2298</v>
      </c>
      <c r="L285" s="248" t="s">
        <v>2306</v>
      </c>
      <c r="M285" s="248">
        <v>6</v>
      </c>
      <c r="N285" s="248"/>
      <c r="O285" s="248" t="s">
        <v>5000</v>
      </c>
      <c r="P285" s="248" t="s">
        <v>6423</v>
      </c>
      <c r="Q285" s="248" t="s">
        <v>4997</v>
      </c>
      <c r="R285" s="250"/>
    </row>
    <row r="286" spans="1:18" x14ac:dyDescent="0.8">
      <c r="A286" s="248" t="s">
        <v>5001</v>
      </c>
      <c r="B286" s="248" t="s">
        <v>5002</v>
      </c>
      <c r="C286" s="248" t="s">
        <v>1931</v>
      </c>
      <c r="D286" s="248" t="s">
        <v>5003</v>
      </c>
      <c r="E286" s="248">
        <v>10</v>
      </c>
      <c r="F286" s="248" t="s">
        <v>2304</v>
      </c>
      <c r="G286" s="248" t="s">
        <v>2305</v>
      </c>
      <c r="H286" s="249">
        <v>34</v>
      </c>
      <c r="I286" s="248" t="s">
        <v>1245</v>
      </c>
      <c r="J286" s="249">
        <v>35</v>
      </c>
      <c r="K286" s="248" t="s">
        <v>2298</v>
      </c>
      <c r="L286" s="248" t="s">
        <v>2306</v>
      </c>
      <c r="M286" s="248">
        <v>5</v>
      </c>
      <c r="N286" s="248"/>
      <c r="O286" s="248" t="s">
        <v>5004</v>
      </c>
      <c r="P286" s="248" t="s">
        <v>6424</v>
      </c>
      <c r="Q286" s="248" t="s">
        <v>5001</v>
      </c>
      <c r="R286" s="250"/>
    </row>
    <row r="287" spans="1:18" x14ac:dyDescent="0.8">
      <c r="A287" s="248" t="s">
        <v>5005</v>
      </c>
      <c r="B287" s="248" t="s">
        <v>5006</v>
      </c>
      <c r="C287" s="248" t="s">
        <v>1932</v>
      </c>
      <c r="D287" s="248" t="s">
        <v>5007</v>
      </c>
      <c r="E287" s="248">
        <v>10</v>
      </c>
      <c r="F287" s="248" t="s">
        <v>2304</v>
      </c>
      <c r="G287" s="248" t="s">
        <v>2305</v>
      </c>
      <c r="H287" s="249">
        <v>34</v>
      </c>
      <c r="I287" s="248" t="s">
        <v>1245</v>
      </c>
      <c r="J287" s="249">
        <v>113</v>
      </c>
      <c r="K287" s="248" t="s">
        <v>2298</v>
      </c>
      <c r="L287" s="248" t="s">
        <v>2311</v>
      </c>
      <c r="M287" s="248">
        <v>10</v>
      </c>
      <c r="N287" s="248"/>
      <c r="O287" s="248" t="s">
        <v>5008</v>
      </c>
      <c r="P287" s="248" t="s">
        <v>6420</v>
      </c>
      <c r="Q287" s="248" t="s">
        <v>5005</v>
      </c>
      <c r="R287" s="250"/>
    </row>
    <row r="288" spans="1:18" x14ac:dyDescent="0.8">
      <c r="A288" s="248" t="s">
        <v>5009</v>
      </c>
      <c r="B288" s="248" t="s">
        <v>5010</v>
      </c>
      <c r="C288" s="248" t="s">
        <v>1933</v>
      </c>
      <c r="D288" s="248" t="s">
        <v>5011</v>
      </c>
      <c r="E288" s="248">
        <v>10</v>
      </c>
      <c r="F288" s="248" t="s">
        <v>2304</v>
      </c>
      <c r="G288" s="248" t="s">
        <v>2305</v>
      </c>
      <c r="H288" s="249">
        <v>34</v>
      </c>
      <c r="I288" s="248" t="s">
        <v>1245</v>
      </c>
      <c r="J288" s="249">
        <v>60</v>
      </c>
      <c r="K288" s="248" t="s">
        <v>2298</v>
      </c>
      <c r="L288" s="248" t="s">
        <v>2306</v>
      </c>
      <c r="M288" s="248">
        <v>7</v>
      </c>
      <c r="N288" s="248"/>
      <c r="O288" s="248" t="s">
        <v>5012</v>
      </c>
      <c r="P288" s="248" t="s">
        <v>6421</v>
      </c>
      <c r="Q288" s="248" t="s">
        <v>5009</v>
      </c>
      <c r="R288" s="250"/>
    </row>
    <row r="289" spans="1:18" x14ac:dyDescent="0.8">
      <c r="A289" s="248" t="s">
        <v>5013</v>
      </c>
      <c r="B289" s="248" t="s">
        <v>5014</v>
      </c>
      <c r="C289" s="248" t="s">
        <v>1934</v>
      </c>
      <c r="D289" s="248" t="s">
        <v>5015</v>
      </c>
      <c r="E289" s="248">
        <v>10</v>
      </c>
      <c r="F289" s="248" t="s">
        <v>2304</v>
      </c>
      <c r="G289" s="248" t="s">
        <v>2305</v>
      </c>
      <c r="H289" s="249">
        <v>34</v>
      </c>
      <c r="I289" s="248" t="s">
        <v>1245</v>
      </c>
      <c r="J289" s="249">
        <v>46</v>
      </c>
      <c r="K289" s="248" t="s">
        <v>2298</v>
      </c>
      <c r="L289" s="248" t="s">
        <v>2306</v>
      </c>
      <c r="M289" s="248">
        <v>6</v>
      </c>
      <c r="N289" s="248"/>
      <c r="O289" s="248" t="s">
        <v>5016</v>
      </c>
      <c r="P289" s="248" t="s">
        <v>6423</v>
      </c>
      <c r="Q289" s="248" t="s">
        <v>5013</v>
      </c>
      <c r="R289" s="250"/>
    </row>
    <row r="290" spans="1:18" x14ac:dyDescent="0.8">
      <c r="A290" s="248" t="s">
        <v>5017</v>
      </c>
      <c r="B290" s="248" t="s">
        <v>5018</v>
      </c>
      <c r="C290" s="248" t="s">
        <v>1935</v>
      </c>
      <c r="D290" s="248" t="s">
        <v>5019</v>
      </c>
      <c r="E290" s="248">
        <v>10</v>
      </c>
      <c r="F290" s="248" t="s">
        <v>2304</v>
      </c>
      <c r="G290" s="248" t="s">
        <v>2305</v>
      </c>
      <c r="H290" s="249">
        <v>34</v>
      </c>
      <c r="I290" s="248" t="s">
        <v>1245</v>
      </c>
      <c r="J290" s="249">
        <v>60</v>
      </c>
      <c r="K290" s="248" t="s">
        <v>2298</v>
      </c>
      <c r="L290" s="248" t="s">
        <v>2306</v>
      </c>
      <c r="M290" s="248">
        <v>6</v>
      </c>
      <c r="N290" s="248"/>
      <c r="O290" s="248" t="s">
        <v>5020</v>
      </c>
      <c r="P290" s="248" t="s">
        <v>6423</v>
      </c>
      <c r="Q290" s="248" t="s">
        <v>5017</v>
      </c>
      <c r="R290" s="250"/>
    </row>
    <row r="291" spans="1:18" x14ac:dyDescent="0.8">
      <c r="A291" s="248" t="s">
        <v>5021</v>
      </c>
      <c r="B291" s="248" t="s">
        <v>5022</v>
      </c>
      <c r="C291" s="248" t="s">
        <v>1936</v>
      </c>
      <c r="D291" s="248" t="s">
        <v>5023</v>
      </c>
      <c r="E291" s="248">
        <v>10</v>
      </c>
      <c r="F291" s="248" t="s">
        <v>2304</v>
      </c>
      <c r="G291" s="248" t="s">
        <v>2305</v>
      </c>
      <c r="H291" s="249">
        <v>34</v>
      </c>
      <c r="I291" s="248" t="s">
        <v>1245</v>
      </c>
      <c r="J291" s="249">
        <v>75</v>
      </c>
      <c r="K291" s="248" t="s">
        <v>2298</v>
      </c>
      <c r="L291" s="248" t="s">
        <v>2306</v>
      </c>
      <c r="M291" s="248">
        <v>7</v>
      </c>
      <c r="N291" s="248"/>
      <c r="O291" s="248" t="s">
        <v>5024</v>
      </c>
      <c r="P291" s="248" t="s">
        <v>6421</v>
      </c>
      <c r="Q291" s="248" t="s">
        <v>5021</v>
      </c>
      <c r="R291" s="250"/>
    </row>
    <row r="292" spans="1:18" x14ac:dyDescent="0.8">
      <c r="A292" s="248" t="s">
        <v>5025</v>
      </c>
      <c r="B292" s="248" t="s">
        <v>5026</v>
      </c>
      <c r="C292" s="248" t="s">
        <v>1937</v>
      </c>
      <c r="D292" s="248" t="s">
        <v>5027</v>
      </c>
      <c r="E292" s="248">
        <v>10</v>
      </c>
      <c r="F292" s="248" t="s">
        <v>2304</v>
      </c>
      <c r="G292" s="248" t="s">
        <v>2305</v>
      </c>
      <c r="H292" s="249">
        <v>34</v>
      </c>
      <c r="I292" s="248" t="s">
        <v>1245</v>
      </c>
      <c r="J292" s="249">
        <v>183</v>
      </c>
      <c r="K292" s="248" t="s">
        <v>2298</v>
      </c>
      <c r="L292" s="248" t="s">
        <v>2340</v>
      </c>
      <c r="M292" s="248">
        <v>13</v>
      </c>
      <c r="N292" s="248"/>
      <c r="O292" s="248" t="s">
        <v>5028</v>
      </c>
      <c r="P292" s="248" t="s">
        <v>6419</v>
      </c>
      <c r="Q292" s="248" t="s">
        <v>5025</v>
      </c>
      <c r="R292" s="250"/>
    </row>
    <row r="293" spans="1:18" x14ac:dyDescent="0.8">
      <c r="A293" s="248" t="s">
        <v>5029</v>
      </c>
      <c r="B293" s="248" t="s">
        <v>5030</v>
      </c>
      <c r="C293" s="248" t="s">
        <v>1938</v>
      </c>
      <c r="D293" s="248" t="s">
        <v>5031</v>
      </c>
      <c r="E293" s="248">
        <v>10</v>
      </c>
      <c r="F293" s="248" t="s">
        <v>2304</v>
      </c>
      <c r="G293" s="248" t="s">
        <v>2305</v>
      </c>
      <c r="H293" s="249">
        <v>34</v>
      </c>
      <c r="I293" s="248" t="s">
        <v>1245</v>
      </c>
      <c r="J293" s="249">
        <v>46</v>
      </c>
      <c r="K293" s="248" t="s">
        <v>2298</v>
      </c>
      <c r="L293" s="248" t="s">
        <v>2306</v>
      </c>
      <c r="M293" s="248">
        <v>6</v>
      </c>
      <c r="N293" s="248"/>
      <c r="O293" s="248" t="s">
        <v>5032</v>
      </c>
      <c r="P293" s="248" t="s">
        <v>6423</v>
      </c>
      <c r="Q293" s="248" t="s">
        <v>5029</v>
      </c>
      <c r="R293" s="250"/>
    </row>
    <row r="294" spans="1:18" x14ac:dyDescent="0.8">
      <c r="A294" s="248" t="s">
        <v>5033</v>
      </c>
      <c r="B294" s="248" t="s">
        <v>5034</v>
      </c>
      <c r="C294" s="248" t="s">
        <v>1939</v>
      </c>
      <c r="D294" s="248" t="s">
        <v>5035</v>
      </c>
      <c r="E294" s="248">
        <v>10</v>
      </c>
      <c r="F294" s="248" t="s">
        <v>2304</v>
      </c>
      <c r="G294" s="248" t="s">
        <v>2305</v>
      </c>
      <c r="H294" s="249">
        <v>34</v>
      </c>
      <c r="I294" s="248" t="s">
        <v>1245</v>
      </c>
      <c r="J294" s="249">
        <v>98</v>
      </c>
      <c r="K294" s="248" t="s">
        <v>2298</v>
      </c>
      <c r="L294" s="248" t="s">
        <v>2306</v>
      </c>
      <c r="M294" s="248">
        <v>7</v>
      </c>
      <c r="N294" s="248"/>
      <c r="O294" s="248" t="s">
        <v>5036</v>
      </c>
      <c r="P294" s="248" t="s">
        <v>6421</v>
      </c>
      <c r="Q294" s="248" t="s">
        <v>5033</v>
      </c>
      <c r="R294" s="250"/>
    </row>
    <row r="295" spans="1:18" x14ac:dyDescent="0.8">
      <c r="A295" s="248" t="s">
        <v>5037</v>
      </c>
      <c r="B295" s="248" t="s">
        <v>5038</v>
      </c>
      <c r="C295" s="248" t="s">
        <v>2167</v>
      </c>
      <c r="D295" s="248" t="s">
        <v>5039</v>
      </c>
      <c r="E295" s="248">
        <v>10</v>
      </c>
      <c r="F295" s="248" t="s">
        <v>2296</v>
      </c>
      <c r="G295" s="248" t="s">
        <v>2297</v>
      </c>
      <c r="H295" s="249">
        <v>34</v>
      </c>
      <c r="I295" s="248" t="s">
        <v>1245</v>
      </c>
      <c r="J295" s="249">
        <v>298</v>
      </c>
      <c r="K295" s="248" t="s">
        <v>2298</v>
      </c>
      <c r="L295" s="248" t="s">
        <v>2299</v>
      </c>
      <c r="M295" s="248">
        <v>15</v>
      </c>
      <c r="N295" s="248"/>
      <c r="O295" s="248" t="s">
        <v>5040</v>
      </c>
      <c r="P295" s="248" t="s">
        <v>6416</v>
      </c>
      <c r="Q295" s="248" t="s">
        <v>5037</v>
      </c>
      <c r="R295" s="250"/>
    </row>
    <row r="296" spans="1:18" x14ac:dyDescent="0.8">
      <c r="A296" s="248" t="s">
        <v>5041</v>
      </c>
      <c r="B296" s="248" t="s">
        <v>5042</v>
      </c>
      <c r="C296" s="248" t="s">
        <v>1940</v>
      </c>
      <c r="D296" s="248" t="s">
        <v>5043</v>
      </c>
      <c r="E296" s="248">
        <v>10</v>
      </c>
      <c r="F296" s="248" t="s">
        <v>2304</v>
      </c>
      <c r="G296" s="248" t="s">
        <v>2305</v>
      </c>
      <c r="H296" s="249">
        <v>34</v>
      </c>
      <c r="I296" s="248" t="s">
        <v>1245</v>
      </c>
      <c r="J296" s="249">
        <v>140</v>
      </c>
      <c r="K296" s="248" t="s">
        <v>2298</v>
      </c>
      <c r="L296" s="248" t="s">
        <v>2340</v>
      </c>
      <c r="M296" s="248">
        <v>13</v>
      </c>
      <c r="N296" s="248"/>
      <c r="O296" s="248" t="s">
        <v>5044</v>
      </c>
      <c r="P296" s="248" t="s">
        <v>6419</v>
      </c>
      <c r="Q296" s="248" t="s">
        <v>5041</v>
      </c>
      <c r="R296" s="250"/>
    </row>
    <row r="297" spans="1:18" x14ac:dyDescent="0.8">
      <c r="A297" s="248" t="s">
        <v>5045</v>
      </c>
      <c r="B297" s="248" t="s">
        <v>5046</v>
      </c>
      <c r="C297" s="248" t="s">
        <v>1941</v>
      </c>
      <c r="D297" s="248" t="s">
        <v>5047</v>
      </c>
      <c r="E297" s="248">
        <v>10</v>
      </c>
      <c r="F297" s="248" t="s">
        <v>2304</v>
      </c>
      <c r="G297" s="248" t="s">
        <v>2305</v>
      </c>
      <c r="H297" s="249">
        <v>34</v>
      </c>
      <c r="I297" s="248" t="s">
        <v>1245</v>
      </c>
      <c r="J297" s="249">
        <v>33</v>
      </c>
      <c r="K297" s="248" t="s">
        <v>2298</v>
      </c>
      <c r="L297" s="248" t="s">
        <v>2306</v>
      </c>
      <c r="M297" s="248">
        <v>5</v>
      </c>
      <c r="N297" s="248"/>
      <c r="O297" s="248" t="s">
        <v>5048</v>
      </c>
      <c r="P297" s="248" t="s">
        <v>6424</v>
      </c>
      <c r="Q297" s="248" t="s">
        <v>5045</v>
      </c>
      <c r="R297" s="250"/>
    </row>
    <row r="298" spans="1:18" x14ac:dyDescent="0.8">
      <c r="A298" s="248" t="s">
        <v>5049</v>
      </c>
      <c r="B298" s="248" t="s">
        <v>5050</v>
      </c>
      <c r="C298" s="248" t="s">
        <v>1942</v>
      </c>
      <c r="D298" s="248" t="s">
        <v>5051</v>
      </c>
      <c r="E298" s="248">
        <v>10</v>
      </c>
      <c r="F298" s="248" t="s">
        <v>2304</v>
      </c>
      <c r="G298" s="248" t="s">
        <v>2305</v>
      </c>
      <c r="H298" s="249">
        <v>34</v>
      </c>
      <c r="I298" s="248" t="s">
        <v>1245</v>
      </c>
      <c r="J298" s="249">
        <v>69</v>
      </c>
      <c r="K298" s="248" t="s">
        <v>2298</v>
      </c>
      <c r="L298" s="248" t="s">
        <v>2306</v>
      </c>
      <c r="M298" s="248">
        <v>6</v>
      </c>
      <c r="N298" s="248"/>
      <c r="O298" s="248" t="s">
        <v>5052</v>
      </c>
      <c r="P298" s="248" t="s">
        <v>6423</v>
      </c>
      <c r="Q298" s="248" t="s">
        <v>5049</v>
      </c>
      <c r="R298" s="250"/>
    </row>
    <row r="299" spans="1:18" x14ac:dyDescent="0.8">
      <c r="A299" s="248" t="s">
        <v>5053</v>
      </c>
      <c r="B299" s="248" t="s">
        <v>5054</v>
      </c>
      <c r="C299" s="248" t="s">
        <v>1943</v>
      </c>
      <c r="D299" s="248" t="s">
        <v>5055</v>
      </c>
      <c r="E299" s="248">
        <v>10</v>
      </c>
      <c r="F299" s="248" t="s">
        <v>2304</v>
      </c>
      <c r="G299" s="248" t="s">
        <v>2305</v>
      </c>
      <c r="H299" s="249">
        <v>34</v>
      </c>
      <c r="I299" s="248" t="s">
        <v>1245</v>
      </c>
      <c r="J299" s="249">
        <v>36</v>
      </c>
      <c r="K299" s="248" t="s">
        <v>2298</v>
      </c>
      <c r="L299" s="248" t="s">
        <v>2306</v>
      </c>
      <c r="M299" s="248">
        <v>6</v>
      </c>
      <c r="N299" s="248"/>
      <c r="O299" s="248" t="s">
        <v>5056</v>
      </c>
      <c r="P299" s="248" t="s">
        <v>6423</v>
      </c>
      <c r="Q299" s="248" t="s">
        <v>5053</v>
      </c>
      <c r="R299" s="250"/>
    </row>
    <row r="300" spans="1:18" x14ac:dyDescent="0.8">
      <c r="A300" s="248" t="s">
        <v>5057</v>
      </c>
      <c r="B300" s="248" t="s">
        <v>5058</v>
      </c>
      <c r="C300" s="248" t="s">
        <v>1944</v>
      </c>
      <c r="D300" s="248" t="s">
        <v>5059</v>
      </c>
      <c r="E300" s="248">
        <v>10</v>
      </c>
      <c r="F300" s="248" t="s">
        <v>2304</v>
      </c>
      <c r="G300" s="248" t="s">
        <v>2305</v>
      </c>
      <c r="H300" s="249">
        <v>34</v>
      </c>
      <c r="I300" s="248" t="s">
        <v>1245</v>
      </c>
      <c r="J300" s="249">
        <v>32</v>
      </c>
      <c r="K300" s="248" t="s">
        <v>2298</v>
      </c>
      <c r="L300" s="248" t="s">
        <v>2306</v>
      </c>
      <c r="M300" s="248">
        <v>5</v>
      </c>
      <c r="N300" s="248"/>
      <c r="O300" s="248" t="s">
        <v>5060</v>
      </c>
      <c r="P300" s="248" t="s">
        <v>6424</v>
      </c>
      <c r="Q300" s="248" t="s">
        <v>5057</v>
      </c>
      <c r="R300" s="250"/>
    </row>
    <row r="301" spans="1:18" x14ac:dyDescent="0.8">
      <c r="A301" s="248" t="s">
        <v>5061</v>
      </c>
      <c r="B301" s="248" t="s">
        <v>5062</v>
      </c>
      <c r="C301" s="248" t="s">
        <v>1945</v>
      </c>
      <c r="D301" s="248" t="s">
        <v>5063</v>
      </c>
      <c r="E301" s="248">
        <v>10</v>
      </c>
      <c r="F301" s="248" t="s">
        <v>2304</v>
      </c>
      <c r="G301" s="248" t="s">
        <v>2305</v>
      </c>
      <c r="H301" s="249">
        <v>34</v>
      </c>
      <c r="I301" s="248" t="s">
        <v>1245</v>
      </c>
      <c r="J301" s="249">
        <v>38</v>
      </c>
      <c r="K301" s="248" t="s">
        <v>2298</v>
      </c>
      <c r="L301" s="248" t="s">
        <v>2306</v>
      </c>
      <c r="M301" s="248">
        <v>6</v>
      </c>
      <c r="N301" s="248"/>
      <c r="O301" s="248" t="s">
        <v>5064</v>
      </c>
      <c r="P301" s="248" t="s">
        <v>6423</v>
      </c>
      <c r="Q301" s="248" t="s">
        <v>5061</v>
      </c>
      <c r="R301" s="250"/>
    </row>
    <row r="302" spans="1:18" x14ac:dyDescent="0.8">
      <c r="A302" s="248" t="s">
        <v>5065</v>
      </c>
      <c r="B302" s="248" t="s">
        <v>5066</v>
      </c>
      <c r="C302" s="248" t="s">
        <v>1946</v>
      </c>
      <c r="D302" s="248" t="s">
        <v>5067</v>
      </c>
      <c r="E302" s="248">
        <v>10</v>
      </c>
      <c r="F302" s="248" t="s">
        <v>2304</v>
      </c>
      <c r="G302" s="248" t="s">
        <v>2305</v>
      </c>
      <c r="H302" s="249">
        <v>34</v>
      </c>
      <c r="I302" s="248" t="s">
        <v>1245</v>
      </c>
      <c r="J302" s="249">
        <v>30</v>
      </c>
      <c r="K302" s="248" t="s">
        <v>2298</v>
      </c>
      <c r="L302" s="248" t="s">
        <v>2306</v>
      </c>
      <c r="M302" s="248">
        <v>5</v>
      </c>
      <c r="N302" s="248"/>
      <c r="O302" s="248" t="s">
        <v>5068</v>
      </c>
      <c r="P302" s="248" t="s">
        <v>6424</v>
      </c>
      <c r="Q302" s="248" t="s">
        <v>5065</v>
      </c>
      <c r="R302" s="250"/>
    </row>
    <row r="303" spans="1:18" x14ac:dyDescent="0.8">
      <c r="A303" s="248" t="s">
        <v>5097</v>
      </c>
      <c r="B303" s="248" t="s">
        <v>5098</v>
      </c>
      <c r="C303" s="248" t="s">
        <v>1894</v>
      </c>
      <c r="D303" s="248" t="s">
        <v>5099</v>
      </c>
      <c r="E303" s="248">
        <v>10</v>
      </c>
      <c r="F303" s="248" t="s">
        <v>2304</v>
      </c>
      <c r="G303" s="248" t="s">
        <v>2305</v>
      </c>
      <c r="H303" s="249">
        <v>35</v>
      </c>
      <c r="I303" s="248" t="s">
        <v>1242</v>
      </c>
      <c r="J303" s="249">
        <v>30</v>
      </c>
      <c r="K303" s="248" t="s">
        <v>2298</v>
      </c>
      <c r="L303" s="248" t="s">
        <v>2306</v>
      </c>
      <c r="M303" s="248">
        <v>5</v>
      </c>
      <c r="N303" s="248"/>
      <c r="O303" s="248" t="s">
        <v>5100</v>
      </c>
      <c r="P303" s="248" t="s">
        <v>6424</v>
      </c>
      <c r="Q303" s="248" t="s">
        <v>5097</v>
      </c>
      <c r="R303" s="250"/>
    </row>
    <row r="304" spans="1:18" x14ac:dyDescent="0.8">
      <c r="A304" s="248" t="s">
        <v>5101</v>
      </c>
      <c r="B304" s="248" t="s">
        <v>5102</v>
      </c>
      <c r="C304" s="248" t="s">
        <v>1895</v>
      </c>
      <c r="D304" s="248" t="s">
        <v>5103</v>
      </c>
      <c r="E304" s="248">
        <v>10</v>
      </c>
      <c r="F304" s="248" t="s">
        <v>2304</v>
      </c>
      <c r="G304" s="248" t="s">
        <v>2305</v>
      </c>
      <c r="H304" s="249">
        <v>35</v>
      </c>
      <c r="I304" s="248" t="s">
        <v>1242</v>
      </c>
      <c r="J304" s="249">
        <v>40</v>
      </c>
      <c r="K304" s="248" t="s">
        <v>2298</v>
      </c>
      <c r="L304" s="248" t="s">
        <v>2306</v>
      </c>
      <c r="M304" s="248">
        <v>6</v>
      </c>
      <c r="N304" s="248"/>
      <c r="O304" s="248" t="s">
        <v>5104</v>
      </c>
      <c r="P304" s="248" t="s">
        <v>6423</v>
      </c>
      <c r="Q304" s="248" t="s">
        <v>5101</v>
      </c>
      <c r="R304" s="250"/>
    </row>
    <row r="305" spans="1:18" x14ac:dyDescent="0.8">
      <c r="A305" s="248" t="s">
        <v>5105</v>
      </c>
      <c r="B305" s="248" t="s">
        <v>5106</v>
      </c>
      <c r="C305" s="248" t="s">
        <v>1896</v>
      </c>
      <c r="D305" s="248" t="s">
        <v>5107</v>
      </c>
      <c r="E305" s="248">
        <v>10</v>
      </c>
      <c r="F305" s="248" t="s">
        <v>2304</v>
      </c>
      <c r="G305" s="248" t="s">
        <v>2305</v>
      </c>
      <c r="H305" s="249">
        <v>35</v>
      </c>
      <c r="I305" s="248" t="s">
        <v>1242</v>
      </c>
      <c r="J305" s="249">
        <v>63</v>
      </c>
      <c r="K305" s="248" t="s">
        <v>2298</v>
      </c>
      <c r="L305" s="248" t="s">
        <v>2306</v>
      </c>
      <c r="M305" s="248">
        <v>6</v>
      </c>
      <c r="N305" s="248"/>
      <c r="O305" s="248" t="s">
        <v>5108</v>
      </c>
      <c r="P305" s="248" t="s">
        <v>6423</v>
      </c>
      <c r="Q305" s="248" t="s">
        <v>5105</v>
      </c>
      <c r="R305" s="250"/>
    </row>
    <row r="306" spans="1:18" x14ac:dyDescent="0.8">
      <c r="A306" s="248" t="s">
        <v>5109</v>
      </c>
      <c r="B306" s="248" t="s">
        <v>5110</v>
      </c>
      <c r="C306" s="248" t="s">
        <v>1897</v>
      </c>
      <c r="D306" s="248" t="s">
        <v>5111</v>
      </c>
      <c r="E306" s="248">
        <v>10</v>
      </c>
      <c r="F306" s="248" t="s">
        <v>2304</v>
      </c>
      <c r="G306" s="248" t="s">
        <v>2305</v>
      </c>
      <c r="H306" s="249">
        <v>35</v>
      </c>
      <c r="I306" s="248" t="s">
        <v>1242</v>
      </c>
      <c r="J306" s="249">
        <v>30</v>
      </c>
      <c r="K306" s="248" t="s">
        <v>2298</v>
      </c>
      <c r="L306" s="248" t="s">
        <v>2306</v>
      </c>
      <c r="M306" s="248">
        <v>5</v>
      </c>
      <c r="N306" s="248"/>
      <c r="O306" s="248" t="s">
        <v>5112</v>
      </c>
      <c r="P306" s="248" t="s">
        <v>6424</v>
      </c>
      <c r="Q306" s="248" t="s">
        <v>5109</v>
      </c>
      <c r="R306" s="250"/>
    </row>
    <row r="307" spans="1:18" x14ac:dyDescent="0.8">
      <c r="A307" s="248" t="s">
        <v>5113</v>
      </c>
      <c r="B307" s="248" t="s">
        <v>5114</v>
      </c>
      <c r="C307" s="248" t="s">
        <v>1898</v>
      </c>
      <c r="D307" s="248" t="s">
        <v>5115</v>
      </c>
      <c r="E307" s="248">
        <v>10</v>
      </c>
      <c r="F307" s="248" t="s">
        <v>2304</v>
      </c>
      <c r="G307" s="248" t="s">
        <v>2305</v>
      </c>
      <c r="H307" s="249">
        <v>35</v>
      </c>
      <c r="I307" s="248" t="s">
        <v>1242</v>
      </c>
      <c r="J307" s="249">
        <v>30</v>
      </c>
      <c r="K307" s="248" t="s">
        <v>2298</v>
      </c>
      <c r="L307" s="248" t="s">
        <v>2306</v>
      </c>
      <c r="M307" s="248">
        <v>6</v>
      </c>
      <c r="N307" s="248"/>
      <c r="O307" s="248" t="s">
        <v>5116</v>
      </c>
      <c r="P307" s="248" t="s">
        <v>6423</v>
      </c>
      <c r="Q307" s="248" t="s">
        <v>5113</v>
      </c>
      <c r="R307" s="250"/>
    </row>
    <row r="308" spans="1:18" x14ac:dyDescent="0.8">
      <c r="A308" s="248" t="s">
        <v>5117</v>
      </c>
      <c r="B308" s="248" t="s">
        <v>5118</v>
      </c>
      <c r="C308" s="248" t="s">
        <v>1899</v>
      </c>
      <c r="D308" s="248" t="s">
        <v>5119</v>
      </c>
      <c r="E308" s="248">
        <v>10</v>
      </c>
      <c r="F308" s="248" t="s">
        <v>2304</v>
      </c>
      <c r="G308" s="248" t="s">
        <v>2305</v>
      </c>
      <c r="H308" s="249">
        <v>35</v>
      </c>
      <c r="I308" s="248" t="s">
        <v>1242</v>
      </c>
      <c r="J308" s="249">
        <v>48</v>
      </c>
      <c r="K308" s="248" t="s">
        <v>2298</v>
      </c>
      <c r="L308" s="248" t="s">
        <v>2306</v>
      </c>
      <c r="M308" s="248">
        <v>5</v>
      </c>
      <c r="N308" s="248"/>
      <c r="O308" s="248" t="s">
        <v>5120</v>
      </c>
      <c r="P308" s="248" t="s">
        <v>6424</v>
      </c>
      <c r="Q308" s="248" t="s">
        <v>5117</v>
      </c>
      <c r="R308" s="250"/>
    </row>
    <row r="309" spans="1:18" x14ac:dyDescent="0.8">
      <c r="A309" s="248" t="s">
        <v>5121</v>
      </c>
      <c r="B309" s="248" t="s">
        <v>5122</v>
      </c>
      <c r="C309" s="248" t="s">
        <v>1900</v>
      </c>
      <c r="D309" s="248" t="s">
        <v>5123</v>
      </c>
      <c r="E309" s="248">
        <v>10</v>
      </c>
      <c r="F309" s="248" t="s">
        <v>2304</v>
      </c>
      <c r="G309" s="248" t="s">
        <v>2305</v>
      </c>
      <c r="H309" s="249">
        <v>35</v>
      </c>
      <c r="I309" s="248" t="s">
        <v>1242</v>
      </c>
      <c r="J309" s="249">
        <v>30</v>
      </c>
      <c r="K309" s="248" t="s">
        <v>2298</v>
      </c>
      <c r="L309" s="248" t="s">
        <v>2306</v>
      </c>
      <c r="M309" s="248">
        <v>5</v>
      </c>
      <c r="N309" s="248"/>
      <c r="O309" s="248" t="s">
        <v>5124</v>
      </c>
      <c r="P309" s="248" t="s">
        <v>6424</v>
      </c>
      <c r="Q309" s="248" t="s">
        <v>5121</v>
      </c>
      <c r="R309" s="250"/>
    </row>
    <row r="310" spans="1:18" x14ac:dyDescent="0.8">
      <c r="A310" s="248" t="s">
        <v>4851</v>
      </c>
      <c r="B310" s="248" t="s">
        <v>4852</v>
      </c>
      <c r="C310" s="248" t="s">
        <v>1806</v>
      </c>
      <c r="D310" s="248" t="s">
        <v>4853</v>
      </c>
      <c r="E310" s="248">
        <v>9</v>
      </c>
      <c r="F310" s="248" t="s">
        <v>2304</v>
      </c>
      <c r="G310" s="248" t="s">
        <v>2305</v>
      </c>
      <c r="H310" s="249">
        <v>36</v>
      </c>
      <c r="I310" s="248" t="s">
        <v>1237</v>
      </c>
      <c r="J310" s="249">
        <v>63</v>
      </c>
      <c r="K310" s="248" t="s">
        <v>2298</v>
      </c>
      <c r="L310" s="248" t="s">
        <v>2306</v>
      </c>
      <c r="M310" s="248">
        <v>6</v>
      </c>
      <c r="N310" s="248"/>
      <c r="O310" s="248" t="s">
        <v>4854</v>
      </c>
      <c r="P310" s="248" t="s">
        <v>6423</v>
      </c>
      <c r="Q310" s="248" t="s">
        <v>4851</v>
      </c>
      <c r="R310" s="250"/>
    </row>
    <row r="311" spans="1:18" x14ac:dyDescent="0.8">
      <c r="A311" s="248" t="s">
        <v>4855</v>
      </c>
      <c r="B311" s="248" t="s">
        <v>4856</v>
      </c>
      <c r="C311" s="248" t="s">
        <v>1807</v>
      </c>
      <c r="D311" s="248" t="s">
        <v>4857</v>
      </c>
      <c r="E311" s="248">
        <v>9</v>
      </c>
      <c r="F311" s="248" t="s">
        <v>2304</v>
      </c>
      <c r="G311" s="248" t="s">
        <v>2305</v>
      </c>
      <c r="H311" s="249">
        <v>36</v>
      </c>
      <c r="I311" s="248" t="s">
        <v>1237</v>
      </c>
      <c r="J311" s="249">
        <v>45</v>
      </c>
      <c r="K311" s="248" t="s">
        <v>2298</v>
      </c>
      <c r="L311" s="248" t="s">
        <v>2306</v>
      </c>
      <c r="M311" s="248">
        <v>6</v>
      </c>
      <c r="N311" s="248"/>
      <c r="O311" s="248" t="s">
        <v>4858</v>
      </c>
      <c r="P311" s="248" t="s">
        <v>6423</v>
      </c>
      <c r="Q311" s="248" t="s">
        <v>4855</v>
      </c>
      <c r="R311" s="250"/>
    </row>
    <row r="312" spans="1:18" x14ac:dyDescent="0.8">
      <c r="A312" s="248" t="s">
        <v>4859</v>
      </c>
      <c r="B312" s="248" t="s">
        <v>4860</v>
      </c>
      <c r="C312" s="248" t="s">
        <v>1808</v>
      </c>
      <c r="D312" s="248" t="s">
        <v>4861</v>
      </c>
      <c r="E312" s="248">
        <v>9</v>
      </c>
      <c r="F312" s="248" t="s">
        <v>2304</v>
      </c>
      <c r="G312" s="248" t="s">
        <v>2305</v>
      </c>
      <c r="H312" s="249">
        <v>36</v>
      </c>
      <c r="I312" s="248" t="s">
        <v>1237</v>
      </c>
      <c r="J312" s="249">
        <v>67</v>
      </c>
      <c r="K312" s="248" t="s">
        <v>2298</v>
      </c>
      <c r="L312" s="248" t="s">
        <v>2306</v>
      </c>
      <c r="M312" s="248">
        <v>7</v>
      </c>
      <c r="N312" s="248"/>
      <c r="O312" s="248" t="s">
        <v>4862</v>
      </c>
      <c r="P312" s="248" t="s">
        <v>6421</v>
      </c>
      <c r="Q312" s="248" t="s">
        <v>4859</v>
      </c>
      <c r="R312" s="250"/>
    </row>
    <row r="313" spans="1:18" x14ac:dyDescent="0.8">
      <c r="A313" s="248" t="s">
        <v>4863</v>
      </c>
      <c r="B313" s="248" t="s">
        <v>4864</v>
      </c>
      <c r="C313" s="248" t="s">
        <v>1809</v>
      </c>
      <c r="D313" s="248" t="s">
        <v>4865</v>
      </c>
      <c r="E313" s="248">
        <v>9</v>
      </c>
      <c r="F313" s="248" t="s">
        <v>2304</v>
      </c>
      <c r="G313" s="248" t="s">
        <v>2305</v>
      </c>
      <c r="H313" s="249">
        <v>36</v>
      </c>
      <c r="I313" s="248" t="s">
        <v>1237</v>
      </c>
      <c r="J313" s="249">
        <v>206</v>
      </c>
      <c r="K313" s="248" t="s">
        <v>2298</v>
      </c>
      <c r="L313" s="248" t="s">
        <v>2340</v>
      </c>
      <c r="M313" s="248">
        <v>13</v>
      </c>
      <c r="N313" s="248"/>
      <c r="O313" s="248" t="s">
        <v>4866</v>
      </c>
      <c r="P313" s="248" t="s">
        <v>6419</v>
      </c>
      <c r="Q313" s="248" t="s">
        <v>4863</v>
      </c>
      <c r="R313" s="250"/>
    </row>
    <row r="314" spans="1:18" x14ac:dyDescent="0.8">
      <c r="A314" s="248" t="s">
        <v>4867</v>
      </c>
      <c r="B314" s="248" t="s">
        <v>4868</v>
      </c>
      <c r="C314" s="248" t="s">
        <v>1810</v>
      </c>
      <c r="D314" s="248" t="s">
        <v>4869</v>
      </c>
      <c r="E314" s="248">
        <v>9</v>
      </c>
      <c r="F314" s="248" t="s">
        <v>2304</v>
      </c>
      <c r="G314" s="248" t="s">
        <v>2305</v>
      </c>
      <c r="H314" s="249">
        <v>36</v>
      </c>
      <c r="I314" s="248" t="s">
        <v>1237</v>
      </c>
      <c r="J314" s="249">
        <v>122</v>
      </c>
      <c r="K314" s="248" t="s">
        <v>2298</v>
      </c>
      <c r="L314" s="248" t="s">
        <v>2340</v>
      </c>
      <c r="M314" s="248">
        <v>13</v>
      </c>
      <c r="N314" s="248"/>
      <c r="O314" s="248" t="s">
        <v>4870</v>
      </c>
      <c r="P314" s="248" t="s">
        <v>6419</v>
      </c>
      <c r="Q314" s="248" t="s">
        <v>4867</v>
      </c>
      <c r="R314" s="250"/>
    </row>
    <row r="315" spans="1:18" x14ac:dyDescent="0.8">
      <c r="A315" s="248" t="s">
        <v>4871</v>
      </c>
      <c r="B315" s="248" t="s">
        <v>4872</v>
      </c>
      <c r="C315" s="248" t="s">
        <v>1811</v>
      </c>
      <c r="D315" s="248" t="s">
        <v>4873</v>
      </c>
      <c r="E315" s="248">
        <v>9</v>
      </c>
      <c r="F315" s="248" t="s">
        <v>2304</v>
      </c>
      <c r="G315" s="248" t="s">
        <v>2305</v>
      </c>
      <c r="H315" s="249">
        <v>36</v>
      </c>
      <c r="I315" s="248" t="s">
        <v>1237</v>
      </c>
      <c r="J315" s="249">
        <v>97</v>
      </c>
      <c r="K315" s="248" t="s">
        <v>2298</v>
      </c>
      <c r="L315" s="248" t="s">
        <v>2311</v>
      </c>
      <c r="M315" s="248">
        <v>9</v>
      </c>
      <c r="N315" s="248"/>
      <c r="O315" s="248" t="s">
        <v>4874</v>
      </c>
      <c r="P315" s="248" t="s">
        <v>6422</v>
      </c>
      <c r="Q315" s="248" t="s">
        <v>4871</v>
      </c>
      <c r="R315" s="250"/>
    </row>
    <row r="316" spans="1:18" x14ac:dyDescent="0.8">
      <c r="A316" s="248" t="s">
        <v>4875</v>
      </c>
      <c r="B316" s="248" t="s">
        <v>4876</v>
      </c>
      <c r="C316" s="248" t="s">
        <v>1812</v>
      </c>
      <c r="D316" s="248" t="s">
        <v>4877</v>
      </c>
      <c r="E316" s="248">
        <v>9</v>
      </c>
      <c r="F316" s="248" t="s">
        <v>2304</v>
      </c>
      <c r="G316" s="248" t="s">
        <v>2305</v>
      </c>
      <c r="H316" s="249">
        <v>36</v>
      </c>
      <c r="I316" s="248" t="s">
        <v>1237</v>
      </c>
      <c r="J316" s="249">
        <v>40</v>
      </c>
      <c r="K316" s="248" t="s">
        <v>2298</v>
      </c>
      <c r="L316" s="248" t="s">
        <v>2306</v>
      </c>
      <c r="M316" s="248">
        <v>5</v>
      </c>
      <c r="N316" s="248"/>
      <c r="O316" s="248" t="s">
        <v>4878</v>
      </c>
      <c r="P316" s="248" t="s">
        <v>6424</v>
      </c>
      <c r="Q316" s="248" t="s">
        <v>4875</v>
      </c>
      <c r="R316" s="250"/>
    </row>
    <row r="317" spans="1:18" x14ac:dyDescent="0.8">
      <c r="A317" s="248" t="s">
        <v>4879</v>
      </c>
      <c r="B317" s="248" t="s">
        <v>4880</v>
      </c>
      <c r="C317" s="248" t="s">
        <v>1813</v>
      </c>
      <c r="D317" s="248" t="s">
        <v>4881</v>
      </c>
      <c r="E317" s="248">
        <v>9</v>
      </c>
      <c r="F317" s="248" t="s">
        <v>2304</v>
      </c>
      <c r="G317" s="248" t="s">
        <v>2305</v>
      </c>
      <c r="H317" s="249">
        <v>36</v>
      </c>
      <c r="I317" s="248" t="s">
        <v>1237</v>
      </c>
      <c r="J317" s="249">
        <v>41</v>
      </c>
      <c r="K317" s="248" t="s">
        <v>2298</v>
      </c>
      <c r="L317" s="248" t="s">
        <v>2306</v>
      </c>
      <c r="M317" s="248">
        <v>6</v>
      </c>
      <c r="N317" s="248"/>
      <c r="O317" s="248" t="s">
        <v>4882</v>
      </c>
      <c r="P317" s="248" t="s">
        <v>6423</v>
      </c>
      <c r="Q317" s="248" t="s">
        <v>4879</v>
      </c>
      <c r="R317" s="250"/>
    </row>
    <row r="318" spans="1:18" x14ac:dyDescent="0.8">
      <c r="A318" s="248" t="s">
        <v>4883</v>
      </c>
      <c r="B318" s="248" t="s">
        <v>4884</v>
      </c>
      <c r="C318" s="248" t="s">
        <v>2150</v>
      </c>
      <c r="D318" s="248" t="s">
        <v>4885</v>
      </c>
      <c r="E318" s="248">
        <v>9</v>
      </c>
      <c r="F318" s="248" t="s">
        <v>2304</v>
      </c>
      <c r="G318" s="248" t="s">
        <v>2297</v>
      </c>
      <c r="H318" s="249">
        <v>36</v>
      </c>
      <c r="I318" s="248" t="s">
        <v>1237</v>
      </c>
      <c r="J318" s="249">
        <v>290</v>
      </c>
      <c r="K318" s="248" t="s">
        <v>2298</v>
      </c>
      <c r="L318" s="248" t="s">
        <v>2299</v>
      </c>
      <c r="M318" s="248">
        <v>15</v>
      </c>
      <c r="N318" s="248"/>
      <c r="O318" s="248" t="s">
        <v>4886</v>
      </c>
      <c r="P318" s="248" t="s">
        <v>6416</v>
      </c>
      <c r="Q318" s="248" t="s">
        <v>4883</v>
      </c>
      <c r="R318" s="250"/>
    </row>
    <row r="319" spans="1:18" x14ac:dyDescent="0.8">
      <c r="A319" s="248" t="s">
        <v>4887</v>
      </c>
      <c r="B319" s="248" t="s">
        <v>4888</v>
      </c>
      <c r="C319" s="248" t="s">
        <v>1814</v>
      </c>
      <c r="D319" s="248" t="s">
        <v>4889</v>
      </c>
      <c r="E319" s="248">
        <v>9</v>
      </c>
      <c r="F319" s="248" t="s">
        <v>2304</v>
      </c>
      <c r="G319" s="248" t="s">
        <v>2305</v>
      </c>
      <c r="H319" s="249">
        <v>36</v>
      </c>
      <c r="I319" s="248" t="s">
        <v>1237</v>
      </c>
      <c r="J319" s="249">
        <v>36</v>
      </c>
      <c r="K319" s="248" t="s">
        <v>2298</v>
      </c>
      <c r="L319" s="248" t="s">
        <v>2306</v>
      </c>
      <c r="M319" s="248">
        <v>6</v>
      </c>
      <c r="N319" s="248"/>
      <c r="O319" s="248" t="s">
        <v>4890</v>
      </c>
      <c r="P319" s="248" t="s">
        <v>6423</v>
      </c>
      <c r="Q319" s="248" t="s">
        <v>4887</v>
      </c>
      <c r="R319" s="250"/>
    </row>
    <row r="320" spans="1:18" x14ac:dyDescent="0.8">
      <c r="A320" s="248" t="s">
        <v>4891</v>
      </c>
      <c r="B320" s="248" t="s">
        <v>4892</v>
      </c>
      <c r="C320" s="248" t="s">
        <v>1815</v>
      </c>
      <c r="D320" s="248" t="s">
        <v>4893</v>
      </c>
      <c r="E320" s="248">
        <v>9</v>
      </c>
      <c r="F320" s="248" t="s">
        <v>2304</v>
      </c>
      <c r="G320" s="248" t="s">
        <v>2305</v>
      </c>
      <c r="H320" s="249">
        <v>36</v>
      </c>
      <c r="I320" s="248" t="s">
        <v>1237</v>
      </c>
      <c r="J320" s="249">
        <v>120</v>
      </c>
      <c r="K320" s="248" t="s">
        <v>2298</v>
      </c>
      <c r="L320" s="248" t="s">
        <v>2340</v>
      </c>
      <c r="M320" s="248">
        <v>13</v>
      </c>
      <c r="N320" s="248"/>
      <c r="O320" s="248" t="s">
        <v>4894</v>
      </c>
      <c r="P320" s="248" t="s">
        <v>6419</v>
      </c>
      <c r="Q320" s="248" t="s">
        <v>4891</v>
      </c>
      <c r="R320" s="250"/>
    </row>
    <row r="321" spans="1:18" x14ac:dyDescent="0.8">
      <c r="A321" s="248" t="s">
        <v>4895</v>
      </c>
      <c r="B321" s="248" t="s">
        <v>4896</v>
      </c>
      <c r="C321" s="248" t="s">
        <v>1816</v>
      </c>
      <c r="D321" s="248" t="s">
        <v>4897</v>
      </c>
      <c r="E321" s="248">
        <v>9</v>
      </c>
      <c r="F321" s="248" t="s">
        <v>2304</v>
      </c>
      <c r="G321" s="248" t="s">
        <v>2305</v>
      </c>
      <c r="H321" s="249">
        <v>36</v>
      </c>
      <c r="I321" s="248" t="s">
        <v>1237</v>
      </c>
      <c r="J321" s="249">
        <v>62</v>
      </c>
      <c r="K321" s="248" t="s">
        <v>2298</v>
      </c>
      <c r="L321" s="248" t="s">
        <v>2306</v>
      </c>
      <c r="M321" s="248">
        <v>6</v>
      </c>
      <c r="N321" s="248"/>
      <c r="O321" s="248" t="s">
        <v>4898</v>
      </c>
      <c r="P321" s="248" t="s">
        <v>6423</v>
      </c>
      <c r="Q321" s="248" t="s">
        <v>4895</v>
      </c>
      <c r="R321" s="250"/>
    </row>
    <row r="322" spans="1:18" x14ac:dyDescent="0.8">
      <c r="A322" s="248" t="s">
        <v>4899</v>
      </c>
      <c r="B322" s="248" t="s">
        <v>4900</v>
      </c>
      <c r="C322" s="248" t="s">
        <v>1817</v>
      </c>
      <c r="D322" s="248" t="s">
        <v>4901</v>
      </c>
      <c r="E322" s="248">
        <v>9</v>
      </c>
      <c r="F322" s="248" t="s">
        <v>2304</v>
      </c>
      <c r="G322" s="248" t="s">
        <v>2305</v>
      </c>
      <c r="H322" s="249">
        <v>36</v>
      </c>
      <c r="I322" s="248" t="s">
        <v>1237</v>
      </c>
      <c r="J322" s="249">
        <v>42</v>
      </c>
      <c r="K322" s="248" t="s">
        <v>2298</v>
      </c>
      <c r="L322" s="248" t="s">
        <v>2306</v>
      </c>
      <c r="M322" s="248">
        <v>5</v>
      </c>
      <c r="N322" s="248"/>
      <c r="O322" s="248" t="s">
        <v>4902</v>
      </c>
      <c r="P322" s="248" t="s">
        <v>6424</v>
      </c>
      <c r="Q322" s="248" t="s">
        <v>4899</v>
      </c>
      <c r="R322" s="250"/>
    </row>
    <row r="323" spans="1:18" x14ac:dyDescent="0.8">
      <c r="A323" s="248" t="s">
        <v>4903</v>
      </c>
      <c r="B323" s="248" t="s">
        <v>4904</v>
      </c>
      <c r="C323" s="248" t="s">
        <v>1818</v>
      </c>
      <c r="D323" s="248" t="s">
        <v>4905</v>
      </c>
      <c r="E323" s="248">
        <v>9</v>
      </c>
      <c r="F323" s="248" t="s">
        <v>2304</v>
      </c>
      <c r="G323" s="248" t="s">
        <v>2305</v>
      </c>
      <c r="H323" s="249">
        <v>36</v>
      </c>
      <c r="I323" s="248" t="s">
        <v>1237</v>
      </c>
      <c r="J323" s="249">
        <v>40</v>
      </c>
      <c r="K323" s="248" t="s">
        <v>2298</v>
      </c>
      <c r="L323" s="248" t="s">
        <v>2306</v>
      </c>
      <c r="M323" s="248">
        <v>5</v>
      </c>
      <c r="N323" s="248"/>
      <c r="O323" s="248" t="s">
        <v>4906</v>
      </c>
      <c r="P323" s="248" t="s">
        <v>6424</v>
      </c>
      <c r="Q323" s="248" t="s">
        <v>4903</v>
      </c>
      <c r="R323" s="250"/>
    </row>
    <row r="324" spans="1:18" x14ac:dyDescent="0.8">
      <c r="A324" s="248" t="s">
        <v>5132</v>
      </c>
      <c r="B324" s="248" t="s">
        <v>5133</v>
      </c>
      <c r="C324" s="248" t="s">
        <v>1923</v>
      </c>
      <c r="D324" s="248" t="s">
        <v>5134</v>
      </c>
      <c r="E324" s="248">
        <v>10</v>
      </c>
      <c r="F324" s="248" t="s">
        <v>2304</v>
      </c>
      <c r="G324" s="248" t="s">
        <v>2305</v>
      </c>
      <c r="H324" s="249">
        <v>37</v>
      </c>
      <c r="I324" s="248" t="s">
        <v>1244</v>
      </c>
      <c r="J324" s="249">
        <v>38</v>
      </c>
      <c r="K324" s="248" t="s">
        <v>2298</v>
      </c>
      <c r="L324" s="248" t="s">
        <v>2306</v>
      </c>
      <c r="M324" s="248">
        <v>6</v>
      </c>
      <c r="N324" s="248"/>
      <c r="O324" s="248" t="s">
        <v>5135</v>
      </c>
      <c r="P324" s="248" t="s">
        <v>6423</v>
      </c>
      <c r="Q324" s="248" t="s">
        <v>5132</v>
      </c>
      <c r="R324" s="250"/>
    </row>
    <row r="325" spans="1:18" x14ac:dyDescent="0.8">
      <c r="A325" s="248" t="s">
        <v>5136</v>
      </c>
      <c r="B325" s="248" t="s">
        <v>5137</v>
      </c>
      <c r="C325" s="248" t="s">
        <v>1924</v>
      </c>
      <c r="D325" s="248" t="s">
        <v>5138</v>
      </c>
      <c r="E325" s="248">
        <v>10</v>
      </c>
      <c r="F325" s="248" t="s">
        <v>2304</v>
      </c>
      <c r="G325" s="248" t="s">
        <v>2305</v>
      </c>
      <c r="H325" s="249">
        <v>37</v>
      </c>
      <c r="I325" s="248" t="s">
        <v>1244</v>
      </c>
      <c r="J325" s="249">
        <v>75</v>
      </c>
      <c r="K325" s="248" t="s">
        <v>2298</v>
      </c>
      <c r="L325" s="248" t="s">
        <v>2306</v>
      </c>
      <c r="M325" s="248">
        <v>6</v>
      </c>
      <c r="N325" s="248"/>
      <c r="O325" s="248" t="s">
        <v>5139</v>
      </c>
      <c r="P325" s="248" t="s">
        <v>6423</v>
      </c>
      <c r="Q325" s="248" t="s">
        <v>5136</v>
      </c>
      <c r="R325" s="250"/>
    </row>
    <row r="326" spans="1:18" x14ac:dyDescent="0.8">
      <c r="A326" s="248" t="s">
        <v>5140</v>
      </c>
      <c r="B326" s="248" t="s">
        <v>5141</v>
      </c>
      <c r="C326" s="248" t="s">
        <v>1925</v>
      </c>
      <c r="D326" s="248" t="s">
        <v>5142</v>
      </c>
      <c r="E326" s="248">
        <v>10</v>
      </c>
      <c r="F326" s="248" t="s">
        <v>2304</v>
      </c>
      <c r="G326" s="248" t="s">
        <v>2305</v>
      </c>
      <c r="H326" s="249">
        <v>37</v>
      </c>
      <c r="I326" s="248" t="s">
        <v>1244</v>
      </c>
      <c r="J326" s="249">
        <v>42</v>
      </c>
      <c r="K326" s="248" t="s">
        <v>2298</v>
      </c>
      <c r="L326" s="248" t="s">
        <v>2306</v>
      </c>
      <c r="M326" s="248">
        <v>5</v>
      </c>
      <c r="N326" s="248"/>
      <c r="O326" s="248" t="s">
        <v>5143</v>
      </c>
      <c r="P326" s="248" t="s">
        <v>6424</v>
      </c>
      <c r="Q326" s="248" t="s">
        <v>5140</v>
      </c>
      <c r="R326" s="250"/>
    </row>
    <row r="327" spans="1:18" x14ac:dyDescent="0.8">
      <c r="A327" s="248" t="s">
        <v>5144</v>
      </c>
      <c r="B327" s="248" t="s">
        <v>5145</v>
      </c>
      <c r="C327" s="248" t="s">
        <v>1926</v>
      </c>
      <c r="D327" s="248" t="s">
        <v>5146</v>
      </c>
      <c r="E327" s="248">
        <v>10</v>
      </c>
      <c r="F327" s="248" t="s">
        <v>2304</v>
      </c>
      <c r="G327" s="248" t="s">
        <v>2305</v>
      </c>
      <c r="H327" s="249">
        <v>37</v>
      </c>
      <c r="I327" s="248" t="s">
        <v>1244</v>
      </c>
      <c r="J327" s="249">
        <v>30</v>
      </c>
      <c r="K327" s="248" t="s">
        <v>2298</v>
      </c>
      <c r="L327" s="248" t="s">
        <v>2306</v>
      </c>
      <c r="M327" s="248">
        <v>5</v>
      </c>
      <c r="N327" s="248"/>
      <c r="O327" s="248" t="s">
        <v>5147</v>
      </c>
      <c r="P327" s="248" t="s">
        <v>6424</v>
      </c>
      <c r="Q327" s="248" t="s">
        <v>5144</v>
      </c>
      <c r="R327" s="250"/>
    </row>
    <row r="328" spans="1:18" x14ac:dyDescent="0.8">
      <c r="A328" s="248" t="s">
        <v>5148</v>
      </c>
      <c r="B328" s="248" t="s">
        <v>5149</v>
      </c>
      <c r="C328" s="248" t="s">
        <v>1927</v>
      </c>
      <c r="D328" s="248" t="s">
        <v>5150</v>
      </c>
      <c r="E328" s="248">
        <v>10</v>
      </c>
      <c r="F328" s="248" t="s">
        <v>2304</v>
      </c>
      <c r="G328" s="248" t="s">
        <v>2305</v>
      </c>
      <c r="H328" s="249">
        <v>37</v>
      </c>
      <c r="I328" s="248" t="s">
        <v>1244</v>
      </c>
      <c r="J328" s="249">
        <v>64</v>
      </c>
      <c r="K328" s="248" t="s">
        <v>2298</v>
      </c>
      <c r="L328" s="248" t="s">
        <v>2306</v>
      </c>
      <c r="M328" s="248">
        <v>6</v>
      </c>
      <c r="N328" s="248"/>
      <c r="O328" s="248" t="s">
        <v>5151</v>
      </c>
      <c r="P328" s="248" t="s">
        <v>6423</v>
      </c>
      <c r="Q328" s="248" t="s">
        <v>5148</v>
      </c>
      <c r="R328" s="250"/>
    </row>
    <row r="329" spans="1:18" x14ac:dyDescent="0.8">
      <c r="A329" s="248" t="s">
        <v>5152</v>
      </c>
      <c r="B329" s="248" t="s">
        <v>5153</v>
      </c>
      <c r="C329" s="248" t="s">
        <v>1928</v>
      </c>
      <c r="D329" s="248" t="s">
        <v>5154</v>
      </c>
      <c r="E329" s="248">
        <v>10</v>
      </c>
      <c r="F329" s="248" t="s">
        <v>2304</v>
      </c>
      <c r="G329" s="248" t="s">
        <v>2305</v>
      </c>
      <c r="H329" s="249">
        <v>37</v>
      </c>
      <c r="I329" s="248" t="s">
        <v>1244</v>
      </c>
      <c r="J329" s="249">
        <v>32</v>
      </c>
      <c r="K329" s="248" t="s">
        <v>2298</v>
      </c>
      <c r="L329" s="248" t="s">
        <v>2306</v>
      </c>
      <c r="M329" s="248">
        <v>5</v>
      </c>
      <c r="N329" s="248"/>
      <c r="O329" s="248" t="s">
        <v>5155</v>
      </c>
      <c r="P329" s="248" t="s">
        <v>6424</v>
      </c>
      <c r="Q329" s="248" t="s">
        <v>5152</v>
      </c>
      <c r="R329" s="250"/>
    </row>
    <row r="330" spans="1:18" x14ac:dyDescent="0.8">
      <c r="A330" s="248" t="s">
        <v>4255</v>
      </c>
      <c r="B330" s="248" t="s">
        <v>4256</v>
      </c>
      <c r="C330" s="248" t="s">
        <v>1779</v>
      </c>
      <c r="D330" s="248" t="s">
        <v>4257</v>
      </c>
      <c r="E330" s="248">
        <v>8</v>
      </c>
      <c r="F330" s="248" t="s">
        <v>2304</v>
      </c>
      <c r="G330" s="248" t="s">
        <v>2305</v>
      </c>
      <c r="H330" s="249">
        <v>39</v>
      </c>
      <c r="I330" s="248" t="s">
        <v>1235</v>
      </c>
      <c r="J330" s="249">
        <v>78</v>
      </c>
      <c r="K330" s="248" t="s">
        <v>2298</v>
      </c>
      <c r="L330" s="248" t="s">
        <v>2311</v>
      </c>
      <c r="M330" s="248">
        <v>10</v>
      </c>
      <c r="N330" s="248"/>
      <c r="O330" s="248" t="s">
        <v>4258</v>
      </c>
      <c r="P330" s="248" t="s">
        <v>6420</v>
      </c>
      <c r="Q330" s="248" t="s">
        <v>4255</v>
      </c>
      <c r="R330" s="250"/>
    </row>
    <row r="331" spans="1:18" x14ac:dyDescent="0.8">
      <c r="A331" s="248" t="s">
        <v>4259</v>
      </c>
      <c r="B331" s="248" t="s">
        <v>4260</v>
      </c>
      <c r="C331" s="248" t="s">
        <v>1780</v>
      </c>
      <c r="D331" s="248" t="s">
        <v>4261</v>
      </c>
      <c r="E331" s="248">
        <v>8</v>
      </c>
      <c r="F331" s="248" t="s">
        <v>2304</v>
      </c>
      <c r="G331" s="248" t="s">
        <v>2305</v>
      </c>
      <c r="H331" s="249">
        <v>39</v>
      </c>
      <c r="I331" s="248" t="s">
        <v>1235</v>
      </c>
      <c r="J331" s="249">
        <v>40</v>
      </c>
      <c r="K331" s="248" t="s">
        <v>2298</v>
      </c>
      <c r="L331" s="248" t="s">
        <v>2306</v>
      </c>
      <c r="M331" s="248">
        <v>6</v>
      </c>
      <c r="N331" s="248"/>
      <c r="O331" s="248" t="s">
        <v>4262</v>
      </c>
      <c r="P331" s="248" t="s">
        <v>6423</v>
      </c>
      <c r="Q331" s="248" t="s">
        <v>4259</v>
      </c>
      <c r="R331" s="250"/>
    </row>
    <row r="332" spans="1:18" x14ac:dyDescent="0.8">
      <c r="A332" s="248" t="s">
        <v>4263</v>
      </c>
      <c r="B332" s="248" t="s">
        <v>4264</v>
      </c>
      <c r="C332" s="248" t="s">
        <v>1781</v>
      </c>
      <c r="D332" s="248" t="s">
        <v>4265</v>
      </c>
      <c r="E332" s="248">
        <v>8</v>
      </c>
      <c r="F332" s="248" t="s">
        <v>2304</v>
      </c>
      <c r="G332" s="248" t="s">
        <v>2305</v>
      </c>
      <c r="H332" s="249">
        <v>39</v>
      </c>
      <c r="I332" s="248" t="s">
        <v>1235</v>
      </c>
      <c r="J332" s="249">
        <v>90</v>
      </c>
      <c r="K332" s="248" t="s">
        <v>2298</v>
      </c>
      <c r="L332" s="248" t="s">
        <v>2311</v>
      </c>
      <c r="M332" s="248">
        <v>10</v>
      </c>
      <c r="N332" s="248"/>
      <c r="O332" s="248" t="s">
        <v>4266</v>
      </c>
      <c r="P332" s="248" t="s">
        <v>6420</v>
      </c>
      <c r="Q332" s="248" t="s">
        <v>4263</v>
      </c>
      <c r="R332" s="250"/>
    </row>
    <row r="333" spans="1:18" x14ac:dyDescent="0.8">
      <c r="A333" s="248" t="s">
        <v>4267</v>
      </c>
      <c r="B333" s="248" t="s">
        <v>4268</v>
      </c>
      <c r="C333" s="248" t="s">
        <v>1782</v>
      </c>
      <c r="D333" s="248" t="s">
        <v>4269</v>
      </c>
      <c r="E333" s="248">
        <v>8</v>
      </c>
      <c r="F333" s="248" t="s">
        <v>2304</v>
      </c>
      <c r="G333" s="248" t="s">
        <v>2305</v>
      </c>
      <c r="H333" s="249">
        <v>39</v>
      </c>
      <c r="I333" s="248" t="s">
        <v>1235</v>
      </c>
      <c r="J333" s="249">
        <v>40</v>
      </c>
      <c r="K333" s="248" t="s">
        <v>2298</v>
      </c>
      <c r="L333" s="248" t="s">
        <v>2306</v>
      </c>
      <c r="M333" s="248">
        <v>6</v>
      </c>
      <c r="N333" s="248"/>
      <c r="O333" s="248" t="s">
        <v>4270</v>
      </c>
      <c r="P333" s="248" t="s">
        <v>6423</v>
      </c>
      <c r="Q333" s="248" t="s">
        <v>4267</v>
      </c>
      <c r="R333" s="250"/>
    </row>
    <row r="334" spans="1:18" x14ac:dyDescent="0.8">
      <c r="A334" s="248" t="s">
        <v>3923</v>
      </c>
      <c r="B334" s="248" t="s">
        <v>3924</v>
      </c>
      <c r="C334" s="248" t="s">
        <v>1673</v>
      </c>
      <c r="D334" s="248" t="s">
        <v>3925</v>
      </c>
      <c r="E334" s="248">
        <v>7</v>
      </c>
      <c r="F334" s="248" t="s">
        <v>2304</v>
      </c>
      <c r="G334" s="248" t="s">
        <v>2305</v>
      </c>
      <c r="H334" s="249">
        <v>40</v>
      </c>
      <c r="I334" s="248" t="s">
        <v>1227</v>
      </c>
      <c r="J334" s="249">
        <v>44</v>
      </c>
      <c r="K334" s="248" t="s">
        <v>2290</v>
      </c>
      <c r="L334" s="248" t="s">
        <v>2306</v>
      </c>
      <c r="M334" s="248">
        <v>6</v>
      </c>
      <c r="N334" s="248"/>
      <c r="O334" s="248" t="s">
        <v>3926</v>
      </c>
      <c r="P334" s="248" t="s">
        <v>6423</v>
      </c>
      <c r="Q334" s="248" t="s">
        <v>3923</v>
      </c>
      <c r="R334" s="250"/>
    </row>
    <row r="335" spans="1:18" x14ac:dyDescent="0.8">
      <c r="A335" s="248" t="s">
        <v>3927</v>
      </c>
      <c r="B335" s="248" t="s">
        <v>3928</v>
      </c>
      <c r="C335" s="248" t="s">
        <v>1674</v>
      </c>
      <c r="D335" s="248" t="s">
        <v>3929</v>
      </c>
      <c r="E335" s="248">
        <v>7</v>
      </c>
      <c r="F335" s="248" t="s">
        <v>2304</v>
      </c>
      <c r="G335" s="248" t="s">
        <v>2305</v>
      </c>
      <c r="H335" s="249">
        <v>40</v>
      </c>
      <c r="I335" s="248" t="s">
        <v>1227</v>
      </c>
      <c r="J335" s="249">
        <v>34</v>
      </c>
      <c r="K335" s="248" t="s">
        <v>2290</v>
      </c>
      <c r="L335" s="248" t="s">
        <v>2306</v>
      </c>
      <c r="M335" s="248">
        <v>5</v>
      </c>
      <c r="N335" s="248"/>
      <c r="O335" s="248" t="s">
        <v>3930</v>
      </c>
      <c r="P335" s="248" t="s">
        <v>6424</v>
      </c>
      <c r="Q335" s="248" t="s">
        <v>3927</v>
      </c>
      <c r="R335" s="250"/>
    </row>
    <row r="336" spans="1:18" x14ac:dyDescent="0.8">
      <c r="A336" s="248" t="s">
        <v>3931</v>
      </c>
      <c r="B336" s="248" t="s">
        <v>3932</v>
      </c>
      <c r="C336" s="248" t="s">
        <v>1675</v>
      </c>
      <c r="D336" s="248" t="s">
        <v>3933</v>
      </c>
      <c r="E336" s="248">
        <v>7</v>
      </c>
      <c r="F336" s="248" t="s">
        <v>2304</v>
      </c>
      <c r="G336" s="248" t="s">
        <v>2305</v>
      </c>
      <c r="H336" s="249">
        <v>40</v>
      </c>
      <c r="I336" s="248" t="s">
        <v>1227</v>
      </c>
      <c r="J336" s="249">
        <v>100</v>
      </c>
      <c r="K336" s="248" t="s">
        <v>2290</v>
      </c>
      <c r="L336" s="248" t="s">
        <v>2311</v>
      </c>
      <c r="M336" s="248">
        <v>10</v>
      </c>
      <c r="N336" s="248"/>
      <c r="O336" s="248" t="s">
        <v>3934</v>
      </c>
      <c r="P336" s="248" t="s">
        <v>6420</v>
      </c>
      <c r="Q336" s="248" t="s">
        <v>3931</v>
      </c>
      <c r="R336" s="250"/>
    </row>
    <row r="337" spans="1:18" x14ac:dyDescent="0.8">
      <c r="A337" s="248" t="s">
        <v>3935</v>
      </c>
      <c r="B337" s="248" t="s">
        <v>3936</v>
      </c>
      <c r="C337" s="248" t="s">
        <v>2130</v>
      </c>
      <c r="D337" s="248" t="s">
        <v>3937</v>
      </c>
      <c r="E337" s="248">
        <v>7</v>
      </c>
      <c r="F337" s="248" t="s">
        <v>2296</v>
      </c>
      <c r="G337" s="248" t="s">
        <v>2297</v>
      </c>
      <c r="H337" s="249">
        <v>40</v>
      </c>
      <c r="I337" s="248" t="s">
        <v>1227</v>
      </c>
      <c r="J337" s="249">
        <v>350</v>
      </c>
      <c r="K337" s="248" t="s">
        <v>2290</v>
      </c>
      <c r="L337" s="248" t="s">
        <v>2299</v>
      </c>
      <c r="M337" s="248">
        <v>15</v>
      </c>
      <c r="N337" s="248"/>
      <c r="O337" s="248" t="s">
        <v>3938</v>
      </c>
      <c r="P337" s="248" t="s">
        <v>6416</v>
      </c>
      <c r="Q337" s="248" t="s">
        <v>3935</v>
      </c>
      <c r="R337" s="250"/>
    </row>
    <row r="338" spans="1:18" x14ac:dyDescent="0.8">
      <c r="A338" s="248" t="s">
        <v>3939</v>
      </c>
      <c r="B338" s="248" t="s">
        <v>3940</v>
      </c>
      <c r="C338" s="248" t="s">
        <v>1676</v>
      </c>
      <c r="D338" s="248" t="s">
        <v>3941</v>
      </c>
      <c r="E338" s="248">
        <v>7</v>
      </c>
      <c r="F338" s="248" t="s">
        <v>2304</v>
      </c>
      <c r="G338" s="248" t="s">
        <v>2305</v>
      </c>
      <c r="H338" s="249">
        <v>40</v>
      </c>
      <c r="I338" s="248" t="s">
        <v>1227</v>
      </c>
      <c r="J338" s="249">
        <v>82</v>
      </c>
      <c r="K338" s="248" t="s">
        <v>2290</v>
      </c>
      <c r="L338" s="248" t="s">
        <v>2306</v>
      </c>
      <c r="M338" s="248">
        <v>6</v>
      </c>
      <c r="N338" s="248"/>
      <c r="O338" s="248" t="s">
        <v>3942</v>
      </c>
      <c r="P338" s="248" t="s">
        <v>6423</v>
      </c>
      <c r="Q338" s="248" t="s">
        <v>3939</v>
      </c>
      <c r="R338" s="250"/>
    </row>
    <row r="339" spans="1:18" x14ac:dyDescent="0.8">
      <c r="A339" s="248" t="s">
        <v>3943</v>
      </c>
      <c r="B339" s="248" t="s">
        <v>3944</v>
      </c>
      <c r="C339" s="248" t="s">
        <v>1677</v>
      </c>
      <c r="D339" s="248" t="s">
        <v>3945</v>
      </c>
      <c r="E339" s="248">
        <v>7</v>
      </c>
      <c r="F339" s="248" t="s">
        <v>2304</v>
      </c>
      <c r="G339" s="248" t="s">
        <v>2305</v>
      </c>
      <c r="H339" s="249">
        <v>40</v>
      </c>
      <c r="I339" s="248" t="s">
        <v>1227</v>
      </c>
      <c r="J339" s="249">
        <v>200</v>
      </c>
      <c r="K339" s="248" t="s">
        <v>2290</v>
      </c>
      <c r="L339" s="248" t="s">
        <v>2340</v>
      </c>
      <c r="M339" s="248">
        <v>13</v>
      </c>
      <c r="N339" s="248"/>
      <c r="O339" s="248" t="s">
        <v>3946</v>
      </c>
      <c r="P339" s="248" t="s">
        <v>6419</v>
      </c>
      <c r="Q339" s="248" t="s">
        <v>3943</v>
      </c>
      <c r="R339" s="250"/>
    </row>
    <row r="340" spans="1:18" x14ac:dyDescent="0.8">
      <c r="A340" s="248" t="s">
        <v>3947</v>
      </c>
      <c r="B340" s="248" t="s">
        <v>3948</v>
      </c>
      <c r="C340" s="248" t="s">
        <v>1678</v>
      </c>
      <c r="D340" s="248" t="s">
        <v>3949</v>
      </c>
      <c r="E340" s="248">
        <v>7</v>
      </c>
      <c r="F340" s="248" t="s">
        <v>2304</v>
      </c>
      <c r="G340" s="248" t="s">
        <v>2305</v>
      </c>
      <c r="H340" s="249">
        <v>40</v>
      </c>
      <c r="I340" s="248" t="s">
        <v>1227</v>
      </c>
      <c r="J340" s="249">
        <v>70</v>
      </c>
      <c r="K340" s="248" t="s">
        <v>2290</v>
      </c>
      <c r="L340" s="248" t="s">
        <v>2306</v>
      </c>
      <c r="M340" s="248">
        <v>6</v>
      </c>
      <c r="N340" s="248"/>
      <c r="O340" s="248" t="s">
        <v>3950</v>
      </c>
      <c r="P340" s="248" t="s">
        <v>6423</v>
      </c>
      <c r="Q340" s="248" t="s">
        <v>3947</v>
      </c>
      <c r="R340" s="250"/>
    </row>
    <row r="341" spans="1:18" x14ac:dyDescent="0.8">
      <c r="A341" s="248" t="s">
        <v>3951</v>
      </c>
      <c r="B341" s="248" t="s">
        <v>3952</v>
      </c>
      <c r="C341" s="248" t="s">
        <v>1679</v>
      </c>
      <c r="D341" s="248" t="s">
        <v>3953</v>
      </c>
      <c r="E341" s="248">
        <v>7</v>
      </c>
      <c r="F341" s="248" t="s">
        <v>2304</v>
      </c>
      <c r="G341" s="248" t="s">
        <v>2305</v>
      </c>
      <c r="H341" s="249">
        <v>40</v>
      </c>
      <c r="I341" s="248" t="s">
        <v>1227</v>
      </c>
      <c r="J341" s="249">
        <v>110</v>
      </c>
      <c r="K341" s="248" t="s">
        <v>2290</v>
      </c>
      <c r="L341" s="248" t="s">
        <v>2340</v>
      </c>
      <c r="M341" s="248">
        <v>13</v>
      </c>
      <c r="N341" s="248"/>
      <c r="O341" s="248" t="s">
        <v>3954</v>
      </c>
      <c r="P341" s="248" t="s">
        <v>6419</v>
      </c>
      <c r="Q341" s="248" t="s">
        <v>3951</v>
      </c>
      <c r="R341" s="250"/>
    </row>
    <row r="342" spans="1:18" x14ac:dyDescent="0.8">
      <c r="A342" s="248" t="s">
        <v>3955</v>
      </c>
      <c r="B342" s="248" t="s">
        <v>3956</v>
      </c>
      <c r="C342" s="248" t="s">
        <v>1680</v>
      </c>
      <c r="D342" s="248" t="s">
        <v>3957</v>
      </c>
      <c r="E342" s="248">
        <v>7</v>
      </c>
      <c r="F342" s="248" t="s">
        <v>2304</v>
      </c>
      <c r="G342" s="248" t="s">
        <v>2305</v>
      </c>
      <c r="H342" s="249">
        <v>40</v>
      </c>
      <c r="I342" s="248" t="s">
        <v>1227</v>
      </c>
      <c r="J342" s="249">
        <v>39</v>
      </c>
      <c r="K342" s="248" t="s">
        <v>2290</v>
      </c>
      <c r="L342" s="248" t="s">
        <v>2306</v>
      </c>
      <c r="M342" s="248">
        <v>5</v>
      </c>
      <c r="N342" s="248"/>
      <c r="O342" s="248" t="s">
        <v>3958</v>
      </c>
      <c r="P342" s="248" t="s">
        <v>6424</v>
      </c>
      <c r="Q342" s="248" t="s">
        <v>3955</v>
      </c>
      <c r="R342" s="250"/>
    </row>
    <row r="343" spans="1:18" x14ac:dyDescent="0.8">
      <c r="A343" s="248" t="s">
        <v>3959</v>
      </c>
      <c r="B343" s="248" t="s">
        <v>3960</v>
      </c>
      <c r="C343" s="248" t="s">
        <v>1681</v>
      </c>
      <c r="D343" s="248" t="s">
        <v>3961</v>
      </c>
      <c r="E343" s="248">
        <v>7</v>
      </c>
      <c r="F343" s="248" t="s">
        <v>2304</v>
      </c>
      <c r="G343" s="248" t="s">
        <v>2305</v>
      </c>
      <c r="H343" s="249">
        <v>40</v>
      </c>
      <c r="I343" s="248" t="s">
        <v>1227</v>
      </c>
      <c r="J343" s="249">
        <v>109</v>
      </c>
      <c r="K343" s="248" t="s">
        <v>2290</v>
      </c>
      <c r="L343" s="248" t="s">
        <v>2340</v>
      </c>
      <c r="M343" s="248">
        <v>13</v>
      </c>
      <c r="N343" s="248"/>
      <c r="O343" s="248" t="s">
        <v>3962</v>
      </c>
      <c r="P343" s="248" t="s">
        <v>6419</v>
      </c>
      <c r="Q343" s="248" t="s">
        <v>3959</v>
      </c>
      <c r="R343" s="250"/>
    </row>
    <row r="344" spans="1:18" x14ac:dyDescent="0.8">
      <c r="A344" s="248" t="s">
        <v>3963</v>
      </c>
      <c r="B344" s="248" t="s">
        <v>3964</v>
      </c>
      <c r="C344" s="248" t="s">
        <v>1682</v>
      </c>
      <c r="D344" s="248" t="s">
        <v>3965</v>
      </c>
      <c r="E344" s="248">
        <v>7</v>
      </c>
      <c r="F344" s="248" t="s">
        <v>2304</v>
      </c>
      <c r="G344" s="248" t="s">
        <v>2305</v>
      </c>
      <c r="H344" s="249">
        <v>40</v>
      </c>
      <c r="I344" s="248" t="s">
        <v>1227</v>
      </c>
      <c r="J344" s="249">
        <v>36</v>
      </c>
      <c r="K344" s="248" t="s">
        <v>2290</v>
      </c>
      <c r="L344" s="248" t="s">
        <v>2306</v>
      </c>
      <c r="M344" s="248">
        <v>5</v>
      </c>
      <c r="N344" s="248"/>
      <c r="O344" s="248" t="s">
        <v>3966</v>
      </c>
      <c r="P344" s="248" t="s">
        <v>6424</v>
      </c>
      <c r="Q344" s="248" t="s">
        <v>3963</v>
      </c>
      <c r="R344" s="250"/>
    </row>
    <row r="345" spans="1:18" x14ac:dyDescent="0.8">
      <c r="A345" s="248" t="s">
        <v>3967</v>
      </c>
      <c r="B345" s="248" t="s">
        <v>3968</v>
      </c>
      <c r="C345" s="248" t="s">
        <v>1683</v>
      </c>
      <c r="D345" s="248" t="s">
        <v>3969</v>
      </c>
      <c r="E345" s="248">
        <v>7</v>
      </c>
      <c r="F345" s="248" t="s">
        <v>2304</v>
      </c>
      <c r="G345" s="248" t="s">
        <v>2305</v>
      </c>
      <c r="H345" s="249">
        <v>40</v>
      </c>
      <c r="I345" s="248" t="s">
        <v>1227</v>
      </c>
      <c r="J345" s="249">
        <v>34</v>
      </c>
      <c r="K345" s="248" t="s">
        <v>2290</v>
      </c>
      <c r="L345" s="248" t="s">
        <v>2306</v>
      </c>
      <c r="M345" s="248">
        <v>5</v>
      </c>
      <c r="N345" s="248"/>
      <c r="O345" s="248" t="s">
        <v>3970</v>
      </c>
      <c r="P345" s="248" t="s">
        <v>6424</v>
      </c>
      <c r="Q345" s="248" t="s">
        <v>3967</v>
      </c>
      <c r="R345" s="250"/>
    </row>
    <row r="346" spans="1:18" x14ac:dyDescent="0.8">
      <c r="A346" s="248" t="s">
        <v>3971</v>
      </c>
      <c r="B346" s="248" t="s">
        <v>3972</v>
      </c>
      <c r="C346" s="248" t="s">
        <v>1684</v>
      </c>
      <c r="D346" s="248" t="s">
        <v>3973</v>
      </c>
      <c r="E346" s="248">
        <v>7</v>
      </c>
      <c r="F346" s="248" t="s">
        <v>2304</v>
      </c>
      <c r="G346" s="248" t="s">
        <v>2305</v>
      </c>
      <c r="H346" s="249">
        <v>40</v>
      </c>
      <c r="I346" s="248" t="s">
        <v>1227</v>
      </c>
      <c r="J346" s="249">
        <v>69</v>
      </c>
      <c r="K346" s="248" t="s">
        <v>2290</v>
      </c>
      <c r="L346" s="248" t="s">
        <v>2311</v>
      </c>
      <c r="M346" s="248">
        <v>10</v>
      </c>
      <c r="N346" s="248"/>
      <c r="O346" s="248" t="s">
        <v>3974</v>
      </c>
      <c r="P346" s="248" t="s">
        <v>6420</v>
      </c>
      <c r="Q346" s="248" t="s">
        <v>3971</v>
      </c>
      <c r="R346" s="250"/>
    </row>
    <row r="347" spans="1:18" x14ac:dyDescent="0.8">
      <c r="A347" s="248" t="s">
        <v>3975</v>
      </c>
      <c r="B347" s="248" t="s">
        <v>3976</v>
      </c>
      <c r="C347" s="248" t="s">
        <v>1685</v>
      </c>
      <c r="D347" s="248" t="s">
        <v>3977</v>
      </c>
      <c r="E347" s="248">
        <v>7</v>
      </c>
      <c r="F347" s="248" t="s">
        <v>2304</v>
      </c>
      <c r="G347" s="248" t="s">
        <v>2305</v>
      </c>
      <c r="H347" s="249">
        <v>40</v>
      </c>
      <c r="I347" s="248" t="s">
        <v>1227</v>
      </c>
      <c r="J347" s="249">
        <v>70</v>
      </c>
      <c r="K347" s="248" t="s">
        <v>2290</v>
      </c>
      <c r="L347" s="248" t="s">
        <v>2311</v>
      </c>
      <c r="M347" s="248">
        <v>10</v>
      </c>
      <c r="N347" s="248"/>
      <c r="O347" s="248" t="s">
        <v>3978</v>
      </c>
      <c r="P347" s="248" t="s">
        <v>6420</v>
      </c>
      <c r="Q347" s="248" t="s">
        <v>3975</v>
      </c>
      <c r="R347" s="250"/>
    </row>
    <row r="348" spans="1:18" x14ac:dyDescent="0.8">
      <c r="A348" s="248" t="s">
        <v>3979</v>
      </c>
      <c r="B348" s="248" t="s">
        <v>3980</v>
      </c>
      <c r="C348" s="248" t="s">
        <v>1686</v>
      </c>
      <c r="D348" s="248" t="s">
        <v>3981</v>
      </c>
      <c r="E348" s="248">
        <v>7</v>
      </c>
      <c r="F348" s="248" t="s">
        <v>2304</v>
      </c>
      <c r="G348" s="248" t="s">
        <v>2305</v>
      </c>
      <c r="H348" s="249">
        <v>40</v>
      </c>
      <c r="I348" s="248" t="s">
        <v>1227</v>
      </c>
      <c r="J348" s="249">
        <v>85</v>
      </c>
      <c r="K348" s="248" t="s">
        <v>2290</v>
      </c>
      <c r="L348" s="248" t="s">
        <v>2311</v>
      </c>
      <c r="M348" s="248">
        <v>10</v>
      </c>
      <c r="N348" s="248"/>
      <c r="O348" s="248" t="s">
        <v>3982</v>
      </c>
      <c r="P348" s="248" t="s">
        <v>6420</v>
      </c>
      <c r="Q348" s="248" t="s">
        <v>3979</v>
      </c>
      <c r="R348" s="250"/>
    </row>
    <row r="349" spans="1:18" x14ac:dyDescent="0.8">
      <c r="A349" s="248" t="s">
        <v>3983</v>
      </c>
      <c r="B349" s="248" t="s">
        <v>3984</v>
      </c>
      <c r="C349" s="248" t="s">
        <v>1687</v>
      </c>
      <c r="D349" s="248" t="s">
        <v>3985</v>
      </c>
      <c r="E349" s="248">
        <v>7</v>
      </c>
      <c r="F349" s="248" t="s">
        <v>2304</v>
      </c>
      <c r="G349" s="248" t="s">
        <v>2305</v>
      </c>
      <c r="H349" s="249">
        <v>40</v>
      </c>
      <c r="I349" s="248" t="s">
        <v>1227</v>
      </c>
      <c r="J349" s="249">
        <v>35</v>
      </c>
      <c r="K349" s="248" t="s">
        <v>2290</v>
      </c>
      <c r="L349" s="248" t="s">
        <v>2306</v>
      </c>
      <c r="M349" s="248">
        <v>6</v>
      </c>
      <c r="N349" s="248"/>
      <c r="O349" s="248" t="s">
        <v>3986</v>
      </c>
      <c r="P349" s="248" t="s">
        <v>6423</v>
      </c>
      <c r="Q349" s="248" t="s">
        <v>3983</v>
      </c>
      <c r="R349" s="250"/>
    </row>
    <row r="350" spans="1:18" x14ac:dyDescent="0.8">
      <c r="A350" s="248" t="s">
        <v>3987</v>
      </c>
      <c r="B350" s="248" t="s">
        <v>3988</v>
      </c>
      <c r="C350" s="248" t="s">
        <v>1688</v>
      </c>
      <c r="D350" s="248" t="s">
        <v>3989</v>
      </c>
      <c r="E350" s="248">
        <v>7</v>
      </c>
      <c r="F350" s="248" t="s">
        <v>2304</v>
      </c>
      <c r="G350" s="248" t="s">
        <v>2305</v>
      </c>
      <c r="H350" s="249">
        <v>40</v>
      </c>
      <c r="I350" s="248" t="s">
        <v>1227</v>
      </c>
      <c r="J350" s="249">
        <v>45</v>
      </c>
      <c r="K350" s="248" t="s">
        <v>2290</v>
      </c>
      <c r="L350" s="248" t="s">
        <v>2306</v>
      </c>
      <c r="M350" s="248">
        <v>5</v>
      </c>
      <c r="N350" s="248"/>
      <c r="O350" s="248" t="s">
        <v>3990</v>
      </c>
      <c r="P350" s="248" t="s">
        <v>6424</v>
      </c>
      <c r="Q350" s="248" t="s">
        <v>3987</v>
      </c>
      <c r="R350" s="250"/>
    </row>
    <row r="351" spans="1:18" x14ac:dyDescent="0.8">
      <c r="A351" s="248" t="s">
        <v>3991</v>
      </c>
      <c r="B351" s="248" t="s">
        <v>3992</v>
      </c>
      <c r="C351" s="248" t="s">
        <v>1689</v>
      </c>
      <c r="D351" s="248" t="s">
        <v>3993</v>
      </c>
      <c r="E351" s="248">
        <v>7</v>
      </c>
      <c r="F351" s="248" t="s">
        <v>2304</v>
      </c>
      <c r="G351" s="248" t="s">
        <v>2305</v>
      </c>
      <c r="H351" s="249">
        <v>40</v>
      </c>
      <c r="I351" s="248" t="s">
        <v>1227</v>
      </c>
      <c r="J351" s="249">
        <v>33</v>
      </c>
      <c r="K351" s="248" t="s">
        <v>2290</v>
      </c>
      <c r="L351" s="248" t="s">
        <v>2306</v>
      </c>
      <c r="M351" s="248">
        <v>5</v>
      </c>
      <c r="N351" s="248"/>
      <c r="O351" s="248" t="s">
        <v>3994</v>
      </c>
      <c r="P351" s="248" t="s">
        <v>6424</v>
      </c>
      <c r="Q351" s="248" t="s">
        <v>3991</v>
      </c>
      <c r="R351" s="250"/>
    </row>
    <row r="352" spans="1:18" x14ac:dyDescent="0.8">
      <c r="A352" s="248" t="s">
        <v>4278</v>
      </c>
      <c r="B352" s="248" t="s">
        <v>4279</v>
      </c>
      <c r="C352" s="248" t="s">
        <v>1785</v>
      </c>
      <c r="D352" s="248" t="s">
        <v>4280</v>
      </c>
      <c r="E352" s="248">
        <v>8</v>
      </c>
      <c r="F352" s="248" t="s">
        <v>2304</v>
      </c>
      <c r="G352" s="248" t="s">
        <v>2305</v>
      </c>
      <c r="H352" s="249">
        <v>41</v>
      </c>
      <c r="I352" s="248" t="s">
        <v>1236</v>
      </c>
      <c r="J352" s="249">
        <v>52</v>
      </c>
      <c r="K352" s="248" t="s">
        <v>2298</v>
      </c>
      <c r="L352" s="248" t="s">
        <v>2306</v>
      </c>
      <c r="M352" s="248">
        <v>6</v>
      </c>
      <c r="N352" s="248"/>
      <c r="O352" s="248" t="s">
        <v>4281</v>
      </c>
      <c r="P352" s="248" t="s">
        <v>6423</v>
      </c>
      <c r="Q352" s="248" t="s">
        <v>4278</v>
      </c>
      <c r="R352" s="250"/>
    </row>
    <row r="353" spans="1:18" x14ac:dyDescent="0.8">
      <c r="A353" s="248" t="s">
        <v>4282</v>
      </c>
      <c r="B353" s="248" t="s">
        <v>4283</v>
      </c>
      <c r="C353" s="248" t="s">
        <v>1786</v>
      </c>
      <c r="D353" s="248" t="s">
        <v>4284</v>
      </c>
      <c r="E353" s="248">
        <v>8</v>
      </c>
      <c r="F353" s="248" t="s">
        <v>2304</v>
      </c>
      <c r="G353" s="248" t="s">
        <v>2305</v>
      </c>
      <c r="H353" s="249">
        <v>41</v>
      </c>
      <c r="I353" s="248" t="s">
        <v>1236</v>
      </c>
      <c r="J353" s="249">
        <v>60</v>
      </c>
      <c r="K353" s="248" t="s">
        <v>2298</v>
      </c>
      <c r="L353" s="248" t="s">
        <v>2306</v>
      </c>
      <c r="M353" s="248">
        <v>6</v>
      </c>
      <c r="N353" s="248"/>
      <c r="O353" s="248" t="s">
        <v>4285</v>
      </c>
      <c r="P353" s="248" t="s">
        <v>6423</v>
      </c>
      <c r="Q353" s="248" t="s">
        <v>4282</v>
      </c>
      <c r="R353" s="250"/>
    </row>
    <row r="354" spans="1:18" x14ac:dyDescent="0.8">
      <c r="A354" s="248" t="s">
        <v>4286</v>
      </c>
      <c r="B354" s="248" t="s">
        <v>4287</v>
      </c>
      <c r="C354" s="248" t="s">
        <v>2146</v>
      </c>
      <c r="D354" s="248" t="s">
        <v>4288</v>
      </c>
      <c r="E354" s="248">
        <v>8</v>
      </c>
      <c r="F354" s="248" t="s">
        <v>2296</v>
      </c>
      <c r="G354" s="248" t="s">
        <v>2297</v>
      </c>
      <c r="H354" s="249">
        <v>41</v>
      </c>
      <c r="I354" s="248" t="s">
        <v>1236</v>
      </c>
      <c r="J354" s="249">
        <v>234</v>
      </c>
      <c r="K354" s="248" t="s">
        <v>2298</v>
      </c>
      <c r="L354" s="248" t="s">
        <v>2299</v>
      </c>
      <c r="M354" s="248">
        <v>15</v>
      </c>
      <c r="N354" s="248"/>
      <c r="O354" s="248" t="s">
        <v>4289</v>
      </c>
      <c r="P354" s="248" t="s">
        <v>6416</v>
      </c>
      <c r="Q354" s="248" t="s">
        <v>4286</v>
      </c>
      <c r="R354" s="250"/>
    </row>
    <row r="355" spans="1:18" x14ac:dyDescent="0.8">
      <c r="A355" s="248" t="s">
        <v>4290</v>
      </c>
      <c r="B355" s="248" t="s">
        <v>4291</v>
      </c>
      <c r="C355" s="248" t="s">
        <v>1787</v>
      </c>
      <c r="D355" s="248" t="s">
        <v>4292</v>
      </c>
      <c r="E355" s="248">
        <v>8</v>
      </c>
      <c r="F355" s="248" t="s">
        <v>2304</v>
      </c>
      <c r="G355" s="248" t="s">
        <v>2305</v>
      </c>
      <c r="H355" s="249">
        <v>41</v>
      </c>
      <c r="I355" s="248" t="s">
        <v>1236</v>
      </c>
      <c r="J355" s="249">
        <v>8</v>
      </c>
      <c r="K355" s="248" t="s">
        <v>2298</v>
      </c>
      <c r="L355" s="248" t="s">
        <v>2393</v>
      </c>
      <c r="M355" s="248">
        <v>2</v>
      </c>
      <c r="N355" s="248"/>
      <c r="O355" s="248" t="s">
        <v>4293</v>
      </c>
      <c r="P355" s="248" t="s">
        <v>6411</v>
      </c>
      <c r="Q355" s="248" t="s">
        <v>4290</v>
      </c>
      <c r="R355" s="250"/>
    </row>
    <row r="356" spans="1:18" x14ac:dyDescent="0.8">
      <c r="A356" s="248" t="s">
        <v>4294</v>
      </c>
      <c r="B356" s="248" t="s">
        <v>4295</v>
      </c>
      <c r="C356" s="248" t="s">
        <v>1788</v>
      </c>
      <c r="D356" s="248" t="s">
        <v>4296</v>
      </c>
      <c r="E356" s="248">
        <v>8</v>
      </c>
      <c r="F356" s="248" t="s">
        <v>2304</v>
      </c>
      <c r="G356" s="248" t="s">
        <v>2305</v>
      </c>
      <c r="H356" s="249">
        <v>41</v>
      </c>
      <c r="I356" s="248" t="s">
        <v>1236</v>
      </c>
      <c r="J356" s="249">
        <v>40</v>
      </c>
      <c r="K356" s="248" t="s">
        <v>2298</v>
      </c>
      <c r="L356" s="248" t="s">
        <v>2306</v>
      </c>
      <c r="M356" s="248">
        <v>6</v>
      </c>
      <c r="N356" s="248"/>
      <c r="O356" s="248" t="s">
        <v>4297</v>
      </c>
      <c r="P356" s="248" t="s">
        <v>6423</v>
      </c>
      <c r="Q356" s="248" t="s">
        <v>4294</v>
      </c>
      <c r="R356" s="250"/>
    </row>
    <row r="357" spans="1:18" x14ac:dyDescent="0.8">
      <c r="A357" s="248" t="s">
        <v>4298</v>
      </c>
      <c r="B357" s="248" t="s">
        <v>4299</v>
      </c>
      <c r="C357" s="248" t="s">
        <v>1789</v>
      </c>
      <c r="D357" s="248" t="s">
        <v>4300</v>
      </c>
      <c r="E357" s="248">
        <v>8</v>
      </c>
      <c r="F357" s="248" t="s">
        <v>2304</v>
      </c>
      <c r="G357" s="248" t="s">
        <v>2305</v>
      </c>
      <c r="H357" s="249">
        <v>41</v>
      </c>
      <c r="I357" s="248" t="s">
        <v>1236</v>
      </c>
      <c r="J357" s="249">
        <v>173</v>
      </c>
      <c r="K357" s="248" t="s">
        <v>2298</v>
      </c>
      <c r="L357" s="248" t="s">
        <v>2340</v>
      </c>
      <c r="M357" s="248">
        <v>13</v>
      </c>
      <c r="N357" s="248"/>
      <c r="O357" s="248" t="s">
        <v>4301</v>
      </c>
      <c r="P357" s="248" t="s">
        <v>6419</v>
      </c>
      <c r="Q357" s="248" t="s">
        <v>4298</v>
      </c>
      <c r="R357" s="250"/>
    </row>
    <row r="358" spans="1:18" x14ac:dyDescent="0.8">
      <c r="A358" s="248" t="s">
        <v>4302</v>
      </c>
      <c r="B358" s="248" t="s">
        <v>4303</v>
      </c>
      <c r="C358" s="248" t="s">
        <v>1790</v>
      </c>
      <c r="D358" s="248" t="s">
        <v>4304</v>
      </c>
      <c r="E358" s="248">
        <v>8</v>
      </c>
      <c r="F358" s="248" t="s">
        <v>2304</v>
      </c>
      <c r="G358" s="248" t="s">
        <v>2305</v>
      </c>
      <c r="H358" s="249">
        <v>41</v>
      </c>
      <c r="I358" s="248" t="s">
        <v>1236</v>
      </c>
      <c r="J358" s="249">
        <v>30</v>
      </c>
      <c r="K358" s="248" t="s">
        <v>2298</v>
      </c>
      <c r="L358" s="248" t="s">
        <v>2306</v>
      </c>
      <c r="M358" s="248">
        <v>5</v>
      </c>
      <c r="N358" s="248"/>
      <c r="O358" s="248" t="s">
        <v>4305</v>
      </c>
      <c r="P358" s="248" t="s">
        <v>6424</v>
      </c>
      <c r="Q358" s="248" t="s">
        <v>4302</v>
      </c>
      <c r="R358" s="250"/>
    </row>
    <row r="359" spans="1:18" x14ac:dyDescent="0.8">
      <c r="A359" s="248" t="s">
        <v>4306</v>
      </c>
      <c r="B359" s="248" t="s">
        <v>4307</v>
      </c>
      <c r="C359" s="248" t="s">
        <v>1791</v>
      </c>
      <c r="D359" s="248" t="s">
        <v>4308</v>
      </c>
      <c r="E359" s="248">
        <v>8</v>
      </c>
      <c r="F359" s="248" t="s">
        <v>2304</v>
      </c>
      <c r="G359" s="248" t="s">
        <v>2305</v>
      </c>
      <c r="H359" s="249">
        <v>41</v>
      </c>
      <c r="I359" s="248" t="s">
        <v>1236</v>
      </c>
      <c r="J359" s="249">
        <v>30</v>
      </c>
      <c r="K359" s="248" t="s">
        <v>2298</v>
      </c>
      <c r="L359" s="248" t="s">
        <v>2306</v>
      </c>
      <c r="M359" s="248">
        <v>5</v>
      </c>
      <c r="N359" s="248"/>
      <c r="O359" s="248" t="s">
        <v>4309</v>
      </c>
      <c r="P359" s="248" t="s">
        <v>6424</v>
      </c>
      <c r="Q359" s="248" t="s">
        <v>4306</v>
      </c>
      <c r="R359" s="250"/>
    </row>
    <row r="360" spans="1:18" x14ac:dyDescent="0.8">
      <c r="A360" s="248" t="s">
        <v>4310</v>
      </c>
      <c r="B360" s="248" t="s">
        <v>4311</v>
      </c>
      <c r="C360" s="248" t="s">
        <v>1792</v>
      </c>
      <c r="D360" s="248" t="s">
        <v>4312</v>
      </c>
      <c r="E360" s="248">
        <v>8</v>
      </c>
      <c r="F360" s="248" t="s">
        <v>2304</v>
      </c>
      <c r="G360" s="248" t="s">
        <v>2305</v>
      </c>
      <c r="H360" s="249">
        <v>41</v>
      </c>
      <c r="I360" s="248" t="s">
        <v>1236</v>
      </c>
      <c r="J360" s="249">
        <v>36</v>
      </c>
      <c r="K360" s="248" t="s">
        <v>2298</v>
      </c>
      <c r="L360" s="248" t="s">
        <v>2306</v>
      </c>
      <c r="M360" s="248">
        <v>6</v>
      </c>
      <c r="N360" s="248"/>
      <c r="O360" s="248" t="s">
        <v>4313</v>
      </c>
      <c r="P360" s="248" t="s">
        <v>6423</v>
      </c>
      <c r="Q360" s="248" t="s">
        <v>4310</v>
      </c>
      <c r="R360" s="250"/>
    </row>
    <row r="361" spans="1:18" x14ac:dyDescent="0.8">
      <c r="A361" s="248" t="s">
        <v>4314</v>
      </c>
      <c r="B361" s="248" t="s">
        <v>4315</v>
      </c>
      <c r="C361" s="248" t="s">
        <v>1793</v>
      </c>
      <c r="D361" s="248" t="s">
        <v>4316</v>
      </c>
      <c r="E361" s="248">
        <v>8</v>
      </c>
      <c r="F361" s="248" t="s">
        <v>2304</v>
      </c>
      <c r="G361" s="248" t="s">
        <v>2305</v>
      </c>
      <c r="H361" s="249">
        <v>41</v>
      </c>
      <c r="I361" s="248" t="s">
        <v>1236</v>
      </c>
      <c r="J361" s="249">
        <v>55</v>
      </c>
      <c r="K361" s="248" t="s">
        <v>2298</v>
      </c>
      <c r="L361" s="248" t="s">
        <v>2306</v>
      </c>
      <c r="M361" s="248">
        <v>6</v>
      </c>
      <c r="N361" s="248"/>
      <c r="O361" s="248" t="s">
        <v>4317</v>
      </c>
      <c r="P361" s="248" t="s">
        <v>6423</v>
      </c>
      <c r="Q361" s="248" t="s">
        <v>4314</v>
      </c>
      <c r="R361" s="250"/>
    </row>
    <row r="362" spans="1:18" x14ac:dyDescent="0.8">
      <c r="A362" s="248" t="s">
        <v>4318</v>
      </c>
      <c r="B362" s="248" t="s">
        <v>4319</v>
      </c>
      <c r="C362" s="248" t="s">
        <v>1794</v>
      </c>
      <c r="D362" s="248" t="s">
        <v>4320</v>
      </c>
      <c r="E362" s="248">
        <v>8</v>
      </c>
      <c r="F362" s="248" t="s">
        <v>2304</v>
      </c>
      <c r="G362" s="248" t="s">
        <v>2305</v>
      </c>
      <c r="H362" s="249">
        <v>41</v>
      </c>
      <c r="I362" s="248" t="s">
        <v>1236</v>
      </c>
      <c r="J362" s="249">
        <v>114</v>
      </c>
      <c r="K362" s="248" t="s">
        <v>2298</v>
      </c>
      <c r="L362" s="248" t="s">
        <v>2340</v>
      </c>
      <c r="M362" s="248">
        <v>13</v>
      </c>
      <c r="N362" s="248"/>
      <c r="O362" s="248" t="s">
        <v>4321</v>
      </c>
      <c r="P362" s="248" t="s">
        <v>6419</v>
      </c>
      <c r="Q362" s="248" t="s">
        <v>4318</v>
      </c>
      <c r="R362" s="250"/>
    </row>
    <row r="363" spans="1:18" x14ac:dyDescent="0.8">
      <c r="A363" s="248" t="s">
        <v>4322</v>
      </c>
      <c r="B363" s="248" t="s">
        <v>4323</v>
      </c>
      <c r="C363" s="248" t="s">
        <v>1795</v>
      </c>
      <c r="D363" s="248" t="s">
        <v>4324</v>
      </c>
      <c r="E363" s="248">
        <v>8</v>
      </c>
      <c r="F363" s="248" t="s">
        <v>2304</v>
      </c>
      <c r="G363" s="248" t="s">
        <v>2305</v>
      </c>
      <c r="H363" s="249">
        <v>41</v>
      </c>
      <c r="I363" s="248" t="s">
        <v>1236</v>
      </c>
      <c r="J363" s="249">
        <v>88</v>
      </c>
      <c r="K363" s="248" t="s">
        <v>2298</v>
      </c>
      <c r="L363" s="248" t="s">
        <v>2306</v>
      </c>
      <c r="M363" s="248">
        <v>6</v>
      </c>
      <c r="N363" s="248"/>
      <c r="O363" s="248" t="s">
        <v>4325</v>
      </c>
      <c r="P363" s="248" t="s">
        <v>6423</v>
      </c>
      <c r="Q363" s="248" t="s">
        <v>4322</v>
      </c>
      <c r="R363" s="250"/>
    </row>
    <row r="364" spans="1:18" x14ac:dyDescent="0.8">
      <c r="A364" s="248" t="s">
        <v>4326</v>
      </c>
      <c r="B364" s="248" t="s">
        <v>4327</v>
      </c>
      <c r="C364" s="248" t="s">
        <v>1796</v>
      </c>
      <c r="D364" s="248" t="s">
        <v>4328</v>
      </c>
      <c r="E364" s="248">
        <v>8</v>
      </c>
      <c r="F364" s="248" t="s">
        <v>2304</v>
      </c>
      <c r="G364" s="248" t="s">
        <v>2305</v>
      </c>
      <c r="H364" s="249">
        <v>41</v>
      </c>
      <c r="I364" s="248" t="s">
        <v>1236</v>
      </c>
      <c r="J364" s="249">
        <v>114</v>
      </c>
      <c r="K364" s="248" t="s">
        <v>2298</v>
      </c>
      <c r="L364" s="248" t="s">
        <v>2340</v>
      </c>
      <c r="M364" s="248">
        <v>13</v>
      </c>
      <c r="N364" s="248"/>
      <c r="O364" s="248" t="s">
        <v>4329</v>
      </c>
      <c r="P364" s="248" t="s">
        <v>6419</v>
      </c>
      <c r="Q364" s="248" t="s">
        <v>4326</v>
      </c>
      <c r="R364" s="250"/>
    </row>
    <row r="365" spans="1:18" x14ac:dyDescent="0.8">
      <c r="A365" s="248" t="s">
        <v>4330</v>
      </c>
      <c r="B365" s="248" t="s">
        <v>4331</v>
      </c>
      <c r="C365" s="248" t="s">
        <v>1797</v>
      </c>
      <c r="D365" s="248" t="s">
        <v>4332</v>
      </c>
      <c r="E365" s="248">
        <v>8</v>
      </c>
      <c r="F365" s="248" t="s">
        <v>2304</v>
      </c>
      <c r="G365" s="248" t="s">
        <v>2305</v>
      </c>
      <c r="H365" s="249">
        <v>41</v>
      </c>
      <c r="I365" s="248" t="s">
        <v>1236</v>
      </c>
      <c r="J365" s="249">
        <v>30</v>
      </c>
      <c r="K365" s="248" t="s">
        <v>2298</v>
      </c>
      <c r="L365" s="248" t="s">
        <v>2306</v>
      </c>
      <c r="M365" s="248">
        <v>5</v>
      </c>
      <c r="N365" s="248"/>
      <c r="O365" s="248" t="s">
        <v>4333</v>
      </c>
      <c r="P365" s="248" t="s">
        <v>6424</v>
      </c>
      <c r="Q365" s="248" t="s">
        <v>4330</v>
      </c>
      <c r="R365" s="250"/>
    </row>
    <row r="366" spans="1:18" x14ac:dyDescent="0.8">
      <c r="A366" s="248" t="s">
        <v>4334</v>
      </c>
      <c r="B366" s="248" t="s">
        <v>4335</v>
      </c>
      <c r="C366" s="248" t="s">
        <v>1798</v>
      </c>
      <c r="D366" s="248" t="s">
        <v>4336</v>
      </c>
      <c r="E366" s="248">
        <v>8</v>
      </c>
      <c r="F366" s="248" t="s">
        <v>2304</v>
      </c>
      <c r="G366" s="248" t="s">
        <v>2305</v>
      </c>
      <c r="H366" s="249">
        <v>41</v>
      </c>
      <c r="I366" s="248" t="s">
        <v>1236</v>
      </c>
      <c r="J366" s="249">
        <v>30</v>
      </c>
      <c r="K366" s="248" t="s">
        <v>2298</v>
      </c>
      <c r="L366" s="248" t="s">
        <v>2306</v>
      </c>
      <c r="M366" s="248">
        <v>5</v>
      </c>
      <c r="N366" s="248"/>
      <c r="O366" s="248" t="s">
        <v>4337</v>
      </c>
      <c r="P366" s="248" t="s">
        <v>6424</v>
      </c>
      <c r="Q366" s="248" t="s">
        <v>4334</v>
      </c>
      <c r="R366" s="250"/>
    </row>
    <row r="367" spans="1:18" x14ac:dyDescent="0.8">
      <c r="A367" s="248" t="s">
        <v>4338</v>
      </c>
      <c r="B367" s="248" t="s">
        <v>4339</v>
      </c>
      <c r="C367" s="248" t="s">
        <v>1799</v>
      </c>
      <c r="D367" s="248" t="s">
        <v>4340</v>
      </c>
      <c r="E367" s="248">
        <v>8</v>
      </c>
      <c r="F367" s="248" t="s">
        <v>2304</v>
      </c>
      <c r="G367" s="248" t="s">
        <v>2305</v>
      </c>
      <c r="H367" s="249">
        <v>41</v>
      </c>
      <c r="I367" s="248" t="s">
        <v>1236</v>
      </c>
      <c r="J367" s="249">
        <v>36</v>
      </c>
      <c r="K367" s="248" t="s">
        <v>2298</v>
      </c>
      <c r="L367" s="248" t="s">
        <v>2306</v>
      </c>
      <c r="M367" s="248">
        <v>5</v>
      </c>
      <c r="N367" s="248"/>
      <c r="O367" s="248" t="s">
        <v>4341</v>
      </c>
      <c r="P367" s="248" t="s">
        <v>6424</v>
      </c>
      <c r="Q367" s="248" t="s">
        <v>4338</v>
      </c>
      <c r="R367" s="250"/>
    </row>
    <row r="368" spans="1:18" x14ac:dyDescent="0.8">
      <c r="A368" s="248" t="s">
        <v>4342</v>
      </c>
      <c r="B368" s="248" t="s">
        <v>4343</v>
      </c>
      <c r="C368" s="248" t="s">
        <v>1800</v>
      </c>
      <c r="D368" s="248" t="s">
        <v>4344</v>
      </c>
      <c r="E368" s="248">
        <v>8</v>
      </c>
      <c r="F368" s="248" t="s">
        <v>2304</v>
      </c>
      <c r="G368" s="248" t="s">
        <v>2305</v>
      </c>
      <c r="H368" s="249">
        <v>41</v>
      </c>
      <c r="I368" s="248" t="s">
        <v>1236</v>
      </c>
      <c r="J368" s="249">
        <v>30</v>
      </c>
      <c r="K368" s="248" t="s">
        <v>2298</v>
      </c>
      <c r="L368" s="248" t="s">
        <v>2306</v>
      </c>
      <c r="M368" s="248">
        <v>5</v>
      </c>
      <c r="N368" s="248"/>
      <c r="O368" s="248" t="s">
        <v>4345</v>
      </c>
      <c r="P368" s="248" t="s">
        <v>6424</v>
      </c>
      <c r="Q368" s="248" t="s">
        <v>4342</v>
      </c>
      <c r="R368" s="250"/>
    </row>
    <row r="369" spans="1:18" x14ac:dyDescent="0.8">
      <c r="A369" s="248" t="s">
        <v>4359</v>
      </c>
      <c r="B369" s="248" t="s">
        <v>4360</v>
      </c>
      <c r="C369" s="248" t="s">
        <v>1743</v>
      </c>
      <c r="D369" s="248" t="s">
        <v>4361</v>
      </c>
      <c r="E369" s="248">
        <v>8</v>
      </c>
      <c r="F369" s="248" t="s">
        <v>2304</v>
      </c>
      <c r="G369" s="248" t="s">
        <v>2305</v>
      </c>
      <c r="H369" s="249">
        <v>42</v>
      </c>
      <c r="I369" s="248" t="s">
        <v>1232</v>
      </c>
      <c r="J369" s="249">
        <v>40</v>
      </c>
      <c r="K369" s="248" t="s">
        <v>2290</v>
      </c>
      <c r="L369" s="248" t="s">
        <v>2306</v>
      </c>
      <c r="M369" s="248">
        <v>5</v>
      </c>
      <c r="N369" s="248"/>
      <c r="O369" s="248" t="s">
        <v>4362</v>
      </c>
      <c r="P369" s="248" t="s">
        <v>6424</v>
      </c>
      <c r="Q369" s="248" t="s">
        <v>4359</v>
      </c>
      <c r="R369" s="250"/>
    </row>
    <row r="370" spans="1:18" x14ac:dyDescent="0.8">
      <c r="A370" s="248" t="s">
        <v>4363</v>
      </c>
      <c r="B370" s="248" t="s">
        <v>4364</v>
      </c>
      <c r="C370" s="248" t="s">
        <v>1744</v>
      </c>
      <c r="D370" s="248" t="s">
        <v>4365</v>
      </c>
      <c r="E370" s="248">
        <v>8</v>
      </c>
      <c r="F370" s="248" t="s">
        <v>2304</v>
      </c>
      <c r="G370" s="248" t="s">
        <v>2305</v>
      </c>
      <c r="H370" s="249">
        <v>42</v>
      </c>
      <c r="I370" s="248" t="s">
        <v>1232</v>
      </c>
      <c r="J370" s="249">
        <v>59</v>
      </c>
      <c r="K370" s="248" t="s">
        <v>2290</v>
      </c>
      <c r="L370" s="248" t="s">
        <v>2306</v>
      </c>
      <c r="M370" s="248">
        <v>6</v>
      </c>
      <c r="N370" s="248"/>
      <c r="O370" s="248" t="s">
        <v>4366</v>
      </c>
      <c r="P370" s="248" t="s">
        <v>6423</v>
      </c>
      <c r="Q370" s="248" t="s">
        <v>4363</v>
      </c>
      <c r="R370" s="250"/>
    </row>
    <row r="371" spans="1:18" x14ac:dyDescent="0.8">
      <c r="A371" s="248" t="s">
        <v>4367</v>
      </c>
      <c r="B371" s="248" t="s">
        <v>4368</v>
      </c>
      <c r="C371" s="248" t="s">
        <v>1745</v>
      </c>
      <c r="D371" s="248" t="s">
        <v>4369</v>
      </c>
      <c r="E371" s="248">
        <v>8</v>
      </c>
      <c r="F371" s="248" t="s">
        <v>2304</v>
      </c>
      <c r="G371" s="248" t="s">
        <v>2305</v>
      </c>
      <c r="H371" s="249">
        <v>42</v>
      </c>
      <c r="I371" s="248" t="s">
        <v>1232</v>
      </c>
      <c r="J371" s="249">
        <v>34</v>
      </c>
      <c r="K371" s="248" t="s">
        <v>2290</v>
      </c>
      <c r="L371" s="248" t="s">
        <v>2306</v>
      </c>
      <c r="M371" s="248">
        <v>6</v>
      </c>
      <c r="N371" s="248"/>
      <c r="O371" s="248" t="s">
        <v>4370</v>
      </c>
      <c r="P371" s="248" t="s">
        <v>6423</v>
      </c>
      <c r="Q371" s="248" t="s">
        <v>4367</v>
      </c>
      <c r="R371" s="250"/>
    </row>
    <row r="372" spans="1:18" x14ac:dyDescent="0.8">
      <c r="A372" s="248" t="s">
        <v>4371</v>
      </c>
      <c r="B372" s="248" t="s">
        <v>4372</v>
      </c>
      <c r="C372" s="248" t="s">
        <v>1746</v>
      </c>
      <c r="D372" s="248" t="s">
        <v>4373</v>
      </c>
      <c r="E372" s="248">
        <v>8</v>
      </c>
      <c r="F372" s="248" t="s">
        <v>2304</v>
      </c>
      <c r="G372" s="248" t="s">
        <v>2305</v>
      </c>
      <c r="H372" s="249">
        <v>42</v>
      </c>
      <c r="I372" s="248" t="s">
        <v>1232</v>
      </c>
      <c r="J372" s="249">
        <v>30</v>
      </c>
      <c r="K372" s="248" t="s">
        <v>2290</v>
      </c>
      <c r="L372" s="248" t="s">
        <v>2393</v>
      </c>
      <c r="M372" s="248">
        <v>2</v>
      </c>
      <c r="N372" s="248"/>
      <c r="O372" s="248" t="s">
        <v>4374</v>
      </c>
      <c r="P372" s="248" t="s">
        <v>6411</v>
      </c>
      <c r="Q372" s="248" t="s">
        <v>4371</v>
      </c>
      <c r="R372" s="250"/>
    </row>
    <row r="373" spans="1:18" x14ac:dyDescent="0.8">
      <c r="A373" s="248" t="s">
        <v>4375</v>
      </c>
      <c r="B373" s="248" t="s">
        <v>4376</v>
      </c>
      <c r="C373" s="248" t="s">
        <v>1747</v>
      </c>
      <c r="D373" s="248" t="s">
        <v>4377</v>
      </c>
      <c r="E373" s="248">
        <v>8</v>
      </c>
      <c r="F373" s="248" t="s">
        <v>2304</v>
      </c>
      <c r="G373" s="248" t="s">
        <v>2305</v>
      </c>
      <c r="H373" s="249">
        <v>42</v>
      </c>
      <c r="I373" s="248" t="s">
        <v>1232</v>
      </c>
      <c r="J373" s="249">
        <v>32</v>
      </c>
      <c r="K373" s="248" t="s">
        <v>2290</v>
      </c>
      <c r="L373" s="248" t="s">
        <v>2306</v>
      </c>
      <c r="M373" s="248">
        <v>5</v>
      </c>
      <c r="N373" s="248"/>
      <c r="O373" s="248" t="s">
        <v>4378</v>
      </c>
      <c r="P373" s="248" t="s">
        <v>6424</v>
      </c>
      <c r="Q373" s="248" t="s">
        <v>4375</v>
      </c>
      <c r="R373" s="250"/>
    </row>
    <row r="374" spans="1:18" x14ac:dyDescent="0.8">
      <c r="A374" s="248" t="s">
        <v>4379</v>
      </c>
      <c r="B374" s="248" t="s">
        <v>4380</v>
      </c>
      <c r="C374" s="248" t="s">
        <v>1748</v>
      </c>
      <c r="D374" s="248" t="s">
        <v>4381</v>
      </c>
      <c r="E374" s="248">
        <v>8</v>
      </c>
      <c r="F374" s="248" t="s">
        <v>2304</v>
      </c>
      <c r="G374" s="248" t="s">
        <v>2305</v>
      </c>
      <c r="H374" s="249">
        <v>42</v>
      </c>
      <c r="I374" s="248" t="s">
        <v>1232</v>
      </c>
      <c r="J374" s="249">
        <v>45</v>
      </c>
      <c r="K374" s="248" t="s">
        <v>2290</v>
      </c>
      <c r="L374" s="248" t="s">
        <v>2306</v>
      </c>
      <c r="M374" s="248">
        <v>5</v>
      </c>
      <c r="N374" s="248"/>
      <c r="O374" s="248" t="s">
        <v>4382</v>
      </c>
      <c r="P374" s="248" t="s">
        <v>6424</v>
      </c>
      <c r="Q374" s="248" t="s">
        <v>4379</v>
      </c>
      <c r="R374" s="250"/>
    </row>
    <row r="375" spans="1:18" x14ac:dyDescent="0.8">
      <c r="A375" s="248" t="s">
        <v>4383</v>
      </c>
      <c r="B375" s="248" t="s">
        <v>4384</v>
      </c>
      <c r="C375" s="248" t="s">
        <v>1749</v>
      </c>
      <c r="D375" s="248" t="s">
        <v>4385</v>
      </c>
      <c r="E375" s="248">
        <v>8</v>
      </c>
      <c r="F375" s="248" t="s">
        <v>2304</v>
      </c>
      <c r="G375" s="248" t="s">
        <v>2305</v>
      </c>
      <c r="H375" s="249">
        <v>42</v>
      </c>
      <c r="I375" s="248" t="s">
        <v>1232</v>
      </c>
      <c r="J375" s="249">
        <v>113</v>
      </c>
      <c r="K375" s="248" t="s">
        <v>2290</v>
      </c>
      <c r="L375" s="248" t="s">
        <v>2340</v>
      </c>
      <c r="M375" s="248">
        <v>13</v>
      </c>
      <c r="N375" s="248"/>
      <c r="O375" s="248" t="s">
        <v>4386</v>
      </c>
      <c r="P375" s="248" t="s">
        <v>6419</v>
      </c>
      <c r="Q375" s="248" t="s">
        <v>4383</v>
      </c>
      <c r="R375" s="250"/>
    </row>
    <row r="376" spans="1:18" x14ac:dyDescent="0.8">
      <c r="A376" s="248" t="s">
        <v>4387</v>
      </c>
      <c r="B376" s="248" t="s">
        <v>4388</v>
      </c>
      <c r="C376" s="248" t="s">
        <v>1750</v>
      </c>
      <c r="D376" s="248" t="s">
        <v>4389</v>
      </c>
      <c r="E376" s="248">
        <v>8</v>
      </c>
      <c r="F376" s="248" t="s">
        <v>2304</v>
      </c>
      <c r="G376" s="248" t="s">
        <v>2305</v>
      </c>
      <c r="H376" s="249">
        <v>42</v>
      </c>
      <c r="I376" s="248" t="s">
        <v>1232</v>
      </c>
      <c r="J376" s="249">
        <v>42</v>
      </c>
      <c r="K376" s="248" t="s">
        <v>2290</v>
      </c>
      <c r="L376" s="248" t="s">
        <v>2306</v>
      </c>
      <c r="M376" s="248">
        <v>5</v>
      </c>
      <c r="N376" s="248"/>
      <c r="O376" s="248" t="s">
        <v>4390</v>
      </c>
      <c r="P376" s="248" t="s">
        <v>6424</v>
      </c>
      <c r="Q376" s="248" t="s">
        <v>4387</v>
      </c>
      <c r="R376" s="250"/>
    </row>
    <row r="377" spans="1:18" x14ac:dyDescent="0.8">
      <c r="A377" s="248" t="s">
        <v>4391</v>
      </c>
      <c r="B377" s="248" t="s">
        <v>4392</v>
      </c>
      <c r="C377" s="248" t="s">
        <v>1751</v>
      </c>
      <c r="D377" s="248" t="s">
        <v>4393</v>
      </c>
      <c r="E377" s="248">
        <v>8</v>
      </c>
      <c r="F377" s="248" t="s">
        <v>2304</v>
      </c>
      <c r="G377" s="248" t="s">
        <v>2305</v>
      </c>
      <c r="H377" s="249">
        <v>42</v>
      </c>
      <c r="I377" s="248" t="s">
        <v>1232</v>
      </c>
      <c r="J377" s="249">
        <v>36</v>
      </c>
      <c r="K377" s="248" t="s">
        <v>2290</v>
      </c>
      <c r="L377" s="248" t="s">
        <v>2306</v>
      </c>
      <c r="M377" s="248">
        <v>5</v>
      </c>
      <c r="N377" s="248"/>
      <c r="O377" s="248" t="s">
        <v>4394</v>
      </c>
      <c r="P377" s="248" t="s">
        <v>6424</v>
      </c>
      <c r="Q377" s="248" t="s">
        <v>4391</v>
      </c>
      <c r="R377" s="250"/>
    </row>
    <row r="378" spans="1:18" x14ac:dyDescent="0.8">
      <c r="A378" s="248" t="s">
        <v>4395</v>
      </c>
      <c r="B378" s="248" t="s">
        <v>4396</v>
      </c>
      <c r="C378" s="248" t="s">
        <v>1752</v>
      </c>
      <c r="D378" s="248" t="s">
        <v>4397</v>
      </c>
      <c r="E378" s="248">
        <v>8</v>
      </c>
      <c r="F378" s="248" t="s">
        <v>2304</v>
      </c>
      <c r="G378" s="248" t="s">
        <v>2305</v>
      </c>
      <c r="H378" s="249">
        <v>42</v>
      </c>
      <c r="I378" s="248" t="s">
        <v>1232</v>
      </c>
      <c r="J378" s="249">
        <v>40</v>
      </c>
      <c r="K378" s="248" t="s">
        <v>2298</v>
      </c>
      <c r="L378" s="248" t="s">
        <v>2306</v>
      </c>
      <c r="M378" s="248">
        <v>6</v>
      </c>
      <c r="N378" s="248"/>
      <c r="O378" s="248" t="s">
        <v>4398</v>
      </c>
      <c r="P378" s="248" t="s">
        <v>6423</v>
      </c>
      <c r="Q378" s="248" t="s">
        <v>4395</v>
      </c>
      <c r="R378" s="250"/>
    </row>
    <row r="379" spans="1:18" x14ac:dyDescent="0.8">
      <c r="A379" s="248" t="s">
        <v>4221</v>
      </c>
      <c r="B379" s="248" t="s">
        <v>4222</v>
      </c>
      <c r="C379" s="248" t="s">
        <v>1734</v>
      </c>
      <c r="D379" s="248" t="s">
        <v>1231</v>
      </c>
      <c r="E379" s="248">
        <v>8</v>
      </c>
      <c r="F379" s="248" t="s">
        <v>2296</v>
      </c>
      <c r="G379" s="248" t="s">
        <v>2297</v>
      </c>
      <c r="H379" s="249">
        <v>38</v>
      </c>
      <c r="I379" s="248" t="s">
        <v>1231</v>
      </c>
      <c r="J379" s="249">
        <v>274</v>
      </c>
      <c r="K379" s="248" t="s">
        <v>2290</v>
      </c>
      <c r="L379" s="248" t="s">
        <v>2290</v>
      </c>
      <c r="M379" s="248">
        <v>16</v>
      </c>
      <c r="N379" s="248"/>
      <c r="O379" s="248" t="s">
        <v>4223</v>
      </c>
      <c r="P379" s="248" t="s">
        <v>6417</v>
      </c>
      <c r="Q379" s="248" t="s">
        <v>4221</v>
      </c>
      <c r="R379" s="250"/>
    </row>
    <row r="380" spans="1:18" x14ac:dyDescent="0.8">
      <c r="A380" s="248" t="s">
        <v>4224</v>
      </c>
      <c r="B380" s="248" t="s">
        <v>4225</v>
      </c>
      <c r="C380" s="248" t="s">
        <v>1735</v>
      </c>
      <c r="D380" s="248" t="s">
        <v>4226</v>
      </c>
      <c r="E380" s="248">
        <v>8</v>
      </c>
      <c r="F380" s="248" t="s">
        <v>2304</v>
      </c>
      <c r="G380" s="248" t="s">
        <v>2305</v>
      </c>
      <c r="H380" s="249">
        <v>38</v>
      </c>
      <c r="I380" s="248" t="s">
        <v>1231</v>
      </c>
      <c r="J380" s="249">
        <v>45</v>
      </c>
      <c r="K380" s="248" t="s">
        <v>2290</v>
      </c>
      <c r="L380" s="248" t="s">
        <v>2306</v>
      </c>
      <c r="M380" s="248">
        <v>6</v>
      </c>
      <c r="N380" s="248"/>
      <c r="O380" s="248" t="s">
        <v>4227</v>
      </c>
      <c r="P380" s="248" t="s">
        <v>6423</v>
      </c>
      <c r="Q380" s="248" t="s">
        <v>4224</v>
      </c>
      <c r="R380" s="250"/>
    </row>
    <row r="381" spans="1:18" x14ac:dyDescent="0.8">
      <c r="A381" s="248" t="s">
        <v>4414</v>
      </c>
      <c r="B381" s="248" t="s">
        <v>4415</v>
      </c>
      <c r="C381" s="248" t="s">
        <v>1773</v>
      </c>
      <c r="D381" s="248" t="s">
        <v>4416</v>
      </c>
      <c r="E381" s="248">
        <v>8</v>
      </c>
      <c r="F381" s="248" t="s">
        <v>2304</v>
      </c>
      <c r="G381" s="248" t="s">
        <v>2305</v>
      </c>
      <c r="H381" s="249">
        <v>43</v>
      </c>
      <c r="I381" s="248" t="s">
        <v>1234</v>
      </c>
      <c r="J381" s="249">
        <v>113</v>
      </c>
      <c r="K381" s="248" t="s">
        <v>2290</v>
      </c>
      <c r="L381" s="248" t="s">
        <v>2340</v>
      </c>
      <c r="M381" s="248">
        <v>13</v>
      </c>
      <c r="N381" s="248"/>
      <c r="O381" s="248" t="s">
        <v>4417</v>
      </c>
      <c r="P381" s="248" t="s">
        <v>6419</v>
      </c>
      <c r="Q381" s="248" t="s">
        <v>4414</v>
      </c>
      <c r="R381" s="250"/>
    </row>
    <row r="382" spans="1:18" x14ac:dyDescent="0.8">
      <c r="A382" s="248" t="s">
        <v>4228</v>
      </c>
      <c r="B382" s="248" t="s">
        <v>4229</v>
      </c>
      <c r="C382" s="248" t="s">
        <v>1736</v>
      </c>
      <c r="D382" s="248" t="s">
        <v>4230</v>
      </c>
      <c r="E382" s="248">
        <v>8</v>
      </c>
      <c r="F382" s="248" t="s">
        <v>2304</v>
      </c>
      <c r="G382" s="248" t="s">
        <v>2305</v>
      </c>
      <c r="H382" s="249">
        <v>38</v>
      </c>
      <c r="I382" s="248" t="s">
        <v>1231</v>
      </c>
      <c r="J382" s="249">
        <v>74</v>
      </c>
      <c r="K382" s="248" t="s">
        <v>2290</v>
      </c>
      <c r="L382" s="248" t="s">
        <v>2306</v>
      </c>
      <c r="M382" s="248">
        <v>6</v>
      </c>
      <c r="N382" s="248"/>
      <c r="O382" s="248" t="s">
        <v>4231</v>
      </c>
      <c r="P382" s="248" t="s">
        <v>6423</v>
      </c>
      <c r="Q382" s="248" t="s">
        <v>4228</v>
      </c>
      <c r="R382" s="250"/>
    </row>
    <row r="383" spans="1:18" x14ac:dyDescent="0.8">
      <c r="A383" s="248" t="s">
        <v>4418</v>
      </c>
      <c r="B383" s="248" t="s">
        <v>4419</v>
      </c>
      <c r="C383" s="248" t="s">
        <v>1774</v>
      </c>
      <c r="D383" s="248" t="s">
        <v>4420</v>
      </c>
      <c r="E383" s="248">
        <v>8</v>
      </c>
      <c r="F383" s="248" t="s">
        <v>2304</v>
      </c>
      <c r="G383" s="248" t="s">
        <v>2305</v>
      </c>
      <c r="H383" s="249">
        <v>43</v>
      </c>
      <c r="I383" s="248" t="s">
        <v>1234</v>
      </c>
      <c r="J383" s="249">
        <v>36</v>
      </c>
      <c r="K383" s="248" t="s">
        <v>2290</v>
      </c>
      <c r="L383" s="248" t="s">
        <v>2306</v>
      </c>
      <c r="M383" s="248">
        <v>5</v>
      </c>
      <c r="N383" s="248"/>
      <c r="O383" s="248" t="s">
        <v>4421</v>
      </c>
      <c r="P383" s="248" t="s">
        <v>6424</v>
      </c>
      <c r="Q383" s="248" t="s">
        <v>4418</v>
      </c>
      <c r="R383" s="250"/>
    </row>
    <row r="384" spans="1:18" x14ac:dyDescent="0.8">
      <c r="A384" s="248" t="s">
        <v>4422</v>
      </c>
      <c r="B384" s="248" t="s">
        <v>4423</v>
      </c>
      <c r="C384" s="248" t="s">
        <v>1775</v>
      </c>
      <c r="D384" s="248" t="s">
        <v>4424</v>
      </c>
      <c r="E384" s="248">
        <v>8</v>
      </c>
      <c r="F384" s="248" t="s">
        <v>2304</v>
      </c>
      <c r="G384" s="248" t="s">
        <v>2305</v>
      </c>
      <c r="H384" s="249">
        <v>43</v>
      </c>
      <c r="I384" s="248" t="s">
        <v>1234</v>
      </c>
      <c r="J384" s="249">
        <v>47</v>
      </c>
      <c r="K384" s="248" t="s">
        <v>2290</v>
      </c>
      <c r="L384" s="248" t="s">
        <v>2306</v>
      </c>
      <c r="M384" s="248">
        <v>5</v>
      </c>
      <c r="N384" s="248"/>
      <c r="O384" s="248" t="s">
        <v>4425</v>
      </c>
      <c r="P384" s="248" t="s">
        <v>6424</v>
      </c>
      <c r="Q384" s="248" t="s">
        <v>4422</v>
      </c>
      <c r="R384" s="250"/>
    </row>
    <row r="385" spans="1:18" x14ac:dyDescent="0.8">
      <c r="A385" s="248" t="s">
        <v>4232</v>
      </c>
      <c r="B385" s="248" t="s">
        <v>4233</v>
      </c>
      <c r="C385" s="248" t="s">
        <v>1737</v>
      </c>
      <c r="D385" s="248" t="s">
        <v>4234</v>
      </c>
      <c r="E385" s="248">
        <v>8</v>
      </c>
      <c r="F385" s="248" t="s">
        <v>2304</v>
      </c>
      <c r="G385" s="248" t="s">
        <v>2305</v>
      </c>
      <c r="H385" s="249">
        <v>38</v>
      </c>
      <c r="I385" s="248" t="s">
        <v>1231</v>
      </c>
      <c r="J385" s="249">
        <v>116</v>
      </c>
      <c r="K385" s="248" t="s">
        <v>2290</v>
      </c>
      <c r="L385" s="248" t="s">
        <v>2340</v>
      </c>
      <c r="M385" s="248">
        <v>13</v>
      </c>
      <c r="N385" s="248"/>
      <c r="O385" s="248" t="s">
        <v>4235</v>
      </c>
      <c r="P385" s="248" t="s">
        <v>6419</v>
      </c>
      <c r="Q385" s="248" t="s">
        <v>4232</v>
      </c>
      <c r="R385" s="250"/>
    </row>
    <row r="386" spans="1:18" x14ac:dyDescent="0.8">
      <c r="A386" s="248" t="s">
        <v>4236</v>
      </c>
      <c r="B386" s="248" t="s">
        <v>4237</v>
      </c>
      <c r="C386" s="248" t="s">
        <v>1738</v>
      </c>
      <c r="D386" s="248" t="s">
        <v>4238</v>
      </c>
      <c r="E386" s="248">
        <v>8</v>
      </c>
      <c r="F386" s="248" t="s">
        <v>2304</v>
      </c>
      <c r="G386" s="248" t="s">
        <v>2305</v>
      </c>
      <c r="H386" s="249">
        <v>38</v>
      </c>
      <c r="I386" s="248" t="s">
        <v>1231</v>
      </c>
      <c r="J386" s="249">
        <v>37</v>
      </c>
      <c r="K386" s="248" t="s">
        <v>2290</v>
      </c>
      <c r="L386" s="248" t="s">
        <v>2306</v>
      </c>
      <c r="M386" s="248">
        <v>6</v>
      </c>
      <c r="N386" s="248"/>
      <c r="O386" s="248" t="s">
        <v>4239</v>
      </c>
      <c r="P386" s="248" t="s">
        <v>6423</v>
      </c>
      <c r="Q386" s="248" t="s">
        <v>4236</v>
      </c>
      <c r="R386" s="250"/>
    </row>
    <row r="387" spans="1:18" x14ac:dyDescent="0.8">
      <c r="A387" s="248" t="s">
        <v>4240</v>
      </c>
      <c r="B387" s="248" t="s">
        <v>4241</v>
      </c>
      <c r="C387" s="248" t="s">
        <v>1739</v>
      </c>
      <c r="D387" s="248" t="s">
        <v>4242</v>
      </c>
      <c r="E387" s="248">
        <v>8</v>
      </c>
      <c r="F387" s="248" t="s">
        <v>2304</v>
      </c>
      <c r="G387" s="248" t="s">
        <v>2305</v>
      </c>
      <c r="H387" s="249">
        <v>38</v>
      </c>
      <c r="I387" s="248" t="s">
        <v>1231</v>
      </c>
      <c r="J387" s="249">
        <v>58</v>
      </c>
      <c r="K387" s="248" t="s">
        <v>2290</v>
      </c>
      <c r="L387" s="248" t="s">
        <v>2306</v>
      </c>
      <c r="M387" s="248">
        <v>6</v>
      </c>
      <c r="N387" s="248"/>
      <c r="O387" s="248" t="s">
        <v>4243</v>
      </c>
      <c r="P387" s="248" t="s">
        <v>6423</v>
      </c>
      <c r="Q387" s="248" t="s">
        <v>4240</v>
      </c>
      <c r="R387" s="250"/>
    </row>
    <row r="388" spans="1:18" x14ac:dyDescent="0.8">
      <c r="A388" s="248" t="s">
        <v>4244</v>
      </c>
      <c r="B388" s="248" t="s">
        <v>4245</v>
      </c>
      <c r="C388" s="248" t="s">
        <v>1740</v>
      </c>
      <c r="D388" s="248" t="s">
        <v>4246</v>
      </c>
      <c r="E388" s="248">
        <v>8</v>
      </c>
      <c r="F388" s="248" t="s">
        <v>2304</v>
      </c>
      <c r="G388" s="248" t="s">
        <v>2305</v>
      </c>
      <c r="H388" s="249">
        <v>38</v>
      </c>
      <c r="I388" s="248" t="s">
        <v>1231</v>
      </c>
      <c r="J388" s="249">
        <v>38</v>
      </c>
      <c r="K388" s="248" t="s">
        <v>2290</v>
      </c>
      <c r="L388" s="248" t="s">
        <v>2306</v>
      </c>
      <c r="M388" s="248">
        <v>6</v>
      </c>
      <c r="N388" s="248"/>
      <c r="O388" s="248" t="s">
        <v>4247</v>
      </c>
      <c r="P388" s="248" t="s">
        <v>6423</v>
      </c>
      <c r="Q388" s="248" t="s">
        <v>4244</v>
      </c>
      <c r="R388" s="250"/>
    </row>
    <row r="389" spans="1:18" x14ac:dyDescent="0.8">
      <c r="A389" s="248" t="s">
        <v>4248</v>
      </c>
      <c r="B389" s="248" t="s">
        <v>4249</v>
      </c>
      <c r="C389" s="248" t="s">
        <v>1741</v>
      </c>
      <c r="D389" s="248" t="s">
        <v>4250</v>
      </c>
      <c r="E389" s="248">
        <v>8</v>
      </c>
      <c r="F389" s="248" t="s">
        <v>2304</v>
      </c>
      <c r="G389" s="248" t="s">
        <v>2305</v>
      </c>
      <c r="H389" s="249">
        <v>38</v>
      </c>
      <c r="I389" s="248" t="s">
        <v>1231</v>
      </c>
      <c r="J389" s="249">
        <v>32</v>
      </c>
      <c r="K389" s="248" t="s">
        <v>2290</v>
      </c>
      <c r="L389" s="248" t="s">
        <v>2393</v>
      </c>
      <c r="M389" s="248">
        <v>2</v>
      </c>
      <c r="N389" s="248"/>
      <c r="O389" s="248" t="s">
        <v>4251</v>
      </c>
      <c r="P389" s="248" t="s">
        <v>6411</v>
      </c>
      <c r="Q389" s="248" t="s">
        <v>4248</v>
      </c>
      <c r="R389" s="250"/>
    </row>
    <row r="390" spans="1:18" x14ac:dyDescent="0.8">
      <c r="A390" s="248" t="s">
        <v>4026</v>
      </c>
      <c r="B390" s="248" t="s">
        <v>4027</v>
      </c>
      <c r="C390" s="248" t="s">
        <v>1694</v>
      </c>
      <c r="D390" s="248" t="s">
        <v>4028</v>
      </c>
      <c r="E390" s="248">
        <v>7</v>
      </c>
      <c r="F390" s="248" t="s">
        <v>2304</v>
      </c>
      <c r="G390" s="248" t="s">
        <v>2305</v>
      </c>
      <c r="H390" s="249">
        <v>44</v>
      </c>
      <c r="I390" s="248" t="s">
        <v>1228</v>
      </c>
      <c r="J390" s="249">
        <v>30</v>
      </c>
      <c r="K390" s="248" t="s">
        <v>2298</v>
      </c>
      <c r="L390" s="248" t="s">
        <v>2306</v>
      </c>
      <c r="M390" s="248">
        <v>5</v>
      </c>
      <c r="N390" s="248"/>
      <c r="O390" s="248" t="s">
        <v>4029</v>
      </c>
      <c r="P390" s="248" t="s">
        <v>6424</v>
      </c>
      <c r="Q390" s="248" t="s">
        <v>4026</v>
      </c>
      <c r="R390" s="250"/>
    </row>
    <row r="391" spans="1:18" x14ac:dyDescent="0.8">
      <c r="A391" s="248" t="s">
        <v>4030</v>
      </c>
      <c r="B391" s="248" t="s">
        <v>4031</v>
      </c>
      <c r="C391" s="248" t="s">
        <v>1695</v>
      </c>
      <c r="D391" s="248" t="s">
        <v>4032</v>
      </c>
      <c r="E391" s="248">
        <v>7</v>
      </c>
      <c r="F391" s="248" t="s">
        <v>2304</v>
      </c>
      <c r="G391" s="248" t="s">
        <v>2305</v>
      </c>
      <c r="H391" s="249">
        <v>44</v>
      </c>
      <c r="I391" s="248" t="s">
        <v>1228</v>
      </c>
      <c r="J391" s="249">
        <v>120</v>
      </c>
      <c r="K391" s="248" t="s">
        <v>2298</v>
      </c>
      <c r="L391" s="248" t="s">
        <v>2340</v>
      </c>
      <c r="M391" s="248">
        <v>13</v>
      </c>
      <c r="N391" s="248"/>
      <c r="O391" s="248" t="s">
        <v>4033</v>
      </c>
      <c r="P391" s="248" t="s">
        <v>6419</v>
      </c>
      <c r="Q391" s="248" t="s">
        <v>4030</v>
      </c>
      <c r="R391" s="250"/>
    </row>
    <row r="392" spans="1:18" x14ac:dyDescent="0.8">
      <c r="A392" s="248" t="s">
        <v>4034</v>
      </c>
      <c r="B392" s="248" t="s">
        <v>4035</v>
      </c>
      <c r="C392" s="248" t="s">
        <v>1696</v>
      </c>
      <c r="D392" s="248" t="s">
        <v>4036</v>
      </c>
      <c r="E392" s="248">
        <v>7</v>
      </c>
      <c r="F392" s="248" t="s">
        <v>2304</v>
      </c>
      <c r="G392" s="248" t="s">
        <v>2305</v>
      </c>
      <c r="H392" s="249">
        <v>44</v>
      </c>
      <c r="I392" s="248" t="s">
        <v>1228</v>
      </c>
      <c r="J392" s="249">
        <v>60</v>
      </c>
      <c r="K392" s="248" t="s">
        <v>2298</v>
      </c>
      <c r="L392" s="248" t="s">
        <v>2306</v>
      </c>
      <c r="M392" s="248">
        <v>6</v>
      </c>
      <c r="N392" s="248"/>
      <c r="O392" s="248" t="s">
        <v>4037</v>
      </c>
      <c r="P392" s="248" t="s">
        <v>6423</v>
      </c>
      <c r="Q392" s="248" t="s">
        <v>4034</v>
      </c>
      <c r="R392" s="250"/>
    </row>
    <row r="393" spans="1:18" x14ac:dyDescent="0.8">
      <c r="A393" s="248" t="s">
        <v>4038</v>
      </c>
      <c r="B393" s="248" t="s">
        <v>4039</v>
      </c>
      <c r="C393" s="248" t="s">
        <v>1697</v>
      </c>
      <c r="D393" s="248" t="s">
        <v>4040</v>
      </c>
      <c r="E393" s="248">
        <v>7</v>
      </c>
      <c r="F393" s="248" t="s">
        <v>2304</v>
      </c>
      <c r="G393" s="248" t="s">
        <v>2305</v>
      </c>
      <c r="H393" s="249">
        <v>44</v>
      </c>
      <c r="I393" s="248" t="s">
        <v>1228</v>
      </c>
      <c r="J393" s="249">
        <v>60</v>
      </c>
      <c r="K393" s="248" t="s">
        <v>2298</v>
      </c>
      <c r="L393" s="248" t="s">
        <v>2306</v>
      </c>
      <c r="M393" s="248">
        <v>6</v>
      </c>
      <c r="N393" s="248"/>
      <c r="O393" s="248" t="s">
        <v>4041</v>
      </c>
      <c r="P393" s="248" t="s">
        <v>6423</v>
      </c>
      <c r="Q393" s="248" t="s">
        <v>4038</v>
      </c>
      <c r="R393" s="250"/>
    </row>
    <row r="394" spans="1:18" x14ac:dyDescent="0.8">
      <c r="A394" s="248" t="s">
        <v>4042</v>
      </c>
      <c r="B394" s="248" t="s">
        <v>4043</v>
      </c>
      <c r="C394" s="248" t="s">
        <v>1698</v>
      </c>
      <c r="D394" s="248" t="s">
        <v>4044</v>
      </c>
      <c r="E394" s="248">
        <v>7</v>
      </c>
      <c r="F394" s="248" t="s">
        <v>2304</v>
      </c>
      <c r="G394" s="248" t="s">
        <v>2305</v>
      </c>
      <c r="H394" s="249">
        <v>44</v>
      </c>
      <c r="I394" s="248" t="s">
        <v>1228</v>
      </c>
      <c r="J394" s="249">
        <v>184</v>
      </c>
      <c r="K394" s="248" t="s">
        <v>2298</v>
      </c>
      <c r="L394" s="248" t="s">
        <v>2340</v>
      </c>
      <c r="M394" s="248">
        <v>13</v>
      </c>
      <c r="N394" s="248"/>
      <c r="O394" s="248" t="s">
        <v>4045</v>
      </c>
      <c r="P394" s="248" t="s">
        <v>6419</v>
      </c>
      <c r="Q394" s="248" t="s">
        <v>4042</v>
      </c>
      <c r="R394" s="250"/>
    </row>
    <row r="395" spans="1:18" x14ac:dyDescent="0.8">
      <c r="A395" s="248" t="s">
        <v>4046</v>
      </c>
      <c r="B395" s="248" t="s">
        <v>4047</v>
      </c>
      <c r="C395" s="248" t="s">
        <v>1699</v>
      </c>
      <c r="D395" s="248" t="s">
        <v>4048</v>
      </c>
      <c r="E395" s="248">
        <v>7</v>
      </c>
      <c r="F395" s="248" t="s">
        <v>2304</v>
      </c>
      <c r="G395" s="248" t="s">
        <v>2305</v>
      </c>
      <c r="H395" s="249">
        <v>44</v>
      </c>
      <c r="I395" s="248" t="s">
        <v>1228</v>
      </c>
      <c r="J395" s="249">
        <v>60</v>
      </c>
      <c r="K395" s="248" t="s">
        <v>2298</v>
      </c>
      <c r="L395" s="248" t="s">
        <v>2306</v>
      </c>
      <c r="M395" s="248">
        <v>6</v>
      </c>
      <c r="N395" s="248"/>
      <c r="O395" s="248" t="s">
        <v>4049</v>
      </c>
      <c r="P395" s="248" t="s">
        <v>6423</v>
      </c>
      <c r="Q395" s="248" t="s">
        <v>4046</v>
      </c>
      <c r="R395" s="250"/>
    </row>
    <row r="396" spans="1:18" x14ac:dyDescent="0.8">
      <c r="A396" s="248" t="s">
        <v>4050</v>
      </c>
      <c r="B396" s="248" t="s">
        <v>4051</v>
      </c>
      <c r="C396" s="248" t="s">
        <v>1700</v>
      </c>
      <c r="D396" s="248" t="s">
        <v>4052</v>
      </c>
      <c r="E396" s="248">
        <v>7</v>
      </c>
      <c r="F396" s="248" t="s">
        <v>2304</v>
      </c>
      <c r="G396" s="248" t="s">
        <v>2305</v>
      </c>
      <c r="H396" s="249">
        <v>44</v>
      </c>
      <c r="I396" s="248" t="s">
        <v>1228</v>
      </c>
      <c r="J396" s="249">
        <v>111</v>
      </c>
      <c r="K396" s="248" t="s">
        <v>2298</v>
      </c>
      <c r="L396" s="248" t="s">
        <v>2340</v>
      </c>
      <c r="M396" s="248">
        <v>13</v>
      </c>
      <c r="N396" s="248"/>
      <c r="O396" s="248" t="s">
        <v>4053</v>
      </c>
      <c r="P396" s="248" t="s">
        <v>6419</v>
      </c>
      <c r="Q396" s="248" t="s">
        <v>4050</v>
      </c>
      <c r="R396" s="250"/>
    </row>
    <row r="397" spans="1:18" x14ac:dyDescent="0.8">
      <c r="A397" s="248" t="s">
        <v>4054</v>
      </c>
      <c r="B397" s="248" t="s">
        <v>4055</v>
      </c>
      <c r="C397" s="248" t="s">
        <v>1701</v>
      </c>
      <c r="D397" s="248" t="s">
        <v>4056</v>
      </c>
      <c r="E397" s="248">
        <v>7</v>
      </c>
      <c r="F397" s="248" t="s">
        <v>2304</v>
      </c>
      <c r="G397" s="248" t="s">
        <v>2305</v>
      </c>
      <c r="H397" s="249">
        <v>44</v>
      </c>
      <c r="I397" s="248" t="s">
        <v>1228</v>
      </c>
      <c r="J397" s="249">
        <v>161</v>
      </c>
      <c r="K397" s="248" t="s">
        <v>2298</v>
      </c>
      <c r="L397" s="248" t="s">
        <v>2340</v>
      </c>
      <c r="M397" s="248">
        <v>13</v>
      </c>
      <c r="N397" s="248"/>
      <c r="O397" s="248" t="s">
        <v>4057</v>
      </c>
      <c r="P397" s="248" t="s">
        <v>6419</v>
      </c>
      <c r="Q397" s="248" t="s">
        <v>4054</v>
      </c>
      <c r="R397" s="250"/>
    </row>
    <row r="398" spans="1:18" x14ac:dyDescent="0.8">
      <c r="A398" s="248" t="s">
        <v>4058</v>
      </c>
      <c r="B398" s="248" t="s">
        <v>4059</v>
      </c>
      <c r="C398" s="248" t="s">
        <v>1702</v>
      </c>
      <c r="D398" s="248" t="s">
        <v>4060</v>
      </c>
      <c r="E398" s="248">
        <v>7</v>
      </c>
      <c r="F398" s="248" t="s">
        <v>2304</v>
      </c>
      <c r="G398" s="248" t="s">
        <v>2305</v>
      </c>
      <c r="H398" s="249">
        <v>44</v>
      </c>
      <c r="I398" s="248" t="s">
        <v>1228</v>
      </c>
      <c r="J398" s="249">
        <v>37</v>
      </c>
      <c r="K398" s="248" t="s">
        <v>2298</v>
      </c>
      <c r="L398" s="248" t="s">
        <v>2306</v>
      </c>
      <c r="M398" s="248">
        <v>5</v>
      </c>
      <c r="N398" s="248"/>
      <c r="O398" s="248" t="s">
        <v>4061</v>
      </c>
      <c r="P398" s="248" t="s">
        <v>6424</v>
      </c>
      <c r="Q398" s="248" t="s">
        <v>4058</v>
      </c>
      <c r="R398" s="250"/>
    </row>
    <row r="399" spans="1:18" x14ac:dyDescent="0.8">
      <c r="A399" s="248" t="s">
        <v>4062</v>
      </c>
      <c r="B399" s="248" t="s">
        <v>4063</v>
      </c>
      <c r="C399" s="248" t="s">
        <v>1703</v>
      </c>
      <c r="D399" s="248" t="s">
        <v>4064</v>
      </c>
      <c r="E399" s="248">
        <v>7</v>
      </c>
      <c r="F399" s="248" t="s">
        <v>2304</v>
      </c>
      <c r="G399" s="248" t="s">
        <v>2305</v>
      </c>
      <c r="H399" s="249">
        <v>44</v>
      </c>
      <c r="I399" s="248" t="s">
        <v>1228</v>
      </c>
      <c r="J399" s="249">
        <v>30</v>
      </c>
      <c r="K399" s="248" t="s">
        <v>2298</v>
      </c>
      <c r="L399" s="248" t="s">
        <v>2306</v>
      </c>
      <c r="M399" s="248">
        <v>5</v>
      </c>
      <c r="N399" s="248"/>
      <c r="O399" s="248" t="s">
        <v>4065</v>
      </c>
      <c r="P399" s="248" t="s">
        <v>6424</v>
      </c>
      <c r="Q399" s="248" t="s">
        <v>4062</v>
      </c>
      <c r="R399" s="250"/>
    </row>
    <row r="400" spans="1:18" x14ac:dyDescent="0.8">
      <c r="A400" s="248" t="s">
        <v>4077</v>
      </c>
      <c r="B400" s="248" t="s">
        <v>4078</v>
      </c>
      <c r="C400" s="248" t="s">
        <v>1705</v>
      </c>
      <c r="D400" s="248" t="s">
        <v>4079</v>
      </c>
      <c r="E400" s="248">
        <v>7</v>
      </c>
      <c r="F400" s="248" t="s">
        <v>2304</v>
      </c>
      <c r="G400" s="248" t="s">
        <v>2305</v>
      </c>
      <c r="H400" s="249">
        <v>45</v>
      </c>
      <c r="I400" s="248" t="s">
        <v>1229</v>
      </c>
      <c r="J400" s="249">
        <v>96</v>
      </c>
      <c r="K400" s="248" t="s">
        <v>2298</v>
      </c>
      <c r="L400" s="248" t="s">
        <v>2340</v>
      </c>
      <c r="M400" s="248">
        <v>12</v>
      </c>
      <c r="N400" s="248"/>
      <c r="O400" s="248" t="s">
        <v>4080</v>
      </c>
      <c r="P400" s="248" t="s">
        <v>6425</v>
      </c>
      <c r="Q400" s="248" t="s">
        <v>4077</v>
      </c>
      <c r="R400" s="250"/>
    </row>
    <row r="401" spans="1:18" x14ac:dyDescent="0.8">
      <c r="A401" s="248" t="s">
        <v>4081</v>
      </c>
      <c r="B401" s="248" t="s">
        <v>4082</v>
      </c>
      <c r="C401" s="248" t="s">
        <v>1706</v>
      </c>
      <c r="D401" s="248" t="s">
        <v>4083</v>
      </c>
      <c r="E401" s="248">
        <v>7</v>
      </c>
      <c r="F401" s="248" t="s">
        <v>2304</v>
      </c>
      <c r="G401" s="248" t="s">
        <v>2305</v>
      </c>
      <c r="H401" s="249">
        <v>45</v>
      </c>
      <c r="I401" s="248" t="s">
        <v>1229</v>
      </c>
      <c r="J401" s="249">
        <v>36</v>
      </c>
      <c r="K401" s="248" t="s">
        <v>2298</v>
      </c>
      <c r="L401" s="248" t="s">
        <v>2306</v>
      </c>
      <c r="M401" s="248">
        <v>6</v>
      </c>
      <c r="N401" s="248"/>
      <c r="O401" s="248" t="s">
        <v>4084</v>
      </c>
      <c r="P401" s="248" t="s">
        <v>6423</v>
      </c>
      <c r="Q401" s="248" t="s">
        <v>4081</v>
      </c>
      <c r="R401" s="250"/>
    </row>
    <row r="402" spans="1:18" x14ac:dyDescent="0.8">
      <c r="A402" s="248" t="s">
        <v>4085</v>
      </c>
      <c r="B402" s="248" t="s">
        <v>4086</v>
      </c>
      <c r="C402" s="248" t="s">
        <v>1707</v>
      </c>
      <c r="D402" s="248" t="s">
        <v>4087</v>
      </c>
      <c r="E402" s="248">
        <v>7</v>
      </c>
      <c r="F402" s="248" t="s">
        <v>2304</v>
      </c>
      <c r="G402" s="248" t="s">
        <v>2305</v>
      </c>
      <c r="H402" s="249">
        <v>45</v>
      </c>
      <c r="I402" s="248" t="s">
        <v>1229</v>
      </c>
      <c r="J402" s="249">
        <v>60</v>
      </c>
      <c r="K402" s="248" t="s">
        <v>2298</v>
      </c>
      <c r="L402" s="248" t="s">
        <v>2306</v>
      </c>
      <c r="M402" s="248">
        <v>6</v>
      </c>
      <c r="N402" s="248"/>
      <c r="O402" s="248" t="s">
        <v>4088</v>
      </c>
      <c r="P402" s="248" t="s">
        <v>6423</v>
      </c>
      <c r="Q402" s="248" t="s">
        <v>4085</v>
      </c>
      <c r="R402" s="250"/>
    </row>
    <row r="403" spans="1:18" x14ac:dyDescent="0.8">
      <c r="A403" s="248" t="s">
        <v>4089</v>
      </c>
      <c r="B403" s="248" t="s">
        <v>4090</v>
      </c>
      <c r="C403" s="248" t="s">
        <v>1708</v>
      </c>
      <c r="D403" s="248" t="s">
        <v>4091</v>
      </c>
      <c r="E403" s="248">
        <v>7</v>
      </c>
      <c r="F403" s="248" t="s">
        <v>2304</v>
      </c>
      <c r="G403" s="248" t="s">
        <v>2305</v>
      </c>
      <c r="H403" s="249">
        <v>45</v>
      </c>
      <c r="I403" s="248" t="s">
        <v>1229</v>
      </c>
      <c r="J403" s="249">
        <v>51</v>
      </c>
      <c r="K403" s="248" t="s">
        <v>2298</v>
      </c>
      <c r="L403" s="248" t="s">
        <v>2306</v>
      </c>
      <c r="M403" s="248">
        <v>6</v>
      </c>
      <c r="N403" s="248"/>
      <c r="O403" s="248" t="s">
        <v>4092</v>
      </c>
      <c r="P403" s="248" t="s">
        <v>6423</v>
      </c>
      <c r="Q403" s="248" t="s">
        <v>4089</v>
      </c>
      <c r="R403" s="250"/>
    </row>
    <row r="404" spans="1:18" x14ac:dyDescent="0.8">
      <c r="A404" s="248" t="s">
        <v>4093</v>
      </c>
      <c r="B404" s="248" t="s">
        <v>4094</v>
      </c>
      <c r="C404" s="248" t="s">
        <v>1709</v>
      </c>
      <c r="D404" s="248" t="s">
        <v>4095</v>
      </c>
      <c r="E404" s="248">
        <v>7</v>
      </c>
      <c r="F404" s="248" t="s">
        <v>2304</v>
      </c>
      <c r="G404" s="248" t="s">
        <v>2305</v>
      </c>
      <c r="H404" s="249">
        <v>45</v>
      </c>
      <c r="I404" s="248" t="s">
        <v>1229</v>
      </c>
      <c r="J404" s="249">
        <v>42</v>
      </c>
      <c r="K404" s="248" t="s">
        <v>2298</v>
      </c>
      <c r="L404" s="248" t="s">
        <v>2311</v>
      </c>
      <c r="M404" s="248">
        <v>9</v>
      </c>
      <c r="N404" s="248"/>
      <c r="O404" s="248" t="s">
        <v>4096</v>
      </c>
      <c r="P404" s="248" t="s">
        <v>6422</v>
      </c>
      <c r="Q404" s="248" t="s">
        <v>4093</v>
      </c>
      <c r="R404" s="250"/>
    </row>
    <row r="405" spans="1:18" x14ac:dyDescent="0.8">
      <c r="A405" s="248" t="s">
        <v>4097</v>
      </c>
      <c r="B405" s="248" t="s">
        <v>4098</v>
      </c>
      <c r="C405" s="248" t="s">
        <v>1710</v>
      </c>
      <c r="D405" s="248" t="s">
        <v>4099</v>
      </c>
      <c r="E405" s="248">
        <v>7</v>
      </c>
      <c r="F405" s="248" t="s">
        <v>2304</v>
      </c>
      <c r="G405" s="248" t="s">
        <v>2305</v>
      </c>
      <c r="H405" s="249">
        <v>45</v>
      </c>
      <c r="I405" s="248" t="s">
        <v>1229</v>
      </c>
      <c r="J405" s="249">
        <v>154</v>
      </c>
      <c r="K405" s="248" t="s">
        <v>2298</v>
      </c>
      <c r="L405" s="248" t="s">
        <v>2340</v>
      </c>
      <c r="M405" s="248">
        <v>13</v>
      </c>
      <c r="N405" s="248"/>
      <c r="O405" s="248" t="s">
        <v>4100</v>
      </c>
      <c r="P405" s="248" t="s">
        <v>6419</v>
      </c>
      <c r="Q405" s="248" t="s">
        <v>4097</v>
      </c>
      <c r="R405" s="250"/>
    </row>
    <row r="406" spans="1:18" x14ac:dyDescent="0.8">
      <c r="A406" s="248" t="s">
        <v>4101</v>
      </c>
      <c r="B406" s="248" t="s">
        <v>4102</v>
      </c>
      <c r="C406" s="248" t="s">
        <v>1711</v>
      </c>
      <c r="D406" s="248" t="s">
        <v>4103</v>
      </c>
      <c r="E406" s="248">
        <v>7</v>
      </c>
      <c r="F406" s="248" t="s">
        <v>2304</v>
      </c>
      <c r="G406" s="248" t="s">
        <v>2305</v>
      </c>
      <c r="H406" s="249">
        <v>45</v>
      </c>
      <c r="I406" s="248" t="s">
        <v>1229</v>
      </c>
      <c r="J406" s="249">
        <v>30</v>
      </c>
      <c r="K406" s="248" t="s">
        <v>2298</v>
      </c>
      <c r="L406" s="248" t="s">
        <v>2306</v>
      </c>
      <c r="M406" s="248">
        <v>6</v>
      </c>
      <c r="N406" s="248"/>
      <c r="O406" s="248" t="s">
        <v>4104</v>
      </c>
      <c r="P406" s="248" t="s">
        <v>6423</v>
      </c>
      <c r="Q406" s="248" t="s">
        <v>4101</v>
      </c>
      <c r="R406" s="250"/>
    </row>
    <row r="407" spans="1:18" x14ac:dyDescent="0.8">
      <c r="A407" s="248" t="s">
        <v>4105</v>
      </c>
      <c r="B407" s="248" t="s">
        <v>4106</v>
      </c>
      <c r="C407" s="248" t="s">
        <v>1712</v>
      </c>
      <c r="D407" s="248" t="s">
        <v>4107</v>
      </c>
      <c r="E407" s="248">
        <v>7</v>
      </c>
      <c r="F407" s="248" t="s">
        <v>2304</v>
      </c>
      <c r="G407" s="248" t="s">
        <v>2305</v>
      </c>
      <c r="H407" s="249">
        <v>45</v>
      </c>
      <c r="I407" s="248" t="s">
        <v>1229</v>
      </c>
      <c r="J407" s="249">
        <v>56</v>
      </c>
      <c r="K407" s="248" t="s">
        <v>2298</v>
      </c>
      <c r="L407" s="248" t="s">
        <v>2306</v>
      </c>
      <c r="M407" s="248">
        <v>6</v>
      </c>
      <c r="N407" s="248"/>
      <c r="O407" s="248" t="s">
        <v>4108</v>
      </c>
      <c r="P407" s="248" t="s">
        <v>6423</v>
      </c>
      <c r="Q407" s="248" t="s">
        <v>4105</v>
      </c>
      <c r="R407" s="250"/>
    </row>
    <row r="408" spans="1:18" x14ac:dyDescent="0.8">
      <c r="A408" s="248" t="s">
        <v>4109</v>
      </c>
      <c r="B408" s="248" t="s">
        <v>4110</v>
      </c>
      <c r="C408" s="248" t="s">
        <v>1713</v>
      </c>
      <c r="D408" s="248" t="s">
        <v>4111</v>
      </c>
      <c r="E408" s="248">
        <v>7</v>
      </c>
      <c r="F408" s="248" t="s">
        <v>2304</v>
      </c>
      <c r="G408" s="248" t="s">
        <v>2305</v>
      </c>
      <c r="H408" s="249">
        <v>45</v>
      </c>
      <c r="I408" s="248" t="s">
        <v>1229</v>
      </c>
      <c r="J408" s="249">
        <v>124</v>
      </c>
      <c r="K408" s="248" t="s">
        <v>2298</v>
      </c>
      <c r="L408" s="248" t="s">
        <v>2340</v>
      </c>
      <c r="M408" s="248">
        <v>13</v>
      </c>
      <c r="N408" s="248"/>
      <c r="O408" s="248" t="s">
        <v>4112</v>
      </c>
      <c r="P408" s="248" t="s">
        <v>6419</v>
      </c>
      <c r="Q408" s="248" t="s">
        <v>4109</v>
      </c>
      <c r="R408" s="250"/>
    </row>
    <row r="409" spans="1:18" x14ac:dyDescent="0.8">
      <c r="A409" s="248" t="s">
        <v>4113</v>
      </c>
      <c r="B409" s="248" t="s">
        <v>4114</v>
      </c>
      <c r="C409" s="248" t="s">
        <v>1714</v>
      </c>
      <c r="D409" s="248" t="s">
        <v>4115</v>
      </c>
      <c r="E409" s="248">
        <v>7</v>
      </c>
      <c r="F409" s="248" t="s">
        <v>2304</v>
      </c>
      <c r="G409" s="248" t="s">
        <v>2305</v>
      </c>
      <c r="H409" s="249">
        <v>45</v>
      </c>
      <c r="I409" s="248" t="s">
        <v>1229</v>
      </c>
      <c r="J409" s="249">
        <v>156</v>
      </c>
      <c r="K409" s="248" t="s">
        <v>2298</v>
      </c>
      <c r="L409" s="248" t="s">
        <v>2340</v>
      </c>
      <c r="M409" s="248">
        <v>13</v>
      </c>
      <c r="N409" s="248"/>
      <c r="O409" s="248" t="s">
        <v>4116</v>
      </c>
      <c r="P409" s="248" t="s">
        <v>6419</v>
      </c>
      <c r="Q409" s="248" t="s">
        <v>4113</v>
      </c>
      <c r="R409" s="250"/>
    </row>
    <row r="410" spans="1:18" x14ac:dyDescent="0.8">
      <c r="A410" s="248" t="s">
        <v>4117</v>
      </c>
      <c r="B410" s="248" t="s">
        <v>4118</v>
      </c>
      <c r="C410" s="248" t="s">
        <v>1715</v>
      </c>
      <c r="D410" s="248" t="s">
        <v>4119</v>
      </c>
      <c r="E410" s="248">
        <v>7</v>
      </c>
      <c r="F410" s="248" t="s">
        <v>2304</v>
      </c>
      <c r="G410" s="248" t="s">
        <v>2305</v>
      </c>
      <c r="H410" s="249">
        <v>45</v>
      </c>
      <c r="I410" s="248" t="s">
        <v>1229</v>
      </c>
      <c r="J410" s="249">
        <v>30</v>
      </c>
      <c r="K410" s="248" t="s">
        <v>2298</v>
      </c>
      <c r="L410" s="248" t="s">
        <v>2306</v>
      </c>
      <c r="M410" s="248">
        <v>5</v>
      </c>
      <c r="N410" s="248"/>
      <c r="O410" s="248" t="s">
        <v>4120</v>
      </c>
      <c r="P410" s="248" t="s">
        <v>6424</v>
      </c>
      <c r="Q410" s="248" t="s">
        <v>4117</v>
      </c>
      <c r="R410" s="250"/>
    </row>
    <row r="411" spans="1:18" x14ac:dyDescent="0.8">
      <c r="A411" s="248" t="s">
        <v>4121</v>
      </c>
      <c r="B411" s="248" t="s">
        <v>4122</v>
      </c>
      <c r="C411" s="248" t="s">
        <v>1716</v>
      </c>
      <c r="D411" s="248" t="s">
        <v>4123</v>
      </c>
      <c r="E411" s="248">
        <v>7</v>
      </c>
      <c r="F411" s="248" t="s">
        <v>2304</v>
      </c>
      <c r="G411" s="248" t="s">
        <v>2305</v>
      </c>
      <c r="H411" s="249">
        <v>45</v>
      </c>
      <c r="I411" s="248" t="s">
        <v>1229</v>
      </c>
      <c r="J411" s="249">
        <v>31</v>
      </c>
      <c r="K411" s="248" t="s">
        <v>2298</v>
      </c>
      <c r="L411" s="248" t="s">
        <v>2306</v>
      </c>
      <c r="M411" s="248">
        <v>5</v>
      </c>
      <c r="N411" s="248"/>
      <c r="O411" s="248" t="s">
        <v>4124</v>
      </c>
      <c r="P411" s="248" t="s">
        <v>6424</v>
      </c>
      <c r="Q411" s="248" t="s">
        <v>4121</v>
      </c>
      <c r="R411" s="250"/>
    </row>
    <row r="412" spans="1:18" x14ac:dyDescent="0.8">
      <c r="A412" s="248" t="s">
        <v>4125</v>
      </c>
      <c r="B412" s="248" t="s">
        <v>4126</v>
      </c>
      <c r="C412" s="248" t="s">
        <v>1717</v>
      </c>
      <c r="D412" s="248" t="s">
        <v>4127</v>
      </c>
      <c r="E412" s="248">
        <v>7</v>
      </c>
      <c r="F412" s="248" t="s">
        <v>2304</v>
      </c>
      <c r="G412" s="248" t="s">
        <v>2305</v>
      </c>
      <c r="H412" s="249">
        <v>45</v>
      </c>
      <c r="I412" s="248" t="s">
        <v>1229</v>
      </c>
      <c r="J412" s="249">
        <v>38</v>
      </c>
      <c r="K412" s="248" t="s">
        <v>2298</v>
      </c>
      <c r="L412" s="248" t="s">
        <v>2306</v>
      </c>
      <c r="M412" s="248">
        <v>6</v>
      </c>
      <c r="N412" s="248"/>
      <c r="O412" s="248" t="s">
        <v>4128</v>
      </c>
      <c r="P412" s="248" t="s">
        <v>6423</v>
      </c>
      <c r="Q412" s="248" t="s">
        <v>4125</v>
      </c>
      <c r="R412" s="250"/>
    </row>
    <row r="413" spans="1:18" x14ac:dyDescent="0.8">
      <c r="A413" s="248" t="s">
        <v>4129</v>
      </c>
      <c r="B413" s="248" t="s">
        <v>4130</v>
      </c>
      <c r="C413" s="248" t="s">
        <v>1718</v>
      </c>
      <c r="D413" s="248" t="s">
        <v>4131</v>
      </c>
      <c r="E413" s="248">
        <v>7</v>
      </c>
      <c r="F413" s="248" t="s">
        <v>2304</v>
      </c>
      <c r="G413" s="248" t="s">
        <v>2305</v>
      </c>
      <c r="H413" s="249">
        <v>45</v>
      </c>
      <c r="I413" s="248" t="s">
        <v>1229</v>
      </c>
      <c r="J413" s="249">
        <v>33</v>
      </c>
      <c r="K413" s="248" t="s">
        <v>2298</v>
      </c>
      <c r="L413" s="248" t="s">
        <v>2306</v>
      </c>
      <c r="M413" s="248">
        <v>5</v>
      </c>
      <c r="N413" s="248"/>
      <c r="O413" s="248" t="s">
        <v>4132</v>
      </c>
      <c r="P413" s="248" t="s">
        <v>6424</v>
      </c>
      <c r="Q413" s="248" t="s">
        <v>4129</v>
      </c>
      <c r="R413" s="250"/>
    </row>
    <row r="414" spans="1:18" x14ac:dyDescent="0.8">
      <c r="A414" s="248" t="s">
        <v>4133</v>
      </c>
      <c r="B414" s="248" t="s">
        <v>4134</v>
      </c>
      <c r="C414" s="248" t="s">
        <v>1719</v>
      </c>
      <c r="D414" s="248" t="s">
        <v>4135</v>
      </c>
      <c r="E414" s="248">
        <v>7</v>
      </c>
      <c r="F414" s="248" t="s">
        <v>2304</v>
      </c>
      <c r="G414" s="248" t="s">
        <v>2305</v>
      </c>
      <c r="H414" s="249">
        <v>45</v>
      </c>
      <c r="I414" s="248" t="s">
        <v>1229</v>
      </c>
      <c r="J414" s="249">
        <v>38</v>
      </c>
      <c r="K414" s="248" t="s">
        <v>2298</v>
      </c>
      <c r="L414" s="248" t="s">
        <v>2306</v>
      </c>
      <c r="M414" s="248">
        <v>5</v>
      </c>
      <c r="N414" s="248"/>
      <c r="O414" s="248" t="s">
        <v>4136</v>
      </c>
      <c r="P414" s="248" t="s">
        <v>6424</v>
      </c>
      <c r="Q414" s="248" t="s">
        <v>4133</v>
      </c>
      <c r="R414" s="250"/>
    </row>
    <row r="415" spans="1:18" x14ac:dyDescent="0.8">
      <c r="A415" s="248" t="s">
        <v>4137</v>
      </c>
      <c r="B415" s="248" t="s">
        <v>4138</v>
      </c>
      <c r="C415" s="248" t="s">
        <v>1720</v>
      </c>
      <c r="D415" s="248" t="s">
        <v>4139</v>
      </c>
      <c r="E415" s="248">
        <v>7</v>
      </c>
      <c r="F415" s="248" t="s">
        <v>2304</v>
      </c>
      <c r="G415" s="248" t="s">
        <v>2305</v>
      </c>
      <c r="H415" s="249">
        <v>45</v>
      </c>
      <c r="I415" s="248" t="s">
        <v>1229</v>
      </c>
      <c r="J415" s="249">
        <v>37</v>
      </c>
      <c r="K415" s="248" t="s">
        <v>2298</v>
      </c>
      <c r="L415" s="248" t="s">
        <v>2306</v>
      </c>
      <c r="M415" s="248">
        <v>6</v>
      </c>
      <c r="N415" s="248"/>
      <c r="O415" s="248" t="s">
        <v>4140</v>
      </c>
      <c r="P415" s="248" t="s">
        <v>6423</v>
      </c>
      <c r="Q415" s="248" t="s">
        <v>4137</v>
      </c>
      <c r="R415" s="250"/>
    </row>
    <row r="416" spans="1:18" x14ac:dyDescent="0.8">
      <c r="A416" s="248" t="s">
        <v>4154</v>
      </c>
      <c r="B416" s="248" t="s">
        <v>4155</v>
      </c>
      <c r="C416" s="248" t="s">
        <v>1659</v>
      </c>
      <c r="D416" s="248" t="s">
        <v>4156</v>
      </c>
      <c r="E416" s="248">
        <v>7</v>
      </c>
      <c r="F416" s="248" t="s">
        <v>2304</v>
      </c>
      <c r="G416" s="248" t="s">
        <v>2305</v>
      </c>
      <c r="H416" s="249">
        <v>46</v>
      </c>
      <c r="I416" s="248" t="s">
        <v>1226</v>
      </c>
      <c r="J416" s="249">
        <v>37</v>
      </c>
      <c r="K416" s="248" t="s">
        <v>2298</v>
      </c>
      <c r="L416" s="248" t="s">
        <v>2306</v>
      </c>
      <c r="M416" s="248">
        <v>5</v>
      </c>
      <c r="N416" s="248"/>
      <c r="O416" s="248" t="s">
        <v>4157</v>
      </c>
      <c r="P416" s="248" t="s">
        <v>6424</v>
      </c>
      <c r="Q416" s="248" t="s">
        <v>4154</v>
      </c>
      <c r="R416" s="250"/>
    </row>
    <row r="417" spans="1:18" x14ac:dyDescent="0.8">
      <c r="A417" s="248" t="s">
        <v>4158</v>
      </c>
      <c r="B417" s="248" t="s">
        <v>4159</v>
      </c>
      <c r="C417" s="248" t="s">
        <v>2125</v>
      </c>
      <c r="D417" s="248" t="s">
        <v>1660</v>
      </c>
      <c r="E417" s="248">
        <v>7</v>
      </c>
      <c r="F417" s="248" t="s">
        <v>2304</v>
      </c>
      <c r="G417" s="248" t="s">
        <v>2305</v>
      </c>
      <c r="H417" s="249">
        <v>46</v>
      </c>
      <c r="I417" s="248" t="s">
        <v>1226</v>
      </c>
      <c r="J417" s="249">
        <v>146</v>
      </c>
      <c r="K417" s="248" t="s">
        <v>2298</v>
      </c>
      <c r="L417" s="248" t="s">
        <v>2311</v>
      </c>
      <c r="M417" s="248">
        <v>9</v>
      </c>
      <c r="N417" s="248"/>
      <c r="O417" s="248" t="s">
        <v>4160</v>
      </c>
      <c r="P417" s="248" t="s">
        <v>6422</v>
      </c>
      <c r="Q417" s="248" t="s">
        <v>4158</v>
      </c>
      <c r="R417" s="250"/>
    </row>
    <row r="418" spans="1:18" x14ac:dyDescent="0.8">
      <c r="A418" s="248" t="s">
        <v>4161</v>
      </c>
      <c r="B418" s="248" t="s">
        <v>4162</v>
      </c>
      <c r="C418" s="248" t="s">
        <v>1661</v>
      </c>
      <c r="D418" s="248" t="s">
        <v>4163</v>
      </c>
      <c r="E418" s="248">
        <v>7</v>
      </c>
      <c r="F418" s="248" t="s">
        <v>2304</v>
      </c>
      <c r="G418" s="248" t="s">
        <v>2305</v>
      </c>
      <c r="H418" s="249">
        <v>46</v>
      </c>
      <c r="I418" s="248" t="s">
        <v>1226</v>
      </c>
      <c r="J418" s="249">
        <v>30</v>
      </c>
      <c r="K418" s="248" t="s">
        <v>2298</v>
      </c>
      <c r="L418" s="248" t="s">
        <v>2306</v>
      </c>
      <c r="M418" s="248">
        <v>5</v>
      </c>
      <c r="N418" s="248"/>
      <c r="O418" s="248" t="s">
        <v>4164</v>
      </c>
      <c r="P418" s="248" t="s">
        <v>6424</v>
      </c>
      <c r="Q418" s="248" t="s">
        <v>4161</v>
      </c>
      <c r="R418" s="250"/>
    </row>
    <row r="419" spans="1:18" x14ac:dyDescent="0.8">
      <c r="A419" s="248" t="s">
        <v>4165</v>
      </c>
      <c r="B419" s="248" t="s">
        <v>4166</v>
      </c>
      <c r="C419" s="248" t="s">
        <v>1662</v>
      </c>
      <c r="D419" s="248" t="s">
        <v>4167</v>
      </c>
      <c r="E419" s="248">
        <v>7</v>
      </c>
      <c r="F419" s="248" t="s">
        <v>2304</v>
      </c>
      <c r="G419" s="248" t="s">
        <v>2305</v>
      </c>
      <c r="H419" s="249">
        <v>46</v>
      </c>
      <c r="I419" s="248" t="s">
        <v>1226</v>
      </c>
      <c r="J419" s="249">
        <v>88</v>
      </c>
      <c r="K419" s="248" t="s">
        <v>2298</v>
      </c>
      <c r="L419" s="248" t="s">
        <v>2306</v>
      </c>
      <c r="M419" s="248">
        <v>5</v>
      </c>
      <c r="N419" s="248"/>
      <c r="O419" s="248" t="s">
        <v>4168</v>
      </c>
      <c r="P419" s="248" t="s">
        <v>6424</v>
      </c>
      <c r="Q419" s="248" t="s">
        <v>4165</v>
      </c>
      <c r="R419" s="250"/>
    </row>
    <row r="420" spans="1:18" x14ac:dyDescent="0.8">
      <c r="A420" s="248" t="s">
        <v>4169</v>
      </c>
      <c r="B420" s="248" t="s">
        <v>4170</v>
      </c>
      <c r="C420" s="248" t="s">
        <v>1663</v>
      </c>
      <c r="D420" s="248" t="s">
        <v>4171</v>
      </c>
      <c r="E420" s="248">
        <v>7</v>
      </c>
      <c r="F420" s="248" t="s">
        <v>2304</v>
      </c>
      <c r="G420" s="248" t="s">
        <v>2305</v>
      </c>
      <c r="H420" s="249">
        <v>46</v>
      </c>
      <c r="I420" s="248" t="s">
        <v>1226</v>
      </c>
      <c r="J420" s="249">
        <v>154</v>
      </c>
      <c r="K420" s="248" t="s">
        <v>2298</v>
      </c>
      <c r="L420" s="248" t="s">
        <v>2340</v>
      </c>
      <c r="M420" s="248">
        <v>13</v>
      </c>
      <c r="N420" s="248"/>
      <c r="O420" s="248" t="s">
        <v>4172</v>
      </c>
      <c r="P420" s="248" t="s">
        <v>6419</v>
      </c>
      <c r="Q420" s="248" t="s">
        <v>4169</v>
      </c>
      <c r="R420" s="250"/>
    </row>
    <row r="421" spans="1:18" x14ac:dyDescent="0.8">
      <c r="A421" s="248" t="s">
        <v>4173</v>
      </c>
      <c r="B421" s="248" t="s">
        <v>4174</v>
      </c>
      <c r="C421" s="248" t="s">
        <v>1664</v>
      </c>
      <c r="D421" s="248" t="s">
        <v>4175</v>
      </c>
      <c r="E421" s="248">
        <v>7</v>
      </c>
      <c r="F421" s="248" t="s">
        <v>2304</v>
      </c>
      <c r="G421" s="248" t="s">
        <v>2305</v>
      </c>
      <c r="H421" s="249">
        <v>46</v>
      </c>
      <c r="I421" s="248" t="s">
        <v>1226</v>
      </c>
      <c r="J421" s="249">
        <v>58</v>
      </c>
      <c r="K421" s="248" t="s">
        <v>2298</v>
      </c>
      <c r="L421" s="248" t="s">
        <v>2306</v>
      </c>
      <c r="M421" s="248">
        <v>6</v>
      </c>
      <c r="N421" s="248"/>
      <c r="O421" s="248" t="s">
        <v>4176</v>
      </c>
      <c r="P421" s="248" t="s">
        <v>6423</v>
      </c>
      <c r="Q421" s="248" t="s">
        <v>4173</v>
      </c>
      <c r="R421" s="250"/>
    </row>
    <row r="422" spans="1:18" x14ac:dyDescent="0.8">
      <c r="A422" s="248" t="s">
        <v>4177</v>
      </c>
      <c r="B422" s="248" t="s">
        <v>4178</v>
      </c>
      <c r="C422" s="248" t="s">
        <v>1665</v>
      </c>
      <c r="D422" s="248" t="s">
        <v>4179</v>
      </c>
      <c r="E422" s="248">
        <v>7</v>
      </c>
      <c r="F422" s="248" t="s">
        <v>2304</v>
      </c>
      <c r="G422" s="248" t="s">
        <v>2305</v>
      </c>
      <c r="H422" s="249">
        <v>46</v>
      </c>
      <c r="I422" s="248" t="s">
        <v>1226</v>
      </c>
      <c r="J422" s="249">
        <v>44</v>
      </c>
      <c r="K422" s="248" t="s">
        <v>2298</v>
      </c>
      <c r="L422" s="248" t="s">
        <v>2306</v>
      </c>
      <c r="M422" s="248">
        <v>5</v>
      </c>
      <c r="N422" s="248"/>
      <c r="O422" s="248" t="s">
        <v>4180</v>
      </c>
      <c r="P422" s="248" t="s">
        <v>6424</v>
      </c>
      <c r="Q422" s="248" t="s">
        <v>4177</v>
      </c>
      <c r="R422" s="250"/>
    </row>
    <row r="423" spans="1:18" x14ac:dyDescent="0.8">
      <c r="A423" s="248" t="s">
        <v>4181</v>
      </c>
      <c r="B423" s="248" t="s">
        <v>4182</v>
      </c>
      <c r="C423" s="248" t="s">
        <v>1666</v>
      </c>
      <c r="D423" s="248" t="s">
        <v>4183</v>
      </c>
      <c r="E423" s="248">
        <v>7</v>
      </c>
      <c r="F423" s="248" t="s">
        <v>2304</v>
      </c>
      <c r="G423" s="248" t="s">
        <v>2305</v>
      </c>
      <c r="H423" s="249">
        <v>46</v>
      </c>
      <c r="I423" s="248" t="s">
        <v>1226</v>
      </c>
      <c r="J423" s="249">
        <v>71</v>
      </c>
      <c r="K423" s="248" t="s">
        <v>2298</v>
      </c>
      <c r="L423" s="248" t="s">
        <v>2306</v>
      </c>
      <c r="M423" s="248">
        <v>6</v>
      </c>
      <c r="N423" s="248"/>
      <c r="O423" s="248" t="s">
        <v>4184</v>
      </c>
      <c r="P423" s="248" t="s">
        <v>6423</v>
      </c>
      <c r="Q423" s="248" t="s">
        <v>4181</v>
      </c>
      <c r="R423" s="250"/>
    </row>
    <row r="424" spans="1:18" x14ac:dyDescent="0.8">
      <c r="A424" s="248" t="s">
        <v>4185</v>
      </c>
      <c r="B424" s="248" t="s">
        <v>4186</v>
      </c>
      <c r="C424" s="248" t="s">
        <v>1667</v>
      </c>
      <c r="D424" s="248" t="s">
        <v>4187</v>
      </c>
      <c r="E424" s="248">
        <v>7</v>
      </c>
      <c r="F424" s="248" t="s">
        <v>2304</v>
      </c>
      <c r="G424" s="248" t="s">
        <v>2305</v>
      </c>
      <c r="H424" s="249">
        <v>46</v>
      </c>
      <c r="I424" s="248" t="s">
        <v>1226</v>
      </c>
      <c r="J424" s="249">
        <v>47</v>
      </c>
      <c r="K424" s="248" t="s">
        <v>2298</v>
      </c>
      <c r="L424" s="248" t="s">
        <v>2306</v>
      </c>
      <c r="M424" s="248">
        <v>5</v>
      </c>
      <c r="N424" s="248"/>
      <c r="O424" s="248" t="s">
        <v>4188</v>
      </c>
      <c r="P424" s="248" t="s">
        <v>6424</v>
      </c>
      <c r="Q424" s="248" t="s">
        <v>4185</v>
      </c>
      <c r="R424" s="250"/>
    </row>
    <row r="425" spans="1:18" x14ac:dyDescent="0.8">
      <c r="A425" s="248" t="s">
        <v>4189</v>
      </c>
      <c r="B425" s="248" t="s">
        <v>4190</v>
      </c>
      <c r="C425" s="248" t="s">
        <v>1668</v>
      </c>
      <c r="D425" s="248" t="s">
        <v>4191</v>
      </c>
      <c r="E425" s="248">
        <v>7</v>
      </c>
      <c r="F425" s="248" t="s">
        <v>2304</v>
      </c>
      <c r="G425" s="248" t="s">
        <v>2305</v>
      </c>
      <c r="H425" s="249">
        <v>46</v>
      </c>
      <c r="I425" s="248" t="s">
        <v>1226</v>
      </c>
      <c r="J425" s="249">
        <v>67</v>
      </c>
      <c r="K425" s="248" t="s">
        <v>2298</v>
      </c>
      <c r="L425" s="248" t="s">
        <v>2306</v>
      </c>
      <c r="M425" s="248">
        <v>6</v>
      </c>
      <c r="N425" s="248"/>
      <c r="O425" s="248" t="s">
        <v>4192</v>
      </c>
      <c r="P425" s="248" t="s">
        <v>6423</v>
      </c>
      <c r="Q425" s="248" t="s">
        <v>4189</v>
      </c>
      <c r="R425" s="250"/>
    </row>
    <row r="426" spans="1:18" x14ac:dyDescent="0.8">
      <c r="A426" s="248" t="s">
        <v>4193</v>
      </c>
      <c r="B426" s="248" t="s">
        <v>4194</v>
      </c>
      <c r="C426" s="248" t="s">
        <v>1669</v>
      </c>
      <c r="D426" s="248" t="s">
        <v>4195</v>
      </c>
      <c r="E426" s="248">
        <v>7</v>
      </c>
      <c r="F426" s="248" t="s">
        <v>2304</v>
      </c>
      <c r="G426" s="248" t="s">
        <v>2305</v>
      </c>
      <c r="H426" s="249">
        <v>46</v>
      </c>
      <c r="I426" s="248" t="s">
        <v>1226</v>
      </c>
      <c r="J426" s="249">
        <v>134</v>
      </c>
      <c r="K426" s="248" t="s">
        <v>2298</v>
      </c>
      <c r="L426" s="248" t="s">
        <v>2340</v>
      </c>
      <c r="M426" s="248">
        <v>13</v>
      </c>
      <c r="N426" s="248"/>
      <c r="O426" s="248" t="s">
        <v>4196</v>
      </c>
      <c r="P426" s="248" t="s">
        <v>6419</v>
      </c>
      <c r="Q426" s="248" t="s">
        <v>4193</v>
      </c>
      <c r="R426" s="250"/>
    </row>
    <row r="427" spans="1:18" x14ac:dyDescent="0.8">
      <c r="A427" s="248" t="s">
        <v>4197</v>
      </c>
      <c r="B427" s="248" t="s">
        <v>4198</v>
      </c>
      <c r="C427" s="248" t="s">
        <v>1670</v>
      </c>
      <c r="D427" s="248" t="s">
        <v>4199</v>
      </c>
      <c r="E427" s="248">
        <v>7</v>
      </c>
      <c r="F427" s="248" t="s">
        <v>2304</v>
      </c>
      <c r="G427" s="248" t="s">
        <v>2305</v>
      </c>
      <c r="H427" s="249">
        <v>46</v>
      </c>
      <c r="I427" s="248" t="s">
        <v>1226</v>
      </c>
      <c r="J427" s="249">
        <v>38</v>
      </c>
      <c r="K427" s="248" t="s">
        <v>2298</v>
      </c>
      <c r="L427" s="248" t="s">
        <v>2306</v>
      </c>
      <c r="M427" s="248">
        <v>5</v>
      </c>
      <c r="N427" s="248"/>
      <c r="O427" s="248" t="s">
        <v>4200</v>
      </c>
      <c r="P427" s="248" t="s">
        <v>6424</v>
      </c>
      <c r="Q427" s="248" t="s">
        <v>4197</v>
      </c>
      <c r="R427" s="250"/>
    </row>
    <row r="428" spans="1:18" x14ac:dyDescent="0.8">
      <c r="A428" s="248" t="s">
        <v>4449</v>
      </c>
      <c r="B428" s="248" t="s">
        <v>4450</v>
      </c>
      <c r="C428" s="248" t="s">
        <v>1756</v>
      </c>
      <c r="D428" s="248" t="s">
        <v>4451</v>
      </c>
      <c r="E428" s="248">
        <v>8</v>
      </c>
      <c r="F428" s="248" t="s">
        <v>2304</v>
      </c>
      <c r="G428" s="248" t="s">
        <v>2305</v>
      </c>
      <c r="H428" s="249">
        <v>47</v>
      </c>
      <c r="I428" s="248" t="s">
        <v>1233</v>
      </c>
      <c r="J428" s="249">
        <v>40</v>
      </c>
      <c r="K428" s="248" t="s">
        <v>2290</v>
      </c>
      <c r="L428" s="248" t="s">
        <v>2306</v>
      </c>
      <c r="M428" s="248">
        <v>6</v>
      </c>
      <c r="N428" s="248"/>
      <c r="O428" s="248" t="s">
        <v>4452</v>
      </c>
      <c r="P428" s="248" t="s">
        <v>6423</v>
      </c>
      <c r="Q428" s="248" t="s">
        <v>4449</v>
      </c>
      <c r="R428" s="250"/>
    </row>
    <row r="429" spans="1:18" x14ac:dyDescent="0.8">
      <c r="A429" s="248" t="s">
        <v>4453</v>
      </c>
      <c r="B429" s="248" t="s">
        <v>4454</v>
      </c>
      <c r="C429" s="248" t="s">
        <v>1757</v>
      </c>
      <c r="D429" s="248" t="s">
        <v>4455</v>
      </c>
      <c r="E429" s="248">
        <v>8</v>
      </c>
      <c r="F429" s="248" t="s">
        <v>2304</v>
      </c>
      <c r="G429" s="248" t="s">
        <v>2305</v>
      </c>
      <c r="H429" s="249">
        <v>47</v>
      </c>
      <c r="I429" s="248" t="s">
        <v>1233</v>
      </c>
      <c r="J429" s="249">
        <v>39</v>
      </c>
      <c r="K429" s="248" t="s">
        <v>2290</v>
      </c>
      <c r="L429" s="248" t="s">
        <v>2306</v>
      </c>
      <c r="M429" s="248">
        <v>5</v>
      </c>
      <c r="N429" s="248"/>
      <c r="O429" s="248" t="s">
        <v>4456</v>
      </c>
      <c r="P429" s="248" t="s">
        <v>6424</v>
      </c>
      <c r="Q429" s="248" t="s">
        <v>4453</v>
      </c>
      <c r="R429" s="250"/>
    </row>
    <row r="430" spans="1:18" x14ac:dyDescent="0.8">
      <c r="A430" s="248" t="s">
        <v>4457</v>
      </c>
      <c r="B430" s="248" t="s">
        <v>4458</v>
      </c>
      <c r="C430" s="248" t="s">
        <v>1758</v>
      </c>
      <c r="D430" s="248" t="s">
        <v>4459</v>
      </c>
      <c r="E430" s="248">
        <v>8</v>
      </c>
      <c r="F430" s="248" t="s">
        <v>2304</v>
      </c>
      <c r="G430" s="248" t="s">
        <v>2305</v>
      </c>
      <c r="H430" s="249">
        <v>47</v>
      </c>
      <c r="I430" s="248" t="s">
        <v>1233</v>
      </c>
      <c r="J430" s="249">
        <v>90</v>
      </c>
      <c r="K430" s="248" t="s">
        <v>2290</v>
      </c>
      <c r="L430" s="248" t="s">
        <v>2306</v>
      </c>
      <c r="M430" s="248">
        <v>6</v>
      </c>
      <c r="N430" s="248"/>
      <c r="O430" s="248" t="s">
        <v>4460</v>
      </c>
      <c r="P430" s="248" t="s">
        <v>6423</v>
      </c>
      <c r="Q430" s="248" t="s">
        <v>4457</v>
      </c>
      <c r="R430" s="250"/>
    </row>
    <row r="431" spans="1:18" x14ac:dyDescent="0.8">
      <c r="A431" s="248" t="s">
        <v>4461</v>
      </c>
      <c r="B431" s="248" t="s">
        <v>4462</v>
      </c>
      <c r="C431" s="248" t="s">
        <v>1759</v>
      </c>
      <c r="D431" s="248" t="s">
        <v>4463</v>
      </c>
      <c r="E431" s="248">
        <v>8</v>
      </c>
      <c r="F431" s="248" t="s">
        <v>2304</v>
      </c>
      <c r="G431" s="248" t="s">
        <v>2305</v>
      </c>
      <c r="H431" s="249">
        <v>47</v>
      </c>
      <c r="I431" s="248" t="s">
        <v>1233</v>
      </c>
      <c r="J431" s="249">
        <v>103</v>
      </c>
      <c r="K431" s="248" t="s">
        <v>2290</v>
      </c>
      <c r="L431" s="248" t="s">
        <v>2311</v>
      </c>
      <c r="M431" s="248">
        <v>9</v>
      </c>
      <c r="N431" s="248"/>
      <c r="O431" s="248" t="s">
        <v>4464</v>
      </c>
      <c r="P431" s="248" t="s">
        <v>6422</v>
      </c>
      <c r="Q431" s="248" t="s">
        <v>4461</v>
      </c>
      <c r="R431" s="250"/>
    </row>
    <row r="432" spans="1:18" x14ac:dyDescent="0.8">
      <c r="A432" s="248" t="s">
        <v>4465</v>
      </c>
      <c r="B432" s="248" t="s">
        <v>4466</v>
      </c>
      <c r="C432" s="248" t="s">
        <v>1760</v>
      </c>
      <c r="D432" s="248" t="s">
        <v>4467</v>
      </c>
      <c r="E432" s="248">
        <v>8</v>
      </c>
      <c r="F432" s="248" t="s">
        <v>2304</v>
      </c>
      <c r="G432" s="248" t="s">
        <v>2305</v>
      </c>
      <c r="H432" s="249">
        <v>47</v>
      </c>
      <c r="I432" s="248" t="s">
        <v>1233</v>
      </c>
      <c r="J432" s="249">
        <v>38</v>
      </c>
      <c r="K432" s="248" t="s">
        <v>2290</v>
      </c>
      <c r="L432" s="248" t="s">
        <v>2306</v>
      </c>
      <c r="M432" s="248">
        <v>6</v>
      </c>
      <c r="N432" s="248"/>
      <c r="O432" s="248" t="s">
        <v>4468</v>
      </c>
      <c r="P432" s="248" t="s">
        <v>6423</v>
      </c>
      <c r="Q432" s="248" t="s">
        <v>4465</v>
      </c>
      <c r="R432" s="250"/>
    </row>
    <row r="433" spans="1:18" x14ac:dyDescent="0.8">
      <c r="A433" s="248" t="s">
        <v>4469</v>
      </c>
      <c r="B433" s="248" t="s">
        <v>4470</v>
      </c>
      <c r="C433" s="248" t="s">
        <v>1761</v>
      </c>
      <c r="D433" s="248" t="s">
        <v>4471</v>
      </c>
      <c r="E433" s="248">
        <v>8</v>
      </c>
      <c r="F433" s="248" t="s">
        <v>2304</v>
      </c>
      <c r="G433" s="248" t="s">
        <v>2305</v>
      </c>
      <c r="H433" s="249">
        <v>47</v>
      </c>
      <c r="I433" s="248" t="s">
        <v>1233</v>
      </c>
      <c r="J433" s="249">
        <v>15</v>
      </c>
      <c r="K433" s="248" t="s">
        <v>2290</v>
      </c>
      <c r="L433" s="248" t="s">
        <v>2393</v>
      </c>
      <c r="M433" s="248">
        <v>2</v>
      </c>
      <c r="N433" s="248"/>
      <c r="O433" s="248" t="s">
        <v>4472</v>
      </c>
      <c r="P433" s="248" t="s">
        <v>6411</v>
      </c>
      <c r="Q433" s="248" t="s">
        <v>4469</v>
      </c>
      <c r="R433" s="250"/>
    </row>
    <row r="434" spans="1:18" x14ac:dyDescent="0.8">
      <c r="A434" s="248" t="s">
        <v>4473</v>
      </c>
      <c r="B434" s="248" t="s">
        <v>4474</v>
      </c>
      <c r="C434" s="248" t="s">
        <v>1762</v>
      </c>
      <c r="D434" s="248" t="s">
        <v>4475</v>
      </c>
      <c r="E434" s="248">
        <v>8</v>
      </c>
      <c r="F434" s="248" t="s">
        <v>2304</v>
      </c>
      <c r="G434" s="248" t="s">
        <v>2297</v>
      </c>
      <c r="H434" s="249">
        <v>47</v>
      </c>
      <c r="I434" s="248" t="s">
        <v>1233</v>
      </c>
      <c r="J434" s="249">
        <v>246</v>
      </c>
      <c r="K434" s="248" t="s">
        <v>2290</v>
      </c>
      <c r="L434" s="248" t="s">
        <v>2299</v>
      </c>
      <c r="M434" s="248">
        <v>15</v>
      </c>
      <c r="N434" s="248"/>
      <c r="O434" s="248" t="s">
        <v>4476</v>
      </c>
      <c r="P434" s="248" t="s">
        <v>6416</v>
      </c>
      <c r="Q434" s="248" t="s">
        <v>4473</v>
      </c>
      <c r="R434" s="250"/>
    </row>
    <row r="435" spans="1:18" x14ac:dyDescent="0.8">
      <c r="A435" s="248" t="s">
        <v>4477</v>
      </c>
      <c r="B435" s="248" t="s">
        <v>4478</v>
      </c>
      <c r="C435" s="248" t="s">
        <v>1763</v>
      </c>
      <c r="D435" s="248" t="s">
        <v>4479</v>
      </c>
      <c r="E435" s="248">
        <v>8</v>
      </c>
      <c r="F435" s="248" t="s">
        <v>2304</v>
      </c>
      <c r="G435" s="248" t="s">
        <v>2305</v>
      </c>
      <c r="H435" s="249">
        <v>47</v>
      </c>
      <c r="I435" s="248" t="s">
        <v>1233</v>
      </c>
      <c r="J435" s="249">
        <v>40</v>
      </c>
      <c r="K435" s="248" t="s">
        <v>2290</v>
      </c>
      <c r="L435" s="248" t="s">
        <v>2306</v>
      </c>
      <c r="M435" s="248">
        <v>6</v>
      </c>
      <c r="N435" s="248"/>
      <c r="O435" s="248" t="s">
        <v>4480</v>
      </c>
      <c r="P435" s="248" t="s">
        <v>6423</v>
      </c>
      <c r="Q435" s="248" t="s">
        <v>4477</v>
      </c>
      <c r="R435" s="250"/>
    </row>
    <row r="436" spans="1:18" x14ac:dyDescent="0.8">
      <c r="A436" s="248" t="s">
        <v>4481</v>
      </c>
      <c r="B436" s="248" t="s">
        <v>4482</v>
      </c>
      <c r="C436" s="248" t="s">
        <v>1764</v>
      </c>
      <c r="D436" s="248" t="s">
        <v>4483</v>
      </c>
      <c r="E436" s="248">
        <v>8</v>
      </c>
      <c r="F436" s="248" t="s">
        <v>2304</v>
      </c>
      <c r="G436" s="248" t="s">
        <v>2305</v>
      </c>
      <c r="H436" s="249">
        <v>47</v>
      </c>
      <c r="I436" s="248" t="s">
        <v>1233</v>
      </c>
      <c r="J436" s="249">
        <v>78</v>
      </c>
      <c r="K436" s="248" t="s">
        <v>2290</v>
      </c>
      <c r="L436" s="248" t="s">
        <v>2311</v>
      </c>
      <c r="M436" s="248">
        <v>10</v>
      </c>
      <c r="N436" s="248"/>
      <c r="O436" s="248" t="s">
        <v>4484</v>
      </c>
      <c r="P436" s="248" t="s">
        <v>6420</v>
      </c>
      <c r="Q436" s="248" t="s">
        <v>4481</v>
      </c>
      <c r="R436" s="250"/>
    </row>
    <row r="437" spans="1:18" x14ac:dyDescent="0.8">
      <c r="A437" s="248" t="s">
        <v>4485</v>
      </c>
      <c r="B437" s="248" t="s">
        <v>4486</v>
      </c>
      <c r="C437" s="248" t="s">
        <v>1765</v>
      </c>
      <c r="D437" s="248" t="s">
        <v>4487</v>
      </c>
      <c r="E437" s="248">
        <v>8</v>
      </c>
      <c r="F437" s="248" t="s">
        <v>2304</v>
      </c>
      <c r="G437" s="248" t="s">
        <v>2305</v>
      </c>
      <c r="H437" s="249">
        <v>47</v>
      </c>
      <c r="I437" s="248" t="s">
        <v>1233</v>
      </c>
      <c r="J437" s="249">
        <v>123</v>
      </c>
      <c r="K437" s="248" t="s">
        <v>2290</v>
      </c>
      <c r="L437" s="248" t="s">
        <v>2311</v>
      </c>
      <c r="M437" s="248">
        <v>10</v>
      </c>
      <c r="N437" s="248"/>
      <c r="O437" s="248" t="s">
        <v>4488</v>
      </c>
      <c r="P437" s="248" t="s">
        <v>6420</v>
      </c>
      <c r="Q437" s="248" t="s">
        <v>4485</v>
      </c>
      <c r="R437" s="250"/>
    </row>
    <row r="438" spans="1:18" x14ac:dyDescent="0.8">
      <c r="A438" s="248" t="s">
        <v>4489</v>
      </c>
      <c r="B438" s="248" t="s">
        <v>4490</v>
      </c>
      <c r="C438" s="248" t="s">
        <v>1766</v>
      </c>
      <c r="D438" s="248" t="s">
        <v>4491</v>
      </c>
      <c r="E438" s="248">
        <v>8</v>
      </c>
      <c r="F438" s="248" t="s">
        <v>2304</v>
      </c>
      <c r="G438" s="248" t="s">
        <v>2305</v>
      </c>
      <c r="H438" s="249">
        <v>47</v>
      </c>
      <c r="I438" s="248" t="s">
        <v>1233</v>
      </c>
      <c r="J438" s="249">
        <v>42</v>
      </c>
      <c r="K438" s="248" t="s">
        <v>2298</v>
      </c>
      <c r="L438" s="248" t="s">
        <v>2306</v>
      </c>
      <c r="M438" s="248">
        <v>5</v>
      </c>
      <c r="N438" s="248"/>
      <c r="O438" s="248" t="s">
        <v>4492</v>
      </c>
      <c r="P438" s="248" t="s">
        <v>6424</v>
      </c>
      <c r="Q438" s="248" t="s">
        <v>4489</v>
      </c>
      <c r="R438" s="250"/>
    </row>
    <row r="439" spans="1:18" x14ac:dyDescent="0.8">
      <c r="A439" s="248" t="s">
        <v>4493</v>
      </c>
      <c r="B439" s="248" t="s">
        <v>4494</v>
      </c>
      <c r="C439" s="248" t="s">
        <v>1767</v>
      </c>
      <c r="D439" s="248" t="s">
        <v>4495</v>
      </c>
      <c r="E439" s="248">
        <v>8</v>
      </c>
      <c r="F439" s="248" t="s">
        <v>2304</v>
      </c>
      <c r="G439" s="248" t="s">
        <v>2305</v>
      </c>
      <c r="H439" s="249">
        <v>47</v>
      </c>
      <c r="I439" s="248" t="s">
        <v>1233</v>
      </c>
      <c r="J439" s="249">
        <v>38</v>
      </c>
      <c r="K439" s="248" t="s">
        <v>2290</v>
      </c>
      <c r="L439" s="248" t="s">
        <v>2306</v>
      </c>
      <c r="M439" s="248">
        <v>5</v>
      </c>
      <c r="N439" s="248"/>
      <c r="O439" s="248" t="s">
        <v>4496</v>
      </c>
      <c r="P439" s="248" t="s">
        <v>6424</v>
      </c>
      <c r="Q439" s="248" t="s">
        <v>4493</v>
      </c>
      <c r="R439" s="250"/>
    </row>
    <row r="440" spans="1:18" x14ac:dyDescent="0.8">
      <c r="A440" s="248" t="s">
        <v>4497</v>
      </c>
      <c r="B440" s="248" t="s">
        <v>4498</v>
      </c>
      <c r="C440" s="248" t="s">
        <v>1768</v>
      </c>
      <c r="D440" s="248" t="s">
        <v>4499</v>
      </c>
      <c r="E440" s="248">
        <v>8</v>
      </c>
      <c r="F440" s="248" t="s">
        <v>2304</v>
      </c>
      <c r="G440" s="248" t="s">
        <v>2305</v>
      </c>
      <c r="H440" s="249">
        <v>47</v>
      </c>
      <c r="I440" s="248" t="s">
        <v>1233</v>
      </c>
      <c r="J440" s="249">
        <v>42</v>
      </c>
      <c r="K440" s="248" t="s">
        <v>2298</v>
      </c>
      <c r="L440" s="248" t="s">
        <v>2306</v>
      </c>
      <c r="M440" s="248">
        <v>5</v>
      </c>
      <c r="N440" s="248"/>
      <c r="O440" s="248" t="s">
        <v>4500</v>
      </c>
      <c r="P440" s="248" t="s">
        <v>6424</v>
      </c>
      <c r="Q440" s="248" t="s">
        <v>4497</v>
      </c>
      <c r="R440" s="250"/>
    </row>
    <row r="441" spans="1:18" x14ac:dyDescent="0.8">
      <c r="A441" s="248" t="s">
        <v>4501</v>
      </c>
      <c r="B441" s="248" t="s">
        <v>4502</v>
      </c>
      <c r="C441" s="248" t="s">
        <v>1769</v>
      </c>
      <c r="D441" s="248" t="s">
        <v>4503</v>
      </c>
      <c r="E441" s="248">
        <v>8</v>
      </c>
      <c r="F441" s="248" t="s">
        <v>2304</v>
      </c>
      <c r="G441" s="248" t="s">
        <v>2305</v>
      </c>
      <c r="H441" s="249">
        <v>47</v>
      </c>
      <c r="I441" s="248" t="s">
        <v>1233</v>
      </c>
      <c r="J441" s="249">
        <v>40</v>
      </c>
      <c r="K441" s="248" t="s">
        <v>2290</v>
      </c>
      <c r="L441" s="248" t="s">
        <v>2306</v>
      </c>
      <c r="M441" s="248">
        <v>6</v>
      </c>
      <c r="N441" s="248"/>
      <c r="O441" s="248" t="s">
        <v>4504</v>
      </c>
      <c r="P441" s="248" t="s">
        <v>6423</v>
      </c>
      <c r="Q441" s="248" t="s">
        <v>4501</v>
      </c>
      <c r="R441" s="250"/>
    </row>
    <row r="442" spans="1:18" x14ac:dyDescent="0.8">
      <c r="A442" s="248" t="s">
        <v>4505</v>
      </c>
      <c r="B442" s="248" t="s">
        <v>4506</v>
      </c>
      <c r="C442" s="248" t="s">
        <v>1770</v>
      </c>
      <c r="D442" s="248" t="s">
        <v>4507</v>
      </c>
      <c r="E442" s="248">
        <v>8</v>
      </c>
      <c r="F442" s="248" t="s">
        <v>2304</v>
      </c>
      <c r="G442" s="248" t="s">
        <v>2305</v>
      </c>
      <c r="H442" s="249">
        <v>47</v>
      </c>
      <c r="I442" s="248" t="s">
        <v>1233</v>
      </c>
      <c r="J442" s="249">
        <v>35</v>
      </c>
      <c r="K442" s="248" t="s">
        <v>2290</v>
      </c>
      <c r="L442" s="248" t="s">
        <v>2306</v>
      </c>
      <c r="M442" s="248">
        <v>5</v>
      </c>
      <c r="N442" s="248"/>
      <c r="O442" s="248" t="s">
        <v>4508</v>
      </c>
      <c r="P442" s="248" t="s">
        <v>6424</v>
      </c>
      <c r="Q442" s="248" t="s">
        <v>4505</v>
      </c>
      <c r="R442" s="250"/>
    </row>
    <row r="443" spans="1:18" x14ac:dyDescent="0.8">
      <c r="A443" s="248" t="s">
        <v>4520</v>
      </c>
      <c r="B443" s="248" t="s">
        <v>4521</v>
      </c>
      <c r="C443" s="248" t="s">
        <v>1724</v>
      </c>
      <c r="D443" s="248" t="s">
        <v>4522</v>
      </c>
      <c r="E443" s="248">
        <v>8</v>
      </c>
      <c r="F443" s="248" t="s">
        <v>2304</v>
      </c>
      <c r="G443" s="248" t="s">
        <v>2305</v>
      </c>
      <c r="H443" s="249">
        <v>48</v>
      </c>
      <c r="I443" s="248" t="s">
        <v>1230</v>
      </c>
      <c r="J443" s="249">
        <v>40</v>
      </c>
      <c r="K443" s="248" t="s">
        <v>2298</v>
      </c>
      <c r="L443" s="248" t="s">
        <v>2306</v>
      </c>
      <c r="M443" s="248">
        <v>6</v>
      </c>
      <c r="N443" s="248"/>
      <c r="O443" s="248" t="s">
        <v>4523</v>
      </c>
      <c r="P443" s="248" t="s">
        <v>6423</v>
      </c>
      <c r="Q443" s="248" t="s">
        <v>4520</v>
      </c>
      <c r="R443" s="250"/>
    </row>
    <row r="444" spans="1:18" x14ac:dyDescent="0.8">
      <c r="A444" s="248" t="s">
        <v>4524</v>
      </c>
      <c r="B444" s="248" t="s">
        <v>4525</v>
      </c>
      <c r="C444" s="248" t="s">
        <v>1725</v>
      </c>
      <c r="D444" s="248" t="s">
        <v>4526</v>
      </c>
      <c r="E444" s="248">
        <v>8</v>
      </c>
      <c r="F444" s="248" t="s">
        <v>2304</v>
      </c>
      <c r="G444" s="248" t="s">
        <v>2305</v>
      </c>
      <c r="H444" s="249">
        <v>48</v>
      </c>
      <c r="I444" s="248" t="s">
        <v>1230</v>
      </c>
      <c r="J444" s="249">
        <v>47</v>
      </c>
      <c r="K444" s="248" t="s">
        <v>2298</v>
      </c>
      <c r="L444" s="248" t="s">
        <v>2306</v>
      </c>
      <c r="M444" s="248">
        <v>6</v>
      </c>
      <c r="N444" s="248"/>
      <c r="O444" s="248" t="s">
        <v>4527</v>
      </c>
      <c r="P444" s="248" t="s">
        <v>6423</v>
      </c>
      <c r="Q444" s="248" t="s">
        <v>4524</v>
      </c>
      <c r="R444" s="250"/>
    </row>
    <row r="445" spans="1:18" x14ac:dyDescent="0.8">
      <c r="A445" s="248" t="s">
        <v>4528</v>
      </c>
      <c r="B445" s="248" t="s">
        <v>4529</v>
      </c>
      <c r="C445" s="248" t="s">
        <v>1726</v>
      </c>
      <c r="D445" s="248" t="s">
        <v>4530</v>
      </c>
      <c r="E445" s="248">
        <v>8</v>
      </c>
      <c r="F445" s="248" t="s">
        <v>2304</v>
      </c>
      <c r="G445" s="248" t="s">
        <v>2305</v>
      </c>
      <c r="H445" s="249">
        <v>48</v>
      </c>
      <c r="I445" s="248" t="s">
        <v>1230</v>
      </c>
      <c r="J445" s="249">
        <v>43</v>
      </c>
      <c r="K445" s="248" t="s">
        <v>2298</v>
      </c>
      <c r="L445" s="248" t="s">
        <v>2306</v>
      </c>
      <c r="M445" s="248">
        <v>5</v>
      </c>
      <c r="N445" s="248"/>
      <c r="O445" s="248" t="s">
        <v>4531</v>
      </c>
      <c r="P445" s="248" t="s">
        <v>6424</v>
      </c>
      <c r="Q445" s="248" t="s">
        <v>4528</v>
      </c>
      <c r="R445" s="250"/>
    </row>
    <row r="446" spans="1:18" x14ac:dyDescent="0.8">
      <c r="A446" s="248" t="s">
        <v>4532</v>
      </c>
      <c r="B446" s="248" t="s">
        <v>4533</v>
      </c>
      <c r="C446" s="248" t="s">
        <v>1727</v>
      </c>
      <c r="D446" s="248" t="s">
        <v>4534</v>
      </c>
      <c r="E446" s="248">
        <v>8</v>
      </c>
      <c r="F446" s="248" t="s">
        <v>2304</v>
      </c>
      <c r="G446" s="248" t="s">
        <v>2305</v>
      </c>
      <c r="H446" s="249">
        <v>48</v>
      </c>
      <c r="I446" s="248" t="s">
        <v>1230</v>
      </c>
      <c r="J446" s="249">
        <v>43</v>
      </c>
      <c r="K446" s="248" t="s">
        <v>2298</v>
      </c>
      <c r="L446" s="248" t="s">
        <v>2306</v>
      </c>
      <c r="M446" s="248">
        <v>5</v>
      </c>
      <c r="N446" s="248"/>
      <c r="O446" s="248" t="s">
        <v>4535</v>
      </c>
      <c r="P446" s="248" t="s">
        <v>6424</v>
      </c>
      <c r="Q446" s="248" t="s">
        <v>4532</v>
      </c>
      <c r="R446" s="250"/>
    </row>
    <row r="447" spans="1:18" x14ac:dyDescent="0.8">
      <c r="A447" s="248" t="s">
        <v>4536</v>
      </c>
      <c r="B447" s="248" t="s">
        <v>4537</v>
      </c>
      <c r="C447" s="248" t="s">
        <v>1728</v>
      </c>
      <c r="D447" s="248" t="s">
        <v>4538</v>
      </c>
      <c r="E447" s="248">
        <v>8</v>
      </c>
      <c r="F447" s="248" t="s">
        <v>2304</v>
      </c>
      <c r="G447" s="248" t="s">
        <v>2305</v>
      </c>
      <c r="H447" s="249">
        <v>48</v>
      </c>
      <c r="I447" s="248" t="s">
        <v>1230</v>
      </c>
      <c r="J447" s="249">
        <v>59</v>
      </c>
      <c r="K447" s="248" t="s">
        <v>2298</v>
      </c>
      <c r="L447" s="248" t="s">
        <v>2306</v>
      </c>
      <c r="M447" s="248">
        <v>6</v>
      </c>
      <c r="N447" s="248"/>
      <c r="O447" s="248" t="s">
        <v>4539</v>
      </c>
      <c r="P447" s="248" t="s">
        <v>6423</v>
      </c>
      <c r="Q447" s="248" t="s">
        <v>4536</v>
      </c>
      <c r="R447" s="250"/>
    </row>
    <row r="448" spans="1:18" x14ac:dyDescent="0.8">
      <c r="A448" s="248" t="s">
        <v>4540</v>
      </c>
      <c r="B448" s="248" t="s">
        <v>4541</v>
      </c>
      <c r="C448" s="248" t="s">
        <v>1729</v>
      </c>
      <c r="D448" s="248" t="s">
        <v>4542</v>
      </c>
      <c r="E448" s="248">
        <v>8</v>
      </c>
      <c r="F448" s="248" t="s">
        <v>2304</v>
      </c>
      <c r="G448" s="248" t="s">
        <v>2305</v>
      </c>
      <c r="H448" s="249">
        <v>48</v>
      </c>
      <c r="I448" s="248" t="s">
        <v>1230</v>
      </c>
      <c r="J448" s="249">
        <v>60</v>
      </c>
      <c r="K448" s="248" t="s">
        <v>2298</v>
      </c>
      <c r="L448" s="248" t="s">
        <v>2306</v>
      </c>
      <c r="M448" s="248">
        <v>6</v>
      </c>
      <c r="N448" s="248"/>
      <c r="O448" s="248" t="s">
        <v>4543</v>
      </c>
      <c r="P448" s="248" t="s">
        <v>6423</v>
      </c>
      <c r="Q448" s="248" t="s">
        <v>4540</v>
      </c>
      <c r="R448" s="250"/>
    </row>
    <row r="449" spans="1:18" x14ac:dyDescent="0.8">
      <c r="A449" s="248" t="s">
        <v>4544</v>
      </c>
      <c r="B449" s="248" t="s">
        <v>4545</v>
      </c>
      <c r="C449" s="248" t="s">
        <v>1730</v>
      </c>
      <c r="D449" s="248" t="s">
        <v>4546</v>
      </c>
      <c r="E449" s="248">
        <v>8</v>
      </c>
      <c r="F449" s="248" t="s">
        <v>2304</v>
      </c>
      <c r="G449" s="248" t="s">
        <v>2305</v>
      </c>
      <c r="H449" s="249">
        <v>48</v>
      </c>
      <c r="I449" s="248" t="s">
        <v>1230</v>
      </c>
      <c r="J449" s="249">
        <v>90</v>
      </c>
      <c r="K449" s="248" t="s">
        <v>2298</v>
      </c>
      <c r="L449" s="248" t="s">
        <v>2311</v>
      </c>
      <c r="M449" s="248">
        <v>10</v>
      </c>
      <c r="N449" s="248"/>
      <c r="O449" s="248" t="s">
        <v>4547</v>
      </c>
      <c r="P449" s="248" t="s">
        <v>6420</v>
      </c>
      <c r="Q449" s="248" t="s">
        <v>4544</v>
      </c>
      <c r="R449" s="250"/>
    </row>
    <row r="450" spans="1:18" x14ac:dyDescent="0.8">
      <c r="A450" s="248" t="s">
        <v>4548</v>
      </c>
      <c r="B450" s="248" t="s">
        <v>4549</v>
      </c>
      <c r="C450" s="248" t="s">
        <v>1731</v>
      </c>
      <c r="D450" s="248" t="s">
        <v>4550</v>
      </c>
      <c r="E450" s="248">
        <v>8</v>
      </c>
      <c r="F450" s="248" t="s">
        <v>2304</v>
      </c>
      <c r="G450" s="248" t="s">
        <v>2305</v>
      </c>
      <c r="H450" s="249">
        <v>48</v>
      </c>
      <c r="I450" s="248" t="s">
        <v>1230</v>
      </c>
      <c r="J450" s="249">
        <v>36</v>
      </c>
      <c r="K450" s="248" t="s">
        <v>2298</v>
      </c>
      <c r="L450" s="248" t="s">
        <v>2306</v>
      </c>
      <c r="M450" s="248">
        <v>6</v>
      </c>
      <c r="N450" s="248"/>
      <c r="O450" s="248" t="s">
        <v>4551</v>
      </c>
      <c r="P450" s="248" t="s">
        <v>6423</v>
      </c>
      <c r="Q450" s="248" t="s">
        <v>4548</v>
      </c>
      <c r="R450" s="250"/>
    </row>
    <row r="451" spans="1:18" x14ac:dyDescent="0.8">
      <c r="A451" s="248" t="s">
        <v>4552</v>
      </c>
      <c r="B451" s="248" t="s">
        <v>4553</v>
      </c>
      <c r="C451" s="248" t="s">
        <v>1732</v>
      </c>
      <c r="D451" s="248" t="s">
        <v>4554</v>
      </c>
      <c r="E451" s="248">
        <v>8</v>
      </c>
      <c r="F451" s="248" t="s">
        <v>2304</v>
      </c>
      <c r="G451" s="248" t="s">
        <v>2305</v>
      </c>
      <c r="H451" s="249">
        <v>48</v>
      </c>
      <c r="I451" s="248" t="s">
        <v>1230</v>
      </c>
      <c r="J451" s="249">
        <v>40</v>
      </c>
      <c r="K451" s="248" t="s">
        <v>2298</v>
      </c>
      <c r="L451" s="248" t="s">
        <v>2306</v>
      </c>
      <c r="M451" s="248">
        <v>6</v>
      </c>
      <c r="N451" s="248"/>
      <c r="O451" s="248" t="s">
        <v>4555</v>
      </c>
      <c r="P451" s="248" t="s">
        <v>6423</v>
      </c>
      <c r="Q451" s="248" t="s">
        <v>4552</v>
      </c>
      <c r="R451" s="250"/>
    </row>
    <row r="452" spans="1:18" x14ac:dyDescent="0.8">
      <c r="A452" s="248" t="s">
        <v>5159</v>
      </c>
      <c r="B452" s="248" t="s">
        <v>5160</v>
      </c>
      <c r="C452" s="248" t="s">
        <v>1887</v>
      </c>
      <c r="D452" s="248" t="s">
        <v>5161</v>
      </c>
      <c r="E452" s="248">
        <v>10</v>
      </c>
      <c r="F452" s="248" t="s">
        <v>2304</v>
      </c>
      <c r="G452" s="248" t="s">
        <v>2305</v>
      </c>
      <c r="H452" s="249">
        <v>49</v>
      </c>
      <c r="I452" s="248" t="s">
        <v>1241</v>
      </c>
      <c r="J452" s="249">
        <v>30</v>
      </c>
      <c r="K452" s="248" t="s">
        <v>2298</v>
      </c>
      <c r="L452" s="248" t="s">
        <v>2306</v>
      </c>
      <c r="M452" s="248">
        <v>6</v>
      </c>
      <c r="N452" s="248"/>
      <c r="O452" s="248" t="s">
        <v>5162</v>
      </c>
      <c r="P452" s="248" t="s">
        <v>6423</v>
      </c>
      <c r="Q452" s="248" t="s">
        <v>5159</v>
      </c>
      <c r="R452" s="250"/>
    </row>
    <row r="453" spans="1:18" x14ac:dyDescent="0.8">
      <c r="A453" s="248" t="s">
        <v>5163</v>
      </c>
      <c r="B453" s="248" t="s">
        <v>5164</v>
      </c>
      <c r="C453" s="248" t="s">
        <v>1888</v>
      </c>
      <c r="D453" s="248" t="s">
        <v>5165</v>
      </c>
      <c r="E453" s="248">
        <v>10</v>
      </c>
      <c r="F453" s="248" t="s">
        <v>2304</v>
      </c>
      <c r="G453" s="248" t="s">
        <v>2305</v>
      </c>
      <c r="H453" s="249">
        <v>49</v>
      </c>
      <c r="I453" s="248" t="s">
        <v>1241</v>
      </c>
      <c r="J453" s="249">
        <v>51</v>
      </c>
      <c r="K453" s="248" t="s">
        <v>2298</v>
      </c>
      <c r="L453" s="248" t="s">
        <v>2306</v>
      </c>
      <c r="M453" s="248">
        <v>6</v>
      </c>
      <c r="N453" s="248"/>
      <c r="O453" s="248" t="s">
        <v>5166</v>
      </c>
      <c r="P453" s="248" t="s">
        <v>6423</v>
      </c>
      <c r="Q453" s="248" t="s">
        <v>5163</v>
      </c>
      <c r="R453" s="250"/>
    </row>
    <row r="454" spans="1:18" x14ac:dyDescent="0.8">
      <c r="A454" s="248" t="s">
        <v>5167</v>
      </c>
      <c r="B454" s="248" t="s">
        <v>5168</v>
      </c>
      <c r="C454" s="248" t="s">
        <v>1889</v>
      </c>
      <c r="D454" s="248" t="s">
        <v>5169</v>
      </c>
      <c r="E454" s="248">
        <v>10</v>
      </c>
      <c r="F454" s="248" t="s">
        <v>2304</v>
      </c>
      <c r="G454" s="248" t="s">
        <v>2305</v>
      </c>
      <c r="H454" s="249">
        <v>49</v>
      </c>
      <c r="I454" s="248" t="s">
        <v>1241</v>
      </c>
      <c r="J454" s="249">
        <v>41</v>
      </c>
      <c r="K454" s="248" t="s">
        <v>2298</v>
      </c>
      <c r="L454" s="248" t="s">
        <v>2306</v>
      </c>
      <c r="M454" s="248">
        <v>6</v>
      </c>
      <c r="N454" s="248"/>
      <c r="O454" s="248" t="s">
        <v>5170</v>
      </c>
      <c r="P454" s="248" t="s">
        <v>6423</v>
      </c>
      <c r="Q454" s="248" t="s">
        <v>5167</v>
      </c>
      <c r="R454" s="250"/>
    </row>
    <row r="455" spans="1:18" x14ac:dyDescent="0.8">
      <c r="A455" s="248" t="s">
        <v>5171</v>
      </c>
      <c r="B455" s="248" t="s">
        <v>5172</v>
      </c>
      <c r="C455" s="248" t="s">
        <v>1890</v>
      </c>
      <c r="D455" s="248" t="s">
        <v>5173</v>
      </c>
      <c r="E455" s="248">
        <v>10</v>
      </c>
      <c r="F455" s="248" t="s">
        <v>2304</v>
      </c>
      <c r="G455" s="248" t="s">
        <v>2305</v>
      </c>
      <c r="H455" s="249">
        <v>49</v>
      </c>
      <c r="I455" s="248" t="s">
        <v>1241</v>
      </c>
      <c r="J455" s="249">
        <v>46</v>
      </c>
      <c r="K455" s="248" t="s">
        <v>2298</v>
      </c>
      <c r="L455" s="248" t="s">
        <v>2306</v>
      </c>
      <c r="M455" s="248">
        <v>6</v>
      </c>
      <c r="N455" s="248"/>
      <c r="O455" s="248" t="s">
        <v>5174</v>
      </c>
      <c r="P455" s="248" t="s">
        <v>6423</v>
      </c>
      <c r="Q455" s="248" t="s">
        <v>5171</v>
      </c>
      <c r="R455" s="250"/>
    </row>
    <row r="456" spans="1:18" x14ac:dyDescent="0.8">
      <c r="A456" s="248" t="s">
        <v>5175</v>
      </c>
      <c r="B456" s="248" t="s">
        <v>5176</v>
      </c>
      <c r="C456" s="248" t="s">
        <v>1891</v>
      </c>
      <c r="D456" s="248" t="s">
        <v>5177</v>
      </c>
      <c r="E456" s="248">
        <v>10</v>
      </c>
      <c r="F456" s="248" t="s">
        <v>2304</v>
      </c>
      <c r="G456" s="248" t="s">
        <v>2305</v>
      </c>
      <c r="H456" s="249">
        <v>49</v>
      </c>
      <c r="I456" s="248" t="s">
        <v>1241</v>
      </c>
      <c r="J456" s="249">
        <v>30</v>
      </c>
      <c r="K456" s="248" t="s">
        <v>2298</v>
      </c>
      <c r="L456" s="248" t="s">
        <v>2306</v>
      </c>
      <c r="M456" s="248">
        <v>5</v>
      </c>
      <c r="N456" s="248"/>
      <c r="O456" s="248" t="s">
        <v>5178</v>
      </c>
      <c r="P456" s="248" t="s">
        <v>6424</v>
      </c>
      <c r="Q456" s="248" t="s">
        <v>5175</v>
      </c>
      <c r="R456" s="250"/>
    </row>
    <row r="457" spans="1:18" x14ac:dyDescent="0.8">
      <c r="A457" s="248" t="s">
        <v>5179</v>
      </c>
      <c r="B457" s="248" t="s">
        <v>5180</v>
      </c>
      <c r="C457" s="248" t="s">
        <v>1892</v>
      </c>
      <c r="D457" s="248" t="s">
        <v>5181</v>
      </c>
      <c r="E457" s="248">
        <v>10</v>
      </c>
      <c r="F457" s="248" t="s">
        <v>2304</v>
      </c>
      <c r="G457" s="248" t="s">
        <v>2305</v>
      </c>
      <c r="H457" s="249">
        <v>49</v>
      </c>
      <c r="I457" s="248" t="s">
        <v>1241</v>
      </c>
      <c r="J457" s="249">
        <v>30</v>
      </c>
      <c r="K457" s="248" t="s">
        <v>2298</v>
      </c>
      <c r="L457" s="248" t="s">
        <v>2306</v>
      </c>
      <c r="M457" s="248">
        <v>5</v>
      </c>
      <c r="N457" s="248"/>
      <c r="O457" s="248" t="s">
        <v>5182</v>
      </c>
      <c r="P457" s="248" t="s">
        <v>6424</v>
      </c>
      <c r="Q457" s="248" t="s">
        <v>5179</v>
      </c>
      <c r="R457" s="250"/>
    </row>
    <row r="458" spans="1:18" x14ac:dyDescent="0.8">
      <c r="A458" s="248" t="s">
        <v>2293</v>
      </c>
      <c r="B458" s="248" t="s">
        <v>2294</v>
      </c>
      <c r="C458" s="248" t="s">
        <v>2102</v>
      </c>
      <c r="D458" s="248" t="s">
        <v>2295</v>
      </c>
      <c r="E458" s="248">
        <v>1</v>
      </c>
      <c r="F458" s="248" t="s">
        <v>2296</v>
      </c>
      <c r="G458" s="248" t="s">
        <v>2297</v>
      </c>
      <c r="H458" s="249">
        <v>50</v>
      </c>
      <c r="I458" s="248" t="s">
        <v>1185</v>
      </c>
      <c r="J458" s="249">
        <v>258</v>
      </c>
      <c r="K458" s="248" t="s">
        <v>2298</v>
      </c>
      <c r="L458" s="248" t="s">
        <v>2299</v>
      </c>
      <c r="M458" s="248">
        <v>15</v>
      </c>
      <c r="N458" s="248"/>
      <c r="O458" s="248" t="s">
        <v>2300</v>
      </c>
      <c r="P458" s="248" t="s">
        <v>6416</v>
      </c>
      <c r="Q458" s="248" t="s">
        <v>2293</v>
      </c>
      <c r="R458" s="250"/>
    </row>
    <row r="459" spans="1:18" x14ac:dyDescent="0.8">
      <c r="A459" s="248" t="s">
        <v>2301</v>
      </c>
      <c r="B459" s="248" t="s">
        <v>2302</v>
      </c>
      <c r="C459" s="248" t="s">
        <v>2103</v>
      </c>
      <c r="D459" s="248" t="s">
        <v>2303</v>
      </c>
      <c r="E459" s="248">
        <v>1</v>
      </c>
      <c r="F459" s="248" t="s">
        <v>2304</v>
      </c>
      <c r="G459" s="248" t="s">
        <v>2305</v>
      </c>
      <c r="H459" s="249">
        <v>50</v>
      </c>
      <c r="I459" s="248" t="s">
        <v>1185</v>
      </c>
      <c r="J459" s="249">
        <v>60</v>
      </c>
      <c r="K459" s="248" t="s">
        <v>2298</v>
      </c>
      <c r="L459" s="248" t="s">
        <v>2306</v>
      </c>
      <c r="M459" s="248">
        <v>6</v>
      </c>
      <c r="N459" s="248"/>
      <c r="O459" s="248" t="s">
        <v>2307</v>
      </c>
      <c r="P459" s="248" t="s">
        <v>6423</v>
      </c>
      <c r="Q459" s="248" t="s">
        <v>2301</v>
      </c>
      <c r="R459" s="250"/>
    </row>
    <row r="460" spans="1:18" x14ac:dyDescent="0.8">
      <c r="A460" s="248" t="s">
        <v>2308</v>
      </c>
      <c r="B460" s="248" t="s">
        <v>2309</v>
      </c>
      <c r="C460" s="248" t="s">
        <v>1281</v>
      </c>
      <c r="D460" s="248" t="s">
        <v>2310</v>
      </c>
      <c r="E460" s="248">
        <v>1</v>
      </c>
      <c r="F460" s="248" t="s">
        <v>2304</v>
      </c>
      <c r="G460" s="248" t="s">
        <v>2305</v>
      </c>
      <c r="H460" s="249">
        <v>50</v>
      </c>
      <c r="I460" s="248" t="s">
        <v>1185</v>
      </c>
      <c r="J460" s="249">
        <v>120</v>
      </c>
      <c r="K460" s="248" t="s">
        <v>2298</v>
      </c>
      <c r="L460" s="248" t="s">
        <v>2311</v>
      </c>
      <c r="M460" s="248">
        <v>10</v>
      </c>
      <c r="N460" s="248"/>
      <c r="O460" s="248" t="s">
        <v>2312</v>
      </c>
      <c r="P460" s="248" t="s">
        <v>6420</v>
      </c>
      <c r="Q460" s="248" t="s">
        <v>2308</v>
      </c>
      <c r="R460" s="250"/>
    </row>
    <row r="461" spans="1:18" x14ac:dyDescent="0.8">
      <c r="A461" s="248" t="s">
        <v>2313</v>
      </c>
      <c r="B461" s="248" t="s">
        <v>2314</v>
      </c>
      <c r="C461" s="248" t="s">
        <v>1282</v>
      </c>
      <c r="D461" s="248" t="s">
        <v>2315</v>
      </c>
      <c r="E461" s="248">
        <v>1</v>
      </c>
      <c r="F461" s="248" t="s">
        <v>2304</v>
      </c>
      <c r="G461" s="248" t="s">
        <v>2305</v>
      </c>
      <c r="H461" s="249">
        <v>50</v>
      </c>
      <c r="I461" s="248" t="s">
        <v>1185</v>
      </c>
      <c r="J461" s="249">
        <v>60</v>
      </c>
      <c r="K461" s="248" t="s">
        <v>2298</v>
      </c>
      <c r="L461" s="248" t="s">
        <v>2306</v>
      </c>
      <c r="M461" s="248">
        <v>6</v>
      </c>
      <c r="N461" s="248"/>
      <c r="O461" s="248" t="s">
        <v>2316</v>
      </c>
      <c r="P461" s="248" t="s">
        <v>6423</v>
      </c>
      <c r="Q461" s="248" t="s">
        <v>2313</v>
      </c>
      <c r="R461" s="250"/>
    </row>
    <row r="462" spans="1:18" x14ac:dyDescent="0.8">
      <c r="A462" s="248" t="s">
        <v>2317</v>
      </c>
      <c r="B462" s="248" t="s">
        <v>2318</v>
      </c>
      <c r="C462" s="248" t="s">
        <v>1283</v>
      </c>
      <c r="D462" s="248" t="s">
        <v>2319</v>
      </c>
      <c r="E462" s="248">
        <v>1</v>
      </c>
      <c r="F462" s="248" t="s">
        <v>2304</v>
      </c>
      <c r="G462" s="248" t="s">
        <v>2305</v>
      </c>
      <c r="H462" s="249">
        <v>50</v>
      </c>
      <c r="I462" s="248" t="s">
        <v>1185</v>
      </c>
      <c r="J462" s="249">
        <v>60</v>
      </c>
      <c r="K462" s="248" t="s">
        <v>2298</v>
      </c>
      <c r="L462" s="248" t="s">
        <v>2306</v>
      </c>
      <c r="M462" s="248">
        <v>6</v>
      </c>
      <c r="N462" s="248"/>
      <c r="O462" s="248" t="s">
        <v>2320</v>
      </c>
      <c r="P462" s="248" t="s">
        <v>6423</v>
      </c>
      <c r="Q462" s="248" t="s">
        <v>2317</v>
      </c>
      <c r="R462" s="250"/>
    </row>
    <row r="463" spans="1:18" x14ac:dyDescent="0.8">
      <c r="A463" s="248" t="s">
        <v>2321</v>
      </c>
      <c r="B463" s="248" t="s">
        <v>2322</v>
      </c>
      <c r="C463" s="248" t="s">
        <v>1284</v>
      </c>
      <c r="D463" s="248" t="s">
        <v>2323</v>
      </c>
      <c r="E463" s="248">
        <v>1</v>
      </c>
      <c r="F463" s="248" t="s">
        <v>2304</v>
      </c>
      <c r="G463" s="248" t="s">
        <v>2305</v>
      </c>
      <c r="H463" s="249">
        <v>50</v>
      </c>
      <c r="I463" s="248" t="s">
        <v>1185</v>
      </c>
      <c r="J463" s="249">
        <v>32</v>
      </c>
      <c r="K463" s="248" t="s">
        <v>2298</v>
      </c>
      <c r="L463" s="248" t="s">
        <v>2306</v>
      </c>
      <c r="M463" s="248">
        <v>5</v>
      </c>
      <c r="N463" s="248"/>
      <c r="O463" s="248" t="s">
        <v>2324</v>
      </c>
      <c r="P463" s="248" t="s">
        <v>6424</v>
      </c>
      <c r="Q463" s="248" t="s">
        <v>2321</v>
      </c>
      <c r="R463" s="250"/>
    </row>
    <row r="464" spans="1:18" x14ac:dyDescent="0.8">
      <c r="A464" s="248" t="s">
        <v>2325</v>
      </c>
      <c r="B464" s="248" t="s">
        <v>2326</v>
      </c>
      <c r="C464" s="248" t="s">
        <v>2104</v>
      </c>
      <c r="D464" s="248" t="s">
        <v>2327</v>
      </c>
      <c r="E464" s="248">
        <v>1</v>
      </c>
      <c r="F464" s="248" t="s">
        <v>2296</v>
      </c>
      <c r="G464" s="248" t="s">
        <v>2297</v>
      </c>
      <c r="H464" s="249">
        <v>50</v>
      </c>
      <c r="I464" s="248" t="s">
        <v>1185</v>
      </c>
      <c r="J464" s="249">
        <v>232</v>
      </c>
      <c r="K464" s="248" t="s">
        <v>2298</v>
      </c>
      <c r="L464" s="248" t="s">
        <v>2299</v>
      </c>
      <c r="M464" s="248">
        <v>15</v>
      </c>
      <c r="N464" s="248"/>
      <c r="O464" s="248" t="s">
        <v>2328</v>
      </c>
      <c r="P464" s="248" t="s">
        <v>6416</v>
      </c>
      <c r="Q464" s="248" t="s">
        <v>2325</v>
      </c>
      <c r="R464" s="250"/>
    </row>
    <row r="465" spans="1:18" x14ac:dyDescent="0.8">
      <c r="A465" s="248" t="s">
        <v>2329</v>
      </c>
      <c r="B465" s="248" t="s">
        <v>2330</v>
      </c>
      <c r="C465" s="248" t="s">
        <v>1285</v>
      </c>
      <c r="D465" s="248" t="s">
        <v>2331</v>
      </c>
      <c r="E465" s="248">
        <v>1</v>
      </c>
      <c r="F465" s="248" t="s">
        <v>2304</v>
      </c>
      <c r="G465" s="248" t="s">
        <v>2305</v>
      </c>
      <c r="H465" s="249">
        <v>50</v>
      </c>
      <c r="I465" s="248" t="s">
        <v>1185</v>
      </c>
      <c r="J465" s="249">
        <v>84</v>
      </c>
      <c r="K465" s="248" t="s">
        <v>2298</v>
      </c>
      <c r="L465" s="248" t="s">
        <v>2306</v>
      </c>
      <c r="M465" s="248">
        <v>6</v>
      </c>
      <c r="N465" s="248"/>
      <c r="O465" s="248" t="s">
        <v>2332</v>
      </c>
      <c r="P465" s="248" t="s">
        <v>6423</v>
      </c>
      <c r="Q465" s="248" t="s">
        <v>2329</v>
      </c>
      <c r="R465" s="250"/>
    </row>
    <row r="466" spans="1:18" x14ac:dyDescent="0.8">
      <c r="A466" s="248" t="s">
        <v>2333</v>
      </c>
      <c r="B466" s="248" t="s">
        <v>2334</v>
      </c>
      <c r="C466" s="248" t="s">
        <v>1286</v>
      </c>
      <c r="D466" s="248" t="s">
        <v>2335</v>
      </c>
      <c r="E466" s="248">
        <v>1</v>
      </c>
      <c r="F466" s="248" t="s">
        <v>2304</v>
      </c>
      <c r="G466" s="248" t="s">
        <v>2305</v>
      </c>
      <c r="H466" s="249">
        <v>50</v>
      </c>
      <c r="I466" s="248" t="s">
        <v>1185</v>
      </c>
      <c r="J466" s="249">
        <v>67</v>
      </c>
      <c r="K466" s="248" t="s">
        <v>2298</v>
      </c>
      <c r="L466" s="248" t="s">
        <v>2306</v>
      </c>
      <c r="M466" s="248">
        <v>6</v>
      </c>
      <c r="N466" s="248"/>
      <c r="O466" s="248" t="s">
        <v>2336</v>
      </c>
      <c r="P466" s="248" t="s">
        <v>6423</v>
      </c>
      <c r="Q466" s="248" t="s">
        <v>2333</v>
      </c>
      <c r="R466" s="250"/>
    </row>
    <row r="467" spans="1:18" x14ac:dyDescent="0.8">
      <c r="A467" s="248" t="s">
        <v>2337</v>
      </c>
      <c r="B467" s="248" t="s">
        <v>2338</v>
      </c>
      <c r="C467" s="248" t="s">
        <v>1287</v>
      </c>
      <c r="D467" s="248" t="s">
        <v>2339</v>
      </c>
      <c r="E467" s="248">
        <v>1</v>
      </c>
      <c r="F467" s="248" t="s">
        <v>2304</v>
      </c>
      <c r="G467" s="248" t="s">
        <v>2305</v>
      </c>
      <c r="H467" s="249">
        <v>50</v>
      </c>
      <c r="I467" s="248" t="s">
        <v>1185</v>
      </c>
      <c r="J467" s="249">
        <v>172</v>
      </c>
      <c r="K467" s="248" t="s">
        <v>2298</v>
      </c>
      <c r="L467" s="248" t="s">
        <v>2340</v>
      </c>
      <c r="M467" s="248">
        <v>13</v>
      </c>
      <c r="N467" s="248"/>
      <c r="O467" s="248" t="s">
        <v>2341</v>
      </c>
      <c r="P467" s="248" t="s">
        <v>6419</v>
      </c>
      <c r="Q467" s="248" t="s">
        <v>2337</v>
      </c>
      <c r="R467" s="250"/>
    </row>
    <row r="468" spans="1:18" x14ac:dyDescent="0.8">
      <c r="A468" s="248" t="s">
        <v>2342</v>
      </c>
      <c r="B468" s="248" t="s">
        <v>2343</v>
      </c>
      <c r="C468" s="248" t="s">
        <v>1288</v>
      </c>
      <c r="D468" s="248" t="s">
        <v>2344</v>
      </c>
      <c r="E468" s="248">
        <v>1</v>
      </c>
      <c r="F468" s="248" t="s">
        <v>2304</v>
      </c>
      <c r="G468" s="248" t="s">
        <v>2305</v>
      </c>
      <c r="H468" s="249">
        <v>50</v>
      </c>
      <c r="I468" s="248" t="s">
        <v>1185</v>
      </c>
      <c r="J468" s="249">
        <v>54</v>
      </c>
      <c r="K468" s="248" t="s">
        <v>2298</v>
      </c>
      <c r="L468" s="248" t="s">
        <v>2306</v>
      </c>
      <c r="M468" s="248">
        <v>6</v>
      </c>
      <c r="N468" s="248"/>
      <c r="O468" s="248" t="s">
        <v>2345</v>
      </c>
      <c r="P468" s="248" t="s">
        <v>6423</v>
      </c>
      <c r="Q468" s="248" t="s">
        <v>2342</v>
      </c>
      <c r="R468" s="250"/>
    </row>
    <row r="469" spans="1:18" x14ac:dyDescent="0.8">
      <c r="A469" s="248" t="s">
        <v>2346</v>
      </c>
      <c r="B469" s="248" t="s">
        <v>2347</v>
      </c>
      <c r="C469" s="248" t="s">
        <v>1289</v>
      </c>
      <c r="D469" s="248" t="s">
        <v>2348</v>
      </c>
      <c r="E469" s="248">
        <v>1</v>
      </c>
      <c r="F469" s="248" t="s">
        <v>2304</v>
      </c>
      <c r="G469" s="248" t="s">
        <v>2297</v>
      </c>
      <c r="H469" s="249">
        <v>50</v>
      </c>
      <c r="I469" s="248" t="s">
        <v>1185</v>
      </c>
      <c r="J469" s="249">
        <v>232</v>
      </c>
      <c r="K469" s="248" t="s">
        <v>2298</v>
      </c>
      <c r="L469" s="248" t="s">
        <v>2299</v>
      </c>
      <c r="M469" s="248">
        <v>15</v>
      </c>
      <c r="N469" s="248"/>
      <c r="O469" s="248" t="s">
        <v>2349</v>
      </c>
      <c r="P469" s="248" t="s">
        <v>6416</v>
      </c>
      <c r="Q469" s="248" t="s">
        <v>2346</v>
      </c>
      <c r="R469" s="250"/>
    </row>
    <row r="470" spans="1:18" x14ac:dyDescent="0.8">
      <c r="A470" s="248" t="s">
        <v>2350</v>
      </c>
      <c r="B470" s="248" t="s">
        <v>2351</v>
      </c>
      <c r="C470" s="248" t="s">
        <v>1290</v>
      </c>
      <c r="D470" s="248" t="s">
        <v>2352</v>
      </c>
      <c r="E470" s="248">
        <v>1</v>
      </c>
      <c r="F470" s="248" t="s">
        <v>2304</v>
      </c>
      <c r="G470" s="248" t="s">
        <v>2305</v>
      </c>
      <c r="H470" s="249">
        <v>50</v>
      </c>
      <c r="I470" s="248" t="s">
        <v>1185</v>
      </c>
      <c r="J470" s="249">
        <v>97</v>
      </c>
      <c r="K470" s="248" t="s">
        <v>2298</v>
      </c>
      <c r="L470" s="248" t="s">
        <v>2311</v>
      </c>
      <c r="M470" s="248">
        <v>9</v>
      </c>
      <c r="N470" s="248"/>
      <c r="O470" s="248" t="s">
        <v>2353</v>
      </c>
      <c r="P470" s="248" t="s">
        <v>6422</v>
      </c>
      <c r="Q470" s="248" t="s">
        <v>2350</v>
      </c>
      <c r="R470" s="250"/>
    </row>
    <row r="471" spans="1:18" x14ac:dyDescent="0.8">
      <c r="A471" s="248" t="s">
        <v>2354</v>
      </c>
      <c r="B471" s="248" t="s">
        <v>2355</v>
      </c>
      <c r="C471" s="248" t="s">
        <v>1291</v>
      </c>
      <c r="D471" s="248" t="s">
        <v>2356</v>
      </c>
      <c r="E471" s="248">
        <v>1</v>
      </c>
      <c r="F471" s="248" t="s">
        <v>2304</v>
      </c>
      <c r="G471" s="248" t="s">
        <v>2305</v>
      </c>
      <c r="H471" s="249">
        <v>50</v>
      </c>
      <c r="I471" s="248" t="s">
        <v>1185</v>
      </c>
      <c r="J471" s="249">
        <v>81</v>
      </c>
      <c r="K471" s="248" t="s">
        <v>2298</v>
      </c>
      <c r="L471" s="248" t="s">
        <v>2306</v>
      </c>
      <c r="M471" s="248">
        <v>6</v>
      </c>
      <c r="N471" s="248"/>
      <c r="O471" s="248" t="s">
        <v>2357</v>
      </c>
      <c r="P471" s="248" t="s">
        <v>6423</v>
      </c>
      <c r="Q471" s="248" t="s">
        <v>2354</v>
      </c>
      <c r="R471" s="250"/>
    </row>
    <row r="472" spans="1:18" x14ac:dyDescent="0.8">
      <c r="A472" s="248" t="s">
        <v>2358</v>
      </c>
      <c r="B472" s="248" t="s">
        <v>2359</v>
      </c>
      <c r="C472" s="248" t="s">
        <v>1292</v>
      </c>
      <c r="D472" s="248" t="s">
        <v>2360</v>
      </c>
      <c r="E472" s="248">
        <v>1</v>
      </c>
      <c r="F472" s="248" t="s">
        <v>2304</v>
      </c>
      <c r="G472" s="248" t="s">
        <v>2305</v>
      </c>
      <c r="H472" s="249">
        <v>50</v>
      </c>
      <c r="I472" s="248" t="s">
        <v>1185</v>
      </c>
      <c r="J472" s="249">
        <v>37</v>
      </c>
      <c r="K472" s="248" t="s">
        <v>2290</v>
      </c>
      <c r="L472" s="248" t="s">
        <v>2306</v>
      </c>
      <c r="M472" s="248">
        <v>5</v>
      </c>
      <c r="N472" s="248"/>
      <c r="O472" s="248" t="s">
        <v>2361</v>
      </c>
      <c r="P472" s="248" t="s">
        <v>6424</v>
      </c>
      <c r="Q472" s="248" t="s">
        <v>2358</v>
      </c>
      <c r="R472" s="250"/>
    </row>
    <row r="473" spans="1:18" x14ac:dyDescent="0.8">
      <c r="A473" s="248" t="s">
        <v>2362</v>
      </c>
      <c r="B473" s="248" t="s">
        <v>2363</v>
      </c>
      <c r="C473" s="248" t="s">
        <v>1293</v>
      </c>
      <c r="D473" s="248" t="s">
        <v>2364</v>
      </c>
      <c r="E473" s="248">
        <v>1</v>
      </c>
      <c r="F473" s="248" t="s">
        <v>2304</v>
      </c>
      <c r="G473" s="248" t="s">
        <v>2305</v>
      </c>
      <c r="H473" s="249">
        <v>50</v>
      </c>
      <c r="I473" s="248" t="s">
        <v>1185</v>
      </c>
      <c r="J473" s="249">
        <v>64</v>
      </c>
      <c r="K473" s="248" t="s">
        <v>2298</v>
      </c>
      <c r="L473" s="248" t="s">
        <v>2306</v>
      </c>
      <c r="M473" s="248">
        <v>6</v>
      </c>
      <c r="N473" s="248"/>
      <c r="O473" s="248" t="s">
        <v>2365</v>
      </c>
      <c r="P473" s="248" t="s">
        <v>6423</v>
      </c>
      <c r="Q473" s="248" t="s">
        <v>2362</v>
      </c>
      <c r="R473" s="250"/>
    </row>
    <row r="474" spans="1:18" x14ac:dyDescent="0.8">
      <c r="A474" s="248" t="s">
        <v>2366</v>
      </c>
      <c r="B474" s="248" t="s">
        <v>2367</v>
      </c>
      <c r="C474" s="248" t="s">
        <v>1294</v>
      </c>
      <c r="D474" s="248" t="s">
        <v>2368</v>
      </c>
      <c r="E474" s="248">
        <v>1</v>
      </c>
      <c r="F474" s="248" t="s">
        <v>2304</v>
      </c>
      <c r="G474" s="248" t="s">
        <v>2305</v>
      </c>
      <c r="H474" s="249">
        <v>50</v>
      </c>
      <c r="I474" s="248" t="s">
        <v>1185</v>
      </c>
      <c r="J474" s="249">
        <v>60</v>
      </c>
      <c r="K474" s="248" t="s">
        <v>2298</v>
      </c>
      <c r="L474" s="248" t="s">
        <v>2306</v>
      </c>
      <c r="M474" s="248">
        <v>6</v>
      </c>
      <c r="N474" s="248"/>
      <c r="O474" s="248" t="s">
        <v>2369</v>
      </c>
      <c r="P474" s="248" t="s">
        <v>6423</v>
      </c>
      <c r="Q474" s="248" t="s">
        <v>2366</v>
      </c>
      <c r="R474" s="250"/>
    </row>
    <row r="475" spans="1:18" x14ac:dyDescent="0.8">
      <c r="A475" s="248" t="s">
        <v>2370</v>
      </c>
      <c r="B475" s="248" t="s">
        <v>2371</v>
      </c>
      <c r="C475" s="248" t="s">
        <v>1295</v>
      </c>
      <c r="D475" s="248" t="s">
        <v>2372</v>
      </c>
      <c r="E475" s="248">
        <v>1</v>
      </c>
      <c r="F475" s="248" t="s">
        <v>2304</v>
      </c>
      <c r="G475" s="248" t="s">
        <v>2305</v>
      </c>
      <c r="H475" s="249">
        <v>50</v>
      </c>
      <c r="I475" s="248" t="s">
        <v>1185</v>
      </c>
      <c r="J475" s="249">
        <v>36</v>
      </c>
      <c r="K475" s="248" t="s">
        <v>2298</v>
      </c>
      <c r="L475" s="248" t="s">
        <v>2306</v>
      </c>
      <c r="M475" s="248">
        <v>5</v>
      </c>
      <c r="N475" s="248"/>
      <c r="O475" s="248" t="s">
        <v>2373</v>
      </c>
      <c r="P475" s="248" t="s">
        <v>6424</v>
      </c>
      <c r="Q475" s="248" t="s">
        <v>2370</v>
      </c>
      <c r="R475" s="250"/>
    </row>
    <row r="476" spans="1:18" x14ac:dyDescent="0.8">
      <c r="A476" s="248" t="s">
        <v>2374</v>
      </c>
      <c r="B476" s="248" t="s">
        <v>2375</v>
      </c>
      <c r="C476" s="248" t="s">
        <v>1296</v>
      </c>
      <c r="D476" s="248" t="s">
        <v>2376</v>
      </c>
      <c r="E476" s="248">
        <v>1</v>
      </c>
      <c r="F476" s="248" t="s">
        <v>2304</v>
      </c>
      <c r="G476" s="248" t="s">
        <v>2305</v>
      </c>
      <c r="H476" s="249">
        <v>50</v>
      </c>
      <c r="I476" s="248" t="s">
        <v>1185</v>
      </c>
      <c r="J476" s="249">
        <v>45</v>
      </c>
      <c r="K476" s="248" t="s">
        <v>2298</v>
      </c>
      <c r="L476" s="248" t="s">
        <v>2306</v>
      </c>
      <c r="M476" s="248">
        <v>6</v>
      </c>
      <c r="N476" s="248"/>
      <c r="O476" s="248" t="s">
        <v>2377</v>
      </c>
      <c r="P476" s="248" t="s">
        <v>6423</v>
      </c>
      <c r="Q476" s="248" t="s">
        <v>2374</v>
      </c>
      <c r="R476" s="250"/>
    </row>
    <row r="477" spans="1:18" x14ac:dyDescent="0.8">
      <c r="A477" s="248" t="s">
        <v>2378</v>
      </c>
      <c r="B477" s="248" t="s">
        <v>2379</v>
      </c>
      <c r="C477" s="248" t="s">
        <v>1297</v>
      </c>
      <c r="D477" s="248" t="s">
        <v>2380</v>
      </c>
      <c r="E477" s="248">
        <v>1</v>
      </c>
      <c r="F477" s="248" t="s">
        <v>2304</v>
      </c>
      <c r="G477" s="248" t="s">
        <v>2305</v>
      </c>
      <c r="H477" s="249">
        <v>50</v>
      </c>
      <c r="I477" s="248" t="s">
        <v>1185</v>
      </c>
      <c r="J477" s="249">
        <v>38</v>
      </c>
      <c r="K477" s="248" t="s">
        <v>2298</v>
      </c>
      <c r="L477" s="248" t="s">
        <v>2306</v>
      </c>
      <c r="M477" s="248">
        <v>5</v>
      </c>
      <c r="N477" s="248"/>
      <c r="O477" s="248" t="s">
        <v>2381</v>
      </c>
      <c r="P477" s="248" t="s">
        <v>6424</v>
      </c>
      <c r="Q477" s="248" t="s">
        <v>2378</v>
      </c>
      <c r="R477" s="250"/>
    </row>
    <row r="478" spans="1:18" x14ac:dyDescent="0.8">
      <c r="A478" s="248" t="s">
        <v>2382</v>
      </c>
      <c r="B478" s="248" t="s">
        <v>2383</v>
      </c>
      <c r="C478" s="248" t="s">
        <v>1298</v>
      </c>
      <c r="D478" s="248" t="s">
        <v>2384</v>
      </c>
      <c r="E478" s="248">
        <v>1</v>
      </c>
      <c r="F478" s="248" t="s">
        <v>2304</v>
      </c>
      <c r="G478" s="248" t="s">
        <v>2305</v>
      </c>
      <c r="H478" s="249">
        <v>50</v>
      </c>
      <c r="I478" s="248" t="s">
        <v>1185</v>
      </c>
      <c r="J478" s="249">
        <v>31</v>
      </c>
      <c r="K478" s="248" t="s">
        <v>2298</v>
      </c>
      <c r="L478" s="248" t="s">
        <v>2306</v>
      </c>
      <c r="M478" s="248">
        <v>5</v>
      </c>
      <c r="N478" s="248"/>
      <c r="O478" s="248" t="s">
        <v>2385</v>
      </c>
      <c r="P478" s="248" t="s">
        <v>6424</v>
      </c>
      <c r="Q478" s="248" t="s">
        <v>2382</v>
      </c>
      <c r="R478" s="250"/>
    </row>
    <row r="479" spans="1:18" x14ac:dyDescent="0.8">
      <c r="A479" s="248" t="s">
        <v>2398</v>
      </c>
      <c r="B479" s="248" t="s">
        <v>2399</v>
      </c>
      <c r="C479" s="248" t="s">
        <v>1352</v>
      </c>
      <c r="D479" s="248" t="s">
        <v>2400</v>
      </c>
      <c r="E479" s="248">
        <v>1</v>
      </c>
      <c r="F479" s="248" t="s">
        <v>2304</v>
      </c>
      <c r="G479" s="248" t="s">
        <v>2305</v>
      </c>
      <c r="H479" s="249">
        <v>51</v>
      </c>
      <c r="I479" s="248" t="s">
        <v>1191</v>
      </c>
      <c r="J479" s="249">
        <v>31</v>
      </c>
      <c r="K479" s="248" t="s">
        <v>2298</v>
      </c>
      <c r="L479" s="248" t="s">
        <v>2306</v>
      </c>
      <c r="M479" s="248">
        <v>5</v>
      </c>
      <c r="N479" s="248"/>
      <c r="O479" s="248" t="s">
        <v>2401</v>
      </c>
      <c r="P479" s="248" t="s">
        <v>6424</v>
      </c>
      <c r="Q479" s="248" t="s">
        <v>2398</v>
      </c>
      <c r="R479" s="250"/>
    </row>
    <row r="480" spans="1:18" x14ac:dyDescent="0.8">
      <c r="A480" s="248" t="s">
        <v>2402</v>
      </c>
      <c r="B480" s="248" t="s">
        <v>2403</v>
      </c>
      <c r="C480" s="248" t="s">
        <v>1353</v>
      </c>
      <c r="D480" s="248" t="s">
        <v>2404</v>
      </c>
      <c r="E480" s="248">
        <v>1</v>
      </c>
      <c r="F480" s="248" t="s">
        <v>2304</v>
      </c>
      <c r="G480" s="248" t="s">
        <v>2305</v>
      </c>
      <c r="H480" s="249">
        <v>51</v>
      </c>
      <c r="I480" s="248" t="s">
        <v>1191</v>
      </c>
      <c r="J480" s="249">
        <v>30</v>
      </c>
      <c r="K480" s="248" t="s">
        <v>2298</v>
      </c>
      <c r="L480" s="248" t="s">
        <v>2306</v>
      </c>
      <c r="M480" s="248">
        <v>5</v>
      </c>
      <c r="N480" s="248"/>
      <c r="O480" s="248" t="s">
        <v>2405</v>
      </c>
      <c r="P480" s="248" t="s">
        <v>6424</v>
      </c>
      <c r="Q480" s="248" t="s">
        <v>2402</v>
      </c>
      <c r="R480" s="250"/>
    </row>
    <row r="481" spans="1:18" x14ac:dyDescent="0.8">
      <c r="A481" s="248" t="s">
        <v>2406</v>
      </c>
      <c r="B481" s="248" t="s">
        <v>2407</v>
      </c>
      <c r="C481" s="248" t="s">
        <v>1354</v>
      </c>
      <c r="D481" s="248" t="s">
        <v>2408</v>
      </c>
      <c r="E481" s="248">
        <v>1</v>
      </c>
      <c r="F481" s="248" t="s">
        <v>2304</v>
      </c>
      <c r="G481" s="248" t="s">
        <v>2305</v>
      </c>
      <c r="H481" s="249">
        <v>51</v>
      </c>
      <c r="I481" s="248" t="s">
        <v>1191</v>
      </c>
      <c r="J481" s="249">
        <v>66</v>
      </c>
      <c r="K481" s="248" t="s">
        <v>2298</v>
      </c>
      <c r="L481" s="248" t="s">
        <v>2311</v>
      </c>
      <c r="M481" s="248">
        <v>10</v>
      </c>
      <c r="N481" s="248"/>
      <c r="O481" s="248" t="s">
        <v>2409</v>
      </c>
      <c r="P481" s="248" t="s">
        <v>6420</v>
      </c>
      <c r="Q481" s="248" t="s">
        <v>2406</v>
      </c>
      <c r="R481" s="250"/>
    </row>
    <row r="482" spans="1:18" x14ac:dyDescent="0.8">
      <c r="A482" s="248" t="s">
        <v>2410</v>
      </c>
      <c r="B482" s="248" t="s">
        <v>2411</v>
      </c>
      <c r="C482" s="248" t="s">
        <v>1355</v>
      </c>
      <c r="D482" s="248" t="s">
        <v>2412</v>
      </c>
      <c r="E482" s="248">
        <v>1</v>
      </c>
      <c r="F482" s="248" t="s">
        <v>2304</v>
      </c>
      <c r="G482" s="248" t="s">
        <v>2305</v>
      </c>
      <c r="H482" s="249">
        <v>51</v>
      </c>
      <c r="I482" s="248" t="s">
        <v>1191</v>
      </c>
      <c r="J482" s="249">
        <v>30</v>
      </c>
      <c r="K482" s="248" t="s">
        <v>2298</v>
      </c>
      <c r="L482" s="248" t="s">
        <v>2306</v>
      </c>
      <c r="M482" s="248">
        <v>5</v>
      </c>
      <c r="N482" s="248"/>
      <c r="O482" s="248" t="s">
        <v>2413</v>
      </c>
      <c r="P482" s="248" t="s">
        <v>6424</v>
      </c>
      <c r="Q482" s="248" t="s">
        <v>2410</v>
      </c>
      <c r="R482" s="250"/>
    </row>
    <row r="483" spans="1:18" x14ac:dyDescent="0.8">
      <c r="A483" s="248" t="s">
        <v>2414</v>
      </c>
      <c r="B483" s="248" t="s">
        <v>2415</v>
      </c>
      <c r="C483" s="248" t="s">
        <v>1356</v>
      </c>
      <c r="D483" s="248" t="s">
        <v>2416</v>
      </c>
      <c r="E483" s="248">
        <v>1</v>
      </c>
      <c r="F483" s="248" t="s">
        <v>2304</v>
      </c>
      <c r="G483" s="248" t="s">
        <v>2305</v>
      </c>
      <c r="H483" s="249">
        <v>51</v>
      </c>
      <c r="I483" s="248" t="s">
        <v>1191</v>
      </c>
      <c r="J483" s="249">
        <v>75</v>
      </c>
      <c r="K483" s="248" t="s">
        <v>2298</v>
      </c>
      <c r="L483" s="248" t="s">
        <v>2311</v>
      </c>
      <c r="M483" s="248">
        <v>9</v>
      </c>
      <c r="N483" s="248"/>
      <c r="O483" s="248" t="s">
        <v>2417</v>
      </c>
      <c r="P483" s="248" t="s">
        <v>6422</v>
      </c>
      <c r="Q483" s="248" t="s">
        <v>2414</v>
      </c>
      <c r="R483" s="250"/>
    </row>
    <row r="484" spans="1:18" x14ac:dyDescent="0.8">
      <c r="A484" s="248" t="s">
        <v>2418</v>
      </c>
      <c r="B484" s="248" t="s">
        <v>2419</v>
      </c>
      <c r="C484" s="248" t="s">
        <v>1357</v>
      </c>
      <c r="D484" s="248" t="s">
        <v>2420</v>
      </c>
      <c r="E484" s="248">
        <v>1</v>
      </c>
      <c r="F484" s="248" t="s">
        <v>2304</v>
      </c>
      <c r="G484" s="248" t="s">
        <v>2305</v>
      </c>
      <c r="H484" s="249">
        <v>51</v>
      </c>
      <c r="I484" s="248" t="s">
        <v>1191</v>
      </c>
      <c r="J484" s="249">
        <v>30</v>
      </c>
      <c r="K484" s="248" t="s">
        <v>2298</v>
      </c>
      <c r="L484" s="248" t="s">
        <v>2306</v>
      </c>
      <c r="M484" s="248">
        <v>5</v>
      </c>
      <c r="N484" s="248"/>
      <c r="O484" s="248" t="s">
        <v>2421</v>
      </c>
      <c r="P484" s="248" t="s">
        <v>6424</v>
      </c>
      <c r="Q484" s="248" t="s">
        <v>2418</v>
      </c>
      <c r="R484" s="250"/>
    </row>
    <row r="485" spans="1:18" x14ac:dyDescent="0.8">
      <c r="A485" s="248" t="s">
        <v>2429</v>
      </c>
      <c r="B485" s="248" t="s">
        <v>2430</v>
      </c>
      <c r="C485" s="248" t="s">
        <v>1339</v>
      </c>
      <c r="D485" s="248" t="s">
        <v>2431</v>
      </c>
      <c r="E485" s="248">
        <v>1</v>
      </c>
      <c r="F485" s="248" t="s">
        <v>2304</v>
      </c>
      <c r="G485" s="248" t="s">
        <v>2305</v>
      </c>
      <c r="H485" s="249">
        <v>52</v>
      </c>
      <c r="I485" s="248" t="s">
        <v>1190</v>
      </c>
      <c r="J485" s="249">
        <v>30</v>
      </c>
      <c r="K485" s="248" t="s">
        <v>2298</v>
      </c>
      <c r="L485" s="248" t="s">
        <v>2306</v>
      </c>
      <c r="M485" s="248">
        <v>5</v>
      </c>
      <c r="N485" s="248"/>
      <c r="O485" s="248" t="s">
        <v>2432</v>
      </c>
      <c r="P485" s="248" t="s">
        <v>6424</v>
      </c>
      <c r="Q485" s="248" t="s">
        <v>2429</v>
      </c>
      <c r="R485" s="250"/>
    </row>
    <row r="486" spans="1:18" x14ac:dyDescent="0.8">
      <c r="A486" s="248" t="s">
        <v>2433</v>
      </c>
      <c r="B486" s="248" t="s">
        <v>2434</v>
      </c>
      <c r="C486" s="248" t="s">
        <v>1340</v>
      </c>
      <c r="D486" s="248" t="s">
        <v>2435</v>
      </c>
      <c r="E486" s="248">
        <v>1</v>
      </c>
      <c r="F486" s="248" t="s">
        <v>2304</v>
      </c>
      <c r="G486" s="248" t="s">
        <v>2305</v>
      </c>
      <c r="H486" s="249">
        <v>52</v>
      </c>
      <c r="I486" s="248" t="s">
        <v>1190</v>
      </c>
      <c r="J486" s="249">
        <v>152</v>
      </c>
      <c r="K486" s="248" t="s">
        <v>2298</v>
      </c>
      <c r="L486" s="248" t="s">
        <v>2340</v>
      </c>
      <c r="M486" s="248">
        <v>13</v>
      </c>
      <c r="N486" s="248"/>
      <c r="O486" s="248" t="s">
        <v>2436</v>
      </c>
      <c r="P486" s="248" t="s">
        <v>6419</v>
      </c>
      <c r="Q486" s="248" t="s">
        <v>2433</v>
      </c>
      <c r="R486" s="250"/>
    </row>
    <row r="487" spans="1:18" x14ac:dyDescent="0.8">
      <c r="A487" s="248" t="s">
        <v>2437</v>
      </c>
      <c r="B487" s="248" t="s">
        <v>2438</v>
      </c>
      <c r="C487" s="248" t="s">
        <v>1341</v>
      </c>
      <c r="D487" s="248" t="s">
        <v>2439</v>
      </c>
      <c r="E487" s="248">
        <v>1</v>
      </c>
      <c r="F487" s="248" t="s">
        <v>2304</v>
      </c>
      <c r="G487" s="248" t="s">
        <v>2305</v>
      </c>
      <c r="H487" s="249">
        <v>52</v>
      </c>
      <c r="I487" s="248" t="s">
        <v>1190</v>
      </c>
      <c r="J487" s="249">
        <v>30</v>
      </c>
      <c r="K487" s="248" t="s">
        <v>2298</v>
      </c>
      <c r="L487" s="248" t="s">
        <v>2306</v>
      </c>
      <c r="M487" s="248">
        <v>5</v>
      </c>
      <c r="N487" s="248"/>
      <c r="O487" s="248" t="s">
        <v>2440</v>
      </c>
      <c r="P487" s="248" t="s">
        <v>6424</v>
      </c>
      <c r="Q487" s="248" t="s">
        <v>2437</v>
      </c>
      <c r="R487" s="250"/>
    </row>
    <row r="488" spans="1:18" x14ac:dyDescent="0.8">
      <c r="A488" s="248" t="s">
        <v>2441</v>
      </c>
      <c r="B488" s="248" t="s">
        <v>2442</v>
      </c>
      <c r="C488" s="248" t="s">
        <v>1342</v>
      </c>
      <c r="D488" s="248" t="s">
        <v>2443</v>
      </c>
      <c r="E488" s="248">
        <v>1</v>
      </c>
      <c r="F488" s="248" t="s">
        <v>2304</v>
      </c>
      <c r="G488" s="248" t="s">
        <v>2305</v>
      </c>
      <c r="H488" s="249">
        <v>52</v>
      </c>
      <c r="I488" s="248" t="s">
        <v>1190</v>
      </c>
      <c r="J488" s="249">
        <v>40</v>
      </c>
      <c r="K488" s="248" t="s">
        <v>2298</v>
      </c>
      <c r="L488" s="248" t="s">
        <v>2306</v>
      </c>
      <c r="M488" s="248">
        <v>6</v>
      </c>
      <c r="N488" s="248"/>
      <c r="O488" s="248" t="s">
        <v>2444</v>
      </c>
      <c r="P488" s="248" t="s">
        <v>6423</v>
      </c>
      <c r="Q488" s="248" t="s">
        <v>2441</v>
      </c>
      <c r="R488" s="250"/>
    </row>
    <row r="489" spans="1:18" x14ac:dyDescent="0.8">
      <c r="A489" s="248" t="s">
        <v>2445</v>
      </c>
      <c r="B489" s="248" t="s">
        <v>2446</v>
      </c>
      <c r="C489" s="248" t="s">
        <v>1343</v>
      </c>
      <c r="D489" s="248" t="s">
        <v>2447</v>
      </c>
      <c r="E489" s="248">
        <v>1</v>
      </c>
      <c r="F489" s="248" t="s">
        <v>2304</v>
      </c>
      <c r="G489" s="248" t="s">
        <v>2305</v>
      </c>
      <c r="H489" s="249">
        <v>52</v>
      </c>
      <c r="I489" s="248" t="s">
        <v>1190</v>
      </c>
      <c r="J489" s="249">
        <v>30</v>
      </c>
      <c r="K489" s="248" t="s">
        <v>2298</v>
      </c>
      <c r="L489" s="248" t="s">
        <v>2306</v>
      </c>
      <c r="M489" s="248">
        <v>5</v>
      </c>
      <c r="N489" s="248"/>
      <c r="O489" s="248" t="s">
        <v>2448</v>
      </c>
      <c r="P489" s="248" t="s">
        <v>6424</v>
      </c>
      <c r="Q489" s="248" t="s">
        <v>2445</v>
      </c>
      <c r="R489" s="250"/>
    </row>
    <row r="490" spans="1:18" x14ac:dyDescent="0.8">
      <c r="A490" s="248" t="s">
        <v>2449</v>
      </c>
      <c r="B490" s="248" t="s">
        <v>2450</v>
      </c>
      <c r="C490" s="248" t="s">
        <v>1344</v>
      </c>
      <c r="D490" s="248" t="s">
        <v>2451</v>
      </c>
      <c r="E490" s="248">
        <v>1</v>
      </c>
      <c r="F490" s="248" t="s">
        <v>2304</v>
      </c>
      <c r="G490" s="248" t="s">
        <v>2305</v>
      </c>
      <c r="H490" s="249">
        <v>52</v>
      </c>
      <c r="I490" s="248" t="s">
        <v>1190</v>
      </c>
      <c r="J490" s="249">
        <v>30</v>
      </c>
      <c r="K490" s="248" t="s">
        <v>2298</v>
      </c>
      <c r="L490" s="248" t="s">
        <v>2306</v>
      </c>
      <c r="M490" s="248">
        <v>6</v>
      </c>
      <c r="N490" s="248"/>
      <c r="O490" s="248" t="s">
        <v>2452</v>
      </c>
      <c r="P490" s="248" t="s">
        <v>6423</v>
      </c>
      <c r="Q490" s="248" t="s">
        <v>2449</v>
      </c>
      <c r="R490" s="250"/>
    </row>
    <row r="491" spans="1:18" x14ac:dyDescent="0.8">
      <c r="A491" s="248" t="s">
        <v>2453</v>
      </c>
      <c r="B491" s="248" t="s">
        <v>2454</v>
      </c>
      <c r="C491" s="248" t="s">
        <v>1345</v>
      </c>
      <c r="D491" s="248" t="s">
        <v>2455</v>
      </c>
      <c r="E491" s="248">
        <v>1</v>
      </c>
      <c r="F491" s="248" t="s">
        <v>2304</v>
      </c>
      <c r="G491" s="248" t="s">
        <v>2305</v>
      </c>
      <c r="H491" s="249">
        <v>52</v>
      </c>
      <c r="I491" s="248" t="s">
        <v>1190</v>
      </c>
      <c r="J491" s="249">
        <v>69</v>
      </c>
      <c r="K491" s="248" t="s">
        <v>2298</v>
      </c>
      <c r="L491" s="248" t="s">
        <v>2340</v>
      </c>
      <c r="M491" s="248">
        <v>12</v>
      </c>
      <c r="N491" s="248"/>
      <c r="O491" s="248" t="s">
        <v>2456</v>
      </c>
      <c r="P491" s="248" t="s">
        <v>6425</v>
      </c>
      <c r="Q491" s="248" t="s">
        <v>2453</v>
      </c>
      <c r="R491" s="250"/>
    </row>
    <row r="492" spans="1:18" x14ac:dyDescent="0.8">
      <c r="A492" s="248" t="s">
        <v>2457</v>
      </c>
      <c r="B492" s="248" t="s">
        <v>2458</v>
      </c>
      <c r="C492" s="248" t="s">
        <v>1346</v>
      </c>
      <c r="D492" s="248" t="s">
        <v>2459</v>
      </c>
      <c r="E492" s="248">
        <v>1</v>
      </c>
      <c r="F492" s="248" t="s">
        <v>2304</v>
      </c>
      <c r="G492" s="248" t="s">
        <v>2305</v>
      </c>
      <c r="H492" s="249">
        <v>52</v>
      </c>
      <c r="I492" s="248" t="s">
        <v>1190</v>
      </c>
      <c r="J492" s="249">
        <v>8</v>
      </c>
      <c r="K492" s="248" t="s">
        <v>2298</v>
      </c>
      <c r="L492" s="248" t="s">
        <v>2306</v>
      </c>
      <c r="M492" s="248">
        <v>5</v>
      </c>
      <c r="N492" s="248"/>
      <c r="O492" s="248" t="s">
        <v>2460</v>
      </c>
      <c r="P492" s="248" t="s">
        <v>6424</v>
      </c>
      <c r="Q492" s="248" t="s">
        <v>2457</v>
      </c>
      <c r="R492" s="250"/>
    </row>
    <row r="493" spans="1:18" x14ac:dyDescent="0.8">
      <c r="A493" s="248" t="s">
        <v>2461</v>
      </c>
      <c r="B493" s="248" t="s">
        <v>2462</v>
      </c>
      <c r="C493" s="248" t="s">
        <v>1347</v>
      </c>
      <c r="D493" s="248" t="s">
        <v>2463</v>
      </c>
      <c r="E493" s="248">
        <v>1</v>
      </c>
      <c r="F493" s="248" t="s">
        <v>2304</v>
      </c>
      <c r="G493" s="248" t="s">
        <v>2305</v>
      </c>
      <c r="H493" s="249">
        <v>52</v>
      </c>
      <c r="I493" s="248" t="s">
        <v>1190</v>
      </c>
      <c r="J493" s="249">
        <v>30</v>
      </c>
      <c r="K493" s="248" t="s">
        <v>2298</v>
      </c>
      <c r="L493" s="248" t="s">
        <v>2306</v>
      </c>
      <c r="M493" s="248">
        <v>6</v>
      </c>
      <c r="N493" s="248"/>
      <c r="O493" s="248" t="s">
        <v>2464</v>
      </c>
      <c r="P493" s="248" t="s">
        <v>6423</v>
      </c>
      <c r="Q493" s="248" t="s">
        <v>2461</v>
      </c>
      <c r="R493" s="250"/>
    </row>
    <row r="494" spans="1:18" x14ac:dyDescent="0.8">
      <c r="A494" s="248" t="s">
        <v>2465</v>
      </c>
      <c r="B494" s="248" t="s">
        <v>2466</v>
      </c>
      <c r="C494" s="248" t="s">
        <v>1348</v>
      </c>
      <c r="D494" s="248" t="s">
        <v>2467</v>
      </c>
      <c r="E494" s="248">
        <v>1</v>
      </c>
      <c r="F494" s="248" t="s">
        <v>2304</v>
      </c>
      <c r="G494" s="248" t="s">
        <v>2305</v>
      </c>
      <c r="H494" s="249">
        <v>52</v>
      </c>
      <c r="I494" s="248" t="s">
        <v>1190</v>
      </c>
      <c r="J494" s="249">
        <v>30</v>
      </c>
      <c r="K494" s="248" t="s">
        <v>2298</v>
      </c>
      <c r="L494" s="248" t="s">
        <v>2306</v>
      </c>
      <c r="M494" s="248">
        <v>5</v>
      </c>
      <c r="N494" s="248"/>
      <c r="O494" s="248" t="s">
        <v>2468</v>
      </c>
      <c r="P494" s="248" t="s">
        <v>6424</v>
      </c>
      <c r="Q494" s="248" t="s">
        <v>2465</v>
      </c>
      <c r="R494" s="250"/>
    </row>
    <row r="495" spans="1:18" x14ac:dyDescent="0.8">
      <c r="A495" s="248" t="s">
        <v>2469</v>
      </c>
      <c r="B495" s="248" t="s">
        <v>2470</v>
      </c>
      <c r="C495" s="248" t="s">
        <v>1349</v>
      </c>
      <c r="D495" s="248" t="s">
        <v>2471</v>
      </c>
      <c r="E495" s="248">
        <v>1</v>
      </c>
      <c r="F495" s="248" t="s">
        <v>2304</v>
      </c>
      <c r="G495" s="248" t="s">
        <v>2305</v>
      </c>
      <c r="H495" s="249">
        <v>52</v>
      </c>
      <c r="I495" s="248" t="s">
        <v>1190</v>
      </c>
      <c r="J495" s="249">
        <v>30</v>
      </c>
      <c r="K495" s="248" t="s">
        <v>2298</v>
      </c>
      <c r="L495" s="248" t="s">
        <v>2306</v>
      </c>
      <c r="M495" s="248">
        <v>6</v>
      </c>
      <c r="N495" s="248"/>
      <c r="O495" s="248" t="s">
        <v>2472</v>
      </c>
      <c r="P495" s="248" t="s">
        <v>6423</v>
      </c>
      <c r="Q495" s="248" t="s">
        <v>2469</v>
      </c>
      <c r="R495" s="250"/>
    </row>
    <row r="496" spans="1:18" x14ac:dyDescent="0.8">
      <c r="A496" s="248" t="s">
        <v>2473</v>
      </c>
      <c r="B496" s="248" t="s">
        <v>2474</v>
      </c>
      <c r="C496" s="248" t="s">
        <v>1350</v>
      </c>
      <c r="D496" s="248" t="s">
        <v>2475</v>
      </c>
      <c r="E496" s="248">
        <v>1</v>
      </c>
      <c r="F496" s="248" t="s">
        <v>2304</v>
      </c>
      <c r="G496" s="248" t="s">
        <v>2305</v>
      </c>
      <c r="H496" s="249">
        <v>52</v>
      </c>
      <c r="I496" s="248" t="s">
        <v>1190</v>
      </c>
      <c r="J496" s="249">
        <v>30</v>
      </c>
      <c r="K496" s="248" t="s">
        <v>2298</v>
      </c>
      <c r="L496" s="248" t="s">
        <v>2306</v>
      </c>
      <c r="M496" s="248">
        <v>5</v>
      </c>
      <c r="N496" s="248"/>
      <c r="O496" s="248" t="s">
        <v>2476</v>
      </c>
      <c r="P496" s="248" t="s">
        <v>6424</v>
      </c>
      <c r="Q496" s="248" t="s">
        <v>2473</v>
      </c>
      <c r="R496" s="250"/>
    </row>
    <row r="497" spans="1:18" x14ac:dyDescent="0.8">
      <c r="A497" s="248" t="s">
        <v>2704</v>
      </c>
      <c r="B497" s="248" t="s">
        <v>2705</v>
      </c>
      <c r="C497" s="248" t="s">
        <v>1398</v>
      </c>
      <c r="D497" s="248" t="s">
        <v>2706</v>
      </c>
      <c r="E497" s="248">
        <v>2</v>
      </c>
      <c r="F497" s="248" t="s">
        <v>2304</v>
      </c>
      <c r="G497" s="248" t="s">
        <v>2305</v>
      </c>
      <c r="H497" s="249">
        <v>53</v>
      </c>
      <c r="I497" s="248" t="s">
        <v>1196</v>
      </c>
      <c r="J497" s="249">
        <v>35</v>
      </c>
      <c r="K497" s="248" t="s">
        <v>2298</v>
      </c>
      <c r="L497" s="248" t="s">
        <v>2306</v>
      </c>
      <c r="M497" s="248">
        <v>5</v>
      </c>
      <c r="N497" s="248"/>
      <c r="O497" s="248" t="s">
        <v>2707</v>
      </c>
      <c r="P497" s="248" t="s">
        <v>6424</v>
      </c>
      <c r="Q497" s="248" t="s">
        <v>2704</v>
      </c>
      <c r="R497" s="250"/>
    </row>
    <row r="498" spans="1:18" x14ac:dyDescent="0.8">
      <c r="A498" s="248" t="s">
        <v>2708</v>
      </c>
      <c r="B498" s="248" t="s">
        <v>2709</v>
      </c>
      <c r="C498" s="248" t="s">
        <v>1399</v>
      </c>
      <c r="D498" s="248" t="s">
        <v>2710</v>
      </c>
      <c r="E498" s="248">
        <v>2</v>
      </c>
      <c r="F498" s="248" t="s">
        <v>2304</v>
      </c>
      <c r="G498" s="248" t="s">
        <v>2305</v>
      </c>
      <c r="H498" s="249">
        <v>53</v>
      </c>
      <c r="I498" s="248" t="s">
        <v>1196</v>
      </c>
      <c r="J498" s="249">
        <v>37</v>
      </c>
      <c r="K498" s="248" t="s">
        <v>2298</v>
      </c>
      <c r="L498" s="248" t="s">
        <v>2306</v>
      </c>
      <c r="M498" s="248">
        <v>5</v>
      </c>
      <c r="N498" s="248"/>
      <c r="O498" s="248" t="s">
        <v>2711</v>
      </c>
      <c r="P498" s="248" t="s">
        <v>6424</v>
      </c>
      <c r="Q498" s="248" t="s">
        <v>2708</v>
      </c>
      <c r="R498" s="250"/>
    </row>
    <row r="499" spans="1:18" x14ac:dyDescent="0.8">
      <c r="A499" s="248" t="s">
        <v>2712</v>
      </c>
      <c r="B499" s="248" t="s">
        <v>2713</v>
      </c>
      <c r="C499" s="248" t="s">
        <v>1400</v>
      </c>
      <c r="D499" s="248" t="s">
        <v>2714</v>
      </c>
      <c r="E499" s="248">
        <v>2</v>
      </c>
      <c r="F499" s="248" t="s">
        <v>2304</v>
      </c>
      <c r="G499" s="248" t="s">
        <v>2305</v>
      </c>
      <c r="H499" s="249">
        <v>53</v>
      </c>
      <c r="I499" s="248" t="s">
        <v>1196</v>
      </c>
      <c r="J499" s="249">
        <v>39</v>
      </c>
      <c r="K499" s="248" t="s">
        <v>2298</v>
      </c>
      <c r="L499" s="248" t="s">
        <v>2311</v>
      </c>
      <c r="M499" s="248">
        <v>9</v>
      </c>
      <c r="N499" s="248"/>
      <c r="O499" s="248" t="s">
        <v>2715</v>
      </c>
      <c r="P499" s="248" t="s">
        <v>6422</v>
      </c>
      <c r="Q499" s="248" t="s">
        <v>2712</v>
      </c>
      <c r="R499" s="250"/>
    </row>
    <row r="500" spans="1:18" x14ac:dyDescent="0.8">
      <c r="A500" s="248" t="s">
        <v>2716</v>
      </c>
      <c r="B500" s="248" t="s">
        <v>2717</v>
      </c>
      <c r="C500" s="248" t="s">
        <v>1401</v>
      </c>
      <c r="D500" s="248" t="s">
        <v>2718</v>
      </c>
      <c r="E500" s="248">
        <v>2</v>
      </c>
      <c r="F500" s="248" t="s">
        <v>2304</v>
      </c>
      <c r="G500" s="248" t="s">
        <v>2305</v>
      </c>
      <c r="H500" s="249">
        <v>53</v>
      </c>
      <c r="I500" s="248" t="s">
        <v>1196</v>
      </c>
      <c r="J500" s="249">
        <v>30</v>
      </c>
      <c r="K500" s="248" t="s">
        <v>2298</v>
      </c>
      <c r="L500" s="248" t="s">
        <v>2306</v>
      </c>
      <c r="M500" s="248">
        <v>5</v>
      </c>
      <c r="N500" s="248"/>
      <c r="O500" s="248" t="s">
        <v>2719</v>
      </c>
      <c r="P500" s="248" t="s">
        <v>6424</v>
      </c>
      <c r="Q500" s="248" t="s">
        <v>2716</v>
      </c>
      <c r="R500" s="250"/>
    </row>
    <row r="501" spans="1:18" x14ac:dyDescent="0.8">
      <c r="A501" s="248" t="s">
        <v>2720</v>
      </c>
      <c r="B501" s="248" t="s">
        <v>2721</v>
      </c>
      <c r="C501" s="248" t="s">
        <v>1402</v>
      </c>
      <c r="D501" s="248" t="s">
        <v>2722</v>
      </c>
      <c r="E501" s="248">
        <v>2</v>
      </c>
      <c r="F501" s="248" t="s">
        <v>2304</v>
      </c>
      <c r="G501" s="248" t="s">
        <v>2305</v>
      </c>
      <c r="H501" s="249">
        <v>53</v>
      </c>
      <c r="I501" s="248" t="s">
        <v>1196</v>
      </c>
      <c r="J501" s="249">
        <v>30</v>
      </c>
      <c r="K501" s="248" t="s">
        <v>2298</v>
      </c>
      <c r="L501" s="248" t="s">
        <v>2306</v>
      </c>
      <c r="M501" s="248">
        <v>5</v>
      </c>
      <c r="N501" s="248"/>
      <c r="O501" s="248" t="s">
        <v>2723</v>
      </c>
      <c r="P501" s="248" t="s">
        <v>6424</v>
      </c>
      <c r="Q501" s="248" t="s">
        <v>2720</v>
      </c>
      <c r="R501" s="250"/>
    </row>
    <row r="502" spans="1:18" x14ac:dyDescent="0.8">
      <c r="A502" s="248" t="s">
        <v>2724</v>
      </c>
      <c r="B502" s="248" t="s">
        <v>2725</v>
      </c>
      <c r="C502" s="248" t="s">
        <v>1403</v>
      </c>
      <c r="D502" s="248" t="s">
        <v>2726</v>
      </c>
      <c r="E502" s="248">
        <v>2</v>
      </c>
      <c r="F502" s="248" t="s">
        <v>2304</v>
      </c>
      <c r="G502" s="248" t="s">
        <v>2305</v>
      </c>
      <c r="H502" s="249">
        <v>53</v>
      </c>
      <c r="I502" s="248" t="s">
        <v>1196</v>
      </c>
      <c r="J502" s="249">
        <v>60</v>
      </c>
      <c r="K502" s="248" t="s">
        <v>2298</v>
      </c>
      <c r="L502" s="248" t="s">
        <v>2306</v>
      </c>
      <c r="M502" s="248">
        <v>6</v>
      </c>
      <c r="N502" s="248"/>
      <c r="O502" s="248" t="s">
        <v>2727</v>
      </c>
      <c r="P502" s="248" t="s">
        <v>6423</v>
      </c>
      <c r="Q502" s="248" t="s">
        <v>2724</v>
      </c>
      <c r="R502" s="250"/>
    </row>
    <row r="503" spans="1:18" x14ac:dyDescent="0.8">
      <c r="A503" s="248" t="s">
        <v>2728</v>
      </c>
      <c r="B503" s="248" t="s">
        <v>2729</v>
      </c>
      <c r="C503" s="248" t="s">
        <v>1404</v>
      </c>
      <c r="D503" s="248" t="s">
        <v>2730</v>
      </c>
      <c r="E503" s="248">
        <v>2</v>
      </c>
      <c r="F503" s="248" t="s">
        <v>2304</v>
      </c>
      <c r="G503" s="248" t="s">
        <v>2305</v>
      </c>
      <c r="H503" s="249">
        <v>53</v>
      </c>
      <c r="I503" s="248" t="s">
        <v>1196</v>
      </c>
      <c r="J503" s="249">
        <v>30</v>
      </c>
      <c r="K503" s="248" t="s">
        <v>2298</v>
      </c>
      <c r="L503" s="248" t="s">
        <v>2306</v>
      </c>
      <c r="M503" s="248">
        <v>6</v>
      </c>
      <c r="N503" s="248"/>
      <c r="O503" s="248" t="s">
        <v>2731</v>
      </c>
      <c r="P503" s="248" t="s">
        <v>6423</v>
      </c>
      <c r="Q503" s="248" t="s">
        <v>2728</v>
      </c>
      <c r="R503" s="250"/>
    </row>
    <row r="504" spans="1:18" x14ac:dyDescent="0.8">
      <c r="A504" s="248" t="s">
        <v>2732</v>
      </c>
      <c r="B504" s="248" t="s">
        <v>2733</v>
      </c>
      <c r="C504" s="248" t="s">
        <v>1405</v>
      </c>
      <c r="D504" s="248" t="s">
        <v>2734</v>
      </c>
      <c r="E504" s="248">
        <v>2</v>
      </c>
      <c r="F504" s="248" t="s">
        <v>2304</v>
      </c>
      <c r="G504" s="248" t="s">
        <v>2305</v>
      </c>
      <c r="H504" s="249">
        <v>53</v>
      </c>
      <c r="I504" s="248" t="s">
        <v>1196</v>
      </c>
      <c r="J504" s="249">
        <v>36</v>
      </c>
      <c r="K504" s="248" t="s">
        <v>2298</v>
      </c>
      <c r="L504" s="248" t="s">
        <v>2306</v>
      </c>
      <c r="M504" s="248">
        <v>5</v>
      </c>
      <c r="N504" s="248"/>
      <c r="O504" s="248" t="s">
        <v>2735</v>
      </c>
      <c r="P504" s="248" t="s">
        <v>6424</v>
      </c>
      <c r="Q504" s="248" t="s">
        <v>2732</v>
      </c>
      <c r="R504" s="250"/>
    </row>
    <row r="505" spans="1:18" x14ac:dyDescent="0.8">
      <c r="A505" s="248" t="s">
        <v>2480</v>
      </c>
      <c r="B505" s="248" t="s">
        <v>2481</v>
      </c>
      <c r="C505" s="248" t="s">
        <v>1324</v>
      </c>
      <c r="D505" s="248" t="s">
        <v>2482</v>
      </c>
      <c r="E505" s="248">
        <v>1</v>
      </c>
      <c r="F505" s="248" t="s">
        <v>2304</v>
      </c>
      <c r="G505" s="248" t="s">
        <v>2305</v>
      </c>
      <c r="H505" s="249">
        <v>54</v>
      </c>
      <c r="I505" s="248" t="s">
        <v>1188</v>
      </c>
      <c r="J505" s="249">
        <v>39</v>
      </c>
      <c r="K505" s="248" t="s">
        <v>2298</v>
      </c>
      <c r="L505" s="248" t="s">
        <v>2306</v>
      </c>
      <c r="M505" s="248">
        <v>6</v>
      </c>
      <c r="N505" s="248"/>
      <c r="O505" s="248" t="s">
        <v>2483</v>
      </c>
      <c r="P505" s="248" t="s">
        <v>6423</v>
      </c>
      <c r="Q505" s="248" t="s">
        <v>2480</v>
      </c>
      <c r="R505" s="250"/>
    </row>
    <row r="506" spans="1:18" x14ac:dyDescent="0.8">
      <c r="A506" s="248" t="s">
        <v>2484</v>
      </c>
      <c r="B506" s="248" t="s">
        <v>2485</v>
      </c>
      <c r="C506" s="248" t="s">
        <v>1325</v>
      </c>
      <c r="D506" s="248" t="s">
        <v>2486</v>
      </c>
      <c r="E506" s="248">
        <v>1</v>
      </c>
      <c r="F506" s="248" t="s">
        <v>2304</v>
      </c>
      <c r="G506" s="248" t="s">
        <v>2305</v>
      </c>
      <c r="H506" s="249">
        <v>54</v>
      </c>
      <c r="I506" s="248" t="s">
        <v>1188</v>
      </c>
      <c r="J506" s="249">
        <v>60</v>
      </c>
      <c r="K506" s="248" t="s">
        <v>2298</v>
      </c>
      <c r="L506" s="248" t="s">
        <v>2306</v>
      </c>
      <c r="M506" s="248">
        <v>6</v>
      </c>
      <c r="N506" s="248"/>
      <c r="O506" s="248" t="s">
        <v>2487</v>
      </c>
      <c r="P506" s="248" t="s">
        <v>6423</v>
      </c>
      <c r="Q506" s="248" t="s">
        <v>2484</v>
      </c>
      <c r="R506" s="250"/>
    </row>
    <row r="507" spans="1:18" x14ac:dyDescent="0.8">
      <c r="A507" s="248" t="s">
        <v>2488</v>
      </c>
      <c r="B507" s="248" t="s">
        <v>2489</v>
      </c>
      <c r="C507" s="248" t="s">
        <v>1326</v>
      </c>
      <c r="D507" s="248" t="s">
        <v>2490</v>
      </c>
      <c r="E507" s="248">
        <v>1</v>
      </c>
      <c r="F507" s="248" t="s">
        <v>2304</v>
      </c>
      <c r="G507" s="248" t="s">
        <v>2305</v>
      </c>
      <c r="H507" s="249">
        <v>54</v>
      </c>
      <c r="I507" s="248" t="s">
        <v>1188</v>
      </c>
      <c r="J507" s="249">
        <v>39</v>
      </c>
      <c r="K507" s="248" t="s">
        <v>2298</v>
      </c>
      <c r="L507" s="248" t="s">
        <v>2306</v>
      </c>
      <c r="M507" s="248">
        <v>6</v>
      </c>
      <c r="N507" s="248"/>
      <c r="O507" s="248" t="s">
        <v>2491</v>
      </c>
      <c r="P507" s="248" t="s">
        <v>6423</v>
      </c>
      <c r="Q507" s="248" t="s">
        <v>2488</v>
      </c>
      <c r="R507" s="250"/>
    </row>
    <row r="508" spans="1:18" x14ac:dyDescent="0.8">
      <c r="A508" s="248" t="s">
        <v>2492</v>
      </c>
      <c r="B508" s="248" t="s">
        <v>2493</v>
      </c>
      <c r="C508" s="248" t="s">
        <v>1327</v>
      </c>
      <c r="D508" s="248" t="s">
        <v>2494</v>
      </c>
      <c r="E508" s="248">
        <v>1</v>
      </c>
      <c r="F508" s="248" t="s">
        <v>2304</v>
      </c>
      <c r="G508" s="248" t="s">
        <v>2305</v>
      </c>
      <c r="H508" s="249">
        <v>54</v>
      </c>
      <c r="I508" s="248" t="s">
        <v>1188</v>
      </c>
      <c r="J508" s="249">
        <v>34</v>
      </c>
      <c r="K508" s="248" t="s">
        <v>2298</v>
      </c>
      <c r="L508" s="248" t="s">
        <v>2306</v>
      </c>
      <c r="M508" s="248">
        <v>6</v>
      </c>
      <c r="N508" s="248"/>
      <c r="O508" s="248" t="s">
        <v>2495</v>
      </c>
      <c r="P508" s="248" t="s">
        <v>6423</v>
      </c>
      <c r="Q508" s="248" t="s">
        <v>2492</v>
      </c>
      <c r="R508" s="250"/>
    </row>
    <row r="509" spans="1:18" x14ac:dyDescent="0.8">
      <c r="A509" s="248" t="s">
        <v>2496</v>
      </c>
      <c r="B509" s="248" t="s">
        <v>2497</v>
      </c>
      <c r="C509" s="248" t="s">
        <v>1328</v>
      </c>
      <c r="D509" s="248" t="s">
        <v>2498</v>
      </c>
      <c r="E509" s="248">
        <v>1</v>
      </c>
      <c r="F509" s="248" t="s">
        <v>2304</v>
      </c>
      <c r="G509" s="248" t="s">
        <v>2305</v>
      </c>
      <c r="H509" s="249">
        <v>54</v>
      </c>
      <c r="I509" s="248" t="s">
        <v>1188</v>
      </c>
      <c r="J509" s="249">
        <v>41</v>
      </c>
      <c r="K509" s="248" t="s">
        <v>2298</v>
      </c>
      <c r="L509" s="248" t="s">
        <v>2306</v>
      </c>
      <c r="M509" s="248">
        <v>6</v>
      </c>
      <c r="N509" s="248"/>
      <c r="O509" s="248" t="s">
        <v>2499</v>
      </c>
      <c r="P509" s="248" t="s">
        <v>6423</v>
      </c>
      <c r="Q509" s="248" t="s">
        <v>2496</v>
      </c>
      <c r="R509" s="250"/>
    </row>
    <row r="510" spans="1:18" x14ac:dyDescent="0.8">
      <c r="A510" s="248" t="s">
        <v>2500</v>
      </c>
      <c r="B510" s="248" t="s">
        <v>2501</v>
      </c>
      <c r="C510" s="248" t="s">
        <v>1329</v>
      </c>
      <c r="D510" s="248" t="s">
        <v>2502</v>
      </c>
      <c r="E510" s="248">
        <v>1</v>
      </c>
      <c r="F510" s="248" t="s">
        <v>2304</v>
      </c>
      <c r="G510" s="248" t="s">
        <v>2305</v>
      </c>
      <c r="H510" s="249">
        <v>54</v>
      </c>
      <c r="I510" s="248" t="s">
        <v>1188</v>
      </c>
      <c r="J510" s="249">
        <v>34</v>
      </c>
      <c r="K510" s="248" t="s">
        <v>2298</v>
      </c>
      <c r="L510" s="248" t="s">
        <v>2306</v>
      </c>
      <c r="M510" s="248">
        <v>5</v>
      </c>
      <c r="N510" s="248"/>
      <c r="O510" s="248" t="s">
        <v>2503</v>
      </c>
      <c r="P510" s="248" t="s">
        <v>6424</v>
      </c>
      <c r="Q510" s="248" t="s">
        <v>2500</v>
      </c>
      <c r="R510" s="250"/>
    </row>
    <row r="511" spans="1:18" x14ac:dyDescent="0.8">
      <c r="A511" s="248" t="s">
        <v>2511</v>
      </c>
      <c r="B511" s="248" t="s">
        <v>2512</v>
      </c>
      <c r="C511" s="248" t="s">
        <v>1302</v>
      </c>
      <c r="D511" s="248" t="s">
        <v>2513</v>
      </c>
      <c r="E511" s="248">
        <v>1</v>
      </c>
      <c r="F511" s="248" t="s">
        <v>2304</v>
      </c>
      <c r="G511" s="248" t="s">
        <v>2305</v>
      </c>
      <c r="H511" s="249">
        <v>55</v>
      </c>
      <c r="I511" s="248" t="s">
        <v>1186</v>
      </c>
      <c r="J511" s="249">
        <v>34</v>
      </c>
      <c r="K511" s="248" t="s">
        <v>2298</v>
      </c>
      <c r="L511" s="248" t="s">
        <v>2306</v>
      </c>
      <c r="M511" s="248">
        <v>5</v>
      </c>
      <c r="N511" s="248"/>
      <c r="O511" s="248" t="s">
        <v>2514</v>
      </c>
      <c r="P511" s="248" t="s">
        <v>6424</v>
      </c>
      <c r="Q511" s="248" t="s">
        <v>2511</v>
      </c>
      <c r="R511" s="250"/>
    </row>
    <row r="512" spans="1:18" x14ac:dyDescent="0.8">
      <c r="A512" s="248" t="s">
        <v>2515</v>
      </c>
      <c r="B512" s="248" t="s">
        <v>2516</v>
      </c>
      <c r="C512" s="248" t="s">
        <v>1303</v>
      </c>
      <c r="D512" s="248" t="s">
        <v>2517</v>
      </c>
      <c r="E512" s="248">
        <v>1</v>
      </c>
      <c r="F512" s="248" t="s">
        <v>2304</v>
      </c>
      <c r="G512" s="248" t="s">
        <v>2305</v>
      </c>
      <c r="H512" s="249">
        <v>55</v>
      </c>
      <c r="I512" s="248" t="s">
        <v>1186</v>
      </c>
      <c r="J512" s="249">
        <v>33</v>
      </c>
      <c r="K512" s="248" t="s">
        <v>2298</v>
      </c>
      <c r="L512" s="248" t="s">
        <v>2306</v>
      </c>
      <c r="M512" s="248">
        <v>5</v>
      </c>
      <c r="N512" s="248"/>
      <c r="O512" s="248" t="s">
        <v>2518</v>
      </c>
      <c r="P512" s="248" t="s">
        <v>6424</v>
      </c>
      <c r="Q512" s="248" t="s">
        <v>2515</v>
      </c>
      <c r="R512" s="250"/>
    </row>
    <row r="513" spans="1:18" x14ac:dyDescent="0.8">
      <c r="A513" s="248" t="s">
        <v>2519</v>
      </c>
      <c r="B513" s="248" t="s">
        <v>2520</v>
      </c>
      <c r="C513" s="248" t="s">
        <v>1304</v>
      </c>
      <c r="D513" s="248" t="s">
        <v>2521</v>
      </c>
      <c r="E513" s="248">
        <v>1</v>
      </c>
      <c r="F513" s="248" t="s">
        <v>2304</v>
      </c>
      <c r="G513" s="248" t="s">
        <v>2305</v>
      </c>
      <c r="H513" s="249">
        <v>55</v>
      </c>
      <c r="I513" s="248" t="s">
        <v>1186</v>
      </c>
      <c r="J513" s="249">
        <v>50</v>
      </c>
      <c r="K513" s="248" t="s">
        <v>2298</v>
      </c>
      <c r="L513" s="248" t="s">
        <v>2306</v>
      </c>
      <c r="M513" s="248">
        <v>5</v>
      </c>
      <c r="N513" s="248"/>
      <c r="O513" s="248" t="s">
        <v>2522</v>
      </c>
      <c r="P513" s="248" t="s">
        <v>6424</v>
      </c>
      <c r="Q513" s="248" t="s">
        <v>2519</v>
      </c>
      <c r="R513" s="250"/>
    </row>
    <row r="514" spans="1:18" x14ac:dyDescent="0.8">
      <c r="A514" s="248" t="s">
        <v>2523</v>
      </c>
      <c r="B514" s="248" t="s">
        <v>2524</v>
      </c>
      <c r="C514" s="248" t="s">
        <v>1305</v>
      </c>
      <c r="D514" s="248" t="s">
        <v>2525</v>
      </c>
      <c r="E514" s="248">
        <v>1</v>
      </c>
      <c r="F514" s="248" t="s">
        <v>2304</v>
      </c>
      <c r="G514" s="248" t="s">
        <v>2305</v>
      </c>
      <c r="H514" s="249">
        <v>55</v>
      </c>
      <c r="I514" s="248" t="s">
        <v>1186</v>
      </c>
      <c r="J514" s="249">
        <v>45</v>
      </c>
      <c r="K514" s="248" t="s">
        <v>2298</v>
      </c>
      <c r="L514" s="248" t="s">
        <v>2306</v>
      </c>
      <c r="M514" s="248">
        <v>6</v>
      </c>
      <c r="N514" s="248"/>
      <c r="O514" s="248" t="s">
        <v>2526</v>
      </c>
      <c r="P514" s="248" t="s">
        <v>6423</v>
      </c>
      <c r="Q514" s="248" t="s">
        <v>2523</v>
      </c>
      <c r="R514" s="250"/>
    </row>
    <row r="515" spans="1:18" x14ac:dyDescent="0.8">
      <c r="A515" s="248" t="s">
        <v>2527</v>
      </c>
      <c r="B515" s="248" t="s">
        <v>2528</v>
      </c>
      <c r="C515" s="248" t="s">
        <v>1306</v>
      </c>
      <c r="D515" s="248" t="s">
        <v>2529</v>
      </c>
      <c r="E515" s="248">
        <v>1</v>
      </c>
      <c r="F515" s="248" t="s">
        <v>2304</v>
      </c>
      <c r="G515" s="248" t="s">
        <v>2305</v>
      </c>
      <c r="H515" s="249">
        <v>55</v>
      </c>
      <c r="I515" s="248" t="s">
        <v>1186</v>
      </c>
      <c r="J515" s="249">
        <v>71</v>
      </c>
      <c r="K515" s="248" t="s">
        <v>2298</v>
      </c>
      <c r="L515" s="248" t="s">
        <v>2311</v>
      </c>
      <c r="M515" s="248">
        <v>9</v>
      </c>
      <c r="N515" s="248"/>
      <c r="O515" s="248" t="s">
        <v>2530</v>
      </c>
      <c r="P515" s="248" t="s">
        <v>6422</v>
      </c>
      <c r="Q515" s="248" t="s">
        <v>2527</v>
      </c>
      <c r="R515" s="250"/>
    </row>
    <row r="516" spans="1:18" x14ac:dyDescent="0.8">
      <c r="A516" s="248" t="s">
        <v>2531</v>
      </c>
      <c r="B516" s="248" t="s">
        <v>2532</v>
      </c>
      <c r="C516" s="248" t="s">
        <v>1307</v>
      </c>
      <c r="D516" s="248" t="s">
        <v>2533</v>
      </c>
      <c r="E516" s="248">
        <v>1</v>
      </c>
      <c r="F516" s="248" t="s">
        <v>2304</v>
      </c>
      <c r="G516" s="248" t="s">
        <v>2305</v>
      </c>
      <c r="H516" s="249">
        <v>55</v>
      </c>
      <c r="I516" s="248" t="s">
        <v>1186</v>
      </c>
      <c r="J516" s="249">
        <v>37</v>
      </c>
      <c r="K516" s="248" t="s">
        <v>2298</v>
      </c>
      <c r="L516" s="248" t="s">
        <v>2306</v>
      </c>
      <c r="M516" s="248">
        <v>5</v>
      </c>
      <c r="N516" s="248"/>
      <c r="O516" s="248" t="s">
        <v>2534</v>
      </c>
      <c r="P516" s="248" t="s">
        <v>6424</v>
      </c>
      <c r="Q516" s="248" t="s">
        <v>2531</v>
      </c>
      <c r="R516" s="250"/>
    </row>
    <row r="517" spans="1:18" x14ac:dyDescent="0.8">
      <c r="A517" s="248" t="s">
        <v>2535</v>
      </c>
      <c r="B517" s="248" t="s">
        <v>2536</v>
      </c>
      <c r="C517" s="248" t="s">
        <v>1308</v>
      </c>
      <c r="D517" s="248" t="s">
        <v>2537</v>
      </c>
      <c r="E517" s="248">
        <v>1</v>
      </c>
      <c r="F517" s="248" t="s">
        <v>2304</v>
      </c>
      <c r="G517" s="248" t="s">
        <v>2305</v>
      </c>
      <c r="H517" s="249">
        <v>55</v>
      </c>
      <c r="I517" s="248" t="s">
        <v>1186</v>
      </c>
      <c r="J517" s="249">
        <v>33</v>
      </c>
      <c r="K517" s="248" t="s">
        <v>2298</v>
      </c>
      <c r="L517" s="248" t="s">
        <v>2306</v>
      </c>
      <c r="M517" s="248">
        <v>5</v>
      </c>
      <c r="N517" s="248"/>
      <c r="O517" s="248" t="s">
        <v>2538</v>
      </c>
      <c r="P517" s="248" t="s">
        <v>6424</v>
      </c>
      <c r="Q517" s="248" t="s">
        <v>2535</v>
      </c>
      <c r="R517" s="250"/>
    </row>
    <row r="518" spans="1:18" x14ac:dyDescent="0.8">
      <c r="A518" s="248" t="s">
        <v>2539</v>
      </c>
      <c r="B518" s="248" t="s">
        <v>2540</v>
      </c>
      <c r="C518" s="248" t="s">
        <v>1309</v>
      </c>
      <c r="D518" s="248" t="s">
        <v>2541</v>
      </c>
      <c r="E518" s="248">
        <v>1</v>
      </c>
      <c r="F518" s="248" t="s">
        <v>2304</v>
      </c>
      <c r="G518" s="248" t="s">
        <v>2305</v>
      </c>
      <c r="H518" s="249">
        <v>55</v>
      </c>
      <c r="I518" s="248" t="s">
        <v>1186</v>
      </c>
      <c r="J518" s="249">
        <v>0</v>
      </c>
      <c r="K518" s="248" t="s">
        <v>2298</v>
      </c>
      <c r="L518" s="248" t="s">
        <v>2306</v>
      </c>
      <c r="M518" s="248">
        <v>5</v>
      </c>
      <c r="N518" s="248"/>
      <c r="O518" s="248" t="s">
        <v>2542</v>
      </c>
      <c r="P518" s="248" t="s">
        <v>6424</v>
      </c>
      <c r="Q518" s="248" t="s">
        <v>2539</v>
      </c>
      <c r="R518" s="250"/>
    </row>
    <row r="519" spans="1:18" x14ac:dyDescent="0.8">
      <c r="A519" s="248" t="s">
        <v>2543</v>
      </c>
      <c r="B519" s="248" t="s">
        <v>2544</v>
      </c>
      <c r="C519" s="248" t="s">
        <v>1310</v>
      </c>
      <c r="D519" s="248" t="s">
        <v>2545</v>
      </c>
      <c r="E519" s="248">
        <v>1</v>
      </c>
      <c r="F519" s="248" t="s">
        <v>2304</v>
      </c>
      <c r="G519" s="248" t="s">
        <v>2305</v>
      </c>
      <c r="H519" s="249">
        <v>55</v>
      </c>
      <c r="I519" s="248" t="s">
        <v>1186</v>
      </c>
      <c r="J519" s="249">
        <v>30</v>
      </c>
      <c r="K519" s="248" t="s">
        <v>2298</v>
      </c>
      <c r="L519" s="248" t="s">
        <v>2306</v>
      </c>
      <c r="M519" s="248">
        <v>5</v>
      </c>
      <c r="N519" s="248"/>
      <c r="O519" s="248" t="s">
        <v>2546</v>
      </c>
      <c r="P519" s="248" t="s">
        <v>6424</v>
      </c>
      <c r="Q519" s="248" t="s">
        <v>2543</v>
      </c>
      <c r="R519" s="250"/>
    </row>
    <row r="520" spans="1:18" x14ac:dyDescent="0.8">
      <c r="A520" s="248" t="s">
        <v>2547</v>
      </c>
      <c r="B520" s="248" t="s">
        <v>2548</v>
      </c>
      <c r="C520" s="248" t="s">
        <v>1311</v>
      </c>
      <c r="D520" s="248" t="s">
        <v>2549</v>
      </c>
      <c r="E520" s="248">
        <v>1</v>
      </c>
      <c r="F520" s="248" t="s">
        <v>2304</v>
      </c>
      <c r="G520" s="248" t="s">
        <v>2305</v>
      </c>
      <c r="H520" s="249">
        <v>55</v>
      </c>
      <c r="I520" s="248" t="s">
        <v>1186</v>
      </c>
      <c r="J520" s="249">
        <v>20</v>
      </c>
      <c r="K520" s="248" t="s">
        <v>2298</v>
      </c>
      <c r="L520" s="248" t="s">
        <v>2306</v>
      </c>
      <c r="M520" s="248">
        <v>5</v>
      </c>
      <c r="N520" s="248"/>
      <c r="O520" s="248" t="s">
        <v>2550</v>
      </c>
      <c r="P520" s="248" t="s">
        <v>6424</v>
      </c>
      <c r="Q520" s="248" t="s">
        <v>2547</v>
      </c>
      <c r="R520" s="250"/>
    </row>
    <row r="521" spans="1:18" x14ac:dyDescent="0.8">
      <c r="A521" s="248" t="s">
        <v>2551</v>
      </c>
      <c r="B521" s="248" t="s">
        <v>2552</v>
      </c>
      <c r="C521" s="248" t="s">
        <v>1312</v>
      </c>
      <c r="D521" s="248" t="s">
        <v>2553</v>
      </c>
      <c r="E521" s="248">
        <v>1</v>
      </c>
      <c r="F521" s="248" t="s">
        <v>2304</v>
      </c>
      <c r="G521" s="248" t="s">
        <v>2305</v>
      </c>
      <c r="H521" s="249">
        <v>55</v>
      </c>
      <c r="I521" s="248" t="s">
        <v>1186</v>
      </c>
      <c r="J521" s="249">
        <v>0</v>
      </c>
      <c r="K521" s="248" t="s">
        <v>2298</v>
      </c>
      <c r="L521" s="248" t="s">
        <v>2306</v>
      </c>
      <c r="M521" s="248">
        <v>5</v>
      </c>
      <c r="N521" s="248"/>
      <c r="O521" s="248" t="s">
        <v>2554</v>
      </c>
      <c r="P521" s="248" t="s">
        <v>6424</v>
      </c>
      <c r="Q521" s="248" t="s">
        <v>2551</v>
      </c>
      <c r="R521" s="250"/>
    </row>
    <row r="522" spans="1:18" x14ac:dyDescent="0.8">
      <c r="A522" s="248" t="s">
        <v>2573</v>
      </c>
      <c r="B522" s="248" t="s">
        <v>2574</v>
      </c>
      <c r="C522" s="248" t="s">
        <v>1318</v>
      </c>
      <c r="D522" s="248" t="s">
        <v>2575</v>
      </c>
      <c r="E522" s="248">
        <v>1</v>
      </c>
      <c r="F522" s="248" t="s">
        <v>2304</v>
      </c>
      <c r="G522" s="248" t="s">
        <v>2305</v>
      </c>
      <c r="H522" s="249">
        <v>56</v>
      </c>
      <c r="I522" s="248" t="s">
        <v>1187</v>
      </c>
      <c r="J522" s="249">
        <v>52</v>
      </c>
      <c r="K522" s="248" t="s">
        <v>2290</v>
      </c>
      <c r="L522" s="248" t="s">
        <v>2306</v>
      </c>
      <c r="M522" s="248">
        <v>6</v>
      </c>
      <c r="N522" s="248"/>
      <c r="O522" s="248" t="s">
        <v>2576</v>
      </c>
      <c r="P522" s="248" t="s">
        <v>6423</v>
      </c>
      <c r="Q522" s="248" t="s">
        <v>2573</v>
      </c>
      <c r="R522" s="250"/>
    </row>
    <row r="523" spans="1:18" x14ac:dyDescent="0.8">
      <c r="A523" s="248" t="s">
        <v>2577</v>
      </c>
      <c r="B523" s="248" t="s">
        <v>2578</v>
      </c>
      <c r="C523" s="248" t="s">
        <v>1319</v>
      </c>
      <c r="D523" s="248" t="s">
        <v>2579</v>
      </c>
      <c r="E523" s="248">
        <v>1</v>
      </c>
      <c r="F523" s="248" t="s">
        <v>2304</v>
      </c>
      <c r="G523" s="248" t="s">
        <v>2305</v>
      </c>
      <c r="H523" s="249">
        <v>56</v>
      </c>
      <c r="I523" s="248" t="s">
        <v>1187</v>
      </c>
      <c r="J523" s="249">
        <v>30</v>
      </c>
      <c r="K523" s="248" t="s">
        <v>2290</v>
      </c>
      <c r="L523" s="248" t="s">
        <v>2306</v>
      </c>
      <c r="M523" s="248">
        <v>5</v>
      </c>
      <c r="N523" s="248"/>
      <c r="O523" s="248" t="s">
        <v>2580</v>
      </c>
      <c r="P523" s="248" t="s">
        <v>6424</v>
      </c>
      <c r="Q523" s="248" t="s">
        <v>2577</v>
      </c>
      <c r="R523" s="250"/>
    </row>
    <row r="524" spans="1:18" x14ac:dyDescent="0.8">
      <c r="A524" s="248" t="s">
        <v>2581</v>
      </c>
      <c r="B524" s="248" t="s">
        <v>2582</v>
      </c>
      <c r="C524" s="248" t="s">
        <v>1320</v>
      </c>
      <c r="D524" s="248" t="s">
        <v>2583</v>
      </c>
      <c r="E524" s="248">
        <v>1</v>
      </c>
      <c r="F524" s="248" t="s">
        <v>2304</v>
      </c>
      <c r="G524" s="248" t="s">
        <v>2305</v>
      </c>
      <c r="H524" s="249">
        <v>56</v>
      </c>
      <c r="I524" s="248" t="s">
        <v>1187</v>
      </c>
      <c r="J524" s="249">
        <v>60</v>
      </c>
      <c r="K524" s="248" t="s">
        <v>2290</v>
      </c>
      <c r="L524" s="248" t="s">
        <v>2306</v>
      </c>
      <c r="M524" s="248">
        <v>6</v>
      </c>
      <c r="N524" s="248"/>
      <c r="O524" s="248" t="s">
        <v>2584</v>
      </c>
      <c r="P524" s="248" t="s">
        <v>6423</v>
      </c>
      <c r="Q524" s="248" t="s">
        <v>2581</v>
      </c>
      <c r="R524" s="250"/>
    </row>
    <row r="525" spans="1:18" x14ac:dyDescent="0.8">
      <c r="A525" s="248" t="s">
        <v>2585</v>
      </c>
      <c r="B525" s="248" t="s">
        <v>2586</v>
      </c>
      <c r="C525" s="248" t="s">
        <v>1321</v>
      </c>
      <c r="D525" s="248" t="s">
        <v>2587</v>
      </c>
      <c r="E525" s="248">
        <v>1</v>
      </c>
      <c r="F525" s="248" t="s">
        <v>2304</v>
      </c>
      <c r="G525" s="248" t="s">
        <v>2305</v>
      </c>
      <c r="H525" s="249">
        <v>56</v>
      </c>
      <c r="I525" s="248" t="s">
        <v>1187</v>
      </c>
      <c r="J525" s="249">
        <v>59</v>
      </c>
      <c r="K525" s="248" t="s">
        <v>2290</v>
      </c>
      <c r="L525" s="248" t="s">
        <v>2306</v>
      </c>
      <c r="M525" s="248">
        <v>6</v>
      </c>
      <c r="N525" s="248"/>
      <c r="O525" s="248" t="s">
        <v>2588</v>
      </c>
      <c r="P525" s="248" t="s">
        <v>6423</v>
      </c>
      <c r="Q525" s="248" t="s">
        <v>2585</v>
      </c>
      <c r="R525" s="250"/>
    </row>
    <row r="526" spans="1:18" x14ac:dyDescent="0.8">
      <c r="A526" s="248" t="s">
        <v>2589</v>
      </c>
      <c r="B526" s="248" t="s">
        <v>2590</v>
      </c>
      <c r="C526" s="248" t="s">
        <v>1322</v>
      </c>
      <c r="D526" s="248" t="s">
        <v>2591</v>
      </c>
      <c r="E526" s="248">
        <v>1</v>
      </c>
      <c r="F526" s="248" t="s">
        <v>2304</v>
      </c>
      <c r="G526" s="248" t="s">
        <v>2305</v>
      </c>
      <c r="H526" s="249">
        <v>56</v>
      </c>
      <c r="I526" s="248" t="s">
        <v>1187</v>
      </c>
      <c r="J526" s="249">
        <v>32</v>
      </c>
      <c r="K526" s="248" t="s">
        <v>2290</v>
      </c>
      <c r="L526" s="248" t="s">
        <v>2306</v>
      </c>
      <c r="M526" s="248">
        <v>5</v>
      </c>
      <c r="N526" s="248"/>
      <c r="O526" s="248" t="s">
        <v>2592</v>
      </c>
      <c r="P526" s="248" t="s">
        <v>6424</v>
      </c>
      <c r="Q526" s="248" t="s">
        <v>2589</v>
      </c>
      <c r="R526" s="250"/>
    </row>
    <row r="527" spans="1:18" x14ac:dyDescent="0.8">
      <c r="A527" s="248" t="s">
        <v>2605</v>
      </c>
      <c r="B527" s="248" t="s">
        <v>2606</v>
      </c>
      <c r="C527" s="248" t="s">
        <v>1263</v>
      </c>
      <c r="D527" s="248" t="s">
        <v>2607</v>
      </c>
      <c r="E527" s="248">
        <v>1</v>
      </c>
      <c r="F527" s="248" t="s">
        <v>2304</v>
      </c>
      <c r="G527" s="248" t="s">
        <v>2305</v>
      </c>
      <c r="H527" s="249">
        <v>57</v>
      </c>
      <c r="I527" s="248" t="s">
        <v>1184</v>
      </c>
      <c r="J527" s="249">
        <v>61</v>
      </c>
      <c r="K527" s="248" t="s">
        <v>2298</v>
      </c>
      <c r="L527" s="248" t="s">
        <v>2311</v>
      </c>
      <c r="M527" s="248">
        <v>10</v>
      </c>
      <c r="N527" s="248"/>
      <c r="O527" s="248" t="s">
        <v>2608</v>
      </c>
      <c r="P527" s="248" t="s">
        <v>6420</v>
      </c>
      <c r="Q527" s="248" t="s">
        <v>2605</v>
      </c>
      <c r="R527" s="250"/>
    </row>
    <row r="528" spans="1:18" x14ac:dyDescent="0.8">
      <c r="A528" s="248" t="s">
        <v>2609</v>
      </c>
      <c r="B528" s="248" t="s">
        <v>2610</v>
      </c>
      <c r="C528" s="248" t="s">
        <v>1264</v>
      </c>
      <c r="D528" s="248" t="s">
        <v>2611</v>
      </c>
      <c r="E528" s="248">
        <v>1</v>
      </c>
      <c r="F528" s="248" t="s">
        <v>2304</v>
      </c>
      <c r="G528" s="248" t="s">
        <v>2305</v>
      </c>
      <c r="H528" s="249">
        <v>57</v>
      </c>
      <c r="I528" s="248" t="s">
        <v>1184</v>
      </c>
      <c r="J528" s="249">
        <v>125</v>
      </c>
      <c r="K528" s="248" t="s">
        <v>2290</v>
      </c>
      <c r="L528" s="248" t="s">
        <v>2340</v>
      </c>
      <c r="M528" s="248">
        <v>13</v>
      </c>
      <c r="N528" s="248"/>
      <c r="O528" s="248" t="s">
        <v>2612</v>
      </c>
      <c r="P528" s="248" t="s">
        <v>6419</v>
      </c>
      <c r="Q528" s="248" t="s">
        <v>2609</v>
      </c>
      <c r="R528" s="250"/>
    </row>
    <row r="529" spans="1:18" x14ac:dyDescent="0.8">
      <c r="A529" s="248" t="s">
        <v>2613</v>
      </c>
      <c r="B529" s="248" t="s">
        <v>2614</v>
      </c>
      <c r="C529" s="248" t="s">
        <v>1265</v>
      </c>
      <c r="D529" s="248" t="s">
        <v>2615</v>
      </c>
      <c r="E529" s="248">
        <v>1</v>
      </c>
      <c r="F529" s="248" t="s">
        <v>2304</v>
      </c>
      <c r="G529" s="248" t="s">
        <v>2305</v>
      </c>
      <c r="H529" s="249">
        <v>57</v>
      </c>
      <c r="I529" s="248" t="s">
        <v>1184</v>
      </c>
      <c r="J529" s="249">
        <v>30</v>
      </c>
      <c r="K529" s="248" t="s">
        <v>2290</v>
      </c>
      <c r="L529" s="248" t="s">
        <v>2306</v>
      </c>
      <c r="M529" s="248">
        <v>5</v>
      </c>
      <c r="N529" s="248"/>
      <c r="O529" s="248" t="s">
        <v>2616</v>
      </c>
      <c r="P529" s="248" t="s">
        <v>6424</v>
      </c>
      <c r="Q529" s="248" t="s">
        <v>2613</v>
      </c>
      <c r="R529" s="250"/>
    </row>
    <row r="530" spans="1:18" x14ac:dyDescent="0.8">
      <c r="A530" s="248" t="s">
        <v>2617</v>
      </c>
      <c r="B530" s="248" t="s">
        <v>2618</v>
      </c>
      <c r="C530" s="248" t="s">
        <v>1266</v>
      </c>
      <c r="D530" s="248" t="s">
        <v>2619</v>
      </c>
      <c r="E530" s="248">
        <v>1</v>
      </c>
      <c r="F530" s="248" t="s">
        <v>2304</v>
      </c>
      <c r="G530" s="248" t="s">
        <v>2305</v>
      </c>
      <c r="H530" s="249">
        <v>57</v>
      </c>
      <c r="I530" s="248" t="s">
        <v>1184</v>
      </c>
      <c r="J530" s="249">
        <v>152</v>
      </c>
      <c r="K530" s="248" t="s">
        <v>2290</v>
      </c>
      <c r="L530" s="248" t="s">
        <v>2340</v>
      </c>
      <c r="M530" s="248">
        <v>13</v>
      </c>
      <c r="N530" s="248"/>
      <c r="O530" s="248" t="s">
        <v>2620</v>
      </c>
      <c r="P530" s="248" t="s">
        <v>6419</v>
      </c>
      <c r="Q530" s="248" t="s">
        <v>2617</v>
      </c>
      <c r="R530" s="250"/>
    </row>
    <row r="531" spans="1:18" x14ac:dyDescent="0.8">
      <c r="A531" s="248" t="s">
        <v>2621</v>
      </c>
      <c r="B531" s="248" t="s">
        <v>2622</v>
      </c>
      <c r="C531" s="248" t="s">
        <v>1267</v>
      </c>
      <c r="D531" s="248" t="s">
        <v>2623</v>
      </c>
      <c r="E531" s="248">
        <v>1</v>
      </c>
      <c r="F531" s="248" t="s">
        <v>2304</v>
      </c>
      <c r="G531" s="248" t="s">
        <v>2305</v>
      </c>
      <c r="H531" s="249">
        <v>57</v>
      </c>
      <c r="I531" s="248" t="s">
        <v>1184</v>
      </c>
      <c r="J531" s="249">
        <v>53</v>
      </c>
      <c r="K531" s="248" t="s">
        <v>2290</v>
      </c>
      <c r="L531" s="248" t="s">
        <v>2306</v>
      </c>
      <c r="M531" s="248">
        <v>6</v>
      </c>
      <c r="N531" s="248"/>
      <c r="O531" s="248" t="s">
        <v>2624</v>
      </c>
      <c r="P531" s="248" t="s">
        <v>6423</v>
      </c>
      <c r="Q531" s="248" t="s">
        <v>2621</v>
      </c>
      <c r="R531" s="250"/>
    </row>
    <row r="532" spans="1:18" x14ac:dyDescent="0.8">
      <c r="A532" s="248" t="s">
        <v>2625</v>
      </c>
      <c r="B532" s="248" t="s">
        <v>2626</v>
      </c>
      <c r="C532" s="248" t="s">
        <v>1268</v>
      </c>
      <c r="D532" s="248" t="s">
        <v>2627</v>
      </c>
      <c r="E532" s="248">
        <v>1</v>
      </c>
      <c r="F532" s="248" t="s">
        <v>2304</v>
      </c>
      <c r="G532" s="248" t="s">
        <v>2305</v>
      </c>
      <c r="H532" s="249">
        <v>57</v>
      </c>
      <c r="I532" s="248" t="s">
        <v>1184</v>
      </c>
      <c r="J532" s="249">
        <v>118</v>
      </c>
      <c r="K532" s="248" t="s">
        <v>2290</v>
      </c>
      <c r="L532" s="248" t="s">
        <v>2340</v>
      </c>
      <c r="M532" s="248">
        <v>13</v>
      </c>
      <c r="N532" s="248"/>
      <c r="O532" s="248" t="s">
        <v>2628</v>
      </c>
      <c r="P532" s="248" t="s">
        <v>6419</v>
      </c>
      <c r="Q532" s="248" t="s">
        <v>2625</v>
      </c>
      <c r="R532" s="250"/>
    </row>
    <row r="533" spans="1:18" x14ac:dyDescent="0.8">
      <c r="A533" s="248" t="s">
        <v>2629</v>
      </c>
      <c r="B533" s="248" t="s">
        <v>2630</v>
      </c>
      <c r="C533" s="248" t="s">
        <v>1269</v>
      </c>
      <c r="D533" s="248" t="s">
        <v>2631</v>
      </c>
      <c r="E533" s="248">
        <v>1</v>
      </c>
      <c r="F533" s="248" t="s">
        <v>2304</v>
      </c>
      <c r="G533" s="248" t="s">
        <v>2305</v>
      </c>
      <c r="H533" s="249">
        <v>57</v>
      </c>
      <c r="I533" s="248" t="s">
        <v>1184</v>
      </c>
      <c r="J533" s="249">
        <v>60</v>
      </c>
      <c r="K533" s="248" t="s">
        <v>2290</v>
      </c>
      <c r="L533" s="248" t="s">
        <v>2306</v>
      </c>
      <c r="M533" s="248">
        <v>7</v>
      </c>
      <c r="N533" s="248"/>
      <c r="O533" s="248" t="s">
        <v>2632</v>
      </c>
      <c r="P533" s="248" t="s">
        <v>6421</v>
      </c>
      <c r="Q533" s="248" t="s">
        <v>2629</v>
      </c>
      <c r="R533" s="250"/>
    </row>
    <row r="534" spans="1:18" x14ac:dyDescent="0.8">
      <c r="A534" s="248" t="s">
        <v>2633</v>
      </c>
      <c r="B534" s="248" t="s">
        <v>2634</v>
      </c>
      <c r="C534" s="248" t="s">
        <v>1270</v>
      </c>
      <c r="D534" s="248" t="s">
        <v>2635</v>
      </c>
      <c r="E534" s="248">
        <v>1</v>
      </c>
      <c r="F534" s="248" t="s">
        <v>2304</v>
      </c>
      <c r="G534" s="248" t="s">
        <v>2305</v>
      </c>
      <c r="H534" s="249">
        <v>57</v>
      </c>
      <c r="I534" s="248" t="s">
        <v>1184</v>
      </c>
      <c r="J534" s="249">
        <v>67</v>
      </c>
      <c r="K534" s="248" t="s">
        <v>2290</v>
      </c>
      <c r="L534" s="248" t="s">
        <v>2311</v>
      </c>
      <c r="M534" s="248">
        <v>10</v>
      </c>
      <c r="N534" s="248"/>
      <c r="O534" s="248" t="s">
        <v>2636</v>
      </c>
      <c r="P534" s="248" t="s">
        <v>6420</v>
      </c>
      <c r="Q534" s="248" t="s">
        <v>2633</v>
      </c>
      <c r="R534" s="250"/>
    </row>
    <row r="535" spans="1:18" x14ac:dyDescent="0.8">
      <c r="A535" s="248" t="s">
        <v>2637</v>
      </c>
      <c r="B535" s="248" t="s">
        <v>2638</v>
      </c>
      <c r="C535" s="248" t="s">
        <v>1271</v>
      </c>
      <c r="D535" s="248" t="s">
        <v>2639</v>
      </c>
      <c r="E535" s="248">
        <v>1</v>
      </c>
      <c r="F535" s="248" t="s">
        <v>2304</v>
      </c>
      <c r="G535" s="248" t="s">
        <v>2305</v>
      </c>
      <c r="H535" s="249">
        <v>57</v>
      </c>
      <c r="I535" s="248" t="s">
        <v>1184</v>
      </c>
      <c r="J535" s="249">
        <v>60</v>
      </c>
      <c r="K535" s="248" t="s">
        <v>2290</v>
      </c>
      <c r="L535" s="248" t="s">
        <v>2306</v>
      </c>
      <c r="M535" s="248">
        <v>6</v>
      </c>
      <c r="N535" s="248"/>
      <c r="O535" s="248" t="s">
        <v>2640</v>
      </c>
      <c r="P535" s="248" t="s">
        <v>6423</v>
      </c>
      <c r="Q535" s="248" t="s">
        <v>2637</v>
      </c>
      <c r="R535" s="250"/>
    </row>
    <row r="536" spans="1:18" x14ac:dyDescent="0.8">
      <c r="A536" s="248" t="s">
        <v>2641</v>
      </c>
      <c r="B536" s="248" t="s">
        <v>2642</v>
      </c>
      <c r="C536" s="248" t="s">
        <v>1272</v>
      </c>
      <c r="D536" s="248" t="s">
        <v>2643</v>
      </c>
      <c r="E536" s="248">
        <v>1</v>
      </c>
      <c r="F536" s="248" t="s">
        <v>2304</v>
      </c>
      <c r="G536" s="248" t="s">
        <v>2305</v>
      </c>
      <c r="H536" s="249">
        <v>57</v>
      </c>
      <c r="I536" s="248" t="s">
        <v>1184</v>
      </c>
      <c r="J536" s="249">
        <v>35</v>
      </c>
      <c r="K536" s="248" t="s">
        <v>2290</v>
      </c>
      <c r="L536" s="248" t="s">
        <v>2306</v>
      </c>
      <c r="M536" s="248">
        <v>5</v>
      </c>
      <c r="N536" s="248"/>
      <c r="O536" s="248" t="s">
        <v>2644</v>
      </c>
      <c r="P536" s="248" t="s">
        <v>6424</v>
      </c>
      <c r="Q536" s="248" t="s">
        <v>2641</v>
      </c>
      <c r="R536" s="250"/>
    </row>
    <row r="537" spans="1:18" x14ac:dyDescent="0.8">
      <c r="A537" s="248" t="s">
        <v>2645</v>
      </c>
      <c r="B537" s="248" t="s">
        <v>2646</v>
      </c>
      <c r="C537" s="248" t="s">
        <v>1273</v>
      </c>
      <c r="D537" s="248" t="s">
        <v>2647</v>
      </c>
      <c r="E537" s="248">
        <v>1</v>
      </c>
      <c r="F537" s="248" t="s">
        <v>2304</v>
      </c>
      <c r="G537" s="248" t="s">
        <v>2305</v>
      </c>
      <c r="H537" s="249">
        <v>57</v>
      </c>
      <c r="I537" s="248" t="s">
        <v>1184</v>
      </c>
      <c r="J537" s="249">
        <v>30</v>
      </c>
      <c r="K537" s="248" t="s">
        <v>2290</v>
      </c>
      <c r="L537" s="248" t="s">
        <v>2306</v>
      </c>
      <c r="M537" s="248">
        <v>5</v>
      </c>
      <c r="N537" s="248"/>
      <c r="O537" s="248" t="s">
        <v>2648</v>
      </c>
      <c r="P537" s="248" t="s">
        <v>6424</v>
      </c>
      <c r="Q537" s="248" t="s">
        <v>2645</v>
      </c>
      <c r="R537" s="250"/>
    </row>
    <row r="538" spans="1:18" x14ac:dyDescent="0.8">
      <c r="A538" s="248" t="s">
        <v>2649</v>
      </c>
      <c r="B538" s="248" t="s">
        <v>2650</v>
      </c>
      <c r="C538" s="248" t="s">
        <v>1274</v>
      </c>
      <c r="D538" s="248" t="s">
        <v>2651</v>
      </c>
      <c r="E538" s="248">
        <v>1</v>
      </c>
      <c r="F538" s="248" t="s">
        <v>2304</v>
      </c>
      <c r="G538" s="248" t="s">
        <v>2305</v>
      </c>
      <c r="H538" s="249">
        <v>57</v>
      </c>
      <c r="I538" s="248" t="s">
        <v>1184</v>
      </c>
      <c r="J538" s="249">
        <v>30</v>
      </c>
      <c r="K538" s="248" t="s">
        <v>2290</v>
      </c>
      <c r="L538" s="248" t="s">
        <v>2306</v>
      </c>
      <c r="M538" s="248">
        <v>6</v>
      </c>
      <c r="N538" s="248"/>
      <c r="O538" s="248" t="s">
        <v>2652</v>
      </c>
      <c r="P538" s="248" t="s">
        <v>6423</v>
      </c>
      <c r="Q538" s="248" t="s">
        <v>2649</v>
      </c>
      <c r="R538" s="250"/>
    </row>
    <row r="539" spans="1:18" x14ac:dyDescent="0.8">
      <c r="A539" s="248" t="s">
        <v>2653</v>
      </c>
      <c r="B539" s="248" t="s">
        <v>2654</v>
      </c>
      <c r="C539" s="248" t="s">
        <v>1275</v>
      </c>
      <c r="D539" s="248" t="s">
        <v>2655</v>
      </c>
      <c r="E539" s="248">
        <v>1</v>
      </c>
      <c r="F539" s="248" t="s">
        <v>2304</v>
      </c>
      <c r="G539" s="248" t="s">
        <v>2305</v>
      </c>
      <c r="H539" s="249">
        <v>57</v>
      </c>
      <c r="I539" s="248" t="s">
        <v>1184</v>
      </c>
      <c r="J539" s="249">
        <v>30</v>
      </c>
      <c r="K539" s="248" t="s">
        <v>2290</v>
      </c>
      <c r="L539" s="248" t="s">
        <v>2306</v>
      </c>
      <c r="M539" s="248">
        <v>5</v>
      </c>
      <c r="N539" s="248"/>
      <c r="O539" s="248" t="s">
        <v>2656</v>
      </c>
      <c r="P539" s="248" t="s">
        <v>6424</v>
      </c>
      <c r="Q539" s="248" t="s">
        <v>2653</v>
      </c>
      <c r="R539" s="250"/>
    </row>
    <row r="540" spans="1:18" x14ac:dyDescent="0.8">
      <c r="A540" s="248" t="s">
        <v>2657</v>
      </c>
      <c r="B540" s="248" t="s">
        <v>2658</v>
      </c>
      <c r="C540" s="248" t="s">
        <v>1276</v>
      </c>
      <c r="D540" s="248" t="s">
        <v>2659</v>
      </c>
      <c r="E540" s="248">
        <v>1</v>
      </c>
      <c r="F540" s="248" t="s">
        <v>2304</v>
      </c>
      <c r="G540" s="248" t="s">
        <v>2305</v>
      </c>
      <c r="H540" s="249">
        <v>57</v>
      </c>
      <c r="I540" s="248" t="s">
        <v>1184</v>
      </c>
      <c r="J540" s="249">
        <v>30</v>
      </c>
      <c r="K540" s="248" t="s">
        <v>2290</v>
      </c>
      <c r="L540" s="248" t="s">
        <v>2306</v>
      </c>
      <c r="M540" s="248">
        <v>5</v>
      </c>
      <c r="N540" s="248"/>
      <c r="O540" s="248" t="s">
        <v>2660</v>
      </c>
      <c r="P540" s="248" t="s">
        <v>6424</v>
      </c>
      <c r="Q540" s="248" t="s">
        <v>2657</v>
      </c>
      <c r="R540" s="250"/>
    </row>
    <row r="541" spans="1:18" x14ac:dyDescent="0.8">
      <c r="A541" s="248" t="s">
        <v>2677</v>
      </c>
      <c r="B541" s="248" t="s">
        <v>2678</v>
      </c>
      <c r="C541" s="248" t="s">
        <v>1332</v>
      </c>
      <c r="D541" s="248" t="s">
        <v>2679</v>
      </c>
      <c r="E541" s="248">
        <v>1</v>
      </c>
      <c r="F541" s="248" t="s">
        <v>2304</v>
      </c>
      <c r="G541" s="248" t="s">
        <v>2305</v>
      </c>
      <c r="H541" s="249">
        <v>58</v>
      </c>
      <c r="I541" s="248" t="s">
        <v>1189</v>
      </c>
      <c r="J541" s="249">
        <v>33</v>
      </c>
      <c r="K541" s="248" t="s">
        <v>2290</v>
      </c>
      <c r="L541" s="248" t="s">
        <v>2306</v>
      </c>
      <c r="M541" s="248">
        <v>5</v>
      </c>
      <c r="N541" s="248"/>
      <c r="O541" s="248" t="s">
        <v>2680</v>
      </c>
      <c r="P541" s="248" t="s">
        <v>6424</v>
      </c>
      <c r="Q541" s="248" t="s">
        <v>2677</v>
      </c>
      <c r="R541" s="250"/>
    </row>
    <row r="542" spans="1:18" x14ac:dyDescent="0.8">
      <c r="A542" s="248" t="s">
        <v>2681</v>
      </c>
      <c r="B542" s="248" t="s">
        <v>2682</v>
      </c>
      <c r="C542" s="248" t="s">
        <v>1333</v>
      </c>
      <c r="D542" s="248" t="s">
        <v>2683</v>
      </c>
      <c r="E542" s="248">
        <v>1</v>
      </c>
      <c r="F542" s="248" t="s">
        <v>2304</v>
      </c>
      <c r="G542" s="248" t="s">
        <v>2305</v>
      </c>
      <c r="H542" s="249">
        <v>58</v>
      </c>
      <c r="I542" s="248" t="s">
        <v>1189</v>
      </c>
      <c r="J542" s="249">
        <v>58</v>
      </c>
      <c r="K542" s="248" t="s">
        <v>2298</v>
      </c>
      <c r="L542" s="248" t="s">
        <v>2311</v>
      </c>
      <c r="M542" s="248">
        <v>9</v>
      </c>
      <c r="N542" s="248"/>
      <c r="O542" s="248" t="s">
        <v>2684</v>
      </c>
      <c r="P542" s="248" t="s">
        <v>6422</v>
      </c>
      <c r="Q542" s="248" t="s">
        <v>2681</v>
      </c>
      <c r="R542" s="250"/>
    </row>
    <row r="543" spans="1:18" x14ac:dyDescent="0.8">
      <c r="A543" s="248" t="s">
        <v>2685</v>
      </c>
      <c r="B543" s="248" t="s">
        <v>2686</v>
      </c>
      <c r="C543" s="248" t="s">
        <v>1334</v>
      </c>
      <c r="D543" s="248" t="s">
        <v>2687</v>
      </c>
      <c r="E543" s="248">
        <v>1</v>
      </c>
      <c r="F543" s="248" t="s">
        <v>2304</v>
      </c>
      <c r="G543" s="248" t="s">
        <v>2305</v>
      </c>
      <c r="H543" s="249">
        <v>58</v>
      </c>
      <c r="I543" s="248" t="s">
        <v>1189</v>
      </c>
      <c r="J543" s="249">
        <v>107</v>
      </c>
      <c r="K543" s="248" t="s">
        <v>2298</v>
      </c>
      <c r="L543" s="248" t="s">
        <v>2340</v>
      </c>
      <c r="M543" s="248">
        <v>13</v>
      </c>
      <c r="N543" s="248"/>
      <c r="O543" s="248" t="s">
        <v>2688</v>
      </c>
      <c r="P543" s="248" t="s">
        <v>6419</v>
      </c>
      <c r="Q543" s="248" t="s">
        <v>2685</v>
      </c>
      <c r="R543" s="250"/>
    </row>
    <row r="544" spans="1:18" x14ac:dyDescent="0.8">
      <c r="A544" s="248" t="s">
        <v>2689</v>
      </c>
      <c r="B544" s="248" t="s">
        <v>2690</v>
      </c>
      <c r="C544" s="248" t="s">
        <v>1335</v>
      </c>
      <c r="D544" s="248" t="s">
        <v>2691</v>
      </c>
      <c r="E544" s="248">
        <v>1</v>
      </c>
      <c r="F544" s="248" t="s">
        <v>2304</v>
      </c>
      <c r="G544" s="248" t="s">
        <v>2305</v>
      </c>
      <c r="H544" s="249">
        <v>58</v>
      </c>
      <c r="I544" s="248" t="s">
        <v>1189</v>
      </c>
      <c r="J544" s="249">
        <v>33</v>
      </c>
      <c r="K544" s="248" t="s">
        <v>2298</v>
      </c>
      <c r="L544" s="248" t="s">
        <v>2306</v>
      </c>
      <c r="M544" s="248">
        <v>5</v>
      </c>
      <c r="N544" s="248"/>
      <c r="O544" s="248" t="s">
        <v>2692</v>
      </c>
      <c r="P544" s="248" t="s">
        <v>6424</v>
      </c>
      <c r="Q544" s="248" t="s">
        <v>2689</v>
      </c>
      <c r="R544" s="250"/>
    </row>
    <row r="545" spans="1:18" x14ac:dyDescent="0.8">
      <c r="A545" s="248" t="s">
        <v>2693</v>
      </c>
      <c r="B545" s="248" t="s">
        <v>2694</v>
      </c>
      <c r="C545" s="248" t="s">
        <v>1336</v>
      </c>
      <c r="D545" s="248" t="s">
        <v>2695</v>
      </c>
      <c r="E545" s="248">
        <v>1</v>
      </c>
      <c r="F545" s="248" t="s">
        <v>2304</v>
      </c>
      <c r="G545" s="248" t="s">
        <v>2305</v>
      </c>
      <c r="H545" s="249">
        <v>58</v>
      </c>
      <c r="I545" s="248" t="s">
        <v>1189</v>
      </c>
      <c r="J545" s="249">
        <v>32</v>
      </c>
      <c r="K545" s="248" t="s">
        <v>2298</v>
      </c>
      <c r="L545" s="248" t="s">
        <v>2306</v>
      </c>
      <c r="M545" s="248">
        <v>6</v>
      </c>
      <c r="N545" s="248"/>
      <c r="O545" s="248" t="s">
        <v>2696</v>
      </c>
      <c r="P545" s="248" t="s">
        <v>6423</v>
      </c>
      <c r="Q545" s="248" t="s">
        <v>2693</v>
      </c>
      <c r="R545" s="250"/>
    </row>
    <row r="546" spans="1:18" x14ac:dyDescent="0.8">
      <c r="A546" s="248" t="s">
        <v>2697</v>
      </c>
      <c r="B546" s="248" t="s">
        <v>2698</v>
      </c>
      <c r="C546" s="248" t="s">
        <v>1337</v>
      </c>
      <c r="D546" s="248" t="s">
        <v>2699</v>
      </c>
      <c r="E546" s="248">
        <v>1</v>
      </c>
      <c r="F546" s="248" t="s">
        <v>2304</v>
      </c>
      <c r="G546" s="248" t="s">
        <v>2305</v>
      </c>
      <c r="H546" s="249">
        <v>58</v>
      </c>
      <c r="I546" s="248" t="s">
        <v>1189</v>
      </c>
      <c r="J546" s="249">
        <v>36</v>
      </c>
      <c r="K546" s="248" t="s">
        <v>2298</v>
      </c>
      <c r="L546" s="248" t="s">
        <v>2306</v>
      </c>
      <c r="M546" s="248">
        <v>5</v>
      </c>
      <c r="N546" s="248"/>
      <c r="O546" s="248" t="s">
        <v>2700</v>
      </c>
      <c r="P546" s="248" t="s">
        <v>6424</v>
      </c>
      <c r="Q546" s="248" t="s">
        <v>2697</v>
      </c>
      <c r="R546" s="250"/>
    </row>
    <row r="547" spans="1:18" x14ac:dyDescent="0.8">
      <c r="A547" s="248" t="s">
        <v>2920</v>
      </c>
      <c r="B547" s="248" t="s">
        <v>2921</v>
      </c>
      <c r="C547" s="248" t="s">
        <v>1427</v>
      </c>
      <c r="D547" s="248" t="s">
        <v>2922</v>
      </c>
      <c r="E547" s="248">
        <v>3</v>
      </c>
      <c r="F547" s="248" t="s">
        <v>2304</v>
      </c>
      <c r="G547" s="248" t="s">
        <v>2305</v>
      </c>
      <c r="H547" s="249">
        <v>60</v>
      </c>
      <c r="I547" s="248" t="s">
        <v>1199</v>
      </c>
      <c r="J547" s="249">
        <v>30</v>
      </c>
      <c r="K547" s="248" t="s">
        <v>2298</v>
      </c>
      <c r="L547" s="248" t="s">
        <v>2306</v>
      </c>
      <c r="M547" s="248">
        <v>5</v>
      </c>
      <c r="N547" s="248"/>
      <c r="O547" s="248" t="s">
        <v>2923</v>
      </c>
      <c r="P547" s="248" t="s">
        <v>6424</v>
      </c>
      <c r="Q547" s="248" t="s">
        <v>2920</v>
      </c>
      <c r="R547" s="250"/>
    </row>
    <row r="548" spans="1:18" x14ac:dyDescent="0.8">
      <c r="A548" s="248" t="s">
        <v>2924</v>
      </c>
      <c r="B548" s="248" t="s">
        <v>2925</v>
      </c>
      <c r="C548" s="248" t="s">
        <v>1428</v>
      </c>
      <c r="D548" s="248" t="s">
        <v>2926</v>
      </c>
      <c r="E548" s="248">
        <v>3</v>
      </c>
      <c r="F548" s="248" t="s">
        <v>2304</v>
      </c>
      <c r="G548" s="248" t="s">
        <v>2305</v>
      </c>
      <c r="H548" s="249">
        <v>60</v>
      </c>
      <c r="I548" s="248" t="s">
        <v>1199</v>
      </c>
      <c r="J548" s="249">
        <v>60</v>
      </c>
      <c r="K548" s="248" t="s">
        <v>2298</v>
      </c>
      <c r="L548" s="248" t="s">
        <v>2311</v>
      </c>
      <c r="M548" s="248">
        <v>9</v>
      </c>
      <c r="N548" s="248"/>
      <c r="O548" s="248" t="s">
        <v>2927</v>
      </c>
      <c r="P548" s="248" t="s">
        <v>6422</v>
      </c>
      <c r="Q548" s="248" t="s">
        <v>2924</v>
      </c>
      <c r="R548" s="250"/>
    </row>
    <row r="549" spans="1:18" x14ac:dyDescent="0.8">
      <c r="A549" s="248" t="s">
        <v>2928</v>
      </c>
      <c r="B549" s="248" t="s">
        <v>2929</v>
      </c>
      <c r="C549" s="248" t="s">
        <v>1429</v>
      </c>
      <c r="D549" s="248" t="s">
        <v>2930</v>
      </c>
      <c r="E549" s="248">
        <v>3</v>
      </c>
      <c r="F549" s="248" t="s">
        <v>2304</v>
      </c>
      <c r="G549" s="248" t="s">
        <v>2305</v>
      </c>
      <c r="H549" s="249">
        <v>60</v>
      </c>
      <c r="I549" s="248" t="s">
        <v>1199</v>
      </c>
      <c r="J549" s="249">
        <v>60</v>
      </c>
      <c r="K549" s="248" t="s">
        <v>2298</v>
      </c>
      <c r="L549" s="248" t="s">
        <v>2306</v>
      </c>
      <c r="M549" s="248">
        <v>6</v>
      </c>
      <c r="N549" s="248"/>
      <c r="O549" s="248" t="s">
        <v>2931</v>
      </c>
      <c r="P549" s="248" t="s">
        <v>6423</v>
      </c>
      <c r="Q549" s="248" t="s">
        <v>2928</v>
      </c>
      <c r="R549" s="250"/>
    </row>
    <row r="550" spans="1:18" x14ac:dyDescent="0.8">
      <c r="A550" s="248" t="s">
        <v>2932</v>
      </c>
      <c r="B550" s="248" t="s">
        <v>2933</v>
      </c>
      <c r="C550" s="248" t="s">
        <v>1430</v>
      </c>
      <c r="D550" s="248" t="s">
        <v>2934</v>
      </c>
      <c r="E550" s="248">
        <v>3</v>
      </c>
      <c r="F550" s="248" t="s">
        <v>2304</v>
      </c>
      <c r="G550" s="248" t="s">
        <v>2305</v>
      </c>
      <c r="H550" s="249">
        <v>60</v>
      </c>
      <c r="I550" s="248" t="s">
        <v>1199</v>
      </c>
      <c r="J550" s="249">
        <v>90</v>
      </c>
      <c r="K550" s="248" t="s">
        <v>2298</v>
      </c>
      <c r="L550" s="248" t="s">
        <v>2311</v>
      </c>
      <c r="M550" s="248">
        <v>10</v>
      </c>
      <c r="N550" s="248"/>
      <c r="O550" s="248" t="s">
        <v>2935</v>
      </c>
      <c r="P550" s="248" t="s">
        <v>6420</v>
      </c>
      <c r="Q550" s="248" t="s">
        <v>2932</v>
      </c>
      <c r="R550" s="250"/>
    </row>
    <row r="551" spans="1:18" x14ac:dyDescent="0.8">
      <c r="A551" s="248" t="s">
        <v>2936</v>
      </c>
      <c r="B551" s="248" t="s">
        <v>2937</v>
      </c>
      <c r="C551" s="248" t="s">
        <v>1431</v>
      </c>
      <c r="D551" s="248" t="s">
        <v>2938</v>
      </c>
      <c r="E551" s="248">
        <v>3</v>
      </c>
      <c r="F551" s="248" t="s">
        <v>2304</v>
      </c>
      <c r="G551" s="248" t="s">
        <v>2305</v>
      </c>
      <c r="H551" s="249">
        <v>60</v>
      </c>
      <c r="I551" s="248" t="s">
        <v>1199</v>
      </c>
      <c r="J551" s="249">
        <v>34</v>
      </c>
      <c r="K551" s="248" t="s">
        <v>2298</v>
      </c>
      <c r="L551" s="248" t="s">
        <v>2306</v>
      </c>
      <c r="M551" s="248">
        <v>5</v>
      </c>
      <c r="N551" s="248"/>
      <c r="O551" s="248" t="s">
        <v>2939</v>
      </c>
      <c r="P551" s="248" t="s">
        <v>6424</v>
      </c>
      <c r="Q551" s="248" t="s">
        <v>2936</v>
      </c>
      <c r="R551" s="250"/>
    </row>
    <row r="552" spans="1:18" x14ac:dyDescent="0.8">
      <c r="A552" s="248" t="s">
        <v>2940</v>
      </c>
      <c r="B552" s="248" t="s">
        <v>2941</v>
      </c>
      <c r="C552" s="248" t="s">
        <v>1432</v>
      </c>
      <c r="D552" s="248" t="s">
        <v>2942</v>
      </c>
      <c r="E552" s="248">
        <v>3</v>
      </c>
      <c r="F552" s="248" t="s">
        <v>2304</v>
      </c>
      <c r="G552" s="248" t="s">
        <v>2305</v>
      </c>
      <c r="H552" s="249">
        <v>60</v>
      </c>
      <c r="I552" s="248" t="s">
        <v>1199</v>
      </c>
      <c r="J552" s="249">
        <v>120</v>
      </c>
      <c r="K552" s="248" t="s">
        <v>2298</v>
      </c>
      <c r="L552" s="248" t="s">
        <v>2340</v>
      </c>
      <c r="M552" s="248">
        <v>13</v>
      </c>
      <c r="N552" s="248"/>
      <c r="O552" s="248" t="s">
        <v>2943</v>
      </c>
      <c r="P552" s="248" t="s">
        <v>6419</v>
      </c>
      <c r="Q552" s="248" t="s">
        <v>2940</v>
      </c>
      <c r="R552" s="250"/>
    </row>
    <row r="553" spans="1:18" x14ac:dyDescent="0.8">
      <c r="A553" s="248" t="s">
        <v>2944</v>
      </c>
      <c r="B553" s="248" t="s">
        <v>2945</v>
      </c>
      <c r="C553" s="248" t="s">
        <v>1433</v>
      </c>
      <c r="D553" s="248" t="s">
        <v>2946</v>
      </c>
      <c r="E553" s="248">
        <v>3</v>
      </c>
      <c r="F553" s="248" t="s">
        <v>2304</v>
      </c>
      <c r="G553" s="248" t="s">
        <v>2305</v>
      </c>
      <c r="H553" s="249">
        <v>60</v>
      </c>
      <c r="I553" s="248" t="s">
        <v>1199</v>
      </c>
      <c r="J553" s="249">
        <v>79</v>
      </c>
      <c r="K553" s="248" t="s">
        <v>2298</v>
      </c>
      <c r="L553" s="248" t="s">
        <v>2311</v>
      </c>
      <c r="M553" s="248">
        <v>9</v>
      </c>
      <c r="N553" s="248"/>
      <c r="O553" s="248" t="s">
        <v>2947</v>
      </c>
      <c r="P553" s="248" t="s">
        <v>6422</v>
      </c>
      <c r="Q553" s="248" t="s">
        <v>2944</v>
      </c>
      <c r="R553" s="250"/>
    </row>
    <row r="554" spans="1:18" x14ac:dyDescent="0.8">
      <c r="A554" s="248" t="s">
        <v>2948</v>
      </c>
      <c r="B554" s="248" t="s">
        <v>2949</v>
      </c>
      <c r="C554" s="248" t="s">
        <v>1434</v>
      </c>
      <c r="D554" s="248" t="s">
        <v>2950</v>
      </c>
      <c r="E554" s="248">
        <v>3</v>
      </c>
      <c r="F554" s="248" t="s">
        <v>2304</v>
      </c>
      <c r="G554" s="248" t="s">
        <v>2305</v>
      </c>
      <c r="H554" s="249">
        <v>60</v>
      </c>
      <c r="I554" s="248" t="s">
        <v>1199</v>
      </c>
      <c r="J554" s="249">
        <v>60</v>
      </c>
      <c r="K554" s="248" t="s">
        <v>2298</v>
      </c>
      <c r="L554" s="248" t="s">
        <v>2306</v>
      </c>
      <c r="M554" s="248">
        <v>6</v>
      </c>
      <c r="N554" s="248"/>
      <c r="O554" s="248" t="s">
        <v>2951</v>
      </c>
      <c r="P554" s="248" t="s">
        <v>6423</v>
      </c>
      <c r="Q554" s="248" t="s">
        <v>2948</v>
      </c>
      <c r="R554" s="250"/>
    </row>
    <row r="555" spans="1:18" x14ac:dyDescent="0.8">
      <c r="A555" s="248" t="s">
        <v>2952</v>
      </c>
      <c r="B555" s="248" t="s">
        <v>2953</v>
      </c>
      <c r="C555" s="248" t="s">
        <v>1435</v>
      </c>
      <c r="D555" s="248" t="s">
        <v>2954</v>
      </c>
      <c r="E555" s="248">
        <v>3</v>
      </c>
      <c r="F555" s="248" t="s">
        <v>2304</v>
      </c>
      <c r="G555" s="248" t="s">
        <v>2305</v>
      </c>
      <c r="H555" s="249">
        <v>60</v>
      </c>
      <c r="I555" s="248" t="s">
        <v>1199</v>
      </c>
      <c r="J555" s="249">
        <v>43</v>
      </c>
      <c r="K555" s="248" t="s">
        <v>2298</v>
      </c>
      <c r="L555" s="248" t="s">
        <v>2306</v>
      </c>
      <c r="M555" s="248">
        <v>6</v>
      </c>
      <c r="N555" s="248"/>
      <c r="O555" s="248" t="s">
        <v>2955</v>
      </c>
      <c r="P555" s="248" t="s">
        <v>6423</v>
      </c>
      <c r="Q555" s="248" t="s">
        <v>2952</v>
      </c>
      <c r="R555" s="250"/>
    </row>
    <row r="556" spans="1:18" x14ac:dyDescent="0.8">
      <c r="A556" s="248" t="s">
        <v>2956</v>
      </c>
      <c r="B556" s="248" t="s">
        <v>2957</v>
      </c>
      <c r="C556" s="248" t="s">
        <v>1436</v>
      </c>
      <c r="D556" s="248" t="s">
        <v>2958</v>
      </c>
      <c r="E556" s="248">
        <v>3</v>
      </c>
      <c r="F556" s="248" t="s">
        <v>2304</v>
      </c>
      <c r="G556" s="248" t="s">
        <v>2305</v>
      </c>
      <c r="H556" s="249">
        <v>60</v>
      </c>
      <c r="I556" s="248" t="s">
        <v>1199</v>
      </c>
      <c r="J556" s="249">
        <v>90</v>
      </c>
      <c r="K556" s="248" t="s">
        <v>2298</v>
      </c>
      <c r="L556" s="248" t="s">
        <v>2340</v>
      </c>
      <c r="M556" s="248">
        <v>12</v>
      </c>
      <c r="N556" s="248"/>
      <c r="O556" s="248" t="s">
        <v>2959</v>
      </c>
      <c r="P556" s="248" t="s">
        <v>6425</v>
      </c>
      <c r="Q556" s="248" t="s">
        <v>2956</v>
      </c>
      <c r="R556" s="250"/>
    </row>
    <row r="557" spans="1:18" x14ac:dyDescent="0.8">
      <c r="A557" s="248" t="s">
        <v>2960</v>
      </c>
      <c r="B557" s="248" t="s">
        <v>2961</v>
      </c>
      <c r="C557" s="248" t="s">
        <v>1437</v>
      </c>
      <c r="D557" s="248" t="s">
        <v>2962</v>
      </c>
      <c r="E557" s="248">
        <v>3</v>
      </c>
      <c r="F557" s="248" t="s">
        <v>2304</v>
      </c>
      <c r="G557" s="248" t="s">
        <v>2305</v>
      </c>
      <c r="H557" s="249">
        <v>60</v>
      </c>
      <c r="I557" s="248" t="s">
        <v>1199</v>
      </c>
      <c r="J557" s="249">
        <v>39</v>
      </c>
      <c r="K557" s="248" t="s">
        <v>2298</v>
      </c>
      <c r="L557" s="248" t="s">
        <v>2306</v>
      </c>
      <c r="M557" s="248">
        <v>5</v>
      </c>
      <c r="N557" s="248"/>
      <c r="O557" s="248" t="s">
        <v>2963</v>
      </c>
      <c r="P557" s="248" t="s">
        <v>6424</v>
      </c>
      <c r="Q557" s="248" t="s">
        <v>2960</v>
      </c>
      <c r="R557" s="250"/>
    </row>
    <row r="558" spans="1:18" x14ac:dyDescent="0.8">
      <c r="A558" s="248" t="s">
        <v>2964</v>
      </c>
      <c r="B558" s="248" t="s">
        <v>2965</v>
      </c>
      <c r="C558" s="248" t="s">
        <v>1438</v>
      </c>
      <c r="D558" s="248" t="s">
        <v>2966</v>
      </c>
      <c r="E558" s="248">
        <v>3</v>
      </c>
      <c r="F558" s="248" t="s">
        <v>2304</v>
      </c>
      <c r="G558" s="248" t="s">
        <v>2305</v>
      </c>
      <c r="H558" s="249">
        <v>60</v>
      </c>
      <c r="I558" s="248" t="s">
        <v>1199</v>
      </c>
      <c r="J558" s="249">
        <v>30</v>
      </c>
      <c r="K558" s="248" t="s">
        <v>2298</v>
      </c>
      <c r="L558" s="248" t="s">
        <v>2306</v>
      </c>
      <c r="M558" s="248">
        <v>6</v>
      </c>
      <c r="N558" s="248"/>
      <c r="O558" s="248" t="s">
        <v>2967</v>
      </c>
      <c r="P558" s="248" t="s">
        <v>6423</v>
      </c>
      <c r="Q558" s="248" t="s">
        <v>2964</v>
      </c>
      <c r="R558" s="250"/>
    </row>
    <row r="559" spans="1:18" x14ac:dyDescent="0.8">
      <c r="A559" s="248" t="s">
        <v>2975</v>
      </c>
      <c r="B559" s="248" t="s">
        <v>2976</v>
      </c>
      <c r="C559" s="248" t="s">
        <v>1452</v>
      </c>
      <c r="D559" s="248" t="s">
        <v>2977</v>
      </c>
      <c r="E559" s="248">
        <v>3</v>
      </c>
      <c r="F559" s="248" t="s">
        <v>2304</v>
      </c>
      <c r="G559" s="248" t="s">
        <v>2305</v>
      </c>
      <c r="H559" s="249">
        <v>61</v>
      </c>
      <c r="I559" s="248" t="s">
        <v>1201</v>
      </c>
      <c r="J559" s="249">
        <v>90</v>
      </c>
      <c r="K559" s="248" t="s">
        <v>2290</v>
      </c>
      <c r="L559" s="248" t="s">
        <v>2306</v>
      </c>
      <c r="M559" s="248">
        <v>6</v>
      </c>
      <c r="N559" s="248"/>
      <c r="O559" s="248" t="s">
        <v>2978</v>
      </c>
      <c r="P559" s="248" t="s">
        <v>6423</v>
      </c>
      <c r="Q559" s="248" t="s">
        <v>2975</v>
      </c>
      <c r="R559" s="250"/>
    </row>
    <row r="560" spans="1:18" x14ac:dyDescent="0.8">
      <c r="A560" s="248" t="s">
        <v>2979</v>
      </c>
      <c r="B560" s="248" t="s">
        <v>2980</v>
      </c>
      <c r="C560" s="248" t="s">
        <v>1453</v>
      </c>
      <c r="D560" s="248" t="s">
        <v>2981</v>
      </c>
      <c r="E560" s="248">
        <v>3</v>
      </c>
      <c r="F560" s="248" t="s">
        <v>2304</v>
      </c>
      <c r="G560" s="248" t="s">
        <v>2305</v>
      </c>
      <c r="H560" s="249">
        <v>61</v>
      </c>
      <c r="I560" s="248" t="s">
        <v>1201</v>
      </c>
      <c r="J560" s="249">
        <v>35</v>
      </c>
      <c r="K560" s="248" t="s">
        <v>2290</v>
      </c>
      <c r="L560" s="248" t="s">
        <v>2306</v>
      </c>
      <c r="M560" s="248">
        <v>5</v>
      </c>
      <c r="N560" s="248"/>
      <c r="O560" s="248" t="s">
        <v>2982</v>
      </c>
      <c r="P560" s="248" t="s">
        <v>6424</v>
      </c>
      <c r="Q560" s="248" t="s">
        <v>2979</v>
      </c>
      <c r="R560" s="250"/>
    </row>
    <row r="561" spans="1:18" x14ac:dyDescent="0.8">
      <c r="A561" s="248" t="s">
        <v>2983</v>
      </c>
      <c r="B561" s="248" t="s">
        <v>2984</v>
      </c>
      <c r="C561" s="248" t="s">
        <v>1454</v>
      </c>
      <c r="D561" s="248" t="s">
        <v>2985</v>
      </c>
      <c r="E561" s="248">
        <v>3</v>
      </c>
      <c r="F561" s="248" t="s">
        <v>2304</v>
      </c>
      <c r="G561" s="248" t="s">
        <v>2305</v>
      </c>
      <c r="H561" s="249">
        <v>61</v>
      </c>
      <c r="I561" s="248" t="s">
        <v>1201</v>
      </c>
      <c r="J561" s="249">
        <v>90</v>
      </c>
      <c r="K561" s="248" t="s">
        <v>2290</v>
      </c>
      <c r="L561" s="248" t="s">
        <v>2311</v>
      </c>
      <c r="M561" s="248">
        <v>9</v>
      </c>
      <c r="N561" s="248"/>
      <c r="O561" s="248" t="s">
        <v>2986</v>
      </c>
      <c r="P561" s="248" t="s">
        <v>6422</v>
      </c>
      <c r="Q561" s="248" t="s">
        <v>2983</v>
      </c>
      <c r="R561" s="250"/>
    </row>
    <row r="562" spans="1:18" x14ac:dyDescent="0.8">
      <c r="A562" s="248" t="s">
        <v>2987</v>
      </c>
      <c r="B562" s="248" t="s">
        <v>2988</v>
      </c>
      <c r="C562" s="248" t="s">
        <v>1455</v>
      </c>
      <c r="D562" s="248" t="s">
        <v>2989</v>
      </c>
      <c r="E562" s="248">
        <v>3</v>
      </c>
      <c r="F562" s="248" t="s">
        <v>2304</v>
      </c>
      <c r="G562" s="248" t="s">
        <v>2305</v>
      </c>
      <c r="H562" s="249">
        <v>61</v>
      </c>
      <c r="I562" s="248" t="s">
        <v>1201</v>
      </c>
      <c r="J562" s="249">
        <v>10</v>
      </c>
      <c r="K562" s="248" t="s">
        <v>2290</v>
      </c>
      <c r="L562" s="248" t="s">
        <v>2393</v>
      </c>
      <c r="M562" s="248">
        <v>2</v>
      </c>
      <c r="N562" s="248"/>
      <c r="O562" s="248" t="s">
        <v>2990</v>
      </c>
      <c r="P562" s="248" t="s">
        <v>6411</v>
      </c>
      <c r="Q562" s="248" t="s">
        <v>2987</v>
      </c>
      <c r="R562" s="250"/>
    </row>
    <row r="563" spans="1:18" x14ac:dyDescent="0.8">
      <c r="A563" s="248" t="s">
        <v>2991</v>
      </c>
      <c r="B563" s="248" t="s">
        <v>2992</v>
      </c>
      <c r="C563" s="248" t="s">
        <v>1456</v>
      </c>
      <c r="D563" s="248" t="s">
        <v>2993</v>
      </c>
      <c r="E563" s="248">
        <v>3</v>
      </c>
      <c r="F563" s="248" t="s">
        <v>2304</v>
      </c>
      <c r="G563" s="248" t="s">
        <v>2305</v>
      </c>
      <c r="H563" s="249">
        <v>61</v>
      </c>
      <c r="I563" s="248" t="s">
        <v>1201</v>
      </c>
      <c r="J563" s="249">
        <v>60</v>
      </c>
      <c r="K563" s="248" t="s">
        <v>2290</v>
      </c>
      <c r="L563" s="248" t="s">
        <v>2306</v>
      </c>
      <c r="M563" s="248">
        <v>6</v>
      </c>
      <c r="N563" s="248"/>
      <c r="O563" s="248" t="s">
        <v>2994</v>
      </c>
      <c r="P563" s="248" t="s">
        <v>6423</v>
      </c>
      <c r="Q563" s="248" t="s">
        <v>2991</v>
      </c>
      <c r="R563" s="250"/>
    </row>
    <row r="564" spans="1:18" x14ac:dyDescent="0.8">
      <c r="A564" s="248" t="s">
        <v>2995</v>
      </c>
      <c r="B564" s="248" t="s">
        <v>2996</v>
      </c>
      <c r="C564" s="248" t="s">
        <v>1457</v>
      </c>
      <c r="D564" s="248" t="s">
        <v>2997</v>
      </c>
      <c r="E564" s="248">
        <v>3</v>
      </c>
      <c r="F564" s="248" t="s">
        <v>2304</v>
      </c>
      <c r="G564" s="248" t="s">
        <v>2305</v>
      </c>
      <c r="H564" s="249">
        <v>61</v>
      </c>
      <c r="I564" s="248" t="s">
        <v>1201</v>
      </c>
      <c r="J564" s="249">
        <v>60</v>
      </c>
      <c r="K564" s="248" t="s">
        <v>2290</v>
      </c>
      <c r="L564" s="248" t="s">
        <v>2306</v>
      </c>
      <c r="M564" s="248">
        <v>6</v>
      </c>
      <c r="N564" s="248"/>
      <c r="O564" s="248" t="s">
        <v>2998</v>
      </c>
      <c r="P564" s="248" t="s">
        <v>6423</v>
      </c>
      <c r="Q564" s="248" t="s">
        <v>2995</v>
      </c>
      <c r="R564" s="250"/>
    </row>
    <row r="565" spans="1:18" x14ac:dyDescent="0.8">
      <c r="A565" s="248" t="s">
        <v>2999</v>
      </c>
      <c r="B565" s="248" t="s">
        <v>3000</v>
      </c>
      <c r="C565" s="248" t="s">
        <v>1458</v>
      </c>
      <c r="D565" s="248" t="s">
        <v>3001</v>
      </c>
      <c r="E565" s="248">
        <v>3</v>
      </c>
      <c r="F565" s="248" t="s">
        <v>2304</v>
      </c>
      <c r="G565" s="248" t="s">
        <v>2305</v>
      </c>
      <c r="H565" s="249">
        <v>61</v>
      </c>
      <c r="I565" s="248" t="s">
        <v>1201</v>
      </c>
      <c r="J565" s="249">
        <v>33</v>
      </c>
      <c r="K565" s="248" t="s">
        <v>2290</v>
      </c>
      <c r="L565" s="248" t="s">
        <v>2306</v>
      </c>
      <c r="M565" s="248">
        <v>5</v>
      </c>
      <c r="N565" s="248"/>
      <c r="O565" s="248" t="s">
        <v>3002</v>
      </c>
      <c r="P565" s="248" t="s">
        <v>6424</v>
      </c>
      <c r="Q565" s="248" t="s">
        <v>2999</v>
      </c>
      <c r="R565" s="250"/>
    </row>
    <row r="566" spans="1:18" x14ac:dyDescent="0.8">
      <c r="A566" s="248" t="s">
        <v>3006</v>
      </c>
      <c r="B566" s="248" t="s">
        <v>3007</v>
      </c>
      <c r="C566" s="248" t="s">
        <v>1407</v>
      </c>
      <c r="D566" s="248" t="s">
        <v>3008</v>
      </c>
      <c r="E566" s="248">
        <v>3</v>
      </c>
      <c r="F566" s="248" t="s">
        <v>2304</v>
      </c>
      <c r="G566" s="248" t="s">
        <v>2305</v>
      </c>
      <c r="H566" s="249">
        <v>62</v>
      </c>
      <c r="I566" s="248" t="s">
        <v>1197</v>
      </c>
      <c r="J566" s="249">
        <v>10</v>
      </c>
      <c r="K566" s="248" t="s">
        <v>2298</v>
      </c>
      <c r="L566" s="248" t="s">
        <v>2393</v>
      </c>
      <c r="M566" s="248">
        <v>2</v>
      </c>
      <c r="N566" s="248"/>
      <c r="O566" s="248" t="s">
        <v>3009</v>
      </c>
      <c r="P566" s="248" t="s">
        <v>6411</v>
      </c>
      <c r="Q566" s="248" t="s">
        <v>3006</v>
      </c>
      <c r="R566" s="250"/>
    </row>
    <row r="567" spans="1:18" x14ac:dyDescent="0.8">
      <c r="A567" s="248" t="s">
        <v>3010</v>
      </c>
      <c r="B567" s="248" t="s">
        <v>3011</v>
      </c>
      <c r="C567" s="248" t="s">
        <v>1408</v>
      </c>
      <c r="D567" s="248" t="s">
        <v>3012</v>
      </c>
      <c r="E567" s="248">
        <v>3</v>
      </c>
      <c r="F567" s="248" t="s">
        <v>2304</v>
      </c>
      <c r="G567" s="248" t="s">
        <v>2305</v>
      </c>
      <c r="H567" s="249">
        <v>62</v>
      </c>
      <c r="I567" s="248" t="s">
        <v>1197</v>
      </c>
      <c r="J567" s="249">
        <v>30</v>
      </c>
      <c r="K567" s="248" t="s">
        <v>2298</v>
      </c>
      <c r="L567" s="248" t="s">
        <v>2306</v>
      </c>
      <c r="M567" s="248">
        <v>6</v>
      </c>
      <c r="N567" s="248"/>
      <c r="O567" s="248" t="s">
        <v>3013</v>
      </c>
      <c r="P567" s="248" t="s">
        <v>6423</v>
      </c>
      <c r="Q567" s="248" t="s">
        <v>3010</v>
      </c>
      <c r="R567" s="250"/>
    </row>
    <row r="568" spans="1:18" x14ac:dyDescent="0.8">
      <c r="A568" s="248" t="s">
        <v>3014</v>
      </c>
      <c r="B568" s="248" t="s">
        <v>3015</v>
      </c>
      <c r="C568" s="248" t="s">
        <v>1409</v>
      </c>
      <c r="D568" s="248" t="s">
        <v>3016</v>
      </c>
      <c r="E568" s="248">
        <v>3</v>
      </c>
      <c r="F568" s="248" t="s">
        <v>2304</v>
      </c>
      <c r="G568" s="248" t="s">
        <v>2305</v>
      </c>
      <c r="H568" s="249">
        <v>62</v>
      </c>
      <c r="I568" s="248" t="s">
        <v>1197</v>
      </c>
      <c r="J568" s="249">
        <v>60</v>
      </c>
      <c r="K568" s="248" t="s">
        <v>2298</v>
      </c>
      <c r="L568" s="248" t="s">
        <v>2306</v>
      </c>
      <c r="M568" s="248">
        <v>6</v>
      </c>
      <c r="N568" s="248"/>
      <c r="O568" s="248" t="s">
        <v>3017</v>
      </c>
      <c r="P568" s="248" t="s">
        <v>6423</v>
      </c>
      <c r="Q568" s="248" t="s">
        <v>3014</v>
      </c>
      <c r="R568" s="250"/>
    </row>
    <row r="569" spans="1:18" x14ac:dyDescent="0.8">
      <c r="A569" s="248" t="s">
        <v>3018</v>
      </c>
      <c r="B569" s="248" t="s">
        <v>3019</v>
      </c>
      <c r="C569" s="248" t="s">
        <v>1410</v>
      </c>
      <c r="D569" s="248" t="s">
        <v>3020</v>
      </c>
      <c r="E569" s="248">
        <v>3</v>
      </c>
      <c r="F569" s="248" t="s">
        <v>2304</v>
      </c>
      <c r="G569" s="248" t="s">
        <v>2305</v>
      </c>
      <c r="H569" s="249">
        <v>62</v>
      </c>
      <c r="I569" s="248" t="s">
        <v>1197</v>
      </c>
      <c r="J569" s="249">
        <v>90</v>
      </c>
      <c r="K569" s="248" t="s">
        <v>2298</v>
      </c>
      <c r="L569" s="248" t="s">
        <v>2340</v>
      </c>
      <c r="M569" s="248">
        <v>12</v>
      </c>
      <c r="N569" s="248"/>
      <c r="O569" s="248" t="s">
        <v>3021</v>
      </c>
      <c r="P569" s="248" t="s">
        <v>6425</v>
      </c>
      <c r="Q569" s="248" t="s">
        <v>3018</v>
      </c>
      <c r="R569" s="250"/>
    </row>
    <row r="570" spans="1:18" x14ac:dyDescent="0.8">
      <c r="A570" s="248" t="s">
        <v>3022</v>
      </c>
      <c r="B570" s="248" t="s">
        <v>3023</v>
      </c>
      <c r="C570" s="248" t="s">
        <v>1411</v>
      </c>
      <c r="D570" s="248" t="s">
        <v>3024</v>
      </c>
      <c r="E570" s="248">
        <v>3</v>
      </c>
      <c r="F570" s="248" t="s">
        <v>2304</v>
      </c>
      <c r="G570" s="248" t="s">
        <v>2305</v>
      </c>
      <c r="H570" s="249">
        <v>62</v>
      </c>
      <c r="I570" s="248" t="s">
        <v>1197</v>
      </c>
      <c r="J570" s="249">
        <v>90</v>
      </c>
      <c r="K570" s="248" t="s">
        <v>2298</v>
      </c>
      <c r="L570" s="248" t="s">
        <v>2311</v>
      </c>
      <c r="M570" s="248">
        <v>10</v>
      </c>
      <c r="N570" s="248"/>
      <c r="O570" s="248" t="s">
        <v>3025</v>
      </c>
      <c r="P570" s="248" t="s">
        <v>6420</v>
      </c>
      <c r="Q570" s="248" t="s">
        <v>3022</v>
      </c>
      <c r="R570" s="250"/>
    </row>
    <row r="571" spans="1:18" x14ac:dyDescent="0.8">
      <c r="A571" s="248" t="s">
        <v>3026</v>
      </c>
      <c r="B571" s="248" t="s">
        <v>3027</v>
      </c>
      <c r="C571" s="248" t="s">
        <v>1412</v>
      </c>
      <c r="D571" s="248" t="s">
        <v>3028</v>
      </c>
      <c r="E571" s="248">
        <v>3</v>
      </c>
      <c r="F571" s="248" t="s">
        <v>2304</v>
      </c>
      <c r="G571" s="248" t="s">
        <v>2305</v>
      </c>
      <c r="H571" s="249">
        <v>62</v>
      </c>
      <c r="I571" s="248" t="s">
        <v>1197</v>
      </c>
      <c r="J571" s="249">
        <v>60</v>
      </c>
      <c r="K571" s="248" t="s">
        <v>2298</v>
      </c>
      <c r="L571" s="248" t="s">
        <v>2306</v>
      </c>
      <c r="M571" s="248">
        <v>6</v>
      </c>
      <c r="N571" s="248"/>
      <c r="O571" s="248" t="s">
        <v>3029</v>
      </c>
      <c r="P571" s="248" t="s">
        <v>6423</v>
      </c>
      <c r="Q571" s="248" t="s">
        <v>3026</v>
      </c>
      <c r="R571" s="250"/>
    </row>
    <row r="572" spans="1:18" x14ac:dyDescent="0.8">
      <c r="A572" s="248" t="s">
        <v>3030</v>
      </c>
      <c r="B572" s="248" t="s">
        <v>3031</v>
      </c>
      <c r="C572" s="248" t="s">
        <v>1413</v>
      </c>
      <c r="D572" s="248" t="s">
        <v>3032</v>
      </c>
      <c r="E572" s="248">
        <v>3</v>
      </c>
      <c r="F572" s="248" t="s">
        <v>2304</v>
      </c>
      <c r="G572" s="248" t="s">
        <v>2305</v>
      </c>
      <c r="H572" s="249">
        <v>62</v>
      </c>
      <c r="I572" s="248" t="s">
        <v>1197</v>
      </c>
      <c r="J572" s="249">
        <v>30</v>
      </c>
      <c r="K572" s="248" t="s">
        <v>2298</v>
      </c>
      <c r="L572" s="248" t="s">
        <v>2306</v>
      </c>
      <c r="M572" s="248">
        <v>5</v>
      </c>
      <c r="N572" s="248"/>
      <c r="O572" s="248" t="s">
        <v>3033</v>
      </c>
      <c r="P572" s="248" t="s">
        <v>6424</v>
      </c>
      <c r="Q572" s="248" t="s">
        <v>3030</v>
      </c>
      <c r="R572" s="250"/>
    </row>
    <row r="573" spans="1:18" x14ac:dyDescent="0.8">
      <c r="A573" s="248" t="s">
        <v>3034</v>
      </c>
      <c r="B573" s="248" t="s">
        <v>3035</v>
      </c>
      <c r="C573" s="248" t="s">
        <v>1414</v>
      </c>
      <c r="D573" s="248" t="s">
        <v>3036</v>
      </c>
      <c r="E573" s="248">
        <v>3</v>
      </c>
      <c r="F573" s="248" t="s">
        <v>2304</v>
      </c>
      <c r="G573" s="248" t="s">
        <v>2305</v>
      </c>
      <c r="H573" s="249">
        <v>62</v>
      </c>
      <c r="I573" s="248" t="s">
        <v>1197</v>
      </c>
      <c r="J573" s="249">
        <v>30</v>
      </c>
      <c r="K573" s="248" t="s">
        <v>2298</v>
      </c>
      <c r="L573" s="248" t="s">
        <v>2306</v>
      </c>
      <c r="M573" s="248">
        <v>5</v>
      </c>
      <c r="N573" s="248"/>
      <c r="O573" s="248" t="s">
        <v>3037</v>
      </c>
      <c r="P573" s="248" t="s">
        <v>6424</v>
      </c>
      <c r="Q573" s="248" t="s">
        <v>3034</v>
      </c>
      <c r="R573" s="250"/>
    </row>
    <row r="574" spans="1:18" x14ac:dyDescent="0.8">
      <c r="A574" s="248" t="s">
        <v>3038</v>
      </c>
      <c r="B574" s="248" t="s">
        <v>3039</v>
      </c>
      <c r="C574" s="248" t="s">
        <v>1415</v>
      </c>
      <c r="D574" s="248" t="s">
        <v>3040</v>
      </c>
      <c r="E574" s="248">
        <v>3</v>
      </c>
      <c r="F574" s="248" t="s">
        <v>2304</v>
      </c>
      <c r="G574" s="248" t="s">
        <v>2305</v>
      </c>
      <c r="H574" s="249">
        <v>62</v>
      </c>
      <c r="I574" s="248" t="s">
        <v>1197</v>
      </c>
      <c r="J574" s="249">
        <v>30</v>
      </c>
      <c r="K574" s="248" t="s">
        <v>2298</v>
      </c>
      <c r="L574" s="248" t="s">
        <v>2306</v>
      </c>
      <c r="M574" s="248">
        <v>5</v>
      </c>
      <c r="N574" s="248"/>
      <c r="O574" s="248" t="s">
        <v>3041</v>
      </c>
      <c r="P574" s="248" t="s">
        <v>6424</v>
      </c>
      <c r="Q574" s="248" t="s">
        <v>3038</v>
      </c>
      <c r="R574" s="250"/>
    </row>
    <row r="575" spans="1:18" x14ac:dyDescent="0.8">
      <c r="A575" s="248" t="s">
        <v>2744</v>
      </c>
      <c r="B575" s="248" t="s">
        <v>2745</v>
      </c>
      <c r="C575" s="248" t="s">
        <v>1361</v>
      </c>
      <c r="D575" s="248" t="s">
        <v>2746</v>
      </c>
      <c r="E575" s="248">
        <v>2</v>
      </c>
      <c r="F575" s="248" t="s">
        <v>2304</v>
      </c>
      <c r="G575" s="248" t="s">
        <v>2305</v>
      </c>
      <c r="H575" s="249">
        <v>63</v>
      </c>
      <c r="I575" s="248" t="s">
        <v>1192</v>
      </c>
      <c r="J575" s="249">
        <v>60</v>
      </c>
      <c r="K575" s="248" t="s">
        <v>2298</v>
      </c>
      <c r="L575" s="248" t="s">
        <v>2306</v>
      </c>
      <c r="M575" s="248">
        <v>6</v>
      </c>
      <c r="N575" s="248"/>
      <c r="O575" s="248" t="s">
        <v>2747</v>
      </c>
      <c r="P575" s="248" t="s">
        <v>6423</v>
      </c>
      <c r="Q575" s="248" t="s">
        <v>2744</v>
      </c>
      <c r="R575" s="250"/>
    </row>
    <row r="576" spans="1:18" x14ac:dyDescent="0.8">
      <c r="A576" s="248" t="s">
        <v>2748</v>
      </c>
      <c r="B576" s="248" t="s">
        <v>2749</v>
      </c>
      <c r="C576" s="248" t="s">
        <v>1362</v>
      </c>
      <c r="D576" s="248" t="s">
        <v>2750</v>
      </c>
      <c r="E576" s="248">
        <v>2</v>
      </c>
      <c r="F576" s="248" t="s">
        <v>2304</v>
      </c>
      <c r="G576" s="248" t="s">
        <v>2305</v>
      </c>
      <c r="H576" s="249">
        <v>63</v>
      </c>
      <c r="I576" s="248" t="s">
        <v>1192</v>
      </c>
      <c r="J576" s="249">
        <v>36</v>
      </c>
      <c r="K576" s="248" t="s">
        <v>2298</v>
      </c>
      <c r="L576" s="248" t="s">
        <v>2306</v>
      </c>
      <c r="M576" s="248">
        <v>5</v>
      </c>
      <c r="N576" s="248"/>
      <c r="O576" s="248" t="s">
        <v>2751</v>
      </c>
      <c r="P576" s="248" t="s">
        <v>6424</v>
      </c>
      <c r="Q576" s="248" t="s">
        <v>2748</v>
      </c>
      <c r="R576" s="250"/>
    </row>
    <row r="577" spans="1:18" x14ac:dyDescent="0.8">
      <c r="A577" s="248" t="s">
        <v>2752</v>
      </c>
      <c r="B577" s="248" t="s">
        <v>2753</v>
      </c>
      <c r="C577" s="248" t="s">
        <v>1363</v>
      </c>
      <c r="D577" s="248" t="s">
        <v>2754</v>
      </c>
      <c r="E577" s="248">
        <v>2</v>
      </c>
      <c r="F577" s="248" t="s">
        <v>2304</v>
      </c>
      <c r="G577" s="248" t="s">
        <v>2305</v>
      </c>
      <c r="H577" s="249">
        <v>63</v>
      </c>
      <c r="I577" s="248" t="s">
        <v>1192</v>
      </c>
      <c r="J577" s="249">
        <v>120</v>
      </c>
      <c r="K577" s="248" t="s">
        <v>2298</v>
      </c>
      <c r="L577" s="248" t="s">
        <v>2340</v>
      </c>
      <c r="M577" s="248">
        <v>13</v>
      </c>
      <c r="N577" s="248"/>
      <c r="O577" s="248" t="s">
        <v>2755</v>
      </c>
      <c r="P577" s="248" t="s">
        <v>6419</v>
      </c>
      <c r="Q577" s="248" t="s">
        <v>2752</v>
      </c>
      <c r="R577" s="250"/>
    </row>
    <row r="578" spans="1:18" x14ac:dyDescent="0.8">
      <c r="A578" s="248" t="s">
        <v>2756</v>
      </c>
      <c r="B578" s="248" t="s">
        <v>2757</v>
      </c>
      <c r="C578" s="248" t="s">
        <v>1364</v>
      </c>
      <c r="D578" s="248" t="s">
        <v>2758</v>
      </c>
      <c r="E578" s="248">
        <v>2</v>
      </c>
      <c r="F578" s="248" t="s">
        <v>2304</v>
      </c>
      <c r="G578" s="248" t="s">
        <v>2305</v>
      </c>
      <c r="H578" s="249">
        <v>63</v>
      </c>
      <c r="I578" s="248" t="s">
        <v>1192</v>
      </c>
      <c r="J578" s="249">
        <v>70</v>
      </c>
      <c r="K578" s="248" t="s">
        <v>2298</v>
      </c>
      <c r="L578" s="248" t="s">
        <v>2340</v>
      </c>
      <c r="M578" s="248">
        <v>12</v>
      </c>
      <c r="N578" s="248"/>
      <c r="O578" s="248" t="s">
        <v>2759</v>
      </c>
      <c r="P578" s="248" t="s">
        <v>6425</v>
      </c>
      <c r="Q578" s="248" t="s">
        <v>2756</v>
      </c>
      <c r="R578" s="250"/>
    </row>
    <row r="579" spans="1:18" x14ac:dyDescent="0.8">
      <c r="A579" s="248" t="s">
        <v>2760</v>
      </c>
      <c r="B579" s="248" t="s">
        <v>2761</v>
      </c>
      <c r="C579" s="248" t="s">
        <v>1365</v>
      </c>
      <c r="D579" s="248" t="s">
        <v>2762</v>
      </c>
      <c r="E579" s="248">
        <v>2</v>
      </c>
      <c r="F579" s="248" t="s">
        <v>2304</v>
      </c>
      <c r="G579" s="248" t="s">
        <v>2305</v>
      </c>
      <c r="H579" s="249">
        <v>63</v>
      </c>
      <c r="I579" s="248" t="s">
        <v>1192</v>
      </c>
      <c r="J579" s="249">
        <v>85</v>
      </c>
      <c r="K579" s="248" t="s">
        <v>2298</v>
      </c>
      <c r="L579" s="248" t="s">
        <v>2311</v>
      </c>
      <c r="M579" s="248">
        <v>9</v>
      </c>
      <c r="N579" s="248"/>
      <c r="O579" s="248" t="s">
        <v>2763</v>
      </c>
      <c r="P579" s="248" t="s">
        <v>6422</v>
      </c>
      <c r="Q579" s="248" t="s">
        <v>2760</v>
      </c>
      <c r="R579" s="250"/>
    </row>
    <row r="580" spans="1:18" x14ac:dyDescent="0.8">
      <c r="A580" s="248" t="s">
        <v>2764</v>
      </c>
      <c r="B580" s="248" t="s">
        <v>2765</v>
      </c>
      <c r="C580" s="248" t="s">
        <v>1366</v>
      </c>
      <c r="D580" s="248" t="s">
        <v>2766</v>
      </c>
      <c r="E580" s="248">
        <v>2</v>
      </c>
      <c r="F580" s="248" t="s">
        <v>2304</v>
      </c>
      <c r="G580" s="248" t="s">
        <v>2305</v>
      </c>
      <c r="H580" s="249">
        <v>63</v>
      </c>
      <c r="I580" s="248" t="s">
        <v>1192</v>
      </c>
      <c r="J580" s="249">
        <v>65</v>
      </c>
      <c r="K580" s="248" t="s">
        <v>2298</v>
      </c>
      <c r="L580" s="248" t="s">
        <v>2340</v>
      </c>
      <c r="M580" s="248">
        <v>12</v>
      </c>
      <c r="N580" s="248"/>
      <c r="O580" s="248" t="s">
        <v>2767</v>
      </c>
      <c r="P580" s="248" t="s">
        <v>6425</v>
      </c>
      <c r="Q580" s="248" t="s">
        <v>2764</v>
      </c>
      <c r="R580" s="250"/>
    </row>
    <row r="581" spans="1:18" x14ac:dyDescent="0.8">
      <c r="A581" s="248" t="s">
        <v>2779</v>
      </c>
      <c r="B581" s="248" t="s">
        <v>2780</v>
      </c>
      <c r="C581" s="248" t="s">
        <v>1390</v>
      </c>
      <c r="D581" s="248" t="s">
        <v>2781</v>
      </c>
      <c r="E581" s="248">
        <v>2</v>
      </c>
      <c r="F581" s="248" t="s">
        <v>2304</v>
      </c>
      <c r="G581" s="248" t="s">
        <v>2305</v>
      </c>
      <c r="H581" s="249">
        <v>64</v>
      </c>
      <c r="I581" s="248" t="s">
        <v>1195</v>
      </c>
      <c r="J581" s="249">
        <v>35</v>
      </c>
      <c r="K581" s="248" t="s">
        <v>2298</v>
      </c>
      <c r="L581" s="248" t="s">
        <v>2306</v>
      </c>
      <c r="M581" s="248">
        <v>6</v>
      </c>
      <c r="N581" s="248"/>
      <c r="O581" s="248" t="s">
        <v>2782</v>
      </c>
      <c r="P581" s="248" t="s">
        <v>6423</v>
      </c>
      <c r="Q581" s="248" t="s">
        <v>2779</v>
      </c>
      <c r="R581" s="250"/>
    </row>
    <row r="582" spans="1:18" x14ac:dyDescent="0.8">
      <c r="A582" s="248" t="s">
        <v>2783</v>
      </c>
      <c r="B582" s="248" t="s">
        <v>2784</v>
      </c>
      <c r="C582" s="248" t="s">
        <v>1391</v>
      </c>
      <c r="D582" s="248" t="s">
        <v>2785</v>
      </c>
      <c r="E582" s="248">
        <v>2</v>
      </c>
      <c r="F582" s="248" t="s">
        <v>2304</v>
      </c>
      <c r="G582" s="248" t="s">
        <v>2305</v>
      </c>
      <c r="H582" s="249">
        <v>64</v>
      </c>
      <c r="I582" s="248" t="s">
        <v>1195</v>
      </c>
      <c r="J582" s="249">
        <v>50</v>
      </c>
      <c r="K582" s="248" t="s">
        <v>2298</v>
      </c>
      <c r="L582" s="248" t="s">
        <v>2306</v>
      </c>
      <c r="M582" s="248">
        <v>6</v>
      </c>
      <c r="N582" s="248"/>
      <c r="O582" s="248" t="s">
        <v>2786</v>
      </c>
      <c r="P582" s="248" t="s">
        <v>6423</v>
      </c>
      <c r="Q582" s="248" t="s">
        <v>2783</v>
      </c>
      <c r="R582" s="250"/>
    </row>
    <row r="583" spans="1:18" x14ac:dyDescent="0.8">
      <c r="A583" s="248" t="s">
        <v>2787</v>
      </c>
      <c r="B583" s="248" t="s">
        <v>2788</v>
      </c>
      <c r="C583" s="248" t="s">
        <v>1392</v>
      </c>
      <c r="D583" s="248" t="s">
        <v>2789</v>
      </c>
      <c r="E583" s="248">
        <v>2</v>
      </c>
      <c r="F583" s="248" t="s">
        <v>2304</v>
      </c>
      <c r="G583" s="248" t="s">
        <v>2305</v>
      </c>
      <c r="H583" s="249">
        <v>64</v>
      </c>
      <c r="I583" s="248" t="s">
        <v>1195</v>
      </c>
      <c r="J583" s="249">
        <v>34</v>
      </c>
      <c r="K583" s="248" t="s">
        <v>2298</v>
      </c>
      <c r="L583" s="248" t="s">
        <v>2306</v>
      </c>
      <c r="M583" s="248">
        <v>6</v>
      </c>
      <c r="N583" s="248"/>
      <c r="O583" s="248" t="s">
        <v>2790</v>
      </c>
      <c r="P583" s="248" t="s">
        <v>6423</v>
      </c>
      <c r="Q583" s="248" t="s">
        <v>2787</v>
      </c>
      <c r="R583" s="250"/>
    </row>
    <row r="584" spans="1:18" x14ac:dyDescent="0.8">
      <c r="A584" s="248" t="s">
        <v>2791</v>
      </c>
      <c r="B584" s="248" t="s">
        <v>2792</v>
      </c>
      <c r="C584" s="248" t="s">
        <v>1393</v>
      </c>
      <c r="D584" s="248" t="s">
        <v>2793</v>
      </c>
      <c r="E584" s="248">
        <v>2</v>
      </c>
      <c r="F584" s="248" t="s">
        <v>2304</v>
      </c>
      <c r="G584" s="248" t="s">
        <v>2305</v>
      </c>
      <c r="H584" s="249">
        <v>64</v>
      </c>
      <c r="I584" s="248" t="s">
        <v>1195</v>
      </c>
      <c r="J584" s="249">
        <v>71</v>
      </c>
      <c r="K584" s="248" t="s">
        <v>2298</v>
      </c>
      <c r="L584" s="248" t="s">
        <v>2311</v>
      </c>
      <c r="M584" s="248">
        <v>10</v>
      </c>
      <c r="N584" s="248"/>
      <c r="O584" s="248" t="s">
        <v>2794</v>
      </c>
      <c r="P584" s="248" t="s">
        <v>6420</v>
      </c>
      <c r="Q584" s="248" t="s">
        <v>2791</v>
      </c>
      <c r="R584" s="250"/>
    </row>
    <row r="585" spans="1:18" x14ac:dyDescent="0.8">
      <c r="A585" s="248" t="s">
        <v>2795</v>
      </c>
      <c r="B585" s="248" t="s">
        <v>2796</v>
      </c>
      <c r="C585" s="248" t="s">
        <v>1394</v>
      </c>
      <c r="D585" s="248" t="s">
        <v>2797</v>
      </c>
      <c r="E585" s="248">
        <v>2</v>
      </c>
      <c r="F585" s="248" t="s">
        <v>2304</v>
      </c>
      <c r="G585" s="248" t="s">
        <v>2305</v>
      </c>
      <c r="H585" s="249">
        <v>64</v>
      </c>
      <c r="I585" s="248" t="s">
        <v>1195</v>
      </c>
      <c r="J585" s="249">
        <v>111</v>
      </c>
      <c r="K585" s="248" t="s">
        <v>2298</v>
      </c>
      <c r="L585" s="248" t="s">
        <v>2340</v>
      </c>
      <c r="M585" s="248">
        <v>13</v>
      </c>
      <c r="N585" s="248"/>
      <c r="O585" s="248" t="s">
        <v>2798</v>
      </c>
      <c r="P585" s="248" t="s">
        <v>6419</v>
      </c>
      <c r="Q585" s="248" t="s">
        <v>2795</v>
      </c>
      <c r="R585" s="250"/>
    </row>
    <row r="586" spans="1:18" x14ac:dyDescent="0.8">
      <c r="A586" s="248" t="s">
        <v>2799</v>
      </c>
      <c r="B586" s="248" t="s">
        <v>2800</v>
      </c>
      <c r="C586" s="248" t="s">
        <v>1395</v>
      </c>
      <c r="D586" s="248" t="s">
        <v>2801</v>
      </c>
      <c r="E586" s="248">
        <v>2</v>
      </c>
      <c r="F586" s="248" t="s">
        <v>2304</v>
      </c>
      <c r="G586" s="248" t="s">
        <v>2305</v>
      </c>
      <c r="H586" s="249">
        <v>64</v>
      </c>
      <c r="I586" s="248" t="s">
        <v>1195</v>
      </c>
      <c r="J586" s="249">
        <v>30</v>
      </c>
      <c r="K586" s="248" t="s">
        <v>2298</v>
      </c>
      <c r="L586" s="248" t="s">
        <v>2306</v>
      </c>
      <c r="M586" s="248">
        <v>5</v>
      </c>
      <c r="N586" s="248"/>
      <c r="O586" s="248" t="s">
        <v>2802</v>
      </c>
      <c r="P586" s="248" t="s">
        <v>6424</v>
      </c>
      <c r="Q586" s="248" t="s">
        <v>2799</v>
      </c>
      <c r="R586" s="250"/>
    </row>
    <row r="587" spans="1:18" x14ac:dyDescent="0.8">
      <c r="A587" s="248" t="s">
        <v>2803</v>
      </c>
      <c r="B587" s="248" t="s">
        <v>2804</v>
      </c>
      <c r="C587" s="248" t="s">
        <v>1396</v>
      </c>
      <c r="D587" s="248" t="s">
        <v>2805</v>
      </c>
      <c r="E587" s="248">
        <v>2</v>
      </c>
      <c r="F587" s="248" t="s">
        <v>2304</v>
      </c>
      <c r="G587" s="248" t="s">
        <v>2305</v>
      </c>
      <c r="H587" s="249">
        <v>64</v>
      </c>
      <c r="I587" s="248" t="s">
        <v>1195</v>
      </c>
      <c r="J587" s="249">
        <v>38</v>
      </c>
      <c r="K587" s="248" t="s">
        <v>2298</v>
      </c>
      <c r="L587" s="248" t="s">
        <v>2306</v>
      </c>
      <c r="M587" s="248">
        <v>6</v>
      </c>
      <c r="N587" s="248"/>
      <c r="O587" s="248" t="s">
        <v>2806</v>
      </c>
      <c r="P587" s="248" t="s">
        <v>6423</v>
      </c>
      <c r="Q587" s="248" t="s">
        <v>2803</v>
      </c>
      <c r="R587" s="250"/>
    </row>
    <row r="588" spans="1:18" x14ac:dyDescent="0.8">
      <c r="A588" s="248" t="s">
        <v>2811</v>
      </c>
      <c r="B588" s="248" t="s">
        <v>2812</v>
      </c>
      <c r="C588" s="248" t="s">
        <v>1369</v>
      </c>
      <c r="D588" s="248" t="s">
        <v>2813</v>
      </c>
      <c r="E588" s="248">
        <v>2</v>
      </c>
      <c r="F588" s="248" t="s">
        <v>2304</v>
      </c>
      <c r="G588" s="248" t="s">
        <v>2305</v>
      </c>
      <c r="H588" s="249">
        <v>65</v>
      </c>
      <c r="I588" s="248" t="s">
        <v>1193</v>
      </c>
      <c r="J588" s="249">
        <v>30</v>
      </c>
      <c r="K588" s="248" t="s">
        <v>2298</v>
      </c>
      <c r="L588" s="248" t="s">
        <v>2306</v>
      </c>
      <c r="M588" s="248">
        <v>6</v>
      </c>
      <c r="N588" s="248"/>
      <c r="O588" s="248" t="s">
        <v>2814</v>
      </c>
      <c r="P588" s="248" t="s">
        <v>6423</v>
      </c>
      <c r="Q588" s="248" t="s">
        <v>2811</v>
      </c>
      <c r="R588" s="250"/>
    </row>
    <row r="589" spans="1:18" x14ac:dyDescent="0.8">
      <c r="A589" s="248" t="s">
        <v>2815</v>
      </c>
      <c r="B589" s="248" t="s">
        <v>2816</v>
      </c>
      <c r="C589" s="248" t="s">
        <v>1370</v>
      </c>
      <c r="D589" s="248" t="s">
        <v>2817</v>
      </c>
      <c r="E589" s="248">
        <v>2</v>
      </c>
      <c r="F589" s="248" t="s">
        <v>2304</v>
      </c>
      <c r="G589" s="248" t="s">
        <v>2305</v>
      </c>
      <c r="H589" s="249">
        <v>65</v>
      </c>
      <c r="I589" s="248" t="s">
        <v>1193</v>
      </c>
      <c r="J589" s="249">
        <v>57</v>
      </c>
      <c r="K589" s="248" t="s">
        <v>2298</v>
      </c>
      <c r="L589" s="248" t="s">
        <v>2306</v>
      </c>
      <c r="M589" s="248">
        <v>7</v>
      </c>
      <c r="N589" s="248"/>
      <c r="O589" s="248" t="s">
        <v>2818</v>
      </c>
      <c r="P589" s="248" t="s">
        <v>6421</v>
      </c>
      <c r="Q589" s="248" t="s">
        <v>2815</v>
      </c>
      <c r="R589" s="250"/>
    </row>
    <row r="590" spans="1:18" x14ac:dyDescent="0.8">
      <c r="A590" s="248" t="s">
        <v>2819</v>
      </c>
      <c r="B590" s="248" t="s">
        <v>2820</v>
      </c>
      <c r="C590" s="248" t="s">
        <v>1371</v>
      </c>
      <c r="D590" s="248" t="s">
        <v>2821</v>
      </c>
      <c r="E590" s="248">
        <v>2</v>
      </c>
      <c r="F590" s="248" t="s">
        <v>2304</v>
      </c>
      <c r="G590" s="248" t="s">
        <v>2305</v>
      </c>
      <c r="H590" s="249">
        <v>65</v>
      </c>
      <c r="I590" s="248" t="s">
        <v>1193</v>
      </c>
      <c r="J590" s="249">
        <v>30</v>
      </c>
      <c r="K590" s="248" t="s">
        <v>2298</v>
      </c>
      <c r="L590" s="248" t="s">
        <v>2306</v>
      </c>
      <c r="M590" s="248">
        <v>6</v>
      </c>
      <c r="N590" s="248"/>
      <c r="O590" s="248" t="s">
        <v>2822</v>
      </c>
      <c r="P590" s="248" t="s">
        <v>6423</v>
      </c>
      <c r="Q590" s="248" t="s">
        <v>2819</v>
      </c>
      <c r="R590" s="250"/>
    </row>
    <row r="591" spans="1:18" x14ac:dyDescent="0.8">
      <c r="A591" s="248" t="s">
        <v>2823</v>
      </c>
      <c r="B591" s="248" t="s">
        <v>2824</v>
      </c>
      <c r="C591" s="248" t="s">
        <v>1372</v>
      </c>
      <c r="D591" s="248" t="s">
        <v>2825</v>
      </c>
      <c r="E591" s="248">
        <v>2</v>
      </c>
      <c r="F591" s="248" t="s">
        <v>2304</v>
      </c>
      <c r="G591" s="248" t="s">
        <v>2305</v>
      </c>
      <c r="H591" s="249">
        <v>65</v>
      </c>
      <c r="I591" s="248" t="s">
        <v>1193</v>
      </c>
      <c r="J591" s="249">
        <v>62</v>
      </c>
      <c r="K591" s="248" t="s">
        <v>2298</v>
      </c>
      <c r="L591" s="248" t="s">
        <v>2306</v>
      </c>
      <c r="M591" s="248">
        <v>7</v>
      </c>
      <c r="N591" s="248"/>
      <c r="O591" s="248" t="s">
        <v>2826</v>
      </c>
      <c r="P591" s="248" t="s">
        <v>6421</v>
      </c>
      <c r="Q591" s="248" t="s">
        <v>2823</v>
      </c>
      <c r="R591" s="250"/>
    </row>
    <row r="592" spans="1:18" x14ac:dyDescent="0.8">
      <c r="A592" s="248" t="s">
        <v>2827</v>
      </c>
      <c r="B592" s="248" t="s">
        <v>2828</v>
      </c>
      <c r="C592" s="248" t="s">
        <v>1373</v>
      </c>
      <c r="D592" s="248" t="s">
        <v>2829</v>
      </c>
      <c r="E592" s="248">
        <v>2</v>
      </c>
      <c r="F592" s="248" t="s">
        <v>2304</v>
      </c>
      <c r="G592" s="248" t="s">
        <v>2305</v>
      </c>
      <c r="H592" s="249">
        <v>65</v>
      </c>
      <c r="I592" s="248" t="s">
        <v>1193</v>
      </c>
      <c r="J592" s="249">
        <v>30</v>
      </c>
      <c r="K592" s="248" t="s">
        <v>2298</v>
      </c>
      <c r="L592" s="248" t="s">
        <v>2306</v>
      </c>
      <c r="M592" s="248">
        <v>5</v>
      </c>
      <c r="N592" s="248"/>
      <c r="O592" s="248" t="s">
        <v>2830</v>
      </c>
      <c r="P592" s="248" t="s">
        <v>6424</v>
      </c>
      <c r="Q592" s="248" t="s">
        <v>2827</v>
      </c>
      <c r="R592" s="250"/>
    </row>
    <row r="593" spans="1:18" x14ac:dyDescent="0.8">
      <c r="A593" s="248" t="s">
        <v>2831</v>
      </c>
      <c r="B593" s="248" t="s">
        <v>2832</v>
      </c>
      <c r="C593" s="248" t="s">
        <v>1374</v>
      </c>
      <c r="D593" s="248" t="s">
        <v>2833</v>
      </c>
      <c r="E593" s="248">
        <v>2</v>
      </c>
      <c r="F593" s="248" t="s">
        <v>2304</v>
      </c>
      <c r="G593" s="248" t="s">
        <v>2305</v>
      </c>
      <c r="H593" s="249">
        <v>65</v>
      </c>
      <c r="I593" s="248" t="s">
        <v>1193</v>
      </c>
      <c r="J593" s="249">
        <v>68</v>
      </c>
      <c r="K593" s="248" t="s">
        <v>2298</v>
      </c>
      <c r="L593" s="248" t="s">
        <v>2311</v>
      </c>
      <c r="M593" s="248">
        <v>10</v>
      </c>
      <c r="N593" s="248"/>
      <c r="O593" s="248" t="s">
        <v>2834</v>
      </c>
      <c r="P593" s="248" t="s">
        <v>6420</v>
      </c>
      <c r="Q593" s="248" t="s">
        <v>2831</v>
      </c>
      <c r="R593" s="250"/>
    </row>
    <row r="594" spans="1:18" x14ac:dyDescent="0.8">
      <c r="A594" s="248" t="s">
        <v>2835</v>
      </c>
      <c r="B594" s="248" t="s">
        <v>2836</v>
      </c>
      <c r="C594" s="248" t="s">
        <v>1375</v>
      </c>
      <c r="D594" s="248" t="s">
        <v>2837</v>
      </c>
      <c r="E594" s="248">
        <v>2</v>
      </c>
      <c r="F594" s="248" t="s">
        <v>2304</v>
      </c>
      <c r="G594" s="248" t="s">
        <v>2305</v>
      </c>
      <c r="H594" s="249">
        <v>65</v>
      </c>
      <c r="I594" s="248" t="s">
        <v>1193</v>
      </c>
      <c r="J594" s="249">
        <v>30</v>
      </c>
      <c r="K594" s="248" t="s">
        <v>2298</v>
      </c>
      <c r="L594" s="248" t="s">
        <v>2306</v>
      </c>
      <c r="M594" s="248">
        <v>6</v>
      </c>
      <c r="N594" s="248"/>
      <c r="O594" s="248" t="s">
        <v>2838</v>
      </c>
      <c r="P594" s="248" t="s">
        <v>6423</v>
      </c>
      <c r="Q594" s="248" t="s">
        <v>2835</v>
      </c>
      <c r="R594" s="250"/>
    </row>
    <row r="595" spans="1:18" x14ac:dyDescent="0.8">
      <c r="A595" s="248" t="s">
        <v>3052</v>
      </c>
      <c r="B595" s="248" t="s">
        <v>3053</v>
      </c>
      <c r="C595" s="248" t="s">
        <v>1440</v>
      </c>
      <c r="D595" s="248" t="s">
        <v>3054</v>
      </c>
      <c r="E595" s="248">
        <v>3</v>
      </c>
      <c r="F595" s="248" t="s">
        <v>2304</v>
      </c>
      <c r="G595" s="248" t="s">
        <v>2305</v>
      </c>
      <c r="H595" s="249">
        <v>66</v>
      </c>
      <c r="I595" s="248" t="s">
        <v>1200</v>
      </c>
      <c r="J595" s="249">
        <v>30</v>
      </c>
      <c r="K595" s="248" t="s">
        <v>2298</v>
      </c>
      <c r="L595" s="248" t="s">
        <v>2306</v>
      </c>
      <c r="M595" s="248">
        <v>5</v>
      </c>
      <c r="N595" s="248"/>
      <c r="O595" s="248" t="s">
        <v>3055</v>
      </c>
      <c r="P595" s="248" t="s">
        <v>6424</v>
      </c>
      <c r="Q595" s="248" t="s">
        <v>3052</v>
      </c>
      <c r="R595" s="250"/>
    </row>
    <row r="596" spans="1:18" x14ac:dyDescent="0.8">
      <c r="A596" s="248" t="s">
        <v>3056</v>
      </c>
      <c r="B596" s="248" t="s">
        <v>3057</v>
      </c>
      <c r="C596" s="248" t="s">
        <v>1441</v>
      </c>
      <c r="D596" s="248" t="s">
        <v>3058</v>
      </c>
      <c r="E596" s="248">
        <v>3</v>
      </c>
      <c r="F596" s="248" t="s">
        <v>2304</v>
      </c>
      <c r="G596" s="248" t="s">
        <v>2305</v>
      </c>
      <c r="H596" s="249">
        <v>66</v>
      </c>
      <c r="I596" s="248" t="s">
        <v>1200</v>
      </c>
      <c r="J596" s="249">
        <v>30</v>
      </c>
      <c r="K596" s="248" t="s">
        <v>2298</v>
      </c>
      <c r="L596" s="248" t="s">
        <v>2306</v>
      </c>
      <c r="M596" s="248">
        <v>6</v>
      </c>
      <c r="N596" s="248"/>
      <c r="O596" s="248" t="s">
        <v>3059</v>
      </c>
      <c r="P596" s="248" t="s">
        <v>6423</v>
      </c>
      <c r="Q596" s="248" t="s">
        <v>3056</v>
      </c>
      <c r="R596" s="250"/>
    </row>
    <row r="597" spans="1:18" x14ac:dyDescent="0.8">
      <c r="A597" s="248" t="s">
        <v>3060</v>
      </c>
      <c r="B597" s="248" t="s">
        <v>3061</v>
      </c>
      <c r="C597" s="248" t="s">
        <v>1442</v>
      </c>
      <c r="D597" s="248" t="s">
        <v>3062</v>
      </c>
      <c r="E597" s="248">
        <v>3</v>
      </c>
      <c r="F597" s="248" t="s">
        <v>2304</v>
      </c>
      <c r="G597" s="248" t="s">
        <v>2305</v>
      </c>
      <c r="H597" s="249">
        <v>66</v>
      </c>
      <c r="I597" s="248" t="s">
        <v>1200</v>
      </c>
      <c r="J597" s="249">
        <v>90</v>
      </c>
      <c r="K597" s="248" t="s">
        <v>2298</v>
      </c>
      <c r="L597" s="248" t="s">
        <v>2340</v>
      </c>
      <c r="M597" s="248">
        <v>12</v>
      </c>
      <c r="N597" s="248"/>
      <c r="O597" s="248" t="s">
        <v>3063</v>
      </c>
      <c r="P597" s="248" t="s">
        <v>6425</v>
      </c>
      <c r="Q597" s="248" t="s">
        <v>3060</v>
      </c>
      <c r="R597" s="250"/>
    </row>
    <row r="598" spans="1:18" x14ac:dyDescent="0.8">
      <c r="A598" s="248" t="s">
        <v>3064</v>
      </c>
      <c r="B598" s="248" t="s">
        <v>3065</v>
      </c>
      <c r="C598" s="248" t="s">
        <v>1443</v>
      </c>
      <c r="D598" s="248" t="s">
        <v>3066</v>
      </c>
      <c r="E598" s="248">
        <v>3</v>
      </c>
      <c r="F598" s="248" t="s">
        <v>2304</v>
      </c>
      <c r="G598" s="248" t="s">
        <v>2305</v>
      </c>
      <c r="H598" s="249">
        <v>66</v>
      </c>
      <c r="I598" s="248" t="s">
        <v>1200</v>
      </c>
      <c r="J598" s="249">
        <v>45</v>
      </c>
      <c r="K598" s="248" t="s">
        <v>2298</v>
      </c>
      <c r="L598" s="248" t="s">
        <v>2306</v>
      </c>
      <c r="M598" s="248">
        <v>6</v>
      </c>
      <c r="N598" s="248"/>
      <c r="O598" s="248" t="s">
        <v>3067</v>
      </c>
      <c r="P598" s="248" t="s">
        <v>6423</v>
      </c>
      <c r="Q598" s="248" t="s">
        <v>3064</v>
      </c>
      <c r="R598" s="250"/>
    </row>
    <row r="599" spans="1:18" x14ac:dyDescent="0.8">
      <c r="A599" s="248" t="s">
        <v>3068</v>
      </c>
      <c r="B599" s="248" t="s">
        <v>3069</v>
      </c>
      <c r="C599" s="248" t="s">
        <v>1444</v>
      </c>
      <c r="D599" s="248" t="s">
        <v>3070</v>
      </c>
      <c r="E599" s="248">
        <v>3</v>
      </c>
      <c r="F599" s="248" t="s">
        <v>2304</v>
      </c>
      <c r="G599" s="248" t="s">
        <v>2305</v>
      </c>
      <c r="H599" s="249">
        <v>66</v>
      </c>
      <c r="I599" s="248" t="s">
        <v>1200</v>
      </c>
      <c r="J599" s="249">
        <v>33</v>
      </c>
      <c r="K599" s="248" t="s">
        <v>2298</v>
      </c>
      <c r="L599" s="248" t="s">
        <v>2306</v>
      </c>
      <c r="M599" s="248">
        <v>6</v>
      </c>
      <c r="N599" s="248"/>
      <c r="O599" s="248" t="s">
        <v>3071</v>
      </c>
      <c r="P599" s="248" t="s">
        <v>6423</v>
      </c>
      <c r="Q599" s="248" t="s">
        <v>3068</v>
      </c>
      <c r="R599" s="250"/>
    </row>
    <row r="600" spans="1:18" x14ac:dyDescent="0.8">
      <c r="A600" s="248" t="s">
        <v>3072</v>
      </c>
      <c r="B600" s="248" t="s">
        <v>3073</v>
      </c>
      <c r="C600" s="248" t="s">
        <v>1445</v>
      </c>
      <c r="D600" s="248" t="s">
        <v>3074</v>
      </c>
      <c r="E600" s="248">
        <v>3</v>
      </c>
      <c r="F600" s="248" t="s">
        <v>2304</v>
      </c>
      <c r="G600" s="248" t="s">
        <v>2305</v>
      </c>
      <c r="H600" s="249">
        <v>66</v>
      </c>
      <c r="I600" s="248" t="s">
        <v>1200</v>
      </c>
      <c r="J600" s="249">
        <v>30</v>
      </c>
      <c r="K600" s="248" t="s">
        <v>2298</v>
      </c>
      <c r="L600" s="248" t="s">
        <v>2306</v>
      </c>
      <c r="M600" s="248">
        <v>5</v>
      </c>
      <c r="N600" s="248"/>
      <c r="O600" s="248" t="s">
        <v>3075</v>
      </c>
      <c r="P600" s="248" t="s">
        <v>6424</v>
      </c>
      <c r="Q600" s="248" t="s">
        <v>3072</v>
      </c>
      <c r="R600" s="250"/>
    </row>
    <row r="601" spans="1:18" x14ac:dyDescent="0.8">
      <c r="A601" s="248" t="s">
        <v>2846</v>
      </c>
      <c r="B601" s="248" t="s">
        <v>2847</v>
      </c>
      <c r="C601" s="248" t="s">
        <v>1378</v>
      </c>
      <c r="D601" s="248" t="s">
        <v>2848</v>
      </c>
      <c r="E601" s="248">
        <v>2</v>
      </c>
      <c r="F601" s="248" t="s">
        <v>2304</v>
      </c>
      <c r="G601" s="248" t="s">
        <v>2305</v>
      </c>
      <c r="H601" s="249">
        <v>67</v>
      </c>
      <c r="I601" s="248" t="s">
        <v>1194</v>
      </c>
      <c r="J601" s="249">
        <v>70</v>
      </c>
      <c r="K601" s="248" t="s">
        <v>2298</v>
      </c>
      <c r="L601" s="248" t="s">
        <v>2306</v>
      </c>
      <c r="M601" s="248">
        <v>6</v>
      </c>
      <c r="N601" s="248"/>
      <c r="O601" s="248" t="s">
        <v>2849</v>
      </c>
      <c r="P601" s="248" t="s">
        <v>6423</v>
      </c>
      <c r="Q601" s="248" t="s">
        <v>2846</v>
      </c>
      <c r="R601" s="250"/>
    </row>
    <row r="602" spans="1:18" x14ac:dyDescent="0.8">
      <c r="A602" s="248" t="s">
        <v>2850</v>
      </c>
      <c r="B602" s="248" t="s">
        <v>2851</v>
      </c>
      <c r="C602" s="248" t="s">
        <v>1379</v>
      </c>
      <c r="D602" s="248" t="s">
        <v>2852</v>
      </c>
      <c r="E602" s="248">
        <v>2</v>
      </c>
      <c r="F602" s="248" t="s">
        <v>2304</v>
      </c>
      <c r="G602" s="248" t="s">
        <v>2305</v>
      </c>
      <c r="H602" s="249">
        <v>67</v>
      </c>
      <c r="I602" s="248" t="s">
        <v>1194</v>
      </c>
      <c r="J602" s="249">
        <v>235</v>
      </c>
      <c r="K602" s="248" t="s">
        <v>2298</v>
      </c>
      <c r="L602" s="248" t="s">
        <v>2340</v>
      </c>
      <c r="M602" s="248">
        <v>13</v>
      </c>
      <c r="N602" s="248"/>
      <c r="O602" s="248" t="s">
        <v>2853</v>
      </c>
      <c r="P602" s="248" t="s">
        <v>6419</v>
      </c>
      <c r="Q602" s="248" t="s">
        <v>2850</v>
      </c>
      <c r="R602" s="250"/>
    </row>
    <row r="603" spans="1:18" x14ac:dyDescent="0.8">
      <c r="A603" s="248" t="s">
        <v>2854</v>
      </c>
      <c r="B603" s="248" t="s">
        <v>2855</v>
      </c>
      <c r="C603" s="248" t="s">
        <v>1380</v>
      </c>
      <c r="D603" s="248" t="s">
        <v>2856</v>
      </c>
      <c r="E603" s="248">
        <v>2</v>
      </c>
      <c r="F603" s="248" t="s">
        <v>2304</v>
      </c>
      <c r="G603" s="248" t="s">
        <v>2297</v>
      </c>
      <c r="H603" s="249">
        <v>67</v>
      </c>
      <c r="I603" s="248" t="s">
        <v>1194</v>
      </c>
      <c r="J603" s="249">
        <v>241</v>
      </c>
      <c r="K603" s="248" t="s">
        <v>2298</v>
      </c>
      <c r="L603" s="248" t="s">
        <v>2299</v>
      </c>
      <c r="M603" s="248">
        <v>15</v>
      </c>
      <c r="N603" s="248"/>
      <c r="O603" s="248" t="s">
        <v>2857</v>
      </c>
      <c r="P603" s="248" t="s">
        <v>6416</v>
      </c>
      <c r="Q603" s="248" t="s">
        <v>2854</v>
      </c>
      <c r="R603" s="250"/>
    </row>
    <row r="604" spans="1:18" x14ac:dyDescent="0.8">
      <c r="A604" s="248" t="s">
        <v>2858</v>
      </c>
      <c r="B604" s="248" t="s">
        <v>2859</v>
      </c>
      <c r="C604" s="248" t="s">
        <v>1381</v>
      </c>
      <c r="D604" s="248" t="s">
        <v>2860</v>
      </c>
      <c r="E604" s="248">
        <v>2</v>
      </c>
      <c r="F604" s="248" t="s">
        <v>2304</v>
      </c>
      <c r="G604" s="248" t="s">
        <v>2305</v>
      </c>
      <c r="H604" s="249">
        <v>67</v>
      </c>
      <c r="I604" s="248" t="s">
        <v>1194</v>
      </c>
      <c r="J604" s="249">
        <v>58</v>
      </c>
      <c r="K604" s="248" t="s">
        <v>2298</v>
      </c>
      <c r="L604" s="248" t="s">
        <v>2306</v>
      </c>
      <c r="M604" s="248">
        <v>6</v>
      </c>
      <c r="N604" s="248"/>
      <c r="O604" s="248" t="s">
        <v>2861</v>
      </c>
      <c r="P604" s="248" t="s">
        <v>6423</v>
      </c>
      <c r="Q604" s="248" t="s">
        <v>2858</v>
      </c>
      <c r="R604" s="250"/>
    </row>
    <row r="605" spans="1:18" x14ac:dyDescent="0.8">
      <c r="A605" s="248" t="s">
        <v>2862</v>
      </c>
      <c r="B605" s="248" t="s">
        <v>2863</v>
      </c>
      <c r="C605" s="248" t="s">
        <v>1382</v>
      </c>
      <c r="D605" s="248" t="s">
        <v>2864</v>
      </c>
      <c r="E605" s="248">
        <v>2</v>
      </c>
      <c r="F605" s="248" t="s">
        <v>2304</v>
      </c>
      <c r="G605" s="248" t="s">
        <v>2305</v>
      </c>
      <c r="H605" s="249">
        <v>67</v>
      </c>
      <c r="I605" s="248" t="s">
        <v>1194</v>
      </c>
      <c r="J605" s="249">
        <v>142</v>
      </c>
      <c r="K605" s="248" t="s">
        <v>2298</v>
      </c>
      <c r="L605" s="248" t="s">
        <v>2311</v>
      </c>
      <c r="M605" s="248">
        <v>10</v>
      </c>
      <c r="N605" s="248"/>
      <c r="O605" s="248" t="s">
        <v>2865</v>
      </c>
      <c r="P605" s="248" t="s">
        <v>6420</v>
      </c>
      <c r="Q605" s="248" t="s">
        <v>2862</v>
      </c>
      <c r="R605" s="250"/>
    </row>
    <row r="606" spans="1:18" x14ac:dyDescent="0.8">
      <c r="A606" s="248" t="s">
        <v>2866</v>
      </c>
      <c r="B606" s="248" t="s">
        <v>2867</v>
      </c>
      <c r="C606" s="248" t="s">
        <v>1383</v>
      </c>
      <c r="D606" s="248" t="s">
        <v>2868</v>
      </c>
      <c r="E606" s="248">
        <v>2</v>
      </c>
      <c r="F606" s="248" t="s">
        <v>2304</v>
      </c>
      <c r="G606" s="248" t="s">
        <v>2305</v>
      </c>
      <c r="H606" s="249">
        <v>67</v>
      </c>
      <c r="I606" s="248" t="s">
        <v>1194</v>
      </c>
      <c r="J606" s="249">
        <v>80</v>
      </c>
      <c r="K606" s="248" t="s">
        <v>2298</v>
      </c>
      <c r="L606" s="248" t="s">
        <v>2306</v>
      </c>
      <c r="M606" s="248">
        <v>6</v>
      </c>
      <c r="N606" s="248"/>
      <c r="O606" s="248" t="s">
        <v>2869</v>
      </c>
      <c r="P606" s="248" t="s">
        <v>6423</v>
      </c>
      <c r="Q606" s="248" t="s">
        <v>2866</v>
      </c>
      <c r="R606" s="250"/>
    </row>
    <row r="607" spans="1:18" x14ac:dyDescent="0.8">
      <c r="A607" s="248" t="s">
        <v>2870</v>
      </c>
      <c r="B607" s="248" t="s">
        <v>2871</v>
      </c>
      <c r="C607" s="248" t="s">
        <v>1384</v>
      </c>
      <c r="D607" s="248" t="s">
        <v>2872</v>
      </c>
      <c r="E607" s="248">
        <v>2</v>
      </c>
      <c r="F607" s="248" t="s">
        <v>2304</v>
      </c>
      <c r="G607" s="248" t="s">
        <v>2305</v>
      </c>
      <c r="H607" s="249">
        <v>67</v>
      </c>
      <c r="I607" s="248" t="s">
        <v>1194</v>
      </c>
      <c r="J607" s="249">
        <v>10</v>
      </c>
      <c r="K607" s="248" t="s">
        <v>2298</v>
      </c>
      <c r="L607" s="248" t="s">
        <v>2393</v>
      </c>
      <c r="M607" s="248">
        <v>2</v>
      </c>
      <c r="N607" s="248"/>
      <c r="O607" s="248" t="s">
        <v>2873</v>
      </c>
      <c r="P607" s="248" t="s">
        <v>6411</v>
      </c>
      <c r="Q607" s="248" t="s">
        <v>2870</v>
      </c>
      <c r="R607" s="250"/>
    </row>
    <row r="608" spans="1:18" x14ac:dyDescent="0.8">
      <c r="A608" s="248" t="s">
        <v>2874</v>
      </c>
      <c r="B608" s="248" t="s">
        <v>2875</v>
      </c>
      <c r="C608" s="248" t="s">
        <v>1385</v>
      </c>
      <c r="D608" s="248" t="s">
        <v>2876</v>
      </c>
      <c r="E608" s="248">
        <v>2</v>
      </c>
      <c r="F608" s="248" t="s">
        <v>2304</v>
      </c>
      <c r="G608" s="248" t="s">
        <v>2305</v>
      </c>
      <c r="H608" s="249">
        <v>67</v>
      </c>
      <c r="I608" s="248" t="s">
        <v>1194</v>
      </c>
      <c r="J608" s="249">
        <v>30</v>
      </c>
      <c r="K608" s="248" t="s">
        <v>2298</v>
      </c>
      <c r="L608" s="248" t="s">
        <v>2306</v>
      </c>
      <c r="M608" s="248">
        <v>5</v>
      </c>
      <c r="N608" s="248"/>
      <c r="O608" s="248" t="s">
        <v>2877</v>
      </c>
      <c r="P608" s="248" t="s">
        <v>6424</v>
      </c>
      <c r="Q608" s="248" t="s">
        <v>2874</v>
      </c>
      <c r="R608" s="250"/>
    </row>
    <row r="609" spans="1:18" x14ac:dyDescent="0.8">
      <c r="A609" s="248" t="s">
        <v>2878</v>
      </c>
      <c r="B609" s="248" t="s">
        <v>2879</v>
      </c>
      <c r="C609" s="248" t="s">
        <v>1386</v>
      </c>
      <c r="D609" s="248" t="s">
        <v>2880</v>
      </c>
      <c r="E609" s="248">
        <v>2</v>
      </c>
      <c r="F609" s="248" t="s">
        <v>2304</v>
      </c>
      <c r="G609" s="248" t="s">
        <v>2305</v>
      </c>
      <c r="H609" s="249">
        <v>67</v>
      </c>
      <c r="I609" s="248" t="s">
        <v>1194</v>
      </c>
      <c r="J609" s="249">
        <v>38</v>
      </c>
      <c r="K609" s="248" t="s">
        <v>2298</v>
      </c>
      <c r="L609" s="248" t="s">
        <v>2306</v>
      </c>
      <c r="M609" s="248">
        <v>6</v>
      </c>
      <c r="N609" s="248"/>
      <c r="O609" s="248" t="s">
        <v>2881</v>
      </c>
      <c r="P609" s="248" t="s">
        <v>6423</v>
      </c>
      <c r="Q609" s="248" t="s">
        <v>2878</v>
      </c>
      <c r="R609" s="250"/>
    </row>
    <row r="610" spans="1:18" x14ac:dyDescent="0.8">
      <c r="A610" s="248" t="s">
        <v>3389</v>
      </c>
      <c r="B610" s="248" t="s">
        <v>3390</v>
      </c>
      <c r="C610" s="248" t="s">
        <v>1573</v>
      </c>
      <c r="D610" s="248" t="s">
        <v>3391</v>
      </c>
      <c r="E610" s="248">
        <v>5</v>
      </c>
      <c r="F610" s="248" t="s">
        <v>2304</v>
      </c>
      <c r="G610" s="248" t="s">
        <v>2305</v>
      </c>
      <c r="H610" s="249">
        <v>70</v>
      </c>
      <c r="I610" s="248" t="s">
        <v>1214</v>
      </c>
      <c r="J610" s="249">
        <v>60</v>
      </c>
      <c r="K610" s="248" t="s">
        <v>2298</v>
      </c>
      <c r="L610" s="248" t="s">
        <v>2306</v>
      </c>
      <c r="M610" s="248">
        <v>5</v>
      </c>
      <c r="N610" s="248"/>
      <c r="O610" s="248" t="s">
        <v>3392</v>
      </c>
      <c r="P610" s="248" t="s">
        <v>6424</v>
      </c>
      <c r="Q610" s="248" t="s">
        <v>3389</v>
      </c>
      <c r="R610" s="250"/>
    </row>
    <row r="611" spans="1:18" x14ac:dyDescent="0.8">
      <c r="A611" s="248" t="s">
        <v>3393</v>
      </c>
      <c r="B611" s="248" t="s">
        <v>3394</v>
      </c>
      <c r="C611" s="248" t="s">
        <v>1574</v>
      </c>
      <c r="D611" s="248" t="s">
        <v>3395</v>
      </c>
      <c r="E611" s="248">
        <v>5</v>
      </c>
      <c r="F611" s="248" t="s">
        <v>2304</v>
      </c>
      <c r="G611" s="248" t="s">
        <v>2305</v>
      </c>
      <c r="H611" s="249">
        <v>70</v>
      </c>
      <c r="I611" s="248" t="s">
        <v>1214</v>
      </c>
      <c r="J611" s="249">
        <v>48</v>
      </c>
      <c r="K611" s="248" t="s">
        <v>2298</v>
      </c>
      <c r="L611" s="248" t="s">
        <v>2306</v>
      </c>
      <c r="M611" s="248">
        <v>5</v>
      </c>
      <c r="N611" s="248"/>
      <c r="O611" s="248" t="s">
        <v>3396</v>
      </c>
      <c r="P611" s="248" t="s">
        <v>6424</v>
      </c>
      <c r="Q611" s="248" t="s">
        <v>3393</v>
      </c>
      <c r="R611" s="250"/>
    </row>
    <row r="612" spans="1:18" x14ac:dyDescent="0.8">
      <c r="A612" s="248" t="s">
        <v>3397</v>
      </c>
      <c r="B612" s="248" t="s">
        <v>3398</v>
      </c>
      <c r="C612" s="248" t="s">
        <v>1575</v>
      </c>
      <c r="D612" s="248" t="s">
        <v>3399</v>
      </c>
      <c r="E612" s="248">
        <v>5</v>
      </c>
      <c r="F612" s="248" t="s">
        <v>2304</v>
      </c>
      <c r="G612" s="248" t="s">
        <v>2305</v>
      </c>
      <c r="H612" s="249">
        <v>70</v>
      </c>
      <c r="I612" s="248" t="s">
        <v>1214</v>
      </c>
      <c r="J612" s="249">
        <v>30</v>
      </c>
      <c r="K612" s="248" t="s">
        <v>2298</v>
      </c>
      <c r="L612" s="248" t="s">
        <v>2306</v>
      </c>
      <c r="M612" s="248">
        <v>5</v>
      </c>
      <c r="N612" s="248"/>
      <c r="O612" s="248" t="s">
        <v>3400</v>
      </c>
      <c r="P612" s="248" t="s">
        <v>6424</v>
      </c>
      <c r="Q612" s="248" t="s">
        <v>3397</v>
      </c>
      <c r="R612" s="250"/>
    </row>
    <row r="613" spans="1:18" x14ac:dyDescent="0.8">
      <c r="A613" s="248" t="s">
        <v>3401</v>
      </c>
      <c r="B613" s="248" t="s">
        <v>3402</v>
      </c>
      <c r="C613" s="248" t="s">
        <v>1576</v>
      </c>
      <c r="D613" s="248" t="s">
        <v>3403</v>
      </c>
      <c r="E613" s="248">
        <v>5</v>
      </c>
      <c r="F613" s="248" t="s">
        <v>2304</v>
      </c>
      <c r="G613" s="248" t="s">
        <v>2305</v>
      </c>
      <c r="H613" s="249">
        <v>70</v>
      </c>
      <c r="I613" s="248" t="s">
        <v>1214</v>
      </c>
      <c r="J613" s="249">
        <v>60</v>
      </c>
      <c r="K613" s="248" t="s">
        <v>2298</v>
      </c>
      <c r="L613" s="248" t="s">
        <v>2306</v>
      </c>
      <c r="M613" s="248">
        <v>6</v>
      </c>
      <c r="N613" s="248"/>
      <c r="O613" s="248" t="s">
        <v>3404</v>
      </c>
      <c r="P613" s="248" t="s">
        <v>6423</v>
      </c>
      <c r="Q613" s="248" t="s">
        <v>3401</v>
      </c>
      <c r="R613" s="250"/>
    </row>
    <row r="614" spans="1:18" x14ac:dyDescent="0.8">
      <c r="A614" s="248" t="s">
        <v>3405</v>
      </c>
      <c r="B614" s="248" t="s">
        <v>3406</v>
      </c>
      <c r="C614" s="248" t="s">
        <v>1577</v>
      </c>
      <c r="D614" s="248" t="s">
        <v>3407</v>
      </c>
      <c r="E614" s="248">
        <v>5</v>
      </c>
      <c r="F614" s="248" t="s">
        <v>2304</v>
      </c>
      <c r="G614" s="248" t="s">
        <v>2305</v>
      </c>
      <c r="H614" s="249">
        <v>70</v>
      </c>
      <c r="I614" s="248" t="s">
        <v>1214</v>
      </c>
      <c r="J614" s="249">
        <v>38</v>
      </c>
      <c r="K614" s="248" t="s">
        <v>2298</v>
      </c>
      <c r="L614" s="248" t="s">
        <v>2306</v>
      </c>
      <c r="M614" s="248">
        <v>5</v>
      </c>
      <c r="N614" s="248"/>
      <c r="O614" s="248" t="s">
        <v>3408</v>
      </c>
      <c r="P614" s="248" t="s">
        <v>6424</v>
      </c>
      <c r="Q614" s="248" t="s">
        <v>3405</v>
      </c>
      <c r="R614" s="250"/>
    </row>
    <row r="615" spans="1:18" x14ac:dyDescent="0.8">
      <c r="A615" s="248" t="s">
        <v>3425</v>
      </c>
      <c r="B615" s="248" t="s">
        <v>3426</v>
      </c>
      <c r="C615" s="248" t="s">
        <v>1531</v>
      </c>
      <c r="D615" s="248" t="s">
        <v>3427</v>
      </c>
      <c r="E615" s="248">
        <v>5</v>
      </c>
      <c r="F615" s="248" t="s">
        <v>2304</v>
      </c>
      <c r="G615" s="248" t="s">
        <v>2305</v>
      </c>
      <c r="H615" s="249">
        <v>71</v>
      </c>
      <c r="I615" s="248" t="s">
        <v>1210</v>
      </c>
      <c r="J615" s="249">
        <v>58</v>
      </c>
      <c r="K615" s="248" t="s">
        <v>2290</v>
      </c>
      <c r="L615" s="248" t="s">
        <v>2306</v>
      </c>
      <c r="M615" s="248">
        <v>6</v>
      </c>
      <c r="N615" s="248"/>
      <c r="O615" s="248" t="s">
        <v>3428</v>
      </c>
      <c r="P615" s="248" t="s">
        <v>6423</v>
      </c>
      <c r="Q615" s="248" t="s">
        <v>3425</v>
      </c>
      <c r="R615" s="250"/>
    </row>
    <row r="616" spans="1:18" x14ac:dyDescent="0.8">
      <c r="A616" s="248" t="s">
        <v>3429</v>
      </c>
      <c r="B616" s="248" t="s">
        <v>3430</v>
      </c>
      <c r="C616" s="248" t="s">
        <v>1532</v>
      </c>
      <c r="D616" s="248" t="s">
        <v>3431</v>
      </c>
      <c r="E616" s="248">
        <v>5</v>
      </c>
      <c r="F616" s="248" t="s">
        <v>2304</v>
      </c>
      <c r="G616" s="248" t="s">
        <v>2305</v>
      </c>
      <c r="H616" s="249">
        <v>71</v>
      </c>
      <c r="I616" s="248" t="s">
        <v>1210</v>
      </c>
      <c r="J616" s="249">
        <v>30</v>
      </c>
      <c r="K616" s="248" t="s">
        <v>2290</v>
      </c>
      <c r="L616" s="248" t="s">
        <v>2306</v>
      </c>
      <c r="M616" s="248">
        <v>5</v>
      </c>
      <c r="N616" s="248"/>
      <c r="O616" s="248" t="s">
        <v>3432</v>
      </c>
      <c r="P616" s="248" t="s">
        <v>6424</v>
      </c>
      <c r="Q616" s="248" t="s">
        <v>3429</v>
      </c>
      <c r="R616" s="250"/>
    </row>
    <row r="617" spans="1:18" x14ac:dyDescent="0.8">
      <c r="A617" s="248" t="s">
        <v>3433</v>
      </c>
      <c r="B617" s="248" t="s">
        <v>3434</v>
      </c>
      <c r="C617" s="248" t="s">
        <v>1533</v>
      </c>
      <c r="D617" s="248" t="s">
        <v>3435</v>
      </c>
      <c r="E617" s="248">
        <v>5</v>
      </c>
      <c r="F617" s="248" t="s">
        <v>2304</v>
      </c>
      <c r="G617" s="248" t="s">
        <v>2305</v>
      </c>
      <c r="H617" s="249">
        <v>71</v>
      </c>
      <c r="I617" s="248" t="s">
        <v>1210</v>
      </c>
      <c r="J617" s="249">
        <v>70</v>
      </c>
      <c r="K617" s="248" t="s">
        <v>2290</v>
      </c>
      <c r="L617" s="248" t="s">
        <v>2311</v>
      </c>
      <c r="M617" s="248">
        <v>9</v>
      </c>
      <c r="N617" s="248"/>
      <c r="O617" s="248" t="s">
        <v>3436</v>
      </c>
      <c r="P617" s="248" t="s">
        <v>6422</v>
      </c>
      <c r="Q617" s="248" t="s">
        <v>3433</v>
      </c>
      <c r="R617" s="250"/>
    </row>
    <row r="618" spans="1:18" x14ac:dyDescent="0.8">
      <c r="A618" s="248" t="s">
        <v>3437</v>
      </c>
      <c r="B618" s="248" t="s">
        <v>3438</v>
      </c>
      <c r="C618" s="248" t="s">
        <v>1534</v>
      </c>
      <c r="D618" s="248" t="s">
        <v>3439</v>
      </c>
      <c r="E618" s="248">
        <v>5</v>
      </c>
      <c r="F618" s="248" t="s">
        <v>2304</v>
      </c>
      <c r="G618" s="248" t="s">
        <v>2305</v>
      </c>
      <c r="H618" s="249">
        <v>71</v>
      </c>
      <c r="I618" s="248" t="s">
        <v>1210</v>
      </c>
      <c r="J618" s="249">
        <v>31</v>
      </c>
      <c r="K618" s="248" t="s">
        <v>2290</v>
      </c>
      <c r="L618" s="248" t="s">
        <v>2306</v>
      </c>
      <c r="M618" s="248">
        <v>5</v>
      </c>
      <c r="N618" s="248"/>
      <c r="O618" s="248" t="s">
        <v>3440</v>
      </c>
      <c r="P618" s="248" t="s">
        <v>6424</v>
      </c>
      <c r="Q618" s="248" t="s">
        <v>3437</v>
      </c>
      <c r="R618" s="250"/>
    </row>
    <row r="619" spans="1:18" x14ac:dyDescent="0.8">
      <c r="A619" s="248" t="s">
        <v>3441</v>
      </c>
      <c r="B619" s="248" t="s">
        <v>3442</v>
      </c>
      <c r="C619" s="248" t="s">
        <v>1535</v>
      </c>
      <c r="D619" s="248" t="s">
        <v>3443</v>
      </c>
      <c r="E619" s="248">
        <v>5</v>
      </c>
      <c r="F619" s="248" t="s">
        <v>2304</v>
      </c>
      <c r="G619" s="248" t="s">
        <v>2305</v>
      </c>
      <c r="H619" s="249">
        <v>71</v>
      </c>
      <c r="I619" s="248" t="s">
        <v>1210</v>
      </c>
      <c r="J619" s="249">
        <v>141</v>
      </c>
      <c r="K619" s="248" t="s">
        <v>2290</v>
      </c>
      <c r="L619" s="248" t="s">
        <v>2340</v>
      </c>
      <c r="M619" s="248">
        <v>13</v>
      </c>
      <c r="N619" s="248"/>
      <c r="O619" s="248" t="s">
        <v>3444</v>
      </c>
      <c r="P619" s="248" t="s">
        <v>6419</v>
      </c>
      <c r="Q619" s="248" t="s">
        <v>3441</v>
      </c>
      <c r="R619" s="250"/>
    </row>
    <row r="620" spans="1:18" x14ac:dyDescent="0.8">
      <c r="A620" s="248" t="s">
        <v>3445</v>
      </c>
      <c r="B620" s="248" t="s">
        <v>3446</v>
      </c>
      <c r="C620" s="248" t="s">
        <v>1536</v>
      </c>
      <c r="D620" s="248" t="s">
        <v>3447</v>
      </c>
      <c r="E620" s="248">
        <v>5</v>
      </c>
      <c r="F620" s="248" t="s">
        <v>2304</v>
      </c>
      <c r="G620" s="248" t="s">
        <v>2305</v>
      </c>
      <c r="H620" s="249">
        <v>71</v>
      </c>
      <c r="I620" s="248" t="s">
        <v>1210</v>
      </c>
      <c r="J620" s="249">
        <v>97</v>
      </c>
      <c r="K620" s="248" t="s">
        <v>2290</v>
      </c>
      <c r="L620" s="248" t="s">
        <v>2340</v>
      </c>
      <c r="M620" s="248">
        <v>12</v>
      </c>
      <c r="N620" s="248"/>
      <c r="O620" s="248" t="s">
        <v>3448</v>
      </c>
      <c r="P620" s="248" t="s">
        <v>6425</v>
      </c>
      <c r="Q620" s="248" t="s">
        <v>3445</v>
      </c>
      <c r="R620" s="250"/>
    </row>
    <row r="621" spans="1:18" x14ac:dyDescent="0.8">
      <c r="A621" s="248" t="s">
        <v>3449</v>
      </c>
      <c r="B621" s="248" t="s">
        <v>3450</v>
      </c>
      <c r="C621" s="248" t="s">
        <v>1537</v>
      </c>
      <c r="D621" s="248" t="s">
        <v>3451</v>
      </c>
      <c r="E621" s="248">
        <v>5</v>
      </c>
      <c r="F621" s="248" t="s">
        <v>2304</v>
      </c>
      <c r="G621" s="248" t="s">
        <v>2305</v>
      </c>
      <c r="H621" s="249">
        <v>71</v>
      </c>
      <c r="I621" s="248" t="s">
        <v>1210</v>
      </c>
      <c r="J621" s="249">
        <v>58</v>
      </c>
      <c r="K621" s="248" t="s">
        <v>2290</v>
      </c>
      <c r="L621" s="248" t="s">
        <v>2306</v>
      </c>
      <c r="M621" s="248">
        <v>5</v>
      </c>
      <c r="N621" s="248"/>
      <c r="O621" s="248" t="s">
        <v>3452</v>
      </c>
      <c r="P621" s="248" t="s">
        <v>6424</v>
      </c>
      <c r="Q621" s="248" t="s">
        <v>3449</v>
      </c>
      <c r="R621" s="250"/>
    </row>
    <row r="622" spans="1:18" x14ac:dyDescent="0.8">
      <c r="A622" s="248" t="s">
        <v>3453</v>
      </c>
      <c r="B622" s="248" t="s">
        <v>3454</v>
      </c>
      <c r="C622" s="248" t="s">
        <v>1538</v>
      </c>
      <c r="D622" s="248" t="s">
        <v>3455</v>
      </c>
      <c r="E622" s="248">
        <v>5</v>
      </c>
      <c r="F622" s="248" t="s">
        <v>2304</v>
      </c>
      <c r="G622" s="248" t="s">
        <v>2305</v>
      </c>
      <c r="H622" s="249">
        <v>71</v>
      </c>
      <c r="I622" s="248" t="s">
        <v>1210</v>
      </c>
      <c r="J622" s="249">
        <v>59</v>
      </c>
      <c r="K622" s="248" t="s">
        <v>2290</v>
      </c>
      <c r="L622" s="248" t="s">
        <v>2306</v>
      </c>
      <c r="M622" s="248">
        <v>6</v>
      </c>
      <c r="N622" s="248"/>
      <c r="O622" s="248" t="s">
        <v>3456</v>
      </c>
      <c r="P622" s="248" t="s">
        <v>6423</v>
      </c>
      <c r="Q622" s="248" t="s">
        <v>3453</v>
      </c>
      <c r="R622" s="250"/>
    </row>
    <row r="623" spans="1:18" x14ac:dyDescent="0.8">
      <c r="A623" s="248" t="s">
        <v>3457</v>
      </c>
      <c r="B623" s="248" t="s">
        <v>3458</v>
      </c>
      <c r="C623" s="248" t="s">
        <v>1539</v>
      </c>
      <c r="D623" s="248" t="s">
        <v>3459</v>
      </c>
      <c r="E623" s="248">
        <v>5</v>
      </c>
      <c r="F623" s="248" t="s">
        <v>2304</v>
      </c>
      <c r="G623" s="248" t="s">
        <v>2305</v>
      </c>
      <c r="H623" s="249">
        <v>71</v>
      </c>
      <c r="I623" s="248" t="s">
        <v>1210</v>
      </c>
      <c r="J623" s="249">
        <v>44</v>
      </c>
      <c r="K623" s="248" t="s">
        <v>2290</v>
      </c>
      <c r="L623" s="248" t="s">
        <v>2306</v>
      </c>
      <c r="M623" s="248">
        <v>6</v>
      </c>
      <c r="N623" s="248"/>
      <c r="O623" s="248" t="s">
        <v>3460</v>
      </c>
      <c r="P623" s="248" t="s">
        <v>6423</v>
      </c>
      <c r="Q623" s="248" t="s">
        <v>3457</v>
      </c>
      <c r="R623" s="250"/>
    </row>
    <row r="624" spans="1:18" x14ac:dyDescent="0.8">
      <c r="A624" s="248" t="s">
        <v>3461</v>
      </c>
      <c r="B624" s="248" t="s">
        <v>3462</v>
      </c>
      <c r="C624" s="248" t="s">
        <v>1540</v>
      </c>
      <c r="D624" s="248" t="s">
        <v>3463</v>
      </c>
      <c r="E624" s="248">
        <v>5</v>
      </c>
      <c r="F624" s="248" t="s">
        <v>2304</v>
      </c>
      <c r="G624" s="248" t="s">
        <v>2305</v>
      </c>
      <c r="H624" s="249">
        <v>71</v>
      </c>
      <c r="I624" s="248" t="s">
        <v>1210</v>
      </c>
      <c r="J624" s="249">
        <v>56</v>
      </c>
      <c r="K624" s="248" t="s">
        <v>2290</v>
      </c>
      <c r="L624" s="248" t="s">
        <v>2306</v>
      </c>
      <c r="M624" s="248">
        <v>5</v>
      </c>
      <c r="N624" s="248"/>
      <c r="O624" s="248" t="s">
        <v>3464</v>
      </c>
      <c r="P624" s="248" t="s">
        <v>6424</v>
      </c>
      <c r="Q624" s="248" t="s">
        <v>3461</v>
      </c>
      <c r="R624" s="250"/>
    </row>
    <row r="625" spans="1:18" x14ac:dyDescent="0.8">
      <c r="A625" s="248" t="s">
        <v>3465</v>
      </c>
      <c r="B625" s="248" t="s">
        <v>3466</v>
      </c>
      <c r="C625" s="248" t="s">
        <v>1541</v>
      </c>
      <c r="D625" s="248" t="s">
        <v>3467</v>
      </c>
      <c r="E625" s="248">
        <v>5</v>
      </c>
      <c r="F625" s="248" t="s">
        <v>2304</v>
      </c>
      <c r="G625" s="248" t="s">
        <v>2305</v>
      </c>
      <c r="H625" s="249">
        <v>71</v>
      </c>
      <c r="I625" s="248" t="s">
        <v>1210</v>
      </c>
      <c r="J625" s="249">
        <v>33</v>
      </c>
      <c r="K625" s="248" t="s">
        <v>2290</v>
      </c>
      <c r="L625" s="248" t="s">
        <v>2306</v>
      </c>
      <c r="M625" s="248">
        <v>5</v>
      </c>
      <c r="N625" s="248"/>
      <c r="O625" s="248" t="s">
        <v>3468</v>
      </c>
      <c r="P625" s="248" t="s">
        <v>6424</v>
      </c>
      <c r="Q625" s="248" t="s">
        <v>3465</v>
      </c>
      <c r="R625" s="250"/>
    </row>
    <row r="626" spans="1:18" x14ac:dyDescent="0.8">
      <c r="A626" s="248" t="s">
        <v>3485</v>
      </c>
      <c r="B626" s="248" t="s">
        <v>3486</v>
      </c>
      <c r="C626" s="248" t="s">
        <v>1586</v>
      </c>
      <c r="D626" s="248" t="s">
        <v>3487</v>
      </c>
      <c r="E626" s="248">
        <v>5</v>
      </c>
      <c r="F626" s="248" t="s">
        <v>2304</v>
      </c>
      <c r="G626" s="248" t="s">
        <v>2305</v>
      </c>
      <c r="H626" s="249">
        <v>72</v>
      </c>
      <c r="I626" s="248" t="s">
        <v>1217</v>
      </c>
      <c r="J626" s="249">
        <v>109</v>
      </c>
      <c r="K626" s="248" t="s">
        <v>2298</v>
      </c>
      <c r="L626" s="248" t="s">
        <v>2311</v>
      </c>
      <c r="M626" s="248">
        <v>10</v>
      </c>
      <c r="N626" s="248"/>
      <c r="O626" s="248" t="s">
        <v>3488</v>
      </c>
      <c r="P626" s="248" t="s">
        <v>6420</v>
      </c>
      <c r="Q626" s="248" t="s">
        <v>3485</v>
      </c>
      <c r="R626" s="250"/>
    </row>
    <row r="627" spans="1:18" x14ac:dyDescent="0.8">
      <c r="A627" s="248" t="s">
        <v>3489</v>
      </c>
      <c r="B627" s="248" t="s">
        <v>3490</v>
      </c>
      <c r="C627" s="248" t="s">
        <v>1587</v>
      </c>
      <c r="D627" s="248" t="s">
        <v>3491</v>
      </c>
      <c r="E627" s="248">
        <v>5</v>
      </c>
      <c r="F627" s="248" t="s">
        <v>2304</v>
      </c>
      <c r="G627" s="248" t="s">
        <v>2305</v>
      </c>
      <c r="H627" s="249">
        <v>72</v>
      </c>
      <c r="I627" s="248" t="s">
        <v>1217</v>
      </c>
      <c r="J627" s="249">
        <v>111</v>
      </c>
      <c r="K627" s="248" t="s">
        <v>2298</v>
      </c>
      <c r="L627" s="248" t="s">
        <v>2311</v>
      </c>
      <c r="M627" s="248">
        <v>10</v>
      </c>
      <c r="N627" s="248"/>
      <c r="O627" s="248" t="s">
        <v>3492</v>
      </c>
      <c r="P627" s="248" t="s">
        <v>6420</v>
      </c>
      <c r="Q627" s="248" t="s">
        <v>3489</v>
      </c>
      <c r="R627" s="250"/>
    </row>
    <row r="628" spans="1:18" x14ac:dyDescent="0.8">
      <c r="A628" s="248" t="s">
        <v>3493</v>
      </c>
      <c r="B628" s="248" t="s">
        <v>3494</v>
      </c>
      <c r="C628" s="248" t="s">
        <v>1588</v>
      </c>
      <c r="D628" s="248" t="s">
        <v>3495</v>
      </c>
      <c r="E628" s="248">
        <v>5</v>
      </c>
      <c r="F628" s="248" t="s">
        <v>2304</v>
      </c>
      <c r="G628" s="248" t="s">
        <v>2305</v>
      </c>
      <c r="H628" s="249">
        <v>72</v>
      </c>
      <c r="I628" s="248" t="s">
        <v>1217</v>
      </c>
      <c r="J628" s="249">
        <v>60</v>
      </c>
      <c r="K628" s="248" t="s">
        <v>2298</v>
      </c>
      <c r="L628" s="248" t="s">
        <v>2306</v>
      </c>
      <c r="M628" s="248">
        <v>6</v>
      </c>
      <c r="N628" s="248"/>
      <c r="O628" s="248" t="s">
        <v>3496</v>
      </c>
      <c r="P628" s="248" t="s">
        <v>6423</v>
      </c>
      <c r="Q628" s="248" t="s">
        <v>3493</v>
      </c>
      <c r="R628" s="250"/>
    </row>
    <row r="629" spans="1:18" x14ac:dyDescent="0.8">
      <c r="A629" s="248" t="s">
        <v>3497</v>
      </c>
      <c r="B629" s="248" t="s">
        <v>3498</v>
      </c>
      <c r="C629" s="248" t="s">
        <v>1589</v>
      </c>
      <c r="D629" s="248" t="s">
        <v>3499</v>
      </c>
      <c r="E629" s="248">
        <v>5</v>
      </c>
      <c r="F629" s="248" t="s">
        <v>2304</v>
      </c>
      <c r="G629" s="248" t="s">
        <v>2305</v>
      </c>
      <c r="H629" s="249">
        <v>72</v>
      </c>
      <c r="I629" s="248" t="s">
        <v>1217</v>
      </c>
      <c r="J629" s="249">
        <v>60</v>
      </c>
      <c r="K629" s="248" t="s">
        <v>2298</v>
      </c>
      <c r="L629" s="248" t="s">
        <v>2306</v>
      </c>
      <c r="M629" s="248">
        <v>6</v>
      </c>
      <c r="N629" s="248"/>
      <c r="O629" s="248" t="s">
        <v>3500</v>
      </c>
      <c r="P629" s="248" t="s">
        <v>6423</v>
      </c>
      <c r="Q629" s="248" t="s">
        <v>3497</v>
      </c>
      <c r="R629" s="250"/>
    </row>
    <row r="630" spans="1:18" x14ac:dyDescent="0.8">
      <c r="A630" s="248" t="s">
        <v>3501</v>
      </c>
      <c r="B630" s="248" t="s">
        <v>3502</v>
      </c>
      <c r="C630" s="248" t="s">
        <v>1590</v>
      </c>
      <c r="D630" s="248" t="s">
        <v>3503</v>
      </c>
      <c r="E630" s="248">
        <v>5</v>
      </c>
      <c r="F630" s="248" t="s">
        <v>2304</v>
      </c>
      <c r="G630" s="248" t="s">
        <v>2305</v>
      </c>
      <c r="H630" s="249">
        <v>72</v>
      </c>
      <c r="I630" s="248" t="s">
        <v>1217</v>
      </c>
      <c r="J630" s="249">
        <v>60</v>
      </c>
      <c r="K630" s="248" t="s">
        <v>2298</v>
      </c>
      <c r="L630" s="248" t="s">
        <v>2306</v>
      </c>
      <c r="M630" s="248">
        <v>6</v>
      </c>
      <c r="N630" s="248"/>
      <c r="O630" s="248" t="s">
        <v>3504</v>
      </c>
      <c r="P630" s="248" t="s">
        <v>6423</v>
      </c>
      <c r="Q630" s="248" t="s">
        <v>3501</v>
      </c>
      <c r="R630" s="250"/>
    </row>
    <row r="631" spans="1:18" x14ac:dyDescent="0.8">
      <c r="A631" s="248" t="s">
        <v>3505</v>
      </c>
      <c r="B631" s="248" t="s">
        <v>3506</v>
      </c>
      <c r="C631" s="248" t="s">
        <v>1591</v>
      </c>
      <c r="D631" s="248" t="s">
        <v>3507</v>
      </c>
      <c r="E631" s="248">
        <v>5</v>
      </c>
      <c r="F631" s="248" t="s">
        <v>2304</v>
      </c>
      <c r="G631" s="248" t="s">
        <v>2305</v>
      </c>
      <c r="H631" s="249">
        <v>72</v>
      </c>
      <c r="I631" s="248" t="s">
        <v>1217</v>
      </c>
      <c r="J631" s="249">
        <v>60</v>
      </c>
      <c r="K631" s="248" t="s">
        <v>2298</v>
      </c>
      <c r="L631" s="248" t="s">
        <v>2306</v>
      </c>
      <c r="M631" s="248">
        <v>6</v>
      </c>
      <c r="N631" s="248"/>
      <c r="O631" s="248" t="s">
        <v>3508</v>
      </c>
      <c r="P631" s="248" t="s">
        <v>6423</v>
      </c>
      <c r="Q631" s="248" t="s">
        <v>3505</v>
      </c>
      <c r="R631" s="250"/>
    </row>
    <row r="632" spans="1:18" x14ac:dyDescent="0.8">
      <c r="A632" s="248" t="s">
        <v>3509</v>
      </c>
      <c r="B632" s="248" t="s">
        <v>3510</v>
      </c>
      <c r="C632" s="248" t="s">
        <v>1592</v>
      </c>
      <c r="D632" s="248" t="s">
        <v>3511</v>
      </c>
      <c r="E632" s="248">
        <v>5</v>
      </c>
      <c r="F632" s="248" t="s">
        <v>2304</v>
      </c>
      <c r="G632" s="248" t="s">
        <v>2305</v>
      </c>
      <c r="H632" s="249">
        <v>72</v>
      </c>
      <c r="I632" s="248" t="s">
        <v>1217</v>
      </c>
      <c r="J632" s="249">
        <v>137</v>
      </c>
      <c r="K632" s="248" t="s">
        <v>2298</v>
      </c>
      <c r="L632" s="248" t="s">
        <v>2340</v>
      </c>
      <c r="M632" s="248">
        <v>13</v>
      </c>
      <c r="N632" s="248"/>
      <c r="O632" s="248" t="s">
        <v>3512</v>
      </c>
      <c r="P632" s="248" t="s">
        <v>6419</v>
      </c>
      <c r="Q632" s="248" t="s">
        <v>3509</v>
      </c>
      <c r="R632" s="250"/>
    </row>
    <row r="633" spans="1:18" x14ac:dyDescent="0.8">
      <c r="A633" s="248" t="s">
        <v>3513</v>
      </c>
      <c r="B633" s="248" t="s">
        <v>3514</v>
      </c>
      <c r="C633" s="248" t="s">
        <v>1593</v>
      </c>
      <c r="D633" s="248" t="s">
        <v>3515</v>
      </c>
      <c r="E633" s="248">
        <v>5</v>
      </c>
      <c r="F633" s="248" t="s">
        <v>2304</v>
      </c>
      <c r="G633" s="248" t="s">
        <v>2305</v>
      </c>
      <c r="H633" s="249">
        <v>72</v>
      </c>
      <c r="I633" s="248" t="s">
        <v>1217</v>
      </c>
      <c r="J633" s="249">
        <v>60</v>
      </c>
      <c r="K633" s="248" t="s">
        <v>2298</v>
      </c>
      <c r="L633" s="248" t="s">
        <v>2306</v>
      </c>
      <c r="M633" s="248">
        <v>5</v>
      </c>
      <c r="N633" s="248"/>
      <c r="O633" s="248" t="s">
        <v>3516</v>
      </c>
      <c r="P633" s="248" t="s">
        <v>6424</v>
      </c>
      <c r="Q633" s="248" t="s">
        <v>3513</v>
      </c>
      <c r="R633" s="250"/>
    </row>
    <row r="634" spans="1:18" x14ac:dyDescent="0.8">
      <c r="A634" s="248" t="s">
        <v>3520</v>
      </c>
      <c r="B634" s="248" t="s">
        <v>3521</v>
      </c>
      <c r="C634" s="248" t="s">
        <v>1545</v>
      </c>
      <c r="D634" s="248" t="s">
        <v>3522</v>
      </c>
      <c r="E634" s="248">
        <v>5</v>
      </c>
      <c r="F634" s="248" t="s">
        <v>2304</v>
      </c>
      <c r="G634" s="248" t="s">
        <v>2305</v>
      </c>
      <c r="H634" s="249">
        <v>73</v>
      </c>
      <c r="I634" s="248" t="s">
        <v>1211</v>
      </c>
      <c r="J634" s="249">
        <v>120</v>
      </c>
      <c r="K634" s="248" t="s">
        <v>2298</v>
      </c>
      <c r="L634" s="248" t="s">
        <v>2340</v>
      </c>
      <c r="M634" s="248">
        <v>13</v>
      </c>
      <c r="N634" s="248"/>
      <c r="O634" s="248" t="s">
        <v>3523</v>
      </c>
      <c r="P634" s="248" t="s">
        <v>6419</v>
      </c>
      <c r="Q634" s="248" t="s">
        <v>3520</v>
      </c>
      <c r="R634" s="250"/>
    </row>
    <row r="635" spans="1:18" x14ac:dyDescent="0.8">
      <c r="A635" s="248" t="s">
        <v>3524</v>
      </c>
      <c r="B635" s="248" t="s">
        <v>3525</v>
      </c>
      <c r="C635" s="248" t="s">
        <v>1546</v>
      </c>
      <c r="D635" s="248" t="s">
        <v>3526</v>
      </c>
      <c r="E635" s="248">
        <v>5</v>
      </c>
      <c r="F635" s="248" t="s">
        <v>2304</v>
      </c>
      <c r="G635" s="248" t="s">
        <v>2305</v>
      </c>
      <c r="H635" s="249">
        <v>73</v>
      </c>
      <c r="I635" s="248" t="s">
        <v>1211</v>
      </c>
      <c r="J635" s="249">
        <v>60</v>
      </c>
      <c r="K635" s="248" t="s">
        <v>2298</v>
      </c>
      <c r="L635" s="248" t="s">
        <v>2306</v>
      </c>
      <c r="M635" s="248">
        <v>6</v>
      </c>
      <c r="N635" s="248"/>
      <c r="O635" s="248" t="s">
        <v>3527</v>
      </c>
      <c r="P635" s="248" t="s">
        <v>6423</v>
      </c>
      <c r="Q635" s="248" t="s">
        <v>3524</v>
      </c>
      <c r="R635" s="250"/>
    </row>
    <row r="636" spans="1:18" x14ac:dyDescent="0.8">
      <c r="A636" s="248" t="s">
        <v>3528</v>
      </c>
      <c r="B636" s="248" t="s">
        <v>3529</v>
      </c>
      <c r="C636" s="248" t="s">
        <v>1547</v>
      </c>
      <c r="D636" s="248" t="s">
        <v>3530</v>
      </c>
      <c r="E636" s="248">
        <v>5</v>
      </c>
      <c r="F636" s="248" t="s">
        <v>2304</v>
      </c>
      <c r="G636" s="248" t="s">
        <v>2305</v>
      </c>
      <c r="H636" s="249">
        <v>73</v>
      </c>
      <c r="I636" s="248" t="s">
        <v>1211</v>
      </c>
      <c r="J636" s="249">
        <v>58</v>
      </c>
      <c r="K636" s="248" t="s">
        <v>2298</v>
      </c>
      <c r="L636" s="248" t="s">
        <v>2306</v>
      </c>
      <c r="M636" s="248">
        <v>6</v>
      </c>
      <c r="N636" s="248"/>
      <c r="O636" s="248" t="s">
        <v>3531</v>
      </c>
      <c r="P636" s="248" t="s">
        <v>6423</v>
      </c>
      <c r="Q636" s="248" t="s">
        <v>3528</v>
      </c>
      <c r="R636" s="250"/>
    </row>
    <row r="637" spans="1:18" x14ac:dyDescent="0.8">
      <c r="A637" s="248" t="s">
        <v>3532</v>
      </c>
      <c r="B637" s="248" t="s">
        <v>3533</v>
      </c>
      <c r="C637" s="248" t="s">
        <v>1548</v>
      </c>
      <c r="D637" s="248" t="s">
        <v>3534</v>
      </c>
      <c r="E637" s="248">
        <v>5</v>
      </c>
      <c r="F637" s="248" t="s">
        <v>2304</v>
      </c>
      <c r="G637" s="248" t="s">
        <v>2305</v>
      </c>
      <c r="H637" s="249">
        <v>73</v>
      </c>
      <c r="I637" s="248" t="s">
        <v>1211</v>
      </c>
      <c r="J637" s="249">
        <v>38</v>
      </c>
      <c r="K637" s="248" t="s">
        <v>2298</v>
      </c>
      <c r="L637" s="248" t="s">
        <v>2306</v>
      </c>
      <c r="M637" s="248">
        <v>6</v>
      </c>
      <c r="N637" s="248"/>
      <c r="O637" s="248" t="s">
        <v>3535</v>
      </c>
      <c r="P637" s="248" t="s">
        <v>6423</v>
      </c>
      <c r="Q637" s="248" t="s">
        <v>3532</v>
      </c>
      <c r="R637" s="250"/>
    </row>
    <row r="638" spans="1:18" x14ac:dyDescent="0.8">
      <c r="A638" s="248" t="s">
        <v>3536</v>
      </c>
      <c r="B638" s="248" t="s">
        <v>3537</v>
      </c>
      <c r="C638" s="248" t="s">
        <v>1549</v>
      </c>
      <c r="D638" s="248" t="s">
        <v>3538</v>
      </c>
      <c r="E638" s="248">
        <v>5</v>
      </c>
      <c r="F638" s="248" t="s">
        <v>2304</v>
      </c>
      <c r="G638" s="248" t="s">
        <v>2305</v>
      </c>
      <c r="H638" s="249">
        <v>73</v>
      </c>
      <c r="I638" s="248" t="s">
        <v>1211</v>
      </c>
      <c r="J638" s="249">
        <v>79</v>
      </c>
      <c r="K638" s="248" t="s">
        <v>2298</v>
      </c>
      <c r="L638" s="248" t="s">
        <v>2311</v>
      </c>
      <c r="M638" s="248">
        <v>9</v>
      </c>
      <c r="N638" s="248"/>
      <c r="O638" s="248" t="s">
        <v>3539</v>
      </c>
      <c r="P638" s="248" t="s">
        <v>6422</v>
      </c>
      <c r="Q638" s="248" t="s">
        <v>3536</v>
      </c>
      <c r="R638" s="250"/>
    </row>
    <row r="639" spans="1:18" x14ac:dyDescent="0.8">
      <c r="A639" s="248" t="s">
        <v>3540</v>
      </c>
      <c r="B639" s="248" t="s">
        <v>3541</v>
      </c>
      <c r="C639" s="248" t="s">
        <v>1550</v>
      </c>
      <c r="D639" s="248" t="s">
        <v>3542</v>
      </c>
      <c r="E639" s="248">
        <v>5</v>
      </c>
      <c r="F639" s="248" t="s">
        <v>2304</v>
      </c>
      <c r="G639" s="248" t="s">
        <v>2305</v>
      </c>
      <c r="H639" s="249">
        <v>73</v>
      </c>
      <c r="I639" s="248" t="s">
        <v>1211</v>
      </c>
      <c r="J639" s="249">
        <v>136</v>
      </c>
      <c r="K639" s="248" t="s">
        <v>2298</v>
      </c>
      <c r="L639" s="248" t="s">
        <v>2340</v>
      </c>
      <c r="M639" s="248">
        <v>13</v>
      </c>
      <c r="N639" s="248"/>
      <c r="O639" s="248" t="s">
        <v>3543</v>
      </c>
      <c r="P639" s="248" t="s">
        <v>6419</v>
      </c>
      <c r="Q639" s="248" t="s">
        <v>3540</v>
      </c>
      <c r="R639" s="250"/>
    </row>
    <row r="640" spans="1:18" x14ac:dyDescent="0.8">
      <c r="A640" s="248" t="s">
        <v>3544</v>
      </c>
      <c r="B640" s="248" t="s">
        <v>3545</v>
      </c>
      <c r="C640" s="248" t="s">
        <v>1551</v>
      </c>
      <c r="D640" s="248" t="s">
        <v>3546</v>
      </c>
      <c r="E640" s="248">
        <v>5</v>
      </c>
      <c r="F640" s="248" t="s">
        <v>2304</v>
      </c>
      <c r="G640" s="248" t="s">
        <v>2305</v>
      </c>
      <c r="H640" s="249">
        <v>73</v>
      </c>
      <c r="I640" s="248" t="s">
        <v>1211</v>
      </c>
      <c r="J640" s="249">
        <v>34</v>
      </c>
      <c r="K640" s="248" t="s">
        <v>2298</v>
      </c>
      <c r="L640" s="248" t="s">
        <v>2306</v>
      </c>
      <c r="M640" s="248">
        <v>5</v>
      </c>
      <c r="N640" s="248"/>
      <c r="O640" s="248" t="s">
        <v>3547</v>
      </c>
      <c r="P640" s="248" t="s">
        <v>6424</v>
      </c>
      <c r="Q640" s="248" t="s">
        <v>3544</v>
      </c>
      <c r="R640" s="250"/>
    </row>
    <row r="641" spans="1:18" x14ac:dyDescent="0.8">
      <c r="A641" s="248" t="s">
        <v>3555</v>
      </c>
      <c r="B641" s="248" t="s">
        <v>3556</v>
      </c>
      <c r="C641" s="248" t="s">
        <v>1583</v>
      </c>
      <c r="D641" s="248" t="s">
        <v>3557</v>
      </c>
      <c r="E641" s="248">
        <v>5</v>
      </c>
      <c r="F641" s="248" t="s">
        <v>2296</v>
      </c>
      <c r="G641" s="248" t="s">
        <v>2297</v>
      </c>
      <c r="H641" s="249">
        <v>74</v>
      </c>
      <c r="I641" s="248" t="s">
        <v>1216</v>
      </c>
      <c r="J641" s="249">
        <v>300</v>
      </c>
      <c r="K641" s="248" t="s">
        <v>2290</v>
      </c>
      <c r="L641" s="248" t="s">
        <v>2299</v>
      </c>
      <c r="M641" s="248">
        <v>15</v>
      </c>
      <c r="N641" s="248"/>
      <c r="O641" s="248" t="s">
        <v>3558</v>
      </c>
      <c r="P641" s="248" t="s">
        <v>6416</v>
      </c>
      <c r="Q641" s="248" t="s">
        <v>3555</v>
      </c>
      <c r="R641" s="250"/>
    </row>
    <row r="642" spans="1:18" x14ac:dyDescent="0.8">
      <c r="A642" s="248" t="s">
        <v>3563</v>
      </c>
      <c r="B642" s="248" t="s">
        <v>3564</v>
      </c>
      <c r="C642" s="248" t="s">
        <v>1580</v>
      </c>
      <c r="D642" s="248" t="s">
        <v>3565</v>
      </c>
      <c r="E642" s="248">
        <v>5</v>
      </c>
      <c r="F642" s="248" t="s">
        <v>2304</v>
      </c>
      <c r="G642" s="248" t="s">
        <v>2305</v>
      </c>
      <c r="H642" s="249">
        <v>75</v>
      </c>
      <c r="I642" s="248" t="s">
        <v>1215</v>
      </c>
      <c r="J642" s="249">
        <v>90</v>
      </c>
      <c r="K642" s="248" t="s">
        <v>2298</v>
      </c>
      <c r="L642" s="248" t="s">
        <v>2311</v>
      </c>
      <c r="M642" s="248">
        <v>9</v>
      </c>
      <c r="N642" s="248"/>
      <c r="O642" s="248" t="s">
        <v>3566</v>
      </c>
      <c r="P642" s="248" t="s">
        <v>6422</v>
      </c>
      <c r="Q642" s="248" t="s">
        <v>3563</v>
      </c>
      <c r="R642" s="250"/>
    </row>
    <row r="643" spans="1:18" x14ac:dyDescent="0.8">
      <c r="A643" s="248" t="s">
        <v>3567</v>
      </c>
      <c r="B643" s="248" t="s">
        <v>3568</v>
      </c>
      <c r="C643" s="248" t="s">
        <v>1581</v>
      </c>
      <c r="D643" s="248" t="s">
        <v>3569</v>
      </c>
      <c r="E643" s="248">
        <v>5</v>
      </c>
      <c r="F643" s="248" t="s">
        <v>2304</v>
      </c>
      <c r="G643" s="248" t="s">
        <v>2305</v>
      </c>
      <c r="H643" s="249">
        <v>75</v>
      </c>
      <c r="I643" s="248" t="s">
        <v>1215</v>
      </c>
      <c r="J643" s="249">
        <v>30</v>
      </c>
      <c r="K643" s="248" t="s">
        <v>2298</v>
      </c>
      <c r="L643" s="248" t="s">
        <v>2306</v>
      </c>
      <c r="M643" s="248">
        <v>6</v>
      </c>
      <c r="N643" s="248"/>
      <c r="O643" s="248" t="s">
        <v>3570</v>
      </c>
      <c r="P643" s="248" t="s">
        <v>6423</v>
      </c>
      <c r="Q643" s="248" t="s">
        <v>3567</v>
      </c>
      <c r="R643" s="250"/>
    </row>
    <row r="644" spans="1:18" x14ac:dyDescent="0.8">
      <c r="A644" s="248" t="s">
        <v>3575</v>
      </c>
      <c r="B644" s="248" t="s">
        <v>3576</v>
      </c>
      <c r="C644" s="248" t="s">
        <v>1562</v>
      </c>
      <c r="D644" s="248" t="s">
        <v>3577</v>
      </c>
      <c r="E644" s="248">
        <v>5</v>
      </c>
      <c r="F644" s="248" t="s">
        <v>2304</v>
      </c>
      <c r="G644" s="248" t="s">
        <v>2305</v>
      </c>
      <c r="H644" s="249">
        <v>76</v>
      </c>
      <c r="I644" s="248" t="s">
        <v>1213</v>
      </c>
      <c r="J644" s="249">
        <v>33</v>
      </c>
      <c r="K644" s="248" t="s">
        <v>2290</v>
      </c>
      <c r="L644" s="248" t="s">
        <v>2306</v>
      </c>
      <c r="M644" s="248">
        <v>5</v>
      </c>
      <c r="N644" s="248"/>
      <c r="O644" s="248" t="s">
        <v>3578</v>
      </c>
      <c r="P644" s="248" t="s">
        <v>6424</v>
      </c>
      <c r="Q644" s="248" t="s">
        <v>3575</v>
      </c>
      <c r="R644" s="250"/>
    </row>
    <row r="645" spans="1:18" x14ac:dyDescent="0.8">
      <c r="A645" s="248" t="s">
        <v>3579</v>
      </c>
      <c r="B645" s="248" t="s">
        <v>3580</v>
      </c>
      <c r="C645" s="248" t="s">
        <v>1563</v>
      </c>
      <c r="D645" s="248" t="s">
        <v>3581</v>
      </c>
      <c r="E645" s="248">
        <v>5</v>
      </c>
      <c r="F645" s="248" t="s">
        <v>2304</v>
      </c>
      <c r="G645" s="248" t="s">
        <v>2305</v>
      </c>
      <c r="H645" s="249">
        <v>76</v>
      </c>
      <c r="I645" s="248" t="s">
        <v>1213</v>
      </c>
      <c r="J645" s="249">
        <v>30</v>
      </c>
      <c r="K645" s="248" t="s">
        <v>2290</v>
      </c>
      <c r="L645" s="248" t="s">
        <v>2306</v>
      </c>
      <c r="M645" s="248">
        <v>5</v>
      </c>
      <c r="N645" s="248"/>
      <c r="O645" s="248" t="s">
        <v>3582</v>
      </c>
      <c r="P645" s="248" t="s">
        <v>6424</v>
      </c>
      <c r="Q645" s="248" t="s">
        <v>3579</v>
      </c>
      <c r="R645" s="250"/>
    </row>
    <row r="646" spans="1:18" x14ac:dyDescent="0.8">
      <c r="A646" s="248" t="s">
        <v>3583</v>
      </c>
      <c r="B646" s="248" t="s">
        <v>3584</v>
      </c>
      <c r="C646" s="248" t="s">
        <v>1564</v>
      </c>
      <c r="D646" s="248" t="s">
        <v>3585</v>
      </c>
      <c r="E646" s="248">
        <v>5</v>
      </c>
      <c r="F646" s="248" t="s">
        <v>2304</v>
      </c>
      <c r="G646" s="248" t="s">
        <v>2305</v>
      </c>
      <c r="H646" s="249">
        <v>76</v>
      </c>
      <c r="I646" s="248" t="s">
        <v>1213</v>
      </c>
      <c r="J646" s="249">
        <v>114</v>
      </c>
      <c r="K646" s="248" t="s">
        <v>2290</v>
      </c>
      <c r="L646" s="248" t="s">
        <v>2340</v>
      </c>
      <c r="M646" s="248">
        <v>13</v>
      </c>
      <c r="N646" s="248"/>
      <c r="O646" s="248" t="s">
        <v>3586</v>
      </c>
      <c r="P646" s="248" t="s">
        <v>6419</v>
      </c>
      <c r="Q646" s="248" t="s">
        <v>3583</v>
      </c>
      <c r="R646" s="250"/>
    </row>
    <row r="647" spans="1:18" x14ac:dyDescent="0.8">
      <c r="A647" s="248" t="s">
        <v>3587</v>
      </c>
      <c r="B647" s="248" t="s">
        <v>3588</v>
      </c>
      <c r="C647" s="248" t="s">
        <v>1565</v>
      </c>
      <c r="D647" s="248" t="s">
        <v>3589</v>
      </c>
      <c r="E647" s="248">
        <v>5</v>
      </c>
      <c r="F647" s="248" t="s">
        <v>2304</v>
      </c>
      <c r="G647" s="248" t="s">
        <v>2305</v>
      </c>
      <c r="H647" s="249">
        <v>76</v>
      </c>
      <c r="I647" s="248" t="s">
        <v>1213</v>
      </c>
      <c r="J647" s="249">
        <v>77</v>
      </c>
      <c r="K647" s="248" t="s">
        <v>2290</v>
      </c>
      <c r="L647" s="248" t="s">
        <v>2311</v>
      </c>
      <c r="M647" s="248">
        <v>10</v>
      </c>
      <c r="N647" s="248"/>
      <c r="O647" s="248" t="s">
        <v>3590</v>
      </c>
      <c r="P647" s="248" t="s">
        <v>6420</v>
      </c>
      <c r="Q647" s="248" t="s">
        <v>3587</v>
      </c>
      <c r="R647" s="250"/>
    </row>
    <row r="648" spans="1:18" x14ac:dyDescent="0.8">
      <c r="A648" s="248" t="s">
        <v>3591</v>
      </c>
      <c r="B648" s="248" t="s">
        <v>3592</v>
      </c>
      <c r="C648" s="248" t="s">
        <v>1566</v>
      </c>
      <c r="D648" s="248" t="s">
        <v>3593</v>
      </c>
      <c r="E648" s="248">
        <v>5</v>
      </c>
      <c r="F648" s="248" t="s">
        <v>2304</v>
      </c>
      <c r="G648" s="248" t="s">
        <v>2305</v>
      </c>
      <c r="H648" s="249">
        <v>76</v>
      </c>
      <c r="I648" s="248" t="s">
        <v>1213</v>
      </c>
      <c r="J648" s="249">
        <v>35</v>
      </c>
      <c r="K648" s="248" t="s">
        <v>2290</v>
      </c>
      <c r="L648" s="248" t="s">
        <v>2306</v>
      </c>
      <c r="M648" s="248">
        <v>6</v>
      </c>
      <c r="N648" s="248"/>
      <c r="O648" s="248" t="s">
        <v>3594</v>
      </c>
      <c r="P648" s="248" t="s">
        <v>6423</v>
      </c>
      <c r="Q648" s="248" t="s">
        <v>3591</v>
      </c>
      <c r="R648" s="250"/>
    </row>
    <row r="649" spans="1:18" x14ac:dyDescent="0.8">
      <c r="A649" s="248" t="s">
        <v>3595</v>
      </c>
      <c r="B649" s="248" t="s">
        <v>3596</v>
      </c>
      <c r="C649" s="248" t="s">
        <v>1567</v>
      </c>
      <c r="D649" s="248" t="s">
        <v>3597</v>
      </c>
      <c r="E649" s="248">
        <v>5</v>
      </c>
      <c r="F649" s="248" t="s">
        <v>2304</v>
      </c>
      <c r="G649" s="248" t="s">
        <v>2305</v>
      </c>
      <c r="H649" s="249">
        <v>76</v>
      </c>
      <c r="I649" s="248" t="s">
        <v>1213</v>
      </c>
      <c r="J649" s="249">
        <v>30</v>
      </c>
      <c r="K649" s="248" t="s">
        <v>2290</v>
      </c>
      <c r="L649" s="248" t="s">
        <v>2306</v>
      </c>
      <c r="M649" s="248">
        <v>6</v>
      </c>
      <c r="N649" s="248"/>
      <c r="O649" s="248" t="s">
        <v>3598</v>
      </c>
      <c r="P649" s="248" t="s">
        <v>6423</v>
      </c>
      <c r="Q649" s="248" t="s">
        <v>3595</v>
      </c>
      <c r="R649" s="250"/>
    </row>
    <row r="650" spans="1:18" x14ac:dyDescent="0.8">
      <c r="A650" s="248" t="s">
        <v>3599</v>
      </c>
      <c r="B650" s="248" t="s">
        <v>3600</v>
      </c>
      <c r="C650" s="248" t="s">
        <v>1568</v>
      </c>
      <c r="D650" s="248" t="s">
        <v>3601</v>
      </c>
      <c r="E650" s="248">
        <v>5</v>
      </c>
      <c r="F650" s="248" t="s">
        <v>2304</v>
      </c>
      <c r="G650" s="248" t="s">
        <v>2305</v>
      </c>
      <c r="H650" s="249">
        <v>76</v>
      </c>
      <c r="I650" s="248" t="s">
        <v>1213</v>
      </c>
      <c r="J650" s="249">
        <v>30</v>
      </c>
      <c r="K650" s="248" t="s">
        <v>2290</v>
      </c>
      <c r="L650" s="248" t="s">
        <v>2306</v>
      </c>
      <c r="M650" s="248">
        <v>5</v>
      </c>
      <c r="N650" s="248"/>
      <c r="O650" s="248" t="s">
        <v>3602</v>
      </c>
      <c r="P650" s="248" t="s">
        <v>6424</v>
      </c>
      <c r="Q650" s="248" t="s">
        <v>3599</v>
      </c>
      <c r="R650" s="250"/>
    </row>
    <row r="651" spans="1:18" x14ac:dyDescent="0.8">
      <c r="A651" s="248" t="s">
        <v>3606</v>
      </c>
      <c r="B651" s="248" t="s">
        <v>3607</v>
      </c>
      <c r="C651" s="248" t="s">
        <v>1554</v>
      </c>
      <c r="D651" s="248" t="s">
        <v>3608</v>
      </c>
      <c r="E651" s="248">
        <v>5</v>
      </c>
      <c r="F651" s="248" t="s">
        <v>2304</v>
      </c>
      <c r="G651" s="248" t="s">
        <v>2305</v>
      </c>
      <c r="H651" s="249">
        <v>77</v>
      </c>
      <c r="I651" s="248" t="s">
        <v>1212</v>
      </c>
      <c r="J651" s="249">
        <v>30</v>
      </c>
      <c r="K651" s="248" t="s">
        <v>2298</v>
      </c>
      <c r="L651" s="248" t="s">
        <v>2306</v>
      </c>
      <c r="M651" s="248">
        <v>6</v>
      </c>
      <c r="N651" s="248"/>
      <c r="O651" s="248" t="s">
        <v>3609</v>
      </c>
      <c r="P651" s="248" t="s">
        <v>6423</v>
      </c>
      <c r="Q651" s="248" t="s">
        <v>3606</v>
      </c>
      <c r="R651" s="250"/>
    </row>
    <row r="652" spans="1:18" x14ac:dyDescent="0.8">
      <c r="A652" s="248" t="s">
        <v>3610</v>
      </c>
      <c r="B652" s="248" t="s">
        <v>3611</v>
      </c>
      <c r="C652" s="248" t="s">
        <v>1555</v>
      </c>
      <c r="D652" s="248" t="s">
        <v>3612</v>
      </c>
      <c r="E652" s="248">
        <v>5</v>
      </c>
      <c r="F652" s="248" t="s">
        <v>2304</v>
      </c>
      <c r="G652" s="248" t="s">
        <v>2305</v>
      </c>
      <c r="H652" s="249">
        <v>77</v>
      </c>
      <c r="I652" s="248" t="s">
        <v>1212</v>
      </c>
      <c r="J652" s="249">
        <v>60</v>
      </c>
      <c r="K652" s="248" t="s">
        <v>2298</v>
      </c>
      <c r="L652" s="248" t="s">
        <v>2306</v>
      </c>
      <c r="M652" s="248">
        <v>6</v>
      </c>
      <c r="N652" s="248"/>
      <c r="O652" s="248" t="s">
        <v>3613</v>
      </c>
      <c r="P652" s="248" t="s">
        <v>6423</v>
      </c>
      <c r="Q652" s="248" t="s">
        <v>3610</v>
      </c>
      <c r="R652" s="250"/>
    </row>
    <row r="653" spans="1:18" x14ac:dyDescent="0.8">
      <c r="A653" s="248" t="s">
        <v>3614</v>
      </c>
      <c r="B653" s="248" t="s">
        <v>3615</v>
      </c>
      <c r="C653" s="248" t="s">
        <v>1556</v>
      </c>
      <c r="D653" s="248" t="s">
        <v>3616</v>
      </c>
      <c r="E653" s="248">
        <v>5</v>
      </c>
      <c r="F653" s="248" t="s">
        <v>2304</v>
      </c>
      <c r="G653" s="248" t="s">
        <v>2305</v>
      </c>
      <c r="H653" s="249">
        <v>77</v>
      </c>
      <c r="I653" s="248" t="s">
        <v>1212</v>
      </c>
      <c r="J653" s="249">
        <v>134</v>
      </c>
      <c r="K653" s="248" t="s">
        <v>2298</v>
      </c>
      <c r="L653" s="248" t="s">
        <v>2340</v>
      </c>
      <c r="M653" s="248">
        <v>13</v>
      </c>
      <c r="N653" s="248"/>
      <c r="O653" s="248" t="s">
        <v>3617</v>
      </c>
      <c r="P653" s="248" t="s">
        <v>6419</v>
      </c>
      <c r="Q653" s="248" t="s">
        <v>3614</v>
      </c>
      <c r="R653" s="250"/>
    </row>
    <row r="654" spans="1:18" x14ac:dyDescent="0.8">
      <c r="A654" s="248" t="s">
        <v>3618</v>
      </c>
      <c r="B654" s="248" t="s">
        <v>3619</v>
      </c>
      <c r="C654" s="248" t="s">
        <v>1557</v>
      </c>
      <c r="D654" s="248" t="s">
        <v>3620</v>
      </c>
      <c r="E654" s="248">
        <v>5</v>
      </c>
      <c r="F654" s="248" t="s">
        <v>2304</v>
      </c>
      <c r="G654" s="248" t="s">
        <v>2305</v>
      </c>
      <c r="H654" s="249">
        <v>77</v>
      </c>
      <c r="I654" s="248" t="s">
        <v>1212</v>
      </c>
      <c r="J654" s="249">
        <v>30</v>
      </c>
      <c r="K654" s="248" t="s">
        <v>2298</v>
      </c>
      <c r="L654" s="248" t="s">
        <v>2306</v>
      </c>
      <c r="M654" s="248">
        <v>5</v>
      </c>
      <c r="N654" s="248"/>
      <c r="O654" s="248" t="s">
        <v>3621</v>
      </c>
      <c r="P654" s="248" t="s">
        <v>6424</v>
      </c>
      <c r="Q654" s="248" t="s">
        <v>3618</v>
      </c>
      <c r="R654" s="250"/>
    </row>
    <row r="655" spans="1:18" x14ac:dyDescent="0.8">
      <c r="A655" s="248" t="s">
        <v>3622</v>
      </c>
      <c r="B655" s="248" t="s">
        <v>3623</v>
      </c>
      <c r="C655" s="248" t="s">
        <v>1558</v>
      </c>
      <c r="D655" s="248" t="s">
        <v>3624</v>
      </c>
      <c r="E655" s="248">
        <v>5</v>
      </c>
      <c r="F655" s="248" t="s">
        <v>2304</v>
      </c>
      <c r="G655" s="248" t="s">
        <v>2305</v>
      </c>
      <c r="H655" s="249">
        <v>77</v>
      </c>
      <c r="I655" s="248" t="s">
        <v>1212</v>
      </c>
      <c r="J655" s="249">
        <v>60</v>
      </c>
      <c r="K655" s="248" t="s">
        <v>2298</v>
      </c>
      <c r="L655" s="248" t="s">
        <v>2306</v>
      </c>
      <c r="M655" s="248">
        <v>6</v>
      </c>
      <c r="N655" s="248"/>
      <c r="O655" s="248" t="s">
        <v>3625</v>
      </c>
      <c r="P655" s="248" t="s">
        <v>6423</v>
      </c>
      <c r="Q655" s="248" t="s">
        <v>3622</v>
      </c>
      <c r="R655" s="250"/>
    </row>
    <row r="656" spans="1:18" x14ac:dyDescent="0.8">
      <c r="A656" s="248" t="s">
        <v>3626</v>
      </c>
      <c r="B656" s="248" t="s">
        <v>3627</v>
      </c>
      <c r="C656" s="248" t="s">
        <v>1559</v>
      </c>
      <c r="D656" s="248" t="s">
        <v>3628</v>
      </c>
      <c r="E656" s="248">
        <v>5</v>
      </c>
      <c r="F656" s="248" t="s">
        <v>2296</v>
      </c>
      <c r="G656" s="248" t="s">
        <v>2297</v>
      </c>
      <c r="H656" s="249">
        <v>77</v>
      </c>
      <c r="I656" s="248" t="s">
        <v>1212</v>
      </c>
      <c r="J656" s="249">
        <v>395</v>
      </c>
      <c r="K656" s="248" t="s">
        <v>2298</v>
      </c>
      <c r="L656" s="248" t="s">
        <v>2290</v>
      </c>
      <c r="M656" s="248">
        <v>16</v>
      </c>
      <c r="N656" s="248"/>
      <c r="O656" s="248" t="s">
        <v>3629</v>
      </c>
      <c r="P656" s="248" t="s">
        <v>6417</v>
      </c>
      <c r="Q656" s="248" t="s">
        <v>3626</v>
      </c>
      <c r="R656" s="250"/>
    </row>
    <row r="657" spans="1:18" x14ac:dyDescent="0.8">
      <c r="A657" s="248" t="s">
        <v>3630</v>
      </c>
      <c r="B657" s="248" t="s">
        <v>3631</v>
      </c>
      <c r="C657" s="248" t="s">
        <v>1560</v>
      </c>
      <c r="D657" s="248" t="s">
        <v>3632</v>
      </c>
      <c r="E657" s="248">
        <v>5</v>
      </c>
      <c r="F657" s="248" t="s">
        <v>2304</v>
      </c>
      <c r="G657" s="248" t="s">
        <v>2305</v>
      </c>
      <c r="H657" s="249">
        <v>77</v>
      </c>
      <c r="I657" s="248" t="s">
        <v>1212</v>
      </c>
      <c r="J657" s="249">
        <v>75</v>
      </c>
      <c r="K657" s="248" t="s">
        <v>2298</v>
      </c>
      <c r="L657" s="248" t="s">
        <v>2311</v>
      </c>
      <c r="M657" s="248">
        <v>9</v>
      </c>
      <c r="N657" s="248"/>
      <c r="O657" s="248" t="s">
        <v>3633</v>
      </c>
      <c r="P657" s="248" t="s">
        <v>6422</v>
      </c>
      <c r="Q657" s="248" t="s">
        <v>3630</v>
      </c>
      <c r="R657" s="250"/>
    </row>
    <row r="658" spans="1:18" x14ac:dyDescent="0.8">
      <c r="A658" s="248" t="s">
        <v>5187</v>
      </c>
      <c r="B658" s="248" t="s">
        <v>5188</v>
      </c>
      <c r="C658" s="248" t="s">
        <v>1971</v>
      </c>
      <c r="D658" s="248" t="s">
        <v>5189</v>
      </c>
      <c r="E658" s="248">
        <v>11</v>
      </c>
      <c r="F658" s="248" t="s">
        <v>2304</v>
      </c>
      <c r="G658" s="248" t="s">
        <v>2305</v>
      </c>
      <c r="H658" s="249">
        <v>80</v>
      </c>
      <c r="I658" s="248" t="s">
        <v>1248</v>
      </c>
      <c r="J658" s="249">
        <v>40</v>
      </c>
      <c r="K658" s="248" t="s">
        <v>2298</v>
      </c>
      <c r="L658" s="248" t="s">
        <v>2306</v>
      </c>
      <c r="M658" s="248">
        <v>6</v>
      </c>
      <c r="N658" s="248"/>
      <c r="O658" s="248" t="s">
        <v>5190</v>
      </c>
      <c r="P658" s="248" t="s">
        <v>6423</v>
      </c>
      <c r="Q658" s="248" t="s">
        <v>5187</v>
      </c>
      <c r="R658" s="250"/>
    </row>
    <row r="659" spans="1:18" x14ac:dyDescent="0.8">
      <c r="A659" s="248" t="s">
        <v>5435</v>
      </c>
      <c r="B659" s="248" t="s">
        <v>5436</v>
      </c>
      <c r="C659" s="248" t="s">
        <v>1999</v>
      </c>
      <c r="D659" s="248" t="s">
        <v>5437</v>
      </c>
      <c r="E659" s="248">
        <v>11</v>
      </c>
      <c r="F659" s="248" t="s">
        <v>2304</v>
      </c>
      <c r="G659" s="248" t="s">
        <v>2305</v>
      </c>
      <c r="H659" s="249">
        <v>85</v>
      </c>
      <c r="I659" s="248" t="s">
        <v>1251</v>
      </c>
      <c r="J659" s="249">
        <v>10</v>
      </c>
      <c r="K659" s="248" t="s">
        <v>2290</v>
      </c>
      <c r="L659" s="248" t="s">
        <v>2393</v>
      </c>
      <c r="M659" s="248">
        <v>2</v>
      </c>
      <c r="N659" s="248"/>
      <c r="O659" s="248" t="s">
        <v>5438</v>
      </c>
      <c r="P659" s="248" t="s">
        <v>6411</v>
      </c>
      <c r="Q659" s="248" t="s">
        <v>5435</v>
      </c>
      <c r="R659" s="250"/>
    </row>
    <row r="660" spans="1:18" x14ac:dyDescent="0.8">
      <c r="A660" s="248" t="s">
        <v>5191</v>
      </c>
      <c r="B660" s="248" t="s">
        <v>5192</v>
      </c>
      <c r="C660" s="248" t="s">
        <v>1972</v>
      </c>
      <c r="D660" s="248" t="s">
        <v>5193</v>
      </c>
      <c r="E660" s="248">
        <v>11</v>
      </c>
      <c r="F660" s="248" t="s">
        <v>2304</v>
      </c>
      <c r="G660" s="248" t="s">
        <v>2305</v>
      </c>
      <c r="H660" s="249">
        <v>80</v>
      </c>
      <c r="I660" s="248" t="s">
        <v>1248</v>
      </c>
      <c r="J660" s="249">
        <v>62</v>
      </c>
      <c r="K660" s="248" t="s">
        <v>2298</v>
      </c>
      <c r="L660" s="248" t="s">
        <v>2306</v>
      </c>
      <c r="M660" s="248">
        <v>6</v>
      </c>
      <c r="N660" s="248"/>
      <c r="O660" s="248" t="s">
        <v>5194</v>
      </c>
      <c r="P660" s="248" t="s">
        <v>6423</v>
      </c>
      <c r="Q660" s="248" t="s">
        <v>5191</v>
      </c>
      <c r="R660" s="250"/>
    </row>
    <row r="661" spans="1:18" x14ac:dyDescent="0.8">
      <c r="A661" s="248" t="s">
        <v>5195</v>
      </c>
      <c r="B661" s="248" t="s">
        <v>5196</v>
      </c>
      <c r="C661" s="248" t="s">
        <v>1973</v>
      </c>
      <c r="D661" s="248" t="s">
        <v>5197</v>
      </c>
      <c r="E661" s="248">
        <v>11</v>
      </c>
      <c r="F661" s="248" t="s">
        <v>2304</v>
      </c>
      <c r="G661" s="248" t="s">
        <v>2305</v>
      </c>
      <c r="H661" s="249">
        <v>80</v>
      </c>
      <c r="I661" s="248" t="s">
        <v>1248</v>
      </c>
      <c r="J661" s="249">
        <v>94</v>
      </c>
      <c r="K661" s="248" t="s">
        <v>2298</v>
      </c>
      <c r="L661" s="248" t="s">
        <v>2340</v>
      </c>
      <c r="M661" s="248">
        <v>12</v>
      </c>
      <c r="N661" s="248"/>
      <c r="O661" s="248" t="s">
        <v>5198</v>
      </c>
      <c r="P661" s="248" t="s">
        <v>6425</v>
      </c>
      <c r="Q661" s="248" t="s">
        <v>5195</v>
      </c>
      <c r="R661" s="250"/>
    </row>
    <row r="662" spans="1:18" x14ac:dyDescent="0.8">
      <c r="A662" s="248" t="s">
        <v>5199</v>
      </c>
      <c r="B662" s="248" t="s">
        <v>5200</v>
      </c>
      <c r="C662" s="248" t="s">
        <v>1974</v>
      </c>
      <c r="D662" s="248" t="s">
        <v>5201</v>
      </c>
      <c r="E662" s="248">
        <v>11</v>
      </c>
      <c r="F662" s="248" t="s">
        <v>2304</v>
      </c>
      <c r="G662" s="248" t="s">
        <v>2305</v>
      </c>
      <c r="H662" s="249">
        <v>80</v>
      </c>
      <c r="I662" s="248" t="s">
        <v>1248</v>
      </c>
      <c r="J662" s="249">
        <v>33</v>
      </c>
      <c r="K662" s="248" t="s">
        <v>2298</v>
      </c>
      <c r="L662" s="248" t="s">
        <v>2306</v>
      </c>
      <c r="M662" s="248">
        <v>5</v>
      </c>
      <c r="N662" s="248"/>
      <c r="O662" s="248" t="s">
        <v>5202</v>
      </c>
      <c r="P662" s="248" t="s">
        <v>6424</v>
      </c>
      <c r="Q662" s="248" t="s">
        <v>5199</v>
      </c>
      <c r="R662" s="250"/>
    </row>
    <row r="663" spans="1:18" x14ac:dyDescent="0.8">
      <c r="A663" s="248" t="s">
        <v>5203</v>
      </c>
      <c r="B663" s="248" t="s">
        <v>5204</v>
      </c>
      <c r="C663" s="248" t="s">
        <v>1975</v>
      </c>
      <c r="D663" s="248" t="s">
        <v>5205</v>
      </c>
      <c r="E663" s="248">
        <v>11</v>
      </c>
      <c r="F663" s="248" t="s">
        <v>2304</v>
      </c>
      <c r="G663" s="248" t="s">
        <v>2305</v>
      </c>
      <c r="H663" s="249">
        <v>80</v>
      </c>
      <c r="I663" s="248" t="s">
        <v>1248</v>
      </c>
      <c r="J663" s="249">
        <v>59</v>
      </c>
      <c r="K663" s="248" t="s">
        <v>2298</v>
      </c>
      <c r="L663" s="248" t="s">
        <v>2311</v>
      </c>
      <c r="M663" s="248">
        <v>9</v>
      </c>
      <c r="N663" s="248"/>
      <c r="O663" s="248" t="s">
        <v>5206</v>
      </c>
      <c r="P663" s="248" t="s">
        <v>6422</v>
      </c>
      <c r="Q663" s="248" t="s">
        <v>5203</v>
      </c>
      <c r="R663" s="250"/>
    </row>
    <row r="664" spans="1:18" x14ac:dyDescent="0.8">
      <c r="A664" s="248" t="s">
        <v>5207</v>
      </c>
      <c r="B664" s="248" t="s">
        <v>5208</v>
      </c>
      <c r="C664" s="248" t="s">
        <v>1976</v>
      </c>
      <c r="D664" s="248" t="s">
        <v>5209</v>
      </c>
      <c r="E664" s="248">
        <v>11</v>
      </c>
      <c r="F664" s="248" t="s">
        <v>2304</v>
      </c>
      <c r="G664" s="248" t="s">
        <v>2305</v>
      </c>
      <c r="H664" s="249">
        <v>80</v>
      </c>
      <c r="I664" s="248" t="s">
        <v>1248</v>
      </c>
      <c r="J664" s="249">
        <v>90</v>
      </c>
      <c r="K664" s="248" t="s">
        <v>2298</v>
      </c>
      <c r="L664" s="248" t="s">
        <v>2311</v>
      </c>
      <c r="M664" s="248">
        <v>10</v>
      </c>
      <c r="N664" s="248"/>
      <c r="O664" s="248" t="s">
        <v>5210</v>
      </c>
      <c r="P664" s="248" t="s">
        <v>6420</v>
      </c>
      <c r="Q664" s="248" t="s">
        <v>5207</v>
      </c>
      <c r="R664" s="250"/>
    </row>
    <row r="665" spans="1:18" x14ac:dyDescent="0.8">
      <c r="A665" s="248" t="s">
        <v>5211</v>
      </c>
      <c r="B665" s="248" t="s">
        <v>5212</v>
      </c>
      <c r="C665" s="248" t="s">
        <v>1977</v>
      </c>
      <c r="D665" s="248" t="s">
        <v>5213</v>
      </c>
      <c r="E665" s="248">
        <v>11</v>
      </c>
      <c r="F665" s="248" t="s">
        <v>2304</v>
      </c>
      <c r="G665" s="248" t="s">
        <v>2297</v>
      </c>
      <c r="H665" s="249">
        <v>80</v>
      </c>
      <c r="I665" s="248" t="s">
        <v>1248</v>
      </c>
      <c r="J665" s="249">
        <v>300</v>
      </c>
      <c r="K665" s="248" t="s">
        <v>2298</v>
      </c>
      <c r="L665" s="248" t="s">
        <v>2299</v>
      </c>
      <c r="M665" s="248">
        <v>15</v>
      </c>
      <c r="N665" s="248"/>
      <c r="O665" s="248" t="s">
        <v>5214</v>
      </c>
      <c r="P665" s="248" t="s">
        <v>6416</v>
      </c>
      <c r="Q665" s="248" t="s">
        <v>5211</v>
      </c>
      <c r="R665" s="250"/>
    </row>
    <row r="666" spans="1:18" x14ac:dyDescent="0.8">
      <c r="A666" s="248" t="s">
        <v>5215</v>
      </c>
      <c r="B666" s="248" t="s">
        <v>5216</v>
      </c>
      <c r="C666" s="248" t="s">
        <v>2175</v>
      </c>
      <c r="D666" s="248" t="s">
        <v>5217</v>
      </c>
      <c r="E666" s="248">
        <v>11</v>
      </c>
      <c r="F666" s="248" t="s">
        <v>2296</v>
      </c>
      <c r="G666" s="248" t="s">
        <v>2297</v>
      </c>
      <c r="H666" s="249">
        <v>80</v>
      </c>
      <c r="I666" s="248" t="s">
        <v>1248</v>
      </c>
      <c r="J666" s="249">
        <v>346</v>
      </c>
      <c r="K666" s="248" t="s">
        <v>2298</v>
      </c>
      <c r="L666" s="248" t="s">
        <v>2290</v>
      </c>
      <c r="M666" s="248">
        <v>16</v>
      </c>
      <c r="N666" s="248"/>
      <c r="O666" s="248" t="s">
        <v>5218</v>
      </c>
      <c r="P666" s="248" t="s">
        <v>6417</v>
      </c>
      <c r="Q666" s="248" t="s">
        <v>5215</v>
      </c>
      <c r="R666" s="250"/>
    </row>
    <row r="667" spans="1:18" x14ac:dyDescent="0.8">
      <c r="A667" s="248" t="s">
        <v>5219</v>
      </c>
      <c r="B667" s="248" t="s">
        <v>5220</v>
      </c>
      <c r="C667" s="248" t="s">
        <v>1978</v>
      </c>
      <c r="D667" s="248" t="s">
        <v>5221</v>
      </c>
      <c r="E667" s="248">
        <v>11</v>
      </c>
      <c r="F667" s="248" t="s">
        <v>2304</v>
      </c>
      <c r="G667" s="248" t="s">
        <v>2305</v>
      </c>
      <c r="H667" s="249">
        <v>80</v>
      </c>
      <c r="I667" s="248" t="s">
        <v>1248</v>
      </c>
      <c r="J667" s="249">
        <v>40</v>
      </c>
      <c r="K667" s="248" t="s">
        <v>2298</v>
      </c>
      <c r="L667" s="248" t="s">
        <v>2306</v>
      </c>
      <c r="M667" s="248">
        <v>5</v>
      </c>
      <c r="N667" s="248"/>
      <c r="O667" s="248" t="s">
        <v>5222</v>
      </c>
      <c r="P667" s="248" t="s">
        <v>6424</v>
      </c>
      <c r="Q667" s="248" t="s">
        <v>5219</v>
      </c>
      <c r="R667" s="250"/>
    </row>
    <row r="668" spans="1:18" x14ac:dyDescent="0.8">
      <c r="A668" s="248" t="s">
        <v>5223</v>
      </c>
      <c r="B668" s="248" t="s">
        <v>5224</v>
      </c>
      <c r="C668" s="248" t="s">
        <v>1979</v>
      </c>
      <c r="D668" s="248" t="s">
        <v>5225</v>
      </c>
      <c r="E668" s="248">
        <v>11</v>
      </c>
      <c r="F668" s="248" t="s">
        <v>2304</v>
      </c>
      <c r="G668" s="248" t="s">
        <v>2305</v>
      </c>
      <c r="H668" s="249">
        <v>80</v>
      </c>
      <c r="I668" s="248" t="s">
        <v>1248</v>
      </c>
      <c r="J668" s="249">
        <v>75</v>
      </c>
      <c r="K668" s="248" t="s">
        <v>2298</v>
      </c>
      <c r="L668" s="248" t="s">
        <v>2311</v>
      </c>
      <c r="M668" s="248">
        <v>10</v>
      </c>
      <c r="N668" s="248"/>
      <c r="O668" s="248" t="s">
        <v>5226</v>
      </c>
      <c r="P668" s="248" t="s">
        <v>6420</v>
      </c>
      <c r="Q668" s="248" t="s">
        <v>5223</v>
      </c>
      <c r="R668" s="250"/>
    </row>
    <row r="669" spans="1:18" x14ac:dyDescent="0.8">
      <c r="A669" s="248" t="s">
        <v>5227</v>
      </c>
      <c r="B669" s="248" t="s">
        <v>5228</v>
      </c>
      <c r="C669" s="248" t="s">
        <v>1980</v>
      </c>
      <c r="D669" s="248" t="s">
        <v>5229</v>
      </c>
      <c r="E669" s="248">
        <v>11</v>
      </c>
      <c r="F669" s="248" t="s">
        <v>2304</v>
      </c>
      <c r="G669" s="248" t="s">
        <v>2305</v>
      </c>
      <c r="H669" s="249">
        <v>80</v>
      </c>
      <c r="I669" s="248" t="s">
        <v>1248</v>
      </c>
      <c r="J669" s="249">
        <v>105</v>
      </c>
      <c r="K669" s="248" t="s">
        <v>2298</v>
      </c>
      <c r="L669" s="248" t="s">
        <v>2340</v>
      </c>
      <c r="M669" s="248">
        <v>13</v>
      </c>
      <c r="N669" s="248"/>
      <c r="O669" s="248" t="s">
        <v>5230</v>
      </c>
      <c r="P669" s="248" t="s">
        <v>6419</v>
      </c>
      <c r="Q669" s="248" t="s">
        <v>5227</v>
      </c>
      <c r="R669" s="250"/>
    </row>
    <row r="670" spans="1:18" x14ac:dyDescent="0.8">
      <c r="A670" s="248" t="s">
        <v>5231</v>
      </c>
      <c r="B670" s="248" t="s">
        <v>5232</v>
      </c>
      <c r="C670" s="248" t="s">
        <v>1981</v>
      </c>
      <c r="D670" s="248" t="s">
        <v>5233</v>
      </c>
      <c r="E670" s="248">
        <v>11</v>
      </c>
      <c r="F670" s="248" t="s">
        <v>2304</v>
      </c>
      <c r="G670" s="248" t="s">
        <v>2305</v>
      </c>
      <c r="H670" s="249">
        <v>80</v>
      </c>
      <c r="I670" s="248" t="s">
        <v>1248</v>
      </c>
      <c r="J670" s="249">
        <v>80</v>
      </c>
      <c r="K670" s="248" t="s">
        <v>2298</v>
      </c>
      <c r="L670" s="248" t="s">
        <v>2311</v>
      </c>
      <c r="M670" s="248">
        <v>10</v>
      </c>
      <c r="N670" s="248"/>
      <c r="O670" s="248" t="s">
        <v>5234</v>
      </c>
      <c r="P670" s="248" t="s">
        <v>6420</v>
      </c>
      <c r="Q670" s="248" t="s">
        <v>5231</v>
      </c>
      <c r="R670" s="250"/>
    </row>
    <row r="671" spans="1:18" x14ac:dyDescent="0.8">
      <c r="A671" s="248" t="s">
        <v>5235</v>
      </c>
      <c r="B671" s="248" t="s">
        <v>5236</v>
      </c>
      <c r="C671" s="248" t="s">
        <v>2176</v>
      </c>
      <c r="D671" s="248" t="s">
        <v>5237</v>
      </c>
      <c r="E671" s="248">
        <v>11</v>
      </c>
      <c r="F671" s="248" t="s">
        <v>2296</v>
      </c>
      <c r="G671" s="248" t="s">
        <v>2297</v>
      </c>
      <c r="H671" s="249">
        <v>80</v>
      </c>
      <c r="I671" s="248" t="s">
        <v>1248</v>
      </c>
      <c r="J671" s="249">
        <v>450</v>
      </c>
      <c r="K671" s="248" t="s">
        <v>2298</v>
      </c>
      <c r="L671" s="248" t="s">
        <v>2299</v>
      </c>
      <c r="M671" s="248">
        <v>15</v>
      </c>
      <c r="N671" s="248"/>
      <c r="O671" s="248" t="s">
        <v>5238</v>
      </c>
      <c r="P671" s="248" t="s">
        <v>6416</v>
      </c>
      <c r="Q671" s="248" t="s">
        <v>5235</v>
      </c>
      <c r="R671" s="250"/>
    </row>
    <row r="672" spans="1:18" x14ac:dyDescent="0.8">
      <c r="A672" s="248" t="s">
        <v>5239</v>
      </c>
      <c r="B672" s="248" t="s">
        <v>5240</v>
      </c>
      <c r="C672" s="248" t="s">
        <v>1982</v>
      </c>
      <c r="D672" s="248" t="s">
        <v>5241</v>
      </c>
      <c r="E672" s="248">
        <v>11</v>
      </c>
      <c r="F672" s="248" t="s">
        <v>2304</v>
      </c>
      <c r="G672" s="248" t="s">
        <v>2305</v>
      </c>
      <c r="H672" s="249">
        <v>80</v>
      </c>
      <c r="I672" s="248" t="s">
        <v>1248</v>
      </c>
      <c r="J672" s="249">
        <v>67</v>
      </c>
      <c r="K672" s="248" t="s">
        <v>2298</v>
      </c>
      <c r="L672" s="248" t="s">
        <v>2306</v>
      </c>
      <c r="M672" s="248">
        <v>5</v>
      </c>
      <c r="N672" s="248"/>
      <c r="O672" s="248" t="s">
        <v>5242</v>
      </c>
      <c r="P672" s="248" t="s">
        <v>6424</v>
      </c>
      <c r="Q672" s="248" t="s">
        <v>5239</v>
      </c>
      <c r="R672" s="250"/>
    </row>
    <row r="673" spans="1:18" x14ac:dyDescent="0.8">
      <c r="A673" s="248" t="s">
        <v>5243</v>
      </c>
      <c r="B673" s="248" t="s">
        <v>5244</v>
      </c>
      <c r="C673" s="248" t="s">
        <v>1983</v>
      </c>
      <c r="D673" s="248" t="s">
        <v>5245</v>
      </c>
      <c r="E673" s="248">
        <v>11</v>
      </c>
      <c r="F673" s="248" t="s">
        <v>2304</v>
      </c>
      <c r="G673" s="248" t="s">
        <v>2305</v>
      </c>
      <c r="H673" s="249">
        <v>80</v>
      </c>
      <c r="I673" s="248" t="s">
        <v>1248</v>
      </c>
      <c r="J673" s="249">
        <v>68</v>
      </c>
      <c r="K673" s="248" t="s">
        <v>2298</v>
      </c>
      <c r="L673" s="248" t="s">
        <v>2306</v>
      </c>
      <c r="M673" s="248">
        <v>6</v>
      </c>
      <c r="N673" s="248"/>
      <c r="O673" s="248" t="s">
        <v>5246</v>
      </c>
      <c r="P673" s="248" t="s">
        <v>6423</v>
      </c>
      <c r="Q673" s="248" t="s">
        <v>5243</v>
      </c>
      <c r="R673" s="250"/>
    </row>
    <row r="674" spans="1:18" x14ac:dyDescent="0.8">
      <c r="A674" s="248" t="s">
        <v>5247</v>
      </c>
      <c r="B674" s="248" t="s">
        <v>5248</v>
      </c>
      <c r="C674" s="248" t="s">
        <v>1984</v>
      </c>
      <c r="D674" s="248" t="s">
        <v>5249</v>
      </c>
      <c r="E674" s="248">
        <v>11</v>
      </c>
      <c r="F674" s="248" t="s">
        <v>2304</v>
      </c>
      <c r="G674" s="248" t="s">
        <v>2305</v>
      </c>
      <c r="H674" s="249">
        <v>80</v>
      </c>
      <c r="I674" s="248" t="s">
        <v>1248</v>
      </c>
      <c r="J674" s="249">
        <v>40</v>
      </c>
      <c r="K674" s="248" t="s">
        <v>2298</v>
      </c>
      <c r="L674" s="248" t="s">
        <v>2306</v>
      </c>
      <c r="M674" s="248">
        <v>6</v>
      </c>
      <c r="N674" s="248"/>
      <c r="O674" s="248" t="s">
        <v>5250</v>
      </c>
      <c r="P674" s="248" t="s">
        <v>6423</v>
      </c>
      <c r="Q674" s="248" t="s">
        <v>5247</v>
      </c>
      <c r="R674" s="250"/>
    </row>
    <row r="675" spans="1:18" x14ac:dyDescent="0.8">
      <c r="A675" s="248" t="s">
        <v>5251</v>
      </c>
      <c r="B675" s="248" t="s">
        <v>5252</v>
      </c>
      <c r="C675" s="248" t="s">
        <v>1985</v>
      </c>
      <c r="D675" s="248" t="s">
        <v>5253</v>
      </c>
      <c r="E675" s="248">
        <v>11</v>
      </c>
      <c r="F675" s="248" t="s">
        <v>2304</v>
      </c>
      <c r="G675" s="248" t="s">
        <v>2305</v>
      </c>
      <c r="H675" s="249">
        <v>80</v>
      </c>
      <c r="I675" s="248" t="s">
        <v>1248</v>
      </c>
      <c r="J675" s="249">
        <v>23</v>
      </c>
      <c r="K675" s="248" t="s">
        <v>2298</v>
      </c>
      <c r="L675" s="248" t="s">
        <v>2393</v>
      </c>
      <c r="M675" s="248">
        <v>3</v>
      </c>
      <c r="N675" s="248"/>
      <c r="O675" s="248" t="s">
        <v>5254</v>
      </c>
      <c r="P675" s="248" t="s">
        <v>6426</v>
      </c>
      <c r="Q675" s="248" t="s">
        <v>5251</v>
      </c>
      <c r="R675" s="250"/>
    </row>
    <row r="676" spans="1:18" x14ac:dyDescent="0.8">
      <c r="A676" s="248" t="s">
        <v>5276</v>
      </c>
      <c r="B676" s="248" t="s">
        <v>5277</v>
      </c>
      <c r="C676" s="248" t="s">
        <v>1952</v>
      </c>
      <c r="D676" s="248" t="s">
        <v>5278</v>
      </c>
      <c r="E676" s="248">
        <v>11</v>
      </c>
      <c r="F676" s="248" t="s">
        <v>2304</v>
      </c>
      <c r="G676" s="248" t="s">
        <v>2305</v>
      </c>
      <c r="H676" s="249">
        <v>81</v>
      </c>
      <c r="I676" s="248" t="s">
        <v>1246</v>
      </c>
      <c r="J676" s="249">
        <v>45</v>
      </c>
      <c r="K676" s="248" t="s">
        <v>2298</v>
      </c>
      <c r="L676" s="248" t="s">
        <v>2306</v>
      </c>
      <c r="M676" s="248">
        <v>6</v>
      </c>
      <c r="N676" s="248"/>
      <c r="O676" s="248" t="s">
        <v>5279</v>
      </c>
      <c r="P676" s="248" t="s">
        <v>6423</v>
      </c>
      <c r="Q676" s="248" t="s">
        <v>5276</v>
      </c>
      <c r="R676" s="250"/>
    </row>
    <row r="677" spans="1:18" x14ac:dyDescent="0.8">
      <c r="A677" s="248" t="s">
        <v>5280</v>
      </c>
      <c r="B677" s="248" t="s">
        <v>5281</v>
      </c>
      <c r="C677" s="248" t="s">
        <v>1953</v>
      </c>
      <c r="D677" s="248" t="s">
        <v>5282</v>
      </c>
      <c r="E677" s="248">
        <v>11</v>
      </c>
      <c r="F677" s="248" t="s">
        <v>2304</v>
      </c>
      <c r="G677" s="248" t="s">
        <v>2305</v>
      </c>
      <c r="H677" s="249">
        <v>81</v>
      </c>
      <c r="I677" s="248" t="s">
        <v>1246</v>
      </c>
      <c r="J677" s="249">
        <v>33</v>
      </c>
      <c r="K677" s="248" t="s">
        <v>2298</v>
      </c>
      <c r="L677" s="248" t="s">
        <v>2306</v>
      </c>
      <c r="M677" s="248">
        <v>5</v>
      </c>
      <c r="N677" s="248"/>
      <c r="O677" s="248" t="s">
        <v>5283</v>
      </c>
      <c r="P677" s="248" t="s">
        <v>6424</v>
      </c>
      <c r="Q677" s="248" t="s">
        <v>5280</v>
      </c>
      <c r="R677" s="250"/>
    </row>
    <row r="678" spans="1:18" x14ac:dyDescent="0.8">
      <c r="A678" s="248" t="s">
        <v>5284</v>
      </c>
      <c r="B678" s="248" t="s">
        <v>5285</v>
      </c>
      <c r="C678" s="248" t="s">
        <v>1954</v>
      </c>
      <c r="D678" s="248" t="s">
        <v>5286</v>
      </c>
      <c r="E678" s="248">
        <v>11</v>
      </c>
      <c r="F678" s="248" t="s">
        <v>2304</v>
      </c>
      <c r="G678" s="248" t="s">
        <v>2305</v>
      </c>
      <c r="H678" s="249">
        <v>81</v>
      </c>
      <c r="I678" s="248" t="s">
        <v>1246</v>
      </c>
      <c r="J678" s="249">
        <v>77</v>
      </c>
      <c r="K678" s="248" t="s">
        <v>2298</v>
      </c>
      <c r="L678" s="248" t="s">
        <v>2306</v>
      </c>
      <c r="M678" s="248">
        <v>7</v>
      </c>
      <c r="N678" s="248"/>
      <c r="O678" s="248" t="s">
        <v>5287</v>
      </c>
      <c r="P678" s="248" t="s">
        <v>6421</v>
      </c>
      <c r="Q678" s="248" t="s">
        <v>5284</v>
      </c>
      <c r="R678" s="250"/>
    </row>
    <row r="679" spans="1:18" x14ac:dyDescent="0.8">
      <c r="A679" s="248" t="s">
        <v>5288</v>
      </c>
      <c r="B679" s="248" t="s">
        <v>5289</v>
      </c>
      <c r="C679" s="248" t="s">
        <v>1955</v>
      </c>
      <c r="D679" s="248" t="s">
        <v>5290</v>
      </c>
      <c r="E679" s="248">
        <v>11</v>
      </c>
      <c r="F679" s="248" t="s">
        <v>2304</v>
      </c>
      <c r="G679" s="248" t="s">
        <v>2305</v>
      </c>
      <c r="H679" s="249">
        <v>81</v>
      </c>
      <c r="I679" s="248" t="s">
        <v>1246</v>
      </c>
      <c r="J679" s="249">
        <v>85</v>
      </c>
      <c r="K679" s="248" t="s">
        <v>2298</v>
      </c>
      <c r="L679" s="248" t="s">
        <v>2306</v>
      </c>
      <c r="M679" s="248">
        <v>6</v>
      </c>
      <c r="N679" s="248"/>
      <c r="O679" s="248" t="s">
        <v>5291</v>
      </c>
      <c r="P679" s="248" t="s">
        <v>6423</v>
      </c>
      <c r="Q679" s="248" t="s">
        <v>5288</v>
      </c>
      <c r="R679" s="250"/>
    </row>
    <row r="680" spans="1:18" x14ac:dyDescent="0.8">
      <c r="A680" s="248" t="s">
        <v>5292</v>
      </c>
      <c r="B680" s="248" t="s">
        <v>5293</v>
      </c>
      <c r="C680" s="248" t="s">
        <v>1956</v>
      </c>
      <c r="D680" s="248" t="s">
        <v>5294</v>
      </c>
      <c r="E680" s="248">
        <v>11</v>
      </c>
      <c r="F680" s="248" t="s">
        <v>2304</v>
      </c>
      <c r="G680" s="248" t="s">
        <v>2305</v>
      </c>
      <c r="H680" s="249">
        <v>81</v>
      </c>
      <c r="I680" s="248" t="s">
        <v>1246</v>
      </c>
      <c r="J680" s="249">
        <v>46</v>
      </c>
      <c r="K680" s="248" t="s">
        <v>2298</v>
      </c>
      <c r="L680" s="248" t="s">
        <v>2306</v>
      </c>
      <c r="M680" s="248">
        <v>5</v>
      </c>
      <c r="N680" s="248"/>
      <c r="O680" s="248" t="s">
        <v>5295</v>
      </c>
      <c r="P680" s="248" t="s">
        <v>6424</v>
      </c>
      <c r="Q680" s="248" t="s">
        <v>5292</v>
      </c>
      <c r="R680" s="250"/>
    </row>
    <row r="681" spans="1:18" x14ac:dyDescent="0.8">
      <c r="A681" s="248" t="s">
        <v>5296</v>
      </c>
      <c r="B681" s="248" t="s">
        <v>5297</v>
      </c>
      <c r="C681" s="248" t="s">
        <v>1957</v>
      </c>
      <c r="D681" s="248" t="s">
        <v>5298</v>
      </c>
      <c r="E681" s="248">
        <v>11</v>
      </c>
      <c r="F681" s="248" t="s">
        <v>2304</v>
      </c>
      <c r="G681" s="248" t="s">
        <v>2305</v>
      </c>
      <c r="H681" s="249">
        <v>81</v>
      </c>
      <c r="I681" s="248" t="s">
        <v>1246</v>
      </c>
      <c r="J681" s="249">
        <v>34</v>
      </c>
      <c r="K681" s="248" t="s">
        <v>2298</v>
      </c>
      <c r="L681" s="248" t="s">
        <v>2306</v>
      </c>
      <c r="M681" s="248">
        <v>5</v>
      </c>
      <c r="N681" s="248"/>
      <c r="O681" s="248" t="s">
        <v>5299</v>
      </c>
      <c r="P681" s="248" t="s">
        <v>6424</v>
      </c>
      <c r="Q681" s="248" t="s">
        <v>5296</v>
      </c>
      <c r="R681" s="250"/>
    </row>
    <row r="682" spans="1:18" x14ac:dyDescent="0.8">
      <c r="A682" s="248" t="s">
        <v>5300</v>
      </c>
      <c r="B682" s="248" t="s">
        <v>5301</v>
      </c>
      <c r="C682" s="248" t="s">
        <v>1958</v>
      </c>
      <c r="D682" s="248" t="s">
        <v>5302</v>
      </c>
      <c r="E682" s="248">
        <v>11</v>
      </c>
      <c r="F682" s="248" t="s">
        <v>2304</v>
      </c>
      <c r="G682" s="248" t="s">
        <v>2305</v>
      </c>
      <c r="H682" s="249">
        <v>81</v>
      </c>
      <c r="I682" s="248" t="s">
        <v>1246</v>
      </c>
      <c r="J682" s="249">
        <v>45</v>
      </c>
      <c r="K682" s="248" t="s">
        <v>2298</v>
      </c>
      <c r="L682" s="248" t="s">
        <v>2306</v>
      </c>
      <c r="M682" s="248">
        <v>6</v>
      </c>
      <c r="N682" s="248"/>
      <c r="O682" s="248" t="s">
        <v>5303</v>
      </c>
      <c r="P682" s="248" t="s">
        <v>6423</v>
      </c>
      <c r="Q682" s="248" t="s">
        <v>5300</v>
      </c>
      <c r="R682" s="250"/>
    </row>
    <row r="683" spans="1:18" x14ac:dyDescent="0.8">
      <c r="A683" s="248" t="s">
        <v>5315</v>
      </c>
      <c r="B683" s="248" t="s">
        <v>5316</v>
      </c>
      <c r="C683" s="248" t="s">
        <v>1989</v>
      </c>
      <c r="D683" s="248" t="s">
        <v>5317</v>
      </c>
      <c r="E683" s="248">
        <v>11</v>
      </c>
      <c r="F683" s="248" t="s">
        <v>2304</v>
      </c>
      <c r="G683" s="248" t="s">
        <v>2305</v>
      </c>
      <c r="H683" s="249">
        <v>82</v>
      </c>
      <c r="I683" s="248" t="s">
        <v>1249</v>
      </c>
      <c r="J683" s="249">
        <v>30</v>
      </c>
      <c r="K683" s="248" t="s">
        <v>2298</v>
      </c>
      <c r="L683" s="248" t="s">
        <v>2306</v>
      </c>
      <c r="M683" s="248">
        <v>5</v>
      </c>
      <c r="N683" s="248"/>
      <c r="O683" s="248" t="s">
        <v>5318</v>
      </c>
      <c r="P683" s="248" t="s">
        <v>6424</v>
      </c>
      <c r="Q683" s="248" t="s">
        <v>5315</v>
      </c>
      <c r="R683" s="250"/>
    </row>
    <row r="684" spans="1:18" x14ac:dyDescent="0.8">
      <c r="A684" s="248" t="s">
        <v>5319</v>
      </c>
      <c r="B684" s="248" t="s">
        <v>5320</v>
      </c>
      <c r="C684" s="248" t="s">
        <v>1990</v>
      </c>
      <c r="D684" s="248" t="s">
        <v>5321</v>
      </c>
      <c r="E684" s="248">
        <v>11</v>
      </c>
      <c r="F684" s="248" t="s">
        <v>2304</v>
      </c>
      <c r="G684" s="248" t="s">
        <v>2305</v>
      </c>
      <c r="H684" s="249">
        <v>82</v>
      </c>
      <c r="I684" s="248" t="s">
        <v>1249</v>
      </c>
      <c r="J684" s="249">
        <v>32</v>
      </c>
      <c r="K684" s="248" t="s">
        <v>2298</v>
      </c>
      <c r="L684" s="248" t="s">
        <v>2306</v>
      </c>
      <c r="M684" s="248">
        <v>5</v>
      </c>
      <c r="N684" s="248"/>
      <c r="O684" s="248" t="s">
        <v>5322</v>
      </c>
      <c r="P684" s="248" t="s">
        <v>6424</v>
      </c>
      <c r="Q684" s="248" t="s">
        <v>5319</v>
      </c>
      <c r="R684" s="250"/>
    </row>
    <row r="685" spans="1:18" x14ac:dyDescent="0.8">
      <c r="A685" s="248" t="s">
        <v>5323</v>
      </c>
      <c r="B685" s="248" t="s">
        <v>5324</v>
      </c>
      <c r="C685" s="248" t="s">
        <v>1991</v>
      </c>
      <c r="D685" s="248" t="s">
        <v>5325</v>
      </c>
      <c r="E685" s="248">
        <v>11</v>
      </c>
      <c r="F685" s="248" t="s">
        <v>2304</v>
      </c>
      <c r="G685" s="248" t="s">
        <v>2305</v>
      </c>
      <c r="H685" s="249">
        <v>82</v>
      </c>
      <c r="I685" s="248" t="s">
        <v>1249</v>
      </c>
      <c r="J685" s="249">
        <v>36</v>
      </c>
      <c r="K685" s="248" t="s">
        <v>2298</v>
      </c>
      <c r="L685" s="248" t="s">
        <v>2306</v>
      </c>
      <c r="M685" s="248">
        <v>6</v>
      </c>
      <c r="N685" s="248"/>
      <c r="O685" s="248" t="s">
        <v>5326</v>
      </c>
      <c r="P685" s="248" t="s">
        <v>6423</v>
      </c>
      <c r="Q685" s="248" t="s">
        <v>5323</v>
      </c>
      <c r="R685" s="250"/>
    </row>
    <row r="686" spans="1:18" x14ac:dyDescent="0.8">
      <c r="A686" s="248" t="s">
        <v>5327</v>
      </c>
      <c r="B686" s="248" t="s">
        <v>3171</v>
      </c>
      <c r="C686" s="248" t="s">
        <v>1481</v>
      </c>
      <c r="D686" s="248" t="s">
        <v>3172</v>
      </c>
      <c r="E686" s="248">
        <v>11</v>
      </c>
      <c r="F686" s="248" t="s">
        <v>2304</v>
      </c>
      <c r="G686" s="248" t="s">
        <v>2305</v>
      </c>
      <c r="H686" s="249">
        <v>82</v>
      </c>
      <c r="I686" s="248" t="s">
        <v>1249</v>
      </c>
      <c r="J686" s="249">
        <v>0</v>
      </c>
      <c r="K686" s="248" t="s">
        <v>2298</v>
      </c>
      <c r="L686" s="248" t="s">
        <v>2393</v>
      </c>
      <c r="M686" s="248">
        <v>2</v>
      </c>
      <c r="N686" s="248"/>
      <c r="O686" s="248" t="s">
        <v>5328</v>
      </c>
      <c r="P686" s="248" t="s">
        <v>6411</v>
      </c>
      <c r="Q686" s="248" t="s">
        <v>5327</v>
      </c>
      <c r="R686" s="250"/>
    </row>
    <row r="687" spans="1:18" x14ac:dyDescent="0.8">
      <c r="A687" s="248" t="s">
        <v>5329</v>
      </c>
      <c r="B687" s="248" t="s">
        <v>5330</v>
      </c>
      <c r="C687" s="248" t="s">
        <v>1992</v>
      </c>
      <c r="D687" s="248" t="s">
        <v>5331</v>
      </c>
      <c r="E687" s="248">
        <v>11</v>
      </c>
      <c r="F687" s="248" t="s">
        <v>2304</v>
      </c>
      <c r="G687" s="248" t="s">
        <v>2305</v>
      </c>
      <c r="H687" s="249">
        <v>82</v>
      </c>
      <c r="I687" s="248" t="s">
        <v>1249</v>
      </c>
      <c r="J687" s="249">
        <v>36</v>
      </c>
      <c r="K687" s="248" t="s">
        <v>2298</v>
      </c>
      <c r="L687" s="248" t="s">
        <v>2306</v>
      </c>
      <c r="M687" s="248">
        <v>5</v>
      </c>
      <c r="N687" s="248"/>
      <c r="O687" s="248" t="s">
        <v>5332</v>
      </c>
      <c r="P687" s="248" t="s">
        <v>6424</v>
      </c>
      <c r="Q687" s="248" t="s">
        <v>5329</v>
      </c>
      <c r="R687" s="250"/>
    </row>
    <row r="688" spans="1:18" x14ac:dyDescent="0.8">
      <c r="A688" s="248" t="s">
        <v>5333</v>
      </c>
      <c r="B688" s="248" t="s">
        <v>5334</v>
      </c>
      <c r="C688" s="248" t="s">
        <v>1993</v>
      </c>
      <c r="D688" s="248" t="s">
        <v>5335</v>
      </c>
      <c r="E688" s="248">
        <v>11</v>
      </c>
      <c r="F688" s="248" t="s">
        <v>2304</v>
      </c>
      <c r="G688" s="248" t="s">
        <v>2305</v>
      </c>
      <c r="H688" s="249">
        <v>82</v>
      </c>
      <c r="I688" s="248" t="s">
        <v>1249</v>
      </c>
      <c r="J688" s="249">
        <v>30</v>
      </c>
      <c r="K688" s="248" t="s">
        <v>2298</v>
      </c>
      <c r="L688" s="248" t="s">
        <v>2306</v>
      </c>
      <c r="M688" s="248">
        <v>5</v>
      </c>
      <c r="N688" s="248"/>
      <c r="O688" s="248" t="s">
        <v>5336</v>
      </c>
      <c r="P688" s="248" t="s">
        <v>6424</v>
      </c>
      <c r="Q688" s="248" t="s">
        <v>5333</v>
      </c>
      <c r="R688" s="250"/>
    </row>
    <row r="689" spans="1:18" x14ac:dyDescent="0.8">
      <c r="A689" s="248" t="s">
        <v>5337</v>
      </c>
      <c r="B689" s="248" t="s">
        <v>5338</v>
      </c>
      <c r="C689" s="248" t="s">
        <v>1994</v>
      </c>
      <c r="D689" s="248" t="s">
        <v>5339</v>
      </c>
      <c r="E689" s="248">
        <v>11</v>
      </c>
      <c r="F689" s="248" t="s">
        <v>2304</v>
      </c>
      <c r="G689" s="248" t="s">
        <v>2305</v>
      </c>
      <c r="H689" s="249">
        <v>82</v>
      </c>
      <c r="I689" s="248" t="s">
        <v>1249</v>
      </c>
      <c r="J689" s="249">
        <v>33</v>
      </c>
      <c r="K689" s="248" t="s">
        <v>2290</v>
      </c>
      <c r="L689" s="248" t="s">
        <v>2306</v>
      </c>
      <c r="M689" s="248">
        <v>6</v>
      </c>
      <c r="N689" s="248"/>
      <c r="O689" s="248" t="s">
        <v>5340</v>
      </c>
      <c r="P689" s="248" t="s">
        <v>6423</v>
      </c>
      <c r="Q689" s="248" t="s">
        <v>5337</v>
      </c>
      <c r="R689" s="250"/>
    </row>
    <row r="690" spans="1:18" x14ac:dyDescent="0.8">
      <c r="A690" s="248" t="s">
        <v>5345</v>
      </c>
      <c r="B690" s="248" t="s">
        <v>5346</v>
      </c>
      <c r="C690" s="248" t="s">
        <v>1996</v>
      </c>
      <c r="D690" s="248" t="s">
        <v>5347</v>
      </c>
      <c r="E690" s="248">
        <v>11</v>
      </c>
      <c r="F690" s="248" t="s">
        <v>2304</v>
      </c>
      <c r="G690" s="248" t="s">
        <v>2305</v>
      </c>
      <c r="H690" s="249">
        <v>83</v>
      </c>
      <c r="I690" s="248" t="s">
        <v>1250</v>
      </c>
      <c r="J690" s="249">
        <v>60</v>
      </c>
      <c r="K690" s="248" t="s">
        <v>2298</v>
      </c>
      <c r="L690" s="248" t="s">
        <v>2340</v>
      </c>
      <c r="M690" s="248">
        <v>12</v>
      </c>
      <c r="N690" s="248"/>
      <c r="O690" s="248" t="s">
        <v>5348</v>
      </c>
      <c r="P690" s="248" t="s">
        <v>6425</v>
      </c>
      <c r="Q690" s="248" t="s">
        <v>5345</v>
      </c>
      <c r="R690" s="250"/>
    </row>
    <row r="691" spans="1:18" x14ac:dyDescent="0.8">
      <c r="A691" s="248" t="s">
        <v>5349</v>
      </c>
      <c r="B691" s="248" t="s">
        <v>5350</v>
      </c>
      <c r="C691" s="248" t="s">
        <v>1997</v>
      </c>
      <c r="D691" s="248" t="s">
        <v>5351</v>
      </c>
      <c r="E691" s="248">
        <v>11</v>
      </c>
      <c r="F691" s="248" t="s">
        <v>2304</v>
      </c>
      <c r="G691" s="248" t="s">
        <v>2305</v>
      </c>
      <c r="H691" s="249">
        <v>83</v>
      </c>
      <c r="I691" s="248" t="s">
        <v>1250</v>
      </c>
      <c r="J691" s="249">
        <v>60</v>
      </c>
      <c r="K691" s="248" t="s">
        <v>2298</v>
      </c>
      <c r="L691" s="248" t="s">
        <v>2311</v>
      </c>
      <c r="M691" s="248">
        <v>10</v>
      </c>
      <c r="N691" s="248"/>
      <c r="O691" s="248" t="s">
        <v>5352</v>
      </c>
      <c r="P691" s="248" t="s">
        <v>6420</v>
      </c>
      <c r="Q691" s="248" t="s">
        <v>5349</v>
      </c>
      <c r="R691" s="250"/>
    </row>
    <row r="692" spans="1:18" x14ac:dyDescent="0.8">
      <c r="A692" s="248" t="s">
        <v>5360</v>
      </c>
      <c r="B692" s="248" t="s">
        <v>5361</v>
      </c>
      <c r="C692" s="248" t="s">
        <v>2005</v>
      </c>
      <c r="D692" s="248" t="s">
        <v>5362</v>
      </c>
      <c r="E692" s="248">
        <v>11</v>
      </c>
      <c r="F692" s="248" t="s">
        <v>2304</v>
      </c>
      <c r="G692" s="248" t="s">
        <v>2305</v>
      </c>
      <c r="H692" s="249">
        <v>84</v>
      </c>
      <c r="I692" s="248" t="s">
        <v>1252</v>
      </c>
      <c r="J692" s="249">
        <v>150</v>
      </c>
      <c r="K692" s="248" t="s">
        <v>2290</v>
      </c>
      <c r="L692" s="248" t="s">
        <v>2340</v>
      </c>
      <c r="M692" s="248">
        <v>13</v>
      </c>
      <c r="N692" s="248"/>
      <c r="O692" s="248" t="s">
        <v>5363</v>
      </c>
      <c r="P692" s="248" t="s">
        <v>6419</v>
      </c>
      <c r="Q692" s="248" t="s">
        <v>5360</v>
      </c>
      <c r="R692" s="250"/>
    </row>
    <row r="693" spans="1:18" x14ac:dyDescent="0.8">
      <c r="A693" s="248" t="s">
        <v>5364</v>
      </c>
      <c r="B693" s="248" t="s">
        <v>5365</v>
      </c>
      <c r="C693" s="248" t="s">
        <v>2006</v>
      </c>
      <c r="D693" s="248" t="s">
        <v>5366</v>
      </c>
      <c r="E693" s="248">
        <v>11</v>
      </c>
      <c r="F693" s="248" t="s">
        <v>2304</v>
      </c>
      <c r="G693" s="248" t="s">
        <v>2305</v>
      </c>
      <c r="H693" s="249">
        <v>84</v>
      </c>
      <c r="I693" s="248" t="s">
        <v>1252</v>
      </c>
      <c r="J693" s="249">
        <v>30</v>
      </c>
      <c r="K693" s="248" t="s">
        <v>2290</v>
      </c>
      <c r="L693" s="248" t="s">
        <v>2306</v>
      </c>
      <c r="M693" s="248">
        <v>5</v>
      </c>
      <c r="N693" s="248"/>
      <c r="O693" s="248" t="s">
        <v>5367</v>
      </c>
      <c r="P693" s="248" t="s">
        <v>6424</v>
      </c>
      <c r="Q693" s="248" t="s">
        <v>5364</v>
      </c>
      <c r="R693" s="250"/>
    </row>
    <row r="694" spans="1:18" x14ac:dyDescent="0.8">
      <c r="A694" s="248" t="s">
        <v>5368</v>
      </c>
      <c r="B694" s="248" t="s">
        <v>5369</v>
      </c>
      <c r="C694" s="248" t="s">
        <v>2022</v>
      </c>
      <c r="D694" s="248" t="s">
        <v>5370</v>
      </c>
      <c r="E694" s="248">
        <v>11</v>
      </c>
      <c r="F694" s="248" t="s">
        <v>2304</v>
      </c>
      <c r="G694" s="248" t="s">
        <v>2305</v>
      </c>
      <c r="H694" s="249">
        <v>84</v>
      </c>
      <c r="I694" s="248" t="s">
        <v>1252</v>
      </c>
      <c r="J694" s="249">
        <v>45</v>
      </c>
      <c r="K694" s="248" t="s">
        <v>2290</v>
      </c>
      <c r="L694" s="248" t="s">
        <v>2306</v>
      </c>
      <c r="M694" s="248">
        <v>5</v>
      </c>
      <c r="N694" s="248"/>
      <c r="O694" s="248" t="s">
        <v>5371</v>
      </c>
      <c r="P694" s="248" t="s">
        <v>6424</v>
      </c>
      <c r="Q694" s="248" t="s">
        <v>5368</v>
      </c>
      <c r="R694" s="250"/>
    </row>
    <row r="695" spans="1:18" x14ac:dyDescent="0.8">
      <c r="A695" s="248" t="s">
        <v>5372</v>
      </c>
      <c r="B695" s="248" t="s">
        <v>5373</v>
      </c>
      <c r="C695" s="248" t="s">
        <v>2007</v>
      </c>
      <c r="D695" s="248" t="s">
        <v>5374</v>
      </c>
      <c r="E695" s="248">
        <v>11</v>
      </c>
      <c r="F695" s="248" t="s">
        <v>2304</v>
      </c>
      <c r="G695" s="248" t="s">
        <v>2305</v>
      </c>
      <c r="H695" s="249">
        <v>84</v>
      </c>
      <c r="I695" s="248" t="s">
        <v>1252</v>
      </c>
      <c r="J695" s="249">
        <v>60</v>
      </c>
      <c r="K695" s="248" t="s">
        <v>2290</v>
      </c>
      <c r="L695" s="248" t="s">
        <v>2340</v>
      </c>
      <c r="M695" s="248">
        <v>12</v>
      </c>
      <c r="N695" s="248"/>
      <c r="O695" s="248" t="s">
        <v>5375</v>
      </c>
      <c r="P695" s="248" t="s">
        <v>6425</v>
      </c>
      <c r="Q695" s="248" t="s">
        <v>5372</v>
      </c>
      <c r="R695" s="250"/>
    </row>
    <row r="696" spans="1:18" x14ac:dyDescent="0.8">
      <c r="A696" s="248" t="s">
        <v>5376</v>
      </c>
      <c r="B696" s="248" t="s">
        <v>5377</v>
      </c>
      <c r="C696" s="248" t="s">
        <v>2008</v>
      </c>
      <c r="D696" s="248" t="s">
        <v>5378</v>
      </c>
      <c r="E696" s="248">
        <v>11</v>
      </c>
      <c r="F696" s="248" t="s">
        <v>2304</v>
      </c>
      <c r="G696" s="248" t="s">
        <v>2305</v>
      </c>
      <c r="H696" s="249">
        <v>84</v>
      </c>
      <c r="I696" s="248" t="s">
        <v>1252</v>
      </c>
      <c r="J696" s="249">
        <v>45</v>
      </c>
      <c r="K696" s="248" t="s">
        <v>2290</v>
      </c>
      <c r="L696" s="248" t="s">
        <v>2306</v>
      </c>
      <c r="M696" s="248">
        <v>6</v>
      </c>
      <c r="N696" s="248"/>
      <c r="O696" s="248" t="s">
        <v>5379</v>
      </c>
      <c r="P696" s="248" t="s">
        <v>6423</v>
      </c>
      <c r="Q696" s="248" t="s">
        <v>5376</v>
      </c>
      <c r="R696" s="250"/>
    </row>
    <row r="697" spans="1:18" x14ac:dyDescent="0.8">
      <c r="A697" s="248" t="s">
        <v>5380</v>
      </c>
      <c r="B697" s="248" t="s">
        <v>5381</v>
      </c>
      <c r="C697" s="248" t="s">
        <v>2009</v>
      </c>
      <c r="D697" s="248" t="s">
        <v>5382</v>
      </c>
      <c r="E697" s="248">
        <v>11</v>
      </c>
      <c r="F697" s="248" t="s">
        <v>2304</v>
      </c>
      <c r="G697" s="248" t="s">
        <v>2305</v>
      </c>
      <c r="H697" s="249">
        <v>84</v>
      </c>
      <c r="I697" s="248" t="s">
        <v>1252</v>
      </c>
      <c r="J697" s="249">
        <v>35</v>
      </c>
      <c r="K697" s="248" t="s">
        <v>2290</v>
      </c>
      <c r="L697" s="248" t="s">
        <v>2306</v>
      </c>
      <c r="M697" s="248">
        <v>6</v>
      </c>
      <c r="N697" s="248"/>
      <c r="O697" s="248" t="s">
        <v>5383</v>
      </c>
      <c r="P697" s="248" t="s">
        <v>6423</v>
      </c>
      <c r="Q697" s="248" t="s">
        <v>5380</v>
      </c>
      <c r="R697" s="250"/>
    </row>
    <row r="698" spans="1:18" x14ac:dyDescent="0.8">
      <c r="A698" s="248" t="s">
        <v>5384</v>
      </c>
      <c r="B698" s="248" t="s">
        <v>5385</v>
      </c>
      <c r="C698" s="248" t="s">
        <v>2010</v>
      </c>
      <c r="D698" s="248" t="s">
        <v>5386</v>
      </c>
      <c r="E698" s="248">
        <v>11</v>
      </c>
      <c r="F698" s="248" t="s">
        <v>2304</v>
      </c>
      <c r="G698" s="248" t="s">
        <v>2305</v>
      </c>
      <c r="H698" s="249">
        <v>84</v>
      </c>
      <c r="I698" s="248" t="s">
        <v>1252</v>
      </c>
      <c r="J698" s="249">
        <v>30</v>
      </c>
      <c r="K698" s="248" t="s">
        <v>2290</v>
      </c>
      <c r="L698" s="248" t="s">
        <v>2306</v>
      </c>
      <c r="M698" s="248">
        <v>5</v>
      </c>
      <c r="N698" s="248"/>
      <c r="O698" s="248" t="s">
        <v>5387</v>
      </c>
      <c r="P698" s="248" t="s">
        <v>6424</v>
      </c>
      <c r="Q698" s="248" t="s">
        <v>5384</v>
      </c>
      <c r="R698" s="250"/>
    </row>
    <row r="699" spans="1:18" x14ac:dyDescent="0.8">
      <c r="A699" s="248" t="s">
        <v>5388</v>
      </c>
      <c r="B699" s="248" t="s">
        <v>5389</v>
      </c>
      <c r="C699" s="248" t="s">
        <v>2011</v>
      </c>
      <c r="D699" s="248" t="s">
        <v>5390</v>
      </c>
      <c r="E699" s="248">
        <v>11</v>
      </c>
      <c r="F699" s="248" t="s">
        <v>2304</v>
      </c>
      <c r="G699" s="248" t="s">
        <v>2305</v>
      </c>
      <c r="H699" s="249">
        <v>84</v>
      </c>
      <c r="I699" s="248" t="s">
        <v>1252</v>
      </c>
      <c r="J699" s="249">
        <v>41</v>
      </c>
      <c r="K699" s="248" t="s">
        <v>2290</v>
      </c>
      <c r="L699" s="248" t="s">
        <v>2306</v>
      </c>
      <c r="M699" s="248">
        <v>6</v>
      </c>
      <c r="N699" s="248"/>
      <c r="O699" s="248" t="s">
        <v>5391</v>
      </c>
      <c r="P699" s="248" t="s">
        <v>6423</v>
      </c>
      <c r="Q699" s="248" t="s">
        <v>5388</v>
      </c>
      <c r="R699" s="250"/>
    </row>
    <row r="700" spans="1:18" x14ac:dyDescent="0.8">
      <c r="A700" s="248" t="s">
        <v>5392</v>
      </c>
      <c r="B700" s="248" t="s">
        <v>5393</v>
      </c>
      <c r="C700" s="248" t="s">
        <v>2012</v>
      </c>
      <c r="D700" s="248" t="s">
        <v>5394</v>
      </c>
      <c r="E700" s="248">
        <v>11</v>
      </c>
      <c r="F700" s="248" t="s">
        <v>2304</v>
      </c>
      <c r="G700" s="248" t="s">
        <v>2305</v>
      </c>
      <c r="H700" s="249">
        <v>84</v>
      </c>
      <c r="I700" s="248" t="s">
        <v>1252</v>
      </c>
      <c r="J700" s="249">
        <v>30</v>
      </c>
      <c r="K700" s="248" t="s">
        <v>2290</v>
      </c>
      <c r="L700" s="248" t="s">
        <v>2306</v>
      </c>
      <c r="M700" s="248">
        <v>5</v>
      </c>
      <c r="N700" s="248"/>
      <c r="O700" s="248" t="s">
        <v>5395</v>
      </c>
      <c r="P700" s="248" t="s">
        <v>6424</v>
      </c>
      <c r="Q700" s="248" t="s">
        <v>5392</v>
      </c>
      <c r="R700" s="250"/>
    </row>
    <row r="701" spans="1:18" x14ac:dyDescent="0.8">
      <c r="A701" s="248" t="s">
        <v>5396</v>
      </c>
      <c r="B701" s="248" t="s">
        <v>5397</v>
      </c>
      <c r="C701" s="248" t="s">
        <v>2013</v>
      </c>
      <c r="D701" s="248" t="s">
        <v>5398</v>
      </c>
      <c r="E701" s="248">
        <v>11</v>
      </c>
      <c r="F701" s="248" t="s">
        <v>2304</v>
      </c>
      <c r="G701" s="248" t="s">
        <v>2305</v>
      </c>
      <c r="H701" s="249">
        <v>84</v>
      </c>
      <c r="I701" s="248" t="s">
        <v>1252</v>
      </c>
      <c r="J701" s="249">
        <v>65</v>
      </c>
      <c r="K701" s="248" t="s">
        <v>2290</v>
      </c>
      <c r="L701" s="248" t="s">
        <v>2340</v>
      </c>
      <c r="M701" s="248">
        <v>12</v>
      </c>
      <c r="N701" s="248"/>
      <c r="O701" s="248" t="s">
        <v>5399</v>
      </c>
      <c r="P701" s="248" t="s">
        <v>6425</v>
      </c>
      <c r="Q701" s="248" t="s">
        <v>5396</v>
      </c>
      <c r="R701" s="250"/>
    </row>
    <row r="702" spans="1:18" x14ac:dyDescent="0.8">
      <c r="A702" s="248" t="s">
        <v>5400</v>
      </c>
      <c r="B702" s="248" t="s">
        <v>5401</v>
      </c>
      <c r="C702" s="248" t="s">
        <v>2014</v>
      </c>
      <c r="D702" s="248" t="s">
        <v>5402</v>
      </c>
      <c r="E702" s="248">
        <v>11</v>
      </c>
      <c r="F702" s="248" t="s">
        <v>2304</v>
      </c>
      <c r="G702" s="248" t="s">
        <v>2305</v>
      </c>
      <c r="H702" s="249">
        <v>84</v>
      </c>
      <c r="I702" s="248" t="s">
        <v>1252</v>
      </c>
      <c r="J702" s="249">
        <v>30</v>
      </c>
      <c r="K702" s="248" t="s">
        <v>2298</v>
      </c>
      <c r="L702" s="248" t="s">
        <v>2306</v>
      </c>
      <c r="M702" s="248">
        <v>5</v>
      </c>
      <c r="N702" s="248"/>
      <c r="O702" s="248" t="s">
        <v>5403</v>
      </c>
      <c r="P702" s="248" t="s">
        <v>6424</v>
      </c>
      <c r="Q702" s="248" t="s">
        <v>5400</v>
      </c>
      <c r="R702" s="250"/>
    </row>
    <row r="703" spans="1:18" x14ac:dyDescent="0.8">
      <c r="A703" s="248" t="s">
        <v>5404</v>
      </c>
      <c r="B703" s="248" t="s">
        <v>5405</v>
      </c>
      <c r="C703" s="248" t="s">
        <v>2015</v>
      </c>
      <c r="D703" s="248" t="s">
        <v>5406</v>
      </c>
      <c r="E703" s="248">
        <v>11</v>
      </c>
      <c r="F703" s="248" t="s">
        <v>2304</v>
      </c>
      <c r="G703" s="248" t="s">
        <v>2305</v>
      </c>
      <c r="H703" s="249">
        <v>84</v>
      </c>
      <c r="I703" s="248" t="s">
        <v>1252</v>
      </c>
      <c r="J703" s="249">
        <v>30</v>
      </c>
      <c r="K703" s="248" t="s">
        <v>2290</v>
      </c>
      <c r="L703" s="248" t="s">
        <v>2306</v>
      </c>
      <c r="M703" s="248">
        <v>6</v>
      </c>
      <c r="N703" s="248"/>
      <c r="O703" s="248" t="s">
        <v>5407</v>
      </c>
      <c r="P703" s="248" t="s">
        <v>6423</v>
      </c>
      <c r="Q703" s="248" t="s">
        <v>5404</v>
      </c>
      <c r="R703" s="250"/>
    </row>
    <row r="704" spans="1:18" x14ac:dyDescent="0.8">
      <c r="A704" s="248" t="s">
        <v>5408</v>
      </c>
      <c r="B704" s="248" t="s">
        <v>5409</v>
      </c>
      <c r="C704" s="248" t="s">
        <v>2016</v>
      </c>
      <c r="D704" s="248" t="s">
        <v>5410</v>
      </c>
      <c r="E704" s="248">
        <v>11</v>
      </c>
      <c r="F704" s="248" t="s">
        <v>2304</v>
      </c>
      <c r="G704" s="248" t="s">
        <v>2305</v>
      </c>
      <c r="H704" s="249">
        <v>84</v>
      </c>
      <c r="I704" s="248" t="s">
        <v>1252</v>
      </c>
      <c r="J704" s="249">
        <v>60</v>
      </c>
      <c r="K704" s="248" t="s">
        <v>2290</v>
      </c>
      <c r="L704" s="248" t="s">
        <v>2306</v>
      </c>
      <c r="M704" s="248">
        <v>6</v>
      </c>
      <c r="N704" s="248"/>
      <c r="O704" s="248" t="s">
        <v>5411</v>
      </c>
      <c r="P704" s="248" t="s">
        <v>6423</v>
      </c>
      <c r="Q704" s="248" t="s">
        <v>5408</v>
      </c>
      <c r="R704" s="250"/>
    </row>
    <row r="705" spans="1:18" x14ac:dyDescent="0.8">
      <c r="A705" s="248" t="s">
        <v>5412</v>
      </c>
      <c r="B705" s="248" t="s">
        <v>5413</v>
      </c>
      <c r="C705" s="248" t="s">
        <v>2017</v>
      </c>
      <c r="D705" s="248" t="s">
        <v>5414</v>
      </c>
      <c r="E705" s="248">
        <v>11</v>
      </c>
      <c r="F705" s="248" t="s">
        <v>2304</v>
      </c>
      <c r="G705" s="248" t="s">
        <v>2305</v>
      </c>
      <c r="H705" s="249">
        <v>84</v>
      </c>
      <c r="I705" s="248" t="s">
        <v>1252</v>
      </c>
      <c r="J705" s="249">
        <v>60</v>
      </c>
      <c r="K705" s="248" t="s">
        <v>2290</v>
      </c>
      <c r="L705" s="248" t="s">
        <v>2306</v>
      </c>
      <c r="M705" s="248">
        <v>6</v>
      </c>
      <c r="N705" s="248"/>
      <c r="O705" s="248" t="s">
        <v>5415</v>
      </c>
      <c r="P705" s="248" t="s">
        <v>6423</v>
      </c>
      <c r="Q705" s="248" t="s">
        <v>5412</v>
      </c>
      <c r="R705" s="250"/>
    </row>
    <row r="706" spans="1:18" x14ac:dyDescent="0.8">
      <c r="A706" s="248" t="s">
        <v>5416</v>
      </c>
      <c r="B706" s="248" t="s">
        <v>5417</v>
      </c>
      <c r="C706" s="248" t="s">
        <v>2018</v>
      </c>
      <c r="D706" s="248" t="s">
        <v>5418</v>
      </c>
      <c r="E706" s="248">
        <v>11</v>
      </c>
      <c r="F706" s="248" t="s">
        <v>2304</v>
      </c>
      <c r="G706" s="248" t="s">
        <v>2305</v>
      </c>
      <c r="H706" s="249">
        <v>84</v>
      </c>
      <c r="I706" s="248" t="s">
        <v>1252</v>
      </c>
      <c r="J706" s="249">
        <v>30</v>
      </c>
      <c r="K706" s="248" t="s">
        <v>2290</v>
      </c>
      <c r="L706" s="248" t="s">
        <v>2306</v>
      </c>
      <c r="M706" s="248">
        <v>5</v>
      </c>
      <c r="N706" s="248"/>
      <c r="O706" s="248" t="s">
        <v>5419</v>
      </c>
      <c r="P706" s="248" t="s">
        <v>6424</v>
      </c>
      <c r="Q706" s="248" t="s">
        <v>5416</v>
      </c>
      <c r="R706" s="250"/>
    </row>
    <row r="707" spans="1:18" x14ac:dyDescent="0.8">
      <c r="A707" s="248" t="s">
        <v>5439</v>
      </c>
      <c r="B707" s="248" t="s">
        <v>5440</v>
      </c>
      <c r="C707" s="248" t="s">
        <v>2000</v>
      </c>
      <c r="D707" s="248" t="s">
        <v>5441</v>
      </c>
      <c r="E707" s="248">
        <v>11</v>
      </c>
      <c r="F707" s="248" t="s">
        <v>2304</v>
      </c>
      <c r="G707" s="248" t="s">
        <v>2305</v>
      </c>
      <c r="H707" s="249">
        <v>85</v>
      </c>
      <c r="I707" s="248" t="s">
        <v>1251</v>
      </c>
      <c r="J707" s="249">
        <v>37</v>
      </c>
      <c r="K707" s="248" t="s">
        <v>2290</v>
      </c>
      <c r="L707" s="248" t="s">
        <v>2306</v>
      </c>
      <c r="M707" s="248">
        <v>5</v>
      </c>
      <c r="N707" s="248"/>
      <c r="O707" s="248" t="s">
        <v>5442</v>
      </c>
      <c r="P707" s="248" t="s">
        <v>6424</v>
      </c>
      <c r="Q707" s="248" t="s">
        <v>5439</v>
      </c>
      <c r="R707" s="250"/>
    </row>
    <row r="708" spans="1:18" x14ac:dyDescent="0.8">
      <c r="A708" s="248" t="s">
        <v>5443</v>
      </c>
      <c r="B708" s="248" t="s">
        <v>5444</v>
      </c>
      <c r="C708" s="248" t="s">
        <v>2001</v>
      </c>
      <c r="D708" s="248" t="s">
        <v>5445</v>
      </c>
      <c r="E708" s="248">
        <v>11</v>
      </c>
      <c r="F708" s="248" t="s">
        <v>2304</v>
      </c>
      <c r="G708" s="248" t="s">
        <v>2305</v>
      </c>
      <c r="H708" s="249">
        <v>85</v>
      </c>
      <c r="I708" s="248" t="s">
        <v>1251</v>
      </c>
      <c r="J708" s="249">
        <v>52</v>
      </c>
      <c r="K708" s="248" t="s">
        <v>2290</v>
      </c>
      <c r="L708" s="248" t="s">
        <v>2306</v>
      </c>
      <c r="M708" s="248">
        <v>6</v>
      </c>
      <c r="N708" s="248"/>
      <c r="O708" s="248" t="s">
        <v>5446</v>
      </c>
      <c r="P708" s="248" t="s">
        <v>6423</v>
      </c>
      <c r="Q708" s="248" t="s">
        <v>5443</v>
      </c>
      <c r="R708" s="250"/>
    </row>
    <row r="709" spans="1:18" x14ac:dyDescent="0.8">
      <c r="A709" s="248" t="s">
        <v>5447</v>
      </c>
      <c r="B709" s="248" t="s">
        <v>5448</v>
      </c>
      <c r="C709" s="248" t="s">
        <v>2002</v>
      </c>
      <c r="D709" s="248" t="s">
        <v>5449</v>
      </c>
      <c r="E709" s="248">
        <v>11</v>
      </c>
      <c r="F709" s="248" t="s">
        <v>2304</v>
      </c>
      <c r="G709" s="248" t="s">
        <v>2305</v>
      </c>
      <c r="H709" s="249">
        <v>85</v>
      </c>
      <c r="I709" s="248" t="s">
        <v>1251</v>
      </c>
      <c r="J709" s="249">
        <v>10</v>
      </c>
      <c r="K709" s="248" t="s">
        <v>2290</v>
      </c>
      <c r="L709" s="248" t="s">
        <v>2393</v>
      </c>
      <c r="M709" s="248">
        <v>2</v>
      </c>
      <c r="N709" s="248"/>
      <c r="O709" s="248" t="s">
        <v>5450</v>
      </c>
      <c r="P709" s="248" t="s">
        <v>6411</v>
      </c>
      <c r="Q709" s="248" t="s">
        <v>5447</v>
      </c>
      <c r="R709" s="250"/>
    </row>
    <row r="710" spans="1:18" x14ac:dyDescent="0.8">
      <c r="A710" s="248" t="s">
        <v>5455</v>
      </c>
      <c r="B710" s="248" t="s">
        <v>5456</v>
      </c>
      <c r="C710" s="248" t="s">
        <v>1960</v>
      </c>
      <c r="D710" s="248" t="s">
        <v>5457</v>
      </c>
      <c r="E710" s="248">
        <v>11</v>
      </c>
      <c r="F710" s="248" t="s">
        <v>2304</v>
      </c>
      <c r="G710" s="248" t="s">
        <v>2305</v>
      </c>
      <c r="H710" s="249">
        <v>86</v>
      </c>
      <c r="I710" s="248" t="s">
        <v>1247</v>
      </c>
      <c r="J710" s="249">
        <v>14</v>
      </c>
      <c r="K710" s="248" t="s">
        <v>2298</v>
      </c>
      <c r="L710" s="248" t="s">
        <v>2393</v>
      </c>
      <c r="M710" s="248">
        <v>2</v>
      </c>
      <c r="N710" s="248"/>
      <c r="O710" s="248" t="s">
        <v>5458</v>
      </c>
      <c r="P710" s="248" t="s">
        <v>6411</v>
      </c>
      <c r="Q710" s="248" t="s">
        <v>5455</v>
      </c>
      <c r="R710" s="250"/>
    </row>
    <row r="711" spans="1:18" x14ac:dyDescent="0.8">
      <c r="A711" s="248" t="s">
        <v>5459</v>
      </c>
      <c r="B711" s="248" t="s">
        <v>5460</v>
      </c>
      <c r="C711" s="248" t="s">
        <v>1961</v>
      </c>
      <c r="D711" s="248" t="s">
        <v>5461</v>
      </c>
      <c r="E711" s="248">
        <v>11</v>
      </c>
      <c r="F711" s="248" t="s">
        <v>2304</v>
      </c>
      <c r="G711" s="248" t="s">
        <v>2305</v>
      </c>
      <c r="H711" s="249">
        <v>86</v>
      </c>
      <c r="I711" s="248" t="s">
        <v>1247</v>
      </c>
      <c r="J711" s="249">
        <v>75</v>
      </c>
      <c r="K711" s="248" t="s">
        <v>2298</v>
      </c>
      <c r="L711" s="248" t="s">
        <v>2311</v>
      </c>
      <c r="M711" s="248">
        <v>10</v>
      </c>
      <c r="N711" s="248"/>
      <c r="O711" s="248" t="s">
        <v>5462</v>
      </c>
      <c r="P711" s="248" t="s">
        <v>6420</v>
      </c>
      <c r="Q711" s="248" t="s">
        <v>5459</v>
      </c>
      <c r="R711" s="250"/>
    </row>
    <row r="712" spans="1:18" x14ac:dyDescent="0.8">
      <c r="A712" s="248" t="s">
        <v>5463</v>
      </c>
      <c r="B712" s="248" t="s">
        <v>5464</v>
      </c>
      <c r="C712" s="248" t="s">
        <v>1962</v>
      </c>
      <c r="D712" s="248" t="s">
        <v>5465</v>
      </c>
      <c r="E712" s="248">
        <v>11</v>
      </c>
      <c r="F712" s="248" t="s">
        <v>2304</v>
      </c>
      <c r="G712" s="248" t="s">
        <v>2305</v>
      </c>
      <c r="H712" s="249">
        <v>86</v>
      </c>
      <c r="I712" s="248" t="s">
        <v>1247</v>
      </c>
      <c r="J712" s="249">
        <v>24</v>
      </c>
      <c r="K712" s="248" t="s">
        <v>2298</v>
      </c>
      <c r="L712" s="248" t="s">
        <v>2306</v>
      </c>
      <c r="M712" s="248">
        <v>5</v>
      </c>
      <c r="N712" s="248"/>
      <c r="O712" s="248" t="s">
        <v>5466</v>
      </c>
      <c r="P712" s="248" t="s">
        <v>6424</v>
      </c>
      <c r="Q712" s="248" t="s">
        <v>5463</v>
      </c>
      <c r="R712" s="250"/>
    </row>
    <row r="713" spans="1:18" x14ac:dyDescent="0.8">
      <c r="A713" s="248" t="s">
        <v>5467</v>
      </c>
      <c r="B713" s="248" t="s">
        <v>5468</v>
      </c>
      <c r="C713" s="248" t="s">
        <v>1963</v>
      </c>
      <c r="D713" s="248" t="s">
        <v>5469</v>
      </c>
      <c r="E713" s="248">
        <v>11</v>
      </c>
      <c r="F713" s="248" t="s">
        <v>2304</v>
      </c>
      <c r="G713" s="248" t="s">
        <v>2305</v>
      </c>
      <c r="H713" s="249">
        <v>86</v>
      </c>
      <c r="I713" s="248" t="s">
        <v>1247</v>
      </c>
      <c r="J713" s="249">
        <v>30</v>
      </c>
      <c r="K713" s="248" t="s">
        <v>2298</v>
      </c>
      <c r="L713" s="248" t="s">
        <v>2306</v>
      </c>
      <c r="M713" s="248">
        <v>5</v>
      </c>
      <c r="N713" s="248"/>
      <c r="O713" s="248" t="s">
        <v>5470</v>
      </c>
      <c r="P713" s="248" t="s">
        <v>6424</v>
      </c>
      <c r="Q713" s="248" t="s">
        <v>5467</v>
      </c>
      <c r="R713" s="250"/>
    </row>
    <row r="714" spans="1:18" x14ac:dyDescent="0.8">
      <c r="A714" s="248" t="s">
        <v>5471</v>
      </c>
      <c r="B714" s="248" t="s">
        <v>5472</v>
      </c>
      <c r="C714" s="248" t="s">
        <v>1964</v>
      </c>
      <c r="D714" s="248" t="s">
        <v>5473</v>
      </c>
      <c r="E714" s="248">
        <v>11</v>
      </c>
      <c r="F714" s="248" t="s">
        <v>2304</v>
      </c>
      <c r="G714" s="248" t="s">
        <v>2305</v>
      </c>
      <c r="H714" s="249">
        <v>86</v>
      </c>
      <c r="I714" s="248" t="s">
        <v>1247</v>
      </c>
      <c r="J714" s="249">
        <v>154</v>
      </c>
      <c r="K714" s="248" t="s">
        <v>2298</v>
      </c>
      <c r="L714" s="248" t="s">
        <v>2340</v>
      </c>
      <c r="M714" s="248">
        <v>13</v>
      </c>
      <c r="N714" s="248"/>
      <c r="O714" s="248" t="s">
        <v>5474</v>
      </c>
      <c r="P714" s="248" t="s">
        <v>6419</v>
      </c>
      <c r="Q714" s="248" t="s">
        <v>5471</v>
      </c>
      <c r="R714" s="250"/>
    </row>
    <row r="715" spans="1:18" x14ac:dyDescent="0.8">
      <c r="A715" s="248" t="s">
        <v>5475</v>
      </c>
      <c r="B715" s="248" t="s">
        <v>5476</v>
      </c>
      <c r="C715" s="248" t="s">
        <v>1965</v>
      </c>
      <c r="D715" s="248" t="s">
        <v>5477</v>
      </c>
      <c r="E715" s="248">
        <v>11</v>
      </c>
      <c r="F715" s="248" t="s">
        <v>2304</v>
      </c>
      <c r="G715" s="248" t="s">
        <v>2305</v>
      </c>
      <c r="H715" s="249">
        <v>86</v>
      </c>
      <c r="I715" s="248" t="s">
        <v>1247</v>
      </c>
      <c r="J715" s="249">
        <v>16</v>
      </c>
      <c r="K715" s="248" t="s">
        <v>2298</v>
      </c>
      <c r="L715" s="248" t="s">
        <v>2393</v>
      </c>
      <c r="M715" s="248">
        <v>3</v>
      </c>
      <c r="N715" s="248"/>
      <c r="O715" s="248" t="s">
        <v>5478</v>
      </c>
      <c r="P715" s="248" t="s">
        <v>6426</v>
      </c>
      <c r="Q715" s="248" t="s">
        <v>5475</v>
      </c>
      <c r="R715" s="250"/>
    </row>
    <row r="716" spans="1:18" x14ac:dyDescent="0.8">
      <c r="A716" s="248" t="s">
        <v>5479</v>
      </c>
      <c r="B716" s="248" t="s">
        <v>5480</v>
      </c>
      <c r="C716" s="248" t="s">
        <v>1966</v>
      </c>
      <c r="D716" s="248" t="s">
        <v>5481</v>
      </c>
      <c r="E716" s="248">
        <v>11</v>
      </c>
      <c r="F716" s="248" t="s">
        <v>2304</v>
      </c>
      <c r="G716" s="248" t="s">
        <v>2305</v>
      </c>
      <c r="H716" s="249">
        <v>86</v>
      </c>
      <c r="I716" s="248" t="s">
        <v>1247</v>
      </c>
      <c r="J716" s="249">
        <v>36</v>
      </c>
      <c r="K716" s="248" t="s">
        <v>2298</v>
      </c>
      <c r="L716" s="248" t="s">
        <v>2306</v>
      </c>
      <c r="M716" s="248">
        <v>5</v>
      </c>
      <c r="N716" s="248"/>
      <c r="O716" s="248" t="s">
        <v>5482</v>
      </c>
      <c r="P716" s="248" t="s">
        <v>6424</v>
      </c>
      <c r="Q716" s="248" t="s">
        <v>5479</v>
      </c>
      <c r="R716" s="250"/>
    </row>
    <row r="717" spans="1:18" x14ac:dyDescent="0.8">
      <c r="A717" s="248" t="s">
        <v>5483</v>
      </c>
      <c r="B717" s="248" t="s">
        <v>5484</v>
      </c>
      <c r="C717" s="248" t="s">
        <v>1967</v>
      </c>
      <c r="D717" s="248" t="s">
        <v>5485</v>
      </c>
      <c r="E717" s="248">
        <v>11</v>
      </c>
      <c r="F717" s="248" t="s">
        <v>2304</v>
      </c>
      <c r="G717" s="248" t="s">
        <v>2305</v>
      </c>
      <c r="H717" s="249">
        <v>86</v>
      </c>
      <c r="I717" s="248" t="s">
        <v>1247</v>
      </c>
      <c r="J717" s="249">
        <v>30</v>
      </c>
      <c r="K717" s="248" t="s">
        <v>2298</v>
      </c>
      <c r="L717" s="248" t="s">
        <v>2306</v>
      </c>
      <c r="M717" s="248">
        <v>5</v>
      </c>
      <c r="N717" s="248"/>
      <c r="O717" s="248" t="s">
        <v>5486</v>
      </c>
      <c r="P717" s="248" t="s">
        <v>6424</v>
      </c>
      <c r="Q717" s="248" t="s">
        <v>5483</v>
      </c>
      <c r="R717" s="250"/>
    </row>
    <row r="718" spans="1:18" x14ac:dyDescent="0.8">
      <c r="A718" s="248" t="s">
        <v>5487</v>
      </c>
      <c r="B718" s="248" t="s">
        <v>5488</v>
      </c>
      <c r="C718" s="248" t="s">
        <v>1968</v>
      </c>
      <c r="D718" s="248" t="s">
        <v>5489</v>
      </c>
      <c r="E718" s="248">
        <v>11</v>
      </c>
      <c r="F718" s="248" t="s">
        <v>2304</v>
      </c>
      <c r="G718" s="248" t="s">
        <v>2305</v>
      </c>
      <c r="H718" s="249">
        <v>86</v>
      </c>
      <c r="I718" s="248" t="s">
        <v>1247</v>
      </c>
      <c r="J718" s="249">
        <v>69</v>
      </c>
      <c r="K718" s="248" t="s">
        <v>2298</v>
      </c>
      <c r="L718" s="248" t="s">
        <v>2311</v>
      </c>
      <c r="M718" s="248">
        <v>10</v>
      </c>
      <c r="N718" s="248"/>
      <c r="O718" s="248" t="s">
        <v>5490</v>
      </c>
      <c r="P718" s="248" t="s">
        <v>6420</v>
      </c>
      <c r="Q718" s="248" t="s">
        <v>5487</v>
      </c>
      <c r="R718" s="250"/>
    </row>
    <row r="719" spans="1:18" x14ac:dyDescent="0.8">
      <c r="A719" s="248" t="s">
        <v>5491</v>
      </c>
      <c r="B719" s="248" t="s">
        <v>5492</v>
      </c>
      <c r="C719" s="248" t="s">
        <v>1969</v>
      </c>
      <c r="D719" s="248" t="s">
        <v>5493</v>
      </c>
      <c r="E719" s="248">
        <v>11</v>
      </c>
      <c r="F719" s="248" t="s">
        <v>2304</v>
      </c>
      <c r="G719" s="248" t="s">
        <v>2305</v>
      </c>
      <c r="H719" s="249">
        <v>86</v>
      </c>
      <c r="I719" s="248" t="s">
        <v>1247</v>
      </c>
      <c r="J719" s="249">
        <v>32</v>
      </c>
      <c r="K719" s="248" t="s">
        <v>2298</v>
      </c>
      <c r="L719" s="248" t="s">
        <v>2306</v>
      </c>
      <c r="M719" s="248">
        <v>5</v>
      </c>
      <c r="N719" s="248"/>
      <c r="O719" s="248" t="s">
        <v>5494</v>
      </c>
      <c r="P719" s="248" t="s">
        <v>6424</v>
      </c>
      <c r="Q719" s="248" t="s">
        <v>5491</v>
      </c>
      <c r="R719" s="250"/>
    </row>
    <row r="720" spans="1:18" x14ac:dyDescent="0.8">
      <c r="A720" s="248" t="s">
        <v>5502</v>
      </c>
      <c r="B720" s="248" t="s">
        <v>5503</v>
      </c>
      <c r="C720" s="248" t="s">
        <v>2079</v>
      </c>
      <c r="D720" s="248" t="s">
        <v>5504</v>
      </c>
      <c r="E720" s="248">
        <v>12</v>
      </c>
      <c r="F720" s="248" t="s">
        <v>2304</v>
      </c>
      <c r="G720" s="248" t="s">
        <v>2305</v>
      </c>
      <c r="H720" s="249">
        <v>90</v>
      </c>
      <c r="I720" s="248" t="s">
        <v>1258</v>
      </c>
      <c r="J720" s="249">
        <v>42</v>
      </c>
      <c r="K720" s="248" t="s">
        <v>2298</v>
      </c>
      <c r="L720" s="248" t="s">
        <v>2306</v>
      </c>
      <c r="M720" s="248">
        <v>6</v>
      </c>
      <c r="N720" s="248"/>
      <c r="O720" s="248" t="s">
        <v>5505</v>
      </c>
      <c r="P720" s="248" t="s">
        <v>6423</v>
      </c>
      <c r="Q720" s="248" t="s">
        <v>5502</v>
      </c>
      <c r="R720" s="250"/>
    </row>
    <row r="721" spans="1:18" x14ac:dyDescent="0.8">
      <c r="A721" s="248" t="s">
        <v>5506</v>
      </c>
      <c r="B721" s="248" t="s">
        <v>5507</v>
      </c>
      <c r="C721" s="248" t="s">
        <v>2080</v>
      </c>
      <c r="D721" s="248" t="s">
        <v>5508</v>
      </c>
      <c r="E721" s="248">
        <v>12</v>
      </c>
      <c r="F721" s="248" t="s">
        <v>2304</v>
      </c>
      <c r="G721" s="248" t="s">
        <v>2305</v>
      </c>
      <c r="H721" s="249">
        <v>90</v>
      </c>
      <c r="I721" s="248" t="s">
        <v>1258</v>
      </c>
      <c r="J721" s="249">
        <v>64</v>
      </c>
      <c r="K721" s="248" t="s">
        <v>2290</v>
      </c>
      <c r="L721" s="248" t="s">
        <v>2306</v>
      </c>
      <c r="M721" s="248">
        <v>7</v>
      </c>
      <c r="N721" s="248"/>
      <c r="O721" s="248" t="s">
        <v>5509</v>
      </c>
      <c r="P721" s="248" t="s">
        <v>6421</v>
      </c>
      <c r="Q721" s="248" t="s">
        <v>5506</v>
      </c>
      <c r="R721" s="250"/>
    </row>
    <row r="722" spans="1:18" x14ac:dyDescent="0.8">
      <c r="A722" s="248" t="s">
        <v>5510</v>
      </c>
      <c r="B722" s="248" t="s">
        <v>5511</v>
      </c>
      <c r="C722" s="248" t="s">
        <v>2081</v>
      </c>
      <c r="D722" s="248" t="s">
        <v>5512</v>
      </c>
      <c r="E722" s="248">
        <v>12</v>
      </c>
      <c r="F722" s="248" t="s">
        <v>2304</v>
      </c>
      <c r="G722" s="248" t="s">
        <v>2305</v>
      </c>
      <c r="H722" s="249">
        <v>90</v>
      </c>
      <c r="I722" s="248" t="s">
        <v>1258</v>
      </c>
      <c r="J722" s="249">
        <v>144</v>
      </c>
      <c r="K722" s="248" t="s">
        <v>2290</v>
      </c>
      <c r="L722" s="248" t="s">
        <v>2340</v>
      </c>
      <c r="M722" s="248">
        <v>13</v>
      </c>
      <c r="N722" s="248"/>
      <c r="O722" s="248" t="s">
        <v>5513</v>
      </c>
      <c r="P722" s="248" t="s">
        <v>6419</v>
      </c>
      <c r="Q722" s="248" t="s">
        <v>5510</v>
      </c>
      <c r="R722" s="250"/>
    </row>
    <row r="723" spans="1:18" x14ac:dyDescent="0.8">
      <c r="A723" s="248" t="s">
        <v>5514</v>
      </c>
      <c r="B723" s="248" t="s">
        <v>5515</v>
      </c>
      <c r="C723" s="248" t="s">
        <v>2082</v>
      </c>
      <c r="D723" s="248" t="s">
        <v>5516</v>
      </c>
      <c r="E723" s="248">
        <v>12</v>
      </c>
      <c r="F723" s="248" t="s">
        <v>2304</v>
      </c>
      <c r="G723" s="248" t="s">
        <v>2305</v>
      </c>
      <c r="H723" s="249">
        <v>90</v>
      </c>
      <c r="I723" s="248" t="s">
        <v>1258</v>
      </c>
      <c r="J723" s="249">
        <v>70</v>
      </c>
      <c r="K723" s="248" t="s">
        <v>2290</v>
      </c>
      <c r="L723" s="248" t="s">
        <v>2306</v>
      </c>
      <c r="M723" s="248">
        <v>7</v>
      </c>
      <c r="N723" s="248"/>
      <c r="O723" s="248" t="s">
        <v>5517</v>
      </c>
      <c r="P723" s="248" t="s">
        <v>6421</v>
      </c>
      <c r="Q723" s="248" t="s">
        <v>5514</v>
      </c>
      <c r="R723" s="250"/>
    </row>
    <row r="724" spans="1:18" x14ac:dyDescent="0.8">
      <c r="A724" s="248" t="s">
        <v>5518</v>
      </c>
      <c r="B724" s="248" t="s">
        <v>5519</v>
      </c>
      <c r="C724" s="248" t="s">
        <v>2083</v>
      </c>
      <c r="D724" s="248" t="s">
        <v>5520</v>
      </c>
      <c r="E724" s="248">
        <v>12</v>
      </c>
      <c r="F724" s="248" t="s">
        <v>2304</v>
      </c>
      <c r="G724" s="248" t="s">
        <v>2305</v>
      </c>
      <c r="H724" s="249">
        <v>90</v>
      </c>
      <c r="I724" s="248" t="s">
        <v>1258</v>
      </c>
      <c r="J724" s="249">
        <v>45</v>
      </c>
      <c r="K724" s="248" t="s">
        <v>2290</v>
      </c>
      <c r="L724" s="248" t="s">
        <v>2306</v>
      </c>
      <c r="M724" s="248">
        <v>7</v>
      </c>
      <c r="N724" s="248"/>
      <c r="O724" s="248" t="s">
        <v>5521</v>
      </c>
      <c r="P724" s="248" t="s">
        <v>6421</v>
      </c>
      <c r="Q724" s="248" t="s">
        <v>5518</v>
      </c>
      <c r="R724" s="250"/>
    </row>
    <row r="725" spans="1:18" x14ac:dyDescent="0.8">
      <c r="A725" s="248" t="s">
        <v>5522</v>
      </c>
      <c r="B725" s="248" t="s">
        <v>5523</v>
      </c>
      <c r="C725" s="248" t="s">
        <v>2084</v>
      </c>
      <c r="D725" s="248" t="s">
        <v>5524</v>
      </c>
      <c r="E725" s="248">
        <v>12</v>
      </c>
      <c r="F725" s="248" t="s">
        <v>2304</v>
      </c>
      <c r="G725" s="248" t="s">
        <v>2305</v>
      </c>
      <c r="H725" s="249">
        <v>90</v>
      </c>
      <c r="I725" s="248" t="s">
        <v>1258</v>
      </c>
      <c r="J725" s="249">
        <v>62</v>
      </c>
      <c r="K725" s="248" t="s">
        <v>2290</v>
      </c>
      <c r="L725" s="248" t="s">
        <v>2311</v>
      </c>
      <c r="M725" s="248">
        <v>9</v>
      </c>
      <c r="N725" s="248"/>
      <c r="O725" s="248" t="s">
        <v>5525</v>
      </c>
      <c r="P725" s="248" t="s">
        <v>6422</v>
      </c>
      <c r="Q725" s="248" t="s">
        <v>5522</v>
      </c>
      <c r="R725" s="250"/>
    </row>
    <row r="726" spans="1:18" x14ac:dyDescent="0.8">
      <c r="A726" s="248" t="s">
        <v>5526</v>
      </c>
      <c r="B726" s="248" t="s">
        <v>5527</v>
      </c>
      <c r="C726" s="248" t="s">
        <v>2085</v>
      </c>
      <c r="D726" s="248" t="s">
        <v>5528</v>
      </c>
      <c r="E726" s="248">
        <v>12</v>
      </c>
      <c r="F726" s="248" t="s">
        <v>2304</v>
      </c>
      <c r="G726" s="248" t="s">
        <v>2305</v>
      </c>
      <c r="H726" s="249">
        <v>90</v>
      </c>
      <c r="I726" s="248" t="s">
        <v>1258</v>
      </c>
      <c r="J726" s="249">
        <v>30</v>
      </c>
      <c r="K726" s="248" t="s">
        <v>2290</v>
      </c>
      <c r="L726" s="248" t="s">
        <v>2306</v>
      </c>
      <c r="M726" s="248">
        <v>5</v>
      </c>
      <c r="N726" s="248"/>
      <c r="O726" s="248" t="s">
        <v>5529</v>
      </c>
      <c r="P726" s="248" t="s">
        <v>6424</v>
      </c>
      <c r="Q726" s="248" t="s">
        <v>5526</v>
      </c>
      <c r="R726" s="250"/>
    </row>
    <row r="727" spans="1:18" x14ac:dyDescent="0.8">
      <c r="A727" s="248" t="s">
        <v>5530</v>
      </c>
      <c r="B727" s="248" t="s">
        <v>5531</v>
      </c>
      <c r="C727" s="248" t="s">
        <v>2086</v>
      </c>
      <c r="D727" s="248" t="s">
        <v>5532</v>
      </c>
      <c r="E727" s="248">
        <v>12</v>
      </c>
      <c r="F727" s="248" t="s">
        <v>2304</v>
      </c>
      <c r="G727" s="248" t="s">
        <v>2305</v>
      </c>
      <c r="H727" s="249">
        <v>90</v>
      </c>
      <c r="I727" s="248" t="s">
        <v>1258</v>
      </c>
      <c r="J727" s="249">
        <v>73</v>
      </c>
      <c r="K727" s="248" t="s">
        <v>2290</v>
      </c>
      <c r="L727" s="248" t="s">
        <v>2306</v>
      </c>
      <c r="M727" s="248">
        <v>6</v>
      </c>
      <c r="N727" s="248"/>
      <c r="O727" s="248" t="s">
        <v>5533</v>
      </c>
      <c r="P727" s="248" t="s">
        <v>6423</v>
      </c>
      <c r="Q727" s="248" t="s">
        <v>5530</v>
      </c>
      <c r="R727" s="250"/>
    </row>
    <row r="728" spans="1:18" x14ac:dyDescent="0.8">
      <c r="A728" s="248" t="s">
        <v>5534</v>
      </c>
      <c r="B728" s="248" t="s">
        <v>5535</v>
      </c>
      <c r="C728" s="248" t="s">
        <v>2087</v>
      </c>
      <c r="D728" s="248" t="s">
        <v>5536</v>
      </c>
      <c r="E728" s="248">
        <v>12</v>
      </c>
      <c r="F728" s="248" t="s">
        <v>2304</v>
      </c>
      <c r="G728" s="248" t="s">
        <v>2305</v>
      </c>
      <c r="H728" s="249">
        <v>90</v>
      </c>
      <c r="I728" s="248" t="s">
        <v>1258</v>
      </c>
      <c r="J728" s="249">
        <v>56</v>
      </c>
      <c r="K728" s="248" t="s">
        <v>2290</v>
      </c>
      <c r="L728" s="248" t="s">
        <v>2306</v>
      </c>
      <c r="M728" s="248">
        <v>6</v>
      </c>
      <c r="N728" s="248"/>
      <c r="O728" s="248" t="s">
        <v>5537</v>
      </c>
      <c r="P728" s="248" t="s">
        <v>6423</v>
      </c>
      <c r="Q728" s="248" t="s">
        <v>5534</v>
      </c>
      <c r="R728" s="250"/>
    </row>
    <row r="729" spans="1:18" x14ac:dyDescent="0.8">
      <c r="A729" s="248" t="s">
        <v>5538</v>
      </c>
      <c r="B729" s="248" t="s">
        <v>5539</v>
      </c>
      <c r="C729" s="248" t="s">
        <v>2088</v>
      </c>
      <c r="D729" s="248" t="s">
        <v>5540</v>
      </c>
      <c r="E729" s="248">
        <v>12</v>
      </c>
      <c r="F729" s="248" t="s">
        <v>2304</v>
      </c>
      <c r="G729" s="248" t="s">
        <v>2305</v>
      </c>
      <c r="H729" s="249">
        <v>90</v>
      </c>
      <c r="I729" s="248" t="s">
        <v>1258</v>
      </c>
      <c r="J729" s="249">
        <v>34</v>
      </c>
      <c r="K729" s="248" t="s">
        <v>2290</v>
      </c>
      <c r="L729" s="248" t="s">
        <v>2306</v>
      </c>
      <c r="M729" s="248">
        <v>5</v>
      </c>
      <c r="N729" s="248"/>
      <c r="O729" s="248" t="s">
        <v>5541</v>
      </c>
      <c r="P729" s="248" t="s">
        <v>6424</v>
      </c>
      <c r="Q729" s="248" t="s">
        <v>5538</v>
      </c>
      <c r="R729" s="250"/>
    </row>
    <row r="730" spans="1:18" x14ac:dyDescent="0.8">
      <c r="A730" s="248" t="s">
        <v>5542</v>
      </c>
      <c r="B730" s="248" t="s">
        <v>5543</v>
      </c>
      <c r="C730" s="248" t="s">
        <v>2089</v>
      </c>
      <c r="D730" s="248" t="s">
        <v>5544</v>
      </c>
      <c r="E730" s="248">
        <v>12</v>
      </c>
      <c r="F730" s="248" t="s">
        <v>2304</v>
      </c>
      <c r="G730" s="248" t="s">
        <v>2305</v>
      </c>
      <c r="H730" s="249">
        <v>90</v>
      </c>
      <c r="I730" s="248" t="s">
        <v>1258</v>
      </c>
      <c r="J730" s="249">
        <v>34</v>
      </c>
      <c r="K730" s="248" t="s">
        <v>2290</v>
      </c>
      <c r="L730" s="248" t="s">
        <v>2306</v>
      </c>
      <c r="M730" s="248">
        <v>5</v>
      </c>
      <c r="N730" s="248"/>
      <c r="O730" s="248" t="s">
        <v>5545</v>
      </c>
      <c r="P730" s="248" t="s">
        <v>6424</v>
      </c>
      <c r="Q730" s="248" t="s">
        <v>5542</v>
      </c>
      <c r="R730" s="250"/>
    </row>
    <row r="731" spans="1:18" x14ac:dyDescent="0.8">
      <c r="A731" s="248" t="s">
        <v>5546</v>
      </c>
      <c r="B731" s="248" t="s">
        <v>5547</v>
      </c>
      <c r="C731" s="248" t="s">
        <v>2090</v>
      </c>
      <c r="D731" s="248" t="s">
        <v>5548</v>
      </c>
      <c r="E731" s="248">
        <v>12</v>
      </c>
      <c r="F731" s="248" t="s">
        <v>2304</v>
      </c>
      <c r="G731" s="248" t="s">
        <v>2305</v>
      </c>
      <c r="H731" s="249">
        <v>90</v>
      </c>
      <c r="I731" s="248" t="s">
        <v>1258</v>
      </c>
      <c r="J731" s="249">
        <v>30</v>
      </c>
      <c r="K731" s="248" t="s">
        <v>2290</v>
      </c>
      <c r="L731" s="248" t="s">
        <v>2306</v>
      </c>
      <c r="M731" s="248">
        <v>6</v>
      </c>
      <c r="N731" s="248"/>
      <c r="O731" s="248" t="s">
        <v>5549</v>
      </c>
      <c r="P731" s="248" t="s">
        <v>6423</v>
      </c>
      <c r="Q731" s="248" t="s">
        <v>5546</v>
      </c>
      <c r="R731" s="250"/>
    </row>
    <row r="732" spans="1:18" x14ac:dyDescent="0.8">
      <c r="A732" s="248" t="s">
        <v>5550</v>
      </c>
      <c r="B732" s="248" t="s">
        <v>5551</v>
      </c>
      <c r="C732" s="248" t="s">
        <v>2091</v>
      </c>
      <c r="D732" s="248" t="s">
        <v>5552</v>
      </c>
      <c r="E732" s="248">
        <v>12</v>
      </c>
      <c r="F732" s="248" t="s">
        <v>2304</v>
      </c>
      <c r="G732" s="248" t="s">
        <v>2305</v>
      </c>
      <c r="H732" s="249">
        <v>90</v>
      </c>
      <c r="I732" s="248" t="s">
        <v>1258</v>
      </c>
      <c r="J732" s="249">
        <v>44</v>
      </c>
      <c r="K732" s="248" t="s">
        <v>2290</v>
      </c>
      <c r="L732" s="248" t="s">
        <v>2306</v>
      </c>
      <c r="M732" s="248">
        <v>5</v>
      </c>
      <c r="N732" s="248"/>
      <c r="O732" s="248" t="s">
        <v>5553</v>
      </c>
      <c r="P732" s="248" t="s">
        <v>6424</v>
      </c>
      <c r="Q732" s="248" t="s">
        <v>5550</v>
      </c>
      <c r="R732" s="250"/>
    </row>
    <row r="733" spans="1:18" x14ac:dyDescent="0.8">
      <c r="A733" s="248" t="s">
        <v>5554</v>
      </c>
      <c r="B733" s="248" t="s">
        <v>5555</v>
      </c>
      <c r="C733" s="248" t="s">
        <v>2092</v>
      </c>
      <c r="D733" s="248" t="s">
        <v>5556</v>
      </c>
      <c r="E733" s="248">
        <v>12</v>
      </c>
      <c r="F733" s="248" t="s">
        <v>2304</v>
      </c>
      <c r="G733" s="248" t="s">
        <v>2305</v>
      </c>
      <c r="H733" s="249">
        <v>90</v>
      </c>
      <c r="I733" s="248" t="s">
        <v>1258</v>
      </c>
      <c r="J733" s="249">
        <v>30</v>
      </c>
      <c r="K733" s="248" t="s">
        <v>2290</v>
      </c>
      <c r="L733" s="248" t="s">
        <v>2306</v>
      </c>
      <c r="M733" s="248">
        <v>6</v>
      </c>
      <c r="N733" s="248"/>
      <c r="O733" s="248" t="s">
        <v>5557</v>
      </c>
      <c r="P733" s="248" t="s">
        <v>6423</v>
      </c>
      <c r="Q733" s="248" t="s">
        <v>5554</v>
      </c>
      <c r="R733" s="250"/>
    </row>
    <row r="734" spans="1:18" x14ac:dyDescent="0.8">
      <c r="A734" s="248" t="s">
        <v>5558</v>
      </c>
      <c r="B734" s="248" t="s">
        <v>5559</v>
      </c>
      <c r="C734" s="248" t="s">
        <v>2093</v>
      </c>
      <c r="D734" s="248" t="s">
        <v>5560</v>
      </c>
      <c r="E734" s="248">
        <v>12</v>
      </c>
      <c r="F734" s="248" t="s">
        <v>2304</v>
      </c>
      <c r="G734" s="248" t="s">
        <v>2305</v>
      </c>
      <c r="H734" s="249">
        <v>90</v>
      </c>
      <c r="I734" s="248" t="s">
        <v>1258</v>
      </c>
      <c r="J734" s="249">
        <v>30</v>
      </c>
      <c r="K734" s="248" t="s">
        <v>2290</v>
      </c>
      <c r="L734" s="248" t="s">
        <v>2306</v>
      </c>
      <c r="M734" s="248">
        <v>5</v>
      </c>
      <c r="N734" s="248"/>
      <c r="O734" s="248" t="s">
        <v>5561</v>
      </c>
      <c r="P734" s="248" t="s">
        <v>6424</v>
      </c>
      <c r="Q734" s="248" t="s">
        <v>5558</v>
      </c>
      <c r="R734" s="250"/>
    </row>
    <row r="735" spans="1:18" x14ac:dyDescent="0.8">
      <c r="A735" s="248" t="s">
        <v>5565</v>
      </c>
      <c r="B735" s="248" t="s">
        <v>5566</v>
      </c>
      <c r="C735" s="248" t="s">
        <v>2095</v>
      </c>
      <c r="D735" s="248" t="s">
        <v>5567</v>
      </c>
      <c r="E735" s="248">
        <v>12</v>
      </c>
      <c r="F735" s="248" t="s">
        <v>2304</v>
      </c>
      <c r="G735" s="248" t="s">
        <v>2305</v>
      </c>
      <c r="H735" s="249">
        <v>91</v>
      </c>
      <c r="I735" s="248" t="s">
        <v>1259</v>
      </c>
      <c r="J735" s="249">
        <v>31</v>
      </c>
      <c r="K735" s="248" t="s">
        <v>2298</v>
      </c>
      <c r="L735" s="248" t="s">
        <v>2306</v>
      </c>
      <c r="M735" s="248">
        <v>5</v>
      </c>
      <c r="N735" s="248"/>
      <c r="O735" s="248" t="s">
        <v>5568</v>
      </c>
      <c r="P735" s="248" t="s">
        <v>6424</v>
      </c>
      <c r="Q735" s="248" t="s">
        <v>5565</v>
      </c>
      <c r="R735" s="250"/>
    </row>
    <row r="736" spans="1:18" x14ac:dyDescent="0.8">
      <c r="A736" s="248" t="s">
        <v>5569</v>
      </c>
      <c r="B736" s="248" t="s">
        <v>5570</v>
      </c>
      <c r="C736" s="248" t="s">
        <v>2096</v>
      </c>
      <c r="D736" s="248" t="s">
        <v>5571</v>
      </c>
      <c r="E736" s="248">
        <v>12</v>
      </c>
      <c r="F736" s="248" t="s">
        <v>2304</v>
      </c>
      <c r="G736" s="248" t="s">
        <v>2305</v>
      </c>
      <c r="H736" s="249">
        <v>91</v>
      </c>
      <c r="I736" s="248" t="s">
        <v>1259</v>
      </c>
      <c r="J736" s="249">
        <v>37</v>
      </c>
      <c r="K736" s="248" t="s">
        <v>2298</v>
      </c>
      <c r="L736" s="248" t="s">
        <v>2306</v>
      </c>
      <c r="M736" s="248">
        <v>5</v>
      </c>
      <c r="N736" s="248"/>
      <c r="O736" s="248" t="s">
        <v>5572</v>
      </c>
      <c r="P736" s="248" t="s">
        <v>6424</v>
      </c>
      <c r="Q736" s="248" t="s">
        <v>5569</v>
      </c>
      <c r="R736" s="250"/>
    </row>
    <row r="737" spans="1:18" x14ac:dyDescent="0.8">
      <c r="A737" s="248" t="s">
        <v>5573</v>
      </c>
      <c r="B737" s="248" t="s">
        <v>5574</v>
      </c>
      <c r="C737" s="248" t="s">
        <v>2097</v>
      </c>
      <c r="D737" s="248" t="s">
        <v>5575</v>
      </c>
      <c r="E737" s="248">
        <v>12</v>
      </c>
      <c r="F737" s="248" t="s">
        <v>2304</v>
      </c>
      <c r="G737" s="248" t="s">
        <v>2305</v>
      </c>
      <c r="H737" s="249">
        <v>91</v>
      </c>
      <c r="I737" s="248" t="s">
        <v>1259</v>
      </c>
      <c r="J737" s="249">
        <v>30</v>
      </c>
      <c r="K737" s="248" t="s">
        <v>2298</v>
      </c>
      <c r="L737" s="248" t="s">
        <v>2306</v>
      </c>
      <c r="M737" s="248">
        <v>5</v>
      </c>
      <c r="N737" s="248"/>
      <c r="O737" s="248" t="s">
        <v>5576</v>
      </c>
      <c r="P737" s="248" t="s">
        <v>6424</v>
      </c>
      <c r="Q737" s="248" t="s">
        <v>5573</v>
      </c>
      <c r="R737" s="250"/>
    </row>
    <row r="738" spans="1:18" x14ac:dyDescent="0.8">
      <c r="A738" s="248" t="s">
        <v>5577</v>
      </c>
      <c r="B738" s="248" t="s">
        <v>5578</v>
      </c>
      <c r="C738" s="248" t="s">
        <v>2098</v>
      </c>
      <c r="D738" s="248" t="s">
        <v>5579</v>
      </c>
      <c r="E738" s="248">
        <v>12</v>
      </c>
      <c r="F738" s="248" t="s">
        <v>2304</v>
      </c>
      <c r="G738" s="248" t="s">
        <v>2305</v>
      </c>
      <c r="H738" s="249">
        <v>91</v>
      </c>
      <c r="I738" s="248" t="s">
        <v>1259</v>
      </c>
      <c r="J738" s="249">
        <v>93</v>
      </c>
      <c r="K738" s="248" t="s">
        <v>2298</v>
      </c>
      <c r="L738" s="248" t="s">
        <v>2311</v>
      </c>
      <c r="M738" s="248">
        <v>10</v>
      </c>
      <c r="N738" s="248"/>
      <c r="O738" s="248" t="s">
        <v>5580</v>
      </c>
      <c r="P738" s="248" t="s">
        <v>6420</v>
      </c>
      <c r="Q738" s="248" t="s">
        <v>5577</v>
      </c>
      <c r="R738" s="250"/>
    </row>
    <row r="739" spans="1:18" x14ac:dyDescent="0.8">
      <c r="A739" s="248" t="s">
        <v>5581</v>
      </c>
      <c r="B739" s="248" t="s">
        <v>5582</v>
      </c>
      <c r="C739" s="248" t="s">
        <v>2099</v>
      </c>
      <c r="D739" s="248" t="s">
        <v>5583</v>
      </c>
      <c r="E739" s="248">
        <v>12</v>
      </c>
      <c r="F739" s="248" t="s">
        <v>2304</v>
      </c>
      <c r="G739" s="248" t="s">
        <v>2305</v>
      </c>
      <c r="H739" s="249">
        <v>91</v>
      </c>
      <c r="I739" s="248" t="s">
        <v>1259</v>
      </c>
      <c r="J739" s="249">
        <v>33</v>
      </c>
      <c r="K739" s="248" t="s">
        <v>2298</v>
      </c>
      <c r="L739" s="248" t="s">
        <v>2306</v>
      </c>
      <c r="M739" s="248">
        <v>5</v>
      </c>
      <c r="N739" s="248"/>
      <c r="O739" s="248" t="s">
        <v>5584</v>
      </c>
      <c r="P739" s="248" t="s">
        <v>6424</v>
      </c>
      <c r="Q739" s="248" t="s">
        <v>5581</v>
      </c>
      <c r="R739" s="250"/>
    </row>
    <row r="740" spans="1:18" x14ac:dyDescent="0.8">
      <c r="A740" s="248" t="s">
        <v>5592</v>
      </c>
      <c r="B740" s="248" t="s">
        <v>5593</v>
      </c>
      <c r="C740" s="248" t="s">
        <v>2024</v>
      </c>
      <c r="D740" s="248" t="s">
        <v>5594</v>
      </c>
      <c r="E740" s="248">
        <v>12</v>
      </c>
      <c r="F740" s="248" t="s">
        <v>2304</v>
      </c>
      <c r="G740" s="248" t="s">
        <v>2305</v>
      </c>
      <c r="H740" s="249">
        <v>92</v>
      </c>
      <c r="I740" s="248" t="s">
        <v>1253</v>
      </c>
      <c r="J740" s="249">
        <v>95</v>
      </c>
      <c r="K740" s="248" t="s">
        <v>2290</v>
      </c>
      <c r="L740" s="248" t="s">
        <v>2311</v>
      </c>
      <c r="M740" s="248">
        <v>10</v>
      </c>
      <c r="N740" s="248"/>
      <c r="O740" s="248" t="s">
        <v>5595</v>
      </c>
      <c r="P740" s="248" t="s">
        <v>6420</v>
      </c>
      <c r="Q740" s="248" t="s">
        <v>5592</v>
      </c>
      <c r="R740" s="250"/>
    </row>
    <row r="741" spans="1:18" x14ac:dyDescent="0.8">
      <c r="A741" s="248" t="s">
        <v>5596</v>
      </c>
      <c r="B741" s="248" t="s">
        <v>5597</v>
      </c>
      <c r="C741" s="248" t="s">
        <v>2025</v>
      </c>
      <c r="D741" s="248" t="s">
        <v>5598</v>
      </c>
      <c r="E741" s="248">
        <v>12</v>
      </c>
      <c r="F741" s="248" t="s">
        <v>2304</v>
      </c>
      <c r="G741" s="248" t="s">
        <v>2305</v>
      </c>
      <c r="H741" s="249">
        <v>92</v>
      </c>
      <c r="I741" s="248" t="s">
        <v>1253</v>
      </c>
      <c r="J741" s="249">
        <v>91</v>
      </c>
      <c r="K741" s="248" t="s">
        <v>2290</v>
      </c>
      <c r="L741" s="248" t="s">
        <v>2311</v>
      </c>
      <c r="M741" s="248">
        <v>9</v>
      </c>
      <c r="N741" s="248"/>
      <c r="O741" s="248" t="s">
        <v>5599</v>
      </c>
      <c r="P741" s="248" t="s">
        <v>6422</v>
      </c>
      <c r="Q741" s="248" t="s">
        <v>5596</v>
      </c>
      <c r="R741" s="250"/>
    </row>
    <row r="742" spans="1:18" x14ac:dyDescent="0.8">
      <c r="A742" s="248" t="s">
        <v>5600</v>
      </c>
      <c r="B742" s="248" t="s">
        <v>5601</v>
      </c>
      <c r="C742" s="248" t="s">
        <v>2026</v>
      </c>
      <c r="D742" s="248" t="s">
        <v>5602</v>
      </c>
      <c r="E742" s="248">
        <v>12</v>
      </c>
      <c r="F742" s="248" t="s">
        <v>2304</v>
      </c>
      <c r="G742" s="248" t="s">
        <v>2305</v>
      </c>
      <c r="H742" s="249">
        <v>92</v>
      </c>
      <c r="I742" s="248" t="s">
        <v>1253</v>
      </c>
      <c r="J742" s="249">
        <v>46</v>
      </c>
      <c r="K742" s="248" t="s">
        <v>2290</v>
      </c>
      <c r="L742" s="248" t="s">
        <v>2306</v>
      </c>
      <c r="M742" s="248">
        <v>6</v>
      </c>
      <c r="N742" s="248"/>
      <c r="O742" s="248" t="s">
        <v>5603</v>
      </c>
      <c r="P742" s="248" t="s">
        <v>6423</v>
      </c>
      <c r="Q742" s="248" t="s">
        <v>5600</v>
      </c>
      <c r="R742" s="250"/>
    </row>
    <row r="743" spans="1:18" x14ac:dyDescent="0.8">
      <c r="A743" s="248" t="s">
        <v>5604</v>
      </c>
      <c r="B743" s="248" t="s">
        <v>5605</v>
      </c>
      <c r="C743" s="248" t="s">
        <v>2027</v>
      </c>
      <c r="D743" s="248" t="s">
        <v>5606</v>
      </c>
      <c r="E743" s="248">
        <v>12</v>
      </c>
      <c r="F743" s="248" t="s">
        <v>2304</v>
      </c>
      <c r="G743" s="248" t="s">
        <v>2305</v>
      </c>
      <c r="H743" s="249">
        <v>92</v>
      </c>
      <c r="I743" s="248" t="s">
        <v>1253</v>
      </c>
      <c r="J743" s="249">
        <v>60</v>
      </c>
      <c r="K743" s="248" t="s">
        <v>2290</v>
      </c>
      <c r="L743" s="248" t="s">
        <v>2306</v>
      </c>
      <c r="M743" s="248">
        <v>6</v>
      </c>
      <c r="N743" s="248"/>
      <c r="O743" s="248" t="s">
        <v>5607</v>
      </c>
      <c r="P743" s="248" t="s">
        <v>6423</v>
      </c>
      <c r="Q743" s="248" t="s">
        <v>5604</v>
      </c>
      <c r="R743" s="250"/>
    </row>
    <row r="744" spans="1:18" x14ac:dyDescent="0.8">
      <c r="A744" s="248" t="s">
        <v>5608</v>
      </c>
      <c r="B744" s="248" t="s">
        <v>5609</v>
      </c>
      <c r="C744" s="248" t="s">
        <v>2028</v>
      </c>
      <c r="D744" s="248" t="s">
        <v>5610</v>
      </c>
      <c r="E744" s="248">
        <v>12</v>
      </c>
      <c r="F744" s="248" t="s">
        <v>2304</v>
      </c>
      <c r="G744" s="248" t="s">
        <v>2305</v>
      </c>
      <c r="H744" s="249">
        <v>92</v>
      </c>
      <c r="I744" s="248" t="s">
        <v>1253</v>
      </c>
      <c r="J744" s="249">
        <v>100</v>
      </c>
      <c r="K744" s="248" t="s">
        <v>2290</v>
      </c>
      <c r="L744" s="248" t="s">
        <v>2340</v>
      </c>
      <c r="M744" s="248">
        <v>12</v>
      </c>
      <c r="N744" s="248"/>
      <c r="O744" s="248" t="s">
        <v>5611</v>
      </c>
      <c r="P744" s="248" t="s">
        <v>6425</v>
      </c>
      <c r="Q744" s="248" t="s">
        <v>5608</v>
      </c>
      <c r="R744" s="250"/>
    </row>
    <row r="745" spans="1:18" x14ac:dyDescent="0.8">
      <c r="A745" s="248" t="s">
        <v>5612</v>
      </c>
      <c r="B745" s="248" t="s">
        <v>5613</v>
      </c>
      <c r="C745" s="248" t="s">
        <v>2029</v>
      </c>
      <c r="D745" s="248" t="s">
        <v>5614</v>
      </c>
      <c r="E745" s="248">
        <v>12</v>
      </c>
      <c r="F745" s="248" t="s">
        <v>2304</v>
      </c>
      <c r="G745" s="248" t="s">
        <v>2305</v>
      </c>
      <c r="H745" s="249">
        <v>92</v>
      </c>
      <c r="I745" s="248" t="s">
        <v>1253</v>
      </c>
      <c r="J745" s="249">
        <v>30</v>
      </c>
      <c r="K745" s="248" t="s">
        <v>2290</v>
      </c>
      <c r="L745" s="248" t="s">
        <v>2306</v>
      </c>
      <c r="M745" s="248">
        <v>6</v>
      </c>
      <c r="N745" s="248"/>
      <c r="O745" s="248" t="s">
        <v>5615</v>
      </c>
      <c r="P745" s="248" t="s">
        <v>6423</v>
      </c>
      <c r="Q745" s="248" t="s">
        <v>5612</v>
      </c>
      <c r="R745" s="250"/>
    </row>
    <row r="746" spans="1:18" x14ac:dyDescent="0.8">
      <c r="A746" s="248" t="s">
        <v>5616</v>
      </c>
      <c r="B746" s="248" t="s">
        <v>5617</v>
      </c>
      <c r="C746" s="248" t="s">
        <v>2030</v>
      </c>
      <c r="D746" s="248" t="s">
        <v>5618</v>
      </c>
      <c r="E746" s="248">
        <v>12</v>
      </c>
      <c r="F746" s="248" t="s">
        <v>2304</v>
      </c>
      <c r="G746" s="248" t="s">
        <v>2305</v>
      </c>
      <c r="H746" s="249">
        <v>92</v>
      </c>
      <c r="I746" s="248" t="s">
        <v>1253</v>
      </c>
      <c r="J746" s="249">
        <v>63</v>
      </c>
      <c r="K746" s="248" t="s">
        <v>2290</v>
      </c>
      <c r="L746" s="248" t="s">
        <v>2306</v>
      </c>
      <c r="M746" s="248">
        <v>6</v>
      </c>
      <c r="N746" s="248"/>
      <c r="O746" s="248" t="s">
        <v>5619</v>
      </c>
      <c r="P746" s="248" t="s">
        <v>6423</v>
      </c>
      <c r="Q746" s="248" t="s">
        <v>5616</v>
      </c>
      <c r="R746" s="250"/>
    </row>
    <row r="747" spans="1:18" x14ac:dyDescent="0.8">
      <c r="A747" s="248" t="s">
        <v>5631</v>
      </c>
      <c r="B747" s="248" t="s">
        <v>5632</v>
      </c>
      <c r="C747" s="248" t="s">
        <v>2059</v>
      </c>
      <c r="D747" s="248" t="s">
        <v>5633</v>
      </c>
      <c r="E747" s="248">
        <v>12</v>
      </c>
      <c r="F747" s="248" t="s">
        <v>2304</v>
      </c>
      <c r="G747" s="248" t="s">
        <v>2305</v>
      </c>
      <c r="H747" s="249">
        <v>93</v>
      </c>
      <c r="I747" s="248" t="s">
        <v>1256</v>
      </c>
      <c r="J747" s="249">
        <v>30</v>
      </c>
      <c r="K747" s="248" t="s">
        <v>2290</v>
      </c>
      <c r="L747" s="248" t="s">
        <v>2306</v>
      </c>
      <c r="M747" s="248">
        <v>5</v>
      </c>
      <c r="N747" s="248"/>
      <c r="O747" s="248" t="s">
        <v>5634</v>
      </c>
      <c r="P747" s="248" t="s">
        <v>6424</v>
      </c>
      <c r="Q747" s="248" t="s">
        <v>5631</v>
      </c>
      <c r="R747" s="250"/>
    </row>
    <row r="748" spans="1:18" x14ac:dyDescent="0.8">
      <c r="A748" s="248" t="s">
        <v>5635</v>
      </c>
      <c r="B748" s="248" t="s">
        <v>5636</v>
      </c>
      <c r="C748" s="248" t="s">
        <v>2060</v>
      </c>
      <c r="D748" s="248" t="s">
        <v>5637</v>
      </c>
      <c r="E748" s="248">
        <v>12</v>
      </c>
      <c r="F748" s="248" t="s">
        <v>2304</v>
      </c>
      <c r="G748" s="248" t="s">
        <v>2305</v>
      </c>
      <c r="H748" s="249">
        <v>93</v>
      </c>
      <c r="I748" s="248" t="s">
        <v>1256</v>
      </c>
      <c r="J748" s="249">
        <v>44</v>
      </c>
      <c r="K748" s="248" t="s">
        <v>2290</v>
      </c>
      <c r="L748" s="248" t="s">
        <v>2306</v>
      </c>
      <c r="M748" s="248">
        <v>6</v>
      </c>
      <c r="N748" s="248"/>
      <c r="O748" s="248" t="s">
        <v>5638</v>
      </c>
      <c r="P748" s="248" t="s">
        <v>6423</v>
      </c>
      <c r="Q748" s="248" t="s">
        <v>5635</v>
      </c>
      <c r="R748" s="250"/>
    </row>
    <row r="749" spans="1:18" x14ac:dyDescent="0.8">
      <c r="A749" s="248" t="s">
        <v>5639</v>
      </c>
      <c r="B749" s="248" t="s">
        <v>5640</v>
      </c>
      <c r="C749" s="248" t="s">
        <v>2061</v>
      </c>
      <c r="D749" s="248" t="s">
        <v>5641</v>
      </c>
      <c r="E749" s="248">
        <v>12</v>
      </c>
      <c r="F749" s="248" t="s">
        <v>2304</v>
      </c>
      <c r="G749" s="248" t="s">
        <v>2305</v>
      </c>
      <c r="H749" s="249">
        <v>93</v>
      </c>
      <c r="I749" s="248" t="s">
        <v>1256</v>
      </c>
      <c r="J749" s="249">
        <v>32</v>
      </c>
      <c r="K749" s="248" t="s">
        <v>2290</v>
      </c>
      <c r="L749" s="248" t="s">
        <v>2311</v>
      </c>
      <c r="M749" s="248">
        <v>9</v>
      </c>
      <c r="N749" s="248"/>
      <c r="O749" s="248" t="s">
        <v>5642</v>
      </c>
      <c r="P749" s="248" t="s">
        <v>6422</v>
      </c>
      <c r="Q749" s="248" t="s">
        <v>5639</v>
      </c>
      <c r="R749" s="250"/>
    </row>
    <row r="750" spans="1:18" x14ac:dyDescent="0.8">
      <c r="A750" s="248" t="s">
        <v>5643</v>
      </c>
      <c r="B750" s="248" t="s">
        <v>5644</v>
      </c>
      <c r="C750" s="248" t="s">
        <v>2062</v>
      </c>
      <c r="D750" s="248" t="s">
        <v>5645</v>
      </c>
      <c r="E750" s="248">
        <v>12</v>
      </c>
      <c r="F750" s="248" t="s">
        <v>2304</v>
      </c>
      <c r="G750" s="248" t="s">
        <v>2305</v>
      </c>
      <c r="H750" s="249">
        <v>93</v>
      </c>
      <c r="I750" s="248" t="s">
        <v>1256</v>
      </c>
      <c r="J750" s="249">
        <v>90</v>
      </c>
      <c r="K750" s="248" t="s">
        <v>2290</v>
      </c>
      <c r="L750" s="248" t="s">
        <v>2340</v>
      </c>
      <c r="M750" s="248">
        <v>12</v>
      </c>
      <c r="N750" s="248"/>
      <c r="O750" s="248" t="s">
        <v>5646</v>
      </c>
      <c r="P750" s="248" t="s">
        <v>6425</v>
      </c>
      <c r="Q750" s="248" t="s">
        <v>5643</v>
      </c>
      <c r="R750" s="250"/>
    </row>
    <row r="751" spans="1:18" x14ac:dyDescent="0.8">
      <c r="A751" s="248" t="s">
        <v>5647</v>
      </c>
      <c r="B751" s="248" t="s">
        <v>5648</v>
      </c>
      <c r="C751" s="248" t="s">
        <v>2063</v>
      </c>
      <c r="D751" s="248" t="s">
        <v>5649</v>
      </c>
      <c r="E751" s="248">
        <v>12</v>
      </c>
      <c r="F751" s="248" t="s">
        <v>2304</v>
      </c>
      <c r="G751" s="248" t="s">
        <v>2305</v>
      </c>
      <c r="H751" s="249">
        <v>93</v>
      </c>
      <c r="I751" s="248" t="s">
        <v>1256</v>
      </c>
      <c r="J751" s="249">
        <v>30</v>
      </c>
      <c r="K751" s="248" t="s">
        <v>2290</v>
      </c>
      <c r="L751" s="248" t="s">
        <v>2306</v>
      </c>
      <c r="M751" s="248">
        <v>6</v>
      </c>
      <c r="N751" s="248"/>
      <c r="O751" s="248" t="s">
        <v>5650</v>
      </c>
      <c r="P751" s="248" t="s">
        <v>6423</v>
      </c>
      <c r="Q751" s="248" t="s">
        <v>5647</v>
      </c>
      <c r="R751" s="250"/>
    </row>
    <row r="752" spans="1:18" x14ac:dyDescent="0.8">
      <c r="A752" s="248" t="s">
        <v>5651</v>
      </c>
      <c r="B752" s="248" t="s">
        <v>5652</v>
      </c>
      <c r="C752" s="248" t="s">
        <v>2064</v>
      </c>
      <c r="D752" s="248" t="s">
        <v>5653</v>
      </c>
      <c r="E752" s="248">
        <v>12</v>
      </c>
      <c r="F752" s="248" t="s">
        <v>2304</v>
      </c>
      <c r="G752" s="248" t="s">
        <v>2305</v>
      </c>
      <c r="H752" s="249">
        <v>93</v>
      </c>
      <c r="I752" s="248" t="s">
        <v>1256</v>
      </c>
      <c r="J752" s="249">
        <v>30</v>
      </c>
      <c r="K752" s="248" t="s">
        <v>2290</v>
      </c>
      <c r="L752" s="248" t="s">
        <v>2306</v>
      </c>
      <c r="M752" s="248">
        <v>5</v>
      </c>
      <c r="N752" s="248"/>
      <c r="O752" s="248" t="s">
        <v>5654</v>
      </c>
      <c r="P752" s="248" t="s">
        <v>6424</v>
      </c>
      <c r="Q752" s="248" t="s">
        <v>5651</v>
      </c>
      <c r="R752" s="250"/>
    </row>
    <row r="753" spans="1:18" x14ac:dyDescent="0.8">
      <c r="A753" s="248" t="s">
        <v>5655</v>
      </c>
      <c r="B753" s="248" t="s">
        <v>5656</v>
      </c>
      <c r="C753" s="248" t="s">
        <v>2065</v>
      </c>
      <c r="D753" s="248" t="s">
        <v>5657</v>
      </c>
      <c r="E753" s="248">
        <v>12</v>
      </c>
      <c r="F753" s="248" t="s">
        <v>2304</v>
      </c>
      <c r="G753" s="248" t="s">
        <v>2305</v>
      </c>
      <c r="H753" s="249">
        <v>93</v>
      </c>
      <c r="I753" s="248" t="s">
        <v>1256</v>
      </c>
      <c r="J753" s="249">
        <v>31</v>
      </c>
      <c r="K753" s="248" t="s">
        <v>2290</v>
      </c>
      <c r="L753" s="248" t="s">
        <v>2306</v>
      </c>
      <c r="M753" s="248">
        <v>6</v>
      </c>
      <c r="N753" s="248"/>
      <c r="O753" s="248" t="s">
        <v>5658</v>
      </c>
      <c r="P753" s="248" t="s">
        <v>6423</v>
      </c>
      <c r="Q753" s="248" t="s">
        <v>5655</v>
      </c>
      <c r="R753" s="250"/>
    </row>
    <row r="754" spans="1:18" x14ac:dyDescent="0.8">
      <c r="A754" s="248" t="s">
        <v>5659</v>
      </c>
      <c r="B754" s="248" t="s">
        <v>5660</v>
      </c>
      <c r="C754" s="248" t="s">
        <v>2066</v>
      </c>
      <c r="D754" s="248" t="s">
        <v>5661</v>
      </c>
      <c r="E754" s="248">
        <v>12</v>
      </c>
      <c r="F754" s="248" t="s">
        <v>2304</v>
      </c>
      <c r="G754" s="248" t="s">
        <v>2305</v>
      </c>
      <c r="H754" s="249">
        <v>93</v>
      </c>
      <c r="I754" s="248" t="s">
        <v>1256</v>
      </c>
      <c r="J754" s="249">
        <v>30</v>
      </c>
      <c r="K754" s="248" t="s">
        <v>2290</v>
      </c>
      <c r="L754" s="248" t="s">
        <v>2306</v>
      </c>
      <c r="M754" s="248">
        <v>5</v>
      </c>
      <c r="N754" s="248"/>
      <c r="O754" s="248" t="s">
        <v>5662</v>
      </c>
      <c r="P754" s="248" t="s">
        <v>6424</v>
      </c>
      <c r="Q754" s="248" t="s">
        <v>5659</v>
      </c>
      <c r="R754" s="250"/>
    </row>
    <row r="755" spans="1:18" x14ac:dyDescent="0.8">
      <c r="A755" s="248" t="s">
        <v>5663</v>
      </c>
      <c r="B755" s="248" t="s">
        <v>5664</v>
      </c>
      <c r="C755" s="248" t="s">
        <v>2067</v>
      </c>
      <c r="D755" s="248" t="s">
        <v>5665</v>
      </c>
      <c r="E755" s="248">
        <v>12</v>
      </c>
      <c r="F755" s="248" t="s">
        <v>2304</v>
      </c>
      <c r="G755" s="248" t="s">
        <v>2305</v>
      </c>
      <c r="H755" s="249">
        <v>93</v>
      </c>
      <c r="I755" s="248" t="s">
        <v>1256</v>
      </c>
      <c r="J755" s="249">
        <v>30</v>
      </c>
      <c r="K755" s="248" t="s">
        <v>2290</v>
      </c>
      <c r="L755" s="248" t="s">
        <v>2306</v>
      </c>
      <c r="M755" s="248">
        <v>5</v>
      </c>
      <c r="N755" s="248"/>
      <c r="O755" s="248" t="s">
        <v>5666</v>
      </c>
      <c r="P755" s="248" t="s">
        <v>6424</v>
      </c>
      <c r="Q755" s="248" t="s">
        <v>5663</v>
      </c>
      <c r="R755" s="250"/>
    </row>
    <row r="756" spans="1:18" x14ac:dyDescent="0.8">
      <c r="A756" s="248" t="s">
        <v>5674</v>
      </c>
      <c r="B756" s="248" t="s">
        <v>5675</v>
      </c>
      <c r="C756" s="248" t="s">
        <v>2047</v>
      </c>
      <c r="D756" s="248" t="s">
        <v>5676</v>
      </c>
      <c r="E756" s="248">
        <v>12</v>
      </c>
      <c r="F756" s="248" t="s">
        <v>2304</v>
      </c>
      <c r="G756" s="248" t="s">
        <v>2305</v>
      </c>
      <c r="H756" s="249">
        <v>94</v>
      </c>
      <c r="I756" s="248" t="s">
        <v>1255</v>
      </c>
      <c r="J756" s="249">
        <v>104</v>
      </c>
      <c r="K756" s="248" t="s">
        <v>2290</v>
      </c>
      <c r="L756" s="248" t="s">
        <v>2311</v>
      </c>
      <c r="M756" s="248">
        <v>10</v>
      </c>
      <c r="N756" s="248"/>
      <c r="O756" s="248" t="s">
        <v>5677</v>
      </c>
      <c r="P756" s="248" t="s">
        <v>6420</v>
      </c>
      <c r="Q756" s="248" t="s">
        <v>5674</v>
      </c>
      <c r="R756" s="250"/>
    </row>
    <row r="757" spans="1:18" x14ac:dyDescent="0.8">
      <c r="A757" s="248" t="s">
        <v>5678</v>
      </c>
      <c r="B757" s="248" t="s">
        <v>5679</v>
      </c>
      <c r="C757" s="248" t="s">
        <v>2048</v>
      </c>
      <c r="D757" s="248" t="s">
        <v>5680</v>
      </c>
      <c r="E757" s="248">
        <v>12</v>
      </c>
      <c r="F757" s="248" t="s">
        <v>2304</v>
      </c>
      <c r="G757" s="248" t="s">
        <v>2305</v>
      </c>
      <c r="H757" s="249">
        <v>94</v>
      </c>
      <c r="I757" s="248" t="s">
        <v>1255</v>
      </c>
      <c r="J757" s="249">
        <v>46</v>
      </c>
      <c r="K757" s="248" t="s">
        <v>2290</v>
      </c>
      <c r="L757" s="248" t="s">
        <v>2306</v>
      </c>
      <c r="M757" s="248">
        <v>7</v>
      </c>
      <c r="N757" s="248"/>
      <c r="O757" s="248" t="s">
        <v>5681</v>
      </c>
      <c r="P757" s="248" t="s">
        <v>6421</v>
      </c>
      <c r="Q757" s="248" t="s">
        <v>5678</v>
      </c>
      <c r="R757" s="250"/>
    </row>
    <row r="758" spans="1:18" x14ac:dyDescent="0.8">
      <c r="A758" s="248" t="s">
        <v>5682</v>
      </c>
      <c r="B758" s="248" t="s">
        <v>5683</v>
      </c>
      <c r="C758" s="248" t="s">
        <v>2049</v>
      </c>
      <c r="D758" s="248" t="s">
        <v>5684</v>
      </c>
      <c r="E758" s="248">
        <v>12</v>
      </c>
      <c r="F758" s="248" t="s">
        <v>2304</v>
      </c>
      <c r="G758" s="248" t="s">
        <v>2305</v>
      </c>
      <c r="H758" s="249">
        <v>94</v>
      </c>
      <c r="I758" s="248" t="s">
        <v>1255</v>
      </c>
      <c r="J758" s="249">
        <v>39</v>
      </c>
      <c r="K758" s="248" t="s">
        <v>2298</v>
      </c>
      <c r="L758" s="248" t="s">
        <v>2306</v>
      </c>
      <c r="M758" s="248">
        <v>6</v>
      </c>
      <c r="N758" s="248"/>
      <c r="O758" s="248" t="s">
        <v>5685</v>
      </c>
      <c r="P758" s="248" t="s">
        <v>6423</v>
      </c>
      <c r="Q758" s="248" t="s">
        <v>5682</v>
      </c>
      <c r="R758" s="250"/>
    </row>
    <row r="759" spans="1:18" x14ac:dyDescent="0.8">
      <c r="A759" s="248" t="s">
        <v>5686</v>
      </c>
      <c r="B759" s="248" t="s">
        <v>5687</v>
      </c>
      <c r="C759" s="248" t="s">
        <v>2050</v>
      </c>
      <c r="D759" s="248" t="s">
        <v>5688</v>
      </c>
      <c r="E759" s="248">
        <v>12</v>
      </c>
      <c r="F759" s="248" t="s">
        <v>2304</v>
      </c>
      <c r="G759" s="248" t="s">
        <v>2305</v>
      </c>
      <c r="H759" s="249">
        <v>94</v>
      </c>
      <c r="I759" s="248" t="s">
        <v>1255</v>
      </c>
      <c r="J759" s="249">
        <v>42</v>
      </c>
      <c r="K759" s="248" t="s">
        <v>2290</v>
      </c>
      <c r="L759" s="248" t="s">
        <v>2306</v>
      </c>
      <c r="M759" s="248">
        <v>6</v>
      </c>
      <c r="N759" s="248"/>
      <c r="O759" s="248" t="s">
        <v>5689</v>
      </c>
      <c r="P759" s="248" t="s">
        <v>6423</v>
      </c>
      <c r="Q759" s="248" t="s">
        <v>5686</v>
      </c>
      <c r="R759" s="250"/>
    </row>
    <row r="760" spans="1:18" x14ac:dyDescent="0.8">
      <c r="A760" s="248" t="s">
        <v>5690</v>
      </c>
      <c r="B760" s="248" t="s">
        <v>5691</v>
      </c>
      <c r="C760" s="248" t="s">
        <v>2051</v>
      </c>
      <c r="D760" s="248" t="s">
        <v>5692</v>
      </c>
      <c r="E760" s="248">
        <v>12</v>
      </c>
      <c r="F760" s="248" t="s">
        <v>2304</v>
      </c>
      <c r="G760" s="248" t="s">
        <v>2305</v>
      </c>
      <c r="H760" s="249">
        <v>94</v>
      </c>
      <c r="I760" s="248" t="s">
        <v>1255</v>
      </c>
      <c r="J760" s="249">
        <v>36</v>
      </c>
      <c r="K760" s="248" t="s">
        <v>2290</v>
      </c>
      <c r="L760" s="248" t="s">
        <v>2306</v>
      </c>
      <c r="M760" s="248">
        <v>5</v>
      </c>
      <c r="N760" s="248"/>
      <c r="O760" s="248" t="s">
        <v>5693</v>
      </c>
      <c r="P760" s="248" t="s">
        <v>6424</v>
      </c>
      <c r="Q760" s="248" t="s">
        <v>5690</v>
      </c>
      <c r="R760" s="250"/>
    </row>
    <row r="761" spans="1:18" x14ac:dyDescent="0.8">
      <c r="A761" s="248" t="s">
        <v>5694</v>
      </c>
      <c r="B761" s="248" t="s">
        <v>5695</v>
      </c>
      <c r="C761" s="248" t="s">
        <v>2052</v>
      </c>
      <c r="D761" s="248" t="s">
        <v>5696</v>
      </c>
      <c r="E761" s="248">
        <v>12</v>
      </c>
      <c r="F761" s="248" t="s">
        <v>2304</v>
      </c>
      <c r="G761" s="248" t="s">
        <v>2305</v>
      </c>
      <c r="H761" s="249">
        <v>94</v>
      </c>
      <c r="I761" s="248" t="s">
        <v>1255</v>
      </c>
      <c r="J761" s="249">
        <v>34</v>
      </c>
      <c r="K761" s="248" t="s">
        <v>2290</v>
      </c>
      <c r="L761" s="248" t="s">
        <v>2306</v>
      </c>
      <c r="M761" s="248">
        <v>5</v>
      </c>
      <c r="N761" s="248"/>
      <c r="O761" s="248" t="s">
        <v>5697</v>
      </c>
      <c r="P761" s="248" t="s">
        <v>6424</v>
      </c>
      <c r="Q761" s="248" t="s">
        <v>5694</v>
      </c>
      <c r="R761" s="250"/>
    </row>
    <row r="762" spans="1:18" x14ac:dyDescent="0.8">
      <c r="A762" s="248" t="s">
        <v>5698</v>
      </c>
      <c r="B762" s="248" t="s">
        <v>5699</v>
      </c>
      <c r="C762" s="248" t="s">
        <v>2053</v>
      </c>
      <c r="D762" s="248" t="s">
        <v>5700</v>
      </c>
      <c r="E762" s="248">
        <v>12</v>
      </c>
      <c r="F762" s="248" t="s">
        <v>2304</v>
      </c>
      <c r="G762" s="248" t="s">
        <v>2305</v>
      </c>
      <c r="H762" s="249">
        <v>94</v>
      </c>
      <c r="I762" s="248" t="s">
        <v>1255</v>
      </c>
      <c r="J762" s="249">
        <v>72</v>
      </c>
      <c r="K762" s="248" t="s">
        <v>2290</v>
      </c>
      <c r="L762" s="248" t="s">
        <v>2306</v>
      </c>
      <c r="M762" s="248">
        <v>7</v>
      </c>
      <c r="N762" s="248"/>
      <c r="O762" s="248" t="s">
        <v>5701</v>
      </c>
      <c r="P762" s="248" t="s">
        <v>6421</v>
      </c>
      <c r="Q762" s="248" t="s">
        <v>5698</v>
      </c>
      <c r="R762" s="250"/>
    </row>
    <row r="763" spans="1:18" x14ac:dyDescent="0.8">
      <c r="A763" s="248" t="s">
        <v>5702</v>
      </c>
      <c r="B763" s="248" t="s">
        <v>5703</v>
      </c>
      <c r="C763" s="248" t="s">
        <v>2054</v>
      </c>
      <c r="D763" s="248" t="s">
        <v>5704</v>
      </c>
      <c r="E763" s="248">
        <v>12</v>
      </c>
      <c r="F763" s="248" t="s">
        <v>2304</v>
      </c>
      <c r="G763" s="248" t="s">
        <v>2305</v>
      </c>
      <c r="H763" s="249">
        <v>94</v>
      </c>
      <c r="I763" s="248" t="s">
        <v>1255</v>
      </c>
      <c r="J763" s="249">
        <v>73</v>
      </c>
      <c r="K763" s="248" t="s">
        <v>2298</v>
      </c>
      <c r="L763" s="248" t="s">
        <v>2306</v>
      </c>
      <c r="M763" s="248">
        <v>7</v>
      </c>
      <c r="N763" s="248"/>
      <c r="O763" s="248" t="s">
        <v>5705</v>
      </c>
      <c r="P763" s="248" t="s">
        <v>6421</v>
      </c>
      <c r="Q763" s="248" t="s">
        <v>5702</v>
      </c>
      <c r="R763" s="250"/>
    </row>
    <row r="764" spans="1:18" x14ac:dyDescent="0.8">
      <c r="A764" s="248" t="s">
        <v>5706</v>
      </c>
      <c r="B764" s="248" t="s">
        <v>5707</v>
      </c>
      <c r="C764" s="248" t="s">
        <v>2055</v>
      </c>
      <c r="D764" s="248" t="s">
        <v>5708</v>
      </c>
      <c r="E764" s="248">
        <v>12</v>
      </c>
      <c r="F764" s="248" t="s">
        <v>2304</v>
      </c>
      <c r="G764" s="248" t="s">
        <v>2305</v>
      </c>
      <c r="H764" s="249">
        <v>94</v>
      </c>
      <c r="I764" s="248" t="s">
        <v>1255</v>
      </c>
      <c r="J764" s="249">
        <v>34</v>
      </c>
      <c r="K764" s="248" t="s">
        <v>2290</v>
      </c>
      <c r="L764" s="248" t="s">
        <v>2306</v>
      </c>
      <c r="M764" s="248">
        <v>5</v>
      </c>
      <c r="N764" s="248"/>
      <c r="O764" s="248" t="s">
        <v>5709</v>
      </c>
      <c r="P764" s="248" t="s">
        <v>6424</v>
      </c>
      <c r="Q764" s="248" t="s">
        <v>5706</v>
      </c>
      <c r="R764" s="250"/>
    </row>
    <row r="765" spans="1:18" x14ac:dyDescent="0.8">
      <c r="A765" s="248" t="s">
        <v>5725</v>
      </c>
      <c r="B765" s="248" t="s">
        <v>5726</v>
      </c>
      <c r="C765" s="248" t="s">
        <v>2071</v>
      </c>
      <c r="D765" s="248" t="s">
        <v>5727</v>
      </c>
      <c r="E765" s="248">
        <v>12</v>
      </c>
      <c r="F765" s="248" t="s">
        <v>2304</v>
      </c>
      <c r="G765" s="248" t="s">
        <v>2305</v>
      </c>
      <c r="H765" s="249">
        <v>95</v>
      </c>
      <c r="I765" s="248" t="s">
        <v>1257</v>
      </c>
      <c r="J765" s="249">
        <v>60</v>
      </c>
      <c r="K765" s="248" t="s">
        <v>2290</v>
      </c>
      <c r="L765" s="248" t="s">
        <v>2306</v>
      </c>
      <c r="M765" s="248">
        <v>6</v>
      </c>
      <c r="N765" s="248"/>
      <c r="O765" s="248" t="s">
        <v>5728</v>
      </c>
      <c r="P765" s="248" t="s">
        <v>6423</v>
      </c>
      <c r="Q765" s="248" t="s">
        <v>5725</v>
      </c>
      <c r="R765" s="250"/>
    </row>
    <row r="766" spans="1:18" x14ac:dyDescent="0.8">
      <c r="A766" s="248" t="s">
        <v>5729</v>
      </c>
      <c r="B766" s="248" t="s">
        <v>5730</v>
      </c>
      <c r="C766" s="248" t="s">
        <v>2072</v>
      </c>
      <c r="D766" s="248" t="s">
        <v>5731</v>
      </c>
      <c r="E766" s="248">
        <v>12</v>
      </c>
      <c r="F766" s="248" t="s">
        <v>2304</v>
      </c>
      <c r="G766" s="248" t="s">
        <v>2305</v>
      </c>
      <c r="H766" s="249">
        <v>95</v>
      </c>
      <c r="I766" s="248" t="s">
        <v>1257</v>
      </c>
      <c r="J766" s="249">
        <v>36</v>
      </c>
      <c r="K766" s="248" t="s">
        <v>2290</v>
      </c>
      <c r="L766" s="248" t="s">
        <v>2306</v>
      </c>
      <c r="M766" s="248">
        <v>5</v>
      </c>
      <c r="N766" s="248"/>
      <c r="O766" s="248" t="s">
        <v>5732</v>
      </c>
      <c r="P766" s="248" t="s">
        <v>6424</v>
      </c>
      <c r="Q766" s="248" t="s">
        <v>5729</v>
      </c>
      <c r="R766" s="250"/>
    </row>
    <row r="767" spans="1:18" x14ac:dyDescent="0.8">
      <c r="A767" s="248" t="s">
        <v>5733</v>
      </c>
      <c r="B767" s="248" t="s">
        <v>5734</v>
      </c>
      <c r="C767" s="248" t="s">
        <v>2073</v>
      </c>
      <c r="D767" s="248" t="s">
        <v>5735</v>
      </c>
      <c r="E767" s="248">
        <v>12</v>
      </c>
      <c r="F767" s="248" t="s">
        <v>2304</v>
      </c>
      <c r="G767" s="248" t="s">
        <v>2305</v>
      </c>
      <c r="H767" s="249">
        <v>95</v>
      </c>
      <c r="I767" s="248" t="s">
        <v>1257</v>
      </c>
      <c r="J767" s="249">
        <v>80</v>
      </c>
      <c r="K767" s="248" t="s">
        <v>2290</v>
      </c>
      <c r="L767" s="248" t="s">
        <v>2311</v>
      </c>
      <c r="M767" s="248">
        <v>10</v>
      </c>
      <c r="N767" s="248"/>
      <c r="O767" s="248" t="s">
        <v>5736</v>
      </c>
      <c r="P767" s="248" t="s">
        <v>6420</v>
      </c>
      <c r="Q767" s="248" t="s">
        <v>5733</v>
      </c>
      <c r="R767" s="250"/>
    </row>
    <row r="768" spans="1:18" x14ac:dyDescent="0.8">
      <c r="A768" s="248" t="s">
        <v>5757</v>
      </c>
      <c r="B768" s="248" t="s">
        <v>5758</v>
      </c>
      <c r="C768" s="248" t="s">
        <v>2035</v>
      </c>
      <c r="D768" s="248" t="s">
        <v>5759</v>
      </c>
      <c r="E768" s="248">
        <v>12</v>
      </c>
      <c r="F768" s="248" t="s">
        <v>2304</v>
      </c>
      <c r="G768" s="248" t="s">
        <v>2305</v>
      </c>
      <c r="H768" s="249">
        <v>96</v>
      </c>
      <c r="I768" s="248" t="s">
        <v>1254</v>
      </c>
      <c r="J768" s="249">
        <v>107</v>
      </c>
      <c r="K768" s="248" t="s">
        <v>2298</v>
      </c>
      <c r="L768" s="248" t="s">
        <v>2311</v>
      </c>
      <c r="M768" s="248">
        <v>10</v>
      </c>
      <c r="N768" s="248"/>
      <c r="O768" s="248" t="s">
        <v>5760</v>
      </c>
      <c r="P768" s="248" t="s">
        <v>6420</v>
      </c>
      <c r="Q768" s="248" t="s">
        <v>5757</v>
      </c>
      <c r="R768" s="250"/>
    </row>
    <row r="769" spans="1:18" x14ac:dyDescent="0.8">
      <c r="A769" s="248" t="s">
        <v>5761</v>
      </c>
      <c r="B769" s="248" t="s">
        <v>5762</v>
      </c>
      <c r="C769" s="248" t="s">
        <v>2036</v>
      </c>
      <c r="D769" s="248" t="s">
        <v>5763</v>
      </c>
      <c r="E769" s="248">
        <v>12</v>
      </c>
      <c r="F769" s="248" t="s">
        <v>2304</v>
      </c>
      <c r="G769" s="248" t="s">
        <v>2305</v>
      </c>
      <c r="H769" s="249">
        <v>96</v>
      </c>
      <c r="I769" s="248" t="s">
        <v>1254</v>
      </c>
      <c r="J769" s="249">
        <v>68</v>
      </c>
      <c r="K769" s="248" t="s">
        <v>2298</v>
      </c>
      <c r="L769" s="248" t="s">
        <v>2306</v>
      </c>
      <c r="M769" s="248">
        <v>6</v>
      </c>
      <c r="N769" s="248"/>
      <c r="O769" s="248" t="s">
        <v>5764</v>
      </c>
      <c r="P769" s="248" t="s">
        <v>6423</v>
      </c>
      <c r="Q769" s="248" t="s">
        <v>5761</v>
      </c>
      <c r="R769" s="250"/>
    </row>
    <row r="770" spans="1:18" x14ac:dyDescent="0.8">
      <c r="A770" s="248" t="s">
        <v>5765</v>
      </c>
      <c r="B770" s="248" t="s">
        <v>5766</v>
      </c>
      <c r="C770" s="248" t="s">
        <v>2037</v>
      </c>
      <c r="D770" s="248" t="s">
        <v>5767</v>
      </c>
      <c r="E770" s="248">
        <v>12</v>
      </c>
      <c r="F770" s="248" t="s">
        <v>2304</v>
      </c>
      <c r="G770" s="248" t="s">
        <v>2305</v>
      </c>
      <c r="H770" s="249">
        <v>96</v>
      </c>
      <c r="I770" s="248" t="s">
        <v>1254</v>
      </c>
      <c r="J770" s="249">
        <v>120</v>
      </c>
      <c r="K770" s="248" t="s">
        <v>2298</v>
      </c>
      <c r="L770" s="248" t="s">
        <v>2311</v>
      </c>
      <c r="M770" s="248">
        <v>10</v>
      </c>
      <c r="N770" s="248"/>
      <c r="O770" s="248" t="s">
        <v>5768</v>
      </c>
      <c r="P770" s="248" t="s">
        <v>6420</v>
      </c>
      <c r="Q770" s="248" t="s">
        <v>5765</v>
      </c>
      <c r="R770" s="250"/>
    </row>
    <row r="771" spans="1:18" x14ac:dyDescent="0.8">
      <c r="A771" s="248" t="s">
        <v>5769</v>
      </c>
      <c r="B771" s="248" t="s">
        <v>5770</v>
      </c>
      <c r="C771" s="248" t="s">
        <v>2038</v>
      </c>
      <c r="D771" s="248" t="s">
        <v>5771</v>
      </c>
      <c r="E771" s="248">
        <v>12</v>
      </c>
      <c r="F771" s="248" t="s">
        <v>2304</v>
      </c>
      <c r="G771" s="248" t="s">
        <v>2305</v>
      </c>
      <c r="H771" s="249">
        <v>96</v>
      </c>
      <c r="I771" s="248" t="s">
        <v>1254</v>
      </c>
      <c r="J771" s="249">
        <v>82</v>
      </c>
      <c r="K771" s="248" t="s">
        <v>2298</v>
      </c>
      <c r="L771" s="248" t="s">
        <v>2306</v>
      </c>
      <c r="M771" s="248">
        <v>7</v>
      </c>
      <c r="N771" s="248"/>
      <c r="O771" s="248" t="s">
        <v>5772</v>
      </c>
      <c r="P771" s="248" t="s">
        <v>6421</v>
      </c>
      <c r="Q771" s="248" t="s">
        <v>5769</v>
      </c>
      <c r="R771" s="250"/>
    </row>
    <row r="772" spans="1:18" x14ac:dyDescent="0.8">
      <c r="A772" s="248" t="s">
        <v>5773</v>
      </c>
      <c r="B772" s="248" t="s">
        <v>5774</v>
      </c>
      <c r="C772" s="248" t="s">
        <v>2039</v>
      </c>
      <c r="D772" s="248" t="s">
        <v>5775</v>
      </c>
      <c r="E772" s="248">
        <v>12</v>
      </c>
      <c r="F772" s="248" t="s">
        <v>2304</v>
      </c>
      <c r="G772" s="248" t="s">
        <v>2305</v>
      </c>
      <c r="H772" s="249">
        <v>96</v>
      </c>
      <c r="I772" s="248" t="s">
        <v>1254</v>
      </c>
      <c r="J772" s="249">
        <v>42</v>
      </c>
      <c r="K772" s="248" t="s">
        <v>2298</v>
      </c>
      <c r="L772" s="248" t="s">
        <v>2306</v>
      </c>
      <c r="M772" s="248">
        <v>6</v>
      </c>
      <c r="N772" s="248"/>
      <c r="O772" s="248" t="s">
        <v>5776</v>
      </c>
      <c r="P772" s="248" t="s">
        <v>6423</v>
      </c>
      <c r="Q772" s="248" t="s">
        <v>5773</v>
      </c>
      <c r="R772" s="250"/>
    </row>
    <row r="773" spans="1:18" x14ac:dyDescent="0.8">
      <c r="A773" s="248" t="s">
        <v>5777</v>
      </c>
      <c r="B773" s="248" t="s">
        <v>5778</v>
      </c>
      <c r="C773" s="248" t="s">
        <v>2040</v>
      </c>
      <c r="D773" s="248" t="s">
        <v>5779</v>
      </c>
      <c r="E773" s="248">
        <v>12</v>
      </c>
      <c r="F773" s="248" t="s">
        <v>2304</v>
      </c>
      <c r="G773" s="248" t="s">
        <v>2305</v>
      </c>
      <c r="H773" s="249">
        <v>96</v>
      </c>
      <c r="I773" s="248" t="s">
        <v>1254</v>
      </c>
      <c r="J773" s="249">
        <v>60</v>
      </c>
      <c r="K773" s="248" t="s">
        <v>2298</v>
      </c>
      <c r="L773" s="248" t="s">
        <v>2306</v>
      </c>
      <c r="M773" s="248">
        <v>6</v>
      </c>
      <c r="N773" s="248"/>
      <c r="O773" s="248" t="s">
        <v>5780</v>
      </c>
      <c r="P773" s="248" t="s">
        <v>6423</v>
      </c>
      <c r="Q773" s="248" t="s">
        <v>5777</v>
      </c>
      <c r="R773" s="250"/>
    </row>
    <row r="774" spans="1:18" x14ac:dyDescent="0.8">
      <c r="A774" s="248" t="s">
        <v>5781</v>
      </c>
      <c r="B774" s="248" t="s">
        <v>5782</v>
      </c>
      <c r="C774" s="248" t="s">
        <v>2041</v>
      </c>
      <c r="D774" s="248" t="s">
        <v>5783</v>
      </c>
      <c r="E774" s="248">
        <v>12</v>
      </c>
      <c r="F774" s="248" t="s">
        <v>2304</v>
      </c>
      <c r="G774" s="248" t="s">
        <v>2305</v>
      </c>
      <c r="H774" s="249">
        <v>96</v>
      </c>
      <c r="I774" s="248" t="s">
        <v>1254</v>
      </c>
      <c r="J774" s="249">
        <v>35</v>
      </c>
      <c r="K774" s="248" t="s">
        <v>2298</v>
      </c>
      <c r="L774" s="248" t="s">
        <v>2306</v>
      </c>
      <c r="M774" s="248">
        <v>5</v>
      </c>
      <c r="N774" s="248"/>
      <c r="O774" s="248" t="s">
        <v>5784</v>
      </c>
      <c r="P774" s="248" t="s">
        <v>6424</v>
      </c>
      <c r="Q774" s="248" t="s">
        <v>5781</v>
      </c>
      <c r="R774" s="250"/>
    </row>
    <row r="775" spans="1:18" x14ac:dyDescent="0.8">
      <c r="A775" s="248" t="s">
        <v>5785</v>
      </c>
      <c r="B775" s="248" t="s">
        <v>5786</v>
      </c>
      <c r="C775" s="248" t="s">
        <v>2042</v>
      </c>
      <c r="D775" s="248" t="s">
        <v>5787</v>
      </c>
      <c r="E775" s="248">
        <v>12</v>
      </c>
      <c r="F775" s="248" t="s">
        <v>2304</v>
      </c>
      <c r="G775" s="248" t="s">
        <v>2305</v>
      </c>
      <c r="H775" s="249">
        <v>96</v>
      </c>
      <c r="I775" s="248" t="s">
        <v>1254</v>
      </c>
      <c r="J775" s="249">
        <v>42</v>
      </c>
      <c r="K775" s="248" t="s">
        <v>2298</v>
      </c>
      <c r="L775" s="248" t="s">
        <v>2306</v>
      </c>
      <c r="M775" s="248">
        <v>6</v>
      </c>
      <c r="N775" s="248"/>
      <c r="O775" s="248" t="s">
        <v>5788</v>
      </c>
      <c r="P775" s="248" t="s">
        <v>6423</v>
      </c>
      <c r="Q775" s="248" t="s">
        <v>5785</v>
      </c>
      <c r="R775" s="250"/>
    </row>
    <row r="776" spans="1:18" x14ac:dyDescent="0.8">
      <c r="A776" s="248" t="s">
        <v>5069</v>
      </c>
      <c r="B776" s="248" t="s">
        <v>5070</v>
      </c>
      <c r="C776" s="248" t="s">
        <v>2168</v>
      </c>
      <c r="D776" s="248" t="s">
        <v>5071</v>
      </c>
      <c r="E776" s="248">
        <v>10</v>
      </c>
      <c r="F776" s="248" t="s">
        <v>2296</v>
      </c>
      <c r="G776" s="248" t="s">
        <v>2297</v>
      </c>
      <c r="H776" s="249">
        <v>34</v>
      </c>
      <c r="I776" s="248" t="s">
        <v>1245</v>
      </c>
      <c r="J776" s="249">
        <v>437</v>
      </c>
      <c r="K776" s="248" t="s">
        <v>2298</v>
      </c>
      <c r="L776" s="248" t="s">
        <v>2290</v>
      </c>
      <c r="M776" s="248">
        <v>17</v>
      </c>
      <c r="N776" s="248"/>
      <c r="O776" s="248" t="s">
        <v>5072</v>
      </c>
      <c r="P776" s="248" t="s">
        <v>6415</v>
      </c>
      <c r="Q776" s="248" t="s">
        <v>5069</v>
      </c>
      <c r="R776" s="250"/>
    </row>
    <row r="777" spans="1:18" x14ac:dyDescent="0.8">
      <c r="A777" s="248" t="s">
        <v>5125</v>
      </c>
      <c r="B777" s="248" t="s">
        <v>5126</v>
      </c>
      <c r="C777" s="248" t="s">
        <v>1901</v>
      </c>
      <c r="D777" s="248" t="s">
        <v>5127</v>
      </c>
      <c r="E777" s="248">
        <v>10</v>
      </c>
      <c r="F777" s="248" t="s">
        <v>2304</v>
      </c>
      <c r="G777" s="248" t="s">
        <v>2305</v>
      </c>
      <c r="H777" s="249">
        <v>35</v>
      </c>
      <c r="I777" s="248" t="s">
        <v>1242</v>
      </c>
      <c r="J777" s="249">
        <v>120</v>
      </c>
      <c r="K777" s="248" t="s">
        <v>2298</v>
      </c>
      <c r="L777" s="248" t="s">
        <v>2340</v>
      </c>
      <c r="M777" s="248">
        <v>13</v>
      </c>
      <c r="N777" s="248"/>
      <c r="O777" s="248" t="s">
        <v>5128</v>
      </c>
      <c r="P777" s="248" t="s">
        <v>6419</v>
      </c>
      <c r="Q777" s="248" t="s">
        <v>5125</v>
      </c>
      <c r="R777" s="250"/>
    </row>
    <row r="778" spans="1:18" x14ac:dyDescent="0.8">
      <c r="A778" s="248" t="s">
        <v>3995</v>
      </c>
      <c r="B778" s="248" t="s">
        <v>3996</v>
      </c>
      <c r="C778" s="248" t="s">
        <v>1690</v>
      </c>
      <c r="D778" s="248" t="s">
        <v>3997</v>
      </c>
      <c r="E778" s="248">
        <v>7</v>
      </c>
      <c r="F778" s="248" t="s">
        <v>2304</v>
      </c>
      <c r="G778" s="248" t="s">
        <v>2305</v>
      </c>
      <c r="H778" s="249">
        <v>40</v>
      </c>
      <c r="I778" s="248" t="s">
        <v>1227</v>
      </c>
      <c r="J778" s="249">
        <v>122</v>
      </c>
      <c r="K778" s="248" t="s">
        <v>2290</v>
      </c>
      <c r="L778" s="248" t="s">
        <v>2340</v>
      </c>
      <c r="M778" s="248">
        <v>13</v>
      </c>
      <c r="N778" s="248"/>
      <c r="O778" s="248" t="s">
        <v>3998</v>
      </c>
      <c r="P778" s="248" t="s">
        <v>6419</v>
      </c>
      <c r="Q778" s="248" t="s">
        <v>3995</v>
      </c>
      <c r="R778" s="250"/>
    </row>
    <row r="779" spans="1:18" x14ac:dyDescent="0.8">
      <c r="A779" s="248" t="s">
        <v>4346</v>
      </c>
      <c r="B779" s="248" t="s">
        <v>4347</v>
      </c>
      <c r="C779" s="248" t="s">
        <v>1801</v>
      </c>
      <c r="D779" s="248" t="s">
        <v>4348</v>
      </c>
      <c r="E779" s="248">
        <v>8</v>
      </c>
      <c r="F779" s="248" t="s">
        <v>2304</v>
      </c>
      <c r="G779" s="248" t="s">
        <v>2305</v>
      </c>
      <c r="H779" s="249">
        <v>41</v>
      </c>
      <c r="I779" s="248" t="s">
        <v>1236</v>
      </c>
      <c r="J779" s="249">
        <v>139</v>
      </c>
      <c r="K779" s="248" t="s">
        <v>2298</v>
      </c>
      <c r="L779" s="248" t="s">
        <v>2340</v>
      </c>
      <c r="M779" s="248">
        <v>13</v>
      </c>
      <c r="N779" s="248"/>
      <c r="O779" s="248" t="s">
        <v>4349</v>
      </c>
      <c r="P779" s="248" t="s">
        <v>6419</v>
      </c>
      <c r="Q779" s="248" t="s">
        <v>4346</v>
      </c>
      <c r="R779" s="250"/>
    </row>
    <row r="780" spans="1:18" x14ac:dyDescent="0.8">
      <c r="A780" s="248" t="s">
        <v>4399</v>
      </c>
      <c r="B780" s="248" t="s">
        <v>4400</v>
      </c>
      <c r="C780" s="248" t="s">
        <v>1753</v>
      </c>
      <c r="D780" s="248" t="s">
        <v>4401</v>
      </c>
      <c r="E780" s="248">
        <v>8</v>
      </c>
      <c r="F780" s="248" t="s">
        <v>2304</v>
      </c>
      <c r="G780" s="248" t="s">
        <v>2305</v>
      </c>
      <c r="H780" s="249">
        <v>42</v>
      </c>
      <c r="I780" s="248" t="s">
        <v>1232</v>
      </c>
      <c r="J780" s="249">
        <v>60</v>
      </c>
      <c r="K780" s="248" t="s">
        <v>2290</v>
      </c>
      <c r="L780" s="248" t="s">
        <v>2340</v>
      </c>
      <c r="M780" s="248">
        <v>12</v>
      </c>
      <c r="N780" s="248"/>
      <c r="O780" s="248" t="s">
        <v>4402</v>
      </c>
      <c r="P780" s="248" t="s">
        <v>6425</v>
      </c>
      <c r="Q780" s="248" t="s">
        <v>4399</v>
      </c>
      <c r="R780" s="250"/>
    </row>
    <row r="781" spans="1:18" x14ac:dyDescent="0.8">
      <c r="A781" s="248" t="s">
        <v>4426</v>
      </c>
      <c r="B781" s="248" t="s">
        <v>4427</v>
      </c>
      <c r="C781" s="248" t="s">
        <v>1776</v>
      </c>
      <c r="D781" s="248" t="s">
        <v>4428</v>
      </c>
      <c r="E781" s="248">
        <v>8</v>
      </c>
      <c r="F781" s="248" t="s">
        <v>2304</v>
      </c>
      <c r="G781" s="248" t="s">
        <v>2297</v>
      </c>
      <c r="H781" s="249">
        <v>43</v>
      </c>
      <c r="I781" s="248" t="s">
        <v>1234</v>
      </c>
      <c r="J781" s="249">
        <v>266</v>
      </c>
      <c r="K781" s="248" t="s">
        <v>2290</v>
      </c>
      <c r="L781" s="248" t="s">
        <v>2299</v>
      </c>
      <c r="M781" s="248">
        <v>15</v>
      </c>
      <c r="N781" s="248"/>
      <c r="O781" s="248" t="s">
        <v>4429</v>
      </c>
      <c r="P781" s="248" t="s">
        <v>6416</v>
      </c>
      <c r="Q781" s="248" t="s">
        <v>4426</v>
      </c>
      <c r="R781" s="250"/>
    </row>
    <row r="782" spans="1:18" x14ac:dyDescent="0.8">
      <c r="A782" s="248" t="s">
        <v>4201</v>
      </c>
      <c r="B782" s="248" t="s">
        <v>4202</v>
      </c>
      <c r="C782" s="248" t="s">
        <v>1671</v>
      </c>
      <c r="D782" s="248" t="s">
        <v>4203</v>
      </c>
      <c r="E782" s="248">
        <v>7</v>
      </c>
      <c r="F782" s="248" t="s">
        <v>2304</v>
      </c>
      <c r="G782" s="248" t="s">
        <v>2305</v>
      </c>
      <c r="H782" s="249">
        <v>46</v>
      </c>
      <c r="I782" s="248" t="s">
        <v>1226</v>
      </c>
      <c r="J782" s="249">
        <v>152</v>
      </c>
      <c r="K782" s="248" t="s">
        <v>2298</v>
      </c>
      <c r="L782" s="248" t="s">
        <v>2340</v>
      </c>
      <c r="M782" s="248">
        <v>13</v>
      </c>
      <c r="N782" s="248"/>
      <c r="O782" s="248" t="s">
        <v>4204</v>
      </c>
      <c r="P782" s="248" t="s">
        <v>6419</v>
      </c>
      <c r="Q782" s="248" t="s">
        <v>4201</v>
      </c>
      <c r="R782" s="250"/>
    </row>
    <row r="783" spans="1:18" x14ac:dyDescent="0.8">
      <c r="A783" s="248" t="s">
        <v>4509</v>
      </c>
      <c r="B783" s="248" t="s">
        <v>4510</v>
      </c>
      <c r="C783" s="248" t="s">
        <v>2142</v>
      </c>
      <c r="D783" s="248" t="s">
        <v>4511</v>
      </c>
      <c r="E783" s="248">
        <v>8</v>
      </c>
      <c r="F783" s="248" t="s">
        <v>2296</v>
      </c>
      <c r="G783" s="248" t="s">
        <v>2297</v>
      </c>
      <c r="H783" s="249">
        <v>47</v>
      </c>
      <c r="I783" s="248" t="s">
        <v>1233</v>
      </c>
      <c r="J783" s="249">
        <v>301</v>
      </c>
      <c r="K783" s="248" t="s">
        <v>2290</v>
      </c>
      <c r="L783" s="248" t="s">
        <v>2299</v>
      </c>
      <c r="M783" s="248">
        <v>15</v>
      </c>
      <c r="N783" s="248"/>
      <c r="O783" s="248" t="s">
        <v>4512</v>
      </c>
      <c r="P783" s="248" t="s">
        <v>6416</v>
      </c>
      <c r="Q783" s="248" t="s">
        <v>4509</v>
      </c>
      <c r="R783" s="250"/>
    </row>
    <row r="784" spans="1:18" x14ac:dyDescent="0.8">
      <c r="A784" s="248" t="s">
        <v>4556</v>
      </c>
      <c r="B784" s="248" t="s">
        <v>4557</v>
      </c>
      <c r="C784" s="248" t="s">
        <v>1733</v>
      </c>
      <c r="D784" s="248" t="s">
        <v>4558</v>
      </c>
      <c r="E784" s="248">
        <v>8</v>
      </c>
      <c r="F784" s="248" t="s">
        <v>2304</v>
      </c>
      <c r="G784" s="248" t="s">
        <v>2305</v>
      </c>
      <c r="H784" s="249">
        <v>48</v>
      </c>
      <c r="I784" s="248" t="s">
        <v>1230</v>
      </c>
      <c r="J784" s="249">
        <v>120</v>
      </c>
      <c r="K784" s="248" t="s">
        <v>2298</v>
      </c>
      <c r="L784" s="248" t="s">
        <v>2340</v>
      </c>
      <c r="M784" s="248">
        <v>13</v>
      </c>
      <c r="N784" s="248"/>
      <c r="O784" s="248" t="s">
        <v>4559</v>
      </c>
      <c r="P784" s="248" t="s">
        <v>6419</v>
      </c>
      <c r="Q784" s="248" t="s">
        <v>4556</v>
      </c>
      <c r="R784" s="250"/>
    </row>
    <row r="785" spans="1:18" x14ac:dyDescent="0.8">
      <c r="A785" s="248" t="s">
        <v>2504</v>
      </c>
      <c r="B785" s="248" t="s">
        <v>2505</v>
      </c>
      <c r="C785" s="248" t="s">
        <v>1330</v>
      </c>
      <c r="D785" s="248" t="s">
        <v>2506</v>
      </c>
      <c r="E785" s="248">
        <v>1</v>
      </c>
      <c r="F785" s="248" t="s">
        <v>2304</v>
      </c>
      <c r="G785" s="248" t="s">
        <v>2305</v>
      </c>
      <c r="H785" s="249">
        <v>54</v>
      </c>
      <c r="I785" s="248" t="s">
        <v>1188</v>
      </c>
      <c r="J785" s="249">
        <v>41</v>
      </c>
      <c r="K785" s="248" t="s">
        <v>2298</v>
      </c>
      <c r="L785" s="248" t="s">
        <v>2311</v>
      </c>
      <c r="M785" s="248">
        <v>9</v>
      </c>
      <c r="N785" s="248"/>
      <c r="O785" s="248" t="s">
        <v>2507</v>
      </c>
      <c r="P785" s="248" t="s">
        <v>6422</v>
      </c>
      <c r="Q785" s="248" t="s">
        <v>2504</v>
      </c>
      <c r="R785" s="250"/>
    </row>
    <row r="786" spans="1:18" x14ac:dyDescent="0.8">
      <c r="A786" s="248" t="s">
        <v>2555</v>
      </c>
      <c r="B786" s="248" t="s">
        <v>2556</v>
      </c>
      <c r="C786" s="248" t="s">
        <v>1313</v>
      </c>
      <c r="D786" s="248" t="s">
        <v>2557</v>
      </c>
      <c r="E786" s="248">
        <v>1</v>
      </c>
      <c r="F786" s="248" t="s">
        <v>2304</v>
      </c>
      <c r="G786" s="248" t="s">
        <v>2305</v>
      </c>
      <c r="H786" s="249">
        <v>55</v>
      </c>
      <c r="I786" s="248" t="s">
        <v>1186</v>
      </c>
      <c r="J786" s="249">
        <v>125</v>
      </c>
      <c r="K786" s="248" t="s">
        <v>2298</v>
      </c>
      <c r="L786" s="248" t="s">
        <v>2340</v>
      </c>
      <c r="M786" s="248">
        <v>13</v>
      </c>
      <c r="N786" s="248"/>
      <c r="O786" s="248" t="s">
        <v>2558</v>
      </c>
      <c r="P786" s="248" t="s">
        <v>6419</v>
      </c>
      <c r="Q786" s="248" t="s">
        <v>2555</v>
      </c>
      <c r="R786" s="250"/>
    </row>
    <row r="787" spans="1:18" x14ac:dyDescent="0.8">
      <c r="A787" s="248" t="s">
        <v>2661</v>
      </c>
      <c r="B787" s="248" t="s">
        <v>2662</v>
      </c>
      <c r="C787" s="248" t="s">
        <v>1277</v>
      </c>
      <c r="D787" s="248" t="s">
        <v>2663</v>
      </c>
      <c r="E787" s="248">
        <v>1</v>
      </c>
      <c r="F787" s="248" t="s">
        <v>2304</v>
      </c>
      <c r="G787" s="248" t="s">
        <v>2305</v>
      </c>
      <c r="H787" s="249">
        <v>57</v>
      </c>
      <c r="I787" s="248" t="s">
        <v>1184</v>
      </c>
      <c r="J787" s="249">
        <v>68</v>
      </c>
      <c r="K787" s="248" t="s">
        <v>2290</v>
      </c>
      <c r="L787" s="248" t="s">
        <v>2311</v>
      </c>
      <c r="M787" s="248">
        <v>9</v>
      </c>
      <c r="N787" s="248"/>
      <c r="O787" s="248" t="s">
        <v>2664</v>
      </c>
      <c r="P787" s="248" t="s">
        <v>6422</v>
      </c>
      <c r="Q787" s="248" t="s">
        <v>2661</v>
      </c>
      <c r="R787" s="250"/>
    </row>
    <row r="788" spans="1:18" x14ac:dyDescent="0.8">
      <c r="A788" s="248" t="s">
        <v>2839</v>
      </c>
      <c r="B788" s="248" t="s">
        <v>2840</v>
      </c>
      <c r="C788" s="248" t="s">
        <v>1376</v>
      </c>
      <c r="D788" s="248" t="s">
        <v>2841</v>
      </c>
      <c r="E788" s="248">
        <v>2</v>
      </c>
      <c r="F788" s="248" t="s">
        <v>2304</v>
      </c>
      <c r="G788" s="248" t="s">
        <v>2305</v>
      </c>
      <c r="H788" s="249">
        <v>65</v>
      </c>
      <c r="I788" s="248" t="s">
        <v>1193</v>
      </c>
      <c r="J788" s="249">
        <v>73</v>
      </c>
      <c r="K788" s="248" t="s">
        <v>2290</v>
      </c>
      <c r="L788" s="248" t="s">
        <v>2340</v>
      </c>
      <c r="M788" s="248">
        <v>12</v>
      </c>
      <c r="N788" s="248"/>
      <c r="O788" s="248" t="s">
        <v>2842</v>
      </c>
      <c r="P788" s="248" t="s">
        <v>6425</v>
      </c>
      <c r="Q788" s="248" t="s">
        <v>2839</v>
      </c>
      <c r="R788" s="250"/>
    </row>
    <row r="789" spans="1:18" x14ac:dyDescent="0.8">
      <c r="A789" s="248" t="s">
        <v>3076</v>
      </c>
      <c r="B789" s="248" t="s">
        <v>3077</v>
      </c>
      <c r="C789" s="248" t="s">
        <v>1446</v>
      </c>
      <c r="D789" s="248" t="s">
        <v>3078</v>
      </c>
      <c r="E789" s="248">
        <v>3</v>
      </c>
      <c r="F789" s="248" t="s">
        <v>2304</v>
      </c>
      <c r="G789" s="248" t="s">
        <v>2305</v>
      </c>
      <c r="H789" s="249">
        <v>66</v>
      </c>
      <c r="I789" s="248" t="s">
        <v>1200</v>
      </c>
      <c r="J789" s="249">
        <v>90</v>
      </c>
      <c r="K789" s="248" t="s">
        <v>2298</v>
      </c>
      <c r="L789" s="248" t="s">
        <v>2340</v>
      </c>
      <c r="M789" s="248">
        <v>12</v>
      </c>
      <c r="N789" s="248"/>
      <c r="O789" s="248" t="s">
        <v>3079</v>
      </c>
      <c r="P789" s="248" t="s">
        <v>6425</v>
      </c>
      <c r="Q789" s="248" t="s">
        <v>3076</v>
      </c>
      <c r="R789" s="250"/>
    </row>
    <row r="790" spans="1:18" x14ac:dyDescent="0.8">
      <c r="A790" s="248" t="s">
        <v>2882</v>
      </c>
      <c r="B790" s="248" t="s">
        <v>2883</v>
      </c>
      <c r="C790" s="248" t="s">
        <v>1387</v>
      </c>
      <c r="D790" s="248" t="s">
        <v>2884</v>
      </c>
      <c r="E790" s="248">
        <v>2</v>
      </c>
      <c r="F790" s="248" t="s">
        <v>2304</v>
      </c>
      <c r="G790" s="248" t="s">
        <v>2305</v>
      </c>
      <c r="H790" s="249">
        <v>67</v>
      </c>
      <c r="I790" s="248" t="s">
        <v>1194</v>
      </c>
      <c r="J790" s="249">
        <v>110</v>
      </c>
      <c r="K790" s="248" t="s">
        <v>2298</v>
      </c>
      <c r="L790" s="248" t="s">
        <v>2311</v>
      </c>
      <c r="M790" s="248">
        <v>9</v>
      </c>
      <c r="N790" s="248"/>
      <c r="O790" s="248" t="s">
        <v>2885</v>
      </c>
      <c r="P790" s="248" t="s">
        <v>6422</v>
      </c>
      <c r="Q790" s="248" t="s">
        <v>2882</v>
      </c>
      <c r="R790" s="250"/>
    </row>
    <row r="791" spans="1:18" x14ac:dyDescent="0.8">
      <c r="A791" s="248" t="s">
        <v>3409</v>
      </c>
      <c r="B791" s="248" t="s">
        <v>3410</v>
      </c>
      <c r="C791" s="248" t="s">
        <v>1578</v>
      </c>
      <c r="D791" s="248" t="s">
        <v>3411</v>
      </c>
      <c r="E791" s="248">
        <v>5</v>
      </c>
      <c r="F791" s="248" t="s">
        <v>2304</v>
      </c>
      <c r="G791" s="248" t="s">
        <v>2305</v>
      </c>
      <c r="H791" s="249">
        <v>70</v>
      </c>
      <c r="I791" s="248" t="s">
        <v>1214</v>
      </c>
      <c r="J791" s="249">
        <v>60</v>
      </c>
      <c r="K791" s="248" t="s">
        <v>2298</v>
      </c>
      <c r="L791" s="248" t="s">
        <v>2311</v>
      </c>
      <c r="M791" s="248">
        <v>9</v>
      </c>
      <c r="N791" s="248"/>
      <c r="O791" s="248" t="s">
        <v>3412</v>
      </c>
      <c r="P791" s="248" t="s">
        <v>6422</v>
      </c>
      <c r="Q791" s="248" t="s">
        <v>3409</v>
      </c>
      <c r="R791" s="250"/>
    </row>
    <row r="792" spans="1:18" x14ac:dyDescent="0.8">
      <c r="A792" s="248" t="s">
        <v>5420</v>
      </c>
      <c r="B792" s="248" t="s">
        <v>5421</v>
      </c>
      <c r="C792" s="248" t="s">
        <v>2019</v>
      </c>
      <c r="D792" s="248" t="s">
        <v>5422</v>
      </c>
      <c r="E792" s="248">
        <v>11</v>
      </c>
      <c r="F792" s="248" t="s">
        <v>2304</v>
      </c>
      <c r="G792" s="248" t="s">
        <v>2305</v>
      </c>
      <c r="H792" s="249">
        <v>84</v>
      </c>
      <c r="I792" s="248" t="s">
        <v>1252</v>
      </c>
      <c r="J792" s="249">
        <v>120</v>
      </c>
      <c r="K792" s="248" t="s">
        <v>2290</v>
      </c>
      <c r="L792" s="248" t="s">
        <v>2340</v>
      </c>
      <c r="M792" s="248">
        <v>13</v>
      </c>
      <c r="N792" s="248"/>
      <c r="O792" s="248" t="s">
        <v>5423</v>
      </c>
      <c r="P792" s="248" t="s">
        <v>6419</v>
      </c>
      <c r="Q792" s="248" t="s">
        <v>5420</v>
      </c>
      <c r="R792" s="250"/>
    </row>
    <row r="793" spans="1:18" x14ac:dyDescent="0.8">
      <c r="A793" s="248" t="s">
        <v>5710</v>
      </c>
      <c r="B793" s="248" t="s">
        <v>5711</v>
      </c>
      <c r="C793" s="248" t="s">
        <v>2056</v>
      </c>
      <c r="D793" s="248" t="s">
        <v>5712</v>
      </c>
      <c r="E793" s="248">
        <v>12</v>
      </c>
      <c r="F793" s="248" t="s">
        <v>2304</v>
      </c>
      <c r="G793" s="248" t="s">
        <v>2305</v>
      </c>
      <c r="H793" s="249">
        <v>94</v>
      </c>
      <c r="I793" s="248" t="s">
        <v>1255</v>
      </c>
      <c r="J793" s="249">
        <v>114</v>
      </c>
      <c r="K793" s="248" t="s">
        <v>2298</v>
      </c>
      <c r="L793" s="248" t="s">
        <v>2340</v>
      </c>
      <c r="M793" s="248">
        <v>13</v>
      </c>
      <c r="N793" s="248"/>
      <c r="O793" s="248" t="s">
        <v>5713</v>
      </c>
      <c r="P793" s="248" t="s">
        <v>6419</v>
      </c>
      <c r="Q793" s="248" t="s">
        <v>5710</v>
      </c>
      <c r="R793" s="250"/>
    </row>
    <row r="794" spans="1:18" x14ac:dyDescent="0.8">
      <c r="A794" s="248" t="s">
        <v>5737</v>
      </c>
      <c r="B794" s="248" t="s">
        <v>5738</v>
      </c>
      <c r="C794" s="248" t="s">
        <v>2074</v>
      </c>
      <c r="D794" s="248" t="s">
        <v>5739</v>
      </c>
      <c r="E794" s="248">
        <v>12</v>
      </c>
      <c r="F794" s="248" t="s">
        <v>2304</v>
      </c>
      <c r="G794" s="248" t="s">
        <v>2305</v>
      </c>
      <c r="H794" s="249">
        <v>95</v>
      </c>
      <c r="I794" s="248" t="s">
        <v>1257</v>
      </c>
      <c r="J794" s="249">
        <v>91</v>
      </c>
      <c r="K794" s="248" t="s">
        <v>2290</v>
      </c>
      <c r="L794" s="248" t="s">
        <v>2311</v>
      </c>
      <c r="M794" s="248">
        <v>10</v>
      </c>
      <c r="N794" s="248"/>
      <c r="O794" s="248" t="s">
        <v>5740</v>
      </c>
      <c r="P794" s="248" t="s">
        <v>6420</v>
      </c>
      <c r="Q794" s="248" t="s">
        <v>5737</v>
      </c>
      <c r="R794" s="250"/>
    </row>
    <row r="795" spans="1:18" x14ac:dyDescent="0.8">
      <c r="A795" s="248" t="s">
        <v>5714</v>
      </c>
      <c r="B795" s="248" t="s">
        <v>5715</v>
      </c>
      <c r="C795" s="248" t="s">
        <v>2057</v>
      </c>
      <c r="D795" s="248" t="s">
        <v>5716</v>
      </c>
      <c r="E795" s="248">
        <v>12</v>
      </c>
      <c r="F795" s="248" t="s">
        <v>2304</v>
      </c>
      <c r="G795" s="248" t="s">
        <v>2305</v>
      </c>
      <c r="H795" s="249">
        <v>94</v>
      </c>
      <c r="I795" s="248" t="s">
        <v>1255</v>
      </c>
      <c r="J795" s="249">
        <v>37</v>
      </c>
      <c r="K795" s="248" t="s">
        <v>2290</v>
      </c>
      <c r="L795" s="248" t="s">
        <v>2306</v>
      </c>
      <c r="M795" s="248">
        <v>5</v>
      </c>
      <c r="N795" s="248"/>
      <c r="O795" s="248" t="s">
        <v>5717</v>
      </c>
      <c r="P795" s="248" t="s">
        <v>6424</v>
      </c>
      <c r="Q795" s="248" t="s">
        <v>5714</v>
      </c>
      <c r="R795" s="250"/>
    </row>
    <row r="796" spans="1:18" x14ac:dyDescent="0.8">
      <c r="A796" s="248" t="s">
        <v>4664</v>
      </c>
      <c r="B796" s="248" t="s">
        <v>4665</v>
      </c>
      <c r="C796" s="248" t="s">
        <v>2153</v>
      </c>
      <c r="D796" s="248" t="s">
        <v>4666</v>
      </c>
      <c r="E796" s="248">
        <v>9</v>
      </c>
      <c r="F796" s="248" t="s">
        <v>2304</v>
      </c>
      <c r="G796" s="248" t="s">
        <v>2305</v>
      </c>
      <c r="H796" s="249">
        <v>30</v>
      </c>
      <c r="I796" s="248" t="s">
        <v>1238</v>
      </c>
      <c r="J796" s="249">
        <v>30</v>
      </c>
      <c r="K796" s="248" t="s">
        <v>2298</v>
      </c>
      <c r="L796" s="248" t="s">
        <v>2306</v>
      </c>
      <c r="M796" s="248">
        <v>5</v>
      </c>
      <c r="N796" s="248"/>
      <c r="O796" s="248" t="s">
        <v>4667</v>
      </c>
      <c r="P796" s="248" t="s">
        <v>6424</v>
      </c>
      <c r="Q796" s="248" t="s">
        <v>4664</v>
      </c>
      <c r="R796" s="250"/>
    </row>
    <row r="797" spans="1:18" x14ac:dyDescent="0.8">
      <c r="A797" s="248" t="s">
        <v>4668</v>
      </c>
      <c r="B797" s="248" t="s">
        <v>4669</v>
      </c>
      <c r="C797" s="248" t="s">
        <v>1842</v>
      </c>
      <c r="D797" s="248" t="s">
        <v>4670</v>
      </c>
      <c r="E797" s="248">
        <v>9</v>
      </c>
      <c r="F797" s="248" t="s">
        <v>2304</v>
      </c>
      <c r="G797" s="248" t="s">
        <v>2305</v>
      </c>
      <c r="H797" s="249">
        <v>30</v>
      </c>
      <c r="I797" s="248" t="s">
        <v>1238</v>
      </c>
      <c r="J797" s="249">
        <v>30</v>
      </c>
      <c r="K797" s="248" t="s">
        <v>2298</v>
      </c>
      <c r="L797" s="248" t="s">
        <v>2306</v>
      </c>
      <c r="M797" s="248">
        <v>5</v>
      </c>
      <c r="N797" s="248"/>
      <c r="O797" s="248" t="s">
        <v>4671</v>
      </c>
      <c r="P797" s="248" t="s">
        <v>6424</v>
      </c>
      <c r="Q797" s="248" t="s">
        <v>4668</v>
      </c>
      <c r="R797" s="250"/>
    </row>
    <row r="798" spans="1:18" x14ac:dyDescent="0.8">
      <c r="A798" s="248" t="s">
        <v>4771</v>
      </c>
      <c r="B798" s="248" t="s">
        <v>2560</v>
      </c>
      <c r="C798" s="248" t="s">
        <v>1868</v>
      </c>
      <c r="D798" s="248" t="s">
        <v>4772</v>
      </c>
      <c r="E798" s="248">
        <v>9</v>
      </c>
      <c r="F798" s="248" t="s">
        <v>2304</v>
      </c>
      <c r="G798" s="248" t="s">
        <v>2305</v>
      </c>
      <c r="H798" s="249">
        <v>31</v>
      </c>
      <c r="I798" s="248" t="s">
        <v>1239</v>
      </c>
      <c r="J798" s="249">
        <v>38</v>
      </c>
      <c r="K798" s="248" t="s">
        <v>2298</v>
      </c>
      <c r="L798" s="248" t="s">
        <v>2306</v>
      </c>
      <c r="M798" s="248">
        <v>5</v>
      </c>
      <c r="N798" s="248"/>
      <c r="O798" s="248" t="s">
        <v>4773</v>
      </c>
      <c r="P798" s="248" t="s">
        <v>6424</v>
      </c>
      <c r="Q798" s="248" t="s">
        <v>4771</v>
      </c>
      <c r="R798" s="250"/>
    </row>
    <row r="799" spans="1:18" x14ac:dyDescent="0.8">
      <c r="A799" s="248" t="s">
        <v>2559</v>
      </c>
      <c r="B799" s="248" t="s">
        <v>2560</v>
      </c>
      <c r="C799" s="248" t="s">
        <v>1314</v>
      </c>
      <c r="D799" s="248" t="s">
        <v>2561</v>
      </c>
      <c r="E799" s="248">
        <v>1</v>
      </c>
      <c r="F799" s="248" t="s">
        <v>2304</v>
      </c>
      <c r="G799" s="248" t="s">
        <v>2305</v>
      </c>
      <c r="H799" s="249">
        <v>55</v>
      </c>
      <c r="I799" s="248" t="s">
        <v>1186</v>
      </c>
      <c r="J799" s="249">
        <v>34</v>
      </c>
      <c r="K799" s="248" t="s">
        <v>2298</v>
      </c>
      <c r="L799" s="248" t="s">
        <v>2306</v>
      </c>
      <c r="M799" s="248">
        <v>5</v>
      </c>
      <c r="N799" s="248"/>
      <c r="O799" s="248" t="s">
        <v>2562</v>
      </c>
      <c r="P799" s="248" t="s">
        <v>6424</v>
      </c>
      <c r="Q799" s="248" t="s">
        <v>2559</v>
      </c>
      <c r="R799" s="250"/>
    </row>
    <row r="800" spans="1:18" x14ac:dyDescent="0.8">
      <c r="A800" s="248" t="s">
        <v>3080</v>
      </c>
      <c r="B800" s="248" t="s">
        <v>3081</v>
      </c>
      <c r="C800" s="248" t="s">
        <v>1447</v>
      </c>
      <c r="D800" s="248" t="s">
        <v>3082</v>
      </c>
      <c r="E800" s="248">
        <v>3</v>
      </c>
      <c r="F800" s="248" t="s">
        <v>2304</v>
      </c>
      <c r="G800" s="248" t="s">
        <v>2305</v>
      </c>
      <c r="H800" s="249">
        <v>66</v>
      </c>
      <c r="I800" s="248" t="s">
        <v>1200</v>
      </c>
      <c r="J800" s="249">
        <v>30</v>
      </c>
      <c r="K800" s="248" t="s">
        <v>2298</v>
      </c>
      <c r="L800" s="248" t="s">
        <v>2306</v>
      </c>
      <c r="M800" s="248">
        <v>5</v>
      </c>
      <c r="N800" s="248"/>
      <c r="O800" s="248" t="s">
        <v>3083</v>
      </c>
      <c r="P800" s="248" t="s">
        <v>6424</v>
      </c>
      <c r="Q800" s="248" t="s">
        <v>3080</v>
      </c>
      <c r="R800" s="250"/>
    </row>
    <row r="801" spans="1:18" x14ac:dyDescent="0.8">
      <c r="A801" s="248" t="s">
        <v>2386</v>
      </c>
      <c r="B801" s="248" t="s">
        <v>2387</v>
      </c>
      <c r="C801" s="248" t="s">
        <v>1299</v>
      </c>
      <c r="D801" s="248" t="s">
        <v>2388</v>
      </c>
      <c r="E801" s="248">
        <v>1</v>
      </c>
      <c r="F801" s="248" t="s">
        <v>2304</v>
      </c>
      <c r="G801" s="248" t="s">
        <v>2305</v>
      </c>
      <c r="H801" s="249">
        <v>50</v>
      </c>
      <c r="I801" s="248" t="s">
        <v>1185</v>
      </c>
      <c r="J801" s="249">
        <v>37</v>
      </c>
      <c r="K801" s="248" t="s">
        <v>2298</v>
      </c>
      <c r="L801" s="248" t="s">
        <v>2306</v>
      </c>
      <c r="M801" s="248">
        <v>5</v>
      </c>
      <c r="N801" s="248"/>
      <c r="O801" s="248" t="s">
        <v>2389</v>
      </c>
      <c r="P801" s="248" t="s">
        <v>6424</v>
      </c>
      <c r="Q801" s="248" t="s">
        <v>2386</v>
      </c>
      <c r="R801" s="250"/>
    </row>
    <row r="802" spans="1:18" x14ac:dyDescent="0.8">
      <c r="A802" s="248" t="s">
        <v>5424</v>
      </c>
      <c r="B802" s="248" t="s">
        <v>5425</v>
      </c>
      <c r="C802" s="248" t="s">
        <v>2020</v>
      </c>
      <c r="D802" s="248" t="s">
        <v>5426</v>
      </c>
      <c r="E802" s="248">
        <v>11</v>
      </c>
      <c r="F802" s="248" t="s">
        <v>2304</v>
      </c>
      <c r="G802" s="248" t="s">
        <v>2305</v>
      </c>
      <c r="H802" s="249">
        <v>84</v>
      </c>
      <c r="I802" s="248" t="s">
        <v>1252</v>
      </c>
      <c r="J802" s="249">
        <v>30</v>
      </c>
      <c r="K802" s="248" t="s">
        <v>2290</v>
      </c>
      <c r="L802" s="248" t="s">
        <v>2306</v>
      </c>
      <c r="M802" s="248">
        <v>5</v>
      </c>
      <c r="N802" s="248"/>
      <c r="O802" s="248" t="s">
        <v>5427</v>
      </c>
      <c r="P802" s="248" t="s">
        <v>6424</v>
      </c>
      <c r="Q802" s="248" t="s">
        <v>5424</v>
      </c>
      <c r="R802" s="250"/>
    </row>
    <row r="803" spans="1:18" x14ac:dyDescent="0.8">
      <c r="A803" s="248" t="s">
        <v>5255</v>
      </c>
      <c r="B803" s="248" t="s">
        <v>5256</v>
      </c>
      <c r="C803" s="248" t="s">
        <v>1986</v>
      </c>
      <c r="D803" s="248" t="s">
        <v>5257</v>
      </c>
      <c r="E803" s="248">
        <v>11</v>
      </c>
      <c r="F803" s="248" t="s">
        <v>2304</v>
      </c>
      <c r="G803" s="248" t="s">
        <v>2305</v>
      </c>
      <c r="H803" s="249">
        <v>80</v>
      </c>
      <c r="I803" s="248" t="s">
        <v>1248</v>
      </c>
      <c r="J803" s="249">
        <v>35</v>
      </c>
      <c r="K803" s="248" t="s">
        <v>2298</v>
      </c>
      <c r="L803" s="248" t="s">
        <v>2306</v>
      </c>
      <c r="M803" s="248">
        <v>5</v>
      </c>
      <c r="N803" s="248"/>
      <c r="O803" s="248" t="s">
        <v>5258</v>
      </c>
      <c r="P803" s="248" t="s">
        <v>6424</v>
      </c>
      <c r="Q803" s="248" t="s">
        <v>5255</v>
      </c>
      <c r="R803" s="250"/>
    </row>
    <row r="804" spans="1:18" x14ac:dyDescent="0.8">
      <c r="A804" s="248" t="s">
        <v>3999</v>
      </c>
      <c r="B804" s="248" t="s">
        <v>4000</v>
      </c>
      <c r="C804" s="248" t="s">
        <v>1691</v>
      </c>
      <c r="D804" s="248" t="s">
        <v>4001</v>
      </c>
      <c r="E804" s="248">
        <v>7</v>
      </c>
      <c r="F804" s="248" t="s">
        <v>2296</v>
      </c>
      <c r="G804" s="248" t="s">
        <v>2297</v>
      </c>
      <c r="H804" s="249">
        <v>40</v>
      </c>
      <c r="I804" s="248" t="s">
        <v>1227</v>
      </c>
      <c r="J804" s="249">
        <v>150</v>
      </c>
      <c r="K804" s="248" t="s">
        <v>2290</v>
      </c>
      <c r="L804" s="248" t="s">
        <v>2299</v>
      </c>
      <c r="M804" s="248">
        <v>14</v>
      </c>
      <c r="N804" s="248"/>
      <c r="O804" s="248" t="s">
        <v>4002</v>
      </c>
      <c r="P804" s="248" t="s">
        <v>6418</v>
      </c>
      <c r="Q804" s="248" t="s">
        <v>3999</v>
      </c>
      <c r="R804" s="250"/>
    </row>
    <row r="805" spans="1:18" x14ac:dyDescent="0.8">
      <c r="A805" s="248" t="s">
        <v>3848</v>
      </c>
      <c r="B805" s="248" t="s">
        <v>3849</v>
      </c>
      <c r="C805" s="248" t="s">
        <v>1615</v>
      </c>
      <c r="D805" s="248" t="s">
        <v>3850</v>
      </c>
      <c r="E805" s="248">
        <v>6</v>
      </c>
      <c r="F805" s="248" t="s">
        <v>2304</v>
      </c>
      <c r="G805" s="248" t="s">
        <v>2305</v>
      </c>
      <c r="H805" s="249">
        <v>24</v>
      </c>
      <c r="I805" s="248" t="s">
        <v>1219</v>
      </c>
      <c r="J805" s="249">
        <v>13</v>
      </c>
      <c r="K805" s="248" t="s">
        <v>2290</v>
      </c>
      <c r="L805" s="248" t="s">
        <v>2306</v>
      </c>
      <c r="M805" s="248">
        <v>5</v>
      </c>
      <c r="N805" s="248"/>
      <c r="O805" s="248" t="s">
        <v>3851</v>
      </c>
      <c r="P805" s="248" t="s">
        <v>6424</v>
      </c>
      <c r="Q805" s="248" t="s">
        <v>3848</v>
      </c>
      <c r="R805" s="250"/>
    </row>
    <row r="806" spans="1:18" x14ac:dyDescent="0.8">
      <c r="A806" s="248" t="s">
        <v>5741</v>
      </c>
      <c r="B806" s="248" t="s">
        <v>5742</v>
      </c>
      <c r="C806" s="248" t="s">
        <v>2075</v>
      </c>
      <c r="D806" s="248" t="s">
        <v>5743</v>
      </c>
      <c r="E806" s="248">
        <v>12</v>
      </c>
      <c r="F806" s="248" t="s">
        <v>2304</v>
      </c>
      <c r="G806" s="248" t="s">
        <v>2305</v>
      </c>
      <c r="H806" s="249">
        <v>95</v>
      </c>
      <c r="I806" s="248" t="s">
        <v>1257</v>
      </c>
      <c r="J806" s="249">
        <v>30</v>
      </c>
      <c r="K806" s="248" t="s">
        <v>2298</v>
      </c>
      <c r="L806" s="248" t="s">
        <v>2306</v>
      </c>
      <c r="M806" s="248">
        <v>5</v>
      </c>
      <c r="N806" s="248"/>
      <c r="O806" s="248" t="s">
        <v>5744</v>
      </c>
      <c r="P806" s="248" t="s">
        <v>6424</v>
      </c>
      <c r="Q806" s="248" t="s">
        <v>5741</v>
      </c>
      <c r="R806" s="250"/>
    </row>
    <row r="807" spans="1:18" x14ac:dyDescent="0.8">
      <c r="A807" s="248" t="s">
        <v>3808</v>
      </c>
      <c r="B807" s="248" t="s">
        <v>3809</v>
      </c>
      <c r="C807" s="248" t="s">
        <v>1633</v>
      </c>
      <c r="D807" s="248" t="s">
        <v>3810</v>
      </c>
      <c r="E807" s="248">
        <v>6</v>
      </c>
      <c r="F807" s="248" t="s">
        <v>2304</v>
      </c>
      <c r="G807" s="248" t="s">
        <v>2305</v>
      </c>
      <c r="H807" s="249">
        <v>23</v>
      </c>
      <c r="I807" s="248" t="s">
        <v>1221</v>
      </c>
      <c r="J807" s="249">
        <v>28</v>
      </c>
      <c r="K807" s="248" t="s">
        <v>2290</v>
      </c>
      <c r="L807" s="248" t="s">
        <v>2306</v>
      </c>
      <c r="M807" s="248">
        <v>5</v>
      </c>
      <c r="N807" s="248"/>
      <c r="O807" s="248" t="s">
        <v>3811</v>
      </c>
      <c r="P807" s="248" t="s">
        <v>6424</v>
      </c>
      <c r="Q807" s="248" t="s">
        <v>3808</v>
      </c>
      <c r="R807" s="250"/>
    </row>
    <row r="808" spans="1:18" x14ac:dyDescent="0.8">
      <c r="A808" s="248" t="s">
        <v>3908</v>
      </c>
      <c r="B808" s="248" t="s">
        <v>3909</v>
      </c>
      <c r="C808" s="248" t="s">
        <v>1657</v>
      </c>
      <c r="D808" s="248" t="s">
        <v>3910</v>
      </c>
      <c r="E808" s="248">
        <v>6</v>
      </c>
      <c r="F808" s="248" t="s">
        <v>2304</v>
      </c>
      <c r="G808" s="248" t="s">
        <v>2305</v>
      </c>
      <c r="H808" s="249">
        <v>27</v>
      </c>
      <c r="I808" s="248" t="s">
        <v>1225</v>
      </c>
      <c r="J808" s="249">
        <v>51</v>
      </c>
      <c r="K808" s="248" t="s">
        <v>2298</v>
      </c>
      <c r="L808" s="248" t="s">
        <v>2306</v>
      </c>
      <c r="M808" s="248">
        <v>6</v>
      </c>
      <c r="N808" s="248"/>
      <c r="O808" s="248" t="s">
        <v>3911</v>
      </c>
      <c r="P808" s="248" t="s">
        <v>6423</v>
      </c>
      <c r="Q808" s="248" t="s">
        <v>3908</v>
      </c>
      <c r="R808" s="250"/>
    </row>
    <row r="809" spans="1:18" x14ac:dyDescent="0.8">
      <c r="A809" s="248" t="s">
        <v>5789</v>
      </c>
      <c r="B809" s="248" t="s">
        <v>5790</v>
      </c>
      <c r="C809" s="248" t="s">
        <v>2043</v>
      </c>
      <c r="D809" s="248" t="s">
        <v>5791</v>
      </c>
      <c r="E809" s="248">
        <v>12</v>
      </c>
      <c r="F809" s="248" t="s">
        <v>2304</v>
      </c>
      <c r="G809" s="248" t="s">
        <v>2305</v>
      </c>
      <c r="H809" s="249">
        <v>96</v>
      </c>
      <c r="I809" s="248" t="s">
        <v>1254</v>
      </c>
      <c r="J809" s="249">
        <v>72</v>
      </c>
      <c r="K809" s="248" t="s">
        <v>2298</v>
      </c>
      <c r="L809" s="248" t="s">
        <v>2306</v>
      </c>
      <c r="M809" s="248">
        <v>6</v>
      </c>
      <c r="N809" s="248"/>
      <c r="O809" s="248" t="s">
        <v>5792</v>
      </c>
      <c r="P809" s="248" t="s">
        <v>6423</v>
      </c>
      <c r="Q809" s="248" t="s">
        <v>5789</v>
      </c>
      <c r="R809" s="250"/>
    </row>
    <row r="810" spans="1:18" x14ac:dyDescent="0.8">
      <c r="A810" s="248" t="s">
        <v>3548</v>
      </c>
      <c r="B810" s="248" t="s">
        <v>3549</v>
      </c>
      <c r="C810" s="248" t="s">
        <v>1552</v>
      </c>
      <c r="D810" s="248" t="s">
        <v>3550</v>
      </c>
      <c r="E810" s="248">
        <v>5</v>
      </c>
      <c r="F810" s="248" t="s">
        <v>2304</v>
      </c>
      <c r="G810" s="248" t="s">
        <v>2305</v>
      </c>
      <c r="H810" s="249">
        <v>73</v>
      </c>
      <c r="I810" s="248" t="s">
        <v>1211</v>
      </c>
      <c r="J810" s="249">
        <v>30</v>
      </c>
      <c r="K810" s="248" t="s">
        <v>2298</v>
      </c>
      <c r="L810" s="248" t="s">
        <v>2306</v>
      </c>
      <c r="M810" s="248">
        <v>5</v>
      </c>
      <c r="N810" s="248"/>
      <c r="O810" s="248" t="s">
        <v>3551</v>
      </c>
      <c r="P810" s="248" t="s">
        <v>6424</v>
      </c>
      <c r="Q810" s="248" t="s">
        <v>3548</v>
      </c>
      <c r="R810" s="250"/>
    </row>
    <row r="811" spans="1:18" x14ac:dyDescent="0.8">
      <c r="A811" s="248" t="s">
        <v>4003</v>
      </c>
      <c r="B811" s="248" t="s">
        <v>4004</v>
      </c>
      <c r="C811" s="248" t="s">
        <v>1692</v>
      </c>
      <c r="D811" s="248" t="s">
        <v>4005</v>
      </c>
      <c r="E811" s="248">
        <v>7</v>
      </c>
      <c r="F811" s="248" t="s">
        <v>2304</v>
      </c>
      <c r="G811" s="248" t="s">
        <v>2305</v>
      </c>
      <c r="H811" s="249">
        <v>40</v>
      </c>
      <c r="I811" s="248" t="s">
        <v>1227</v>
      </c>
      <c r="J811" s="249">
        <v>38</v>
      </c>
      <c r="K811" s="248" t="s">
        <v>2290</v>
      </c>
      <c r="L811" s="248" t="s">
        <v>2306</v>
      </c>
      <c r="M811" s="248">
        <v>5</v>
      </c>
      <c r="N811" s="248"/>
      <c r="O811" s="248" t="s">
        <v>4006</v>
      </c>
      <c r="P811" s="248" t="s">
        <v>6424</v>
      </c>
      <c r="Q811" s="248" t="s">
        <v>4003</v>
      </c>
      <c r="R811" s="250"/>
    </row>
    <row r="812" spans="1:18" x14ac:dyDescent="0.8">
      <c r="A812" s="248" t="s">
        <v>4403</v>
      </c>
      <c r="B812" s="248" t="s">
        <v>4404</v>
      </c>
      <c r="C812" s="248" t="s">
        <v>1754</v>
      </c>
      <c r="D812" s="248" t="s">
        <v>4405</v>
      </c>
      <c r="E812" s="248">
        <v>8</v>
      </c>
      <c r="F812" s="248" t="s">
        <v>2304</v>
      </c>
      <c r="G812" s="248" t="s">
        <v>2305</v>
      </c>
      <c r="H812" s="249">
        <v>42</v>
      </c>
      <c r="I812" s="248" t="s">
        <v>1232</v>
      </c>
      <c r="J812" s="249">
        <v>38</v>
      </c>
      <c r="K812" s="248" t="s">
        <v>2290</v>
      </c>
      <c r="L812" s="248" t="s">
        <v>2306</v>
      </c>
      <c r="M812" s="248">
        <v>6</v>
      </c>
      <c r="N812" s="248"/>
      <c r="O812" s="248" t="s">
        <v>4406</v>
      </c>
      <c r="P812" s="248" t="s">
        <v>6423</v>
      </c>
      <c r="Q812" s="248" t="s">
        <v>4403</v>
      </c>
      <c r="R812" s="250"/>
    </row>
    <row r="813" spans="1:18" x14ac:dyDescent="0.8">
      <c r="A813" s="248" t="s">
        <v>3042</v>
      </c>
      <c r="B813" s="248" t="s">
        <v>3043</v>
      </c>
      <c r="C813" s="248" t="s">
        <v>1416</v>
      </c>
      <c r="D813" s="248" t="s">
        <v>3044</v>
      </c>
      <c r="E813" s="248">
        <v>3</v>
      </c>
      <c r="F813" s="248" t="s">
        <v>2304</v>
      </c>
      <c r="G813" s="248" t="s">
        <v>2305</v>
      </c>
      <c r="H813" s="249">
        <v>62</v>
      </c>
      <c r="I813" s="248" t="s">
        <v>1197</v>
      </c>
      <c r="J813" s="249">
        <v>30</v>
      </c>
      <c r="K813" s="248" t="s">
        <v>2298</v>
      </c>
      <c r="L813" s="248" t="s">
        <v>2306</v>
      </c>
      <c r="M813" s="248">
        <v>5</v>
      </c>
      <c r="N813" s="248"/>
      <c r="O813" s="248" t="s">
        <v>3045</v>
      </c>
      <c r="P813" s="248" t="s">
        <v>6424</v>
      </c>
      <c r="Q813" s="248" t="s">
        <v>3042</v>
      </c>
      <c r="R813" s="250"/>
    </row>
    <row r="814" spans="1:18" x14ac:dyDescent="0.8">
      <c r="A814" s="248" t="s">
        <v>3469</v>
      </c>
      <c r="B814" s="248" t="s">
        <v>3470</v>
      </c>
      <c r="C814" s="248" t="s">
        <v>1542</v>
      </c>
      <c r="D814" s="248" t="s">
        <v>3471</v>
      </c>
      <c r="E814" s="248">
        <v>5</v>
      </c>
      <c r="F814" s="248" t="s">
        <v>2304</v>
      </c>
      <c r="G814" s="248" t="s">
        <v>2305</v>
      </c>
      <c r="H814" s="249">
        <v>71</v>
      </c>
      <c r="I814" s="248" t="s">
        <v>1210</v>
      </c>
      <c r="J814" s="249">
        <v>10</v>
      </c>
      <c r="K814" s="248" t="s">
        <v>2290</v>
      </c>
      <c r="L814" s="248" t="s">
        <v>2393</v>
      </c>
      <c r="M814" s="248">
        <v>2</v>
      </c>
      <c r="N814" s="248"/>
      <c r="O814" s="248" t="s">
        <v>3472</v>
      </c>
      <c r="P814" s="248" t="s">
        <v>6411</v>
      </c>
      <c r="Q814" s="248" t="s">
        <v>3469</v>
      </c>
      <c r="R814" s="250"/>
    </row>
    <row r="815" spans="1:18" x14ac:dyDescent="0.8">
      <c r="A815" s="248" t="s">
        <v>5428</v>
      </c>
      <c r="B815" s="248" t="s">
        <v>5429</v>
      </c>
      <c r="C815" s="248" t="s">
        <v>2021</v>
      </c>
      <c r="D815" s="248" t="s">
        <v>5430</v>
      </c>
      <c r="E815" s="248">
        <v>11</v>
      </c>
      <c r="F815" s="248" t="s">
        <v>2304</v>
      </c>
      <c r="G815" s="248" t="s">
        <v>2305</v>
      </c>
      <c r="H815" s="249">
        <v>84</v>
      </c>
      <c r="I815" s="248" t="s">
        <v>1252</v>
      </c>
      <c r="J815" s="249">
        <v>120</v>
      </c>
      <c r="K815" s="248" t="s">
        <v>2290</v>
      </c>
      <c r="L815" s="248" t="s">
        <v>2340</v>
      </c>
      <c r="M815" s="248">
        <v>13</v>
      </c>
      <c r="N815" s="248"/>
      <c r="O815" s="248" t="s">
        <v>5431</v>
      </c>
      <c r="P815" s="248" t="s">
        <v>6419</v>
      </c>
      <c r="Q815" s="248" t="s">
        <v>5428</v>
      </c>
      <c r="R815" s="250"/>
    </row>
    <row r="816" spans="1:18" x14ac:dyDescent="0.8">
      <c r="A816" s="248" t="s">
        <v>5620</v>
      </c>
      <c r="B816" s="248" t="s">
        <v>5621</v>
      </c>
      <c r="C816" s="248" t="s">
        <v>2031</v>
      </c>
      <c r="D816" s="248" t="s">
        <v>5622</v>
      </c>
      <c r="E816" s="248">
        <v>12</v>
      </c>
      <c r="F816" s="248" t="s">
        <v>2304</v>
      </c>
      <c r="G816" s="248" t="s">
        <v>2305</v>
      </c>
      <c r="H816" s="249">
        <v>92</v>
      </c>
      <c r="I816" s="248" t="s">
        <v>1253</v>
      </c>
      <c r="J816" s="249">
        <v>49</v>
      </c>
      <c r="K816" s="248" t="s">
        <v>2290</v>
      </c>
      <c r="L816" s="248" t="s">
        <v>2306</v>
      </c>
      <c r="M816" s="248">
        <v>5</v>
      </c>
      <c r="N816" s="248"/>
      <c r="O816" s="248" t="s">
        <v>5623</v>
      </c>
      <c r="P816" s="248" t="s">
        <v>6424</v>
      </c>
      <c r="Q816" s="248" t="s">
        <v>5620</v>
      </c>
      <c r="R816" s="250"/>
    </row>
    <row r="817" spans="1:18" x14ac:dyDescent="0.8">
      <c r="A817" s="248" t="s">
        <v>5793</v>
      </c>
      <c r="B817" s="248" t="s">
        <v>5794</v>
      </c>
      <c r="C817" s="248" t="s">
        <v>2044</v>
      </c>
      <c r="D817" s="248" t="s">
        <v>5795</v>
      </c>
      <c r="E817" s="248">
        <v>12</v>
      </c>
      <c r="F817" s="248" t="s">
        <v>2304</v>
      </c>
      <c r="G817" s="248" t="s">
        <v>2305</v>
      </c>
      <c r="H817" s="249">
        <v>96</v>
      </c>
      <c r="I817" s="248" t="s">
        <v>1254</v>
      </c>
      <c r="J817" s="249">
        <v>34</v>
      </c>
      <c r="K817" s="248" t="s">
        <v>2298</v>
      </c>
      <c r="L817" s="248" t="s">
        <v>2306</v>
      </c>
      <c r="M817" s="248">
        <v>6</v>
      </c>
      <c r="N817" s="248"/>
      <c r="O817" s="248" t="s">
        <v>5796</v>
      </c>
      <c r="P817" s="248" t="s">
        <v>6423</v>
      </c>
      <c r="Q817" s="248" t="s">
        <v>5793</v>
      </c>
      <c r="R817" s="250"/>
    </row>
    <row r="818" spans="1:18" x14ac:dyDescent="0.8">
      <c r="A818" s="248" t="s">
        <v>2665</v>
      </c>
      <c r="B818" s="248" t="s">
        <v>2666</v>
      </c>
      <c r="C818" s="248" t="s">
        <v>1278</v>
      </c>
      <c r="D818" s="248" t="s">
        <v>2667</v>
      </c>
      <c r="E818" s="248">
        <v>1</v>
      </c>
      <c r="F818" s="248" t="s">
        <v>2304</v>
      </c>
      <c r="G818" s="248" t="s">
        <v>2305</v>
      </c>
      <c r="H818" s="249">
        <v>57</v>
      </c>
      <c r="I818" s="248" t="s">
        <v>1184</v>
      </c>
      <c r="J818" s="249">
        <v>30</v>
      </c>
      <c r="K818" s="248" t="s">
        <v>2290</v>
      </c>
      <c r="L818" s="248" t="s">
        <v>2306</v>
      </c>
      <c r="M818" s="248">
        <v>6</v>
      </c>
      <c r="N818" s="248"/>
      <c r="O818" s="248" t="s">
        <v>2668</v>
      </c>
      <c r="P818" s="248" t="s">
        <v>6423</v>
      </c>
      <c r="Q818" s="248" t="s">
        <v>2665</v>
      </c>
      <c r="R818" s="250"/>
    </row>
    <row r="819" spans="1:18" x14ac:dyDescent="0.8">
      <c r="A819" s="248" t="s">
        <v>4513</v>
      </c>
      <c r="B819" s="248" t="s">
        <v>4514</v>
      </c>
      <c r="C819" s="248" t="s">
        <v>1771</v>
      </c>
      <c r="D819" s="248" t="s">
        <v>4515</v>
      </c>
      <c r="E819" s="248">
        <v>8</v>
      </c>
      <c r="F819" s="248" t="s">
        <v>2304</v>
      </c>
      <c r="G819" s="248" t="s">
        <v>2305</v>
      </c>
      <c r="H819" s="249">
        <v>47</v>
      </c>
      <c r="I819" s="248" t="s">
        <v>1233</v>
      </c>
      <c r="J819" s="249">
        <v>40</v>
      </c>
      <c r="K819" s="248" t="s">
        <v>2290</v>
      </c>
      <c r="L819" s="248" t="s">
        <v>2306</v>
      </c>
      <c r="M819" s="248">
        <v>5</v>
      </c>
      <c r="N819" s="248"/>
      <c r="O819" s="248" t="s">
        <v>4516</v>
      </c>
      <c r="P819" s="248" t="s">
        <v>6424</v>
      </c>
      <c r="Q819" s="248" t="s">
        <v>4513</v>
      </c>
      <c r="R819" s="250"/>
    </row>
    <row r="820" spans="1:18" x14ac:dyDescent="0.8">
      <c r="A820" s="248" t="s">
        <v>4430</v>
      </c>
      <c r="B820" s="248" t="s">
        <v>4431</v>
      </c>
      <c r="C820" s="248" t="s">
        <v>1777</v>
      </c>
      <c r="D820" s="248" t="s">
        <v>4432</v>
      </c>
      <c r="E820" s="248">
        <v>8</v>
      </c>
      <c r="F820" s="248" t="s">
        <v>2304</v>
      </c>
      <c r="G820" s="248" t="s">
        <v>2305</v>
      </c>
      <c r="H820" s="249">
        <v>43</v>
      </c>
      <c r="I820" s="248" t="s">
        <v>1234</v>
      </c>
      <c r="J820" s="249">
        <v>34</v>
      </c>
      <c r="K820" s="248" t="s">
        <v>2290</v>
      </c>
      <c r="L820" s="248" t="s">
        <v>2393</v>
      </c>
      <c r="M820" s="248">
        <v>3</v>
      </c>
      <c r="N820" s="248"/>
      <c r="O820" s="248" t="s">
        <v>4433</v>
      </c>
      <c r="P820" s="248" t="s">
        <v>6426</v>
      </c>
      <c r="Q820" s="248" t="s">
        <v>4430</v>
      </c>
      <c r="R820" s="250"/>
    </row>
    <row r="821" spans="1:18" x14ac:dyDescent="0.8">
      <c r="A821" s="248" t="s">
        <v>3473</v>
      </c>
      <c r="B821" s="248" t="s">
        <v>3474</v>
      </c>
      <c r="C821" s="248" t="s">
        <v>1543</v>
      </c>
      <c r="D821" s="248" t="s">
        <v>3475</v>
      </c>
      <c r="E821" s="248">
        <v>5</v>
      </c>
      <c r="F821" s="248" t="s">
        <v>2304</v>
      </c>
      <c r="G821" s="248" t="s">
        <v>2305</v>
      </c>
      <c r="H821" s="249">
        <v>71</v>
      </c>
      <c r="I821" s="248" t="s">
        <v>1210</v>
      </c>
      <c r="J821" s="249">
        <v>44</v>
      </c>
      <c r="K821" s="248" t="s">
        <v>2290</v>
      </c>
      <c r="L821" s="248" t="s">
        <v>2306</v>
      </c>
      <c r="M821" s="248">
        <v>5</v>
      </c>
      <c r="N821" s="248"/>
      <c r="O821" s="248" t="s">
        <v>3476</v>
      </c>
      <c r="P821" s="248" t="s">
        <v>6424</v>
      </c>
      <c r="Q821" s="248" t="s">
        <v>3473</v>
      </c>
      <c r="R821" s="250"/>
    </row>
    <row r="822" spans="1:18" x14ac:dyDescent="0.8">
      <c r="A822" s="248" t="s">
        <v>5073</v>
      </c>
      <c r="B822" s="248" t="s">
        <v>5074</v>
      </c>
      <c r="C822" s="248" t="s">
        <v>2169</v>
      </c>
      <c r="D822" s="248" t="s">
        <v>5075</v>
      </c>
      <c r="E822" s="248">
        <v>10</v>
      </c>
      <c r="F822" s="248" t="s">
        <v>2296</v>
      </c>
      <c r="G822" s="248" t="s">
        <v>2297</v>
      </c>
      <c r="H822" s="249">
        <v>34</v>
      </c>
      <c r="I822" s="248" t="s">
        <v>1245</v>
      </c>
      <c r="J822" s="249">
        <v>225</v>
      </c>
      <c r="K822" s="248" t="s">
        <v>2298</v>
      </c>
      <c r="L822" s="248" t="s">
        <v>2290</v>
      </c>
      <c r="M822" s="248">
        <v>16</v>
      </c>
      <c r="N822" s="248"/>
      <c r="O822" s="248" t="s">
        <v>5076</v>
      </c>
      <c r="P822" s="248" t="s">
        <v>6417</v>
      </c>
      <c r="Q822" s="248" t="s">
        <v>5073</v>
      </c>
      <c r="R822" s="250"/>
    </row>
    <row r="823" spans="1:18" x14ac:dyDescent="0.8">
      <c r="A823" s="248" t="s">
        <v>4832</v>
      </c>
      <c r="B823" s="248" t="s">
        <v>4833</v>
      </c>
      <c r="C823" s="248" t="s">
        <v>1882</v>
      </c>
      <c r="D823" s="248" t="s">
        <v>4834</v>
      </c>
      <c r="E823" s="248">
        <v>9</v>
      </c>
      <c r="F823" s="248" t="s">
        <v>2304</v>
      </c>
      <c r="G823" s="248" t="s">
        <v>2305</v>
      </c>
      <c r="H823" s="249">
        <v>32</v>
      </c>
      <c r="I823" s="248" t="s">
        <v>1240</v>
      </c>
      <c r="J823" s="249">
        <v>37</v>
      </c>
      <c r="K823" s="248" t="s">
        <v>2298</v>
      </c>
      <c r="L823" s="248" t="s">
        <v>2306</v>
      </c>
      <c r="M823" s="248">
        <v>5</v>
      </c>
      <c r="N823" s="248"/>
      <c r="O823" s="248" t="s">
        <v>4835</v>
      </c>
      <c r="P823" s="248" t="s">
        <v>6424</v>
      </c>
      <c r="Q823" s="248" t="s">
        <v>4832</v>
      </c>
      <c r="R823" s="250"/>
    </row>
    <row r="824" spans="1:18" x14ac:dyDescent="0.8">
      <c r="A824" s="248" t="s">
        <v>4672</v>
      </c>
      <c r="B824" s="248" t="s">
        <v>4673</v>
      </c>
      <c r="C824" s="248" t="s">
        <v>1843</v>
      </c>
      <c r="D824" s="248" t="s">
        <v>4674</v>
      </c>
      <c r="E824" s="248">
        <v>9</v>
      </c>
      <c r="F824" s="248" t="s">
        <v>2304</v>
      </c>
      <c r="G824" s="248" t="s">
        <v>2305</v>
      </c>
      <c r="H824" s="249">
        <v>30</v>
      </c>
      <c r="I824" s="248" t="s">
        <v>1238</v>
      </c>
      <c r="J824" s="249">
        <v>30</v>
      </c>
      <c r="K824" s="248" t="s">
        <v>2298</v>
      </c>
      <c r="L824" s="248" t="s">
        <v>2306</v>
      </c>
      <c r="M824" s="248">
        <v>6</v>
      </c>
      <c r="N824" s="248"/>
      <c r="O824" s="248" t="s">
        <v>4675</v>
      </c>
      <c r="P824" s="248" t="s">
        <v>6423</v>
      </c>
      <c r="Q824" s="248" t="s">
        <v>4672</v>
      </c>
      <c r="R824" s="250"/>
    </row>
    <row r="825" spans="1:18" x14ac:dyDescent="0.8">
      <c r="A825" s="248" t="s">
        <v>3729</v>
      </c>
      <c r="B825" s="248" t="s">
        <v>3730</v>
      </c>
      <c r="C825" s="248" t="s">
        <v>1644</v>
      </c>
      <c r="D825" s="248" t="s">
        <v>3731</v>
      </c>
      <c r="E825" s="248">
        <v>6</v>
      </c>
      <c r="F825" s="248" t="s">
        <v>2304</v>
      </c>
      <c r="G825" s="248" t="s">
        <v>2305</v>
      </c>
      <c r="H825" s="249">
        <v>21</v>
      </c>
      <c r="I825" s="248" t="s">
        <v>1223</v>
      </c>
      <c r="J825" s="249">
        <v>38</v>
      </c>
      <c r="K825" s="248" t="s">
        <v>2298</v>
      </c>
      <c r="L825" s="248" t="s">
        <v>2306</v>
      </c>
      <c r="M825" s="248">
        <v>5</v>
      </c>
      <c r="N825" s="248"/>
      <c r="O825" s="248" t="s">
        <v>3732</v>
      </c>
      <c r="P825" s="248" t="s">
        <v>6424</v>
      </c>
      <c r="Q825" s="248" t="s">
        <v>3729</v>
      </c>
      <c r="R825" s="250"/>
    </row>
    <row r="826" spans="1:18" x14ac:dyDescent="0.8">
      <c r="A826" s="248" t="s">
        <v>4978</v>
      </c>
      <c r="B826" s="248" t="s">
        <v>4979</v>
      </c>
      <c r="C826" s="248" t="s">
        <v>1920</v>
      </c>
      <c r="D826" s="248" t="s">
        <v>4980</v>
      </c>
      <c r="E826" s="248">
        <v>10</v>
      </c>
      <c r="F826" s="248" t="s">
        <v>2304</v>
      </c>
      <c r="G826" s="248" t="s">
        <v>2305</v>
      </c>
      <c r="H826" s="249">
        <v>33</v>
      </c>
      <c r="I826" s="248" t="s">
        <v>1243</v>
      </c>
      <c r="J826" s="249">
        <v>30</v>
      </c>
      <c r="K826" s="248" t="s">
        <v>2298</v>
      </c>
      <c r="L826" s="248" t="s">
        <v>2306</v>
      </c>
      <c r="M826" s="248">
        <v>5</v>
      </c>
      <c r="N826" s="248"/>
      <c r="O826" s="248" t="s">
        <v>4981</v>
      </c>
      <c r="P826" s="248" t="s">
        <v>6424</v>
      </c>
      <c r="Q826" s="248" t="s">
        <v>4978</v>
      </c>
      <c r="R826" s="250"/>
    </row>
    <row r="827" spans="1:18" x14ac:dyDescent="0.8">
      <c r="A827" s="248" t="s">
        <v>4271</v>
      </c>
      <c r="B827" s="248" t="s">
        <v>4272</v>
      </c>
      <c r="C827" s="248" t="s">
        <v>1783</v>
      </c>
      <c r="D827" s="248" t="s">
        <v>4273</v>
      </c>
      <c r="E827" s="248">
        <v>8</v>
      </c>
      <c r="F827" s="248" t="s">
        <v>2304</v>
      </c>
      <c r="G827" s="248" t="s">
        <v>2305</v>
      </c>
      <c r="H827" s="249">
        <v>39</v>
      </c>
      <c r="I827" s="248" t="s">
        <v>1235</v>
      </c>
      <c r="J827" s="249">
        <v>46</v>
      </c>
      <c r="K827" s="248" t="s">
        <v>2298</v>
      </c>
      <c r="L827" s="248" t="s">
        <v>2306</v>
      </c>
      <c r="M827" s="248">
        <v>5</v>
      </c>
      <c r="N827" s="248"/>
      <c r="O827" s="248" t="s">
        <v>4274</v>
      </c>
      <c r="P827" s="248" t="s">
        <v>6424</v>
      </c>
      <c r="Q827" s="248" t="s">
        <v>4271</v>
      </c>
      <c r="R827" s="250"/>
    </row>
    <row r="828" spans="1:18" x14ac:dyDescent="0.8">
      <c r="A828" s="248" t="s">
        <v>4774</v>
      </c>
      <c r="B828" s="248" t="s">
        <v>4775</v>
      </c>
      <c r="C828" s="248" t="s">
        <v>2158</v>
      </c>
      <c r="D828" s="248" t="s">
        <v>4776</v>
      </c>
      <c r="E828" s="248">
        <v>9</v>
      </c>
      <c r="F828" s="248" t="s">
        <v>2304</v>
      </c>
      <c r="G828" s="248" t="s">
        <v>2305</v>
      </c>
      <c r="H828" s="249">
        <v>31</v>
      </c>
      <c r="I828" s="248" t="s">
        <v>1239</v>
      </c>
      <c r="J828" s="249">
        <v>31</v>
      </c>
      <c r="K828" s="248" t="s">
        <v>2298</v>
      </c>
      <c r="L828" s="248" t="s">
        <v>2393</v>
      </c>
      <c r="M828" s="248">
        <v>3</v>
      </c>
      <c r="N828" s="248"/>
      <c r="O828" s="248" t="s">
        <v>4777</v>
      </c>
      <c r="P828" s="248" t="s">
        <v>6426</v>
      </c>
      <c r="Q828" s="248" t="s">
        <v>4774</v>
      </c>
      <c r="R828" s="250"/>
    </row>
    <row r="829" spans="1:18" x14ac:dyDescent="0.8">
      <c r="A829" s="248" t="s">
        <v>2390</v>
      </c>
      <c r="B829" s="248" t="s">
        <v>2391</v>
      </c>
      <c r="C829" s="248" t="s">
        <v>1300</v>
      </c>
      <c r="D829" s="248" t="s">
        <v>2392</v>
      </c>
      <c r="E829" s="248">
        <v>1</v>
      </c>
      <c r="F829" s="248" t="s">
        <v>2304</v>
      </c>
      <c r="G829" s="248" t="s">
        <v>2305</v>
      </c>
      <c r="H829" s="249">
        <v>50</v>
      </c>
      <c r="I829" s="248" t="s">
        <v>1185</v>
      </c>
      <c r="J829" s="249">
        <v>26</v>
      </c>
      <c r="K829" s="248" t="s">
        <v>2290</v>
      </c>
      <c r="L829" s="248" t="s">
        <v>2393</v>
      </c>
      <c r="M829" s="248">
        <v>2</v>
      </c>
      <c r="N829" s="248"/>
      <c r="O829" s="248" t="s">
        <v>2394</v>
      </c>
      <c r="P829" s="248" t="s">
        <v>6411</v>
      </c>
      <c r="Q829" s="248" t="s">
        <v>2390</v>
      </c>
      <c r="R829" s="250"/>
    </row>
    <row r="830" spans="1:18" x14ac:dyDescent="0.8">
      <c r="A830" s="248" t="s">
        <v>5797</v>
      </c>
      <c r="B830" s="248" t="s">
        <v>5798</v>
      </c>
      <c r="C830" s="248" t="s">
        <v>2045</v>
      </c>
      <c r="D830" s="248" t="s">
        <v>5799</v>
      </c>
      <c r="E830" s="248">
        <v>12</v>
      </c>
      <c r="F830" s="248" t="s">
        <v>2304</v>
      </c>
      <c r="G830" s="248" t="s">
        <v>2305</v>
      </c>
      <c r="H830" s="249">
        <v>96</v>
      </c>
      <c r="I830" s="248" t="s">
        <v>1254</v>
      </c>
      <c r="J830" s="249">
        <v>60</v>
      </c>
      <c r="K830" s="248" t="s">
        <v>2298</v>
      </c>
      <c r="L830" s="248" t="s">
        <v>2306</v>
      </c>
      <c r="M830" s="248">
        <v>6</v>
      </c>
      <c r="N830" s="248"/>
      <c r="O830" s="248" t="s">
        <v>5800</v>
      </c>
      <c r="P830" s="248" t="s">
        <v>6423</v>
      </c>
      <c r="Q830" s="248" t="s">
        <v>5797</v>
      </c>
      <c r="R830" s="250"/>
    </row>
    <row r="831" spans="1:18" x14ac:dyDescent="0.8">
      <c r="A831" s="248" t="s">
        <v>4676</v>
      </c>
      <c r="B831" s="248" t="s">
        <v>4677</v>
      </c>
      <c r="C831" s="248" t="s">
        <v>1844</v>
      </c>
      <c r="D831" s="248" t="s">
        <v>4678</v>
      </c>
      <c r="E831" s="248">
        <v>9</v>
      </c>
      <c r="F831" s="248" t="s">
        <v>2296</v>
      </c>
      <c r="G831" s="248" t="s">
        <v>2297</v>
      </c>
      <c r="H831" s="249">
        <v>30</v>
      </c>
      <c r="I831" s="248" t="s">
        <v>1238</v>
      </c>
      <c r="J831" s="249">
        <v>340</v>
      </c>
      <c r="K831" s="248" t="s">
        <v>2290</v>
      </c>
      <c r="L831" s="248" t="s">
        <v>2299</v>
      </c>
      <c r="M831" s="248">
        <v>15</v>
      </c>
      <c r="N831" s="248"/>
      <c r="O831" s="248" t="s">
        <v>4679</v>
      </c>
      <c r="P831" s="248" t="s">
        <v>6416</v>
      </c>
      <c r="Q831" s="248" t="s">
        <v>4676</v>
      </c>
      <c r="R831" s="250"/>
    </row>
    <row r="832" spans="1:18" x14ac:dyDescent="0.8">
      <c r="A832" s="248" t="s">
        <v>3733</v>
      </c>
      <c r="B832" s="248" t="s">
        <v>3734</v>
      </c>
      <c r="C832" s="248" t="s">
        <v>1645</v>
      </c>
      <c r="D832" s="248" t="s">
        <v>3735</v>
      </c>
      <c r="E832" s="248">
        <v>6</v>
      </c>
      <c r="F832" s="248" t="s">
        <v>2304</v>
      </c>
      <c r="G832" s="248" t="s">
        <v>2305</v>
      </c>
      <c r="H832" s="249">
        <v>21</v>
      </c>
      <c r="I832" s="248" t="s">
        <v>1223</v>
      </c>
      <c r="J832" s="249">
        <v>30</v>
      </c>
      <c r="K832" s="248" t="s">
        <v>2290</v>
      </c>
      <c r="L832" s="248" t="s">
        <v>2306</v>
      </c>
      <c r="M832" s="248">
        <v>5</v>
      </c>
      <c r="N832" s="248"/>
      <c r="O832" s="248" t="s">
        <v>3736</v>
      </c>
      <c r="P832" s="248" t="s">
        <v>6424</v>
      </c>
      <c r="Q832" s="248" t="s">
        <v>3733</v>
      </c>
      <c r="R832" s="250"/>
    </row>
    <row r="833" spans="1:18" x14ac:dyDescent="0.8">
      <c r="A833" s="248" t="s">
        <v>5077</v>
      </c>
      <c r="B833" s="248" t="s">
        <v>5078</v>
      </c>
      <c r="C833" s="248" t="s">
        <v>1947</v>
      </c>
      <c r="D833" s="248" t="s">
        <v>5079</v>
      </c>
      <c r="E833" s="248">
        <v>10</v>
      </c>
      <c r="F833" s="248" t="s">
        <v>2304</v>
      </c>
      <c r="G833" s="248" t="s">
        <v>2305</v>
      </c>
      <c r="H833" s="249">
        <v>34</v>
      </c>
      <c r="I833" s="248" t="s">
        <v>1245</v>
      </c>
      <c r="J833" s="249">
        <v>30</v>
      </c>
      <c r="K833" s="248" t="s">
        <v>2290</v>
      </c>
      <c r="L833" s="248" t="s">
        <v>2306</v>
      </c>
      <c r="M833" s="248">
        <v>5</v>
      </c>
      <c r="N833" s="248"/>
      <c r="O833" s="248" t="s">
        <v>5080</v>
      </c>
      <c r="P833" s="248" t="s">
        <v>6424</v>
      </c>
      <c r="Q833" s="248" t="s">
        <v>5077</v>
      </c>
      <c r="R833" s="250"/>
    </row>
    <row r="834" spans="1:18" x14ac:dyDescent="0.8">
      <c r="A834" s="248" t="s">
        <v>5667</v>
      </c>
      <c r="B834" s="248" t="s">
        <v>5668</v>
      </c>
      <c r="C834" s="248" t="s">
        <v>2068</v>
      </c>
      <c r="D834" s="248" t="s">
        <v>5669</v>
      </c>
      <c r="E834" s="248">
        <v>12</v>
      </c>
      <c r="F834" s="248" t="s">
        <v>2304</v>
      </c>
      <c r="G834" s="248" t="s">
        <v>2305</v>
      </c>
      <c r="H834" s="249">
        <v>93</v>
      </c>
      <c r="I834" s="248" t="s">
        <v>1256</v>
      </c>
      <c r="J834" s="249">
        <v>36</v>
      </c>
      <c r="K834" s="248" t="s">
        <v>2290</v>
      </c>
      <c r="L834" s="248" t="s">
        <v>2393</v>
      </c>
      <c r="M834" s="248">
        <v>3</v>
      </c>
      <c r="N834" s="248"/>
      <c r="O834" s="248" t="s">
        <v>5670</v>
      </c>
      <c r="P834" s="248" t="s">
        <v>6426</v>
      </c>
      <c r="Q834" s="248" t="s">
        <v>5667</v>
      </c>
      <c r="R834" s="250"/>
    </row>
    <row r="835" spans="1:18" x14ac:dyDescent="0.8">
      <c r="A835" s="248" t="s">
        <v>5745</v>
      </c>
      <c r="B835" s="248" t="s">
        <v>5746</v>
      </c>
      <c r="C835" s="248" t="s">
        <v>2076</v>
      </c>
      <c r="D835" s="248" t="s">
        <v>5747</v>
      </c>
      <c r="E835" s="248">
        <v>12</v>
      </c>
      <c r="F835" s="248" t="s">
        <v>2304</v>
      </c>
      <c r="G835" s="248" t="s">
        <v>2305</v>
      </c>
      <c r="H835" s="249">
        <v>95</v>
      </c>
      <c r="I835" s="248" t="s">
        <v>1257</v>
      </c>
      <c r="J835" s="249">
        <v>51</v>
      </c>
      <c r="K835" s="248" t="s">
        <v>2290</v>
      </c>
      <c r="L835" s="248" t="s">
        <v>2306</v>
      </c>
      <c r="M835" s="248">
        <v>5</v>
      </c>
      <c r="N835" s="248"/>
      <c r="O835" s="248" t="s">
        <v>5748</v>
      </c>
      <c r="P835" s="248" t="s">
        <v>6424</v>
      </c>
      <c r="Q835" s="248" t="s">
        <v>5745</v>
      </c>
      <c r="R835" s="250"/>
    </row>
    <row r="836" spans="1:18" x14ac:dyDescent="0.8">
      <c r="A836" s="248" t="s">
        <v>4680</v>
      </c>
      <c r="B836" s="248" t="s">
        <v>2560</v>
      </c>
      <c r="C836" s="248" t="s">
        <v>1845</v>
      </c>
      <c r="D836" s="248" t="s">
        <v>4681</v>
      </c>
      <c r="E836" s="248">
        <v>9</v>
      </c>
      <c r="F836" s="248" t="s">
        <v>2304</v>
      </c>
      <c r="G836" s="248" t="s">
        <v>2305</v>
      </c>
      <c r="H836" s="249">
        <v>30</v>
      </c>
      <c r="I836" s="248" t="s">
        <v>1238</v>
      </c>
      <c r="J836" s="249">
        <v>36</v>
      </c>
      <c r="K836" s="248" t="s">
        <v>2290</v>
      </c>
      <c r="L836" s="248" t="s">
        <v>2306</v>
      </c>
      <c r="M836" s="248">
        <v>5</v>
      </c>
      <c r="N836" s="248"/>
      <c r="O836" s="248" t="s">
        <v>4682</v>
      </c>
      <c r="P836" s="248" t="s">
        <v>6424</v>
      </c>
      <c r="Q836" s="248" t="s">
        <v>4680</v>
      </c>
      <c r="R836" s="250"/>
    </row>
    <row r="837" spans="1:18" x14ac:dyDescent="0.8">
      <c r="A837" s="248" t="s">
        <v>4066</v>
      </c>
      <c r="B837" s="248" t="s">
        <v>4067</v>
      </c>
      <c r="C837" s="248" t="s">
        <v>2135</v>
      </c>
      <c r="D837" s="248" t="s">
        <v>4068</v>
      </c>
      <c r="E837" s="248">
        <v>7</v>
      </c>
      <c r="F837" s="248" t="s">
        <v>2304</v>
      </c>
      <c r="G837" s="248" t="s">
        <v>2305</v>
      </c>
      <c r="H837" s="249">
        <v>44</v>
      </c>
      <c r="I837" s="248" t="s">
        <v>1228</v>
      </c>
      <c r="J837" s="249">
        <v>30</v>
      </c>
      <c r="K837" s="248" t="s">
        <v>2290</v>
      </c>
      <c r="L837" s="248" t="s">
        <v>2393</v>
      </c>
      <c r="M837" s="248">
        <v>4</v>
      </c>
      <c r="N837" s="248"/>
      <c r="O837" s="248" t="s">
        <v>4069</v>
      </c>
      <c r="P837" s="248" t="s">
        <v>6427</v>
      </c>
      <c r="Q837" s="248" t="s">
        <v>4066</v>
      </c>
      <c r="R837" s="250"/>
    </row>
    <row r="838" spans="1:18" x14ac:dyDescent="0.8">
      <c r="A838" s="248" t="s">
        <v>5081</v>
      </c>
      <c r="B838" s="248" t="s">
        <v>5082</v>
      </c>
      <c r="C838" s="248" t="s">
        <v>2170</v>
      </c>
      <c r="D838" s="248" t="s">
        <v>5083</v>
      </c>
      <c r="E838" s="248">
        <v>10</v>
      </c>
      <c r="F838" s="248" t="s">
        <v>2304</v>
      </c>
      <c r="G838" s="248" t="s">
        <v>2305</v>
      </c>
      <c r="H838" s="249">
        <v>34</v>
      </c>
      <c r="I838" s="248" t="s">
        <v>1245</v>
      </c>
      <c r="J838" s="249">
        <v>35</v>
      </c>
      <c r="K838" s="248" t="s">
        <v>2290</v>
      </c>
      <c r="L838" s="248" t="s">
        <v>2393</v>
      </c>
      <c r="M838" s="248">
        <v>3</v>
      </c>
      <c r="N838" s="248"/>
      <c r="O838" s="248" t="s">
        <v>5084</v>
      </c>
      <c r="P838" s="248" t="s">
        <v>6426</v>
      </c>
      <c r="Q838" s="248" t="s">
        <v>5081</v>
      </c>
      <c r="R838" s="250"/>
    </row>
    <row r="839" spans="1:18" x14ac:dyDescent="0.8">
      <c r="A839" s="248" t="s">
        <v>2422</v>
      </c>
      <c r="B839" s="248" t="s">
        <v>2423</v>
      </c>
      <c r="C839" s="248" t="s">
        <v>1358</v>
      </c>
      <c r="D839" s="248" t="s">
        <v>2424</v>
      </c>
      <c r="E839" s="248">
        <v>1</v>
      </c>
      <c r="F839" s="248" t="s">
        <v>2304</v>
      </c>
      <c r="G839" s="248" t="s">
        <v>2305</v>
      </c>
      <c r="H839" s="249">
        <v>51</v>
      </c>
      <c r="I839" s="248" t="s">
        <v>1191</v>
      </c>
      <c r="J839" s="249">
        <v>16</v>
      </c>
      <c r="K839" s="248" t="s">
        <v>2290</v>
      </c>
      <c r="L839" s="248" t="s">
        <v>2393</v>
      </c>
      <c r="M839" s="248">
        <v>2</v>
      </c>
      <c r="N839" s="248"/>
      <c r="O839" s="248" t="s">
        <v>2425</v>
      </c>
      <c r="P839" s="248" t="s">
        <v>6411</v>
      </c>
      <c r="Q839" s="248" t="s">
        <v>2422</v>
      </c>
      <c r="R839" s="250"/>
    </row>
    <row r="840" spans="1:18" x14ac:dyDescent="0.8">
      <c r="A840" s="248" t="s">
        <v>2563</v>
      </c>
      <c r="B840" s="248" t="s">
        <v>2564</v>
      </c>
      <c r="C840" s="248" t="s">
        <v>2105</v>
      </c>
      <c r="D840" s="248" t="s">
        <v>1315</v>
      </c>
      <c r="E840" s="248">
        <v>1</v>
      </c>
      <c r="F840" s="248" t="s">
        <v>2304</v>
      </c>
      <c r="G840" s="248" t="s">
        <v>2305</v>
      </c>
      <c r="H840" s="249">
        <v>55</v>
      </c>
      <c r="I840" s="248" t="s">
        <v>1186</v>
      </c>
      <c r="J840" s="249">
        <v>0</v>
      </c>
      <c r="K840" s="248" t="s">
        <v>2290</v>
      </c>
      <c r="L840" s="248" t="s">
        <v>2393</v>
      </c>
      <c r="M840" s="248">
        <v>3</v>
      </c>
      <c r="N840" s="248"/>
      <c r="O840" s="248" t="s">
        <v>2565</v>
      </c>
      <c r="P840" s="248" t="s">
        <v>6426</v>
      </c>
      <c r="Q840" s="248" t="s">
        <v>2563</v>
      </c>
      <c r="R840" s="250"/>
    </row>
    <row r="841" spans="1:18" x14ac:dyDescent="0.8">
      <c r="A841" s="248" t="s">
        <v>4350</v>
      </c>
      <c r="B841" s="248" t="s">
        <v>4351</v>
      </c>
      <c r="C841" s="248" t="s">
        <v>2147</v>
      </c>
      <c r="D841" s="248" t="s">
        <v>1802</v>
      </c>
      <c r="E841" s="248">
        <v>8</v>
      </c>
      <c r="F841" s="248" t="s">
        <v>2304</v>
      </c>
      <c r="G841" s="248" t="s">
        <v>2305</v>
      </c>
      <c r="H841" s="249">
        <v>41</v>
      </c>
      <c r="I841" s="248" t="s">
        <v>1236</v>
      </c>
      <c r="J841" s="249">
        <v>30</v>
      </c>
      <c r="K841" s="248" t="s">
        <v>2290</v>
      </c>
      <c r="L841" s="248" t="s">
        <v>2393</v>
      </c>
      <c r="M841" s="248">
        <v>3</v>
      </c>
      <c r="N841" s="248"/>
      <c r="O841" s="248" t="s">
        <v>4352</v>
      </c>
      <c r="P841" s="248" t="s">
        <v>6426</v>
      </c>
      <c r="Q841" s="248" t="s">
        <v>4350</v>
      </c>
      <c r="R841" s="250"/>
    </row>
    <row r="842" spans="1:18" x14ac:dyDescent="0.8">
      <c r="A842" s="248" t="s">
        <v>4353</v>
      </c>
      <c r="B842" s="248" t="s">
        <v>4354</v>
      </c>
      <c r="C842" s="248" t="s">
        <v>2148</v>
      </c>
      <c r="D842" s="248" t="s">
        <v>1803</v>
      </c>
      <c r="E842" s="248">
        <v>8</v>
      </c>
      <c r="F842" s="248" t="s">
        <v>2304</v>
      </c>
      <c r="G842" s="248" t="s">
        <v>2305</v>
      </c>
      <c r="H842" s="249">
        <v>41</v>
      </c>
      <c r="I842" s="248" t="s">
        <v>1236</v>
      </c>
      <c r="J842" s="249">
        <v>30</v>
      </c>
      <c r="K842" s="248" t="s">
        <v>2290</v>
      </c>
      <c r="L842" s="248" t="s">
        <v>2393</v>
      </c>
      <c r="M842" s="248">
        <v>3</v>
      </c>
      <c r="N842" s="248"/>
      <c r="O842" s="248" t="s">
        <v>4355</v>
      </c>
      <c r="P842" s="248" t="s">
        <v>6426</v>
      </c>
      <c r="Q842" s="248" t="s">
        <v>4353</v>
      </c>
      <c r="R842" s="250"/>
    </row>
    <row r="843" spans="1:18" x14ac:dyDescent="0.8">
      <c r="A843" s="248" t="s">
        <v>2768</v>
      </c>
      <c r="B843" s="248" t="s">
        <v>2769</v>
      </c>
      <c r="C843" s="248" t="s">
        <v>1367</v>
      </c>
      <c r="D843" s="248" t="s">
        <v>2770</v>
      </c>
      <c r="E843" s="248">
        <v>2</v>
      </c>
      <c r="F843" s="248" t="s">
        <v>2304</v>
      </c>
      <c r="G843" s="248" t="s">
        <v>2305</v>
      </c>
      <c r="H843" s="249">
        <v>63</v>
      </c>
      <c r="I843" s="248" t="s">
        <v>1192</v>
      </c>
      <c r="J843" s="249">
        <v>16</v>
      </c>
      <c r="K843" s="248" t="s">
        <v>2290</v>
      </c>
      <c r="L843" s="248" t="s">
        <v>2393</v>
      </c>
      <c r="M843" s="248">
        <v>4</v>
      </c>
      <c r="N843" s="248"/>
      <c r="O843" s="248" t="s">
        <v>2771</v>
      </c>
      <c r="P843" s="248" t="s">
        <v>6427</v>
      </c>
      <c r="Q843" s="248" t="s">
        <v>2768</v>
      </c>
      <c r="R843" s="250"/>
    </row>
    <row r="844" spans="1:18" x14ac:dyDescent="0.8">
      <c r="A844" s="248" t="s">
        <v>4683</v>
      </c>
      <c r="B844" s="248" t="s">
        <v>4684</v>
      </c>
      <c r="C844" s="248" t="s">
        <v>2154</v>
      </c>
      <c r="D844" s="248" t="s">
        <v>1846</v>
      </c>
      <c r="E844" s="248">
        <v>9</v>
      </c>
      <c r="F844" s="248" t="s">
        <v>2304</v>
      </c>
      <c r="G844" s="248" t="s">
        <v>2305</v>
      </c>
      <c r="H844" s="249">
        <v>30</v>
      </c>
      <c r="I844" s="248" t="s">
        <v>1238</v>
      </c>
      <c r="J844" s="249">
        <v>15</v>
      </c>
      <c r="K844" s="248" t="s">
        <v>2290</v>
      </c>
      <c r="L844" s="248" t="s">
        <v>2393</v>
      </c>
      <c r="M844" s="248">
        <v>3</v>
      </c>
      <c r="N844" s="248"/>
      <c r="O844" s="248" t="s">
        <v>4685</v>
      </c>
      <c r="P844" s="248" t="s">
        <v>6426</v>
      </c>
      <c r="Q844" s="248" t="s">
        <v>4683</v>
      </c>
      <c r="R844" s="250"/>
    </row>
    <row r="845" spans="1:18" x14ac:dyDescent="0.8">
      <c r="A845" s="248" t="s">
        <v>4686</v>
      </c>
      <c r="B845" s="248" t="s">
        <v>4687</v>
      </c>
      <c r="C845" s="248" t="s">
        <v>2155</v>
      </c>
      <c r="D845" s="248" t="s">
        <v>1847</v>
      </c>
      <c r="E845" s="248">
        <v>9</v>
      </c>
      <c r="F845" s="248" t="s">
        <v>2304</v>
      </c>
      <c r="G845" s="248" t="s">
        <v>2305</v>
      </c>
      <c r="H845" s="249">
        <v>30</v>
      </c>
      <c r="I845" s="248" t="s">
        <v>1238</v>
      </c>
      <c r="J845" s="249">
        <v>24</v>
      </c>
      <c r="K845" s="248" t="s">
        <v>2290</v>
      </c>
      <c r="L845" s="248" t="s">
        <v>2393</v>
      </c>
      <c r="M845" s="248">
        <v>3</v>
      </c>
      <c r="N845" s="248"/>
      <c r="O845" s="248" t="s">
        <v>4688</v>
      </c>
      <c r="P845" s="248" t="s">
        <v>6426</v>
      </c>
      <c r="Q845" s="248" t="s">
        <v>4686</v>
      </c>
      <c r="R845" s="250"/>
    </row>
    <row r="846" spans="1:18" x14ac:dyDescent="0.8">
      <c r="A846" s="248" t="s">
        <v>4689</v>
      </c>
      <c r="B846" s="248" t="s">
        <v>4690</v>
      </c>
      <c r="C846" s="248" t="s">
        <v>2156</v>
      </c>
      <c r="D846" s="248" t="s">
        <v>1848</v>
      </c>
      <c r="E846" s="248">
        <v>9</v>
      </c>
      <c r="F846" s="248" t="s">
        <v>2304</v>
      </c>
      <c r="G846" s="248" t="s">
        <v>2305</v>
      </c>
      <c r="H846" s="249">
        <v>30</v>
      </c>
      <c r="I846" s="248" t="s">
        <v>1238</v>
      </c>
      <c r="J846" s="249">
        <v>30</v>
      </c>
      <c r="K846" s="248" t="s">
        <v>2290</v>
      </c>
      <c r="L846" s="248" t="s">
        <v>2393</v>
      </c>
      <c r="M846" s="248">
        <v>3</v>
      </c>
      <c r="N846" s="248"/>
      <c r="O846" s="248" t="s">
        <v>4691</v>
      </c>
      <c r="P846" s="248" t="s">
        <v>6426</v>
      </c>
      <c r="Q846" s="248" t="s">
        <v>4689</v>
      </c>
      <c r="R846" s="250"/>
    </row>
    <row r="847" spans="1:18" x14ac:dyDescent="0.8">
      <c r="A847" s="248" t="s">
        <v>4836</v>
      </c>
      <c r="B847" s="248" t="s">
        <v>4837</v>
      </c>
      <c r="C847" s="248" t="s">
        <v>2161</v>
      </c>
      <c r="D847" s="248" t="s">
        <v>1883</v>
      </c>
      <c r="E847" s="248">
        <v>9</v>
      </c>
      <c r="F847" s="248" t="s">
        <v>2304</v>
      </c>
      <c r="G847" s="248" t="s">
        <v>2305</v>
      </c>
      <c r="H847" s="249">
        <v>32</v>
      </c>
      <c r="I847" s="248" t="s">
        <v>1240</v>
      </c>
      <c r="J847" s="249">
        <v>22</v>
      </c>
      <c r="K847" s="248" t="s">
        <v>2290</v>
      </c>
      <c r="L847" s="248" t="s">
        <v>2393</v>
      </c>
      <c r="M847" s="248">
        <v>3</v>
      </c>
      <c r="N847" s="248"/>
      <c r="O847" s="248" t="s">
        <v>4838</v>
      </c>
      <c r="P847" s="248" t="s">
        <v>6426</v>
      </c>
      <c r="Q847" s="248" t="s">
        <v>4836</v>
      </c>
      <c r="R847" s="250"/>
    </row>
    <row r="848" spans="1:18" x14ac:dyDescent="0.8">
      <c r="A848" s="248" t="s">
        <v>4839</v>
      </c>
      <c r="B848" s="248" t="s">
        <v>4840</v>
      </c>
      <c r="C848" s="248" t="s">
        <v>2162</v>
      </c>
      <c r="D848" s="248" t="s">
        <v>1884</v>
      </c>
      <c r="E848" s="248">
        <v>9</v>
      </c>
      <c r="F848" s="248" t="s">
        <v>2304</v>
      </c>
      <c r="G848" s="248" t="s">
        <v>2305</v>
      </c>
      <c r="H848" s="249">
        <v>32</v>
      </c>
      <c r="I848" s="248" t="s">
        <v>1240</v>
      </c>
      <c r="J848" s="249">
        <v>36</v>
      </c>
      <c r="K848" s="248" t="s">
        <v>2298</v>
      </c>
      <c r="L848" s="248" t="s">
        <v>2306</v>
      </c>
      <c r="M848" s="248">
        <v>6</v>
      </c>
      <c r="N848" s="248"/>
      <c r="O848" s="248" t="s">
        <v>4841</v>
      </c>
      <c r="P848" s="248" t="s">
        <v>6423</v>
      </c>
      <c r="Q848" s="248" t="s">
        <v>4839</v>
      </c>
      <c r="R848" s="250"/>
    </row>
    <row r="849" spans="1:18" x14ac:dyDescent="0.8">
      <c r="A849" s="248" t="s">
        <v>4842</v>
      </c>
      <c r="B849" s="248" t="s">
        <v>4843</v>
      </c>
      <c r="C849" s="248" t="s">
        <v>2163</v>
      </c>
      <c r="D849" s="248" t="s">
        <v>1885</v>
      </c>
      <c r="E849" s="248">
        <v>9</v>
      </c>
      <c r="F849" s="248" t="s">
        <v>2304</v>
      </c>
      <c r="G849" s="248" t="s">
        <v>2305</v>
      </c>
      <c r="H849" s="249">
        <v>32</v>
      </c>
      <c r="I849" s="248" t="s">
        <v>1240</v>
      </c>
      <c r="J849" s="249">
        <v>30</v>
      </c>
      <c r="K849" s="248" t="s">
        <v>2290</v>
      </c>
      <c r="L849" s="248" t="s">
        <v>2393</v>
      </c>
      <c r="M849" s="248">
        <v>3</v>
      </c>
      <c r="N849" s="248"/>
      <c r="O849" s="248" t="s">
        <v>4844</v>
      </c>
      <c r="P849" s="248" t="s">
        <v>6426</v>
      </c>
      <c r="Q849" s="248" t="s">
        <v>4842</v>
      </c>
      <c r="R849" s="250"/>
    </row>
    <row r="850" spans="1:18" x14ac:dyDescent="0.8">
      <c r="A850" s="248" t="s">
        <v>5085</v>
      </c>
      <c r="B850" s="248" t="s">
        <v>5086</v>
      </c>
      <c r="C850" s="248" t="s">
        <v>2171</v>
      </c>
      <c r="D850" s="248" t="s">
        <v>1948</v>
      </c>
      <c r="E850" s="248">
        <v>10</v>
      </c>
      <c r="F850" s="248" t="s">
        <v>2304</v>
      </c>
      <c r="G850" s="248" t="s">
        <v>2305</v>
      </c>
      <c r="H850" s="249">
        <v>34</v>
      </c>
      <c r="I850" s="248" t="s">
        <v>1245</v>
      </c>
      <c r="J850" s="249">
        <v>30</v>
      </c>
      <c r="K850" s="248" t="s">
        <v>2290</v>
      </c>
      <c r="L850" s="248" t="s">
        <v>2393</v>
      </c>
      <c r="M850" s="248">
        <v>3</v>
      </c>
      <c r="N850" s="248"/>
      <c r="O850" s="248" t="s">
        <v>5087</v>
      </c>
      <c r="P850" s="248" t="s">
        <v>6426</v>
      </c>
      <c r="Q850" s="248" t="s">
        <v>5085</v>
      </c>
      <c r="R850" s="250"/>
    </row>
    <row r="851" spans="1:18" x14ac:dyDescent="0.8">
      <c r="A851" s="248" t="s">
        <v>5088</v>
      </c>
      <c r="B851" s="248" t="s">
        <v>5089</v>
      </c>
      <c r="C851" s="248" t="s">
        <v>2172</v>
      </c>
      <c r="D851" s="248" t="s">
        <v>1949</v>
      </c>
      <c r="E851" s="248">
        <v>10</v>
      </c>
      <c r="F851" s="248" t="s">
        <v>2304</v>
      </c>
      <c r="G851" s="248" t="s">
        <v>2305</v>
      </c>
      <c r="H851" s="249">
        <v>34</v>
      </c>
      <c r="I851" s="248" t="s">
        <v>1245</v>
      </c>
      <c r="J851" s="249">
        <v>35</v>
      </c>
      <c r="K851" s="248" t="s">
        <v>2290</v>
      </c>
      <c r="L851" s="248" t="s">
        <v>2393</v>
      </c>
      <c r="M851" s="248">
        <v>3</v>
      </c>
      <c r="N851" s="248"/>
      <c r="O851" s="248" t="s">
        <v>5090</v>
      </c>
      <c r="P851" s="248" t="s">
        <v>6426</v>
      </c>
      <c r="Q851" s="248" t="s">
        <v>5088</v>
      </c>
      <c r="R851" s="250"/>
    </row>
    <row r="852" spans="1:18" x14ac:dyDescent="0.8">
      <c r="A852" s="248" t="s">
        <v>2910</v>
      </c>
      <c r="B852" s="248" t="s">
        <v>2911</v>
      </c>
      <c r="C852" s="248" t="s">
        <v>2109</v>
      </c>
      <c r="D852" s="248" t="s">
        <v>1424</v>
      </c>
      <c r="E852" s="248">
        <v>3</v>
      </c>
      <c r="F852" s="248" t="s">
        <v>2304</v>
      </c>
      <c r="G852" s="248" t="s">
        <v>2305</v>
      </c>
      <c r="H852" s="249">
        <v>18</v>
      </c>
      <c r="I852" s="248" t="s">
        <v>1198</v>
      </c>
      <c r="J852" s="249">
        <v>10</v>
      </c>
      <c r="K852" s="248" t="s">
        <v>2290</v>
      </c>
      <c r="L852" s="248" t="s">
        <v>2393</v>
      </c>
      <c r="M852" s="248">
        <v>2</v>
      </c>
      <c r="N852" s="248"/>
      <c r="O852" s="248" t="s">
        <v>2912</v>
      </c>
      <c r="P852" s="248" t="s">
        <v>6411</v>
      </c>
      <c r="Q852" s="248" t="s">
        <v>2910</v>
      </c>
      <c r="R852" s="250"/>
    </row>
    <row r="853" spans="1:18" x14ac:dyDescent="0.8">
      <c r="A853" s="248" t="s">
        <v>2913</v>
      </c>
      <c r="B853" s="248" t="s">
        <v>1425</v>
      </c>
      <c r="C853" s="248" t="s">
        <v>2110</v>
      </c>
      <c r="D853" s="248" t="s">
        <v>2914</v>
      </c>
      <c r="E853" s="248">
        <v>3</v>
      </c>
      <c r="F853" s="248" t="s">
        <v>2304</v>
      </c>
      <c r="G853" s="248" t="s">
        <v>2305</v>
      </c>
      <c r="H853" s="249">
        <v>18</v>
      </c>
      <c r="I853" s="248" t="s">
        <v>1198</v>
      </c>
      <c r="J853" s="249">
        <v>0</v>
      </c>
      <c r="K853" s="248" t="s">
        <v>2298</v>
      </c>
      <c r="L853" s="248" t="s">
        <v>2393</v>
      </c>
      <c r="M853" s="248">
        <v>2</v>
      </c>
      <c r="N853" s="248"/>
      <c r="O853" s="248" t="s">
        <v>2915</v>
      </c>
      <c r="P853" s="248" t="s">
        <v>6411</v>
      </c>
      <c r="Q853" s="248" t="s">
        <v>2913</v>
      </c>
      <c r="R853" s="250"/>
    </row>
    <row r="854" spans="1:18" x14ac:dyDescent="0.8">
      <c r="A854" s="248" t="s">
        <v>5091</v>
      </c>
      <c r="B854" s="248" t="s">
        <v>5092</v>
      </c>
      <c r="C854" s="248" t="s">
        <v>2173</v>
      </c>
      <c r="D854" s="248" t="s">
        <v>1950</v>
      </c>
      <c r="E854" s="248">
        <v>10</v>
      </c>
      <c r="F854" s="248" t="s">
        <v>2304</v>
      </c>
      <c r="G854" s="248" t="s">
        <v>2305</v>
      </c>
      <c r="H854" s="249">
        <v>34</v>
      </c>
      <c r="I854" s="248" t="s">
        <v>1245</v>
      </c>
      <c r="J854" s="249">
        <v>30</v>
      </c>
      <c r="K854" s="248" t="s">
        <v>2290</v>
      </c>
      <c r="L854" s="248" t="s">
        <v>2393</v>
      </c>
      <c r="M854" s="248">
        <v>3</v>
      </c>
      <c r="N854" s="248"/>
      <c r="O854" s="248" t="s">
        <v>5093</v>
      </c>
      <c r="P854" s="248" t="s">
        <v>6426</v>
      </c>
      <c r="Q854" s="248" t="s">
        <v>5091</v>
      </c>
      <c r="R854" s="250"/>
    </row>
    <row r="855" spans="1:18" x14ac:dyDescent="0.8">
      <c r="A855" s="248" t="s">
        <v>3084</v>
      </c>
      <c r="B855" s="248" t="s">
        <v>3085</v>
      </c>
      <c r="C855" s="248" t="s">
        <v>1448</v>
      </c>
      <c r="D855" s="248" t="s">
        <v>3086</v>
      </c>
      <c r="E855" s="248">
        <v>3</v>
      </c>
      <c r="F855" s="248" t="s">
        <v>2304</v>
      </c>
      <c r="G855" s="248" t="s">
        <v>2305</v>
      </c>
      <c r="H855" s="249">
        <v>66</v>
      </c>
      <c r="I855" s="248" t="s">
        <v>1200</v>
      </c>
      <c r="J855" s="249">
        <v>10</v>
      </c>
      <c r="K855" s="248" t="s">
        <v>2290</v>
      </c>
      <c r="L855" s="248" t="s">
        <v>2393</v>
      </c>
      <c r="M855" s="248">
        <v>3</v>
      </c>
      <c r="N855" s="248"/>
      <c r="O855" s="248" t="s">
        <v>3087</v>
      </c>
      <c r="P855" s="248" t="s">
        <v>6426</v>
      </c>
      <c r="Q855" s="248" t="s">
        <v>3084</v>
      </c>
      <c r="R855" s="250"/>
    </row>
    <row r="856" spans="1:18" x14ac:dyDescent="0.8">
      <c r="A856" s="248" t="s">
        <v>3088</v>
      </c>
      <c r="B856" s="248" t="s">
        <v>3089</v>
      </c>
      <c r="C856" s="248" t="s">
        <v>1449</v>
      </c>
      <c r="D856" s="248" t="s">
        <v>3090</v>
      </c>
      <c r="E856" s="248">
        <v>3</v>
      </c>
      <c r="F856" s="248" t="s">
        <v>2304</v>
      </c>
      <c r="G856" s="248" t="s">
        <v>2305</v>
      </c>
      <c r="H856" s="249">
        <v>66</v>
      </c>
      <c r="I856" s="248" t="s">
        <v>1200</v>
      </c>
      <c r="J856" s="249">
        <v>10</v>
      </c>
      <c r="K856" s="248" t="s">
        <v>2298</v>
      </c>
      <c r="L856" s="248" t="s">
        <v>2393</v>
      </c>
      <c r="M856" s="248">
        <v>2</v>
      </c>
      <c r="N856" s="248"/>
      <c r="O856" s="248" t="s">
        <v>3091</v>
      </c>
      <c r="P856" s="248" t="s">
        <v>6411</v>
      </c>
      <c r="Q856" s="248" t="s">
        <v>3088</v>
      </c>
      <c r="R856" s="250"/>
    </row>
    <row r="857" spans="1:18" x14ac:dyDescent="0.8">
      <c r="A857" s="248" t="s">
        <v>3092</v>
      </c>
      <c r="B857" s="248" t="s">
        <v>3093</v>
      </c>
      <c r="C857" s="248" t="s">
        <v>1450</v>
      </c>
      <c r="D857" s="248" t="s">
        <v>3094</v>
      </c>
      <c r="E857" s="248">
        <v>3</v>
      </c>
      <c r="F857" s="248" t="s">
        <v>2304</v>
      </c>
      <c r="G857" s="248" t="s">
        <v>2305</v>
      </c>
      <c r="H857" s="249">
        <v>66</v>
      </c>
      <c r="I857" s="248" t="s">
        <v>1200</v>
      </c>
      <c r="J857" s="249">
        <v>10</v>
      </c>
      <c r="K857" s="248" t="s">
        <v>2290</v>
      </c>
      <c r="L857" s="248" t="s">
        <v>2393</v>
      </c>
      <c r="M857" s="248">
        <v>2</v>
      </c>
      <c r="N857" s="248"/>
      <c r="O857" s="248" t="s">
        <v>3095</v>
      </c>
      <c r="P857" s="248" t="s">
        <v>6411</v>
      </c>
      <c r="Q857" s="248" t="s">
        <v>3092</v>
      </c>
      <c r="R857" s="250"/>
    </row>
    <row r="858" spans="1:18" x14ac:dyDescent="0.8">
      <c r="A858" s="248" t="s">
        <v>4141</v>
      </c>
      <c r="B858" s="248" t="s">
        <v>4142</v>
      </c>
      <c r="C858" s="248" t="s">
        <v>2137</v>
      </c>
      <c r="D858" s="248" t="s">
        <v>1721</v>
      </c>
      <c r="E858" s="248">
        <v>7</v>
      </c>
      <c r="F858" s="248" t="s">
        <v>2304</v>
      </c>
      <c r="G858" s="248" t="s">
        <v>2305</v>
      </c>
      <c r="H858" s="249">
        <v>45</v>
      </c>
      <c r="I858" s="248" t="s">
        <v>1229</v>
      </c>
      <c r="J858" s="249">
        <v>37</v>
      </c>
      <c r="K858" s="248" t="s">
        <v>2290</v>
      </c>
      <c r="L858" s="248" t="s">
        <v>2393</v>
      </c>
      <c r="M858" s="248">
        <v>3</v>
      </c>
      <c r="N858" s="248"/>
      <c r="O858" s="248" t="s">
        <v>4143</v>
      </c>
      <c r="P858" s="248" t="s">
        <v>6426</v>
      </c>
      <c r="Q858" s="248" t="s">
        <v>4141</v>
      </c>
      <c r="R858" s="250"/>
    </row>
    <row r="859" spans="1:18" x14ac:dyDescent="0.8">
      <c r="A859" s="248" t="s">
        <v>4144</v>
      </c>
      <c r="B859" s="248" t="s">
        <v>4145</v>
      </c>
      <c r="C859" s="248" t="s">
        <v>2138</v>
      </c>
      <c r="D859" s="248" t="s">
        <v>4146</v>
      </c>
      <c r="E859" s="248">
        <v>7</v>
      </c>
      <c r="F859" s="248" t="s">
        <v>2304</v>
      </c>
      <c r="G859" s="248" t="s">
        <v>2305</v>
      </c>
      <c r="H859" s="249">
        <v>45</v>
      </c>
      <c r="I859" s="248" t="s">
        <v>1229</v>
      </c>
      <c r="J859" s="249">
        <v>0</v>
      </c>
      <c r="K859" s="248" t="s">
        <v>2290</v>
      </c>
      <c r="L859" s="248" t="s">
        <v>2393</v>
      </c>
      <c r="M859" s="248">
        <v>3</v>
      </c>
      <c r="N859" s="248"/>
      <c r="O859" s="248" t="s">
        <v>4147</v>
      </c>
      <c r="P859" s="248" t="s">
        <v>6426</v>
      </c>
      <c r="Q859" s="248" t="s">
        <v>4144</v>
      </c>
      <c r="R859" s="250"/>
    </row>
    <row r="860" spans="1:18" x14ac:dyDescent="0.8">
      <c r="A860" s="248" t="s">
        <v>4148</v>
      </c>
      <c r="B860" s="248" t="s">
        <v>4149</v>
      </c>
      <c r="C860" s="248" t="s">
        <v>2139</v>
      </c>
      <c r="D860" s="248" t="s">
        <v>1722</v>
      </c>
      <c r="E860" s="248">
        <v>7</v>
      </c>
      <c r="F860" s="248" t="s">
        <v>2304</v>
      </c>
      <c r="G860" s="248" t="s">
        <v>2305</v>
      </c>
      <c r="H860" s="249">
        <v>45</v>
      </c>
      <c r="I860" s="248" t="s">
        <v>1229</v>
      </c>
      <c r="J860" s="249">
        <v>15</v>
      </c>
      <c r="K860" s="248" t="s">
        <v>2290</v>
      </c>
      <c r="L860" s="248" t="s">
        <v>2393</v>
      </c>
      <c r="M860" s="248">
        <v>3</v>
      </c>
      <c r="N860" s="248"/>
      <c r="O860" s="248" t="s">
        <v>4150</v>
      </c>
      <c r="P860" s="248" t="s">
        <v>6426</v>
      </c>
      <c r="Q860" s="248" t="s">
        <v>4148</v>
      </c>
      <c r="R860" s="250"/>
    </row>
    <row r="861" spans="1:18" x14ac:dyDescent="0.8">
      <c r="A861" s="248" t="s">
        <v>3699</v>
      </c>
      <c r="B861" s="248" t="s">
        <v>3700</v>
      </c>
      <c r="C861" s="248" t="s">
        <v>2116</v>
      </c>
      <c r="D861" s="248" t="s">
        <v>1626</v>
      </c>
      <c r="E861" s="248">
        <v>6</v>
      </c>
      <c r="F861" s="248" t="s">
        <v>2304</v>
      </c>
      <c r="G861" s="248" t="s">
        <v>2305</v>
      </c>
      <c r="H861" s="249">
        <v>20</v>
      </c>
      <c r="I861" s="248" t="s">
        <v>1220</v>
      </c>
      <c r="J861" s="249">
        <v>30</v>
      </c>
      <c r="K861" s="248" t="s">
        <v>2290</v>
      </c>
      <c r="L861" s="248" t="s">
        <v>2306</v>
      </c>
      <c r="M861" s="248">
        <v>5</v>
      </c>
      <c r="N861" s="248"/>
      <c r="O861" s="248" t="s">
        <v>3701</v>
      </c>
      <c r="P861" s="248" t="s">
        <v>6424</v>
      </c>
      <c r="Q861" s="248" t="s">
        <v>3699</v>
      </c>
      <c r="R861" s="250"/>
    </row>
    <row r="862" spans="1:18" x14ac:dyDescent="0.8">
      <c r="A862" s="248" t="s">
        <v>3046</v>
      </c>
      <c r="B862" s="248" t="s">
        <v>3047</v>
      </c>
      <c r="C862" s="248" t="s">
        <v>2108</v>
      </c>
      <c r="D862" s="248" t="s">
        <v>1417</v>
      </c>
      <c r="E862" s="248">
        <v>3</v>
      </c>
      <c r="F862" s="248" t="s">
        <v>2304</v>
      </c>
      <c r="G862" s="248" t="s">
        <v>2305</v>
      </c>
      <c r="H862" s="249">
        <v>62</v>
      </c>
      <c r="I862" s="248" t="s">
        <v>1197</v>
      </c>
      <c r="J862" s="249">
        <v>30</v>
      </c>
      <c r="K862" s="248" t="s">
        <v>2290</v>
      </c>
      <c r="L862" s="248" t="s">
        <v>2393</v>
      </c>
      <c r="M862" s="248">
        <v>3</v>
      </c>
      <c r="N862" s="248"/>
      <c r="O862" s="248" t="s">
        <v>3048</v>
      </c>
      <c r="P862" s="248" t="s">
        <v>6426</v>
      </c>
      <c r="Q862" s="248" t="s">
        <v>3046</v>
      </c>
      <c r="R862" s="250"/>
    </row>
    <row r="863" spans="1:18" x14ac:dyDescent="0.8">
      <c r="A863" s="248" t="s">
        <v>4982</v>
      </c>
      <c r="B863" s="248" t="s">
        <v>4983</v>
      </c>
      <c r="C863" s="248" t="s">
        <v>2164</v>
      </c>
      <c r="D863" s="248" t="s">
        <v>4984</v>
      </c>
      <c r="E863" s="248">
        <v>10</v>
      </c>
      <c r="F863" s="248" t="s">
        <v>2304</v>
      </c>
      <c r="G863" s="248" t="s">
        <v>2305</v>
      </c>
      <c r="H863" s="249">
        <v>33</v>
      </c>
      <c r="I863" s="248" t="s">
        <v>1243</v>
      </c>
      <c r="J863" s="249">
        <v>30</v>
      </c>
      <c r="K863" s="248" t="s">
        <v>2290</v>
      </c>
      <c r="L863" s="248" t="s">
        <v>2306</v>
      </c>
      <c r="M863" s="248">
        <v>5</v>
      </c>
      <c r="N863" s="248"/>
      <c r="O863" s="248" t="s">
        <v>4985</v>
      </c>
      <c r="P863" s="248" t="s">
        <v>6424</v>
      </c>
      <c r="Q863" s="248" t="s">
        <v>4982</v>
      </c>
      <c r="R863" s="250"/>
    </row>
    <row r="864" spans="1:18" x14ac:dyDescent="0.8">
      <c r="A864" s="248" t="s">
        <v>4986</v>
      </c>
      <c r="B864" s="248" t="s">
        <v>4987</v>
      </c>
      <c r="C864" s="248" t="s">
        <v>2165</v>
      </c>
      <c r="D864" s="248" t="s">
        <v>1921</v>
      </c>
      <c r="E864" s="248">
        <v>10</v>
      </c>
      <c r="F864" s="248" t="s">
        <v>2304</v>
      </c>
      <c r="G864" s="248" t="s">
        <v>2305</v>
      </c>
      <c r="H864" s="249">
        <v>33</v>
      </c>
      <c r="I864" s="248" t="s">
        <v>1243</v>
      </c>
      <c r="J864" s="249">
        <v>30</v>
      </c>
      <c r="K864" s="248" t="s">
        <v>2290</v>
      </c>
      <c r="L864" s="248" t="s">
        <v>2306</v>
      </c>
      <c r="M864" s="248">
        <v>5</v>
      </c>
      <c r="N864" s="248"/>
      <c r="O864" s="248" t="s">
        <v>4988</v>
      </c>
      <c r="P864" s="248" t="s">
        <v>6424</v>
      </c>
      <c r="Q864" s="248" t="s">
        <v>4986</v>
      </c>
      <c r="R864" s="250"/>
    </row>
    <row r="865" spans="1:18" x14ac:dyDescent="0.8">
      <c r="A865" s="248" t="s">
        <v>4989</v>
      </c>
      <c r="B865" s="248" t="s">
        <v>4990</v>
      </c>
      <c r="C865" s="248" t="s">
        <v>2166</v>
      </c>
      <c r="D865" s="248" t="s">
        <v>4991</v>
      </c>
      <c r="E865" s="248">
        <v>10</v>
      </c>
      <c r="F865" s="248" t="s">
        <v>2304</v>
      </c>
      <c r="G865" s="248" t="s">
        <v>2305</v>
      </c>
      <c r="H865" s="249">
        <v>33</v>
      </c>
      <c r="I865" s="248" t="s">
        <v>1243</v>
      </c>
      <c r="J865" s="249">
        <v>30</v>
      </c>
      <c r="K865" s="248" t="s">
        <v>2290</v>
      </c>
      <c r="L865" s="248" t="s">
        <v>2393</v>
      </c>
      <c r="M865" s="248">
        <v>2</v>
      </c>
      <c r="N865" s="248"/>
      <c r="O865" s="248" t="s">
        <v>4992</v>
      </c>
      <c r="P865" s="248" t="s">
        <v>6411</v>
      </c>
      <c r="Q865" s="248" t="s">
        <v>4989</v>
      </c>
      <c r="R865" s="250"/>
    </row>
    <row r="866" spans="1:18" x14ac:dyDescent="0.8">
      <c r="A866" s="248" t="s">
        <v>4205</v>
      </c>
      <c r="B866" s="248" t="s">
        <v>4206</v>
      </c>
      <c r="C866" s="248" t="s">
        <v>2126</v>
      </c>
      <c r="D866" s="248" t="s">
        <v>4207</v>
      </c>
      <c r="E866" s="248">
        <v>7</v>
      </c>
      <c r="F866" s="248" t="s">
        <v>2304</v>
      </c>
      <c r="G866" s="248" t="s">
        <v>2305</v>
      </c>
      <c r="H866" s="249">
        <v>46</v>
      </c>
      <c r="I866" s="248" t="s">
        <v>1226</v>
      </c>
      <c r="J866" s="249">
        <v>41</v>
      </c>
      <c r="K866" s="248" t="s">
        <v>2290</v>
      </c>
      <c r="L866" s="248" t="s">
        <v>2306</v>
      </c>
      <c r="M866" s="248">
        <v>5</v>
      </c>
      <c r="N866" s="248"/>
      <c r="O866" s="248" t="s">
        <v>4208</v>
      </c>
      <c r="P866" s="248" t="s">
        <v>6424</v>
      </c>
      <c r="Q866" s="248" t="s">
        <v>4205</v>
      </c>
      <c r="R866" s="250"/>
    </row>
    <row r="867" spans="1:18" x14ac:dyDescent="0.8">
      <c r="A867" s="248" t="s">
        <v>4778</v>
      </c>
      <c r="B867" s="248" t="s">
        <v>4779</v>
      </c>
      <c r="C867" s="248" t="s">
        <v>2159</v>
      </c>
      <c r="D867" s="248" t="s">
        <v>1869</v>
      </c>
      <c r="E867" s="248">
        <v>9</v>
      </c>
      <c r="F867" s="248" t="s">
        <v>2304</v>
      </c>
      <c r="G867" s="248" t="s">
        <v>2305</v>
      </c>
      <c r="H867" s="249">
        <v>31</v>
      </c>
      <c r="I867" s="248" t="s">
        <v>1239</v>
      </c>
      <c r="J867" s="249">
        <v>68</v>
      </c>
      <c r="K867" s="248" t="s">
        <v>2290</v>
      </c>
      <c r="L867" s="248" t="s">
        <v>2306</v>
      </c>
      <c r="M867" s="248">
        <v>5</v>
      </c>
      <c r="N867" s="248"/>
      <c r="O867" s="248" t="s">
        <v>4780</v>
      </c>
      <c r="P867" s="248" t="s">
        <v>6424</v>
      </c>
      <c r="Q867" s="248" t="s">
        <v>4778</v>
      </c>
      <c r="R867" s="250"/>
    </row>
    <row r="868" spans="1:18" x14ac:dyDescent="0.8">
      <c r="A868" s="248" t="s">
        <v>4434</v>
      </c>
      <c r="B868" s="248" t="s">
        <v>4435</v>
      </c>
      <c r="C868" s="248" t="s">
        <v>2143</v>
      </c>
      <c r="D868" s="248" t="s">
        <v>4436</v>
      </c>
      <c r="E868" s="248">
        <v>8</v>
      </c>
      <c r="F868" s="248" t="s">
        <v>2304</v>
      </c>
      <c r="G868" s="248" t="s">
        <v>2305</v>
      </c>
      <c r="H868" s="249">
        <v>43</v>
      </c>
      <c r="I868" s="248" t="s">
        <v>1234</v>
      </c>
      <c r="J868" s="249">
        <v>24</v>
      </c>
      <c r="K868" s="248" t="s">
        <v>2290</v>
      </c>
      <c r="L868" s="248" t="s">
        <v>2393</v>
      </c>
      <c r="M868" s="248">
        <v>2</v>
      </c>
      <c r="N868" s="248"/>
      <c r="O868" s="248" t="s">
        <v>4437</v>
      </c>
      <c r="P868" s="248" t="s">
        <v>6411</v>
      </c>
      <c r="Q868" s="248" t="s">
        <v>4434</v>
      </c>
      <c r="R868" s="250"/>
    </row>
    <row r="869" spans="1:18" x14ac:dyDescent="0.8">
      <c r="A869" s="248" t="s">
        <v>3653</v>
      </c>
      <c r="B869" s="248" t="s">
        <v>3654</v>
      </c>
      <c r="C869" s="248" t="s">
        <v>2121</v>
      </c>
      <c r="D869" s="248" t="s">
        <v>1651</v>
      </c>
      <c r="E869" s="248">
        <v>6</v>
      </c>
      <c r="F869" s="248" t="s">
        <v>2304</v>
      </c>
      <c r="G869" s="248" t="s">
        <v>2305</v>
      </c>
      <c r="H869" s="249">
        <v>11</v>
      </c>
      <c r="I869" s="248" t="s">
        <v>1224</v>
      </c>
      <c r="J869" s="249">
        <v>50</v>
      </c>
      <c r="K869" s="248" t="s">
        <v>2290</v>
      </c>
      <c r="L869" s="248" t="s">
        <v>2393</v>
      </c>
      <c r="M869" s="248">
        <v>4</v>
      </c>
      <c r="N869" s="248"/>
      <c r="O869" s="248" t="s">
        <v>3655</v>
      </c>
      <c r="P869" s="248" t="s">
        <v>6427</v>
      </c>
      <c r="Q869" s="248" t="s">
        <v>3653</v>
      </c>
      <c r="R869" s="250"/>
    </row>
    <row r="870" spans="1:18" x14ac:dyDescent="0.8">
      <c r="A870" s="248" t="s">
        <v>5585</v>
      </c>
      <c r="B870" s="248" t="s">
        <v>5586</v>
      </c>
      <c r="C870" s="248" t="s">
        <v>2100</v>
      </c>
      <c r="D870" s="248" t="s">
        <v>5587</v>
      </c>
      <c r="E870" s="248">
        <v>12</v>
      </c>
      <c r="F870" s="248" t="s">
        <v>2304</v>
      </c>
      <c r="G870" s="248" t="s">
        <v>2305</v>
      </c>
      <c r="H870" s="249">
        <v>91</v>
      </c>
      <c r="I870" s="248" t="s">
        <v>1259</v>
      </c>
      <c r="J870" s="249">
        <v>30</v>
      </c>
      <c r="K870" s="248" t="s">
        <v>2290</v>
      </c>
      <c r="L870" s="248" t="s">
        <v>2393</v>
      </c>
      <c r="M870" s="248">
        <v>3</v>
      </c>
      <c r="N870" s="248"/>
      <c r="O870" s="248" t="s">
        <v>5588</v>
      </c>
      <c r="P870" s="248" t="s">
        <v>6426</v>
      </c>
      <c r="Q870" s="248" t="s">
        <v>5585</v>
      </c>
      <c r="R870" s="250"/>
    </row>
    <row r="871" spans="1:18" x14ac:dyDescent="0.8">
      <c r="A871" s="248" t="s">
        <v>4209</v>
      </c>
      <c r="B871" s="248" t="s">
        <v>4210</v>
      </c>
      <c r="C871" s="248" t="s">
        <v>2127</v>
      </c>
      <c r="D871" s="248" t="s">
        <v>4211</v>
      </c>
      <c r="E871" s="248">
        <v>7</v>
      </c>
      <c r="F871" s="248" t="s">
        <v>2304</v>
      </c>
      <c r="G871" s="248" t="s">
        <v>2305</v>
      </c>
      <c r="H871" s="249">
        <v>46</v>
      </c>
      <c r="I871" s="248" t="s">
        <v>1226</v>
      </c>
      <c r="J871" s="249">
        <v>30</v>
      </c>
      <c r="K871" s="248" t="s">
        <v>2290</v>
      </c>
      <c r="L871" s="248" t="s">
        <v>2393</v>
      </c>
      <c r="M871" s="248">
        <v>3</v>
      </c>
      <c r="N871" s="248"/>
      <c r="O871" s="248" t="s">
        <v>4212</v>
      </c>
      <c r="P871" s="248" t="s">
        <v>6426</v>
      </c>
      <c r="Q871" s="248" t="s">
        <v>4209</v>
      </c>
      <c r="R871" s="250"/>
    </row>
    <row r="872" spans="1:18" x14ac:dyDescent="0.8">
      <c r="A872" s="248" t="s">
        <v>4213</v>
      </c>
      <c r="B872" s="248" t="s">
        <v>4214</v>
      </c>
      <c r="C872" s="248" t="s">
        <v>2128</v>
      </c>
      <c r="D872" s="248" t="s">
        <v>4215</v>
      </c>
      <c r="E872" s="248">
        <v>7</v>
      </c>
      <c r="F872" s="248" t="s">
        <v>2304</v>
      </c>
      <c r="G872" s="248" t="s">
        <v>2305</v>
      </c>
      <c r="H872" s="249">
        <v>46</v>
      </c>
      <c r="I872" s="248" t="s">
        <v>1226</v>
      </c>
      <c r="J872" s="249">
        <v>0</v>
      </c>
      <c r="K872" s="248" t="s">
        <v>2290</v>
      </c>
      <c r="L872" s="248" t="s">
        <v>2393</v>
      </c>
      <c r="M872" s="248">
        <v>3</v>
      </c>
      <c r="N872" s="248"/>
      <c r="O872" s="248" t="s">
        <v>4216</v>
      </c>
      <c r="P872" s="248" t="s">
        <v>6426</v>
      </c>
      <c r="Q872" s="248" t="s">
        <v>4213</v>
      </c>
      <c r="R872" s="250"/>
    </row>
    <row r="873" spans="1:18" x14ac:dyDescent="0.8">
      <c r="A873" s="248" t="s">
        <v>4217</v>
      </c>
      <c r="B873" s="248" t="s">
        <v>4218</v>
      </c>
      <c r="C873" s="248" t="s">
        <v>2129</v>
      </c>
      <c r="D873" s="248" t="s">
        <v>4219</v>
      </c>
      <c r="E873" s="248">
        <v>7</v>
      </c>
      <c r="F873" s="248" t="s">
        <v>2304</v>
      </c>
      <c r="G873" s="248" t="s">
        <v>2305</v>
      </c>
      <c r="H873" s="249">
        <v>46</v>
      </c>
      <c r="I873" s="248" t="s">
        <v>1226</v>
      </c>
      <c r="J873" s="249">
        <v>30</v>
      </c>
      <c r="K873" s="248" t="s">
        <v>2290</v>
      </c>
      <c r="L873" s="248" t="s">
        <v>2306</v>
      </c>
      <c r="M873" s="248">
        <v>5</v>
      </c>
      <c r="N873" s="248"/>
      <c r="O873" s="248" t="s">
        <v>4220</v>
      </c>
      <c r="P873" s="248" t="s">
        <v>6424</v>
      </c>
      <c r="Q873" s="248" t="s">
        <v>4217</v>
      </c>
      <c r="R873" s="250"/>
    </row>
    <row r="874" spans="1:18" x14ac:dyDescent="0.8">
      <c r="A874" s="248" t="s">
        <v>4438</v>
      </c>
      <c r="B874" s="248" t="s">
        <v>4439</v>
      </c>
      <c r="C874" s="248" t="s">
        <v>2144</v>
      </c>
      <c r="D874" s="248" t="s">
        <v>4440</v>
      </c>
      <c r="E874" s="248">
        <v>8</v>
      </c>
      <c r="F874" s="248" t="s">
        <v>2304</v>
      </c>
      <c r="G874" s="248" t="s">
        <v>2305</v>
      </c>
      <c r="H874" s="249">
        <v>43</v>
      </c>
      <c r="I874" s="248" t="s">
        <v>1234</v>
      </c>
      <c r="J874" s="249">
        <v>30</v>
      </c>
      <c r="K874" s="248" t="s">
        <v>2290</v>
      </c>
      <c r="L874" s="248" t="s">
        <v>2306</v>
      </c>
      <c r="M874" s="248">
        <v>6</v>
      </c>
      <c r="N874" s="248"/>
      <c r="O874" s="248" t="s">
        <v>4441</v>
      </c>
      <c r="P874" s="248" t="s">
        <v>6423</v>
      </c>
      <c r="Q874" s="248" t="s">
        <v>4438</v>
      </c>
      <c r="R874" s="250"/>
    </row>
    <row r="875" spans="1:18" x14ac:dyDescent="0.8">
      <c r="A875" s="248" t="s">
        <v>4442</v>
      </c>
      <c r="B875" s="248" t="s">
        <v>4443</v>
      </c>
      <c r="C875" s="248" t="s">
        <v>2145</v>
      </c>
      <c r="D875" s="248" t="s">
        <v>4444</v>
      </c>
      <c r="E875" s="248">
        <v>8</v>
      </c>
      <c r="F875" s="248" t="s">
        <v>2304</v>
      </c>
      <c r="G875" s="248" t="s">
        <v>2305</v>
      </c>
      <c r="H875" s="249">
        <v>43</v>
      </c>
      <c r="I875" s="248" t="s">
        <v>1234</v>
      </c>
      <c r="J875" s="249">
        <v>30</v>
      </c>
      <c r="K875" s="248" t="s">
        <v>2290</v>
      </c>
      <c r="L875" s="248" t="s">
        <v>2393</v>
      </c>
      <c r="M875" s="248">
        <v>4</v>
      </c>
      <c r="N875" s="248"/>
      <c r="O875" s="248" t="s">
        <v>4445</v>
      </c>
      <c r="P875" s="248" t="s">
        <v>6427</v>
      </c>
      <c r="Q875" s="248" t="s">
        <v>4442</v>
      </c>
      <c r="R875" s="250"/>
    </row>
    <row r="876" spans="1:18" x14ac:dyDescent="0.8">
      <c r="A876" s="248" t="s">
        <v>5624</v>
      </c>
      <c r="B876" s="248" t="s">
        <v>5625</v>
      </c>
      <c r="C876" s="248" t="s">
        <v>2032</v>
      </c>
      <c r="D876" s="248" t="s">
        <v>5626</v>
      </c>
      <c r="E876" s="248">
        <v>12</v>
      </c>
      <c r="F876" s="248" t="s">
        <v>2304</v>
      </c>
      <c r="G876" s="248" t="s">
        <v>2305</v>
      </c>
      <c r="H876" s="249">
        <v>92</v>
      </c>
      <c r="I876" s="248" t="s">
        <v>1253</v>
      </c>
      <c r="J876" s="249">
        <v>34</v>
      </c>
      <c r="K876" s="248" t="s">
        <v>2290</v>
      </c>
      <c r="L876" s="248" t="s">
        <v>2306</v>
      </c>
      <c r="M876" s="248">
        <v>5</v>
      </c>
      <c r="N876" s="248"/>
      <c r="O876" s="248" t="s">
        <v>5627</v>
      </c>
      <c r="P876" s="248" t="s">
        <v>6424</v>
      </c>
      <c r="Q876" s="248" t="s">
        <v>5624</v>
      </c>
      <c r="R876" s="250"/>
    </row>
    <row r="877" spans="1:18" x14ac:dyDescent="0.8">
      <c r="A877" s="248" t="s">
        <v>2669</v>
      </c>
      <c r="B877" s="248" t="s">
        <v>2670</v>
      </c>
      <c r="C877" s="248" t="s">
        <v>1279</v>
      </c>
      <c r="D877" s="248" t="s">
        <v>2671</v>
      </c>
      <c r="E877" s="248">
        <v>1</v>
      </c>
      <c r="F877" s="248" t="s">
        <v>2304</v>
      </c>
      <c r="G877" s="248" t="s">
        <v>2305</v>
      </c>
      <c r="H877" s="249">
        <v>57</v>
      </c>
      <c r="I877" s="248" t="s">
        <v>1184</v>
      </c>
      <c r="J877" s="249">
        <v>0</v>
      </c>
      <c r="K877" s="248" t="s">
        <v>2290</v>
      </c>
      <c r="L877" s="248" t="s">
        <v>2393</v>
      </c>
      <c r="M877" s="248">
        <v>2</v>
      </c>
      <c r="N877" s="248"/>
      <c r="O877" s="248" t="s">
        <v>2672</v>
      </c>
      <c r="P877" s="248" t="s">
        <v>6411</v>
      </c>
      <c r="Q877" s="248" t="s">
        <v>2669</v>
      </c>
      <c r="R877" s="250"/>
    </row>
    <row r="878" spans="1:18" x14ac:dyDescent="0.8">
      <c r="A878" s="248" t="s">
        <v>4070</v>
      </c>
      <c r="B878" s="248" t="s">
        <v>4071</v>
      </c>
      <c r="C878" s="248" t="s">
        <v>2136</v>
      </c>
      <c r="D878" s="248" t="s">
        <v>4072</v>
      </c>
      <c r="E878" s="248">
        <v>7</v>
      </c>
      <c r="F878" s="248" t="s">
        <v>2304</v>
      </c>
      <c r="G878" s="248" t="s">
        <v>2305</v>
      </c>
      <c r="H878" s="249">
        <v>44</v>
      </c>
      <c r="I878" s="248" t="s">
        <v>1228</v>
      </c>
      <c r="J878" s="249">
        <v>30</v>
      </c>
      <c r="K878" s="248" t="s">
        <v>2290</v>
      </c>
      <c r="L878" s="248" t="s">
        <v>2393</v>
      </c>
      <c r="M878" s="248">
        <v>3</v>
      </c>
      <c r="N878" s="248"/>
      <c r="O878" s="248" t="s">
        <v>4073</v>
      </c>
      <c r="P878" s="248" t="s">
        <v>6426</v>
      </c>
      <c r="Q878" s="248" t="s">
        <v>4070</v>
      </c>
      <c r="R878" s="250"/>
    </row>
    <row r="879" spans="1:18" x14ac:dyDescent="0.8">
      <c r="A879" s="248" t="s">
        <v>3912</v>
      </c>
      <c r="B879" s="248" t="s">
        <v>3913</v>
      </c>
      <c r="C879" s="248" t="s">
        <v>2123</v>
      </c>
      <c r="D879" s="248" t="s">
        <v>3914</v>
      </c>
      <c r="E879" s="248">
        <v>6</v>
      </c>
      <c r="F879" s="248" t="s">
        <v>2304</v>
      </c>
      <c r="G879" s="248" t="s">
        <v>2305</v>
      </c>
      <c r="H879" s="249">
        <v>27</v>
      </c>
      <c r="I879" s="248" t="s">
        <v>1225</v>
      </c>
      <c r="J879" s="249">
        <v>40</v>
      </c>
      <c r="K879" s="248" t="s">
        <v>2290</v>
      </c>
      <c r="L879" s="248" t="s">
        <v>2393</v>
      </c>
      <c r="M879" s="248">
        <v>4</v>
      </c>
      <c r="N879" s="248"/>
      <c r="O879" s="248" t="s">
        <v>3915</v>
      </c>
      <c r="P879" s="248" t="s">
        <v>6427</v>
      </c>
      <c r="Q879" s="248" t="s">
        <v>3912</v>
      </c>
      <c r="R879" s="250"/>
    </row>
    <row r="880" spans="1:18" x14ac:dyDescent="0.8">
      <c r="A880" s="248" t="s">
        <v>3916</v>
      </c>
      <c r="B880" s="248" t="s">
        <v>3917</v>
      </c>
      <c r="C880" s="248" t="s">
        <v>2124</v>
      </c>
      <c r="D880" s="248" t="s">
        <v>3918</v>
      </c>
      <c r="E880" s="248">
        <v>6</v>
      </c>
      <c r="F880" s="248" t="s">
        <v>2304</v>
      </c>
      <c r="G880" s="248" t="s">
        <v>2305</v>
      </c>
      <c r="H880" s="249">
        <v>27</v>
      </c>
      <c r="I880" s="248" t="s">
        <v>1225</v>
      </c>
      <c r="J880" s="249">
        <v>30</v>
      </c>
      <c r="K880" s="248" t="s">
        <v>2290</v>
      </c>
      <c r="L880" s="248" t="s">
        <v>2393</v>
      </c>
      <c r="M880" s="248">
        <v>3</v>
      </c>
      <c r="N880" s="248"/>
      <c r="O880" s="248" t="s">
        <v>3919</v>
      </c>
      <c r="P880" s="248" t="s">
        <v>6426</v>
      </c>
      <c r="Q880" s="248" t="s">
        <v>3916</v>
      </c>
      <c r="R880" s="250"/>
    </row>
    <row r="881" spans="1:18" x14ac:dyDescent="0.8">
      <c r="A881" s="248" t="s">
        <v>3413</v>
      </c>
      <c r="B881" s="248" t="s">
        <v>3414</v>
      </c>
      <c r="C881" s="248" t="s">
        <v>2113</v>
      </c>
      <c r="D881" s="248" t="s">
        <v>3415</v>
      </c>
      <c r="E881" s="248">
        <v>5</v>
      </c>
      <c r="F881" s="248" t="s">
        <v>2304</v>
      </c>
      <c r="G881" s="248" t="s">
        <v>2305</v>
      </c>
      <c r="H881" s="249">
        <v>70</v>
      </c>
      <c r="I881" s="248" t="s">
        <v>1214</v>
      </c>
      <c r="J881" s="249">
        <v>30</v>
      </c>
      <c r="K881" s="248" t="s">
        <v>2290</v>
      </c>
      <c r="L881" s="248" t="s">
        <v>2393</v>
      </c>
      <c r="M881" s="248">
        <v>3</v>
      </c>
      <c r="N881" s="248"/>
      <c r="O881" s="248" t="s">
        <v>3416</v>
      </c>
      <c r="P881" s="248" t="s">
        <v>6426</v>
      </c>
      <c r="Q881" s="248" t="s">
        <v>3413</v>
      </c>
      <c r="R881" s="250"/>
    </row>
    <row r="882" spans="1:18" x14ac:dyDescent="0.8">
      <c r="A882" s="248" t="s">
        <v>4407</v>
      </c>
      <c r="B882" s="248" t="s">
        <v>4408</v>
      </c>
      <c r="C882" s="248" t="s">
        <v>2141</v>
      </c>
      <c r="D882" s="248" t="s">
        <v>4409</v>
      </c>
      <c r="E882" s="248">
        <v>8</v>
      </c>
      <c r="F882" s="248" t="s">
        <v>2304</v>
      </c>
      <c r="G882" s="248" t="s">
        <v>2305</v>
      </c>
      <c r="H882" s="249">
        <v>42</v>
      </c>
      <c r="I882" s="248" t="s">
        <v>1232</v>
      </c>
      <c r="J882" s="249">
        <v>33</v>
      </c>
      <c r="K882" s="248" t="s">
        <v>2290</v>
      </c>
      <c r="L882" s="248" t="s">
        <v>2306</v>
      </c>
      <c r="M882" s="248">
        <v>5</v>
      </c>
      <c r="N882" s="248"/>
      <c r="O882" s="248" t="s">
        <v>4410</v>
      </c>
      <c r="P882" s="248" t="s">
        <v>6424</v>
      </c>
      <c r="Q882" s="248" t="s">
        <v>4407</v>
      </c>
      <c r="R882" s="250"/>
    </row>
    <row r="883" spans="1:18" x14ac:dyDescent="0.8">
      <c r="A883" s="248" t="s">
        <v>3120</v>
      </c>
      <c r="B883" s="248" t="s">
        <v>3121</v>
      </c>
      <c r="C883" s="248" t="s">
        <v>2112</v>
      </c>
      <c r="D883" s="248" t="s">
        <v>3122</v>
      </c>
      <c r="E883" s="248">
        <v>4</v>
      </c>
      <c r="F883" s="248" t="s">
        <v>2304</v>
      </c>
      <c r="G883" s="248" t="s">
        <v>2305</v>
      </c>
      <c r="H883" s="249">
        <v>12</v>
      </c>
      <c r="I883" s="248" t="s">
        <v>1203</v>
      </c>
      <c r="J883" s="249">
        <v>33</v>
      </c>
      <c r="K883" s="248" t="s">
        <v>2290</v>
      </c>
      <c r="L883" s="248" t="s">
        <v>2306</v>
      </c>
      <c r="M883" s="248">
        <v>5</v>
      </c>
      <c r="N883" s="248"/>
      <c r="O883" s="248" t="s">
        <v>3123</v>
      </c>
      <c r="P883" s="248" t="s">
        <v>6424</v>
      </c>
      <c r="Q883" s="248" t="s">
        <v>3120</v>
      </c>
      <c r="R883" s="250"/>
    </row>
    <row r="884" spans="1:18" x14ac:dyDescent="0.8">
      <c r="A884" s="248" t="s">
        <v>3852</v>
      </c>
      <c r="B884" s="248" t="s">
        <v>3853</v>
      </c>
      <c r="C884" s="248" t="s">
        <v>2114</v>
      </c>
      <c r="D884" s="248" t="s">
        <v>3854</v>
      </c>
      <c r="E884" s="248">
        <v>6</v>
      </c>
      <c r="F884" s="248" t="s">
        <v>2304</v>
      </c>
      <c r="G884" s="248" t="s">
        <v>2305</v>
      </c>
      <c r="H884" s="249">
        <v>24</v>
      </c>
      <c r="I884" s="248" t="s">
        <v>1219</v>
      </c>
      <c r="J884" s="249">
        <v>10</v>
      </c>
      <c r="K884" s="248" t="s">
        <v>2290</v>
      </c>
      <c r="L884" s="248" t="s">
        <v>2393</v>
      </c>
      <c r="M884" s="248">
        <v>2</v>
      </c>
      <c r="N884" s="248"/>
      <c r="O884" s="248" t="s">
        <v>3855</v>
      </c>
      <c r="P884" s="248" t="s">
        <v>6411</v>
      </c>
      <c r="Q884" s="248" t="s">
        <v>3852</v>
      </c>
      <c r="R884" s="250"/>
    </row>
    <row r="885" spans="1:18" x14ac:dyDescent="0.8">
      <c r="A885" s="248" t="s">
        <v>5259</v>
      </c>
      <c r="B885" s="248" t="s">
        <v>2560</v>
      </c>
      <c r="C885" s="248" t="s">
        <v>1845</v>
      </c>
      <c r="D885" s="248" t="s">
        <v>4681</v>
      </c>
      <c r="E885" s="248">
        <v>11</v>
      </c>
      <c r="F885" s="248" t="s">
        <v>2304</v>
      </c>
      <c r="G885" s="248" t="s">
        <v>2305</v>
      </c>
      <c r="H885" s="249">
        <v>80</v>
      </c>
      <c r="I885" s="248" t="s">
        <v>1248</v>
      </c>
      <c r="J885" s="249">
        <v>32</v>
      </c>
      <c r="K885" s="248" t="s">
        <v>2290</v>
      </c>
      <c r="L885" s="248" t="s">
        <v>2306</v>
      </c>
      <c r="M885" s="248">
        <v>5</v>
      </c>
      <c r="N885" s="248"/>
      <c r="O885" s="248" t="s">
        <v>5260</v>
      </c>
      <c r="P885" s="248" t="s">
        <v>6424</v>
      </c>
      <c r="Q885" s="248" t="s">
        <v>5259</v>
      </c>
      <c r="R885" s="250"/>
    </row>
    <row r="886" spans="1:18" x14ac:dyDescent="0.8">
      <c r="A886" s="248" t="s">
        <v>5261</v>
      </c>
      <c r="B886" s="248" t="s">
        <v>5262</v>
      </c>
      <c r="C886" s="248" t="s">
        <v>2177</v>
      </c>
      <c r="D886" s="248" t="s">
        <v>5263</v>
      </c>
      <c r="E886" s="248">
        <v>11</v>
      </c>
      <c r="F886" s="248" t="s">
        <v>2304</v>
      </c>
      <c r="G886" s="248" t="s">
        <v>2305</v>
      </c>
      <c r="H886" s="249">
        <v>80</v>
      </c>
      <c r="I886" s="248" t="s">
        <v>1248</v>
      </c>
      <c r="J886" s="249">
        <v>30</v>
      </c>
      <c r="K886" s="248" t="s">
        <v>2298</v>
      </c>
      <c r="L886" s="248" t="s">
        <v>2306</v>
      </c>
      <c r="M886" s="248">
        <v>5</v>
      </c>
      <c r="N886" s="248"/>
      <c r="O886" s="248" t="s">
        <v>5264</v>
      </c>
      <c r="P886" s="248" t="s">
        <v>6424</v>
      </c>
      <c r="Q886" s="248" t="s">
        <v>5261</v>
      </c>
      <c r="R886" s="250"/>
    </row>
    <row r="887" spans="1:18" x14ac:dyDescent="0.8">
      <c r="A887" s="248" t="s">
        <v>5265</v>
      </c>
      <c r="B887" s="248" t="s">
        <v>5266</v>
      </c>
      <c r="C887" s="248" t="s">
        <v>2178</v>
      </c>
      <c r="D887" s="248" t="s">
        <v>5267</v>
      </c>
      <c r="E887" s="248">
        <v>11</v>
      </c>
      <c r="F887" s="248" t="s">
        <v>2304</v>
      </c>
      <c r="G887" s="248" t="s">
        <v>2305</v>
      </c>
      <c r="H887" s="249">
        <v>80</v>
      </c>
      <c r="I887" s="248" t="s">
        <v>1248</v>
      </c>
      <c r="J887" s="249">
        <v>0</v>
      </c>
      <c r="K887" s="248" t="s">
        <v>2290</v>
      </c>
      <c r="L887" s="248" t="s">
        <v>2393</v>
      </c>
      <c r="M887" s="248">
        <v>3</v>
      </c>
      <c r="N887" s="248"/>
      <c r="O887" s="248" t="s">
        <v>5268</v>
      </c>
      <c r="P887" s="248" t="s">
        <v>6426</v>
      </c>
      <c r="Q887" s="248" t="s">
        <v>5265</v>
      </c>
      <c r="R887" s="250"/>
    </row>
    <row r="888" spans="1:18" x14ac:dyDescent="0.8">
      <c r="A888" s="248" t="s">
        <v>5269</v>
      </c>
      <c r="B888" s="248" t="s">
        <v>5270</v>
      </c>
      <c r="C888" s="248" t="s">
        <v>2179</v>
      </c>
      <c r="D888" s="248" t="s">
        <v>5271</v>
      </c>
      <c r="E888" s="248">
        <v>11</v>
      </c>
      <c r="F888" s="248" t="s">
        <v>2304</v>
      </c>
      <c r="G888" s="248" t="s">
        <v>2305</v>
      </c>
      <c r="H888" s="249">
        <v>80</v>
      </c>
      <c r="I888" s="248" t="s">
        <v>1248</v>
      </c>
      <c r="J888" s="249">
        <v>60</v>
      </c>
      <c r="K888" s="248" t="s">
        <v>2290</v>
      </c>
      <c r="L888" s="248" t="s">
        <v>2306</v>
      </c>
      <c r="M888" s="248">
        <v>6</v>
      </c>
      <c r="N888" s="248"/>
      <c r="O888" s="248" t="s">
        <v>5272</v>
      </c>
      <c r="P888" s="248" t="s">
        <v>6423</v>
      </c>
      <c r="Q888" s="248" t="s">
        <v>5269</v>
      </c>
      <c r="R888" s="250"/>
    </row>
    <row r="889" spans="1:18" x14ac:dyDescent="0.8">
      <c r="A889" s="248" t="s">
        <v>2593</v>
      </c>
      <c r="B889" s="248" t="s">
        <v>2594</v>
      </c>
      <c r="C889" s="248" t="s">
        <v>2106</v>
      </c>
      <c r="D889" s="248" t="s">
        <v>2595</v>
      </c>
      <c r="E889" s="248">
        <v>1</v>
      </c>
      <c r="F889" s="248" t="s">
        <v>2304</v>
      </c>
      <c r="G889" s="248" t="s">
        <v>2305</v>
      </c>
      <c r="H889" s="249">
        <v>56</v>
      </c>
      <c r="I889" s="248" t="s">
        <v>1187</v>
      </c>
      <c r="J889" s="249">
        <v>0</v>
      </c>
      <c r="K889" s="248" t="s">
        <v>2290</v>
      </c>
      <c r="L889" s="248" t="s">
        <v>2393</v>
      </c>
      <c r="M889" s="248">
        <v>3</v>
      </c>
      <c r="N889" s="248"/>
      <c r="O889" s="248" t="s">
        <v>2596</v>
      </c>
      <c r="P889" s="248" t="s">
        <v>6426</v>
      </c>
      <c r="Q889" s="248" t="s">
        <v>2593</v>
      </c>
      <c r="R889" s="250"/>
    </row>
    <row r="890" spans="1:18" x14ac:dyDescent="0.8">
      <c r="A890" s="248" t="s">
        <v>2597</v>
      </c>
      <c r="B890" s="248" t="s">
        <v>2598</v>
      </c>
      <c r="C890" s="248" t="s">
        <v>2107</v>
      </c>
      <c r="D890" s="248" t="s">
        <v>2599</v>
      </c>
      <c r="E890" s="248">
        <v>1</v>
      </c>
      <c r="F890" s="248" t="s">
        <v>2304</v>
      </c>
      <c r="G890" s="248" t="s">
        <v>2305</v>
      </c>
      <c r="H890" s="249">
        <v>56</v>
      </c>
      <c r="I890" s="248" t="s">
        <v>1187</v>
      </c>
      <c r="J890" s="249">
        <v>0</v>
      </c>
      <c r="K890" s="248" t="s">
        <v>2290</v>
      </c>
      <c r="L890" s="248" t="s">
        <v>2393</v>
      </c>
      <c r="M890" s="248">
        <v>3</v>
      </c>
      <c r="N890" s="248"/>
      <c r="O890" s="248" t="s">
        <v>2600</v>
      </c>
      <c r="P890" s="248" t="s">
        <v>6426</v>
      </c>
      <c r="Q890" s="248" t="s">
        <v>2597</v>
      </c>
      <c r="R890" s="250"/>
    </row>
    <row r="891" spans="1:18" x14ac:dyDescent="0.8">
      <c r="A891" s="248" t="s">
        <v>2968</v>
      </c>
      <c r="B891" s="248" t="s">
        <v>2969</v>
      </c>
      <c r="C891" s="248" t="s">
        <v>2111</v>
      </c>
      <c r="D891" s="248" t="s">
        <v>2970</v>
      </c>
      <c r="E891" s="248">
        <v>3</v>
      </c>
      <c r="F891" s="248" t="s">
        <v>2304</v>
      </c>
      <c r="G891" s="248" t="s">
        <v>2305</v>
      </c>
      <c r="H891" s="249">
        <v>60</v>
      </c>
      <c r="I891" s="248" t="s">
        <v>1199</v>
      </c>
      <c r="J891" s="249">
        <v>5</v>
      </c>
      <c r="K891" s="248" t="s">
        <v>2290</v>
      </c>
      <c r="L891" s="248" t="s">
        <v>2393</v>
      </c>
      <c r="M891" s="248">
        <v>4</v>
      </c>
      <c r="N891" s="248"/>
      <c r="O891" s="248" t="s">
        <v>2971</v>
      </c>
      <c r="P891" s="248" t="s">
        <v>6427</v>
      </c>
      <c r="Q891" s="248" t="s">
        <v>2968</v>
      </c>
      <c r="R891" s="250"/>
    </row>
    <row r="892" spans="1:18" x14ac:dyDescent="0.8">
      <c r="A892" s="248" t="s">
        <v>4560</v>
      </c>
      <c r="B892" s="248" t="s">
        <v>4561</v>
      </c>
      <c r="C892" s="248" t="s">
        <v>2140</v>
      </c>
      <c r="D892" s="248" t="s">
        <v>4562</v>
      </c>
      <c r="E892" s="248">
        <v>8</v>
      </c>
      <c r="F892" s="248" t="s">
        <v>2304</v>
      </c>
      <c r="G892" s="248" t="s">
        <v>2305</v>
      </c>
      <c r="H892" s="249">
        <v>48</v>
      </c>
      <c r="I892" s="248" t="s">
        <v>1230</v>
      </c>
      <c r="J892" s="249">
        <v>35</v>
      </c>
      <c r="K892" s="248" t="s">
        <v>2290</v>
      </c>
      <c r="L892" s="248" t="s">
        <v>2393</v>
      </c>
      <c r="M892" s="248">
        <v>2</v>
      </c>
      <c r="N892" s="248"/>
      <c r="O892" s="248" t="s">
        <v>4563</v>
      </c>
      <c r="P892" s="248" t="s">
        <v>6411</v>
      </c>
      <c r="Q892" s="248" t="s">
        <v>4560</v>
      </c>
      <c r="R892" s="250"/>
    </row>
    <row r="893" spans="1:18" x14ac:dyDescent="0.8">
      <c r="A893" s="248" t="s">
        <v>5908</v>
      </c>
      <c r="B893" s="248" t="s">
        <v>5909</v>
      </c>
      <c r="C893" s="248" t="s">
        <v>5910</v>
      </c>
      <c r="D893" s="248" t="s">
        <v>5911</v>
      </c>
      <c r="E893" s="248">
        <v>11</v>
      </c>
      <c r="F893" s="248" t="s">
        <v>2304</v>
      </c>
      <c r="G893" s="248" t="s">
        <v>2305</v>
      </c>
      <c r="H893" s="249">
        <v>83</v>
      </c>
      <c r="I893" s="248" t="s">
        <v>1250</v>
      </c>
      <c r="J893" s="249">
        <v>30</v>
      </c>
      <c r="K893" s="248" t="s">
        <v>2298</v>
      </c>
      <c r="L893" s="248" t="s">
        <v>2306</v>
      </c>
      <c r="M893" s="248">
        <v>6</v>
      </c>
      <c r="N893" s="248"/>
      <c r="O893" s="248" t="s">
        <v>5912</v>
      </c>
      <c r="P893" s="248" t="s">
        <v>6423</v>
      </c>
      <c r="Q893" s="248" t="s">
        <v>5908</v>
      </c>
      <c r="R893" s="250"/>
    </row>
    <row r="894" spans="1:18" x14ac:dyDescent="0.8">
      <c r="A894" s="248" t="s">
        <v>5913</v>
      </c>
      <c r="B894" s="248" t="s">
        <v>5914</v>
      </c>
      <c r="C894" s="248" t="s">
        <v>5915</v>
      </c>
      <c r="D894" s="248" t="s">
        <v>5916</v>
      </c>
      <c r="E894" s="248">
        <v>5</v>
      </c>
      <c r="F894" s="248" t="s">
        <v>2304</v>
      </c>
      <c r="G894" s="248" t="s">
        <v>2305</v>
      </c>
      <c r="H894" s="249">
        <v>71</v>
      </c>
      <c r="I894" s="248" t="s">
        <v>1210</v>
      </c>
      <c r="J894" s="249">
        <v>33</v>
      </c>
      <c r="K894" s="248" t="s">
        <v>2298</v>
      </c>
      <c r="L894" s="248" t="s">
        <v>2393</v>
      </c>
      <c r="M894" s="248">
        <v>2</v>
      </c>
      <c r="N894" s="248"/>
      <c r="O894" s="248" t="s">
        <v>5917</v>
      </c>
      <c r="P894" s="248" t="s">
        <v>6411</v>
      </c>
      <c r="Q894" s="248" t="s">
        <v>5913</v>
      </c>
      <c r="R894" s="250"/>
    </row>
    <row r="895" spans="1:18" x14ac:dyDescent="0.8">
      <c r="A895" s="248" t="s">
        <v>4007</v>
      </c>
      <c r="B895" s="248" t="s">
        <v>4008</v>
      </c>
      <c r="C895" s="248" t="s">
        <v>2131</v>
      </c>
      <c r="D895" s="248" t="s">
        <v>4009</v>
      </c>
      <c r="E895" s="248">
        <v>7</v>
      </c>
      <c r="F895" s="248" t="s">
        <v>2304</v>
      </c>
      <c r="G895" s="248" t="s">
        <v>2305</v>
      </c>
      <c r="H895" s="249">
        <v>40</v>
      </c>
      <c r="I895" s="248" t="s">
        <v>1227</v>
      </c>
      <c r="J895" s="249">
        <v>10</v>
      </c>
      <c r="K895" s="248" t="s">
        <v>2290</v>
      </c>
      <c r="L895" s="248" t="s">
        <v>2393</v>
      </c>
      <c r="M895" s="248">
        <v>3</v>
      </c>
      <c r="N895" s="248"/>
      <c r="O895" s="248" t="s">
        <v>4010</v>
      </c>
      <c r="P895" s="248" t="s">
        <v>6426</v>
      </c>
      <c r="Q895" s="248" t="s">
        <v>4007</v>
      </c>
      <c r="R895" s="250"/>
    </row>
    <row r="896" spans="1:18" x14ac:dyDescent="0.8">
      <c r="A896" s="248" t="s">
        <v>4011</v>
      </c>
      <c r="B896" s="248" t="s">
        <v>4012</v>
      </c>
      <c r="C896" s="248" t="s">
        <v>2132</v>
      </c>
      <c r="D896" s="248" t="s">
        <v>4013</v>
      </c>
      <c r="E896" s="248">
        <v>7</v>
      </c>
      <c r="F896" s="248" t="s">
        <v>2304</v>
      </c>
      <c r="G896" s="248" t="s">
        <v>2305</v>
      </c>
      <c r="H896" s="249">
        <v>40</v>
      </c>
      <c r="I896" s="248" t="s">
        <v>1227</v>
      </c>
      <c r="J896" s="249">
        <v>0</v>
      </c>
      <c r="K896" s="248" t="s">
        <v>2290</v>
      </c>
      <c r="L896" s="248" t="s">
        <v>2393</v>
      </c>
      <c r="M896" s="248">
        <v>2</v>
      </c>
      <c r="N896" s="248"/>
      <c r="O896" s="248" t="s">
        <v>4014</v>
      </c>
      <c r="P896" s="248" t="s">
        <v>6411</v>
      </c>
      <c r="Q896" s="248" t="s">
        <v>4011</v>
      </c>
      <c r="R896" s="250"/>
    </row>
    <row r="897" spans="1:18" x14ac:dyDescent="0.8">
      <c r="A897" s="248" t="s">
        <v>4015</v>
      </c>
      <c r="B897" s="248" t="s">
        <v>4016</v>
      </c>
      <c r="C897" s="248" t="s">
        <v>2133</v>
      </c>
      <c r="D897" s="248" t="s">
        <v>4017</v>
      </c>
      <c r="E897" s="248">
        <v>7</v>
      </c>
      <c r="F897" s="248" t="s">
        <v>2304</v>
      </c>
      <c r="G897" s="248" t="s">
        <v>2305</v>
      </c>
      <c r="H897" s="249">
        <v>40</v>
      </c>
      <c r="I897" s="248" t="s">
        <v>1227</v>
      </c>
      <c r="J897" s="249">
        <v>0</v>
      </c>
      <c r="K897" s="248" t="s">
        <v>2290</v>
      </c>
      <c r="L897" s="248" t="s">
        <v>2393</v>
      </c>
      <c r="M897" s="248">
        <v>3</v>
      </c>
      <c r="N897" s="248"/>
      <c r="O897" s="248" t="s">
        <v>4018</v>
      </c>
      <c r="P897" s="248" t="s">
        <v>6426</v>
      </c>
      <c r="Q897" s="248" t="s">
        <v>4015</v>
      </c>
      <c r="R897" s="250"/>
    </row>
    <row r="898" spans="1:18" ht="27" x14ac:dyDescent="0.9">
      <c r="A898" s="314" t="s">
        <v>4019</v>
      </c>
      <c r="B898" s="314" t="s">
        <v>4020</v>
      </c>
      <c r="C898" s="314" t="s">
        <v>2134</v>
      </c>
      <c r="D898" s="314" t="s">
        <v>4021</v>
      </c>
      <c r="E898" s="315">
        <v>7</v>
      </c>
      <c r="F898" s="314" t="s">
        <v>2304</v>
      </c>
      <c r="G898" s="314" t="s">
        <v>2305</v>
      </c>
      <c r="H898" s="315">
        <v>40</v>
      </c>
      <c r="I898" s="314" t="s">
        <v>1227</v>
      </c>
      <c r="J898" s="316">
        <v>0</v>
      </c>
      <c r="K898" s="314" t="s">
        <v>2290</v>
      </c>
      <c r="L898" s="314" t="s">
        <v>2393</v>
      </c>
      <c r="M898" s="315">
        <v>3</v>
      </c>
      <c r="N898" s="317"/>
      <c r="O898" s="314" t="s">
        <v>4022</v>
      </c>
      <c r="P898" s="314" t="s">
        <v>6426</v>
      </c>
      <c r="Q898" s="314" t="s">
        <v>4019</v>
      </c>
    </row>
    <row r="899" spans="1:18" ht="27" x14ac:dyDescent="0.9">
      <c r="A899" s="318" t="s">
        <v>5304</v>
      </c>
      <c r="B899" s="318" t="s">
        <v>5305</v>
      </c>
      <c r="C899" s="318" t="s">
        <v>2174</v>
      </c>
      <c r="D899" s="318" t="s">
        <v>5306</v>
      </c>
      <c r="E899" s="319">
        <v>11</v>
      </c>
      <c r="F899" s="318" t="s">
        <v>2304</v>
      </c>
      <c r="G899" s="318" t="s">
        <v>2305</v>
      </c>
      <c r="H899" s="319">
        <v>81</v>
      </c>
      <c r="I899" s="318" t="s">
        <v>1246</v>
      </c>
      <c r="J899" s="320">
        <v>7</v>
      </c>
      <c r="K899" s="318" t="s">
        <v>2290</v>
      </c>
      <c r="L899" s="318" t="s">
        <v>2393</v>
      </c>
      <c r="M899" s="319">
        <v>2</v>
      </c>
      <c r="N899" s="321"/>
      <c r="O899" s="318" t="s">
        <v>5307</v>
      </c>
      <c r="P899" s="318" t="s">
        <v>6411</v>
      </c>
      <c r="Q899" s="318" t="s">
        <v>5304</v>
      </c>
    </row>
    <row r="900" spans="1:18" x14ac:dyDescent="0.8">
      <c r="A900" s="6" t="s">
        <v>5919</v>
      </c>
      <c r="B900" s="6" t="s">
        <v>6428</v>
      </c>
      <c r="C900" s="6" t="s">
        <v>5922</v>
      </c>
      <c r="D900" s="6" t="s">
        <v>6325</v>
      </c>
      <c r="E900" s="6">
        <v>11</v>
      </c>
      <c r="F900" s="6" t="s">
        <v>2304</v>
      </c>
      <c r="G900" s="6" t="s">
        <v>2305</v>
      </c>
      <c r="H900" s="6">
        <v>84</v>
      </c>
      <c r="I900" s="6" t="s">
        <v>1252</v>
      </c>
      <c r="J900" s="6">
        <v>10</v>
      </c>
      <c r="L900" s="6" t="s">
        <v>2393</v>
      </c>
      <c r="M900" s="6">
        <v>2</v>
      </c>
      <c r="O900" s="6" t="s">
        <v>6429</v>
      </c>
      <c r="P900" s="6" t="s">
        <v>6411</v>
      </c>
      <c r="Q900" s="6" t="s">
        <v>5919</v>
      </c>
    </row>
    <row r="901" spans="1:18" x14ac:dyDescent="0.8">
      <c r="A901" s="6" t="s">
        <v>6376</v>
      </c>
      <c r="B901" s="6" t="s">
        <v>6430</v>
      </c>
      <c r="C901" s="6" t="s">
        <v>6326</v>
      </c>
      <c r="D901" s="6" t="s">
        <v>6377</v>
      </c>
      <c r="E901" s="6">
        <v>4</v>
      </c>
      <c r="F901" s="6" t="s">
        <v>2304</v>
      </c>
      <c r="G901" s="6" t="s">
        <v>2305</v>
      </c>
      <c r="H901" s="6">
        <v>12</v>
      </c>
      <c r="I901" s="6" t="s">
        <v>1203</v>
      </c>
      <c r="J901" s="6">
        <v>30</v>
      </c>
      <c r="L901" s="6" t="s">
        <v>2393</v>
      </c>
      <c r="M901" s="6">
        <v>2</v>
      </c>
      <c r="O901" s="6" t="s">
        <v>6431</v>
      </c>
      <c r="P901" s="6" t="s">
        <v>6411</v>
      </c>
      <c r="Q901" s="6" t="s">
        <v>6376</v>
      </c>
    </row>
    <row r="902" spans="1:18" x14ac:dyDescent="0.8">
      <c r="A902" s="186" t="s">
        <v>6549</v>
      </c>
      <c r="B902" s="6" t="s">
        <v>6550</v>
      </c>
      <c r="C902" s="6" t="s">
        <v>6551</v>
      </c>
      <c r="D902" s="6" t="s">
        <v>6552</v>
      </c>
      <c r="E902" s="6">
        <v>1</v>
      </c>
      <c r="F902" s="6" t="s">
        <v>2304</v>
      </c>
      <c r="G902" s="6" t="s">
        <v>2305</v>
      </c>
      <c r="H902" s="6">
        <v>50</v>
      </c>
      <c r="I902" s="6" t="s">
        <v>6553</v>
      </c>
      <c r="J902" s="6">
        <v>0</v>
      </c>
      <c r="L902" s="6" t="s">
        <v>2393</v>
      </c>
      <c r="M902" s="6">
        <v>2</v>
      </c>
      <c r="O902" s="6" t="s">
        <v>6431</v>
      </c>
      <c r="P902" s="6" t="s">
        <v>6411</v>
      </c>
      <c r="Q902" s="6" t="s">
        <v>6376</v>
      </c>
    </row>
  </sheetData>
  <autoFilter ref="A1:R902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60964-735A-49C4-871F-E32CADD3BC5D}">
  <sheetPr>
    <tabColor rgb="FF00FF00"/>
  </sheetPr>
  <dimension ref="A1:AHS61"/>
  <sheetViews>
    <sheetView zoomScale="80" zoomScaleNormal="80" workbookViewId="0">
      <pane xSplit="3" ySplit="5" topLeftCell="AHE6" activePane="bottomRight" state="frozen"/>
      <selection pane="topRight" activeCell="D1" sqref="D1"/>
      <selection pane="bottomLeft" activeCell="A6" sqref="A6"/>
      <selection pane="bottomRight" activeCell="AHG36" sqref="AHG36"/>
    </sheetView>
  </sheetViews>
  <sheetFormatPr defaultColWidth="8.83203125" defaultRowHeight="33" x14ac:dyDescent="1.1000000000000001"/>
  <cols>
    <col min="1" max="1" width="7.4140625" style="270" bestFit="1" customWidth="1"/>
    <col min="2" max="2" width="36" style="271" bestFit="1" customWidth="1"/>
    <col min="3" max="3" width="17.4140625" style="271" bestFit="1" customWidth="1"/>
    <col min="4" max="4" width="15.9140625" style="271" bestFit="1" customWidth="1"/>
    <col min="5" max="5" width="18.4140625" style="271" bestFit="1" customWidth="1"/>
    <col min="6" max="6" width="15.9140625" style="271" bestFit="1" customWidth="1"/>
    <col min="7" max="8" width="14.83203125" style="271" bestFit="1" customWidth="1"/>
    <col min="9" max="9" width="15.6640625" style="271" bestFit="1" customWidth="1"/>
    <col min="10" max="11" width="15.9140625" style="271" bestFit="1" customWidth="1"/>
    <col min="12" max="12" width="14.83203125" style="271" bestFit="1" customWidth="1"/>
    <col min="13" max="13" width="15.9140625" style="271" bestFit="1" customWidth="1"/>
    <col min="14" max="14" width="14.83203125" style="271" bestFit="1" customWidth="1"/>
    <col min="15" max="16" width="15.9140625" style="271" bestFit="1" customWidth="1"/>
    <col min="17" max="20" width="14.83203125" style="271" bestFit="1" customWidth="1"/>
    <col min="21" max="21" width="16.83203125" style="271" customWidth="1"/>
    <col min="22" max="26" width="14.83203125" style="271" bestFit="1" customWidth="1"/>
    <col min="27" max="27" width="18.4140625" style="271" bestFit="1" customWidth="1"/>
    <col min="28" max="29" width="15.9140625" style="271" bestFit="1" customWidth="1"/>
    <col min="30" max="30" width="14.83203125" style="271" bestFit="1" customWidth="1"/>
    <col min="31" max="35" width="15.9140625" style="271" bestFit="1" customWidth="1"/>
    <col min="36" max="41" width="14.83203125" style="271" bestFit="1" customWidth="1"/>
    <col min="42" max="42" width="16.4140625" style="271" bestFit="1" customWidth="1"/>
    <col min="43" max="43" width="15.9140625" style="271" bestFit="1" customWidth="1"/>
    <col min="44" max="44" width="14.83203125" style="271" bestFit="1" customWidth="1"/>
    <col min="45" max="45" width="17.4140625" style="271" bestFit="1" customWidth="1"/>
    <col min="46" max="51" width="14.83203125" style="271" bestFit="1" customWidth="1"/>
    <col min="52" max="52" width="16.08203125" style="271" bestFit="1" customWidth="1"/>
    <col min="53" max="53" width="15.9140625" style="271" bestFit="1" customWidth="1"/>
    <col min="54" max="55" width="14.83203125" style="271" bestFit="1" customWidth="1"/>
    <col min="56" max="56" width="15.9140625" style="271" bestFit="1" customWidth="1"/>
    <col min="57" max="59" width="14.83203125" style="271" bestFit="1" customWidth="1"/>
    <col min="60" max="60" width="17.4140625" style="271" bestFit="1" customWidth="1"/>
    <col min="61" max="71" width="14.83203125" style="271" bestFit="1" customWidth="1"/>
    <col min="72" max="72" width="15.9140625" style="271" bestFit="1" customWidth="1"/>
    <col min="73" max="74" width="14.83203125" style="271" bestFit="1" customWidth="1"/>
    <col min="75" max="76" width="15.9140625" style="271" bestFit="1" customWidth="1"/>
    <col min="77" max="78" width="14.83203125" style="271" bestFit="1" customWidth="1"/>
    <col min="79" max="79" width="15.9140625" style="271" bestFit="1" customWidth="1"/>
    <col min="80" max="81" width="14.83203125" style="271" bestFit="1" customWidth="1"/>
    <col min="82" max="83" width="13.4140625" style="271" bestFit="1" customWidth="1"/>
    <col min="84" max="84" width="17.4140625" style="271" bestFit="1" customWidth="1"/>
    <col min="85" max="85" width="14.83203125" style="271" bestFit="1" customWidth="1"/>
    <col min="86" max="86" width="15.9140625" style="271" bestFit="1" customWidth="1"/>
    <col min="87" max="90" width="14.83203125" style="271" bestFit="1" customWidth="1"/>
    <col min="91" max="91" width="15.9140625" style="271" bestFit="1" customWidth="1"/>
    <col min="92" max="96" width="14.83203125" style="271" bestFit="1" customWidth="1"/>
    <col min="97" max="97" width="17.4140625" style="271" bestFit="1" customWidth="1"/>
    <col min="98" max="99" width="14.83203125" style="271" bestFit="1" customWidth="1"/>
    <col min="100" max="100" width="15.9140625" style="271" bestFit="1" customWidth="1"/>
    <col min="101" max="101" width="14.83203125" style="271" bestFit="1" customWidth="1"/>
    <col min="102" max="102" width="15.9140625" style="271" bestFit="1" customWidth="1"/>
    <col min="103" max="104" width="14.83203125" style="271" bestFit="1" customWidth="1"/>
    <col min="105" max="105" width="17.4140625" style="271" bestFit="1" customWidth="1"/>
    <col min="106" max="108" width="15.9140625" style="271" bestFit="1" customWidth="1"/>
    <col min="109" max="109" width="14.83203125" style="271" bestFit="1" customWidth="1"/>
    <col min="110" max="111" width="15.9140625" style="271" bestFit="1" customWidth="1"/>
    <col min="112" max="113" width="14.83203125" style="271" bestFit="1" customWidth="1"/>
    <col min="114" max="114" width="16.08203125" style="271" bestFit="1" customWidth="1"/>
    <col min="115" max="115" width="16.4140625" style="271" bestFit="1" customWidth="1"/>
    <col min="116" max="117" width="15.9140625" style="271" bestFit="1" customWidth="1"/>
    <col min="118" max="119" width="14.83203125" style="271" bestFit="1" customWidth="1"/>
    <col min="120" max="121" width="15.9140625" style="271" bestFit="1" customWidth="1"/>
    <col min="122" max="124" width="14.83203125" style="271" bestFit="1" customWidth="1"/>
    <col min="125" max="125" width="17.4140625" style="271" bestFit="1" customWidth="1"/>
    <col min="126" max="126" width="14.83203125" style="271" bestFit="1" customWidth="1"/>
    <col min="127" max="129" width="15.9140625" style="271" bestFit="1" customWidth="1"/>
    <col min="130" max="130" width="14.83203125" style="271" bestFit="1" customWidth="1"/>
    <col min="131" max="131" width="15.9140625" style="271" bestFit="1" customWidth="1"/>
    <col min="132" max="132" width="14.83203125" style="271" bestFit="1" customWidth="1"/>
    <col min="133" max="133" width="16.4140625" style="271" bestFit="1" customWidth="1"/>
    <col min="134" max="135" width="15.9140625" style="271" bestFit="1" customWidth="1"/>
    <col min="136" max="136" width="17.33203125" style="271" bestFit="1" customWidth="1"/>
    <col min="137" max="138" width="14.83203125" style="271" bestFit="1" customWidth="1"/>
    <col min="139" max="140" width="15.9140625" style="271" bestFit="1" customWidth="1"/>
    <col min="141" max="142" width="14.83203125" style="271" bestFit="1" customWidth="1"/>
    <col min="143" max="143" width="17.4140625" style="271" bestFit="1" customWidth="1"/>
    <col min="144" max="151" width="14.83203125" style="271" bestFit="1" customWidth="1"/>
    <col min="152" max="152" width="17.4140625" style="271" bestFit="1" customWidth="1"/>
    <col min="153" max="155" width="14.83203125" style="271" bestFit="1" customWidth="1"/>
    <col min="156" max="157" width="15.9140625" style="271" bestFit="1" customWidth="1"/>
    <col min="158" max="159" width="14.83203125" style="271" bestFit="1" customWidth="1"/>
    <col min="160" max="160" width="15.9140625" style="271" bestFit="1" customWidth="1"/>
    <col min="161" max="163" width="14.83203125" style="271" bestFit="1" customWidth="1"/>
    <col min="164" max="164" width="15.9140625" style="271" bestFit="1" customWidth="1"/>
    <col min="165" max="171" width="14.83203125" style="271" bestFit="1" customWidth="1"/>
    <col min="172" max="172" width="17.4140625" style="271" bestFit="1" customWidth="1"/>
    <col min="173" max="173" width="14.83203125" style="271" bestFit="1" customWidth="1"/>
    <col min="174" max="174" width="15.9140625" style="271" bestFit="1" customWidth="1"/>
    <col min="175" max="175" width="14.83203125" style="271" bestFit="1" customWidth="1"/>
    <col min="176" max="176" width="15.9140625" style="271" bestFit="1" customWidth="1"/>
    <col min="177" max="177" width="14.83203125" style="271" bestFit="1" customWidth="1"/>
    <col min="178" max="178" width="15.9140625" style="271" bestFit="1" customWidth="1"/>
    <col min="179" max="181" width="14.83203125" style="271" bestFit="1" customWidth="1"/>
    <col min="182" max="182" width="15.9140625" style="271" bestFit="1" customWidth="1"/>
    <col min="183" max="185" width="14.83203125" style="271" bestFit="1" customWidth="1"/>
    <col min="186" max="186" width="15.9140625" style="271" bestFit="1" customWidth="1"/>
    <col min="187" max="187" width="14.83203125" style="271" bestFit="1" customWidth="1"/>
    <col min="188" max="188" width="15.33203125" style="271" bestFit="1" customWidth="1"/>
    <col min="189" max="189" width="15.9140625" style="271" bestFit="1" customWidth="1"/>
    <col min="190" max="192" width="14.83203125" style="271" bestFit="1" customWidth="1"/>
    <col min="193" max="193" width="15.9140625" style="271" bestFit="1" customWidth="1"/>
    <col min="194" max="197" width="14.83203125" style="271" bestFit="1" customWidth="1"/>
    <col min="198" max="198" width="15.9140625" style="271" bestFit="1" customWidth="1"/>
    <col min="199" max="200" width="14.83203125" style="271" bestFit="1" customWidth="1"/>
    <col min="201" max="201" width="15.9140625" style="271" bestFit="1" customWidth="1"/>
    <col min="202" max="205" width="14.83203125" style="271" bestFit="1" customWidth="1"/>
    <col min="206" max="206" width="15.9140625" style="271" bestFit="1" customWidth="1"/>
    <col min="207" max="209" width="14.83203125" style="271" bestFit="1" customWidth="1"/>
    <col min="210" max="210" width="17.4140625" style="271" bestFit="1" customWidth="1"/>
    <col min="211" max="215" width="15.9140625" style="271" bestFit="1" customWidth="1"/>
    <col min="216" max="216" width="14.83203125" style="271" bestFit="1" customWidth="1"/>
    <col min="217" max="217" width="17.4140625" style="271" bestFit="1" customWidth="1"/>
    <col min="218" max="219" width="15.9140625" style="271" bestFit="1" customWidth="1"/>
    <col min="220" max="224" width="14.83203125" style="271" bestFit="1" customWidth="1"/>
    <col min="225" max="225" width="17.4140625" style="271" bestFit="1" customWidth="1"/>
    <col min="226" max="226" width="15.9140625" style="271" bestFit="1" customWidth="1"/>
    <col min="227" max="230" width="14.83203125" style="271" bestFit="1" customWidth="1"/>
    <col min="231" max="231" width="15.9140625" style="271" bestFit="1" customWidth="1"/>
    <col min="232" max="240" width="14.83203125" style="271" bestFit="1" customWidth="1"/>
    <col min="241" max="241" width="17.4140625" style="271" bestFit="1" customWidth="1"/>
    <col min="242" max="242" width="15.9140625" style="271" bestFit="1" customWidth="1"/>
    <col min="243" max="243" width="14.83203125" style="271" bestFit="1" customWidth="1"/>
    <col min="244" max="245" width="15.9140625" style="271" bestFit="1" customWidth="1"/>
    <col min="246" max="251" width="14.83203125" style="271" bestFit="1" customWidth="1"/>
    <col min="252" max="252" width="17.4140625" style="271" bestFit="1" customWidth="1"/>
    <col min="253" max="254" width="15.9140625" style="271" bestFit="1" customWidth="1"/>
    <col min="255" max="263" width="14.83203125" style="271" bestFit="1" customWidth="1"/>
    <col min="264" max="265" width="15.9140625" style="271" bestFit="1" customWidth="1"/>
    <col min="266" max="269" width="14.83203125" style="271" bestFit="1" customWidth="1"/>
    <col min="270" max="270" width="15.9140625" style="271" bestFit="1" customWidth="1"/>
    <col min="271" max="272" width="14.83203125" style="271" bestFit="1" customWidth="1"/>
    <col min="273" max="273" width="15.9140625" style="271" bestFit="1" customWidth="1"/>
    <col min="274" max="274" width="14.83203125" style="271" bestFit="1" customWidth="1"/>
    <col min="275" max="275" width="15.9140625" style="271" bestFit="1" customWidth="1"/>
    <col min="276" max="276" width="14.83203125" style="271" bestFit="1" customWidth="1"/>
    <col min="277" max="277" width="15.9140625" style="271" bestFit="1" customWidth="1"/>
    <col min="278" max="278" width="14.83203125" style="271" bestFit="1" customWidth="1"/>
    <col min="279" max="279" width="16.1640625" style="271" bestFit="1" customWidth="1"/>
    <col min="280" max="281" width="15.9140625" style="271" bestFit="1" customWidth="1"/>
    <col min="282" max="284" width="14.83203125" style="271" bestFit="1" customWidth="1"/>
    <col min="285" max="285" width="17.4140625" style="271" bestFit="1" customWidth="1"/>
    <col min="286" max="286" width="15.9140625" style="271" bestFit="1" customWidth="1"/>
    <col min="287" max="288" width="14.83203125" style="271" bestFit="1" customWidth="1"/>
    <col min="289" max="289" width="15.9140625" style="271" bestFit="1" customWidth="1"/>
    <col min="290" max="290" width="14.83203125" style="271" bestFit="1" customWidth="1"/>
    <col min="291" max="291" width="15.9140625" style="271" bestFit="1" customWidth="1"/>
    <col min="292" max="293" width="14.83203125" style="271" bestFit="1" customWidth="1"/>
    <col min="294" max="294" width="17.33203125" style="271" bestFit="1" customWidth="1"/>
    <col min="295" max="295" width="14.83203125" style="271" bestFit="1" customWidth="1"/>
    <col min="296" max="296" width="15.1640625" style="271" bestFit="1" customWidth="1"/>
    <col min="297" max="298" width="15.4140625" style="271" bestFit="1" customWidth="1"/>
    <col min="299" max="299" width="16.33203125" style="271" bestFit="1" customWidth="1"/>
    <col min="300" max="300" width="17.4140625" style="271" bestFit="1" customWidth="1"/>
    <col min="301" max="301" width="15.9140625" style="271" bestFit="1" customWidth="1"/>
    <col min="302" max="305" width="14.83203125" style="271" bestFit="1" customWidth="1"/>
    <col min="306" max="306" width="15.9140625" style="271" bestFit="1" customWidth="1"/>
    <col min="307" max="308" width="14.83203125" style="271" bestFit="1" customWidth="1"/>
    <col min="309" max="309" width="15.9140625" style="271" bestFit="1" customWidth="1"/>
    <col min="310" max="310" width="14.83203125" style="271" bestFit="1" customWidth="1"/>
    <col min="311" max="312" width="15.9140625" style="271" bestFit="1" customWidth="1"/>
    <col min="313" max="313" width="15.83203125" style="271" bestFit="1" customWidth="1"/>
    <col min="314" max="316" width="15.9140625" style="271" bestFit="1" customWidth="1"/>
    <col min="317" max="317" width="17.4140625" style="271" bestFit="1" customWidth="1"/>
    <col min="318" max="320" width="15.9140625" style="271" bestFit="1" customWidth="1"/>
    <col min="321" max="325" width="14.83203125" style="271" bestFit="1" customWidth="1"/>
    <col min="326" max="326" width="16.4140625" style="271" bestFit="1" customWidth="1"/>
    <col min="327" max="327" width="14.83203125" style="271" bestFit="1" customWidth="1"/>
    <col min="328" max="328" width="17.33203125" style="271" bestFit="1" customWidth="1"/>
    <col min="329" max="330" width="14.83203125" style="271" bestFit="1" customWidth="1"/>
    <col min="331" max="331" width="17.4140625" style="271" bestFit="1" customWidth="1"/>
    <col min="332" max="332" width="15.9140625" style="271" bestFit="1" customWidth="1"/>
    <col min="333" max="333" width="17.4140625" style="271" bestFit="1" customWidth="1"/>
    <col min="334" max="341" width="15.9140625" style="271" bestFit="1" customWidth="1"/>
    <col min="342" max="342" width="14.83203125" style="271" bestFit="1" customWidth="1"/>
    <col min="343" max="343" width="17.4140625" style="271" bestFit="1" customWidth="1"/>
    <col min="344" max="354" width="14.83203125" style="271" bestFit="1" customWidth="1"/>
    <col min="355" max="355" width="17.4140625" style="271" bestFit="1" customWidth="1"/>
    <col min="356" max="357" width="14.83203125" style="271" bestFit="1" customWidth="1"/>
    <col min="358" max="359" width="15.9140625" style="271" bestFit="1" customWidth="1"/>
    <col min="360" max="360" width="14.83203125" style="271" bestFit="1" customWidth="1"/>
    <col min="361" max="362" width="15.9140625" style="271" bestFit="1" customWidth="1"/>
    <col min="363" max="364" width="14.83203125" style="271" bestFit="1" customWidth="1"/>
    <col min="365" max="365" width="15.33203125" style="271" bestFit="1" customWidth="1"/>
    <col min="366" max="366" width="17.4140625" style="271" bestFit="1" customWidth="1"/>
    <col min="367" max="367" width="15.9140625" style="271" bestFit="1" customWidth="1"/>
    <col min="368" max="368" width="14.83203125" style="271" bestFit="1" customWidth="1"/>
    <col min="369" max="369" width="15.9140625" style="271" bestFit="1" customWidth="1"/>
    <col min="370" max="370" width="14.83203125" style="271" bestFit="1" customWidth="1"/>
    <col min="371" max="373" width="15.9140625" style="271" bestFit="1" customWidth="1"/>
    <col min="374" max="377" width="14.83203125" style="271" bestFit="1" customWidth="1"/>
    <col min="378" max="378" width="15.9140625" style="271" bestFit="1" customWidth="1"/>
    <col min="379" max="382" width="14.83203125" style="271" bestFit="1" customWidth="1"/>
    <col min="383" max="383" width="13.4140625" style="271" bestFit="1" customWidth="1"/>
    <col min="384" max="384" width="14.83203125" style="271" bestFit="1" customWidth="1"/>
    <col min="385" max="385" width="19.9140625" style="271" bestFit="1" customWidth="1"/>
    <col min="386" max="386" width="15.9140625" style="271" bestFit="1" customWidth="1"/>
    <col min="387" max="390" width="14.83203125" style="271" bestFit="1" customWidth="1"/>
    <col min="391" max="391" width="15.33203125" style="271" bestFit="1" customWidth="1"/>
    <col min="392" max="392" width="17.4140625" style="271" bestFit="1" customWidth="1"/>
    <col min="393" max="393" width="17.33203125" style="271" bestFit="1" customWidth="1"/>
    <col min="394" max="394" width="14.83203125" style="271" bestFit="1" customWidth="1"/>
    <col min="395" max="395" width="15.9140625" style="271" bestFit="1" customWidth="1"/>
    <col min="396" max="397" width="14.83203125" style="271" bestFit="1" customWidth="1"/>
    <col min="398" max="398" width="15.9140625" style="271" bestFit="1" customWidth="1"/>
    <col min="399" max="400" width="14.83203125" style="271" bestFit="1" customWidth="1"/>
    <col min="401" max="401" width="17.4140625" style="271" bestFit="1" customWidth="1"/>
    <col min="402" max="404" width="15.9140625" style="271" bestFit="1" customWidth="1"/>
    <col min="405" max="405" width="15.33203125" style="271" bestFit="1" customWidth="1"/>
    <col min="406" max="406" width="14.83203125" style="271" bestFit="1" customWidth="1"/>
    <col min="407" max="407" width="17.4140625" style="271" bestFit="1" customWidth="1"/>
    <col min="408" max="410" width="14.83203125" style="271" bestFit="1" customWidth="1"/>
    <col min="411" max="412" width="15.9140625" style="271" bestFit="1" customWidth="1"/>
    <col min="413" max="415" width="14.83203125" style="271" bestFit="1" customWidth="1"/>
    <col min="416" max="416" width="17.4140625" style="271" bestFit="1" customWidth="1"/>
    <col min="417" max="417" width="14.83203125" style="271" bestFit="1" customWidth="1"/>
    <col min="418" max="418" width="15.9140625" style="271" bestFit="1" customWidth="1"/>
    <col min="419" max="419" width="14.83203125" style="271" bestFit="1" customWidth="1"/>
    <col min="420" max="421" width="15.9140625" style="271" bestFit="1" customWidth="1"/>
    <col min="422" max="425" width="14.83203125" style="271" bestFit="1" customWidth="1"/>
    <col min="426" max="427" width="15.9140625" style="271" bestFit="1" customWidth="1"/>
    <col min="428" max="428" width="14.83203125" style="271" bestFit="1" customWidth="1"/>
    <col min="429" max="429" width="15.9140625" style="271" bestFit="1" customWidth="1"/>
    <col min="430" max="432" width="14.83203125" style="271" bestFit="1" customWidth="1"/>
    <col min="433" max="433" width="15.33203125" style="271" bestFit="1" customWidth="1"/>
    <col min="434" max="434" width="17.4140625" style="271" bestFit="1" customWidth="1"/>
    <col min="435" max="436" width="14.83203125" style="271" bestFit="1" customWidth="1"/>
    <col min="437" max="438" width="15.9140625" style="271" bestFit="1" customWidth="1"/>
    <col min="439" max="439" width="14.83203125" style="271" bestFit="1" customWidth="1"/>
    <col min="440" max="440" width="15.9140625" style="271" bestFit="1" customWidth="1"/>
    <col min="441" max="441" width="14.83203125" style="271" bestFit="1" customWidth="1"/>
    <col min="442" max="442" width="15.9140625" style="271" bestFit="1" customWidth="1"/>
    <col min="443" max="443" width="14.83203125" style="271" bestFit="1" customWidth="1"/>
    <col min="444" max="444" width="15.9140625" style="271" bestFit="1" customWidth="1"/>
    <col min="445" max="446" width="14.83203125" style="271" bestFit="1" customWidth="1"/>
    <col min="447" max="447" width="15.9140625" style="271" bestFit="1" customWidth="1"/>
    <col min="448" max="448" width="14.83203125" style="271" bestFit="1" customWidth="1"/>
    <col min="449" max="449" width="15.9140625" style="271" bestFit="1" customWidth="1"/>
    <col min="450" max="452" width="14.83203125" style="271" bestFit="1" customWidth="1"/>
    <col min="453" max="454" width="15.9140625" style="271" bestFit="1" customWidth="1"/>
    <col min="455" max="459" width="14.83203125" style="271" bestFit="1" customWidth="1"/>
    <col min="460" max="460" width="17.4140625" style="271" bestFit="1" customWidth="1"/>
    <col min="461" max="461" width="14.83203125" style="271" bestFit="1" customWidth="1"/>
    <col min="462" max="462" width="15.9140625" style="271" bestFit="1" customWidth="1"/>
    <col min="463" max="464" width="14.83203125" style="271" bestFit="1" customWidth="1"/>
    <col min="465" max="465" width="15.9140625" style="271" bestFit="1" customWidth="1"/>
    <col min="466" max="466" width="14.83203125" style="271" bestFit="1" customWidth="1"/>
    <col min="467" max="468" width="15.9140625" style="271" bestFit="1" customWidth="1"/>
    <col min="469" max="472" width="14.83203125" style="271" bestFit="1" customWidth="1"/>
    <col min="473" max="473" width="17.4140625" style="271" bestFit="1" customWidth="1"/>
    <col min="474" max="474" width="15.9140625" style="271" bestFit="1" customWidth="1"/>
    <col min="475" max="475" width="14.83203125" style="271" bestFit="1" customWidth="1"/>
    <col min="476" max="476" width="15.9140625" style="271" bestFit="1" customWidth="1"/>
    <col min="477" max="478" width="14.83203125" style="271" bestFit="1" customWidth="1"/>
    <col min="479" max="479" width="15.9140625" style="271" bestFit="1" customWidth="1"/>
    <col min="480" max="481" width="14.83203125" style="271" bestFit="1" customWidth="1"/>
    <col min="482" max="483" width="15.9140625" style="271" bestFit="1" customWidth="1"/>
    <col min="484" max="492" width="14.83203125" style="271" bestFit="1" customWidth="1"/>
    <col min="493" max="493" width="17.4140625" style="271" bestFit="1" customWidth="1"/>
    <col min="494" max="499" width="14.83203125" style="271" bestFit="1" customWidth="1"/>
    <col min="500" max="500" width="15.9140625" style="271" bestFit="1" customWidth="1"/>
    <col min="501" max="503" width="14.83203125" style="271" bestFit="1" customWidth="1"/>
    <col min="504" max="504" width="16.4140625" style="271" bestFit="1" customWidth="1"/>
    <col min="505" max="506" width="14.83203125" style="271" bestFit="1" customWidth="1"/>
    <col min="507" max="507" width="15.9140625" style="271" bestFit="1" customWidth="1"/>
    <col min="508" max="513" width="14.83203125" style="271" bestFit="1" customWidth="1"/>
    <col min="514" max="514" width="15.9140625" style="271" bestFit="1" customWidth="1"/>
    <col min="515" max="516" width="14.83203125" style="271" bestFit="1" customWidth="1"/>
    <col min="517" max="517" width="16.1640625" style="271" bestFit="1" customWidth="1"/>
    <col min="518" max="518" width="14.83203125" style="271" bestFit="1" customWidth="1"/>
    <col min="519" max="519" width="15.9140625" style="271" bestFit="1" customWidth="1"/>
    <col min="520" max="521" width="14.83203125" style="271" bestFit="1" customWidth="1"/>
    <col min="522" max="522" width="15.9140625" style="271" bestFit="1" customWidth="1"/>
    <col min="523" max="526" width="14.83203125" style="271" bestFit="1" customWidth="1"/>
    <col min="527" max="527" width="17.4140625" style="271" bestFit="1" customWidth="1"/>
    <col min="528" max="529" width="14.83203125" style="271" bestFit="1" customWidth="1"/>
    <col min="530" max="530" width="17.08203125" style="271" bestFit="1" customWidth="1"/>
    <col min="531" max="531" width="15.9140625" style="271" bestFit="1" customWidth="1"/>
    <col min="532" max="533" width="14.83203125" style="271" bestFit="1" customWidth="1"/>
    <col min="534" max="534" width="15.9140625" style="271" bestFit="1" customWidth="1"/>
    <col min="535" max="535" width="14.83203125" style="271" bestFit="1" customWidth="1"/>
    <col min="536" max="536" width="15.9140625" style="271" bestFit="1" customWidth="1"/>
    <col min="537" max="542" width="14.83203125" style="271" bestFit="1" customWidth="1"/>
    <col min="543" max="543" width="16.9140625" style="271" bestFit="1" customWidth="1"/>
    <col min="544" max="544" width="14.83203125" style="271" bestFit="1" customWidth="1"/>
    <col min="545" max="546" width="15.9140625" style="271" bestFit="1" customWidth="1"/>
    <col min="547" max="548" width="14.83203125" style="271" bestFit="1" customWidth="1"/>
    <col min="549" max="549" width="17.4140625" style="271" bestFit="1" customWidth="1"/>
    <col min="550" max="553" width="14.83203125" style="271" bestFit="1" customWidth="1"/>
    <col min="554" max="554" width="15.9140625" style="271" bestFit="1" customWidth="1"/>
    <col min="555" max="556" width="14.83203125" style="271" bestFit="1" customWidth="1"/>
    <col min="557" max="557" width="15.9140625" style="271" bestFit="1" customWidth="1"/>
    <col min="558" max="558" width="14.83203125" style="271" bestFit="1" customWidth="1"/>
    <col min="559" max="559" width="15.33203125" style="271" bestFit="1" customWidth="1"/>
    <col min="560" max="560" width="17.4140625" style="271" bestFit="1" customWidth="1"/>
    <col min="561" max="562" width="14.83203125" style="271" bestFit="1" customWidth="1"/>
    <col min="563" max="563" width="15.9140625" style="271" bestFit="1" customWidth="1"/>
    <col min="564" max="564" width="13.4140625" style="271" bestFit="1" customWidth="1"/>
    <col min="565" max="565" width="14.83203125" style="271" bestFit="1" customWidth="1"/>
    <col min="566" max="566" width="15.9140625" style="271" bestFit="1" customWidth="1"/>
    <col min="567" max="570" width="14.83203125" style="271" bestFit="1" customWidth="1"/>
    <col min="571" max="571" width="15.9140625" style="271" bestFit="1" customWidth="1"/>
    <col min="572" max="572" width="14.83203125" style="271" bestFit="1" customWidth="1"/>
    <col min="573" max="573" width="15.9140625" style="271" bestFit="1" customWidth="1"/>
    <col min="574" max="577" width="14.83203125" style="271" bestFit="1" customWidth="1"/>
    <col min="578" max="578" width="16.4140625" style="271" bestFit="1" customWidth="1"/>
    <col min="579" max="580" width="14.83203125" style="271" bestFit="1" customWidth="1"/>
    <col min="581" max="581" width="14.4140625" style="271" customWidth="1"/>
    <col min="582" max="582" width="17.4140625" style="271" bestFit="1" customWidth="1"/>
    <col min="583" max="584" width="14.83203125" style="271" bestFit="1" customWidth="1"/>
    <col min="585" max="588" width="15.9140625" style="271" bestFit="1" customWidth="1"/>
    <col min="589" max="589" width="15.1640625" style="271" bestFit="1" customWidth="1"/>
    <col min="590" max="590" width="14.83203125" style="271" bestFit="1" customWidth="1"/>
    <col min="591" max="591" width="16.4140625" style="271" bestFit="1" customWidth="1"/>
    <col min="592" max="592" width="14.83203125" style="271" bestFit="1" customWidth="1"/>
    <col min="593" max="593" width="15.9140625" style="271" bestFit="1" customWidth="1"/>
    <col min="594" max="595" width="14.83203125" style="271" bestFit="1" customWidth="1"/>
    <col min="596" max="596" width="15.33203125" style="271" bestFit="1" customWidth="1"/>
    <col min="597" max="597" width="19.4140625" style="271" bestFit="1" customWidth="1"/>
    <col min="598" max="598" width="15.9140625" style="271" bestFit="1" customWidth="1"/>
    <col min="599" max="602" width="14.83203125" style="271" bestFit="1" customWidth="1"/>
    <col min="603" max="606" width="15.9140625" style="271" bestFit="1" customWidth="1"/>
    <col min="607" max="607" width="14.83203125" style="271" bestFit="1" customWidth="1"/>
    <col min="608" max="608" width="15.9140625" style="271" bestFit="1" customWidth="1"/>
    <col min="609" max="609" width="14.83203125" style="271" bestFit="1" customWidth="1"/>
    <col min="610" max="614" width="15.9140625" style="271" bestFit="1" customWidth="1"/>
    <col min="615" max="615" width="14.83203125" style="271" bestFit="1" customWidth="1"/>
    <col min="616" max="617" width="15.9140625" style="271" bestFit="1" customWidth="1"/>
    <col min="618" max="621" width="14.83203125" style="271" bestFit="1" customWidth="1"/>
    <col min="622" max="622" width="16.4140625" style="271" bestFit="1" customWidth="1"/>
    <col min="623" max="623" width="14.83203125" style="271" bestFit="1" customWidth="1"/>
    <col min="624" max="624" width="15.83203125" style="271" bestFit="1" customWidth="1"/>
    <col min="625" max="625" width="15.9140625" style="271" bestFit="1" customWidth="1"/>
    <col min="626" max="626" width="15.4140625" style="271" bestFit="1" customWidth="1"/>
    <col min="627" max="628" width="14.83203125" style="271" bestFit="1" customWidth="1"/>
    <col min="629" max="629" width="15.33203125" style="271" bestFit="1" customWidth="1"/>
    <col min="630" max="630" width="17.4140625" style="271" bestFit="1" customWidth="1"/>
    <col min="631" max="631" width="14.83203125" style="271" bestFit="1" customWidth="1"/>
    <col min="632" max="636" width="15.9140625" style="271" bestFit="1" customWidth="1"/>
    <col min="637" max="638" width="14.83203125" style="271" bestFit="1" customWidth="1"/>
    <col min="639" max="640" width="15.9140625" style="271" bestFit="1" customWidth="1"/>
    <col min="641" max="647" width="14.83203125" style="271" bestFit="1" customWidth="1"/>
    <col min="648" max="648" width="16.4140625" style="271" bestFit="1" customWidth="1"/>
    <col min="649" max="651" width="14.83203125" style="271" bestFit="1" customWidth="1"/>
    <col min="652" max="652" width="15.33203125" style="271" bestFit="1" customWidth="1"/>
    <col min="653" max="653" width="17.4140625" style="271" bestFit="1" customWidth="1"/>
    <col min="654" max="654" width="14.83203125" style="271" bestFit="1" customWidth="1"/>
    <col min="655" max="655" width="15.9140625" style="271" bestFit="1" customWidth="1"/>
    <col min="656" max="656" width="14.83203125" style="271" bestFit="1" customWidth="1"/>
    <col min="657" max="657" width="15.9140625" style="271" bestFit="1" customWidth="1"/>
    <col min="658" max="658" width="14.83203125" style="271" bestFit="1" customWidth="1"/>
    <col min="659" max="659" width="15.9140625" style="271" bestFit="1" customWidth="1"/>
    <col min="660" max="660" width="14.83203125" style="271" bestFit="1" customWidth="1"/>
    <col min="661" max="663" width="15.9140625" style="271" bestFit="1" customWidth="1"/>
    <col min="664" max="665" width="14.83203125" style="271" bestFit="1" customWidth="1"/>
    <col min="666" max="666" width="15.08203125" style="271" bestFit="1" customWidth="1"/>
    <col min="667" max="669" width="14.83203125" style="271" bestFit="1" customWidth="1"/>
    <col min="670" max="670" width="15.9140625" style="271" bestFit="1" customWidth="1"/>
    <col min="671" max="676" width="14.83203125" style="271" bestFit="1" customWidth="1"/>
    <col min="677" max="677" width="15.9140625" style="271" bestFit="1" customWidth="1"/>
    <col min="678" max="684" width="14.83203125" style="271" bestFit="1" customWidth="1"/>
    <col min="685" max="685" width="15.9140625" style="271" bestFit="1" customWidth="1"/>
    <col min="686" max="686" width="17.4140625" style="271" bestFit="1" customWidth="1"/>
    <col min="687" max="687" width="14.83203125" style="271" bestFit="1" customWidth="1"/>
    <col min="688" max="690" width="15.9140625" style="271" bestFit="1" customWidth="1"/>
    <col min="691" max="692" width="14.83203125" style="271" bestFit="1" customWidth="1"/>
    <col min="693" max="695" width="15.9140625" style="271" bestFit="1" customWidth="1"/>
    <col min="696" max="707" width="14.83203125" style="271" bestFit="1" customWidth="1"/>
    <col min="708" max="708" width="15.9140625" style="271" bestFit="1" customWidth="1"/>
    <col min="709" max="713" width="14.83203125" style="271" bestFit="1" customWidth="1"/>
    <col min="714" max="714" width="15.33203125" style="271" bestFit="1" customWidth="1"/>
    <col min="715" max="715" width="17.4140625" style="271" bestFit="1" customWidth="1"/>
    <col min="716" max="717" width="14.83203125" style="271" bestFit="1" customWidth="1"/>
    <col min="718" max="719" width="15.9140625" style="271" bestFit="1" customWidth="1"/>
    <col min="720" max="722" width="14.83203125" style="271" bestFit="1" customWidth="1"/>
    <col min="723" max="723" width="15.9140625" style="271" bestFit="1" customWidth="1"/>
    <col min="724" max="724" width="14.83203125" style="271" bestFit="1" customWidth="1"/>
    <col min="725" max="727" width="15.9140625" style="271" bestFit="1" customWidth="1"/>
    <col min="728" max="733" width="14.83203125" style="271" bestFit="1" customWidth="1"/>
    <col min="734" max="734" width="15.9140625" style="271" bestFit="1" customWidth="1"/>
    <col min="735" max="735" width="16.1640625" style="271" bestFit="1" customWidth="1"/>
    <col min="736" max="740" width="14.83203125" style="271" bestFit="1" customWidth="1"/>
    <col min="741" max="741" width="17.4140625" style="271" bestFit="1" customWidth="1"/>
    <col min="742" max="748" width="14.83203125" style="271" bestFit="1" customWidth="1"/>
    <col min="749" max="749" width="14.4140625" style="271" bestFit="1" customWidth="1"/>
    <col min="750" max="750" width="17.4140625" style="271" bestFit="1" customWidth="1"/>
    <col min="751" max="751" width="14.83203125" style="271" bestFit="1" customWidth="1"/>
    <col min="752" max="752" width="15.9140625" style="271" bestFit="1" customWidth="1"/>
    <col min="753" max="754" width="14.83203125" style="271" bestFit="1" customWidth="1"/>
    <col min="755" max="755" width="15.9140625" style="271" bestFit="1" customWidth="1"/>
    <col min="756" max="756" width="15.83203125" style="271" bestFit="1" customWidth="1"/>
    <col min="757" max="758" width="14.83203125" style="271" bestFit="1" customWidth="1"/>
    <col min="759" max="759" width="15.9140625" style="271" bestFit="1" customWidth="1"/>
    <col min="760" max="760" width="14.83203125" style="271" bestFit="1" customWidth="1"/>
    <col min="761" max="761" width="18.33203125" style="271" bestFit="1" customWidth="1"/>
    <col min="762" max="763" width="14.83203125" style="271" bestFit="1" customWidth="1"/>
    <col min="764" max="764" width="16.9140625" style="271" bestFit="1" customWidth="1"/>
    <col min="765" max="767" width="14.83203125" style="271" bestFit="1" customWidth="1"/>
    <col min="768" max="769" width="15.9140625" style="271" bestFit="1" customWidth="1"/>
    <col min="770" max="771" width="14.83203125" style="271" bestFit="1" customWidth="1"/>
    <col min="772" max="772" width="15.9140625" style="271" bestFit="1" customWidth="1"/>
    <col min="773" max="773" width="14.83203125" style="271" bestFit="1" customWidth="1"/>
    <col min="774" max="774" width="15.9140625" style="271" bestFit="1" customWidth="1"/>
    <col min="775" max="779" width="14.83203125" style="271" bestFit="1" customWidth="1"/>
    <col min="780" max="780" width="15.4140625" style="271" bestFit="1" customWidth="1"/>
    <col min="781" max="783" width="14.83203125" style="271" bestFit="1" customWidth="1"/>
    <col min="784" max="785" width="15.9140625" style="271" bestFit="1" customWidth="1"/>
    <col min="786" max="786" width="16.4140625" style="271" bestFit="1" customWidth="1"/>
    <col min="787" max="789" width="14.83203125" style="271" bestFit="1" customWidth="1"/>
    <col min="790" max="790" width="15.33203125" style="271" bestFit="1" customWidth="1"/>
    <col min="791" max="791" width="14.83203125" style="271" bestFit="1" customWidth="1"/>
    <col min="792" max="792" width="18.08203125" style="271" bestFit="1" customWidth="1"/>
    <col min="793" max="793" width="17.4140625" style="271" bestFit="1" customWidth="1"/>
    <col min="794" max="796" width="15.9140625" style="271" bestFit="1" customWidth="1"/>
    <col min="797" max="799" width="14.83203125" style="271" bestFit="1" customWidth="1"/>
    <col min="800" max="800" width="15.33203125" style="271" bestFit="1" customWidth="1"/>
    <col min="801" max="801" width="17.4140625" style="271" bestFit="1" customWidth="1"/>
    <col min="802" max="803" width="15.9140625" style="271" bestFit="1" customWidth="1"/>
    <col min="804" max="805" width="14.83203125" style="271" bestFit="1" customWidth="1"/>
    <col min="806" max="806" width="15.9140625" style="271" bestFit="1" customWidth="1"/>
    <col min="807" max="811" width="14.83203125" style="271" bestFit="1" customWidth="1"/>
    <col min="812" max="812" width="15.9140625" style="271" bestFit="1" customWidth="1"/>
    <col min="813" max="817" width="14.83203125" style="271" bestFit="1" customWidth="1"/>
    <col min="818" max="818" width="16.4140625" style="271" bestFit="1" customWidth="1"/>
    <col min="819" max="820" width="14.83203125" style="271" bestFit="1" customWidth="1"/>
    <col min="821" max="821" width="17.4140625" style="271" bestFit="1" customWidth="1"/>
    <col min="822" max="823" width="15.9140625" style="271" bestFit="1" customWidth="1"/>
    <col min="824" max="825" width="14.83203125" style="271" bestFit="1" customWidth="1"/>
    <col min="826" max="826" width="15.9140625" style="271" bestFit="1" customWidth="1"/>
    <col min="827" max="829" width="14.83203125" style="271" bestFit="1" customWidth="1"/>
    <col min="830" max="830" width="15.4140625" style="271" bestFit="1" customWidth="1"/>
    <col min="831" max="831" width="16.4140625" style="271" bestFit="1" customWidth="1"/>
    <col min="832" max="832" width="15.9140625" style="271" bestFit="1" customWidth="1"/>
    <col min="833" max="834" width="14.83203125" style="271" bestFit="1" customWidth="1"/>
    <col min="835" max="835" width="15.9140625" style="271" bestFit="1" customWidth="1"/>
    <col min="836" max="842" width="14.83203125" style="271" bestFit="1" customWidth="1"/>
    <col min="843" max="843" width="17.4140625" style="271" bestFit="1" customWidth="1"/>
    <col min="844" max="844" width="15.9140625" style="271" bestFit="1" customWidth="1"/>
    <col min="845" max="853" width="14.83203125" style="271" bestFit="1" customWidth="1"/>
    <col min="854" max="854" width="16.33203125" style="271" bestFit="1" customWidth="1"/>
    <col min="855" max="855" width="14.83203125" style="271" bestFit="1" customWidth="1"/>
    <col min="856" max="856" width="17.4140625" style="271" bestFit="1" customWidth="1"/>
    <col min="857" max="859" width="14.83203125" style="271" bestFit="1" customWidth="1"/>
    <col min="860" max="860" width="15.9140625" style="271" bestFit="1" customWidth="1"/>
    <col min="861" max="866" width="14.83203125" style="271" bestFit="1" customWidth="1"/>
    <col min="867" max="867" width="17.4140625" style="271" bestFit="1" customWidth="1"/>
    <col min="868" max="868" width="15.9140625" style="271" bestFit="1" customWidth="1"/>
    <col min="869" max="870" width="14.83203125" style="271" bestFit="1" customWidth="1"/>
    <col min="871" max="871" width="15.9140625" style="271" bestFit="1" customWidth="1"/>
    <col min="872" max="872" width="17.4140625" style="271" bestFit="1" customWidth="1"/>
    <col min="873" max="874" width="14.83203125" style="271" bestFit="1" customWidth="1"/>
    <col min="875" max="876" width="17.4140625" style="271" bestFit="1" customWidth="1"/>
    <col min="877" max="877" width="14.83203125" style="271" bestFit="1" customWidth="1"/>
    <col min="878" max="878" width="15.9140625" style="271" bestFit="1" customWidth="1"/>
    <col min="879" max="879" width="16.4140625" style="271" bestFit="1" customWidth="1"/>
    <col min="880" max="891" width="14.83203125" style="271" bestFit="1" customWidth="1"/>
    <col min="892" max="892" width="15.9140625" style="271" bestFit="1" customWidth="1"/>
    <col min="893" max="895" width="14.83203125" style="271" bestFit="1" customWidth="1"/>
    <col min="896" max="896" width="15.9140625" style="271" bestFit="1" customWidth="1"/>
    <col min="897" max="897" width="14.83203125" style="271" bestFit="1" customWidth="1"/>
    <col min="898" max="898" width="19.4140625" style="271" customWidth="1"/>
    <col min="899" max="899" width="20" style="271" customWidth="1"/>
    <col min="900" max="900" width="13.4140625" style="271" bestFit="1" customWidth="1"/>
    <col min="901" max="901" width="8.83203125" style="277"/>
    <col min="902" max="16384" width="8.83203125" style="271"/>
  </cols>
  <sheetData>
    <row r="1" spans="1:903" x14ac:dyDescent="1.1000000000000001">
      <c r="C1" s="271">
        <v>1</v>
      </c>
      <c r="DA1" s="271">
        <v>2</v>
      </c>
      <c r="EV1" s="271">
        <v>3</v>
      </c>
      <c r="GX1" s="271">
        <v>4</v>
      </c>
      <c r="JQ1" s="271">
        <v>5</v>
      </c>
      <c r="ME1" s="271">
        <v>6</v>
      </c>
      <c r="OZ1" s="271">
        <v>7</v>
      </c>
      <c r="RY1" s="271">
        <v>8</v>
      </c>
      <c r="VI1" s="271">
        <v>9</v>
      </c>
      <c r="YT1" s="271">
        <v>10</v>
      </c>
      <c r="ABM1" s="271">
        <v>11</v>
      </c>
      <c r="AEO1" s="271">
        <v>12</v>
      </c>
      <c r="AHO1" s="271" t="s">
        <v>2101</v>
      </c>
    </row>
    <row r="2" spans="1:903" x14ac:dyDescent="1.1000000000000001">
      <c r="C2" s="271" t="s">
        <v>1185</v>
      </c>
      <c r="AA2" s="271" t="s">
        <v>1184</v>
      </c>
      <c r="AS2" s="271" t="s">
        <v>1188</v>
      </c>
      <c r="BA2" s="271" t="s">
        <v>1189</v>
      </c>
      <c r="BH2" s="271" t="s">
        <v>1186</v>
      </c>
      <c r="BW2" s="271" t="s">
        <v>1187</v>
      </c>
      <c r="CF2" s="271" t="s">
        <v>1190</v>
      </c>
      <c r="CS2" s="271" t="s">
        <v>1191</v>
      </c>
      <c r="DA2" s="271" t="s">
        <v>1194</v>
      </c>
      <c r="DL2" s="271" t="s">
        <v>1192</v>
      </c>
      <c r="DU2" s="271" t="s">
        <v>1193</v>
      </c>
      <c r="ED2" s="271" t="s">
        <v>1195</v>
      </c>
      <c r="EM2" s="271" t="s">
        <v>1196</v>
      </c>
      <c r="EV2" s="271" t="s">
        <v>1197</v>
      </c>
      <c r="FH2" s="271" t="s">
        <v>1198</v>
      </c>
      <c r="FP2" s="271" t="s">
        <v>1199</v>
      </c>
      <c r="GD2" s="271" t="s">
        <v>1200</v>
      </c>
      <c r="GP2" s="271" t="s">
        <v>1201</v>
      </c>
      <c r="GX2" s="271" t="s">
        <v>1202</v>
      </c>
      <c r="HB2" s="271" t="s">
        <v>1203</v>
      </c>
      <c r="HI2" s="271" t="s">
        <v>1204</v>
      </c>
      <c r="HQ2" s="271" t="s">
        <v>1205</v>
      </c>
      <c r="IG2" s="271" t="s">
        <v>1206</v>
      </c>
      <c r="IR2" s="271" t="s">
        <v>1207</v>
      </c>
      <c r="JD2" s="271" t="s">
        <v>1208</v>
      </c>
      <c r="JJ2" s="271" t="s">
        <v>1209</v>
      </c>
      <c r="JQ2" s="271" t="s">
        <v>1213</v>
      </c>
      <c r="JY2" s="271" t="s">
        <v>1210</v>
      </c>
      <c r="KN2" s="271" t="s">
        <v>1211</v>
      </c>
      <c r="KW2" s="271" t="s">
        <v>1212</v>
      </c>
      <c r="LE2" s="271" t="s">
        <v>1214</v>
      </c>
      <c r="LP2" s="271" t="s">
        <v>1215</v>
      </c>
      <c r="LS2" s="271" t="s">
        <v>1216</v>
      </c>
      <c r="LU2" s="271" t="s">
        <v>1217</v>
      </c>
      <c r="ME2" s="271" t="s">
        <v>1218</v>
      </c>
      <c r="MQ2" s="271" t="s">
        <v>1219</v>
      </c>
      <c r="NB2" s="271" t="s">
        <v>1220</v>
      </c>
      <c r="NN2" s="271" t="s">
        <v>1221</v>
      </c>
      <c r="NU2" s="271" t="s">
        <v>1222</v>
      </c>
      <c r="OB2" s="271" t="s">
        <v>1223</v>
      </c>
      <c r="OK2" s="271" t="s">
        <v>1224</v>
      </c>
      <c r="OQ2" s="271" t="s">
        <v>1225</v>
      </c>
      <c r="OZ2" s="271" t="s">
        <v>1226</v>
      </c>
      <c r="PR2" s="271" t="s">
        <v>1227</v>
      </c>
      <c r="QR2" s="271" t="s">
        <v>1228</v>
      </c>
      <c r="RE2" s="271" t="s">
        <v>1229</v>
      </c>
      <c r="RY2" s="271" t="s">
        <v>1232</v>
      </c>
      <c r="SM2" s="271" t="s">
        <v>1230</v>
      </c>
      <c r="SY2" s="271" t="s">
        <v>1231</v>
      </c>
      <c r="TG2" s="271" t="s">
        <v>1233</v>
      </c>
      <c r="TY2" s="271" t="s">
        <v>1234</v>
      </c>
      <c r="UH2" s="271" t="s">
        <v>1235</v>
      </c>
      <c r="UN2" s="271" t="s">
        <v>1236</v>
      </c>
      <c r="VI2" s="271" t="s">
        <v>1237</v>
      </c>
      <c r="VY2" s="271" t="s">
        <v>1238</v>
      </c>
      <c r="XF2" s="271" t="s">
        <v>1239</v>
      </c>
      <c r="YC2" s="271" t="s">
        <v>1240</v>
      </c>
      <c r="YT2" s="271" t="s">
        <v>1241</v>
      </c>
      <c r="ZA2" s="271" t="s">
        <v>1242</v>
      </c>
      <c r="ZJ2" s="271" t="s">
        <v>1243</v>
      </c>
      <c r="AAF2" s="271" t="s">
        <v>1244</v>
      </c>
      <c r="AAM2" s="271" t="s">
        <v>1245</v>
      </c>
      <c r="ABM2" s="271" t="s">
        <v>1246</v>
      </c>
      <c r="ABV2" s="271" t="s">
        <v>1247</v>
      </c>
      <c r="ACG2" s="271" t="s">
        <v>1248</v>
      </c>
      <c r="ADD2" s="271" t="s">
        <v>1249</v>
      </c>
      <c r="ADM2" s="271" t="s">
        <v>1250</v>
      </c>
      <c r="ADP2" s="271" t="s">
        <v>1251</v>
      </c>
      <c r="ADU2" s="271" t="s">
        <v>1252</v>
      </c>
      <c r="AEO2" s="271" t="s">
        <v>1253</v>
      </c>
      <c r="AEY2" s="271" t="s">
        <v>1254</v>
      </c>
      <c r="AFL2" s="271" t="s">
        <v>1255</v>
      </c>
      <c r="AFX2" s="271" t="s">
        <v>1256</v>
      </c>
      <c r="AGI2" s="271" t="s">
        <v>1257</v>
      </c>
      <c r="AGQ2" s="271" t="s">
        <v>1258</v>
      </c>
      <c r="AHH2" s="271" t="s">
        <v>1259</v>
      </c>
    </row>
    <row r="3" spans="1:903" s="270" customFormat="1" x14ac:dyDescent="1.1000000000000001">
      <c r="C3" s="296" t="s">
        <v>2285</v>
      </c>
      <c r="D3" s="296" t="s">
        <v>2293</v>
      </c>
      <c r="E3" s="296" t="s">
        <v>2301</v>
      </c>
      <c r="F3" s="296" t="s">
        <v>2308</v>
      </c>
      <c r="G3" s="296" t="s">
        <v>2313</v>
      </c>
      <c r="H3" s="296" t="s">
        <v>2317</v>
      </c>
      <c r="I3" s="296" t="s">
        <v>2321</v>
      </c>
      <c r="J3" s="296" t="s">
        <v>2325</v>
      </c>
      <c r="K3" s="296" t="s">
        <v>2329</v>
      </c>
      <c r="L3" s="296" t="s">
        <v>2333</v>
      </c>
      <c r="M3" s="296" t="s">
        <v>2337</v>
      </c>
      <c r="N3" s="296" t="s">
        <v>2342</v>
      </c>
      <c r="O3" s="296" t="s">
        <v>2346</v>
      </c>
      <c r="P3" s="296" t="s">
        <v>2350</v>
      </c>
      <c r="Q3" s="296" t="s">
        <v>2354</v>
      </c>
      <c r="R3" s="296" t="s">
        <v>2358</v>
      </c>
      <c r="S3" s="296" t="s">
        <v>2362</v>
      </c>
      <c r="T3" s="296" t="s">
        <v>2366</v>
      </c>
      <c r="U3" s="296" t="s">
        <v>2370</v>
      </c>
      <c r="V3" s="296" t="s">
        <v>2374</v>
      </c>
      <c r="W3" s="296" t="s">
        <v>2378</v>
      </c>
      <c r="X3" s="296" t="s">
        <v>2382</v>
      </c>
      <c r="Y3" s="296" t="s">
        <v>2386</v>
      </c>
      <c r="Z3" s="296" t="s">
        <v>2390</v>
      </c>
      <c r="AA3" s="296" t="s">
        <v>2601</v>
      </c>
      <c r="AB3" s="296" t="s">
        <v>2605</v>
      </c>
      <c r="AC3" s="296" t="s">
        <v>2609</v>
      </c>
      <c r="AD3" s="296" t="s">
        <v>2613</v>
      </c>
      <c r="AE3" s="296" t="s">
        <v>2617</v>
      </c>
      <c r="AF3" s="296" t="s">
        <v>2621</v>
      </c>
      <c r="AG3" s="296" t="s">
        <v>2625</v>
      </c>
      <c r="AH3" s="296" t="s">
        <v>2629</v>
      </c>
      <c r="AI3" s="296" t="s">
        <v>2633</v>
      </c>
      <c r="AJ3" s="296" t="s">
        <v>2637</v>
      </c>
      <c r="AK3" s="296" t="s">
        <v>2641</v>
      </c>
      <c r="AL3" s="296" t="s">
        <v>2645</v>
      </c>
      <c r="AM3" s="296" t="s">
        <v>2649</v>
      </c>
      <c r="AN3" s="296" t="s">
        <v>2653</v>
      </c>
      <c r="AO3" s="296" t="s">
        <v>2657</v>
      </c>
      <c r="AP3" s="296" t="s">
        <v>2661</v>
      </c>
      <c r="AQ3" s="296" t="s">
        <v>2665</v>
      </c>
      <c r="AR3" s="296" t="s">
        <v>2669</v>
      </c>
      <c r="AS3" s="296" t="s">
        <v>2477</v>
      </c>
      <c r="AT3" s="296" t="s">
        <v>2480</v>
      </c>
      <c r="AU3" s="296" t="s">
        <v>2484</v>
      </c>
      <c r="AV3" s="296" t="s">
        <v>2488</v>
      </c>
      <c r="AW3" s="296" t="s">
        <v>2492</v>
      </c>
      <c r="AX3" s="296" t="s">
        <v>2496</v>
      </c>
      <c r="AY3" s="296" t="s">
        <v>2500</v>
      </c>
      <c r="AZ3" s="296" t="s">
        <v>2504</v>
      </c>
      <c r="BA3" s="296" t="s">
        <v>2673</v>
      </c>
      <c r="BB3" s="296" t="s">
        <v>2677</v>
      </c>
      <c r="BC3" s="296" t="s">
        <v>2681</v>
      </c>
      <c r="BD3" s="296" t="s">
        <v>2685</v>
      </c>
      <c r="BE3" s="296" t="s">
        <v>2689</v>
      </c>
      <c r="BF3" s="296" t="s">
        <v>2693</v>
      </c>
      <c r="BG3" s="296" t="s">
        <v>2697</v>
      </c>
      <c r="BH3" s="296" t="s">
        <v>2508</v>
      </c>
      <c r="BI3" s="296" t="s">
        <v>2511</v>
      </c>
      <c r="BJ3" s="296" t="s">
        <v>2515</v>
      </c>
      <c r="BK3" s="296" t="s">
        <v>2519</v>
      </c>
      <c r="BL3" s="296" t="s">
        <v>2523</v>
      </c>
      <c r="BM3" s="296" t="s">
        <v>2527</v>
      </c>
      <c r="BN3" s="296" t="s">
        <v>2531</v>
      </c>
      <c r="BO3" s="296" t="s">
        <v>2535</v>
      </c>
      <c r="BP3" s="296" t="s">
        <v>2539</v>
      </c>
      <c r="BQ3" s="296" t="s">
        <v>2543</v>
      </c>
      <c r="BR3" s="296" t="s">
        <v>2547</v>
      </c>
      <c r="BS3" s="296" t="s">
        <v>2551</v>
      </c>
      <c r="BT3" s="296" t="s">
        <v>2555</v>
      </c>
      <c r="BU3" s="296" t="s">
        <v>2559</v>
      </c>
      <c r="BV3" s="296" t="s">
        <v>2563</v>
      </c>
      <c r="BW3" s="296" t="s">
        <v>2566</v>
      </c>
      <c r="BX3" s="296" t="s">
        <v>2569</v>
      </c>
      <c r="BY3" s="296" t="s">
        <v>2573</v>
      </c>
      <c r="BZ3" s="296" t="s">
        <v>2577</v>
      </c>
      <c r="CA3" s="296" t="s">
        <v>2581</v>
      </c>
      <c r="CB3" s="296" t="s">
        <v>2585</v>
      </c>
      <c r="CC3" s="296" t="s">
        <v>2589</v>
      </c>
      <c r="CD3" s="296" t="s">
        <v>2593</v>
      </c>
      <c r="CE3" s="296" t="s">
        <v>2597</v>
      </c>
      <c r="CF3" s="296" t="s">
        <v>2426</v>
      </c>
      <c r="CG3" s="296" t="s">
        <v>2429</v>
      </c>
      <c r="CH3" s="296" t="s">
        <v>2433</v>
      </c>
      <c r="CI3" s="296" t="s">
        <v>2437</v>
      </c>
      <c r="CJ3" s="296" t="s">
        <v>2441</v>
      </c>
      <c r="CK3" s="296" t="s">
        <v>2445</v>
      </c>
      <c r="CL3" s="296" t="s">
        <v>2449</v>
      </c>
      <c r="CM3" s="296" t="s">
        <v>2453</v>
      </c>
      <c r="CN3" s="296" t="s">
        <v>2457</v>
      </c>
      <c r="CO3" s="296" t="s">
        <v>2461</v>
      </c>
      <c r="CP3" s="296" t="s">
        <v>2465</v>
      </c>
      <c r="CQ3" s="296" t="s">
        <v>2469</v>
      </c>
      <c r="CR3" s="296" t="s">
        <v>2473</v>
      </c>
      <c r="CS3" s="296" t="s">
        <v>2395</v>
      </c>
      <c r="CT3" s="296" t="s">
        <v>2398</v>
      </c>
      <c r="CU3" s="296" t="s">
        <v>2402</v>
      </c>
      <c r="CV3" s="296" t="s">
        <v>2406</v>
      </c>
      <c r="CW3" s="296" t="s">
        <v>2410</v>
      </c>
      <c r="CX3" s="296" t="s">
        <v>2414</v>
      </c>
      <c r="CY3" s="296" t="s">
        <v>2418</v>
      </c>
      <c r="CZ3" s="296" t="s">
        <v>2422</v>
      </c>
      <c r="DA3" s="296" t="s">
        <v>2843</v>
      </c>
      <c r="DB3" s="296" t="s">
        <v>2846</v>
      </c>
      <c r="DC3" s="296" t="s">
        <v>2850</v>
      </c>
      <c r="DD3" s="296" t="s">
        <v>2854</v>
      </c>
      <c r="DE3" s="296" t="s">
        <v>2858</v>
      </c>
      <c r="DF3" s="296" t="s">
        <v>2862</v>
      </c>
      <c r="DG3" s="296" t="s">
        <v>2866</v>
      </c>
      <c r="DH3" s="296" t="s">
        <v>2870</v>
      </c>
      <c r="DI3" s="296" t="s">
        <v>2874</v>
      </c>
      <c r="DJ3" s="296" t="s">
        <v>2878</v>
      </c>
      <c r="DK3" s="296" t="s">
        <v>2882</v>
      </c>
      <c r="DL3" s="296" t="s">
        <v>2736</v>
      </c>
      <c r="DM3" s="296" t="s">
        <v>2740</v>
      </c>
      <c r="DN3" s="296" t="s">
        <v>2744</v>
      </c>
      <c r="DO3" s="296" t="s">
        <v>2748</v>
      </c>
      <c r="DP3" s="296" t="s">
        <v>2752</v>
      </c>
      <c r="DQ3" s="296" t="s">
        <v>2756</v>
      </c>
      <c r="DR3" s="296" t="s">
        <v>2760</v>
      </c>
      <c r="DS3" s="296" t="s">
        <v>2764</v>
      </c>
      <c r="DT3" s="296" t="s">
        <v>2768</v>
      </c>
      <c r="DU3" s="296" t="s">
        <v>2807</v>
      </c>
      <c r="DV3" s="296" t="s">
        <v>2811</v>
      </c>
      <c r="DW3" s="296" t="s">
        <v>2815</v>
      </c>
      <c r="DX3" s="296" t="s">
        <v>2819</v>
      </c>
      <c r="DY3" s="296" t="s">
        <v>2823</v>
      </c>
      <c r="DZ3" s="296" t="s">
        <v>2827</v>
      </c>
      <c r="EA3" s="296" t="s">
        <v>2831</v>
      </c>
      <c r="EB3" s="296" t="s">
        <v>2835</v>
      </c>
      <c r="EC3" s="296" t="s">
        <v>2839</v>
      </c>
      <c r="ED3" s="296" t="s">
        <v>2772</v>
      </c>
      <c r="EE3" s="296" t="s">
        <v>2775</v>
      </c>
      <c r="EF3" s="296" t="s">
        <v>2779</v>
      </c>
      <c r="EG3" s="296" t="s">
        <v>2783</v>
      </c>
      <c r="EH3" s="296" t="s">
        <v>2787</v>
      </c>
      <c r="EI3" s="296" t="s">
        <v>2791</v>
      </c>
      <c r="EJ3" s="296" t="s">
        <v>2795</v>
      </c>
      <c r="EK3" s="296" t="s">
        <v>2799</v>
      </c>
      <c r="EL3" s="296" t="s">
        <v>2803</v>
      </c>
      <c r="EM3" s="296" t="s">
        <v>2701</v>
      </c>
      <c r="EN3" s="296" t="s">
        <v>2704</v>
      </c>
      <c r="EO3" s="296" t="s">
        <v>2708</v>
      </c>
      <c r="EP3" s="296" t="s">
        <v>2712</v>
      </c>
      <c r="EQ3" s="296" t="s">
        <v>2716</v>
      </c>
      <c r="ER3" s="296" t="s">
        <v>2720</v>
      </c>
      <c r="ES3" s="296" t="s">
        <v>2724</v>
      </c>
      <c r="ET3" s="296" t="s">
        <v>2728</v>
      </c>
      <c r="EU3" s="296" t="s">
        <v>2732</v>
      </c>
      <c r="EV3" s="296" t="s">
        <v>3003</v>
      </c>
      <c r="EW3" s="296" t="s">
        <v>3006</v>
      </c>
      <c r="EX3" s="296" t="s">
        <v>3010</v>
      </c>
      <c r="EY3" s="296" t="s">
        <v>3014</v>
      </c>
      <c r="EZ3" s="296" t="s">
        <v>3018</v>
      </c>
      <c r="FA3" s="296" t="s">
        <v>3022</v>
      </c>
      <c r="FB3" s="296" t="s">
        <v>3026</v>
      </c>
      <c r="FC3" s="296" t="s">
        <v>3030</v>
      </c>
      <c r="FD3" s="296" t="s">
        <v>3034</v>
      </c>
      <c r="FE3" s="296" t="s">
        <v>3038</v>
      </c>
      <c r="FF3" s="296" t="s">
        <v>3042</v>
      </c>
      <c r="FG3" s="296" t="s">
        <v>3046</v>
      </c>
      <c r="FH3" s="296" t="s">
        <v>2886</v>
      </c>
      <c r="FI3" s="296" t="s">
        <v>2890</v>
      </c>
      <c r="FJ3" s="296" t="s">
        <v>2894</v>
      </c>
      <c r="FK3" s="296" t="s">
        <v>2898</v>
      </c>
      <c r="FL3" s="296" t="s">
        <v>2902</v>
      </c>
      <c r="FM3" s="296" t="s">
        <v>2906</v>
      </c>
      <c r="FN3" s="296" t="s">
        <v>2910</v>
      </c>
      <c r="FO3" s="296" t="s">
        <v>2913</v>
      </c>
      <c r="FP3" s="296" t="s">
        <v>2916</v>
      </c>
      <c r="FQ3" s="296" t="s">
        <v>2920</v>
      </c>
      <c r="FR3" s="296" t="s">
        <v>2924</v>
      </c>
      <c r="FS3" s="296" t="s">
        <v>2928</v>
      </c>
      <c r="FT3" s="296" t="s">
        <v>2932</v>
      </c>
      <c r="FU3" s="296" t="s">
        <v>2936</v>
      </c>
      <c r="FV3" s="296" t="s">
        <v>2940</v>
      </c>
      <c r="FW3" s="296" t="s">
        <v>2944</v>
      </c>
      <c r="FX3" s="296" t="s">
        <v>2948</v>
      </c>
      <c r="FY3" s="296" t="s">
        <v>2952</v>
      </c>
      <c r="FZ3" s="296" t="s">
        <v>2956</v>
      </c>
      <c r="GA3" s="296" t="s">
        <v>2960</v>
      </c>
      <c r="GB3" s="296" t="s">
        <v>2964</v>
      </c>
      <c r="GC3" s="296" t="s">
        <v>2968</v>
      </c>
      <c r="GD3" s="296" t="s">
        <v>3049</v>
      </c>
      <c r="GE3" s="296" t="s">
        <v>3052</v>
      </c>
      <c r="GF3" s="296" t="s">
        <v>3056</v>
      </c>
      <c r="GG3" s="296" t="s">
        <v>3060</v>
      </c>
      <c r="GH3" s="296" t="s">
        <v>3064</v>
      </c>
      <c r="GI3" s="296" t="s">
        <v>3068</v>
      </c>
      <c r="GJ3" s="296" t="s">
        <v>3072</v>
      </c>
      <c r="GK3" s="296" t="s">
        <v>3076</v>
      </c>
      <c r="GL3" s="296" t="s">
        <v>3080</v>
      </c>
      <c r="GM3" s="296" t="s">
        <v>3084</v>
      </c>
      <c r="GN3" s="296" t="s">
        <v>3088</v>
      </c>
      <c r="GO3" s="296" t="s">
        <v>3092</v>
      </c>
      <c r="GP3" s="296" t="s">
        <v>2972</v>
      </c>
      <c r="GQ3" s="296" t="s">
        <v>2975</v>
      </c>
      <c r="GR3" s="296" t="s">
        <v>2979</v>
      </c>
      <c r="GS3" s="296" t="s">
        <v>2983</v>
      </c>
      <c r="GT3" s="296" t="s">
        <v>2987</v>
      </c>
      <c r="GU3" s="296" t="s">
        <v>2991</v>
      </c>
      <c r="GV3" s="296" t="s">
        <v>2995</v>
      </c>
      <c r="GW3" s="296" t="s">
        <v>2999</v>
      </c>
      <c r="GX3" s="296" t="s">
        <v>3359</v>
      </c>
      <c r="GY3" s="296" t="s">
        <v>3362</v>
      </c>
      <c r="GZ3" s="296" t="s">
        <v>3366</v>
      </c>
      <c r="HA3" s="296" t="s">
        <v>3370</v>
      </c>
      <c r="HB3" s="296" t="s">
        <v>3096</v>
      </c>
      <c r="HC3" s="296" t="s">
        <v>3100</v>
      </c>
      <c r="HD3" s="296" t="s">
        <v>3104</v>
      </c>
      <c r="HE3" s="296" t="s">
        <v>3108</v>
      </c>
      <c r="HF3" s="296" t="s">
        <v>3112</v>
      </c>
      <c r="HG3" s="296" t="s">
        <v>3116</v>
      </c>
      <c r="HH3" s="296" t="s">
        <v>3120</v>
      </c>
      <c r="HI3" s="296" t="s">
        <v>3124</v>
      </c>
      <c r="HJ3" s="296" t="s">
        <v>3127</v>
      </c>
      <c r="HK3" s="296" t="s">
        <v>3131</v>
      </c>
      <c r="HL3" s="296" t="s">
        <v>3135</v>
      </c>
      <c r="HM3" s="296" t="s">
        <v>3139</v>
      </c>
      <c r="HN3" s="296" t="s">
        <v>3143</v>
      </c>
      <c r="HO3" s="296" t="s">
        <v>3147</v>
      </c>
      <c r="HP3" s="296" t="s">
        <v>3151</v>
      </c>
      <c r="HQ3" s="296" t="s">
        <v>3155</v>
      </c>
      <c r="HR3" s="296" t="s">
        <v>3158</v>
      </c>
      <c r="HS3" s="296" t="s">
        <v>3162</v>
      </c>
      <c r="HT3" s="296" t="s">
        <v>3166</v>
      </c>
      <c r="HU3" s="296" t="s">
        <v>3170</v>
      </c>
      <c r="HV3" s="296" t="s">
        <v>3174</v>
      </c>
      <c r="HW3" s="296" t="s">
        <v>3178</v>
      </c>
      <c r="HX3" s="296" t="s">
        <v>3182</v>
      </c>
      <c r="HY3" s="296" t="s">
        <v>3186</v>
      </c>
      <c r="HZ3" s="296" t="s">
        <v>3190</v>
      </c>
      <c r="IA3" s="296" t="s">
        <v>3194</v>
      </c>
      <c r="IB3" s="296" t="s">
        <v>3198</v>
      </c>
      <c r="IC3" s="296" t="s">
        <v>3202</v>
      </c>
      <c r="ID3" s="296" t="s">
        <v>3206</v>
      </c>
      <c r="IE3" s="296" t="s">
        <v>3210</v>
      </c>
      <c r="IF3" s="296" t="s">
        <v>3214</v>
      </c>
      <c r="IG3" s="296" t="s">
        <v>3245</v>
      </c>
      <c r="IH3" s="296" t="s">
        <v>3249</v>
      </c>
      <c r="II3" s="296" t="s">
        <v>3253</v>
      </c>
      <c r="IJ3" s="296" t="s">
        <v>3257</v>
      </c>
      <c r="IK3" s="296" t="s">
        <v>3261</v>
      </c>
      <c r="IL3" s="296" t="s">
        <v>3265</v>
      </c>
      <c r="IM3" s="296" t="s">
        <v>3269</v>
      </c>
      <c r="IN3" s="296" t="s">
        <v>3273</v>
      </c>
      <c r="IO3" s="296" t="s">
        <v>3277</v>
      </c>
      <c r="IP3" s="296" t="s">
        <v>3281</v>
      </c>
      <c r="IQ3" s="296" t="s">
        <v>3285</v>
      </c>
      <c r="IR3" s="296" t="s">
        <v>3312</v>
      </c>
      <c r="IS3" s="296" t="s">
        <v>3315</v>
      </c>
      <c r="IT3" s="296" t="s">
        <v>3319</v>
      </c>
      <c r="IU3" s="296" t="s">
        <v>3323</v>
      </c>
      <c r="IV3" s="296" t="s">
        <v>3327</v>
      </c>
      <c r="IW3" s="296" t="s">
        <v>3331</v>
      </c>
      <c r="IX3" s="296" t="s">
        <v>3335</v>
      </c>
      <c r="IY3" s="296" t="s">
        <v>3339</v>
      </c>
      <c r="IZ3" s="296" t="s">
        <v>3343</v>
      </c>
      <c r="JA3" s="296" t="s">
        <v>3347</v>
      </c>
      <c r="JB3" s="296" t="s">
        <v>3351</v>
      </c>
      <c r="JC3" s="296" t="s">
        <v>3355</v>
      </c>
      <c r="JD3" s="296" t="s">
        <v>3289</v>
      </c>
      <c r="JE3" s="296" t="s">
        <v>3292</v>
      </c>
      <c r="JF3" s="296" t="s">
        <v>3296</v>
      </c>
      <c r="JG3" s="296" t="s">
        <v>3300</v>
      </c>
      <c r="JH3" s="296" t="s">
        <v>3304</v>
      </c>
      <c r="JI3" s="296" t="s">
        <v>3308</v>
      </c>
      <c r="JJ3" s="296" t="s">
        <v>3218</v>
      </c>
      <c r="JK3" s="296" t="s">
        <v>3221</v>
      </c>
      <c r="JL3" s="296" t="s">
        <v>3225</v>
      </c>
      <c r="JM3" s="296" t="s">
        <v>3229</v>
      </c>
      <c r="JN3" s="296" t="s">
        <v>3233</v>
      </c>
      <c r="JO3" s="296" t="s">
        <v>3237</v>
      </c>
      <c r="JP3" s="296" t="s">
        <v>3241</v>
      </c>
      <c r="JQ3" s="296" t="s">
        <v>3571</v>
      </c>
      <c r="JR3" s="296" t="s">
        <v>3575</v>
      </c>
      <c r="JS3" s="296" t="s">
        <v>3579</v>
      </c>
      <c r="JT3" s="296" t="s">
        <v>3583</v>
      </c>
      <c r="JU3" s="296" t="s">
        <v>3587</v>
      </c>
      <c r="JV3" s="296" t="s">
        <v>3591</v>
      </c>
      <c r="JW3" s="296" t="s">
        <v>3595</v>
      </c>
      <c r="JX3" s="296" t="s">
        <v>3599</v>
      </c>
      <c r="JY3" s="296" t="s">
        <v>3417</v>
      </c>
      <c r="JZ3" s="296" t="s">
        <v>3421</v>
      </c>
      <c r="KA3" s="296" t="s">
        <v>3425</v>
      </c>
      <c r="KB3" s="296" t="s">
        <v>3429</v>
      </c>
      <c r="KC3" s="296" t="s">
        <v>3433</v>
      </c>
      <c r="KD3" s="296" t="s">
        <v>3437</v>
      </c>
      <c r="KE3" s="296" t="s">
        <v>3441</v>
      </c>
      <c r="KF3" s="296" t="s">
        <v>3445</v>
      </c>
      <c r="KG3" s="296" t="s">
        <v>3449</v>
      </c>
      <c r="KH3" s="296" t="s">
        <v>3453</v>
      </c>
      <c r="KI3" s="296" t="s">
        <v>3457</v>
      </c>
      <c r="KJ3" s="296" t="s">
        <v>3461</v>
      </c>
      <c r="KK3" s="296" t="s">
        <v>3465</v>
      </c>
      <c r="KL3" s="296" t="s">
        <v>3469</v>
      </c>
      <c r="KM3" s="296" t="s">
        <v>3473</v>
      </c>
      <c r="KN3" s="296" t="s">
        <v>3517</v>
      </c>
      <c r="KO3" s="296" t="s">
        <v>3520</v>
      </c>
      <c r="KP3" s="296" t="s">
        <v>3524</v>
      </c>
      <c r="KQ3" s="296" t="s">
        <v>3528</v>
      </c>
      <c r="KR3" s="296" t="s">
        <v>3532</v>
      </c>
      <c r="KS3" s="296" t="s">
        <v>3536</v>
      </c>
      <c r="KT3" s="296" t="s">
        <v>3540</v>
      </c>
      <c r="KU3" s="296" t="s">
        <v>3544</v>
      </c>
      <c r="KV3" s="296" t="s">
        <v>3548</v>
      </c>
      <c r="KW3" s="296" t="s">
        <v>3603</v>
      </c>
      <c r="KX3" s="296" t="s">
        <v>3606</v>
      </c>
      <c r="KY3" s="296" t="s">
        <v>3610</v>
      </c>
      <c r="KZ3" s="296" t="s">
        <v>3614</v>
      </c>
      <c r="LA3" s="296" t="s">
        <v>3618</v>
      </c>
      <c r="LB3" s="296" t="s">
        <v>3622</v>
      </c>
      <c r="LC3" s="296" t="s">
        <v>3626</v>
      </c>
      <c r="LD3" s="296" t="s">
        <v>3630</v>
      </c>
      <c r="LE3" s="296" t="s">
        <v>3374</v>
      </c>
      <c r="LF3" s="296" t="s">
        <v>3377</v>
      </c>
      <c r="LG3" s="296" t="s">
        <v>3381</v>
      </c>
      <c r="LH3" s="296" t="s">
        <v>3385</v>
      </c>
      <c r="LI3" s="296" t="s">
        <v>3389</v>
      </c>
      <c r="LJ3" s="296" t="s">
        <v>3393</v>
      </c>
      <c r="LK3" s="296" t="s">
        <v>3397</v>
      </c>
      <c r="LL3" s="296" t="s">
        <v>3401</v>
      </c>
      <c r="LM3" s="296" t="s">
        <v>3405</v>
      </c>
      <c r="LN3" s="296" t="s">
        <v>3409</v>
      </c>
      <c r="LO3" s="296" t="s">
        <v>3413</v>
      </c>
      <c r="LP3" s="296" t="s">
        <v>3559</v>
      </c>
      <c r="LQ3" s="296" t="s">
        <v>3563</v>
      </c>
      <c r="LR3" s="296" t="s">
        <v>3567</v>
      </c>
      <c r="LS3" s="296" t="s">
        <v>3552</v>
      </c>
      <c r="LT3" s="296" t="s">
        <v>3555</v>
      </c>
      <c r="LU3" s="296" t="s">
        <v>3477</v>
      </c>
      <c r="LV3" s="296" t="s">
        <v>3481</v>
      </c>
      <c r="LW3" s="296" t="s">
        <v>3485</v>
      </c>
      <c r="LX3" s="296" t="s">
        <v>3489</v>
      </c>
      <c r="LY3" s="296" t="s">
        <v>3493</v>
      </c>
      <c r="LZ3" s="296" t="s">
        <v>3497</v>
      </c>
      <c r="MA3" s="296" t="s">
        <v>3501</v>
      </c>
      <c r="MB3" s="296" t="s">
        <v>3505</v>
      </c>
      <c r="MC3" s="296" t="s">
        <v>3509</v>
      </c>
      <c r="MD3" s="296" t="s">
        <v>3513</v>
      </c>
      <c r="ME3" s="296" t="s">
        <v>3737</v>
      </c>
      <c r="MF3" s="296" t="s">
        <v>3741</v>
      </c>
      <c r="MG3" s="296" t="s">
        <v>3745</v>
      </c>
      <c r="MH3" s="296" t="s">
        <v>3749</v>
      </c>
      <c r="MI3" s="296" t="s">
        <v>3753</v>
      </c>
      <c r="MJ3" s="296" t="s">
        <v>3757</v>
      </c>
      <c r="MK3" s="296" t="s">
        <v>3761</v>
      </c>
      <c r="ML3" s="296" t="s">
        <v>3765</v>
      </c>
      <c r="MM3" s="296" t="s">
        <v>3769</v>
      </c>
      <c r="MN3" s="296" t="s">
        <v>3773</v>
      </c>
      <c r="MO3" s="296" t="s">
        <v>3777</v>
      </c>
      <c r="MP3" s="296" t="s">
        <v>3781</v>
      </c>
      <c r="MQ3" s="296" t="s">
        <v>3812</v>
      </c>
      <c r="MR3" s="296" t="s">
        <v>3816</v>
      </c>
      <c r="MS3" s="296" t="s">
        <v>3820</v>
      </c>
      <c r="MT3" s="296" t="s">
        <v>3824</v>
      </c>
      <c r="MU3" s="296" t="s">
        <v>3828</v>
      </c>
      <c r="MV3" s="296" t="s">
        <v>3832</v>
      </c>
      <c r="MW3" s="296" t="s">
        <v>3836</v>
      </c>
      <c r="MX3" s="296" t="s">
        <v>3840</v>
      </c>
      <c r="MY3" s="296" t="s">
        <v>3844</v>
      </c>
      <c r="MZ3" s="296" t="s">
        <v>3848</v>
      </c>
      <c r="NA3" s="296" t="s">
        <v>3852</v>
      </c>
      <c r="NB3" s="296" t="s">
        <v>3656</v>
      </c>
      <c r="NC3" s="296" t="s">
        <v>3659</v>
      </c>
      <c r="ND3" s="296" t="s">
        <v>3663</v>
      </c>
      <c r="NE3" s="296" t="s">
        <v>3667</v>
      </c>
      <c r="NF3" s="296" t="s">
        <v>3671</v>
      </c>
      <c r="NG3" s="296" t="s">
        <v>3675</v>
      </c>
      <c r="NH3" s="296" t="s">
        <v>3679</v>
      </c>
      <c r="NI3" s="296" t="s">
        <v>3683</v>
      </c>
      <c r="NJ3" s="296" t="s">
        <v>3687</v>
      </c>
      <c r="NK3" s="296" t="s">
        <v>3691</v>
      </c>
      <c r="NL3" s="296" t="s">
        <v>3695</v>
      </c>
      <c r="NM3" s="296" t="s">
        <v>3699</v>
      </c>
      <c r="NN3" s="296" t="s">
        <v>3785</v>
      </c>
      <c r="NO3" s="296" t="s">
        <v>3788</v>
      </c>
      <c r="NP3" s="296" t="s">
        <v>3792</v>
      </c>
      <c r="NQ3" s="296" t="s">
        <v>3796</v>
      </c>
      <c r="NR3" s="296" t="s">
        <v>3800</v>
      </c>
      <c r="NS3" s="296" t="s">
        <v>3804</v>
      </c>
      <c r="NT3" s="296" t="s">
        <v>3808</v>
      </c>
      <c r="NU3" s="296" t="s">
        <v>3856</v>
      </c>
      <c r="NV3" s="296" t="s">
        <v>3860</v>
      </c>
      <c r="NW3" s="296" t="s">
        <v>3864</v>
      </c>
      <c r="NX3" s="296" t="s">
        <v>3868</v>
      </c>
      <c r="NY3" s="296" t="s">
        <v>3872</v>
      </c>
      <c r="NZ3" s="296" t="s">
        <v>3876</v>
      </c>
      <c r="OA3" s="296" t="s">
        <v>3880</v>
      </c>
      <c r="OB3" s="296" t="s">
        <v>3702</v>
      </c>
      <c r="OC3" s="296" t="s">
        <v>3705</v>
      </c>
      <c r="OD3" s="296" t="s">
        <v>3709</v>
      </c>
      <c r="OE3" s="296" t="s">
        <v>3713</v>
      </c>
      <c r="OF3" s="296" t="s">
        <v>3717</v>
      </c>
      <c r="OG3" s="296" t="s">
        <v>3721</v>
      </c>
      <c r="OH3" s="296" t="s">
        <v>3725</v>
      </c>
      <c r="OI3" s="296" t="s">
        <v>3729</v>
      </c>
      <c r="OJ3" s="296" t="s">
        <v>3733</v>
      </c>
      <c r="OK3" s="296" t="s">
        <v>3634</v>
      </c>
      <c r="OL3" s="296" t="s">
        <v>3637</v>
      </c>
      <c r="OM3" s="296" t="s">
        <v>3641</v>
      </c>
      <c r="ON3" s="296" t="s">
        <v>3645</v>
      </c>
      <c r="OO3" s="296" t="s">
        <v>3649</v>
      </c>
      <c r="OP3" s="296" t="s">
        <v>3653</v>
      </c>
      <c r="OQ3" s="296" t="s">
        <v>3884</v>
      </c>
      <c r="OR3" s="296" t="s">
        <v>3888</v>
      </c>
      <c r="OS3" s="296" t="s">
        <v>3892</v>
      </c>
      <c r="OT3" s="296" t="s">
        <v>3896</v>
      </c>
      <c r="OU3" s="296" t="s">
        <v>3900</v>
      </c>
      <c r="OV3" s="296" t="s">
        <v>3904</v>
      </c>
      <c r="OW3" s="296" t="s">
        <v>3908</v>
      </c>
      <c r="OX3" s="296" t="s">
        <v>3912</v>
      </c>
      <c r="OY3" s="296" t="s">
        <v>3916</v>
      </c>
      <c r="OZ3" s="296" t="s">
        <v>4151</v>
      </c>
      <c r="PA3" s="296" t="s">
        <v>4154</v>
      </c>
      <c r="PB3" s="296" t="s">
        <v>4158</v>
      </c>
      <c r="PC3" s="296" t="s">
        <v>4161</v>
      </c>
      <c r="PD3" s="296" t="s">
        <v>4165</v>
      </c>
      <c r="PE3" s="296" t="s">
        <v>4169</v>
      </c>
      <c r="PF3" s="296" t="s">
        <v>4173</v>
      </c>
      <c r="PG3" s="296" t="s">
        <v>4177</v>
      </c>
      <c r="PH3" s="296" t="s">
        <v>4181</v>
      </c>
      <c r="PI3" s="296" t="s">
        <v>4185</v>
      </c>
      <c r="PJ3" s="296" t="s">
        <v>4189</v>
      </c>
      <c r="PK3" s="296" t="s">
        <v>4193</v>
      </c>
      <c r="PL3" s="296" t="s">
        <v>4197</v>
      </c>
      <c r="PM3" s="296" t="s">
        <v>4201</v>
      </c>
      <c r="PN3" s="296" t="s">
        <v>4205</v>
      </c>
      <c r="PO3" s="296" t="s">
        <v>4209</v>
      </c>
      <c r="PP3" s="296" t="s">
        <v>4213</v>
      </c>
      <c r="PQ3" s="296" t="s">
        <v>4217</v>
      </c>
      <c r="PR3" s="296" t="s">
        <v>3920</v>
      </c>
      <c r="PS3" s="296" t="s">
        <v>3923</v>
      </c>
      <c r="PT3" s="296" t="s">
        <v>3927</v>
      </c>
      <c r="PU3" s="296" t="s">
        <v>3931</v>
      </c>
      <c r="PV3" s="296" t="s">
        <v>3935</v>
      </c>
      <c r="PW3" s="296" t="s">
        <v>3939</v>
      </c>
      <c r="PX3" s="296" t="s">
        <v>3943</v>
      </c>
      <c r="PY3" s="296" t="s">
        <v>3947</v>
      </c>
      <c r="PZ3" s="296" t="s">
        <v>3951</v>
      </c>
      <c r="QA3" s="296" t="s">
        <v>3955</v>
      </c>
      <c r="QB3" s="296" t="s">
        <v>3959</v>
      </c>
      <c r="QC3" s="296" t="s">
        <v>3963</v>
      </c>
      <c r="QD3" s="296" t="s">
        <v>3967</v>
      </c>
      <c r="QE3" s="296" t="s">
        <v>3971</v>
      </c>
      <c r="QF3" s="296" t="s">
        <v>3975</v>
      </c>
      <c r="QG3" s="296" t="s">
        <v>3979</v>
      </c>
      <c r="QH3" s="296" t="s">
        <v>3983</v>
      </c>
      <c r="QI3" s="296" t="s">
        <v>3987</v>
      </c>
      <c r="QJ3" s="296" t="s">
        <v>3991</v>
      </c>
      <c r="QK3" s="296" t="s">
        <v>3995</v>
      </c>
      <c r="QL3" s="296" t="s">
        <v>3999</v>
      </c>
      <c r="QM3" s="296" t="s">
        <v>4003</v>
      </c>
      <c r="QN3" s="296" t="s">
        <v>4007</v>
      </c>
      <c r="QO3" s="296" t="s">
        <v>4011</v>
      </c>
      <c r="QP3" s="296" t="s">
        <v>4015</v>
      </c>
      <c r="QQ3" s="296" t="s">
        <v>4019</v>
      </c>
      <c r="QR3" s="296" t="s">
        <v>4023</v>
      </c>
      <c r="QS3" s="296" t="s">
        <v>4026</v>
      </c>
      <c r="QT3" s="296" t="s">
        <v>4030</v>
      </c>
      <c r="QU3" s="296" t="s">
        <v>4034</v>
      </c>
      <c r="QV3" s="296" t="s">
        <v>4038</v>
      </c>
      <c r="QW3" s="296" t="s">
        <v>4042</v>
      </c>
      <c r="QX3" s="296" t="s">
        <v>4046</v>
      </c>
      <c r="QY3" s="296" t="s">
        <v>4050</v>
      </c>
      <c r="QZ3" s="296" t="s">
        <v>4054</v>
      </c>
      <c r="RA3" s="296" t="s">
        <v>4058</v>
      </c>
      <c r="RB3" s="296" t="s">
        <v>4062</v>
      </c>
      <c r="RC3" s="296" t="s">
        <v>4066</v>
      </c>
      <c r="RD3" s="296" t="s">
        <v>4070</v>
      </c>
      <c r="RE3" s="296" t="s">
        <v>4074</v>
      </c>
      <c r="RF3" s="296" t="s">
        <v>4077</v>
      </c>
      <c r="RG3" s="296" t="s">
        <v>4081</v>
      </c>
      <c r="RH3" s="296" t="s">
        <v>4085</v>
      </c>
      <c r="RI3" s="296" t="s">
        <v>4089</v>
      </c>
      <c r="RJ3" s="296" t="s">
        <v>4093</v>
      </c>
      <c r="RK3" s="296" t="s">
        <v>4097</v>
      </c>
      <c r="RL3" s="296" t="s">
        <v>4101</v>
      </c>
      <c r="RM3" s="296" t="s">
        <v>4105</v>
      </c>
      <c r="RN3" s="296" t="s">
        <v>4109</v>
      </c>
      <c r="RO3" s="296" t="s">
        <v>4113</v>
      </c>
      <c r="RP3" s="296" t="s">
        <v>4117</v>
      </c>
      <c r="RQ3" s="296" t="s">
        <v>4121</v>
      </c>
      <c r="RR3" s="296" t="s">
        <v>4125</v>
      </c>
      <c r="RS3" s="296" t="s">
        <v>4129</v>
      </c>
      <c r="RT3" s="296" t="s">
        <v>4133</v>
      </c>
      <c r="RU3" s="296" t="s">
        <v>4137</v>
      </c>
      <c r="RV3" s="296" t="s">
        <v>4141</v>
      </c>
      <c r="RW3" s="296" t="s">
        <v>4144</v>
      </c>
      <c r="RX3" s="296" t="s">
        <v>4148</v>
      </c>
      <c r="RY3" s="296" t="s">
        <v>4356</v>
      </c>
      <c r="RZ3" s="296" t="s">
        <v>4359</v>
      </c>
      <c r="SA3" s="296" t="s">
        <v>4363</v>
      </c>
      <c r="SB3" s="296" t="s">
        <v>4367</v>
      </c>
      <c r="SC3" s="296" t="s">
        <v>4371</v>
      </c>
      <c r="SD3" s="296" t="s">
        <v>4375</v>
      </c>
      <c r="SE3" s="296" t="s">
        <v>4379</v>
      </c>
      <c r="SF3" s="296" t="s">
        <v>4383</v>
      </c>
      <c r="SG3" s="296" t="s">
        <v>4387</v>
      </c>
      <c r="SH3" s="296" t="s">
        <v>4391</v>
      </c>
      <c r="SI3" s="296" t="s">
        <v>4395</v>
      </c>
      <c r="SJ3" s="296" t="s">
        <v>4399</v>
      </c>
      <c r="SK3" s="296" t="s">
        <v>4403</v>
      </c>
      <c r="SL3" s="296" t="s">
        <v>4407</v>
      </c>
      <c r="SM3" s="296" t="s">
        <v>4517</v>
      </c>
      <c r="SN3" s="296" t="s">
        <v>4520</v>
      </c>
      <c r="SO3" s="296" t="s">
        <v>4524</v>
      </c>
      <c r="SP3" s="296" t="s">
        <v>4528</v>
      </c>
      <c r="SQ3" s="296" t="s">
        <v>4532</v>
      </c>
      <c r="SR3" s="296" t="s">
        <v>4536</v>
      </c>
      <c r="SS3" s="296" t="s">
        <v>4540</v>
      </c>
      <c r="ST3" s="296" t="s">
        <v>4544</v>
      </c>
      <c r="SU3" s="296" t="s">
        <v>4548</v>
      </c>
      <c r="SV3" s="296" t="s">
        <v>4552</v>
      </c>
      <c r="SW3" s="296" t="s">
        <v>4556</v>
      </c>
      <c r="SX3" s="296" t="s">
        <v>4560</v>
      </c>
      <c r="SY3" s="296" t="s">
        <v>4221</v>
      </c>
      <c r="SZ3" s="296" t="s">
        <v>4224</v>
      </c>
      <c r="TA3" s="296" t="s">
        <v>4228</v>
      </c>
      <c r="TB3" s="296" t="s">
        <v>4232</v>
      </c>
      <c r="TC3" s="296" t="s">
        <v>4236</v>
      </c>
      <c r="TD3" s="296" t="s">
        <v>4240</v>
      </c>
      <c r="TE3" s="296" t="s">
        <v>4244</v>
      </c>
      <c r="TF3" s="296" t="s">
        <v>4248</v>
      </c>
      <c r="TG3" s="296" t="s">
        <v>4446</v>
      </c>
      <c r="TH3" s="296" t="s">
        <v>4449</v>
      </c>
      <c r="TI3" s="296" t="s">
        <v>4453</v>
      </c>
      <c r="TJ3" s="296" t="s">
        <v>4457</v>
      </c>
      <c r="TK3" s="296" t="s">
        <v>4461</v>
      </c>
      <c r="TL3" s="296" t="s">
        <v>4465</v>
      </c>
      <c r="TM3" s="296" t="s">
        <v>4469</v>
      </c>
      <c r="TN3" s="296" t="s">
        <v>4473</v>
      </c>
      <c r="TO3" s="296" t="s">
        <v>4477</v>
      </c>
      <c r="TP3" s="296" t="s">
        <v>4481</v>
      </c>
      <c r="TQ3" s="296" t="s">
        <v>4485</v>
      </c>
      <c r="TR3" s="296" t="s">
        <v>4489</v>
      </c>
      <c r="TS3" s="296" t="s">
        <v>4493</v>
      </c>
      <c r="TT3" s="296" t="s">
        <v>4497</v>
      </c>
      <c r="TU3" s="296" t="s">
        <v>4501</v>
      </c>
      <c r="TV3" s="296" t="s">
        <v>4505</v>
      </c>
      <c r="TW3" s="296" t="s">
        <v>4509</v>
      </c>
      <c r="TX3" s="296" t="s">
        <v>4513</v>
      </c>
      <c r="TY3" s="296" t="s">
        <v>4411</v>
      </c>
      <c r="TZ3" s="296" t="s">
        <v>4414</v>
      </c>
      <c r="UA3" s="296" t="s">
        <v>4418</v>
      </c>
      <c r="UB3" s="296" t="s">
        <v>4422</v>
      </c>
      <c r="UC3" s="296" t="s">
        <v>4426</v>
      </c>
      <c r="UD3" s="296" t="s">
        <v>4430</v>
      </c>
      <c r="UE3" s="296" t="s">
        <v>4434</v>
      </c>
      <c r="UF3" s="296" t="s">
        <v>4438</v>
      </c>
      <c r="UG3" s="296" t="s">
        <v>4442</v>
      </c>
      <c r="UH3" s="296" t="s">
        <v>4252</v>
      </c>
      <c r="UI3" s="296" t="s">
        <v>4255</v>
      </c>
      <c r="UJ3" s="296" t="s">
        <v>4259</v>
      </c>
      <c r="UK3" s="296" t="s">
        <v>4263</v>
      </c>
      <c r="UL3" s="296" t="s">
        <v>4267</v>
      </c>
      <c r="UM3" s="296" t="s">
        <v>4271</v>
      </c>
      <c r="UN3" s="296" t="s">
        <v>4275</v>
      </c>
      <c r="UO3" s="296" t="s">
        <v>4278</v>
      </c>
      <c r="UP3" s="296" t="s">
        <v>4282</v>
      </c>
      <c r="UQ3" s="296" t="s">
        <v>4286</v>
      </c>
      <c r="UR3" s="296" t="s">
        <v>4290</v>
      </c>
      <c r="US3" s="296" t="s">
        <v>4294</v>
      </c>
      <c r="UT3" s="296" t="s">
        <v>4298</v>
      </c>
      <c r="UU3" s="296" t="s">
        <v>4302</v>
      </c>
      <c r="UV3" s="296" t="s">
        <v>4306</v>
      </c>
      <c r="UW3" s="296" t="s">
        <v>4310</v>
      </c>
      <c r="UX3" s="296" t="s">
        <v>4314</v>
      </c>
      <c r="UY3" s="296" t="s">
        <v>4318</v>
      </c>
      <c r="UZ3" s="296" t="s">
        <v>4322</v>
      </c>
      <c r="VA3" s="296" t="s">
        <v>4326</v>
      </c>
      <c r="VB3" s="296" t="s">
        <v>4330</v>
      </c>
      <c r="VC3" s="296" t="s">
        <v>4334</v>
      </c>
      <c r="VD3" s="296" t="s">
        <v>4338</v>
      </c>
      <c r="VE3" s="296" t="s">
        <v>4342</v>
      </c>
      <c r="VF3" s="296" t="s">
        <v>4346</v>
      </c>
      <c r="VG3" s="296" t="s">
        <v>4350</v>
      </c>
      <c r="VH3" s="296" t="s">
        <v>4353</v>
      </c>
      <c r="VI3" s="296" t="s">
        <v>4845</v>
      </c>
      <c r="VJ3" s="296" t="s">
        <v>4848</v>
      </c>
      <c r="VK3" s="296" t="s">
        <v>4851</v>
      </c>
      <c r="VL3" s="296" t="s">
        <v>4855</v>
      </c>
      <c r="VM3" s="296" t="s">
        <v>4859</v>
      </c>
      <c r="VN3" s="296" t="s">
        <v>4863</v>
      </c>
      <c r="VO3" s="296" t="s">
        <v>4867</v>
      </c>
      <c r="VP3" s="296" t="s">
        <v>4871</v>
      </c>
      <c r="VQ3" s="296" t="s">
        <v>4875</v>
      </c>
      <c r="VR3" s="296" t="s">
        <v>4879</v>
      </c>
      <c r="VS3" s="296" t="s">
        <v>4883</v>
      </c>
      <c r="VT3" s="296" t="s">
        <v>4887</v>
      </c>
      <c r="VU3" s="296" t="s">
        <v>4891</v>
      </c>
      <c r="VV3" s="296" t="s">
        <v>4895</v>
      </c>
      <c r="VW3" s="296" t="s">
        <v>4899</v>
      </c>
      <c r="VX3" s="296" t="s">
        <v>4903</v>
      </c>
      <c r="VY3" s="296" t="s">
        <v>4564</v>
      </c>
      <c r="VZ3" s="296" t="s">
        <v>4568</v>
      </c>
      <c r="WA3" s="296" t="s">
        <v>4572</v>
      </c>
      <c r="WB3" s="296" t="s">
        <v>4576</v>
      </c>
      <c r="WC3" s="296" t="s">
        <v>4580</v>
      </c>
      <c r="WD3" s="296" t="s">
        <v>4584</v>
      </c>
      <c r="WE3" s="296" t="s">
        <v>4588</v>
      </c>
      <c r="WF3" s="296" t="s">
        <v>4592</v>
      </c>
      <c r="WG3" s="296" t="s">
        <v>4596</v>
      </c>
      <c r="WH3" s="296" t="s">
        <v>4600</v>
      </c>
      <c r="WI3" s="296" t="s">
        <v>4604</v>
      </c>
      <c r="WJ3" s="296" t="s">
        <v>4608</v>
      </c>
      <c r="WK3" s="296" t="s">
        <v>4612</v>
      </c>
      <c r="WL3" s="296" t="s">
        <v>4616</v>
      </c>
      <c r="WM3" s="296" t="s">
        <v>4620</v>
      </c>
      <c r="WN3" s="296" t="s">
        <v>4624</v>
      </c>
      <c r="WO3" s="296" t="s">
        <v>4628</v>
      </c>
      <c r="WP3" s="296" t="s">
        <v>4632</v>
      </c>
      <c r="WQ3" s="296" t="s">
        <v>4636</v>
      </c>
      <c r="WR3" s="296" t="s">
        <v>4640</v>
      </c>
      <c r="WS3" s="296" t="s">
        <v>4644</v>
      </c>
      <c r="WT3" s="296" t="s">
        <v>4648</v>
      </c>
      <c r="WU3" s="296" t="s">
        <v>4652</v>
      </c>
      <c r="WV3" s="296" t="s">
        <v>4656</v>
      </c>
      <c r="WW3" s="296" t="s">
        <v>4660</v>
      </c>
      <c r="WX3" s="296" t="s">
        <v>4664</v>
      </c>
      <c r="WY3" s="296" t="s">
        <v>4668</v>
      </c>
      <c r="WZ3" s="296" t="s">
        <v>4672</v>
      </c>
      <c r="XA3" s="296" t="s">
        <v>4676</v>
      </c>
      <c r="XB3" s="296" t="s">
        <v>4680</v>
      </c>
      <c r="XC3" s="296" t="s">
        <v>4683</v>
      </c>
      <c r="XD3" s="296" t="s">
        <v>4686</v>
      </c>
      <c r="XE3" s="296" t="s">
        <v>4689</v>
      </c>
      <c r="XF3" s="296" t="s">
        <v>4692</v>
      </c>
      <c r="XG3" s="296" t="s">
        <v>4695</v>
      </c>
      <c r="XH3" s="296" t="s">
        <v>4699</v>
      </c>
      <c r="XI3" s="296" t="s">
        <v>4703</v>
      </c>
      <c r="XJ3" s="296" t="s">
        <v>4707</v>
      </c>
      <c r="XK3" s="296" t="s">
        <v>4711</v>
      </c>
      <c r="XL3" s="296" t="s">
        <v>4715</v>
      </c>
      <c r="XM3" s="296" t="s">
        <v>4719</v>
      </c>
      <c r="XN3" s="296" t="s">
        <v>4723</v>
      </c>
      <c r="XO3" s="296" t="s">
        <v>4727</v>
      </c>
      <c r="XP3" s="296" t="s">
        <v>4731</v>
      </c>
      <c r="XQ3" s="296" t="s">
        <v>4735</v>
      </c>
      <c r="XR3" s="296" t="s">
        <v>4739</v>
      </c>
      <c r="XS3" s="296" t="s">
        <v>4743</v>
      </c>
      <c r="XT3" s="296" t="s">
        <v>4747</v>
      </c>
      <c r="XU3" s="296" t="s">
        <v>4751</v>
      </c>
      <c r="XV3" s="296" t="s">
        <v>4755</v>
      </c>
      <c r="XW3" s="296" t="s">
        <v>4759</v>
      </c>
      <c r="XX3" s="296" t="s">
        <v>4763</v>
      </c>
      <c r="XY3" s="296" t="s">
        <v>4767</v>
      </c>
      <c r="XZ3" s="296" t="s">
        <v>4771</v>
      </c>
      <c r="YA3" s="296" t="s">
        <v>4774</v>
      </c>
      <c r="YB3" s="296" t="s">
        <v>4778</v>
      </c>
      <c r="YC3" s="296" t="s">
        <v>4781</v>
      </c>
      <c r="YD3" s="296" t="s">
        <v>4784</v>
      </c>
      <c r="YE3" s="296" t="s">
        <v>4788</v>
      </c>
      <c r="YF3" s="296" t="s">
        <v>4792</v>
      </c>
      <c r="YG3" s="296" t="s">
        <v>4796</v>
      </c>
      <c r="YH3" s="296" t="s">
        <v>4800</v>
      </c>
      <c r="YI3" s="296" t="s">
        <v>4804</v>
      </c>
      <c r="YJ3" s="296" t="s">
        <v>4808</v>
      </c>
      <c r="YK3" s="296" t="s">
        <v>4812</v>
      </c>
      <c r="YL3" s="296" t="s">
        <v>4816</v>
      </c>
      <c r="YM3" s="296" t="s">
        <v>4820</v>
      </c>
      <c r="YN3" s="296" t="s">
        <v>4824</v>
      </c>
      <c r="YO3" s="296" t="s">
        <v>4828</v>
      </c>
      <c r="YP3" s="296" t="s">
        <v>4832</v>
      </c>
      <c r="YQ3" s="296" t="s">
        <v>4836</v>
      </c>
      <c r="YR3" s="296" t="s">
        <v>4839</v>
      </c>
      <c r="YS3" s="296" t="s">
        <v>4842</v>
      </c>
      <c r="YT3" s="296" t="s">
        <v>5156</v>
      </c>
      <c r="YU3" s="296" t="s">
        <v>5159</v>
      </c>
      <c r="YV3" s="296" t="s">
        <v>5163</v>
      </c>
      <c r="YW3" s="296" t="s">
        <v>5167</v>
      </c>
      <c r="YX3" s="296" t="s">
        <v>5171</v>
      </c>
      <c r="YY3" s="296" t="s">
        <v>5175</v>
      </c>
      <c r="YZ3" s="296" t="s">
        <v>5179</v>
      </c>
      <c r="ZA3" s="296" t="s">
        <v>5094</v>
      </c>
      <c r="ZB3" s="296" t="s">
        <v>5097</v>
      </c>
      <c r="ZC3" s="296" t="s">
        <v>5101</v>
      </c>
      <c r="ZD3" s="296" t="s">
        <v>5105</v>
      </c>
      <c r="ZE3" s="296" t="s">
        <v>5109</v>
      </c>
      <c r="ZF3" s="296" t="s">
        <v>5113</v>
      </c>
      <c r="ZG3" s="296" t="s">
        <v>5117</v>
      </c>
      <c r="ZH3" s="296" t="s">
        <v>5121</v>
      </c>
      <c r="ZI3" s="296" t="s">
        <v>5125</v>
      </c>
      <c r="ZJ3" s="296" t="s">
        <v>4907</v>
      </c>
      <c r="ZK3" s="296" t="s">
        <v>4910</v>
      </c>
      <c r="ZL3" s="296" t="s">
        <v>4914</v>
      </c>
      <c r="ZM3" s="296" t="s">
        <v>4918</v>
      </c>
      <c r="ZN3" s="296" t="s">
        <v>4922</v>
      </c>
      <c r="ZO3" s="296" t="s">
        <v>4926</v>
      </c>
      <c r="ZP3" s="296" t="s">
        <v>4930</v>
      </c>
      <c r="ZQ3" s="296" t="s">
        <v>4934</v>
      </c>
      <c r="ZR3" s="296" t="s">
        <v>4938</v>
      </c>
      <c r="ZS3" s="296" t="s">
        <v>4942</v>
      </c>
      <c r="ZT3" s="296" t="s">
        <v>4946</v>
      </c>
      <c r="ZU3" s="296" t="s">
        <v>4950</v>
      </c>
      <c r="ZV3" s="296" t="s">
        <v>4954</v>
      </c>
      <c r="ZW3" s="296" t="s">
        <v>4958</v>
      </c>
      <c r="ZX3" s="296" t="s">
        <v>4962</v>
      </c>
      <c r="ZY3" s="296" t="s">
        <v>4966</v>
      </c>
      <c r="ZZ3" s="296" t="s">
        <v>4970</v>
      </c>
      <c r="AAA3" s="296" t="s">
        <v>4974</v>
      </c>
      <c r="AAB3" s="296" t="s">
        <v>4978</v>
      </c>
      <c r="AAC3" s="296" t="s">
        <v>4982</v>
      </c>
      <c r="AAD3" s="296" t="s">
        <v>4986</v>
      </c>
      <c r="AAE3" s="296" t="s">
        <v>4989</v>
      </c>
      <c r="AAF3" s="296" t="s">
        <v>5129</v>
      </c>
      <c r="AAG3" s="296" t="s">
        <v>5132</v>
      </c>
      <c r="AAH3" s="296" t="s">
        <v>5136</v>
      </c>
      <c r="AAI3" s="296" t="s">
        <v>5140</v>
      </c>
      <c r="AAJ3" s="296" t="s">
        <v>5144</v>
      </c>
      <c r="AAK3" s="296" t="s">
        <v>5148</v>
      </c>
      <c r="AAL3" s="296" t="s">
        <v>5152</v>
      </c>
      <c r="AAM3" s="296" t="s">
        <v>4993</v>
      </c>
      <c r="AAN3" s="296" t="s">
        <v>4997</v>
      </c>
      <c r="AAO3" s="296" t="s">
        <v>5001</v>
      </c>
      <c r="AAP3" s="296" t="s">
        <v>5005</v>
      </c>
      <c r="AAQ3" s="296" t="s">
        <v>5009</v>
      </c>
      <c r="AAR3" s="296" t="s">
        <v>5013</v>
      </c>
      <c r="AAS3" s="296" t="s">
        <v>5017</v>
      </c>
      <c r="AAT3" s="296" t="s">
        <v>5021</v>
      </c>
      <c r="AAU3" s="296" t="s">
        <v>5025</v>
      </c>
      <c r="AAV3" s="296" t="s">
        <v>5029</v>
      </c>
      <c r="AAW3" s="296" t="s">
        <v>5033</v>
      </c>
      <c r="AAX3" s="296" t="s">
        <v>5037</v>
      </c>
      <c r="AAY3" s="296" t="s">
        <v>5041</v>
      </c>
      <c r="AAZ3" s="296" t="s">
        <v>5045</v>
      </c>
      <c r="ABA3" s="296" t="s">
        <v>5049</v>
      </c>
      <c r="ABB3" s="296" t="s">
        <v>5053</v>
      </c>
      <c r="ABC3" s="296" t="s">
        <v>5057</v>
      </c>
      <c r="ABD3" s="296" t="s">
        <v>5061</v>
      </c>
      <c r="ABE3" s="296" t="s">
        <v>5065</v>
      </c>
      <c r="ABF3" s="296" t="s">
        <v>5069</v>
      </c>
      <c r="ABG3" s="296" t="s">
        <v>5073</v>
      </c>
      <c r="ABH3" s="296" t="s">
        <v>5077</v>
      </c>
      <c r="ABI3" s="296" t="s">
        <v>5081</v>
      </c>
      <c r="ABJ3" s="296" t="s">
        <v>5085</v>
      </c>
      <c r="ABK3" s="296" t="s">
        <v>5088</v>
      </c>
      <c r="ABL3" s="296" t="s">
        <v>5091</v>
      </c>
      <c r="ABM3" s="296" t="s">
        <v>5273</v>
      </c>
      <c r="ABN3" s="296" t="s">
        <v>5276</v>
      </c>
      <c r="ABO3" s="296" t="s">
        <v>5280</v>
      </c>
      <c r="ABP3" s="296" t="s">
        <v>5284</v>
      </c>
      <c r="ABQ3" s="296" t="s">
        <v>5288</v>
      </c>
      <c r="ABR3" s="296" t="s">
        <v>5292</v>
      </c>
      <c r="ABS3" s="296" t="s">
        <v>5296</v>
      </c>
      <c r="ABT3" s="296" t="s">
        <v>5300</v>
      </c>
      <c r="ABU3" s="296" t="s">
        <v>5304</v>
      </c>
      <c r="ABV3" s="296" t="s">
        <v>5451</v>
      </c>
      <c r="ABW3" s="296" t="s">
        <v>5455</v>
      </c>
      <c r="ABX3" s="296" t="s">
        <v>5459</v>
      </c>
      <c r="ABY3" s="296" t="s">
        <v>5463</v>
      </c>
      <c r="ABZ3" s="296" t="s">
        <v>5467</v>
      </c>
      <c r="ACA3" s="296" t="s">
        <v>5471</v>
      </c>
      <c r="ACB3" s="296" t="s">
        <v>5475</v>
      </c>
      <c r="ACC3" s="296" t="s">
        <v>5479</v>
      </c>
      <c r="ACD3" s="296" t="s">
        <v>5483</v>
      </c>
      <c r="ACE3" s="296" t="s">
        <v>5487</v>
      </c>
      <c r="ACF3" s="296" t="s">
        <v>5491</v>
      </c>
      <c r="ACG3" s="296" t="s">
        <v>5183</v>
      </c>
      <c r="ACH3" s="296" t="s">
        <v>5187</v>
      </c>
      <c r="ACI3" s="296" t="s">
        <v>5191</v>
      </c>
      <c r="ACJ3" s="296" t="s">
        <v>5195</v>
      </c>
      <c r="ACK3" s="296" t="s">
        <v>5199</v>
      </c>
      <c r="ACL3" s="296" t="s">
        <v>5203</v>
      </c>
      <c r="ACM3" s="296" t="s">
        <v>5207</v>
      </c>
      <c r="ACN3" s="296" t="s">
        <v>5211</v>
      </c>
      <c r="ACO3" s="296" t="s">
        <v>5215</v>
      </c>
      <c r="ACP3" s="296" t="s">
        <v>5219</v>
      </c>
      <c r="ACQ3" s="296" t="s">
        <v>5223</v>
      </c>
      <c r="ACR3" s="296" t="s">
        <v>5227</v>
      </c>
      <c r="ACS3" s="296" t="s">
        <v>5231</v>
      </c>
      <c r="ACT3" s="296" t="s">
        <v>5235</v>
      </c>
      <c r="ACU3" s="296" t="s">
        <v>5239</v>
      </c>
      <c r="ACV3" s="296" t="s">
        <v>5243</v>
      </c>
      <c r="ACW3" s="296" t="s">
        <v>5247</v>
      </c>
      <c r="ACX3" s="296" t="s">
        <v>5251</v>
      </c>
      <c r="ACY3" s="296" t="s">
        <v>5255</v>
      </c>
      <c r="ACZ3" s="296" t="s">
        <v>5259</v>
      </c>
      <c r="ADA3" s="296" t="s">
        <v>5261</v>
      </c>
      <c r="ADB3" s="296" t="s">
        <v>5265</v>
      </c>
      <c r="ADC3" s="296" t="s">
        <v>5269</v>
      </c>
      <c r="ADD3" s="296" t="s">
        <v>5308</v>
      </c>
      <c r="ADE3" s="296" t="s">
        <v>5311</v>
      </c>
      <c r="ADF3" s="296" t="s">
        <v>5315</v>
      </c>
      <c r="ADG3" s="296" t="s">
        <v>5319</v>
      </c>
      <c r="ADH3" s="296" t="s">
        <v>5323</v>
      </c>
      <c r="ADI3" s="296" t="s">
        <v>5327</v>
      </c>
      <c r="ADJ3" s="296" t="s">
        <v>5329</v>
      </c>
      <c r="ADK3" s="296" t="s">
        <v>5333</v>
      </c>
      <c r="ADL3" s="296" t="s">
        <v>5337</v>
      </c>
      <c r="ADM3" s="296" t="s">
        <v>5341</v>
      </c>
      <c r="ADN3" s="296" t="s">
        <v>5345</v>
      </c>
      <c r="ADO3" s="296" t="s">
        <v>5349</v>
      </c>
      <c r="ADP3" s="296" t="s">
        <v>5432</v>
      </c>
      <c r="ADQ3" s="296" t="s">
        <v>5435</v>
      </c>
      <c r="ADR3" s="296" t="s">
        <v>5439</v>
      </c>
      <c r="ADS3" s="296" t="s">
        <v>5443</v>
      </c>
      <c r="ADT3" s="296" t="s">
        <v>5447</v>
      </c>
      <c r="ADU3" s="296" t="s">
        <v>5353</v>
      </c>
      <c r="ADV3" s="296" t="s">
        <v>5356</v>
      </c>
      <c r="ADW3" s="296" t="s">
        <v>5360</v>
      </c>
      <c r="ADX3" s="296" t="s">
        <v>5364</v>
      </c>
      <c r="ADY3" s="296" t="s">
        <v>5368</v>
      </c>
      <c r="ADZ3" s="296" t="s">
        <v>5372</v>
      </c>
      <c r="AEA3" s="296" t="s">
        <v>5376</v>
      </c>
      <c r="AEB3" s="296" t="s">
        <v>5380</v>
      </c>
      <c r="AEC3" s="296" t="s">
        <v>5384</v>
      </c>
      <c r="AED3" s="296" t="s">
        <v>5388</v>
      </c>
      <c r="AEE3" s="296" t="s">
        <v>5392</v>
      </c>
      <c r="AEF3" s="296" t="s">
        <v>5396</v>
      </c>
      <c r="AEG3" s="296" t="s">
        <v>5400</v>
      </c>
      <c r="AEH3" s="296" t="s">
        <v>5404</v>
      </c>
      <c r="AEI3" s="296" t="s">
        <v>5408</v>
      </c>
      <c r="AEJ3" s="296" t="s">
        <v>5412</v>
      </c>
      <c r="AEK3" s="296" t="s">
        <v>5416</v>
      </c>
      <c r="AEL3" s="296" t="s">
        <v>5420</v>
      </c>
      <c r="AEM3" s="296" t="s">
        <v>5424</v>
      </c>
      <c r="AEN3" s="296" t="s">
        <v>5428</v>
      </c>
      <c r="AEO3" s="296" t="s">
        <v>5589</v>
      </c>
      <c r="AEP3" s="296" t="s">
        <v>5592</v>
      </c>
      <c r="AEQ3" s="296" t="s">
        <v>5596</v>
      </c>
      <c r="AER3" s="296" t="s">
        <v>5600</v>
      </c>
      <c r="AES3" s="296" t="s">
        <v>5604</v>
      </c>
      <c r="AET3" s="296" t="s">
        <v>5608</v>
      </c>
      <c r="AEU3" s="296" t="s">
        <v>5612</v>
      </c>
      <c r="AEV3" s="296" t="s">
        <v>5616</v>
      </c>
      <c r="AEW3" s="296" t="s">
        <v>5620</v>
      </c>
      <c r="AEX3" s="296" t="s">
        <v>5624</v>
      </c>
      <c r="AEY3" s="296" t="s">
        <v>5749</v>
      </c>
      <c r="AEZ3" s="296" t="s">
        <v>5753</v>
      </c>
      <c r="AFA3" s="296" t="s">
        <v>5757</v>
      </c>
      <c r="AFB3" s="296" t="s">
        <v>5761</v>
      </c>
      <c r="AFC3" s="296" t="s">
        <v>5765</v>
      </c>
      <c r="AFD3" s="296" t="s">
        <v>5769</v>
      </c>
      <c r="AFE3" s="296" t="s">
        <v>5773</v>
      </c>
      <c r="AFF3" s="296" t="s">
        <v>5777</v>
      </c>
      <c r="AFG3" s="296" t="s">
        <v>5781</v>
      </c>
      <c r="AFH3" s="296" t="s">
        <v>5785</v>
      </c>
      <c r="AFI3" s="296" t="s">
        <v>5789</v>
      </c>
      <c r="AFJ3" s="296" t="s">
        <v>5793</v>
      </c>
      <c r="AFK3" s="296" t="s">
        <v>5797</v>
      </c>
      <c r="AFL3" s="296" t="s">
        <v>5671</v>
      </c>
      <c r="AFM3" s="296" t="s">
        <v>5674</v>
      </c>
      <c r="AFN3" s="296" t="s">
        <v>5678</v>
      </c>
      <c r="AFO3" s="296" t="s">
        <v>5682</v>
      </c>
      <c r="AFP3" s="296" t="s">
        <v>5686</v>
      </c>
      <c r="AFQ3" s="296" t="s">
        <v>5690</v>
      </c>
      <c r="AFR3" s="296" t="s">
        <v>5694</v>
      </c>
      <c r="AFS3" s="296" t="s">
        <v>5698</v>
      </c>
      <c r="AFT3" s="296" t="s">
        <v>5702</v>
      </c>
      <c r="AFU3" s="296" t="s">
        <v>5706</v>
      </c>
      <c r="AFV3" s="296" t="s">
        <v>5710</v>
      </c>
      <c r="AFW3" s="296" t="s">
        <v>5714</v>
      </c>
      <c r="AFX3" s="296" t="s">
        <v>5628</v>
      </c>
      <c r="AFY3" s="296" t="s">
        <v>5631</v>
      </c>
      <c r="AFZ3" s="296" t="s">
        <v>5635</v>
      </c>
      <c r="AGA3" s="296" t="s">
        <v>5639</v>
      </c>
      <c r="AGB3" s="296" t="s">
        <v>5643</v>
      </c>
      <c r="AGC3" s="296" t="s">
        <v>5647</v>
      </c>
      <c r="AGD3" s="296" t="s">
        <v>5651</v>
      </c>
      <c r="AGE3" s="296" t="s">
        <v>5655</v>
      </c>
      <c r="AGF3" s="296" t="s">
        <v>5659</v>
      </c>
      <c r="AGG3" s="296" t="s">
        <v>5663</v>
      </c>
      <c r="AGH3" s="296" t="s">
        <v>5667</v>
      </c>
      <c r="AGI3" s="296" t="s">
        <v>5718</v>
      </c>
      <c r="AGJ3" s="296" t="s">
        <v>5721</v>
      </c>
      <c r="AGK3" s="296" t="s">
        <v>5725</v>
      </c>
      <c r="AGL3" s="296" t="s">
        <v>5729</v>
      </c>
      <c r="AGM3" s="296" t="s">
        <v>5733</v>
      </c>
      <c r="AGN3" s="296" t="s">
        <v>5737</v>
      </c>
      <c r="AGO3" s="296" t="s">
        <v>5741</v>
      </c>
      <c r="AGP3" s="296" t="s">
        <v>5745</v>
      </c>
      <c r="AGQ3" s="296" t="s">
        <v>5495</v>
      </c>
      <c r="AGR3" s="296" t="s">
        <v>5499</v>
      </c>
      <c r="AGS3" s="296" t="s">
        <v>5502</v>
      </c>
      <c r="AGT3" s="296" t="s">
        <v>5506</v>
      </c>
      <c r="AGU3" s="296" t="s">
        <v>5510</v>
      </c>
      <c r="AGV3" s="296" t="s">
        <v>5514</v>
      </c>
      <c r="AGW3" s="296" t="s">
        <v>5518</v>
      </c>
      <c r="AGX3" s="296" t="s">
        <v>5522</v>
      </c>
      <c r="AGY3" s="296" t="s">
        <v>5526</v>
      </c>
      <c r="AGZ3" s="296" t="s">
        <v>5530</v>
      </c>
      <c r="AHA3" s="296" t="s">
        <v>5534</v>
      </c>
      <c r="AHB3" s="296" t="s">
        <v>5538</v>
      </c>
      <c r="AHC3" s="296" t="s">
        <v>5542</v>
      </c>
      <c r="AHD3" s="296" t="s">
        <v>5546</v>
      </c>
      <c r="AHE3" s="296" t="s">
        <v>5550</v>
      </c>
      <c r="AHF3" s="296" t="s">
        <v>5554</v>
      </c>
      <c r="AHG3" s="296" t="s">
        <v>5558</v>
      </c>
      <c r="AHH3" s="296" t="s">
        <v>5562</v>
      </c>
      <c r="AHI3" s="296" t="s">
        <v>5565</v>
      </c>
      <c r="AHJ3" s="296" t="s">
        <v>5569</v>
      </c>
      <c r="AHK3" s="296" t="s">
        <v>5573</v>
      </c>
      <c r="AHL3" s="296" t="s">
        <v>5577</v>
      </c>
      <c r="AHM3" s="296" t="s">
        <v>5581</v>
      </c>
      <c r="AHN3" s="296" t="s">
        <v>5585</v>
      </c>
      <c r="AHQ3" s="277">
        <v>1</v>
      </c>
    </row>
    <row r="4" spans="1:903" s="272" customFormat="1" ht="83.4" customHeight="1" x14ac:dyDescent="0.3">
      <c r="A4" s="272" t="s">
        <v>1260</v>
      </c>
      <c r="B4" s="272" t="s">
        <v>1261</v>
      </c>
      <c r="C4" s="272" t="s">
        <v>1280</v>
      </c>
      <c r="D4" s="272" t="s">
        <v>2102</v>
      </c>
      <c r="E4" s="272" t="s">
        <v>2103</v>
      </c>
      <c r="F4" s="272" t="s">
        <v>1281</v>
      </c>
      <c r="G4" s="272" t="s">
        <v>1282</v>
      </c>
      <c r="H4" s="272" t="s">
        <v>1283</v>
      </c>
      <c r="I4" s="272" t="s">
        <v>1284</v>
      </c>
      <c r="J4" s="272" t="s">
        <v>2104</v>
      </c>
      <c r="K4" s="272" t="s">
        <v>1285</v>
      </c>
      <c r="L4" s="272" t="s">
        <v>1286</v>
      </c>
      <c r="M4" s="272" t="s">
        <v>1287</v>
      </c>
      <c r="N4" s="272" t="s">
        <v>1288</v>
      </c>
      <c r="O4" s="272" t="s">
        <v>1289</v>
      </c>
      <c r="P4" s="272" t="s">
        <v>1290</v>
      </c>
      <c r="Q4" s="272" t="s">
        <v>1291</v>
      </c>
      <c r="R4" s="272" t="s">
        <v>1292</v>
      </c>
      <c r="S4" s="272" t="s">
        <v>1293</v>
      </c>
      <c r="T4" s="272" t="s">
        <v>1294</v>
      </c>
      <c r="U4" s="272" t="s">
        <v>1295</v>
      </c>
      <c r="V4" s="272" t="s">
        <v>1296</v>
      </c>
      <c r="W4" s="272" t="s">
        <v>1297</v>
      </c>
      <c r="X4" s="272" t="s">
        <v>1298</v>
      </c>
      <c r="Y4" s="272" t="s">
        <v>1299</v>
      </c>
      <c r="Z4" s="272" t="s">
        <v>1300</v>
      </c>
      <c r="AA4" s="272" t="s">
        <v>1262</v>
      </c>
      <c r="AB4" s="272" t="s">
        <v>1263</v>
      </c>
      <c r="AC4" s="272" t="s">
        <v>1264</v>
      </c>
      <c r="AD4" s="272" t="s">
        <v>1265</v>
      </c>
      <c r="AE4" s="272" t="s">
        <v>1266</v>
      </c>
      <c r="AF4" s="272" t="s">
        <v>1267</v>
      </c>
      <c r="AG4" s="272" t="s">
        <v>1268</v>
      </c>
      <c r="AH4" s="272" t="s">
        <v>1269</v>
      </c>
      <c r="AI4" s="272" t="s">
        <v>1270</v>
      </c>
      <c r="AJ4" s="272" t="s">
        <v>1271</v>
      </c>
      <c r="AK4" s="272" t="s">
        <v>1272</v>
      </c>
      <c r="AL4" s="272" t="s">
        <v>1273</v>
      </c>
      <c r="AM4" s="272" t="s">
        <v>1274</v>
      </c>
      <c r="AN4" s="272" t="s">
        <v>1275</v>
      </c>
      <c r="AO4" s="272" t="s">
        <v>1276</v>
      </c>
      <c r="AP4" s="272" t="s">
        <v>1277</v>
      </c>
      <c r="AQ4" s="272" t="s">
        <v>1278</v>
      </c>
      <c r="AR4" s="272" t="s">
        <v>1279</v>
      </c>
      <c r="AS4" s="272" t="s">
        <v>1323</v>
      </c>
      <c r="AT4" s="272" t="s">
        <v>1324</v>
      </c>
      <c r="AU4" s="272" t="s">
        <v>1325</v>
      </c>
      <c r="AV4" s="272" t="s">
        <v>1326</v>
      </c>
      <c r="AW4" s="272" t="s">
        <v>1327</v>
      </c>
      <c r="AX4" s="272" t="s">
        <v>1328</v>
      </c>
      <c r="AY4" s="272" t="s">
        <v>1329</v>
      </c>
      <c r="AZ4" s="272" t="s">
        <v>1330</v>
      </c>
      <c r="BA4" s="272" t="s">
        <v>1331</v>
      </c>
      <c r="BB4" s="272" t="s">
        <v>1332</v>
      </c>
      <c r="BC4" s="272" t="s">
        <v>1333</v>
      </c>
      <c r="BD4" s="272" t="s">
        <v>1334</v>
      </c>
      <c r="BE4" s="272" t="s">
        <v>1335</v>
      </c>
      <c r="BF4" s="272" t="s">
        <v>1336</v>
      </c>
      <c r="BG4" s="272" t="s">
        <v>1337</v>
      </c>
      <c r="BH4" s="272" t="s">
        <v>1301</v>
      </c>
      <c r="BI4" s="272" t="s">
        <v>1302</v>
      </c>
      <c r="BJ4" s="272" t="s">
        <v>1303</v>
      </c>
      <c r="BK4" s="272" t="s">
        <v>1304</v>
      </c>
      <c r="BL4" s="272" t="s">
        <v>1305</v>
      </c>
      <c r="BM4" s="272" t="s">
        <v>1306</v>
      </c>
      <c r="BN4" s="272" t="s">
        <v>1307</v>
      </c>
      <c r="BO4" s="272" t="s">
        <v>1308</v>
      </c>
      <c r="BP4" s="272" t="s">
        <v>1309</v>
      </c>
      <c r="BQ4" s="272" t="s">
        <v>1310</v>
      </c>
      <c r="BR4" s="272" t="s">
        <v>1311</v>
      </c>
      <c r="BS4" s="272" t="s">
        <v>1312</v>
      </c>
      <c r="BT4" s="272" t="s">
        <v>1313</v>
      </c>
      <c r="BU4" s="272" t="s">
        <v>1314</v>
      </c>
      <c r="BV4" s="272" t="s">
        <v>2105</v>
      </c>
      <c r="BW4" s="272" t="s">
        <v>1316</v>
      </c>
      <c r="BX4" s="272" t="s">
        <v>1317</v>
      </c>
      <c r="BY4" s="272" t="s">
        <v>1318</v>
      </c>
      <c r="BZ4" s="272" t="s">
        <v>1319</v>
      </c>
      <c r="CA4" s="272" t="s">
        <v>1320</v>
      </c>
      <c r="CB4" s="272" t="s">
        <v>1321</v>
      </c>
      <c r="CC4" s="272" t="s">
        <v>1322</v>
      </c>
      <c r="CD4" s="272" t="s">
        <v>2106</v>
      </c>
      <c r="CE4" s="272" t="s">
        <v>2107</v>
      </c>
      <c r="CF4" s="272" t="s">
        <v>1338</v>
      </c>
      <c r="CG4" s="272" t="s">
        <v>1339</v>
      </c>
      <c r="CH4" s="272" t="s">
        <v>1340</v>
      </c>
      <c r="CI4" s="272" t="s">
        <v>1341</v>
      </c>
      <c r="CJ4" s="272" t="s">
        <v>1342</v>
      </c>
      <c r="CK4" s="272" t="s">
        <v>1343</v>
      </c>
      <c r="CL4" s="272" t="s">
        <v>1344</v>
      </c>
      <c r="CM4" s="272" t="s">
        <v>1345</v>
      </c>
      <c r="CN4" s="272" t="s">
        <v>1346</v>
      </c>
      <c r="CO4" s="272" t="s">
        <v>1347</v>
      </c>
      <c r="CP4" s="272" t="s">
        <v>1348</v>
      </c>
      <c r="CQ4" s="272" t="s">
        <v>1349</v>
      </c>
      <c r="CR4" s="272" t="s">
        <v>1350</v>
      </c>
      <c r="CS4" s="272" t="s">
        <v>1351</v>
      </c>
      <c r="CT4" s="272" t="s">
        <v>1352</v>
      </c>
      <c r="CU4" s="272" t="s">
        <v>1353</v>
      </c>
      <c r="CV4" s="272" t="s">
        <v>1354</v>
      </c>
      <c r="CW4" s="272" t="s">
        <v>1355</v>
      </c>
      <c r="CX4" s="272" t="s">
        <v>1356</v>
      </c>
      <c r="CY4" s="272" t="s">
        <v>1357</v>
      </c>
      <c r="CZ4" s="272" t="s">
        <v>1358</v>
      </c>
      <c r="DA4" s="272" t="s">
        <v>1377</v>
      </c>
      <c r="DB4" s="272" t="s">
        <v>1378</v>
      </c>
      <c r="DC4" s="272" t="s">
        <v>1379</v>
      </c>
      <c r="DD4" s="272" t="s">
        <v>1380</v>
      </c>
      <c r="DE4" s="272" t="s">
        <v>1381</v>
      </c>
      <c r="DF4" s="272" t="s">
        <v>1382</v>
      </c>
      <c r="DG4" s="272" t="s">
        <v>1383</v>
      </c>
      <c r="DH4" s="272" t="s">
        <v>1384</v>
      </c>
      <c r="DI4" s="272" t="s">
        <v>1385</v>
      </c>
      <c r="DJ4" s="272" t="s">
        <v>1386</v>
      </c>
      <c r="DK4" s="272" t="s">
        <v>1387</v>
      </c>
      <c r="DL4" s="272" t="s">
        <v>1359</v>
      </c>
      <c r="DM4" s="272" t="s">
        <v>1360</v>
      </c>
      <c r="DN4" s="272" t="s">
        <v>1361</v>
      </c>
      <c r="DO4" s="272" t="s">
        <v>1362</v>
      </c>
      <c r="DP4" s="272" t="s">
        <v>1363</v>
      </c>
      <c r="DQ4" s="272" t="s">
        <v>1364</v>
      </c>
      <c r="DR4" s="272" t="s">
        <v>1365</v>
      </c>
      <c r="DS4" s="272" t="s">
        <v>1366</v>
      </c>
      <c r="DT4" s="272" t="s">
        <v>1367</v>
      </c>
      <c r="DU4" s="272" t="s">
        <v>1368</v>
      </c>
      <c r="DV4" s="272" t="s">
        <v>1369</v>
      </c>
      <c r="DW4" s="272" t="s">
        <v>1370</v>
      </c>
      <c r="DX4" s="272" t="s">
        <v>1371</v>
      </c>
      <c r="DY4" s="272" t="s">
        <v>1372</v>
      </c>
      <c r="DZ4" s="272" t="s">
        <v>1373</v>
      </c>
      <c r="EA4" s="272" t="s">
        <v>1374</v>
      </c>
      <c r="EB4" s="272" t="s">
        <v>1375</v>
      </c>
      <c r="EC4" s="272" t="s">
        <v>1376</v>
      </c>
      <c r="ED4" s="272" t="s">
        <v>1388</v>
      </c>
      <c r="EE4" s="272" t="s">
        <v>1389</v>
      </c>
      <c r="EF4" s="272" t="s">
        <v>1390</v>
      </c>
      <c r="EG4" s="272" t="s">
        <v>1391</v>
      </c>
      <c r="EH4" s="272" t="s">
        <v>1392</v>
      </c>
      <c r="EI4" s="272" t="s">
        <v>1393</v>
      </c>
      <c r="EJ4" s="272" t="s">
        <v>1394</v>
      </c>
      <c r="EK4" s="272" t="s">
        <v>1395</v>
      </c>
      <c r="EL4" s="272" t="s">
        <v>1396</v>
      </c>
      <c r="EM4" s="272" t="s">
        <v>1397</v>
      </c>
      <c r="EN4" s="272" t="s">
        <v>1398</v>
      </c>
      <c r="EO4" s="272" t="s">
        <v>1399</v>
      </c>
      <c r="EP4" s="272" t="s">
        <v>1400</v>
      </c>
      <c r="EQ4" s="272" t="s">
        <v>1401</v>
      </c>
      <c r="ER4" s="272" t="s">
        <v>1402</v>
      </c>
      <c r="ES4" s="272" t="s">
        <v>1403</v>
      </c>
      <c r="ET4" s="272" t="s">
        <v>1404</v>
      </c>
      <c r="EU4" s="272" t="s">
        <v>1405</v>
      </c>
      <c r="EV4" s="272" t="s">
        <v>1406</v>
      </c>
      <c r="EW4" s="272" t="s">
        <v>1407</v>
      </c>
      <c r="EX4" s="272" t="s">
        <v>1408</v>
      </c>
      <c r="EY4" s="272" t="s">
        <v>1409</v>
      </c>
      <c r="EZ4" s="272" t="s">
        <v>1410</v>
      </c>
      <c r="FA4" s="272" t="s">
        <v>1411</v>
      </c>
      <c r="FB4" s="272" t="s">
        <v>1412</v>
      </c>
      <c r="FC4" s="272" t="s">
        <v>1413</v>
      </c>
      <c r="FD4" s="272" t="s">
        <v>1414</v>
      </c>
      <c r="FE4" s="272" t="s">
        <v>1415</v>
      </c>
      <c r="FF4" s="272" t="s">
        <v>1416</v>
      </c>
      <c r="FG4" s="272" t="s">
        <v>2108</v>
      </c>
      <c r="FH4" s="272" t="s">
        <v>1418</v>
      </c>
      <c r="FI4" s="272" t="s">
        <v>1419</v>
      </c>
      <c r="FJ4" s="272" t="s">
        <v>1420</v>
      </c>
      <c r="FK4" s="272" t="s">
        <v>1421</v>
      </c>
      <c r="FL4" s="272" t="s">
        <v>1422</v>
      </c>
      <c r="FM4" s="272" t="s">
        <v>1423</v>
      </c>
      <c r="FN4" s="272" t="s">
        <v>2109</v>
      </c>
      <c r="FO4" s="272" t="s">
        <v>2110</v>
      </c>
      <c r="FP4" s="272" t="s">
        <v>1426</v>
      </c>
      <c r="FQ4" s="272" t="s">
        <v>1427</v>
      </c>
      <c r="FR4" s="272" t="s">
        <v>1428</v>
      </c>
      <c r="FS4" s="272" t="s">
        <v>1429</v>
      </c>
      <c r="FT4" s="272" t="s">
        <v>1430</v>
      </c>
      <c r="FU4" s="272" t="s">
        <v>1431</v>
      </c>
      <c r="FV4" s="272" t="s">
        <v>1432</v>
      </c>
      <c r="FW4" s="272" t="s">
        <v>1433</v>
      </c>
      <c r="FX4" s="272" t="s">
        <v>1434</v>
      </c>
      <c r="FY4" s="272" t="s">
        <v>1435</v>
      </c>
      <c r="FZ4" s="272" t="s">
        <v>1436</v>
      </c>
      <c r="GA4" s="272" t="s">
        <v>1437</v>
      </c>
      <c r="GB4" s="272" t="s">
        <v>1438</v>
      </c>
      <c r="GC4" s="272" t="s">
        <v>2111</v>
      </c>
      <c r="GD4" s="272" t="s">
        <v>1439</v>
      </c>
      <c r="GE4" s="272" t="s">
        <v>1440</v>
      </c>
      <c r="GF4" s="272" t="s">
        <v>1441</v>
      </c>
      <c r="GG4" s="272" t="s">
        <v>1442</v>
      </c>
      <c r="GH4" s="272" t="s">
        <v>1443</v>
      </c>
      <c r="GI4" s="272" t="s">
        <v>1444</v>
      </c>
      <c r="GJ4" s="272" t="s">
        <v>1445</v>
      </c>
      <c r="GK4" s="272" t="s">
        <v>1446</v>
      </c>
      <c r="GL4" s="272" t="s">
        <v>1447</v>
      </c>
      <c r="GM4" s="272" t="s">
        <v>1448</v>
      </c>
      <c r="GN4" s="272" t="s">
        <v>1449</v>
      </c>
      <c r="GO4" s="272" t="s">
        <v>1450</v>
      </c>
      <c r="GP4" s="272" t="s">
        <v>1451</v>
      </c>
      <c r="GQ4" s="272" t="s">
        <v>1452</v>
      </c>
      <c r="GR4" s="272" t="s">
        <v>1453</v>
      </c>
      <c r="GS4" s="272" t="s">
        <v>1454</v>
      </c>
      <c r="GT4" s="272" t="s">
        <v>1455</v>
      </c>
      <c r="GU4" s="272" t="s">
        <v>1456</v>
      </c>
      <c r="GV4" s="272" t="s">
        <v>1457</v>
      </c>
      <c r="GW4" s="272" t="s">
        <v>1458</v>
      </c>
      <c r="GX4" s="272" t="s">
        <v>1459</v>
      </c>
      <c r="GY4" s="272" t="s">
        <v>1460</v>
      </c>
      <c r="GZ4" s="272" t="s">
        <v>1461</v>
      </c>
      <c r="HA4" s="272" t="s">
        <v>1462</v>
      </c>
      <c r="HB4" s="272" t="s">
        <v>1463</v>
      </c>
      <c r="HC4" s="272" t="s">
        <v>1464</v>
      </c>
      <c r="HD4" s="272" t="s">
        <v>1465</v>
      </c>
      <c r="HE4" s="272" t="s">
        <v>1466</v>
      </c>
      <c r="HF4" s="272" t="s">
        <v>1467</v>
      </c>
      <c r="HG4" s="272" t="s">
        <v>1468</v>
      </c>
      <c r="HH4" s="272" t="s">
        <v>2112</v>
      </c>
      <c r="HI4" s="272" t="s">
        <v>1469</v>
      </c>
      <c r="HJ4" s="272" t="s">
        <v>1470</v>
      </c>
      <c r="HK4" s="272" t="s">
        <v>1471</v>
      </c>
      <c r="HL4" s="272" t="s">
        <v>1472</v>
      </c>
      <c r="HM4" s="272" t="s">
        <v>1473</v>
      </c>
      <c r="HN4" s="272" t="s">
        <v>1474</v>
      </c>
      <c r="HO4" s="272" t="s">
        <v>1475</v>
      </c>
      <c r="HP4" s="272" t="s">
        <v>1476</v>
      </c>
      <c r="HQ4" s="272" t="s">
        <v>1477</v>
      </c>
      <c r="HR4" s="272" t="s">
        <v>1478</v>
      </c>
      <c r="HS4" s="272" t="s">
        <v>1479</v>
      </c>
      <c r="HT4" s="272" t="s">
        <v>1480</v>
      </c>
      <c r="HU4" s="272" t="s">
        <v>1481</v>
      </c>
      <c r="HV4" s="272" t="s">
        <v>1482</v>
      </c>
      <c r="HW4" s="272" t="s">
        <v>1483</v>
      </c>
      <c r="HX4" s="272" t="s">
        <v>1484</v>
      </c>
      <c r="HY4" s="272" t="s">
        <v>1485</v>
      </c>
      <c r="HZ4" s="272" t="s">
        <v>1486</v>
      </c>
      <c r="IA4" s="272" t="s">
        <v>1487</v>
      </c>
      <c r="IB4" s="272" t="s">
        <v>1488</v>
      </c>
      <c r="IC4" s="272" t="s">
        <v>1489</v>
      </c>
      <c r="ID4" s="272" t="s">
        <v>1490</v>
      </c>
      <c r="IE4" s="272" t="s">
        <v>1491</v>
      </c>
      <c r="IF4" s="272" t="s">
        <v>1492</v>
      </c>
      <c r="IG4" s="272" t="s">
        <v>1493</v>
      </c>
      <c r="IH4" s="272" t="s">
        <v>1494</v>
      </c>
      <c r="II4" s="272" t="s">
        <v>1495</v>
      </c>
      <c r="IJ4" s="272" t="s">
        <v>1496</v>
      </c>
      <c r="IK4" s="272" t="s">
        <v>1497</v>
      </c>
      <c r="IL4" s="272" t="s">
        <v>1498</v>
      </c>
      <c r="IM4" s="272" t="s">
        <v>1499</v>
      </c>
      <c r="IN4" s="272" t="s">
        <v>1500</v>
      </c>
      <c r="IO4" s="272" t="s">
        <v>1501</v>
      </c>
      <c r="IP4" s="272" t="s">
        <v>1502</v>
      </c>
      <c r="IQ4" s="272" t="s">
        <v>1503</v>
      </c>
      <c r="IR4" s="272" t="s">
        <v>1504</v>
      </c>
      <c r="IS4" s="272" t="s">
        <v>1505</v>
      </c>
      <c r="IT4" s="272" t="s">
        <v>1506</v>
      </c>
      <c r="IU4" s="272" t="s">
        <v>1507</v>
      </c>
      <c r="IV4" s="272" t="s">
        <v>1508</v>
      </c>
      <c r="IW4" s="272" t="s">
        <v>1509</v>
      </c>
      <c r="IX4" s="272" t="s">
        <v>1510</v>
      </c>
      <c r="IY4" s="272" t="s">
        <v>1511</v>
      </c>
      <c r="IZ4" s="272" t="s">
        <v>1512</v>
      </c>
      <c r="JA4" s="272" t="s">
        <v>1513</v>
      </c>
      <c r="JB4" s="272" t="s">
        <v>1514</v>
      </c>
      <c r="JC4" s="272" t="s">
        <v>1515</v>
      </c>
      <c r="JD4" s="272" t="s">
        <v>1516</v>
      </c>
      <c r="JE4" s="272" t="s">
        <v>1517</v>
      </c>
      <c r="JF4" s="272" t="s">
        <v>1518</v>
      </c>
      <c r="JG4" s="272" t="s">
        <v>1519</v>
      </c>
      <c r="JH4" s="272" t="s">
        <v>1520</v>
      </c>
      <c r="JI4" s="272" t="s">
        <v>1521</v>
      </c>
      <c r="JJ4" s="272" t="s">
        <v>1522</v>
      </c>
      <c r="JK4" s="272" t="s">
        <v>1523</v>
      </c>
      <c r="JL4" s="272" t="s">
        <v>1524</v>
      </c>
      <c r="JM4" s="272" t="s">
        <v>1525</v>
      </c>
      <c r="JN4" s="272" t="s">
        <v>1526</v>
      </c>
      <c r="JO4" s="272" t="s">
        <v>1527</v>
      </c>
      <c r="JP4" s="272" t="s">
        <v>1528</v>
      </c>
      <c r="JQ4" s="272" t="s">
        <v>1561</v>
      </c>
      <c r="JR4" s="272" t="s">
        <v>1562</v>
      </c>
      <c r="JS4" s="272" t="s">
        <v>1563</v>
      </c>
      <c r="JT4" s="272" t="s">
        <v>1564</v>
      </c>
      <c r="JU4" s="272" t="s">
        <v>1565</v>
      </c>
      <c r="JV4" s="272" t="s">
        <v>1566</v>
      </c>
      <c r="JW4" s="272" t="s">
        <v>1567</v>
      </c>
      <c r="JX4" s="272" t="s">
        <v>1568</v>
      </c>
      <c r="JY4" s="272" t="s">
        <v>1529</v>
      </c>
      <c r="JZ4" s="272" t="s">
        <v>1530</v>
      </c>
      <c r="KA4" s="272" t="s">
        <v>1531</v>
      </c>
      <c r="KB4" s="272" t="s">
        <v>1532</v>
      </c>
      <c r="KC4" s="272" t="s">
        <v>1533</v>
      </c>
      <c r="KD4" s="272" t="s">
        <v>1534</v>
      </c>
      <c r="KE4" s="272" t="s">
        <v>1535</v>
      </c>
      <c r="KF4" s="272" t="s">
        <v>1536</v>
      </c>
      <c r="KG4" s="272" t="s">
        <v>1537</v>
      </c>
      <c r="KH4" s="272" t="s">
        <v>1538</v>
      </c>
      <c r="KI4" s="272" t="s">
        <v>1539</v>
      </c>
      <c r="KJ4" s="272" t="s">
        <v>1540</v>
      </c>
      <c r="KK4" s="272" t="s">
        <v>1541</v>
      </c>
      <c r="KL4" s="272" t="s">
        <v>1542</v>
      </c>
      <c r="KM4" s="272" t="s">
        <v>1543</v>
      </c>
      <c r="KN4" s="272" t="s">
        <v>1544</v>
      </c>
      <c r="KO4" s="272" t="s">
        <v>1545</v>
      </c>
      <c r="KP4" s="272" t="s">
        <v>1546</v>
      </c>
      <c r="KQ4" s="272" t="s">
        <v>1547</v>
      </c>
      <c r="KR4" s="272" t="s">
        <v>1548</v>
      </c>
      <c r="KS4" s="272" t="s">
        <v>1549</v>
      </c>
      <c r="KT4" s="272" t="s">
        <v>1550</v>
      </c>
      <c r="KU4" s="272" t="s">
        <v>1551</v>
      </c>
      <c r="KV4" s="272" t="s">
        <v>1552</v>
      </c>
      <c r="KW4" s="272" t="s">
        <v>1553</v>
      </c>
      <c r="KX4" s="272" t="s">
        <v>1554</v>
      </c>
      <c r="KY4" s="272" t="s">
        <v>1555</v>
      </c>
      <c r="KZ4" s="272" t="s">
        <v>1556</v>
      </c>
      <c r="LA4" s="272" t="s">
        <v>1557</v>
      </c>
      <c r="LB4" s="272" t="s">
        <v>1558</v>
      </c>
      <c r="LC4" s="272" t="s">
        <v>1559</v>
      </c>
      <c r="LD4" s="272" t="s">
        <v>1560</v>
      </c>
      <c r="LE4" s="272" t="s">
        <v>1569</v>
      </c>
      <c r="LF4" s="272" t="s">
        <v>1570</v>
      </c>
      <c r="LG4" s="272" t="s">
        <v>1571</v>
      </c>
      <c r="LH4" s="272" t="s">
        <v>1572</v>
      </c>
      <c r="LI4" s="272" t="s">
        <v>1573</v>
      </c>
      <c r="LJ4" s="272" t="s">
        <v>1574</v>
      </c>
      <c r="LK4" s="272" t="s">
        <v>1575</v>
      </c>
      <c r="LL4" s="272" t="s">
        <v>1576</v>
      </c>
      <c r="LM4" s="272" t="s">
        <v>1577</v>
      </c>
      <c r="LN4" s="272" t="s">
        <v>1578</v>
      </c>
      <c r="LO4" s="272" t="s">
        <v>2113</v>
      </c>
      <c r="LP4" s="272" t="s">
        <v>1579</v>
      </c>
      <c r="LQ4" s="272" t="s">
        <v>1580</v>
      </c>
      <c r="LR4" s="272" t="s">
        <v>1581</v>
      </c>
      <c r="LS4" s="272" t="s">
        <v>1582</v>
      </c>
      <c r="LT4" s="272" t="s">
        <v>1583</v>
      </c>
      <c r="LU4" s="272" t="s">
        <v>1584</v>
      </c>
      <c r="LV4" s="272" t="s">
        <v>1585</v>
      </c>
      <c r="LW4" s="272" t="s">
        <v>1586</v>
      </c>
      <c r="LX4" s="272" t="s">
        <v>1587</v>
      </c>
      <c r="LY4" s="272" t="s">
        <v>1588</v>
      </c>
      <c r="LZ4" s="272" t="s">
        <v>1589</v>
      </c>
      <c r="MA4" s="272" t="s">
        <v>1590</v>
      </c>
      <c r="MB4" s="272" t="s">
        <v>1591</v>
      </c>
      <c r="MC4" s="272" t="s">
        <v>1592</v>
      </c>
      <c r="MD4" s="272" t="s">
        <v>1593</v>
      </c>
      <c r="ME4" s="272" t="s">
        <v>1594</v>
      </c>
      <c r="MF4" s="272" t="s">
        <v>1595</v>
      </c>
      <c r="MG4" s="272" t="s">
        <v>1596</v>
      </c>
      <c r="MH4" s="272" t="s">
        <v>1597</v>
      </c>
      <c r="MI4" s="272" t="s">
        <v>1598</v>
      </c>
      <c r="MJ4" s="272" t="s">
        <v>1599</v>
      </c>
      <c r="MK4" s="272" t="s">
        <v>1600</v>
      </c>
      <c r="ML4" s="272" t="s">
        <v>1601</v>
      </c>
      <c r="MM4" s="272" t="s">
        <v>1602</v>
      </c>
      <c r="MN4" s="272" t="s">
        <v>1603</v>
      </c>
      <c r="MO4" s="272" t="s">
        <v>1604</v>
      </c>
      <c r="MP4" s="272" t="s">
        <v>1605</v>
      </c>
      <c r="MQ4" s="272" t="s">
        <v>1606</v>
      </c>
      <c r="MR4" s="272" t="s">
        <v>1607</v>
      </c>
      <c r="MS4" s="272" t="s">
        <v>1608</v>
      </c>
      <c r="MT4" s="272" t="s">
        <v>1609</v>
      </c>
      <c r="MU4" s="272" t="s">
        <v>1610</v>
      </c>
      <c r="MV4" s="272" t="s">
        <v>1611</v>
      </c>
      <c r="MW4" s="272" t="s">
        <v>1612</v>
      </c>
      <c r="MX4" s="272" t="s">
        <v>1613</v>
      </c>
      <c r="MY4" s="272" t="s">
        <v>1614</v>
      </c>
      <c r="MZ4" s="272" t="s">
        <v>1615</v>
      </c>
      <c r="NA4" s="272" t="s">
        <v>2114</v>
      </c>
      <c r="NB4" s="272" t="s">
        <v>1616</v>
      </c>
      <c r="NC4" s="272" t="s">
        <v>1617</v>
      </c>
      <c r="ND4" s="272" t="s">
        <v>1618</v>
      </c>
      <c r="NE4" s="272" t="s">
        <v>2115</v>
      </c>
      <c r="NF4" s="272" t="s">
        <v>1619</v>
      </c>
      <c r="NG4" s="272" t="s">
        <v>1620</v>
      </c>
      <c r="NH4" s="272" t="s">
        <v>1621</v>
      </c>
      <c r="NI4" s="272" t="s">
        <v>1622</v>
      </c>
      <c r="NJ4" s="272" t="s">
        <v>1623</v>
      </c>
      <c r="NK4" s="272" t="s">
        <v>1624</v>
      </c>
      <c r="NL4" s="272" t="s">
        <v>1625</v>
      </c>
      <c r="NM4" s="272" t="s">
        <v>2116</v>
      </c>
      <c r="NN4" s="272" t="s">
        <v>1627</v>
      </c>
      <c r="NO4" s="272" t="s">
        <v>1628</v>
      </c>
      <c r="NP4" s="272" t="s">
        <v>1629</v>
      </c>
      <c r="NQ4" s="272" t="s">
        <v>1630</v>
      </c>
      <c r="NR4" s="272" t="s">
        <v>1631</v>
      </c>
      <c r="NS4" s="272" t="s">
        <v>1632</v>
      </c>
      <c r="NT4" s="272" t="s">
        <v>1633</v>
      </c>
      <c r="NU4" s="272" t="s">
        <v>1634</v>
      </c>
      <c r="NV4" s="272" t="s">
        <v>2117</v>
      </c>
      <c r="NW4" s="272" t="s">
        <v>1635</v>
      </c>
      <c r="NX4" s="272" t="s">
        <v>1636</v>
      </c>
      <c r="NY4" s="272" t="s">
        <v>1637</v>
      </c>
      <c r="NZ4" s="272" t="s">
        <v>1638</v>
      </c>
      <c r="OA4" s="272" t="s">
        <v>1639</v>
      </c>
      <c r="OB4" s="272" t="s">
        <v>1640</v>
      </c>
      <c r="OC4" s="272" t="s">
        <v>2118</v>
      </c>
      <c r="OD4" s="272" t="s">
        <v>1641</v>
      </c>
      <c r="OE4" s="272" t="s">
        <v>2119</v>
      </c>
      <c r="OF4" s="272" t="s">
        <v>1642</v>
      </c>
      <c r="OG4" s="272" t="s">
        <v>1643</v>
      </c>
      <c r="OH4" s="272" t="s">
        <v>1646</v>
      </c>
      <c r="OI4" s="272" t="s">
        <v>1644</v>
      </c>
      <c r="OJ4" s="272" t="s">
        <v>1645</v>
      </c>
      <c r="OK4" s="272" t="s">
        <v>1647</v>
      </c>
      <c r="OL4" s="272" t="s">
        <v>1648</v>
      </c>
      <c r="OM4" s="272" t="s">
        <v>2120</v>
      </c>
      <c r="ON4" s="272" t="s">
        <v>1649</v>
      </c>
      <c r="OO4" s="272" t="s">
        <v>1650</v>
      </c>
      <c r="OP4" s="272" t="s">
        <v>2121</v>
      </c>
      <c r="OQ4" s="272" t="s">
        <v>1652</v>
      </c>
      <c r="OR4" s="272" t="s">
        <v>1653</v>
      </c>
      <c r="OS4" s="272" t="s">
        <v>1654</v>
      </c>
      <c r="OT4" s="272" t="s">
        <v>1655</v>
      </c>
      <c r="OU4" s="272" t="s">
        <v>1656</v>
      </c>
      <c r="OV4" s="272" t="s">
        <v>2122</v>
      </c>
      <c r="OW4" s="272" t="s">
        <v>1657</v>
      </c>
      <c r="OX4" s="272" t="s">
        <v>2123</v>
      </c>
      <c r="OY4" s="272" t="s">
        <v>2124</v>
      </c>
      <c r="OZ4" s="272" t="s">
        <v>1658</v>
      </c>
      <c r="PA4" s="272" t="s">
        <v>1659</v>
      </c>
      <c r="PB4" s="272" t="s">
        <v>2125</v>
      </c>
      <c r="PC4" s="272" t="s">
        <v>1661</v>
      </c>
      <c r="PD4" s="272" t="s">
        <v>1662</v>
      </c>
      <c r="PE4" s="272" t="s">
        <v>1663</v>
      </c>
      <c r="PF4" s="272" t="s">
        <v>1664</v>
      </c>
      <c r="PG4" s="272" t="s">
        <v>1665</v>
      </c>
      <c r="PH4" s="272" t="s">
        <v>1666</v>
      </c>
      <c r="PI4" s="272" t="s">
        <v>1667</v>
      </c>
      <c r="PJ4" s="272" t="s">
        <v>1668</v>
      </c>
      <c r="PK4" s="272" t="s">
        <v>1669</v>
      </c>
      <c r="PL4" s="272" t="s">
        <v>1670</v>
      </c>
      <c r="PM4" s="272" t="s">
        <v>1671</v>
      </c>
      <c r="PN4" s="272" t="s">
        <v>2126</v>
      </c>
      <c r="PO4" s="272" t="s">
        <v>2127</v>
      </c>
      <c r="PP4" s="272" t="s">
        <v>2128</v>
      </c>
      <c r="PQ4" s="272" t="s">
        <v>2129</v>
      </c>
      <c r="PR4" s="272" t="s">
        <v>1672</v>
      </c>
      <c r="PS4" s="272" t="s">
        <v>1673</v>
      </c>
      <c r="PT4" s="272" t="s">
        <v>1674</v>
      </c>
      <c r="PU4" s="272" t="s">
        <v>1675</v>
      </c>
      <c r="PV4" s="272" t="s">
        <v>2130</v>
      </c>
      <c r="PW4" s="272" t="s">
        <v>1676</v>
      </c>
      <c r="PX4" s="272" t="s">
        <v>1677</v>
      </c>
      <c r="PY4" s="272" t="s">
        <v>1678</v>
      </c>
      <c r="PZ4" s="272" t="s">
        <v>1679</v>
      </c>
      <c r="QA4" s="272" t="s">
        <v>1680</v>
      </c>
      <c r="QB4" s="272" t="s">
        <v>1681</v>
      </c>
      <c r="QC4" s="272" t="s">
        <v>1682</v>
      </c>
      <c r="QD4" s="272" t="s">
        <v>1683</v>
      </c>
      <c r="QE4" s="272" t="s">
        <v>1684</v>
      </c>
      <c r="QF4" s="272" t="s">
        <v>1685</v>
      </c>
      <c r="QG4" s="272" t="s">
        <v>1686</v>
      </c>
      <c r="QH4" s="272" t="s">
        <v>1687</v>
      </c>
      <c r="QI4" s="272" t="s">
        <v>1688</v>
      </c>
      <c r="QJ4" s="272" t="s">
        <v>1689</v>
      </c>
      <c r="QK4" s="272" t="s">
        <v>1690</v>
      </c>
      <c r="QL4" s="272" t="s">
        <v>1691</v>
      </c>
      <c r="QM4" s="272" t="s">
        <v>1692</v>
      </c>
      <c r="QN4" s="272" t="s">
        <v>2131</v>
      </c>
      <c r="QO4" s="272" t="s">
        <v>2132</v>
      </c>
      <c r="QP4" s="272" t="s">
        <v>2133</v>
      </c>
      <c r="QQ4" s="272" t="s">
        <v>2134</v>
      </c>
      <c r="QR4" s="272" t="s">
        <v>1693</v>
      </c>
      <c r="QS4" s="272" t="s">
        <v>1694</v>
      </c>
      <c r="QT4" s="272" t="s">
        <v>1695</v>
      </c>
      <c r="QU4" s="272" t="s">
        <v>1696</v>
      </c>
      <c r="QV4" s="272" t="s">
        <v>1697</v>
      </c>
      <c r="QW4" s="272" t="s">
        <v>1698</v>
      </c>
      <c r="QX4" s="272" t="s">
        <v>1699</v>
      </c>
      <c r="QY4" s="272" t="s">
        <v>1700</v>
      </c>
      <c r="QZ4" s="272" t="s">
        <v>1701</v>
      </c>
      <c r="RA4" s="272" t="s">
        <v>1702</v>
      </c>
      <c r="RB4" s="272" t="s">
        <v>1703</v>
      </c>
      <c r="RC4" s="272" t="s">
        <v>2135</v>
      </c>
      <c r="RD4" s="272" t="s">
        <v>2136</v>
      </c>
      <c r="RE4" s="272" t="s">
        <v>1704</v>
      </c>
      <c r="RF4" s="272" t="s">
        <v>1705</v>
      </c>
      <c r="RG4" s="272" t="s">
        <v>1706</v>
      </c>
      <c r="RH4" s="272" t="s">
        <v>1707</v>
      </c>
      <c r="RI4" s="272" t="s">
        <v>1708</v>
      </c>
      <c r="RJ4" s="272" t="s">
        <v>1709</v>
      </c>
      <c r="RK4" s="272" t="s">
        <v>1710</v>
      </c>
      <c r="RL4" s="272" t="s">
        <v>1711</v>
      </c>
      <c r="RM4" s="272" t="s">
        <v>1712</v>
      </c>
      <c r="RN4" s="272" t="s">
        <v>1713</v>
      </c>
      <c r="RO4" s="272" t="s">
        <v>1714</v>
      </c>
      <c r="RP4" s="272" t="s">
        <v>1715</v>
      </c>
      <c r="RQ4" s="272" t="s">
        <v>1716</v>
      </c>
      <c r="RR4" s="272" t="s">
        <v>1717</v>
      </c>
      <c r="RS4" s="272" t="s">
        <v>1718</v>
      </c>
      <c r="RT4" s="272" t="s">
        <v>1719</v>
      </c>
      <c r="RU4" s="272" t="s">
        <v>1720</v>
      </c>
      <c r="RV4" s="272" t="s">
        <v>2137</v>
      </c>
      <c r="RW4" s="272" t="s">
        <v>2138</v>
      </c>
      <c r="RX4" s="272" t="s">
        <v>2139</v>
      </c>
      <c r="RY4" s="272" t="s">
        <v>1742</v>
      </c>
      <c r="RZ4" s="272" t="s">
        <v>1743</v>
      </c>
      <c r="SA4" s="272" t="s">
        <v>1744</v>
      </c>
      <c r="SB4" s="272" t="s">
        <v>1745</v>
      </c>
      <c r="SC4" s="272" t="s">
        <v>1746</v>
      </c>
      <c r="SD4" s="272" t="s">
        <v>1747</v>
      </c>
      <c r="SE4" s="272" t="s">
        <v>1748</v>
      </c>
      <c r="SF4" s="272" t="s">
        <v>1749</v>
      </c>
      <c r="SG4" s="272" t="s">
        <v>1750</v>
      </c>
      <c r="SH4" s="272" t="s">
        <v>1751</v>
      </c>
      <c r="SI4" s="272" t="s">
        <v>1752</v>
      </c>
      <c r="SJ4" s="272" t="s">
        <v>1753</v>
      </c>
      <c r="SK4" s="272" t="s">
        <v>1754</v>
      </c>
      <c r="SL4" s="272" t="s">
        <v>2141</v>
      </c>
      <c r="SM4" s="272" t="s">
        <v>1723</v>
      </c>
      <c r="SN4" s="272" t="s">
        <v>1724</v>
      </c>
      <c r="SO4" s="272" t="s">
        <v>1725</v>
      </c>
      <c r="SP4" s="272" t="s">
        <v>1726</v>
      </c>
      <c r="SQ4" s="272" t="s">
        <v>1727</v>
      </c>
      <c r="SR4" s="272" t="s">
        <v>1728</v>
      </c>
      <c r="SS4" s="272" t="s">
        <v>1729</v>
      </c>
      <c r="ST4" s="272" t="s">
        <v>1730</v>
      </c>
      <c r="SU4" s="272" t="s">
        <v>1731</v>
      </c>
      <c r="SV4" s="272" t="s">
        <v>1732</v>
      </c>
      <c r="SW4" s="272" t="s">
        <v>1733</v>
      </c>
      <c r="SX4" s="272" t="s">
        <v>2140</v>
      </c>
      <c r="SY4" s="272" t="s">
        <v>1734</v>
      </c>
      <c r="SZ4" s="272" t="s">
        <v>1735</v>
      </c>
      <c r="TA4" s="272" t="s">
        <v>1736</v>
      </c>
      <c r="TB4" s="272" t="s">
        <v>1737</v>
      </c>
      <c r="TC4" s="272" t="s">
        <v>1738</v>
      </c>
      <c r="TD4" s="272" t="s">
        <v>1739</v>
      </c>
      <c r="TE4" s="272" t="s">
        <v>1740</v>
      </c>
      <c r="TF4" s="272" t="s">
        <v>1741</v>
      </c>
      <c r="TG4" s="272" t="s">
        <v>1755</v>
      </c>
      <c r="TH4" s="272" t="s">
        <v>1756</v>
      </c>
      <c r="TI4" s="272" t="s">
        <v>1757</v>
      </c>
      <c r="TJ4" s="272" t="s">
        <v>1758</v>
      </c>
      <c r="TK4" s="272" t="s">
        <v>1759</v>
      </c>
      <c r="TL4" s="272" t="s">
        <v>1760</v>
      </c>
      <c r="TM4" s="272" t="s">
        <v>1761</v>
      </c>
      <c r="TN4" s="272" t="s">
        <v>1762</v>
      </c>
      <c r="TO4" s="272" t="s">
        <v>1763</v>
      </c>
      <c r="TP4" s="272" t="s">
        <v>1764</v>
      </c>
      <c r="TQ4" s="272" t="s">
        <v>1765</v>
      </c>
      <c r="TR4" s="272" t="s">
        <v>1766</v>
      </c>
      <c r="TS4" s="272" t="s">
        <v>1767</v>
      </c>
      <c r="TT4" s="272" t="s">
        <v>1768</v>
      </c>
      <c r="TU4" s="272" t="s">
        <v>1769</v>
      </c>
      <c r="TV4" s="272" t="s">
        <v>1770</v>
      </c>
      <c r="TW4" s="272" t="s">
        <v>2142</v>
      </c>
      <c r="TX4" s="272" t="s">
        <v>1771</v>
      </c>
      <c r="TY4" s="272" t="s">
        <v>1772</v>
      </c>
      <c r="TZ4" s="272" t="s">
        <v>1773</v>
      </c>
      <c r="UA4" s="272" t="s">
        <v>1774</v>
      </c>
      <c r="UB4" s="272" t="s">
        <v>1775</v>
      </c>
      <c r="UC4" s="272" t="s">
        <v>1776</v>
      </c>
      <c r="UD4" s="272" t="s">
        <v>1777</v>
      </c>
      <c r="UE4" s="272" t="s">
        <v>2143</v>
      </c>
      <c r="UF4" s="272" t="s">
        <v>2144</v>
      </c>
      <c r="UG4" s="272" t="s">
        <v>2145</v>
      </c>
      <c r="UH4" s="272" t="s">
        <v>1778</v>
      </c>
      <c r="UI4" s="272" t="s">
        <v>1779</v>
      </c>
      <c r="UJ4" s="272" t="s">
        <v>1780</v>
      </c>
      <c r="UK4" s="272" t="s">
        <v>1781</v>
      </c>
      <c r="UL4" s="272" t="s">
        <v>1782</v>
      </c>
      <c r="UM4" s="272" t="s">
        <v>1783</v>
      </c>
      <c r="UN4" s="272" t="s">
        <v>1784</v>
      </c>
      <c r="UO4" s="272" t="s">
        <v>1785</v>
      </c>
      <c r="UP4" s="272" t="s">
        <v>1786</v>
      </c>
      <c r="UQ4" s="272" t="s">
        <v>2146</v>
      </c>
      <c r="UR4" s="272" t="s">
        <v>1787</v>
      </c>
      <c r="US4" s="272" t="s">
        <v>1788</v>
      </c>
      <c r="UT4" s="272" t="s">
        <v>1789</v>
      </c>
      <c r="UU4" s="272" t="s">
        <v>1790</v>
      </c>
      <c r="UV4" s="272" t="s">
        <v>1791</v>
      </c>
      <c r="UW4" s="272" t="s">
        <v>1792</v>
      </c>
      <c r="UX4" s="272" t="s">
        <v>1793</v>
      </c>
      <c r="UY4" s="272" t="s">
        <v>1794</v>
      </c>
      <c r="UZ4" s="272" t="s">
        <v>1795</v>
      </c>
      <c r="VA4" s="272" t="s">
        <v>1796</v>
      </c>
      <c r="VB4" s="272" t="s">
        <v>1797</v>
      </c>
      <c r="VC4" s="272" t="s">
        <v>1798</v>
      </c>
      <c r="VD4" s="272" t="s">
        <v>1799</v>
      </c>
      <c r="VE4" s="272" t="s">
        <v>1800</v>
      </c>
      <c r="VF4" s="272" t="s">
        <v>1801</v>
      </c>
      <c r="VG4" s="272" t="s">
        <v>2147</v>
      </c>
      <c r="VH4" s="272" t="s">
        <v>2148</v>
      </c>
      <c r="VI4" s="272" t="s">
        <v>2149</v>
      </c>
      <c r="VJ4" s="272" t="s">
        <v>1805</v>
      </c>
      <c r="VK4" s="272" t="s">
        <v>1806</v>
      </c>
      <c r="VL4" s="272" t="s">
        <v>1807</v>
      </c>
      <c r="VM4" s="272" t="s">
        <v>1808</v>
      </c>
      <c r="VN4" s="272" t="s">
        <v>1809</v>
      </c>
      <c r="VO4" s="272" t="s">
        <v>1810</v>
      </c>
      <c r="VP4" s="272" t="s">
        <v>1811</v>
      </c>
      <c r="VQ4" s="272" t="s">
        <v>1812</v>
      </c>
      <c r="VR4" s="272" t="s">
        <v>1813</v>
      </c>
      <c r="VS4" s="272" t="s">
        <v>2150</v>
      </c>
      <c r="VT4" s="272" t="s">
        <v>1814</v>
      </c>
      <c r="VU4" s="272" t="s">
        <v>1815</v>
      </c>
      <c r="VV4" s="272" t="s">
        <v>1816</v>
      </c>
      <c r="VW4" s="272" t="s">
        <v>1817</v>
      </c>
      <c r="VX4" s="272" t="s">
        <v>1818</v>
      </c>
      <c r="VY4" s="272" t="s">
        <v>1819</v>
      </c>
      <c r="VZ4" s="272" t="s">
        <v>1820</v>
      </c>
      <c r="WA4" s="272" t="s">
        <v>1821</v>
      </c>
      <c r="WB4" s="272" t="s">
        <v>1822</v>
      </c>
      <c r="WC4" s="272" t="s">
        <v>1823</v>
      </c>
      <c r="WD4" s="272" t="s">
        <v>1824</v>
      </c>
      <c r="WE4" s="272" t="s">
        <v>1825</v>
      </c>
      <c r="WF4" s="272" t="s">
        <v>1826</v>
      </c>
      <c r="WG4" s="272" t="s">
        <v>1827</v>
      </c>
      <c r="WH4" s="272" t="s">
        <v>1828</v>
      </c>
      <c r="WI4" s="272" t="s">
        <v>1829</v>
      </c>
      <c r="WJ4" s="272" t="s">
        <v>1830</v>
      </c>
      <c r="WK4" s="272" t="s">
        <v>1831</v>
      </c>
      <c r="WL4" s="272" t="s">
        <v>1832</v>
      </c>
      <c r="WM4" s="272" t="s">
        <v>1833</v>
      </c>
      <c r="WN4" s="272" t="s">
        <v>1834</v>
      </c>
      <c r="WO4" s="272" t="s">
        <v>1835</v>
      </c>
      <c r="WP4" s="272" t="s">
        <v>1836</v>
      </c>
      <c r="WQ4" s="272" t="s">
        <v>1837</v>
      </c>
      <c r="WR4" s="272" t="s">
        <v>1838</v>
      </c>
      <c r="WS4" s="272" t="s">
        <v>2151</v>
      </c>
      <c r="WT4" s="272" t="s">
        <v>2152</v>
      </c>
      <c r="WU4" s="272" t="s">
        <v>1839</v>
      </c>
      <c r="WV4" s="272" t="s">
        <v>1840</v>
      </c>
      <c r="WW4" s="272" t="s">
        <v>1841</v>
      </c>
      <c r="WX4" s="272" t="s">
        <v>2153</v>
      </c>
      <c r="WY4" s="272" t="s">
        <v>1842</v>
      </c>
      <c r="WZ4" s="272" t="s">
        <v>1843</v>
      </c>
      <c r="XA4" s="272" t="s">
        <v>1844</v>
      </c>
      <c r="XB4" s="272" t="s">
        <v>1845</v>
      </c>
      <c r="XC4" s="272" t="s">
        <v>2154</v>
      </c>
      <c r="XD4" s="272" t="s">
        <v>2155</v>
      </c>
      <c r="XE4" s="272" t="s">
        <v>2156</v>
      </c>
      <c r="XF4" s="272" t="s">
        <v>1849</v>
      </c>
      <c r="XG4" s="272" t="s">
        <v>1850</v>
      </c>
      <c r="XH4" s="272" t="s">
        <v>1851</v>
      </c>
      <c r="XI4" s="272" t="s">
        <v>2157</v>
      </c>
      <c r="XJ4" s="272" t="s">
        <v>1852</v>
      </c>
      <c r="XK4" s="272" t="s">
        <v>1853</v>
      </c>
      <c r="XL4" s="272" t="s">
        <v>1854</v>
      </c>
      <c r="XM4" s="272" t="s">
        <v>1855</v>
      </c>
      <c r="XN4" s="272" t="s">
        <v>1856</v>
      </c>
      <c r="XO4" s="272" t="s">
        <v>1857</v>
      </c>
      <c r="XP4" s="272" t="s">
        <v>1858</v>
      </c>
      <c r="XQ4" s="272" t="s">
        <v>1859</v>
      </c>
      <c r="XR4" s="272" t="s">
        <v>1860</v>
      </c>
      <c r="XS4" s="272" t="s">
        <v>1861</v>
      </c>
      <c r="XT4" s="272" t="s">
        <v>1862</v>
      </c>
      <c r="XU4" s="272" t="s">
        <v>1863</v>
      </c>
      <c r="XV4" s="272" t="s">
        <v>1864</v>
      </c>
      <c r="XW4" s="272" t="s">
        <v>1865</v>
      </c>
      <c r="XX4" s="272" t="s">
        <v>1866</v>
      </c>
      <c r="XY4" s="272" t="s">
        <v>1867</v>
      </c>
      <c r="XZ4" s="272" t="s">
        <v>1868</v>
      </c>
      <c r="YA4" s="272" t="s">
        <v>2158</v>
      </c>
      <c r="YB4" s="272" t="s">
        <v>2159</v>
      </c>
      <c r="YC4" s="272" t="s">
        <v>1870</v>
      </c>
      <c r="YD4" s="272" t="s">
        <v>1871</v>
      </c>
      <c r="YE4" s="272" t="s">
        <v>1872</v>
      </c>
      <c r="YF4" s="272" t="s">
        <v>1873</v>
      </c>
      <c r="YG4" s="272" t="s">
        <v>2160</v>
      </c>
      <c r="YH4" s="272" t="s">
        <v>1874</v>
      </c>
      <c r="YI4" s="272" t="s">
        <v>1875</v>
      </c>
      <c r="YJ4" s="272" t="s">
        <v>1876</v>
      </c>
      <c r="YK4" s="272" t="s">
        <v>1877</v>
      </c>
      <c r="YL4" s="272" t="s">
        <v>1878</v>
      </c>
      <c r="YM4" s="272" t="s">
        <v>1879</v>
      </c>
      <c r="YN4" s="272" t="s">
        <v>1880</v>
      </c>
      <c r="YO4" s="272" t="s">
        <v>1881</v>
      </c>
      <c r="YP4" s="272" t="s">
        <v>1882</v>
      </c>
      <c r="YQ4" s="272" t="s">
        <v>2161</v>
      </c>
      <c r="YR4" s="272" t="s">
        <v>2162</v>
      </c>
      <c r="YS4" s="272" t="s">
        <v>2163</v>
      </c>
      <c r="YT4" s="272" t="s">
        <v>1886</v>
      </c>
      <c r="YU4" s="272" t="s">
        <v>1887</v>
      </c>
      <c r="YV4" s="272" t="s">
        <v>1888</v>
      </c>
      <c r="YW4" s="272" t="s">
        <v>1889</v>
      </c>
      <c r="YX4" s="272" t="s">
        <v>1890</v>
      </c>
      <c r="YY4" s="272" t="s">
        <v>1891</v>
      </c>
      <c r="YZ4" s="272" t="s">
        <v>1892</v>
      </c>
      <c r="ZA4" s="272" t="s">
        <v>1893</v>
      </c>
      <c r="ZB4" s="272" t="s">
        <v>1894</v>
      </c>
      <c r="ZC4" s="272" t="s">
        <v>1895</v>
      </c>
      <c r="ZD4" s="272" t="s">
        <v>1896</v>
      </c>
      <c r="ZE4" s="272" t="s">
        <v>1897</v>
      </c>
      <c r="ZF4" s="272" t="s">
        <v>1898</v>
      </c>
      <c r="ZG4" s="272" t="s">
        <v>1899</v>
      </c>
      <c r="ZH4" s="272" t="s">
        <v>1900</v>
      </c>
      <c r="ZI4" s="272" t="s">
        <v>1901</v>
      </c>
      <c r="ZJ4" s="272" t="s">
        <v>1902</v>
      </c>
      <c r="ZK4" s="272" t="s">
        <v>1903</v>
      </c>
      <c r="ZL4" s="272" t="s">
        <v>1904</v>
      </c>
      <c r="ZM4" s="272" t="s">
        <v>1905</v>
      </c>
      <c r="ZN4" s="272" t="s">
        <v>1906</v>
      </c>
      <c r="ZO4" s="272" t="s">
        <v>1907</v>
      </c>
      <c r="ZP4" s="272" t="s">
        <v>1908</v>
      </c>
      <c r="ZQ4" s="272" t="s">
        <v>1909</v>
      </c>
      <c r="ZR4" s="272" t="s">
        <v>1910</v>
      </c>
      <c r="ZS4" s="272" t="s">
        <v>1911</v>
      </c>
      <c r="ZT4" s="272" t="s">
        <v>1912</v>
      </c>
      <c r="ZU4" s="272" t="s">
        <v>1913</v>
      </c>
      <c r="ZV4" s="272" t="s">
        <v>1914</v>
      </c>
      <c r="ZW4" s="272" t="s">
        <v>1915</v>
      </c>
      <c r="ZX4" s="272" t="s">
        <v>1916</v>
      </c>
      <c r="ZY4" s="272" t="s">
        <v>1917</v>
      </c>
      <c r="ZZ4" s="272" t="s">
        <v>1918</v>
      </c>
      <c r="AAA4" s="272" t="s">
        <v>1919</v>
      </c>
      <c r="AAB4" s="272" t="s">
        <v>1920</v>
      </c>
      <c r="AAC4" s="272" t="s">
        <v>2164</v>
      </c>
      <c r="AAD4" s="272" t="s">
        <v>2165</v>
      </c>
      <c r="AAE4" s="272" t="s">
        <v>2166</v>
      </c>
      <c r="AAF4" s="272" t="s">
        <v>1922</v>
      </c>
      <c r="AAG4" s="272" t="s">
        <v>1923</v>
      </c>
      <c r="AAH4" s="272" t="s">
        <v>1924</v>
      </c>
      <c r="AAI4" s="272" t="s">
        <v>1925</v>
      </c>
      <c r="AAJ4" s="272" t="s">
        <v>1926</v>
      </c>
      <c r="AAK4" s="272" t="s">
        <v>1927</v>
      </c>
      <c r="AAL4" s="272" t="s">
        <v>1928</v>
      </c>
      <c r="AAM4" s="272" t="s">
        <v>1929</v>
      </c>
      <c r="AAN4" s="272" t="s">
        <v>1930</v>
      </c>
      <c r="AAO4" s="272" t="s">
        <v>1931</v>
      </c>
      <c r="AAP4" s="272" t="s">
        <v>1932</v>
      </c>
      <c r="AAQ4" s="272" t="s">
        <v>1933</v>
      </c>
      <c r="AAR4" s="272" t="s">
        <v>1934</v>
      </c>
      <c r="AAS4" s="272" t="s">
        <v>1935</v>
      </c>
      <c r="AAT4" s="272" t="s">
        <v>1936</v>
      </c>
      <c r="AAU4" s="272" t="s">
        <v>1937</v>
      </c>
      <c r="AAV4" s="272" t="s">
        <v>1938</v>
      </c>
      <c r="AAW4" s="272" t="s">
        <v>1939</v>
      </c>
      <c r="AAX4" s="272" t="s">
        <v>2167</v>
      </c>
      <c r="AAY4" s="272" t="s">
        <v>1940</v>
      </c>
      <c r="AAZ4" s="272" t="s">
        <v>1941</v>
      </c>
      <c r="ABA4" s="272" t="s">
        <v>1942</v>
      </c>
      <c r="ABB4" s="272" t="s">
        <v>1943</v>
      </c>
      <c r="ABC4" s="272" t="s">
        <v>1944</v>
      </c>
      <c r="ABD4" s="272" t="s">
        <v>1945</v>
      </c>
      <c r="ABE4" s="272" t="s">
        <v>1946</v>
      </c>
      <c r="ABF4" s="272" t="s">
        <v>2168</v>
      </c>
      <c r="ABG4" s="272" t="s">
        <v>2169</v>
      </c>
      <c r="ABH4" s="272" t="s">
        <v>1947</v>
      </c>
      <c r="ABI4" s="272" t="s">
        <v>2170</v>
      </c>
      <c r="ABJ4" s="272" t="s">
        <v>2171</v>
      </c>
      <c r="ABK4" s="272" t="s">
        <v>2172</v>
      </c>
      <c r="ABL4" s="272" t="s">
        <v>2173</v>
      </c>
      <c r="ABM4" s="272" t="s">
        <v>1951</v>
      </c>
      <c r="ABN4" s="272" t="s">
        <v>1952</v>
      </c>
      <c r="ABO4" s="272" t="s">
        <v>1953</v>
      </c>
      <c r="ABP4" s="272" t="s">
        <v>1954</v>
      </c>
      <c r="ABQ4" s="272" t="s">
        <v>1955</v>
      </c>
      <c r="ABR4" s="272" t="s">
        <v>1956</v>
      </c>
      <c r="ABS4" s="272" t="s">
        <v>1957</v>
      </c>
      <c r="ABT4" s="272" t="s">
        <v>1958</v>
      </c>
      <c r="ABU4" s="272" t="s">
        <v>2174</v>
      </c>
      <c r="ABV4" s="272" t="s">
        <v>1959</v>
      </c>
      <c r="ABW4" s="272" t="s">
        <v>1960</v>
      </c>
      <c r="ABX4" s="272" t="s">
        <v>1961</v>
      </c>
      <c r="ABY4" s="272" t="s">
        <v>1962</v>
      </c>
      <c r="ABZ4" s="272" t="s">
        <v>1963</v>
      </c>
      <c r="ACA4" s="272" t="s">
        <v>1964</v>
      </c>
      <c r="ACB4" s="272" t="s">
        <v>1965</v>
      </c>
      <c r="ACC4" s="272" t="s">
        <v>1966</v>
      </c>
      <c r="ACD4" s="272" t="s">
        <v>1967</v>
      </c>
      <c r="ACE4" s="272" t="s">
        <v>1968</v>
      </c>
      <c r="ACF4" s="272" t="s">
        <v>1969</v>
      </c>
      <c r="ACG4" s="272" t="s">
        <v>1970</v>
      </c>
      <c r="ACH4" s="272" t="s">
        <v>1971</v>
      </c>
      <c r="ACI4" s="272" t="s">
        <v>1972</v>
      </c>
      <c r="ACJ4" s="272" t="s">
        <v>1973</v>
      </c>
      <c r="ACK4" s="272" t="s">
        <v>1974</v>
      </c>
      <c r="ACL4" s="272" t="s">
        <v>1975</v>
      </c>
      <c r="ACM4" s="272" t="s">
        <v>1976</v>
      </c>
      <c r="ACN4" s="272" t="s">
        <v>1977</v>
      </c>
      <c r="ACO4" s="272" t="s">
        <v>2175</v>
      </c>
      <c r="ACP4" s="272" t="s">
        <v>1978</v>
      </c>
      <c r="ACQ4" s="272" t="s">
        <v>1979</v>
      </c>
      <c r="ACR4" s="272" t="s">
        <v>1980</v>
      </c>
      <c r="ACS4" s="272" t="s">
        <v>1981</v>
      </c>
      <c r="ACT4" s="272" t="s">
        <v>2176</v>
      </c>
      <c r="ACU4" s="272" t="s">
        <v>1982</v>
      </c>
      <c r="ACV4" s="272" t="s">
        <v>1983</v>
      </c>
      <c r="ACW4" s="272" t="s">
        <v>1984</v>
      </c>
      <c r="ACX4" s="272" t="s">
        <v>1985</v>
      </c>
      <c r="ACY4" s="272" t="s">
        <v>1986</v>
      </c>
      <c r="ACZ4" s="272" t="s">
        <v>1845</v>
      </c>
      <c r="ADA4" s="272" t="s">
        <v>2177</v>
      </c>
      <c r="ADB4" s="272" t="s">
        <v>2178</v>
      </c>
      <c r="ADC4" s="272" t="s">
        <v>2179</v>
      </c>
      <c r="ADD4" s="272" t="s">
        <v>1987</v>
      </c>
      <c r="ADE4" s="272" t="s">
        <v>1988</v>
      </c>
      <c r="ADF4" s="272" t="s">
        <v>1989</v>
      </c>
      <c r="ADG4" s="272" t="s">
        <v>1990</v>
      </c>
      <c r="ADH4" s="272" t="s">
        <v>1991</v>
      </c>
      <c r="ADI4" s="272" t="s">
        <v>1481</v>
      </c>
      <c r="ADJ4" s="272" t="s">
        <v>1992</v>
      </c>
      <c r="ADK4" s="272" t="s">
        <v>1993</v>
      </c>
      <c r="ADL4" s="272" t="s">
        <v>1994</v>
      </c>
      <c r="ADM4" s="272" t="s">
        <v>1995</v>
      </c>
      <c r="ADN4" s="272" t="s">
        <v>1996</v>
      </c>
      <c r="ADO4" s="272" t="s">
        <v>1997</v>
      </c>
      <c r="ADP4" s="272" t="s">
        <v>1998</v>
      </c>
      <c r="ADQ4" s="272" t="s">
        <v>1999</v>
      </c>
      <c r="ADR4" s="272" t="s">
        <v>2000</v>
      </c>
      <c r="ADS4" s="272" t="s">
        <v>2001</v>
      </c>
      <c r="ADT4" s="272" t="s">
        <v>2002</v>
      </c>
      <c r="ADU4" s="272" t="s">
        <v>2003</v>
      </c>
      <c r="ADV4" s="272" t="s">
        <v>2004</v>
      </c>
      <c r="ADW4" s="272" t="s">
        <v>2005</v>
      </c>
      <c r="ADX4" s="272" t="s">
        <v>2006</v>
      </c>
      <c r="ADY4" s="272" t="s">
        <v>2022</v>
      </c>
      <c r="ADZ4" s="272" t="s">
        <v>2007</v>
      </c>
      <c r="AEA4" s="272" t="s">
        <v>2008</v>
      </c>
      <c r="AEB4" s="272" t="s">
        <v>2009</v>
      </c>
      <c r="AEC4" s="272" t="s">
        <v>2010</v>
      </c>
      <c r="AED4" s="272" t="s">
        <v>2011</v>
      </c>
      <c r="AEE4" s="272" t="s">
        <v>2012</v>
      </c>
      <c r="AEF4" s="272" t="s">
        <v>2013</v>
      </c>
      <c r="AEG4" s="272" t="s">
        <v>2014</v>
      </c>
      <c r="AEH4" s="272" t="s">
        <v>2015</v>
      </c>
      <c r="AEI4" s="272" t="s">
        <v>2016</v>
      </c>
      <c r="AEJ4" s="272" t="s">
        <v>2017</v>
      </c>
      <c r="AEK4" s="272" t="s">
        <v>2018</v>
      </c>
      <c r="AEL4" s="272" t="s">
        <v>2019</v>
      </c>
      <c r="AEM4" s="272" t="s">
        <v>2020</v>
      </c>
      <c r="AEN4" s="272" t="s">
        <v>2021</v>
      </c>
      <c r="AEO4" s="272" t="s">
        <v>2023</v>
      </c>
      <c r="AEP4" s="272" t="s">
        <v>2024</v>
      </c>
      <c r="AEQ4" s="272" t="s">
        <v>2025</v>
      </c>
      <c r="AER4" s="272" t="s">
        <v>2026</v>
      </c>
      <c r="AES4" s="272" t="s">
        <v>2027</v>
      </c>
      <c r="AET4" s="272" t="s">
        <v>2028</v>
      </c>
      <c r="AEU4" s="272" t="s">
        <v>2029</v>
      </c>
      <c r="AEV4" s="272" t="s">
        <v>2030</v>
      </c>
      <c r="AEW4" s="272" t="s">
        <v>2031</v>
      </c>
      <c r="AEX4" s="272" t="s">
        <v>2032</v>
      </c>
      <c r="AEY4" s="272" t="s">
        <v>2033</v>
      </c>
      <c r="AEZ4" s="272" t="s">
        <v>2034</v>
      </c>
      <c r="AFA4" s="272" t="s">
        <v>2035</v>
      </c>
      <c r="AFB4" s="272" t="s">
        <v>2036</v>
      </c>
      <c r="AFC4" s="272" t="s">
        <v>2037</v>
      </c>
      <c r="AFD4" s="272" t="s">
        <v>2038</v>
      </c>
      <c r="AFE4" s="272" t="s">
        <v>2039</v>
      </c>
      <c r="AFF4" s="272" t="s">
        <v>2040</v>
      </c>
      <c r="AFG4" s="272" t="s">
        <v>2041</v>
      </c>
      <c r="AFH4" s="272" t="s">
        <v>2042</v>
      </c>
      <c r="AFI4" s="272" t="s">
        <v>2043</v>
      </c>
      <c r="AFJ4" s="272" t="s">
        <v>2044</v>
      </c>
      <c r="AFK4" s="272" t="s">
        <v>2045</v>
      </c>
      <c r="AFL4" s="272" t="s">
        <v>2046</v>
      </c>
      <c r="AFM4" s="272" t="s">
        <v>2047</v>
      </c>
      <c r="AFN4" s="272" t="s">
        <v>2048</v>
      </c>
      <c r="AFO4" s="272" t="s">
        <v>2049</v>
      </c>
      <c r="AFP4" s="272" t="s">
        <v>2050</v>
      </c>
      <c r="AFQ4" s="272" t="s">
        <v>2051</v>
      </c>
      <c r="AFR4" s="272" t="s">
        <v>2052</v>
      </c>
      <c r="AFS4" s="272" t="s">
        <v>2053</v>
      </c>
      <c r="AFT4" s="272" t="s">
        <v>2054</v>
      </c>
      <c r="AFU4" s="272" t="s">
        <v>2055</v>
      </c>
      <c r="AFV4" s="272" t="s">
        <v>2056</v>
      </c>
      <c r="AFW4" s="272" t="s">
        <v>2057</v>
      </c>
      <c r="AFX4" s="272" t="s">
        <v>2058</v>
      </c>
      <c r="AFY4" s="272" t="s">
        <v>2059</v>
      </c>
      <c r="AFZ4" s="272" t="s">
        <v>2060</v>
      </c>
      <c r="AGA4" s="272" t="s">
        <v>2061</v>
      </c>
      <c r="AGB4" s="272" t="s">
        <v>2062</v>
      </c>
      <c r="AGC4" s="272" t="s">
        <v>2063</v>
      </c>
      <c r="AGD4" s="272" t="s">
        <v>2064</v>
      </c>
      <c r="AGE4" s="272" t="s">
        <v>2065</v>
      </c>
      <c r="AGF4" s="272" t="s">
        <v>2066</v>
      </c>
      <c r="AGG4" s="272" t="s">
        <v>2067</v>
      </c>
      <c r="AGH4" s="272" t="s">
        <v>2068</v>
      </c>
      <c r="AGI4" s="272" t="s">
        <v>2069</v>
      </c>
      <c r="AGJ4" s="272" t="s">
        <v>2070</v>
      </c>
      <c r="AGK4" s="272" t="s">
        <v>2071</v>
      </c>
      <c r="AGL4" s="272" t="s">
        <v>2072</v>
      </c>
      <c r="AGM4" s="272" t="s">
        <v>2073</v>
      </c>
      <c r="AGN4" s="272" t="s">
        <v>2074</v>
      </c>
      <c r="AGO4" s="272" t="s">
        <v>2075</v>
      </c>
      <c r="AGP4" s="272" t="s">
        <v>2076</v>
      </c>
      <c r="AGQ4" s="272" t="s">
        <v>2077</v>
      </c>
      <c r="AGR4" s="272" t="s">
        <v>2078</v>
      </c>
      <c r="AGS4" s="272" t="s">
        <v>2079</v>
      </c>
      <c r="AGT4" s="272" t="s">
        <v>2080</v>
      </c>
      <c r="AGU4" s="272" t="s">
        <v>2081</v>
      </c>
      <c r="AGV4" s="272" t="s">
        <v>2082</v>
      </c>
      <c r="AGW4" s="272" t="s">
        <v>2083</v>
      </c>
      <c r="AGX4" s="272" t="s">
        <v>2084</v>
      </c>
      <c r="AGY4" s="272" t="s">
        <v>2085</v>
      </c>
      <c r="AGZ4" s="272" t="s">
        <v>2086</v>
      </c>
      <c r="AHA4" s="272" t="s">
        <v>2087</v>
      </c>
      <c r="AHB4" s="272" t="s">
        <v>2088</v>
      </c>
      <c r="AHC4" s="272" t="s">
        <v>2089</v>
      </c>
      <c r="AHD4" s="272" t="s">
        <v>2090</v>
      </c>
      <c r="AHE4" s="272" t="s">
        <v>2091</v>
      </c>
      <c r="AHF4" s="272" t="s">
        <v>2092</v>
      </c>
      <c r="AHG4" s="272" t="s">
        <v>2093</v>
      </c>
      <c r="AHH4" s="272" t="s">
        <v>2094</v>
      </c>
      <c r="AHI4" s="272" t="s">
        <v>2095</v>
      </c>
      <c r="AHJ4" s="272" t="s">
        <v>2096</v>
      </c>
      <c r="AHK4" s="272" t="s">
        <v>2097</v>
      </c>
      <c r="AHL4" s="272" t="s">
        <v>2098</v>
      </c>
      <c r="AHM4" s="272" t="s">
        <v>2099</v>
      </c>
      <c r="AHN4" s="272" t="s">
        <v>2100</v>
      </c>
      <c r="AHQ4" s="607">
        <v>2</v>
      </c>
    </row>
    <row r="5" spans="1:903" ht="23.4" customHeight="1" x14ac:dyDescent="1.1000000000000001">
      <c r="A5" s="270" t="s">
        <v>0</v>
      </c>
      <c r="B5" s="271" t="s">
        <v>1</v>
      </c>
      <c r="C5" s="273">
        <v>633217390.56999993</v>
      </c>
      <c r="D5" s="273">
        <v>220754563.97000009</v>
      </c>
      <c r="E5" s="273">
        <v>62933317.289999999</v>
      </c>
      <c r="F5" s="273">
        <v>90166402.550000012</v>
      </c>
      <c r="G5" s="273">
        <v>55287231.269999988</v>
      </c>
      <c r="H5" s="273">
        <v>81803621.730000019</v>
      </c>
      <c r="I5" s="273">
        <v>31288701.430000003</v>
      </c>
      <c r="J5" s="273">
        <v>190138480.52999997</v>
      </c>
      <c r="K5" s="273">
        <v>95347787.640000001</v>
      </c>
      <c r="L5" s="273">
        <v>51911298.840000004</v>
      </c>
      <c r="M5" s="273">
        <v>136747049.83999997</v>
      </c>
      <c r="N5" s="273">
        <v>55568691.539999999</v>
      </c>
      <c r="O5" s="273">
        <v>173970835.33999997</v>
      </c>
      <c r="P5" s="273">
        <v>65813374.320000015</v>
      </c>
      <c r="Q5" s="273">
        <v>56129789.270000011</v>
      </c>
      <c r="R5" s="273">
        <v>54192238.560000017</v>
      </c>
      <c r="S5" s="273">
        <v>94601106.569999978</v>
      </c>
      <c r="T5" s="273">
        <v>54831162.050000004</v>
      </c>
      <c r="U5" s="273">
        <v>36693036.170000009</v>
      </c>
      <c r="V5" s="273">
        <v>48474077.850000001</v>
      </c>
      <c r="W5" s="273">
        <v>40521057.539999984</v>
      </c>
      <c r="X5" s="273">
        <v>36266210.460000001</v>
      </c>
      <c r="Y5" s="273">
        <v>34983037.620000012</v>
      </c>
      <c r="Z5" s="273">
        <v>25063594.529999994</v>
      </c>
      <c r="AA5" s="273">
        <v>876452715.76999974</v>
      </c>
      <c r="AB5" s="273">
        <v>99749998.649999976</v>
      </c>
      <c r="AC5" s="273">
        <v>154582529.90000001</v>
      </c>
      <c r="AD5" s="273">
        <v>41153851.960000023</v>
      </c>
      <c r="AE5" s="273">
        <v>159789128.52000001</v>
      </c>
      <c r="AF5" s="273">
        <v>46906981.470000021</v>
      </c>
      <c r="AG5" s="273">
        <v>97076406.970000014</v>
      </c>
      <c r="AH5" s="273">
        <v>86421030.170000017</v>
      </c>
      <c r="AI5" s="273">
        <v>84491188.099999979</v>
      </c>
      <c r="AJ5" s="273">
        <v>69913806.870000005</v>
      </c>
      <c r="AK5" s="273">
        <v>44448076.780000009</v>
      </c>
      <c r="AL5" s="273">
        <v>60281859.619999997</v>
      </c>
      <c r="AM5" s="273">
        <v>86115294.690000013</v>
      </c>
      <c r="AN5" s="273">
        <v>44148177.860000014</v>
      </c>
      <c r="AO5" s="273">
        <v>38801395.639999993</v>
      </c>
      <c r="AP5" s="273">
        <v>96677334.190000013</v>
      </c>
      <c r="AQ5" s="273">
        <v>102641278.58999996</v>
      </c>
      <c r="AR5" s="273">
        <v>28185138.360000007</v>
      </c>
      <c r="AS5" s="273">
        <v>325432190.15000004</v>
      </c>
      <c r="AT5" s="273">
        <v>50548896.410000011</v>
      </c>
      <c r="AU5" s="273">
        <v>67256834.220000014</v>
      </c>
      <c r="AV5" s="273">
        <v>60423878.439999983</v>
      </c>
      <c r="AW5" s="273">
        <v>57909589.660000011</v>
      </c>
      <c r="AX5" s="273">
        <v>58718190.689999998</v>
      </c>
      <c r="AY5" s="273">
        <v>21469994.789999995</v>
      </c>
      <c r="AZ5" s="273">
        <v>39048045.970000029</v>
      </c>
      <c r="BA5" s="273">
        <v>66495323.860000029</v>
      </c>
      <c r="BB5" s="273">
        <v>35013465.340000004</v>
      </c>
      <c r="BC5" s="273">
        <v>37636779.700000003</v>
      </c>
      <c r="BD5" s="273">
        <v>79660718.440000027</v>
      </c>
      <c r="BE5" s="273">
        <v>39248929.61999999</v>
      </c>
      <c r="BF5" s="273">
        <v>48255001.340000004</v>
      </c>
      <c r="BG5" s="273">
        <v>29112686.289999992</v>
      </c>
      <c r="BH5" s="273">
        <v>265328796.55999997</v>
      </c>
      <c r="BI5" s="273">
        <v>23790274.849999998</v>
      </c>
      <c r="BJ5" s="273">
        <v>25068184.119999997</v>
      </c>
      <c r="BK5" s="273">
        <v>36048910.780000001</v>
      </c>
      <c r="BL5" s="273">
        <v>56818276.420000002</v>
      </c>
      <c r="BM5" s="273">
        <v>80056055.450000018</v>
      </c>
      <c r="BN5" s="273">
        <v>28445297.13000001</v>
      </c>
      <c r="BO5" s="273">
        <v>31388350.12999998</v>
      </c>
      <c r="BP5" s="273">
        <v>25647384.310000002</v>
      </c>
      <c r="BQ5" s="273">
        <v>22292318.210000001</v>
      </c>
      <c r="BR5" s="273">
        <v>23052794.68</v>
      </c>
      <c r="BS5" s="273">
        <v>20601796.369999994</v>
      </c>
      <c r="BT5" s="273">
        <v>81395432.349999979</v>
      </c>
      <c r="BU5" s="273">
        <v>16087110.050000008</v>
      </c>
      <c r="BV5" s="273">
        <v>39743450.940000013</v>
      </c>
      <c r="BW5" s="273">
        <v>218435420.47999987</v>
      </c>
      <c r="BX5" s="273">
        <v>131844021.25999998</v>
      </c>
      <c r="BY5" s="273">
        <v>60434660.079999968</v>
      </c>
      <c r="BZ5" s="273">
        <v>26867739.50999999</v>
      </c>
      <c r="CA5" s="273">
        <v>62680862.549999967</v>
      </c>
      <c r="CB5" s="273">
        <v>62037593.789999992</v>
      </c>
      <c r="CC5" s="273">
        <v>31173537.059999995</v>
      </c>
      <c r="CD5" s="273">
        <v>2264653.59</v>
      </c>
      <c r="CE5" s="273">
        <v>1810436.51</v>
      </c>
      <c r="CF5" s="273">
        <v>849854724.30000019</v>
      </c>
      <c r="CG5" s="273">
        <v>50629092.640000015</v>
      </c>
      <c r="CH5" s="273">
        <v>127475536.55999999</v>
      </c>
      <c r="CI5" s="273">
        <v>45787581.409999989</v>
      </c>
      <c r="CJ5" s="273">
        <v>66691804.54999999</v>
      </c>
      <c r="CK5" s="273">
        <v>43720569.510000005</v>
      </c>
      <c r="CL5" s="273">
        <v>58333432.219999999</v>
      </c>
      <c r="CM5" s="273">
        <v>93559647.700000003</v>
      </c>
      <c r="CN5" s="273">
        <v>26626665.589999996</v>
      </c>
      <c r="CO5" s="273">
        <v>59840926.549999982</v>
      </c>
      <c r="CP5" s="273">
        <v>44274255.060000002</v>
      </c>
      <c r="CQ5" s="273">
        <v>48526319.800000027</v>
      </c>
      <c r="CR5" s="273">
        <v>43311455.069999993</v>
      </c>
      <c r="CS5" s="273">
        <v>290533516.54000014</v>
      </c>
      <c r="CT5" s="273">
        <v>45798128.550000004</v>
      </c>
      <c r="CU5" s="273">
        <v>49651185.920000002</v>
      </c>
      <c r="CV5" s="273">
        <v>94528373.450000003</v>
      </c>
      <c r="CW5" s="273">
        <v>36573751.469999991</v>
      </c>
      <c r="CX5" s="273">
        <v>77231309.689999968</v>
      </c>
      <c r="CY5" s="273">
        <v>26517692.90000001</v>
      </c>
      <c r="CZ5" s="273">
        <v>29154243.849999998</v>
      </c>
      <c r="DA5" s="273">
        <v>425615820.02999955</v>
      </c>
      <c r="DB5" s="273">
        <v>93707069.12999998</v>
      </c>
      <c r="DC5" s="273">
        <v>172593991.70999992</v>
      </c>
      <c r="DD5" s="273">
        <v>240772859.03000009</v>
      </c>
      <c r="DE5" s="273">
        <v>87642303.899999976</v>
      </c>
      <c r="DF5" s="273">
        <v>120955467.61000001</v>
      </c>
      <c r="DG5" s="273">
        <v>83189038.029999986</v>
      </c>
      <c r="DH5" s="273">
        <v>33370650.279999986</v>
      </c>
      <c r="DI5" s="273">
        <v>55011962.569999985</v>
      </c>
      <c r="DJ5" s="273">
        <v>50833465.720000029</v>
      </c>
      <c r="DK5" s="273">
        <v>84191263.649999991</v>
      </c>
      <c r="DL5" s="273">
        <v>164891731.32999983</v>
      </c>
      <c r="DM5" s="273">
        <v>169055193.72</v>
      </c>
      <c r="DN5" s="273">
        <v>43341672.049999982</v>
      </c>
      <c r="DO5" s="273">
        <v>41761529.990000017</v>
      </c>
      <c r="DP5" s="273">
        <v>85643178.610000014</v>
      </c>
      <c r="DQ5" s="273">
        <v>83745112.740000024</v>
      </c>
      <c r="DR5" s="273">
        <v>75487679</v>
      </c>
      <c r="DS5" s="273">
        <v>52529849.279999994</v>
      </c>
      <c r="DT5" s="273">
        <v>45133111.299999997</v>
      </c>
      <c r="DU5" s="273">
        <v>800289816.62</v>
      </c>
      <c r="DV5" s="273">
        <v>61695844.409999974</v>
      </c>
      <c r="DW5" s="273">
        <v>103853513.84000002</v>
      </c>
      <c r="DX5" s="273">
        <v>62034039.620000035</v>
      </c>
      <c r="DY5" s="273">
        <v>91559955.439999998</v>
      </c>
      <c r="DZ5" s="273">
        <v>50849152.399999991</v>
      </c>
      <c r="EA5" s="273">
        <v>140312791.64999998</v>
      </c>
      <c r="EB5" s="273">
        <v>74640861.859999985</v>
      </c>
      <c r="EC5" s="273">
        <v>132616237.52</v>
      </c>
      <c r="ED5" s="273">
        <v>150215080.41000003</v>
      </c>
      <c r="EE5" s="273">
        <v>152397979.00000006</v>
      </c>
      <c r="EF5" s="273">
        <v>56329742.62000002</v>
      </c>
      <c r="EG5" s="273">
        <v>63916256.259999998</v>
      </c>
      <c r="EH5" s="273">
        <v>62653698.270000011</v>
      </c>
      <c r="EI5" s="273">
        <v>93810093.119999975</v>
      </c>
      <c r="EJ5" s="273">
        <v>84870118.859999999</v>
      </c>
      <c r="EK5" s="273">
        <v>31128668.86999999</v>
      </c>
      <c r="EL5" s="273">
        <v>64295442.280000016</v>
      </c>
      <c r="EM5" s="273">
        <v>421728015.52999991</v>
      </c>
      <c r="EN5" s="273">
        <v>49290246.080000028</v>
      </c>
      <c r="EO5" s="273">
        <v>60748788.05999998</v>
      </c>
      <c r="EP5" s="273">
        <v>57042192.400000028</v>
      </c>
      <c r="EQ5" s="273">
        <v>33858316.849999987</v>
      </c>
      <c r="ER5" s="273">
        <v>29753091.609999999</v>
      </c>
      <c r="ES5" s="273">
        <v>99062620.51000002</v>
      </c>
      <c r="ET5" s="273">
        <v>62180194.469999991</v>
      </c>
      <c r="EU5" s="273">
        <v>52127786.719999976</v>
      </c>
      <c r="EV5" s="273">
        <v>471397631.21000016</v>
      </c>
      <c r="EW5" s="273">
        <v>27076360.969999999</v>
      </c>
      <c r="EX5" s="273">
        <v>59917139.369999997</v>
      </c>
      <c r="EY5" s="273">
        <v>82255839.889999971</v>
      </c>
      <c r="EZ5" s="273">
        <v>101497208.09000003</v>
      </c>
      <c r="FA5" s="273">
        <v>89650084.659999996</v>
      </c>
      <c r="FB5" s="273">
        <v>68575316.410000026</v>
      </c>
      <c r="FC5" s="273">
        <v>48367270.989999995</v>
      </c>
      <c r="FD5" s="273">
        <v>43038937.11999999</v>
      </c>
      <c r="FE5" s="273">
        <v>47909110.359999999</v>
      </c>
      <c r="FF5" s="273">
        <v>43874764.75999999</v>
      </c>
      <c r="FG5" s="273">
        <v>39774096.890000001</v>
      </c>
      <c r="FH5" s="273">
        <v>169294770.9000001</v>
      </c>
      <c r="FI5" s="273">
        <v>36586522.020000003</v>
      </c>
      <c r="FJ5" s="273">
        <v>32630665.140000015</v>
      </c>
      <c r="FK5" s="273">
        <v>33699454.570000008</v>
      </c>
      <c r="FL5" s="273">
        <v>60655448.039999999</v>
      </c>
      <c r="FM5" s="273">
        <v>66480394.989999987</v>
      </c>
      <c r="FN5" s="273">
        <v>27923612.500000004</v>
      </c>
      <c r="FO5" s="273">
        <v>16539057.209999997</v>
      </c>
      <c r="FP5" s="273">
        <v>768408546.56999969</v>
      </c>
      <c r="FQ5" s="273">
        <v>37109261.939999998</v>
      </c>
      <c r="FR5" s="273">
        <v>81874260.230000004</v>
      </c>
      <c r="FS5" s="273">
        <v>70586207.980000019</v>
      </c>
      <c r="FT5" s="273">
        <v>105650720.95</v>
      </c>
      <c r="FU5" s="273">
        <v>44476990.289999977</v>
      </c>
      <c r="FV5" s="273">
        <v>113706511.37000003</v>
      </c>
      <c r="FW5" s="273">
        <v>81864030.450000003</v>
      </c>
      <c r="FX5" s="273">
        <v>81799455.329999983</v>
      </c>
      <c r="FY5" s="273">
        <v>58757386.989999995</v>
      </c>
      <c r="FZ5" s="273">
        <v>110323164.93999998</v>
      </c>
      <c r="GA5" s="273">
        <v>46023343.869999997</v>
      </c>
      <c r="GB5" s="273">
        <v>65988161.209999986</v>
      </c>
      <c r="GC5" s="273">
        <v>47399725.840000011</v>
      </c>
      <c r="GD5" s="273">
        <v>289388395.23999989</v>
      </c>
      <c r="GE5" s="273">
        <v>33545129.449999999</v>
      </c>
      <c r="GF5" s="273">
        <v>52318677.610000014</v>
      </c>
      <c r="GG5" s="273">
        <v>95640292.889999956</v>
      </c>
      <c r="GH5" s="273">
        <v>48942072.760000005</v>
      </c>
      <c r="GI5" s="273">
        <v>43700469.239999987</v>
      </c>
      <c r="GJ5" s="273">
        <v>42789202.040000014</v>
      </c>
      <c r="GK5" s="273">
        <v>95591241.669999987</v>
      </c>
      <c r="GL5" s="273">
        <v>37056187.249999978</v>
      </c>
      <c r="GM5" s="273">
        <v>27634719.109999992</v>
      </c>
      <c r="GN5" s="273">
        <v>20224495.109999999</v>
      </c>
      <c r="GO5" s="273">
        <v>22489930.91</v>
      </c>
      <c r="GP5" s="273">
        <v>147117521.03000006</v>
      </c>
      <c r="GQ5" s="273">
        <v>35867895.939999998</v>
      </c>
      <c r="GR5" s="273">
        <v>37959629.709999986</v>
      </c>
      <c r="GS5" s="273">
        <v>57173135.090000004</v>
      </c>
      <c r="GT5" s="273">
        <v>15373863.470000001</v>
      </c>
      <c r="GU5" s="273">
        <v>62346402.740000024</v>
      </c>
      <c r="GV5" s="273">
        <v>60288936.75999999</v>
      </c>
      <c r="GW5" s="273">
        <v>30457274.660000004</v>
      </c>
      <c r="GX5" s="273">
        <v>128807460.79999994</v>
      </c>
      <c r="GY5" s="273">
        <v>19429382.329999994</v>
      </c>
      <c r="GZ5" s="273">
        <v>50737231.529999994</v>
      </c>
      <c r="HA5" s="273">
        <v>38844734.839999974</v>
      </c>
      <c r="HB5" s="273">
        <v>509880545.19000012</v>
      </c>
      <c r="HC5" s="273">
        <v>62686604.020000026</v>
      </c>
      <c r="HD5" s="273">
        <v>86900971.25999999</v>
      </c>
      <c r="HE5" s="273">
        <v>105477235.86999999</v>
      </c>
      <c r="HF5" s="273">
        <v>84861120.449999988</v>
      </c>
      <c r="HG5" s="273">
        <v>89895402.659999982</v>
      </c>
      <c r="HH5" s="273">
        <v>26057358.739999995</v>
      </c>
      <c r="HI5" s="273">
        <v>451936622.43999994</v>
      </c>
      <c r="HJ5" s="273">
        <v>110576832.66000004</v>
      </c>
      <c r="HK5" s="273">
        <v>101754169.83000001</v>
      </c>
      <c r="HL5" s="273">
        <v>66472477.220000006</v>
      </c>
      <c r="HM5" s="273">
        <v>41351179.910000011</v>
      </c>
      <c r="HN5" s="273">
        <v>40552803.100000001</v>
      </c>
      <c r="HO5" s="273">
        <v>62842298.759999998</v>
      </c>
      <c r="HP5" s="273">
        <v>36798301.090000004</v>
      </c>
      <c r="HQ5" s="273">
        <v>363472488.72000009</v>
      </c>
      <c r="HR5" s="273">
        <v>140150125.69000006</v>
      </c>
      <c r="HS5" s="273">
        <v>36795880.430000015</v>
      </c>
      <c r="HT5" s="273">
        <v>26174634.729999997</v>
      </c>
      <c r="HU5" s="273">
        <v>32077546.319999989</v>
      </c>
      <c r="HV5" s="273">
        <v>23968869.059999991</v>
      </c>
      <c r="HW5" s="273">
        <v>88902395.409999952</v>
      </c>
      <c r="HX5" s="273">
        <v>38365701.550000012</v>
      </c>
      <c r="HY5" s="273">
        <v>38214764.990000002</v>
      </c>
      <c r="HZ5" s="273">
        <v>38782793.780000031</v>
      </c>
      <c r="IA5" s="273">
        <v>38084317.900000013</v>
      </c>
      <c r="IB5" s="273">
        <v>70366061.820000023</v>
      </c>
      <c r="IC5" s="273">
        <v>19320449.669999994</v>
      </c>
      <c r="ID5" s="273">
        <v>48295659.429999992</v>
      </c>
      <c r="IE5" s="273">
        <v>21421322.560000006</v>
      </c>
      <c r="IF5" s="273">
        <v>18847979.589999996</v>
      </c>
      <c r="IG5" s="273">
        <v>287580259.13999987</v>
      </c>
      <c r="IH5" s="273">
        <v>65778377.500000052</v>
      </c>
      <c r="II5" s="273">
        <v>59544877.410000034</v>
      </c>
      <c r="IJ5" s="273">
        <v>99490017.810000017</v>
      </c>
      <c r="IK5" s="273">
        <v>135394156.32999995</v>
      </c>
      <c r="IL5" s="273">
        <v>36254272.670000009</v>
      </c>
      <c r="IM5" s="273">
        <v>39149943.769999996</v>
      </c>
      <c r="IN5" s="273">
        <v>30239503.27</v>
      </c>
      <c r="IO5" s="273">
        <v>35709869.830000013</v>
      </c>
      <c r="IP5" s="273">
        <v>39404655.869999997</v>
      </c>
      <c r="IQ5" s="273">
        <v>38623156.940000005</v>
      </c>
      <c r="IR5" s="273">
        <v>584229191.57999992</v>
      </c>
      <c r="IS5" s="273">
        <v>108929125.58999991</v>
      </c>
      <c r="IT5" s="273">
        <v>52434146.680000015</v>
      </c>
      <c r="IU5" s="273">
        <v>41505366.349999994</v>
      </c>
      <c r="IV5" s="273">
        <v>43723880.93</v>
      </c>
      <c r="IW5" s="273">
        <v>21293351.740000006</v>
      </c>
      <c r="IX5" s="273">
        <v>35156646.050000019</v>
      </c>
      <c r="IY5" s="273">
        <v>22769525.079999998</v>
      </c>
      <c r="IZ5" s="273">
        <v>17887108.649999991</v>
      </c>
      <c r="JA5" s="273">
        <v>34298985.25999999</v>
      </c>
      <c r="JB5" s="273">
        <v>54716720.090000018</v>
      </c>
      <c r="JC5" s="273">
        <v>28677101.500000011</v>
      </c>
      <c r="JD5" s="273">
        <v>75278965.200000033</v>
      </c>
      <c r="JE5" s="273">
        <v>80380456.160000026</v>
      </c>
      <c r="JF5" s="273">
        <v>31624915.000000015</v>
      </c>
      <c r="JG5" s="273">
        <v>29561383.379999999</v>
      </c>
      <c r="JH5" s="273">
        <v>20393628.749999993</v>
      </c>
      <c r="JI5" s="273">
        <v>21756811.550000001</v>
      </c>
      <c r="JJ5" s="273">
        <v>122272292.14999996</v>
      </c>
      <c r="JK5" s="273">
        <v>23156888.840000004</v>
      </c>
      <c r="JL5" s="273">
        <v>26328133.460000012</v>
      </c>
      <c r="JM5" s="273">
        <v>47515160.780000001</v>
      </c>
      <c r="JN5" s="273">
        <v>31053532.579999991</v>
      </c>
      <c r="JO5" s="273">
        <v>63139581.979999982</v>
      </c>
      <c r="JP5" s="273">
        <v>23695418.010000002</v>
      </c>
      <c r="JQ5" s="273">
        <v>168115487.83000001</v>
      </c>
      <c r="JR5" s="273">
        <v>35359364.539999992</v>
      </c>
      <c r="JS5" s="273">
        <v>22128510.219999995</v>
      </c>
      <c r="JT5" s="273">
        <v>78788371.61999999</v>
      </c>
      <c r="JU5" s="273">
        <v>82053150.529999956</v>
      </c>
      <c r="JV5" s="273">
        <v>39127491.070000008</v>
      </c>
      <c r="JW5" s="273">
        <v>70036813.179999992</v>
      </c>
      <c r="JX5" s="273">
        <v>36450022.320000008</v>
      </c>
      <c r="JY5" s="273">
        <v>394717956.15999997</v>
      </c>
      <c r="JZ5" s="273">
        <v>152168454.38000003</v>
      </c>
      <c r="KA5" s="273">
        <v>38482286.610000029</v>
      </c>
      <c r="KB5" s="273">
        <v>17950269.589999996</v>
      </c>
      <c r="KC5" s="273">
        <v>57741991.150000021</v>
      </c>
      <c r="KD5" s="273">
        <v>13763715.249999996</v>
      </c>
      <c r="KE5" s="273">
        <v>108781726.58000001</v>
      </c>
      <c r="KF5" s="273">
        <v>24556047.309999995</v>
      </c>
      <c r="KG5" s="273">
        <v>21077094.75</v>
      </c>
      <c r="KH5" s="273">
        <v>41703803.839999974</v>
      </c>
      <c r="KI5" s="273">
        <v>49918349.130000003</v>
      </c>
      <c r="KJ5" s="273">
        <v>40514579.729999997</v>
      </c>
      <c r="KK5" s="273">
        <v>59682965.440000027</v>
      </c>
      <c r="KL5" s="273">
        <v>16110798.880000001</v>
      </c>
      <c r="KM5" s="273">
        <v>34590900.700000003</v>
      </c>
      <c r="KN5" s="273">
        <v>670878557.84000003</v>
      </c>
      <c r="KO5" s="273">
        <v>99433625.029999986</v>
      </c>
      <c r="KP5" s="273">
        <v>42719262.80999998</v>
      </c>
      <c r="KQ5" s="273">
        <v>41001809.079999976</v>
      </c>
      <c r="KR5" s="273">
        <v>47506548.989999995</v>
      </c>
      <c r="KS5" s="273">
        <v>43305264.170000009</v>
      </c>
      <c r="KT5" s="273">
        <v>186089369.63999999</v>
      </c>
      <c r="KU5" s="273">
        <v>32591396.460000016</v>
      </c>
      <c r="KV5" s="273">
        <v>25388945.089999981</v>
      </c>
      <c r="KW5" s="273">
        <v>152856673.87</v>
      </c>
      <c r="KX5" s="273">
        <v>49436225.849999987</v>
      </c>
      <c r="KY5" s="273">
        <v>57850821.910000019</v>
      </c>
      <c r="KZ5" s="273">
        <v>139901222.50999996</v>
      </c>
      <c r="LA5" s="273">
        <v>46370555.529999979</v>
      </c>
      <c r="LB5" s="273">
        <v>64102523.480000004</v>
      </c>
      <c r="LC5" s="273">
        <v>258365737.13999999</v>
      </c>
      <c r="LD5" s="273">
        <v>63626306.99000001</v>
      </c>
      <c r="LE5" s="273">
        <v>719352859.67999995</v>
      </c>
      <c r="LF5" s="273">
        <v>154945148.73999995</v>
      </c>
      <c r="LG5" s="273">
        <v>128894645.45999995</v>
      </c>
      <c r="LH5" s="273">
        <v>133026458.55000001</v>
      </c>
      <c r="LI5" s="273">
        <v>39257098.409999989</v>
      </c>
      <c r="LJ5" s="273">
        <v>37575002.229999989</v>
      </c>
      <c r="LK5" s="273">
        <v>22082728.41</v>
      </c>
      <c r="LL5" s="273">
        <v>59923129.26000002</v>
      </c>
      <c r="LM5" s="273">
        <v>26891732.949999996</v>
      </c>
      <c r="LN5" s="273">
        <v>73448021.230000004</v>
      </c>
      <c r="LO5" s="273">
        <v>30437864.469999995</v>
      </c>
      <c r="LP5" s="273">
        <v>135301312.20000005</v>
      </c>
      <c r="LQ5" s="273">
        <v>38468272.420000002</v>
      </c>
      <c r="LR5" s="273">
        <v>29033722.020000007</v>
      </c>
      <c r="LS5" s="273">
        <v>519546785.69</v>
      </c>
      <c r="LT5" s="273">
        <v>226609404.70999998</v>
      </c>
      <c r="LU5" s="273">
        <v>481825255.70999998</v>
      </c>
      <c r="LV5" s="273">
        <v>149052425.74999994</v>
      </c>
      <c r="LW5" s="273">
        <v>74990892.160000026</v>
      </c>
      <c r="LX5" s="273">
        <v>92212115.129999965</v>
      </c>
      <c r="LY5" s="273">
        <v>52459745.969999999</v>
      </c>
      <c r="LZ5" s="273">
        <v>42767805.820000008</v>
      </c>
      <c r="MA5" s="273">
        <v>46372665.969999969</v>
      </c>
      <c r="MB5" s="273">
        <v>52287268.209999971</v>
      </c>
      <c r="MC5" s="273">
        <v>106075854.69999997</v>
      </c>
      <c r="MD5" s="273">
        <v>44538016.509999998</v>
      </c>
      <c r="ME5" s="273">
        <v>571769853.07999969</v>
      </c>
      <c r="MF5" s="273">
        <v>76689982.109999999</v>
      </c>
      <c r="MG5" s="273">
        <v>41627533.79999999</v>
      </c>
      <c r="MH5" s="273">
        <v>44131354.18</v>
      </c>
      <c r="MI5" s="273">
        <v>35408033.830000006</v>
      </c>
      <c r="MJ5" s="273">
        <v>61267397.960000008</v>
      </c>
      <c r="MK5" s="273">
        <v>44894868.140000008</v>
      </c>
      <c r="ML5" s="273">
        <v>45406843.899999999</v>
      </c>
      <c r="MM5" s="273">
        <v>83262167.589999974</v>
      </c>
      <c r="MN5" s="273">
        <v>61533841.020000003</v>
      </c>
      <c r="MO5" s="273">
        <v>50413579.799999997</v>
      </c>
      <c r="MP5" s="273">
        <v>43194983.670000002</v>
      </c>
      <c r="MQ5" s="273">
        <v>344940515.17999995</v>
      </c>
      <c r="MR5" s="273">
        <v>62449383.150000013</v>
      </c>
      <c r="MS5" s="273">
        <v>39344118.340000004</v>
      </c>
      <c r="MT5" s="273">
        <v>88489132.700000018</v>
      </c>
      <c r="MU5" s="273">
        <v>72426195.789999992</v>
      </c>
      <c r="MV5" s="273">
        <v>52291583.739999987</v>
      </c>
      <c r="MW5" s="273">
        <v>101065739.67009997</v>
      </c>
      <c r="MX5" s="273">
        <v>101753775.46000001</v>
      </c>
      <c r="MY5" s="273">
        <v>43548219.439999983</v>
      </c>
      <c r="MZ5" s="273">
        <v>21111594.000000004</v>
      </c>
      <c r="NA5" s="273">
        <v>23365326.48</v>
      </c>
      <c r="NB5" s="273">
        <v>739184142.67000031</v>
      </c>
      <c r="NC5" s="273">
        <v>126142966.98999996</v>
      </c>
      <c r="ND5" s="273">
        <v>22800567.310000006</v>
      </c>
      <c r="NE5" s="273">
        <v>389576213.00999999</v>
      </c>
      <c r="NF5" s="273">
        <v>25178053.459999986</v>
      </c>
      <c r="NG5" s="273">
        <v>78052360.110000014</v>
      </c>
      <c r="NH5" s="273">
        <v>170774803.30999997</v>
      </c>
      <c r="NI5" s="273">
        <v>155974099.82999998</v>
      </c>
      <c r="NJ5" s="273">
        <v>22881083.480000004</v>
      </c>
      <c r="NK5" s="273">
        <v>84639424.49999997</v>
      </c>
      <c r="NL5" s="273">
        <v>70450575.530000016</v>
      </c>
      <c r="NM5" s="273">
        <v>43146717</v>
      </c>
      <c r="NN5" s="273">
        <v>145170425.28999996</v>
      </c>
      <c r="NO5" s="273">
        <v>24194100.440000001</v>
      </c>
      <c r="NP5" s="273">
        <v>40453574.730000012</v>
      </c>
      <c r="NQ5" s="273">
        <v>40954787.149999999</v>
      </c>
      <c r="NR5" s="273">
        <v>21894110.020000011</v>
      </c>
      <c r="NS5" s="273">
        <v>17932605.199999999</v>
      </c>
      <c r="NT5" s="273">
        <v>22148940.02</v>
      </c>
      <c r="NU5" s="273">
        <v>218464176.315</v>
      </c>
      <c r="NV5" s="273">
        <v>198823979.08999988</v>
      </c>
      <c r="NW5" s="273">
        <v>40469362.030000016</v>
      </c>
      <c r="NX5" s="273">
        <v>33326653.550000004</v>
      </c>
      <c r="NY5" s="273">
        <v>41168016.809999987</v>
      </c>
      <c r="NZ5" s="273">
        <v>53919306.069999985</v>
      </c>
      <c r="OA5" s="273">
        <v>26804939.009999998</v>
      </c>
      <c r="OB5" s="273">
        <v>487958742.21999979</v>
      </c>
      <c r="OC5" s="273">
        <v>122884794.15000004</v>
      </c>
      <c r="OD5" s="273">
        <v>61655881.409999996</v>
      </c>
      <c r="OE5" s="273">
        <v>189780111.90000007</v>
      </c>
      <c r="OF5" s="273">
        <v>45529742.239999995</v>
      </c>
      <c r="OG5" s="273">
        <v>73014125.679999992</v>
      </c>
      <c r="OH5" s="273">
        <v>72672967.959999993</v>
      </c>
      <c r="OI5" s="273">
        <v>29303664.250000004</v>
      </c>
      <c r="OJ5" s="273">
        <v>40981152.100000009</v>
      </c>
      <c r="OK5" s="273">
        <v>646242454.51999998</v>
      </c>
      <c r="OL5" s="273">
        <v>107756188.14000006</v>
      </c>
      <c r="OM5" s="273">
        <v>307803908.22999996</v>
      </c>
      <c r="ON5" s="273">
        <v>100488887.28999996</v>
      </c>
      <c r="OO5" s="273">
        <v>94998138.359999985</v>
      </c>
      <c r="OP5" s="273">
        <v>64062514.649999991</v>
      </c>
      <c r="OQ5" s="273">
        <v>395987328.12999988</v>
      </c>
      <c r="OR5" s="273">
        <v>43589816.81000001</v>
      </c>
      <c r="OS5" s="273">
        <v>55759159.339999996</v>
      </c>
      <c r="OT5" s="273">
        <v>75884574.550000042</v>
      </c>
      <c r="OU5" s="273">
        <v>85308939.939999983</v>
      </c>
      <c r="OV5" s="273">
        <v>132265855.70999999</v>
      </c>
      <c r="OW5" s="273">
        <v>57408196.970000014</v>
      </c>
      <c r="OX5" s="273">
        <v>39926598.149999991</v>
      </c>
      <c r="OY5" s="273">
        <v>35450385.079999991</v>
      </c>
      <c r="OZ5" s="273">
        <v>455611794.46000004</v>
      </c>
      <c r="PA5" s="273">
        <v>40641965.609999999</v>
      </c>
      <c r="PB5" s="273">
        <v>82957577.050000027</v>
      </c>
      <c r="PC5" s="273">
        <v>18258632.319999993</v>
      </c>
      <c r="PD5" s="273">
        <v>73485735.059999987</v>
      </c>
      <c r="PE5" s="273">
        <v>112967352.73000006</v>
      </c>
      <c r="PF5" s="273">
        <v>49420664.299999997</v>
      </c>
      <c r="PG5" s="273">
        <v>39074975.320000008</v>
      </c>
      <c r="PH5" s="273">
        <v>64424883.430000052</v>
      </c>
      <c r="PI5" s="273">
        <v>55250579.870000027</v>
      </c>
      <c r="PJ5" s="273">
        <v>70809718.399999991</v>
      </c>
      <c r="PK5" s="273">
        <v>72813822.00999999</v>
      </c>
      <c r="PL5" s="273">
        <v>33738873.419999994</v>
      </c>
      <c r="PM5" s="273">
        <v>126240571.15000002</v>
      </c>
      <c r="PN5" s="273">
        <v>34780030.700000003</v>
      </c>
      <c r="PO5" s="273">
        <v>22173708.129999995</v>
      </c>
      <c r="PP5" s="273">
        <v>18707157.140000001</v>
      </c>
      <c r="PQ5" s="273">
        <v>32902101.690000001</v>
      </c>
      <c r="PR5" s="273">
        <v>1114953344.4499993</v>
      </c>
      <c r="PS5" s="273">
        <v>44095096.889999971</v>
      </c>
      <c r="PT5" s="273">
        <v>34577375.430000007</v>
      </c>
      <c r="PU5" s="273">
        <v>69884375.419999987</v>
      </c>
      <c r="PV5" s="273">
        <v>297042880.12000006</v>
      </c>
      <c r="PW5" s="273">
        <v>69203137.5</v>
      </c>
      <c r="PX5" s="273">
        <v>113570268.04000002</v>
      </c>
      <c r="PY5" s="273">
        <v>40941762.390000008</v>
      </c>
      <c r="PZ5" s="273">
        <v>112932633.10999998</v>
      </c>
      <c r="QA5" s="273">
        <v>30213734.820000008</v>
      </c>
      <c r="QB5" s="273">
        <v>79382108.700000018</v>
      </c>
      <c r="QC5" s="273">
        <v>38548812.420000002</v>
      </c>
      <c r="QD5" s="273">
        <v>50409122.369999997</v>
      </c>
      <c r="QE5" s="273">
        <v>70210753.540000007</v>
      </c>
      <c r="QF5" s="273">
        <v>73503578.250000015</v>
      </c>
      <c r="QG5" s="273">
        <v>80212965.219999984</v>
      </c>
      <c r="QH5" s="273">
        <v>35909110.170000017</v>
      </c>
      <c r="QI5" s="273">
        <v>43317964.93999999</v>
      </c>
      <c r="QJ5" s="273">
        <v>28852446.789999995</v>
      </c>
      <c r="QK5" s="273">
        <v>104869686.31999999</v>
      </c>
      <c r="QL5" s="273">
        <v>107682195.06000003</v>
      </c>
      <c r="QM5" s="273">
        <v>28344102.32</v>
      </c>
      <c r="QN5" s="273">
        <v>18951217.309999999</v>
      </c>
      <c r="QO5" s="273">
        <v>18213935.419999998</v>
      </c>
      <c r="QP5" s="273">
        <v>28691839.009999994</v>
      </c>
      <c r="QQ5" s="273">
        <v>20979388.010000002</v>
      </c>
      <c r="QR5" s="273">
        <v>477584743.0800001</v>
      </c>
      <c r="QS5" s="273">
        <v>35242802.579999991</v>
      </c>
      <c r="QT5" s="273">
        <v>101707553.81999998</v>
      </c>
      <c r="QU5" s="273">
        <v>51062692.310000025</v>
      </c>
      <c r="QV5" s="273">
        <v>61898112.670000002</v>
      </c>
      <c r="QW5" s="273">
        <v>128801675.00000001</v>
      </c>
      <c r="QX5" s="273">
        <v>50622146.460000008</v>
      </c>
      <c r="QY5" s="273">
        <v>85516578.410000041</v>
      </c>
      <c r="QZ5" s="273">
        <v>96878927.039999992</v>
      </c>
      <c r="RA5" s="273">
        <v>35406125.140000001</v>
      </c>
      <c r="RB5" s="273">
        <v>43013617.189999998</v>
      </c>
      <c r="RC5" s="273">
        <v>30935919.099999998</v>
      </c>
      <c r="RD5" s="273">
        <v>22145482.159999996</v>
      </c>
      <c r="RE5" s="273">
        <v>775097496.47000003</v>
      </c>
      <c r="RF5" s="273">
        <v>122582728.37999997</v>
      </c>
      <c r="RG5" s="273">
        <v>55470809.070000008</v>
      </c>
      <c r="RH5" s="273">
        <v>73695076.480000004</v>
      </c>
      <c r="RI5" s="273">
        <v>72152886.989999995</v>
      </c>
      <c r="RJ5" s="273">
        <v>64597951.270000011</v>
      </c>
      <c r="RK5" s="273">
        <v>147882772.88000003</v>
      </c>
      <c r="RL5" s="273">
        <v>63707206.030000016</v>
      </c>
      <c r="RM5" s="273">
        <v>71860767.449999988</v>
      </c>
      <c r="RN5" s="273">
        <v>128568318.69000003</v>
      </c>
      <c r="RO5" s="273">
        <v>136916728.05000004</v>
      </c>
      <c r="RP5" s="273">
        <v>27486432.52</v>
      </c>
      <c r="RQ5" s="273">
        <v>35917452.970000006</v>
      </c>
      <c r="RR5" s="273">
        <v>68903221.589999989</v>
      </c>
      <c r="RS5" s="273">
        <v>37344211.679999992</v>
      </c>
      <c r="RT5" s="273">
        <v>37064173.790000007</v>
      </c>
      <c r="RU5" s="273">
        <v>43554381.410000004</v>
      </c>
      <c r="RV5" s="273">
        <v>30762655.400000013</v>
      </c>
      <c r="RW5" s="273">
        <v>25084959.769999992</v>
      </c>
      <c r="RX5" s="273">
        <v>33934806.839999989</v>
      </c>
      <c r="RY5" s="273">
        <v>470015206.92999995</v>
      </c>
      <c r="RZ5" s="273">
        <v>49031577.890000001</v>
      </c>
      <c r="SA5" s="273">
        <v>66630684.249999993</v>
      </c>
      <c r="SB5" s="273">
        <v>74637116.869999975</v>
      </c>
      <c r="SC5" s="273">
        <v>28461839.259999998</v>
      </c>
      <c r="SD5" s="273">
        <v>36080361.910000011</v>
      </c>
      <c r="SE5" s="273">
        <v>32050742.359999999</v>
      </c>
      <c r="SF5" s="273">
        <v>101346724.37</v>
      </c>
      <c r="SG5" s="273">
        <v>32740222.339999985</v>
      </c>
      <c r="SH5" s="273">
        <v>39899655.099999987</v>
      </c>
      <c r="SI5" s="273">
        <v>59275109.040000021</v>
      </c>
      <c r="SJ5" s="273">
        <v>67787275.209999993</v>
      </c>
      <c r="SK5" s="273">
        <v>45344539.109999999</v>
      </c>
      <c r="SL5" s="273">
        <v>35720457.109999992</v>
      </c>
      <c r="SM5" s="273">
        <v>264949490.59999996</v>
      </c>
      <c r="SN5" s="273">
        <v>42908798.219999984</v>
      </c>
      <c r="SO5" s="273">
        <v>44614427.620000005</v>
      </c>
      <c r="SP5" s="273">
        <v>35782690.870000012</v>
      </c>
      <c r="SQ5" s="273">
        <v>30745214.00999999</v>
      </c>
      <c r="SR5" s="273">
        <v>37673814.189999998</v>
      </c>
      <c r="SS5" s="273">
        <v>52825807.88000001</v>
      </c>
      <c r="ST5" s="273">
        <v>81040610.86999999</v>
      </c>
      <c r="SU5" s="273">
        <v>48599833.18999996</v>
      </c>
      <c r="SV5" s="273">
        <v>56895313.600000009</v>
      </c>
      <c r="SW5" s="273">
        <v>87083448.700000003</v>
      </c>
      <c r="SX5" s="273">
        <v>24265513.719999995</v>
      </c>
      <c r="SY5" s="273">
        <v>246015020.72999996</v>
      </c>
      <c r="SZ5" s="273">
        <v>60601100.20000004</v>
      </c>
      <c r="TA5" s="273">
        <v>75829686.549999982</v>
      </c>
      <c r="TB5" s="273">
        <v>103929864.90000007</v>
      </c>
      <c r="TC5" s="273">
        <v>55298322.229999997</v>
      </c>
      <c r="TD5" s="273">
        <v>57492107.290000014</v>
      </c>
      <c r="TE5" s="273">
        <v>45931327.620000012</v>
      </c>
      <c r="TF5" s="273">
        <v>27203402.949999999</v>
      </c>
      <c r="TG5" s="273">
        <v>752779144.69999969</v>
      </c>
      <c r="TH5" s="273">
        <v>49803014.120000005</v>
      </c>
      <c r="TI5" s="273">
        <v>29150931.43</v>
      </c>
      <c r="TJ5" s="273">
        <v>61912739.060000032</v>
      </c>
      <c r="TK5" s="273">
        <v>52167309.020000003</v>
      </c>
      <c r="TL5" s="273">
        <v>41357086.930000007</v>
      </c>
      <c r="TM5" s="273">
        <v>20573515.609999999</v>
      </c>
      <c r="TN5" s="273">
        <v>197682425.56</v>
      </c>
      <c r="TO5" s="273">
        <v>45661536.759999976</v>
      </c>
      <c r="TP5" s="273">
        <v>80071484.680000007</v>
      </c>
      <c r="TQ5" s="273">
        <v>80121056.360000014</v>
      </c>
      <c r="TR5" s="273">
        <v>39834521.900000006</v>
      </c>
      <c r="TS5" s="273">
        <v>26194832.060000002</v>
      </c>
      <c r="TT5" s="273">
        <v>34703452.739999995</v>
      </c>
      <c r="TU5" s="273">
        <v>39765068.420000009</v>
      </c>
      <c r="TV5" s="273">
        <v>37257765.699999996</v>
      </c>
      <c r="TW5" s="273">
        <v>194699608.42000005</v>
      </c>
      <c r="TX5" s="273">
        <v>42896763.950000003</v>
      </c>
      <c r="TY5" s="273">
        <v>239899303.68999991</v>
      </c>
      <c r="TZ5" s="273">
        <v>88706570.879999965</v>
      </c>
      <c r="UA5" s="273">
        <v>32954998.750000004</v>
      </c>
      <c r="UB5" s="273">
        <v>43524116.980000012</v>
      </c>
      <c r="UC5" s="273">
        <v>230037083.27999994</v>
      </c>
      <c r="UD5" s="273">
        <v>29352991.040000003</v>
      </c>
      <c r="UE5" s="273">
        <v>26022213.280000005</v>
      </c>
      <c r="UF5" s="273">
        <v>44900624.619999997</v>
      </c>
      <c r="UG5" s="273">
        <v>42105472.770000003</v>
      </c>
      <c r="UH5" s="273">
        <v>225441547.09000009</v>
      </c>
      <c r="UI5" s="273">
        <v>77140252.299999997</v>
      </c>
      <c r="UJ5" s="273">
        <v>58918773.20000001</v>
      </c>
      <c r="UK5" s="273">
        <v>98200570.520000011</v>
      </c>
      <c r="UL5" s="273">
        <v>74081135.909999996</v>
      </c>
      <c r="UM5" s="273">
        <v>55401835.31000001</v>
      </c>
      <c r="UN5" s="273">
        <v>1178393419.3400011</v>
      </c>
      <c r="UO5" s="273">
        <v>69550903.89000003</v>
      </c>
      <c r="UP5" s="273">
        <v>65325981.939999998</v>
      </c>
      <c r="UQ5" s="273">
        <v>230787669.59000009</v>
      </c>
      <c r="UR5" s="273">
        <v>13761195.770000001</v>
      </c>
      <c r="US5" s="273">
        <v>55783988.229999989</v>
      </c>
      <c r="UT5" s="273">
        <v>133832743.19000004</v>
      </c>
      <c r="UU5" s="273">
        <v>40276493.109999985</v>
      </c>
      <c r="UV5" s="273">
        <v>51100196.859999999</v>
      </c>
      <c r="UW5" s="273">
        <v>55599726.099999987</v>
      </c>
      <c r="UX5" s="273">
        <v>72046968.650000006</v>
      </c>
      <c r="UY5" s="273">
        <v>132315199.91999994</v>
      </c>
      <c r="UZ5" s="273">
        <v>77577483.639999971</v>
      </c>
      <c r="VA5" s="273">
        <v>120810878.57000002</v>
      </c>
      <c r="VB5" s="273">
        <v>35073712.400000006</v>
      </c>
      <c r="VC5" s="273">
        <v>33029814.519999996</v>
      </c>
      <c r="VD5" s="273">
        <v>41389088.229999997</v>
      </c>
      <c r="VE5" s="273">
        <v>33397076.030000012</v>
      </c>
      <c r="VF5" s="273">
        <v>172535412.38000003</v>
      </c>
      <c r="VG5" s="273">
        <v>34427146.710000008</v>
      </c>
      <c r="VH5" s="273">
        <v>31055897.93</v>
      </c>
      <c r="VI5" s="273">
        <v>20836038.610000003</v>
      </c>
      <c r="VJ5" s="273">
        <v>507513285.71999967</v>
      </c>
      <c r="VK5" s="273">
        <v>54978023.110000022</v>
      </c>
      <c r="VL5" s="273">
        <v>51044010.119999975</v>
      </c>
      <c r="VM5" s="273">
        <v>124706172.04000005</v>
      </c>
      <c r="VN5" s="273">
        <v>128646956.77</v>
      </c>
      <c r="VO5" s="273">
        <v>92985435.390000045</v>
      </c>
      <c r="VP5" s="273">
        <v>60769036.25999999</v>
      </c>
      <c r="VQ5" s="273">
        <v>51446008.469999984</v>
      </c>
      <c r="VR5" s="273">
        <v>68202875.49000001</v>
      </c>
      <c r="VS5" s="273">
        <v>236808765.25999999</v>
      </c>
      <c r="VT5" s="273">
        <v>57014064.679999977</v>
      </c>
      <c r="VU5" s="273">
        <v>92201810.890000015</v>
      </c>
      <c r="VV5" s="273">
        <v>69861234.820000023</v>
      </c>
      <c r="VW5" s="273">
        <v>50647145.559999995</v>
      </c>
      <c r="VX5" s="273">
        <v>29748493.210000008</v>
      </c>
      <c r="VY5" s="273">
        <v>1472906429.2999992</v>
      </c>
      <c r="VZ5" s="273">
        <v>93985289.059999987</v>
      </c>
      <c r="WA5" s="273">
        <v>82873382.489999995</v>
      </c>
      <c r="WB5" s="273">
        <v>62364110.289999969</v>
      </c>
      <c r="WC5" s="273">
        <v>37467286.690000005</v>
      </c>
      <c r="WD5" s="273">
        <v>74047154.390000001</v>
      </c>
      <c r="WE5" s="273">
        <v>82345137.159999996</v>
      </c>
      <c r="WF5" s="273">
        <v>125932254.24999997</v>
      </c>
      <c r="WG5" s="273">
        <v>68834970.679999977</v>
      </c>
      <c r="WH5" s="273">
        <v>102235196.04000001</v>
      </c>
      <c r="WI5" s="273">
        <v>50328330.459999986</v>
      </c>
      <c r="WJ5" s="273">
        <v>136984571.39000005</v>
      </c>
      <c r="WK5" s="273">
        <v>80376283.120000005</v>
      </c>
      <c r="WL5" s="273">
        <v>94395035.599999994</v>
      </c>
      <c r="WM5" s="273">
        <v>168715395.06999999</v>
      </c>
      <c r="WN5" s="273">
        <v>88370680.890000015</v>
      </c>
      <c r="WO5" s="273">
        <v>89804828.169999972</v>
      </c>
      <c r="WP5" s="273">
        <v>57470585.990000032</v>
      </c>
      <c r="WQ5" s="273">
        <v>44767236.000000007</v>
      </c>
      <c r="WR5" s="273">
        <v>129915185.87999994</v>
      </c>
      <c r="WS5" s="273">
        <v>295578382.83000004</v>
      </c>
      <c r="WT5" s="273">
        <v>62447737.470000014</v>
      </c>
      <c r="WU5" s="273">
        <v>41959729.049999997</v>
      </c>
      <c r="WV5" s="273">
        <v>42599146.150000013</v>
      </c>
      <c r="WW5" s="273">
        <v>48999177.380000003</v>
      </c>
      <c r="WX5" s="273">
        <v>53593688.960000001</v>
      </c>
      <c r="WY5" s="273">
        <v>43538759.229999989</v>
      </c>
      <c r="WZ5" s="273">
        <v>50625892.529999979</v>
      </c>
      <c r="XA5" s="273">
        <v>198810129.19999993</v>
      </c>
      <c r="XB5" s="273">
        <v>39600743</v>
      </c>
      <c r="XC5" s="273">
        <v>34328541.400000013</v>
      </c>
      <c r="XD5" s="273">
        <v>28737790.490000013</v>
      </c>
      <c r="XE5" s="273">
        <v>38919435.579999991</v>
      </c>
      <c r="XF5" s="273">
        <v>824131086.12</v>
      </c>
      <c r="XG5" s="273">
        <v>89714605.409999996</v>
      </c>
      <c r="XH5" s="273">
        <v>120832172.81999998</v>
      </c>
      <c r="XI5" s="273">
        <v>268567713.20000005</v>
      </c>
      <c r="XJ5" s="273">
        <v>83023842.670000017</v>
      </c>
      <c r="XK5" s="273">
        <v>98856271.390000001</v>
      </c>
      <c r="XL5" s="273">
        <v>162485913.09</v>
      </c>
      <c r="XM5" s="273">
        <v>94430352.929999992</v>
      </c>
      <c r="XN5" s="273">
        <v>66732396.63000001</v>
      </c>
      <c r="XO5" s="273">
        <v>148226022.88000005</v>
      </c>
      <c r="XP5" s="273">
        <v>132743239.31</v>
      </c>
      <c r="XQ5" s="273">
        <v>53376927.259999998</v>
      </c>
      <c r="XR5" s="273">
        <v>39703744.220000006</v>
      </c>
      <c r="XS5" s="273">
        <v>66810104.099999987</v>
      </c>
      <c r="XT5" s="273">
        <v>74333342.949999988</v>
      </c>
      <c r="XU5" s="273">
        <v>50642517.629999995</v>
      </c>
      <c r="XV5" s="273">
        <v>42284487.669999994</v>
      </c>
      <c r="XW5" s="273">
        <v>56740699.849999994</v>
      </c>
      <c r="XX5" s="273">
        <v>43375103.009999983</v>
      </c>
      <c r="XY5" s="273">
        <v>48509771.129999988</v>
      </c>
      <c r="XZ5" s="273">
        <v>50909787.359999999</v>
      </c>
      <c r="YA5" s="273">
        <v>50575639.640000001</v>
      </c>
      <c r="YB5" s="273">
        <v>54974559.929999992</v>
      </c>
      <c r="YC5" s="273">
        <v>688765182.33000028</v>
      </c>
      <c r="YD5" s="273">
        <v>62736249.729999974</v>
      </c>
      <c r="YE5" s="273">
        <v>144751993.00999996</v>
      </c>
      <c r="YF5" s="273">
        <v>59806650.720000014</v>
      </c>
      <c r="YG5" s="273">
        <v>264554263.50999999</v>
      </c>
      <c r="YH5" s="273">
        <v>72396033.069999978</v>
      </c>
      <c r="YI5" s="273">
        <v>131344890.47999997</v>
      </c>
      <c r="YJ5" s="273">
        <v>46486805.960000008</v>
      </c>
      <c r="YK5" s="273">
        <v>238964930.64999992</v>
      </c>
      <c r="YL5" s="273">
        <v>177940457.38999999</v>
      </c>
      <c r="YM5" s="273">
        <v>100168784.22999997</v>
      </c>
      <c r="YN5" s="273">
        <v>65406909.230000019</v>
      </c>
      <c r="YO5" s="273">
        <v>53902196.63000001</v>
      </c>
      <c r="YP5" s="273">
        <v>58660449.960000001</v>
      </c>
      <c r="YQ5" s="273">
        <v>48902111.770000003</v>
      </c>
      <c r="YR5" s="273">
        <v>67399048.519999996</v>
      </c>
      <c r="YS5" s="273">
        <v>58289947.059999995</v>
      </c>
      <c r="YT5" s="273">
        <v>176326159.72000009</v>
      </c>
      <c r="YU5" s="273">
        <v>39995332.18999999</v>
      </c>
      <c r="YV5" s="273">
        <v>41182994.200000003</v>
      </c>
      <c r="YW5" s="273">
        <v>45757022.470000014</v>
      </c>
      <c r="YX5" s="273">
        <v>45608329.319999993</v>
      </c>
      <c r="YY5" s="273">
        <v>25913444.479999993</v>
      </c>
      <c r="YZ5" s="273">
        <v>29737858.339999981</v>
      </c>
      <c r="ZA5" s="273">
        <v>274485126.43000007</v>
      </c>
      <c r="ZB5" s="273">
        <v>24296946.489999998</v>
      </c>
      <c r="ZC5" s="273">
        <v>50504685.340000004</v>
      </c>
      <c r="ZD5" s="273">
        <v>46183713.29999999</v>
      </c>
      <c r="ZE5" s="273">
        <v>33124398.360000014</v>
      </c>
      <c r="ZF5" s="273">
        <v>43051084.460000001</v>
      </c>
      <c r="ZG5" s="273">
        <v>24867935.450000007</v>
      </c>
      <c r="ZH5" s="273">
        <v>30170378.280000001</v>
      </c>
      <c r="ZI5" s="273">
        <v>99172832.160000026</v>
      </c>
      <c r="ZJ5" s="273">
        <v>686365108.44999993</v>
      </c>
      <c r="ZK5" s="273">
        <v>34757487.999999978</v>
      </c>
      <c r="ZL5" s="273">
        <v>94121134.489999995</v>
      </c>
      <c r="ZM5" s="273">
        <v>189825631.97</v>
      </c>
      <c r="ZN5" s="273">
        <v>116122466.72000003</v>
      </c>
      <c r="ZO5" s="273">
        <v>46098459.37000002</v>
      </c>
      <c r="ZP5" s="273">
        <v>63396186.919999994</v>
      </c>
      <c r="ZQ5" s="273">
        <v>89377610.459999993</v>
      </c>
      <c r="ZR5" s="273">
        <v>83569774.519999996</v>
      </c>
      <c r="ZS5" s="273">
        <v>95250665.459999993</v>
      </c>
      <c r="ZT5" s="273">
        <v>28617171.029999994</v>
      </c>
      <c r="ZU5" s="273">
        <v>33649140.219999991</v>
      </c>
      <c r="ZV5" s="273">
        <v>42983236.509999998</v>
      </c>
      <c r="ZW5" s="273">
        <v>63507919.439999983</v>
      </c>
      <c r="ZX5" s="273">
        <v>48250724.050000004</v>
      </c>
      <c r="ZY5" s="273">
        <v>50411347.26000002</v>
      </c>
      <c r="ZZ5" s="273">
        <v>62265156.400000013</v>
      </c>
      <c r="AAA5" s="273">
        <v>35065804.690000013</v>
      </c>
      <c r="AAB5" s="273">
        <v>41985191.45000001</v>
      </c>
      <c r="AAC5" s="273">
        <v>41945129.68</v>
      </c>
      <c r="AAD5" s="273">
        <v>30698222.249999989</v>
      </c>
      <c r="AAE5" s="273">
        <v>25095541.489999995</v>
      </c>
      <c r="AAF5" s="273">
        <v>211299492.77999994</v>
      </c>
      <c r="AAG5" s="273">
        <v>38946657.969999991</v>
      </c>
      <c r="AAH5" s="273">
        <v>57483106.350000009</v>
      </c>
      <c r="AAI5" s="273">
        <v>27558655.460000001</v>
      </c>
      <c r="AAJ5" s="273">
        <v>32856118.220000003</v>
      </c>
      <c r="AAK5" s="273">
        <v>57416497.319999985</v>
      </c>
      <c r="AAL5" s="273">
        <v>42239364.069999993</v>
      </c>
      <c r="AAM5" s="273">
        <v>1235975599.029999</v>
      </c>
      <c r="AAN5" s="273">
        <v>63140199.69000002</v>
      </c>
      <c r="AAO5" s="273">
        <v>39731977.350000001</v>
      </c>
      <c r="AAP5" s="273">
        <v>93791041.420000032</v>
      </c>
      <c r="AAQ5" s="273">
        <v>71235215.00999999</v>
      </c>
      <c r="AAR5" s="273">
        <v>56911406.520000011</v>
      </c>
      <c r="AAS5" s="273">
        <v>75351567.059999987</v>
      </c>
      <c r="AAT5" s="273">
        <v>89075203.200000003</v>
      </c>
      <c r="AAU5" s="273">
        <v>149740918</v>
      </c>
      <c r="AAV5" s="273">
        <v>57759187.280000009</v>
      </c>
      <c r="AAW5" s="273">
        <v>85352781.209999979</v>
      </c>
      <c r="AAX5" s="273">
        <v>266176645.87000003</v>
      </c>
      <c r="AAY5" s="273">
        <v>137277778.80000001</v>
      </c>
      <c r="AAZ5" s="273">
        <v>32382156.499999996</v>
      </c>
      <c r="ABA5" s="273">
        <v>61487250.909999982</v>
      </c>
      <c r="ABB5" s="273">
        <v>44929274.230000027</v>
      </c>
      <c r="ABC5" s="273">
        <v>35298036.57</v>
      </c>
      <c r="ABD5" s="273">
        <v>64575454.70000001</v>
      </c>
      <c r="ABE5" s="273">
        <v>41613108.729999989</v>
      </c>
      <c r="ABF5" s="273">
        <v>326635937.38999999</v>
      </c>
      <c r="ABG5" s="273">
        <v>227706494.65000015</v>
      </c>
      <c r="ABH5" s="273">
        <v>45400383.830000006</v>
      </c>
      <c r="ABI5" s="273">
        <v>35433639.599999994</v>
      </c>
      <c r="ABJ5" s="273">
        <v>34613087.430000007</v>
      </c>
      <c r="ABK5" s="273">
        <v>42338840.359999999</v>
      </c>
      <c r="ABL5" s="273">
        <v>28734889.839999996</v>
      </c>
      <c r="ABM5" s="273">
        <v>263993512.18000001</v>
      </c>
      <c r="ABN5" s="273">
        <v>64544937.540000021</v>
      </c>
      <c r="ABO5" s="273">
        <v>29580908.659999993</v>
      </c>
      <c r="ABP5" s="273">
        <v>84416199.969999984</v>
      </c>
      <c r="ABQ5" s="273">
        <v>73323349.87000002</v>
      </c>
      <c r="ABR5" s="273">
        <v>47337014.349999994</v>
      </c>
      <c r="ABS5" s="273">
        <v>44101542.009999998</v>
      </c>
      <c r="ABT5" s="273">
        <v>54508517.079999983</v>
      </c>
      <c r="ABU5" s="273">
        <v>16119472.540000001</v>
      </c>
      <c r="ABV5" s="273">
        <v>284757589.5800001</v>
      </c>
      <c r="ABW5" s="273">
        <v>24355483.899999991</v>
      </c>
      <c r="ABX5" s="273">
        <v>76793020.699999973</v>
      </c>
      <c r="ABY5" s="273">
        <v>22251407.699999992</v>
      </c>
      <c r="ABZ5" s="273">
        <v>27976593.230000004</v>
      </c>
      <c r="ACA5" s="273">
        <v>91602648.049999967</v>
      </c>
      <c r="ACB5" s="273">
        <v>20246205.700000003</v>
      </c>
      <c r="ACC5" s="273">
        <v>33118010.02</v>
      </c>
      <c r="ACD5" s="273">
        <v>32901233.879999995</v>
      </c>
      <c r="ACE5" s="273">
        <v>59582350.609999999</v>
      </c>
      <c r="ACF5" s="273">
        <v>25220789.940000009</v>
      </c>
      <c r="ACG5" s="273">
        <v>599903165.18999994</v>
      </c>
      <c r="ACH5" s="273">
        <v>33417373.079999998</v>
      </c>
      <c r="ACI5" s="273">
        <v>40628416.379999995</v>
      </c>
      <c r="ACJ5" s="273">
        <v>67306097.790000021</v>
      </c>
      <c r="ACK5" s="273">
        <v>38397701</v>
      </c>
      <c r="ACL5" s="273">
        <v>42923688.329999998</v>
      </c>
      <c r="ACM5" s="273">
        <v>60655137.88000001</v>
      </c>
      <c r="ACN5" s="273">
        <v>192359005.50000006</v>
      </c>
      <c r="ACO5" s="273">
        <v>224928992.74000004</v>
      </c>
      <c r="ACP5" s="273">
        <v>39047834.999999993</v>
      </c>
      <c r="ACQ5" s="273">
        <v>76967545.000000015</v>
      </c>
      <c r="ACR5" s="273">
        <v>65906396.870000012</v>
      </c>
      <c r="ACS5" s="273">
        <v>52006264.609999962</v>
      </c>
      <c r="ACT5" s="273">
        <v>166749744.10999998</v>
      </c>
      <c r="ACU5" s="273">
        <v>33460055.349999979</v>
      </c>
      <c r="ACV5" s="273">
        <v>45141884.779999979</v>
      </c>
      <c r="ACW5" s="273">
        <v>50492895.049999997</v>
      </c>
      <c r="ACX5" s="273">
        <v>33966527.11999999</v>
      </c>
      <c r="ACY5" s="273">
        <v>28531827.859999992</v>
      </c>
      <c r="ACZ5" s="273">
        <v>33316428.980000004</v>
      </c>
      <c r="ADA5" s="273">
        <v>25321681.500000007</v>
      </c>
      <c r="ADB5" s="273">
        <v>33920157.660000004</v>
      </c>
      <c r="ADC5" s="273">
        <v>36671571.330000006</v>
      </c>
      <c r="ADD5" s="273">
        <v>89467673.600000024</v>
      </c>
      <c r="ADE5" s="273">
        <v>63600668.279999956</v>
      </c>
      <c r="ADF5" s="273">
        <v>21122358.390000008</v>
      </c>
      <c r="ADG5" s="273">
        <v>18946452.110000003</v>
      </c>
      <c r="ADH5" s="273">
        <v>30356563.749999989</v>
      </c>
      <c r="ADI5" s="273">
        <v>12512870.15</v>
      </c>
      <c r="ADJ5" s="273">
        <v>31182746.780000009</v>
      </c>
      <c r="ADK5" s="273">
        <v>20778201.24000001</v>
      </c>
      <c r="ADL5" s="273">
        <v>33939592.159999989</v>
      </c>
      <c r="ADM5" s="273">
        <v>418388598.84000015</v>
      </c>
      <c r="ADN5" s="273">
        <v>52814069.45000001</v>
      </c>
      <c r="ADO5" s="273">
        <v>65579395.309999995</v>
      </c>
      <c r="ADP5" s="273">
        <v>76951645.030000031</v>
      </c>
      <c r="ADQ5" s="273">
        <v>16500215.959999999</v>
      </c>
      <c r="ADR5" s="273">
        <v>26548538.68</v>
      </c>
      <c r="ADS5" s="273">
        <v>33735114.609999992</v>
      </c>
      <c r="ADT5" s="273">
        <v>21325436.859999999</v>
      </c>
      <c r="ADU5" s="273">
        <v>561271077.70000017</v>
      </c>
      <c r="ADV5" s="273">
        <v>92287414.639999986</v>
      </c>
      <c r="ADW5" s="273">
        <v>121090120.96000002</v>
      </c>
      <c r="ADX5" s="273">
        <v>39236499.419999987</v>
      </c>
      <c r="ADY5" s="273">
        <v>46131582.990000002</v>
      </c>
      <c r="ADZ5" s="273">
        <v>54589537.890000008</v>
      </c>
      <c r="AEA5" s="273">
        <v>52153419.5</v>
      </c>
      <c r="AEB5" s="273">
        <v>45192151.729999989</v>
      </c>
      <c r="AEC5" s="273">
        <v>35163609.469999999</v>
      </c>
      <c r="AED5" s="273">
        <v>39198635.079999991</v>
      </c>
      <c r="AEE5" s="273">
        <v>44380606.979999989</v>
      </c>
      <c r="AEF5" s="273">
        <v>81073278.049999982</v>
      </c>
      <c r="AEG5" s="273">
        <v>29405031.42000002</v>
      </c>
      <c r="AEH5" s="273">
        <v>60681868.589999996</v>
      </c>
      <c r="AEI5" s="273">
        <v>68293666.299999997</v>
      </c>
      <c r="AEJ5" s="273">
        <v>46979985.600000001</v>
      </c>
      <c r="AEK5" s="273">
        <v>41309227.379999995</v>
      </c>
      <c r="AEL5" s="273">
        <v>86980862.429999992</v>
      </c>
      <c r="AEM5" s="273">
        <v>38905392.550000004</v>
      </c>
      <c r="AEN5" s="273">
        <v>42891699.329999991</v>
      </c>
      <c r="AEO5" s="273">
        <v>370320608.88999999</v>
      </c>
      <c r="AEP5" s="273">
        <v>87952527.109999985</v>
      </c>
      <c r="AEQ5" s="273">
        <v>79704500.25999999</v>
      </c>
      <c r="AER5" s="273">
        <v>69199504.49999997</v>
      </c>
      <c r="AES5" s="273">
        <v>47613641.089999989</v>
      </c>
      <c r="AET5" s="273">
        <v>110884961.80000001</v>
      </c>
      <c r="AEU5" s="273">
        <v>53967490.659999989</v>
      </c>
      <c r="AEV5" s="273">
        <v>51139986.019999996</v>
      </c>
      <c r="AEW5" s="273">
        <v>45234310.87000002</v>
      </c>
      <c r="AEX5" s="273">
        <v>31045535.32</v>
      </c>
      <c r="AEY5" s="273">
        <v>296041160.50000006</v>
      </c>
      <c r="AEZ5" s="273">
        <v>167953834.94000009</v>
      </c>
      <c r="AFA5" s="273">
        <v>90124278.739999995</v>
      </c>
      <c r="AFB5" s="273">
        <v>72353626.980000034</v>
      </c>
      <c r="AFC5" s="273">
        <v>111418952.96000002</v>
      </c>
      <c r="AFD5" s="273">
        <v>105091774.66</v>
      </c>
      <c r="AFE5" s="273">
        <v>60151878.399999984</v>
      </c>
      <c r="AFF5" s="273">
        <v>66483722.820000023</v>
      </c>
      <c r="AFG5" s="273">
        <v>46873884.530000001</v>
      </c>
      <c r="AFH5" s="273">
        <v>66697345.680000022</v>
      </c>
      <c r="AFI5" s="273">
        <v>66402168.359999955</v>
      </c>
      <c r="AFJ5" s="273">
        <v>61319115.139999986</v>
      </c>
      <c r="AFK5" s="273">
        <v>55507812.910000004</v>
      </c>
      <c r="AFL5" s="273">
        <v>289220250.25000018</v>
      </c>
      <c r="AFM5" s="273">
        <v>76911853.280000001</v>
      </c>
      <c r="AFN5" s="273">
        <v>73407874.840000004</v>
      </c>
      <c r="AFO5" s="273">
        <v>44328132.760000005</v>
      </c>
      <c r="AFP5" s="273">
        <v>62074877.319999993</v>
      </c>
      <c r="AFQ5" s="273">
        <v>54704047.349999979</v>
      </c>
      <c r="AFR5" s="273">
        <v>42125426.630000003</v>
      </c>
      <c r="AFS5" s="273">
        <v>87430748.429999992</v>
      </c>
      <c r="AFT5" s="273">
        <v>100289520.19</v>
      </c>
      <c r="AFU5" s="273">
        <v>43236169.219999999</v>
      </c>
      <c r="AFV5" s="273">
        <v>87226333.890000001</v>
      </c>
      <c r="AFW5" s="273">
        <v>50882747.389999993</v>
      </c>
      <c r="AFX5" s="273">
        <v>366288274.86999983</v>
      </c>
      <c r="AFY5" s="273">
        <v>44712837.149999999</v>
      </c>
      <c r="AFZ5" s="273">
        <v>50365215.29999999</v>
      </c>
      <c r="AGA5" s="273">
        <v>47578570.950000003</v>
      </c>
      <c r="AGB5" s="273">
        <v>88848423.550000042</v>
      </c>
      <c r="AGC5" s="273">
        <v>48857104.780000016</v>
      </c>
      <c r="AGD5" s="273">
        <v>21584445.069999997</v>
      </c>
      <c r="AGE5" s="273">
        <v>47363235.32</v>
      </c>
      <c r="AGF5" s="273">
        <v>32298502.910000019</v>
      </c>
      <c r="AGG5" s="273">
        <v>49602118.629999995</v>
      </c>
      <c r="AGH5" s="273">
        <v>40461885.609999999</v>
      </c>
      <c r="AGI5" s="273">
        <v>447451384.5</v>
      </c>
      <c r="AGJ5" s="273">
        <v>97906749.62000002</v>
      </c>
      <c r="AGK5" s="273">
        <v>64429475.149999999</v>
      </c>
      <c r="AGL5" s="273">
        <v>50284629.209999986</v>
      </c>
      <c r="AGM5" s="273">
        <v>107582834.49000004</v>
      </c>
      <c r="AGN5" s="273">
        <v>68793990.420000002</v>
      </c>
      <c r="AGO5" s="273">
        <v>37292491.670000002</v>
      </c>
      <c r="AGP5" s="273">
        <v>48982398.790000007</v>
      </c>
      <c r="AGQ5" s="273">
        <v>722151274.46999991</v>
      </c>
      <c r="AGR5" s="273">
        <v>347732305.43000007</v>
      </c>
      <c r="AGS5" s="273">
        <v>48027533.170000002</v>
      </c>
      <c r="AGT5" s="273">
        <v>96275863.459999979</v>
      </c>
      <c r="AGU5" s="273">
        <v>138135680.66000003</v>
      </c>
      <c r="AGV5" s="273">
        <v>92124943.390000001</v>
      </c>
      <c r="AGW5" s="273">
        <v>83525480.63000001</v>
      </c>
      <c r="AGX5" s="273">
        <v>65158491.630000025</v>
      </c>
      <c r="AGY5" s="273">
        <v>32006325.169999998</v>
      </c>
      <c r="AGZ5" s="273">
        <v>72287973.950000003</v>
      </c>
      <c r="AHA5" s="273">
        <v>70616243.539999992</v>
      </c>
      <c r="AHB5" s="273">
        <v>34099679.329999998</v>
      </c>
      <c r="AHC5" s="273">
        <v>35469179.049999997</v>
      </c>
      <c r="AHD5" s="273">
        <v>51772649.729999997</v>
      </c>
      <c r="AHE5" s="273">
        <v>38472389.860000014</v>
      </c>
      <c r="AHF5" s="273">
        <v>35448365.75999999</v>
      </c>
      <c r="AHG5" s="273">
        <v>42174265.440000013</v>
      </c>
      <c r="AHH5" s="273">
        <v>171765958.10000017</v>
      </c>
      <c r="AHI5" s="273">
        <v>31862656.219999999</v>
      </c>
      <c r="AHJ5" s="273">
        <v>42828102.580000013</v>
      </c>
      <c r="AHK5" s="273">
        <v>43661780.670000002</v>
      </c>
      <c r="AHL5" s="273">
        <v>79283026.99000001</v>
      </c>
      <c r="AHM5" s="273">
        <v>35919382.999999993</v>
      </c>
      <c r="AHN5" s="273">
        <v>33351402.039999992</v>
      </c>
      <c r="AHO5" s="273">
        <f>SUM(C5:AHN5)</f>
        <v>87515810199.455154</v>
      </c>
      <c r="AHQ5" s="277">
        <v>3</v>
      </c>
      <c r="AHR5" s="271" t="s">
        <v>0</v>
      </c>
      <c r="AHS5" s="271" t="b">
        <f>AHR5=A5</f>
        <v>1</v>
      </c>
    </row>
    <row r="6" spans="1:903" ht="23.4" customHeight="1" x14ac:dyDescent="0.8">
      <c r="A6" s="270" t="s">
        <v>2</v>
      </c>
      <c r="B6" s="271" t="s">
        <v>3</v>
      </c>
      <c r="C6" s="273">
        <v>1357067.95</v>
      </c>
      <c r="D6" s="273">
        <v>213650</v>
      </c>
      <c r="E6" s="273">
        <v>103100</v>
      </c>
      <c r="F6" s="273">
        <v>48250</v>
      </c>
      <c r="G6" s="273">
        <v>438750</v>
      </c>
      <c r="H6" s="273">
        <v>83350</v>
      </c>
      <c r="I6" s="273">
        <v>102300</v>
      </c>
      <c r="J6" s="273">
        <v>320300</v>
      </c>
      <c r="K6" s="273">
        <v>126700</v>
      </c>
      <c r="L6" s="273">
        <v>18050</v>
      </c>
      <c r="M6" s="273">
        <v>263050</v>
      </c>
      <c r="N6" s="273">
        <v>207050</v>
      </c>
      <c r="O6" s="273">
        <v>198650</v>
      </c>
      <c r="P6" s="273">
        <v>210500</v>
      </c>
      <c r="Q6" s="273">
        <v>229550</v>
      </c>
      <c r="R6" s="273">
        <v>6000</v>
      </c>
      <c r="S6" s="273">
        <v>80400</v>
      </c>
      <c r="T6" s="273">
        <v>133800</v>
      </c>
      <c r="U6" s="273">
        <v>59700</v>
      </c>
      <c r="V6" s="273">
        <v>21500</v>
      </c>
      <c r="W6" s="273">
        <v>39500</v>
      </c>
      <c r="X6" s="273">
        <v>22650</v>
      </c>
      <c r="Y6" s="273">
        <v>67400</v>
      </c>
      <c r="Z6" s="273">
        <v>53150</v>
      </c>
      <c r="AA6" s="273">
        <v>2493100.7400000002</v>
      </c>
      <c r="AB6" s="273">
        <v>1081150</v>
      </c>
      <c r="AC6" s="273">
        <v>736850</v>
      </c>
      <c r="AD6" s="273">
        <v>162000</v>
      </c>
      <c r="AE6" s="273">
        <v>694150</v>
      </c>
      <c r="AF6" s="273">
        <v>240000</v>
      </c>
      <c r="AG6" s="273">
        <v>430800</v>
      </c>
      <c r="AH6" s="273">
        <v>338800</v>
      </c>
      <c r="AI6" s="273">
        <v>777600</v>
      </c>
      <c r="AJ6" s="273">
        <v>364850</v>
      </c>
      <c r="AK6" s="273">
        <v>97950</v>
      </c>
      <c r="AL6" s="273">
        <v>88250</v>
      </c>
      <c r="AM6" s="273">
        <v>197100</v>
      </c>
      <c r="AN6" s="273">
        <v>267650</v>
      </c>
      <c r="AO6" s="273">
        <v>148600</v>
      </c>
      <c r="AP6" s="273">
        <v>124300</v>
      </c>
      <c r="AQ6" s="273">
        <v>208200</v>
      </c>
      <c r="AR6" s="273">
        <v>99100</v>
      </c>
      <c r="AS6" s="273">
        <v>907140.17</v>
      </c>
      <c r="AT6" s="273">
        <v>234100</v>
      </c>
      <c r="AU6" s="273">
        <v>264800</v>
      </c>
      <c r="AV6" s="273">
        <v>429750</v>
      </c>
      <c r="AW6" s="273">
        <v>184900</v>
      </c>
      <c r="AX6" s="273">
        <v>108350</v>
      </c>
      <c r="AY6" s="273">
        <v>249250</v>
      </c>
      <c r="AZ6" s="273">
        <v>112050</v>
      </c>
      <c r="BA6" s="273">
        <v>42215</v>
      </c>
      <c r="BB6" s="273">
        <v>113150</v>
      </c>
      <c r="BC6" s="273">
        <v>200550</v>
      </c>
      <c r="BD6" s="273">
        <v>584400</v>
      </c>
      <c r="BE6" s="273">
        <v>127000</v>
      </c>
      <c r="BF6" s="273">
        <v>128100</v>
      </c>
      <c r="BG6" s="273">
        <v>122325</v>
      </c>
      <c r="BH6" s="273">
        <v>1568811.7</v>
      </c>
      <c r="BI6" s="273">
        <v>36800</v>
      </c>
      <c r="BJ6" s="273">
        <v>47950</v>
      </c>
      <c r="BK6" s="273">
        <v>63800</v>
      </c>
      <c r="BL6" s="273">
        <v>240500</v>
      </c>
      <c r="BM6" s="273">
        <v>208950</v>
      </c>
      <c r="BN6" s="273">
        <v>175300</v>
      </c>
      <c r="BO6" s="273">
        <v>144200</v>
      </c>
      <c r="BP6" s="273">
        <v>23250</v>
      </c>
      <c r="BQ6" s="273">
        <v>138550</v>
      </c>
      <c r="BR6" s="273">
        <v>130600</v>
      </c>
      <c r="BS6" s="273">
        <v>87950</v>
      </c>
      <c r="BT6" s="273">
        <v>158440</v>
      </c>
      <c r="BU6" s="273">
        <v>43800</v>
      </c>
      <c r="BV6" s="273">
        <v>48300</v>
      </c>
      <c r="BW6" s="273">
        <v>1036170.5</v>
      </c>
      <c r="BX6" s="273">
        <v>624450</v>
      </c>
      <c r="BY6" s="273">
        <v>314200</v>
      </c>
      <c r="BZ6" s="273">
        <v>269700</v>
      </c>
      <c r="CA6" s="273">
        <v>147500</v>
      </c>
      <c r="CB6" s="273">
        <v>147600</v>
      </c>
      <c r="CC6" s="273">
        <v>179300</v>
      </c>
      <c r="CD6" s="273">
        <v>0</v>
      </c>
      <c r="CE6" s="273">
        <v>0</v>
      </c>
      <c r="CF6" s="273">
        <v>961200</v>
      </c>
      <c r="CG6" s="273">
        <v>129100</v>
      </c>
      <c r="CH6" s="273">
        <v>155700</v>
      </c>
      <c r="CI6" s="273">
        <v>188580</v>
      </c>
      <c r="CJ6" s="273">
        <v>71850</v>
      </c>
      <c r="CK6" s="273">
        <v>226450</v>
      </c>
      <c r="CL6" s="273">
        <v>34350</v>
      </c>
      <c r="CM6" s="273">
        <v>216200</v>
      </c>
      <c r="CN6" s="273">
        <v>142150</v>
      </c>
      <c r="CO6" s="273">
        <v>59600</v>
      </c>
      <c r="CP6" s="273">
        <v>232850</v>
      </c>
      <c r="CQ6" s="273">
        <v>177100</v>
      </c>
      <c r="CR6" s="273">
        <v>97200</v>
      </c>
      <c r="CS6" s="273">
        <v>290500</v>
      </c>
      <c r="CT6" s="273">
        <v>142600</v>
      </c>
      <c r="CU6" s="273">
        <v>41350</v>
      </c>
      <c r="CV6" s="273">
        <v>257250</v>
      </c>
      <c r="CW6" s="273">
        <v>46250</v>
      </c>
      <c r="CX6" s="273">
        <v>155900</v>
      </c>
      <c r="CY6" s="273">
        <v>162550</v>
      </c>
      <c r="CZ6" s="273">
        <v>39600</v>
      </c>
      <c r="DA6" s="273">
        <v>744760</v>
      </c>
      <c r="DB6" s="273">
        <v>499600</v>
      </c>
      <c r="DC6" s="273">
        <v>1017100</v>
      </c>
      <c r="DD6" s="273">
        <v>559100</v>
      </c>
      <c r="DE6" s="273">
        <v>480500</v>
      </c>
      <c r="DF6" s="273">
        <v>532300</v>
      </c>
      <c r="DG6" s="273">
        <v>230650</v>
      </c>
      <c r="DH6" s="273">
        <v>161750</v>
      </c>
      <c r="DI6" s="273">
        <v>162450</v>
      </c>
      <c r="DJ6" s="273">
        <v>268050</v>
      </c>
      <c r="DK6" s="273">
        <v>459700</v>
      </c>
      <c r="DL6" s="273">
        <v>414300</v>
      </c>
      <c r="DM6" s="273">
        <v>365700</v>
      </c>
      <c r="DN6" s="273">
        <v>275150</v>
      </c>
      <c r="DO6" s="273">
        <v>197950</v>
      </c>
      <c r="DP6" s="273">
        <v>254200</v>
      </c>
      <c r="DQ6" s="273">
        <v>15900</v>
      </c>
      <c r="DR6" s="273">
        <v>115700</v>
      </c>
      <c r="DS6" s="273">
        <v>218700</v>
      </c>
      <c r="DT6" s="273">
        <v>46550</v>
      </c>
      <c r="DU6" s="273">
        <v>423150</v>
      </c>
      <c r="DV6" s="273">
        <v>184900</v>
      </c>
      <c r="DW6" s="273">
        <v>162450</v>
      </c>
      <c r="DX6" s="273">
        <v>92150</v>
      </c>
      <c r="DY6" s="273">
        <v>281750</v>
      </c>
      <c r="DZ6" s="273">
        <v>113850</v>
      </c>
      <c r="EA6" s="273">
        <v>82700</v>
      </c>
      <c r="EB6" s="273">
        <v>215170</v>
      </c>
      <c r="EC6" s="273">
        <v>444300</v>
      </c>
      <c r="ED6" s="273">
        <v>1062643.22</v>
      </c>
      <c r="EE6" s="273">
        <v>137200</v>
      </c>
      <c r="EF6" s="273">
        <v>182850</v>
      </c>
      <c r="EG6" s="273">
        <v>179450</v>
      </c>
      <c r="EH6" s="273">
        <v>68700</v>
      </c>
      <c r="EI6" s="273">
        <v>23350</v>
      </c>
      <c r="EJ6" s="273">
        <v>119700</v>
      </c>
      <c r="EK6" s="273">
        <v>23600</v>
      </c>
      <c r="EL6" s="273">
        <v>30100</v>
      </c>
      <c r="EM6" s="273">
        <v>1246863.94</v>
      </c>
      <c r="EN6" s="273">
        <v>554750</v>
      </c>
      <c r="EO6" s="273">
        <v>360450</v>
      </c>
      <c r="EP6" s="273">
        <v>365900</v>
      </c>
      <c r="EQ6" s="273">
        <v>199750</v>
      </c>
      <c r="ER6" s="273">
        <v>149170</v>
      </c>
      <c r="ES6" s="273">
        <v>365350</v>
      </c>
      <c r="ET6" s="273">
        <v>337200</v>
      </c>
      <c r="EU6" s="273">
        <v>290300</v>
      </c>
      <c r="EV6" s="273">
        <v>226700</v>
      </c>
      <c r="EW6" s="273">
        <v>27200</v>
      </c>
      <c r="EX6" s="273">
        <v>69850</v>
      </c>
      <c r="EY6" s="273">
        <v>26000</v>
      </c>
      <c r="EZ6" s="273">
        <v>133600</v>
      </c>
      <c r="FA6" s="273">
        <v>294550</v>
      </c>
      <c r="FB6" s="273">
        <v>137200</v>
      </c>
      <c r="FC6" s="273">
        <v>82200</v>
      </c>
      <c r="FD6" s="273">
        <v>63450</v>
      </c>
      <c r="FE6" s="273">
        <v>20450</v>
      </c>
      <c r="FF6" s="273">
        <v>43050</v>
      </c>
      <c r="FG6" s="273">
        <v>33000</v>
      </c>
      <c r="FH6" s="273">
        <v>1131776.75</v>
      </c>
      <c r="FI6" s="273">
        <v>348500</v>
      </c>
      <c r="FJ6" s="273">
        <v>332600</v>
      </c>
      <c r="FK6" s="273">
        <v>374750</v>
      </c>
      <c r="FL6" s="273">
        <v>346400</v>
      </c>
      <c r="FM6" s="273">
        <v>415400</v>
      </c>
      <c r="FN6" s="273">
        <v>257800</v>
      </c>
      <c r="FO6" s="273">
        <v>57500</v>
      </c>
      <c r="FP6" s="273">
        <v>1700975.29</v>
      </c>
      <c r="FQ6" s="273">
        <v>312800</v>
      </c>
      <c r="FR6" s="273">
        <v>351550</v>
      </c>
      <c r="FS6" s="273">
        <v>360250</v>
      </c>
      <c r="FT6" s="273">
        <v>201750</v>
      </c>
      <c r="FU6" s="273">
        <v>435450</v>
      </c>
      <c r="FV6" s="273">
        <v>1093150</v>
      </c>
      <c r="FW6" s="273">
        <v>165400</v>
      </c>
      <c r="FX6" s="273">
        <v>187150</v>
      </c>
      <c r="FY6" s="273">
        <v>248350</v>
      </c>
      <c r="FZ6" s="273">
        <v>389450</v>
      </c>
      <c r="GA6" s="273">
        <v>259400</v>
      </c>
      <c r="GB6" s="273">
        <v>103050</v>
      </c>
      <c r="GC6" s="273">
        <v>113150</v>
      </c>
      <c r="GD6" s="273">
        <v>1608526.75</v>
      </c>
      <c r="GE6" s="273">
        <v>142100</v>
      </c>
      <c r="GF6" s="273">
        <v>212300</v>
      </c>
      <c r="GG6" s="273">
        <v>237200</v>
      </c>
      <c r="GH6" s="273">
        <v>102400</v>
      </c>
      <c r="GI6" s="273">
        <v>138650</v>
      </c>
      <c r="GJ6" s="273">
        <v>108100</v>
      </c>
      <c r="GK6" s="273">
        <v>227250</v>
      </c>
      <c r="GL6" s="273">
        <v>66100</v>
      </c>
      <c r="GM6" s="273">
        <v>250350</v>
      </c>
      <c r="GN6" s="273">
        <v>158050</v>
      </c>
      <c r="GO6" s="273">
        <v>22150</v>
      </c>
      <c r="GP6" s="273">
        <v>503253.9</v>
      </c>
      <c r="GQ6" s="273">
        <v>269300</v>
      </c>
      <c r="GR6" s="273">
        <v>403500</v>
      </c>
      <c r="GS6" s="273">
        <v>195750</v>
      </c>
      <c r="GT6" s="273">
        <v>121400</v>
      </c>
      <c r="GU6" s="273">
        <v>158900</v>
      </c>
      <c r="GV6" s="273">
        <v>186050</v>
      </c>
      <c r="GW6" s="273">
        <v>137400</v>
      </c>
      <c r="GX6" s="273">
        <v>1122062.8999999999</v>
      </c>
      <c r="GY6" s="273">
        <v>60200</v>
      </c>
      <c r="GZ6" s="273">
        <v>238500</v>
      </c>
      <c r="HA6" s="273">
        <v>74100</v>
      </c>
      <c r="HB6" s="273">
        <v>1711900</v>
      </c>
      <c r="HC6" s="273">
        <v>371000</v>
      </c>
      <c r="HD6" s="273">
        <v>445800</v>
      </c>
      <c r="HE6" s="273">
        <v>173450</v>
      </c>
      <c r="HF6" s="273">
        <v>112650</v>
      </c>
      <c r="HG6" s="273">
        <v>60900</v>
      </c>
      <c r="HH6" s="273">
        <v>187650</v>
      </c>
      <c r="HI6" s="273">
        <v>1250532.1000000001</v>
      </c>
      <c r="HJ6" s="273">
        <v>87900</v>
      </c>
      <c r="HK6" s="273">
        <v>542000</v>
      </c>
      <c r="HL6" s="273">
        <v>136200</v>
      </c>
      <c r="HM6" s="273">
        <v>119500</v>
      </c>
      <c r="HN6" s="273">
        <v>215950</v>
      </c>
      <c r="HO6" s="273">
        <v>292600</v>
      </c>
      <c r="HP6" s="273">
        <v>76150</v>
      </c>
      <c r="HQ6" s="273">
        <v>1662421.4</v>
      </c>
      <c r="HR6" s="273">
        <v>220600</v>
      </c>
      <c r="HS6" s="273">
        <v>295100</v>
      </c>
      <c r="HT6" s="273">
        <v>103550</v>
      </c>
      <c r="HU6" s="273">
        <v>90250</v>
      </c>
      <c r="HV6" s="273">
        <v>96300</v>
      </c>
      <c r="HW6" s="273">
        <v>293400</v>
      </c>
      <c r="HX6" s="273">
        <v>127550</v>
      </c>
      <c r="HY6" s="273">
        <v>101350</v>
      </c>
      <c r="HZ6" s="273">
        <v>138450</v>
      </c>
      <c r="IA6" s="273">
        <v>89900</v>
      </c>
      <c r="IB6" s="273">
        <v>437220</v>
      </c>
      <c r="IC6" s="273">
        <v>17150</v>
      </c>
      <c r="ID6" s="273">
        <v>276250</v>
      </c>
      <c r="IE6" s="273">
        <v>60250</v>
      </c>
      <c r="IF6" s="273">
        <v>24000</v>
      </c>
      <c r="IG6" s="273">
        <v>398000</v>
      </c>
      <c r="IH6" s="273">
        <v>121050</v>
      </c>
      <c r="II6" s="273">
        <v>32700</v>
      </c>
      <c r="IJ6" s="273">
        <v>15750</v>
      </c>
      <c r="IK6" s="273">
        <v>141550</v>
      </c>
      <c r="IL6" s="273">
        <v>118850</v>
      </c>
      <c r="IM6" s="273">
        <v>22400</v>
      </c>
      <c r="IN6" s="273">
        <v>31550</v>
      </c>
      <c r="IO6" s="273">
        <v>20800</v>
      </c>
      <c r="IP6" s="273">
        <v>37500</v>
      </c>
      <c r="IQ6" s="273">
        <v>11200</v>
      </c>
      <c r="IR6" s="273">
        <v>1825340.5</v>
      </c>
      <c r="IS6" s="273">
        <v>659600</v>
      </c>
      <c r="IT6" s="273">
        <v>239650</v>
      </c>
      <c r="IU6" s="273">
        <v>337650</v>
      </c>
      <c r="IV6" s="273">
        <v>176200</v>
      </c>
      <c r="IW6" s="273">
        <v>79950</v>
      </c>
      <c r="IX6" s="273">
        <v>187250</v>
      </c>
      <c r="IY6" s="273">
        <v>157400</v>
      </c>
      <c r="IZ6" s="273">
        <v>94200</v>
      </c>
      <c r="JA6" s="273">
        <v>84100</v>
      </c>
      <c r="JB6" s="273">
        <v>185200</v>
      </c>
      <c r="JC6" s="273">
        <v>121900</v>
      </c>
      <c r="JD6" s="273">
        <v>694685.3</v>
      </c>
      <c r="JE6" s="273">
        <v>289850</v>
      </c>
      <c r="JF6" s="273">
        <v>130550</v>
      </c>
      <c r="JG6" s="273">
        <v>72100</v>
      </c>
      <c r="JH6" s="273">
        <v>107000</v>
      </c>
      <c r="JI6" s="273">
        <v>124250</v>
      </c>
      <c r="JJ6" s="273">
        <v>1020139.25</v>
      </c>
      <c r="JK6" s="273">
        <v>235600</v>
      </c>
      <c r="JL6" s="273">
        <v>392250</v>
      </c>
      <c r="JM6" s="273">
        <v>415100</v>
      </c>
      <c r="JN6" s="273">
        <v>238750</v>
      </c>
      <c r="JO6" s="273">
        <v>640150</v>
      </c>
      <c r="JP6" s="273">
        <v>126400</v>
      </c>
      <c r="JQ6" s="273">
        <v>1401626.75</v>
      </c>
      <c r="JR6" s="273">
        <v>382200</v>
      </c>
      <c r="JS6" s="273">
        <v>298700</v>
      </c>
      <c r="JT6" s="273">
        <v>498750</v>
      </c>
      <c r="JU6" s="273">
        <v>655980.59</v>
      </c>
      <c r="JV6" s="273">
        <v>561500</v>
      </c>
      <c r="JW6" s="273">
        <v>502800</v>
      </c>
      <c r="JX6" s="273">
        <v>96050</v>
      </c>
      <c r="JY6" s="273">
        <v>378670.5</v>
      </c>
      <c r="JZ6" s="273">
        <v>587600</v>
      </c>
      <c r="KA6" s="273">
        <v>98450</v>
      </c>
      <c r="KB6" s="273">
        <v>20300</v>
      </c>
      <c r="KC6" s="273">
        <v>11450</v>
      </c>
      <c r="KD6" s="273">
        <v>142750</v>
      </c>
      <c r="KE6" s="273">
        <v>377600</v>
      </c>
      <c r="KF6" s="273">
        <v>151800</v>
      </c>
      <c r="KG6" s="273">
        <v>64728</v>
      </c>
      <c r="KH6" s="273">
        <v>120850</v>
      </c>
      <c r="KI6" s="273">
        <v>103050</v>
      </c>
      <c r="KJ6" s="273">
        <v>71450</v>
      </c>
      <c r="KK6" s="273">
        <v>31650</v>
      </c>
      <c r="KL6" s="273">
        <v>72550</v>
      </c>
      <c r="KM6" s="273">
        <v>111500</v>
      </c>
      <c r="KN6" s="273">
        <v>1873326.75</v>
      </c>
      <c r="KO6" s="273">
        <v>202770</v>
      </c>
      <c r="KP6" s="273">
        <v>328150</v>
      </c>
      <c r="KQ6" s="273">
        <v>157250</v>
      </c>
      <c r="KR6" s="273">
        <v>96300</v>
      </c>
      <c r="KS6" s="273">
        <v>230950</v>
      </c>
      <c r="KT6" s="273">
        <v>666350</v>
      </c>
      <c r="KU6" s="273">
        <v>235550</v>
      </c>
      <c r="KV6" s="273">
        <v>85500</v>
      </c>
      <c r="KW6" s="273">
        <v>1065668.73</v>
      </c>
      <c r="KX6" s="273">
        <v>173150</v>
      </c>
      <c r="KY6" s="273">
        <v>168850</v>
      </c>
      <c r="KZ6" s="273">
        <v>256600</v>
      </c>
      <c r="LA6" s="273">
        <v>92400</v>
      </c>
      <c r="LB6" s="273">
        <v>294300</v>
      </c>
      <c r="LC6" s="273">
        <v>983406.78</v>
      </c>
      <c r="LD6" s="273">
        <v>122350</v>
      </c>
      <c r="LE6" s="273">
        <v>1419221.4</v>
      </c>
      <c r="LF6" s="273">
        <v>280450</v>
      </c>
      <c r="LG6" s="273">
        <v>802750</v>
      </c>
      <c r="LH6" s="273">
        <v>511050</v>
      </c>
      <c r="LI6" s="273">
        <v>437800</v>
      </c>
      <c r="LJ6" s="273">
        <v>30000</v>
      </c>
      <c r="LK6" s="273">
        <v>0</v>
      </c>
      <c r="LL6" s="273">
        <v>89050</v>
      </c>
      <c r="LM6" s="273">
        <v>154700</v>
      </c>
      <c r="LN6" s="273">
        <v>369200</v>
      </c>
      <c r="LO6" s="273">
        <v>90700</v>
      </c>
      <c r="LP6" s="273">
        <v>589721.4</v>
      </c>
      <c r="LQ6" s="273">
        <v>147500</v>
      </c>
      <c r="LR6" s="273">
        <v>105100</v>
      </c>
      <c r="LS6" s="273">
        <v>1780081.85</v>
      </c>
      <c r="LT6" s="273">
        <v>823750</v>
      </c>
      <c r="LU6" s="273">
        <v>1298313.8</v>
      </c>
      <c r="LV6" s="273">
        <v>314100</v>
      </c>
      <c r="LW6" s="273">
        <v>212250</v>
      </c>
      <c r="LX6" s="273">
        <v>278800</v>
      </c>
      <c r="LY6" s="273">
        <v>179800</v>
      </c>
      <c r="LZ6" s="273">
        <v>291488</v>
      </c>
      <c r="MA6" s="273">
        <v>264750</v>
      </c>
      <c r="MB6" s="273">
        <v>170300</v>
      </c>
      <c r="MC6" s="273">
        <v>345350</v>
      </c>
      <c r="MD6" s="273">
        <v>74900</v>
      </c>
      <c r="ME6" s="273">
        <v>1773626.45</v>
      </c>
      <c r="MF6" s="273">
        <v>239600</v>
      </c>
      <c r="MG6" s="273">
        <v>144650</v>
      </c>
      <c r="MH6" s="273">
        <v>80600</v>
      </c>
      <c r="MI6" s="273">
        <v>138200</v>
      </c>
      <c r="MJ6" s="273">
        <v>162493.6</v>
      </c>
      <c r="MK6" s="273">
        <v>237100</v>
      </c>
      <c r="ML6" s="273">
        <v>113750</v>
      </c>
      <c r="MM6" s="273">
        <v>282350</v>
      </c>
      <c r="MN6" s="273">
        <v>162050</v>
      </c>
      <c r="MO6" s="273">
        <v>124150</v>
      </c>
      <c r="MP6" s="273">
        <v>93000</v>
      </c>
      <c r="MQ6" s="273">
        <v>1558358.52</v>
      </c>
      <c r="MR6" s="273">
        <v>129950</v>
      </c>
      <c r="MS6" s="273">
        <v>299700</v>
      </c>
      <c r="MT6" s="273">
        <v>312750</v>
      </c>
      <c r="MU6" s="273">
        <v>592050</v>
      </c>
      <c r="MV6" s="273">
        <v>328400</v>
      </c>
      <c r="MW6" s="273">
        <v>206600</v>
      </c>
      <c r="MX6" s="273">
        <v>366900</v>
      </c>
      <c r="MY6" s="273">
        <v>361750</v>
      </c>
      <c r="MZ6" s="273">
        <v>53150</v>
      </c>
      <c r="NA6" s="273">
        <v>98550</v>
      </c>
      <c r="NB6" s="273">
        <v>961603.43</v>
      </c>
      <c r="NC6" s="273">
        <v>389950</v>
      </c>
      <c r="ND6" s="273">
        <v>62720</v>
      </c>
      <c r="NE6" s="273">
        <v>762700</v>
      </c>
      <c r="NF6" s="273">
        <v>157500</v>
      </c>
      <c r="NG6" s="273">
        <v>195600</v>
      </c>
      <c r="NH6" s="273">
        <v>310900</v>
      </c>
      <c r="NI6" s="273">
        <v>414400</v>
      </c>
      <c r="NJ6" s="273">
        <v>53003</v>
      </c>
      <c r="NK6" s="273">
        <v>72550</v>
      </c>
      <c r="NL6" s="273">
        <v>54750</v>
      </c>
      <c r="NM6" s="273">
        <v>109100</v>
      </c>
      <c r="NN6" s="273">
        <v>688699</v>
      </c>
      <c r="NO6" s="273">
        <v>59000</v>
      </c>
      <c r="NP6" s="273">
        <v>163150</v>
      </c>
      <c r="NQ6" s="273">
        <v>150200</v>
      </c>
      <c r="NR6" s="273">
        <v>113700</v>
      </c>
      <c r="NS6" s="273">
        <v>632950</v>
      </c>
      <c r="NT6" s="273">
        <v>688200</v>
      </c>
      <c r="NU6" s="273">
        <v>1988276.75</v>
      </c>
      <c r="NV6" s="273">
        <v>1292450</v>
      </c>
      <c r="NW6" s="273">
        <v>391000</v>
      </c>
      <c r="NX6" s="273">
        <v>101050</v>
      </c>
      <c r="NY6" s="273">
        <v>318900.5</v>
      </c>
      <c r="NZ6" s="273">
        <v>447200</v>
      </c>
      <c r="OA6" s="273">
        <v>146400</v>
      </c>
      <c r="OB6" s="273">
        <v>1374348.25</v>
      </c>
      <c r="OC6" s="273">
        <v>0</v>
      </c>
      <c r="OD6" s="273">
        <v>209500</v>
      </c>
      <c r="OE6" s="273">
        <v>0</v>
      </c>
      <c r="OF6" s="273">
        <v>89600</v>
      </c>
      <c r="OG6" s="273">
        <v>0</v>
      </c>
      <c r="OH6" s="273">
        <v>236200</v>
      </c>
      <c r="OI6" s="273">
        <v>0</v>
      </c>
      <c r="OJ6" s="273">
        <v>0</v>
      </c>
      <c r="OK6" s="273">
        <v>1315526.75</v>
      </c>
      <c r="OL6" s="273">
        <v>524350</v>
      </c>
      <c r="OM6" s="273">
        <v>347550</v>
      </c>
      <c r="ON6" s="273">
        <v>339900</v>
      </c>
      <c r="OO6" s="273">
        <v>380000</v>
      </c>
      <c r="OP6" s="273">
        <v>5000</v>
      </c>
      <c r="OQ6" s="273">
        <v>791824</v>
      </c>
      <c r="OR6" s="273">
        <v>99500</v>
      </c>
      <c r="OS6" s="273">
        <v>401350</v>
      </c>
      <c r="OT6" s="273">
        <v>311550</v>
      </c>
      <c r="OU6" s="273">
        <v>525500</v>
      </c>
      <c r="OV6" s="273">
        <v>471250</v>
      </c>
      <c r="OW6" s="273">
        <v>298250</v>
      </c>
      <c r="OX6" s="273">
        <v>254650</v>
      </c>
      <c r="OY6" s="273">
        <v>90950</v>
      </c>
      <c r="OZ6" s="273">
        <v>766900</v>
      </c>
      <c r="PA6" s="273">
        <v>101750</v>
      </c>
      <c r="PB6" s="273">
        <v>171450</v>
      </c>
      <c r="PC6" s="273">
        <v>142500</v>
      </c>
      <c r="PD6" s="273">
        <v>290950</v>
      </c>
      <c r="PE6" s="273">
        <v>283350</v>
      </c>
      <c r="PF6" s="273">
        <v>83950</v>
      </c>
      <c r="PG6" s="273">
        <v>266420</v>
      </c>
      <c r="PH6" s="273">
        <v>60600</v>
      </c>
      <c r="PI6" s="273">
        <v>139800</v>
      </c>
      <c r="PJ6" s="273">
        <v>89900</v>
      </c>
      <c r="PK6" s="273">
        <v>53300</v>
      </c>
      <c r="PL6" s="273">
        <v>42550</v>
      </c>
      <c r="PM6" s="273">
        <v>232300</v>
      </c>
      <c r="PN6" s="273">
        <v>162250</v>
      </c>
      <c r="PO6" s="273">
        <v>16350</v>
      </c>
      <c r="PP6" s="273">
        <v>21000</v>
      </c>
      <c r="PQ6" s="273">
        <v>40250</v>
      </c>
      <c r="PR6" s="273">
        <v>3751497.7</v>
      </c>
      <c r="PS6" s="273">
        <v>412300</v>
      </c>
      <c r="PT6" s="273">
        <v>248550</v>
      </c>
      <c r="PU6" s="273">
        <v>362150</v>
      </c>
      <c r="PV6" s="273">
        <v>716400</v>
      </c>
      <c r="PW6" s="273">
        <v>33700</v>
      </c>
      <c r="PX6" s="273">
        <v>174006</v>
      </c>
      <c r="PY6" s="273">
        <v>92500</v>
      </c>
      <c r="PZ6" s="273">
        <v>362050</v>
      </c>
      <c r="QA6" s="273">
        <v>44300</v>
      </c>
      <c r="QB6" s="273">
        <v>571850</v>
      </c>
      <c r="QC6" s="273">
        <v>13950</v>
      </c>
      <c r="QD6" s="273">
        <v>42600</v>
      </c>
      <c r="QE6" s="273">
        <v>219250</v>
      </c>
      <c r="QF6" s="273">
        <v>149600</v>
      </c>
      <c r="QG6" s="273">
        <v>167050</v>
      </c>
      <c r="QH6" s="273">
        <v>114450</v>
      </c>
      <c r="QI6" s="273">
        <v>190750</v>
      </c>
      <c r="QJ6" s="273">
        <v>34550</v>
      </c>
      <c r="QK6" s="273">
        <v>193450</v>
      </c>
      <c r="QL6" s="273">
        <v>184500</v>
      </c>
      <c r="QM6" s="273">
        <v>120350</v>
      </c>
      <c r="QN6" s="273">
        <v>0</v>
      </c>
      <c r="QO6" s="273">
        <v>37550</v>
      </c>
      <c r="QP6" s="273">
        <v>0</v>
      </c>
      <c r="QQ6" s="273">
        <v>78150</v>
      </c>
      <c r="QR6" s="273">
        <v>1133400</v>
      </c>
      <c r="QS6" s="273">
        <v>178750</v>
      </c>
      <c r="QT6" s="273">
        <v>491450</v>
      </c>
      <c r="QU6" s="273">
        <v>207000</v>
      </c>
      <c r="QV6" s="273">
        <v>535700</v>
      </c>
      <c r="QW6" s="273">
        <v>1147500</v>
      </c>
      <c r="QX6" s="273">
        <v>349950</v>
      </c>
      <c r="QY6" s="273">
        <v>485550</v>
      </c>
      <c r="QZ6" s="273">
        <v>939950</v>
      </c>
      <c r="RA6" s="273">
        <v>152800</v>
      </c>
      <c r="RB6" s="273">
        <v>214625</v>
      </c>
      <c r="RC6" s="273">
        <v>165350</v>
      </c>
      <c r="RD6" s="273">
        <v>92450</v>
      </c>
      <c r="RE6" s="273">
        <v>2824625.3</v>
      </c>
      <c r="RF6" s="273">
        <v>455800</v>
      </c>
      <c r="RG6" s="273">
        <v>503000</v>
      </c>
      <c r="RH6" s="273">
        <v>125300</v>
      </c>
      <c r="RI6" s="273">
        <v>601950</v>
      </c>
      <c r="RJ6" s="273">
        <v>118200</v>
      </c>
      <c r="RK6" s="273">
        <v>214550</v>
      </c>
      <c r="RL6" s="273">
        <v>21650</v>
      </c>
      <c r="RM6" s="273">
        <v>283900</v>
      </c>
      <c r="RN6" s="273">
        <v>471250</v>
      </c>
      <c r="RO6" s="273">
        <v>296400</v>
      </c>
      <c r="RP6" s="273">
        <v>209350</v>
      </c>
      <c r="RQ6" s="273">
        <v>177450</v>
      </c>
      <c r="RR6" s="273">
        <v>73600</v>
      </c>
      <c r="RS6" s="273">
        <v>46700</v>
      </c>
      <c r="RT6" s="273">
        <v>112200</v>
      </c>
      <c r="RU6" s="273">
        <v>390850</v>
      </c>
      <c r="RV6" s="273">
        <v>177400</v>
      </c>
      <c r="RW6" s="273">
        <v>638300</v>
      </c>
      <c r="RX6" s="273">
        <v>187650</v>
      </c>
      <c r="RY6" s="273">
        <v>944839</v>
      </c>
      <c r="RZ6" s="273">
        <v>132450</v>
      </c>
      <c r="SA6" s="273">
        <v>331750</v>
      </c>
      <c r="SB6" s="273">
        <v>284800</v>
      </c>
      <c r="SC6" s="273">
        <v>93000</v>
      </c>
      <c r="SD6" s="273">
        <v>89200</v>
      </c>
      <c r="SE6" s="273">
        <v>376250</v>
      </c>
      <c r="SF6" s="273">
        <v>462000</v>
      </c>
      <c r="SG6" s="273">
        <v>246000</v>
      </c>
      <c r="SH6" s="273">
        <v>106800</v>
      </c>
      <c r="SI6" s="273">
        <v>161100</v>
      </c>
      <c r="SJ6" s="273">
        <v>223100</v>
      </c>
      <c r="SK6" s="273">
        <v>84330</v>
      </c>
      <c r="SL6" s="273">
        <v>349700</v>
      </c>
      <c r="SM6" s="273">
        <v>514354.2</v>
      </c>
      <c r="SN6" s="273">
        <v>72900</v>
      </c>
      <c r="SO6" s="273">
        <v>137050</v>
      </c>
      <c r="SP6" s="273">
        <v>104050</v>
      </c>
      <c r="SQ6" s="273">
        <v>47300</v>
      </c>
      <c r="SR6" s="273">
        <v>226250</v>
      </c>
      <c r="SS6" s="273">
        <v>111000</v>
      </c>
      <c r="ST6" s="273">
        <v>134350</v>
      </c>
      <c r="SU6" s="273">
        <v>127650</v>
      </c>
      <c r="SV6" s="273">
        <v>156100</v>
      </c>
      <c r="SW6" s="273">
        <v>306600</v>
      </c>
      <c r="SX6" s="273">
        <v>22350</v>
      </c>
      <c r="SY6" s="273">
        <v>362050</v>
      </c>
      <c r="SZ6" s="273">
        <v>189000</v>
      </c>
      <c r="TA6" s="273">
        <v>189950</v>
      </c>
      <c r="TB6" s="273">
        <v>48950</v>
      </c>
      <c r="TC6" s="273">
        <v>105600</v>
      </c>
      <c r="TD6" s="273">
        <v>127150</v>
      </c>
      <c r="TE6" s="273">
        <v>139500</v>
      </c>
      <c r="TF6" s="273">
        <v>78200</v>
      </c>
      <c r="TG6" s="273">
        <v>979200</v>
      </c>
      <c r="TH6" s="273">
        <v>64250</v>
      </c>
      <c r="TI6" s="273">
        <v>55550</v>
      </c>
      <c r="TJ6" s="273">
        <v>154100</v>
      </c>
      <c r="TK6" s="273">
        <v>304500</v>
      </c>
      <c r="TL6" s="273">
        <v>438950</v>
      </c>
      <c r="TM6" s="273">
        <v>104550</v>
      </c>
      <c r="TN6" s="273">
        <v>353750</v>
      </c>
      <c r="TO6" s="273">
        <v>188900</v>
      </c>
      <c r="TP6" s="273">
        <v>437700</v>
      </c>
      <c r="TQ6" s="273">
        <v>301350</v>
      </c>
      <c r="TR6" s="273">
        <v>412850</v>
      </c>
      <c r="TS6" s="273">
        <v>57850</v>
      </c>
      <c r="TT6" s="273">
        <v>71100</v>
      </c>
      <c r="TU6" s="273">
        <v>72850</v>
      </c>
      <c r="TV6" s="273">
        <v>30650</v>
      </c>
      <c r="TW6" s="273">
        <v>506800</v>
      </c>
      <c r="TX6" s="273">
        <v>144000</v>
      </c>
      <c r="TY6" s="273">
        <v>882606.97</v>
      </c>
      <c r="TZ6" s="273">
        <v>361150</v>
      </c>
      <c r="UA6" s="273">
        <v>71000</v>
      </c>
      <c r="UB6" s="273">
        <v>73850</v>
      </c>
      <c r="UC6" s="273">
        <v>171700</v>
      </c>
      <c r="UD6" s="273">
        <v>91050</v>
      </c>
      <c r="UE6" s="273">
        <v>19900</v>
      </c>
      <c r="UF6" s="273">
        <v>169700</v>
      </c>
      <c r="UG6" s="273">
        <v>88500</v>
      </c>
      <c r="UH6" s="273">
        <v>850450</v>
      </c>
      <c r="UI6" s="273">
        <v>229800</v>
      </c>
      <c r="UJ6" s="273">
        <v>195300</v>
      </c>
      <c r="UK6" s="273">
        <v>166750</v>
      </c>
      <c r="UL6" s="273">
        <v>173650</v>
      </c>
      <c r="UM6" s="273">
        <v>79800</v>
      </c>
      <c r="UN6" s="273">
        <v>1926250</v>
      </c>
      <c r="UO6" s="273">
        <v>101750</v>
      </c>
      <c r="UP6" s="273">
        <v>39800</v>
      </c>
      <c r="UQ6" s="273">
        <v>522700</v>
      </c>
      <c r="UR6" s="273">
        <v>3600</v>
      </c>
      <c r="US6" s="273">
        <v>149600</v>
      </c>
      <c r="UT6" s="273">
        <v>289700</v>
      </c>
      <c r="UU6" s="273">
        <v>148050</v>
      </c>
      <c r="UV6" s="273">
        <v>158400</v>
      </c>
      <c r="UW6" s="273">
        <v>104600</v>
      </c>
      <c r="UX6" s="273">
        <v>76000</v>
      </c>
      <c r="UY6" s="273">
        <v>225850</v>
      </c>
      <c r="UZ6" s="273">
        <v>121500</v>
      </c>
      <c r="VA6" s="273">
        <v>171850</v>
      </c>
      <c r="VB6" s="273">
        <v>93400</v>
      </c>
      <c r="VC6" s="273">
        <v>37200</v>
      </c>
      <c r="VD6" s="273">
        <v>107200</v>
      </c>
      <c r="VE6" s="273">
        <v>141700</v>
      </c>
      <c r="VF6" s="273">
        <v>254600</v>
      </c>
      <c r="VG6" s="273">
        <v>59800</v>
      </c>
      <c r="VH6" s="273">
        <v>57400</v>
      </c>
      <c r="VI6" s="273">
        <v>99985</v>
      </c>
      <c r="VJ6" s="273">
        <v>2980603.18</v>
      </c>
      <c r="VK6" s="273">
        <v>236400</v>
      </c>
      <c r="VL6" s="273">
        <v>546300</v>
      </c>
      <c r="VM6" s="273">
        <v>339000</v>
      </c>
      <c r="VN6" s="273">
        <v>304500</v>
      </c>
      <c r="VO6" s="273">
        <v>272500</v>
      </c>
      <c r="VP6" s="273">
        <v>179265</v>
      </c>
      <c r="VQ6" s="273">
        <v>97800</v>
      </c>
      <c r="VR6" s="273">
        <v>365800</v>
      </c>
      <c r="VS6" s="273">
        <v>349230</v>
      </c>
      <c r="VT6" s="273">
        <v>273225</v>
      </c>
      <c r="VU6" s="273">
        <v>346550</v>
      </c>
      <c r="VV6" s="273">
        <v>140700</v>
      </c>
      <c r="VW6" s="273">
        <v>170105</v>
      </c>
      <c r="VX6" s="273">
        <v>71200</v>
      </c>
      <c r="VY6" s="273">
        <v>3226098.5</v>
      </c>
      <c r="VZ6" s="273">
        <v>156900</v>
      </c>
      <c r="WA6" s="273">
        <v>525980</v>
      </c>
      <c r="WB6" s="273">
        <v>167950</v>
      </c>
      <c r="WC6" s="273">
        <v>507592.7</v>
      </c>
      <c r="WD6" s="273">
        <v>390500</v>
      </c>
      <c r="WE6" s="273">
        <v>484850</v>
      </c>
      <c r="WF6" s="273">
        <v>235650</v>
      </c>
      <c r="WG6" s="273">
        <v>132900</v>
      </c>
      <c r="WH6" s="273">
        <v>367200</v>
      </c>
      <c r="WI6" s="273">
        <v>284900</v>
      </c>
      <c r="WJ6" s="273">
        <v>427400</v>
      </c>
      <c r="WK6" s="273">
        <v>162900</v>
      </c>
      <c r="WL6" s="273">
        <v>483860</v>
      </c>
      <c r="WM6" s="273">
        <v>242550</v>
      </c>
      <c r="WN6" s="273">
        <v>283200</v>
      </c>
      <c r="WO6" s="273">
        <v>132250</v>
      </c>
      <c r="WP6" s="273">
        <v>382350</v>
      </c>
      <c r="WQ6" s="273">
        <v>775650</v>
      </c>
      <c r="WR6" s="273">
        <v>399750</v>
      </c>
      <c r="WS6" s="273">
        <v>864750</v>
      </c>
      <c r="WT6" s="273">
        <v>255627</v>
      </c>
      <c r="WU6" s="273">
        <v>203600</v>
      </c>
      <c r="WV6" s="273">
        <v>207000</v>
      </c>
      <c r="WW6" s="273">
        <v>166800</v>
      </c>
      <c r="WX6" s="273">
        <v>16950</v>
      </c>
      <c r="WY6" s="273">
        <v>190100</v>
      </c>
      <c r="WZ6" s="273">
        <v>120200</v>
      </c>
      <c r="XA6" s="273">
        <v>342000</v>
      </c>
      <c r="XB6" s="273">
        <v>192050</v>
      </c>
      <c r="XC6" s="273">
        <v>114800</v>
      </c>
      <c r="XD6" s="273">
        <v>113150</v>
      </c>
      <c r="XE6" s="273">
        <v>72100</v>
      </c>
      <c r="XF6" s="273">
        <v>1993644.35</v>
      </c>
      <c r="XG6" s="273">
        <v>191050</v>
      </c>
      <c r="XH6" s="273">
        <v>174200</v>
      </c>
      <c r="XI6" s="273">
        <v>429900</v>
      </c>
      <c r="XJ6" s="273">
        <v>122300</v>
      </c>
      <c r="XK6" s="273">
        <v>137150</v>
      </c>
      <c r="XL6" s="273">
        <v>159700</v>
      </c>
      <c r="XM6" s="273">
        <v>168450</v>
      </c>
      <c r="XN6" s="273">
        <v>97400</v>
      </c>
      <c r="XO6" s="273">
        <v>288650</v>
      </c>
      <c r="XP6" s="273">
        <v>82550</v>
      </c>
      <c r="XQ6" s="273">
        <v>98400</v>
      </c>
      <c r="XR6" s="273">
        <v>87450</v>
      </c>
      <c r="XS6" s="273">
        <v>215100</v>
      </c>
      <c r="XT6" s="273">
        <v>73700</v>
      </c>
      <c r="XU6" s="273">
        <v>150850</v>
      </c>
      <c r="XV6" s="273">
        <v>127150</v>
      </c>
      <c r="XW6" s="273">
        <v>136150</v>
      </c>
      <c r="XX6" s="273">
        <v>104900</v>
      </c>
      <c r="XY6" s="273">
        <v>50550</v>
      </c>
      <c r="XZ6" s="273">
        <v>33300</v>
      </c>
      <c r="YA6" s="273">
        <v>121000</v>
      </c>
      <c r="YB6" s="273">
        <v>29350</v>
      </c>
      <c r="YC6" s="273">
        <v>2424630</v>
      </c>
      <c r="YD6" s="273">
        <v>333750</v>
      </c>
      <c r="YE6" s="273">
        <v>488600</v>
      </c>
      <c r="YF6" s="273">
        <v>154000</v>
      </c>
      <c r="YG6" s="273">
        <v>560850</v>
      </c>
      <c r="YH6" s="273">
        <v>103400</v>
      </c>
      <c r="YI6" s="273">
        <v>174850</v>
      </c>
      <c r="YJ6" s="273">
        <v>114200</v>
      </c>
      <c r="YK6" s="273">
        <v>455460</v>
      </c>
      <c r="YL6" s="273">
        <v>183050</v>
      </c>
      <c r="YM6" s="273">
        <v>58400</v>
      </c>
      <c r="YN6" s="273">
        <v>200000</v>
      </c>
      <c r="YO6" s="273">
        <v>33800</v>
      </c>
      <c r="YP6" s="273">
        <v>56550</v>
      </c>
      <c r="YQ6" s="273">
        <v>39300</v>
      </c>
      <c r="YR6" s="273">
        <v>69050</v>
      </c>
      <c r="YS6" s="273">
        <v>37450</v>
      </c>
      <c r="YT6" s="273">
        <v>1071055.8400000001</v>
      </c>
      <c r="YU6" s="273">
        <v>146750</v>
      </c>
      <c r="YV6" s="273">
        <v>193250</v>
      </c>
      <c r="YW6" s="273">
        <v>26950</v>
      </c>
      <c r="YX6" s="273">
        <v>96000</v>
      </c>
      <c r="YY6" s="273">
        <v>77550</v>
      </c>
      <c r="YZ6" s="273">
        <v>107700</v>
      </c>
      <c r="ZA6" s="273">
        <v>884881.94</v>
      </c>
      <c r="ZB6" s="273">
        <v>57350</v>
      </c>
      <c r="ZC6" s="273">
        <v>221300</v>
      </c>
      <c r="ZD6" s="273">
        <v>359000</v>
      </c>
      <c r="ZE6" s="273">
        <v>126300</v>
      </c>
      <c r="ZF6" s="273">
        <v>46550</v>
      </c>
      <c r="ZG6" s="273">
        <v>10700</v>
      </c>
      <c r="ZH6" s="273">
        <v>147550</v>
      </c>
      <c r="ZI6" s="273">
        <v>213600</v>
      </c>
      <c r="ZJ6" s="273">
        <v>1394350</v>
      </c>
      <c r="ZK6" s="273">
        <v>433950</v>
      </c>
      <c r="ZL6" s="273">
        <v>769680</v>
      </c>
      <c r="ZM6" s="273">
        <v>742080</v>
      </c>
      <c r="ZN6" s="273">
        <v>594350</v>
      </c>
      <c r="ZO6" s="273">
        <v>548100</v>
      </c>
      <c r="ZP6" s="273">
        <v>648600</v>
      </c>
      <c r="ZQ6" s="273">
        <v>310390</v>
      </c>
      <c r="ZR6" s="273">
        <v>408900</v>
      </c>
      <c r="ZS6" s="273">
        <v>647200</v>
      </c>
      <c r="ZT6" s="273">
        <v>134750</v>
      </c>
      <c r="ZU6" s="273">
        <v>182200</v>
      </c>
      <c r="ZV6" s="273">
        <v>245900</v>
      </c>
      <c r="ZW6" s="273">
        <v>423050</v>
      </c>
      <c r="ZX6" s="273">
        <v>649583.31000000006</v>
      </c>
      <c r="ZY6" s="273">
        <v>497800</v>
      </c>
      <c r="ZZ6" s="273">
        <v>234100</v>
      </c>
      <c r="AAA6" s="273">
        <v>135600</v>
      </c>
      <c r="AAB6" s="273">
        <v>222400</v>
      </c>
      <c r="AAC6" s="273">
        <v>328900</v>
      </c>
      <c r="AAD6" s="273">
        <v>343250</v>
      </c>
      <c r="AAE6" s="273">
        <v>24350</v>
      </c>
      <c r="AAF6" s="273">
        <v>381560.7</v>
      </c>
      <c r="AAG6" s="273">
        <v>173000</v>
      </c>
      <c r="AAH6" s="273">
        <v>180218</v>
      </c>
      <c r="AAI6" s="273">
        <v>67050</v>
      </c>
      <c r="AAJ6" s="273">
        <v>59650</v>
      </c>
      <c r="AAK6" s="273">
        <v>318850</v>
      </c>
      <c r="AAL6" s="273">
        <v>95350</v>
      </c>
      <c r="AAM6" s="273">
        <v>418350</v>
      </c>
      <c r="AAN6" s="273">
        <v>187950</v>
      </c>
      <c r="AAO6" s="273">
        <v>224400</v>
      </c>
      <c r="AAP6" s="273">
        <v>79100</v>
      </c>
      <c r="AAQ6" s="273">
        <v>409100</v>
      </c>
      <c r="AAR6" s="273">
        <v>219850</v>
      </c>
      <c r="AAS6" s="273">
        <v>34050</v>
      </c>
      <c r="AAT6" s="273">
        <v>255830</v>
      </c>
      <c r="AAU6" s="273">
        <v>800750</v>
      </c>
      <c r="AAV6" s="273">
        <v>373500</v>
      </c>
      <c r="AAW6" s="273">
        <v>339650</v>
      </c>
      <c r="AAX6" s="273">
        <v>259000</v>
      </c>
      <c r="AAY6" s="273">
        <v>373700</v>
      </c>
      <c r="AAZ6" s="273">
        <v>155950</v>
      </c>
      <c r="ABA6" s="273">
        <v>154150</v>
      </c>
      <c r="ABB6" s="273">
        <v>68350</v>
      </c>
      <c r="ABC6" s="273">
        <v>101850</v>
      </c>
      <c r="ABD6" s="273">
        <v>125159.29</v>
      </c>
      <c r="ABE6" s="273">
        <v>349400</v>
      </c>
      <c r="ABF6" s="273">
        <v>558850</v>
      </c>
      <c r="ABG6" s="273">
        <v>494650</v>
      </c>
      <c r="ABH6" s="273">
        <v>185600</v>
      </c>
      <c r="ABI6" s="273">
        <v>233500</v>
      </c>
      <c r="ABJ6" s="273">
        <v>82950</v>
      </c>
      <c r="ABK6" s="273">
        <v>111000</v>
      </c>
      <c r="ABL6" s="273">
        <v>54150</v>
      </c>
      <c r="ABM6" s="273">
        <v>750284.2</v>
      </c>
      <c r="ABN6" s="273">
        <v>41150</v>
      </c>
      <c r="ABO6" s="273">
        <v>66400</v>
      </c>
      <c r="ABP6" s="273">
        <v>80900</v>
      </c>
      <c r="ABQ6" s="273">
        <v>274500</v>
      </c>
      <c r="ABR6" s="273">
        <v>96600</v>
      </c>
      <c r="ABS6" s="273">
        <v>98330</v>
      </c>
      <c r="ABT6" s="273">
        <v>31300</v>
      </c>
      <c r="ABU6" s="273">
        <v>2068431</v>
      </c>
      <c r="ABV6" s="273">
        <v>133800</v>
      </c>
      <c r="ABW6" s="273">
        <v>29096</v>
      </c>
      <c r="ABX6" s="273">
        <v>247637</v>
      </c>
      <c r="ABY6" s="273">
        <v>48000</v>
      </c>
      <c r="ABZ6" s="273">
        <v>45900</v>
      </c>
      <c r="ACA6" s="273">
        <v>0</v>
      </c>
      <c r="ACB6" s="273">
        <v>47396</v>
      </c>
      <c r="ACC6" s="273">
        <v>170400</v>
      </c>
      <c r="ACD6" s="273">
        <v>140650</v>
      </c>
      <c r="ACE6" s="273">
        <v>163650</v>
      </c>
      <c r="ACF6" s="273">
        <v>8600</v>
      </c>
      <c r="ACG6" s="273">
        <v>576950</v>
      </c>
      <c r="ACH6" s="273">
        <v>191350</v>
      </c>
      <c r="ACI6" s="273">
        <v>86900</v>
      </c>
      <c r="ACJ6" s="273">
        <v>343550</v>
      </c>
      <c r="ACK6" s="273">
        <v>0</v>
      </c>
      <c r="ACL6" s="273">
        <v>60390</v>
      </c>
      <c r="ACM6" s="273">
        <v>169950</v>
      </c>
      <c r="ACN6" s="273">
        <v>30700</v>
      </c>
      <c r="ACO6" s="273">
        <v>157200</v>
      </c>
      <c r="ACP6" s="273">
        <v>11700</v>
      </c>
      <c r="ACQ6" s="273">
        <v>111050</v>
      </c>
      <c r="ACR6" s="273">
        <v>469542.59</v>
      </c>
      <c r="ACS6" s="273">
        <v>232950</v>
      </c>
      <c r="ACT6" s="273">
        <v>65050</v>
      </c>
      <c r="ACU6" s="273">
        <v>92000</v>
      </c>
      <c r="ACV6" s="273">
        <v>33800</v>
      </c>
      <c r="ACW6" s="273">
        <v>68650</v>
      </c>
      <c r="ACX6" s="273">
        <v>96500</v>
      </c>
      <c r="ACY6" s="273">
        <v>81600</v>
      </c>
      <c r="ACZ6" s="273">
        <v>32500</v>
      </c>
      <c r="ADA6" s="273">
        <v>14400</v>
      </c>
      <c r="ADB6" s="273">
        <v>45600</v>
      </c>
      <c r="ADC6" s="273">
        <v>36750</v>
      </c>
      <c r="ADD6" s="273">
        <v>490500</v>
      </c>
      <c r="ADE6" s="273">
        <v>217950</v>
      </c>
      <c r="ADF6" s="273">
        <v>5493400</v>
      </c>
      <c r="ADG6" s="273">
        <v>85600</v>
      </c>
      <c r="ADH6" s="273">
        <v>0</v>
      </c>
      <c r="ADI6" s="273">
        <v>95450</v>
      </c>
      <c r="ADJ6" s="273">
        <v>1017400</v>
      </c>
      <c r="ADK6" s="273">
        <v>17150</v>
      </c>
      <c r="ADL6" s="273">
        <v>110750</v>
      </c>
      <c r="ADM6" s="273">
        <v>1267907.55</v>
      </c>
      <c r="ADN6" s="273">
        <v>193700</v>
      </c>
      <c r="ADO6" s="273">
        <v>252250</v>
      </c>
      <c r="ADP6" s="273">
        <v>1252554.8700000001</v>
      </c>
      <c r="ADQ6" s="273">
        <v>73450</v>
      </c>
      <c r="ADR6" s="273">
        <v>55850</v>
      </c>
      <c r="ADS6" s="273">
        <v>161650</v>
      </c>
      <c r="ADT6" s="273">
        <v>66000</v>
      </c>
      <c r="ADU6" s="273">
        <v>1734508</v>
      </c>
      <c r="ADV6" s="273">
        <v>742449</v>
      </c>
      <c r="ADW6" s="273">
        <v>329500</v>
      </c>
      <c r="ADX6" s="273">
        <v>246946</v>
      </c>
      <c r="ADY6" s="273">
        <v>2611441</v>
      </c>
      <c r="ADZ6" s="273">
        <v>190469.8</v>
      </c>
      <c r="AEA6" s="273">
        <v>239800</v>
      </c>
      <c r="AEB6" s="273">
        <v>266350</v>
      </c>
      <c r="AEC6" s="273">
        <v>103400</v>
      </c>
      <c r="AED6" s="273">
        <v>144100</v>
      </c>
      <c r="AEE6" s="273">
        <v>142919.4</v>
      </c>
      <c r="AEF6" s="273">
        <v>537100</v>
      </c>
      <c r="AEG6" s="273">
        <v>136450</v>
      </c>
      <c r="AEH6" s="273">
        <v>118800</v>
      </c>
      <c r="AEI6" s="273">
        <v>143700</v>
      </c>
      <c r="AEJ6" s="273">
        <v>351600</v>
      </c>
      <c r="AEK6" s="273">
        <v>46200</v>
      </c>
      <c r="AEL6" s="273">
        <v>192850</v>
      </c>
      <c r="AEM6" s="273">
        <v>31450</v>
      </c>
      <c r="AEN6" s="273">
        <v>115600</v>
      </c>
      <c r="AEO6" s="273">
        <v>1679534.77</v>
      </c>
      <c r="AEP6" s="273">
        <v>737900</v>
      </c>
      <c r="AEQ6" s="273">
        <v>426150</v>
      </c>
      <c r="AER6" s="273">
        <v>338850</v>
      </c>
      <c r="AES6" s="273">
        <v>339200</v>
      </c>
      <c r="AET6" s="273">
        <v>703100</v>
      </c>
      <c r="AEU6" s="273">
        <v>384200</v>
      </c>
      <c r="AEV6" s="273">
        <v>467050</v>
      </c>
      <c r="AEW6" s="273">
        <v>157700</v>
      </c>
      <c r="AEX6" s="273">
        <v>203750</v>
      </c>
      <c r="AEY6" s="273">
        <v>914651.18</v>
      </c>
      <c r="AEZ6" s="273">
        <v>123450</v>
      </c>
      <c r="AFA6" s="273">
        <v>64100</v>
      </c>
      <c r="AFB6" s="273">
        <v>239850</v>
      </c>
      <c r="AFC6" s="273">
        <v>305050</v>
      </c>
      <c r="AFD6" s="273">
        <v>133200</v>
      </c>
      <c r="AFE6" s="273">
        <v>25350</v>
      </c>
      <c r="AFF6" s="273">
        <v>56250</v>
      </c>
      <c r="AFG6" s="273">
        <v>17400</v>
      </c>
      <c r="AFH6" s="273">
        <v>0</v>
      </c>
      <c r="AFI6" s="273">
        <v>28950</v>
      </c>
      <c r="AFJ6" s="273">
        <v>92650</v>
      </c>
      <c r="AFK6" s="273">
        <v>164950</v>
      </c>
      <c r="AFL6" s="273">
        <v>668190.80000000005</v>
      </c>
      <c r="AFM6" s="273">
        <v>76350</v>
      </c>
      <c r="AFN6" s="273">
        <v>78150</v>
      </c>
      <c r="AFO6" s="273">
        <v>73650</v>
      </c>
      <c r="AFP6" s="273">
        <v>31450</v>
      </c>
      <c r="AFQ6" s="273">
        <v>1350</v>
      </c>
      <c r="AFR6" s="273">
        <v>7350</v>
      </c>
      <c r="AFS6" s="273">
        <v>10550</v>
      </c>
      <c r="AFT6" s="273">
        <v>32450</v>
      </c>
      <c r="AFU6" s="273">
        <v>40150</v>
      </c>
      <c r="AFV6" s="273">
        <v>7250</v>
      </c>
      <c r="AFW6" s="273">
        <v>14800</v>
      </c>
      <c r="AFX6" s="273">
        <v>235450</v>
      </c>
      <c r="AFY6" s="273">
        <v>39450</v>
      </c>
      <c r="AFZ6" s="273">
        <v>131900</v>
      </c>
      <c r="AGA6" s="273">
        <v>171550</v>
      </c>
      <c r="AGB6" s="273">
        <v>276850</v>
      </c>
      <c r="AGC6" s="273">
        <v>302550</v>
      </c>
      <c r="AGD6" s="273">
        <v>55150</v>
      </c>
      <c r="AGE6" s="273">
        <v>168650</v>
      </c>
      <c r="AGF6" s="273">
        <v>45900</v>
      </c>
      <c r="AGG6" s="273">
        <v>177900</v>
      </c>
      <c r="AGH6" s="273">
        <v>43830</v>
      </c>
      <c r="AGI6" s="273">
        <v>628500</v>
      </c>
      <c r="AGJ6" s="273">
        <v>85500</v>
      </c>
      <c r="AGK6" s="273">
        <v>127700</v>
      </c>
      <c r="AGL6" s="273">
        <v>41250</v>
      </c>
      <c r="AGM6" s="273">
        <v>203150</v>
      </c>
      <c r="AGN6" s="273">
        <v>127000</v>
      </c>
      <c r="AGO6" s="273">
        <v>56950</v>
      </c>
      <c r="AGP6" s="273">
        <v>92900</v>
      </c>
      <c r="AGQ6" s="273">
        <v>239300</v>
      </c>
      <c r="AGR6" s="273">
        <v>278950</v>
      </c>
      <c r="AGS6" s="273">
        <v>45500</v>
      </c>
      <c r="AGT6" s="273">
        <v>76400</v>
      </c>
      <c r="AGU6" s="273">
        <v>74000</v>
      </c>
      <c r="AGV6" s="273">
        <v>13800</v>
      </c>
      <c r="AGW6" s="273">
        <v>160900</v>
      </c>
      <c r="AGX6" s="273">
        <v>97350</v>
      </c>
      <c r="AGY6" s="273">
        <v>88150</v>
      </c>
      <c r="AGZ6" s="273">
        <v>13300</v>
      </c>
      <c r="AHA6" s="273">
        <v>80100</v>
      </c>
      <c r="AHB6" s="273">
        <v>50850</v>
      </c>
      <c r="AHC6" s="273">
        <v>0</v>
      </c>
      <c r="AHD6" s="273">
        <v>26260</v>
      </c>
      <c r="AHE6" s="273">
        <v>37100</v>
      </c>
      <c r="AHF6" s="273">
        <v>7000</v>
      </c>
      <c r="AHG6" s="273">
        <v>20750</v>
      </c>
      <c r="AHH6" s="273">
        <v>1329034.73</v>
      </c>
      <c r="AHI6" s="273">
        <v>29050</v>
      </c>
      <c r="AHJ6" s="273">
        <v>28300</v>
      </c>
      <c r="AHK6" s="273">
        <v>21450</v>
      </c>
      <c r="AHL6" s="273">
        <v>93100</v>
      </c>
      <c r="AHM6" s="273">
        <v>15550</v>
      </c>
      <c r="AHN6" s="273">
        <v>0</v>
      </c>
      <c r="AHO6" s="273">
        <f t="shared" ref="AHO6:AHO16" si="0">SUM(C6:AHN6)</f>
        <v>267520130.03000003</v>
      </c>
      <c r="AHQ6" s="607">
        <v>4</v>
      </c>
      <c r="AHR6" s="271" t="s">
        <v>2</v>
      </c>
      <c r="AHS6" s="271" t="b">
        <f t="shared" ref="AHS6:AHS34" si="1">AHR6=A6</f>
        <v>1</v>
      </c>
    </row>
    <row r="7" spans="1:903" ht="23.4" customHeight="1" x14ac:dyDescent="1.1000000000000001">
      <c r="A7" s="270" t="s">
        <v>4</v>
      </c>
      <c r="B7" s="271" t="s">
        <v>5</v>
      </c>
      <c r="C7" s="273">
        <v>45350340</v>
      </c>
      <c r="D7" s="273">
        <v>407619</v>
      </c>
      <c r="E7" s="273">
        <v>35458.5</v>
      </c>
      <c r="F7" s="273">
        <v>166366</v>
      </c>
      <c r="G7" s="273">
        <v>131837.63</v>
      </c>
      <c r="H7" s="273">
        <v>37310</v>
      </c>
      <c r="I7" s="273">
        <v>0</v>
      </c>
      <c r="J7" s="273">
        <v>1239356</v>
      </c>
      <c r="K7" s="273">
        <v>33401.5</v>
      </c>
      <c r="L7" s="273">
        <v>32647</v>
      </c>
      <c r="M7" s="273">
        <v>369787</v>
      </c>
      <c r="N7" s="273">
        <v>53281</v>
      </c>
      <c r="O7" s="273">
        <v>675305</v>
      </c>
      <c r="P7" s="273">
        <v>275908</v>
      </c>
      <c r="Q7" s="273">
        <v>177955</v>
      </c>
      <c r="R7" s="273">
        <v>140603</v>
      </c>
      <c r="S7" s="273">
        <v>11402</v>
      </c>
      <c r="T7" s="273">
        <v>111439</v>
      </c>
      <c r="U7" s="273">
        <v>65761.67</v>
      </c>
      <c r="V7" s="273">
        <v>140847</v>
      </c>
      <c r="W7" s="273">
        <v>1400</v>
      </c>
      <c r="X7" s="273">
        <v>4046</v>
      </c>
      <c r="Y7" s="273">
        <v>0</v>
      </c>
      <c r="Z7" s="273">
        <v>14550</v>
      </c>
      <c r="AA7" s="273">
        <v>10410345.959999999</v>
      </c>
      <c r="AB7" s="273">
        <v>106639</v>
      </c>
      <c r="AC7" s="273">
        <v>63744.5</v>
      </c>
      <c r="AD7" s="273">
        <v>0</v>
      </c>
      <c r="AE7" s="273">
        <v>584372</v>
      </c>
      <c r="AF7" s="273">
        <v>71767.5</v>
      </c>
      <c r="AG7" s="273">
        <v>94102.5</v>
      </c>
      <c r="AH7" s="273">
        <v>14932.5</v>
      </c>
      <c r="AI7" s="273">
        <v>46824</v>
      </c>
      <c r="AJ7" s="273">
        <v>368446.5</v>
      </c>
      <c r="AK7" s="273">
        <v>2308</v>
      </c>
      <c r="AL7" s="273">
        <v>7303</v>
      </c>
      <c r="AM7" s="273">
        <v>0</v>
      </c>
      <c r="AN7" s="273">
        <v>6658</v>
      </c>
      <c r="AO7" s="273">
        <v>2956</v>
      </c>
      <c r="AP7" s="273">
        <v>227563</v>
      </c>
      <c r="AQ7" s="273">
        <v>73573</v>
      </c>
      <c r="AR7" s="273">
        <v>0</v>
      </c>
      <c r="AS7" s="273">
        <v>5391955</v>
      </c>
      <c r="AT7" s="273">
        <v>18147</v>
      </c>
      <c r="AU7" s="273">
        <v>43542</v>
      </c>
      <c r="AV7" s="273">
        <v>56843</v>
      </c>
      <c r="AW7" s="273">
        <v>90013</v>
      </c>
      <c r="AX7" s="273">
        <v>219</v>
      </c>
      <c r="AY7" s="273">
        <v>16628</v>
      </c>
      <c r="AZ7" s="273">
        <v>440216</v>
      </c>
      <c r="BA7" s="273">
        <v>1701017.84</v>
      </c>
      <c r="BB7" s="273">
        <v>64754</v>
      </c>
      <c r="BC7" s="273">
        <v>30807</v>
      </c>
      <c r="BD7" s="273">
        <v>422692.75</v>
      </c>
      <c r="BE7" s="273">
        <v>0</v>
      </c>
      <c r="BF7" s="273">
        <v>29399.5</v>
      </c>
      <c r="BG7" s="273">
        <v>45799</v>
      </c>
      <c r="BH7" s="273">
        <v>5183417.05</v>
      </c>
      <c r="BI7" s="273">
        <v>66176</v>
      </c>
      <c r="BJ7" s="273">
        <v>65466.81</v>
      </c>
      <c r="BK7" s="273">
        <v>23767.75</v>
      </c>
      <c r="BL7" s="273">
        <v>49391</v>
      </c>
      <c r="BM7" s="273">
        <v>131260.5</v>
      </c>
      <c r="BN7" s="273">
        <v>13356</v>
      </c>
      <c r="BO7" s="273">
        <v>0</v>
      </c>
      <c r="BP7" s="273">
        <v>3629</v>
      </c>
      <c r="BQ7" s="273">
        <v>23711</v>
      </c>
      <c r="BR7" s="273">
        <v>0</v>
      </c>
      <c r="BS7" s="273">
        <v>0</v>
      </c>
      <c r="BT7" s="273">
        <v>235874.89</v>
      </c>
      <c r="BU7" s="273">
        <v>2453</v>
      </c>
      <c r="BV7" s="273">
        <v>0</v>
      </c>
      <c r="BW7" s="273">
        <v>4210973.3</v>
      </c>
      <c r="BX7" s="273">
        <v>836872.22</v>
      </c>
      <c r="BY7" s="273">
        <v>95040</v>
      </c>
      <c r="BZ7" s="273">
        <v>76210.58</v>
      </c>
      <c r="CA7" s="273">
        <v>6530</v>
      </c>
      <c r="CB7" s="273">
        <v>60650</v>
      </c>
      <c r="CC7" s="273">
        <v>44206</v>
      </c>
      <c r="CD7" s="273">
        <v>0</v>
      </c>
      <c r="CE7" s="273">
        <v>0</v>
      </c>
      <c r="CF7" s="273">
        <v>31523518.34</v>
      </c>
      <c r="CG7" s="273">
        <v>1064539</v>
      </c>
      <c r="CH7" s="273">
        <v>1106290</v>
      </c>
      <c r="CI7" s="273">
        <v>87072.25</v>
      </c>
      <c r="CJ7" s="273">
        <v>107143</v>
      </c>
      <c r="CK7" s="273">
        <v>36675</v>
      </c>
      <c r="CL7" s="273">
        <v>10119</v>
      </c>
      <c r="CM7" s="273">
        <v>483211</v>
      </c>
      <c r="CN7" s="273">
        <v>3665</v>
      </c>
      <c r="CO7" s="273">
        <v>91210</v>
      </c>
      <c r="CP7" s="273">
        <v>16757</v>
      </c>
      <c r="CQ7" s="273">
        <v>139205.5</v>
      </c>
      <c r="CR7" s="273">
        <v>0</v>
      </c>
      <c r="CS7" s="273">
        <v>4979278.84</v>
      </c>
      <c r="CT7" s="273">
        <v>29232</v>
      </c>
      <c r="CU7" s="273">
        <v>190975.5</v>
      </c>
      <c r="CV7" s="273">
        <v>76349.3</v>
      </c>
      <c r="CW7" s="273">
        <v>46841.81</v>
      </c>
      <c r="CX7" s="273">
        <v>54510.5</v>
      </c>
      <c r="CY7" s="273">
        <v>10275</v>
      </c>
      <c r="CZ7" s="273">
        <v>16589</v>
      </c>
      <c r="DA7" s="273">
        <v>4907720</v>
      </c>
      <c r="DB7" s="273">
        <v>45060.25</v>
      </c>
      <c r="DC7" s="273">
        <v>1465562.95</v>
      </c>
      <c r="DD7" s="273">
        <v>452739</v>
      </c>
      <c r="DE7" s="273">
        <v>62200</v>
      </c>
      <c r="DF7" s="273">
        <v>23702.5</v>
      </c>
      <c r="DG7" s="273">
        <v>74566</v>
      </c>
      <c r="DH7" s="273">
        <v>3160</v>
      </c>
      <c r="DI7" s="273">
        <v>0</v>
      </c>
      <c r="DJ7" s="273">
        <v>3882.5</v>
      </c>
      <c r="DK7" s="273">
        <v>280527</v>
      </c>
      <c r="DL7" s="273">
        <v>2390723.1700000004</v>
      </c>
      <c r="DM7" s="273">
        <v>898326</v>
      </c>
      <c r="DN7" s="273">
        <v>74115.75</v>
      </c>
      <c r="DO7" s="273">
        <v>139933.4</v>
      </c>
      <c r="DP7" s="273">
        <v>120297</v>
      </c>
      <c r="DQ7" s="273">
        <v>0</v>
      </c>
      <c r="DR7" s="273">
        <v>0</v>
      </c>
      <c r="DS7" s="273">
        <v>1074</v>
      </c>
      <c r="DT7" s="273">
        <v>11072.75</v>
      </c>
      <c r="DU7" s="273">
        <v>16092399.439999999</v>
      </c>
      <c r="DV7" s="273">
        <v>47963.75</v>
      </c>
      <c r="DW7" s="273">
        <v>19576</v>
      </c>
      <c r="DX7" s="273">
        <v>132666.75</v>
      </c>
      <c r="DY7" s="273">
        <v>108747</v>
      </c>
      <c r="DZ7" s="273">
        <v>22475.25</v>
      </c>
      <c r="EA7" s="273">
        <v>64850.5</v>
      </c>
      <c r="EB7" s="273">
        <v>48539</v>
      </c>
      <c r="EC7" s="273">
        <v>19660.25</v>
      </c>
      <c r="ED7" s="273">
        <v>871711.48</v>
      </c>
      <c r="EE7" s="273">
        <v>1467754.12</v>
      </c>
      <c r="EF7" s="273">
        <v>50194</v>
      </c>
      <c r="EG7" s="273">
        <v>103332</v>
      </c>
      <c r="EH7" s="273">
        <v>17937</v>
      </c>
      <c r="EI7" s="273">
        <v>27889</v>
      </c>
      <c r="EJ7" s="273">
        <v>415215</v>
      </c>
      <c r="EK7" s="273">
        <v>127714.5</v>
      </c>
      <c r="EL7" s="273">
        <v>16275</v>
      </c>
      <c r="EM7" s="273">
        <v>13011115.9</v>
      </c>
      <c r="EN7" s="273">
        <v>1740</v>
      </c>
      <c r="EO7" s="273">
        <v>32468.5</v>
      </c>
      <c r="EP7" s="273">
        <v>29851</v>
      </c>
      <c r="EQ7" s="273">
        <v>23552</v>
      </c>
      <c r="ER7" s="273">
        <v>0</v>
      </c>
      <c r="ES7" s="273">
        <v>119144</v>
      </c>
      <c r="ET7" s="273">
        <v>65304.72</v>
      </c>
      <c r="EU7" s="273">
        <v>26537.5</v>
      </c>
      <c r="EV7" s="273">
        <v>2304993.7599999998</v>
      </c>
      <c r="EW7" s="273">
        <v>7336</v>
      </c>
      <c r="EX7" s="273">
        <v>82467</v>
      </c>
      <c r="EY7" s="273">
        <v>51286</v>
      </c>
      <c r="EZ7" s="273">
        <v>171617</v>
      </c>
      <c r="FA7" s="273">
        <v>180092</v>
      </c>
      <c r="FB7" s="273">
        <v>19558</v>
      </c>
      <c r="FC7" s="273">
        <v>13335</v>
      </c>
      <c r="FD7" s="273">
        <v>18073</v>
      </c>
      <c r="FE7" s="273">
        <v>0</v>
      </c>
      <c r="FF7" s="273">
        <v>64038</v>
      </c>
      <c r="FG7" s="273">
        <v>1170</v>
      </c>
      <c r="FH7" s="273">
        <v>2785265.5999999996</v>
      </c>
      <c r="FI7" s="273">
        <v>13148</v>
      </c>
      <c r="FJ7" s="273">
        <v>476692</v>
      </c>
      <c r="FK7" s="273">
        <v>199489.5</v>
      </c>
      <c r="FL7" s="273">
        <v>63722.400000000001</v>
      </c>
      <c r="FM7" s="273">
        <v>141985</v>
      </c>
      <c r="FN7" s="273">
        <v>100409.25</v>
      </c>
      <c r="FO7" s="273">
        <v>0</v>
      </c>
      <c r="FP7" s="273">
        <v>7995872</v>
      </c>
      <c r="FQ7" s="273">
        <v>115285.86</v>
      </c>
      <c r="FR7" s="273">
        <v>343087</v>
      </c>
      <c r="FS7" s="273">
        <v>675301.12</v>
      </c>
      <c r="FT7" s="273">
        <v>104801</v>
      </c>
      <c r="FU7" s="273">
        <v>42036.25</v>
      </c>
      <c r="FV7" s="273">
        <v>784490.2</v>
      </c>
      <c r="FW7" s="273">
        <v>24536</v>
      </c>
      <c r="FX7" s="273">
        <v>91029</v>
      </c>
      <c r="FY7" s="273">
        <v>90021</v>
      </c>
      <c r="FZ7" s="273">
        <v>148350.95000000001</v>
      </c>
      <c r="GA7" s="273">
        <v>72532.649999999994</v>
      </c>
      <c r="GB7" s="273">
        <v>17815</v>
      </c>
      <c r="GC7" s="273">
        <v>21904</v>
      </c>
      <c r="GD7" s="273">
        <v>4032282.75</v>
      </c>
      <c r="GE7" s="273">
        <v>87028.75</v>
      </c>
      <c r="GF7" s="273">
        <v>55825.5</v>
      </c>
      <c r="GG7" s="273">
        <v>690585.25</v>
      </c>
      <c r="GH7" s="273">
        <v>29617</v>
      </c>
      <c r="GI7" s="273">
        <v>32138</v>
      </c>
      <c r="GJ7" s="273">
        <v>185693.75</v>
      </c>
      <c r="GK7" s="273">
        <v>1169979</v>
      </c>
      <c r="GL7" s="273">
        <v>17653.5</v>
      </c>
      <c r="GM7" s="273">
        <v>0</v>
      </c>
      <c r="GN7" s="273">
        <v>0</v>
      </c>
      <c r="GO7" s="273">
        <v>0</v>
      </c>
      <c r="GP7" s="273">
        <v>2063714.85</v>
      </c>
      <c r="GQ7" s="273">
        <v>930147.67</v>
      </c>
      <c r="GR7" s="273">
        <v>46615.25</v>
      </c>
      <c r="GS7" s="273">
        <v>920608.35</v>
      </c>
      <c r="GT7" s="273">
        <v>16462.5</v>
      </c>
      <c r="GU7" s="273">
        <v>45327.5</v>
      </c>
      <c r="GV7" s="273">
        <v>51389</v>
      </c>
      <c r="GW7" s="273">
        <v>66473.25</v>
      </c>
      <c r="GX7" s="273">
        <v>6982280.9199999999</v>
      </c>
      <c r="GY7" s="273">
        <v>940102.5</v>
      </c>
      <c r="GZ7" s="273">
        <v>188571</v>
      </c>
      <c r="HA7" s="273">
        <v>85693</v>
      </c>
      <c r="HB7" s="273">
        <v>14795508</v>
      </c>
      <c r="HC7" s="273">
        <v>6565740.0099999998</v>
      </c>
      <c r="HD7" s="273">
        <v>948763</v>
      </c>
      <c r="HE7" s="273">
        <v>338848.3</v>
      </c>
      <c r="HF7" s="273">
        <v>478823</v>
      </c>
      <c r="HG7" s="273">
        <v>2253212</v>
      </c>
      <c r="HH7" s="273">
        <v>202178</v>
      </c>
      <c r="HI7" s="273">
        <v>3868672.75</v>
      </c>
      <c r="HJ7" s="273">
        <v>56642</v>
      </c>
      <c r="HK7" s="273">
        <v>168425</v>
      </c>
      <c r="HL7" s="273">
        <v>253550.5</v>
      </c>
      <c r="HM7" s="273">
        <v>378183.25</v>
      </c>
      <c r="HN7" s="273">
        <v>120838</v>
      </c>
      <c r="HO7" s="273">
        <v>92004.5</v>
      </c>
      <c r="HP7" s="273">
        <v>630</v>
      </c>
      <c r="HQ7" s="273">
        <v>6002419.9900000002</v>
      </c>
      <c r="HR7" s="273">
        <v>1868247.68</v>
      </c>
      <c r="HS7" s="273">
        <v>268770</v>
      </c>
      <c r="HT7" s="273">
        <v>57830</v>
      </c>
      <c r="HU7" s="273">
        <v>35003.5</v>
      </c>
      <c r="HV7" s="273">
        <v>46420</v>
      </c>
      <c r="HW7" s="273">
        <v>303966</v>
      </c>
      <c r="HX7" s="273">
        <v>71686</v>
      </c>
      <c r="HY7" s="273">
        <v>129651.5</v>
      </c>
      <c r="HZ7" s="273">
        <v>231090</v>
      </c>
      <c r="IA7" s="273">
        <v>186615.01</v>
      </c>
      <c r="IB7" s="273">
        <v>100254</v>
      </c>
      <c r="IC7" s="273">
        <v>0</v>
      </c>
      <c r="ID7" s="273">
        <v>940</v>
      </c>
      <c r="IE7" s="273">
        <v>0</v>
      </c>
      <c r="IF7" s="273">
        <v>28294.1</v>
      </c>
      <c r="IG7" s="273">
        <v>8152044.1799999997</v>
      </c>
      <c r="IH7" s="273">
        <v>820976.5</v>
      </c>
      <c r="II7" s="273">
        <v>138309</v>
      </c>
      <c r="IJ7" s="273">
        <v>224561</v>
      </c>
      <c r="IK7" s="273">
        <v>1639142.9100000001</v>
      </c>
      <c r="IL7" s="273">
        <v>134904</v>
      </c>
      <c r="IM7" s="273">
        <v>43623</v>
      </c>
      <c r="IN7" s="273">
        <v>15782</v>
      </c>
      <c r="IO7" s="273">
        <v>-3418.6100000000006</v>
      </c>
      <c r="IP7" s="273">
        <v>303803</v>
      </c>
      <c r="IQ7" s="273">
        <v>36699.25</v>
      </c>
      <c r="IR7" s="273">
        <v>29831998.789999999</v>
      </c>
      <c r="IS7" s="273">
        <v>4261228</v>
      </c>
      <c r="IT7" s="273">
        <v>556694</v>
      </c>
      <c r="IU7" s="273">
        <v>-11730</v>
      </c>
      <c r="IV7" s="273">
        <v>0</v>
      </c>
      <c r="IW7" s="273">
        <v>1600</v>
      </c>
      <c r="IX7" s="273">
        <v>121059</v>
      </c>
      <c r="IY7" s="273">
        <v>7388</v>
      </c>
      <c r="IZ7" s="273">
        <v>50176.25</v>
      </c>
      <c r="JA7" s="273">
        <v>164436.82999999999</v>
      </c>
      <c r="JB7" s="273">
        <v>867328.88</v>
      </c>
      <c r="JC7" s="273">
        <v>180845.5</v>
      </c>
      <c r="JD7" s="273">
        <v>2609358.48</v>
      </c>
      <c r="JE7" s="273">
        <v>637801.94999999995</v>
      </c>
      <c r="JF7" s="273">
        <v>6795</v>
      </c>
      <c r="JG7" s="273">
        <v>169060.5</v>
      </c>
      <c r="JH7" s="273">
        <v>5830</v>
      </c>
      <c r="JI7" s="273">
        <v>140072.74</v>
      </c>
      <c r="JJ7" s="273">
        <v>2766904.03</v>
      </c>
      <c r="JK7" s="273">
        <v>53042</v>
      </c>
      <c r="JL7" s="273">
        <v>195229</v>
      </c>
      <c r="JM7" s="273">
        <v>224181.65</v>
      </c>
      <c r="JN7" s="273">
        <v>145547</v>
      </c>
      <c r="JO7" s="273">
        <v>266288.5</v>
      </c>
      <c r="JP7" s="273">
        <v>20287.5</v>
      </c>
      <c r="JQ7" s="273">
        <v>6002191.29</v>
      </c>
      <c r="JR7" s="273">
        <v>375134.75</v>
      </c>
      <c r="JS7" s="273">
        <v>1212</v>
      </c>
      <c r="JT7" s="273">
        <v>216271</v>
      </c>
      <c r="JU7" s="273">
        <v>179719</v>
      </c>
      <c r="JV7" s="273">
        <v>735242</v>
      </c>
      <c r="JW7" s="273">
        <v>54441.5</v>
      </c>
      <c r="JX7" s="273">
        <v>5370</v>
      </c>
      <c r="JY7" s="273">
        <v>5087715.5</v>
      </c>
      <c r="JZ7" s="273">
        <v>732383.05</v>
      </c>
      <c r="KA7" s="273">
        <v>60256</v>
      </c>
      <c r="KB7" s="273">
        <v>18879</v>
      </c>
      <c r="KC7" s="273">
        <v>30353.27</v>
      </c>
      <c r="KD7" s="273">
        <v>58907.25</v>
      </c>
      <c r="KE7" s="273">
        <v>608720</v>
      </c>
      <c r="KF7" s="273">
        <v>99360</v>
      </c>
      <c r="KG7" s="273">
        <v>6304</v>
      </c>
      <c r="KH7" s="273">
        <v>49416</v>
      </c>
      <c r="KI7" s="273">
        <v>2463</v>
      </c>
      <c r="KJ7" s="273">
        <v>66569</v>
      </c>
      <c r="KK7" s="273">
        <v>27849</v>
      </c>
      <c r="KL7" s="273">
        <v>61758.5</v>
      </c>
      <c r="KM7" s="273">
        <v>0</v>
      </c>
      <c r="KN7" s="273">
        <v>8999771.3800000008</v>
      </c>
      <c r="KO7" s="273">
        <v>971279</v>
      </c>
      <c r="KP7" s="273">
        <v>423698.37</v>
      </c>
      <c r="KQ7" s="273">
        <v>183158</v>
      </c>
      <c r="KR7" s="273">
        <v>277722</v>
      </c>
      <c r="KS7" s="273">
        <v>95452</v>
      </c>
      <c r="KT7" s="273">
        <v>843574.48</v>
      </c>
      <c r="KU7" s="273">
        <v>1784716.2999999998</v>
      </c>
      <c r="KV7" s="273">
        <v>646444.56000000006</v>
      </c>
      <c r="KW7" s="273">
        <v>3354144.3800000004</v>
      </c>
      <c r="KX7" s="273">
        <v>158835</v>
      </c>
      <c r="KY7" s="273">
        <v>327480</v>
      </c>
      <c r="KZ7" s="273">
        <v>661228.85</v>
      </c>
      <c r="LA7" s="273">
        <v>181298</v>
      </c>
      <c r="LB7" s="273">
        <v>54240</v>
      </c>
      <c r="LC7" s="273">
        <v>5484343.9299999997</v>
      </c>
      <c r="LD7" s="273">
        <v>345616</v>
      </c>
      <c r="LE7" s="273">
        <v>16033308.25</v>
      </c>
      <c r="LF7" s="273">
        <v>535991.75</v>
      </c>
      <c r="LG7" s="273">
        <v>6313055.8099999996</v>
      </c>
      <c r="LH7" s="273">
        <v>4013808.75</v>
      </c>
      <c r="LI7" s="273">
        <v>642932.19999999995</v>
      </c>
      <c r="LJ7" s="273">
        <v>778115.74</v>
      </c>
      <c r="LK7" s="273">
        <v>57131</v>
      </c>
      <c r="LL7" s="273">
        <v>80457.75</v>
      </c>
      <c r="LM7" s="273">
        <v>210659</v>
      </c>
      <c r="LN7" s="273">
        <v>28078.75</v>
      </c>
      <c r="LO7" s="273">
        <v>1567</v>
      </c>
      <c r="LP7" s="273">
        <v>2728211.0700000003</v>
      </c>
      <c r="LQ7" s="273">
        <v>261246.36000000002</v>
      </c>
      <c r="LR7" s="273">
        <v>103248.81</v>
      </c>
      <c r="LS7" s="273">
        <v>21795198.960000001</v>
      </c>
      <c r="LT7" s="273">
        <v>4061642.44</v>
      </c>
      <c r="LU7" s="273">
        <v>9544378.25</v>
      </c>
      <c r="LV7" s="273">
        <v>679438.4</v>
      </c>
      <c r="LW7" s="273">
        <v>269525.75</v>
      </c>
      <c r="LX7" s="273">
        <v>58125</v>
      </c>
      <c r="LY7" s="273">
        <v>102207.15</v>
      </c>
      <c r="LZ7" s="273">
        <v>65039.5</v>
      </c>
      <c r="MA7" s="273">
        <v>183867</v>
      </c>
      <c r="MB7" s="273">
        <v>100966.25</v>
      </c>
      <c r="MC7" s="273">
        <v>372549.75</v>
      </c>
      <c r="MD7" s="273">
        <v>19955.5</v>
      </c>
      <c r="ME7" s="273">
        <v>30041425.949999999</v>
      </c>
      <c r="MF7" s="273">
        <v>166764</v>
      </c>
      <c r="MG7" s="273">
        <v>107251</v>
      </c>
      <c r="MH7" s="273">
        <v>48191</v>
      </c>
      <c r="MI7" s="273">
        <v>28391</v>
      </c>
      <c r="MJ7" s="273">
        <v>270897.5</v>
      </c>
      <c r="MK7" s="273">
        <v>200</v>
      </c>
      <c r="ML7" s="273">
        <v>5583</v>
      </c>
      <c r="MM7" s="273">
        <v>51721</v>
      </c>
      <c r="MN7" s="273">
        <v>0</v>
      </c>
      <c r="MO7" s="273">
        <v>111126</v>
      </c>
      <c r="MP7" s="273">
        <v>293387.25</v>
      </c>
      <c r="MQ7" s="273">
        <v>6614612.5899999999</v>
      </c>
      <c r="MR7" s="273">
        <v>34086</v>
      </c>
      <c r="MS7" s="273">
        <v>99867.12000000001</v>
      </c>
      <c r="MT7" s="273">
        <v>168534</v>
      </c>
      <c r="MU7" s="273">
        <v>234378</v>
      </c>
      <c r="MV7" s="273">
        <v>190535.27</v>
      </c>
      <c r="MW7" s="273">
        <v>1504636.29</v>
      </c>
      <c r="MX7" s="273">
        <v>214537</v>
      </c>
      <c r="MY7" s="273">
        <v>552848</v>
      </c>
      <c r="MZ7" s="273">
        <v>71715.5</v>
      </c>
      <c r="NA7" s="273">
        <v>29913.75</v>
      </c>
      <c r="NB7" s="273">
        <v>32884691.98</v>
      </c>
      <c r="NC7" s="273">
        <v>554082</v>
      </c>
      <c r="ND7" s="273">
        <v>76653.179999999993</v>
      </c>
      <c r="NE7" s="273">
        <v>2781670.5</v>
      </c>
      <c r="NF7" s="273">
        <v>66272</v>
      </c>
      <c r="NG7" s="273">
        <v>221294.65</v>
      </c>
      <c r="NH7" s="273">
        <v>2620964.37</v>
      </c>
      <c r="NI7" s="273">
        <v>1057764.7</v>
      </c>
      <c r="NJ7" s="273">
        <v>50256</v>
      </c>
      <c r="NK7" s="273">
        <v>45180.18</v>
      </c>
      <c r="NL7" s="273">
        <v>69478.240000000005</v>
      </c>
      <c r="NM7" s="273">
        <v>9083</v>
      </c>
      <c r="NN7" s="273">
        <v>4502492.5199999996</v>
      </c>
      <c r="NO7" s="273">
        <v>17758</v>
      </c>
      <c r="NP7" s="273">
        <v>15168</v>
      </c>
      <c r="NQ7" s="273">
        <v>0</v>
      </c>
      <c r="NR7" s="273">
        <v>159883</v>
      </c>
      <c r="NS7" s="273">
        <v>0</v>
      </c>
      <c r="NT7" s="273">
        <v>509982.88</v>
      </c>
      <c r="NU7" s="273">
        <v>10174427.890000001</v>
      </c>
      <c r="NV7" s="273">
        <v>1216117</v>
      </c>
      <c r="NW7" s="273">
        <v>48481</v>
      </c>
      <c r="NX7" s="273">
        <v>131953</v>
      </c>
      <c r="NY7" s="273">
        <v>3592</v>
      </c>
      <c r="NZ7" s="273">
        <v>357909</v>
      </c>
      <c r="OA7" s="273">
        <v>42449.15</v>
      </c>
      <c r="OB7" s="273">
        <v>10637324.75</v>
      </c>
      <c r="OC7" s="273">
        <v>3659462</v>
      </c>
      <c r="OD7" s="273">
        <v>1156792</v>
      </c>
      <c r="OE7" s="273">
        <v>2773944.69</v>
      </c>
      <c r="OF7" s="273">
        <v>1091273</v>
      </c>
      <c r="OG7" s="273">
        <v>78858</v>
      </c>
      <c r="OH7" s="273">
        <v>437973.38</v>
      </c>
      <c r="OI7" s="273">
        <v>14836</v>
      </c>
      <c r="OJ7" s="273">
        <v>105956</v>
      </c>
      <c r="OK7" s="273">
        <v>17172164.440000001</v>
      </c>
      <c r="OL7" s="273">
        <v>1776418.76</v>
      </c>
      <c r="OM7" s="273">
        <v>7613191</v>
      </c>
      <c r="ON7" s="273">
        <v>432417.32</v>
      </c>
      <c r="OO7" s="273">
        <v>261066</v>
      </c>
      <c r="OP7" s="273">
        <v>0</v>
      </c>
      <c r="OQ7" s="273">
        <v>2264676</v>
      </c>
      <c r="OR7" s="273">
        <v>36261</v>
      </c>
      <c r="OS7" s="273">
        <v>6446</v>
      </c>
      <c r="OT7" s="273">
        <v>9758.2000000000007</v>
      </c>
      <c r="OU7" s="273">
        <v>108972.32</v>
      </c>
      <c r="OV7" s="273">
        <v>875909.55</v>
      </c>
      <c r="OW7" s="273">
        <v>23838</v>
      </c>
      <c r="OX7" s="273">
        <v>18331.5</v>
      </c>
      <c r="OY7" s="273">
        <v>35227</v>
      </c>
      <c r="OZ7" s="273">
        <v>2551436.7000000002</v>
      </c>
      <c r="PA7" s="273">
        <v>23138</v>
      </c>
      <c r="PB7" s="273">
        <v>0</v>
      </c>
      <c r="PC7" s="273">
        <v>17775</v>
      </c>
      <c r="PD7" s="273">
        <v>58484</v>
      </c>
      <c r="PE7" s="273">
        <v>143071</v>
      </c>
      <c r="PF7" s="273">
        <v>141854</v>
      </c>
      <c r="PG7" s="273">
        <v>61576</v>
      </c>
      <c r="PH7" s="273">
        <v>39062</v>
      </c>
      <c r="PI7" s="273">
        <v>0</v>
      </c>
      <c r="PJ7" s="273">
        <v>101394</v>
      </c>
      <c r="PK7" s="273">
        <v>59576</v>
      </c>
      <c r="PL7" s="273">
        <v>5720</v>
      </c>
      <c r="PM7" s="273">
        <v>258187.25</v>
      </c>
      <c r="PN7" s="273">
        <v>3997</v>
      </c>
      <c r="PO7" s="273">
        <v>0</v>
      </c>
      <c r="PP7" s="273">
        <v>0</v>
      </c>
      <c r="PQ7" s="273">
        <v>0</v>
      </c>
      <c r="PR7" s="273">
        <v>19982792</v>
      </c>
      <c r="PS7" s="273">
        <v>72063</v>
      </c>
      <c r="PT7" s="273">
        <v>22095</v>
      </c>
      <c r="PU7" s="273">
        <v>72618.5</v>
      </c>
      <c r="PV7" s="273">
        <v>2444840.42</v>
      </c>
      <c r="PW7" s="273">
        <v>50885.2</v>
      </c>
      <c r="PX7" s="273">
        <v>336950.79</v>
      </c>
      <c r="PY7" s="273">
        <v>123491</v>
      </c>
      <c r="PZ7" s="273">
        <v>388409</v>
      </c>
      <c r="QA7" s="273">
        <v>125143.05</v>
      </c>
      <c r="QB7" s="273">
        <v>296889</v>
      </c>
      <c r="QC7" s="273">
        <v>90322</v>
      </c>
      <c r="QD7" s="273">
        <v>49975</v>
      </c>
      <c r="QE7" s="273">
        <v>105619</v>
      </c>
      <c r="QF7" s="273">
        <v>6315</v>
      </c>
      <c r="QG7" s="273">
        <v>95553.5</v>
      </c>
      <c r="QH7" s="273">
        <v>42176</v>
      </c>
      <c r="QI7" s="273">
        <v>62350.87</v>
      </c>
      <c r="QJ7" s="273">
        <v>0</v>
      </c>
      <c r="QK7" s="273">
        <v>76853.25</v>
      </c>
      <c r="QL7" s="273">
        <v>477859.5</v>
      </c>
      <c r="QM7" s="273">
        <v>0</v>
      </c>
      <c r="QN7" s="273">
        <v>9705.5</v>
      </c>
      <c r="QO7" s="273">
        <v>0</v>
      </c>
      <c r="QP7" s="273">
        <v>0</v>
      </c>
      <c r="QQ7" s="273">
        <v>0</v>
      </c>
      <c r="QR7" s="273">
        <v>3955742.19</v>
      </c>
      <c r="QS7" s="273">
        <v>23120.25</v>
      </c>
      <c r="QT7" s="273">
        <v>112256.25</v>
      </c>
      <c r="QU7" s="273">
        <v>45539.5</v>
      </c>
      <c r="QV7" s="273">
        <v>9144</v>
      </c>
      <c r="QW7" s="273">
        <v>290037</v>
      </c>
      <c r="QX7" s="273">
        <v>53319</v>
      </c>
      <c r="QY7" s="273">
        <v>210478.74</v>
      </c>
      <c r="QZ7" s="273">
        <v>154114.5</v>
      </c>
      <c r="RA7" s="273">
        <v>112008.5</v>
      </c>
      <c r="RB7" s="273">
        <v>13818</v>
      </c>
      <c r="RC7" s="273">
        <v>0</v>
      </c>
      <c r="RD7" s="273">
        <v>3700</v>
      </c>
      <c r="RE7" s="273">
        <v>6020678.6699999999</v>
      </c>
      <c r="RF7" s="273">
        <v>139279</v>
      </c>
      <c r="RG7" s="273">
        <v>89835</v>
      </c>
      <c r="RH7" s="273">
        <v>40780.31</v>
      </c>
      <c r="RI7" s="273">
        <v>199749.5</v>
      </c>
      <c r="RJ7" s="273">
        <v>195841.5</v>
      </c>
      <c r="RK7" s="273">
        <v>202144.5</v>
      </c>
      <c r="RL7" s="273">
        <v>22706.2</v>
      </c>
      <c r="RM7" s="273">
        <v>0</v>
      </c>
      <c r="RN7" s="273">
        <v>285067.65000000002</v>
      </c>
      <c r="RO7" s="273">
        <v>245572.25</v>
      </c>
      <c r="RP7" s="273">
        <v>33042.629999999997</v>
      </c>
      <c r="RQ7" s="273">
        <v>0</v>
      </c>
      <c r="RR7" s="273">
        <v>0</v>
      </c>
      <c r="RS7" s="273">
        <v>0</v>
      </c>
      <c r="RT7" s="273">
        <v>82809</v>
      </c>
      <c r="RU7" s="273">
        <v>23455</v>
      </c>
      <c r="RV7" s="273">
        <v>0</v>
      </c>
      <c r="RW7" s="273">
        <v>0</v>
      </c>
      <c r="RX7" s="273">
        <v>50</v>
      </c>
      <c r="RY7" s="273">
        <v>1573992.84</v>
      </c>
      <c r="RZ7" s="273">
        <v>8201</v>
      </c>
      <c r="SA7" s="273">
        <v>86112</v>
      </c>
      <c r="SB7" s="273">
        <v>0</v>
      </c>
      <c r="SC7" s="273">
        <v>28834</v>
      </c>
      <c r="SD7" s="273">
        <v>52802.5</v>
      </c>
      <c r="SE7" s="273">
        <v>7619</v>
      </c>
      <c r="SF7" s="273">
        <v>50981</v>
      </c>
      <c r="SG7" s="273">
        <v>34705</v>
      </c>
      <c r="SH7" s="273">
        <v>0</v>
      </c>
      <c r="SI7" s="273">
        <v>0</v>
      </c>
      <c r="SJ7" s="273">
        <v>36856</v>
      </c>
      <c r="SK7" s="273">
        <v>27727</v>
      </c>
      <c r="SL7" s="273">
        <v>0</v>
      </c>
      <c r="SM7" s="273">
        <v>2317580</v>
      </c>
      <c r="SN7" s="273">
        <v>0</v>
      </c>
      <c r="SO7" s="273">
        <v>0</v>
      </c>
      <c r="SP7" s="273">
        <v>93137</v>
      </c>
      <c r="SQ7" s="273">
        <v>0</v>
      </c>
      <c r="SR7" s="273">
        <v>564741</v>
      </c>
      <c r="SS7" s="273">
        <v>65101.75</v>
      </c>
      <c r="ST7" s="273">
        <v>5166872.5</v>
      </c>
      <c r="SU7" s="273">
        <v>24964</v>
      </c>
      <c r="SV7" s="273">
        <v>0</v>
      </c>
      <c r="SW7" s="273">
        <v>244824.5</v>
      </c>
      <c r="SX7" s="273">
        <v>3498</v>
      </c>
      <c r="SY7" s="273">
        <v>1490649.12</v>
      </c>
      <c r="SZ7" s="273">
        <v>4000.8</v>
      </c>
      <c r="TA7" s="273">
        <v>3510</v>
      </c>
      <c r="TB7" s="273">
        <v>426312</v>
      </c>
      <c r="TC7" s="273">
        <v>2868.5</v>
      </c>
      <c r="TD7" s="273">
        <v>104526</v>
      </c>
      <c r="TE7" s="273">
        <v>9218</v>
      </c>
      <c r="TF7" s="273">
        <v>8561</v>
      </c>
      <c r="TG7" s="273">
        <v>14070037.770000001</v>
      </c>
      <c r="TH7" s="273">
        <v>87153</v>
      </c>
      <c r="TI7" s="273">
        <v>4810</v>
      </c>
      <c r="TJ7" s="273">
        <v>68396</v>
      </c>
      <c r="TK7" s="273">
        <v>244336.54</v>
      </c>
      <c r="TL7" s="273">
        <v>65371</v>
      </c>
      <c r="TM7" s="273">
        <v>17383</v>
      </c>
      <c r="TN7" s="273">
        <v>229220.8</v>
      </c>
      <c r="TO7" s="273">
        <v>54645</v>
      </c>
      <c r="TP7" s="273">
        <v>42236</v>
      </c>
      <c r="TQ7" s="273">
        <v>49541</v>
      </c>
      <c r="TR7" s="273">
        <v>10853</v>
      </c>
      <c r="TS7" s="273">
        <v>12684.04</v>
      </c>
      <c r="TT7" s="273">
        <v>78997.27</v>
      </c>
      <c r="TU7" s="273">
        <v>15251</v>
      </c>
      <c r="TV7" s="273">
        <v>0</v>
      </c>
      <c r="TW7" s="273">
        <v>1005976.8</v>
      </c>
      <c r="TX7" s="273">
        <v>77632</v>
      </c>
      <c r="TY7" s="273">
        <v>4286767.4000000004</v>
      </c>
      <c r="TZ7" s="273">
        <v>315514.5</v>
      </c>
      <c r="UA7" s="273">
        <v>21141.25</v>
      </c>
      <c r="UB7" s="273">
        <v>15157</v>
      </c>
      <c r="UC7" s="273">
        <v>4290819.54</v>
      </c>
      <c r="UD7" s="273">
        <v>3051</v>
      </c>
      <c r="UE7" s="273">
        <v>0</v>
      </c>
      <c r="UF7" s="273">
        <v>0</v>
      </c>
      <c r="UG7" s="273">
        <v>11995</v>
      </c>
      <c r="UH7" s="273">
        <v>1638510</v>
      </c>
      <c r="UI7" s="273">
        <v>0</v>
      </c>
      <c r="UJ7" s="273">
        <v>0</v>
      </c>
      <c r="UK7" s="273">
        <v>33380</v>
      </c>
      <c r="UL7" s="273">
        <v>26060</v>
      </c>
      <c r="UM7" s="273">
        <v>0</v>
      </c>
      <c r="UN7" s="273">
        <v>11719362.33</v>
      </c>
      <c r="UO7" s="273">
        <v>148866</v>
      </c>
      <c r="UP7" s="273">
        <v>0</v>
      </c>
      <c r="UQ7" s="273">
        <v>917681.41</v>
      </c>
      <c r="UR7" s="273">
        <v>0</v>
      </c>
      <c r="US7" s="273">
        <v>13458.5</v>
      </c>
      <c r="UT7" s="273">
        <v>41362.25</v>
      </c>
      <c r="UU7" s="273">
        <v>2358</v>
      </c>
      <c r="UV7" s="273">
        <v>4181</v>
      </c>
      <c r="UW7" s="273">
        <v>8630</v>
      </c>
      <c r="UX7" s="273">
        <v>106142</v>
      </c>
      <c r="UY7" s="273">
        <v>96760</v>
      </c>
      <c r="UZ7" s="273">
        <v>33913</v>
      </c>
      <c r="VA7" s="273">
        <v>15289.5</v>
      </c>
      <c r="VB7" s="273">
        <v>6231</v>
      </c>
      <c r="VC7" s="273">
        <v>0</v>
      </c>
      <c r="VD7" s="273">
        <v>0</v>
      </c>
      <c r="VE7" s="273">
        <v>19553</v>
      </c>
      <c r="VF7" s="273">
        <v>362727</v>
      </c>
      <c r="VG7" s="273">
        <v>0</v>
      </c>
      <c r="VH7" s="273">
        <v>0</v>
      </c>
      <c r="VI7" s="273">
        <v>28961</v>
      </c>
      <c r="VJ7" s="273">
        <v>4342816.17</v>
      </c>
      <c r="VK7" s="273">
        <v>127734</v>
      </c>
      <c r="VL7" s="273">
        <v>26344.5</v>
      </c>
      <c r="VM7" s="273">
        <v>24609.37</v>
      </c>
      <c r="VN7" s="273">
        <v>34386</v>
      </c>
      <c r="VO7" s="273">
        <v>230102.75</v>
      </c>
      <c r="VP7" s="273">
        <v>200232.5</v>
      </c>
      <c r="VQ7" s="273">
        <v>27458.5</v>
      </c>
      <c r="VR7" s="273">
        <v>123834.48</v>
      </c>
      <c r="VS7" s="273">
        <v>680397.5</v>
      </c>
      <c r="VT7" s="273">
        <v>0</v>
      </c>
      <c r="VU7" s="273">
        <v>114514.5</v>
      </c>
      <c r="VV7" s="273">
        <v>26622</v>
      </c>
      <c r="VW7" s="273">
        <v>0</v>
      </c>
      <c r="VX7" s="273">
        <v>23985.75</v>
      </c>
      <c r="VY7" s="273">
        <v>27080642.789999999</v>
      </c>
      <c r="VZ7" s="273">
        <v>109929.75</v>
      </c>
      <c r="WA7" s="273">
        <v>81649</v>
      </c>
      <c r="WB7" s="273">
        <v>76642</v>
      </c>
      <c r="WC7" s="273">
        <v>30678.120000000003</v>
      </c>
      <c r="WD7" s="273">
        <v>86605</v>
      </c>
      <c r="WE7" s="273">
        <v>391762</v>
      </c>
      <c r="WF7" s="273">
        <v>59575.25</v>
      </c>
      <c r="WG7" s="273">
        <v>40732.5</v>
      </c>
      <c r="WH7" s="273">
        <v>129575</v>
      </c>
      <c r="WI7" s="273">
        <v>69375</v>
      </c>
      <c r="WJ7" s="273">
        <v>746525.57</v>
      </c>
      <c r="WK7" s="273">
        <v>49156</v>
      </c>
      <c r="WL7" s="273">
        <v>68767</v>
      </c>
      <c r="WM7" s="273">
        <v>700810.39</v>
      </c>
      <c r="WN7" s="273">
        <v>293302</v>
      </c>
      <c r="WO7" s="273">
        <v>121158.25</v>
      </c>
      <c r="WP7" s="273">
        <v>40690</v>
      </c>
      <c r="WQ7" s="273">
        <v>29349.5</v>
      </c>
      <c r="WR7" s="273">
        <v>232100</v>
      </c>
      <c r="WS7" s="273">
        <v>2353015.16</v>
      </c>
      <c r="WT7" s="273">
        <v>7694</v>
      </c>
      <c r="WU7" s="273">
        <v>0</v>
      </c>
      <c r="WV7" s="273">
        <v>0</v>
      </c>
      <c r="WW7" s="273">
        <v>55372.5</v>
      </c>
      <c r="WX7" s="273">
        <v>0</v>
      </c>
      <c r="WY7" s="273">
        <v>0</v>
      </c>
      <c r="WZ7" s="273">
        <v>550</v>
      </c>
      <c r="XA7" s="273">
        <v>12417162</v>
      </c>
      <c r="XB7" s="273">
        <v>142621.01999999999</v>
      </c>
      <c r="XC7" s="273">
        <v>0</v>
      </c>
      <c r="XD7" s="273">
        <v>29270</v>
      </c>
      <c r="XE7" s="273">
        <v>0</v>
      </c>
      <c r="XF7" s="273">
        <v>5584224.8799999999</v>
      </c>
      <c r="XG7" s="273">
        <v>50621</v>
      </c>
      <c r="XH7" s="273">
        <v>61554</v>
      </c>
      <c r="XI7" s="273">
        <v>960853.5</v>
      </c>
      <c r="XJ7" s="273">
        <v>71936</v>
      </c>
      <c r="XK7" s="273">
        <v>10351</v>
      </c>
      <c r="XL7" s="273">
        <v>290903.07</v>
      </c>
      <c r="XM7" s="273">
        <v>78884.25</v>
      </c>
      <c r="XN7" s="273">
        <v>49623</v>
      </c>
      <c r="XO7" s="273">
        <v>411825.09</v>
      </c>
      <c r="XP7" s="273">
        <v>115606</v>
      </c>
      <c r="XQ7" s="273">
        <v>71374</v>
      </c>
      <c r="XR7" s="273">
        <v>80036</v>
      </c>
      <c r="XS7" s="273">
        <v>28093.5</v>
      </c>
      <c r="XT7" s="273">
        <v>8750</v>
      </c>
      <c r="XU7" s="273">
        <v>124731</v>
      </c>
      <c r="XV7" s="273">
        <v>19039</v>
      </c>
      <c r="XW7" s="273">
        <v>0</v>
      </c>
      <c r="XX7" s="273">
        <v>5739</v>
      </c>
      <c r="XY7" s="273">
        <v>0</v>
      </c>
      <c r="XZ7" s="273">
        <v>7008</v>
      </c>
      <c r="YA7" s="273">
        <v>0</v>
      </c>
      <c r="YB7" s="273">
        <v>0</v>
      </c>
      <c r="YC7" s="273">
        <v>5974387.6100000003</v>
      </c>
      <c r="YD7" s="273">
        <v>17581</v>
      </c>
      <c r="YE7" s="273">
        <v>357999.75</v>
      </c>
      <c r="YF7" s="273">
        <v>3380</v>
      </c>
      <c r="YG7" s="273">
        <v>363337.15</v>
      </c>
      <c r="YH7" s="273">
        <v>118892</v>
      </c>
      <c r="YI7" s="273">
        <v>79226</v>
      </c>
      <c r="YJ7" s="273">
        <v>17955</v>
      </c>
      <c r="YK7" s="273">
        <v>586208</v>
      </c>
      <c r="YL7" s="273">
        <v>37437.300000000003</v>
      </c>
      <c r="YM7" s="273">
        <v>383306</v>
      </c>
      <c r="YN7" s="273">
        <v>25993</v>
      </c>
      <c r="YO7" s="273">
        <v>1071</v>
      </c>
      <c r="YP7" s="273">
        <v>0</v>
      </c>
      <c r="YQ7" s="273">
        <v>0</v>
      </c>
      <c r="YR7" s="273">
        <v>5234</v>
      </c>
      <c r="YS7" s="273">
        <v>36433.4</v>
      </c>
      <c r="YT7" s="273">
        <v>2214220</v>
      </c>
      <c r="YU7" s="273">
        <v>17736</v>
      </c>
      <c r="YV7" s="273">
        <v>-15842.67</v>
      </c>
      <c r="YW7" s="273">
        <v>6664</v>
      </c>
      <c r="YX7" s="273">
        <v>0</v>
      </c>
      <c r="YY7" s="273">
        <v>53754</v>
      </c>
      <c r="YZ7" s="273">
        <v>34339.230000000003</v>
      </c>
      <c r="ZA7" s="273">
        <v>2384333.94</v>
      </c>
      <c r="ZB7" s="273">
        <v>0</v>
      </c>
      <c r="ZC7" s="273">
        <v>17857.7</v>
      </c>
      <c r="ZD7" s="273">
        <v>14730.5</v>
      </c>
      <c r="ZE7" s="273">
        <v>11013.11</v>
      </c>
      <c r="ZF7" s="273">
        <v>10445.25</v>
      </c>
      <c r="ZG7" s="273">
        <v>9817</v>
      </c>
      <c r="ZH7" s="273">
        <v>3049</v>
      </c>
      <c r="ZI7" s="273">
        <v>233106</v>
      </c>
      <c r="ZJ7" s="273">
        <v>5010564.0999999996</v>
      </c>
      <c r="ZK7" s="273">
        <v>471898</v>
      </c>
      <c r="ZL7" s="273">
        <v>310300.75</v>
      </c>
      <c r="ZM7" s="273">
        <v>199780.75</v>
      </c>
      <c r="ZN7" s="273">
        <v>159017.18</v>
      </c>
      <c r="ZO7" s="273">
        <v>11288</v>
      </c>
      <c r="ZP7" s="273">
        <v>7152.5</v>
      </c>
      <c r="ZQ7" s="273">
        <v>51900.5</v>
      </c>
      <c r="ZR7" s="273">
        <v>20344</v>
      </c>
      <c r="ZS7" s="273">
        <v>146872.62</v>
      </c>
      <c r="ZT7" s="273">
        <v>31578</v>
      </c>
      <c r="ZU7" s="273">
        <v>0</v>
      </c>
      <c r="ZV7" s="273">
        <v>28638.75</v>
      </c>
      <c r="ZW7" s="273">
        <v>9800.7999999999993</v>
      </c>
      <c r="ZX7" s="273">
        <v>51306</v>
      </c>
      <c r="ZY7" s="273">
        <v>40131.869999999995</v>
      </c>
      <c r="ZZ7" s="273">
        <v>5896</v>
      </c>
      <c r="AAA7" s="273">
        <v>81974.5</v>
      </c>
      <c r="AAB7" s="273">
        <v>0</v>
      </c>
      <c r="AAC7" s="273">
        <v>12010</v>
      </c>
      <c r="AAD7" s="273">
        <v>958.5</v>
      </c>
      <c r="AAE7" s="273">
        <v>-41648.410000000003</v>
      </c>
      <c r="AAF7" s="273">
        <v>1068996.77</v>
      </c>
      <c r="AAG7" s="273">
        <v>25090</v>
      </c>
      <c r="AAH7" s="273">
        <v>138226.20000000001</v>
      </c>
      <c r="AAI7" s="273">
        <v>50185.5</v>
      </c>
      <c r="AAJ7" s="273">
        <v>3680</v>
      </c>
      <c r="AAK7" s="273">
        <v>27763</v>
      </c>
      <c r="AAL7" s="273">
        <v>24735.31</v>
      </c>
      <c r="AAM7" s="273">
        <v>18551206.77</v>
      </c>
      <c r="AAN7" s="273">
        <v>28215.119999999999</v>
      </c>
      <c r="AAO7" s="273">
        <v>73063</v>
      </c>
      <c r="AAP7" s="273">
        <v>74186</v>
      </c>
      <c r="AAQ7" s="273">
        <v>33555</v>
      </c>
      <c r="AAR7" s="273">
        <v>0</v>
      </c>
      <c r="AAS7" s="273">
        <v>48189</v>
      </c>
      <c r="AAT7" s="273">
        <v>105549.8</v>
      </c>
      <c r="AAU7" s="273">
        <v>252616.75</v>
      </c>
      <c r="AAV7" s="273">
        <v>2368</v>
      </c>
      <c r="AAW7" s="273">
        <v>170823.25</v>
      </c>
      <c r="AAX7" s="273">
        <v>842613.5</v>
      </c>
      <c r="AAY7" s="273">
        <v>106682.5</v>
      </c>
      <c r="AAZ7" s="273">
        <v>25656.5</v>
      </c>
      <c r="ABA7" s="273">
        <v>0</v>
      </c>
      <c r="ABB7" s="273">
        <v>0</v>
      </c>
      <c r="ABC7" s="273">
        <v>0</v>
      </c>
      <c r="ABD7" s="273">
        <v>114100.25</v>
      </c>
      <c r="ABE7" s="273">
        <v>4648.25</v>
      </c>
      <c r="ABF7" s="273">
        <v>850417</v>
      </c>
      <c r="ABG7" s="273">
        <v>2606748.2799999998</v>
      </c>
      <c r="ABH7" s="273">
        <v>0</v>
      </c>
      <c r="ABI7" s="273">
        <v>0</v>
      </c>
      <c r="ABJ7" s="273">
        <v>0</v>
      </c>
      <c r="ABK7" s="273">
        <v>0</v>
      </c>
      <c r="ABL7" s="273">
        <v>0</v>
      </c>
      <c r="ABM7" s="273">
        <v>11534523.630000001</v>
      </c>
      <c r="ABN7" s="273">
        <v>89471</v>
      </c>
      <c r="ABO7" s="273">
        <v>8008</v>
      </c>
      <c r="ABP7" s="273">
        <v>7013</v>
      </c>
      <c r="ABQ7" s="273">
        <v>138262</v>
      </c>
      <c r="ABR7" s="273">
        <v>12816</v>
      </c>
      <c r="ABS7" s="273">
        <v>21312.81</v>
      </c>
      <c r="ABT7" s="273">
        <v>119669</v>
      </c>
      <c r="ABU7" s="273">
        <v>0</v>
      </c>
      <c r="ABV7" s="273">
        <v>7776210.3300000001</v>
      </c>
      <c r="ABW7" s="273">
        <v>20200</v>
      </c>
      <c r="ABX7" s="273">
        <v>189085.44</v>
      </c>
      <c r="ABY7" s="273">
        <v>128110</v>
      </c>
      <c r="ABZ7" s="273">
        <v>14989</v>
      </c>
      <c r="ACA7" s="273">
        <v>598271</v>
      </c>
      <c r="ACB7" s="273">
        <v>56615</v>
      </c>
      <c r="ACC7" s="273">
        <v>140609</v>
      </c>
      <c r="ACD7" s="273">
        <v>-1.84</v>
      </c>
      <c r="ACE7" s="273">
        <v>0</v>
      </c>
      <c r="ACF7" s="273">
        <v>18746</v>
      </c>
      <c r="ACG7" s="273">
        <v>18802846.390000001</v>
      </c>
      <c r="ACH7" s="273">
        <v>152321</v>
      </c>
      <c r="ACI7" s="273">
        <v>118395</v>
      </c>
      <c r="ACJ7" s="273">
        <v>234530</v>
      </c>
      <c r="ACK7" s="273">
        <v>0</v>
      </c>
      <c r="ACL7" s="273">
        <v>59024.25</v>
      </c>
      <c r="ACM7" s="273">
        <v>157303</v>
      </c>
      <c r="ACN7" s="273">
        <v>1337499.3999999999</v>
      </c>
      <c r="ACO7" s="273">
        <v>5267685.51</v>
      </c>
      <c r="ACP7" s="273">
        <v>715596</v>
      </c>
      <c r="ACQ7" s="273">
        <v>513427</v>
      </c>
      <c r="ACR7" s="273">
        <v>247544</v>
      </c>
      <c r="ACS7" s="273">
        <v>1633536.14</v>
      </c>
      <c r="ACT7" s="273">
        <v>1586752</v>
      </c>
      <c r="ACU7" s="273">
        <v>35524</v>
      </c>
      <c r="ACV7" s="273">
        <v>109980</v>
      </c>
      <c r="ACW7" s="273">
        <v>37528</v>
      </c>
      <c r="ACX7" s="273">
        <v>4495</v>
      </c>
      <c r="ACY7" s="273">
        <v>64846</v>
      </c>
      <c r="ACZ7" s="273">
        <v>20876.5</v>
      </c>
      <c r="ADA7" s="273">
        <v>0</v>
      </c>
      <c r="ADB7" s="273">
        <v>0</v>
      </c>
      <c r="ADC7" s="273">
        <v>24008</v>
      </c>
      <c r="ADD7" s="273">
        <v>1322236.5</v>
      </c>
      <c r="ADE7" s="273">
        <v>532416.44999999995</v>
      </c>
      <c r="ADF7" s="273">
        <v>0</v>
      </c>
      <c r="ADG7" s="273">
        <v>21626</v>
      </c>
      <c r="ADH7" s="273">
        <v>30041</v>
      </c>
      <c r="ADI7" s="273">
        <v>14195</v>
      </c>
      <c r="ADJ7" s="273">
        <v>244915.6</v>
      </c>
      <c r="ADK7" s="273">
        <v>12877.5</v>
      </c>
      <c r="ADL7" s="273">
        <v>139387</v>
      </c>
      <c r="ADM7" s="273">
        <v>80215647.75</v>
      </c>
      <c r="ADN7" s="273">
        <v>142529</v>
      </c>
      <c r="ADO7" s="273">
        <v>195818</v>
      </c>
      <c r="ADP7" s="273">
        <v>1436158</v>
      </c>
      <c r="ADQ7" s="273">
        <v>109360</v>
      </c>
      <c r="ADR7" s="273">
        <v>10229</v>
      </c>
      <c r="ADS7" s="273">
        <v>6900</v>
      </c>
      <c r="ADT7" s="273">
        <v>0</v>
      </c>
      <c r="ADU7" s="273">
        <v>7953252.9299999997</v>
      </c>
      <c r="ADV7" s="273">
        <v>5816049.7999999998</v>
      </c>
      <c r="ADW7" s="273">
        <v>1119731.53</v>
      </c>
      <c r="ADX7" s="273">
        <v>274606</v>
      </c>
      <c r="ADY7" s="273">
        <v>2078649.09</v>
      </c>
      <c r="ADZ7" s="273">
        <v>547883.75</v>
      </c>
      <c r="AEA7" s="273">
        <v>426002</v>
      </c>
      <c r="AEB7" s="273">
        <v>222464</v>
      </c>
      <c r="AEC7" s="273">
        <v>149897.26</v>
      </c>
      <c r="AED7" s="273">
        <v>39374.5</v>
      </c>
      <c r="AEE7" s="273">
        <v>98589.5</v>
      </c>
      <c r="AEF7" s="273">
        <v>772149.5</v>
      </c>
      <c r="AEG7" s="273">
        <v>214467</v>
      </c>
      <c r="AEH7" s="273">
        <v>138132.25</v>
      </c>
      <c r="AEI7" s="273">
        <v>2583</v>
      </c>
      <c r="AEJ7" s="273">
        <v>587812</v>
      </c>
      <c r="AEK7" s="273">
        <v>125408</v>
      </c>
      <c r="AEL7" s="273">
        <v>539942</v>
      </c>
      <c r="AEM7" s="273">
        <v>143319</v>
      </c>
      <c r="AEN7" s="273">
        <v>256647.97</v>
      </c>
      <c r="AEO7" s="273">
        <v>13234329.300000001</v>
      </c>
      <c r="AEP7" s="273">
        <v>69748</v>
      </c>
      <c r="AEQ7" s="273">
        <v>42196</v>
      </c>
      <c r="AER7" s="273">
        <v>8806.5</v>
      </c>
      <c r="AES7" s="273">
        <v>14729</v>
      </c>
      <c r="AET7" s="273">
        <v>156245.28</v>
      </c>
      <c r="AEU7" s="273">
        <v>1380</v>
      </c>
      <c r="AEV7" s="273">
        <v>90055.03</v>
      </c>
      <c r="AEW7" s="273">
        <v>18655</v>
      </c>
      <c r="AEX7" s="273">
        <v>0</v>
      </c>
      <c r="AEY7" s="273">
        <v>5338286.71</v>
      </c>
      <c r="AEZ7" s="273">
        <v>3332243.34</v>
      </c>
      <c r="AFA7" s="273">
        <v>196845</v>
      </c>
      <c r="AFB7" s="273">
        <v>170679</v>
      </c>
      <c r="AFC7" s="273">
        <v>498252.14999999997</v>
      </c>
      <c r="AFD7" s="273">
        <v>208912</v>
      </c>
      <c r="AFE7" s="273">
        <v>64993</v>
      </c>
      <c r="AFF7" s="273">
        <v>49285.51</v>
      </c>
      <c r="AFG7" s="273">
        <v>503097</v>
      </c>
      <c r="AFH7" s="273">
        <v>80329.45</v>
      </c>
      <c r="AFI7" s="273">
        <v>53943</v>
      </c>
      <c r="AFJ7" s="273">
        <v>82619</v>
      </c>
      <c r="AFK7" s="273">
        <v>408966</v>
      </c>
      <c r="AFL7" s="273">
        <v>7106709.3499999996</v>
      </c>
      <c r="AFM7" s="273">
        <v>689431</v>
      </c>
      <c r="AFN7" s="273">
        <v>147905</v>
      </c>
      <c r="AFO7" s="273">
        <v>92731</v>
      </c>
      <c r="AFP7" s="273">
        <v>72203</v>
      </c>
      <c r="AFQ7" s="273">
        <v>41894</v>
      </c>
      <c r="AFR7" s="273">
        <v>176481</v>
      </c>
      <c r="AFS7" s="273">
        <v>137096</v>
      </c>
      <c r="AFT7" s="273">
        <v>137256.53</v>
      </c>
      <c r="AFU7" s="273">
        <v>63475</v>
      </c>
      <c r="AFV7" s="273">
        <v>616435</v>
      </c>
      <c r="AFW7" s="273">
        <v>23080</v>
      </c>
      <c r="AFX7" s="273">
        <v>24017157.069999997</v>
      </c>
      <c r="AFY7" s="273">
        <v>48277</v>
      </c>
      <c r="AFZ7" s="273">
        <v>24479.5</v>
      </c>
      <c r="AGA7" s="273">
        <v>5360</v>
      </c>
      <c r="AGB7" s="273">
        <v>192347.3</v>
      </c>
      <c r="AGC7" s="273">
        <v>43179</v>
      </c>
      <c r="AGD7" s="273">
        <v>5928.25</v>
      </c>
      <c r="AGE7" s="273">
        <v>0</v>
      </c>
      <c r="AGF7" s="273">
        <v>98037.25</v>
      </c>
      <c r="AGG7" s="273">
        <v>34164</v>
      </c>
      <c r="AGH7" s="273">
        <v>29915</v>
      </c>
      <c r="AGI7" s="273">
        <v>9793118.1600000001</v>
      </c>
      <c r="AGJ7" s="273">
        <v>881536.5</v>
      </c>
      <c r="AGK7" s="273">
        <v>106973</v>
      </c>
      <c r="AGL7" s="273">
        <v>39843.35</v>
      </c>
      <c r="AGM7" s="273">
        <v>301480</v>
      </c>
      <c r="AGN7" s="273">
        <v>105705</v>
      </c>
      <c r="AGO7" s="273">
        <v>0</v>
      </c>
      <c r="AGP7" s="273">
        <v>31109</v>
      </c>
      <c r="AGQ7" s="273">
        <v>27316276.07</v>
      </c>
      <c r="AGR7" s="273">
        <v>5301101.97</v>
      </c>
      <c r="AGS7" s="273">
        <v>2732</v>
      </c>
      <c r="AGT7" s="273">
        <v>100566</v>
      </c>
      <c r="AGU7" s="273">
        <v>248599</v>
      </c>
      <c r="AGV7" s="273">
        <v>258520.5</v>
      </c>
      <c r="AGW7" s="273">
        <v>23194</v>
      </c>
      <c r="AGX7" s="273">
        <v>19762</v>
      </c>
      <c r="AGY7" s="273">
        <v>8673</v>
      </c>
      <c r="AGZ7" s="273">
        <v>151874</v>
      </c>
      <c r="AHA7" s="273">
        <v>52232</v>
      </c>
      <c r="AHB7" s="273">
        <v>18417.5</v>
      </c>
      <c r="AHC7" s="273">
        <v>101684</v>
      </c>
      <c r="AHD7" s="273">
        <v>129131</v>
      </c>
      <c r="AHE7" s="273">
        <v>50836.5</v>
      </c>
      <c r="AHF7" s="273">
        <v>24954.6</v>
      </c>
      <c r="AHG7" s="273">
        <v>82769</v>
      </c>
      <c r="AHH7" s="273">
        <v>1149189.67</v>
      </c>
      <c r="AHI7" s="273">
        <v>17341</v>
      </c>
      <c r="AHJ7" s="273">
        <v>20515</v>
      </c>
      <c r="AHK7" s="273">
        <v>18968</v>
      </c>
      <c r="AHL7" s="273">
        <v>20911</v>
      </c>
      <c r="AHM7" s="273">
        <v>0</v>
      </c>
      <c r="AHN7" s="273">
        <v>0</v>
      </c>
      <c r="AHO7" s="273">
        <f t="shared" si="0"/>
        <v>1013636192.9899995</v>
      </c>
      <c r="AHQ7" s="277">
        <v>5</v>
      </c>
      <c r="AHR7" s="271" t="s">
        <v>4</v>
      </c>
      <c r="AHS7" s="271" t="b">
        <f t="shared" si="1"/>
        <v>1</v>
      </c>
    </row>
    <row r="8" spans="1:903" ht="23.4" customHeight="1" x14ac:dyDescent="0.8">
      <c r="A8" s="270" t="s">
        <v>845</v>
      </c>
      <c r="B8" s="271" t="s">
        <v>660</v>
      </c>
      <c r="C8" s="273">
        <v>33916905.18</v>
      </c>
      <c r="D8" s="273">
        <v>7255132.8700000001</v>
      </c>
      <c r="E8" s="273">
        <v>847123.31</v>
      </c>
      <c r="F8" s="273">
        <v>844486.27</v>
      </c>
      <c r="G8" s="273">
        <v>964633.83000000007</v>
      </c>
      <c r="H8" s="273">
        <v>848834.94000000006</v>
      </c>
      <c r="I8" s="273">
        <v>741936.35</v>
      </c>
      <c r="J8" s="273">
        <v>8895041.8800000008</v>
      </c>
      <c r="K8" s="273">
        <v>579620.03</v>
      </c>
      <c r="L8" s="273">
        <v>937681.87</v>
      </c>
      <c r="M8" s="273">
        <v>8686917.9400000013</v>
      </c>
      <c r="N8" s="273">
        <v>459112.06</v>
      </c>
      <c r="O8" s="273">
        <v>2198226.5299999993</v>
      </c>
      <c r="P8" s="273">
        <v>1499358.3599999999</v>
      </c>
      <c r="Q8" s="273">
        <v>668345.12</v>
      </c>
      <c r="R8" s="273">
        <v>489482.35</v>
      </c>
      <c r="S8" s="273">
        <v>241878.06</v>
      </c>
      <c r="T8" s="273">
        <v>2868775.29</v>
      </c>
      <c r="U8" s="273">
        <v>236928.94999999998</v>
      </c>
      <c r="V8" s="273">
        <v>330397.15999999997</v>
      </c>
      <c r="W8" s="273">
        <v>378012.98</v>
      </c>
      <c r="X8" s="273">
        <v>502207.46</v>
      </c>
      <c r="Y8" s="273">
        <v>235015.27</v>
      </c>
      <c r="Z8" s="273">
        <v>226446.43999999997</v>
      </c>
      <c r="AA8" s="273">
        <v>63022158.43</v>
      </c>
      <c r="AB8" s="273">
        <v>1744303.17</v>
      </c>
      <c r="AC8" s="273">
        <v>6364139.6600000011</v>
      </c>
      <c r="AD8" s="273">
        <v>923055.92</v>
      </c>
      <c r="AE8" s="273">
        <v>3583926.74</v>
      </c>
      <c r="AF8" s="273">
        <v>1004333.46</v>
      </c>
      <c r="AG8" s="273">
        <v>2595265.63</v>
      </c>
      <c r="AH8" s="273">
        <v>1067741.7000000002</v>
      </c>
      <c r="AI8" s="273">
        <v>1597805.29</v>
      </c>
      <c r="AJ8" s="273">
        <v>969205.49000000011</v>
      </c>
      <c r="AK8" s="273">
        <v>667354.95000000007</v>
      </c>
      <c r="AL8" s="273">
        <v>930039.91999999993</v>
      </c>
      <c r="AM8" s="273">
        <v>152914</v>
      </c>
      <c r="AN8" s="273">
        <v>1065440.82</v>
      </c>
      <c r="AO8" s="273">
        <v>479020.64</v>
      </c>
      <c r="AP8" s="273">
        <v>3709418.7399999998</v>
      </c>
      <c r="AQ8" s="273">
        <v>5239736.93</v>
      </c>
      <c r="AR8" s="273">
        <v>503171.75</v>
      </c>
      <c r="AS8" s="273">
        <v>31641818.020000003</v>
      </c>
      <c r="AT8" s="273">
        <v>2255314.9299999997</v>
      </c>
      <c r="AU8" s="273">
        <v>957397.17</v>
      </c>
      <c r="AV8" s="273">
        <v>1299328.42</v>
      </c>
      <c r="AW8" s="273">
        <v>721036.14</v>
      </c>
      <c r="AX8" s="273">
        <v>646646.53999999992</v>
      </c>
      <c r="AY8" s="273">
        <v>905872.47000000009</v>
      </c>
      <c r="AZ8" s="273">
        <v>854477.25</v>
      </c>
      <c r="BA8" s="273">
        <v>9341095.7899999991</v>
      </c>
      <c r="BB8" s="273">
        <v>1028091</v>
      </c>
      <c r="BC8" s="273">
        <v>1116263.5900000001</v>
      </c>
      <c r="BD8" s="273">
        <v>2334957.04</v>
      </c>
      <c r="BE8" s="273">
        <v>977475.84000000008</v>
      </c>
      <c r="BF8" s="273">
        <v>200825.24</v>
      </c>
      <c r="BG8" s="273">
        <v>300624.51</v>
      </c>
      <c r="BH8" s="273">
        <v>36954598.700000003</v>
      </c>
      <c r="BI8" s="273">
        <v>527043.52999999991</v>
      </c>
      <c r="BJ8" s="273">
        <v>628846.20000000007</v>
      </c>
      <c r="BK8" s="273">
        <v>1349170.3399999999</v>
      </c>
      <c r="BL8" s="273">
        <v>1719901.6</v>
      </c>
      <c r="BM8" s="273">
        <v>2120779.77</v>
      </c>
      <c r="BN8" s="273">
        <v>641666.39000000013</v>
      </c>
      <c r="BO8" s="273">
        <v>975710.24999999988</v>
      </c>
      <c r="BP8" s="273">
        <v>444548.72</v>
      </c>
      <c r="BQ8" s="273">
        <v>591804.75</v>
      </c>
      <c r="BR8" s="273">
        <v>224077</v>
      </c>
      <c r="BS8" s="273">
        <v>313763.82</v>
      </c>
      <c r="BT8" s="273">
        <v>11201002.740000002</v>
      </c>
      <c r="BU8" s="273">
        <v>29808.560000000001</v>
      </c>
      <c r="BV8" s="273">
        <v>720465.5</v>
      </c>
      <c r="BW8" s="273">
        <v>25402737.460000005</v>
      </c>
      <c r="BX8" s="273">
        <v>11112484.07</v>
      </c>
      <c r="BY8" s="273">
        <v>916617.84</v>
      </c>
      <c r="BZ8" s="273">
        <v>1128503</v>
      </c>
      <c r="CA8" s="273">
        <v>1110532.6400000001</v>
      </c>
      <c r="CB8" s="273">
        <v>1494153.7</v>
      </c>
      <c r="CC8" s="273">
        <v>1287288.2900000003</v>
      </c>
      <c r="CD8" s="273">
        <v>49531.57</v>
      </c>
      <c r="CE8" s="273">
        <v>106681</v>
      </c>
      <c r="CF8" s="273">
        <v>58888492.069999993</v>
      </c>
      <c r="CG8" s="273">
        <v>537371.23</v>
      </c>
      <c r="CH8" s="273">
        <v>2822090.53</v>
      </c>
      <c r="CI8" s="273">
        <v>534370.81999999995</v>
      </c>
      <c r="CJ8" s="273">
        <v>912875.09000000008</v>
      </c>
      <c r="CK8" s="273">
        <v>706452</v>
      </c>
      <c r="CL8" s="273">
        <v>870324.36</v>
      </c>
      <c r="CM8" s="273">
        <v>2133753.16</v>
      </c>
      <c r="CN8" s="273">
        <v>488329.47000000003</v>
      </c>
      <c r="CO8" s="273">
        <v>440101.0400000001</v>
      </c>
      <c r="CP8" s="273">
        <v>580880.55000000005</v>
      </c>
      <c r="CQ8" s="273">
        <v>895792.69000000006</v>
      </c>
      <c r="CR8" s="273">
        <v>815500.99999999988</v>
      </c>
      <c r="CS8" s="273">
        <v>20622066.259999994</v>
      </c>
      <c r="CT8" s="273">
        <v>507882.95999999996</v>
      </c>
      <c r="CU8" s="273">
        <v>1055607</v>
      </c>
      <c r="CV8" s="273">
        <v>2002637.53</v>
      </c>
      <c r="CW8" s="273">
        <v>455146.29</v>
      </c>
      <c r="CX8" s="273">
        <v>1745411.7299999997</v>
      </c>
      <c r="CY8" s="273">
        <v>537384.96000000008</v>
      </c>
      <c r="CZ8" s="273">
        <v>535157.35</v>
      </c>
      <c r="DA8" s="273">
        <v>18460839.710000001</v>
      </c>
      <c r="DB8" s="273">
        <v>942753.95000000007</v>
      </c>
      <c r="DC8" s="273">
        <v>4994013.8899999987</v>
      </c>
      <c r="DD8" s="273">
        <v>3326946.5399999996</v>
      </c>
      <c r="DE8" s="273">
        <v>994266.34000000008</v>
      </c>
      <c r="DF8" s="273">
        <v>2797609.0300000003</v>
      </c>
      <c r="DG8" s="273">
        <v>679410.75</v>
      </c>
      <c r="DH8" s="273">
        <v>196016.81000000003</v>
      </c>
      <c r="DI8" s="273">
        <v>694150.17999999993</v>
      </c>
      <c r="DJ8" s="273">
        <v>371414.64999999997</v>
      </c>
      <c r="DK8" s="273">
        <v>3336825.23</v>
      </c>
      <c r="DL8" s="273">
        <v>18329525.999999996</v>
      </c>
      <c r="DM8" s="273">
        <v>18157362.93</v>
      </c>
      <c r="DN8" s="273">
        <v>1240156.6600000001</v>
      </c>
      <c r="DO8" s="273">
        <v>860709.64</v>
      </c>
      <c r="DP8" s="273">
        <v>1979755.18</v>
      </c>
      <c r="DQ8" s="273">
        <v>889803.58000000007</v>
      </c>
      <c r="DR8" s="273">
        <v>755107.95000000007</v>
      </c>
      <c r="DS8" s="273">
        <v>673753.46000000008</v>
      </c>
      <c r="DT8" s="273">
        <v>382537.12</v>
      </c>
      <c r="DU8" s="273">
        <v>45206864.910000004</v>
      </c>
      <c r="DV8" s="273">
        <v>838237.75</v>
      </c>
      <c r="DW8" s="273">
        <v>879941.62999999989</v>
      </c>
      <c r="DX8" s="273">
        <v>2950635.38</v>
      </c>
      <c r="DY8" s="273">
        <v>1996511.94</v>
      </c>
      <c r="DZ8" s="273">
        <v>1050688.7</v>
      </c>
      <c r="EA8" s="273">
        <v>1302367.8</v>
      </c>
      <c r="EB8" s="273">
        <v>690529.01000000013</v>
      </c>
      <c r="EC8" s="273">
        <v>1832327.93</v>
      </c>
      <c r="ED8" s="273">
        <v>12802177.58</v>
      </c>
      <c r="EE8" s="273">
        <v>9012724.3300000001</v>
      </c>
      <c r="EF8" s="273">
        <v>804781.09</v>
      </c>
      <c r="EG8" s="273">
        <v>1694635.03</v>
      </c>
      <c r="EH8" s="273">
        <v>1056827.52</v>
      </c>
      <c r="EI8" s="273">
        <v>1462796.95</v>
      </c>
      <c r="EJ8" s="273">
        <v>4020126.36</v>
      </c>
      <c r="EK8" s="273">
        <v>608191.55000000005</v>
      </c>
      <c r="EL8" s="273">
        <v>1156769.6700000002</v>
      </c>
      <c r="EM8" s="273">
        <v>41604001.5</v>
      </c>
      <c r="EN8" s="273">
        <v>1443999.92</v>
      </c>
      <c r="EO8" s="273">
        <v>780983.93</v>
      </c>
      <c r="EP8" s="273">
        <v>1030524.77</v>
      </c>
      <c r="EQ8" s="273">
        <v>433955.69</v>
      </c>
      <c r="ER8" s="273">
        <v>376229.11</v>
      </c>
      <c r="ES8" s="273">
        <v>1406359.5</v>
      </c>
      <c r="ET8" s="273">
        <v>3550817.17</v>
      </c>
      <c r="EU8" s="273">
        <v>486839.11</v>
      </c>
      <c r="EV8" s="273">
        <v>19176174.489999998</v>
      </c>
      <c r="EW8" s="273">
        <v>342380.54</v>
      </c>
      <c r="EX8" s="273">
        <v>907576.95000000007</v>
      </c>
      <c r="EY8" s="273">
        <v>906820.09</v>
      </c>
      <c r="EZ8" s="273">
        <v>1549546.9699999997</v>
      </c>
      <c r="FA8" s="273">
        <v>2493777.5100000002</v>
      </c>
      <c r="FB8" s="273">
        <v>1476712.31</v>
      </c>
      <c r="FC8" s="273">
        <v>1710594.33</v>
      </c>
      <c r="FD8" s="273">
        <v>734791.55</v>
      </c>
      <c r="FE8" s="273">
        <v>540885.78999999992</v>
      </c>
      <c r="FF8" s="273">
        <v>1243055.1700000002</v>
      </c>
      <c r="FG8" s="273">
        <v>319617.39</v>
      </c>
      <c r="FH8" s="273">
        <v>15570163.040000001</v>
      </c>
      <c r="FI8" s="273">
        <v>502108.60999999993</v>
      </c>
      <c r="FJ8" s="273">
        <v>913047.15999999992</v>
      </c>
      <c r="FK8" s="273">
        <v>1146205.78</v>
      </c>
      <c r="FL8" s="273">
        <v>1412450.9599999997</v>
      </c>
      <c r="FM8" s="273">
        <v>926543.03999999992</v>
      </c>
      <c r="FN8" s="273">
        <v>190671.22</v>
      </c>
      <c r="FO8" s="273">
        <v>73410</v>
      </c>
      <c r="FP8" s="273">
        <v>46333037.609999985</v>
      </c>
      <c r="FQ8" s="273">
        <v>1193865.7600000002</v>
      </c>
      <c r="FR8" s="273">
        <v>2790139.2100000004</v>
      </c>
      <c r="FS8" s="273">
        <v>1073553.51</v>
      </c>
      <c r="FT8" s="273">
        <v>1423371.49</v>
      </c>
      <c r="FU8" s="273">
        <v>716325.88</v>
      </c>
      <c r="FV8" s="273">
        <v>2541760.6899999995</v>
      </c>
      <c r="FW8" s="273">
        <v>1212642.08</v>
      </c>
      <c r="FX8" s="273">
        <v>763283.94000000006</v>
      </c>
      <c r="FY8" s="273">
        <v>859778</v>
      </c>
      <c r="FZ8" s="273">
        <v>2151523.65</v>
      </c>
      <c r="GA8" s="273">
        <v>713346.68</v>
      </c>
      <c r="GB8" s="273">
        <v>257961.08000000002</v>
      </c>
      <c r="GC8" s="273">
        <v>71871</v>
      </c>
      <c r="GD8" s="273">
        <v>26160606.57</v>
      </c>
      <c r="GE8" s="273">
        <v>418680.28</v>
      </c>
      <c r="GF8" s="273">
        <v>617779.82999999996</v>
      </c>
      <c r="GG8" s="273">
        <v>3617696.14</v>
      </c>
      <c r="GH8" s="273">
        <v>971055.35</v>
      </c>
      <c r="GI8" s="273">
        <v>577568.54999999993</v>
      </c>
      <c r="GJ8" s="273">
        <v>1005168.5499999999</v>
      </c>
      <c r="GK8" s="273">
        <v>4149723.0100000002</v>
      </c>
      <c r="GL8" s="273">
        <v>317205.66000000009</v>
      </c>
      <c r="GM8" s="273">
        <v>330569.15999999997</v>
      </c>
      <c r="GN8" s="273">
        <v>123365</v>
      </c>
      <c r="GO8" s="273">
        <v>242972.1</v>
      </c>
      <c r="GP8" s="273">
        <v>13421080.59</v>
      </c>
      <c r="GQ8" s="273">
        <v>4216165.83</v>
      </c>
      <c r="GR8" s="273">
        <v>1075699.9200000002</v>
      </c>
      <c r="GS8" s="273">
        <v>2704366.94</v>
      </c>
      <c r="GT8" s="273">
        <v>365879.68000000005</v>
      </c>
      <c r="GU8" s="273">
        <v>1016090.1799999999</v>
      </c>
      <c r="GV8" s="273">
        <v>1156378.01</v>
      </c>
      <c r="GW8" s="273">
        <v>177087.39</v>
      </c>
      <c r="GX8" s="273">
        <v>14079320.479999999</v>
      </c>
      <c r="GY8" s="273">
        <v>1071927.52</v>
      </c>
      <c r="GZ8" s="273">
        <v>1640401.87</v>
      </c>
      <c r="HA8" s="273">
        <v>647458.54</v>
      </c>
      <c r="HB8" s="273">
        <v>38213722.049999997</v>
      </c>
      <c r="HC8" s="273">
        <v>5654064.4000000004</v>
      </c>
      <c r="HD8" s="273">
        <v>3340570.3</v>
      </c>
      <c r="HE8" s="273">
        <v>1724180.62</v>
      </c>
      <c r="HF8" s="273">
        <v>1741458.69</v>
      </c>
      <c r="HG8" s="273">
        <v>2531424.71</v>
      </c>
      <c r="HH8" s="273">
        <v>274071.67999999999</v>
      </c>
      <c r="HI8" s="273">
        <v>9385625.1500000004</v>
      </c>
      <c r="HJ8" s="273">
        <v>317865.62000000005</v>
      </c>
      <c r="HK8" s="273">
        <v>217923.96000000002</v>
      </c>
      <c r="HL8" s="273">
        <v>222423.75</v>
      </c>
      <c r="HM8" s="273">
        <v>510226.09</v>
      </c>
      <c r="HN8" s="273">
        <v>815402.85</v>
      </c>
      <c r="HO8" s="273">
        <v>419944.75</v>
      </c>
      <c r="HP8" s="273">
        <v>122737.74</v>
      </c>
      <c r="HQ8" s="273">
        <v>20763296.989999995</v>
      </c>
      <c r="HR8" s="273">
        <v>6540738.0299999993</v>
      </c>
      <c r="HS8" s="273">
        <v>1091059.1000000001</v>
      </c>
      <c r="HT8" s="273">
        <v>427013.57</v>
      </c>
      <c r="HU8" s="273">
        <v>1164529.29</v>
      </c>
      <c r="HV8" s="273">
        <v>392469.91</v>
      </c>
      <c r="HW8" s="273">
        <v>839525.75</v>
      </c>
      <c r="HX8" s="273">
        <v>563205.67000000004</v>
      </c>
      <c r="HY8" s="273">
        <v>889021.74000000011</v>
      </c>
      <c r="HZ8" s="273">
        <v>1014899.03</v>
      </c>
      <c r="IA8" s="273">
        <v>420911.23</v>
      </c>
      <c r="IB8" s="273">
        <v>518783.94000000006</v>
      </c>
      <c r="IC8" s="273">
        <v>229367.7</v>
      </c>
      <c r="ID8" s="273">
        <v>1163200.51</v>
      </c>
      <c r="IE8" s="273">
        <v>535299.15</v>
      </c>
      <c r="IF8" s="273">
        <v>517948.88</v>
      </c>
      <c r="IG8" s="273">
        <v>18855972.099999998</v>
      </c>
      <c r="IH8" s="273">
        <v>9047886.0500000007</v>
      </c>
      <c r="II8" s="273">
        <v>738195.91</v>
      </c>
      <c r="IJ8" s="273">
        <v>1302251.0199999998</v>
      </c>
      <c r="IK8" s="273">
        <v>2516713.31</v>
      </c>
      <c r="IL8" s="273">
        <v>852946.42</v>
      </c>
      <c r="IM8" s="273">
        <v>264895.25</v>
      </c>
      <c r="IN8" s="273">
        <v>396464.58</v>
      </c>
      <c r="IO8" s="273">
        <v>497514.74999999994</v>
      </c>
      <c r="IP8" s="273">
        <v>270913</v>
      </c>
      <c r="IQ8" s="273">
        <v>433718.5</v>
      </c>
      <c r="IR8" s="273">
        <v>40051565.100000001</v>
      </c>
      <c r="IS8" s="273">
        <v>9523026</v>
      </c>
      <c r="IT8" s="273">
        <v>1987880.0100000002</v>
      </c>
      <c r="IU8" s="273">
        <v>897367.73</v>
      </c>
      <c r="IV8" s="273">
        <v>380976.94999999995</v>
      </c>
      <c r="IW8" s="273">
        <v>370983.35000000003</v>
      </c>
      <c r="IX8" s="273">
        <v>624472.74</v>
      </c>
      <c r="IY8" s="273">
        <v>246785.93000000002</v>
      </c>
      <c r="IZ8" s="273">
        <v>996092.12</v>
      </c>
      <c r="JA8" s="273">
        <v>1237297</v>
      </c>
      <c r="JB8" s="273">
        <v>498031</v>
      </c>
      <c r="JC8" s="273">
        <v>358289.41</v>
      </c>
      <c r="JD8" s="273">
        <v>13774192.630000001</v>
      </c>
      <c r="JE8" s="273">
        <v>3565028.41</v>
      </c>
      <c r="JF8" s="273">
        <v>591163.06000000006</v>
      </c>
      <c r="JG8" s="273">
        <v>306562.75</v>
      </c>
      <c r="JH8" s="273">
        <v>545702.79</v>
      </c>
      <c r="JI8" s="273">
        <v>497473.18</v>
      </c>
      <c r="JJ8" s="273">
        <v>15169237.709999997</v>
      </c>
      <c r="JK8" s="273">
        <v>499108.27999999997</v>
      </c>
      <c r="JL8" s="273">
        <v>2428346.08</v>
      </c>
      <c r="JM8" s="273">
        <v>2842944.77</v>
      </c>
      <c r="JN8" s="273">
        <v>1681722.89</v>
      </c>
      <c r="JO8" s="273">
        <v>3026197.01</v>
      </c>
      <c r="JP8" s="273">
        <v>1031262.48</v>
      </c>
      <c r="JQ8" s="273">
        <v>20680362.689999998</v>
      </c>
      <c r="JR8" s="273">
        <v>899275.67</v>
      </c>
      <c r="JS8" s="273">
        <v>283670.38</v>
      </c>
      <c r="JT8" s="273">
        <v>2952938.7600000002</v>
      </c>
      <c r="JU8" s="273">
        <v>4114000.9899999998</v>
      </c>
      <c r="JV8" s="273">
        <v>2284060.3200000003</v>
      </c>
      <c r="JW8" s="273">
        <v>721876.95</v>
      </c>
      <c r="JX8" s="273">
        <v>645518.75</v>
      </c>
      <c r="JY8" s="273">
        <v>29998628.729999997</v>
      </c>
      <c r="JZ8" s="273">
        <v>10336681.779999997</v>
      </c>
      <c r="KA8" s="273">
        <v>794186.53</v>
      </c>
      <c r="KB8" s="273">
        <v>134838</v>
      </c>
      <c r="KC8" s="273">
        <v>1172271.95</v>
      </c>
      <c r="KD8" s="273">
        <v>184269.25</v>
      </c>
      <c r="KE8" s="273">
        <v>5859192.0800000001</v>
      </c>
      <c r="KF8" s="273">
        <v>691347.54000000015</v>
      </c>
      <c r="KG8" s="273">
        <v>471404.46</v>
      </c>
      <c r="KH8" s="273">
        <v>2280634.1500000004</v>
      </c>
      <c r="KI8" s="273">
        <v>1529911.9</v>
      </c>
      <c r="KJ8" s="273">
        <v>1403216.4300000002</v>
      </c>
      <c r="KK8" s="273">
        <v>547588.66</v>
      </c>
      <c r="KL8" s="273">
        <v>164217.10999999999</v>
      </c>
      <c r="KM8" s="273">
        <v>669433.1</v>
      </c>
      <c r="KN8" s="273">
        <v>29579656.560000002</v>
      </c>
      <c r="KO8" s="273">
        <v>2131996.25</v>
      </c>
      <c r="KP8" s="273">
        <v>608234.29</v>
      </c>
      <c r="KQ8" s="273">
        <v>1687258.21</v>
      </c>
      <c r="KR8" s="273">
        <v>1949719.57</v>
      </c>
      <c r="KS8" s="273">
        <v>989172.57000000007</v>
      </c>
      <c r="KT8" s="273">
        <v>2405904.71</v>
      </c>
      <c r="KU8" s="273">
        <v>351675.3</v>
      </c>
      <c r="KV8" s="273">
        <v>1141792.21</v>
      </c>
      <c r="KW8" s="273">
        <v>9666948.290000001</v>
      </c>
      <c r="KX8" s="273">
        <v>1113794.8999999999</v>
      </c>
      <c r="KY8" s="273">
        <v>763046.96</v>
      </c>
      <c r="KZ8" s="273">
        <v>3634549.61</v>
      </c>
      <c r="LA8" s="273">
        <v>563589.74</v>
      </c>
      <c r="LB8" s="273">
        <v>1471357.54</v>
      </c>
      <c r="LC8" s="273">
        <v>20269322.779999997</v>
      </c>
      <c r="LD8" s="273">
        <v>2228314.6800000002</v>
      </c>
      <c r="LE8" s="273">
        <v>69708783.040000007</v>
      </c>
      <c r="LF8" s="273">
        <v>4440973.71</v>
      </c>
      <c r="LG8" s="273">
        <v>8372470.0600000005</v>
      </c>
      <c r="LH8" s="273">
        <v>8075295.2800000003</v>
      </c>
      <c r="LI8" s="273">
        <v>1608823.8199999998</v>
      </c>
      <c r="LJ8" s="273">
        <v>1281085.07</v>
      </c>
      <c r="LK8" s="273">
        <v>633573.61</v>
      </c>
      <c r="LL8" s="273">
        <v>519164.71000000008</v>
      </c>
      <c r="LM8" s="273">
        <v>980811.57</v>
      </c>
      <c r="LN8" s="273">
        <v>1537971.41</v>
      </c>
      <c r="LO8" s="273">
        <v>80650</v>
      </c>
      <c r="LP8" s="273">
        <v>12863693.580000002</v>
      </c>
      <c r="LQ8" s="273">
        <v>1782428.4800000002</v>
      </c>
      <c r="LR8" s="273">
        <v>747011.22000000009</v>
      </c>
      <c r="LS8" s="273">
        <v>37019613.010000005</v>
      </c>
      <c r="LT8" s="273">
        <v>7697768.8999999985</v>
      </c>
      <c r="LU8" s="273">
        <v>37653665.75</v>
      </c>
      <c r="LV8" s="273">
        <v>8198747.1400000006</v>
      </c>
      <c r="LW8" s="273">
        <v>5975724.3499999996</v>
      </c>
      <c r="LX8" s="273">
        <v>2346400.2599999998</v>
      </c>
      <c r="LY8" s="273">
        <v>4283147.05</v>
      </c>
      <c r="LZ8" s="273">
        <v>4804518.8600000003</v>
      </c>
      <c r="MA8" s="273">
        <v>4233106.1599999992</v>
      </c>
      <c r="MB8" s="273">
        <v>7391766.5500000017</v>
      </c>
      <c r="MC8" s="273">
        <v>3893560.28</v>
      </c>
      <c r="MD8" s="273">
        <v>936254</v>
      </c>
      <c r="ME8" s="273">
        <v>36020989.089999996</v>
      </c>
      <c r="MF8" s="273">
        <v>1388680.82</v>
      </c>
      <c r="MG8" s="273">
        <v>1075583.01</v>
      </c>
      <c r="MH8" s="273">
        <v>308302.26</v>
      </c>
      <c r="MI8" s="273">
        <v>538763</v>
      </c>
      <c r="MJ8" s="273">
        <v>624093.78</v>
      </c>
      <c r="MK8" s="273">
        <v>518020.85</v>
      </c>
      <c r="ML8" s="273">
        <v>1044482.64</v>
      </c>
      <c r="MM8" s="273">
        <v>521363.86</v>
      </c>
      <c r="MN8" s="273">
        <v>316372.23</v>
      </c>
      <c r="MO8" s="273">
        <v>823173.11</v>
      </c>
      <c r="MP8" s="273">
        <v>478698.14</v>
      </c>
      <c r="MQ8" s="273">
        <v>20970166.34</v>
      </c>
      <c r="MR8" s="273">
        <v>234372.94</v>
      </c>
      <c r="MS8" s="273">
        <v>2069074.99</v>
      </c>
      <c r="MT8" s="273">
        <v>1131306.2400000002</v>
      </c>
      <c r="MU8" s="273">
        <v>960883.96</v>
      </c>
      <c r="MV8" s="273">
        <v>3301901.47</v>
      </c>
      <c r="MW8" s="273">
        <v>2304918.8702000002</v>
      </c>
      <c r="MX8" s="273">
        <v>1444754.4100000001</v>
      </c>
      <c r="MY8" s="273">
        <v>720957</v>
      </c>
      <c r="MZ8" s="273">
        <v>188811.63</v>
      </c>
      <c r="NA8" s="273">
        <v>205087.25</v>
      </c>
      <c r="NB8" s="273">
        <v>41333538.359999999</v>
      </c>
      <c r="NC8" s="273">
        <v>1521368.9000000001</v>
      </c>
      <c r="ND8" s="273">
        <v>243419.95</v>
      </c>
      <c r="NE8" s="273">
        <v>5016740.54</v>
      </c>
      <c r="NF8" s="273">
        <v>260618.98</v>
      </c>
      <c r="NG8" s="273">
        <v>498572.13</v>
      </c>
      <c r="NH8" s="273">
        <v>4747063.0199999996</v>
      </c>
      <c r="NI8" s="273">
        <v>1284733.74</v>
      </c>
      <c r="NJ8" s="273">
        <v>185048.46</v>
      </c>
      <c r="NK8" s="273">
        <v>205300.96</v>
      </c>
      <c r="NL8" s="273">
        <v>487600.34</v>
      </c>
      <c r="NM8" s="273">
        <v>407053.25</v>
      </c>
      <c r="NN8" s="273">
        <v>8865095.7699999977</v>
      </c>
      <c r="NO8" s="273">
        <v>339726.61000000004</v>
      </c>
      <c r="NP8" s="273">
        <v>462239.06</v>
      </c>
      <c r="NQ8" s="273">
        <v>457061.35</v>
      </c>
      <c r="NR8" s="273">
        <v>988605.43999999994</v>
      </c>
      <c r="NS8" s="273">
        <v>31569</v>
      </c>
      <c r="NT8" s="273">
        <v>74062.319999999992</v>
      </c>
      <c r="NU8" s="273">
        <v>19946696.609999996</v>
      </c>
      <c r="NV8" s="273">
        <v>3087740.64</v>
      </c>
      <c r="NW8" s="273">
        <v>374820.31</v>
      </c>
      <c r="NX8" s="273">
        <v>343627.35</v>
      </c>
      <c r="NY8" s="273">
        <v>489473.10000000003</v>
      </c>
      <c r="NZ8" s="273">
        <v>185431.53000000003</v>
      </c>
      <c r="OA8" s="273">
        <v>310594.36999999994</v>
      </c>
      <c r="OB8" s="273">
        <v>18102623.079999998</v>
      </c>
      <c r="OC8" s="273">
        <v>967737.4099999998</v>
      </c>
      <c r="OD8" s="273">
        <v>293638.53000000003</v>
      </c>
      <c r="OE8" s="273">
        <v>5254770.88</v>
      </c>
      <c r="OF8" s="273">
        <v>1887918.51</v>
      </c>
      <c r="OG8" s="273">
        <v>653662.94999999995</v>
      </c>
      <c r="OH8" s="273">
        <v>442548</v>
      </c>
      <c r="OI8" s="273">
        <v>242438</v>
      </c>
      <c r="OJ8" s="273">
        <v>248904</v>
      </c>
      <c r="OK8" s="273">
        <v>14028040.180000002</v>
      </c>
      <c r="OL8" s="273">
        <v>1826350.26</v>
      </c>
      <c r="OM8" s="273">
        <v>16341040.380000001</v>
      </c>
      <c r="ON8" s="273">
        <v>1191584.6700000002</v>
      </c>
      <c r="OO8" s="273">
        <v>473791.80999999994</v>
      </c>
      <c r="OP8" s="273">
        <v>89588.989999999991</v>
      </c>
      <c r="OQ8" s="273">
        <v>15224519.700000001</v>
      </c>
      <c r="OR8" s="273">
        <v>374107.76</v>
      </c>
      <c r="OS8" s="273">
        <v>355663.49</v>
      </c>
      <c r="OT8" s="273">
        <v>804982.84</v>
      </c>
      <c r="OU8" s="273">
        <v>1318172.3799999999</v>
      </c>
      <c r="OV8" s="273">
        <v>4057901.0199999991</v>
      </c>
      <c r="OW8" s="273">
        <v>563494.61</v>
      </c>
      <c r="OX8" s="273">
        <v>262748</v>
      </c>
      <c r="OY8" s="273">
        <v>203699.51</v>
      </c>
      <c r="OZ8" s="273">
        <v>31769459.759999998</v>
      </c>
      <c r="PA8" s="273">
        <v>784469.75000000012</v>
      </c>
      <c r="PB8" s="273">
        <v>10168513.6</v>
      </c>
      <c r="PC8" s="273">
        <v>570404.54</v>
      </c>
      <c r="PD8" s="273">
        <v>2974837.93</v>
      </c>
      <c r="PE8" s="273">
        <v>4462366.47</v>
      </c>
      <c r="PF8" s="273">
        <v>1082653.55</v>
      </c>
      <c r="PG8" s="273">
        <v>710698.87</v>
      </c>
      <c r="PH8" s="273">
        <v>3402563.3299999996</v>
      </c>
      <c r="PI8" s="273">
        <v>3097590.0100000002</v>
      </c>
      <c r="PJ8" s="273">
        <v>3150055.61</v>
      </c>
      <c r="PK8" s="273">
        <v>6410004.7200000007</v>
      </c>
      <c r="PL8" s="273">
        <v>998937.01</v>
      </c>
      <c r="PM8" s="273">
        <v>9048959.4399999995</v>
      </c>
      <c r="PN8" s="273">
        <v>1165990.19</v>
      </c>
      <c r="PO8" s="273">
        <v>515406</v>
      </c>
      <c r="PP8" s="273">
        <v>185811</v>
      </c>
      <c r="PQ8" s="273">
        <v>508794.85</v>
      </c>
      <c r="PR8" s="273">
        <v>55308348.169999987</v>
      </c>
      <c r="PS8" s="273">
        <v>912143.5</v>
      </c>
      <c r="PT8" s="273">
        <v>764799.96000000008</v>
      </c>
      <c r="PU8" s="273">
        <v>1658661.7200000002</v>
      </c>
      <c r="PV8" s="273">
        <v>15291572.16</v>
      </c>
      <c r="PW8" s="273">
        <v>551737.11</v>
      </c>
      <c r="PX8" s="273">
        <v>2501287.0099999998</v>
      </c>
      <c r="PY8" s="273">
        <v>636874.38</v>
      </c>
      <c r="PZ8" s="273">
        <v>3982971.0199999996</v>
      </c>
      <c r="QA8" s="273">
        <v>647763.17999999993</v>
      </c>
      <c r="QB8" s="273">
        <v>9929920.6599999983</v>
      </c>
      <c r="QC8" s="273">
        <v>1054240.3500000001</v>
      </c>
      <c r="QD8" s="273">
        <v>1932578.89</v>
      </c>
      <c r="QE8" s="273">
        <v>1258945.4200000002</v>
      </c>
      <c r="QF8" s="273">
        <v>1206566.8700000001</v>
      </c>
      <c r="QG8" s="273">
        <v>1681586.25</v>
      </c>
      <c r="QH8" s="273">
        <v>1507274.5</v>
      </c>
      <c r="QI8" s="273">
        <v>442750.44</v>
      </c>
      <c r="QJ8" s="273">
        <v>438225.79000000004</v>
      </c>
      <c r="QK8" s="273">
        <v>4120629.23</v>
      </c>
      <c r="QL8" s="273">
        <v>5689308.8899999987</v>
      </c>
      <c r="QM8" s="273">
        <v>546826.51</v>
      </c>
      <c r="QN8" s="273">
        <v>74257.5</v>
      </c>
      <c r="QO8" s="273">
        <v>151083</v>
      </c>
      <c r="QP8" s="273">
        <v>334675.5</v>
      </c>
      <c r="QQ8" s="273">
        <v>34777.730000000003</v>
      </c>
      <c r="QR8" s="273">
        <v>34283967.039999999</v>
      </c>
      <c r="QS8" s="273">
        <v>713348.35</v>
      </c>
      <c r="QT8" s="273">
        <v>4679025.6000000006</v>
      </c>
      <c r="QU8" s="273">
        <v>1348680.56</v>
      </c>
      <c r="QV8" s="273">
        <v>1258005.92</v>
      </c>
      <c r="QW8" s="273">
        <v>8172912.370000001</v>
      </c>
      <c r="QX8" s="273">
        <v>1364752.92</v>
      </c>
      <c r="QY8" s="273">
        <v>2731132.6100000003</v>
      </c>
      <c r="QZ8" s="273">
        <v>5035773.8</v>
      </c>
      <c r="RA8" s="273">
        <v>960403.37999999989</v>
      </c>
      <c r="RB8" s="273">
        <v>671556.45000000007</v>
      </c>
      <c r="RC8" s="273">
        <v>337747</v>
      </c>
      <c r="RD8" s="273">
        <v>256732.79999999999</v>
      </c>
      <c r="RE8" s="273">
        <v>66450132.859999999</v>
      </c>
      <c r="RF8" s="273">
        <v>7302804.9199999999</v>
      </c>
      <c r="RG8" s="273">
        <v>4503507.1199999992</v>
      </c>
      <c r="RH8" s="273">
        <v>2290624.7199999997</v>
      </c>
      <c r="RI8" s="273">
        <v>1095745.47</v>
      </c>
      <c r="RJ8" s="273">
        <v>2775646.91</v>
      </c>
      <c r="RK8" s="273">
        <v>4415534.96</v>
      </c>
      <c r="RL8" s="273">
        <v>1152759.4099999999</v>
      </c>
      <c r="RM8" s="273">
        <v>2349355.13</v>
      </c>
      <c r="RN8" s="273">
        <v>4446164.7799999993</v>
      </c>
      <c r="RO8" s="273">
        <v>4496079.4700000007</v>
      </c>
      <c r="RP8" s="273">
        <v>631979.77999999991</v>
      </c>
      <c r="RQ8" s="273">
        <v>706748.44</v>
      </c>
      <c r="RR8" s="273">
        <v>1296794.3999999997</v>
      </c>
      <c r="RS8" s="273">
        <v>705179.86</v>
      </c>
      <c r="RT8" s="273">
        <v>774753.24999999988</v>
      </c>
      <c r="RU8" s="273">
        <v>856806.12</v>
      </c>
      <c r="RV8" s="273">
        <v>517383.87</v>
      </c>
      <c r="RW8" s="273">
        <v>242638</v>
      </c>
      <c r="RX8" s="273">
        <v>508834.20999999996</v>
      </c>
      <c r="RY8" s="273">
        <v>23544834.559999999</v>
      </c>
      <c r="RZ8" s="273">
        <v>433521.12</v>
      </c>
      <c r="SA8" s="273">
        <v>1269646.25</v>
      </c>
      <c r="SB8" s="273">
        <v>619438.53</v>
      </c>
      <c r="SC8" s="273">
        <v>694838.41</v>
      </c>
      <c r="SD8" s="273">
        <v>822503.64</v>
      </c>
      <c r="SE8" s="273">
        <v>826510.69</v>
      </c>
      <c r="SF8" s="273">
        <v>4722903.6500000004</v>
      </c>
      <c r="SG8" s="273">
        <v>582430.01</v>
      </c>
      <c r="SH8" s="273">
        <v>954993.68000000017</v>
      </c>
      <c r="SI8" s="273">
        <v>828630.53</v>
      </c>
      <c r="SJ8" s="273">
        <v>1493089.8499999999</v>
      </c>
      <c r="SK8" s="273">
        <v>687081.74</v>
      </c>
      <c r="SL8" s="273">
        <v>699689.83000000007</v>
      </c>
      <c r="SM8" s="273">
        <v>15707634.810000001</v>
      </c>
      <c r="SN8" s="273">
        <v>1812186.19</v>
      </c>
      <c r="SO8" s="273">
        <v>703480.84000000008</v>
      </c>
      <c r="SP8" s="273">
        <v>729689.42</v>
      </c>
      <c r="SQ8" s="273">
        <v>282630.23</v>
      </c>
      <c r="SR8" s="273">
        <v>2021736.0399999998</v>
      </c>
      <c r="SS8" s="273">
        <v>577383.01</v>
      </c>
      <c r="ST8" s="273">
        <v>3688072.16</v>
      </c>
      <c r="SU8" s="273">
        <v>747213.5199999999</v>
      </c>
      <c r="SV8" s="273">
        <v>890682.99</v>
      </c>
      <c r="SW8" s="273">
        <v>2992501.17</v>
      </c>
      <c r="SX8" s="273">
        <v>211898.07</v>
      </c>
      <c r="SY8" s="273">
        <v>9983133.4900000021</v>
      </c>
      <c r="SZ8" s="273">
        <v>896231.05999999994</v>
      </c>
      <c r="TA8" s="273">
        <v>724396.31</v>
      </c>
      <c r="TB8" s="273">
        <v>2766044.55</v>
      </c>
      <c r="TC8" s="273">
        <v>833677.19</v>
      </c>
      <c r="TD8" s="273">
        <v>1101231.92</v>
      </c>
      <c r="TE8" s="273">
        <v>907332.94000000006</v>
      </c>
      <c r="TF8" s="273">
        <v>347364.46</v>
      </c>
      <c r="TG8" s="273">
        <v>58805079.009999998</v>
      </c>
      <c r="TH8" s="273">
        <v>649674.08000000007</v>
      </c>
      <c r="TI8" s="273">
        <v>1077446.23</v>
      </c>
      <c r="TJ8" s="273">
        <v>2175398.19</v>
      </c>
      <c r="TK8" s="273">
        <v>2315323.3799999994</v>
      </c>
      <c r="TL8" s="273">
        <v>1329921.9500000002</v>
      </c>
      <c r="TM8" s="273">
        <v>574526.4</v>
      </c>
      <c r="TN8" s="273">
        <v>9491693.790000001</v>
      </c>
      <c r="TO8" s="273">
        <v>1143163.1000000003</v>
      </c>
      <c r="TP8" s="273">
        <v>3273811.31</v>
      </c>
      <c r="TQ8" s="273">
        <v>2301465.27</v>
      </c>
      <c r="TR8" s="273">
        <v>643745.65</v>
      </c>
      <c r="TS8" s="273">
        <v>382014.07</v>
      </c>
      <c r="TT8" s="273">
        <v>1115793.94</v>
      </c>
      <c r="TU8" s="273">
        <v>877017.12</v>
      </c>
      <c r="TV8" s="273">
        <v>734046.08</v>
      </c>
      <c r="TW8" s="273">
        <v>13640275.550000001</v>
      </c>
      <c r="TX8" s="273">
        <v>521088.88</v>
      </c>
      <c r="TY8" s="273">
        <v>23286404.5</v>
      </c>
      <c r="TZ8" s="273">
        <v>2081140.5399999998</v>
      </c>
      <c r="UA8" s="273">
        <v>714943.74</v>
      </c>
      <c r="UB8" s="273">
        <v>666437.89</v>
      </c>
      <c r="UC8" s="273">
        <v>14135664.01</v>
      </c>
      <c r="UD8" s="273">
        <v>278117.99000000005</v>
      </c>
      <c r="UE8" s="273">
        <v>257135.11000000002</v>
      </c>
      <c r="UF8" s="273">
        <v>387362.68</v>
      </c>
      <c r="UG8" s="273">
        <v>553307.40999999992</v>
      </c>
      <c r="UH8" s="273">
        <v>14721386.650000002</v>
      </c>
      <c r="UI8" s="273">
        <v>1210785.71</v>
      </c>
      <c r="UJ8" s="273">
        <v>978662.56</v>
      </c>
      <c r="UK8" s="273">
        <v>1485199.49</v>
      </c>
      <c r="UL8" s="273">
        <v>1157735.0900000001</v>
      </c>
      <c r="UM8" s="273">
        <v>1058539.99</v>
      </c>
      <c r="UN8" s="273">
        <v>69604962.209999993</v>
      </c>
      <c r="UO8" s="273">
        <v>1502986.76</v>
      </c>
      <c r="UP8" s="273">
        <v>888668.24</v>
      </c>
      <c r="UQ8" s="273">
        <v>10049935.75</v>
      </c>
      <c r="UR8" s="273">
        <v>477345</v>
      </c>
      <c r="US8" s="273">
        <v>621909.99</v>
      </c>
      <c r="UT8" s="273">
        <v>2818845.3200000003</v>
      </c>
      <c r="UU8" s="273">
        <v>844943.17</v>
      </c>
      <c r="UV8" s="273">
        <v>647217.48</v>
      </c>
      <c r="UW8" s="273">
        <v>862117.21</v>
      </c>
      <c r="UX8" s="273">
        <v>1348013.39</v>
      </c>
      <c r="UY8" s="273">
        <v>4800143.9399999995</v>
      </c>
      <c r="UZ8" s="273">
        <v>966626.76</v>
      </c>
      <c r="VA8" s="273">
        <v>2687789.31</v>
      </c>
      <c r="VB8" s="273">
        <v>726128.68</v>
      </c>
      <c r="VC8" s="273">
        <v>342374.66000000003</v>
      </c>
      <c r="VD8" s="273">
        <v>486112.7</v>
      </c>
      <c r="VE8" s="273">
        <v>707292.85</v>
      </c>
      <c r="VF8" s="273">
        <v>3647612.05</v>
      </c>
      <c r="VG8" s="273">
        <v>465365.64999999997</v>
      </c>
      <c r="VH8" s="273">
        <v>226197.59999999998</v>
      </c>
      <c r="VI8" s="273">
        <v>93163.36</v>
      </c>
      <c r="VJ8" s="273">
        <v>29292991.32</v>
      </c>
      <c r="VK8" s="273">
        <v>1599356.17</v>
      </c>
      <c r="VL8" s="273">
        <v>1090346.1100000001</v>
      </c>
      <c r="VM8" s="273">
        <v>2113659.61</v>
      </c>
      <c r="VN8" s="273">
        <v>3041858.2899999996</v>
      </c>
      <c r="VO8" s="273">
        <v>3190114.17</v>
      </c>
      <c r="VP8" s="273">
        <v>1083310.1599999997</v>
      </c>
      <c r="VQ8" s="273">
        <v>952760.27999999991</v>
      </c>
      <c r="VR8" s="273">
        <v>302491.7</v>
      </c>
      <c r="VS8" s="273">
        <v>9973690.5800000001</v>
      </c>
      <c r="VT8" s="273">
        <v>707964.88</v>
      </c>
      <c r="VU8" s="273">
        <v>2425169.8499999996</v>
      </c>
      <c r="VV8" s="273">
        <v>1065073.8999999999</v>
      </c>
      <c r="VW8" s="273">
        <v>330702.74</v>
      </c>
      <c r="VX8" s="273">
        <v>648390.92000000004</v>
      </c>
      <c r="VY8" s="273">
        <v>230054035.38999999</v>
      </c>
      <c r="VZ8" s="273">
        <v>2664346.39</v>
      </c>
      <c r="WA8" s="273">
        <v>730825.74</v>
      </c>
      <c r="WB8" s="273">
        <v>630576.15999999992</v>
      </c>
      <c r="WC8" s="273">
        <v>537655.69999999995</v>
      </c>
      <c r="WD8" s="273">
        <v>1042955.16</v>
      </c>
      <c r="WE8" s="273">
        <v>1310520.73</v>
      </c>
      <c r="WF8" s="273">
        <v>2623262.21</v>
      </c>
      <c r="WG8" s="273">
        <v>1337531.2500000002</v>
      </c>
      <c r="WH8" s="273">
        <v>1976392.66</v>
      </c>
      <c r="WI8" s="273">
        <v>1121281.6000000001</v>
      </c>
      <c r="WJ8" s="273">
        <v>8689519.0700000003</v>
      </c>
      <c r="WK8" s="273">
        <v>1859040.3900000001</v>
      </c>
      <c r="WL8" s="273">
        <v>2177315.3199999998</v>
      </c>
      <c r="WM8" s="273">
        <v>3958399.79</v>
      </c>
      <c r="WN8" s="273">
        <v>1114395.17</v>
      </c>
      <c r="WO8" s="273">
        <v>2783618.2199999997</v>
      </c>
      <c r="WP8" s="273">
        <v>1488123.98</v>
      </c>
      <c r="WQ8" s="273">
        <v>597859.47</v>
      </c>
      <c r="WR8" s="273">
        <v>1810016.87</v>
      </c>
      <c r="WS8" s="273">
        <v>4944222.2</v>
      </c>
      <c r="WT8" s="273">
        <v>745689</v>
      </c>
      <c r="WU8" s="273">
        <v>415146.64</v>
      </c>
      <c r="WV8" s="273">
        <v>436921</v>
      </c>
      <c r="WW8" s="273">
        <v>274075.41000000003</v>
      </c>
      <c r="WX8" s="273">
        <v>951233.32000000007</v>
      </c>
      <c r="WY8" s="273">
        <v>512867.35999999993</v>
      </c>
      <c r="WZ8" s="273">
        <v>597035.51</v>
      </c>
      <c r="XA8" s="273">
        <v>4910824.8499999996</v>
      </c>
      <c r="XB8" s="273">
        <v>684090.76</v>
      </c>
      <c r="XC8" s="273">
        <v>487340.35</v>
      </c>
      <c r="XD8" s="273">
        <v>415763.28</v>
      </c>
      <c r="XE8" s="273">
        <v>365208.59</v>
      </c>
      <c r="XF8" s="273">
        <v>67914437.489999995</v>
      </c>
      <c r="XG8" s="273">
        <v>1819151.95</v>
      </c>
      <c r="XH8" s="273">
        <v>1485415.9299999997</v>
      </c>
      <c r="XI8" s="273">
        <v>18268337.929999996</v>
      </c>
      <c r="XJ8" s="273">
        <v>1173482.76</v>
      </c>
      <c r="XK8" s="273">
        <v>1407376.77</v>
      </c>
      <c r="XL8" s="273">
        <v>2693411.5800000005</v>
      </c>
      <c r="XM8" s="273">
        <v>1122362.5499999998</v>
      </c>
      <c r="XN8" s="273">
        <v>2373800.87</v>
      </c>
      <c r="XO8" s="273">
        <v>5721809.8600000003</v>
      </c>
      <c r="XP8" s="273">
        <v>3062657.5800000005</v>
      </c>
      <c r="XQ8" s="273">
        <v>753009.34</v>
      </c>
      <c r="XR8" s="273">
        <v>1280478.9099999999</v>
      </c>
      <c r="XS8" s="273">
        <v>978033.97</v>
      </c>
      <c r="XT8" s="273">
        <v>848369.84</v>
      </c>
      <c r="XU8" s="273">
        <v>732395.97</v>
      </c>
      <c r="XV8" s="273">
        <v>485175.68999999994</v>
      </c>
      <c r="XW8" s="273">
        <v>818707.92999999993</v>
      </c>
      <c r="XX8" s="273">
        <v>1151776.73</v>
      </c>
      <c r="XY8" s="273">
        <v>504550.65000000008</v>
      </c>
      <c r="XZ8" s="273">
        <v>734918.16999999993</v>
      </c>
      <c r="YA8" s="273">
        <v>842091.46</v>
      </c>
      <c r="YB8" s="273">
        <v>895184.68</v>
      </c>
      <c r="YC8" s="273">
        <v>49287702.610000007</v>
      </c>
      <c r="YD8" s="273">
        <v>1028280.4700000001</v>
      </c>
      <c r="YE8" s="273">
        <v>3565591.5</v>
      </c>
      <c r="YF8" s="273">
        <v>764196.13</v>
      </c>
      <c r="YG8" s="273">
        <v>5020104.78</v>
      </c>
      <c r="YH8" s="273">
        <v>565699.14</v>
      </c>
      <c r="YI8" s="273">
        <v>2515969.6800000002</v>
      </c>
      <c r="YJ8" s="273">
        <v>682929.31</v>
      </c>
      <c r="YK8" s="273">
        <v>4128706.4500000007</v>
      </c>
      <c r="YL8" s="273">
        <v>2583620.25</v>
      </c>
      <c r="YM8" s="273">
        <v>1729957.5599999998</v>
      </c>
      <c r="YN8" s="273">
        <v>1014944.7699999999</v>
      </c>
      <c r="YO8" s="273">
        <v>548161.74</v>
      </c>
      <c r="YP8" s="273">
        <v>494681.64</v>
      </c>
      <c r="YQ8" s="273">
        <v>271200.21999999997</v>
      </c>
      <c r="YR8" s="273">
        <v>208269.23</v>
      </c>
      <c r="YS8" s="273">
        <v>628161.59199999995</v>
      </c>
      <c r="YT8" s="273">
        <v>13812694.179999998</v>
      </c>
      <c r="YU8" s="273">
        <v>794444.66</v>
      </c>
      <c r="YV8" s="273">
        <v>1542521.7699999998</v>
      </c>
      <c r="YW8" s="273">
        <v>583711.38</v>
      </c>
      <c r="YX8" s="273">
        <v>1847802.34</v>
      </c>
      <c r="YY8" s="273">
        <v>340033.89999999997</v>
      </c>
      <c r="YZ8" s="273">
        <v>1467807.58</v>
      </c>
      <c r="ZA8" s="273">
        <v>19671584.91</v>
      </c>
      <c r="ZB8" s="273">
        <v>483974.17</v>
      </c>
      <c r="ZC8" s="273">
        <v>2813587.12</v>
      </c>
      <c r="ZD8" s="273">
        <v>1932725.05</v>
      </c>
      <c r="ZE8" s="273">
        <v>589962.75</v>
      </c>
      <c r="ZF8" s="273">
        <v>942193.08</v>
      </c>
      <c r="ZG8" s="273">
        <v>771829.89999999991</v>
      </c>
      <c r="ZH8" s="273">
        <v>434799</v>
      </c>
      <c r="ZI8" s="273">
        <v>5541168.5299999993</v>
      </c>
      <c r="ZJ8" s="273">
        <v>67963587.799999997</v>
      </c>
      <c r="ZK8" s="273">
        <v>1035305.2</v>
      </c>
      <c r="ZL8" s="273">
        <v>4997738.0999999996</v>
      </c>
      <c r="ZM8" s="273">
        <v>6460762.9400000004</v>
      </c>
      <c r="ZN8" s="273">
        <v>4215017.8600000003</v>
      </c>
      <c r="ZO8" s="273">
        <v>749359.27999999991</v>
      </c>
      <c r="ZP8" s="273">
        <v>1025269.01</v>
      </c>
      <c r="ZQ8" s="273">
        <v>3572724.3600000003</v>
      </c>
      <c r="ZR8" s="273">
        <v>6149605.8499999996</v>
      </c>
      <c r="ZS8" s="273">
        <v>4397233.2799999993</v>
      </c>
      <c r="ZT8" s="273">
        <v>556100.65</v>
      </c>
      <c r="ZU8" s="273">
        <v>726154.67999999993</v>
      </c>
      <c r="ZV8" s="273">
        <v>737412.54</v>
      </c>
      <c r="ZW8" s="273">
        <v>3019900.120000001</v>
      </c>
      <c r="ZX8" s="273">
        <v>861734.58</v>
      </c>
      <c r="ZY8" s="273">
        <v>591366.28</v>
      </c>
      <c r="ZZ8" s="273">
        <v>624811.66</v>
      </c>
      <c r="AAA8" s="273">
        <v>681496.96</v>
      </c>
      <c r="AAB8" s="273">
        <v>825681.03999999992</v>
      </c>
      <c r="AAC8" s="273">
        <v>841464.14</v>
      </c>
      <c r="AAD8" s="273">
        <v>619714.73</v>
      </c>
      <c r="AAE8" s="273">
        <v>480786</v>
      </c>
      <c r="AAF8" s="273">
        <v>17181451.960000001</v>
      </c>
      <c r="AAG8" s="273">
        <v>519713.55</v>
      </c>
      <c r="AAH8" s="273">
        <v>2466561.7000000002</v>
      </c>
      <c r="AAI8" s="273">
        <v>1402615.3199999998</v>
      </c>
      <c r="AAJ8" s="273">
        <v>784085.21</v>
      </c>
      <c r="AAK8" s="273">
        <v>2507164.6</v>
      </c>
      <c r="AAL8" s="273">
        <v>830848.17999999993</v>
      </c>
      <c r="AAM8" s="273">
        <v>105401065.27999999</v>
      </c>
      <c r="AAN8" s="273">
        <v>924380.09999999986</v>
      </c>
      <c r="AAO8" s="273">
        <v>568887.1</v>
      </c>
      <c r="AAP8" s="273">
        <v>3607179.8299999996</v>
      </c>
      <c r="AAQ8" s="273">
        <v>3094529.78</v>
      </c>
      <c r="AAR8" s="273">
        <v>1015110</v>
      </c>
      <c r="AAS8" s="273">
        <v>1264725.54</v>
      </c>
      <c r="AAT8" s="273">
        <v>1171013.75</v>
      </c>
      <c r="AAU8" s="273">
        <v>5299543.9800000004</v>
      </c>
      <c r="AAV8" s="273">
        <v>919356</v>
      </c>
      <c r="AAW8" s="273">
        <v>1843627.5000000002</v>
      </c>
      <c r="AAX8" s="273">
        <v>8541087.3199999984</v>
      </c>
      <c r="AAY8" s="273">
        <v>4938407.13</v>
      </c>
      <c r="AAZ8" s="273">
        <v>466251.08999999997</v>
      </c>
      <c r="ABA8" s="273">
        <v>848421.08000000007</v>
      </c>
      <c r="ABB8" s="273">
        <v>611760.62</v>
      </c>
      <c r="ABC8" s="273">
        <v>486662.63000000006</v>
      </c>
      <c r="ABD8" s="273">
        <v>647505.18999999994</v>
      </c>
      <c r="ABE8" s="273">
        <v>499125.87</v>
      </c>
      <c r="ABF8" s="273">
        <v>15594249.77</v>
      </c>
      <c r="ABG8" s="273">
        <v>10367296.200000001</v>
      </c>
      <c r="ABH8" s="273">
        <v>448024.06999999995</v>
      </c>
      <c r="ABI8" s="273">
        <v>565345.99</v>
      </c>
      <c r="ABJ8" s="273">
        <v>163102.57999999999</v>
      </c>
      <c r="ABK8" s="273">
        <v>542503.72</v>
      </c>
      <c r="ABL8" s="273">
        <v>267710.34999999998</v>
      </c>
      <c r="ABM8" s="273">
        <v>10461532.9</v>
      </c>
      <c r="ABN8" s="273">
        <v>599763.89</v>
      </c>
      <c r="ABO8" s="273">
        <v>405367.01</v>
      </c>
      <c r="ABP8" s="273">
        <v>1000339.2999999999</v>
      </c>
      <c r="ABQ8" s="273">
        <v>1087597.6599999999</v>
      </c>
      <c r="ABR8" s="273">
        <v>928176.74</v>
      </c>
      <c r="ABS8" s="273">
        <v>563088.13000000012</v>
      </c>
      <c r="ABT8" s="273">
        <v>692944.7300000001</v>
      </c>
      <c r="ABU8" s="273">
        <v>4122</v>
      </c>
      <c r="ABV8" s="273">
        <v>19612691.180000007</v>
      </c>
      <c r="ABW8" s="273">
        <v>258761.56</v>
      </c>
      <c r="ABX8" s="273">
        <v>811798.07000000007</v>
      </c>
      <c r="ABY8" s="273">
        <v>1166344.19</v>
      </c>
      <c r="ABZ8" s="273">
        <v>268863.55</v>
      </c>
      <c r="ACA8" s="273">
        <v>2916940.6199999996</v>
      </c>
      <c r="ACB8" s="273">
        <v>563700</v>
      </c>
      <c r="ACC8" s="273">
        <v>685673.97000000009</v>
      </c>
      <c r="ACD8" s="273">
        <v>457917.11</v>
      </c>
      <c r="ACE8" s="273">
        <v>1290422.43</v>
      </c>
      <c r="ACF8" s="273">
        <v>345050.33</v>
      </c>
      <c r="ACG8" s="273">
        <v>61234564.459999993</v>
      </c>
      <c r="ACH8" s="273">
        <v>809424.27000000014</v>
      </c>
      <c r="ACI8" s="273">
        <v>1580804.63</v>
      </c>
      <c r="ACJ8" s="273">
        <v>1556828.82</v>
      </c>
      <c r="ACK8" s="273">
        <v>514388.79</v>
      </c>
      <c r="ACL8" s="273">
        <v>1727094.72</v>
      </c>
      <c r="ACM8" s="273">
        <v>1749029.6600000001</v>
      </c>
      <c r="ACN8" s="273">
        <v>7402848.9200000009</v>
      </c>
      <c r="ACO8" s="273">
        <v>13239627.75</v>
      </c>
      <c r="ACP8" s="273">
        <v>745803.27999999991</v>
      </c>
      <c r="ACQ8" s="273">
        <v>876512.35</v>
      </c>
      <c r="ACR8" s="273">
        <v>2440892.62</v>
      </c>
      <c r="ACS8" s="273">
        <v>1236752.4100000001</v>
      </c>
      <c r="ACT8" s="273">
        <v>9094900.1400000006</v>
      </c>
      <c r="ACU8" s="273">
        <v>877098.75</v>
      </c>
      <c r="ACV8" s="273">
        <v>1577301.98</v>
      </c>
      <c r="ACW8" s="273">
        <v>624463.56000000006</v>
      </c>
      <c r="ACX8" s="273">
        <v>518508.43</v>
      </c>
      <c r="ACY8" s="273">
        <v>698473.70000000007</v>
      </c>
      <c r="ACZ8" s="273">
        <v>224276.82</v>
      </c>
      <c r="ADA8" s="273">
        <v>292898.75</v>
      </c>
      <c r="ADB8" s="273">
        <v>206250</v>
      </c>
      <c r="ADC8" s="273">
        <v>479853.5</v>
      </c>
      <c r="ADD8" s="273">
        <v>10314528.879999999</v>
      </c>
      <c r="ADE8" s="273">
        <v>7788750.8399999999</v>
      </c>
      <c r="ADF8" s="273">
        <v>181337.31999999998</v>
      </c>
      <c r="ADG8" s="273">
        <v>250897</v>
      </c>
      <c r="ADH8" s="273">
        <v>728367.54999999993</v>
      </c>
      <c r="ADI8" s="273">
        <v>584465.6</v>
      </c>
      <c r="ADJ8" s="273">
        <v>587342.4800000001</v>
      </c>
      <c r="ADK8" s="273">
        <v>694001.32</v>
      </c>
      <c r="ADL8" s="273">
        <v>368795.38</v>
      </c>
      <c r="ADM8" s="273">
        <v>38683031.450000003</v>
      </c>
      <c r="ADN8" s="273">
        <v>1034258.2200000001</v>
      </c>
      <c r="ADO8" s="273">
        <v>819858.88</v>
      </c>
      <c r="ADP8" s="273">
        <v>7267548.9000000004</v>
      </c>
      <c r="ADQ8" s="273">
        <v>135119.79999999999</v>
      </c>
      <c r="ADR8" s="273">
        <v>426604.31</v>
      </c>
      <c r="ADS8" s="273">
        <v>544163.59</v>
      </c>
      <c r="ADT8" s="273">
        <v>271122.57</v>
      </c>
      <c r="ADU8" s="273">
        <v>49000943.039999999</v>
      </c>
      <c r="ADV8" s="273">
        <v>2310539.73</v>
      </c>
      <c r="ADW8" s="273">
        <v>2701550.14</v>
      </c>
      <c r="ADX8" s="273">
        <v>621448.36</v>
      </c>
      <c r="ADY8" s="273">
        <v>519218.62</v>
      </c>
      <c r="ADZ8" s="273">
        <v>1175155</v>
      </c>
      <c r="AEA8" s="273">
        <v>712495.84000000008</v>
      </c>
      <c r="AEB8" s="273">
        <v>664180.89</v>
      </c>
      <c r="AEC8" s="273">
        <v>839696.39</v>
      </c>
      <c r="AED8" s="273">
        <v>436472.82</v>
      </c>
      <c r="AEE8" s="273">
        <v>822623</v>
      </c>
      <c r="AEF8" s="273">
        <v>2351714.1499999994</v>
      </c>
      <c r="AEG8" s="273">
        <v>730203.15</v>
      </c>
      <c r="AEH8" s="273">
        <v>756089.91</v>
      </c>
      <c r="AEI8" s="273">
        <v>695419.51</v>
      </c>
      <c r="AEJ8" s="273">
        <v>1399861.52</v>
      </c>
      <c r="AEK8" s="273">
        <v>490283.31</v>
      </c>
      <c r="AEL8" s="273">
        <v>3992377.2800000003</v>
      </c>
      <c r="AEM8" s="273">
        <v>257409.32000000004</v>
      </c>
      <c r="AEN8" s="273">
        <v>790931.17</v>
      </c>
      <c r="AEO8" s="273">
        <v>38381887.030000001</v>
      </c>
      <c r="AEP8" s="273">
        <v>1914434.7700000003</v>
      </c>
      <c r="AEQ8" s="273">
        <v>2077363.5599999998</v>
      </c>
      <c r="AER8" s="273">
        <v>1161993.6200000001</v>
      </c>
      <c r="AES8" s="273">
        <v>885899.00999999989</v>
      </c>
      <c r="AET8" s="273">
        <v>4400275.74</v>
      </c>
      <c r="AEU8" s="273">
        <v>643503.89</v>
      </c>
      <c r="AEV8" s="273">
        <v>1244029.3400000001</v>
      </c>
      <c r="AEW8" s="273">
        <v>613474.67999999993</v>
      </c>
      <c r="AEX8" s="273">
        <v>291707.62</v>
      </c>
      <c r="AEY8" s="273">
        <v>19825653.379999999</v>
      </c>
      <c r="AEZ8" s="273">
        <v>9535138.7699999996</v>
      </c>
      <c r="AFA8" s="273">
        <v>1273497.8099999998</v>
      </c>
      <c r="AFB8" s="273">
        <v>707344.56</v>
      </c>
      <c r="AFC8" s="273">
        <v>884482.31</v>
      </c>
      <c r="AFD8" s="273">
        <v>692199.54</v>
      </c>
      <c r="AFE8" s="273">
        <v>504427.12000000005</v>
      </c>
      <c r="AFF8" s="273">
        <v>566991.80000000005</v>
      </c>
      <c r="AFG8" s="273">
        <v>496480.38</v>
      </c>
      <c r="AFH8" s="273">
        <v>448094.01</v>
      </c>
      <c r="AFI8" s="273">
        <v>217634.74</v>
      </c>
      <c r="AFJ8" s="273">
        <v>321258.75999999995</v>
      </c>
      <c r="AFK8" s="273">
        <v>673792.82</v>
      </c>
      <c r="AFL8" s="273">
        <v>17181116.539999999</v>
      </c>
      <c r="AFM8" s="273">
        <v>1402206.07</v>
      </c>
      <c r="AFN8" s="273">
        <v>510881.51</v>
      </c>
      <c r="AFO8" s="273">
        <v>676412.63000000012</v>
      </c>
      <c r="AFP8" s="273">
        <v>521882.27999999997</v>
      </c>
      <c r="AFQ8" s="273">
        <v>378096.45</v>
      </c>
      <c r="AFR8" s="273">
        <v>285854.03000000003</v>
      </c>
      <c r="AFS8" s="273">
        <v>590957.14</v>
      </c>
      <c r="AFT8" s="273">
        <v>588977.79999999993</v>
      </c>
      <c r="AFU8" s="273">
        <v>370833.9</v>
      </c>
      <c r="AFV8" s="273">
        <v>1601650.27</v>
      </c>
      <c r="AFW8" s="273">
        <v>293191.73</v>
      </c>
      <c r="AFX8" s="273">
        <v>46992446.550000004</v>
      </c>
      <c r="AFY8" s="273">
        <v>772269.35</v>
      </c>
      <c r="AFZ8" s="273">
        <v>2315778.73</v>
      </c>
      <c r="AGA8" s="273">
        <v>1021558.4299999999</v>
      </c>
      <c r="AGB8" s="273">
        <v>5663168.8699999992</v>
      </c>
      <c r="AGC8" s="273">
        <v>1398391.58</v>
      </c>
      <c r="AGD8" s="273">
        <v>803612.96</v>
      </c>
      <c r="AGE8" s="273">
        <v>618593.05000000005</v>
      </c>
      <c r="AGF8" s="273">
        <v>783073.98</v>
      </c>
      <c r="AGG8" s="273">
        <v>1024055.0599999999</v>
      </c>
      <c r="AGH8" s="273">
        <v>646019.1100000001</v>
      </c>
      <c r="AGI8" s="273">
        <v>29996116.330000002</v>
      </c>
      <c r="AGJ8" s="273">
        <v>3319650.2900000005</v>
      </c>
      <c r="AGK8" s="273">
        <v>1235232.81</v>
      </c>
      <c r="AGL8" s="273">
        <v>891735.81</v>
      </c>
      <c r="AGM8" s="273">
        <v>1249158.99</v>
      </c>
      <c r="AGN8" s="273">
        <v>1550631.7099999997</v>
      </c>
      <c r="AGO8" s="273">
        <v>69013.53</v>
      </c>
      <c r="AGP8" s="273">
        <v>246035.28</v>
      </c>
      <c r="AGQ8" s="273">
        <v>40122802.930000007</v>
      </c>
      <c r="AGR8" s="273">
        <v>28658276.739999995</v>
      </c>
      <c r="AGS8" s="273">
        <v>825922.84000000008</v>
      </c>
      <c r="AGT8" s="273">
        <v>1176270.0799999998</v>
      </c>
      <c r="AGU8" s="273">
        <v>2325789.9599999995</v>
      </c>
      <c r="AGV8" s="273">
        <v>937468.22</v>
      </c>
      <c r="AGW8" s="273">
        <v>483220.89999999997</v>
      </c>
      <c r="AGX8" s="273">
        <v>2851438.31</v>
      </c>
      <c r="AGY8" s="273">
        <v>405146.18999999994</v>
      </c>
      <c r="AGZ8" s="273">
        <v>625797.51</v>
      </c>
      <c r="AHA8" s="273">
        <v>1112145.76</v>
      </c>
      <c r="AHB8" s="273">
        <v>589200.16</v>
      </c>
      <c r="AHC8" s="273">
        <v>944158.03</v>
      </c>
      <c r="AHD8" s="273">
        <v>384215.61000000004</v>
      </c>
      <c r="AHE8" s="273">
        <v>636471.22</v>
      </c>
      <c r="AHF8" s="273">
        <v>742025.32999999984</v>
      </c>
      <c r="AHG8" s="273">
        <v>306791.02</v>
      </c>
      <c r="AHH8" s="273">
        <v>15151512.439999998</v>
      </c>
      <c r="AHI8" s="273">
        <v>1707470.47</v>
      </c>
      <c r="AHJ8" s="273">
        <v>671395.36</v>
      </c>
      <c r="AHK8" s="273">
        <v>1128374.47</v>
      </c>
      <c r="AHL8" s="273">
        <v>1654572.08</v>
      </c>
      <c r="AHM8" s="273">
        <v>669544.31999999995</v>
      </c>
      <c r="AHN8" s="273">
        <v>552051.76</v>
      </c>
      <c r="AHO8" s="273">
        <f t="shared" si="0"/>
        <v>3966753321.642199</v>
      </c>
      <c r="AHQ8" s="607">
        <v>6</v>
      </c>
      <c r="AHR8" s="271" t="s">
        <v>845</v>
      </c>
      <c r="AHS8" s="271" t="b">
        <f t="shared" si="1"/>
        <v>1</v>
      </c>
    </row>
    <row r="9" spans="1:903" ht="23.4" customHeight="1" x14ac:dyDescent="1.1000000000000001">
      <c r="A9" s="270" t="s">
        <v>6</v>
      </c>
      <c r="B9" s="271" t="s">
        <v>7</v>
      </c>
      <c r="C9" s="273">
        <v>348540430.24000001</v>
      </c>
      <c r="D9" s="273">
        <v>47620443.909999996</v>
      </c>
      <c r="E9" s="273">
        <v>4369578.7</v>
      </c>
      <c r="F9" s="273">
        <v>5513728.8000000007</v>
      </c>
      <c r="G9" s="273">
        <v>7110791.6499999994</v>
      </c>
      <c r="H9" s="273">
        <v>4059950.15</v>
      </c>
      <c r="I9" s="273">
        <v>2101857.36</v>
      </c>
      <c r="J9" s="273">
        <v>45927729.260000005</v>
      </c>
      <c r="K9" s="273">
        <v>4669344.9099999992</v>
      </c>
      <c r="L9" s="273">
        <v>5970926.0299999993</v>
      </c>
      <c r="M9" s="273">
        <v>55043288.829999998</v>
      </c>
      <c r="N9" s="273">
        <v>4585471.05</v>
      </c>
      <c r="O9" s="273">
        <v>26958882.27</v>
      </c>
      <c r="P9" s="273">
        <v>10201448.1</v>
      </c>
      <c r="Q9" s="273">
        <v>4064989.17</v>
      </c>
      <c r="R9" s="273">
        <v>2422231.04</v>
      </c>
      <c r="S9" s="273">
        <v>2322341.6100000003</v>
      </c>
      <c r="T9" s="273">
        <v>9885024.5700000003</v>
      </c>
      <c r="U9" s="273">
        <v>1318143.3600000001</v>
      </c>
      <c r="V9" s="273">
        <v>3108488.99</v>
      </c>
      <c r="W9" s="273">
        <v>1878921.12</v>
      </c>
      <c r="X9" s="273">
        <v>2783261.3800000004</v>
      </c>
      <c r="Y9" s="273">
        <v>1356683.93</v>
      </c>
      <c r="Z9" s="273">
        <v>1032315.47</v>
      </c>
      <c r="AA9" s="273">
        <v>455982864.60000002</v>
      </c>
      <c r="AB9" s="273">
        <v>10907867.840000002</v>
      </c>
      <c r="AC9" s="273">
        <v>29523667.960000001</v>
      </c>
      <c r="AD9" s="273">
        <v>4669747.43</v>
      </c>
      <c r="AE9" s="273">
        <v>26850131.23</v>
      </c>
      <c r="AF9" s="273">
        <v>8378983.8600000003</v>
      </c>
      <c r="AG9" s="273">
        <v>13629054.970000001</v>
      </c>
      <c r="AH9" s="273">
        <v>4726555.0600000005</v>
      </c>
      <c r="AI9" s="273">
        <v>9245106.1699999999</v>
      </c>
      <c r="AJ9" s="273">
        <v>8709470.0899999999</v>
      </c>
      <c r="AK9" s="273">
        <v>2537622.94</v>
      </c>
      <c r="AL9" s="273">
        <v>6775037.8799999999</v>
      </c>
      <c r="AM9" s="273">
        <v>1036364</v>
      </c>
      <c r="AN9" s="273">
        <v>4566449.68</v>
      </c>
      <c r="AO9" s="273">
        <v>3534332.2199999997</v>
      </c>
      <c r="AP9" s="273">
        <v>21876756.329999998</v>
      </c>
      <c r="AQ9" s="273">
        <v>20084823.350000001</v>
      </c>
      <c r="AR9" s="273">
        <v>1751483.1</v>
      </c>
      <c r="AS9" s="273">
        <v>245029623.08999997</v>
      </c>
      <c r="AT9" s="273">
        <v>16808907.469999999</v>
      </c>
      <c r="AU9" s="273">
        <v>6201270.8300000001</v>
      </c>
      <c r="AV9" s="273">
        <v>13568869.990000002</v>
      </c>
      <c r="AW9" s="273">
        <v>6518993.0999999996</v>
      </c>
      <c r="AX9" s="273">
        <v>4661289.7100000009</v>
      </c>
      <c r="AY9" s="273">
        <v>5980212.2399999993</v>
      </c>
      <c r="AZ9" s="273">
        <v>7825330.9400000004</v>
      </c>
      <c r="BA9" s="273">
        <v>62943192.579999998</v>
      </c>
      <c r="BB9" s="273">
        <v>5224389</v>
      </c>
      <c r="BC9" s="273">
        <v>9564490.2599999998</v>
      </c>
      <c r="BD9" s="273">
        <v>20756576.640000001</v>
      </c>
      <c r="BE9" s="273">
        <v>3646067.08</v>
      </c>
      <c r="BF9" s="273">
        <v>2117643.37</v>
      </c>
      <c r="BG9" s="273">
        <v>1624179.0999999999</v>
      </c>
      <c r="BH9" s="273">
        <v>246838133.85999998</v>
      </c>
      <c r="BI9" s="273">
        <v>2183678.5999999996</v>
      </c>
      <c r="BJ9" s="273">
        <v>2612810.81</v>
      </c>
      <c r="BK9" s="273">
        <v>6284563.4799999995</v>
      </c>
      <c r="BL9" s="273">
        <v>14012504.130000001</v>
      </c>
      <c r="BM9" s="273">
        <v>11681658.99</v>
      </c>
      <c r="BN9" s="273">
        <v>3958018.19</v>
      </c>
      <c r="BO9" s="273">
        <v>7321278.5800000001</v>
      </c>
      <c r="BP9" s="273">
        <v>2665445.2700000005</v>
      </c>
      <c r="BQ9" s="273">
        <v>2016243.8</v>
      </c>
      <c r="BR9" s="273">
        <v>1123025</v>
      </c>
      <c r="BS9" s="273">
        <v>1214628.28</v>
      </c>
      <c r="BT9" s="273">
        <v>56093159.25</v>
      </c>
      <c r="BU9" s="273">
        <v>526445.66</v>
      </c>
      <c r="BV9" s="273">
        <v>3507751.41</v>
      </c>
      <c r="BW9" s="273">
        <v>193145737.47</v>
      </c>
      <c r="BX9" s="273">
        <v>83966356.020000011</v>
      </c>
      <c r="BY9" s="273">
        <v>6678512.2700000005</v>
      </c>
      <c r="BZ9" s="273">
        <v>6587150.4199999999</v>
      </c>
      <c r="CA9" s="273">
        <v>8635650.4700000007</v>
      </c>
      <c r="CB9" s="273">
        <v>6485772.0499999998</v>
      </c>
      <c r="CC9" s="273">
        <v>8267858.6199999992</v>
      </c>
      <c r="CD9" s="273">
        <v>478831.41</v>
      </c>
      <c r="CE9" s="273">
        <v>470053</v>
      </c>
      <c r="CF9" s="273">
        <v>488699707.00000006</v>
      </c>
      <c r="CG9" s="273">
        <v>3057827.5100000002</v>
      </c>
      <c r="CH9" s="273">
        <v>23730024.639999997</v>
      </c>
      <c r="CI9" s="273">
        <v>3712221.79</v>
      </c>
      <c r="CJ9" s="273">
        <v>5561754.2000000002</v>
      </c>
      <c r="CK9" s="273">
        <v>7551002.1699999999</v>
      </c>
      <c r="CL9" s="273">
        <v>4239030.3900000006</v>
      </c>
      <c r="CM9" s="273">
        <v>15643030.25</v>
      </c>
      <c r="CN9" s="273">
        <v>2867286.29</v>
      </c>
      <c r="CO9" s="273">
        <v>3757373.4200000004</v>
      </c>
      <c r="CP9" s="273">
        <v>2041684.9100000001</v>
      </c>
      <c r="CQ9" s="273">
        <v>7726319.1600000001</v>
      </c>
      <c r="CR9" s="273">
        <v>3460522.87</v>
      </c>
      <c r="CS9" s="273">
        <v>158972694.13999999</v>
      </c>
      <c r="CT9" s="273">
        <v>2246652.06</v>
      </c>
      <c r="CU9" s="273">
        <v>6027397.2499999991</v>
      </c>
      <c r="CV9" s="273">
        <v>10203320.25</v>
      </c>
      <c r="CW9" s="273">
        <v>2073439.29</v>
      </c>
      <c r="CX9" s="273">
        <v>12855272.870000001</v>
      </c>
      <c r="CY9" s="273">
        <v>3392142.42</v>
      </c>
      <c r="CZ9" s="273">
        <v>3002011.45</v>
      </c>
      <c r="DA9" s="273">
        <v>162644428.53999999</v>
      </c>
      <c r="DB9" s="273">
        <v>6464216.2199999997</v>
      </c>
      <c r="DC9" s="273">
        <v>43508257.960000001</v>
      </c>
      <c r="DD9" s="273">
        <v>24081980.390000001</v>
      </c>
      <c r="DE9" s="273">
        <v>4810575.28</v>
      </c>
      <c r="DF9" s="273">
        <v>16731189.25</v>
      </c>
      <c r="DG9" s="273">
        <v>6002343.2100000009</v>
      </c>
      <c r="DH9" s="273">
        <v>1553128.3399999999</v>
      </c>
      <c r="DI9" s="273">
        <v>4088877.7299999995</v>
      </c>
      <c r="DJ9" s="273">
        <v>2994396.46</v>
      </c>
      <c r="DK9" s="273">
        <v>36988832.539999999</v>
      </c>
      <c r="DL9" s="273">
        <v>140453637.11000001</v>
      </c>
      <c r="DM9" s="273">
        <v>126097420.09999999</v>
      </c>
      <c r="DN9" s="273">
        <v>11193708.76</v>
      </c>
      <c r="DO9" s="273">
        <v>5910920.2399999993</v>
      </c>
      <c r="DP9" s="273">
        <v>17074815.649999999</v>
      </c>
      <c r="DQ9" s="273">
        <v>6472827.8499999996</v>
      </c>
      <c r="DR9" s="273">
        <v>3956423.8199999994</v>
      </c>
      <c r="DS9" s="273">
        <v>5532690.96</v>
      </c>
      <c r="DT9" s="273">
        <v>2457774.1399999997</v>
      </c>
      <c r="DU9" s="273">
        <v>561009594.28999996</v>
      </c>
      <c r="DV9" s="273">
        <v>6783491.209999999</v>
      </c>
      <c r="DW9" s="273">
        <v>6038998.0799999991</v>
      </c>
      <c r="DX9" s="273">
        <v>26227872.330000002</v>
      </c>
      <c r="DY9" s="273">
        <v>13280736.9</v>
      </c>
      <c r="DZ9" s="273">
        <v>12137895.859999999</v>
      </c>
      <c r="EA9" s="273">
        <v>16366542.34</v>
      </c>
      <c r="EB9" s="273">
        <v>4786096.4999999991</v>
      </c>
      <c r="EC9" s="273">
        <v>15309043.390000001</v>
      </c>
      <c r="ED9" s="273">
        <v>90967535.279999986</v>
      </c>
      <c r="EE9" s="273">
        <v>77770062.989999995</v>
      </c>
      <c r="EF9" s="273">
        <v>5474569.6999999993</v>
      </c>
      <c r="EG9" s="273">
        <v>6476375.5099999988</v>
      </c>
      <c r="EH9" s="273">
        <v>7707569.5300000003</v>
      </c>
      <c r="EI9" s="273">
        <v>8889798.4100000001</v>
      </c>
      <c r="EJ9" s="273">
        <v>23864579.23</v>
      </c>
      <c r="EK9" s="273">
        <v>6186993.5099999998</v>
      </c>
      <c r="EL9" s="273">
        <v>7893345.1399999997</v>
      </c>
      <c r="EM9" s="273">
        <v>347808229.21999997</v>
      </c>
      <c r="EN9" s="273">
        <v>7593403.96</v>
      </c>
      <c r="EO9" s="273">
        <v>4481188.0199999996</v>
      </c>
      <c r="EP9" s="273">
        <v>8574114.3300000001</v>
      </c>
      <c r="EQ9" s="273">
        <v>3263749.81</v>
      </c>
      <c r="ER9" s="273">
        <v>3392770.3200000003</v>
      </c>
      <c r="ES9" s="273">
        <v>8021440.21</v>
      </c>
      <c r="ET9" s="273">
        <v>20924990.409999996</v>
      </c>
      <c r="EU9" s="273">
        <v>3734795.3400000003</v>
      </c>
      <c r="EV9" s="273">
        <v>120941110.69000001</v>
      </c>
      <c r="EW9" s="273">
        <v>2147135.58</v>
      </c>
      <c r="EX9" s="273">
        <v>4480126.2399999993</v>
      </c>
      <c r="EY9" s="273">
        <v>6292801.0699999994</v>
      </c>
      <c r="EZ9" s="273">
        <v>9246972.2699999996</v>
      </c>
      <c r="FA9" s="273">
        <v>17477228.25</v>
      </c>
      <c r="FB9" s="273">
        <v>7994702.6699999999</v>
      </c>
      <c r="FC9" s="273">
        <v>6934221.6800000006</v>
      </c>
      <c r="FD9" s="273">
        <v>4320688.7699999996</v>
      </c>
      <c r="FE9" s="273">
        <v>2272011.5700000003</v>
      </c>
      <c r="FF9" s="273">
        <v>5621899.0999999996</v>
      </c>
      <c r="FG9" s="273">
        <v>1358891.3800000001</v>
      </c>
      <c r="FH9" s="273">
        <v>121324021.60999998</v>
      </c>
      <c r="FI9" s="273">
        <v>4449579.47</v>
      </c>
      <c r="FJ9" s="273">
        <v>5859612.8099999996</v>
      </c>
      <c r="FK9" s="273">
        <v>7921126.25</v>
      </c>
      <c r="FL9" s="273">
        <v>12448436.989999998</v>
      </c>
      <c r="FM9" s="273">
        <v>6088577.7999999998</v>
      </c>
      <c r="FN9" s="273">
        <v>1997255.4600000002</v>
      </c>
      <c r="FO9" s="273">
        <v>614209.09</v>
      </c>
      <c r="FP9" s="273">
        <v>378291860.13999999</v>
      </c>
      <c r="FQ9" s="273">
        <v>11198317.289999999</v>
      </c>
      <c r="FR9" s="273">
        <v>12922937.84</v>
      </c>
      <c r="FS9" s="273">
        <v>8361880.0099999998</v>
      </c>
      <c r="FT9" s="273">
        <v>10917313.68</v>
      </c>
      <c r="FU9" s="273">
        <v>6953707.1500000004</v>
      </c>
      <c r="FV9" s="273">
        <v>18057581.800000001</v>
      </c>
      <c r="FW9" s="273">
        <v>8670928.8300000001</v>
      </c>
      <c r="FX9" s="273">
        <v>5577964.7199999997</v>
      </c>
      <c r="FY9" s="273">
        <v>9853026.7199999988</v>
      </c>
      <c r="FZ9" s="273">
        <v>14804359.5</v>
      </c>
      <c r="GA9" s="273">
        <v>5242663.41</v>
      </c>
      <c r="GB9" s="273">
        <v>2429577.7200000002</v>
      </c>
      <c r="GC9" s="273">
        <v>977389</v>
      </c>
      <c r="GD9" s="273">
        <v>158648575.31</v>
      </c>
      <c r="GE9" s="273">
        <v>4568199.5399999991</v>
      </c>
      <c r="GF9" s="273">
        <v>4339914.76</v>
      </c>
      <c r="GG9" s="273">
        <v>35803938.359999999</v>
      </c>
      <c r="GH9" s="273">
        <v>9343321.3800000008</v>
      </c>
      <c r="GI9" s="273">
        <v>7235171.4800000004</v>
      </c>
      <c r="GJ9" s="273">
        <v>6864114.6600000001</v>
      </c>
      <c r="GK9" s="273">
        <v>32065093.550000004</v>
      </c>
      <c r="GL9" s="273">
        <v>3168671.07</v>
      </c>
      <c r="GM9" s="273">
        <v>1969077.72</v>
      </c>
      <c r="GN9" s="273">
        <v>987045</v>
      </c>
      <c r="GO9" s="273">
        <v>1357026.5</v>
      </c>
      <c r="GP9" s="273">
        <v>122931375.84999999</v>
      </c>
      <c r="GQ9" s="273">
        <v>35856805.230000004</v>
      </c>
      <c r="GR9" s="273">
        <v>5810780.4099999992</v>
      </c>
      <c r="GS9" s="273">
        <v>33039572.760000002</v>
      </c>
      <c r="GT9" s="273">
        <v>3717080.79</v>
      </c>
      <c r="GU9" s="273">
        <v>6268915.1500000004</v>
      </c>
      <c r="GV9" s="273">
        <v>7654026.3600000003</v>
      </c>
      <c r="GW9" s="273">
        <v>3386936.67</v>
      </c>
      <c r="GX9" s="273">
        <v>124138050.15000001</v>
      </c>
      <c r="GY9" s="273">
        <v>13500676.540000001</v>
      </c>
      <c r="GZ9" s="273">
        <v>10697433.119999999</v>
      </c>
      <c r="HA9" s="273">
        <v>6682266.6400000006</v>
      </c>
      <c r="HB9" s="273">
        <v>330007151.22000003</v>
      </c>
      <c r="HC9" s="273">
        <v>33745461.390000001</v>
      </c>
      <c r="HD9" s="273">
        <v>15646426.110000001</v>
      </c>
      <c r="HE9" s="273">
        <v>7683546.1999999993</v>
      </c>
      <c r="HF9" s="273">
        <v>9331319.0999999996</v>
      </c>
      <c r="HG9" s="273">
        <v>33766327.969999999</v>
      </c>
      <c r="HH9" s="273">
        <v>1677842.4499999997</v>
      </c>
      <c r="HI9" s="273">
        <v>62222803.020000003</v>
      </c>
      <c r="HJ9" s="273">
        <v>3320692.02</v>
      </c>
      <c r="HK9" s="273">
        <v>4236104.76</v>
      </c>
      <c r="HL9" s="273">
        <v>2767531.19</v>
      </c>
      <c r="HM9" s="273">
        <v>3166911.04</v>
      </c>
      <c r="HN9" s="273">
        <v>6526861.8900000006</v>
      </c>
      <c r="HO9" s="273">
        <v>3782824.25</v>
      </c>
      <c r="HP9" s="273">
        <v>873140.57</v>
      </c>
      <c r="HQ9" s="273">
        <v>168425837.62</v>
      </c>
      <c r="HR9" s="273">
        <v>34569839.399999999</v>
      </c>
      <c r="HS9" s="273">
        <v>6876522</v>
      </c>
      <c r="HT9" s="273">
        <v>4868429.8499999996</v>
      </c>
      <c r="HU9" s="273">
        <v>4894923.63</v>
      </c>
      <c r="HV9" s="273">
        <v>3410008.74</v>
      </c>
      <c r="HW9" s="273">
        <v>7531483.0999999996</v>
      </c>
      <c r="HX9" s="273">
        <v>6311416.5000000009</v>
      </c>
      <c r="HY9" s="273">
        <v>5770288.3300000001</v>
      </c>
      <c r="HZ9" s="273">
        <v>5753341.5800000001</v>
      </c>
      <c r="IA9" s="273">
        <v>4149645.91</v>
      </c>
      <c r="IB9" s="273">
        <v>5430558.6999999993</v>
      </c>
      <c r="IC9" s="273">
        <v>1524395.46</v>
      </c>
      <c r="ID9" s="273">
        <v>7507401.0100000007</v>
      </c>
      <c r="IE9" s="273">
        <v>4182394.4</v>
      </c>
      <c r="IF9" s="273">
        <v>4742935.99</v>
      </c>
      <c r="IG9" s="273">
        <v>214010071.83000001</v>
      </c>
      <c r="IH9" s="273">
        <v>60288260.07</v>
      </c>
      <c r="II9" s="273">
        <v>5036030.2699999996</v>
      </c>
      <c r="IJ9" s="273">
        <v>12270802.42</v>
      </c>
      <c r="IK9" s="273">
        <v>22642798.48</v>
      </c>
      <c r="IL9" s="273">
        <v>8604486.1000000015</v>
      </c>
      <c r="IM9" s="273">
        <v>3364476.0900000003</v>
      </c>
      <c r="IN9" s="273">
        <v>2196254.16</v>
      </c>
      <c r="IO9" s="273">
        <v>1781823.48</v>
      </c>
      <c r="IP9" s="273">
        <v>2693572.34</v>
      </c>
      <c r="IQ9" s="273">
        <v>3717888.5300000003</v>
      </c>
      <c r="IR9" s="273">
        <v>287889751.56000006</v>
      </c>
      <c r="IS9" s="273">
        <v>73805937</v>
      </c>
      <c r="IT9" s="273">
        <v>4451385.4800000004</v>
      </c>
      <c r="IU9" s="273">
        <v>3440058.19</v>
      </c>
      <c r="IV9" s="273">
        <v>4591989.93</v>
      </c>
      <c r="IW9" s="273">
        <v>2603264.89</v>
      </c>
      <c r="IX9" s="273">
        <v>4388029.01</v>
      </c>
      <c r="IY9" s="273">
        <v>1829138.6900000002</v>
      </c>
      <c r="IZ9" s="273">
        <v>7104591.1399999997</v>
      </c>
      <c r="JA9" s="273">
        <v>11365145.73</v>
      </c>
      <c r="JB9" s="273">
        <v>5265808</v>
      </c>
      <c r="JC9" s="273">
        <v>3362338.0599999996</v>
      </c>
      <c r="JD9" s="273">
        <v>134740602.61000001</v>
      </c>
      <c r="JE9" s="273">
        <v>43176766.629999995</v>
      </c>
      <c r="JF9" s="273">
        <v>4882738.0600000005</v>
      </c>
      <c r="JG9" s="273">
        <v>2466749.8600000003</v>
      </c>
      <c r="JH9" s="273">
        <v>4790496.8</v>
      </c>
      <c r="JI9" s="273">
        <v>4343244.53</v>
      </c>
      <c r="JJ9" s="273">
        <v>108252546.39999999</v>
      </c>
      <c r="JK9" s="273">
        <v>7138702.5</v>
      </c>
      <c r="JL9" s="273">
        <v>11029817.059999999</v>
      </c>
      <c r="JM9" s="273">
        <v>21055152.079999998</v>
      </c>
      <c r="JN9" s="273">
        <v>5726667.04</v>
      </c>
      <c r="JO9" s="273">
        <v>21142181.400000002</v>
      </c>
      <c r="JP9" s="273">
        <v>4320734.8100000005</v>
      </c>
      <c r="JQ9" s="273">
        <v>196918936.66000003</v>
      </c>
      <c r="JR9" s="273">
        <v>7113778.7700000005</v>
      </c>
      <c r="JS9" s="273">
        <v>3596198.77</v>
      </c>
      <c r="JT9" s="273">
        <v>17994342</v>
      </c>
      <c r="JU9" s="273">
        <v>21039115.580000002</v>
      </c>
      <c r="JV9" s="273">
        <v>18841669.130000003</v>
      </c>
      <c r="JW9" s="273">
        <v>5639657.8099999996</v>
      </c>
      <c r="JX9" s="273">
        <v>4494858.32</v>
      </c>
      <c r="JY9" s="273">
        <v>261179378.27000001</v>
      </c>
      <c r="JZ9" s="273">
        <v>71721557.50999999</v>
      </c>
      <c r="KA9" s="273">
        <v>6735518.1500000004</v>
      </c>
      <c r="KB9" s="273">
        <v>2156321.16</v>
      </c>
      <c r="KC9" s="273">
        <v>12108729.189999999</v>
      </c>
      <c r="KD9" s="273">
        <v>2672111.7400000002</v>
      </c>
      <c r="KE9" s="273">
        <v>40109804.480000004</v>
      </c>
      <c r="KF9" s="273">
        <v>6988502.7299999995</v>
      </c>
      <c r="KG9" s="273">
        <v>4186345.24</v>
      </c>
      <c r="KH9" s="273">
        <v>18580555.800000001</v>
      </c>
      <c r="KI9" s="273">
        <v>7830757.3199999994</v>
      </c>
      <c r="KJ9" s="273">
        <v>14028703.100000001</v>
      </c>
      <c r="KK9" s="273">
        <v>3588769.24</v>
      </c>
      <c r="KL9" s="273">
        <v>758112.78</v>
      </c>
      <c r="KM9" s="273">
        <v>4354593.3499999996</v>
      </c>
      <c r="KN9" s="273">
        <v>306121364.94999993</v>
      </c>
      <c r="KO9" s="273">
        <v>15962885.609999999</v>
      </c>
      <c r="KP9" s="273">
        <v>7960263.2599999998</v>
      </c>
      <c r="KQ9" s="273">
        <v>9898809.4499999993</v>
      </c>
      <c r="KR9" s="273">
        <v>21213504.420000002</v>
      </c>
      <c r="KS9" s="273">
        <v>5016025.1900000004</v>
      </c>
      <c r="KT9" s="273">
        <v>26524137.170000002</v>
      </c>
      <c r="KU9" s="273">
        <v>6823615.3100000015</v>
      </c>
      <c r="KV9" s="273">
        <v>8620962.3399999999</v>
      </c>
      <c r="KW9" s="273">
        <v>95980090.079999998</v>
      </c>
      <c r="KX9" s="273">
        <v>9006484.8699999992</v>
      </c>
      <c r="KY9" s="273">
        <v>7295482.4099999992</v>
      </c>
      <c r="KZ9" s="273">
        <v>24279497.5</v>
      </c>
      <c r="LA9" s="273">
        <v>3740604.8000000003</v>
      </c>
      <c r="LB9" s="273">
        <v>11505877.33</v>
      </c>
      <c r="LC9" s="273">
        <v>144913987.97999999</v>
      </c>
      <c r="LD9" s="273">
        <v>13682345.98</v>
      </c>
      <c r="LE9" s="273">
        <v>609825550.73000002</v>
      </c>
      <c r="LF9" s="273">
        <v>43537329.520000003</v>
      </c>
      <c r="LG9" s="273">
        <v>69906599.710000008</v>
      </c>
      <c r="LH9" s="273">
        <v>78013718.75999999</v>
      </c>
      <c r="LI9" s="273">
        <v>15918014.16</v>
      </c>
      <c r="LJ9" s="273">
        <v>8406290.8399999999</v>
      </c>
      <c r="LK9" s="273">
        <v>3526837.05</v>
      </c>
      <c r="LL9" s="273">
        <v>6538327.9800000004</v>
      </c>
      <c r="LM9" s="273">
        <v>12095943.25</v>
      </c>
      <c r="LN9" s="273">
        <v>11574372.359999999</v>
      </c>
      <c r="LO9" s="273">
        <v>1203623.47</v>
      </c>
      <c r="LP9" s="273">
        <v>94254698.810000002</v>
      </c>
      <c r="LQ9" s="273">
        <v>16729296.01</v>
      </c>
      <c r="LR9" s="273">
        <v>7174036.75</v>
      </c>
      <c r="LS9" s="273">
        <v>187473134.09</v>
      </c>
      <c r="LT9" s="273">
        <v>58922642.340000004</v>
      </c>
      <c r="LU9" s="273">
        <v>337903744.68999994</v>
      </c>
      <c r="LV9" s="273">
        <v>52263421.75</v>
      </c>
      <c r="LW9" s="273">
        <v>40049771.579999998</v>
      </c>
      <c r="LX9" s="273">
        <v>20175954.519999996</v>
      </c>
      <c r="LY9" s="273">
        <v>24404616.850000001</v>
      </c>
      <c r="LZ9" s="273">
        <v>25350393.629999999</v>
      </c>
      <c r="MA9" s="273">
        <v>31923356.120000001</v>
      </c>
      <c r="MB9" s="273">
        <v>43527202.480000004</v>
      </c>
      <c r="MC9" s="273">
        <v>27097436.980000004</v>
      </c>
      <c r="MD9" s="273">
        <v>5258593.6500000004</v>
      </c>
      <c r="ME9" s="273">
        <v>326922488.87</v>
      </c>
      <c r="MF9" s="273">
        <v>7559658.0499999998</v>
      </c>
      <c r="MG9" s="273">
        <v>5249452.96</v>
      </c>
      <c r="MH9" s="273">
        <v>2831804.2800000003</v>
      </c>
      <c r="MI9" s="273">
        <v>3245417</v>
      </c>
      <c r="MJ9" s="273">
        <v>6159805.3300000001</v>
      </c>
      <c r="MK9" s="273">
        <v>6096546.6799999997</v>
      </c>
      <c r="ML9" s="273">
        <v>6938037.7199999997</v>
      </c>
      <c r="MM9" s="273">
        <v>6751589.04</v>
      </c>
      <c r="MN9" s="273">
        <v>2527003.1</v>
      </c>
      <c r="MO9" s="273">
        <v>5074686.6100000003</v>
      </c>
      <c r="MP9" s="273">
        <v>4791058.9000000004</v>
      </c>
      <c r="MQ9" s="273">
        <v>142449277.87</v>
      </c>
      <c r="MR9" s="273">
        <v>3063670.81</v>
      </c>
      <c r="MS9" s="273">
        <v>10276805.32</v>
      </c>
      <c r="MT9" s="273">
        <v>6220059.5900000008</v>
      </c>
      <c r="MU9" s="273">
        <v>5523123.5800000001</v>
      </c>
      <c r="MV9" s="273">
        <v>18255158.189999998</v>
      </c>
      <c r="MW9" s="273">
        <v>24101932.000000004</v>
      </c>
      <c r="MX9" s="273">
        <v>9864478.2300000004</v>
      </c>
      <c r="MY9" s="273">
        <v>4622169.29</v>
      </c>
      <c r="MZ9" s="273">
        <v>1649659.5499999998</v>
      </c>
      <c r="NA9" s="273">
        <v>1707051.83</v>
      </c>
      <c r="NB9" s="273">
        <v>353242800.65999997</v>
      </c>
      <c r="NC9" s="273">
        <v>14291070.85</v>
      </c>
      <c r="ND9" s="273">
        <v>1638597.97</v>
      </c>
      <c r="NE9" s="273">
        <v>29348719.710000001</v>
      </c>
      <c r="NF9" s="273">
        <v>2228571.9</v>
      </c>
      <c r="NG9" s="273">
        <v>8683814.1699999999</v>
      </c>
      <c r="NH9" s="273">
        <v>40268967.479999997</v>
      </c>
      <c r="NI9" s="273">
        <v>7217527.6699999999</v>
      </c>
      <c r="NJ9" s="273">
        <v>650287.41</v>
      </c>
      <c r="NK9" s="273">
        <v>3741308.2199999997</v>
      </c>
      <c r="NL9" s="273">
        <v>3182920.0399999996</v>
      </c>
      <c r="NM9" s="273">
        <v>4103627.4</v>
      </c>
      <c r="NN9" s="273">
        <v>92280394.480000019</v>
      </c>
      <c r="NO9" s="273">
        <v>4702084.34</v>
      </c>
      <c r="NP9" s="273">
        <v>4883393.18</v>
      </c>
      <c r="NQ9" s="273">
        <v>4686629.42</v>
      </c>
      <c r="NR9" s="273">
        <v>9263607.3300000001</v>
      </c>
      <c r="NS9" s="273">
        <v>389558</v>
      </c>
      <c r="NT9" s="273">
        <v>898170.59000000008</v>
      </c>
      <c r="NU9" s="273">
        <v>207237121.04999998</v>
      </c>
      <c r="NV9" s="273">
        <v>27133345.810000002</v>
      </c>
      <c r="NW9" s="273">
        <v>3560742.4</v>
      </c>
      <c r="NX9" s="273">
        <v>2280192.61</v>
      </c>
      <c r="NY9" s="273">
        <v>3711880.8</v>
      </c>
      <c r="NZ9" s="273">
        <v>3262287.71</v>
      </c>
      <c r="OA9" s="273">
        <v>3056160.63</v>
      </c>
      <c r="OB9" s="273">
        <v>164592639.16</v>
      </c>
      <c r="OC9" s="273">
        <v>7417249.2299999995</v>
      </c>
      <c r="OD9" s="273">
        <v>3181973.87</v>
      </c>
      <c r="OE9" s="273">
        <v>29315407.57</v>
      </c>
      <c r="OF9" s="273">
        <v>9671997.6500000004</v>
      </c>
      <c r="OG9" s="273">
        <v>5432446.4100000001</v>
      </c>
      <c r="OH9" s="273">
        <v>348546.29999999981</v>
      </c>
      <c r="OI9" s="273">
        <v>2078386.47</v>
      </c>
      <c r="OJ9" s="273">
        <v>771773</v>
      </c>
      <c r="OK9" s="273">
        <v>115212943.19</v>
      </c>
      <c r="OL9" s="273">
        <v>22323619.77</v>
      </c>
      <c r="OM9" s="273">
        <v>65412942.789999999</v>
      </c>
      <c r="ON9" s="273">
        <v>5211632.7</v>
      </c>
      <c r="OO9" s="273">
        <v>4007793.24</v>
      </c>
      <c r="OP9" s="273">
        <v>736198.35000000009</v>
      </c>
      <c r="OQ9" s="273">
        <v>104464236.28</v>
      </c>
      <c r="OR9" s="273">
        <v>3171342.4499999997</v>
      </c>
      <c r="OS9" s="273">
        <v>4119966.5200000005</v>
      </c>
      <c r="OT9" s="273">
        <v>4448581.1800000006</v>
      </c>
      <c r="OU9" s="273">
        <v>11036943.699999999</v>
      </c>
      <c r="OV9" s="273">
        <v>38447263.299999997</v>
      </c>
      <c r="OW9" s="273">
        <v>2595290.46</v>
      </c>
      <c r="OX9" s="273">
        <v>1376363.1</v>
      </c>
      <c r="OY9" s="273">
        <v>2463399.21</v>
      </c>
      <c r="OZ9" s="273">
        <v>138180402.88</v>
      </c>
      <c r="PA9" s="273">
        <v>4239733.99</v>
      </c>
      <c r="PB9" s="273">
        <v>42176956.740000002</v>
      </c>
      <c r="PC9" s="273">
        <v>4256703.1000000006</v>
      </c>
      <c r="PD9" s="273">
        <v>22133070.500000004</v>
      </c>
      <c r="PE9" s="273">
        <v>22665236.129999999</v>
      </c>
      <c r="PF9" s="273">
        <v>4908061.97</v>
      </c>
      <c r="PG9" s="273">
        <v>4319146.7400000012</v>
      </c>
      <c r="PH9" s="273">
        <v>14968936.16</v>
      </c>
      <c r="PI9" s="273">
        <v>8224325.9899999993</v>
      </c>
      <c r="PJ9" s="273">
        <v>15427774.5</v>
      </c>
      <c r="PK9" s="273">
        <v>25889765.959999997</v>
      </c>
      <c r="PL9" s="273">
        <v>5468224.0599999996</v>
      </c>
      <c r="PM9" s="273">
        <v>49270986.919999994</v>
      </c>
      <c r="PN9" s="273">
        <v>5173457.66</v>
      </c>
      <c r="PO9" s="273">
        <v>1909111.76</v>
      </c>
      <c r="PP9" s="273">
        <v>1221711.8999999999</v>
      </c>
      <c r="PQ9" s="273">
        <v>2023846.95</v>
      </c>
      <c r="PR9" s="273">
        <v>357695305.84999996</v>
      </c>
      <c r="PS9" s="273">
        <v>6622614.04</v>
      </c>
      <c r="PT9" s="273">
        <v>4998503.82</v>
      </c>
      <c r="PU9" s="273">
        <v>8822239.1300000008</v>
      </c>
      <c r="PV9" s="273">
        <v>83253235.060000002</v>
      </c>
      <c r="PW9" s="273">
        <v>4361135.0900000008</v>
      </c>
      <c r="PX9" s="273">
        <v>16882764.719999999</v>
      </c>
      <c r="PY9" s="273">
        <v>4792908.62</v>
      </c>
      <c r="PZ9" s="273">
        <v>32292359.160000008</v>
      </c>
      <c r="QA9" s="273">
        <v>3242283.6</v>
      </c>
      <c r="QB9" s="273">
        <v>32857737.43</v>
      </c>
      <c r="QC9" s="273">
        <v>5303442.18</v>
      </c>
      <c r="QD9" s="273">
        <v>15205387.540000001</v>
      </c>
      <c r="QE9" s="273">
        <v>8639875.1699999999</v>
      </c>
      <c r="QF9" s="273">
        <v>9772410.7400000002</v>
      </c>
      <c r="QG9" s="273">
        <v>16341439.620000001</v>
      </c>
      <c r="QH9" s="273">
        <v>9186597.5100000016</v>
      </c>
      <c r="QI9" s="273">
        <v>3398187.66</v>
      </c>
      <c r="QJ9" s="273">
        <v>1950475.5000000002</v>
      </c>
      <c r="QK9" s="273">
        <v>20244545.190000001</v>
      </c>
      <c r="QL9" s="273">
        <v>29312032.32</v>
      </c>
      <c r="QM9" s="273">
        <v>2652299.6999999997</v>
      </c>
      <c r="QN9" s="273">
        <v>997396.5</v>
      </c>
      <c r="QO9" s="273">
        <v>1559684.5</v>
      </c>
      <c r="QP9" s="273">
        <v>1677372.92</v>
      </c>
      <c r="QQ9" s="273"/>
      <c r="QR9" s="273">
        <v>211054115.56</v>
      </c>
      <c r="QS9" s="273">
        <v>4509669.540000001</v>
      </c>
      <c r="QT9" s="273">
        <v>34365938.969999999</v>
      </c>
      <c r="QU9" s="273">
        <v>7581345.5399999991</v>
      </c>
      <c r="QV9" s="273">
        <v>7861687.7700000005</v>
      </c>
      <c r="QW9" s="273">
        <v>31338823.640000004</v>
      </c>
      <c r="QX9" s="273">
        <v>5796886.4500000002</v>
      </c>
      <c r="QY9" s="273">
        <v>12465150.969999999</v>
      </c>
      <c r="QZ9" s="273">
        <v>33607672.520000003</v>
      </c>
      <c r="RA9" s="273">
        <v>4075631.61</v>
      </c>
      <c r="RB9" s="273">
        <v>3389032.44</v>
      </c>
      <c r="RC9" s="273">
        <v>1839752</v>
      </c>
      <c r="RD9" s="273">
        <v>1174152.76</v>
      </c>
      <c r="RE9" s="273">
        <v>457061606.13</v>
      </c>
      <c r="RF9" s="273">
        <v>28916006.129999999</v>
      </c>
      <c r="RG9" s="273">
        <v>19265188</v>
      </c>
      <c r="RH9" s="273">
        <v>13442905.470000001</v>
      </c>
      <c r="RI9" s="273">
        <v>5977151.6999999993</v>
      </c>
      <c r="RJ9" s="273">
        <v>15832335.200000001</v>
      </c>
      <c r="RK9" s="273">
        <v>26554635.409999996</v>
      </c>
      <c r="RL9" s="273">
        <v>4025165.22</v>
      </c>
      <c r="RM9" s="273">
        <v>13636142.16</v>
      </c>
      <c r="RN9" s="273">
        <v>24846068.570000004</v>
      </c>
      <c r="RO9" s="273">
        <v>33997792.779999994</v>
      </c>
      <c r="RP9" s="273">
        <v>4886872.4700000007</v>
      </c>
      <c r="RQ9" s="273">
        <v>2925487.2399999998</v>
      </c>
      <c r="RR9" s="273">
        <v>6953586.2000000002</v>
      </c>
      <c r="RS9" s="273">
        <v>4413433.1800000006</v>
      </c>
      <c r="RT9" s="273">
        <v>6577851.6099999994</v>
      </c>
      <c r="RU9" s="273">
        <v>4973173.3999999994</v>
      </c>
      <c r="RV9" s="273">
        <v>2355544.5799999996</v>
      </c>
      <c r="RW9" s="273">
        <v>1758592.66</v>
      </c>
      <c r="RX9" s="273">
        <v>2423918.5099999998</v>
      </c>
      <c r="RY9" s="273">
        <v>140950089.11999997</v>
      </c>
      <c r="RZ9" s="273">
        <v>2538111.2399999998</v>
      </c>
      <c r="SA9" s="273">
        <v>6925386.0299999993</v>
      </c>
      <c r="SB9" s="273">
        <v>3252966.0299999993</v>
      </c>
      <c r="SC9" s="273">
        <v>2626343</v>
      </c>
      <c r="SD9" s="273">
        <v>3089789.45</v>
      </c>
      <c r="SE9" s="273">
        <v>5569830.3099999996</v>
      </c>
      <c r="SF9" s="273">
        <v>18382245.800000001</v>
      </c>
      <c r="SG9" s="273">
        <v>3767098.14</v>
      </c>
      <c r="SH9" s="273">
        <v>3182839.11</v>
      </c>
      <c r="SI9" s="273">
        <v>3223002.81</v>
      </c>
      <c r="SJ9" s="273">
        <v>15442657.640000001</v>
      </c>
      <c r="SK9" s="273">
        <v>4002327.47</v>
      </c>
      <c r="SL9" s="273">
        <v>2579425.29</v>
      </c>
      <c r="SM9" s="273">
        <v>124775486.33000001</v>
      </c>
      <c r="SN9" s="273">
        <v>10900689.84</v>
      </c>
      <c r="SO9" s="273">
        <v>5198523.57</v>
      </c>
      <c r="SP9" s="273">
        <v>4399486.21</v>
      </c>
      <c r="SQ9" s="273">
        <v>1950798.3599999999</v>
      </c>
      <c r="SR9" s="273">
        <v>15477356.960000001</v>
      </c>
      <c r="SS9" s="273">
        <v>4946921.24</v>
      </c>
      <c r="ST9" s="273">
        <v>13748918.989999998</v>
      </c>
      <c r="SU9" s="273">
        <v>4685212.99</v>
      </c>
      <c r="SV9" s="273">
        <v>5185901.59</v>
      </c>
      <c r="SW9" s="273">
        <v>26149713.790000003</v>
      </c>
      <c r="SX9" s="273">
        <v>1103444.4200000002</v>
      </c>
      <c r="SY9" s="273">
        <v>56249972.760000005</v>
      </c>
      <c r="SZ9" s="273">
        <v>4505025.459999999</v>
      </c>
      <c r="TA9" s="273">
        <v>4286557.4099999992</v>
      </c>
      <c r="TB9" s="273">
        <v>17730520.130000003</v>
      </c>
      <c r="TC9" s="273">
        <v>4978247.4400000004</v>
      </c>
      <c r="TD9" s="273">
        <v>6122835.5200000005</v>
      </c>
      <c r="TE9" s="273">
        <v>4587148.95</v>
      </c>
      <c r="TF9" s="273">
        <v>2132494.02</v>
      </c>
      <c r="TG9" s="273">
        <v>395406363.49000007</v>
      </c>
      <c r="TH9" s="273">
        <v>3089892.42</v>
      </c>
      <c r="TI9" s="273">
        <v>3894647.79</v>
      </c>
      <c r="TJ9" s="273">
        <v>13715061.16</v>
      </c>
      <c r="TK9" s="273">
        <v>13476321.84</v>
      </c>
      <c r="TL9" s="273">
        <v>8849487.9399999995</v>
      </c>
      <c r="TM9" s="273">
        <v>1742640.67</v>
      </c>
      <c r="TN9" s="273">
        <v>37543438.829999998</v>
      </c>
      <c r="TO9" s="273">
        <v>4144859.52</v>
      </c>
      <c r="TP9" s="273">
        <v>14616005.76</v>
      </c>
      <c r="TQ9" s="273">
        <v>12053412.119999999</v>
      </c>
      <c r="TR9" s="273">
        <v>3381803.7499999995</v>
      </c>
      <c r="TS9" s="273">
        <v>2420390.0799999996</v>
      </c>
      <c r="TT9" s="273">
        <v>7241861.2300000004</v>
      </c>
      <c r="TU9" s="273">
        <v>4140324.61</v>
      </c>
      <c r="TV9" s="273">
        <v>3770904.08</v>
      </c>
      <c r="TW9" s="273">
        <v>66581109.690000013</v>
      </c>
      <c r="TX9" s="273">
        <v>4469091.26</v>
      </c>
      <c r="TY9" s="273">
        <v>148961190.27000001</v>
      </c>
      <c r="TZ9" s="273">
        <v>15901718</v>
      </c>
      <c r="UA9" s="273">
        <v>3986649.64</v>
      </c>
      <c r="UB9" s="273">
        <v>6037254.1899999995</v>
      </c>
      <c r="UC9" s="273">
        <v>72203085.920000002</v>
      </c>
      <c r="UD9" s="273">
        <v>2130716.58</v>
      </c>
      <c r="UE9" s="273">
        <v>1434554.3</v>
      </c>
      <c r="UF9" s="273">
        <v>1788361.7799999998</v>
      </c>
      <c r="UG9" s="273">
        <v>2308621.83</v>
      </c>
      <c r="UH9" s="273">
        <v>74808325.399999991</v>
      </c>
      <c r="UI9" s="273">
        <v>8272857.7599999998</v>
      </c>
      <c r="UJ9" s="273">
        <v>6518951.580000001</v>
      </c>
      <c r="UK9" s="273">
        <v>9093279.3599999994</v>
      </c>
      <c r="UL9" s="273">
        <v>4896735.05</v>
      </c>
      <c r="UM9" s="273">
        <v>4107949.87</v>
      </c>
      <c r="UN9" s="273">
        <v>539152808.49000001</v>
      </c>
      <c r="UO9" s="273">
        <v>6187658.3999999994</v>
      </c>
      <c r="UP9" s="273">
        <v>6652855.4899999993</v>
      </c>
      <c r="UQ9" s="273">
        <v>63998014.32</v>
      </c>
      <c r="UR9" s="273">
        <v>1992895</v>
      </c>
      <c r="US9" s="273">
        <v>4271002.99</v>
      </c>
      <c r="UT9" s="273">
        <v>23096449.909999996</v>
      </c>
      <c r="UU9" s="273">
        <v>3427258.67</v>
      </c>
      <c r="UV9" s="273">
        <v>3390107.8200000003</v>
      </c>
      <c r="UW9" s="273">
        <v>6134006.7000000002</v>
      </c>
      <c r="UX9" s="273">
        <v>7035439.5300000003</v>
      </c>
      <c r="UY9" s="273">
        <v>20431581.059999999</v>
      </c>
      <c r="UZ9" s="273">
        <v>5131513.5</v>
      </c>
      <c r="VA9" s="273">
        <v>16028988.84</v>
      </c>
      <c r="VB9" s="273">
        <v>3970618.9799999995</v>
      </c>
      <c r="VC9" s="273">
        <v>2366965.85</v>
      </c>
      <c r="VD9" s="273">
        <v>1563924.4</v>
      </c>
      <c r="VE9" s="273">
        <v>3098067.5100000002</v>
      </c>
      <c r="VF9" s="273">
        <v>31476139.129999999</v>
      </c>
      <c r="VG9" s="273">
        <v>1982422.7799999998</v>
      </c>
      <c r="VH9" s="273">
        <v>1430397.5699999998</v>
      </c>
      <c r="VI9" s="273">
        <v>796597.22</v>
      </c>
      <c r="VJ9" s="273">
        <v>176486962.01000002</v>
      </c>
      <c r="VK9" s="273">
        <v>7334265.5</v>
      </c>
      <c r="VL9" s="273">
        <v>6884770.0800000001</v>
      </c>
      <c r="VM9" s="273">
        <v>11386006.75</v>
      </c>
      <c r="VN9" s="273">
        <v>15457328.6</v>
      </c>
      <c r="VO9" s="273">
        <v>24101729.559999999</v>
      </c>
      <c r="VP9" s="273">
        <v>7554048.5700000003</v>
      </c>
      <c r="VQ9" s="273">
        <v>5748766.2000000002</v>
      </c>
      <c r="VR9" s="273">
        <v>2425585.54</v>
      </c>
      <c r="VS9" s="273">
        <v>52095011.219999999</v>
      </c>
      <c r="VT9" s="273">
        <v>4834158.4200000009</v>
      </c>
      <c r="VU9" s="273">
        <v>12838439.82</v>
      </c>
      <c r="VV9" s="273">
        <v>5177200.79</v>
      </c>
      <c r="VW9" s="273">
        <v>2968548.63</v>
      </c>
      <c r="VX9" s="273">
        <v>3553709.16</v>
      </c>
      <c r="VY9" s="273">
        <v>971297670.72000003</v>
      </c>
      <c r="VZ9" s="273">
        <v>12979945.380000001</v>
      </c>
      <c r="WA9" s="273">
        <v>4901438.7699999996</v>
      </c>
      <c r="WB9" s="273">
        <v>4378506.3600000003</v>
      </c>
      <c r="WC9" s="273">
        <v>4227157.3099999996</v>
      </c>
      <c r="WD9" s="273">
        <v>6198062.9300000006</v>
      </c>
      <c r="WE9" s="273">
        <v>10340633.279999999</v>
      </c>
      <c r="WF9" s="273">
        <v>11598669.029999999</v>
      </c>
      <c r="WG9" s="273">
        <v>8487564.0999999996</v>
      </c>
      <c r="WH9" s="273">
        <v>9444373.25</v>
      </c>
      <c r="WI9" s="273">
        <v>6732204</v>
      </c>
      <c r="WJ9" s="273">
        <v>29257074.710000001</v>
      </c>
      <c r="WK9" s="273">
        <v>8230896.9000000004</v>
      </c>
      <c r="WL9" s="273">
        <v>14904205.539999999</v>
      </c>
      <c r="WM9" s="273">
        <v>25979584.599999998</v>
      </c>
      <c r="WN9" s="273">
        <v>7393015.6200000001</v>
      </c>
      <c r="WO9" s="273">
        <v>11018872.850000001</v>
      </c>
      <c r="WP9" s="273">
        <v>10146822.08</v>
      </c>
      <c r="WQ9" s="273">
        <v>5078928.0199999996</v>
      </c>
      <c r="WR9" s="273">
        <v>13880383.290000001</v>
      </c>
      <c r="WS9" s="273">
        <v>43272028.200000003</v>
      </c>
      <c r="WT9" s="273">
        <v>3302045.11</v>
      </c>
      <c r="WU9" s="273">
        <v>2877195.12</v>
      </c>
      <c r="WV9" s="273">
        <v>3461917.81</v>
      </c>
      <c r="WW9" s="273">
        <v>2881667.71</v>
      </c>
      <c r="WX9" s="273">
        <v>3283595.91</v>
      </c>
      <c r="WY9" s="273">
        <v>3892611.82</v>
      </c>
      <c r="WZ9" s="273">
        <v>3510676.5799999996</v>
      </c>
      <c r="XA9" s="273">
        <v>40549871.859999999</v>
      </c>
      <c r="XB9" s="273">
        <v>3789848.28</v>
      </c>
      <c r="XC9" s="273">
        <v>2641066.41</v>
      </c>
      <c r="XD9" s="273">
        <v>1941153.2999999998</v>
      </c>
      <c r="XE9" s="273">
        <v>1357864.4100000001</v>
      </c>
      <c r="XF9" s="273">
        <v>387783751.73000002</v>
      </c>
      <c r="XG9" s="273">
        <v>7191270.9299999997</v>
      </c>
      <c r="XH9" s="273">
        <v>7697387.5999999996</v>
      </c>
      <c r="XI9" s="273">
        <v>94799615.569999993</v>
      </c>
      <c r="XJ9" s="273">
        <v>7911915.0299999993</v>
      </c>
      <c r="XK9" s="273">
        <v>8503811.2899999991</v>
      </c>
      <c r="XL9" s="273">
        <v>29633829.34</v>
      </c>
      <c r="XM9" s="273">
        <v>8149974.6100000003</v>
      </c>
      <c r="XN9" s="273">
        <v>10499749.860000001</v>
      </c>
      <c r="XO9" s="273">
        <v>28403714.43</v>
      </c>
      <c r="XP9" s="273">
        <v>14677090.029999999</v>
      </c>
      <c r="XQ9" s="273">
        <v>4519187.55</v>
      </c>
      <c r="XR9" s="273">
        <v>7223048.3300000001</v>
      </c>
      <c r="XS9" s="273">
        <v>5418916.2199999997</v>
      </c>
      <c r="XT9" s="273">
        <v>3911506.94</v>
      </c>
      <c r="XU9" s="273">
        <v>3069913.47</v>
      </c>
      <c r="XV9" s="273">
        <v>2787645.78</v>
      </c>
      <c r="XW9" s="273">
        <v>3161016.21</v>
      </c>
      <c r="XX9" s="273">
        <v>5556636.3400000008</v>
      </c>
      <c r="XY9" s="273">
        <v>4096130.4</v>
      </c>
      <c r="XZ9" s="273">
        <v>4840050.4400000004</v>
      </c>
      <c r="YA9" s="273">
        <v>2686604.7399999998</v>
      </c>
      <c r="YB9" s="273">
        <v>3680391.11</v>
      </c>
      <c r="YC9" s="273">
        <v>432896893.45999998</v>
      </c>
      <c r="YD9" s="273">
        <v>7924474.3300000001</v>
      </c>
      <c r="YE9" s="273">
        <v>24204924.769999996</v>
      </c>
      <c r="YF9" s="273">
        <v>5097672.17</v>
      </c>
      <c r="YG9" s="273">
        <v>44284470.219999999</v>
      </c>
      <c r="YH9" s="273">
        <v>5747973.0900000008</v>
      </c>
      <c r="YI9" s="273">
        <v>17337873.469999999</v>
      </c>
      <c r="YJ9" s="273">
        <v>4505585.01</v>
      </c>
      <c r="YK9" s="273">
        <v>30540469.529999997</v>
      </c>
      <c r="YL9" s="273">
        <v>22959274.190000001</v>
      </c>
      <c r="YM9" s="273">
        <v>10784120.93</v>
      </c>
      <c r="YN9" s="273">
        <v>5426702.3799999999</v>
      </c>
      <c r="YO9" s="273">
        <v>4079689.1799999997</v>
      </c>
      <c r="YP9" s="273">
        <v>3554335.3699999996</v>
      </c>
      <c r="YQ9" s="273">
        <v>1756858.69</v>
      </c>
      <c r="YR9" s="273">
        <v>1904677.9100000001</v>
      </c>
      <c r="YS9" s="273">
        <v>2040978.01</v>
      </c>
      <c r="YT9" s="273">
        <v>99346502.100000009</v>
      </c>
      <c r="YU9" s="273">
        <v>7127547.1899999995</v>
      </c>
      <c r="YV9" s="273">
        <v>9510545.6699999999</v>
      </c>
      <c r="YW9" s="273">
        <v>2846183.4</v>
      </c>
      <c r="YX9" s="273">
        <v>18878400.75</v>
      </c>
      <c r="YY9" s="273">
        <v>3285684.6199999996</v>
      </c>
      <c r="YZ9" s="273">
        <v>10352390.5</v>
      </c>
      <c r="ZA9" s="273">
        <v>107350672.92</v>
      </c>
      <c r="ZB9" s="273">
        <v>4731469.1099999994</v>
      </c>
      <c r="ZC9" s="273">
        <v>8031303.9400000004</v>
      </c>
      <c r="ZD9" s="273">
        <v>14985214.380000001</v>
      </c>
      <c r="ZE9" s="273">
        <v>3836124.3899999997</v>
      </c>
      <c r="ZF9" s="273">
        <v>5570487.6799999997</v>
      </c>
      <c r="ZG9" s="273">
        <v>3613528.5500000003</v>
      </c>
      <c r="ZH9" s="273">
        <v>2523761.83</v>
      </c>
      <c r="ZI9" s="273">
        <v>25384783.260000002</v>
      </c>
      <c r="ZJ9" s="273">
        <v>315399531.87</v>
      </c>
      <c r="ZK9" s="273">
        <v>5964035.2100000009</v>
      </c>
      <c r="ZL9" s="273">
        <v>18983477.609999999</v>
      </c>
      <c r="ZM9" s="273">
        <v>37673414.740000002</v>
      </c>
      <c r="ZN9" s="273">
        <v>20463230.5</v>
      </c>
      <c r="ZO9" s="273">
        <v>3172834.66</v>
      </c>
      <c r="ZP9" s="273">
        <v>7330715.3600000003</v>
      </c>
      <c r="ZQ9" s="273">
        <v>15089570.58</v>
      </c>
      <c r="ZR9" s="273">
        <v>23252041.240000002</v>
      </c>
      <c r="ZS9" s="273">
        <v>21209538.810000002</v>
      </c>
      <c r="ZT9" s="273">
        <v>4875778.54</v>
      </c>
      <c r="ZU9" s="273">
        <v>3541491.07</v>
      </c>
      <c r="ZV9" s="273">
        <v>4664368.8900000015</v>
      </c>
      <c r="ZW9" s="273">
        <v>12002868.139999999</v>
      </c>
      <c r="ZX9" s="273">
        <v>4353368.87</v>
      </c>
      <c r="ZY9" s="273">
        <v>3105206.19</v>
      </c>
      <c r="ZZ9" s="273">
        <v>3599654.09</v>
      </c>
      <c r="AAA9" s="273">
        <v>3160863.9299999997</v>
      </c>
      <c r="AAB9" s="273">
        <v>4290808.58</v>
      </c>
      <c r="AAC9" s="273">
        <v>3205227.03</v>
      </c>
      <c r="AAD9" s="273">
        <v>2683714.79</v>
      </c>
      <c r="AAE9" s="273">
        <v>1992686.93</v>
      </c>
      <c r="AAF9" s="273">
        <v>124859804.45</v>
      </c>
      <c r="AAG9" s="273">
        <v>3727248.41</v>
      </c>
      <c r="AAH9" s="273">
        <v>11002112.449999999</v>
      </c>
      <c r="AAI9" s="273">
        <v>8142981.0700000003</v>
      </c>
      <c r="AAJ9" s="273">
        <v>4331232.04</v>
      </c>
      <c r="AAK9" s="273">
        <v>18891723.120000001</v>
      </c>
      <c r="AAL9" s="273">
        <v>4529253.99</v>
      </c>
      <c r="AAM9" s="273">
        <v>854490947.5</v>
      </c>
      <c r="AAN9" s="273">
        <v>7003995.0599999987</v>
      </c>
      <c r="AAO9" s="273">
        <v>4005744.92</v>
      </c>
      <c r="AAP9" s="273">
        <v>22840320.600000001</v>
      </c>
      <c r="AAQ9" s="273">
        <v>20620991.649999999</v>
      </c>
      <c r="AAR9" s="273">
        <v>5048040.47</v>
      </c>
      <c r="AAS9" s="273">
        <v>5274530.03</v>
      </c>
      <c r="AAT9" s="273">
        <v>10107793.33</v>
      </c>
      <c r="AAU9" s="273">
        <v>27206569.939999998</v>
      </c>
      <c r="AAV9" s="273">
        <v>5864212.0900000008</v>
      </c>
      <c r="AAW9" s="273">
        <v>10749331.060000001</v>
      </c>
      <c r="AAX9" s="273">
        <v>64187711.909999996</v>
      </c>
      <c r="AAY9" s="273">
        <v>19392055.719999999</v>
      </c>
      <c r="AAZ9" s="273">
        <v>2660101.89</v>
      </c>
      <c r="ABA9" s="273">
        <v>4231250.5700000012</v>
      </c>
      <c r="ABB9" s="273">
        <v>3467404.0599999996</v>
      </c>
      <c r="ABC9" s="273">
        <v>3141049.11</v>
      </c>
      <c r="ABD9" s="273">
        <v>4154848.6499999994</v>
      </c>
      <c r="ABE9" s="273">
        <v>3089487.34</v>
      </c>
      <c r="ABF9" s="273">
        <v>67460087.730000004</v>
      </c>
      <c r="ABG9" s="273">
        <v>82153477.319999993</v>
      </c>
      <c r="ABH9" s="273">
        <v>4009883.9899999998</v>
      </c>
      <c r="ABI9" s="273">
        <v>2364696.3199999998</v>
      </c>
      <c r="ABJ9" s="273">
        <v>1089988.5999999999</v>
      </c>
      <c r="ABK9" s="273">
        <v>2405716.41</v>
      </c>
      <c r="ABL9" s="273">
        <v>2609977.92</v>
      </c>
      <c r="ABM9" s="273">
        <v>101601551.76000001</v>
      </c>
      <c r="ABN9" s="273">
        <v>5339470.99</v>
      </c>
      <c r="ABO9" s="273">
        <v>2696461.64</v>
      </c>
      <c r="ABP9" s="273">
        <v>5551746.4800000004</v>
      </c>
      <c r="ABQ9" s="273">
        <v>6731175.1100000003</v>
      </c>
      <c r="ABR9" s="273">
        <v>4120681.2199999997</v>
      </c>
      <c r="ABS9" s="273">
        <v>2433239.7099999995</v>
      </c>
      <c r="ABT9" s="273">
        <v>5466380.6900000004</v>
      </c>
      <c r="ABU9" s="273">
        <v>144969.76999999999</v>
      </c>
      <c r="ABV9" s="273">
        <v>164807397.88999999</v>
      </c>
      <c r="ABW9" s="273">
        <v>2295723.6100000003</v>
      </c>
      <c r="ABX9" s="273">
        <v>9926259.0800000019</v>
      </c>
      <c r="ABY9" s="273">
        <v>4655433.97</v>
      </c>
      <c r="ABZ9" s="273">
        <v>2318602.7199999997</v>
      </c>
      <c r="ACA9" s="273">
        <v>26011031.890000001</v>
      </c>
      <c r="ACB9" s="273">
        <v>5393185.7699999996</v>
      </c>
      <c r="ACC9" s="273">
        <v>6434289.6599999992</v>
      </c>
      <c r="ACD9" s="273">
        <v>3879024.55</v>
      </c>
      <c r="ACE9" s="273">
        <v>12560004.140000001</v>
      </c>
      <c r="ACF9" s="273">
        <v>2621001.06</v>
      </c>
      <c r="ACG9" s="273">
        <v>460817957.37</v>
      </c>
      <c r="ACH9" s="273">
        <v>5461928.1899999995</v>
      </c>
      <c r="ACI9" s="273">
        <v>13324398.68</v>
      </c>
      <c r="ACJ9" s="273">
        <v>12908962.77</v>
      </c>
      <c r="ACK9" s="273">
        <v>3483511.51</v>
      </c>
      <c r="ACL9" s="273">
        <v>13356079.83</v>
      </c>
      <c r="ACM9" s="273">
        <v>12939231.240000002</v>
      </c>
      <c r="ACN9" s="273">
        <v>60490374.030000001</v>
      </c>
      <c r="ACO9" s="273">
        <v>97034576.340000004</v>
      </c>
      <c r="ACP9" s="273">
        <v>7879924.3300000001</v>
      </c>
      <c r="ACQ9" s="273">
        <v>8086397.1799999997</v>
      </c>
      <c r="ACR9" s="273">
        <v>17690842.829999998</v>
      </c>
      <c r="ACS9" s="273">
        <v>11441427.68</v>
      </c>
      <c r="ACT9" s="273">
        <v>57846656.059999995</v>
      </c>
      <c r="ACU9" s="273">
        <v>6009579.1899999995</v>
      </c>
      <c r="ACV9" s="273">
        <v>11253947.639999999</v>
      </c>
      <c r="ACW9" s="273">
        <v>3698942.7</v>
      </c>
      <c r="ACX9" s="273">
        <v>3451763.53</v>
      </c>
      <c r="ACY9" s="273">
        <v>4530523.6399999997</v>
      </c>
      <c r="ACZ9" s="273">
        <v>1800589.29</v>
      </c>
      <c r="ADA9" s="273">
        <v>2950468.25</v>
      </c>
      <c r="ADB9" s="273">
        <v>1615302.5</v>
      </c>
      <c r="ADC9" s="273">
        <v>3504538.5</v>
      </c>
      <c r="ADD9" s="273">
        <v>76980428.960000008</v>
      </c>
      <c r="ADE9" s="273">
        <v>54803316.460000001</v>
      </c>
      <c r="ADF9" s="273">
        <v>991712.74</v>
      </c>
      <c r="ADG9" s="273">
        <v>2260839.7199999997</v>
      </c>
      <c r="ADH9" s="273">
        <v>5240420.8999999994</v>
      </c>
      <c r="ADI9" s="273">
        <v>3494173.68</v>
      </c>
      <c r="ADJ9" s="273">
        <v>3510093.99</v>
      </c>
      <c r="ADK9" s="273">
        <v>3953299.61</v>
      </c>
      <c r="ADL9" s="273">
        <v>3483081.33</v>
      </c>
      <c r="ADM9" s="273">
        <v>256451146.26999995</v>
      </c>
      <c r="ADN9" s="273">
        <v>5428773.6799999997</v>
      </c>
      <c r="ADO9" s="273">
        <v>7126633.4000000004</v>
      </c>
      <c r="ADP9" s="273">
        <v>72765573.559999987</v>
      </c>
      <c r="ADQ9" s="273">
        <v>1438054.65</v>
      </c>
      <c r="ADR9" s="273">
        <v>2678342.06</v>
      </c>
      <c r="ADS9" s="273">
        <v>5081425.21</v>
      </c>
      <c r="ADT9" s="273">
        <v>1678190.54</v>
      </c>
      <c r="ADU9" s="273">
        <v>459539429.55999994</v>
      </c>
      <c r="ADV9" s="273">
        <v>28149993.129999999</v>
      </c>
      <c r="ADW9" s="273">
        <v>24593649.110000003</v>
      </c>
      <c r="ADX9" s="273">
        <v>3448190.43</v>
      </c>
      <c r="ADY9" s="273">
        <v>4116421.48</v>
      </c>
      <c r="ADZ9" s="273">
        <v>17010902.870000001</v>
      </c>
      <c r="AEA9" s="273">
        <v>5312825.6399999997</v>
      </c>
      <c r="AEB9" s="273">
        <v>6789611.0899999999</v>
      </c>
      <c r="AEC9" s="273">
        <v>4558029.5299999993</v>
      </c>
      <c r="AED9" s="273">
        <v>3291637.91</v>
      </c>
      <c r="AEE9" s="273">
        <v>7074148.1900000004</v>
      </c>
      <c r="AEF9" s="273">
        <v>13388523.109999999</v>
      </c>
      <c r="AEG9" s="273">
        <v>5261650.8800000008</v>
      </c>
      <c r="AEH9" s="273">
        <v>6975777.5100000007</v>
      </c>
      <c r="AEI9" s="273">
        <v>6082426.8600000003</v>
      </c>
      <c r="AEJ9" s="273">
        <v>10706003.200000001</v>
      </c>
      <c r="AEK9" s="273">
        <v>2819493.5</v>
      </c>
      <c r="AEL9" s="273">
        <v>21214656.150000002</v>
      </c>
      <c r="AEM9" s="273">
        <v>2422242.9700000002</v>
      </c>
      <c r="AEN9" s="273">
        <v>9326872.7199999988</v>
      </c>
      <c r="AEO9" s="273">
        <v>279300298.11000001</v>
      </c>
      <c r="AEP9" s="273">
        <v>12528134.789999999</v>
      </c>
      <c r="AEQ9" s="273">
        <v>14817481.189999999</v>
      </c>
      <c r="AER9" s="273">
        <v>6304810.9900000002</v>
      </c>
      <c r="AES9" s="273">
        <v>4811041.3600000003</v>
      </c>
      <c r="AET9" s="273">
        <v>29492111.850000001</v>
      </c>
      <c r="AEU9" s="273">
        <v>4770256.38</v>
      </c>
      <c r="AEV9" s="273">
        <v>9750884.7100000009</v>
      </c>
      <c r="AEW9" s="273">
        <v>6609197.0299999993</v>
      </c>
      <c r="AEX9" s="273">
        <v>2274443.52</v>
      </c>
      <c r="AEY9" s="273">
        <v>143628186.29000002</v>
      </c>
      <c r="AEZ9" s="273">
        <v>66512191.719999999</v>
      </c>
      <c r="AFA9" s="273">
        <v>9888897.5700000003</v>
      </c>
      <c r="AFB9" s="273">
        <v>5695132.9999999991</v>
      </c>
      <c r="AFC9" s="273">
        <v>10628747.24</v>
      </c>
      <c r="AFD9" s="273">
        <v>5566045.6800000006</v>
      </c>
      <c r="AFE9" s="273">
        <v>2992887.91</v>
      </c>
      <c r="AFF9" s="273">
        <v>6194147.6699999999</v>
      </c>
      <c r="AFG9" s="273">
        <v>3400784.0700000003</v>
      </c>
      <c r="AFH9" s="273">
        <v>5587339.7599999998</v>
      </c>
      <c r="AFI9" s="273">
        <v>2790975.55</v>
      </c>
      <c r="AFJ9" s="273">
        <v>3462849.24</v>
      </c>
      <c r="AFK9" s="273">
        <v>5488078.8900000006</v>
      </c>
      <c r="AFL9" s="273">
        <v>141203553.38999999</v>
      </c>
      <c r="AFM9" s="273">
        <v>14315306.490000002</v>
      </c>
      <c r="AFN9" s="273">
        <v>4541932.0199999996</v>
      </c>
      <c r="AFO9" s="273">
        <v>6161765.5900000008</v>
      </c>
      <c r="AFP9" s="273">
        <v>3174664.5</v>
      </c>
      <c r="AFQ9" s="273">
        <v>4094575.5</v>
      </c>
      <c r="AFR9" s="273">
        <v>3226942.1599999997</v>
      </c>
      <c r="AFS9" s="273">
        <v>5602151.9299999997</v>
      </c>
      <c r="AFT9" s="273">
        <v>3861400.46</v>
      </c>
      <c r="AFU9" s="273">
        <v>3379064.4</v>
      </c>
      <c r="AFV9" s="273">
        <v>7784218.1900000004</v>
      </c>
      <c r="AFW9" s="273">
        <v>2340947.13</v>
      </c>
      <c r="AFX9" s="273">
        <v>321441737.38000005</v>
      </c>
      <c r="AFY9" s="273">
        <v>4304173.4399999995</v>
      </c>
      <c r="AFZ9" s="273">
        <v>7894483.3500000006</v>
      </c>
      <c r="AGA9" s="273">
        <v>7412084.7700000005</v>
      </c>
      <c r="AGB9" s="273">
        <v>44922060.670000002</v>
      </c>
      <c r="AGC9" s="273">
        <v>11475297.439999999</v>
      </c>
      <c r="AGD9" s="273">
        <v>7057105.75</v>
      </c>
      <c r="AGE9" s="273">
        <v>4345007.2299999995</v>
      </c>
      <c r="AGF9" s="273">
        <v>5135553.1800000006</v>
      </c>
      <c r="AGG9" s="273">
        <v>6904668.6200000001</v>
      </c>
      <c r="AGH9" s="273">
        <v>4378246.1099999994</v>
      </c>
      <c r="AGI9" s="273">
        <v>278467767.13999999</v>
      </c>
      <c r="AGJ9" s="273">
        <v>27328178.040000003</v>
      </c>
      <c r="AGK9" s="273">
        <v>6608305.2999999998</v>
      </c>
      <c r="AGL9" s="273">
        <v>5472013.2599999998</v>
      </c>
      <c r="AGM9" s="273">
        <v>11510436.189999999</v>
      </c>
      <c r="AGN9" s="273">
        <v>15677455.23</v>
      </c>
      <c r="AGO9" s="273">
        <v>1403221.5599999998</v>
      </c>
      <c r="AGP9" s="273">
        <v>2685001.97</v>
      </c>
      <c r="AGQ9" s="273">
        <v>332380758.63000005</v>
      </c>
      <c r="AGR9" s="273">
        <v>288410171.06999999</v>
      </c>
      <c r="AGS9" s="273">
        <v>7604189.4400000004</v>
      </c>
      <c r="AGT9" s="273">
        <v>10301470.77</v>
      </c>
      <c r="AGU9" s="273">
        <v>30833431.669999998</v>
      </c>
      <c r="AGV9" s="273">
        <v>11604688.67</v>
      </c>
      <c r="AGW9" s="273">
        <v>6675218.5300000003</v>
      </c>
      <c r="AGX9" s="273">
        <v>18903780.380000003</v>
      </c>
      <c r="AGY9" s="273">
        <v>4253402.58</v>
      </c>
      <c r="AGZ9" s="273">
        <v>7622941.1299999999</v>
      </c>
      <c r="AHA9" s="273">
        <v>8532711.1500000004</v>
      </c>
      <c r="AHB9" s="273">
        <v>6127032.2000000002</v>
      </c>
      <c r="AHC9" s="273">
        <v>8431717.9199999999</v>
      </c>
      <c r="AHD9" s="273">
        <v>3562966.7600000002</v>
      </c>
      <c r="AHE9" s="273">
        <v>3977007.76</v>
      </c>
      <c r="AHF9" s="273">
        <v>5959042.9199999999</v>
      </c>
      <c r="AHG9" s="273">
        <v>3481076.4</v>
      </c>
      <c r="AHH9" s="273">
        <v>85380194.809999987</v>
      </c>
      <c r="AHI9" s="273">
        <v>10388203.469999999</v>
      </c>
      <c r="AHJ9" s="273">
        <v>5366016.99</v>
      </c>
      <c r="AHK9" s="273">
        <v>6537754.9399999995</v>
      </c>
      <c r="AHL9" s="273">
        <v>16774599.310000001</v>
      </c>
      <c r="AHM9" s="273">
        <v>4877744.3900000006</v>
      </c>
      <c r="AHN9" s="273">
        <v>2928114.08</v>
      </c>
      <c r="AHO9" s="273">
        <f t="shared" si="0"/>
        <v>28145149292.400028</v>
      </c>
      <c r="AHQ9" s="277">
        <v>7</v>
      </c>
      <c r="AHR9" s="271" t="s">
        <v>6</v>
      </c>
      <c r="AHS9" s="271" t="b">
        <f t="shared" si="1"/>
        <v>1</v>
      </c>
    </row>
    <row r="10" spans="1:903" ht="23.4" customHeight="1" x14ac:dyDescent="0.8">
      <c r="A10" s="270" t="s">
        <v>8</v>
      </c>
      <c r="B10" s="271" t="s">
        <v>9</v>
      </c>
      <c r="C10" s="273">
        <v>127475673.75999999</v>
      </c>
      <c r="D10" s="273">
        <v>6180965.4300000016</v>
      </c>
      <c r="E10" s="273">
        <v>603173.53</v>
      </c>
      <c r="F10" s="273">
        <v>506631.65999999986</v>
      </c>
      <c r="G10" s="273">
        <v>1305754.8400000003</v>
      </c>
      <c r="H10" s="273">
        <v>2332704.3099999996</v>
      </c>
      <c r="I10" s="273">
        <v>474410.54</v>
      </c>
      <c r="J10" s="273">
        <v>11451516.17</v>
      </c>
      <c r="K10" s="273">
        <v>949631.07000000041</v>
      </c>
      <c r="L10" s="273">
        <v>1241894.0500000003</v>
      </c>
      <c r="M10" s="273">
        <v>16845832.149999999</v>
      </c>
      <c r="N10" s="273">
        <v>849113.66000000015</v>
      </c>
      <c r="O10" s="273">
        <v>2295707.1100000003</v>
      </c>
      <c r="P10" s="273">
        <v>2487491.83</v>
      </c>
      <c r="Q10" s="273">
        <v>1476457</v>
      </c>
      <c r="R10" s="273">
        <v>416902.07</v>
      </c>
      <c r="S10" s="273">
        <v>628068.41999999981</v>
      </c>
      <c r="T10" s="273">
        <v>1490146.9</v>
      </c>
      <c r="U10" s="273">
        <v>258136.92999999993</v>
      </c>
      <c r="V10" s="273">
        <v>956830.52000000014</v>
      </c>
      <c r="W10" s="273">
        <v>689645.7699999999</v>
      </c>
      <c r="X10" s="273">
        <v>1008231.27</v>
      </c>
      <c r="Y10" s="273">
        <v>687873.66</v>
      </c>
      <c r="Z10" s="273">
        <v>368136.52999999997</v>
      </c>
      <c r="AA10" s="273">
        <v>166403071.25999999</v>
      </c>
      <c r="AB10" s="273">
        <v>1882878.93</v>
      </c>
      <c r="AC10" s="273">
        <v>8056905.879999999</v>
      </c>
      <c r="AD10" s="273">
        <v>995049.08</v>
      </c>
      <c r="AE10" s="273">
        <v>3644138.1399999997</v>
      </c>
      <c r="AF10" s="273">
        <v>830774.44000000029</v>
      </c>
      <c r="AG10" s="273">
        <v>4479162.3999999994</v>
      </c>
      <c r="AH10" s="273">
        <v>1775304.7500000002</v>
      </c>
      <c r="AI10" s="273">
        <v>2799597.95</v>
      </c>
      <c r="AJ10" s="273">
        <v>1589718.29</v>
      </c>
      <c r="AK10" s="273">
        <v>651689.91</v>
      </c>
      <c r="AL10" s="273">
        <v>689337.12999999977</v>
      </c>
      <c r="AM10" s="273">
        <v>1479918.2500000002</v>
      </c>
      <c r="AN10" s="273">
        <v>1471482.34</v>
      </c>
      <c r="AO10" s="273">
        <v>1124474.6599999999</v>
      </c>
      <c r="AP10" s="273">
        <v>3331525.93</v>
      </c>
      <c r="AQ10" s="273">
        <v>23962787.180000003</v>
      </c>
      <c r="AR10" s="273">
        <v>330801.97000000003</v>
      </c>
      <c r="AS10" s="273">
        <v>66445672.609999992</v>
      </c>
      <c r="AT10" s="273">
        <v>1452483.61</v>
      </c>
      <c r="AU10" s="273">
        <v>1301591.5999999999</v>
      </c>
      <c r="AV10" s="273">
        <v>1992866.2499999998</v>
      </c>
      <c r="AW10" s="273">
        <v>1387570.74</v>
      </c>
      <c r="AX10" s="273">
        <v>1108621.43</v>
      </c>
      <c r="AY10" s="273">
        <v>820604.5299999998</v>
      </c>
      <c r="AZ10" s="273">
        <v>1446586.77</v>
      </c>
      <c r="BA10" s="273">
        <v>7777454.4299999978</v>
      </c>
      <c r="BB10" s="273">
        <v>2206535.23</v>
      </c>
      <c r="BC10" s="273">
        <v>1691047.35</v>
      </c>
      <c r="BD10" s="273">
        <v>4046586.31</v>
      </c>
      <c r="BE10" s="273">
        <v>811733.57</v>
      </c>
      <c r="BF10" s="273">
        <v>380916.05999999994</v>
      </c>
      <c r="BG10" s="273">
        <v>767884.46000000008</v>
      </c>
      <c r="BH10" s="273">
        <v>53604801.279999994</v>
      </c>
      <c r="BI10" s="273">
        <v>416187.28</v>
      </c>
      <c r="BJ10" s="273">
        <v>392566.55</v>
      </c>
      <c r="BK10" s="273">
        <v>1207470.03</v>
      </c>
      <c r="BL10" s="273">
        <v>1421979.65</v>
      </c>
      <c r="BM10" s="273">
        <v>1778598.38</v>
      </c>
      <c r="BN10" s="273">
        <v>660793.19000000006</v>
      </c>
      <c r="BO10" s="273">
        <v>958373.87999999989</v>
      </c>
      <c r="BP10" s="273">
        <v>450132.14000000007</v>
      </c>
      <c r="BQ10" s="273">
        <v>761015.5</v>
      </c>
      <c r="BR10" s="273">
        <v>567618</v>
      </c>
      <c r="BS10" s="273">
        <v>346849.63000000012</v>
      </c>
      <c r="BT10" s="273">
        <v>7713170.3200000003</v>
      </c>
      <c r="BU10" s="273">
        <v>203138.25</v>
      </c>
      <c r="BV10" s="273">
        <v>603364.40999999992</v>
      </c>
      <c r="BW10" s="273">
        <v>42851111.639999993</v>
      </c>
      <c r="BX10" s="273">
        <v>22734097.329999998</v>
      </c>
      <c r="BY10" s="273">
        <v>910296.26</v>
      </c>
      <c r="BZ10" s="273">
        <v>631938.31000000006</v>
      </c>
      <c r="CA10" s="273">
        <v>1362369.8299999998</v>
      </c>
      <c r="CB10" s="273">
        <v>859259.8</v>
      </c>
      <c r="CC10" s="273">
        <v>1076173.07</v>
      </c>
      <c r="CD10" s="273">
        <v>134984</v>
      </c>
      <c r="CE10" s="273">
        <v>267324</v>
      </c>
      <c r="CF10" s="273">
        <v>228223902.16</v>
      </c>
      <c r="CG10" s="273">
        <v>4122516.8400000008</v>
      </c>
      <c r="CH10" s="273">
        <v>9463010.0800000001</v>
      </c>
      <c r="CI10" s="273">
        <v>577200.35000000009</v>
      </c>
      <c r="CJ10" s="273">
        <v>982479.1</v>
      </c>
      <c r="CK10" s="273">
        <v>1122716.5499999998</v>
      </c>
      <c r="CL10" s="273">
        <v>623371.57999999996</v>
      </c>
      <c r="CM10" s="273">
        <v>2730556.34</v>
      </c>
      <c r="CN10" s="273">
        <v>414904.37000000005</v>
      </c>
      <c r="CO10" s="273">
        <v>1373890.4700000002</v>
      </c>
      <c r="CP10" s="273">
        <v>835106.16</v>
      </c>
      <c r="CQ10" s="273">
        <v>2651221.2500000005</v>
      </c>
      <c r="CR10" s="273">
        <v>660525.18999999994</v>
      </c>
      <c r="CS10" s="273">
        <v>66745940.850000009</v>
      </c>
      <c r="CT10" s="273">
        <v>3784735.18</v>
      </c>
      <c r="CU10" s="273">
        <v>3301808.7</v>
      </c>
      <c r="CV10" s="273">
        <v>4044024.4</v>
      </c>
      <c r="CW10" s="273">
        <v>980202.02</v>
      </c>
      <c r="CX10" s="273">
        <v>4534668.0100000007</v>
      </c>
      <c r="CY10" s="273">
        <v>2063886.4099999997</v>
      </c>
      <c r="CZ10" s="273">
        <v>862766.87</v>
      </c>
      <c r="DA10" s="273">
        <v>96514971.890000001</v>
      </c>
      <c r="DB10" s="273">
        <v>1497922.5100000002</v>
      </c>
      <c r="DC10" s="273">
        <v>9922603.1400000006</v>
      </c>
      <c r="DD10" s="273">
        <v>12139331.260000002</v>
      </c>
      <c r="DE10" s="273">
        <v>2409243.5900000008</v>
      </c>
      <c r="DF10" s="273">
        <v>5021952.55</v>
      </c>
      <c r="DG10" s="273">
        <v>7026721.9000000013</v>
      </c>
      <c r="DH10" s="273">
        <v>560612.9</v>
      </c>
      <c r="DI10" s="273">
        <v>1940481.9300000002</v>
      </c>
      <c r="DJ10" s="273">
        <v>1631763.25</v>
      </c>
      <c r="DK10" s="273">
        <v>5166107.97</v>
      </c>
      <c r="DL10" s="273">
        <v>35599181.279999986</v>
      </c>
      <c r="DM10" s="273">
        <v>52941335.530000009</v>
      </c>
      <c r="DN10" s="273">
        <v>801293.20999999938</v>
      </c>
      <c r="DO10" s="273">
        <v>1488967.41</v>
      </c>
      <c r="DP10" s="273">
        <v>3676344.7600000002</v>
      </c>
      <c r="DQ10" s="273">
        <v>2426994.2900000005</v>
      </c>
      <c r="DR10" s="273">
        <v>1735967.2300000002</v>
      </c>
      <c r="DS10" s="273">
        <v>3002612.57</v>
      </c>
      <c r="DT10" s="273">
        <v>836927.90000000014</v>
      </c>
      <c r="DU10" s="273">
        <v>230259234.97999999</v>
      </c>
      <c r="DV10" s="273">
        <v>1633237.0599999998</v>
      </c>
      <c r="DW10" s="273">
        <v>2792511.6199999996</v>
      </c>
      <c r="DX10" s="273">
        <v>2392988.1399999997</v>
      </c>
      <c r="DY10" s="273">
        <v>3038083.48</v>
      </c>
      <c r="DZ10" s="273">
        <v>2999184.3400000003</v>
      </c>
      <c r="EA10" s="273">
        <v>8231517.5700000003</v>
      </c>
      <c r="EB10" s="273">
        <v>2034461.5700000003</v>
      </c>
      <c r="EC10" s="273">
        <v>3042582.8099999991</v>
      </c>
      <c r="ED10" s="273">
        <v>32657051.819999997</v>
      </c>
      <c r="EE10" s="273">
        <v>30159433.849999998</v>
      </c>
      <c r="EF10" s="273">
        <v>1115594.6999999997</v>
      </c>
      <c r="EG10" s="273">
        <v>1576442.7400000005</v>
      </c>
      <c r="EH10" s="273">
        <v>944169.6100000001</v>
      </c>
      <c r="EI10" s="273">
        <v>2337942.5699999998</v>
      </c>
      <c r="EJ10" s="273">
        <v>4957876.9799999995</v>
      </c>
      <c r="EK10" s="273">
        <v>556979.34</v>
      </c>
      <c r="EL10" s="273">
        <v>863341.87999999989</v>
      </c>
      <c r="EM10" s="273">
        <v>74769485.100000009</v>
      </c>
      <c r="EN10" s="273">
        <v>1439022.9</v>
      </c>
      <c r="EO10" s="273">
        <v>1370392.4099999995</v>
      </c>
      <c r="EP10" s="273">
        <v>1082005.08</v>
      </c>
      <c r="EQ10" s="273">
        <v>342154.42000000004</v>
      </c>
      <c r="ER10" s="273">
        <v>1025173.8400000001</v>
      </c>
      <c r="ES10" s="273">
        <v>1398429.43</v>
      </c>
      <c r="ET10" s="273">
        <v>2462573.6800000006</v>
      </c>
      <c r="EU10" s="273">
        <v>1291642.4300000002</v>
      </c>
      <c r="EV10" s="273">
        <v>83624934.769999996</v>
      </c>
      <c r="EW10" s="273">
        <v>571485.45000000007</v>
      </c>
      <c r="EX10" s="273">
        <v>2020559.4699999997</v>
      </c>
      <c r="EY10" s="273">
        <v>3888563.38</v>
      </c>
      <c r="EZ10" s="273">
        <v>2880798.98</v>
      </c>
      <c r="FA10" s="273">
        <v>6261942.2000000002</v>
      </c>
      <c r="FB10" s="273">
        <v>2260268.8499999996</v>
      </c>
      <c r="FC10" s="273">
        <v>4217140.79</v>
      </c>
      <c r="FD10" s="273">
        <v>1361776.13</v>
      </c>
      <c r="FE10" s="273">
        <v>744820.18</v>
      </c>
      <c r="FF10" s="273">
        <v>1202104.8600000001</v>
      </c>
      <c r="FG10" s="273">
        <v>641703.66999999993</v>
      </c>
      <c r="FH10" s="273">
        <v>52632502.629999995</v>
      </c>
      <c r="FI10" s="273">
        <v>1790075.6600000001</v>
      </c>
      <c r="FJ10" s="273">
        <v>860486.87</v>
      </c>
      <c r="FK10" s="273">
        <v>1075925.5999999999</v>
      </c>
      <c r="FL10" s="273">
        <v>1459148.5700000003</v>
      </c>
      <c r="FM10" s="273">
        <v>1764111.0299999998</v>
      </c>
      <c r="FN10" s="273">
        <v>401330.4</v>
      </c>
      <c r="FO10" s="273">
        <v>171722.11</v>
      </c>
      <c r="FP10" s="273">
        <v>134541820.78999996</v>
      </c>
      <c r="FQ10" s="273">
        <v>663008.36999999988</v>
      </c>
      <c r="FR10" s="273">
        <v>1699800.8099999996</v>
      </c>
      <c r="FS10" s="273">
        <v>1771396.8399999999</v>
      </c>
      <c r="FT10" s="273">
        <v>2137884.3899999992</v>
      </c>
      <c r="FU10" s="273">
        <v>2365058.79</v>
      </c>
      <c r="FV10" s="273">
        <v>7240627.3199999984</v>
      </c>
      <c r="FW10" s="273">
        <v>2096739.2400000002</v>
      </c>
      <c r="FX10" s="273">
        <v>1087984.2099999997</v>
      </c>
      <c r="FY10" s="273">
        <v>1986363.3999999997</v>
      </c>
      <c r="FZ10" s="273">
        <v>4434522.38</v>
      </c>
      <c r="GA10" s="273">
        <v>2590492.4</v>
      </c>
      <c r="GB10" s="273">
        <v>940764.8600000001</v>
      </c>
      <c r="GC10" s="273">
        <v>238496.27000000002</v>
      </c>
      <c r="GD10" s="273">
        <v>71874614.400000006</v>
      </c>
      <c r="GE10" s="273">
        <v>934994.72000000009</v>
      </c>
      <c r="GF10" s="273">
        <v>677342.49</v>
      </c>
      <c r="GG10" s="273">
        <v>3191551.46</v>
      </c>
      <c r="GH10" s="273">
        <v>1193263.45</v>
      </c>
      <c r="GI10" s="273">
        <v>1200401.1700000002</v>
      </c>
      <c r="GJ10" s="273">
        <v>1502372.8900000001</v>
      </c>
      <c r="GK10" s="273">
        <v>4916858.209999999</v>
      </c>
      <c r="GL10" s="273">
        <v>1134666.31</v>
      </c>
      <c r="GM10" s="273">
        <v>530957.85</v>
      </c>
      <c r="GN10" s="273">
        <v>346602.95</v>
      </c>
      <c r="GO10" s="273">
        <v>457307.94</v>
      </c>
      <c r="GP10" s="273">
        <v>26375654.359999999</v>
      </c>
      <c r="GQ10" s="273">
        <v>2148705.8599999994</v>
      </c>
      <c r="GR10" s="273">
        <v>952905.34000000008</v>
      </c>
      <c r="GS10" s="273">
        <v>2555926.4</v>
      </c>
      <c r="GT10" s="273">
        <v>533329.13</v>
      </c>
      <c r="GU10" s="273">
        <v>1973586.15</v>
      </c>
      <c r="GV10" s="273">
        <v>1137370.4899999998</v>
      </c>
      <c r="GW10" s="273">
        <v>651845.68999999983</v>
      </c>
      <c r="GX10" s="273">
        <v>66405584.920000024</v>
      </c>
      <c r="GY10" s="273">
        <v>1096641.3199999998</v>
      </c>
      <c r="GZ10" s="273">
        <v>3843223.9199999995</v>
      </c>
      <c r="HA10" s="273">
        <v>2012821.7300000002</v>
      </c>
      <c r="HB10" s="273">
        <v>204395681.77000004</v>
      </c>
      <c r="HC10" s="273">
        <v>5133982.5</v>
      </c>
      <c r="HD10" s="273">
        <v>3619270.6</v>
      </c>
      <c r="HE10" s="273">
        <v>3212106.94</v>
      </c>
      <c r="HF10" s="273">
        <v>7521397.9799999995</v>
      </c>
      <c r="HG10" s="273">
        <v>3819057.8</v>
      </c>
      <c r="HH10" s="273">
        <v>955908.79</v>
      </c>
      <c r="HI10" s="273">
        <v>147998171.77999997</v>
      </c>
      <c r="HJ10" s="273">
        <v>804960.74000000011</v>
      </c>
      <c r="HK10" s="273">
        <v>1657222.52</v>
      </c>
      <c r="HL10" s="273">
        <v>1153509.06</v>
      </c>
      <c r="HM10" s="273">
        <v>578108.64</v>
      </c>
      <c r="HN10" s="273">
        <v>4762689.0200000005</v>
      </c>
      <c r="HO10" s="273">
        <v>1332648.4600000002</v>
      </c>
      <c r="HP10" s="273">
        <v>570305.75</v>
      </c>
      <c r="HQ10" s="273">
        <v>141950772.92999998</v>
      </c>
      <c r="HR10" s="273">
        <v>51994203.960000008</v>
      </c>
      <c r="HS10" s="273">
        <v>3755646.57</v>
      </c>
      <c r="HT10" s="273">
        <v>205678.5199999999</v>
      </c>
      <c r="HU10" s="273">
        <v>2997436.05</v>
      </c>
      <c r="HV10" s="273">
        <v>781546.48999999987</v>
      </c>
      <c r="HW10" s="273">
        <v>4156568.35</v>
      </c>
      <c r="HX10" s="273">
        <v>2086353.1500000004</v>
      </c>
      <c r="HY10" s="273">
        <v>1345357.5200000003</v>
      </c>
      <c r="HZ10" s="273">
        <v>3522373.22</v>
      </c>
      <c r="IA10" s="273">
        <v>2892089.12</v>
      </c>
      <c r="IB10" s="273">
        <v>2331166.7100000004</v>
      </c>
      <c r="IC10" s="273">
        <v>410660.93</v>
      </c>
      <c r="ID10" s="273">
        <v>2598862.5700000003</v>
      </c>
      <c r="IE10" s="273">
        <v>961837.7799999998</v>
      </c>
      <c r="IF10" s="273">
        <v>1109194.71</v>
      </c>
      <c r="IG10" s="273">
        <v>134039076.38</v>
      </c>
      <c r="IH10" s="273">
        <v>45132346.719999991</v>
      </c>
      <c r="II10" s="273">
        <v>7288372.3200000003</v>
      </c>
      <c r="IJ10" s="273">
        <v>4366992.2399999993</v>
      </c>
      <c r="IK10" s="273">
        <v>27593846.069999997</v>
      </c>
      <c r="IL10" s="273">
        <v>1856953.5699999996</v>
      </c>
      <c r="IM10" s="273">
        <v>2907215.42</v>
      </c>
      <c r="IN10" s="273">
        <v>2284807.23</v>
      </c>
      <c r="IO10" s="273">
        <v>1006716.41</v>
      </c>
      <c r="IP10" s="273">
        <v>1663800.1900000002</v>
      </c>
      <c r="IQ10" s="273">
        <v>2588352.3199999994</v>
      </c>
      <c r="IR10" s="273">
        <v>240103202.12</v>
      </c>
      <c r="IS10" s="273">
        <v>98898859.539999992</v>
      </c>
      <c r="IT10" s="273">
        <v>3891649.4599999995</v>
      </c>
      <c r="IU10" s="273">
        <v>5050307.0000000009</v>
      </c>
      <c r="IV10" s="273">
        <v>7823213.5999999996</v>
      </c>
      <c r="IW10" s="273">
        <v>1396660.91</v>
      </c>
      <c r="IX10" s="273">
        <v>2097705.8200000003</v>
      </c>
      <c r="IY10" s="273">
        <v>1028409.0499999999</v>
      </c>
      <c r="IZ10" s="273">
        <v>1218341.4500000002</v>
      </c>
      <c r="JA10" s="273">
        <v>2979730.4699999997</v>
      </c>
      <c r="JB10" s="273">
        <v>6520819.7599999998</v>
      </c>
      <c r="JC10" s="273">
        <v>5114070.7500000009</v>
      </c>
      <c r="JD10" s="273">
        <v>46014770.020000011</v>
      </c>
      <c r="JE10" s="273">
        <v>11494843.680000003</v>
      </c>
      <c r="JF10" s="273">
        <v>843106.26000000024</v>
      </c>
      <c r="JG10" s="273">
        <v>1159378.4900000002</v>
      </c>
      <c r="JH10" s="273">
        <v>814370.33999999985</v>
      </c>
      <c r="JI10" s="273">
        <v>1316334.7600000002</v>
      </c>
      <c r="JJ10" s="273">
        <v>65349037.320000008</v>
      </c>
      <c r="JK10" s="273">
        <v>2689673.58</v>
      </c>
      <c r="JL10" s="273">
        <v>4756220.95</v>
      </c>
      <c r="JM10" s="273">
        <v>4443232.7300000004</v>
      </c>
      <c r="JN10" s="273">
        <v>2227393.5800000005</v>
      </c>
      <c r="JO10" s="273">
        <v>6397995.1199999992</v>
      </c>
      <c r="JP10" s="273">
        <v>1150548.97</v>
      </c>
      <c r="JQ10" s="273">
        <v>92065234.039999992</v>
      </c>
      <c r="JR10" s="273">
        <v>13776119.330000002</v>
      </c>
      <c r="JS10" s="273">
        <v>1594143.5799999998</v>
      </c>
      <c r="JT10" s="273">
        <v>18227305.979999997</v>
      </c>
      <c r="JU10" s="273">
        <v>11625209.610000001</v>
      </c>
      <c r="JV10" s="273">
        <v>3242772.35</v>
      </c>
      <c r="JW10" s="273">
        <v>2500049.25</v>
      </c>
      <c r="JX10" s="273">
        <v>1188296.4099999999</v>
      </c>
      <c r="JY10" s="273">
        <v>108409238.98</v>
      </c>
      <c r="JZ10" s="273">
        <v>79168171.289999992</v>
      </c>
      <c r="KA10" s="273">
        <v>1279768.1999999993</v>
      </c>
      <c r="KB10" s="273">
        <v>922638.4</v>
      </c>
      <c r="KC10" s="273">
        <v>2001248.52</v>
      </c>
      <c r="KD10" s="273">
        <v>489096.45000000007</v>
      </c>
      <c r="KE10" s="273">
        <v>8059639.6499999994</v>
      </c>
      <c r="KF10" s="273">
        <v>2271546</v>
      </c>
      <c r="KG10" s="273">
        <v>1104937.6000000001</v>
      </c>
      <c r="KH10" s="273">
        <v>3370311.48</v>
      </c>
      <c r="KI10" s="273">
        <v>957647.64</v>
      </c>
      <c r="KJ10" s="273">
        <v>1509284.5</v>
      </c>
      <c r="KK10" s="273">
        <v>950046.07</v>
      </c>
      <c r="KL10" s="273">
        <v>51002.210000000006</v>
      </c>
      <c r="KM10" s="273">
        <v>457359.76999999996</v>
      </c>
      <c r="KN10" s="273">
        <v>261004850.71000001</v>
      </c>
      <c r="KO10" s="273">
        <v>10470880.52</v>
      </c>
      <c r="KP10" s="273">
        <v>15703235.890000001</v>
      </c>
      <c r="KQ10" s="273">
        <v>6288218.4800000004</v>
      </c>
      <c r="KR10" s="273">
        <v>14963903.040000001</v>
      </c>
      <c r="KS10" s="273">
        <v>7455517.6499999994</v>
      </c>
      <c r="KT10" s="273">
        <v>13526346.040000001</v>
      </c>
      <c r="KU10" s="273">
        <v>7595205.3599999994</v>
      </c>
      <c r="KV10" s="273">
        <v>3691342.7100000004</v>
      </c>
      <c r="KW10" s="273">
        <v>52744840.719999999</v>
      </c>
      <c r="KX10" s="273">
        <v>4243772.2200000007</v>
      </c>
      <c r="KY10" s="273">
        <v>5079830.3</v>
      </c>
      <c r="KZ10" s="273">
        <v>20081603.009999998</v>
      </c>
      <c r="LA10" s="273">
        <v>814998.08000000007</v>
      </c>
      <c r="LB10" s="273">
        <v>3782080.2699999996</v>
      </c>
      <c r="LC10" s="273">
        <v>132084206.08999997</v>
      </c>
      <c r="LD10" s="273">
        <v>6486191.4800000004</v>
      </c>
      <c r="LE10" s="273">
        <v>241815076.85999998</v>
      </c>
      <c r="LF10" s="273">
        <v>18539410.379999999</v>
      </c>
      <c r="LG10" s="273">
        <v>74377663.069999993</v>
      </c>
      <c r="LH10" s="273">
        <v>57500457.189999998</v>
      </c>
      <c r="LI10" s="273">
        <v>2639460.71</v>
      </c>
      <c r="LJ10" s="273">
        <v>1153408.0899999999</v>
      </c>
      <c r="LK10" s="273">
        <v>2330068.4800000004</v>
      </c>
      <c r="LL10" s="273">
        <v>3970369.6599999992</v>
      </c>
      <c r="LM10" s="273">
        <v>1460676.4</v>
      </c>
      <c r="LN10" s="273">
        <v>990476.58999999962</v>
      </c>
      <c r="LO10" s="273">
        <v>165874.02000000008</v>
      </c>
      <c r="LP10" s="273">
        <v>52586489.539999992</v>
      </c>
      <c r="LQ10" s="273">
        <v>1671366.5899999999</v>
      </c>
      <c r="LR10" s="273">
        <v>830833.64999999991</v>
      </c>
      <c r="LS10" s="273">
        <v>455459251.77000004</v>
      </c>
      <c r="LT10" s="273">
        <v>81583804.070000008</v>
      </c>
      <c r="LU10" s="273">
        <v>110753406.20000002</v>
      </c>
      <c r="LV10" s="273">
        <v>34792123.719999999</v>
      </c>
      <c r="LW10" s="273">
        <v>3772743.67</v>
      </c>
      <c r="LX10" s="273">
        <v>7531066.0800000001</v>
      </c>
      <c r="LY10" s="273">
        <v>2957989.4</v>
      </c>
      <c r="LZ10" s="273">
        <v>3727942.2699999996</v>
      </c>
      <c r="MA10" s="273">
        <v>3930242.7</v>
      </c>
      <c r="MB10" s="273">
        <v>6660655.3199999984</v>
      </c>
      <c r="MC10" s="273">
        <v>21126969.250000004</v>
      </c>
      <c r="MD10" s="273">
        <v>1020623.04</v>
      </c>
      <c r="ME10" s="273">
        <v>157336786.34999996</v>
      </c>
      <c r="MF10" s="273">
        <v>1787031.88</v>
      </c>
      <c r="MG10" s="273">
        <v>2105387.6199999996</v>
      </c>
      <c r="MH10" s="273">
        <v>755855.76</v>
      </c>
      <c r="MI10" s="273">
        <v>556162.17000000004</v>
      </c>
      <c r="MJ10" s="273">
        <v>1433935.08</v>
      </c>
      <c r="MK10" s="273">
        <v>1077439.44</v>
      </c>
      <c r="ML10" s="273">
        <v>1544470.3699999996</v>
      </c>
      <c r="MM10" s="273">
        <v>2187708.0499999998</v>
      </c>
      <c r="MN10" s="273">
        <v>796747.49999999977</v>
      </c>
      <c r="MO10" s="273">
        <v>2138913.54</v>
      </c>
      <c r="MP10" s="273">
        <v>928415.53</v>
      </c>
      <c r="MQ10" s="273">
        <v>169019924.70000002</v>
      </c>
      <c r="MR10" s="273">
        <v>1244916.3799999999</v>
      </c>
      <c r="MS10" s="273">
        <v>5060065.08</v>
      </c>
      <c r="MT10" s="273">
        <v>8537340.3599999994</v>
      </c>
      <c r="MU10" s="273">
        <v>3143275.83</v>
      </c>
      <c r="MV10" s="273">
        <v>8931640.6600000001</v>
      </c>
      <c r="MW10" s="273">
        <v>16270748.850000001</v>
      </c>
      <c r="MX10" s="273">
        <v>6887094.7400000002</v>
      </c>
      <c r="MY10" s="273">
        <v>7841737.0200000005</v>
      </c>
      <c r="MZ10" s="273">
        <v>1344068.2599999998</v>
      </c>
      <c r="NA10" s="273">
        <v>837324.97000000009</v>
      </c>
      <c r="NB10" s="273">
        <v>344317132.84999996</v>
      </c>
      <c r="NC10" s="273">
        <v>34507733.509999998</v>
      </c>
      <c r="ND10" s="273">
        <v>9084319.4300000016</v>
      </c>
      <c r="NE10" s="273">
        <v>30611855.109999996</v>
      </c>
      <c r="NF10" s="273">
        <v>3254790.2699999996</v>
      </c>
      <c r="NG10" s="273">
        <v>23528746.48</v>
      </c>
      <c r="NH10" s="273">
        <v>56358760.049999997</v>
      </c>
      <c r="NI10" s="273">
        <v>17821335.820000004</v>
      </c>
      <c r="NJ10" s="273">
        <v>914215.54</v>
      </c>
      <c r="NK10" s="273">
        <v>1179704.1000000001</v>
      </c>
      <c r="NL10" s="273">
        <v>6891085.5999999996</v>
      </c>
      <c r="NM10" s="273">
        <v>4267902.7699999996</v>
      </c>
      <c r="NN10" s="273">
        <v>44755789.019999996</v>
      </c>
      <c r="NO10" s="273">
        <v>1210582.5699999998</v>
      </c>
      <c r="NP10" s="273">
        <v>1584030.97</v>
      </c>
      <c r="NQ10" s="273">
        <v>870775.2100000002</v>
      </c>
      <c r="NR10" s="273">
        <v>1151503.2899999998</v>
      </c>
      <c r="NS10" s="273">
        <v>1056820.96</v>
      </c>
      <c r="NT10" s="273">
        <v>2401305.4000000004</v>
      </c>
      <c r="NU10" s="273">
        <v>159654959.01999998</v>
      </c>
      <c r="NV10" s="273">
        <v>72395684.710000008</v>
      </c>
      <c r="NW10" s="273">
        <v>4311653.03</v>
      </c>
      <c r="NX10" s="273">
        <v>2881473.4</v>
      </c>
      <c r="NY10" s="273">
        <v>4113968.4399999995</v>
      </c>
      <c r="NZ10" s="273">
        <v>12519927.629999999</v>
      </c>
      <c r="OA10" s="273">
        <v>3029711.56</v>
      </c>
      <c r="OB10" s="273">
        <v>279916610.12</v>
      </c>
      <c r="OC10" s="273">
        <v>46952055.870000005</v>
      </c>
      <c r="OD10" s="273">
        <v>3563832.3600000003</v>
      </c>
      <c r="OE10" s="273">
        <v>24513408.689999998</v>
      </c>
      <c r="OF10" s="273">
        <v>6349189.0600000005</v>
      </c>
      <c r="OG10" s="273">
        <v>6119729.1499999994</v>
      </c>
      <c r="OH10" s="273">
        <v>25030912.000000004</v>
      </c>
      <c r="OI10" s="273">
        <v>1707852.25</v>
      </c>
      <c r="OJ10" s="273">
        <v>5851832.5200000005</v>
      </c>
      <c r="OK10" s="273">
        <v>57890495.759999998</v>
      </c>
      <c r="OL10" s="273">
        <v>24010253.779999997</v>
      </c>
      <c r="OM10" s="273">
        <v>30967354.289999999</v>
      </c>
      <c r="ON10" s="273">
        <v>1810678.3699999999</v>
      </c>
      <c r="OO10" s="273">
        <v>874711.61</v>
      </c>
      <c r="OP10" s="273">
        <v>222671.07</v>
      </c>
      <c r="OQ10" s="273">
        <v>90364605.580000013</v>
      </c>
      <c r="OR10" s="273">
        <v>1810961.25</v>
      </c>
      <c r="OS10" s="273">
        <v>1405173.9900000002</v>
      </c>
      <c r="OT10" s="273">
        <v>2676011.0300000003</v>
      </c>
      <c r="OU10" s="273">
        <v>4506051.0699999984</v>
      </c>
      <c r="OV10" s="273">
        <v>14389822.58</v>
      </c>
      <c r="OW10" s="273">
        <v>1304524.0300000003</v>
      </c>
      <c r="OX10" s="273">
        <v>1622963.4100000001</v>
      </c>
      <c r="OY10" s="273">
        <v>1873144.02</v>
      </c>
      <c r="OZ10" s="273">
        <v>93362258.800000012</v>
      </c>
      <c r="PA10" s="273">
        <v>1005834.96</v>
      </c>
      <c r="PB10" s="273">
        <v>5885958.1500000004</v>
      </c>
      <c r="PC10" s="273">
        <v>611285.36999999988</v>
      </c>
      <c r="PD10" s="273">
        <v>3418491.8400000008</v>
      </c>
      <c r="PE10" s="273">
        <v>4579500.46</v>
      </c>
      <c r="PF10" s="273">
        <v>554793.19999999995</v>
      </c>
      <c r="PG10" s="273">
        <v>529901.7300000001</v>
      </c>
      <c r="PH10" s="273">
        <v>1916427</v>
      </c>
      <c r="PI10" s="273">
        <v>2603012.48</v>
      </c>
      <c r="PJ10" s="273">
        <v>3551179.66</v>
      </c>
      <c r="PK10" s="273">
        <v>998816.78000000049</v>
      </c>
      <c r="PL10" s="273">
        <v>1256532.69</v>
      </c>
      <c r="PM10" s="273">
        <v>5747843.9900000002</v>
      </c>
      <c r="PN10" s="273">
        <v>568855.62999999989</v>
      </c>
      <c r="PO10" s="273">
        <v>407700.52999999997</v>
      </c>
      <c r="PP10" s="273">
        <v>448379.98</v>
      </c>
      <c r="PQ10" s="273">
        <v>694052.09000000008</v>
      </c>
      <c r="PR10" s="273">
        <v>356997753.16000003</v>
      </c>
      <c r="PS10" s="273">
        <v>4989372.07</v>
      </c>
      <c r="PT10" s="273">
        <v>2920237.5100000002</v>
      </c>
      <c r="PU10" s="273">
        <v>3110148.13</v>
      </c>
      <c r="PV10" s="273">
        <v>53316346.039999999</v>
      </c>
      <c r="PW10" s="273">
        <v>486375.64</v>
      </c>
      <c r="PX10" s="273">
        <v>11476287.279999999</v>
      </c>
      <c r="PY10" s="273">
        <v>1304712.4200000004</v>
      </c>
      <c r="PZ10" s="273">
        <v>13241838.059999999</v>
      </c>
      <c r="QA10" s="273">
        <v>510209.83999999997</v>
      </c>
      <c r="QB10" s="273">
        <v>6413497.0100000007</v>
      </c>
      <c r="QC10" s="273">
        <v>377717.78999999986</v>
      </c>
      <c r="QD10" s="273">
        <v>2234901.46</v>
      </c>
      <c r="QE10" s="273">
        <v>794583.38</v>
      </c>
      <c r="QF10" s="273">
        <v>2535852.88</v>
      </c>
      <c r="QG10" s="273">
        <v>4535768.42</v>
      </c>
      <c r="QH10" s="273">
        <v>1460994.46</v>
      </c>
      <c r="QI10" s="273">
        <v>2110348.48</v>
      </c>
      <c r="QJ10" s="273">
        <v>513773.47</v>
      </c>
      <c r="QK10" s="273">
        <v>3139953.43</v>
      </c>
      <c r="QL10" s="273">
        <v>14181288.079999998</v>
      </c>
      <c r="QM10" s="273">
        <v>1495829</v>
      </c>
      <c r="QN10" s="273">
        <v>295212.07</v>
      </c>
      <c r="QO10" s="273">
        <v>699999</v>
      </c>
      <c r="QP10" s="273">
        <v>584656.38</v>
      </c>
      <c r="QQ10" s="273">
        <v>404660.10000000003</v>
      </c>
      <c r="QR10" s="273">
        <v>117419991.87</v>
      </c>
      <c r="QS10" s="273">
        <v>365025.99</v>
      </c>
      <c r="QT10" s="273">
        <v>14131648.420000002</v>
      </c>
      <c r="QU10" s="273">
        <v>1726741.3499999999</v>
      </c>
      <c r="QV10" s="273">
        <v>3160610.5</v>
      </c>
      <c r="QW10" s="273">
        <v>2724151.9399999995</v>
      </c>
      <c r="QX10" s="273">
        <v>1205364.22</v>
      </c>
      <c r="QY10" s="273">
        <v>4185269.8399999989</v>
      </c>
      <c r="QZ10" s="273">
        <v>2933326.49</v>
      </c>
      <c r="RA10" s="273">
        <v>835259.32000000007</v>
      </c>
      <c r="RB10" s="273">
        <v>1140938.1200000001</v>
      </c>
      <c r="RC10" s="273">
        <v>585774.10000000009</v>
      </c>
      <c r="RD10" s="273">
        <v>855708.64</v>
      </c>
      <c r="RE10" s="273">
        <v>140473057.12999997</v>
      </c>
      <c r="RF10" s="273">
        <v>6079663.6500000004</v>
      </c>
      <c r="RG10" s="273">
        <v>3303260.64</v>
      </c>
      <c r="RH10" s="273">
        <v>1017496.5299999999</v>
      </c>
      <c r="RI10" s="273">
        <v>1225554.4200000002</v>
      </c>
      <c r="RJ10" s="273">
        <v>3552085.91</v>
      </c>
      <c r="RK10" s="273">
        <v>6055445.8599999994</v>
      </c>
      <c r="RL10" s="273">
        <v>625419.21999999986</v>
      </c>
      <c r="RM10" s="273">
        <v>2118703.13</v>
      </c>
      <c r="RN10" s="273">
        <v>3261840.6900000009</v>
      </c>
      <c r="RO10" s="273">
        <v>6599629.120000001</v>
      </c>
      <c r="RP10" s="273">
        <v>735362.18999999983</v>
      </c>
      <c r="RQ10" s="273">
        <v>829647.6</v>
      </c>
      <c r="RR10" s="273">
        <v>1753429.4700000002</v>
      </c>
      <c r="RS10" s="273">
        <v>861331.91000000015</v>
      </c>
      <c r="RT10" s="273">
        <v>902622.60999999987</v>
      </c>
      <c r="RU10" s="273">
        <v>2393057.73</v>
      </c>
      <c r="RV10" s="273">
        <v>619692.37</v>
      </c>
      <c r="RW10" s="273">
        <v>845480.04999999993</v>
      </c>
      <c r="RX10" s="273">
        <v>419314.68999999994</v>
      </c>
      <c r="RY10" s="273">
        <v>73963094.210000008</v>
      </c>
      <c r="RZ10" s="273">
        <v>900758.84000000032</v>
      </c>
      <c r="SA10" s="273">
        <v>2369814.35</v>
      </c>
      <c r="SB10" s="273">
        <v>939563.10000000009</v>
      </c>
      <c r="SC10" s="273">
        <v>547702.45000000007</v>
      </c>
      <c r="SD10" s="273">
        <v>1417195.15</v>
      </c>
      <c r="SE10" s="273">
        <v>835387.13</v>
      </c>
      <c r="SF10" s="273">
        <v>3963516.6899999995</v>
      </c>
      <c r="SG10" s="273">
        <v>1570431.2500000002</v>
      </c>
      <c r="SH10" s="273">
        <v>869715.75</v>
      </c>
      <c r="SI10" s="273">
        <v>813207.6399999999</v>
      </c>
      <c r="SJ10" s="273">
        <v>3414049.2800000003</v>
      </c>
      <c r="SK10" s="273">
        <v>1148786.8499999999</v>
      </c>
      <c r="SL10" s="273">
        <v>580762.39999999991</v>
      </c>
      <c r="SM10" s="273">
        <v>49351227.160000004</v>
      </c>
      <c r="SN10" s="273">
        <v>2008463.6600000001</v>
      </c>
      <c r="SO10" s="273">
        <v>1273247.24</v>
      </c>
      <c r="SP10" s="273">
        <v>1219779.25</v>
      </c>
      <c r="SQ10" s="273">
        <v>630268.17999999993</v>
      </c>
      <c r="SR10" s="273">
        <v>2615383.13</v>
      </c>
      <c r="SS10" s="273">
        <v>999633.73</v>
      </c>
      <c r="ST10" s="273">
        <v>2557141.88</v>
      </c>
      <c r="SU10" s="273">
        <v>1194219.1900000002</v>
      </c>
      <c r="SV10" s="273">
        <v>822795.02000000014</v>
      </c>
      <c r="SW10" s="273">
        <v>6135139.4000000004</v>
      </c>
      <c r="SX10" s="273">
        <v>527744.74</v>
      </c>
      <c r="SY10" s="273">
        <v>28113171.289999999</v>
      </c>
      <c r="SZ10" s="273">
        <v>985426.85999999987</v>
      </c>
      <c r="TA10" s="273">
        <v>1748364.29</v>
      </c>
      <c r="TB10" s="273">
        <v>2487356.8999999994</v>
      </c>
      <c r="TC10" s="273">
        <v>1171630.2599999998</v>
      </c>
      <c r="TD10" s="273">
        <v>1807435.27</v>
      </c>
      <c r="TE10" s="273">
        <v>1094859.9900000002</v>
      </c>
      <c r="TF10" s="273">
        <v>265477.51</v>
      </c>
      <c r="TG10" s="273">
        <v>143060588.92999995</v>
      </c>
      <c r="TH10" s="273">
        <v>673595.13</v>
      </c>
      <c r="TI10" s="273">
        <v>732647.05999999994</v>
      </c>
      <c r="TJ10" s="273">
        <v>3032073.2500000009</v>
      </c>
      <c r="TK10" s="273">
        <v>3285930.3000000003</v>
      </c>
      <c r="TL10" s="273">
        <v>1012718.4299999999</v>
      </c>
      <c r="TM10" s="273">
        <v>254039.81</v>
      </c>
      <c r="TN10" s="273">
        <v>11781817.100000001</v>
      </c>
      <c r="TO10" s="273">
        <v>1045918.2099999997</v>
      </c>
      <c r="TP10" s="273">
        <v>2882649.8000000007</v>
      </c>
      <c r="TQ10" s="273">
        <v>2549026.4399999995</v>
      </c>
      <c r="TR10" s="273">
        <v>684698.84000000008</v>
      </c>
      <c r="TS10" s="273">
        <v>626754.9800000001</v>
      </c>
      <c r="TT10" s="273">
        <v>1164769.3600000003</v>
      </c>
      <c r="TU10" s="273">
        <v>774339.85000000009</v>
      </c>
      <c r="TV10" s="273">
        <v>1043453.9500000002</v>
      </c>
      <c r="TW10" s="273">
        <v>13888135.1</v>
      </c>
      <c r="TX10" s="273">
        <v>1157953.4099999999</v>
      </c>
      <c r="TY10" s="273">
        <v>70041081.329999983</v>
      </c>
      <c r="TZ10" s="273">
        <v>7041320.8900000006</v>
      </c>
      <c r="UA10" s="273">
        <v>1764605.7999999998</v>
      </c>
      <c r="UB10" s="273">
        <v>1945138.32</v>
      </c>
      <c r="UC10" s="273">
        <v>21753521.349999994</v>
      </c>
      <c r="UD10" s="273">
        <v>606486.75</v>
      </c>
      <c r="UE10" s="273">
        <v>445293.29999999993</v>
      </c>
      <c r="UF10" s="273">
        <v>822113.35</v>
      </c>
      <c r="UG10" s="273">
        <v>866358.75</v>
      </c>
      <c r="UH10" s="273">
        <v>36441532.960000001</v>
      </c>
      <c r="UI10" s="273">
        <v>3431416.8200000003</v>
      </c>
      <c r="UJ10" s="273">
        <v>3332870.27</v>
      </c>
      <c r="UK10" s="273">
        <v>4056968.66</v>
      </c>
      <c r="UL10" s="273">
        <v>1475639.59</v>
      </c>
      <c r="UM10" s="273">
        <v>1207775</v>
      </c>
      <c r="UN10" s="273">
        <v>202781225.69</v>
      </c>
      <c r="UO10" s="273">
        <v>1846846.5699999998</v>
      </c>
      <c r="UP10" s="273">
        <v>1495204.4100000004</v>
      </c>
      <c r="UQ10" s="273">
        <v>21746642.500000004</v>
      </c>
      <c r="UR10" s="273">
        <v>319208</v>
      </c>
      <c r="US10" s="273">
        <v>1236806.8</v>
      </c>
      <c r="UT10" s="273">
        <v>4220266.78</v>
      </c>
      <c r="UU10" s="273">
        <v>861368.8</v>
      </c>
      <c r="UV10" s="273">
        <v>846358.42999999993</v>
      </c>
      <c r="UW10" s="273">
        <v>1198989</v>
      </c>
      <c r="UX10" s="273">
        <v>987479.25999999954</v>
      </c>
      <c r="UY10" s="273">
        <v>5855705.5399999991</v>
      </c>
      <c r="UZ10" s="273">
        <v>1602276.77</v>
      </c>
      <c r="VA10" s="273">
        <v>6583490.5800000001</v>
      </c>
      <c r="VB10" s="273">
        <v>671867</v>
      </c>
      <c r="VC10" s="273">
        <v>841907.55000000028</v>
      </c>
      <c r="VD10" s="273">
        <v>599048.30000000005</v>
      </c>
      <c r="VE10" s="273">
        <v>958038.3899999999</v>
      </c>
      <c r="VF10" s="273">
        <v>5899449.2000000002</v>
      </c>
      <c r="VG10" s="273">
        <v>640447.4800000001</v>
      </c>
      <c r="VH10" s="273">
        <v>810353.60000000009</v>
      </c>
      <c r="VI10" s="273">
        <v>915255.98999999987</v>
      </c>
      <c r="VJ10" s="273">
        <v>67404959.639999986</v>
      </c>
      <c r="VK10" s="273">
        <v>2088581.2499999998</v>
      </c>
      <c r="VL10" s="273">
        <v>2576741.7999999998</v>
      </c>
      <c r="VM10" s="273">
        <v>2337618.2400000002</v>
      </c>
      <c r="VN10" s="273">
        <v>4804527.6499999994</v>
      </c>
      <c r="VO10" s="273">
        <v>6224269.75</v>
      </c>
      <c r="VP10" s="273">
        <v>3571413.7800000003</v>
      </c>
      <c r="VQ10" s="273">
        <v>1626812.7599999995</v>
      </c>
      <c r="VR10" s="273">
        <v>1799289.0599999998</v>
      </c>
      <c r="VS10" s="273">
        <v>16917612.549999997</v>
      </c>
      <c r="VT10" s="273">
        <v>1376353.6</v>
      </c>
      <c r="VU10" s="273">
        <v>4350884.7300000004</v>
      </c>
      <c r="VV10" s="273">
        <v>1958744.1600000001</v>
      </c>
      <c r="VW10" s="273">
        <v>1036996.4299999996</v>
      </c>
      <c r="VX10" s="273">
        <v>1541164.84</v>
      </c>
      <c r="VY10" s="273">
        <v>328803169.24999994</v>
      </c>
      <c r="VZ10" s="273">
        <v>9892157.8599999975</v>
      </c>
      <c r="WA10" s="273">
        <v>2676479.88</v>
      </c>
      <c r="WB10" s="273">
        <v>1835944.1</v>
      </c>
      <c r="WC10" s="273">
        <v>882059.54000000015</v>
      </c>
      <c r="WD10" s="273">
        <v>2893635.55</v>
      </c>
      <c r="WE10" s="273">
        <v>16705147.559999995</v>
      </c>
      <c r="WF10" s="273">
        <v>7550944.7199999997</v>
      </c>
      <c r="WG10" s="273">
        <v>4373897.4500000011</v>
      </c>
      <c r="WH10" s="273">
        <v>6607737.9000000004</v>
      </c>
      <c r="WI10" s="273">
        <v>2350369.17</v>
      </c>
      <c r="WJ10" s="273">
        <v>9464148.3300000001</v>
      </c>
      <c r="WK10" s="273">
        <v>1959218.5599999998</v>
      </c>
      <c r="WL10" s="273">
        <v>12227620.300000001</v>
      </c>
      <c r="WM10" s="273">
        <v>17931609.25</v>
      </c>
      <c r="WN10" s="273">
        <v>2260825.5100000002</v>
      </c>
      <c r="WO10" s="273">
        <v>4919214.1399999997</v>
      </c>
      <c r="WP10" s="273">
        <v>16274473.550000001</v>
      </c>
      <c r="WQ10" s="273">
        <v>3496673.6599999997</v>
      </c>
      <c r="WR10" s="273">
        <v>11230837.689999998</v>
      </c>
      <c r="WS10" s="273">
        <v>87070128.030000001</v>
      </c>
      <c r="WT10" s="273">
        <v>4962786.4799999995</v>
      </c>
      <c r="WU10" s="273">
        <v>953724.92999999993</v>
      </c>
      <c r="WV10" s="273">
        <v>1646363.4000000001</v>
      </c>
      <c r="WW10" s="273">
        <v>2135121.87</v>
      </c>
      <c r="WX10" s="273">
        <v>1894662.8100000003</v>
      </c>
      <c r="WY10" s="273">
        <v>1057199.9300000002</v>
      </c>
      <c r="WZ10" s="273">
        <v>1667767.15</v>
      </c>
      <c r="XA10" s="273">
        <v>65361927.459999993</v>
      </c>
      <c r="XB10" s="273">
        <v>3138686.9100000006</v>
      </c>
      <c r="XC10" s="273">
        <v>531243.99999999988</v>
      </c>
      <c r="XD10" s="273">
        <v>916824.78</v>
      </c>
      <c r="XE10" s="273">
        <v>807236.00000000012</v>
      </c>
      <c r="XF10" s="273">
        <v>169940114.44</v>
      </c>
      <c r="XG10" s="273">
        <v>3139855</v>
      </c>
      <c r="XH10" s="273">
        <v>1325975.1100000001</v>
      </c>
      <c r="XI10" s="273">
        <v>37226332.699999996</v>
      </c>
      <c r="XJ10" s="273">
        <v>1376579.28</v>
      </c>
      <c r="XK10" s="273">
        <v>1624857.6600000001</v>
      </c>
      <c r="XL10" s="273">
        <v>4058080.3100000005</v>
      </c>
      <c r="XM10" s="273">
        <v>1812526.5</v>
      </c>
      <c r="XN10" s="273">
        <v>2152528.9900000002</v>
      </c>
      <c r="XO10" s="273">
        <v>4788867.88</v>
      </c>
      <c r="XP10" s="273">
        <v>4748311.5600000005</v>
      </c>
      <c r="XQ10" s="273">
        <v>773831.90999999992</v>
      </c>
      <c r="XR10" s="273">
        <v>909269.58000000007</v>
      </c>
      <c r="XS10" s="273">
        <v>1661002.2200000002</v>
      </c>
      <c r="XT10" s="273">
        <v>777244.75999999978</v>
      </c>
      <c r="XU10" s="273">
        <v>824329.89</v>
      </c>
      <c r="XV10" s="273">
        <v>803319.10000000009</v>
      </c>
      <c r="XW10" s="273">
        <v>1011863.4100000001</v>
      </c>
      <c r="XX10" s="273">
        <v>730200.41999999993</v>
      </c>
      <c r="XY10" s="273">
        <v>754305.28999999992</v>
      </c>
      <c r="XZ10" s="273">
        <v>836439.38</v>
      </c>
      <c r="YA10" s="273">
        <v>743245.75</v>
      </c>
      <c r="YB10" s="273">
        <v>1274753.1299999999</v>
      </c>
      <c r="YC10" s="273">
        <v>99351533.120000005</v>
      </c>
      <c r="YD10" s="273">
        <v>1526910.8499999999</v>
      </c>
      <c r="YE10" s="273">
        <v>8589320.3900000006</v>
      </c>
      <c r="YF10" s="273">
        <v>2172042.1599999997</v>
      </c>
      <c r="YG10" s="273">
        <v>28398673.399999999</v>
      </c>
      <c r="YH10" s="273">
        <v>2903447.22</v>
      </c>
      <c r="YI10" s="273">
        <v>7541623.1500000004</v>
      </c>
      <c r="YJ10" s="273">
        <v>1792546.63</v>
      </c>
      <c r="YK10" s="273">
        <v>8350033.2400000002</v>
      </c>
      <c r="YL10" s="273">
        <v>7825047.8300000001</v>
      </c>
      <c r="YM10" s="273">
        <v>3237791.24</v>
      </c>
      <c r="YN10" s="273">
        <v>1725159.3299999998</v>
      </c>
      <c r="YO10" s="273">
        <v>1386072.03</v>
      </c>
      <c r="YP10" s="273">
        <v>1536123.87</v>
      </c>
      <c r="YQ10" s="273">
        <v>1158974.0900000001</v>
      </c>
      <c r="YR10" s="273">
        <v>1098150.0099999998</v>
      </c>
      <c r="YS10" s="273">
        <v>1135711.5299999998</v>
      </c>
      <c r="YT10" s="273">
        <v>41954842.829999991</v>
      </c>
      <c r="YU10" s="273">
        <v>1322051.6599999999</v>
      </c>
      <c r="YV10" s="273">
        <v>1133165.9499999995</v>
      </c>
      <c r="YW10" s="273">
        <v>1180267.49</v>
      </c>
      <c r="YX10" s="273">
        <v>3830719.05</v>
      </c>
      <c r="YY10" s="273">
        <v>1594342.66</v>
      </c>
      <c r="YZ10" s="273">
        <v>1308036.49</v>
      </c>
      <c r="ZA10" s="273">
        <v>66418343.539999999</v>
      </c>
      <c r="ZB10" s="273">
        <v>3590664.52</v>
      </c>
      <c r="ZC10" s="273">
        <v>1298992.4200000002</v>
      </c>
      <c r="ZD10" s="273">
        <v>3113016.9</v>
      </c>
      <c r="ZE10" s="273">
        <v>1024160.9</v>
      </c>
      <c r="ZF10" s="273">
        <v>750002.9</v>
      </c>
      <c r="ZG10" s="273">
        <v>531697.73</v>
      </c>
      <c r="ZH10" s="273">
        <v>508464.45999999996</v>
      </c>
      <c r="ZI10" s="273">
        <v>5511069.0700000003</v>
      </c>
      <c r="ZJ10" s="273">
        <v>106413991.99999999</v>
      </c>
      <c r="ZK10" s="273">
        <v>1564303.6699999997</v>
      </c>
      <c r="ZL10" s="273">
        <v>5092005.9800000004</v>
      </c>
      <c r="ZM10" s="273">
        <v>8112666.7000000011</v>
      </c>
      <c r="ZN10" s="273">
        <v>4510160.1900000004</v>
      </c>
      <c r="ZO10" s="273">
        <v>1324156.6000000001</v>
      </c>
      <c r="ZP10" s="273">
        <v>1513478.6800000004</v>
      </c>
      <c r="ZQ10" s="273">
        <v>5706371.5699999994</v>
      </c>
      <c r="ZR10" s="273">
        <v>5937538.71</v>
      </c>
      <c r="ZS10" s="273">
        <v>5649688.3299999991</v>
      </c>
      <c r="ZT10" s="273">
        <v>568367.31999999995</v>
      </c>
      <c r="ZU10" s="273">
        <v>1352883.8899999997</v>
      </c>
      <c r="ZV10" s="273">
        <v>875602.97000000009</v>
      </c>
      <c r="ZW10" s="273">
        <v>2733137.2</v>
      </c>
      <c r="ZX10" s="273">
        <v>2108366.1399999997</v>
      </c>
      <c r="ZY10" s="273">
        <v>574157.68000000005</v>
      </c>
      <c r="ZZ10" s="273">
        <v>1080644.3</v>
      </c>
      <c r="AAA10" s="273">
        <v>838772.57</v>
      </c>
      <c r="AAB10" s="273">
        <v>1450566.16</v>
      </c>
      <c r="AAC10" s="273">
        <v>1305445.6999999997</v>
      </c>
      <c r="AAD10" s="273">
        <v>1336102.73</v>
      </c>
      <c r="AAE10" s="273">
        <v>707792.45000000007</v>
      </c>
      <c r="AAF10" s="273">
        <v>35583105.970000006</v>
      </c>
      <c r="AAG10" s="273">
        <v>1649347.87</v>
      </c>
      <c r="AAH10" s="273">
        <v>1560622.5299999998</v>
      </c>
      <c r="AAI10" s="273">
        <v>1451914.56</v>
      </c>
      <c r="AAJ10" s="273">
        <v>1163941.4500000002</v>
      </c>
      <c r="AAK10" s="273">
        <v>2152340.7799999998</v>
      </c>
      <c r="AAL10" s="273">
        <v>1482609.8199999998</v>
      </c>
      <c r="AAM10" s="273">
        <v>199379330.90000001</v>
      </c>
      <c r="AAN10" s="273">
        <v>1313285.3999999999</v>
      </c>
      <c r="AAO10" s="273">
        <v>1634269.88</v>
      </c>
      <c r="AAP10" s="273">
        <v>4094555.5700000003</v>
      </c>
      <c r="AAQ10" s="273">
        <v>2320152.2799999998</v>
      </c>
      <c r="AAR10" s="273">
        <v>1895516.28</v>
      </c>
      <c r="AAS10" s="273">
        <v>2582489.2300000004</v>
      </c>
      <c r="AAT10" s="273">
        <v>1984119.8</v>
      </c>
      <c r="AAU10" s="273">
        <v>6984163</v>
      </c>
      <c r="AAV10" s="273">
        <v>1376823.2499999995</v>
      </c>
      <c r="AAW10" s="273">
        <v>3103803.29</v>
      </c>
      <c r="AAX10" s="273">
        <v>14893749.250000002</v>
      </c>
      <c r="AAY10" s="273">
        <v>4567004.3600000003</v>
      </c>
      <c r="AAZ10" s="273">
        <v>934751.67999999993</v>
      </c>
      <c r="ABA10" s="273">
        <v>910505.26</v>
      </c>
      <c r="ABB10" s="273">
        <v>2493529.4700000002</v>
      </c>
      <c r="ABC10" s="273">
        <v>1297842.8599999999</v>
      </c>
      <c r="ABD10" s="273">
        <v>1937261.51</v>
      </c>
      <c r="ABE10" s="273">
        <v>591080.99</v>
      </c>
      <c r="ABF10" s="273">
        <v>18777808.300000001</v>
      </c>
      <c r="ABG10" s="273">
        <v>10624828.729999999</v>
      </c>
      <c r="ABH10" s="273">
        <v>888589.49</v>
      </c>
      <c r="ABI10" s="273">
        <v>510703.45999999979</v>
      </c>
      <c r="ABJ10" s="273">
        <v>1156770.45</v>
      </c>
      <c r="ABK10" s="273">
        <v>631639.18999999994</v>
      </c>
      <c r="ABL10" s="273">
        <v>1088852.8400000001</v>
      </c>
      <c r="ABM10" s="273">
        <v>101686342.17999998</v>
      </c>
      <c r="ABN10" s="273">
        <v>2842396.4099999997</v>
      </c>
      <c r="ABO10" s="273">
        <v>2657961.8100000005</v>
      </c>
      <c r="ABP10" s="273">
        <v>2868300.8899999997</v>
      </c>
      <c r="ABQ10" s="273">
        <v>4346759.08</v>
      </c>
      <c r="ABR10" s="273">
        <v>3489398.2500000009</v>
      </c>
      <c r="ABS10" s="273">
        <v>1810025.05</v>
      </c>
      <c r="ABT10" s="273">
        <v>3336166.92</v>
      </c>
      <c r="ABU10" s="273">
        <v>1790216.7699999998</v>
      </c>
      <c r="ABV10" s="273">
        <v>58155933.920000002</v>
      </c>
      <c r="ABW10" s="273">
        <v>3251253.1900000004</v>
      </c>
      <c r="ABX10" s="273">
        <v>3094152.1900000009</v>
      </c>
      <c r="ABY10" s="273">
        <v>1162566.5</v>
      </c>
      <c r="ABZ10" s="273">
        <v>1598101.0299999998</v>
      </c>
      <c r="ACA10" s="273">
        <v>5477374.2999999998</v>
      </c>
      <c r="ACB10" s="273">
        <v>1434865.15</v>
      </c>
      <c r="ACC10" s="273">
        <v>1069070.7100000002</v>
      </c>
      <c r="ACD10" s="273">
        <v>511675.78999999992</v>
      </c>
      <c r="ACE10" s="273">
        <v>1886878.6400000001</v>
      </c>
      <c r="ACF10" s="273">
        <v>555946.07999999996</v>
      </c>
      <c r="ACG10" s="273">
        <v>204583076.66999999</v>
      </c>
      <c r="ACH10" s="273">
        <v>1361575.31</v>
      </c>
      <c r="ACI10" s="273">
        <v>1807073.9300000004</v>
      </c>
      <c r="ACJ10" s="273">
        <v>1961355.91</v>
      </c>
      <c r="ACK10" s="273">
        <v>193785.69</v>
      </c>
      <c r="ACL10" s="273">
        <v>1460956.3299999996</v>
      </c>
      <c r="ACM10" s="273">
        <v>1570678.45</v>
      </c>
      <c r="ACN10" s="273">
        <v>18482313.469999999</v>
      </c>
      <c r="ACO10" s="273">
        <v>46127435.139999993</v>
      </c>
      <c r="ACP10" s="273">
        <v>891611.96999999986</v>
      </c>
      <c r="ACQ10" s="273">
        <v>2748598.45</v>
      </c>
      <c r="ACR10" s="273">
        <v>4269204.209999999</v>
      </c>
      <c r="ACS10" s="273">
        <v>2486990.29</v>
      </c>
      <c r="ACT10" s="273">
        <v>18840887.59</v>
      </c>
      <c r="ACU10" s="273">
        <v>2365626.52</v>
      </c>
      <c r="ACV10" s="273">
        <v>1918148.05</v>
      </c>
      <c r="ACW10" s="273">
        <v>1032102.3799999999</v>
      </c>
      <c r="ACX10" s="273">
        <v>917786.97999999986</v>
      </c>
      <c r="ACY10" s="273">
        <v>526893.71</v>
      </c>
      <c r="ACZ10" s="273">
        <v>8897.3699999999953</v>
      </c>
      <c r="ADA10" s="273">
        <v>683483.33000000007</v>
      </c>
      <c r="ADB10" s="273">
        <v>64605.74</v>
      </c>
      <c r="ADC10" s="273">
        <v>1029275.8</v>
      </c>
      <c r="ADD10" s="273">
        <v>23765844.660000004</v>
      </c>
      <c r="ADE10" s="273">
        <v>28288465.41</v>
      </c>
      <c r="ADF10" s="273">
        <v>725525.36</v>
      </c>
      <c r="ADG10" s="273">
        <v>719615</v>
      </c>
      <c r="ADH10" s="273">
        <v>1418430.7600000005</v>
      </c>
      <c r="ADI10" s="273">
        <v>870192</v>
      </c>
      <c r="ADJ10" s="273">
        <v>1003980.8799999999</v>
      </c>
      <c r="ADK10" s="273">
        <v>786294.65000000014</v>
      </c>
      <c r="ADL10" s="273">
        <v>2138602.9500000002</v>
      </c>
      <c r="ADM10" s="273">
        <v>362593285.81999999</v>
      </c>
      <c r="ADN10" s="273">
        <v>34086043.159999996</v>
      </c>
      <c r="ADO10" s="273">
        <v>18161780.230000004</v>
      </c>
      <c r="ADP10" s="273">
        <v>46513608.170000009</v>
      </c>
      <c r="ADQ10" s="273">
        <v>741894.06</v>
      </c>
      <c r="ADR10" s="273">
        <v>832821.82000000007</v>
      </c>
      <c r="ADS10" s="273">
        <v>1289571.22</v>
      </c>
      <c r="ADT10" s="273">
        <v>1539847.3399999999</v>
      </c>
      <c r="ADU10" s="273">
        <v>192904331.66000003</v>
      </c>
      <c r="ADV10" s="273">
        <v>75460991.390000001</v>
      </c>
      <c r="ADW10" s="273">
        <v>10775637.909999998</v>
      </c>
      <c r="ADX10" s="273">
        <v>2377974.9000000004</v>
      </c>
      <c r="ADY10" s="273">
        <v>6061628.3499999996</v>
      </c>
      <c r="ADZ10" s="273">
        <v>3558807.98</v>
      </c>
      <c r="AEA10" s="273">
        <v>1627240.5999999999</v>
      </c>
      <c r="AEB10" s="273">
        <v>1984831.4600000004</v>
      </c>
      <c r="AEC10" s="273">
        <v>1766523.5600000005</v>
      </c>
      <c r="AED10" s="273">
        <v>1706159.43</v>
      </c>
      <c r="AEE10" s="273">
        <v>1822775.27</v>
      </c>
      <c r="AEF10" s="273">
        <v>3858165.0700000003</v>
      </c>
      <c r="AEG10" s="273">
        <v>2027391.0500000003</v>
      </c>
      <c r="AEH10" s="273">
        <v>1252192.2199999997</v>
      </c>
      <c r="AEI10" s="273">
        <v>2402315.9199999995</v>
      </c>
      <c r="AEJ10" s="273">
        <v>7763522.8600000003</v>
      </c>
      <c r="AEK10" s="273">
        <v>1249858.9500000002</v>
      </c>
      <c r="AEL10" s="273">
        <v>7361429.2400000002</v>
      </c>
      <c r="AEM10" s="273">
        <v>1148488.9600000002</v>
      </c>
      <c r="AEN10" s="273">
        <v>7381015.330000001</v>
      </c>
      <c r="AEO10" s="273">
        <v>118293411.24000004</v>
      </c>
      <c r="AEP10" s="273">
        <v>6985479.2200000007</v>
      </c>
      <c r="AEQ10" s="273">
        <v>5327078</v>
      </c>
      <c r="AER10" s="273">
        <v>1841783.74</v>
      </c>
      <c r="AES10" s="273">
        <v>3938883.18</v>
      </c>
      <c r="AET10" s="273">
        <v>12015443.010000002</v>
      </c>
      <c r="AEU10" s="273">
        <v>1334466.78</v>
      </c>
      <c r="AEV10" s="273">
        <v>3536988.3099999996</v>
      </c>
      <c r="AEW10" s="273">
        <v>1587078.5100000002</v>
      </c>
      <c r="AEX10" s="273">
        <v>748025.86999999988</v>
      </c>
      <c r="AEY10" s="273">
        <v>40422567.819999993</v>
      </c>
      <c r="AEZ10" s="273">
        <v>16181314.849999998</v>
      </c>
      <c r="AFA10" s="273">
        <v>1781595.0500000003</v>
      </c>
      <c r="AFB10" s="273">
        <v>1244270.4200000002</v>
      </c>
      <c r="AFC10" s="273">
        <v>1841668.4200000002</v>
      </c>
      <c r="AFD10" s="273">
        <v>1934921.08</v>
      </c>
      <c r="AFE10" s="273">
        <v>471927.98999999987</v>
      </c>
      <c r="AFF10" s="273">
        <v>1045091.9500000001</v>
      </c>
      <c r="AFG10" s="273">
        <v>381562.26</v>
      </c>
      <c r="AFH10" s="273">
        <v>365537.05000000005</v>
      </c>
      <c r="AFI10" s="273">
        <v>346996.35</v>
      </c>
      <c r="AFJ10" s="273">
        <v>206111.72000000003</v>
      </c>
      <c r="AFK10" s="273">
        <v>1315476.7399999998</v>
      </c>
      <c r="AFL10" s="273">
        <v>56415102.479999989</v>
      </c>
      <c r="AFM10" s="273">
        <v>2385508.3500000006</v>
      </c>
      <c r="AFN10" s="273">
        <v>2292757.56</v>
      </c>
      <c r="AFO10" s="273">
        <v>826833.8</v>
      </c>
      <c r="AFP10" s="273">
        <v>926574.03999999992</v>
      </c>
      <c r="AFQ10" s="273">
        <v>824936.16999999993</v>
      </c>
      <c r="AFR10" s="273">
        <v>812724.63</v>
      </c>
      <c r="AFS10" s="273">
        <v>2075722.6699999997</v>
      </c>
      <c r="AFT10" s="273">
        <v>1545340.1700000002</v>
      </c>
      <c r="AFU10" s="273">
        <v>1060313.83</v>
      </c>
      <c r="AFV10" s="273">
        <v>1755532</v>
      </c>
      <c r="AFW10" s="273">
        <v>342388.03</v>
      </c>
      <c r="AFX10" s="273">
        <v>53965166.420000002</v>
      </c>
      <c r="AFY10" s="273">
        <v>1118621.2</v>
      </c>
      <c r="AFZ10" s="273">
        <v>1345990.1799999997</v>
      </c>
      <c r="AGA10" s="273">
        <v>1374247.1699999997</v>
      </c>
      <c r="AGB10" s="273">
        <v>5973031.3700000001</v>
      </c>
      <c r="AGC10" s="273">
        <v>1327269.7299999997</v>
      </c>
      <c r="AGD10" s="273">
        <v>449321.77</v>
      </c>
      <c r="AGE10" s="273">
        <v>859662.1100000001</v>
      </c>
      <c r="AGF10" s="273">
        <v>1044443.7399999999</v>
      </c>
      <c r="AGG10" s="273">
        <v>1453865.36</v>
      </c>
      <c r="AGH10" s="273">
        <v>787704.03</v>
      </c>
      <c r="AGI10" s="273">
        <v>80240133.49000001</v>
      </c>
      <c r="AGJ10" s="273">
        <v>10160580.530000001</v>
      </c>
      <c r="AGK10" s="273">
        <v>856465.26000000013</v>
      </c>
      <c r="AGL10" s="273">
        <v>385843.6</v>
      </c>
      <c r="AGM10" s="273">
        <v>2044355.6099999996</v>
      </c>
      <c r="AGN10" s="273">
        <v>1058971.67</v>
      </c>
      <c r="AGO10" s="273">
        <v>243703.45</v>
      </c>
      <c r="AGP10" s="273">
        <v>376726.97</v>
      </c>
      <c r="AGQ10" s="273">
        <v>320705248.74000013</v>
      </c>
      <c r="AGR10" s="273">
        <v>141653073.79999998</v>
      </c>
      <c r="AGS10" s="273">
        <v>1902494.57</v>
      </c>
      <c r="AGT10" s="273">
        <v>3932772.7099999995</v>
      </c>
      <c r="AGU10" s="273">
        <v>6424050.9500000011</v>
      </c>
      <c r="AGV10" s="273">
        <v>2181606.2600000002</v>
      </c>
      <c r="AGW10" s="273">
        <v>1093330.6199999999</v>
      </c>
      <c r="AGX10" s="273">
        <v>3023342.37</v>
      </c>
      <c r="AGY10" s="273">
        <v>524606.39</v>
      </c>
      <c r="AGZ10" s="273">
        <v>4764164.7299999995</v>
      </c>
      <c r="AHA10" s="273">
        <v>6699577.1700000009</v>
      </c>
      <c r="AHB10" s="273">
        <v>2909935.6500000004</v>
      </c>
      <c r="AHC10" s="273">
        <v>2114991.8700000006</v>
      </c>
      <c r="AHD10" s="273">
        <v>1229336.8400000001</v>
      </c>
      <c r="AHE10" s="273">
        <v>3082375.33</v>
      </c>
      <c r="AHF10" s="273">
        <v>2663586.4600000004</v>
      </c>
      <c r="AHG10" s="273">
        <v>1726459.92</v>
      </c>
      <c r="AHH10" s="273">
        <v>25594435.07</v>
      </c>
      <c r="AHI10" s="273">
        <v>1340774.18</v>
      </c>
      <c r="AHJ10" s="273">
        <v>1089942.23</v>
      </c>
      <c r="AHK10" s="273">
        <v>1337386.23</v>
      </c>
      <c r="AHL10" s="273">
        <v>2941665.22</v>
      </c>
      <c r="AHM10" s="273">
        <v>735234.95</v>
      </c>
      <c r="AHN10" s="273">
        <v>822210.85000000009</v>
      </c>
      <c r="AHO10" s="273">
        <f t="shared" si="0"/>
        <v>13489024127.669977</v>
      </c>
      <c r="AHQ10" s="607">
        <v>8</v>
      </c>
      <c r="AHR10" s="271" t="s">
        <v>8</v>
      </c>
      <c r="AHS10" s="271" t="b">
        <f t="shared" si="1"/>
        <v>1</v>
      </c>
    </row>
    <row r="11" spans="1:903" ht="23.4" customHeight="1" x14ac:dyDescent="1.1000000000000001">
      <c r="A11" s="270" t="s">
        <v>10</v>
      </c>
      <c r="B11" s="271" t="s">
        <v>11</v>
      </c>
      <c r="C11" s="273">
        <v>51655839.900000006</v>
      </c>
      <c r="D11" s="273">
        <v>6519659.7800000003</v>
      </c>
      <c r="E11" s="273">
        <v>1391553.4200000002</v>
      </c>
      <c r="F11" s="273">
        <v>4558318.82</v>
      </c>
      <c r="G11" s="273">
        <v>-411931.05999999959</v>
      </c>
      <c r="H11" s="273">
        <v>-377499.73000000039</v>
      </c>
      <c r="I11" s="273">
        <v>858819</v>
      </c>
      <c r="J11" s="273">
        <v>21575029.27</v>
      </c>
      <c r="K11" s="273">
        <v>4059074.54</v>
      </c>
      <c r="L11" s="273">
        <v>444959.48</v>
      </c>
      <c r="M11" s="273">
        <v>3815624.1600000006</v>
      </c>
      <c r="N11" s="273">
        <v>3684952.3999999994</v>
      </c>
      <c r="O11" s="273">
        <v>22543459.27</v>
      </c>
      <c r="P11" s="273">
        <v>16741053.67</v>
      </c>
      <c r="Q11" s="273">
        <v>1660410.71</v>
      </c>
      <c r="R11" s="273">
        <v>349835.63</v>
      </c>
      <c r="S11" s="273">
        <v>22358.010000000002</v>
      </c>
      <c r="T11" s="273">
        <v>12304416.370000001</v>
      </c>
      <c r="U11" s="273">
        <v>-794833.16999999993</v>
      </c>
      <c r="V11" s="273">
        <v>2156314.37</v>
      </c>
      <c r="W11" s="273">
        <v>4281975.95</v>
      </c>
      <c r="X11" s="273">
        <v>2482430.73</v>
      </c>
      <c r="Y11" s="273">
        <v>2339237.33</v>
      </c>
      <c r="Z11" s="273">
        <v>7698.630000000001</v>
      </c>
      <c r="AA11" s="273">
        <v>11614675.49</v>
      </c>
      <c r="AB11" s="273">
        <v>291342.09999999998</v>
      </c>
      <c r="AC11" s="273">
        <v>267173.21000000002</v>
      </c>
      <c r="AD11" s="273">
        <v>80463.209999999992</v>
      </c>
      <c r="AE11" s="273">
        <v>1369962.75</v>
      </c>
      <c r="AF11" s="273">
        <v>860791.07000000018</v>
      </c>
      <c r="AG11" s="273">
        <v>2462777.13</v>
      </c>
      <c r="AH11" s="273">
        <v>1057376.0099999998</v>
      </c>
      <c r="AI11" s="273">
        <v>757459.91</v>
      </c>
      <c r="AJ11" s="273">
        <v>108421.21999999997</v>
      </c>
      <c r="AK11" s="273">
        <v>515699.52000000014</v>
      </c>
      <c r="AL11" s="273">
        <v>383023.79000000004</v>
      </c>
      <c r="AM11" s="273">
        <v>622828.05000000005</v>
      </c>
      <c r="AN11" s="273">
        <v>231182.26</v>
      </c>
      <c r="AO11" s="273">
        <v>59261</v>
      </c>
      <c r="AP11" s="273">
        <v>296106.45999999996</v>
      </c>
      <c r="AQ11" s="273">
        <v>842596.34</v>
      </c>
      <c r="AR11" s="273">
        <v>231117.61</v>
      </c>
      <c r="AS11" s="273">
        <v>192689.26</v>
      </c>
      <c r="AT11" s="273">
        <v>31966.44</v>
      </c>
      <c r="AU11" s="273">
        <v>42805.520000000004</v>
      </c>
      <c r="AV11" s="273">
        <v>80848</v>
      </c>
      <c r="AW11" s="273">
        <v>65178.42</v>
      </c>
      <c r="AX11" s="273">
        <v>25444.15</v>
      </c>
      <c r="AY11" s="273">
        <v>1338.56</v>
      </c>
      <c r="AZ11" s="273">
        <v>67832.070000000007</v>
      </c>
      <c r="BA11" s="273">
        <v>1230646.6000000001</v>
      </c>
      <c r="BB11" s="273">
        <v>535719.94999999995</v>
      </c>
      <c r="BC11" s="273">
        <v>1264265.3599999999</v>
      </c>
      <c r="BD11" s="273">
        <v>76966</v>
      </c>
      <c r="BE11" s="273">
        <v>24299.120000000003</v>
      </c>
      <c r="BF11" s="273">
        <v>15909</v>
      </c>
      <c r="BG11" s="273">
        <v>162141.22</v>
      </c>
      <c r="BH11" s="273">
        <v>448293.63999999996</v>
      </c>
      <c r="BI11" s="273">
        <v>-10876.619999999999</v>
      </c>
      <c r="BJ11" s="273">
        <v>5665.0600000000013</v>
      </c>
      <c r="BK11" s="273">
        <v>207426.74</v>
      </c>
      <c r="BL11" s="273">
        <v>94605.9</v>
      </c>
      <c r="BM11" s="273">
        <v>60101.53</v>
      </c>
      <c r="BN11" s="273">
        <v>15498</v>
      </c>
      <c r="BO11" s="273">
        <v>64394</v>
      </c>
      <c r="BP11" s="273">
        <v>12883.380000000001</v>
      </c>
      <c r="BQ11" s="273">
        <v>0</v>
      </c>
      <c r="BR11" s="273">
        <v>-221</v>
      </c>
      <c r="BS11" s="273">
        <v>6775.2800000000007</v>
      </c>
      <c r="BT11" s="273">
        <v>0</v>
      </c>
      <c r="BU11" s="273">
        <v>1523.86</v>
      </c>
      <c r="BV11" s="273">
        <v>-8642.43</v>
      </c>
      <c r="BW11" s="273">
        <v>602671.87999999989</v>
      </c>
      <c r="BX11" s="273">
        <v>435346.38</v>
      </c>
      <c r="BY11" s="273">
        <v>63162.770000000004</v>
      </c>
      <c r="BZ11" s="273">
        <v>6109.95</v>
      </c>
      <c r="CA11" s="273">
        <v>189531.94</v>
      </c>
      <c r="CB11" s="273">
        <v>95153.35</v>
      </c>
      <c r="CC11" s="273">
        <v>33490.93</v>
      </c>
      <c r="CD11" s="273">
        <v>0</v>
      </c>
      <c r="CE11" s="273">
        <v>371</v>
      </c>
      <c r="CF11" s="273">
        <v>3654375.5000000005</v>
      </c>
      <c r="CG11" s="273">
        <v>127414</v>
      </c>
      <c r="CH11" s="273">
        <v>418486.30000000005</v>
      </c>
      <c r="CI11" s="273">
        <v>61110.82</v>
      </c>
      <c r="CJ11" s="273">
        <v>24048.6</v>
      </c>
      <c r="CK11" s="273">
        <v>63530</v>
      </c>
      <c r="CL11" s="273">
        <v>33093</v>
      </c>
      <c r="CM11" s="273">
        <v>169804</v>
      </c>
      <c r="CN11" s="273">
        <v>5701</v>
      </c>
      <c r="CO11" s="273">
        <v>58900.639999999999</v>
      </c>
      <c r="CP11" s="273">
        <v>661.32999999999993</v>
      </c>
      <c r="CQ11" s="273">
        <v>597759.54</v>
      </c>
      <c r="CR11" s="273">
        <v>35529.25</v>
      </c>
      <c r="CS11" s="273">
        <v>4223848.2799999993</v>
      </c>
      <c r="CT11" s="273">
        <v>211436.63</v>
      </c>
      <c r="CU11" s="273">
        <v>381431.92</v>
      </c>
      <c r="CV11" s="273">
        <v>306199.82</v>
      </c>
      <c r="CW11" s="273">
        <v>21205.360000000001</v>
      </c>
      <c r="CX11" s="273">
        <v>5650646.1799999997</v>
      </c>
      <c r="CY11" s="273">
        <v>617444.54999999993</v>
      </c>
      <c r="CZ11" s="273">
        <v>128436.5</v>
      </c>
      <c r="DA11" s="273">
        <v>734525.61</v>
      </c>
      <c r="DB11" s="273">
        <v>113088.18</v>
      </c>
      <c r="DC11" s="273">
        <v>193934.63</v>
      </c>
      <c r="DD11" s="273">
        <v>185259.74</v>
      </c>
      <c r="DE11" s="273">
        <v>75676.739999999991</v>
      </c>
      <c r="DF11" s="273">
        <v>125705.25</v>
      </c>
      <c r="DG11" s="273">
        <v>1704781.4100000001</v>
      </c>
      <c r="DH11" s="273">
        <v>10753.77</v>
      </c>
      <c r="DI11" s="273">
        <v>49874.460000000006</v>
      </c>
      <c r="DJ11" s="273">
        <v>71842.100000000006</v>
      </c>
      <c r="DK11" s="273">
        <v>85773.040000000008</v>
      </c>
      <c r="DL11" s="273">
        <v>1996794.34</v>
      </c>
      <c r="DM11" s="273">
        <v>39491213.810000002</v>
      </c>
      <c r="DN11" s="273">
        <v>39722.5</v>
      </c>
      <c r="DO11" s="273">
        <v>77965.709999999992</v>
      </c>
      <c r="DP11" s="273">
        <v>1626841.58</v>
      </c>
      <c r="DQ11" s="273">
        <v>7324710.25</v>
      </c>
      <c r="DR11" s="273">
        <v>3650842.4</v>
      </c>
      <c r="DS11" s="273">
        <v>1837015.88</v>
      </c>
      <c r="DT11" s="273">
        <v>1709205.23</v>
      </c>
      <c r="DU11" s="273">
        <v>3026842.26</v>
      </c>
      <c r="DV11" s="273">
        <v>319941.64</v>
      </c>
      <c r="DW11" s="273">
        <v>358595.07999999996</v>
      </c>
      <c r="DX11" s="273">
        <v>68458.16</v>
      </c>
      <c r="DY11" s="273">
        <v>84988.4</v>
      </c>
      <c r="DZ11" s="273">
        <v>159533.70000000001</v>
      </c>
      <c r="EA11" s="273">
        <v>1093479.6499999999</v>
      </c>
      <c r="EB11" s="273">
        <v>104691</v>
      </c>
      <c r="EC11" s="273">
        <v>1765040.17</v>
      </c>
      <c r="ED11" s="273">
        <v>180536.81</v>
      </c>
      <c r="EE11" s="273">
        <v>152244.75</v>
      </c>
      <c r="EF11" s="273">
        <v>22697.120000000003</v>
      </c>
      <c r="EG11" s="273">
        <v>162005.13</v>
      </c>
      <c r="EH11" s="273">
        <v>51013.07</v>
      </c>
      <c r="EI11" s="273">
        <v>215427.68</v>
      </c>
      <c r="EJ11" s="273">
        <v>53301.369999999995</v>
      </c>
      <c r="EK11" s="273">
        <v>12232.5</v>
      </c>
      <c r="EL11" s="273">
        <v>97139</v>
      </c>
      <c r="EM11" s="273">
        <v>377580.15</v>
      </c>
      <c r="EN11" s="273">
        <v>31539.57</v>
      </c>
      <c r="EO11" s="273">
        <v>66233.67</v>
      </c>
      <c r="EP11" s="273">
        <v>35109.689999999995</v>
      </c>
      <c r="EQ11" s="273">
        <v>23721.22</v>
      </c>
      <c r="ER11" s="273">
        <v>54075.82</v>
      </c>
      <c r="ES11" s="273">
        <v>98648.5</v>
      </c>
      <c r="ET11" s="273">
        <v>35824.700000000004</v>
      </c>
      <c r="EU11" s="273">
        <v>27586.270000000004</v>
      </c>
      <c r="EV11" s="273">
        <v>3855052.2099999995</v>
      </c>
      <c r="EW11" s="273">
        <v>263845.02</v>
      </c>
      <c r="EX11" s="273">
        <v>356587.3</v>
      </c>
      <c r="EY11" s="273">
        <v>197136.78999999998</v>
      </c>
      <c r="EZ11" s="273">
        <v>1028129.21</v>
      </c>
      <c r="FA11" s="273">
        <v>1140154.68</v>
      </c>
      <c r="FB11" s="273">
        <v>402306.18</v>
      </c>
      <c r="FC11" s="273">
        <v>178398</v>
      </c>
      <c r="FD11" s="273">
        <v>522857</v>
      </c>
      <c r="FE11" s="273">
        <v>105367.1</v>
      </c>
      <c r="FF11" s="273">
        <v>535919.52</v>
      </c>
      <c r="FG11" s="273">
        <v>89432</v>
      </c>
      <c r="FH11" s="273">
        <v>199317.63</v>
      </c>
      <c r="FI11" s="273">
        <v>108305.12</v>
      </c>
      <c r="FJ11" s="273">
        <v>19214.75</v>
      </c>
      <c r="FK11" s="273">
        <v>58558</v>
      </c>
      <c r="FL11" s="273">
        <v>47192</v>
      </c>
      <c r="FM11" s="273">
        <v>298702.92</v>
      </c>
      <c r="FN11" s="273">
        <v>15020.7</v>
      </c>
      <c r="FO11" s="273">
        <v>297</v>
      </c>
      <c r="FP11" s="273">
        <v>7059959.9799999995</v>
      </c>
      <c r="FQ11" s="273">
        <v>399518.05</v>
      </c>
      <c r="FR11" s="273">
        <v>324314.90999999997</v>
      </c>
      <c r="FS11" s="273">
        <v>399130.06</v>
      </c>
      <c r="FT11" s="273">
        <v>343673.5</v>
      </c>
      <c r="FU11" s="273">
        <v>825092.49</v>
      </c>
      <c r="FV11" s="273">
        <v>415547.25</v>
      </c>
      <c r="FW11" s="273">
        <v>373369.46</v>
      </c>
      <c r="FX11" s="273">
        <v>327830.31</v>
      </c>
      <c r="FY11" s="273">
        <v>327440.01</v>
      </c>
      <c r="FZ11" s="273">
        <v>520946.01</v>
      </c>
      <c r="GA11" s="273">
        <v>340073.20999999996</v>
      </c>
      <c r="GB11" s="273">
        <v>42851.020000000004</v>
      </c>
      <c r="GC11" s="273">
        <v>103301</v>
      </c>
      <c r="GD11" s="273">
        <v>917982.69</v>
      </c>
      <c r="GE11" s="273">
        <v>17852.5</v>
      </c>
      <c r="GF11" s="273">
        <v>105971.54000000001</v>
      </c>
      <c r="GG11" s="273">
        <v>14620.25</v>
      </c>
      <c r="GH11" s="273">
        <v>43791</v>
      </c>
      <c r="GI11" s="273">
        <v>3112</v>
      </c>
      <c r="GJ11" s="273">
        <v>6653.85</v>
      </c>
      <c r="GK11" s="273">
        <v>195935</v>
      </c>
      <c r="GL11" s="273">
        <v>67613.510000000009</v>
      </c>
      <c r="GM11" s="273">
        <v>0</v>
      </c>
      <c r="GN11" s="273">
        <v>0</v>
      </c>
      <c r="GO11" s="273">
        <v>0</v>
      </c>
      <c r="GP11" s="273">
        <v>426728</v>
      </c>
      <c r="GQ11" s="273">
        <v>16290.400000000001</v>
      </c>
      <c r="GR11" s="273">
        <v>-50860.43</v>
      </c>
      <c r="GS11" s="273">
        <v>1600</v>
      </c>
      <c r="GT11" s="273">
        <v>0</v>
      </c>
      <c r="GU11" s="273">
        <v>158146.16999999998</v>
      </c>
      <c r="GV11" s="273">
        <v>107888.39000000001</v>
      </c>
      <c r="GW11" s="273">
        <v>112994.79999999999</v>
      </c>
      <c r="GX11" s="273">
        <v>2956503</v>
      </c>
      <c r="GY11" s="273">
        <v>4835</v>
      </c>
      <c r="GZ11" s="273">
        <v>672476.55</v>
      </c>
      <c r="HA11" s="273">
        <v>1547963.62</v>
      </c>
      <c r="HB11" s="273">
        <v>24908236.809999999</v>
      </c>
      <c r="HC11" s="273">
        <v>5791952.9000000004</v>
      </c>
      <c r="HD11" s="273">
        <v>9507355.4500000011</v>
      </c>
      <c r="HE11" s="273">
        <v>8216963.7199999997</v>
      </c>
      <c r="HF11" s="273">
        <v>11092799.380000001</v>
      </c>
      <c r="HG11" s="273">
        <v>10716990.270000001</v>
      </c>
      <c r="HH11" s="273">
        <v>2116224.69</v>
      </c>
      <c r="HI11" s="273">
        <v>13356644.779999999</v>
      </c>
      <c r="HJ11" s="273">
        <v>8101257.5899999999</v>
      </c>
      <c r="HK11" s="273">
        <v>4267318.09</v>
      </c>
      <c r="HL11" s="273">
        <v>4815191.08</v>
      </c>
      <c r="HM11" s="273">
        <v>3925381.06</v>
      </c>
      <c r="HN11" s="273">
        <v>4110468.02</v>
      </c>
      <c r="HO11" s="273">
        <v>7924633.7700000005</v>
      </c>
      <c r="HP11" s="273">
        <v>4986028.58</v>
      </c>
      <c r="HQ11" s="273">
        <v>2059817.07</v>
      </c>
      <c r="HR11" s="273">
        <v>699935</v>
      </c>
      <c r="HS11" s="273">
        <v>30338.07</v>
      </c>
      <c r="HT11" s="273">
        <v>384174</v>
      </c>
      <c r="HU11" s="273">
        <v>738126.25</v>
      </c>
      <c r="HV11" s="273">
        <v>840</v>
      </c>
      <c r="HW11" s="273">
        <v>1926114.95</v>
      </c>
      <c r="HX11" s="273">
        <v>460277.13</v>
      </c>
      <c r="HY11" s="273">
        <v>109477.75</v>
      </c>
      <c r="HZ11" s="273">
        <v>183876.44</v>
      </c>
      <c r="IA11" s="273">
        <v>469972.25</v>
      </c>
      <c r="IB11" s="273">
        <v>1762438.4</v>
      </c>
      <c r="IC11" s="273">
        <v>0</v>
      </c>
      <c r="ID11" s="273">
        <v>821663.89</v>
      </c>
      <c r="IE11" s="273">
        <v>0</v>
      </c>
      <c r="IF11" s="273">
        <v>6134</v>
      </c>
      <c r="IG11" s="273">
        <v>1572555.6500000001</v>
      </c>
      <c r="IH11" s="273">
        <v>466445.52999999997</v>
      </c>
      <c r="II11" s="273">
        <v>987001.52</v>
      </c>
      <c r="IJ11" s="273">
        <v>496916.02</v>
      </c>
      <c r="IK11" s="273">
        <v>617549.82000000007</v>
      </c>
      <c r="IL11" s="273">
        <v>70301.429999999993</v>
      </c>
      <c r="IM11" s="273">
        <v>391922.53</v>
      </c>
      <c r="IN11" s="273">
        <v>32967.49</v>
      </c>
      <c r="IO11" s="273">
        <v>28048</v>
      </c>
      <c r="IP11" s="273">
        <v>300</v>
      </c>
      <c r="IQ11" s="273">
        <v>274903.74</v>
      </c>
      <c r="IR11" s="273">
        <v>2543856.2800000003</v>
      </c>
      <c r="IS11" s="273">
        <v>736115.96</v>
      </c>
      <c r="IT11" s="273">
        <v>67752.5</v>
      </c>
      <c r="IU11" s="273">
        <v>3702768.67</v>
      </c>
      <c r="IV11" s="273">
        <v>563398.57000000007</v>
      </c>
      <c r="IW11" s="273">
        <v>119400</v>
      </c>
      <c r="IX11" s="273">
        <v>162204</v>
      </c>
      <c r="IY11" s="273">
        <v>11938.54</v>
      </c>
      <c r="IZ11" s="273">
        <v>380445.3</v>
      </c>
      <c r="JA11" s="273">
        <v>345127.8</v>
      </c>
      <c r="JB11" s="273">
        <v>2133588.39</v>
      </c>
      <c r="JC11" s="273">
        <v>621271.1</v>
      </c>
      <c r="JD11" s="273">
        <v>468588.75</v>
      </c>
      <c r="JE11" s="273">
        <v>165716.18</v>
      </c>
      <c r="JF11" s="273">
        <v>121921</v>
      </c>
      <c r="JG11" s="273">
        <v>62201.25</v>
      </c>
      <c r="JH11" s="273">
        <v>25211</v>
      </c>
      <c r="JI11" s="273">
        <v>59738.5</v>
      </c>
      <c r="JJ11" s="273">
        <v>2357114.8100000005</v>
      </c>
      <c r="JK11" s="273">
        <v>8250</v>
      </c>
      <c r="JL11" s="273">
        <v>4569</v>
      </c>
      <c r="JM11" s="273">
        <v>6333.75</v>
      </c>
      <c r="JN11" s="273">
        <v>15398</v>
      </c>
      <c r="JO11" s="273">
        <v>236571.32</v>
      </c>
      <c r="JP11" s="273">
        <v>0</v>
      </c>
      <c r="JQ11" s="273">
        <v>4330104.2899999991</v>
      </c>
      <c r="JR11" s="273">
        <v>1048424.28</v>
      </c>
      <c r="JS11" s="273">
        <v>77971</v>
      </c>
      <c r="JT11" s="273">
        <v>2187568.77</v>
      </c>
      <c r="JU11" s="273">
        <v>658452.46</v>
      </c>
      <c r="JV11" s="273">
        <v>215768.07</v>
      </c>
      <c r="JW11" s="273">
        <v>2708047.34</v>
      </c>
      <c r="JX11" s="273">
        <v>511705.91000000003</v>
      </c>
      <c r="JY11" s="273">
        <v>14081448.35</v>
      </c>
      <c r="JZ11" s="273">
        <v>12036813.659999998</v>
      </c>
      <c r="KA11" s="273">
        <v>2707772.09</v>
      </c>
      <c r="KB11" s="273">
        <v>-1250971.1099999999</v>
      </c>
      <c r="KC11" s="273">
        <v>1583447.8199999996</v>
      </c>
      <c r="KD11" s="273">
        <v>343698.78</v>
      </c>
      <c r="KE11" s="273">
        <v>1758177.49</v>
      </c>
      <c r="KF11" s="273">
        <v>8568721.2699999996</v>
      </c>
      <c r="KG11" s="273">
        <v>4409471.1300000008</v>
      </c>
      <c r="KH11" s="273">
        <v>819529.32000000007</v>
      </c>
      <c r="KI11" s="273">
        <v>136526.39999999999</v>
      </c>
      <c r="KJ11" s="273">
        <v>405100</v>
      </c>
      <c r="KK11" s="273">
        <v>124705</v>
      </c>
      <c r="KL11" s="273">
        <v>165799.96999999997</v>
      </c>
      <c r="KM11" s="273">
        <v>84970.7</v>
      </c>
      <c r="KN11" s="273">
        <v>12901776.960000001</v>
      </c>
      <c r="KO11" s="273">
        <v>2095676.51</v>
      </c>
      <c r="KP11" s="273">
        <v>1045292.96</v>
      </c>
      <c r="KQ11" s="273">
        <v>2419678.34</v>
      </c>
      <c r="KR11" s="273">
        <v>3456931.75</v>
      </c>
      <c r="KS11" s="273">
        <v>2421466.7999999998</v>
      </c>
      <c r="KT11" s="273">
        <v>9902135.3399999999</v>
      </c>
      <c r="KU11" s="273">
        <v>3620185.21</v>
      </c>
      <c r="KV11" s="273">
        <v>996354.42</v>
      </c>
      <c r="KW11" s="273">
        <v>7016589.8399999999</v>
      </c>
      <c r="KX11" s="273">
        <v>1638970.27</v>
      </c>
      <c r="KY11" s="273">
        <v>1510093.1600000001</v>
      </c>
      <c r="KZ11" s="273">
        <v>17621530.390000001</v>
      </c>
      <c r="LA11" s="273">
        <v>1417002.06</v>
      </c>
      <c r="LB11" s="273">
        <v>3799945.94</v>
      </c>
      <c r="LC11" s="273">
        <v>7186848.0800000001</v>
      </c>
      <c r="LD11" s="273">
        <v>1794384.69</v>
      </c>
      <c r="LE11" s="273">
        <v>18001203.469999999</v>
      </c>
      <c r="LF11" s="273">
        <v>3428285.3800000004</v>
      </c>
      <c r="LG11" s="273">
        <v>6172426.4399999995</v>
      </c>
      <c r="LH11" s="273">
        <v>8474775.7599999979</v>
      </c>
      <c r="LI11" s="273">
        <v>868371.22</v>
      </c>
      <c r="LJ11" s="273">
        <v>2558663.48</v>
      </c>
      <c r="LK11" s="273">
        <v>1541360.14</v>
      </c>
      <c r="LL11" s="273">
        <v>2688844.62</v>
      </c>
      <c r="LM11" s="273">
        <v>269118</v>
      </c>
      <c r="LN11" s="273">
        <v>2198645.11</v>
      </c>
      <c r="LO11" s="273">
        <v>618851.86</v>
      </c>
      <c r="LP11" s="273">
        <v>10463214.4</v>
      </c>
      <c r="LQ11" s="273">
        <v>205453.23</v>
      </c>
      <c r="LR11" s="273">
        <v>1333.5</v>
      </c>
      <c r="LS11" s="273">
        <v>116951694.03</v>
      </c>
      <c r="LT11" s="273">
        <v>17634376.809999999</v>
      </c>
      <c r="LU11" s="273">
        <v>2134989.83</v>
      </c>
      <c r="LV11" s="273">
        <v>2626042.4</v>
      </c>
      <c r="LW11" s="273">
        <v>353647.71</v>
      </c>
      <c r="LX11" s="273">
        <v>232088.46</v>
      </c>
      <c r="LY11" s="273">
        <v>392656.45999999996</v>
      </c>
      <c r="LZ11" s="273">
        <v>102173</v>
      </c>
      <c r="MA11" s="273">
        <v>422735.49</v>
      </c>
      <c r="MB11" s="273">
        <v>389430.8</v>
      </c>
      <c r="MC11" s="273">
        <v>340380.48000000004</v>
      </c>
      <c r="MD11" s="273">
        <v>62634</v>
      </c>
      <c r="ME11" s="273">
        <v>21674310.16</v>
      </c>
      <c r="MF11" s="273">
        <v>7290097.0899999999</v>
      </c>
      <c r="MG11" s="273">
        <v>2708209.3</v>
      </c>
      <c r="MH11" s="273">
        <v>3766579.9699999997</v>
      </c>
      <c r="MI11" s="273">
        <v>2114497.42</v>
      </c>
      <c r="MJ11" s="273">
        <v>8079547.8199999994</v>
      </c>
      <c r="MK11" s="273">
        <v>13003910.859999999</v>
      </c>
      <c r="ML11" s="273">
        <v>3649777.7</v>
      </c>
      <c r="MM11" s="273">
        <v>4143250.44</v>
      </c>
      <c r="MN11" s="273">
        <v>4929784.3800000008</v>
      </c>
      <c r="MO11" s="273">
        <v>2305455.8899999997</v>
      </c>
      <c r="MP11" s="273">
        <v>3143025.55</v>
      </c>
      <c r="MQ11" s="273">
        <v>7739934.6299999999</v>
      </c>
      <c r="MR11" s="273">
        <v>2591627.4</v>
      </c>
      <c r="MS11" s="273">
        <v>3662112.35</v>
      </c>
      <c r="MT11" s="273">
        <v>388077.25</v>
      </c>
      <c r="MU11" s="273">
        <v>2569058.54</v>
      </c>
      <c r="MV11" s="273">
        <v>649020.54</v>
      </c>
      <c r="MW11" s="273">
        <v>2142766.92</v>
      </c>
      <c r="MX11" s="273">
        <v>5053818.13</v>
      </c>
      <c r="MY11" s="273">
        <v>2780161.5</v>
      </c>
      <c r="MZ11" s="273">
        <v>30428</v>
      </c>
      <c r="NA11" s="273">
        <v>38453.83</v>
      </c>
      <c r="NB11" s="273">
        <v>27699712.540000003</v>
      </c>
      <c r="NC11" s="273">
        <v>8916389.6799999997</v>
      </c>
      <c r="ND11" s="273">
        <v>3430237.41</v>
      </c>
      <c r="NE11" s="273">
        <v>14855460.77</v>
      </c>
      <c r="NF11" s="273">
        <v>2708406.91</v>
      </c>
      <c r="NG11" s="273">
        <v>3735106.4400000004</v>
      </c>
      <c r="NH11" s="273">
        <v>4767927</v>
      </c>
      <c r="NI11" s="273">
        <v>10674226.09</v>
      </c>
      <c r="NJ11" s="273">
        <v>184980</v>
      </c>
      <c r="NK11" s="273">
        <v>5066507.97</v>
      </c>
      <c r="NL11" s="273">
        <v>3229230.26</v>
      </c>
      <c r="NM11" s="273">
        <v>1348362.02</v>
      </c>
      <c r="NN11" s="273">
        <v>13737151.860000001</v>
      </c>
      <c r="NO11" s="273">
        <v>6026559.71</v>
      </c>
      <c r="NP11" s="273">
        <v>7026596.7799999993</v>
      </c>
      <c r="NQ11" s="273">
        <v>4271764.3100000005</v>
      </c>
      <c r="NR11" s="273">
        <v>2963527.39</v>
      </c>
      <c r="NS11" s="273">
        <v>282674</v>
      </c>
      <c r="NT11" s="273">
        <v>1855486.8900000001</v>
      </c>
      <c r="NU11" s="273">
        <v>808550.92999999993</v>
      </c>
      <c r="NV11" s="273">
        <v>1317439.8599999999</v>
      </c>
      <c r="NW11" s="273">
        <v>1628521.63</v>
      </c>
      <c r="NX11" s="273">
        <v>414309.7</v>
      </c>
      <c r="NY11" s="273">
        <v>486161.87</v>
      </c>
      <c r="NZ11" s="273">
        <v>1350655.72</v>
      </c>
      <c r="OA11" s="273">
        <v>56870</v>
      </c>
      <c r="OB11" s="273">
        <v>52347996.460000001</v>
      </c>
      <c r="OC11" s="273">
        <v>6582877.79</v>
      </c>
      <c r="OD11" s="273">
        <v>1271096.19</v>
      </c>
      <c r="OE11" s="273">
        <v>8060314.46</v>
      </c>
      <c r="OF11" s="273">
        <v>4123922.43</v>
      </c>
      <c r="OG11" s="273">
        <v>2767803.24</v>
      </c>
      <c r="OH11" s="273">
        <v>12467576.350000001</v>
      </c>
      <c r="OI11" s="273">
        <v>517466.56</v>
      </c>
      <c r="OJ11" s="273">
        <v>8147949.3099999996</v>
      </c>
      <c r="OK11" s="273">
        <v>34750291.660000004</v>
      </c>
      <c r="OL11" s="273">
        <v>2389537.81</v>
      </c>
      <c r="OM11" s="273">
        <v>25121681.149999999</v>
      </c>
      <c r="ON11" s="273">
        <v>3255745</v>
      </c>
      <c r="OO11" s="273">
        <v>5402471.29</v>
      </c>
      <c r="OP11" s="273">
        <v>0</v>
      </c>
      <c r="OQ11" s="273">
        <v>10955773.859999999</v>
      </c>
      <c r="OR11" s="273">
        <v>548581.42999999993</v>
      </c>
      <c r="OS11" s="273">
        <v>441169</v>
      </c>
      <c r="OT11" s="273">
        <v>1323728.26</v>
      </c>
      <c r="OU11" s="273">
        <v>6579610.6699999999</v>
      </c>
      <c r="OV11" s="273">
        <v>2011351.6600000001</v>
      </c>
      <c r="OW11" s="273">
        <v>584040.25</v>
      </c>
      <c r="OX11" s="273">
        <v>127273</v>
      </c>
      <c r="OY11" s="273">
        <v>0</v>
      </c>
      <c r="OZ11" s="273">
        <v>445455.49000000005</v>
      </c>
      <c r="PA11" s="273">
        <v>21498</v>
      </c>
      <c r="PB11" s="273">
        <v>17570</v>
      </c>
      <c r="PC11" s="273">
        <v>3000</v>
      </c>
      <c r="PD11" s="273">
        <v>6047.2999999999993</v>
      </c>
      <c r="PE11" s="273">
        <v>16335</v>
      </c>
      <c r="PF11" s="273">
        <v>6714</v>
      </c>
      <c r="PG11" s="273">
        <v>21127</v>
      </c>
      <c r="PH11" s="273">
        <v>4500</v>
      </c>
      <c r="PI11" s="273">
        <v>4693.07</v>
      </c>
      <c r="PJ11" s="273">
        <v>28782</v>
      </c>
      <c r="PK11" s="273">
        <v>21936</v>
      </c>
      <c r="PL11" s="273">
        <v>7373</v>
      </c>
      <c r="PM11" s="273">
        <v>164962.82999999996</v>
      </c>
      <c r="PN11" s="273">
        <v>0</v>
      </c>
      <c r="PO11" s="273">
        <v>0</v>
      </c>
      <c r="PP11" s="273">
        <v>0</v>
      </c>
      <c r="PQ11" s="273">
        <v>0</v>
      </c>
      <c r="PR11" s="273">
        <v>4746259.8599999994</v>
      </c>
      <c r="PS11" s="273">
        <v>5045</v>
      </c>
      <c r="PT11" s="273">
        <v>1162.5</v>
      </c>
      <c r="PU11" s="273">
        <v>38499</v>
      </c>
      <c r="PV11" s="273">
        <v>80042</v>
      </c>
      <c r="PW11" s="273">
        <v>4171</v>
      </c>
      <c r="PX11" s="273">
        <v>4355</v>
      </c>
      <c r="PY11" s="273">
        <v>3200</v>
      </c>
      <c r="PZ11" s="273">
        <v>108492</v>
      </c>
      <c r="QA11" s="273">
        <v>0</v>
      </c>
      <c r="QB11" s="273">
        <v>84021.5</v>
      </c>
      <c r="QC11" s="273">
        <v>21092</v>
      </c>
      <c r="QD11" s="273">
        <v>15398</v>
      </c>
      <c r="QE11" s="273">
        <v>70064</v>
      </c>
      <c r="QF11" s="273">
        <v>27000</v>
      </c>
      <c r="QG11" s="273">
        <v>46447.020000000004</v>
      </c>
      <c r="QH11" s="273">
        <v>13739</v>
      </c>
      <c r="QI11" s="273">
        <v>11414</v>
      </c>
      <c r="QJ11" s="273">
        <v>1500</v>
      </c>
      <c r="QK11" s="273">
        <v>31206.5</v>
      </c>
      <c r="QL11" s="273">
        <v>103345</v>
      </c>
      <c r="QM11" s="273">
        <v>43224</v>
      </c>
      <c r="QN11" s="273">
        <v>1828</v>
      </c>
      <c r="QO11" s="273">
        <v>0</v>
      </c>
      <c r="QP11" s="273">
        <v>3500</v>
      </c>
      <c r="QQ11" s="273">
        <v>0</v>
      </c>
      <c r="QR11" s="273">
        <v>343401.13999999996</v>
      </c>
      <c r="QS11" s="273">
        <v>1000</v>
      </c>
      <c r="QT11" s="273">
        <v>13838.95</v>
      </c>
      <c r="QU11" s="273">
        <v>40642.759999999995</v>
      </c>
      <c r="QV11" s="273">
        <v>68903.44</v>
      </c>
      <c r="QW11" s="273">
        <v>371014.27</v>
      </c>
      <c r="QX11" s="273">
        <v>46834</v>
      </c>
      <c r="QY11" s="273">
        <v>158062.65</v>
      </c>
      <c r="QZ11" s="273">
        <v>429659.64</v>
      </c>
      <c r="RA11" s="273">
        <v>-2106.5299999999988</v>
      </c>
      <c r="RB11" s="273">
        <v>1510</v>
      </c>
      <c r="RC11" s="273">
        <v>0</v>
      </c>
      <c r="RD11" s="273">
        <v>0</v>
      </c>
      <c r="RE11" s="273">
        <v>237289</v>
      </c>
      <c r="RF11" s="273">
        <v>44996</v>
      </c>
      <c r="RG11" s="273">
        <v>24910.799999999999</v>
      </c>
      <c r="RH11" s="273">
        <v>12009</v>
      </c>
      <c r="RI11" s="273">
        <v>3132</v>
      </c>
      <c r="RJ11" s="273">
        <v>2030</v>
      </c>
      <c r="RK11" s="273">
        <v>29718</v>
      </c>
      <c r="RL11" s="273">
        <v>2713</v>
      </c>
      <c r="RM11" s="273">
        <v>90621.25</v>
      </c>
      <c r="RN11" s="273">
        <v>23171.9</v>
      </c>
      <c r="RO11" s="273">
        <v>45555</v>
      </c>
      <c r="RP11" s="273">
        <v>7574</v>
      </c>
      <c r="RQ11" s="273">
        <v>5102.5</v>
      </c>
      <c r="RR11" s="273">
        <v>-5475</v>
      </c>
      <c r="RS11" s="273">
        <v>8434</v>
      </c>
      <c r="RT11" s="273">
        <v>2503</v>
      </c>
      <c r="RU11" s="273">
        <v>786</v>
      </c>
      <c r="RV11" s="273">
        <v>730</v>
      </c>
      <c r="RW11" s="273">
        <v>0</v>
      </c>
      <c r="RX11" s="273">
        <v>0</v>
      </c>
      <c r="RY11" s="273">
        <v>1423733.02</v>
      </c>
      <c r="RZ11" s="273">
        <v>75255.33</v>
      </c>
      <c r="SA11" s="273">
        <v>200365.16999999998</v>
      </c>
      <c r="SB11" s="273">
        <v>58364.329999999994</v>
      </c>
      <c r="SC11" s="273">
        <v>1456.96</v>
      </c>
      <c r="SD11" s="273">
        <v>179499.65999999997</v>
      </c>
      <c r="SE11" s="273">
        <v>6000</v>
      </c>
      <c r="SF11" s="273">
        <v>165534.64000000001</v>
      </c>
      <c r="SG11" s="273">
        <v>40873.56</v>
      </c>
      <c r="SH11" s="273">
        <v>27285.33</v>
      </c>
      <c r="SI11" s="273">
        <v>47379</v>
      </c>
      <c r="SJ11" s="273">
        <v>101919.32</v>
      </c>
      <c r="SK11" s="273">
        <v>152615</v>
      </c>
      <c r="SL11" s="273">
        <v>43477.55</v>
      </c>
      <c r="SM11" s="273">
        <v>1355895.85</v>
      </c>
      <c r="SN11" s="273">
        <v>0</v>
      </c>
      <c r="SO11" s="273">
        <v>449596.97</v>
      </c>
      <c r="SP11" s="273">
        <v>288170.88</v>
      </c>
      <c r="SQ11" s="273">
        <v>72771.97</v>
      </c>
      <c r="SR11" s="273">
        <v>239455.56</v>
      </c>
      <c r="SS11" s="273">
        <v>182536.7</v>
      </c>
      <c r="ST11" s="273">
        <v>175618</v>
      </c>
      <c r="SU11" s="273">
        <v>36377.82</v>
      </c>
      <c r="SV11" s="273">
        <v>88392</v>
      </c>
      <c r="SW11" s="273">
        <v>320023</v>
      </c>
      <c r="SX11" s="273">
        <v>4500.0000000000009</v>
      </c>
      <c r="SY11" s="273">
        <v>348225.4</v>
      </c>
      <c r="SZ11" s="273">
        <v>83342.31</v>
      </c>
      <c r="TA11" s="273">
        <v>25222.36</v>
      </c>
      <c r="TB11" s="273">
        <v>72288.569999999992</v>
      </c>
      <c r="TC11" s="273">
        <v>32806.400000000001</v>
      </c>
      <c r="TD11" s="273">
        <v>17373.07</v>
      </c>
      <c r="TE11" s="273">
        <v>57540.68</v>
      </c>
      <c r="TF11" s="273">
        <v>53442.970000000016</v>
      </c>
      <c r="TG11" s="273">
        <v>283957.46000000008</v>
      </c>
      <c r="TH11" s="273">
        <v>13679.229999999998</v>
      </c>
      <c r="TI11" s="273">
        <v>5360</v>
      </c>
      <c r="TJ11" s="273">
        <v>86931.47</v>
      </c>
      <c r="TK11" s="273">
        <v>95418.23</v>
      </c>
      <c r="TL11" s="273">
        <v>77301</v>
      </c>
      <c r="TM11" s="273">
        <v>7975</v>
      </c>
      <c r="TN11" s="273">
        <v>97590.680000000008</v>
      </c>
      <c r="TO11" s="273">
        <v>29803.16</v>
      </c>
      <c r="TP11" s="273">
        <v>29895</v>
      </c>
      <c r="TQ11" s="273">
        <v>70522.27</v>
      </c>
      <c r="TR11" s="273">
        <v>31535</v>
      </c>
      <c r="TS11" s="273">
        <v>15111.81</v>
      </c>
      <c r="TT11" s="273">
        <v>41250.5</v>
      </c>
      <c r="TU11" s="273">
        <v>14242.33</v>
      </c>
      <c r="TV11" s="273">
        <v>26680</v>
      </c>
      <c r="TW11" s="273">
        <v>211998.08000000002</v>
      </c>
      <c r="TX11" s="273">
        <v>21910.02</v>
      </c>
      <c r="TY11" s="273">
        <v>842954.83000000007</v>
      </c>
      <c r="TZ11" s="273">
        <v>-37003.5</v>
      </c>
      <c r="UA11" s="273">
        <v>215483.72999999998</v>
      </c>
      <c r="UB11" s="273">
        <v>74158.969999999987</v>
      </c>
      <c r="UC11" s="273">
        <v>571759.61</v>
      </c>
      <c r="UD11" s="273">
        <v>0</v>
      </c>
      <c r="UE11" s="273">
        <v>0</v>
      </c>
      <c r="UF11" s="273">
        <v>0</v>
      </c>
      <c r="UG11" s="273">
        <v>27907</v>
      </c>
      <c r="UH11" s="273">
        <v>120101.26999999999</v>
      </c>
      <c r="UI11" s="273">
        <v>149272</v>
      </c>
      <c r="UJ11" s="273">
        <v>46264</v>
      </c>
      <c r="UK11" s="273">
        <v>40215.440000000002</v>
      </c>
      <c r="UL11" s="273">
        <v>48633.34</v>
      </c>
      <c r="UM11" s="273">
        <v>38382.83</v>
      </c>
      <c r="UN11" s="273">
        <v>1875438.1</v>
      </c>
      <c r="UO11" s="273">
        <v>73369.570000000007</v>
      </c>
      <c r="UP11" s="273">
        <v>14965.520000000004</v>
      </c>
      <c r="UQ11" s="273">
        <v>58343.18</v>
      </c>
      <c r="UR11" s="273">
        <v>0</v>
      </c>
      <c r="US11" s="273">
        <v>15782.65</v>
      </c>
      <c r="UT11" s="273">
        <v>79978.31</v>
      </c>
      <c r="UU11" s="273">
        <v>2052</v>
      </c>
      <c r="UV11" s="273">
        <v>8484</v>
      </c>
      <c r="UW11" s="273">
        <v>41702.420000000006</v>
      </c>
      <c r="UX11" s="273">
        <v>10957.35</v>
      </c>
      <c r="UY11" s="273">
        <v>111300.99</v>
      </c>
      <c r="UZ11" s="273">
        <v>51044.05</v>
      </c>
      <c r="VA11" s="273">
        <v>68200.36</v>
      </c>
      <c r="VB11" s="273">
        <v>0</v>
      </c>
      <c r="VC11" s="273">
        <v>24096.440000000002</v>
      </c>
      <c r="VD11" s="273">
        <v>59882.78</v>
      </c>
      <c r="VE11" s="273">
        <v>0</v>
      </c>
      <c r="VF11" s="273">
        <v>78349.39999999998</v>
      </c>
      <c r="VG11" s="273">
        <v>4118.18</v>
      </c>
      <c r="VH11" s="273">
        <v>68925.39</v>
      </c>
      <c r="VI11" s="273">
        <v>0</v>
      </c>
      <c r="VJ11" s="273">
        <v>541651.68000000005</v>
      </c>
      <c r="VK11" s="273">
        <v>36544</v>
      </c>
      <c r="VL11" s="273">
        <v>29791</v>
      </c>
      <c r="VM11" s="273">
        <v>-62479.72</v>
      </c>
      <c r="VN11" s="273">
        <v>143086</v>
      </c>
      <c r="VO11" s="273">
        <v>76703</v>
      </c>
      <c r="VP11" s="273">
        <v>18567.5</v>
      </c>
      <c r="VQ11" s="273">
        <v>20913.5</v>
      </c>
      <c r="VR11" s="273">
        <v>112932</v>
      </c>
      <c r="VS11" s="273">
        <v>120425.85</v>
      </c>
      <c r="VT11" s="273">
        <v>4388.2000000000007</v>
      </c>
      <c r="VU11" s="273">
        <v>164767.4</v>
      </c>
      <c r="VV11" s="273">
        <v>6444.5</v>
      </c>
      <c r="VW11" s="273">
        <v>60152.3</v>
      </c>
      <c r="VX11" s="273">
        <v>11958</v>
      </c>
      <c r="VY11" s="273">
        <v>5987024.0999999996</v>
      </c>
      <c r="VZ11" s="273">
        <v>962305.96</v>
      </c>
      <c r="WA11" s="273">
        <v>631876.64</v>
      </c>
      <c r="WB11" s="273">
        <v>64374</v>
      </c>
      <c r="WC11" s="273">
        <v>23560</v>
      </c>
      <c r="WD11" s="273">
        <v>50642.43</v>
      </c>
      <c r="WE11" s="273">
        <v>1191834</v>
      </c>
      <c r="WF11" s="273">
        <v>138369.41</v>
      </c>
      <c r="WG11" s="273">
        <v>95233.760000000009</v>
      </c>
      <c r="WH11" s="273">
        <v>182878.72999999998</v>
      </c>
      <c r="WI11" s="273">
        <v>16737.34</v>
      </c>
      <c r="WJ11" s="273">
        <v>117337.84</v>
      </c>
      <c r="WK11" s="273">
        <v>76782.600000000006</v>
      </c>
      <c r="WL11" s="273">
        <v>125719</v>
      </c>
      <c r="WM11" s="273">
        <v>44081</v>
      </c>
      <c r="WN11" s="273">
        <v>41232.36</v>
      </c>
      <c r="WO11" s="273">
        <v>93291.69</v>
      </c>
      <c r="WP11" s="273">
        <v>617357.84</v>
      </c>
      <c r="WQ11" s="273">
        <v>167792.69</v>
      </c>
      <c r="WR11" s="273">
        <v>371544.5</v>
      </c>
      <c r="WS11" s="273">
        <v>10349261.129999999</v>
      </c>
      <c r="WT11" s="273">
        <v>431988.59</v>
      </c>
      <c r="WU11" s="273">
        <v>10773.36</v>
      </c>
      <c r="WV11" s="273">
        <v>7563.77</v>
      </c>
      <c r="WW11" s="273">
        <v>616397.35</v>
      </c>
      <c r="WX11" s="273">
        <v>1091.8999999999999</v>
      </c>
      <c r="WY11" s="273">
        <v>8540</v>
      </c>
      <c r="WZ11" s="273">
        <v>28026.5</v>
      </c>
      <c r="XA11" s="273">
        <v>6415642.25</v>
      </c>
      <c r="XB11" s="273">
        <v>12617.32</v>
      </c>
      <c r="XC11" s="273">
        <v>660.23</v>
      </c>
      <c r="XD11" s="273">
        <v>13591.49</v>
      </c>
      <c r="XE11" s="273">
        <v>50061</v>
      </c>
      <c r="XF11" s="273">
        <v>4104945.26</v>
      </c>
      <c r="XG11" s="273">
        <v>4054</v>
      </c>
      <c r="XH11" s="273">
        <v>97892</v>
      </c>
      <c r="XI11" s="273">
        <v>127390.54999999999</v>
      </c>
      <c r="XJ11" s="273">
        <v>11817</v>
      </c>
      <c r="XK11" s="273">
        <v>64624.1</v>
      </c>
      <c r="XL11" s="273">
        <v>25828.95</v>
      </c>
      <c r="XM11" s="273">
        <v>12610.11</v>
      </c>
      <c r="XN11" s="273">
        <v>8390</v>
      </c>
      <c r="XO11" s="273">
        <v>71017.17</v>
      </c>
      <c r="XP11" s="273">
        <v>26649.5</v>
      </c>
      <c r="XQ11" s="273">
        <v>13648.64</v>
      </c>
      <c r="XR11" s="273">
        <v>5299</v>
      </c>
      <c r="XS11" s="273">
        <v>11714.080000000002</v>
      </c>
      <c r="XT11" s="273">
        <v>20365.78</v>
      </c>
      <c r="XU11" s="273">
        <v>0</v>
      </c>
      <c r="XV11" s="273">
        <v>28300</v>
      </c>
      <c r="XW11" s="273">
        <v>3525</v>
      </c>
      <c r="XX11" s="273">
        <v>2697</v>
      </c>
      <c r="XY11" s="273">
        <v>10477</v>
      </c>
      <c r="XZ11" s="273">
        <v>59098.85</v>
      </c>
      <c r="YA11" s="273">
        <v>11773.3</v>
      </c>
      <c r="YB11" s="273">
        <v>1775</v>
      </c>
      <c r="YC11" s="273">
        <v>5880576.6200000001</v>
      </c>
      <c r="YD11" s="273">
        <v>44832</v>
      </c>
      <c r="YE11" s="273">
        <v>140157.04999999999</v>
      </c>
      <c r="YF11" s="273">
        <v>9155</v>
      </c>
      <c r="YG11" s="273">
        <v>131704.6</v>
      </c>
      <c r="YH11" s="273">
        <v>5166</v>
      </c>
      <c r="YI11" s="273">
        <v>27509</v>
      </c>
      <c r="YJ11" s="273">
        <v>4316</v>
      </c>
      <c r="YK11" s="273">
        <v>54079.86</v>
      </c>
      <c r="YL11" s="273">
        <v>35318</v>
      </c>
      <c r="YM11" s="273">
        <v>61865.5</v>
      </c>
      <c r="YN11" s="273">
        <v>66789</v>
      </c>
      <c r="YO11" s="273">
        <v>4946.5</v>
      </c>
      <c r="YP11" s="273">
        <v>6215</v>
      </c>
      <c r="YQ11" s="273">
        <v>5140.25</v>
      </c>
      <c r="YR11" s="273">
        <v>0</v>
      </c>
      <c r="YS11" s="273">
        <v>328</v>
      </c>
      <c r="YT11" s="273">
        <v>1652392.09</v>
      </c>
      <c r="YU11" s="273">
        <v>72980</v>
      </c>
      <c r="YV11" s="273">
        <v>34304</v>
      </c>
      <c r="YW11" s="273">
        <v>2150</v>
      </c>
      <c r="YX11" s="273">
        <v>62453.78</v>
      </c>
      <c r="YY11" s="273">
        <v>2323</v>
      </c>
      <c r="YZ11" s="273">
        <v>30404.880000000005</v>
      </c>
      <c r="ZA11" s="273">
        <v>648732.22</v>
      </c>
      <c r="ZB11" s="273">
        <v>49559</v>
      </c>
      <c r="ZC11" s="273">
        <v>32366.25</v>
      </c>
      <c r="ZD11" s="273">
        <v>40487</v>
      </c>
      <c r="ZE11" s="273">
        <v>170</v>
      </c>
      <c r="ZF11" s="273">
        <v>11906</v>
      </c>
      <c r="ZG11" s="273">
        <v>9923</v>
      </c>
      <c r="ZH11" s="273">
        <v>56595.75</v>
      </c>
      <c r="ZI11" s="273">
        <v>92906</v>
      </c>
      <c r="ZJ11" s="273">
        <v>1445481.25</v>
      </c>
      <c r="ZK11" s="273">
        <v>-16510.699999999997</v>
      </c>
      <c r="ZL11" s="273">
        <v>79163.42</v>
      </c>
      <c r="ZM11" s="273">
        <v>-141252.25</v>
      </c>
      <c r="ZN11" s="273">
        <v>1000</v>
      </c>
      <c r="ZO11" s="273">
        <v>0</v>
      </c>
      <c r="ZP11" s="273">
        <v>0</v>
      </c>
      <c r="ZQ11" s="273">
        <v>13600.5</v>
      </c>
      <c r="ZR11" s="273">
        <v>1981</v>
      </c>
      <c r="ZS11" s="273">
        <v>38880</v>
      </c>
      <c r="ZT11" s="273">
        <v>640</v>
      </c>
      <c r="ZU11" s="273">
        <v>4369.5</v>
      </c>
      <c r="ZV11" s="273">
        <v>0</v>
      </c>
      <c r="ZW11" s="273">
        <v>960</v>
      </c>
      <c r="ZX11" s="273">
        <v>3158.5</v>
      </c>
      <c r="ZY11" s="273">
        <v>-1686.25</v>
      </c>
      <c r="ZZ11" s="273">
        <v>92717.000000000015</v>
      </c>
      <c r="AAA11" s="273">
        <v>0</v>
      </c>
      <c r="AAB11" s="273">
        <v>13395.75</v>
      </c>
      <c r="AAC11" s="273">
        <v>28872</v>
      </c>
      <c r="AAD11" s="273">
        <v>-13965</v>
      </c>
      <c r="AAE11" s="273">
        <v>-790</v>
      </c>
      <c r="AAF11" s="273">
        <v>290076.45</v>
      </c>
      <c r="AAG11" s="273">
        <v>13972.54</v>
      </c>
      <c r="AAH11" s="273">
        <v>109527.86</v>
      </c>
      <c r="AAI11" s="273">
        <v>514.19999999999709</v>
      </c>
      <c r="AAJ11" s="273">
        <v>51253.99</v>
      </c>
      <c r="AAK11" s="273">
        <v>11944.650000000001</v>
      </c>
      <c r="AAL11" s="273">
        <v>29903.5</v>
      </c>
      <c r="AAM11" s="273">
        <v>573947.55000000005</v>
      </c>
      <c r="AAN11" s="273">
        <v>540.00000000000364</v>
      </c>
      <c r="AAO11" s="273">
        <v>-201029.25</v>
      </c>
      <c r="AAP11" s="273">
        <v>0</v>
      </c>
      <c r="AAQ11" s="273">
        <v>0</v>
      </c>
      <c r="AAR11" s="273">
        <v>0</v>
      </c>
      <c r="AAS11" s="273">
        <v>49035</v>
      </c>
      <c r="AAT11" s="273">
        <v>0</v>
      </c>
      <c r="AAU11" s="273">
        <v>11590</v>
      </c>
      <c r="AAV11" s="273">
        <v>16000</v>
      </c>
      <c r="AAW11" s="273">
        <v>11401.869999999995</v>
      </c>
      <c r="AAX11" s="273">
        <v>0</v>
      </c>
      <c r="AAY11" s="273">
        <v>22500</v>
      </c>
      <c r="AAZ11" s="273">
        <v>5391.32</v>
      </c>
      <c r="ABA11" s="273">
        <v>25623.360000000001</v>
      </c>
      <c r="ABB11" s="273">
        <v>1000</v>
      </c>
      <c r="ABC11" s="273">
        <v>15345.95</v>
      </c>
      <c r="ABD11" s="273">
        <v>0</v>
      </c>
      <c r="ABE11" s="273">
        <v>0</v>
      </c>
      <c r="ABF11" s="273">
        <v>15210</v>
      </c>
      <c r="ABG11" s="273">
        <v>212180</v>
      </c>
      <c r="ABH11" s="273">
        <v>7785</v>
      </c>
      <c r="ABI11" s="273">
        <v>0</v>
      </c>
      <c r="ABJ11" s="273">
        <v>12416.46</v>
      </c>
      <c r="ABK11" s="273">
        <v>4500</v>
      </c>
      <c r="ABL11" s="273">
        <v>-3298.44</v>
      </c>
      <c r="ABM11" s="273">
        <v>11015058.629999999</v>
      </c>
      <c r="ABN11" s="273">
        <v>2925296.4699999997</v>
      </c>
      <c r="ABO11" s="273">
        <v>-118546.14999999997</v>
      </c>
      <c r="ABP11" s="273">
        <v>687070.07000000007</v>
      </c>
      <c r="ABQ11" s="273">
        <v>550541.30000000005</v>
      </c>
      <c r="ABR11" s="273">
        <v>294586.07</v>
      </c>
      <c r="ABS11" s="273">
        <v>461522.01</v>
      </c>
      <c r="ABT11" s="273">
        <v>390178.04</v>
      </c>
      <c r="ABU11" s="273">
        <v>35477.599999999999</v>
      </c>
      <c r="ABV11" s="273">
        <v>16582933.810000001</v>
      </c>
      <c r="ABW11" s="273">
        <v>9774820.629999999</v>
      </c>
      <c r="ABX11" s="273">
        <v>6364579.1400000006</v>
      </c>
      <c r="ABY11" s="273">
        <v>1653044.49</v>
      </c>
      <c r="ABZ11" s="273">
        <v>4724793.4399999995</v>
      </c>
      <c r="ACA11" s="273">
        <v>5081825.88</v>
      </c>
      <c r="ACB11" s="273">
        <v>2713558.57</v>
      </c>
      <c r="ACC11" s="273">
        <v>3603828.3999999994</v>
      </c>
      <c r="ACD11" s="273">
        <v>1499140.4100000001</v>
      </c>
      <c r="ACE11" s="273">
        <v>3811994.76</v>
      </c>
      <c r="ACF11" s="273">
        <v>724339.75</v>
      </c>
      <c r="ACG11" s="273">
        <v>6059716.6300000008</v>
      </c>
      <c r="ACH11" s="273">
        <v>220384.94999999998</v>
      </c>
      <c r="ACI11" s="273">
        <v>112002.92</v>
      </c>
      <c r="ACJ11" s="273">
        <v>1085729.3599999999</v>
      </c>
      <c r="ACK11" s="273">
        <v>25500</v>
      </c>
      <c r="ACL11" s="273">
        <v>35400</v>
      </c>
      <c r="ACM11" s="273">
        <v>118289.52000000002</v>
      </c>
      <c r="ACN11" s="273">
        <v>3050176.25</v>
      </c>
      <c r="ACO11" s="273">
        <v>2687701.71</v>
      </c>
      <c r="ACP11" s="273">
        <v>1565623.63</v>
      </c>
      <c r="ACQ11" s="273">
        <v>1427073.83</v>
      </c>
      <c r="ACR11" s="273">
        <v>514693.63</v>
      </c>
      <c r="ACS11" s="273">
        <v>69202</v>
      </c>
      <c r="ACT11" s="273">
        <v>5940939.96</v>
      </c>
      <c r="ACU11" s="273">
        <v>6614212.5899999999</v>
      </c>
      <c r="ACV11" s="273">
        <v>614169.73</v>
      </c>
      <c r="ACW11" s="273">
        <v>131876</v>
      </c>
      <c r="ACX11" s="273">
        <v>317511.42</v>
      </c>
      <c r="ACY11" s="273">
        <v>26494</v>
      </c>
      <c r="ACZ11" s="273">
        <v>0</v>
      </c>
      <c r="ADA11" s="273">
        <v>0</v>
      </c>
      <c r="ADB11" s="273">
        <v>0</v>
      </c>
      <c r="ADC11" s="273">
        <v>0</v>
      </c>
      <c r="ADD11" s="273">
        <v>13219138.279999999</v>
      </c>
      <c r="ADE11" s="273">
        <v>17604381.420000002</v>
      </c>
      <c r="ADF11" s="273">
        <v>780035.83000000007</v>
      </c>
      <c r="ADG11" s="273">
        <v>834703.63000000012</v>
      </c>
      <c r="ADH11" s="273">
        <v>1971729.1199999999</v>
      </c>
      <c r="ADI11" s="273">
        <v>3585173.01</v>
      </c>
      <c r="ADJ11" s="273">
        <v>2464004.2599999998</v>
      </c>
      <c r="ADK11" s="273">
        <v>1314838.8899999999</v>
      </c>
      <c r="ADL11" s="273">
        <v>2436369.34</v>
      </c>
      <c r="ADM11" s="273">
        <v>53705436.640000001</v>
      </c>
      <c r="ADN11" s="273">
        <v>9285564.4600000009</v>
      </c>
      <c r="ADO11" s="273">
        <v>18703550.009999998</v>
      </c>
      <c r="ADP11" s="273">
        <v>59932026.140000008</v>
      </c>
      <c r="ADQ11" s="273">
        <v>2305664.31</v>
      </c>
      <c r="ADR11" s="273">
        <v>917460.05</v>
      </c>
      <c r="ADS11" s="273">
        <v>11911319.07</v>
      </c>
      <c r="ADT11" s="273">
        <v>869189</v>
      </c>
      <c r="ADU11" s="273">
        <v>33682483.869999997</v>
      </c>
      <c r="ADV11" s="273">
        <v>18377404.75</v>
      </c>
      <c r="ADW11" s="273">
        <v>4595658.93</v>
      </c>
      <c r="ADX11" s="273">
        <v>1338411.6600000001</v>
      </c>
      <c r="ADY11" s="273">
        <v>7367211.29</v>
      </c>
      <c r="ADZ11" s="273">
        <v>21852888.73</v>
      </c>
      <c r="AEA11" s="273">
        <v>2453935.3499999996</v>
      </c>
      <c r="AEB11" s="273">
        <v>2863252.06</v>
      </c>
      <c r="AEC11" s="273">
        <v>2520889.52</v>
      </c>
      <c r="AED11" s="273">
        <v>1375862.27</v>
      </c>
      <c r="AEE11" s="273">
        <v>6528895.5299999993</v>
      </c>
      <c r="AEF11" s="273">
        <v>2642828.1</v>
      </c>
      <c r="AEG11" s="273">
        <v>1017209.1000000001</v>
      </c>
      <c r="AEH11" s="273">
        <v>6281480.1000000006</v>
      </c>
      <c r="AEI11" s="273">
        <v>2087762.94</v>
      </c>
      <c r="AEJ11" s="273">
        <v>2177434.5</v>
      </c>
      <c r="AEK11" s="273">
        <v>484765.04</v>
      </c>
      <c r="AEL11" s="273">
        <v>2116812.4000000004</v>
      </c>
      <c r="AEM11" s="273">
        <v>3248980.43</v>
      </c>
      <c r="AEN11" s="273">
        <v>15073366.18</v>
      </c>
      <c r="AEO11" s="273">
        <v>2915792.1399999997</v>
      </c>
      <c r="AEP11" s="273">
        <v>2030812.92</v>
      </c>
      <c r="AEQ11" s="273">
        <v>374312.11</v>
      </c>
      <c r="AER11" s="273">
        <v>258603.66999999998</v>
      </c>
      <c r="AES11" s="273">
        <v>652886</v>
      </c>
      <c r="AET11" s="273">
        <v>517125.5</v>
      </c>
      <c r="AEU11" s="273">
        <v>315949.27</v>
      </c>
      <c r="AEV11" s="273">
        <v>352180.35</v>
      </c>
      <c r="AEW11" s="273">
        <v>342195.92000000004</v>
      </c>
      <c r="AEX11" s="273">
        <v>44095</v>
      </c>
      <c r="AEY11" s="273">
        <v>3713691.4099999997</v>
      </c>
      <c r="AEZ11" s="273">
        <v>819985.58000000007</v>
      </c>
      <c r="AFA11" s="273">
        <v>36095.71</v>
      </c>
      <c r="AFB11" s="273">
        <v>0</v>
      </c>
      <c r="AFC11" s="273">
        <v>45401.1</v>
      </c>
      <c r="AFD11" s="273">
        <v>30259.629999999976</v>
      </c>
      <c r="AFE11" s="273">
        <v>0</v>
      </c>
      <c r="AFF11" s="273">
        <v>2328</v>
      </c>
      <c r="AFG11" s="273">
        <v>1410</v>
      </c>
      <c r="AFH11" s="273">
        <v>39231</v>
      </c>
      <c r="AFI11" s="273">
        <v>23.86</v>
      </c>
      <c r="AFJ11" s="273">
        <v>0</v>
      </c>
      <c r="AFK11" s="273">
        <v>3647</v>
      </c>
      <c r="AFL11" s="273">
        <v>6756410.5599999996</v>
      </c>
      <c r="AFM11" s="273">
        <v>186530.5</v>
      </c>
      <c r="AFN11" s="273">
        <v>404632.42</v>
      </c>
      <c r="AFO11" s="273">
        <v>46298</v>
      </c>
      <c r="AFP11" s="273">
        <v>0</v>
      </c>
      <c r="AFQ11" s="273">
        <v>0</v>
      </c>
      <c r="AFR11" s="273">
        <v>0</v>
      </c>
      <c r="AFS11" s="273">
        <v>1745352</v>
      </c>
      <c r="AFT11" s="273">
        <v>5068</v>
      </c>
      <c r="AFU11" s="273">
        <v>0</v>
      </c>
      <c r="AFV11" s="273">
        <v>64530.3</v>
      </c>
      <c r="AFW11" s="273">
        <v>0</v>
      </c>
      <c r="AFX11" s="273">
        <v>237404.26</v>
      </c>
      <c r="AFY11" s="273">
        <v>-47820.630000000005</v>
      </c>
      <c r="AFZ11" s="273">
        <v>12867.12</v>
      </c>
      <c r="AGA11" s="273">
        <v>25456.490000000005</v>
      </c>
      <c r="AGB11" s="273">
        <v>8438.6899999999987</v>
      </c>
      <c r="AGC11" s="273">
        <v>11045.29</v>
      </c>
      <c r="AGD11" s="273">
        <v>1102.1900000000005</v>
      </c>
      <c r="AGE11" s="273">
        <v>21610.3</v>
      </c>
      <c r="AGF11" s="273">
        <v>5427.3300000000008</v>
      </c>
      <c r="AGG11" s="273">
        <v>53204.399999999994</v>
      </c>
      <c r="AGH11" s="273">
        <v>55717.66</v>
      </c>
      <c r="AGI11" s="273">
        <v>3068838.84</v>
      </c>
      <c r="AGJ11" s="273">
        <v>132625.93</v>
      </c>
      <c r="AGK11" s="273">
        <v>12485</v>
      </c>
      <c r="AGL11" s="273">
        <v>23917</v>
      </c>
      <c r="AGM11" s="273">
        <v>70640</v>
      </c>
      <c r="AGN11" s="273">
        <v>7092</v>
      </c>
      <c r="AGO11" s="273">
        <v>48983.66</v>
      </c>
      <c r="AGP11" s="273">
        <v>0</v>
      </c>
      <c r="AGQ11" s="273">
        <v>26278396.649999999</v>
      </c>
      <c r="AGR11" s="273">
        <v>4886317.38</v>
      </c>
      <c r="AGS11" s="273">
        <v>53642.07</v>
      </c>
      <c r="AGT11" s="273">
        <v>798565.81</v>
      </c>
      <c r="AGU11" s="273">
        <v>2743850.3299999996</v>
      </c>
      <c r="AGV11" s="273">
        <v>486565.25999999995</v>
      </c>
      <c r="AGW11" s="273">
        <v>882928.64000000001</v>
      </c>
      <c r="AGX11" s="273">
        <v>370490.67000000004</v>
      </c>
      <c r="AGY11" s="273">
        <v>14111.37</v>
      </c>
      <c r="AGZ11" s="273">
        <v>1705186.5</v>
      </c>
      <c r="AHA11" s="273">
        <v>2240643.69</v>
      </c>
      <c r="AHB11" s="273">
        <v>759656.16999999993</v>
      </c>
      <c r="AHC11" s="273">
        <v>297872.96999999997</v>
      </c>
      <c r="AHD11" s="273">
        <v>2506210.44</v>
      </c>
      <c r="AHE11" s="273">
        <v>448133.42</v>
      </c>
      <c r="AHF11" s="273">
        <v>1476518.78</v>
      </c>
      <c r="AHG11" s="273">
        <v>907216.8</v>
      </c>
      <c r="AHH11" s="273">
        <v>1102396.6499999999</v>
      </c>
      <c r="AHI11" s="273">
        <v>22828</v>
      </c>
      <c r="AHJ11" s="273">
        <v>64724.41</v>
      </c>
      <c r="AHK11" s="273">
        <v>51212</v>
      </c>
      <c r="AHL11" s="273">
        <v>1394793.7</v>
      </c>
      <c r="AHM11" s="273">
        <v>88995.31</v>
      </c>
      <c r="AHN11" s="273">
        <v>7952.79</v>
      </c>
      <c r="AHO11" s="273">
        <f t="shared" si="0"/>
        <v>1805358019.7799993</v>
      </c>
      <c r="AHQ11" s="277">
        <v>9</v>
      </c>
      <c r="AHR11" s="271" t="s">
        <v>10</v>
      </c>
      <c r="AHS11" s="271" t="b">
        <f t="shared" si="1"/>
        <v>1</v>
      </c>
    </row>
    <row r="12" spans="1:903" ht="23.4" customHeight="1" x14ac:dyDescent="0.8">
      <c r="A12" s="270" t="s">
        <v>12</v>
      </c>
      <c r="B12" s="271" t="s">
        <v>13</v>
      </c>
      <c r="C12" s="273">
        <v>376721485.90000004</v>
      </c>
      <c r="D12" s="273">
        <v>40954800.719999999</v>
      </c>
      <c r="E12" s="273">
        <v>3312727.21</v>
      </c>
      <c r="F12" s="273">
        <v>59359504.780000001</v>
      </c>
      <c r="G12" s="273">
        <v>15314047.440000001</v>
      </c>
      <c r="H12" s="273">
        <v>11499195.73</v>
      </c>
      <c r="I12" s="273">
        <v>5646350.1799999997</v>
      </c>
      <c r="J12" s="273">
        <v>138691315.80000001</v>
      </c>
      <c r="K12" s="273">
        <v>44561436.649999999</v>
      </c>
      <c r="L12" s="273">
        <v>5748586.8000000007</v>
      </c>
      <c r="M12" s="273">
        <v>34869031.290000007</v>
      </c>
      <c r="N12" s="273">
        <v>11937686.140000001</v>
      </c>
      <c r="O12" s="273">
        <v>66794681.390000015</v>
      </c>
      <c r="P12" s="273">
        <v>28881477.219999999</v>
      </c>
      <c r="Q12" s="273">
        <v>6528267</v>
      </c>
      <c r="R12" s="273">
        <v>2775549.38</v>
      </c>
      <c r="S12" s="273">
        <v>4243467.12</v>
      </c>
      <c r="T12" s="273">
        <v>18491600.069999997</v>
      </c>
      <c r="U12" s="273">
        <v>23789625.199999999</v>
      </c>
      <c r="V12" s="273">
        <v>22547609.379999995</v>
      </c>
      <c r="W12" s="273">
        <v>6610313.5800000001</v>
      </c>
      <c r="X12" s="273">
        <v>5427355.1000000006</v>
      </c>
      <c r="Y12" s="273">
        <v>2350663.2999999998</v>
      </c>
      <c r="Z12" s="273">
        <v>1513420.15</v>
      </c>
      <c r="AA12" s="273">
        <v>564772319.11999989</v>
      </c>
      <c r="AB12" s="273">
        <v>8682784.0099999998</v>
      </c>
      <c r="AC12" s="273">
        <v>18257865.280000001</v>
      </c>
      <c r="AD12" s="273">
        <v>1885654.47</v>
      </c>
      <c r="AE12" s="273">
        <v>59277161.840000004</v>
      </c>
      <c r="AF12" s="273">
        <v>34078012.57</v>
      </c>
      <c r="AG12" s="273">
        <v>136241524.53000003</v>
      </c>
      <c r="AH12" s="273">
        <v>17247282.240000002</v>
      </c>
      <c r="AI12" s="273">
        <v>13023624.99</v>
      </c>
      <c r="AJ12" s="273">
        <v>8919865.4100000001</v>
      </c>
      <c r="AK12" s="273">
        <v>5746973.2199999997</v>
      </c>
      <c r="AL12" s="273">
        <v>5103452.3999999994</v>
      </c>
      <c r="AM12" s="273">
        <v>58280761.049999997</v>
      </c>
      <c r="AN12" s="273">
        <v>2921341.69</v>
      </c>
      <c r="AO12" s="273">
        <v>2500015.2999999998</v>
      </c>
      <c r="AP12" s="273">
        <v>19517854.410000004</v>
      </c>
      <c r="AQ12" s="273">
        <v>36270765.450000003</v>
      </c>
      <c r="AR12" s="273">
        <v>2178964.12</v>
      </c>
      <c r="AS12" s="273">
        <v>92789445.560000002</v>
      </c>
      <c r="AT12" s="273">
        <v>3573708.0900000003</v>
      </c>
      <c r="AU12" s="273">
        <v>4131773.2600000002</v>
      </c>
      <c r="AV12" s="273">
        <v>3876824.35</v>
      </c>
      <c r="AW12" s="273">
        <v>2875378.44</v>
      </c>
      <c r="AX12" s="273">
        <v>3490327.14</v>
      </c>
      <c r="AY12" s="273">
        <v>1155983.75</v>
      </c>
      <c r="AZ12" s="273">
        <v>3679111.61</v>
      </c>
      <c r="BA12" s="273">
        <v>78180000.209999993</v>
      </c>
      <c r="BB12" s="273">
        <v>6064421.4300000006</v>
      </c>
      <c r="BC12" s="273">
        <v>19829449.629999999</v>
      </c>
      <c r="BD12" s="273">
        <v>24281445.789999999</v>
      </c>
      <c r="BE12" s="273">
        <v>3037362.69</v>
      </c>
      <c r="BF12" s="273">
        <v>4615711.4800000004</v>
      </c>
      <c r="BG12" s="273">
        <v>12490226.010000002</v>
      </c>
      <c r="BH12" s="273">
        <v>123739501.91999999</v>
      </c>
      <c r="BI12" s="273">
        <v>1112749.2000000002</v>
      </c>
      <c r="BJ12" s="273">
        <v>1629647.15</v>
      </c>
      <c r="BK12" s="273">
        <v>2370001.02</v>
      </c>
      <c r="BL12" s="273">
        <v>6605674.9000000004</v>
      </c>
      <c r="BM12" s="273">
        <v>9731872.9500000011</v>
      </c>
      <c r="BN12" s="273">
        <v>2253335.63</v>
      </c>
      <c r="BO12" s="273">
        <v>3162238.26</v>
      </c>
      <c r="BP12" s="273">
        <v>1454405.49</v>
      </c>
      <c r="BQ12" s="273">
        <v>1413011.2</v>
      </c>
      <c r="BR12" s="273">
        <v>1347774.1</v>
      </c>
      <c r="BS12" s="273">
        <v>2432324.1300000004</v>
      </c>
      <c r="BT12" s="273">
        <v>30841359.559999999</v>
      </c>
      <c r="BU12" s="273">
        <v>4133161.39</v>
      </c>
      <c r="BV12" s="273">
        <v>1400099.21</v>
      </c>
      <c r="BW12" s="273">
        <v>79410394.080000013</v>
      </c>
      <c r="BX12" s="273">
        <v>63965479.890000008</v>
      </c>
      <c r="BY12" s="273">
        <v>9400484.1600000001</v>
      </c>
      <c r="BZ12" s="273">
        <v>3708690.93</v>
      </c>
      <c r="CA12" s="273">
        <v>9178225.25</v>
      </c>
      <c r="CB12" s="273">
        <v>4198336.18</v>
      </c>
      <c r="CC12" s="273">
        <v>7770624.1999999983</v>
      </c>
      <c r="CD12" s="273">
        <v>347544</v>
      </c>
      <c r="CE12" s="273">
        <v>787802.96</v>
      </c>
      <c r="CF12" s="273">
        <v>235592762.92000002</v>
      </c>
      <c r="CG12" s="273">
        <v>7030230</v>
      </c>
      <c r="CH12" s="273">
        <v>24002937.420000002</v>
      </c>
      <c r="CI12" s="273">
        <v>2061362.25</v>
      </c>
      <c r="CJ12" s="273">
        <v>2960595.53</v>
      </c>
      <c r="CK12" s="273">
        <v>1894101</v>
      </c>
      <c r="CL12" s="273">
        <v>3093349.09</v>
      </c>
      <c r="CM12" s="273">
        <v>10800723.050000001</v>
      </c>
      <c r="CN12" s="273">
        <v>801041.79</v>
      </c>
      <c r="CO12" s="273">
        <v>1675344.45</v>
      </c>
      <c r="CP12" s="273">
        <v>1527534.25</v>
      </c>
      <c r="CQ12" s="273">
        <v>4001146.58</v>
      </c>
      <c r="CR12" s="273">
        <v>1483768.8099999998</v>
      </c>
      <c r="CS12" s="273">
        <v>134317265.68000001</v>
      </c>
      <c r="CT12" s="273">
        <v>4139224.62</v>
      </c>
      <c r="CU12" s="273">
        <v>2953331.58</v>
      </c>
      <c r="CV12" s="273">
        <v>3953395.23</v>
      </c>
      <c r="CW12" s="273">
        <v>869241.01</v>
      </c>
      <c r="CX12" s="273">
        <v>10459710.76</v>
      </c>
      <c r="CY12" s="273">
        <v>4613475.2700000005</v>
      </c>
      <c r="CZ12" s="273">
        <v>1909645.15</v>
      </c>
      <c r="DA12" s="273">
        <v>92594913.849999979</v>
      </c>
      <c r="DB12" s="273">
        <v>4183054.1100000003</v>
      </c>
      <c r="DC12" s="273">
        <v>33812384.439999998</v>
      </c>
      <c r="DD12" s="273">
        <v>27330780.950000003</v>
      </c>
      <c r="DE12" s="273">
        <v>4937735.5999999996</v>
      </c>
      <c r="DF12" s="273">
        <v>8189083.8099999996</v>
      </c>
      <c r="DG12" s="273">
        <v>10763059.59</v>
      </c>
      <c r="DH12" s="273">
        <v>2159999.38</v>
      </c>
      <c r="DI12" s="273">
        <v>2399679.13</v>
      </c>
      <c r="DJ12" s="273">
        <v>6138120.1500000013</v>
      </c>
      <c r="DK12" s="273">
        <v>12725334.149999999</v>
      </c>
      <c r="DL12" s="273">
        <v>62852696.909999996</v>
      </c>
      <c r="DM12" s="273">
        <v>246473149.82000002</v>
      </c>
      <c r="DN12" s="273">
        <v>10591583.169999998</v>
      </c>
      <c r="DO12" s="273">
        <v>8624067.6099999994</v>
      </c>
      <c r="DP12" s="273">
        <v>40611460.219999999</v>
      </c>
      <c r="DQ12" s="273">
        <v>36649280</v>
      </c>
      <c r="DR12" s="273">
        <v>42908220.579999998</v>
      </c>
      <c r="DS12" s="273">
        <v>60298244.109999992</v>
      </c>
      <c r="DT12" s="273">
        <v>3621646.0199999996</v>
      </c>
      <c r="DU12" s="273">
        <v>327338205.25</v>
      </c>
      <c r="DV12" s="273">
        <v>2638888.1599999997</v>
      </c>
      <c r="DW12" s="273">
        <v>5110412.43</v>
      </c>
      <c r="DX12" s="273">
        <v>4705742.74</v>
      </c>
      <c r="DY12" s="273">
        <v>8893248.75</v>
      </c>
      <c r="DZ12" s="273">
        <v>3723741.04</v>
      </c>
      <c r="EA12" s="273">
        <v>15232537.430000002</v>
      </c>
      <c r="EB12" s="273">
        <v>3545222.6</v>
      </c>
      <c r="EC12" s="273">
        <v>9041836.9299999997</v>
      </c>
      <c r="ED12" s="273">
        <v>46664433.649999991</v>
      </c>
      <c r="EE12" s="273">
        <v>40533256.350000001</v>
      </c>
      <c r="EF12" s="273">
        <v>2427526.5299999998</v>
      </c>
      <c r="EG12" s="273">
        <v>5161817.93</v>
      </c>
      <c r="EH12" s="273">
        <v>3347207.15</v>
      </c>
      <c r="EI12" s="273">
        <v>10640170.310000001</v>
      </c>
      <c r="EJ12" s="273">
        <v>16255392.809999999</v>
      </c>
      <c r="EK12" s="273">
        <v>1747767.63</v>
      </c>
      <c r="EL12" s="273">
        <v>2188918.66</v>
      </c>
      <c r="EM12" s="273">
        <v>129202688.37</v>
      </c>
      <c r="EN12" s="273">
        <v>4237631.88</v>
      </c>
      <c r="EO12" s="273">
        <v>3877560.5200000005</v>
      </c>
      <c r="EP12" s="273">
        <v>4345198.45</v>
      </c>
      <c r="EQ12" s="273">
        <v>1964867.44</v>
      </c>
      <c r="ER12" s="273">
        <v>4423602.5499999989</v>
      </c>
      <c r="ES12" s="273">
        <v>6416989.5200000005</v>
      </c>
      <c r="ET12" s="273">
        <v>7794206.3499999996</v>
      </c>
      <c r="EU12" s="273">
        <v>2301744.48</v>
      </c>
      <c r="EV12" s="273">
        <v>99964839.63000001</v>
      </c>
      <c r="EW12" s="273">
        <v>1411090.12</v>
      </c>
      <c r="EX12" s="273">
        <v>2900914.58</v>
      </c>
      <c r="EY12" s="273">
        <v>3570918.56</v>
      </c>
      <c r="EZ12" s="273">
        <v>7740879.5999999996</v>
      </c>
      <c r="FA12" s="273">
        <v>6468931.4799999995</v>
      </c>
      <c r="FB12" s="273">
        <v>4678735.01</v>
      </c>
      <c r="FC12" s="273">
        <v>3279322.24</v>
      </c>
      <c r="FD12" s="273">
        <v>2368845</v>
      </c>
      <c r="FE12" s="273">
        <v>1950148.1400000001</v>
      </c>
      <c r="FF12" s="273">
        <v>3008711.95</v>
      </c>
      <c r="FG12" s="273">
        <v>1056340.8899999999</v>
      </c>
      <c r="FH12" s="273">
        <v>51006909.179999992</v>
      </c>
      <c r="FI12" s="273">
        <v>2916751.88</v>
      </c>
      <c r="FJ12" s="273">
        <v>2489565.21</v>
      </c>
      <c r="FK12" s="273">
        <v>2465551.2999999998</v>
      </c>
      <c r="FL12" s="273">
        <v>13945420.659999998</v>
      </c>
      <c r="FM12" s="273">
        <v>4107913.7399999998</v>
      </c>
      <c r="FN12" s="273">
        <v>1274841.5</v>
      </c>
      <c r="FO12" s="273">
        <v>188682</v>
      </c>
      <c r="FP12" s="273">
        <v>129501792.23</v>
      </c>
      <c r="FQ12" s="273">
        <v>2579009.9299999997</v>
      </c>
      <c r="FR12" s="273">
        <v>5399638.5</v>
      </c>
      <c r="FS12" s="273">
        <v>4053516.61</v>
      </c>
      <c r="FT12" s="273">
        <v>7236102.0599999996</v>
      </c>
      <c r="FU12" s="273">
        <v>2796469.98</v>
      </c>
      <c r="FV12" s="273">
        <v>9435075.0899999999</v>
      </c>
      <c r="FW12" s="273">
        <v>3621935.04</v>
      </c>
      <c r="FX12" s="273">
        <v>2795438.62</v>
      </c>
      <c r="FY12" s="273">
        <v>3202099.11</v>
      </c>
      <c r="FZ12" s="273">
        <v>11453538.48</v>
      </c>
      <c r="GA12" s="273">
        <v>3625340.34</v>
      </c>
      <c r="GB12" s="273">
        <v>1532886</v>
      </c>
      <c r="GC12" s="273">
        <v>1286100</v>
      </c>
      <c r="GD12" s="273">
        <v>67738363.560000002</v>
      </c>
      <c r="GE12" s="273">
        <v>3196957.32</v>
      </c>
      <c r="GF12" s="273">
        <v>2147335.73</v>
      </c>
      <c r="GG12" s="273">
        <v>11748783.67</v>
      </c>
      <c r="GH12" s="273">
        <v>7436872.8099999996</v>
      </c>
      <c r="GI12" s="273">
        <v>2718412.16</v>
      </c>
      <c r="GJ12" s="273">
        <v>4852890.04</v>
      </c>
      <c r="GK12" s="273">
        <v>20626277.84</v>
      </c>
      <c r="GL12" s="273">
        <v>4364594.1500000004</v>
      </c>
      <c r="GM12" s="273">
        <v>1442500.65</v>
      </c>
      <c r="GN12" s="273">
        <v>1055427.01</v>
      </c>
      <c r="GO12" s="273">
        <v>1153918.5</v>
      </c>
      <c r="GP12" s="273">
        <v>67609415.159999996</v>
      </c>
      <c r="GQ12" s="273">
        <v>13379607.92</v>
      </c>
      <c r="GR12" s="273">
        <v>4383397.3999999994</v>
      </c>
      <c r="GS12" s="273">
        <v>18619102.390000001</v>
      </c>
      <c r="GT12" s="273">
        <v>660924.15</v>
      </c>
      <c r="GU12" s="273">
        <v>5582415.1800000006</v>
      </c>
      <c r="GV12" s="273">
        <v>8484695.5599999987</v>
      </c>
      <c r="GW12" s="273">
        <v>2296684.41</v>
      </c>
      <c r="GX12" s="273">
        <v>76083572.210000008</v>
      </c>
      <c r="GY12" s="273">
        <v>1489379</v>
      </c>
      <c r="GZ12" s="273">
        <v>12850621.210000001</v>
      </c>
      <c r="HA12" s="273">
        <v>5450337.4800000004</v>
      </c>
      <c r="HB12" s="273">
        <v>209883831.00999996</v>
      </c>
      <c r="HC12" s="273">
        <v>17291799.5</v>
      </c>
      <c r="HD12" s="273">
        <v>39541192.090000011</v>
      </c>
      <c r="HE12" s="273">
        <v>16853387.890000001</v>
      </c>
      <c r="HF12" s="273">
        <v>19152466.430000003</v>
      </c>
      <c r="HG12" s="273">
        <v>32368069.449999999</v>
      </c>
      <c r="HH12" s="273">
        <v>2402485</v>
      </c>
      <c r="HI12" s="273">
        <v>109008274.60000001</v>
      </c>
      <c r="HJ12" s="273">
        <v>6179094.5599999996</v>
      </c>
      <c r="HK12" s="273">
        <v>13373791.609999998</v>
      </c>
      <c r="HL12" s="273">
        <v>5539969.7000000011</v>
      </c>
      <c r="HM12" s="273">
        <v>6756115.5199999996</v>
      </c>
      <c r="HN12" s="273">
        <v>5208498.9399999995</v>
      </c>
      <c r="HO12" s="273">
        <v>11833146.539999999</v>
      </c>
      <c r="HP12" s="273">
        <v>4218075.7300000004</v>
      </c>
      <c r="HQ12" s="273">
        <v>131711849.88999999</v>
      </c>
      <c r="HR12" s="273">
        <v>39071473.159999996</v>
      </c>
      <c r="HS12" s="273">
        <v>5626344.8600000003</v>
      </c>
      <c r="HT12" s="273">
        <v>5938373.1400000006</v>
      </c>
      <c r="HU12" s="273">
        <v>4138655.16</v>
      </c>
      <c r="HV12" s="273">
        <v>2067850.1600000001</v>
      </c>
      <c r="HW12" s="273">
        <v>18002981.5</v>
      </c>
      <c r="HX12" s="273">
        <v>4822822.37</v>
      </c>
      <c r="HY12" s="273">
        <v>4012470.73</v>
      </c>
      <c r="HZ12" s="273">
        <v>5542523.0099999998</v>
      </c>
      <c r="IA12" s="273">
        <v>5631342.1299999999</v>
      </c>
      <c r="IB12" s="273">
        <v>12097155.16</v>
      </c>
      <c r="IC12" s="273">
        <v>1301231.07</v>
      </c>
      <c r="ID12" s="273">
        <v>8129425.3400000008</v>
      </c>
      <c r="IE12" s="273">
        <v>2313070.56</v>
      </c>
      <c r="IF12" s="273">
        <v>2231362.1100000003</v>
      </c>
      <c r="IG12" s="273">
        <v>81246333.730000004</v>
      </c>
      <c r="IH12" s="273">
        <v>23822211.199999999</v>
      </c>
      <c r="II12" s="273">
        <v>8458421.0500000007</v>
      </c>
      <c r="IJ12" s="273">
        <v>9292551</v>
      </c>
      <c r="IK12" s="273">
        <v>22163962.199999999</v>
      </c>
      <c r="IL12" s="273">
        <v>5621893.25</v>
      </c>
      <c r="IM12" s="273">
        <v>3246490.48</v>
      </c>
      <c r="IN12" s="273">
        <v>1546233.8900000001</v>
      </c>
      <c r="IO12" s="273">
        <v>1938272.53</v>
      </c>
      <c r="IP12" s="273">
        <v>1731467.31</v>
      </c>
      <c r="IQ12" s="273">
        <v>3348974.42</v>
      </c>
      <c r="IR12" s="273">
        <v>203034410.34</v>
      </c>
      <c r="IS12" s="273">
        <v>69429088.390000001</v>
      </c>
      <c r="IT12" s="273">
        <v>16793016.350000001</v>
      </c>
      <c r="IU12" s="273">
        <v>18003567.309999999</v>
      </c>
      <c r="IV12" s="273">
        <v>4778839.1500000004</v>
      </c>
      <c r="IW12" s="273">
        <v>1534275.06</v>
      </c>
      <c r="IX12" s="273">
        <v>2917177.75</v>
      </c>
      <c r="IY12" s="273">
        <v>1069917.26</v>
      </c>
      <c r="IZ12" s="273">
        <v>3023395.08</v>
      </c>
      <c r="JA12" s="273">
        <v>7649086.04</v>
      </c>
      <c r="JB12" s="273">
        <v>7097977.4500000002</v>
      </c>
      <c r="JC12" s="273">
        <v>4017419.25</v>
      </c>
      <c r="JD12" s="273">
        <v>64625384.859999999</v>
      </c>
      <c r="JE12" s="273">
        <v>16266044.719999999</v>
      </c>
      <c r="JF12" s="273">
        <v>4541779.8499999996</v>
      </c>
      <c r="JG12" s="273">
        <v>1673883.14</v>
      </c>
      <c r="JH12" s="273">
        <v>2385314.59</v>
      </c>
      <c r="JI12" s="273">
        <v>1599382.75</v>
      </c>
      <c r="JJ12" s="273">
        <v>51613874.649999999</v>
      </c>
      <c r="JK12" s="273">
        <v>2039878.4500000002</v>
      </c>
      <c r="JL12" s="273">
        <v>5347371</v>
      </c>
      <c r="JM12" s="273">
        <v>9399617.4700000007</v>
      </c>
      <c r="JN12" s="273">
        <v>3311696.86</v>
      </c>
      <c r="JO12" s="273">
        <v>9783749.7800000012</v>
      </c>
      <c r="JP12" s="273">
        <v>1795907.75</v>
      </c>
      <c r="JQ12" s="273">
        <v>126643334.34999998</v>
      </c>
      <c r="JR12" s="273">
        <v>7685518.5099999998</v>
      </c>
      <c r="JS12" s="273">
        <v>1455144.16</v>
      </c>
      <c r="JT12" s="273">
        <v>15902638.210000001</v>
      </c>
      <c r="JU12" s="273">
        <v>8448511.120000001</v>
      </c>
      <c r="JV12" s="273">
        <v>4634288.46</v>
      </c>
      <c r="JW12" s="273">
        <v>3215040.2299999995</v>
      </c>
      <c r="JX12" s="273">
        <v>4703831.5200000005</v>
      </c>
      <c r="JY12" s="273">
        <v>193433453.50999999</v>
      </c>
      <c r="JZ12" s="273">
        <v>73564731.079999998</v>
      </c>
      <c r="KA12" s="273">
        <v>13150687.25</v>
      </c>
      <c r="KB12" s="273">
        <v>10831064.190000001</v>
      </c>
      <c r="KC12" s="273">
        <v>6577827.4800000004</v>
      </c>
      <c r="KD12" s="273">
        <v>2577211.63</v>
      </c>
      <c r="KE12" s="273">
        <v>34358958.899999999</v>
      </c>
      <c r="KF12" s="273">
        <v>52840090.560000002</v>
      </c>
      <c r="KG12" s="273">
        <v>38657106.340000004</v>
      </c>
      <c r="KH12" s="273">
        <v>11335870.9</v>
      </c>
      <c r="KI12" s="273">
        <v>6789755.1099999994</v>
      </c>
      <c r="KJ12" s="273">
        <v>4994920.0599999996</v>
      </c>
      <c r="KK12" s="273">
        <v>2868144.6</v>
      </c>
      <c r="KL12" s="273">
        <v>1993119.2500000002</v>
      </c>
      <c r="KM12" s="273">
        <v>2587884.86</v>
      </c>
      <c r="KN12" s="273">
        <v>223584896.55000001</v>
      </c>
      <c r="KO12" s="273">
        <v>14217826.800000001</v>
      </c>
      <c r="KP12" s="273">
        <v>7366117.1500000004</v>
      </c>
      <c r="KQ12" s="273">
        <v>14289189.4</v>
      </c>
      <c r="KR12" s="273">
        <v>8832219.2200000007</v>
      </c>
      <c r="KS12" s="273">
        <v>7339070.1499999994</v>
      </c>
      <c r="KT12" s="273">
        <v>43505818.369999997</v>
      </c>
      <c r="KU12" s="273">
        <v>14225659.059999999</v>
      </c>
      <c r="KV12" s="273">
        <v>9755561.3399999999</v>
      </c>
      <c r="KW12" s="273">
        <v>88139894.799999997</v>
      </c>
      <c r="KX12" s="273">
        <v>6895322.0300000003</v>
      </c>
      <c r="KY12" s="273">
        <v>15351662.33</v>
      </c>
      <c r="KZ12" s="273">
        <v>43863769.280000001</v>
      </c>
      <c r="LA12" s="273">
        <v>5757049.6199999992</v>
      </c>
      <c r="LB12" s="273">
        <v>14410005.380000001</v>
      </c>
      <c r="LC12" s="273">
        <v>177747250.32000005</v>
      </c>
      <c r="LD12" s="273">
        <v>17525146.949999999</v>
      </c>
      <c r="LE12" s="273">
        <v>223128423.95000002</v>
      </c>
      <c r="LF12" s="273">
        <v>49449613.909999996</v>
      </c>
      <c r="LG12" s="273">
        <v>69793890.899999991</v>
      </c>
      <c r="LH12" s="273">
        <v>50920384.209999993</v>
      </c>
      <c r="LI12" s="273">
        <v>36186003.030000001</v>
      </c>
      <c r="LJ12" s="273">
        <v>5700157.7499999991</v>
      </c>
      <c r="LK12" s="273">
        <v>5041806.0900000008</v>
      </c>
      <c r="LL12" s="273">
        <v>8452466.7499999981</v>
      </c>
      <c r="LM12" s="273">
        <v>3602440.77</v>
      </c>
      <c r="LN12" s="273">
        <v>8182293.7000000002</v>
      </c>
      <c r="LO12" s="273">
        <v>4382173.33</v>
      </c>
      <c r="LP12" s="273">
        <v>73458696.75</v>
      </c>
      <c r="LQ12" s="273">
        <v>10155024.33</v>
      </c>
      <c r="LR12" s="273">
        <v>4516583.0200000005</v>
      </c>
      <c r="LS12" s="273">
        <v>149507989.25</v>
      </c>
      <c r="LT12" s="273">
        <v>125736080.09000003</v>
      </c>
      <c r="LU12" s="273">
        <v>140358837.5</v>
      </c>
      <c r="LV12" s="273">
        <v>44740404.68</v>
      </c>
      <c r="LW12" s="273">
        <v>7345553.0800000001</v>
      </c>
      <c r="LX12" s="273">
        <v>18066889.959999997</v>
      </c>
      <c r="LY12" s="273">
        <v>9641254.9399999995</v>
      </c>
      <c r="LZ12" s="273">
        <v>10371839.449999999</v>
      </c>
      <c r="MA12" s="273">
        <v>7585401.46</v>
      </c>
      <c r="MB12" s="273">
        <v>18691705.270000003</v>
      </c>
      <c r="MC12" s="273">
        <v>37949820.460000001</v>
      </c>
      <c r="MD12" s="273">
        <v>4371754.25</v>
      </c>
      <c r="ME12" s="273">
        <v>236094982.01000002</v>
      </c>
      <c r="MF12" s="273">
        <v>6854547.6200000001</v>
      </c>
      <c r="MG12" s="273">
        <v>3843088.34</v>
      </c>
      <c r="MH12" s="273">
        <v>4164757.89</v>
      </c>
      <c r="MI12" s="273">
        <v>3707479.2399999998</v>
      </c>
      <c r="MJ12" s="273">
        <v>8483464.1399999987</v>
      </c>
      <c r="MK12" s="273">
        <v>6709295.8899999997</v>
      </c>
      <c r="ML12" s="273">
        <v>5162162.93</v>
      </c>
      <c r="MM12" s="273">
        <v>11595731.300000001</v>
      </c>
      <c r="MN12" s="273">
        <v>3401222.6099999994</v>
      </c>
      <c r="MO12" s="273">
        <v>3984132.09</v>
      </c>
      <c r="MP12" s="273">
        <v>7326248.8100000005</v>
      </c>
      <c r="MQ12" s="273">
        <v>205646627.90000001</v>
      </c>
      <c r="MR12" s="273">
        <v>4385961</v>
      </c>
      <c r="MS12" s="273">
        <v>13568623.76</v>
      </c>
      <c r="MT12" s="273">
        <v>14363566.4</v>
      </c>
      <c r="MU12" s="273">
        <v>23589341.300000001</v>
      </c>
      <c r="MV12" s="273">
        <v>12017944</v>
      </c>
      <c r="MW12" s="273">
        <v>39273651.780000001</v>
      </c>
      <c r="MX12" s="273">
        <v>19142458.620000001</v>
      </c>
      <c r="MY12" s="273">
        <v>7863828.8100000005</v>
      </c>
      <c r="MZ12" s="273">
        <v>1455576.34</v>
      </c>
      <c r="NA12" s="273">
        <v>1080454.75</v>
      </c>
      <c r="NB12" s="273">
        <v>278414239.39999998</v>
      </c>
      <c r="NC12" s="273">
        <v>67956801.099999994</v>
      </c>
      <c r="ND12" s="273">
        <v>9307420.7699999996</v>
      </c>
      <c r="NE12" s="273">
        <v>119531022.84</v>
      </c>
      <c r="NF12" s="273">
        <v>9151528.2100000009</v>
      </c>
      <c r="NG12" s="273">
        <v>21913345.52</v>
      </c>
      <c r="NH12" s="273">
        <v>80776510.879999995</v>
      </c>
      <c r="NI12" s="273">
        <v>54999726.540000007</v>
      </c>
      <c r="NJ12" s="273">
        <v>1022898</v>
      </c>
      <c r="NK12" s="273">
        <v>8141982.8299999991</v>
      </c>
      <c r="NL12" s="273">
        <v>9265159.4299999997</v>
      </c>
      <c r="NM12" s="273">
        <v>7019482.1799999997</v>
      </c>
      <c r="NN12" s="273">
        <v>99253934.99000001</v>
      </c>
      <c r="NO12" s="273">
        <v>17033979.869999997</v>
      </c>
      <c r="NP12" s="273">
        <v>5300092.8999999994</v>
      </c>
      <c r="NQ12" s="273">
        <v>6743220.3899999997</v>
      </c>
      <c r="NR12" s="273">
        <v>5397053.6100000003</v>
      </c>
      <c r="NS12" s="273">
        <v>2021634.68</v>
      </c>
      <c r="NT12" s="273">
        <v>6512999.5699999994</v>
      </c>
      <c r="NU12" s="273">
        <v>159234180.80000001</v>
      </c>
      <c r="NV12" s="273">
        <v>35440971.100000001</v>
      </c>
      <c r="NW12" s="273">
        <v>4991359.0999999996</v>
      </c>
      <c r="NX12" s="273">
        <v>2540379.06</v>
      </c>
      <c r="NY12" s="273">
        <v>4096459.76</v>
      </c>
      <c r="NZ12" s="273">
        <v>10764042.750000002</v>
      </c>
      <c r="OA12" s="273">
        <v>3164582.3</v>
      </c>
      <c r="OB12" s="273">
        <v>234455370.04000005</v>
      </c>
      <c r="OC12" s="273">
        <v>36805779.75</v>
      </c>
      <c r="OD12" s="273">
        <v>10140354.59</v>
      </c>
      <c r="OE12" s="273">
        <v>65845663.600000001</v>
      </c>
      <c r="OF12" s="273">
        <v>11881932.770000001</v>
      </c>
      <c r="OG12" s="273">
        <v>13422735.120000001</v>
      </c>
      <c r="OH12" s="273">
        <v>19542870.330000002</v>
      </c>
      <c r="OI12" s="273">
        <v>3456754</v>
      </c>
      <c r="OJ12" s="273">
        <v>9695765.1400000006</v>
      </c>
      <c r="OK12" s="273">
        <v>179910957.20000002</v>
      </c>
      <c r="OL12" s="273">
        <v>78455699.850000009</v>
      </c>
      <c r="OM12" s="273">
        <v>86885864.400000006</v>
      </c>
      <c r="ON12" s="273">
        <v>17392814.030000001</v>
      </c>
      <c r="OO12" s="273">
        <v>4656345.8499999996</v>
      </c>
      <c r="OP12" s="273">
        <v>1642418.24</v>
      </c>
      <c r="OQ12" s="273">
        <v>104995977.95</v>
      </c>
      <c r="OR12" s="273">
        <v>4470013.53</v>
      </c>
      <c r="OS12" s="273">
        <v>8914809.5500000007</v>
      </c>
      <c r="OT12" s="273">
        <v>11186586.51</v>
      </c>
      <c r="OU12" s="273">
        <v>11059155.35</v>
      </c>
      <c r="OV12" s="273">
        <v>39882252.289999999</v>
      </c>
      <c r="OW12" s="273">
        <v>3619981.52</v>
      </c>
      <c r="OX12" s="273">
        <v>2589979.75</v>
      </c>
      <c r="OY12" s="273">
        <v>4244798.6000000006</v>
      </c>
      <c r="OZ12" s="273">
        <v>100192921.34</v>
      </c>
      <c r="PA12" s="273">
        <v>3422849.46</v>
      </c>
      <c r="PB12" s="273">
        <v>14573307.100000001</v>
      </c>
      <c r="PC12" s="273">
        <v>1430929.75</v>
      </c>
      <c r="PD12" s="273">
        <v>5248680.6300000008</v>
      </c>
      <c r="PE12" s="273">
        <v>22296364.190000001</v>
      </c>
      <c r="PF12" s="273">
        <v>2677637.9499999997</v>
      </c>
      <c r="PG12" s="273">
        <v>4725720.79</v>
      </c>
      <c r="PH12" s="273">
        <v>6803929.7399999993</v>
      </c>
      <c r="PI12" s="273">
        <v>5024675.26</v>
      </c>
      <c r="PJ12" s="273">
        <v>5483268.8799999999</v>
      </c>
      <c r="PK12" s="273">
        <v>12399232.790000001</v>
      </c>
      <c r="PL12" s="273">
        <v>1935016.89</v>
      </c>
      <c r="PM12" s="273">
        <v>27706196.710000001</v>
      </c>
      <c r="PN12" s="273">
        <v>1385771</v>
      </c>
      <c r="PO12" s="273">
        <v>1178217.95</v>
      </c>
      <c r="PP12" s="273">
        <v>1260992.58</v>
      </c>
      <c r="PQ12" s="273">
        <v>2238078.63</v>
      </c>
      <c r="PR12" s="273">
        <v>376841296.40000004</v>
      </c>
      <c r="PS12" s="273">
        <v>2946090.54</v>
      </c>
      <c r="PT12" s="273">
        <v>4894475.7700000005</v>
      </c>
      <c r="PU12" s="273">
        <v>5252046.62</v>
      </c>
      <c r="PV12" s="273">
        <v>62798701.579999998</v>
      </c>
      <c r="PW12" s="273">
        <v>2925444.9</v>
      </c>
      <c r="PX12" s="273">
        <v>14126891.260000002</v>
      </c>
      <c r="PY12" s="273">
        <v>4224906.3499999996</v>
      </c>
      <c r="PZ12" s="273">
        <v>14876892.279999997</v>
      </c>
      <c r="QA12" s="273">
        <v>2079586.7200000002</v>
      </c>
      <c r="QB12" s="273">
        <v>16248513.77</v>
      </c>
      <c r="QC12" s="273">
        <v>1852698.92</v>
      </c>
      <c r="QD12" s="273">
        <v>3070907</v>
      </c>
      <c r="QE12" s="273">
        <v>4960691.6900000004</v>
      </c>
      <c r="QF12" s="273">
        <v>4078692</v>
      </c>
      <c r="QG12" s="273">
        <v>9799555.6399999987</v>
      </c>
      <c r="QH12" s="273">
        <v>2924961.01</v>
      </c>
      <c r="QI12" s="273">
        <v>1801852.0899999999</v>
      </c>
      <c r="QJ12" s="273">
        <v>776100.38</v>
      </c>
      <c r="QK12" s="273">
        <v>12344677.65</v>
      </c>
      <c r="QL12" s="273">
        <v>28228876.68</v>
      </c>
      <c r="QM12" s="273">
        <v>1613756.37</v>
      </c>
      <c r="QN12" s="273">
        <v>457896.75</v>
      </c>
      <c r="QO12" s="273">
        <v>1065751.98</v>
      </c>
      <c r="QP12" s="273">
        <v>1035591.2</v>
      </c>
      <c r="QQ12" s="273">
        <v>1256059.33</v>
      </c>
      <c r="QR12" s="273">
        <v>138840956.74000001</v>
      </c>
      <c r="QS12" s="273">
        <v>2485687.25</v>
      </c>
      <c r="QT12" s="273">
        <v>19953132.859999999</v>
      </c>
      <c r="QU12" s="273">
        <v>1813828.12</v>
      </c>
      <c r="QV12" s="273">
        <v>2920488.1399999997</v>
      </c>
      <c r="QW12" s="273">
        <v>14776661.75</v>
      </c>
      <c r="QX12" s="273">
        <v>2165870.0599999996</v>
      </c>
      <c r="QY12" s="273">
        <v>8005687.6199999992</v>
      </c>
      <c r="QZ12" s="273">
        <v>8229401.71</v>
      </c>
      <c r="RA12" s="273">
        <v>1658908.3900000001</v>
      </c>
      <c r="RB12" s="273">
        <v>1042735.06</v>
      </c>
      <c r="RC12" s="273">
        <v>988831</v>
      </c>
      <c r="RD12" s="273">
        <v>536940.30000000005</v>
      </c>
      <c r="RE12" s="273">
        <v>140420034.52000001</v>
      </c>
      <c r="RF12" s="273">
        <v>16499916.229999999</v>
      </c>
      <c r="RG12" s="273">
        <v>4896497.96</v>
      </c>
      <c r="RH12" s="273">
        <v>7828949.9799999995</v>
      </c>
      <c r="RI12" s="273">
        <v>4386752.46</v>
      </c>
      <c r="RJ12" s="273">
        <v>12747728.48</v>
      </c>
      <c r="RK12" s="273">
        <v>26396355.009999998</v>
      </c>
      <c r="RL12" s="273">
        <v>4828580.01</v>
      </c>
      <c r="RM12" s="273">
        <v>4349322.96</v>
      </c>
      <c r="RN12" s="273">
        <v>7808663.9100000001</v>
      </c>
      <c r="RO12" s="273">
        <v>17265677.91</v>
      </c>
      <c r="RP12" s="273">
        <v>2262596</v>
      </c>
      <c r="RQ12" s="273">
        <v>1235726.19</v>
      </c>
      <c r="RR12" s="273">
        <v>7048606.9900000002</v>
      </c>
      <c r="RS12" s="273">
        <v>1358216.42</v>
      </c>
      <c r="RT12" s="273">
        <v>2436603.77</v>
      </c>
      <c r="RU12" s="273">
        <v>3041197.59</v>
      </c>
      <c r="RV12" s="273">
        <v>1820138.1600000001</v>
      </c>
      <c r="RW12" s="273">
        <v>743423.75</v>
      </c>
      <c r="RX12" s="273">
        <v>2341862.08</v>
      </c>
      <c r="RY12" s="273">
        <v>100449212.81</v>
      </c>
      <c r="RZ12" s="273">
        <v>2819631.5599999996</v>
      </c>
      <c r="SA12" s="273">
        <v>10295122.609999999</v>
      </c>
      <c r="SB12" s="273">
        <v>4691474.92</v>
      </c>
      <c r="SC12" s="273">
        <v>2122483.71</v>
      </c>
      <c r="SD12" s="273">
        <v>2953028.7600000002</v>
      </c>
      <c r="SE12" s="273">
        <v>10652905.07</v>
      </c>
      <c r="SF12" s="273">
        <v>19463209.41</v>
      </c>
      <c r="SG12" s="273">
        <v>2383737.8200000003</v>
      </c>
      <c r="SH12" s="273">
        <v>1851225.07</v>
      </c>
      <c r="SI12" s="273">
        <v>2584316.88</v>
      </c>
      <c r="SJ12" s="273">
        <v>12107239.27</v>
      </c>
      <c r="SK12" s="273">
        <v>2877476</v>
      </c>
      <c r="SL12" s="273">
        <v>2660358.2400000002</v>
      </c>
      <c r="SM12" s="273">
        <v>113764743.71000001</v>
      </c>
      <c r="SN12" s="273">
        <v>6065610.6699999999</v>
      </c>
      <c r="SO12" s="273">
        <v>2772781.57</v>
      </c>
      <c r="SP12" s="273">
        <v>6716507.1100000003</v>
      </c>
      <c r="SQ12" s="273">
        <v>2077991.84</v>
      </c>
      <c r="SR12" s="273">
        <v>5572003.25</v>
      </c>
      <c r="SS12" s="273">
        <v>3767774.27</v>
      </c>
      <c r="ST12" s="273">
        <v>13132454.08</v>
      </c>
      <c r="SU12" s="273">
        <v>4142161.42</v>
      </c>
      <c r="SV12" s="273">
        <v>5095871.68</v>
      </c>
      <c r="SW12" s="273">
        <v>23449723.640000004</v>
      </c>
      <c r="SX12" s="273">
        <v>1064001.2</v>
      </c>
      <c r="SY12" s="273">
        <v>48739022.339999996</v>
      </c>
      <c r="SZ12" s="273">
        <v>3828320.57</v>
      </c>
      <c r="TA12" s="273">
        <v>3447350.77</v>
      </c>
      <c r="TB12" s="273">
        <v>11214690.26</v>
      </c>
      <c r="TC12" s="273">
        <v>4010494.04</v>
      </c>
      <c r="TD12" s="273">
        <v>7050380.4400000004</v>
      </c>
      <c r="TE12" s="273">
        <v>3344051.7800000003</v>
      </c>
      <c r="TF12" s="273">
        <v>1653065.81</v>
      </c>
      <c r="TG12" s="273">
        <v>222738277.32999998</v>
      </c>
      <c r="TH12" s="273">
        <v>2463324.2799999998</v>
      </c>
      <c r="TI12" s="273">
        <v>1665222.78</v>
      </c>
      <c r="TJ12" s="273">
        <v>22319057.789999999</v>
      </c>
      <c r="TK12" s="273">
        <v>15877944.060000002</v>
      </c>
      <c r="TL12" s="273">
        <v>6020582.1200000001</v>
      </c>
      <c r="TM12" s="273">
        <v>1174887.6200000001</v>
      </c>
      <c r="TN12" s="273">
        <v>26531681.600000001</v>
      </c>
      <c r="TO12" s="273">
        <v>2930471.33</v>
      </c>
      <c r="TP12" s="273">
        <v>11675672.75</v>
      </c>
      <c r="TQ12" s="273">
        <v>7100963.9500000002</v>
      </c>
      <c r="TR12" s="273">
        <v>2463034.0299999998</v>
      </c>
      <c r="TS12" s="273">
        <v>1694363.6400000001</v>
      </c>
      <c r="TT12" s="273">
        <v>4269854.67</v>
      </c>
      <c r="TU12" s="273">
        <v>4970036.5</v>
      </c>
      <c r="TV12" s="273">
        <v>3607143.5700000003</v>
      </c>
      <c r="TW12" s="273">
        <v>42311851.990000002</v>
      </c>
      <c r="TX12" s="273">
        <v>3049946.95</v>
      </c>
      <c r="TY12" s="273">
        <v>148965455.75999999</v>
      </c>
      <c r="TZ12" s="273">
        <v>14805177.229999999</v>
      </c>
      <c r="UA12" s="273">
        <v>3427681.05</v>
      </c>
      <c r="UB12" s="273">
        <v>4173279.97</v>
      </c>
      <c r="UC12" s="273">
        <v>97649393.550000012</v>
      </c>
      <c r="UD12" s="273">
        <v>3179143.75</v>
      </c>
      <c r="UE12" s="273">
        <v>1272204</v>
      </c>
      <c r="UF12" s="273">
        <v>2277587.7400000002</v>
      </c>
      <c r="UG12" s="273">
        <v>2466338.7999999998</v>
      </c>
      <c r="UH12" s="273">
        <v>82703757.549999997</v>
      </c>
      <c r="UI12" s="273">
        <v>4676406.29</v>
      </c>
      <c r="UJ12" s="273">
        <v>4915930.6400000006</v>
      </c>
      <c r="UK12" s="273">
        <v>6958141.3399999999</v>
      </c>
      <c r="UL12" s="273">
        <v>2814560.8</v>
      </c>
      <c r="UM12" s="273">
        <v>3576727.8</v>
      </c>
      <c r="UN12" s="273">
        <v>341687115.01999998</v>
      </c>
      <c r="UO12" s="273">
        <v>4786558.01</v>
      </c>
      <c r="UP12" s="273">
        <v>4328029.9600000009</v>
      </c>
      <c r="UQ12" s="273">
        <v>42538049.779999994</v>
      </c>
      <c r="UR12" s="273">
        <v>2885780.1500000004</v>
      </c>
      <c r="US12" s="273">
        <v>4584062.3100000005</v>
      </c>
      <c r="UT12" s="273">
        <v>11779926.23</v>
      </c>
      <c r="UU12" s="273">
        <v>2174248.4</v>
      </c>
      <c r="UV12" s="273">
        <v>3357536.13</v>
      </c>
      <c r="UW12" s="273">
        <v>3753328.9699999997</v>
      </c>
      <c r="UX12" s="273">
        <v>3956992.62</v>
      </c>
      <c r="UY12" s="273">
        <v>14892861.550000001</v>
      </c>
      <c r="UZ12" s="273">
        <v>5586107.0900000008</v>
      </c>
      <c r="VA12" s="273">
        <v>9802634.3800000008</v>
      </c>
      <c r="VB12" s="273">
        <v>1471968.5</v>
      </c>
      <c r="VC12" s="273">
        <v>2391672.2400000002</v>
      </c>
      <c r="VD12" s="273">
        <v>1392231.36</v>
      </c>
      <c r="VE12" s="273">
        <v>2620836.0099999998</v>
      </c>
      <c r="VF12" s="273">
        <v>17207061.379999999</v>
      </c>
      <c r="VG12" s="273">
        <v>1082951</v>
      </c>
      <c r="VH12" s="273">
        <v>1759510.6</v>
      </c>
      <c r="VI12" s="273">
        <v>1610630.3900000001</v>
      </c>
      <c r="VJ12" s="273">
        <v>93178053.51000002</v>
      </c>
      <c r="VK12" s="273">
        <v>3107023.32</v>
      </c>
      <c r="VL12" s="273">
        <v>2640165.0299999998</v>
      </c>
      <c r="VM12" s="273">
        <v>7964867.1399999997</v>
      </c>
      <c r="VN12" s="273">
        <v>17632928.009999998</v>
      </c>
      <c r="VO12" s="273">
        <v>8190812.7300000004</v>
      </c>
      <c r="VP12" s="273">
        <v>8982810.4499999993</v>
      </c>
      <c r="VQ12" s="273">
        <v>6081943.7199999997</v>
      </c>
      <c r="VR12" s="273">
        <v>5933998.4500000002</v>
      </c>
      <c r="VS12" s="273">
        <v>40821609.060000002</v>
      </c>
      <c r="VT12" s="273">
        <v>5650701.3700000001</v>
      </c>
      <c r="VU12" s="273">
        <v>12357362.449999999</v>
      </c>
      <c r="VV12" s="273">
        <v>2941063.0399999991</v>
      </c>
      <c r="VW12" s="273">
        <v>1406588.0799999998</v>
      </c>
      <c r="VX12" s="273">
        <v>3023830.63</v>
      </c>
      <c r="VY12" s="273">
        <v>610673542.50999999</v>
      </c>
      <c r="VZ12" s="273">
        <v>13364063.07</v>
      </c>
      <c r="WA12" s="273">
        <v>5906889.5999999996</v>
      </c>
      <c r="WB12" s="273">
        <v>4910560.2299999995</v>
      </c>
      <c r="WC12" s="273">
        <v>2669868.63</v>
      </c>
      <c r="WD12" s="273">
        <v>6895020.4000000004</v>
      </c>
      <c r="WE12" s="273">
        <v>18319228.990000002</v>
      </c>
      <c r="WF12" s="273">
        <v>9603968.25</v>
      </c>
      <c r="WG12" s="273">
        <v>5797157.3800000008</v>
      </c>
      <c r="WH12" s="273">
        <v>9292484.7000000011</v>
      </c>
      <c r="WI12" s="273">
        <v>6408341.379999999</v>
      </c>
      <c r="WJ12" s="273">
        <v>23824106.479999997</v>
      </c>
      <c r="WK12" s="273">
        <v>4967783.92</v>
      </c>
      <c r="WL12" s="273">
        <v>19741729.93</v>
      </c>
      <c r="WM12" s="273">
        <v>23099191.52</v>
      </c>
      <c r="WN12" s="273">
        <v>6139985.4699999997</v>
      </c>
      <c r="WO12" s="273">
        <v>12364088.029999999</v>
      </c>
      <c r="WP12" s="273">
        <v>11692147.870000001</v>
      </c>
      <c r="WQ12" s="273">
        <v>3279469.75</v>
      </c>
      <c r="WR12" s="273">
        <v>13346613.699999999</v>
      </c>
      <c r="WS12" s="273">
        <v>57318989.07</v>
      </c>
      <c r="WT12" s="273">
        <v>3996867.83</v>
      </c>
      <c r="WU12" s="273">
        <v>3922326.23</v>
      </c>
      <c r="WV12" s="273">
        <v>1583170.97</v>
      </c>
      <c r="WW12" s="273">
        <v>4631636.93</v>
      </c>
      <c r="WX12" s="273">
        <v>3694322.39</v>
      </c>
      <c r="WY12" s="273">
        <v>3552742.6599999997</v>
      </c>
      <c r="WZ12" s="273">
        <v>2623928.46</v>
      </c>
      <c r="XA12" s="273">
        <v>53292764.829999998</v>
      </c>
      <c r="XB12" s="273">
        <v>2689130.1399999997</v>
      </c>
      <c r="XC12" s="273">
        <v>2087193.79</v>
      </c>
      <c r="XD12" s="273">
        <v>1780500.38</v>
      </c>
      <c r="XE12" s="273">
        <v>1267766.25</v>
      </c>
      <c r="XF12" s="273">
        <v>302442721.93999994</v>
      </c>
      <c r="XG12" s="273">
        <v>12693998.599999998</v>
      </c>
      <c r="XH12" s="273">
        <v>13831458.27</v>
      </c>
      <c r="XI12" s="273">
        <v>51252607.149999999</v>
      </c>
      <c r="XJ12" s="273">
        <v>7074242.8700000001</v>
      </c>
      <c r="XK12" s="273">
        <v>11198347.580000002</v>
      </c>
      <c r="XL12" s="273">
        <v>10228994.969999999</v>
      </c>
      <c r="XM12" s="273">
        <v>8421685.870000001</v>
      </c>
      <c r="XN12" s="273">
        <v>7730446.7699999996</v>
      </c>
      <c r="XO12" s="273">
        <v>18012844.669999998</v>
      </c>
      <c r="XP12" s="273">
        <v>14403196.699999999</v>
      </c>
      <c r="XQ12" s="273">
        <v>4856024.6300000008</v>
      </c>
      <c r="XR12" s="273">
        <v>3475346.54</v>
      </c>
      <c r="XS12" s="273">
        <v>3633628.97</v>
      </c>
      <c r="XT12" s="273">
        <v>5594084.0300000003</v>
      </c>
      <c r="XU12" s="273">
        <v>2567240.8800000004</v>
      </c>
      <c r="XV12" s="273">
        <v>2487756.04</v>
      </c>
      <c r="XW12" s="273">
        <v>1766347.06</v>
      </c>
      <c r="XX12" s="273">
        <v>3411447.8699999996</v>
      </c>
      <c r="XY12" s="273">
        <v>3689395.44</v>
      </c>
      <c r="XZ12" s="273">
        <v>3171204.73</v>
      </c>
      <c r="YA12" s="273">
        <v>2789146.95</v>
      </c>
      <c r="YB12" s="273">
        <v>2728560.4699999997</v>
      </c>
      <c r="YC12" s="273">
        <v>274031425.10999995</v>
      </c>
      <c r="YD12" s="273">
        <v>2587659.14</v>
      </c>
      <c r="YE12" s="273">
        <v>12181816.440000001</v>
      </c>
      <c r="YF12" s="273">
        <v>2616656.7199999997</v>
      </c>
      <c r="YG12" s="273">
        <v>38203803.239999995</v>
      </c>
      <c r="YH12" s="273">
        <v>7038960.4199999999</v>
      </c>
      <c r="YI12" s="273">
        <v>10520357.109999999</v>
      </c>
      <c r="YJ12" s="273">
        <v>2959208.19</v>
      </c>
      <c r="YK12" s="273">
        <v>16924528.969999999</v>
      </c>
      <c r="YL12" s="273">
        <v>15135778.180000002</v>
      </c>
      <c r="YM12" s="273">
        <v>6177274.8799999999</v>
      </c>
      <c r="YN12" s="273">
        <v>3336780.1</v>
      </c>
      <c r="YO12" s="273">
        <v>2033466.49</v>
      </c>
      <c r="YP12" s="273">
        <v>2991118.29</v>
      </c>
      <c r="YQ12" s="273">
        <v>1270051.47</v>
      </c>
      <c r="YR12" s="273">
        <v>1609783.9700000002</v>
      </c>
      <c r="YS12" s="273">
        <v>1297928.5799999998</v>
      </c>
      <c r="YT12" s="273">
        <v>103083051.50999999</v>
      </c>
      <c r="YU12" s="273">
        <v>7578371.4000000004</v>
      </c>
      <c r="YV12" s="273">
        <v>3329510.76</v>
      </c>
      <c r="YW12" s="273">
        <v>4762510.53</v>
      </c>
      <c r="YX12" s="273">
        <v>5067848.5999999996</v>
      </c>
      <c r="YY12" s="273">
        <v>3548087.4299999997</v>
      </c>
      <c r="YZ12" s="273">
        <v>2232386.5</v>
      </c>
      <c r="ZA12" s="273">
        <v>69105231.36999999</v>
      </c>
      <c r="ZB12" s="273">
        <v>3203154.7099999995</v>
      </c>
      <c r="ZC12" s="273">
        <v>8887383.9600000009</v>
      </c>
      <c r="ZD12" s="273">
        <v>6741012.5800000001</v>
      </c>
      <c r="ZE12" s="273">
        <v>2005403.54</v>
      </c>
      <c r="ZF12" s="273">
        <v>4638574.76</v>
      </c>
      <c r="ZG12" s="273">
        <v>1002827.82</v>
      </c>
      <c r="ZH12" s="273">
        <v>3143002.83</v>
      </c>
      <c r="ZI12" s="273">
        <v>23906242.239999998</v>
      </c>
      <c r="ZJ12" s="273">
        <v>154304930.34999999</v>
      </c>
      <c r="ZK12" s="273">
        <v>2208318.8899999997</v>
      </c>
      <c r="ZL12" s="273">
        <v>6505057.4000000004</v>
      </c>
      <c r="ZM12" s="273">
        <v>34570668.090000004</v>
      </c>
      <c r="ZN12" s="273">
        <v>19863815.289999999</v>
      </c>
      <c r="ZO12" s="273">
        <v>5093655.3900000006</v>
      </c>
      <c r="ZP12" s="273">
        <v>5992626.29</v>
      </c>
      <c r="ZQ12" s="273">
        <v>9470978.9599999972</v>
      </c>
      <c r="ZR12" s="273">
        <v>8547858.9700000007</v>
      </c>
      <c r="ZS12" s="273">
        <v>16406538.189999999</v>
      </c>
      <c r="ZT12" s="273">
        <v>718267.26</v>
      </c>
      <c r="ZU12" s="273">
        <v>18921405.25</v>
      </c>
      <c r="ZV12" s="273">
        <v>4307968.6899999995</v>
      </c>
      <c r="ZW12" s="273">
        <v>5835163.8199999994</v>
      </c>
      <c r="ZX12" s="273">
        <v>1969952.8800000001</v>
      </c>
      <c r="ZY12" s="273">
        <v>1549537.1</v>
      </c>
      <c r="ZZ12" s="273">
        <v>5940352.1799999997</v>
      </c>
      <c r="AAA12" s="273">
        <v>1619464.78</v>
      </c>
      <c r="AAB12" s="273">
        <v>5310334.1499999994</v>
      </c>
      <c r="AAC12" s="273">
        <v>2678205.7600000002</v>
      </c>
      <c r="AAD12" s="273">
        <v>791434.1399999999</v>
      </c>
      <c r="AAE12" s="273">
        <v>1648711.21</v>
      </c>
      <c r="AAF12" s="273">
        <v>77577624.569999993</v>
      </c>
      <c r="AAG12" s="273">
        <v>6716804.9299999997</v>
      </c>
      <c r="AAH12" s="273">
        <v>4917209.42</v>
      </c>
      <c r="AAI12" s="273">
        <v>6417125.0199999996</v>
      </c>
      <c r="AAJ12" s="273">
        <v>4370694.45</v>
      </c>
      <c r="AAK12" s="273">
        <v>7941704.5700000003</v>
      </c>
      <c r="AAL12" s="273">
        <v>2860147.31</v>
      </c>
      <c r="AAM12" s="273">
        <v>326609425.40999997</v>
      </c>
      <c r="AAN12" s="273">
        <v>7683272.6899999995</v>
      </c>
      <c r="AAO12" s="273">
        <v>8277932.6300000008</v>
      </c>
      <c r="AAP12" s="273">
        <v>14355811.41</v>
      </c>
      <c r="AAQ12" s="273">
        <v>14078369.4</v>
      </c>
      <c r="AAR12" s="273">
        <v>3835620.28</v>
      </c>
      <c r="AAS12" s="273">
        <v>3982353.38</v>
      </c>
      <c r="AAT12" s="273">
        <v>11081840.539999997</v>
      </c>
      <c r="AAU12" s="273">
        <v>37098057.669999994</v>
      </c>
      <c r="AAV12" s="273">
        <v>2414511.94</v>
      </c>
      <c r="AAW12" s="273">
        <v>11294556.760000002</v>
      </c>
      <c r="AAX12" s="273">
        <v>57630728.859999999</v>
      </c>
      <c r="AAY12" s="273">
        <v>22168351.18</v>
      </c>
      <c r="AAZ12" s="273">
        <v>3121532.9499999993</v>
      </c>
      <c r="ABA12" s="273">
        <v>4466202.8499999996</v>
      </c>
      <c r="ABB12" s="273">
        <v>3991720.19</v>
      </c>
      <c r="ABC12" s="273">
        <v>1729053.86</v>
      </c>
      <c r="ABD12" s="273">
        <v>6420869.1499999994</v>
      </c>
      <c r="ABE12" s="273">
        <v>1977805.07</v>
      </c>
      <c r="ABF12" s="273">
        <v>58291965.609999992</v>
      </c>
      <c r="ABG12" s="273">
        <v>49102857.31000001</v>
      </c>
      <c r="ABH12" s="273">
        <v>4102735.600000001</v>
      </c>
      <c r="ABI12" s="273">
        <v>1854882.6300000001</v>
      </c>
      <c r="ABJ12" s="273">
        <v>2469113.58</v>
      </c>
      <c r="ABK12" s="273">
        <v>1627812.5</v>
      </c>
      <c r="ABL12" s="273">
        <v>2055638.28</v>
      </c>
      <c r="ABM12" s="273">
        <v>145138164.50999999</v>
      </c>
      <c r="ABN12" s="273">
        <v>5565968.29</v>
      </c>
      <c r="ABO12" s="273">
        <v>3346792.7900000005</v>
      </c>
      <c r="ABP12" s="273">
        <v>8335965.3200000003</v>
      </c>
      <c r="ABQ12" s="273">
        <v>7481923.1200000001</v>
      </c>
      <c r="ABR12" s="273">
        <v>2446714.2799999998</v>
      </c>
      <c r="ABS12" s="273">
        <v>3024808.1</v>
      </c>
      <c r="ABT12" s="273">
        <v>6010783</v>
      </c>
      <c r="ABU12" s="273">
        <v>4256906.6399999997</v>
      </c>
      <c r="ABV12" s="273">
        <v>105569855.83</v>
      </c>
      <c r="ABW12" s="273">
        <v>2691782.1</v>
      </c>
      <c r="ABX12" s="273">
        <v>11294123.119999999</v>
      </c>
      <c r="ABY12" s="273">
        <v>2921728.25</v>
      </c>
      <c r="ABZ12" s="273">
        <v>3175738.83</v>
      </c>
      <c r="ACA12" s="273">
        <v>39835821.640000001</v>
      </c>
      <c r="ACB12" s="273">
        <v>3083371.1</v>
      </c>
      <c r="ACC12" s="273">
        <v>4966027.33</v>
      </c>
      <c r="ACD12" s="273">
        <v>1782019.85</v>
      </c>
      <c r="ACE12" s="273">
        <v>6287024.0800000001</v>
      </c>
      <c r="ACF12" s="273">
        <v>3350282.3</v>
      </c>
      <c r="ACG12" s="273">
        <v>210879085.11999997</v>
      </c>
      <c r="ACH12" s="273">
        <v>4190937.8200000003</v>
      </c>
      <c r="ACI12" s="273">
        <v>7529434.3399999999</v>
      </c>
      <c r="ACJ12" s="273">
        <v>8636499.1899999995</v>
      </c>
      <c r="ACK12" s="273">
        <v>2436970.14</v>
      </c>
      <c r="ACL12" s="273">
        <v>4781709.7299999995</v>
      </c>
      <c r="ACM12" s="273">
        <v>5651036.0599999996</v>
      </c>
      <c r="ACN12" s="273">
        <v>58489472.090000004</v>
      </c>
      <c r="ACO12" s="273">
        <v>70522152.450000003</v>
      </c>
      <c r="ACP12" s="273">
        <v>2826584.28</v>
      </c>
      <c r="ACQ12" s="273">
        <v>6924490.9900000002</v>
      </c>
      <c r="ACR12" s="273">
        <v>10619649.199999999</v>
      </c>
      <c r="ACS12" s="273">
        <v>3545253.5700000003</v>
      </c>
      <c r="ACT12" s="273">
        <v>63749638.859999999</v>
      </c>
      <c r="ACU12" s="273">
        <v>10273451.84</v>
      </c>
      <c r="ACV12" s="273">
        <v>6330746.3800000008</v>
      </c>
      <c r="ACW12" s="273">
        <v>2097681</v>
      </c>
      <c r="ACX12" s="273">
        <v>1825260.12</v>
      </c>
      <c r="ACY12" s="273">
        <v>3262245.5100000002</v>
      </c>
      <c r="ACZ12" s="273">
        <v>1804539.21</v>
      </c>
      <c r="ADA12" s="273">
        <v>2599894.59</v>
      </c>
      <c r="ADB12" s="273">
        <v>3614731.93</v>
      </c>
      <c r="ADC12" s="273">
        <v>2865210.74</v>
      </c>
      <c r="ADD12" s="273">
        <v>45598037.350000001</v>
      </c>
      <c r="ADE12" s="273">
        <v>51739129.910000011</v>
      </c>
      <c r="ADF12" s="273">
        <v>1864141.4200000002</v>
      </c>
      <c r="ADG12" s="273">
        <v>2356418.13</v>
      </c>
      <c r="ADH12" s="273">
        <v>6308603.4400000004</v>
      </c>
      <c r="ADI12" s="273">
        <v>2574845.8300000005</v>
      </c>
      <c r="ADJ12" s="273">
        <v>3276905.3300000005</v>
      </c>
      <c r="ADK12" s="273">
        <v>3069576.04</v>
      </c>
      <c r="ADL12" s="273">
        <v>3521300.51</v>
      </c>
      <c r="ADM12" s="273">
        <v>363340253.95000005</v>
      </c>
      <c r="ADN12" s="273">
        <v>64541239.45000001</v>
      </c>
      <c r="ADO12" s="273">
        <v>22259768.449999999</v>
      </c>
      <c r="ADP12" s="273">
        <v>89705413.799999997</v>
      </c>
      <c r="ADQ12" s="273">
        <v>977301.37999999989</v>
      </c>
      <c r="ADR12" s="273">
        <v>3246969.5700000003</v>
      </c>
      <c r="ADS12" s="273">
        <v>5955590.3499999996</v>
      </c>
      <c r="ADT12" s="273">
        <v>3296469.86</v>
      </c>
      <c r="ADU12" s="273">
        <v>364034726.39000005</v>
      </c>
      <c r="ADV12" s="273">
        <v>84501463.129999995</v>
      </c>
      <c r="ADW12" s="273">
        <v>37556670.940000005</v>
      </c>
      <c r="ADX12" s="273">
        <v>4079810.97</v>
      </c>
      <c r="ADY12" s="273">
        <v>26489002.009999998</v>
      </c>
      <c r="ADZ12" s="273">
        <v>9204454.5500000007</v>
      </c>
      <c r="AEA12" s="273">
        <v>6175485.6900000004</v>
      </c>
      <c r="AEB12" s="273">
        <v>7141985.8200000003</v>
      </c>
      <c r="AEC12" s="273">
        <v>5733897.6699999999</v>
      </c>
      <c r="AED12" s="273">
        <v>5785461.8700000001</v>
      </c>
      <c r="AEE12" s="273">
        <v>10376047.319999998</v>
      </c>
      <c r="AEF12" s="273">
        <v>13317119.579999998</v>
      </c>
      <c r="AEG12" s="273">
        <v>5160456.7100000009</v>
      </c>
      <c r="AEH12" s="273">
        <v>9865878.5399999991</v>
      </c>
      <c r="AEI12" s="273">
        <v>12637832.140000001</v>
      </c>
      <c r="AEJ12" s="273">
        <v>13966036.26</v>
      </c>
      <c r="AEK12" s="273">
        <v>3866224.1100000003</v>
      </c>
      <c r="AEL12" s="273">
        <v>27878253.66</v>
      </c>
      <c r="AEM12" s="273">
        <v>3508992.13</v>
      </c>
      <c r="AEN12" s="273">
        <v>13661986.65</v>
      </c>
      <c r="AEO12" s="273">
        <v>151516647.79999998</v>
      </c>
      <c r="AEP12" s="273">
        <v>12423395.939999998</v>
      </c>
      <c r="AEQ12" s="273">
        <v>6763163.9900000002</v>
      </c>
      <c r="AER12" s="273">
        <v>5015107.4000000004</v>
      </c>
      <c r="AES12" s="273">
        <v>5308350.9400000004</v>
      </c>
      <c r="AET12" s="273">
        <v>28362563.230000004</v>
      </c>
      <c r="AEU12" s="273">
        <v>3219400.2</v>
      </c>
      <c r="AEV12" s="273">
        <v>7914701.8100000005</v>
      </c>
      <c r="AEW12" s="273">
        <v>4274022.34</v>
      </c>
      <c r="AEX12" s="273">
        <v>1370797.1</v>
      </c>
      <c r="AEY12" s="273">
        <v>67421189.349999994</v>
      </c>
      <c r="AEZ12" s="273">
        <v>41380915.030000009</v>
      </c>
      <c r="AFA12" s="273">
        <v>3864774.14</v>
      </c>
      <c r="AFB12" s="273">
        <v>3892071.54</v>
      </c>
      <c r="AFC12" s="273">
        <v>8799024.5</v>
      </c>
      <c r="AFD12" s="273">
        <v>3232267.3900000006</v>
      </c>
      <c r="AFE12" s="273">
        <v>1865322.98</v>
      </c>
      <c r="AFF12" s="273">
        <v>1759433.65</v>
      </c>
      <c r="AFG12" s="273">
        <v>1177402.8700000001</v>
      </c>
      <c r="AFH12" s="273">
        <v>1890953.54</v>
      </c>
      <c r="AFI12" s="273">
        <v>3166474.7600000002</v>
      </c>
      <c r="AFJ12" s="273">
        <v>765853.5</v>
      </c>
      <c r="AFK12" s="273">
        <v>5582544.7699999996</v>
      </c>
      <c r="AFL12" s="273">
        <v>62670532.329999998</v>
      </c>
      <c r="AFM12" s="273">
        <v>5263704.5199999996</v>
      </c>
      <c r="AFN12" s="273">
        <v>2114968.66</v>
      </c>
      <c r="AFO12" s="273">
        <v>2283655.9</v>
      </c>
      <c r="AFP12" s="273">
        <v>2512328</v>
      </c>
      <c r="AFQ12" s="273">
        <v>986485.6</v>
      </c>
      <c r="AFR12" s="273">
        <v>867056</v>
      </c>
      <c r="AFS12" s="273">
        <v>4148769.61</v>
      </c>
      <c r="AFT12" s="273">
        <v>3341536.98</v>
      </c>
      <c r="AFU12" s="273">
        <v>1074115.74</v>
      </c>
      <c r="AFV12" s="273">
        <v>9039911.3900000006</v>
      </c>
      <c r="AFW12" s="273">
        <v>663982.1</v>
      </c>
      <c r="AFX12" s="273">
        <v>124532077.06999999</v>
      </c>
      <c r="AFY12" s="273">
        <v>2368860.8200000003</v>
      </c>
      <c r="AFZ12" s="273">
        <v>4346141.1300000008</v>
      </c>
      <c r="AGA12" s="273">
        <v>2429248.1</v>
      </c>
      <c r="AGB12" s="273">
        <v>11567816.58</v>
      </c>
      <c r="AGC12" s="273">
        <v>2888211.1999999997</v>
      </c>
      <c r="AGD12" s="273">
        <v>2995269.48</v>
      </c>
      <c r="AGE12" s="273">
        <v>5536502.7699999996</v>
      </c>
      <c r="AGF12" s="273">
        <v>1687246.74</v>
      </c>
      <c r="AGG12" s="273">
        <v>2960829.7499999995</v>
      </c>
      <c r="AGH12" s="273">
        <v>2396566.04</v>
      </c>
      <c r="AGI12" s="273">
        <v>87797660.420000002</v>
      </c>
      <c r="AGJ12" s="273">
        <v>21432505.650000002</v>
      </c>
      <c r="AGK12" s="273">
        <v>2150253.3199999998</v>
      </c>
      <c r="AGL12" s="273">
        <v>1648511.51</v>
      </c>
      <c r="AGM12" s="273">
        <v>3255269.7</v>
      </c>
      <c r="AGN12" s="273">
        <v>2359884.61</v>
      </c>
      <c r="AGO12" s="273">
        <v>568641.97</v>
      </c>
      <c r="AGP12" s="273">
        <v>1040059.84</v>
      </c>
      <c r="AGQ12" s="273">
        <v>234120317.45000002</v>
      </c>
      <c r="AGR12" s="273">
        <v>145568602.83000001</v>
      </c>
      <c r="AGS12" s="273">
        <v>6147000.1400000006</v>
      </c>
      <c r="AGT12" s="273">
        <v>5205774.08</v>
      </c>
      <c r="AGU12" s="273">
        <v>16901110.810000002</v>
      </c>
      <c r="AGV12" s="273">
        <v>3361533.69</v>
      </c>
      <c r="AGW12" s="273">
        <v>4464764.38</v>
      </c>
      <c r="AGX12" s="273">
        <v>8612329.0600000005</v>
      </c>
      <c r="AGY12" s="273">
        <v>839289.11</v>
      </c>
      <c r="AGZ12" s="273">
        <v>8447089</v>
      </c>
      <c r="AHA12" s="273">
        <v>5144392.2700000005</v>
      </c>
      <c r="AHB12" s="273">
        <v>4596478.04</v>
      </c>
      <c r="AHC12" s="273">
        <v>3399890.97</v>
      </c>
      <c r="AHD12" s="273">
        <v>3474819.63</v>
      </c>
      <c r="AHE12" s="273">
        <v>3359106.7</v>
      </c>
      <c r="AHF12" s="273">
        <v>5613380.6499999994</v>
      </c>
      <c r="AHG12" s="273">
        <v>4542346.4800000004</v>
      </c>
      <c r="AHH12" s="273">
        <v>55224834.369999997</v>
      </c>
      <c r="AHI12" s="273">
        <v>2918541.9899999998</v>
      </c>
      <c r="AHJ12" s="273">
        <v>4331298</v>
      </c>
      <c r="AHK12" s="273">
        <v>1848281.1</v>
      </c>
      <c r="AHL12" s="273">
        <v>13454296.15</v>
      </c>
      <c r="AHM12" s="273">
        <v>3175792.67</v>
      </c>
      <c r="AHN12" s="273">
        <v>2582983.1</v>
      </c>
      <c r="AHO12" s="273">
        <f t="shared" si="0"/>
        <v>21599718282.129993</v>
      </c>
      <c r="AHQ12" s="607">
        <v>10</v>
      </c>
      <c r="AHR12" s="271" t="s">
        <v>12</v>
      </c>
      <c r="AHS12" s="271" t="b">
        <f t="shared" si="1"/>
        <v>1</v>
      </c>
    </row>
    <row r="13" spans="1:903" ht="23.4" customHeight="1" x14ac:dyDescent="1.1000000000000001">
      <c r="A13" s="270" t="s">
        <v>14</v>
      </c>
      <c r="B13" s="271" t="s">
        <v>15</v>
      </c>
      <c r="C13" s="273">
        <v>522825585.64999998</v>
      </c>
      <c r="D13" s="273">
        <v>125710036.72</v>
      </c>
      <c r="E13" s="273">
        <v>31976115.109999999</v>
      </c>
      <c r="F13" s="273">
        <v>47052505.969999999</v>
      </c>
      <c r="G13" s="273">
        <v>56180127.420000002</v>
      </c>
      <c r="H13" s="273">
        <v>50687473.030000001</v>
      </c>
      <c r="I13" s="273">
        <v>25474180.02</v>
      </c>
      <c r="J13" s="273">
        <v>107746731.91</v>
      </c>
      <c r="K13" s="273">
        <v>51623954.07</v>
      </c>
      <c r="L13" s="273">
        <v>39418925.090000004</v>
      </c>
      <c r="M13" s="273">
        <v>110525750.8</v>
      </c>
      <c r="N13" s="273">
        <v>50236362.140000001</v>
      </c>
      <c r="O13" s="273">
        <v>90070242.219999999</v>
      </c>
      <c r="P13" s="273">
        <v>71967739.390000001</v>
      </c>
      <c r="Q13" s="273">
        <v>36720523.969999999</v>
      </c>
      <c r="R13" s="273">
        <v>23599003.91</v>
      </c>
      <c r="S13" s="273">
        <v>30037085.620000001</v>
      </c>
      <c r="T13" s="273">
        <v>53921169.079999998</v>
      </c>
      <c r="U13" s="273">
        <v>20089214.68</v>
      </c>
      <c r="V13" s="273">
        <v>31563881.449999999</v>
      </c>
      <c r="W13" s="273">
        <v>36704768.469999999</v>
      </c>
      <c r="X13" s="273">
        <v>31224133.329999998</v>
      </c>
      <c r="Y13" s="273">
        <v>27092191.23</v>
      </c>
      <c r="Z13" s="273">
        <v>15757837.57</v>
      </c>
      <c r="AA13" s="273">
        <v>624359700.77999997</v>
      </c>
      <c r="AB13" s="273">
        <v>50624378.640000001</v>
      </c>
      <c r="AC13" s="273">
        <v>82853972.019999996</v>
      </c>
      <c r="AD13" s="273">
        <v>33033759.199999999</v>
      </c>
      <c r="AE13" s="273">
        <v>91489565.090000004</v>
      </c>
      <c r="AF13" s="273">
        <v>46889605.520000003</v>
      </c>
      <c r="AG13" s="273">
        <v>73141062.540000007</v>
      </c>
      <c r="AH13" s="273">
        <v>50225735.740000002</v>
      </c>
      <c r="AI13" s="273">
        <v>48923081.640000001</v>
      </c>
      <c r="AJ13" s="273">
        <v>42840073.390000001</v>
      </c>
      <c r="AK13" s="273">
        <v>28584515.859999999</v>
      </c>
      <c r="AL13" s="273">
        <v>30768042.879999999</v>
      </c>
      <c r="AM13" s="273">
        <v>22673919.09</v>
      </c>
      <c r="AN13" s="273">
        <v>38005709.009999998</v>
      </c>
      <c r="AO13" s="273">
        <v>32428032.73</v>
      </c>
      <c r="AP13" s="273">
        <v>53934872.310000002</v>
      </c>
      <c r="AQ13" s="273">
        <v>43460755.979999997</v>
      </c>
      <c r="AR13" s="273">
        <v>7613018.3399999999</v>
      </c>
      <c r="AS13" s="273">
        <v>390848468.69999999</v>
      </c>
      <c r="AT13" s="273">
        <v>57722575.469999999</v>
      </c>
      <c r="AU13" s="273">
        <v>39125313.420000002</v>
      </c>
      <c r="AV13" s="273">
        <v>59330474.100000001</v>
      </c>
      <c r="AW13" s="273">
        <v>46523965.119999997</v>
      </c>
      <c r="AX13" s="273">
        <v>33038518.969999999</v>
      </c>
      <c r="AY13" s="273">
        <v>38593319.289999999</v>
      </c>
      <c r="AZ13" s="273">
        <v>57341210.909999996</v>
      </c>
      <c r="BA13" s="273">
        <v>136797937.52000001</v>
      </c>
      <c r="BB13" s="273">
        <v>27842764.52</v>
      </c>
      <c r="BC13" s="273">
        <v>43916803.049999997</v>
      </c>
      <c r="BD13" s="273">
        <v>68444467.900000006</v>
      </c>
      <c r="BE13" s="273">
        <v>25202218.079999998</v>
      </c>
      <c r="BF13" s="273">
        <v>21783091.739999998</v>
      </c>
      <c r="BG13" s="273">
        <v>24473577.309999999</v>
      </c>
      <c r="BH13" s="273">
        <v>360935661.17000002</v>
      </c>
      <c r="BI13" s="273">
        <v>22219020.989999998</v>
      </c>
      <c r="BJ13" s="273">
        <v>17619850.84</v>
      </c>
      <c r="BK13" s="273">
        <v>32505647.760000002</v>
      </c>
      <c r="BL13" s="273">
        <v>44976488.729999997</v>
      </c>
      <c r="BM13" s="273">
        <v>64630111.850000001</v>
      </c>
      <c r="BN13" s="273">
        <v>24144673.449999999</v>
      </c>
      <c r="BO13" s="273">
        <v>30198016.07</v>
      </c>
      <c r="BP13" s="273">
        <v>23023955.850000001</v>
      </c>
      <c r="BQ13" s="273">
        <v>26175355.550000001</v>
      </c>
      <c r="BR13" s="273">
        <v>13012701.710000001</v>
      </c>
      <c r="BS13" s="273">
        <v>16773263.51</v>
      </c>
      <c r="BT13" s="273">
        <v>94199674.430000007</v>
      </c>
      <c r="BU13" s="273">
        <v>14929166.67</v>
      </c>
      <c r="BV13" s="273">
        <v>15727915.050000001</v>
      </c>
      <c r="BW13" s="273">
        <v>307579856.63999999</v>
      </c>
      <c r="BX13" s="273">
        <v>188425564.59999999</v>
      </c>
      <c r="BY13" s="273">
        <v>47465297.600000001</v>
      </c>
      <c r="BZ13" s="273">
        <v>32415719.300000001</v>
      </c>
      <c r="CA13" s="273">
        <v>66854800.270000003</v>
      </c>
      <c r="CB13" s="273">
        <v>47575181.490000002</v>
      </c>
      <c r="CC13" s="273">
        <v>45282608.130000003</v>
      </c>
      <c r="CD13" s="273">
        <v>7956664.1500000004</v>
      </c>
      <c r="CE13" s="273">
        <v>8583118.6300000008</v>
      </c>
      <c r="CF13" s="273">
        <v>626194967.34000003</v>
      </c>
      <c r="CG13" s="273">
        <v>45406343.219999999</v>
      </c>
      <c r="CH13" s="273">
        <v>80410437.069999993</v>
      </c>
      <c r="CI13" s="273">
        <v>35942622.649999999</v>
      </c>
      <c r="CJ13" s="273">
        <v>39895167.439999998</v>
      </c>
      <c r="CK13" s="273">
        <v>50191843.32</v>
      </c>
      <c r="CL13" s="273">
        <v>39258695.43</v>
      </c>
      <c r="CM13" s="273">
        <v>60320126.109999999</v>
      </c>
      <c r="CN13" s="273">
        <v>23687379.629999999</v>
      </c>
      <c r="CO13" s="273">
        <v>44714254.289999999</v>
      </c>
      <c r="CP13" s="273">
        <v>31328250.829999998</v>
      </c>
      <c r="CQ13" s="273">
        <v>59687389.409999996</v>
      </c>
      <c r="CR13" s="273">
        <v>33144727.370000001</v>
      </c>
      <c r="CS13" s="273">
        <v>315687870</v>
      </c>
      <c r="CT13" s="273">
        <v>35494716.560000002</v>
      </c>
      <c r="CU13" s="273">
        <v>45305528.100000001</v>
      </c>
      <c r="CV13" s="273">
        <v>58633852.939999998</v>
      </c>
      <c r="CW13" s="273">
        <v>33585982.909999996</v>
      </c>
      <c r="CX13" s="273">
        <v>58036152.609999999</v>
      </c>
      <c r="CY13" s="273">
        <v>37408096.490000002</v>
      </c>
      <c r="CZ13" s="273">
        <v>16277741.560000001</v>
      </c>
      <c r="DA13" s="273">
        <v>333794467.66000003</v>
      </c>
      <c r="DB13" s="273">
        <v>51904860.25</v>
      </c>
      <c r="DC13" s="273">
        <v>100514647.02</v>
      </c>
      <c r="DD13" s="273">
        <v>98899507.090000004</v>
      </c>
      <c r="DE13" s="273">
        <v>41268541.159999996</v>
      </c>
      <c r="DF13" s="273">
        <v>57906105.18</v>
      </c>
      <c r="DG13" s="273">
        <v>51489195.640000001</v>
      </c>
      <c r="DH13" s="273">
        <v>16089455.76</v>
      </c>
      <c r="DI13" s="273">
        <v>33514707.329999998</v>
      </c>
      <c r="DJ13" s="273">
        <v>32814496.609999999</v>
      </c>
      <c r="DK13" s="273">
        <v>75722841.189999998</v>
      </c>
      <c r="DL13" s="273">
        <v>231819365.66</v>
      </c>
      <c r="DM13" s="273">
        <v>239845535.24000001</v>
      </c>
      <c r="DN13" s="273">
        <v>45728953.100000001</v>
      </c>
      <c r="DO13" s="273">
        <v>33041867.449999999</v>
      </c>
      <c r="DP13" s="273">
        <v>62605041.329999998</v>
      </c>
      <c r="DQ13" s="273">
        <v>44154205.649999999</v>
      </c>
      <c r="DR13" s="273">
        <v>37807971.189999998</v>
      </c>
      <c r="DS13" s="273">
        <v>39401829.969999999</v>
      </c>
      <c r="DT13" s="273">
        <v>15956352.75</v>
      </c>
      <c r="DU13" s="273">
        <v>739861163.57000005</v>
      </c>
      <c r="DV13" s="273">
        <v>38434573.18</v>
      </c>
      <c r="DW13" s="273">
        <v>56120924.460000001</v>
      </c>
      <c r="DX13" s="273">
        <v>51225477.329999998</v>
      </c>
      <c r="DY13" s="273">
        <v>57081966.439999998</v>
      </c>
      <c r="DZ13" s="273">
        <v>47218313.289999999</v>
      </c>
      <c r="EA13" s="273">
        <v>72879379.459999993</v>
      </c>
      <c r="EB13" s="273">
        <v>45728430.740000002</v>
      </c>
      <c r="EC13" s="273">
        <v>63449233.990000002</v>
      </c>
      <c r="ED13" s="273">
        <v>232021941.36000001</v>
      </c>
      <c r="EE13" s="273">
        <v>200827149.78999999</v>
      </c>
      <c r="EF13" s="273">
        <v>44408498.469999999</v>
      </c>
      <c r="EG13" s="273">
        <v>42558862.060000002</v>
      </c>
      <c r="EH13" s="273">
        <v>49532045.219999999</v>
      </c>
      <c r="EI13" s="273">
        <v>56261732.960000001</v>
      </c>
      <c r="EJ13" s="273">
        <v>86852235.239999995</v>
      </c>
      <c r="EK13" s="273">
        <v>31323560.739999998</v>
      </c>
      <c r="EL13" s="273">
        <v>36376667.310000002</v>
      </c>
      <c r="EM13" s="273">
        <v>479673965.30000001</v>
      </c>
      <c r="EN13" s="273">
        <v>38101591.020000003</v>
      </c>
      <c r="EO13" s="273">
        <v>34079859.439999998</v>
      </c>
      <c r="EP13" s="273">
        <v>34617574.030000001</v>
      </c>
      <c r="EQ13" s="273">
        <v>20095917.57</v>
      </c>
      <c r="ER13" s="273">
        <v>21158611.969999999</v>
      </c>
      <c r="ES13" s="273">
        <v>48273945.479999997</v>
      </c>
      <c r="ET13" s="273">
        <v>44297188.409999996</v>
      </c>
      <c r="EU13" s="273">
        <v>29978921.300000001</v>
      </c>
      <c r="EV13" s="273">
        <v>313793877.49000001</v>
      </c>
      <c r="EW13" s="273">
        <v>21734049.18</v>
      </c>
      <c r="EX13" s="273">
        <v>30487554.57</v>
      </c>
      <c r="EY13" s="273">
        <v>44200157.240000002</v>
      </c>
      <c r="EZ13" s="273">
        <v>62616422.719999999</v>
      </c>
      <c r="FA13" s="273">
        <v>50789990.659999996</v>
      </c>
      <c r="FB13" s="273">
        <v>50745809.079999998</v>
      </c>
      <c r="FC13" s="273">
        <v>29597883.920000002</v>
      </c>
      <c r="FD13" s="273">
        <v>26098876.140000001</v>
      </c>
      <c r="FE13" s="273">
        <v>18925554.329999998</v>
      </c>
      <c r="FF13" s="273">
        <v>18707343.600000001</v>
      </c>
      <c r="FG13" s="273">
        <v>11119000.960000001</v>
      </c>
      <c r="FH13" s="273">
        <v>258795627.62</v>
      </c>
      <c r="FI13" s="273">
        <v>29842758.66</v>
      </c>
      <c r="FJ13" s="273">
        <v>38761823.039999999</v>
      </c>
      <c r="FK13" s="273">
        <v>39481319.340000004</v>
      </c>
      <c r="FL13" s="273">
        <v>56490402.159999996</v>
      </c>
      <c r="FM13" s="273">
        <v>48904542.289999999</v>
      </c>
      <c r="FN13" s="273">
        <v>11850308.6</v>
      </c>
      <c r="FO13" s="273">
        <v>4917267.07</v>
      </c>
      <c r="FP13" s="273">
        <v>569955318.24000001</v>
      </c>
      <c r="FQ13" s="273">
        <v>34690430.409999996</v>
      </c>
      <c r="FR13" s="273">
        <v>52183903.479999997</v>
      </c>
      <c r="FS13" s="273">
        <v>37237068.75</v>
      </c>
      <c r="FT13" s="273">
        <v>64906139.93</v>
      </c>
      <c r="FU13" s="273">
        <v>33791550.619999997</v>
      </c>
      <c r="FV13" s="273">
        <v>76881240.920000002</v>
      </c>
      <c r="FW13" s="273">
        <v>48223681.189999998</v>
      </c>
      <c r="FX13" s="273">
        <v>47217885.740000002</v>
      </c>
      <c r="FY13" s="273">
        <v>37201255.75</v>
      </c>
      <c r="FZ13" s="273">
        <v>71149337.930000007</v>
      </c>
      <c r="GA13" s="273">
        <v>40459072.759999998</v>
      </c>
      <c r="GB13" s="273">
        <v>22851530.489999998</v>
      </c>
      <c r="GC13" s="273">
        <v>8414864.8699999992</v>
      </c>
      <c r="GD13" s="273">
        <v>319812730.42000002</v>
      </c>
      <c r="GE13" s="273">
        <v>32023606.449999999</v>
      </c>
      <c r="GF13" s="273">
        <v>38053155.600000001</v>
      </c>
      <c r="GG13" s="273">
        <v>67160969.730000004</v>
      </c>
      <c r="GH13" s="273">
        <v>41246947.57</v>
      </c>
      <c r="GI13" s="273">
        <v>34561689.030000001</v>
      </c>
      <c r="GJ13" s="273">
        <v>36197684.619999997</v>
      </c>
      <c r="GK13" s="273">
        <v>84006613.849999994</v>
      </c>
      <c r="GL13" s="273">
        <v>30182897.960000001</v>
      </c>
      <c r="GM13" s="273">
        <v>10138990.810000001</v>
      </c>
      <c r="GN13" s="273">
        <v>7588160.1600000001</v>
      </c>
      <c r="GO13" s="273">
        <v>8655941.7400000002</v>
      </c>
      <c r="GP13" s="273">
        <v>241498161.69</v>
      </c>
      <c r="GQ13" s="273">
        <v>56345803.780000001</v>
      </c>
      <c r="GR13" s="273">
        <v>36695491</v>
      </c>
      <c r="GS13" s="273">
        <v>54427505.149999999</v>
      </c>
      <c r="GT13" s="273">
        <v>18011840</v>
      </c>
      <c r="GU13" s="273">
        <v>40237395</v>
      </c>
      <c r="GV13" s="273">
        <v>44893915.490000002</v>
      </c>
      <c r="GW13" s="273">
        <v>24582033.870000001</v>
      </c>
      <c r="GX13" s="273">
        <v>269287932.16000003</v>
      </c>
      <c r="GY13" s="273">
        <v>30471373.93</v>
      </c>
      <c r="GZ13" s="273">
        <v>66532119.32</v>
      </c>
      <c r="HA13" s="273">
        <v>47965762.729999997</v>
      </c>
      <c r="HB13" s="273">
        <v>447240705.68000001</v>
      </c>
      <c r="HC13" s="273">
        <v>63727134.719999999</v>
      </c>
      <c r="HD13" s="273">
        <v>71574142.780000001</v>
      </c>
      <c r="HE13" s="273">
        <v>74639193.109999999</v>
      </c>
      <c r="HF13" s="273">
        <v>56611257.840000004</v>
      </c>
      <c r="HG13" s="273">
        <v>75567061.25</v>
      </c>
      <c r="HH13" s="273">
        <v>14456642.32</v>
      </c>
      <c r="HI13" s="273">
        <v>307824280.98000002</v>
      </c>
      <c r="HJ13" s="273">
        <v>52854694.950000003</v>
      </c>
      <c r="HK13" s="273">
        <v>63505331.920000002</v>
      </c>
      <c r="HL13" s="273">
        <v>52693905.869999997</v>
      </c>
      <c r="HM13" s="273">
        <v>33910790.009999998</v>
      </c>
      <c r="HN13" s="273">
        <v>38199459</v>
      </c>
      <c r="HO13" s="273">
        <v>52235580.939999998</v>
      </c>
      <c r="HP13" s="273">
        <v>26297945.050000001</v>
      </c>
      <c r="HQ13" s="273">
        <v>391540870.81999999</v>
      </c>
      <c r="HR13" s="273">
        <v>159457904.69999999</v>
      </c>
      <c r="HS13" s="273">
        <v>49656479.240000002</v>
      </c>
      <c r="HT13" s="273">
        <v>35229028.189999998</v>
      </c>
      <c r="HU13" s="273">
        <v>34083251.18</v>
      </c>
      <c r="HV13" s="273">
        <v>35167088.490000002</v>
      </c>
      <c r="HW13" s="273">
        <v>70001266.090000004</v>
      </c>
      <c r="HX13" s="273">
        <v>27276805.190000001</v>
      </c>
      <c r="HY13" s="273">
        <v>33131132.579999998</v>
      </c>
      <c r="HZ13" s="273">
        <v>31106499.030000001</v>
      </c>
      <c r="IA13" s="273">
        <v>35890197.369999997</v>
      </c>
      <c r="IB13" s="273">
        <v>44180798.729999997</v>
      </c>
      <c r="IC13" s="273">
        <v>20999182.02</v>
      </c>
      <c r="ID13" s="273">
        <v>36029008.380000003</v>
      </c>
      <c r="IE13" s="273">
        <v>20840986.449999999</v>
      </c>
      <c r="IF13" s="273">
        <v>25843936.16</v>
      </c>
      <c r="IG13" s="273">
        <v>324232879.99000001</v>
      </c>
      <c r="IH13" s="273">
        <v>160809602.21000001</v>
      </c>
      <c r="II13" s="273">
        <v>54391438.380000003</v>
      </c>
      <c r="IJ13" s="273">
        <v>75842241.260000005</v>
      </c>
      <c r="IK13" s="273">
        <v>89574670.319999993</v>
      </c>
      <c r="IL13" s="273">
        <v>44245612.740000002</v>
      </c>
      <c r="IM13" s="273">
        <v>34510094.780000001</v>
      </c>
      <c r="IN13" s="273">
        <v>22780361.77</v>
      </c>
      <c r="IO13" s="273">
        <v>21744835.109999999</v>
      </c>
      <c r="IP13" s="273">
        <v>26058860.25</v>
      </c>
      <c r="IQ13" s="273">
        <v>30531118.469999999</v>
      </c>
      <c r="IR13" s="273">
        <v>512113580.85000002</v>
      </c>
      <c r="IS13" s="273">
        <v>258365834.15000001</v>
      </c>
      <c r="IT13" s="273">
        <v>46942129.920000002</v>
      </c>
      <c r="IU13" s="273">
        <v>48230474.289999999</v>
      </c>
      <c r="IV13" s="273">
        <v>34795063.420000002</v>
      </c>
      <c r="IW13" s="273">
        <v>24957690</v>
      </c>
      <c r="IX13" s="273">
        <v>36410348.840000004</v>
      </c>
      <c r="IY13" s="273">
        <v>22872156.059999999</v>
      </c>
      <c r="IZ13" s="273">
        <v>30167490.140000001</v>
      </c>
      <c r="JA13" s="273">
        <v>39170329.189999998</v>
      </c>
      <c r="JB13" s="273">
        <v>34838992.210000001</v>
      </c>
      <c r="JC13" s="273">
        <v>29741024.149999999</v>
      </c>
      <c r="JD13" s="273">
        <v>235562495.08000001</v>
      </c>
      <c r="JE13" s="273">
        <v>174495816.77000001</v>
      </c>
      <c r="JF13" s="273">
        <v>42357690.869999997</v>
      </c>
      <c r="JG13" s="273">
        <v>41333416.200000003</v>
      </c>
      <c r="JH13" s="273">
        <v>29460194.010000002</v>
      </c>
      <c r="JI13" s="273">
        <v>36930770</v>
      </c>
      <c r="JJ13" s="273">
        <v>248021079.03999999</v>
      </c>
      <c r="JK13" s="273">
        <v>27454952.710000001</v>
      </c>
      <c r="JL13" s="273">
        <v>40759408.350000001</v>
      </c>
      <c r="JM13" s="273">
        <v>50846556.57</v>
      </c>
      <c r="JN13" s="273">
        <v>37480615.119999997</v>
      </c>
      <c r="JO13" s="273">
        <v>69983872.769999996</v>
      </c>
      <c r="JP13" s="273">
        <v>29843561.559999999</v>
      </c>
      <c r="JQ13" s="273">
        <v>353569607.85000002</v>
      </c>
      <c r="JR13" s="273">
        <v>39145028.899999999</v>
      </c>
      <c r="JS13" s="273">
        <v>33045308.149999999</v>
      </c>
      <c r="JT13" s="273">
        <v>59616670.109999999</v>
      </c>
      <c r="JU13" s="273">
        <v>61248723.210000001</v>
      </c>
      <c r="JV13" s="273">
        <v>44211212.520000003</v>
      </c>
      <c r="JW13" s="273">
        <v>36425689.520000003</v>
      </c>
      <c r="JX13" s="273">
        <v>30188065.120000001</v>
      </c>
      <c r="JY13" s="273">
        <v>314042162.47000003</v>
      </c>
      <c r="JZ13" s="273">
        <v>187836685.13</v>
      </c>
      <c r="KA13" s="273">
        <v>37487732.030000001</v>
      </c>
      <c r="KB13" s="273">
        <v>22235395.280000001</v>
      </c>
      <c r="KC13" s="273">
        <v>56184511.57</v>
      </c>
      <c r="KD13" s="273">
        <v>21359646</v>
      </c>
      <c r="KE13" s="273">
        <v>95081616.920000002</v>
      </c>
      <c r="KF13" s="273">
        <v>51624806.039999999</v>
      </c>
      <c r="KG13" s="273">
        <v>28695453.489999998</v>
      </c>
      <c r="KH13" s="273">
        <v>52302286.600000001</v>
      </c>
      <c r="KI13" s="273">
        <v>34899888.880000003</v>
      </c>
      <c r="KJ13" s="273">
        <v>36370769.399999999</v>
      </c>
      <c r="KK13" s="273">
        <v>25186737.559999999</v>
      </c>
      <c r="KL13" s="273">
        <v>13784100.98</v>
      </c>
      <c r="KM13" s="273">
        <v>23703726.289999999</v>
      </c>
      <c r="KN13" s="273">
        <v>518458978.29000002</v>
      </c>
      <c r="KO13" s="273">
        <v>66459185.689999998</v>
      </c>
      <c r="KP13" s="273">
        <v>41840347.590000004</v>
      </c>
      <c r="KQ13" s="273">
        <v>57102405.219999999</v>
      </c>
      <c r="KR13" s="273">
        <v>43100909.850000001</v>
      </c>
      <c r="KS13" s="273">
        <v>40675697.93</v>
      </c>
      <c r="KT13" s="273">
        <v>80487457.329999998</v>
      </c>
      <c r="KU13" s="273">
        <v>34267761.799999997</v>
      </c>
      <c r="KV13" s="273">
        <v>35430131.329999998</v>
      </c>
      <c r="KW13" s="273">
        <v>183875477.59999999</v>
      </c>
      <c r="KX13" s="273">
        <v>37789711.229999997</v>
      </c>
      <c r="KY13" s="273">
        <v>47616312.450000003</v>
      </c>
      <c r="KZ13" s="273">
        <v>76017752.700000003</v>
      </c>
      <c r="LA13" s="273">
        <v>33510392.140000001</v>
      </c>
      <c r="LB13" s="273">
        <v>42619442.43</v>
      </c>
      <c r="LC13" s="273">
        <v>180939745.25</v>
      </c>
      <c r="LD13" s="273">
        <v>51551582.369999997</v>
      </c>
      <c r="LE13" s="273">
        <v>574845856.19000006</v>
      </c>
      <c r="LF13" s="273">
        <v>168148989</v>
      </c>
      <c r="LG13" s="273">
        <v>238988949.72999999</v>
      </c>
      <c r="LH13" s="273">
        <v>199656359.25999999</v>
      </c>
      <c r="LI13" s="273">
        <v>42632180.729999997</v>
      </c>
      <c r="LJ13" s="273">
        <v>46516976.340000004</v>
      </c>
      <c r="LK13" s="273">
        <v>35315255.350000001</v>
      </c>
      <c r="LL13" s="273">
        <v>55471585.079999998</v>
      </c>
      <c r="LM13" s="273">
        <v>35543495.710000001</v>
      </c>
      <c r="LN13" s="273">
        <v>54306967.210000001</v>
      </c>
      <c r="LO13" s="273">
        <v>9322954.8399999999</v>
      </c>
      <c r="LP13" s="273">
        <v>250596439.72</v>
      </c>
      <c r="LQ13" s="273">
        <v>80070750</v>
      </c>
      <c r="LR13" s="273">
        <v>44330474.649999999</v>
      </c>
      <c r="LS13" s="273">
        <v>436852096.48000002</v>
      </c>
      <c r="LT13" s="273">
        <v>160031049.86000001</v>
      </c>
      <c r="LU13" s="273">
        <v>442297152.68000001</v>
      </c>
      <c r="LV13" s="273">
        <v>182503405.63</v>
      </c>
      <c r="LW13" s="273">
        <v>68183272.25</v>
      </c>
      <c r="LX13" s="273">
        <v>61326918.109999999</v>
      </c>
      <c r="LY13" s="273">
        <v>62253214.460000001</v>
      </c>
      <c r="LZ13" s="273">
        <v>55206281.780000001</v>
      </c>
      <c r="MA13" s="273">
        <v>55537948.359999999</v>
      </c>
      <c r="MB13" s="273">
        <v>53055964.200000003</v>
      </c>
      <c r="MC13" s="273">
        <v>89873450.150000006</v>
      </c>
      <c r="MD13" s="273">
        <v>33567454.420000002</v>
      </c>
      <c r="ME13" s="273">
        <v>535025351.05000001</v>
      </c>
      <c r="MF13" s="273">
        <v>36412929.68</v>
      </c>
      <c r="MG13" s="273">
        <v>26391288.960000001</v>
      </c>
      <c r="MH13" s="273">
        <v>27903551.670000002</v>
      </c>
      <c r="MI13" s="273">
        <v>25736391.879999999</v>
      </c>
      <c r="MJ13" s="273">
        <v>42339527.93</v>
      </c>
      <c r="MK13" s="273">
        <v>30134400.52</v>
      </c>
      <c r="ML13" s="273">
        <v>31732898.219999999</v>
      </c>
      <c r="MM13" s="273">
        <v>45374124.18</v>
      </c>
      <c r="MN13" s="273">
        <v>22610284.420000002</v>
      </c>
      <c r="MO13" s="273">
        <v>28151611.260000002</v>
      </c>
      <c r="MP13" s="273">
        <v>28471616.969999999</v>
      </c>
      <c r="MQ13" s="273">
        <v>406339678.64999998</v>
      </c>
      <c r="MR13" s="273">
        <v>29344786.949999999</v>
      </c>
      <c r="MS13" s="273">
        <v>41126149.350000001</v>
      </c>
      <c r="MT13" s="273">
        <v>62566396.390000001</v>
      </c>
      <c r="MU13" s="273">
        <v>62596729.100000001</v>
      </c>
      <c r="MV13" s="273">
        <v>41924416.759999998</v>
      </c>
      <c r="MW13" s="273">
        <v>71671718.560000002</v>
      </c>
      <c r="MX13" s="273">
        <v>70553634.549999997</v>
      </c>
      <c r="MY13" s="273">
        <v>40117332.57</v>
      </c>
      <c r="MZ13" s="273">
        <v>19864569.190000001</v>
      </c>
      <c r="NA13" s="273">
        <v>9956779.2899999991</v>
      </c>
      <c r="NB13" s="273">
        <v>597068545.69000006</v>
      </c>
      <c r="NC13" s="273">
        <v>78520570</v>
      </c>
      <c r="ND13" s="273">
        <v>30793375.620000001</v>
      </c>
      <c r="NE13" s="273">
        <v>167861578.63999999</v>
      </c>
      <c r="NF13" s="273">
        <v>32130846.23</v>
      </c>
      <c r="NG13" s="273">
        <v>63588979.479999997</v>
      </c>
      <c r="NH13" s="273">
        <v>117180063.43000001</v>
      </c>
      <c r="NI13" s="273">
        <v>109253121.59</v>
      </c>
      <c r="NJ13" s="273">
        <v>13198897.66</v>
      </c>
      <c r="NK13" s="273">
        <v>59471974.759999998</v>
      </c>
      <c r="NL13" s="273">
        <v>42156963.560000002</v>
      </c>
      <c r="NM13" s="273">
        <v>14958714</v>
      </c>
      <c r="NN13" s="273">
        <v>247393469.13</v>
      </c>
      <c r="NO13" s="273">
        <v>35620379.469999999</v>
      </c>
      <c r="NP13" s="273">
        <v>31564670.940000001</v>
      </c>
      <c r="NQ13" s="273">
        <v>32372160.579999998</v>
      </c>
      <c r="NR13" s="273">
        <v>30936732.489999998</v>
      </c>
      <c r="NS13" s="273">
        <v>8856830.8300000001</v>
      </c>
      <c r="NT13" s="273">
        <v>15528691.07</v>
      </c>
      <c r="NU13" s="273">
        <v>358796625.64999998</v>
      </c>
      <c r="NV13" s="273">
        <v>90829633.790000007</v>
      </c>
      <c r="NW13" s="273">
        <v>36898100.420000002</v>
      </c>
      <c r="NX13" s="273">
        <v>30597415.68</v>
      </c>
      <c r="NY13" s="273">
        <v>42685475.960000001</v>
      </c>
      <c r="NZ13" s="273">
        <v>54556291.57</v>
      </c>
      <c r="OA13" s="273">
        <v>27754283.859999999</v>
      </c>
      <c r="OB13" s="273">
        <v>415724370.73000002</v>
      </c>
      <c r="OC13" s="273">
        <v>120446832.67</v>
      </c>
      <c r="OD13" s="273">
        <v>59203773.439999998</v>
      </c>
      <c r="OE13" s="273">
        <v>125977280.73</v>
      </c>
      <c r="OF13" s="273">
        <v>35553090.090000004</v>
      </c>
      <c r="OG13" s="273">
        <v>57070235.109999999</v>
      </c>
      <c r="OH13" s="273">
        <v>36759730.75</v>
      </c>
      <c r="OI13" s="273">
        <v>20582785.050000001</v>
      </c>
      <c r="OJ13" s="273">
        <v>15542076.470000001</v>
      </c>
      <c r="OK13" s="273">
        <v>349094979.22000003</v>
      </c>
      <c r="OL13" s="273">
        <v>90291221.170000002</v>
      </c>
      <c r="OM13" s="273">
        <v>105032772.69</v>
      </c>
      <c r="ON13" s="273">
        <v>57458385.899999999</v>
      </c>
      <c r="OO13" s="273">
        <v>44402816.130000003</v>
      </c>
      <c r="OP13" s="273">
        <v>15695059.369999999</v>
      </c>
      <c r="OQ13" s="273">
        <v>196154560.13999999</v>
      </c>
      <c r="OR13" s="273">
        <v>30232292.190000001</v>
      </c>
      <c r="OS13" s="273">
        <v>27923333.329999998</v>
      </c>
      <c r="OT13" s="273">
        <v>48160209.420000002</v>
      </c>
      <c r="OU13" s="273">
        <v>50868974.719999999</v>
      </c>
      <c r="OV13" s="273">
        <v>89144559.989999995</v>
      </c>
      <c r="OW13" s="273">
        <v>30709245.920000002</v>
      </c>
      <c r="OX13" s="273">
        <v>11327394.960000001</v>
      </c>
      <c r="OY13" s="273">
        <v>12357709.66</v>
      </c>
      <c r="OZ13" s="273">
        <v>333706547.63</v>
      </c>
      <c r="PA13" s="273">
        <v>23735257.32</v>
      </c>
      <c r="PB13" s="273">
        <v>78924981.329999998</v>
      </c>
      <c r="PC13" s="273">
        <v>26920544.75</v>
      </c>
      <c r="PD13" s="273">
        <v>49594947.649999999</v>
      </c>
      <c r="PE13" s="273">
        <v>89956621.280000001</v>
      </c>
      <c r="PF13" s="273">
        <v>29920649.460000001</v>
      </c>
      <c r="PG13" s="273">
        <v>29909658.41</v>
      </c>
      <c r="PH13" s="273">
        <v>34354051.460000001</v>
      </c>
      <c r="PI13" s="273">
        <v>30300897.16</v>
      </c>
      <c r="PJ13" s="273">
        <v>35855419.979999997</v>
      </c>
      <c r="PK13" s="273">
        <v>48489796.810000002</v>
      </c>
      <c r="PL13" s="273">
        <v>30055302.73</v>
      </c>
      <c r="PM13" s="273">
        <v>90739426.219999999</v>
      </c>
      <c r="PN13" s="273">
        <v>8764505.7899999991</v>
      </c>
      <c r="PO13" s="273">
        <v>11093800.949999999</v>
      </c>
      <c r="PP13" s="273">
        <v>9056124.8599999994</v>
      </c>
      <c r="PQ13" s="273">
        <v>9426805.2300000004</v>
      </c>
      <c r="PR13" s="273">
        <v>749053090.88</v>
      </c>
      <c r="PS13" s="273">
        <v>51184951.350000001</v>
      </c>
      <c r="PT13" s="273">
        <v>46177503.780000001</v>
      </c>
      <c r="PU13" s="273">
        <v>64328952.899999999</v>
      </c>
      <c r="PV13" s="273">
        <v>136962413.88</v>
      </c>
      <c r="PW13" s="273">
        <v>45203402.119999997</v>
      </c>
      <c r="PX13" s="273">
        <v>93984210.530000001</v>
      </c>
      <c r="PY13" s="273">
        <v>43887444.75</v>
      </c>
      <c r="PZ13" s="273">
        <v>88357397.269999996</v>
      </c>
      <c r="QA13" s="273">
        <v>28107786.199999999</v>
      </c>
      <c r="QB13" s="273">
        <v>81762859.819999993</v>
      </c>
      <c r="QC13" s="273">
        <v>28343468.57</v>
      </c>
      <c r="QD13" s="273">
        <v>34857418.960000001</v>
      </c>
      <c r="QE13" s="273">
        <v>51161381.219999999</v>
      </c>
      <c r="QF13" s="273">
        <v>65683953.359999999</v>
      </c>
      <c r="QG13" s="273">
        <v>68728272.219999999</v>
      </c>
      <c r="QH13" s="273">
        <v>41544477</v>
      </c>
      <c r="QI13" s="273">
        <v>35619292.399999999</v>
      </c>
      <c r="QJ13" s="273">
        <v>29389952.039999999</v>
      </c>
      <c r="QK13" s="273">
        <v>72618607.849999994</v>
      </c>
      <c r="QL13" s="273">
        <v>78336158.019999996</v>
      </c>
      <c r="QM13" s="273">
        <v>31228628.09</v>
      </c>
      <c r="QN13" s="273">
        <v>5772140</v>
      </c>
      <c r="QO13" s="273">
        <v>5250178.3899999997</v>
      </c>
      <c r="QP13" s="273">
        <v>6259950</v>
      </c>
      <c r="QQ13" s="273">
        <v>4378676.96</v>
      </c>
      <c r="QR13" s="273">
        <v>403732397.99000001</v>
      </c>
      <c r="QS13" s="273">
        <v>28942470</v>
      </c>
      <c r="QT13" s="273">
        <v>79026650</v>
      </c>
      <c r="QU13" s="273">
        <v>48009098.060000002</v>
      </c>
      <c r="QV13" s="273">
        <v>48234857.740000002</v>
      </c>
      <c r="QW13" s="273">
        <v>68761280</v>
      </c>
      <c r="QX13" s="273">
        <v>32082130</v>
      </c>
      <c r="QY13" s="273">
        <v>63562128</v>
      </c>
      <c r="QZ13" s="273">
        <v>73078425</v>
      </c>
      <c r="RA13" s="273">
        <v>31895054</v>
      </c>
      <c r="RB13" s="273">
        <v>23798414.190000001</v>
      </c>
      <c r="RC13" s="273">
        <v>9220490</v>
      </c>
      <c r="RD13" s="273">
        <v>7903750</v>
      </c>
      <c r="RE13" s="273">
        <v>468085772.00999999</v>
      </c>
      <c r="RF13" s="273">
        <v>61948144.060000002</v>
      </c>
      <c r="RG13" s="273">
        <v>33692278.950000003</v>
      </c>
      <c r="RH13" s="273">
        <v>45165773.579999998</v>
      </c>
      <c r="RI13" s="273">
        <v>42807320.119999997</v>
      </c>
      <c r="RJ13" s="273">
        <v>47222585.670000002</v>
      </c>
      <c r="RK13" s="273">
        <v>74168080.129999995</v>
      </c>
      <c r="RL13" s="273">
        <v>33583835.649999999</v>
      </c>
      <c r="RM13" s="273">
        <v>42870129.82</v>
      </c>
      <c r="RN13" s="273">
        <v>67439522.5</v>
      </c>
      <c r="RO13" s="273">
        <v>79657090.689999998</v>
      </c>
      <c r="RP13" s="273">
        <v>33263598.859999999</v>
      </c>
      <c r="RQ13" s="273">
        <v>22462195.710000001</v>
      </c>
      <c r="RR13" s="273">
        <v>38376259.479999997</v>
      </c>
      <c r="RS13" s="273">
        <v>18924719.170000002</v>
      </c>
      <c r="RT13" s="273">
        <v>31805026.899999999</v>
      </c>
      <c r="RU13" s="273">
        <v>44980081.390000001</v>
      </c>
      <c r="RV13" s="273">
        <v>770880</v>
      </c>
      <c r="RW13" s="273">
        <v>526931.59</v>
      </c>
      <c r="RX13" s="273">
        <v>519833.18</v>
      </c>
      <c r="RY13" s="273">
        <v>285854938.05000001</v>
      </c>
      <c r="RZ13" s="273">
        <v>25166426.43</v>
      </c>
      <c r="SA13" s="273">
        <v>41725842.979999997</v>
      </c>
      <c r="SB13" s="273">
        <v>27338329.030000001</v>
      </c>
      <c r="SC13" s="273">
        <v>16685866.699999999</v>
      </c>
      <c r="SD13" s="273">
        <v>27616360.609999999</v>
      </c>
      <c r="SE13" s="273">
        <v>28540465.140000001</v>
      </c>
      <c r="SF13" s="273">
        <v>85303043.659999996</v>
      </c>
      <c r="SG13" s="273">
        <v>33993466.759999998</v>
      </c>
      <c r="SH13" s="273">
        <v>26709764.48</v>
      </c>
      <c r="SI13" s="273">
        <v>29818234.670000002</v>
      </c>
      <c r="SJ13" s="273">
        <v>52445988.159999996</v>
      </c>
      <c r="SK13" s="273">
        <v>24455881.079999998</v>
      </c>
      <c r="SL13" s="273">
        <v>14255250.380000001</v>
      </c>
      <c r="SM13" s="273">
        <v>252068826.58000001</v>
      </c>
      <c r="SN13" s="273">
        <v>33494378.309999999</v>
      </c>
      <c r="SO13" s="273">
        <v>40062964.729999997</v>
      </c>
      <c r="SP13" s="273">
        <v>40058990.759999998</v>
      </c>
      <c r="SQ13" s="273">
        <v>20636295.030000001</v>
      </c>
      <c r="SR13" s="273">
        <v>40156671.609999999</v>
      </c>
      <c r="SS13" s="273">
        <v>51120549.409999996</v>
      </c>
      <c r="ST13" s="273">
        <v>51835703.340000004</v>
      </c>
      <c r="SU13" s="273">
        <v>34606963.270000003</v>
      </c>
      <c r="SV13" s="273">
        <v>29213764.850000001</v>
      </c>
      <c r="SW13" s="273">
        <v>76172480.969999999</v>
      </c>
      <c r="SX13" s="273">
        <v>5626920.7000000002</v>
      </c>
      <c r="SY13" s="273">
        <v>110187032.47</v>
      </c>
      <c r="SZ13" s="273">
        <v>26162585.989999998</v>
      </c>
      <c r="TA13" s="273">
        <v>30943298.34</v>
      </c>
      <c r="TB13" s="273">
        <v>49530254.590000004</v>
      </c>
      <c r="TC13" s="273">
        <v>35306400.149999999</v>
      </c>
      <c r="TD13" s="273">
        <v>26153308.809999999</v>
      </c>
      <c r="TE13" s="273">
        <v>28567381.670000002</v>
      </c>
      <c r="TF13" s="273">
        <v>16267839.720000001</v>
      </c>
      <c r="TG13" s="273">
        <v>430402622.42000002</v>
      </c>
      <c r="TH13" s="273">
        <v>31528853.16</v>
      </c>
      <c r="TI13" s="273">
        <v>24202738.420000002</v>
      </c>
      <c r="TJ13" s="273">
        <v>63080745.079999998</v>
      </c>
      <c r="TK13" s="273">
        <v>56584735.240000002</v>
      </c>
      <c r="TL13" s="273">
        <v>32132482.850000001</v>
      </c>
      <c r="TM13" s="273">
        <v>17653184.469999999</v>
      </c>
      <c r="TN13" s="273">
        <v>70283146.849999994</v>
      </c>
      <c r="TO13" s="273">
        <v>31283210.789999999</v>
      </c>
      <c r="TP13" s="273">
        <v>42168853.479999997</v>
      </c>
      <c r="TQ13" s="273">
        <v>58226273.450000003</v>
      </c>
      <c r="TR13" s="273">
        <v>29074050.809999999</v>
      </c>
      <c r="TS13" s="273">
        <v>22199035.079999998</v>
      </c>
      <c r="TT13" s="273">
        <v>37970145</v>
      </c>
      <c r="TU13" s="273">
        <v>27807685.649999999</v>
      </c>
      <c r="TV13" s="273">
        <v>22687155.850000001</v>
      </c>
      <c r="TW13" s="273">
        <v>123014777.05</v>
      </c>
      <c r="TX13" s="273">
        <v>23869354.210000001</v>
      </c>
      <c r="TY13" s="273">
        <v>278428997.91000003</v>
      </c>
      <c r="TZ13" s="273">
        <v>70009830.530000001</v>
      </c>
      <c r="UA13" s="273">
        <v>32521568.77</v>
      </c>
      <c r="UB13" s="273">
        <v>22814307.140000001</v>
      </c>
      <c r="UC13" s="273">
        <v>122156230.45999999</v>
      </c>
      <c r="UD13" s="273">
        <v>20480561.57</v>
      </c>
      <c r="UE13" s="273">
        <v>8588369.5099999998</v>
      </c>
      <c r="UF13" s="273">
        <v>12786870.26</v>
      </c>
      <c r="UG13" s="273">
        <v>11886138.460000001</v>
      </c>
      <c r="UH13" s="273">
        <v>180647677.96000001</v>
      </c>
      <c r="UI13" s="273">
        <v>48842823.509999998</v>
      </c>
      <c r="UJ13" s="273">
        <v>35380197.07</v>
      </c>
      <c r="UK13" s="273">
        <v>54962526.57</v>
      </c>
      <c r="UL13" s="273">
        <v>34403309.920000002</v>
      </c>
      <c r="UM13" s="273">
        <v>19834463.77</v>
      </c>
      <c r="UN13" s="273">
        <v>681591250.78999996</v>
      </c>
      <c r="UO13" s="273">
        <v>39954040.100000001</v>
      </c>
      <c r="UP13" s="273">
        <v>42185994.880000003</v>
      </c>
      <c r="UQ13" s="273">
        <v>109338311.28</v>
      </c>
      <c r="UR13" s="273">
        <v>11181304</v>
      </c>
      <c r="US13" s="273">
        <v>32942852.59</v>
      </c>
      <c r="UT13" s="273">
        <v>77417149.090000004</v>
      </c>
      <c r="UU13" s="273">
        <v>28573969</v>
      </c>
      <c r="UV13" s="273">
        <v>20991750.460000001</v>
      </c>
      <c r="UW13" s="273">
        <v>27808922.309999999</v>
      </c>
      <c r="UX13" s="273">
        <v>39504046.119999997</v>
      </c>
      <c r="UY13" s="273">
        <v>65061151.939999998</v>
      </c>
      <c r="UZ13" s="273">
        <v>43972993.93</v>
      </c>
      <c r="VA13" s="273">
        <v>57174597.979999997</v>
      </c>
      <c r="VB13" s="273">
        <v>22910454.48</v>
      </c>
      <c r="VC13" s="273">
        <v>26576207.609999999</v>
      </c>
      <c r="VD13" s="273">
        <v>16808956.379999999</v>
      </c>
      <c r="VE13" s="273">
        <v>23318889.239999998</v>
      </c>
      <c r="VF13" s="273">
        <v>67295732.409999996</v>
      </c>
      <c r="VG13" s="273">
        <v>8828830.0999999996</v>
      </c>
      <c r="VH13" s="273">
        <v>10419041.74</v>
      </c>
      <c r="VI13" s="273">
        <v>10465110.210000001</v>
      </c>
      <c r="VJ13" s="273">
        <v>376172528.48000002</v>
      </c>
      <c r="VK13" s="273">
        <v>44250628.060000002</v>
      </c>
      <c r="VL13" s="273">
        <v>44628871.060000002</v>
      </c>
      <c r="VM13" s="273">
        <v>48996188.939999998</v>
      </c>
      <c r="VN13" s="273">
        <v>60363822.609999999</v>
      </c>
      <c r="VO13" s="273">
        <v>57273946.549999997</v>
      </c>
      <c r="VP13" s="273">
        <v>47390972.600000001</v>
      </c>
      <c r="VQ13" s="273">
        <v>38747874.960000001</v>
      </c>
      <c r="VR13" s="273">
        <v>36316523.210000001</v>
      </c>
      <c r="VS13" s="273">
        <v>108745809.06</v>
      </c>
      <c r="VT13" s="273">
        <v>36353808.780000001</v>
      </c>
      <c r="VU13" s="273">
        <v>66558183.969999999</v>
      </c>
      <c r="VV13" s="273">
        <v>33432360.949999999</v>
      </c>
      <c r="VW13" s="273">
        <v>25329255.43</v>
      </c>
      <c r="VX13" s="273">
        <v>30822470.329999998</v>
      </c>
      <c r="VY13" s="273">
        <v>972341561.83000004</v>
      </c>
      <c r="VZ13" s="273">
        <v>70381126.939999998</v>
      </c>
      <c r="WA13" s="273">
        <v>48221421.939999998</v>
      </c>
      <c r="WB13" s="273">
        <v>46857738.740000002</v>
      </c>
      <c r="WC13" s="273">
        <v>28800581.920000002</v>
      </c>
      <c r="WD13" s="273">
        <v>60816492.979999997</v>
      </c>
      <c r="WE13" s="273">
        <v>69651545.709999993</v>
      </c>
      <c r="WF13" s="273">
        <v>74635616.980000004</v>
      </c>
      <c r="WG13" s="273">
        <v>54155811.960000001</v>
      </c>
      <c r="WH13" s="273">
        <v>69093472.700000003</v>
      </c>
      <c r="WI13" s="273">
        <v>46420812.719999999</v>
      </c>
      <c r="WJ13" s="273">
        <v>82330473.439999998</v>
      </c>
      <c r="WK13" s="273">
        <v>52412215.490000002</v>
      </c>
      <c r="WL13" s="273">
        <v>76220683.849999994</v>
      </c>
      <c r="WM13" s="273">
        <v>89021842.200000003</v>
      </c>
      <c r="WN13" s="273">
        <v>46908899.460000001</v>
      </c>
      <c r="WO13" s="273">
        <v>61538925.009999998</v>
      </c>
      <c r="WP13" s="273">
        <v>71115647</v>
      </c>
      <c r="WQ13" s="273">
        <v>43570928.840000004</v>
      </c>
      <c r="WR13" s="273">
        <v>86053224.670000002</v>
      </c>
      <c r="WS13" s="273">
        <v>147964783.19999999</v>
      </c>
      <c r="WT13" s="273">
        <v>45189541.920000002</v>
      </c>
      <c r="WU13" s="273">
        <v>33328240.620000001</v>
      </c>
      <c r="WV13" s="273">
        <v>30056831.199999999</v>
      </c>
      <c r="WW13" s="273">
        <v>35594366.270000003</v>
      </c>
      <c r="WX13" s="273">
        <v>21734110</v>
      </c>
      <c r="WY13" s="273">
        <v>25069106.670000002</v>
      </c>
      <c r="WZ13" s="273">
        <v>24355697.739999998</v>
      </c>
      <c r="XA13" s="273">
        <v>96305317.859999999</v>
      </c>
      <c r="XB13" s="273">
        <v>7456691.8399999999</v>
      </c>
      <c r="XC13" s="273">
        <v>6853001.8300000001</v>
      </c>
      <c r="XD13" s="273">
        <v>8358326.1799999997</v>
      </c>
      <c r="XE13" s="273">
        <v>7485514.8600000003</v>
      </c>
      <c r="XF13" s="273">
        <v>496012983.01999998</v>
      </c>
      <c r="XG13" s="273">
        <v>44393084.600000001</v>
      </c>
      <c r="XH13" s="273">
        <v>45386100.25</v>
      </c>
      <c r="XI13" s="273">
        <v>191543630.55000001</v>
      </c>
      <c r="XJ13" s="273">
        <v>48313970.380000003</v>
      </c>
      <c r="XK13" s="273">
        <v>53117059.189999998</v>
      </c>
      <c r="XL13" s="273">
        <v>86789476.019999996</v>
      </c>
      <c r="XM13" s="273">
        <v>36396420.869999997</v>
      </c>
      <c r="XN13" s="273">
        <v>44573323.32</v>
      </c>
      <c r="XO13" s="273">
        <v>78138309.150000006</v>
      </c>
      <c r="XP13" s="273">
        <v>53938027.909999996</v>
      </c>
      <c r="XQ13" s="273">
        <v>29272421.16</v>
      </c>
      <c r="XR13" s="273">
        <v>29172333.25</v>
      </c>
      <c r="XS13" s="273">
        <v>30225389.920000002</v>
      </c>
      <c r="XT13" s="273">
        <v>27483153.850000001</v>
      </c>
      <c r="XU13" s="273">
        <v>28179985.27</v>
      </c>
      <c r="XV13" s="273">
        <v>18124069.91</v>
      </c>
      <c r="XW13" s="273">
        <v>22292227.149999999</v>
      </c>
      <c r="XX13" s="273">
        <v>22627836.399999999</v>
      </c>
      <c r="XY13" s="273">
        <v>22029345.940000001</v>
      </c>
      <c r="XZ13" s="273">
        <v>25023053.280000001</v>
      </c>
      <c r="YA13" s="273">
        <v>14046860.5</v>
      </c>
      <c r="YB13" s="273">
        <v>10464616.550000001</v>
      </c>
      <c r="YC13" s="273">
        <v>576555819.08000004</v>
      </c>
      <c r="YD13" s="273">
        <v>38569798.380000003</v>
      </c>
      <c r="YE13" s="273">
        <v>66617343.969999999</v>
      </c>
      <c r="YF13" s="273">
        <v>41054061.960000001</v>
      </c>
      <c r="YG13" s="273">
        <v>113290314.37</v>
      </c>
      <c r="YH13" s="273">
        <v>42604967.719999999</v>
      </c>
      <c r="YI13" s="273">
        <v>66553188.869999997</v>
      </c>
      <c r="YJ13" s="273">
        <v>27381293.57</v>
      </c>
      <c r="YK13" s="273">
        <v>78017791.400000006</v>
      </c>
      <c r="YL13" s="273">
        <v>70394615.5</v>
      </c>
      <c r="YM13" s="273">
        <v>50626072.659999996</v>
      </c>
      <c r="YN13" s="273">
        <v>32758795.050000001</v>
      </c>
      <c r="YO13" s="273">
        <v>25151946.66</v>
      </c>
      <c r="YP13" s="273">
        <v>21315480.25</v>
      </c>
      <c r="YQ13" s="273">
        <v>12750381.890000001</v>
      </c>
      <c r="YR13" s="273">
        <v>10154717.9</v>
      </c>
      <c r="YS13" s="273">
        <v>8882014.7400000002</v>
      </c>
      <c r="YT13" s="273">
        <v>240450378.88</v>
      </c>
      <c r="YU13" s="273">
        <v>42105979.649999999</v>
      </c>
      <c r="YV13" s="273">
        <v>39642214.090000004</v>
      </c>
      <c r="YW13" s="273">
        <v>31017742.289999999</v>
      </c>
      <c r="YX13" s="273">
        <v>43846882.93</v>
      </c>
      <c r="YY13" s="273">
        <v>29038370</v>
      </c>
      <c r="YZ13" s="273">
        <v>31721697.32</v>
      </c>
      <c r="ZA13" s="273">
        <v>271285791.11000001</v>
      </c>
      <c r="ZB13" s="273">
        <v>34572719.5</v>
      </c>
      <c r="ZC13" s="273">
        <v>43550221.799999997</v>
      </c>
      <c r="ZD13" s="273">
        <v>53694002.579999998</v>
      </c>
      <c r="ZE13" s="273">
        <v>31045576.07</v>
      </c>
      <c r="ZF13" s="273">
        <v>37351459.719999999</v>
      </c>
      <c r="ZG13" s="273">
        <v>26950893.870000001</v>
      </c>
      <c r="ZH13" s="273">
        <v>26334099.260000002</v>
      </c>
      <c r="ZI13" s="273">
        <v>83176769.739999995</v>
      </c>
      <c r="ZJ13" s="273">
        <v>394637058.19</v>
      </c>
      <c r="ZK13" s="273">
        <v>29663784.879999999</v>
      </c>
      <c r="ZL13" s="273">
        <v>55244726.119999997</v>
      </c>
      <c r="ZM13" s="273">
        <v>114648144.54000001</v>
      </c>
      <c r="ZN13" s="273">
        <v>78330379.930000007</v>
      </c>
      <c r="ZO13" s="273">
        <v>33642604.289999999</v>
      </c>
      <c r="ZP13" s="273">
        <v>36198013.060000002</v>
      </c>
      <c r="ZQ13" s="273">
        <v>70154070.700000003</v>
      </c>
      <c r="ZR13" s="273">
        <v>72281426.769999996</v>
      </c>
      <c r="ZS13" s="273">
        <v>82655581.290000007</v>
      </c>
      <c r="ZT13" s="273">
        <v>28634770.789999999</v>
      </c>
      <c r="ZU13" s="273">
        <v>26307009.710000001</v>
      </c>
      <c r="ZV13" s="273">
        <v>26471368.629999999</v>
      </c>
      <c r="ZW13" s="273">
        <v>37515959.210000001</v>
      </c>
      <c r="ZX13" s="273">
        <v>29559243.399999999</v>
      </c>
      <c r="ZY13" s="273">
        <v>31091565.75</v>
      </c>
      <c r="ZZ13" s="273">
        <v>27983147.760000002</v>
      </c>
      <c r="AAA13" s="273">
        <v>15798630.210000001</v>
      </c>
      <c r="AAB13" s="273">
        <v>18561681.059999999</v>
      </c>
      <c r="AAC13" s="273">
        <v>8012107.3300000001</v>
      </c>
      <c r="AAD13" s="273">
        <v>11549176.289999999</v>
      </c>
      <c r="AAE13" s="273">
        <v>9620984.5899999999</v>
      </c>
      <c r="AAF13" s="273">
        <v>211000278.03999999</v>
      </c>
      <c r="AAG13" s="273">
        <v>31401260.920000002</v>
      </c>
      <c r="AAH13" s="273">
        <v>30000858.550000001</v>
      </c>
      <c r="AAI13" s="273">
        <v>34427038.149999999</v>
      </c>
      <c r="AAJ13" s="273">
        <v>35098576.409999996</v>
      </c>
      <c r="AAK13" s="273">
        <v>35237151.399999999</v>
      </c>
      <c r="AAL13" s="273">
        <v>27842200.890000001</v>
      </c>
      <c r="AAM13" s="273">
        <v>913295082.63999999</v>
      </c>
      <c r="AAN13" s="273">
        <v>34933213.68</v>
      </c>
      <c r="AAO13" s="273">
        <v>19299185.469999999</v>
      </c>
      <c r="AAP13" s="273">
        <v>60870957.119999997</v>
      </c>
      <c r="AAQ13" s="273">
        <v>43202509.149999999</v>
      </c>
      <c r="AAR13" s="273">
        <v>32130447.16</v>
      </c>
      <c r="AAS13" s="273">
        <v>29234300.550000001</v>
      </c>
      <c r="AAT13" s="273">
        <v>39893061.409999996</v>
      </c>
      <c r="AAU13" s="273">
        <v>54904930.840000004</v>
      </c>
      <c r="AAV13" s="273">
        <v>19406096.34</v>
      </c>
      <c r="AAW13" s="273">
        <v>43341549.850000001</v>
      </c>
      <c r="AAX13" s="273">
        <v>125384706.16000001</v>
      </c>
      <c r="AAY13" s="273">
        <v>69451407.569999993</v>
      </c>
      <c r="AAZ13" s="273">
        <v>24979417.73</v>
      </c>
      <c r="ABA13" s="273">
        <v>26950430.629999999</v>
      </c>
      <c r="ABB13" s="273">
        <v>34364853.509999998</v>
      </c>
      <c r="ABC13" s="273">
        <v>17870492.23</v>
      </c>
      <c r="ABD13" s="273">
        <v>22114582.300000001</v>
      </c>
      <c r="ABE13" s="273">
        <v>16521417.99</v>
      </c>
      <c r="ABF13" s="273">
        <v>140800269.31</v>
      </c>
      <c r="ABG13" s="273">
        <v>107831785.63</v>
      </c>
      <c r="ABH13" s="273">
        <v>15520422.4</v>
      </c>
      <c r="ABI13" s="273">
        <v>12705031.130000001</v>
      </c>
      <c r="ABJ13" s="273">
        <v>12884855.029999999</v>
      </c>
      <c r="ABK13" s="273">
        <v>9308006.0199999996</v>
      </c>
      <c r="ABL13" s="273">
        <v>15201966</v>
      </c>
      <c r="ABM13" s="273">
        <v>235657366.63999999</v>
      </c>
      <c r="ABN13" s="273">
        <v>39757087.590000004</v>
      </c>
      <c r="ABO13" s="273">
        <v>22273966.390000001</v>
      </c>
      <c r="ABP13" s="273">
        <v>41101040.740000002</v>
      </c>
      <c r="ABQ13" s="273">
        <v>53939543.380000003</v>
      </c>
      <c r="ABR13" s="273">
        <v>34207283.219999999</v>
      </c>
      <c r="ABS13" s="273">
        <v>32090104.469999999</v>
      </c>
      <c r="ABT13" s="273">
        <v>47121987.5</v>
      </c>
      <c r="ABU13" s="273">
        <v>9787497.3300000001</v>
      </c>
      <c r="ABV13" s="273">
        <v>311898415.60000002</v>
      </c>
      <c r="ABW13" s="273">
        <v>29907867.260000002</v>
      </c>
      <c r="ABX13" s="273">
        <v>56079039.770000003</v>
      </c>
      <c r="ABY13" s="273">
        <v>40420747.310000002</v>
      </c>
      <c r="ABZ13" s="273">
        <v>23656286.469999999</v>
      </c>
      <c r="ACA13" s="273">
        <v>86392317.590000004</v>
      </c>
      <c r="ACB13" s="273">
        <v>19633148.440000001</v>
      </c>
      <c r="ACC13" s="273">
        <v>38852451.939999998</v>
      </c>
      <c r="ACD13" s="273">
        <v>25580374.52</v>
      </c>
      <c r="ACE13" s="273">
        <v>49133349.229999997</v>
      </c>
      <c r="ACF13" s="273">
        <v>20314477.640000001</v>
      </c>
      <c r="ACG13" s="273">
        <v>617891526.60000002</v>
      </c>
      <c r="ACH13" s="273">
        <v>43189509.560000002</v>
      </c>
      <c r="ACI13" s="273">
        <v>45924757.090000004</v>
      </c>
      <c r="ACJ13" s="273">
        <v>74643255.060000002</v>
      </c>
      <c r="ACK13" s="273">
        <v>30525476.379999999</v>
      </c>
      <c r="ACL13" s="273">
        <v>34675123.600000001</v>
      </c>
      <c r="ACM13" s="273">
        <v>57332009.210000001</v>
      </c>
      <c r="ACN13" s="273">
        <v>111583394.45999999</v>
      </c>
      <c r="ACO13" s="273">
        <v>149906100.77000001</v>
      </c>
      <c r="ACP13" s="273">
        <v>42576734.520000003</v>
      </c>
      <c r="ACQ13" s="273">
        <v>43956279.020000003</v>
      </c>
      <c r="ACR13" s="273">
        <v>58514885.380000003</v>
      </c>
      <c r="ACS13" s="273">
        <v>55837034.859999999</v>
      </c>
      <c r="ACT13" s="273">
        <v>100495520.92</v>
      </c>
      <c r="ACU13" s="273">
        <v>32682992.260000002</v>
      </c>
      <c r="ACV13" s="273">
        <v>49600246.880000003</v>
      </c>
      <c r="ACW13" s="273">
        <v>31907855.789999999</v>
      </c>
      <c r="ACX13" s="273">
        <v>18750056.879999999</v>
      </c>
      <c r="ACY13" s="273">
        <v>27627371.07</v>
      </c>
      <c r="ACZ13" s="273">
        <v>13735936.35</v>
      </c>
      <c r="ADA13" s="273">
        <v>9151980</v>
      </c>
      <c r="ADB13" s="273">
        <v>9902884.5</v>
      </c>
      <c r="ADC13" s="273">
        <v>15554223.92</v>
      </c>
      <c r="ADD13" s="273">
        <v>172408460.78999999</v>
      </c>
      <c r="ADE13" s="273">
        <v>147375255.58000001</v>
      </c>
      <c r="ADF13" s="273">
        <v>26764414.329999998</v>
      </c>
      <c r="ADG13" s="273">
        <v>28479720.699999999</v>
      </c>
      <c r="ADH13" s="273">
        <v>38966210.939999998</v>
      </c>
      <c r="ADI13" s="273">
        <v>18756168.579999998</v>
      </c>
      <c r="ADJ13" s="273">
        <v>39763524.450000003</v>
      </c>
      <c r="ADK13" s="273">
        <v>32197409.469999999</v>
      </c>
      <c r="ADL13" s="273">
        <v>37372480</v>
      </c>
      <c r="ADM13" s="273">
        <v>405270582.79000002</v>
      </c>
      <c r="ADN13" s="273">
        <v>67434916.049999997</v>
      </c>
      <c r="ADO13" s="273">
        <v>71744694.909999996</v>
      </c>
      <c r="ADP13" s="273">
        <v>206200664.44</v>
      </c>
      <c r="ADQ13" s="273">
        <v>23922616.489999998</v>
      </c>
      <c r="ADR13" s="273">
        <v>29359138.989999998</v>
      </c>
      <c r="ADS13" s="273">
        <v>48568623.759999998</v>
      </c>
      <c r="ADT13" s="273">
        <v>19307106.469999999</v>
      </c>
      <c r="ADU13" s="273">
        <v>646882447.91999996</v>
      </c>
      <c r="ADV13" s="273">
        <v>102083308.31</v>
      </c>
      <c r="ADW13" s="273">
        <v>82854009.819999993</v>
      </c>
      <c r="ADX13" s="273">
        <v>32732838.109999999</v>
      </c>
      <c r="ADY13" s="273">
        <v>20699254.48</v>
      </c>
      <c r="ADZ13" s="273">
        <v>44772490.210000001</v>
      </c>
      <c r="AEA13" s="273">
        <v>36230266</v>
      </c>
      <c r="AEB13" s="273">
        <v>30765912.390000001</v>
      </c>
      <c r="AEC13" s="273">
        <v>23761595.260000002</v>
      </c>
      <c r="AED13" s="273">
        <v>26122104.440000001</v>
      </c>
      <c r="AEE13" s="273">
        <v>28872340.09</v>
      </c>
      <c r="AEF13" s="273">
        <v>57471472.609999999</v>
      </c>
      <c r="AEG13" s="273">
        <v>33272829.670000002</v>
      </c>
      <c r="AEH13" s="273">
        <v>30564058.530000001</v>
      </c>
      <c r="AEI13" s="273">
        <v>44447174.579999998</v>
      </c>
      <c r="AEJ13" s="273">
        <v>55208435.810000002</v>
      </c>
      <c r="AEK13" s="273">
        <v>27725615.640000001</v>
      </c>
      <c r="AEL13" s="273">
        <v>57621816.539999999</v>
      </c>
      <c r="AEM13" s="273">
        <v>14773510.869999999</v>
      </c>
      <c r="AEN13" s="273">
        <v>53292814.189999998</v>
      </c>
      <c r="AEO13" s="273">
        <v>427399615.13999999</v>
      </c>
      <c r="AEP13" s="273">
        <v>58994316.409999996</v>
      </c>
      <c r="AEQ13" s="273">
        <v>64852267.950000003</v>
      </c>
      <c r="AER13" s="273">
        <v>43003424.25</v>
      </c>
      <c r="AES13" s="273">
        <v>36940856.229999997</v>
      </c>
      <c r="AET13" s="273">
        <v>78946776.879999995</v>
      </c>
      <c r="AEU13" s="273">
        <v>41955642.729999997</v>
      </c>
      <c r="AEV13" s="273">
        <v>55479678.350000001</v>
      </c>
      <c r="AEW13" s="273">
        <v>35255276.270000003</v>
      </c>
      <c r="AEX13" s="273">
        <v>11609850.98</v>
      </c>
      <c r="AEY13" s="273">
        <v>347707651.77999997</v>
      </c>
      <c r="AEZ13" s="273">
        <v>219309843.61000001</v>
      </c>
      <c r="AFA13" s="273">
        <v>69528513.129999995</v>
      </c>
      <c r="AFB13" s="273">
        <v>72425519.920000002</v>
      </c>
      <c r="AFC13" s="273">
        <v>101701933.95999999</v>
      </c>
      <c r="AFD13" s="273">
        <v>90406625.189999998</v>
      </c>
      <c r="AFE13" s="273">
        <v>48080124.119999997</v>
      </c>
      <c r="AFF13" s="273">
        <v>72876215.329999998</v>
      </c>
      <c r="AFG13" s="273">
        <v>41619277.789999999</v>
      </c>
      <c r="AFH13" s="273">
        <v>63909539.460000001</v>
      </c>
      <c r="AFI13" s="273">
        <v>51943393.939999998</v>
      </c>
      <c r="AFJ13" s="273">
        <v>50024841.630000003</v>
      </c>
      <c r="AFK13" s="273">
        <v>73563147.689999998</v>
      </c>
      <c r="AFL13" s="273">
        <v>380840111.27999997</v>
      </c>
      <c r="AFM13" s="273">
        <v>96399566.829999998</v>
      </c>
      <c r="AFN13" s="273">
        <v>63592120.189999998</v>
      </c>
      <c r="AFO13" s="273">
        <v>60449098.039999999</v>
      </c>
      <c r="AFP13" s="273">
        <v>58487383.460000001</v>
      </c>
      <c r="AFQ13" s="273">
        <v>42861428.549999997</v>
      </c>
      <c r="AFR13" s="273">
        <v>38888803.560000002</v>
      </c>
      <c r="AFS13" s="273">
        <v>76591473.810000002</v>
      </c>
      <c r="AFT13" s="273">
        <v>67993461.359999999</v>
      </c>
      <c r="AFU13" s="273">
        <v>38069589.450000003</v>
      </c>
      <c r="AFV13" s="273">
        <v>77990961.870000005</v>
      </c>
      <c r="AFW13" s="273">
        <v>36294236.100000001</v>
      </c>
      <c r="AFX13" s="273">
        <v>340760391.95999998</v>
      </c>
      <c r="AFY13" s="273">
        <v>31760547.829999998</v>
      </c>
      <c r="AFZ13" s="273">
        <v>41157302.539999999</v>
      </c>
      <c r="AGA13" s="273">
        <v>41008831.75</v>
      </c>
      <c r="AGB13" s="273">
        <v>84823506.310000002</v>
      </c>
      <c r="AGC13" s="273">
        <v>37544957.020000003</v>
      </c>
      <c r="AGD13" s="273">
        <v>35497432.710000001</v>
      </c>
      <c r="AGE13" s="273">
        <v>36572096.409999996</v>
      </c>
      <c r="AGF13" s="273">
        <v>32824510.600000001</v>
      </c>
      <c r="AGG13" s="273">
        <v>45674950.810000002</v>
      </c>
      <c r="AGH13" s="273">
        <v>19737357.309999999</v>
      </c>
      <c r="AGI13" s="273">
        <v>528400388.63999999</v>
      </c>
      <c r="AGJ13" s="273">
        <v>141773240.5</v>
      </c>
      <c r="AGK13" s="273">
        <v>61077503.299999997</v>
      </c>
      <c r="AGL13" s="273">
        <v>35713932.560000002</v>
      </c>
      <c r="AGM13" s="273">
        <v>76113415.969999999</v>
      </c>
      <c r="AGN13" s="273">
        <v>71229679.459999993</v>
      </c>
      <c r="AGO13" s="273">
        <v>33599147.009999998</v>
      </c>
      <c r="AGP13" s="273">
        <v>26747134.329999998</v>
      </c>
      <c r="AGQ13" s="273">
        <v>673513019.12</v>
      </c>
      <c r="AGR13" s="273">
        <v>422662053.56</v>
      </c>
      <c r="AGS13" s="273">
        <v>49276032.219999999</v>
      </c>
      <c r="AGT13" s="273">
        <v>96484070.400000006</v>
      </c>
      <c r="AGU13" s="273">
        <v>107788549.33</v>
      </c>
      <c r="AGV13" s="273">
        <v>78773117.480000004</v>
      </c>
      <c r="AGW13" s="273">
        <v>71120204.129999995</v>
      </c>
      <c r="AGX13" s="273">
        <v>57057637.280000001</v>
      </c>
      <c r="AGY13" s="273">
        <v>22396977.870000001</v>
      </c>
      <c r="AGZ13" s="273">
        <v>48553338.210000001</v>
      </c>
      <c r="AHA13" s="273">
        <v>51055960.710000001</v>
      </c>
      <c r="AHB13" s="273">
        <v>35262107.75</v>
      </c>
      <c r="AHC13" s="273">
        <v>33089701.370000001</v>
      </c>
      <c r="AHD13" s="273">
        <v>28319362.030000001</v>
      </c>
      <c r="AHE13" s="273">
        <v>35202013.289999999</v>
      </c>
      <c r="AHF13" s="273">
        <v>45355796.439999998</v>
      </c>
      <c r="AHG13" s="273">
        <v>31568535.390000001</v>
      </c>
      <c r="AHH13" s="273">
        <v>229836620.44999999</v>
      </c>
      <c r="AHI13" s="273">
        <v>51533108.82</v>
      </c>
      <c r="AHJ13" s="273">
        <v>54249429.329999998</v>
      </c>
      <c r="AHK13" s="273">
        <v>42818643.140000001</v>
      </c>
      <c r="AHL13" s="273">
        <v>70245989.159999996</v>
      </c>
      <c r="AHM13" s="273">
        <v>43902367.539999999</v>
      </c>
      <c r="AHN13" s="273">
        <v>9925027.3100000005</v>
      </c>
      <c r="AHO13" s="273">
        <f t="shared" si="0"/>
        <v>68753170448.409973</v>
      </c>
      <c r="AHQ13" s="277">
        <v>11</v>
      </c>
      <c r="AHR13" s="271" t="s">
        <v>14</v>
      </c>
      <c r="AHS13" s="271" t="b">
        <f t="shared" si="1"/>
        <v>1</v>
      </c>
    </row>
    <row r="14" spans="1:903" ht="23.4" customHeight="1" x14ac:dyDescent="0.8">
      <c r="A14" s="270" t="s">
        <v>16</v>
      </c>
      <c r="B14" s="271" t="s">
        <v>17</v>
      </c>
      <c r="C14" s="273">
        <v>267930800.57999998</v>
      </c>
      <c r="D14" s="273">
        <v>40143862.390000001</v>
      </c>
      <c r="E14" s="273">
        <v>10053121.779999999</v>
      </c>
      <c r="F14" s="273">
        <v>13127941.309999999</v>
      </c>
      <c r="G14" s="273">
        <v>13268896.900000002</v>
      </c>
      <c r="H14" s="273">
        <v>10576807.76</v>
      </c>
      <c r="I14" s="273">
        <v>9152000.5899999999</v>
      </c>
      <c r="J14" s="273">
        <v>33449599.23</v>
      </c>
      <c r="K14" s="273">
        <v>13465396.369999999</v>
      </c>
      <c r="L14" s="273">
        <v>10089830.07</v>
      </c>
      <c r="M14" s="273">
        <v>41966575.07</v>
      </c>
      <c r="N14" s="273">
        <v>21626265.780000001</v>
      </c>
      <c r="O14" s="273">
        <v>54729697.140000001</v>
      </c>
      <c r="P14" s="273">
        <v>17441048.93</v>
      </c>
      <c r="Q14" s="273">
        <v>18428255.640000001</v>
      </c>
      <c r="R14" s="273">
        <v>6539564.9700000007</v>
      </c>
      <c r="S14" s="273">
        <v>11932162.800000001</v>
      </c>
      <c r="T14" s="273">
        <v>12042764.18</v>
      </c>
      <c r="U14" s="273">
        <v>5309057.67</v>
      </c>
      <c r="V14" s="273">
        <v>8410228.5299999993</v>
      </c>
      <c r="W14" s="273">
        <v>13921498.940000001</v>
      </c>
      <c r="X14" s="273">
        <v>9037944.0999999996</v>
      </c>
      <c r="Y14" s="273">
        <v>9542283.9399999995</v>
      </c>
      <c r="Z14" s="273">
        <v>7354427.3300000001</v>
      </c>
      <c r="AA14" s="273">
        <v>323964964.05000001</v>
      </c>
      <c r="AB14" s="273">
        <v>8771483.9900000002</v>
      </c>
      <c r="AC14" s="273">
        <v>15599125.829999998</v>
      </c>
      <c r="AD14" s="273">
        <v>10464880.809999999</v>
      </c>
      <c r="AE14" s="273">
        <v>20721570.82</v>
      </c>
      <c r="AF14" s="273">
        <v>18154304.5</v>
      </c>
      <c r="AG14" s="273">
        <v>19877529.219999999</v>
      </c>
      <c r="AH14" s="273">
        <v>12110831.929999998</v>
      </c>
      <c r="AI14" s="273">
        <v>33460565.629999999</v>
      </c>
      <c r="AJ14" s="273">
        <v>11014581.880000001</v>
      </c>
      <c r="AK14" s="273">
        <v>10975483.219999999</v>
      </c>
      <c r="AL14" s="273">
        <v>7640883.0099999998</v>
      </c>
      <c r="AM14" s="273">
        <v>16317155.57</v>
      </c>
      <c r="AN14" s="273">
        <v>7464471.1900000004</v>
      </c>
      <c r="AO14" s="273">
        <v>8198147.0800000001</v>
      </c>
      <c r="AP14" s="273">
        <v>13507066.530000001</v>
      </c>
      <c r="AQ14" s="273">
        <v>6982314.8699999992</v>
      </c>
      <c r="AR14" s="273">
        <v>2453080.66</v>
      </c>
      <c r="AS14" s="273">
        <v>110085187.96999998</v>
      </c>
      <c r="AT14" s="273">
        <v>11889080.91</v>
      </c>
      <c r="AU14" s="273">
        <v>9903670.3599999994</v>
      </c>
      <c r="AV14" s="273">
        <v>15348734.52</v>
      </c>
      <c r="AW14" s="273">
        <v>15044810.359999999</v>
      </c>
      <c r="AX14" s="273">
        <v>8229648.3499999996</v>
      </c>
      <c r="AY14" s="273">
        <v>6098982.1999999993</v>
      </c>
      <c r="AZ14" s="273">
        <v>17947812.41</v>
      </c>
      <c r="BA14" s="273">
        <v>53033394.980000004</v>
      </c>
      <c r="BB14" s="273">
        <v>15145502.49</v>
      </c>
      <c r="BC14" s="273">
        <v>20036612.850000001</v>
      </c>
      <c r="BD14" s="273">
        <v>31144792.809999999</v>
      </c>
      <c r="BE14" s="273">
        <v>8638425.1899999995</v>
      </c>
      <c r="BF14" s="273">
        <v>7517170.2699999996</v>
      </c>
      <c r="BG14" s="273">
        <v>15336550.180000002</v>
      </c>
      <c r="BH14" s="273">
        <v>115782553.01000001</v>
      </c>
      <c r="BI14" s="273">
        <v>8623231.0500000007</v>
      </c>
      <c r="BJ14" s="273">
        <v>8249969.7700000005</v>
      </c>
      <c r="BK14" s="273">
        <v>8657675.9100000001</v>
      </c>
      <c r="BL14" s="273">
        <v>14385203.34</v>
      </c>
      <c r="BM14" s="273">
        <v>16557905.949999999</v>
      </c>
      <c r="BN14" s="273">
        <v>5452130.7799999993</v>
      </c>
      <c r="BO14" s="273">
        <v>6941699.9699999997</v>
      </c>
      <c r="BP14" s="273">
        <v>5309443.1000000006</v>
      </c>
      <c r="BQ14" s="273">
        <v>5456652.7599999998</v>
      </c>
      <c r="BR14" s="273">
        <v>6745842.1799999997</v>
      </c>
      <c r="BS14" s="273">
        <v>4720957.62</v>
      </c>
      <c r="BT14" s="273">
        <v>33099946.459999997</v>
      </c>
      <c r="BU14" s="273">
        <v>6087359.8499999996</v>
      </c>
      <c r="BV14" s="273">
        <v>4692839.2200000007</v>
      </c>
      <c r="BW14" s="273">
        <v>91686933.890000015</v>
      </c>
      <c r="BX14" s="273">
        <v>34881847.720000006</v>
      </c>
      <c r="BY14" s="273">
        <v>8278685.379999999</v>
      </c>
      <c r="BZ14" s="273">
        <v>4969462.09</v>
      </c>
      <c r="CA14" s="273">
        <v>16193596.859999999</v>
      </c>
      <c r="CB14" s="273">
        <v>7983996.2599999998</v>
      </c>
      <c r="CC14" s="273">
        <v>18299255.010000002</v>
      </c>
      <c r="CD14" s="273">
        <v>12200967.6</v>
      </c>
      <c r="CE14" s="273">
        <v>10638956.560000001</v>
      </c>
      <c r="CF14" s="273">
        <v>182842511.64999998</v>
      </c>
      <c r="CG14" s="273">
        <v>28213774.93</v>
      </c>
      <c r="CH14" s="273">
        <v>28376555.859999999</v>
      </c>
      <c r="CI14" s="273">
        <v>5792896.1200000001</v>
      </c>
      <c r="CJ14" s="273">
        <v>9603761.120000001</v>
      </c>
      <c r="CK14" s="273">
        <v>7418343.5999999996</v>
      </c>
      <c r="CL14" s="273">
        <v>8886864.5099999998</v>
      </c>
      <c r="CM14" s="273">
        <v>12718012.75</v>
      </c>
      <c r="CN14" s="273">
        <v>5936376.4900000002</v>
      </c>
      <c r="CO14" s="273">
        <v>7465378.1399999997</v>
      </c>
      <c r="CP14" s="273">
        <v>7378282.2000000002</v>
      </c>
      <c r="CQ14" s="273">
        <v>8693159.1600000001</v>
      </c>
      <c r="CR14" s="273">
        <v>8525824.2300000004</v>
      </c>
      <c r="CS14" s="273">
        <v>92255399.679999977</v>
      </c>
      <c r="CT14" s="273">
        <v>7677757.3900000006</v>
      </c>
      <c r="CU14" s="273">
        <v>8595764.2300000004</v>
      </c>
      <c r="CV14" s="273">
        <v>17446433.920000002</v>
      </c>
      <c r="CW14" s="273">
        <v>6953998.6500000004</v>
      </c>
      <c r="CX14" s="273">
        <v>14782232.459999999</v>
      </c>
      <c r="CY14" s="273">
        <v>7980919.1699999999</v>
      </c>
      <c r="CZ14" s="273">
        <v>4083298.88</v>
      </c>
      <c r="DA14" s="273">
        <v>106888611.10000001</v>
      </c>
      <c r="DB14" s="273">
        <v>16801276.420000002</v>
      </c>
      <c r="DC14" s="273">
        <v>33715126.049999997</v>
      </c>
      <c r="DD14" s="273">
        <v>23599372.460000001</v>
      </c>
      <c r="DE14" s="273">
        <v>11900242.190000001</v>
      </c>
      <c r="DF14" s="273">
        <v>7078798.0700000003</v>
      </c>
      <c r="DG14" s="273">
        <v>51775544.210000008</v>
      </c>
      <c r="DH14" s="273">
        <v>9909802.6400000006</v>
      </c>
      <c r="DI14" s="273">
        <v>9035380.9100000001</v>
      </c>
      <c r="DJ14" s="273">
        <v>7148462.0300000003</v>
      </c>
      <c r="DK14" s="273">
        <v>14584088.930000002</v>
      </c>
      <c r="DL14" s="273">
        <v>81625664.169999987</v>
      </c>
      <c r="DM14" s="273">
        <v>45045754.690000005</v>
      </c>
      <c r="DN14" s="273">
        <v>15341312.66</v>
      </c>
      <c r="DO14" s="273">
        <v>11444441.370000001</v>
      </c>
      <c r="DP14" s="273">
        <v>10856344.489999998</v>
      </c>
      <c r="DQ14" s="273">
        <v>23379679.260000002</v>
      </c>
      <c r="DR14" s="273">
        <v>10263715.07</v>
      </c>
      <c r="DS14" s="273">
        <v>55096696.770000003</v>
      </c>
      <c r="DT14" s="273">
        <v>5420311.2300000004</v>
      </c>
      <c r="DU14" s="273">
        <v>233158622.32999998</v>
      </c>
      <c r="DV14" s="273">
        <v>8627093.120000001</v>
      </c>
      <c r="DW14" s="273">
        <v>13883771.84</v>
      </c>
      <c r="DX14" s="273">
        <v>8958374.25</v>
      </c>
      <c r="DY14" s="273">
        <v>18483603.120000001</v>
      </c>
      <c r="DZ14" s="273">
        <v>7897310.0999999996</v>
      </c>
      <c r="EA14" s="273">
        <v>15140919.969999999</v>
      </c>
      <c r="EB14" s="273">
        <v>10347601.24</v>
      </c>
      <c r="EC14" s="273">
        <v>21712589.329999998</v>
      </c>
      <c r="ED14" s="273">
        <v>62820222.759999998</v>
      </c>
      <c r="EE14" s="273">
        <v>50325902.289999999</v>
      </c>
      <c r="EF14" s="273">
        <v>9367098.370000001</v>
      </c>
      <c r="EG14" s="273">
        <v>7745855.0999999996</v>
      </c>
      <c r="EH14" s="273">
        <v>11216034.189999999</v>
      </c>
      <c r="EI14" s="273">
        <v>10782089.559999999</v>
      </c>
      <c r="EJ14" s="273">
        <v>17221528.440000001</v>
      </c>
      <c r="EK14" s="273">
        <v>7017337.5099999998</v>
      </c>
      <c r="EL14" s="273">
        <v>11820853.01</v>
      </c>
      <c r="EM14" s="273">
        <v>154071293.06</v>
      </c>
      <c r="EN14" s="273">
        <v>10102528.709999999</v>
      </c>
      <c r="EO14" s="273">
        <v>13098389.030000001</v>
      </c>
      <c r="EP14" s="273">
        <v>9087720.4000000004</v>
      </c>
      <c r="EQ14" s="273">
        <v>6662136.5499999998</v>
      </c>
      <c r="ER14" s="273">
        <v>11386997.919999998</v>
      </c>
      <c r="ES14" s="273">
        <v>15333661.340000002</v>
      </c>
      <c r="ET14" s="273">
        <v>9768034.6600000001</v>
      </c>
      <c r="EU14" s="273">
        <v>11668021.66</v>
      </c>
      <c r="EV14" s="273">
        <v>73846327.280000016</v>
      </c>
      <c r="EW14" s="273">
        <v>3928347.4</v>
      </c>
      <c r="EX14" s="273">
        <v>8456451.370000001</v>
      </c>
      <c r="EY14" s="273">
        <v>9287564.3599999994</v>
      </c>
      <c r="EZ14" s="273">
        <v>13327862.41</v>
      </c>
      <c r="FA14" s="273">
        <v>23499325.080000002</v>
      </c>
      <c r="FB14" s="273">
        <v>10144934.5</v>
      </c>
      <c r="FC14" s="273">
        <v>26682625.460000001</v>
      </c>
      <c r="FD14" s="273">
        <v>6525969.6399999997</v>
      </c>
      <c r="FE14" s="273">
        <v>5420226.1299999999</v>
      </c>
      <c r="FF14" s="273">
        <v>6240141.46</v>
      </c>
      <c r="FG14" s="273">
        <v>4288382.59</v>
      </c>
      <c r="FH14" s="273">
        <v>58038815.409999996</v>
      </c>
      <c r="FI14" s="273">
        <v>7100782.3799999999</v>
      </c>
      <c r="FJ14" s="273">
        <v>6649820.2300000004</v>
      </c>
      <c r="FK14" s="273">
        <v>7260944.9299999997</v>
      </c>
      <c r="FL14" s="273">
        <v>9441449.2799999993</v>
      </c>
      <c r="FM14" s="273">
        <v>9465095</v>
      </c>
      <c r="FN14" s="273">
        <v>5767025.0700000003</v>
      </c>
      <c r="FO14" s="273">
        <v>3285145.24</v>
      </c>
      <c r="FP14" s="273">
        <v>204320175.97</v>
      </c>
      <c r="FQ14" s="273">
        <v>8178995.0299999993</v>
      </c>
      <c r="FR14" s="273">
        <v>13266391.199999999</v>
      </c>
      <c r="FS14" s="273">
        <v>8545654.5800000001</v>
      </c>
      <c r="FT14" s="273">
        <v>16444567.100000001</v>
      </c>
      <c r="FU14" s="273">
        <v>8021067.1399999997</v>
      </c>
      <c r="FV14" s="273">
        <v>25369433.859999999</v>
      </c>
      <c r="FW14" s="273">
        <v>11509522.409999998</v>
      </c>
      <c r="FX14" s="273">
        <v>12343452.48</v>
      </c>
      <c r="FY14" s="273">
        <v>7939871.0299999993</v>
      </c>
      <c r="FZ14" s="273">
        <v>22750569.18</v>
      </c>
      <c r="GA14" s="273">
        <v>9190219.129999999</v>
      </c>
      <c r="GB14" s="273">
        <v>7841714.5499999998</v>
      </c>
      <c r="GC14" s="273">
        <v>4267233.3600000003</v>
      </c>
      <c r="GD14" s="273">
        <v>81645720.530000001</v>
      </c>
      <c r="GE14" s="273">
        <v>11922055.01</v>
      </c>
      <c r="GF14" s="273">
        <v>4706836.57</v>
      </c>
      <c r="GG14" s="273">
        <v>16613388.150000002</v>
      </c>
      <c r="GH14" s="273">
        <v>7102131.7199999997</v>
      </c>
      <c r="GI14" s="273">
        <v>8623917.1900000013</v>
      </c>
      <c r="GJ14" s="273">
        <v>5240849.78</v>
      </c>
      <c r="GK14" s="273">
        <v>37749753.409999996</v>
      </c>
      <c r="GL14" s="273">
        <v>4943981.2699999996</v>
      </c>
      <c r="GM14" s="273">
        <v>3465371.15</v>
      </c>
      <c r="GN14" s="273">
        <v>1878851.4899999998</v>
      </c>
      <c r="GO14" s="273">
        <v>3523250.1</v>
      </c>
      <c r="GP14" s="273">
        <v>77327647.939999998</v>
      </c>
      <c r="GQ14" s="273">
        <v>14646496.280000001</v>
      </c>
      <c r="GR14" s="273">
        <v>6840621.9100000001</v>
      </c>
      <c r="GS14" s="273">
        <v>11250146.26</v>
      </c>
      <c r="GT14" s="273">
        <v>4750330.8800000008</v>
      </c>
      <c r="GU14" s="273">
        <v>12245210.880000001</v>
      </c>
      <c r="GV14" s="273">
        <v>10103864.780000001</v>
      </c>
      <c r="GW14" s="273">
        <v>6607686.6799999997</v>
      </c>
      <c r="GX14" s="273">
        <v>46139995.869999997</v>
      </c>
      <c r="GY14" s="273">
        <v>6313485.25</v>
      </c>
      <c r="GZ14" s="273">
        <v>10926463.98</v>
      </c>
      <c r="HA14" s="273">
        <v>12206781.59</v>
      </c>
      <c r="HB14" s="273">
        <v>255918657.64000002</v>
      </c>
      <c r="HC14" s="273">
        <v>18278083.639999997</v>
      </c>
      <c r="HD14" s="273">
        <v>33017829.57</v>
      </c>
      <c r="HE14" s="273">
        <v>21957166.390000001</v>
      </c>
      <c r="HF14" s="273">
        <v>13223945.859999999</v>
      </c>
      <c r="HG14" s="273">
        <v>24606210.520000003</v>
      </c>
      <c r="HH14" s="273">
        <v>8693307.8200000003</v>
      </c>
      <c r="HI14" s="273">
        <v>90666305.88000001</v>
      </c>
      <c r="HJ14" s="273">
        <v>38859222.899999999</v>
      </c>
      <c r="HK14" s="273">
        <v>34274919.469999999</v>
      </c>
      <c r="HL14" s="273">
        <v>12281309.560000001</v>
      </c>
      <c r="HM14" s="273">
        <v>15519761</v>
      </c>
      <c r="HN14" s="273">
        <v>9778328.4700000007</v>
      </c>
      <c r="HO14" s="273">
        <v>19226956.110000003</v>
      </c>
      <c r="HP14" s="273">
        <v>10124064.99</v>
      </c>
      <c r="HQ14" s="273">
        <v>133917955.64999999</v>
      </c>
      <c r="HR14" s="273">
        <v>54443080.509999998</v>
      </c>
      <c r="HS14" s="273">
        <v>4048646.63</v>
      </c>
      <c r="HT14" s="273">
        <v>5658676.6100000003</v>
      </c>
      <c r="HU14" s="273">
        <v>9771871.75</v>
      </c>
      <c r="HV14" s="273">
        <v>3763921.5100000002</v>
      </c>
      <c r="HW14" s="273">
        <v>29494718.389999997</v>
      </c>
      <c r="HX14" s="273">
        <v>5434510.9000000004</v>
      </c>
      <c r="HY14" s="273">
        <v>9149967.6400000006</v>
      </c>
      <c r="HZ14" s="273">
        <v>5546637.2400000002</v>
      </c>
      <c r="IA14" s="273">
        <v>6263695.9100000001</v>
      </c>
      <c r="IB14" s="273">
        <v>12814537.949999999</v>
      </c>
      <c r="IC14" s="273">
        <v>4292464.88</v>
      </c>
      <c r="ID14" s="273">
        <v>10304184.390000001</v>
      </c>
      <c r="IE14" s="273">
        <v>8224781.9100000001</v>
      </c>
      <c r="IF14" s="273">
        <v>4426563.0999999996</v>
      </c>
      <c r="IG14" s="273">
        <v>73990732.280000001</v>
      </c>
      <c r="IH14" s="273">
        <v>24750498.719999999</v>
      </c>
      <c r="II14" s="273">
        <v>7702828.7899999991</v>
      </c>
      <c r="IJ14" s="273">
        <v>11926415.67</v>
      </c>
      <c r="IK14" s="273">
        <v>18996174.769999996</v>
      </c>
      <c r="IL14" s="273">
        <v>4982288.75</v>
      </c>
      <c r="IM14" s="273">
        <v>6083313.8200000003</v>
      </c>
      <c r="IN14" s="273">
        <v>2451356.31</v>
      </c>
      <c r="IO14" s="273">
        <v>7491617.6200000001</v>
      </c>
      <c r="IP14" s="273">
        <v>4883158</v>
      </c>
      <c r="IQ14" s="273">
        <v>4565048.1400000006</v>
      </c>
      <c r="IR14" s="273">
        <v>195970304.94999999</v>
      </c>
      <c r="IS14" s="273">
        <v>46670642.190000005</v>
      </c>
      <c r="IT14" s="273">
        <v>24757529.230000004</v>
      </c>
      <c r="IU14" s="273">
        <v>18906457.759999998</v>
      </c>
      <c r="IV14" s="273">
        <v>6751719.040000001</v>
      </c>
      <c r="IW14" s="273">
        <v>2975305.5700000003</v>
      </c>
      <c r="IX14" s="273">
        <v>5929950.6900000004</v>
      </c>
      <c r="IY14" s="273">
        <v>3201366.85</v>
      </c>
      <c r="IZ14" s="273">
        <v>3174989.18</v>
      </c>
      <c r="JA14" s="273">
        <v>8065876.3100000005</v>
      </c>
      <c r="JB14" s="273">
        <v>5552641.3399999999</v>
      </c>
      <c r="JC14" s="273">
        <v>5814246.7300000004</v>
      </c>
      <c r="JD14" s="273">
        <v>44088331.059999995</v>
      </c>
      <c r="JE14" s="273">
        <v>26577695.110000003</v>
      </c>
      <c r="JF14" s="273">
        <v>6837572.4199999999</v>
      </c>
      <c r="JG14" s="273">
        <v>5323008.29</v>
      </c>
      <c r="JH14" s="273">
        <v>3411669.85</v>
      </c>
      <c r="JI14" s="273">
        <v>6705135.4900000002</v>
      </c>
      <c r="JJ14" s="273">
        <v>55804304.530000001</v>
      </c>
      <c r="JK14" s="273">
        <v>9122920.5899999999</v>
      </c>
      <c r="JL14" s="273">
        <v>9104167.3599999994</v>
      </c>
      <c r="JM14" s="273">
        <v>11455634.23</v>
      </c>
      <c r="JN14" s="273">
        <v>5185535.18</v>
      </c>
      <c r="JO14" s="273">
        <v>20551434.859999999</v>
      </c>
      <c r="JP14" s="273">
        <v>4920447.2799999993</v>
      </c>
      <c r="JQ14" s="273">
        <v>96196936.639999986</v>
      </c>
      <c r="JR14" s="273">
        <v>11647849.240000002</v>
      </c>
      <c r="JS14" s="273">
        <v>5800110.3900000006</v>
      </c>
      <c r="JT14" s="273">
        <v>14505004.789999999</v>
      </c>
      <c r="JU14" s="273">
        <v>12809746.780000001</v>
      </c>
      <c r="JV14" s="273">
        <v>9125189.2899999991</v>
      </c>
      <c r="JW14" s="273">
        <v>7203030.4100000001</v>
      </c>
      <c r="JX14" s="273">
        <v>6825830.9199999999</v>
      </c>
      <c r="JY14" s="273">
        <v>79824013.920000002</v>
      </c>
      <c r="JZ14" s="273">
        <v>37899633.460000008</v>
      </c>
      <c r="KA14" s="273">
        <v>5795606.7300000004</v>
      </c>
      <c r="KB14" s="273">
        <v>4481309.9000000004</v>
      </c>
      <c r="KC14" s="273">
        <v>11123874.300000001</v>
      </c>
      <c r="KD14" s="273">
        <v>3177398.83</v>
      </c>
      <c r="KE14" s="273">
        <v>28626977.239999998</v>
      </c>
      <c r="KF14" s="273">
        <v>18914678.850000001</v>
      </c>
      <c r="KG14" s="273">
        <v>10039373.720000001</v>
      </c>
      <c r="KH14" s="273">
        <v>14720825.550000001</v>
      </c>
      <c r="KI14" s="273">
        <v>8379163.8700000001</v>
      </c>
      <c r="KJ14" s="273">
        <v>8299146.5999999996</v>
      </c>
      <c r="KK14" s="273">
        <v>6095623.75</v>
      </c>
      <c r="KL14" s="273">
        <v>2283746.48</v>
      </c>
      <c r="KM14" s="273">
        <v>19879546.690000001</v>
      </c>
      <c r="KN14" s="273">
        <v>157015428.78</v>
      </c>
      <c r="KO14" s="273">
        <v>22247199.060000002</v>
      </c>
      <c r="KP14" s="273">
        <v>8286497.1999999993</v>
      </c>
      <c r="KQ14" s="273">
        <v>36979788.439999998</v>
      </c>
      <c r="KR14" s="273">
        <v>36012516.579999998</v>
      </c>
      <c r="KS14" s="273">
        <v>11614300.520000001</v>
      </c>
      <c r="KT14" s="273">
        <v>33090524.960000001</v>
      </c>
      <c r="KU14" s="273">
        <v>6956430.1200000001</v>
      </c>
      <c r="KV14" s="273">
        <v>14332348.42</v>
      </c>
      <c r="KW14" s="273">
        <v>32202799.910000004</v>
      </c>
      <c r="KX14" s="273">
        <v>17884269.869999997</v>
      </c>
      <c r="KY14" s="273">
        <v>12287176.300000001</v>
      </c>
      <c r="KZ14" s="273">
        <v>35030384.439999998</v>
      </c>
      <c r="LA14" s="273">
        <v>5661118.3499999996</v>
      </c>
      <c r="LB14" s="273">
        <v>15837804.689999999</v>
      </c>
      <c r="LC14" s="273">
        <v>130974821.48000002</v>
      </c>
      <c r="LD14" s="273">
        <v>20056581.350000001</v>
      </c>
      <c r="LE14" s="273">
        <v>194207516.25</v>
      </c>
      <c r="LF14" s="273">
        <v>25272649.07</v>
      </c>
      <c r="LG14" s="273">
        <v>81661546.700000003</v>
      </c>
      <c r="LH14" s="273">
        <v>44792875.07</v>
      </c>
      <c r="LI14" s="273">
        <v>9031519.5399999991</v>
      </c>
      <c r="LJ14" s="273">
        <v>10809569.699999999</v>
      </c>
      <c r="LK14" s="273">
        <v>7506734.879999999</v>
      </c>
      <c r="LL14" s="273">
        <v>8698144.1699999999</v>
      </c>
      <c r="LM14" s="273">
        <v>3473580.02</v>
      </c>
      <c r="LN14" s="273">
        <v>21534500.530000001</v>
      </c>
      <c r="LO14" s="273">
        <v>11135330.98</v>
      </c>
      <c r="LP14" s="273">
        <v>59433304.390000008</v>
      </c>
      <c r="LQ14" s="273">
        <v>19387651.850000001</v>
      </c>
      <c r="LR14" s="273">
        <v>9426015.5600000005</v>
      </c>
      <c r="LS14" s="273">
        <v>113214207.05000001</v>
      </c>
      <c r="LT14" s="273">
        <v>84259351.61999999</v>
      </c>
      <c r="LU14" s="273">
        <v>100816466.56999999</v>
      </c>
      <c r="LV14" s="273">
        <v>33212100.400000006</v>
      </c>
      <c r="LW14" s="273">
        <v>34273108.460000001</v>
      </c>
      <c r="LX14" s="273">
        <v>15038041.949999999</v>
      </c>
      <c r="LY14" s="273">
        <v>9836962.5399999991</v>
      </c>
      <c r="LZ14" s="273">
        <v>8104362.4900000002</v>
      </c>
      <c r="MA14" s="273">
        <v>10612600.199999999</v>
      </c>
      <c r="MB14" s="273">
        <v>10082321.65</v>
      </c>
      <c r="MC14" s="273">
        <v>19657602.649999999</v>
      </c>
      <c r="MD14" s="273">
        <v>8225015.2800000012</v>
      </c>
      <c r="ME14" s="273">
        <v>183195168.35999998</v>
      </c>
      <c r="MF14" s="273">
        <v>10292260.210000001</v>
      </c>
      <c r="MG14" s="273">
        <v>5578353.4800000004</v>
      </c>
      <c r="MH14" s="273">
        <v>5674992.0700000003</v>
      </c>
      <c r="MI14" s="273">
        <v>5960967.9400000004</v>
      </c>
      <c r="MJ14" s="273">
        <v>6005939.8900000006</v>
      </c>
      <c r="MK14" s="273">
        <v>5838339.3399999999</v>
      </c>
      <c r="ML14" s="273">
        <v>7294013.4900000002</v>
      </c>
      <c r="MM14" s="273">
        <v>19447289.91</v>
      </c>
      <c r="MN14" s="273">
        <v>5837002.2599999998</v>
      </c>
      <c r="MO14" s="273">
        <v>6866564.0599999996</v>
      </c>
      <c r="MP14" s="273">
        <v>5812369.6399999997</v>
      </c>
      <c r="MQ14" s="273">
        <v>157160355.94999996</v>
      </c>
      <c r="MR14" s="273">
        <v>11927530</v>
      </c>
      <c r="MS14" s="273">
        <v>10823419.34</v>
      </c>
      <c r="MT14" s="273">
        <v>13698705.279999999</v>
      </c>
      <c r="MU14" s="273">
        <v>11999652.409999998</v>
      </c>
      <c r="MV14" s="273">
        <v>7439641.5200000005</v>
      </c>
      <c r="MW14" s="273">
        <v>20037791.569800001</v>
      </c>
      <c r="MX14" s="273">
        <v>22558573.939999998</v>
      </c>
      <c r="MY14" s="273">
        <v>9950718.1099999994</v>
      </c>
      <c r="MZ14" s="273">
        <v>5711653.0999999996</v>
      </c>
      <c r="NA14" s="273">
        <v>4094159.06</v>
      </c>
      <c r="NB14" s="273">
        <v>258367122.99000001</v>
      </c>
      <c r="NC14" s="273">
        <v>56244928.539999999</v>
      </c>
      <c r="ND14" s="273">
        <v>8138011.5299999993</v>
      </c>
      <c r="NE14" s="273">
        <v>84433846</v>
      </c>
      <c r="NF14" s="273">
        <v>7158906.9399999995</v>
      </c>
      <c r="NG14" s="273">
        <v>20182421.999999996</v>
      </c>
      <c r="NH14" s="273">
        <v>65313868.469999999</v>
      </c>
      <c r="NI14" s="273">
        <v>84327768.950000003</v>
      </c>
      <c r="NJ14" s="273">
        <v>6899665.709999999</v>
      </c>
      <c r="NK14" s="273">
        <v>15094083.740000002</v>
      </c>
      <c r="NL14" s="273">
        <v>9141951.0799999982</v>
      </c>
      <c r="NM14" s="273">
        <v>5681615.8530000001</v>
      </c>
      <c r="NN14" s="273">
        <v>51694273.170000002</v>
      </c>
      <c r="NO14" s="273">
        <v>5344476.34</v>
      </c>
      <c r="NP14" s="273">
        <v>4583780.7299999995</v>
      </c>
      <c r="NQ14" s="273">
        <v>6228073.71</v>
      </c>
      <c r="NR14" s="273">
        <v>4867006.66</v>
      </c>
      <c r="NS14" s="273">
        <v>2156142.08</v>
      </c>
      <c r="NT14" s="273">
        <v>3703271.08</v>
      </c>
      <c r="NU14" s="273">
        <v>219283716.21000001</v>
      </c>
      <c r="NV14" s="273">
        <v>27190612.169999998</v>
      </c>
      <c r="NW14" s="273">
        <v>15566327.329999998</v>
      </c>
      <c r="NX14" s="273">
        <v>5681747.4700000007</v>
      </c>
      <c r="NY14" s="273">
        <v>6587217.2200000007</v>
      </c>
      <c r="NZ14" s="273">
        <v>12388942.33</v>
      </c>
      <c r="OA14" s="273">
        <v>5803507.2699999996</v>
      </c>
      <c r="OB14" s="273">
        <v>210912860.59999996</v>
      </c>
      <c r="OC14" s="273">
        <v>40495092.039999999</v>
      </c>
      <c r="OD14" s="273">
        <v>29607336.060000002</v>
      </c>
      <c r="OE14" s="273">
        <v>50187046.440000005</v>
      </c>
      <c r="OF14" s="273">
        <v>10605263.52</v>
      </c>
      <c r="OG14" s="273">
        <v>9594590.5099999998</v>
      </c>
      <c r="OH14" s="273">
        <v>35707197.980000004</v>
      </c>
      <c r="OI14" s="273">
        <v>3824454.42</v>
      </c>
      <c r="OJ14" s="273">
        <v>5101937.24</v>
      </c>
      <c r="OK14" s="273">
        <v>136832706.67000002</v>
      </c>
      <c r="OL14" s="273">
        <v>24291430.509999998</v>
      </c>
      <c r="OM14" s="273">
        <v>50281602.869999997</v>
      </c>
      <c r="ON14" s="273">
        <v>17824287.809999999</v>
      </c>
      <c r="OO14" s="273">
        <v>12646339.560000001</v>
      </c>
      <c r="OP14" s="273">
        <v>11376159.08</v>
      </c>
      <c r="OQ14" s="273">
        <v>68364148.810000002</v>
      </c>
      <c r="OR14" s="273">
        <v>6026828.0800000001</v>
      </c>
      <c r="OS14" s="273">
        <v>7502504.6600000001</v>
      </c>
      <c r="OT14" s="273">
        <v>10023383.120000001</v>
      </c>
      <c r="OU14" s="273">
        <v>12560743.26</v>
      </c>
      <c r="OV14" s="273">
        <v>35736982.759999998</v>
      </c>
      <c r="OW14" s="273">
        <v>6342399.8899999997</v>
      </c>
      <c r="OX14" s="273">
        <v>4434053.8100000005</v>
      </c>
      <c r="OY14" s="273">
        <v>7798593.9400000004</v>
      </c>
      <c r="OZ14" s="273">
        <v>135698715.13</v>
      </c>
      <c r="PA14" s="273">
        <v>9014594.9600000009</v>
      </c>
      <c r="PB14" s="273">
        <v>12617996.99</v>
      </c>
      <c r="PC14" s="273">
        <v>4005613.24</v>
      </c>
      <c r="PD14" s="273">
        <v>8632838.3800000008</v>
      </c>
      <c r="PE14" s="273">
        <v>19099893.890000001</v>
      </c>
      <c r="PF14" s="273">
        <v>4967639.9300000006</v>
      </c>
      <c r="PG14" s="273">
        <v>4375593.84</v>
      </c>
      <c r="PH14" s="273">
        <v>7947757.8799999999</v>
      </c>
      <c r="PI14" s="273">
        <v>5791716.9100000001</v>
      </c>
      <c r="PJ14" s="273">
        <v>6964797.0999999996</v>
      </c>
      <c r="PK14" s="273">
        <v>82253190.900000006</v>
      </c>
      <c r="PL14" s="273">
        <v>6163457.2100000009</v>
      </c>
      <c r="PM14" s="273">
        <v>31799066.579999998</v>
      </c>
      <c r="PN14" s="273">
        <v>11188783.34</v>
      </c>
      <c r="PO14" s="273">
        <v>14277443.98</v>
      </c>
      <c r="PP14" s="273">
        <v>2235731.04</v>
      </c>
      <c r="PQ14" s="273">
        <v>2022127.71</v>
      </c>
      <c r="PR14" s="273">
        <v>274645385.10000002</v>
      </c>
      <c r="PS14" s="273">
        <v>3423540.5500000003</v>
      </c>
      <c r="PT14" s="273">
        <v>7647209.4399999995</v>
      </c>
      <c r="PU14" s="273">
        <v>7886442.4399999995</v>
      </c>
      <c r="PV14" s="273">
        <v>37226183.969999999</v>
      </c>
      <c r="PW14" s="273">
        <v>8411294.3000000007</v>
      </c>
      <c r="PX14" s="273">
        <v>16930662.049999997</v>
      </c>
      <c r="PY14" s="273">
        <v>11807140.719999999</v>
      </c>
      <c r="PZ14" s="273">
        <v>82097751.350000009</v>
      </c>
      <c r="QA14" s="273">
        <v>1886624.76</v>
      </c>
      <c r="QB14" s="273">
        <v>14407940.939999999</v>
      </c>
      <c r="QC14" s="273">
        <v>3695570.33</v>
      </c>
      <c r="QD14" s="273">
        <v>4479525.9399999995</v>
      </c>
      <c r="QE14" s="273">
        <v>6356082.0800000001</v>
      </c>
      <c r="QF14" s="273">
        <v>12898624.6</v>
      </c>
      <c r="QG14" s="273">
        <v>11624889.75</v>
      </c>
      <c r="QH14" s="273">
        <v>1633274.3199999998</v>
      </c>
      <c r="QI14" s="273">
        <v>6781798.4800000004</v>
      </c>
      <c r="QJ14" s="273">
        <v>3911721.4699999997</v>
      </c>
      <c r="QK14" s="273">
        <v>12919856.210000001</v>
      </c>
      <c r="QL14" s="273">
        <v>22802586.73</v>
      </c>
      <c r="QM14" s="273">
        <v>5674181.4700000007</v>
      </c>
      <c r="QN14" s="273">
        <v>3441936.67</v>
      </c>
      <c r="QO14" s="273">
        <v>2276271.25</v>
      </c>
      <c r="QP14" s="273">
        <v>3883253.71</v>
      </c>
      <c r="QQ14" s="273">
        <v>1598541.9</v>
      </c>
      <c r="QR14" s="273">
        <v>138750905.31999999</v>
      </c>
      <c r="QS14" s="273">
        <v>4881298.2</v>
      </c>
      <c r="QT14" s="273">
        <v>13066734.539999999</v>
      </c>
      <c r="QU14" s="273">
        <v>7751551.7000000002</v>
      </c>
      <c r="QV14" s="273">
        <v>6152873.2800000003</v>
      </c>
      <c r="QW14" s="273">
        <v>13086651.379999999</v>
      </c>
      <c r="QX14" s="273">
        <v>5977573.9399999995</v>
      </c>
      <c r="QY14" s="273">
        <v>14328249.91</v>
      </c>
      <c r="QZ14" s="273">
        <v>19740543.41</v>
      </c>
      <c r="RA14" s="273">
        <v>6062859.3200000003</v>
      </c>
      <c r="RB14" s="273">
        <v>7251345.5099999998</v>
      </c>
      <c r="RC14" s="273">
        <v>4979124.79</v>
      </c>
      <c r="RD14" s="273">
        <v>2018394.53</v>
      </c>
      <c r="RE14" s="273">
        <v>138326293.24000001</v>
      </c>
      <c r="RF14" s="273">
        <v>31766478.949999999</v>
      </c>
      <c r="RG14" s="273">
        <v>5092958.87</v>
      </c>
      <c r="RH14" s="273">
        <v>8552225.3900000006</v>
      </c>
      <c r="RI14" s="273">
        <v>6667209.1999999993</v>
      </c>
      <c r="RJ14" s="273">
        <v>10100761.59</v>
      </c>
      <c r="RK14" s="273">
        <v>22963028.229999997</v>
      </c>
      <c r="RL14" s="273">
        <v>4946702.16</v>
      </c>
      <c r="RM14" s="273">
        <v>7503684.5099999998</v>
      </c>
      <c r="RN14" s="273">
        <v>23926723.920000002</v>
      </c>
      <c r="RO14" s="273">
        <v>11861925.74</v>
      </c>
      <c r="RP14" s="273">
        <v>4285357.5600000005</v>
      </c>
      <c r="RQ14" s="273">
        <v>3613745.09</v>
      </c>
      <c r="RR14" s="273">
        <v>12194126.17</v>
      </c>
      <c r="RS14" s="273">
        <v>10539316.77</v>
      </c>
      <c r="RT14" s="273">
        <v>5693658</v>
      </c>
      <c r="RU14" s="273">
        <v>6129845.9299999997</v>
      </c>
      <c r="RV14" s="273">
        <v>2198227.64</v>
      </c>
      <c r="RW14" s="273">
        <v>4802812.8499999996</v>
      </c>
      <c r="RX14" s="273">
        <v>3563825.0999999996</v>
      </c>
      <c r="RY14" s="273">
        <v>55496089.119999997</v>
      </c>
      <c r="RZ14" s="273">
        <v>7514088.0900000008</v>
      </c>
      <c r="SA14" s="273">
        <v>3849558.5</v>
      </c>
      <c r="SB14" s="273">
        <v>5218874.51</v>
      </c>
      <c r="SC14" s="273">
        <v>6658872.1899999995</v>
      </c>
      <c r="SD14" s="273">
        <v>5607475.4199999999</v>
      </c>
      <c r="SE14" s="273">
        <v>4663149.09</v>
      </c>
      <c r="SF14" s="273">
        <v>37830962.850000001</v>
      </c>
      <c r="SG14" s="273">
        <v>9582938.9199999999</v>
      </c>
      <c r="SH14" s="273">
        <v>4030102.78</v>
      </c>
      <c r="SI14" s="273">
        <v>5200748.58</v>
      </c>
      <c r="SJ14" s="273">
        <v>20049383.299999997</v>
      </c>
      <c r="SK14" s="273">
        <v>3794637.96</v>
      </c>
      <c r="SL14" s="273">
        <v>6143672.3100000005</v>
      </c>
      <c r="SM14" s="273">
        <v>43844158.939999998</v>
      </c>
      <c r="SN14" s="273">
        <v>2583787.8200000003</v>
      </c>
      <c r="SO14" s="273">
        <v>10609244.280000001</v>
      </c>
      <c r="SP14" s="273">
        <v>3568291.8</v>
      </c>
      <c r="SQ14" s="273">
        <v>3480469.54</v>
      </c>
      <c r="SR14" s="273">
        <v>5388568.3200000003</v>
      </c>
      <c r="SS14" s="273">
        <v>8013711.0099999998</v>
      </c>
      <c r="ST14" s="273">
        <v>11214204.270000001</v>
      </c>
      <c r="SU14" s="273">
        <v>2602721.44</v>
      </c>
      <c r="SV14" s="273">
        <v>45257645.450000003</v>
      </c>
      <c r="SW14" s="273">
        <v>20336970.029999997</v>
      </c>
      <c r="SX14" s="273">
        <v>4280021.1899999995</v>
      </c>
      <c r="SY14" s="273">
        <v>50570964.759999998</v>
      </c>
      <c r="SZ14" s="273">
        <v>7307561.4900000002</v>
      </c>
      <c r="TA14" s="273">
        <v>10111185.629999999</v>
      </c>
      <c r="TB14" s="273">
        <v>16243871.23</v>
      </c>
      <c r="TC14" s="273">
        <v>6280640.9000000004</v>
      </c>
      <c r="TD14" s="273">
        <v>8648574.6099999994</v>
      </c>
      <c r="TE14" s="273">
        <v>4228762.41</v>
      </c>
      <c r="TF14" s="273">
        <v>2749062.48</v>
      </c>
      <c r="TG14" s="273">
        <v>186990759.42000002</v>
      </c>
      <c r="TH14" s="273">
        <v>7160430.0099999998</v>
      </c>
      <c r="TI14" s="273">
        <v>4933311.3500000006</v>
      </c>
      <c r="TJ14" s="273">
        <v>21582481.130000003</v>
      </c>
      <c r="TK14" s="273">
        <v>13666443.4</v>
      </c>
      <c r="TL14" s="273">
        <v>7147071.3300000001</v>
      </c>
      <c r="TM14" s="273">
        <v>4249747.55</v>
      </c>
      <c r="TN14" s="273">
        <v>24855085.789999999</v>
      </c>
      <c r="TO14" s="273">
        <v>6769477.3099999996</v>
      </c>
      <c r="TP14" s="273">
        <v>7665050.0299999993</v>
      </c>
      <c r="TQ14" s="273">
        <v>10193195.82</v>
      </c>
      <c r="TR14" s="273">
        <v>7380657.7699999996</v>
      </c>
      <c r="TS14" s="273">
        <v>6659100.4800000004</v>
      </c>
      <c r="TT14" s="273">
        <v>12996382.449999999</v>
      </c>
      <c r="TU14" s="273">
        <v>6616905.2400000002</v>
      </c>
      <c r="TV14" s="273">
        <v>8280508.1699999999</v>
      </c>
      <c r="TW14" s="273">
        <v>25682272.199999999</v>
      </c>
      <c r="TX14" s="273">
        <v>12966914.129999999</v>
      </c>
      <c r="TY14" s="273">
        <v>109220846.38</v>
      </c>
      <c r="TZ14" s="273">
        <v>34560545.039999999</v>
      </c>
      <c r="UA14" s="273">
        <v>9592974.0599999987</v>
      </c>
      <c r="UB14" s="273">
        <v>27297136.890000001</v>
      </c>
      <c r="UC14" s="273">
        <v>55091324.959999993</v>
      </c>
      <c r="UD14" s="273">
        <v>12773666.820000002</v>
      </c>
      <c r="UE14" s="273">
        <v>9478662.379999999</v>
      </c>
      <c r="UF14" s="273">
        <v>4277188.0999999996</v>
      </c>
      <c r="UG14" s="273">
        <v>4227760.4800000004</v>
      </c>
      <c r="UH14" s="273">
        <v>35451610.5</v>
      </c>
      <c r="UI14" s="273">
        <v>16816296.07</v>
      </c>
      <c r="UJ14" s="273">
        <v>10739819.710000001</v>
      </c>
      <c r="UK14" s="273">
        <v>14192386.159999998</v>
      </c>
      <c r="UL14" s="273">
        <v>10786049</v>
      </c>
      <c r="UM14" s="273">
        <v>20746392.419999998</v>
      </c>
      <c r="UN14" s="273">
        <v>156632734.79999998</v>
      </c>
      <c r="UO14" s="273">
        <v>11999960.120000001</v>
      </c>
      <c r="UP14" s="273">
        <v>9795445.4699999988</v>
      </c>
      <c r="UQ14" s="273">
        <v>53749770.070000008</v>
      </c>
      <c r="UR14" s="273">
        <v>3694098.89</v>
      </c>
      <c r="US14" s="273">
        <v>6674633.9299999997</v>
      </c>
      <c r="UT14" s="273">
        <v>21295367.030000001</v>
      </c>
      <c r="UU14" s="273">
        <v>7479193.5499999998</v>
      </c>
      <c r="UV14" s="273">
        <v>7147644.7599999998</v>
      </c>
      <c r="UW14" s="273">
        <v>7083258.3600000003</v>
      </c>
      <c r="UX14" s="273">
        <v>10571494.35</v>
      </c>
      <c r="UY14" s="273">
        <v>14897552.82</v>
      </c>
      <c r="UZ14" s="273">
        <v>10001148.050000001</v>
      </c>
      <c r="VA14" s="273">
        <v>18027534.18</v>
      </c>
      <c r="VB14" s="273">
        <v>8347093.25</v>
      </c>
      <c r="VC14" s="273">
        <v>5445098.3099999996</v>
      </c>
      <c r="VD14" s="273">
        <v>5292763.4399999995</v>
      </c>
      <c r="VE14" s="273">
        <v>6058465.8700000001</v>
      </c>
      <c r="VF14" s="273">
        <v>19455075.699999999</v>
      </c>
      <c r="VG14" s="273">
        <v>5083875.2699999996</v>
      </c>
      <c r="VH14" s="273">
        <v>10074709.42</v>
      </c>
      <c r="VI14" s="273">
        <v>3578449.3</v>
      </c>
      <c r="VJ14" s="273">
        <v>96093618.449999988</v>
      </c>
      <c r="VK14" s="273">
        <v>11943399.800000001</v>
      </c>
      <c r="VL14" s="273">
        <v>7975471.9699999997</v>
      </c>
      <c r="VM14" s="273">
        <v>34570175.170000002</v>
      </c>
      <c r="VN14" s="273">
        <v>12563439.119999999</v>
      </c>
      <c r="VO14" s="273">
        <v>12684203.969999999</v>
      </c>
      <c r="VP14" s="273">
        <v>12017014.24</v>
      </c>
      <c r="VQ14" s="273">
        <v>9689827.370000001</v>
      </c>
      <c r="VR14" s="273">
        <v>9867376.1600000001</v>
      </c>
      <c r="VS14" s="273">
        <v>29049771.719999999</v>
      </c>
      <c r="VT14" s="273">
        <v>7507040.3700000001</v>
      </c>
      <c r="VU14" s="273">
        <v>21345645.990000002</v>
      </c>
      <c r="VV14" s="273">
        <v>8670162.7300000004</v>
      </c>
      <c r="VW14" s="273">
        <v>11690969.120000001</v>
      </c>
      <c r="VX14" s="273">
        <v>8785791.6699999999</v>
      </c>
      <c r="VY14" s="273">
        <v>295251925.69</v>
      </c>
      <c r="VZ14" s="273">
        <v>14717440.879999999</v>
      </c>
      <c r="WA14" s="273">
        <v>9929189.2599999998</v>
      </c>
      <c r="WB14" s="273">
        <v>8414137.6499999985</v>
      </c>
      <c r="WC14" s="273">
        <v>4281474.93</v>
      </c>
      <c r="WD14" s="273">
        <v>12834983.510000002</v>
      </c>
      <c r="WE14" s="273">
        <v>22196255.699999999</v>
      </c>
      <c r="WF14" s="273">
        <v>19970548.859999999</v>
      </c>
      <c r="WG14" s="273">
        <v>10344015.67</v>
      </c>
      <c r="WH14" s="273">
        <v>18051718.780000001</v>
      </c>
      <c r="WI14" s="273">
        <v>7706810.830000001</v>
      </c>
      <c r="WJ14" s="273">
        <v>28721298.579999998</v>
      </c>
      <c r="WK14" s="273">
        <v>8639760.9800000004</v>
      </c>
      <c r="WL14" s="273">
        <v>19162707.630000003</v>
      </c>
      <c r="WM14" s="273">
        <v>24482568.530000001</v>
      </c>
      <c r="WN14" s="273">
        <v>9778144.8900000006</v>
      </c>
      <c r="WO14" s="273">
        <v>10806821.35</v>
      </c>
      <c r="WP14" s="273">
        <v>39190747.160000004</v>
      </c>
      <c r="WQ14" s="273">
        <v>10130931.999999998</v>
      </c>
      <c r="WR14" s="273">
        <v>20906488.469999999</v>
      </c>
      <c r="WS14" s="273">
        <v>52037815.299999997</v>
      </c>
      <c r="WT14" s="273">
        <v>8087711.4000000004</v>
      </c>
      <c r="WU14" s="273">
        <v>5111310.7</v>
      </c>
      <c r="WV14" s="273">
        <v>3273061.45</v>
      </c>
      <c r="WW14" s="273">
        <v>13726720.810000001</v>
      </c>
      <c r="WX14" s="273">
        <v>5458117.1400000006</v>
      </c>
      <c r="WY14" s="273">
        <v>4634843.3100000005</v>
      </c>
      <c r="WZ14" s="273">
        <v>6316822.8300000001</v>
      </c>
      <c r="XA14" s="273">
        <v>28093429.109999999</v>
      </c>
      <c r="XB14" s="273">
        <v>8852336.0700000003</v>
      </c>
      <c r="XC14" s="273">
        <v>3268896.79</v>
      </c>
      <c r="XD14" s="273">
        <v>2653722.36</v>
      </c>
      <c r="XE14" s="273">
        <v>3067561.19</v>
      </c>
      <c r="XF14" s="273">
        <v>242608130.40000004</v>
      </c>
      <c r="XG14" s="273">
        <v>37676067.530000001</v>
      </c>
      <c r="XH14" s="273">
        <v>11154892.77</v>
      </c>
      <c r="XI14" s="273">
        <v>35389050.579999998</v>
      </c>
      <c r="XJ14" s="273">
        <v>16669877.010000002</v>
      </c>
      <c r="XK14" s="273">
        <v>16890035.75</v>
      </c>
      <c r="XL14" s="273">
        <v>122455092.63</v>
      </c>
      <c r="XM14" s="273">
        <v>9322517.1699999999</v>
      </c>
      <c r="XN14" s="273">
        <v>8683473.0099999998</v>
      </c>
      <c r="XO14" s="273">
        <v>62277379.170000002</v>
      </c>
      <c r="XP14" s="273">
        <v>33330466.510000002</v>
      </c>
      <c r="XQ14" s="273">
        <v>11257854.26</v>
      </c>
      <c r="XR14" s="273">
        <v>6121426.4700000007</v>
      </c>
      <c r="XS14" s="273">
        <v>30930929.650000002</v>
      </c>
      <c r="XT14" s="273">
        <v>10411014.550000001</v>
      </c>
      <c r="XU14" s="273">
        <v>6362875.4900000002</v>
      </c>
      <c r="XV14" s="273">
        <v>6261383.4800000004</v>
      </c>
      <c r="XW14" s="273">
        <v>7363012.1200000001</v>
      </c>
      <c r="XX14" s="273">
        <v>7391538.3399999999</v>
      </c>
      <c r="XY14" s="273">
        <v>18429531.039999999</v>
      </c>
      <c r="XZ14" s="273">
        <v>5929388.2199999997</v>
      </c>
      <c r="YA14" s="273">
        <v>5206895.12</v>
      </c>
      <c r="YB14" s="273">
        <v>8175935.1299999999</v>
      </c>
      <c r="YC14" s="273">
        <v>166849739.92999998</v>
      </c>
      <c r="YD14" s="273">
        <v>8430132.3399999999</v>
      </c>
      <c r="YE14" s="273">
        <v>14385109.260000002</v>
      </c>
      <c r="YF14" s="273">
        <v>8741597.870000001</v>
      </c>
      <c r="YG14" s="273">
        <v>31959306.719999999</v>
      </c>
      <c r="YH14" s="273">
        <v>11637097.609999999</v>
      </c>
      <c r="YI14" s="273">
        <v>19286695.579999998</v>
      </c>
      <c r="YJ14" s="273">
        <v>6499834.1600000001</v>
      </c>
      <c r="YK14" s="273">
        <v>15358324.209999999</v>
      </c>
      <c r="YL14" s="273">
        <v>25370611.109999999</v>
      </c>
      <c r="YM14" s="273">
        <v>6699697.6799999997</v>
      </c>
      <c r="YN14" s="273">
        <v>9936365.9299999997</v>
      </c>
      <c r="YO14" s="273">
        <v>5014746.84</v>
      </c>
      <c r="YP14" s="273">
        <v>19572733.34</v>
      </c>
      <c r="YQ14" s="273">
        <v>4648286.7699999996</v>
      </c>
      <c r="YR14" s="273">
        <v>3067232.16</v>
      </c>
      <c r="YS14" s="273">
        <v>3827271.52</v>
      </c>
      <c r="YT14" s="273">
        <v>42872941.480000004</v>
      </c>
      <c r="YU14" s="273">
        <v>7194433.3799999999</v>
      </c>
      <c r="YV14" s="273">
        <v>9576008.4400000013</v>
      </c>
      <c r="YW14" s="273">
        <v>6179115.5700000003</v>
      </c>
      <c r="YX14" s="273">
        <v>11712545.970000001</v>
      </c>
      <c r="YY14" s="273">
        <v>5742195.3799999999</v>
      </c>
      <c r="YZ14" s="273">
        <v>21814329.720000003</v>
      </c>
      <c r="ZA14" s="273">
        <v>55084803.61999999</v>
      </c>
      <c r="ZB14" s="273">
        <v>5407376.1900000004</v>
      </c>
      <c r="ZC14" s="273">
        <v>9953375.6000000015</v>
      </c>
      <c r="ZD14" s="273">
        <v>11319971.350000001</v>
      </c>
      <c r="ZE14" s="273">
        <v>4787737</v>
      </c>
      <c r="ZF14" s="273">
        <v>5976685.3400000008</v>
      </c>
      <c r="ZG14" s="273">
        <v>6484906.1199999992</v>
      </c>
      <c r="ZH14" s="273">
        <v>4222822.29</v>
      </c>
      <c r="ZI14" s="273">
        <v>32601923.230000004</v>
      </c>
      <c r="ZJ14" s="273">
        <v>137745237.80000001</v>
      </c>
      <c r="ZK14" s="273">
        <v>5420806.5700000003</v>
      </c>
      <c r="ZL14" s="273">
        <v>29652929.219999999</v>
      </c>
      <c r="ZM14" s="273">
        <v>47120824.420000002</v>
      </c>
      <c r="ZN14" s="273">
        <v>16888832.690000001</v>
      </c>
      <c r="ZO14" s="273">
        <v>18257500.370000001</v>
      </c>
      <c r="ZP14" s="273">
        <v>9772589.8000000007</v>
      </c>
      <c r="ZQ14" s="273">
        <v>31283183.68</v>
      </c>
      <c r="ZR14" s="273">
        <v>13828454.780000001</v>
      </c>
      <c r="ZS14" s="273">
        <v>41789276.079999998</v>
      </c>
      <c r="ZT14" s="273">
        <v>4570539.66</v>
      </c>
      <c r="ZU14" s="273">
        <v>6414771.9199999999</v>
      </c>
      <c r="ZV14" s="273">
        <v>5824736.9199999999</v>
      </c>
      <c r="ZW14" s="273">
        <v>8889062.2100000009</v>
      </c>
      <c r="ZX14" s="273">
        <v>4407783.0600000005</v>
      </c>
      <c r="ZY14" s="273">
        <v>7499191.2400000002</v>
      </c>
      <c r="ZZ14" s="273">
        <v>9374387.6099999994</v>
      </c>
      <c r="AAA14" s="273">
        <v>4262128.1500000004</v>
      </c>
      <c r="AAB14" s="273">
        <v>8389395.8599999994</v>
      </c>
      <c r="AAC14" s="273">
        <v>6513526.3399999999</v>
      </c>
      <c r="AAD14" s="273">
        <v>4723655.4000000004</v>
      </c>
      <c r="AAE14" s="273">
        <v>3718817.1100000003</v>
      </c>
      <c r="AAF14" s="273">
        <v>33255191.740000002</v>
      </c>
      <c r="AAG14" s="273">
        <v>6742999.4500000002</v>
      </c>
      <c r="AAH14" s="273">
        <v>7027477.4199999999</v>
      </c>
      <c r="AAI14" s="273">
        <v>6408759.4199999999</v>
      </c>
      <c r="AAJ14" s="273">
        <v>8654234</v>
      </c>
      <c r="AAK14" s="273">
        <v>7423762.54</v>
      </c>
      <c r="AAL14" s="273">
        <v>5157632.92</v>
      </c>
      <c r="AAM14" s="273">
        <v>373518467.34000009</v>
      </c>
      <c r="AAN14" s="273">
        <v>10774244.439999999</v>
      </c>
      <c r="AAO14" s="273">
        <v>7138081.3499999996</v>
      </c>
      <c r="AAP14" s="273">
        <v>19759851.380000003</v>
      </c>
      <c r="AAQ14" s="273">
        <v>10915097.66</v>
      </c>
      <c r="AAR14" s="273">
        <v>8885344.0300000012</v>
      </c>
      <c r="AAS14" s="273">
        <v>9578759.2699999996</v>
      </c>
      <c r="AAT14" s="273">
        <v>11277972.149999999</v>
      </c>
      <c r="AAU14" s="273">
        <v>50787639.109999992</v>
      </c>
      <c r="AAV14" s="273">
        <v>10878256.16</v>
      </c>
      <c r="AAW14" s="273">
        <v>17705532.109999999</v>
      </c>
      <c r="AAX14" s="273">
        <v>47900372.459999993</v>
      </c>
      <c r="AAY14" s="273">
        <v>36206265.359999999</v>
      </c>
      <c r="AAZ14" s="273">
        <v>8451051.7300000004</v>
      </c>
      <c r="ABA14" s="273">
        <v>4178542.64</v>
      </c>
      <c r="ABB14" s="273">
        <v>10956163.18</v>
      </c>
      <c r="ABC14" s="273">
        <v>3296515.67</v>
      </c>
      <c r="ABD14" s="273">
        <v>4303793.9399999995</v>
      </c>
      <c r="ABE14" s="273">
        <v>5969604.7599999998</v>
      </c>
      <c r="ABF14" s="273">
        <v>45450541.520000003</v>
      </c>
      <c r="ABG14" s="273">
        <v>111220290.45</v>
      </c>
      <c r="ABH14" s="273">
        <v>3947668.85</v>
      </c>
      <c r="ABI14" s="273">
        <v>6882194.1699999999</v>
      </c>
      <c r="ABJ14" s="273">
        <v>6176278.7299999995</v>
      </c>
      <c r="ABK14" s="273">
        <v>4072230.0199999996</v>
      </c>
      <c r="ABL14" s="273">
        <v>7588911.9700000007</v>
      </c>
      <c r="ABM14" s="273">
        <v>80704302.420000002</v>
      </c>
      <c r="ABN14" s="273">
        <v>6928211.8399999999</v>
      </c>
      <c r="ABO14" s="273">
        <v>10843889.09</v>
      </c>
      <c r="ABP14" s="273">
        <v>8487314.7899999991</v>
      </c>
      <c r="ABQ14" s="273">
        <v>12184805.050000001</v>
      </c>
      <c r="ABR14" s="273">
        <v>5661350</v>
      </c>
      <c r="ABS14" s="273">
        <v>5330724.1899999995</v>
      </c>
      <c r="ABT14" s="273">
        <v>8430589.0500000007</v>
      </c>
      <c r="ABU14" s="273">
        <v>4059504.58</v>
      </c>
      <c r="ABV14" s="273">
        <v>77275759.070000008</v>
      </c>
      <c r="ABW14" s="273">
        <v>8732580.0999999996</v>
      </c>
      <c r="ABX14" s="273">
        <v>12879850.700000001</v>
      </c>
      <c r="ABY14" s="273">
        <v>9516798.7200000025</v>
      </c>
      <c r="ABZ14" s="273">
        <v>5389912.1100000003</v>
      </c>
      <c r="ACA14" s="273">
        <v>152407860.53999999</v>
      </c>
      <c r="ACB14" s="273">
        <v>5321781.83</v>
      </c>
      <c r="ACC14" s="273">
        <v>7733490.8100000005</v>
      </c>
      <c r="ACD14" s="273">
        <v>7116939.54</v>
      </c>
      <c r="ACE14" s="273">
        <v>10679732.890000001</v>
      </c>
      <c r="ACF14" s="273">
        <v>4001559.99</v>
      </c>
      <c r="ACG14" s="273">
        <v>190963205.37</v>
      </c>
      <c r="ACH14" s="273">
        <v>2731857.64</v>
      </c>
      <c r="ACI14" s="273">
        <v>8413880.6999999993</v>
      </c>
      <c r="ACJ14" s="273">
        <v>11944083.379999999</v>
      </c>
      <c r="ACK14" s="273">
        <v>4360758.9499999993</v>
      </c>
      <c r="ACL14" s="273">
        <v>4721348.87</v>
      </c>
      <c r="ACM14" s="273">
        <v>5438787.7800000003</v>
      </c>
      <c r="ACN14" s="273">
        <v>28067593.280000001</v>
      </c>
      <c r="ACO14" s="273">
        <v>117196788.16</v>
      </c>
      <c r="ACP14" s="273">
        <v>8049157.3799999999</v>
      </c>
      <c r="ACQ14" s="273">
        <v>6881129.1299999999</v>
      </c>
      <c r="ACR14" s="273">
        <v>10542447.77</v>
      </c>
      <c r="ACS14" s="273">
        <v>6905027.8199999994</v>
      </c>
      <c r="ACT14" s="273">
        <v>28481899.240000002</v>
      </c>
      <c r="ACU14" s="273">
        <v>5947110.6200000001</v>
      </c>
      <c r="ACV14" s="273">
        <v>6817196.9700000007</v>
      </c>
      <c r="ACW14" s="273">
        <v>5528605.1699999999</v>
      </c>
      <c r="ACX14" s="273">
        <v>5161015.8499999996</v>
      </c>
      <c r="ACY14" s="273">
        <v>4652553.57</v>
      </c>
      <c r="ACZ14" s="273">
        <v>8177063.3300000001</v>
      </c>
      <c r="ADA14" s="273">
        <v>8522561.1600000001</v>
      </c>
      <c r="ADB14" s="273">
        <v>3060865.2399999998</v>
      </c>
      <c r="ADC14" s="273">
        <v>49156032.549999997</v>
      </c>
      <c r="ADD14" s="273">
        <v>28430159.68</v>
      </c>
      <c r="ADE14" s="273">
        <v>42273985.109999999</v>
      </c>
      <c r="ADF14" s="273">
        <v>22338100.949999999</v>
      </c>
      <c r="ADG14" s="273">
        <v>11694824.83</v>
      </c>
      <c r="ADH14" s="273">
        <v>6457918.46</v>
      </c>
      <c r="ADI14" s="273">
        <v>4384360.96</v>
      </c>
      <c r="ADJ14" s="273">
        <v>14383260.629999999</v>
      </c>
      <c r="ADK14" s="273">
        <v>7126763.2999999998</v>
      </c>
      <c r="ADL14" s="273">
        <v>33778422.890000001</v>
      </c>
      <c r="ADM14" s="273">
        <v>274035126.63999999</v>
      </c>
      <c r="ADN14" s="273">
        <v>27836050.189999998</v>
      </c>
      <c r="ADO14" s="273">
        <v>27672181.57</v>
      </c>
      <c r="ADP14" s="273">
        <v>59266355.869999997</v>
      </c>
      <c r="ADQ14" s="273">
        <v>6730676.1099999994</v>
      </c>
      <c r="ADR14" s="273">
        <v>6556626.6500000004</v>
      </c>
      <c r="ADS14" s="273">
        <v>6173436.7200000007</v>
      </c>
      <c r="ADT14" s="273">
        <v>7365689.96</v>
      </c>
      <c r="ADU14" s="273">
        <v>537145402.63</v>
      </c>
      <c r="ADV14" s="273">
        <v>27958818.379999999</v>
      </c>
      <c r="ADW14" s="273">
        <v>21738196.640000001</v>
      </c>
      <c r="ADX14" s="273">
        <v>6179885.6399999997</v>
      </c>
      <c r="ADY14" s="273">
        <v>9070031.9299999997</v>
      </c>
      <c r="ADZ14" s="273">
        <v>10853495.68</v>
      </c>
      <c r="AEA14" s="273">
        <v>7365424.9199999999</v>
      </c>
      <c r="AEB14" s="273">
        <v>17241236.770000003</v>
      </c>
      <c r="AEC14" s="273">
        <v>5121219.4399999995</v>
      </c>
      <c r="AED14" s="273">
        <v>5702200.4200000009</v>
      </c>
      <c r="AEE14" s="273">
        <v>8212286.5700000003</v>
      </c>
      <c r="AEF14" s="273">
        <v>11797587.32</v>
      </c>
      <c r="AEG14" s="273">
        <v>6643164.0800000001</v>
      </c>
      <c r="AEH14" s="273">
        <v>5900488.1699999999</v>
      </c>
      <c r="AEI14" s="273">
        <v>7162293.8200000003</v>
      </c>
      <c r="AEJ14" s="273">
        <v>9954035.8499999996</v>
      </c>
      <c r="AEK14" s="273">
        <v>6233643.3100000005</v>
      </c>
      <c r="AEL14" s="273">
        <v>19281462.41</v>
      </c>
      <c r="AEM14" s="273">
        <v>3662072.99</v>
      </c>
      <c r="AEN14" s="273">
        <v>8739466.4299999997</v>
      </c>
      <c r="AEO14" s="273">
        <v>169211474.88</v>
      </c>
      <c r="AEP14" s="273">
        <v>11160572.27</v>
      </c>
      <c r="AEQ14" s="273">
        <v>14457897.32</v>
      </c>
      <c r="AER14" s="273">
        <v>7971044.8499999996</v>
      </c>
      <c r="AES14" s="273">
        <v>6658522.1400000006</v>
      </c>
      <c r="AET14" s="273">
        <v>18439601.960000001</v>
      </c>
      <c r="AEU14" s="273">
        <v>3882904.24</v>
      </c>
      <c r="AEV14" s="273">
        <v>8580528.0199999996</v>
      </c>
      <c r="AEW14" s="273">
        <v>6251083.8399999999</v>
      </c>
      <c r="AEX14" s="273">
        <v>3819695.5599999996</v>
      </c>
      <c r="AEY14" s="273">
        <v>122248707.53</v>
      </c>
      <c r="AEZ14" s="273">
        <v>79639121.429999992</v>
      </c>
      <c r="AFA14" s="273">
        <v>56458521.780000001</v>
      </c>
      <c r="AFB14" s="273">
        <v>9898540.6400000006</v>
      </c>
      <c r="AFC14" s="273">
        <v>18022237.469999999</v>
      </c>
      <c r="AFD14" s="273">
        <v>11502941.6</v>
      </c>
      <c r="AFE14" s="273">
        <v>8040811.8800000008</v>
      </c>
      <c r="AFF14" s="273">
        <v>10286746.35</v>
      </c>
      <c r="AFG14" s="273">
        <v>8690810.2400000002</v>
      </c>
      <c r="AFH14" s="273">
        <v>9687232.4499999993</v>
      </c>
      <c r="AFI14" s="273">
        <v>11317428.469999999</v>
      </c>
      <c r="AFJ14" s="273">
        <v>8610372.2300000004</v>
      </c>
      <c r="AFK14" s="273">
        <v>86120791.609999999</v>
      </c>
      <c r="AFL14" s="273">
        <v>79083235.029999986</v>
      </c>
      <c r="AFM14" s="273">
        <v>20876471.969999999</v>
      </c>
      <c r="AFN14" s="273">
        <v>14530763.49</v>
      </c>
      <c r="AFO14" s="273">
        <v>12407812.15</v>
      </c>
      <c r="AFP14" s="273">
        <v>11422270.83</v>
      </c>
      <c r="AFQ14" s="273">
        <v>8773510.7200000007</v>
      </c>
      <c r="AFR14" s="273">
        <v>6960163.7300000004</v>
      </c>
      <c r="AFS14" s="273">
        <v>18696630.93</v>
      </c>
      <c r="AFT14" s="273">
        <v>27030256.240000002</v>
      </c>
      <c r="AFU14" s="273">
        <v>6597248.5700000003</v>
      </c>
      <c r="AFV14" s="273">
        <v>16242738.09</v>
      </c>
      <c r="AFW14" s="273">
        <v>8971487.3499999996</v>
      </c>
      <c r="AFX14" s="273">
        <v>65988401.06000001</v>
      </c>
      <c r="AFY14" s="273">
        <v>11788735</v>
      </c>
      <c r="AFZ14" s="273">
        <v>14601488.76</v>
      </c>
      <c r="AGA14" s="273">
        <v>5430553.0199999996</v>
      </c>
      <c r="AGB14" s="273">
        <v>18858537.219999999</v>
      </c>
      <c r="AGC14" s="273">
        <v>7029393.6600000001</v>
      </c>
      <c r="AGD14" s="273">
        <v>5430728.1400000006</v>
      </c>
      <c r="AGE14" s="273">
        <v>5895003.9699999997</v>
      </c>
      <c r="AGF14" s="273">
        <v>4445172.72</v>
      </c>
      <c r="AGG14" s="273">
        <v>5876504.5700000003</v>
      </c>
      <c r="AGH14" s="273">
        <v>4847811.96</v>
      </c>
      <c r="AGI14" s="273">
        <v>267697832.01000002</v>
      </c>
      <c r="AGJ14" s="273">
        <v>24509890.219999999</v>
      </c>
      <c r="AGK14" s="273">
        <v>24474046.789999999</v>
      </c>
      <c r="AGL14" s="273">
        <v>11514929.530000001</v>
      </c>
      <c r="AGM14" s="273">
        <v>29344845.450000003</v>
      </c>
      <c r="AGN14" s="273">
        <v>48799391.799999997</v>
      </c>
      <c r="AGO14" s="273">
        <v>9528160.6699999999</v>
      </c>
      <c r="AGP14" s="273">
        <v>9340557.4299999997</v>
      </c>
      <c r="AGQ14" s="273">
        <v>195815543.50999999</v>
      </c>
      <c r="AGR14" s="273">
        <v>129585437.40000001</v>
      </c>
      <c r="AGS14" s="273">
        <v>11334840.34</v>
      </c>
      <c r="AGT14" s="273">
        <v>25048687.170000002</v>
      </c>
      <c r="AGU14" s="273">
        <v>33599427.890000001</v>
      </c>
      <c r="AGV14" s="273">
        <v>19387084.449999999</v>
      </c>
      <c r="AGW14" s="273">
        <v>13975131.989999998</v>
      </c>
      <c r="AGX14" s="273">
        <v>25471310.199999999</v>
      </c>
      <c r="AGY14" s="273">
        <v>5302945.5299999993</v>
      </c>
      <c r="AGZ14" s="273">
        <v>13159121.09</v>
      </c>
      <c r="AHA14" s="273">
        <v>23487176.66</v>
      </c>
      <c r="AHB14" s="273">
        <v>15235153.559999999</v>
      </c>
      <c r="AHC14" s="273">
        <v>9989871.2499999981</v>
      </c>
      <c r="AHD14" s="273">
        <v>9262370.4700000007</v>
      </c>
      <c r="AHE14" s="273">
        <v>9123877.4100000001</v>
      </c>
      <c r="AHF14" s="273">
        <v>9258654.3399999999</v>
      </c>
      <c r="AHG14" s="273">
        <v>6424429.8399999999</v>
      </c>
      <c r="AHH14" s="273">
        <v>42908250.870000005</v>
      </c>
      <c r="AHI14" s="273">
        <v>5927944.2199999997</v>
      </c>
      <c r="AHJ14" s="273">
        <v>8236098.8300000001</v>
      </c>
      <c r="AHK14" s="273">
        <v>6515206.7599999998</v>
      </c>
      <c r="AHL14" s="273">
        <v>20214468.57</v>
      </c>
      <c r="AHM14" s="273">
        <v>10070905.110000001</v>
      </c>
      <c r="AHN14" s="273">
        <v>3240134.6799999997</v>
      </c>
      <c r="AHO14" s="273">
        <f t="shared" si="0"/>
        <v>22058903518.622803</v>
      </c>
      <c r="AHQ14" s="607">
        <v>12</v>
      </c>
      <c r="AHR14" s="271" t="s">
        <v>16</v>
      </c>
      <c r="AHS14" s="271" t="b">
        <f t="shared" si="1"/>
        <v>1</v>
      </c>
    </row>
    <row r="15" spans="1:903" ht="23.4" customHeight="1" x14ac:dyDescent="1.1000000000000001">
      <c r="A15" s="270" t="s">
        <v>1140</v>
      </c>
      <c r="B15" s="271" t="s">
        <v>1143</v>
      </c>
      <c r="C15" s="273">
        <v>1078991256.5</v>
      </c>
      <c r="D15" s="273">
        <v>38920</v>
      </c>
      <c r="E15" s="273">
        <v>0</v>
      </c>
      <c r="F15" s="273">
        <v>0</v>
      </c>
      <c r="G15" s="273">
        <v>0</v>
      </c>
      <c r="H15" s="273">
        <v>0</v>
      </c>
      <c r="I15" s="273">
        <v>0</v>
      </c>
      <c r="J15" s="273">
        <v>305770</v>
      </c>
      <c r="K15" s="273">
        <v>0</v>
      </c>
      <c r="L15" s="273">
        <v>0</v>
      </c>
      <c r="M15" s="273">
        <v>0</v>
      </c>
      <c r="N15" s="273">
        <v>0</v>
      </c>
      <c r="O15" s="273">
        <v>0</v>
      </c>
      <c r="P15" s="273">
        <v>0</v>
      </c>
      <c r="Q15" s="273">
        <v>0</v>
      </c>
      <c r="R15" s="273">
        <v>0</v>
      </c>
      <c r="S15" s="273">
        <v>0</v>
      </c>
      <c r="T15" s="273">
        <v>0</v>
      </c>
      <c r="U15" s="273">
        <v>0</v>
      </c>
      <c r="V15" s="273">
        <v>0</v>
      </c>
      <c r="W15" s="273">
        <v>0</v>
      </c>
      <c r="X15" s="273">
        <v>0</v>
      </c>
      <c r="Y15" s="273">
        <v>0</v>
      </c>
      <c r="Z15" s="273">
        <v>0</v>
      </c>
      <c r="AA15" s="273">
        <v>3246864657.7799997</v>
      </c>
      <c r="AB15" s="273">
        <v>0</v>
      </c>
      <c r="AC15" s="273">
        <v>0</v>
      </c>
      <c r="AD15" s="273">
        <v>0</v>
      </c>
      <c r="AE15" s="273">
        <v>0</v>
      </c>
      <c r="AF15" s="273">
        <v>0</v>
      </c>
      <c r="AG15" s="273">
        <v>0</v>
      </c>
      <c r="AH15" s="273">
        <v>0</v>
      </c>
      <c r="AI15" s="273">
        <v>0</v>
      </c>
      <c r="AJ15" s="273">
        <v>0</v>
      </c>
      <c r="AK15" s="273">
        <v>0</v>
      </c>
      <c r="AL15" s="273">
        <v>0</v>
      </c>
      <c r="AM15" s="273">
        <v>35840</v>
      </c>
      <c r="AN15" s="273">
        <v>0</v>
      </c>
      <c r="AO15" s="273">
        <v>0</v>
      </c>
      <c r="AP15" s="273">
        <v>0</v>
      </c>
      <c r="AQ15" s="273">
        <v>0</v>
      </c>
      <c r="AR15" s="273">
        <v>0</v>
      </c>
      <c r="AS15" s="273">
        <v>1178636732.96</v>
      </c>
      <c r="AT15" s="273">
        <v>0</v>
      </c>
      <c r="AU15" s="273">
        <v>0</v>
      </c>
      <c r="AV15" s="273">
        <v>0</v>
      </c>
      <c r="AW15" s="273">
        <v>0</v>
      </c>
      <c r="AX15" s="273">
        <v>0</v>
      </c>
      <c r="AY15" s="273">
        <v>0</v>
      </c>
      <c r="AZ15" s="273">
        <v>0</v>
      </c>
      <c r="BA15" s="273">
        <v>0</v>
      </c>
      <c r="BB15" s="273">
        <v>0</v>
      </c>
      <c r="BC15" s="273">
        <v>0</v>
      </c>
      <c r="BD15" s="273">
        <v>0</v>
      </c>
      <c r="BE15" s="273">
        <v>0</v>
      </c>
      <c r="BF15" s="273">
        <v>0</v>
      </c>
      <c r="BG15" s="273">
        <v>0</v>
      </c>
      <c r="BH15" s="273">
        <v>0</v>
      </c>
      <c r="BI15" s="273">
        <v>0</v>
      </c>
      <c r="BJ15" s="273">
        <v>0</v>
      </c>
      <c r="BK15" s="273">
        <v>0</v>
      </c>
      <c r="BL15" s="273">
        <v>0</v>
      </c>
      <c r="BM15" s="273">
        <v>0</v>
      </c>
      <c r="BN15" s="273">
        <v>0</v>
      </c>
      <c r="BO15" s="273">
        <v>0</v>
      </c>
      <c r="BP15" s="273">
        <v>0</v>
      </c>
      <c r="BQ15" s="273">
        <v>0</v>
      </c>
      <c r="BR15" s="273">
        <v>0</v>
      </c>
      <c r="BS15" s="273">
        <v>0</v>
      </c>
      <c r="BT15" s="273">
        <v>0</v>
      </c>
      <c r="BU15" s="273">
        <v>0</v>
      </c>
      <c r="BV15" s="273">
        <v>0</v>
      </c>
      <c r="BW15" s="273">
        <v>118920898.83000001</v>
      </c>
      <c r="BX15" s="273">
        <v>401312330.94999999</v>
      </c>
      <c r="BY15" s="273">
        <v>0</v>
      </c>
      <c r="BZ15" s="273">
        <v>0</v>
      </c>
      <c r="CA15" s="273">
        <v>0</v>
      </c>
      <c r="CB15" s="273">
        <v>0</v>
      </c>
      <c r="CC15" s="273">
        <v>0</v>
      </c>
      <c r="CD15" s="273">
        <v>0</v>
      </c>
      <c r="CE15" s="273">
        <v>0</v>
      </c>
      <c r="CF15" s="273">
        <v>1185593706.0799999</v>
      </c>
      <c r="CG15" s="273">
        <v>0</v>
      </c>
      <c r="CH15" s="273">
        <v>0</v>
      </c>
      <c r="CI15" s="273">
        <v>0</v>
      </c>
      <c r="CJ15" s="273">
        <v>0</v>
      </c>
      <c r="CK15" s="273">
        <v>0</v>
      </c>
      <c r="CL15" s="273">
        <v>0</v>
      </c>
      <c r="CM15" s="273">
        <v>0</v>
      </c>
      <c r="CN15" s="273">
        <v>0</v>
      </c>
      <c r="CO15" s="273">
        <v>0</v>
      </c>
      <c r="CP15" s="273">
        <v>0</v>
      </c>
      <c r="CQ15" s="273">
        <v>0</v>
      </c>
      <c r="CR15" s="273">
        <v>0</v>
      </c>
      <c r="CS15" s="273">
        <v>95930.25</v>
      </c>
      <c r="CT15" s="273">
        <v>0</v>
      </c>
      <c r="CU15" s="273">
        <v>0</v>
      </c>
      <c r="CV15" s="273">
        <v>0</v>
      </c>
      <c r="CW15" s="273">
        <v>0</v>
      </c>
      <c r="CX15" s="273">
        <v>0</v>
      </c>
      <c r="CY15" s="273">
        <v>0</v>
      </c>
      <c r="CZ15" s="273">
        <v>0</v>
      </c>
      <c r="DA15" s="273">
        <v>0</v>
      </c>
      <c r="DB15" s="273">
        <v>354865</v>
      </c>
      <c r="DC15" s="273">
        <v>0</v>
      </c>
      <c r="DD15" s="273">
        <v>0</v>
      </c>
      <c r="DE15" s="273">
        <v>0</v>
      </c>
      <c r="DF15" s="273">
        <v>0</v>
      </c>
      <c r="DG15" s="273">
        <v>0</v>
      </c>
      <c r="DH15" s="273">
        <v>0</v>
      </c>
      <c r="DI15" s="273">
        <v>0</v>
      </c>
      <c r="DJ15" s="273">
        <v>0</v>
      </c>
      <c r="DK15" s="273">
        <v>0</v>
      </c>
      <c r="DL15" s="273">
        <v>77197614.99000001</v>
      </c>
      <c r="DM15" s="273">
        <v>24531325.52</v>
      </c>
      <c r="DN15" s="273">
        <v>0</v>
      </c>
      <c r="DO15" s="273">
        <v>0</v>
      </c>
      <c r="DP15" s="273">
        <v>0</v>
      </c>
      <c r="DQ15" s="273">
        <v>0</v>
      </c>
      <c r="DR15" s="273">
        <v>0</v>
      </c>
      <c r="DS15" s="273">
        <v>0</v>
      </c>
      <c r="DT15" s="273">
        <v>0</v>
      </c>
      <c r="DU15" s="273">
        <v>415969170.25999999</v>
      </c>
      <c r="DV15" s="273">
        <v>0</v>
      </c>
      <c r="DW15" s="273">
        <v>0</v>
      </c>
      <c r="DX15" s="273">
        <v>0</v>
      </c>
      <c r="DY15" s="273">
        <v>0</v>
      </c>
      <c r="DZ15" s="273">
        <v>0</v>
      </c>
      <c r="EA15" s="273">
        <v>0</v>
      </c>
      <c r="EB15" s="273">
        <v>0</v>
      </c>
      <c r="EC15" s="273">
        <v>0</v>
      </c>
      <c r="ED15" s="273">
        <v>78686192.670000002</v>
      </c>
      <c r="EE15" s="273">
        <v>168572718.42000002</v>
      </c>
      <c r="EF15" s="273">
        <v>0</v>
      </c>
      <c r="EG15" s="273">
        <v>0</v>
      </c>
      <c r="EH15" s="273">
        <v>0</v>
      </c>
      <c r="EI15" s="273">
        <v>0</v>
      </c>
      <c r="EJ15" s="273">
        <v>0</v>
      </c>
      <c r="EK15" s="273">
        <v>0</v>
      </c>
      <c r="EL15" s="273">
        <v>0</v>
      </c>
      <c r="EM15" s="273">
        <v>669056057.41999996</v>
      </c>
      <c r="EN15" s="273">
        <v>0</v>
      </c>
      <c r="EO15" s="273">
        <v>0</v>
      </c>
      <c r="EP15" s="273">
        <v>0</v>
      </c>
      <c r="EQ15" s="273">
        <v>0</v>
      </c>
      <c r="ER15" s="273">
        <v>0</v>
      </c>
      <c r="ES15" s="273">
        <v>0</v>
      </c>
      <c r="ET15" s="273">
        <v>0</v>
      </c>
      <c r="EU15" s="273">
        <v>0</v>
      </c>
      <c r="EV15" s="273">
        <v>0</v>
      </c>
      <c r="EW15" s="273">
        <v>0</v>
      </c>
      <c r="EX15" s="273">
        <v>0</v>
      </c>
      <c r="EY15" s="273">
        <v>0</v>
      </c>
      <c r="EZ15" s="273">
        <v>0</v>
      </c>
      <c r="FA15" s="273">
        <v>0</v>
      </c>
      <c r="FB15" s="273">
        <v>0</v>
      </c>
      <c r="FC15" s="273">
        <v>0</v>
      </c>
      <c r="FD15" s="273">
        <v>0</v>
      </c>
      <c r="FE15" s="273">
        <v>0</v>
      </c>
      <c r="FF15" s="273">
        <v>0</v>
      </c>
      <c r="FG15" s="273">
        <v>0</v>
      </c>
      <c r="FH15" s="273">
        <v>257214776.77000001</v>
      </c>
      <c r="FI15" s="273">
        <v>0</v>
      </c>
      <c r="FJ15" s="273">
        <v>0</v>
      </c>
      <c r="FK15" s="273">
        <v>0</v>
      </c>
      <c r="FL15" s="273">
        <v>0</v>
      </c>
      <c r="FM15" s="273">
        <v>0</v>
      </c>
      <c r="FN15" s="273">
        <v>0</v>
      </c>
      <c r="FO15" s="273">
        <v>0</v>
      </c>
      <c r="FP15" s="273">
        <v>0</v>
      </c>
      <c r="FQ15" s="273">
        <v>0</v>
      </c>
      <c r="FR15" s="273">
        <v>0</v>
      </c>
      <c r="FS15" s="273">
        <v>0</v>
      </c>
      <c r="FT15" s="273">
        <v>0</v>
      </c>
      <c r="FU15" s="273">
        <v>0</v>
      </c>
      <c r="FV15" s="273">
        <v>0</v>
      </c>
      <c r="FW15" s="273">
        <v>0</v>
      </c>
      <c r="FX15" s="273">
        <v>0</v>
      </c>
      <c r="FY15" s="273">
        <v>0</v>
      </c>
      <c r="FZ15" s="273">
        <v>0</v>
      </c>
      <c r="GA15" s="273">
        <v>0</v>
      </c>
      <c r="GB15" s="273">
        <v>0</v>
      </c>
      <c r="GC15" s="273">
        <v>0</v>
      </c>
      <c r="GD15" s="273">
        <v>13671000</v>
      </c>
      <c r="GE15" s="273">
        <v>0</v>
      </c>
      <c r="GF15" s="273">
        <v>0</v>
      </c>
      <c r="GG15" s="273">
        <v>0</v>
      </c>
      <c r="GH15" s="273">
        <v>0</v>
      </c>
      <c r="GI15" s="273">
        <v>101070.04</v>
      </c>
      <c r="GJ15" s="273">
        <v>0</v>
      </c>
      <c r="GK15" s="273">
        <v>0</v>
      </c>
      <c r="GL15" s="273">
        <v>0</v>
      </c>
      <c r="GM15" s="273">
        <v>0</v>
      </c>
      <c r="GN15" s="273">
        <v>76940</v>
      </c>
      <c r="GO15" s="273">
        <v>72132.72</v>
      </c>
      <c r="GP15" s="273">
        <v>0</v>
      </c>
      <c r="GQ15" s="273">
        <v>0</v>
      </c>
      <c r="GR15" s="273">
        <v>0</v>
      </c>
      <c r="GS15" s="273">
        <v>0</v>
      </c>
      <c r="GT15" s="273">
        <v>0</v>
      </c>
      <c r="GU15" s="273">
        <v>0</v>
      </c>
      <c r="GV15" s="273">
        <v>0</v>
      </c>
      <c r="GW15" s="273">
        <v>0</v>
      </c>
      <c r="GX15" s="273">
        <v>0</v>
      </c>
      <c r="GY15" s="273">
        <v>0</v>
      </c>
      <c r="GZ15" s="273">
        <v>0</v>
      </c>
      <c r="HA15" s="273">
        <v>0</v>
      </c>
      <c r="HB15" s="273">
        <v>0</v>
      </c>
      <c r="HC15" s="273">
        <v>0</v>
      </c>
      <c r="HD15" s="273">
        <v>0</v>
      </c>
      <c r="HE15" s="273">
        <v>0</v>
      </c>
      <c r="HF15" s="273">
        <v>0</v>
      </c>
      <c r="HG15" s="273">
        <v>0</v>
      </c>
      <c r="HH15" s="273">
        <v>0</v>
      </c>
      <c r="HI15" s="273">
        <v>2013455.31</v>
      </c>
      <c r="HJ15" s="273">
        <v>0</v>
      </c>
      <c r="HK15" s="273">
        <v>0</v>
      </c>
      <c r="HL15" s="273">
        <v>0</v>
      </c>
      <c r="HM15" s="273">
        <v>0</v>
      </c>
      <c r="HN15" s="273">
        <v>0</v>
      </c>
      <c r="HO15" s="273">
        <v>0</v>
      </c>
      <c r="HP15" s="273">
        <v>0</v>
      </c>
      <c r="HQ15" s="273">
        <v>0</v>
      </c>
      <c r="HR15" s="273">
        <v>0</v>
      </c>
      <c r="HS15" s="273">
        <v>0</v>
      </c>
      <c r="HT15" s="273">
        <v>0</v>
      </c>
      <c r="HU15" s="273">
        <v>0</v>
      </c>
      <c r="HV15" s="273">
        <v>0</v>
      </c>
      <c r="HW15" s="273">
        <v>0</v>
      </c>
      <c r="HX15" s="273">
        <v>0</v>
      </c>
      <c r="HY15" s="273">
        <v>0</v>
      </c>
      <c r="HZ15" s="273">
        <v>0</v>
      </c>
      <c r="IA15" s="273">
        <v>0</v>
      </c>
      <c r="IB15" s="273">
        <v>0</v>
      </c>
      <c r="IC15" s="273">
        <v>0</v>
      </c>
      <c r="ID15" s="273">
        <v>0</v>
      </c>
      <c r="IE15" s="273">
        <v>0</v>
      </c>
      <c r="IF15" s="273">
        <v>0</v>
      </c>
      <c r="IG15" s="273">
        <v>0</v>
      </c>
      <c r="IH15" s="273">
        <v>158621606.24000001</v>
      </c>
      <c r="II15" s="273">
        <v>0</v>
      </c>
      <c r="IJ15" s="273">
        <v>0</v>
      </c>
      <c r="IK15" s="273">
        <v>0</v>
      </c>
      <c r="IL15" s="273">
        <v>0</v>
      </c>
      <c r="IM15" s="273">
        <v>0</v>
      </c>
      <c r="IN15" s="273">
        <v>0</v>
      </c>
      <c r="IO15" s="273">
        <v>0</v>
      </c>
      <c r="IP15" s="273">
        <v>0</v>
      </c>
      <c r="IQ15" s="273">
        <v>0</v>
      </c>
      <c r="IR15" s="273">
        <v>84300</v>
      </c>
      <c r="IS15" s="273">
        <v>38700</v>
      </c>
      <c r="IT15" s="273">
        <v>0</v>
      </c>
      <c r="IU15" s="273">
        <v>0</v>
      </c>
      <c r="IV15" s="273">
        <v>0</v>
      </c>
      <c r="IW15" s="273">
        <v>0</v>
      </c>
      <c r="IX15" s="273">
        <v>0</v>
      </c>
      <c r="IY15" s="273">
        <v>0</v>
      </c>
      <c r="IZ15" s="273">
        <v>0</v>
      </c>
      <c r="JA15" s="273">
        <v>0</v>
      </c>
      <c r="JB15" s="273">
        <v>0</v>
      </c>
      <c r="JC15" s="273">
        <v>0</v>
      </c>
      <c r="JD15" s="273">
        <v>415907153.96000004</v>
      </c>
      <c r="JE15" s="273">
        <v>0</v>
      </c>
      <c r="JF15" s="273">
        <v>0</v>
      </c>
      <c r="JG15" s="273">
        <v>0</v>
      </c>
      <c r="JH15" s="273">
        <v>0</v>
      </c>
      <c r="JI15" s="273">
        <v>0</v>
      </c>
      <c r="JJ15" s="273">
        <v>27123392.530000001</v>
      </c>
      <c r="JK15" s="273">
        <v>0</v>
      </c>
      <c r="JL15" s="273">
        <v>0</v>
      </c>
      <c r="JM15" s="273">
        <v>0</v>
      </c>
      <c r="JN15" s="273">
        <v>0</v>
      </c>
      <c r="JO15" s="273">
        <v>0</v>
      </c>
      <c r="JP15" s="273">
        <v>0</v>
      </c>
      <c r="JQ15" s="273">
        <v>0</v>
      </c>
      <c r="JR15" s="273">
        <v>0</v>
      </c>
      <c r="JS15" s="273">
        <v>0</v>
      </c>
      <c r="JT15" s="273">
        <v>0</v>
      </c>
      <c r="JU15" s="273">
        <v>0</v>
      </c>
      <c r="JV15" s="273">
        <v>0</v>
      </c>
      <c r="JW15" s="273">
        <v>0</v>
      </c>
      <c r="JX15" s="273">
        <v>0</v>
      </c>
      <c r="JY15" s="273">
        <v>227541781.52000001</v>
      </c>
      <c r="JZ15" s="273">
        <v>0</v>
      </c>
      <c r="KA15" s="273">
        <v>0</v>
      </c>
      <c r="KB15" s="273">
        <v>0</v>
      </c>
      <c r="KC15" s="273">
        <v>0</v>
      </c>
      <c r="KD15" s="273">
        <v>0</v>
      </c>
      <c r="KE15" s="273">
        <v>0</v>
      </c>
      <c r="KF15" s="273">
        <v>0</v>
      </c>
      <c r="KG15" s="273">
        <v>0</v>
      </c>
      <c r="KH15" s="273">
        <v>0</v>
      </c>
      <c r="KI15" s="273">
        <v>0</v>
      </c>
      <c r="KJ15" s="273">
        <v>0</v>
      </c>
      <c r="KK15" s="273">
        <v>0</v>
      </c>
      <c r="KL15" s="273">
        <v>6704.02</v>
      </c>
      <c r="KM15" s="273">
        <v>0</v>
      </c>
      <c r="KN15" s="273">
        <v>0</v>
      </c>
      <c r="KO15" s="273">
        <v>70000</v>
      </c>
      <c r="KP15" s="273">
        <v>0</v>
      </c>
      <c r="KQ15" s="273">
        <v>0</v>
      </c>
      <c r="KR15" s="273">
        <v>0</v>
      </c>
      <c r="KS15" s="273">
        <v>0</v>
      </c>
      <c r="KT15" s="273">
        <v>0</v>
      </c>
      <c r="KU15" s="273">
        <v>0</v>
      </c>
      <c r="KV15" s="273">
        <v>0</v>
      </c>
      <c r="KW15" s="273">
        <v>106727212.23</v>
      </c>
      <c r="KX15" s="273">
        <v>0</v>
      </c>
      <c r="KY15" s="273">
        <v>0</v>
      </c>
      <c r="KZ15" s="273">
        <v>0</v>
      </c>
      <c r="LA15" s="273">
        <v>0</v>
      </c>
      <c r="LB15" s="273">
        <v>0</v>
      </c>
      <c r="LC15" s="273">
        <v>0</v>
      </c>
      <c r="LD15" s="273">
        <v>0</v>
      </c>
      <c r="LE15" s="273">
        <v>4608775.76</v>
      </c>
      <c r="LF15" s="273">
        <v>136254.45000000001</v>
      </c>
      <c r="LG15" s="273">
        <v>74453.350000000006</v>
      </c>
      <c r="LH15" s="273">
        <v>0</v>
      </c>
      <c r="LI15" s="273">
        <v>0</v>
      </c>
      <c r="LJ15" s="273">
        <v>0</v>
      </c>
      <c r="LK15" s="273">
        <v>215160</v>
      </c>
      <c r="LL15" s="273">
        <v>0</v>
      </c>
      <c r="LM15" s="273">
        <v>0</v>
      </c>
      <c r="LN15" s="273">
        <v>0</v>
      </c>
      <c r="LO15" s="273">
        <v>0</v>
      </c>
      <c r="LP15" s="273">
        <v>0</v>
      </c>
      <c r="LQ15" s="273">
        <v>0</v>
      </c>
      <c r="LR15" s="273">
        <v>0</v>
      </c>
      <c r="LS15" s="273">
        <v>112752.25</v>
      </c>
      <c r="LT15" s="273">
        <v>38289598.259999998</v>
      </c>
      <c r="LU15" s="273">
        <v>0</v>
      </c>
      <c r="LV15" s="273">
        <v>0</v>
      </c>
      <c r="LW15" s="273">
        <v>0</v>
      </c>
      <c r="LX15" s="273">
        <v>0</v>
      </c>
      <c r="LY15" s="273">
        <v>0</v>
      </c>
      <c r="LZ15" s="273">
        <v>0</v>
      </c>
      <c r="MA15" s="273">
        <v>0</v>
      </c>
      <c r="MB15" s="273">
        <v>0</v>
      </c>
      <c r="MC15" s="273">
        <v>0</v>
      </c>
      <c r="MD15" s="273">
        <v>0</v>
      </c>
      <c r="ME15" s="273">
        <v>206669860.06</v>
      </c>
      <c r="MF15" s="273">
        <v>0</v>
      </c>
      <c r="MG15" s="273">
        <v>0</v>
      </c>
      <c r="MH15" s="273">
        <v>0</v>
      </c>
      <c r="MI15" s="273">
        <v>0</v>
      </c>
      <c r="MJ15" s="273">
        <v>0</v>
      </c>
      <c r="MK15" s="273">
        <v>0</v>
      </c>
      <c r="ML15" s="273">
        <v>0</v>
      </c>
      <c r="MM15" s="273">
        <v>0</v>
      </c>
      <c r="MN15" s="273">
        <v>0</v>
      </c>
      <c r="MO15" s="273">
        <v>0</v>
      </c>
      <c r="MP15" s="273">
        <v>0</v>
      </c>
      <c r="MQ15" s="273">
        <v>582969070.44000006</v>
      </c>
      <c r="MR15" s="273">
        <v>0</v>
      </c>
      <c r="MS15" s="273">
        <v>0</v>
      </c>
      <c r="MT15" s="273">
        <v>0</v>
      </c>
      <c r="MU15" s="273">
        <v>0</v>
      </c>
      <c r="MV15" s="273">
        <v>0</v>
      </c>
      <c r="MW15" s="273">
        <v>0</v>
      </c>
      <c r="MX15" s="273">
        <v>0</v>
      </c>
      <c r="MY15" s="273">
        <v>0</v>
      </c>
      <c r="MZ15" s="273">
        <v>0</v>
      </c>
      <c r="NA15" s="273">
        <v>0</v>
      </c>
      <c r="NB15" s="273">
        <v>1035500417.72</v>
      </c>
      <c r="NC15" s="273">
        <v>0</v>
      </c>
      <c r="ND15" s="273">
        <v>0</v>
      </c>
      <c r="NE15" s="273">
        <v>0</v>
      </c>
      <c r="NF15" s="273">
        <v>0</v>
      </c>
      <c r="NG15" s="273">
        <v>0</v>
      </c>
      <c r="NH15" s="273">
        <v>0</v>
      </c>
      <c r="NI15" s="273">
        <v>0</v>
      </c>
      <c r="NJ15" s="273">
        <v>0</v>
      </c>
      <c r="NK15" s="273">
        <v>0</v>
      </c>
      <c r="NL15" s="273">
        <v>0</v>
      </c>
      <c r="NM15" s="273">
        <v>0</v>
      </c>
      <c r="NN15" s="273">
        <v>29161065.899999999</v>
      </c>
      <c r="NO15" s="273">
        <v>0</v>
      </c>
      <c r="NP15" s="273">
        <v>0</v>
      </c>
      <c r="NQ15" s="273">
        <v>0</v>
      </c>
      <c r="NR15" s="273">
        <v>0</v>
      </c>
      <c r="NS15" s="273">
        <v>0</v>
      </c>
      <c r="NT15" s="273">
        <v>0</v>
      </c>
      <c r="NU15" s="273">
        <v>936883588.26999998</v>
      </c>
      <c r="NV15" s="273">
        <v>0</v>
      </c>
      <c r="NW15" s="273">
        <v>0</v>
      </c>
      <c r="NX15" s="273">
        <v>0</v>
      </c>
      <c r="NY15" s="273">
        <v>0</v>
      </c>
      <c r="NZ15" s="273">
        <v>0</v>
      </c>
      <c r="OA15" s="273">
        <v>0</v>
      </c>
      <c r="OB15" s="273">
        <v>301</v>
      </c>
      <c r="OC15" s="273">
        <v>292800</v>
      </c>
      <c r="OD15" s="273">
        <v>0</v>
      </c>
      <c r="OE15" s="273">
        <v>701769.4</v>
      </c>
      <c r="OF15" s="273">
        <v>0</v>
      </c>
      <c r="OG15" s="273">
        <v>0</v>
      </c>
      <c r="OH15" s="273">
        <v>0</v>
      </c>
      <c r="OI15" s="273">
        <v>0</v>
      </c>
      <c r="OJ15" s="273">
        <v>0</v>
      </c>
      <c r="OK15" s="273">
        <v>0</v>
      </c>
      <c r="OL15" s="273">
        <v>0</v>
      </c>
      <c r="OM15" s="273">
        <v>0</v>
      </c>
      <c r="ON15" s="273">
        <v>0</v>
      </c>
      <c r="OO15" s="273">
        <v>0</v>
      </c>
      <c r="OP15" s="273">
        <v>0</v>
      </c>
      <c r="OQ15" s="273">
        <v>0</v>
      </c>
      <c r="OR15" s="273">
        <v>0</v>
      </c>
      <c r="OS15" s="273">
        <v>0</v>
      </c>
      <c r="OT15" s="273">
        <v>0</v>
      </c>
      <c r="OU15" s="273">
        <v>0</v>
      </c>
      <c r="OV15" s="273">
        <v>0</v>
      </c>
      <c r="OW15" s="273">
        <v>0</v>
      </c>
      <c r="OX15" s="273">
        <v>0</v>
      </c>
      <c r="OY15" s="273">
        <v>0</v>
      </c>
      <c r="OZ15" s="273">
        <v>29803000</v>
      </c>
      <c r="PA15" s="273">
        <v>0</v>
      </c>
      <c r="PB15" s="273">
        <v>0</v>
      </c>
      <c r="PC15" s="273">
        <v>0</v>
      </c>
      <c r="PD15" s="273">
        <v>0</v>
      </c>
      <c r="PE15" s="273">
        <v>0</v>
      </c>
      <c r="PF15" s="273">
        <v>0</v>
      </c>
      <c r="PG15" s="273">
        <v>0</v>
      </c>
      <c r="PH15" s="273">
        <v>0</v>
      </c>
      <c r="PI15" s="273">
        <v>0</v>
      </c>
      <c r="PJ15" s="273">
        <v>0</v>
      </c>
      <c r="PK15" s="273">
        <v>0</v>
      </c>
      <c r="PL15" s="273">
        <v>0</v>
      </c>
      <c r="PM15" s="273">
        <v>0</v>
      </c>
      <c r="PN15" s="273">
        <v>0</v>
      </c>
      <c r="PO15" s="273">
        <v>0</v>
      </c>
      <c r="PP15" s="273">
        <v>0</v>
      </c>
      <c r="PQ15" s="273">
        <v>0</v>
      </c>
      <c r="PR15" s="273">
        <v>0</v>
      </c>
      <c r="PS15" s="273">
        <v>0</v>
      </c>
      <c r="PT15" s="273">
        <v>0</v>
      </c>
      <c r="PU15" s="273">
        <v>0</v>
      </c>
      <c r="PV15" s="273">
        <v>0</v>
      </c>
      <c r="PW15" s="273">
        <v>0</v>
      </c>
      <c r="PX15" s="273">
        <v>0</v>
      </c>
      <c r="PY15" s="273">
        <v>0</v>
      </c>
      <c r="PZ15" s="273">
        <v>0</v>
      </c>
      <c r="QA15" s="273">
        <v>0</v>
      </c>
      <c r="QB15" s="273">
        <v>0</v>
      </c>
      <c r="QC15" s="273">
        <v>0</v>
      </c>
      <c r="QD15" s="273">
        <v>0</v>
      </c>
      <c r="QE15" s="273">
        <v>0</v>
      </c>
      <c r="QF15" s="273">
        <v>0</v>
      </c>
      <c r="QG15" s="273">
        <v>0</v>
      </c>
      <c r="QH15" s="273">
        <v>0</v>
      </c>
      <c r="QI15" s="273">
        <v>0</v>
      </c>
      <c r="QJ15" s="273">
        <v>0</v>
      </c>
      <c r="QK15" s="273">
        <v>0</v>
      </c>
      <c r="QL15" s="273">
        <v>703155</v>
      </c>
      <c r="QM15" s="273">
        <v>0</v>
      </c>
      <c r="QN15" s="273">
        <v>0</v>
      </c>
      <c r="QO15" s="273">
        <v>0</v>
      </c>
      <c r="QP15" s="273">
        <v>0</v>
      </c>
      <c r="QQ15" s="273">
        <v>0</v>
      </c>
      <c r="QR15" s="273">
        <v>0</v>
      </c>
      <c r="QS15" s="273">
        <v>0</v>
      </c>
      <c r="QT15" s="273">
        <v>0</v>
      </c>
      <c r="QU15" s="273">
        <v>0</v>
      </c>
      <c r="QV15" s="273">
        <v>0</v>
      </c>
      <c r="QW15" s="273">
        <v>0</v>
      </c>
      <c r="QX15" s="273">
        <v>0</v>
      </c>
      <c r="QY15" s="273">
        <v>2700</v>
      </c>
      <c r="QZ15" s="273">
        <v>0</v>
      </c>
      <c r="RA15" s="273">
        <v>0</v>
      </c>
      <c r="RB15" s="273">
        <v>0</v>
      </c>
      <c r="RC15" s="273">
        <v>0</v>
      </c>
      <c r="RD15" s="273">
        <v>0</v>
      </c>
      <c r="RE15" s="273">
        <v>0</v>
      </c>
      <c r="RF15" s="273">
        <v>0</v>
      </c>
      <c r="RG15" s="273">
        <v>0</v>
      </c>
      <c r="RH15" s="273">
        <v>0</v>
      </c>
      <c r="RI15" s="273">
        <v>0</v>
      </c>
      <c r="RJ15" s="273">
        <v>0</v>
      </c>
      <c r="RK15" s="273">
        <v>0</v>
      </c>
      <c r="RL15" s="273">
        <v>0</v>
      </c>
      <c r="RM15" s="273">
        <v>0</v>
      </c>
      <c r="RN15" s="273">
        <v>0</v>
      </c>
      <c r="RO15" s="273">
        <v>0</v>
      </c>
      <c r="RP15" s="273">
        <v>0</v>
      </c>
      <c r="RQ15" s="273">
        <v>0</v>
      </c>
      <c r="RR15" s="273">
        <v>0</v>
      </c>
      <c r="RS15" s="273">
        <v>0</v>
      </c>
      <c r="RT15" s="273">
        <v>0</v>
      </c>
      <c r="RU15" s="273">
        <v>0</v>
      </c>
      <c r="RV15" s="273">
        <v>0</v>
      </c>
      <c r="RW15" s="273">
        <v>0</v>
      </c>
      <c r="RX15" s="273">
        <v>0</v>
      </c>
      <c r="RY15" s="273">
        <v>0</v>
      </c>
      <c r="RZ15" s="273">
        <v>0</v>
      </c>
      <c r="SA15" s="273">
        <v>0</v>
      </c>
      <c r="SB15" s="273">
        <v>0</v>
      </c>
      <c r="SC15" s="273">
        <v>0</v>
      </c>
      <c r="SD15" s="273">
        <v>0</v>
      </c>
      <c r="SE15" s="273">
        <v>0</v>
      </c>
      <c r="SF15" s="273">
        <v>0</v>
      </c>
      <c r="SG15" s="273">
        <v>0</v>
      </c>
      <c r="SH15" s="273">
        <v>0</v>
      </c>
      <c r="SI15" s="273">
        <v>0</v>
      </c>
      <c r="SJ15" s="273">
        <v>0</v>
      </c>
      <c r="SK15" s="273">
        <v>0</v>
      </c>
      <c r="SL15" s="273">
        <v>0</v>
      </c>
      <c r="SM15" s="273">
        <v>12898063.300000001</v>
      </c>
      <c r="SN15" s="273">
        <v>0</v>
      </c>
      <c r="SO15" s="273">
        <v>0</v>
      </c>
      <c r="SP15" s="273">
        <v>0</v>
      </c>
      <c r="SQ15" s="273">
        <v>0</v>
      </c>
      <c r="SR15" s="273">
        <v>0</v>
      </c>
      <c r="SS15" s="273">
        <v>0</v>
      </c>
      <c r="ST15" s="273">
        <v>0</v>
      </c>
      <c r="SU15" s="273">
        <v>0</v>
      </c>
      <c r="SV15" s="273">
        <v>0</v>
      </c>
      <c r="SW15" s="273">
        <v>0</v>
      </c>
      <c r="SX15" s="273">
        <v>0</v>
      </c>
      <c r="SY15" s="273">
        <v>0</v>
      </c>
      <c r="SZ15" s="273">
        <v>0</v>
      </c>
      <c r="TA15" s="273">
        <v>0</v>
      </c>
      <c r="TB15" s="273">
        <v>0</v>
      </c>
      <c r="TC15" s="273">
        <v>0</v>
      </c>
      <c r="TD15" s="273">
        <v>0</v>
      </c>
      <c r="TE15" s="273">
        <v>0</v>
      </c>
      <c r="TF15" s="273">
        <v>0</v>
      </c>
      <c r="TG15" s="273">
        <v>0</v>
      </c>
      <c r="TH15" s="273">
        <v>0</v>
      </c>
      <c r="TI15" s="273">
        <v>0</v>
      </c>
      <c r="TJ15" s="273">
        <v>0</v>
      </c>
      <c r="TK15" s="273">
        <v>0</v>
      </c>
      <c r="TL15" s="273">
        <v>0</v>
      </c>
      <c r="TM15" s="273">
        <v>0</v>
      </c>
      <c r="TN15" s="273">
        <v>0</v>
      </c>
      <c r="TO15" s="273">
        <v>0</v>
      </c>
      <c r="TP15" s="273">
        <v>0</v>
      </c>
      <c r="TQ15" s="273">
        <v>0</v>
      </c>
      <c r="TR15" s="273">
        <v>0</v>
      </c>
      <c r="TS15" s="273">
        <v>0</v>
      </c>
      <c r="TT15" s="273">
        <v>0</v>
      </c>
      <c r="TU15" s="273">
        <v>0</v>
      </c>
      <c r="TV15" s="273">
        <v>0</v>
      </c>
      <c r="TW15" s="273">
        <v>0</v>
      </c>
      <c r="TX15" s="273">
        <v>0</v>
      </c>
      <c r="TY15" s="273">
        <v>0</v>
      </c>
      <c r="TZ15" s="273">
        <v>0</v>
      </c>
      <c r="UA15" s="273">
        <v>0</v>
      </c>
      <c r="UB15" s="273">
        <v>0</v>
      </c>
      <c r="UC15" s="273">
        <v>0</v>
      </c>
      <c r="UD15" s="273">
        <v>0</v>
      </c>
      <c r="UE15" s="273">
        <v>0</v>
      </c>
      <c r="UF15" s="273">
        <v>0</v>
      </c>
      <c r="UG15" s="273">
        <v>0</v>
      </c>
      <c r="UH15" s="273">
        <v>10663.59</v>
      </c>
      <c r="UI15" s="273">
        <v>0</v>
      </c>
      <c r="UJ15" s="273">
        <v>0</v>
      </c>
      <c r="UK15" s="273">
        <v>0</v>
      </c>
      <c r="UL15" s="273">
        <v>0</v>
      </c>
      <c r="UM15" s="273">
        <v>0</v>
      </c>
      <c r="UN15" s="273">
        <v>11135598.710000001</v>
      </c>
      <c r="UO15" s="273">
        <v>0</v>
      </c>
      <c r="UP15" s="273">
        <v>0</v>
      </c>
      <c r="UQ15" s="273">
        <v>0</v>
      </c>
      <c r="UR15" s="273">
        <v>0</v>
      </c>
      <c r="US15" s="273">
        <v>0</v>
      </c>
      <c r="UT15" s="273">
        <v>0</v>
      </c>
      <c r="UU15" s="273">
        <v>0</v>
      </c>
      <c r="UV15" s="273">
        <v>0</v>
      </c>
      <c r="UW15" s="273">
        <v>0</v>
      </c>
      <c r="UX15" s="273">
        <v>0</v>
      </c>
      <c r="UY15" s="273">
        <v>0</v>
      </c>
      <c r="UZ15" s="273">
        <v>0</v>
      </c>
      <c r="VA15" s="273">
        <v>0</v>
      </c>
      <c r="VB15" s="273">
        <v>0</v>
      </c>
      <c r="VC15" s="273">
        <v>0</v>
      </c>
      <c r="VD15" s="273">
        <v>0</v>
      </c>
      <c r="VE15" s="273">
        <v>0</v>
      </c>
      <c r="VF15" s="273">
        <v>0</v>
      </c>
      <c r="VG15" s="273">
        <v>0</v>
      </c>
      <c r="VH15" s="273">
        <v>0</v>
      </c>
      <c r="VI15" s="273">
        <v>0</v>
      </c>
      <c r="VJ15" s="273">
        <v>18674000</v>
      </c>
      <c r="VK15" s="273">
        <v>0</v>
      </c>
      <c r="VL15" s="273">
        <v>0</v>
      </c>
      <c r="VM15" s="273">
        <v>0</v>
      </c>
      <c r="VN15" s="273">
        <v>0</v>
      </c>
      <c r="VO15" s="273">
        <v>0</v>
      </c>
      <c r="VP15" s="273">
        <v>0</v>
      </c>
      <c r="VQ15" s="273">
        <v>0</v>
      </c>
      <c r="VR15" s="273">
        <v>0</v>
      </c>
      <c r="VS15" s="273">
        <v>0</v>
      </c>
      <c r="VT15" s="273">
        <v>0</v>
      </c>
      <c r="VU15" s="273">
        <v>0</v>
      </c>
      <c r="VV15" s="273">
        <v>0</v>
      </c>
      <c r="VW15" s="273">
        <v>0</v>
      </c>
      <c r="VX15" s="273">
        <v>0</v>
      </c>
      <c r="VY15" s="273">
        <v>35930300</v>
      </c>
      <c r="VZ15" s="273">
        <v>0</v>
      </c>
      <c r="WA15" s="273">
        <v>0</v>
      </c>
      <c r="WB15" s="273">
        <v>0</v>
      </c>
      <c r="WC15" s="273">
        <v>0</v>
      </c>
      <c r="WD15" s="273">
        <v>0</v>
      </c>
      <c r="WE15" s="273">
        <v>0</v>
      </c>
      <c r="WF15" s="273">
        <v>0</v>
      </c>
      <c r="WG15" s="273">
        <v>0</v>
      </c>
      <c r="WH15" s="273">
        <v>0</v>
      </c>
      <c r="WI15" s="273">
        <v>0</v>
      </c>
      <c r="WJ15" s="273">
        <v>0</v>
      </c>
      <c r="WK15" s="273">
        <v>0</v>
      </c>
      <c r="WL15" s="273">
        <v>0</v>
      </c>
      <c r="WM15" s="273">
        <v>0</v>
      </c>
      <c r="WN15" s="273">
        <v>0</v>
      </c>
      <c r="WO15" s="273">
        <v>0</v>
      </c>
      <c r="WP15" s="273">
        <v>0</v>
      </c>
      <c r="WQ15" s="273">
        <v>0</v>
      </c>
      <c r="WR15" s="273">
        <v>0</v>
      </c>
      <c r="WS15" s="273">
        <v>0</v>
      </c>
      <c r="WT15" s="273">
        <v>0</v>
      </c>
      <c r="WU15" s="273">
        <v>0</v>
      </c>
      <c r="WV15" s="273">
        <v>0</v>
      </c>
      <c r="WW15" s="273">
        <v>0</v>
      </c>
      <c r="WX15" s="273">
        <v>0</v>
      </c>
      <c r="WY15" s="273">
        <v>0</v>
      </c>
      <c r="WZ15" s="273">
        <v>0</v>
      </c>
      <c r="XA15" s="273">
        <v>0</v>
      </c>
      <c r="XB15" s="273">
        <v>0</v>
      </c>
      <c r="XC15" s="273">
        <v>0</v>
      </c>
      <c r="XD15" s="273">
        <v>0</v>
      </c>
      <c r="XE15" s="273">
        <v>0</v>
      </c>
      <c r="XF15" s="273">
        <v>32489380.399999999</v>
      </c>
      <c r="XG15" s="273">
        <v>0</v>
      </c>
      <c r="XH15" s="273">
        <v>0</v>
      </c>
      <c r="XI15" s="273">
        <v>0</v>
      </c>
      <c r="XJ15" s="273">
        <v>0</v>
      </c>
      <c r="XK15" s="273">
        <v>0</v>
      </c>
      <c r="XL15" s="273">
        <v>0</v>
      </c>
      <c r="XM15" s="273">
        <v>0</v>
      </c>
      <c r="XN15" s="273">
        <v>0</v>
      </c>
      <c r="XO15" s="273">
        <v>0</v>
      </c>
      <c r="XP15" s="273">
        <v>0</v>
      </c>
      <c r="XQ15" s="273">
        <v>0</v>
      </c>
      <c r="XR15" s="273">
        <v>0</v>
      </c>
      <c r="XS15" s="273">
        <v>0</v>
      </c>
      <c r="XT15" s="273">
        <v>0</v>
      </c>
      <c r="XU15" s="273">
        <v>0</v>
      </c>
      <c r="XV15" s="273">
        <v>0</v>
      </c>
      <c r="XW15" s="273">
        <v>0</v>
      </c>
      <c r="XX15" s="273">
        <v>0</v>
      </c>
      <c r="XY15" s="273">
        <v>0</v>
      </c>
      <c r="XZ15" s="273">
        <v>0</v>
      </c>
      <c r="YA15" s="273">
        <v>0</v>
      </c>
      <c r="YB15" s="273">
        <v>0</v>
      </c>
      <c r="YC15" s="273">
        <v>0</v>
      </c>
      <c r="YD15" s="273">
        <v>0</v>
      </c>
      <c r="YE15" s="273">
        <v>0</v>
      </c>
      <c r="YF15" s="273">
        <v>0</v>
      </c>
      <c r="YG15" s="273">
        <v>0</v>
      </c>
      <c r="YH15" s="273">
        <v>0</v>
      </c>
      <c r="YI15" s="273">
        <v>0</v>
      </c>
      <c r="YJ15" s="273">
        <v>0</v>
      </c>
      <c r="YK15" s="273">
        <v>0</v>
      </c>
      <c r="YL15" s="273">
        <v>0</v>
      </c>
      <c r="YM15" s="273">
        <v>0</v>
      </c>
      <c r="YN15" s="273">
        <v>0</v>
      </c>
      <c r="YO15" s="273">
        <v>0</v>
      </c>
      <c r="YP15" s="273">
        <v>0</v>
      </c>
      <c r="YQ15" s="273">
        <v>0</v>
      </c>
      <c r="YR15" s="273">
        <v>0</v>
      </c>
      <c r="YS15" s="273">
        <v>0</v>
      </c>
      <c r="YT15" s="273">
        <v>171213411.25</v>
      </c>
      <c r="YU15" s="273">
        <v>0</v>
      </c>
      <c r="YV15" s="273">
        <v>0</v>
      </c>
      <c r="YW15" s="273">
        <v>0</v>
      </c>
      <c r="YX15" s="273">
        <v>0</v>
      </c>
      <c r="YY15" s="273">
        <v>0</v>
      </c>
      <c r="YZ15" s="273">
        <v>0</v>
      </c>
      <c r="ZA15" s="273">
        <v>247240.26</v>
      </c>
      <c r="ZB15" s="273">
        <v>0</v>
      </c>
      <c r="ZC15" s="273">
        <v>0</v>
      </c>
      <c r="ZD15" s="273">
        <v>0</v>
      </c>
      <c r="ZE15" s="273">
        <v>0</v>
      </c>
      <c r="ZF15" s="273">
        <v>0</v>
      </c>
      <c r="ZG15" s="273">
        <v>0</v>
      </c>
      <c r="ZH15" s="273">
        <v>0</v>
      </c>
      <c r="ZI15" s="273">
        <v>0</v>
      </c>
      <c r="ZJ15" s="273">
        <v>19942216.289999999</v>
      </c>
      <c r="ZK15" s="273">
        <v>0</v>
      </c>
      <c r="ZL15" s="273">
        <v>0</v>
      </c>
      <c r="ZM15" s="273">
        <v>0</v>
      </c>
      <c r="ZN15" s="273">
        <v>0</v>
      </c>
      <c r="ZO15" s="273">
        <v>0</v>
      </c>
      <c r="ZP15" s="273">
        <v>0</v>
      </c>
      <c r="ZQ15" s="273">
        <v>0</v>
      </c>
      <c r="ZR15" s="273">
        <v>0</v>
      </c>
      <c r="ZS15" s="273">
        <v>0</v>
      </c>
      <c r="ZT15" s="273">
        <v>0</v>
      </c>
      <c r="ZU15" s="273">
        <v>0</v>
      </c>
      <c r="ZV15" s="273">
        <v>0</v>
      </c>
      <c r="ZW15" s="273">
        <v>0</v>
      </c>
      <c r="ZX15" s="273">
        <v>0</v>
      </c>
      <c r="ZY15" s="273">
        <v>0</v>
      </c>
      <c r="ZZ15" s="273">
        <v>0</v>
      </c>
      <c r="AAA15" s="273">
        <v>0</v>
      </c>
      <c r="AAB15" s="273">
        <v>0</v>
      </c>
      <c r="AAC15" s="273">
        <v>0</v>
      </c>
      <c r="AAD15" s="273">
        <v>0</v>
      </c>
      <c r="AAE15" s="273">
        <v>0</v>
      </c>
      <c r="AAF15" s="273">
        <v>0</v>
      </c>
      <c r="AAG15" s="273">
        <v>0</v>
      </c>
      <c r="AAH15" s="273">
        <v>0</v>
      </c>
      <c r="AAI15" s="273">
        <v>0</v>
      </c>
      <c r="AAJ15" s="273">
        <v>0</v>
      </c>
      <c r="AAK15" s="273">
        <v>0</v>
      </c>
      <c r="AAL15" s="273">
        <v>0</v>
      </c>
      <c r="AAM15" s="273">
        <v>42412002</v>
      </c>
      <c r="AAN15" s="273">
        <v>0</v>
      </c>
      <c r="AAO15" s="273">
        <v>0</v>
      </c>
      <c r="AAP15" s="273">
        <v>0</v>
      </c>
      <c r="AAQ15" s="273">
        <v>0</v>
      </c>
      <c r="AAR15" s="273">
        <v>0</v>
      </c>
      <c r="AAS15" s="273">
        <v>0</v>
      </c>
      <c r="AAT15" s="273">
        <v>0</v>
      </c>
      <c r="AAU15" s="273">
        <v>0</v>
      </c>
      <c r="AAV15" s="273">
        <v>0</v>
      </c>
      <c r="AAW15" s="273">
        <v>0</v>
      </c>
      <c r="AAX15" s="273">
        <v>0</v>
      </c>
      <c r="AAY15" s="273">
        <v>0</v>
      </c>
      <c r="AAZ15" s="273">
        <v>0</v>
      </c>
      <c r="ABA15" s="273">
        <v>0</v>
      </c>
      <c r="ABB15" s="273">
        <v>0</v>
      </c>
      <c r="ABC15" s="273">
        <v>0</v>
      </c>
      <c r="ABD15" s="273">
        <v>0</v>
      </c>
      <c r="ABE15" s="273">
        <v>0</v>
      </c>
      <c r="ABF15" s="273">
        <v>0</v>
      </c>
      <c r="ABG15" s="273">
        <v>0</v>
      </c>
      <c r="ABH15" s="273">
        <v>0</v>
      </c>
      <c r="ABI15" s="273">
        <v>0</v>
      </c>
      <c r="ABJ15" s="273">
        <v>0</v>
      </c>
      <c r="ABK15" s="273">
        <v>0</v>
      </c>
      <c r="ABL15" s="273">
        <v>0</v>
      </c>
      <c r="ABM15" s="273">
        <v>0</v>
      </c>
      <c r="ABN15" s="273">
        <v>0</v>
      </c>
      <c r="ABO15" s="273">
        <v>0</v>
      </c>
      <c r="ABP15" s="273">
        <v>0</v>
      </c>
      <c r="ABQ15" s="273">
        <v>0</v>
      </c>
      <c r="ABR15" s="273">
        <v>0</v>
      </c>
      <c r="ABS15" s="273">
        <v>0</v>
      </c>
      <c r="ABT15" s="273">
        <v>0</v>
      </c>
      <c r="ABU15" s="273">
        <v>0</v>
      </c>
      <c r="ABV15" s="273">
        <v>0</v>
      </c>
      <c r="ABW15" s="273">
        <v>0</v>
      </c>
      <c r="ABX15" s="273">
        <v>0</v>
      </c>
      <c r="ABY15" s="273">
        <v>0</v>
      </c>
      <c r="ABZ15" s="273">
        <v>0</v>
      </c>
      <c r="ACA15" s="273">
        <v>0</v>
      </c>
      <c r="ACB15" s="273">
        <v>0</v>
      </c>
      <c r="ACC15" s="273">
        <v>0</v>
      </c>
      <c r="ACD15" s="273">
        <v>0</v>
      </c>
      <c r="ACE15" s="273">
        <v>0</v>
      </c>
      <c r="ACF15" s="273">
        <v>0</v>
      </c>
      <c r="ACG15" s="273">
        <v>26695200</v>
      </c>
      <c r="ACH15" s="273">
        <v>0</v>
      </c>
      <c r="ACI15" s="273">
        <v>6862237.5999999996</v>
      </c>
      <c r="ACJ15" s="273">
        <v>0</v>
      </c>
      <c r="ACK15" s="273">
        <v>0</v>
      </c>
      <c r="ACL15" s="273">
        <v>0</v>
      </c>
      <c r="ACM15" s="273">
        <v>0</v>
      </c>
      <c r="ACN15" s="273">
        <v>0</v>
      </c>
      <c r="ACO15" s="273">
        <v>0</v>
      </c>
      <c r="ACP15" s="273">
        <v>0</v>
      </c>
      <c r="ACQ15" s="273">
        <v>0</v>
      </c>
      <c r="ACR15" s="273">
        <v>0</v>
      </c>
      <c r="ACS15" s="273">
        <v>0</v>
      </c>
      <c r="ACT15" s="273">
        <v>0</v>
      </c>
      <c r="ACU15" s="273">
        <v>0</v>
      </c>
      <c r="ACV15" s="273">
        <v>0</v>
      </c>
      <c r="ACW15" s="273">
        <v>0</v>
      </c>
      <c r="ACX15" s="273">
        <v>0</v>
      </c>
      <c r="ACY15" s="273">
        <v>0</v>
      </c>
      <c r="ACZ15" s="273">
        <v>0</v>
      </c>
      <c r="ADA15" s="273">
        <v>0</v>
      </c>
      <c r="ADB15" s="273">
        <v>0</v>
      </c>
      <c r="ADC15" s="273">
        <v>0</v>
      </c>
      <c r="ADD15" s="273">
        <v>21013549.489999998</v>
      </c>
      <c r="ADE15" s="273">
        <v>38480975.240000002</v>
      </c>
      <c r="ADF15" s="273">
        <v>0</v>
      </c>
      <c r="ADG15" s="273">
        <v>0</v>
      </c>
      <c r="ADH15" s="273">
        <v>0</v>
      </c>
      <c r="ADI15" s="273">
        <v>0</v>
      </c>
      <c r="ADJ15" s="273">
        <v>0</v>
      </c>
      <c r="ADK15" s="273">
        <v>0</v>
      </c>
      <c r="ADL15" s="273">
        <v>0</v>
      </c>
      <c r="ADM15" s="273">
        <v>43340532.259999998</v>
      </c>
      <c r="ADN15" s="273">
        <v>0</v>
      </c>
      <c r="ADO15" s="273">
        <v>0</v>
      </c>
      <c r="ADP15" s="273">
        <v>43417293.969999999</v>
      </c>
      <c r="ADQ15" s="273">
        <v>0</v>
      </c>
      <c r="ADR15" s="273">
        <v>0</v>
      </c>
      <c r="ADS15" s="273">
        <v>0</v>
      </c>
      <c r="ADT15" s="273">
        <v>0</v>
      </c>
      <c r="ADU15" s="273">
        <v>0</v>
      </c>
      <c r="ADV15" s="273">
        <v>0</v>
      </c>
      <c r="ADW15" s="273">
        <v>0</v>
      </c>
      <c r="ADX15" s="273">
        <v>0</v>
      </c>
      <c r="ADY15" s="273">
        <v>0</v>
      </c>
      <c r="ADZ15" s="273">
        <v>0</v>
      </c>
      <c r="AEA15" s="273">
        <v>0</v>
      </c>
      <c r="AEB15" s="273">
        <v>0</v>
      </c>
      <c r="AEC15" s="273">
        <v>0</v>
      </c>
      <c r="AED15" s="273">
        <v>0</v>
      </c>
      <c r="AEE15" s="273">
        <v>0</v>
      </c>
      <c r="AEF15" s="273">
        <v>0</v>
      </c>
      <c r="AEG15" s="273">
        <v>0</v>
      </c>
      <c r="AEH15" s="273">
        <v>0</v>
      </c>
      <c r="AEI15" s="273">
        <v>0</v>
      </c>
      <c r="AEJ15" s="273">
        <v>0</v>
      </c>
      <c r="AEK15" s="273">
        <v>0</v>
      </c>
      <c r="AEL15" s="273">
        <v>0</v>
      </c>
      <c r="AEM15" s="273">
        <v>0</v>
      </c>
      <c r="AEN15" s="273">
        <v>0</v>
      </c>
      <c r="AEO15" s="273">
        <v>21257000</v>
      </c>
      <c r="AEP15" s="273">
        <v>0</v>
      </c>
      <c r="AEQ15" s="273">
        <v>0</v>
      </c>
      <c r="AER15" s="273">
        <v>0</v>
      </c>
      <c r="AES15" s="273">
        <v>0</v>
      </c>
      <c r="AET15" s="273">
        <v>0</v>
      </c>
      <c r="AEU15" s="273">
        <v>0</v>
      </c>
      <c r="AEV15" s="273">
        <v>0</v>
      </c>
      <c r="AEW15" s="273">
        <v>0</v>
      </c>
      <c r="AEX15" s="273">
        <v>0</v>
      </c>
      <c r="AEY15" s="273">
        <v>600602</v>
      </c>
      <c r="AEZ15" s="273">
        <v>3</v>
      </c>
      <c r="AFA15" s="273">
        <v>0</v>
      </c>
      <c r="AFB15" s="273">
        <v>0</v>
      </c>
      <c r="AFC15" s="273">
        <v>0</v>
      </c>
      <c r="AFD15" s="273">
        <v>0</v>
      </c>
      <c r="AFE15" s="273">
        <v>0</v>
      </c>
      <c r="AFF15" s="273">
        <v>0</v>
      </c>
      <c r="AFG15" s="273">
        <v>0</v>
      </c>
      <c r="AFH15" s="273">
        <v>0</v>
      </c>
      <c r="AFI15" s="273">
        <v>0</v>
      </c>
      <c r="AFJ15" s="273">
        <v>0</v>
      </c>
      <c r="AFK15" s="273">
        <v>0</v>
      </c>
      <c r="AFL15" s="273">
        <v>0</v>
      </c>
      <c r="AFM15" s="273">
        <v>0</v>
      </c>
      <c r="AFN15" s="273">
        <v>0</v>
      </c>
      <c r="AFO15" s="273">
        <v>0</v>
      </c>
      <c r="AFP15" s="273">
        <v>0</v>
      </c>
      <c r="AFQ15" s="273">
        <v>0</v>
      </c>
      <c r="AFR15" s="273">
        <v>0</v>
      </c>
      <c r="AFS15" s="273">
        <v>0</v>
      </c>
      <c r="AFT15" s="273">
        <v>0</v>
      </c>
      <c r="AFU15" s="273">
        <v>0</v>
      </c>
      <c r="AFV15" s="273">
        <v>0</v>
      </c>
      <c r="AFW15" s="273">
        <v>0</v>
      </c>
      <c r="AFX15" s="273">
        <v>17833899.829999998</v>
      </c>
      <c r="AFY15" s="273">
        <v>0</v>
      </c>
      <c r="AFZ15" s="273">
        <v>0</v>
      </c>
      <c r="AGA15" s="273">
        <v>0</v>
      </c>
      <c r="AGB15" s="273">
        <v>0</v>
      </c>
      <c r="AGC15" s="273">
        <v>0</v>
      </c>
      <c r="AGD15" s="273">
        <v>0</v>
      </c>
      <c r="AGE15" s="273">
        <v>0</v>
      </c>
      <c r="AGF15" s="273">
        <v>0</v>
      </c>
      <c r="AGG15" s="273">
        <v>0</v>
      </c>
      <c r="AGH15" s="273">
        <v>0</v>
      </c>
      <c r="AGI15" s="273">
        <v>20014000</v>
      </c>
      <c r="AGJ15" s="273">
        <v>0</v>
      </c>
      <c r="AGK15" s="273">
        <v>0</v>
      </c>
      <c r="AGL15" s="273">
        <v>0</v>
      </c>
      <c r="AGM15" s="273">
        <v>0</v>
      </c>
      <c r="AGN15" s="273">
        <v>0</v>
      </c>
      <c r="AGO15" s="273">
        <v>0</v>
      </c>
      <c r="AGP15" s="273">
        <v>0</v>
      </c>
      <c r="AGQ15" s="273">
        <v>37228000</v>
      </c>
      <c r="AGR15" s="273">
        <v>21168000</v>
      </c>
      <c r="AGS15" s="273">
        <v>0</v>
      </c>
      <c r="AGT15" s="273">
        <v>0</v>
      </c>
      <c r="AGU15" s="273">
        <v>0</v>
      </c>
      <c r="AGV15" s="273">
        <v>0</v>
      </c>
      <c r="AGW15" s="273">
        <v>0</v>
      </c>
      <c r="AGX15" s="273">
        <v>0</v>
      </c>
      <c r="AGY15" s="273">
        <v>0</v>
      </c>
      <c r="AGZ15" s="273">
        <v>0</v>
      </c>
      <c r="AHA15" s="273">
        <v>0</v>
      </c>
      <c r="AHB15" s="273">
        <v>0</v>
      </c>
      <c r="AHC15" s="273">
        <v>0</v>
      </c>
      <c r="AHD15" s="273">
        <v>0</v>
      </c>
      <c r="AHE15" s="273">
        <v>0</v>
      </c>
      <c r="AHF15" s="273">
        <v>0</v>
      </c>
      <c r="AHG15" s="273">
        <v>0</v>
      </c>
      <c r="AHH15" s="273">
        <v>0</v>
      </c>
      <c r="AHI15" s="273">
        <v>0</v>
      </c>
      <c r="AHJ15" s="273">
        <v>0</v>
      </c>
      <c r="AHK15" s="273">
        <v>0</v>
      </c>
      <c r="AHL15" s="273">
        <v>0</v>
      </c>
      <c r="AHM15" s="273">
        <v>0</v>
      </c>
      <c r="AHN15" s="273">
        <v>0</v>
      </c>
      <c r="AHO15" s="273">
        <f t="shared" si="0"/>
        <v>13363423104.019999</v>
      </c>
      <c r="AHQ15" s="277">
        <v>13</v>
      </c>
      <c r="AHR15" s="271" t="s">
        <v>1140</v>
      </c>
      <c r="AHS15" s="271" t="b">
        <f t="shared" si="1"/>
        <v>1</v>
      </c>
    </row>
    <row r="16" spans="1:903" ht="23.4" customHeight="1" x14ac:dyDescent="0.8">
      <c r="A16" s="270" t="s">
        <v>18</v>
      </c>
      <c r="B16" s="271" t="s">
        <v>640</v>
      </c>
      <c r="C16" s="273">
        <v>66126920.049999997</v>
      </c>
      <c r="D16" s="273">
        <v>8931145</v>
      </c>
      <c r="E16" s="273">
        <v>1761906</v>
      </c>
      <c r="F16" s="273">
        <v>4339215.16</v>
      </c>
      <c r="G16" s="273">
        <v>2226368.9</v>
      </c>
      <c r="H16" s="273">
        <v>4484764.1100000003</v>
      </c>
      <c r="I16" s="273">
        <v>875457</v>
      </c>
      <c r="J16" s="273">
        <v>12548339.710000001</v>
      </c>
      <c r="K16" s="273">
        <v>2959000</v>
      </c>
      <c r="L16" s="273">
        <v>2899271.85</v>
      </c>
      <c r="M16" s="273">
        <v>11833784.439999999</v>
      </c>
      <c r="N16" s="273">
        <v>2406725.79</v>
      </c>
      <c r="O16" s="273">
        <v>16483692.98</v>
      </c>
      <c r="P16" s="273">
        <v>5970521.9800000004</v>
      </c>
      <c r="Q16" s="273">
        <v>3988882.94</v>
      </c>
      <c r="R16" s="273">
        <v>3170725.87</v>
      </c>
      <c r="S16" s="273">
        <v>3109952.37</v>
      </c>
      <c r="T16" s="273">
        <v>2153609.0099999998</v>
      </c>
      <c r="U16" s="273">
        <v>1024638.09</v>
      </c>
      <c r="V16" s="273">
        <v>3982791.43</v>
      </c>
      <c r="W16" s="273">
        <v>3211036.52</v>
      </c>
      <c r="X16" s="273">
        <v>1376627.35</v>
      </c>
      <c r="Y16" s="273">
        <v>1126701.6200000001</v>
      </c>
      <c r="Z16" s="273">
        <v>378179.65</v>
      </c>
      <c r="AA16" s="273">
        <v>84224224.549999997</v>
      </c>
      <c r="AB16" s="273">
        <v>2930100</v>
      </c>
      <c r="AC16" s="273">
        <v>10170301.279999999</v>
      </c>
      <c r="AD16" s="273">
        <v>2634225.27</v>
      </c>
      <c r="AE16" s="273">
        <v>7094942.5300000003</v>
      </c>
      <c r="AF16" s="273">
        <v>2774400</v>
      </c>
      <c r="AG16" s="273">
        <v>9330442.8099999987</v>
      </c>
      <c r="AH16" s="273">
        <v>16117793.66</v>
      </c>
      <c r="AI16" s="273">
        <v>4550906.4400000004</v>
      </c>
      <c r="AJ16" s="273">
        <v>4711163.8</v>
      </c>
      <c r="AK16" s="273">
        <v>5116002.51</v>
      </c>
      <c r="AL16" s="273">
        <v>2090773.11</v>
      </c>
      <c r="AM16" s="273">
        <v>7086055.5199999996</v>
      </c>
      <c r="AN16" s="273">
        <v>2409188.42</v>
      </c>
      <c r="AO16" s="273">
        <v>2234067.09</v>
      </c>
      <c r="AP16" s="273">
        <v>14338485.83</v>
      </c>
      <c r="AQ16" s="273">
        <v>3641305.51</v>
      </c>
      <c r="AR16" s="273">
        <v>1112398.83</v>
      </c>
      <c r="AS16" s="273">
        <v>43124505.43</v>
      </c>
      <c r="AT16" s="273">
        <v>2866808.62</v>
      </c>
      <c r="AU16" s="273">
        <v>3858227.08</v>
      </c>
      <c r="AV16" s="273">
        <v>2957799.09</v>
      </c>
      <c r="AW16" s="273">
        <v>1701223.97</v>
      </c>
      <c r="AX16" s="273">
        <v>2263927.9</v>
      </c>
      <c r="AY16" s="273">
        <v>1290644.6000000001</v>
      </c>
      <c r="AZ16" s="273">
        <v>2947430.47</v>
      </c>
      <c r="BA16" s="273">
        <v>8134746.1400000006</v>
      </c>
      <c r="BB16" s="273">
        <v>1525386.07</v>
      </c>
      <c r="BC16" s="273">
        <v>22904578.949999999</v>
      </c>
      <c r="BD16" s="273">
        <v>4693449.9800000004</v>
      </c>
      <c r="BE16" s="273">
        <v>1551400</v>
      </c>
      <c r="BF16" s="273">
        <v>1728120</v>
      </c>
      <c r="BG16" s="273">
        <v>525000</v>
      </c>
      <c r="BH16" s="273">
        <v>30289417.100000001</v>
      </c>
      <c r="BI16" s="273">
        <v>987021.86</v>
      </c>
      <c r="BJ16" s="273">
        <v>1225348.58</v>
      </c>
      <c r="BK16" s="273">
        <v>1562427.35</v>
      </c>
      <c r="BL16" s="273">
        <v>1646203.03</v>
      </c>
      <c r="BM16" s="273">
        <v>4187437.08</v>
      </c>
      <c r="BN16" s="273">
        <v>1449500</v>
      </c>
      <c r="BO16" s="273">
        <v>1155210.53</v>
      </c>
      <c r="BP16" s="273">
        <v>893274</v>
      </c>
      <c r="BQ16" s="273">
        <v>2316229.41</v>
      </c>
      <c r="BR16" s="273">
        <v>765500</v>
      </c>
      <c r="BS16" s="273">
        <v>708804</v>
      </c>
      <c r="BT16" s="273">
        <v>16486194.359999999</v>
      </c>
      <c r="BU16" s="273">
        <v>425000</v>
      </c>
      <c r="BV16" s="273">
        <v>1050450</v>
      </c>
      <c r="BW16" s="273">
        <v>37221048.950000003</v>
      </c>
      <c r="BX16" s="273">
        <v>74608975.909999996</v>
      </c>
      <c r="BY16" s="273">
        <v>5140130</v>
      </c>
      <c r="BZ16" s="273">
        <v>1965057.41</v>
      </c>
      <c r="CA16" s="273">
        <v>2588994.98</v>
      </c>
      <c r="CB16" s="273">
        <v>3010153.23</v>
      </c>
      <c r="CC16" s="273">
        <v>7001100.25</v>
      </c>
      <c r="CD16" s="273">
        <v>1927500</v>
      </c>
      <c r="CE16" s="273">
        <v>1933000</v>
      </c>
      <c r="CF16" s="273">
        <v>19130664</v>
      </c>
      <c r="CG16" s="273">
        <v>8349894.2199999997</v>
      </c>
      <c r="CH16" s="273">
        <v>19417935.420000002</v>
      </c>
      <c r="CI16" s="273">
        <v>3996900</v>
      </c>
      <c r="CJ16" s="273">
        <v>4363000</v>
      </c>
      <c r="CK16" s="273">
        <v>1798195.43</v>
      </c>
      <c r="CL16" s="273">
        <v>1106899.5</v>
      </c>
      <c r="CM16" s="273">
        <v>6560546.9000000004</v>
      </c>
      <c r="CN16" s="273">
        <v>2580000</v>
      </c>
      <c r="CO16" s="273">
        <v>3511400</v>
      </c>
      <c r="CP16" s="273">
        <v>2476527.6</v>
      </c>
      <c r="CQ16" s="273">
        <v>4307642.79</v>
      </c>
      <c r="CR16" s="273">
        <v>1497121.69</v>
      </c>
      <c r="CS16" s="273">
        <v>29519079.550000001</v>
      </c>
      <c r="CT16" s="273">
        <v>1978775.63</v>
      </c>
      <c r="CU16" s="273">
        <v>2710687.77</v>
      </c>
      <c r="CV16" s="273">
        <v>4658296.78</v>
      </c>
      <c r="CW16" s="273">
        <v>4039488</v>
      </c>
      <c r="CX16" s="273">
        <v>3315770.85</v>
      </c>
      <c r="CY16" s="273">
        <v>3780399.52</v>
      </c>
      <c r="CZ16" s="273">
        <v>529686.28</v>
      </c>
      <c r="DA16" s="273">
        <v>72129694.579999998</v>
      </c>
      <c r="DB16" s="273">
        <v>0</v>
      </c>
      <c r="DC16" s="273">
        <v>12820775.719999999</v>
      </c>
      <c r="DD16" s="273">
        <v>16321215.41</v>
      </c>
      <c r="DE16" s="273">
        <v>4413152.28</v>
      </c>
      <c r="DF16" s="273">
        <v>4053547.45</v>
      </c>
      <c r="DG16" s="273">
        <v>21745371.879999999</v>
      </c>
      <c r="DH16" s="273">
        <v>4279754.29</v>
      </c>
      <c r="DI16" s="273">
        <v>4476217.17</v>
      </c>
      <c r="DJ16" s="273">
        <v>3465863.92</v>
      </c>
      <c r="DK16" s="273">
        <v>27558776.959999997</v>
      </c>
      <c r="DL16" s="273">
        <v>189906466.97999999</v>
      </c>
      <c r="DM16" s="273">
        <v>183643812.15000001</v>
      </c>
      <c r="DN16" s="273">
        <v>10886632.449999999</v>
      </c>
      <c r="DO16" s="273">
        <v>3919988.71</v>
      </c>
      <c r="DP16" s="273">
        <v>11578309.83</v>
      </c>
      <c r="DQ16" s="273">
        <v>3853279.94</v>
      </c>
      <c r="DR16" s="273">
        <v>6663931.5800000001</v>
      </c>
      <c r="DS16" s="273">
        <v>7484643.8899999997</v>
      </c>
      <c r="DT16" s="273">
        <v>2885359.0700000003</v>
      </c>
      <c r="DU16" s="273">
        <v>280654879.42000002</v>
      </c>
      <c r="DV16" s="273">
        <v>1773380.1</v>
      </c>
      <c r="DW16" s="273">
        <v>4282950</v>
      </c>
      <c r="DX16" s="273">
        <v>6857505.0199999996</v>
      </c>
      <c r="DY16" s="273">
        <v>12512831.34</v>
      </c>
      <c r="DZ16" s="273">
        <v>9607089.3499999996</v>
      </c>
      <c r="EA16" s="273">
        <v>6171082.0899999999</v>
      </c>
      <c r="EB16" s="273">
        <v>3648852.14</v>
      </c>
      <c r="EC16" s="273">
        <v>21447403.280000001</v>
      </c>
      <c r="ED16" s="273">
        <v>30272027.780000001</v>
      </c>
      <c r="EE16" s="273">
        <v>93491096.949999988</v>
      </c>
      <c r="EF16" s="273">
        <v>3471665.42</v>
      </c>
      <c r="EG16" s="273">
        <v>4306921.21</v>
      </c>
      <c r="EH16" s="273">
        <v>5872315.8900000006</v>
      </c>
      <c r="EI16" s="273">
        <v>5214175.96</v>
      </c>
      <c r="EJ16" s="273">
        <v>6975489.8099999996</v>
      </c>
      <c r="EK16" s="273">
        <v>3532927.06</v>
      </c>
      <c r="EL16" s="273">
        <v>6714009.3399999999</v>
      </c>
      <c r="EM16" s="273">
        <v>69639901.170000002</v>
      </c>
      <c r="EN16" s="273">
        <v>1990712.93</v>
      </c>
      <c r="EO16" s="273">
        <v>7641930.0099999998</v>
      </c>
      <c r="EP16" s="273">
        <v>10926963.289999999</v>
      </c>
      <c r="EQ16" s="273">
        <v>2212827.7999999998</v>
      </c>
      <c r="ER16" s="273">
        <v>10578862.08</v>
      </c>
      <c r="ES16" s="273">
        <v>14076000.5</v>
      </c>
      <c r="ET16" s="273">
        <v>1884355.12</v>
      </c>
      <c r="EU16" s="273">
        <v>3025600.18</v>
      </c>
      <c r="EV16" s="273">
        <v>84273641.870000005</v>
      </c>
      <c r="EW16" s="273">
        <v>1962291.5</v>
      </c>
      <c r="EX16" s="273">
        <v>2500154.04</v>
      </c>
      <c r="EY16" s="273">
        <v>3246985.88</v>
      </c>
      <c r="EZ16" s="273">
        <v>6753798.9199999999</v>
      </c>
      <c r="FA16" s="273">
        <v>6347460.4400000004</v>
      </c>
      <c r="FB16" s="273">
        <v>5635029.6200000001</v>
      </c>
      <c r="FC16" s="273">
        <v>5933246.6900000004</v>
      </c>
      <c r="FD16" s="273">
        <v>1356671.4</v>
      </c>
      <c r="FE16" s="273">
        <v>2544687.6</v>
      </c>
      <c r="FF16" s="273">
        <v>2598411.1</v>
      </c>
      <c r="FG16" s="273">
        <v>770851.52</v>
      </c>
      <c r="FH16" s="273">
        <v>38181971.68</v>
      </c>
      <c r="FI16" s="273">
        <v>1879003</v>
      </c>
      <c r="FJ16" s="273">
        <v>2610361.0699999998</v>
      </c>
      <c r="FK16" s="273">
        <v>1507427</v>
      </c>
      <c r="FL16" s="273">
        <v>3733286.78</v>
      </c>
      <c r="FM16" s="273">
        <v>4777524.71</v>
      </c>
      <c r="FN16" s="273">
        <v>3887834.6999999997</v>
      </c>
      <c r="FO16" s="273">
        <v>485742.53</v>
      </c>
      <c r="FP16" s="273">
        <v>284031849.46999997</v>
      </c>
      <c r="FQ16" s="273">
        <v>2656046.9</v>
      </c>
      <c r="FR16" s="273">
        <v>5475993.4199999999</v>
      </c>
      <c r="FS16" s="273">
        <v>5574121.7999999998</v>
      </c>
      <c r="FT16" s="273">
        <v>4836538.3</v>
      </c>
      <c r="FU16" s="273">
        <v>4078614.7699999996</v>
      </c>
      <c r="FV16" s="273">
        <v>12734599.9</v>
      </c>
      <c r="FW16" s="273">
        <v>6623427.7000000002</v>
      </c>
      <c r="FX16" s="273">
        <v>3868186.61</v>
      </c>
      <c r="FY16" s="273">
        <v>2376524.79</v>
      </c>
      <c r="FZ16" s="273">
        <v>9410164.6900000013</v>
      </c>
      <c r="GA16" s="273">
        <v>4138628.96</v>
      </c>
      <c r="GB16" s="273">
        <v>4959336.7300000004</v>
      </c>
      <c r="GC16" s="273">
        <v>13971106.129999999</v>
      </c>
      <c r="GD16" s="273">
        <v>50091830.090000004</v>
      </c>
      <c r="GE16" s="273">
        <v>2995608.27</v>
      </c>
      <c r="GF16" s="273">
        <v>3264644.87</v>
      </c>
      <c r="GG16" s="273">
        <v>6590762.9900000002</v>
      </c>
      <c r="GH16" s="273">
        <v>3510298.96</v>
      </c>
      <c r="GI16" s="273">
        <v>6033757.7200000007</v>
      </c>
      <c r="GJ16" s="273">
        <v>1686160.44</v>
      </c>
      <c r="GK16" s="273">
        <v>5201048.99</v>
      </c>
      <c r="GL16" s="273">
        <v>12088962.68</v>
      </c>
      <c r="GM16" s="273">
        <v>1393245.52</v>
      </c>
      <c r="GN16" s="273">
        <v>2060510.83</v>
      </c>
      <c r="GO16" s="273">
        <v>1247743.8199999998</v>
      </c>
      <c r="GP16" s="273">
        <v>68580185.870000005</v>
      </c>
      <c r="GQ16" s="273">
        <v>8856417.9000000004</v>
      </c>
      <c r="GR16" s="273">
        <v>3464529.27</v>
      </c>
      <c r="GS16" s="273">
        <v>3825408.65</v>
      </c>
      <c r="GT16" s="273">
        <v>1842449.13</v>
      </c>
      <c r="GU16" s="273">
        <v>5309773.8099999996</v>
      </c>
      <c r="GV16" s="273">
        <v>9735852.4199999999</v>
      </c>
      <c r="GW16" s="273">
        <v>5351113.16</v>
      </c>
      <c r="GX16" s="273">
        <v>14692432.310000001</v>
      </c>
      <c r="GY16" s="273">
        <v>2622969.7800000003</v>
      </c>
      <c r="GZ16" s="273">
        <v>11658766.07</v>
      </c>
      <c r="HA16" s="273">
        <v>3770950.55</v>
      </c>
      <c r="HB16" s="273">
        <v>27240047.109999999</v>
      </c>
      <c r="HC16" s="273">
        <v>11711425.029999999</v>
      </c>
      <c r="HD16" s="273">
        <v>5208369.4000000004</v>
      </c>
      <c r="HE16" s="273">
        <v>11181651.140000001</v>
      </c>
      <c r="HF16" s="273">
        <v>4598162.66</v>
      </c>
      <c r="HG16" s="273">
        <v>3674136.14</v>
      </c>
      <c r="HH16" s="273">
        <v>858726.77</v>
      </c>
      <c r="HI16" s="273">
        <v>151142040.69999999</v>
      </c>
      <c r="HJ16" s="273">
        <v>2790895.39</v>
      </c>
      <c r="HK16" s="273">
        <v>28328220</v>
      </c>
      <c r="HL16" s="273">
        <v>2140806.84</v>
      </c>
      <c r="HM16" s="273">
        <v>2308296.0699999998</v>
      </c>
      <c r="HN16" s="273">
        <v>1725192.28</v>
      </c>
      <c r="HO16" s="273">
        <v>2508690.08</v>
      </c>
      <c r="HP16" s="273">
        <v>1300123.5</v>
      </c>
      <c r="HQ16" s="273">
        <v>25043915.739999998</v>
      </c>
      <c r="HR16" s="273">
        <v>13341032</v>
      </c>
      <c r="HS16" s="273">
        <v>1372000</v>
      </c>
      <c r="HT16" s="273">
        <v>1280804.92</v>
      </c>
      <c r="HU16" s="273">
        <v>11026956</v>
      </c>
      <c r="HV16" s="273">
        <v>1328823.3999999999</v>
      </c>
      <c r="HW16" s="273">
        <v>3887061</v>
      </c>
      <c r="HX16" s="273">
        <v>9904700</v>
      </c>
      <c r="HY16" s="273">
        <v>1268021.27</v>
      </c>
      <c r="HZ16" s="273">
        <v>1870117.77</v>
      </c>
      <c r="IA16" s="273">
        <v>10964702.289999999</v>
      </c>
      <c r="IB16" s="273">
        <v>17661260</v>
      </c>
      <c r="IC16" s="273">
        <v>678864.41</v>
      </c>
      <c r="ID16" s="273">
        <v>2724853.93</v>
      </c>
      <c r="IE16" s="273">
        <v>779233.15</v>
      </c>
      <c r="IF16" s="273">
        <v>899734.82</v>
      </c>
      <c r="IG16" s="273">
        <v>16492084.58</v>
      </c>
      <c r="IH16" s="273">
        <v>7635183.9800000004</v>
      </c>
      <c r="II16" s="273">
        <v>2336187.5099999998</v>
      </c>
      <c r="IJ16" s="273">
        <v>6368275.4800000004</v>
      </c>
      <c r="IK16" s="273">
        <v>5152970.4000000004</v>
      </c>
      <c r="IL16" s="273">
        <v>2573796.77</v>
      </c>
      <c r="IM16" s="273">
        <v>2258749.3199999998</v>
      </c>
      <c r="IN16" s="273">
        <v>3187262.78</v>
      </c>
      <c r="IO16" s="273">
        <v>1816912.1</v>
      </c>
      <c r="IP16" s="273">
        <v>2131596.6</v>
      </c>
      <c r="IQ16" s="273">
        <v>2768878.74</v>
      </c>
      <c r="IR16" s="273">
        <v>83256608.900000006</v>
      </c>
      <c r="IS16" s="273">
        <v>12189168.82</v>
      </c>
      <c r="IT16" s="273">
        <v>3835878</v>
      </c>
      <c r="IU16" s="273">
        <v>6207561.9299999997</v>
      </c>
      <c r="IV16" s="273">
        <v>1056326.3400000001</v>
      </c>
      <c r="IW16" s="273">
        <v>2848947.3</v>
      </c>
      <c r="IX16" s="273">
        <v>1340405.47</v>
      </c>
      <c r="IY16" s="273">
        <v>992694.01</v>
      </c>
      <c r="IZ16" s="273">
        <v>2683807.09</v>
      </c>
      <c r="JA16" s="273">
        <v>1807536.27</v>
      </c>
      <c r="JB16" s="273">
        <v>3154813.08</v>
      </c>
      <c r="JC16" s="273">
        <v>2248993.34</v>
      </c>
      <c r="JD16" s="273">
        <v>14858857.259999998</v>
      </c>
      <c r="JE16" s="273">
        <v>7945039.9399999995</v>
      </c>
      <c r="JF16" s="273">
        <v>2302884.29</v>
      </c>
      <c r="JG16" s="273">
        <v>2359118.09</v>
      </c>
      <c r="JH16" s="273">
        <v>1481803.31</v>
      </c>
      <c r="JI16" s="273">
        <v>1014473.34</v>
      </c>
      <c r="JJ16" s="273">
        <v>6116134.2999999998</v>
      </c>
      <c r="JK16" s="273">
        <v>1716345.49</v>
      </c>
      <c r="JL16" s="273">
        <v>14046327.74</v>
      </c>
      <c r="JM16" s="273">
        <v>3184005.29</v>
      </c>
      <c r="JN16" s="273">
        <v>1500000</v>
      </c>
      <c r="JO16" s="273">
        <v>3429106.43</v>
      </c>
      <c r="JP16" s="273">
        <v>1238136.2</v>
      </c>
      <c r="JQ16" s="273">
        <v>22862972.16</v>
      </c>
      <c r="JR16" s="273">
        <v>1003633.87</v>
      </c>
      <c r="JS16" s="273">
        <v>2408609.37</v>
      </c>
      <c r="JT16" s="273">
        <v>3769896.23</v>
      </c>
      <c r="JU16" s="273">
        <v>4942176.0999999996</v>
      </c>
      <c r="JV16" s="273">
        <v>1063416.02</v>
      </c>
      <c r="JW16" s="273">
        <v>2469328.0699999998</v>
      </c>
      <c r="JX16" s="273">
        <v>2138852.86</v>
      </c>
      <c r="JY16" s="273">
        <v>48253216.130000003</v>
      </c>
      <c r="JZ16" s="273">
        <v>13955608.52</v>
      </c>
      <c r="KA16" s="273">
        <v>2356451.14</v>
      </c>
      <c r="KB16" s="273">
        <v>201115.05</v>
      </c>
      <c r="KC16" s="273">
        <v>2058208.08</v>
      </c>
      <c r="KD16" s="273">
        <v>1952249.11</v>
      </c>
      <c r="KE16" s="273">
        <v>4622300</v>
      </c>
      <c r="KF16" s="273">
        <v>3908000</v>
      </c>
      <c r="KG16" s="273">
        <v>309600</v>
      </c>
      <c r="KH16" s="273">
        <v>1376630.15</v>
      </c>
      <c r="KI16" s="273">
        <v>1794000</v>
      </c>
      <c r="KJ16" s="273">
        <v>1842485.42</v>
      </c>
      <c r="KK16" s="273">
        <v>2678036.33</v>
      </c>
      <c r="KL16" s="273">
        <v>1256496.05</v>
      </c>
      <c r="KM16" s="273">
        <v>1579448.97</v>
      </c>
      <c r="KN16" s="273">
        <v>153536769.47999999</v>
      </c>
      <c r="KO16" s="273">
        <v>6840734.3200000003</v>
      </c>
      <c r="KP16" s="273">
        <v>14960647.42</v>
      </c>
      <c r="KQ16" s="273">
        <v>4223008.49</v>
      </c>
      <c r="KR16" s="273">
        <v>0</v>
      </c>
      <c r="KS16" s="273">
        <v>1844762</v>
      </c>
      <c r="KT16" s="273">
        <v>49485461.630000003</v>
      </c>
      <c r="KU16" s="273">
        <v>2691675.26</v>
      </c>
      <c r="KV16" s="273">
        <v>4467063.12</v>
      </c>
      <c r="KW16" s="273">
        <v>16265939.52</v>
      </c>
      <c r="KX16" s="273">
        <v>1376038.18</v>
      </c>
      <c r="KY16" s="273">
        <v>4717157.5</v>
      </c>
      <c r="KZ16" s="273">
        <v>5394052.7199999997</v>
      </c>
      <c r="LA16" s="273">
        <v>3710407.17</v>
      </c>
      <c r="LB16" s="273">
        <v>1788458</v>
      </c>
      <c r="LC16" s="273">
        <v>20344961.699999999</v>
      </c>
      <c r="LD16" s="273">
        <v>1998114.57</v>
      </c>
      <c r="LE16" s="273">
        <v>168952727.98000002</v>
      </c>
      <c r="LF16" s="273">
        <v>15438058.35</v>
      </c>
      <c r="LG16" s="273">
        <v>50612231.140000001</v>
      </c>
      <c r="LH16" s="273">
        <v>11159346.17</v>
      </c>
      <c r="LI16" s="273">
        <v>1374642.1</v>
      </c>
      <c r="LJ16" s="273">
        <v>1988500</v>
      </c>
      <c r="LK16" s="273">
        <v>2218253.88</v>
      </c>
      <c r="LL16" s="273">
        <v>4794271.1500000004</v>
      </c>
      <c r="LM16" s="273">
        <v>2737080.24</v>
      </c>
      <c r="LN16" s="273">
        <v>3605546.62</v>
      </c>
      <c r="LO16" s="273">
        <v>779749.81</v>
      </c>
      <c r="LP16" s="273">
        <v>40348771.390000001</v>
      </c>
      <c r="LQ16" s="273">
        <v>1667624.17</v>
      </c>
      <c r="LR16" s="273">
        <v>1526315.09</v>
      </c>
      <c r="LS16" s="273">
        <v>43042098.939999998</v>
      </c>
      <c r="LT16" s="273">
        <v>159543958.31</v>
      </c>
      <c r="LU16" s="273">
        <v>61711525.619999997</v>
      </c>
      <c r="LV16" s="273">
        <v>15128291.940000001</v>
      </c>
      <c r="LW16" s="273">
        <v>8963524.75</v>
      </c>
      <c r="LX16" s="273">
        <v>10349340</v>
      </c>
      <c r="LY16" s="273">
        <v>64220125.43</v>
      </c>
      <c r="LZ16" s="273">
        <v>3396566.34</v>
      </c>
      <c r="MA16" s="273">
        <v>2943349.84</v>
      </c>
      <c r="MB16" s="273">
        <v>5411109.0700000003</v>
      </c>
      <c r="MC16" s="273">
        <v>21214426.379999999</v>
      </c>
      <c r="MD16" s="273">
        <v>3908728.71</v>
      </c>
      <c r="ME16" s="273">
        <v>98466183.289999992</v>
      </c>
      <c r="MF16" s="273">
        <v>1810198.82</v>
      </c>
      <c r="MG16" s="273">
        <v>9639677.5600000005</v>
      </c>
      <c r="MH16" s="273">
        <v>6872360</v>
      </c>
      <c r="MI16" s="273">
        <v>550000</v>
      </c>
      <c r="MJ16" s="273">
        <v>4721841.4800000004</v>
      </c>
      <c r="MK16" s="273">
        <v>11066453</v>
      </c>
      <c r="ML16" s="273">
        <v>9702770.0399999991</v>
      </c>
      <c r="MM16" s="273">
        <v>9854084.3000000007</v>
      </c>
      <c r="MN16" s="273">
        <v>3605470.64</v>
      </c>
      <c r="MO16" s="273">
        <v>4091277.64</v>
      </c>
      <c r="MP16" s="273">
        <v>2523388.9700000002</v>
      </c>
      <c r="MQ16" s="273">
        <v>40120214.859999999</v>
      </c>
      <c r="MR16" s="273">
        <v>4164327.79</v>
      </c>
      <c r="MS16" s="273">
        <v>4214975.8499999996</v>
      </c>
      <c r="MT16" s="273">
        <v>4732536.2300000004</v>
      </c>
      <c r="MU16" s="273">
        <v>5523442.8300000001</v>
      </c>
      <c r="MV16" s="273">
        <v>1594665.29</v>
      </c>
      <c r="MW16" s="273">
        <v>19989537.420000002</v>
      </c>
      <c r="MX16" s="273">
        <v>5283019.7300000004</v>
      </c>
      <c r="MY16" s="273">
        <v>1700000</v>
      </c>
      <c r="MZ16" s="273">
        <v>2519066.42</v>
      </c>
      <c r="NA16" s="273">
        <v>513130.68</v>
      </c>
      <c r="NB16" s="273">
        <v>85318097.079999998</v>
      </c>
      <c r="NC16" s="273">
        <v>9601578.5600000005</v>
      </c>
      <c r="ND16" s="273">
        <v>3755715.53</v>
      </c>
      <c r="NE16" s="273">
        <v>21594133.240000002</v>
      </c>
      <c r="NF16" s="273">
        <v>1237007.8700000001</v>
      </c>
      <c r="NG16" s="273">
        <v>10260938.720000001</v>
      </c>
      <c r="NH16" s="273">
        <v>11751123.060000001</v>
      </c>
      <c r="NI16" s="273">
        <v>11460600.609999999</v>
      </c>
      <c r="NJ16" s="273">
        <v>817748.26</v>
      </c>
      <c r="NK16" s="273">
        <v>4698077.4400000004</v>
      </c>
      <c r="NL16" s="273">
        <v>4943524.7300000004</v>
      </c>
      <c r="NM16" s="273">
        <v>7298617.8300000001</v>
      </c>
      <c r="NN16" s="273">
        <v>93696534.799999997</v>
      </c>
      <c r="NO16" s="273">
        <v>3668443.85</v>
      </c>
      <c r="NP16" s="273">
        <v>2095501.63</v>
      </c>
      <c r="NQ16" s="273">
        <v>2399374.69</v>
      </c>
      <c r="NR16" s="273">
        <v>1211598.06</v>
      </c>
      <c r="NS16" s="273">
        <v>98729.37</v>
      </c>
      <c r="NT16" s="273">
        <v>558931.75</v>
      </c>
      <c r="NU16" s="273">
        <v>105789920.33</v>
      </c>
      <c r="NV16" s="273">
        <v>4674552.09</v>
      </c>
      <c r="NW16" s="273">
        <v>1569749.88</v>
      </c>
      <c r="NX16" s="273">
        <v>1712563.24</v>
      </c>
      <c r="NY16" s="273">
        <v>2248648.6</v>
      </c>
      <c r="NZ16" s="273">
        <v>5464009.0899999999</v>
      </c>
      <c r="OA16" s="273">
        <v>1291842.49</v>
      </c>
      <c r="OB16" s="273">
        <v>38936128.149999999</v>
      </c>
      <c r="OC16" s="273">
        <v>3405023.15</v>
      </c>
      <c r="OD16" s="273">
        <v>4713035.88</v>
      </c>
      <c r="OE16" s="273">
        <v>6158920</v>
      </c>
      <c r="OF16" s="273">
        <v>2125605.5</v>
      </c>
      <c r="OG16" s="273">
        <v>4752836.1900000004</v>
      </c>
      <c r="OH16" s="273">
        <v>2249403.65</v>
      </c>
      <c r="OI16" s="273">
        <v>1676774.41</v>
      </c>
      <c r="OJ16" s="273">
        <v>2963812.25</v>
      </c>
      <c r="OK16" s="273">
        <v>29319725.68</v>
      </c>
      <c r="OL16" s="273">
        <v>12027521.48</v>
      </c>
      <c r="OM16" s="273">
        <v>8193810.0800000001</v>
      </c>
      <c r="ON16" s="273">
        <v>3391395.31</v>
      </c>
      <c r="OO16" s="273">
        <v>3941623.82</v>
      </c>
      <c r="OP16" s="273">
        <v>1770414.83</v>
      </c>
      <c r="OQ16" s="273">
        <v>120209316.06</v>
      </c>
      <c r="OR16" s="273">
        <v>2326076.7400000002</v>
      </c>
      <c r="OS16" s="273">
        <v>0</v>
      </c>
      <c r="OT16" s="273">
        <v>4575608.7699999996</v>
      </c>
      <c r="OU16" s="273">
        <v>4829664.58</v>
      </c>
      <c r="OV16" s="273">
        <v>16217682.82</v>
      </c>
      <c r="OW16" s="273">
        <v>2059868.22</v>
      </c>
      <c r="OX16" s="273">
        <v>3113194.09</v>
      </c>
      <c r="OY16" s="273">
        <v>1447212.68</v>
      </c>
      <c r="OZ16" s="273">
        <v>51425769.260000005</v>
      </c>
      <c r="PA16" s="273">
        <v>1860224.58</v>
      </c>
      <c r="PB16" s="273">
        <v>4048653.27</v>
      </c>
      <c r="PC16" s="273">
        <v>1068138.24</v>
      </c>
      <c r="PD16" s="273">
        <v>2628662.87</v>
      </c>
      <c r="PE16" s="273">
        <v>6809416.6600000001</v>
      </c>
      <c r="PF16" s="273">
        <v>2472912</v>
      </c>
      <c r="PG16" s="273">
        <v>2115412.94</v>
      </c>
      <c r="PH16" s="273">
        <v>3364681.68</v>
      </c>
      <c r="PI16" s="273">
        <v>2733690.86</v>
      </c>
      <c r="PJ16" s="273">
        <v>5705897.7999999998</v>
      </c>
      <c r="PK16" s="273">
        <v>4676100.16</v>
      </c>
      <c r="PL16" s="273">
        <v>1519959.61</v>
      </c>
      <c r="PM16" s="273">
        <v>8519313.5099999998</v>
      </c>
      <c r="PN16" s="273">
        <v>11539279.779999999</v>
      </c>
      <c r="PO16" s="273">
        <v>1187697.56</v>
      </c>
      <c r="PP16" s="273">
        <v>857770.42</v>
      </c>
      <c r="PQ16" s="273">
        <v>1034220.64</v>
      </c>
      <c r="PR16" s="273">
        <v>118886334.96000001</v>
      </c>
      <c r="PS16" s="273">
        <v>3099608.04</v>
      </c>
      <c r="PT16" s="273">
        <v>3361979.72</v>
      </c>
      <c r="PU16" s="273">
        <v>4676639.4800000004</v>
      </c>
      <c r="PV16" s="273">
        <v>31822820.079999998</v>
      </c>
      <c r="PW16" s="273">
        <v>2496896.35</v>
      </c>
      <c r="PX16" s="273">
        <v>5570951.5599999996</v>
      </c>
      <c r="PY16" s="273">
        <v>4200220.8</v>
      </c>
      <c r="PZ16" s="273">
        <v>6459219.2999999998</v>
      </c>
      <c r="QA16" s="273">
        <v>2763340.7</v>
      </c>
      <c r="QB16" s="273">
        <v>2450928.2599999998</v>
      </c>
      <c r="QC16" s="273">
        <v>2502099.85</v>
      </c>
      <c r="QD16" s="273">
        <v>2817922.31</v>
      </c>
      <c r="QE16" s="273">
        <v>4692283.57</v>
      </c>
      <c r="QF16" s="273">
        <v>3852509.52</v>
      </c>
      <c r="QG16" s="273">
        <v>4141289.04</v>
      </c>
      <c r="QH16" s="273">
        <v>3116968.36</v>
      </c>
      <c r="QI16" s="273">
        <v>2538131.17</v>
      </c>
      <c r="QJ16" s="273">
        <v>3518282.87</v>
      </c>
      <c r="QK16" s="273">
        <v>4363139.67</v>
      </c>
      <c r="QL16" s="273">
        <v>11965925.6</v>
      </c>
      <c r="QM16" s="273">
        <v>3176686.88</v>
      </c>
      <c r="QN16" s="273">
        <v>3839353.57</v>
      </c>
      <c r="QO16" s="273">
        <v>2151711.38</v>
      </c>
      <c r="QP16" s="273">
        <v>1800353.7</v>
      </c>
      <c r="QQ16" s="273">
        <v>2864372.15</v>
      </c>
      <c r="QR16" s="273">
        <v>116367515.5</v>
      </c>
      <c r="QS16" s="273">
        <v>3480263.07</v>
      </c>
      <c r="QT16" s="273">
        <v>5500495.25</v>
      </c>
      <c r="QU16" s="273">
        <v>5143944.4000000004</v>
      </c>
      <c r="QV16" s="273">
        <v>4146125.2</v>
      </c>
      <c r="QW16" s="273">
        <v>27439718</v>
      </c>
      <c r="QX16" s="273">
        <v>3464004.61</v>
      </c>
      <c r="QY16" s="273">
        <v>4117775.51</v>
      </c>
      <c r="QZ16" s="273">
        <v>6114581.2999999998</v>
      </c>
      <c r="RA16" s="273">
        <v>3024161.37</v>
      </c>
      <c r="RB16" s="273">
        <v>2026818.06</v>
      </c>
      <c r="RC16" s="273">
        <v>1528640.61</v>
      </c>
      <c r="RD16" s="273">
        <v>2156082.91</v>
      </c>
      <c r="RE16" s="273">
        <v>175126683.82999998</v>
      </c>
      <c r="RF16" s="273">
        <v>69827286.879999995</v>
      </c>
      <c r="RG16" s="273">
        <v>2801753.04</v>
      </c>
      <c r="RH16" s="273">
        <v>5734265.04</v>
      </c>
      <c r="RI16" s="273">
        <v>9965649.8100000005</v>
      </c>
      <c r="RJ16" s="273">
        <v>4906715.59</v>
      </c>
      <c r="RK16" s="273">
        <v>33276852.02</v>
      </c>
      <c r="RL16" s="273">
        <v>8009351.3799999999</v>
      </c>
      <c r="RM16" s="273">
        <v>5405771.46</v>
      </c>
      <c r="RN16" s="273">
        <v>27150114.27</v>
      </c>
      <c r="RO16" s="273">
        <v>45606970.589999996</v>
      </c>
      <c r="RP16" s="273">
        <v>2663628.41</v>
      </c>
      <c r="RQ16" s="273">
        <v>8293533.6399999997</v>
      </c>
      <c r="RR16" s="273">
        <v>3320451.2</v>
      </c>
      <c r="RS16" s="273">
        <v>1143416.43</v>
      </c>
      <c r="RT16" s="273">
        <v>5565107.6699999999</v>
      </c>
      <c r="RU16" s="273">
        <v>4300077.3100000005</v>
      </c>
      <c r="RV16" s="273">
        <v>6136450</v>
      </c>
      <c r="RW16" s="273">
        <v>4075787.27</v>
      </c>
      <c r="RX16" s="273">
        <v>6198429.2400000002</v>
      </c>
      <c r="RY16" s="273">
        <v>100725714.03999999</v>
      </c>
      <c r="RZ16" s="273">
        <v>2226236.16</v>
      </c>
      <c r="SA16" s="273">
        <v>3063202.95</v>
      </c>
      <c r="SB16" s="273">
        <v>6241151.2300000004</v>
      </c>
      <c r="SC16" s="273">
        <v>1448494.86</v>
      </c>
      <c r="SD16" s="273">
        <v>1959147.29</v>
      </c>
      <c r="SE16" s="273">
        <v>3561598.15</v>
      </c>
      <c r="SF16" s="273">
        <v>6856560.5300000003</v>
      </c>
      <c r="SG16" s="273">
        <v>2174146.9500000002</v>
      </c>
      <c r="SH16" s="273">
        <v>1564135.28</v>
      </c>
      <c r="SI16" s="273">
        <v>4262663.21</v>
      </c>
      <c r="SJ16" s="273">
        <v>3467857.66</v>
      </c>
      <c r="SK16" s="273">
        <v>2130807.7200000002</v>
      </c>
      <c r="SL16" s="273">
        <v>2004227.11</v>
      </c>
      <c r="SM16" s="273">
        <v>76467514.980000004</v>
      </c>
      <c r="SN16" s="273">
        <v>3633626.42</v>
      </c>
      <c r="SO16" s="273">
        <v>3439427.03</v>
      </c>
      <c r="SP16" s="273">
        <v>1668900</v>
      </c>
      <c r="SQ16" s="273">
        <v>4996244</v>
      </c>
      <c r="SR16" s="273">
        <v>3557163.95</v>
      </c>
      <c r="SS16" s="273">
        <v>1378319.96</v>
      </c>
      <c r="ST16" s="273">
        <v>5715656.8399999999</v>
      </c>
      <c r="SU16" s="273">
        <v>3295561.44</v>
      </c>
      <c r="SV16" s="273">
        <v>5639803.3099999996</v>
      </c>
      <c r="SW16" s="273">
        <v>5174054.42</v>
      </c>
      <c r="SX16" s="273">
        <v>2157557.65</v>
      </c>
      <c r="SY16" s="273">
        <v>8774875</v>
      </c>
      <c r="SZ16" s="273">
        <v>2502296.9</v>
      </c>
      <c r="TA16" s="273">
        <v>2718506.79</v>
      </c>
      <c r="TB16" s="273">
        <v>3869969.47</v>
      </c>
      <c r="TC16" s="273">
        <v>1525811.3</v>
      </c>
      <c r="TD16" s="273">
        <v>3039213.23</v>
      </c>
      <c r="TE16" s="273">
        <v>1540281.45</v>
      </c>
      <c r="TF16" s="273">
        <v>2498742.19</v>
      </c>
      <c r="TG16" s="273">
        <v>50784888.590000004</v>
      </c>
      <c r="TH16" s="273">
        <v>3506244.76</v>
      </c>
      <c r="TI16" s="273">
        <v>2215657.96</v>
      </c>
      <c r="TJ16" s="273">
        <v>4924089.1100000003</v>
      </c>
      <c r="TK16" s="273">
        <v>4648984.74</v>
      </c>
      <c r="TL16" s="273">
        <v>3639171.71</v>
      </c>
      <c r="TM16" s="273">
        <v>2916541.02</v>
      </c>
      <c r="TN16" s="273">
        <v>36145105.700000003</v>
      </c>
      <c r="TO16" s="273">
        <v>4028386.66</v>
      </c>
      <c r="TP16" s="273">
        <v>3623682.73</v>
      </c>
      <c r="TQ16" s="273">
        <v>8031948.6500000004</v>
      </c>
      <c r="TR16" s="273">
        <v>2001898.45</v>
      </c>
      <c r="TS16" s="273">
        <v>3681389.12</v>
      </c>
      <c r="TT16" s="273">
        <v>1862230.37</v>
      </c>
      <c r="TU16" s="273">
        <v>2694520.25</v>
      </c>
      <c r="TV16" s="273">
        <v>1256613.47</v>
      </c>
      <c r="TW16" s="273">
        <v>9950154.8000000007</v>
      </c>
      <c r="TX16" s="273">
        <v>2094106.06</v>
      </c>
      <c r="TY16" s="273">
        <v>221471996.18000001</v>
      </c>
      <c r="TZ16" s="273">
        <v>5643958.2300000004</v>
      </c>
      <c r="UA16" s="273">
        <v>4458569.97</v>
      </c>
      <c r="UB16" s="273">
        <v>8409702.1500000004</v>
      </c>
      <c r="UC16" s="273">
        <v>81290004.170000002</v>
      </c>
      <c r="UD16" s="273">
        <v>966091.4</v>
      </c>
      <c r="UE16" s="273">
        <v>10067243.140000001</v>
      </c>
      <c r="UF16" s="273">
        <v>2531229.31</v>
      </c>
      <c r="UG16" s="273">
        <v>10331910.439999999</v>
      </c>
      <c r="UH16" s="273">
        <v>15283340.619999999</v>
      </c>
      <c r="UI16" s="273">
        <v>6457773.1100000003</v>
      </c>
      <c r="UJ16" s="273">
        <v>2325598.88</v>
      </c>
      <c r="UK16" s="273">
        <v>5516858.2999999998</v>
      </c>
      <c r="UL16" s="273">
        <v>2165753.21</v>
      </c>
      <c r="UM16" s="273">
        <v>1325012.69</v>
      </c>
      <c r="UN16" s="273">
        <v>246239285.31999999</v>
      </c>
      <c r="UO16" s="273">
        <v>7167222.6299999999</v>
      </c>
      <c r="UP16" s="273">
        <v>2465036.36</v>
      </c>
      <c r="UQ16" s="273">
        <v>9569549.8499999996</v>
      </c>
      <c r="UR16" s="273">
        <v>4513955.41</v>
      </c>
      <c r="US16" s="273">
        <v>4846491.6100000003</v>
      </c>
      <c r="UT16" s="273">
        <v>36354921.099999994</v>
      </c>
      <c r="UU16" s="273">
        <v>1457116.4</v>
      </c>
      <c r="UV16" s="273">
        <v>4268609.3600000003</v>
      </c>
      <c r="UW16" s="273">
        <v>6422600</v>
      </c>
      <c r="UX16" s="273">
        <v>6111308.8100000005</v>
      </c>
      <c r="UY16" s="273">
        <v>43817066.049999997</v>
      </c>
      <c r="UZ16" s="273">
        <v>7446633.5199999996</v>
      </c>
      <c r="VA16" s="273">
        <v>43702949.240000002</v>
      </c>
      <c r="VB16" s="273">
        <v>1285882.3</v>
      </c>
      <c r="VC16" s="273">
        <v>3948495.86</v>
      </c>
      <c r="VD16" s="273">
        <v>2572853.2999999998</v>
      </c>
      <c r="VE16" s="273">
        <v>4197338.87</v>
      </c>
      <c r="VF16" s="273">
        <v>57211832.310000002</v>
      </c>
      <c r="VG16" s="273">
        <v>9453826.629999999</v>
      </c>
      <c r="VH16" s="273">
        <v>1027705.37</v>
      </c>
      <c r="VI16" s="273">
        <v>988709.18</v>
      </c>
      <c r="VJ16" s="273">
        <v>65376429.310000002</v>
      </c>
      <c r="VK16" s="273">
        <v>2181269.17</v>
      </c>
      <c r="VL16" s="273">
        <v>5462254.6899999995</v>
      </c>
      <c r="VM16" s="273">
        <v>8431769.4800000004</v>
      </c>
      <c r="VN16" s="273">
        <v>5175947.33</v>
      </c>
      <c r="VO16" s="273">
        <v>6352725.9900000002</v>
      </c>
      <c r="VP16" s="273">
        <v>2849666.1100000003</v>
      </c>
      <c r="VQ16" s="273">
        <v>6534104.6100000003</v>
      </c>
      <c r="VR16" s="273">
        <v>4188407.59</v>
      </c>
      <c r="VS16" s="273">
        <v>9739788.9600000009</v>
      </c>
      <c r="VT16" s="273">
        <v>2373478.0299999998</v>
      </c>
      <c r="VU16" s="273">
        <v>8175537.6200000001</v>
      </c>
      <c r="VV16" s="273">
        <v>2855662.15</v>
      </c>
      <c r="VW16" s="273">
        <v>2004078</v>
      </c>
      <c r="VX16" s="273">
        <v>2362070.42</v>
      </c>
      <c r="VY16" s="273">
        <v>221564762.44999999</v>
      </c>
      <c r="VZ16" s="273">
        <v>9147537.4199999999</v>
      </c>
      <c r="WA16" s="273">
        <v>4766506.78</v>
      </c>
      <c r="WB16" s="273">
        <v>3472598.53</v>
      </c>
      <c r="WC16" s="273">
        <v>2887066.47</v>
      </c>
      <c r="WD16" s="273">
        <v>3475541.37</v>
      </c>
      <c r="WE16" s="273">
        <v>15510327.960000001</v>
      </c>
      <c r="WF16" s="273">
        <v>13202705.09</v>
      </c>
      <c r="WG16" s="273">
        <v>5461232.5800000001</v>
      </c>
      <c r="WH16" s="273">
        <v>7123046.75</v>
      </c>
      <c r="WI16" s="273">
        <v>3815499.77</v>
      </c>
      <c r="WJ16" s="273">
        <v>12515741.279999999</v>
      </c>
      <c r="WK16" s="273">
        <v>6995275.5899999999</v>
      </c>
      <c r="WL16" s="273">
        <v>156730760.06</v>
      </c>
      <c r="WM16" s="273">
        <v>6653966.3700000001</v>
      </c>
      <c r="WN16" s="273">
        <v>13856864.960000001</v>
      </c>
      <c r="WO16" s="273">
        <v>2772659.93</v>
      </c>
      <c r="WP16" s="273">
        <v>5258542.88</v>
      </c>
      <c r="WQ16" s="273">
        <v>2447279.62</v>
      </c>
      <c r="WR16" s="273">
        <v>6503520.71</v>
      </c>
      <c r="WS16" s="273">
        <v>34559596.579999998</v>
      </c>
      <c r="WT16" s="273">
        <v>3741511.89</v>
      </c>
      <c r="WU16" s="273">
        <v>1402167.08</v>
      </c>
      <c r="WV16" s="273">
        <v>3503268.6</v>
      </c>
      <c r="WW16" s="273">
        <v>2552247.13</v>
      </c>
      <c r="WX16" s="273">
        <v>0</v>
      </c>
      <c r="WY16" s="273">
        <v>1808086.82</v>
      </c>
      <c r="WZ16" s="273">
        <v>34232703.759999998</v>
      </c>
      <c r="XA16" s="273">
        <v>105565867.86</v>
      </c>
      <c r="XB16" s="273">
        <v>1541390.91</v>
      </c>
      <c r="XC16" s="273">
        <v>17931815.559999999</v>
      </c>
      <c r="XD16" s="273">
        <v>695909.25</v>
      </c>
      <c r="XE16" s="273">
        <v>4085998.26</v>
      </c>
      <c r="XF16" s="273">
        <v>156104623.31999999</v>
      </c>
      <c r="XG16" s="273">
        <v>5949224.29</v>
      </c>
      <c r="XH16" s="273">
        <v>5078186.12</v>
      </c>
      <c r="XI16" s="273">
        <v>17117656.579999998</v>
      </c>
      <c r="XJ16" s="273">
        <v>3673739</v>
      </c>
      <c r="XK16" s="273">
        <v>5641977.0199999996</v>
      </c>
      <c r="XL16" s="273">
        <v>6860812.7699999996</v>
      </c>
      <c r="XM16" s="273">
        <v>3817613.68</v>
      </c>
      <c r="XN16" s="273">
        <v>2786592.03</v>
      </c>
      <c r="XO16" s="273">
        <v>8919951.5600000005</v>
      </c>
      <c r="XP16" s="273">
        <v>10452000</v>
      </c>
      <c r="XQ16" s="273">
        <v>2479411.79</v>
      </c>
      <c r="XR16" s="273">
        <v>2257825.27</v>
      </c>
      <c r="XS16" s="273">
        <v>2634493.48</v>
      </c>
      <c r="XT16" s="273">
        <v>2869238.78</v>
      </c>
      <c r="XU16" s="273">
        <v>2285774.2200000002</v>
      </c>
      <c r="XV16" s="273">
        <v>2396080.87</v>
      </c>
      <c r="XW16" s="273">
        <v>2579765.5499999998</v>
      </c>
      <c r="XX16" s="273">
        <v>1887460.72</v>
      </c>
      <c r="XY16" s="273">
        <v>2902414.21</v>
      </c>
      <c r="XZ16" s="273">
        <v>2267133.9500000002</v>
      </c>
      <c r="YA16" s="273">
        <v>2051977.09</v>
      </c>
      <c r="YB16" s="273">
        <v>2624017.65</v>
      </c>
      <c r="YC16" s="273">
        <v>55523425.450000003</v>
      </c>
      <c r="YD16" s="273">
        <v>4265977.7</v>
      </c>
      <c r="YE16" s="273">
        <v>6635800.9800000004</v>
      </c>
      <c r="YF16" s="273">
        <v>3266463.69</v>
      </c>
      <c r="YG16" s="273">
        <v>10765945.82</v>
      </c>
      <c r="YH16" s="273">
        <v>6116910.6799999997</v>
      </c>
      <c r="YI16" s="273">
        <v>5836595.5199999996</v>
      </c>
      <c r="YJ16" s="273">
        <v>2659199.63</v>
      </c>
      <c r="YK16" s="273">
        <v>6791069.9400000004</v>
      </c>
      <c r="YL16" s="273">
        <v>6677432.9299999997</v>
      </c>
      <c r="YM16" s="273">
        <v>4846854.12</v>
      </c>
      <c r="YN16" s="273">
        <v>4525498.09</v>
      </c>
      <c r="YO16" s="273">
        <v>3452491.65</v>
      </c>
      <c r="YP16" s="273">
        <v>2144875.17</v>
      </c>
      <c r="YQ16" s="273">
        <v>2244790.2999999998</v>
      </c>
      <c r="YR16" s="273">
        <v>3991413.92</v>
      </c>
      <c r="YS16" s="273">
        <v>2218517.52</v>
      </c>
      <c r="YT16" s="273">
        <v>154037160.34</v>
      </c>
      <c r="YU16" s="273">
        <v>10065363.120000001</v>
      </c>
      <c r="YV16" s="273">
        <v>5024807.5600000005</v>
      </c>
      <c r="YW16" s="273">
        <v>1834236.24</v>
      </c>
      <c r="YX16" s="273">
        <v>2547302.67</v>
      </c>
      <c r="YY16" s="273">
        <v>1017500</v>
      </c>
      <c r="YZ16" s="273">
        <v>3867659.15</v>
      </c>
      <c r="ZA16" s="273">
        <v>39993758.369999997</v>
      </c>
      <c r="ZB16" s="273">
        <v>1907864.08</v>
      </c>
      <c r="ZC16" s="273">
        <v>3378370.73</v>
      </c>
      <c r="ZD16" s="273">
        <v>3017000</v>
      </c>
      <c r="ZE16" s="273">
        <v>1456000</v>
      </c>
      <c r="ZF16" s="273">
        <v>1160700</v>
      </c>
      <c r="ZG16" s="273">
        <v>1903041.7</v>
      </c>
      <c r="ZH16" s="273">
        <v>1668711.53</v>
      </c>
      <c r="ZI16" s="273">
        <v>6276837.6200000001</v>
      </c>
      <c r="ZJ16" s="273">
        <v>44759374.159999996</v>
      </c>
      <c r="ZK16" s="273">
        <v>2339341.61</v>
      </c>
      <c r="ZL16" s="273">
        <v>2762260.89</v>
      </c>
      <c r="ZM16" s="273">
        <v>11828782.219999999</v>
      </c>
      <c r="ZN16" s="273">
        <v>4159696</v>
      </c>
      <c r="ZO16" s="273">
        <v>3785327.3</v>
      </c>
      <c r="ZP16" s="273">
        <v>3964891.87</v>
      </c>
      <c r="ZQ16" s="273">
        <v>2944647.22</v>
      </c>
      <c r="ZR16" s="273">
        <v>68415626.659999996</v>
      </c>
      <c r="ZS16" s="273">
        <v>3226392.63</v>
      </c>
      <c r="ZT16" s="273">
        <v>1433446.7</v>
      </c>
      <c r="ZU16" s="273">
        <v>13291784.67</v>
      </c>
      <c r="ZV16" s="273">
        <v>3713858.54</v>
      </c>
      <c r="ZW16" s="273">
        <v>2886633.72</v>
      </c>
      <c r="ZX16" s="273">
        <v>2171290.65</v>
      </c>
      <c r="ZY16" s="273">
        <v>3602676.4</v>
      </c>
      <c r="ZZ16" s="273">
        <v>4433188.25</v>
      </c>
      <c r="AAA16" s="273">
        <v>1782068.75</v>
      </c>
      <c r="AAB16" s="273">
        <v>10771844.58</v>
      </c>
      <c r="AAC16" s="273">
        <v>2244066.5099999998</v>
      </c>
      <c r="AAD16" s="273">
        <v>2802895.03</v>
      </c>
      <c r="AAE16" s="273">
        <v>2095443.78</v>
      </c>
      <c r="AAF16" s="273">
        <v>74419014.929999992</v>
      </c>
      <c r="AAG16" s="273">
        <v>2707181.12</v>
      </c>
      <c r="AAH16" s="273">
        <v>3459910.32</v>
      </c>
      <c r="AAI16" s="273">
        <v>1269000</v>
      </c>
      <c r="AAJ16" s="273">
        <v>3615166.74</v>
      </c>
      <c r="AAK16" s="273">
        <v>2090000</v>
      </c>
      <c r="AAL16" s="273">
        <v>1527096.85</v>
      </c>
      <c r="AAM16" s="273">
        <v>84586334.079999998</v>
      </c>
      <c r="AAN16" s="273">
        <v>9521964.5700000003</v>
      </c>
      <c r="AAO16" s="273">
        <v>4788128.01</v>
      </c>
      <c r="AAP16" s="273">
        <v>5372520.3700000001</v>
      </c>
      <c r="AAQ16" s="273">
        <v>2944361.55</v>
      </c>
      <c r="AAR16" s="273">
        <v>1899386.81</v>
      </c>
      <c r="AAS16" s="273">
        <v>4203769.92</v>
      </c>
      <c r="AAT16" s="273">
        <v>6065165.0700000003</v>
      </c>
      <c r="AAU16" s="273">
        <v>9321666.4199999999</v>
      </c>
      <c r="AAV16" s="273">
        <v>3541951.31</v>
      </c>
      <c r="AAW16" s="273">
        <v>4701726.0199999996</v>
      </c>
      <c r="AAX16" s="273">
        <v>65696779.880000003</v>
      </c>
      <c r="AAY16" s="273">
        <v>4841024.1500000004</v>
      </c>
      <c r="AAZ16" s="273">
        <v>3195800.33</v>
      </c>
      <c r="ABA16" s="273">
        <v>3555378.21</v>
      </c>
      <c r="ABB16" s="273">
        <v>2205600</v>
      </c>
      <c r="ABC16" s="273">
        <v>2028081.04</v>
      </c>
      <c r="ABD16" s="273">
        <v>3369987.34</v>
      </c>
      <c r="ABE16" s="273">
        <v>3487700</v>
      </c>
      <c r="ABF16" s="273">
        <v>14018840.16</v>
      </c>
      <c r="ABG16" s="273">
        <v>9256159.0899999999</v>
      </c>
      <c r="ABH16" s="273">
        <v>3601883.71</v>
      </c>
      <c r="ABI16" s="273">
        <v>2649152.6</v>
      </c>
      <c r="ABJ16" s="273">
        <v>4715706.3899999997</v>
      </c>
      <c r="ABK16" s="273">
        <v>1707915.78</v>
      </c>
      <c r="ABL16" s="273">
        <v>1660555.03</v>
      </c>
      <c r="ABM16" s="273">
        <v>39189884.659999996</v>
      </c>
      <c r="ABN16" s="273">
        <v>3162233.66</v>
      </c>
      <c r="ABO16" s="273">
        <v>3908038.27</v>
      </c>
      <c r="ABP16" s="273">
        <v>3494229.56</v>
      </c>
      <c r="ABQ16" s="273">
        <v>2950326.49</v>
      </c>
      <c r="ABR16" s="273">
        <v>5783593.2300000004</v>
      </c>
      <c r="ABS16" s="273">
        <v>2460008.4300000002</v>
      </c>
      <c r="ABT16" s="273">
        <v>3401246.65</v>
      </c>
      <c r="ABU16" s="273">
        <v>94635.98</v>
      </c>
      <c r="ABV16" s="273">
        <v>93125149.979999989</v>
      </c>
      <c r="ABW16" s="273">
        <v>2212000.94</v>
      </c>
      <c r="ABX16" s="273">
        <v>5528386.0999999996</v>
      </c>
      <c r="ABY16" s="273">
        <v>1660589.81</v>
      </c>
      <c r="ABZ16" s="273">
        <v>1177750.55</v>
      </c>
      <c r="ACA16" s="273">
        <v>3897385.23</v>
      </c>
      <c r="ACB16" s="273">
        <v>1348658.5</v>
      </c>
      <c r="ACC16" s="273">
        <v>4306100.32</v>
      </c>
      <c r="ACD16" s="273">
        <v>2357253.37</v>
      </c>
      <c r="ACE16" s="273">
        <v>2901476.35</v>
      </c>
      <c r="ACF16" s="273">
        <v>1779612.74</v>
      </c>
      <c r="ACG16" s="273">
        <v>530649002.81</v>
      </c>
      <c r="ACH16" s="273">
        <v>2838459.73</v>
      </c>
      <c r="ACI16" s="273">
        <v>1385792.7</v>
      </c>
      <c r="ACJ16" s="273">
        <v>5653112.1299999999</v>
      </c>
      <c r="ACK16" s="273">
        <v>3390928.57</v>
      </c>
      <c r="ACL16" s="273">
        <v>4878873.8600000003</v>
      </c>
      <c r="ACM16" s="273">
        <v>4079702.98</v>
      </c>
      <c r="ACN16" s="273">
        <v>80817227.069999993</v>
      </c>
      <c r="ACO16" s="273">
        <v>10567745.939999999</v>
      </c>
      <c r="ACP16" s="273">
        <v>3907210.78</v>
      </c>
      <c r="ACQ16" s="273">
        <v>2105536.39</v>
      </c>
      <c r="ACR16" s="273">
        <v>4671575.6900000004</v>
      </c>
      <c r="ACS16" s="273">
        <v>5086261.4800000004</v>
      </c>
      <c r="ACT16" s="273">
        <v>65509161.409999996</v>
      </c>
      <c r="ACU16" s="273">
        <v>10028873.52</v>
      </c>
      <c r="ACV16" s="273">
        <v>3812652.3</v>
      </c>
      <c r="ACW16" s="273">
        <v>4619810.49</v>
      </c>
      <c r="ACX16" s="273">
        <v>2752721.19</v>
      </c>
      <c r="ACY16" s="273">
        <v>2953774.33</v>
      </c>
      <c r="ACZ16" s="273">
        <v>1389080.73</v>
      </c>
      <c r="ADA16" s="273">
        <v>2819015.11</v>
      </c>
      <c r="ADB16" s="273">
        <v>2678702.14</v>
      </c>
      <c r="ADC16" s="273">
        <v>4428878.72</v>
      </c>
      <c r="ADD16" s="273">
        <v>10246769.390000001</v>
      </c>
      <c r="ADE16" s="273">
        <v>13171084.890000001</v>
      </c>
      <c r="ADF16" s="273">
        <v>19981363.5</v>
      </c>
      <c r="ADG16" s="273">
        <v>916424.28</v>
      </c>
      <c r="ADH16" s="273">
        <v>397550</v>
      </c>
      <c r="ADI16" s="273">
        <v>947118.07999999996</v>
      </c>
      <c r="ADJ16" s="273">
        <v>1339983.3400000001</v>
      </c>
      <c r="ADK16" s="273">
        <v>2044805.35</v>
      </c>
      <c r="ADL16" s="273">
        <v>1322267.56</v>
      </c>
      <c r="ADM16" s="273">
        <v>161921629.92000002</v>
      </c>
      <c r="ADN16" s="273">
        <v>2214663.5499999998</v>
      </c>
      <c r="ADO16" s="273">
        <v>11561923.359999999</v>
      </c>
      <c r="ADP16" s="273">
        <v>30513366.440000001</v>
      </c>
      <c r="ADQ16" s="273">
        <v>2482693.98</v>
      </c>
      <c r="ADR16" s="273">
        <v>1485504.46</v>
      </c>
      <c r="ADS16" s="273">
        <v>2653004.98</v>
      </c>
      <c r="ADT16" s="273">
        <v>872325</v>
      </c>
      <c r="ADU16" s="273">
        <v>334946655.34000003</v>
      </c>
      <c r="ADV16" s="273">
        <v>10421833.280000001</v>
      </c>
      <c r="ADW16" s="273">
        <v>52691279.640000001</v>
      </c>
      <c r="ADX16" s="273">
        <v>4370332.1899999995</v>
      </c>
      <c r="ADY16" s="273">
        <v>1955522.9</v>
      </c>
      <c r="ADZ16" s="273">
        <v>2915781.23</v>
      </c>
      <c r="AEA16" s="273">
        <v>1897769.18</v>
      </c>
      <c r="AEB16" s="273">
        <v>3222673.99</v>
      </c>
      <c r="AEC16" s="273">
        <v>1974488.15</v>
      </c>
      <c r="AED16" s="273">
        <v>2256061.75</v>
      </c>
      <c r="AEE16" s="273">
        <v>2425715.37</v>
      </c>
      <c r="AEF16" s="273">
        <v>5983269.96</v>
      </c>
      <c r="AEG16" s="273">
        <v>1718635.74</v>
      </c>
      <c r="AEH16" s="273">
        <v>6089824.1100000003</v>
      </c>
      <c r="AEI16" s="273">
        <v>1994100</v>
      </c>
      <c r="AEJ16" s="273">
        <v>2506515.02</v>
      </c>
      <c r="AEK16" s="273">
        <v>1431141.22</v>
      </c>
      <c r="AEL16" s="273">
        <v>29084303.649999999</v>
      </c>
      <c r="AEM16" s="273">
        <v>3791729.75</v>
      </c>
      <c r="AEN16" s="273">
        <v>8189681.3300000001</v>
      </c>
      <c r="AEO16" s="273">
        <v>173972733.14000002</v>
      </c>
      <c r="AEP16" s="273">
        <v>4493533.96</v>
      </c>
      <c r="AEQ16" s="273">
        <v>3317252.23</v>
      </c>
      <c r="AER16" s="273">
        <v>3979945.76</v>
      </c>
      <c r="AES16" s="273">
        <v>2130809.75</v>
      </c>
      <c r="AET16" s="273">
        <v>5530052.8899999997</v>
      </c>
      <c r="AEU16" s="273">
        <v>1475277.33</v>
      </c>
      <c r="AEV16" s="273">
        <v>7628057.2000000002</v>
      </c>
      <c r="AEW16" s="273">
        <v>3306451.9</v>
      </c>
      <c r="AEX16" s="273">
        <v>13289850</v>
      </c>
      <c r="AEY16" s="273">
        <v>32740521.640000001</v>
      </c>
      <c r="AEZ16" s="273">
        <v>28905700.73</v>
      </c>
      <c r="AFA16" s="273">
        <v>4780729.4400000004</v>
      </c>
      <c r="AFB16" s="273">
        <v>4770562.12</v>
      </c>
      <c r="AFC16" s="273">
        <v>5720512.1399999997</v>
      </c>
      <c r="AFD16" s="273">
        <v>2613000</v>
      </c>
      <c r="AFE16" s="273">
        <v>4084156.44</v>
      </c>
      <c r="AFF16" s="273">
        <v>1672247.63</v>
      </c>
      <c r="AFG16" s="273">
        <v>6042750.1799999997</v>
      </c>
      <c r="AFH16" s="273">
        <v>4069463.56</v>
      </c>
      <c r="AFI16" s="273">
        <v>733293.21</v>
      </c>
      <c r="AFJ16" s="273">
        <v>2382685.7000000002</v>
      </c>
      <c r="AFK16" s="273">
        <v>2145928.36</v>
      </c>
      <c r="AFL16" s="273">
        <v>59217758.520000003</v>
      </c>
      <c r="AFM16" s="273">
        <v>6535476.9800000004</v>
      </c>
      <c r="AFN16" s="273">
        <v>2924500</v>
      </c>
      <c r="AFO16" s="273">
        <v>3149442.3</v>
      </c>
      <c r="AFP16" s="273">
        <v>3433172.4</v>
      </c>
      <c r="AFQ16" s="273">
        <v>3199473.5</v>
      </c>
      <c r="AFR16" s="273">
        <v>1211200</v>
      </c>
      <c r="AFS16" s="273">
        <v>3628530.69</v>
      </c>
      <c r="AFT16" s="273">
        <v>4610909.0199999996</v>
      </c>
      <c r="AFU16" s="273">
        <v>2436422.79</v>
      </c>
      <c r="AFV16" s="273">
        <v>5892076.29</v>
      </c>
      <c r="AFW16" s="273">
        <v>3535287.44</v>
      </c>
      <c r="AFX16" s="273">
        <v>220039334.84999999</v>
      </c>
      <c r="AFY16" s="273">
        <v>2281846.9</v>
      </c>
      <c r="AFZ16" s="273">
        <v>2111479.1800000002</v>
      </c>
      <c r="AGA16" s="273">
        <v>1780613.6</v>
      </c>
      <c r="AGB16" s="273">
        <v>16256984.26</v>
      </c>
      <c r="AGC16" s="273">
        <v>1774269</v>
      </c>
      <c r="AGD16" s="273">
        <v>2742766.82</v>
      </c>
      <c r="AGE16" s="273">
        <v>2151800</v>
      </c>
      <c r="AGF16" s="273">
        <v>1826573</v>
      </c>
      <c r="AGG16" s="273">
        <v>2941098.13</v>
      </c>
      <c r="AGH16" s="273">
        <v>917925.2</v>
      </c>
      <c r="AGI16" s="273">
        <v>91504648.560000002</v>
      </c>
      <c r="AGJ16" s="273">
        <v>40142357.510000005</v>
      </c>
      <c r="AGK16" s="273">
        <v>3281863.99</v>
      </c>
      <c r="AGL16" s="273">
        <v>2120091.9900000002</v>
      </c>
      <c r="AGM16" s="273">
        <v>6106221.3099999996</v>
      </c>
      <c r="AGN16" s="273">
        <v>4354375.12</v>
      </c>
      <c r="AGO16" s="273">
        <v>1640999.41</v>
      </c>
      <c r="AGP16" s="273">
        <v>1354894.18</v>
      </c>
      <c r="AGQ16" s="273">
        <v>122611236.33</v>
      </c>
      <c r="AGR16" s="273">
        <v>46039483.950000003</v>
      </c>
      <c r="AGS16" s="273">
        <v>2270361.86</v>
      </c>
      <c r="AGT16" s="273">
        <v>9352309.9800000004</v>
      </c>
      <c r="AGU16" s="273">
        <v>10996632.76</v>
      </c>
      <c r="AGV16" s="273">
        <v>4924748.92</v>
      </c>
      <c r="AGW16" s="273">
        <v>7031939.3399999999</v>
      </c>
      <c r="AGX16" s="273">
        <v>4394241.7300000004</v>
      </c>
      <c r="AGY16" s="273">
        <v>2022048.48</v>
      </c>
      <c r="AGZ16" s="273">
        <v>4134531.61</v>
      </c>
      <c r="AHA16" s="273">
        <v>5067600</v>
      </c>
      <c r="AHB16" s="273">
        <v>5667657.8899999997</v>
      </c>
      <c r="AHC16" s="273">
        <v>4641844.26</v>
      </c>
      <c r="AHD16" s="273">
        <v>3628178.65</v>
      </c>
      <c r="AHE16" s="273">
        <v>9712439.4700000007</v>
      </c>
      <c r="AHF16" s="273">
        <v>3789345.32</v>
      </c>
      <c r="AHG16" s="273">
        <v>20542563.509999998</v>
      </c>
      <c r="AHH16" s="273">
        <v>34802716.090000004</v>
      </c>
      <c r="AHI16" s="273">
        <v>9920825.25</v>
      </c>
      <c r="AHJ16" s="273">
        <v>3218597.46</v>
      </c>
      <c r="AHK16" s="273">
        <v>12380455.09</v>
      </c>
      <c r="AHL16" s="273">
        <v>45186183.310000002</v>
      </c>
      <c r="AHM16" s="273">
        <v>5891600</v>
      </c>
      <c r="AHN16" s="273">
        <v>3619567.74</v>
      </c>
      <c r="AHO16" s="273">
        <f t="shared" si="0"/>
        <v>12655099745.829996</v>
      </c>
      <c r="AHQ16" s="607">
        <v>14</v>
      </c>
      <c r="AHR16" s="271" t="s">
        <v>18</v>
      </c>
      <c r="AHS16" s="271" t="b">
        <f t="shared" si="1"/>
        <v>1</v>
      </c>
    </row>
    <row r="17" spans="1:903" s="275" customFormat="1" ht="23.4" customHeight="1" x14ac:dyDescent="1.1000000000000001">
      <c r="A17" s="274"/>
      <c r="B17" s="275" t="s">
        <v>628</v>
      </c>
      <c r="C17" s="276">
        <f t="shared" ref="C17:BN17" si="2">SUM(C5:C16)</f>
        <v>3554109696.2800002</v>
      </c>
      <c r="D17" s="276">
        <f t="shared" si="2"/>
        <v>504730799.79000008</v>
      </c>
      <c r="E17" s="276">
        <f t="shared" si="2"/>
        <v>117387174.84999999</v>
      </c>
      <c r="F17" s="276">
        <f t="shared" si="2"/>
        <v>225683351.31999999</v>
      </c>
      <c r="G17" s="276">
        <f t="shared" si="2"/>
        <v>151816508.81999999</v>
      </c>
      <c r="H17" s="276">
        <f t="shared" si="2"/>
        <v>166036512.03000003</v>
      </c>
      <c r="I17" s="276">
        <f t="shared" si="2"/>
        <v>76716012.470000014</v>
      </c>
      <c r="J17" s="276">
        <f t="shared" si="2"/>
        <v>572289209.75999999</v>
      </c>
      <c r="K17" s="276">
        <f t="shared" si="2"/>
        <v>218375346.78</v>
      </c>
      <c r="L17" s="276">
        <f t="shared" si="2"/>
        <v>118714071.07999998</v>
      </c>
      <c r="M17" s="276">
        <f t="shared" si="2"/>
        <v>420966691.51999998</v>
      </c>
      <c r="N17" s="276">
        <f t="shared" si="2"/>
        <v>151614711.55999997</v>
      </c>
      <c r="O17" s="276">
        <f t="shared" si="2"/>
        <v>456919379.25</v>
      </c>
      <c r="P17" s="276">
        <f t="shared" si="2"/>
        <v>221489921.80000001</v>
      </c>
      <c r="Q17" s="276">
        <f t="shared" si="2"/>
        <v>130073425.82000001</v>
      </c>
      <c r="R17" s="276">
        <f t="shared" si="2"/>
        <v>94102136.780000031</v>
      </c>
      <c r="S17" s="276">
        <f t="shared" si="2"/>
        <v>147230222.58000001</v>
      </c>
      <c r="T17" s="276">
        <f t="shared" si="2"/>
        <v>168233906.51999998</v>
      </c>
      <c r="U17" s="276">
        <f t="shared" si="2"/>
        <v>88049409.550000027</v>
      </c>
      <c r="V17" s="276">
        <f t="shared" si="2"/>
        <v>121692966.68000001</v>
      </c>
      <c r="W17" s="276">
        <f t="shared" si="2"/>
        <v>108238130.86999997</v>
      </c>
      <c r="X17" s="276">
        <f t="shared" si="2"/>
        <v>90135097.179999992</v>
      </c>
      <c r="Y17" s="276">
        <f t="shared" si="2"/>
        <v>79781087.900000006</v>
      </c>
      <c r="Z17" s="276">
        <f t="shared" si="2"/>
        <v>51769756.29999999</v>
      </c>
      <c r="AA17" s="276">
        <f t="shared" si="2"/>
        <v>6430564798.5299997</v>
      </c>
      <c r="AB17" s="276">
        <f t="shared" si="2"/>
        <v>186772926.32999998</v>
      </c>
      <c r="AC17" s="276">
        <f t="shared" si="2"/>
        <v>326476275.51999998</v>
      </c>
      <c r="AD17" s="276">
        <f t="shared" si="2"/>
        <v>96002687.350000024</v>
      </c>
      <c r="AE17" s="276">
        <f t="shared" si="2"/>
        <v>375099049.65999997</v>
      </c>
      <c r="AF17" s="276">
        <f t="shared" si="2"/>
        <v>160189954.39000002</v>
      </c>
      <c r="AG17" s="276">
        <f t="shared" si="2"/>
        <v>359358128.70000011</v>
      </c>
      <c r="AH17" s="276">
        <f t="shared" si="2"/>
        <v>191103383.76000005</v>
      </c>
      <c r="AI17" s="276">
        <f t="shared" si="2"/>
        <v>199673760.11999997</v>
      </c>
      <c r="AJ17" s="276">
        <f t="shared" si="2"/>
        <v>149509602.94000003</v>
      </c>
      <c r="AK17" s="276">
        <f t="shared" si="2"/>
        <v>99343676.910000011</v>
      </c>
      <c r="AL17" s="276">
        <f t="shared" si="2"/>
        <v>114758002.74000001</v>
      </c>
      <c r="AM17" s="276">
        <f t="shared" si="2"/>
        <v>193998150.22000003</v>
      </c>
      <c r="AN17" s="276">
        <f t="shared" si="2"/>
        <v>102557751.27000001</v>
      </c>
      <c r="AO17" s="276">
        <f t="shared" si="2"/>
        <v>89510302.359999985</v>
      </c>
      <c r="AP17" s="276">
        <f t="shared" si="2"/>
        <v>227541283.73000002</v>
      </c>
      <c r="AQ17" s="276">
        <f t="shared" si="2"/>
        <v>243408137.19999996</v>
      </c>
      <c r="AR17" s="276">
        <f t="shared" si="2"/>
        <v>44458274.74000001</v>
      </c>
      <c r="AS17" s="276">
        <f t="shared" si="2"/>
        <v>2490525428.9200001</v>
      </c>
      <c r="AT17" s="276">
        <f t="shared" si="2"/>
        <v>147401988.95000002</v>
      </c>
      <c r="AU17" s="276">
        <f t="shared" si="2"/>
        <v>133087225.46000001</v>
      </c>
      <c r="AV17" s="276">
        <f t="shared" si="2"/>
        <v>159366216.16</v>
      </c>
      <c r="AW17" s="276">
        <f t="shared" si="2"/>
        <v>133022658.95</v>
      </c>
      <c r="AX17" s="276">
        <f t="shared" si="2"/>
        <v>112291183.88</v>
      </c>
      <c r="AY17" s="276">
        <f t="shared" si="2"/>
        <v>76582830.429999992</v>
      </c>
      <c r="AZ17" s="276">
        <f t="shared" si="2"/>
        <v>131710104.40000002</v>
      </c>
      <c r="BA17" s="276">
        <f t="shared" si="2"/>
        <v>425677024.95000005</v>
      </c>
      <c r="BB17" s="276">
        <f t="shared" si="2"/>
        <v>94764179.029999986</v>
      </c>
      <c r="BC17" s="276">
        <f t="shared" si="2"/>
        <v>158191647.73999998</v>
      </c>
      <c r="BD17" s="276">
        <f t="shared" si="2"/>
        <v>236447053.66000003</v>
      </c>
      <c r="BE17" s="276">
        <f t="shared" si="2"/>
        <v>83264911.189999983</v>
      </c>
      <c r="BF17" s="276">
        <f t="shared" si="2"/>
        <v>86771888</v>
      </c>
      <c r="BG17" s="276">
        <f t="shared" si="2"/>
        <v>84960993.079999998</v>
      </c>
      <c r="BH17" s="276">
        <f t="shared" si="2"/>
        <v>1240673985.9899998</v>
      </c>
      <c r="BI17" s="276">
        <f t="shared" si="2"/>
        <v>59951306.739999995</v>
      </c>
      <c r="BJ17" s="276">
        <f t="shared" si="2"/>
        <v>57546305.889999993</v>
      </c>
      <c r="BK17" s="276">
        <f t="shared" si="2"/>
        <v>90280861.159999996</v>
      </c>
      <c r="BL17" s="276">
        <f t="shared" si="2"/>
        <v>141970728.70000002</v>
      </c>
      <c r="BM17" s="276">
        <f t="shared" si="2"/>
        <v>191144732.45000002</v>
      </c>
      <c r="BN17" s="276">
        <f t="shared" si="2"/>
        <v>67209568.76000002</v>
      </c>
      <c r="BO17" s="276">
        <f t="shared" ref="BO17:DZ17" si="3">SUM(BO5:BO16)</f>
        <v>82309471.669999987</v>
      </c>
      <c r="BP17" s="276">
        <f t="shared" si="3"/>
        <v>59928351.259999998</v>
      </c>
      <c r="BQ17" s="276">
        <f t="shared" si="3"/>
        <v>61184892.180000007</v>
      </c>
      <c r="BR17" s="276">
        <f t="shared" si="3"/>
        <v>46969711.670000002</v>
      </c>
      <c r="BS17" s="276">
        <f t="shared" si="3"/>
        <v>47207112.639999993</v>
      </c>
      <c r="BT17" s="276">
        <f t="shared" si="3"/>
        <v>331424254.35999995</v>
      </c>
      <c r="BU17" s="276">
        <f t="shared" si="3"/>
        <v>42468967.290000014</v>
      </c>
      <c r="BV17" s="276">
        <f t="shared" si="3"/>
        <v>67485993.310000002</v>
      </c>
      <c r="BW17" s="276">
        <f t="shared" si="3"/>
        <v>1120503955.1199999</v>
      </c>
      <c r="BX17" s="276">
        <f t="shared" si="3"/>
        <v>1014747826.35</v>
      </c>
      <c r="BY17" s="276">
        <f t="shared" si="3"/>
        <v>139697086.35999995</v>
      </c>
      <c r="BZ17" s="276">
        <f t="shared" si="3"/>
        <v>78626281.5</v>
      </c>
      <c r="CA17" s="276">
        <f t="shared" si="3"/>
        <v>168948594.78999993</v>
      </c>
      <c r="CB17" s="276">
        <f t="shared" si="3"/>
        <v>133947849.84999999</v>
      </c>
      <c r="CC17" s="276">
        <f t="shared" si="3"/>
        <v>120415441.55999999</v>
      </c>
      <c r="CD17" s="276">
        <f t="shared" si="3"/>
        <v>25360676.32</v>
      </c>
      <c r="CE17" s="276">
        <f t="shared" si="3"/>
        <v>24597743.660000004</v>
      </c>
      <c r="CF17" s="276">
        <f t="shared" si="3"/>
        <v>3911160531.3600006</v>
      </c>
      <c r="CG17" s="276">
        <f t="shared" si="3"/>
        <v>148668103.59</v>
      </c>
      <c r="CH17" s="276">
        <f t="shared" si="3"/>
        <v>317379003.88000005</v>
      </c>
      <c r="CI17" s="276">
        <f t="shared" si="3"/>
        <v>98741918.459999993</v>
      </c>
      <c r="CJ17" s="276">
        <f t="shared" si="3"/>
        <v>131174478.62999998</v>
      </c>
      <c r="CK17" s="276">
        <f t="shared" si="3"/>
        <v>114729878.58000001</v>
      </c>
      <c r="CL17" s="276">
        <f t="shared" si="3"/>
        <v>116489529.08</v>
      </c>
      <c r="CM17" s="276">
        <f t="shared" si="3"/>
        <v>205335611.26000002</v>
      </c>
      <c r="CN17" s="276">
        <f t="shared" si="3"/>
        <v>63553499.629999995</v>
      </c>
      <c r="CO17" s="276">
        <f t="shared" si="3"/>
        <v>122988378.99999999</v>
      </c>
      <c r="CP17" s="276">
        <f t="shared" si="3"/>
        <v>90692789.889999986</v>
      </c>
      <c r="CQ17" s="276">
        <f t="shared" si="3"/>
        <v>137403055.88</v>
      </c>
      <c r="CR17" s="276">
        <f t="shared" si="3"/>
        <v>93032175.479999989</v>
      </c>
      <c r="CS17" s="276">
        <f t="shared" si="3"/>
        <v>1118243390.0700002</v>
      </c>
      <c r="CT17" s="276">
        <f t="shared" si="3"/>
        <v>102011141.58</v>
      </c>
      <c r="CU17" s="276">
        <f t="shared" si="3"/>
        <v>120215067.97</v>
      </c>
      <c r="CV17" s="276">
        <f t="shared" si="3"/>
        <v>196110133.62000003</v>
      </c>
      <c r="CW17" s="276">
        <f t="shared" si="3"/>
        <v>85645546.810000002</v>
      </c>
      <c r="CX17" s="276">
        <f t="shared" si="3"/>
        <v>188821585.66</v>
      </c>
      <c r="CY17" s="276">
        <f t="shared" si="3"/>
        <v>87084266.690000013</v>
      </c>
      <c r="CZ17" s="276">
        <f t="shared" si="3"/>
        <v>56539176.890000001</v>
      </c>
      <c r="DA17" s="276">
        <f t="shared" si="3"/>
        <v>1315030752.9699993</v>
      </c>
      <c r="DB17" s="276">
        <f t="shared" si="3"/>
        <v>176513766.01999998</v>
      </c>
      <c r="DC17" s="276">
        <f t="shared" si="3"/>
        <v>414558397.50999987</v>
      </c>
      <c r="DD17" s="276">
        <f t="shared" si="3"/>
        <v>447669091.87000012</v>
      </c>
      <c r="DE17" s="276">
        <f t="shared" si="3"/>
        <v>158994437.07999995</v>
      </c>
      <c r="DF17" s="276">
        <f t="shared" si="3"/>
        <v>223415460.70000002</v>
      </c>
      <c r="DG17" s="276">
        <f t="shared" si="3"/>
        <v>234680682.61999997</v>
      </c>
      <c r="DH17" s="276">
        <f t="shared" si="3"/>
        <v>68295084.170000002</v>
      </c>
      <c r="DI17" s="276">
        <f t="shared" si="3"/>
        <v>111373781.40999998</v>
      </c>
      <c r="DJ17" s="276">
        <f t="shared" si="3"/>
        <v>105741757.39000003</v>
      </c>
      <c r="DK17" s="276">
        <f t="shared" si="3"/>
        <v>261100070.66</v>
      </c>
      <c r="DL17" s="276">
        <f t="shared" si="3"/>
        <v>1007477701.9399997</v>
      </c>
      <c r="DM17" s="276">
        <f t="shared" si="3"/>
        <v>1146546129.5100002</v>
      </c>
      <c r="DN17" s="276">
        <f t="shared" si="3"/>
        <v>139514300.30999997</v>
      </c>
      <c r="DO17" s="276">
        <f t="shared" si="3"/>
        <v>107468341.53000002</v>
      </c>
      <c r="DP17" s="276">
        <f t="shared" si="3"/>
        <v>236026588.65000007</v>
      </c>
      <c r="DQ17" s="276">
        <f t="shared" si="3"/>
        <v>208911793.56000003</v>
      </c>
      <c r="DR17" s="276">
        <f t="shared" si="3"/>
        <v>183345558.82000002</v>
      </c>
      <c r="DS17" s="276">
        <f t="shared" si="3"/>
        <v>226077110.88999999</v>
      </c>
      <c r="DT17" s="276">
        <f t="shared" si="3"/>
        <v>78460847.50999999</v>
      </c>
      <c r="DU17" s="276">
        <f t="shared" si="3"/>
        <v>3653289943.3299999</v>
      </c>
      <c r="DV17" s="276">
        <f t="shared" si="3"/>
        <v>122977550.37999997</v>
      </c>
      <c r="DW17" s="276">
        <f t="shared" si="3"/>
        <v>193503644.98000002</v>
      </c>
      <c r="DX17" s="276">
        <f t="shared" si="3"/>
        <v>165645909.72000006</v>
      </c>
      <c r="DY17" s="276">
        <f t="shared" si="3"/>
        <v>207322422.81000003</v>
      </c>
      <c r="DZ17" s="276">
        <f t="shared" si="3"/>
        <v>135779234.03</v>
      </c>
      <c r="EA17" s="276">
        <f t="shared" ref="EA17:GL17" si="4">SUM(EA5:EA16)</f>
        <v>276878168.45999998</v>
      </c>
      <c r="EB17" s="276">
        <f t="shared" si="4"/>
        <v>145790455.66</v>
      </c>
      <c r="EC17" s="276">
        <f t="shared" si="4"/>
        <v>270680255.60000002</v>
      </c>
      <c r="ED17" s="276">
        <f t="shared" si="4"/>
        <v>739221554.81999993</v>
      </c>
      <c r="EE17" s="276">
        <f t="shared" si="4"/>
        <v>824847522.84000015</v>
      </c>
      <c r="EF17" s="276">
        <f t="shared" si="4"/>
        <v>123655218.02000003</v>
      </c>
      <c r="EG17" s="276">
        <f t="shared" si="4"/>
        <v>133881952.96999998</v>
      </c>
      <c r="EH17" s="276">
        <f t="shared" si="4"/>
        <v>142467517.44999999</v>
      </c>
      <c r="EI17" s="276">
        <f t="shared" si="4"/>
        <v>189665466.51999998</v>
      </c>
      <c r="EJ17" s="276">
        <f t="shared" si="4"/>
        <v>245605564.10000002</v>
      </c>
      <c r="EK17" s="276">
        <f t="shared" si="4"/>
        <v>82265973.210000008</v>
      </c>
      <c r="EL17" s="276">
        <f t="shared" si="4"/>
        <v>131452861.29000002</v>
      </c>
      <c r="EM17" s="276">
        <f t="shared" si="4"/>
        <v>2402189196.6599998</v>
      </c>
      <c r="EN17" s="276">
        <f t="shared" si="4"/>
        <v>114787166.97000004</v>
      </c>
      <c r="EO17" s="276">
        <f t="shared" si="4"/>
        <v>126538243.58999997</v>
      </c>
      <c r="EP17" s="276">
        <f t="shared" si="4"/>
        <v>127137153.44000003</v>
      </c>
      <c r="EQ17" s="276">
        <f t="shared" si="4"/>
        <v>69080949.349999979</v>
      </c>
      <c r="ER17" s="276">
        <f t="shared" si="4"/>
        <v>82298585.219999999</v>
      </c>
      <c r="ES17" s="276">
        <f t="shared" si="4"/>
        <v>194572588.99000001</v>
      </c>
      <c r="ET17" s="276">
        <f t="shared" si="4"/>
        <v>153300689.68999997</v>
      </c>
      <c r="EU17" s="276">
        <f t="shared" si="4"/>
        <v>104959774.98999998</v>
      </c>
      <c r="EV17" s="276">
        <f t="shared" si="4"/>
        <v>1273405283.4000001</v>
      </c>
      <c r="EW17" s="276">
        <f t="shared" si="4"/>
        <v>59471521.759999998</v>
      </c>
      <c r="EX17" s="276">
        <f t="shared" si="4"/>
        <v>112179380.89</v>
      </c>
      <c r="EY17" s="276">
        <f t="shared" si="4"/>
        <v>153924073.25999999</v>
      </c>
      <c r="EZ17" s="276">
        <f t="shared" si="4"/>
        <v>206946836.17000002</v>
      </c>
      <c r="FA17" s="276">
        <f t="shared" si="4"/>
        <v>204603536.96000001</v>
      </c>
      <c r="FB17" s="276">
        <f t="shared" si="4"/>
        <v>152070572.63000005</v>
      </c>
      <c r="FC17" s="276">
        <f t="shared" si="4"/>
        <v>126996239.09999999</v>
      </c>
      <c r="FD17" s="276">
        <f t="shared" si="4"/>
        <v>86410935.749999985</v>
      </c>
      <c r="FE17" s="276">
        <f t="shared" si="4"/>
        <v>80433261.199999988</v>
      </c>
      <c r="FF17" s="276">
        <f t="shared" si="4"/>
        <v>83139439.519999996</v>
      </c>
      <c r="FG17" s="276">
        <f t="shared" si="4"/>
        <v>59452487.290000014</v>
      </c>
      <c r="FH17" s="276">
        <f t="shared" si="4"/>
        <v>1026175918.8199999</v>
      </c>
      <c r="FI17" s="276">
        <f t="shared" si="4"/>
        <v>85537534.799999997</v>
      </c>
      <c r="FJ17" s="276">
        <f t="shared" si="4"/>
        <v>91603888.280000016</v>
      </c>
      <c r="FK17" s="276">
        <f t="shared" si="4"/>
        <v>95190752.270000011</v>
      </c>
      <c r="FL17" s="276">
        <f t="shared" si="4"/>
        <v>160043357.84</v>
      </c>
      <c r="FM17" s="276">
        <f t="shared" si="4"/>
        <v>143370790.51999998</v>
      </c>
      <c r="FN17" s="276">
        <f t="shared" si="4"/>
        <v>53666109.400000006</v>
      </c>
      <c r="FO17" s="276">
        <f t="shared" si="4"/>
        <v>26333032.25</v>
      </c>
      <c r="FP17" s="276">
        <f t="shared" si="4"/>
        <v>2532141208.2899995</v>
      </c>
      <c r="FQ17" s="276">
        <f t="shared" si="4"/>
        <v>99096539.539999992</v>
      </c>
      <c r="FR17" s="276">
        <f t="shared" si="4"/>
        <v>176632016.59999996</v>
      </c>
      <c r="FS17" s="276">
        <f t="shared" si="4"/>
        <v>138638081.26000005</v>
      </c>
      <c r="FT17" s="276">
        <f t="shared" si="4"/>
        <v>214202862.40000001</v>
      </c>
      <c r="FU17" s="276">
        <f t="shared" si="4"/>
        <v>104502363.35999997</v>
      </c>
      <c r="FV17" s="276">
        <f t="shared" si="4"/>
        <v>268260018.40000007</v>
      </c>
      <c r="FW17" s="276">
        <f t="shared" si="4"/>
        <v>164386212.39999998</v>
      </c>
      <c r="FX17" s="276">
        <f t="shared" si="4"/>
        <v>156059660.95999998</v>
      </c>
      <c r="FY17" s="276">
        <f t="shared" si="4"/>
        <v>122842116.80000001</v>
      </c>
      <c r="FZ17" s="276">
        <f t="shared" si="4"/>
        <v>247535927.71000001</v>
      </c>
      <c r="GA17" s="276">
        <f t="shared" si="4"/>
        <v>112655113.40999998</v>
      </c>
      <c r="GB17" s="276">
        <f t="shared" si="4"/>
        <v>106965648.65999998</v>
      </c>
      <c r="GC17" s="276">
        <f t="shared" si="4"/>
        <v>76865141.470000014</v>
      </c>
      <c r="GD17" s="276">
        <f t="shared" si="4"/>
        <v>1085590628.3099999</v>
      </c>
      <c r="GE17" s="276">
        <f t="shared" si="4"/>
        <v>89852212.290000007</v>
      </c>
      <c r="GF17" s="276">
        <f t="shared" si="4"/>
        <v>106499784.5</v>
      </c>
      <c r="GG17" s="276">
        <f t="shared" si="4"/>
        <v>241309788.88999996</v>
      </c>
      <c r="GH17" s="276">
        <f t="shared" si="4"/>
        <v>119921772.00000001</v>
      </c>
      <c r="GI17" s="276">
        <f t="shared" si="4"/>
        <v>104926356.57999998</v>
      </c>
      <c r="GJ17" s="276">
        <f t="shared" si="4"/>
        <v>100438890.62</v>
      </c>
      <c r="GK17" s="276">
        <f t="shared" si="4"/>
        <v>285899774.52999997</v>
      </c>
      <c r="GL17" s="276">
        <f t="shared" si="4"/>
        <v>93408533.359999955</v>
      </c>
      <c r="GM17" s="276">
        <f t="shared" ref="GM17:IX17" si="5">SUM(GM5:GM16)</f>
        <v>47155781.969999991</v>
      </c>
      <c r="GN17" s="276">
        <f t="shared" si="5"/>
        <v>34499447.549999997</v>
      </c>
      <c r="GO17" s="276">
        <f t="shared" si="5"/>
        <v>39222374.330000006</v>
      </c>
      <c r="GP17" s="276">
        <f t="shared" si="5"/>
        <v>767854739.24000013</v>
      </c>
      <c r="GQ17" s="276">
        <f t="shared" si="5"/>
        <v>172533636.81</v>
      </c>
      <c r="GR17" s="276">
        <f t="shared" si="5"/>
        <v>97582309.779999986</v>
      </c>
      <c r="GS17" s="276">
        <f t="shared" si="5"/>
        <v>184713121.99000001</v>
      </c>
      <c r="GT17" s="276">
        <f t="shared" si="5"/>
        <v>45393559.730000004</v>
      </c>
      <c r="GU17" s="276">
        <f t="shared" si="5"/>
        <v>135342162.76000002</v>
      </c>
      <c r="GV17" s="276">
        <f t="shared" si="5"/>
        <v>143800367.25999999</v>
      </c>
      <c r="GW17" s="276">
        <f t="shared" si="5"/>
        <v>73827530.580000013</v>
      </c>
      <c r="GX17" s="276">
        <f t="shared" si="5"/>
        <v>750695195.71999991</v>
      </c>
      <c r="GY17" s="276">
        <f t="shared" si="5"/>
        <v>77000973.169999987</v>
      </c>
      <c r="GZ17" s="276">
        <f t="shared" si="5"/>
        <v>169985808.56999996</v>
      </c>
      <c r="HA17" s="276">
        <f t="shared" si="5"/>
        <v>119288870.71999995</v>
      </c>
      <c r="HB17" s="276">
        <f t="shared" si="5"/>
        <v>2064195986.4800003</v>
      </c>
      <c r="HC17" s="276">
        <f t="shared" si="5"/>
        <v>230957248.11000001</v>
      </c>
      <c r="HD17" s="276">
        <f t="shared" si="5"/>
        <v>269750690.56</v>
      </c>
      <c r="HE17" s="276">
        <f t="shared" si="5"/>
        <v>251457730.17999995</v>
      </c>
      <c r="HF17" s="276">
        <f t="shared" si="5"/>
        <v>208725401.38999996</v>
      </c>
      <c r="HG17" s="276">
        <f t="shared" si="5"/>
        <v>279258792.76999992</v>
      </c>
      <c r="HH17" s="276">
        <f t="shared" si="5"/>
        <v>57882396.259999998</v>
      </c>
      <c r="HI17" s="276">
        <f t="shared" si="5"/>
        <v>1350673429.49</v>
      </c>
      <c r="HJ17" s="276">
        <f t="shared" si="5"/>
        <v>223950058.43000004</v>
      </c>
      <c r="HK17" s="276">
        <f t="shared" si="5"/>
        <v>252325427.16</v>
      </c>
      <c r="HL17" s="276">
        <f t="shared" si="5"/>
        <v>148476874.77000001</v>
      </c>
      <c r="HM17" s="276">
        <f t="shared" si="5"/>
        <v>108524452.59</v>
      </c>
      <c r="HN17" s="276">
        <f t="shared" si="5"/>
        <v>112016491.57000001</v>
      </c>
      <c r="HO17" s="276">
        <f t="shared" si="5"/>
        <v>162491328.16</v>
      </c>
      <c r="HP17" s="276">
        <f t="shared" si="5"/>
        <v>85367503</v>
      </c>
      <c r="HQ17" s="276">
        <f t="shared" si="5"/>
        <v>1386551646.8200002</v>
      </c>
      <c r="HR17" s="276">
        <f t="shared" si="5"/>
        <v>502357180.13000005</v>
      </c>
      <c r="HS17" s="276">
        <f t="shared" si="5"/>
        <v>109816786.90000001</v>
      </c>
      <c r="HT17" s="276">
        <f t="shared" si="5"/>
        <v>80328193.530000001</v>
      </c>
      <c r="HU17" s="276">
        <f t="shared" si="5"/>
        <v>101018549.13</v>
      </c>
      <c r="HV17" s="276">
        <f t="shared" si="5"/>
        <v>71024137.760000005</v>
      </c>
      <c r="HW17" s="276">
        <f t="shared" si="5"/>
        <v>225339480.53999993</v>
      </c>
      <c r="HX17" s="276">
        <f t="shared" si="5"/>
        <v>95425028.460000023</v>
      </c>
      <c r="HY17" s="276">
        <f t="shared" si="5"/>
        <v>94121504.049999997</v>
      </c>
      <c r="HZ17" s="276">
        <f t="shared" si="5"/>
        <v>93692601.100000024</v>
      </c>
      <c r="IA17" s="276">
        <f t="shared" si="5"/>
        <v>105043389.12</v>
      </c>
      <c r="IB17" s="276">
        <f t="shared" si="5"/>
        <v>167700235.41</v>
      </c>
      <c r="IC17" s="276">
        <f t="shared" si="5"/>
        <v>48773766.139999993</v>
      </c>
      <c r="ID17" s="276">
        <f t="shared" si="5"/>
        <v>117851449.45</v>
      </c>
      <c r="IE17" s="276">
        <f t="shared" si="5"/>
        <v>59319175.960000001</v>
      </c>
      <c r="IF17" s="276">
        <f t="shared" si="5"/>
        <v>58678083.459999993</v>
      </c>
      <c r="IG17" s="276">
        <f t="shared" si="5"/>
        <v>1160570009.8599999</v>
      </c>
      <c r="IH17" s="276">
        <f t="shared" si="5"/>
        <v>557294444.72000015</v>
      </c>
      <c r="II17" s="276">
        <f t="shared" si="5"/>
        <v>146654362.16</v>
      </c>
      <c r="IJ17" s="276">
        <f t="shared" si="5"/>
        <v>221596773.91999999</v>
      </c>
      <c r="IK17" s="276">
        <f t="shared" si="5"/>
        <v>326433534.6099999</v>
      </c>
      <c r="IL17" s="276">
        <f t="shared" si="5"/>
        <v>105316305.7</v>
      </c>
      <c r="IM17" s="276">
        <f t="shared" si="5"/>
        <v>92243124.459999979</v>
      </c>
      <c r="IN17" s="276">
        <f t="shared" si="5"/>
        <v>65162543.480000004</v>
      </c>
      <c r="IO17" s="276">
        <f t="shared" si="5"/>
        <v>72032991.219999999</v>
      </c>
      <c r="IP17" s="276">
        <f t="shared" si="5"/>
        <v>79179626.559999987</v>
      </c>
      <c r="IQ17" s="276">
        <f t="shared" si="5"/>
        <v>86899939.050000012</v>
      </c>
      <c r="IR17" s="276">
        <f t="shared" si="5"/>
        <v>2180934110.9699998</v>
      </c>
      <c r="IS17" s="276">
        <f t="shared" si="5"/>
        <v>683507325.63999999</v>
      </c>
      <c r="IT17" s="276">
        <f t="shared" si="5"/>
        <v>155957711.63000003</v>
      </c>
      <c r="IU17" s="276">
        <f t="shared" si="5"/>
        <v>146269849.22999999</v>
      </c>
      <c r="IV17" s="276">
        <f t="shared" si="5"/>
        <v>104641607.93000002</v>
      </c>
      <c r="IW17" s="276">
        <f t="shared" si="5"/>
        <v>58181428.82</v>
      </c>
      <c r="IX17" s="276">
        <f t="shared" si="5"/>
        <v>89335249.37000002</v>
      </c>
      <c r="IY17" s="276">
        <f t="shared" ref="IY17:LJ17" si="6">SUM(IY5:IY16)</f>
        <v>54186719.469999999</v>
      </c>
      <c r="IZ17" s="276">
        <f t="shared" si="6"/>
        <v>66780636.399999991</v>
      </c>
      <c r="JA17" s="276">
        <f t="shared" si="6"/>
        <v>107167650.89999999</v>
      </c>
      <c r="JB17" s="276">
        <f t="shared" si="6"/>
        <v>120831920.20000003</v>
      </c>
      <c r="JC17" s="276">
        <f t="shared" si="6"/>
        <v>80257499.790000021</v>
      </c>
      <c r="JD17" s="276">
        <f t="shared" si="6"/>
        <v>1048623385.21</v>
      </c>
      <c r="JE17" s="276">
        <f t="shared" si="6"/>
        <v>364995059.55000001</v>
      </c>
      <c r="JF17" s="276">
        <f t="shared" si="6"/>
        <v>94241115.810000017</v>
      </c>
      <c r="JG17" s="276">
        <f t="shared" si="6"/>
        <v>84486861.950000003</v>
      </c>
      <c r="JH17" s="276">
        <f t="shared" si="6"/>
        <v>63421221.439999998</v>
      </c>
      <c r="JI17" s="276">
        <f t="shared" si="6"/>
        <v>74487686.840000004</v>
      </c>
      <c r="JJ17" s="276">
        <f t="shared" si="6"/>
        <v>705866056.71999979</v>
      </c>
      <c r="JK17" s="276">
        <f t="shared" si="6"/>
        <v>74115362.439999998</v>
      </c>
      <c r="JL17" s="276">
        <f t="shared" si="6"/>
        <v>114391840</v>
      </c>
      <c r="JM17" s="276">
        <f t="shared" si="6"/>
        <v>151387919.31999999</v>
      </c>
      <c r="JN17" s="276">
        <f t="shared" si="6"/>
        <v>88566858.25</v>
      </c>
      <c r="JO17" s="276">
        <f t="shared" si="6"/>
        <v>198597129.17000002</v>
      </c>
      <c r="JP17" s="276">
        <f t="shared" si="6"/>
        <v>68142704.560000002</v>
      </c>
      <c r="JQ17" s="276">
        <f t="shared" si="6"/>
        <v>1088786794.55</v>
      </c>
      <c r="JR17" s="276">
        <f t="shared" si="6"/>
        <v>118436327.86000001</v>
      </c>
      <c r="JS17" s="276">
        <f t="shared" si="6"/>
        <v>70689578.019999996</v>
      </c>
      <c r="JT17" s="276">
        <f t="shared" si="6"/>
        <v>214659757.46999997</v>
      </c>
      <c r="JU17" s="276">
        <f t="shared" si="6"/>
        <v>207774785.96999994</v>
      </c>
      <c r="JV17" s="276">
        <f t="shared" si="6"/>
        <v>124042609.23</v>
      </c>
      <c r="JW17" s="276">
        <f t="shared" si="6"/>
        <v>131476774.25999999</v>
      </c>
      <c r="JX17" s="276">
        <f t="shared" si="6"/>
        <v>87248402.13000001</v>
      </c>
      <c r="JY17" s="276">
        <f t="shared" si="6"/>
        <v>1676947664.0400002</v>
      </c>
      <c r="JZ17" s="276">
        <f t="shared" si="6"/>
        <v>640008319.86000001</v>
      </c>
      <c r="KA17" s="276">
        <f t="shared" si="6"/>
        <v>108948714.73000003</v>
      </c>
      <c r="KB17" s="276">
        <f t="shared" si="6"/>
        <v>57701159.459999993</v>
      </c>
      <c r="KC17" s="276">
        <f t="shared" si="6"/>
        <v>150593913.33000004</v>
      </c>
      <c r="KD17" s="276">
        <f t="shared" si="6"/>
        <v>46721054.289999992</v>
      </c>
      <c r="KE17" s="276">
        <f t="shared" si="6"/>
        <v>328244713.34000003</v>
      </c>
      <c r="KF17" s="276">
        <f t="shared" si="6"/>
        <v>170614900.29999998</v>
      </c>
      <c r="KG17" s="276">
        <f t="shared" si="6"/>
        <v>109021818.73</v>
      </c>
      <c r="KH17" s="276">
        <f t="shared" si="6"/>
        <v>146660713.78999999</v>
      </c>
      <c r="KI17" s="276">
        <f t="shared" si="6"/>
        <v>112341513.25</v>
      </c>
      <c r="KJ17" s="276">
        <f t="shared" si="6"/>
        <v>109506224.23999999</v>
      </c>
      <c r="KK17" s="276">
        <f t="shared" si="6"/>
        <v>101782115.65000002</v>
      </c>
      <c r="KL17" s="276">
        <f t="shared" si="6"/>
        <v>36708406.229999997</v>
      </c>
      <c r="KM17" s="276">
        <f t="shared" si="6"/>
        <v>88019364.430000007</v>
      </c>
      <c r="KN17" s="276">
        <f t="shared" si="6"/>
        <v>2343955378.25</v>
      </c>
      <c r="KO17" s="276">
        <f t="shared" si="6"/>
        <v>241104058.78999999</v>
      </c>
      <c r="KP17" s="276">
        <f t="shared" si="6"/>
        <v>141241746.93999997</v>
      </c>
      <c r="KQ17" s="276">
        <f t="shared" si="6"/>
        <v>174230573.11000001</v>
      </c>
      <c r="KR17" s="276">
        <f t="shared" si="6"/>
        <v>177410275.42000002</v>
      </c>
      <c r="KS17" s="276">
        <f t="shared" si="6"/>
        <v>120987678.98</v>
      </c>
      <c r="KT17" s="276">
        <f t="shared" si="6"/>
        <v>446527079.66999996</v>
      </c>
      <c r="KU17" s="276">
        <f t="shared" si="6"/>
        <v>111143870.18000002</v>
      </c>
      <c r="KV17" s="276">
        <f t="shared" si="6"/>
        <v>104556445.53999999</v>
      </c>
      <c r="KW17" s="276">
        <f t="shared" si="6"/>
        <v>749896279.96999991</v>
      </c>
      <c r="KX17" s="276">
        <f t="shared" si="6"/>
        <v>129716574.41999999</v>
      </c>
      <c r="KY17" s="276">
        <f t="shared" si="6"/>
        <v>152967913.32000002</v>
      </c>
      <c r="KZ17" s="276">
        <f t="shared" si="6"/>
        <v>366742191.00999999</v>
      </c>
      <c r="LA17" s="276">
        <f t="shared" si="6"/>
        <v>101819415.48999996</v>
      </c>
      <c r="LB17" s="276">
        <f t="shared" si="6"/>
        <v>159666035.06</v>
      </c>
      <c r="LC17" s="276">
        <f t="shared" si="6"/>
        <v>1079294631.5300002</v>
      </c>
      <c r="LD17" s="276">
        <f t="shared" si="6"/>
        <v>179416935.06</v>
      </c>
      <c r="LE17" s="276">
        <f t="shared" si="6"/>
        <v>2841899303.5599999</v>
      </c>
      <c r="LF17" s="276">
        <f t="shared" si="6"/>
        <v>484153154.25999999</v>
      </c>
      <c r="LG17" s="276">
        <f t="shared" si="6"/>
        <v>735970682.37</v>
      </c>
      <c r="LH17" s="276">
        <f t="shared" si="6"/>
        <v>596144529</v>
      </c>
      <c r="LI17" s="276">
        <f t="shared" si="6"/>
        <v>150596845.91999996</v>
      </c>
      <c r="LJ17" s="276">
        <f t="shared" si="6"/>
        <v>116797769.23999999</v>
      </c>
      <c r="LK17" s="276">
        <f t="shared" ref="LK17:NV17" si="7">SUM(LK5:LK16)</f>
        <v>80468908.889999986</v>
      </c>
      <c r="LL17" s="276">
        <f t="shared" si="7"/>
        <v>151225811.13</v>
      </c>
      <c r="LM17" s="276">
        <f t="shared" si="7"/>
        <v>87420237.909999996</v>
      </c>
      <c r="LN17" s="276">
        <f t="shared" si="7"/>
        <v>177776073.51000002</v>
      </c>
      <c r="LO17" s="276">
        <f t="shared" si="7"/>
        <v>58219339.780000001</v>
      </c>
      <c r="LP17" s="276">
        <f t="shared" si="7"/>
        <v>732624553.25</v>
      </c>
      <c r="LQ17" s="276">
        <f t="shared" si="7"/>
        <v>170546613.44</v>
      </c>
      <c r="LR17" s="276">
        <f t="shared" si="7"/>
        <v>97794674.270000011</v>
      </c>
      <c r="LS17" s="276">
        <f t="shared" si="7"/>
        <v>2082754903.3700001</v>
      </c>
      <c r="LT17" s="276">
        <f t="shared" si="7"/>
        <v>965193427.41000009</v>
      </c>
      <c r="LU17" s="276">
        <f t="shared" si="7"/>
        <v>1726297736.5999999</v>
      </c>
      <c r="LV17" s="276">
        <f t="shared" si="7"/>
        <v>523510501.81</v>
      </c>
      <c r="LW17" s="276">
        <f t="shared" si="7"/>
        <v>244390013.76000002</v>
      </c>
      <c r="LX17" s="276">
        <f t="shared" si="7"/>
        <v>227615739.46999997</v>
      </c>
      <c r="LY17" s="276">
        <f t="shared" si="7"/>
        <v>230731720.25</v>
      </c>
      <c r="LZ17" s="276">
        <f t="shared" si="7"/>
        <v>154188411.14000002</v>
      </c>
      <c r="MA17" s="276">
        <f t="shared" si="7"/>
        <v>164010023.29999995</v>
      </c>
      <c r="MB17" s="276">
        <f t="shared" si="7"/>
        <v>197768689.79999998</v>
      </c>
      <c r="MC17" s="276">
        <f t="shared" si="7"/>
        <v>327947401.07999992</v>
      </c>
      <c r="MD17" s="276">
        <f t="shared" si="7"/>
        <v>101983929.36</v>
      </c>
      <c r="ME17" s="276">
        <f t="shared" si="7"/>
        <v>2404991024.7199998</v>
      </c>
      <c r="MF17" s="276">
        <f t="shared" si="7"/>
        <v>150491750.28</v>
      </c>
      <c r="MG17" s="276">
        <f t="shared" si="7"/>
        <v>98470476.029999986</v>
      </c>
      <c r="MH17" s="276">
        <f t="shared" si="7"/>
        <v>96538349.079999983</v>
      </c>
      <c r="MI17" s="276">
        <f t="shared" si="7"/>
        <v>77984303.480000004</v>
      </c>
      <c r="MJ17" s="276">
        <f t="shared" si="7"/>
        <v>139548944.51000002</v>
      </c>
      <c r="MK17" s="276">
        <f t="shared" si="7"/>
        <v>119576574.72</v>
      </c>
      <c r="ML17" s="276">
        <f t="shared" si="7"/>
        <v>112594790.00999999</v>
      </c>
      <c r="MM17" s="276">
        <f t="shared" si="7"/>
        <v>183471379.66999999</v>
      </c>
      <c r="MN17" s="276">
        <f t="shared" si="7"/>
        <v>105719778.16000001</v>
      </c>
      <c r="MO17" s="276">
        <f t="shared" si="7"/>
        <v>104084670</v>
      </c>
      <c r="MP17" s="276">
        <f t="shared" si="7"/>
        <v>97056193.429999992</v>
      </c>
      <c r="MQ17" s="276">
        <f t="shared" si="7"/>
        <v>2085528737.6299999</v>
      </c>
      <c r="MR17" s="276">
        <f t="shared" si="7"/>
        <v>119570612.42000003</v>
      </c>
      <c r="MS17" s="276">
        <f t="shared" si="7"/>
        <v>130544911.5</v>
      </c>
      <c r="MT17" s="276">
        <f t="shared" si="7"/>
        <v>200608404.44</v>
      </c>
      <c r="MU17" s="276">
        <f t="shared" si="7"/>
        <v>189158131.34</v>
      </c>
      <c r="MV17" s="276">
        <f t="shared" si="7"/>
        <v>146924907.44</v>
      </c>
      <c r="MW17" s="276">
        <f t="shared" si="7"/>
        <v>298570041.93009996</v>
      </c>
      <c r="MX17" s="276">
        <f t="shared" si="7"/>
        <v>243123044.80999997</v>
      </c>
      <c r="MY17" s="276">
        <f t="shared" si="7"/>
        <v>120059721.73999999</v>
      </c>
      <c r="MZ17" s="276">
        <f t="shared" si="7"/>
        <v>54000291.99000001</v>
      </c>
      <c r="NA17" s="276">
        <f t="shared" si="7"/>
        <v>41926231.890000001</v>
      </c>
      <c r="NB17" s="276">
        <f t="shared" si="7"/>
        <v>3794292045.3700008</v>
      </c>
      <c r="NC17" s="276">
        <f t="shared" si="7"/>
        <v>398647440.13</v>
      </c>
      <c r="ND17" s="276">
        <f t="shared" si="7"/>
        <v>89331038.700000003</v>
      </c>
      <c r="NE17" s="276">
        <f t="shared" si="7"/>
        <v>866373940.36000001</v>
      </c>
      <c r="NF17" s="276">
        <f t="shared" si="7"/>
        <v>83532502.769999981</v>
      </c>
      <c r="NG17" s="276">
        <f t="shared" si="7"/>
        <v>230861179.70000002</v>
      </c>
      <c r="NH17" s="276">
        <f t="shared" si="7"/>
        <v>554870951.06999993</v>
      </c>
      <c r="NI17" s="276">
        <f t="shared" si="7"/>
        <v>454485305.54000002</v>
      </c>
      <c r="NJ17" s="276">
        <f t="shared" si="7"/>
        <v>46858083.520000003</v>
      </c>
      <c r="NK17" s="276">
        <f t="shared" si="7"/>
        <v>182356094.69999996</v>
      </c>
      <c r="NL17" s="276">
        <f t="shared" si="7"/>
        <v>149873238.81000003</v>
      </c>
      <c r="NM17" s="276">
        <f t="shared" si="7"/>
        <v>88350275.303000003</v>
      </c>
      <c r="NN17" s="276">
        <f t="shared" si="7"/>
        <v>831199325.92999983</v>
      </c>
      <c r="NO17" s="276">
        <f t="shared" si="7"/>
        <v>98217091.199999988</v>
      </c>
      <c r="NP17" s="276">
        <f t="shared" si="7"/>
        <v>98132198.920000017</v>
      </c>
      <c r="NQ17" s="276">
        <f t="shared" si="7"/>
        <v>99134046.809999987</v>
      </c>
      <c r="NR17" s="276">
        <f t="shared" si="7"/>
        <v>78947327.290000007</v>
      </c>
      <c r="NS17" s="276">
        <f t="shared" si="7"/>
        <v>33459514.120000001</v>
      </c>
      <c r="NT17" s="276">
        <f t="shared" si="7"/>
        <v>54880041.57</v>
      </c>
      <c r="NU17" s="276">
        <f t="shared" si="7"/>
        <v>2398262239.8249998</v>
      </c>
      <c r="NV17" s="276">
        <f t="shared" si="7"/>
        <v>463402526.25999993</v>
      </c>
      <c r="NW17" s="276">
        <f t="shared" ref="NW17:QH17" si="8">SUM(NW5:NW16)</f>
        <v>109810117.13000001</v>
      </c>
      <c r="NX17" s="276">
        <f t="shared" si="8"/>
        <v>80011365.060000002</v>
      </c>
      <c r="NY17" s="276">
        <f t="shared" si="8"/>
        <v>105909795.05999997</v>
      </c>
      <c r="NZ17" s="276">
        <f t="shared" si="8"/>
        <v>155216003.40000001</v>
      </c>
      <c r="OA17" s="276">
        <f t="shared" si="8"/>
        <v>71461340.639999986</v>
      </c>
      <c r="OB17" s="276">
        <f t="shared" si="8"/>
        <v>1914959314.5599999</v>
      </c>
      <c r="OC17" s="276">
        <f t="shared" si="8"/>
        <v>389909704.06</v>
      </c>
      <c r="OD17" s="276">
        <f t="shared" si="8"/>
        <v>174997214.32999998</v>
      </c>
      <c r="OE17" s="276">
        <f t="shared" si="8"/>
        <v>508568638.36000007</v>
      </c>
      <c r="OF17" s="276">
        <f t="shared" si="8"/>
        <v>128909534.77</v>
      </c>
      <c r="OG17" s="276">
        <f t="shared" si="8"/>
        <v>172907022.35999998</v>
      </c>
      <c r="OH17" s="276">
        <f t="shared" si="8"/>
        <v>205895926.70000002</v>
      </c>
      <c r="OI17" s="276">
        <f t="shared" si="8"/>
        <v>63405411.409999996</v>
      </c>
      <c r="OJ17" s="276">
        <f t="shared" si="8"/>
        <v>89411158.030000016</v>
      </c>
      <c r="OK17" s="276">
        <f t="shared" si="8"/>
        <v>1581770285.2700002</v>
      </c>
      <c r="OL17" s="276">
        <f t="shared" si="8"/>
        <v>365672591.53000009</v>
      </c>
      <c r="OM17" s="276">
        <f t="shared" si="8"/>
        <v>704001717.88000011</v>
      </c>
      <c r="ON17" s="276">
        <f t="shared" si="8"/>
        <v>208797728.39999998</v>
      </c>
      <c r="OO17" s="276">
        <f t="shared" si="8"/>
        <v>172045097.66999999</v>
      </c>
      <c r="OP17" s="276">
        <f t="shared" si="8"/>
        <v>95600024.579999998</v>
      </c>
      <c r="OQ17" s="276">
        <f t="shared" si="8"/>
        <v>1109776966.51</v>
      </c>
      <c r="OR17" s="276">
        <f t="shared" si="8"/>
        <v>92685781.24000001</v>
      </c>
      <c r="OS17" s="276">
        <f t="shared" si="8"/>
        <v>106829575.88</v>
      </c>
      <c r="OT17" s="276">
        <f t="shared" si="8"/>
        <v>159404973.88000008</v>
      </c>
      <c r="OU17" s="276">
        <f t="shared" si="8"/>
        <v>188702727.98999998</v>
      </c>
      <c r="OV17" s="276">
        <f t="shared" si="8"/>
        <v>373500831.67999995</v>
      </c>
      <c r="OW17" s="276">
        <f t="shared" si="8"/>
        <v>105509129.87000002</v>
      </c>
      <c r="OX17" s="276">
        <f t="shared" si="8"/>
        <v>65053549.769999996</v>
      </c>
      <c r="OY17" s="276">
        <f t="shared" si="8"/>
        <v>65965119.699999996</v>
      </c>
      <c r="OZ17" s="276">
        <f t="shared" si="8"/>
        <v>1373514661.45</v>
      </c>
      <c r="PA17" s="276">
        <f t="shared" si="8"/>
        <v>84851316.63000001</v>
      </c>
      <c r="PB17" s="276">
        <f t="shared" si="8"/>
        <v>251542964.23000005</v>
      </c>
      <c r="PC17" s="276">
        <f t="shared" si="8"/>
        <v>57285526.310000002</v>
      </c>
      <c r="PD17" s="276">
        <f t="shared" si="8"/>
        <v>168472746.16</v>
      </c>
      <c r="PE17" s="276">
        <f t="shared" si="8"/>
        <v>283279507.81000012</v>
      </c>
      <c r="PF17" s="276">
        <f t="shared" si="8"/>
        <v>96237530.360000014</v>
      </c>
      <c r="PG17" s="276">
        <f t="shared" si="8"/>
        <v>86110231.640000001</v>
      </c>
      <c r="PH17" s="276">
        <f t="shared" si="8"/>
        <v>137287392.68000004</v>
      </c>
      <c r="PI17" s="276">
        <f t="shared" si="8"/>
        <v>113170981.61000001</v>
      </c>
      <c r="PJ17" s="276">
        <f t="shared" si="8"/>
        <v>147168187.92999998</v>
      </c>
      <c r="PK17" s="276">
        <f t="shared" si="8"/>
        <v>254065542.13</v>
      </c>
      <c r="PL17" s="276">
        <f t="shared" si="8"/>
        <v>81191946.61999999</v>
      </c>
      <c r="PM17" s="276">
        <f t="shared" si="8"/>
        <v>349727814.60000002</v>
      </c>
      <c r="PN17" s="276">
        <f t="shared" si="8"/>
        <v>74732921.090000004</v>
      </c>
      <c r="PO17" s="276">
        <f t="shared" si="8"/>
        <v>52759436.859999999</v>
      </c>
      <c r="PP17" s="276">
        <f t="shared" si="8"/>
        <v>33994678.920000002</v>
      </c>
      <c r="PQ17" s="276">
        <f t="shared" si="8"/>
        <v>50890277.790000014</v>
      </c>
      <c r="PR17" s="276">
        <f t="shared" si="8"/>
        <v>3432861408.5299993</v>
      </c>
      <c r="PS17" s="276">
        <f t="shared" si="8"/>
        <v>117762824.97999997</v>
      </c>
      <c r="PT17" s="276">
        <f t="shared" si="8"/>
        <v>105613892.93000001</v>
      </c>
      <c r="PU17" s="276">
        <f t="shared" si="8"/>
        <v>166092773.33999997</v>
      </c>
      <c r="PV17" s="276">
        <f t="shared" si="8"/>
        <v>720955435.31000018</v>
      </c>
      <c r="PW17" s="276">
        <f t="shared" si="8"/>
        <v>133728179.20999999</v>
      </c>
      <c r="PX17" s="276">
        <f t="shared" si="8"/>
        <v>275558634.24000001</v>
      </c>
      <c r="PY17" s="276">
        <f t="shared" si="8"/>
        <v>112015161.43000001</v>
      </c>
      <c r="PZ17" s="276">
        <f t="shared" si="8"/>
        <v>355100012.55000001</v>
      </c>
      <c r="QA17" s="276">
        <f t="shared" si="8"/>
        <v>69620772.870000005</v>
      </c>
      <c r="QB17" s="276">
        <f t="shared" si="8"/>
        <v>244406267.09</v>
      </c>
      <c r="QC17" s="276">
        <f t="shared" si="8"/>
        <v>81803414.409999996</v>
      </c>
      <c r="QD17" s="276">
        <f t="shared" si="8"/>
        <v>115115737.47</v>
      </c>
      <c r="QE17" s="276">
        <f t="shared" si="8"/>
        <v>148469529.07000002</v>
      </c>
      <c r="QF17" s="276">
        <f t="shared" si="8"/>
        <v>173715103.22000003</v>
      </c>
      <c r="QG17" s="276">
        <f t="shared" si="8"/>
        <v>197374816.67999998</v>
      </c>
      <c r="QH17" s="276">
        <f t="shared" si="8"/>
        <v>97454022.330000013</v>
      </c>
      <c r="QI17" s="276">
        <f t="shared" ref="QI17:ST17" si="9">SUM(QI5:QI16)</f>
        <v>96274840.529999971</v>
      </c>
      <c r="QJ17" s="276">
        <f t="shared" si="9"/>
        <v>69387028.309999987</v>
      </c>
      <c r="QK17" s="276">
        <f t="shared" si="9"/>
        <v>234922605.29999998</v>
      </c>
      <c r="QL17" s="276">
        <f t="shared" si="9"/>
        <v>299667230.88000005</v>
      </c>
      <c r="QM17" s="276">
        <f t="shared" si="9"/>
        <v>74895884.339999989</v>
      </c>
      <c r="QN17" s="276">
        <f t="shared" si="9"/>
        <v>33840943.869999997</v>
      </c>
      <c r="QO17" s="276">
        <f t="shared" si="9"/>
        <v>31406164.919999998</v>
      </c>
      <c r="QP17" s="276">
        <f t="shared" si="9"/>
        <v>44271192.419999994</v>
      </c>
      <c r="QQ17" s="276">
        <f t="shared" si="9"/>
        <v>31594626.18</v>
      </c>
      <c r="QR17" s="276">
        <f t="shared" si="9"/>
        <v>1643467136.4300001</v>
      </c>
      <c r="QS17" s="276">
        <f t="shared" si="9"/>
        <v>80823435.229999989</v>
      </c>
      <c r="QT17" s="276">
        <f t="shared" si="9"/>
        <v>273048724.65999997</v>
      </c>
      <c r="QU17" s="276">
        <f t="shared" si="9"/>
        <v>124731064.30000003</v>
      </c>
      <c r="QV17" s="276">
        <f t="shared" si="9"/>
        <v>136246508.66</v>
      </c>
      <c r="QW17" s="276">
        <f t="shared" si="9"/>
        <v>296910425.35000002</v>
      </c>
      <c r="QX17" s="276">
        <f t="shared" si="9"/>
        <v>103128831.66000001</v>
      </c>
      <c r="QY17" s="276">
        <f t="shared" si="9"/>
        <v>195768764.26000002</v>
      </c>
      <c r="QZ17" s="276">
        <f t="shared" si="9"/>
        <v>247142375.41</v>
      </c>
      <c r="RA17" s="276">
        <f t="shared" si="9"/>
        <v>84181104.5</v>
      </c>
      <c r="RB17" s="276">
        <f t="shared" si="9"/>
        <v>82564410.020000011</v>
      </c>
      <c r="RC17" s="276">
        <f t="shared" si="9"/>
        <v>50581628.599999994</v>
      </c>
      <c r="RD17" s="276">
        <f t="shared" si="9"/>
        <v>37143394.099999994</v>
      </c>
      <c r="RE17" s="276">
        <f t="shared" si="9"/>
        <v>2370123669.1599998</v>
      </c>
      <c r="RF17" s="276">
        <f t="shared" si="9"/>
        <v>345563104.19999999</v>
      </c>
      <c r="RG17" s="276">
        <f t="shared" si="9"/>
        <v>129643999.45</v>
      </c>
      <c r="RH17" s="276">
        <f t="shared" si="9"/>
        <v>157905406.49999997</v>
      </c>
      <c r="RI17" s="276">
        <f t="shared" si="9"/>
        <v>145083101.66999999</v>
      </c>
      <c r="RJ17" s="276">
        <f t="shared" si="9"/>
        <v>162051882.12</v>
      </c>
      <c r="RK17" s="276">
        <f t="shared" si="9"/>
        <v>342159117</v>
      </c>
      <c r="RL17" s="276">
        <f t="shared" si="9"/>
        <v>120926088.28</v>
      </c>
      <c r="RM17" s="276">
        <f t="shared" si="9"/>
        <v>150468397.86999997</v>
      </c>
      <c r="RN17" s="276">
        <f t="shared" si="9"/>
        <v>288226906.88</v>
      </c>
      <c r="RO17" s="276">
        <f t="shared" si="9"/>
        <v>336989421.60000002</v>
      </c>
      <c r="RP17" s="276">
        <f t="shared" si="9"/>
        <v>76465794.419999987</v>
      </c>
      <c r="RQ17" s="276">
        <f t="shared" si="9"/>
        <v>76167089.38000001</v>
      </c>
      <c r="RR17" s="276">
        <f t="shared" si="9"/>
        <v>139914600.49999997</v>
      </c>
      <c r="RS17" s="276">
        <f t="shared" si="9"/>
        <v>75344959.420000002</v>
      </c>
      <c r="RT17" s="276">
        <f t="shared" si="9"/>
        <v>91017309.600000009</v>
      </c>
      <c r="RU17" s="276">
        <f t="shared" si="9"/>
        <v>110643711.88</v>
      </c>
      <c r="RV17" s="276">
        <f t="shared" si="9"/>
        <v>45359102.020000011</v>
      </c>
      <c r="RW17" s="276">
        <f t="shared" si="9"/>
        <v>38718925.939999998</v>
      </c>
      <c r="RX17" s="276">
        <f t="shared" si="9"/>
        <v>50098523.849999987</v>
      </c>
      <c r="RY17" s="276">
        <f t="shared" si="9"/>
        <v>1254941743.6999998</v>
      </c>
      <c r="RZ17" s="276">
        <f t="shared" si="9"/>
        <v>90846257.659999996</v>
      </c>
      <c r="SA17" s="276">
        <f t="shared" si="9"/>
        <v>136747485.08999997</v>
      </c>
      <c r="SB17" s="276">
        <f t="shared" si="9"/>
        <v>123282078.54999998</v>
      </c>
      <c r="SC17" s="276">
        <f t="shared" si="9"/>
        <v>59369731.539999992</v>
      </c>
      <c r="SD17" s="276">
        <f t="shared" si="9"/>
        <v>79867364.390000015</v>
      </c>
      <c r="SE17" s="276">
        <f t="shared" si="9"/>
        <v>87090456.940000013</v>
      </c>
      <c r="SF17" s="276">
        <f t="shared" si="9"/>
        <v>278547682.59999996</v>
      </c>
      <c r="SG17" s="276">
        <f t="shared" si="9"/>
        <v>87116050.75</v>
      </c>
      <c r="SH17" s="276">
        <f t="shared" si="9"/>
        <v>79196516.579999983</v>
      </c>
      <c r="SI17" s="276">
        <f t="shared" si="9"/>
        <v>106214392.36000001</v>
      </c>
      <c r="SJ17" s="276">
        <f t="shared" si="9"/>
        <v>176569415.68999997</v>
      </c>
      <c r="SK17" s="276">
        <f t="shared" si="9"/>
        <v>84706209.929999992</v>
      </c>
      <c r="SL17" s="276">
        <f t="shared" si="9"/>
        <v>65037020.219999991</v>
      </c>
      <c r="SM17" s="276">
        <f t="shared" si="9"/>
        <v>958014976.46000004</v>
      </c>
      <c r="SN17" s="276">
        <f t="shared" si="9"/>
        <v>103480441.12999998</v>
      </c>
      <c r="SO17" s="276">
        <f t="shared" si="9"/>
        <v>109260743.85000001</v>
      </c>
      <c r="SP17" s="276">
        <f t="shared" si="9"/>
        <v>94629693.300000012</v>
      </c>
      <c r="SQ17" s="276">
        <f t="shared" si="9"/>
        <v>64919983.159999996</v>
      </c>
      <c r="SR17" s="276">
        <f t="shared" si="9"/>
        <v>113493144.01000001</v>
      </c>
      <c r="SS17" s="276">
        <f t="shared" si="9"/>
        <v>123988738.96000001</v>
      </c>
      <c r="ST17" s="276">
        <f t="shared" si="9"/>
        <v>188409602.93000001</v>
      </c>
      <c r="SU17" s="276">
        <f t="shared" ref="SU17:VF17" si="10">SUM(SU5:SU16)</f>
        <v>100062878.27999997</v>
      </c>
      <c r="SV17" s="276">
        <f t="shared" si="10"/>
        <v>149246270.49000001</v>
      </c>
      <c r="SW17" s="276">
        <f t="shared" si="10"/>
        <v>248365479.62</v>
      </c>
      <c r="SX17" s="276">
        <f t="shared" si="10"/>
        <v>39267449.68999999</v>
      </c>
      <c r="SY17" s="276">
        <f t="shared" si="10"/>
        <v>560834117.3599999</v>
      </c>
      <c r="SZ17" s="276">
        <f t="shared" si="10"/>
        <v>107064891.64000003</v>
      </c>
      <c r="TA17" s="276">
        <f t="shared" si="10"/>
        <v>130028028.44999999</v>
      </c>
      <c r="TB17" s="276">
        <f t="shared" si="10"/>
        <v>208320122.60000005</v>
      </c>
      <c r="TC17" s="276">
        <f t="shared" si="10"/>
        <v>109546498.40999998</v>
      </c>
      <c r="TD17" s="276">
        <f t="shared" si="10"/>
        <v>111664136.16000003</v>
      </c>
      <c r="TE17" s="276">
        <f t="shared" si="10"/>
        <v>90407405.490000024</v>
      </c>
      <c r="TF17" s="276">
        <f t="shared" si="10"/>
        <v>53257653.109999992</v>
      </c>
      <c r="TG17" s="276">
        <f t="shared" si="10"/>
        <v>2256300919.1199999</v>
      </c>
      <c r="TH17" s="276">
        <f t="shared" si="10"/>
        <v>99040110.190000013</v>
      </c>
      <c r="TI17" s="276">
        <f t="shared" si="10"/>
        <v>67938323.020000011</v>
      </c>
      <c r="TJ17" s="276">
        <f t="shared" si="10"/>
        <v>193051072.24000001</v>
      </c>
      <c r="TK17" s="276">
        <f t="shared" si="10"/>
        <v>162667246.75000003</v>
      </c>
      <c r="TL17" s="276">
        <f t="shared" si="10"/>
        <v>102070145.25999999</v>
      </c>
      <c r="TM17" s="276">
        <f t="shared" si="10"/>
        <v>49268991.149999999</v>
      </c>
      <c r="TN17" s="276">
        <f t="shared" si="10"/>
        <v>414994956.70000005</v>
      </c>
      <c r="TO17" s="276">
        <f t="shared" si="10"/>
        <v>97280371.839999974</v>
      </c>
      <c r="TP17" s="276">
        <f t="shared" si="10"/>
        <v>166487041.53999999</v>
      </c>
      <c r="TQ17" s="276">
        <f t="shared" si="10"/>
        <v>180998755.33000001</v>
      </c>
      <c r="TR17" s="276">
        <f t="shared" si="10"/>
        <v>85919649.200000003</v>
      </c>
      <c r="TS17" s="276">
        <f t="shared" si="10"/>
        <v>63943525.359999992</v>
      </c>
      <c r="TT17" s="276">
        <f t="shared" si="10"/>
        <v>101515837.53</v>
      </c>
      <c r="TU17" s="276">
        <f t="shared" si="10"/>
        <v>87748240.969999999</v>
      </c>
      <c r="TV17" s="276">
        <f t="shared" si="10"/>
        <v>78694920.86999999</v>
      </c>
      <c r="TW17" s="276">
        <f t="shared" si="10"/>
        <v>491492959.68000013</v>
      </c>
      <c r="TX17" s="276">
        <f t="shared" si="10"/>
        <v>91268760.870000005</v>
      </c>
      <c r="TY17" s="276">
        <f t="shared" si="10"/>
        <v>1246287605.2199998</v>
      </c>
      <c r="TZ17" s="276">
        <f t="shared" si="10"/>
        <v>239389922.33999997</v>
      </c>
      <c r="UA17" s="276">
        <f t="shared" si="10"/>
        <v>89729616.75999999</v>
      </c>
      <c r="UB17" s="276">
        <f t="shared" si="10"/>
        <v>115030539.50000001</v>
      </c>
      <c r="UC17" s="276">
        <f t="shared" si="10"/>
        <v>699350586.8499999</v>
      </c>
      <c r="UD17" s="276">
        <f t="shared" si="10"/>
        <v>69861876.900000006</v>
      </c>
      <c r="UE17" s="276">
        <f t="shared" si="10"/>
        <v>57585575.020000011</v>
      </c>
      <c r="UF17" s="276">
        <f t="shared" si="10"/>
        <v>69941037.840000004</v>
      </c>
      <c r="UG17" s="276">
        <f t="shared" si="10"/>
        <v>74874310.939999998</v>
      </c>
      <c r="UH17" s="276">
        <f t="shared" si="10"/>
        <v>668118903.59000015</v>
      </c>
      <c r="UI17" s="276">
        <f t="shared" si="10"/>
        <v>167227683.57000002</v>
      </c>
      <c r="UJ17" s="276">
        <f t="shared" si="10"/>
        <v>123352367.91000003</v>
      </c>
      <c r="UK17" s="276">
        <f t="shared" si="10"/>
        <v>194706275.84</v>
      </c>
      <c r="UL17" s="276">
        <f t="shared" si="10"/>
        <v>132029261.91</v>
      </c>
      <c r="UM17" s="276">
        <f t="shared" si="10"/>
        <v>107376879.68000001</v>
      </c>
      <c r="UN17" s="276">
        <f t="shared" si="10"/>
        <v>3442739450.8000016</v>
      </c>
      <c r="UO17" s="276">
        <f t="shared" si="10"/>
        <v>143320162.05000004</v>
      </c>
      <c r="UP17" s="276">
        <f t="shared" si="10"/>
        <v>133191982.27</v>
      </c>
      <c r="UQ17" s="276">
        <f t="shared" si="10"/>
        <v>543276667.73000002</v>
      </c>
      <c r="UR17" s="276">
        <f t="shared" si="10"/>
        <v>38829382.219999999</v>
      </c>
      <c r="US17" s="276">
        <f t="shared" si="10"/>
        <v>111140589.59999998</v>
      </c>
      <c r="UT17" s="276">
        <f t="shared" si="10"/>
        <v>311226709.21000004</v>
      </c>
      <c r="UU17" s="276">
        <f t="shared" si="10"/>
        <v>85247051.099999979</v>
      </c>
      <c r="UV17" s="276">
        <f t="shared" si="10"/>
        <v>91920486.300000012</v>
      </c>
      <c r="UW17" s="276">
        <f t="shared" si="10"/>
        <v>109017881.06999999</v>
      </c>
      <c r="UX17" s="276">
        <f t="shared" si="10"/>
        <v>141754842.08000001</v>
      </c>
      <c r="UY17" s="276">
        <f t="shared" si="10"/>
        <v>302505173.80999994</v>
      </c>
      <c r="UZ17" s="276">
        <f t="shared" si="10"/>
        <v>152491240.31</v>
      </c>
      <c r="VA17" s="276">
        <f t="shared" si="10"/>
        <v>275074202.94000006</v>
      </c>
      <c r="VB17" s="276">
        <f t="shared" si="10"/>
        <v>74557356.590000004</v>
      </c>
      <c r="VC17" s="276">
        <f t="shared" si="10"/>
        <v>75003833.039999992</v>
      </c>
      <c r="VD17" s="276">
        <f t="shared" si="10"/>
        <v>70272060.889999986</v>
      </c>
      <c r="VE17" s="276">
        <f t="shared" si="10"/>
        <v>74517257.770000026</v>
      </c>
      <c r="VF17" s="276">
        <f t="shared" si="10"/>
        <v>375423990.96000004</v>
      </c>
      <c r="VG17" s="276">
        <f t="shared" ref="VG17:XR17" si="11">SUM(VG5:VG16)</f>
        <v>62028783.799999997</v>
      </c>
      <c r="VH17" s="276">
        <f t="shared" si="11"/>
        <v>56930139.220000006</v>
      </c>
      <c r="VI17" s="276">
        <f t="shared" si="11"/>
        <v>39412900.259999998</v>
      </c>
      <c r="VJ17" s="276">
        <f t="shared" si="11"/>
        <v>1438057899.4699996</v>
      </c>
      <c r="VK17" s="276">
        <f t="shared" si="11"/>
        <v>127883224.38000003</v>
      </c>
      <c r="VL17" s="276">
        <f t="shared" si="11"/>
        <v>122905066.35999997</v>
      </c>
      <c r="VM17" s="276">
        <f t="shared" si="11"/>
        <v>240807587.02000001</v>
      </c>
      <c r="VN17" s="276">
        <f t="shared" si="11"/>
        <v>248168780.38000003</v>
      </c>
      <c r="VO17" s="276">
        <f t="shared" si="11"/>
        <v>211582543.86000004</v>
      </c>
      <c r="VP17" s="276">
        <f t="shared" si="11"/>
        <v>144616337.17000002</v>
      </c>
      <c r="VQ17" s="276">
        <f t="shared" si="11"/>
        <v>120974270.36999999</v>
      </c>
      <c r="VR17" s="276">
        <f t="shared" si="11"/>
        <v>129639113.68000004</v>
      </c>
      <c r="VS17" s="276">
        <f t="shared" si="11"/>
        <v>505302111.76000005</v>
      </c>
      <c r="VT17" s="276">
        <f t="shared" si="11"/>
        <v>116095183.33</v>
      </c>
      <c r="VU17" s="276">
        <f t="shared" si="11"/>
        <v>220878867.22000003</v>
      </c>
      <c r="VV17" s="276">
        <f t="shared" si="11"/>
        <v>126135269.04000005</v>
      </c>
      <c r="VW17" s="276">
        <f t="shared" si="11"/>
        <v>95644541.289999992</v>
      </c>
      <c r="VX17" s="276">
        <f t="shared" si="11"/>
        <v>80593064.930000007</v>
      </c>
      <c r="VY17" s="276">
        <f t="shared" si="11"/>
        <v>5175117162.5299978</v>
      </c>
      <c r="VZ17" s="276">
        <f t="shared" si="11"/>
        <v>228361042.70999995</v>
      </c>
      <c r="WA17" s="276">
        <f t="shared" si="11"/>
        <v>161245640.09999996</v>
      </c>
      <c r="WB17" s="276">
        <f t="shared" si="11"/>
        <v>133173138.05999997</v>
      </c>
      <c r="WC17" s="276">
        <f t="shared" si="11"/>
        <v>82314982.01000002</v>
      </c>
      <c r="WD17" s="276">
        <f t="shared" si="11"/>
        <v>168731593.72</v>
      </c>
      <c r="WE17" s="276">
        <f t="shared" si="11"/>
        <v>238447243.09</v>
      </c>
      <c r="WF17" s="276">
        <f t="shared" si="11"/>
        <v>265551564.04999998</v>
      </c>
      <c r="WG17" s="276">
        <f t="shared" si="11"/>
        <v>159061047.32999998</v>
      </c>
      <c r="WH17" s="276">
        <f t="shared" si="11"/>
        <v>224504076.51000002</v>
      </c>
      <c r="WI17" s="276">
        <f t="shared" si="11"/>
        <v>125254662.26999998</v>
      </c>
      <c r="WJ17" s="276">
        <f t="shared" si="11"/>
        <v>333078196.69</v>
      </c>
      <c r="WK17" s="276">
        <f t="shared" si="11"/>
        <v>165729313.55000001</v>
      </c>
      <c r="WL17" s="276">
        <f t="shared" si="11"/>
        <v>396238404.22999996</v>
      </c>
      <c r="WM17" s="276">
        <f t="shared" si="11"/>
        <v>360829998.72000003</v>
      </c>
      <c r="WN17" s="276">
        <f t="shared" si="11"/>
        <v>176440546.33000001</v>
      </c>
      <c r="WO17" s="276">
        <f t="shared" si="11"/>
        <v>196355727.63999999</v>
      </c>
      <c r="WP17" s="276">
        <f t="shared" si="11"/>
        <v>213677488.35000002</v>
      </c>
      <c r="WQ17" s="276">
        <f t="shared" si="11"/>
        <v>114342099.55000001</v>
      </c>
      <c r="WR17" s="276">
        <f t="shared" si="11"/>
        <v>284649665.77999991</v>
      </c>
      <c r="WS17" s="276">
        <f t="shared" si="11"/>
        <v>736312971.70000005</v>
      </c>
      <c r="WT17" s="276">
        <f t="shared" si="11"/>
        <v>133169200.69000003</v>
      </c>
      <c r="WU17" s="276">
        <f t="shared" si="11"/>
        <v>90184213.729999989</v>
      </c>
      <c r="WV17" s="276">
        <f t="shared" si="11"/>
        <v>86775244.350000009</v>
      </c>
      <c r="WW17" s="276">
        <f t="shared" si="11"/>
        <v>111633583.36</v>
      </c>
      <c r="WX17" s="276">
        <f t="shared" si="11"/>
        <v>90627772.429999992</v>
      </c>
      <c r="WY17" s="276">
        <f t="shared" si="11"/>
        <v>84264857.799999982</v>
      </c>
      <c r="WZ17" s="276">
        <f t="shared" si="11"/>
        <v>124079301.05999997</v>
      </c>
      <c r="XA17" s="276">
        <f t="shared" si="11"/>
        <v>612064937.27999985</v>
      </c>
      <c r="XB17" s="276">
        <f t="shared" si="11"/>
        <v>68100206.250000015</v>
      </c>
      <c r="XC17" s="276">
        <f t="shared" si="11"/>
        <v>68244560.359999999</v>
      </c>
      <c r="XD17" s="276">
        <f t="shared" si="11"/>
        <v>45656001.510000013</v>
      </c>
      <c r="XE17" s="276">
        <f t="shared" si="11"/>
        <v>57478746.139999993</v>
      </c>
      <c r="XF17" s="276">
        <f t="shared" si="11"/>
        <v>2691110043.3500004</v>
      </c>
      <c r="XG17" s="276">
        <f t="shared" si="11"/>
        <v>202822983.30999997</v>
      </c>
      <c r="XH17" s="276">
        <f t="shared" si="11"/>
        <v>207125234.86999997</v>
      </c>
      <c r="XI17" s="276">
        <f t="shared" si="11"/>
        <v>715683088.31000018</v>
      </c>
      <c r="XJ17" s="276">
        <f t="shared" si="11"/>
        <v>169423702.00000003</v>
      </c>
      <c r="XK17" s="276">
        <f t="shared" si="11"/>
        <v>197451861.74999997</v>
      </c>
      <c r="XL17" s="276">
        <f t="shared" si="11"/>
        <v>425682042.72999996</v>
      </c>
      <c r="XM17" s="276">
        <f t="shared" si="11"/>
        <v>163733398.53999999</v>
      </c>
      <c r="XN17" s="276">
        <f t="shared" si="11"/>
        <v>145687724.47999999</v>
      </c>
      <c r="XO17" s="276">
        <f t="shared" si="11"/>
        <v>355260391.86000007</v>
      </c>
      <c r="XP17" s="276">
        <f t="shared" si="11"/>
        <v>267579795.09999999</v>
      </c>
      <c r="XQ17" s="276">
        <f t="shared" si="11"/>
        <v>107472090.54000001</v>
      </c>
      <c r="XR17" s="276">
        <f t="shared" si="11"/>
        <v>90316257.569999993</v>
      </c>
      <c r="XS17" s="276">
        <f t="shared" ref="XS17:AAD17" si="12">SUM(XS5:XS16)</f>
        <v>142547406.10999998</v>
      </c>
      <c r="XT17" s="276">
        <f t="shared" si="12"/>
        <v>126330771.48</v>
      </c>
      <c r="XU17" s="276">
        <f t="shared" si="12"/>
        <v>94940613.819999993</v>
      </c>
      <c r="XV17" s="276">
        <f t="shared" si="12"/>
        <v>75804407.540000007</v>
      </c>
      <c r="XW17" s="276">
        <f t="shared" si="12"/>
        <v>95873314.279999986</v>
      </c>
      <c r="XX17" s="276">
        <f t="shared" si="12"/>
        <v>86245335.829999983</v>
      </c>
      <c r="XY17" s="276">
        <f t="shared" si="12"/>
        <v>100976471.09999998</v>
      </c>
      <c r="XZ17" s="276">
        <f t="shared" si="12"/>
        <v>93811382.38000001</v>
      </c>
      <c r="YA17" s="276">
        <f t="shared" si="12"/>
        <v>79075234.550000012</v>
      </c>
      <c r="YB17" s="276">
        <f t="shared" si="12"/>
        <v>84849143.649999991</v>
      </c>
      <c r="YC17" s="276">
        <f t="shared" si="12"/>
        <v>2357541315.3199997</v>
      </c>
      <c r="YD17" s="276">
        <f t="shared" si="12"/>
        <v>127465645.93999998</v>
      </c>
      <c r="YE17" s="276">
        <f t="shared" si="12"/>
        <v>281918657.12</v>
      </c>
      <c r="YF17" s="276">
        <f t="shared" si="12"/>
        <v>123685876.42000002</v>
      </c>
      <c r="YG17" s="276">
        <f t="shared" si="12"/>
        <v>537532773.81000006</v>
      </c>
      <c r="YH17" s="276">
        <f t="shared" si="12"/>
        <v>149238546.94999999</v>
      </c>
      <c r="YI17" s="276">
        <f t="shared" si="12"/>
        <v>261218778.85999998</v>
      </c>
      <c r="YJ17" s="276">
        <f t="shared" si="12"/>
        <v>93103873.460000008</v>
      </c>
      <c r="YK17" s="276">
        <f t="shared" si="12"/>
        <v>400171602.24999988</v>
      </c>
      <c r="YL17" s="276">
        <f t="shared" si="12"/>
        <v>329142642.68000001</v>
      </c>
      <c r="YM17" s="276">
        <f t="shared" si="12"/>
        <v>184774124.79999995</v>
      </c>
      <c r="YN17" s="276">
        <f t="shared" si="12"/>
        <v>124423936.88000003</v>
      </c>
      <c r="YO17" s="276">
        <f t="shared" si="12"/>
        <v>95608588.720000029</v>
      </c>
      <c r="YP17" s="276">
        <f t="shared" si="12"/>
        <v>110332562.89</v>
      </c>
      <c r="YQ17" s="276">
        <f t="shared" si="12"/>
        <v>73047095.450000003</v>
      </c>
      <c r="YR17" s="276">
        <f t="shared" si="12"/>
        <v>89507577.620000005</v>
      </c>
      <c r="YS17" s="276">
        <f t="shared" si="12"/>
        <v>78394741.951999977</v>
      </c>
      <c r="YT17" s="276">
        <f t="shared" si="12"/>
        <v>1048034810.2200001</v>
      </c>
      <c r="YU17" s="276">
        <f t="shared" si="12"/>
        <v>116420989.24999997</v>
      </c>
      <c r="YV17" s="276">
        <f t="shared" si="12"/>
        <v>111153479.77000001</v>
      </c>
      <c r="YW17" s="276">
        <f t="shared" si="12"/>
        <v>94196553.37000002</v>
      </c>
      <c r="YX17" s="276">
        <f t="shared" si="12"/>
        <v>133498285.40999998</v>
      </c>
      <c r="YY17" s="276">
        <f t="shared" si="12"/>
        <v>70613285.469999984</v>
      </c>
      <c r="YZ17" s="276">
        <f t="shared" si="12"/>
        <v>102674609.70999999</v>
      </c>
      <c r="ZA17" s="276">
        <f t="shared" si="12"/>
        <v>907560500.63000011</v>
      </c>
      <c r="ZB17" s="276">
        <f t="shared" si="12"/>
        <v>78301077.769999996</v>
      </c>
      <c r="ZC17" s="276">
        <f t="shared" si="12"/>
        <v>128689444.86</v>
      </c>
      <c r="ZD17" s="276">
        <f t="shared" si="12"/>
        <v>141400873.63999999</v>
      </c>
      <c r="ZE17" s="276">
        <f t="shared" si="12"/>
        <v>78006846.120000005</v>
      </c>
      <c r="ZF17" s="276">
        <f t="shared" si="12"/>
        <v>99510089.189999998</v>
      </c>
      <c r="ZG17" s="276">
        <f t="shared" si="12"/>
        <v>66157101.140000008</v>
      </c>
      <c r="ZH17" s="276">
        <f t="shared" si="12"/>
        <v>69213234.230000004</v>
      </c>
      <c r="ZI17" s="276">
        <f t="shared" si="12"/>
        <v>282111237.85000008</v>
      </c>
      <c r="ZJ17" s="276">
        <f t="shared" si="12"/>
        <v>1935381432.2599998</v>
      </c>
      <c r="ZK17" s="276">
        <f t="shared" si="12"/>
        <v>83842721.329999968</v>
      </c>
      <c r="ZL17" s="276">
        <f t="shared" si="12"/>
        <v>218518473.97999999</v>
      </c>
      <c r="ZM17" s="276">
        <f t="shared" si="12"/>
        <v>451041504.12</v>
      </c>
      <c r="ZN17" s="276">
        <f t="shared" si="12"/>
        <v>265307966.36000004</v>
      </c>
      <c r="ZO17" s="276">
        <f t="shared" si="12"/>
        <v>112683285.26000002</v>
      </c>
      <c r="ZP17" s="276">
        <f t="shared" si="12"/>
        <v>129849523.49000001</v>
      </c>
      <c r="ZQ17" s="276">
        <f t="shared" si="12"/>
        <v>227975048.53</v>
      </c>
      <c r="ZR17" s="276">
        <f t="shared" si="12"/>
        <v>282413552.5</v>
      </c>
      <c r="ZS17" s="276">
        <f t="shared" si="12"/>
        <v>271417866.69</v>
      </c>
      <c r="ZT17" s="276">
        <f t="shared" si="12"/>
        <v>70141409.949999988</v>
      </c>
      <c r="ZU17" s="276">
        <f t="shared" si="12"/>
        <v>104391210.91</v>
      </c>
      <c r="ZV17" s="276">
        <f t="shared" si="12"/>
        <v>89853092.439999998</v>
      </c>
      <c r="ZW17" s="276">
        <f t="shared" si="12"/>
        <v>136824454.66</v>
      </c>
      <c r="ZX17" s="276">
        <f t="shared" si="12"/>
        <v>94386511.440000013</v>
      </c>
      <c r="ZY17" s="276">
        <f t="shared" si="12"/>
        <v>98961293.520000026</v>
      </c>
      <c r="ZZ17" s="276">
        <f t="shared" si="12"/>
        <v>115634055.25</v>
      </c>
      <c r="AAA17" s="276">
        <f t="shared" si="12"/>
        <v>63426804.540000014</v>
      </c>
      <c r="AAB17" s="276">
        <f t="shared" si="12"/>
        <v>91821298.629999995</v>
      </c>
      <c r="AAC17" s="276">
        <f t="shared" si="12"/>
        <v>67114954.49000001</v>
      </c>
      <c r="AAD17" s="276">
        <f t="shared" si="12"/>
        <v>55535158.859999985</v>
      </c>
      <c r="AAE17" s="276">
        <f t="shared" ref="AAE17:ACP17" si="13">SUM(AAE5:AAE16)</f>
        <v>45342675.149999991</v>
      </c>
      <c r="AAF17" s="276">
        <f t="shared" si="13"/>
        <v>786916598.3599999</v>
      </c>
      <c r="AAG17" s="276">
        <f t="shared" si="13"/>
        <v>92623276.760000005</v>
      </c>
      <c r="AAH17" s="276">
        <f t="shared" si="13"/>
        <v>118345830.80000001</v>
      </c>
      <c r="AAI17" s="276">
        <f t="shared" si="13"/>
        <v>87195838.700000003</v>
      </c>
      <c r="AAJ17" s="276">
        <f t="shared" si="13"/>
        <v>90988632.510000005</v>
      </c>
      <c r="AAK17" s="276">
        <f t="shared" si="13"/>
        <v>134018901.98</v>
      </c>
      <c r="AAL17" s="276">
        <f t="shared" si="13"/>
        <v>86619142.839999989</v>
      </c>
      <c r="AAM17" s="276">
        <f t="shared" si="13"/>
        <v>4155211758.499999</v>
      </c>
      <c r="AAN17" s="276">
        <f t="shared" si="13"/>
        <v>135511260.75</v>
      </c>
      <c r="AAO17" s="276">
        <f t="shared" si="13"/>
        <v>85540640.460000008</v>
      </c>
      <c r="AAP17" s="276">
        <f t="shared" si="13"/>
        <v>224845523.70000002</v>
      </c>
      <c r="AAQ17" s="276">
        <f t="shared" si="13"/>
        <v>168853881.48000002</v>
      </c>
      <c r="AAR17" s="276">
        <f t="shared" si="13"/>
        <v>111840721.55000001</v>
      </c>
      <c r="AAS17" s="276">
        <f t="shared" si="13"/>
        <v>131603768.97999999</v>
      </c>
      <c r="AAT17" s="276">
        <f t="shared" si="13"/>
        <v>171017549.04999998</v>
      </c>
      <c r="AAU17" s="276">
        <f t="shared" si="13"/>
        <v>342408445.70999998</v>
      </c>
      <c r="AAV17" s="276">
        <f t="shared" si="13"/>
        <v>102552262.37000002</v>
      </c>
      <c r="AAW17" s="276">
        <f t="shared" si="13"/>
        <v>178614782.91999999</v>
      </c>
      <c r="AAX17" s="276">
        <f t="shared" si="13"/>
        <v>651513395.21000004</v>
      </c>
      <c r="AAY17" s="276">
        <f t="shared" si="13"/>
        <v>299345176.76999998</v>
      </c>
      <c r="AAZ17" s="276">
        <f t="shared" si="13"/>
        <v>76378061.719999999</v>
      </c>
      <c r="ABA17" s="276">
        <f t="shared" si="13"/>
        <v>106807755.50999996</v>
      </c>
      <c r="ABB17" s="276">
        <f t="shared" si="13"/>
        <v>103089655.26000002</v>
      </c>
      <c r="ABC17" s="276">
        <f t="shared" si="13"/>
        <v>65264929.920000009</v>
      </c>
      <c r="ABD17" s="276">
        <f t="shared" si="13"/>
        <v>107763562.32000002</v>
      </c>
      <c r="ABE17" s="276">
        <f t="shared" si="13"/>
        <v>74103378.999999985</v>
      </c>
      <c r="ABF17" s="276">
        <f t="shared" si="13"/>
        <v>688454176.78999996</v>
      </c>
      <c r="ABG17" s="276">
        <f t="shared" si="13"/>
        <v>611576767.66000021</v>
      </c>
      <c r="ABH17" s="276">
        <f t="shared" si="13"/>
        <v>78112976.939999998</v>
      </c>
      <c r="ABI17" s="276">
        <f t="shared" si="13"/>
        <v>63199145.900000006</v>
      </c>
      <c r="ABJ17" s="276">
        <f t="shared" si="13"/>
        <v>63364269.250000007</v>
      </c>
      <c r="ABK17" s="276">
        <f t="shared" si="13"/>
        <v>62750163.999999985</v>
      </c>
      <c r="ABL17" s="276">
        <f t="shared" si="13"/>
        <v>59259353.789999999</v>
      </c>
      <c r="ABM17" s="276">
        <f t="shared" si="13"/>
        <v>1001732523.7099998</v>
      </c>
      <c r="ABN17" s="276">
        <f t="shared" si="13"/>
        <v>131795987.68000002</v>
      </c>
      <c r="ABO17" s="276">
        <f t="shared" si="13"/>
        <v>75669247.50999999</v>
      </c>
      <c r="ABP17" s="276">
        <f t="shared" si="13"/>
        <v>156030120.11999997</v>
      </c>
      <c r="ABQ17" s="276">
        <f t="shared" si="13"/>
        <v>163008783.06000003</v>
      </c>
      <c r="ABR17" s="276">
        <f t="shared" si="13"/>
        <v>104378213.36</v>
      </c>
      <c r="ABS17" s="276">
        <f t="shared" si="13"/>
        <v>92394704.909999996</v>
      </c>
      <c r="ABT17" s="276">
        <f t="shared" si="13"/>
        <v>129509762.65999998</v>
      </c>
      <c r="ABU17" s="276">
        <f t="shared" si="13"/>
        <v>38361234.209999993</v>
      </c>
      <c r="ABV17" s="276">
        <f t="shared" si="13"/>
        <v>1139695737.1900001</v>
      </c>
      <c r="ABW17" s="276">
        <f t="shared" si="13"/>
        <v>83529569.289999977</v>
      </c>
      <c r="ABX17" s="276">
        <f t="shared" si="13"/>
        <v>183207931.30999994</v>
      </c>
      <c r="ABY17" s="276">
        <f t="shared" si="13"/>
        <v>85584770.939999998</v>
      </c>
      <c r="ABZ17" s="276">
        <f t="shared" si="13"/>
        <v>70347530.930000007</v>
      </c>
      <c r="ACA17" s="276">
        <f t="shared" si="13"/>
        <v>414221476.74000001</v>
      </c>
      <c r="ACB17" s="276">
        <f t="shared" si="13"/>
        <v>59842486.060000002</v>
      </c>
      <c r="ACC17" s="276">
        <f t="shared" si="13"/>
        <v>101079952.16</v>
      </c>
      <c r="ACD17" s="276">
        <f t="shared" si="13"/>
        <v>76226227.180000007</v>
      </c>
      <c r="ACE17" s="276">
        <f t="shared" si="13"/>
        <v>148296883.13000003</v>
      </c>
      <c r="ACF17" s="276">
        <f t="shared" si="13"/>
        <v>58940405.830000013</v>
      </c>
      <c r="ACG17" s="276">
        <f t="shared" si="13"/>
        <v>2929056296.6099997</v>
      </c>
      <c r="ACH17" s="276">
        <f t="shared" si="13"/>
        <v>94565121.550000012</v>
      </c>
      <c r="ACI17" s="276">
        <f t="shared" si="13"/>
        <v>127774093.97</v>
      </c>
      <c r="ACJ17" s="276">
        <f t="shared" si="13"/>
        <v>186274004.41</v>
      </c>
      <c r="ACK17" s="276">
        <f t="shared" si="13"/>
        <v>83329021.029999986</v>
      </c>
      <c r="ACL17" s="276">
        <f t="shared" si="13"/>
        <v>108679689.52</v>
      </c>
      <c r="ACM17" s="276">
        <f t="shared" si="13"/>
        <v>149861155.78</v>
      </c>
      <c r="ACN17" s="276">
        <f t="shared" si="13"/>
        <v>562110604.47000003</v>
      </c>
      <c r="ACO17" s="276">
        <f t="shared" si="13"/>
        <v>737636006.50999999</v>
      </c>
      <c r="ACP17" s="276">
        <f t="shared" si="13"/>
        <v>108217781.16999999</v>
      </c>
      <c r="ACQ17" s="276">
        <f t="shared" ref="ACQ17:AFB17" si="14">SUM(ACQ5:ACQ16)</f>
        <v>150598039.33999997</v>
      </c>
      <c r="ACR17" s="276">
        <f t="shared" si="14"/>
        <v>175887674.79000002</v>
      </c>
      <c r="ACS17" s="276">
        <f t="shared" si="14"/>
        <v>140480700.85999995</v>
      </c>
      <c r="ACT17" s="276">
        <f t="shared" si="14"/>
        <v>518361150.29000008</v>
      </c>
      <c r="ACU17" s="276">
        <f t="shared" si="14"/>
        <v>108386524.63999999</v>
      </c>
      <c r="ACV17" s="276">
        <f t="shared" si="14"/>
        <v>127210074.70999996</v>
      </c>
      <c r="ACW17" s="276">
        <f t="shared" si="14"/>
        <v>100240410.14</v>
      </c>
      <c r="ACX17" s="276">
        <f t="shared" si="14"/>
        <v>67762146.519999996</v>
      </c>
      <c r="ACY17" s="276">
        <f t="shared" si="14"/>
        <v>72956603.389999986</v>
      </c>
      <c r="ACZ17" s="276">
        <f t="shared" si="14"/>
        <v>60510188.579999998</v>
      </c>
      <c r="ADA17" s="276">
        <f t="shared" si="14"/>
        <v>52356382.689999998</v>
      </c>
      <c r="ADB17" s="276">
        <f t="shared" si="14"/>
        <v>55109099.710000008</v>
      </c>
      <c r="ADC17" s="276">
        <f t="shared" si="14"/>
        <v>113750343.06</v>
      </c>
      <c r="ADD17" s="276">
        <f t="shared" si="14"/>
        <v>493257327.57999998</v>
      </c>
      <c r="ADE17" s="276">
        <f t="shared" si="14"/>
        <v>465876379.59000003</v>
      </c>
      <c r="ADF17" s="276">
        <f t="shared" si="14"/>
        <v>100242389.84</v>
      </c>
      <c r="ADG17" s="276">
        <f t="shared" si="14"/>
        <v>66567121.399999999</v>
      </c>
      <c r="ADH17" s="276">
        <f t="shared" si="14"/>
        <v>91875835.919999972</v>
      </c>
      <c r="ADI17" s="276">
        <f t="shared" si="14"/>
        <v>47819012.889999993</v>
      </c>
      <c r="ADJ17" s="276">
        <f t="shared" si="14"/>
        <v>98774157.74000001</v>
      </c>
      <c r="ADK17" s="276">
        <f t="shared" si="14"/>
        <v>71995217.370000005</v>
      </c>
      <c r="ADL17" s="276">
        <f t="shared" si="14"/>
        <v>118611049.11999999</v>
      </c>
      <c r="ADM17" s="276">
        <f t="shared" si="14"/>
        <v>2459213179.8800006</v>
      </c>
      <c r="ADN17" s="276">
        <f t="shared" si="14"/>
        <v>265011807.21000004</v>
      </c>
      <c r="ADO17" s="276">
        <f t="shared" si="14"/>
        <v>244077854.12</v>
      </c>
      <c r="ADP17" s="276">
        <f t="shared" si="14"/>
        <v>695222209.19000018</v>
      </c>
      <c r="ADQ17" s="276">
        <f t="shared" si="14"/>
        <v>55417046.739999987</v>
      </c>
      <c r="ADR17" s="276">
        <f t="shared" si="14"/>
        <v>72118085.589999989</v>
      </c>
      <c r="ADS17" s="276">
        <f t="shared" si="14"/>
        <v>116080799.51000001</v>
      </c>
      <c r="ADT17" s="276">
        <f t="shared" si="14"/>
        <v>56591377.600000001</v>
      </c>
      <c r="ADU17" s="276">
        <f t="shared" si="14"/>
        <v>3189095259.0400004</v>
      </c>
      <c r="ADV17" s="276">
        <f t="shared" si="14"/>
        <v>448110265.53999996</v>
      </c>
      <c r="ADW17" s="276">
        <f t="shared" si="14"/>
        <v>360046005.62</v>
      </c>
      <c r="ADX17" s="276">
        <f t="shared" si="14"/>
        <v>94906943.679999977</v>
      </c>
      <c r="ADY17" s="276">
        <f t="shared" si="14"/>
        <v>127099964.14000002</v>
      </c>
      <c r="ADZ17" s="276">
        <f t="shared" si="14"/>
        <v>166671867.69</v>
      </c>
      <c r="AEA17" s="276">
        <f t="shared" si="14"/>
        <v>114594664.72000001</v>
      </c>
      <c r="AEB17" s="276">
        <f t="shared" si="14"/>
        <v>116354650.2</v>
      </c>
      <c r="AEC17" s="276">
        <f t="shared" si="14"/>
        <v>81693246.250000015</v>
      </c>
      <c r="AED17" s="276">
        <f t="shared" si="14"/>
        <v>86058070.489999995</v>
      </c>
      <c r="AEE17" s="276">
        <f t="shared" si="14"/>
        <v>110756947.22</v>
      </c>
      <c r="AEF17" s="276">
        <f t="shared" si="14"/>
        <v>193193207.44999999</v>
      </c>
      <c r="AEG17" s="276">
        <f t="shared" si="14"/>
        <v>85587488.800000012</v>
      </c>
      <c r="AEH17" s="276">
        <f t="shared" si="14"/>
        <v>128624589.92999998</v>
      </c>
      <c r="AEI17" s="276">
        <f t="shared" si="14"/>
        <v>145949275.06999999</v>
      </c>
      <c r="AEJ17" s="276">
        <f t="shared" si="14"/>
        <v>151601242.62</v>
      </c>
      <c r="AEK17" s="276">
        <f t="shared" si="14"/>
        <v>85781860.460000008</v>
      </c>
      <c r="AEL17" s="276">
        <f t="shared" si="14"/>
        <v>256264765.75999999</v>
      </c>
      <c r="AEM17" s="276">
        <f t="shared" si="14"/>
        <v>71893588.969999999</v>
      </c>
      <c r="AEN17" s="276">
        <f t="shared" si="14"/>
        <v>159720081.30000001</v>
      </c>
      <c r="AEO17" s="276">
        <f t="shared" si="14"/>
        <v>1767483332.4400003</v>
      </c>
      <c r="AEP17" s="276">
        <f t="shared" si="14"/>
        <v>199290855.38999999</v>
      </c>
      <c r="AEQ17" s="276">
        <f t="shared" si="14"/>
        <v>192159662.60999998</v>
      </c>
      <c r="AER17" s="276">
        <f t="shared" si="14"/>
        <v>139083875.27999997</v>
      </c>
      <c r="AES17" s="276">
        <f t="shared" si="14"/>
        <v>109294818.69999997</v>
      </c>
      <c r="AET17" s="276">
        <f t="shared" si="14"/>
        <v>289448258.13999999</v>
      </c>
      <c r="AEU17" s="276">
        <f t="shared" si="14"/>
        <v>111950471.47999999</v>
      </c>
      <c r="AEV17" s="276">
        <f t="shared" si="14"/>
        <v>146184139.14000002</v>
      </c>
      <c r="AEW17" s="276">
        <f t="shared" si="14"/>
        <v>103649446.36000004</v>
      </c>
      <c r="AEX17" s="276">
        <f t="shared" si="14"/>
        <v>64697750.969999999</v>
      </c>
      <c r="AEY17" s="276">
        <f t="shared" si="14"/>
        <v>1080602869.5900002</v>
      </c>
      <c r="AEZ17" s="276">
        <f t="shared" si="14"/>
        <v>633693743.00000012</v>
      </c>
      <c r="AFA17" s="276">
        <f t="shared" si="14"/>
        <v>237997848.36999997</v>
      </c>
      <c r="AFB17" s="276">
        <f t="shared" si="14"/>
        <v>171397598.18000007</v>
      </c>
      <c r="AFC17" s="276">
        <f t="shared" ref="AFC17:AHN17" si="15">SUM(AFC5:AFC16)</f>
        <v>259866262.24999997</v>
      </c>
      <c r="AFD17" s="276">
        <f t="shared" si="15"/>
        <v>221412146.77000001</v>
      </c>
      <c r="AFE17" s="276">
        <f t="shared" si="15"/>
        <v>126281879.83999997</v>
      </c>
      <c r="AFF17" s="276">
        <f t="shared" si="15"/>
        <v>160992460.71000001</v>
      </c>
      <c r="AFG17" s="276">
        <f t="shared" si="15"/>
        <v>109204859.31999999</v>
      </c>
      <c r="AFH17" s="276">
        <f t="shared" si="15"/>
        <v>152775065.96000004</v>
      </c>
      <c r="AFI17" s="276">
        <f t="shared" si="15"/>
        <v>137001282.23999998</v>
      </c>
      <c r="AFJ17" s="276">
        <f t="shared" si="15"/>
        <v>127268356.91999999</v>
      </c>
      <c r="AFK17" s="276">
        <f t="shared" si="15"/>
        <v>230975136.79000002</v>
      </c>
      <c r="AFL17" s="276">
        <f t="shared" si="15"/>
        <v>1100362970.5300002</v>
      </c>
      <c r="AFM17" s="276">
        <f t="shared" si="15"/>
        <v>225042405.98999998</v>
      </c>
      <c r="AFN17" s="276">
        <f t="shared" si="15"/>
        <v>164546485.69</v>
      </c>
      <c r="AFO17" s="276">
        <f t="shared" si="15"/>
        <v>130495832.17</v>
      </c>
      <c r="AFP17" s="276">
        <f t="shared" si="15"/>
        <v>142656805.83000001</v>
      </c>
      <c r="AFQ17" s="276">
        <f t="shared" si="15"/>
        <v>115865797.83999997</v>
      </c>
      <c r="AFR17" s="276">
        <f t="shared" si="15"/>
        <v>94562001.74000001</v>
      </c>
      <c r="AFS17" s="276">
        <f t="shared" si="15"/>
        <v>200657983.21000001</v>
      </c>
      <c r="AFT17" s="276">
        <f t="shared" si="15"/>
        <v>209436176.75000003</v>
      </c>
      <c r="AFU17" s="276">
        <f t="shared" si="15"/>
        <v>96327382.899999991</v>
      </c>
      <c r="AFV17" s="276">
        <f t="shared" si="15"/>
        <v>208221637.28999999</v>
      </c>
      <c r="AFW17" s="276">
        <f t="shared" si="15"/>
        <v>103362147.26999998</v>
      </c>
      <c r="AFX17" s="276">
        <f t="shared" si="15"/>
        <v>1582331741.3199997</v>
      </c>
      <c r="AFY17" s="276">
        <f t="shared" si="15"/>
        <v>99147798.060000002</v>
      </c>
      <c r="AFZ17" s="276">
        <f t="shared" si="15"/>
        <v>124307125.79000001</v>
      </c>
      <c r="AGA17" s="276">
        <f t="shared" si="15"/>
        <v>108238074.28</v>
      </c>
      <c r="AGB17" s="276">
        <f t="shared" si="15"/>
        <v>277391164.82000005</v>
      </c>
      <c r="AGC17" s="276">
        <f t="shared" si="15"/>
        <v>112651668.70000002</v>
      </c>
      <c r="AGD17" s="276">
        <f t="shared" si="15"/>
        <v>76622863.140000001</v>
      </c>
      <c r="AGE17" s="276">
        <f t="shared" si="15"/>
        <v>103532161.15999998</v>
      </c>
      <c r="AGF17" s="276">
        <f t="shared" si="15"/>
        <v>80194441.450000018</v>
      </c>
      <c r="AGG17" s="276">
        <f t="shared" si="15"/>
        <v>116703359.32999998</v>
      </c>
      <c r="AGH17" s="276">
        <f t="shared" si="15"/>
        <v>74302978.029999986</v>
      </c>
      <c r="AGI17" s="276">
        <f t="shared" si="15"/>
        <v>1845060388.0899999</v>
      </c>
      <c r="AGJ17" s="276">
        <f t="shared" si="15"/>
        <v>367672814.79000008</v>
      </c>
      <c r="AGK17" s="276">
        <f t="shared" si="15"/>
        <v>164360303.91999999</v>
      </c>
      <c r="AGL17" s="276">
        <f t="shared" si="15"/>
        <v>108136697.81999998</v>
      </c>
      <c r="AGM17" s="276">
        <f t="shared" si="15"/>
        <v>237781807.71000004</v>
      </c>
      <c r="AGN17" s="276">
        <f t="shared" si="15"/>
        <v>214064177.01999998</v>
      </c>
      <c r="AGO17" s="276">
        <f t="shared" si="15"/>
        <v>84451312.929999992</v>
      </c>
      <c r="AGP17" s="276">
        <f t="shared" si="15"/>
        <v>90896817.790000021</v>
      </c>
      <c r="AGQ17" s="276">
        <f t="shared" si="15"/>
        <v>2732482173.9000006</v>
      </c>
      <c r="AGR17" s="276">
        <f t="shared" si="15"/>
        <v>1581943774.1300001</v>
      </c>
      <c r="AGS17" s="276">
        <f t="shared" si="15"/>
        <v>127490248.65000001</v>
      </c>
      <c r="AGT17" s="276">
        <f t="shared" si="15"/>
        <v>248752750.45999995</v>
      </c>
      <c r="AGU17" s="276">
        <f t="shared" si="15"/>
        <v>350071123.36000001</v>
      </c>
      <c r="AGV17" s="276">
        <f t="shared" si="15"/>
        <v>214054076.84</v>
      </c>
      <c r="AGW17" s="276">
        <f t="shared" si="15"/>
        <v>189436313.16000003</v>
      </c>
      <c r="AGX17" s="276">
        <f t="shared" si="15"/>
        <v>185960173.63000003</v>
      </c>
      <c r="AGY17" s="276">
        <f t="shared" si="15"/>
        <v>67861675.689999998</v>
      </c>
      <c r="AGZ17" s="276">
        <f t="shared" si="15"/>
        <v>161465317.73000002</v>
      </c>
      <c r="AHA17" s="276">
        <f t="shared" si="15"/>
        <v>174088782.94999999</v>
      </c>
      <c r="AHB17" s="276">
        <f t="shared" si="15"/>
        <v>105316168.25</v>
      </c>
      <c r="AHC17" s="276">
        <f t="shared" si="15"/>
        <v>98480911.689999998</v>
      </c>
      <c r="AHD17" s="276">
        <f t="shared" si="15"/>
        <v>104295501.16</v>
      </c>
      <c r="AHE17" s="276">
        <f t="shared" si="15"/>
        <v>104101750.96000001</v>
      </c>
      <c r="AHF17" s="276">
        <f t="shared" si="15"/>
        <v>110338670.59999999</v>
      </c>
      <c r="AHG17" s="276">
        <f t="shared" si="15"/>
        <v>111777203.80000001</v>
      </c>
      <c r="AHH17" s="276">
        <f t="shared" si="15"/>
        <v>664245143.25000012</v>
      </c>
      <c r="AHI17" s="276">
        <f t="shared" si="15"/>
        <v>115668743.62</v>
      </c>
      <c r="AHJ17" s="276">
        <f t="shared" si="15"/>
        <v>120104420.19</v>
      </c>
      <c r="AHK17" s="276">
        <f t="shared" si="15"/>
        <v>116319512.40000001</v>
      </c>
      <c r="AHL17" s="276">
        <f t="shared" si="15"/>
        <v>251263605.49000001</v>
      </c>
      <c r="AHM17" s="276">
        <f t="shared" si="15"/>
        <v>105347117.29000001</v>
      </c>
      <c r="AHN17" s="276">
        <f t="shared" si="15"/>
        <v>57029444.349999994</v>
      </c>
      <c r="AHO17" s="276">
        <f t="shared" ref="AHO17" si="16">SUM(AHO5:AHO16)</f>
        <v>274633566382.9801</v>
      </c>
      <c r="AHQ17" s="277">
        <v>15</v>
      </c>
      <c r="AHR17" s="275" t="s">
        <v>644</v>
      </c>
      <c r="AHS17" s="271" t="b">
        <f t="shared" si="1"/>
        <v>0</v>
      </c>
    </row>
    <row r="18" spans="1:903" ht="23.4" customHeight="1" x14ac:dyDescent="0.8">
      <c r="A18" s="270" t="s">
        <v>19</v>
      </c>
      <c r="B18" s="271" t="s">
        <v>20</v>
      </c>
      <c r="C18" s="273">
        <v>488777836.22000003</v>
      </c>
      <c r="D18" s="273">
        <v>57540317.969999999</v>
      </c>
      <c r="E18" s="273">
        <v>6772934.4400000004</v>
      </c>
      <c r="F18" s="273">
        <v>18479167.48</v>
      </c>
      <c r="G18" s="273">
        <v>12732074.16</v>
      </c>
      <c r="H18" s="273">
        <v>18388590.609999999</v>
      </c>
      <c r="I18" s="273">
        <v>4544266.3499999996</v>
      </c>
      <c r="J18" s="273">
        <v>82092855.680000007</v>
      </c>
      <c r="K18" s="273">
        <v>19197555.359999999</v>
      </c>
      <c r="L18" s="273">
        <v>13813237.27</v>
      </c>
      <c r="M18" s="273">
        <v>66390304.600000001</v>
      </c>
      <c r="N18" s="273">
        <v>13650421.630000001</v>
      </c>
      <c r="O18" s="273">
        <v>44574555.700000003</v>
      </c>
      <c r="P18" s="273">
        <v>25227386.920000002</v>
      </c>
      <c r="Q18" s="273">
        <v>10630676.380000001</v>
      </c>
      <c r="R18" s="273">
        <v>5631573.1900000004</v>
      </c>
      <c r="S18" s="273">
        <v>9976199.4100000001</v>
      </c>
      <c r="T18" s="273">
        <v>16631238.82</v>
      </c>
      <c r="U18" s="273">
        <v>7066542.2199999997</v>
      </c>
      <c r="V18" s="273">
        <v>12868433.800000001</v>
      </c>
      <c r="W18" s="273">
        <v>7761789.5099999998</v>
      </c>
      <c r="X18" s="273">
        <v>6482954.1100000003</v>
      </c>
      <c r="Y18" s="273">
        <v>5726721.7800000003</v>
      </c>
      <c r="Z18" s="273">
        <v>2611257.2200000002</v>
      </c>
      <c r="AA18" s="273">
        <v>651060795.32000005</v>
      </c>
      <c r="AB18" s="273">
        <v>23232681.850000001</v>
      </c>
      <c r="AC18" s="273">
        <v>33987883.280000001</v>
      </c>
      <c r="AD18" s="273">
        <v>5955041.9199999999</v>
      </c>
      <c r="AE18" s="273">
        <v>52349942.340000004</v>
      </c>
      <c r="AF18" s="273">
        <v>14110479.02</v>
      </c>
      <c r="AG18" s="273">
        <v>53124854.549999997</v>
      </c>
      <c r="AH18" s="273">
        <v>12702261.210000001</v>
      </c>
      <c r="AI18" s="273">
        <v>21559147.25</v>
      </c>
      <c r="AJ18" s="273">
        <v>13763496.59</v>
      </c>
      <c r="AK18" s="273">
        <v>6580761.7999999998</v>
      </c>
      <c r="AL18" s="273">
        <v>9664828.5099999998</v>
      </c>
      <c r="AM18" s="273">
        <v>11581969.109999999</v>
      </c>
      <c r="AN18" s="273">
        <v>5729189.3099999996</v>
      </c>
      <c r="AO18" s="273">
        <v>5510910.1299999999</v>
      </c>
      <c r="AP18" s="273">
        <v>19824362.870000001</v>
      </c>
      <c r="AQ18" s="273">
        <v>28348975.600000001</v>
      </c>
      <c r="AR18" s="273">
        <v>3326736.84</v>
      </c>
      <c r="AS18" s="273">
        <v>220093187.84999999</v>
      </c>
      <c r="AT18" s="273">
        <v>10738963.73</v>
      </c>
      <c r="AU18" s="273">
        <v>12723244.93</v>
      </c>
      <c r="AV18" s="273">
        <v>13267322.470000001</v>
      </c>
      <c r="AW18" s="273">
        <v>9543423.9800000004</v>
      </c>
      <c r="AX18" s="273">
        <v>11909728.42</v>
      </c>
      <c r="AY18" s="273">
        <v>4683897.2</v>
      </c>
      <c r="AZ18" s="273">
        <v>10093097.109999999</v>
      </c>
      <c r="BA18" s="273">
        <v>64663445.140000001</v>
      </c>
      <c r="BB18" s="273">
        <v>6274947.3799999999</v>
      </c>
      <c r="BC18" s="273">
        <v>12826277.58</v>
      </c>
      <c r="BD18" s="273">
        <v>22933055.100000001</v>
      </c>
      <c r="BE18" s="273">
        <v>6757916.4000000004</v>
      </c>
      <c r="BF18" s="273">
        <v>4472948.88</v>
      </c>
      <c r="BG18" s="273">
        <v>6245473.7999999998</v>
      </c>
      <c r="BH18" s="273">
        <v>178215273.47999999</v>
      </c>
      <c r="BI18" s="273">
        <v>2803438.3</v>
      </c>
      <c r="BJ18" s="273">
        <v>2663316.58</v>
      </c>
      <c r="BK18" s="273">
        <v>8025635.7999999998</v>
      </c>
      <c r="BL18" s="273">
        <v>11362042.209999999</v>
      </c>
      <c r="BM18" s="273">
        <v>14317158.93</v>
      </c>
      <c r="BN18" s="273">
        <v>5205084.9399999995</v>
      </c>
      <c r="BO18" s="273">
        <v>7071827.7400000002</v>
      </c>
      <c r="BP18" s="273">
        <v>3899646.83</v>
      </c>
      <c r="BQ18" s="273">
        <v>3462474.65</v>
      </c>
      <c r="BR18" s="273">
        <v>3136866.17</v>
      </c>
      <c r="BS18" s="273">
        <v>2307319.1800000002</v>
      </c>
      <c r="BT18" s="273">
        <v>39897048.479999997</v>
      </c>
      <c r="BU18" s="273">
        <v>1990811.92</v>
      </c>
      <c r="BV18" s="273">
        <v>3925290.29</v>
      </c>
      <c r="BW18" s="273">
        <v>168232608.80000001</v>
      </c>
      <c r="BX18" s="273">
        <v>83861107.769999996</v>
      </c>
      <c r="BY18" s="273">
        <v>15489919.58</v>
      </c>
      <c r="BZ18" s="273">
        <v>5498320.0499999998</v>
      </c>
      <c r="CA18" s="273">
        <v>16483538.41</v>
      </c>
      <c r="CB18" s="273">
        <v>13770588.210000001</v>
      </c>
      <c r="CC18" s="273">
        <v>7753531.5199999996</v>
      </c>
      <c r="CD18" s="273">
        <v>611293.65</v>
      </c>
      <c r="CE18" s="273">
        <v>853890.1</v>
      </c>
      <c r="CF18" s="273">
        <v>502761196.89999998</v>
      </c>
      <c r="CG18" s="273">
        <v>12340852.710000001</v>
      </c>
      <c r="CH18" s="273">
        <v>29497245.289999999</v>
      </c>
      <c r="CI18" s="273">
        <v>8106031.96</v>
      </c>
      <c r="CJ18" s="273">
        <v>11665858.720000001</v>
      </c>
      <c r="CK18" s="273">
        <v>9242582.4199999999</v>
      </c>
      <c r="CL18" s="273">
        <v>12494379.73</v>
      </c>
      <c r="CM18" s="273">
        <v>19276137.66</v>
      </c>
      <c r="CN18" s="273">
        <v>4145184.41</v>
      </c>
      <c r="CO18" s="273">
        <v>9791744.0399999991</v>
      </c>
      <c r="CP18" s="273">
        <v>8284323.0599999996</v>
      </c>
      <c r="CQ18" s="273">
        <v>11660754.880000001</v>
      </c>
      <c r="CR18" s="273">
        <v>7727397.0499999998</v>
      </c>
      <c r="CS18" s="273">
        <v>181120952.03999999</v>
      </c>
      <c r="CT18" s="273">
        <v>7801890.7199999997</v>
      </c>
      <c r="CU18" s="273">
        <v>9998854.4299999997</v>
      </c>
      <c r="CV18" s="273">
        <v>18782637.91</v>
      </c>
      <c r="CW18" s="273">
        <v>4550226.92</v>
      </c>
      <c r="CX18" s="273">
        <v>17466273.359999999</v>
      </c>
      <c r="CY18" s="273">
        <v>5826689.9199999999</v>
      </c>
      <c r="CZ18" s="273">
        <v>3897126.64</v>
      </c>
      <c r="DA18" s="273">
        <v>218042112.18000001</v>
      </c>
      <c r="DB18" s="273">
        <v>19112622.68</v>
      </c>
      <c r="DC18" s="273">
        <v>58468114.109999999</v>
      </c>
      <c r="DD18" s="273">
        <v>49770270.280000001</v>
      </c>
      <c r="DE18" s="273">
        <v>13210059.41</v>
      </c>
      <c r="DF18" s="273">
        <v>29011396.920000002</v>
      </c>
      <c r="DG18" s="273">
        <v>18939931.199999999</v>
      </c>
      <c r="DH18" s="273">
        <v>4527939.8499999996</v>
      </c>
      <c r="DI18" s="273">
        <v>9917541.7200000007</v>
      </c>
      <c r="DJ18" s="273">
        <v>6776900.9000000004</v>
      </c>
      <c r="DK18" s="273">
        <v>23618149.739999998</v>
      </c>
      <c r="DL18" s="273">
        <v>102475960.13</v>
      </c>
      <c r="DM18" s="273">
        <v>155296917.16999999</v>
      </c>
      <c r="DN18" s="273">
        <v>12359386.310000001</v>
      </c>
      <c r="DO18" s="273">
        <v>9949819.3200000003</v>
      </c>
      <c r="DP18" s="273">
        <v>21417907.050000001</v>
      </c>
      <c r="DQ18" s="273">
        <v>20015864.390000001</v>
      </c>
      <c r="DR18" s="273">
        <v>14031285.289999999</v>
      </c>
      <c r="DS18" s="273">
        <v>26907871.989999998</v>
      </c>
      <c r="DT18" s="273">
        <v>5871720.4400000004</v>
      </c>
      <c r="DU18" s="273">
        <v>691779055.01999998</v>
      </c>
      <c r="DV18" s="273">
        <v>9024588.3800000008</v>
      </c>
      <c r="DW18" s="273">
        <v>19827701.760000002</v>
      </c>
      <c r="DX18" s="273">
        <v>15944170.42</v>
      </c>
      <c r="DY18" s="273">
        <v>19666776.280000001</v>
      </c>
      <c r="DZ18" s="273">
        <v>12057101.300000001</v>
      </c>
      <c r="EA18" s="273">
        <v>27608255.609999999</v>
      </c>
      <c r="EB18" s="273">
        <v>11406922.6</v>
      </c>
      <c r="EC18" s="273">
        <v>25605941.390000001</v>
      </c>
      <c r="ED18" s="273">
        <v>87894537.230000004</v>
      </c>
      <c r="EE18" s="273">
        <v>74023798.069999993</v>
      </c>
      <c r="EF18" s="273">
        <v>5586989.9900000002</v>
      </c>
      <c r="EG18" s="273">
        <v>13110038.689999999</v>
      </c>
      <c r="EH18" s="273">
        <v>15776417.050000001</v>
      </c>
      <c r="EI18" s="273">
        <v>28131671.93</v>
      </c>
      <c r="EJ18" s="273">
        <v>30455140.989999998</v>
      </c>
      <c r="EK18" s="273">
        <v>8457038.8900000006</v>
      </c>
      <c r="EL18" s="273">
        <v>14276201.640000001</v>
      </c>
      <c r="EM18" s="273">
        <v>348555327.92000002</v>
      </c>
      <c r="EN18" s="273">
        <v>8153055.29</v>
      </c>
      <c r="EO18" s="273">
        <v>10046309.449999999</v>
      </c>
      <c r="EP18" s="273">
        <v>10767567.039999999</v>
      </c>
      <c r="EQ18" s="273">
        <v>3355691.31</v>
      </c>
      <c r="ER18" s="273">
        <v>3204125.45</v>
      </c>
      <c r="ES18" s="273">
        <v>20305027.48</v>
      </c>
      <c r="ET18" s="273">
        <v>10870876.390000001</v>
      </c>
      <c r="EU18" s="273">
        <v>7025871.2999999998</v>
      </c>
      <c r="EV18" s="273">
        <v>175854005.59999999</v>
      </c>
      <c r="EW18" s="273">
        <v>5309424.6399999997</v>
      </c>
      <c r="EX18" s="273">
        <v>10249557.800000001</v>
      </c>
      <c r="EY18" s="273">
        <v>16720027.99</v>
      </c>
      <c r="EZ18" s="273">
        <v>24692171.870000001</v>
      </c>
      <c r="FA18" s="273">
        <v>27729846.739999998</v>
      </c>
      <c r="FB18" s="273">
        <v>10582130.16</v>
      </c>
      <c r="FC18" s="273">
        <v>9959794.4900000002</v>
      </c>
      <c r="FD18" s="273">
        <v>5528953.7000000002</v>
      </c>
      <c r="FE18" s="273">
        <v>6269073.7999999998</v>
      </c>
      <c r="FF18" s="273">
        <v>5897856.8499999996</v>
      </c>
      <c r="FG18" s="273">
        <v>3824485.3</v>
      </c>
      <c r="FH18" s="273">
        <v>102692751.37</v>
      </c>
      <c r="FI18" s="273">
        <v>7254524.6399999997</v>
      </c>
      <c r="FJ18" s="273">
        <v>4591061.95</v>
      </c>
      <c r="FK18" s="273">
        <v>6469789.5999999996</v>
      </c>
      <c r="FL18" s="273">
        <v>15107348.59</v>
      </c>
      <c r="FM18" s="273">
        <v>8694897.1999999993</v>
      </c>
      <c r="FN18" s="273">
        <v>3941688.68</v>
      </c>
      <c r="FO18" s="273">
        <v>2160286.19</v>
      </c>
      <c r="FP18" s="273">
        <v>488857507.17000002</v>
      </c>
      <c r="FQ18" s="273">
        <v>7815695.0899999999</v>
      </c>
      <c r="FR18" s="273">
        <v>20739992.800000001</v>
      </c>
      <c r="FS18" s="273">
        <v>20706933.949999999</v>
      </c>
      <c r="FT18" s="273">
        <v>21383403.870000001</v>
      </c>
      <c r="FU18" s="273">
        <v>9293048.6199999992</v>
      </c>
      <c r="FV18" s="273">
        <v>28121827.02</v>
      </c>
      <c r="FW18" s="273">
        <v>19095739.379999999</v>
      </c>
      <c r="FX18" s="273">
        <v>13914086.99</v>
      </c>
      <c r="FY18" s="273">
        <v>13344514.119999999</v>
      </c>
      <c r="FZ18" s="273">
        <v>28193128.699999999</v>
      </c>
      <c r="GA18" s="273">
        <v>11500145.58</v>
      </c>
      <c r="GB18" s="273">
        <v>10487780.310000001</v>
      </c>
      <c r="GC18" s="273">
        <v>4267788.76</v>
      </c>
      <c r="GD18" s="273">
        <v>179872372.22999999</v>
      </c>
      <c r="GE18" s="273">
        <v>6681939.1100000003</v>
      </c>
      <c r="GF18" s="273">
        <v>8452559.2300000004</v>
      </c>
      <c r="GG18" s="273">
        <v>24791684.120000001</v>
      </c>
      <c r="GH18" s="273">
        <v>10624213.32</v>
      </c>
      <c r="GI18" s="273">
        <v>7983979.1500000004</v>
      </c>
      <c r="GJ18" s="273">
        <v>8617129.1099999994</v>
      </c>
      <c r="GK18" s="273">
        <v>34572490.969999999</v>
      </c>
      <c r="GL18" s="273">
        <v>6273788.1600000001</v>
      </c>
      <c r="GM18" s="273">
        <v>4575579.93</v>
      </c>
      <c r="GN18" s="273">
        <v>3035998.61</v>
      </c>
      <c r="GO18" s="273">
        <v>3186563.52</v>
      </c>
      <c r="GP18" s="273">
        <v>92147810.400000006</v>
      </c>
      <c r="GQ18" s="273">
        <v>14906896.82</v>
      </c>
      <c r="GR18" s="273">
        <v>5786440.2699999996</v>
      </c>
      <c r="GS18" s="273">
        <v>15863948.4</v>
      </c>
      <c r="GT18" s="273">
        <v>2359121.39</v>
      </c>
      <c r="GU18" s="273">
        <v>9486140.6500000004</v>
      </c>
      <c r="GV18" s="273">
        <v>11979687.9</v>
      </c>
      <c r="GW18" s="273">
        <v>4699353.54</v>
      </c>
      <c r="GX18" s="273">
        <v>114846084.56</v>
      </c>
      <c r="GY18" s="273">
        <v>6407287.25</v>
      </c>
      <c r="GZ18" s="273">
        <v>15148932.85</v>
      </c>
      <c r="HA18" s="273">
        <v>10013530.26</v>
      </c>
      <c r="HB18" s="273">
        <v>545985267.13999999</v>
      </c>
      <c r="HC18" s="273">
        <v>23381836.41</v>
      </c>
      <c r="HD18" s="273">
        <v>36139930.609999999</v>
      </c>
      <c r="HE18" s="273">
        <v>27034016.32</v>
      </c>
      <c r="HF18" s="273">
        <v>17211559.560000002</v>
      </c>
      <c r="HG18" s="273">
        <v>40387603.899999999</v>
      </c>
      <c r="HH18" s="273">
        <v>2853896.73</v>
      </c>
      <c r="HI18" s="273">
        <v>195065650.37</v>
      </c>
      <c r="HJ18" s="273">
        <v>21202894.949999999</v>
      </c>
      <c r="HK18" s="273">
        <v>26114283.940000001</v>
      </c>
      <c r="HL18" s="273">
        <v>14172398.390000001</v>
      </c>
      <c r="HM18" s="273">
        <v>13797730.48</v>
      </c>
      <c r="HN18" s="273">
        <v>11020661.51</v>
      </c>
      <c r="HO18" s="273">
        <v>19348501.02</v>
      </c>
      <c r="HP18" s="273">
        <v>7228174.5599999996</v>
      </c>
      <c r="HQ18" s="273">
        <v>277775346.33999997</v>
      </c>
      <c r="HR18" s="273">
        <v>53578423.009999998</v>
      </c>
      <c r="HS18" s="273">
        <v>8868351.2400000002</v>
      </c>
      <c r="HT18" s="273">
        <v>9519593.8499999996</v>
      </c>
      <c r="HU18" s="273">
        <v>8395571.0800000001</v>
      </c>
      <c r="HV18" s="273">
        <v>4352859.6399999997</v>
      </c>
      <c r="HW18" s="273">
        <v>25889415.48</v>
      </c>
      <c r="HX18" s="273">
        <v>12817536.689999999</v>
      </c>
      <c r="HY18" s="273">
        <v>8999678.7799999993</v>
      </c>
      <c r="HZ18" s="273">
        <v>8731565.25</v>
      </c>
      <c r="IA18" s="273">
        <v>7186981.6100000003</v>
      </c>
      <c r="IB18" s="273">
        <v>12468780.810000001</v>
      </c>
      <c r="IC18" s="273">
        <v>2378237.81</v>
      </c>
      <c r="ID18" s="273">
        <v>7446593.7000000002</v>
      </c>
      <c r="IE18" s="273">
        <v>3704153.12</v>
      </c>
      <c r="IF18" s="273">
        <v>4070002.14</v>
      </c>
      <c r="IG18" s="273">
        <v>217067375.93000001</v>
      </c>
      <c r="IH18" s="273">
        <v>52862779.039999999</v>
      </c>
      <c r="II18" s="273">
        <v>16553485.35</v>
      </c>
      <c r="IJ18" s="273">
        <v>23335263.789999999</v>
      </c>
      <c r="IK18" s="273">
        <v>34422847.68</v>
      </c>
      <c r="IL18" s="273">
        <v>10153525.949999999</v>
      </c>
      <c r="IM18" s="273">
        <v>6234185.1900000004</v>
      </c>
      <c r="IN18" s="273">
        <v>4951221.9000000004</v>
      </c>
      <c r="IO18" s="273">
        <v>4623779.03</v>
      </c>
      <c r="IP18" s="273">
        <v>4985452.8499999996</v>
      </c>
      <c r="IQ18" s="273">
        <v>7836296.5</v>
      </c>
      <c r="IR18" s="273">
        <v>393534225.93000001</v>
      </c>
      <c r="IS18" s="273">
        <v>78586172.170000002</v>
      </c>
      <c r="IT18" s="273">
        <v>15419278.630000001</v>
      </c>
      <c r="IU18" s="273">
        <v>10996479.34</v>
      </c>
      <c r="IV18" s="273">
        <v>6260657.4000000004</v>
      </c>
      <c r="IW18" s="273">
        <v>1707948.08</v>
      </c>
      <c r="IX18" s="273">
        <v>6530473.8399999999</v>
      </c>
      <c r="IY18" s="273">
        <v>1970361.83</v>
      </c>
      <c r="IZ18" s="273">
        <v>5572841.54</v>
      </c>
      <c r="JA18" s="273">
        <v>7621263.71</v>
      </c>
      <c r="JB18" s="273">
        <v>6195336.8600000003</v>
      </c>
      <c r="JC18" s="273">
        <v>5315687.79</v>
      </c>
      <c r="JD18" s="273">
        <v>111942082.75</v>
      </c>
      <c r="JE18" s="273">
        <v>30357837.739999998</v>
      </c>
      <c r="JF18" s="273">
        <v>7712259.1299999999</v>
      </c>
      <c r="JG18" s="273">
        <v>7242532.9800000004</v>
      </c>
      <c r="JH18" s="273">
        <v>3454798.32</v>
      </c>
      <c r="JI18" s="273">
        <v>4429070.76</v>
      </c>
      <c r="JJ18" s="273">
        <v>97428691.079999998</v>
      </c>
      <c r="JK18" s="273">
        <v>5262759.95</v>
      </c>
      <c r="JL18" s="273">
        <v>7500012.9199999999</v>
      </c>
      <c r="JM18" s="273">
        <v>11017076.41</v>
      </c>
      <c r="JN18" s="273">
        <v>8309536.5300000003</v>
      </c>
      <c r="JO18" s="273">
        <v>16272217.84</v>
      </c>
      <c r="JP18" s="273">
        <v>4826024.5999999996</v>
      </c>
      <c r="JQ18" s="273">
        <v>188616316.69</v>
      </c>
      <c r="JR18" s="273">
        <v>10656151.09</v>
      </c>
      <c r="JS18" s="273">
        <v>3357166.8600000003</v>
      </c>
      <c r="JT18" s="273">
        <v>25251054.009999998</v>
      </c>
      <c r="JU18" s="273">
        <v>18567463.670000002</v>
      </c>
      <c r="JV18" s="273">
        <v>11536214.199999999</v>
      </c>
      <c r="JW18" s="273">
        <v>11819919.199999999</v>
      </c>
      <c r="JX18" s="273">
        <v>5659366.9700000007</v>
      </c>
      <c r="JY18" s="273">
        <v>272263434.01999998</v>
      </c>
      <c r="JZ18" s="273">
        <v>88026647.850000009</v>
      </c>
      <c r="KA18" s="273">
        <v>13024035.93</v>
      </c>
      <c r="KB18" s="273">
        <v>4777386.59</v>
      </c>
      <c r="KC18" s="273">
        <v>17508719.48</v>
      </c>
      <c r="KD18" s="273">
        <v>2259940.15</v>
      </c>
      <c r="KE18" s="273">
        <v>41693397.909999996</v>
      </c>
      <c r="KF18" s="273">
        <v>18640650.5</v>
      </c>
      <c r="KG18" s="273">
        <v>9042762.4600000009</v>
      </c>
      <c r="KH18" s="273">
        <v>16822835.690000001</v>
      </c>
      <c r="KI18" s="273">
        <v>13869080.630000001</v>
      </c>
      <c r="KJ18" s="273">
        <v>9238836.8499999996</v>
      </c>
      <c r="KK18" s="273">
        <v>6882787.3499999996</v>
      </c>
      <c r="KL18" s="273">
        <v>1484221.46</v>
      </c>
      <c r="KM18" s="273">
        <v>6039924.8499999996</v>
      </c>
      <c r="KN18" s="273">
        <v>451436634.97000003</v>
      </c>
      <c r="KO18" s="273">
        <v>35133603.25</v>
      </c>
      <c r="KP18" s="273">
        <v>14202141.859999999</v>
      </c>
      <c r="KQ18" s="273">
        <v>11477837.109999999</v>
      </c>
      <c r="KR18" s="273">
        <v>13347691.43</v>
      </c>
      <c r="KS18" s="273">
        <v>13376012.939999999</v>
      </c>
      <c r="KT18" s="273">
        <v>56396461</v>
      </c>
      <c r="KU18" s="273">
        <v>13163902.619999999</v>
      </c>
      <c r="KV18" s="273">
        <v>5990566.2000000002</v>
      </c>
      <c r="KW18" s="273">
        <v>98063886.5</v>
      </c>
      <c r="KX18" s="273">
        <v>8767448.7400000002</v>
      </c>
      <c r="KY18" s="273">
        <v>14973554.43</v>
      </c>
      <c r="KZ18" s="273">
        <v>35983668.770000003</v>
      </c>
      <c r="LA18" s="273">
        <v>7756008.2699999996</v>
      </c>
      <c r="LB18" s="273">
        <v>19547565.68</v>
      </c>
      <c r="LC18" s="273">
        <v>181567766.72</v>
      </c>
      <c r="LD18" s="273">
        <v>16468760.08</v>
      </c>
      <c r="LE18" s="273">
        <v>700164776.87</v>
      </c>
      <c r="LF18" s="273">
        <v>50547053.950000003</v>
      </c>
      <c r="LG18" s="273">
        <v>93422298.859999999</v>
      </c>
      <c r="LH18" s="273">
        <v>62302118.600000001</v>
      </c>
      <c r="LI18" s="273">
        <v>11794932.65</v>
      </c>
      <c r="LJ18" s="273">
        <v>9018755.2799999993</v>
      </c>
      <c r="LK18" s="273">
        <v>4005710.57</v>
      </c>
      <c r="LL18" s="273">
        <v>10112309.57</v>
      </c>
      <c r="LM18" s="273">
        <v>7645659.1399999997</v>
      </c>
      <c r="LN18" s="273">
        <v>20268590.309999999</v>
      </c>
      <c r="LO18" s="273">
        <v>3651704.9</v>
      </c>
      <c r="LP18" s="273">
        <v>117801624.95</v>
      </c>
      <c r="LQ18" s="273">
        <v>13659182.359999999</v>
      </c>
      <c r="LR18" s="273">
        <v>7548759.75</v>
      </c>
      <c r="LS18" s="273">
        <v>265125587</v>
      </c>
      <c r="LT18" s="273">
        <v>130662075.19</v>
      </c>
      <c r="LU18" s="273">
        <v>349131714.25</v>
      </c>
      <c r="LV18" s="273">
        <v>58294074.170000002</v>
      </c>
      <c r="LW18" s="273">
        <v>49763400.049999997</v>
      </c>
      <c r="LX18" s="273">
        <v>28501494.66</v>
      </c>
      <c r="LY18" s="273">
        <v>25127382.920000002</v>
      </c>
      <c r="LZ18" s="273">
        <v>26449111.609999999</v>
      </c>
      <c r="MA18" s="273">
        <v>23838020.16</v>
      </c>
      <c r="MB18" s="273">
        <v>35750072.469999999</v>
      </c>
      <c r="MC18" s="273">
        <v>52273021.479999997</v>
      </c>
      <c r="MD18" s="273">
        <v>9232906.7200000007</v>
      </c>
      <c r="ME18" s="273">
        <v>362760884.46999997</v>
      </c>
      <c r="MF18" s="273">
        <v>12868389.549999999</v>
      </c>
      <c r="MG18" s="273">
        <v>5515885.8700000001</v>
      </c>
      <c r="MH18" s="273">
        <v>4454884.76</v>
      </c>
      <c r="MI18" s="273">
        <v>6394184.6699999999</v>
      </c>
      <c r="MJ18" s="273">
        <v>13280409.390000001</v>
      </c>
      <c r="MK18" s="273">
        <v>5558301.4400000004</v>
      </c>
      <c r="ML18" s="273">
        <v>10539557.299999999</v>
      </c>
      <c r="MM18" s="273">
        <v>17566844.48</v>
      </c>
      <c r="MN18" s="273">
        <v>8882931.7300000004</v>
      </c>
      <c r="MO18" s="273">
        <v>5235152.13</v>
      </c>
      <c r="MP18" s="273">
        <v>9564003.629999999</v>
      </c>
      <c r="MQ18" s="273">
        <v>237330336.18000001</v>
      </c>
      <c r="MR18" s="273">
        <v>7576346.0700000003</v>
      </c>
      <c r="MS18" s="273">
        <v>11434249.810000001</v>
      </c>
      <c r="MT18" s="273">
        <v>14995791.42</v>
      </c>
      <c r="MU18" s="273">
        <v>15980454.449999999</v>
      </c>
      <c r="MV18" s="273">
        <v>13850544.050000001</v>
      </c>
      <c r="MW18" s="273">
        <v>24243458.5</v>
      </c>
      <c r="MX18" s="273">
        <v>15834879.43</v>
      </c>
      <c r="MY18" s="273">
        <v>13035542.43</v>
      </c>
      <c r="MZ18" s="273">
        <v>3275725.26</v>
      </c>
      <c r="NA18" s="273">
        <v>2305077.98</v>
      </c>
      <c r="NB18" s="273">
        <v>674847295.46000004</v>
      </c>
      <c r="NC18" s="273">
        <v>42243318.789999999</v>
      </c>
      <c r="ND18" s="273">
        <v>6799724.1200000001</v>
      </c>
      <c r="NE18" s="273">
        <v>148602559.74000001</v>
      </c>
      <c r="NF18" s="273">
        <v>7109355.9199999999</v>
      </c>
      <c r="NG18" s="273">
        <v>26208398.460000001</v>
      </c>
      <c r="NH18" s="273">
        <v>61084741.109999999</v>
      </c>
      <c r="NI18" s="273">
        <v>46164822.700000003</v>
      </c>
      <c r="NJ18" s="273">
        <v>1798480.93</v>
      </c>
      <c r="NK18" s="273">
        <v>20001351.859999999</v>
      </c>
      <c r="NL18" s="273">
        <v>14011503.4</v>
      </c>
      <c r="NM18" s="273">
        <v>7349239.3799999999</v>
      </c>
      <c r="NN18" s="273">
        <v>102429352.45</v>
      </c>
      <c r="NO18" s="273">
        <v>7452855.75</v>
      </c>
      <c r="NP18" s="273">
        <v>8626072.4399999995</v>
      </c>
      <c r="NQ18" s="273">
        <v>9232784.8199999984</v>
      </c>
      <c r="NR18" s="273">
        <v>5511465.1900000004</v>
      </c>
      <c r="NS18" s="273">
        <v>884574.23</v>
      </c>
      <c r="NT18" s="273">
        <v>2696384.54</v>
      </c>
      <c r="NU18" s="273">
        <v>206373135.08000001</v>
      </c>
      <c r="NV18" s="273">
        <v>55916359.630000003</v>
      </c>
      <c r="NW18" s="273">
        <v>6078165.6099999994</v>
      </c>
      <c r="NX18" s="273">
        <v>5984623.5999999996</v>
      </c>
      <c r="NY18" s="273">
        <v>6241562.7300000004</v>
      </c>
      <c r="NZ18" s="273">
        <v>13615580.290000001</v>
      </c>
      <c r="OA18" s="273">
        <v>3575055.34</v>
      </c>
      <c r="OB18" s="273">
        <v>428121329.38999999</v>
      </c>
      <c r="OC18" s="273">
        <v>32695780.350000001</v>
      </c>
      <c r="OD18" s="273">
        <v>20039973.960000001</v>
      </c>
      <c r="OE18" s="273">
        <v>63223169.550000004</v>
      </c>
      <c r="OF18" s="273">
        <v>10944873.76</v>
      </c>
      <c r="OG18" s="273">
        <v>19868229.23</v>
      </c>
      <c r="OH18" s="273">
        <v>24973245.530000001</v>
      </c>
      <c r="OI18" s="273">
        <v>6154777.0599999996</v>
      </c>
      <c r="OJ18" s="273">
        <v>8334081.3900000006</v>
      </c>
      <c r="OK18" s="273">
        <v>281297231.24000001</v>
      </c>
      <c r="OL18" s="273">
        <v>41012146.93</v>
      </c>
      <c r="OM18" s="273">
        <v>60259261.619999997</v>
      </c>
      <c r="ON18" s="273">
        <v>22139676.309999999</v>
      </c>
      <c r="OO18" s="273">
        <v>18639830.239999998</v>
      </c>
      <c r="OP18" s="273">
        <v>4457421.97</v>
      </c>
      <c r="OQ18" s="273">
        <v>136793432.25999999</v>
      </c>
      <c r="OR18" s="273">
        <v>7060186.6299999999</v>
      </c>
      <c r="OS18" s="273">
        <v>8619150.5300000012</v>
      </c>
      <c r="OT18" s="273">
        <v>13115890.609999999</v>
      </c>
      <c r="OU18" s="273">
        <v>13189778.66</v>
      </c>
      <c r="OV18" s="273">
        <v>49216592.490000002</v>
      </c>
      <c r="OW18" s="273">
        <v>11971159.779999999</v>
      </c>
      <c r="OX18" s="273">
        <v>3784770.21</v>
      </c>
      <c r="OY18" s="273">
        <v>4850661.42</v>
      </c>
      <c r="OZ18" s="273">
        <v>182568540.28</v>
      </c>
      <c r="PA18" s="273">
        <v>7880952.8300000001</v>
      </c>
      <c r="PB18" s="273">
        <v>29181536.16</v>
      </c>
      <c r="PC18" s="273">
        <v>3521492.26</v>
      </c>
      <c r="PD18" s="273">
        <v>17126565.98</v>
      </c>
      <c r="PE18" s="273">
        <v>32989691.859999999</v>
      </c>
      <c r="PF18" s="273">
        <v>11673062.960000001</v>
      </c>
      <c r="PG18" s="273">
        <v>9330685.25</v>
      </c>
      <c r="PH18" s="273">
        <v>14201293.24</v>
      </c>
      <c r="PI18" s="273">
        <v>12562524.189999999</v>
      </c>
      <c r="PJ18" s="273">
        <v>15057011.02</v>
      </c>
      <c r="PK18" s="273">
        <v>23632197.649999999</v>
      </c>
      <c r="PL18" s="273">
        <v>6874984.5499999998</v>
      </c>
      <c r="PM18" s="273">
        <v>42804121.490000002</v>
      </c>
      <c r="PN18" s="273">
        <v>6644882.2000000002</v>
      </c>
      <c r="PO18" s="273">
        <v>4513181.66</v>
      </c>
      <c r="PP18" s="273">
        <v>3115409.95</v>
      </c>
      <c r="PQ18" s="273">
        <v>5347587.1100000003</v>
      </c>
      <c r="PR18" s="273">
        <v>721831462.63</v>
      </c>
      <c r="PS18" s="273">
        <v>10702020.460000001</v>
      </c>
      <c r="PT18" s="273">
        <v>9896496.9499999993</v>
      </c>
      <c r="PU18" s="273">
        <v>20460589.920000002</v>
      </c>
      <c r="PV18" s="273">
        <v>91145003.599999994</v>
      </c>
      <c r="PW18" s="273">
        <v>11298089.84</v>
      </c>
      <c r="PX18" s="273">
        <v>29528449.420000002</v>
      </c>
      <c r="PY18" s="273">
        <v>9376895.9700000007</v>
      </c>
      <c r="PZ18" s="273">
        <v>25069879.050000001</v>
      </c>
      <c r="QA18" s="273">
        <v>4797058.58</v>
      </c>
      <c r="QB18" s="273">
        <v>18666026.77</v>
      </c>
      <c r="QC18" s="273">
        <v>4952673.83</v>
      </c>
      <c r="QD18" s="273">
        <v>10011965.359999999</v>
      </c>
      <c r="QE18" s="273">
        <v>12849280.17</v>
      </c>
      <c r="QF18" s="273">
        <v>16234916.880000001</v>
      </c>
      <c r="QG18" s="273">
        <v>19485719.32</v>
      </c>
      <c r="QH18" s="273">
        <v>7236781.6500000004</v>
      </c>
      <c r="QI18" s="273">
        <v>7187389.5300000003</v>
      </c>
      <c r="QJ18" s="273">
        <v>4950627.42</v>
      </c>
      <c r="QK18" s="273">
        <v>16115351.98</v>
      </c>
      <c r="QL18" s="273">
        <v>27317462.739999998</v>
      </c>
      <c r="QM18" s="273">
        <v>5069458.63</v>
      </c>
      <c r="QN18" s="273">
        <v>3555835.21</v>
      </c>
      <c r="QO18" s="273">
        <v>2493131.6800000002</v>
      </c>
      <c r="QP18" s="273">
        <v>4378117.0199999996</v>
      </c>
      <c r="QQ18" s="273">
        <v>2606610.31</v>
      </c>
      <c r="QR18" s="273">
        <v>231470977.38</v>
      </c>
      <c r="QS18" s="273">
        <v>6203473.6200000001</v>
      </c>
      <c r="QT18" s="273">
        <v>31951290.059999999</v>
      </c>
      <c r="QU18" s="273">
        <v>8547308.9600000009</v>
      </c>
      <c r="QV18" s="273">
        <v>9120021.4800000004</v>
      </c>
      <c r="QW18" s="273">
        <v>32738212.91</v>
      </c>
      <c r="QX18" s="273">
        <v>6886255.1799999997</v>
      </c>
      <c r="QY18" s="273">
        <v>16436853.109999999</v>
      </c>
      <c r="QZ18" s="273">
        <v>19268498.18</v>
      </c>
      <c r="RA18" s="273">
        <v>5716538.79</v>
      </c>
      <c r="RB18" s="273">
        <v>5765096.3899999997</v>
      </c>
      <c r="RC18" s="273">
        <v>3323121</v>
      </c>
      <c r="RD18" s="273">
        <v>2521413.1800000002</v>
      </c>
      <c r="RE18" s="273">
        <v>418361074.81999999</v>
      </c>
      <c r="RF18" s="273">
        <v>31320861.210000001</v>
      </c>
      <c r="RG18" s="273">
        <v>14393551.82</v>
      </c>
      <c r="RH18" s="273">
        <v>16532745.859999999</v>
      </c>
      <c r="RI18" s="273">
        <v>9792753.0399999991</v>
      </c>
      <c r="RJ18" s="273">
        <v>16188008.779999999</v>
      </c>
      <c r="RK18" s="273">
        <v>37926825.479999997</v>
      </c>
      <c r="RL18" s="273">
        <v>11477490.99</v>
      </c>
      <c r="RM18" s="273">
        <v>15872020.560000001</v>
      </c>
      <c r="RN18" s="273">
        <v>34566781.450000003</v>
      </c>
      <c r="RO18" s="273">
        <v>43910757.619999997</v>
      </c>
      <c r="RP18" s="273">
        <v>4435698.0999999996</v>
      </c>
      <c r="RQ18" s="273">
        <v>4771711.18</v>
      </c>
      <c r="RR18" s="273">
        <v>16302273.84</v>
      </c>
      <c r="RS18" s="273">
        <v>5458195.6299999999</v>
      </c>
      <c r="RT18" s="273">
        <v>5620499.2800000003</v>
      </c>
      <c r="RU18" s="273">
        <v>8368812.0599999996</v>
      </c>
      <c r="RV18" s="273">
        <v>3532764.14</v>
      </c>
      <c r="RW18" s="273">
        <v>2788280.59</v>
      </c>
      <c r="RX18" s="273">
        <v>4882989.18</v>
      </c>
      <c r="RY18" s="273">
        <v>194389069.40000001</v>
      </c>
      <c r="RZ18" s="273">
        <v>6908579.6200000001</v>
      </c>
      <c r="SA18" s="273">
        <v>17566058.079999998</v>
      </c>
      <c r="SB18" s="273">
        <v>8044063.4299999997</v>
      </c>
      <c r="SC18" s="273">
        <v>3744385.42</v>
      </c>
      <c r="SD18" s="273">
        <v>5378188.5499999998</v>
      </c>
      <c r="SE18" s="273">
        <v>7555845.9234999996</v>
      </c>
      <c r="SF18" s="273">
        <v>28930647.140000001</v>
      </c>
      <c r="SG18" s="273">
        <v>5910008.5599999996</v>
      </c>
      <c r="SH18" s="273">
        <v>5025392.8099999996</v>
      </c>
      <c r="SI18" s="273">
        <v>8939277.6999999993</v>
      </c>
      <c r="SJ18" s="273">
        <v>23441067.079999998</v>
      </c>
      <c r="SK18" s="273">
        <v>6935803.5999999996</v>
      </c>
      <c r="SL18" s="273">
        <v>4797736.72</v>
      </c>
      <c r="SM18" s="273">
        <v>140096028.80000001</v>
      </c>
      <c r="SN18" s="273">
        <v>10124551.35</v>
      </c>
      <c r="SO18" s="273">
        <v>6233437.0599999996</v>
      </c>
      <c r="SP18" s="273">
        <v>7885190.8600000003</v>
      </c>
      <c r="SQ18" s="273">
        <v>4064511.72</v>
      </c>
      <c r="SR18" s="273">
        <v>13792042.9</v>
      </c>
      <c r="SS18" s="273">
        <v>10259877.390000001</v>
      </c>
      <c r="ST18" s="273">
        <v>20184347.25</v>
      </c>
      <c r="SU18" s="273">
        <v>8531954.3599999994</v>
      </c>
      <c r="SV18" s="273">
        <v>11582461.84</v>
      </c>
      <c r="SW18" s="273">
        <v>27562201.289999999</v>
      </c>
      <c r="SX18" s="273">
        <v>4122366.74</v>
      </c>
      <c r="SY18" s="273">
        <v>65152539.369999997</v>
      </c>
      <c r="SZ18" s="273">
        <v>11328959.140000001</v>
      </c>
      <c r="TA18" s="273">
        <v>11265022.34</v>
      </c>
      <c r="TB18" s="273">
        <v>27759260.870000001</v>
      </c>
      <c r="TC18" s="273">
        <v>9346468.5</v>
      </c>
      <c r="TD18" s="273">
        <v>9375041.3699999992</v>
      </c>
      <c r="TE18" s="273">
        <v>8501610.0199999996</v>
      </c>
      <c r="TF18" s="273">
        <v>4613033.13</v>
      </c>
      <c r="TG18" s="273">
        <v>459838127.86000001</v>
      </c>
      <c r="TH18" s="273">
        <v>7219273.6900000004</v>
      </c>
      <c r="TI18" s="273">
        <v>5756311.1699999999</v>
      </c>
      <c r="TJ18" s="273">
        <v>17823877.09</v>
      </c>
      <c r="TK18" s="273">
        <v>13451047.9</v>
      </c>
      <c r="TL18" s="273">
        <v>9811915.8900000006</v>
      </c>
      <c r="TM18" s="273">
        <v>2584848.71</v>
      </c>
      <c r="TN18" s="273">
        <v>30390373.43</v>
      </c>
      <c r="TO18" s="273">
        <v>7920071.9299999997</v>
      </c>
      <c r="TP18" s="273">
        <v>17279687.760000002</v>
      </c>
      <c r="TQ18" s="273">
        <v>17465324.469999999</v>
      </c>
      <c r="TR18" s="273">
        <v>5662018</v>
      </c>
      <c r="TS18" s="273">
        <v>5038973.96</v>
      </c>
      <c r="TT18" s="273">
        <v>7708108.6200000001</v>
      </c>
      <c r="TU18" s="273">
        <v>8327802.3600000003</v>
      </c>
      <c r="TV18" s="273">
        <v>5448633.5099999998</v>
      </c>
      <c r="TW18" s="273">
        <v>91740794.159999996</v>
      </c>
      <c r="TX18" s="273">
        <v>5937869.3099999996</v>
      </c>
      <c r="TY18" s="273">
        <v>189453974.59</v>
      </c>
      <c r="TZ18" s="273">
        <v>23731615.219999999</v>
      </c>
      <c r="UA18" s="273">
        <v>5611567.6699999999</v>
      </c>
      <c r="UB18" s="273">
        <v>7139893.0099999998</v>
      </c>
      <c r="UC18" s="273">
        <v>66175915.43</v>
      </c>
      <c r="UD18" s="273">
        <v>4845377.76</v>
      </c>
      <c r="UE18" s="273">
        <v>2563408.2799999998</v>
      </c>
      <c r="UF18" s="273">
        <v>8216770.1799999997</v>
      </c>
      <c r="UG18" s="273">
        <v>6289761.6600000001</v>
      </c>
      <c r="UH18" s="273">
        <v>97065700.25</v>
      </c>
      <c r="UI18" s="273">
        <v>17074625.390000001</v>
      </c>
      <c r="UJ18" s="273">
        <v>13829368.9</v>
      </c>
      <c r="UK18" s="273">
        <v>22401003.5</v>
      </c>
      <c r="UL18" s="273">
        <v>16057962.42</v>
      </c>
      <c r="UM18" s="273">
        <v>9315228.1300000008</v>
      </c>
      <c r="UN18" s="273">
        <v>752089187.89999998</v>
      </c>
      <c r="UO18" s="273">
        <v>13825768.029999999</v>
      </c>
      <c r="UP18" s="273">
        <v>8746589.8499999996</v>
      </c>
      <c r="UQ18" s="273">
        <v>74661255.140000001</v>
      </c>
      <c r="UR18" s="273">
        <v>957055.42</v>
      </c>
      <c r="US18" s="273">
        <v>10345106.130000001</v>
      </c>
      <c r="UT18" s="273">
        <v>32871177.52</v>
      </c>
      <c r="UU18" s="273">
        <v>7662416.0300000003</v>
      </c>
      <c r="UV18" s="273">
        <v>7018935.8899999997</v>
      </c>
      <c r="UW18" s="273">
        <v>8441215.9700000007</v>
      </c>
      <c r="UX18" s="273">
        <v>9809981.8499999996</v>
      </c>
      <c r="UY18" s="273">
        <v>31039096.690000001</v>
      </c>
      <c r="UZ18" s="273">
        <v>12380495.869999999</v>
      </c>
      <c r="VA18" s="273">
        <v>26085722.27</v>
      </c>
      <c r="VB18" s="273">
        <v>3887231.71</v>
      </c>
      <c r="VC18" s="273">
        <v>5174403.5599999996</v>
      </c>
      <c r="VD18" s="273">
        <v>6367638.7199999997</v>
      </c>
      <c r="VE18" s="273">
        <v>5626404.0099999998</v>
      </c>
      <c r="VF18" s="273">
        <v>35389774.780000001</v>
      </c>
      <c r="VG18" s="273">
        <v>3166007.9</v>
      </c>
      <c r="VH18" s="273">
        <v>3151545.78</v>
      </c>
      <c r="VI18" s="273">
        <v>3346568.53</v>
      </c>
      <c r="VJ18" s="273">
        <v>270763598.26999998</v>
      </c>
      <c r="VK18" s="273">
        <v>11426619.529999999</v>
      </c>
      <c r="VL18" s="273">
        <v>10713973.210000001</v>
      </c>
      <c r="VM18" s="273">
        <v>28463111.82</v>
      </c>
      <c r="VN18" s="273">
        <v>34220101.899999999</v>
      </c>
      <c r="VO18" s="273">
        <v>23768961.309999999</v>
      </c>
      <c r="VP18" s="273">
        <v>14083819.289999999</v>
      </c>
      <c r="VQ18" s="273">
        <v>10048090.24</v>
      </c>
      <c r="VR18" s="273">
        <v>10627369.42</v>
      </c>
      <c r="VS18" s="273">
        <v>56401992.560000002</v>
      </c>
      <c r="VT18" s="273">
        <v>11682547.4</v>
      </c>
      <c r="VU18" s="273">
        <v>28276461.41</v>
      </c>
      <c r="VV18" s="273">
        <v>15228258.75</v>
      </c>
      <c r="VW18" s="273">
        <v>6788655.6399999997</v>
      </c>
      <c r="VX18" s="273">
        <v>5635330.4500000002</v>
      </c>
      <c r="VY18" s="273">
        <v>1156437184.51</v>
      </c>
      <c r="VZ18" s="273">
        <v>28613006.760000002</v>
      </c>
      <c r="WA18" s="273">
        <v>16537331.26</v>
      </c>
      <c r="WB18" s="273">
        <v>13329445.779999999</v>
      </c>
      <c r="WC18" s="273">
        <v>7471310.1200000001</v>
      </c>
      <c r="WD18" s="273">
        <v>14568541.84</v>
      </c>
      <c r="WE18" s="273">
        <v>29239264.609999999</v>
      </c>
      <c r="WF18" s="273">
        <v>37733581.530000001</v>
      </c>
      <c r="WG18" s="273">
        <v>15144246.92</v>
      </c>
      <c r="WH18" s="273">
        <v>23147280.370000001</v>
      </c>
      <c r="WI18" s="273">
        <v>11906992.43</v>
      </c>
      <c r="WJ18" s="273">
        <v>40080942.859999999</v>
      </c>
      <c r="WK18" s="273">
        <v>16984786.050000001</v>
      </c>
      <c r="WL18" s="273">
        <v>29734012.109999999</v>
      </c>
      <c r="WM18" s="273">
        <v>62360671.43</v>
      </c>
      <c r="WN18" s="273">
        <v>17086134.620000001</v>
      </c>
      <c r="WO18" s="273">
        <v>23021570.539999999</v>
      </c>
      <c r="WP18" s="273">
        <v>20867519.289999999</v>
      </c>
      <c r="WQ18" s="273">
        <v>8669612.7799999993</v>
      </c>
      <c r="WR18" s="273">
        <v>29702636.670000002</v>
      </c>
      <c r="WS18" s="273">
        <v>97238471.280000001</v>
      </c>
      <c r="WT18" s="273">
        <v>13761133.01</v>
      </c>
      <c r="WU18" s="273">
        <v>8086943.54</v>
      </c>
      <c r="WV18" s="273">
        <v>7126259.7400000002</v>
      </c>
      <c r="WW18" s="273">
        <v>8192231.2199999997</v>
      </c>
      <c r="WX18" s="273">
        <v>7722846.2400000002</v>
      </c>
      <c r="WY18" s="273">
        <v>7711863.7199999997</v>
      </c>
      <c r="WZ18" s="273">
        <v>10960519.48</v>
      </c>
      <c r="XA18" s="273">
        <v>57164114.390000001</v>
      </c>
      <c r="XB18" s="273">
        <v>5020625.8</v>
      </c>
      <c r="XC18" s="273">
        <v>5034036.5</v>
      </c>
      <c r="XD18" s="273">
        <v>4057574.84</v>
      </c>
      <c r="XE18" s="273">
        <v>3287794.31</v>
      </c>
      <c r="XF18" s="273">
        <v>506626170.73000002</v>
      </c>
      <c r="XG18" s="273">
        <v>18030699.100000001</v>
      </c>
      <c r="XH18" s="273">
        <v>23023249.809999999</v>
      </c>
      <c r="XI18" s="273">
        <v>103056300.8</v>
      </c>
      <c r="XJ18" s="273">
        <v>16182000.869999999</v>
      </c>
      <c r="XK18" s="273">
        <v>21900101.48</v>
      </c>
      <c r="XL18" s="273">
        <v>31212570.280000001</v>
      </c>
      <c r="XM18" s="273">
        <v>14499730.26</v>
      </c>
      <c r="XN18" s="273">
        <v>12819091.689999999</v>
      </c>
      <c r="XO18" s="273">
        <v>33957960.539999999</v>
      </c>
      <c r="XP18" s="273">
        <v>31877275.98</v>
      </c>
      <c r="XQ18" s="273">
        <v>8870226.8900000006</v>
      </c>
      <c r="XR18" s="273">
        <v>8723957.4299999997</v>
      </c>
      <c r="XS18" s="273">
        <v>12341905.58</v>
      </c>
      <c r="XT18" s="273">
        <v>9648226.7200000007</v>
      </c>
      <c r="XU18" s="273">
        <v>6090338.21</v>
      </c>
      <c r="XV18" s="273">
        <v>6386574.9500000002</v>
      </c>
      <c r="XW18" s="273">
        <v>7154809.1699999999</v>
      </c>
      <c r="XX18" s="273">
        <v>7360335.3700000001</v>
      </c>
      <c r="XY18" s="273">
        <v>7227321.5899999999</v>
      </c>
      <c r="XZ18" s="273">
        <v>8009937.04</v>
      </c>
      <c r="YA18" s="273">
        <v>7113993.46</v>
      </c>
      <c r="YB18" s="273">
        <v>4677495.29</v>
      </c>
      <c r="YC18" s="273">
        <v>488775073.31999993</v>
      </c>
      <c r="YD18" s="273">
        <v>13845605.300000001</v>
      </c>
      <c r="YE18" s="273">
        <v>32654865.699999999</v>
      </c>
      <c r="YF18" s="273">
        <v>10560697.140000001</v>
      </c>
      <c r="YG18" s="273">
        <v>67158141.590000004</v>
      </c>
      <c r="YH18" s="273">
        <v>9404152.9700000007</v>
      </c>
      <c r="YI18" s="273">
        <v>23909680.550000001</v>
      </c>
      <c r="YJ18" s="273">
        <v>5810144.5599999996</v>
      </c>
      <c r="YK18" s="273">
        <v>33518420.960000001</v>
      </c>
      <c r="YL18" s="273">
        <v>30701440.77</v>
      </c>
      <c r="YM18" s="273">
        <v>14266274.83</v>
      </c>
      <c r="YN18" s="273">
        <v>8586785.1300000008</v>
      </c>
      <c r="YO18" s="273">
        <v>8256501.4699999997</v>
      </c>
      <c r="YP18" s="273">
        <v>7186529.4100000001</v>
      </c>
      <c r="YQ18" s="273">
        <v>4831128.3</v>
      </c>
      <c r="YR18" s="273">
        <v>6762889.8700000001</v>
      </c>
      <c r="YS18" s="273">
        <v>4781925.3600000003</v>
      </c>
      <c r="YT18" s="273">
        <v>126960686.12</v>
      </c>
      <c r="YU18" s="273">
        <v>6552507.46</v>
      </c>
      <c r="YV18" s="273">
        <v>6696890.3799999999</v>
      </c>
      <c r="YW18" s="273">
        <v>4636756.57</v>
      </c>
      <c r="YX18" s="273">
        <v>9926533.4399999995</v>
      </c>
      <c r="YY18" s="273">
        <v>3554987.34</v>
      </c>
      <c r="YZ18" s="273">
        <v>5296511.99</v>
      </c>
      <c r="ZA18" s="273">
        <v>133742201.45</v>
      </c>
      <c r="ZB18" s="273">
        <v>5918362.4900000002</v>
      </c>
      <c r="ZC18" s="273">
        <v>9755734.1400000006</v>
      </c>
      <c r="ZD18" s="273">
        <v>14142790.09</v>
      </c>
      <c r="ZE18" s="273">
        <v>6798320.6900000004</v>
      </c>
      <c r="ZF18" s="273">
        <v>8959084.8699999992</v>
      </c>
      <c r="ZG18" s="273">
        <v>4750655.16</v>
      </c>
      <c r="ZH18" s="273">
        <v>7315897.2800000003</v>
      </c>
      <c r="ZI18" s="273">
        <v>33764594.490000002</v>
      </c>
      <c r="ZJ18" s="273">
        <v>378276785.48000002</v>
      </c>
      <c r="ZK18" s="273">
        <v>6138908.8700000001</v>
      </c>
      <c r="ZL18" s="273">
        <v>27013669.5</v>
      </c>
      <c r="ZM18" s="273">
        <v>59224594.310000002</v>
      </c>
      <c r="ZN18" s="273">
        <v>33171911.77</v>
      </c>
      <c r="ZO18" s="273">
        <v>9400020.8200000003</v>
      </c>
      <c r="ZP18" s="273">
        <v>13798203.630000001</v>
      </c>
      <c r="ZQ18" s="273">
        <v>25001809.25</v>
      </c>
      <c r="ZR18" s="273">
        <v>25839133.879999999</v>
      </c>
      <c r="ZS18" s="273">
        <v>29983666.690000001</v>
      </c>
      <c r="ZT18" s="273">
        <v>3103371.5500000003</v>
      </c>
      <c r="ZU18" s="273">
        <v>9166447.3800000008</v>
      </c>
      <c r="ZV18" s="273">
        <v>7903874.4000000004</v>
      </c>
      <c r="ZW18" s="273">
        <v>13873546.17</v>
      </c>
      <c r="ZX18" s="273">
        <v>6541152.5099999998</v>
      </c>
      <c r="ZY18" s="273">
        <v>8542823.6300000008</v>
      </c>
      <c r="ZZ18" s="273">
        <v>11025211.460000001</v>
      </c>
      <c r="AAA18" s="273">
        <v>3493250.42</v>
      </c>
      <c r="AAB18" s="273">
        <v>12604914.880000001</v>
      </c>
      <c r="AAC18" s="273">
        <v>6558754.4900000002</v>
      </c>
      <c r="AAD18" s="273">
        <v>3846298.94</v>
      </c>
      <c r="AAE18" s="273">
        <v>5265440.2</v>
      </c>
      <c r="AAF18" s="273">
        <v>111618058.14</v>
      </c>
      <c r="AAG18" s="273">
        <v>8846359.0999999996</v>
      </c>
      <c r="AAH18" s="273">
        <v>10107467.539999999</v>
      </c>
      <c r="AAI18" s="273">
        <v>7104725.4400000004</v>
      </c>
      <c r="AAJ18" s="273">
        <v>7290369.5300000003</v>
      </c>
      <c r="AAK18" s="273">
        <v>16222116.050000001</v>
      </c>
      <c r="AAL18" s="273">
        <v>7983298.75</v>
      </c>
      <c r="AAM18" s="273">
        <v>897341050.82000005</v>
      </c>
      <c r="AAN18" s="273">
        <v>15467434.630000001</v>
      </c>
      <c r="AAO18" s="273">
        <v>6855970.7300000004</v>
      </c>
      <c r="AAP18" s="273">
        <v>23939862.030000001</v>
      </c>
      <c r="AAQ18" s="273">
        <v>21481995.199999999</v>
      </c>
      <c r="AAR18" s="273">
        <v>9834253.1600000001</v>
      </c>
      <c r="AAS18" s="273">
        <v>13324534.48</v>
      </c>
      <c r="AAT18" s="273">
        <v>23054612.27</v>
      </c>
      <c r="AAU18" s="273">
        <v>43702854.18</v>
      </c>
      <c r="AAV18" s="273">
        <v>9319982.9700000007</v>
      </c>
      <c r="AAW18" s="273">
        <v>17262794.93</v>
      </c>
      <c r="AAX18" s="273">
        <v>87216300.909999996</v>
      </c>
      <c r="AAY18" s="273">
        <v>34769066.030000001</v>
      </c>
      <c r="AAZ18" s="273">
        <v>5158875.2699999996</v>
      </c>
      <c r="ABA18" s="273">
        <v>9857604.1500000004</v>
      </c>
      <c r="ABB18" s="273">
        <v>12374306.640000001</v>
      </c>
      <c r="ABC18" s="273">
        <v>5293539.67</v>
      </c>
      <c r="ABD18" s="273">
        <v>9896959.8399999999</v>
      </c>
      <c r="ABE18" s="273">
        <v>6697523</v>
      </c>
      <c r="ABF18" s="273">
        <v>76462770.730000004</v>
      </c>
      <c r="ABG18" s="273">
        <v>59538456.719999999</v>
      </c>
      <c r="ABH18" s="273">
        <v>6894665.1900000004</v>
      </c>
      <c r="ABI18" s="273">
        <v>5326266.1399999997</v>
      </c>
      <c r="ABJ18" s="273">
        <v>6846393.9900000002</v>
      </c>
      <c r="ABK18" s="273">
        <v>3669508.18</v>
      </c>
      <c r="ABL18" s="273">
        <v>4638305.7</v>
      </c>
      <c r="ABM18" s="273">
        <v>162052771.37</v>
      </c>
      <c r="ABN18" s="273">
        <v>10593955.75</v>
      </c>
      <c r="ABO18" s="273">
        <v>6322138.2699999996</v>
      </c>
      <c r="ABP18" s="273">
        <v>18133861.710000001</v>
      </c>
      <c r="ABQ18" s="273">
        <v>11342518.91</v>
      </c>
      <c r="ABR18" s="273">
        <v>8425297.3399999999</v>
      </c>
      <c r="ABS18" s="273">
        <v>6466861.3200000003</v>
      </c>
      <c r="ABT18" s="273">
        <v>10574296.42</v>
      </c>
      <c r="ABU18" s="273">
        <v>593544.75</v>
      </c>
      <c r="ABV18" s="273">
        <v>185700202.22</v>
      </c>
      <c r="ABW18" s="273">
        <v>4376594.67</v>
      </c>
      <c r="ABX18" s="273">
        <v>22441499.300000001</v>
      </c>
      <c r="ABY18" s="273">
        <v>6435048.25</v>
      </c>
      <c r="ABZ18" s="273">
        <v>4232027.99</v>
      </c>
      <c r="ACA18" s="273">
        <v>31894768.899999999</v>
      </c>
      <c r="ACB18" s="273">
        <v>4188514.68</v>
      </c>
      <c r="ACC18" s="273">
        <v>7471903.1900000004</v>
      </c>
      <c r="ACD18" s="273">
        <v>4889605.93</v>
      </c>
      <c r="ACE18" s="273">
        <v>18769014.550000001</v>
      </c>
      <c r="ACF18" s="273">
        <v>4347335.05</v>
      </c>
      <c r="ACG18" s="273">
        <v>425113831.63999999</v>
      </c>
      <c r="ACH18" s="273">
        <v>6931012.0700000003</v>
      </c>
      <c r="ACI18" s="273">
        <v>12336199.970000001</v>
      </c>
      <c r="ACJ18" s="273">
        <v>18764176.34</v>
      </c>
      <c r="ACK18" s="273">
        <v>7354603.5599999996</v>
      </c>
      <c r="ACL18" s="273">
        <v>10318932.539999999</v>
      </c>
      <c r="ACM18" s="273">
        <v>18336491.52</v>
      </c>
      <c r="ACN18" s="273">
        <v>60886623.009999998</v>
      </c>
      <c r="ACO18" s="273">
        <v>90414215.519999996</v>
      </c>
      <c r="ACP18" s="273">
        <v>6679259.7199999997</v>
      </c>
      <c r="ACQ18" s="273">
        <v>14275259.68</v>
      </c>
      <c r="ACR18" s="273">
        <v>18376063.260000002</v>
      </c>
      <c r="ACS18" s="273">
        <v>13826330.539999999</v>
      </c>
      <c r="ACT18" s="273">
        <v>50036651.640000001</v>
      </c>
      <c r="ACU18" s="273">
        <v>10528170.74</v>
      </c>
      <c r="ACV18" s="273">
        <v>9036201.0999999996</v>
      </c>
      <c r="ACW18" s="273">
        <v>6264644.2599999998</v>
      </c>
      <c r="ACX18" s="273">
        <v>3150440.95</v>
      </c>
      <c r="ACY18" s="273">
        <v>6411888.3099999996</v>
      </c>
      <c r="ACZ18" s="273">
        <v>4474237.2699999996</v>
      </c>
      <c r="ADA18" s="273">
        <v>3678745.75</v>
      </c>
      <c r="ADB18" s="273">
        <v>6660692.2800000003</v>
      </c>
      <c r="ADC18" s="273">
        <v>7542476.9100000001</v>
      </c>
      <c r="ADD18" s="273">
        <v>66932925.409999996</v>
      </c>
      <c r="ADE18" s="273">
        <v>48896795.350000001</v>
      </c>
      <c r="ADF18" s="273">
        <v>1204470.79</v>
      </c>
      <c r="ADG18" s="273">
        <v>2535160.1800000002</v>
      </c>
      <c r="ADH18" s="273">
        <v>6967313.1799999997</v>
      </c>
      <c r="ADI18" s="273">
        <v>1397874.03</v>
      </c>
      <c r="ADJ18" s="273">
        <v>5702628.7000000002</v>
      </c>
      <c r="ADK18" s="273">
        <v>5369785.0300000003</v>
      </c>
      <c r="ADL18" s="273">
        <v>6854138.5</v>
      </c>
      <c r="ADM18" s="273">
        <v>394755816.77999997</v>
      </c>
      <c r="ADN18" s="273">
        <v>19562665.140000001</v>
      </c>
      <c r="ADO18" s="273">
        <v>23267446.77</v>
      </c>
      <c r="ADP18" s="273">
        <v>70586530.569999993</v>
      </c>
      <c r="ADQ18" s="273">
        <v>2433899.2999999998</v>
      </c>
      <c r="ADR18" s="273">
        <v>3576721.85</v>
      </c>
      <c r="ADS18" s="273">
        <v>6839711.5599999996</v>
      </c>
      <c r="ADT18" s="273">
        <v>1828490.21</v>
      </c>
      <c r="ADU18" s="273">
        <v>592979522.39999998</v>
      </c>
      <c r="ADV18" s="273">
        <v>41462205.829999998</v>
      </c>
      <c r="ADW18" s="273">
        <v>38978714.689999998</v>
      </c>
      <c r="ADX18" s="273">
        <v>8230869.6699999999</v>
      </c>
      <c r="ADY18" s="273">
        <v>9865652.3100000005</v>
      </c>
      <c r="ADZ18" s="273">
        <v>16585871.34</v>
      </c>
      <c r="AEA18" s="273">
        <v>11084089.289999999</v>
      </c>
      <c r="AEB18" s="273">
        <v>8652955.9399999995</v>
      </c>
      <c r="AEC18" s="273">
        <v>5556800.4299999997</v>
      </c>
      <c r="AED18" s="273">
        <v>7089127.9299999997</v>
      </c>
      <c r="AEE18" s="273">
        <v>8668382.8300000001</v>
      </c>
      <c r="AEF18" s="273">
        <v>18776550.899999999</v>
      </c>
      <c r="AEG18" s="273">
        <v>8944916.9000000004</v>
      </c>
      <c r="AEH18" s="273">
        <v>11779371.32</v>
      </c>
      <c r="AEI18" s="273">
        <v>17056162.420000002</v>
      </c>
      <c r="AEJ18" s="273">
        <v>13283333.48</v>
      </c>
      <c r="AEK18" s="273">
        <v>4079584.5</v>
      </c>
      <c r="AEL18" s="273">
        <v>20846215.719999999</v>
      </c>
      <c r="AEM18" s="273">
        <v>4699889.1900000004</v>
      </c>
      <c r="AEN18" s="273">
        <v>14896722.619999999</v>
      </c>
      <c r="AEO18" s="273">
        <v>293176345.75999999</v>
      </c>
      <c r="AEP18" s="273">
        <v>24224142.300000001</v>
      </c>
      <c r="AEQ18" s="273">
        <v>16611755.18</v>
      </c>
      <c r="AER18" s="273">
        <v>12495919.119999999</v>
      </c>
      <c r="AES18" s="273">
        <v>9807518.8599999994</v>
      </c>
      <c r="AET18" s="273">
        <v>30203306.940000001</v>
      </c>
      <c r="AEU18" s="273">
        <v>10966005.01</v>
      </c>
      <c r="AEV18" s="273">
        <v>14543572.810000001</v>
      </c>
      <c r="AEW18" s="273">
        <v>8870020.2599999998</v>
      </c>
      <c r="AEX18" s="273">
        <v>3336934.38</v>
      </c>
      <c r="AEY18" s="273">
        <v>106158820.52</v>
      </c>
      <c r="AEZ18" s="273">
        <v>61744898.140000001</v>
      </c>
      <c r="AFA18" s="273">
        <v>17542537.219999999</v>
      </c>
      <c r="AFB18" s="273">
        <v>10014147.99</v>
      </c>
      <c r="AFC18" s="273">
        <v>17381036.920000002</v>
      </c>
      <c r="AFD18" s="273">
        <v>13173720.369999999</v>
      </c>
      <c r="AFE18" s="273">
        <v>6246326.3300000001</v>
      </c>
      <c r="AFF18" s="273">
        <v>10796653.050000001</v>
      </c>
      <c r="AFG18" s="273">
        <v>3772277.13</v>
      </c>
      <c r="AFH18" s="273">
        <v>7258292.4900000002</v>
      </c>
      <c r="AFI18" s="273">
        <v>6921653.1100000003</v>
      </c>
      <c r="AFJ18" s="273">
        <v>6687956.3099999996</v>
      </c>
      <c r="AFK18" s="273">
        <v>7401169.6399999997</v>
      </c>
      <c r="AFL18" s="273">
        <v>145626899.22</v>
      </c>
      <c r="AFM18" s="273">
        <v>10870306.08</v>
      </c>
      <c r="AFN18" s="273">
        <v>10690963.75</v>
      </c>
      <c r="AFO18" s="273">
        <v>5431098.4799999995</v>
      </c>
      <c r="AFP18" s="273">
        <v>6966765.0800000001</v>
      </c>
      <c r="AFQ18" s="273">
        <v>3384252.64</v>
      </c>
      <c r="AFR18" s="273">
        <v>3068658.47</v>
      </c>
      <c r="AFS18" s="273">
        <v>10230965.91</v>
      </c>
      <c r="AFT18" s="273">
        <v>8335704.0599999996</v>
      </c>
      <c r="AFU18" s="273">
        <v>4531921.67</v>
      </c>
      <c r="AFV18" s="273">
        <v>17022640.439999998</v>
      </c>
      <c r="AFW18" s="273">
        <v>4206203.62</v>
      </c>
      <c r="AFX18" s="273">
        <v>184631661.88999999</v>
      </c>
      <c r="AFY18" s="273">
        <v>5596771.04</v>
      </c>
      <c r="AFZ18" s="273">
        <v>7631454.2199999997</v>
      </c>
      <c r="AGA18" s="273">
        <v>8158321.2999999998</v>
      </c>
      <c r="AGB18" s="273">
        <v>23207552.399999999</v>
      </c>
      <c r="AGC18" s="273">
        <v>8215088.0199999996</v>
      </c>
      <c r="AGD18" s="273">
        <v>3888535.36</v>
      </c>
      <c r="AGE18" s="273">
        <v>6994271.54</v>
      </c>
      <c r="AGF18" s="273">
        <v>5128651.03</v>
      </c>
      <c r="AGG18" s="273">
        <v>7160836.0899999999</v>
      </c>
      <c r="AGH18" s="273">
        <v>4839876.18</v>
      </c>
      <c r="AGI18" s="273">
        <v>228301322.94000003</v>
      </c>
      <c r="AGJ18" s="273">
        <v>24038048.43</v>
      </c>
      <c r="AGK18" s="273">
        <v>8158291.0199999996</v>
      </c>
      <c r="AGL18" s="273">
        <v>4406931.54</v>
      </c>
      <c r="AGM18" s="273">
        <v>14736308.310000001</v>
      </c>
      <c r="AGN18" s="273">
        <v>8224999.7400000002</v>
      </c>
      <c r="AGO18" s="273">
        <v>3878397.65</v>
      </c>
      <c r="AGP18" s="273">
        <v>4025621.52</v>
      </c>
      <c r="AGQ18" s="273">
        <v>425306702.55000001</v>
      </c>
      <c r="AGR18" s="273">
        <v>261267644.05000001</v>
      </c>
      <c r="AGS18" s="273">
        <v>10991584.59</v>
      </c>
      <c r="AGT18" s="273">
        <v>21719735.469999999</v>
      </c>
      <c r="AGU18" s="273">
        <v>28730643.789999999</v>
      </c>
      <c r="AGV18" s="273">
        <v>16203577.629999999</v>
      </c>
      <c r="AGW18" s="273">
        <v>14222898.280000001</v>
      </c>
      <c r="AGX18" s="273">
        <v>16597269.51</v>
      </c>
      <c r="AGY18" s="273">
        <v>3295870.42</v>
      </c>
      <c r="AGZ18" s="273">
        <v>10941134.279999999</v>
      </c>
      <c r="AHA18" s="273">
        <v>20281069.609999999</v>
      </c>
      <c r="AHB18" s="273">
        <v>5338543.4800000004</v>
      </c>
      <c r="AHC18" s="273">
        <v>5313085.4800000004</v>
      </c>
      <c r="AHD18" s="273">
        <v>6936925.1499999994</v>
      </c>
      <c r="AHE18" s="273">
        <v>4661044.58</v>
      </c>
      <c r="AHF18" s="273">
        <v>7892674.1799999997</v>
      </c>
      <c r="AHG18" s="273">
        <v>5723059.0700000003</v>
      </c>
      <c r="AHH18" s="273">
        <v>91592663.620000005</v>
      </c>
      <c r="AHI18" s="273">
        <v>5189560</v>
      </c>
      <c r="AHJ18" s="273">
        <v>7416352.5599999996</v>
      </c>
      <c r="AHK18" s="273">
        <v>4738022.37</v>
      </c>
      <c r="AHL18" s="273">
        <v>20351321.719999999</v>
      </c>
      <c r="AHM18" s="273">
        <v>4933621.6399999997</v>
      </c>
      <c r="AHN18" s="273">
        <v>4649588.7</v>
      </c>
      <c r="AHO18" s="273"/>
      <c r="AHQ18" s="607">
        <v>16</v>
      </c>
      <c r="AHR18" s="271" t="s">
        <v>19</v>
      </c>
      <c r="AHS18" s="271" t="b">
        <f t="shared" si="1"/>
        <v>1</v>
      </c>
    </row>
    <row r="19" spans="1:903" ht="23.4" customHeight="1" x14ac:dyDescent="1.1000000000000001">
      <c r="A19" s="270" t="s">
        <v>21</v>
      </c>
      <c r="B19" s="271" t="s">
        <v>22</v>
      </c>
      <c r="C19" s="273">
        <v>193753796.13</v>
      </c>
      <c r="D19" s="273">
        <v>30581847.710000001</v>
      </c>
      <c r="E19" s="273">
        <v>2540394.88</v>
      </c>
      <c r="F19" s="273">
        <v>4995487.54</v>
      </c>
      <c r="G19" s="273">
        <v>3430808.03</v>
      </c>
      <c r="H19" s="273">
        <v>2894278.3099999996</v>
      </c>
      <c r="I19" s="273">
        <v>1005240.54</v>
      </c>
      <c r="J19" s="273">
        <v>30724081.859999999</v>
      </c>
      <c r="K19" s="273">
        <v>5482805.96</v>
      </c>
      <c r="L19" s="273">
        <v>2675251.13</v>
      </c>
      <c r="M19" s="273">
        <v>19066874.740000002</v>
      </c>
      <c r="N19" s="273">
        <v>5743434.8199999994</v>
      </c>
      <c r="O19" s="273">
        <v>34987478.009999998</v>
      </c>
      <c r="P19" s="273">
        <v>4690803.63</v>
      </c>
      <c r="Q19" s="273">
        <v>2287660.96</v>
      </c>
      <c r="R19" s="273">
        <v>1359440.54</v>
      </c>
      <c r="S19" s="273">
        <v>3312221.95</v>
      </c>
      <c r="T19" s="273">
        <v>2567158.13</v>
      </c>
      <c r="U19" s="273">
        <v>2056212.76</v>
      </c>
      <c r="V19" s="273">
        <v>1744257.51</v>
      </c>
      <c r="W19" s="273">
        <v>1113680.6200000001</v>
      </c>
      <c r="X19" s="273">
        <v>1509814.77</v>
      </c>
      <c r="Y19" s="273">
        <v>1011098.05</v>
      </c>
      <c r="Z19" s="273">
        <v>749425.88</v>
      </c>
      <c r="AA19" s="273">
        <v>378982341.84999996</v>
      </c>
      <c r="AB19" s="273">
        <v>3084328.73</v>
      </c>
      <c r="AC19" s="273">
        <v>4178451.04</v>
      </c>
      <c r="AD19" s="273">
        <v>1371998.42</v>
      </c>
      <c r="AE19" s="273">
        <v>21328806.809999999</v>
      </c>
      <c r="AF19" s="273">
        <v>2272813.59</v>
      </c>
      <c r="AG19" s="273">
        <v>16597614.07</v>
      </c>
      <c r="AH19" s="273">
        <v>3945427.83</v>
      </c>
      <c r="AI19" s="273">
        <v>4142474.34</v>
      </c>
      <c r="AJ19" s="273">
        <v>3341520.87</v>
      </c>
      <c r="AK19" s="273">
        <v>2529310.9899999998</v>
      </c>
      <c r="AL19" s="273">
        <v>1888294.28</v>
      </c>
      <c r="AM19" s="273">
        <v>4171704.91</v>
      </c>
      <c r="AN19" s="273">
        <v>1728939.37</v>
      </c>
      <c r="AO19" s="273">
        <v>1935101.03</v>
      </c>
      <c r="AP19" s="273">
        <v>4829317.51</v>
      </c>
      <c r="AQ19" s="273">
        <v>3399667.28</v>
      </c>
      <c r="AR19" s="273">
        <v>691697.85</v>
      </c>
      <c r="AS19" s="273">
        <v>111294745.72</v>
      </c>
      <c r="AT19" s="273">
        <v>2076790.06</v>
      </c>
      <c r="AU19" s="273">
        <v>3356783.17</v>
      </c>
      <c r="AV19" s="273">
        <v>2220469.35</v>
      </c>
      <c r="AW19" s="273">
        <v>1632846.6900000002</v>
      </c>
      <c r="AX19" s="273">
        <v>2831247.11</v>
      </c>
      <c r="AY19" s="273">
        <v>1192818.7</v>
      </c>
      <c r="AZ19" s="273">
        <v>2249813.7999999998</v>
      </c>
      <c r="BA19" s="273">
        <v>31373304.799999997</v>
      </c>
      <c r="BB19" s="273">
        <v>1931720.4</v>
      </c>
      <c r="BC19" s="273">
        <v>3226069.2199999997</v>
      </c>
      <c r="BD19" s="273">
        <v>8151311.5499999998</v>
      </c>
      <c r="BE19" s="273">
        <v>1225390.69</v>
      </c>
      <c r="BF19" s="273">
        <v>1486657.81</v>
      </c>
      <c r="BG19" s="273">
        <v>1431568.43</v>
      </c>
      <c r="BH19" s="273">
        <v>117202730</v>
      </c>
      <c r="BI19" s="273">
        <v>930616.26</v>
      </c>
      <c r="BJ19" s="273">
        <v>797771.91</v>
      </c>
      <c r="BK19" s="273">
        <v>2217719.2000000002</v>
      </c>
      <c r="BL19" s="273">
        <v>3913317.71</v>
      </c>
      <c r="BM19" s="273">
        <v>3785331.76</v>
      </c>
      <c r="BN19" s="273">
        <v>1026937.97</v>
      </c>
      <c r="BO19" s="273">
        <v>1773211.3900000001</v>
      </c>
      <c r="BP19" s="273">
        <v>684799.46000000008</v>
      </c>
      <c r="BQ19" s="273">
        <v>1029959.89</v>
      </c>
      <c r="BR19" s="273">
        <v>1000392.67</v>
      </c>
      <c r="BS19" s="273">
        <v>601585.84</v>
      </c>
      <c r="BT19" s="273">
        <v>19786724.330000002</v>
      </c>
      <c r="BU19" s="273">
        <v>880890.53999999992</v>
      </c>
      <c r="BV19" s="273">
        <v>915169.89</v>
      </c>
      <c r="BW19" s="273">
        <v>61687140.299999997</v>
      </c>
      <c r="BX19" s="273">
        <v>41530937.579999998</v>
      </c>
      <c r="BY19" s="273">
        <v>3386542.92</v>
      </c>
      <c r="BZ19" s="273">
        <v>1399565.38</v>
      </c>
      <c r="CA19" s="273">
        <v>2902792.53</v>
      </c>
      <c r="CB19" s="273">
        <v>3343059.13</v>
      </c>
      <c r="CC19" s="273">
        <v>3110189.9499999997</v>
      </c>
      <c r="CD19" s="273">
        <v>276785.03000000003</v>
      </c>
      <c r="CE19" s="273">
        <v>106115.36</v>
      </c>
      <c r="CF19" s="273">
        <v>383552678.76999998</v>
      </c>
      <c r="CG19" s="273">
        <v>3426245.34</v>
      </c>
      <c r="CH19" s="273">
        <v>14511247.539999999</v>
      </c>
      <c r="CI19" s="273">
        <v>1665015.43</v>
      </c>
      <c r="CJ19" s="273">
        <v>2036641.53</v>
      </c>
      <c r="CK19" s="273">
        <v>1666402.7000000002</v>
      </c>
      <c r="CL19" s="273">
        <v>1907965.72</v>
      </c>
      <c r="CM19" s="273">
        <v>5206027.63</v>
      </c>
      <c r="CN19" s="273">
        <v>531986.6</v>
      </c>
      <c r="CO19" s="273">
        <v>1321517.03</v>
      </c>
      <c r="CP19" s="273">
        <v>1529449.89</v>
      </c>
      <c r="CQ19" s="273">
        <v>2171705.2000000002</v>
      </c>
      <c r="CR19" s="273">
        <v>1662542.27</v>
      </c>
      <c r="CS19" s="273">
        <v>100918660.25</v>
      </c>
      <c r="CT19" s="273">
        <v>1595478.76</v>
      </c>
      <c r="CU19" s="273">
        <v>2448395.96</v>
      </c>
      <c r="CV19" s="273">
        <v>5184673.58</v>
      </c>
      <c r="CW19" s="273">
        <v>975812.23</v>
      </c>
      <c r="CX19" s="273">
        <v>5450299.0299999993</v>
      </c>
      <c r="CY19" s="273">
        <v>1605752.3399999999</v>
      </c>
      <c r="CZ19" s="273">
        <v>1161853.53</v>
      </c>
      <c r="DA19" s="273">
        <v>95800544.640000001</v>
      </c>
      <c r="DB19" s="273">
        <v>4355394.0199999996</v>
      </c>
      <c r="DC19" s="273">
        <v>13472075.470000001</v>
      </c>
      <c r="DD19" s="273">
        <v>27962508.18</v>
      </c>
      <c r="DE19" s="273">
        <v>6155581.1200000001</v>
      </c>
      <c r="DF19" s="273">
        <v>8661739.6400000006</v>
      </c>
      <c r="DG19" s="273">
        <v>4047639.31</v>
      </c>
      <c r="DH19" s="273">
        <v>974903.77</v>
      </c>
      <c r="DI19" s="273">
        <v>2672935.13</v>
      </c>
      <c r="DJ19" s="273">
        <v>2949495.42</v>
      </c>
      <c r="DK19" s="273">
        <v>6696945.2400000002</v>
      </c>
      <c r="DL19" s="273">
        <v>70588801.689999998</v>
      </c>
      <c r="DM19" s="273">
        <v>62617423.590000004</v>
      </c>
      <c r="DN19" s="273">
        <v>5238692.34</v>
      </c>
      <c r="DO19" s="273">
        <v>1783853.27</v>
      </c>
      <c r="DP19" s="273">
        <v>5225310.28</v>
      </c>
      <c r="DQ19" s="273">
        <v>5758018.5699999994</v>
      </c>
      <c r="DR19" s="273">
        <v>5435053.2000000002</v>
      </c>
      <c r="DS19" s="273">
        <v>9501083.0800000001</v>
      </c>
      <c r="DT19" s="273">
        <v>1484559.78</v>
      </c>
      <c r="DU19" s="273">
        <v>378703599.85999995</v>
      </c>
      <c r="DV19" s="273">
        <v>2268440.06</v>
      </c>
      <c r="DW19" s="273">
        <v>4542319.12</v>
      </c>
      <c r="DX19" s="273">
        <v>6842467.1500000004</v>
      </c>
      <c r="DY19" s="273">
        <v>4032050.14</v>
      </c>
      <c r="DZ19" s="273">
        <v>2755727.72</v>
      </c>
      <c r="EA19" s="273">
        <v>10692709.49</v>
      </c>
      <c r="EB19" s="273">
        <v>2750443.34</v>
      </c>
      <c r="EC19" s="273">
        <v>8351216.29</v>
      </c>
      <c r="ED19" s="273">
        <v>42863038.920000002</v>
      </c>
      <c r="EE19" s="273">
        <v>29025104.280000001</v>
      </c>
      <c r="EF19" s="273">
        <v>2248002.48</v>
      </c>
      <c r="EG19" s="273">
        <v>3301283.42</v>
      </c>
      <c r="EH19" s="273">
        <v>3951306.56</v>
      </c>
      <c r="EI19" s="273">
        <v>4800504.24</v>
      </c>
      <c r="EJ19" s="273">
        <v>6707151.6399999997</v>
      </c>
      <c r="EK19" s="273">
        <v>1974659.1500000001</v>
      </c>
      <c r="EL19" s="273">
        <v>3185744.06</v>
      </c>
      <c r="EM19" s="273">
        <v>159796525.43000001</v>
      </c>
      <c r="EN19" s="273">
        <v>1942926.6</v>
      </c>
      <c r="EO19" s="273">
        <v>1756958.98</v>
      </c>
      <c r="EP19" s="273">
        <v>2583015.61</v>
      </c>
      <c r="EQ19" s="273">
        <v>945595.94</v>
      </c>
      <c r="ER19" s="273">
        <v>703845.83</v>
      </c>
      <c r="ES19" s="273">
        <v>3873929.39</v>
      </c>
      <c r="ET19" s="273">
        <v>2040991.67</v>
      </c>
      <c r="EU19" s="273">
        <v>1543120.16</v>
      </c>
      <c r="EV19" s="273">
        <v>119302475.68000001</v>
      </c>
      <c r="EW19" s="273">
        <v>1466088.18</v>
      </c>
      <c r="EX19" s="273">
        <v>2380422.35</v>
      </c>
      <c r="EY19" s="273">
        <v>7939201.4699999997</v>
      </c>
      <c r="EZ19" s="273">
        <v>5416789.5800000001</v>
      </c>
      <c r="FA19" s="273">
        <v>7084675.8300000001</v>
      </c>
      <c r="FB19" s="273">
        <v>5179725.4899999993</v>
      </c>
      <c r="FC19" s="273">
        <v>3213582.12</v>
      </c>
      <c r="FD19" s="273">
        <v>3627495.38</v>
      </c>
      <c r="FE19" s="273">
        <v>1506986.72</v>
      </c>
      <c r="FF19" s="273">
        <v>2231651.38</v>
      </c>
      <c r="FG19" s="273">
        <v>1968522.72</v>
      </c>
      <c r="FH19" s="273">
        <v>47431140.210000001</v>
      </c>
      <c r="FI19" s="273">
        <v>2248978.16</v>
      </c>
      <c r="FJ19" s="273">
        <v>1270418.8500000001</v>
      </c>
      <c r="FK19" s="273">
        <v>1176054.75</v>
      </c>
      <c r="FL19" s="273">
        <v>2457464.0300000003</v>
      </c>
      <c r="FM19" s="273">
        <v>2647009.86</v>
      </c>
      <c r="FN19" s="273">
        <v>1174766.49</v>
      </c>
      <c r="FO19" s="273">
        <v>167863.06</v>
      </c>
      <c r="FP19" s="273">
        <v>283200752.18000001</v>
      </c>
      <c r="FQ19" s="273">
        <v>1785675.6300000001</v>
      </c>
      <c r="FR19" s="273">
        <v>6437148.6399999997</v>
      </c>
      <c r="FS19" s="273">
        <v>4366043.1099999994</v>
      </c>
      <c r="FT19" s="273">
        <v>6494418.1100000003</v>
      </c>
      <c r="FU19" s="273">
        <v>2157443.0699999998</v>
      </c>
      <c r="FV19" s="273">
        <v>6498901.3899999997</v>
      </c>
      <c r="FW19" s="273">
        <v>3286157.98</v>
      </c>
      <c r="FX19" s="273">
        <v>2574964.7200000002</v>
      </c>
      <c r="FY19" s="273">
        <v>2688616.74</v>
      </c>
      <c r="FZ19" s="273">
        <v>8503464.8699999992</v>
      </c>
      <c r="GA19" s="273">
        <v>2543987.08</v>
      </c>
      <c r="GB19" s="273">
        <v>2013878.84</v>
      </c>
      <c r="GC19" s="273">
        <v>767455.02</v>
      </c>
      <c r="GD19" s="273">
        <v>82473950.340000004</v>
      </c>
      <c r="GE19" s="273">
        <v>1663394.84</v>
      </c>
      <c r="GF19" s="273">
        <v>1916963.45</v>
      </c>
      <c r="GG19" s="273">
        <v>16133468.460000001</v>
      </c>
      <c r="GH19" s="273">
        <v>2427478.84</v>
      </c>
      <c r="GI19" s="273">
        <v>2042776.88</v>
      </c>
      <c r="GJ19" s="273">
        <v>1704563.13</v>
      </c>
      <c r="GK19" s="273">
        <v>10974760.689999999</v>
      </c>
      <c r="GL19" s="273">
        <v>1604793.77</v>
      </c>
      <c r="GM19" s="273">
        <v>751982.79999999993</v>
      </c>
      <c r="GN19" s="273">
        <v>808756.92</v>
      </c>
      <c r="GO19" s="273">
        <v>783200.71000000008</v>
      </c>
      <c r="GP19" s="273">
        <v>58218528.770000003</v>
      </c>
      <c r="GQ19" s="273">
        <v>3444402.52</v>
      </c>
      <c r="GR19" s="273">
        <v>1343516.8099999998</v>
      </c>
      <c r="GS19" s="273">
        <v>5166525.97</v>
      </c>
      <c r="GT19" s="273">
        <v>525147.01</v>
      </c>
      <c r="GU19" s="273">
        <v>2814188.35</v>
      </c>
      <c r="GV19" s="273">
        <v>3001215.2800000003</v>
      </c>
      <c r="GW19" s="273">
        <v>1438554.06</v>
      </c>
      <c r="GX19" s="273">
        <v>52949174.5</v>
      </c>
      <c r="GY19" s="273">
        <v>1041014.4199999999</v>
      </c>
      <c r="GZ19" s="273">
        <v>2721854.18</v>
      </c>
      <c r="HA19" s="273">
        <v>1839764.77</v>
      </c>
      <c r="HB19" s="273">
        <v>218126540.51000002</v>
      </c>
      <c r="HC19" s="273">
        <v>4061701.95</v>
      </c>
      <c r="HD19" s="273">
        <v>10605711.68</v>
      </c>
      <c r="HE19" s="273">
        <v>10867834.51</v>
      </c>
      <c r="HF19" s="273">
        <v>4283677.51</v>
      </c>
      <c r="HG19" s="273">
        <v>10761437.41</v>
      </c>
      <c r="HH19" s="273">
        <v>1130591.46</v>
      </c>
      <c r="HI19" s="273">
        <v>107238019.48999999</v>
      </c>
      <c r="HJ19" s="273">
        <v>3874421.83</v>
      </c>
      <c r="HK19" s="273">
        <v>8570322.9800000004</v>
      </c>
      <c r="HL19" s="273">
        <v>2977928.3</v>
      </c>
      <c r="HM19" s="273">
        <v>2203408.36</v>
      </c>
      <c r="HN19" s="273">
        <v>2005815.09</v>
      </c>
      <c r="HO19" s="273">
        <v>4801161.8499999996</v>
      </c>
      <c r="HP19" s="273">
        <v>2170583.75</v>
      </c>
      <c r="HQ19" s="273">
        <v>142021107.93000001</v>
      </c>
      <c r="HR19" s="273">
        <v>34137855.809999995</v>
      </c>
      <c r="HS19" s="273">
        <v>3421559.04</v>
      </c>
      <c r="HT19" s="273">
        <v>1202050.75</v>
      </c>
      <c r="HU19" s="273">
        <v>1388432.74</v>
      </c>
      <c r="HV19" s="273">
        <v>1099751.92</v>
      </c>
      <c r="HW19" s="273">
        <v>4606472.13</v>
      </c>
      <c r="HX19" s="273">
        <v>3165015.38</v>
      </c>
      <c r="HY19" s="273">
        <v>1199652.6100000001</v>
      </c>
      <c r="HZ19" s="273">
        <v>1239544.6599999999</v>
      </c>
      <c r="IA19" s="273">
        <v>1356113.58</v>
      </c>
      <c r="IB19" s="273">
        <v>4519973.5999999996</v>
      </c>
      <c r="IC19" s="273">
        <v>512991.6</v>
      </c>
      <c r="ID19" s="273">
        <v>2640830.2000000002</v>
      </c>
      <c r="IE19" s="273">
        <v>1672481.06</v>
      </c>
      <c r="IF19" s="273">
        <v>1107963.53</v>
      </c>
      <c r="IG19" s="273">
        <v>108013318.66</v>
      </c>
      <c r="IH19" s="273">
        <v>36277240.93</v>
      </c>
      <c r="II19" s="273">
        <v>3672239.63</v>
      </c>
      <c r="IJ19" s="273">
        <v>11389316.42</v>
      </c>
      <c r="IK19" s="273">
        <v>19926259.439999998</v>
      </c>
      <c r="IL19" s="273">
        <v>2990893.58</v>
      </c>
      <c r="IM19" s="273">
        <v>2071870.3</v>
      </c>
      <c r="IN19" s="273">
        <v>1932689.84</v>
      </c>
      <c r="IO19" s="273">
        <v>1371192.13</v>
      </c>
      <c r="IP19" s="273">
        <v>2670001.0499999998</v>
      </c>
      <c r="IQ19" s="273">
        <v>1470643.51</v>
      </c>
      <c r="IR19" s="273">
        <v>247141919.22</v>
      </c>
      <c r="IS19" s="273">
        <v>55775555.530000001</v>
      </c>
      <c r="IT19" s="273">
        <v>8022607.0700000003</v>
      </c>
      <c r="IU19" s="273">
        <v>2886495.28</v>
      </c>
      <c r="IV19" s="273">
        <v>3719557.75</v>
      </c>
      <c r="IW19" s="273">
        <v>1363408.13</v>
      </c>
      <c r="IX19" s="273">
        <v>3465136.21</v>
      </c>
      <c r="IY19" s="273">
        <v>859294</v>
      </c>
      <c r="IZ19" s="273">
        <v>1014632.22</v>
      </c>
      <c r="JA19" s="273">
        <v>1968956.9</v>
      </c>
      <c r="JB19" s="273">
        <v>3396859.05</v>
      </c>
      <c r="JC19" s="273">
        <v>1568120.9</v>
      </c>
      <c r="JD19" s="273">
        <v>43493912.810000002</v>
      </c>
      <c r="JE19" s="273">
        <v>12775950.289999999</v>
      </c>
      <c r="JF19" s="273">
        <v>1453594.09</v>
      </c>
      <c r="JG19" s="273">
        <v>1350645.68</v>
      </c>
      <c r="JH19" s="273">
        <v>1081117.47</v>
      </c>
      <c r="JI19" s="273">
        <v>996852.1</v>
      </c>
      <c r="JJ19" s="273">
        <v>48775495.619999997</v>
      </c>
      <c r="JK19" s="273">
        <v>1023621.97</v>
      </c>
      <c r="JL19" s="273">
        <v>2297806.5099999998</v>
      </c>
      <c r="JM19" s="273">
        <v>3443043.4899999998</v>
      </c>
      <c r="JN19" s="273">
        <v>1880766.55</v>
      </c>
      <c r="JO19" s="273">
        <v>5508758.4400000004</v>
      </c>
      <c r="JP19" s="273">
        <v>1066350.53</v>
      </c>
      <c r="JQ19" s="273">
        <v>75885366.890000001</v>
      </c>
      <c r="JR19" s="273">
        <v>2503356.6260000002</v>
      </c>
      <c r="JS19" s="273">
        <v>1145944.3700000001</v>
      </c>
      <c r="JT19" s="273">
        <v>5126585.7600000007</v>
      </c>
      <c r="JU19" s="273">
        <v>3917068.55</v>
      </c>
      <c r="JV19" s="273">
        <v>2058248.67</v>
      </c>
      <c r="JW19" s="273">
        <v>1752816.05</v>
      </c>
      <c r="JX19" s="273">
        <v>1701220.62</v>
      </c>
      <c r="JY19" s="273">
        <v>96247426.829999998</v>
      </c>
      <c r="JZ19" s="273">
        <v>38994170.960000001</v>
      </c>
      <c r="KA19" s="273">
        <v>2223579.63</v>
      </c>
      <c r="KB19" s="273">
        <v>1318204.02</v>
      </c>
      <c r="KC19" s="273">
        <v>4298521.1500000004</v>
      </c>
      <c r="KD19" s="273">
        <v>924755.08</v>
      </c>
      <c r="KE19" s="273">
        <v>14150291.23</v>
      </c>
      <c r="KF19" s="273">
        <v>8015151.4400000004</v>
      </c>
      <c r="KG19" s="273">
        <v>2766229.26</v>
      </c>
      <c r="KH19" s="273">
        <v>5551771.1299999999</v>
      </c>
      <c r="KI19" s="273">
        <v>3068679.11</v>
      </c>
      <c r="KJ19" s="273">
        <v>2555195.35</v>
      </c>
      <c r="KK19" s="273">
        <v>1896991.69</v>
      </c>
      <c r="KL19" s="273">
        <v>308634.09999999998</v>
      </c>
      <c r="KM19" s="273">
        <v>2551013.44</v>
      </c>
      <c r="KN19" s="273">
        <v>241033954.19</v>
      </c>
      <c r="KO19" s="273">
        <v>14410516.869999999</v>
      </c>
      <c r="KP19" s="273">
        <v>3472890.29</v>
      </c>
      <c r="KQ19" s="273">
        <v>3137240.4499999997</v>
      </c>
      <c r="KR19" s="273">
        <v>11084497.59</v>
      </c>
      <c r="KS19" s="273">
        <v>4613769.82</v>
      </c>
      <c r="KT19" s="273">
        <v>29752979.789999999</v>
      </c>
      <c r="KU19" s="273">
        <v>1919158.14</v>
      </c>
      <c r="KV19" s="273">
        <v>1768196.8399999999</v>
      </c>
      <c r="KW19" s="273">
        <v>50253255.649999999</v>
      </c>
      <c r="KX19" s="273">
        <v>2096432.53</v>
      </c>
      <c r="KY19" s="273">
        <v>3661714.3</v>
      </c>
      <c r="KZ19" s="273">
        <v>23035173.969999999</v>
      </c>
      <c r="LA19" s="273">
        <v>1688953.28</v>
      </c>
      <c r="LB19" s="273">
        <v>4195683.8900000006</v>
      </c>
      <c r="LC19" s="273">
        <v>114038249.11</v>
      </c>
      <c r="LD19" s="273">
        <v>5763876.1200000001</v>
      </c>
      <c r="LE19" s="273">
        <v>249346960.25999999</v>
      </c>
      <c r="LF19" s="273">
        <v>23725513.710000001</v>
      </c>
      <c r="LG19" s="273">
        <v>50066354.920000002</v>
      </c>
      <c r="LH19" s="273">
        <v>27245737.560000002</v>
      </c>
      <c r="LI19" s="273">
        <v>4439623.3600000003</v>
      </c>
      <c r="LJ19" s="273">
        <v>2342151.61</v>
      </c>
      <c r="LK19" s="273">
        <v>994346.9</v>
      </c>
      <c r="LL19" s="273">
        <v>2618547.0799999996</v>
      </c>
      <c r="LM19" s="273">
        <v>2671347.48</v>
      </c>
      <c r="LN19" s="273">
        <v>4720042.1100000003</v>
      </c>
      <c r="LO19" s="273">
        <v>1757062.88</v>
      </c>
      <c r="LP19" s="273">
        <v>53225272.700000003</v>
      </c>
      <c r="LQ19" s="273">
        <v>2968894.92</v>
      </c>
      <c r="LR19" s="273">
        <v>1035599.59</v>
      </c>
      <c r="LS19" s="273">
        <v>7045294.6600000001</v>
      </c>
      <c r="LT19" s="273">
        <v>63669538.600000001</v>
      </c>
      <c r="LU19" s="273">
        <v>187831870.41</v>
      </c>
      <c r="LV19" s="273">
        <v>27319601.419999998</v>
      </c>
      <c r="LW19" s="273">
        <v>8253002.4299999997</v>
      </c>
      <c r="LX19" s="273">
        <v>6107810.2800000003</v>
      </c>
      <c r="LY19" s="273">
        <v>3640523.04</v>
      </c>
      <c r="LZ19" s="273">
        <v>3461720.38</v>
      </c>
      <c r="MA19" s="273">
        <v>3793277.67</v>
      </c>
      <c r="MB19" s="273">
        <v>7474051.21</v>
      </c>
      <c r="MC19" s="273">
        <v>18340827.600000001</v>
      </c>
      <c r="MD19" s="273">
        <v>2256611.42</v>
      </c>
      <c r="ME19" s="273">
        <v>190190577.30000001</v>
      </c>
      <c r="MF19" s="273">
        <v>2120731.7200000002</v>
      </c>
      <c r="MG19" s="273">
        <v>1761657.3599999999</v>
      </c>
      <c r="MH19" s="273">
        <v>1743262.34</v>
      </c>
      <c r="MI19" s="273">
        <v>1804965.69</v>
      </c>
      <c r="MJ19" s="273">
        <v>2663924.61</v>
      </c>
      <c r="MK19" s="273">
        <v>1928612.24</v>
      </c>
      <c r="ML19" s="273">
        <v>1859575.6400000001</v>
      </c>
      <c r="MM19" s="273">
        <v>4961066.3199999994</v>
      </c>
      <c r="MN19" s="273">
        <v>2163683.44</v>
      </c>
      <c r="MO19" s="273">
        <v>2154830.69</v>
      </c>
      <c r="MP19" s="273">
        <v>2673715.7799999998</v>
      </c>
      <c r="MQ19" s="273">
        <v>96164957.349999994</v>
      </c>
      <c r="MR19" s="273">
        <v>2446464.34</v>
      </c>
      <c r="MS19" s="273">
        <v>2678421.36</v>
      </c>
      <c r="MT19" s="273">
        <v>4145189.75</v>
      </c>
      <c r="MU19" s="273">
        <v>5185610.5199999996</v>
      </c>
      <c r="MV19" s="273">
        <v>1730747.59</v>
      </c>
      <c r="MW19" s="273">
        <v>14588576.159700001</v>
      </c>
      <c r="MX19" s="273">
        <v>10749688.060000001</v>
      </c>
      <c r="MY19" s="273">
        <v>2456394.7200000002</v>
      </c>
      <c r="MZ19" s="273">
        <v>647425.27</v>
      </c>
      <c r="NA19" s="273">
        <v>608624.72</v>
      </c>
      <c r="NB19" s="273">
        <v>259651315.35999998</v>
      </c>
      <c r="NC19" s="273">
        <v>20843281.07</v>
      </c>
      <c r="ND19" s="273">
        <v>2398645.39</v>
      </c>
      <c r="NE19" s="273">
        <v>68502829.299999997</v>
      </c>
      <c r="NF19" s="273">
        <v>1865432.6</v>
      </c>
      <c r="NG19" s="273">
        <v>5540629.4299999997</v>
      </c>
      <c r="NH19" s="273">
        <v>38641525.710000001</v>
      </c>
      <c r="NI19" s="273">
        <v>22247042.440000001</v>
      </c>
      <c r="NJ19" s="273">
        <v>883939.24</v>
      </c>
      <c r="NK19" s="273">
        <v>5498795.4700000007</v>
      </c>
      <c r="NL19" s="273">
        <v>4602294.18</v>
      </c>
      <c r="NM19" s="273">
        <v>3637435.98</v>
      </c>
      <c r="NN19" s="273">
        <v>33795382.170000002</v>
      </c>
      <c r="NO19" s="273">
        <v>455615.89</v>
      </c>
      <c r="NP19" s="273">
        <v>1327068.6100000001</v>
      </c>
      <c r="NQ19" s="273">
        <v>1692241.71</v>
      </c>
      <c r="NR19" s="273">
        <v>567996.31999999995</v>
      </c>
      <c r="NS19" s="273">
        <v>310333.84000000003</v>
      </c>
      <c r="NT19" s="273">
        <v>1217800.1400000001</v>
      </c>
      <c r="NU19" s="273">
        <v>93080282.359999999</v>
      </c>
      <c r="NV19" s="273">
        <v>40937534.480000004</v>
      </c>
      <c r="NW19" s="273">
        <v>2398914.33</v>
      </c>
      <c r="NX19" s="273">
        <v>1684485.26</v>
      </c>
      <c r="NY19" s="273">
        <v>2053740.73</v>
      </c>
      <c r="NZ19" s="273">
        <v>2730250.7199999997</v>
      </c>
      <c r="OA19" s="273">
        <v>1007799.96</v>
      </c>
      <c r="OB19" s="273">
        <v>177066655.91000003</v>
      </c>
      <c r="OC19" s="273">
        <v>20917111.349999998</v>
      </c>
      <c r="OD19" s="273">
        <v>3809359.7399999998</v>
      </c>
      <c r="OE19" s="273">
        <v>25070937.289999999</v>
      </c>
      <c r="OF19" s="273">
        <v>2220434.1999999997</v>
      </c>
      <c r="OG19" s="273">
        <v>2920622.2800000003</v>
      </c>
      <c r="OH19" s="273">
        <v>10833080.640000001</v>
      </c>
      <c r="OI19" s="273">
        <v>1800815.03</v>
      </c>
      <c r="OJ19" s="273">
        <v>3409113.36</v>
      </c>
      <c r="OK19" s="273">
        <v>126735991.88</v>
      </c>
      <c r="OL19" s="273">
        <v>16125178.119999999</v>
      </c>
      <c r="OM19" s="273">
        <v>44435522.599999994</v>
      </c>
      <c r="ON19" s="273">
        <v>4528625.66</v>
      </c>
      <c r="OO19" s="273">
        <v>3557356.63</v>
      </c>
      <c r="OP19" s="273">
        <v>1635983.27</v>
      </c>
      <c r="OQ19" s="273">
        <v>67080799.990000002</v>
      </c>
      <c r="OR19" s="273">
        <v>1739608.96</v>
      </c>
      <c r="OS19" s="273">
        <v>3288094.21</v>
      </c>
      <c r="OT19" s="273">
        <v>2475590.63</v>
      </c>
      <c r="OU19" s="273">
        <v>3429855.19</v>
      </c>
      <c r="OV19" s="273">
        <v>12244888.24</v>
      </c>
      <c r="OW19" s="273">
        <v>2355612.81</v>
      </c>
      <c r="OX19" s="273">
        <v>1551326.82</v>
      </c>
      <c r="OY19" s="273">
        <v>1476186.99</v>
      </c>
      <c r="OZ19" s="273">
        <v>114618097.06</v>
      </c>
      <c r="PA19" s="273">
        <v>1607026.38</v>
      </c>
      <c r="PB19" s="273">
        <v>4893850.3499999996</v>
      </c>
      <c r="PC19" s="273">
        <v>1391037.37</v>
      </c>
      <c r="PD19" s="273">
        <v>4700117.5</v>
      </c>
      <c r="PE19" s="273">
        <v>10181462.74</v>
      </c>
      <c r="PF19" s="273">
        <v>2457946.33</v>
      </c>
      <c r="PG19" s="273">
        <v>2680936.33</v>
      </c>
      <c r="PH19" s="273">
        <v>3134220.89</v>
      </c>
      <c r="PI19" s="273">
        <v>3514360.95</v>
      </c>
      <c r="PJ19" s="273">
        <v>4107016.85</v>
      </c>
      <c r="PK19" s="273">
        <v>6657026.1699999999</v>
      </c>
      <c r="PL19" s="273">
        <v>2035682.88</v>
      </c>
      <c r="PM19" s="273">
        <v>17541169.02</v>
      </c>
      <c r="PN19" s="273">
        <v>1913568.18</v>
      </c>
      <c r="PO19" s="273">
        <v>1439885.93</v>
      </c>
      <c r="PP19" s="273">
        <v>761315.88</v>
      </c>
      <c r="PQ19" s="273">
        <v>1272148.1200000001</v>
      </c>
      <c r="PR19" s="273">
        <v>296994301.15000004</v>
      </c>
      <c r="PS19" s="273">
        <v>3549450.37</v>
      </c>
      <c r="PT19" s="273">
        <v>3649397.23</v>
      </c>
      <c r="PU19" s="273">
        <v>7590664.6400000006</v>
      </c>
      <c r="PV19" s="273">
        <v>40816986.899999999</v>
      </c>
      <c r="PW19" s="273">
        <v>3659823.86</v>
      </c>
      <c r="PX19" s="273">
        <v>10949651.949999999</v>
      </c>
      <c r="PY19" s="273">
        <v>2901784.17</v>
      </c>
      <c r="PZ19" s="273">
        <v>12365914.300000001</v>
      </c>
      <c r="QA19" s="273">
        <v>1355965.74</v>
      </c>
      <c r="QB19" s="273">
        <v>6523975.8300000001</v>
      </c>
      <c r="QC19" s="273">
        <v>2432854.5499999998</v>
      </c>
      <c r="QD19" s="273">
        <v>3455290.85</v>
      </c>
      <c r="QE19" s="273">
        <v>3522477.06</v>
      </c>
      <c r="QF19" s="273">
        <v>4857403.04</v>
      </c>
      <c r="QG19" s="273">
        <v>4162241.6399999997</v>
      </c>
      <c r="QH19" s="273">
        <v>2507049.2999999998</v>
      </c>
      <c r="QI19" s="273">
        <v>2527389.42</v>
      </c>
      <c r="QJ19" s="273">
        <v>1890818.5</v>
      </c>
      <c r="QK19" s="273">
        <v>6448325.3200000003</v>
      </c>
      <c r="QL19" s="273">
        <v>30308421.400000002</v>
      </c>
      <c r="QM19" s="273">
        <v>1588407.07</v>
      </c>
      <c r="QN19" s="273">
        <v>1248751.18</v>
      </c>
      <c r="QO19" s="273">
        <v>1089261.68</v>
      </c>
      <c r="QP19" s="273">
        <v>580844.63</v>
      </c>
      <c r="QQ19" s="273">
        <v>952924.27</v>
      </c>
      <c r="QR19" s="273">
        <v>122691954.43000001</v>
      </c>
      <c r="QS19" s="273">
        <v>1875216.89</v>
      </c>
      <c r="QT19" s="273">
        <v>6081998.6299999999</v>
      </c>
      <c r="QU19" s="273">
        <v>2137361.98</v>
      </c>
      <c r="QV19" s="273">
        <v>3267820.9</v>
      </c>
      <c r="QW19" s="273">
        <v>10721416.76</v>
      </c>
      <c r="QX19" s="273">
        <v>3057293.26</v>
      </c>
      <c r="QY19" s="273">
        <v>6214937.0300000003</v>
      </c>
      <c r="QZ19" s="273">
        <v>4608051.6500000004</v>
      </c>
      <c r="RA19" s="273">
        <v>1509110.72</v>
      </c>
      <c r="RB19" s="273">
        <v>4482838.6300000008</v>
      </c>
      <c r="RC19" s="273">
        <v>1071574.53</v>
      </c>
      <c r="RD19" s="273">
        <v>578874.88</v>
      </c>
      <c r="RE19" s="273">
        <v>218644634.23000002</v>
      </c>
      <c r="RF19" s="273">
        <v>12116258.699999999</v>
      </c>
      <c r="RG19" s="273">
        <v>3095239.38</v>
      </c>
      <c r="RH19" s="273">
        <v>4067107.44</v>
      </c>
      <c r="RI19" s="273">
        <v>2142242.9900000002</v>
      </c>
      <c r="RJ19" s="273">
        <v>5636354.0999999996</v>
      </c>
      <c r="RK19" s="273">
        <v>12630095.060000001</v>
      </c>
      <c r="RL19" s="273">
        <v>2752424.15</v>
      </c>
      <c r="RM19" s="273">
        <v>4211625.09</v>
      </c>
      <c r="RN19" s="273">
        <v>12347546.82</v>
      </c>
      <c r="RO19" s="273">
        <v>13590130.15</v>
      </c>
      <c r="RP19" s="273">
        <v>1890564.68</v>
      </c>
      <c r="RQ19" s="273">
        <v>2025502.44</v>
      </c>
      <c r="RR19" s="273">
        <v>4128785.95</v>
      </c>
      <c r="RS19" s="273">
        <v>2750241.2</v>
      </c>
      <c r="RT19" s="273">
        <v>1779742.82</v>
      </c>
      <c r="RU19" s="273">
        <v>2508383.16</v>
      </c>
      <c r="RV19" s="273">
        <v>1318117.08</v>
      </c>
      <c r="RW19" s="273">
        <v>673100.15</v>
      </c>
      <c r="RX19" s="273">
        <v>1085750.08</v>
      </c>
      <c r="RY19" s="273">
        <v>110498072.91</v>
      </c>
      <c r="RZ19" s="273">
        <v>2667251.54</v>
      </c>
      <c r="SA19" s="273">
        <v>4743727.92</v>
      </c>
      <c r="SB19" s="273">
        <v>3467234.93</v>
      </c>
      <c r="SC19" s="273">
        <v>828464.82</v>
      </c>
      <c r="SD19" s="273">
        <v>1115374.1100000001</v>
      </c>
      <c r="SE19" s="273">
        <v>2394299.3199999998</v>
      </c>
      <c r="SF19" s="273">
        <v>8140542.9199999999</v>
      </c>
      <c r="SG19" s="273">
        <v>3353864.27</v>
      </c>
      <c r="SH19" s="273">
        <v>2738326.67</v>
      </c>
      <c r="SI19" s="273">
        <v>2676848.94</v>
      </c>
      <c r="SJ19" s="273">
        <v>7352234.04</v>
      </c>
      <c r="SK19" s="273">
        <v>3429338.87</v>
      </c>
      <c r="SL19" s="273">
        <v>1895201.77</v>
      </c>
      <c r="SM19" s="273">
        <v>63999361.140000001</v>
      </c>
      <c r="SN19" s="273">
        <v>5675778.6900000004</v>
      </c>
      <c r="SO19" s="273">
        <v>2061672.34</v>
      </c>
      <c r="SP19" s="273">
        <v>1368399.57</v>
      </c>
      <c r="SQ19" s="273">
        <v>2077210.56</v>
      </c>
      <c r="SR19" s="273">
        <v>6104257.7600000007</v>
      </c>
      <c r="SS19" s="273">
        <v>1803470.61</v>
      </c>
      <c r="ST19" s="273">
        <v>8500648.0800000001</v>
      </c>
      <c r="SU19" s="273">
        <v>1951902.76</v>
      </c>
      <c r="SV19" s="273">
        <v>2344006.23</v>
      </c>
      <c r="SW19" s="273">
        <v>13029027.26</v>
      </c>
      <c r="SX19" s="273">
        <v>552793</v>
      </c>
      <c r="SY19" s="273">
        <v>45567710.090000004</v>
      </c>
      <c r="SZ19" s="273">
        <v>3437292.12</v>
      </c>
      <c r="TA19" s="273">
        <v>3065208.73</v>
      </c>
      <c r="TB19" s="273">
        <v>12530776.860000001</v>
      </c>
      <c r="TC19" s="273">
        <v>2108509.2599999998</v>
      </c>
      <c r="TD19" s="273">
        <v>2570085.98</v>
      </c>
      <c r="TE19" s="273">
        <v>2090638.57</v>
      </c>
      <c r="TF19" s="273">
        <v>1215155.76</v>
      </c>
      <c r="TG19" s="273">
        <v>226146860.13</v>
      </c>
      <c r="TH19" s="273">
        <v>3651228.22</v>
      </c>
      <c r="TI19" s="273">
        <v>2547929.02</v>
      </c>
      <c r="TJ19" s="273">
        <v>11250663.010000002</v>
      </c>
      <c r="TK19" s="273">
        <v>7617664.3300000001</v>
      </c>
      <c r="TL19" s="273">
        <v>2589882.2400000002</v>
      </c>
      <c r="TM19" s="273">
        <v>1089254.3400000001</v>
      </c>
      <c r="TN19" s="273">
        <v>34318835.880000003</v>
      </c>
      <c r="TO19" s="273">
        <v>2109543.63</v>
      </c>
      <c r="TP19" s="273">
        <v>8276249.7599999998</v>
      </c>
      <c r="TQ19" s="273">
        <v>8798504.2899999991</v>
      </c>
      <c r="TR19" s="273">
        <v>2977321.85</v>
      </c>
      <c r="TS19" s="273">
        <v>1843058.99</v>
      </c>
      <c r="TT19" s="273">
        <v>2361400.1999999997</v>
      </c>
      <c r="TU19" s="273">
        <v>2968698.67</v>
      </c>
      <c r="TV19" s="273">
        <v>2611436.7999999998</v>
      </c>
      <c r="TW19" s="273">
        <v>30098161.170000002</v>
      </c>
      <c r="TX19" s="273">
        <v>3435836.4</v>
      </c>
      <c r="TY19" s="273">
        <v>91882004.739999995</v>
      </c>
      <c r="TZ19" s="273">
        <v>7928115.9699999997</v>
      </c>
      <c r="UA19" s="273">
        <v>1761080</v>
      </c>
      <c r="UB19" s="273">
        <v>2883230.4</v>
      </c>
      <c r="UC19" s="273">
        <v>67137206.599999994</v>
      </c>
      <c r="UD19" s="273">
        <v>1569498.38</v>
      </c>
      <c r="UE19" s="273">
        <v>1456637.82</v>
      </c>
      <c r="UF19" s="273">
        <v>2036983.05</v>
      </c>
      <c r="UG19" s="273">
        <v>2617177.0699999998</v>
      </c>
      <c r="UH19" s="273">
        <v>50613187.200000003</v>
      </c>
      <c r="UI19" s="273">
        <v>5332566.7</v>
      </c>
      <c r="UJ19" s="273">
        <v>3701825.52</v>
      </c>
      <c r="UK19" s="273">
        <v>8623838.1999999993</v>
      </c>
      <c r="UL19" s="273">
        <v>4244632.09</v>
      </c>
      <c r="UM19" s="273">
        <v>3888901.12</v>
      </c>
      <c r="UN19" s="273">
        <v>519841475.81999999</v>
      </c>
      <c r="UO19" s="273">
        <v>4795448.03</v>
      </c>
      <c r="UP19" s="273">
        <v>3973452.15</v>
      </c>
      <c r="UQ19" s="273">
        <v>34169270.390000001</v>
      </c>
      <c r="UR19" s="273">
        <v>394129.67000000004</v>
      </c>
      <c r="US19" s="273">
        <v>2846123.42</v>
      </c>
      <c r="UT19" s="273">
        <v>11966641.09</v>
      </c>
      <c r="UU19" s="273">
        <v>2727378.95</v>
      </c>
      <c r="UV19" s="273">
        <v>3217956.33</v>
      </c>
      <c r="UW19" s="273">
        <v>2878025.42</v>
      </c>
      <c r="UX19" s="273">
        <v>2284444.9</v>
      </c>
      <c r="UY19" s="273">
        <v>9787939.0099999998</v>
      </c>
      <c r="UZ19" s="273">
        <v>4153170.6500000004</v>
      </c>
      <c r="VA19" s="273">
        <v>9220053.9100000001</v>
      </c>
      <c r="VB19" s="273">
        <v>2319155.5</v>
      </c>
      <c r="VC19" s="273">
        <v>1523103.71</v>
      </c>
      <c r="VD19" s="273">
        <v>1750495.45</v>
      </c>
      <c r="VE19" s="273">
        <v>2996386.0100000002</v>
      </c>
      <c r="VF19" s="273">
        <v>20186569</v>
      </c>
      <c r="VG19" s="273">
        <v>1905915.55</v>
      </c>
      <c r="VH19" s="273">
        <v>1974540.55</v>
      </c>
      <c r="VI19" s="273">
        <v>887341.36</v>
      </c>
      <c r="VJ19" s="273">
        <v>130836339.53</v>
      </c>
      <c r="VK19" s="273">
        <v>2430245.33</v>
      </c>
      <c r="VL19" s="273">
        <v>3393295.09</v>
      </c>
      <c r="VM19" s="273">
        <v>6030733.5899999999</v>
      </c>
      <c r="VN19" s="273">
        <v>12043121.93</v>
      </c>
      <c r="VO19" s="273">
        <v>7191602.5</v>
      </c>
      <c r="VP19" s="273">
        <v>3518643.6</v>
      </c>
      <c r="VQ19" s="273">
        <v>3455886.87</v>
      </c>
      <c r="VR19" s="273">
        <v>4991916.87</v>
      </c>
      <c r="VS19" s="273">
        <v>33002040.449999999</v>
      </c>
      <c r="VT19" s="273">
        <v>2892736.6399999997</v>
      </c>
      <c r="VU19" s="273">
        <v>6839616.7699999996</v>
      </c>
      <c r="VV19" s="273">
        <v>3526480.05</v>
      </c>
      <c r="VW19" s="273">
        <v>2743727.0900000003</v>
      </c>
      <c r="VX19" s="273">
        <v>1966929.83</v>
      </c>
      <c r="VY19" s="273">
        <v>646821230.5999999</v>
      </c>
      <c r="VZ19" s="273">
        <v>7901318.96</v>
      </c>
      <c r="WA19" s="273">
        <v>4550489.8</v>
      </c>
      <c r="WB19" s="273">
        <v>1928277.7999999998</v>
      </c>
      <c r="WC19" s="273">
        <v>1849026.43</v>
      </c>
      <c r="WD19" s="273">
        <v>4369563.16</v>
      </c>
      <c r="WE19" s="273">
        <v>10589073.649999999</v>
      </c>
      <c r="WF19" s="273">
        <v>8424009.5099999998</v>
      </c>
      <c r="WG19" s="273">
        <v>4084041.4</v>
      </c>
      <c r="WH19" s="273">
        <v>6307066.3199999994</v>
      </c>
      <c r="WI19" s="273">
        <v>2550810.15</v>
      </c>
      <c r="WJ19" s="273">
        <v>17333403.990000002</v>
      </c>
      <c r="WK19" s="273">
        <v>3427558.71</v>
      </c>
      <c r="WL19" s="273">
        <v>7766106.6699999999</v>
      </c>
      <c r="WM19" s="273">
        <v>16346622.940000001</v>
      </c>
      <c r="WN19" s="273">
        <v>3418384.01</v>
      </c>
      <c r="WO19" s="273">
        <v>4634548.22</v>
      </c>
      <c r="WP19" s="273">
        <v>4625495.45</v>
      </c>
      <c r="WQ19" s="273">
        <v>2484195.63</v>
      </c>
      <c r="WR19" s="273">
        <v>11015328.300000001</v>
      </c>
      <c r="WS19" s="273">
        <v>53785253.880000003</v>
      </c>
      <c r="WT19" s="273">
        <v>2854698.31</v>
      </c>
      <c r="WU19" s="273">
        <v>1960040.58</v>
      </c>
      <c r="WV19" s="273">
        <v>1939770.8</v>
      </c>
      <c r="WW19" s="273">
        <v>2442330.9700000002</v>
      </c>
      <c r="WX19" s="273">
        <v>1783247.96</v>
      </c>
      <c r="WY19" s="273">
        <v>1993897.7</v>
      </c>
      <c r="WZ19" s="273">
        <v>2284088.12</v>
      </c>
      <c r="XA19" s="273">
        <v>47389609.209999993</v>
      </c>
      <c r="XB19" s="273">
        <v>2284118.66</v>
      </c>
      <c r="XC19" s="273">
        <v>1316280.8999999999</v>
      </c>
      <c r="XD19" s="273">
        <v>1564122.9100000001</v>
      </c>
      <c r="XE19" s="273">
        <v>1602604.38</v>
      </c>
      <c r="XF19" s="273">
        <v>203234479.96000001</v>
      </c>
      <c r="XG19" s="273">
        <v>3799415.26</v>
      </c>
      <c r="XH19" s="273">
        <v>5633045.7200000007</v>
      </c>
      <c r="XI19" s="273">
        <v>40895775.210000001</v>
      </c>
      <c r="XJ19" s="273">
        <v>3490904.99</v>
      </c>
      <c r="XK19" s="273">
        <v>5041209.8499999996</v>
      </c>
      <c r="XL19" s="273">
        <v>13557310.450000001</v>
      </c>
      <c r="XM19" s="273">
        <v>3176089.37</v>
      </c>
      <c r="XN19" s="273">
        <v>3553887.4</v>
      </c>
      <c r="XO19" s="273">
        <v>9634566.1400000006</v>
      </c>
      <c r="XP19" s="273">
        <v>7692700.0299999993</v>
      </c>
      <c r="XQ19" s="273">
        <v>2188868.4900000002</v>
      </c>
      <c r="XR19" s="273">
        <v>1894189.62</v>
      </c>
      <c r="XS19" s="273">
        <v>3044947.69</v>
      </c>
      <c r="XT19" s="273">
        <v>2520172.96</v>
      </c>
      <c r="XU19" s="273">
        <v>2424988.8800000004</v>
      </c>
      <c r="XV19" s="273">
        <v>1624153.49</v>
      </c>
      <c r="XW19" s="273">
        <v>1799296.77</v>
      </c>
      <c r="XX19" s="273">
        <v>2089574.96</v>
      </c>
      <c r="XY19" s="273">
        <v>1994055.12</v>
      </c>
      <c r="XZ19" s="273">
        <v>2676212.33</v>
      </c>
      <c r="YA19" s="273">
        <v>1541251.8199999998</v>
      </c>
      <c r="YB19" s="273">
        <v>2376755.89</v>
      </c>
      <c r="YC19" s="273">
        <v>224793993.23000002</v>
      </c>
      <c r="YD19" s="273">
        <v>2485842.17</v>
      </c>
      <c r="YE19" s="273">
        <v>8844146</v>
      </c>
      <c r="YF19" s="273">
        <v>2497741.15</v>
      </c>
      <c r="YG19" s="273">
        <v>23438868.460000001</v>
      </c>
      <c r="YH19" s="273">
        <v>3961026.3200000003</v>
      </c>
      <c r="YI19" s="273">
        <v>6511263.2000000002</v>
      </c>
      <c r="YJ19" s="273">
        <v>1267370.73</v>
      </c>
      <c r="YK19" s="273">
        <v>21650309.649999999</v>
      </c>
      <c r="YL19" s="273">
        <v>14605461.34</v>
      </c>
      <c r="YM19" s="273">
        <v>4535912.01</v>
      </c>
      <c r="YN19" s="273">
        <v>3452357.74</v>
      </c>
      <c r="YO19" s="273">
        <v>3274722.94</v>
      </c>
      <c r="YP19" s="273">
        <v>2278380.54</v>
      </c>
      <c r="YQ19" s="273">
        <v>1604503.96</v>
      </c>
      <c r="YR19" s="273">
        <v>2678529.7600000002</v>
      </c>
      <c r="YS19" s="273">
        <v>1926954.5299999998</v>
      </c>
      <c r="YT19" s="273">
        <v>59437492.780000001</v>
      </c>
      <c r="YU19" s="273">
        <v>1813160.73</v>
      </c>
      <c r="YV19" s="273">
        <v>1382836.4</v>
      </c>
      <c r="YW19" s="273">
        <v>730583.79</v>
      </c>
      <c r="YX19" s="273">
        <v>1889138.21</v>
      </c>
      <c r="YY19" s="273">
        <v>1080208.96</v>
      </c>
      <c r="YZ19" s="273">
        <v>2416068.27</v>
      </c>
      <c r="ZA19" s="273">
        <v>74649492.590000004</v>
      </c>
      <c r="ZB19" s="273">
        <v>2246087.7800000003</v>
      </c>
      <c r="ZC19" s="273">
        <v>2584640.91</v>
      </c>
      <c r="ZD19" s="273">
        <v>3994455.6</v>
      </c>
      <c r="ZE19" s="273">
        <v>1774696.5</v>
      </c>
      <c r="ZF19" s="273">
        <v>2281025.94</v>
      </c>
      <c r="ZG19" s="273">
        <v>1635978.9700000002</v>
      </c>
      <c r="ZH19" s="273">
        <v>1435009.97</v>
      </c>
      <c r="ZI19" s="273">
        <v>7547846.5999999996</v>
      </c>
      <c r="ZJ19" s="273">
        <v>182612699.41</v>
      </c>
      <c r="ZK19" s="273">
        <v>2088274.25</v>
      </c>
      <c r="ZL19" s="273">
        <v>5960010.9400000004</v>
      </c>
      <c r="ZM19" s="273">
        <v>23222962.280000001</v>
      </c>
      <c r="ZN19" s="273">
        <v>10534770.809999999</v>
      </c>
      <c r="ZO19" s="273">
        <v>1604553.75</v>
      </c>
      <c r="ZP19" s="273">
        <v>4664879.53</v>
      </c>
      <c r="ZQ19" s="273">
        <v>6569782.6500000004</v>
      </c>
      <c r="ZR19" s="273">
        <v>5996646.1799999997</v>
      </c>
      <c r="ZS19" s="273">
        <v>12230144.720000001</v>
      </c>
      <c r="ZT19" s="273">
        <v>1164829.0699999998</v>
      </c>
      <c r="ZU19" s="273">
        <v>2024041.82</v>
      </c>
      <c r="ZV19" s="273">
        <v>3284190.43</v>
      </c>
      <c r="ZW19" s="273">
        <v>3563794.84</v>
      </c>
      <c r="ZX19" s="273">
        <v>2917090.35</v>
      </c>
      <c r="ZY19" s="273">
        <v>2883661.46</v>
      </c>
      <c r="ZZ19" s="273">
        <v>2383136.9899999998</v>
      </c>
      <c r="AAA19" s="273">
        <v>1505297.5</v>
      </c>
      <c r="AAB19" s="273">
        <v>2691497.74</v>
      </c>
      <c r="AAC19" s="273">
        <v>1975030.42</v>
      </c>
      <c r="AAD19" s="273">
        <v>1528823.5899999999</v>
      </c>
      <c r="AAE19" s="273">
        <v>1551319.28</v>
      </c>
      <c r="AAF19" s="273">
        <v>50981035.880000003</v>
      </c>
      <c r="AAG19" s="273">
        <v>2913357.27</v>
      </c>
      <c r="AAH19" s="273">
        <v>3111688.01</v>
      </c>
      <c r="AAI19" s="273">
        <v>2802467.28</v>
      </c>
      <c r="AAJ19" s="273">
        <v>1924296.3499999999</v>
      </c>
      <c r="AAK19" s="273">
        <v>3210181.35</v>
      </c>
      <c r="AAL19" s="273">
        <v>2391608.41</v>
      </c>
      <c r="AAM19" s="273">
        <v>523820713.07999998</v>
      </c>
      <c r="AAN19" s="273">
        <v>4229431.6399999997</v>
      </c>
      <c r="AAO19" s="273">
        <v>2233605.71</v>
      </c>
      <c r="AAP19" s="273">
        <v>6414684.1500000004</v>
      </c>
      <c r="AAQ19" s="273">
        <v>5502746.2199999997</v>
      </c>
      <c r="AAR19" s="273">
        <v>3710360.74</v>
      </c>
      <c r="AAS19" s="273">
        <v>5577510.0299999993</v>
      </c>
      <c r="AAT19" s="273">
        <v>10785427.460000001</v>
      </c>
      <c r="AAU19" s="273">
        <v>17084210.379999999</v>
      </c>
      <c r="AAV19" s="273">
        <v>3148658.9400000004</v>
      </c>
      <c r="AAW19" s="273">
        <v>5847817.46</v>
      </c>
      <c r="AAX19" s="273">
        <v>48110482.43</v>
      </c>
      <c r="AAY19" s="273">
        <v>14323101.74</v>
      </c>
      <c r="AAZ19" s="273">
        <v>1572400.1</v>
      </c>
      <c r="ABA19" s="273">
        <v>3924539.58</v>
      </c>
      <c r="ABB19" s="273">
        <v>3484763.95</v>
      </c>
      <c r="ABC19" s="273">
        <v>1790474.04</v>
      </c>
      <c r="ABD19" s="273">
        <v>3729503.69</v>
      </c>
      <c r="ABE19" s="273">
        <v>2098627.02</v>
      </c>
      <c r="ABF19" s="273">
        <v>53760755.740000002</v>
      </c>
      <c r="ABG19" s="273">
        <v>47165345.470000006</v>
      </c>
      <c r="ABH19" s="273">
        <v>3222363.51</v>
      </c>
      <c r="ABI19" s="273">
        <v>2520235.6399999997</v>
      </c>
      <c r="ABJ19" s="273">
        <v>1983838.42</v>
      </c>
      <c r="ABK19" s="273">
        <v>1830396.51</v>
      </c>
      <c r="ABL19" s="273">
        <v>1598347.69</v>
      </c>
      <c r="ABM19" s="273">
        <v>78428669.239999995</v>
      </c>
      <c r="ABN19" s="273">
        <v>3149771.61</v>
      </c>
      <c r="ABO19" s="273">
        <v>1250524.58</v>
      </c>
      <c r="ABP19" s="273">
        <v>3555587.55</v>
      </c>
      <c r="ABQ19" s="273">
        <v>3173877.77</v>
      </c>
      <c r="ABR19" s="273">
        <v>1935979.18</v>
      </c>
      <c r="ABS19" s="273">
        <v>1698794.38</v>
      </c>
      <c r="ABT19" s="273">
        <v>2923077.75</v>
      </c>
      <c r="ABU19" s="273">
        <v>401403.07</v>
      </c>
      <c r="ABV19" s="273">
        <v>76443909.099999994</v>
      </c>
      <c r="ABW19" s="273">
        <v>1651834.15</v>
      </c>
      <c r="ABX19" s="273">
        <v>7912977.3099999996</v>
      </c>
      <c r="ABY19" s="273">
        <v>2157993.9699999997</v>
      </c>
      <c r="ABZ19" s="273">
        <v>1391383.53</v>
      </c>
      <c r="ACA19" s="273">
        <v>17201143.619999997</v>
      </c>
      <c r="ACB19" s="273">
        <v>1227657.5099999998</v>
      </c>
      <c r="ACC19" s="273">
        <v>2014487.0999999999</v>
      </c>
      <c r="ACD19" s="273">
        <v>2165971.5500000003</v>
      </c>
      <c r="ACE19" s="273">
        <v>3688631.65</v>
      </c>
      <c r="ACF19" s="273">
        <v>1851987.23</v>
      </c>
      <c r="ACG19" s="273">
        <v>217324663.25</v>
      </c>
      <c r="ACH19" s="273">
        <v>2207064.38</v>
      </c>
      <c r="ACI19" s="273">
        <v>2748498.45</v>
      </c>
      <c r="ACJ19" s="273">
        <v>4693551.12</v>
      </c>
      <c r="ACK19" s="273">
        <v>1579386.82</v>
      </c>
      <c r="ACL19" s="273">
        <v>2656421.6</v>
      </c>
      <c r="ACM19" s="273">
        <v>2923266.68</v>
      </c>
      <c r="ACN19" s="273">
        <v>34614915.369999997</v>
      </c>
      <c r="ACO19" s="273">
        <v>46078190.349999994</v>
      </c>
      <c r="ACP19" s="273">
        <v>1537380.44</v>
      </c>
      <c r="ACQ19" s="273">
        <v>4439746.62</v>
      </c>
      <c r="ACR19" s="273">
        <v>4131193.3499999996</v>
      </c>
      <c r="ACS19" s="273">
        <v>3850839.75</v>
      </c>
      <c r="ACT19" s="273">
        <v>35613409.07</v>
      </c>
      <c r="ACU19" s="273">
        <v>3602211.84</v>
      </c>
      <c r="ACV19" s="273">
        <v>2554034.89</v>
      </c>
      <c r="ACW19" s="273">
        <v>2240557.2999999998</v>
      </c>
      <c r="ACX19" s="273">
        <v>999388.64</v>
      </c>
      <c r="ACY19" s="273">
        <v>1201876.31</v>
      </c>
      <c r="ACZ19" s="273">
        <v>2437498.89</v>
      </c>
      <c r="ADA19" s="273">
        <v>1317780.54</v>
      </c>
      <c r="ADB19" s="273">
        <v>1314556.6299999999</v>
      </c>
      <c r="ADC19" s="273">
        <v>1623406.18</v>
      </c>
      <c r="ADD19" s="273">
        <v>25133288.530000001</v>
      </c>
      <c r="ADE19" s="273">
        <v>24260278.969999999</v>
      </c>
      <c r="ADF19" s="273">
        <v>567402.66</v>
      </c>
      <c r="ADG19" s="273">
        <v>764012.08000000007</v>
      </c>
      <c r="ADH19" s="273">
        <v>1846943.5</v>
      </c>
      <c r="ADI19" s="273">
        <v>420774.49</v>
      </c>
      <c r="ADJ19" s="273">
        <v>1477782.98</v>
      </c>
      <c r="ADK19" s="273">
        <v>1058520.05</v>
      </c>
      <c r="ADL19" s="273">
        <v>1747939.45</v>
      </c>
      <c r="ADM19" s="273">
        <v>286953671.79000002</v>
      </c>
      <c r="ADN19" s="273">
        <v>12067061.289999999</v>
      </c>
      <c r="ADO19" s="273">
        <v>10040399.16</v>
      </c>
      <c r="ADP19" s="273">
        <v>32126407.77</v>
      </c>
      <c r="ADQ19" s="273">
        <v>773848.62</v>
      </c>
      <c r="ADR19" s="273">
        <v>999918.62</v>
      </c>
      <c r="ADS19" s="273">
        <v>2144887.0099999998</v>
      </c>
      <c r="ADT19" s="273">
        <v>1086404.31</v>
      </c>
      <c r="ADU19" s="273">
        <v>291276824.88</v>
      </c>
      <c r="ADV19" s="273">
        <v>28224270.780000001</v>
      </c>
      <c r="ADW19" s="273">
        <v>16372626.559999999</v>
      </c>
      <c r="ADX19" s="273">
        <v>1972178.27</v>
      </c>
      <c r="ADY19" s="273">
        <v>4505910.1500000004</v>
      </c>
      <c r="ADZ19" s="273">
        <v>6309832.3600000003</v>
      </c>
      <c r="AEA19" s="273">
        <v>3052270.4</v>
      </c>
      <c r="AEB19" s="273">
        <v>2594597.92</v>
      </c>
      <c r="AEC19" s="273">
        <v>2699183.16</v>
      </c>
      <c r="AED19" s="273">
        <v>1973739.31</v>
      </c>
      <c r="AEE19" s="273">
        <v>3815934.11</v>
      </c>
      <c r="AEF19" s="273">
        <v>4687703.8499999996</v>
      </c>
      <c r="AEG19" s="273">
        <v>2348682.62</v>
      </c>
      <c r="AEH19" s="273">
        <v>2928405.49</v>
      </c>
      <c r="AEI19" s="273">
        <v>4255803.2799999993</v>
      </c>
      <c r="AEJ19" s="273">
        <v>3170007.29</v>
      </c>
      <c r="AEK19" s="273">
        <v>1643664.9300000002</v>
      </c>
      <c r="AEL19" s="273">
        <v>10448936.59</v>
      </c>
      <c r="AEM19" s="273">
        <v>1965286.69</v>
      </c>
      <c r="AEN19" s="273">
        <v>3754984.37</v>
      </c>
      <c r="AEO19" s="273">
        <v>157526650.00999999</v>
      </c>
      <c r="AEP19" s="273">
        <v>6367639.0300000003</v>
      </c>
      <c r="AEQ19" s="273">
        <v>4183506.91</v>
      </c>
      <c r="AER19" s="273">
        <v>3184139.55</v>
      </c>
      <c r="AES19" s="273">
        <v>2491136.46</v>
      </c>
      <c r="AET19" s="273">
        <v>10988651.16</v>
      </c>
      <c r="AEU19" s="273">
        <v>2679186.4400000004</v>
      </c>
      <c r="AEV19" s="273">
        <v>4257183.17</v>
      </c>
      <c r="AEW19" s="273">
        <v>2251106.52</v>
      </c>
      <c r="AEX19" s="273">
        <v>1138365.5</v>
      </c>
      <c r="AEY19" s="273">
        <v>53873195.75</v>
      </c>
      <c r="AEZ19" s="273">
        <v>27869065.990000002</v>
      </c>
      <c r="AFA19" s="273">
        <v>4364640.01</v>
      </c>
      <c r="AFB19" s="273">
        <v>3601354.72</v>
      </c>
      <c r="AFC19" s="273">
        <v>6045006.6799999997</v>
      </c>
      <c r="AFD19" s="273">
        <v>4164526.76</v>
      </c>
      <c r="AFE19" s="273">
        <v>2267825.42</v>
      </c>
      <c r="AFF19" s="273">
        <v>2838526.16</v>
      </c>
      <c r="AFG19" s="273">
        <v>1973151.79</v>
      </c>
      <c r="AFH19" s="273">
        <v>3873061.5300000003</v>
      </c>
      <c r="AFI19" s="273">
        <v>3346536.03</v>
      </c>
      <c r="AFJ19" s="273">
        <v>2752472.08</v>
      </c>
      <c r="AFK19" s="273">
        <v>3430767.33</v>
      </c>
      <c r="AFL19" s="273">
        <v>66389308.729999997</v>
      </c>
      <c r="AFM19" s="273">
        <v>5675783.8399999999</v>
      </c>
      <c r="AFN19" s="273">
        <v>4126648.61</v>
      </c>
      <c r="AFO19" s="273">
        <v>1689602</v>
      </c>
      <c r="AFP19" s="273">
        <v>2428450.7200000002</v>
      </c>
      <c r="AFQ19" s="273">
        <v>1800666.21</v>
      </c>
      <c r="AFR19" s="273">
        <v>1091241.31</v>
      </c>
      <c r="AFS19" s="273">
        <v>4061559.87</v>
      </c>
      <c r="AFT19" s="273">
        <v>8637071.0999999996</v>
      </c>
      <c r="AFU19" s="273">
        <v>2068244.52</v>
      </c>
      <c r="AFV19" s="273">
        <v>8393620.1600000001</v>
      </c>
      <c r="AFW19" s="273">
        <v>1712889.88</v>
      </c>
      <c r="AFX19" s="273">
        <v>73100691.530000001</v>
      </c>
      <c r="AFY19" s="273">
        <v>1492925.33</v>
      </c>
      <c r="AFZ19" s="273">
        <v>2472339.48</v>
      </c>
      <c r="AGA19" s="273">
        <v>1840590.13</v>
      </c>
      <c r="AGB19" s="273">
        <v>7071200.8799999999</v>
      </c>
      <c r="AGC19" s="273">
        <v>2137226.65</v>
      </c>
      <c r="AGD19" s="273">
        <v>1436588.02</v>
      </c>
      <c r="AGE19" s="273">
        <v>3055448.37</v>
      </c>
      <c r="AGF19" s="273">
        <v>1429583.69</v>
      </c>
      <c r="AGG19" s="273">
        <v>1880088.62</v>
      </c>
      <c r="AGH19" s="273">
        <v>1877893.44</v>
      </c>
      <c r="AGI19" s="273">
        <v>158906695.26999998</v>
      </c>
      <c r="AGJ19" s="273">
        <v>10347870</v>
      </c>
      <c r="AGK19" s="273">
        <v>4978036.2</v>
      </c>
      <c r="AGL19" s="273">
        <v>1325678.6200000001</v>
      </c>
      <c r="AGM19" s="273">
        <v>6618255.6699999999</v>
      </c>
      <c r="AGN19" s="273">
        <v>5884170.79</v>
      </c>
      <c r="AGO19" s="273">
        <v>1586204.6</v>
      </c>
      <c r="AGP19" s="273">
        <v>2470095.96</v>
      </c>
      <c r="AGQ19" s="273">
        <v>263088648.94999999</v>
      </c>
      <c r="AGR19" s="273">
        <v>95331133.469999999</v>
      </c>
      <c r="AGS19" s="273">
        <v>2189127.46</v>
      </c>
      <c r="AGT19" s="273">
        <v>3939953.52</v>
      </c>
      <c r="AGU19" s="273">
        <v>14329415.699999999</v>
      </c>
      <c r="AGV19" s="273">
        <v>4260752.0200000005</v>
      </c>
      <c r="AGW19" s="273">
        <v>3525753.8000000003</v>
      </c>
      <c r="AGX19" s="273">
        <v>4055614.7199999997</v>
      </c>
      <c r="AGY19" s="273">
        <v>875707.94</v>
      </c>
      <c r="AGZ19" s="273">
        <v>3336820.39</v>
      </c>
      <c r="AHA19" s="273">
        <v>5505955.1600000001</v>
      </c>
      <c r="AHB19" s="273">
        <v>2237898.96</v>
      </c>
      <c r="AHC19" s="273">
        <v>1452869.07</v>
      </c>
      <c r="AHD19" s="273">
        <v>2448534.08</v>
      </c>
      <c r="AHE19" s="273">
        <v>1219565.3</v>
      </c>
      <c r="AHF19" s="273">
        <v>2233136.73</v>
      </c>
      <c r="AHG19" s="273">
        <v>2493825.6800000002</v>
      </c>
      <c r="AHH19" s="273">
        <v>42561529.109999999</v>
      </c>
      <c r="AHI19" s="273">
        <v>2188326.86</v>
      </c>
      <c r="AHJ19" s="273">
        <v>2096284.26</v>
      </c>
      <c r="AHK19" s="273">
        <v>2689059.47</v>
      </c>
      <c r="AHL19" s="273">
        <v>6658108.2999999998</v>
      </c>
      <c r="AHM19" s="273">
        <v>1517077.1500000001</v>
      </c>
      <c r="AHN19" s="273">
        <v>1696771.49</v>
      </c>
      <c r="AHO19" s="273"/>
      <c r="AHQ19" s="277">
        <v>17</v>
      </c>
      <c r="AHR19" s="271" t="s">
        <v>21</v>
      </c>
      <c r="AHS19" s="271" t="b">
        <f t="shared" si="1"/>
        <v>1</v>
      </c>
    </row>
    <row r="20" spans="1:903" ht="23.4" customHeight="1" x14ac:dyDescent="0.8">
      <c r="A20" s="270" t="s">
        <v>661</v>
      </c>
      <c r="B20" s="271" t="s">
        <v>662</v>
      </c>
      <c r="C20" s="273">
        <v>824748.17</v>
      </c>
      <c r="D20" s="273">
        <v>570709.34</v>
      </c>
      <c r="E20" s="273">
        <v>313463.86</v>
      </c>
      <c r="F20" s="273">
        <v>993766.04</v>
      </c>
      <c r="G20" s="273">
        <v>437177.51</v>
      </c>
      <c r="H20" s="273">
        <v>496214.68</v>
      </c>
      <c r="I20" s="273">
        <v>148776.91</v>
      </c>
      <c r="J20" s="273">
        <v>3296085.8</v>
      </c>
      <c r="K20" s="273">
        <v>549609.74</v>
      </c>
      <c r="L20" s="273">
        <v>319245.58</v>
      </c>
      <c r="M20" s="273">
        <v>578817.19999999995</v>
      </c>
      <c r="N20" s="273">
        <v>259526.32</v>
      </c>
      <c r="O20" s="273">
        <v>592441.62</v>
      </c>
      <c r="P20" s="273">
        <v>486743.17</v>
      </c>
      <c r="Q20" s="273">
        <v>151802.62</v>
      </c>
      <c r="R20" s="273">
        <v>117133.15</v>
      </c>
      <c r="S20" s="273">
        <v>546609.85</v>
      </c>
      <c r="T20" s="273">
        <v>365065.88</v>
      </c>
      <c r="U20" s="273">
        <v>233016.6</v>
      </c>
      <c r="V20" s="273">
        <v>252251.38</v>
      </c>
      <c r="W20" s="273">
        <v>248644.21</v>
      </c>
      <c r="X20" s="273">
        <v>193247.97</v>
      </c>
      <c r="Y20" s="273">
        <v>132432.98000000001</v>
      </c>
      <c r="Z20" s="273">
        <v>48649.86</v>
      </c>
      <c r="AA20" s="273">
        <v>3435859.84</v>
      </c>
      <c r="AB20" s="273">
        <v>744434.88</v>
      </c>
      <c r="AC20" s="273">
        <v>550870.13</v>
      </c>
      <c r="AD20" s="273">
        <v>284938.3</v>
      </c>
      <c r="AE20" s="273">
        <v>1329508.45</v>
      </c>
      <c r="AF20" s="273">
        <v>259002.58</v>
      </c>
      <c r="AG20" s="273">
        <v>2327914.21</v>
      </c>
      <c r="AH20" s="273">
        <v>1118352.9099999999</v>
      </c>
      <c r="AI20" s="273">
        <v>997421.62</v>
      </c>
      <c r="AJ20" s="273">
        <v>909452.64</v>
      </c>
      <c r="AK20" s="273">
        <v>508223.47</v>
      </c>
      <c r="AL20" s="273">
        <v>299527.40999999997</v>
      </c>
      <c r="AM20" s="273">
        <v>2830277.51</v>
      </c>
      <c r="AN20" s="273">
        <v>262487.46999999997</v>
      </c>
      <c r="AO20" s="273">
        <v>193502.81</v>
      </c>
      <c r="AP20" s="273">
        <v>477669.02</v>
      </c>
      <c r="AQ20" s="273">
        <v>392827.67</v>
      </c>
      <c r="AR20" s="273">
        <v>177426.63</v>
      </c>
      <c r="AS20" s="273">
        <v>1744831.74</v>
      </c>
      <c r="AT20" s="273">
        <v>342773.98</v>
      </c>
      <c r="AU20" s="273">
        <v>231669.35</v>
      </c>
      <c r="AV20" s="273">
        <v>369980.15</v>
      </c>
      <c r="AW20" s="273">
        <v>156467.46</v>
      </c>
      <c r="AX20" s="273">
        <v>332665.53999999998</v>
      </c>
      <c r="AY20" s="273">
        <v>293976.96999999997</v>
      </c>
      <c r="AZ20" s="273">
        <v>221897.3</v>
      </c>
      <c r="BA20" s="273">
        <v>1222612.6000000001</v>
      </c>
      <c r="BB20" s="273">
        <v>497381.08</v>
      </c>
      <c r="BC20" s="273">
        <v>224125.32</v>
      </c>
      <c r="BD20" s="273">
        <v>493965.06</v>
      </c>
      <c r="BE20" s="273">
        <v>297433.03000000003</v>
      </c>
      <c r="BF20" s="273">
        <v>221263.14</v>
      </c>
      <c r="BG20" s="273">
        <v>211026</v>
      </c>
      <c r="BH20" s="273">
        <v>3446417.27</v>
      </c>
      <c r="BI20" s="273">
        <v>231788.88</v>
      </c>
      <c r="BJ20" s="273">
        <v>127772.25</v>
      </c>
      <c r="BK20" s="273">
        <v>280152.62</v>
      </c>
      <c r="BL20" s="273">
        <v>870198.91</v>
      </c>
      <c r="BM20" s="273">
        <v>523957.85</v>
      </c>
      <c r="BN20" s="273">
        <v>355543.85</v>
      </c>
      <c r="BO20" s="273">
        <v>279318.68</v>
      </c>
      <c r="BP20" s="273">
        <v>141888.68</v>
      </c>
      <c r="BQ20" s="273">
        <v>114060.27</v>
      </c>
      <c r="BR20" s="273">
        <v>116016.39</v>
      </c>
      <c r="BS20" s="273">
        <v>77885.56</v>
      </c>
      <c r="BT20" s="273">
        <v>1198437.5</v>
      </c>
      <c r="BU20" s="273">
        <v>140732.19</v>
      </c>
      <c r="BV20" s="273">
        <v>159887.87</v>
      </c>
      <c r="BW20" s="273">
        <v>890586.45</v>
      </c>
      <c r="BX20" s="273">
        <v>1105930.69</v>
      </c>
      <c r="BY20" s="273">
        <v>289839.74</v>
      </c>
      <c r="BZ20" s="273">
        <v>208072</v>
      </c>
      <c r="CA20" s="273">
        <v>218911.82</v>
      </c>
      <c r="CB20" s="273">
        <v>474095.2</v>
      </c>
      <c r="CC20" s="273">
        <v>188141.85</v>
      </c>
      <c r="CD20" s="273">
        <v>54670.71</v>
      </c>
      <c r="CE20" s="273">
        <v>22236.44</v>
      </c>
      <c r="CF20" s="273">
        <v>2853796.1</v>
      </c>
      <c r="CG20" s="273">
        <v>426793.3</v>
      </c>
      <c r="CH20" s="273">
        <v>2067085.64</v>
      </c>
      <c r="CI20" s="273">
        <v>367447.65</v>
      </c>
      <c r="CJ20" s="273">
        <v>584080.24</v>
      </c>
      <c r="CK20" s="273">
        <v>181249.25</v>
      </c>
      <c r="CL20" s="273">
        <v>221495.94</v>
      </c>
      <c r="CM20" s="273">
        <v>567227.48</v>
      </c>
      <c r="CN20" s="273">
        <v>133124.38</v>
      </c>
      <c r="CO20" s="273">
        <v>450781.55</v>
      </c>
      <c r="CP20" s="273">
        <v>188664.33</v>
      </c>
      <c r="CQ20" s="273">
        <v>446793.97</v>
      </c>
      <c r="CR20" s="273">
        <v>296838.21999999997</v>
      </c>
      <c r="CS20" s="273">
        <v>1046125.39</v>
      </c>
      <c r="CT20" s="273">
        <v>268562.46000000002</v>
      </c>
      <c r="CU20" s="273">
        <v>393760.76</v>
      </c>
      <c r="CV20" s="273">
        <v>523578.41</v>
      </c>
      <c r="CW20" s="273">
        <v>253167.34</v>
      </c>
      <c r="CX20" s="273">
        <v>395440.63</v>
      </c>
      <c r="CY20" s="273">
        <v>196980.79</v>
      </c>
      <c r="CZ20" s="273">
        <v>160062.82</v>
      </c>
      <c r="DA20" s="273">
        <v>864282.7</v>
      </c>
      <c r="DB20" s="273">
        <v>146799.67000000001</v>
      </c>
      <c r="DC20" s="273">
        <v>440220.85</v>
      </c>
      <c r="DD20" s="273">
        <v>453799.31</v>
      </c>
      <c r="DE20" s="273">
        <v>293273.17</v>
      </c>
      <c r="DF20" s="273">
        <v>833714.41</v>
      </c>
      <c r="DG20" s="273">
        <v>140095.22</v>
      </c>
      <c r="DH20" s="273">
        <v>277006.34000000003</v>
      </c>
      <c r="DI20" s="273">
        <v>497426.71</v>
      </c>
      <c r="DJ20" s="273">
        <v>522950.24</v>
      </c>
      <c r="DK20" s="273">
        <v>741450.38</v>
      </c>
      <c r="DL20" s="273">
        <v>585865.72</v>
      </c>
      <c r="DM20" s="273">
        <v>1837232.68</v>
      </c>
      <c r="DN20" s="273">
        <v>311200.81</v>
      </c>
      <c r="DO20" s="273">
        <v>648154.07999999996</v>
      </c>
      <c r="DP20" s="273">
        <v>567019.18000000005</v>
      </c>
      <c r="DQ20" s="273">
        <v>497591.97</v>
      </c>
      <c r="DR20" s="273">
        <v>590856</v>
      </c>
      <c r="DS20" s="273">
        <v>660792.74</v>
      </c>
      <c r="DT20" s="273">
        <v>260984.59</v>
      </c>
      <c r="DU20" s="273">
        <v>5884744.46</v>
      </c>
      <c r="DV20" s="273">
        <v>375008.97</v>
      </c>
      <c r="DW20" s="273">
        <v>563626.1</v>
      </c>
      <c r="DX20" s="273">
        <v>400158.94</v>
      </c>
      <c r="DY20" s="273">
        <v>395428.41</v>
      </c>
      <c r="DZ20" s="273">
        <v>146009.04999999999</v>
      </c>
      <c r="EA20" s="273">
        <v>2706385.75</v>
      </c>
      <c r="EB20" s="273">
        <v>540082.73</v>
      </c>
      <c r="EC20" s="273">
        <v>424591.87</v>
      </c>
      <c r="ED20" s="273">
        <v>611298.49</v>
      </c>
      <c r="EE20" s="273">
        <v>846500.51</v>
      </c>
      <c r="EF20" s="273">
        <v>724836.78</v>
      </c>
      <c r="EG20" s="273">
        <v>424356.79</v>
      </c>
      <c r="EH20" s="273">
        <v>439024.08</v>
      </c>
      <c r="EI20" s="273">
        <v>342951.64</v>
      </c>
      <c r="EJ20" s="273">
        <v>595212.88</v>
      </c>
      <c r="EK20" s="273">
        <v>498999.71</v>
      </c>
      <c r="EL20" s="273">
        <v>305749.58</v>
      </c>
      <c r="EM20" s="273">
        <v>1712674.11</v>
      </c>
      <c r="EN20" s="273">
        <v>300700.07</v>
      </c>
      <c r="EO20" s="273">
        <v>553151.53</v>
      </c>
      <c r="EP20" s="273">
        <v>389294.28</v>
      </c>
      <c r="EQ20" s="273">
        <v>352311</v>
      </c>
      <c r="ER20" s="273">
        <v>252231.69</v>
      </c>
      <c r="ES20" s="273">
        <v>960404.58</v>
      </c>
      <c r="ET20" s="273">
        <v>601961.37</v>
      </c>
      <c r="EU20" s="273">
        <v>497335.09</v>
      </c>
      <c r="EV20" s="273">
        <v>3133417.84</v>
      </c>
      <c r="EW20" s="273">
        <v>312439.40999999997</v>
      </c>
      <c r="EX20" s="273">
        <v>124104.5</v>
      </c>
      <c r="EY20" s="273">
        <v>534632.91</v>
      </c>
      <c r="EZ20" s="273">
        <v>746473.9</v>
      </c>
      <c r="FA20" s="273">
        <v>472501.9</v>
      </c>
      <c r="FB20" s="273">
        <v>471605.64</v>
      </c>
      <c r="FC20" s="273">
        <v>189916.38</v>
      </c>
      <c r="FD20" s="273">
        <v>193944.47</v>
      </c>
      <c r="FE20" s="273">
        <v>56923</v>
      </c>
      <c r="FF20" s="273">
        <v>133674.72</v>
      </c>
      <c r="FG20" s="273">
        <v>150395.26999999999</v>
      </c>
      <c r="FH20" s="273">
        <v>1331377.31</v>
      </c>
      <c r="FI20" s="273">
        <v>114892.89</v>
      </c>
      <c r="FJ20" s="273">
        <v>350423.02</v>
      </c>
      <c r="FK20" s="273">
        <v>179986.49</v>
      </c>
      <c r="FL20" s="273">
        <v>518005.36</v>
      </c>
      <c r="FM20" s="273">
        <v>536936.78</v>
      </c>
      <c r="FN20" s="273">
        <v>229294.4</v>
      </c>
      <c r="FO20" s="273">
        <v>132106.51999999999</v>
      </c>
      <c r="FP20" s="273">
        <v>3917050.3</v>
      </c>
      <c r="FQ20" s="273">
        <v>1042968.3</v>
      </c>
      <c r="FR20" s="273">
        <v>119156.28</v>
      </c>
      <c r="FS20" s="273">
        <v>675519.98</v>
      </c>
      <c r="FT20" s="273">
        <v>305489.99</v>
      </c>
      <c r="FU20" s="273">
        <v>204712.75</v>
      </c>
      <c r="FV20" s="273">
        <v>2050626.33</v>
      </c>
      <c r="FW20" s="273">
        <v>468177.06</v>
      </c>
      <c r="FX20" s="273">
        <v>283808.95</v>
      </c>
      <c r="FY20" s="273">
        <v>300328.33</v>
      </c>
      <c r="FZ20" s="273">
        <v>505932.76</v>
      </c>
      <c r="GA20" s="273">
        <v>318520.39</v>
      </c>
      <c r="GB20" s="273">
        <v>600392</v>
      </c>
      <c r="GC20" s="273">
        <v>201711.01</v>
      </c>
      <c r="GD20" s="273">
        <v>2047796.83</v>
      </c>
      <c r="GE20" s="273">
        <v>321091.71999999997</v>
      </c>
      <c r="GF20" s="273">
        <v>357334.48</v>
      </c>
      <c r="GG20" s="273">
        <v>1118417.02</v>
      </c>
      <c r="GH20" s="273">
        <v>553473.47</v>
      </c>
      <c r="GI20" s="273">
        <v>714763.76</v>
      </c>
      <c r="GJ20" s="273">
        <v>214959.99</v>
      </c>
      <c r="GK20" s="273">
        <v>609073.67000000004</v>
      </c>
      <c r="GL20" s="273">
        <v>121379.33</v>
      </c>
      <c r="GM20" s="273">
        <v>271902.81</v>
      </c>
      <c r="GN20" s="273">
        <v>139848.01</v>
      </c>
      <c r="GO20" s="273">
        <v>93288.28</v>
      </c>
      <c r="GP20" s="273">
        <v>710648.08</v>
      </c>
      <c r="GQ20" s="273">
        <v>1528185.77</v>
      </c>
      <c r="GR20" s="273">
        <v>278465.09000000003</v>
      </c>
      <c r="GS20" s="273">
        <v>466363.01</v>
      </c>
      <c r="GT20" s="273">
        <v>207330.29</v>
      </c>
      <c r="GU20" s="273">
        <v>396854.23</v>
      </c>
      <c r="GV20" s="273">
        <v>322302.90999999997</v>
      </c>
      <c r="GW20" s="273">
        <v>249392.9</v>
      </c>
      <c r="GX20" s="273">
        <v>851132.83</v>
      </c>
      <c r="GY20" s="273">
        <v>371827.76</v>
      </c>
      <c r="GZ20" s="273">
        <v>507004.13</v>
      </c>
      <c r="HA20" s="273">
        <v>196861.88</v>
      </c>
      <c r="HB20" s="273">
        <v>3267900.24</v>
      </c>
      <c r="HC20" s="273">
        <v>2437327.86</v>
      </c>
      <c r="HD20" s="273">
        <v>1213995.8899999999</v>
      </c>
      <c r="HE20" s="273">
        <v>1261208.32</v>
      </c>
      <c r="HF20" s="273">
        <v>543992.04</v>
      </c>
      <c r="HG20" s="273">
        <v>1013683.98</v>
      </c>
      <c r="HH20" s="273">
        <v>275952.75</v>
      </c>
      <c r="HI20" s="273">
        <v>1847899.31</v>
      </c>
      <c r="HJ20" s="273">
        <v>323316.53000000003</v>
      </c>
      <c r="HK20" s="273">
        <v>863965.63</v>
      </c>
      <c r="HL20" s="273">
        <v>524399.11</v>
      </c>
      <c r="HM20" s="273">
        <v>759171.68</v>
      </c>
      <c r="HN20" s="273">
        <v>403456.02</v>
      </c>
      <c r="HO20" s="273">
        <v>328391.38</v>
      </c>
      <c r="HP20" s="273">
        <v>139947.64000000001</v>
      </c>
      <c r="HQ20" s="273">
        <v>1223813.46</v>
      </c>
      <c r="HR20" s="273">
        <v>814864.61</v>
      </c>
      <c r="HS20" s="273">
        <v>189292.79</v>
      </c>
      <c r="HT20" s="273">
        <v>154382.22</v>
      </c>
      <c r="HU20" s="273">
        <v>232688.25</v>
      </c>
      <c r="HV20" s="273">
        <v>407980.36</v>
      </c>
      <c r="HW20" s="273">
        <v>475793.85</v>
      </c>
      <c r="HX20" s="273">
        <v>351750.16</v>
      </c>
      <c r="HY20" s="273">
        <v>237417.85</v>
      </c>
      <c r="HZ20" s="273">
        <v>172207.93</v>
      </c>
      <c r="IA20" s="273">
        <v>267875.02</v>
      </c>
      <c r="IB20" s="273">
        <v>1018289.3</v>
      </c>
      <c r="IC20" s="273">
        <v>125245.42</v>
      </c>
      <c r="ID20" s="273">
        <v>314492.65000000002</v>
      </c>
      <c r="IE20" s="273">
        <v>273808.78000000003</v>
      </c>
      <c r="IF20" s="273">
        <v>65742.289999999994</v>
      </c>
      <c r="IG20" s="273">
        <v>1961264.08</v>
      </c>
      <c r="IH20" s="273">
        <v>42540</v>
      </c>
      <c r="II20" s="273">
        <v>683949.73</v>
      </c>
      <c r="IJ20" s="273">
        <v>514653.44</v>
      </c>
      <c r="IK20" s="273">
        <v>1080850.4099999999</v>
      </c>
      <c r="IL20" s="273">
        <v>820130.37</v>
      </c>
      <c r="IM20" s="273">
        <v>165317.18</v>
      </c>
      <c r="IN20" s="273">
        <v>231145.51</v>
      </c>
      <c r="IO20" s="273">
        <v>328950.94</v>
      </c>
      <c r="IP20" s="273">
        <v>583735.25</v>
      </c>
      <c r="IQ20" s="273">
        <v>558503.89</v>
      </c>
      <c r="IR20" s="273">
        <v>1133602.27</v>
      </c>
      <c r="IS20" s="273">
        <v>1075904.05</v>
      </c>
      <c r="IT20" s="273">
        <v>562940.15</v>
      </c>
      <c r="IU20" s="273">
        <v>321875.57</v>
      </c>
      <c r="IV20" s="273">
        <v>336054.49</v>
      </c>
      <c r="IW20" s="273">
        <v>33257.24</v>
      </c>
      <c r="IX20" s="273">
        <v>405781.22</v>
      </c>
      <c r="IY20" s="273">
        <v>122114.43</v>
      </c>
      <c r="IZ20" s="273">
        <v>205705.71</v>
      </c>
      <c r="JA20" s="273">
        <v>270655.13</v>
      </c>
      <c r="JB20" s="273">
        <v>276616.68</v>
      </c>
      <c r="JC20" s="273">
        <v>614079.71</v>
      </c>
      <c r="JD20" s="273">
        <v>1544511.58</v>
      </c>
      <c r="JE20" s="273">
        <v>234613.66</v>
      </c>
      <c r="JF20" s="273">
        <v>201073.38</v>
      </c>
      <c r="JG20" s="273">
        <v>286733</v>
      </c>
      <c r="JH20" s="273">
        <v>543700.26</v>
      </c>
      <c r="JI20" s="273">
        <v>489763.25</v>
      </c>
      <c r="JJ20" s="273">
        <v>821386.1</v>
      </c>
      <c r="JK20" s="273">
        <v>198325.86</v>
      </c>
      <c r="JL20" s="273">
        <v>395766.01</v>
      </c>
      <c r="JM20" s="273">
        <v>377995.15</v>
      </c>
      <c r="JN20" s="273">
        <v>78605.600000000006</v>
      </c>
      <c r="JO20" s="273">
        <v>358308.51</v>
      </c>
      <c r="JP20" s="273">
        <v>180185.68</v>
      </c>
      <c r="JQ20" s="273">
        <v>1457212.58</v>
      </c>
      <c r="JR20" s="273">
        <v>110337.42</v>
      </c>
      <c r="JS20" s="273">
        <v>230007.73</v>
      </c>
      <c r="JT20" s="273">
        <v>341868.34</v>
      </c>
      <c r="JU20" s="273">
        <v>1718048.74</v>
      </c>
      <c r="JV20" s="273">
        <v>232300.61</v>
      </c>
      <c r="JW20" s="273">
        <v>395335.71</v>
      </c>
      <c r="JX20" s="273">
        <v>154613.72</v>
      </c>
      <c r="JY20" s="273">
        <v>2966417.32</v>
      </c>
      <c r="JZ20" s="273">
        <v>1534013.43</v>
      </c>
      <c r="KA20" s="273">
        <v>316332.78000000003</v>
      </c>
      <c r="KB20" s="273">
        <v>115191.41</v>
      </c>
      <c r="KC20" s="273">
        <v>727314.87</v>
      </c>
      <c r="KD20" s="273">
        <v>187421.67</v>
      </c>
      <c r="KE20" s="273">
        <v>1468034.17</v>
      </c>
      <c r="KF20" s="273">
        <v>700679.15</v>
      </c>
      <c r="KG20" s="273">
        <v>617738.69999999995</v>
      </c>
      <c r="KH20" s="273">
        <v>681872.35</v>
      </c>
      <c r="KI20" s="273">
        <v>442248.88</v>
      </c>
      <c r="KJ20" s="273">
        <v>335175.02</v>
      </c>
      <c r="KK20" s="273">
        <v>485862.83</v>
      </c>
      <c r="KL20" s="273">
        <v>73091.490000000005</v>
      </c>
      <c r="KM20" s="273">
        <v>310851.94</v>
      </c>
      <c r="KN20" s="273">
        <v>3807485.45</v>
      </c>
      <c r="KO20" s="273">
        <v>258626.05</v>
      </c>
      <c r="KP20" s="273">
        <v>581163.6</v>
      </c>
      <c r="KQ20" s="273">
        <v>841358.7</v>
      </c>
      <c r="KR20" s="273">
        <v>553994.25</v>
      </c>
      <c r="KS20" s="273">
        <v>269454.49</v>
      </c>
      <c r="KT20" s="273">
        <v>1640156.5</v>
      </c>
      <c r="KU20" s="273">
        <v>154526.79</v>
      </c>
      <c r="KV20" s="273">
        <v>298684.64</v>
      </c>
      <c r="KW20" s="273">
        <v>652058.57999999996</v>
      </c>
      <c r="KX20" s="273">
        <v>137565.41</v>
      </c>
      <c r="KY20" s="273">
        <v>269541.96000000002</v>
      </c>
      <c r="KZ20" s="273">
        <v>623707.80000000005</v>
      </c>
      <c r="LA20" s="273">
        <v>476467.17</v>
      </c>
      <c r="LB20" s="273">
        <v>464536.62</v>
      </c>
      <c r="LC20" s="273">
        <v>1786275.42</v>
      </c>
      <c r="LD20" s="273">
        <v>1146944.3500000001</v>
      </c>
      <c r="LE20" s="273">
        <v>3913583.31</v>
      </c>
      <c r="LF20" s="273">
        <v>2323401.6</v>
      </c>
      <c r="LG20" s="273">
        <v>501820.9</v>
      </c>
      <c r="LH20" s="273">
        <v>1873291.19</v>
      </c>
      <c r="LI20" s="273">
        <v>2088218.49</v>
      </c>
      <c r="LJ20" s="273">
        <v>612809.25</v>
      </c>
      <c r="LK20" s="273">
        <v>337667.29</v>
      </c>
      <c r="LL20" s="273">
        <v>1123644.21</v>
      </c>
      <c r="LM20" s="273">
        <v>336545.65</v>
      </c>
      <c r="LN20" s="273">
        <v>781475.3</v>
      </c>
      <c r="LO20" s="273">
        <v>871437.62</v>
      </c>
      <c r="LP20" s="273">
        <v>1045945.28</v>
      </c>
      <c r="LQ20" s="273">
        <v>501929.77</v>
      </c>
      <c r="LR20" s="273">
        <v>261944.4</v>
      </c>
      <c r="LS20" s="273">
        <v>244008.71</v>
      </c>
      <c r="LT20" s="273">
        <v>908951.44</v>
      </c>
      <c r="LU20" s="273">
        <v>1414067.46</v>
      </c>
      <c r="LV20" s="273">
        <v>702071.96</v>
      </c>
      <c r="LW20" s="273">
        <v>775787.58</v>
      </c>
      <c r="LX20" s="273">
        <v>1232782.08</v>
      </c>
      <c r="LY20" s="273">
        <v>467043.45</v>
      </c>
      <c r="LZ20" s="273">
        <v>421817.36</v>
      </c>
      <c r="MA20" s="273">
        <v>432068.14</v>
      </c>
      <c r="MB20" s="273">
        <v>1395388.1</v>
      </c>
      <c r="MC20" s="273">
        <v>678223.49</v>
      </c>
      <c r="MD20" s="273">
        <v>370074.78</v>
      </c>
      <c r="ME20" s="273">
        <v>2513265.48</v>
      </c>
      <c r="MF20" s="273">
        <v>589454.81999999995</v>
      </c>
      <c r="MG20" s="273">
        <v>275043.13</v>
      </c>
      <c r="MH20" s="273">
        <v>169422.26</v>
      </c>
      <c r="MI20" s="273">
        <v>301329.82</v>
      </c>
      <c r="MJ20" s="273">
        <v>504124.86</v>
      </c>
      <c r="MK20" s="273">
        <v>520811.17</v>
      </c>
      <c r="ML20" s="273">
        <v>815728.37</v>
      </c>
      <c r="MM20" s="273">
        <v>342849.63</v>
      </c>
      <c r="MN20" s="273">
        <v>227343</v>
      </c>
      <c r="MO20" s="273">
        <v>172375.86</v>
      </c>
      <c r="MP20" s="273">
        <v>246328.17</v>
      </c>
      <c r="MQ20" s="273">
        <v>2029735.71</v>
      </c>
      <c r="MR20" s="273">
        <v>849621.52</v>
      </c>
      <c r="MS20" s="273">
        <v>604498.93999999994</v>
      </c>
      <c r="MT20" s="273">
        <v>255654.05</v>
      </c>
      <c r="MU20" s="273">
        <v>350351.93</v>
      </c>
      <c r="MV20" s="273">
        <v>403282.03</v>
      </c>
      <c r="MW20" s="273">
        <v>865009.20990000002</v>
      </c>
      <c r="MX20" s="273">
        <v>702981.95</v>
      </c>
      <c r="MY20" s="273">
        <v>512144.13</v>
      </c>
      <c r="MZ20" s="273">
        <v>212779.12</v>
      </c>
      <c r="NA20" s="273">
        <v>141664.15</v>
      </c>
      <c r="NB20" s="273">
        <v>2544742.3199999998</v>
      </c>
      <c r="NC20" s="273">
        <v>1363944.36</v>
      </c>
      <c r="ND20" s="273">
        <v>611491.03</v>
      </c>
      <c r="NE20" s="273">
        <v>692801.39</v>
      </c>
      <c r="NF20" s="273">
        <v>328221.28999999998</v>
      </c>
      <c r="NG20" s="273">
        <v>756064.49</v>
      </c>
      <c r="NH20" s="273">
        <v>1851442.28</v>
      </c>
      <c r="NI20" s="273">
        <v>4241961.03</v>
      </c>
      <c r="NJ20" s="273">
        <v>46889.53</v>
      </c>
      <c r="NK20" s="273">
        <v>1085691.97</v>
      </c>
      <c r="NL20" s="273">
        <v>449101.92</v>
      </c>
      <c r="NM20" s="273">
        <v>354481.99</v>
      </c>
      <c r="NN20" s="273">
        <v>1219266.6599999999</v>
      </c>
      <c r="NO20" s="273">
        <v>199596.5</v>
      </c>
      <c r="NP20" s="273">
        <v>529949.27</v>
      </c>
      <c r="NQ20" s="273">
        <v>403031.3</v>
      </c>
      <c r="NR20" s="273">
        <v>436014.93</v>
      </c>
      <c r="NS20" s="273">
        <v>49865.15</v>
      </c>
      <c r="NT20" s="273">
        <v>100612.18</v>
      </c>
      <c r="NU20" s="273">
        <v>2671918.66</v>
      </c>
      <c r="NV20" s="273">
        <v>1482614.28</v>
      </c>
      <c r="NW20" s="273">
        <v>282142.90999999997</v>
      </c>
      <c r="NX20" s="273">
        <v>315652.34399999998</v>
      </c>
      <c r="NY20" s="273">
        <v>413189.55</v>
      </c>
      <c r="NZ20" s="273">
        <v>227813.03</v>
      </c>
      <c r="OA20" s="273">
        <v>462370.88</v>
      </c>
      <c r="OB20" s="273">
        <v>2777239.07</v>
      </c>
      <c r="OC20" s="273">
        <v>1003241.25</v>
      </c>
      <c r="OD20" s="273">
        <v>583519.07999999996</v>
      </c>
      <c r="OE20" s="273">
        <v>818027.25</v>
      </c>
      <c r="OF20" s="273">
        <v>236213.69</v>
      </c>
      <c r="OG20" s="273">
        <v>589941.23</v>
      </c>
      <c r="OH20" s="273">
        <v>513330.49</v>
      </c>
      <c r="OI20" s="273">
        <v>65815.34</v>
      </c>
      <c r="OJ20" s="273">
        <v>346932.54</v>
      </c>
      <c r="OK20" s="273">
        <v>2760523.41</v>
      </c>
      <c r="OL20" s="273">
        <v>500776.27</v>
      </c>
      <c r="OM20" s="273">
        <v>1310366.02</v>
      </c>
      <c r="ON20" s="273">
        <v>359548.75</v>
      </c>
      <c r="OO20" s="273">
        <v>221250.69</v>
      </c>
      <c r="OP20" s="273">
        <v>412753.52</v>
      </c>
      <c r="OQ20" s="273">
        <v>1168447.08</v>
      </c>
      <c r="OR20" s="273">
        <v>254695.42</v>
      </c>
      <c r="OS20" s="273">
        <v>355197.82</v>
      </c>
      <c r="OT20" s="273">
        <v>550335.41</v>
      </c>
      <c r="OU20" s="273">
        <v>350928.11</v>
      </c>
      <c r="OV20" s="273">
        <v>318179.15999999997</v>
      </c>
      <c r="OW20" s="273">
        <v>344902.9</v>
      </c>
      <c r="OX20" s="273">
        <v>236027.51</v>
      </c>
      <c r="OY20" s="273">
        <v>238341.59</v>
      </c>
      <c r="OZ20" s="273">
        <v>2237708.86</v>
      </c>
      <c r="PA20" s="273">
        <v>176305.64</v>
      </c>
      <c r="PB20" s="273">
        <v>204174</v>
      </c>
      <c r="PC20" s="273">
        <v>198490.38</v>
      </c>
      <c r="PD20" s="273">
        <v>710244.45</v>
      </c>
      <c r="PE20" s="273">
        <v>289272.33</v>
      </c>
      <c r="PF20" s="273">
        <v>195876.38</v>
      </c>
      <c r="PG20" s="273">
        <v>271460.24</v>
      </c>
      <c r="PH20" s="273">
        <v>340615.07</v>
      </c>
      <c r="PI20" s="273">
        <v>599817.18999999994</v>
      </c>
      <c r="PJ20" s="273">
        <v>347551.08</v>
      </c>
      <c r="PK20" s="273">
        <v>1912284.65</v>
      </c>
      <c r="PL20" s="273">
        <v>242308.72</v>
      </c>
      <c r="PM20" s="273">
        <v>636487.04</v>
      </c>
      <c r="PN20" s="273">
        <v>396929.8</v>
      </c>
      <c r="PO20" s="273">
        <v>98039.61</v>
      </c>
      <c r="PP20" s="273">
        <v>131456.25</v>
      </c>
      <c r="PQ20" s="273">
        <v>315565.2</v>
      </c>
      <c r="PR20" s="273">
        <v>3416750.7</v>
      </c>
      <c r="PS20" s="273">
        <v>318186.90999999997</v>
      </c>
      <c r="PT20" s="273">
        <v>163526.37</v>
      </c>
      <c r="PU20" s="273">
        <v>562631.78</v>
      </c>
      <c r="PV20" s="273">
        <v>669642.75</v>
      </c>
      <c r="PW20" s="273">
        <v>479428.33</v>
      </c>
      <c r="PX20" s="273">
        <v>766057.27</v>
      </c>
      <c r="PY20" s="273">
        <v>319964.46000000002</v>
      </c>
      <c r="PZ20" s="273">
        <v>250711.7</v>
      </c>
      <c r="QA20" s="273">
        <v>316548.78000000003</v>
      </c>
      <c r="QB20" s="273">
        <v>682187.06</v>
      </c>
      <c r="QC20" s="273">
        <v>366747.28</v>
      </c>
      <c r="QD20" s="273">
        <v>350965.52</v>
      </c>
      <c r="QE20" s="273">
        <v>689779.44</v>
      </c>
      <c r="QF20" s="273">
        <v>1310197.27</v>
      </c>
      <c r="QG20" s="273">
        <v>1609166.09</v>
      </c>
      <c r="QH20" s="273">
        <v>670353.79</v>
      </c>
      <c r="QI20" s="273">
        <v>244408.36</v>
      </c>
      <c r="QJ20" s="273">
        <v>426133.51</v>
      </c>
      <c r="QK20" s="273">
        <v>730431.12</v>
      </c>
      <c r="QL20" s="273">
        <v>717744.16</v>
      </c>
      <c r="QM20" s="273">
        <v>280489.75</v>
      </c>
      <c r="QN20" s="273">
        <v>254789.49</v>
      </c>
      <c r="QO20" s="273">
        <v>169581.55</v>
      </c>
      <c r="QP20" s="273">
        <v>380231.35</v>
      </c>
      <c r="QQ20" s="273">
        <v>295855.94</v>
      </c>
      <c r="QR20" s="273">
        <v>2923274.48</v>
      </c>
      <c r="QS20" s="273">
        <v>328359.87</v>
      </c>
      <c r="QT20" s="273">
        <v>820952.86</v>
      </c>
      <c r="QU20" s="273">
        <v>267657.84999999998</v>
      </c>
      <c r="QV20" s="273">
        <v>592282.78</v>
      </c>
      <c r="QW20" s="273">
        <v>1776408.15</v>
      </c>
      <c r="QX20" s="273">
        <v>335441</v>
      </c>
      <c r="QY20" s="273">
        <v>1347499.42</v>
      </c>
      <c r="QZ20" s="273">
        <v>1502067.87</v>
      </c>
      <c r="RA20" s="273">
        <v>243908.63</v>
      </c>
      <c r="RB20" s="273">
        <v>343882.67</v>
      </c>
      <c r="RC20" s="273">
        <v>337717.69</v>
      </c>
      <c r="RD20" s="273">
        <v>164570.75</v>
      </c>
      <c r="RE20" s="273">
        <v>1463504.76</v>
      </c>
      <c r="RF20" s="273">
        <v>1356089.43</v>
      </c>
      <c r="RG20" s="273">
        <v>173690</v>
      </c>
      <c r="RH20" s="273">
        <v>1023880.81</v>
      </c>
      <c r="RI20" s="273">
        <v>445411.05</v>
      </c>
      <c r="RJ20" s="273">
        <v>776589.88</v>
      </c>
      <c r="RK20" s="273">
        <v>1604677.11</v>
      </c>
      <c r="RL20" s="273">
        <v>234813</v>
      </c>
      <c r="RM20" s="273">
        <v>445971.83</v>
      </c>
      <c r="RN20" s="273">
        <v>753772.27</v>
      </c>
      <c r="RO20" s="273">
        <v>949654.93</v>
      </c>
      <c r="RP20" s="273">
        <v>330767.75</v>
      </c>
      <c r="RQ20" s="273">
        <v>655301.47</v>
      </c>
      <c r="RR20" s="273">
        <v>718705</v>
      </c>
      <c r="RS20" s="273">
        <v>280719.40000000002</v>
      </c>
      <c r="RT20" s="273">
        <v>621046.13</v>
      </c>
      <c r="RU20" s="273">
        <v>397853</v>
      </c>
      <c r="RV20" s="273">
        <v>226800.3</v>
      </c>
      <c r="RW20" s="273">
        <v>109303.5</v>
      </c>
      <c r="RX20" s="273">
        <v>315153</v>
      </c>
      <c r="RY20" s="273">
        <v>1263601.03</v>
      </c>
      <c r="RZ20" s="273">
        <v>524117.92</v>
      </c>
      <c r="SA20" s="273">
        <v>686953.44</v>
      </c>
      <c r="SB20" s="273">
        <v>436839.51</v>
      </c>
      <c r="SC20" s="273">
        <v>419449.03</v>
      </c>
      <c r="SD20" s="273">
        <v>298258.87</v>
      </c>
      <c r="SE20" s="273">
        <v>741556.65</v>
      </c>
      <c r="SF20" s="273">
        <v>694333.27</v>
      </c>
      <c r="SG20" s="273">
        <v>272103.5</v>
      </c>
      <c r="SH20" s="273">
        <v>156623.18</v>
      </c>
      <c r="SI20" s="273">
        <v>604742.81000000006</v>
      </c>
      <c r="SJ20" s="273">
        <v>324404.84999999998</v>
      </c>
      <c r="SK20" s="273">
        <v>451120.91</v>
      </c>
      <c r="SL20" s="273">
        <v>333738.63</v>
      </c>
      <c r="SM20" s="273">
        <v>2354035.84</v>
      </c>
      <c r="SN20" s="273">
        <v>392701.04</v>
      </c>
      <c r="SO20" s="273">
        <v>366577.65</v>
      </c>
      <c r="SP20" s="273">
        <v>165558.97</v>
      </c>
      <c r="SQ20" s="273">
        <v>184523.2</v>
      </c>
      <c r="SR20" s="273">
        <v>345195.16</v>
      </c>
      <c r="SS20" s="273">
        <v>649228.92000000004</v>
      </c>
      <c r="ST20" s="273">
        <v>389373.48</v>
      </c>
      <c r="SU20" s="273">
        <v>461882.08</v>
      </c>
      <c r="SV20" s="273">
        <v>265539.58</v>
      </c>
      <c r="SW20" s="273">
        <v>1365022.79</v>
      </c>
      <c r="SX20" s="273">
        <v>183675.18</v>
      </c>
      <c r="SY20" s="273">
        <v>1312024.05</v>
      </c>
      <c r="SZ20" s="273">
        <v>609313.19999999995</v>
      </c>
      <c r="TA20" s="273">
        <v>633379.68000000005</v>
      </c>
      <c r="TB20" s="273">
        <v>523041</v>
      </c>
      <c r="TC20" s="273">
        <v>449272.47</v>
      </c>
      <c r="TD20" s="273">
        <v>698667.06</v>
      </c>
      <c r="TE20" s="273">
        <v>368641.02</v>
      </c>
      <c r="TF20" s="273">
        <v>277576.45</v>
      </c>
      <c r="TG20" s="273">
        <v>2703727.36</v>
      </c>
      <c r="TH20" s="273">
        <v>545839.30000000005</v>
      </c>
      <c r="TI20" s="273">
        <v>576578.30000000005</v>
      </c>
      <c r="TJ20" s="273">
        <v>738484.35</v>
      </c>
      <c r="TK20" s="273">
        <v>348594.99</v>
      </c>
      <c r="TL20" s="273">
        <v>364272.74</v>
      </c>
      <c r="TM20" s="273">
        <v>365458.5</v>
      </c>
      <c r="TN20" s="273">
        <v>2560209.7799999998</v>
      </c>
      <c r="TO20" s="273">
        <v>426814.75</v>
      </c>
      <c r="TP20" s="273">
        <v>549042.28</v>
      </c>
      <c r="TQ20" s="273">
        <v>686895.87</v>
      </c>
      <c r="TR20" s="273">
        <v>487482.81</v>
      </c>
      <c r="TS20" s="273">
        <v>409407.95</v>
      </c>
      <c r="TT20" s="273">
        <v>467870.39</v>
      </c>
      <c r="TU20" s="273">
        <v>282660.90000000002</v>
      </c>
      <c r="TV20" s="273">
        <v>250361.88</v>
      </c>
      <c r="TW20" s="273">
        <v>1633444.85</v>
      </c>
      <c r="TX20" s="273">
        <v>431785.58</v>
      </c>
      <c r="TY20" s="273">
        <v>1434768.85</v>
      </c>
      <c r="TZ20" s="273">
        <v>758388.77</v>
      </c>
      <c r="UA20" s="273">
        <v>226045.54</v>
      </c>
      <c r="UB20" s="273">
        <v>101741</v>
      </c>
      <c r="UC20" s="273">
        <v>1178015.73</v>
      </c>
      <c r="UD20" s="273">
        <v>312878.34999999998</v>
      </c>
      <c r="UE20" s="273">
        <v>284270.05</v>
      </c>
      <c r="UF20" s="273">
        <v>227005.66</v>
      </c>
      <c r="UG20" s="273">
        <v>138340</v>
      </c>
      <c r="UH20" s="273">
        <v>1039149.55</v>
      </c>
      <c r="UI20" s="273">
        <v>723579.19</v>
      </c>
      <c r="UJ20" s="273">
        <v>434057.81</v>
      </c>
      <c r="UK20" s="273">
        <v>1305068.8799999999</v>
      </c>
      <c r="UL20" s="273">
        <v>577304</v>
      </c>
      <c r="UM20" s="273">
        <v>305752.59999999998</v>
      </c>
      <c r="UN20" s="273">
        <v>2255192.1</v>
      </c>
      <c r="UO20" s="273">
        <v>450645.72</v>
      </c>
      <c r="UP20" s="273">
        <v>352658.95</v>
      </c>
      <c r="UQ20" s="273">
        <v>1399048.13</v>
      </c>
      <c r="UR20" s="273">
        <v>0</v>
      </c>
      <c r="US20" s="273">
        <v>232968.65</v>
      </c>
      <c r="UT20" s="273">
        <v>836600.25</v>
      </c>
      <c r="UU20" s="273">
        <v>343780.24</v>
      </c>
      <c r="UV20" s="273">
        <v>153939.76999999999</v>
      </c>
      <c r="UW20" s="273">
        <v>449004.53</v>
      </c>
      <c r="UX20" s="273">
        <v>476967.15</v>
      </c>
      <c r="UY20" s="273">
        <v>744050.87</v>
      </c>
      <c r="UZ20" s="273">
        <v>580807.85</v>
      </c>
      <c r="VA20" s="273">
        <v>647588.62</v>
      </c>
      <c r="VB20" s="273">
        <v>344870.16</v>
      </c>
      <c r="VC20" s="273">
        <v>284365.8</v>
      </c>
      <c r="VD20" s="273">
        <v>242849.8</v>
      </c>
      <c r="VE20" s="273">
        <v>207435.85</v>
      </c>
      <c r="VF20" s="273">
        <v>771438.24</v>
      </c>
      <c r="VG20" s="273">
        <v>393150.4</v>
      </c>
      <c r="VH20" s="273">
        <v>257673.82</v>
      </c>
      <c r="VI20" s="273">
        <v>177213.09</v>
      </c>
      <c r="VJ20" s="273">
        <v>1899665.5</v>
      </c>
      <c r="VK20" s="273">
        <v>320988.5</v>
      </c>
      <c r="VL20" s="273">
        <v>275508.18</v>
      </c>
      <c r="VM20" s="273">
        <v>891111.98</v>
      </c>
      <c r="VN20" s="273">
        <v>908053.02</v>
      </c>
      <c r="VO20" s="273">
        <v>1169568.46</v>
      </c>
      <c r="VP20" s="273">
        <v>704200.79</v>
      </c>
      <c r="VQ20" s="273">
        <v>292968.5</v>
      </c>
      <c r="VR20" s="273">
        <v>675577.8</v>
      </c>
      <c r="VS20" s="273">
        <v>2381375.02</v>
      </c>
      <c r="VT20" s="273">
        <v>871233.68</v>
      </c>
      <c r="VU20" s="273">
        <v>837772.64</v>
      </c>
      <c r="VV20" s="273">
        <v>715887.47</v>
      </c>
      <c r="VW20" s="273">
        <v>630805.35</v>
      </c>
      <c r="VX20" s="273">
        <v>817628.39</v>
      </c>
      <c r="VY20" s="273">
        <v>15182053.109999999</v>
      </c>
      <c r="VZ20" s="273">
        <v>933741.27</v>
      </c>
      <c r="WA20" s="273">
        <v>745052.12</v>
      </c>
      <c r="WB20" s="273">
        <v>591040.82999999996</v>
      </c>
      <c r="WC20" s="273">
        <v>510126.52</v>
      </c>
      <c r="WD20" s="273">
        <v>859199.61</v>
      </c>
      <c r="WE20" s="273">
        <v>1072464.46</v>
      </c>
      <c r="WF20" s="273">
        <v>937595.44</v>
      </c>
      <c r="WG20" s="273">
        <v>1037109.9</v>
      </c>
      <c r="WH20" s="273">
        <v>910598.58</v>
      </c>
      <c r="WI20" s="273">
        <v>610777.47</v>
      </c>
      <c r="WJ20" s="273">
        <v>1027878.11</v>
      </c>
      <c r="WK20" s="273">
        <v>1139173.51</v>
      </c>
      <c r="WL20" s="273">
        <v>1106680.17</v>
      </c>
      <c r="WM20" s="273">
        <v>1085891.1299999999</v>
      </c>
      <c r="WN20" s="273">
        <v>525494.67000000004</v>
      </c>
      <c r="WO20" s="273">
        <v>860507.43</v>
      </c>
      <c r="WP20" s="273">
        <v>458650.27</v>
      </c>
      <c r="WQ20" s="273">
        <v>368705.93</v>
      </c>
      <c r="WR20" s="273">
        <v>815242.6</v>
      </c>
      <c r="WS20" s="273">
        <v>2655759.2200000002</v>
      </c>
      <c r="WT20" s="273">
        <v>612386.04</v>
      </c>
      <c r="WU20" s="273">
        <v>300645.90000000002</v>
      </c>
      <c r="WV20" s="273">
        <v>413186.93</v>
      </c>
      <c r="WW20" s="273">
        <v>450478.58</v>
      </c>
      <c r="WX20" s="273">
        <v>321605.32</v>
      </c>
      <c r="WY20" s="273">
        <v>741744.61</v>
      </c>
      <c r="WZ20" s="273">
        <v>1078600.33</v>
      </c>
      <c r="XA20" s="273">
        <v>2651901.84</v>
      </c>
      <c r="XB20" s="273">
        <v>545405.80000000005</v>
      </c>
      <c r="XC20" s="273">
        <v>300152.23</v>
      </c>
      <c r="XD20" s="273">
        <v>392146.26</v>
      </c>
      <c r="XE20" s="273">
        <v>253316.95</v>
      </c>
      <c r="XF20" s="273">
        <v>4280699.37</v>
      </c>
      <c r="XG20" s="273">
        <v>795279.79</v>
      </c>
      <c r="XH20" s="273">
        <v>619190.92000000004</v>
      </c>
      <c r="XI20" s="273">
        <v>1725439.78</v>
      </c>
      <c r="XJ20" s="273">
        <v>705207.21</v>
      </c>
      <c r="XK20" s="273">
        <v>933026.11</v>
      </c>
      <c r="XL20" s="273">
        <v>1043330.62</v>
      </c>
      <c r="XM20" s="273">
        <v>957030.31</v>
      </c>
      <c r="XN20" s="273">
        <v>400702.34</v>
      </c>
      <c r="XO20" s="273">
        <v>2380193.1</v>
      </c>
      <c r="XP20" s="273">
        <v>1441060.96</v>
      </c>
      <c r="XQ20" s="273">
        <v>563040.11</v>
      </c>
      <c r="XR20" s="273">
        <v>315089.28999999998</v>
      </c>
      <c r="XS20" s="273">
        <v>362809.06</v>
      </c>
      <c r="XT20" s="273">
        <v>327434.21999999997</v>
      </c>
      <c r="XU20" s="273">
        <v>410663.81</v>
      </c>
      <c r="XV20" s="273">
        <v>304545.26</v>
      </c>
      <c r="XW20" s="273">
        <v>479006.27</v>
      </c>
      <c r="XX20" s="273">
        <v>382601.14</v>
      </c>
      <c r="XY20" s="273">
        <v>305486.93</v>
      </c>
      <c r="XZ20" s="273">
        <v>520918.51</v>
      </c>
      <c r="YA20" s="273">
        <v>298080.8</v>
      </c>
      <c r="YB20" s="273">
        <v>777085.5</v>
      </c>
      <c r="YC20" s="273">
        <v>2966930.05</v>
      </c>
      <c r="YD20" s="273">
        <v>488215.85</v>
      </c>
      <c r="YE20" s="273">
        <v>932337.49</v>
      </c>
      <c r="YF20" s="273">
        <v>654583.88</v>
      </c>
      <c r="YG20" s="273">
        <v>2122487.11</v>
      </c>
      <c r="YH20" s="273">
        <v>555102.43000000005</v>
      </c>
      <c r="YI20" s="273">
        <v>560693.31999999995</v>
      </c>
      <c r="YJ20" s="273">
        <v>187880.16</v>
      </c>
      <c r="YK20" s="273">
        <v>1662107.86</v>
      </c>
      <c r="YL20" s="273">
        <v>1468210.32</v>
      </c>
      <c r="YM20" s="273">
        <v>509563.98</v>
      </c>
      <c r="YN20" s="273">
        <v>562087.02</v>
      </c>
      <c r="YO20" s="273">
        <v>444902.13</v>
      </c>
      <c r="YP20" s="273">
        <v>598502.92000000004</v>
      </c>
      <c r="YQ20" s="273">
        <v>310496.15000000002</v>
      </c>
      <c r="YR20" s="273">
        <v>613412.85</v>
      </c>
      <c r="YS20" s="273">
        <v>398234.66</v>
      </c>
      <c r="YT20" s="273">
        <v>929556.1</v>
      </c>
      <c r="YU20" s="273">
        <v>510378.96</v>
      </c>
      <c r="YV20" s="273">
        <v>314919.32</v>
      </c>
      <c r="YW20" s="273">
        <v>299641.03000000003</v>
      </c>
      <c r="YX20" s="273">
        <v>526710.88</v>
      </c>
      <c r="YY20" s="273">
        <v>356376.07</v>
      </c>
      <c r="YZ20" s="273">
        <v>353122.18</v>
      </c>
      <c r="ZA20" s="273">
        <v>1488776.62</v>
      </c>
      <c r="ZB20" s="273">
        <v>301452.51</v>
      </c>
      <c r="ZC20" s="273">
        <v>171878.71</v>
      </c>
      <c r="ZD20" s="273">
        <v>297695.01</v>
      </c>
      <c r="ZE20" s="273">
        <v>244559.04</v>
      </c>
      <c r="ZF20" s="273">
        <v>393069.73</v>
      </c>
      <c r="ZG20" s="273">
        <v>211960.69</v>
      </c>
      <c r="ZH20" s="273">
        <v>168652.36</v>
      </c>
      <c r="ZI20" s="273">
        <v>430282.94</v>
      </c>
      <c r="ZJ20" s="273">
        <v>1915535.61</v>
      </c>
      <c r="ZK20" s="273">
        <v>456171.46</v>
      </c>
      <c r="ZL20" s="273">
        <v>577597.31999999995</v>
      </c>
      <c r="ZM20" s="273">
        <v>920833.61</v>
      </c>
      <c r="ZN20" s="273">
        <v>803430.96</v>
      </c>
      <c r="ZO20" s="273">
        <v>240459.73</v>
      </c>
      <c r="ZP20" s="273">
        <v>355751.16</v>
      </c>
      <c r="ZQ20" s="273">
        <v>968433.74</v>
      </c>
      <c r="ZR20" s="273">
        <v>996221.07</v>
      </c>
      <c r="ZS20" s="273">
        <v>781028.55</v>
      </c>
      <c r="ZT20" s="273">
        <v>433569.55</v>
      </c>
      <c r="ZU20" s="273">
        <v>175263.55</v>
      </c>
      <c r="ZV20" s="273">
        <v>210404.87</v>
      </c>
      <c r="ZW20" s="273">
        <v>331559.59999999998</v>
      </c>
      <c r="ZX20" s="273">
        <v>936588.11</v>
      </c>
      <c r="ZY20" s="273">
        <v>253422</v>
      </c>
      <c r="ZZ20" s="273">
        <v>350375.03</v>
      </c>
      <c r="AAA20" s="273">
        <v>109804.27</v>
      </c>
      <c r="AAB20" s="273">
        <v>385723.18</v>
      </c>
      <c r="AAC20" s="273">
        <v>610942.42000000004</v>
      </c>
      <c r="AAD20" s="273">
        <v>469791.69</v>
      </c>
      <c r="AAE20" s="273">
        <v>82871.92</v>
      </c>
      <c r="AAF20" s="273">
        <v>1478125.54</v>
      </c>
      <c r="AAG20" s="273">
        <v>189757.46</v>
      </c>
      <c r="AAH20" s="273">
        <v>480904.76</v>
      </c>
      <c r="AAI20" s="273">
        <v>338370.29</v>
      </c>
      <c r="AAJ20" s="273">
        <v>406436.02</v>
      </c>
      <c r="AAK20" s="273">
        <v>420213.09</v>
      </c>
      <c r="AAL20" s="273">
        <v>316920.39</v>
      </c>
      <c r="AAM20" s="273">
        <v>2902737.24</v>
      </c>
      <c r="AAN20" s="273">
        <v>760655.61</v>
      </c>
      <c r="AAO20" s="273">
        <v>343024.46</v>
      </c>
      <c r="AAP20" s="273">
        <v>612178.71</v>
      </c>
      <c r="AAQ20" s="273">
        <v>868817</v>
      </c>
      <c r="AAR20" s="273">
        <v>378972.85</v>
      </c>
      <c r="AAS20" s="273">
        <v>354391.07</v>
      </c>
      <c r="AAT20" s="273">
        <v>689733.07</v>
      </c>
      <c r="AAU20" s="273">
        <v>661475.07999999996</v>
      </c>
      <c r="AAV20" s="273">
        <v>659431.93999999994</v>
      </c>
      <c r="AAW20" s="273">
        <v>653966.61</v>
      </c>
      <c r="AAX20" s="273">
        <v>1135046.97</v>
      </c>
      <c r="AAY20" s="273">
        <v>2085584.53</v>
      </c>
      <c r="AAZ20" s="273">
        <v>133508.60999999999</v>
      </c>
      <c r="ABA20" s="273">
        <v>280548.95</v>
      </c>
      <c r="ABB20" s="273">
        <v>219940.18</v>
      </c>
      <c r="ABC20" s="273">
        <v>293696.34000000003</v>
      </c>
      <c r="ABD20" s="273">
        <v>373750.18</v>
      </c>
      <c r="ABE20" s="273">
        <v>398610.45</v>
      </c>
      <c r="ABF20" s="273">
        <v>4473920.57</v>
      </c>
      <c r="ABG20" s="273">
        <v>1675874.96</v>
      </c>
      <c r="ABH20" s="273">
        <v>333746.43</v>
      </c>
      <c r="ABI20" s="273">
        <v>337370.4</v>
      </c>
      <c r="ABJ20" s="273">
        <v>100731.84</v>
      </c>
      <c r="ABK20" s="273">
        <v>201745</v>
      </c>
      <c r="ABL20" s="273">
        <v>209194.4</v>
      </c>
      <c r="ABM20" s="273">
        <v>1345466.82</v>
      </c>
      <c r="ABN20" s="273">
        <v>425628.64</v>
      </c>
      <c r="ABO20" s="273">
        <v>304429.15999999997</v>
      </c>
      <c r="ABP20" s="273">
        <v>665336.21</v>
      </c>
      <c r="ABQ20" s="273">
        <v>716274.7</v>
      </c>
      <c r="ABR20" s="273">
        <v>444211.16</v>
      </c>
      <c r="ABS20" s="273">
        <v>249262.93</v>
      </c>
      <c r="ABT20" s="273">
        <v>736391.7</v>
      </c>
      <c r="ABU20" s="273">
        <v>107146.5</v>
      </c>
      <c r="ABV20" s="273">
        <v>1502539.74</v>
      </c>
      <c r="ABW20" s="273">
        <v>323478.56</v>
      </c>
      <c r="ABX20" s="273">
        <v>888318.87</v>
      </c>
      <c r="ABY20" s="273">
        <v>114268.6</v>
      </c>
      <c r="ABZ20" s="273">
        <v>89320.78</v>
      </c>
      <c r="ACA20" s="273">
        <v>1036381.39</v>
      </c>
      <c r="ACB20" s="273">
        <v>622103.53</v>
      </c>
      <c r="ACC20" s="273">
        <v>427210.37</v>
      </c>
      <c r="ACD20" s="273">
        <v>411046.9</v>
      </c>
      <c r="ACE20" s="273">
        <v>1237024.18</v>
      </c>
      <c r="ACF20" s="273">
        <v>226700.98</v>
      </c>
      <c r="ACG20" s="273">
        <v>1429995.58</v>
      </c>
      <c r="ACH20" s="273">
        <v>1551726.75</v>
      </c>
      <c r="ACI20" s="273">
        <v>592371.38</v>
      </c>
      <c r="ACJ20" s="273">
        <v>854891.07</v>
      </c>
      <c r="ACK20" s="273">
        <v>215610.77</v>
      </c>
      <c r="ACL20" s="273">
        <v>2013539.86</v>
      </c>
      <c r="ACM20" s="273">
        <v>1110905.8799999999</v>
      </c>
      <c r="ACN20" s="273">
        <v>2111477.88</v>
      </c>
      <c r="ACO20" s="273">
        <v>1888883.05</v>
      </c>
      <c r="ACP20" s="273">
        <v>829002.3</v>
      </c>
      <c r="ACQ20" s="273">
        <v>760946.6</v>
      </c>
      <c r="ACR20" s="273">
        <v>869322.48</v>
      </c>
      <c r="ACS20" s="273">
        <v>595124.76</v>
      </c>
      <c r="ACT20" s="273">
        <v>1406287.66</v>
      </c>
      <c r="ACU20" s="273">
        <v>153512.32000000001</v>
      </c>
      <c r="ACV20" s="273">
        <v>289017.86</v>
      </c>
      <c r="ACW20" s="273">
        <v>1418967.6</v>
      </c>
      <c r="ACX20" s="273">
        <v>139085.23000000001</v>
      </c>
      <c r="ACY20" s="273">
        <v>111093.32</v>
      </c>
      <c r="ACZ20" s="273">
        <v>326512.57</v>
      </c>
      <c r="ADA20" s="273">
        <v>314472.62</v>
      </c>
      <c r="ADB20" s="273">
        <v>451247.92</v>
      </c>
      <c r="ADC20" s="273">
        <v>749056.09</v>
      </c>
      <c r="ADD20" s="273">
        <v>578794.78</v>
      </c>
      <c r="ADE20" s="273">
        <v>569760.43999999994</v>
      </c>
      <c r="ADF20" s="273">
        <v>295580.76</v>
      </c>
      <c r="ADG20" s="273">
        <v>171529.53</v>
      </c>
      <c r="ADH20" s="273">
        <v>558731.56999999995</v>
      </c>
      <c r="ADI20" s="273">
        <v>564334.16</v>
      </c>
      <c r="ADJ20" s="273">
        <v>247960.62</v>
      </c>
      <c r="ADK20" s="273">
        <v>186874.52</v>
      </c>
      <c r="ADL20" s="273">
        <v>279429.62</v>
      </c>
      <c r="ADM20" s="273">
        <v>9651074.0800000001</v>
      </c>
      <c r="ADN20" s="273">
        <v>1077438.23</v>
      </c>
      <c r="ADO20" s="273">
        <v>2467894.0499999998</v>
      </c>
      <c r="ADP20" s="273">
        <v>3161385.19</v>
      </c>
      <c r="ADQ20" s="273">
        <v>118681.45</v>
      </c>
      <c r="ADR20" s="273">
        <v>357550.07</v>
      </c>
      <c r="ADS20" s="273">
        <v>351875.02</v>
      </c>
      <c r="ADT20" s="273">
        <v>162999.94</v>
      </c>
      <c r="ADU20" s="273">
        <v>4869763.68</v>
      </c>
      <c r="ADV20" s="273">
        <v>1504374.7</v>
      </c>
      <c r="ADW20" s="273">
        <v>1539820.22</v>
      </c>
      <c r="ADX20" s="273">
        <v>299083.28000000003</v>
      </c>
      <c r="ADY20" s="273">
        <v>1287067.22</v>
      </c>
      <c r="ADZ20" s="273">
        <v>1058761.3799999999</v>
      </c>
      <c r="AEA20" s="273">
        <v>98327.89</v>
      </c>
      <c r="AEB20" s="273">
        <v>224110.67</v>
      </c>
      <c r="AEC20" s="273">
        <v>208772.38</v>
      </c>
      <c r="AED20" s="273">
        <v>204277.24</v>
      </c>
      <c r="AEE20" s="273">
        <v>1868461.36</v>
      </c>
      <c r="AEF20" s="273">
        <v>858973.57</v>
      </c>
      <c r="AEG20" s="273">
        <v>395481.68</v>
      </c>
      <c r="AEH20" s="273">
        <v>183919</v>
      </c>
      <c r="AEI20" s="273">
        <v>201514.96</v>
      </c>
      <c r="AEJ20" s="273">
        <v>1062896.06</v>
      </c>
      <c r="AEK20" s="273">
        <v>575466.12</v>
      </c>
      <c r="AEL20" s="273">
        <v>1199921.72</v>
      </c>
      <c r="AEM20" s="273">
        <v>241684.06</v>
      </c>
      <c r="AEN20" s="273">
        <v>1410332.8</v>
      </c>
      <c r="AEO20" s="273">
        <v>1609385.48</v>
      </c>
      <c r="AEP20" s="273">
        <v>1188310.8799999999</v>
      </c>
      <c r="AEQ20" s="273">
        <v>971746.07</v>
      </c>
      <c r="AER20" s="273">
        <v>1443877.87</v>
      </c>
      <c r="AES20" s="273">
        <v>900112.51</v>
      </c>
      <c r="AET20" s="273">
        <v>1824843.48</v>
      </c>
      <c r="AEU20" s="273">
        <v>746042.9</v>
      </c>
      <c r="AEV20" s="273">
        <v>316068.62</v>
      </c>
      <c r="AEW20" s="273">
        <v>390097.2</v>
      </c>
      <c r="AEX20" s="273">
        <v>69838.509999999995</v>
      </c>
      <c r="AEY20" s="273">
        <v>1265476.8</v>
      </c>
      <c r="AEZ20" s="273">
        <v>362470.61</v>
      </c>
      <c r="AFA20" s="273">
        <v>2585126.1</v>
      </c>
      <c r="AFB20" s="273">
        <v>1179336.8500000001</v>
      </c>
      <c r="AFC20" s="273">
        <v>1666934.42</v>
      </c>
      <c r="AFD20" s="273">
        <v>4302962.3499999996</v>
      </c>
      <c r="AFE20" s="273">
        <v>461345.2</v>
      </c>
      <c r="AFF20" s="273">
        <v>687548.73</v>
      </c>
      <c r="AFG20" s="273">
        <v>49743.09</v>
      </c>
      <c r="AFH20" s="273">
        <v>502934.36</v>
      </c>
      <c r="AFI20" s="273">
        <v>433364.59</v>
      </c>
      <c r="AFJ20" s="273">
        <v>426519</v>
      </c>
      <c r="AFK20" s="273">
        <v>188071.22</v>
      </c>
      <c r="AFL20" s="273">
        <v>4202527.6399999997</v>
      </c>
      <c r="AFM20" s="273">
        <v>530998.93999999994</v>
      </c>
      <c r="AFN20" s="273">
        <v>914505.8</v>
      </c>
      <c r="AFO20" s="273">
        <v>478935.74</v>
      </c>
      <c r="AFP20" s="273">
        <v>494390.55</v>
      </c>
      <c r="AFQ20" s="273">
        <v>343103.51</v>
      </c>
      <c r="AFR20" s="273">
        <v>253911.74</v>
      </c>
      <c r="AFS20" s="273">
        <v>1159475.1299999999</v>
      </c>
      <c r="AFT20" s="273">
        <v>614677.16999999993</v>
      </c>
      <c r="AFU20" s="273">
        <v>171681.96</v>
      </c>
      <c r="AFV20" s="273">
        <v>480203.06</v>
      </c>
      <c r="AFW20" s="273">
        <v>562629.05000000005</v>
      </c>
      <c r="AFX20" s="273">
        <v>6587108.5199999996</v>
      </c>
      <c r="AFY20" s="273">
        <v>377007.57</v>
      </c>
      <c r="AFZ20" s="273">
        <v>348722.84</v>
      </c>
      <c r="AGA20" s="273">
        <v>521943.02</v>
      </c>
      <c r="AGB20" s="273">
        <v>1031839.56</v>
      </c>
      <c r="AGC20" s="273">
        <v>224070.93</v>
      </c>
      <c r="AGD20" s="273">
        <v>394154.65</v>
      </c>
      <c r="AGE20" s="273">
        <v>398010.74</v>
      </c>
      <c r="AGF20" s="273">
        <v>319094.99</v>
      </c>
      <c r="AGG20" s="273">
        <v>265322.61</v>
      </c>
      <c r="AGH20" s="273">
        <v>51195.47</v>
      </c>
      <c r="AGI20" s="273">
        <v>4113658.38</v>
      </c>
      <c r="AGJ20" s="273">
        <v>458771.13</v>
      </c>
      <c r="AGK20" s="273">
        <v>980096</v>
      </c>
      <c r="AGL20" s="273">
        <v>514700.2</v>
      </c>
      <c r="AGM20" s="273">
        <v>148049.65</v>
      </c>
      <c r="AGN20" s="273">
        <v>121646.06</v>
      </c>
      <c r="AGO20" s="273">
        <v>209277.54</v>
      </c>
      <c r="AGP20" s="273">
        <v>228646.1</v>
      </c>
      <c r="AGQ20" s="273">
        <v>3365758.72</v>
      </c>
      <c r="AGR20" s="273">
        <v>1869964.47</v>
      </c>
      <c r="AGS20" s="273">
        <v>561057.49</v>
      </c>
      <c r="AGT20" s="273">
        <v>875014.46</v>
      </c>
      <c r="AGU20" s="273">
        <v>1137048.78</v>
      </c>
      <c r="AGV20" s="273">
        <v>547922.12</v>
      </c>
      <c r="AGW20" s="273">
        <v>584194.88</v>
      </c>
      <c r="AGX20" s="273">
        <v>358602.48</v>
      </c>
      <c r="AGY20" s="273">
        <v>77142</v>
      </c>
      <c r="AGZ20" s="273">
        <v>711603.41</v>
      </c>
      <c r="AHA20" s="273">
        <v>576615.77</v>
      </c>
      <c r="AHB20" s="273">
        <v>458971.36</v>
      </c>
      <c r="AHC20" s="273">
        <v>369926.21</v>
      </c>
      <c r="AHD20" s="273">
        <v>319618.46000000002</v>
      </c>
      <c r="AHE20" s="273">
        <v>255891.55</v>
      </c>
      <c r="AHF20" s="273">
        <v>619117.48</v>
      </c>
      <c r="AHG20" s="273">
        <v>190638.99</v>
      </c>
      <c r="AHH20" s="273">
        <v>2282641.7999999998</v>
      </c>
      <c r="AHI20" s="273">
        <v>39159.440000000002</v>
      </c>
      <c r="AHJ20" s="273">
        <v>410989.87</v>
      </c>
      <c r="AHK20" s="273">
        <v>367822.95</v>
      </c>
      <c r="AHL20" s="273">
        <v>334722.99</v>
      </c>
      <c r="AHM20" s="273">
        <v>177374.35</v>
      </c>
      <c r="AHN20" s="273">
        <v>147728.34</v>
      </c>
      <c r="AHO20" s="273"/>
      <c r="AHQ20" s="607">
        <v>18</v>
      </c>
      <c r="AHR20" s="271" t="s">
        <v>661</v>
      </c>
      <c r="AHS20" s="271" t="b">
        <f t="shared" si="1"/>
        <v>1</v>
      </c>
    </row>
    <row r="21" spans="1:903" ht="23.4" customHeight="1" x14ac:dyDescent="1.1000000000000001">
      <c r="A21" s="270" t="s">
        <v>23</v>
      </c>
      <c r="B21" s="271" t="s">
        <v>24</v>
      </c>
      <c r="C21" s="273">
        <v>57626261.840000004</v>
      </c>
      <c r="D21" s="273">
        <v>12824797.539999999</v>
      </c>
      <c r="E21" s="273">
        <v>3093475.47</v>
      </c>
      <c r="F21" s="273">
        <v>6557095.2599999998</v>
      </c>
      <c r="G21" s="273">
        <v>3367948.64</v>
      </c>
      <c r="H21" s="273">
        <v>5480427.2199999997</v>
      </c>
      <c r="I21" s="273">
        <v>1305439.9099999999</v>
      </c>
      <c r="J21" s="273">
        <v>21254690.329999998</v>
      </c>
      <c r="K21" s="273">
        <v>5995887.3700000001</v>
      </c>
      <c r="L21" s="273">
        <v>5379542.3099999996</v>
      </c>
      <c r="M21" s="273">
        <v>26923625.789999999</v>
      </c>
      <c r="N21" s="273">
        <v>3876495.73</v>
      </c>
      <c r="O21" s="273">
        <v>20327935.050000001</v>
      </c>
      <c r="P21" s="273">
        <v>7303597.8799999999</v>
      </c>
      <c r="Q21" s="273">
        <v>3559349.99</v>
      </c>
      <c r="R21" s="273">
        <v>3439645.23</v>
      </c>
      <c r="S21" s="273">
        <v>4165067.76</v>
      </c>
      <c r="T21" s="273">
        <v>5612462.0199999996</v>
      </c>
      <c r="U21" s="273">
        <v>1995085.55</v>
      </c>
      <c r="V21" s="273">
        <v>5436424.5099999998</v>
      </c>
      <c r="W21" s="273">
        <v>3322255.68</v>
      </c>
      <c r="X21" s="273">
        <v>2433218.81</v>
      </c>
      <c r="Y21" s="273">
        <v>1442147.35</v>
      </c>
      <c r="Z21" s="273">
        <v>662059.78</v>
      </c>
      <c r="AA21" s="273">
        <v>55908310.200000003</v>
      </c>
      <c r="AB21" s="273">
        <v>5596048.6699999999</v>
      </c>
      <c r="AC21" s="273">
        <v>5834933.7000000002</v>
      </c>
      <c r="AD21" s="273">
        <v>2397901.7000000002</v>
      </c>
      <c r="AE21" s="273">
        <v>5194610.43</v>
      </c>
      <c r="AF21" s="273">
        <v>2644117.96</v>
      </c>
      <c r="AG21" s="273">
        <v>14781574.970000001</v>
      </c>
      <c r="AH21" s="273">
        <v>4703545.24</v>
      </c>
      <c r="AI21" s="273">
        <v>7733781.75</v>
      </c>
      <c r="AJ21" s="273">
        <v>4004572.02</v>
      </c>
      <c r="AK21" s="273">
        <v>2128017</v>
      </c>
      <c r="AL21" s="273">
        <v>1955445.45</v>
      </c>
      <c r="AM21" s="273">
        <v>6528553.5</v>
      </c>
      <c r="AN21" s="273">
        <v>2619495.79</v>
      </c>
      <c r="AO21" s="273">
        <v>1121337.24</v>
      </c>
      <c r="AP21" s="273">
        <v>6617661.0800000001</v>
      </c>
      <c r="AQ21" s="273">
        <v>3351701.12</v>
      </c>
      <c r="AR21" s="273">
        <v>1155735.8</v>
      </c>
      <c r="AS21" s="273">
        <v>41757288.170000002</v>
      </c>
      <c r="AT21" s="273">
        <v>1587563.27</v>
      </c>
      <c r="AU21" s="273">
        <v>2273061.13</v>
      </c>
      <c r="AV21" s="273">
        <v>1944438.5</v>
      </c>
      <c r="AW21" s="273">
        <v>1454668.73</v>
      </c>
      <c r="AX21" s="273">
        <v>1928812.01</v>
      </c>
      <c r="AY21" s="273">
        <v>2246539.75</v>
      </c>
      <c r="AZ21" s="273">
        <v>1532156.27</v>
      </c>
      <c r="BA21" s="273">
        <v>17739960.710000001</v>
      </c>
      <c r="BB21" s="273">
        <v>1884257.5</v>
      </c>
      <c r="BC21" s="273">
        <v>3242754.2</v>
      </c>
      <c r="BD21" s="273">
        <v>10453504.26</v>
      </c>
      <c r="BE21" s="273">
        <v>2301443.25</v>
      </c>
      <c r="BF21" s="273">
        <v>2002600</v>
      </c>
      <c r="BG21" s="273">
        <v>2019438</v>
      </c>
      <c r="BH21" s="273">
        <v>58126801.149999999</v>
      </c>
      <c r="BI21" s="273">
        <v>1259690.33</v>
      </c>
      <c r="BJ21" s="273">
        <v>907867.86</v>
      </c>
      <c r="BK21" s="273">
        <v>2008933.05</v>
      </c>
      <c r="BL21" s="273">
        <v>3214369.3</v>
      </c>
      <c r="BM21" s="273">
        <v>4471965.17</v>
      </c>
      <c r="BN21" s="273">
        <v>1637364.68</v>
      </c>
      <c r="BO21" s="273">
        <v>2524796.92</v>
      </c>
      <c r="BP21" s="273">
        <v>1057632.75</v>
      </c>
      <c r="BQ21" s="273">
        <v>994456.9</v>
      </c>
      <c r="BR21" s="273">
        <v>591571.6</v>
      </c>
      <c r="BS21" s="273">
        <v>695002.06</v>
      </c>
      <c r="BT21" s="273">
        <v>8500584.9399999995</v>
      </c>
      <c r="BU21" s="273">
        <v>673268.77</v>
      </c>
      <c r="BV21" s="273">
        <v>1247098.7</v>
      </c>
      <c r="BW21" s="273">
        <v>25246347.800000001</v>
      </c>
      <c r="BX21" s="273">
        <v>18160686.219999999</v>
      </c>
      <c r="BY21" s="273">
        <v>2471670.25</v>
      </c>
      <c r="BZ21" s="273">
        <v>1135663.24</v>
      </c>
      <c r="CA21" s="273">
        <v>3433005.36</v>
      </c>
      <c r="CB21" s="273">
        <v>2289729.0499999998</v>
      </c>
      <c r="CC21" s="273">
        <v>1028135.76</v>
      </c>
      <c r="CD21" s="273">
        <v>80</v>
      </c>
      <c r="CE21" s="273">
        <v>9999.24</v>
      </c>
      <c r="CF21" s="273">
        <v>84640819.620000005</v>
      </c>
      <c r="CG21" s="273">
        <v>2315367.79</v>
      </c>
      <c r="CH21" s="273">
        <v>10861744.43</v>
      </c>
      <c r="CI21" s="273">
        <v>1915992.92</v>
      </c>
      <c r="CJ21" s="273">
        <v>2118093.66</v>
      </c>
      <c r="CK21" s="273">
        <v>2199545.79</v>
      </c>
      <c r="CL21" s="273">
        <v>2950520.32</v>
      </c>
      <c r="CM21" s="273">
        <v>4766708.1100000003</v>
      </c>
      <c r="CN21" s="273">
        <v>829859.06</v>
      </c>
      <c r="CO21" s="273">
        <v>1729606.47</v>
      </c>
      <c r="CP21" s="273">
        <v>1527911.78</v>
      </c>
      <c r="CQ21" s="273">
        <v>2590311.38</v>
      </c>
      <c r="CR21" s="273">
        <v>1956992.1</v>
      </c>
      <c r="CS21" s="273">
        <v>34101030.630000003</v>
      </c>
      <c r="CT21" s="273">
        <v>1453854.81</v>
      </c>
      <c r="CU21" s="273">
        <v>3362788.37</v>
      </c>
      <c r="CV21" s="273">
        <v>4438139.6399999997</v>
      </c>
      <c r="CW21" s="273">
        <v>1414150.35</v>
      </c>
      <c r="CX21" s="273">
        <v>3556904.3</v>
      </c>
      <c r="CY21" s="273">
        <v>1299142.8899999999</v>
      </c>
      <c r="CZ21" s="273">
        <v>1686998.45</v>
      </c>
      <c r="DA21" s="273">
        <v>26307570.170000002</v>
      </c>
      <c r="DB21" s="273">
        <v>6099358.7300000004</v>
      </c>
      <c r="DC21" s="273">
        <v>16269093.029999999</v>
      </c>
      <c r="DD21" s="273">
        <v>13404264.199999999</v>
      </c>
      <c r="DE21" s="273">
        <v>7859119.9900000002</v>
      </c>
      <c r="DF21" s="273">
        <v>10440162.08</v>
      </c>
      <c r="DG21" s="273">
        <v>8205439.5</v>
      </c>
      <c r="DH21" s="273">
        <v>1970935.22</v>
      </c>
      <c r="DI21" s="273">
        <v>3971049</v>
      </c>
      <c r="DJ21" s="273">
        <v>5259633.41</v>
      </c>
      <c r="DK21" s="273">
        <v>8342045.9699999997</v>
      </c>
      <c r="DL21" s="273">
        <v>17894776.210000001</v>
      </c>
      <c r="DM21" s="273">
        <v>21024952.780000001</v>
      </c>
      <c r="DN21" s="273">
        <v>3627895.05</v>
      </c>
      <c r="DO21" s="273">
        <v>2581300.4</v>
      </c>
      <c r="DP21" s="273">
        <v>6313933.5499999998</v>
      </c>
      <c r="DQ21" s="273">
        <v>7069766.7199999997</v>
      </c>
      <c r="DR21" s="273">
        <v>8121760.3700000001</v>
      </c>
      <c r="DS21" s="273">
        <v>5055442.91</v>
      </c>
      <c r="DT21" s="273">
        <v>2691967.5</v>
      </c>
      <c r="DU21" s="273">
        <v>81867940.930000007</v>
      </c>
      <c r="DV21" s="273">
        <v>4923634.25</v>
      </c>
      <c r="DW21" s="273">
        <v>6751808.5999999996</v>
      </c>
      <c r="DX21" s="273">
        <v>4102826.53</v>
      </c>
      <c r="DY21" s="273">
        <v>8044756.5499999998</v>
      </c>
      <c r="DZ21" s="273">
        <v>3447276.05</v>
      </c>
      <c r="EA21" s="273">
        <v>13919851.43</v>
      </c>
      <c r="EB21" s="273">
        <v>4720376.32</v>
      </c>
      <c r="EC21" s="273">
        <v>9101817.0500000007</v>
      </c>
      <c r="ED21" s="273">
        <v>14493164.9</v>
      </c>
      <c r="EE21" s="273">
        <v>12684414.9</v>
      </c>
      <c r="EF21" s="273">
        <v>4354873.8</v>
      </c>
      <c r="EG21" s="273">
        <v>6338605.5</v>
      </c>
      <c r="EH21" s="273">
        <v>5673094</v>
      </c>
      <c r="EI21" s="273">
        <v>7978530.5800000001</v>
      </c>
      <c r="EJ21" s="273">
        <v>9997884.4499999993</v>
      </c>
      <c r="EK21" s="273">
        <v>4230860.5</v>
      </c>
      <c r="EL21" s="273">
        <v>5616017.4199999999</v>
      </c>
      <c r="EM21" s="273">
        <v>43347972.549999997</v>
      </c>
      <c r="EN21" s="273">
        <v>3279477.46</v>
      </c>
      <c r="EO21" s="273">
        <v>3311621.27</v>
      </c>
      <c r="EP21" s="273">
        <v>3859953.92</v>
      </c>
      <c r="EQ21" s="273">
        <v>1418050.7</v>
      </c>
      <c r="ER21" s="273">
        <v>1752648.35</v>
      </c>
      <c r="ES21" s="273">
        <v>5811391.2599999998</v>
      </c>
      <c r="ET21" s="273">
        <v>5769240.1799999997</v>
      </c>
      <c r="EU21" s="273">
        <v>2973271.01</v>
      </c>
      <c r="EV21" s="273">
        <v>42478480.299999997</v>
      </c>
      <c r="EW21" s="273">
        <v>2535280</v>
      </c>
      <c r="EX21" s="273">
        <v>6717280.4000000004</v>
      </c>
      <c r="EY21" s="273">
        <v>14145600.960000001</v>
      </c>
      <c r="EZ21" s="273">
        <v>11631503.380000001</v>
      </c>
      <c r="FA21" s="273">
        <v>14928844.9</v>
      </c>
      <c r="FB21" s="273">
        <v>6865807.4100000001</v>
      </c>
      <c r="FC21" s="273">
        <v>7391486.0999999996</v>
      </c>
      <c r="FD21" s="273">
        <v>7758920.7999999998</v>
      </c>
      <c r="FE21" s="273">
        <v>5695610</v>
      </c>
      <c r="FF21" s="273">
        <v>5104198</v>
      </c>
      <c r="FG21" s="273">
        <v>4020177.2</v>
      </c>
      <c r="FH21" s="273">
        <v>21187947.109999999</v>
      </c>
      <c r="FI21" s="273">
        <v>1379398.4</v>
      </c>
      <c r="FJ21" s="273">
        <v>2149244.7999999998</v>
      </c>
      <c r="FK21" s="273">
        <v>2665863.7200000002</v>
      </c>
      <c r="FL21" s="273">
        <v>3985104.3</v>
      </c>
      <c r="FM21" s="273">
        <v>3561793.81</v>
      </c>
      <c r="FN21" s="273">
        <v>1622598.25</v>
      </c>
      <c r="FO21" s="273">
        <v>904776.42</v>
      </c>
      <c r="FP21" s="273">
        <v>88606917.969999999</v>
      </c>
      <c r="FQ21" s="273">
        <v>2359388.6</v>
      </c>
      <c r="FR21" s="273">
        <v>3992017.18</v>
      </c>
      <c r="FS21" s="273">
        <v>7294110.7999999998</v>
      </c>
      <c r="FT21" s="273">
        <v>4473487.49</v>
      </c>
      <c r="FU21" s="273">
        <v>2902593.55</v>
      </c>
      <c r="FV21" s="273">
        <v>7699528.8799999999</v>
      </c>
      <c r="FW21" s="273">
        <v>4429066.47</v>
      </c>
      <c r="FX21" s="273">
        <v>4222279.99</v>
      </c>
      <c r="FY21" s="273">
        <v>4612153.5</v>
      </c>
      <c r="FZ21" s="273">
        <v>10180246.300000001</v>
      </c>
      <c r="GA21" s="273">
        <v>1763837.78</v>
      </c>
      <c r="GB21" s="273">
        <v>5713657.29</v>
      </c>
      <c r="GC21" s="273">
        <v>2247303.15</v>
      </c>
      <c r="GD21" s="273">
        <v>27401233.98</v>
      </c>
      <c r="GE21" s="273">
        <v>2249102.12</v>
      </c>
      <c r="GF21" s="273">
        <v>1758265.47</v>
      </c>
      <c r="GG21" s="273">
        <v>5862141.96</v>
      </c>
      <c r="GH21" s="273">
        <v>2775419.72</v>
      </c>
      <c r="GI21" s="273">
        <v>1870443.27</v>
      </c>
      <c r="GJ21" s="273">
        <v>2298110.12</v>
      </c>
      <c r="GK21" s="273">
        <v>6551873.4800000004</v>
      </c>
      <c r="GL21" s="273">
        <v>1867895.54</v>
      </c>
      <c r="GM21" s="273">
        <v>1022474.82</v>
      </c>
      <c r="GN21" s="273">
        <v>938385.92000000004</v>
      </c>
      <c r="GO21" s="273">
        <v>629516.11</v>
      </c>
      <c r="GP21" s="273">
        <v>14160743.699999999</v>
      </c>
      <c r="GQ21" s="273">
        <v>6035277.2599999998</v>
      </c>
      <c r="GR21" s="273">
        <v>3323262.4</v>
      </c>
      <c r="GS21" s="273">
        <v>5275474.43</v>
      </c>
      <c r="GT21" s="273">
        <v>1038193</v>
      </c>
      <c r="GU21" s="273">
        <v>2921028.34</v>
      </c>
      <c r="GV21" s="273">
        <v>5335902.47</v>
      </c>
      <c r="GW21" s="273">
        <v>1730606.7</v>
      </c>
      <c r="GX21" s="273">
        <v>14501922.460000001</v>
      </c>
      <c r="GY21" s="273">
        <v>945058.09</v>
      </c>
      <c r="GZ21" s="273">
        <v>4163394.1</v>
      </c>
      <c r="HA21" s="273">
        <v>2258592.75</v>
      </c>
      <c r="HB21" s="273">
        <v>67307260.989999995</v>
      </c>
      <c r="HC21" s="273">
        <v>1883946.03</v>
      </c>
      <c r="HD21" s="273">
        <v>10420954.01</v>
      </c>
      <c r="HE21" s="273">
        <v>6130879.5599999996</v>
      </c>
      <c r="HF21" s="273">
        <v>6785953.3300000001</v>
      </c>
      <c r="HG21" s="273">
        <v>11075882.119999999</v>
      </c>
      <c r="HH21" s="273">
        <v>2163814.6</v>
      </c>
      <c r="HI21" s="273">
        <v>38647315.159999996</v>
      </c>
      <c r="HJ21" s="273">
        <v>11232460.82</v>
      </c>
      <c r="HK21" s="273">
        <v>12398111.42</v>
      </c>
      <c r="HL21" s="273">
        <v>4851330.82</v>
      </c>
      <c r="HM21" s="273">
        <v>3671691.05</v>
      </c>
      <c r="HN21" s="273">
        <v>3051914.4</v>
      </c>
      <c r="HO21" s="273">
        <v>5910011</v>
      </c>
      <c r="HP21" s="273">
        <v>1691966.15</v>
      </c>
      <c r="HQ21" s="273">
        <v>66552478.520000003</v>
      </c>
      <c r="HR21" s="273">
        <v>13929555.439999999</v>
      </c>
      <c r="HS21" s="273">
        <v>2642688.41</v>
      </c>
      <c r="HT21" s="273">
        <v>2622399</v>
      </c>
      <c r="HU21" s="273">
        <v>2368907.96</v>
      </c>
      <c r="HV21" s="273">
        <v>2617720.25</v>
      </c>
      <c r="HW21" s="273">
        <v>6916216.1299999999</v>
      </c>
      <c r="HX21" s="273">
        <v>3401285</v>
      </c>
      <c r="HY21" s="273">
        <v>3629007.15</v>
      </c>
      <c r="HZ21" s="273">
        <v>2206336</v>
      </c>
      <c r="IA21" s="273">
        <v>1471358</v>
      </c>
      <c r="IB21" s="273">
        <v>3412813.8</v>
      </c>
      <c r="IC21" s="273">
        <v>721370</v>
      </c>
      <c r="ID21" s="273">
        <v>3714386.92</v>
      </c>
      <c r="IE21" s="273">
        <v>1530756.4</v>
      </c>
      <c r="IF21" s="273">
        <v>1580357.8</v>
      </c>
      <c r="IG21" s="273">
        <v>40237878.340000004</v>
      </c>
      <c r="IH21" s="273">
        <v>11457149.42</v>
      </c>
      <c r="II21" s="273">
        <v>6321122.3700000001</v>
      </c>
      <c r="IJ21" s="273">
        <v>7975860.5999999996</v>
      </c>
      <c r="IK21" s="273">
        <v>9479250.4299999997</v>
      </c>
      <c r="IL21" s="273">
        <v>3146680.42</v>
      </c>
      <c r="IM21" s="273">
        <v>2307582.6</v>
      </c>
      <c r="IN21" s="273">
        <v>2121387</v>
      </c>
      <c r="IO21" s="273">
        <v>2254429.1</v>
      </c>
      <c r="IP21" s="273">
        <v>2735467.7</v>
      </c>
      <c r="IQ21" s="273">
        <v>2543526.6</v>
      </c>
      <c r="IR21" s="273">
        <v>53684713.299999997</v>
      </c>
      <c r="IS21" s="273">
        <v>13359351.720000001</v>
      </c>
      <c r="IT21" s="273">
        <v>7250322.79</v>
      </c>
      <c r="IU21" s="273">
        <v>3562596.03</v>
      </c>
      <c r="IV21" s="273">
        <v>2873901</v>
      </c>
      <c r="IW21" s="273">
        <v>946206.17</v>
      </c>
      <c r="IX21" s="273">
        <v>2830072.56</v>
      </c>
      <c r="IY21" s="273">
        <v>767116.76</v>
      </c>
      <c r="IZ21" s="273">
        <v>727197</v>
      </c>
      <c r="JA21" s="273">
        <v>3952906.6</v>
      </c>
      <c r="JB21" s="273">
        <v>3542171.01</v>
      </c>
      <c r="JC21" s="273">
        <v>1637104.35</v>
      </c>
      <c r="JD21" s="273">
        <v>15580741.420000002</v>
      </c>
      <c r="JE21" s="273">
        <v>4932898.04</v>
      </c>
      <c r="JF21" s="273">
        <v>1268812.5</v>
      </c>
      <c r="JG21" s="273">
        <v>1615844</v>
      </c>
      <c r="JH21" s="273">
        <v>1401792.04</v>
      </c>
      <c r="JI21" s="273">
        <v>985610.8</v>
      </c>
      <c r="JJ21" s="273">
        <v>14570707.74</v>
      </c>
      <c r="JK21" s="273">
        <v>1314892.45</v>
      </c>
      <c r="JL21" s="273">
        <v>1361257.15</v>
      </c>
      <c r="JM21" s="273">
        <v>2158152.44</v>
      </c>
      <c r="JN21" s="273">
        <v>2012975.92</v>
      </c>
      <c r="JO21" s="273">
        <v>3838221.4</v>
      </c>
      <c r="JP21" s="273">
        <v>1127066.6000000001</v>
      </c>
      <c r="JQ21" s="273">
        <v>27137726.640000001</v>
      </c>
      <c r="JR21" s="273">
        <v>4294402.16</v>
      </c>
      <c r="JS21" s="273">
        <v>1384856.81</v>
      </c>
      <c r="JT21" s="273">
        <v>8897699.7599999998</v>
      </c>
      <c r="JU21" s="273">
        <v>5150287.95</v>
      </c>
      <c r="JV21" s="273">
        <v>3091070.45</v>
      </c>
      <c r="JW21" s="273">
        <v>3874857.04</v>
      </c>
      <c r="JX21" s="273">
        <v>2713004.26</v>
      </c>
      <c r="JY21" s="273">
        <v>48149299.490000002</v>
      </c>
      <c r="JZ21" s="273">
        <v>18442903.379999999</v>
      </c>
      <c r="KA21" s="273">
        <v>2938036.25</v>
      </c>
      <c r="KB21" s="273">
        <v>1624968.4</v>
      </c>
      <c r="KC21" s="273">
        <v>5289449.0199999996</v>
      </c>
      <c r="KD21" s="273">
        <v>1429931.2</v>
      </c>
      <c r="KE21" s="273">
        <v>9348652.0800000001</v>
      </c>
      <c r="KF21" s="273">
        <v>5688988.2599999998</v>
      </c>
      <c r="KG21" s="273">
        <v>2173250.35</v>
      </c>
      <c r="KH21" s="273">
        <v>3983304.3</v>
      </c>
      <c r="KI21" s="273">
        <v>2791488.95</v>
      </c>
      <c r="KJ21" s="273">
        <v>2584860.9500000002</v>
      </c>
      <c r="KK21" s="273">
        <v>2019411</v>
      </c>
      <c r="KL21" s="273">
        <v>190070</v>
      </c>
      <c r="KM21" s="273">
        <v>2671814.5499999998</v>
      </c>
      <c r="KN21" s="273">
        <v>64995965</v>
      </c>
      <c r="KO21" s="273">
        <v>5665274.0899999999</v>
      </c>
      <c r="KP21" s="273">
        <v>4110436.45</v>
      </c>
      <c r="KQ21" s="273">
        <v>2551203.6800000002</v>
      </c>
      <c r="KR21" s="273">
        <v>3059598.05</v>
      </c>
      <c r="KS21" s="273">
        <v>2328156.7400000002</v>
      </c>
      <c r="KT21" s="273">
        <v>10304533.93</v>
      </c>
      <c r="KU21" s="273">
        <v>2268332.08</v>
      </c>
      <c r="KV21" s="273">
        <v>1305909.27</v>
      </c>
      <c r="KW21" s="273">
        <v>19052582.02</v>
      </c>
      <c r="KX21" s="273">
        <v>2966590.6</v>
      </c>
      <c r="KY21" s="273">
        <v>4298352.51</v>
      </c>
      <c r="KZ21" s="273">
        <v>6456093.8200000003</v>
      </c>
      <c r="LA21" s="273">
        <v>2606139.4500000002</v>
      </c>
      <c r="LB21" s="273">
        <v>3960379.08</v>
      </c>
      <c r="LC21" s="273">
        <v>30375039.390000001</v>
      </c>
      <c r="LD21" s="273">
        <v>4334092.4000000004</v>
      </c>
      <c r="LE21" s="273">
        <v>80659692.749999985</v>
      </c>
      <c r="LF21" s="273">
        <v>10722542.6</v>
      </c>
      <c r="LG21" s="273">
        <v>9125588.4900000002</v>
      </c>
      <c r="LH21" s="273">
        <v>5452276.5999999996</v>
      </c>
      <c r="LI21" s="273">
        <v>2221596.9700000002</v>
      </c>
      <c r="LJ21" s="273">
        <v>2605490.12</v>
      </c>
      <c r="LK21" s="273">
        <v>1973184.8</v>
      </c>
      <c r="LL21" s="273">
        <v>3551422.78</v>
      </c>
      <c r="LM21" s="273">
        <v>2078950.3</v>
      </c>
      <c r="LN21" s="273">
        <v>6992943.9500000002</v>
      </c>
      <c r="LO21" s="273">
        <v>1791647.55</v>
      </c>
      <c r="LP21" s="273">
        <v>23888800.379999999</v>
      </c>
      <c r="LQ21" s="273">
        <v>2342442.36</v>
      </c>
      <c r="LR21" s="273">
        <v>1642190.85</v>
      </c>
      <c r="LS21" s="273">
        <v>185663541.59999999</v>
      </c>
      <c r="LT21" s="273">
        <v>21477659.300000001</v>
      </c>
      <c r="LU21" s="273">
        <v>28321952.399999999</v>
      </c>
      <c r="LV21" s="273">
        <v>12469201.439999999</v>
      </c>
      <c r="LW21" s="273">
        <v>6399627.9100000001</v>
      </c>
      <c r="LX21" s="273">
        <v>3241812.5</v>
      </c>
      <c r="LY21" s="273">
        <v>3236836.84</v>
      </c>
      <c r="LZ21" s="273">
        <v>4006677.99</v>
      </c>
      <c r="MA21" s="273">
        <v>4538430.75</v>
      </c>
      <c r="MB21" s="273">
        <v>3629556.38</v>
      </c>
      <c r="MC21" s="273">
        <v>7935207.0099999998</v>
      </c>
      <c r="MD21" s="273">
        <v>2042375.85</v>
      </c>
      <c r="ME21" s="273">
        <v>114807169.78</v>
      </c>
      <c r="MF21" s="273">
        <v>5916819.4699999997</v>
      </c>
      <c r="MG21" s="273">
        <v>1326767.57</v>
      </c>
      <c r="MH21" s="273">
        <v>4926165</v>
      </c>
      <c r="MI21" s="273">
        <v>2279632.25</v>
      </c>
      <c r="MJ21" s="273">
        <v>4598641</v>
      </c>
      <c r="MK21" s="273">
        <v>3567404.5</v>
      </c>
      <c r="ML21" s="273">
        <v>2392215</v>
      </c>
      <c r="MM21" s="273">
        <v>5494584.5300000003</v>
      </c>
      <c r="MN21" s="273">
        <v>2267776.15</v>
      </c>
      <c r="MO21" s="273">
        <v>2944998.05</v>
      </c>
      <c r="MP21" s="273">
        <v>3697883</v>
      </c>
      <c r="MQ21" s="273">
        <v>50016869.789999999</v>
      </c>
      <c r="MR21" s="273">
        <v>2813047.5</v>
      </c>
      <c r="MS21" s="273">
        <v>2746429.8</v>
      </c>
      <c r="MT21" s="273">
        <v>4194153.2</v>
      </c>
      <c r="MU21" s="273">
        <v>4759861.2</v>
      </c>
      <c r="MV21" s="273">
        <v>2750005.1</v>
      </c>
      <c r="MW21" s="273">
        <v>6608893</v>
      </c>
      <c r="MX21" s="273">
        <v>4213867</v>
      </c>
      <c r="MY21" s="273">
        <v>3448768.08</v>
      </c>
      <c r="MZ21" s="273">
        <v>1265970.2</v>
      </c>
      <c r="NA21" s="273">
        <v>1004919.5</v>
      </c>
      <c r="NB21" s="273">
        <v>120267211.2</v>
      </c>
      <c r="NC21" s="273">
        <v>15618483.109999999</v>
      </c>
      <c r="ND21" s="273">
        <v>3418780.5</v>
      </c>
      <c r="NE21" s="273">
        <v>22407098.859999999</v>
      </c>
      <c r="NF21" s="273">
        <v>2404511.0299999998</v>
      </c>
      <c r="NG21" s="273">
        <v>4395115.0999999996</v>
      </c>
      <c r="NH21" s="273">
        <v>16908990.850000001</v>
      </c>
      <c r="NI21" s="273">
        <v>15882818.119999999</v>
      </c>
      <c r="NJ21" s="273">
        <v>436664.5</v>
      </c>
      <c r="NK21" s="273">
        <v>5958104.8300000001</v>
      </c>
      <c r="NL21" s="273">
        <v>3120366.8</v>
      </c>
      <c r="NM21" s="273">
        <v>3891961.19</v>
      </c>
      <c r="NN21" s="273">
        <v>27350262.460000001</v>
      </c>
      <c r="NO21" s="273">
        <v>2994213.91</v>
      </c>
      <c r="NP21" s="273">
        <v>2857687.41</v>
      </c>
      <c r="NQ21" s="273">
        <v>2898633</v>
      </c>
      <c r="NR21" s="273">
        <v>1575173.02</v>
      </c>
      <c r="NS21" s="273">
        <v>324487.5</v>
      </c>
      <c r="NT21" s="273">
        <v>1798821.9</v>
      </c>
      <c r="NU21" s="273">
        <v>39601918.240000002</v>
      </c>
      <c r="NV21" s="273">
        <v>21636181.5</v>
      </c>
      <c r="NW21" s="273">
        <v>3401560.3499999996</v>
      </c>
      <c r="NX21" s="273">
        <v>2320525.1</v>
      </c>
      <c r="NY21" s="273">
        <v>3314134</v>
      </c>
      <c r="NZ21" s="273">
        <v>3954223.11</v>
      </c>
      <c r="OA21" s="273">
        <v>1901872.04</v>
      </c>
      <c r="OB21" s="273">
        <v>63837832.740000002</v>
      </c>
      <c r="OC21" s="273">
        <v>10728684.800000001</v>
      </c>
      <c r="OD21" s="273">
        <v>4630336.92</v>
      </c>
      <c r="OE21" s="273">
        <v>14423729.93</v>
      </c>
      <c r="OF21" s="273">
        <v>2856872.03</v>
      </c>
      <c r="OG21" s="273">
        <v>3885725.56</v>
      </c>
      <c r="OH21" s="273">
        <v>8911994.8800000008</v>
      </c>
      <c r="OI21" s="273">
        <v>3514337.26</v>
      </c>
      <c r="OJ21" s="273">
        <v>8270748.7300000004</v>
      </c>
      <c r="OK21" s="273">
        <v>76557241.769999996</v>
      </c>
      <c r="OL21" s="273">
        <v>13899473.529999999</v>
      </c>
      <c r="OM21" s="273">
        <v>14446315.109999999</v>
      </c>
      <c r="ON21" s="273">
        <v>9052526.1699999999</v>
      </c>
      <c r="OO21" s="273">
        <v>6178108.1299999999</v>
      </c>
      <c r="OP21" s="273">
        <v>3257817.26</v>
      </c>
      <c r="OQ21" s="273">
        <v>24653811.419999998</v>
      </c>
      <c r="OR21" s="273">
        <v>2527581.2999999998</v>
      </c>
      <c r="OS21" s="273">
        <v>1020148.93</v>
      </c>
      <c r="OT21" s="273">
        <v>4120411.88</v>
      </c>
      <c r="OU21" s="273">
        <v>4798112.0600000005</v>
      </c>
      <c r="OV21" s="273">
        <v>12279965</v>
      </c>
      <c r="OW21" s="273">
        <v>3062357.25</v>
      </c>
      <c r="OX21" s="273">
        <v>1676306.68</v>
      </c>
      <c r="OY21" s="273">
        <v>1417246</v>
      </c>
      <c r="OZ21" s="273">
        <v>53013920.159999996</v>
      </c>
      <c r="PA21" s="273">
        <v>2892125.7</v>
      </c>
      <c r="PB21" s="273">
        <v>5767137</v>
      </c>
      <c r="PC21" s="273">
        <v>2166363.92</v>
      </c>
      <c r="PD21" s="273">
        <v>5776697.6100000003</v>
      </c>
      <c r="PE21" s="273">
        <v>11248869.27</v>
      </c>
      <c r="PF21" s="273">
        <v>3067891</v>
      </c>
      <c r="PG21" s="273">
        <v>3862686.7</v>
      </c>
      <c r="PH21" s="273">
        <v>5833305.04</v>
      </c>
      <c r="PI21" s="273">
        <v>3986031</v>
      </c>
      <c r="PJ21" s="273">
        <v>8127252.7800000003</v>
      </c>
      <c r="PK21" s="273">
        <v>7427972.6299999999</v>
      </c>
      <c r="PL21" s="273">
        <v>2824036.03</v>
      </c>
      <c r="PM21" s="273">
        <v>12972012.439999999</v>
      </c>
      <c r="PN21" s="273">
        <v>2670717.9300000002</v>
      </c>
      <c r="PO21" s="273">
        <v>1951194.07</v>
      </c>
      <c r="PP21" s="273">
        <v>1585823.6</v>
      </c>
      <c r="PQ21" s="273">
        <v>1776663</v>
      </c>
      <c r="PR21" s="273">
        <v>141085586.12</v>
      </c>
      <c r="PS21" s="273">
        <v>2387140.17</v>
      </c>
      <c r="PT21" s="273">
        <v>2059183.29</v>
      </c>
      <c r="PU21" s="273">
        <v>10877858.1</v>
      </c>
      <c r="PV21" s="273">
        <v>15297974.789999999</v>
      </c>
      <c r="PW21" s="273">
        <v>3596625.5</v>
      </c>
      <c r="PX21" s="273">
        <v>9342302.9000000004</v>
      </c>
      <c r="PY21" s="273">
        <v>2233901.36</v>
      </c>
      <c r="PZ21" s="273">
        <v>7197846.54</v>
      </c>
      <c r="QA21" s="273">
        <v>2164005.79</v>
      </c>
      <c r="QB21" s="273">
        <v>8303833.1299999999</v>
      </c>
      <c r="QC21" s="273">
        <v>1742149.87</v>
      </c>
      <c r="QD21" s="273">
        <v>4108323.2</v>
      </c>
      <c r="QE21" s="273">
        <v>4814760.41</v>
      </c>
      <c r="QF21" s="273">
        <v>6874988.8499999996</v>
      </c>
      <c r="QG21" s="273">
        <v>5400549.7699999996</v>
      </c>
      <c r="QH21" s="273">
        <v>2690248.6</v>
      </c>
      <c r="QI21" s="273">
        <v>2444387.2400000002</v>
      </c>
      <c r="QJ21" s="273">
        <v>1501555.59</v>
      </c>
      <c r="QK21" s="273">
        <v>6441130.1900000004</v>
      </c>
      <c r="QL21" s="273">
        <v>6383897.1500000004</v>
      </c>
      <c r="QM21" s="273">
        <v>1689752.55</v>
      </c>
      <c r="QN21" s="273">
        <v>1411319.22</v>
      </c>
      <c r="QO21" s="273">
        <v>1621077.63</v>
      </c>
      <c r="QP21" s="273">
        <v>1430004.6</v>
      </c>
      <c r="QQ21" s="273">
        <v>1093387.1299999999</v>
      </c>
      <c r="QR21" s="273">
        <v>60007150.710000001</v>
      </c>
      <c r="QS21" s="273">
        <v>1550575.8</v>
      </c>
      <c r="QT21" s="273">
        <v>8555673.3599999994</v>
      </c>
      <c r="QU21" s="273">
        <v>3858497</v>
      </c>
      <c r="QV21" s="273">
        <v>3894841</v>
      </c>
      <c r="QW21" s="273">
        <v>11068311.4</v>
      </c>
      <c r="QX21" s="273">
        <v>5160644.4000000004</v>
      </c>
      <c r="QY21" s="273">
        <v>5435052.5</v>
      </c>
      <c r="QZ21" s="273">
        <v>10135444.59</v>
      </c>
      <c r="RA21" s="273">
        <v>2221922.15</v>
      </c>
      <c r="RB21" s="273">
        <v>3604215.9</v>
      </c>
      <c r="RC21" s="273">
        <v>1565629.4</v>
      </c>
      <c r="RD21" s="273">
        <v>1342763</v>
      </c>
      <c r="RE21" s="273">
        <v>73905763.379999995</v>
      </c>
      <c r="RF21" s="273">
        <v>12589434.289999999</v>
      </c>
      <c r="RG21" s="273">
        <v>6465888.4800000004</v>
      </c>
      <c r="RH21" s="273">
        <v>6049021</v>
      </c>
      <c r="RI21" s="273">
        <v>3968952.52</v>
      </c>
      <c r="RJ21" s="273">
        <v>5514677.1399999997</v>
      </c>
      <c r="RK21" s="273">
        <v>13717197.939999999</v>
      </c>
      <c r="RL21" s="273">
        <v>4349305.5</v>
      </c>
      <c r="RM21" s="273">
        <v>4911931.2300000004</v>
      </c>
      <c r="RN21" s="273">
        <v>14266084.75</v>
      </c>
      <c r="RO21" s="273">
        <v>12856858.279999999</v>
      </c>
      <c r="RP21" s="273">
        <v>1738278.6</v>
      </c>
      <c r="RQ21" s="273">
        <v>1588890</v>
      </c>
      <c r="RR21" s="273">
        <v>6774451.0199999996</v>
      </c>
      <c r="RS21" s="273">
        <v>4034812</v>
      </c>
      <c r="RT21" s="273">
        <v>2028747</v>
      </c>
      <c r="RU21" s="273">
        <v>4287824.5</v>
      </c>
      <c r="RV21" s="273">
        <v>2096532</v>
      </c>
      <c r="RW21" s="273">
        <v>1210760.8999999999</v>
      </c>
      <c r="RX21" s="273">
        <v>1617041</v>
      </c>
      <c r="RY21" s="273">
        <v>35831643.119999997</v>
      </c>
      <c r="RZ21" s="273">
        <v>1818150.76</v>
      </c>
      <c r="SA21" s="273">
        <v>5579431.6699999999</v>
      </c>
      <c r="SB21" s="273">
        <v>3100453.8</v>
      </c>
      <c r="SC21" s="273">
        <v>2416368.75</v>
      </c>
      <c r="SD21" s="273">
        <v>1728582</v>
      </c>
      <c r="SE21" s="273">
        <v>4251954</v>
      </c>
      <c r="SF21" s="273">
        <v>10944250.08</v>
      </c>
      <c r="SG21" s="273">
        <v>2167608</v>
      </c>
      <c r="SH21" s="273">
        <v>2709775.9</v>
      </c>
      <c r="SI21" s="273">
        <v>5833379.0999999996</v>
      </c>
      <c r="SJ21" s="273">
        <v>5336848.3600000003</v>
      </c>
      <c r="SK21" s="273">
        <v>2982352.3</v>
      </c>
      <c r="SL21" s="273">
        <v>2131688.7799999998</v>
      </c>
      <c r="SM21" s="273">
        <v>32344340.27</v>
      </c>
      <c r="SN21" s="273">
        <v>2215986.17</v>
      </c>
      <c r="SO21" s="273">
        <v>3577131.61</v>
      </c>
      <c r="SP21" s="273">
        <v>3399418.4</v>
      </c>
      <c r="SQ21" s="273">
        <v>1797969</v>
      </c>
      <c r="SR21" s="273">
        <v>3169192.1500000004</v>
      </c>
      <c r="SS21" s="273">
        <v>4319950.4400000004</v>
      </c>
      <c r="ST21" s="273">
        <v>5578565.5</v>
      </c>
      <c r="SU21" s="273">
        <v>3816774.34</v>
      </c>
      <c r="SV21" s="273">
        <v>4817646.9000000004</v>
      </c>
      <c r="SW21" s="273">
        <v>8045912.5</v>
      </c>
      <c r="SX21" s="273">
        <v>1818225.6</v>
      </c>
      <c r="SY21" s="273">
        <v>19125627.98</v>
      </c>
      <c r="SZ21" s="273">
        <v>3543135.85</v>
      </c>
      <c r="TA21" s="273">
        <v>3967801.8</v>
      </c>
      <c r="TB21" s="273">
        <v>8539299.5800000001</v>
      </c>
      <c r="TC21" s="273">
        <v>3371101.61</v>
      </c>
      <c r="TD21" s="273">
        <v>2289396.2999999998</v>
      </c>
      <c r="TE21" s="273">
        <v>3119001.5</v>
      </c>
      <c r="TF21" s="273">
        <v>1189930.95</v>
      </c>
      <c r="TG21" s="273">
        <v>53472100.600000001</v>
      </c>
      <c r="TH21" s="273">
        <v>2719995.2</v>
      </c>
      <c r="TI21" s="273">
        <v>2058390</v>
      </c>
      <c r="TJ21" s="273">
        <v>4699123.58</v>
      </c>
      <c r="TK21" s="273">
        <v>6909397.8799999999</v>
      </c>
      <c r="TL21" s="273">
        <v>3568407.68</v>
      </c>
      <c r="TM21" s="273">
        <v>1104417</v>
      </c>
      <c r="TN21" s="273">
        <v>16316180.51</v>
      </c>
      <c r="TO21" s="273">
        <v>2634466.1</v>
      </c>
      <c r="TP21" s="273">
        <v>4768853.12</v>
      </c>
      <c r="TQ21" s="273">
        <v>6553984.5</v>
      </c>
      <c r="TR21" s="273">
        <v>2636093</v>
      </c>
      <c r="TS21" s="273">
        <v>1977677.73</v>
      </c>
      <c r="TT21" s="273">
        <v>3339684.99</v>
      </c>
      <c r="TU21" s="273">
        <v>2819291.7</v>
      </c>
      <c r="TV21" s="273">
        <v>1892525.15</v>
      </c>
      <c r="TW21" s="273">
        <v>18043521.079999998</v>
      </c>
      <c r="TX21" s="273">
        <v>2049997.9</v>
      </c>
      <c r="TY21" s="273">
        <v>26122696.969999999</v>
      </c>
      <c r="TZ21" s="273">
        <v>6515603.3799999999</v>
      </c>
      <c r="UA21" s="273">
        <v>2216687.25</v>
      </c>
      <c r="UB21" s="273">
        <v>2521402</v>
      </c>
      <c r="UC21" s="273">
        <v>17936527.280000001</v>
      </c>
      <c r="UD21" s="273">
        <v>2220300.75</v>
      </c>
      <c r="UE21" s="273">
        <v>1382615.89</v>
      </c>
      <c r="UF21" s="273">
        <v>2204106.6</v>
      </c>
      <c r="UG21" s="273">
        <v>2567843.7999999998</v>
      </c>
      <c r="UH21" s="273">
        <v>28257907.84</v>
      </c>
      <c r="UI21" s="273">
        <v>5783016.9100000001</v>
      </c>
      <c r="UJ21" s="273">
        <v>4664987.0999999996</v>
      </c>
      <c r="UK21" s="273">
        <v>5982287.5999999996</v>
      </c>
      <c r="UL21" s="273">
        <v>3444448.4</v>
      </c>
      <c r="UM21" s="273">
        <v>3948747.1799999997</v>
      </c>
      <c r="UN21" s="273">
        <v>79893358.299999997</v>
      </c>
      <c r="UO21" s="273">
        <v>4627290</v>
      </c>
      <c r="UP21" s="273">
        <v>3585441.75</v>
      </c>
      <c r="UQ21" s="273">
        <v>21655526.09</v>
      </c>
      <c r="UR21" s="273">
        <v>12441.7</v>
      </c>
      <c r="US21" s="273">
        <v>4153532.58</v>
      </c>
      <c r="UT21" s="273">
        <v>10874138.4</v>
      </c>
      <c r="UU21" s="273">
        <v>2623016</v>
      </c>
      <c r="UV21" s="273">
        <v>4403930.5</v>
      </c>
      <c r="UW21" s="273">
        <v>3423422.5</v>
      </c>
      <c r="UX21" s="273">
        <v>5921347.2999999998</v>
      </c>
      <c r="UY21" s="273">
        <v>14014471.35</v>
      </c>
      <c r="UZ21" s="273">
        <v>4055672.27</v>
      </c>
      <c r="VA21" s="273">
        <v>7522737.1600000001</v>
      </c>
      <c r="VB21" s="273">
        <v>1883309.2</v>
      </c>
      <c r="VC21" s="273">
        <v>2094731.35</v>
      </c>
      <c r="VD21" s="273">
        <v>2807831</v>
      </c>
      <c r="VE21" s="273">
        <v>2423604.98</v>
      </c>
      <c r="VF21" s="273">
        <v>17427612.030000001</v>
      </c>
      <c r="VG21" s="273">
        <v>1365419.51</v>
      </c>
      <c r="VH21" s="273">
        <v>1648356.64</v>
      </c>
      <c r="VI21" s="273">
        <v>1369003</v>
      </c>
      <c r="VJ21" s="273">
        <v>63511001.340000004</v>
      </c>
      <c r="VK21" s="273">
        <v>3514242</v>
      </c>
      <c r="VL21" s="273">
        <v>3831337.55</v>
      </c>
      <c r="VM21" s="273">
        <v>17000187.84</v>
      </c>
      <c r="VN21" s="273">
        <v>12296111.5</v>
      </c>
      <c r="VO21" s="273">
        <v>8510444.4100000001</v>
      </c>
      <c r="VP21" s="273">
        <v>3528986</v>
      </c>
      <c r="VQ21" s="273">
        <v>4318898.3499999996</v>
      </c>
      <c r="VR21" s="273">
        <v>4180514.69</v>
      </c>
      <c r="VS21" s="273">
        <v>17401083.440000001</v>
      </c>
      <c r="VT21" s="273">
        <v>3843000</v>
      </c>
      <c r="VU21" s="273">
        <v>11510033.1</v>
      </c>
      <c r="VV21" s="273">
        <v>4683459.8499999996</v>
      </c>
      <c r="VW21" s="273">
        <v>2897801.04</v>
      </c>
      <c r="VX21" s="273">
        <v>2646416</v>
      </c>
      <c r="VY21" s="273">
        <v>241375141.69</v>
      </c>
      <c r="VZ21" s="273">
        <v>7573669.3200000003</v>
      </c>
      <c r="WA21" s="273">
        <v>4793444.7300000004</v>
      </c>
      <c r="WB21" s="273">
        <v>5450665.29</v>
      </c>
      <c r="WC21" s="273">
        <v>2325581</v>
      </c>
      <c r="WD21" s="273">
        <v>4631651.2</v>
      </c>
      <c r="WE21" s="273">
        <v>9210474.6799999997</v>
      </c>
      <c r="WF21" s="273">
        <v>9900815.75</v>
      </c>
      <c r="WG21" s="273">
        <v>5761438.9199999999</v>
      </c>
      <c r="WH21" s="273">
        <v>8197214.7000000002</v>
      </c>
      <c r="WI21" s="273">
        <v>2424642.73</v>
      </c>
      <c r="WJ21" s="273">
        <v>26554621.100000001</v>
      </c>
      <c r="WK21" s="273">
        <v>6300581</v>
      </c>
      <c r="WL21" s="273">
        <v>8779992.1699999999</v>
      </c>
      <c r="WM21" s="273">
        <v>12740267.83</v>
      </c>
      <c r="WN21" s="273">
        <v>6779471.4100000001</v>
      </c>
      <c r="WO21" s="273">
        <v>4719007.6399999997</v>
      </c>
      <c r="WP21" s="273">
        <v>7505123.96</v>
      </c>
      <c r="WQ21" s="273">
        <v>3265461.4</v>
      </c>
      <c r="WR21" s="273">
        <v>9485759.1300000008</v>
      </c>
      <c r="WS21" s="273">
        <v>24453176.98</v>
      </c>
      <c r="WT21" s="273">
        <v>4514661.32</v>
      </c>
      <c r="WU21" s="273">
        <v>2178070.2000000002</v>
      </c>
      <c r="WV21" s="273">
        <v>2279967.2000000002</v>
      </c>
      <c r="WW21" s="273">
        <v>2363616.77</v>
      </c>
      <c r="WX21" s="273">
        <v>2015805.6</v>
      </c>
      <c r="WY21" s="273">
        <v>2044817.5</v>
      </c>
      <c r="WZ21" s="273">
        <v>1848878.33</v>
      </c>
      <c r="XA21" s="273">
        <v>15814199.49</v>
      </c>
      <c r="XB21" s="273">
        <v>2555670.91</v>
      </c>
      <c r="XC21" s="273">
        <v>2017820.78</v>
      </c>
      <c r="XD21" s="273">
        <v>1178377</v>
      </c>
      <c r="XE21" s="273">
        <v>2286997.1</v>
      </c>
      <c r="XF21" s="273">
        <v>53976344.359999999</v>
      </c>
      <c r="XG21" s="273">
        <v>5519142.4000000004</v>
      </c>
      <c r="XH21" s="273">
        <v>6003811.9900000002</v>
      </c>
      <c r="XI21" s="273">
        <v>24892698.5</v>
      </c>
      <c r="XJ21" s="273">
        <v>5328274.3899999997</v>
      </c>
      <c r="XK21" s="273">
        <v>6210839.0999999996</v>
      </c>
      <c r="XL21" s="273">
        <v>10152045.35</v>
      </c>
      <c r="XM21" s="273">
        <v>3663230</v>
      </c>
      <c r="XN21" s="273">
        <v>3929944.26</v>
      </c>
      <c r="XO21" s="273">
        <v>11664579.6</v>
      </c>
      <c r="XP21" s="273">
        <v>6783874.4000000004</v>
      </c>
      <c r="XQ21" s="273">
        <v>2396430.4</v>
      </c>
      <c r="XR21" s="273">
        <v>2952359.95</v>
      </c>
      <c r="XS21" s="273">
        <v>3590290</v>
      </c>
      <c r="XT21" s="273">
        <v>2301158</v>
      </c>
      <c r="XU21" s="273">
        <v>1921536</v>
      </c>
      <c r="XV21" s="273">
        <v>1929364.3</v>
      </c>
      <c r="XW21" s="273">
        <v>3195955.52</v>
      </c>
      <c r="XX21" s="273">
        <v>2461105</v>
      </c>
      <c r="XY21" s="273">
        <v>2079300.51</v>
      </c>
      <c r="XZ21" s="273">
        <v>3386214</v>
      </c>
      <c r="YA21" s="273">
        <v>2151420</v>
      </c>
      <c r="YB21" s="273">
        <v>2846631.5</v>
      </c>
      <c r="YC21" s="273">
        <v>60093547.899999999</v>
      </c>
      <c r="YD21" s="273">
        <v>4742228.4800000004</v>
      </c>
      <c r="YE21" s="273">
        <v>9930809.2599999998</v>
      </c>
      <c r="YF21" s="273">
        <v>3373559.09</v>
      </c>
      <c r="YG21" s="273">
        <v>23761209.300000001</v>
      </c>
      <c r="YH21" s="273">
        <v>5233651.0999999996</v>
      </c>
      <c r="YI21" s="273">
        <v>8175237.7999999998</v>
      </c>
      <c r="YJ21" s="273">
        <v>2423968.7999999998</v>
      </c>
      <c r="YK21" s="273">
        <v>17377158</v>
      </c>
      <c r="YL21" s="273">
        <v>10203514.949999999</v>
      </c>
      <c r="YM21" s="273">
        <v>5164607.42</v>
      </c>
      <c r="YN21" s="273">
        <v>2550417.27</v>
      </c>
      <c r="YO21" s="273">
        <v>2757956.4</v>
      </c>
      <c r="YP21" s="273">
        <v>2649860.7000000002</v>
      </c>
      <c r="YQ21" s="273">
        <v>2719041.65</v>
      </c>
      <c r="YR21" s="273">
        <v>2206102.5</v>
      </c>
      <c r="YS21" s="273">
        <v>1806335.25</v>
      </c>
      <c r="YT21" s="273">
        <v>21967358.140000001</v>
      </c>
      <c r="YU21" s="273">
        <v>2294853</v>
      </c>
      <c r="YV21" s="273">
        <v>856268</v>
      </c>
      <c r="YW21" s="273">
        <v>2838013.5</v>
      </c>
      <c r="YX21" s="273">
        <v>3473719.22</v>
      </c>
      <c r="YY21" s="273">
        <v>1088027.79</v>
      </c>
      <c r="YZ21" s="273">
        <v>3142127</v>
      </c>
      <c r="ZA21" s="273">
        <v>16048706.310000001</v>
      </c>
      <c r="ZB21" s="273">
        <v>2009868.25</v>
      </c>
      <c r="ZC21" s="273">
        <v>4025346.22</v>
      </c>
      <c r="ZD21" s="273">
        <v>3505573.26</v>
      </c>
      <c r="ZE21" s="273">
        <v>2030511.5</v>
      </c>
      <c r="ZF21" s="273">
        <v>4029771</v>
      </c>
      <c r="ZG21" s="273">
        <v>1602945</v>
      </c>
      <c r="ZH21" s="273">
        <v>1835745.28</v>
      </c>
      <c r="ZI21" s="273">
        <v>8749687.4000000004</v>
      </c>
      <c r="ZJ21" s="273">
        <v>57299443.030000001</v>
      </c>
      <c r="ZK21" s="273">
        <v>2554170.8199999998</v>
      </c>
      <c r="ZL21" s="273">
        <v>8711397.1899999995</v>
      </c>
      <c r="ZM21" s="273">
        <v>18045203.710000001</v>
      </c>
      <c r="ZN21" s="273">
        <v>13211045.699999999</v>
      </c>
      <c r="ZO21" s="273">
        <v>3241454.2</v>
      </c>
      <c r="ZP21" s="273">
        <v>5429298.3700000001</v>
      </c>
      <c r="ZQ21" s="273">
        <v>7259295.5</v>
      </c>
      <c r="ZR21" s="273">
        <v>5287896.68</v>
      </c>
      <c r="ZS21" s="273">
        <v>12522961.41</v>
      </c>
      <c r="ZT21" s="273">
        <v>1161245.72</v>
      </c>
      <c r="ZU21" s="273">
        <v>2521531.6</v>
      </c>
      <c r="ZV21" s="273">
        <v>3583373</v>
      </c>
      <c r="ZW21" s="273">
        <v>4435751.01</v>
      </c>
      <c r="ZX21" s="273">
        <v>2476785.2000000002</v>
      </c>
      <c r="ZY21" s="273">
        <v>2760911.71</v>
      </c>
      <c r="ZZ21" s="273">
        <v>3158998.21</v>
      </c>
      <c r="AAA21" s="273">
        <v>1552760</v>
      </c>
      <c r="AAB21" s="273">
        <v>3481560.68</v>
      </c>
      <c r="AAC21" s="273">
        <v>2199772.44</v>
      </c>
      <c r="AAD21" s="273">
        <v>1999213.9</v>
      </c>
      <c r="AAE21" s="273">
        <v>1436813.46</v>
      </c>
      <c r="AAF21" s="273">
        <v>22512040.329999998</v>
      </c>
      <c r="AAG21" s="273">
        <v>2351807.2999999998</v>
      </c>
      <c r="AAH21" s="273">
        <v>4697595.3</v>
      </c>
      <c r="AAI21" s="273">
        <v>2025922.01</v>
      </c>
      <c r="AAJ21" s="273">
        <v>1617773</v>
      </c>
      <c r="AAK21" s="273">
        <v>6342333</v>
      </c>
      <c r="AAL21" s="273">
        <v>2799968.21</v>
      </c>
      <c r="AAM21" s="273">
        <v>158742852.77000001</v>
      </c>
      <c r="AAN21" s="273">
        <v>3242268.39</v>
      </c>
      <c r="AAO21" s="273">
        <v>1590354.87</v>
      </c>
      <c r="AAP21" s="273">
        <v>7565258.3899999997</v>
      </c>
      <c r="AAQ21" s="273">
        <v>4787884.0999999996</v>
      </c>
      <c r="AAR21" s="273">
        <v>3269782.1</v>
      </c>
      <c r="AAS21" s="273">
        <v>3741015.86</v>
      </c>
      <c r="AAT21" s="273">
        <v>7127733.7599999998</v>
      </c>
      <c r="AAU21" s="273">
        <v>14091869.310000001</v>
      </c>
      <c r="AAV21" s="273">
        <v>2518055.39</v>
      </c>
      <c r="AAW21" s="273">
        <v>5522199.54</v>
      </c>
      <c r="AAX21" s="273">
        <v>22204256.68</v>
      </c>
      <c r="AAY21" s="273">
        <v>9910546.3800000008</v>
      </c>
      <c r="AAZ21" s="273">
        <v>1465463.95</v>
      </c>
      <c r="ABA21" s="273">
        <v>3239150.35</v>
      </c>
      <c r="ABB21" s="273">
        <v>2247853.14</v>
      </c>
      <c r="ABC21" s="273">
        <v>1485093.54</v>
      </c>
      <c r="ABD21" s="273">
        <v>2058623.57</v>
      </c>
      <c r="ABE21" s="273">
        <v>1956357</v>
      </c>
      <c r="ABF21" s="273">
        <v>24170629.039999999</v>
      </c>
      <c r="ABG21" s="273">
        <v>19015185.949999999</v>
      </c>
      <c r="ABH21" s="273">
        <v>2351577.7400000002</v>
      </c>
      <c r="ABI21" s="273">
        <v>1631864.69</v>
      </c>
      <c r="ABJ21" s="273">
        <v>1758770.43</v>
      </c>
      <c r="ABK21" s="273">
        <v>953065.38</v>
      </c>
      <c r="ABL21" s="273">
        <v>1522023</v>
      </c>
      <c r="ABM21" s="273">
        <v>23333482.199999999</v>
      </c>
      <c r="ABN21" s="273">
        <v>3595200.96</v>
      </c>
      <c r="ABO21" s="273">
        <v>1988738.01</v>
      </c>
      <c r="ABP21" s="273">
        <v>3475100.96</v>
      </c>
      <c r="ABQ21" s="273">
        <v>6700401.5</v>
      </c>
      <c r="ABR21" s="273">
        <v>2362512.2000000002</v>
      </c>
      <c r="ABS21" s="273">
        <v>3864652.05</v>
      </c>
      <c r="ABT21" s="273">
        <v>4589007.2699999996</v>
      </c>
      <c r="ABU21" s="273">
        <v>1066207.05</v>
      </c>
      <c r="ABV21" s="273">
        <v>44970149.659999996</v>
      </c>
      <c r="ABW21" s="273">
        <v>7149895.7000000002</v>
      </c>
      <c r="ABX21" s="273">
        <v>6283756.8899999997</v>
      </c>
      <c r="ABY21" s="273">
        <v>2930278.83</v>
      </c>
      <c r="ABZ21" s="273">
        <v>1992525.21</v>
      </c>
      <c r="ACA21" s="273">
        <v>9056607.5500000007</v>
      </c>
      <c r="ACB21" s="273">
        <v>2081755.98</v>
      </c>
      <c r="ACC21" s="273">
        <v>2394851.9900000002</v>
      </c>
      <c r="ACD21" s="273">
        <v>1859311.55</v>
      </c>
      <c r="ACE21" s="273">
        <v>5088465</v>
      </c>
      <c r="ACF21" s="273">
        <v>1920053.45</v>
      </c>
      <c r="ACG21" s="273">
        <v>54834491.799999997</v>
      </c>
      <c r="ACH21" s="273">
        <v>3192376.22</v>
      </c>
      <c r="ACI21" s="273">
        <v>6287591.7800000003</v>
      </c>
      <c r="ACJ21" s="273">
        <v>4446142.5</v>
      </c>
      <c r="ACK21" s="273">
        <v>2729923</v>
      </c>
      <c r="ACL21" s="273">
        <v>3951002.3</v>
      </c>
      <c r="ACM21" s="273">
        <v>4375577</v>
      </c>
      <c r="ACN21" s="273">
        <v>23765324.27</v>
      </c>
      <c r="ACO21" s="273">
        <v>14945689.6</v>
      </c>
      <c r="ACP21" s="273">
        <v>3092908</v>
      </c>
      <c r="ACQ21" s="273">
        <v>7813438</v>
      </c>
      <c r="ACR21" s="273">
        <v>5346365.4400000004</v>
      </c>
      <c r="ACS21" s="273">
        <v>3849990.99</v>
      </c>
      <c r="ACT21" s="273">
        <v>19422059.300000001</v>
      </c>
      <c r="ACU21" s="273">
        <v>6390124</v>
      </c>
      <c r="ACV21" s="273">
        <v>4449718.37</v>
      </c>
      <c r="ACW21" s="273">
        <v>4003540.6</v>
      </c>
      <c r="ACX21" s="273">
        <v>3061300.4</v>
      </c>
      <c r="ACY21" s="273">
        <v>3205517</v>
      </c>
      <c r="ACZ21" s="273">
        <v>2022483</v>
      </c>
      <c r="ADA21" s="273">
        <v>1707884.6</v>
      </c>
      <c r="ADB21" s="273">
        <v>1267616.3799999999</v>
      </c>
      <c r="ADC21" s="273">
        <v>2399907.6</v>
      </c>
      <c r="ADD21" s="273">
        <v>12456819.050000001</v>
      </c>
      <c r="ADE21" s="273">
        <v>9418788.4800000004</v>
      </c>
      <c r="ADF21" s="273">
        <v>643795.5</v>
      </c>
      <c r="ADG21" s="273">
        <v>1150031.6599999999</v>
      </c>
      <c r="ADH21" s="273">
        <v>3187934</v>
      </c>
      <c r="ADI21" s="273">
        <v>356434.06</v>
      </c>
      <c r="ADJ21" s="273">
        <v>2210389.81</v>
      </c>
      <c r="ADK21" s="273">
        <v>2093752.4</v>
      </c>
      <c r="ADL21" s="273">
        <v>3659067</v>
      </c>
      <c r="ADM21" s="273">
        <v>104401540.34999999</v>
      </c>
      <c r="ADN21" s="273">
        <v>9457780.9600000009</v>
      </c>
      <c r="ADO21" s="273">
        <v>7693617.4199999999</v>
      </c>
      <c r="ADP21" s="273">
        <v>18747866.100000001</v>
      </c>
      <c r="ADQ21" s="273">
        <v>1253592.8500000001</v>
      </c>
      <c r="ADR21" s="273">
        <v>1876079.5</v>
      </c>
      <c r="ADS21" s="273">
        <v>3711037.19</v>
      </c>
      <c r="ADT21" s="273">
        <v>1291393</v>
      </c>
      <c r="ADU21" s="273">
        <v>82132317.180000007</v>
      </c>
      <c r="ADV21" s="273">
        <v>12762501.73</v>
      </c>
      <c r="ADW21" s="273">
        <v>9229416.1199999992</v>
      </c>
      <c r="ADX21" s="273">
        <v>2718125.43</v>
      </c>
      <c r="ADY21" s="273">
        <v>4348400.8899999997</v>
      </c>
      <c r="ADZ21" s="273">
        <v>6599909.8099999996</v>
      </c>
      <c r="AEA21" s="273">
        <v>4112439.7</v>
      </c>
      <c r="AEB21" s="273">
        <v>3156294.89</v>
      </c>
      <c r="AEC21" s="273">
        <v>1893156.47</v>
      </c>
      <c r="AED21" s="273">
        <v>2009044</v>
      </c>
      <c r="AEE21" s="273">
        <v>2957929.2</v>
      </c>
      <c r="AEF21" s="273">
        <v>7370107.0800000001</v>
      </c>
      <c r="AEG21" s="273">
        <v>2389701.65</v>
      </c>
      <c r="AEH21" s="273">
        <v>4271504.54</v>
      </c>
      <c r="AEI21" s="273">
        <v>4477486.13</v>
      </c>
      <c r="AEJ21" s="273">
        <v>3487525.14</v>
      </c>
      <c r="AEK21" s="273">
        <v>1820601.05</v>
      </c>
      <c r="AEL21" s="273">
        <v>9294875</v>
      </c>
      <c r="AEM21" s="273">
        <v>1862167.83</v>
      </c>
      <c r="AEN21" s="273">
        <v>8053975.1200000001</v>
      </c>
      <c r="AEO21" s="273">
        <v>53789597.560000002</v>
      </c>
      <c r="AEP21" s="273">
        <v>11072160.48</v>
      </c>
      <c r="AEQ21" s="273">
        <v>5639659.2300000004</v>
      </c>
      <c r="AER21" s="273">
        <v>4624125.6500000004</v>
      </c>
      <c r="AES21" s="273">
        <v>3900880.25</v>
      </c>
      <c r="AET21" s="273">
        <v>12499835.99</v>
      </c>
      <c r="AEU21" s="273">
        <v>3464347.76</v>
      </c>
      <c r="AEV21" s="273">
        <v>5094004.2</v>
      </c>
      <c r="AEW21" s="273">
        <v>2853320.95</v>
      </c>
      <c r="AEX21" s="273">
        <v>2764144.7</v>
      </c>
      <c r="AEY21" s="273">
        <v>30742792.02</v>
      </c>
      <c r="AEZ21" s="273">
        <v>16154459.33</v>
      </c>
      <c r="AFA21" s="273">
        <v>11373894</v>
      </c>
      <c r="AFB21" s="273">
        <v>5121690.55</v>
      </c>
      <c r="AFC21" s="273">
        <v>13315450.25</v>
      </c>
      <c r="AFD21" s="273">
        <v>8573055.8000000007</v>
      </c>
      <c r="AFE21" s="273">
        <v>3952258</v>
      </c>
      <c r="AFF21" s="273">
        <v>6683682.9500000002</v>
      </c>
      <c r="AFG21" s="273">
        <v>1667156</v>
      </c>
      <c r="AFH21" s="273">
        <v>10640671.25</v>
      </c>
      <c r="AFI21" s="273">
        <v>5619994.5</v>
      </c>
      <c r="AFJ21" s="273">
        <v>4686495.5</v>
      </c>
      <c r="AFK21" s="273">
        <v>4790092.01</v>
      </c>
      <c r="AFL21" s="273">
        <v>52938201.409999996</v>
      </c>
      <c r="AFM21" s="273">
        <v>7410785.2999999998</v>
      </c>
      <c r="AFN21" s="273">
        <v>7003165.1699999999</v>
      </c>
      <c r="AFO21" s="273">
        <v>3096943</v>
      </c>
      <c r="AFP21" s="273">
        <v>5375076.3399999999</v>
      </c>
      <c r="AFQ21" s="273">
        <v>3155485.99</v>
      </c>
      <c r="AFR21" s="273">
        <v>2634490</v>
      </c>
      <c r="AFS21" s="273">
        <v>5523993.96</v>
      </c>
      <c r="AFT21" s="273">
        <v>6846490.5599999996</v>
      </c>
      <c r="AFU21" s="273">
        <v>2213511.5</v>
      </c>
      <c r="AFV21" s="273">
        <v>7147446.6600000001</v>
      </c>
      <c r="AFW21" s="273">
        <v>2609797.5</v>
      </c>
      <c r="AFX21" s="273">
        <v>32412154.84</v>
      </c>
      <c r="AFY21" s="273">
        <v>1789787.18</v>
      </c>
      <c r="AFZ21" s="273">
        <v>3052574.59</v>
      </c>
      <c r="AGA21" s="273">
        <v>2547307.84</v>
      </c>
      <c r="AGB21" s="273">
        <v>6061129.1500000004</v>
      </c>
      <c r="AGC21" s="273">
        <v>2691058.77</v>
      </c>
      <c r="AGD21" s="273">
        <v>1510706.37</v>
      </c>
      <c r="AGE21" s="273">
        <v>2476340.2000000002</v>
      </c>
      <c r="AGF21" s="273">
        <v>1577264.6</v>
      </c>
      <c r="AGG21" s="273">
        <v>2201268.85</v>
      </c>
      <c r="AGH21" s="273">
        <v>2334639.39</v>
      </c>
      <c r="AGI21" s="273">
        <v>40671211.240000002</v>
      </c>
      <c r="AGJ21" s="273">
        <v>6038209.5499999998</v>
      </c>
      <c r="AGK21" s="273">
        <v>4476773.6100000003</v>
      </c>
      <c r="AGL21" s="273">
        <v>1363746.2</v>
      </c>
      <c r="AGM21" s="273">
        <v>10696501.640000001</v>
      </c>
      <c r="AGN21" s="273">
        <v>3794218.05</v>
      </c>
      <c r="AGO21" s="273">
        <v>1969259.67</v>
      </c>
      <c r="AGP21" s="273">
        <v>2388211.6</v>
      </c>
      <c r="AGQ21" s="273">
        <v>110036562.14</v>
      </c>
      <c r="AGR21" s="273">
        <v>46879146.979999997</v>
      </c>
      <c r="AGS21" s="273">
        <v>2406805.2799999998</v>
      </c>
      <c r="AGT21" s="273">
        <v>5967980.75</v>
      </c>
      <c r="AGU21" s="273">
        <v>10514517.029999999</v>
      </c>
      <c r="AGV21" s="273">
        <v>4860773.5</v>
      </c>
      <c r="AGW21" s="273">
        <v>3009691.5</v>
      </c>
      <c r="AGX21" s="273">
        <v>4397223.4000000004</v>
      </c>
      <c r="AGY21" s="273">
        <v>2149498.5</v>
      </c>
      <c r="AGZ21" s="273">
        <v>4610806.41</v>
      </c>
      <c r="AHA21" s="273">
        <v>4298456.5</v>
      </c>
      <c r="AHB21" s="273">
        <v>2348607.6</v>
      </c>
      <c r="AHC21" s="273">
        <v>2322241.2999999998</v>
      </c>
      <c r="AHD21" s="273">
        <v>2132233.5</v>
      </c>
      <c r="AHE21" s="273">
        <v>1603221.2</v>
      </c>
      <c r="AHF21" s="273">
        <v>2233232.7000000002</v>
      </c>
      <c r="AHG21" s="273">
        <v>2038478.5</v>
      </c>
      <c r="AHH21" s="273">
        <v>15178842.01</v>
      </c>
      <c r="AHI21" s="273">
        <v>3365277.3</v>
      </c>
      <c r="AHJ21" s="273">
        <v>3459897.15</v>
      </c>
      <c r="AHK21" s="273">
        <v>4019124.52</v>
      </c>
      <c r="AHL21" s="273">
        <v>9025014.3499999996</v>
      </c>
      <c r="AHM21" s="273">
        <v>2905456.95</v>
      </c>
      <c r="AHN21" s="273">
        <v>2733640</v>
      </c>
      <c r="AHO21" s="273"/>
      <c r="AHQ21" s="277">
        <v>19</v>
      </c>
      <c r="AHR21" s="271" t="s">
        <v>23</v>
      </c>
      <c r="AHS21" s="271" t="b">
        <f t="shared" si="1"/>
        <v>1</v>
      </c>
    </row>
    <row r="22" spans="1:903" ht="23.4" customHeight="1" x14ac:dyDescent="0.8">
      <c r="A22" s="270" t="s">
        <v>25</v>
      </c>
      <c r="B22" s="271" t="s">
        <v>26</v>
      </c>
      <c r="C22" s="273">
        <v>522970904.73999995</v>
      </c>
      <c r="D22" s="273">
        <v>125720612.73999999</v>
      </c>
      <c r="E22" s="273">
        <v>31976115.109999999</v>
      </c>
      <c r="F22" s="273">
        <v>47052505.969999991</v>
      </c>
      <c r="G22" s="273">
        <v>56185640.820000008</v>
      </c>
      <c r="H22" s="273">
        <v>50689994.230000004</v>
      </c>
      <c r="I22" s="273">
        <v>25496183.520000003</v>
      </c>
      <c r="J22" s="273">
        <v>107746731.91</v>
      </c>
      <c r="K22" s="273">
        <v>51591149.18999999</v>
      </c>
      <c r="L22" s="273">
        <v>39418925.089999996</v>
      </c>
      <c r="M22" s="273">
        <v>110524660.89999999</v>
      </c>
      <c r="N22" s="273">
        <v>50260179.260000005</v>
      </c>
      <c r="O22" s="273">
        <v>90070242.219999999</v>
      </c>
      <c r="P22" s="273">
        <v>71967739.390000001</v>
      </c>
      <c r="Q22" s="273">
        <v>36729418.730000004</v>
      </c>
      <c r="R22" s="273">
        <v>23606567.510000002</v>
      </c>
      <c r="S22" s="273">
        <v>30025049.620000001</v>
      </c>
      <c r="T22" s="273">
        <v>53949645.440000005</v>
      </c>
      <c r="U22" s="273">
        <v>20089214.68</v>
      </c>
      <c r="V22" s="273">
        <v>31574799.949999999</v>
      </c>
      <c r="W22" s="273">
        <v>36704768.469999999</v>
      </c>
      <c r="X22" s="273">
        <v>31233903.43</v>
      </c>
      <c r="Y22" s="273">
        <v>27092191.23</v>
      </c>
      <c r="Z22" s="273">
        <v>15757837.57</v>
      </c>
      <c r="AA22" s="273">
        <v>624515402.25999999</v>
      </c>
      <c r="AB22" s="273">
        <v>50624378.640000001</v>
      </c>
      <c r="AC22" s="273">
        <v>82892410.780000001</v>
      </c>
      <c r="AD22" s="273">
        <v>33055047.140000004</v>
      </c>
      <c r="AE22" s="273">
        <v>91541478.829999983</v>
      </c>
      <c r="AF22" s="273">
        <v>46965466.169999994</v>
      </c>
      <c r="AG22" s="273">
        <v>73146662.540000007</v>
      </c>
      <c r="AH22" s="273">
        <v>50225735.740000002</v>
      </c>
      <c r="AI22" s="273">
        <v>48930645.240000002</v>
      </c>
      <c r="AJ22" s="273">
        <v>42846234.189999998</v>
      </c>
      <c r="AK22" s="273">
        <v>28584515.859999999</v>
      </c>
      <c r="AL22" s="273">
        <v>30768042.879999999</v>
      </c>
      <c r="AM22" s="273">
        <v>22665219.089999996</v>
      </c>
      <c r="AN22" s="273">
        <v>38018854.109999999</v>
      </c>
      <c r="AO22" s="273">
        <v>32433515.289999999</v>
      </c>
      <c r="AP22" s="273">
        <v>53788772.310000002</v>
      </c>
      <c r="AQ22" s="273">
        <v>43460755.980000004</v>
      </c>
      <c r="AR22" s="273">
        <v>7612585.3399999999</v>
      </c>
      <c r="AS22" s="273">
        <v>390917588.63</v>
      </c>
      <c r="AT22" s="273">
        <v>57722575.469999999</v>
      </c>
      <c r="AU22" s="273">
        <v>39139191.300000004</v>
      </c>
      <c r="AV22" s="273">
        <v>59375693.340000004</v>
      </c>
      <c r="AW22" s="273">
        <v>46557932.439999998</v>
      </c>
      <c r="AX22" s="273">
        <v>33038518.969999999</v>
      </c>
      <c r="AY22" s="273">
        <v>38593319.289999999</v>
      </c>
      <c r="AZ22" s="273">
        <v>57359865.689999998</v>
      </c>
      <c r="BA22" s="273">
        <v>136846376.79000002</v>
      </c>
      <c r="BB22" s="273">
        <v>27780364.519999996</v>
      </c>
      <c r="BC22" s="273">
        <v>43923526.250000007</v>
      </c>
      <c r="BD22" s="273">
        <v>68426722.700000003</v>
      </c>
      <c r="BE22" s="273">
        <v>25202218.080000002</v>
      </c>
      <c r="BF22" s="273">
        <v>21783091.740000002</v>
      </c>
      <c r="BG22" s="273">
        <v>24473577.309999999</v>
      </c>
      <c r="BH22" s="273">
        <v>360935661.16999996</v>
      </c>
      <c r="BI22" s="273">
        <v>22219020.989999995</v>
      </c>
      <c r="BJ22" s="273">
        <v>17619850.840000004</v>
      </c>
      <c r="BK22" s="273">
        <v>32505647.760000002</v>
      </c>
      <c r="BL22" s="273">
        <v>44976488.730000004</v>
      </c>
      <c r="BM22" s="273">
        <v>64630111.850000001</v>
      </c>
      <c r="BN22" s="273">
        <v>24144673.449999999</v>
      </c>
      <c r="BO22" s="273">
        <v>30198016.07</v>
      </c>
      <c r="BP22" s="273">
        <v>23023955.850000001</v>
      </c>
      <c r="BQ22" s="273">
        <v>26175355.550000004</v>
      </c>
      <c r="BR22" s="273">
        <v>13012701.710000001</v>
      </c>
      <c r="BS22" s="273">
        <v>16773263.51</v>
      </c>
      <c r="BT22" s="273">
        <v>94199674.429999992</v>
      </c>
      <c r="BU22" s="273">
        <v>14929166.67</v>
      </c>
      <c r="BV22" s="273">
        <v>15727915.050000001</v>
      </c>
      <c r="BW22" s="273">
        <v>307812776.45000005</v>
      </c>
      <c r="BX22" s="273">
        <v>188526470.62000003</v>
      </c>
      <c r="BY22" s="273">
        <v>47452937.600000001</v>
      </c>
      <c r="BZ22" s="273">
        <v>32417248.530000001</v>
      </c>
      <c r="CA22" s="273">
        <v>66845800.269999996</v>
      </c>
      <c r="CB22" s="273">
        <v>47583383.790000007</v>
      </c>
      <c r="CC22" s="273">
        <v>45282608.129999995</v>
      </c>
      <c r="CD22" s="273">
        <v>7956664.1500000004</v>
      </c>
      <c r="CE22" s="273">
        <v>8583118.6300000008</v>
      </c>
      <c r="CF22" s="273">
        <v>626584065.95999992</v>
      </c>
      <c r="CG22" s="273">
        <v>45406343.219999999</v>
      </c>
      <c r="CH22" s="273">
        <v>80480579.809999987</v>
      </c>
      <c r="CI22" s="273">
        <v>35942622.649999999</v>
      </c>
      <c r="CJ22" s="273">
        <v>39895167.440000005</v>
      </c>
      <c r="CK22" s="273">
        <v>50191843.32</v>
      </c>
      <c r="CL22" s="273">
        <v>39258695.430000007</v>
      </c>
      <c r="CM22" s="273">
        <v>60341056.269999996</v>
      </c>
      <c r="CN22" s="273">
        <v>23687379.630000003</v>
      </c>
      <c r="CO22" s="273">
        <v>44739484.290000007</v>
      </c>
      <c r="CP22" s="273">
        <v>31328250.829999998</v>
      </c>
      <c r="CQ22" s="273">
        <v>59687389.410000011</v>
      </c>
      <c r="CR22" s="273">
        <v>33149769.77</v>
      </c>
      <c r="CS22" s="273">
        <v>315822842.67000002</v>
      </c>
      <c r="CT22" s="273">
        <v>35494716.560000002</v>
      </c>
      <c r="CU22" s="273">
        <v>45305528.100000001</v>
      </c>
      <c r="CV22" s="273">
        <v>58633852.939999998</v>
      </c>
      <c r="CW22" s="273">
        <v>33584182.909999996</v>
      </c>
      <c r="CX22" s="273">
        <v>58068940.890000008</v>
      </c>
      <c r="CY22" s="273">
        <v>37408096.490000002</v>
      </c>
      <c r="CZ22" s="273">
        <v>16277741.560000001</v>
      </c>
      <c r="DA22" s="273">
        <v>333998640.28000009</v>
      </c>
      <c r="DB22" s="273">
        <v>51916011.410000011</v>
      </c>
      <c r="DC22" s="273">
        <v>100519689.42000002</v>
      </c>
      <c r="DD22" s="273">
        <v>98919787.489999995</v>
      </c>
      <c r="DE22" s="273">
        <v>41410089.549999997</v>
      </c>
      <c r="DF22" s="273">
        <v>57754225.240000002</v>
      </c>
      <c r="DG22" s="273">
        <v>51515321.639999993</v>
      </c>
      <c r="DH22" s="273">
        <v>16089455.76</v>
      </c>
      <c r="DI22" s="273">
        <v>33514707.329999998</v>
      </c>
      <c r="DJ22" s="273">
        <v>32796582.010000002</v>
      </c>
      <c r="DK22" s="273">
        <v>75722841.190000013</v>
      </c>
      <c r="DL22" s="273">
        <v>232230989.48999998</v>
      </c>
      <c r="DM22" s="273">
        <v>239752278.15000004</v>
      </c>
      <c r="DN22" s="273">
        <v>45859347.100000009</v>
      </c>
      <c r="DO22" s="273">
        <v>33041867.449999999</v>
      </c>
      <c r="DP22" s="273">
        <v>62621988.640000008</v>
      </c>
      <c r="DQ22" s="273">
        <v>44154205.649999999</v>
      </c>
      <c r="DR22" s="273">
        <v>37783971.190000005</v>
      </c>
      <c r="DS22" s="273">
        <v>39156450.269999996</v>
      </c>
      <c r="DT22" s="273">
        <v>15956352.75</v>
      </c>
      <c r="DU22" s="273">
        <v>740205382.38</v>
      </c>
      <c r="DV22" s="273">
        <v>38434573.18</v>
      </c>
      <c r="DW22" s="273">
        <v>56120924.460000001</v>
      </c>
      <c r="DX22" s="273">
        <v>51243178.590000004</v>
      </c>
      <c r="DY22" s="273">
        <v>57081966.440000005</v>
      </c>
      <c r="DZ22" s="273">
        <v>47225615.649999999</v>
      </c>
      <c r="EA22" s="273">
        <v>72879379.459999993</v>
      </c>
      <c r="EB22" s="273">
        <v>45728430.739999995</v>
      </c>
      <c r="EC22" s="273">
        <v>63449233.990000002</v>
      </c>
      <c r="ED22" s="273">
        <v>232141367.22999996</v>
      </c>
      <c r="EE22" s="273">
        <v>200833023.15000001</v>
      </c>
      <c r="EF22" s="273">
        <v>44434963.979999997</v>
      </c>
      <c r="EG22" s="273">
        <v>42578716.539999992</v>
      </c>
      <c r="EH22" s="273">
        <v>49532045.220000006</v>
      </c>
      <c r="EI22" s="273">
        <v>56714560.760000005</v>
      </c>
      <c r="EJ22" s="273">
        <v>86908856.339999989</v>
      </c>
      <c r="EK22" s="273">
        <v>31323560.740000002</v>
      </c>
      <c r="EL22" s="273">
        <v>36388474.050000004</v>
      </c>
      <c r="EM22" s="273">
        <v>479923801.04000002</v>
      </c>
      <c r="EN22" s="273">
        <v>38085091.020000003</v>
      </c>
      <c r="EO22" s="273">
        <v>34618185.82</v>
      </c>
      <c r="EP22" s="273">
        <v>34611996.629999995</v>
      </c>
      <c r="EQ22" s="273">
        <v>20117804.990000002</v>
      </c>
      <c r="ER22" s="273">
        <v>21158611.969999999</v>
      </c>
      <c r="ES22" s="273">
        <v>48311255.039999999</v>
      </c>
      <c r="ET22" s="273">
        <v>44433447.470000006</v>
      </c>
      <c r="EU22" s="273">
        <v>29978921.300000001</v>
      </c>
      <c r="EV22" s="273">
        <v>318716268.27999991</v>
      </c>
      <c r="EW22" s="273">
        <v>21741612.780000001</v>
      </c>
      <c r="EX22" s="273">
        <v>30487554.57</v>
      </c>
      <c r="EY22" s="273">
        <v>44200157.240000002</v>
      </c>
      <c r="EZ22" s="273">
        <v>62644762.219999999</v>
      </c>
      <c r="FA22" s="273">
        <v>50800053.979999997</v>
      </c>
      <c r="FB22" s="273">
        <v>50754359.079999998</v>
      </c>
      <c r="FC22" s="273">
        <v>29597883.919999998</v>
      </c>
      <c r="FD22" s="273">
        <v>26098426.140000001</v>
      </c>
      <c r="FE22" s="273">
        <v>18925554.329999998</v>
      </c>
      <c r="FF22" s="273">
        <v>18707343.600000001</v>
      </c>
      <c r="FG22" s="273">
        <v>11119000.960000001</v>
      </c>
      <c r="FH22" s="273">
        <v>259014207.76999998</v>
      </c>
      <c r="FI22" s="273">
        <v>29902213.43</v>
      </c>
      <c r="FJ22" s="273">
        <v>39251723.039999992</v>
      </c>
      <c r="FK22" s="273">
        <v>39481319.340000004</v>
      </c>
      <c r="FL22" s="273">
        <v>56242719.309999995</v>
      </c>
      <c r="FM22" s="273">
        <v>48904542.289999999</v>
      </c>
      <c r="FN22" s="273">
        <v>11850308.6</v>
      </c>
      <c r="FO22" s="273">
        <v>4917267.0699999994</v>
      </c>
      <c r="FP22" s="273">
        <v>569886917.44000006</v>
      </c>
      <c r="FQ22" s="273">
        <v>34690430.410000004</v>
      </c>
      <c r="FR22" s="273">
        <v>52183903.480000004</v>
      </c>
      <c r="FS22" s="273">
        <v>36403701.870000005</v>
      </c>
      <c r="FT22" s="273">
        <v>64906139.930000007</v>
      </c>
      <c r="FU22" s="273">
        <v>33791550.619999997</v>
      </c>
      <c r="FV22" s="273">
        <v>76881240.920000002</v>
      </c>
      <c r="FW22" s="273">
        <v>48220081.190000005</v>
      </c>
      <c r="FX22" s="273">
        <v>47217885.740000002</v>
      </c>
      <c r="FY22" s="273">
        <v>37526733.849999994</v>
      </c>
      <c r="FZ22" s="273">
        <v>71129396.320000008</v>
      </c>
      <c r="GA22" s="273">
        <v>40459072.759999998</v>
      </c>
      <c r="GB22" s="273">
        <v>22851530.489999998</v>
      </c>
      <c r="GC22" s="273">
        <v>8418864.870000001</v>
      </c>
      <c r="GD22" s="273">
        <v>319946964.64999998</v>
      </c>
      <c r="GE22" s="273">
        <v>32031169.849999998</v>
      </c>
      <c r="GF22" s="273">
        <v>38053155.600000001</v>
      </c>
      <c r="GG22" s="273">
        <v>67178069.730000004</v>
      </c>
      <c r="GH22" s="273">
        <v>41246947.569999993</v>
      </c>
      <c r="GI22" s="273">
        <v>34561689.029999994</v>
      </c>
      <c r="GJ22" s="273">
        <v>35976969.060000002</v>
      </c>
      <c r="GK22" s="273">
        <v>84093858.140000015</v>
      </c>
      <c r="GL22" s="273">
        <v>30182897.960000001</v>
      </c>
      <c r="GM22" s="273">
        <v>10140190.809999999</v>
      </c>
      <c r="GN22" s="273">
        <v>7620695.8300000001</v>
      </c>
      <c r="GO22" s="273">
        <v>8655942.7400000002</v>
      </c>
      <c r="GP22" s="273">
        <v>240434981.53000003</v>
      </c>
      <c r="GQ22" s="273">
        <v>56342503.780000001</v>
      </c>
      <c r="GR22" s="273">
        <v>36712033.600000001</v>
      </c>
      <c r="GS22" s="273">
        <v>54427505.149999991</v>
      </c>
      <c r="GT22" s="273">
        <v>18018000.800000001</v>
      </c>
      <c r="GU22" s="273">
        <v>40237395</v>
      </c>
      <c r="GV22" s="273">
        <v>44917863.509999998</v>
      </c>
      <c r="GW22" s="273">
        <v>24582033.870000001</v>
      </c>
      <c r="GX22" s="273">
        <v>269331672.02999997</v>
      </c>
      <c r="GY22" s="273">
        <v>30434173.93</v>
      </c>
      <c r="GZ22" s="273">
        <v>66532119.32</v>
      </c>
      <c r="HA22" s="273">
        <v>47965762.729999997</v>
      </c>
      <c r="HB22" s="273">
        <v>448177873.45999998</v>
      </c>
      <c r="HC22" s="273">
        <v>63702662.150000006</v>
      </c>
      <c r="HD22" s="273">
        <v>71628060.090000004</v>
      </c>
      <c r="HE22" s="273">
        <v>75027327.469999984</v>
      </c>
      <c r="HF22" s="273">
        <v>56600817.840000004</v>
      </c>
      <c r="HG22" s="273">
        <v>75541930.75</v>
      </c>
      <c r="HH22" s="273">
        <v>14432690.32</v>
      </c>
      <c r="HI22" s="273">
        <v>307940697.00000006</v>
      </c>
      <c r="HJ22" s="273">
        <v>53089684.949999996</v>
      </c>
      <c r="HK22" s="273">
        <v>63658896.170000002</v>
      </c>
      <c r="HL22" s="273">
        <v>52693905.870000005</v>
      </c>
      <c r="HM22" s="273">
        <v>34313166.780000001</v>
      </c>
      <c r="HN22" s="273">
        <v>38182969.5</v>
      </c>
      <c r="HO22" s="273">
        <v>52256912.939999998</v>
      </c>
      <c r="HP22" s="273">
        <v>26340819.850000001</v>
      </c>
      <c r="HQ22" s="273">
        <v>391650350.04999989</v>
      </c>
      <c r="HR22" s="273">
        <v>159456507.37000003</v>
      </c>
      <c r="HS22" s="273">
        <v>47644152.479999997</v>
      </c>
      <c r="HT22" s="273">
        <v>35229028.190000005</v>
      </c>
      <c r="HU22" s="273">
        <v>34102423.850000001</v>
      </c>
      <c r="HV22" s="273">
        <v>35184106.769999996</v>
      </c>
      <c r="HW22" s="273">
        <v>70032471.489999995</v>
      </c>
      <c r="HX22" s="273">
        <v>27192482.690000001</v>
      </c>
      <c r="HY22" s="273">
        <v>33156116.52</v>
      </c>
      <c r="HZ22" s="273">
        <v>31106499.029999997</v>
      </c>
      <c r="IA22" s="273">
        <v>35955217.5</v>
      </c>
      <c r="IB22" s="273">
        <v>44194516.469999999</v>
      </c>
      <c r="IC22" s="273">
        <v>21081435.02</v>
      </c>
      <c r="ID22" s="273">
        <v>36154308.379999995</v>
      </c>
      <c r="IE22" s="273">
        <v>20855986.449999999</v>
      </c>
      <c r="IF22" s="273">
        <v>25843936.16</v>
      </c>
      <c r="IG22" s="273">
        <v>324474126.68999994</v>
      </c>
      <c r="IH22" s="273">
        <v>160679873.32999998</v>
      </c>
      <c r="II22" s="273">
        <v>54413534.719999991</v>
      </c>
      <c r="IJ22" s="273">
        <v>75852642.679999992</v>
      </c>
      <c r="IK22" s="273">
        <v>87713169.599999994</v>
      </c>
      <c r="IL22" s="273">
        <v>44184470.739999995</v>
      </c>
      <c r="IM22" s="273">
        <v>34909698.729999997</v>
      </c>
      <c r="IN22" s="273">
        <v>22791961.77</v>
      </c>
      <c r="IO22" s="273">
        <v>25973085.399999995</v>
      </c>
      <c r="IP22" s="273">
        <v>25379222.23</v>
      </c>
      <c r="IQ22" s="273">
        <v>30531118.469999999</v>
      </c>
      <c r="IR22" s="273">
        <v>512113580.84999996</v>
      </c>
      <c r="IS22" s="273">
        <v>257105397.25</v>
      </c>
      <c r="IT22" s="273">
        <v>46966929.920000002</v>
      </c>
      <c r="IU22" s="273">
        <v>48255674.289999999</v>
      </c>
      <c r="IV22" s="273">
        <v>34795105.420000002</v>
      </c>
      <c r="IW22" s="273">
        <v>24971040</v>
      </c>
      <c r="IX22" s="273">
        <v>36432618.840000004</v>
      </c>
      <c r="IY22" s="273">
        <v>22873656.059999999</v>
      </c>
      <c r="IZ22" s="273">
        <v>29300464.34</v>
      </c>
      <c r="JA22" s="273">
        <v>39172025.690000005</v>
      </c>
      <c r="JB22" s="273">
        <v>33773617.249999993</v>
      </c>
      <c r="JC22" s="273">
        <v>29767247.110000003</v>
      </c>
      <c r="JD22" s="273">
        <v>235838800</v>
      </c>
      <c r="JE22" s="273">
        <v>176079992.70999998</v>
      </c>
      <c r="JF22" s="273">
        <v>42357690.869999997</v>
      </c>
      <c r="JG22" s="273">
        <v>36155073.800000004</v>
      </c>
      <c r="JH22" s="273">
        <v>29460194.010000002</v>
      </c>
      <c r="JI22" s="273">
        <v>38850076.739999995</v>
      </c>
      <c r="JJ22" s="273">
        <v>248021078.43000001</v>
      </c>
      <c r="JK22" s="273">
        <v>27454952.710000001</v>
      </c>
      <c r="JL22" s="273">
        <v>40759408.349999987</v>
      </c>
      <c r="JM22" s="273">
        <v>50846556.570000008</v>
      </c>
      <c r="JN22" s="273">
        <v>37490605.539999999</v>
      </c>
      <c r="JO22" s="273">
        <v>69897102.970000014</v>
      </c>
      <c r="JP22" s="273">
        <v>29843561.560000002</v>
      </c>
      <c r="JQ22" s="273">
        <v>353609224.81</v>
      </c>
      <c r="JR22" s="273">
        <v>41387131.410000004</v>
      </c>
      <c r="JS22" s="273">
        <v>33045308.149999999</v>
      </c>
      <c r="JT22" s="273">
        <v>59599930.110000007</v>
      </c>
      <c r="JU22" s="273">
        <v>61250578.210000001</v>
      </c>
      <c r="JV22" s="273">
        <v>44405112.520000003</v>
      </c>
      <c r="JW22" s="273">
        <v>36425689.520000003</v>
      </c>
      <c r="JX22" s="273">
        <v>30547555.519999996</v>
      </c>
      <c r="JY22" s="273">
        <v>312751620</v>
      </c>
      <c r="JZ22" s="273">
        <v>187819793.60999998</v>
      </c>
      <c r="KA22" s="273">
        <v>37471265.609999999</v>
      </c>
      <c r="KB22" s="273">
        <v>22257145.280000001</v>
      </c>
      <c r="KC22" s="273">
        <v>55999804.269999996</v>
      </c>
      <c r="KD22" s="273">
        <v>20474760.300000001</v>
      </c>
      <c r="KE22" s="273">
        <v>95081616.920000002</v>
      </c>
      <c r="KF22" s="273">
        <v>49935294.859999999</v>
      </c>
      <c r="KG22" s="273">
        <v>28695453.489999998</v>
      </c>
      <c r="KH22" s="273">
        <v>52302286.600000009</v>
      </c>
      <c r="KI22" s="273">
        <v>34899888.879999995</v>
      </c>
      <c r="KJ22" s="273">
        <v>36370769.399999999</v>
      </c>
      <c r="KK22" s="273">
        <v>25186737.560000002</v>
      </c>
      <c r="KL22" s="273">
        <v>13790805</v>
      </c>
      <c r="KM22" s="273">
        <v>23703726.289999999</v>
      </c>
      <c r="KN22" s="273">
        <v>518749520.60999995</v>
      </c>
      <c r="KO22" s="273">
        <v>66585955.68999999</v>
      </c>
      <c r="KP22" s="273">
        <v>41844549.589999996</v>
      </c>
      <c r="KQ22" s="273">
        <v>57102404.520000003</v>
      </c>
      <c r="KR22" s="273">
        <v>41799839.579999998</v>
      </c>
      <c r="KS22" s="273">
        <v>40675697.93</v>
      </c>
      <c r="KT22" s="273">
        <v>80487457.329999998</v>
      </c>
      <c r="KU22" s="273">
        <v>31319534.199999999</v>
      </c>
      <c r="KV22" s="273">
        <v>35375009.430000007</v>
      </c>
      <c r="KW22" s="273">
        <v>183794977.22000003</v>
      </c>
      <c r="KX22" s="273">
        <v>37789711.230000004</v>
      </c>
      <c r="KY22" s="273">
        <v>47593532.449999996</v>
      </c>
      <c r="KZ22" s="273">
        <v>76017752.699999988</v>
      </c>
      <c r="LA22" s="273">
        <v>33518514.940000001</v>
      </c>
      <c r="LB22" s="273">
        <v>42662822.43</v>
      </c>
      <c r="LC22" s="273">
        <v>180924313.02000001</v>
      </c>
      <c r="LD22" s="273">
        <v>51588719.910000004</v>
      </c>
      <c r="LE22" s="273">
        <v>574587509.28000009</v>
      </c>
      <c r="LF22" s="273">
        <v>168145488.99999997</v>
      </c>
      <c r="LG22" s="273">
        <v>238988949.73000005</v>
      </c>
      <c r="LH22" s="273">
        <v>198817080.75</v>
      </c>
      <c r="LI22" s="273">
        <v>44021779.190000013</v>
      </c>
      <c r="LJ22" s="273">
        <v>46654466.339999996</v>
      </c>
      <c r="LK22" s="273">
        <v>34774115.670000002</v>
      </c>
      <c r="LL22" s="273">
        <v>53210668.080000006</v>
      </c>
      <c r="LM22" s="273">
        <v>35640945.710000008</v>
      </c>
      <c r="LN22" s="273">
        <v>54313111.729999997</v>
      </c>
      <c r="LO22" s="273">
        <v>9721439.5999999996</v>
      </c>
      <c r="LP22" s="273">
        <v>250887806.53999999</v>
      </c>
      <c r="LQ22" s="273">
        <v>80070750</v>
      </c>
      <c r="LR22" s="273">
        <v>44330474.650000006</v>
      </c>
      <c r="LS22" s="273">
        <v>436777982.93000007</v>
      </c>
      <c r="LT22" s="273">
        <v>162688385.66</v>
      </c>
      <c r="LU22" s="273">
        <v>442297152.67999989</v>
      </c>
      <c r="LV22" s="273">
        <v>182571565.52999997</v>
      </c>
      <c r="LW22" s="273">
        <v>68189155.049999982</v>
      </c>
      <c r="LX22" s="273">
        <v>61326918.109999992</v>
      </c>
      <c r="LY22" s="273">
        <v>62275432.579999998</v>
      </c>
      <c r="LZ22" s="273">
        <v>54665568.580000006</v>
      </c>
      <c r="MA22" s="273">
        <v>55567703.419999994</v>
      </c>
      <c r="MB22" s="273">
        <v>53059439.800000004</v>
      </c>
      <c r="MC22" s="273">
        <v>89873450.150000006</v>
      </c>
      <c r="MD22" s="273">
        <v>33571545.620000005</v>
      </c>
      <c r="ME22" s="273">
        <v>535333198.64999992</v>
      </c>
      <c r="MF22" s="273">
        <v>36352833.420000009</v>
      </c>
      <c r="MG22" s="273">
        <v>26391288.959999997</v>
      </c>
      <c r="MH22" s="273">
        <v>27903551.670000002</v>
      </c>
      <c r="MI22" s="273">
        <v>25736391.879999999</v>
      </c>
      <c r="MJ22" s="273">
        <v>42339527.93</v>
      </c>
      <c r="MK22" s="273">
        <v>30156134.52</v>
      </c>
      <c r="ML22" s="273">
        <v>31755438.359999999</v>
      </c>
      <c r="MM22" s="273">
        <v>45406249.75999999</v>
      </c>
      <c r="MN22" s="273">
        <v>22610284.420000002</v>
      </c>
      <c r="MO22" s="273">
        <v>28151611.259999998</v>
      </c>
      <c r="MP22" s="273">
        <v>28471616.970000003</v>
      </c>
      <c r="MQ22" s="273">
        <v>407661169.59999996</v>
      </c>
      <c r="MR22" s="273">
        <v>29241766.550000001</v>
      </c>
      <c r="MS22" s="273">
        <v>41126149.350000001</v>
      </c>
      <c r="MT22" s="273">
        <v>63368716.990000002</v>
      </c>
      <c r="MU22" s="273">
        <v>62600554.100000001</v>
      </c>
      <c r="MV22" s="273">
        <v>41711989.020000003</v>
      </c>
      <c r="MW22" s="273">
        <v>71698571.559900001</v>
      </c>
      <c r="MX22" s="273">
        <v>67907774.549999997</v>
      </c>
      <c r="MY22" s="273">
        <v>40117332.57</v>
      </c>
      <c r="MZ22" s="273">
        <v>18927124.830000002</v>
      </c>
      <c r="NA22" s="273">
        <v>9948529.290000001</v>
      </c>
      <c r="NB22" s="273">
        <v>597293359.80999982</v>
      </c>
      <c r="NC22" s="273">
        <v>79350570</v>
      </c>
      <c r="ND22" s="273">
        <v>30793375.620000001</v>
      </c>
      <c r="NE22" s="273">
        <v>171007787.31999993</v>
      </c>
      <c r="NF22" s="273">
        <v>32264765.23</v>
      </c>
      <c r="NG22" s="273">
        <v>63601501.780000001</v>
      </c>
      <c r="NH22" s="273">
        <v>117180063.43000001</v>
      </c>
      <c r="NI22" s="273">
        <v>109274873.03</v>
      </c>
      <c r="NJ22" s="273">
        <v>13198897.66</v>
      </c>
      <c r="NK22" s="273">
        <v>59319527.159999996</v>
      </c>
      <c r="NL22" s="273">
        <v>42136713.560000002</v>
      </c>
      <c r="NM22" s="273">
        <v>14216900</v>
      </c>
      <c r="NN22" s="273">
        <v>247573716.51000002</v>
      </c>
      <c r="NO22" s="273">
        <v>35599889.470000006</v>
      </c>
      <c r="NP22" s="273">
        <v>31577276.940000001</v>
      </c>
      <c r="NQ22" s="273">
        <v>32372160.580000002</v>
      </c>
      <c r="NR22" s="273">
        <v>30941982.489999998</v>
      </c>
      <c r="NS22" s="273">
        <v>8856830.8300000001</v>
      </c>
      <c r="NT22" s="273">
        <v>15528691.07</v>
      </c>
      <c r="NU22" s="273">
        <v>358800336.77000004</v>
      </c>
      <c r="NV22" s="273">
        <v>90929755.820000008</v>
      </c>
      <c r="NW22" s="273">
        <v>38364558.420000002</v>
      </c>
      <c r="NX22" s="273">
        <v>30552675.68</v>
      </c>
      <c r="NY22" s="273">
        <v>43193195.960000001</v>
      </c>
      <c r="NZ22" s="273">
        <v>54552291.57</v>
      </c>
      <c r="OA22" s="273">
        <v>28508209.899999999</v>
      </c>
      <c r="OB22" s="273">
        <v>416215564.0800001</v>
      </c>
      <c r="OC22" s="273">
        <v>120368488.47</v>
      </c>
      <c r="OD22" s="273">
        <v>59257754.540000007</v>
      </c>
      <c r="OE22" s="273">
        <v>119391362.92999998</v>
      </c>
      <c r="OF22" s="273">
        <v>35478660.090000004</v>
      </c>
      <c r="OG22" s="273">
        <v>57318485.109999999</v>
      </c>
      <c r="OH22" s="273">
        <v>36759730.750000007</v>
      </c>
      <c r="OI22" s="273">
        <v>19805348.539999999</v>
      </c>
      <c r="OJ22" s="273">
        <v>15249660.43</v>
      </c>
      <c r="OK22" s="273">
        <v>349479291.22000003</v>
      </c>
      <c r="OL22" s="273">
        <v>90291221.170000002</v>
      </c>
      <c r="OM22" s="273">
        <v>105033712.68999998</v>
      </c>
      <c r="ON22" s="273">
        <v>57468470.699999996</v>
      </c>
      <c r="OO22" s="273">
        <v>45043361.429999992</v>
      </c>
      <c r="OP22" s="273">
        <v>15842209.369999999</v>
      </c>
      <c r="OQ22" s="273">
        <v>196336304.94</v>
      </c>
      <c r="OR22" s="273">
        <v>30259801.189999998</v>
      </c>
      <c r="OS22" s="273">
        <v>27930833.330000002</v>
      </c>
      <c r="OT22" s="273">
        <v>48195457.039999999</v>
      </c>
      <c r="OU22" s="273">
        <v>50889515.780000009</v>
      </c>
      <c r="OV22" s="273">
        <v>89205859.870000005</v>
      </c>
      <c r="OW22" s="273">
        <v>30709245.920000002</v>
      </c>
      <c r="OX22" s="273">
        <v>11327394.959999999</v>
      </c>
      <c r="OY22" s="273">
        <v>12357709.66</v>
      </c>
      <c r="OZ22" s="273">
        <v>333456204.26999998</v>
      </c>
      <c r="PA22" s="273">
        <v>24228997.320000004</v>
      </c>
      <c r="PB22" s="273">
        <v>78952963.569999978</v>
      </c>
      <c r="PC22" s="273">
        <v>26920544.75</v>
      </c>
      <c r="PD22" s="273">
        <v>49384455.650000006</v>
      </c>
      <c r="PE22" s="273">
        <v>89956621.280000001</v>
      </c>
      <c r="PF22" s="273">
        <v>29920649.460000001</v>
      </c>
      <c r="PG22" s="273">
        <v>30102858.41</v>
      </c>
      <c r="PH22" s="273">
        <v>34354051.460000001</v>
      </c>
      <c r="PI22" s="273">
        <v>30300897.16</v>
      </c>
      <c r="PJ22" s="273">
        <v>35855419.980000004</v>
      </c>
      <c r="PK22" s="273">
        <v>48489796.810000002</v>
      </c>
      <c r="PL22" s="273">
        <v>30055302.73</v>
      </c>
      <c r="PM22" s="273">
        <v>90794703.219999999</v>
      </c>
      <c r="PN22" s="273">
        <v>8764505.7899999991</v>
      </c>
      <c r="PO22" s="273">
        <v>11093800.949999999</v>
      </c>
      <c r="PP22" s="273">
        <v>9056124.8600000013</v>
      </c>
      <c r="PQ22" s="273">
        <v>8665249.2300000004</v>
      </c>
      <c r="PR22" s="273">
        <v>749110929.28000021</v>
      </c>
      <c r="PS22" s="273">
        <v>51257311.350000001</v>
      </c>
      <c r="PT22" s="273">
        <v>49226448.57</v>
      </c>
      <c r="PU22" s="273">
        <v>64384491.059999987</v>
      </c>
      <c r="PV22" s="273">
        <v>137565085.80000001</v>
      </c>
      <c r="PW22" s="273">
        <v>45169202.119999997</v>
      </c>
      <c r="PX22" s="273">
        <v>94000760.530000001</v>
      </c>
      <c r="PY22" s="273">
        <v>44031744.75</v>
      </c>
      <c r="PZ22" s="273">
        <v>88370420.390000015</v>
      </c>
      <c r="QA22" s="273">
        <v>26516309.200000003</v>
      </c>
      <c r="QB22" s="273">
        <v>82174949.819999993</v>
      </c>
      <c r="QC22" s="273">
        <v>28343468.569999997</v>
      </c>
      <c r="QD22" s="273">
        <v>34054004.109999999</v>
      </c>
      <c r="QE22" s="273">
        <v>51179927.039999999</v>
      </c>
      <c r="QF22" s="273">
        <v>65705553.359999999</v>
      </c>
      <c r="QG22" s="273">
        <v>68741156.659999982</v>
      </c>
      <c r="QH22" s="273">
        <v>41544477</v>
      </c>
      <c r="QI22" s="273">
        <v>35629208.400000006</v>
      </c>
      <c r="QJ22" s="273">
        <v>29389952.039999999</v>
      </c>
      <c r="QK22" s="273">
        <v>72672004.75</v>
      </c>
      <c r="QL22" s="273">
        <v>78326046.949999988</v>
      </c>
      <c r="QM22" s="273">
        <v>30141820.240000002</v>
      </c>
      <c r="QN22" s="273">
        <v>5783535</v>
      </c>
      <c r="QO22" s="273">
        <v>5247178.3899999997</v>
      </c>
      <c r="QP22" s="273">
        <v>6259950</v>
      </c>
      <c r="QQ22" s="273">
        <v>4283213.26</v>
      </c>
      <c r="QR22" s="273">
        <v>401525731.01999998</v>
      </c>
      <c r="QS22" s="273">
        <v>29465830</v>
      </c>
      <c r="QT22" s="273">
        <v>79096680</v>
      </c>
      <c r="QU22" s="273">
        <v>48009098.060000002</v>
      </c>
      <c r="QV22" s="273">
        <v>48234857.740000002</v>
      </c>
      <c r="QW22" s="273">
        <v>68761280</v>
      </c>
      <c r="QX22" s="273">
        <v>32082130</v>
      </c>
      <c r="QY22" s="273">
        <v>63623388</v>
      </c>
      <c r="QZ22" s="273">
        <v>73078425</v>
      </c>
      <c r="RA22" s="273">
        <v>31747054</v>
      </c>
      <c r="RB22" s="273">
        <v>23768714.190000001</v>
      </c>
      <c r="RC22" s="273">
        <v>9220640</v>
      </c>
      <c r="RD22" s="273">
        <v>7903150</v>
      </c>
      <c r="RE22" s="273">
        <v>481563526.99999994</v>
      </c>
      <c r="RF22" s="273">
        <v>61948144.060000002</v>
      </c>
      <c r="RG22" s="273">
        <v>33692278.950000003</v>
      </c>
      <c r="RH22" s="273">
        <v>46309238.630000003</v>
      </c>
      <c r="RI22" s="273">
        <v>43767917.829999998</v>
      </c>
      <c r="RJ22" s="273">
        <v>47222585.670000002</v>
      </c>
      <c r="RK22" s="273">
        <v>74168080.13000001</v>
      </c>
      <c r="RL22" s="273">
        <v>33583835.649999999</v>
      </c>
      <c r="RM22" s="273">
        <v>42778310.020000003</v>
      </c>
      <c r="RN22" s="273">
        <v>67439522.499999985</v>
      </c>
      <c r="RO22" s="273">
        <v>79657090.690000013</v>
      </c>
      <c r="RP22" s="273">
        <v>33272832.859999999</v>
      </c>
      <c r="RQ22" s="273">
        <v>22462195.709999997</v>
      </c>
      <c r="RR22" s="273">
        <v>38376259.579999998</v>
      </c>
      <c r="RS22" s="273">
        <v>22369836.370000001</v>
      </c>
      <c r="RT22" s="273">
        <v>31805026.899999999</v>
      </c>
      <c r="RU22" s="273">
        <v>44980081.390000008</v>
      </c>
      <c r="RV22" s="273">
        <v>770880</v>
      </c>
      <c r="RW22" s="273">
        <v>508403.59</v>
      </c>
      <c r="RX22" s="273">
        <v>519833.18</v>
      </c>
      <c r="RY22" s="273">
        <v>285931863.75</v>
      </c>
      <c r="RZ22" s="273">
        <v>25166426.429999996</v>
      </c>
      <c r="SA22" s="273">
        <v>41734910.299999997</v>
      </c>
      <c r="SB22" s="273">
        <v>27338329.030000001</v>
      </c>
      <c r="SC22" s="273">
        <v>16685866.699999999</v>
      </c>
      <c r="SD22" s="273">
        <v>27616360.610000003</v>
      </c>
      <c r="SE22" s="273">
        <v>28554331.739999998</v>
      </c>
      <c r="SF22" s="273">
        <v>85340983.75999999</v>
      </c>
      <c r="SG22" s="273">
        <v>33998607.140000001</v>
      </c>
      <c r="SH22" s="273">
        <v>26709764.479999997</v>
      </c>
      <c r="SI22" s="273">
        <v>29836965.330000002</v>
      </c>
      <c r="SJ22" s="273">
        <v>52468528.299999997</v>
      </c>
      <c r="SK22" s="273">
        <v>24455881.079999998</v>
      </c>
      <c r="SL22" s="273">
        <v>14255250.379999999</v>
      </c>
      <c r="SM22" s="273">
        <v>252107020.58999997</v>
      </c>
      <c r="SN22" s="273">
        <v>33494378.310000002</v>
      </c>
      <c r="SO22" s="273">
        <v>40087563.289999999</v>
      </c>
      <c r="SP22" s="273">
        <v>40058990.760000005</v>
      </c>
      <c r="SQ22" s="273">
        <v>20636295.029999997</v>
      </c>
      <c r="SR22" s="273">
        <v>40156671.609999999</v>
      </c>
      <c r="SS22" s="273">
        <v>51121848.710000001</v>
      </c>
      <c r="ST22" s="273">
        <v>51835703.340000004</v>
      </c>
      <c r="SU22" s="273">
        <v>34606963.269999996</v>
      </c>
      <c r="SV22" s="273">
        <v>29213764.849999998</v>
      </c>
      <c r="SW22" s="273">
        <v>76172480.969999999</v>
      </c>
      <c r="SX22" s="273">
        <v>5626920.7000000002</v>
      </c>
      <c r="SY22" s="273">
        <v>110207751.06999998</v>
      </c>
      <c r="SZ22" s="273">
        <v>26162585.990000002</v>
      </c>
      <c r="TA22" s="273">
        <v>30945865.34</v>
      </c>
      <c r="TB22" s="273">
        <v>49530254.589999996</v>
      </c>
      <c r="TC22" s="273">
        <v>35306400.149999999</v>
      </c>
      <c r="TD22" s="273">
        <v>26153308.809999995</v>
      </c>
      <c r="TE22" s="273">
        <v>28567381.670000002</v>
      </c>
      <c r="TF22" s="273">
        <v>16267839.720000001</v>
      </c>
      <c r="TG22" s="273">
        <v>430615795.60000002</v>
      </c>
      <c r="TH22" s="273">
        <v>31528853.16</v>
      </c>
      <c r="TI22" s="273">
        <v>24225429.220000003</v>
      </c>
      <c r="TJ22" s="273">
        <v>63080745.079999998</v>
      </c>
      <c r="TK22" s="273">
        <v>56598738.769999996</v>
      </c>
      <c r="TL22" s="273">
        <v>32161852.709999997</v>
      </c>
      <c r="TM22" s="273">
        <v>17653184.469999999</v>
      </c>
      <c r="TN22" s="273">
        <v>70312212.449999988</v>
      </c>
      <c r="TO22" s="273">
        <v>31325201.399999999</v>
      </c>
      <c r="TP22" s="273">
        <v>42265490.080000006</v>
      </c>
      <c r="TQ22" s="273">
        <v>58284047.93</v>
      </c>
      <c r="TR22" s="273">
        <v>29083337.550000001</v>
      </c>
      <c r="TS22" s="273">
        <v>22206598.680000003</v>
      </c>
      <c r="TT22" s="273">
        <v>37970144.999999993</v>
      </c>
      <c r="TU22" s="273">
        <v>27807685.649999999</v>
      </c>
      <c r="TV22" s="273">
        <v>22687155.849999998</v>
      </c>
      <c r="TW22" s="273">
        <v>123079968.95</v>
      </c>
      <c r="TX22" s="273">
        <v>23869354.210000001</v>
      </c>
      <c r="TY22" s="273">
        <v>278594901.88999993</v>
      </c>
      <c r="TZ22" s="273">
        <v>70009830.529999986</v>
      </c>
      <c r="UA22" s="273">
        <v>32521568.77</v>
      </c>
      <c r="UB22" s="273">
        <v>22814307.139999997</v>
      </c>
      <c r="UC22" s="273">
        <v>122178233.96000001</v>
      </c>
      <c r="UD22" s="273">
        <v>20480561.57</v>
      </c>
      <c r="UE22" s="273">
        <v>8588369.5099999998</v>
      </c>
      <c r="UF22" s="273">
        <v>12786870.26</v>
      </c>
      <c r="UG22" s="273">
        <v>11886138.460000001</v>
      </c>
      <c r="UH22" s="273">
        <v>180703868.22</v>
      </c>
      <c r="UI22" s="273">
        <v>48842823.509999998</v>
      </c>
      <c r="UJ22" s="273">
        <v>35380197.069999993</v>
      </c>
      <c r="UK22" s="273">
        <v>54978793.109999999</v>
      </c>
      <c r="UL22" s="273">
        <v>34403309.920000002</v>
      </c>
      <c r="UM22" s="273">
        <v>19834463.769999996</v>
      </c>
      <c r="UN22" s="273">
        <v>681903890.50999987</v>
      </c>
      <c r="UO22" s="273">
        <v>39954040.100000001</v>
      </c>
      <c r="UP22" s="273">
        <v>42185994.880000003</v>
      </c>
      <c r="UQ22" s="273">
        <v>109405407.06000002</v>
      </c>
      <c r="UR22" s="273">
        <v>11181304</v>
      </c>
      <c r="US22" s="273">
        <v>32966043.100000001</v>
      </c>
      <c r="UT22" s="273">
        <v>77417149.090000004</v>
      </c>
      <c r="UU22" s="273">
        <v>28594762.030000001</v>
      </c>
      <c r="UV22" s="273">
        <v>21009368.199999996</v>
      </c>
      <c r="UW22" s="273">
        <v>27808922.309999999</v>
      </c>
      <c r="UX22" s="273">
        <v>39499013.32</v>
      </c>
      <c r="UY22" s="273">
        <v>65061151.940000005</v>
      </c>
      <c r="UZ22" s="273">
        <v>43989471.009999998</v>
      </c>
      <c r="VA22" s="273">
        <v>57185664.619999997</v>
      </c>
      <c r="VB22" s="273">
        <v>22910454.479999997</v>
      </c>
      <c r="VC22" s="273">
        <v>26576207.610000003</v>
      </c>
      <c r="VD22" s="273">
        <v>16808956.380000003</v>
      </c>
      <c r="VE22" s="273">
        <v>23318889.239999998</v>
      </c>
      <c r="VF22" s="273">
        <v>67333391.570000008</v>
      </c>
      <c r="VG22" s="273">
        <v>8828830.1000000015</v>
      </c>
      <c r="VH22" s="273">
        <v>10432479.939999999</v>
      </c>
      <c r="VI22" s="273">
        <v>10546786.209999999</v>
      </c>
      <c r="VJ22" s="273">
        <v>376294199.13000005</v>
      </c>
      <c r="VK22" s="273">
        <v>44262718.770000003</v>
      </c>
      <c r="VL22" s="273">
        <v>44628871.060000002</v>
      </c>
      <c r="VM22" s="273">
        <v>48996188.940000005</v>
      </c>
      <c r="VN22" s="273">
        <v>59755392.879999995</v>
      </c>
      <c r="VO22" s="273">
        <v>57273946.549999997</v>
      </c>
      <c r="VP22" s="273">
        <v>47412439.399999999</v>
      </c>
      <c r="VQ22" s="273">
        <v>38747874.960000001</v>
      </c>
      <c r="VR22" s="273">
        <v>36316523.209999993</v>
      </c>
      <c r="VS22" s="273">
        <v>108745809.05999999</v>
      </c>
      <c r="VT22" s="273">
        <v>36353808.780000001</v>
      </c>
      <c r="VU22" s="273">
        <v>64795673.18</v>
      </c>
      <c r="VV22" s="273">
        <v>33397339.949999996</v>
      </c>
      <c r="VW22" s="273">
        <v>25329255.429999996</v>
      </c>
      <c r="VX22" s="273">
        <v>30769140.329999998</v>
      </c>
      <c r="VY22" s="273">
        <v>972876512.6500001</v>
      </c>
      <c r="VZ22" s="273">
        <v>70381126.939999998</v>
      </c>
      <c r="WA22" s="273">
        <v>48221421.939999998</v>
      </c>
      <c r="WB22" s="273">
        <v>46857738.740000002</v>
      </c>
      <c r="WC22" s="273">
        <v>28800581.920000002</v>
      </c>
      <c r="WD22" s="273">
        <v>60816492.980000004</v>
      </c>
      <c r="WE22" s="273">
        <v>69651545.710000008</v>
      </c>
      <c r="WF22" s="273">
        <v>74658703.419999987</v>
      </c>
      <c r="WG22" s="273">
        <v>54155811.960000001</v>
      </c>
      <c r="WH22" s="273">
        <v>69399022.700000003</v>
      </c>
      <c r="WI22" s="273">
        <v>46654498.719999999</v>
      </c>
      <c r="WJ22" s="273">
        <v>82330473.439999998</v>
      </c>
      <c r="WK22" s="273">
        <v>52418742.489999995</v>
      </c>
      <c r="WL22" s="273">
        <v>76220683.849999994</v>
      </c>
      <c r="WM22" s="273">
        <v>89021842.199999988</v>
      </c>
      <c r="WN22" s="273">
        <v>46886751.5</v>
      </c>
      <c r="WO22" s="273">
        <v>61538925.009999998</v>
      </c>
      <c r="WP22" s="273">
        <v>71115647</v>
      </c>
      <c r="WQ22" s="273">
        <v>43570928.840000004</v>
      </c>
      <c r="WR22" s="273">
        <v>86046103.269999981</v>
      </c>
      <c r="WS22" s="273">
        <v>147964783.19999999</v>
      </c>
      <c r="WT22" s="273">
        <v>45189541.920000002</v>
      </c>
      <c r="WU22" s="273">
        <v>33327640.619999997</v>
      </c>
      <c r="WV22" s="273">
        <v>29616100.199999999</v>
      </c>
      <c r="WW22" s="273">
        <v>34702027.480000004</v>
      </c>
      <c r="WX22" s="273">
        <v>22224936.710000001</v>
      </c>
      <c r="WY22" s="273">
        <v>25062356.669999998</v>
      </c>
      <c r="WZ22" s="273">
        <v>24355697.740000002</v>
      </c>
      <c r="XA22" s="273">
        <v>81712980.589999989</v>
      </c>
      <c r="XB22" s="273">
        <v>7456691.8400000008</v>
      </c>
      <c r="XC22" s="273">
        <v>6853001.830000001</v>
      </c>
      <c r="XD22" s="273">
        <v>8341675.6799999997</v>
      </c>
      <c r="XE22" s="273">
        <v>7485514.8600000003</v>
      </c>
      <c r="XF22" s="273">
        <v>496001516.27999997</v>
      </c>
      <c r="XG22" s="273">
        <v>44401766.600000001</v>
      </c>
      <c r="XH22" s="273">
        <v>45386100.25</v>
      </c>
      <c r="XI22" s="273">
        <v>191531963.83000001</v>
      </c>
      <c r="XJ22" s="273">
        <v>48317050.779999994</v>
      </c>
      <c r="XK22" s="273">
        <v>53128118.189999998</v>
      </c>
      <c r="XL22" s="273">
        <v>86820619.739999995</v>
      </c>
      <c r="XM22" s="273">
        <v>36416836.710000001</v>
      </c>
      <c r="XN22" s="273">
        <v>44578365.719999999</v>
      </c>
      <c r="XO22" s="273">
        <v>78162606.99000001</v>
      </c>
      <c r="XP22" s="273">
        <v>53968953.410000004</v>
      </c>
      <c r="XQ22" s="273">
        <v>29277463.559999999</v>
      </c>
      <c r="XR22" s="273">
        <v>29172333.25</v>
      </c>
      <c r="XS22" s="273">
        <v>30241376.559999999</v>
      </c>
      <c r="XT22" s="273">
        <v>27485675.050000001</v>
      </c>
      <c r="XU22" s="273">
        <v>28179985.27</v>
      </c>
      <c r="XV22" s="273">
        <v>18124069.91</v>
      </c>
      <c r="XW22" s="273">
        <v>22292227.150000002</v>
      </c>
      <c r="XX22" s="273">
        <v>22627836.399999999</v>
      </c>
      <c r="XY22" s="273">
        <v>22029345.939999998</v>
      </c>
      <c r="XZ22" s="273">
        <v>25023053.279999997</v>
      </c>
      <c r="YA22" s="273">
        <v>14046860.5</v>
      </c>
      <c r="YB22" s="273">
        <v>10464616.550000001</v>
      </c>
      <c r="YC22" s="273">
        <v>576666020.19000006</v>
      </c>
      <c r="YD22" s="273">
        <v>38594485.259999998</v>
      </c>
      <c r="YE22" s="273">
        <v>66617343.970000006</v>
      </c>
      <c r="YF22" s="273">
        <v>41054061.960000008</v>
      </c>
      <c r="YG22" s="273">
        <v>113480556.53</v>
      </c>
      <c r="YH22" s="273">
        <v>42604967.719999999</v>
      </c>
      <c r="YI22" s="273">
        <v>66569672.369999997</v>
      </c>
      <c r="YJ22" s="273">
        <v>27381293.570000004</v>
      </c>
      <c r="YK22" s="273">
        <v>78017791.400000006</v>
      </c>
      <c r="YL22" s="273">
        <v>70402179.099999994</v>
      </c>
      <c r="YM22" s="273">
        <v>50667851.560000002</v>
      </c>
      <c r="YN22" s="273">
        <v>32787713.670000002</v>
      </c>
      <c r="YO22" s="273">
        <v>25151946.66</v>
      </c>
      <c r="YP22" s="273">
        <v>21315480.25</v>
      </c>
      <c r="YQ22" s="273">
        <v>12764934.290000001</v>
      </c>
      <c r="YR22" s="273">
        <v>10118688.9</v>
      </c>
      <c r="YS22" s="273">
        <v>8882014.7400000002</v>
      </c>
      <c r="YT22" s="273">
        <v>240450378.88000003</v>
      </c>
      <c r="YU22" s="273">
        <v>42105979.649999999</v>
      </c>
      <c r="YV22" s="273">
        <v>39662304.589999996</v>
      </c>
      <c r="YW22" s="273">
        <v>31012462.289999999</v>
      </c>
      <c r="YX22" s="273">
        <v>43846882.93</v>
      </c>
      <c r="YY22" s="273">
        <v>29038370</v>
      </c>
      <c r="YZ22" s="273">
        <v>31721697.32</v>
      </c>
      <c r="ZA22" s="273">
        <v>271259021.11000001</v>
      </c>
      <c r="ZB22" s="273">
        <v>34545719.5</v>
      </c>
      <c r="ZC22" s="273">
        <v>43550221.799999997</v>
      </c>
      <c r="ZD22" s="273">
        <v>53746237.380000003</v>
      </c>
      <c r="ZE22" s="273">
        <v>31228591.829999998</v>
      </c>
      <c r="ZF22" s="273">
        <v>36578119.919999994</v>
      </c>
      <c r="ZG22" s="273">
        <v>26962367.869999997</v>
      </c>
      <c r="ZH22" s="273">
        <v>26334099.259999998</v>
      </c>
      <c r="ZI22" s="273">
        <v>83467434.260000005</v>
      </c>
      <c r="ZJ22" s="273">
        <v>393994606.30000001</v>
      </c>
      <c r="ZK22" s="273">
        <v>29663784.880000003</v>
      </c>
      <c r="ZL22" s="273">
        <v>55357286.119999997</v>
      </c>
      <c r="ZM22" s="273">
        <v>114325572.44</v>
      </c>
      <c r="ZN22" s="273">
        <v>78623269.930000007</v>
      </c>
      <c r="ZO22" s="273">
        <v>33926344.289999999</v>
      </c>
      <c r="ZP22" s="273">
        <v>36198013.059999995</v>
      </c>
      <c r="ZQ22" s="273">
        <v>70912175.11999999</v>
      </c>
      <c r="ZR22" s="273">
        <v>72292108.930000007</v>
      </c>
      <c r="ZS22" s="273">
        <v>83048279.569999993</v>
      </c>
      <c r="ZT22" s="273">
        <v>28634770.789999999</v>
      </c>
      <c r="ZU22" s="273">
        <v>26322729.709999997</v>
      </c>
      <c r="ZV22" s="273">
        <v>26471368.630000003</v>
      </c>
      <c r="ZW22" s="273">
        <v>37515959.210000001</v>
      </c>
      <c r="ZX22" s="273">
        <v>29559243.400000002</v>
      </c>
      <c r="ZY22" s="273">
        <v>31122326.59</v>
      </c>
      <c r="ZZ22" s="273">
        <v>28426547.760000002</v>
      </c>
      <c r="AAA22" s="273">
        <v>15771180.209999999</v>
      </c>
      <c r="AAB22" s="273">
        <v>18560098.059999999</v>
      </c>
      <c r="AAC22" s="273">
        <v>10139862.279999997</v>
      </c>
      <c r="AAD22" s="273">
        <v>11589696.290000001</v>
      </c>
      <c r="AAE22" s="273">
        <v>9609833.209999999</v>
      </c>
      <c r="AAF22" s="273">
        <v>211000278.44</v>
      </c>
      <c r="AAG22" s="273">
        <v>31456560.629999999</v>
      </c>
      <c r="AAH22" s="273">
        <v>31327931.949999999</v>
      </c>
      <c r="AAI22" s="273">
        <v>34427038.149999999</v>
      </c>
      <c r="AAJ22" s="273">
        <v>35098576.409999996</v>
      </c>
      <c r="AAK22" s="273">
        <v>35237151.399999999</v>
      </c>
      <c r="AAL22" s="273">
        <v>27842200.890000001</v>
      </c>
      <c r="AAM22" s="273">
        <v>913633123.67999995</v>
      </c>
      <c r="AAN22" s="273">
        <v>34809313.680000007</v>
      </c>
      <c r="AAO22" s="273">
        <v>19349365.469999999</v>
      </c>
      <c r="AAP22" s="273">
        <v>60870957.119999997</v>
      </c>
      <c r="AAQ22" s="273">
        <v>43287209.149999999</v>
      </c>
      <c r="AAR22" s="273">
        <v>31986947.16</v>
      </c>
      <c r="AAS22" s="273">
        <v>29450800.550000001</v>
      </c>
      <c r="AAT22" s="273">
        <v>39892922.409999996</v>
      </c>
      <c r="AAU22" s="273">
        <v>55019677.839999996</v>
      </c>
      <c r="AAV22" s="273">
        <v>19406096.340000004</v>
      </c>
      <c r="AAW22" s="273">
        <v>43341549.849999994</v>
      </c>
      <c r="AAX22" s="273">
        <v>125437672.54000001</v>
      </c>
      <c r="AAY22" s="273">
        <v>69013993.170000002</v>
      </c>
      <c r="AAZ22" s="273">
        <v>24979503.330000002</v>
      </c>
      <c r="ABA22" s="273">
        <v>24324975.430000003</v>
      </c>
      <c r="ABB22" s="273">
        <v>34364853.509999998</v>
      </c>
      <c r="ABC22" s="273">
        <v>17934332.229999997</v>
      </c>
      <c r="ABD22" s="273">
        <v>21257060</v>
      </c>
      <c r="ABE22" s="273">
        <v>16521417.99</v>
      </c>
      <c r="ABF22" s="273">
        <v>140788543.50999999</v>
      </c>
      <c r="ABG22" s="273">
        <v>107402198.11</v>
      </c>
      <c r="ABH22" s="273">
        <v>14894017.5</v>
      </c>
      <c r="ABI22" s="273">
        <v>12705031.129999999</v>
      </c>
      <c r="ABJ22" s="273">
        <v>12884855.029999999</v>
      </c>
      <c r="ABK22" s="273">
        <v>9308006.0200000014</v>
      </c>
      <c r="ABL22" s="273">
        <v>15202171.26</v>
      </c>
      <c r="ABM22" s="273">
        <v>235604492.63999999</v>
      </c>
      <c r="ABN22" s="273">
        <v>39757087.589999996</v>
      </c>
      <c r="ABO22" s="273">
        <v>22267126.390000001</v>
      </c>
      <c r="ABP22" s="273">
        <v>41101040.740000002</v>
      </c>
      <c r="ABQ22" s="273">
        <v>53939543.38000001</v>
      </c>
      <c r="ABR22" s="273">
        <v>34207283.219999999</v>
      </c>
      <c r="ABS22" s="273">
        <v>32090104.469999999</v>
      </c>
      <c r="ABT22" s="273">
        <v>47121987.5</v>
      </c>
      <c r="ABU22" s="273">
        <v>9787497.3300000001</v>
      </c>
      <c r="ABV22" s="273">
        <v>301861761.96000004</v>
      </c>
      <c r="ABW22" s="273">
        <v>29907867.260000002</v>
      </c>
      <c r="ABX22" s="273">
        <v>56080039.770000003</v>
      </c>
      <c r="ABY22" s="273">
        <v>40403180.310000002</v>
      </c>
      <c r="ABZ22" s="273">
        <v>23646206.469999999</v>
      </c>
      <c r="ACA22" s="273">
        <v>86396436.890000001</v>
      </c>
      <c r="ACB22" s="273">
        <v>19633148.440000001</v>
      </c>
      <c r="ACC22" s="273">
        <v>38857494.340000004</v>
      </c>
      <c r="ACD22" s="273">
        <v>25575874.52</v>
      </c>
      <c r="ACE22" s="273">
        <v>49135450.229999997</v>
      </c>
      <c r="ACF22" s="273">
        <v>20314477.640000001</v>
      </c>
      <c r="ACG22" s="273">
        <v>618243300.51999998</v>
      </c>
      <c r="ACH22" s="273">
        <v>41068809.68</v>
      </c>
      <c r="ACI22" s="273">
        <v>45924757.089999996</v>
      </c>
      <c r="ACJ22" s="273">
        <v>74618535.060000002</v>
      </c>
      <c r="ACK22" s="273">
        <v>30888562.509999998</v>
      </c>
      <c r="ACL22" s="273">
        <v>34647812.799999997</v>
      </c>
      <c r="ACM22" s="273">
        <v>55688962.890000001</v>
      </c>
      <c r="ACN22" s="273">
        <v>111617524.46000001</v>
      </c>
      <c r="ACO22" s="273">
        <v>149906100.77000001</v>
      </c>
      <c r="ACP22" s="273">
        <v>42730867.520000003</v>
      </c>
      <c r="ACQ22" s="273">
        <v>43568503.219999999</v>
      </c>
      <c r="ACR22" s="273">
        <v>58506605.379999995</v>
      </c>
      <c r="ACS22" s="273">
        <v>55891534.859999999</v>
      </c>
      <c r="ACT22" s="273">
        <v>100495520.91999999</v>
      </c>
      <c r="ACU22" s="273">
        <v>32639272.260000002</v>
      </c>
      <c r="ACV22" s="273">
        <v>49593406.880000003</v>
      </c>
      <c r="ACW22" s="273">
        <v>31137320.240000002</v>
      </c>
      <c r="ACX22" s="273">
        <v>18753137.279999997</v>
      </c>
      <c r="ACY22" s="273">
        <v>27627371.07</v>
      </c>
      <c r="ACZ22" s="273">
        <v>14562325.060000002</v>
      </c>
      <c r="ADA22" s="273">
        <v>9093480</v>
      </c>
      <c r="ADB22" s="273">
        <v>9902884.5</v>
      </c>
      <c r="ADC22" s="273">
        <v>15554223.92</v>
      </c>
      <c r="ADD22" s="273">
        <v>172417186.19000003</v>
      </c>
      <c r="ADE22" s="273">
        <v>147574729.5</v>
      </c>
      <c r="ADF22" s="273">
        <v>26764414.329999998</v>
      </c>
      <c r="ADG22" s="273">
        <v>28476580</v>
      </c>
      <c r="ADH22" s="273">
        <v>38971180.470000006</v>
      </c>
      <c r="ADI22" s="273">
        <v>18485584.77</v>
      </c>
      <c r="ADJ22" s="273">
        <v>39763524.359999992</v>
      </c>
      <c r="ADK22" s="273">
        <v>33321447.870000001</v>
      </c>
      <c r="ADL22" s="273">
        <v>37382080</v>
      </c>
      <c r="ADM22" s="273">
        <v>405355860.76999992</v>
      </c>
      <c r="ADN22" s="273">
        <v>67473902.789999992</v>
      </c>
      <c r="ADO22" s="273">
        <v>71757355.910000011</v>
      </c>
      <c r="ADP22" s="273">
        <v>204569518.82000002</v>
      </c>
      <c r="ADQ22" s="273">
        <v>23922616.490000002</v>
      </c>
      <c r="ADR22" s="273">
        <v>29337138.989999998</v>
      </c>
      <c r="ADS22" s="273">
        <v>48568623.759999998</v>
      </c>
      <c r="ADT22" s="273">
        <v>19307106.470000003</v>
      </c>
      <c r="ADU22" s="273">
        <v>646819750.02999997</v>
      </c>
      <c r="ADV22" s="273">
        <v>102114846.98999999</v>
      </c>
      <c r="ADW22" s="273">
        <v>82854009.820000008</v>
      </c>
      <c r="ADX22" s="273">
        <v>32756468.809999999</v>
      </c>
      <c r="ADY22" s="273">
        <v>21579613.949999999</v>
      </c>
      <c r="ADZ22" s="273">
        <v>44757452.689999998</v>
      </c>
      <c r="AEA22" s="273">
        <v>36233266</v>
      </c>
      <c r="AEB22" s="273">
        <v>33363272.389999997</v>
      </c>
      <c r="AEC22" s="273">
        <v>23273014.059999999</v>
      </c>
      <c r="AED22" s="273">
        <v>26121654.440000001</v>
      </c>
      <c r="AEE22" s="273">
        <v>28296905.699999999</v>
      </c>
      <c r="AEF22" s="273">
        <v>57458092.609999999</v>
      </c>
      <c r="AEG22" s="273">
        <v>33297775.419999998</v>
      </c>
      <c r="AEH22" s="273">
        <v>30564058.529999997</v>
      </c>
      <c r="AEI22" s="273">
        <v>44449695.780000009</v>
      </c>
      <c r="AEJ22" s="273">
        <v>55208435.810000002</v>
      </c>
      <c r="AEK22" s="273">
        <v>27725615.640000001</v>
      </c>
      <c r="AEL22" s="273">
        <v>56405175.630000003</v>
      </c>
      <c r="AEM22" s="273">
        <v>14990950.870000001</v>
      </c>
      <c r="AEN22" s="273">
        <v>53292814.189999998</v>
      </c>
      <c r="AEO22" s="273">
        <v>427088956.53000003</v>
      </c>
      <c r="AEP22" s="273">
        <v>58971876.409999996</v>
      </c>
      <c r="AEQ22" s="273">
        <v>64831987.950000003</v>
      </c>
      <c r="AER22" s="273">
        <v>43003424.25</v>
      </c>
      <c r="AES22" s="273">
        <v>36946856.279999994</v>
      </c>
      <c r="AET22" s="273">
        <v>78942016.879999995</v>
      </c>
      <c r="AEU22" s="273">
        <v>41293817.729999997</v>
      </c>
      <c r="AEV22" s="273">
        <v>55457038.350000001</v>
      </c>
      <c r="AEW22" s="273">
        <v>35255276.270000003</v>
      </c>
      <c r="AEX22" s="273">
        <v>11627247.169999998</v>
      </c>
      <c r="AEY22" s="273">
        <v>326878424.05000001</v>
      </c>
      <c r="AEZ22" s="273">
        <v>205820869.02999997</v>
      </c>
      <c r="AFA22" s="273">
        <v>64834812.350000001</v>
      </c>
      <c r="AFB22" s="273">
        <v>67235672.310000002</v>
      </c>
      <c r="AFC22" s="273">
        <v>95014675.109999999</v>
      </c>
      <c r="AFD22" s="273">
        <v>79863389.839999974</v>
      </c>
      <c r="AFE22" s="273">
        <v>44878549.530000001</v>
      </c>
      <c r="AFF22" s="273">
        <v>67807781.530000001</v>
      </c>
      <c r="AFG22" s="273">
        <v>38681928.719999999</v>
      </c>
      <c r="AFH22" s="273">
        <v>59488493.489999995</v>
      </c>
      <c r="AFI22" s="273">
        <v>48590515.710000001</v>
      </c>
      <c r="AFJ22" s="273">
        <v>46588204.239999995</v>
      </c>
      <c r="AFK22" s="273">
        <v>68481965.290000007</v>
      </c>
      <c r="AFL22" s="273">
        <v>357694825.03000003</v>
      </c>
      <c r="AFM22" s="273">
        <v>90672288.640000001</v>
      </c>
      <c r="AFN22" s="273">
        <v>59940453.610000007</v>
      </c>
      <c r="AFO22" s="273">
        <v>56874211.769999996</v>
      </c>
      <c r="AFP22" s="273">
        <v>54578914.389999993</v>
      </c>
      <c r="AFQ22" s="273">
        <v>39824117.829999991</v>
      </c>
      <c r="AFR22" s="273">
        <v>36284201.850000001</v>
      </c>
      <c r="AFS22" s="273">
        <v>71865361.670000002</v>
      </c>
      <c r="AFT22" s="273">
        <v>63647816.380000003</v>
      </c>
      <c r="AFU22" s="273">
        <v>35459045.530000001</v>
      </c>
      <c r="AFV22" s="273">
        <v>72967651.409999982</v>
      </c>
      <c r="AFW22" s="273">
        <v>34050050.450000003</v>
      </c>
      <c r="AFX22" s="273">
        <v>340710973.62</v>
      </c>
      <c r="AFY22" s="273">
        <v>31760222.670000006</v>
      </c>
      <c r="AFZ22" s="273">
        <v>41008482.539999999</v>
      </c>
      <c r="AGA22" s="273">
        <v>40995191.75</v>
      </c>
      <c r="AGB22" s="273">
        <v>84774186.310000017</v>
      </c>
      <c r="AGC22" s="273">
        <v>37500989.019999996</v>
      </c>
      <c r="AGD22" s="273">
        <v>35492392.710000001</v>
      </c>
      <c r="AGE22" s="273">
        <v>36560576.410000004</v>
      </c>
      <c r="AGF22" s="273">
        <v>32355411.599999998</v>
      </c>
      <c r="AGG22" s="273">
        <v>45639670.810000002</v>
      </c>
      <c r="AGH22" s="273">
        <v>19737357.309999999</v>
      </c>
      <c r="AGI22" s="273">
        <v>533493855.92000008</v>
      </c>
      <c r="AGJ22" s="273">
        <v>133725001.69999999</v>
      </c>
      <c r="AGK22" s="273">
        <v>56819605.170000002</v>
      </c>
      <c r="AGL22" s="273">
        <v>33427788.089999996</v>
      </c>
      <c r="AGM22" s="273">
        <v>70708095.450000018</v>
      </c>
      <c r="AGN22" s="273">
        <v>66705052.460000008</v>
      </c>
      <c r="AGO22" s="273">
        <v>31347815.399999995</v>
      </c>
      <c r="AGP22" s="273">
        <v>24913613.299999997</v>
      </c>
      <c r="AGQ22" s="273">
        <v>673088709.51999998</v>
      </c>
      <c r="AGR22" s="273">
        <v>422550228.38999993</v>
      </c>
      <c r="AGS22" s="273">
        <v>49178962.219999991</v>
      </c>
      <c r="AGT22" s="273">
        <v>91758367.059999987</v>
      </c>
      <c r="AGU22" s="273">
        <v>100821323.61</v>
      </c>
      <c r="AGV22" s="273">
        <v>72563772.859999999</v>
      </c>
      <c r="AGW22" s="273">
        <v>67351120.989999995</v>
      </c>
      <c r="AGX22" s="273">
        <v>56945637.280000001</v>
      </c>
      <c r="AGY22" s="273">
        <v>22286087.869999997</v>
      </c>
      <c r="AGZ22" s="273">
        <v>48237963.270000003</v>
      </c>
      <c r="AHA22" s="273">
        <v>48630793.25999999</v>
      </c>
      <c r="AHB22" s="273">
        <v>35215473.36999999</v>
      </c>
      <c r="AHC22" s="273">
        <v>33074454.370000001</v>
      </c>
      <c r="AHD22" s="273">
        <v>28338413.240000002</v>
      </c>
      <c r="AHE22" s="273">
        <v>35076869.289999999</v>
      </c>
      <c r="AHF22" s="273">
        <v>45213727.439999998</v>
      </c>
      <c r="AHG22" s="273">
        <v>31457175.390000001</v>
      </c>
      <c r="AHH22" s="273">
        <v>230852453.48000002</v>
      </c>
      <c r="AHI22" s="273">
        <v>51508953.460000001</v>
      </c>
      <c r="AHJ22" s="273">
        <v>54243626.549999997</v>
      </c>
      <c r="AHK22" s="273">
        <v>42755963.139999993</v>
      </c>
      <c r="AHL22" s="273">
        <v>70233749.159999982</v>
      </c>
      <c r="AHM22" s="273">
        <v>43893967.539999992</v>
      </c>
      <c r="AHN22" s="273">
        <v>9914947.3100000005</v>
      </c>
      <c r="AHO22" s="273"/>
      <c r="AHQ22" s="607">
        <v>20</v>
      </c>
      <c r="AHR22" s="271" t="s">
        <v>25</v>
      </c>
      <c r="AHS22" s="271" t="b">
        <f t="shared" si="1"/>
        <v>1</v>
      </c>
    </row>
    <row r="23" spans="1:903" ht="23.4" customHeight="1" x14ac:dyDescent="1.1000000000000001">
      <c r="A23" s="270" t="s">
        <v>27</v>
      </c>
      <c r="B23" s="271" t="s">
        <v>28</v>
      </c>
      <c r="C23" s="273">
        <v>124369146.23999999</v>
      </c>
      <c r="D23" s="273">
        <v>46411017.600000001</v>
      </c>
      <c r="E23" s="273">
        <v>10855380.359999999</v>
      </c>
      <c r="F23" s="273">
        <v>19075097.260000002</v>
      </c>
      <c r="G23" s="273">
        <v>14798180.120000001</v>
      </c>
      <c r="H23" s="273">
        <v>13049739.690000001</v>
      </c>
      <c r="I23" s="273">
        <v>8969430.2800000012</v>
      </c>
      <c r="J23" s="273">
        <v>51802258.869999997</v>
      </c>
      <c r="K23" s="273">
        <v>22297618.119999997</v>
      </c>
      <c r="L23" s="273">
        <v>11771045.76</v>
      </c>
      <c r="M23" s="273">
        <v>28388901.32</v>
      </c>
      <c r="N23" s="273">
        <v>10964199.91</v>
      </c>
      <c r="O23" s="273">
        <v>46033082.219999999</v>
      </c>
      <c r="P23" s="273">
        <v>17066431.579999998</v>
      </c>
      <c r="Q23" s="273">
        <v>14812189.380000001</v>
      </c>
      <c r="R23" s="273">
        <v>9539795.3300000001</v>
      </c>
      <c r="S23" s="273">
        <v>19345466.920000002</v>
      </c>
      <c r="T23" s="273">
        <v>14719222.82</v>
      </c>
      <c r="U23" s="273">
        <v>10145658.060000001</v>
      </c>
      <c r="V23" s="273">
        <v>11323404.700000003</v>
      </c>
      <c r="W23" s="273">
        <v>8469335.8099999987</v>
      </c>
      <c r="X23" s="273">
        <v>8749021.9499999993</v>
      </c>
      <c r="Y23" s="273">
        <v>6509217.6500000004</v>
      </c>
      <c r="Z23" s="273">
        <v>8474478.2599999998</v>
      </c>
      <c r="AA23" s="273">
        <v>156096683.5</v>
      </c>
      <c r="AB23" s="273">
        <v>15859953.680000002</v>
      </c>
      <c r="AC23" s="273">
        <v>19030507</v>
      </c>
      <c r="AD23" s="273">
        <v>9972889.620000001</v>
      </c>
      <c r="AE23" s="273">
        <v>38892674</v>
      </c>
      <c r="AF23" s="273">
        <v>17577668.600000001</v>
      </c>
      <c r="AG23" s="273">
        <v>33232883.5</v>
      </c>
      <c r="AH23" s="273">
        <v>20342564</v>
      </c>
      <c r="AI23" s="273">
        <v>18827073.539999999</v>
      </c>
      <c r="AJ23" s="273">
        <v>17288407</v>
      </c>
      <c r="AK23" s="273">
        <v>10910559.359999999</v>
      </c>
      <c r="AL23" s="273">
        <v>9181024.1999999993</v>
      </c>
      <c r="AM23" s="273">
        <v>12389150</v>
      </c>
      <c r="AN23" s="273">
        <v>10800277</v>
      </c>
      <c r="AO23" s="273">
        <v>10438656.26</v>
      </c>
      <c r="AP23" s="273">
        <v>18425292.649999999</v>
      </c>
      <c r="AQ23" s="273">
        <v>14071445.66</v>
      </c>
      <c r="AR23" s="273">
        <v>5997848.330000001</v>
      </c>
      <c r="AS23" s="273">
        <v>69059691</v>
      </c>
      <c r="AT23" s="273">
        <v>10996869</v>
      </c>
      <c r="AU23" s="273">
        <v>11357805.85</v>
      </c>
      <c r="AV23" s="273">
        <v>11158281.669999998</v>
      </c>
      <c r="AW23" s="273">
        <v>10326463.279999999</v>
      </c>
      <c r="AX23" s="273">
        <v>10888178.199999999</v>
      </c>
      <c r="AY23" s="273">
        <v>5618040</v>
      </c>
      <c r="AZ23" s="273">
        <v>10279708</v>
      </c>
      <c r="BA23" s="273">
        <v>32196767.260000005</v>
      </c>
      <c r="BB23" s="273">
        <v>9670634</v>
      </c>
      <c r="BC23" s="273">
        <v>13731004.32</v>
      </c>
      <c r="BD23" s="273">
        <v>26973879.100000001</v>
      </c>
      <c r="BE23" s="273">
        <v>9828166</v>
      </c>
      <c r="BF23" s="273">
        <v>13779789.620000001</v>
      </c>
      <c r="BG23" s="273">
        <v>9417540</v>
      </c>
      <c r="BH23" s="273">
        <v>95421190.789999992</v>
      </c>
      <c r="BI23" s="273">
        <v>4987759</v>
      </c>
      <c r="BJ23" s="273">
        <v>5153544.03</v>
      </c>
      <c r="BK23" s="273">
        <v>6898067.2000000002</v>
      </c>
      <c r="BL23" s="273">
        <v>8673813</v>
      </c>
      <c r="BM23" s="273">
        <v>13372656.800000001</v>
      </c>
      <c r="BN23" s="273">
        <v>7171497</v>
      </c>
      <c r="BO23" s="273">
        <v>7674283.1799999997</v>
      </c>
      <c r="BP23" s="273">
        <v>4889074.7799999993</v>
      </c>
      <c r="BQ23" s="273">
        <v>5383432</v>
      </c>
      <c r="BR23" s="273">
        <v>3980848.97</v>
      </c>
      <c r="BS23" s="273">
        <v>4827096.7200000007</v>
      </c>
      <c r="BT23" s="273">
        <v>19004456</v>
      </c>
      <c r="BU23" s="273">
        <v>4423320</v>
      </c>
      <c r="BV23" s="273">
        <v>4572419.33</v>
      </c>
      <c r="BW23" s="273">
        <v>52731135.5</v>
      </c>
      <c r="BX23" s="273">
        <v>30841805</v>
      </c>
      <c r="BY23" s="273">
        <v>9012929.8399999999</v>
      </c>
      <c r="BZ23" s="273">
        <v>9047776.0599999987</v>
      </c>
      <c r="CA23" s="273">
        <v>11374941.380000001</v>
      </c>
      <c r="CB23" s="273">
        <v>9037618.7699999996</v>
      </c>
      <c r="CC23" s="273">
        <v>8495196.4199999999</v>
      </c>
      <c r="CD23" s="273">
        <v>608531</v>
      </c>
      <c r="CE23" s="273">
        <v>920119.5</v>
      </c>
      <c r="CF23" s="273">
        <v>119149681.84</v>
      </c>
      <c r="CG23" s="273">
        <v>8505363.3599999994</v>
      </c>
      <c r="CH23" s="273">
        <v>26456281.170000002</v>
      </c>
      <c r="CI23" s="273">
        <v>7088456.1099999994</v>
      </c>
      <c r="CJ23" s="273">
        <v>7968668.6500000004</v>
      </c>
      <c r="CK23" s="273">
        <v>6105641.8700000001</v>
      </c>
      <c r="CL23" s="273">
        <v>9398884.25</v>
      </c>
      <c r="CM23" s="273">
        <v>17572223.119999997</v>
      </c>
      <c r="CN23" s="273">
        <v>4118839.63</v>
      </c>
      <c r="CO23" s="273">
        <v>9558995.9399999995</v>
      </c>
      <c r="CP23" s="273">
        <v>9443011.8200000003</v>
      </c>
      <c r="CQ23" s="273">
        <v>8074125.9299999997</v>
      </c>
      <c r="CR23" s="273">
        <v>6994225.4199999999</v>
      </c>
      <c r="CS23" s="273">
        <v>77601838.989999995</v>
      </c>
      <c r="CT23" s="273">
        <v>8375995.75</v>
      </c>
      <c r="CU23" s="273">
        <v>5010686.2</v>
      </c>
      <c r="CV23" s="273">
        <v>22775440.629999999</v>
      </c>
      <c r="CW23" s="273">
        <v>7145965.3999999994</v>
      </c>
      <c r="CX23" s="273">
        <v>17856503.879999999</v>
      </c>
      <c r="CY23" s="273">
        <v>5410040</v>
      </c>
      <c r="CZ23" s="273">
        <v>4415204.21</v>
      </c>
      <c r="DA23" s="273">
        <v>94936727.919999987</v>
      </c>
      <c r="DB23" s="273">
        <v>16175112</v>
      </c>
      <c r="DC23" s="273">
        <v>35898880.57</v>
      </c>
      <c r="DD23" s="273">
        <v>57473235</v>
      </c>
      <c r="DE23" s="273">
        <v>17423399.850000001</v>
      </c>
      <c r="DF23" s="273">
        <v>33908557.07</v>
      </c>
      <c r="DG23" s="273">
        <v>22821559.639999997</v>
      </c>
      <c r="DH23" s="273">
        <v>7031354.79</v>
      </c>
      <c r="DI23" s="273">
        <v>12233940</v>
      </c>
      <c r="DJ23" s="273">
        <v>13017098</v>
      </c>
      <c r="DK23" s="273">
        <v>23174969</v>
      </c>
      <c r="DL23" s="273">
        <v>40165092.349999994</v>
      </c>
      <c r="DM23" s="273">
        <v>81190612.5</v>
      </c>
      <c r="DN23" s="273">
        <v>13315598.640000001</v>
      </c>
      <c r="DO23" s="273">
        <v>14190381.110000001</v>
      </c>
      <c r="DP23" s="273">
        <v>25874618.34</v>
      </c>
      <c r="DQ23" s="273">
        <v>24677921</v>
      </c>
      <c r="DR23" s="273">
        <v>27267491.32</v>
      </c>
      <c r="DS23" s="273">
        <v>31539176.030000001</v>
      </c>
      <c r="DT23" s="273">
        <v>9853097.9000000004</v>
      </c>
      <c r="DU23" s="273">
        <v>157127042</v>
      </c>
      <c r="DV23" s="273">
        <v>12751989.01</v>
      </c>
      <c r="DW23" s="273">
        <v>14358788.039999999</v>
      </c>
      <c r="DX23" s="273">
        <v>7603930.7599999998</v>
      </c>
      <c r="DY23" s="273">
        <v>14779885.43</v>
      </c>
      <c r="DZ23" s="273">
        <v>11408699.119999999</v>
      </c>
      <c r="EA23" s="273">
        <v>18334886.579999998</v>
      </c>
      <c r="EB23" s="273">
        <v>11620787.74</v>
      </c>
      <c r="EC23" s="273">
        <v>23385189.75</v>
      </c>
      <c r="ED23" s="273">
        <v>35584857.640000001</v>
      </c>
      <c r="EE23" s="273">
        <v>41480524.380000003</v>
      </c>
      <c r="EF23" s="273">
        <v>10541565.59</v>
      </c>
      <c r="EG23" s="273">
        <v>16955242.5</v>
      </c>
      <c r="EH23" s="273">
        <v>8265893.9800000004</v>
      </c>
      <c r="EI23" s="273">
        <v>12272683.329999998</v>
      </c>
      <c r="EJ23" s="273">
        <v>15130823.41</v>
      </c>
      <c r="EK23" s="273">
        <v>5469885</v>
      </c>
      <c r="EL23" s="273">
        <v>10483003.42</v>
      </c>
      <c r="EM23" s="273">
        <v>106553173.93000001</v>
      </c>
      <c r="EN23" s="273">
        <v>9442364.0599999987</v>
      </c>
      <c r="EO23" s="273">
        <v>10769682.470000001</v>
      </c>
      <c r="EP23" s="273">
        <v>11308439.560000001</v>
      </c>
      <c r="EQ23" s="273">
        <v>7898523</v>
      </c>
      <c r="ER23" s="273">
        <v>4620262.76</v>
      </c>
      <c r="ES23" s="273">
        <v>15343733</v>
      </c>
      <c r="ET23" s="273">
        <v>8447424.9100000001</v>
      </c>
      <c r="EU23" s="273">
        <v>10802838.939999999</v>
      </c>
      <c r="EV23" s="273">
        <v>72153295.75</v>
      </c>
      <c r="EW23" s="273">
        <v>4127192.0400000005</v>
      </c>
      <c r="EX23" s="273">
        <v>10377689.690000001</v>
      </c>
      <c r="EY23" s="273">
        <v>11247695</v>
      </c>
      <c r="EZ23" s="273">
        <v>16347474.41</v>
      </c>
      <c r="FA23" s="273">
        <v>16163078.34</v>
      </c>
      <c r="FB23" s="273">
        <v>12257857</v>
      </c>
      <c r="FC23" s="273">
        <v>10460738.550000001</v>
      </c>
      <c r="FD23" s="273">
        <v>8626323.9699999988</v>
      </c>
      <c r="FE23" s="273">
        <v>7715621.6600000001</v>
      </c>
      <c r="FF23" s="273">
        <v>11761854.68</v>
      </c>
      <c r="FG23" s="273">
        <v>6590815.9000000004</v>
      </c>
      <c r="FH23" s="273">
        <v>44301708</v>
      </c>
      <c r="FI23" s="273">
        <v>7190782</v>
      </c>
      <c r="FJ23" s="273">
        <v>8694404.129999999</v>
      </c>
      <c r="FK23" s="273">
        <v>6193674.4399999995</v>
      </c>
      <c r="FL23" s="273">
        <v>13181320.42</v>
      </c>
      <c r="FM23" s="273">
        <v>11832541.620000001</v>
      </c>
      <c r="FN23" s="273">
        <v>7024892.0700000003</v>
      </c>
      <c r="FO23" s="273">
        <v>3759063.7800000003</v>
      </c>
      <c r="FP23" s="273">
        <v>105059523.27</v>
      </c>
      <c r="FQ23" s="273">
        <v>10673978.24</v>
      </c>
      <c r="FR23" s="273">
        <v>13943272</v>
      </c>
      <c r="FS23" s="273">
        <v>12286766.120000001</v>
      </c>
      <c r="FT23" s="273">
        <v>18691738</v>
      </c>
      <c r="FU23" s="273">
        <v>9277579</v>
      </c>
      <c r="FV23" s="273">
        <v>20505944.939999998</v>
      </c>
      <c r="FW23" s="273">
        <v>13279492.4</v>
      </c>
      <c r="FX23" s="273">
        <v>12002901.270000001</v>
      </c>
      <c r="FY23" s="273">
        <v>10565729.119999999</v>
      </c>
      <c r="FZ23" s="273">
        <v>19001393.93</v>
      </c>
      <c r="GA23" s="273">
        <v>10940513</v>
      </c>
      <c r="GB23" s="273">
        <v>9813107.2699999996</v>
      </c>
      <c r="GC23" s="273">
        <v>5419017.5700000003</v>
      </c>
      <c r="GD23" s="273">
        <v>56961771.700000003</v>
      </c>
      <c r="GE23" s="273">
        <v>6527352.7799999993</v>
      </c>
      <c r="GF23" s="273">
        <v>6420021.6299999999</v>
      </c>
      <c r="GG23" s="273">
        <v>13748769.18</v>
      </c>
      <c r="GH23" s="273">
        <v>11042904.510000002</v>
      </c>
      <c r="GI23" s="273">
        <v>9480799.3099999987</v>
      </c>
      <c r="GJ23" s="273">
        <v>8779253.0800000001</v>
      </c>
      <c r="GK23" s="273">
        <v>16794218.780000001</v>
      </c>
      <c r="GL23" s="273">
        <v>6992076.870000001</v>
      </c>
      <c r="GM23" s="273">
        <v>3442593.2299999995</v>
      </c>
      <c r="GN23" s="273">
        <v>4303892.24</v>
      </c>
      <c r="GO23" s="273">
        <v>3266986</v>
      </c>
      <c r="GP23" s="273">
        <v>31984268.510000002</v>
      </c>
      <c r="GQ23" s="273">
        <v>17064250.939999998</v>
      </c>
      <c r="GR23" s="273">
        <v>10658042</v>
      </c>
      <c r="GS23" s="273">
        <v>17950591.390000001</v>
      </c>
      <c r="GT23" s="273">
        <v>3722661.13</v>
      </c>
      <c r="GU23" s="273">
        <v>14353495.830000002</v>
      </c>
      <c r="GV23" s="273">
        <v>13641011.59</v>
      </c>
      <c r="GW23" s="273">
        <v>6561218.0999999996</v>
      </c>
      <c r="GX23" s="273">
        <v>31234176.939999998</v>
      </c>
      <c r="GY23" s="273">
        <v>3373893.36</v>
      </c>
      <c r="GZ23" s="273">
        <v>10631427.129999999</v>
      </c>
      <c r="HA23" s="273">
        <v>6442665.6200000001</v>
      </c>
      <c r="HB23" s="273">
        <v>103158391.81999999</v>
      </c>
      <c r="HC23" s="273">
        <v>17966366</v>
      </c>
      <c r="HD23" s="273">
        <v>27377781.899999999</v>
      </c>
      <c r="HE23" s="273">
        <v>15700046.26</v>
      </c>
      <c r="HF23" s="273">
        <v>14482969.59</v>
      </c>
      <c r="HG23" s="273">
        <v>26437546.66</v>
      </c>
      <c r="HH23" s="273">
        <v>2931876.61</v>
      </c>
      <c r="HI23" s="273">
        <v>80867775.039999992</v>
      </c>
      <c r="HJ23" s="273">
        <v>18838110.189999998</v>
      </c>
      <c r="HK23" s="273">
        <v>12283739.640000001</v>
      </c>
      <c r="HL23" s="273">
        <v>10021574</v>
      </c>
      <c r="HM23" s="273">
        <v>8257660.6300000008</v>
      </c>
      <c r="HN23" s="273">
        <v>7719090.6600000001</v>
      </c>
      <c r="HO23" s="273">
        <v>9786497.8500000015</v>
      </c>
      <c r="HP23" s="273">
        <v>6684210.2300000004</v>
      </c>
      <c r="HQ23" s="273">
        <v>89133053.209999993</v>
      </c>
      <c r="HR23" s="273">
        <v>31562052.68</v>
      </c>
      <c r="HS23" s="273">
        <v>7689678</v>
      </c>
      <c r="HT23" s="273">
        <v>6400797</v>
      </c>
      <c r="HU23" s="273">
        <v>6111193.9399999995</v>
      </c>
      <c r="HV23" s="273">
        <v>3203135</v>
      </c>
      <c r="HW23" s="273">
        <v>11998320.469999999</v>
      </c>
      <c r="HX23" s="273">
        <v>6486908</v>
      </c>
      <c r="HY23" s="273">
        <v>5388245.5800000001</v>
      </c>
      <c r="HZ23" s="273">
        <v>7331620.4000000004</v>
      </c>
      <c r="IA23" s="273">
        <v>6275131</v>
      </c>
      <c r="IB23" s="273">
        <v>14828738.509999998</v>
      </c>
      <c r="IC23" s="273">
        <v>3272630</v>
      </c>
      <c r="ID23" s="273">
        <v>11228756.210000001</v>
      </c>
      <c r="IE23" s="273">
        <v>4305848.3000000007</v>
      </c>
      <c r="IF23" s="273">
        <v>5011030.63</v>
      </c>
      <c r="IG23" s="273">
        <v>87817952</v>
      </c>
      <c r="IH23" s="273">
        <v>26870362</v>
      </c>
      <c r="II23" s="273">
        <v>10737597.060000001</v>
      </c>
      <c r="IJ23" s="273">
        <v>13073019.130000001</v>
      </c>
      <c r="IK23" s="273">
        <v>34424820.57</v>
      </c>
      <c r="IL23" s="273">
        <v>7949607.0099999998</v>
      </c>
      <c r="IM23" s="273">
        <v>9985723.0500000007</v>
      </c>
      <c r="IN23" s="273">
        <v>7145162</v>
      </c>
      <c r="IO23" s="273">
        <v>7448738.3599999994</v>
      </c>
      <c r="IP23" s="273">
        <v>8342720</v>
      </c>
      <c r="IQ23" s="273">
        <v>7615892.7200000007</v>
      </c>
      <c r="IR23" s="273">
        <v>100042811.13</v>
      </c>
      <c r="IS23" s="273">
        <v>38536749.109999999</v>
      </c>
      <c r="IT23" s="273">
        <v>14338284.76</v>
      </c>
      <c r="IU23" s="273">
        <v>11329233</v>
      </c>
      <c r="IV23" s="273">
        <v>8561042.2000000011</v>
      </c>
      <c r="IW23" s="273">
        <v>4865382.49</v>
      </c>
      <c r="IX23" s="273">
        <v>10091835.669999998</v>
      </c>
      <c r="IY23" s="273">
        <v>5244978.28</v>
      </c>
      <c r="IZ23" s="273">
        <v>5573786.9000000004</v>
      </c>
      <c r="JA23" s="273">
        <v>12581309.030000001</v>
      </c>
      <c r="JB23" s="273">
        <v>15888860.5</v>
      </c>
      <c r="JC23" s="273">
        <v>8955589</v>
      </c>
      <c r="JD23" s="273">
        <v>34070363.780000001</v>
      </c>
      <c r="JE23" s="273">
        <v>19279689.700000003</v>
      </c>
      <c r="JF23" s="273">
        <v>3376918</v>
      </c>
      <c r="JG23" s="273">
        <v>3566142.16</v>
      </c>
      <c r="JH23" s="273">
        <v>4852606.08</v>
      </c>
      <c r="JI23" s="273">
        <v>2307929.15</v>
      </c>
      <c r="JJ23" s="273">
        <v>44266542.629999995</v>
      </c>
      <c r="JK23" s="273">
        <v>7143189</v>
      </c>
      <c r="JL23" s="273">
        <v>8867978.4800000004</v>
      </c>
      <c r="JM23" s="273">
        <v>11438439.879999999</v>
      </c>
      <c r="JN23" s="273">
        <v>7053447.21</v>
      </c>
      <c r="JO23" s="273">
        <v>18161417.559999999</v>
      </c>
      <c r="JP23" s="273">
        <v>4475799</v>
      </c>
      <c r="JQ23" s="273">
        <v>64306727.320000008</v>
      </c>
      <c r="JR23" s="273">
        <v>8973196.2800000012</v>
      </c>
      <c r="JS23" s="273">
        <v>5383437</v>
      </c>
      <c r="JT23" s="273">
        <v>25628574.850000001</v>
      </c>
      <c r="JU23" s="273">
        <v>15837943.9</v>
      </c>
      <c r="JV23" s="273">
        <v>8557862</v>
      </c>
      <c r="JW23" s="273">
        <v>9919253.6799999997</v>
      </c>
      <c r="JX23" s="273">
        <v>8535560</v>
      </c>
      <c r="JY23" s="273">
        <v>82053503</v>
      </c>
      <c r="JZ23" s="273">
        <v>46186810.640000001</v>
      </c>
      <c r="KA23" s="273">
        <v>8642198</v>
      </c>
      <c r="KB23" s="273">
        <v>5838163</v>
      </c>
      <c r="KC23" s="273">
        <v>12492916.550000001</v>
      </c>
      <c r="KD23" s="273">
        <v>4489920</v>
      </c>
      <c r="KE23" s="273">
        <v>26518499</v>
      </c>
      <c r="KF23" s="273">
        <v>15437958</v>
      </c>
      <c r="KG23" s="273">
        <v>9612493</v>
      </c>
      <c r="KH23" s="273">
        <v>11391682.149999999</v>
      </c>
      <c r="KI23" s="273">
        <v>8461247.9100000001</v>
      </c>
      <c r="KJ23" s="273">
        <v>8823219</v>
      </c>
      <c r="KK23" s="273">
        <v>10442935.83</v>
      </c>
      <c r="KL23" s="273">
        <v>3271522.45</v>
      </c>
      <c r="KM23" s="273">
        <v>6530712.8499999996</v>
      </c>
      <c r="KN23" s="273">
        <v>134874951.78</v>
      </c>
      <c r="KO23" s="273">
        <v>22650578.670000002</v>
      </c>
      <c r="KP23" s="273">
        <v>8704924.75</v>
      </c>
      <c r="KQ23" s="273">
        <v>14477622.41</v>
      </c>
      <c r="KR23" s="273">
        <v>16900252.059999999</v>
      </c>
      <c r="KS23" s="273">
        <v>6673285.8099999996</v>
      </c>
      <c r="KT23" s="273">
        <v>37500127.07</v>
      </c>
      <c r="KU23" s="273">
        <v>8770415.1799999997</v>
      </c>
      <c r="KV23" s="273">
        <v>8864096.6999999993</v>
      </c>
      <c r="KW23" s="273">
        <v>52510517.899999999</v>
      </c>
      <c r="KX23" s="273">
        <v>14327463.4</v>
      </c>
      <c r="KY23" s="273">
        <v>16340795.709999999</v>
      </c>
      <c r="KZ23" s="273">
        <v>29795842</v>
      </c>
      <c r="LA23" s="273">
        <v>8781080</v>
      </c>
      <c r="LB23" s="273">
        <v>24943689.779999997</v>
      </c>
      <c r="LC23" s="273">
        <v>84652592.120000005</v>
      </c>
      <c r="LD23" s="273">
        <v>16257365.5</v>
      </c>
      <c r="LE23" s="273">
        <v>122678574.07000001</v>
      </c>
      <c r="LF23" s="273">
        <v>30888163.25</v>
      </c>
      <c r="LG23" s="273">
        <v>33631890.950000003</v>
      </c>
      <c r="LH23" s="273">
        <v>33457854.890000001</v>
      </c>
      <c r="LI23" s="273">
        <v>14137662.890000001</v>
      </c>
      <c r="LJ23" s="273">
        <v>7663297.6399999997</v>
      </c>
      <c r="LK23" s="273">
        <v>6107378</v>
      </c>
      <c r="LL23" s="273">
        <v>11641959.630000001</v>
      </c>
      <c r="LM23" s="273">
        <v>6940188</v>
      </c>
      <c r="LN23" s="273">
        <v>11296884.780000001</v>
      </c>
      <c r="LO23" s="273">
        <v>6941733</v>
      </c>
      <c r="LP23" s="273">
        <v>47422380.590000004</v>
      </c>
      <c r="LQ23" s="273">
        <v>9233798.1899999995</v>
      </c>
      <c r="LR23" s="273">
        <v>5608875.7999999998</v>
      </c>
      <c r="LS23" s="273">
        <v>163210863.16999999</v>
      </c>
      <c r="LT23" s="273">
        <v>61686672.799999997</v>
      </c>
      <c r="LU23" s="273">
        <v>115087886.36</v>
      </c>
      <c r="LV23" s="273">
        <v>42623174.689999998</v>
      </c>
      <c r="LW23" s="273">
        <v>18424314.75</v>
      </c>
      <c r="LX23" s="273">
        <v>17410606</v>
      </c>
      <c r="LY23" s="273">
        <v>12810426.75</v>
      </c>
      <c r="LZ23" s="273">
        <v>13287460.51</v>
      </c>
      <c r="MA23" s="273">
        <v>7647356</v>
      </c>
      <c r="MB23" s="273">
        <v>12550799</v>
      </c>
      <c r="MC23" s="273">
        <v>35214642.899999999</v>
      </c>
      <c r="MD23" s="273">
        <v>9631590.8000000007</v>
      </c>
      <c r="ME23" s="273">
        <v>164305540</v>
      </c>
      <c r="MF23" s="273">
        <v>11138037.459999999</v>
      </c>
      <c r="MG23" s="273">
        <v>5890718.8399999999</v>
      </c>
      <c r="MH23" s="273">
        <v>6433213.9699999997</v>
      </c>
      <c r="MI23" s="273">
        <v>6079666.9699999997</v>
      </c>
      <c r="MJ23" s="273">
        <v>11288765.33</v>
      </c>
      <c r="MK23" s="273">
        <v>10880509.300000001</v>
      </c>
      <c r="ML23" s="273">
        <v>9237294.3900000006</v>
      </c>
      <c r="MM23" s="273">
        <v>14094319.48</v>
      </c>
      <c r="MN23" s="273">
        <v>8116946.3000000007</v>
      </c>
      <c r="MO23" s="273">
        <v>8491381.4000000004</v>
      </c>
      <c r="MP23" s="273">
        <v>6509151</v>
      </c>
      <c r="MQ23" s="273">
        <v>86535562.24000001</v>
      </c>
      <c r="MR23" s="273">
        <v>12631938.550000001</v>
      </c>
      <c r="MS23" s="273">
        <v>9295278.6400000006</v>
      </c>
      <c r="MT23" s="273">
        <v>20953656</v>
      </c>
      <c r="MU23" s="273">
        <v>18100058.289999999</v>
      </c>
      <c r="MV23" s="273">
        <v>9203036</v>
      </c>
      <c r="MW23" s="273">
        <v>27821266.329700001</v>
      </c>
      <c r="MX23" s="273">
        <v>19962732.5</v>
      </c>
      <c r="MY23" s="273">
        <v>13547680</v>
      </c>
      <c r="MZ23" s="273">
        <v>3963533.96</v>
      </c>
      <c r="NA23" s="273">
        <v>3746692</v>
      </c>
      <c r="NB23" s="273">
        <v>225167509.51999998</v>
      </c>
      <c r="NC23" s="273">
        <v>34046622.240000002</v>
      </c>
      <c r="ND23" s="273">
        <v>7668686.5899999999</v>
      </c>
      <c r="NE23" s="273">
        <v>85256995.700000003</v>
      </c>
      <c r="NF23" s="273">
        <v>8650610.3900000006</v>
      </c>
      <c r="NG23" s="273">
        <v>26764194.189999998</v>
      </c>
      <c r="NH23" s="273">
        <v>50826501.939999998</v>
      </c>
      <c r="NI23" s="273">
        <v>39909546.700000003</v>
      </c>
      <c r="NJ23" s="273">
        <v>2806933</v>
      </c>
      <c r="NK23" s="273">
        <v>11336736.490000002</v>
      </c>
      <c r="NL23" s="273">
        <v>9109472.1300000008</v>
      </c>
      <c r="NM23" s="273">
        <v>10964093.5</v>
      </c>
      <c r="NN23" s="273">
        <v>53851631.140000001</v>
      </c>
      <c r="NO23" s="273">
        <v>8383477.4800000004</v>
      </c>
      <c r="NP23" s="273">
        <v>9842149.370000001</v>
      </c>
      <c r="NQ23" s="273">
        <v>8628359.3000000007</v>
      </c>
      <c r="NR23" s="273">
        <v>9579959.1500000004</v>
      </c>
      <c r="NS23" s="273">
        <v>4309300</v>
      </c>
      <c r="NT23" s="273">
        <v>7011086.5800000001</v>
      </c>
      <c r="NU23" s="273">
        <v>72937712.030000001</v>
      </c>
      <c r="NV23" s="273">
        <v>46140377.68</v>
      </c>
      <c r="NW23" s="273">
        <v>7160188</v>
      </c>
      <c r="NX23" s="273">
        <v>5359684.1400000006</v>
      </c>
      <c r="NY23" s="273">
        <v>6896783.9900000002</v>
      </c>
      <c r="NZ23" s="273">
        <v>11033713.08</v>
      </c>
      <c r="OA23" s="273">
        <v>4216807.09</v>
      </c>
      <c r="OB23" s="273">
        <v>72577916.229999989</v>
      </c>
      <c r="OC23" s="273">
        <v>27493002.669999998</v>
      </c>
      <c r="OD23" s="273">
        <v>12276433.950000001</v>
      </c>
      <c r="OE23" s="273">
        <v>40312078.009999998</v>
      </c>
      <c r="OF23" s="273">
        <v>10183187.710000001</v>
      </c>
      <c r="OG23" s="273">
        <v>12639038.559999999</v>
      </c>
      <c r="OH23" s="273">
        <v>19485742.330000002</v>
      </c>
      <c r="OI23" s="273">
        <v>6820017.6399999997</v>
      </c>
      <c r="OJ23" s="273">
        <v>7126937</v>
      </c>
      <c r="OK23" s="273">
        <v>119474412.37</v>
      </c>
      <c r="OL23" s="273">
        <v>39190986.399999999</v>
      </c>
      <c r="OM23" s="273">
        <v>42082669.219999999</v>
      </c>
      <c r="ON23" s="273">
        <v>23771426.25</v>
      </c>
      <c r="OO23" s="273">
        <v>12696940.91</v>
      </c>
      <c r="OP23" s="273">
        <v>7740378.7299999995</v>
      </c>
      <c r="OQ23" s="273">
        <v>77993022.840000004</v>
      </c>
      <c r="OR23" s="273">
        <v>7986993.209999999</v>
      </c>
      <c r="OS23" s="273">
        <v>9556962</v>
      </c>
      <c r="OT23" s="273">
        <v>16221623.34</v>
      </c>
      <c r="OU23" s="273">
        <v>17127624.300000001</v>
      </c>
      <c r="OV23" s="273">
        <v>28060827</v>
      </c>
      <c r="OW23" s="273">
        <v>9657323.370000001</v>
      </c>
      <c r="OX23" s="273">
        <v>6831603.79</v>
      </c>
      <c r="OY23" s="273">
        <v>6343271</v>
      </c>
      <c r="OZ23" s="273">
        <v>85443411.88000001</v>
      </c>
      <c r="PA23" s="273">
        <v>9407261.790000001</v>
      </c>
      <c r="PB23" s="273">
        <v>22463879.41</v>
      </c>
      <c r="PC23" s="273">
        <v>3503259.12</v>
      </c>
      <c r="PD23" s="273">
        <v>13616478.65</v>
      </c>
      <c r="PE23" s="273">
        <v>27315641.329999998</v>
      </c>
      <c r="PF23" s="273">
        <v>9616946.8200000003</v>
      </c>
      <c r="PG23" s="273">
        <v>6532640</v>
      </c>
      <c r="PH23" s="273">
        <v>14417103.080000002</v>
      </c>
      <c r="PI23" s="273">
        <v>10626000.300000001</v>
      </c>
      <c r="PJ23" s="273">
        <v>12407973</v>
      </c>
      <c r="PK23" s="273">
        <v>21527219</v>
      </c>
      <c r="PL23" s="273">
        <v>7125962</v>
      </c>
      <c r="PM23" s="273">
        <v>37371691.890000001</v>
      </c>
      <c r="PN23" s="273">
        <v>7867377.8700000001</v>
      </c>
      <c r="PO23" s="273">
        <v>4186256</v>
      </c>
      <c r="PP23" s="273">
        <v>4099582.25</v>
      </c>
      <c r="PQ23" s="273">
        <v>8569127.25</v>
      </c>
      <c r="PR23" s="273">
        <v>233224269.60000002</v>
      </c>
      <c r="PS23" s="273">
        <v>8866348.4600000009</v>
      </c>
      <c r="PT23" s="273">
        <v>7843053</v>
      </c>
      <c r="PU23" s="273">
        <v>15070223.289999999</v>
      </c>
      <c r="PV23" s="273">
        <v>81346029.25</v>
      </c>
      <c r="PW23" s="273">
        <v>17584030.289999999</v>
      </c>
      <c r="PX23" s="273">
        <v>33956081</v>
      </c>
      <c r="PY23" s="273">
        <v>9595225.25</v>
      </c>
      <c r="PZ23" s="273">
        <v>21440492.390000001</v>
      </c>
      <c r="QA23" s="273">
        <v>8179887.2999999998</v>
      </c>
      <c r="QB23" s="273">
        <v>18618923.140000001</v>
      </c>
      <c r="QC23" s="273">
        <v>10417074</v>
      </c>
      <c r="QD23" s="273">
        <v>9422332.7199999988</v>
      </c>
      <c r="QE23" s="273">
        <v>15460021</v>
      </c>
      <c r="QF23" s="273">
        <v>13929679.33</v>
      </c>
      <c r="QG23" s="273">
        <v>11688224.199999999</v>
      </c>
      <c r="QH23" s="273">
        <v>10780365</v>
      </c>
      <c r="QI23" s="273">
        <v>10336663.280000001</v>
      </c>
      <c r="QJ23" s="273">
        <v>8446976</v>
      </c>
      <c r="QK23" s="273">
        <v>26238200.539999999</v>
      </c>
      <c r="QL23" s="273">
        <v>25837039.300000001</v>
      </c>
      <c r="QM23" s="273">
        <v>8410620.1300000008</v>
      </c>
      <c r="QN23" s="273">
        <v>5085185.5</v>
      </c>
      <c r="QO23" s="273">
        <v>4848993.09</v>
      </c>
      <c r="QP23" s="273">
        <v>4047607.5200000005</v>
      </c>
      <c r="QQ23" s="273">
        <v>4042813.88</v>
      </c>
      <c r="QR23" s="273">
        <v>105215282.02</v>
      </c>
      <c r="QS23" s="273">
        <v>8771165</v>
      </c>
      <c r="QT23" s="273">
        <v>20534790.310000002</v>
      </c>
      <c r="QU23" s="273">
        <v>11156121</v>
      </c>
      <c r="QV23" s="273">
        <v>11813891.129999999</v>
      </c>
      <c r="QW23" s="273">
        <v>27476692</v>
      </c>
      <c r="QX23" s="273">
        <v>11026902.020000001</v>
      </c>
      <c r="QY23" s="273">
        <v>18645079.789999999</v>
      </c>
      <c r="QZ23" s="273">
        <v>23272510</v>
      </c>
      <c r="RA23" s="273">
        <v>7883304.0099999998</v>
      </c>
      <c r="RB23" s="273">
        <v>8893537</v>
      </c>
      <c r="RC23" s="273">
        <v>8052224.5</v>
      </c>
      <c r="RD23" s="273">
        <v>6767987.2400000002</v>
      </c>
      <c r="RE23" s="273">
        <v>154894818.40000001</v>
      </c>
      <c r="RF23" s="273">
        <v>22974739.140000001</v>
      </c>
      <c r="RG23" s="273">
        <v>8942892</v>
      </c>
      <c r="RH23" s="273">
        <v>14661661.199999999</v>
      </c>
      <c r="RI23" s="273">
        <v>11751355.199999999</v>
      </c>
      <c r="RJ23" s="273">
        <v>14680426.719999999</v>
      </c>
      <c r="RK23" s="273">
        <v>25240067</v>
      </c>
      <c r="RL23" s="273">
        <v>10019570.520000001</v>
      </c>
      <c r="RM23" s="273">
        <v>14133854.99</v>
      </c>
      <c r="RN23" s="273">
        <v>19534205.5</v>
      </c>
      <c r="RO23" s="273">
        <v>23844096.789999999</v>
      </c>
      <c r="RP23" s="273">
        <v>6692818.0799999991</v>
      </c>
      <c r="RQ23" s="273">
        <v>5149053.12</v>
      </c>
      <c r="RR23" s="273">
        <v>10533404</v>
      </c>
      <c r="RS23" s="273">
        <v>7498739.8100000005</v>
      </c>
      <c r="RT23" s="273">
        <v>5673410.7999999998</v>
      </c>
      <c r="RU23" s="273">
        <v>5982659.1600000001</v>
      </c>
      <c r="RV23" s="273">
        <v>4957985.5999999996</v>
      </c>
      <c r="RW23" s="273">
        <v>5412092.0099999998</v>
      </c>
      <c r="RX23" s="273">
        <v>5821955.4000000004</v>
      </c>
      <c r="RY23" s="273">
        <v>91467290.359999999</v>
      </c>
      <c r="RZ23" s="273">
        <v>6440230.5099999998</v>
      </c>
      <c r="SA23" s="273">
        <v>13352012.780000001</v>
      </c>
      <c r="SB23" s="273">
        <v>9921622.5</v>
      </c>
      <c r="SC23" s="273">
        <v>5247181.5</v>
      </c>
      <c r="SD23" s="273">
        <v>5568848.6699999999</v>
      </c>
      <c r="SE23" s="273">
        <v>7803800.5500000007</v>
      </c>
      <c r="SF23" s="273">
        <v>21097223.549999997</v>
      </c>
      <c r="SG23" s="273">
        <v>5445814.0299999993</v>
      </c>
      <c r="SH23" s="273">
        <v>6528493.8599999994</v>
      </c>
      <c r="SI23" s="273">
        <v>8016818.9900000002</v>
      </c>
      <c r="SJ23" s="273">
        <v>15973375.5</v>
      </c>
      <c r="SK23" s="273">
        <v>8349394</v>
      </c>
      <c r="SL23" s="273">
        <v>6806228.5500000007</v>
      </c>
      <c r="SM23" s="273">
        <v>65966216.369999997</v>
      </c>
      <c r="SN23" s="273">
        <v>11118266</v>
      </c>
      <c r="SO23" s="273">
        <v>9256297.0399999991</v>
      </c>
      <c r="SP23" s="273">
        <v>6829259</v>
      </c>
      <c r="SQ23" s="273">
        <v>6565876</v>
      </c>
      <c r="SR23" s="273">
        <v>11829880.99</v>
      </c>
      <c r="SS23" s="273">
        <v>8100531.6099999994</v>
      </c>
      <c r="ST23" s="273">
        <v>16600832.849999998</v>
      </c>
      <c r="SU23" s="273">
        <v>9133807.1699999999</v>
      </c>
      <c r="SV23" s="273">
        <v>11553247.630000001</v>
      </c>
      <c r="SW23" s="273">
        <v>26096131.080000002</v>
      </c>
      <c r="SX23" s="273">
        <v>3846054</v>
      </c>
      <c r="SY23" s="273">
        <v>51913326.629999995</v>
      </c>
      <c r="SZ23" s="273">
        <v>11079087</v>
      </c>
      <c r="TA23" s="273">
        <v>13216682.42</v>
      </c>
      <c r="TB23" s="273">
        <v>17686020.350000001</v>
      </c>
      <c r="TC23" s="273">
        <v>9697388.3000000007</v>
      </c>
      <c r="TD23" s="273">
        <v>12255431</v>
      </c>
      <c r="TE23" s="273">
        <v>9905689</v>
      </c>
      <c r="TF23" s="273">
        <v>5669195</v>
      </c>
      <c r="TG23" s="273">
        <v>170244471.98000002</v>
      </c>
      <c r="TH23" s="273">
        <v>11018393.84</v>
      </c>
      <c r="TI23" s="273">
        <v>9078550.8300000001</v>
      </c>
      <c r="TJ23" s="273">
        <v>18841729</v>
      </c>
      <c r="TK23" s="273">
        <v>16859434.259999998</v>
      </c>
      <c r="TL23" s="273">
        <v>12026145</v>
      </c>
      <c r="TM23" s="273">
        <v>6998829.8400000008</v>
      </c>
      <c r="TN23" s="273">
        <v>40461395</v>
      </c>
      <c r="TO23" s="273">
        <v>13273280</v>
      </c>
      <c r="TP23" s="273">
        <v>23513107.310000002</v>
      </c>
      <c r="TQ23" s="273">
        <v>18183503.490000002</v>
      </c>
      <c r="TR23" s="273">
        <v>11357325</v>
      </c>
      <c r="TS23" s="273">
        <v>7074567.79</v>
      </c>
      <c r="TT23" s="273">
        <v>13177900.75</v>
      </c>
      <c r="TU23" s="273">
        <v>9656732.4800000004</v>
      </c>
      <c r="TV23" s="273">
        <v>10859436</v>
      </c>
      <c r="TW23" s="273">
        <v>46622033.670000002</v>
      </c>
      <c r="TX23" s="273">
        <v>10783227.91</v>
      </c>
      <c r="TY23" s="273">
        <v>58819799.309999995</v>
      </c>
      <c r="TZ23" s="273">
        <v>17373929</v>
      </c>
      <c r="UA23" s="273">
        <v>6422645.6699999999</v>
      </c>
      <c r="UB23" s="273">
        <v>13103655.279999999</v>
      </c>
      <c r="UC23" s="273">
        <v>70532056.200000003</v>
      </c>
      <c r="UD23" s="273">
        <v>6424336.1699999999</v>
      </c>
      <c r="UE23" s="273">
        <v>7115631.3200000003</v>
      </c>
      <c r="UF23" s="273">
        <v>10278685.550000001</v>
      </c>
      <c r="UG23" s="273">
        <v>8069655.6100000003</v>
      </c>
      <c r="UH23" s="273">
        <v>45500907</v>
      </c>
      <c r="UI23" s="273">
        <v>12916550</v>
      </c>
      <c r="UJ23" s="273">
        <v>10111198.200000001</v>
      </c>
      <c r="UK23" s="273">
        <v>15765930.51</v>
      </c>
      <c r="UL23" s="273">
        <v>8669582.4299999997</v>
      </c>
      <c r="UM23" s="273">
        <v>11352664.58</v>
      </c>
      <c r="UN23" s="273">
        <v>214014047</v>
      </c>
      <c r="UO23" s="273">
        <v>11318699</v>
      </c>
      <c r="UP23" s="273">
        <v>11874618.5</v>
      </c>
      <c r="UQ23" s="273">
        <v>41838033.529999994</v>
      </c>
      <c r="UR23" s="273">
        <v>3687592.3000000003</v>
      </c>
      <c r="US23" s="273">
        <v>10076351</v>
      </c>
      <c r="UT23" s="273">
        <v>26336712.610000003</v>
      </c>
      <c r="UU23" s="273">
        <v>7243459</v>
      </c>
      <c r="UV23" s="273">
        <v>8701151.9600000009</v>
      </c>
      <c r="UW23" s="273">
        <v>9574295.0800000001</v>
      </c>
      <c r="UX23" s="273">
        <v>12138221.310000001</v>
      </c>
      <c r="UY23" s="273">
        <v>25423253.27</v>
      </c>
      <c r="UZ23" s="273">
        <v>13275056</v>
      </c>
      <c r="VA23" s="273">
        <v>25932515.199999996</v>
      </c>
      <c r="VB23" s="273">
        <v>8441845.1600000001</v>
      </c>
      <c r="VC23" s="273">
        <v>6655679</v>
      </c>
      <c r="VD23" s="273">
        <v>7926931.8699999992</v>
      </c>
      <c r="VE23" s="273">
        <v>7986348.6600000001</v>
      </c>
      <c r="VF23" s="273">
        <v>33057386.609999999</v>
      </c>
      <c r="VG23" s="273">
        <v>6340611.7699999996</v>
      </c>
      <c r="VH23" s="273">
        <v>6487982.1100000003</v>
      </c>
      <c r="VI23" s="273">
        <v>5532207</v>
      </c>
      <c r="VJ23" s="273">
        <v>80615903.75</v>
      </c>
      <c r="VK23" s="273">
        <v>9634794</v>
      </c>
      <c r="VL23" s="273">
        <v>9905811.0999999996</v>
      </c>
      <c r="VM23" s="273">
        <v>15725201.540000001</v>
      </c>
      <c r="VN23" s="273">
        <v>24998603.080000002</v>
      </c>
      <c r="VO23" s="273">
        <v>15402859</v>
      </c>
      <c r="VP23" s="273">
        <v>15368609</v>
      </c>
      <c r="VQ23" s="273">
        <v>9416821.9299999997</v>
      </c>
      <c r="VR23" s="273">
        <v>11623786</v>
      </c>
      <c r="VS23" s="273">
        <v>38056156.989999995</v>
      </c>
      <c r="VT23" s="273">
        <v>10521009.74</v>
      </c>
      <c r="VU23" s="273">
        <v>15767552.299999999</v>
      </c>
      <c r="VV23" s="273">
        <v>9860695.6600000001</v>
      </c>
      <c r="VW23" s="273">
        <v>9320775</v>
      </c>
      <c r="VX23" s="273">
        <v>6973468.6399999997</v>
      </c>
      <c r="VY23" s="273">
        <v>301439936.51999998</v>
      </c>
      <c r="VZ23" s="273">
        <v>24883854.190000001</v>
      </c>
      <c r="WA23" s="273">
        <v>18408434</v>
      </c>
      <c r="WB23" s="273">
        <v>10906765.99</v>
      </c>
      <c r="WC23" s="273">
        <v>12579022.040000001</v>
      </c>
      <c r="WD23" s="273">
        <v>14047173.720000001</v>
      </c>
      <c r="WE23" s="273">
        <v>21337297</v>
      </c>
      <c r="WF23" s="273">
        <v>26546401</v>
      </c>
      <c r="WG23" s="273">
        <v>15157184.07</v>
      </c>
      <c r="WH23" s="273">
        <v>21249517</v>
      </c>
      <c r="WI23" s="273">
        <v>13011804</v>
      </c>
      <c r="WJ23" s="273">
        <v>29319383.030000001</v>
      </c>
      <c r="WK23" s="273">
        <v>16934543</v>
      </c>
      <c r="WL23" s="273">
        <v>23436576.540000003</v>
      </c>
      <c r="WM23" s="273">
        <v>36451102.07</v>
      </c>
      <c r="WN23" s="273">
        <v>17577039</v>
      </c>
      <c r="WO23" s="273">
        <v>16490864.25</v>
      </c>
      <c r="WP23" s="273">
        <v>19984956.579999998</v>
      </c>
      <c r="WQ23" s="273">
        <v>9570372.870000001</v>
      </c>
      <c r="WR23" s="273">
        <v>31926718.43</v>
      </c>
      <c r="WS23" s="273">
        <v>69740991.830000013</v>
      </c>
      <c r="WT23" s="273">
        <v>17357352</v>
      </c>
      <c r="WU23" s="273">
        <v>9428770</v>
      </c>
      <c r="WV23" s="273">
        <v>9541662.1099999994</v>
      </c>
      <c r="WW23" s="273">
        <v>12372244.5</v>
      </c>
      <c r="WX23" s="273">
        <v>10410443.74</v>
      </c>
      <c r="WY23" s="273">
        <v>11591637</v>
      </c>
      <c r="WZ23" s="273">
        <v>12386904.57</v>
      </c>
      <c r="XA23" s="273">
        <v>36504513.219999999</v>
      </c>
      <c r="XB23" s="273">
        <v>10403291.24</v>
      </c>
      <c r="XC23" s="273">
        <v>6532631.9699999997</v>
      </c>
      <c r="XD23" s="273">
        <v>6345527.5299999993</v>
      </c>
      <c r="XE23" s="273">
        <v>6021394.3599999994</v>
      </c>
      <c r="XF23" s="273">
        <v>159715977.12</v>
      </c>
      <c r="XG23" s="273">
        <v>19619227.48</v>
      </c>
      <c r="XH23" s="273">
        <v>22144720.399999999</v>
      </c>
      <c r="XI23" s="273">
        <v>56245238.170000002</v>
      </c>
      <c r="XJ23" s="273">
        <v>16463490.830000002</v>
      </c>
      <c r="XK23" s="273">
        <v>21540503.5</v>
      </c>
      <c r="XL23" s="273">
        <v>24283126.5</v>
      </c>
      <c r="XM23" s="273">
        <v>18356618</v>
      </c>
      <c r="XN23" s="273">
        <v>16227223.949999999</v>
      </c>
      <c r="XO23" s="273">
        <v>32165752.700000003</v>
      </c>
      <c r="XP23" s="273">
        <v>25853918.98</v>
      </c>
      <c r="XQ23" s="273">
        <v>12119996.82</v>
      </c>
      <c r="XR23" s="273">
        <v>8865140.6799999997</v>
      </c>
      <c r="XS23" s="273">
        <v>10780129</v>
      </c>
      <c r="XT23" s="273">
        <v>11911413</v>
      </c>
      <c r="XU23" s="273">
        <v>11711593.279999999</v>
      </c>
      <c r="XV23" s="273">
        <v>7486258</v>
      </c>
      <c r="XW23" s="273">
        <v>9209306.3300000001</v>
      </c>
      <c r="XX23" s="273">
        <v>11438312.5</v>
      </c>
      <c r="XY23" s="273">
        <v>10549018.969999999</v>
      </c>
      <c r="XZ23" s="273">
        <v>9293504</v>
      </c>
      <c r="YA23" s="273">
        <v>9806964.3200000003</v>
      </c>
      <c r="YB23" s="273">
        <v>8478047.3200000003</v>
      </c>
      <c r="YC23" s="273">
        <v>168868711.25</v>
      </c>
      <c r="YD23" s="273">
        <v>14348664</v>
      </c>
      <c r="YE23" s="273">
        <v>20381272.75</v>
      </c>
      <c r="YF23" s="273">
        <v>10111729.1</v>
      </c>
      <c r="YG23" s="273">
        <v>47164561.739999995</v>
      </c>
      <c r="YH23" s="273">
        <v>16198260.440000001</v>
      </c>
      <c r="YI23" s="273">
        <v>23304590</v>
      </c>
      <c r="YJ23" s="273">
        <v>10889610.219999999</v>
      </c>
      <c r="YK23" s="273">
        <v>38473555.659999996</v>
      </c>
      <c r="YL23" s="273">
        <v>27470923</v>
      </c>
      <c r="YM23" s="273">
        <v>22845187</v>
      </c>
      <c r="YN23" s="273">
        <v>12690992.639999999</v>
      </c>
      <c r="YO23" s="273">
        <v>9093660</v>
      </c>
      <c r="YP23" s="273">
        <v>11738177.690000001</v>
      </c>
      <c r="YQ23" s="273">
        <v>7041529.5999999996</v>
      </c>
      <c r="YR23" s="273">
        <v>8609330</v>
      </c>
      <c r="YS23" s="273">
        <v>6604573.4500000002</v>
      </c>
      <c r="YT23" s="273">
        <v>50754287.760000005</v>
      </c>
      <c r="YU23" s="273">
        <v>6153511.1099999994</v>
      </c>
      <c r="YV23" s="273">
        <v>6622381.4800000004</v>
      </c>
      <c r="YW23" s="273">
        <v>7120093.4400000004</v>
      </c>
      <c r="YX23" s="273">
        <v>7154799.7899999991</v>
      </c>
      <c r="YY23" s="273">
        <v>4639245.09</v>
      </c>
      <c r="YZ23" s="273">
        <v>6606618</v>
      </c>
      <c r="ZA23" s="273">
        <v>59253781.210000001</v>
      </c>
      <c r="ZB23" s="273">
        <v>6274343.8499999996</v>
      </c>
      <c r="ZC23" s="273">
        <v>11433340.25</v>
      </c>
      <c r="ZD23" s="273">
        <v>11856884</v>
      </c>
      <c r="ZE23" s="273">
        <v>6563059</v>
      </c>
      <c r="ZF23" s="273">
        <v>9593892.25</v>
      </c>
      <c r="ZG23" s="273">
        <v>6058807.0500000007</v>
      </c>
      <c r="ZH23" s="273">
        <v>5860799.5</v>
      </c>
      <c r="ZI23" s="273">
        <v>24642530</v>
      </c>
      <c r="ZJ23" s="273">
        <v>135201284</v>
      </c>
      <c r="ZK23" s="273">
        <v>6436186</v>
      </c>
      <c r="ZL23" s="273">
        <v>14766197.23</v>
      </c>
      <c r="ZM23" s="273">
        <v>34547924</v>
      </c>
      <c r="ZN23" s="273">
        <v>25768645</v>
      </c>
      <c r="ZO23" s="273">
        <v>8729724.5600000005</v>
      </c>
      <c r="ZP23" s="273">
        <v>10073531.469999999</v>
      </c>
      <c r="ZQ23" s="273">
        <v>20414850.75</v>
      </c>
      <c r="ZR23" s="273">
        <v>15519258</v>
      </c>
      <c r="ZS23" s="273">
        <v>20503074.68</v>
      </c>
      <c r="ZT23" s="273">
        <v>5065766.55</v>
      </c>
      <c r="ZU23" s="273">
        <v>7151785</v>
      </c>
      <c r="ZV23" s="273">
        <v>6956762.8799999999</v>
      </c>
      <c r="ZW23" s="273">
        <v>11275966</v>
      </c>
      <c r="ZX23" s="273">
        <v>7938773</v>
      </c>
      <c r="ZY23" s="273">
        <v>9529483</v>
      </c>
      <c r="ZZ23" s="273">
        <v>6691524.6799999997</v>
      </c>
      <c r="AAA23" s="273">
        <v>6883899.3799999999</v>
      </c>
      <c r="AAB23" s="273">
        <v>6998845.96</v>
      </c>
      <c r="AAC23" s="273">
        <v>7096568.7199999997</v>
      </c>
      <c r="AAD23" s="273">
        <v>6831559.3300000001</v>
      </c>
      <c r="AAE23" s="273">
        <v>5274738.75</v>
      </c>
      <c r="AAF23" s="273">
        <v>49862083.210000001</v>
      </c>
      <c r="AAG23" s="273">
        <v>7177250</v>
      </c>
      <c r="AAH23" s="273">
        <v>8723384.3000000007</v>
      </c>
      <c r="AAI23" s="273">
        <v>9451643</v>
      </c>
      <c r="AAJ23" s="273">
        <v>6291307.3899999997</v>
      </c>
      <c r="AAK23" s="273">
        <v>11969004.92</v>
      </c>
      <c r="AAL23" s="273">
        <v>6516088</v>
      </c>
      <c r="AAM23" s="273">
        <v>208703160.88</v>
      </c>
      <c r="AAN23" s="273">
        <v>14411914.74</v>
      </c>
      <c r="AAO23" s="273">
        <v>9276747</v>
      </c>
      <c r="AAP23" s="273">
        <v>18894410.420000002</v>
      </c>
      <c r="AAQ23" s="273">
        <v>15540217.110000001</v>
      </c>
      <c r="AAR23" s="273">
        <v>10186656.560000001</v>
      </c>
      <c r="AAS23" s="273">
        <v>15819814</v>
      </c>
      <c r="AAT23" s="273">
        <v>15389273.07</v>
      </c>
      <c r="AAU23" s="273">
        <v>35823475</v>
      </c>
      <c r="AAV23" s="273">
        <v>11461687</v>
      </c>
      <c r="AAW23" s="273">
        <v>14716386</v>
      </c>
      <c r="AAX23" s="273">
        <v>62877857.549999997</v>
      </c>
      <c r="AAY23" s="273">
        <v>29325308</v>
      </c>
      <c r="AAZ23" s="273">
        <v>7599202</v>
      </c>
      <c r="ABA23" s="273">
        <v>10344240.5</v>
      </c>
      <c r="ABB23" s="273">
        <v>9364076.0199999996</v>
      </c>
      <c r="ABC23" s="273">
        <v>8449216</v>
      </c>
      <c r="ABD23" s="273">
        <v>11950449</v>
      </c>
      <c r="ABE23" s="273">
        <v>9664977.6999999993</v>
      </c>
      <c r="ABF23" s="273">
        <v>79556219</v>
      </c>
      <c r="ABG23" s="273">
        <v>55414288.660000004</v>
      </c>
      <c r="ABH23" s="273">
        <v>7940282</v>
      </c>
      <c r="ABI23" s="273">
        <v>5880416.8899999997</v>
      </c>
      <c r="ABJ23" s="273">
        <v>5527331</v>
      </c>
      <c r="ABK23" s="273">
        <v>5677298.7400000002</v>
      </c>
      <c r="ABL23" s="273">
        <v>4869619.8600000003</v>
      </c>
      <c r="ABM23" s="273">
        <v>89143473</v>
      </c>
      <c r="ABN23" s="273">
        <v>11503669.039999999</v>
      </c>
      <c r="ABO23" s="273">
        <v>7076045.6200000001</v>
      </c>
      <c r="ABP23" s="273">
        <v>14281950.33</v>
      </c>
      <c r="ABQ23" s="273">
        <v>14491498.92</v>
      </c>
      <c r="ABR23" s="273">
        <v>9866049.8200000003</v>
      </c>
      <c r="ABS23" s="273">
        <v>10085427.51</v>
      </c>
      <c r="ABT23" s="273">
        <v>9281904.3499999996</v>
      </c>
      <c r="ABU23" s="273">
        <v>1636200</v>
      </c>
      <c r="ABV23" s="273">
        <v>93752893.00999999</v>
      </c>
      <c r="ABW23" s="273">
        <v>5174491.4000000004</v>
      </c>
      <c r="ABX23" s="273">
        <v>10933608.580000002</v>
      </c>
      <c r="ABY23" s="273">
        <v>6243023.3499999996</v>
      </c>
      <c r="ABZ23" s="273">
        <v>6568669.7800000003</v>
      </c>
      <c r="ACA23" s="273">
        <v>21971905</v>
      </c>
      <c r="ACB23" s="273">
        <v>5739624.4000000004</v>
      </c>
      <c r="ACC23" s="273">
        <v>9504812.870000001</v>
      </c>
      <c r="ACD23" s="273">
        <v>5755585.71</v>
      </c>
      <c r="ACE23" s="273">
        <v>11783113.350000001</v>
      </c>
      <c r="ACF23" s="273">
        <v>5863463.5299999993</v>
      </c>
      <c r="ACG23" s="273">
        <v>150151369.29000002</v>
      </c>
      <c r="ACH23" s="273">
        <v>5529042.1500000004</v>
      </c>
      <c r="ACI23" s="273">
        <v>7353897.8399999999</v>
      </c>
      <c r="ACJ23" s="273">
        <v>14018086.520000001</v>
      </c>
      <c r="ACK23" s="273">
        <v>7054376.0099999998</v>
      </c>
      <c r="ACL23" s="273">
        <v>10041302.870000001</v>
      </c>
      <c r="ACM23" s="273">
        <v>17973416</v>
      </c>
      <c r="ACN23" s="273">
        <v>43314560.590000004</v>
      </c>
      <c r="ACO23" s="273">
        <v>43117549.539999999</v>
      </c>
      <c r="ACP23" s="273">
        <v>8386847.25</v>
      </c>
      <c r="ACQ23" s="273">
        <v>13940641.5</v>
      </c>
      <c r="ACR23" s="273">
        <v>11852329.099999998</v>
      </c>
      <c r="ACS23" s="273">
        <v>11252968.85</v>
      </c>
      <c r="ACT23" s="273">
        <v>20563403.139999997</v>
      </c>
      <c r="ACU23" s="273">
        <v>8411662.6099999994</v>
      </c>
      <c r="ACV23" s="273">
        <v>11186599.42</v>
      </c>
      <c r="ACW23" s="273">
        <v>7016426</v>
      </c>
      <c r="ACX23" s="273">
        <v>9617119.0800000001</v>
      </c>
      <c r="ACY23" s="273">
        <v>3822295</v>
      </c>
      <c r="ACZ23" s="273">
        <v>4575981</v>
      </c>
      <c r="ADA23" s="273">
        <v>6818417.5899999999</v>
      </c>
      <c r="ADB23" s="273">
        <v>5434295.6799999997</v>
      </c>
      <c r="ADC23" s="273">
        <v>5247390.83</v>
      </c>
      <c r="ADD23" s="273">
        <v>32725436.43</v>
      </c>
      <c r="ADE23" s="273">
        <v>23491681.020000003</v>
      </c>
      <c r="ADF23" s="273">
        <v>3028700.97</v>
      </c>
      <c r="ADG23" s="273">
        <v>4355510.4000000004</v>
      </c>
      <c r="ADH23" s="273">
        <v>7377803.1399999997</v>
      </c>
      <c r="ADI23" s="273">
        <v>2859000.37</v>
      </c>
      <c r="ADJ23" s="273">
        <v>4036477.09</v>
      </c>
      <c r="ADK23" s="273">
        <v>4356686.5999999996</v>
      </c>
      <c r="ADL23" s="273">
        <v>7171017.5199999996</v>
      </c>
      <c r="ADM23" s="273">
        <v>220277425.50999999</v>
      </c>
      <c r="ADN23" s="273">
        <v>23243620.75</v>
      </c>
      <c r="ADO23" s="273">
        <v>22791259.810000002</v>
      </c>
      <c r="ADP23" s="273">
        <v>48173731.700000003</v>
      </c>
      <c r="ADQ23" s="273">
        <v>4561142.8900000006</v>
      </c>
      <c r="ADR23" s="273">
        <v>6975503.9000000004</v>
      </c>
      <c r="ADS23" s="273">
        <v>10173011.960000001</v>
      </c>
      <c r="ADT23" s="273">
        <v>7482158</v>
      </c>
      <c r="ADU23" s="273">
        <v>151530441.56999999</v>
      </c>
      <c r="ADV23" s="273">
        <v>46119764.5</v>
      </c>
      <c r="ADW23" s="273">
        <v>42348542.890000001</v>
      </c>
      <c r="ADX23" s="273">
        <v>11563037.219999999</v>
      </c>
      <c r="ADY23" s="273">
        <v>18396666.079999998</v>
      </c>
      <c r="ADZ23" s="273">
        <v>19221918.719999999</v>
      </c>
      <c r="AEA23" s="273">
        <v>16391402.959999999</v>
      </c>
      <c r="AEB23" s="273">
        <v>15983922.98</v>
      </c>
      <c r="AEC23" s="273">
        <v>16796469.849999998</v>
      </c>
      <c r="AED23" s="273">
        <v>13611447.640000001</v>
      </c>
      <c r="AEE23" s="273">
        <v>15820988.970000001</v>
      </c>
      <c r="AEF23" s="273">
        <v>15901503.77</v>
      </c>
      <c r="AEG23" s="273">
        <v>9677269</v>
      </c>
      <c r="AEH23" s="273">
        <v>20798763</v>
      </c>
      <c r="AEI23" s="273">
        <v>17212004.509999998</v>
      </c>
      <c r="AEJ23" s="273">
        <v>12859833</v>
      </c>
      <c r="AEK23" s="273">
        <v>13021124.640000001</v>
      </c>
      <c r="AEL23" s="273">
        <v>24044535.59</v>
      </c>
      <c r="AEM23" s="273">
        <v>13258296</v>
      </c>
      <c r="AEN23" s="273">
        <v>14849889.980000002</v>
      </c>
      <c r="AEO23" s="273">
        <v>130797155.52000001</v>
      </c>
      <c r="AEP23" s="273">
        <v>20997948</v>
      </c>
      <c r="AEQ23" s="273">
        <v>17042219.440000001</v>
      </c>
      <c r="AER23" s="273">
        <v>13627683</v>
      </c>
      <c r="AES23" s="273">
        <v>13371150</v>
      </c>
      <c r="AET23" s="273">
        <v>30896492.529999997</v>
      </c>
      <c r="AEU23" s="273">
        <v>10745325.279999999</v>
      </c>
      <c r="AEV23" s="273">
        <v>10894031</v>
      </c>
      <c r="AEW23" s="273">
        <v>9921434</v>
      </c>
      <c r="AEX23" s="273">
        <v>8806025.5899999999</v>
      </c>
      <c r="AEY23" s="273">
        <v>56813423.439999998</v>
      </c>
      <c r="AEZ23" s="273">
        <v>31697897.280000001</v>
      </c>
      <c r="AFA23" s="273">
        <v>15550957.380000001</v>
      </c>
      <c r="AFB23" s="273">
        <v>12722868.899999999</v>
      </c>
      <c r="AFC23" s="273">
        <v>22642734.5</v>
      </c>
      <c r="AFD23" s="273">
        <v>12140572.84</v>
      </c>
      <c r="AFE23" s="273">
        <v>12427851.469999999</v>
      </c>
      <c r="AFF23" s="273">
        <v>11108762</v>
      </c>
      <c r="AFG23" s="273">
        <v>9288684</v>
      </c>
      <c r="AFH23" s="273">
        <v>9183864.5600000005</v>
      </c>
      <c r="AFI23" s="273">
        <v>15231634.759999998</v>
      </c>
      <c r="AFJ23" s="273">
        <v>7153840.7199999997</v>
      </c>
      <c r="AFK23" s="273">
        <v>9491540.9400000013</v>
      </c>
      <c r="AFL23" s="273">
        <v>59777800</v>
      </c>
      <c r="AFM23" s="273">
        <v>16646884.98</v>
      </c>
      <c r="AFN23" s="273">
        <v>12835181.149999999</v>
      </c>
      <c r="AFO23" s="273">
        <v>11023323.84</v>
      </c>
      <c r="AFP23" s="273">
        <v>13554993.290000001</v>
      </c>
      <c r="AFQ23" s="273">
        <v>11004698.460000001</v>
      </c>
      <c r="AFR23" s="273">
        <v>6610422.3599999994</v>
      </c>
      <c r="AFS23" s="273">
        <v>13387488</v>
      </c>
      <c r="AFT23" s="273">
        <v>15768964.35</v>
      </c>
      <c r="AFU23" s="273">
        <v>8075360.4400000004</v>
      </c>
      <c r="AFV23" s="273">
        <v>17851680.25</v>
      </c>
      <c r="AFW23" s="273">
        <v>8685115.5700000003</v>
      </c>
      <c r="AFX23" s="273">
        <v>95636257</v>
      </c>
      <c r="AFY23" s="273">
        <v>8117209.9299999997</v>
      </c>
      <c r="AFZ23" s="273">
        <v>10122009.760000002</v>
      </c>
      <c r="AGA23" s="273">
        <v>9431041.1899999995</v>
      </c>
      <c r="AGB23" s="273">
        <v>18166067.25</v>
      </c>
      <c r="AGC23" s="273">
        <v>12999798.5</v>
      </c>
      <c r="AGD23" s="273">
        <v>5177562</v>
      </c>
      <c r="AGE23" s="273">
        <v>9274717.3100000005</v>
      </c>
      <c r="AGF23" s="273">
        <v>6675629.3600000003</v>
      </c>
      <c r="AGG23" s="273">
        <v>8695622.6099999994</v>
      </c>
      <c r="AGH23" s="273">
        <v>7612281.1100000003</v>
      </c>
      <c r="AGI23" s="273">
        <v>87608190.789999992</v>
      </c>
      <c r="AGJ23" s="273">
        <v>19505861.259999998</v>
      </c>
      <c r="AGK23" s="273">
        <v>16281985.439999999</v>
      </c>
      <c r="AGL23" s="273">
        <v>11491439.15</v>
      </c>
      <c r="AGM23" s="273">
        <v>23581977.239999998</v>
      </c>
      <c r="AGN23" s="273">
        <v>15160321.069999998</v>
      </c>
      <c r="AGO23" s="273">
        <v>8445486.6799999997</v>
      </c>
      <c r="AGP23" s="273">
        <v>15158968.290000001</v>
      </c>
      <c r="AGQ23" s="273">
        <v>157909771.08999997</v>
      </c>
      <c r="AGR23" s="273">
        <v>97365518.74000001</v>
      </c>
      <c r="AGS23" s="273">
        <v>10460092.030000001</v>
      </c>
      <c r="AGT23" s="273">
        <v>20013692.93</v>
      </c>
      <c r="AGU23" s="273">
        <v>29168943.960000001</v>
      </c>
      <c r="AGV23" s="273">
        <v>20475645.199999999</v>
      </c>
      <c r="AGW23" s="273">
        <v>14479499.6</v>
      </c>
      <c r="AGX23" s="273">
        <v>16349487.120000001</v>
      </c>
      <c r="AGY23" s="273">
        <v>8602502.5</v>
      </c>
      <c r="AGZ23" s="273">
        <v>13809311.17</v>
      </c>
      <c r="AHA23" s="273">
        <v>13662211.01</v>
      </c>
      <c r="AHB23" s="273">
        <v>9053890.8099999987</v>
      </c>
      <c r="AHC23" s="273">
        <v>9499154.8000000007</v>
      </c>
      <c r="AHD23" s="273">
        <v>9305067.6999999993</v>
      </c>
      <c r="AHE23" s="273">
        <v>8840891</v>
      </c>
      <c r="AHF23" s="273">
        <v>6753869.2699999996</v>
      </c>
      <c r="AHG23" s="273">
        <v>9428806.9000000004</v>
      </c>
      <c r="AHH23" s="273">
        <v>44757915.609999999</v>
      </c>
      <c r="AHI23" s="273">
        <v>6149150.5099999998</v>
      </c>
      <c r="AHJ23" s="273">
        <v>6485873.9100000001</v>
      </c>
      <c r="AHK23" s="273">
        <v>10367434.76</v>
      </c>
      <c r="AHL23" s="273">
        <v>15865471.51</v>
      </c>
      <c r="AHM23" s="273">
        <v>5663193.4900000002</v>
      </c>
      <c r="AHN23" s="273">
        <v>8924459.1699999999</v>
      </c>
      <c r="AHO23" s="273"/>
      <c r="AHQ23" s="277">
        <v>21</v>
      </c>
      <c r="AHR23" s="271" t="s">
        <v>27</v>
      </c>
      <c r="AHS23" s="271" t="b">
        <f t="shared" si="1"/>
        <v>1</v>
      </c>
    </row>
    <row r="24" spans="1:903" ht="23.4" customHeight="1" x14ac:dyDescent="0.8">
      <c r="A24" s="270" t="s">
        <v>29</v>
      </c>
      <c r="B24" s="271" t="s">
        <v>30</v>
      </c>
      <c r="C24" s="273">
        <v>360509880.26999998</v>
      </c>
      <c r="D24" s="273">
        <v>101372572.15000001</v>
      </c>
      <c r="E24" s="273">
        <v>23983253</v>
      </c>
      <c r="F24" s="273">
        <v>41718465.009999998</v>
      </c>
      <c r="G24" s="273">
        <v>20641695.539999999</v>
      </c>
      <c r="H24" s="273">
        <v>26122911.32</v>
      </c>
      <c r="I24" s="273">
        <v>12576806.66</v>
      </c>
      <c r="J24" s="273">
        <v>95955076.659999996</v>
      </c>
      <c r="K24" s="273">
        <v>37294792.719999999</v>
      </c>
      <c r="L24" s="273">
        <v>17361243.850000001</v>
      </c>
      <c r="M24" s="273">
        <v>61819022.590000004</v>
      </c>
      <c r="N24" s="273">
        <v>19028832.969999999</v>
      </c>
      <c r="O24" s="273">
        <v>70896763.810000002</v>
      </c>
      <c r="P24" s="273">
        <v>32612534.189999998</v>
      </c>
      <c r="Q24" s="273">
        <v>23266024.969999999</v>
      </c>
      <c r="R24" s="273">
        <v>17598489.939999998</v>
      </c>
      <c r="S24" s="273">
        <v>33547876.129999999</v>
      </c>
      <c r="T24" s="273">
        <v>25506453.5</v>
      </c>
      <c r="U24" s="273">
        <v>19599043.970000003</v>
      </c>
      <c r="V24" s="273">
        <v>19611566.310000002</v>
      </c>
      <c r="W24" s="273">
        <v>17806601.759999998</v>
      </c>
      <c r="X24" s="273">
        <v>13132238.950000001</v>
      </c>
      <c r="Y24" s="273">
        <v>12760735</v>
      </c>
      <c r="Z24" s="273">
        <v>12784034.16</v>
      </c>
      <c r="AA24" s="273">
        <v>456450155.00999999</v>
      </c>
      <c r="AB24" s="273">
        <v>25126575.68</v>
      </c>
      <c r="AC24" s="273">
        <v>38126575.019999996</v>
      </c>
      <c r="AD24" s="273">
        <v>13764285</v>
      </c>
      <c r="AE24" s="273">
        <v>54981579.25</v>
      </c>
      <c r="AF24" s="273">
        <v>23772409.75</v>
      </c>
      <c r="AG24" s="273">
        <v>44609010</v>
      </c>
      <c r="AH24" s="273">
        <v>29437037.75</v>
      </c>
      <c r="AI24" s="273">
        <v>30360629.559999999</v>
      </c>
      <c r="AJ24" s="273">
        <v>19154479</v>
      </c>
      <c r="AK24" s="273">
        <v>18064957</v>
      </c>
      <c r="AL24" s="273">
        <v>15884480</v>
      </c>
      <c r="AM24" s="273">
        <v>22623886.699999999</v>
      </c>
      <c r="AN24" s="273">
        <v>13854476.5</v>
      </c>
      <c r="AO24" s="273">
        <v>14798879.18</v>
      </c>
      <c r="AP24" s="273">
        <v>31448191.75</v>
      </c>
      <c r="AQ24" s="273">
        <v>17123395.5</v>
      </c>
      <c r="AR24" s="273">
        <v>8153252.8300000001</v>
      </c>
      <c r="AS24" s="273">
        <v>160562424.5</v>
      </c>
      <c r="AT24" s="273">
        <v>18307625</v>
      </c>
      <c r="AU24" s="273">
        <v>18011553</v>
      </c>
      <c r="AV24" s="273">
        <v>16725062</v>
      </c>
      <c r="AW24" s="273">
        <v>14787814</v>
      </c>
      <c r="AX24" s="273">
        <v>17908071</v>
      </c>
      <c r="AY24" s="273">
        <v>13182367</v>
      </c>
      <c r="AZ24" s="273">
        <v>15319792</v>
      </c>
      <c r="BA24" s="273">
        <v>61453149.619999997</v>
      </c>
      <c r="BB24" s="273">
        <v>19901459</v>
      </c>
      <c r="BC24" s="273">
        <v>25879952</v>
      </c>
      <c r="BD24" s="273">
        <v>44894972.759999998</v>
      </c>
      <c r="BE24" s="273">
        <v>19402805.84</v>
      </c>
      <c r="BF24" s="273">
        <v>18273107</v>
      </c>
      <c r="BG24" s="273">
        <v>15846388.24</v>
      </c>
      <c r="BH24" s="273">
        <v>153367899.13999999</v>
      </c>
      <c r="BI24" s="273">
        <v>10393045</v>
      </c>
      <c r="BJ24" s="273">
        <v>11051748.5</v>
      </c>
      <c r="BK24" s="273">
        <v>13809630</v>
      </c>
      <c r="BL24" s="273">
        <v>20485895.960000001</v>
      </c>
      <c r="BM24" s="273">
        <v>27536574.5</v>
      </c>
      <c r="BN24" s="273">
        <v>11888601.75</v>
      </c>
      <c r="BO24" s="273">
        <v>12722682.710000001</v>
      </c>
      <c r="BP24" s="273">
        <v>9747022</v>
      </c>
      <c r="BQ24" s="273">
        <v>10831153.75</v>
      </c>
      <c r="BR24" s="273">
        <v>10587867.5</v>
      </c>
      <c r="BS24" s="273">
        <v>10691417.5</v>
      </c>
      <c r="BT24" s="273">
        <v>50042336</v>
      </c>
      <c r="BU24" s="273">
        <v>11370121</v>
      </c>
      <c r="BV24" s="273">
        <v>8620117.2899999991</v>
      </c>
      <c r="BW24" s="273">
        <v>139045701</v>
      </c>
      <c r="BX24" s="273">
        <v>81043785.25</v>
      </c>
      <c r="BY24" s="273">
        <v>19343986.069999997</v>
      </c>
      <c r="BZ24" s="273">
        <v>15457620</v>
      </c>
      <c r="CA24" s="273">
        <v>19332196.920000002</v>
      </c>
      <c r="CB24" s="273">
        <v>19668340.5</v>
      </c>
      <c r="CC24" s="273">
        <v>13691430.75</v>
      </c>
      <c r="CD24" s="273">
        <v>2091216</v>
      </c>
      <c r="CE24" s="273">
        <v>1141245</v>
      </c>
      <c r="CF24" s="273">
        <v>341397913.94</v>
      </c>
      <c r="CG24" s="273">
        <v>14560436.5</v>
      </c>
      <c r="CH24" s="273">
        <v>53698417</v>
      </c>
      <c r="CI24" s="273">
        <v>14475263</v>
      </c>
      <c r="CJ24" s="273">
        <v>19253934</v>
      </c>
      <c r="CK24" s="273">
        <v>13897306</v>
      </c>
      <c r="CL24" s="273">
        <v>16458989.75</v>
      </c>
      <c r="CM24" s="273">
        <v>34057141.100000001</v>
      </c>
      <c r="CN24" s="273">
        <v>10256210</v>
      </c>
      <c r="CO24" s="273">
        <v>14580701.199999999</v>
      </c>
      <c r="CP24" s="273">
        <v>12889069</v>
      </c>
      <c r="CQ24" s="273">
        <v>18143996.25</v>
      </c>
      <c r="CR24" s="273">
        <v>11404230</v>
      </c>
      <c r="CS24" s="273">
        <v>154833370.73000002</v>
      </c>
      <c r="CT24" s="273">
        <v>13339941.5</v>
      </c>
      <c r="CU24" s="273">
        <v>14222703</v>
      </c>
      <c r="CV24" s="273">
        <v>31297941.5</v>
      </c>
      <c r="CW24" s="273">
        <v>15665119.720000001</v>
      </c>
      <c r="CX24" s="273">
        <v>20036727.600000001</v>
      </c>
      <c r="CY24" s="273">
        <v>11194156</v>
      </c>
      <c r="CZ24" s="273">
        <v>9312520</v>
      </c>
      <c r="DA24" s="273">
        <v>216831105.50999999</v>
      </c>
      <c r="DB24" s="273">
        <v>26229709</v>
      </c>
      <c r="DC24" s="273">
        <v>60735226.310000002</v>
      </c>
      <c r="DD24" s="273">
        <v>76855783.5</v>
      </c>
      <c r="DE24" s="273">
        <v>22604308.339999996</v>
      </c>
      <c r="DF24" s="273">
        <v>34539989.399999999</v>
      </c>
      <c r="DG24" s="273">
        <v>28564576.5</v>
      </c>
      <c r="DH24" s="273">
        <v>11888762.5</v>
      </c>
      <c r="DI24" s="273">
        <v>17370615</v>
      </c>
      <c r="DJ24" s="273">
        <v>18324720</v>
      </c>
      <c r="DK24" s="273">
        <v>34765894</v>
      </c>
      <c r="DL24" s="273">
        <v>85898887.25999999</v>
      </c>
      <c r="DM24" s="273">
        <v>133386093.42999999</v>
      </c>
      <c r="DN24" s="273">
        <v>16493582.24</v>
      </c>
      <c r="DO24" s="273">
        <v>15937077.76</v>
      </c>
      <c r="DP24" s="273">
        <v>39907543.539999999</v>
      </c>
      <c r="DQ24" s="273">
        <v>38841911</v>
      </c>
      <c r="DR24" s="273">
        <v>34727378</v>
      </c>
      <c r="DS24" s="273">
        <v>40067041.839999996</v>
      </c>
      <c r="DT24" s="273">
        <v>12364841.300000001</v>
      </c>
      <c r="DU24" s="273">
        <v>394672896.65999997</v>
      </c>
      <c r="DV24" s="273">
        <v>19445340.260000002</v>
      </c>
      <c r="DW24" s="273">
        <v>25733000.079999998</v>
      </c>
      <c r="DX24" s="273">
        <v>17652141.990000002</v>
      </c>
      <c r="DY24" s="273">
        <v>18230042.629999999</v>
      </c>
      <c r="DZ24" s="273">
        <v>17704609.800000001</v>
      </c>
      <c r="EA24" s="273">
        <v>33359053.009999998</v>
      </c>
      <c r="EB24" s="273">
        <v>19776585.050000001</v>
      </c>
      <c r="EC24" s="273">
        <v>50439599.609999999</v>
      </c>
      <c r="ED24" s="273">
        <v>73233963.790000007</v>
      </c>
      <c r="EE24" s="273">
        <v>77854241.789999992</v>
      </c>
      <c r="EF24" s="273">
        <v>15941110</v>
      </c>
      <c r="EG24" s="273">
        <v>16182125</v>
      </c>
      <c r="EH24" s="273">
        <v>15398362.77</v>
      </c>
      <c r="EI24" s="273">
        <v>22666595.060000002</v>
      </c>
      <c r="EJ24" s="273">
        <v>31443904.129999999</v>
      </c>
      <c r="EK24" s="273">
        <v>9961637.4399999995</v>
      </c>
      <c r="EL24" s="273">
        <v>12955720</v>
      </c>
      <c r="EM24" s="273">
        <v>221109086.81999999</v>
      </c>
      <c r="EN24" s="273">
        <v>15110249.539999999</v>
      </c>
      <c r="EO24" s="273">
        <v>15629827.5</v>
      </c>
      <c r="EP24" s="273">
        <v>16173394</v>
      </c>
      <c r="EQ24" s="273">
        <v>11377655.5</v>
      </c>
      <c r="ER24" s="273">
        <v>11521715.65</v>
      </c>
      <c r="ES24" s="273">
        <v>26605688.100000001</v>
      </c>
      <c r="ET24" s="273">
        <v>19042914.829999998</v>
      </c>
      <c r="EU24" s="273">
        <v>14676716</v>
      </c>
      <c r="EV24" s="273">
        <v>177849607.25</v>
      </c>
      <c r="EW24" s="273">
        <v>7320423.5199999996</v>
      </c>
      <c r="EX24" s="273">
        <v>14583499.25</v>
      </c>
      <c r="EY24" s="273">
        <v>17535161.199999999</v>
      </c>
      <c r="EZ24" s="273">
        <v>30855222.699999999</v>
      </c>
      <c r="FA24" s="273">
        <v>29136644.449999999</v>
      </c>
      <c r="FB24" s="273">
        <v>17583753</v>
      </c>
      <c r="FC24" s="273">
        <v>14609968</v>
      </c>
      <c r="FD24" s="273">
        <v>13477255.34</v>
      </c>
      <c r="FE24" s="273">
        <v>12512781.83</v>
      </c>
      <c r="FF24" s="273">
        <v>13798148</v>
      </c>
      <c r="FG24" s="273">
        <v>9144196.75</v>
      </c>
      <c r="FH24" s="273">
        <v>102537284.17</v>
      </c>
      <c r="FI24" s="273">
        <v>11697142</v>
      </c>
      <c r="FJ24" s="273">
        <v>11165531.5</v>
      </c>
      <c r="FK24" s="273">
        <v>12418320</v>
      </c>
      <c r="FL24" s="273">
        <v>22008308.460000001</v>
      </c>
      <c r="FM24" s="273">
        <v>18691620.25</v>
      </c>
      <c r="FN24" s="273">
        <v>9747943</v>
      </c>
      <c r="FO24" s="273">
        <v>2432475.83</v>
      </c>
      <c r="FP24" s="273">
        <v>235656822.63999999</v>
      </c>
      <c r="FQ24" s="273">
        <v>12749415.25</v>
      </c>
      <c r="FR24" s="273">
        <v>25111805.66</v>
      </c>
      <c r="FS24" s="273">
        <v>20622248.75</v>
      </c>
      <c r="FT24" s="273">
        <v>31969951.75</v>
      </c>
      <c r="FU24" s="273">
        <v>16250557.439999999</v>
      </c>
      <c r="FV24" s="273">
        <v>39625156.310000002</v>
      </c>
      <c r="FW24" s="273">
        <v>22129391.5</v>
      </c>
      <c r="FX24" s="273">
        <v>21560383.890000001</v>
      </c>
      <c r="FY24" s="273">
        <v>17224293.59</v>
      </c>
      <c r="FZ24" s="273">
        <v>38367019.07</v>
      </c>
      <c r="GA24" s="273">
        <v>17646471.189999998</v>
      </c>
      <c r="GB24" s="273">
        <v>16700935</v>
      </c>
      <c r="GC24" s="273">
        <v>9465678.3300000001</v>
      </c>
      <c r="GD24" s="273">
        <v>165052168.34000003</v>
      </c>
      <c r="GE24" s="273">
        <v>13340852.75</v>
      </c>
      <c r="GF24" s="273">
        <v>11974127</v>
      </c>
      <c r="GG24" s="273">
        <v>30221392.089999996</v>
      </c>
      <c r="GH24" s="273">
        <v>16321182.1</v>
      </c>
      <c r="GI24" s="273">
        <v>12285381.560000001</v>
      </c>
      <c r="GJ24" s="273">
        <v>13936449.84</v>
      </c>
      <c r="GK24" s="273">
        <v>42363880.090000004</v>
      </c>
      <c r="GL24" s="273">
        <v>12849387.26</v>
      </c>
      <c r="GM24" s="273">
        <v>6836217.1699999999</v>
      </c>
      <c r="GN24" s="273">
        <v>6219695.21</v>
      </c>
      <c r="GO24" s="273">
        <v>6579769.5</v>
      </c>
      <c r="GP24" s="273">
        <v>79663124.329999998</v>
      </c>
      <c r="GQ24" s="273">
        <v>23959622</v>
      </c>
      <c r="GR24" s="273">
        <v>13669978</v>
      </c>
      <c r="GS24" s="273">
        <v>27216767.98</v>
      </c>
      <c r="GT24" s="273">
        <v>7117139.5</v>
      </c>
      <c r="GU24" s="273">
        <v>21310076</v>
      </c>
      <c r="GV24" s="273">
        <v>20377112</v>
      </c>
      <c r="GW24" s="273">
        <v>12436435</v>
      </c>
      <c r="GX24" s="273">
        <v>77172572.680000007</v>
      </c>
      <c r="GY24" s="273">
        <v>7816132.8300000001</v>
      </c>
      <c r="GZ24" s="273">
        <v>25441240.68</v>
      </c>
      <c r="HA24" s="273">
        <v>16490264</v>
      </c>
      <c r="HB24" s="273">
        <v>250676057</v>
      </c>
      <c r="HC24" s="273">
        <v>31661304.829999998</v>
      </c>
      <c r="HD24" s="273">
        <v>38494505.239999995</v>
      </c>
      <c r="HE24" s="273">
        <v>51096316.879999995</v>
      </c>
      <c r="HF24" s="273">
        <v>25030565.120000001</v>
      </c>
      <c r="HG24" s="273">
        <v>42489459</v>
      </c>
      <c r="HH24" s="273">
        <v>13757375</v>
      </c>
      <c r="HI24" s="273">
        <v>183937930.02000001</v>
      </c>
      <c r="HJ24" s="273">
        <v>29051979.439999998</v>
      </c>
      <c r="HK24" s="273">
        <v>35411401.990000002</v>
      </c>
      <c r="HL24" s="273">
        <v>24448495.579999998</v>
      </c>
      <c r="HM24" s="273">
        <v>18309705.969999999</v>
      </c>
      <c r="HN24" s="273">
        <v>21037199</v>
      </c>
      <c r="HO24" s="273">
        <v>27799425.329999998</v>
      </c>
      <c r="HP24" s="273">
        <v>16161750.179999998</v>
      </c>
      <c r="HQ24" s="273">
        <v>209122498.82999998</v>
      </c>
      <c r="HR24" s="273">
        <v>64057412.439999998</v>
      </c>
      <c r="HS24" s="273">
        <v>13886782</v>
      </c>
      <c r="HT24" s="273">
        <v>9627709.25</v>
      </c>
      <c r="HU24" s="273">
        <v>11983693</v>
      </c>
      <c r="HV24" s="273">
        <v>7474125.5</v>
      </c>
      <c r="HW24" s="273">
        <v>33065875.560000002</v>
      </c>
      <c r="HX24" s="273">
        <v>12058232.75</v>
      </c>
      <c r="HY24" s="273">
        <v>11266532.5</v>
      </c>
      <c r="HZ24" s="273">
        <v>12269563.5</v>
      </c>
      <c r="IA24" s="273">
        <v>10666940</v>
      </c>
      <c r="IB24" s="273">
        <v>20324242.75</v>
      </c>
      <c r="IC24" s="273">
        <v>6894006.25</v>
      </c>
      <c r="ID24" s="273">
        <v>15493934.75</v>
      </c>
      <c r="IE24" s="273">
        <v>9662292.3399999999</v>
      </c>
      <c r="IF24" s="273">
        <v>7999461.25</v>
      </c>
      <c r="IG24" s="273">
        <v>164435525.5</v>
      </c>
      <c r="IH24" s="273">
        <v>58306942.039999999</v>
      </c>
      <c r="II24" s="273">
        <v>17926922.25</v>
      </c>
      <c r="IJ24" s="273">
        <v>31735591.73</v>
      </c>
      <c r="IK24" s="273">
        <v>51097558.509999998</v>
      </c>
      <c r="IL24" s="273">
        <v>13763579.310000001</v>
      </c>
      <c r="IM24" s="273">
        <v>13529439.25</v>
      </c>
      <c r="IN24" s="273">
        <v>9373274.5</v>
      </c>
      <c r="IO24" s="273">
        <v>11293029.039999999</v>
      </c>
      <c r="IP24" s="273">
        <v>12136975.5</v>
      </c>
      <c r="IQ24" s="273">
        <v>11782122.5</v>
      </c>
      <c r="IR24" s="273">
        <v>257694282.77000001</v>
      </c>
      <c r="IS24" s="273">
        <v>81319609</v>
      </c>
      <c r="IT24" s="273">
        <v>28818884.73</v>
      </c>
      <c r="IU24" s="273">
        <v>20481020.48</v>
      </c>
      <c r="IV24" s="273">
        <v>14579304.970000001</v>
      </c>
      <c r="IW24" s="273">
        <v>6995941.9399999995</v>
      </c>
      <c r="IX24" s="273">
        <v>13644930.1</v>
      </c>
      <c r="IY24" s="273">
        <v>7437338.0600000005</v>
      </c>
      <c r="IZ24" s="273">
        <v>9778271.25</v>
      </c>
      <c r="JA24" s="273">
        <v>14945202</v>
      </c>
      <c r="JB24" s="273">
        <v>19476695.789999999</v>
      </c>
      <c r="JC24" s="273">
        <v>13054465.710000001</v>
      </c>
      <c r="JD24" s="273">
        <v>75901776</v>
      </c>
      <c r="JE24" s="273">
        <v>40014679.619999997</v>
      </c>
      <c r="JF24" s="273">
        <v>11846890</v>
      </c>
      <c r="JG24" s="273">
        <v>12299276</v>
      </c>
      <c r="JH24" s="273">
        <v>8607632.3900000006</v>
      </c>
      <c r="JI24" s="273">
        <v>9287335</v>
      </c>
      <c r="JJ24" s="273">
        <v>83578341.519999996</v>
      </c>
      <c r="JK24" s="273">
        <v>10212618</v>
      </c>
      <c r="JL24" s="273">
        <v>15242940</v>
      </c>
      <c r="JM24" s="273">
        <v>18224906.939999998</v>
      </c>
      <c r="JN24" s="273">
        <v>12043287.48</v>
      </c>
      <c r="JO24" s="273">
        <v>29656916</v>
      </c>
      <c r="JP24" s="273">
        <v>9965686.5</v>
      </c>
      <c r="JQ24" s="273">
        <v>128681382.78999999</v>
      </c>
      <c r="JR24" s="273">
        <v>15015266.6</v>
      </c>
      <c r="JS24" s="273">
        <v>10228854.75</v>
      </c>
      <c r="JT24" s="273">
        <v>30534279.5</v>
      </c>
      <c r="JU24" s="273">
        <v>29482424.579999998</v>
      </c>
      <c r="JV24" s="273">
        <v>19754652.5</v>
      </c>
      <c r="JW24" s="273">
        <v>15560662</v>
      </c>
      <c r="JX24" s="273">
        <v>12336407.5</v>
      </c>
      <c r="JY24" s="273">
        <v>188256351.94</v>
      </c>
      <c r="JZ24" s="273">
        <v>97220526.079999998</v>
      </c>
      <c r="KA24" s="273">
        <v>16617300.5</v>
      </c>
      <c r="KB24" s="273">
        <v>10824480</v>
      </c>
      <c r="KC24" s="273">
        <v>19181304.810000002</v>
      </c>
      <c r="KD24" s="273">
        <v>9397485</v>
      </c>
      <c r="KE24" s="273">
        <v>43031186.5</v>
      </c>
      <c r="KF24" s="273">
        <v>40287973.120000005</v>
      </c>
      <c r="KG24" s="273">
        <v>18757605</v>
      </c>
      <c r="KH24" s="273">
        <v>19841311.75</v>
      </c>
      <c r="KI24" s="273">
        <v>15466792.35</v>
      </c>
      <c r="KJ24" s="273">
        <v>14788412.5</v>
      </c>
      <c r="KK24" s="273">
        <v>20404394</v>
      </c>
      <c r="KL24" s="273">
        <v>7211405</v>
      </c>
      <c r="KM24" s="273">
        <v>13518233.75</v>
      </c>
      <c r="KN24" s="273">
        <v>286011155.56999999</v>
      </c>
      <c r="KO24" s="273">
        <v>28499989.5</v>
      </c>
      <c r="KP24" s="273">
        <v>17007354.890000001</v>
      </c>
      <c r="KQ24" s="273">
        <v>18236538.5</v>
      </c>
      <c r="KR24" s="273">
        <v>16664496</v>
      </c>
      <c r="KS24" s="273">
        <v>15001742</v>
      </c>
      <c r="KT24" s="273">
        <v>69003375.129999995</v>
      </c>
      <c r="KU24" s="273">
        <v>13943903</v>
      </c>
      <c r="KV24" s="273">
        <v>18072604.879999999</v>
      </c>
      <c r="KW24" s="273">
        <v>98667076.75</v>
      </c>
      <c r="KX24" s="273">
        <v>15680439.109999999</v>
      </c>
      <c r="KY24" s="273">
        <v>23452199</v>
      </c>
      <c r="KZ24" s="273">
        <v>51717455.799999997</v>
      </c>
      <c r="LA24" s="273">
        <v>17194862.170000002</v>
      </c>
      <c r="LB24" s="273">
        <v>24932750.5</v>
      </c>
      <c r="LC24" s="273">
        <v>145276575.09999999</v>
      </c>
      <c r="LD24" s="273">
        <v>27649836</v>
      </c>
      <c r="LE24" s="273">
        <v>309020394.68999994</v>
      </c>
      <c r="LF24" s="273">
        <v>58727902.140000001</v>
      </c>
      <c r="LG24" s="273">
        <v>81888602.909999996</v>
      </c>
      <c r="LH24" s="273">
        <v>68348828.75</v>
      </c>
      <c r="LI24" s="273">
        <v>21274299.690000001</v>
      </c>
      <c r="LJ24" s="273">
        <v>16414593.5</v>
      </c>
      <c r="LK24" s="273">
        <v>8489240.5</v>
      </c>
      <c r="LL24" s="273">
        <v>22027754.969999999</v>
      </c>
      <c r="LM24" s="273">
        <v>13055194.5</v>
      </c>
      <c r="LN24" s="273">
        <v>25433755.280000001</v>
      </c>
      <c r="LO24" s="273">
        <v>10876935.5</v>
      </c>
      <c r="LP24" s="273">
        <v>78457113.150000006</v>
      </c>
      <c r="LQ24" s="273">
        <v>15729047</v>
      </c>
      <c r="LR24" s="273">
        <v>11584086</v>
      </c>
      <c r="LS24" s="273">
        <v>264745702.41000003</v>
      </c>
      <c r="LT24" s="273">
        <v>112564113.65000001</v>
      </c>
      <c r="LU24" s="273">
        <v>201701513.5</v>
      </c>
      <c r="LV24" s="273">
        <v>77827424.319999993</v>
      </c>
      <c r="LW24" s="273">
        <v>30768301.270000003</v>
      </c>
      <c r="LX24" s="273">
        <v>33805473</v>
      </c>
      <c r="LY24" s="273">
        <v>19988976.5</v>
      </c>
      <c r="LZ24" s="273">
        <v>17840996.329999998</v>
      </c>
      <c r="MA24" s="273">
        <v>18054416</v>
      </c>
      <c r="MB24" s="273">
        <v>21797459</v>
      </c>
      <c r="MC24" s="273">
        <v>48334623.370000005</v>
      </c>
      <c r="MD24" s="273">
        <v>17211722.25</v>
      </c>
      <c r="ME24" s="273">
        <v>305294745.90999997</v>
      </c>
      <c r="MF24" s="273">
        <v>18437495.5</v>
      </c>
      <c r="MG24" s="273">
        <v>10633641.25</v>
      </c>
      <c r="MH24" s="273">
        <v>12375018.85</v>
      </c>
      <c r="MI24" s="273">
        <v>10538107.77</v>
      </c>
      <c r="MJ24" s="273">
        <v>22061925.530000001</v>
      </c>
      <c r="MK24" s="273">
        <v>14568601.25</v>
      </c>
      <c r="ML24" s="273">
        <v>14880667.5</v>
      </c>
      <c r="MM24" s="273">
        <v>30037720.5</v>
      </c>
      <c r="MN24" s="273">
        <v>16863363</v>
      </c>
      <c r="MO24" s="273">
        <v>17129537.75</v>
      </c>
      <c r="MP24" s="273">
        <v>12605225</v>
      </c>
      <c r="MQ24" s="273">
        <v>216005609.97999999</v>
      </c>
      <c r="MR24" s="273">
        <v>21513999</v>
      </c>
      <c r="MS24" s="273">
        <v>22408280.719999999</v>
      </c>
      <c r="MT24" s="273">
        <v>31470459</v>
      </c>
      <c r="MU24" s="273">
        <v>27733532.449999999</v>
      </c>
      <c r="MV24" s="273">
        <v>21227364</v>
      </c>
      <c r="MW24" s="273">
        <v>55890272.469999999</v>
      </c>
      <c r="MX24" s="273">
        <v>36898298.5</v>
      </c>
      <c r="MY24" s="273">
        <v>22457258</v>
      </c>
      <c r="MZ24" s="273">
        <v>10600741.5</v>
      </c>
      <c r="NA24" s="273">
        <v>6541350</v>
      </c>
      <c r="NB24" s="273">
        <v>400592103.5</v>
      </c>
      <c r="NC24" s="273">
        <v>60889576.5</v>
      </c>
      <c r="ND24" s="273">
        <v>17164909.739999998</v>
      </c>
      <c r="NE24" s="273">
        <v>161621419.13999999</v>
      </c>
      <c r="NF24" s="273">
        <v>16783830.049999997</v>
      </c>
      <c r="NG24" s="273">
        <v>43268261.510000005</v>
      </c>
      <c r="NH24" s="273">
        <v>82299602</v>
      </c>
      <c r="NI24" s="273">
        <v>78021588.599999994</v>
      </c>
      <c r="NJ24" s="273">
        <v>10916854</v>
      </c>
      <c r="NK24" s="273">
        <v>27770915.43</v>
      </c>
      <c r="NL24" s="273">
        <v>22370811.77</v>
      </c>
      <c r="NM24" s="273">
        <v>18015120</v>
      </c>
      <c r="NN24" s="273">
        <v>86207331.039999992</v>
      </c>
      <c r="NO24" s="273">
        <v>16444078.75</v>
      </c>
      <c r="NP24" s="273">
        <v>12973491.969999999</v>
      </c>
      <c r="NQ24" s="273">
        <v>14691487</v>
      </c>
      <c r="NR24" s="273">
        <v>10758441.66</v>
      </c>
      <c r="NS24" s="273">
        <v>9671016.5600000005</v>
      </c>
      <c r="NT24" s="273">
        <v>12026993.41</v>
      </c>
      <c r="NU24" s="273">
        <v>167381705.22</v>
      </c>
      <c r="NV24" s="273">
        <v>100466686.96000001</v>
      </c>
      <c r="NW24" s="273">
        <v>17360846.16</v>
      </c>
      <c r="NX24" s="273">
        <v>12792433.370000001</v>
      </c>
      <c r="NY24" s="273">
        <v>12614321.25</v>
      </c>
      <c r="NZ24" s="273">
        <v>24364849.25</v>
      </c>
      <c r="OA24" s="273">
        <v>11934214.75</v>
      </c>
      <c r="OB24" s="273">
        <v>196148714.80000001</v>
      </c>
      <c r="OC24" s="273">
        <v>60773231</v>
      </c>
      <c r="OD24" s="273">
        <v>22276794.5</v>
      </c>
      <c r="OE24" s="273">
        <v>55432214.300000004</v>
      </c>
      <c r="OF24" s="273">
        <v>17341138.629999999</v>
      </c>
      <c r="OG24" s="273">
        <v>24307377.93</v>
      </c>
      <c r="OH24" s="273">
        <v>28969401.5</v>
      </c>
      <c r="OI24" s="273">
        <v>15303480.75</v>
      </c>
      <c r="OJ24" s="273">
        <v>11409271.5</v>
      </c>
      <c r="OK24" s="273">
        <v>234991268.71000001</v>
      </c>
      <c r="OL24" s="273">
        <v>59518719.479999997</v>
      </c>
      <c r="OM24" s="273">
        <v>104440409.38</v>
      </c>
      <c r="ON24" s="273">
        <v>36685455.469999999</v>
      </c>
      <c r="OO24" s="273">
        <v>29857149.579999998</v>
      </c>
      <c r="OP24" s="273">
        <v>16327672.08</v>
      </c>
      <c r="OQ24" s="273">
        <v>146232569.5</v>
      </c>
      <c r="OR24" s="273">
        <v>12518033.279999999</v>
      </c>
      <c r="OS24" s="273">
        <v>16829674</v>
      </c>
      <c r="OT24" s="273">
        <v>26838618</v>
      </c>
      <c r="OU24" s="273">
        <v>25437942</v>
      </c>
      <c r="OV24" s="273">
        <v>59600766</v>
      </c>
      <c r="OW24" s="273">
        <v>18307974</v>
      </c>
      <c r="OX24" s="273">
        <v>11228672</v>
      </c>
      <c r="OY24" s="273">
        <v>9228593.5</v>
      </c>
      <c r="OZ24" s="273">
        <v>197081772.74000001</v>
      </c>
      <c r="PA24" s="273">
        <v>14192538</v>
      </c>
      <c r="PB24" s="273">
        <v>41114663.5</v>
      </c>
      <c r="PC24" s="273">
        <v>10007562</v>
      </c>
      <c r="PD24" s="273">
        <v>27174431.5</v>
      </c>
      <c r="PE24" s="273">
        <v>50072461</v>
      </c>
      <c r="PF24" s="273">
        <v>16297771.25</v>
      </c>
      <c r="PG24" s="273">
        <v>13967821.5</v>
      </c>
      <c r="PH24" s="273">
        <v>22764832.25</v>
      </c>
      <c r="PI24" s="273">
        <v>19223182.5</v>
      </c>
      <c r="PJ24" s="273">
        <v>21481362.5</v>
      </c>
      <c r="PK24" s="273">
        <v>32285508.75</v>
      </c>
      <c r="PL24" s="273">
        <v>12521127.5</v>
      </c>
      <c r="PM24" s="273">
        <v>60170962.5</v>
      </c>
      <c r="PN24" s="273">
        <v>13055126.92</v>
      </c>
      <c r="PO24" s="273">
        <v>7156129</v>
      </c>
      <c r="PP24" s="273">
        <v>7953896.5</v>
      </c>
      <c r="PQ24" s="273">
        <v>10322052.25</v>
      </c>
      <c r="PR24" s="273">
        <v>522305013</v>
      </c>
      <c r="PS24" s="273">
        <v>18004365</v>
      </c>
      <c r="PT24" s="273">
        <v>14078785</v>
      </c>
      <c r="PU24" s="273">
        <v>26371771</v>
      </c>
      <c r="PV24" s="273">
        <v>94330837</v>
      </c>
      <c r="PW24" s="273">
        <v>25231365.5</v>
      </c>
      <c r="PX24" s="273">
        <v>40898418</v>
      </c>
      <c r="PY24" s="273">
        <v>22758032.850000001</v>
      </c>
      <c r="PZ24" s="273">
        <v>42974842</v>
      </c>
      <c r="QA24" s="273">
        <v>11901040.5</v>
      </c>
      <c r="QB24" s="273">
        <v>35002362.25</v>
      </c>
      <c r="QC24" s="273">
        <v>14310623.25</v>
      </c>
      <c r="QD24" s="273">
        <v>15450737.5</v>
      </c>
      <c r="QE24" s="273">
        <v>26564104</v>
      </c>
      <c r="QF24" s="273">
        <v>34440523.359999999</v>
      </c>
      <c r="QG24" s="273">
        <v>28340851</v>
      </c>
      <c r="QH24" s="273">
        <v>14208929</v>
      </c>
      <c r="QI24" s="273">
        <v>16923743</v>
      </c>
      <c r="QJ24" s="273">
        <v>12083056.5</v>
      </c>
      <c r="QK24" s="273">
        <v>39116591.340000004</v>
      </c>
      <c r="QL24" s="273">
        <v>45440679.210000001</v>
      </c>
      <c r="QM24" s="273">
        <v>13590779</v>
      </c>
      <c r="QN24" s="273">
        <v>6304700</v>
      </c>
      <c r="QO24" s="273">
        <v>7885481.5</v>
      </c>
      <c r="QP24" s="273">
        <v>7090687</v>
      </c>
      <c r="QQ24" s="273">
        <v>5420119.25</v>
      </c>
      <c r="QR24" s="273">
        <v>218611873.24000001</v>
      </c>
      <c r="QS24" s="273">
        <v>12856038</v>
      </c>
      <c r="QT24" s="273">
        <v>36944197</v>
      </c>
      <c r="QU24" s="273">
        <v>19720698.5</v>
      </c>
      <c r="QV24" s="273">
        <v>22158337</v>
      </c>
      <c r="QW24" s="273">
        <v>52142449.5</v>
      </c>
      <c r="QX24" s="273">
        <v>18893158</v>
      </c>
      <c r="QY24" s="273">
        <v>39561666.649999999</v>
      </c>
      <c r="QZ24" s="273">
        <v>37057937.75</v>
      </c>
      <c r="RA24" s="273">
        <v>14203663</v>
      </c>
      <c r="RB24" s="273">
        <v>14497582</v>
      </c>
      <c r="RC24" s="273">
        <v>8351013</v>
      </c>
      <c r="RD24" s="273">
        <v>6812291</v>
      </c>
      <c r="RE24" s="273">
        <v>335595482</v>
      </c>
      <c r="RF24" s="273">
        <v>40681732.090000004</v>
      </c>
      <c r="RG24" s="273">
        <v>14221595</v>
      </c>
      <c r="RH24" s="273">
        <v>24840766.969999999</v>
      </c>
      <c r="RI24" s="273">
        <v>18854430.259999998</v>
      </c>
      <c r="RJ24" s="273">
        <v>22236772.120000001</v>
      </c>
      <c r="RK24" s="273">
        <v>49924770</v>
      </c>
      <c r="RL24" s="273">
        <v>14369579.75</v>
      </c>
      <c r="RM24" s="273">
        <v>20026791</v>
      </c>
      <c r="RN24" s="273">
        <v>39175553</v>
      </c>
      <c r="RO24" s="273">
        <v>51715261.5</v>
      </c>
      <c r="RP24" s="273">
        <v>11924351.25</v>
      </c>
      <c r="RQ24" s="273">
        <v>11136622.5</v>
      </c>
      <c r="RR24" s="273">
        <v>17285139.25</v>
      </c>
      <c r="RS24" s="273">
        <v>12474427.5</v>
      </c>
      <c r="RT24" s="273">
        <v>13046364.5</v>
      </c>
      <c r="RU24" s="273">
        <v>13712345</v>
      </c>
      <c r="RV24" s="273">
        <v>9431115</v>
      </c>
      <c r="RW24" s="273">
        <v>7750743.8200000003</v>
      </c>
      <c r="RX24" s="273">
        <v>10885489</v>
      </c>
      <c r="RY24" s="273">
        <v>155624227.31999999</v>
      </c>
      <c r="RZ24" s="273">
        <v>11701097.09</v>
      </c>
      <c r="SA24" s="273">
        <v>16155428</v>
      </c>
      <c r="SB24" s="273">
        <v>20098509.18</v>
      </c>
      <c r="SC24" s="273">
        <v>10483493.18</v>
      </c>
      <c r="SD24" s="273">
        <v>11881343</v>
      </c>
      <c r="SE24" s="273">
        <v>17541880</v>
      </c>
      <c r="SF24" s="273">
        <v>42573763.130000003</v>
      </c>
      <c r="SG24" s="273">
        <v>15683945</v>
      </c>
      <c r="SH24" s="273">
        <v>13688459.960000001</v>
      </c>
      <c r="SI24" s="273">
        <v>20691235</v>
      </c>
      <c r="SJ24" s="273">
        <v>28281077.5</v>
      </c>
      <c r="SK24" s="273">
        <v>15345769.92</v>
      </c>
      <c r="SL24" s="273">
        <v>11442357.5</v>
      </c>
      <c r="SM24" s="273">
        <v>126870063.26000001</v>
      </c>
      <c r="SN24" s="273">
        <v>14338324</v>
      </c>
      <c r="SO24" s="273">
        <v>13031253</v>
      </c>
      <c r="SP24" s="273">
        <v>12174102.5</v>
      </c>
      <c r="SQ24" s="273">
        <v>10388015</v>
      </c>
      <c r="SR24" s="273">
        <v>13359690.5</v>
      </c>
      <c r="SS24" s="273">
        <v>19804330</v>
      </c>
      <c r="ST24" s="273">
        <v>30158081</v>
      </c>
      <c r="SU24" s="273">
        <v>13167422.5</v>
      </c>
      <c r="SV24" s="273">
        <v>15555355</v>
      </c>
      <c r="SW24" s="273">
        <v>36190461.009999998</v>
      </c>
      <c r="SX24" s="273">
        <v>8170607.5</v>
      </c>
      <c r="SY24" s="273">
        <v>88555678.379999995</v>
      </c>
      <c r="SZ24" s="273">
        <v>18278550</v>
      </c>
      <c r="TA24" s="273">
        <v>24398603.800000001</v>
      </c>
      <c r="TB24" s="273">
        <v>41248736.980000004</v>
      </c>
      <c r="TC24" s="273">
        <v>17112715.75</v>
      </c>
      <c r="TD24" s="273">
        <v>21855849</v>
      </c>
      <c r="TE24" s="273">
        <v>14949746.25</v>
      </c>
      <c r="TF24" s="273">
        <v>10504207</v>
      </c>
      <c r="TG24" s="273">
        <v>245797977.14000002</v>
      </c>
      <c r="TH24" s="273">
        <v>15198013</v>
      </c>
      <c r="TI24" s="273">
        <v>12884948.699999999</v>
      </c>
      <c r="TJ24" s="273">
        <v>25853048.5</v>
      </c>
      <c r="TK24" s="273">
        <v>25699323.539999999</v>
      </c>
      <c r="TL24" s="273">
        <v>15328874</v>
      </c>
      <c r="TM24" s="273">
        <v>8752800</v>
      </c>
      <c r="TN24" s="273">
        <v>59378677.899999999</v>
      </c>
      <c r="TO24" s="273">
        <v>14412171.25</v>
      </c>
      <c r="TP24" s="273">
        <v>22207917</v>
      </c>
      <c r="TQ24" s="273">
        <v>19460202.25</v>
      </c>
      <c r="TR24" s="273">
        <v>12809305.9</v>
      </c>
      <c r="TS24" s="273">
        <v>10853115.4</v>
      </c>
      <c r="TT24" s="273">
        <v>12191270.5</v>
      </c>
      <c r="TU24" s="273">
        <v>12520389.9</v>
      </c>
      <c r="TV24" s="273">
        <v>12150990</v>
      </c>
      <c r="TW24" s="273">
        <v>74068604</v>
      </c>
      <c r="TX24" s="273">
        <v>12831418.699999999</v>
      </c>
      <c r="TY24" s="273">
        <v>141022469.81999999</v>
      </c>
      <c r="TZ24" s="273">
        <v>38531620.799999997</v>
      </c>
      <c r="UA24" s="273">
        <v>15798470.5</v>
      </c>
      <c r="UB24" s="273">
        <v>16956660.5</v>
      </c>
      <c r="UC24" s="273">
        <v>112376737</v>
      </c>
      <c r="UD24" s="273">
        <v>13047124.58</v>
      </c>
      <c r="UE24" s="273">
        <v>11506542.5</v>
      </c>
      <c r="UF24" s="273">
        <v>14548088.810000001</v>
      </c>
      <c r="UG24" s="273">
        <v>11373060.32</v>
      </c>
      <c r="UH24" s="273">
        <v>107896849.24000001</v>
      </c>
      <c r="UI24" s="273">
        <v>26638116.5</v>
      </c>
      <c r="UJ24" s="273">
        <v>18445261</v>
      </c>
      <c r="UK24" s="273">
        <v>29840457.649999999</v>
      </c>
      <c r="UL24" s="273">
        <v>24756848.280000001</v>
      </c>
      <c r="UM24" s="273">
        <v>16359060</v>
      </c>
      <c r="UN24" s="273">
        <v>465861387</v>
      </c>
      <c r="UO24" s="273">
        <v>19940027</v>
      </c>
      <c r="UP24" s="273">
        <v>20729125</v>
      </c>
      <c r="UQ24" s="273">
        <v>79147515</v>
      </c>
      <c r="UR24" s="273">
        <v>3284541</v>
      </c>
      <c r="US24" s="273">
        <v>16245394.5</v>
      </c>
      <c r="UT24" s="273">
        <v>44415526.799999997</v>
      </c>
      <c r="UU24" s="273">
        <v>12774471</v>
      </c>
      <c r="UV24" s="273">
        <v>14368269.75</v>
      </c>
      <c r="UW24" s="273">
        <v>16019079.25</v>
      </c>
      <c r="UX24" s="273">
        <v>21088887.640000001</v>
      </c>
      <c r="UY24" s="273">
        <v>40530623</v>
      </c>
      <c r="UZ24" s="273">
        <v>23981136</v>
      </c>
      <c r="VA24" s="273">
        <v>35033991</v>
      </c>
      <c r="VB24" s="273">
        <v>13847349.5</v>
      </c>
      <c r="VC24" s="273">
        <v>12462854.5</v>
      </c>
      <c r="VD24" s="273">
        <v>13973343</v>
      </c>
      <c r="VE24" s="273">
        <v>12751746.5</v>
      </c>
      <c r="VF24" s="273">
        <v>49512672.75</v>
      </c>
      <c r="VG24" s="273">
        <v>10874806</v>
      </c>
      <c r="VH24" s="273">
        <v>9805614</v>
      </c>
      <c r="VI24" s="273">
        <v>8004048</v>
      </c>
      <c r="VJ24" s="273">
        <v>168940481.59</v>
      </c>
      <c r="VK24" s="273">
        <v>16169811</v>
      </c>
      <c r="VL24" s="273">
        <v>15661189</v>
      </c>
      <c r="VM24" s="273">
        <v>29451955.25</v>
      </c>
      <c r="VN24" s="273">
        <v>35514875</v>
      </c>
      <c r="VO24" s="273">
        <v>33409144</v>
      </c>
      <c r="VP24" s="273">
        <v>23096577.5</v>
      </c>
      <c r="VQ24" s="273">
        <v>16025057</v>
      </c>
      <c r="VR24" s="273">
        <v>16993435</v>
      </c>
      <c r="VS24" s="273">
        <v>68782771.24000001</v>
      </c>
      <c r="VT24" s="273">
        <v>16187106.5</v>
      </c>
      <c r="VU24" s="273">
        <v>31208702.5</v>
      </c>
      <c r="VV24" s="273">
        <v>17750297</v>
      </c>
      <c r="VW24" s="273">
        <v>14073065</v>
      </c>
      <c r="VX24" s="273">
        <v>10369369</v>
      </c>
      <c r="VY24" s="273">
        <v>703236588.12</v>
      </c>
      <c r="VZ24" s="273">
        <v>34732675.049999997</v>
      </c>
      <c r="WA24" s="273">
        <v>25321127</v>
      </c>
      <c r="WB24" s="273">
        <v>17883128</v>
      </c>
      <c r="WC24" s="273">
        <v>14106845.050000001</v>
      </c>
      <c r="WD24" s="273">
        <v>25928918.829999998</v>
      </c>
      <c r="WE24" s="273">
        <v>42758469</v>
      </c>
      <c r="WF24" s="273">
        <v>40998633</v>
      </c>
      <c r="WG24" s="273">
        <v>21088346.25</v>
      </c>
      <c r="WH24" s="273">
        <v>34934107.200000003</v>
      </c>
      <c r="WI24" s="273">
        <v>18810549</v>
      </c>
      <c r="WJ24" s="273">
        <v>60371844.640000001</v>
      </c>
      <c r="WK24" s="273">
        <v>22081277</v>
      </c>
      <c r="WL24" s="273">
        <v>39924480</v>
      </c>
      <c r="WM24" s="273">
        <v>65268022</v>
      </c>
      <c r="WN24" s="273">
        <v>25261353.960000001</v>
      </c>
      <c r="WO24" s="273">
        <v>27797404</v>
      </c>
      <c r="WP24" s="273">
        <v>34229463.5</v>
      </c>
      <c r="WQ24" s="273">
        <v>14851075.5</v>
      </c>
      <c r="WR24" s="273">
        <v>43631123.090000004</v>
      </c>
      <c r="WS24" s="273">
        <v>98196794.519999996</v>
      </c>
      <c r="WT24" s="273">
        <v>21550987</v>
      </c>
      <c r="WU24" s="273">
        <v>17054461</v>
      </c>
      <c r="WV24" s="273">
        <v>12853716</v>
      </c>
      <c r="WW24" s="273">
        <v>18228688</v>
      </c>
      <c r="WX24" s="273">
        <v>15676373.5</v>
      </c>
      <c r="WY24" s="273">
        <v>14703038</v>
      </c>
      <c r="WZ24" s="273">
        <v>16057452.319999998</v>
      </c>
      <c r="XA24" s="273">
        <v>89222201</v>
      </c>
      <c r="XB24" s="273">
        <v>11781681.5</v>
      </c>
      <c r="XC24" s="273">
        <v>8228191.0499999998</v>
      </c>
      <c r="XD24" s="273">
        <v>7645141.2400000002</v>
      </c>
      <c r="XE24" s="273">
        <v>10634801.25</v>
      </c>
      <c r="XF24" s="273">
        <v>359179259.75</v>
      </c>
      <c r="XG24" s="273">
        <v>28396426.5</v>
      </c>
      <c r="XH24" s="273">
        <v>30162507</v>
      </c>
      <c r="XI24" s="273">
        <v>124798057.66</v>
      </c>
      <c r="XJ24" s="273">
        <v>27715514</v>
      </c>
      <c r="XK24" s="273">
        <v>38878475.5</v>
      </c>
      <c r="XL24" s="273">
        <v>50014730</v>
      </c>
      <c r="XM24" s="273">
        <v>27079062.02</v>
      </c>
      <c r="XN24" s="273">
        <v>24795771.5</v>
      </c>
      <c r="XO24" s="273">
        <v>56722006</v>
      </c>
      <c r="XP24" s="273">
        <v>35708971.599999994</v>
      </c>
      <c r="XQ24" s="273">
        <v>17105477.5</v>
      </c>
      <c r="XR24" s="273">
        <v>15160107</v>
      </c>
      <c r="XS24" s="273">
        <v>20282682</v>
      </c>
      <c r="XT24" s="273">
        <v>18710936.5</v>
      </c>
      <c r="XU24" s="273">
        <v>13892352</v>
      </c>
      <c r="XV24" s="273">
        <v>13989695</v>
      </c>
      <c r="XW24" s="273">
        <v>18062823</v>
      </c>
      <c r="XX24" s="273">
        <v>15607164</v>
      </c>
      <c r="XY24" s="273">
        <v>17326588</v>
      </c>
      <c r="XZ24" s="273">
        <v>15589525</v>
      </c>
      <c r="YA24" s="273">
        <v>13312248.5</v>
      </c>
      <c r="YB24" s="273">
        <v>18234261</v>
      </c>
      <c r="YC24" s="273">
        <v>354648732</v>
      </c>
      <c r="YD24" s="273">
        <v>22164710</v>
      </c>
      <c r="YE24" s="273">
        <v>46908829</v>
      </c>
      <c r="YF24" s="273">
        <v>17982749.870000001</v>
      </c>
      <c r="YG24" s="273">
        <v>79469534.5</v>
      </c>
      <c r="YH24" s="273">
        <v>28526133.550000001</v>
      </c>
      <c r="YI24" s="273">
        <v>41930863.719999999</v>
      </c>
      <c r="YJ24" s="273">
        <v>14220084</v>
      </c>
      <c r="YK24" s="273">
        <v>73096425</v>
      </c>
      <c r="YL24" s="273">
        <v>52270601</v>
      </c>
      <c r="YM24" s="273">
        <v>31546475</v>
      </c>
      <c r="YN24" s="273">
        <v>20812244.5</v>
      </c>
      <c r="YO24" s="273">
        <v>16886035.5</v>
      </c>
      <c r="YP24" s="273">
        <v>20935797</v>
      </c>
      <c r="YQ24" s="273">
        <v>9087374</v>
      </c>
      <c r="YR24" s="273">
        <v>11853188.219999999</v>
      </c>
      <c r="YS24" s="273">
        <v>12608876.83</v>
      </c>
      <c r="YT24" s="273">
        <v>119596131.28999999</v>
      </c>
      <c r="YU24" s="273">
        <v>21512190.960000001</v>
      </c>
      <c r="YV24" s="273">
        <v>15997291</v>
      </c>
      <c r="YW24" s="273">
        <v>18755243.75</v>
      </c>
      <c r="YX24" s="273">
        <v>20149975.57</v>
      </c>
      <c r="YY24" s="273">
        <v>13241526.590000002</v>
      </c>
      <c r="YZ24" s="273">
        <v>16712458.869999999</v>
      </c>
      <c r="ZA24" s="273">
        <v>139181707.05000001</v>
      </c>
      <c r="ZB24" s="273">
        <v>12000436</v>
      </c>
      <c r="ZC24" s="273">
        <v>21108889.25</v>
      </c>
      <c r="ZD24" s="273">
        <v>22578617</v>
      </c>
      <c r="ZE24" s="273">
        <v>12453760</v>
      </c>
      <c r="ZF24" s="273">
        <v>16371238.5</v>
      </c>
      <c r="ZG24" s="273">
        <v>11200465.5</v>
      </c>
      <c r="ZH24" s="273">
        <v>11287932</v>
      </c>
      <c r="ZI24" s="273">
        <v>43458119</v>
      </c>
      <c r="ZJ24" s="273">
        <v>311255125.11000001</v>
      </c>
      <c r="ZK24" s="273">
        <v>13501315</v>
      </c>
      <c r="ZL24" s="273">
        <v>30378326.780000001</v>
      </c>
      <c r="ZM24" s="273">
        <v>68391705</v>
      </c>
      <c r="ZN24" s="273">
        <v>41730736</v>
      </c>
      <c r="ZO24" s="273">
        <v>16295243</v>
      </c>
      <c r="ZP24" s="273">
        <v>19141389.100000001</v>
      </c>
      <c r="ZQ24" s="273">
        <v>38133919</v>
      </c>
      <c r="ZR24" s="273">
        <v>31042392.5</v>
      </c>
      <c r="ZS24" s="273">
        <v>46275630.750000007</v>
      </c>
      <c r="ZT24" s="273">
        <v>10889680</v>
      </c>
      <c r="ZU24" s="273">
        <v>14286611</v>
      </c>
      <c r="ZV24" s="273">
        <v>15699055.75</v>
      </c>
      <c r="ZW24" s="273">
        <v>17889224</v>
      </c>
      <c r="ZX24" s="273">
        <v>15083381</v>
      </c>
      <c r="ZY24" s="273">
        <v>17317406</v>
      </c>
      <c r="ZZ24" s="273">
        <v>20713523</v>
      </c>
      <c r="AAA24" s="273">
        <v>11109820</v>
      </c>
      <c r="AAB24" s="273">
        <v>12742255</v>
      </c>
      <c r="AAC24" s="273">
        <v>10519984.5</v>
      </c>
      <c r="AAD24" s="273">
        <v>10843547</v>
      </c>
      <c r="AAE24" s="273">
        <v>9216632</v>
      </c>
      <c r="AAF24" s="273">
        <v>118961992.43000001</v>
      </c>
      <c r="AAG24" s="273">
        <v>17664529.75</v>
      </c>
      <c r="AAH24" s="273">
        <v>19244014.25</v>
      </c>
      <c r="AAI24" s="273">
        <v>13435711</v>
      </c>
      <c r="AAJ24" s="273">
        <v>15178511.25</v>
      </c>
      <c r="AAK24" s="273">
        <v>22620248</v>
      </c>
      <c r="AAL24" s="273">
        <v>12511245</v>
      </c>
      <c r="AAM24" s="273">
        <v>560578299.41999996</v>
      </c>
      <c r="AAN24" s="273">
        <v>27534624</v>
      </c>
      <c r="AAO24" s="273">
        <v>14788962</v>
      </c>
      <c r="AAP24" s="273">
        <v>29597624.25</v>
      </c>
      <c r="AAQ24" s="273">
        <v>27123158</v>
      </c>
      <c r="AAR24" s="273">
        <v>23867179</v>
      </c>
      <c r="AAS24" s="273">
        <v>28109817.82</v>
      </c>
      <c r="AAT24" s="273">
        <v>34008837.5</v>
      </c>
      <c r="AAU24" s="273">
        <v>56273844.5</v>
      </c>
      <c r="AAV24" s="273">
        <v>18808232</v>
      </c>
      <c r="AAW24" s="273">
        <v>28943977.75</v>
      </c>
      <c r="AAX24" s="273">
        <v>106264510</v>
      </c>
      <c r="AAY24" s="273">
        <v>49514681</v>
      </c>
      <c r="AAZ24" s="273">
        <v>12719806</v>
      </c>
      <c r="ABA24" s="273">
        <v>18676130.5</v>
      </c>
      <c r="ABB24" s="273">
        <v>18258999</v>
      </c>
      <c r="ABC24" s="273">
        <v>11123090</v>
      </c>
      <c r="ABD24" s="273">
        <v>21386514</v>
      </c>
      <c r="ABE24" s="273">
        <v>12795247</v>
      </c>
      <c r="ABF24" s="273">
        <v>117108558</v>
      </c>
      <c r="ABG24" s="273">
        <v>90438800.879999995</v>
      </c>
      <c r="ABH24" s="273">
        <v>13277699</v>
      </c>
      <c r="ABI24" s="273">
        <v>13020951.25</v>
      </c>
      <c r="ABJ24" s="273">
        <v>12839030</v>
      </c>
      <c r="ABK24" s="273">
        <v>11411618.85</v>
      </c>
      <c r="ABL24" s="273">
        <v>10645065</v>
      </c>
      <c r="ABM24" s="273">
        <v>122303928.97</v>
      </c>
      <c r="ABN24" s="273">
        <v>19335620.490000002</v>
      </c>
      <c r="ABO24" s="273">
        <v>18299368</v>
      </c>
      <c r="ABP24" s="273">
        <v>24415542.390000001</v>
      </c>
      <c r="ABQ24" s="273">
        <v>24128934.75</v>
      </c>
      <c r="ABR24" s="273">
        <v>17484206</v>
      </c>
      <c r="ABS24" s="273">
        <v>13483313</v>
      </c>
      <c r="ABT24" s="273">
        <v>18657440</v>
      </c>
      <c r="ABU24" s="273">
        <v>9362761</v>
      </c>
      <c r="ABV24" s="273">
        <v>151244346.96000001</v>
      </c>
      <c r="ABW24" s="273">
        <v>13797788.75</v>
      </c>
      <c r="ABX24" s="273">
        <v>26969072.25</v>
      </c>
      <c r="ABY24" s="273">
        <v>13506998.75</v>
      </c>
      <c r="ABZ24" s="273">
        <v>13583680.129999999</v>
      </c>
      <c r="ACA24" s="273">
        <v>54147200</v>
      </c>
      <c r="ACB24" s="273">
        <v>12532868.75</v>
      </c>
      <c r="ACC24" s="273">
        <v>15111662</v>
      </c>
      <c r="ACD24" s="273">
        <v>14601494.449999999</v>
      </c>
      <c r="ACE24" s="273">
        <v>24854653</v>
      </c>
      <c r="ACF24" s="273">
        <v>11225127.5</v>
      </c>
      <c r="ACG24" s="273">
        <v>318135000.56999999</v>
      </c>
      <c r="ACH24" s="273">
        <v>15301835.5</v>
      </c>
      <c r="ACI24" s="273">
        <v>22204175.759999998</v>
      </c>
      <c r="ACJ24" s="273">
        <v>30552878</v>
      </c>
      <c r="ACK24" s="273">
        <v>15967498.859999999</v>
      </c>
      <c r="ACL24" s="273">
        <v>19801328</v>
      </c>
      <c r="ACM24" s="273">
        <v>27157917.280000001</v>
      </c>
      <c r="ACN24" s="273">
        <v>98065348.640000001</v>
      </c>
      <c r="ACO24" s="273">
        <v>102889755</v>
      </c>
      <c r="ACP24" s="273">
        <v>21447585</v>
      </c>
      <c r="ACQ24" s="273">
        <v>29558611.32</v>
      </c>
      <c r="ACR24" s="273">
        <v>34681236.310000002</v>
      </c>
      <c r="ACS24" s="273">
        <v>23840830</v>
      </c>
      <c r="ACT24" s="273">
        <v>82064913.090000004</v>
      </c>
      <c r="ACU24" s="273">
        <v>21817429</v>
      </c>
      <c r="ACV24" s="273">
        <v>23062738</v>
      </c>
      <c r="ACW24" s="273">
        <v>20464753</v>
      </c>
      <c r="ACX24" s="273">
        <v>15644418</v>
      </c>
      <c r="ACY24" s="273">
        <v>15331703</v>
      </c>
      <c r="ACZ24" s="273">
        <v>16583190</v>
      </c>
      <c r="ADA24" s="273">
        <v>11111015.25</v>
      </c>
      <c r="ADB24" s="273">
        <v>9568167.5</v>
      </c>
      <c r="ADC24" s="273">
        <v>11958596.27</v>
      </c>
      <c r="ADD24" s="273">
        <v>70834435.359999999</v>
      </c>
      <c r="ADE24" s="273">
        <v>75262517.560000002</v>
      </c>
      <c r="ADF24" s="273">
        <v>10686483</v>
      </c>
      <c r="ADG24" s="273">
        <v>9630103</v>
      </c>
      <c r="ADH24" s="273">
        <v>14973928.960000001</v>
      </c>
      <c r="ADI24" s="273">
        <v>7755981</v>
      </c>
      <c r="ADJ24" s="273">
        <v>14162434.75</v>
      </c>
      <c r="ADK24" s="273">
        <v>11392622.5</v>
      </c>
      <c r="ADL24" s="273">
        <v>12893992.629999999</v>
      </c>
      <c r="ADM24" s="273">
        <v>438124351.10000002</v>
      </c>
      <c r="ADN24" s="273">
        <v>55413919.560000002</v>
      </c>
      <c r="ADO24" s="273">
        <v>47333667.459999993</v>
      </c>
      <c r="ADP24" s="273">
        <v>92400698.5</v>
      </c>
      <c r="ADQ24" s="273">
        <v>11237861.870000001</v>
      </c>
      <c r="ADR24" s="273">
        <v>13352257.5</v>
      </c>
      <c r="ADS24" s="273">
        <v>17565733</v>
      </c>
      <c r="ADT24" s="273">
        <v>11862193.620000001</v>
      </c>
      <c r="ADU24" s="273">
        <v>366192186.32999998</v>
      </c>
      <c r="ADV24" s="273">
        <v>90488712.530000001</v>
      </c>
      <c r="ADW24" s="273">
        <v>59403929.520000003</v>
      </c>
      <c r="ADX24" s="273">
        <v>16058453.079999998</v>
      </c>
      <c r="ADY24" s="273">
        <v>27243114.780000001</v>
      </c>
      <c r="ADZ24" s="273">
        <v>33551765</v>
      </c>
      <c r="AEA24" s="273">
        <v>19545876.539999999</v>
      </c>
      <c r="AEB24" s="273">
        <v>20770384.16</v>
      </c>
      <c r="AEC24" s="273">
        <v>14716788.809999999</v>
      </c>
      <c r="AED24" s="273">
        <v>15529116.75</v>
      </c>
      <c r="AEE24" s="273">
        <v>18739792.25</v>
      </c>
      <c r="AEF24" s="273">
        <v>29659334.539999999</v>
      </c>
      <c r="AEG24" s="273">
        <v>17449003</v>
      </c>
      <c r="AEH24" s="273">
        <v>18898210.75</v>
      </c>
      <c r="AEI24" s="273">
        <v>25026290.699999999</v>
      </c>
      <c r="AEJ24" s="273">
        <v>23963419.950000003</v>
      </c>
      <c r="AEK24" s="273">
        <v>17524489.98</v>
      </c>
      <c r="AEL24" s="273">
        <v>39299982.670000002</v>
      </c>
      <c r="AEM24" s="273">
        <v>15196410</v>
      </c>
      <c r="AEN24" s="273">
        <v>26222524.199999999</v>
      </c>
      <c r="AEO24" s="273">
        <v>211762737.98000002</v>
      </c>
      <c r="AEP24" s="273">
        <v>31304858.25</v>
      </c>
      <c r="AEQ24" s="273">
        <v>23893430</v>
      </c>
      <c r="AER24" s="273">
        <v>18887502.5</v>
      </c>
      <c r="AES24" s="273">
        <v>14260590</v>
      </c>
      <c r="AET24" s="273">
        <v>38762351.25</v>
      </c>
      <c r="AEU24" s="273">
        <v>14456683.66</v>
      </c>
      <c r="AEV24" s="273">
        <v>17142902.5</v>
      </c>
      <c r="AEW24" s="273">
        <v>16935182</v>
      </c>
      <c r="AEX24" s="273">
        <v>9496126.9299999997</v>
      </c>
      <c r="AEY24" s="273">
        <v>199071251.23999998</v>
      </c>
      <c r="AEZ24" s="273">
        <v>111195064.3</v>
      </c>
      <c r="AFA24" s="273">
        <v>45536803.490000002</v>
      </c>
      <c r="AFB24" s="273">
        <v>33915845.509999998</v>
      </c>
      <c r="AFC24" s="273">
        <v>54209224.329999998</v>
      </c>
      <c r="AFD24" s="273">
        <v>52804604.289999999</v>
      </c>
      <c r="AFE24" s="273">
        <v>36010639.390000001</v>
      </c>
      <c r="AFF24" s="273">
        <v>35360408.539999999</v>
      </c>
      <c r="AFG24" s="273">
        <v>23635751.73</v>
      </c>
      <c r="AFH24" s="273">
        <v>31945584.460000001</v>
      </c>
      <c r="AFI24" s="273">
        <v>29955966.679999996</v>
      </c>
      <c r="AFJ24" s="273">
        <v>30912127.390000001</v>
      </c>
      <c r="AFK24" s="273">
        <v>35707345.290000007</v>
      </c>
      <c r="AFL24" s="273">
        <v>233938690.60000002</v>
      </c>
      <c r="AFM24" s="273">
        <v>52617789.259999998</v>
      </c>
      <c r="AFN24" s="273">
        <v>36579219.690000005</v>
      </c>
      <c r="AFO24" s="273">
        <v>32237366.490000002</v>
      </c>
      <c r="AFP24" s="273">
        <v>38945150.560000002</v>
      </c>
      <c r="AFQ24" s="273">
        <v>29405559.640000004</v>
      </c>
      <c r="AFR24" s="273">
        <v>21025741.210000001</v>
      </c>
      <c r="AFS24" s="273">
        <v>45253067.789999999</v>
      </c>
      <c r="AFT24" s="273">
        <v>48099854.090000004</v>
      </c>
      <c r="AFU24" s="273">
        <v>23241725.190000005</v>
      </c>
      <c r="AFV24" s="273">
        <v>54162797.240000002</v>
      </c>
      <c r="AFW24" s="273">
        <v>22835669.07</v>
      </c>
      <c r="AFX24" s="273">
        <v>157393116.43000001</v>
      </c>
      <c r="AFY24" s="273">
        <v>13594516.16</v>
      </c>
      <c r="AFZ24" s="273">
        <v>13174504.43</v>
      </c>
      <c r="AGA24" s="273">
        <v>12268371</v>
      </c>
      <c r="AGB24" s="273">
        <v>34225015</v>
      </c>
      <c r="AGC24" s="273">
        <v>19037225</v>
      </c>
      <c r="AGD24" s="273">
        <v>11477907</v>
      </c>
      <c r="AGE24" s="273">
        <v>13382263.26</v>
      </c>
      <c r="AGF24" s="273">
        <v>12175886.27</v>
      </c>
      <c r="AGG24" s="273">
        <v>13123671.439999999</v>
      </c>
      <c r="AGH24" s="273">
        <v>11211720.5</v>
      </c>
      <c r="AGI24" s="273">
        <v>242580458.10000002</v>
      </c>
      <c r="AGJ24" s="273">
        <v>73925875.489999995</v>
      </c>
      <c r="AGK24" s="273">
        <v>42134070.600000001</v>
      </c>
      <c r="AGL24" s="273">
        <v>24360421.329999998</v>
      </c>
      <c r="AGM24" s="273">
        <v>51627383.619999997</v>
      </c>
      <c r="AGN24" s="273">
        <v>42733967.030000001</v>
      </c>
      <c r="AGO24" s="273">
        <v>22455342.5</v>
      </c>
      <c r="AGP24" s="273">
        <v>23250803.759999998</v>
      </c>
      <c r="AGQ24" s="273">
        <v>390586547.65999997</v>
      </c>
      <c r="AGR24" s="273">
        <v>211740497.97</v>
      </c>
      <c r="AGS24" s="273">
        <v>17787165.5</v>
      </c>
      <c r="AGT24" s="273">
        <v>49900356.620000005</v>
      </c>
      <c r="AGU24" s="273">
        <v>75707248.799999997</v>
      </c>
      <c r="AGV24" s="273">
        <v>47166368.609999999</v>
      </c>
      <c r="AGW24" s="273">
        <v>37979858.879999995</v>
      </c>
      <c r="AGX24" s="273">
        <v>25348490</v>
      </c>
      <c r="AGY24" s="273">
        <v>12463209.4</v>
      </c>
      <c r="AGZ24" s="273">
        <v>23884273.940000001</v>
      </c>
      <c r="AHA24" s="273">
        <v>31811203.969999999</v>
      </c>
      <c r="AHB24" s="273">
        <v>17298478.600000001</v>
      </c>
      <c r="AHC24" s="273">
        <v>16432820</v>
      </c>
      <c r="AHD24" s="273">
        <v>20652888.789999999</v>
      </c>
      <c r="AHE24" s="273">
        <v>17345460</v>
      </c>
      <c r="AHF24" s="273">
        <v>15381307</v>
      </c>
      <c r="AHG24" s="273">
        <v>15606071</v>
      </c>
      <c r="AHH24" s="273">
        <v>89993417.5</v>
      </c>
      <c r="AHI24" s="273">
        <v>14106484</v>
      </c>
      <c r="AHJ24" s="273">
        <v>14961298</v>
      </c>
      <c r="AHK24" s="273">
        <v>15891239.42</v>
      </c>
      <c r="AHL24" s="273">
        <v>29602904.879999999</v>
      </c>
      <c r="AHM24" s="273">
        <v>15174980.689999999</v>
      </c>
      <c r="AHN24" s="273">
        <v>12544138</v>
      </c>
      <c r="AHO24" s="273"/>
      <c r="AHQ24" s="607">
        <v>22</v>
      </c>
      <c r="AHR24" s="271" t="s">
        <v>29</v>
      </c>
      <c r="AHS24" s="271" t="b">
        <f t="shared" si="1"/>
        <v>1</v>
      </c>
    </row>
    <row r="25" spans="1:903" ht="23.4" customHeight="1" x14ac:dyDescent="1.1000000000000001">
      <c r="A25" s="270" t="s">
        <v>31</v>
      </c>
      <c r="B25" s="271" t="s">
        <v>32</v>
      </c>
      <c r="C25" s="273">
        <v>68223298.769999996</v>
      </c>
      <c r="D25" s="273">
        <v>10759039.300000001</v>
      </c>
      <c r="E25" s="273">
        <v>2557272.4</v>
      </c>
      <c r="F25" s="273">
        <v>3163750.6799999997</v>
      </c>
      <c r="G25" s="273">
        <v>3618599.6100000003</v>
      </c>
      <c r="H25" s="273">
        <v>3390863.5000000005</v>
      </c>
      <c r="I25" s="273">
        <v>1623513.76</v>
      </c>
      <c r="J25" s="273">
        <v>10028830.879999999</v>
      </c>
      <c r="K25" s="273">
        <v>3558861.6799999997</v>
      </c>
      <c r="L25" s="273">
        <v>2755640.1799999997</v>
      </c>
      <c r="M25" s="273">
        <v>7466707.5299999993</v>
      </c>
      <c r="N25" s="273">
        <v>2791228.4600000004</v>
      </c>
      <c r="O25" s="273">
        <v>6167123.080000001</v>
      </c>
      <c r="P25" s="273">
        <v>4694978.7300000004</v>
      </c>
      <c r="Q25" s="273">
        <v>3280527.75</v>
      </c>
      <c r="R25" s="273">
        <v>1779974.82</v>
      </c>
      <c r="S25" s="273">
        <v>2264748.37</v>
      </c>
      <c r="T25" s="273">
        <v>4357312.84</v>
      </c>
      <c r="U25" s="273">
        <v>1660366.8399999999</v>
      </c>
      <c r="V25" s="273">
        <v>2221205.25</v>
      </c>
      <c r="W25" s="273">
        <v>2307153.0699999998</v>
      </c>
      <c r="X25" s="273">
        <v>1823813.1199999999</v>
      </c>
      <c r="Y25" s="273">
        <v>1819293.08</v>
      </c>
      <c r="Z25" s="273">
        <v>1174322.1000000001</v>
      </c>
      <c r="AA25" s="273">
        <v>51911496.869999997</v>
      </c>
      <c r="AB25" s="273">
        <v>3586986.09</v>
      </c>
      <c r="AC25" s="273">
        <v>5739683.9699999997</v>
      </c>
      <c r="AD25" s="273">
        <v>2622400.6199999996</v>
      </c>
      <c r="AE25" s="273">
        <v>7659921.3399999999</v>
      </c>
      <c r="AF25" s="273">
        <v>3805490.5</v>
      </c>
      <c r="AG25" s="273">
        <v>8754195.75</v>
      </c>
      <c r="AH25" s="273">
        <v>4306138.32</v>
      </c>
      <c r="AI25" s="273">
        <v>4750753.3</v>
      </c>
      <c r="AJ25" s="273">
        <v>3463221.4099999997</v>
      </c>
      <c r="AK25" s="273">
        <v>2063807.8199999998</v>
      </c>
      <c r="AL25" s="273">
        <v>2448539.33</v>
      </c>
      <c r="AM25" s="273">
        <v>1732276.24</v>
      </c>
      <c r="AN25" s="273">
        <v>3453504.3500000006</v>
      </c>
      <c r="AO25" s="273">
        <v>2327667.54</v>
      </c>
      <c r="AP25" s="273">
        <v>3746780.97</v>
      </c>
      <c r="AQ25" s="273">
        <v>3056830.71</v>
      </c>
      <c r="AR25" s="273">
        <v>734875.73</v>
      </c>
      <c r="AS25" s="273">
        <v>26849083.040000003</v>
      </c>
      <c r="AT25" s="273">
        <v>3431219.62</v>
      </c>
      <c r="AU25" s="273">
        <v>2740144.59</v>
      </c>
      <c r="AV25" s="273">
        <v>3547816.99</v>
      </c>
      <c r="AW25" s="273">
        <v>3107426.3400000003</v>
      </c>
      <c r="AX25" s="273">
        <v>2094294.6</v>
      </c>
      <c r="AY25" s="273">
        <v>2151177.65</v>
      </c>
      <c r="AZ25" s="273">
        <v>3159917.46</v>
      </c>
      <c r="BA25" s="273">
        <v>6302980.79</v>
      </c>
      <c r="BB25" s="273">
        <v>2222778.2599999998</v>
      </c>
      <c r="BC25" s="273">
        <v>2616497.17</v>
      </c>
      <c r="BD25" s="273">
        <v>6305443.3399999999</v>
      </c>
      <c r="BE25" s="273">
        <v>2015718.6</v>
      </c>
      <c r="BF25" s="273">
        <v>2164727.8200000003</v>
      </c>
      <c r="BG25" s="273">
        <v>1537769.58</v>
      </c>
      <c r="BH25" s="273">
        <v>24160977.030000001</v>
      </c>
      <c r="BI25" s="273">
        <v>1344955.23</v>
      </c>
      <c r="BJ25" s="273">
        <v>1235283.75</v>
      </c>
      <c r="BK25" s="273">
        <v>1130183.5899999999</v>
      </c>
      <c r="BL25" s="273">
        <v>3094090.8899999997</v>
      </c>
      <c r="BM25" s="273">
        <v>3158800.69</v>
      </c>
      <c r="BN25" s="273">
        <v>1368535.57</v>
      </c>
      <c r="BO25" s="273">
        <v>1718653.02</v>
      </c>
      <c r="BP25" s="273">
        <v>1475503.25</v>
      </c>
      <c r="BQ25" s="273">
        <v>1231283.1399999999</v>
      </c>
      <c r="BR25" s="273">
        <v>825147.44</v>
      </c>
      <c r="BS25" s="273">
        <v>1235765.5900000001</v>
      </c>
      <c r="BT25" s="273">
        <v>6210726.6399999997</v>
      </c>
      <c r="BU25" s="273">
        <v>1010027.23</v>
      </c>
      <c r="BV25" s="273">
        <v>893696.27</v>
      </c>
      <c r="BW25" s="273">
        <v>22111838.189999998</v>
      </c>
      <c r="BX25" s="273">
        <v>11484729.23</v>
      </c>
      <c r="BY25" s="273">
        <v>2913530.9200000004</v>
      </c>
      <c r="BZ25" s="273">
        <v>2099162.5699999998</v>
      </c>
      <c r="CA25" s="273">
        <v>5253842.66</v>
      </c>
      <c r="CB25" s="273">
        <v>3023893.35</v>
      </c>
      <c r="CC25" s="273">
        <v>2857259.4299999997</v>
      </c>
      <c r="CD25" s="273">
        <v>356872.69</v>
      </c>
      <c r="CE25" s="273">
        <v>528434.99</v>
      </c>
      <c r="CF25" s="273">
        <v>43104526.810000002</v>
      </c>
      <c r="CG25" s="273">
        <v>3667972.8499999996</v>
      </c>
      <c r="CH25" s="273">
        <v>6713762.5399999991</v>
      </c>
      <c r="CI25" s="273">
        <v>2217066.44</v>
      </c>
      <c r="CJ25" s="273">
        <v>2579213.9300000002</v>
      </c>
      <c r="CK25" s="273">
        <v>3479724.65</v>
      </c>
      <c r="CL25" s="273">
        <v>3038131.4099999997</v>
      </c>
      <c r="CM25" s="273">
        <v>3843823.06</v>
      </c>
      <c r="CN25" s="273">
        <v>1604458.45</v>
      </c>
      <c r="CO25" s="273">
        <v>3604156.8000000003</v>
      </c>
      <c r="CP25" s="273">
        <v>2270423.1799999997</v>
      </c>
      <c r="CQ25" s="273">
        <v>4057909.1</v>
      </c>
      <c r="CR25" s="273">
        <v>2507654.56</v>
      </c>
      <c r="CS25" s="273">
        <v>25527115.660000004</v>
      </c>
      <c r="CT25" s="273">
        <v>2733489.59</v>
      </c>
      <c r="CU25" s="273">
        <v>3544580.66</v>
      </c>
      <c r="CV25" s="273">
        <v>4237479.3899999997</v>
      </c>
      <c r="CW25" s="273">
        <v>3080920.5599999996</v>
      </c>
      <c r="CX25" s="273">
        <v>4930085.620000001</v>
      </c>
      <c r="CY25" s="273">
        <v>2921850.86</v>
      </c>
      <c r="CZ25" s="273">
        <v>1364071.8299999998</v>
      </c>
      <c r="DA25" s="273">
        <v>24870589.719999999</v>
      </c>
      <c r="DB25" s="273">
        <v>3467337.53</v>
      </c>
      <c r="DC25" s="273">
        <v>7112946.0999999996</v>
      </c>
      <c r="DD25" s="273">
        <v>10336473.039999999</v>
      </c>
      <c r="DE25" s="273">
        <v>3079687.7600000002</v>
      </c>
      <c r="DF25" s="273">
        <v>4202781.8900000006</v>
      </c>
      <c r="DG25" s="273">
        <v>4018069.13</v>
      </c>
      <c r="DH25" s="273">
        <v>1228699.3599999999</v>
      </c>
      <c r="DI25" s="273">
        <v>2343434.54</v>
      </c>
      <c r="DJ25" s="273">
        <v>2306467.63</v>
      </c>
      <c r="DK25" s="273">
        <v>5544378.2599999998</v>
      </c>
      <c r="DL25" s="273">
        <v>15294381.58</v>
      </c>
      <c r="DM25" s="273">
        <v>17198570.25</v>
      </c>
      <c r="DN25" s="273">
        <v>2991984.1999999997</v>
      </c>
      <c r="DO25" s="273">
        <v>2398730.1399999997</v>
      </c>
      <c r="DP25" s="273">
        <v>3849882.12</v>
      </c>
      <c r="DQ25" s="273">
        <v>4360959.68</v>
      </c>
      <c r="DR25" s="273">
        <v>3934778.9699999997</v>
      </c>
      <c r="DS25" s="273">
        <v>4011460.8000000003</v>
      </c>
      <c r="DT25" s="273">
        <v>1228605.67</v>
      </c>
      <c r="DU25" s="273">
        <v>54424466.489999995</v>
      </c>
      <c r="DV25" s="273">
        <v>2716878.2399999998</v>
      </c>
      <c r="DW25" s="273">
        <v>3828633.3699999996</v>
      </c>
      <c r="DX25" s="273">
        <v>2967240.63</v>
      </c>
      <c r="DY25" s="273">
        <v>3746291.02</v>
      </c>
      <c r="DZ25" s="273">
        <v>2824379.5300000003</v>
      </c>
      <c r="EA25" s="273">
        <v>4921844.59</v>
      </c>
      <c r="EB25" s="273">
        <v>3158722.96</v>
      </c>
      <c r="EC25" s="273">
        <v>4672636.129999999</v>
      </c>
      <c r="ED25" s="273">
        <v>15338364.069999998</v>
      </c>
      <c r="EE25" s="273">
        <v>14017285.059999999</v>
      </c>
      <c r="EF25" s="273">
        <v>2106375.5300000003</v>
      </c>
      <c r="EG25" s="273">
        <v>2657615</v>
      </c>
      <c r="EH25" s="273">
        <v>2497319.2199999997</v>
      </c>
      <c r="EI25" s="273">
        <v>3711532.0100000007</v>
      </c>
      <c r="EJ25" s="273">
        <v>5471672.1199999992</v>
      </c>
      <c r="EK25" s="273">
        <v>2096813.4100000001</v>
      </c>
      <c r="EL25" s="273">
        <v>2101879.58</v>
      </c>
      <c r="EM25" s="273">
        <v>41527150.929999992</v>
      </c>
      <c r="EN25" s="273">
        <v>2198932.7800000003</v>
      </c>
      <c r="EO25" s="273">
        <v>2188048.89</v>
      </c>
      <c r="EP25" s="273">
        <v>2052716.1</v>
      </c>
      <c r="EQ25" s="273">
        <v>1356743.3800000001</v>
      </c>
      <c r="ER25" s="273">
        <v>1442123.4</v>
      </c>
      <c r="ES25" s="273">
        <v>3505688.71</v>
      </c>
      <c r="ET25" s="273">
        <v>2322360.38</v>
      </c>
      <c r="EU25" s="273">
        <v>1823536.8399999999</v>
      </c>
      <c r="EV25" s="273">
        <v>23667427.329999998</v>
      </c>
      <c r="EW25" s="273">
        <v>1259577.19</v>
      </c>
      <c r="EX25" s="273">
        <v>2195096.19</v>
      </c>
      <c r="EY25" s="273">
        <v>2770381.1499999994</v>
      </c>
      <c r="EZ25" s="273">
        <v>4577905.6099999994</v>
      </c>
      <c r="FA25" s="273">
        <v>3844616.7</v>
      </c>
      <c r="FB25" s="273">
        <v>4314476.83</v>
      </c>
      <c r="FC25" s="273">
        <v>2350187.67</v>
      </c>
      <c r="FD25" s="273">
        <v>1886866.65</v>
      </c>
      <c r="FE25" s="273">
        <v>1599462.27</v>
      </c>
      <c r="FF25" s="273">
        <v>2174732.4900000002</v>
      </c>
      <c r="FG25" s="273">
        <v>1171793.22</v>
      </c>
      <c r="FH25" s="273">
        <v>16017329.540000001</v>
      </c>
      <c r="FI25" s="273">
        <v>1526916.49</v>
      </c>
      <c r="FJ25" s="273">
        <v>2093945.4</v>
      </c>
      <c r="FK25" s="273">
        <v>1930993.13</v>
      </c>
      <c r="FL25" s="273">
        <v>3589714.66</v>
      </c>
      <c r="FM25" s="273">
        <v>2903604.77</v>
      </c>
      <c r="FN25" s="273">
        <v>951393.75</v>
      </c>
      <c r="FO25" s="273">
        <v>677005.8</v>
      </c>
      <c r="FP25" s="273">
        <v>37305523.230000004</v>
      </c>
      <c r="FQ25" s="273">
        <v>2129390.6799999997</v>
      </c>
      <c r="FR25" s="273">
        <v>3312616.04</v>
      </c>
      <c r="FS25" s="273">
        <v>2752353.2300000004</v>
      </c>
      <c r="FT25" s="273">
        <v>4711579.8900000006</v>
      </c>
      <c r="FU25" s="273">
        <v>2004685.27</v>
      </c>
      <c r="FV25" s="273">
        <v>5066816.6899999995</v>
      </c>
      <c r="FW25" s="273">
        <v>3262988.69</v>
      </c>
      <c r="FX25" s="273">
        <v>3425299.6199999996</v>
      </c>
      <c r="FY25" s="273">
        <v>2287762.9800000004</v>
      </c>
      <c r="FZ25" s="273">
        <v>5029471.1999999993</v>
      </c>
      <c r="GA25" s="273">
        <v>2465922.37</v>
      </c>
      <c r="GB25" s="273">
        <v>2159995.2599999998</v>
      </c>
      <c r="GC25" s="273">
        <v>823077.29</v>
      </c>
      <c r="GD25" s="273">
        <v>22419835.52</v>
      </c>
      <c r="GE25" s="273">
        <v>2510608.1799999997</v>
      </c>
      <c r="GF25" s="273">
        <v>2252044.2400000002</v>
      </c>
      <c r="GG25" s="273">
        <v>4274551.3499999996</v>
      </c>
      <c r="GH25" s="273">
        <v>2700264.81</v>
      </c>
      <c r="GI25" s="273">
        <v>2676061.3099999996</v>
      </c>
      <c r="GJ25" s="273">
        <v>2172598.13</v>
      </c>
      <c r="GK25" s="273">
        <v>6009579.3099999996</v>
      </c>
      <c r="GL25" s="273">
        <v>2057224.86</v>
      </c>
      <c r="GM25" s="273">
        <v>853459.23</v>
      </c>
      <c r="GN25" s="273">
        <v>868379.20000000007</v>
      </c>
      <c r="GO25" s="273">
        <v>801131.34</v>
      </c>
      <c r="GP25" s="273">
        <v>15463061.960000001</v>
      </c>
      <c r="GQ25" s="273">
        <v>4374693.8599999994</v>
      </c>
      <c r="GR25" s="273">
        <v>2665487.79</v>
      </c>
      <c r="GS25" s="273">
        <v>4860229.09</v>
      </c>
      <c r="GT25" s="273">
        <v>1355223.6</v>
      </c>
      <c r="GU25" s="273">
        <v>3502741.95</v>
      </c>
      <c r="GV25" s="273">
        <v>3080844.59</v>
      </c>
      <c r="GW25" s="273">
        <v>1436659.11</v>
      </c>
      <c r="GX25" s="273">
        <v>12987587.949999999</v>
      </c>
      <c r="GY25" s="273">
        <v>469353.73</v>
      </c>
      <c r="GZ25" s="273">
        <v>1523368.06</v>
      </c>
      <c r="HA25" s="273">
        <v>1137084.6499999999</v>
      </c>
      <c r="HB25" s="273">
        <v>29576391.650000002</v>
      </c>
      <c r="HC25" s="273">
        <v>3955572.68</v>
      </c>
      <c r="HD25" s="273">
        <v>4376416.05</v>
      </c>
      <c r="HE25" s="273">
        <v>4219062.43</v>
      </c>
      <c r="HF25" s="273">
        <v>3227416.32</v>
      </c>
      <c r="HG25" s="273">
        <v>4025128.49</v>
      </c>
      <c r="HH25" s="273">
        <v>877534.52</v>
      </c>
      <c r="HI25" s="273">
        <v>19344316.769999996</v>
      </c>
      <c r="HJ25" s="273">
        <v>3305503.6599999997</v>
      </c>
      <c r="HK25" s="273">
        <v>3935795.74</v>
      </c>
      <c r="HL25" s="273">
        <v>3118311.98</v>
      </c>
      <c r="HM25" s="273">
        <v>2135389.13</v>
      </c>
      <c r="HN25" s="273">
        <v>2345560.7800000003</v>
      </c>
      <c r="HO25" s="273">
        <v>2989852.33</v>
      </c>
      <c r="HP25" s="273">
        <v>1524967.3099999998</v>
      </c>
      <c r="HQ25" s="273">
        <v>27353858.289999999</v>
      </c>
      <c r="HR25" s="273">
        <v>10868628.300000001</v>
      </c>
      <c r="HS25" s="273">
        <v>3121122.3600000003</v>
      </c>
      <c r="HT25" s="273">
        <v>1779252.59</v>
      </c>
      <c r="HU25" s="273">
        <v>2777992.38</v>
      </c>
      <c r="HV25" s="273">
        <v>1471593.04</v>
      </c>
      <c r="HW25" s="273">
        <v>3923073.8</v>
      </c>
      <c r="HX25" s="273">
        <v>1888850.9</v>
      </c>
      <c r="HY25" s="273">
        <v>1761812.29</v>
      </c>
      <c r="HZ25" s="273">
        <v>2181796.63</v>
      </c>
      <c r="IA25" s="273">
        <v>2453523.2999999998</v>
      </c>
      <c r="IB25" s="273">
        <v>3173955.7699999996</v>
      </c>
      <c r="IC25" s="273">
        <v>1385332.56</v>
      </c>
      <c r="ID25" s="273">
        <v>2489699.44</v>
      </c>
      <c r="IE25" s="273">
        <v>1069360.51</v>
      </c>
      <c r="IF25" s="273">
        <v>1338541.02</v>
      </c>
      <c r="IG25" s="273">
        <v>21742578.120000001</v>
      </c>
      <c r="IH25" s="273">
        <v>10614217.92</v>
      </c>
      <c r="II25" s="273">
        <v>3210136.0100000002</v>
      </c>
      <c r="IJ25" s="273">
        <v>3799507.2700000005</v>
      </c>
      <c r="IK25" s="273">
        <v>4675991.32</v>
      </c>
      <c r="IL25" s="273">
        <v>821388.5</v>
      </c>
      <c r="IM25" s="273">
        <v>2431339.16</v>
      </c>
      <c r="IN25" s="273">
        <v>572440.04</v>
      </c>
      <c r="IO25" s="273">
        <v>1800072.1999999997</v>
      </c>
      <c r="IP25" s="273">
        <v>1324900.57</v>
      </c>
      <c r="IQ25" s="273">
        <v>772561.8</v>
      </c>
      <c r="IR25" s="273">
        <v>31647947.959999997</v>
      </c>
      <c r="IS25" s="273">
        <v>15200913.82</v>
      </c>
      <c r="IT25" s="273">
        <v>2462525.2299999995</v>
      </c>
      <c r="IU25" s="273">
        <v>2507605.9699999997</v>
      </c>
      <c r="IV25" s="273">
        <v>2012105.65</v>
      </c>
      <c r="IW25" s="273">
        <v>1104582.5</v>
      </c>
      <c r="IX25" s="273">
        <v>2374766.4900000002</v>
      </c>
      <c r="IY25" s="273">
        <v>1382375.67</v>
      </c>
      <c r="IZ25" s="273">
        <v>1720380.1700000002</v>
      </c>
      <c r="JA25" s="273">
        <v>2382506.56</v>
      </c>
      <c r="JB25" s="273">
        <v>2644948.7400000002</v>
      </c>
      <c r="JC25" s="273">
        <v>2222456.81</v>
      </c>
      <c r="JD25" s="273">
        <v>15428320.33</v>
      </c>
      <c r="JE25" s="273">
        <v>11183948.599999998</v>
      </c>
      <c r="JF25" s="273">
        <v>2449526.7699999996</v>
      </c>
      <c r="JG25" s="273">
        <v>2083982.5999999999</v>
      </c>
      <c r="JH25" s="273">
        <v>1367701.45</v>
      </c>
      <c r="JI25" s="273">
        <v>2058078.26</v>
      </c>
      <c r="JJ25" s="273">
        <v>13552735.01</v>
      </c>
      <c r="JK25" s="273">
        <v>1543237.56</v>
      </c>
      <c r="JL25" s="273">
        <v>2686514.9300000006</v>
      </c>
      <c r="JM25" s="273">
        <v>3263370.6</v>
      </c>
      <c r="JN25" s="273">
        <v>1882851.9799999997</v>
      </c>
      <c r="JO25" s="273">
        <v>4283528.1399999997</v>
      </c>
      <c r="JP25" s="273">
        <v>1624451.5899999999</v>
      </c>
      <c r="JQ25" s="273">
        <v>23119804.109999999</v>
      </c>
      <c r="JR25" s="273">
        <v>3815908.2</v>
      </c>
      <c r="JS25" s="273">
        <v>1964157.65</v>
      </c>
      <c r="JT25" s="273">
        <v>4406987.38</v>
      </c>
      <c r="JU25" s="273">
        <v>3845749.33</v>
      </c>
      <c r="JV25" s="273">
        <v>2817373.9299999997</v>
      </c>
      <c r="JW25" s="273">
        <v>2218415.9900000002</v>
      </c>
      <c r="JX25" s="273">
        <v>2124816.66</v>
      </c>
      <c r="JY25" s="273">
        <v>19067716.510000002</v>
      </c>
      <c r="JZ25" s="273">
        <v>12824612.220000001</v>
      </c>
      <c r="KA25" s="273">
        <v>1570933.1600000001</v>
      </c>
      <c r="KB25" s="273">
        <v>1255400.8700000001</v>
      </c>
      <c r="KC25" s="273">
        <v>3491871.29</v>
      </c>
      <c r="KD25" s="273">
        <v>1200205.7000000002</v>
      </c>
      <c r="KE25" s="273">
        <v>6029480.75</v>
      </c>
      <c r="KF25" s="273">
        <v>4433441.18</v>
      </c>
      <c r="KG25" s="273">
        <v>1660777.7899999998</v>
      </c>
      <c r="KH25" s="273">
        <v>2592982.75</v>
      </c>
      <c r="KI25" s="273">
        <v>1907366.99</v>
      </c>
      <c r="KJ25" s="273">
        <v>1732926.9200000002</v>
      </c>
      <c r="KK25" s="273">
        <v>1628310.77</v>
      </c>
      <c r="KL25" s="273">
        <v>274945</v>
      </c>
      <c r="KM25" s="273">
        <v>1529837.78</v>
      </c>
      <c r="KN25" s="273">
        <v>43561247.32</v>
      </c>
      <c r="KO25" s="273">
        <v>5177199.7200000007</v>
      </c>
      <c r="KP25" s="273">
        <v>1828007.16</v>
      </c>
      <c r="KQ25" s="273">
        <v>3504921.9000000004</v>
      </c>
      <c r="KR25" s="273">
        <v>2967299.55</v>
      </c>
      <c r="KS25" s="273">
        <v>2427973.9699999997</v>
      </c>
      <c r="KT25" s="273">
        <v>8442245.8900000006</v>
      </c>
      <c r="KU25" s="273">
        <v>2005826.12</v>
      </c>
      <c r="KV25" s="273">
        <v>1748761.0399999998</v>
      </c>
      <c r="KW25" s="273">
        <v>13423845.710000001</v>
      </c>
      <c r="KX25" s="273">
        <v>2436423.9900000002</v>
      </c>
      <c r="KY25" s="273">
        <v>4012720.83</v>
      </c>
      <c r="KZ25" s="273">
        <v>6330375.0199999996</v>
      </c>
      <c r="LA25" s="273">
        <v>2411109.2399999998</v>
      </c>
      <c r="LB25" s="273">
        <v>3068762.1300000004</v>
      </c>
      <c r="LC25" s="273">
        <v>15038375.33</v>
      </c>
      <c r="LD25" s="273">
        <v>3255280.81</v>
      </c>
      <c r="LE25" s="273">
        <v>46676440.230000004</v>
      </c>
      <c r="LF25" s="273">
        <v>9890574.8999999985</v>
      </c>
      <c r="LG25" s="273">
        <v>17405354.119999997</v>
      </c>
      <c r="LH25" s="273">
        <v>15377151.34</v>
      </c>
      <c r="LI25" s="273">
        <v>3132669.1800000006</v>
      </c>
      <c r="LJ25" s="273">
        <v>2789801.74</v>
      </c>
      <c r="LK25" s="273">
        <v>1153194.94</v>
      </c>
      <c r="LL25" s="273">
        <v>4263926.3600000003</v>
      </c>
      <c r="LM25" s="273">
        <v>2063453.29</v>
      </c>
      <c r="LN25" s="273">
        <v>3556159.52</v>
      </c>
      <c r="LO25" s="273">
        <v>928456.24</v>
      </c>
      <c r="LP25" s="273">
        <v>15009814.069999998</v>
      </c>
      <c r="LQ25" s="273">
        <v>2955172.8</v>
      </c>
      <c r="LR25" s="273">
        <v>1905187.71</v>
      </c>
      <c r="LS25" s="273">
        <v>48504542.910000004</v>
      </c>
      <c r="LT25" s="273">
        <v>14565504.48</v>
      </c>
      <c r="LU25" s="273">
        <v>28781375.899999999</v>
      </c>
      <c r="LV25" s="273">
        <v>11780879.68</v>
      </c>
      <c r="LW25" s="273">
        <v>4809271.54</v>
      </c>
      <c r="LX25" s="273">
        <v>4549042.3599999994</v>
      </c>
      <c r="LY25" s="273">
        <v>3495429.3000000003</v>
      </c>
      <c r="LZ25" s="273">
        <v>3406093.8499999996</v>
      </c>
      <c r="MA25" s="273">
        <v>3489187.02</v>
      </c>
      <c r="MB25" s="273">
        <v>3032368.6700000004</v>
      </c>
      <c r="MC25" s="273">
        <v>7916045.7799999993</v>
      </c>
      <c r="MD25" s="273">
        <v>2355485.2400000002</v>
      </c>
      <c r="ME25" s="273">
        <v>46218888.960000001</v>
      </c>
      <c r="MF25" s="273">
        <v>3368703.8200000003</v>
      </c>
      <c r="MG25" s="273">
        <v>1589036.51</v>
      </c>
      <c r="MH25" s="273">
        <v>1638164.7399999998</v>
      </c>
      <c r="MI25" s="273">
        <v>1715672.1400000001</v>
      </c>
      <c r="MJ25" s="273">
        <v>2369323.85</v>
      </c>
      <c r="MK25" s="273">
        <v>2036199.39</v>
      </c>
      <c r="ML25" s="273">
        <v>1798316.1500000001</v>
      </c>
      <c r="MM25" s="273">
        <v>3203032.06</v>
      </c>
      <c r="MN25" s="273">
        <v>1595808</v>
      </c>
      <c r="MO25" s="273">
        <v>2040493.2</v>
      </c>
      <c r="MP25" s="273">
        <v>1548530.62</v>
      </c>
      <c r="MQ25" s="273">
        <v>29524629.079999998</v>
      </c>
      <c r="MR25" s="273">
        <v>2944098.9699999997</v>
      </c>
      <c r="MS25" s="273">
        <v>1815772.5</v>
      </c>
      <c r="MT25" s="273">
        <v>3991596.7800000003</v>
      </c>
      <c r="MU25" s="273">
        <v>3209021.66</v>
      </c>
      <c r="MV25" s="273">
        <v>1290666.1400000001</v>
      </c>
      <c r="MW25" s="273">
        <v>2010761.98</v>
      </c>
      <c r="MX25" s="273">
        <v>4659461.3899999997</v>
      </c>
      <c r="MY25" s="273">
        <v>2866878.05</v>
      </c>
      <c r="MZ25" s="273">
        <v>1303025.06</v>
      </c>
      <c r="NA25" s="273">
        <v>659542.66</v>
      </c>
      <c r="NB25" s="273">
        <v>48099234.479999989</v>
      </c>
      <c r="NC25" s="273">
        <v>6250854.1100000003</v>
      </c>
      <c r="ND25" s="273">
        <v>2232365.61</v>
      </c>
      <c r="NE25" s="273">
        <v>15877978.5</v>
      </c>
      <c r="NF25" s="273">
        <v>1983405.53</v>
      </c>
      <c r="NG25" s="273">
        <v>5478686.5700000003</v>
      </c>
      <c r="NH25" s="273">
        <v>10326632.24</v>
      </c>
      <c r="NI25" s="273">
        <v>7845852.5699999994</v>
      </c>
      <c r="NJ25" s="273">
        <v>852489.02999999991</v>
      </c>
      <c r="NK25" s="273">
        <v>2545388.7600000002</v>
      </c>
      <c r="NL25" s="273">
        <v>2987563.88</v>
      </c>
      <c r="NM25" s="273">
        <v>1334003</v>
      </c>
      <c r="NN25" s="273">
        <v>12770130.950000003</v>
      </c>
      <c r="NO25" s="273">
        <v>1513172.0699999998</v>
      </c>
      <c r="NP25" s="273">
        <v>1785768.28</v>
      </c>
      <c r="NQ25" s="273">
        <v>1804382.2800000003</v>
      </c>
      <c r="NR25" s="273">
        <v>1680268.64</v>
      </c>
      <c r="NS25" s="273">
        <v>724436.51</v>
      </c>
      <c r="NT25" s="273">
        <v>1222462.4400000002</v>
      </c>
      <c r="NU25" s="273">
        <v>22503312.989999998</v>
      </c>
      <c r="NV25" s="273">
        <v>7228963.0900000008</v>
      </c>
      <c r="NW25" s="273">
        <v>3106383.61</v>
      </c>
      <c r="NX25" s="273">
        <v>1060975.08</v>
      </c>
      <c r="NY25" s="273">
        <v>2306545.41</v>
      </c>
      <c r="NZ25" s="273">
        <v>3522648.8499999996</v>
      </c>
      <c r="OA25" s="273">
        <v>1691560.96</v>
      </c>
      <c r="OB25" s="273">
        <v>28226014.91</v>
      </c>
      <c r="OC25" s="273">
        <v>7925813.9200000009</v>
      </c>
      <c r="OD25" s="273">
        <v>4071726.8600000003</v>
      </c>
      <c r="OE25" s="273">
        <v>7534689.0700000003</v>
      </c>
      <c r="OF25" s="273">
        <v>2664605.38</v>
      </c>
      <c r="OG25" s="273">
        <v>3561099.5</v>
      </c>
      <c r="OH25" s="273">
        <v>2845692.76</v>
      </c>
      <c r="OI25" s="273">
        <v>1241165.6499999999</v>
      </c>
      <c r="OJ25" s="273">
        <v>1719169.44</v>
      </c>
      <c r="OK25" s="273">
        <v>24941875.98</v>
      </c>
      <c r="OL25" s="273">
        <v>6737012.1399999997</v>
      </c>
      <c r="OM25" s="273">
        <v>8500346.7899999991</v>
      </c>
      <c r="ON25" s="273">
        <v>4113533.59</v>
      </c>
      <c r="OO25" s="273">
        <v>2820952.98</v>
      </c>
      <c r="OP25" s="273">
        <v>1413570.77</v>
      </c>
      <c r="OQ25" s="273">
        <v>17676063.219999999</v>
      </c>
      <c r="OR25" s="273">
        <v>1650533.49</v>
      </c>
      <c r="OS25" s="273">
        <v>1862236.69</v>
      </c>
      <c r="OT25" s="273">
        <v>3354228.42</v>
      </c>
      <c r="OU25" s="273">
        <v>2872896.75</v>
      </c>
      <c r="OV25" s="273">
        <v>6278396.9800000004</v>
      </c>
      <c r="OW25" s="273">
        <v>2255315.69</v>
      </c>
      <c r="OX25" s="273">
        <v>1035591.95</v>
      </c>
      <c r="OY25" s="273">
        <v>1195159.97</v>
      </c>
      <c r="OZ25" s="273">
        <v>22744947.32</v>
      </c>
      <c r="PA25" s="273">
        <v>1816193.44</v>
      </c>
      <c r="PB25" s="273">
        <v>5549793.4000000004</v>
      </c>
      <c r="PC25" s="273">
        <v>1399837.13</v>
      </c>
      <c r="PD25" s="273">
        <v>4083735.0300000003</v>
      </c>
      <c r="PE25" s="273">
        <v>6215778.7599999998</v>
      </c>
      <c r="PF25" s="273">
        <v>1854650.46</v>
      </c>
      <c r="PG25" s="273">
        <v>1799549.73</v>
      </c>
      <c r="PH25" s="273">
        <v>2287933.4299999997</v>
      </c>
      <c r="PI25" s="273">
        <v>2588228.1799999997</v>
      </c>
      <c r="PJ25" s="273">
        <v>2646729.9600000004</v>
      </c>
      <c r="PK25" s="273">
        <v>3721113.0100000002</v>
      </c>
      <c r="PL25" s="273">
        <v>1692594.7600000002</v>
      </c>
      <c r="PM25" s="273">
        <v>6396482.1099999994</v>
      </c>
      <c r="PN25" s="273">
        <v>980170.42999999993</v>
      </c>
      <c r="PO25" s="273">
        <v>598857.78</v>
      </c>
      <c r="PP25" s="273">
        <v>617224.77</v>
      </c>
      <c r="PQ25" s="273">
        <v>777017.86</v>
      </c>
      <c r="PR25" s="273">
        <v>57647333.170000009</v>
      </c>
      <c r="PS25" s="273">
        <v>955804.30999999994</v>
      </c>
      <c r="PT25" s="273">
        <v>1195985</v>
      </c>
      <c r="PU25" s="273">
        <v>3748444.6</v>
      </c>
      <c r="PV25" s="273">
        <v>4928206.34</v>
      </c>
      <c r="PW25" s="273">
        <v>3730976.95</v>
      </c>
      <c r="PX25" s="273">
        <v>6045361.1099999994</v>
      </c>
      <c r="PY25" s="273">
        <v>2047371.63</v>
      </c>
      <c r="PZ25" s="273">
        <v>3809230.8400000003</v>
      </c>
      <c r="QA25" s="273">
        <v>1286417.4500000002</v>
      </c>
      <c r="QB25" s="273">
        <v>5541786.1900000004</v>
      </c>
      <c r="QC25" s="273">
        <v>790327.26</v>
      </c>
      <c r="QD25" s="273">
        <v>1965497.06</v>
      </c>
      <c r="QE25" s="273">
        <v>3309286.45</v>
      </c>
      <c r="QF25" s="273">
        <v>3675074.9999999995</v>
      </c>
      <c r="QG25" s="273">
        <v>3023008.1799999997</v>
      </c>
      <c r="QH25" s="273">
        <v>1067295.3</v>
      </c>
      <c r="QI25" s="273">
        <v>1129535.47</v>
      </c>
      <c r="QJ25" s="273">
        <v>1758924.28</v>
      </c>
      <c r="QK25" s="273">
        <v>5182217.1000000006</v>
      </c>
      <c r="QL25" s="273">
        <v>7515941.919999999</v>
      </c>
      <c r="QM25" s="273">
        <v>1985312.5599999998</v>
      </c>
      <c r="QN25" s="273">
        <v>957300.5</v>
      </c>
      <c r="QO25" s="273">
        <v>475547</v>
      </c>
      <c r="QP25" s="273">
        <v>626122.46</v>
      </c>
      <c r="QQ25" s="273">
        <v>732963.05</v>
      </c>
      <c r="QR25" s="273">
        <v>42534317.020000003</v>
      </c>
      <c r="QS25" s="273">
        <v>783955.63</v>
      </c>
      <c r="QT25" s="273">
        <v>1721801.4</v>
      </c>
      <c r="QU25" s="273">
        <v>1195872.8999999999</v>
      </c>
      <c r="QV25" s="273">
        <v>1166112.1000000001</v>
      </c>
      <c r="QW25" s="273">
        <v>1923373.96</v>
      </c>
      <c r="QX25" s="273">
        <v>878038.87</v>
      </c>
      <c r="QY25" s="273">
        <v>1338332.94</v>
      </c>
      <c r="QZ25" s="273">
        <v>2122026.1</v>
      </c>
      <c r="RA25" s="273">
        <v>550583.19999999995</v>
      </c>
      <c r="RB25" s="273">
        <v>747088.05</v>
      </c>
      <c r="RC25" s="273">
        <v>435892</v>
      </c>
      <c r="RD25" s="273">
        <v>387822</v>
      </c>
      <c r="RE25" s="273">
        <v>41113500.250000007</v>
      </c>
      <c r="RF25" s="273">
        <v>5991621.79</v>
      </c>
      <c r="RG25" s="273">
        <v>624080.6</v>
      </c>
      <c r="RH25" s="273">
        <v>3013318.19</v>
      </c>
      <c r="RI25" s="273">
        <v>943770.24</v>
      </c>
      <c r="RJ25" s="273">
        <v>2894704.18</v>
      </c>
      <c r="RK25" s="273">
        <v>1748093.26</v>
      </c>
      <c r="RL25" s="273">
        <v>2328830.0700000003</v>
      </c>
      <c r="RM25" s="273">
        <v>2763111.4699999997</v>
      </c>
      <c r="RN25" s="273">
        <v>3706435.9</v>
      </c>
      <c r="RO25" s="273">
        <v>2373891.25</v>
      </c>
      <c r="RP25" s="273">
        <v>2747672.24</v>
      </c>
      <c r="RQ25" s="273">
        <v>1382838.66</v>
      </c>
      <c r="RR25" s="273">
        <v>666328.72</v>
      </c>
      <c r="RS25" s="273">
        <v>508675.87</v>
      </c>
      <c r="RT25" s="273">
        <v>1778754.0999999999</v>
      </c>
      <c r="RU25" s="273">
        <v>2404539.63</v>
      </c>
      <c r="RV25" s="273">
        <v>387501.54000000004</v>
      </c>
      <c r="RW25" s="273">
        <v>397206.44</v>
      </c>
      <c r="RX25" s="273">
        <v>455651.12</v>
      </c>
      <c r="RY25" s="273">
        <v>21076236.100000005</v>
      </c>
      <c r="RZ25" s="273">
        <v>1514066.53</v>
      </c>
      <c r="SA25" s="273">
        <v>7037976.9299999997</v>
      </c>
      <c r="SB25" s="273">
        <v>2025690.13</v>
      </c>
      <c r="SC25" s="273">
        <v>1530279.5</v>
      </c>
      <c r="SD25" s="273">
        <v>1417682.55</v>
      </c>
      <c r="SE25" s="273">
        <v>1122868.1000000001</v>
      </c>
      <c r="SF25" s="273">
        <v>5235611.78</v>
      </c>
      <c r="SG25" s="273">
        <v>1377032.13</v>
      </c>
      <c r="SH25" s="273">
        <v>1735366.72</v>
      </c>
      <c r="SI25" s="273">
        <v>2207859.21</v>
      </c>
      <c r="SJ25" s="273">
        <v>3232666.65</v>
      </c>
      <c r="SK25" s="273">
        <v>1417639.74</v>
      </c>
      <c r="SL25" s="273">
        <v>1045424.6400000001</v>
      </c>
      <c r="SM25" s="273">
        <v>20966787.699999999</v>
      </c>
      <c r="SN25" s="273">
        <v>1985307.47</v>
      </c>
      <c r="SO25" s="273">
        <v>2143556.3499999996</v>
      </c>
      <c r="SP25" s="273">
        <v>2196241.6</v>
      </c>
      <c r="SQ25" s="273">
        <v>1246508.6299999999</v>
      </c>
      <c r="SR25" s="273">
        <v>2242544.71</v>
      </c>
      <c r="SS25" s="273">
        <v>3093367.96</v>
      </c>
      <c r="ST25" s="273">
        <v>3439382.48</v>
      </c>
      <c r="SU25" s="273">
        <v>1967214.58</v>
      </c>
      <c r="SV25" s="273">
        <v>1880811.2000000002</v>
      </c>
      <c r="SW25" s="273">
        <v>5692856.4000000004</v>
      </c>
      <c r="SX25" s="273">
        <v>556284.91</v>
      </c>
      <c r="SY25" s="273">
        <v>8736818.6999999993</v>
      </c>
      <c r="SZ25" s="273">
        <v>2008560.75</v>
      </c>
      <c r="TA25" s="273">
        <v>2337516.6100000003</v>
      </c>
      <c r="TB25" s="273">
        <v>3223218.3600000003</v>
      </c>
      <c r="TC25" s="273">
        <v>2386236.7999999998</v>
      </c>
      <c r="TD25" s="273">
        <v>1924914.24</v>
      </c>
      <c r="TE25" s="273">
        <v>1923161.08</v>
      </c>
      <c r="TF25" s="273">
        <v>973854.01</v>
      </c>
      <c r="TG25" s="273">
        <v>39299569.119999997</v>
      </c>
      <c r="TH25" s="273">
        <v>1770373.2</v>
      </c>
      <c r="TI25" s="273">
        <v>1545493.5</v>
      </c>
      <c r="TJ25" s="273">
        <v>3884863.46</v>
      </c>
      <c r="TK25" s="273">
        <v>3387653.61</v>
      </c>
      <c r="TL25" s="273">
        <v>2197838.1100000003</v>
      </c>
      <c r="TM25" s="273">
        <v>1223997.97</v>
      </c>
      <c r="TN25" s="273">
        <v>7462407.8499999996</v>
      </c>
      <c r="TO25" s="273">
        <v>2633642.5</v>
      </c>
      <c r="TP25" s="273">
        <v>3301195.83</v>
      </c>
      <c r="TQ25" s="273">
        <v>3831385.2199999997</v>
      </c>
      <c r="TR25" s="273">
        <v>3147289.1</v>
      </c>
      <c r="TS25" s="273">
        <v>1477485.02</v>
      </c>
      <c r="TT25" s="273">
        <v>2648493.4900000002</v>
      </c>
      <c r="TU25" s="273">
        <v>1903286.94</v>
      </c>
      <c r="TV25" s="273">
        <v>1898900.29</v>
      </c>
      <c r="TW25" s="273">
        <v>9628149.9999999981</v>
      </c>
      <c r="TX25" s="273">
        <v>1713497.04</v>
      </c>
      <c r="TY25" s="273">
        <v>19106451.039999999</v>
      </c>
      <c r="TZ25" s="273">
        <v>5293287.88</v>
      </c>
      <c r="UA25" s="273">
        <v>1936652.71</v>
      </c>
      <c r="UB25" s="273">
        <v>1829094.43</v>
      </c>
      <c r="UC25" s="273">
        <v>11268319.060000001</v>
      </c>
      <c r="UD25" s="273">
        <v>1252329.8900000001</v>
      </c>
      <c r="UE25" s="273">
        <v>944666.88</v>
      </c>
      <c r="UF25" s="273">
        <v>1196681.31</v>
      </c>
      <c r="UG25" s="273">
        <v>1243007.44</v>
      </c>
      <c r="UH25" s="273">
        <v>12501109.77</v>
      </c>
      <c r="UI25" s="273">
        <v>3117731.31</v>
      </c>
      <c r="UJ25" s="273">
        <v>2279091.0300000003</v>
      </c>
      <c r="UK25" s="273">
        <v>3793474.01</v>
      </c>
      <c r="UL25" s="273">
        <v>2189207.84</v>
      </c>
      <c r="UM25" s="273">
        <v>1832409.23</v>
      </c>
      <c r="UN25" s="273">
        <v>50452087.429999992</v>
      </c>
      <c r="UO25" s="273">
        <v>2586190.27</v>
      </c>
      <c r="UP25" s="273">
        <v>2815372.84</v>
      </c>
      <c r="UQ25" s="273">
        <v>9081841.379999999</v>
      </c>
      <c r="UR25" s="273">
        <v>832316.50000000012</v>
      </c>
      <c r="US25" s="273">
        <v>3003924.8899999997</v>
      </c>
      <c r="UT25" s="273">
        <v>5955283.4099999992</v>
      </c>
      <c r="UU25" s="273">
        <v>1906707.6099999999</v>
      </c>
      <c r="UV25" s="273">
        <v>1669590.6800000002</v>
      </c>
      <c r="UW25" s="273">
        <v>2428781.86</v>
      </c>
      <c r="UX25" s="273">
        <v>2634634.8999999994</v>
      </c>
      <c r="UY25" s="273">
        <v>4505940.87</v>
      </c>
      <c r="UZ25" s="273">
        <v>3825567.3999999994</v>
      </c>
      <c r="VA25" s="273">
        <v>4033371.7199999997</v>
      </c>
      <c r="VB25" s="273">
        <v>1475300.79</v>
      </c>
      <c r="VC25" s="273">
        <v>1584672.2000000002</v>
      </c>
      <c r="VD25" s="273">
        <v>1524174.8900000001</v>
      </c>
      <c r="VE25" s="273">
        <v>1494402.12</v>
      </c>
      <c r="VF25" s="273">
        <v>7747043.1400000006</v>
      </c>
      <c r="VG25" s="273">
        <v>1012905.94</v>
      </c>
      <c r="VH25" s="273">
        <v>1011219.2</v>
      </c>
      <c r="VI25" s="273">
        <v>1318771.43</v>
      </c>
      <c r="VJ25" s="273">
        <v>26080494.75</v>
      </c>
      <c r="VK25" s="273">
        <v>2760554.7</v>
      </c>
      <c r="VL25" s="273">
        <v>2220318.1100000003</v>
      </c>
      <c r="VM25" s="273">
        <v>4240781.88</v>
      </c>
      <c r="VN25" s="273">
        <v>4539369.54</v>
      </c>
      <c r="VO25" s="273">
        <v>3509717.7</v>
      </c>
      <c r="VP25" s="273">
        <v>3643260.87</v>
      </c>
      <c r="VQ25" s="273">
        <v>2387140.1</v>
      </c>
      <c r="VR25" s="273">
        <v>2569175.2199999997</v>
      </c>
      <c r="VS25" s="273">
        <v>8637732.9300000016</v>
      </c>
      <c r="VT25" s="273">
        <v>2266879.4800000004</v>
      </c>
      <c r="VU25" s="273">
        <v>5300516.4799999995</v>
      </c>
      <c r="VV25" s="273">
        <v>2595732.11</v>
      </c>
      <c r="VW25" s="273">
        <v>1772853.07</v>
      </c>
      <c r="VX25" s="273">
        <v>2037752.9999999998</v>
      </c>
      <c r="VY25" s="273">
        <v>73555637.820000008</v>
      </c>
      <c r="VZ25" s="273">
        <v>4556209.1500000004</v>
      </c>
      <c r="WA25" s="273">
        <v>3855460.8600000003</v>
      </c>
      <c r="WB25" s="273">
        <v>2298039.9000000004</v>
      </c>
      <c r="WC25" s="273">
        <v>1825982.04</v>
      </c>
      <c r="WD25" s="273">
        <v>3377094.5300000003</v>
      </c>
      <c r="WE25" s="273">
        <v>4517313.13</v>
      </c>
      <c r="WF25" s="273">
        <v>5422278.5699999994</v>
      </c>
      <c r="WG25" s="273">
        <v>3162878.75</v>
      </c>
      <c r="WH25" s="273">
        <v>4004536.8499999996</v>
      </c>
      <c r="WI25" s="273">
        <v>2645559.0799999996</v>
      </c>
      <c r="WJ25" s="273">
        <v>5457851.9100000001</v>
      </c>
      <c r="WK25" s="273">
        <v>4184950.69</v>
      </c>
      <c r="WL25" s="273">
        <v>4314675.3100000005</v>
      </c>
      <c r="WM25" s="273">
        <v>6701795.8600000003</v>
      </c>
      <c r="WN25" s="273">
        <v>1086466.5</v>
      </c>
      <c r="WO25" s="273">
        <v>4002559.7199999997</v>
      </c>
      <c r="WP25" s="273">
        <v>2678514.29</v>
      </c>
      <c r="WQ25" s="273">
        <v>2342809.6700000004</v>
      </c>
      <c r="WR25" s="273">
        <v>6182942.1699999999</v>
      </c>
      <c r="WS25" s="273">
        <v>10826673.810000001</v>
      </c>
      <c r="WT25" s="273">
        <v>2914615.21</v>
      </c>
      <c r="WU25" s="273">
        <v>2073442.1300000001</v>
      </c>
      <c r="WV25" s="273">
        <v>660564</v>
      </c>
      <c r="WW25" s="273">
        <v>2037846.33</v>
      </c>
      <c r="WX25" s="273">
        <v>1537041.92</v>
      </c>
      <c r="WY25" s="273">
        <v>1695100.4699999997</v>
      </c>
      <c r="WZ25" s="273">
        <v>2126415.3199999998</v>
      </c>
      <c r="XA25" s="273">
        <v>7039673.9399999995</v>
      </c>
      <c r="XB25" s="273">
        <v>1124478.94</v>
      </c>
      <c r="XC25" s="273">
        <v>445419</v>
      </c>
      <c r="XD25" s="273">
        <v>772995.37</v>
      </c>
      <c r="XE25" s="273">
        <v>1068559.2</v>
      </c>
      <c r="XF25" s="273">
        <v>37039945.280000001</v>
      </c>
      <c r="XG25" s="273">
        <v>4960984.68</v>
      </c>
      <c r="XH25" s="273">
        <v>4333058.84</v>
      </c>
      <c r="XI25" s="273">
        <v>14187287.890000001</v>
      </c>
      <c r="XJ25" s="273">
        <v>3537462.61</v>
      </c>
      <c r="XK25" s="273">
        <v>3524659.95</v>
      </c>
      <c r="XL25" s="273">
        <v>5825036.1900000013</v>
      </c>
      <c r="XM25" s="273">
        <v>4403450.22</v>
      </c>
      <c r="XN25" s="273">
        <v>3508623.61</v>
      </c>
      <c r="XO25" s="273">
        <v>5990627.4800000004</v>
      </c>
      <c r="XP25" s="273">
        <v>5184030.5999999996</v>
      </c>
      <c r="XQ25" s="273">
        <v>2586593.81</v>
      </c>
      <c r="XR25" s="273">
        <v>2356549.9299999997</v>
      </c>
      <c r="XS25" s="273">
        <v>2660578.2599999998</v>
      </c>
      <c r="XT25" s="273">
        <v>2799765.4299999997</v>
      </c>
      <c r="XU25" s="273">
        <v>2199826.7400000002</v>
      </c>
      <c r="XV25" s="273">
        <v>1918804.5899999999</v>
      </c>
      <c r="XW25" s="273">
        <v>1909352.9900000002</v>
      </c>
      <c r="XX25" s="273">
        <v>2088236.4500000002</v>
      </c>
      <c r="XY25" s="273">
        <v>2327998.5100000002</v>
      </c>
      <c r="XZ25" s="273">
        <v>1855861.06</v>
      </c>
      <c r="YA25" s="273">
        <v>1991535.6600000001</v>
      </c>
      <c r="YB25" s="273">
        <v>1339761.1200000001</v>
      </c>
      <c r="YC25" s="273">
        <v>43005770.990000002</v>
      </c>
      <c r="YD25" s="273">
        <v>2617506.6500000004</v>
      </c>
      <c r="YE25" s="273">
        <v>4396859.95</v>
      </c>
      <c r="YF25" s="273">
        <v>2595466.7999999998</v>
      </c>
      <c r="YG25" s="273">
        <v>8393060.2599999998</v>
      </c>
      <c r="YH25" s="273">
        <v>3186270.1599999997</v>
      </c>
      <c r="YI25" s="273">
        <v>4557243.63</v>
      </c>
      <c r="YJ25" s="273">
        <v>1973944.09</v>
      </c>
      <c r="YK25" s="273">
        <v>6323540.5</v>
      </c>
      <c r="YL25" s="273">
        <v>5263754.1899999995</v>
      </c>
      <c r="YM25" s="273">
        <v>3564268.2399999998</v>
      </c>
      <c r="YN25" s="273">
        <v>3758545.17</v>
      </c>
      <c r="YO25" s="273">
        <v>1822608.0899999999</v>
      </c>
      <c r="YP25" s="273">
        <v>1958426.67</v>
      </c>
      <c r="YQ25" s="273">
        <v>1139645.47</v>
      </c>
      <c r="YR25" s="273">
        <v>1449808.04</v>
      </c>
      <c r="YS25" s="273">
        <v>851642.7</v>
      </c>
      <c r="YT25" s="273">
        <v>15826702.380000001</v>
      </c>
      <c r="YU25" s="273">
        <v>2528222.1100000003</v>
      </c>
      <c r="YV25" s="273">
        <v>2449605.9600000004</v>
      </c>
      <c r="YW25" s="273">
        <v>2070407.5</v>
      </c>
      <c r="YX25" s="273">
        <v>2443318.1500000004</v>
      </c>
      <c r="YY25" s="273">
        <v>1930168.19</v>
      </c>
      <c r="YZ25" s="273">
        <v>1490640.24</v>
      </c>
      <c r="ZA25" s="273">
        <v>18292511.009999998</v>
      </c>
      <c r="ZB25" s="273">
        <v>2077448.44</v>
      </c>
      <c r="ZC25" s="273">
        <v>3001562.99</v>
      </c>
      <c r="ZD25" s="273">
        <v>3375306.02</v>
      </c>
      <c r="ZE25" s="273">
        <v>2458162.64</v>
      </c>
      <c r="ZF25" s="273">
        <v>2653300.1799999997</v>
      </c>
      <c r="ZG25" s="273">
        <v>1961223.92</v>
      </c>
      <c r="ZH25" s="273">
        <v>1815422.2599999998</v>
      </c>
      <c r="ZI25" s="273">
        <v>5861269.6799999997</v>
      </c>
      <c r="ZJ25" s="273">
        <v>32030627.52</v>
      </c>
      <c r="ZK25" s="273">
        <v>1977229.0000000002</v>
      </c>
      <c r="ZL25" s="273">
        <v>2661805.62</v>
      </c>
      <c r="ZM25" s="273">
        <v>7886379.6600000001</v>
      </c>
      <c r="ZN25" s="273">
        <v>4792882.8699999992</v>
      </c>
      <c r="ZO25" s="273">
        <v>2109051.62</v>
      </c>
      <c r="ZP25" s="273">
        <v>2526535.77</v>
      </c>
      <c r="ZQ25" s="273">
        <v>4280635.18</v>
      </c>
      <c r="ZR25" s="273">
        <v>4666972.3499999996</v>
      </c>
      <c r="ZS25" s="273">
        <v>5643187.9800000004</v>
      </c>
      <c r="ZT25" s="273">
        <v>1836143.6700000004</v>
      </c>
      <c r="ZU25" s="273">
        <v>1909176.0099999998</v>
      </c>
      <c r="ZV25" s="273">
        <v>1663461.6199999999</v>
      </c>
      <c r="ZW25" s="273">
        <v>2625233.2400000002</v>
      </c>
      <c r="ZX25" s="273">
        <v>1850607.79</v>
      </c>
      <c r="ZY25" s="273">
        <v>2110487.0700000003</v>
      </c>
      <c r="ZZ25" s="273">
        <v>1666081.82</v>
      </c>
      <c r="AAA25" s="273">
        <v>1455130.72</v>
      </c>
      <c r="AAB25" s="273">
        <v>1684491.1</v>
      </c>
      <c r="AAC25" s="273">
        <v>1048660.3500000001</v>
      </c>
      <c r="AAD25" s="273">
        <v>1074740.8</v>
      </c>
      <c r="AAE25" s="273">
        <v>1409369.12</v>
      </c>
      <c r="AAF25" s="273">
        <v>15069980.050000001</v>
      </c>
      <c r="AAG25" s="273">
        <v>2193760.4700000002</v>
      </c>
      <c r="AAH25" s="273">
        <v>2877239.54</v>
      </c>
      <c r="AAI25" s="273">
        <v>2622730</v>
      </c>
      <c r="AAJ25" s="273">
        <v>2603311.7299999995</v>
      </c>
      <c r="AAK25" s="273">
        <v>2679627.5699999998</v>
      </c>
      <c r="AAL25" s="273">
        <v>2217561.61</v>
      </c>
      <c r="AAM25" s="273">
        <v>65889762.610000007</v>
      </c>
      <c r="AAN25" s="273">
        <v>2664995.58</v>
      </c>
      <c r="AAO25" s="273">
        <v>1135320.06</v>
      </c>
      <c r="AAP25" s="273">
        <v>3802841.4400000004</v>
      </c>
      <c r="AAQ25" s="273">
        <v>2985409.2899999996</v>
      </c>
      <c r="AAR25" s="273">
        <v>1875578.3</v>
      </c>
      <c r="AAS25" s="273">
        <v>2456717.38</v>
      </c>
      <c r="AAT25" s="273">
        <v>3146479.7899999996</v>
      </c>
      <c r="AAU25" s="273">
        <v>5145215.47</v>
      </c>
      <c r="AAV25" s="273">
        <v>1642521.14</v>
      </c>
      <c r="AAW25" s="273">
        <v>4185336.7700000005</v>
      </c>
      <c r="AAX25" s="273">
        <v>9813316.8599999994</v>
      </c>
      <c r="AAY25" s="273">
        <v>4960248.4399999995</v>
      </c>
      <c r="AAZ25" s="273">
        <v>1562117.4300000002</v>
      </c>
      <c r="ABA25" s="273">
        <v>1882724.6600000001</v>
      </c>
      <c r="ABB25" s="273">
        <v>2203191.75</v>
      </c>
      <c r="ABC25" s="273">
        <v>1335542.05</v>
      </c>
      <c r="ABD25" s="273">
        <v>1732840.3</v>
      </c>
      <c r="ABE25" s="273">
        <v>1451498.65</v>
      </c>
      <c r="ABF25" s="273">
        <v>12633562.5</v>
      </c>
      <c r="ABG25" s="273">
        <v>8852852.1900000013</v>
      </c>
      <c r="ABH25" s="273">
        <v>1253882.02</v>
      </c>
      <c r="ABI25" s="273">
        <v>1007131.9400000001</v>
      </c>
      <c r="ABJ25" s="273">
        <v>1120287.73</v>
      </c>
      <c r="ABK25" s="273">
        <v>1119600.3900000001</v>
      </c>
      <c r="ABL25" s="273">
        <v>1043676.31</v>
      </c>
      <c r="ABM25" s="273">
        <v>24920056.41</v>
      </c>
      <c r="ABN25" s="273">
        <v>2762596.3299999996</v>
      </c>
      <c r="ABO25" s="273">
        <v>1589450.84</v>
      </c>
      <c r="ABP25" s="273">
        <v>3532558.16</v>
      </c>
      <c r="ABQ25" s="273">
        <v>3619709.89</v>
      </c>
      <c r="ABR25" s="273">
        <v>2312801.7799999998</v>
      </c>
      <c r="ABS25" s="273">
        <v>2336722.06</v>
      </c>
      <c r="ABT25" s="273">
        <v>2913809.7399999998</v>
      </c>
      <c r="ABU25" s="273">
        <v>1047213.51</v>
      </c>
      <c r="ABV25" s="273">
        <v>26333580.52</v>
      </c>
      <c r="ABW25" s="273">
        <v>1604806.86</v>
      </c>
      <c r="ABX25" s="273">
        <v>5942150.3700000001</v>
      </c>
      <c r="ABY25" s="273">
        <v>2398636.7000000002</v>
      </c>
      <c r="ABZ25" s="273">
        <v>1765918.6700000002</v>
      </c>
      <c r="ACA25" s="273">
        <v>5757823.3400000008</v>
      </c>
      <c r="ACB25" s="273">
        <v>1371446.08</v>
      </c>
      <c r="ACC25" s="273">
        <v>2504534.67</v>
      </c>
      <c r="ACD25" s="273">
        <v>1659295.2999999998</v>
      </c>
      <c r="ACE25" s="273">
        <v>4046075.2200000007</v>
      </c>
      <c r="ACF25" s="273">
        <v>1047528.3</v>
      </c>
      <c r="ACG25" s="273">
        <v>44970195.409999996</v>
      </c>
      <c r="ACH25" s="273">
        <v>2552401.23</v>
      </c>
      <c r="ACI25" s="273">
        <v>2608125.33</v>
      </c>
      <c r="ACJ25" s="273">
        <v>4393037.3499999996</v>
      </c>
      <c r="ACK25" s="273">
        <v>1811661.61</v>
      </c>
      <c r="ACL25" s="273">
        <v>1560841</v>
      </c>
      <c r="ACM25" s="273">
        <v>3250135.79</v>
      </c>
      <c r="ACN25" s="273">
        <v>9296765.4399999995</v>
      </c>
      <c r="ACO25" s="273">
        <v>4344678.84</v>
      </c>
      <c r="ACP25" s="273">
        <v>1919733.54</v>
      </c>
      <c r="ACQ25" s="273">
        <v>2717827.58</v>
      </c>
      <c r="ACR25" s="273">
        <v>2465807.8199999998</v>
      </c>
      <c r="ACS25" s="273">
        <v>2637363.8199999998</v>
      </c>
      <c r="ACT25" s="273">
        <v>7468277.8899999997</v>
      </c>
      <c r="ACU25" s="273">
        <v>1995491.87</v>
      </c>
      <c r="ACV25" s="273">
        <v>3246751.62</v>
      </c>
      <c r="ACW25" s="273">
        <v>1803631.1500000001</v>
      </c>
      <c r="ACX25" s="273">
        <v>1517380.2999999998</v>
      </c>
      <c r="ACY25" s="273">
        <v>1686173.83</v>
      </c>
      <c r="ACZ25" s="273">
        <v>1062342.04</v>
      </c>
      <c r="ADA25" s="273">
        <v>1005498.79</v>
      </c>
      <c r="ADB25" s="273">
        <v>897029.15999999992</v>
      </c>
      <c r="ADC25" s="273">
        <v>1394288.22</v>
      </c>
      <c r="ADD25" s="273">
        <v>10328809.120000001</v>
      </c>
      <c r="ADE25" s="273">
        <v>9929820.4000000004</v>
      </c>
      <c r="ADF25" s="273">
        <v>1656426.17</v>
      </c>
      <c r="ADG25" s="273">
        <v>1332242.8600000001</v>
      </c>
      <c r="ADH25" s="273">
        <v>2374894.25</v>
      </c>
      <c r="ADI25" s="273">
        <v>1183644.97</v>
      </c>
      <c r="ADJ25" s="273">
        <v>2382116.52</v>
      </c>
      <c r="ADK25" s="273">
        <v>1686371.3</v>
      </c>
      <c r="ADL25" s="273">
        <v>1916391.3</v>
      </c>
      <c r="ADM25" s="273">
        <v>36722415.690000005</v>
      </c>
      <c r="ADN25" s="273">
        <v>5797111.3100000005</v>
      </c>
      <c r="ADO25" s="273">
        <v>7257639.6499999985</v>
      </c>
      <c r="ADP25" s="273">
        <v>15599442.809999999</v>
      </c>
      <c r="ADQ25" s="273">
        <v>843748.12</v>
      </c>
      <c r="ADR25" s="273">
        <v>476645.06</v>
      </c>
      <c r="ADS25" s="273">
        <v>616890.4</v>
      </c>
      <c r="ADT25" s="273">
        <v>873369.54</v>
      </c>
      <c r="ADU25" s="273">
        <v>45865649.909999996</v>
      </c>
      <c r="ADV25" s="273">
        <v>9800014.379999999</v>
      </c>
      <c r="ADW25" s="273">
        <v>7086106.7599999998</v>
      </c>
      <c r="ADX25" s="273">
        <v>2357392.3199999998</v>
      </c>
      <c r="ADY25" s="273">
        <v>1524996.18</v>
      </c>
      <c r="ADZ25" s="273">
        <v>3554951.5999999996</v>
      </c>
      <c r="AEA25" s="273">
        <v>2653039.5099999998</v>
      </c>
      <c r="AEB25" s="273">
        <v>2165370.2999999998</v>
      </c>
      <c r="AEC25" s="273">
        <v>1403560.05</v>
      </c>
      <c r="AED25" s="273">
        <v>2228285.1399999997</v>
      </c>
      <c r="AEE25" s="273">
        <v>1883466.8</v>
      </c>
      <c r="AEF25" s="273">
        <v>3066547.68</v>
      </c>
      <c r="AEG25" s="273">
        <v>2401797.7400000002</v>
      </c>
      <c r="AEH25" s="273">
        <v>2268406.7200000002</v>
      </c>
      <c r="AEI25" s="273">
        <v>3270407.5</v>
      </c>
      <c r="AEJ25" s="273">
        <v>3239034.11</v>
      </c>
      <c r="AEK25" s="273">
        <v>2035100.3900000001</v>
      </c>
      <c r="AEL25" s="273">
        <v>2572350.2999999998</v>
      </c>
      <c r="AEM25" s="273">
        <v>1357846.69</v>
      </c>
      <c r="AEN25" s="273">
        <v>2681870.9500000002</v>
      </c>
      <c r="AEO25" s="273">
        <v>37903961.440000005</v>
      </c>
      <c r="AEP25" s="273">
        <v>4788284.5199999996</v>
      </c>
      <c r="AEQ25" s="273">
        <v>4943672.9800000004</v>
      </c>
      <c r="AER25" s="273">
        <v>3337322.36</v>
      </c>
      <c r="AES25" s="273">
        <v>2972462.0900000003</v>
      </c>
      <c r="AET25" s="273">
        <v>6282198.2299999986</v>
      </c>
      <c r="AEU25" s="273">
        <v>2373416.2299999995</v>
      </c>
      <c r="AEV25" s="273">
        <v>3499238.46</v>
      </c>
      <c r="AEW25" s="273">
        <v>2395031.35</v>
      </c>
      <c r="AEX25" s="273">
        <v>1235426.19</v>
      </c>
      <c r="AEY25" s="273">
        <v>21046866.909999996</v>
      </c>
      <c r="AEZ25" s="273">
        <v>11426919.749999998</v>
      </c>
      <c r="AFA25" s="273">
        <v>3052223.73</v>
      </c>
      <c r="AFB25" s="273">
        <v>3064430.11</v>
      </c>
      <c r="AFC25" s="273">
        <v>4051602.23</v>
      </c>
      <c r="AFD25" s="273">
        <v>4315154.4499999993</v>
      </c>
      <c r="AFE25" s="273">
        <v>2599686.33</v>
      </c>
      <c r="AFF25" s="273">
        <v>3987204.92</v>
      </c>
      <c r="AFG25" s="273">
        <v>2107657.66</v>
      </c>
      <c r="AFH25" s="273">
        <v>3549243.8100000005</v>
      </c>
      <c r="AFI25" s="273">
        <v>2619219.1500000004</v>
      </c>
      <c r="AFJ25" s="273">
        <v>2501879.9699999997</v>
      </c>
      <c r="AFK25" s="273">
        <v>3328558.2</v>
      </c>
      <c r="AFL25" s="273">
        <v>20750316.559999999</v>
      </c>
      <c r="AFM25" s="273">
        <v>5233764.34</v>
      </c>
      <c r="AFN25" s="273">
        <v>3249689.6</v>
      </c>
      <c r="AFO25" s="273">
        <v>3036719.7899999996</v>
      </c>
      <c r="AFP25" s="273">
        <v>2885046.58</v>
      </c>
      <c r="AFQ25" s="273">
        <v>1919276.67</v>
      </c>
      <c r="AFR25" s="273">
        <v>2181292.38</v>
      </c>
      <c r="AFS25" s="273">
        <v>3804754.56</v>
      </c>
      <c r="AFT25" s="273">
        <v>2942801.7</v>
      </c>
      <c r="AFU25" s="273">
        <v>1852698.9600000002</v>
      </c>
      <c r="AFV25" s="273">
        <v>3824549.21</v>
      </c>
      <c r="AFW25" s="273">
        <v>1994463.3699999999</v>
      </c>
      <c r="AFX25" s="273">
        <v>27757559</v>
      </c>
      <c r="AFY25" s="273">
        <v>2262166.42</v>
      </c>
      <c r="AFZ25" s="273">
        <v>2214572.6799999997</v>
      </c>
      <c r="AGA25" s="273">
        <v>2175915.8899999997</v>
      </c>
      <c r="AGB25" s="273">
        <v>5450689.9100000001</v>
      </c>
      <c r="AGC25" s="273">
        <v>3068889.15</v>
      </c>
      <c r="AGD25" s="273">
        <v>1946648.8599999999</v>
      </c>
      <c r="AGE25" s="273">
        <v>2496130.2999999998</v>
      </c>
      <c r="AGF25" s="273">
        <v>1942171.2899999998</v>
      </c>
      <c r="AGG25" s="273">
        <v>2568988.7400000002</v>
      </c>
      <c r="AGH25" s="273">
        <v>1362151.46</v>
      </c>
      <c r="AGI25" s="273">
        <v>32106786.009999998</v>
      </c>
      <c r="AGJ25" s="273">
        <v>7295661.3999999994</v>
      </c>
      <c r="AGK25" s="273">
        <v>3315316.0399999996</v>
      </c>
      <c r="AGL25" s="273">
        <v>2035050.3499999999</v>
      </c>
      <c r="AGM25" s="273">
        <v>4381350.8199999994</v>
      </c>
      <c r="AGN25" s="273">
        <v>3306299.93</v>
      </c>
      <c r="AGO25" s="273">
        <v>1869948.63</v>
      </c>
      <c r="AGP25" s="273">
        <v>2360211.19</v>
      </c>
      <c r="AGQ25" s="273">
        <v>51987009.170000002</v>
      </c>
      <c r="AGR25" s="273">
        <v>32500540.009999998</v>
      </c>
      <c r="AGS25" s="273">
        <v>2477345.27</v>
      </c>
      <c r="AGT25" s="273">
        <v>4960161.1399999997</v>
      </c>
      <c r="AGU25" s="273">
        <v>5848449.5600000005</v>
      </c>
      <c r="AGV25" s="273">
        <v>4497459.6899999995</v>
      </c>
      <c r="AGW25" s="273">
        <v>3987166.9000000004</v>
      </c>
      <c r="AGX25" s="273">
        <v>3365064.1300000004</v>
      </c>
      <c r="AGY25" s="273">
        <v>1430763.1</v>
      </c>
      <c r="AGZ25" s="273">
        <v>2335679.2800000003</v>
      </c>
      <c r="AHA25" s="273">
        <v>3148884.8800000004</v>
      </c>
      <c r="AHB25" s="273">
        <v>1516018.2899999998</v>
      </c>
      <c r="AHC25" s="273">
        <v>2021454.95</v>
      </c>
      <c r="AHD25" s="273">
        <v>1821454.97</v>
      </c>
      <c r="AHE25" s="273">
        <v>2372587.89</v>
      </c>
      <c r="AHF25" s="273">
        <v>2215809.4299999997</v>
      </c>
      <c r="AHG25" s="273">
        <v>1783356.75</v>
      </c>
      <c r="AHH25" s="273">
        <v>14108982.419999998</v>
      </c>
      <c r="AHI25" s="273">
        <v>2258010.58</v>
      </c>
      <c r="AHJ25" s="273">
        <v>2978649.97</v>
      </c>
      <c r="AHK25" s="273">
        <v>2841377.4299999997</v>
      </c>
      <c r="AHL25" s="273">
        <v>4870526.62</v>
      </c>
      <c r="AHM25" s="273">
        <v>2803894.52</v>
      </c>
      <c r="AHN25" s="273">
        <v>1326118.44</v>
      </c>
      <c r="AHO25" s="273"/>
      <c r="AHQ25" s="277">
        <v>23</v>
      </c>
      <c r="AHR25" s="271" t="s">
        <v>31</v>
      </c>
      <c r="AHS25" s="271" t="b">
        <f t="shared" si="1"/>
        <v>1</v>
      </c>
    </row>
    <row r="26" spans="1:903" ht="23.4" customHeight="1" x14ac:dyDescent="0.8">
      <c r="A26" s="270" t="s">
        <v>33</v>
      </c>
      <c r="B26" s="271" t="s">
        <v>34</v>
      </c>
      <c r="C26" s="273">
        <v>193925653.95000002</v>
      </c>
      <c r="D26" s="273">
        <v>39703840.640000001</v>
      </c>
      <c r="E26" s="273">
        <v>5001845.9800000004</v>
      </c>
      <c r="F26" s="273">
        <v>11669996.910000002</v>
      </c>
      <c r="G26" s="273">
        <v>5664420.7599999998</v>
      </c>
      <c r="H26" s="273">
        <v>9240778.620000001</v>
      </c>
      <c r="I26" s="273">
        <v>3982200.7199999997</v>
      </c>
      <c r="J26" s="273">
        <v>72500890.280000001</v>
      </c>
      <c r="K26" s="273">
        <v>12908800.98</v>
      </c>
      <c r="L26" s="273">
        <v>5334601.3800000008</v>
      </c>
      <c r="M26" s="273">
        <v>34287102.25</v>
      </c>
      <c r="N26" s="273">
        <v>6593821.5499999998</v>
      </c>
      <c r="O26" s="273">
        <v>29584460.060000002</v>
      </c>
      <c r="P26" s="273">
        <v>13836623.01</v>
      </c>
      <c r="Q26" s="273">
        <v>6992832.8800000008</v>
      </c>
      <c r="R26" s="273">
        <v>4746032.37</v>
      </c>
      <c r="S26" s="273">
        <v>5513191.9399999995</v>
      </c>
      <c r="T26" s="273">
        <v>6821220.29</v>
      </c>
      <c r="U26" s="273">
        <v>3208411.4200000004</v>
      </c>
      <c r="V26" s="273">
        <v>8173198.54</v>
      </c>
      <c r="W26" s="273">
        <v>6120343.7599999998</v>
      </c>
      <c r="X26" s="273">
        <v>2999574.3400000003</v>
      </c>
      <c r="Y26" s="273">
        <v>3819957.82</v>
      </c>
      <c r="Z26" s="273">
        <v>1522937.57</v>
      </c>
      <c r="AA26" s="273">
        <v>268428903.59999996</v>
      </c>
      <c r="AB26" s="273">
        <v>6321078.0700000003</v>
      </c>
      <c r="AC26" s="273">
        <v>40062407.210000008</v>
      </c>
      <c r="AD26" s="273">
        <v>4340667.43</v>
      </c>
      <c r="AE26" s="273">
        <v>32468186.729999997</v>
      </c>
      <c r="AF26" s="273">
        <v>4911483.5599999996</v>
      </c>
      <c r="AG26" s="273">
        <v>23728806.650000002</v>
      </c>
      <c r="AH26" s="273">
        <v>5170930.0599999996</v>
      </c>
      <c r="AI26" s="273">
        <v>6146610.21</v>
      </c>
      <c r="AJ26" s="273">
        <v>2403128.46</v>
      </c>
      <c r="AK26" s="273">
        <v>3497491.0700000003</v>
      </c>
      <c r="AL26" s="273">
        <v>3736878.22</v>
      </c>
      <c r="AM26" s="273">
        <v>4510380.3</v>
      </c>
      <c r="AN26" s="273">
        <v>6905161.5999999996</v>
      </c>
      <c r="AO26" s="273">
        <v>3241743.6500000004</v>
      </c>
      <c r="AP26" s="273">
        <v>22291642.32</v>
      </c>
      <c r="AQ26" s="273">
        <v>82311723.639999986</v>
      </c>
      <c r="AR26" s="273">
        <v>1985357.46</v>
      </c>
      <c r="AS26" s="273">
        <v>90516759.909999996</v>
      </c>
      <c r="AT26" s="273">
        <v>12501670.76</v>
      </c>
      <c r="AU26" s="273">
        <v>3431875.9800000004</v>
      </c>
      <c r="AV26" s="273">
        <v>6798852.6199999992</v>
      </c>
      <c r="AW26" s="273">
        <v>3005610.9400000004</v>
      </c>
      <c r="AX26" s="273">
        <v>5458239.9200000009</v>
      </c>
      <c r="AY26" s="273">
        <v>1823398.0299999998</v>
      </c>
      <c r="AZ26" s="273">
        <v>4145208.1</v>
      </c>
      <c r="BA26" s="273">
        <v>17701066.310000002</v>
      </c>
      <c r="BB26" s="273">
        <v>4590113</v>
      </c>
      <c r="BC26" s="273">
        <v>7296754.4299999997</v>
      </c>
      <c r="BD26" s="273">
        <v>16121056.780000001</v>
      </c>
      <c r="BE26" s="273">
        <v>5457113.8600000003</v>
      </c>
      <c r="BF26" s="273">
        <v>4453876.92</v>
      </c>
      <c r="BG26" s="273">
        <v>5036249.8</v>
      </c>
      <c r="BH26" s="273">
        <v>68854593.039999992</v>
      </c>
      <c r="BI26" s="273">
        <v>1743737.75</v>
      </c>
      <c r="BJ26" s="273">
        <v>1468343.4</v>
      </c>
      <c r="BK26" s="273">
        <v>5281349.66</v>
      </c>
      <c r="BL26" s="273">
        <v>6200401.0100000007</v>
      </c>
      <c r="BM26" s="273">
        <v>7936190.1200000001</v>
      </c>
      <c r="BN26" s="273">
        <v>4314163.22</v>
      </c>
      <c r="BO26" s="273">
        <v>3209887.14</v>
      </c>
      <c r="BP26" s="273">
        <v>2855794.06</v>
      </c>
      <c r="BQ26" s="273">
        <v>3436730.35</v>
      </c>
      <c r="BR26" s="273">
        <v>1933085.85</v>
      </c>
      <c r="BS26" s="273">
        <v>1564318.21</v>
      </c>
      <c r="BT26" s="273">
        <v>32058031.23</v>
      </c>
      <c r="BU26" s="273">
        <v>2102667.2000000002</v>
      </c>
      <c r="BV26" s="273">
        <v>4369177.25</v>
      </c>
      <c r="BW26" s="273">
        <v>84062660.520000011</v>
      </c>
      <c r="BX26" s="273">
        <v>31329014</v>
      </c>
      <c r="BY26" s="273">
        <v>4337305.67</v>
      </c>
      <c r="BZ26" s="273">
        <v>3522494.49</v>
      </c>
      <c r="CA26" s="273">
        <v>5618262.1299999999</v>
      </c>
      <c r="CB26" s="273">
        <v>6171994.8199999994</v>
      </c>
      <c r="CC26" s="273">
        <v>6068529.4100000001</v>
      </c>
      <c r="CD26" s="273">
        <v>743497.5</v>
      </c>
      <c r="CE26" s="273">
        <v>562020.54</v>
      </c>
      <c r="CF26" s="273">
        <v>162816666.94000003</v>
      </c>
      <c r="CG26" s="273">
        <v>22778514.32</v>
      </c>
      <c r="CH26" s="273">
        <v>21269580.170000002</v>
      </c>
      <c r="CI26" s="273">
        <v>4867282.62</v>
      </c>
      <c r="CJ26" s="273">
        <v>10757810.85</v>
      </c>
      <c r="CK26" s="273">
        <v>8036528.3000000007</v>
      </c>
      <c r="CL26" s="273">
        <v>8308525.6199999992</v>
      </c>
      <c r="CM26" s="273">
        <v>10783347.300000001</v>
      </c>
      <c r="CN26" s="273">
        <v>3569940.74</v>
      </c>
      <c r="CO26" s="273">
        <v>13423067.219999999</v>
      </c>
      <c r="CP26" s="273">
        <v>7661194.2999999998</v>
      </c>
      <c r="CQ26" s="273">
        <v>7420026.9899999993</v>
      </c>
      <c r="CR26" s="273">
        <v>7162369.5299999993</v>
      </c>
      <c r="CS26" s="273">
        <v>62225406.480000004</v>
      </c>
      <c r="CT26" s="273">
        <v>4176641.12</v>
      </c>
      <c r="CU26" s="273">
        <v>5970324.75</v>
      </c>
      <c r="CV26" s="273">
        <v>11528506.890000001</v>
      </c>
      <c r="CW26" s="273">
        <v>3525203.5300000003</v>
      </c>
      <c r="CX26" s="273">
        <v>11873448.109999999</v>
      </c>
      <c r="CY26" s="273">
        <v>3680180.48</v>
      </c>
      <c r="CZ26" s="273">
        <v>4268904.18</v>
      </c>
      <c r="DA26" s="273">
        <v>87338076.5</v>
      </c>
      <c r="DB26" s="273">
        <v>6645242.1500000004</v>
      </c>
      <c r="DC26" s="273">
        <v>23245625.610000003</v>
      </c>
      <c r="DD26" s="273">
        <v>26677676.379999999</v>
      </c>
      <c r="DE26" s="273">
        <v>11859680.700000001</v>
      </c>
      <c r="DF26" s="273">
        <v>7079139.5399999991</v>
      </c>
      <c r="DG26" s="273">
        <v>6991079.8799999999</v>
      </c>
      <c r="DH26" s="273">
        <v>2574748.6</v>
      </c>
      <c r="DI26" s="273">
        <v>6806742.5599999996</v>
      </c>
      <c r="DJ26" s="273">
        <v>5861070.2699999996</v>
      </c>
      <c r="DK26" s="273">
        <v>21460304.59</v>
      </c>
      <c r="DL26" s="273">
        <v>27810667.82</v>
      </c>
      <c r="DM26" s="273">
        <v>55283551.479999997</v>
      </c>
      <c r="DN26" s="273">
        <v>6579703.5199999996</v>
      </c>
      <c r="DO26" s="273">
        <v>3422433.06</v>
      </c>
      <c r="DP26" s="273">
        <v>10116981.109999999</v>
      </c>
      <c r="DQ26" s="273">
        <v>14940378.23</v>
      </c>
      <c r="DR26" s="273">
        <v>10154614.6</v>
      </c>
      <c r="DS26" s="273">
        <v>8408397.2300000004</v>
      </c>
      <c r="DT26" s="273">
        <v>4303988.8600000003</v>
      </c>
      <c r="DU26" s="273">
        <v>185171355.89999995</v>
      </c>
      <c r="DV26" s="273">
        <v>3495467.7699999996</v>
      </c>
      <c r="DW26" s="273">
        <v>4690276.9300000006</v>
      </c>
      <c r="DX26" s="273">
        <v>8209139.6500000004</v>
      </c>
      <c r="DY26" s="273">
        <v>6296264.8899999997</v>
      </c>
      <c r="DZ26" s="273">
        <v>2879212.38</v>
      </c>
      <c r="EA26" s="273">
        <v>10781866.789999999</v>
      </c>
      <c r="EB26" s="273">
        <v>5277938.71</v>
      </c>
      <c r="EC26" s="273">
        <v>7789448.330000001</v>
      </c>
      <c r="ED26" s="273">
        <v>37157498.659999996</v>
      </c>
      <c r="EE26" s="273">
        <v>43548254.840000004</v>
      </c>
      <c r="EF26" s="273">
        <v>7880048.8300000001</v>
      </c>
      <c r="EG26" s="273">
        <v>5828614.6800000006</v>
      </c>
      <c r="EH26" s="273">
        <v>4619916.03</v>
      </c>
      <c r="EI26" s="273">
        <v>7928368.8799999999</v>
      </c>
      <c r="EJ26" s="273">
        <v>18832989.5</v>
      </c>
      <c r="EK26" s="273">
        <v>2584643.5399999996</v>
      </c>
      <c r="EL26" s="273">
        <v>6062147.1899999995</v>
      </c>
      <c r="EM26" s="273">
        <v>101238083.63000001</v>
      </c>
      <c r="EN26" s="273">
        <v>3760486.28</v>
      </c>
      <c r="EO26" s="273">
        <v>5538566.79</v>
      </c>
      <c r="EP26" s="273">
        <v>4864161.08</v>
      </c>
      <c r="EQ26" s="273">
        <v>7835059.0500000007</v>
      </c>
      <c r="ER26" s="273">
        <v>2406185.71</v>
      </c>
      <c r="ES26" s="273">
        <v>5332996.5100000007</v>
      </c>
      <c r="ET26" s="273">
        <v>14251978.950000001</v>
      </c>
      <c r="EU26" s="273">
        <v>5413676.3300000001</v>
      </c>
      <c r="EV26" s="273">
        <v>85920155.709999993</v>
      </c>
      <c r="EW26" s="273">
        <v>1386432.2</v>
      </c>
      <c r="EX26" s="273">
        <v>4099813.7399999998</v>
      </c>
      <c r="EY26" s="273">
        <v>4925434.72</v>
      </c>
      <c r="EZ26" s="273">
        <v>5342381.03</v>
      </c>
      <c r="FA26" s="273">
        <v>4664339.3</v>
      </c>
      <c r="FB26" s="273">
        <v>3659666.46</v>
      </c>
      <c r="FC26" s="273">
        <v>3793025.49</v>
      </c>
      <c r="FD26" s="273">
        <v>2093049.65</v>
      </c>
      <c r="FE26" s="273">
        <v>2833264.56</v>
      </c>
      <c r="FF26" s="273">
        <v>2684760.2399999998</v>
      </c>
      <c r="FG26" s="273">
        <v>2563990.02</v>
      </c>
      <c r="FH26" s="273">
        <v>35488594.840000004</v>
      </c>
      <c r="FI26" s="273">
        <v>3521431.3099999996</v>
      </c>
      <c r="FJ26" s="273">
        <v>2842011.2600000002</v>
      </c>
      <c r="FK26" s="273">
        <v>3077775.19</v>
      </c>
      <c r="FL26" s="273">
        <v>7574185.3400000008</v>
      </c>
      <c r="FM26" s="273">
        <v>7827606.9100000001</v>
      </c>
      <c r="FN26" s="273">
        <v>3475137.8200000003</v>
      </c>
      <c r="FO26" s="273">
        <v>2045673.06</v>
      </c>
      <c r="FP26" s="273">
        <v>169884961.71000001</v>
      </c>
      <c r="FQ26" s="273">
        <v>2955400.39</v>
      </c>
      <c r="FR26" s="273">
        <v>3397471.17</v>
      </c>
      <c r="FS26" s="273">
        <v>4392472.3600000003</v>
      </c>
      <c r="FT26" s="273">
        <v>8248105.6600000001</v>
      </c>
      <c r="FU26" s="273">
        <v>5180894.5299999993</v>
      </c>
      <c r="FV26" s="273">
        <v>9751741.0199999996</v>
      </c>
      <c r="FW26" s="273">
        <v>3800209.52</v>
      </c>
      <c r="FX26" s="273">
        <v>3564973.8100000005</v>
      </c>
      <c r="FY26" s="273">
        <v>5406974.2499999991</v>
      </c>
      <c r="FZ26" s="273">
        <v>6158186.5</v>
      </c>
      <c r="GA26" s="273">
        <v>2547295.37</v>
      </c>
      <c r="GB26" s="273">
        <v>3193408.9</v>
      </c>
      <c r="GC26" s="273">
        <v>2421843.0299999998</v>
      </c>
      <c r="GD26" s="273">
        <v>67810934.679999992</v>
      </c>
      <c r="GE26" s="273">
        <v>4531781.8</v>
      </c>
      <c r="GF26" s="273">
        <v>6902226.9099999992</v>
      </c>
      <c r="GG26" s="273">
        <v>29160225.500000004</v>
      </c>
      <c r="GH26" s="273">
        <v>7314168.3699999992</v>
      </c>
      <c r="GI26" s="273">
        <v>5215811.0600000005</v>
      </c>
      <c r="GJ26" s="273">
        <v>5789247.4499999993</v>
      </c>
      <c r="GK26" s="273">
        <v>16490539.640000001</v>
      </c>
      <c r="GL26" s="273">
        <v>4673504.59</v>
      </c>
      <c r="GM26" s="273">
        <v>2944118.04</v>
      </c>
      <c r="GN26" s="273">
        <v>1983013.24</v>
      </c>
      <c r="GO26" s="273">
        <v>2072461.99</v>
      </c>
      <c r="GP26" s="273">
        <v>53525563.359999999</v>
      </c>
      <c r="GQ26" s="273">
        <v>5520506.2100000009</v>
      </c>
      <c r="GR26" s="273">
        <v>3046143.08</v>
      </c>
      <c r="GS26" s="273">
        <v>6971015.7199999997</v>
      </c>
      <c r="GT26" s="273">
        <v>1120070.9099999999</v>
      </c>
      <c r="GU26" s="273">
        <v>5409971.4199999999</v>
      </c>
      <c r="GV26" s="273">
        <v>4538574.3900000006</v>
      </c>
      <c r="GW26" s="273">
        <v>1853597.33</v>
      </c>
      <c r="GX26" s="273">
        <v>69682242.289999992</v>
      </c>
      <c r="GY26" s="273">
        <v>7843603.5899999999</v>
      </c>
      <c r="GZ26" s="273">
        <v>6455172.04</v>
      </c>
      <c r="HA26" s="273">
        <v>4921414.9200000009</v>
      </c>
      <c r="HB26" s="273">
        <v>144831802.62</v>
      </c>
      <c r="HC26" s="273">
        <v>29603711.59</v>
      </c>
      <c r="HD26" s="273">
        <v>27351106.200000003</v>
      </c>
      <c r="HE26" s="273">
        <v>12104667.25</v>
      </c>
      <c r="HF26" s="273">
        <v>9783488.1399999987</v>
      </c>
      <c r="HG26" s="273">
        <v>12392832.520000001</v>
      </c>
      <c r="HH26" s="273">
        <v>4535569.5</v>
      </c>
      <c r="HI26" s="273">
        <v>73507515.579999998</v>
      </c>
      <c r="HJ26" s="273">
        <v>16029246.110000001</v>
      </c>
      <c r="HK26" s="273">
        <v>23233533.649999999</v>
      </c>
      <c r="HL26" s="273">
        <v>7894507.3600000003</v>
      </c>
      <c r="HM26" s="273">
        <v>4844499.3</v>
      </c>
      <c r="HN26" s="273">
        <v>5202227</v>
      </c>
      <c r="HO26" s="273">
        <v>14469206.93</v>
      </c>
      <c r="HP26" s="273">
        <v>5398587.7300000004</v>
      </c>
      <c r="HQ26" s="273">
        <v>105465598.70999999</v>
      </c>
      <c r="HR26" s="273">
        <v>30110380.309999999</v>
      </c>
      <c r="HS26" s="273">
        <v>2918485.9299999997</v>
      </c>
      <c r="HT26" s="273">
        <v>1791407.7600000002</v>
      </c>
      <c r="HU26" s="273">
        <v>5222017.459999999</v>
      </c>
      <c r="HV26" s="273">
        <v>1969071.3199999998</v>
      </c>
      <c r="HW26" s="273">
        <v>10668513.050000001</v>
      </c>
      <c r="HX26" s="273">
        <v>3028959.46</v>
      </c>
      <c r="HY26" s="273">
        <v>5059512.7899999991</v>
      </c>
      <c r="HZ26" s="273">
        <v>3226981.22</v>
      </c>
      <c r="IA26" s="273">
        <v>5316966.2699999996</v>
      </c>
      <c r="IB26" s="273">
        <v>5762595.6100000003</v>
      </c>
      <c r="IC26" s="273">
        <v>2308300.3299999996</v>
      </c>
      <c r="ID26" s="273">
        <v>5395414.79</v>
      </c>
      <c r="IE26" s="273">
        <v>2577375.9900000002</v>
      </c>
      <c r="IF26" s="273">
        <v>2973205.67</v>
      </c>
      <c r="IG26" s="273">
        <v>60832575.93</v>
      </c>
      <c r="IH26" s="273">
        <v>32330551.459999997</v>
      </c>
      <c r="II26" s="273">
        <v>6390567.6399999997</v>
      </c>
      <c r="IJ26" s="273">
        <v>8391621.3500000015</v>
      </c>
      <c r="IK26" s="273">
        <v>35753559.759999998</v>
      </c>
      <c r="IL26" s="273">
        <v>5708963.6400000006</v>
      </c>
      <c r="IM26" s="273">
        <v>5142385.7700000005</v>
      </c>
      <c r="IN26" s="273">
        <v>2268741.9299999997</v>
      </c>
      <c r="IO26" s="273">
        <v>6298725.7299999995</v>
      </c>
      <c r="IP26" s="273">
        <v>3904583.4099999997</v>
      </c>
      <c r="IQ26" s="273">
        <v>5098355.4400000004</v>
      </c>
      <c r="IR26" s="273">
        <v>99514359.86999999</v>
      </c>
      <c r="IS26" s="273">
        <v>41066017.270000003</v>
      </c>
      <c r="IT26" s="273">
        <v>10261898.460000001</v>
      </c>
      <c r="IU26" s="273">
        <v>3835620.43</v>
      </c>
      <c r="IV26" s="273">
        <v>3477464.29</v>
      </c>
      <c r="IW26" s="273">
        <v>1671518.44</v>
      </c>
      <c r="IX26" s="273">
        <v>4394933.1399999997</v>
      </c>
      <c r="IY26" s="273">
        <v>3356281.4</v>
      </c>
      <c r="IZ26" s="273">
        <v>2244432.0500000007</v>
      </c>
      <c r="JA26" s="273">
        <v>4942810.91</v>
      </c>
      <c r="JB26" s="273">
        <v>7101421.4000000013</v>
      </c>
      <c r="JC26" s="273">
        <v>2315038.96</v>
      </c>
      <c r="JD26" s="273">
        <v>32666859.149999999</v>
      </c>
      <c r="JE26" s="273">
        <v>14535428.84</v>
      </c>
      <c r="JF26" s="273">
        <v>6520237.2599999998</v>
      </c>
      <c r="JG26" s="273">
        <v>5012473.51</v>
      </c>
      <c r="JH26" s="273">
        <v>3042125.9899999998</v>
      </c>
      <c r="JI26" s="273">
        <v>3763739.3000000003</v>
      </c>
      <c r="JJ26" s="273">
        <v>32934741.280000001</v>
      </c>
      <c r="JK26" s="273">
        <v>3959250.93</v>
      </c>
      <c r="JL26" s="273">
        <v>4234767.55</v>
      </c>
      <c r="JM26" s="273">
        <v>21620515.279999997</v>
      </c>
      <c r="JN26" s="273">
        <v>4107529.0700000003</v>
      </c>
      <c r="JO26" s="273">
        <v>8800329.3999999985</v>
      </c>
      <c r="JP26" s="273">
        <v>3188529.94</v>
      </c>
      <c r="JQ26" s="273">
        <v>59240608.350000001</v>
      </c>
      <c r="JR26" s="273">
        <v>10313051.120000001</v>
      </c>
      <c r="JS26" s="273">
        <v>1915429.9399999997</v>
      </c>
      <c r="JT26" s="273">
        <v>19685205.049999997</v>
      </c>
      <c r="JU26" s="273">
        <v>16618875.51</v>
      </c>
      <c r="JV26" s="273">
        <v>4566524.5599999996</v>
      </c>
      <c r="JW26" s="273">
        <v>4304371.8</v>
      </c>
      <c r="JX26" s="273">
        <v>3312869.8700000006</v>
      </c>
      <c r="JY26" s="273">
        <v>102379450.31</v>
      </c>
      <c r="JZ26" s="273">
        <v>44201693.500000007</v>
      </c>
      <c r="KA26" s="273">
        <v>4578304.57</v>
      </c>
      <c r="KB26" s="273">
        <v>1863165.36</v>
      </c>
      <c r="KC26" s="273">
        <v>5113127.62</v>
      </c>
      <c r="KD26" s="273">
        <v>1759099.7399999998</v>
      </c>
      <c r="KE26" s="273">
        <v>30121097.890000001</v>
      </c>
      <c r="KF26" s="273">
        <v>10913368.52</v>
      </c>
      <c r="KG26" s="273">
        <v>5522861.1100000003</v>
      </c>
      <c r="KH26" s="273">
        <v>3654163.2499999995</v>
      </c>
      <c r="KI26" s="273">
        <v>6283841.879999999</v>
      </c>
      <c r="KJ26" s="273">
        <v>9449352.9299999997</v>
      </c>
      <c r="KK26" s="273">
        <v>6214684.3900000006</v>
      </c>
      <c r="KL26" s="273">
        <v>1521244.37</v>
      </c>
      <c r="KM26" s="273">
        <v>5382274.5100000007</v>
      </c>
      <c r="KN26" s="273">
        <v>146599149.14999998</v>
      </c>
      <c r="KO26" s="273">
        <v>14711749.57</v>
      </c>
      <c r="KP26" s="273">
        <v>11357886.600000001</v>
      </c>
      <c r="KQ26" s="273">
        <v>7153238.9500000002</v>
      </c>
      <c r="KR26" s="273">
        <v>9140084.1999999993</v>
      </c>
      <c r="KS26" s="273">
        <v>8988141.4999999981</v>
      </c>
      <c r="KT26" s="273">
        <v>40973008.140000001</v>
      </c>
      <c r="KU26" s="273">
        <v>5297816.26</v>
      </c>
      <c r="KV26" s="273">
        <v>4613510.76</v>
      </c>
      <c r="KW26" s="273">
        <v>44706087.360000007</v>
      </c>
      <c r="KX26" s="273">
        <v>5604691.8899999997</v>
      </c>
      <c r="KY26" s="273">
        <v>3981340.6999999997</v>
      </c>
      <c r="KZ26" s="273">
        <v>35917298.490000002</v>
      </c>
      <c r="LA26" s="273">
        <v>9337016.4499999993</v>
      </c>
      <c r="LB26" s="273">
        <v>4398289.5200000005</v>
      </c>
      <c r="LC26" s="273">
        <v>53162975.760000005</v>
      </c>
      <c r="LD26" s="273">
        <v>8429270.7300000004</v>
      </c>
      <c r="LE26" s="273">
        <v>167771459.06999996</v>
      </c>
      <c r="LF26" s="273">
        <v>28947460.77</v>
      </c>
      <c r="LG26" s="273">
        <v>74674012.090000004</v>
      </c>
      <c r="LH26" s="273">
        <v>39991182.030000001</v>
      </c>
      <c r="LI26" s="273">
        <v>10248505.359999999</v>
      </c>
      <c r="LJ26" s="273">
        <v>5212872.0500000007</v>
      </c>
      <c r="LK26" s="273">
        <v>5715753.5999999996</v>
      </c>
      <c r="LL26" s="273">
        <v>6851843.0700000003</v>
      </c>
      <c r="LM26" s="273">
        <v>4803302.1900000004</v>
      </c>
      <c r="LN26" s="273">
        <v>11458774.560000001</v>
      </c>
      <c r="LO26" s="273">
        <v>4894136.68</v>
      </c>
      <c r="LP26" s="273">
        <v>35732363.860000007</v>
      </c>
      <c r="LQ26" s="273">
        <v>5928996.96</v>
      </c>
      <c r="LR26" s="273">
        <v>4502084.91</v>
      </c>
      <c r="LS26" s="273">
        <v>322282236.69000006</v>
      </c>
      <c r="LT26" s="273">
        <v>57790478.679999992</v>
      </c>
      <c r="LU26" s="273">
        <v>140379640.34</v>
      </c>
      <c r="LV26" s="273">
        <v>26231748.129999999</v>
      </c>
      <c r="LW26" s="273">
        <v>8359668.0700000003</v>
      </c>
      <c r="LX26" s="273">
        <v>14833204.07</v>
      </c>
      <c r="LY26" s="273">
        <v>4483171.6000000006</v>
      </c>
      <c r="LZ26" s="273">
        <v>5970966.5</v>
      </c>
      <c r="MA26" s="273">
        <v>5128429.5</v>
      </c>
      <c r="MB26" s="273">
        <v>18034295.039999999</v>
      </c>
      <c r="MC26" s="273">
        <v>12410408.32</v>
      </c>
      <c r="MD26" s="273">
        <v>5404592.6499999994</v>
      </c>
      <c r="ME26" s="273">
        <v>166639891.78999996</v>
      </c>
      <c r="MF26" s="273">
        <v>7743873.0600000005</v>
      </c>
      <c r="MG26" s="273">
        <v>2821273.55</v>
      </c>
      <c r="MH26" s="273">
        <v>3208571.37</v>
      </c>
      <c r="MI26" s="273">
        <v>3919446.87</v>
      </c>
      <c r="MJ26" s="273">
        <v>3220415.31</v>
      </c>
      <c r="MK26" s="273">
        <v>5505528.0300000003</v>
      </c>
      <c r="ML26" s="273">
        <v>3291215.39</v>
      </c>
      <c r="MM26" s="273">
        <v>11887590.630000003</v>
      </c>
      <c r="MN26" s="273">
        <v>4576847.7299999995</v>
      </c>
      <c r="MO26" s="273">
        <v>6187109.9500000011</v>
      </c>
      <c r="MP26" s="273">
        <v>2777041.7</v>
      </c>
      <c r="MQ26" s="273">
        <v>82778330.370000005</v>
      </c>
      <c r="MR26" s="273">
        <v>8860094.5199999996</v>
      </c>
      <c r="MS26" s="273">
        <v>12062772.370000001</v>
      </c>
      <c r="MT26" s="273">
        <v>9287701.7899999991</v>
      </c>
      <c r="MU26" s="273">
        <v>13906036.049999999</v>
      </c>
      <c r="MV26" s="273">
        <v>29998783.43</v>
      </c>
      <c r="MW26" s="273">
        <v>18997185.379899997</v>
      </c>
      <c r="MX26" s="273">
        <v>27697544.52</v>
      </c>
      <c r="MY26" s="273">
        <v>6347072.6699999999</v>
      </c>
      <c r="MZ26" s="273">
        <v>2155232.0699999998</v>
      </c>
      <c r="NA26" s="273">
        <v>3294869.19</v>
      </c>
      <c r="NB26" s="273">
        <v>128767983.16000001</v>
      </c>
      <c r="NC26" s="273">
        <v>26597208.709999997</v>
      </c>
      <c r="ND26" s="273">
        <v>5968153.8199999994</v>
      </c>
      <c r="NE26" s="273">
        <v>48342870.950000003</v>
      </c>
      <c r="NF26" s="273">
        <v>3492823.73</v>
      </c>
      <c r="NG26" s="273">
        <v>16062214.59</v>
      </c>
      <c r="NH26" s="273">
        <v>29017909.210000001</v>
      </c>
      <c r="NI26" s="273">
        <v>52348453.819999993</v>
      </c>
      <c r="NJ26" s="273">
        <v>3721881.2399999998</v>
      </c>
      <c r="NK26" s="273">
        <v>8833861.7300000004</v>
      </c>
      <c r="NL26" s="273">
        <v>8386145.7300000004</v>
      </c>
      <c r="NM26" s="273">
        <v>11111218.977</v>
      </c>
      <c r="NN26" s="273">
        <v>22022507.990000002</v>
      </c>
      <c r="NO26" s="273">
        <v>6427367.9999999991</v>
      </c>
      <c r="NP26" s="273">
        <v>1982676.5899999999</v>
      </c>
      <c r="NQ26" s="273">
        <v>4077450.3600000003</v>
      </c>
      <c r="NR26" s="273">
        <v>2304003.73</v>
      </c>
      <c r="NS26" s="273">
        <v>3093797.0900000003</v>
      </c>
      <c r="NT26" s="273">
        <v>3884855.36</v>
      </c>
      <c r="NU26" s="273">
        <v>118961613.28</v>
      </c>
      <c r="NV26" s="273">
        <v>27919274.299999997</v>
      </c>
      <c r="NW26" s="273">
        <v>8679038.4499999974</v>
      </c>
      <c r="NX26" s="273">
        <v>3179699.54</v>
      </c>
      <c r="NY26" s="273">
        <v>2397614.3400000003</v>
      </c>
      <c r="NZ26" s="273">
        <v>10411539.960000001</v>
      </c>
      <c r="OA26" s="273">
        <v>4734013.6500000004</v>
      </c>
      <c r="OB26" s="273">
        <v>196608854.48000002</v>
      </c>
      <c r="OC26" s="273">
        <v>20935232.68</v>
      </c>
      <c r="OD26" s="273">
        <v>9772830.1199999992</v>
      </c>
      <c r="OE26" s="273">
        <v>56480293.069999993</v>
      </c>
      <c r="OF26" s="273">
        <v>21132232.420000006</v>
      </c>
      <c r="OG26" s="273">
        <v>6094060.0500000007</v>
      </c>
      <c r="OH26" s="273">
        <v>16938719.359999999</v>
      </c>
      <c r="OI26" s="273">
        <v>3238519.09</v>
      </c>
      <c r="OJ26" s="273">
        <v>4205991.87</v>
      </c>
      <c r="OK26" s="273">
        <v>173920900.46000001</v>
      </c>
      <c r="OL26" s="273">
        <v>31226268.669999998</v>
      </c>
      <c r="OM26" s="273">
        <v>131738551.86999999</v>
      </c>
      <c r="ON26" s="273">
        <v>10960218.620000001</v>
      </c>
      <c r="OO26" s="273">
        <v>11186446.48</v>
      </c>
      <c r="OP26" s="273">
        <v>5652390.9100000001</v>
      </c>
      <c r="OQ26" s="273">
        <v>79792631.450000003</v>
      </c>
      <c r="OR26" s="273">
        <v>2937133.06</v>
      </c>
      <c r="OS26" s="273">
        <v>3467111.5899999994</v>
      </c>
      <c r="OT26" s="273">
        <v>9571384.1400000006</v>
      </c>
      <c r="OU26" s="273">
        <v>5659428.0599999996</v>
      </c>
      <c r="OV26" s="273">
        <v>38922305.359999999</v>
      </c>
      <c r="OW26" s="273">
        <v>6006335.2700000005</v>
      </c>
      <c r="OX26" s="273">
        <v>8262805.29</v>
      </c>
      <c r="OY26" s="273">
        <v>4743680.5199999996</v>
      </c>
      <c r="OZ26" s="273">
        <v>75859393.239999995</v>
      </c>
      <c r="PA26" s="273">
        <v>2989199.54</v>
      </c>
      <c r="PB26" s="273">
        <v>20178977.460000001</v>
      </c>
      <c r="PC26" s="273">
        <v>1134954.99</v>
      </c>
      <c r="PD26" s="273">
        <v>15841826.23</v>
      </c>
      <c r="PE26" s="273">
        <v>8499725.2199999988</v>
      </c>
      <c r="PF26" s="273">
        <v>2543954.83</v>
      </c>
      <c r="PG26" s="273">
        <v>2096840.31</v>
      </c>
      <c r="PH26" s="273">
        <v>10263437.51</v>
      </c>
      <c r="PI26" s="273">
        <v>9927404.0800000001</v>
      </c>
      <c r="PJ26" s="273">
        <v>16220725.16</v>
      </c>
      <c r="PK26" s="273">
        <v>20350715.379999999</v>
      </c>
      <c r="PL26" s="273">
        <v>4029170</v>
      </c>
      <c r="PM26" s="273">
        <v>14127562.68</v>
      </c>
      <c r="PN26" s="273">
        <v>4596347.4800000004</v>
      </c>
      <c r="PO26" s="273">
        <v>1568379.64</v>
      </c>
      <c r="PP26" s="273">
        <v>2226250.58</v>
      </c>
      <c r="PQ26" s="273">
        <v>1395619.45</v>
      </c>
      <c r="PR26" s="273">
        <v>198451574.93999997</v>
      </c>
      <c r="PS26" s="273">
        <v>3940182.84</v>
      </c>
      <c r="PT26" s="273">
        <v>5537801.4800000004</v>
      </c>
      <c r="PU26" s="273">
        <v>5768593.21</v>
      </c>
      <c r="PV26" s="273">
        <v>75689378.110000014</v>
      </c>
      <c r="PW26" s="273">
        <v>3429629.1100000003</v>
      </c>
      <c r="PX26" s="273">
        <v>7250891.7200000007</v>
      </c>
      <c r="PY26" s="273">
        <v>3431873.16</v>
      </c>
      <c r="PZ26" s="273">
        <v>30110897.080000002</v>
      </c>
      <c r="QA26" s="273">
        <v>5161455.1000000006</v>
      </c>
      <c r="QB26" s="273">
        <v>20592572.029999997</v>
      </c>
      <c r="QC26" s="273">
        <v>2437047.3099999996</v>
      </c>
      <c r="QD26" s="273">
        <v>16724189.77</v>
      </c>
      <c r="QE26" s="273">
        <v>7653513.0899999999</v>
      </c>
      <c r="QF26" s="273">
        <v>5592386.1099999994</v>
      </c>
      <c r="QG26" s="273">
        <v>23145872.430000003</v>
      </c>
      <c r="QH26" s="273">
        <v>3552694.2600000002</v>
      </c>
      <c r="QI26" s="273">
        <v>2770105.23</v>
      </c>
      <c r="QJ26" s="273">
        <v>1592626.17</v>
      </c>
      <c r="QK26" s="273">
        <v>12348954.380000001</v>
      </c>
      <c r="QL26" s="273">
        <v>26135677.259999998</v>
      </c>
      <c r="QM26" s="273">
        <v>2538696.12</v>
      </c>
      <c r="QN26" s="273">
        <v>1978604.3299999998</v>
      </c>
      <c r="QO26" s="273">
        <v>1768981.9</v>
      </c>
      <c r="QP26" s="273">
        <v>7796704.75</v>
      </c>
      <c r="QQ26" s="273">
        <v>2910541.6499999994</v>
      </c>
      <c r="QR26" s="273">
        <v>102134453.12</v>
      </c>
      <c r="QS26" s="273">
        <v>3264399.31</v>
      </c>
      <c r="QT26" s="273">
        <v>34799030.209999993</v>
      </c>
      <c r="QU26" s="273">
        <v>2765432.77</v>
      </c>
      <c r="QV26" s="273">
        <v>5342556.6800000006</v>
      </c>
      <c r="QW26" s="273">
        <v>28583094.489999998</v>
      </c>
      <c r="QX26" s="273">
        <v>3299087</v>
      </c>
      <c r="QY26" s="273">
        <v>7636838.04</v>
      </c>
      <c r="QZ26" s="273">
        <v>28787552.259999994</v>
      </c>
      <c r="RA26" s="273">
        <v>6049797.0799999991</v>
      </c>
      <c r="RB26" s="273">
        <v>1962733.4799999997</v>
      </c>
      <c r="RC26" s="273">
        <v>5551924.25</v>
      </c>
      <c r="RD26" s="273">
        <v>1355439.44</v>
      </c>
      <c r="RE26" s="273">
        <v>86073163.799999997</v>
      </c>
      <c r="RF26" s="273">
        <v>13560970.220000001</v>
      </c>
      <c r="RG26" s="273">
        <v>14346819.91</v>
      </c>
      <c r="RH26" s="273">
        <v>6851031.2400000002</v>
      </c>
      <c r="RI26" s="273">
        <v>10988344.869999999</v>
      </c>
      <c r="RJ26" s="273">
        <v>16168211.200000003</v>
      </c>
      <c r="RK26" s="273">
        <v>17813631.98</v>
      </c>
      <c r="RL26" s="273">
        <v>4624968.620000001</v>
      </c>
      <c r="RM26" s="273">
        <v>8277410.1300000008</v>
      </c>
      <c r="RN26" s="273">
        <v>17252420.690000001</v>
      </c>
      <c r="RO26" s="273">
        <v>25778742.080000006</v>
      </c>
      <c r="RP26" s="273">
        <v>2637420.83</v>
      </c>
      <c r="RQ26" s="273">
        <v>4125850.8200000003</v>
      </c>
      <c r="RR26" s="273">
        <v>6804706.04</v>
      </c>
      <c r="RS26" s="273">
        <v>3461191.44</v>
      </c>
      <c r="RT26" s="273">
        <v>3145215.2600000002</v>
      </c>
      <c r="RU26" s="273">
        <v>5289418.9399999995</v>
      </c>
      <c r="RV26" s="273">
        <v>2639028.92</v>
      </c>
      <c r="RW26" s="273">
        <v>2918414.4</v>
      </c>
      <c r="RX26" s="273">
        <v>4633362.2700000005</v>
      </c>
      <c r="RY26" s="273">
        <v>116831278.43000001</v>
      </c>
      <c r="RZ26" s="273">
        <v>1204276.4200000002</v>
      </c>
      <c r="SA26" s="273">
        <v>3293349.4899999998</v>
      </c>
      <c r="SB26" s="273">
        <v>3575605.22</v>
      </c>
      <c r="SC26" s="273">
        <v>1345137.03</v>
      </c>
      <c r="SD26" s="273">
        <v>756701.23</v>
      </c>
      <c r="SE26" s="273">
        <v>901647.28</v>
      </c>
      <c r="SF26" s="273">
        <v>16372595.030000001</v>
      </c>
      <c r="SG26" s="273">
        <v>1994522.42</v>
      </c>
      <c r="SH26" s="273">
        <v>3199961.15</v>
      </c>
      <c r="SI26" s="273">
        <v>3563995.27</v>
      </c>
      <c r="SJ26" s="273">
        <v>11073635</v>
      </c>
      <c r="SK26" s="273">
        <v>4869333.46</v>
      </c>
      <c r="SL26" s="273">
        <v>1121483.2000000002</v>
      </c>
      <c r="SM26" s="273">
        <v>48880880.700000003</v>
      </c>
      <c r="SN26" s="273">
        <v>5186726.7200000007</v>
      </c>
      <c r="SO26" s="273">
        <v>4978660.59</v>
      </c>
      <c r="SP26" s="273">
        <v>2748544.92</v>
      </c>
      <c r="SQ26" s="273">
        <v>1846662.94</v>
      </c>
      <c r="SR26" s="273">
        <v>2986108.2399999998</v>
      </c>
      <c r="SS26" s="273">
        <v>5908438.2699999996</v>
      </c>
      <c r="ST26" s="273">
        <v>11474386.68</v>
      </c>
      <c r="SU26" s="273">
        <v>4231529.46</v>
      </c>
      <c r="SV26" s="273">
        <v>5851225.9299999997</v>
      </c>
      <c r="SW26" s="273">
        <v>11031442.279999999</v>
      </c>
      <c r="SX26" s="273">
        <v>1935853.1899999997</v>
      </c>
      <c r="SY26" s="273">
        <v>50093820.719999999</v>
      </c>
      <c r="SZ26" s="273">
        <v>5851812.2600000007</v>
      </c>
      <c r="TA26" s="273">
        <v>11370649.539999999</v>
      </c>
      <c r="TB26" s="273">
        <v>12085459.75</v>
      </c>
      <c r="TC26" s="273">
        <v>3669723.64</v>
      </c>
      <c r="TD26" s="273">
        <v>7852526.3700000001</v>
      </c>
      <c r="TE26" s="273">
        <v>3226561.46</v>
      </c>
      <c r="TF26" s="273">
        <v>1462726.5</v>
      </c>
      <c r="TG26" s="273">
        <v>189140629.59</v>
      </c>
      <c r="TH26" s="273">
        <v>4180307.03</v>
      </c>
      <c r="TI26" s="273">
        <v>3128632.4000000004</v>
      </c>
      <c r="TJ26" s="273">
        <v>7299630.1700000009</v>
      </c>
      <c r="TK26" s="273">
        <v>4748688.97</v>
      </c>
      <c r="TL26" s="273">
        <v>2694317.62</v>
      </c>
      <c r="TM26" s="273">
        <v>2499348.85</v>
      </c>
      <c r="TN26" s="273">
        <v>46097501.880000003</v>
      </c>
      <c r="TO26" s="273">
        <v>2977543.4000000004</v>
      </c>
      <c r="TP26" s="273">
        <v>11027491.029999999</v>
      </c>
      <c r="TQ26" s="273">
        <v>5567965.2599999998</v>
      </c>
      <c r="TR26" s="273">
        <v>3307283.59</v>
      </c>
      <c r="TS26" s="273">
        <v>1747817.8699999999</v>
      </c>
      <c r="TT26" s="273">
        <v>3657792.0700000003</v>
      </c>
      <c r="TU26" s="273">
        <v>2344305.35</v>
      </c>
      <c r="TV26" s="273">
        <v>4171391.47</v>
      </c>
      <c r="TW26" s="273">
        <v>61095698.43</v>
      </c>
      <c r="TX26" s="273">
        <v>2846503.92</v>
      </c>
      <c r="TY26" s="273">
        <v>60720381.389999993</v>
      </c>
      <c r="TZ26" s="273">
        <v>16556437.579999998</v>
      </c>
      <c r="UA26" s="273">
        <v>2612784</v>
      </c>
      <c r="UB26" s="273">
        <v>4174458.4699999997</v>
      </c>
      <c r="UC26" s="273">
        <v>46661486.609999999</v>
      </c>
      <c r="UD26" s="273">
        <v>2089464.44</v>
      </c>
      <c r="UE26" s="273">
        <v>2089802.28</v>
      </c>
      <c r="UF26" s="273">
        <v>3747627.44</v>
      </c>
      <c r="UG26" s="273">
        <v>4076357.0199999996</v>
      </c>
      <c r="UH26" s="273">
        <v>60505515.559999995</v>
      </c>
      <c r="UI26" s="273">
        <v>9363275.3500000015</v>
      </c>
      <c r="UJ26" s="273">
        <v>7889907.5200000005</v>
      </c>
      <c r="UK26" s="273">
        <v>13479134.139999999</v>
      </c>
      <c r="UL26" s="273">
        <v>9515254.6899999995</v>
      </c>
      <c r="UM26" s="273">
        <v>7951905.79</v>
      </c>
      <c r="UN26" s="273">
        <v>300831772.88000005</v>
      </c>
      <c r="UO26" s="273">
        <v>10697271.039999999</v>
      </c>
      <c r="UP26" s="273">
        <v>4069965.52</v>
      </c>
      <c r="UQ26" s="273">
        <v>58217146.900000006</v>
      </c>
      <c r="UR26" s="273">
        <v>667680.64</v>
      </c>
      <c r="US26" s="273">
        <v>10300918.460000001</v>
      </c>
      <c r="UT26" s="273">
        <v>22237823.739999998</v>
      </c>
      <c r="UU26" s="273">
        <v>1960958.32</v>
      </c>
      <c r="UV26" s="273">
        <v>6028046.6600000001</v>
      </c>
      <c r="UW26" s="273">
        <v>4531608.6399999997</v>
      </c>
      <c r="UX26" s="273">
        <v>5419557.6799999997</v>
      </c>
      <c r="UY26" s="273">
        <v>30090134.789999999</v>
      </c>
      <c r="UZ26" s="273">
        <v>6525751.3400000008</v>
      </c>
      <c r="VA26" s="273">
        <v>19254027.030000001</v>
      </c>
      <c r="VB26" s="273">
        <v>2480596.42</v>
      </c>
      <c r="VC26" s="273">
        <v>2401188.13</v>
      </c>
      <c r="VD26" s="273">
        <v>998498.99</v>
      </c>
      <c r="VE26" s="273">
        <v>2448105.89</v>
      </c>
      <c r="VF26" s="273">
        <v>31969931.549999997</v>
      </c>
      <c r="VG26" s="273">
        <v>4036189.61</v>
      </c>
      <c r="VH26" s="273">
        <v>1671328.3699999999</v>
      </c>
      <c r="VI26" s="273">
        <v>1566791.9500000002</v>
      </c>
      <c r="VJ26" s="273">
        <v>67977673.939999998</v>
      </c>
      <c r="VK26" s="273">
        <v>3783827.67</v>
      </c>
      <c r="VL26" s="273">
        <v>3874421.63</v>
      </c>
      <c r="VM26" s="273">
        <v>28193104.689999998</v>
      </c>
      <c r="VN26" s="273">
        <v>29401779.999999996</v>
      </c>
      <c r="VO26" s="273">
        <v>29816339.289999995</v>
      </c>
      <c r="VP26" s="273">
        <v>17565172.829999998</v>
      </c>
      <c r="VQ26" s="273">
        <v>4546331.46</v>
      </c>
      <c r="VR26" s="273">
        <v>3020243.7800000003</v>
      </c>
      <c r="VS26" s="273">
        <v>63436165.619999997</v>
      </c>
      <c r="VT26" s="273">
        <v>5062873.8900000006</v>
      </c>
      <c r="VU26" s="273">
        <v>8135847.1399999997</v>
      </c>
      <c r="VV26" s="273">
        <v>5769777.5099999998</v>
      </c>
      <c r="VW26" s="273">
        <v>5404166.6200000001</v>
      </c>
      <c r="VX26" s="273">
        <v>2767643.21</v>
      </c>
      <c r="VY26" s="273">
        <v>362981508.52000004</v>
      </c>
      <c r="VZ26" s="273">
        <v>7464114.9900000002</v>
      </c>
      <c r="WA26" s="273">
        <v>5631438.0999999996</v>
      </c>
      <c r="WB26" s="273">
        <v>2552049.7890000003</v>
      </c>
      <c r="WC26" s="273">
        <v>2851702.2600000002</v>
      </c>
      <c r="WD26" s="273">
        <v>12095903.43</v>
      </c>
      <c r="WE26" s="273">
        <v>12408567.810000001</v>
      </c>
      <c r="WF26" s="273">
        <v>14673290.860000001</v>
      </c>
      <c r="WG26" s="273">
        <v>4606619.3999999994</v>
      </c>
      <c r="WH26" s="273">
        <v>8653042.0799999982</v>
      </c>
      <c r="WI26" s="273">
        <v>3801361.5500000003</v>
      </c>
      <c r="WJ26" s="273">
        <v>18400199.719999999</v>
      </c>
      <c r="WK26" s="273">
        <v>7412320.1500000004</v>
      </c>
      <c r="WL26" s="273">
        <v>15162732.810000001</v>
      </c>
      <c r="WM26" s="273">
        <v>28576536.859999999</v>
      </c>
      <c r="WN26" s="273">
        <v>4300317.1500000004</v>
      </c>
      <c r="WO26" s="273">
        <v>6096554.4900000002</v>
      </c>
      <c r="WP26" s="273">
        <v>10059461.390000001</v>
      </c>
      <c r="WQ26" s="273">
        <v>3804475.85</v>
      </c>
      <c r="WR26" s="273">
        <v>14225800.83</v>
      </c>
      <c r="WS26" s="273">
        <v>54209374.019999996</v>
      </c>
      <c r="WT26" s="273">
        <v>4160922.23</v>
      </c>
      <c r="WU26" s="273">
        <v>3089915.84</v>
      </c>
      <c r="WV26" s="273">
        <v>2294087.4</v>
      </c>
      <c r="WW26" s="273">
        <v>3469060.68</v>
      </c>
      <c r="WX26" s="273">
        <v>6511454.8899999997</v>
      </c>
      <c r="WY26" s="273">
        <v>2384098.8499999996</v>
      </c>
      <c r="WZ26" s="273">
        <v>3970469.13</v>
      </c>
      <c r="XA26" s="273">
        <v>56721977.740000002</v>
      </c>
      <c r="XB26" s="273">
        <v>3766257.27</v>
      </c>
      <c r="XC26" s="273">
        <v>3342219.71</v>
      </c>
      <c r="XD26" s="273">
        <v>2590845.0699999998</v>
      </c>
      <c r="XE26" s="273">
        <v>3106978.4899999998</v>
      </c>
      <c r="XF26" s="273">
        <v>161739332.76000002</v>
      </c>
      <c r="XG26" s="273">
        <v>8842599.2799999993</v>
      </c>
      <c r="XH26" s="273">
        <v>11879030.049999999</v>
      </c>
      <c r="XI26" s="273">
        <v>69085592.769999996</v>
      </c>
      <c r="XJ26" s="273">
        <v>6786523.1099999994</v>
      </c>
      <c r="XK26" s="273">
        <v>5481943.3900000006</v>
      </c>
      <c r="XL26" s="273">
        <v>23925984.080000002</v>
      </c>
      <c r="XM26" s="273">
        <v>5833743.8300000001</v>
      </c>
      <c r="XN26" s="273">
        <v>5720973.8900000006</v>
      </c>
      <c r="XO26" s="273">
        <v>17749796.629999995</v>
      </c>
      <c r="XP26" s="273">
        <v>7417706.0599999996</v>
      </c>
      <c r="XQ26" s="273">
        <v>4778523.3100000005</v>
      </c>
      <c r="XR26" s="273">
        <v>2157506.2599999998</v>
      </c>
      <c r="XS26" s="273">
        <v>5043225.6399999997</v>
      </c>
      <c r="XT26" s="273">
        <v>3064043.49</v>
      </c>
      <c r="XU26" s="273">
        <v>3532002.9099999997</v>
      </c>
      <c r="XV26" s="273">
        <v>3164433.87</v>
      </c>
      <c r="XW26" s="273">
        <v>3663862.2199999997</v>
      </c>
      <c r="XX26" s="273">
        <v>3008406.51</v>
      </c>
      <c r="XY26" s="273">
        <v>2698745.5000000005</v>
      </c>
      <c r="XZ26" s="273">
        <v>3325176.71</v>
      </c>
      <c r="YA26" s="273">
        <v>5040403.45</v>
      </c>
      <c r="YB26" s="273">
        <v>2943608.5600000005</v>
      </c>
      <c r="YC26" s="273">
        <v>157820151.41</v>
      </c>
      <c r="YD26" s="273">
        <v>3064428.63</v>
      </c>
      <c r="YE26" s="273">
        <v>22186113.059999999</v>
      </c>
      <c r="YF26" s="273">
        <v>3135479.85</v>
      </c>
      <c r="YG26" s="273">
        <v>36350588.649999999</v>
      </c>
      <c r="YH26" s="273">
        <v>6168222.3100000005</v>
      </c>
      <c r="YI26" s="273">
        <v>10887142.510000002</v>
      </c>
      <c r="YJ26" s="273">
        <v>1653672.2</v>
      </c>
      <c r="YK26" s="273">
        <v>36148357.789999992</v>
      </c>
      <c r="YL26" s="273">
        <v>24926606.43</v>
      </c>
      <c r="YM26" s="273">
        <v>4023247.96</v>
      </c>
      <c r="YN26" s="273">
        <v>2908176.99</v>
      </c>
      <c r="YO26" s="273">
        <v>2693112.24</v>
      </c>
      <c r="YP26" s="273">
        <v>4463742.83</v>
      </c>
      <c r="YQ26" s="273">
        <v>2764971.1</v>
      </c>
      <c r="YR26" s="273">
        <v>4092890.9299999997</v>
      </c>
      <c r="YS26" s="273">
        <v>4800959.8900000006</v>
      </c>
      <c r="YT26" s="273">
        <v>42916718.189999998</v>
      </c>
      <c r="YU26" s="273">
        <v>6002079.6800000006</v>
      </c>
      <c r="YV26" s="273">
        <v>8917630.8199999984</v>
      </c>
      <c r="YW26" s="273">
        <v>1911212.34</v>
      </c>
      <c r="YX26" s="273">
        <v>16162394.32</v>
      </c>
      <c r="YY26" s="273">
        <v>1890083.69</v>
      </c>
      <c r="YZ26" s="273">
        <v>4168494.32</v>
      </c>
      <c r="ZA26" s="273">
        <v>67439264.25</v>
      </c>
      <c r="ZB26" s="273">
        <v>6361761.5999999996</v>
      </c>
      <c r="ZC26" s="273">
        <v>9142103.9800000004</v>
      </c>
      <c r="ZD26" s="273">
        <v>13239658.310000001</v>
      </c>
      <c r="ZE26" s="273">
        <v>1870090.74</v>
      </c>
      <c r="ZF26" s="273">
        <v>2160679.6800000002</v>
      </c>
      <c r="ZG26" s="273">
        <v>3220217.09</v>
      </c>
      <c r="ZH26" s="273">
        <v>2837941.8100000005</v>
      </c>
      <c r="ZI26" s="273">
        <v>15542226.75</v>
      </c>
      <c r="ZJ26" s="273">
        <v>142086752.94999999</v>
      </c>
      <c r="ZK26" s="273">
        <v>3717306.38</v>
      </c>
      <c r="ZL26" s="273">
        <v>13959572.67</v>
      </c>
      <c r="ZM26" s="273">
        <v>32949057.930000003</v>
      </c>
      <c r="ZN26" s="273">
        <v>21525022.749999996</v>
      </c>
      <c r="ZO26" s="273">
        <v>3210610.4199999995</v>
      </c>
      <c r="ZP26" s="273">
        <v>6801581.46</v>
      </c>
      <c r="ZQ26" s="273">
        <v>8978845.629999999</v>
      </c>
      <c r="ZR26" s="273">
        <v>28430909.210000001</v>
      </c>
      <c r="ZS26" s="273">
        <v>14189564.840000002</v>
      </c>
      <c r="ZT26" s="273">
        <v>1963884.7700000003</v>
      </c>
      <c r="ZU26" s="273">
        <v>2887613.01</v>
      </c>
      <c r="ZV26" s="273">
        <v>7962512.9199999999</v>
      </c>
      <c r="ZW26" s="273">
        <v>17034974.100000001</v>
      </c>
      <c r="ZX26" s="273">
        <v>4500549.8899999997</v>
      </c>
      <c r="ZY26" s="273">
        <v>4982732.12</v>
      </c>
      <c r="ZZ26" s="273">
        <v>4111896.1799999997</v>
      </c>
      <c r="AAA26" s="273">
        <v>6338905.9399999995</v>
      </c>
      <c r="AAB26" s="273">
        <v>6584614.2300000004</v>
      </c>
      <c r="AAC26" s="273">
        <v>2589818.04</v>
      </c>
      <c r="AAD26" s="273">
        <v>3209556.0000000005</v>
      </c>
      <c r="AAE26" s="273">
        <v>3113233.55</v>
      </c>
      <c r="AAF26" s="273">
        <v>54687807.219999999</v>
      </c>
      <c r="AAG26" s="273">
        <v>5653994.29</v>
      </c>
      <c r="AAH26" s="273">
        <v>15615919.620000001</v>
      </c>
      <c r="AAI26" s="273">
        <v>3941316.06</v>
      </c>
      <c r="AAJ26" s="273">
        <v>3283367.3000000003</v>
      </c>
      <c r="AAK26" s="273">
        <v>10145912.289999999</v>
      </c>
      <c r="AAL26" s="273">
        <v>4367475.97</v>
      </c>
      <c r="AAM26" s="273">
        <v>120602446.94</v>
      </c>
      <c r="AAN26" s="273">
        <v>7640657.9800000004</v>
      </c>
      <c r="AAO26" s="273">
        <v>3528444.05</v>
      </c>
      <c r="AAP26" s="273">
        <v>14330311.560000001</v>
      </c>
      <c r="AAQ26" s="273">
        <v>21480409.699999999</v>
      </c>
      <c r="AAR26" s="273">
        <v>3683560.56</v>
      </c>
      <c r="AAS26" s="273">
        <v>5244487.870000001</v>
      </c>
      <c r="AAT26" s="273">
        <v>3472420.56</v>
      </c>
      <c r="AAU26" s="273">
        <v>22506101.899999999</v>
      </c>
      <c r="AAV26" s="273">
        <v>4943534.3599999994</v>
      </c>
      <c r="AAW26" s="273">
        <v>15195996.060000001</v>
      </c>
      <c r="AAX26" s="273">
        <v>43116399.390000001</v>
      </c>
      <c r="AAY26" s="273">
        <v>22405343.589999996</v>
      </c>
      <c r="AAZ26" s="273">
        <v>1366300.74</v>
      </c>
      <c r="ABA26" s="273">
        <v>4526424.17</v>
      </c>
      <c r="ABB26" s="273">
        <v>1846988.3699999999</v>
      </c>
      <c r="ABC26" s="273">
        <v>2166624.69</v>
      </c>
      <c r="ABD26" s="273">
        <v>6095929.3100000005</v>
      </c>
      <c r="ABE26" s="273">
        <v>2161978.88</v>
      </c>
      <c r="ABF26" s="273">
        <v>68630637.360000014</v>
      </c>
      <c r="ABG26" s="273">
        <v>88444987.75999999</v>
      </c>
      <c r="ABH26" s="273">
        <v>2085447.9100000001</v>
      </c>
      <c r="ABI26" s="273">
        <v>2793979.37</v>
      </c>
      <c r="ABJ26" s="273">
        <v>2486060.81</v>
      </c>
      <c r="ABK26" s="273">
        <v>3086937.85</v>
      </c>
      <c r="ABL26" s="273">
        <v>3651161.45</v>
      </c>
      <c r="ABM26" s="273">
        <v>57143623.130000003</v>
      </c>
      <c r="ABN26" s="273">
        <v>7945019.1399999997</v>
      </c>
      <c r="ABO26" s="273">
        <v>2566502.27</v>
      </c>
      <c r="ABP26" s="273">
        <v>4876215.1399999997</v>
      </c>
      <c r="ABQ26" s="273">
        <v>6826105.5000000009</v>
      </c>
      <c r="ABR26" s="273">
        <v>4680523.6400000006</v>
      </c>
      <c r="ABS26" s="273">
        <v>2580800.5</v>
      </c>
      <c r="ABT26" s="273">
        <v>2954488.2399999998</v>
      </c>
      <c r="ABU26" s="273">
        <v>2075997.9400000002</v>
      </c>
      <c r="ABV26" s="273">
        <v>63253935.359999999</v>
      </c>
      <c r="ABW26" s="273">
        <v>2698204.17</v>
      </c>
      <c r="ABX26" s="273">
        <v>6299653.7200000007</v>
      </c>
      <c r="ABY26" s="273">
        <v>3556666.5000000005</v>
      </c>
      <c r="ABZ26" s="273">
        <v>2728387.59</v>
      </c>
      <c r="ACA26" s="273">
        <v>15171193.6</v>
      </c>
      <c r="ACB26" s="273">
        <v>2685594.85</v>
      </c>
      <c r="ACC26" s="273">
        <v>4279000.209999999</v>
      </c>
      <c r="ACD26" s="273">
        <v>3996155.77</v>
      </c>
      <c r="ACE26" s="273">
        <v>6323735.1200000001</v>
      </c>
      <c r="ACF26" s="273">
        <v>2916942.87</v>
      </c>
      <c r="ACG26" s="273">
        <v>128425590.88</v>
      </c>
      <c r="ACH26" s="273">
        <v>2693775.11</v>
      </c>
      <c r="ACI26" s="273">
        <v>4524370.6499999994</v>
      </c>
      <c r="ACJ26" s="273">
        <v>9120360.6400000006</v>
      </c>
      <c r="ACK26" s="273">
        <v>3515601.78</v>
      </c>
      <c r="ACL26" s="273">
        <v>5078871.1899999995</v>
      </c>
      <c r="ACM26" s="273">
        <v>5930487.5100000007</v>
      </c>
      <c r="ACN26" s="273">
        <v>28297137.579999998</v>
      </c>
      <c r="ACO26" s="273">
        <v>72403443.610000014</v>
      </c>
      <c r="ACP26" s="273">
        <v>7563299.5800000001</v>
      </c>
      <c r="ACQ26" s="273">
        <v>7156762.7000000002</v>
      </c>
      <c r="ACR26" s="273">
        <v>9021468.5700000003</v>
      </c>
      <c r="ACS26" s="273">
        <v>4189311.5100000002</v>
      </c>
      <c r="ACT26" s="273">
        <v>22672024.370000001</v>
      </c>
      <c r="ACU26" s="273">
        <v>8494690.6900000013</v>
      </c>
      <c r="ACV26" s="273">
        <v>2204380.58</v>
      </c>
      <c r="ACW26" s="273">
        <v>5239806.7200000007</v>
      </c>
      <c r="ACX26" s="273">
        <v>2451154.31</v>
      </c>
      <c r="ACY26" s="273">
        <v>3286512.75</v>
      </c>
      <c r="ACZ26" s="273">
        <v>2560892.6399999997</v>
      </c>
      <c r="ADA26" s="273">
        <v>4959100.6599999992</v>
      </c>
      <c r="ADB26" s="273">
        <v>2141683.6799999997</v>
      </c>
      <c r="ADC26" s="273">
        <v>2397462.8600000003</v>
      </c>
      <c r="ADD26" s="273">
        <v>13648536.690000001</v>
      </c>
      <c r="ADE26" s="273">
        <v>26393864.009999998</v>
      </c>
      <c r="ADF26" s="273">
        <v>3134326.86</v>
      </c>
      <c r="ADG26" s="273">
        <v>2724053.4899999998</v>
      </c>
      <c r="ADH26" s="273">
        <v>3890100.3200000003</v>
      </c>
      <c r="ADI26" s="273">
        <v>2136281.86</v>
      </c>
      <c r="ADJ26" s="273">
        <v>4249511.21</v>
      </c>
      <c r="ADK26" s="273">
        <v>2785260.8000000003</v>
      </c>
      <c r="ADL26" s="273">
        <v>3104682.6</v>
      </c>
      <c r="ADM26" s="273">
        <v>105734462.09999999</v>
      </c>
      <c r="ADN26" s="273">
        <v>33193135.030000005</v>
      </c>
      <c r="ADO26" s="273">
        <v>11198639.330000002</v>
      </c>
      <c r="ADP26" s="273">
        <v>45819706.390000001</v>
      </c>
      <c r="ADQ26" s="273">
        <v>1940470.33</v>
      </c>
      <c r="ADR26" s="273">
        <v>3161812.34</v>
      </c>
      <c r="ADS26" s="273">
        <v>5339368.7</v>
      </c>
      <c r="ADT26" s="273">
        <v>3103018.1500000004</v>
      </c>
      <c r="ADU26" s="273">
        <v>125025143.30000001</v>
      </c>
      <c r="ADV26" s="273">
        <v>30392602.419999998</v>
      </c>
      <c r="ADW26" s="273">
        <v>21254628.219999999</v>
      </c>
      <c r="ADX26" s="273">
        <v>4627992.04</v>
      </c>
      <c r="ADY26" s="273">
        <v>15899016.460000001</v>
      </c>
      <c r="ADZ26" s="273">
        <v>12945762.689999999</v>
      </c>
      <c r="AEA26" s="273">
        <v>4030985.62</v>
      </c>
      <c r="AEB26" s="273">
        <v>7629212.0999999996</v>
      </c>
      <c r="AEC26" s="273">
        <v>5137161.01</v>
      </c>
      <c r="AED26" s="273">
        <v>4140677.1699999995</v>
      </c>
      <c r="AEE26" s="273">
        <v>10301846.51</v>
      </c>
      <c r="AEF26" s="273">
        <v>6526197.4400000004</v>
      </c>
      <c r="AEG26" s="273">
        <v>2364456.2800000003</v>
      </c>
      <c r="AEH26" s="273">
        <v>8946249.9700000007</v>
      </c>
      <c r="AEI26" s="273">
        <v>10194087.34</v>
      </c>
      <c r="AEJ26" s="273">
        <v>10049436.5</v>
      </c>
      <c r="AEK26" s="273">
        <v>2517588.35</v>
      </c>
      <c r="AEL26" s="273">
        <v>25484457.600000005</v>
      </c>
      <c r="AEM26" s="273">
        <v>5937807.9800000004</v>
      </c>
      <c r="AEN26" s="273">
        <v>6759576.9199999999</v>
      </c>
      <c r="AEO26" s="273">
        <v>81098627.210000008</v>
      </c>
      <c r="AEP26" s="273">
        <v>8535345.7199999988</v>
      </c>
      <c r="AEQ26" s="273">
        <v>8071010.3999999985</v>
      </c>
      <c r="AER26" s="273">
        <v>4661034.6399999997</v>
      </c>
      <c r="AES26" s="273">
        <v>3630837.9</v>
      </c>
      <c r="AET26" s="273">
        <v>15614374.09</v>
      </c>
      <c r="AEU26" s="273">
        <v>2643553.61</v>
      </c>
      <c r="AEV26" s="273">
        <v>3057181.74</v>
      </c>
      <c r="AEW26" s="273">
        <v>5285916.6900000004</v>
      </c>
      <c r="AEX26" s="273">
        <v>2677246.4000000004</v>
      </c>
      <c r="AEY26" s="273">
        <v>63464858.660000004</v>
      </c>
      <c r="AEZ26" s="273">
        <v>17213506.029999997</v>
      </c>
      <c r="AFA26" s="273">
        <v>6816389.4699999997</v>
      </c>
      <c r="AFB26" s="273">
        <v>3940096.44</v>
      </c>
      <c r="AFC26" s="273">
        <v>12740751.020000001</v>
      </c>
      <c r="AFD26" s="273">
        <v>11475863.879999999</v>
      </c>
      <c r="AFE26" s="273">
        <v>3961902.1900000004</v>
      </c>
      <c r="AFF26" s="273">
        <v>4994047.9400000004</v>
      </c>
      <c r="AFG26" s="273">
        <v>4572220.2300000004</v>
      </c>
      <c r="AFH26" s="273">
        <v>10644997.309999999</v>
      </c>
      <c r="AFI26" s="273">
        <v>7135731.1099999994</v>
      </c>
      <c r="AFJ26" s="273">
        <v>7125619.5499999998</v>
      </c>
      <c r="AFK26" s="273">
        <v>14631027.999999998</v>
      </c>
      <c r="AFL26" s="273">
        <v>37848841.920000009</v>
      </c>
      <c r="AFM26" s="273">
        <v>5032837.4400000004</v>
      </c>
      <c r="AFN26" s="273">
        <v>3653605.97</v>
      </c>
      <c r="AFO26" s="273">
        <v>3820309.06</v>
      </c>
      <c r="AFP26" s="273">
        <v>3802879.57</v>
      </c>
      <c r="AFQ26" s="273">
        <v>3440148.5100000002</v>
      </c>
      <c r="AFR26" s="273">
        <v>2857599.34</v>
      </c>
      <c r="AFS26" s="273">
        <v>8873070.5</v>
      </c>
      <c r="AFT26" s="273">
        <v>10187268.099999998</v>
      </c>
      <c r="AFU26" s="273">
        <v>2354682.4699999997</v>
      </c>
      <c r="AFV26" s="273">
        <v>2922837.4200000004</v>
      </c>
      <c r="AFW26" s="273">
        <v>2964259.54</v>
      </c>
      <c r="AFX26" s="273">
        <v>42233402.800000004</v>
      </c>
      <c r="AFY26" s="273">
        <v>3127227.59</v>
      </c>
      <c r="AFZ26" s="273">
        <v>3790897.8800000004</v>
      </c>
      <c r="AGA26" s="273">
        <v>3088182.74</v>
      </c>
      <c r="AGB26" s="273">
        <v>27016348.109999999</v>
      </c>
      <c r="AGC26" s="273">
        <v>4965805.62</v>
      </c>
      <c r="AGD26" s="273">
        <v>1867960.1600000001</v>
      </c>
      <c r="AGE26" s="273">
        <v>7508894.2599999998</v>
      </c>
      <c r="AGF26" s="273">
        <v>2791321.7199999997</v>
      </c>
      <c r="AGG26" s="273">
        <v>2493246.8499999996</v>
      </c>
      <c r="AGH26" s="273">
        <v>5765753.6900000004</v>
      </c>
      <c r="AGI26" s="273">
        <v>69506778.230000004</v>
      </c>
      <c r="AGJ26" s="273">
        <v>14889992.960000001</v>
      </c>
      <c r="AGK26" s="273">
        <v>3265387.9999999995</v>
      </c>
      <c r="AGL26" s="273">
        <v>1565760.6400000001</v>
      </c>
      <c r="AGM26" s="273">
        <v>8667391.5599999987</v>
      </c>
      <c r="AGN26" s="273">
        <v>5244129.42</v>
      </c>
      <c r="AGO26" s="273">
        <v>3041312.5</v>
      </c>
      <c r="AGP26" s="273">
        <v>2561253.71</v>
      </c>
      <c r="AGQ26" s="273">
        <v>166768638.81</v>
      </c>
      <c r="AGR26" s="273">
        <v>146623730.08000001</v>
      </c>
      <c r="AGS26" s="273">
        <v>5205864.7300000004</v>
      </c>
      <c r="AGT26" s="273">
        <v>8977411.1799999997</v>
      </c>
      <c r="AGU26" s="273">
        <v>13292394.140000001</v>
      </c>
      <c r="AGV26" s="273">
        <v>7602445.6900000004</v>
      </c>
      <c r="AGW26" s="273">
        <v>7894149.4399999995</v>
      </c>
      <c r="AGX26" s="273">
        <v>8290435.8799999999</v>
      </c>
      <c r="AGY26" s="273">
        <v>2218458.27</v>
      </c>
      <c r="AGZ26" s="273">
        <v>5435711.3200000003</v>
      </c>
      <c r="AHA26" s="273">
        <v>6377133.9300000006</v>
      </c>
      <c r="AHB26" s="273">
        <v>3780568.72</v>
      </c>
      <c r="AHC26" s="273">
        <v>7049912.1000000006</v>
      </c>
      <c r="AHD26" s="273">
        <v>5025341.55</v>
      </c>
      <c r="AHE26" s="273">
        <v>4494008.1499999994</v>
      </c>
      <c r="AHF26" s="273">
        <v>4464104.1399999997</v>
      </c>
      <c r="AHG26" s="273">
        <v>5248658.4799999995</v>
      </c>
      <c r="AHH26" s="273">
        <v>52959645.289999999</v>
      </c>
      <c r="AHI26" s="273">
        <v>5718132.9700000007</v>
      </c>
      <c r="AHJ26" s="273">
        <v>2237576.0700000003</v>
      </c>
      <c r="AHK26" s="273">
        <v>4023813.3000000003</v>
      </c>
      <c r="AHL26" s="273">
        <v>11112287.310000001</v>
      </c>
      <c r="AHM26" s="273">
        <v>4579956.8000000007</v>
      </c>
      <c r="AHN26" s="273">
        <v>3431821.1699999995</v>
      </c>
      <c r="AHO26" s="273"/>
      <c r="AHQ26" s="607">
        <v>24</v>
      </c>
      <c r="AHR26" s="271" t="s">
        <v>33</v>
      </c>
      <c r="AHS26" s="271" t="b">
        <f t="shared" si="1"/>
        <v>1</v>
      </c>
    </row>
    <row r="27" spans="1:903" ht="23.4" customHeight="1" x14ac:dyDescent="1.1000000000000001">
      <c r="A27" s="270" t="s">
        <v>35</v>
      </c>
      <c r="B27" s="271" t="s">
        <v>36</v>
      </c>
      <c r="C27" s="273">
        <v>43781872.260000005</v>
      </c>
      <c r="D27" s="273">
        <v>12003299.34</v>
      </c>
      <c r="E27" s="273">
        <v>1497606.92</v>
      </c>
      <c r="F27" s="273">
        <v>4403030.3</v>
      </c>
      <c r="G27" s="273">
        <v>2190603.84</v>
      </c>
      <c r="H27" s="273">
        <v>3270643.4</v>
      </c>
      <c r="I27" s="273">
        <v>1487841.49</v>
      </c>
      <c r="J27" s="273">
        <v>13845320.969999999</v>
      </c>
      <c r="K27" s="273">
        <v>3577379.0300000003</v>
      </c>
      <c r="L27" s="273">
        <v>1565029.9899999998</v>
      </c>
      <c r="M27" s="273">
        <v>6759647.6799999997</v>
      </c>
      <c r="N27" s="273">
        <v>2191830.12</v>
      </c>
      <c r="O27" s="273">
        <v>9566845.7300000004</v>
      </c>
      <c r="P27" s="273">
        <v>4389454.1099999994</v>
      </c>
      <c r="Q27" s="273">
        <v>3041116.05</v>
      </c>
      <c r="R27" s="273">
        <v>1631027.77</v>
      </c>
      <c r="S27" s="273">
        <v>1862146.6</v>
      </c>
      <c r="T27" s="273">
        <v>2617940.65</v>
      </c>
      <c r="U27" s="273">
        <v>1275961.67</v>
      </c>
      <c r="V27" s="273">
        <v>1878624.0399999998</v>
      </c>
      <c r="W27" s="273">
        <v>2054786.3</v>
      </c>
      <c r="X27" s="273">
        <v>1222503.01</v>
      </c>
      <c r="Y27" s="273">
        <v>805585.04</v>
      </c>
      <c r="Z27" s="273">
        <v>909913.40000000014</v>
      </c>
      <c r="AA27" s="273">
        <v>51464755.68999999</v>
      </c>
      <c r="AB27" s="273">
        <v>3456608.7299999995</v>
      </c>
      <c r="AC27" s="273">
        <v>5505591.9100000001</v>
      </c>
      <c r="AD27" s="273">
        <v>2068074.55</v>
      </c>
      <c r="AE27" s="273">
        <v>11026577.300000001</v>
      </c>
      <c r="AF27" s="273">
        <v>3583212.32</v>
      </c>
      <c r="AG27" s="273">
        <v>8996195.4499999993</v>
      </c>
      <c r="AH27" s="273">
        <v>3683253.12</v>
      </c>
      <c r="AI27" s="273">
        <v>3430266.26</v>
      </c>
      <c r="AJ27" s="273">
        <v>2539085.7000000002</v>
      </c>
      <c r="AK27" s="273">
        <v>1630277.9699999997</v>
      </c>
      <c r="AL27" s="273">
        <v>1702135.9999999998</v>
      </c>
      <c r="AM27" s="273">
        <v>2166930.4500000002</v>
      </c>
      <c r="AN27" s="273">
        <v>1708241.01</v>
      </c>
      <c r="AO27" s="273">
        <v>1706775.07</v>
      </c>
      <c r="AP27" s="273">
        <v>3909461.14</v>
      </c>
      <c r="AQ27" s="273">
        <v>4785280.1900000004</v>
      </c>
      <c r="AR27" s="273">
        <v>843247.53</v>
      </c>
      <c r="AS27" s="273">
        <v>24046745.410000004</v>
      </c>
      <c r="AT27" s="273">
        <v>3009640.75</v>
      </c>
      <c r="AU27" s="273">
        <v>2717173.25</v>
      </c>
      <c r="AV27" s="273">
        <v>3035199.75</v>
      </c>
      <c r="AW27" s="273">
        <v>2426217.1399999997</v>
      </c>
      <c r="AX27" s="273">
        <v>1702859.31</v>
      </c>
      <c r="AY27" s="273">
        <v>1670871.68</v>
      </c>
      <c r="AZ27" s="273">
        <v>2743746.43</v>
      </c>
      <c r="BA27" s="273">
        <v>10234435.459999999</v>
      </c>
      <c r="BB27" s="273">
        <v>1325304.04</v>
      </c>
      <c r="BC27" s="273">
        <v>2908476.77</v>
      </c>
      <c r="BD27" s="273">
        <v>6119141.3100000005</v>
      </c>
      <c r="BE27" s="273">
        <v>1404406.91</v>
      </c>
      <c r="BF27" s="273">
        <v>1548603.5</v>
      </c>
      <c r="BG27" s="273">
        <v>2201844.8600000003</v>
      </c>
      <c r="BH27" s="273">
        <v>25650293.32</v>
      </c>
      <c r="BI27" s="273">
        <v>1152414.8</v>
      </c>
      <c r="BJ27" s="273">
        <v>863764.03</v>
      </c>
      <c r="BK27" s="273">
        <v>2168986.3299999996</v>
      </c>
      <c r="BL27" s="273">
        <v>2487281.44</v>
      </c>
      <c r="BM27" s="273">
        <v>3378185.08</v>
      </c>
      <c r="BN27" s="273">
        <v>1460680.4400000002</v>
      </c>
      <c r="BO27" s="273">
        <v>1658734.33</v>
      </c>
      <c r="BP27" s="273">
        <v>1084828.29</v>
      </c>
      <c r="BQ27" s="273">
        <v>1164172.69</v>
      </c>
      <c r="BR27" s="273">
        <v>826647.77999999991</v>
      </c>
      <c r="BS27" s="273">
        <v>945563.49</v>
      </c>
      <c r="BT27" s="273">
        <v>6523564.5300000003</v>
      </c>
      <c r="BU27" s="273">
        <v>849429.47000000009</v>
      </c>
      <c r="BV27" s="273">
        <v>821255.86</v>
      </c>
      <c r="BW27" s="273">
        <v>21671358.129999999</v>
      </c>
      <c r="BX27" s="273">
        <v>11126248.360000001</v>
      </c>
      <c r="BY27" s="273">
        <v>2303953.15</v>
      </c>
      <c r="BZ27" s="273">
        <v>1202968.7000000002</v>
      </c>
      <c r="CA27" s="273">
        <v>2789360.9499999997</v>
      </c>
      <c r="CB27" s="273">
        <v>2419841.23</v>
      </c>
      <c r="CC27" s="273">
        <v>1468107.42</v>
      </c>
      <c r="CD27" s="273">
        <v>184498.75999999998</v>
      </c>
      <c r="CE27" s="273">
        <v>333193.15000000002</v>
      </c>
      <c r="CF27" s="273">
        <v>57610218.349999994</v>
      </c>
      <c r="CG27" s="273">
        <v>2570153.0300000003</v>
      </c>
      <c r="CH27" s="273">
        <v>6772996.3200000012</v>
      </c>
      <c r="CI27" s="273">
        <v>1539982.4200000002</v>
      </c>
      <c r="CJ27" s="273">
        <v>2223816.91</v>
      </c>
      <c r="CK27" s="273">
        <v>1854212.2400000002</v>
      </c>
      <c r="CL27" s="273">
        <v>1865589.9200000002</v>
      </c>
      <c r="CM27" s="273">
        <v>5151612.7399999993</v>
      </c>
      <c r="CN27" s="273">
        <v>1347521.93</v>
      </c>
      <c r="CO27" s="273">
        <v>1698732.77</v>
      </c>
      <c r="CP27" s="273">
        <v>1712248.1</v>
      </c>
      <c r="CQ27" s="273">
        <v>2264574.2399999998</v>
      </c>
      <c r="CR27" s="273">
        <v>1609447.74</v>
      </c>
      <c r="CS27" s="273">
        <v>21153294.880000003</v>
      </c>
      <c r="CT27" s="273">
        <v>1787563.17</v>
      </c>
      <c r="CU27" s="273">
        <v>1702933.9300000002</v>
      </c>
      <c r="CV27" s="273">
        <v>3795446.78</v>
      </c>
      <c r="CW27" s="273">
        <v>1366106.81</v>
      </c>
      <c r="CX27" s="273">
        <v>3013952.69</v>
      </c>
      <c r="CY27" s="273">
        <v>1835164.1600000001</v>
      </c>
      <c r="CZ27" s="273">
        <v>855087.16000000015</v>
      </c>
      <c r="DA27" s="273">
        <v>31776855.850000001</v>
      </c>
      <c r="DB27" s="273">
        <v>3898253.94</v>
      </c>
      <c r="DC27" s="273">
        <v>7533884.7400000002</v>
      </c>
      <c r="DD27" s="273">
        <v>15333561.24</v>
      </c>
      <c r="DE27" s="273">
        <v>3451143.45</v>
      </c>
      <c r="DF27" s="273">
        <v>6387984.6899999995</v>
      </c>
      <c r="DG27" s="273">
        <v>3707678.4600000004</v>
      </c>
      <c r="DH27" s="273">
        <v>813534.87000000011</v>
      </c>
      <c r="DI27" s="273">
        <v>2878294.86</v>
      </c>
      <c r="DJ27" s="273">
        <v>1299577.77</v>
      </c>
      <c r="DK27" s="273">
        <v>4632269.83</v>
      </c>
      <c r="DL27" s="273">
        <v>14971617.01</v>
      </c>
      <c r="DM27" s="273">
        <v>25807624.400000002</v>
      </c>
      <c r="DN27" s="273">
        <v>1906469.3599999999</v>
      </c>
      <c r="DO27" s="273">
        <v>2335011.1900000004</v>
      </c>
      <c r="DP27" s="273">
        <v>3146564.24</v>
      </c>
      <c r="DQ27" s="273">
        <v>2975934.8499999996</v>
      </c>
      <c r="DR27" s="273">
        <v>2274633.7800000003</v>
      </c>
      <c r="DS27" s="273">
        <v>2615627.88</v>
      </c>
      <c r="DT27" s="273">
        <v>1551530.9200000002</v>
      </c>
      <c r="DU27" s="273">
        <v>72346379.650000006</v>
      </c>
      <c r="DV27" s="273">
        <v>2888665.04</v>
      </c>
      <c r="DW27" s="273">
        <v>3779974.29</v>
      </c>
      <c r="DX27" s="273">
        <v>3780037.59</v>
      </c>
      <c r="DY27" s="273">
        <v>3942430.01</v>
      </c>
      <c r="DZ27" s="273">
        <v>3898007.86</v>
      </c>
      <c r="EA27" s="273">
        <v>5295225.040000001</v>
      </c>
      <c r="EB27" s="273">
        <v>3279495.3499999996</v>
      </c>
      <c r="EC27" s="273">
        <v>4007876.64</v>
      </c>
      <c r="ED27" s="273">
        <v>14791921.16</v>
      </c>
      <c r="EE27" s="273">
        <v>13024992.120000001</v>
      </c>
      <c r="EF27" s="273">
        <v>2862511.79</v>
      </c>
      <c r="EG27" s="273">
        <v>2957464.2399999998</v>
      </c>
      <c r="EH27" s="273">
        <v>2461839.65</v>
      </c>
      <c r="EI27" s="273">
        <v>2835269.2399999998</v>
      </c>
      <c r="EJ27" s="273">
        <v>4065063.27</v>
      </c>
      <c r="EK27" s="273">
        <v>1806751.7699999998</v>
      </c>
      <c r="EL27" s="273">
        <v>2579339.3499999996</v>
      </c>
      <c r="EM27" s="273">
        <v>34500324.82</v>
      </c>
      <c r="EN27" s="273">
        <v>2865287.23</v>
      </c>
      <c r="EO27" s="273">
        <v>2300294.0699999998</v>
      </c>
      <c r="EP27" s="273">
        <v>2654095.4299999997</v>
      </c>
      <c r="EQ27" s="273">
        <v>2064382.55</v>
      </c>
      <c r="ER27" s="273">
        <v>1112812.8500000001</v>
      </c>
      <c r="ES27" s="273">
        <v>4490830.96</v>
      </c>
      <c r="ET27" s="273">
        <v>3394269.0199999996</v>
      </c>
      <c r="EU27" s="273">
        <v>1491874.79</v>
      </c>
      <c r="EV27" s="273">
        <v>23091987.440000001</v>
      </c>
      <c r="EW27" s="273">
        <v>1528177.93</v>
      </c>
      <c r="EX27" s="273">
        <v>2718285.1599999997</v>
      </c>
      <c r="EY27" s="273">
        <v>3909076.9199999995</v>
      </c>
      <c r="EZ27" s="273">
        <v>5059463.49</v>
      </c>
      <c r="FA27" s="273">
        <v>4082523.0899999994</v>
      </c>
      <c r="FB27" s="273">
        <v>3948240.6999999997</v>
      </c>
      <c r="FC27" s="273">
        <v>3045737.1000000006</v>
      </c>
      <c r="FD27" s="273">
        <v>2202961.42</v>
      </c>
      <c r="FE27" s="273">
        <v>1876654.1300000001</v>
      </c>
      <c r="FF27" s="273">
        <v>1916025.4799999997</v>
      </c>
      <c r="FG27" s="273">
        <v>1348997.79</v>
      </c>
      <c r="FH27" s="273">
        <v>26010360.34</v>
      </c>
      <c r="FI27" s="273">
        <v>1872958.97</v>
      </c>
      <c r="FJ27" s="273">
        <v>2328212.7799999998</v>
      </c>
      <c r="FK27" s="273">
        <v>1822724.2</v>
      </c>
      <c r="FL27" s="273">
        <v>3262255.7100000004</v>
      </c>
      <c r="FM27" s="273">
        <v>3303058.7300000004</v>
      </c>
      <c r="FN27" s="273">
        <v>991724.64</v>
      </c>
      <c r="FO27" s="273">
        <v>580839.68000000005</v>
      </c>
      <c r="FP27" s="273">
        <v>36665489.550000004</v>
      </c>
      <c r="FQ27" s="273">
        <v>2024104.3900000001</v>
      </c>
      <c r="FR27" s="273">
        <v>4251873.2300000004</v>
      </c>
      <c r="FS27" s="273">
        <v>3768477.7000000007</v>
      </c>
      <c r="FT27" s="273">
        <v>3806826.5999999996</v>
      </c>
      <c r="FU27" s="273">
        <v>2905501.92</v>
      </c>
      <c r="FV27" s="273">
        <v>7269027.8699999992</v>
      </c>
      <c r="FW27" s="273">
        <v>3275927.4899999998</v>
      </c>
      <c r="FX27" s="273">
        <v>3667165.98</v>
      </c>
      <c r="FY27" s="273">
        <v>2789424.05</v>
      </c>
      <c r="FZ27" s="273">
        <v>6137347.4200000009</v>
      </c>
      <c r="GA27" s="273">
        <v>2447983.85</v>
      </c>
      <c r="GB27" s="273">
        <v>2004429.65</v>
      </c>
      <c r="GC27" s="273">
        <v>864700.72</v>
      </c>
      <c r="GD27" s="273">
        <v>21725045.350000005</v>
      </c>
      <c r="GE27" s="273">
        <v>2099572.3600000003</v>
      </c>
      <c r="GF27" s="273">
        <v>1803670.9800000002</v>
      </c>
      <c r="GG27" s="273">
        <v>5430768.1699999999</v>
      </c>
      <c r="GH27" s="273">
        <v>2964693.1599999997</v>
      </c>
      <c r="GI27" s="273">
        <v>2400994.21</v>
      </c>
      <c r="GJ27" s="273">
        <v>2800268.46</v>
      </c>
      <c r="GK27" s="273">
        <v>5475280.4700000007</v>
      </c>
      <c r="GL27" s="273">
        <v>2110028.25</v>
      </c>
      <c r="GM27" s="273">
        <v>896186.61</v>
      </c>
      <c r="GN27" s="273">
        <v>875871.58</v>
      </c>
      <c r="GO27" s="273">
        <v>707607.65</v>
      </c>
      <c r="GP27" s="273">
        <v>15174383.33</v>
      </c>
      <c r="GQ27" s="273">
        <v>5691870.4499999993</v>
      </c>
      <c r="GR27" s="273">
        <v>2633402.1800000002</v>
      </c>
      <c r="GS27" s="273">
        <v>6199578.4299999997</v>
      </c>
      <c r="GT27" s="273">
        <v>1285966.93</v>
      </c>
      <c r="GU27" s="273">
        <v>3487809.5999999996</v>
      </c>
      <c r="GV27" s="273">
        <v>3709238.6399999997</v>
      </c>
      <c r="GW27" s="273">
        <v>1642914.47</v>
      </c>
      <c r="GX27" s="273">
        <v>17453375.020000003</v>
      </c>
      <c r="GY27" s="273">
        <v>2583244.9499999997</v>
      </c>
      <c r="GZ27" s="273">
        <v>4526788.53</v>
      </c>
      <c r="HA27" s="273">
        <v>2903649.4</v>
      </c>
      <c r="HB27" s="273">
        <v>42670058.230000004</v>
      </c>
      <c r="HC27" s="273">
        <v>4948994.66</v>
      </c>
      <c r="HD27" s="273">
        <v>6587875.25</v>
      </c>
      <c r="HE27" s="273">
        <v>3888574.44</v>
      </c>
      <c r="HF27" s="273">
        <v>4296300.66</v>
      </c>
      <c r="HG27" s="273">
        <v>5450127.9499999993</v>
      </c>
      <c r="HH27" s="273">
        <v>1547948.67</v>
      </c>
      <c r="HI27" s="273">
        <v>30447183.120000001</v>
      </c>
      <c r="HJ27" s="273">
        <v>3906451.13</v>
      </c>
      <c r="HK27" s="273">
        <v>5490669.0300000003</v>
      </c>
      <c r="HL27" s="273">
        <v>2572885.2799999998</v>
      </c>
      <c r="HM27" s="273">
        <v>2253816.59</v>
      </c>
      <c r="HN27" s="273">
        <v>2176023.8200000003</v>
      </c>
      <c r="HO27" s="273">
        <v>3541068.52</v>
      </c>
      <c r="HP27" s="273">
        <v>2082995.2999999998</v>
      </c>
      <c r="HQ27" s="273">
        <v>29791878.239999998</v>
      </c>
      <c r="HR27" s="273">
        <v>17033696.120000001</v>
      </c>
      <c r="HS27" s="273">
        <v>2785186.36</v>
      </c>
      <c r="HT27" s="273">
        <v>2350682.0699999998</v>
      </c>
      <c r="HU27" s="273">
        <v>1765434.69</v>
      </c>
      <c r="HV27" s="273">
        <v>1512169.73</v>
      </c>
      <c r="HW27" s="273">
        <v>5981489.7799999993</v>
      </c>
      <c r="HX27" s="273">
        <v>2134053.87</v>
      </c>
      <c r="HY27" s="273">
        <v>2306547.61</v>
      </c>
      <c r="HZ27" s="273">
        <v>2478581.56</v>
      </c>
      <c r="IA27" s="273">
        <v>1947513.26</v>
      </c>
      <c r="IB27" s="273">
        <v>4048398.93</v>
      </c>
      <c r="IC27" s="273">
        <v>1193539.4300000002</v>
      </c>
      <c r="ID27" s="273">
        <v>2577666.0699999998</v>
      </c>
      <c r="IE27" s="273">
        <v>1837130.47</v>
      </c>
      <c r="IF27" s="273">
        <v>1506031</v>
      </c>
      <c r="IG27" s="273">
        <v>32085897.879999999</v>
      </c>
      <c r="IH27" s="273">
        <v>12601514.590000002</v>
      </c>
      <c r="II27" s="273">
        <v>2943832.41</v>
      </c>
      <c r="IJ27" s="273">
        <v>5777171.1599999992</v>
      </c>
      <c r="IK27" s="273">
        <v>7993538.8100000005</v>
      </c>
      <c r="IL27" s="273">
        <v>2782608.14</v>
      </c>
      <c r="IM27" s="273">
        <v>2481648.9700000002</v>
      </c>
      <c r="IN27" s="273">
        <v>2007047.67</v>
      </c>
      <c r="IO27" s="273">
        <v>1951861.28</v>
      </c>
      <c r="IP27" s="273">
        <v>2244623.5299999998</v>
      </c>
      <c r="IQ27" s="273">
        <v>1847291.91</v>
      </c>
      <c r="IR27" s="273">
        <v>42890058.700000003</v>
      </c>
      <c r="IS27" s="273">
        <v>14715805.699999999</v>
      </c>
      <c r="IT27" s="273">
        <v>4432625.57</v>
      </c>
      <c r="IU27" s="273">
        <v>3225270.34</v>
      </c>
      <c r="IV27" s="273">
        <v>2014328.29</v>
      </c>
      <c r="IW27" s="273">
        <v>1455266.71</v>
      </c>
      <c r="IX27" s="273">
        <v>2291680.9900000002</v>
      </c>
      <c r="IY27" s="273">
        <v>1199473.47</v>
      </c>
      <c r="IZ27" s="273">
        <v>1675926.81</v>
      </c>
      <c r="JA27" s="273">
        <v>2285889.65</v>
      </c>
      <c r="JB27" s="273">
        <v>3100195.0600000005</v>
      </c>
      <c r="JC27" s="273">
        <v>1909562.57</v>
      </c>
      <c r="JD27" s="273">
        <v>17026991.649999999</v>
      </c>
      <c r="JE27" s="273">
        <v>8474461.5100000016</v>
      </c>
      <c r="JF27" s="273">
        <v>2059228.0799999998</v>
      </c>
      <c r="JG27" s="273">
        <v>1583532.18</v>
      </c>
      <c r="JH27" s="273">
        <v>1677160.42</v>
      </c>
      <c r="JI27" s="273">
        <v>1276272.06</v>
      </c>
      <c r="JJ27" s="273">
        <v>19872761.800000001</v>
      </c>
      <c r="JK27" s="273">
        <v>2004580.1</v>
      </c>
      <c r="JL27" s="273">
        <v>1894617.9400000002</v>
      </c>
      <c r="JM27" s="273">
        <v>3955949.24</v>
      </c>
      <c r="JN27" s="273">
        <v>2214715.8600000003</v>
      </c>
      <c r="JO27" s="273">
        <v>4578570.5799999991</v>
      </c>
      <c r="JP27" s="273">
        <v>1951717.55</v>
      </c>
      <c r="JQ27" s="273">
        <v>31676978.859999996</v>
      </c>
      <c r="JR27" s="273">
        <v>3098627.6300000004</v>
      </c>
      <c r="JS27" s="273">
        <v>1500164.01</v>
      </c>
      <c r="JT27" s="273">
        <v>7446732.8899999997</v>
      </c>
      <c r="JU27" s="273">
        <v>5644829.0800000001</v>
      </c>
      <c r="JV27" s="273">
        <v>2931777.18</v>
      </c>
      <c r="JW27" s="273">
        <v>2767769.17</v>
      </c>
      <c r="JX27" s="273">
        <v>2146351.61</v>
      </c>
      <c r="JY27" s="273">
        <v>37473518.099999987</v>
      </c>
      <c r="JZ27" s="273">
        <v>14082502.68</v>
      </c>
      <c r="KA27" s="273">
        <v>2888003.1199999996</v>
      </c>
      <c r="KB27" s="273">
        <v>1366292.93</v>
      </c>
      <c r="KC27" s="273">
        <v>2991650.0000000005</v>
      </c>
      <c r="KD27" s="273">
        <v>1036387.66</v>
      </c>
      <c r="KE27" s="273">
        <v>8855954.3499999996</v>
      </c>
      <c r="KF27" s="273">
        <v>6155186.9299999997</v>
      </c>
      <c r="KG27" s="273">
        <v>2660945.86</v>
      </c>
      <c r="KH27" s="273">
        <v>3334372.4400000004</v>
      </c>
      <c r="KI27" s="273">
        <v>2429950.2800000003</v>
      </c>
      <c r="KJ27" s="273">
        <v>2913174.2300000004</v>
      </c>
      <c r="KK27" s="273">
        <v>2678296</v>
      </c>
      <c r="KL27" s="273">
        <v>844929.38</v>
      </c>
      <c r="KM27" s="273">
        <v>1848611.2</v>
      </c>
      <c r="KN27" s="273">
        <v>44461117.099999994</v>
      </c>
      <c r="KO27" s="273">
        <v>5195213.9899999993</v>
      </c>
      <c r="KP27" s="273">
        <v>3996324.6300000004</v>
      </c>
      <c r="KQ27" s="273">
        <v>3677081.0399999996</v>
      </c>
      <c r="KR27" s="273">
        <v>3628603.92</v>
      </c>
      <c r="KS27" s="273">
        <v>4349950.8899999997</v>
      </c>
      <c r="KT27" s="273">
        <v>11726628.73</v>
      </c>
      <c r="KU27" s="273">
        <v>1846933.3</v>
      </c>
      <c r="KV27" s="273">
        <v>2211283.6900000004</v>
      </c>
      <c r="KW27" s="273">
        <v>19220725.179999996</v>
      </c>
      <c r="KX27" s="273">
        <v>2811335.32</v>
      </c>
      <c r="KY27" s="273">
        <v>3760661.4000000004</v>
      </c>
      <c r="KZ27" s="273">
        <v>7259215.54</v>
      </c>
      <c r="LA27" s="273">
        <v>1944722.56</v>
      </c>
      <c r="LB27" s="273">
        <v>3981268.0400000005</v>
      </c>
      <c r="LC27" s="273">
        <v>34189383.359999999</v>
      </c>
      <c r="LD27" s="273">
        <v>4250891.25</v>
      </c>
      <c r="LE27" s="273">
        <v>40962166.539999999</v>
      </c>
      <c r="LF27" s="273">
        <v>15249461.869999999</v>
      </c>
      <c r="LG27" s="273">
        <v>14613332.890000001</v>
      </c>
      <c r="LH27" s="273">
        <v>15902733.5</v>
      </c>
      <c r="LI27" s="273">
        <v>3380528.1799999997</v>
      </c>
      <c r="LJ27" s="273">
        <v>1973807.4399999997</v>
      </c>
      <c r="LK27" s="273">
        <v>2427114.35</v>
      </c>
      <c r="LL27" s="273">
        <v>3199118.49</v>
      </c>
      <c r="LM27" s="273">
        <v>1257059.2200000002</v>
      </c>
      <c r="LN27" s="273">
        <v>3212179.3200000003</v>
      </c>
      <c r="LO27" s="273">
        <v>1352801.23</v>
      </c>
      <c r="LP27" s="273">
        <v>18880190.879999999</v>
      </c>
      <c r="LQ27" s="273">
        <v>3912343.07</v>
      </c>
      <c r="LR27" s="273">
        <v>2529462.5099999998</v>
      </c>
      <c r="LS27" s="273">
        <v>50471714.420000017</v>
      </c>
      <c r="LT27" s="273">
        <v>19845897.999999996</v>
      </c>
      <c r="LU27" s="273">
        <v>41772671.609999992</v>
      </c>
      <c r="LV27" s="273">
        <v>13497752.279999999</v>
      </c>
      <c r="LW27" s="273">
        <v>5843786.6600000001</v>
      </c>
      <c r="LX27" s="273">
        <v>6064559.5499999998</v>
      </c>
      <c r="LY27" s="273">
        <v>2849101.44</v>
      </c>
      <c r="LZ27" s="273">
        <v>3989061.02</v>
      </c>
      <c r="MA27" s="273">
        <v>3166677.1900000004</v>
      </c>
      <c r="MB27" s="273">
        <v>3750639.3</v>
      </c>
      <c r="MC27" s="273">
        <v>11566963.060000001</v>
      </c>
      <c r="MD27" s="273">
        <v>2712506.63</v>
      </c>
      <c r="ME27" s="273">
        <v>46330796.859999999</v>
      </c>
      <c r="MF27" s="273">
        <v>2922320.52</v>
      </c>
      <c r="MG27" s="273">
        <v>1627105.2999999998</v>
      </c>
      <c r="MH27" s="273">
        <v>1933624.86</v>
      </c>
      <c r="MI27" s="273">
        <v>1444711.6199999999</v>
      </c>
      <c r="MJ27" s="273">
        <v>2966078.48</v>
      </c>
      <c r="MK27" s="273">
        <v>2549436.4300000002</v>
      </c>
      <c r="ML27" s="273">
        <v>1992966.19</v>
      </c>
      <c r="MM27" s="273">
        <v>3372210.86</v>
      </c>
      <c r="MN27" s="273">
        <v>2305216.7199999997</v>
      </c>
      <c r="MO27" s="273">
        <v>2488119.3099999996</v>
      </c>
      <c r="MP27" s="273">
        <v>2005790.71</v>
      </c>
      <c r="MQ27" s="273">
        <v>39119792.389999993</v>
      </c>
      <c r="MR27" s="273">
        <v>2605480.41</v>
      </c>
      <c r="MS27" s="273">
        <v>2209170.04</v>
      </c>
      <c r="MT27" s="273">
        <v>3542600.15</v>
      </c>
      <c r="MU27" s="273">
        <v>4545771.1900000004</v>
      </c>
      <c r="MV27" s="273">
        <v>3520083.81</v>
      </c>
      <c r="MW27" s="273">
        <v>9151910.0297000017</v>
      </c>
      <c r="MX27" s="273">
        <v>6470690.0599999996</v>
      </c>
      <c r="MY27" s="273">
        <v>3054293.88</v>
      </c>
      <c r="MZ27" s="273">
        <v>1097405.9300000002</v>
      </c>
      <c r="NA27" s="273">
        <v>674935.66</v>
      </c>
      <c r="NB27" s="273">
        <v>67778877.189999998</v>
      </c>
      <c r="NC27" s="273">
        <v>6944006.8700000001</v>
      </c>
      <c r="ND27" s="273">
        <v>2576528.7999999998</v>
      </c>
      <c r="NE27" s="273">
        <v>22753064.09</v>
      </c>
      <c r="NF27" s="273">
        <v>2238507.8600000003</v>
      </c>
      <c r="NG27" s="273">
        <v>6431562.1800000006</v>
      </c>
      <c r="NH27" s="273">
        <v>14358127.960000003</v>
      </c>
      <c r="NI27" s="273">
        <v>11671444.300000001</v>
      </c>
      <c r="NJ27" s="273">
        <v>1584445.09</v>
      </c>
      <c r="NK27" s="273">
        <v>4642715.8199999994</v>
      </c>
      <c r="NL27" s="273">
        <v>3791862.69</v>
      </c>
      <c r="NM27" s="273">
        <v>2631014.6199999996</v>
      </c>
      <c r="NN27" s="273">
        <v>19248323.16</v>
      </c>
      <c r="NO27" s="273">
        <v>2104546.4499999997</v>
      </c>
      <c r="NP27" s="273">
        <v>1772201.7600000002</v>
      </c>
      <c r="NQ27" s="273">
        <v>2269295.4500000002</v>
      </c>
      <c r="NR27" s="273">
        <v>1700160.49</v>
      </c>
      <c r="NS27" s="273">
        <v>704866.15999999992</v>
      </c>
      <c r="NT27" s="273">
        <v>1253426.44</v>
      </c>
      <c r="NU27" s="273">
        <v>31153480.240000002</v>
      </c>
      <c r="NV27" s="273">
        <v>13493295.109999999</v>
      </c>
      <c r="NW27" s="273">
        <v>2386267.2200000002</v>
      </c>
      <c r="NX27" s="273">
        <v>1705383.6</v>
      </c>
      <c r="NY27" s="273">
        <v>2676152.4900000002</v>
      </c>
      <c r="NZ27" s="273">
        <v>4112511.4299999997</v>
      </c>
      <c r="OA27" s="273">
        <v>1815260.3</v>
      </c>
      <c r="OB27" s="273">
        <v>49993447.960000001</v>
      </c>
      <c r="OC27" s="273">
        <v>10810460.09</v>
      </c>
      <c r="OD27" s="273">
        <v>5073924.45</v>
      </c>
      <c r="OE27" s="273">
        <v>9641862.0500000007</v>
      </c>
      <c r="OF27" s="273">
        <v>2818204.91</v>
      </c>
      <c r="OG27" s="273">
        <v>3894691.4899999998</v>
      </c>
      <c r="OH27" s="273">
        <v>4464131.1399999997</v>
      </c>
      <c r="OI27" s="273">
        <v>2160054.92</v>
      </c>
      <c r="OJ27" s="273">
        <v>1247876.95</v>
      </c>
      <c r="OK27" s="273">
        <v>36127287.949999996</v>
      </c>
      <c r="OL27" s="273">
        <v>8227359.0600000005</v>
      </c>
      <c r="OM27" s="273">
        <v>13891201.68</v>
      </c>
      <c r="ON27" s="273">
        <v>5108360.7299999995</v>
      </c>
      <c r="OO27" s="273">
        <v>4439901.96</v>
      </c>
      <c r="OP27" s="273">
        <v>1533889.4100000001</v>
      </c>
      <c r="OQ27" s="273">
        <v>24873869.859999999</v>
      </c>
      <c r="OR27" s="273">
        <v>2305739.4700000002</v>
      </c>
      <c r="OS27" s="273">
        <v>2101596.17</v>
      </c>
      <c r="OT27" s="273">
        <v>5961943.8600000003</v>
      </c>
      <c r="OU27" s="273">
        <v>4378500.459999999</v>
      </c>
      <c r="OV27" s="273">
        <v>9744331.870000001</v>
      </c>
      <c r="OW27" s="273">
        <v>3326057.8099999996</v>
      </c>
      <c r="OX27" s="273">
        <v>1225585.7800000003</v>
      </c>
      <c r="OY27" s="273">
        <v>1119211.23</v>
      </c>
      <c r="OZ27" s="273">
        <v>30643076.579999998</v>
      </c>
      <c r="PA27" s="273">
        <v>1988706.66</v>
      </c>
      <c r="PB27" s="273">
        <v>5492095.1899999995</v>
      </c>
      <c r="PC27" s="273">
        <v>1307418.6200000001</v>
      </c>
      <c r="PD27" s="273">
        <v>4195145.1500000004</v>
      </c>
      <c r="PE27" s="273">
        <v>5805337.4900000002</v>
      </c>
      <c r="PF27" s="273">
        <v>2136795.2999999998</v>
      </c>
      <c r="PG27" s="273">
        <v>2163737.16</v>
      </c>
      <c r="PH27" s="273">
        <v>2208472.98</v>
      </c>
      <c r="PI27" s="273">
        <v>2375494.3499999996</v>
      </c>
      <c r="PJ27" s="273">
        <v>3587423.68</v>
      </c>
      <c r="PK27" s="273">
        <v>2812863.4899999998</v>
      </c>
      <c r="PL27" s="273">
        <v>1703041.72</v>
      </c>
      <c r="PM27" s="273">
        <v>7483018.0499999998</v>
      </c>
      <c r="PN27" s="273">
        <v>1278820.2999999998</v>
      </c>
      <c r="PO27" s="273">
        <v>834367.34</v>
      </c>
      <c r="PP27" s="273">
        <v>758443.54</v>
      </c>
      <c r="PQ27" s="273">
        <v>1172945.1599999999</v>
      </c>
      <c r="PR27" s="273">
        <v>64816616.189999998</v>
      </c>
      <c r="PS27" s="273">
        <v>2693046.4999999995</v>
      </c>
      <c r="PT27" s="273">
        <v>1615132.9700000002</v>
      </c>
      <c r="PU27" s="273">
        <v>4017416.9800000004</v>
      </c>
      <c r="PV27" s="273">
        <v>20253273.66</v>
      </c>
      <c r="PW27" s="273">
        <v>3802460.91</v>
      </c>
      <c r="PX27" s="273">
        <v>5023264.75</v>
      </c>
      <c r="PY27" s="273">
        <v>2355790.44</v>
      </c>
      <c r="PZ27" s="273">
        <v>6619290.5500000007</v>
      </c>
      <c r="QA27" s="273">
        <v>1692361.8599999999</v>
      </c>
      <c r="QB27" s="273">
        <v>5852202.2000000002</v>
      </c>
      <c r="QC27" s="273">
        <v>2204320.5699999998</v>
      </c>
      <c r="QD27" s="273">
        <v>2692316.1100000003</v>
      </c>
      <c r="QE27" s="273">
        <v>4530343.1900000004</v>
      </c>
      <c r="QF27" s="273">
        <v>3639221.2399999998</v>
      </c>
      <c r="QG27" s="273">
        <v>4153207.7500000005</v>
      </c>
      <c r="QH27" s="273">
        <v>2771281.2500000005</v>
      </c>
      <c r="QI27" s="273">
        <v>2303025.3200000003</v>
      </c>
      <c r="QJ27" s="273">
        <v>1668391.4400000002</v>
      </c>
      <c r="QK27" s="273">
        <v>6741127.8900000006</v>
      </c>
      <c r="QL27" s="273">
        <v>7561841.0199999996</v>
      </c>
      <c r="QM27" s="273">
        <v>1812321.1199999999</v>
      </c>
      <c r="QN27" s="273">
        <v>705481.28999999992</v>
      </c>
      <c r="QO27" s="273">
        <v>774710.15</v>
      </c>
      <c r="QP27" s="273">
        <v>684069.05</v>
      </c>
      <c r="QQ27" s="273">
        <v>777553.23</v>
      </c>
      <c r="QR27" s="273">
        <v>35836147.470000006</v>
      </c>
      <c r="QS27" s="273">
        <v>1992423.32</v>
      </c>
      <c r="QT27" s="273">
        <v>6182661.3100000005</v>
      </c>
      <c r="QU27" s="273">
        <v>2502802.66</v>
      </c>
      <c r="QV27" s="273">
        <v>3046019.56</v>
      </c>
      <c r="QW27" s="273">
        <v>7357254.6699999999</v>
      </c>
      <c r="QX27" s="273">
        <v>2953755.3800000004</v>
      </c>
      <c r="QY27" s="273">
        <v>4036009.71</v>
      </c>
      <c r="QZ27" s="273">
        <v>5885222.3200000003</v>
      </c>
      <c r="RA27" s="273">
        <v>1894844.16</v>
      </c>
      <c r="RB27" s="273">
        <v>1784992.7299999997</v>
      </c>
      <c r="RC27" s="273">
        <v>953195.59</v>
      </c>
      <c r="RD27" s="273">
        <v>830176.28</v>
      </c>
      <c r="RE27" s="273">
        <v>43575802.910000004</v>
      </c>
      <c r="RF27" s="273">
        <v>4932115.3</v>
      </c>
      <c r="RG27" s="273">
        <v>1710276.8299999998</v>
      </c>
      <c r="RH27" s="273">
        <v>2433964.1999999997</v>
      </c>
      <c r="RI27" s="273">
        <v>1243620.5</v>
      </c>
      <c r="RJ27" s="273">
        <v>2455319.0900000003</v>
      </c>
      <c r="RK27" s="273">
        <v>7244399.7000000002</v>
      </c>
      <c r="RL27" s="273">
        <v>2087521.8800000001</v>
      </c>
      <c r="RM27" s="273">
        <v>2930301.1899999995</v>
      </c>
      <c r="RN27" s="273">
        <v>5912893.8399999989</v>
      </c>
      <c r="RO27" s="273">
        <v>6872732.3100000005</v>
      </c>
      <c r="RP27" s="273">
        <v>1634001.04</v>
      </c>
      <c r="RQ27" s="273">
        <v>1485119.81</v>
      </c>
      <c r="RR27" s="273">
        <v>2436956.5799999996</v>
      </c>
      <c r="RS27" s="273">
        <v>1214537.3099999998</v>
      </c>
      <c r="RT27" s="273">
        <v>1844930.47</v>
      </c>
      <c r="RU27" s="273">
        <v>2202451.5399999996</v>
      </c>
      <c r="RV27" s="273">
        <v>1010696.5</v>
      </c>
      <c r="RW27" s="273">
        <v>948612.92999999993</v>
      </c>
      <c r="RX27" s="273">
        <v>834438.84</v>
      </c>
      <c r="RY27" s="273">
        <v>23635192.539999999</v>
      </c>
      <c r="RZ27" s="273">
        <v>1509665.99</v>
      </c>
      <c r="SA27" s="273">
        <v>3280522.6</v>
      </c>
      <c r="SB27" s="273">
        <v>3183550.9699999997</v>
      </c>
      <c r="SC27" s="273">
        <v>896880.06</v>
      </c>
      <c r="SD27" s="273">
        <v>1037259.51</v>
      </c>
      <c r="SE27" s="273">
        <v>1438281.17</v>
      </c>
      <c r="SF27" s="273">
        <v>5533445.0199999996</v>
      </c>
      <c r="SG27" s="273">
        <v>1616035.48</v>
      </c>
      <c r="SH27" s="273">
        <v>1318720.4099999999</v>
      </c>
      <c r="SI27" s="273">
        <v>1957300.4200000002</v>
      </c>
      <c r="SJ27" s="273">
        <v>2587453.9200000004</v>
      </c>
      <c r="SK27" s="273">
        <v>1825664.39</v>
      </c>
      <c r="SL27" s="273">
        <v>1244455.22</v>
      </c>
      <c r="SM27" s="273">
        <v>22600935.319999997</v>
      </c>
      <c r="SN27" s="273">
        <v>3029042.22</v>
      </c>
      <c r="SO27" s="273">
        <v>2399668.8099999996</v>
      </c>
      <c r="SP27" s="273">
        <v>1470993.7899999998</v>
      </c>
      <c r="SQ27" s="273">
        <v>1176392.7200000002</v>
      </c>
      <c r="SR27" s="273">
        <v>2690900.3499999996</v>
      </c>
      <c r="SS27" s="273">
        <v>2039534.8100000003</v>
      </c>
      <c r="ST27" s="273">
        <v>5000860.17</v>
      </c>
      <c r="SU27" s="273">
        <v>2274059.6800000002</v>
      </c>
      <c r="SV27" s="273">
        <v>2106213.7199999997</v>
      </c>
      <c r="SW27" s="273">
        <v>5128338.9600000009</v>
      </c>
      <c r="SX27" s="273">
        <v>646600.97</v>
      </c>
      <c r="SY27" s="273">
        <v>14332014.76</v>
      </c>
      <c r="SZ27" s="273">
        <v>2827572.5600000005</v>
      </c>
      <c r="TA27" s="273">
        <v>2871426.04</v>
      </c>
      <c r="TB27" s="273">
        <v>4670792.91</v>
      </c>
      <c r="TC27" s="273">
        <v>2361008.7599999998</v>
      </c>
      <c r="TD27" s="273">
        <v>2204779.7799999998</v>
      </c>
      <c r="TE27" s="273">
        <v>2106093.16</v>
      </c>
      <c r="TF27" s="273">
        <v>1167272.8899999999</v>
      </c>
      <c r="TG27" s="273">
        <v>51374030.159999996</v>
      </c>
      <c r="TH27" s="273">
        <v>2035405.6300000001</v>
      </c>
      <c r="TI27" s="273">
        <v>1870092.83</v>
      </c>
      <c r="TJ27" s="273">
        <v>4560197.8099999996</v>
      </c>
      <c r="TK27" s="273">
        <v>4351319.6199999992</v>
      </c>
      <c r="TL27" s="273">
        <v>2474660.1899999995</v>
      </c>
      <c r="TM27" s="273">
        <v>805947.14</v>
      </c>
      <c r="TN27" s="273">
        <v>8956798.5799999982</v>
      </c>
      <c r="TO27" s="273">
        <v>2153101.83</v>
      </c>
      <c r="TP27" s="273">
        <v>4559386.8400000008</v>
      </c>
      <c r="TQ27" s="273">
        <v>3944518.0599999996</v>
      </c>
      <c r="TR27" s="273">
        <v>1705104.68</v>
      </c>
      <c r="TS27" s="273">
        <v>1483057.05</v>
      </c>
      <c r="TT27" s="273">
        <v>2352048.2399999998</v>
      </c>
      <c r="TU27" s="273">
        <v>1768274.76</v>
      </c>
      <c r="TV27" s="273">
        <v>1664338.83</v>
      </c>
      <c r="TW27" s="273">
        <v>15152506.840000002</v>
      </c>
      <c r="TX27" s="273">
        <v>1916761.5999999999</v>
      </c>
      <c r="TY27" s="273">
        <v>18695852.359999999</v>
      </c>
      <c r="TZ27" s="273">
        <v>5090161.93</v>
      </c>
      <c r="UA27" s="273">
        <v>1678920.31</v>
      </c>
      <c r="UB27" s="273">
        <v>2584823.4899999998</v>
      </c>
      <c r="UC27" s="273">
        <v>12613086.540000001</v>
      </c>
      <c r="UD27" s="273">
        <v>1440553.73</v>
      </c>
      <c r="UE27" s="273">
        <v>909788.85</v>
      </c>
      <c r="UF27" s="273">
        <v>1616349.77</v>
      </c>
      <c r="UG27" s="273">
        <v>1430248.3</v>
      </c>
      <c r="UH27" s="273">
        <v>20799016.600000001</v>
      </c>
      <c r="UI27" s="273">
        <v>5406193.1499999994</v>
      </c>
      <c r="UJ27" s="273">
        <v>2854418.11</v>
      </c>
      <c r="UK27" s="273">
        <v>4723760.4700000007</v>
      </c>
      <c r="UL27" s="273">
        <v>2684328.44</v>
      </c>
      <c r="UM27" s="273">
        <v>2494458.7000000002</v>
      </c>
      <c r="UN27" s="273">
        <v>59384709.390000008</v>
      </c>
      <c r="UO27" s="273">
        <v>2903643.91</v>
      </c>
      <c r="UP27" s="273">
        <v>2701735.19</v>
      </c>
      <c r="UQ27" s="273">
        <v>16714935.070000002</v>
      </c>
      <c r="UR27" s="273">
        <v>752049.97000000009</v>
      </c>
      <c r="US27" s="273">
        <v>2946967.53</v>
      </c>
      <c r="UT27" s="273">
        <v>7392417.9500000002</v>
      </c>
      <c r="UU27" s="273">
        <v>1896190.97</v>
      </c>
      <c r="UV27" s="273">
        <v>2259680.7800000003</v>
      </c>
      <c r="UW27" s="273">
        <v>2271028.2000000002</v>
      </c>
      <c r="UX27" s="273">
        <v>3595625.6599999997</v>
      </c>
      <c r="UY27" s="273">
        <v>5752329.2300000004</v>
      </c>
      <c r="UZ27" s="273">
        <v>4216342.3199999994</v>
      </c>
      <c r="VA27" s="273">
        <v>5842850.7599999988</v>
      </c>
      <c r="VB27" s="273">
        <v>1931696.3499999999</v>
      </c>
      <c r="VC27" s="273">
        <v>1855294.06</v>
      </c>
      <c r="VD27" s="273">
        <v>1618537.6500000001</v>
      </c>
      <c r="VE27" s="273">
        <v>1972870.49</v>
      </c>
      <c r="VF27" s="273">
        <v>8076203</v>
      </c>
      <c r="VG27" s="273">
        <v>1036019.98</v>
      </c>
      <c r="VH27" s="273">
        <v>1254168.4699999997</v>
      </c>
      <c r="VI27" s="273">
        <v>893651.59</v>
      </c>
      <c r="VJ27" s="273">
        <v>38338400.359999999</v>
      </c>
      <c r="VK27" s="273">
        <v>2523308.2500000005</v>
      </c>
      <c r="VL27" s="273">
        <v>2535722.5499999993</v>
      </c>
      <c r="VM27" s="273">
        <v>4361267.67</v>
      </c>
      <c r="VN27" s="273">
        <v>7063833.3899999997</v>
      </c>
      <c r="VO27" s="273">
        <v>5432791.6399999997</v>
      </c>
      <c r="VP27" s="273">
        <v>5410660.7300000004</v>
      </c>
      <c r="VQ27" s="273">
        <v>3949135.34</v>
      </c>
      <c r="VR27" s="273">
        <v>2545839.98</v>
      </c>
      <c r="VS27" s="273">
        <v>11533411.84</v>
      </c>
      <c r="VT27" s="273">
        <v>2557366.9900000002</v>
      </c>
      <c r="VU27" s="273">
        <v>4320887.82</v>
      </c>
      <c r="VV27" s="273">
        <v>2906147.04</v>
      </c>
      <c r="VW27" s="273">
        <v>1957571.51</v>
      </c>
      <c r="VX27" s="273">
        <v>2087810.3499999999</v>
      </c>
      <c r="VY27" s="273">
        <v>95025439.439999998</v>
      </c>
      <c r="VZ27" s="273">
        <v>4998450.3100000005</v>
      </c>
      <c r="WA27" s="273">
        <v>4211957.93</v>
      </c>
      <c r="WB27" s="273">
        <v>2811869.2600000002</v>
      </c>
      <c r="WC27" s="273">
        <v>2269764.89</v>
      </c>
      <c r="WD27" s="273">
        <v>4762383.9799999995</v>
      </c>
      <c r="WE27" s="273">
        <v>4930742.3900000006</v>
      </c>
      <c r="WF27" s="273">
        <v>6829900.9799999995</v>
      </c>
      <c r="WG27" s="273">
        <v>3269617.3000000003</v>
      </c>
      <c r="WH27" s="273">
        <v>5321595.709999999</v>
      </c>
      <c r="WI27" s="273">
        <v>2861880.7800000003</v>
      </c>
      <c r="WJ27" s="273">
        <v>11306677.880000003</v>
      </c>
      <c r="WK27" s="273">
        <v>4644785.1399999997</v>
      </c>
      <c r="WL27" s="273">
        <v>8250470.3200000003</v>
      </c>
      <c r="WM27" s="273">
        <v>9359514.25</v>
      </c>
      <c r="WN27" s="273">
        <v>3061071.3899999997</v>
      </c>
      <c r="WO27" s="273">
        <v>3816116.81</v>
      </c>
      <c r="WP27" s="273">
        <v>5053510.32</v>
      </c>
      <c r="WQ27" s="273">
        <v>1988189.2499999998</v>
      </c>
      <c r="WR27" s="273">
        <v>6653264.8899999997</v>
      </c>
      <c r="WS27" s="273">
        <v>18110714.760000002</v>
      </c>
      <c r="WT27" s="273">
        <v>2788008.89</v>
      </c>
      <c r="WU27" s="273">
        <v>2102588.5300000003</v>
      </c>
      <c r="WV27" s="273">
        <v>2137781.5299999998</v>
      </c>
      <c r="WW27" s="273">
        <v>2104673.94</v>
      </c>
      <c r="WX27" s="273">
        <v>1668777.31</v>
      </c>
      <c r="WY27" s="273">
        <v>1958686.97</v>
      </c>
      <c r="WZ27" s="273">
        <v>1795005.2</v>
      </c>
      <c r="XA27" s="273">
        <v>12352116.489999998</v>
      </c>
      <c r="XB27" s="273">
        <v>2202432.75</v>
      </c>
      <c r="XC27" s="273">
        <v>985264.32</v>
      </c>
      <c r="XD27" s="273">
        <v>1284770.22</v>
      </c>
      <c r="XE27" s="273">
        <v>1694744.2100000002</v>
      </c>
      <c r="XF27" s="273">
        <v>53210638.210000001</v>
      </c>
      <c r="XG27" s="273">
        <v>4518817.33</v>
      </c>
      <c r="XH27" s="273">
        <v>4368493.5299999993</v>
      </c>
      <c r="XI27" s="273">
        <v>17741592.010000002</v>
      </c>
      <c r="XJ27" s="273">
        <v>3530123.45</v>
      </c>
      <c r="XK27" s="273">
        <v>5793697.3899999987</v>
      </c>
      <c r="XL27" s="273">
        <v>6087988.4299999997</v>
      </c>
      <c r="XM27" s="273">
        <v>3901974.9600000004</v>
      </c>
      <c r="XN27" s="273">
        <v>3013966.6800000006</v>
      </c>
      <c r="XO27" s="273">
        <v>8360077.0200000005</v>
      </c>
      <c r="XP27" s="273">
        <v>4783879.3500000006</v>
      </c>
      <c r="XQ27" s="273">
        <v>2310461.8299999996</v>
      </c>
      <c r="XR27" s="273">
        <v>2211270.83</v>
      </c>
      <c r="XS27" s="273">
        <v>2368392.5</v>
      </c>
      <c r="XT27" s="273">
        <v>1798476.5</v>
      </c>
      <c r="XU27" s="273">
        <v>2128660.4200000004</v>
      </c>
      <c r="XV27" s="273">
        <v>1543985.0599999998</v>
      </c>
      <c r="XW27" s="273">
        <v>1732508.32</v>
      </c>
      <c r="XX27" s="273">
        <v>2277578.6800000002</v>
      </c>
      <c r="XY27" s="273">
        <v>1698415.08</v>
      </c>
      <c r="XZ27" s="273">
        <v>1632239.12</v>
      </c>
      <c r="YA27" s="273">
        <v>1600357.2999999998</v>
      </c>
      <c r="YB27" s="273">
        <v>1598030.3199999998</v>
      </c>
      <c r="YC27" s="273">
        <v>53875503.350000001</v>
      </c>
      <c r="YD27" s="273">
        <v>2859993.92</v>
      </c>
      <c r="YE27" s="273">
        <v>5745883.75</v>
      </c>
      <c r="YF27" s="273">
        <v>2656412.7600000002</v>
      </c>
      <c r="YG27" s="273">
        <v>10763561.660000002</v>
      </c>
      <c r="YH27" s="273">
        <v>3010527.52</v>
      </c>
      <c r="YI27" s="273">
        <v>5889677.9199999999</v>
      </c>
      <c r="YJ27" s="273">
        <v>2556589.4199999995</v>
      </c>
      <c r="YK27" s="273">
        <v>7643581.5300000003</v>
      </c>
      <c r="YL27" s="273">
        <v>9355915.0700000003</v>
      </c>
      <c r="YM27" s="273">
        <v>4434503.3899999997</v>
      </c>
      <c r="YN27" s="273">
        <v>3023270.9600000004</v>
      </c>
      <c r="YO27" s="273">
        <v>2324431.7600000002</v>
      </c>
      <c r="YP27" s="273">
        <v>1931781.2199999997</v>
      </c>
      <c r="YQ27" s="273">
        <v>1471499.71</v>
      </c>
      <c r="YR27" s="273">
        <v>1828839.46</v>
      </c>
      <c r="YS27" s="273">
        <v>1734057.08</v>
      </c>
      <c r="YT27" s="273">
        <v>19161658.57</v>
      </c>
      <c r="YU27" s="273">
        <v>1795292.2799999998</v>
      </c>
      <c r="YV27" s="273">
        <v>1717755.3499999999</v>
      </c>
      <c r="YW27" s="273">
        <v>1455623.3</v>
      </c>
      <c r="YX27" s="273">
        <v>2326795.9200000004</v>
      </c>
      <c r="YY27" s="273">
        <v>1121000.32</v>
      </c>
      <c r="YZ27" s="273">
        <v>1573141.8199999998</v>
      </c>
      <c r="ZA27" s="273">
        <v>23137823.75</v>
      </c>
      <c r="ZB27" s="273">
        <v>1661013.44</v>
      </c>
      <c r="ZC27" s="273">
        <v>2580250.0500000003</v>
      </c>
      <c r="ZD27" s="273">
        <v>2643592.17</v>
      </c>
      <c r="ZE27" s="273">
        <v>1501716.43</v>
      </c>
      <c r="ZF27" s="273">
        <v>2003237.12</v>
      </c>
      <c r="ZG27" s="273">
        <v>1329769.58</v>
      </c>
      <c r="ZH27" s="273">
        <v>1396553.2</v>
      </c>
      <c r="ZI27" s="273">
        <v>6689600.1900000004</v>
      </c>
      <c r="ZJ27" s="273">
        <v>43890992.920000002</v>
      </c>
      <c r="ZK27" s="273">
        <v>1859069.51</v>
      </c>
      <c r="ZL27" s="273">
        <v>3350199.94</v>
      </c>
      <c r="ZM27" s="273">
        <v>10628214.939999999</v>
      </c>
      <c r="ZN27" s="273">
        <v>7507606.3500000006</v>
      </c>
      <c r="ZO27" s="273">
        <v>1541629.91</v>
      </c>
      <c r="ZP27" s="273">
        <v>3556217.1100000003</v>
      </c>
      <c r="ZQ27" s="273">
        <v>5070212.2799999993</v>
      </c>
      <c r="ZR27" s="273">
        <v>4763169.2300000004</v>
      </c>
      <c r="ZS27" s="273">
        <v>7454652.3699999992</v>
      </c>
      <c r="ZT27" s="273">
        <v>1199111.77</v>
      </c>
      <c r="ZU27" s="273">
        <v>2637089.7999999998</v>
      </c>
      <c r="ZV27" s="273">
        <v>1713794.92</v>
      </c>
      <c r="ZW27" s="273">
        <v>2992892.78</v>
      </c>
      <c r="ZX27" s="273">
        <v>2092954.31</v>
      </c>
      <c r="ZY27" s="273">
        <v>2054580.45</v>
      </c>
      <c r="ZZ27" s="273">
        <v>1765230.96</v>
      </c>
      <c r="AAA27" s="273">
        <v>1088715.57</v>
      </c>
      <c r="AAB27" s="273">
        <v>2179680.9899999998</v>
      </c>
      <c r="AAC27" s="273">
        <v>1517409.81</v>
      </c>
      <c r="AAD27" s="273">
        <v>1338575.53</v>
      </c>
      <c r="AAE27" s="273">
        <v>1047563.41</v>
      </c>
      <c r="AAF27" s="273">
        <v>19341759.719999999</v>
      </c>
      <c r="AAG27" s="273">
        <v>2039655.7700000003</v>
      </c>
      <c r="AAH27" s="273">
        <v>2451714.04</v>
      </c>
      <c r="AAI27" s="273">
        <v>2000019.0299999998</v>
      </c>
      <c r="AAJ27" s="273">
        <v>1537968.0200000003</v>
      </c>
      <c r="AAK27" s="273">
        <v>2307549.6</v>
      </c>
      <c r="AAL27" s="273">
        <v>1602083.01</v>
      </c>
      <c r="AAM27" s="273">
        <v>76583773.049999997</v>
      </c>
      <c r="AAN27" s="273">
        <v>2602774.6199999996</v>
      </c>
      <c r="AAO27" s="273">
        <v>2024548.45</v>
      </c>
      <c r="AAP27" s="273">
        <v>4417276.8299999991</v>
      </c>
      <c r="AAQ27" s="273">
        <v>4881266.5999999987</v>
      </c>
      <c r="AAR27" s="273">
        <v>2190576.96</v>
      </c>
      <c r="AAS27" s="273">
        <v>4133875.9999999995</v>
      </c>
      <c r="AAT27" s="273">
        <v>4812464.78</v>
      </c>
      <c r="AAU27" s="273">
        <v>8450586.4299999997</v>
      </c>
      <c r="AAV27" s="273">
        <v>2915505.58</v>
      </c>
      <c r="AAW27" s="273">
        <v>3566025.07</v>
      </c>
      <c r="AAX27" s="273">
        <v>15440863.060000001</v>
      </c>
      <c r="AAY27" s="273">
        <v>7102882.3399999999</v>
      </c>
      <c r="AAZ27" s="273">
        <v>1342735.06</v>
      </c>
      <c r="ABA27" s="273">
        <v>2464843.6500000004</v>
      </c>
      <c r="ABB27" s="273">
        <v>2199879.7200000002</v>
      </c>
      <c r="ABC27" s="273">
        <v>1345038.94</v>
      </c>
      <c r="ABD27" s="273">
        <v>2359391.0699999994</v>
      </c>
      <c r="ABE27" s="273">
        <v>1468541.1400000001</v>
      </c>
      <c r="ABF27" s="273">
        <v>21908366.630000003</v>
      </c>
      <c r="ABG27" s="273">
        <v>8939466.4800000004</v>
      </c>
      <c r="ABH27" s="273">
        <v>1526318.76</v>
      </c>
      <c r="ABI27" s="273">
        <v>1376684.76</v>
      </c>
      <c r="ABJ27" s="273">
        <v>1292776.24</v>
      </c>
      <c r="ABK27" s="273">
        <v>1176006.8700000001</v>
      </c>
      <c r="ABL27" s="273">
        <v>1010254.68</v>
      </c>
      <c r="ABM27" s="273">
        <v>21811580.990000002</v>
      </c>
      <c r="ABN27" s="273">
        <v>3543890.89</v>
      </c>
      <c r="ABO27" s="273">
        <v>1344894.11</v>
      </c>
      <c r="ABP27" s="273">
        <v>3202480.06</v>
      </c>
      <c r="ABQ27" s="273">
        <v>3174414.02</v>
      </c>
      <c r="ABR27" s="273">
        <v>1985164.4600000002</v>
      </c>
      <c r="ABS27" s="273">
        <v>1614251</v>
      </c>
      <c r="ABT27" s="273">
        <v>2528564.52</v>
      </c>
      <c r="ABU27" s="273">
        <v>892801.50999999989</v>
      </c>
      <c r="ABV27" s="273">
        <v>35773052.509999998</v>
      </c>
      <c r="ABW27" s="273">
        <v>1254190.7399999998</v>
      </c>
      <c r="ABX27" s="273">
        <v>3905914.3000000003</v>
      </c>
      <c r="ABY27" s="273">
        <v>1666806.54</v>
      </c>
      <c r="ABZ27" s="273">
        <v>1829479.63</v>
      </c>
      <c r="ACA27" s="273">
        <v>7912673.9699999997</v>
      </c>
      <c r="ACB27" s="273">
        <v>1657338.36</v>
      </c>
      <c r="ACC27" s="273">
        <v>1893392.13</v>
      </c>
      <c r="ACD27" s="273">
        <v>1747804.96</v>
      </c>
      <c r="ACE27" s="273">
        <v>2940360.13</v>
      </c>
      <c r="ACF27" s="273">
        <v>1684942.68</v>
      </c>
      <c r="ACG27" s="273">
        <v>49927725.709999993</v>
      </c>
      <c r="ACH27" s="273">
        <v>1917654.8599999999</v>
      </c>
      <c r="ACI27" s="273">
        <v>2413934.2000000002</v>
      </c>
      <c r="ACJ27" s="273">
        <v>3687124.9699999997</v>
      </c>
      <c r="ACK27" s="273">
        <v>1447424.4799999997</v>
      </c>
      <c r="ACL27" s="273">
        <v>3246609.5500000003</v>
      </c>
      <c r="ACM27" s="273">
        <v>4151804.8899999997</v>
      </c>
      <c r="ACN27" s="273">
        <v>11334063.060000001</v>
      </c>
      <c r="ACO27" s="273">
        <v>18611966.530000001</v>
      </c>
      <c r="ACP27" s="273">
        <v>1897805.53</v>
      </c>
      <c r="ACQ27" s="273">
        <v>3490938.1700000004</v>
      </c>
      <c r="ACR27" s="273">
        <v>4337217.0699999994</v>
      </c>
      <c r="ACS27" s="273">
        <v>2810116.33</v>
      </c>
      <c r="ACT27" s="273">
        <v>13064633.799999999</v>
      </c>
      <c r="ACU27" s="273">
        <v>2768445.4699999997</v>
      </c>
      <c r="ACV27" s="273">
        <v>2248436.9</v>
      </c>
      <c r="ACW27" s="273">
        <v>1647824.2</v>
      </c>
      <c r="ACX27" s="273">
        <v>1444831.2200000002</v>
      </c>
      <c r="ACY27" s="273">
        <v>1647827.33</v>
      </c>
      <c r="ACZ27" s="273">
        <v>1157286.83</v>
      </c>
      <c r="ADA27" s="273">
        <v>1453032.1900000002</v>
      </c>
      <c r="ADB27" s="273">
        <v>899551.5199999999</v>
      </c>
      <c r="ADC27" s="273">
        <v>918447.42999999993</v>
      </c>
      <c r="ADD27" s="273">
        <v>13086293.389999999</v>
      </c>
      <c r="ADE27" s="273">
        <v>9167563.6900000013</v>
      </c>
      <c r="ADF27" s="273">
        <v>1021912.82</v>
      </c>
      <c r="ADG27" s="273">
        <v>974885.51</v>
      </c>
      <c r="ADH27" s="273">
        <v>2175790.92</v>
      </c>
      <c r="ADI27" s="273">
        <v>889702.17999999993</v>
      </c>
      <c r="ADJ27" s="273">
        <v>1481430.58</v>
      </c>
      <c r="ADK27" s="273">
        <v>1900478.19</v>
      </c>
      <c r="ADL27" s="273">
        <v>1720864.16</v>
      </c>
      <c r="ADM27" s="273">
        <v>45752020.210000001</v>
      </c>
      <c r="ADN27" s="273">
        <v>8966028.6600000001</v>
      </c>
      <c r="ADO27" s="273">
        <v>5829663.7800000003</v>
      </c>
      <c r="ADP27" s="273">
        <v>16628789.340000002</v>
      </c>
      <c r="ADQ27" s="273">
        <v>1126892.69</v>
      </c>
      <c r="ADR27" s="273">
        <v>1356310.96</v>
      </c>
      <c r="ADS27" s="273">
        <v>2547313.88</v>
      </c>
      <c r="ADT27" s="273">
        <v>1487187.7</v>
      </c>
      <c r="ADU27" s="273">
        <v>48118522.609999999</v>
      </c>
      <c r="ADV27" s="273">
        <v>10761674.370000001</v>
      </c>
      <c r="ADW27" s="273">
        <v>7993710.9799999995</v>
      </c>
      <c r="ADX27" s="273">
        <v>2473844.4600000004</v>
      </c>
      <c r="ADY27" s="273">
        <v>2927007.2099999995</v>
      </c>
      <c r="ADZ27" s="273">
        <v>3910121.8099999996</v>
      </c>
      <c r="AEA27" s="273">
        <v>2833874.07</v>
      </c>
      <c r="AEB27" s="273">
        <v>2891749.5100000002</v>
      </c>
      <c r="AEC27" s="273">
        <v>2323121.98</v>
      </c>
      <c r="AED27" s="273">
        <v>2101031.75</v>
      </c>
      <c r="AEE27" s="273">
        <v>2999339.9499999997</v>
      </c>
      <c r="AEF27" s="273">
        <v>3830541.7600000007</v>
      </c>
      <c r="AEG27" s="273">
        <v>1790157.95</v>
      </c>
      <c r="AEH27" s="273">
        <v>2474025.75</v>
      </c>
      <c r="AEI27" s="273">
        <v>3395149.71</v>
      </c>
      <c r="AEJ27" s="273">
        <v>3502269.8499999996</v>
      </c>
      <c r="AEK27" s="273">
        <v>2004295.81</v>
      </c>
      <c r="AEL27" s="273">
        <v>4537720.6100000003</v>
      </c>
      <c r="AEM27" s="273">
        <v>1759458.23</v>
      </c>
      <c r="AEN27" s="273">
        <v>3497576.8800000004</v>
      </c>
      <c r="AEO27" s="273">
        <v>21686727.100000001</v>
      </c>
      <c r="AEP27" s="273">
        <v>3336998.44</v>
      </c>
      <c r="AEQ27" s="273">
        <v>4017354.34</v>
      </c>
      <c r="AER27" s="273">
        <v>2111716.08</v>
      </c>
      <c r="AES27" s="273">
        <v>2153374.37</v>
      </c>
      <c r="AET27" s="273">
        <v>6424761.8199999994</v>
      </c>
      <c r="AEU27" s="273">
        <v>1489908.07</v>
      </c>
      <c r="AEV27" s="273">
        <v>2754944.2500000005</v>
      </c>
      <c r="AEW27" s="273">
        <v>2104497.4899999998</v>
      </c>
      <c r="AEX27" s="273">
        <v>1239731.77</v>
      </c>
      <c r="AEY27" s="273">
        <v>23002147.850000001</v>
      </c>
      <c r="AEZ27" s="273">
        <v>15639047.550000001</v>
      </c>
      <c r="AFA27" s="273">
        <v>3334397.7500000005</v>
      </c>
      <c r="AFB27" s="273">
        <v>2713107.75</v>
      </c>
      <c r="AFC27" s="273">
        <v>5109894.2</v>
      </c>
      <c r="AFD27" s="273">
        <v>4218503.62</v>
      </c>
      <c r="AFE27" s="273">
        <v>2520146.0099999998</v>
      </c>
      <c r="AFF27" s="273">
        <v>2578170.34</v>
      </c>
      <c r="AFG27" s="273">
        <v>1751513.72</v>
      </c>
      <c r="AFH27" s="273">
        <v>2286878.2799999998</v>
      </c>
      <c r="AFI27" s="273">
        <v>2561563.91</v>
      </c>
      <c r="AFJ27" s="273">
        <v>2027779.8900000001</v>
      </c>
      <c r="AFK27" s="273">
        <v>2702036.53</v>
      </c>
      <c r="AFL27" s="273">
        <v>26500416.470000003</v>
      </c>
      <c r="AFM27" s="273">
        <v>4242805.1099999994</v>
      </c>
      <c r="AFN27" s="273">
        <v>2551638.0100000002</v>
      </c>
      <c r="AFO27" s="273">
        <v>1864493.54</v>
      </c>
      <c r="AFP27" s="273">
        <v>2721299.31</v>
      </c>
      <c r="AFQ27" s="273">
        <v>1996944.08</v>
      </c>
      <c r="AFR27" s="273">
        <v>1706349.1099999999</v>
      </c>
      <c r="AFS27" s="273">
        <v>3045651.7199999997</v>
      </c>
      <c r="AFT27" s="273">
        <v>3795204.04</v>
      </c>
      <c r="AFU27" s="273">
        <v>1867832.0799999998</v>
      </c>
      <c r="AFV27" s="273">
        <v>4083287.92</v>
      </c>
      <c r="AFW27" s="273">
        <v>1772619.49</v>
      </c>
      <c r="AFX27" s="273">
        <v>37712925.550000004</v>
      </c>
      <c r="AFY27" s="273">
        <v>1059632.42</v>
      </c>
      <c r="AFZ27" s="273">
        <v>2143155.6999999997</v>
      </c>
      <c r="AGA27" s="273">
        <v>1739458.1500000001</v>
      </c>
      <c r="AGB27" s="273">
        <v>3765428.8000000003</v>
      </c>
      <c r="AGC27" s="273">
        <v>2350619.37</v>
      </c>
      <c r="AGD27" s="273">
        <v>1364814.72</v>
      </c>
      <c r="AGE27" s="273">
        <v>1721752.7000000002</v>
      </c>
      <c r="AGF27" s="273">
        <v>1541042.1999999997</v>
      </c>
      <c r="AGG27" s="273">
        <v>2286271.2100000004</v>
      </c>
      <c r="AGH27" s="273">
        <v>1793882.6099999999</v>
      </c>
      <c r="AGI27" s="273">
        <v>27874726.640000001</v>
      </c>
      <c r="AGJ27" s="273">
        <v>5858004.3200000003</v>
      </c>
      <c r="AGK27" s="273">
        <v>2749779.7399999998</v>
      </c>
      <c r="AGL27" s="273">
        <v>1871259.83</v>
      </c>
      <c r="AGM27" s="273">
        <v>3978542.01</v>
      </c>
      <c r="AGN27" s="273">
        <v>3778669.9800000004</v>
      </c>
      <c r="AGO27" s="273">
        <v>1819136.59</v>
      </c>
      <c r="AGP27" s="273">
        <v>1729270.79</v>
      </c>
      <c r="AGQ27" s="273">
        <v>49742815.660000004</v>
      </c>
      <c r="AGR27" s="273">
        <v>37295290.810000002</v>
      </c>
      <c r="AGS27" s="273">
        <v>1533619.26</v>
      </c>
      <c r="AGT27" s="273">
        <v>2860197.56</v>
      </c>
      <c r="AGU27" s="273">
        <v>7239984.4300000006</v>
      </c>
      <c r="AGV27" s="273">
        <v>3715435.88</v>
      </c>
      <c r="AGW27" s="273">
        <v>4001559.11</v>
      </c>
      <c r="AGX27" s="273">
        <v>3077427.4499999997</v>
      </c>
      <c r="AGY27" s="273">
        <v>1362217.37</v>
      </c>
      <c r="AGZ27" s="273">
        <v>3856733.09</v>
      </c>
      <c r="AHA27" s="273">
        <v>3173111.2399999998</v>
      </c>
      <c r="AHB27" s="273">
        <v>1589504.0599999998</v>
      </c>
      <c r="AHC27" s="273">
        <v>1866808.9000000001</v>
      </c>
      <c r="AHD27" s="273">
        <v>1924743.5999999999</v>
      </c>
      <c r="AHE27" s="273">
        <v>2025836.77</v>
      </c>
      <c r="AHF27" s="273">
        <v>2313406.41</v>
      </c>
      <c r="AHG27" s="273">
        <v>1663913.78</v>
      </c>
      <c r="AHH27" s="273">
        <v>16384190.329999998</v>
      </c>
      <c r="AHI27" s="273">
        <v>1680613.6600000001</v>
      </c>
      <c r="AHJ27" s="273">
        <v>1954841.42</v>
      </c>
      <c r="AHK27" s="273">
        <v>1821739.5999999999</v>
      </c>
      <c r="AHL27" s="273">
        <v>4840132.5699999994</v>
      </c>
      <c r="AHM27" s="273">
        <v>1777772.3299999998</v>
      </c>
      <c r="AHN27" s="273">
        <v>1245241.2499999998</v>
      </c>
      <c r="AHO27" s="273"/>
      <c r="AHQ27" s="277">
        <v>25</v>
      </c>
      <c r="AHR27" s="271" t="s">
        <v>35</v>
      </c>
      <c r="AHS27" s="271" t="b">
        <f t="shared" si="1"/>
        <v>1</v>
      </c>
    </row>
    <row r="28" spans="1:903" ht="23.4" customHeight="1" x14ac:dyDescent="0.8">
      <c r="A28" s="270" t="s">
        <v>37</v>
      </c>
      <c r="B28" s="271" t="s">
        <v>38</v>
      </c>
      <c r="C28" s="273">
        <v>58516553.25</v>
      </c>
      <c r="D28" s="273">
        <v>11519533.93</v>
      </c>
      <c r="E28" s="273">
        <v>3540457.5199999996</v>
      </c>
      <c r="F28" s="273">
        <v>4014174.83</v>
      </c>
      <c r="G28" s="273">
        <v>3357658.13</v>
      </c>
      <c r="H28" s="273">
        <v>2236661.6399999997</v>
      </c>
      <c r="I28" s="273">
        <v>1940457.6099999999</v>
      </c>
      <c r="J28" s="273">
        <v>12973487.949999999</v>
      </c>
      <c r="K28" s="273">
        <v>5176574.3</v>
      </c>
      <c r="L28" s="273">
        <v>1905391.1300000001</v>
      </c>
      <c r="M28" s="273">
        <v>10478861.069999998</v>
      </c>
      <c r="N28" s="273">
        <v>1987853.9799999997</v>
      </c>
      <c r="O28" s="273">
        <v>17073994.84</v>
      </c>
      <c r="P28" s="273">
        <v>3490743.27</v>
      </c>
      <c r="Q28" s="273">
        <v>2108192.4300000002</v>
      </c>
      <c r="R28" s="273">
        <v>1816564.3</v>
      </c>
      <c r="S28" s="273">
        <v>8702927.5500000007</v>
      </c>
      <c r="T28" s="273">
        <v>2555743.58</v>
      </c>
      <c r="U28" s="273">
        <v>3248423.7800000003</v>
      </c>
      <c r="V28" s="273">
        <v>2923388.42</v>
      </c>
      <c r="W28" s="273">
        <v>2437517.3199999998</v>
      </c>
      <c r="X28" s="273">
        <v>2445106.2400000002</v>
      </c>
      <c r="Y28" s="273">
        <v>1416267.01</v>
      </c>
      <c r="Z28" s="273">
        <v>1359852.54</v>
      </c>
      <c r="AA28" s="273">
        <v>69359002.920000002</v>
      </c>
      <c r="AB28" s="273">
        <v>5453219.9199999999</v>
      </c>
      <c r="AC28" s="273">
        <v>8375567.2999999998</v>
      </c>
      <c r="AD28" s="273">
        <v>2902692.51</v>
      </c>
      <c r="AE28" s="273">
        <v>15198378.91</v>
      </c>
      <c r="AF28" s="273">
        <v>3675597.61</v>
      </c>
      <c r="AG28" s="273">
        <v>7950416.1600000001</v>
      </c>
      <c r="AH28" s="273">
        <v>8212374.4799999995</v>
      </c>
      <c r="AI28" s="273">
        <v>7395263.0099999998</v>
      </c>
      <c r="AJ28" s="273">
        <v>7406835.4999999991</v>
      </c>
      <c r="AK28" s="273">
        <v>3399667.96</v>
      </c>
      <c r="AL28" s="273">
        <v>1917706.1</v>
      </c>
      <c r="AM28" s="273">
        <v>4299028.17</v>
      </c>
      <c r="AN28" s="273">
        <v>3482242.0300000003</v>
      </c>
      <c r="AO28" s="273">
        <v>2705205.96</v>
      </c>
      <c r="AP28" s="273">
        <v>9247001.2599999998</v>
      </c>
      <c r="AQ28" s="273">
        <v>11074350.950000001</v>
      </c>
      <c r="AR28" s="273">
        <v>1243716.67</v>
      </c>
      <c r="AS28" s="273">
        <v>31730168.059999999</v>
      </c>
      <c r="AT28" s="273">
        <v>2980654.1999999997</v>
      </c>
      <c r="AU28" s="273">
        <v>3351334.08</v>
      </c>
      <c r="AV28" s="273">
        <v>1801835.2999999998</v>
      </c>
      <c r="AW28" s="273">
        <v>2522620.64</v>
      </c>
      <c r="AX28" s="273">
        <v>2664719.7200000002</v>
      </c>
      <c r="AY28" s="273">
        <v>1998325.2</v>
      </c>
      <c r="AZ28" s="273">
        <v>2203607.62</v>
      </c>
      <c r="BA28" s="273">
        <v>14333202.869999999</v>
      </c>
      <c r="BB28" s="273">
        <v>2312053.75</v>
      </c>
      <c r="BC28" s="273">
        <v>7205066.6099999994</v>
      </c>
      <c r="BD28" s="273">
        <v>8550957.4300000016</v>
      </c>
      <c r="BE28" s="273">
        <v>2359012.15</v>
      </c>
      <c r="BF28" s="273">
        <v>3203677.79</v>
      </c>
      <c r="BG28" s="273">
        <v>2827429.27</v>
      </c>
      <c r="BH28" s="273">
        <v>38004235.560000002</v>
      </c>
      <c r="BI28" s="273">
        <v>1617895.2</v>
      </c>
      <c r="BJ28" s="273">
        <v>1883173.3800000001</v>
      </c>
      <c r="BK28" s="273">
        <v>2593312.81</v>
      </c>
      <c r="BL28" s="273">
        <v>4530956.5</v>
      </c>
      <c r="BM28" s="273">
        <v>4240889.49</v>
      </c>
      <c r="BN28" s="273">
        <v>2096843.26</v>
      </c>
      <c r="BO28" s="273">
        <v>3066923.29</v>
      </c>
      <c r="BP28" s="273">
        <v>1686573.23</v>
      </c>
      <c r="BQ28" s="273">
        <v>1758530.5600000001</v>
      </c>
      <c r="BR28" s="273">
        <v>1473425.5499999998</v>
      </c>
      <c r="BS28" s="273">
        <v>1198051.1600000001</v>
      </c>
      <c r="BT28" s="273">
        <v>8425430.5800000001</v>
      </c>
      <c r="BU28" s="273">
        <v>1254065.2999999998</v>
      </c>
      <c r="BV28" s="273">
        <v>922589.17999999993</v>
      </c>
      <c r="BW28" s="273">
        <v>11436853.43</v>
      </c>
      <c r="BX28" s="273">
        <v>19289034.789999999</v>
      </c>
      <c r="BY28" s="273">
        <v>3351057.1799999997</v>
      </c>
      <c r="BZ28" s="273">
        <v>1587028.04</v>
      </c>
      <c r="CA28" s="273">
        <v>3206356.5500000003</v>
      </c>
      <c r="CB28" s="273">
        <v>4203795.16</v>
      </c>
      <c r="CC28" s="273">
        <v>2944627.45</v>
      </c>
      <c r="CD28" s="273">
        <v>511970</v>
      </c>
      <c r="CE28" s="273">
        <v>262248.18000000005</v>
      </c>
      <c r="CF28" s="273">
        <v>65371410.660000011</v>
      </c>
      <c r="CG28" s="273">
        <v>3358426.3100000005</v>
      </c>
      <c r="CH28" s="273">
        <v>10602085.310000001</v>
      </c>
      <c r="CI28" s="273">
        <v>3447144.6</v>
      </c>
      <c r="CJ28" s="273">
        <v>4022010.6799999997</v>
      </c>
      <c r="CK28" s="273">
        <v>2997027.71</v>
      </c>
      <c r="CL28" s="273">
        <v>2079591.79</v>
      </c>
      <c r="CM28" s="273">
        <v>4356704.37</v>
      </c>
      <c r="CN28" s="273">
        <v>1319855.55</v>
      </c>
      <c r="CO28" s="273">
        <v>3132055.42</v>
      </c>
      <c r="CP28" s="273">
        <v>2574835.0299999998</v>
      </c>
      <c r="CQ28" s="273">
        <v>2816009.52</v>
      </c>
      <c r="CR28" s="273">
        <v>1867857.54</v>
      </c>
      <c r="CS28" s="273">
        <v>35427821.530000001</v>
      </c>
      <c r="CT28" s="273">
        <v>1629830.5499999998</v>
      </c>
      <c r="CU28" s="273">
        <v>2381620.64</v>
      </c>
      <c r="CV28" s="273">
        <v>4747800.1100000003</v>
      </c>
      <c r="CW28" s="273">
        <v>1557482.3200000003</v>
      </c>
      <c r="CX28" s="273">
        <v>1840958.07</v>
      </c>
      <c r="CY28" s="273">
        <v>1569273.57</v>
      </c>
      <c r="CZ28" s="273">
        <v>1397901.47</v>
      </c>
      <c r="DA28" s="273">
        <v>43016733.509999998</v>
      </c>
      <c r="DB28" s="273">
        <v>4116253.59</v>
      </c>
      <c r="DC28" s="273">
        <v>12769549.92</v>
      </c>
      <c r="DD28" s="273">
        <v>12589733.829999998</v>
      </c>
      <c r="DE28" s="273">
        <v>3833324.6</v>
      </c>
      <c r="DF28" s="273">
        <v>9622732.8399999999</v>
      </c>
      <c r="DG28" s="273">
        <v>4553353.9499999993</v>
      </c>
      <c r="DH28" s="273">
        <v>2122463.9500000002</v>
      </c>
      <c r="DI28" s="273">
        <v>3445492.62</v>
      </c>
      <c r="DJ28" s="273">
        <v>2748065.2199999997</v>
      </c>
      <c r="DK28" s="273">
        <v>7751948.9300000006</v>
      </c>
      <c r="DL28" s="273">
        <v>19168776.529999997</v>
      </c>
      <c r="DM28" s="273">
        <v>22432988.789999999</v>
      </c>
      <c r="DN28" s="273">
        <v>3514459.65</v>
      </c>
      <c r="DO28" s="273">
        <v>2543974.13</v>
      </c>
      <c r="DP28" s="273">
        <v>12082058.209999999</v>
      </c>
      <c r="DQ28" s="273">
        <v>7561000.5999999996</v>
      </c>
      <c r="DR28" s="273">
        <v>6229094.5300000003</v>
      </c>
      <c r="DS28" s="273">
        <v>19582382.539999999</v>
      </c>
      <c r="DT28" s="273">
        <v>2501115.75</v>
      </c>
      <c r="DU28" s="273">
        <v>77015180.150000006</v>
      </c>
      <c r="DV28" s="273">
        <v>6477635.0600000005</v>
      </c>
      <c r="DW28" s="273">
        <v>4061931.38</v>
      </c>
      <c r="DX28" s="273">
        <v>3417885.44</v>
      </c>
      <c r="DY28" s="273">
        <v>4564309</v>
      </c>
      <c r="DZ28" s="273">
        <v>4039685.6000000006</v>
      </c>
      <c r="EA28" s="273">
        <v>7593721.0300000003</v>
      </c>
      <c r="EB28" s="273">
        <v>3020211.76</v>
      </c>
      <c r="EC28" s="273">
        <v>7704205.3100000005</v>
      </c>
      <c r="ED28" s="273">
        <v>14471780.869999999</v>
      </c>
      <c r="EE28" s="273">
        <v>13884970.84</v>
      </c>
      <c r="EF28" s="273">
        <v>2236746.7400000002</v>
      </c>
      <c r="EG28" s="273">
        <v>2684824.99</v>
      </c>
      <c r="EH28" s="273">
        <v>3063238.4499999997</v>
      </c>
      <c r="EI28" s="273">
        <v>5104269.88</v>
      </c>
      <c r="EJ28" s="273">
        <v>7258014.5999999996</v>
      </c>
      <c r="EK28" s="273">
        <v>1918622.41</v>
      </c>
      <c r="EL28" s="273">
        <v>2203387.35</v>
      </c>
      <c r="EM28" s="273">
        <v>46453694.36999999</v>
      </c>
      <c r="EN28" s="273">
        <v>2789373.59</v>
      </c>
      <c r="EO28" s="273">
        <v>2888123.86</v>
      </c>
      <c r="EP28" s="273">
        <v>3423020.9299999997</v>
      </c>
      <c r="EQ28" s="273">
        <v>2243618.2000000002</v>
      </c>
      <c r="ER28" s="273">
        <v>1602203.2</v>
      </c>
      <c r="ES28" s="273">
        <v>5917444.4299999997</v>
      </c>
      <c r="ET28" s="273">
        <v>2896507.31</v>
      </c>
      <c r="EU28" s="273">
        <v>2257669.44</v>
      </c>
      <c r="EV28" s="273">
        <v>31957629.68</v>
      </c>
      <c r="EW28" s="273">
        <v>1642158.2</v>
      </c>
      <c r="EX28" s="273">
        <v>3113186.26</v>
      </c>
      <c r="EY28" s="273">
        <v>6172875.5200000005</v>
      </c>
      <c r="EZ28" s="273">
        <v>8283963.2999999998</v>
      </c>
      <c r="FA28" s="273">
        <v>5653742.0700000003</v>
      </c>
      <c r="FB28" s="273">
        <v>4428667.55</v>
      </c>
      <c r="FC28" s="273">
        <v>4557325.63</v>
      </c>
      <c r="FD28" s="273">
        <v>2853755.55</v>
      </c>
      <c r="FE28" s="273">
        <v>2858747.4499999997</v>
      </c>
      <c r="FF28" s="273">
        <v>2269442.4300000002</v>
      </c>
      <c r="FG28" s="273">
        <v>2661838.5</v>
      </c>
      <c r="FH28" s="273">
        <v>16051507.59</v>
      </c>
      <c r="FI28" s="273">
        <v>2108473.14</v>
      </c>
      <c r="FJ28" s="273">
        <v>1626061.5</v>
      </c>
      <c r="FK28" s="273">
        <v>1234956.6200000001</v>
      </c>
      <c r="FL28" s="273">
        <v>7808735.6600000001</v>
      </c>
      <c r="FM28" s="273">
        <v>2674926.41</v>
      </c>
      <c r="FN28" s="273">
        <v>993996.31</v>
      </c>
      <c r="FO28" s="273">
        <v>551305.75</v>
      </c>
      <c r="FP28" s="273">
        <v>61365503.549999997</v>
      </c>
      <c r="FQ28" s="273">
        <v>1554944.99</v>
      </c>
      <c r="FR28" s="273">
        <v>3669877.0700000003</v>
      </c>
      <c r="FS28" s="273">
        <v>6548354.1100000003</v>
      </c>
      <c r="FT28" s="273">
        <v>3935485.76</v>
      </c>
      <c r="FU28" s="273">
        <v>2292979.86</v>
      </c>
      <c r="FV28" s="273">
        <v>9861034.6899999995</v>
      </c>
      <c r="FW28" s="273">
        <v>5070325.62</v>
      </c>
      <c r="FX28" s="273">
        <v>4444892.28</v>
      </c>
      <c r="FY28" s="273">
        <v>2879533.31</v>
      </c>
      <c r="FZ28" s="273">
        <v>6831192.0999999996</v>
      </c>
      <c r="GA28" s="273">
        <v>3136865.2199999997</v>
      </c>
      <c r="GB28" s="273">
        <v>2513061.5999999996</v>
      </c>
      <c r="GC28" s="273">
        <v>1293363.6000000001</v>
      </c>
      <c r="GD28" s="273">
        <v>28177705.199999999</v>
      </c>
      <c r="GE28" s="273">
        <v>2063313.42</v>
      </c>
      <c r="GF28" s="273">
        <v>1779096.9300000002</v>
      </c>
      <c r="GG28" s="273">
        <v>6006905.1600000001</v>
      </c>
      <c r="GH28" s="273">
        <v>2346331.09</v>
      </c>
      <c r="GI28" s="273">
        <v>1874370.33</v>
      </c>
      <c r="GJ28" s="273">
        <v>1772206.2100000002</v>
      </c>
      <c r="GK28" s="273">
        <v>6936757.8899999997</v>
      </c>
      <c r="GL28" s="273">
        <v>1230794.2599999998</v>
      </c>
      <c r="GM28" s="273">
        <v>764747.94</v>
      </c>
      <c r="GN28" s="273">
        <v>826966.24</v>
      </c>
      <c r="GO28" s="273">
        <v>667432.38</v>
      </c>
      <c r="GP28" s="273">
        <v>20739855.289999999</v>
      </c>
      <c r="GQ28" s="273">
        <v>4436409.8099999996</v>
      </c>
      <c r="GR28" s="273">
        <v>2322026.62</v>
      </c>
      <c r="GS28" s="273">
        <v>9653426.7599999998</v>
      </c>
      <c r="GT28" s="273">
        <v>615640.22</v>
      </c>
      <c r="GU28" s="273">
        <v>2736048.39</v>
      </c>
      <c r="GV28" s="273">
        <v>3715020.69</v>
      </c>
      <c r="GW28" s="273">
        <v>2034527.26</v>
      </c>
      <c r="GX28" s="273">
        <v>19992682.390000001</v>
      </c>
      <c r="GY28" s="273">
        <v>1436174.71</v>
      </c>
      <c r="GZ28" s="273">
        <v>4805374.5999999996</v>
      </c>
      <c r="HA28" s="273">
        <v>2036200.0599999998</v>
      </c>
      <c r="HB28" s="273">
        <v>46147336.159999996</v>
      </c>
      <c r="HC28" s="273">
        <v>5767306.5599999996</v>
      </c>
      <c r="HD28" s="273">
        <v>4695600.6900000004</v>
      </c>
      <c r="HE28" s="273">
        <v>4121472.3200000003</v>
      </c>
      <c r="HF28" s="273">
        <v>1971371.29</v>
      </c>
      <c r="HG28" s="273">
        <v>2950106.1399999992</v>
      </c>
      <c r="HH28" s="273">
        <v>1002332.4700000001</v>
      </c>
      <c r="HI28" s="273">
        <v>35709764.040000007</v>
      </c>
      <c r="HJ28" s="273">
        <v>4909504.16</v>
      </c>
      <c r="HK28" s="273">
        <v>9070920.4300000016</v>
      </c>
      <c r="HL28" s="273">
        <v>3947413.7399999998</v>
      </c>
      <c r="HM28" s="273">
        <v>2835699.04</v>
      </c>
      <c r="HN28" s="273">
        <v>2196728.4200000004</v>
      </c>
      <c r="HO28" s="273">
        <v>5871515.6800000006</v>
      </c>
      <c r="HP28" s="273">
        <v>3107481.06</v>
      </c>
      <c r="HQ28" s="273">
        <v>40703533.619999997</v>
      </c>
      <c r="HR28" s="273">
        <v>9747822.4499999993</v>
      </c>
      <c r="HS28" s="273">
        <v>2207159.9900000002</v>
      </c>
      <c r="HT28" s="273">
        <v>2184347.0099999998</v>
      </c>
      <c r="HU28" s="273">
        <v>1850004.8699999999</v>
      </c>
      <c r="HV28" s="273">
        <v>1002233.8799999999</v>
      </c>
      <c r="HW28" s="273">
        <v>6815605.6000000006</v>
      </c>
      <c r="HX28" s="273">
        <v>2873911.84</v>
      </c>
      <c r="HY28" s="273">
        <v>2280780.02</v>
      </c>
      <c r="HZ28" s="273">
        <v>3065819.1300000008</v>
      </c>
      <c r="IA28" s="273">
        <v>3195312</v>
      </c>
      <c r="IB28" s="273">
        <v>4995566.78</v>
      </c>
      <c r="IC28" s="273">
        <v>1118082.49</v>
      </c>
      <c r="ID28" s="273">
        <v>3729883.98</v>
      </c>
      <c r="IE28" s="273">
        <v>2264655.73</v>
      </c>
      <c r="IF28" s="273">
        <v>1415259.08</v>
      </c>
      <c r="IG28" s="273">
        <v>43458160.450000003</v>
      </c>
      <c r="IH28" s="273">
        <v>13786035.18</v>
      </c>
      <c r="II28" s="273">
        <v>3391908.1199999996</v>
      </c>
      <c r="IJ28" s="273">
        <v>8745472.9600000009</v>
      </c>
      <c r="IK28" s="273">
        <v>8535015.9000000004</v>
      </c>
      <c r="IL28" s="273">
        <v>3233905.1700000004</v>
      </c>
      <c r="IM28" s="273">
        <v>2561095.12</v>
      </c>
      <c r="IN28" s="273">
        <v>1950904.99</v>
      </c>
      <c r="IO28" s="273">
        <v>2618413.6</v>
      </c>
      <c r="IP28" s="273">
        <v>2623706.2599999998</v>
      </c>
      <c r="IQ28" s="273">
        <v>2519982.31</v>
      </c>
      <c r="IR28" s="273">
        <v>38239681.700000003</v>
      </c>
      <c r="IS28" s="273">
        <v>23344407.790000003</v>
      </c>
      <c r="IT28" s="273">
        <v>6796965.4800000004</v>
      </c>
      <c r="IU28" s="273">
        <v>3180231.77</v>
      </c>
      <c r="IV28" s="273">
        <v>2626832.6999999997</v>
      </c>
      <c r="IW28" s="273">
        <v>1141728.1000000001</v>
      </c>
      <c r="IX28" s="273">
        <v>2677257.8020000001</v>
      </c>
      <c r="IY28" s="273">
        <v>1152404.44</v>
      </c>
      <c r="IZ28" s="273">
        <v>1244311.48</v>
      </c>
      <c r="JA28" s="273">
        <v>2737900.56</v>
      </c>
      <c r="JB28" s="273">
        <v>4178627.13</v>
      </c>
      <c r="JC28" s="273">
        <v>2211643.96</v>
      </c>
      <c r="JD28" s="273">
        <v>17515804.870000001</v>
      </c>
      <c r="JE28" s="273">
        <v>7663396.2499999991</v>
      </c>
      <c r="JF28" s="273">
        <v>991857.84</v>
      </c>
      <c r="JG28" s="273">
        <v>1387800.02</v>
      </c>
      <c r="JH28" s="273">
        <v>1341042.27</v>
      </c>
      <c r="JI28" s="273">
        <v>1062694.79</v>
      </c>
      <c r="JJ28" s="273">
        <v>17880263.340000004</v>
      </c>
      <c r="JK28" s="273">
        <v>1690871.0899999999</v>
      </c>
      <c r="JL28" s="273">
        <v>2403656.06</v>
      </c>
      <c r="JM28" s="273">
        <v>4143510.8600000003</v>
      </c>
      <c r="JN28" s="273">
        <v>2056767.21</v>
      </c>
      <c r="JO28" s="273">
        <v>5251038.24</v>
      </c>
      <c r="JP28" s="273">
        <v>640029</v>
      </c>
      <c r="JQ28" s="273">
        <v>35702802.710000001</v>
      </c>
      <c r="JR28" s="273">
        <v>3038038.7499999995</v>
      </c>
      <c r="JS28" s="273">
        <v>2166304.9400000004</v>
      </c>
      <c r="JT28" s="273">
        <v>7205062.5</v>
      </c>
      <c r="JU28" s="273">
        <v>6036801.6500000004</v>
      </c>
      <c r="JV28" s="273">
        <v>2771027.0699999994</v>
      </c>
      <c r="JW28" s="273">
        <v>2623167.6000000006</v>
      </c>
      <c r="JX28" s="273">
        <v>2337892.36</v>
      </c>
      <c r="JY28" s="273">
        <v>42893624.590000004</v>
      </c>
      <c r="JZ28" s="273">
        <v>21313127.650000002</v>
      </c>
      <c r="KA28" s="273">
        <v>3661641.13</v>
      </c>
      <c r="KB28" s="273">
        <v>2342433.0499999998</v>
      </c>
      <c r="KC28" s="273">
        <v>5266513.7200000007</v>
      </c>
      <c r="KD28" s="273">
        <v>1851786.08</v>
      </c>
      <c r="KE28" s="273">
        <v>11693499.139999999</v>
      </c>
      <c r="KF28" s="273">
        <v>5179026.8099999996</v>
      </c>
      <c r="KG28" s="273">
        <v>5807310.3599999994</v>
      </c>
      <c r="KH28" s="273">
        <v>5906783.3100000005</v>
      </c>
      <c r="KI28" s="273">
        <v>3987715.9499999997</v>
      </c>
      <c r="KJ28" s="273">
        <v>4258816.0199999996</v>
      </c>
      <c r="KK28" s="273">
        <v>4514135.2300000004</v>
      </c>
      <c r="KL28" s="273">
        <v>740044</v>
      </c>
      <c r="KM28" s="273">
        <v>3233954.04</v>
      </c>
      <c r="KN28" s="273">
        <v>56901460.200000003</v>
      </c>
      <c r="KO28" s="273">
        <v>6120873.3600000003</v>
      </c>
      <c r="KP28" s="273">
        <v>3351360.0000000005</v>
      </c>
      <c r="KQ28" s="273">
        <v>4484178.67</v>
      </c>
      <c r="KR28" s="273">
        <v>3325530.4400000004</v>
      </c>
      <c r="KS28" s="273">
        <v>3217553.5</v>
      </c>
      <c r="KT28" s="273">
        <v>11097548.800000001</v>
      </c>
      <c r="KU28" s="273">
        <v>2052778.0599999998</v>
      </c>
      <c r="KV28" s="273">
        <v>2143952.2799999998</v>
      </c>
      <c r="KW28" s="273">
        <v>18290288.190000001</v>
      </c>
      <c r="KX28" s="273">
        <v>3129750.88</v>
      </c>
      <c r="KY28" s="273">
        <v>4983271.07</v>
      </c>
      <c r="KZ28" s="273">
        <v>18861654.670000002</v>
      </c>
      <c r="LA28" s="273">
        <v>3711335.75</v>
      </c>
      <c r="LB28" s="273">
        <v>7572583.5899999989</v>
      </c>
      <c r="LC28" s="273">
        <v>32628728.199999999</v>
      </c>
      <c r="LD28" s="273">
        <v>7978826.6699999999</v>
      </c>
      <c r="LE28" s="273">
        <v>69958297.770000011</v>
      </c>
      <c r="LF28" s="273">
        <v>13430281.010000002</v>
      </c>
      <c r="LG28" s="273">
        <v>22547427.010000002</v>
      </c>
      <c r="LH28" s="273">
        <v>15561635.649999999</v>
      </c>
      <c r="LI28" s="273">
        <v>5707621.7200000007</v>
      </c>
      <c r="LJ28" s="273">
        <v>2873401.1900000004</v>
      </c>
      <c r="LK28" s="273">
        <v>1814031.82</v>
      </c>
      <c r="LL28" s="273">
        <v>4071765.7600000002</v>
      </c>
      <c r="LM28" s="273">
        <v>3150949.46</v>
      </c>
      <c r="LN28" s="273">
        <v>5796386.6599999992</v>
      </c>
      <c r="LO28" s="273">
        <v>1820178.1400000001</v>
      </c>
      <c r="LP28" s="273">
        <v>19848667.91</v>
      </c>
      <c r="LQ28" s="273">
        <v>3699005.88</v>
      </c>
      <c r="LR28" s="273">
        <v>2446351.98</v>
      </c>
      <c r="LS28" s="273">
        <v>70138897.199999988</v>
      </c>
      <c r="LT28" s="273">
        <v>13449013.27</v>
      </c>
      <c r="LU28" s="273">
        <v>39828900.280000001</v>
      </c>
      <c r="LV28" s="273">
        <v>10412439.609999999</v>
      </c>
      <c r="LW28" s="273">
        <v>8127659.8499999996</v>
      </c>
      <c r="LX28" s="273">
        <v>7352590.0299999993</v>
      </c>
      <c r="LY28" s="273">
        <v>4662622.1900000004</v>
      </c>
      <c r="LZ28" s="273">
        <v>4101329.27</v>
      </c>
      <c r="MA28" s="273">
        <v>5411236.79</v>
      </c>
      <c r="MB28" s="273">
        <v>6722273.0099999998</v>
      </c>
      <c r="MC28" s="273">
        <v>12967811.9</v>
      </c>
      <c r="MD28" s="273">
        <v>5505091.1100000003</v>
      </c>
      <c r="ME28" s="273">
        <v>64810055.25999999</v>
      </c>
      <c r="MF28" s="273">
        <v>3322562.29</v>
      </c>
      <c r="MG28" s="273">
        <v>1083603</v>
      </c>
      <c r="MH28" s="273">
        <v>1986728.6700000002</v>
      </c>
      <c r="MI28" s="273">
        <v>1162084.28</v>
      </c>
      <c r="MJ28" s="273">
        <v>4655340.53</v>
      </c>
      <c r="MK28" s="273">
        <v>2825650.55</v>
      </c>
      <c r="ML28" s="273">
        <v>3505430.8299999996</v>
      </c>
      <c r="MM28" s="273">
        <v>6424553.8900000006</v>
      </c>
      <c r="MN28" s="273">
        <v>3289526.83</v>
      </c>
      <c r="MO28" s="273">
        <v>2562359.38</v>
      </c>
      <c r="MP28" s="273">
        <v>1607378.27</v>
      </c>
      <c r="MQ28" s="273">
        <v>42976760.890000001</v>
      </c>
      <c r="MR28" s="273">
        <v>2910683.1300000004</v>
      </c>
      <c r="MS28" s="273">
        <v>3181359.21</v>
      </c>
      <c r="MT28" s="273">
        <v>6141392.8999999994</v>
      </c>
      <c r="MU28" s="273">
        <v>5708641.3200000003</v>
      </c>
      <c r="MV28" s="273">
        <v>2649886.14</v>
      </c>
      <c r="MW28" s="273">
        <v>11448882.429499999</v>
      </c>
      <c r="MX28" s="273">
        <v>9877326.3900000006</v>
      </c>
      <c r="MY28" s="273">
        <v>5166790.379999999</v>
      </c>
      <c r="MZ28" s="273">
        <v>1164918.3800000001</v>
      </c>
      <c r="NA28" s="273">
        <v>1496161.3399999999</v>
      </c>
      <c r="NB28" s="273">
        <v>101922803.39</v>
      </c>
      <c r="NC28" s="273">
        <v>10711670.93</v>
      </c>
      <c r="ND28" s="273">
        <v>2854895.31</v>
      </c>
      <c r="NE28" s="273">
        <v>27044380.259999998</v>
      </c>
      <c r="NF28" s="273">
        <v>2898613.66</v>
      </c>
      <c r="NG28" s="273">
        <v>7697611.9700000007</v>
      </c>
      <c r="NH28" s="273">
        <v>18651848.900000002</v>
      </c>
      <c r="NI28" s="273">
        <v>11144221.370000001</v>
      </c>
      <c r="NJ28" s="273">
        <v>951057.99</v>
      </c>
      <c r="NK28" s="273">
        <v>3371259.0100000002</v>
      </c>
      <c r="NL28" s="273">
        <v>4128302.6700000004</v>
      </c>
      <c r="NM28" s="273">
        <v>3824611.6</v>
      </c>
      <c r="NN28" s="273">
        <v>20434421.040000003</v>
      </c>
      <c r="NO28" s="273">
        <v>2957925.12</v>
      </c>
      <c r="NP28" s="273">
        <v>2883847.7800000003</v>
      </c>
      <c r="NQ28" s="273">
        <v>3088161.21</v>
      </c>
      <c r="NR28" s="273">
        <v>1981556.24</v>
      </c>
      <c r="NS28" s="273">
        <v>831144</v>
      </c>
      <c r="NT28" s="273">
        <v>1631071.12</v>
      </c>
      <c r="NU28" s="273">
        <v>45549627.68</v>
      </c>
      <c r="NV28" s="273">
        <v>14307867.380000001</v>
      </c>
      <c r="NW28" s="273">
        <v>2561561.81</v>
      </c>
      <c r="NX28" s="273">
        <v>1481932.2000000002</v>
      </c>
      <c r="NY28" s="273">
        <v>2146898.4</v>
      </c>
      <c r="NZ28" s="273">
        <v>4519187.16</v>
      </c>
      <c r="OA28" s="273">
        <v>1803096.43</v>
      </c>
      <c r="OB28" s="273">
        <v>49957831.280000009</v>
      </c>
      <c r="OC28" s="273">
        <v>15970805.250000002</v>
      </c>
      <c r="OD28" s="273">
        <v>5598601.5999999996</v>
      </c>
      <c r="OE28" s="273">
        <v>17146853</v>
      </c>
      <c r="OF28" s="273">
        <v>3514973.46</v>
      </c>
      <c r="OG28" s="273">
        <v>4319237.8400000008</v>
      </c>
      <c r="OH28" s="273">
        <v>7117168.5300000012</v>
      </c>
      <c r="OI28" s="273">
        <v>1123708.9099999999</v>
      </c>
      <c r="OJ28" s="273">
        <v>2226617.34</v>
      </c>
      <c r="OK28" s="273">
        <v>59000018.109999999</v>
      </c>
      <c r="OL28" s="273">
        <v>11978744.619999999</v>
      </c>
      <c r="OM28" s="273">
        <v>15386160.890000001</v>
      </c>
      <c r="ON28" s="273">
        <v>7283650.5199999996</v>
      </c>
      <c r="OO28" s="273">
        <v>4684381.08</v>
      </c>
      <c r="OP28" s="273">
        <v>1354697.61</v>
      </c>
      <c r="OQ28" s="273">
        <v>23743140.729999997</v>
      </c>
      <c r="OR28" s="273">
        <v>2557023.0499999998</v>
      </c>
      <c r="OS28" s="273">
        <v>3644178.0200000005</v>
      </c>
      <c r="OT28" s="273">
        <v>4657014.71</v>
      </c>
      <c r="OU28" s="273">
        <v>4617360.5999999996</v>
      </c>
      <c r="OV28" s="273">
        <v>13595321.83</v>
      </c>
      <c r="OW28" s="273">
        <v>2693547.82</v>
      </c>
      <c r="OX28" s="273">
        <v>2971775.75</v>
      </c>
      <c r="OY28" s="273">
        <v>1981469.3399999999</v>
      </c>
      <c r="OZ28" s="273">
        <v>32545568.34</v>
      </c>
      <c r="PA28" s="273">
        <v>2727636.25</v>
      </c>
      <c r="PB28" s="273">
        <v>5837999.9900000002</v>
      </c>
      <c r="PC28" s="273">
        <v>1097789.71</v>
      </c>
      <c r="PD28" s="273">
        <v>4687290.24</v>
      </c>
      <c r="PE28" s="273">
        <v>9894112.7199999988</v>
      </c>
      <c r="PF28" s="273">
        <v>2860173.7199999997</v>
      </c>
      <c r="PG28" s="273">
        <v>2687386.91</v>
      </c>
      <c r="PH28" s="273">
        <v>3953998.5</v>
      </c>
      <c r="PI28" s="273">
        <v>3354880</v>
      </c>
      <c r="PJ28" s="273">
        <v>4955042.29</v>
      </c>
      <c r="PK28" s="273">
        <v>7803291.4799999995</v>
      </c>
      <c r="PL28" s="273">
        <v>2344772.8200000003</v>
      </c>
      <c r="PM28" s="273">
        <v>9053953.1099999994</v>
      </c>
      <c r="PN28" s="273">
        <v>2100246.6</v>
      </c>
      <c r="PO28" s="273">
        <v>2004855.65</v>
      </c>
      <c r="PP28" s="273">
        <v>302758.59999999998</v>
      </c>
      <c r="PQ28" s="273">
        <v>2150113.0700000003</v>
      </c>
      <c r="PR28" s="273">
        <v>83610015.449999988</v>
      </c>
      <c r="PS28" s="273">
        <v>2701089.38</v>
      </c>
      <c r="PT28" s="273">
        <v>2495639.54</v>
      </c>
      <c r="PU28" s="273">
        <v>8165937.7400000002</v>
      </c>
      <c r="PV28" s="273">
        <v>11456322.649999999</v>
      </c>
      <c r="PW28" s="273">
        <v>4522738.2799999993</v>
      </c>
      <c r="PX28" s="273">
        <v>14376106.130000001</v>
      </c>
      <c r="PY28" s="273">
        <v>3748091.42</v>
      </c>
      <c r="PZ28" s="273">
        <v>7843079.6699999999</v>
      </c>
      <c r="QA28" s="273">
        <v>2148956.08</v>
      </c>
      <c r="QB28" s="273">
        <v>6029333</v>
      </c>
      <c r="QC28" s="273">
        <v>3320901.18</v>
      </c>
      <c r="QD28" s="273">
        <v>4633578.49</v>
      </c>
      <c r="QE28" s="273">
        <v>6032357.2300000004</v>
      </c>
      <c r="QF28" s="273">
        <v>6091276.9299999997</v>
      </c>
      <c r="QG28" s="273">
        <v>4877074.42</v>
      </c>
      <c r="QH28" s="273">
        <v>3580416.32</v>
      </c>
      <c r="QI28" s="273">
        <v>2329959.06</v>
      </c>
      <c r="QJ28" s="273">
        <v>2176489.8899999997</v>
      </c>
      <c r="QK28" s="273">
        <v>6085650.4199999999</v>
      </c>
      <c r="QL28" s="273">
        <v>9634814.75</v>
      </c>
      <c r="QM28" s="273">
        <v>2686676.9</v>
      </c>
      <c r="QN28" s="273">
        <v>1233934.3</v>
      </c>
      <c r="QO28" s="273">
        <v>885175.72</v>
      </c>
      <c r="QP28" s="273">
        <v>3432100.6599999997</v>
      </c>
      <c r="QQ28" s="273">
        <v>1275654.77</v>
      </c>
      <c r="QR28" s="273">
        <v>42897366.899999999</v>
      </c>
      <c r="QS28" s="273">
        <v>2608787.2799999998</v>
      </c>
      <c r="QT28" s="273">
        <v>8466235.3000000007</v>
      </c>
      <c r="QU28" s="273">
        <v>3518537.8</v>
      </c>
      <c r="QV28" s="273">
        <v>6346277.7999999998</v>
      </c>
      <c r="QW28" s="273">
        <v>8435817.8200000003</v>
      </c>
      <c r="QX28" s="273">
        <v>4034149.2200000007</v>
      </c>
      <c r="QY28" s="273">
        <v>8177345.8499999996</v>
      </c>
      <c r="QZ28" s="273">
        <v>5647880.1599999992</v>
      </c>
      <c r="RA28" s="273">
        <v>2391091.21</v>
      </c>
      <c r="RB28" s="273">
        <v>3298495.9</v>
      </c>
      <c r="RC28" s="273">
        <v>1653084.8</v>
      </c>
      <c r="RD28" s="273">
        <v>1923633</v>
      </c>
      <c r="RE28" s="273">
        <v>56684721.769999996</v>
      </c>
      <c r="RF28" s="273">
        <v>10830266.23</v>
      </c>
      <c r="RG28" s="273">
        <v>4292554.92</v>
      </c>
      <c r="RH28" s="273">
        <v>6147197.3499999996</v>
      </c>
      <c r="RI28" s="273">
        <v>3806599.12</v>
      </c>
      <c r="RJ28" s="273">
        <v>3170304.71</v>
      </c>
      <c r="RK28" s="273">
        <v>9433802.1499999985</v>
      </c>
      <c r="RL28" s="273">
        <v>4335231.54</v>
      </c>
      <c r="RM28" s="273">
        <v>4833244.7699999996</v>
      </c>
      <c r="RN28" s="273">
        <v>8215108.5999999996</v>
      </c>
      <c r="RO28" s="273">
        <v>11184063.42</v>
      </c>
      <c r="RP28" s="273">
        <v>1984111.26</v>
      </c>
      <c r="RQ28" s="273">
        <v>2437019.1</v>
      </c>
      <c r="RR28" s="273">
        <v>3234700.5700000003</v>
      </c>
      <c r="RS28" s="273">
        <v>2579664.86</v>
      </c>
      <c r="RT28" s="273">
        <v>2856372.58</v>
      </c>
      <c r="RU28" s="273">
        <v>3380317.34</v>
      </c>
      <c r="RV28" s="273">
        <v>1585059.35</v>
      </c>
      <c r="RW28" s="273">
        <v>1869315.18</v>
      </c>
      <c r="RX28" s="273">
        <v>1669523.58</v>
      </c>
      <c r="RY28" s="273">
        <v>48718084.049999997</v>
      </c>
      <c r="RZ28" s="273">
        <v>3135760.52</v>
      </c>
      <c r="SA28" s="273">
        <v>7709826.5800000001</v>
      </c>
      <c r="SB28" s="273">
        <v>5804633.4000000004</v>
      </c>
      <c r="SC28" s="273">
        <v>1852360.5</v>
      </c>
      <c r="SD28" s="273">
        <v>3016555.7600000002</v>
      </c>
      <c r="SE28" s="273">
        <v>4281036.5599999996</v>
      </c>
      <c r="SF28" s="273">
        <v>15483796.85</v>
      </c>
      <c r="SG28" s="273">
        <v>4812072.08</v>
      </c>
      <c r="SH28" s="273">
        <v>4067601.6100000003</v>
      </c>
      <c r="SI28" s="273">
        <v>6353138.6299999999</v>
      </c>
      <c r="SJ28" s="273">
        <v>5226390.09</v>
      </c>
      <c r="SK28" s="273">
        <v>5486716.7400000002</v>
      </c>
      <c r="SL28" s="273">
        <v>2959802</v>
      </c>
      <c r="SM28" s="273">
        <v>30366917.920000002</v>
      </c>
      <c r="SN28" s="273">
        <v>3893721.88</v>
      </c>
      <c r="SO28" s="273">
        <v>3828975.27</v>
      </c>
      <c r="SP28" s="273">
        <v>3756579.91</v>
      </c>
      <c r="SQ28" s="273">
        <v>2808040.16</v>
      </c>
      <c r="SR28" s="273">
        <v>2562333.83</v>
      </c>
      <c r="SS28" s="273">
        <v>3436617.08</v>
      </c>
      <c r="ST28" s="273">
        <v>5957856.1600000001</v>
      </c>
      <c r="SU28" s="273">
        <v>3387821.02</v>
      </c>
      <c r="SV28" s="273">
        <v>6134087.04</v>
      </c>
      <c r="SW28" s="273">
        <v>8477937.4299999997</v>
      </c>
      <c r="SX28" s="273">
        <v>1575968.69</v>
      </c>
      <c r="SY28" s="273">
        <v>17662504.68</v>
      </c>
      <c r="SZ28" s="273">
        <v>3897542.71</v>
      </c>
      <c r="TA28" s="273">
        <v>5563451.8000000007</v>
      </c>
      <c r="TB28" s="273">
        <v>7885665.5199999996</v>
      </c>
      <c r="TC28" s="273">
        <v>3250788.5</v>
      </c>
      <c r="TD28" s="273">
        <v>5516647.2800000003</v>
      </c>
      <c r="TE28" s="273">
        <v>3441199.3499999996</v>
      </c>
      <c r="TF28" s="273">
        <v>2026903.5</v>
      </c>
      <c r="TG28" s="273">
        <v>71273448.769999996</v>
      </c>
      <c r="TH28" s="273">
        <v>4967002.4399999995</v>
      </c>
      <c r="TI28" s="273">
        <v>3968240.8</v>
      </c>
      <c r="TJ28" s="273">
        <v>6427901.4399999995</v>
      </c>
      <c r="TK28" s="273">
        <v>6551324.7299999995</v>
      </c>
      <c r="TL28" s="273">
        <v>4418766.2799999993</v>
      </c>
      <c r="TM28" s="273">
        <v>1607071.03</v>
      </c>
      <c r="TN28" s="273">
        <v>21976081.829999998</v>
      </c>
      <c r="TO28" s="273">
        <v>5106184.8</v>
      </c>
      <c r="TP28" s="273">
        <v>11781858.91</v>
      </c>
      <c r="TQ28" s="273">
        <v>7509334.6899999995</v>
      </c>
      <c r="TR28" s="273">
        <v>4558116.4000000004</v>
      </c>
      <c r="TS28" s="273">
        <v>3312523.26</v>
      </c>
      <c r="TT28" s="273">
        <v>2668690.2999999998</v>
      </c>
      <c r="TU28" s="273">
        <v>3149945.53</v>
      </c>
      <c r="TV28" s="273">
        <v>3421490.5100000002</v>
      </c>
      <c r="TW28" s="273">
        <v>15784968.399999999</v>
      </c>
      <c r="TX28" s="273">
        <v>2921948.4</v>
      </c>
      <c r="TY28" s="273">
        <v>24964660.549999997</v>
      </c>
      <c r="TZ28" s="273">
        <v>4926043.26</v>
      </c>
      <c r="UA28" s="273">
        <v>1939200.4300000002</v>
      </c>
      <c r="UB28" s="273">
        <v>2964695.23</v>
      </c>
      <c r="UC28" s="273">
        <v>22047748.220000003</v>
      </c>
      <c r="UD28" s="273">
        <v>1699962.31</v>
      </c>
      <c r="UE28" s="273">
        <v>1688329.31</v>
      </c>
      <c r="UF28" s="273">
        <v>3555508.0100000002</v>
      </c>
      <c r="UG28" s="273">
        <v>2428075.42</v>
      </c>
      <c r="UH28" s="273">
        <v>24063032.850000001</v>
      </c>
      <c r="UI28" s="273">
        <v>5412702.6399999997</v>
      </c>
      <c r="UJ28" s="273">
        <v>4330682.42</v>
      </c>
      <c r="UK28" s="273">
        <v>5660609.3500000006</v>
      </c>
      <c r="UL28" s="273">
        <v>7146627.9400000004</v>
      </c>
      <c r="UM28" s="273">
        <v>5440800.8300000001</v>
      </c>
      <c r="UN28" s="273">
        <v>87462452.710000008</v>
      </c>
      <c r="UO28" s="273">
        <v>5276707.75</v>
      </c>
      <c r="UP28" s="273">
        <v>6380635.4100000001</v>
      </c>
      <c r="UQ28" s="273">
        <v>20047549.989999998</v>
      </c>
      <c r="UR28" s="273">
        <v>2461019.5499999998</v>
      </c>
      <c r="US28" s="273">
        <v>3099569.3699999996</v>
      </c>
      <c r="UT28" s="273">
        <v>8705367.2400000002</v>
      </c>
      <c r="UU28" s="273">
        <v>3161923.7</v>
      </c>
      <c r="UV28" s="273">
        <v>3341409.91</v>
      </c>
      <c r="UW28" s="273">
        <v>3855954.93</v>
      </c>
      <c r="UX28" s="273">
        <v>12963337.639999999</v>
      </c>
      <c r="UY28" s="273">
        <v>8172783.3799999999</v>
      </c>
      <c r="UZ28" s="273">
        <v>7155421.1699999999</v>
      </c>
      <c r="VA28" s="273">
        <v>8683208.7599999998</v>
      </c>
      <c r="VB28" s="273">
        <v>1976116.4</v>
      </c>
      <c r="VC28" s="273">
        <v>2855353.79</v>
      </c>
      <c r="VD28" s="273">
        <v>2714787.6</v>
      </c>
      <c r="VE28" s="273">
        <v>3593272.41</v>
      </c>
      <c r="VF28" s="273">
        <v>13203948.51</v>
      </c>
      <c r="VG28" s="273">
        <v>2002364.6099999999</v>
      </c>
      <c r="VH28" s="273">
        <v>1584267.01</v>
      </c>
      <c r="VI28" s="273">
        <v>990482.33000000007</v>
      </c>
      <c r="VJ28" s="273">
        <v>35716189.119999997</v>
      </c>
      <c r="VK28" s="273">
        <v>3144255.33</v>
      </c>
      <c r="VL28" s="273">
        <v>4924759.16</v>
      </c>
      <c r="VM28" s="273">
        <v>4343234.1500000004</v>
      </c>
      <c r="VN28" s="273">
        <v>12116521.629999999</v>
      </c>
      <c r="VO28" s="273">
        <v>4795317.6500000004</v>
      </c>
      <c r="VP28" s="273">
        <v>3743487.33</v>
      </c>
      <c r="VQ28" s="273">
        <v>4601537.96</v>
      </c>
      <c r="VR28" s="273">
        <v>4344359.3500000006</v>
      </c>
      <c r="VS28" s="273">
        <v>13375157.17</v>
      </c>
      <c r="VT28" s="273">
        <v>3113007</v>
      </c>
      <c r="VU28" s="273">
        <v>6687769.3600000003</v>
      </c>
      <c r="VV28" s="273">
        <v>3886023.98</v>
      </c>
      <c r="VW28" s="273">
        <v>3700056.41</v>
      </c>
      <c r="VX28" s="273">
        <v>2506251.6</v>
      </c>
      <c r="VY28" s="273">
        <v>121077119.05000001</v>
      </c>
      <c r="VZ28" s="273">
        <v>7321618.2400000002</v>
      </c>
      <c r="WA28" s="273">
        <v>6908745.2400000012</v>
      </c>
      <c r="WB28" s="273">
        <v>3773941.7</v>
      </c>
      <c r="WC28" s="273">
        <v>3798005.7600000002</v>
      </c>
      <c r="WD28" s="273">
        <v>5155532.2299999986</v>
      </c>
      <c r="WE28" s="273">
        <v>8603564.0899999999</v>
      </c>
      <c r="WF28" s="273">
        <v>8198560.5899999999</v>
      </c>
      <c r="WG28" s="273">
        <v>3511452.02</v>
      </c>
      <c r="WH28" s="273">
        <v>7265905.1799999997</v>
      </c>
      <c r="WI28" s="273">
        <v>3307177.87</v>
      </c>
      <c r="WJ28" s="273">
        <v>13981191.310000001</v>
      </c>
      <c r="WK28" s="273">
        <v>4353535.6399999997</v>
      </c>
      <c r="WL28" s="273">
        <v>6306209.3100000005</v>
      </c>
      <c r="WM28" s="273">
        <v>7162836.8300000001</v>
      </c>
      <c r="WN28" s="273">
        <v>10003713.510000002</v>
      </c>
      <c r="WO28" s="273">
        <v>4269007.07</v>
      </c>
      <c r="WP28" s="273">
        <v>6704187.4699999997</v>
      </c>
      <c r="WQ28" s="273">
        <v>2433647.87</v>
      </c>
      <c r="WR28" s="273">
        <v>12759513.84</v>
      </c>
      <c r="WS28" s="273">
        <v>27999439.339999996</v>
      </c>
      <c r="WT28" s="273">
        <v>3684375.0899999994</v>
      </c>
      <c r="WU28" s="273">
        <v>3151158.7800000003</v>
      </c>
      <c r="WV28" s="273">
        <v>2716444.02</v>
      </c>
      <c r="WW28" s="273">
        <v>4369674.59</v>
      </c>
      <c r="WX28" s="273">
        <v>3034187.74</v>
      </c>
      <c r="WY28" s="273">
        <v>3578212.7800000003</v>
      </c>
      <c r="WZ28" s="273">
        <v>3677664.32</v>
      </c>
      <c r="XA28" s="273">
        <v>12209684.029999999</v>
      </c>
      <c r="XB28" s="273">
        <v>2915873.54</v>
      </c>
      <c r="XC28" s="273">
        <v>2048548.5899999999</v>
      </c>
      <c r="XD28" s="273">
        <v>2668128.4900000002</v>
      </c>
      <c r="XE28" s="273">
        <v>2180143.5699999998</v>
      </c>
      <c r="XF28" s="273">
        <v>69951849.090000004</v>
      </c>
      <c r="XG28" s="273">
        <v>10089952.190000001</v>
      </c>
      <c r="XH28" s="273">
        <v>7404372.5800000001</v>
      </c>
      <c r="XI28" s="273">
        <v>27882768.420000002</v>
      </c>
      <c r="XJ28" s="273">
        <v>3399101.99</v>
      </c>
      <c r="XK28" s="273">
        <v>5574360.4100000001</v>
      </c>
      <c r="XL28" s="273">
        <v>9560663.4399999995</v>
      </c>
      <c r="XM28" s="273">
        <v>4833010.07</v>
      </c>
      <c r="XN28" s="273">
        <v>5524198.5499999998</v>
      </c>
      <c r="XO28" s="273">
        <v>8701990.4499999993</v>
      </c>
      <c r="XP28" s="273">
        <v>7052901.2300000004</v>
      </c>
      <c r="XQ28" s="273">
        <v>2842667.0100000002</v>
      </c>
      <c r="XR28" s="273">
        <v>2811196.19</v>
      </c>
      <c r="XS28" s="273">
        <v>5712263.5599999996</v>
      </c>
      <c r="XT28" s="273">
        <v>3942507.31</v>
      </c>
      <c r="XU28" s="273">
        <v>2273995.4900000002</v>
      </c>
      <c r="XV28" s="273">
        <v>1841812.99</v>
      </c>
      <c r="XW28" s="273">
        <v>2901334.16</v>
      </c>
      <c r="XX28" s="273">
        <v>2354053.4099999997</v>
      </c>
      <c r="XY28" s="273">
        <v>3115570.2600000002</v>
      </c>
      <c r="XZ28" s="273">
        <v>2577879.16</v>
      </c>
      <c r="YA28" s="273">
        <v>2496825.6399999997</v>
      </c>
      <c r="YB28" s="273">
        <v>3835000.3899999997</v>
      </c>
      <c r="YC28" s="273">
        <v>62271988.350000001</v>
      </c>
      <c r="YD28" s="273">
        <v>3677859.17</v>
      </c>
      <c r="YE28" s="273">
        <v>8948055.9000000004</v>
      </c>
      <c r="YF28" s="273">
        <v>2610613.42</v>
      </c>
      <c r="YG28" s="273">
        <v>14779276.300000001</v>
      </c>
      <c r="YH28" s="273">
        <v>5031059.34</v>
      </c>
      <c r="YI28" s="273">
        <v>6800081.2699999996</v>
      </c>
      <c r="YJ28" s="273">
        <v>3402409.82</v>
      </c>
      <c r="YK28" s="273">
        <v>19004857.5</v>
      </c>
      <c r="YL28" s="273">
        <v>11689821.000000002</v>
      </c>
      <c r="YM28" s="273">
        <v>10427333.689999999</v>
      </c>
      <c r="YN28" s="273">
        <v>5162148</v>
      </c>
      <c r="YO28" s="273">
        <v>3813884.11</v>
      </c>
      <c r="YP28" s="273">
        <v>4106215.1600000006</v>
      </c>
      <c r="YQ28" s="273">
        <v>2865355.12</v>
      </c>
      <c r="YR28" s="273">
        <v>2653132.92</v>
      </c>
      <c r="YS28" s="273">
        <v>3017049.65</v>
      </c>
      <c r="YT28" s="273">
        <v>27927034.829999998</v>
      </c>
      <c r="YU28" s="273">
        <v>4980020.5999999996</v>
      </c>
      <c r="YV28" s="273">
        <v>3245576.6999999997</v>
      </c>
      <c r="YW28" s="273">
        <v>1462611.9</v>
      </c>
      <c r="YX28" s="273">
        <v>2268396.56</v>
      </c>
      <c r="YY28" s="273">
        <v>1731983.95</v>
      </c>
      <c r="YZ28" s="273">
        <v>1573396</v>
      </c>
      <c r="ZA28" s="273">
        <v>27794841.379999999</v>
      </c>
      <c r="ZB28" s="273">
        <v>2102116.6399999997</v>
      </c>
      <c r="ZC28" s="273">
        <v>7900613.7000000002</v>
      </c>
      <c r="ZD28" s="273">
        <v>3915411.9</v>
      </c>
      <c r="ZE28" s="273">
        <v>2171733.6</v>
      </c>
      <c r="ZF28" s="273">
        <v>3047632.91</v>
      </c>
      <c r="ZG28" s="273">
        <v>2920488.17</v>
      </c>
      <c r="ZH28" s="273">
        <v>1845931.03</v>
      </c>
      <c r="ZI28" s="273">
        <v>10797489.949999999</v>
      </c>
      <c r="ZJ28" s="273">
        <v>91559249.780000016</v>
      </c>
      <c r="ZK28" s="273">
        <v>2862517.73</v>
      </c>
      <c r="ZL28" s="273">
        <v>6389657.8799999999</v>
      </c>
      <c r="ZM28" s="273">
        <v>18310043.120000001</v>
      </c>
      <c r="ZN28" s="273">
        <v>13367831.459999999</v>
      </c>
      <c r="ZO28" s="273">
        <v>3056023.88</v>
      </c>
      <c r="ZP28" s="273">
        <v>5363426.25</v>
      </c>
      <c r="ZQ28" s="273">
        <v>8507897.1699999981</v>
      </c>
      <c r="ZR28" s="273">
        <v>5961461.1400000006</v>
      </c>
      <c r="ZS28" s="273">
        <v>7677560.4699999997</v>
      </c>
      <c r="ZT28" s="273">
        <v>1406329</v>
      </c>
      <c r="ZU28" s="273">
        <v>11405880.369999999</v>
      </c>
      <c r="ZV28" s="273">
        <v>4723941.54</v>
      </c>
      <c r="ZW28" s="273">
        <v>4485907.7799999993</v>
      </c>
      <c r="ZX28" s="273">
        <v>4831866.97</v>
      </c>
      <c r="ZY28" s="273">
        <v>4201811.6399999997</v>
      </c>
      <c r="ZZ28" s="273">
        <v>7398012.2999999998</v>
      </c>
      <c r="AAA28" s="273">
        <v>2838285.32</v>
      </c>
      <c r="AAB28" s="273">
        <v>4409279.32</v>
      </c>
      <c r="AAC28" s="273">
        <v>3112944.7</v>
      </c>
      <c r="AAD28" s="273">
        <v>2744177.35</v>
      </c>
      <c r="AAE28" s="273">
        <v>1258310.5899999999</v>
      </c>
      <c r="AAF28" s="273">
        <v>20109914.359999999</v>
      </c>
      <c r="AAG28" s="273">
        <v>4077909.77</v>
      </c>
      <c r="AAH28" s="273">
        <v>2647927.56</v>
      </c>
      <c r="AAI28" s="273">
        <v>2812679.81</v>
      </c>
      <c r="AAJ28" s="273">
        <v>2164716.88</v>
      </c>
      <c r="AAK28" s="273">
        <v>7734184.0800000001</v>
      </c>
      <c r="AAL28" s="273">
        <v>1838287.5499999998</v>
      </c>
      <c r="AAM28" s="273">
        <v>92586759.260000005</v>
      </c>
      <c r="AAN28" s="273">
        <v>6472977.6999999993</v>
      </c>
      <c r="AAO28" s="273">
        <v>3073551.87</v>
      </c>
      <c r="AAP28" s="273">
        <v>7288835.5300000003</v>
      </c>
      <c r="AAQ28" s="273">
        <v>4359761.1900000004</v>
      </c>
      <c r="AAR28" s="273">
        <v>4189136.1100000003</v>
      </c>
      <c r="AAS28" s="273">
        <v>6282304.5999999996</v>
      </c>
      <c r="AAT28" s="273">
        <v>7385445.21</v>
      </c>
      <c r="AAU28" s="273">
        <v>13024692.74</v>
      </c>
      <c r="AAV28" s="273">
        <v>4092368.81</v>
      </c>
      <c r="AAW28" s="273">
        <v>7741895.5899999999</v>
      </c>
      <c r="AAX28" s="273">
        <v>14608380.18</v>
      </c>
      <c r="AAY28" s="273">
        <v>9826381.3000000007</v>
      </c>
      <c r="AAZ28" s="273">
        <v>2284836.2999999998</v>
      </c>
      <c r="ABA28" s="273">
        <v>4722364.49</v>
      </c>
      <c r="ABB28" s="273">
        <v>2214362.89</v>
      </c>
      <c r="ABC28" s="273">
        <v>2158154.56</v>
      </c>
      <c r="ABD28" s="273">
        <v>5039290.71</v>
      </c>
      <c r="ABE28" s="273">
        <v>2881637.0100000002</v>
      </c>
      <c r="ABF28" s="273">
        <v>33579918.849999994</v>
      </c>
      <c r="ABG28" s="273">
        <v>16499122.029999999</v>
      </c>
      <c r="ABH28" s="273">
        <v>2496442.6</v>
      </c>
      <c r="ABI28" s="273">
        <v>2683257.94</v>
      </c>
      <c r="ABJ28" s="273">
        <v>1811832.6099999999</v>
      </c>
      <c r="ABK28" s="273">
        <v>2463418.08</v>
      </c>
      <c r="ABL28" s="273">
        <v>2058935.64</v>
      </c>
      <c r="ABM28" s="273">
        <v>35158446.850000001</v>
      </c>
      <c r="ABN28" s="273">
        <v>3196853.4299999997</v>
      </c>
      <c r="ABO28" s="273">
        <v>2784573.11</v>
      </c>
      <c r="ABP28" s="273">
        <v>3497347.3099999996</v>
      </c>
      <c r="ABQ28" s="273">
        <v>4730994.21</v>
      </c>
      <c r="ABR28" s="273">
        <v>3010868.76</v>
      </c>
      <c r="ABS28" s="273">
        <v>1954145.1300000001</v>
      </c>
      <c r="ABT28" s="273">
        <v>1873698.6</v>
      </c>
      <c r="ABU28" s="273">
        <v>789452.9</v>
      </c>
      <c r="ABV28" s="273">
        <v>37706040.700000003</v>
      </c>
      <c r="ABW28" s="273">
        <v>1397074.89</v>
      </c>
      <c r="ABX28" s="273">
        <v>6235864.1600000001</v>
      </c>
      <c r="ABY28" s="273">
        <v>1705758.5</v>
      </c>
      <c r="ABZ28" s="273">
        <v>2955145.86</v>
      </c>
      <c r="ACA28" s="273">
        <v>9861961.9500000011</v>
      </c>
      <c r="ACB28" s="273">
        <v>1254443.3799999999</v>
      </c>
      <c r="ACC28" s="273">
        <v>2395155.87</v>
      </c>
      <c r="ACD28" s="273">
        <v>2014837.7200000002</v>
      </c>
      <c r="ACE28" s="273">
        <v>3771632.4200000004</v>
      </c>
      <c r="ACF28" s="273">
        <v>1299748.24</v>
      </c>
      <c r="ACG28" s="273">
        <v>80729228.969999984</v>
      </c>
      <c r="ACH28" s="273">
        <v>3171665.54</v>
      </c>
      <c r="ACI28" s="273">
        <v>2898431.71</v>
      </c>
      <c r="ACJ28" s="273">
        <v>4729877.49</v>
      </c>
      <c r="ACK28" s="273">
        <v>1297837.47</v>
      </c>
      <c r="ACL28" s="273">
        <v>4721552.01</v>
      </c>
      <c r="ACM28" s="273">
        <v>5257885.58</v>
      </c>
      <c r="ACN28" s="273">
        <v>16164115.34</v>
      </c>
      <c r="ACO28" s="273">
        <v>9423860.1900000013</v>
      </c>
      <c r="ACP28" s="273">
        <v>2994086.0599999996</v>
      </c>
      <c r="ACQ28" s="273">
        <v>4004457.5</v>
      </c>
      <c r="ACR28" s="273">
        <v>3340795.1900000009</v>
      </c>
      <c r="ACS28" s="273">
        <v>3944208.2800000003</v>
      </c>
      <c r="ACT28" s="273">
        <v>10745733.17</v>
      </c>
      <c r="ACU28" s="273">
        <v>4958906.5299999993</v>
      </c>
      <c r="ACV28" s="273">
        <v>3497904.01</v>
      </c>
      <c r="ACW28" s="273">
        <v>3738251</v>
      </c>
      <c r="ACX28" s="273">
        <v>3119988.6100000003</v>
      </c>
      <c r="ACY28" s="273">
        <v>1991703.43</v>
      </c>
      <c r="ACZ28" s="273">
        <v>1639252.4</v>
      </c>
      <c r="ADA28" s="273">
        <v>1935698.21</v>
      </c>
      <c r="ADB28" s="273">
        <v>1587257.0299999998</v>
      </c>
      <c r="ADC28" s="273">
        <v>791109.11</v>
      </c>
      <c r="ADD28" s="273">
        <v>15185618.51</v>
      </c>
      <c r="ADE28" s="273">
        <v>10906291.390000001</v>
      </c>
      <c r="ADF28" s="273">
        <v>1764670.93</v>
      </c>
      <c r="ADG28" s="273">
        <v>798966.23</v>
      </c>
      <c r="ADH28" s="273">
        <v>2546324.46</v>
      </c>
      <c r="ADI28" s="273">
        <v>766432.97999999986</v>
      </c>
      <c r="ADJ28" s="273">
        <v>3362952.56</v>
      </c>
      <c r="ADK28" s="273">
        <v>1066783.8799999999</v>
      </c>
      <c r="ADL28" s="273">
        <v>1445078.69</v>
      </c>
      <c r="ADM28" s="273">
        <v>66872496.370000005</v>
      </c>
      <c r="ADN28" s="273">
        <v>6848113.0599999987</v>
      </c>
      <c r="ADO28" s="273">
        <v>6162335</v>
      </c>
      <c r="ADP28" s="273">
        <v>23365940.560000002</v>
      </c>
      <c r="ADQ28" s="273">
        <v>787915.49</v>
      </c>
      <c r="ADR28" s="273">
        <v>1863298.24</v>
      </c>
      <c r="ADS28" s="273">
        <v>1143308.5</v>
      </c>
      <c r="ADT28" s="273">
        <v>2287048.4299999997</v>
      </c>
      <c r="ADU28" s="273">
        <v>56067324.159999996</v>
      </c>
      <c r="ADV28" s="273">
        <v>19040415.759999998</v>
      </c>
      <c r="ADW28" s="273">
        <v>7122615.5</v>
      </c>
      <c r="ADX28" s="273">
        <v>2878885.4499999997</v>
      </c>
      <c r="ADY28" s="273">
        <v>4906511.3</v>
      </c>
      <c r="ADZ28" s="273">
        <v>8211226.6399999997</v>
      </c>
      <c r="AEA28" s="273">
        <v>2493807.71</v>
      </c>
      <c r="AEB28" s="273">
        <v>4026027.69</v>
      </c>
      <c r="AEC28" s="273">
        <v>1841054.0899999999</v>
      </c>
      <c r="AED28" s="273">
        <v>1504960.33</v>
      </c>
      <c r="AEE28" s="273">
        <v>4886652.120000001</v>
      </c>
      <c r="AEF28" s="273">
        <v>3045389.4</v>
      </c>
      <c r="AEG28" s="273">
        <v>1201994.82</v>
      </c>
      <c r="AEH28" s="273">
        <v>4009761.42</v>
      </c>
      <c r="AEI28" s="273">
        <v>5785751.0800000001</v>
      </c>
      <c r="AEJ28" s="273">
        <v>1920610.9500000002</v>
      </c>
      <c r="AEK28" s="273">
        <v>1632314.94</v>
      </c>
      <c r="AEL28" s="273">
        <v>5616402.3300000001</v>
      </c>
      <c r="AEM28" s="273">
        <v>3034269.5700000003</v>
      </c>
      <c r="AEN28" s="273">
        <v>2984472.8600000003</v>
      </c>
      <c r="AEO28" s="273">
        <v>44311776.479999997</v>
      </c>
      <c r="AEP28" s="273">
        <v>3668502.52</v>
      </c>
      <c r="AEQ28" s="273">
        <v>4767523.8999999994</v>
      </c>
      <c r="AER28" s="273">
        <v>5718997.9700000007</v>
      </c>
      <c r="AES28" s="273">
        <v>3535722.66</v>
      </c>
      <c r="AET28" s="273">
        <v>13074762.409999998</v>
      </c>
      <c r="AEU28" s="273">
        <v>3768299.76</v>
      </c>
      <c r="AEV28" s="273">
        <v>5058303.41</v>
      </c>
      <c r="AEW28" s="273">
        <v>2392597.2999999998</v>
      </c>
      <c r="AEX28" s="273">
        <v>2425299.73</v>
      </c>
      <c r="AEY28" s="273">
        <v>31229858.149999999</v>
      </c>
      <c r="AEZ28" s="273">
        <v>16879795.68</v>
      </c>
      <c r="AFA28" s="273">
        <v>9550143.1099999975</v>
      </c>
      <c r="AFB28" s="273">
        <v>4326981.4399999995</v>
      </c>
      <c r="AFC28" s="273">
        <v>9076288.8900000006</v>
      </c>
      <c r="AFD28" s="273">
        <v>7201689.0800000001</v>
      </c>
      <c r="AFE28" s="273">
        <v>4330065.34</v>
      </c>
      <c r="AFF28" s="273">
        <v>6666905.3399999999</v>
      </c>
      <c r="AFG28" s="273">
        <v>2917243.6199999996</v>
      </c>
      <c r="AFH28" s="273">
        <v>4976954.6100000003</v>
      </c>
      <c r="AFI28" s="273">
        <v>3956901.15</v>
      </c>
      <c r="AFJ28" s="273">
        <v>5109075.55</v>
      </c>
      <c r="AFK28" s="273">
        <v>2822210.5</v>
      </c>
      <c r="AFL28" s="273">
        <v>34094348.560000002</v>
      </c>
      <c r="AFM28" s="273">
        <v>7585274.7300000004</v>
      </c>
      <c r="AFN28" s="273">
        <v>6133504.4700000007</v>
      </c>
      <c r="AFO28" s="273">
        <v>2767257.43</v>
      </c>
      <c r="AFP28" s="273">
        <v>4224212.67</v>
      </c>
      <c r="AFQ28" s="273">
        <v>4726258.5600000005</v>
      </c>
      <c r="AFR28" s="273">
        <v>3372801.33</v>
      </c>
      <c r="AFS28" s="273">
        <v>8770713.1600000001</v>
      </c>
      <c r="AFT28" s="273">
        <v>9181684.870000001</v>
      </c>
      <c r="AFU28" s="273">
        <v>2944358.97</v>
      </c>
      <c r="AFV28" s="273">
        <v>6467127.4500000011</v>
      </c>
      <c r="AFW28" s="273">
        <v>3059797.71</v>
      </c>
      <c r="AFX28" s="273">
        <v>40488874.130000003</v>
      </c>
      <c r="AFY28" s="273">
        <v>1704830.78</v>
      </c>
      <c r="AFZ28" s="273">
        <v>2995356.17</v>
      </c>
      <c r="AGA28" s="273">
        <v>1728325.79</v>
      </c>
      <c r="AGB28" s="273">
        <v>5521422.0999999996</v>
      </c>
      <c r="AGC28" s="273">
        <v>2285103.2999999998</v>
      </c>
      <c r="AGD28" s="273">
        <v>1102813.21</v>
      </c>
      <c r="AGE28" s="273">
        <v>2169720.52</v>
      </c>
      <c r="AGF28" s="273">
        <v>1624907.07</v>
      </c>
      <c r="AGG28" s="273">
        <v>3147376.75</v>
      </c>
      <c r="AGH28" s="273">
        <v>1386316.42</v>
      </c>
      <c r="AGI28" s="273">
        <v>38372140.539999999</v>
      </c>
      <c r="AGJ28" s="273">
        <v>7943707.04</v>
      </c>
      <c r="AGK28" s="273">
        <v>4094229.02</v>
      </c>
      <c r="AGL28" s="273">
        <v>2936121.75</v>
      </c>
      <c r="AGM28" s="273">
        <v>11031045.76</v>
      </c>
      <c r="AGN28" s="273">
        <v>7143135.2600000007</v>
      </c>
      <c r="AGO28" s="273">
        <v>2869379.72</v>
      </c>
      <c r="AGP28" s="273">
        <v>3932546.59</v>
      </c>
      <c r="AGQ28" s="273">
        <v>71474673.099999994</v>
      </c>
      <c r="AGR28" s="273">
        <v>37789630.219999999</v>
      </c>
      <c r="AGS28" s="273">
        <v>3677073.79</v>
      </c>
      <c r="AGT28" s="273">
        <v>6383438.1600000001</v>
      </c>
      <c r="AGU28" s="273">
        <v>11228216.32</v>
      </c>
      <c r="AGV28" s="273">
        <v>6071882.2599999998</v>
      </c>
      <c r="AGW28" s="273">
        <v>5484678.9300000006</v>
      </c>
      <c r="AGX28" s="273">
        <v>3141013.91</v>
      </c>
      <c r="AGY28" s="273">
        <v>1905823.46</v>
      </c>
      <c r="AGZ28" s="273">
        <v>4936358.0199999996</v>
      </c>
      <c r="AHA28" s="273">
        <v>6077982.6799999997</v>
      </c>
      <c r="AHB28" s="273">
        <v>2935910.98</v>
      </c>
      <c r="AHC28" s="273">
        <v>1699554.34</v>
      </c>
      <c r="AHD28" s="273">
        <v>3047273.6300000004</v>
      </c>
      <c r="AHE28" s="273">
        <v>2649767.3200000003</v>
      </c>
      <c r="AHF28" s="273">
        <v>3192331.5299999993</v>
      </c>
      <c r="AHG28" s="273">
        <v>2199213.94</v>
      </c>
      <c r="AHH28" s="273">
        <v>18510701.030000001</v>
      </c>
      <c r="AHI28" s="273">
        <v>2003075.4800000002</v>
      </c>
      <c r="AHJ28" s="273">
        <v>2760358.96</v>
      </c>
      <c r="AHK28" s="273">
        <v>2631038.58</v>
      </c>
      <c r="AHL28" s="273">
        <v>4914883.8800000008</v>
      </c>
      <c r="AHM28" s="273">
        <v>2551089.63</v>
      </c>
      <c r="AHN28" s="273">
        <v>2080870.85</v>
      </c>
      <c r="AHO28" s="273"/>
      <c r="AHQ28" s="607">
        <v>26</v>
      </c>
      <c r="AHR28" s="271" t="s">
        <v>37</v>
      </c>
      <c r="AHS28" s="271" t="b">
        <f t="shared" si="1"/>
        <v>1</v>
      </c>
    </row>
    <row r="29" spans="1:903" ht="23.4" customHeight="1" x14ac:dyDescent="1.1000000000000001">
      <c r="A29" s="270" t="s">
        <v>39</v>
      </c>
      <c r="B29" s="271" t="s">
        <v>40</v>
      </c>
      <c r="C29" s="273">
        <v>193401345.32000002</v>
      </c>
      <c r="D29" s="273">
        <v>45239840.160000004</v>
      </c>
      <c r="E29" s="273">
        <v>13661490</v>
      </c>
      <c r="F29" s="273">
        <v>10299813.290000001</v>
      </c>
      <c r="G29" s="273">
        <v>5842997.8000000007</v>
      </c>
      <c r="H29" s="273">
        <v>8760078.8599999994</v>
      </c>
      <c r="I29" s="273">
        <v>1869745.3900000001</v>
      </c>
      <c r="J29" s="273">
        <v>38990178.489999995</v>
      </c>
      <c r="K29" s="273">
        <v>15179221.980000002</v>
      </c>
      <c r="L29" s="273">
        <v>3164524.77</v>
      </c>
      <c r="M29" s="273">
        <v>17852333.789999999</v>
      </c>
      <c r="N29" s="273">
        <v>8836522.4899999984</v>
      </c>
      <c r="O29" s="273">
        <v>47085080.75</v>
      </c>
      <c r="P29" s="273">
        <v>6417312.0300000012</v>
      </c>
      <c r="Q29" s="273">
        <v>8802208.5599999987</v>
      </c>
      <c r="R29" s="273">
        <v>4440467.68</v>
      </c>
      <c r="S29" s="273">
        <v>14829993.479999999</v>
      </c>
      <c r="T29" s="273">
        <v>5444321.8199999994</v>
      </c>
      <c r="U29" s="273">
        <v>7527590.3499999996</v>
      </c>
      <c r="V29" s="273">
        <v>5272443.37</v>
      </c>
      <c r="W29" s="273">
        <v>5731720.2199999997</v>
      </c>
      <c r="X29" s="273">
        <v>3138785.25</v>
      </c>
      <c r="Y29" s="273">
        <v>3695526.05</v>
      </c>
      <c r="Z29" s="273">
        <v>5307430.9300000006</v>
      </c>
      <c r="AA29" s="273">
        <v>239598807.92000002</v>
      </c>
      <c r="AB29" s="273">
        <v>12334193.109999998</v>
      </c>
      <c r="AC29" s="273">
        <v>12661128.200000003</v>
      </c>
      <c r="AD29" s="273">
        <v>8180812.1800000006</v>
      </c>
      <c r="AE29" s="273">
        <v>41818617.470000006</v>
      </c>
      <c r="AF29" s="273">
        <v>11497935.299999999</v>
      </c>
      <c r="AG29" s="273">
        <v>25906089.020000003</v>
      </c>
      <c r="AH29" s="273">
        <v>15829091.85</v>
      </c>
      <c r="AI29" s="273">
        <v>11244081.800000001</v>
      </c>
      <c r="AJ29" s="273">
        <v>9568441.0399999991</v>
      </c>
      <c r="AK29" s="273">
        <v>2073897.4900000005</v>
      </c>
      <c r="AL29" s="273">
        <v>2084700.4199999995</v>
      </c>
      <c r="AM29" s="273">
        <v>7430959.3999999994</v>
      </c>
      <c r="AN29" s="273">
        <v>7913152.1999999993</v>
      </c>
      <c r="AO29" s="273">
        <v>6223531.0299999993</v>
      </c>
      <c r="AP29" s="273">
        <v>9838303.3599999994</v>
      </c>
      <c r="AQ29" s="273">
        <v>9061289.9399999995</v>
      </c>
      <c r="AR29" s="273">
        <v>5173559.74</v>
      </c>
      <c r="AS29" s="273">
        <v>112291053.42999998</v>
      </c>
      <c r="AT29" s="273">
        <v>13696657.24</v>
      </c>
      <c r="AU29" s="273">
        <v>8122359.8599999994</v>
      </c>
      <c r="AV29" s="273">
        <v>6365935.4900000002</v>
      </c>
      <c r="AW29" s="273">
        <v>5616135.5299999993</v>
      </c>
      <c r="AX29" s="273">
        <v>4902623.4099999992</v>
      </c>
      <c r="AY29" s="273">
        <v>4012286.0800000005</v>
      </c>
      <c r="AZ29" s="273">
        <v>9102054.1899999976</v>
      </c>
      <c r="BA29" s="273">
        <v>40080581.120000005</v>
      </c>
      <c r="BB29" s="273">
        <v>6657503.0800000001</v>
      </c>
      <c r="BC29" s="273">
        <v>9602779.1800000034</v>
      </c>
      <c r="BD29" s="273">
        <v>22079872.029999997</v>
      </c>
      <c r="BE29" s="273">
        <v>5287123.3400000008</v>
      </c>
      <c r="BF29" s="273">
        <v>5320878.1899999995</v>
      </c>
      <c r="BG29" s="273">
        <v>5355293.870000001</v>
      </c>
      <c r="BH29" s="273">
        <v>98982685.430000007</v>
      </c>
      <c r="BI29" s="273">
        <v>2771590.4999999995</v>
      </c>
      <c r="BJ29" s="273">
        <v>3427558.76</v>
      </c>
      <c r="BK29" s="273">
        <v>1898624.28</v>
      </c>
      <c r="BL29" s="273">
        <v>6949074.6699999999</v>
      </c>
      <c r="BM29" s="273">
        <v>9911196.839999998</v>
      </c>
      <c r="BN29" s="273">
        <v>2596984.4100000006</v>
      </c>
      <c r="BO29" s="273">
        <v>3510640.6400000001</v>
      </c>
      <c r="BP29" s="273">
        <v>3453140.5300000003</v>
      </c>
      <c r="BQ29" s="273">
        <v>2138037.92</v>
      </c>
      <c r="BR29" s="273">
        <v>3432157.8200000003</v>
      </c>
      <c r="BS29" s="273">
        <v>2716590.53</v>
      </c>
      <c r="BT29" s="273">
        <v>20597681.810000002</v>
      </c>
      <c r="BU29" s="273">
        <v>3376997.3699999992</v>
      </c>
      <c r="BV29" s="273">
        <v>871851.24</v>
      </c>
      <c r="BW29" s="273">
        <v>58233370.890000001</v>
      </c>
      <c r="BX29" s="273">
        <v>37167649</v>
      </c>
      <c r="BY29" s="273">
        <v>7868065.3099999996</v>
      </c>
      <c r="BZ29" s="273">
        <v>4658742.7700000005</v>
      </c>
      <c r="CA29" s="273">
        <v>8110721.2800000012</v>
      </c>
      <c r="CB29" s="273">
        <v>7895410.75</v>
      </c>
      <c r="CC29" s="273">
        <v>7837813.7299999995</v>
      </c>
      <c r="CD29" s="273">
        <v>3190077.09</v>
      </c>
      <c r="CE29" s="273">
        <v>2315558.0499999998</v>
      </c>
      <c r="CF29" s="273">
        <v>189664013.76000005</v>
      </c>
      <c r="CG29" s="273">
        <v>10349912.16</v>
      </c>
      <c r="CH29" s="273">
        <v>24871670.02</v>
      </c>
      <c r="CI29" s="273">
        <v>4025554.9200000004</v>
      </c>
      <c r="CJ29" s="273">
        <v>7276296.5099999998</v>
      </c>
      <c r="CK29" s="273">
        <v>4252899.4799999995</v>
      </c>
      <c r="CL29" s="273">
        <v>7731663.6100000003</v>
      </c>
      <c r="CM29" s="273">
        <v>23208197.399999995</v>
      </c>
      <c r="CN29" s="273">
        <v>3717552.9999999995</v>
      </c>
      <c r="CO29" s="273">
        <v>5198145.2300000004</v>
      </c>
      <c r="CP29" s="273">
        <v>4091345.51</v>
      </c>
      <c r="CQ29" s="273">
        <v>3907436.5000000005</v>
      </c>
      <c r="CR29" s="273">
        <v>4003745.24</v>
      </c>
      <c r="CS29" s="273">
        <v>66747733.390000001</v>
      </c>
      <c r="CT29" s="273">
        <v>4437844.0200000005</v>
      </c>
      <c r="CU29" s="273">
        <v>4336693.05</v>
      </c>
      <c r="CV29" s="273">
        <v>10111327.789999999</v>
      </c>
      <c r="CW29" s="273">
        <v>4828637.25</v>
      </c>
      <c r="CX29" s="273">
        <v>11886318.730000002</v>
      </c>
      <c r="CY29" s="273">
        <v>4114260.5500000003</v>
      </c>
      <c r="CZ29" s="273">
        <v>4799023.33</v>
      </c>
      <c r="DA29" s="273">
        <v>104839117.88999999</v>
      </c>
      <c r="DB29" s="273">
        <v>8960372.8000000007</v>
      </c>
      <c r="DC29" s="273">
        <v>23607028.859999999</v>
      </c>
      <c r="DD29" s="273">
        <v>35638307.640000008</v>
      </c>
      <c r="DE29" s="273">
        <v>6559621.0099999988</v>
      </c>
      <c r="DF29" s="273">
        <v>8997557.4700000025</v>
      </c>
      <c r="DG29" s="273">
        <v>8209653.5299999993</v>
      </c>
      <c r="DH29" s="273">
        <v>5420228.9200000009</v>
      </c>
      <c r="DI29" s="273">
        <v>5628082.3400000008</v>
      </c>
      <c r="DJ29" s="273">
        <v>6979474.3699999992</v>
      </c>
      <c r="DK29" s="273">
        <v>20459569.749999996</v>
      </c>
      <c r="DL29" s="273">
        <v>66548474.760000013</v>
      </c>
      <c r="DM29" s="273">
        <v>111444506.28999999</v>
      </c>
      <c r="DN29" s="273">
        <v>7179594.3699999992</v>
      </c>
      <c r="DO29" s="273">
        <v>6080231.6799999997</v>
      </c>
      <c r="DP29" s="273">
        <v>22335105.060000002</v>
      </c>
      <c r="DQ29" s="273">
        <v>19437932.080000002</v>
      </c>
      <c r="DR29" s="273">
        <v>17868614.630000003</v>
      </c>
      <c r="DS29" s="273">
        <v>14197607.619999997</v>
      </c>
      <c r="DT29" s="273">
        <v>8979161.9099999983</v>
      </c>
      <c r="DU29" s="273">
        <v>268409155.90999997</v>
      </c>
      <c r="DV29" s="273">
        <v>7759764.1200000001</v>
      </c>
      <c r="DW29" s="273">
        <v>13236245.519999998</v>
      </c>
      <c r="DX29" s="273">
        <v>15403140.479999997</v>
      </c>
      <c r="DY29" s="273">
        <v>10512738.42</v>
      </c>
      <c r="DZ29" s="273">
        <v>7874488.7000000002</v>
      </c>
      <c r="EA29" s="273">
        <v>14168528.41</v>
      </c>
      <c r="EB29" s="273">
        <v>7894168.2800000003</v>
      </c>
      <c r="EC29" s="273">
        <v>31628502.399999995</v>
      </c>
      <c r="ED29" s="273">
        <v>73957608.450000003</v>
      </c>
      <c r="EE29" s="273">
        <v>47079370.050000012</v>
      </c>
      <c r="EF29" s="273">
        <v>5988687.6799999997</v>
      </c>
      <c r="EG29" s="273">
        <v>5974382.6900000004</v>
      </c>
      <c r="EH29" s="273">
        <v>5463039.9100000001</v>
      </c>
      <c r="EI29" s="273">
        <v>8682721.1999999993</v>
      </c>
      <c r="EJ29" s="273">
        <v>17249235.550000001</v>
      </c>
      <c r="EK29" s="273">
        <v>5677507.54</v>
      </c>
      <c r="EL29" s="273">
        <v>6675442.2700000014</v>
      </c>
      <c r="EM29" s="273">
        <v>114039268.14</v>
      </c>
      <c r="EN29" s="273">
        <v>7934872.9900000002</v>
      </c>
      <c r="EO29" s="273">
        <v>5799078.6500000004</v>
      </c>
      <c r="EP29" s="273">
        <v>5927430.4799999995</v>
      </c>
      <c r="EQ29" s="273">
        <v>5022907.1400000006</v>
      </c>
      <c r="ER29" s="273">
        <v>6761771.3899999987</v>
      </c>
      <c r="ES29" s="273">
        <v>8460054.1500000004</v>
      </c>
      <c r="ET29" s="273">
        <v>11317703.52</v>
      </c>
      <c r="EU29" s="273">
        <v>3894257.18</v>
      </c>
      <c r="EV29" s="273">
        <v>87449304</v>
      </c>
      <c r="EW29" s="273">
        <v>3331678.8999999994</v>
      </c>
      <c r="EX29" s="273">
        <v>6033655.4100000011</v>
      </c>
      <c r="EY29" s="273">
        <v>9797384.290000001</v>
      </c>
      <c r="EZ29" s="273">
        <v>20629341.109999999</v>
      </c>
      <c r="FA29" s="273">
        <v>18004075.119999997</v>
      </c>
      <c r="FB29" s="273">
        <v>10494318.430000002</v>
      </c>
      <c r="FC29" s="273">
        <v>5026010.2699999996</v>
      </c>
      <c r="FD29" s="273">
        <v>6393029.2000000002</v>
      </c>
      <c r="FE29" s="273">
        <v>5627607.6999999993</v>
      </c>
      <c r="FF29" s="273">
        <v>6269657.6200000001</v>
      </c>
      <c r="FG29" s="273">
        <v>7240860.2199999988</v>
      </c>
      <c r="FH29" s="273">
        <v>75940746.310000002</v>
      </c>
      <c r="FI29" s="273">
        <v>4350214.05</v>
      </c>
      <c r="FJ29" s="273">
        <v>7055144.79</v>
      </c>
      <c r="FK29" s="273">
        <v>4481426.4800000004</v>
      </c>
      <c r="FL29" s="273">
        <v>7228201.9700000016</v>
      </c>
      <c r="FM29" s="273">
        <v>5502935.46</v>
      </c>
      <c r="FN29" s="273">
        <v>6176215.0399999991</v>
      </c>
      <c r="FO29" s="273">
        <v>3865211.6</v>
      </c>
      <c r="FP29" s="273">
        <v>134349491.11000001</v>
      </c>
      <c r="FQ29" s="273">
        <v>3639485.24</v>
      </c>
      <c r="FR29" s="273">
        <v>11484628.470000001</v>
      </c>
      <c r="FS29" s="273">
        <v>5705018.7600000016</v>
      </c>
      <c r="FT29" s="273">
        <v>10472279.759999998</v>
      </c>
      <c r="FU29" s="273">
        <v>5953614.9699999988</v>
      </c>
      <c r="FV29" s="273">
        <v>26013441.280000005</v>
      </c>
      <c r="FW29" s="273">
        <v>10761455.329999998</v>
      </c>
      <c r="FX29" s="273">
        <v>8198755.709999999</v>
      </c>
      <c r="FY29" s="273">
        <v>6688433.0399999982</v>
      </c>
      <c r="FZ29" s="273">
        <v>19547209.529999997</v>
      </c>
      <c r="GA29" s="273">
        <v>6028880.0599999996</v>
      </c>
      <c r="GB29" s="273">
        <v>7961565.1600000001</v>
      </c>
      <c r="GC29" s="273">
        <v>4642610.5</v>
      </c>
      <c r="GD29" s="273">
        <v>88421251.449999988</v>
      </c>
      <c r="GE29" s="273">
        <v>4448559.5299999993</v>
      </c>
      <c r="GF29" s="273">
        <v>3719629.53</v>
      </c>
      <c r="GG29" s="273">
        <v>16913989.109999999</v>
      </c>
      <c r="GH29" s="273">
        <v>5322265.8599999994</v>
      </c>
      <c r="GI29" s="273">
        <v>9424898.9499999993</v>
      </c>
      <c r="GJ29" s="273">
        <v>3976468.1499999994</v>
      </c>
      <c r="GK29" s="273">
        <v>16125826.250000002</v>
      </c>
      <c r="GL29" s="273">
        <v>4395150.8399999989</v>
      </c>
      <c r="GM29" s="273">
        <v>4126136.5800000005</v>
      </c>
      <c r="GN29" s="273">
        <v>3533347.8499999992</v>
      </c>
      <c r="GO29" s="273">
        <v>4552432.84</v>
      </c>
      <c r="GP29" s="273">
        <v>54165595.119999997</v>
      </c>
      <c r="GQ29" s="273">
        <v>7544013.8499999996</v>
      </c>
      <c r="GR29" s="273">
        <v>8085711.0499999998</v>
      </c>
      <c r="GS29" s="273">
        <v>13581297.240000002</v>
      </c>
      <c r="GT29" s="273">
        <v>2644987.5500000003</v>
      </c>
      <c r="GU29" s="273">
        <v>8122662.4900000002</v>
      </c>
      <c r="GV29" s="273">
        <v>8555145.9499999993</v>
      </c>
      <c r="GW29" s="273">
        <v>7444078.5099999998</v>
      </c>
      <c r="GX29" s="273">
        <v>39552997.599999994</v>
      </c>
      <c r="GY29" s="273">
        <v>6328513.1500000004</v>
      </c>
      <c r="GZ29" s="273">
        <v>10320709.280000001</v>
      </c>
      <c r="HA29" s="273">
        <v>11102286.909999998</v>
      </c>
      <c r="HB29" s="273">
        <v>160925750.83999997</v>
      </c>
      <c r="HC29" s="273">
        <v>38113182.5</v>
      </c>
      <c r="HD29" s="273">
        <v>11196192.410000002</v>
      </c>
      <c r="HE29" s="273">
        <v>33438484.84</v>
      </c>
      <c r="HF29" s="273">
        <v>13609530</v>
      </c>
      <c r="HG29" s="273">
        <v>25032212.140000004</v>
      </c>
      <c r="HH29" s="273">
        <v>12167808.23</v>
      </c>
      <c r="HI29" s="273">
        <v>82055719.459999993</v>
      </c>
      <c r="HJ29" s="273">
        <v>11361731.109999999</v>
      </c>
      <c r="HK29" s="273">
        <v>24531195.099999998</v>
      </c>
      <c r="HL29" s="273">
        <v>6565962.1900000013</v>
      </c>
      <c r="HM29" s="273">
        <v>6105863.0899999999</v>
      </c>
      <c r="HN29" s="273">
        <v>4790357.59</v>
      </c>
      <c r="HO29" s="273">
        <v>9026650.4299999997</v>
      </c>
      <c r="HP29" s="273">
        <v>4398601.8499999996</v>
      </c>
      <c r="HQ29" s="273">
        <v>104216411.47999999</v>
      </c>
      <c r="HR29" s="273">
        <v>47863518.909999996</v>
      </c>
      <c r="HS29" s="273">
        <v>3548229.5900000003</v>
      </c>
      <c r="HT29" s="273">
        <v>10218353.720000001</v>
      </c>
      <c r="HU29" s="273">
        <v>5173731.7199999988</v>
      </c>
      <c r="HV29" s="273">
        <v>3035482.4400000004</v>
      </c>
      <c r="HW29" s="273">
        <v>4243301.9399999995</v>
      </c>
      <c r="HX29" s="273">
        <v>2186544.5199999996</v>
      </c>
      <c r="HY29" s="273">
        <v>5929323.8000000007</v>
      </c>
      <c r="HZ29" s="273">
        <v>2885412.66</v>
      </c>
      <c r="IA29" s="273">
        <v>6202897.04</v>
      </c>
      <c r="IB29" s="273">
        <v>15335878.029999999</v>
      </c>
      <c r="IC29" s="273">
        <v>2882295.35</v>
      </c>
      <c r="ID29" s="273">
        <v>8605483.459999999</v>
      </c>
      <c r="IE29" s="273">
        <v>4498119.6700000009</v>
      </c>
      <c r="IF29" s="273">
        <v>3891567.94</v>
      </c>
      <c r="IG29" s="273">
        <v>73306992.920000002</v>
      </c>
      <c r="IH29" s="273">
        <v>33235943.839999996</v>
      </c>
      <c r="II29" s="273">
        <v>8531682.3100000024</v>
      </c>
      <c r="IJ29" s="273">
        <v>15861182.609999998</v>
      </c>
      <c r="IK29" s="273">
        <v>19846786.030000001</v>
      </c>
      <c r="IL29" s="273">
        <v>3915590.22</v>
      </c>
      <c r="IM29" s="273">
        <v>4912209.8899999997</v>
      </c>
      <c r="IN29" s="273">
        <v>2949974.4199999995</v>
      </c>
      <c r="IO29" s="273">
        <v>9161403.5799999982</v>
      </c>
      <c r="IP29" s="273">
        <v>5354458.4699999988</v>
      </c>
      <c r="IQ29" s="273">
        <v>2291461.2000000002</v>
      </c>
      <c r="IR29" s="273">
        <v>156926035.50999999</v>
      </c>
      <c r="IS29" s="273">
        <v>46648376.950000003</v>
      </c>
      <c r="IT29" s="273">
        <v>8689749.459999999</v>
      </c>
      <c r="IU29" s="273">
        <v>5391161.6700000009</v>
      </c>
      <c r="IV29" s="273">
        <v>7208034.96</v>
      </c>
      <c r="IW29" s="273">
        <v>1428654.1199999999</v>
      </c>
      <c r="IX29" s="273">
        <v>6025185.4899999984</v>
      </c>
      <c r="IY29" s="273">
        <v>2611825.3199999998</v>
      </c>
      <c r="IZ29" s="273">
        <v>5108211.7100000009</v>
      </c>
      <c r="JA29" s="273">
        <v>8273940.96</v>
      </c>
      <c r="JB29" s="273">
        <v>5536121.3400000008</v>
      </c>
      <c r="JC29" s="273">
        <v>3068660.95</v>
      </c>
      <c r="JD29" s="273">
        <v>36544489.569999993</v>
      </c>
      <c r="JE29" s="273">
        <v>28452686.270000003</v>
      </c>
      <c r="JF29" s="273">
        <v>3174531.77</v>
      </c>
      <c r="JG29" s="273">
        <v>2662365.65</v>
      </c>
      <c r="JH29" s="273">
        <v>2684033.0299999998</v>
      </c>
      <c r="JI29" s="273">
        <v>3052401.1300000004</v>
      </c>
      <c r="JJ29" s="273">
        <v>43415725.979999997</v>
      </c>
      <c r="JK29" s="273">
        <v>5106895.6999999993</v>
      </c>
      <c r="JL29" s="273">
        <v>7762438.0499999998</v>
      </c>
      <c r="JM29" s="273">
        <v>11231999.879999999</v>
      </c>
      <c r="JN29" s="273">
        <v>4222898.9800000004</v>
      </c>
      <c r="JO29" s="273">
        <v>17478507.540000003</v>
      </c>
      <c r="JP29" s="273">
        <v>4220013.1099999994</v>
      </c>
      <c r="JQ29" s="273">
        <v>84120704.269999981</v>
      </c>
      <c r="JR29" s="273">
        <v>5610964.9900000002</v>
      </c>
      <c r="JS29" s="273">
        <v>3311504.0699999994</v>
      </c>
      <c r="JT29" s="273">
        <v>15277241.309999999</v>
      </c>
      <c r="JU29" s="273">
        <v>19306565.199999999</v>
      </c>
      <c r="JV29" s="273">
        <v>5106003.2</v>
      </c>
      <c r="JW29" s="273">
        <v>6736704.2599999998</v>
      </c>
      <c r="JX29" s="273">
        <v>5035355.7</v>
      </c>
      <c r="JY29" s="273">
        <v>118209959.62000002</v>
      </c>
      <c r="JZ29" s="273">
        <v>34081812.870000005</v>
      </c>
      <c r="KA29" s="273">
        <v>7265456.1100000003</v>
      </c>
      <c r="KB29" s="273">
        <v>4736138.4700000007</v>
      </c>
      <c r="KC29" s="273">
        <v>9640626.7000000011</v>
      </c>
      <c r="KD29" s="273">
        <v>4011158.35</v>
      </c>
      <c r="KE29" s="273">
        <v>31582756.139999997</v>
      </c>
      <c r="KF29" s="273">
        <v>17970623.219999999</v>
      </c>
      <c r="KG29" s="273">
        <v>7718582.4099999992</v>
      </c>
      <c r="KH29" s="273">
        <v>11849346.689999999</v>
      </c>
      <c r="KI29" s="273">
        <v>3651541.0000000005</v>
      </c>
      <c r="KJ29" s="273">
        <v>11361839.879999999</v>
      </c>
      <c r="KK29" s="273">
        <v>9053453.1099999994</v>
      </c>
      <c r="KL29" s="273">
        <v>3274704.97</v>
      </c>
      <c r="KM29" s="273">
        <v>9663392.2000000011</v>
      </c>
      <c r="KN29" s="273">
        <v>153809696.09999999</v>
      </c>
      <c r="KO29" s="273">
        <v>14597411.029999999</v>
      </c>
      <c r="KP29" s="273">
        <v>8823650.0600000005</v>
      </c>
      <c r="KQ29" s="273">
        <v>6907290.959999999</v>
      </c>
      <c r="KR29" s="273">
        <v>11441331.1</v>
      </c>
      <c r="KS29" s="273">
        <v>8878477.7200000007</v>
      </c>
      <c r="KT29" s="273">
        <v>34834450.539999992</v>
      </c>
      <c r="KU29" s="273">
        <v>5152372.95</v>
      </c>
      <c r="KV29" s="273">
        <v>7224680.2000000002</v>
      </c>
      <c r="KW29" s="273">
        <v>39565034.690000005</v>
      </c>
      <c r="KX29" s="273">
        <v>5050556.8099999996</v>
      </c>
      <c r="KY29" s="273">
        <v>8415676.620000001</v>
      </c>
      <c r="KZ29" s="273">
        <v>36004901.070000008</v>
      </c>
      <c r="LA29" s="273">
        <v>8410577.5599999987</v>
      </c>
      <c r="LB29" s="273">
        <v>11797719.93</v>
      </c>
      <c r="LC29" s="273">
        <v>118072159.50999999</v>
      </c>
      <c r="LD29" s="273">
        <v>8304494.2299999995</v>
      </c>
      <c r="LE29" s="273">
        <v>60498667.840000004</v>
      </c>
      <c r="LF29" s="273">
        <v>36557100.350000001</v>
      </c>
      <c r="LG29" s="273">
        <v>39265273.730000004</v>
      </c>
      <c r="LH29" s="273">
        <v>38831583.310000002</v>
      </c>
      <c r="LI29" s="273">
        <v>11295823.800000001</v>
      </c>
      <c r="LJ29" s="273">
        <v>5311044.2500000009</v>
      </c>
      <c r="LK29" s="273">
        <v>2921972.9399999995</v>
      </c>
      <c r="LL29" s="273">
        <v>8833431.6799999997</v>
      </c>
      <c r="LM29" s="273">
        <v>3654520.1399999997</v>
      </c>
      <c r="LN29" s="273">
        <v>7793329.79</v>
      </c>
      <c r="LO29" s="273">
        <v>7580536.2400000002</v>
      </c>
      <c r="LP29" s="273">
        <v>83968576.320000008</v>
      </c>
      <c r="LQ29" s="273">
        <v>9662085.7699999996</v>
      </c>
      <c r="LR29" s="273">
        <v>6704464.7199999988</v>
      </c>
      <c r="LS29" s="273">
        <v>49868564.530000001</v>
      </c>
      <c r="LT29" s="273">
        <v>30434144.009999998</v>
      </c>
      <c r="LU29" s="273">
        <v>153504786.91</v>
      </c>
      <c r="LV29" s="273">
        <v>38269216.829999991</v>
      </c>
      <c r="LW29" s="273">
        <v>21324461.649999995</v>
      </c>
      <c r="LX29" s="273">
        <v>12293558.289999999</v>
      </c>
      <c r="LY29" s="273">
        <v>7670841.4400000013</v>
      </c>
      <c r="LZ29" s="273">
        <v>11094388.33</v>
      </c>
      <c r="MA29" s="273">
        <v>9595756.6499999985</v>
      </c>
      <c r="MB29" s="273">
        <v>20700193.650000006</v>
      </c>
      <c r="MC29" s="273">
        <v>19661285</v>
      </c>
      <c r="MD29" s="273">
        <v>8856259.120000001</v>
      </c>
      <c r="ME29" s="273">
        <v>189198617.79000005</v>
      </c>
      <c r="MF29" s="273">
        <v>8680974.2200000007</v>
      </c>
      <c r="MG29" s="273">
        <v>3420515.8899999997</v>
      </c>
      <c r="MH29" s="273">
        <v>4265745.99</v>
      </c>
      <c r="MI29" s="273">
        <v>4069687.64</v>
      </c>
      <c r="MJ29" s="273">
        <v>6275709.4800000004</v>
      </c>
      <c r="MK29" s="273">
        <v>6557318.9899999993</v>
      </c>
      <c r="ML29" s="273">
        <v>6394509.1000000006</v>
      </c>
      <c r="MM29" s="273">
        <v>12462102.999999998</v>
      </c>
      <c r="MN29" s="273">
        <v>6639675.3899999987</v>
      </c>
      <c r="MO29" s="273">
        <v>4796042.5899999989</v>
      </c>
      <c r="MP29" s="273">
        <v>5478595.7300000004</v>
      </c>
      <c r="MQ29" s="273">
        <v>148773128.38999999</v>
      </c>
      <c r="MR29" s="273">
        <v>9985355.0299999993</v>
      </c>
      <c r="MS29" s="273">
        <v>8283409.8999999985</v>
      </c>
      <c r="MT29" s="273">
        <v>10786688.01</v>
      </c>
      <c r="MU29" s="273">
        <v>6486502.2000000002</v>
      </c>
      <c r="MV29" s="273">
        <v>1898581.6700000002</v>
      </c>
      <c r="MW29" s="273">
        <v>31734845.840599999</v>
      </c>
      <c r="MX29" s="273">
        <v>15817214.329999998</v>
      </c>
      <c r="MY29" s="273">
        <v>7384828.8400000008</v>
      </c>
      <c r="MZ29" s="273">
        <v>2322168.4200000004</v>
      </c>
      <c r="NA29" s="273">
        <v>2745539.57</v>
      </c>
      <c r="NB29" s="273">
        <v>196697440.84</v>
      </c>
      <c r="NC29" s="273">
        <v>37494552.95000001</v>
      </c>
      <c r="ND29" s="273">
        <v>6622922.7700000005</v>
      </c>
      <c r="NE29" s="273">
        <v>85456303.460000008</v>
      </c>
      <c r="NF29" s="273">
        <v>4755473.7</v>
      </c>
      <c r="NG29" s="273">
        <v>15910172.460000001</v>
      </c>
      <c r="NH29" s="273">
        <v>49352170.880000018</v>
      </c>
      <c r="NI29" s="273">
        <v>40361149.340000004</v>
      </c>
      <c r="NJ29" s="273">
        <v>9569.15</v>
      </c>
      <c r="NK29" s="273">
        <v>9369134.599200001</v>
      </c>
      <c r="NL29" s="273">
        <v>9754787.4800000004</v>
      </c>
      <c r="NM29" s="273">
        <v>9275944.6099999994</v>
      </c>
      <c r="NN29" s="273">
        <v>67431042.659999996</v>
      </c>
      <c r="NO29" s="273">
        <v>3784433.62</v>
      </c>
      <c r="NP29" s="273">
        <v>5145970.58</v>
      </c>
      <c r="NQ29" s="273">
        <v>4521692.8899999997</v>
      </c>
      <c r="NR29" s="273">
        <v>3207648.19</v>
      </c>
      <c r="NS29" s="273">
        <v>1059397.3899999999</v>
      </c>
      <c r="NT29" s="273">
        <v>3683162.1599999997</v>
      </c>
      <c r="NU29" s="273">
        <v>126478184.30000001</v>
      </c>
      <c r="NV29" s="273">
        <v>34637518.880000003</v>
      </c>
      <c r="NW29" s="273">
        <v>5589397.2199999997</v>
      </c>
      <c r="NX29" s="273">
        <v>3728789.14</v>
      </c>
      <c r="NY29" s="273">
        <v>6354625.459999999</v>
      </c>
      <c r="NZ29" s="273">
        <v>10442835.430000002</v>
      </c>
      <c r="OA29" s="273">
        <v>4154018.84</v>
      </c>
      <c r="OB29" s="273">
        <v>138072785.10999998</v>
      </c>
      <c r="OC29" s="273">
        <v>39010139.369999997</v>
      </c>
      <c r="OD29" s="273">
        <v>19184918.640000001</v>
      </c>
      <c r="OE29" s="273">
        <v>43823901.329999998</v>
      </c>
      <c r="OF29" s="273">
        <v>5521548.290000001</v>
      </c>
      <c r="OG29" s="273">
        <v>8464558.4400000013</v>
      </c>
      <c r="OH29" s="273">
        <v>6463572.9200000009</v>
      </c>
      <c r="OI29" s="273">
        <v>3080724.0300000003</v>
      </c>
      <c r="OJ29" s="273">
        <v>3958309.1599999997</v>
      </c>
      <c r="OK29" s="273">
        <v>128309082.01999998</v>
      </c>
      <c r="OL29" s="273">
        <v>23885046.48</v>
      </c>
      <c r="OM29" s="273">
        <v>37370437.030000009</v>
      </c>
      <c r="ON29" s="273">
        <v>12139853.75</v>
      </c>
      <c r="OO29" s="273">
        <v>9614729.4699999988</v>
      </c>
      <c r="OP29" s="273">
        <v>6800547.5800000001</v>
      </c>
      <c r="OQ29" s="273">
        <v>75602810.239999995</v>
      </c>
      <c r="OR29" s="273">
        <v>6058431.9400000004</v>
      </c>
      <c r="OS29" s="273">
        <v>8865773.1500000004</v>
      </c>
      <c r="OT29" s="273">
        <v>12232161.910000002</v>
      </c>
      <c r="OU29" s="273">
        <v>7914472.6500000004</v>
      </c>
      <c r="OV29" s="273">
        <v>18121076.130000003</v>
      </c>
      <c r="OW29" s="273">
        <v>7016349.21</v>
      </c>
      <c r="OX29" s="273">
        <v>5014333.8599999994</v>
      </c>
      <c r="OY29" s="273">
        <v>6159015.0299999993</v>
      </c>
      <c r="OZ29" s="273">
        <v>73555291.00999999</v>
      </c>
      <c r="PA29" s="273">
        <v>4396735.2200000007</v>
      </c>
      <c r="PB29" s="273">
        <v>9277210.6099999994</v>
      </c>
      <c r="PC29" s="273">
        <v>2919801.79</v>
      </c>
      <c r="PD29" s="273">
        <v>6454128.5700000003</v>
      </c>
      <c r="PE29" s="273">
        <v>19860702.050000001</v>
      </c>
      <c r="PF29" s="273">
        <v>3981274.08</v>
      </c>
      <c r="PG29" s="273">
        <v>3539087.98</v>
      </c>
      <c r="PH29" s="273">
        <v>7038777.4899999984</v>
      </c>
      <c r="PI29" s="273">
        <v>6700406.0399999991</v>
      </c>
      <c r="PJ29" s="273">
        <v>4904189.96</v>
      </c>
      <c r="PK29" s="273">
        <v>15410790.870000001</v>
      </c>
      <c r="PL29" s="273">
        <v>3736061.59</v>
      </c>
      <c r="PM29" s="273">
        <v>28078876.649999999</v>
      </c>
      <c r="PN29" s="273">
        <v>6800541.6000000006</v>
      </c>
      <c r="PO29" s="273">
        <v>4033317.8200000003</v>
      </c>
      <c r="PP29" s="273">
        <v>2802133.32</v>
      </c>
      <c r="PQ29" s="273">
        <v>5155278.76</v>
      </c>
      <c r="PR29" s="273">
        <v>312469759.16999996</v>
      </c>
      <c r="PS29" s="273">
        <v>16896050.790000003</v>
      </c>
      <c r="PT29" s="273">
        <v>5463606.3399999999</v>
      </c>
      <c r="PU29" s="273">
        <v>8484412.379999999</v>
      </c>
      <c r="PV29" s="273">
        <v>82857059.789999992</v>
      </c>
      <c r="PW29" s="273">
        <v>5811077.75</v>
      </c>
      <c r="PX29" s="273">
        <v>15817835</v>
      </c>
      <c r="PY29" s="273">
        <v>7344997.4099999992</v>
      </c>
      <c r="PZ29" s="273">
        <v>11346624.860000001</v>
      </c>
      <c r="QA29" s="273">
        <v>4362037.17</v>
      </c>
      <c r="QB29" s="273">
        <v>10987622.549999997</v>
      </c>
      <c r="QC29" s="273">
        <v>4682232.8499999996</v>
      </c>
      <c r="QD29" s="273">
        <v>5386236.4100000001</v>
      </c>
      <c r="QE29" s="273">
        <v>14367946.310000002</v>
      </c>
      <c r="QF29" s="273">
        <v>6088406.6100000003</v>
      </c>
      <c r="QG29" s="273">
        <v>14049203.200000001</v>
      </c>
      <c r="QH29" s="273">
        <v>4661923.5200000005</v>
      </c>
      <c r="QI29" s="273">
        <v>4748551.8699999992</v>
      </c>
      <c r="QJ29" s="273">
        <v>4133250.73</v>
      </c>
      <c r="QK29" s="273">
        <v>13903921.9</v>
      </c>
      <c r="QL29" s="273">
        <v>23679655.899999999</v>
      </c>
      <c r="QM29" s="273">
        <v>3051219.4499999997</v>
      </c>
      <c r="QN29" s="273">
        <v>3739508.31</v>
      </c>
      <c r="QO29" s="273">
        <v>2552509.7500000005</v>
      </c>
      <c r="QP29" s="273">
        <v>6747513.4799999995</v>
      </c>
      <c r="QQ29" s="273">
        <v>2341307.98</v>
      </c>
      <c r="QR29" s="273">
        <v>88044560.320000023</v>
      </c>
      <c r="QS29" s="273">
        <v>3926155.5599999991</v>
      </c>
      <c r="QT29" s="273">
        <v>13301177.879999999</v>
      </c>
      <c r="QU29" s="273">
        <v>5259522.03</v>
      </c>
      <c r="QV29" s="273">
        <v>8871150.7199999988</v>
      </c>
      <c r="QW29" s="273">
        <v>23731526.919999998</v>
      </c>
      <c r="QX29" s="273">
        <v>5811597.2400000012</v>
      </c>
      <c r="QY29" s="273">
        <v>16907462.57</v>
      </c>
      <c r="QZ29" s="273">
        <v>11080267.899999999</v>
      </c>
      <c r="RA29" s="273">
        <v>4115901.7099999995</v>
      </c>
      <c r="RB29" s="273">
        <v>6093828.8199999994</v>
      </c>
      <c r="RC29" s="273">
        <v>4321660.3499999996</v>
      </c>
      <c r="RD29" s="273">
        <v>4191561.1599999997</v>
      </c>
      <c r="RE29" s="273">
        <v>258964323.00000003</v>
      </c>
      <c r="RF29" s="273">
        <v>23688932.220000003</v>
      </c>
      <c r="RG29" s="273">
        <v>5425133.2800000003</v>
      </c>
      <c r="RH29" s="273">
        <v>11783799.940000001</v>
      </c>
      <c r="RI29" s="273">
        <v>7065714.4299999997</v>
      </c>
      <c r="RJ29" s="273">
        <v>12101639.619999997</v>
      </c>
      <c r="RK29" s="273">
        <v>23323373.580000002</v>
      </c>
      <c r="RL29" s="273">
        <v>5663957.9500000002</v>
      </c>
      <c r="RM29" s="273">
        <v>9052682.0500000007</v>
      </c>
      <c r="RN29" s="273">
        <v>26003000.229999997</v>
      </c>
      <c r="RO29" s="273">
        <v>21182999.279999997</v>
      </c>
      <c r="RP29" s="273">
        <v>4580932.21</v>
      </c>
      <c r="RQ29" s="273">
        <v>3658826.8800000004</v>
      </c>
      <c r="RR29" s="273">
        <v>6814425.0499999998</v>
      </c>
      <c r="RS29" s="273">
        <v>4656848.8100000015</v>
      </c>
      <c r="RT29" s="273">
        <v>5484686.1299999999</v>
      </c>
      <c r="RU29" s="273">
        <v>5543264.21</v>
      </c>
      <c r="RV29" s="273">
        <v>5121949.7600000007</v>
      </c>
      <c r="RW29" s="273">
        <v>5020759.16</v>
      </c>
      <c r="RX29" s="273">
        <v>4718427.5600000005</v>
      </c>
      <c r="RY29" s="273">
        <v>79068052.560000002</v>
      </c>
      <c r="RZ29" s="273">
        <v>5196361.8</v>
      </c>
      <c r="SA29" s="273">
        <v>7266221.8399999989</v>
      </c>
      <c r="SB29" s="273">
        <v>6513327.8499999996</v>
      </c>
      <c r="SC29" s="273">
        <v>2543954.9399999995</v>
      </c>
      <c r="SD29" s="273">
        <v>3715806.93</v>
      </c>
      <c r="SE29" s="273">
        <v>6417046.3500000006</v>
      </c>
      <c r="SF29" s="273">
        <v>19091473.690000001</v>
      </c>
      <c r="SG29" s="273">
        <v>5588681.2000000002</v>
      </c>
      <c r="SH29" s="273">
        <v>4724648.47</v>
      </c>
      <c r="SI29" s="273">
        <v>5324103.16</v>
      </c>
      <c r="SJ29" s="273">
        <v>11456897.799999999</v>
      </c>
      <c r="SK29" s="273">
        <v>5927242.54</v>
      </c>
      <c r="SL29" s="273">
        <v>6700431.540000001</v>
      </c>
      <c r="SM29" s="273">
        <v>74860966.970000014</v>
      </c>
      <c r="SN29" s="273">
        <v>4677736.26</v>
      </c>
      <c r="SO29" s="273">
        <v>3850686.0100000002</v>
      </c>
      <c r="SP29" s="273">
        <v>5506035.0799999991</v>
      </c>
      <c r="SQ29" s="273">
        <v>2360909.4400000004</v>
      </c>
      <c r="SR29" s="273">
        <v>5427277.330000001</v>
      </c>
      <c r="SS29" s="273">
        <v>6306191.7699999996</v>
      </c>
      <c r="ST29" s="273">
        <v>11540769.389999999</v>
      </c>
      <c r="SU29" s="273">
        <v>4378684.17</v>
      </c>
      <c r="SV29" s="273">
        <v>4709710.76</v>
      </c>
      <c r="SW29" s="273">
        <v>16651693.419999998</v>
      </c>
      <c r="SX29" s="273">
        <v>6361331.75</v>
      </c>
      <c r="SY29" s="273">
        <v>59845324.740000002</v>
      </c>
      <c r="SZ29" s="273">
        <v>6491335.7800000012</v>
      </c>
      <c r="TA29" s="273">
        <v>7099437.29</v>
      </c>
      <c r="TB29" s="273">
        <v>14166474.15</v>
      </c>
      <c r="TC29" s="273">
        <v>6483159.46</v>
      </c>
      <c r="TD29" s="273">
        <v>6378150.2000000002</v>
      </c>
      <c r="TE29" s="273">
        <v>3459013.06</v>
      </c>
      <c r="TF29" s="273">
        <v>3200397.69</v>
      </c>
      <c r="TG29" s="273">
        <v>178982214.78</v>
      </c>
      <c r="TH29" s="273">
        <v>8578151.8599999994</v>
      </c>
      <c r="TI29" s="273">
        <v>3892386.88</v>
      </c>
      <c r="TJ29" s="273">
        <v>9305963.3599999975</v>
      </c>
      <c r="TK29" s="273">
        <v>10367354.950000001</v>
      </c>
      <c r="TL29" s="273">
        <v>6638855.3399999999</v>
      </c>
      <c r="TM29" s="273">
        <v>4844015.9300000006</v>
      </c>
      <c r="TN29" s="273">
        <v>37319295.889999993</v>
      </c>
      <c r="TO29" s="273">
        <v>6461126.4800000004</v>
      </c>
      <c r="TP29" s="273">
        <v>12141490.550000001</v>
      </c>
      <c r="TQ29" s="273">
        <v>15899171.549999999</v>
      </c>
      <c r="TR29" s="273">
        <v>4403319.28</v>
      </c>
      <c r="TS29" s="273">
        <v>4946200.74</v>
      </c>
      <c r="TT29" s="273">
        <v>7176375.1699999999</v>
      </c>
      <c r="TU29" s="273">
        <v>6897753.3699999992</v>
      </c>
      <c r="TV29" s="273">
        <v>6570042.3000000017</v>
      </c>
      <c r="TW29" s="273">
        <v>54352233.999999993</v>
      </c>
      <c r="TX29" s="273">
        <v>11423135.440000001</v>
      </c>
      <c r="TY29" s="273">
        <v>76216772.539999992</v>
      </c>
      <c r="TZ29" s="273">
        <v>16515403.560000002</v>
      </c>
      <c r="UA29" s="273">
        <v>4125773.7499999995</v>
      </c>
      <c r="UB29" s="273">
        <v>12637142.34</v>
      </c>
      <c r="UC29" s="273">
        <v>61789683.440000005</v>
      </c>
      <c r="UD29" s="273">
        <v>3989696.58</v>
      </c>
      <c r="UE29" s="273">
        <v>5327505.8600000003</v>
      </c>
      <c r="UF29" s="273">
        <v>5786838.4399999985</v>
      </c>
      <c r="UG29" s="273">
        <v>6423005.1999999993</v>
      </c>
      <c r="UH29" s="273">
        <v>60029601.840000004</v>
      </c>
      <c r="UI29" s="273">
        <v>10729339.439999999</v>
      </c>
      <c r="UJ29" s="273">
        <v>8977995.8100000005</v>
      </c>
      <c r="UK29" s="273">
        <v>12204743.039999999</v>
      </c>
      <c r="UL29" s="273">
        <v>7245021.1699999999</v>
      </c>
      <c r="UM29" s="273">
        <v>10020668.220000001</v>
      </c>
      <c r="UN29" s="273">
        <v>207236287.64000002</v>
      </c>
      <c r="UO29" s="273">
        <v>7832268.2400000012</v>
      </c>
      <c r="UP29" s="273">
        <v>4775393.32</v>
      </c>
      <c r="UQ29" s="273">
        <v>43369860.640000001</v>
      </c>
      <c r="UR29" s="273">
        <v>4849504.0900000008</v>
      </c>
      <c r="US29" s="273">
        <v>6427134.9700000007</v>
      </c>
      <c r="UT29" s="273">
        <v>18182153.219999999</v>
      </c>
      <c r="UU29" s="273">
        <v>5195350.9800000004</v>
      </c>
      <c r="UV29" s="273">
        <v>8206266.8300000001</v>
      </c>
      <c r="UW29" s="273">
        <v>4959257.08</v>
      </c>
      <c r="UX29" s="273">
        <v>7954309.5600000005</v>
      </c>
      <c r="UY29" s="273">
        <v>21558616.59</v>
      </c>
      <c r="UZ29" s="273">
        <v>10013967.529999999</v>
      </c>
      <c r="VA29" s="273">
        <v>16297107.889999995</v>
      </c>
      <c r="VB29" s="273">
        <v>4469036.8400000008</v>
      </c>
      <c r="VC29" s="273">
        <v>3456028.68</v>
      </c>
      <c r="VD29" s="273">
        <v>5739156.8300000001</v>
      </c>
      <c r="VE29" s="273">
        <v>3505850.83</v>
      </c>
      <c r="VF29" s="273">
        <v>29311969.220000003</v>
      </c>
      <c r="VG29" s="273">
        <v>6824997.25</v>
      </c>
      <c r="VH29" s="273">
        <v>5815238.0300000003</v>
      </c>
      <c r="VI29" s="273">
        <v>1283882.6199999999</v>
      </c>
      <c r="VJ29" s="273">
        <v>102149045.98999999</v>
      </c>
      <c r="VK29" s="273">
        <v>5634519.6399999997</v>
      </c>
      <c r="VL29" s="273">
        <v>6067721.419999999</v>
      </c>
      <c r="VM29" s="273">
        <v>12926635.120000001</v>
      </c>
      <c r="VN29" s="273">
        <v>6841458.379999999</v>
      </c>
      <c r="VO29" s="273">
        <v>12223518.980000002</v>
      </c>
      <c r="VP29" s="273">
        <v>9429704.5500000007</v>
      </c>
      <c r="VQ29" s="273">
        <v>5170956.1199999992</v>
      </c>
      <c r="VR29" s="273">
        <v>6752786.4899999993</v>
      </c>
      <c r="VS29" s="273">
        <v>29949713.310000002</v>
      </c>
      <c r="VT29" s="273">
        <v>7694491.5800000001</v>
      </c>
      <c r="VU29" s="273">
        <v>14098927.550000001</v>
      </c>
      <c r="VV29" s="273">
        <v>10340685.23</v>
      </c>
      <c r="VW29" s="273">
        <v>5182865.54</v>
      </c>
      <c r="VX29" s="273">
        <v>5471613.7100000009</v>
      </c>
      <c r="VY29" s="273">
        <v>319508237.26999998</v>
      </c>
      <c r="VZ29" s="273">
        <v>16746531.770000003</v>
      </c>
      <c r="WA29" s="273">
        <v>5936225.2199999997</v>
      </c>
      <c r="WB29" s="273">
        <v>7088876.3900000015</v>
      </c>
      <c r="WC29" s="273">
        <v>8189444.3200000003</v>
      </c>
      <c r="WD29" s="273">
        <v>11631508.989999998</v>
      </c>
      <c r="WE29" s="273">
        <v>19846060.510000005</v>
      </c>
      <c r="WF29" s="273">
        <v>13853593.34</v>
      </c>
      <c r="WG29" s="273">
        <v>13803148.67</v>
      </c>
      <c r="WH29" s="273">
        <v>12487236.02</v>
      </c>
      <c r="WI29" s="273">
        <v>4068955.7600000002</v>
      </c>
      <c r="WJ29" s="273">
        <v>40999177.659999996</v>
      </c>
      <c r="WK29" s="273">
        <v>12470484.769999998</v>
      </c>
      <c r="WL29" s="273">
        <v>25201107.590000004</v>
      </c>
      <c r="WM29" s="273">
        <v>28590137.539999999</v>
      </c>
      <c r="WN29" s="273">
        <v>18065347.600000001</v>
      </c>
      <c r="WO29" s="273">
        <v>9264846.0000000019</v>
      </c>
      <c r="WP29" s="273">
        <v>10752639.370000001</v>
      </c>
      <c r="WQ29" s="273">
        <v>7361884.4600000009</v>
      </c>
      <c r="WR29" s="273">
        <v>19215157.920000002</v>
      </c>
      <c r="WS29" s="273">
        <v>55321179.709999993</v>
      </c>
      <c r="WT29" s="273">
        <v>6267034.7399999993</v>
      </c>
      <c r="WU29" s="273">
        <v>5471506.9199999999</v>
      </c>
      <c r="WV29" s="273">
        <v>6397237.9900000002</v>
      </c>
      <c r="WW29" s="273">
        <v>8750940.959999999</v>
      </c>
      <c r="WX29" s="273">
        <v>4644250.1400000006</v>
      </c>
      <c r="WY29" s="273">
        <v>6509986.1600000001</v>
      </c>
      <c r="WZ29" s="273">
        <v>11020737.569999997</v>
      </c>
      <c r="XA29" s="273">
        <v>40502838.390000008</v>
      </c>
      <c r="XB29" s="273">
        <v>6540924.9600000009</v>
      </c>
      <c r="XC29" s="273">
        <v>5322489.7600000007</v>
      </c>
      <c r="XD29" s="273">
        <v>5638244.4900000002</v>
      </c>
      <c r="XE29" s="273">
        <v>4388656.0200000005</v>
      </c>
      <c r="XF29" s="273">
        <v>182613003.57999995</v>
      </c>
      <c r="XG29" s="273">
        <v>15082264.129999999</v>
      </c>
      <c r="XH29" s="273">
        <v>8807512.1500000004</v>
      </c>
      <c r="XI29" s="273">
        <v>47918163.139999993</v>
      </c>
      <c r="XJ29" s="273">
        <v>9185206.2800000012</v>
      </c>
      <c r="XK29" s="273">
        <v>14710978.17</v>
      </c>
      <c r="XL29" s="273">
        <v>22166726.159999996</v>
      </c>
      <c r="XM29" s="273">
        <v>10055530.779999999</v>
      </c>
      <c r="XN29" s="273">
        <v>5771228.1900000013</v>
      </c>
      <c r="XO29" s="273">
        <v>26044329.270000003</v>
      </c>
      <c r="XP29" s="273">
        <v>16958663.800000001</v>
      </c>
      <c r="XQ29" s="273">
        <v>5434083.7199999997</v>
      </c>
      <c r="XR29" s="273">
        <v>6380049.8099999996</v>
      </c>
      <c r="XS29" s="273">
        <v>5975020.8600000013</v>
      </c>
      <c r="XT29" s="273">
        <v>6781647.8899999997</v>
      </c>
      <c r="XU29" s="273">
        <v>4913968.6500000004</v>
      </c>
      <c r="XV29" s="273">
        <v>5416841.7200000007</v>
      </c>
      <c r="XW29" s="273">
        <v>6307146.9100000001</v>
      </c>
      <c r="XX29" s="273">
        <v>5499742.8499999996</v>
      </c>
      <c r="XY29" s="273">
        <v>5573634.209999999</v>
      </c>
      <c r="XZ29" s="273">
        <v>5286303.0799999991</v>
      </c>
      <c r="YA29" s="273">
        <v>6474691.3399999999</v>
      </c>
      <c r="YB29" s="273">
        <v>5855014.2100000009</v>
      </c>
      <c r="YC29" s="273">
        <v>388379833.82999998</v>
      </c>
      <c r="YD29" s="273">
        <v>8440867.8800000008</v>
      </c>
      <c r="YE29" s="273">
        <v>19387576.220000003</v>
      </c>
      <c r="YF29" s="273">
        <v>8457434.4799999986</v>
      </c>
      <c r="YG29" s="273">
        <v>63178557.160000004</v>
      </c>
      <c r="YH29" s="273">
        <v>11827451.6</v>
      </c>
      <c r="YI29" s="273">
        <v>16874307.849999998</v>
      </c>
      <c r="YJ29" s="273">
        <v>7115188.9499999993</v>
      </c>
      <c r="YK29" s="273">
        <v>28228340.620000001</v>
      </c>
      <c r="YL29" s="273">
        <v>39947037.36999999</v>
      </c>
      <c r="YM29" s="273">
        <v>14607688.189999998</v>
      </c>
      <c r="YN29" s="273">
        <v>7005654.29</v>
      </c>
      <c r="YO29" s="273">
        <v>6246704.0099999998</v>
      </c>
      <c r="YP29" s="273">
        <v>11028944.040000001</v>
      </c>
      <c r="YQ29" s="273">
        <v>7158443.5700000003</v>
      </c>
      <c r="YR29" s="273">
        <v>5922291.6100000003</v>
      </c>
      <c r="YS29" s="273">
        <v>7256892.6799999997</v>
      </c>
      <c r="YT29" s="273">
        <v>59514383.550000004</v>
      </c>
      <c r="YU29" s="273">
        <v>6293003.8499999996</v>
      </c>
      <c r="YV29" s="273">
        <v>7129087.6999999993</v>
      </c>
      <c r="YW29" s="273">
        <v>6280161.6699999999</v>
      </c>
      <c r="YX29" s="273">
        <v>8303912.3099999987</v>
      </c>
      <c r="YY29" s="273">
        <v>4645790.16</v>
      </c>
      <c r="YZ29" s="273">
        <v>4066605.7100000004</v>
      </c>
      <c r="ZA29" s="273">
        <v>81727999.250000015</v>
      </c>
      <c r="ZB29" s="273">
        <v>4802097.8199999994</v>
      </c>
      <c r="ZC29" s="273">
        <v>7325864.3999999994</v>
      </c>
      <c r="ZD29" s="273">
        <v>7811391.0399999991</v>
      </c>
      <c r="ZE29" s="273">
        <v>3940415.73</v>
      </c>
      <c r="ZF29" s="273">
        <v>5609673.79</v>
      </c>
      <c r="ZG29" s="273">
        <v>5962174.2800000003</v>
      </c>
      <c r="ZH29" s="273">
        <v>6155919.7399999993</v>
      </c>
      <c r="ZI29" s="273">
        <v>15311000.34</v>
      </c>
      <c r="ZJ29" s="273">
        <v>126294640.00000001</v>
      </c>
      <c r="ZK29" s="273">
        <v>6887008.919999999</v>
      </c>
      <c r="ZL29" s="273">
        <v>12366458.4</v>
      </c>
      <c r="ZM29" s="273">
        <v>45624827.960000008</v>
      </c>
      <c r="ZN29" s="273">
        <v>14134481.829999998</v>
      </c>
      <c r="ZO29" s="273">
        <v>4704180.28</v>
      </c>
      <c r="ZP29" s="273">
        <v>6055469.0499999998</v>
      </c>
      <c r="ZQ29" s="273">
        <v>17414634.719999999</v>
      </c>
      <c r="ZR29" s="273">
        <v>13106028.91</v>
      </c>
      <c r="ZS29" s="273">
        <v>22472039.990000002</v>
      </c>
      <c r="ZT29" s="273">
        <v>4642285.4200000009</v>
      </c>
      <c r="ZU29" s="273">
        <v>9025314.7399999984</v>
      </c>
      <c r="ZV29" s="273">
        <v>3523453</v>
      </c>
      <c r="ZW29" s="273">
        <v>6816930.7999999998</v>
      </c>
      <c r="ZX29" s="273">
        <v>6764136.9799999995</v>
      </c>
      <c r="ZY29" s="273">
        <v>5677008.6199999992</v>
      </c>
      <c r="ZZ29" s="273">
        <v>6793988.2799999993</v>
      </c>
      <c r="AAA29" s="273">
        <v>4931521.330000001</v>
      </c>
      <c r="AAB29" s="273">
        <v>9134647.9100000001</v>
      </c>
      <c r="AAC29" s="273">
        <v>8102699.1500000013</v>
      </c>
      <c r="AAD29" s="273">
        <v>5708353.6699999999</v>
      </c>
      <c r="AAE29" s="273">
        <v>5569858.7599999998</v>
      </c>
      <c r="AAF29" s="273">
        <v>61444251.489999995</v>
      </c>
      <c r="AAG29" s="273">
        <v>5721110.96</v>
      </c>
      <c r="AAH29" s="273">
        <v>5854821.629999999</v>
      </c>
      <c r="AAI29" s="273">
        <v>6516261.6099999994</v>
      </c>
      <c r="AAJ29" s="273">
        <v>3910267.6700000004</v>
      </c>
      <c r="AAK29" s="273">
        <v>7099373.5899999999</v>
      </c>
      <c r="AAL29" s="273">
        <v>4541302.83</v>
      </c>
      <c r="AAM29" s="273">
        <v>290479460.06</v>
      </c>
      <c r="AAN29" s="273">
        <v>5538936.4899999993</v>
      </c>
      <c r="AAO29" s="273">
        <v>5582483.3899999997</v>
      </c>
      <c r="AAP29" s="273">
        <v>12704032.49</v>
      </c>
      <c r="AAQ29" s="273">
        <v>10664446.079999998</v>
      </c>
      <c r="AAR29" s="273">
        <v>4131357.12</v>
      </c>
      <c r="AAS29" s="273">
        <v>5613142.0300000003</v>
      </c>
      <c r="AAT29" s="273">
        <v>14131198.32</v>
      </c>
      <c r="AAU29" s="273">
        <v>28096405.66</v>
      </c>
      <c r="AAV29" s="273">
        <v>7239446.8800000008</v>
      </c>
      <c r="AAW29" s="273">
        <v>8747552.5500000007</v>
      </c>
      <c r="AAX29" s="273">
        <v>49126611.890000001</v>
      </c>
      <c r="AAY29" s="273">
        <v>20907901.510000002</v>
      </c>
      <c r="AAZ29" s="273">
        <v>5375458.8799999999</v>
      </c>
      <c r="ABA29" s="273">
        <v>9069417.4499999993</v>
      </c>
      <c r="ABB29" s="273">
        <v>6626591.6600000001</v>
      </c>
      <c r="ABC29" s="273">
        <v>4205054.3100000005</v>
      </c>
      <c r="ABD29" s="273">
        <v>5321432.3099999996</v>
      </c>
      <c r="ABE29" s="273">
        <v>5697696.5999999996</v>
      </c>
      <c r="ABF29" s="273">
        <v>57087952.900000006</v>
      </c>
      <c r="ABG29" s="273">
        <v>49143614.089999996</v>
      </c>
      <c r="ABH29" s="273">
        <v>5645192.8300000001</v>
      </c>
      <c r="ABI29" s="273">
        <v>5928597.0999999996</v>
      </c>
      <c r="ABJ29" s="273">
        <v>7270749.0700000003</v>
      </c>
      <c r="ABK29" s="273">
        <v>6913927.4900000002</v>
      </c>
      <c r="ABL29" s="273">
        <v>6315707.7999999998</v>
      </c>
      <c r="ABM29" s="273">
        <v>82440112.620000005</v>
      </c>
      <c r="ABN29" s="273">
        <v>7109356.4299999997</v>
      </c>
      <c r="ABO29" s="273">
        <v>7328748.0600000005</v>
      </c>
      <c r="ABP29" s="273">
        <v>11494934.549999999</v>
      </c>
      <c r="ABQ29" s="273">
        <v>9714801.1199999992</v>
      </c>
      <c r="ABR29" s="273">
        <v>6806493.6499999994</v>
      </c>
      <c r="ABS29" s="273">
        <v>5584739.6200000001</v>
      </c>
      <c r="ABT29" s="273">
        <v>9721861.2000000011</v>
      </c>
      <c r="ABU29" s="273">
        <v>5249631.1899999995</v>
      </c>
      <c r="ABV29" s="273">
        <v>48555859.719999999</v>
      </c>
      <c r="ABW29" s="273">
        <v>3792814.87</v>
      </c>
      <c r="ABX29" s="273">
        <v>12525520.120000001</v>
      </c>
      <c r="ABY29" s="273">
        <v>3752269.1399999992</v>
      </c>
      <c r="ABZ29" s="273">
        <v>5195243.51</v>
      </c>
      <c r="ACA29" s="273">
        <v>19863530.16</v>
      </c>
      <c r="ACB29" s="273">
        <v>614940.18999999994</v>
      </c>
      <c r="ACC29" s="273">
        <v>6631224.3400000008</v>
      </c>
      <c r="ACD29" s="273">
        <v>4587370.879999999</v>
      </c>
      <c r="ACE29" s="273">
        <v>4055962.72</v>
      </c>
      <c r="ACF29" s="273">
        <v>3131029.2299999995</v>
      </c>
      <c r="ACG29" s="273">
        <v>294932074.23000002</v>
      </c>
      <c r="ACH29" s="273">
        <v>3836367.66</v>
      </c>
      <c r="ACI29" s="273">
        <v>7762131.5499999998</v>
      </c>
      <c r="ACJ29" s="273">
        <v>13015334.27</v>
      </c>
      <c r="ACK29" s="273">
        <v>6182449.54</v>
      </c>
      <c r="ACL29" s="273">
        <v>8337270.5999999996</v>
      </c>
      <c r="ACM29" s="273">
        <v>7203443.79</v>
      </c>
      <c r="ACN29" s="273">
        <v>39010397.739999995</v>
      </c>
      <c r="ACO29" s="273">
        <v>63170441.229999997</v>
      </c>
      <c r="ACP29" s="273">
        <v>6179175.5600000005</v>
      </c>
      <c r="ACQ29" s="273">
        <v>3491588.3500000006</v>
      </c>
      <c r="ACR29" s="273">
        <v>10099315.73</v>
      </c>
      <c r="ACS29" s="273">
        <v>12562299</v>
      </c>
      <c r="ACT29" s="273">
        <v>63249303.470000014</v>
      </c>
      <c r="ACU29" s="273">
        <v>8544926.6600000001</v>
      </c>
      <c r="ACV29" s="273">
        <v>9090118.5600000005</v>
      </c>
      <c r="ACW29" s="273">
        <v>4902087.1899999995</v>
      </c>
      <c r="ACX29" s="273">
        <v>5659082.3399999989</v>
      </c>
      <c r="ACY29" s="273">
        <v>6940387.04</v>
      </c>
      <c r="ACZ29" s="273">
        <v>7542025.2300000004</v>
      </c>
      <c r="ADA29" s="273">
        <v>5625153.0999999996</v>
      </c>
      <c r="ADB29" s="273">
        <v>3900874.4299999997</v>
      </c>
      <c r="ADC29" s="273">
        <v>4900498.8899999997</v>
      </c>
      <c r="ADD29" s="273">
        <v>25163836.069999997</v>
      </c>
      <c r="ADE29" s="273">
        <v>24531073.830000002</v>
      </c>
      <c r="ADF29" s="273">
        <v>6333805.0800000001</v>
      </c>
      <c r="ADG29" s="273">
        <v>4338016.13</v>
      </c>
      <c r="ADH29" s="273">
        <v>4126054.38</v>
      </c>
      <c r="ADI29" s="273">
        <v>2915060.3199999994</v>
      </c>
      <c r="ADJ29" s="273">
        <v>8054538.7099999981</v>
      </c>
      <c r="ADK29" s="273">
        <v>2758580.12</v>
      </c>
      <c r="ADL29" s="273">
        <v>8184377.1399999997</v>
      </c>
      <c r="ADM29" s="273">
        <v>188588169.17000002</v>
      </c>
      <c r="ADN29" s="273">
        <v>34537588.640000001</v>
      </c>
      <c r="ADO29" s="273">
        <v>18713117.539999999</v>
      </c>
      <c r="ADP29" s="273">
        <v>13149564.279999999</v>
      </c>
      <c r="ADQ29" s="273">
        <v>5078530.04</v>
      </c>
      <c r="ADR29" s="273">
        <v>2704800.7800000003</v>
      </c>
      <c r="ADS29" s="273">
        <v>22832231.790000003</v>
      </c>
      <c r="ADT29" s="273">
        <v>2917867.31</v>
      </c>
      <c r="ADU29" s="273">
        <v>193554078.61999997</v>
      </c>
      <c r="ADV29" s="273">
        <v>29819070.779999994</v>
      </c>
      <c r="ADW29" s="273">
        <v>26195062.720000006</v>
      </c>
      <c r="ADX29" s="273">
        <v>6602200.8499999987</v>
      </c>
      <c r="ADY29" s="273">
        <v>5907393.0900000008</v>
      </c>
      <c r="ADZ29" s="273">
        <v>8448462.1600000001</v>
      </c>
      <c r="AEA29" s="273">
        <v>8650584.0700000003</v>
      </c>
      <c r="AEB29" s="273">
        <v>8140163.4400000004</v>
      </c>
      <c r="AEC29" s="273">
        <v>8588347.3699999992</v>
      </c>
      <c r="AED29" s="273">
        <v>5234925.7499999991</v>
      </c>
      <c r="AEE29" s="273">
        <v>3715535.01</v>
      </c>
      <c r="AEF29" s="273">
        <v>10981003.4</v>
      </c>
      <c r="AEG29" s="273">
        <v>4323173.0900000008</v>
      </c>
      <c r="AEH29" s="273">
        <v>5627401.0800000001</v>
      </c>
      <c r="AEI29" s="273">
        <v>7241828.4099999983</v>
      </c>
      <c r="AEJ29" s="273">
        <v>7655364.3899999997</v>
      </c>
      <c r="AEK29" s="273">
        <v>4928215.3499999996</v>
      </c>
      <c r="AEL29" s="273">
        <v>18906648.020000003</v>
      </c>
      <c r="AEM29" s="273">
        <v>5704073.3900000006</v>
      </c>
      <c r="AEN29" s="273">
        <v>16642208.640000002</v>
      </c>
      <c r="AEO29" s="273">
        <v>109973133.89000002</v>
      </c>
      <c r="AEP29" s="273">
        <v>10389804.580000002</v>
      </c>
      <c r="AEQ29" s="273">
        <v>11590054.180000002</v>
      </c>
      <c r="AER29" s="273">
        <v>6321697.0499999998</v>
      </c>
      <c r="AES29" s="273">
        <v>5780640.4400000004</v>
      </c>
      <c r="AET29" s="273">
        <v>21669715.730000004</v>
      </c>
      <c r="AEU29" s="273">
        <v>4294242.01</v>
      </c>
      <c r="AEV29" s="273">
        <v>8500847.4000000004</v>
      </c>
      <c r="AEW29" s="273">
        <v>5255832.8699999992</v>
      </c>
      <c r="AEX29" s="273">
        <v>7876340.8000000007</v>
      </c>
      <c r="AEY29" s="273">
        <v>113081180.00000001</v>
      </c>
      <c r="AEZ29" s="273">
        <v>68741726.099999994</v>
      </c>
      <c r="AFA29" s="273">
        <v>15566080.130000003</v>
      </c>
      <c r="AFB29" s="273">
        <v>11223327.200000001</v>
      </c>
      <c r="AFC29" s="273">
        <v>13490707.32</v>
      </c>
      <c r="AFD29" s="273">
        <v>10975693.809999997</v>
      </c>
      <c r="AFE29" s="273">
        <v>6303806.9100000001</v>
      </c>
      <c r="AFF29" s="273">
        <v>5673089.0899999999</v>
      </c>
      <c r="AFG29" s="273">
        <v>4774567.49</v>
      </c>
      <c r="AFH29" s="273">
        <v>6398991.5700000003</v>
      </c>
      <c r="AFI29" s="273">
        <v>5724143.1899999995</v>
      </c>
      <c r="AFJ29" s="273">
        <v>10088547.1</v>
      </c>
      <c r="AFK29" s="273">
        <v>12994641.059999997</v>
      </c>
      <c r="AFL29" s="273">
        <v>68522530.409999996</v>
      </c>
      <c r="AFM29" s="273">
        <v>9993966.8899999969</v>
      </c>
      <c r="AFN29" s="273">
        <v>3979794.84</v>
      </c>
      <c r="AFO29" s="273">
        <v>6352450.5900000008</v>
      </c>
      <c r="AFP29" s="273">
        <v>6711523.2000000002</v>
      </c>
      <c r="AFQ29" s="273">
        <v>6675328.0699999994</v>
      </c>
      <c r="AFR29" s="273">
        <v>4633712.34</v>
      </c>
      <c r="AFS29" s="273">
        <v>12093785.880000001</v>
      </c>
      <c r="AFT29" s="273">
        <v>16144742.610000001</v>
      </c>
      <c r="AFU29" s="273">
        <v>5547695.7300000023</v>
      </c>
      <c r="AFV29" s="273">
        <v>19299475.57</v>
      </c>
      <c r="AFW29" s="273">
        <v>5942835.2199999997</v>
      </c>
      <c r="AFX29" s="273">
        <v>64584645.369999997</v>
      </c>
      <c r="AFY29" s="273">
        <v>4959428.6800000006</v>
      </c>
      <c r="AFZ29" s="273">
        <v>4163739.1200000006</v>
      </c>
      <c r="AGA29" s="273">
        <v>4076353.0399999996</v>
      </c>
      <c r="AGB29" s="273">
        <v>17262948.200000003</v>
      </c>
      <c r="AGC29" s="273">
        <v>5679419.1900000004</v>
      </c>
      <c r="AGD29" s="273">
        <v>3100268.9200000004</v>
      </c>
      <c r="AGE29" s="273">
        <v>4013125.39</v>
      </c>
      <c r="AGF29" s="273">
        <v>3534917.0600000005</v>
      </c>
      <c r="AGG29" s="273">
        <v>5039442.8</v>
      </c>
      <c r="AGH29" s="273">
        <v>6555014.4000000004</v>
      </c>
      <c r="AGI29" s="273">
        <v>155511449.18999997</v>
      </c>
      <c r="AGJ29" s="273">
        <v>32406039.639999997</v>
      </c>
      <c r="AGK29" s="273">
        <v>9660690.6900000013</v>
      </c>
      <c r="AGL29" s="273">
        <v>6196592.4999999991</v>
      </c>
      <c r="AGM29" s="273">
        <v>13875192.930000002</v>
      </c>
      <c r="AGN29" s="273">
        <v>21606755.299999997</v>
      </c>
      <c r="AGO29" s="273">
        <v>5958643.5099999998</v>
      </c>
      <c r="AGP29" s="273">
        <v>7386343.46</v>
      </c>
      <c r="AGQ29" s="273">
        <v>186550395.28</v>
      </c>
      <c r="AGR29" s="273">
        <v>109467473.02</v>
      </c>
      <c r="AGS29" s="273">
        <v>9533488.589999998</v>
      </c>
      <c r="AGT29" s="273">
        <v>12000967</v>
      </c>
      <c r="AGU29" s="273">
        <v>36891586.300000004</v>
      </c>
      <c r="AGV29" s="273">
        <v>12176756.140000001</v>
      </c>
      <c r="AGW29" s="273">
        <v>13823417.379999999</v>
      </c>
      <c r="AGX29" s="273">
        <v>8666321.4499999993</v>
      </c>
      <c r="AGY29" s="273">
        <v>3762235.81</v>
      </c>
      <c r="AGZ29" s="273">
        <v>10149347.699999997</v>
      </c>
      <c r="AHA29" s="273">
        <v>16308640.34</v>
      </c>
      <c r="AHB29" s="273">
        <v>6984288.8699999992</v>
      </c>
      <c r="AHC29" s="273">
        <v>5908046.4900000002</v>
      </c>
      <c r="AHD29" s="273">
        <v>7728585.1600000001</v>
      </c>
      <c r="AHE29" s="273">
        <v>4962558.97</v>
      </c>
      <c r="AHF29" s="273">
        <v>4346893.97</v>
      </c>
      <c r="AHG29" s="273">
        <v>5937218.4300000006</v>
      </c>
      <c r="AHH29" s="273">
        <v>45906643.860000007</v>
      </c>
      <c r="AHI29" s="273">
        <v>4196226.3600000003</v>
      </c>
      <c r="AHJ29" s="273">
        <v>4175468.14</v>
      </c>
      <c r="AHK29" s="273">
        <v>5865181.0199999986</v>
      </c>
      <c r="AHL29" s="273">
        <v>14459270.76</v>
      </c>
      <c r="AHM29" s="273">
        <v>4778306.96</v>
      </c>
      <c r="AHN29" s="273">
        <v>5578976.0200000014</v>
      </c>
      <c r="AHO29" s="273"/>
      <c r="AHQ29" s="277">
        <v>27</v>
      </c>
      <c r="AHR29" s="271" t="s">
        <v>39</v>
      </c>
      <c r="AHS29" s="271" t="b">
        <f t="shared" si="1"/>
        <v>1</v>
      </c>
    </row>
    <row r="30" spans="1:903" ht="23.4" customHeight="1" x14ac:dyDescent="0.8">
      <c r="A30" s="270" t="s">
        <v>663</v>
      </c>
      <c r="B30" s="271" t="s">
        <v>664</v>
      </c>
      <c r="C30" s="273">
        <v>24885227.780000001</v>
      </c>
      <c r="D30" s="273">
        <v>1753865.6</v>
      </c>
      <c r="E30" s="273">
        <v>156967.35999999999</v>
      </c>
      <c r="F30" s="273">
        <v>4986011.3499999996</v>
      </c>
      <c r="G30" s="273">
        <v>371610.55</v>
      </c>
      <c r="H30" s="273">
        <v>488909.89999999997</v>
      </c>
      <c r="I30" s="273">
        <v>607227.06000000006</v>
      </c>
      <c r="J30" s="273">
        <v>5944478.2300000004</v>
      </c>
      <c r="K30" s="273">
        <v>3564524.36</v>
      </c>
      <c r="L30" s="273">
        <v>397233.31</v>
      </c>
      <c r="M30" s="273">
        <v>785388.69</v>
      </c>
      <c r="N30" s="273">
        <v>406692.15</v>
      </c>
      <c r="O30" s="273">
        <v>3915538.8000000003</v>
      </c>
      <c r="P30" s="273">
        <v>397960.1</v>
      </c>
      <c r="Q30" s="273">
        <v>98072.15</v>
      </c>
      <c r="R30" s="273">
        <v>1280016.23</v>
      </c>
      <c r="S30" s="273">
        <v>840181.9</v>
      </c>
      <c r="T30" s="273">
        <v>0</v>
      </c>
      <c r="U30" s="273">
        <v>1109792.98</v>
      </c>
      <c r="V30" s="273">
        <v>304143.45</v>
      </c>
      <c r="W30" s="273">
        <v>1021942.55</v>
      </c>
      <c r="X30" s="273">
        <v>342536.75</v>
      </c>
      <c r="Y30" s="273">
        <v>94308.4</v>
      </c>
      <c r="Z30" s="273">
        <v>132439.02000000002</v>
      </c>
      <c r="AA30" s="273">
        <v>18851172.420000002</v>
      </c>
      <c r="AB30" s="273">
        <v>345206.25</v>
      </c>
      <c r="AC30" s="273">
        <v>2187806.0300000003</v>
      </c>
      <c r="AD30" s="273">
        <v>26186.75</v>
      </c>
      <c r="AE30" s="273">
        <v>2063848.6199999999</v>
      </c>
      <c r="AF30" s="273">
        <v>2117706.9900000002</v>
      </c>
      <c r="AG30" s="273">
        <v>1745909.05</v>
      </c>
      <c r="AH30" s="273">
        <v>932184.82000000007</v>
      </c>
      <c r="AI30" s="273">
        <v>221163.8</v>
      </c>
      <c r="AJ30" s="273">
        <v>125256.78</v>
      </c>
      <c r="AK30" s="273">
        <v>1170041.29</v>
      </c>
      <c r="AL30" s="273">
        <v>120741.20000000001</v>
      </c>
      <c r="AM30" s="273">
        <v>1173396.3</v>
      </c>
      <c r="AN30" s="273">
        <v>22951.05</v>
      </c>
      <c r="AO30" s="273">
        <v>287439.34999999998</v>
      </c>
      <c r="AP30" s="273">
        <v>503063</v>
      </c>
      <c r="AQ30" s="273">
        <v>3249</v>
      </c>
      <c r="AR30" s="273">
        <v>69846.84</v>
      </c>
      <c r="AS30" s="273">
        <v>256186.23</v>
      </c>
      <c r="AT30" s="273">
        <v>3422.85</v>
      </c>
      <c r="AU30" s="273">
        <v>95893</v>
      </c>
      <c r="AV30" s="273">
        <v>4427</v>
      </c>
      <c r="AW30" s="273">
        <v>1672</v>
      </c>
      <c r="AX30" s="273">
        <v>255752.14999999997</v>
      </c>
      <c r="AY30" s="273">
        <v>0</v>
      </c>
      <c r="AZ30" s="273">
        <v>0</v>
      </c>
      <c r="BA30" s="273">
        <v>10806343.040000001</v>
      </c>
      <c r="BB30" s="273">
        <v>1127042</v>
      </c>
      <c r="BC30" s="273">
        <v>1512884.7000000002</v>
      </c>
      <c r="BD30" s="273">
        <v>2478036.5499999998</v>
      </c>
      <c r="BE30" s="273">
        <v>1150</v>
      </c>
      <c r="BF30" s="273">
        <v>937696.6399999999</v>
      </c>
      <c r="BG30" s="273">
        <v>2853584.35</v>
      </c>
      <c r="BH30" s="273">
        <v>19152707.18</v>
      </c>
      <c r="BI30" s="273">
        <v>19770.900000000001</v>
      </c>
      <c r="BJ30" s="273">
        <v>115808.3125</v>
      </c>
      <c r="BK30" s="273">
        <v>145508.41</v>
      </c>
      <c r="BL30" s="273">
        <v>383759.88</v>
      </c>
      <c r="BM30" s="273">
        <v>213103.05</v>
      </c>
      <c r="BN30" s="273">
        <v>298780.15000000002</v>
      </c>
      <c r="BO30" s="273">
        <v>105291.7</v>
      </c>
      <c r="BP30" s="273">
        <v>80036.33</v>
      </c>
      <c r="BQ30" s="273">
        <v>157073.26</v>
      </c>
      <c r="BR30" s="273">
        <v>347967.07999999996</v>
      </c>
      <c r="BS30" s="273">
        <v>112321.02</v>
      </c>
      <c r="BT30" s="273">
        <v>1827257.1</v>
      </c>
      <c r="BU30" s="273">
        <v>157913.72999999998</v>
      </c>
      <c r="BV30" s="273">
        <v>392359.52999999997</v>
      </c>
      <c r="BW30" s="273">
        <v>661979.5</v>
      </c>
      <c r="BX30" s="273">
        <v>193239.7</v>
      </c>
      <c r="BY30" s="273">
        <v>12656.85</v>
      </c>
      <c r="BZ30" s="273">
        <v>20560.849999999999</v>
      </c>
      <c r="CA30" s="273">
        <v>77080.160000000003</v>
      </c>
      <c r="CB30" s="273">
        <v>3027.65</v>
      </c>
      <c r="CC30" s="273">
        <v>30614.95</v>
      </c>
      <c r="CD30" s="273">
        <v>0</v>
      </c>
      <c r="CE30" s="273">
        <v>0</v>
      </c>
      <c r="CF30" s="273">
        <v>6157726.4000000004</v>
      </c>
      <c r="CG30" s="273">
        <v>184395.48</v>
      </c>
      <c r="CH30" s="273">
        <v>1039217.62</v>
      </c>
      <c r="CI30" s="273">
        <v>83189.36</v>
      </c>
      <c r="CJ30" s="273">
        <v>164053.22</v>
      </c>
      <c r="CK30" s="273">
        <v>0</v>
      </c>
      <c r="CL30" s="273">
        <v>27932.85</v>
      </c>
      <c r="CM30" s="273">
        <v>48630.69</v>
      </c>
      <c r="CN30" s="273">
        <v>0</v>
      </c>
      <c r="CO30" s="273">
        <v>22980.5</v>
      </c>
      <c r="CP30" s="273">
        <v>7714.2</v>
      </c>
      <c r="CQ30" s="273">
        <v>59016.38</v>
      </c>
      <c r="CR30" s="273">
        <v>11941.5</v>
      </c>
      <c r="CS30" s="273">
        <v>7953231.6999999993</v>
      </c>
      <c r="CT30" s="273">
        <v>373245.01</v>
      </c>
      <c r="CU30" s="273">
        <v>106693.54999999999</v>
      </c>
      <c r="CV30" s="273">
        <v>423418.01</v>
      </c>
      <c r="CW30" s="273">
        <v>50437.41</v>
      </c>
      <c r="CX30" s="273">
        <v>247516.30000000002</v>
      </c>
      <c r="CY30" s="273">
        <v>113525</v>
      </c>
      <c r="CZ30" s="273">
        <v>143954.45000000001</v>
      </c>
      <c r="DA30" s="273">
        <v>1483739.8499999999</v>
      </c>
      <c r="DB30" s="273">
        <v>519162.24</v>
      </c>
      <c r="DC30" s="273">
        <v>6914</v>
      </c>
      <c r="DD30" s="273">
        <v>3597806.55</v>
      </c>
      <c r="DE30" s="273">
        <v>0</v>
      </c>
      <c r="DF30" s="273">
        <v>0</v>
      </c>
      <c r="DG30" s="273">
        <v>24320.55</v>
      </c>
      <c r="DH30" s="273">
        <v>77939.899999999994</v>
      </c>
      <c r="DI30" s="273">
        <v>311426.45</v>
      </c>
      <c r="DJ30" s="273">
        <v>158924.54999999999</v>
      </c>
      <c r="DK30" s="273">
        <v>380892.33</v>
      </c>
      <c r="DL30" s="273">
        <v>9893661.0499999989</v>
      </c>
      <c r="DM30" s="273">
        <v>2870881.41</v>
      </c>
      <c r="DN30" s="273">
        <v>536321.91</v>
      </c>
      <c r="DO30" s="273">
        <v>190155.33000000002</v>
      </c>
      <c r="DP30" s="273">
        <v>4931889.21</v>
      </c>
      <c r="DQ30" s="273">
        <v>106301.5</v>
      </c>
      <c r="DR30" s="273">
        <v>1458615.4400000002</v>
      </c>
      <c r="DS30" s="273">
        <v>517675.87</v>
      </c>
      <c r="DT30" s="273">
        <v>242160.46000000002</v>
      </c>
      <c r="DU30" s="273">
        <v>0</v>
      </c>
      <c r="DV30" s="273">
        <v>52845</v>
      </c>
      <c r="DW30" s="273">
        <v>84494.64</v>
      </c>
      <c r="DX30" s="273">
        <v>80984.239999999991</v>
      </c>
      <c r="DY30" s="273">
        <v>263637.34999999998</v>
      </c>
      <c r="DZ30" s="273">
        <v>1160397.5</v>
      </c>
      <c r="EA30" s="273">
        <v>1703398.3800000001</v>
      </c>
      <c r="EB30" s="273">
        <v>200654.25</v>
      </c>
      <c r="EC30" s="273">
        <v>682468.01</v>
      </c>
      <c r="ED30" s="273">
        <v>84472.86</v>
      </c>
      <c r="EE30" s="273">
        <v>43918</v>
      </c>
      <c r="EF30" s="273">
        <v>90546.25</v>
      </c>
      <c r="EG30" s="273">
        <v>117679.35</v>
      </c>
      <c r="EH30" s="273">
        <v>0</v>
      </c>
      <c r="EI30" s="273">
        <v>244684</v>
      </c>
      <c r="EJ30" s="273">
        <v>0</v>
      </c>
      <c r="EK30" s="273">
        <v>0</v>
      </c>
      <c r="EL30" s="273">
        <v>0</v>
      </c>
      <c r="EM30" s="273">
        <v>2774550.24</v>
      </c>
      <c r="EN30" s="273">
        <v>143963.75</v>
      </c>
      <c r="EO30" s="273">
        <v>0</v>
      </c>
      <c r="EP30" s="273">
        <v>464709.6</v>
      </c>
      <c r="EQ30" s="273">
        <v>113120.57</v>
      </c>
      <c r="ER30" s="273">
        <v>95877.33</v>
      </c>
      <c r="ES30" s="273">
        <v>398368.25</v>
      </c>
      <c r="ET30" s="273">
        <v>333083.74</v>
      </c>
      <c r="EU30" s="273">
        <v>87619.450000000012</v>
      </c>
      <c r="EV30" s="273">
        <v>14760876.789999999</v>
      </c>
      <c r="EW30" s="273">
        <v>257334.90000000002</v>
      </c>
      <c r="EX30" s="273">
        <v>385891.35</v>
      </c>
      <c r="EY30" s="273">
        <v>317161.34999999998</v>
      </c>
      <c r="EZ30" s="273">
        <v>143235.15</v>
      </c>
      <c r="FA30" s="273">
        <v>183462.75</v>
      </c>
      <c r="FB30" s="273">
        <v>260793.92</v>
      </c>
      <c r="FC30" s="273">
        <v>99452.2</v>
      </c>
      <c r="FD30" s="273">
        <v>128106.65</v>
      </c>
      <c r="FE30" s="273">
        <v>193611.1</v>
      </c>
      <c r="FF30" s="273">
        <v>145466.32</v>
      </c>
      <c r="FG30" s="273">
        <v>453480.17000000004</v>
      </c>
      <c r="FH30" s="273">
        <v>28366956.129999999</v>
      </c>
      <c r="FI30" s="273">
        <v>0</v>
      </c>
      <c r="FJ30" s="273">
        <v>65411.15</v>
      </c>
      <c r="FK30" s="273">
        <v>75400</v>
      </c>
      <c r="FL30" s="273">
        <v>28687</v>
      </c>
      <c r="FM30" s="273">
        <v>318086.25</v>
      </c>
      <c r="FN30" s="273">
        <v>34876.1</v>
      </c>
      <c r="FO30" s="273">
        <v>6156.95</v>
      </c>
      <c r="FP30" s="273">
        <v>2874578.68</v>
      </c>
      <c r="FQ30" s="273">
        <v>0</v>
      </c>
      <c r="FR30" s="273">
        <v>0</v>
      </c>
      <c r="FS30" s="273">
        <v>0</v>
      </c>
      <c r="FT30" s="273">
        <v>280</v>
      </c>
      <c r="FU30" s="273">
        <v>54473.719999999994</v>
      </c>
      <c r="FV30" s="273">
        <v>0</v>
      </c>
      <c r="FW30" s="273">
        <v>0</v>
      </c>
      <c r="FX30" s="273">
        <v>0</v>
      </c>
      <c r="FY30" s="273">
        <v>0</v>
      </c>
      <c r="FZ30" s="273">
        <v>9895.5</v>
      </c>
      <c r="GA30" s="273">
        <v>21948.799999999999</v>
      </c>
      <c r="GB30" s="273">
        <v>0</v>
      </c>
      <c r="GC30" s="273">
        <v>0</v>
      </c>
      <c r="GD30" s="273">
        <v>51433.71</v>
      </c>
      <c r="GE30" s="273">
        <v>26274.5</v>
      </c>
      <c r="GF30" s="273">
        <v>24260.620000000003</v>
      </c>
      <c r="GG30" s="273">
        <v>0</v>
      </c>
      <c r="GH30" s="273">
        <v>1024662.47</v>
      </c>
      <c r="GI30" s="273">
        <v>29681.96</v>
      </c>
      <c r="GJ30" s="273">
        <v>287248.42</v>
      </c>
      <c r="GK30" s="273">
        <v>0</v>
      </c>
      <c r="GL30" s="273">
        <v>15980.85</v>
      </c>
      <c r="GM30" s="273">
        <v>12645.25</v>
      </c>
      <c r="GN30" s="273">
        <v>98791.75</v>
      </c>
      <c r="GO30" s="273">
        <v>55396.4</v>
      </c>
      <c r="GP30" s="273">
        <v>1645994.78</v>
      </c>
      <c r="GQ30" s="273">
        <v>248312.9</v>
      </c>
      <c r="GR30" s="273">
        <v>63193.52</v>
      </c>
      <c r="GS30" s="273">
        <v>1525236.3599999999</v>
      </c>
      <c r="GT30" s="273">
        <v>33806.699999999997</v>
      </c>
      <c r="GU30" s="273">
        <v>33963.449999999997</v>
      </c>
      <c r="GV30" s="273">
        <v>364460.85</v>
      </c>
      <c r="GW30" s="273">
        <v>79898.429999999993</v>
      </c>
      <c r="GX30" s="273">
        <v>5397828.8900000006</v>
      </c>
      <c r="GY30" s="273">
        <v>0</v>
      </c>
      <c r="GZ30" s="273">
        <v>0</v>
      </c>
      <c r="HA30" s="273">
        <v>16030.6</v>
      </c>
      <c r="HB30" s="273">
        <v>4592599.3100000005</v>
      </c>
      <c r="HC30" s="273">
        <v>2190.5</v>
      </c>
      <c r="HD30" s="273">
        <v>3967.2</v>
      </c>
      <c r="HE30" s="273">
        <v>301606.95</v>
      </c>
      <c r="HF30" s="273">
        <v>0</v>
      </c>
      <c r="HG30" s="273">
        <v>0</v>
      </c>
      <c r="HH30" s="273">
        <v>109706</v>
      </c>
      <c r="HI30" s="273">
        <v>1474560.5999999999</v>
      </c>
      <c r="HJ30" s="273">
        <v>99357.65</v>
      </c>
      <c r="HK30" s="273">
        <v>1089821</v>
      </c>
      <c r="HL30" s="273">
        <v>190000</v>
      </c>
      <c r="HM30" s="273">
        <v>134689.04</v>
      </c>
      <c r="HN30" s="273">
        <v>125210.95</v>
      </c>
      <c r="HO30" s="273">
        <v>503895.29</v>
      </c>
      <c r="HP30" s="273">
        <v>198513.90000000002</v>
      </c>
      <c r="HQ30" s="273">
        <v>165170</v>
      </c>
      <c r="HR30" s="273">
        <v>1040566.5</v>
      </c>
      <c r="HS30" s="273">
        <v>74974.95</v>
      </c>
      <c r="HT30" s="273">
        <v>58958.9</v>
      </c>
      <c r="HU30" s="273">
        <v>52304.87</v>
      </c>
      <c r="HV30" s="273">
        <v>0</v>
      </c>
      <c r="HW30" s="273">
        <v>1192514.81</v>
      </c>
      <c r="HX30" s="273">
        <v>208182.35</v>
      </c>
      <c r="HY30" s="273">
        <v>65393.25</v>
      </c>
      <c r="HZ30" s="273">
        <v>131599.70000000001</v>
      </c>
      <c r="IA30" s="273">
        <v>0</v>
      </c>
      <c r="IB30" s="273">
        <v>1206003.04</v>
      </c>
      <c r="IC30" s="273">
        <v>52150.97</v>
      </c>
      <c r="ID30" s="273">
        <v>0</v>
      </c>
      <c r="IE30" s="273">
        <v>0</v>
      </c>
      <c r="IF30" s="273">
        <v>18635.2</v>
      </c>
      <c r="IG30" s="273">
        <v>733162.39999999991</v>
      </c>
      <c r="IH30" s="273">
        <v>435734.94</v>
      </c>
      <c r="II30" s="273">
        <v>118595.7</v>
      </c>
      <c r="IJ30" s="273">
        <v>0</v>
      </c>
      <c r="IK30" s="273">
        <v>977.5</v>
      </c>
      <c r="IL30" s="273">
        <v>0</v>
      </c>
      <c r="IM30" s="273">
        <v>14076.5</v>
      </c>
      <c r="IN30" s="273">
        <v>239238.9</v>
      </c>
      <c r="IO30" s="273">
        <v>165361.75</v>
      </c>
      <c r="IP30" s="273">
        <v>0</v>
      </c>
      <c r="IQ30" s="273">
        <v>127647.03</v>
      </c>
      <c r="IR30" s="273">
        <v>55442435.960000001</v>
      </c>
      <c r="IS30" s="273">
        <v>2647131.65</v>
      </c>
      <c r="IT30" s="273">
        <v>136858.9</v>
      </c>
      <c r="IU30" s="273">
        <v>0</v>
      </c>
      <c r="IV30" s="273">
        <v>1185810.6400000001</v>
      </c>
      <c r="IW30" s="273">
        <v>0</v>
      </c>
      <c r="IX30" s="273">
        <v>0</v>
      </c>
      <c r="IY30" s="273">
        <v>0</v>
      </c>
      <c r="IZ30" s="273">
        <v>128749.70000000001</v>
      </c>
      <c r="JA30" s="273">
        <v>43802.36</v>
      </c>
      <c r="JB30" s="273">
        <v>807583.60000000009</v>
      </c>
      <c r="JC30" s="273">
        <v>0</v>
      </c>
      <c r="JD30" s="273">
        <v>16045808.029999999</v>
      </c>
      <c r="JE30" s="273">
        <v>107271.93</v>
      </c>
      <c r="JF30" s="273">
        <v>0</v>
      </c>
      <c r="JG30" s="273">
        <v>645646.61</v>
      </c>
      <c r="JH30" s="273">
        <v>0</v>
      </c>
      <c r="JI30" s="273">
        <v>0</v>
      </c>
      <c r="JJ30" s="273">
        <v>2130025.0300000003</v>
      </c>
      <c r="JK30" s="273">
        <v>74921.03</v>
      </c>
      <c r="JL30" s="273">
        <v>0</v>
      </c>
      <c r="JM30" s="273">
        <v>158035</v>
      </c>
      <c r="JN30" s="273">
        <v>0</v>
      </c>
      <c r="JO30" s="273">
        <v>179886.95</v>
      </c>
      <c r="JP30" s="273">
        <v>18045.240000000002</v>
      </c>
      <c r="JQ30" s="273">
        <v>96428</v>
      </c>
      <c r="JR30" s="273">
        <v>0</v>
      </c>
      <c r="JS30" s="273">
        <v>11973</v>
      </c>
      <c r="JT30" s="273">
        <v>0</v>
      </c>
      <c r="JU30" s="273">
        <v>118518.2</v>
      </c>
      <c r="JV30" s="273">
        <v>0</v>
      </c>
      <c r="JW30" s="273">
        <v>0</v>
      </c>
      <c r="JX30" s="273">
        <v>0</v>
      </c>
      <c r="JY30" s="273">
        <v>34823815.810000002</v>
      </c>
      <c r="JZ30" s="273">
        <v>1385436</v>
      </c>
      <c r="KA30" s="273">
        <v>0</v>
      </c>
      <c r="KB30" s="273">
        <v>0</v>
      </c>
      <c r="KC30" s="273">
        <v>0</v>
      </c>
      <c r="KD30" s="273">
        <v>0</v>
      </c>
      <c r="KE30" s="273">
        <v>1395797.5</v>
      </c>
      <c r="KF30" s="273">
        <v>0</v>
      </c>
      <c r="KG30" s="273">
        <v>0</v>
      </c>
      <c r="KH30" s="273">
        <v>0</v>
      </c>
      <c r="KI30" s="273">
        <v>84392.5</v>
      </c>
      <c r="KJ30" s="273">
        <v>0</v>
      </c>
      <c r="KK30" s="273">
        <v>0</v>
      </c>
      <c r="KL30" s="273">
        <v>198913.85</v>
      </c>
      <c r="KM30" s="273">
        <v>0</v>
      </c>
      <c r="KN30" s="273">
        <v>236706.91</v>
      </c>
      <c r="KO30" s="273">
        <v>0</v>
      </c>
      <c r="KP30" s="273">
        <v>0</v>
      </c>
      <c r="KQ30" s="273">
        <v>0</v>
      </c>
      <c r="KR30" s="273">
        <v>18060</v>
      </c>
      <c r="KS30" s="273">
        <v>0</v>
      </c>
      <c r="KT30" s="273">
        <v>28333.75</v>
      </c>
      <c r="KU30" s="273">
        <v>0</v>
      </c>
      <c r="KV30" s="273">
        <v>4032</v>
      </c>
      <c r="KW30" s="273">
        <v>770007.99</v>
      </c>
      <c r="KX30" s="273">
        <v>324560.84999999998</v>
      </c>
      <c r="KY30" s="273">
        <v>0</v>
      </c>
      <c r="KZ30" s="273">
        <v>0</v>
      </c>
      <c r="LA30" s="273">
        <v>0</v>
      </c>
      <c r="LB30" s="273">
        <v>193500.75</v>
      </c>
      <c r="LC30" s="273">
        <v>4745917.29</v>
      </c>
      <c r="LD30" s="273">
        <v>56851.8</v>
      </c>
      <c r="LE30" s="273">
        <v>313405.3</v>
      </c>
      <c r="LF30" s="273">
        <v>0</v>
      </c>
      <c r="LG30" s="273">
        <v>0</v>
      </c>
      <c r="LH30" s="273">
        <v>1972672.5</v>
      </c>
      <c r="LI30" s="273">
        <v>0</v>
      </c>
      <c r="LJ30" s="273">
        <v>219319.85</v>
      </c>
      <c r="LK30" s="273">
        <v>20930.25</v>
      </c>
      <c r="LL30" s="273">
        <v>0</v>
      </c>
      <c r="LM30" s="273">
        <v>150238.70000000001</v>
      </c>
      <c r="LN30" s="273">
        <v>0</v>
      </c>
      <c r="LO30" s="273">
        <v>0</v>
      </c>
      <c r="LP30" s="273">
        <v>0</v>
      </c>
      <c r="LQ30" s="273">
        <v>0</v>
      </c>
      <c r="LR30" s="273">
        <v>250</v>
      </c>
      <c r="LS30" s="273">
        <v>40372432.759999998</v>
      </c>
      <c r="LT30" s="273">
        <v>4888893.66</v>
      </c>
      <c r="LU30" s="273">
        <v>0</v>
      </c>
      <c r="LV30" s="273">
        <v>983228.62999999989</v>
      </c>
      <c r="LW30" s="273">
        <v>47866.22</v>
      </c>
      <c r="LX30" s="273">
        <v>249891.84999999998</v>
      </c>
      <c r="LY30" s="273">
        <v>0</v>
      </c>
      <c r="LZ30" s="273">
        <v>0</v>
      </c>
      <c r="MA30" s="273">
        <v>0</v>
      </c>
      <c r="MB30" s="273">
        <v>0</v>
      </c>
      <c r="MC30" s="273">
        <v>0</v>
      </c>
      <c r="MD30" s="273">
        <v>0</v>
      </c>
      <c r="ME30" s="273">
        <v>10745628.649999999</v>
      </c>
      <c r="MF30" s="273">
        <v>736971.53</v>
      </c>
      <c r="MG30" s="273">
        <v>275038.3</v>
      </c>
      <c r="MH30" s="273">
        <v>67697.95</v>
      </c>
      <c r="MI30" s="273">
        <v>69419.350000000006</v>
      </c>
      <c r="MJ30" s="273">
        <v>626636.15</v>
      </c>
      <c r="MK30" s="273">
        <v>230141.3</v>
      </c>
      <c r="ML30" s="273">
        <v>30569.1</v>
      </c>
      <c r="MM30" s="273">
        <v>619339.19999999995</v>
      </c>
      <c r="MN30" s="273">
        <v>173755</v>
      </c>
      <c r="MO30" s="273">
        <v>91556.25</v>
      </c>
      <c r="MP30" s="273">
        <v>208583.85</v>
      </c>
      <c r="MQ30" s="273">
        <v>895420.6</v>
      </c>
      <c r="MR30" s="273">
        <v>2817272.88</v>
      </c>
      <c r="MS30" s="273">
        <v>2856771.41</v>
      </c>
      <c r="MT30" s="273">
        <v>1333647.05</v>
      </c>
      <c r="MU30" s="273">
        <v>318715.5</v>
      </c>
      <c r="MV30" s="273">
        <v>633992.17999999993</v>
      </c>
      <c r="MW30" s="273">
        <v>1644206.33</v>
      </c>
      <c r="MX30" s="273">
        <v>3091903.72</v>
      </c>
      <c r="MY30" s="273">
        <v>0</v>
      </c>
      <c r="MZ30" s="273">
        <v>140546.80000000002</v>
      </c>
      <c r="NA30" s="273">
        <v>91450.799999999988</v>
      </c>
      <c r="NB30" s="273">
        <v>4258252</v>
      </c>
      <c r="NC30" s="273">
        <v>2138336.9299999997</v>
      </c>
      <c r="ND30" s="273">
        <v>606783.55000000005</v>
      </c>
      <c r="NE30" s="273">
        <v>0</v>
      </c>
      <c r="NF30" s="273">
        <v>662456.85000000009</v>
      </c>
      <c r="NG30" s="273">
        <v>580328.53</v>
      </c>
      <c r="NH30" s="273">
        <v>1771445</v>
      </c>
      <c r="NI30" s="273">
        <v>123.64</v>
      </c>
      <c r="NJ30" s="273">
        <v>143920.25</v>
      </c>
      <c r="NK30" s="273">
        <v>0</v>
      </c>
      <c r="NL30" s="273">
        <v>455106.05</v>
      </c>
      <c r="NM30" s="273">
        <v>768690.8899999999</v>
      </c>
      <c r="NN30" s="273">
        <v>9254242.5600000005</v>
      </c>
      <c r="NO30" s="273">
        <v>348784.9</v>
      </c>
      <c r="NP30" s="273">
        <v>338670.25</v>
      </c>
      <c r="NQ30" s="273">
        <v>1555761.7999999998</v>
      </c>
      <c r="NR30" s="273">
        <v>193106.44</v>
      </c>
      <c r="NS30" s="273">
        <v>0</v>
      </c>
      <c r="NT30" s="273">
        <v>769614.95</v>
      </c>
      <c r="NU30" s="273">
        <v>155273.98000000001</v>
      </c>
      <c r="NV30" s="273">
        <v>2454500.62</v>
      </c>
      <c r="NW30" s="273">
        <v>515929.80000000005</v>
      </c>
      <c r="NX30" s="273">
        <v>103748.75</v>
      </c>
      <c r="NY30" s="273">
        <v>88971.3</v>
      </c>
      <c r="NZ30" s="273">
        <v>566605.70000000007</v>
      </c>
      <c r="OA30" s="273">
        <v>266495.90000000002</v>
      </c>
      <c r="OB30" s="273">
        <v>76161</v>
      </c>
      <c r="OC30" s="273">
        <v>2414425.48</v>
      </c>
      <c r="OD30" s="273">
        <v>177046.36</v>
      </c>
      <c r="OE30" s="273">
        <v>19026345.719999999</v>
      </c>
      <c r="OF30" s="273">
        <v>1345075.56</v>
      </c>
      <c r="OG30" s="273">
        <v>871785.7</v>
      </c>
      <c r="OH30" s="273">
        <v>0</v>
      </c>
      <c r="OI30" s="273">
        <v>1685471.95</v>
      </c>
      <c r="OJ30" s="273">
        <v>0</v>
      </c>
      <c r="OK30" s="273">
        <v>0</v>
      </c>
      <c r="OL30" s="273">
        <v>4403006.8</v>
      </c>
      <c r="OM30" s="273">
        <v>0</v>
      </c>
      <c r="ON30" s="273">
        <v>101368.79999999999</v>
      </c>
      <c r="OO30" s="273">
        <v>81188.649999999994</v>
      </c>
      <c r="OP30" s="273">
        <v>0</v>
      </c>
      <c r="OQ30" s="273">
        <v>9290472.7799999993</v>
      </c>
      <c r="OR30" s="273">
        <v>227433.78</v>
      </c>
      <c r="OS30" s="273">
        <v>606828.40999999992</v>
      </c>
      <c r="OT30" s="273">
        <v>1570956.3900000001</v>
      </c>
      <c r="OU30" s="273">
        <v>3495833.3200000003</v>
      </c>
      <c r="OV30" s="273">
        <v>3399713.6</v>
      </c>
      <c r="OW30" s="273">
        <v>596723.74</v>
      </c>
      <c r="OX30" s="273">
        <v>699650.3</v>
      </c>
      <c r="OY30" s="273">
        <v>315745.59000000003</v>
      </c>
      <c r="OZ30" s="273">
        <v>20684242.48</v>
      </c>
      <c r="PA30" s="273">
        <v>156205</v>
      </c>
      <c r="PB30" s="273">
        <v>331729.7</v>
      </c>
      <c r="PC30" s="273">
        <v>10771</v>
      </c>
      <c r="PD30" s="273">
        <v>714151.16</v>
      </c>
      <c r="PE30" s="273">
        <v>0</v>
      </c>
      <c r="PF30" s="273">
        <v>0</v>
      </c>
      <c r="PG30" s="273">
        <v>244435.62</v>
      </c>
      <c r="PH30" s="273">
        <v>73959.399999999994</v>
      </c>
      <c r="PI30" s="273">
        <v>298284.67</v>
      </c>
      <c r="PJ30" s="273">
        <v>1195177.9099999999</v>
      </c>
      <c r="PK30" s="273">
        <v>34900.15</v>
      </c>
      <c r="PL30" s="273">
        <v>361562.4</v>
      </c>
      <c r="PM30" s="273">
        <v>2014584.88</v>
      </c>
      <c r="PN30" s="273">
        <v>351410.55</v>
      </c>
      <c r="PO30" s="273">
        <v>27223.190000000002</v>
      </c>
      <c r="PP30" s="273">
        <v>10385.4</v>
      </c>
      <c r="PQ30" s="273">
        <v>43202.73</v>
      </c>
      <c r="PR30" s="273">
        <v>1666223.2999999998</v>
      </c>
      <c r="PS30" s="273">
        <v>882527.65</v>
      </c>
      <c r="PT30" s="273">
        <v>0</v>
      </c>
      <c r="PU30" s="273">
        <v>25906.37</v>
      </c>
      <c r="PV30" s="273">
        <v>1875151.6</v>
      </c>
      <c r="PW30" s="273">
        <v>32596.159999999996</v>
      </c>
      <c r="PX30" s="273">
        <v>3075.3</v>
      </c>
      <c r="PY30" s="273">
        <v>927946.23</v>
      </c>
      <c r="PZ30" s="273">
        <v>117851.06</v>
      </c>
      <c r="QA30" s="273">
        <v>0</v>
      </c>
      <c r="QB30" s="273">
        <v>296623.05</v>
      </c>
      <c r="QC30" s="273">
        <v>0</v>
      </c>
      <c r="QD30" s="273">
        <v>0</v>
      </c>
      <c r="QE30" s="273">
        <v>283777.49</v>
      </c>
      <c r="QF30" s="273">
        <v>0</v>
      </c>
      <c r="QG30" s="273">
        <v>1966</v>
      </c>
      <c r="QH30" s="273">
        <v>51431.1</v>
      </c>
      <c r="QI30" s="273">
        <v>332.5</v>
      </c>
      <c r="QJ30" s="273">
        <v>0</v>
      </c>
      <c r="QK30" s="273">
        <v>639875.90999999992</v>
      </c>
      <c r="QL30" s="273">
        <v>535506.75</v>
      </c>
      <c r="QM30" s="273">
        <v>266949.07</v>
      </c>
      <c r="QN30" s="273">
        <v>0</v>
      </c>
      <c r="QO30" s="273">
        <v>50462.1</v>
      </c>
      <c r="QP30" s="273">
        <v>0</v>
      </c>
      <c r="QQ30" s="273">
        <v>0</v>
      </c>
      <c r="QR30" s="273">
        <v>39932934.899999999</v>
      </c>
      <c r="QS30" s="273">
        <v>0</v>
      </c>
      <c r="QT30" s="273">
        <v>377727.55</v>
      </c>
      <c r="QU30" s="273">
        <v>84088.3</v>
      </c>
      <c r="QV30" s="273">
        <v>0</v>
      </c>
      <c r="QW30" s="273">
        <v>297048.14</v>
      </c>
      <c r="QX30" s="273">
        <v>115990.72</v>
      </c>
      <c r="QY30" s="273">
        <v>425282.05</v>
      </c>
      <c r="QZ30" s="273">
        <v>100958.88</v>
      </c>
      <c r="RA30" s="273">
        <v>153907.12</v>
      </c>
      <c r="RB30" s="273">
        <v>1966.5</v>
      </c>
      <c r="RC30" s="273">
        <v>42469.75</v>
      </c>
      <c r="RD30" s="273">
        <v>86939.54</v>
      </c>
      <c r="RE30" s="273">
        <v>2398927.36</v>
      </c>
      <c r="RF30" s="273">
        <v>45086.1</v>
      </c>
      <c r="RG30" s="273">
        <v>0</v>
      </c>
      <c r="RH30" s="273">
        <v>498888.52</v>
      </c>
      <c r="RI30" s="273">
        <v>246782.15</v>
      </c>
      <c r="RJ30" s="273">
        <v>1000426.7</v>
      </c>
      <c r="RK30" s="273">
        <v>110258.6</v>
      </c>
      <c r="RL30" s="273">
        <v>1119.0999999999999</v>
      </c>
      <c r="RM30" s="273">
        <v>632504.4</v>
      </c>
      <c r="RN30" s="273">
        <v>252849.87</v>
      </c>
      <c r="RO30" s="273">
        <v>281129.93</v>
      </c>
      <c r="RP30" s="273">
        <v>281009.05</v>
      </c>
      <c r="RQ30" s="273">
        <v>233670.08000000002</v>
      </c>
      <c r="RR30" s="273">
        <v>681000.85</v>
      </c>
      <c r="RS30" s="273">
        <v>320350.94</v>
      </c>
      <c r="RT30" s="273">
        <v>0</v>
      </c>
      <c r="RU30" s="273">
        <v>81016.95</v>
      </c>
      <c r="RV30" s="273">
        <v>0</v>
      </c>
      <c r="RW30" s="273">
        <v>15239.9</v>
      </c>
      <c r="RX30" s="273">
        <v>7571.5</v>
      </c>
      <c r="RY30" s="273">
        <v>14793300.550000001</v>
      </c>
      <c r="RZ30" s="273">
        <v>254798.55</v>
      </c>
      <c r="SA30" s="273">
        <v>1300311.69</v>
      </c>
      <c r="SB30" s="273">
        <v>1541215.85</v>
      </c>
      <c r="SC30" s="273">
        <v>65786.55</v>
      </c>
      <c r="SD30" s="273">
        <v>468622.18</v>
      </c>
      <c r="SE30" s="273">
        <v>1076386.1000000001</v>
      </c>
      <c r="SF30" s="273">
        <v>3487446.1999999997</v>
      </c>
      <c r="SG30" s="273">
        <v>857963.05</v>
      </c>
      <c r="SH30" s="273">
        <v>664040.5</v>
      </c>
      <c r="SI30" s="273">
        <v>788199.79999999993</v>
      </c>
      <c r="SJ30" s="273">
        <v>299968.90000000002</v>
      </c>
      <c r="SK30" s="273">
        <v>949349.25</v>
      </c>
      <c r="SL30" s="273">
        <v>322413.14</v>
      </c>
      <c r="SM30" s="273">
        <v>5231607.3600000003</v>
      </c>
      <c r="SN30" s="273">
        <v>2867407.3299999996</v>
      </c>
      <c r="SO30" s="273">
        <v>300876.40000000002</v>
      </c>
      <c r="SP30" s="273">
        <v>293125.34999999998</v>
      </c>
      <c r="SQ30" s="273">
        <v>138004.12</v>
      </c>
      <c r="SR30" s="273">
        <v>353083.95</v>
      </c>
      <c r="SS30" s="273">
        <v>740987.16999999993</v>
      </c>
      <c r="ST30" s="273">
        <v>3418717.02</v>
      </c>
      <c r="SU30" s="273">
        <v>399610.85</v>
      </c>
      <c r="SV30" s="273">
        <v>1370762.12</v>
      </c>
      <c r="SW30" s="273">
        <v>1887151.1400000001</v>
      </c>
      <c r="SX30" s="273">
        <v>336307.32999999996</v>
      </c>
      <c r="SY30" s="273">
        <v>2525289.08</v>
      </c>
      <c r="SZ30" s="273">
        <v>1044032.6299999999</v>
      </c>
      <c r="TA30" s="273">
        <v>544153.36</v>
      </c>
      <c r="TB30" s="273">
        <v>8447755.1999999993</v>
      </c>
      <c r="TC30" s="273">
        <v>2607996.29</v>
      </c>
      <c r="TD30" s="273">
        <v>722249.05</v>
      </c>
      <c r="TE30" s="273">
        <v>1493468.8800000001</v>
      </c>
      <c r="TF30" s="273">
        <v>421368.35000000003</v>
      </c>
      <c r="TG30" s="273">
        <v>4275658</v>
      </c>
      <c r="TH30" s="273">
        <v>0</v>
      </c>
      <c r="TI30" s="273">
        <v>242758.72</v>
      </c>
      <c r="TJ30" s="273">
        <v>1219823.75</v>
      </c>
      <c r="TK30" s="273">
        <v>1342973.25</v>
      </c>
      <c r="TL30" s="273">
        <v>89698.05</v>
      </c>
      <c r="TM30" s="273">
        <v>49504.5</v>
      </c>
      <c r="TN30" s="273">
        <v>950565.49</v>
      </c>
      <c r="TO30" s="273">
        <v>466711.73</v>
      </c>
      <c r="TP30" s="273">
        <v>981903.85</v>
      </c>
      <c r="TQ30" s="273">
        <v>441047</v>
      </c>
      <c r="TR30" s="273">
        <v>149658.73000000001</v>
      </c>
      <c r="TS30" s="273">
        <v>257025</v>
      </c>
      <c r="TT30" s="273">
        <v>685947.5</v>
      </c>
      <c r="TU30" s="273">
        <v>400345.2</v>
      </c>
      <c r="TV30" s="273">
        <v>138453</v>
      </c>
      <c r="TW30" s="273">
        <v>6543397.25</v>
      </c>
      <c r="TX30" s="273">
        <v>151728.29999999999</v>
      </c>
      <c r="TY30" s="273">
        <v>14674611.98</v>
      </c>
      <c r="TZ30" s="273">
        <v>2360650.21</v>
      </c>
      <c r="UA30" s="273">
        <v>274985.33999999997</v>
      </c>
      <c r="UB30" s="273">
        <v>635499.65</v>
      </c>
      <c r="UC30" s="273">
        <v>22163252.509999998</v>
      </c>
      <c r="UD30" s="273">
        <v>59038.23</v>
      </c>
      <c r="UE30" s="273">
        <v>111284.40000000001</v>
      </c>
      <c r="UF30" s="273">
        <v>785397.25</v>
      </c>
      <c r="UG30" s="273">
        <v>1670671.13</v>
      </c>
      <c r="UH30" s="273">
        <v>12484748.240000002</v>
      </c>
      <c r="UI30" s="273">
        <v>1009036.75</v>
      </c>
      <c r="UJ30" s="273">
        <v>337967.55000000005</v>
      </c>
      <c r="UK30" s="273">
        <v>885313.6</v>
      </c>
      <c r="UL30" s="273">
        <v>1289324.1200000001</v>
      </c>
      <c r="UM30" s="273">
        <v>958796.05</v>
      </c>
      <c r="UN30" s="273">
        <v>1795923.25</v>
      </c>
      <c r="UO30" s="273">
        <v>240081.15000000002</v>
      </c>
      <c r="UP30" s="273">
        <v>929001.63</v>
      </c>
      <c r="UQ30" s="273">
        <v>8606674.8499999996</v>
      </c>
      <c r="UR30" s="273">
        <v>89340.85</v>
      </c>
      <c r="US30" s="273">
        <v>521827.69000000006</v>
      </c>
      <c r="UT30" s="273">
        <v>1435771.1800000002</v>
      </c>
      <c r="UU30" s="273">
        <v>135372.63</v>
      </c>
      <c r="UV30" s="273">
        <v>540122.5</v>
      </c>
      <c r="UW30" s="273">
        <v>638911.69999999995</v>
      </c>
      <c r="UX30" s="273">
        <v>1059880.8</v>
      </c>
      <c r="UY30" s="273">
        <v>2099580.25</v>
      </c>
      <c r="UZ30" s="273">
        <v>1314248.05</v>
      </c>
      <c r="VA30" s="273">
        <v>1116549.25</v>
      </c>
      <c r="VB30" s="273">
        <v>9266.3000000000011</v>
      </c>
      <c r="VC30" s="273">
        <v>143927.85</v>
      </c>
      <c r="VD30" s="273">
        <v>280935.90000000002</v>
      </c>
      <c r="VE30" s="273">
        <v>132380.6</v>
      </c>
      <c r="VF30" s="273">
        <v>2675703.63</v>
      </c>
      <c r="VG30" s="273">
        <v>180250.15</v>
      </c>
      <c r="VH30" s="273">
        <v>198604.25</v>
      </c>
      <c r="VI30" s="273">
        <v>0</v>
      </c>
      <c r="VJ30" s="273">
        <v>2557500.5099999998</v>
      </c>
      <c r="VK30" s="273">
        <v>195441.59000000003</v>
      </c>
      <c r="VL30" s="273">
        <v>267588</v>
      </c>
      <c r="VM30" s="273">
        <v>10492.2</v>
      </c>
      <c r="VN30" s="273">
        <v>948843.3</v>
      </c>
      <c r="VO30" s="273">
        <v>181662.36</v>
      </c>
      <c r="VP30" s="273">
        <v>260077.34999999998</v>
      </c>
      <c r="VQ30" s="273">
        <v>253441.06</v>
      </c>
      <c r="VR30" s="273">
        <v>900559.16</v>
      </c>
      <c r="VS30" s="273">
        <v>479011.11</v>
      </c>
      <c r="VT30" s="273">
        <v>448699.89999999997</v>
      </c>
      <c r="VU30" s="273">
        <v>574438.88</v>
      </c>
      <c r="VV30" s="273">
        <v>109752.79000000001</v>
      </c>
      <c r="VW30" s="273">
        <v>0</v>
      </c>
      <c r="VX30" s="273">
        <v>187028.54</v>
      </c>
      <c r="VY30" s="273">
        <v>3432938.5700000003</v>
      </c>
      <c r="VZ30" s="273">
        <v>2103444.16</v>
      </c>
      <c r="WA30" s="273">
        <v>351633.95</v>
      </c>
      <c r="WB30" s="273">
        <v>101151</v>
      </c>
      <c r="WC30" s="273">
        <v>89116.65</v>
      </c>
      <c r="WD30" s="273">
        <v>24358</v>
      </c>
      <c r="WE30" s="273">
        <v>585494.03</v>
      </c>
      <c r="WF30" s="273">
        <v>4757527.32</v>
      </c>
      <c r="WG30" s="273">
        <v>130338.57</v>
      </c>
      <c r="WH30" s="273">
        <v>474749.21</v>
      </c>
      <c r="WI30" s="273">
        <v>529109.45000000007</v>
      </c>
      <c r="WJ30" s="273">
        <v>728953.32000000007</v>
      </c>
      <c r="WK30" s="273">
        <v>66341.100000000006</v>
      </c>
      <c r="WL30" s="273">
        <v>730552.85</v>
      </c>
      <c r="WM30" s="273">
        <v>1270272</v>
      </c>
      <c r="WN30" s="273">
        <v>252297.3</v>
      </c>
      <c r="WO30" s="273">
        <v>356579.64</v>
      </c>
      <c r="WP30" s="273">
        <v>700380.85000000009</v>
      </c>
      <c r="WQ30" s="273">
        <v>65796.05</v>
      </c>
      <c r="WR30" s="273">
        <v>538126.55000000005</v>
      </c>
      <c r="WS30" s="273">
        <v>2142832.29</v>
      </c>
      <c r="WT30" s="273">
        <v>9114.7799999999988</v>
      </c>
      <c r="WU30" s="273">
        <v>0</v>
      </c>
      <c r="WV30" s="273">
        <v>265520.25</v>
      </c>
      <c r="WW30" s="273">
        <v>126271.75</v>
      </c>
      <c r="WX30" s="273">
        <v>556670.62</v>
      </c>
      <c r="WY30" s="273">
        <v>7795.23</v>
      </c>
      <c r="WZ30" s="273">
        <v>94098.93</v>
      </c>
      <c r="XA30" s="273">
        <v>3710109.27</v>
      </c>
      <c r="XB30" s="273">
        <v>169536.87</v>
      </c>
      <c r="XC30" s="273">
        <v>0</v>
      </c>
      <c r="XD30" s="273">
        <v>201</v>
      </c>
      <c r="XE30" s="273">
        <v>0</v>
      </c>
      <c r="XF30" s="273">
        <v>7007773.3499999996</v>
      </c>
      <c r="XG30" s="273">
        <v>251728.91</v>
      </c>
      <c r="XH30" s="273">
        <v>569119.5</v>
      </c>
      <c r="XI30" s="273">
        <v>3535710.95</v>
      </c>
      <c r="XJ30" s="273">
        <v>340412.6</v>
      </c>
      <c r="XK30" s="273">
        <v>448829.4</v>
      </c>
      <c r="XL30" s="273">
        <v>358578.02999999997</v>
      </c>
      <c r="XM30" s="273">
        <v>392104.31</v>
      </c>
      <c r="XN30" s="273">
        <v>554459.35</v>
      </c>
      <c r="XO30" s="273">
        <v>986444.2</v>
      </c>
      <c r="XP30" s="273">
        <v>253519.74</v>
      </c>
      <c r="XQ30" s="273">
        <v>120047.7</v>
      </c>
      <c r="XR30" s="273">
        <v>85798.3</v>
      </c>
      <c r="XS30" s="273">
        <v>432427.89</v>
      </c>
      <c r="XT30" s="273">
        <v>164738.85</v>
      </c>
      <c r="XU30" s="273">
        <v>164216.04999999999</v>
      </c>
      <c r="XV30" s="273">
        <v>133978.5</v>
      </c>
      <c r="XW30" s="273">
        <v>122980.35</v>
      </c>
      <c r="XX30" s="273">
        <v>20921.849999999999</v>
      </c>
      <c r="XY30" s="273">
        <v>219195.40000000002</v>
      </c>
      <c r="XZ30" s="273">
        <v>87715.400000000009</v>
      </c>
      <c r="YA30" s="273">
        <v>70096.7</v>
      </c>
      <c r="YB30" s="273">
        <v>80287.350000000006</v>
      </c>
      <c r="YC30" s="273">
        <v>5965398.7299999995</v>
      </c>
      <c r="YD30" s="273">
        <v>228816.05000000002</v>
      </c>
      <c r="YE30" s="273">
        <v>531743.64</v>
      </c>
      <c r="YF30" s="273">
        <v>394191.34</v>
      </c>
      <c r="YG30" s="273">
        <v>6327944.0600000005</v>
      </c>
      <c r="YH30" s="273">
        <v>1057815.1499999999</v>
      </c>
      <c r="YI30" s="273">
        <v>569579.55000000005</v>
      </c>
      <c r="YJ30" s="273">
        <v>62095.14</v>
      </c>
      <c r="YK30" s="273">
        <v>114223.43</v>
      </c>
      <c r="YL30" s="273">
        <v>4043578.54</v>
      </c>
      <c r="YM30" s="273">
        <v>157613.35</v>
      </c>
      <c r="YN30" s="273">
        <v>144659.70000000001</v>
      </c>
      <c r="YO30" s="273">
        <v>485118.91</v>
      </c>
      <c r="YP30" s="273">
        <v>389567.45</v>
      </c>
      <c r="YQ30" s="273">
        <v>194275.86000000002</v>
      </c>
      <c r="YR30" s="273">
        <v>737690.2</v>
      </c>
      <c r="YS30" s="273">
        <v>125561.93000000001</v>
      </c>
      <c r="YT30" s="273">
        <v>2375000.61</v>
      </c>
      <c r="YU30" s="273">
        <v>61209.45</v>
      </c>
      <c r="YV30" s="273">
        <v>893561.4</v>
      </c>
      <c r="YW30" s="273">
        <v>0</v>
      </c>
      <c r="YX30" s="273">
        <v>289958.95</v>
      </c>
      <c r="YY30" s="273">
        <v>206207.95</v>
      </c>
      <c r="YZ30" s="273">
        <v>207007.85</v>
      </c>
      <c r="ZA30" s="273">
        <v>3362935.5</v>
      </c>
      <c r="ZB30" s="273">
        <v>550</v>
      </c>
      <c r="ZC30" s="273">
        <v>63884.05</v>
      </c>
      <c r="ZD30" s="273">
        <v>0</v>
      </c>
      <c r="ZE30" s="273">
        <v>103841.37</v>
      </c>
      <c r="ZF30" s="273">
        <v>0</v>
      </c>
      <c r="ZG30" s="273">
        <v>62852.65</v>
      </c>
      <c r="ZH30" s="273">
        <v>176777.9</v>
      </c>
      <c r="ZI30" s="273">
        <v>1020031.24</v>
      </c>
      <c r="ZJ30" s="273">
        <v>5895938.4000000004</v>
      </c>
      <c r="ZK30" s="273">
        <v>20621.29</v>
      </c>
      <c r="ZL30" s="273">
        <v>226264.73</v>
      </c>
      <c r="ZM30" s="273">
        <v>2690039.2800000003</v>
      </c>
      <c r="ZN30" s="273">
        <v>2303395.8300000005</v>
      </c>
      <c r="ZO30" s="273">
        <v>579776.12</v>
      </c>
      <c r="ZP30" s="273">
        <v>529055.21000000008</v>
      </c>
      <c r="ZQ30" s="273">
        <v>2295346.4700000002</v>
      </c>
      <c r="ZR30" s="273">
        <v>624259.26</v>
      </c>
      <c r="ZS30" s="273">
        <v>1598121.46</v>
      </c>
      <c r="ZT30" s="273">
        <v>754.3</v>
      </c>
      <c r="ZU30" s="273">
        <v>433501.35</v>
      </c>
      <c r="ZV30" s="273">
        <v>55359.69</v>
      </c>
      <c r="ZW30" s="273">
        <v>79610.11</v>
      </c>
      <c r="ZX30" s="273">
        <v>78309.509999999995</v>
      </c>
      <c r="ZY30" s="273">
        <v>603449.49</v>
      </c>
      <c r="ZZ30" s="273">
        <v>43392.020000000004</v>
      </c>
      <c r="AAA30" s="273">
        <v>88916.625</v>
      </c>
      <c r="AAB30" s="273">
        <v>457412.59</v>
      </c>
      <c r="AAC30" s="273">
        <v>814046.98</v>
      </c>
      <c r="AAD30" s="273">
        <v>53795.72</v>
      </c>
      <c r="AAE30" s="273">
        <v>422611.4</v>
      </c>
      <c r="AAF30" s="273">
        <v>95579.22</v>
      </c>
      <c r="AAG30" s="273">
        <v>58137.15</v>
      </c>
      <c r="AAH30" s="273">
        <v>646325.83000000007</v>
      </c>
      <c r="AAI30" s="273">
        <v>569097.05999999994</v>
      </c>
      <c r="AAJ30" s="273">
        <v>464412.73</v>
      </c>
      <c r="AAK30" s="273">
        <v>144523.5</v>
      </c>
      <c r="AAL30" s="273">
        <v>0</v>
      </c>
      <c r="AAM30" s="273">
        <v>32404133.670000002</v>
      </c>
      <c r="AAN30" s="273">
        <v>0</v>
      </c>
      <c r="AAO30" s="273">
        <v>494692.05000000005</v>
      </c>
      <c r="AAP30" s="273">
        <v>19308.54</v>
      </c>
      <c r="AAQ30" s="273">
        <v>634560.75</v>
      </c>
      <c r="AAR30" s="273">
        <v>438688.73000000004</v>
      </c>
      <c r="AAS30" s="273">
        <v>7497.17</v>
      </c>
      <c r="AAT30" s="273">
        <v>3263867.46</v>
      </c>
      <c r="AAU30" s="273">
        <v>2817281.71</v>
      </c>
      <c r="AAV30" s="273">
        <v>14496.84</v>
      </c>
      <c r="AAW30" s="273">
        <v>967.21</v>
      </c>
      <c r="AAX30" s="273">
        <v>26231.81</v>
      </c>
      <c r="AAY30" s="273">
        <v>9611.17</v>
      </c>
      <c r="AAZ30" s="273">
        <v>11588.779999999999</v>
      </c>
      <c r="ABA30" s="273">
        <v>130386.27</v>
      </c>
      <c r="ABB30" s="273">
        <v>34752.25</v>
      </c>
      <c r="ABC30" s="273">
        <v>10131.220000000001</v>
      </c>
      <c r="ABD30" s="273">
        <v>0</v>
      </c>
      <c r="ABE30" s="273">
        <v>7017.85</v>
      </c>
      <c r="ABF30" s="273">
        <v>2494416.63</v>
      </c>
      <c r="ABG30" s="273">
        <v>346283.74</v>
      </c>
      <c r="ABH30" s="273">
        <v>1047700.8199999998</v>
      </c>
      <c r="ABI30" s="273">
        <v>751417.65</v>
      </c>
      <c r="ABJ30" s="273">
        <v>131343</v>
      </c>
      <c r="ABK30" s="273">
        <v>566494.5</v>
      </c>
      <c r="ABL30" s="273">
        <v>352.9</v>
      </c>
      <c r="ABM30" s="273">
        <v>980052.13</v>
      </c>
      <c r="ABN30" s="273">
        <v>0</v>
      </c>
      <c r="ABO30" s="273">
        <v>847639</v>
      </c>
      <c r="ABP30" s="273">
        <v>5201</v>
      </c>
      <c r="ABQ30" s="273">
        <v>0</v>
      </c>
      <c r="ABR30" s="273">
        <v>0</v>
      </c>
      <c r="ABS30" s="273">
        <v>21931</v>
      </c>
      <c r="ABT30" s="273">
        <v>0</v>
      </c>
      <c r="ABU30" s="273">
        <v>0</v>
      </c>
      <c r="ABV30" s="273">
        <v>13747344.65</v>
      </c>
      <c r="ABW30" s="273">
        <v>90253.08</v>
      </c>
      <c r="ABX30" s="273">
        <v>1097490.97</v>
      </c>
      <c r="ABY30" s="273">
        <v>227622.25</v>
      </c>
      <c r="ABZ30" s="273">
        <v>145015.74</v>
      </c>
      <c r="ACA30" s="273">
        <v>1427584.3199999998</v>
      </c>
      <c r="ACB30" s="273">
        <v>0</v>
      </c>
      <c r="ACC30" s="273">
        <v>735959.77</v>
      </c>
      <c r="ACD30" s="273">
        <v>50678.15</v>
      </c>
      <c r="ACE30" s="273">
        <v>963026.87</v>
      </c>
      <c r="ACF30" s="273">
        <v>285530.11</v>
      </c>
      <c r="ACG30" s="273">
        <v>4697072.63</v>
      </c>
      <c r="ACH30" s="273">
        <v>0</v>
      </c>
      <c r="ACI30" s="273">
        <v>45834.65</v>
      </c>
      <c r="ACJ30" s="273">
        <v>0</v>
      </c>
      <c r="ACK30" s="273">
        <v>13813</v>
      </c>
      <c r="ACL30" s="273">
        <v>0</v>
      </c>
      <c r="ACM30" s="273">
        <v>0</v>
      </c>
      <c r="ACN30" s="273">
        <v>1211583.94</v>
      </c>
      <c r="ACO30" s="273">
        <v>0</v>
      </c>
      <c r="ACP30" s="273">
        <v>0</v>
      </c>
      <c r="ACQ30" s="273">
        <v>0</v>
      </c>
      <c r="ACR30" s="273">
        <v>2071584.56</v>
      </c>
      <c r="ACS30" s="273">
        <v>78844.3</v>
      </c>
      <c r="ACT30" s="273">
        <v>0</v>
      </c>
      <c r="ACU30" s="273">
        <v>6756</v>
      </c>
      <c r="ACV30" s="273">
        <v>390662.8</v>
      </c>
      <c r="ACW30" s="273">
        <v>0</v>
      </c>
      <c r="ACX30" s="273">
        <v>70408.3</v>
      </c>
      <c r="ACY30" s="273">
        <v>0</v>
      </c>
      <c r="ACZ30" s="273">
        <v>0</v>
      </c>
      <c r="ADA30" s="273">
        <v>0</v>
      </c>
      <c r="ADB30" s="273">
        <v>110148.7</v>
      </c>
      <c r="ADC30" s="273">
        <v>0</v>
      </c>
      <c r="ADD30" s="273">
        <v>218961.13</v>
      </c>
      <c r="ADE30" s="273">
        <v>540908.99</v>
      </c>
      <c r="ADF30" s="273">
        <v>0</v>
      </c>
      <c r="ADG30" s="273">
        <v>148068.31</v>
      </c>
      <c r="ADH30" s="273">
        <v>0</v>
      </c>
      <c r="ADI30" s="273">
        <v>0</v>
      </c>
      <c r="ADJ30" s="273">
        <v>397582.56</v>
      </c>
      <c r="ADK30" s="273">
        <v>113636.15</v>
      </c>
      <c r="ADL30" s="273">
        <v>0</v>
      </c>
      <c r="ADM30" s="273">
        <v>18680093.25</v>
      </c>
      <c r="ADN30" s="273">
        <v>0</v>
      </c>
      <c r="ADO30" s="273">
        <v>0</v>
      </c>
      <c r="ADP30" s="273">
        <v>0</v>
      </c>
      <c r="ADQ30" s="273">
        <v>7853.64</v>
      </c>
      <c r="ADR30" s="273">
        <v>0</v>
      </c>
      <c r="ADS30" s="273">
        <v>498206.25</v>
      </c>
      <c r="ADT30" s="273">
        <v>163447.5</v>
      </c>
      <c r="ADU30" s="273">
        <v>8230254.7700000005</v>
      </c>
      <c r="ADV30" s="273">
        <v>2954907.55</v>
      </c>
      <c r="ADW30" s="273">
        <v>1390407.55</v>
      </c>
      <c r="ADX30" s="273">
        <v>187152</v>
      </c>
      <c r="ADY30" s="273">
        <v>1154360.97</v>
      </c>
      <c r="ADZ30" s="273">
        <v>94520.15</v>
      </c>
      <c r="AEA30" s="273">
        <v>501515.2</v>
      </c>
      <c r="AEB30" s="273">
        <v>272054.95</v>
      </c>
      <c r="AEC30" s="273">
        <v>104311.05</v>
      </c>
      <c r="AED30" s="273">
        <v>144532.04999999999</v>
      </c>
      <c r="AEE30" s="273">
        <v>127878.13</v>
      </c>
      <c r="AEF30" s="273">
        <v>166602.85</v>
      </c>
      <c r="AEG30" s="273">
        <v>980340</v>
      </c>
      <c r="AEH30" s="273">
        <v>1027778.75</v>
      </c>
      <c r="AEI30" s="273">
        <v>343570.35</v>
      </c>
      <c r="AEJ30" s="273">
        <v>334885.64999999997</v>
      </c>
      <c r="AEK30" s="273">
        <v>181949.6</v>
      </c>
      <c r="AEL30" s="273">
        <v>826910.85000000009</v>
      </c>
      <c r="AEM30" s="273">
        <v>0</v>
      </c>
      <c r="AEN30" s="273">
        <v>401263.58999999997</v>
      </c>
      <c r="AEO30" s="273">
        <v>2855559.4000000004</v>
      </c>
      <c r="AEP30" s="273">
        <v>0</v>
      </c>
      <c r="AEQ30" s="273">
        <v>134183.35</v>
      </c>
      <c r="AER30" s="273">
        <v>87920.6</v>
      </c>
      <c r="AES30" s="273">
        <v>95658.599999999991</v>
      </c>
      <c r="AET30" s="273">
        <v>721317.41999999993</v>
      </c>
      <c r="AEU30" s="273">
        <v>27980.35</v>
      </c>
      <c r="AEV30" s="273">
        <v>0</v>
      </c>
      <c r="AEW30" s="273">
        <v>258376.25</v>
      </c>
      <c r="AEX30" s="273">
        <v>174727.31</v>
      </c>
      <c r="AEY30" s="273">
        <v>57982.210000000006</v>
      </c>
      <c r="AEZ30" s="273">
        <v>0</v>
      </c>
      <c r="AFA30" s="273">
        <v>0</v>
      </c>
      <c r="AFB30" s="273">
        <v>0</v>
      </c>
      <c r="AFC30" s="273">
        <v>0</v>
      </c>
      <c r="AFD30" s="273">
        <v>0</v>
      </c>
      <c r="AFE30" s="273">
        <v>0</v>
      </c>
      <c r="AFF30" s="273">
        <v>0</v>
      </c>
      <c r="AFG30" s="273">
        <v>0</v>
      </c>
      <c r="AFH30" s="273">
        <v>0</v>
      </c>
      <c r="AFI30" s="273">
        <v>200458.08000000002</v>
      </c>
      <c r="AFJ30" s="273">
        <v>7200.05</v>
      </c>
      <c r="AFK30" s="273">
        <v>0</v>
      </c>
      <c r="AFL30" s="273">
        <v>25794.82</v>
      </c>
      <c r="AFM30" s="273">
        <v>0</v>
      </c>
      <c r="AFN30" s="273">
        <v>0</v>
      </c>
      <c r="AFO30" s="273">
        <v>0</v>
      </c>
      <c r="AFP30" s="273">
        <v>0</v>
      </c>
      <c r="AFQ30" s="273">
        <v>0</v>
      </c>
      <c r="AFR30" s="273">
        <v>0</v>
      </c>
      <c r="AFS30" s="273">
        <v>1219.5999999999999</v>
      </c>
      <c r="AFT30" s="273">
        <v>0</v>
      </c>
      <c r="AFU30" s="273">
        <v>0</v>
      </c>
      <c r="AFV30" s="273">
        <v>0</v>
      </c>
      <c r="AFW30" s="273">
        <v>0</v>
      </c>
      <c r="AFX30" s="273">
        <v>457090.05</v>
      </c>
      <c r="AFY30" s="273">
        <v>279863.03000000003</v>
      </c>
      <c r="AFZ30" s="273">
        <v>46600.960000000006</v>
      </c>
      <c r="AGA30" s="273">
        <v>193264.75</v>
      </c>
      <c r="AGB30" s="273">
        <v>739452.73</v>
      </c>
      <c r="AGC30" s="273">
        <v>107322.69</v>
      </c>
      <c r="AGD30" s="273">
        <v>36426.300000000003</v>
      </c>
      <c r="AGE30" s="273">
        <v>118901.45</v>
      </c>
      <c r="AGF30" s="273">
        <v>109401.05</v>
      </c>
      <c r="AGG30" s="273">
        <v>41318.35</v>
      </c>
      <c r="AGH30" s="273">
        <v>86203.95</v>
      </c>
      <c r="AGI30" s="273">
        <v>1001885.7</v>
      </c>
      <c r="AGJ30" s="273">
        <v>1129359.19</v>
      </c>
      <c r="AGK30" s="273">
        <v>0</v>
      </c>
      <c r="AGL30" s="273">
        <v>0</v>
      </c>
      <c r="AGM30" s="273">
        <v>0</v>
      </c>
      <c r="AGN30" s="273">
        <v>0</v>
      </c>
      <c r="AGO30" s="273">
        <v>0</v>
      </c>
      <c r="AGP30" s="273">
        <v>0</v>
      </c>
      <c r="AGQ30" s="273">
        <v>14058991.17</v>
      </c>
      <c r="AGR30" s="273">
        <v>5974652.8900000006</v>
      </c>
      <c r="AGS30" s="273">
        <v>193216.21</v>
      </c>
      <c r="AGT30" s="273">
        <v>371599.14999999997</v>
      </c>
      <c r="AGU30" s="273">
        <v>1763408.0499999998</v>
      </c>
      <c r="AGV30" s="273">
        <v>102100.29999999999</v>
      </c>
      <c r="AGW30" s="273">
        <v>0</v>
      </c>
      <c r="AGX30" s="273">
        <v>279128.90000000002</v>
      </c>
      <c r="AGY30" s="273">
        <v>84804.25</v>
      </c>
      <c r="AGZ30" s="273">
        <v>547007.15</v>
      </c>
      <c r="AHA30" s="273">
        <v>350603.19999999995</v>
      </c>
      <c r="AHB30" s="273">
        <v>324660.59999999998</v>
      </c>
      <c r="AHC30" s="273">
        <v>166945.4</v>
      </c>
      <c r="AHD30" s="273">
        <v>184487.15</v>
      </c>
      <c r="AHE30" s="273">
        <v>59230.92</v>
      </c>
      <c r="AHF30" s="273">
        <v>693945.93</v>
      </c>
      <c r="AHG30" s="273">
        <v>602886.63</v>
      </c>
      <c r="AHH30" s="273">
        <v>675377.35</v>
      </c>
      <c r="AHI30" s="273">
        <v>80003.3</v>
      </c>
      <c r="AHJ30" s="273">
        <v>173317.15</v>
      </c>
      <c r="AHK30" s="273">
        <v>306205.10000000003</v>
      </c>
      <c r="AHL30" s="273">
        <v>445754.55</v>
      </c>
      <c r="AHM30" s="273">
        <v>304735.64</v>
      </c>
      <c r="AHN30" s="273">
        <v>45338.75</v>
      </c>
      <c r="AHO30" s="273"/>
      <c r="AHQ30" s="607">
        <v>28</v>
      </c>
      <c r="AHR30" s="271" t="s">
        <v>663</v>
      </c>
      <c r="AHS30" s="271" t="b">
        <f t="shared" si="1"/>
        <v>1</v>
      </c>
    </row>
    <row r="31" spans="1:903" ht="23.4" customHeight="1" x14ac:dyDescent="1.1000000000000001">
      <c r="A31" s="270" t="s">
        <v>41</v>
      </c>
      <c r="B31" s="271" t="s">
        <v>42</v>
      </c>
      <c r="C31" s="273">
        <v>96226824.140000001</v>
      </c>
      <c r="D31" s="273">
        <v>20936603.850000001</v>
      </c>
      <c r="E31" s="273">
        <v>14774625.439999999</v>
      </c>
      <c r="F31" s="273">
        <v>37996111.519999996</v>
      </c>
      <c r="G31" s="273">
        <v>17037595.899999999</v>
      </c>
      <c r="H31" s="273">
        <v>29157200.379999999</v>
      </c>
      <c r="I31" s="273">
        <v>7309821.3499999996</v>
      </c>
      <c r="J31" s="273">
        <v>20809602.84</v>
      </c>
      <c r="K31" s="273">
        <v>39058244.969999999</v>
      </c>
      <c r="L31" s="273">
        <v>11312024.1</v>
      </c>
      <c r="M31" s="273">
        <v>24029224.889999997</v>
      </c>
      <c r="N31" s="273">
        <v>26050373.100000001</v>
      </c>
      <c r="O31" s="273">
        <v>38697999.870000005</v>
      </c>
      <c r="P31" s="273">
        <v>27093653.460000001</v>
      </c>
      <c r="Q31" s="273">
        <v>15896041.020000001</v>
      </c>
      <c r="R31" s="273">
        <v>6285823.5500000007</v>
      </c>
      <c r="S31" s="273">
        <v>18439705.759999998</v>
      </c>
      <c r="T31" s="273">
        <v>17772291.509999998</v>
      </c>
      <c r="U31" s="273">
        <v>8313914.7999999998</v>
      </c>
      <c r="V31" s="273">
        <v>17058194.16</v>
      </c>
      <c r="W31" s="273">
        <v>9772428.3099999987</v>
      </c>
      <c r="X31" s="273">
        <v>11830887.439999999</v>
      </c>
      <c r="Y31" s="273">
        <v>12209284.199999999</v>
      </c>
      <c r="Z31" s="273">
        <v>5293066.43</v>
      </c>
      <c r="AA31" s="273">
        <v>88783138.659999996</v>
      </c>
      <c r="AB31" s="273">
        <v>35706848.859999999</v>
      </c>
      <c r="AC31" s="273">
        <v>39182719.640000001</v>
      </c>
      <c r="AD31" s="273">
        <v>13279550.140000001</v>
      </c>
      <c r="AE31" s="273">
        <v>35256285.370000005</v>
      </c>
      <c r="AF31" s="273">
        <v>14890951.529999999</v>
      </c>
      <c r="AG31" s="273">
        <v>40811845.980000004</v>
      </c>
      <c r="AH31" s="273">
        <v>26386183.93</v>
      </c>
      <c r="AI31" s="273">
        <v>20729958.400000002</v>
      </c>
      <c r="AJ31" s="273">
        <v>21474693.890000001</v>
      </c>
      <c r="AK31" s="273">
        <v>14338068.59</v>
      </c>
      <c r="AL31" s="273">
        <v>25597758.380000003</v>
      </c>
      <c r="AM31" s="273">
        <v>58139236.630000003</v>
      </c>
      <c r="AN31" s="273">
        <v>14690764.039999999</v>
      </c>
      <c r="AO31" s="273">
        <v>10225326.939999999</v>
      </c>
      <c r="AP31" s="273">
        <v>42015135.57</v>
      </c>
      <c r="AQ31" s="273">
        <v>22831611.469999999</v>
      </c>
      <c r="AR31" s="273">
        <v>8251667.4900000002</v>
      </c>
      <c r="AS31" s="273">
        <v>28426182.419999998</v>
      </c>
      <c r="AT31" s="273">
        <v>18995977.07</v>
      </c>
      <c r="AU31" s="273">
        <v>28350409.219999999</v>
      </c>
      <c r="AV31" s="273">
        <v>37575052.350000001</v>
      </c>
      <c r="AW31" s="273">
        <v>34422064.490000002</v>
      </c>
      <c r="AX31" s="273">
        <v>19149323.16</v>
      </c>
      <c r="AY31" s="273">
        <v>4019584.85</v>
      </c>
      <c r="AZ31" s="273">
        <v>14789738.58</v>
      </c>
      <c r="BA31" s="273">
        <v>14645312.41</v>
      </c>
      <c r="BB31" s="273">
        <v>6327621.79</v>
      </c>
      <c r="BC31" s="273">
        <v>8611403.5700000003</v>
      </c>
      <c r="BD31" s="273">
        <v>14808309.149999999</v>
      </c>
      <c r="BE31" s="273">
        <v>5909213.7999999998</v>
      </c>
      <c r="BF31" s="273">
        <v>11922741.609999999</v>
      </c>
      <c r="BG31" s="273">
        <v>6377864.8399999999</v>
      </c>
      <c r="BH31" s="273">
        <v>12233745.979999999</v>
      </c>
      <c r="BI31" s="273">
        <v>3134649.84</v>
      </c>
      <c r="BJ31" s="273">
        <v>6149606.7199999997</v>
      </c>
      <c r="BK31" s="273">
        <v>2174773.25</v>
      </c>
      <c r="BL31" s="273">
        <v>30511461.330000002</v>
      </c>
      <c r="BM31" s="273">
        <v>42421235.420000002</v>
      </c>
      <c r="BN31" s="273">
        <v>5892555.8300000001</v>
      </c>
      <c r="BO31" s="273">
        <v>9084613.5500000007</v>
      </c>
      <c r="BP31" s="273">
        <v>7369194.75</v>
      </c>
      <c r="BQ31" s="273">
        <v>1889647.65</v>
      </c>
      <c r="BR31" s="273">
        <v>3183932.75</v>
      </c>
      <c r="BS31" s="273">
        <v>4678187.5199999996</v>
      </c>
      <c r="BT31" s="273">
        <v>10607154.18</v>
      </c>
      <c r="BU31" s="273">
        <v>3462311.02</v>
      </c>
      <c r="BV31" s="273">
        <v>10836145.800000001</v>
      </c>
      <c r="BW31" s="273">
        <v>25493738.490000006</v>
      </c>
      <c r="BX31" s="273">
        <v>5133275.08</v>
      </c>
      <c r="BY31" s="273">
        <v>22294845.909999996</v>
      </c>
      <c r="BZ31" s="273">
        <v>5023988</v>
      </c>
      <c r="CA31" s="273">
        <v>17665931.41</v>
      </c>
      <c r="CB31" s="273">
        <v>20288613.600000001</v>
      </c>
      <c r="CC31" s="273">
        <v>9238055.0399999991</v>
      </c>
      <c r="CD31" s="273">
        <v>85490</v>
      </c>
      <c r="CE31" s="273">
        <v>91420</v>
      </c>
      <c r="CF31" s="273">
        <v>47871010.390000001</v>
      </c>
      <c r="CG31" s="273">
        <v>14449157.620000001</v>
      </c>
      <c r="CH31" s="273">
        <v>17689573.590000004</v>
      </c>
      <c r="CI31" s="273">
        <v>13377882.75</v>
      </c>
      <c r="CJ31" s="273">
        <v>18039046.300000001</v>
      </c>
      <c r="CK31" s="273">
        <v>17262383.699999999</v>
      </c>
      <c r="CL31" s="273">
        <v>14090414.289999999</v>
      </c>
      <c r="CM31" s="273">
        <v>18059834.75</v>
      </c>
      <c r="CN31" s="273">
        <v>6666315.7699999996</v>
      </c>
      <c r="CO31" s="273">
        <v>29134986.240000002</v>
      </c>
      <c r="CP31" s="273">
        <v>10881162.75</v>
      </c>
      <c r="CQ31" s="273">
        <v>19548860.25</v>
      </c>
      <c r="CR31" s="273">
        <v>16196042.5</v>
      </c>
      <c r="CS31" s="273">
        <v>15924475.440000001</v>
      </c>
      <c r="CT31" s="273">
        <v>13566701.850000001</v>
      </c>
      <c r="CU31" s="273">
        <v>19051522.489999998</v>
      </c>
      <c r="CV31" s="273">
        <v>24405934.48</v>
      </c>
      <c r="CW31" s="273">
        <v>6900836.2299999995</v>
      </c>
      <c r="CX31" s="273">
        <v>30099868.090000004</v>
      </c>
      <c r="CY31" s="273">
        <v>8572033.0999999996</v>
      </c>
      <c r="CZ31" s="273">
        <v>8542878.9900000002</v>
      </c>
      <c r="DA31" s="273">
        <v>36819360.329999998</v>
      </c>
      <c r="DB31" s="273">
        <v>15967592.98</v>
      </c>
      <c r="DC31" s="273">
        <v>42441588.140000001</v>
      </c>
      <c r="DD31" s="273">
        <v>17525404.57</v>
      </c>
      <c r="DE31" s="273">
        <v>8937121.6799999997</v>
      </c>
      <c r="DF31" s="273">
        <v>5947496.5199999996</v>
      </c>
      <c r="DG31" s="273">
        <v>11597464.119999999</v>
      </c>
      <c r="DH31" s="273">
        <v>9386542.8499999996</v>
      </c>
      <c r="DI31" s="273">
        <v>9374627.1999999993</v>
      </c>
      <c r="DJ31" s="273">
        <v>5892171.8099999996</v>
      </c>
      <c r="DK31" s="273">
        <v>12854434.800000001</v>
      </c>
      <c r="DL31" s="273">
        <v>42370761.170000002</v>
      </c>
      <c r="DM31" s="273">
        <v>69616233.189999998</v>
      </c>
      <c r="DN31" s="273">
        <v>12592239.02</v>
      </c>
      <c r="DO31" s="273">
        <v>12757051.460000001</v>
      </c>
      <c r="DP31" s="273">
        <v>14711800.33</v>
      </c>
      <c r="DQ31" s="273">
        <v>21674766.100000001</v>
      </c>
      <c r="DR31" s="273">
        <v>21769580.719999999</v>
      </c>
      <c r="DS31" s="273">
        <v>35591343.149999999</v>
      </c>
      <c r="DT31" s="273">
        <v>9912489.5999999996</v>
      </c>
      <c r="DU31" s="273">
        <v>105225112.86</v>
      </c>
      <c r="DV31" s="273">
        <v>13911972.43</v>
      </c>
      <c r="DW31" s="273">
        <v>44694248.710000008</v>
      </c>
      <c r="DX31" s="273">
        <v>25408217.579999998</v>
      </c>
      <c r="DY31" s="273">
        <v>43743605.899999999</v>
      </c>
      <c r="DZ31" s="273">
        <v>19571717.5</v>
      </c>
      <c r="EA31" s="273">
        <v>72948793.820000008</v>
      </c>
      <c r="EB31" s="273">
        <v>25234563.289999999</v>
      </c>
      <c r="EC31" s="273">
        <v>34845788.060000002</v>
      </c>
      <c r="ED31" s="273">
        <v>10179973.490000002</v>
      </c>
      <c r="EE31" s="273">
        <v>13258036.17</v>
      </c>
      <c r="EF31" s="273">
        <v>10635891.73</v>
      </c>
      <c r="EG31" s="273">
        <v>14228222.420000002</v>
      </c>
      <c r="EH31" s="273">
        <v>16719519.15</v>
      </c>
      <c r="EI31" s="273">
        <v>13123837.709999999</v>
      </c>
      <c r="EJ31" s="273">
        <v>19451708.300000001</v>
      </c>
      <c r="EK31" s="273">
        <v>4922470.29</v>
      </c>
      <c r="EL31" s="273">
        <v>12371555.17</v>
      </c>
      <c r="EM31" s="273">
        <v>25030678.829999998</v>
      </c>
      <c r="EN31" s="273">
        <v>20827900.250000004</v>
      </c>
      <c r="EO31" s="273">
        <v>23580374.609999999</v>
      </c>
      <c r="EP31" s="273">
        <v>19772316.600000001</v>
      </c>
      <c r="EQ31" s="273">
        <v>7921767.4900000002</v>
      </c>
      <c r="ER31" s="273">
        <v>9758150.7599999998</v>
      </c>
      <c r="ES31" s="273">
        <v>35703253.170000002</v>
      </c>
      <c r="ET31" s="273">
        <v>35404603.049999997</v>
      </c>
      <c r="EU31" s="273">
        <v>17823475.800000001</v>
      </c>
      <c r="EV31" s="273">
        <v>40598309.839999996</v>
      </c>
      <c r="EW31" s="273">
        <v>5663960.3900000006</v>
      </c>
      <c r="EX31" s="273">
        <v>17911210.93</v>
      </c>
      <c r="EY31" s="273">
        <v>20892911.52</v>
      </c>
      <c r="EZ31" s="273">
        <v>21844480.18</v>
      </c>
      <c r="FA31" s="273">
        <v>21621280.390000001</v>
      </c>
      <c r="FB31" s="273">
        <v>21160573.989999998</v>
      </c>
      <c r="FC31" s="273">
        <v>12367770.02</v>
      </c>
      <c r="FD31" s="273">
        <v>9480814.2400000002</v>
      </c>
      <c r="FE31" s="273">
        <v>10601059.949999999</v>
      </c>
      <c r="FF31" s="273">
        <v>9067630.1900000013</v>
      </c>
      <c r="FG31" s="273">
        <v>11308542.75</v>
      </c>
      <c r="FH31" s="273">
        <v>6997878.5800000001</v>
      </c>
      <c r="FI31" s="273">
        <v>9508528.4300000016</v>
      </c>
      <c r="FJ31" s="273">
        <v>6176434.0899999999</v>
      </c>
      <c r="FK31" s="273">
        <v>9800568.0500000007</v>
      </c>
      <c r="FL31" s="273">
        <v>11509299.449999999</v>
      </c>
      <c r="FM31" s="273">
        <v>16451005.029999999</v>
      </c>
      <c r="FN31" s="273">
        <v>5598947.1500000004</v>
      </c>
      <c r="FO31" s="273">
        <v>5478343.25</v>
      </c>
      <c r="FP31" s="273">
        <v>74298299.5</v>
      </c>
      <c r="FQ31" s="273">
        <v>9467116.7000000011</v>
      </c>
      <c r="FR31" s="273">
        <v>19665257.559999995</v>
      </c>
      <c r="FS31" s="273">
        <v>13534966.02</v>
      </c>
      <c r="FT31" s="273">
        <v>22206910.609999999</v>
      </c>
      <c r="FU31" s="273">
        <v>13039803.5</v>
      </c>
      <c r="FV31" s="273">
        <v>23517163.329999998</v>
      </c>
      <c r="FW31" s="273">
        <v>26723874.48</v>
      </c>
      <c r="FX31" s="273">
        <v>22867978.07</v>
      </c>
      <c r="FY31" s="273">
        <v>11870555.110000001</v>
      </c>
      <c r="FZ31" s="273">
        <v>27685962.949999999</v>
      </c>
      <c r="GA31" s="273">
        <v>10626418.280000001</v>
      </c>
      <c r="GB31" s="273">
        <v>12308877.860000001</v>
      </c>
      <c r="GC31" s="273">
        <v>10233866.030000001</v>
      </c>
      <c r="GD31" s="273">
        <v>27576654.469999999</v>
      </c>
      <c r="GE31" s="273">
        <v>5928440.709999999</v>
      </c>
      <c r="GF31" s="273">
        <v>8993770.0499999989</v>
      </c>
      <c r="GG31" s="273">
        <v>9232068.0500000007</v>
      </c>
      <c r="GH31" s="273">
        <v>8246244.0299999993</v>
      </c>
      <c r="GI31" s="273">
        <v>5742979.6799999997</v>
      </c>
      <c r="GJ31" s="273">
        <v>4121713.47</v>
      </c>
      <c r="GK31" s="273">
        <v>11060195.219999999</v>
      </c>
      <c r="GL31" s="273">
        <v>6471963.0999999996</v>
      </c>
      <c r="GM31" s="273">
        <v>7910669.5300000003</v>
      </c>
      <c r="GN31" s="273">
        <v>2973048.7800000003</v>
      </c>
      <c r="GO31" s="273">
        <v>5876296.5600000005</v>
      </c>
      <c r="GP31" s="273">
        <v>5435324.2200000007</v>
      </c>
      <c r="GQ31" s="273">
        <v>12289401.550000001</v>
      </c>
      <c r="GR31" s="273">
        <v>5354089.1000000006</v>
      </c>
      <c r="GS31" s="273">
        <v>13724173.59</v>
      </c>
      <c r="GT31" s="273">
        <v>3290052.48</v>
      </c>
      <c r="GU31" s="273">
        <v>8632273.9900000002</v>
      </c>
      <c r="GV31" s="273">
        <v>7273648.3499999996</v>
      </c>
      <c r="GW31" s="273">
        <v>3252130.4</v>
      </c>
      <c r="GX31" s="273">
        <v>11398642.99</v>
      </c>
      <c r="GY31" s="273">
        <v>7382295.9000000004</v>
      </c>
      <c r="GZ31" s="273">
        <v>16855383.050000001</v>
      </c>
      <c r="HA31" s="273">
        <v>11646992.48</v>
      </c>
      <c r="HB31" s="273">
        <v>44890023.510000005</v>
      </c>
      <c r="HC31" s="273">
        <v>12932286.17</v>
      </c>
      <c r="HD31" s="273">
        <v>21759228.57</v>
      </c>
      <c r="HE31" s="273">
        <v>31974339.719999999</v>
      </c>
      <c r="HF31" s="273">
        <v>31824987.02</v>
      </c>
      <c r="HG31" s="273">
        <v>19877087.370000001</v>
      </c>
      <c r="HH31" s="273">
        <v>9352605.9000000004</v>
      </c>
      <c r="HI31" s="273">
        <v>39662549.829999998</v>
      </c>
      <c r="HJ31" s="273">
        <v>46068865.270000003</v>
      </c>
      <c r="HK31" s="273">
        <v>18253842.16</v>
      </c>
      <c r="HL31" s="273">
        <v>11479492.280000001</v>
      </c>
      <c r="HM31" s="273">
        <v>6132777.5099999998</v>
      </c>
      <c r="HN31" s="273">
        <v>4295732.08</v>
      </c>
      <c r="HO31" s="273">
        <v>12406412.08</v>
      </c>
      <c r="HP31" s="273">
        <v>6208731.2600000007</v>
      </c>
      <c r="HQ31" s="273">
        <v>43435496.259999998</v>
      </c>
      <c r="HR31" s="273">
        <v>19864846.899999999</v>
      </c>
      <c r="HS31" s="273">
        <v>9527252.0399999991</v>
      </c>
      <c r="HT31" s="273">
        <v>4025878</v>
      </c>
      <c r="HU31" s="273">
        <v>5454784.4000000004</v>
      </c>
      <c r="HV31" s="273">
        <v>8033884.2400000002</v>
      </c>
      <c r="HW31" s="273">
        <v>22868439.370000001</v>
      </c>
      <c r="HX31" s="273">
        <v>6302362.3499999996</v>
      </c>
      <c r="HY31" s="273">
        <v>11361821.5</v>
      </c>
      <c r="HZ31" s="273">
        <v>11684696.99</v>
      </c>
      <c r="IA31" s="273">
        <v>8507544.9199999999</v>
      </c>
      <c r="IB31" s="273">
        <v>16110138.93</v>
      </c>
      <c r="IC31" s="273">
        <v>4986329.8600000003</v>
      </c>
      <c r="ID31" s="273">
        <v>18582806.43</v>
      </c>
      <c r="IE31" s="273">
        <v>2707225.19</v>
      </c>
      <c r="IF31" s="273">
        <v>3115985.1</v>
      </c>
      <c r="IG31" s="273">
        <v>12856290.48</v>
      </c>
      <c r="IH31" s="273">
        <v>10740132.690000001</v>
      </c>
      <c r="II31" s="273">
        <v>10117806.449999999</v>
      </c>
      <c r="IJ31" s="273">
        <v>13734059.609999999</v>
      </c>
      <c r="IK31" s="273">
        <v>9395703.0800000001</v>
      </c>
      <c r="IL31" s="273">
        <v>7714131.8800000008</v>
      </c>
      <c r="IM31" s="273">
        <v>7406038.4199999999</v>
      </c>
      <c r="IN31" s="273">
        <v>3116854.21</v>
      </c>
      <c r="IO31" s="273">
        <v>6001335.96</v>
      </c>
      <c r="IP31" s="273">
        <v>4258497.28</v>
      </c>
      <c r="IQ31" s="273">
        <v>5718667.3300000001</v>
      </c>
      <c r="IR31" s="273">
        <v>13324643.829999998</v>
      </c>
      <c r="IS31" s="273">
        <v>8669492.2599999998</v>
      </c>
      <c r="IT31" s="273">
        <v>9268706.7400000002</v>
      </c>
      <c r="IU31" s="273">
        <v>11162869.26</v>
      </c>
      <c r="IV31" s="273">
        <v>6837058.7400000002</v>
      </c>
      <c r="IW31" s="273">
        <v>3764377.6799999997</v>
      </c>
      <c r="IX31" s="273">
        <v>6543987.1500000004</v>
      </c>
      <c r="IY31" s="273">
        <v>1717104.47</v>
      </c>
      <c r="IZ31" s="273">
        <v>2547763.88</v>
      </c>
      <c r="JA31" s="273">
        <v>5038343.7699999996</v>
      </c>
      <c r="JB31" s="273">
        <v>9021982.5899999999</v>
      </c>
      <c r="JC31" s="273">
        <v>3635132.45</v>
      </c>
      <c r="JD31" s="273">
        <v>12918615.52</v>
      </c>
      <c r="JE31" s="273">
        <v>9278056.8200000003</v>
      </c>
      <c r="JF31" s="273">
        <v>17096134.759999998</v>
      </c>
      <c r="JG31" s="273">
        <v>6983211.3599999994</v>
      </c>
      <c r="JH31" s="273">
        <v>3770439.03</v>
      </c>
      <c r="JI31" s="273">
        <v>4743887.29</v>
      </c>
      <c r="JJ31" s="273">
        <v>10330347.450000001</v>
      </c>
      <c r="JK31" s="273">
        <v>8220783.4900000002</v>
      </c>
      <c r="JL31" s="273">
        <v>7123293.7400000002</v>
      </c>
      <c r="JM31" s="273">
        <v>19483282.07</v>
      </c>
      <c r="JN31" s="273">
        <v>9029460.5399999991</v>
      </c>
      <c r="JO31" s="273">
        <v>12175472.42</v>
      </c>
      <c r="JP31" s="273">
        <v>6620612.9900000002</v>
      </c>
      <c r="JQ31" s="273">
        <v>12132167.27</v>
      </c>
      <c r="JR31" s="273">
        <v>9062549.7200000007</v>
      </c>
      <c r="JS31" s="273">
        <v>3223210.2</v>
      </c>
      <c r="JT31" s="273">
        <v>18283576.219999999</v>
      </c>
      <c r="JU31" s="273">
        <v>26178455.059999999</v>
      </c>
      <c r="JV31" s="273">
        <v>19253946.199999999</v>
      </c>
      <c r="JW31" s="273">
        <v>31043672.399999999</v>
      </c>
      <c r="JX31" s="273">
        <v>7197625.5199999996</v>
      </c>
      <c r="JY31" s="273">
        <v>41543505.840000004</v>
      </c>
      <c r="JZ31" s="273">
        <v>20622566.519999996</v>
      </c>
      <c r="KA31" s="273">
        <v>7410641.1100000003</v>
      </c>
      <c r="KB31" s="273">
        <v>1171674.27</v>
      </c>
      <c r="KC31" s="273">
        <v>15858738.550000001</v>
      </c>
      <c r="KD31" s="273">
        <v>2232694</v>
      </c>
      <c r="KE31" s="273">
        <v>17739320.27</v>
      </c>
      <c r="KF31" s="273">
        <v>3158259.74</v>
      </c>
      <c r="KG31" s="273">
        <v>12661039.6</v>
      </c>
      <c r="KH31" s="273">
        <v>11217284.720000001</v>
      </c>
      <c r="KI31" s="273">
        <v>7230054.7100000009</v>
      </c>
      <c r="KJ31" s="273">
        <v>3125787.45</v>
      </c>
      <c r="KK31" s="273">
        <v>6697529.2999999998</v>
      </c>
      <c r="KL31" s="273">
        <v>1929876</v>
      </c>
      <c r="KM31" s="273">
        <v>8452290.5099999998</v>
      </c>
      <c r="KN31" s="273">
        <v>49224381.880000003</v>
      </c>
      <c r="KO31" s="273">
        <v>31140290.050000001</v>
      </c>
      <c r="KP31" s="273">
        <v>11649473.08</v>
      </c>
      <c r="KQ31" s="273">
        <v>49166480.069999993</v>
      </c>
      <c r="KR31" s="273">
        <v>20433682.240000002</v>
      </c>
      <c r="KS31" s="273">
        <v>18207995.100000001</v>
      </c>
      <c r="KT31" s="273">
        <v>54315528.920000002</v>
      </c>
      <c r="KU31" s="273">
        <v>14466215.560000001</v>
      </c>
      <c r="KV31" s="273">
        <v>8813913.9900000002</v>
      </c>
      <c r="KW31" s="273">
        <v>20921490.719999999</v>
      </c>
      <c r="KX31" s="273">
        <v>20276556.429999996</v>
      </c>
      <c r="KY31" s="273">
        <v>15952107.15</v>
      </c>
      <c r="KZ31" s="273">
        <v>16766942.76</v>
      </c>
      <c r="LA31" s="273">
        <v>7572492.9500000002</v>
      </c>
      <c r="LB31" s="273">
        <v>19694197.27</v>
      </c>
      <c r="LC31" s="273">
        <v>22123878.98</v>
      </c>
      <c r="LD31" s="273">
        <v>11030137.530000001</v>
      </c>
      <c r="LE31" s="273">
        <v>77517205.349999994</v>
      </c>
      <c r="LF31" s="273">
        <v>22311872.439999998</v>
      </c>
      <c r="LG31" s="273">
        <v>17124229.140000001</v>
      </c>
      <c r="LH31" s="273">
        <v>29317734.630000003</v>
      </c>
      <c r="LI31" s="273">
        <v>15763695.73</v>
      </c>
      <c r="LJ31" s="273">
        <v>13835683.939999999</v>
      </c>
      <c r="LK31" s="273">
        <v>4560418.07</v>
      </c>
      <c r="LL31" s="273">
        <v>28479412.740000002</v>
      </c>
      <c r="LM31" s="273">
        <v>8060226.6000000006</v>
      </c>
      <c r="LN31" s="273">
        <v>21468228.59</v>
      </c>
      <c r="LO31" s="273">
        <v>8960566.5700000003</v>
      </c>
      <c r="LP31" s="273">
        <v>17646568.919999998</v>
      </c>
      <c r="LQ31" s="273">
        <v>2077361.5999999999</v>
      </c>
      <c r="LR31" s="273">
        <v>7577797.7000000002</v>
      </c>
      <c r="LS31" s="273">
        <v>41069531.469999991</v>
      </c>
      <c r="LT31" s="273">
        <v>22734339.190000001</v>
      </c>
      <c r="LU31" s="273">
        <v>13891575.279999999</v>
      </c>
      <c r="LV31" s="273">
        <v>16901789.850000001</v>
      </c>
      <c r="LW31" s="273">
        <v>11296798</v>
      </c>
      <c r="LX31" s="273">
        <v>13295675.640000001</v>
      </c>
      <c r="LY31" s="273">
        <v>16681745.16</v>
      </c>
      <c r="LZ31" s="273">
        <v>8271404.1199999992</v>
      </c>
      <c r="MA31" s="273">
        <v>11289932.200000001</v>
      </c>
      <c r="MB31" s="273">
        <v>12456121.340000002</v>
      </c>
      <c r="MC31" s="273">
        <v>21481144.010000002</v>
      </c>
      <c r="MD31" s="273">
        <v>8299520.6500000004</v>
      </c>
      <c r="ME31" s="273">
        <v>43373636.240000002</v>
      </c>
      <c r="MF31" s="273">
        <v>25901289.350000001</v>
      </c>
      <c r="MG31" s="273">
        <v>18646645.84</v>
      </c>
      <c r="MH31" s="273">
        <v>11444544.75</v>
      </c>
      <c r="MI31" s="273">
        <v>11002179</v>
      </c>
      <c r="MJ31" s="273">
        <v>20147671.25</v>
      </c>
      <c r="MK31" s="273">
        <v>19793581.039999999</v>
      </c>
      <c r="ML31" s="273">
        <v>14602596.220000001</v>
      </c>
      <c r="MM31" s="273">
        <v>24512094.25</v>
      </c>
      <c r="MN31" s="273">
        <v>17720470.09</v>
      </c>
      <c r="MO31" s="273">
        <v>18820547.16</v>
      </c>
      <c r="MP31" s="273">
        <v>15017066.529999999</v>
      </c>
      <c r="MQ31" s="273">
        <v>58660728.289999999</v>
      </c>
      <c r="MR31" s="273">
        <v>10477485.539999999</v>
      </c>
      <c r="MS31" s="273">
        <v>14597448.51</v>
      </c>
      <c r="MT31" s="273">
        <v>19752942.690000001</v>
      </c>
      <c r="MU31" s="273">
        <v>18315968.41</v>
      </c>
      <c r="MV31" s="273">
        <v>8282814</v>
      </c>
      <c r="MW31" s="273">
        <v>20276926.649900001</v>
      </c>
      <c r="MX31" s="273">
        <v>11303723.92</v>
      </c>
      <c r="MY31" s="273">
        <v>8350119.9199999999</v>
      </c>
      <c r="MZ31" s="273">
        <v>3798415.05</v>
      </c>
      <c r="NA31" s="273">
        <v>4092564.25</v>
      </c>
      <c r="NB31" s="273">
        <v>128271851.05999999</v>
      </c>
      <c r="NC31" s="273">
        <v>27774260.490000002</v>
      </c>
      <c r="ND31" s="273">
        <v>2313575</v>
      </c>
      <c r="NE31" s="273">
        <v>57141087.679999992</v>
      </c>
      <c r="NF31" s="273">
        <v>5910088.0999999996</v>
      </c>
      <c r="NG31" s="273">
        <v>20351353.07</v>
      </c>
      <c r="NH31" s="273">
        <v>32329496.760000002</v>
      </c>
      <c r="NI31" s="273">
        <v>27041701.580000002</v>
      </c>
      <c r="NJ31" s="273">
        <v>2003373.32</v>
      </c>
      <c r="NK31" s="273">
        <v>16986885.390000001</v>
      </c>
      <c r="NL31" s="273">
        <v>18390417.670000002</v>
      </c>
      <c r="NM31" s="273">
        <v>5171892.68</v>
      </c>
      <c r="NN31" s="273">
        <v>16810519.210000001</v>
      </c>
      <c r="NO31" s="273">
        <v>8117496.5099999998</v>
      </c>
      <c r="NP31" s="273">
        <v>16879060.68</v>
      </c>
      <c r="NQ31" s="273">
        <v>10479309.25</v>
      </c>
      <c r="NR31" s="273">
        <v>11543074.52</v>
      </c>
      <c r="NS31" s="273">
        <v>1111192.05</v>
      </c>
      <c r="NT31" s="273">
        <v>3164599.34</v>
      </c>
      <c r="NU31" s="273">
        <v>32486845.34</v>
      </c>
      <c r="NV31" s="273">
        <v>23118765.309999999</v>
      </c>
      <c r="NW31" s="273">
        <v>11242175.84</v>
      </c>
      <c r="NX31" s="273">
        <v>13184870.91</v>
      </c>
      <c r="NY31" s="273">
        <v>17486707.140000001</v>
      </c>
      <c r="NZ31" s="273">
        <v>20928712.259999998</v>
      </c>
      <c r="OA31" s="273">
        <v>6859495.5499999998</v>
      </c>
      <c r="OB31" s="273">
        <v>47668068.490000002</v>
      </c>
      <c r="OC31" s="273">
        <v>7429647.5200000005</v>
      </c>
      <c r="OD31" s="273">
        <v>9726202.9199999999</v>
      </c>
      <c r="OE31" s="273">
        <v>9230349.0600000005</v>
      </c>
      <c r="OF31" s="273">
        <v>10419339.59</v>
      </c>
      <c r="OG31" s="273">
        <v>18947347.039999999</v>
      </c>
      <c r="OH31" s="273">
        <v>9531435.6799999997</v>
      </c>
      <c r="OI31" s="273">
        <v>1961707.0599999998</v>
      </c>
      <c r="OJ31" s="273">
        <v>8387090.1600000001</v>
      </c>
      <c r="OK31" s="273">
        <v>84899775.780000001</v>
      </c>
      <c r="OL31" s="273">
        <v>8667260.620000001</v>
      </c>
      <c r="OM31" s="273">
        <v>39792489.800000004</v>
      </c>
      <c r="ON31" s="273">
        <v>22887619.460000001</v>
      </c>
      <c r="OO31" s="273">
        <v>23469823.289999999</v>
      </c>
      <c r="OP31" s="273">
        <v>12301362.84</v>
      </c>
      <c r="OQ31" s="273">
        <v>38360381.159999996</v>
      </c>
      <c r="OR31" s="273">
        <v>7929861.6800000006</v>
      </c>
      <c r="OS31" s="273">
        <v>10468981.48</v>
      </c>
      <c r="OT31" s="273">
        <v>11309951.49</v>
      </c>
      <c r="OU31" s="273">
        <v>30015392.989999998</v>
      </c>
      <c r="OV31" s="273">
        <v>10403234.75</v>
      </c>
      <c r="OW31" s="273">
        <v>8393257.6500000004</v>
      </c>
      <c r="OX31" s="273">
        <v>6927007.4800000004</v>
      </c>
      <c r="OY31" s="273">
        <v>4385559.95</v>
      </c>
      <c r="OZ31" s="273">
        <v>27975440.27</v>
      </c>
      <c r="PA31" s="273">
        <v>1452057.42</v>
      </c>
      <c r="PB31" s="273">
        <v>1188421.5</v>
      </c>
      <c r="PC31" s="273">
        <v>1238647.71</v>
      </c>
      <c r="PD31" s="273">
        <v>1110349.71</v>
      </c>
      <c r="PE31" s="273">
        <v>1389346.8</v>
      </c>
      <c r="PF31" s="273">
        <v>3132089.26</v>
      </c>
      <c r="PG31" s="273">
        <v>826530</v>
      </c>
      <c r="PH31" s="273">
        <v>5786368.1900000004</v>
      </c>
      <c r="PI31" s="273">
        <v>1482796.29</v>
      </c>
      <c r="PJ31" s="273">
        <v>1540342.6300000001</v>
      </c>
      <c r="PK31" s="273">
        <v>4892733.82</v>
      </c>
      <c r="PL31" s="273">
        <v>2234750.2999999998</v>
      </c>
      <c r="PM31" s="273">
        <v>7258732.2600000007</v>
      </c>
      <c r="PN31" s="273">
        <v>2152700.27</v>
      </c>
      <c r="PO31" s="273">
        <v>1028700</v>
      </c>
      <c r="PP31" s="273">
        <v>361520</v>
      </c>
      <c r="PQ31" s="273">
        <v>1301383.75</v>
      </c>
      <c r="PR31" s="273">
        <v>57345154.490000002</v>
      </c>
      <c r="PS31" s="273">
        <v>1558937.51</v>
      </c>
      <c r="PT31" s="273">
        <v>975145</v>
      </c>
      <c r="PU31" s="273">
        <v>6070770.5499999998</v>
      </c>
      <c r="PV31" s="273">
        <v>4888994.05</v>
      </c>
      <c r="PW31" s="273">
        <v>4953490.0999999996</v>
      </c>
      <c r="PX31" s="273">
        <v>10950846.030000001</v>
      </c>
      <c r="PY31" s="273">
        <v>2927715.1</v>
      </c>
      <c r="PZ31" s="273">
        <v>23283576.620000001</v>
      </c>
      <c r="QA31" s="273">
        <v>3231369.1599999997</v>
      </c>
      <c r="QB31" s="273">
        <v>11224765.209999999</v>
      </c>
      <c r="QC31" s="273">
        <v>5808356</v>
      </c>
      <c r="QD31" s="273">
        <v>6379805.1699999999</v>
      </c>
      <c r="QE31" s="273">
        <v>21215844.699999999</v>
      </c>
      <c r="QF31" s="273">
        <v>8946564.6199999992</v>
      </c>
      <c r="QG31" s="273">
        <v>17065638.030000001</v>
      </c>
      <c r="QH31" s="273">
        <v>1442616.5</v>
      </c>
      <c r="QI31" s="273">
        <v>5301925.33</v>
      </c>
      <c r="QJ31" s="273">
        <v>3171832.3</v>
      </c>
      <c r="QK31" s="273">
        <v>10519845.65</v>
      </c>
      <c r="QL31" s="273">
        <v>7491419.1499999994</v>
      </c>
      <c r="QM31" s="273">
        <v>1242483.5699999998</v>
      </c>
      <c r="QN31" s="273">
        <v>327079.40000000002</v>
      </c>
      <c r="QO31" s="273">
        <v>1714562.54</v>
      </c>
      <c r="QP31" s="273">
        <v>3935775.6599999997</v>
      </c>
      <c r="QQ31" s="273">
        <v>451948.64</v>
      </c>
      <c r="QR31" s="273">
        <v>42124065.710000001</v>
      </c>
      <c r="QS31" s="273">
        <v>4029860.83</v>
      </c>
      <c r="QT31" s="273">
        <v>7562030.2299999995</v>
      </c>
      <c r="QU31" s="273">
        <v>8371689.7599999998</v>
      </c>
      <c r="QV31" s="273">
        <v>6460021.3799999999</v>
      </c>
      <c r="QW31" s="273">
        <v>16934452.020000003</v>
      </c>
      <c r="QX31" s="273">
        <v>5790079.7999999998</v>
      </c>
      <c r="QY31" s="273">
        <v>1948680.25</v>
      </c>
      <c r="QZ31" s="273">
        <v>11689385.5</v>
      </c>
      <c r="RA31" s="273">
        <v>3401816.25</v>
      </c>
      <c r="RB31" s="273">
        <v>3237717</v>
      </c>
      <c r="RC31" s="273">
        <v>5024568</v>
      </c>
      <c r="RD31" s="273">
        <v>2264624.9</v>
      </c>
      <c r="RE31" s="273">
        <v>17632255.670000002</v>
      </c>
      <c r="RF31" s="273">
        <v>9567008.8300000001</v>
      </c>
      <c r="RG31" s="273">
        <v>5282848.83</v>
      </c>
      <c r="RH31" s="273">
        <v>11859354.85</v>
      </c>
      <c r="RI31" s="273">
        <v>14823462.92</v>
      </c>
      <c r="RJ31" s="273">
        <v>9131147.3300000001</v>
      </c>
      <c r="RK31" s="273">
        <v>21272923.730000004</v>
      </c>
      <c r="RL31" s="273">
        <v>9240933.5</v>
      </c>
      <c r="RM31" s="273">
        <v>7854395.5</v>
      </c>
      <c r="RN31" s="273">
        <v>14393633.75</v>
      </c>
      <c r="RO31" s="273">
        <v>7537125.7799999993</v>
      </c>
      <c r="RP31" s="273">
        <v>1837393.5</v>
      </c>
      <c r="RQ31" s="273">
        <v>5120312.75</v>
      </c>
      <c r="RR31" s="273">
        <v>6233736.5499999998</v>
      </c>
      <c r="RS31" s="273">
        <v>3576837.37</v>
      </c>
      <c r="RT31" s="273">
        <v>5086143.8</v>
      </c>
      <c r="RU31" s="273">
        <v>7030083.2800000003</v>
      </c>
      <c r="RV31" s="273">
        <v>4180132.51</v>
      </c>
      <c r="RW31" s="273">
        <v>2988330.65</v>
      </c>
      <c r="RX31" s="273">
        <v>4068469.63</v>
      </c>
      <c r="RY31" s="273">
        <v>13335949.880000001</v>
      </c>
      <c r="RZ31" s="273">
        <v>9772088.3300000001</v>
      </c>
      <c r="SA31" s="273">
        <v>11810490.370000001</v>
      </c>
      <c r="SB31" s="273">
        <v>22439313.809999999</v>
      </c>
      <c r="SC31" s="273">
        <v>2690116.57</v>
      </c>
      <c r="SD31" s="273">
        <v>7701304.0800000001</v>
      </c>
      <c r="SE31" s="273">
        <v>2551617</v>
      </c>
      <c r="SF31" s="273">
        <v>23510784.190000005</v>
      </c>
      <c r="SG31" s="273">
        <v>3458586.1399999997</v>
      </c>
      <c r="SH31" s="273">
        <v>6769993.7800000003</v>
      </c>
      <c r="SI31" s="273">
        <v>7153513.6999999993</v>
      </c>
      <c r="SJ31" s="273">
        <v>13222955.100000001</v>
      </c>
      <c r="SK31" s="273">
        <v>2591118.54</v>
      </c>
      <c r="SL31" s="273">
        <v>6173800.4399999995</v>
      </c>
      <c r="SM31" s="273">
        <v>11735259.689999999</v>
      </c>
      <c r="SN31" s="273">
        <v>6883982.0499999998</v>
      </c>
      <c r="SO31" s="273">
        <v>10480304.949999999</v>
      </c>
      <c r="SP31" s="273">
        <v>5625126.9699999997</v>
      </c>
      <c r="SQ31" s="273">
        <v>2963682.44</v>
      </c>
      <c r="SR31" s="273">
        <v>11912287.590000002</v>
      </c>
      <c r="SS31" s="273">
        <v>18381562.18</v>
      </c>
      <c r="ST31" s="273">
        <v>12835288.9</v>
      </c>
      <c r="SU31" s="273">
        <v>8726888.2100000009</v>
      </c>
      <c r="SV31" s="273">
        <v>6271629.3800000008</v>
      </c>
      <c r="SW31" s="273">
        <v>16655017.82</v>
      </c>
      <c r="SX31" s="273">
        <v>3035786.7800000003</v>
      </c>
      <c r="SY31" s="273">
        <v>15709543.530000001</v>
      </c>
      <c r="SZ31" s="273">
        <v>12491740.290000003</v>
      </c>
      <c r="TA31" s="273">
        <v>20539553.420000002</v>
      </c>
      <c r="TB31" s="273">
        <v>5432807.5</v>
      </c>
      <c r="TC31" s="273">
        <v>6178705.3599999994</v>
      </c>
      <c r="TD31" s="273">
        <v>7876069.5699999994</v>
      </c>
      <c r="TE31" s="273">
        <v>6295379.5300000003</v>
      </c>
      <c r="TF31" s="273">
        <v>4185347.14</v>
      </c>
      <c r="TG31" s="273">
        <v>51182342.880000003</v>
      </c>
      <c r="TH31" s="273">
        <v>5788351.1699999999</v>
      </c>
      <c r="TI31" s="273">
        <v>954783</v>
      </c>
      <c r="TJ31" s="273">
        <v>17208236.920000002</v>
      </c>
      <c r="TK31" s="273">
        <v>6038054.54</v>
      </c>
      <c r="TL31" s="273">
        <v>4444764</v>
      </c>
      <c r="TM31" s="273">
        <v>480582.5</v>
      </c>
      <c r="TN31" s="273">
        <v>13808389.859999999</v>
      </c>
      <c r="TO31" s="273">
        <v>4002438.11</v>
      </c>
      <c r="TP31" s="273">
        <v>5572682.2600000007</v>
      </c>
      <c r="TQ31" s="273">
        <v>8296752.3099999996</v>
      </c>
      <c r="TR31" s="273">
        <v>2868157.48</v>
      </c>
      <c r="TS31" s="273">
        <v>2075426.01</v>
      </c>
      <c r="TT31" s="273">
        <v>3488679.62</v>
      </c>
      <c r="TU31" s="273">
        <v>4247905.22</v>
      </c>
      <c r="TV31" s="273">
        <v>2426852.87</v>
      </c>
      <c r="TW31" s="273">
        <v>9103171.4900000002</v>
      </c>
      <c r="TX31" s="273">
        <v>5415728.2300000004</v>
      </c>
      <c r="TY31" s="273">
        <v>8998764.870000001</v>
      </c>
      <c r="TZ31" s="273">
        <v>21084067.590000004</v>
      </c>
      <c r="UA31" s="273">
        <v>10303630.460000001</v>
      </c>
      <c r="UB31" s="273">
        <v>7212287.1199999992</v>
      </c>
      <c r="UC31" s="273">
        <v>26839963.969999999</v>
      </c>
      <c r="UD31" s="273">
        <v>4662600.3999999994</v>
      </c>
      <c r="UE31" s="273">
        <v>4392367.46</v>
      </c>
      <c r="UF31" s="273">
        <v>10598945.699999999</v>
      </c>
      <c r="UG31" s="273">
        <v>9624367.5</v>
      </c>
      <c r="UH31" s="273">
        <v>9091613.2400000002</v>
      </c>
      <c r="UI31" s="273">
        <v>10586548.550000001</v>
      </c>
      <c r="UJ31" s="273">
        <v>8638762.0199999996</v>
      </c>
      <c r="UK31" s="273">
        <v>10875032.5</v>
      </c>
      <c r="UL31" s="273">
        <v>8846294.0800000001</v>
      </c>
      <c r="UM31" s="273">
        <v>7321026.6399999997</v>
      </c>
      <c r="UN31" s="273">
        <v>61069943.320000008</v>
      </c>
      <c r="UO31" s="273">
        <v>18678863.100000001</v>
      </c>
      <c r="UP31" s="273">
        <v>19535986.039999999</v>
      </c>
      <c r="UQ31" s="273">
        <v>29918363.649999999</v>
      </c>
      <c r="UR31" s="273">
        <v>2485063.41</v>
      </c>
      <c r="US31" s="273">
        <v>13063864.300000001</v>
      </c>
      <c r="UT31" s="273">
        <v>22920306.850000001</v>
      </c>
      <c r="UU31" s="273">
        <v>7509621.3499999996</v>
      </c>
      <c r="UV31" s="273">
        <v>9607718.5</v>
      </c>
      <c r="UW31" s="273">
        <v>17162343.629999999</v>
      </c>
      <c r="UX31" s="273">
        <v>11941877.609999999</v>
      </c>
      <c r="UY31" s="273">
        <v>25621187.339999996</v>
      </c>
      <c r="UZ31" s="273">
        <v>11539648.889999999</v>
      </c>
      <c r="VA31" s="273">
        <v>24737849.550000001</v>
      </c>
      <c r="VB31" s="273">
        <v>8144524.6500000004</v>
      </c>
      <c r="VC31" s="273">
        <v>7491593.0099999998</v>
      </c>
      <c r="VD31" s="273">
        <v>4769333.5600000005</v>
      </c>
      <c r="VE31" s="273">
        <v>6348788.9000000004</v>
      </c>
      <c r="VF31" s="273">
        <v>28143080.890000001</v>
      </c>
      <c r="VG31" s="273">
        <v>9027596.4800000004</v>
      </c>
      <c r="VH31" s="273">
        <v>9094310.1500000004</v>
      </c>
      <c r="VI31" s="273">
        <v>3265601.49</v>
      </c>
      <c r="VJ31" s="273">
        <v>27666757.270000003</v>
      </c>
      <c r="VK31" s="273">
        <v>9300767.9499999993</v>
      </c>
      <c r="VL31" s="273">
        <v>12190837.98</v>
      </c>
      <c r="VM31" s="273">
        <v>20721761.27</v>
      </c>
      <c r="VN31" s="273">
        <v>12655073.699999999</v>
      </c>
      <c r="VO31" s="273">
        <v>13836070.1</v>
      </c>
      <c r="VP31" s="273">
        <v>6034794.040000001</v>
      </c>
      <c r="VQ31" s="273">
        <v>6840177.4800000004</v>
      </c>
      <c r="VR31" s="273">
        <v>12306598.789999999</v>
      </c>
      <c r="VS31" s="273">
        <v>19809537.030000001</v>
      </c>
      <c r="VT31" s="273">
        <v>10591324.91</v>
      </c>
      <c r="VU31" s="273">
        <v>27283023.839999996</v>
      </c>
      <c r="VV31" s="273">
        <v>18696433.099999998</v>
      </c>
      <c r="VW31" s="273">
        <v>5971285.9099999992</v>
      </c>
      <c r="VX31" s="273">
        <v>4899291.2799999993</v>
      </c>
      <c r="VY31" s="273">
        <v>71158604.039999992</v>
      </c>
      <c r="VZ31" s="273">
        <v>9174334.9199999999</v>
      </c>
      <c r="WA31" s="273">
        <v>9700244.8500000015</v>
      </c>
      <c r="WB31" s="273">
        <v>15091410.874</v>
      </c>
      <c r="WC31" s="273">
        <v>1832002.3200000003</v>
      </c>
      <c r="WD31" s="273">
        <v>5194014.68</v>
      </c>
      <c r="WE31" s="273">
        <v>9921902.7599999998</v>
      </c>
      <c r="WF31" s="273">
        <v>20058539.059999999</v>
      </c>
      <c r="WG31" s="273">
        <v>13046263.92</v>
      </c>
      <c r="WH31" s="273">
        <v>14159685.370000001</v>
      </c>
      <c r="WI31" s="273">
        <v>4174605.09</v>
      </c>
      <c r="WJ31" s="273">
        <v>11561708.539999999</v>
      </c>
      <c r="WK31" s="273">
        <v>8538214.4900000002</v>
      </c>
      <c r="WL31" s="273">
        <v>13475032.16</v>
      </c>
      <c r="WM31" s="273">
        <v>15734016.5</v>
      </c>
      <c r="WN31" s="273">
        <v>19132195.300000001</v>
      </c>
      <c r="WO31" s="273">
        <v>17434332.540000003</v>
      </c>
      <c r="WP31" s="273">
        <v>9918836.2399999984</v>
      </c>
      <c r="WQ31" s="273">
        <v>5985632.7599999998</v>
      </c>
      <c r="WR31" s="273">
        <v>17470171.579999998</v>
      </c>
      <c r="WS31" s="273">
        <v>27113084.020000003</v>
      </c>
      <c r="WT31" s="273">
        <v>2659068.4</v>
      </c>
      <c r="WU31" s="273">
        <v>7309638.1600000001</v>
      </c>
      <c r="WV31" s="273">
        <v>911513.62999999989</v>
      </c>
      <c r="WW31" s="273">
        <v>5348310.88</v>
      </c>
      <c r="WX31" s="273">
        <v>3814396.4</v>
      </c>
      <c r="WY31" s="273">
        <v>4321384.0600000005</v>
      </c>
      <c r="WZ31" s="273">
        <v>4446946.6899999995</v>
      </c>
      <c r="XA31" s="273">
        <v>8465911.5499999989</v>
      </c>
      <c r="XB31" s="273">
        <v>8052195.1600000001</v>
      </c>
      <c r="XC31" s="273">
        <v>5219992.74</v>
      </c>
      <c r="XD31" s="273">
        <v>2785409.34</v>
      </c>
      <c r="XE31" s="273">
        <v>3840862.95</v>
      </c>
      <c r="XF31" s="273">
        <v>70587229.840000004</v>
      </c>
      <c r="XG31" s="273">
        <v>21360937.43</v>
      </c>
      <c r="XH31" s="273">
        <v>37068301.75</v>
      </c>
      <c r="XI31" s="273">
        <v>28410540.359999999</v>
      </c>
      <c r="XJ31" s="273">
        <v>19489885.289999999</v>
      </c>
      <c r="XK31" s="273">
        <v>24125741.18</v>
      </c>
      <c r="XL31" s="273">
        <v>47784535.630000003</v>
      </c>
      <c r="XM31" s="273">
        <v>27625906.640000001</v>
      </c>
      <c r="XN31" s="273">
        <v>15736879.68</v>
      </c>
      <c r="XO31" s="273">
        <v>44027574.730000004</v>
      </c>
      <c r="XP31" s="273">
        <v>40896077.5</v>
      </c>
      <c r="XQ31" s="273">
        <v>14250055.83</v>
      </c>
      <c r="XR31" s="273">
        <v>7575476.9699999997</v>
      </c>
      <c r="XS31" s="273">
        <v>16565529.970000001</v>
      </c>
      <c r="XT31" s="273">
        <v>13473805.48</v>
      </c>
      <c r="XU31" s="273">
        <v>13458860.92</v>
      </c>
      <c r="XV31" s="273">
        <v>7151314.25</v>
      </c>
      <c r="XW31" s="273">
        <v>14081550.49</v>
      </c>
      <c r="XX31" s="273">
        <v>8539229.1099999994</v>
      </c>
      <c r="XY31" s="273">
        <v>7301399.2199999997</v>
      </c>
      <c r="XZ31" s="273">
        <v>13608481.619999999</v>
      </c>
      <c r="YA31" s="273">
        <v>12103078.66</v>
      </c>
      <c r="YB31" s="273">
        <v>19005261.689999998</v>
      </c>
      <c r="YC31" s="273">
        <v>74578657.680000007</v>
      </c>
      <c r="YD31" s="273">
        <v>9739575.8900000006</v>
      </c>
      <c r="YE31" s="273">
        <v>17555422.640000001</v>
      </c>
      <c r="YF31" s="273">
        <v>10250887.699999999</v>
      </c>
      <c r="YG31" s="273">
        <v>17754581.130000003</v>
      </c>
      <c r="YH31" s="273">
        <v>12465728.939999999</v>
      </c>
      <c r="YI31" s="273">
        <v>16984391.199999999</v>
      </c>
      <c r="YJ31" s="273">
        <v>8453826.1699999999</v>
      </c>
      <c r="YK31" s="273">
        <v>19737420.68</v>
      </c>
      <c r="YL31" s="273">
        <v>22896988.93</v>
      </c>
      <c r="YM31" s="273">
        <v>14424140.279999999</v>
      </c>
      <c r="YN31" s="273">
        <v>13562143.890000001</v>
      </c>
      <c r="YO31" s="273">
        <v>8984758.6999999993</v>
      </c>
      <c r="YP31" s="273">
        <v>7261441.1299999999</v>
      </c>
      <c r="YQ31" s="273">
        <v>11785111.790000001</v>
      </c>
      <c r="YR31" s="273">
        <v>10306012.940000001</v>
      </c>
      <c r="YS31" s="273">
        <v>8528375.7599999998</v>
      </c>
      <c r="YT31" s="273">
        <v>7898144.75</v>
      </c>
      <c r="YU31" s="273">
        <v>12140968.76</v>
      </c>
      <c r="YV31" s="273">
        <v>10923847.779999999</v>
      </c>
      <c r="YW31" s="273">
        <v>7338284.7600000007</v>
      </c>
      <c r="YX31" s="273">
        <v>10636962.99</v>
      </c>
      <c r="YY31" s="273">
        <v>4230463.99</v>
      </c>
      <c r="YZ31" s="273">
        <v>5974268.54</v>
      </c>
      <c r="ZA31" s="273">
        <v>13594851.720000001</v>
      </c>
      <c r="ZB31" s="273">
        <v>1184505</v>
      </c>
      <c r="ZC31" s="273">
        <v>6083350.0099999998</v>
      </c>
      <c r="ZD31" s="273">
        <v>8122432.4199999999</v>
      </c>
      <c r="ZE31" s="273">
        <v>2984969.71</v>
      </c>
      <c r="ZF31" s="273">
        <v>1430489.2</v>
      </c>
      <c r="ZG31" s="273">
        <v>1795278.4</v>
      </c>
      <c r="ZH31" s="273">
        <v>3153142.33</v>
      </c>
      <c r="ZI31" s="273">
        <v>5522234.3399999999</v>
      </c>
      <c r="ZJ31" s="273">
        <v>31522220.789999995</v>
      </c>
      <c r="ZK31" s="273">
        <v>6030460.7800000003</v>
      </c>
      <c r="ZL31" s="273">
        <v>5255438.9800000004</v>
      </c>
      <c r="ZM31" s="273">
        <v>27185834.719999999</v>
      </c>
      <c r="ZN31" s="273">
        <v>16351678.840000002</v>
      </c>
      <c r="ZO31" s="273">
        <v>7100120.4500000002</v>
      </c>
      <c r="ZP31" s="273">
        <v>10195895.289999999</v>
      </c>
      <c r="ZQ31" s="273">
        <v>12127629.58</v>
      </c>
      <c r="ZR31" s="273">
        <v>10632320.629999999</v>
      </c>
      <c r="ZS31" s="273">
        <v>20163069.700000003</v>
      </c>
      <c r="ZT31" s="273">
        <v>2818265.5999999996</v>
      </c>
      <c r="ZU31" s="273">
        <v>5977605.7200000007</v>
      </c>
      <c r="ZV31" s="273">
        <v>4942735.6499999994</v>
      </c>
      <c r="ZW31" s="273">
        <v>9278990.6999999993</v>
      </c>
      <c r="ZX31" s="273">
        <v>8218308.1900000004</v>
      </c>
      <c r="ZY31" s="273">
        <v>7124524.8300000001</v>
      </c>
      <c r="ZZ31" s="273">
        <v>13179321.33</v>
      </c>
      <c r="AAA31" s="273">
        <v>6224230.5700000003</v>
      </c>
      <c r="AAB31" s="273">
        <v>8175182.1800000006</v>
      </c>
      <c r="AAC31" s="273">
        <v>8700979.8100000005</v>
      </c>
      <c r="AAD31" s="273">
        <v>7133425.1499999994</v>
      </c>
      <c r="AAE31" s="273">
        <v>5690262.8099999996</v>
      </c>
      <c r="AAF31" s="273">
        <v>19110300.93</v>
      </c>
      <c r="AAG31" s="273">
        <v>5218648.5</v>
      </c>
      <c r="AAH31" s="273">
        <v>2306107</v>
      </c>
      <c r="AAI31" s="273">
        <v>3763200</v>
      </c>
      <c r="AAJ31" s="273">
        <v>5250047.88</v>
      </c>
      <c r="AAK31" s="273">
        <v>5997333.25</v>
      </c>
      <c r="AAL31" s="273">
        <v>8950778.9900000002</v>
      </c>
      <c r="AAM31" s="273">
        <v>36955671.380000003</v>
      </c>
      <c r="AAN31" s="273">
        <v>5900929.5</v>
      </c>
      <c r="AAO31" s="273">
        <v>5478202.0300000003</v>
      </c>
      <c r="AAP31" s="273">
        <v>18334769.32</v>
      </c>
      <c r="AAQ31" s="273">
        <v>8235004</v>
      </c>
      <c r="AAR31" s="273">
        <v>8616055</v>
      </c>
      <c r="AAS31" s="273">
        <v>12711190.210000001</v>
      </c>
      <c r="AAT31" s="273">
        <v>7445938.25</v>
      </c>
      <c r="AAU31" s="273">
        <v>18952502.299999997</v>
      </c>
      <c r="AAV31" s="273">
        <v>6515289</v>
      </c>
      <c r="AAW31" s="273">
        <v>16105259.67</v>
      </c>
      <c r="AAX31" s="273">
        <v>17568298.780000001</v>
      </c>
      <c r="AAY31" s="273">
        <v>20818017.899999999</v>
      </c>
      <c r="AAZ31" s="273">
        <v>4758874.1099999994</v>
      </c>
      <c r="ABA31" s="273">
        <v>7499372.5700000003</v>
      </c>
      <c r="ABB31" s="273">
        <v>7341461</v>
      </c>
      <c r="ABC31" s="273">
        <v>762812.05</v>
      </c>
      <c r="ABD31" s="273">
        <v>8663329.5</v>
      </c>
      <c r="ABE31" s="273">
        <v>5786499</v>
      </c>
      <c r="ABF31" s="273">
        <v>10862161</v>
      </c>
      <c r="ABG31" s="273">
        <v>25211971.539999999</v>
      </c>
      <c r="ABH31" s="273">
        <v>5251365</v>
      </c>
      <c r="ABI31" s="273">
        <v>6448366.8200000003</v>
      </c>
      <c r="ABJ31" s="273">
        <v>5259409.75</v>
      </c>
      <c r="ABK31" s="273">
        <v>6760445</v>
      </c>
      <c r="ABL31" s="273">
        <v>5733740.9199999999</v>
      </c>
      <c r="ABM31" s="273">
        <v>26149494.300000001</v>
      </c>
      <c r="ABN31" s="273">
        <v>18644320.300000001</v>
      </c>
      <c r="ABO31" s="273">
        <v>5312353.51</v>
      </c>
      <c r="ABP31" s="273">
        <v>34606153.079999998</v>
      </c>
      <c r="ABQ31" s="273">
        <v>20226934.330000002</v>
      </c>
      <c r="ABR31" s="273">
        <v>10946583.74</v>
      </c>
      <c r="ABS31" s="273">
        <v>6603361.9099999992</v>
      </c>
      <c r="ABT31" s="273">
        <v>20073695.460000001</v>
      </c>
      <c r="ABU31" s="273">
        <v>2747960.7</v>
      </c>
      <c r="ABV31" s="273">
        <v>41107791.990000002</v>
      </c>
      <c r="ABW31" s="273">
        <v>9395166.9499999993</v>
      </c>
      <c r="ABX31" s="273">
        <v>15270943.790000001</v>
      </c>
      <c r="ABY31" s="273">
        <v>2937159.79</v>
      </c>
      <c r="ABZ31" s="273">
        <v>7928174.3500000006</v>
      </c>
      <c r="ACA31" s="273">
        <v>7942288.4699999997</v>
      </c>
      <c r="ACB31" s="273">
        <v>1763053.58</v>
      </c>
      <c r="ACC31" s="273">
        <v>4390883.96</v>
      </c>
      <c r="ACD31" s="273">
        <v>7571243.3799999999</v>
      </c>
      <c r="ACE31" s="273">
        <v>12429796.049999999</v>
      </c>
      <c r="ACF31" s="273">
        <v>5628909.4299999997</v>
      </c>
      <c r="ACG31" s="273">
        <v>47381363.719999999</v>
      </c>
      <c r="ACH31" s="273">
        <v>5853379.3700000001</v>
      </c>
      <c r="ACI31" s="273">
        <v>3134006.06</v>
      </c>
      <c r="ACJ31" s="273">
        <v>7940548.7999999998</v>
      </c>
      <c r="ACK31" s="273">
        <v>1851779.19</v>
      </c>
      <c r="ACL31" s="273">
        <v>1205285.23</v>
      </c>
      <c r="ACM31" s="273">
        <v>4056697.84</v>
      </c>
      <c r="ACN31" s="273">
        <v>40872937.039999999</v>
      </c>
      <c r="ACO31" s="273">
        <v>19975863.460000001</v>
      </c>
      <c r="ACP31" s="273">
        <v>2932412.34</v>
      </c>
      <c r="ACQ31" s="273">
        <v>2014196</v>
      </c>
      <c r="ACR31" s="273">
        <v>3766424.5700000003</v>
      </c>
      <c r="ACS31" s="273">
        <v>1051465.06</v>
      </c>
      <c r="ACT31" s="273">
        <v>13354372.740000002</v>
      </c>
      <c r="ACU31" s="273">
        <v>1712139.95</v>
      </c>
      <c r="ACV31" s="273">
        <v>4953698.67</v>
      </c>
      <c r="ACW31" s="273">
        <v>3129824.5000000005</v>
      </c>
      <c r="ACX31" s="273">
        <v>2061931.33</v>
      </c>
      <c r="ACY31" s="273">
        <v>2897758.64</v>
      </c>
      <c r="ACZ31" s="273">
        <v>236154</v>
      </c>
      <c r="ADA31" s="273">
        <v>1586569.4100000001</v>
      </c>
      <c r="ADB31" s="273">
        <v>2900556.46</v>
      </c>
      <c r="ADC31" s="273">
        <v>4404454.12</v>
      </c>
      <c r="ADD31" s="273">
        <v>7906673.5499999998</v>
      </c>
      <c r="ADE31" s="273">
        <v>7398505.25</v>
      </c>
      <c r="ADF31" s="273">
        <v>2698758.16</v>
      </c>
      <c r="ADG31" s="273">
        <v>1780218.5</v>
      </c>
      <c r="ADH31" s="273">
        <v>4560848.5199999996</v>
      </c>
      <c r="ADI31" s="273">
        <v>5855570.6699999999</v>
      </c>
      <c r="ADJ31" s="273">
        <v>10015369.439999999</v>
      </c>
      <c r="ADK31" s="273">
        <v>8701631.7599999998</v>
      </c>
      <c r="ADL31" s="273">
        <v>10375056.620000001</v>
      </c>
      <c r="ADM31" s="273">
        <v>57822195.909999996</v>
      </c>
      <c r="ADN31" s="273">
        <v>2328968.09</v>
      </c>
      <c r="ADO31" s="273">
        <v>705379.5</v>
      </c>
      <c r="ADP31" s="273">
        <v>23887855.699999999</v>
      </c>
      <c r="ADQ31" s="273">
        <v>1847949.7</v>
      </c>
      <c r="ADR31" s="273">
        <v>4482915.97</v>
      </c>
      <c r="ADS31" s="273">
        <v>8438951.2100000009</v>
      </c>
      <c r="ADT31" s="273">
        <v>2762608.99</v>
      </c>
      <c r="ADU31" s="273">
        <v>58601376.650000006</v>
      </c>
      <c r="ADV31" s="273">
        <v>7963368.8800000008</v>
      </c>
      <c r="ADW31" s="273">
        <v>15642548.800000001</v>
      </c>
      <c r="ADX31" s="273">
        <v>2903936.99</v>
      </c>
      <c r="ADY31" s="273">
        <v>4563918.4000000004</v>
      </c>
      <c r="ADZ31" s="273">
        <v>6692898.6099999994</v>
      </c>
      <c r="AEA31" s="273">
        <v>2334714.2000000002</v>
      </c>
      <c r="AEB31" s="273">
        <v>4300329.08</v>
      </c>
      <c r="AEC31" s="273">
        <v>1836015.96</v>
      </c>
      <c r="AED31" s="273">
        <v>1858332.3900000001</v>
      </c>
      <c r="AEE31" s="273">
        <v>5182871.21</v>
      </c>
      <c r="AEF31" s="273">
        <v>19753574.780000001</v>
      </c>
      <c r="AEG31" s="273">
        <v>1406983.7</v>
      </c>
      <c r="AEH31" s="273">
        <v>5115503.5199999996</v>
      </c>
      <c r="AEI31" s="273">
        <v>4753564.93</v>
      </c>
      <c r="AEJ31" s="273">
        <v>1719262.6099999999</v>
      </c>
      <c r="AEK31" s="273">
        <v>1860410.64</v>
      </c>
      <c r="AEL31" s="273">
        <v>3669539.9299999997</v>
      </c>
      <c r="AEM31" s="273">
        <v>1647259.3900000001</v>
      </c>
      <c r="AEN31" s="273">
        <v>3385853.75</v>
      </c>
      <c r="AEO31" s="273">
        <v>42049933.530000001</v>
      </c>
      <c r="AEP31" s="273">
        <v>32118617.099999998</v>
      </c>
      <c r="AEQ31" s="273">
        <v>25643746.75</v>
      </c>
      <c r="AER31" s="273">
        <v>23534335.859999999</v>
      </c>
      <c r="AES31" s="273">
        <v>12822330.02</v>
      </c>
      <c r="AET31" s="273">
        <v>30679582.989999998</v>
      </c>
      <c r="AEU31" s="273">
        <v>15540171.91</v>
      </c>
      <c r="AEV31" s="273">
        <v>16705714.470000001</v>
      </c>
      <c r="AEW31" s="273">
        <v>12546938.119999999</v>
      </c>
      <c r="AEX31" s="273">
        <v>6077663</v>
      </c>
      <c r="AEY31" s="273">
        <v>14919991.18</v>
      </c>
      <c r="AEZ31" s="273">
        <v>8807368.9199999999</v>
      </c>
      <c r="AFA31" s="273">
        <v>11613864.640000001</v>
      </c>
      <c r="AFB31" s="273">
        <v>7834478.5200000005</v>
      </c>
      <c r="AFC31" s="273">
        <v>11412246.649999999</v>
      </c>
      <c r="AFD31" s="273">
        <v>15835464.559999999</v>
      </c>
      <c r="AFE31" s="273">
        <v>3983239.09</v>
      </c>
      <c r="AFF31" s="273">
        <v>8965723.3499999996</v>
      </c>
      <c r="AFG31" s="273">
        <v>3628844.9499999997</v>
      </c>
      <c r="AFH31" s="273">
        <v>6691039.0699999994</v>
      </c>
      <c r="AFI31" s="273">
        <v>2987514.89</v>
      </c>
      <c r="AFJ31" s="273">
        <v>4147134.9400000004</v>
      </c>
      <c r="AFK31" s="273">
        <v>7318828.79</v>
      </c>
      <c r="AFL31" s="273">
        <v>9833270.9499999993</v>
      </c>
      <c r="AFM31" s="273">
        <v>9233691.6500000004</v>
      </c>
      <c r="AFN31" s="273">
        <v>8124200.7300000004</v>
      </c>
      <c r="AFO31" s="273">
        <v>6590178.6399999997</v>
      </c>
      <c r="AFP31" s="273">
        <v>9211108.25</v>
      </c>
      <c r="AFQ31" s="273">
        <v>5014623.2</v>
      </c>
      <c r="AFR31" s="273">
        <v>1801491</v>
      </c>
      <c r="AFS31" s="273">
        <v>11844946.76</v>
      </c>
      <c r="AFT31" s="273">
        <v>15690120.25</v>
      </c>
      <c r="AFU31" s="273">
        <v>3344106.4</v>
      </c>
      <c r="AFV31" s="273">
        <v>8369479.7699999996</v>
      </c>
      <c r="AFW31" s="273">
        <v>3320223.21</v>
      </c>
      <c r="AFX31" s="273">
        <v>106355345.16000001</v>
      </c>
      <c r="AFY31" s="273">
        <v>10832977.140000001</v>
      </c>
      <c r="AFZ31" s="273">
        <v>19951959.920000002</v>
      </c>
      <c r="AGA31" s="273">
        <v>12243125.59</v>
      </c>
      <c r="AGB31" s="273">
        <v>33861555.729999997</v>
      </c>
      <c r="AGC31" s="273">
        <v>16530535.27</v>
      </c>
      <c r="AGD31" s="273">
        <v>7320974.0099999998</v>
      </c>
      <c r="AGE31" s="273">
        <v>15560953.629999999</v>
      </c>
      <c r="AGF31" s="273">
        <v>8133264.8899999997</v>
      </c>
      <c r="AGG31" s="273">
        <v>17571216.5</v>
      </c>
      <c r="AGH31" s="273">
        <v>12684917.18</v>
      </c>
      <c r="AGI31" s="273">
        <v>31587552.899999999</v>
      </c>
      <c r="AGJ31" s="273">
        <v>8843329.8100000005</v>
      </c>
      <c r="AGK31" s="273">
        <v>12437967.210000001</v>
      </c>
      <c r="AGL31" s="273">
        <v>13439046.710000001</v>
      </c>
      <c r="AGM31" s="273">
        <v>17653552.48</v>
      </c>
      <c r="AGN31" s="273">
        <v>17527951</v>
      </c>
      <c r="AGO31" s="273">
        <v>5184989.1500000004</v>
      </c>
      <c r="AGP31" s="273">
        <v>9099984.0099999998</v>
      </c>
      <c r="AGQ31" s="273">
        <v>80447492.209999993</v>
      </c>
      <c r="AGR31" s="273">
        <v>23955946.550000001</v>
      </c>
      <c r="AGS31" s="273">
        <v>11526644.279999999</v>
      </c>
      <c r="AGT31" s="273">
        <v>31425461.329999998</v>
      </c>
      <c r="AGU31" s="273">
        <v>17603106.18</v>
      </c>
      <c r="AGV31" s="273">
        <v>14434835.98</v>
      </c>
      <c r="AGW31" s="273">
        <v>12985038.289999999</v>
      </c>
      <c r="AGX31" s="273">
        <v>23176671.289999999</v>
      </c>
      <c r="AGY31" s="273">
        <v>5580846.7599999998</v>
      </c>
      <c r="AGZ31" s="273">
        <v>23927202.639999997</v>
      </c>
      <c r="AHA31" s="273">
        <v>21343582.75</v>
      </c>
      <c r="AHB31" s="273">
        <v>4904676.93</v>
      </c>
      <c r="AHC31" s="273">
        <v>7526769.4700000007</v>
      </c>
      <c r="AHD31" s="273">
        <v>11274980.91</v>
      </c>
      <c r="AHE31" s="273">
        <v>10743481.26</v>
      </c>
      <c r="AHF31" s="273">
        <v>6626058.9300000006</v>
      </c>
      <c r="AHG31" s="273">
        <v>9961296.9299999997</v>
      </c>
      <c r="AHH31" s="273">
        <v>5742697.9100000001</v>
      </c>
      <c r="AHI31" s="273">
        <v>5649724.75</v>
      </c>
      <c r="AHJ31" s="273">
        <v>8658398.1999999993</v>
      </c>
      <c r="AHK31" s="273">
        <v>5799120.4699999997</v>
      </c>
      <c r="AHL31" s="273">
        <v>15125052.43</v>
      </c>
      <c r="AHM31" s="273">
        <v>6311176.3800000008</v>
      </c>
      <c r="AHN31" s="273">
        <v>5147737.05</v>
      </c>
      <c r="AHO31" s="273"/>
      <c r="AHQ31" s="277">
        <v>29</v>
      </c>
      <c r="AHR31" s="271" t="s">
        <v>41</v>
      </c>
      <c r="AHS31" s="271" t="b">
        <f t="shared" si="1"/>
        <v>1</v>
      </c>
    </row>
    <row r="32" spans="1:903" ht="23.4" customHeight="1" x14ac:dyDescent="0.8">
      <c r="A32" s="270" t="s">
        <v>1141</v>
      </c>
      <c r="B32" s="271" t="s">
        <v>1142</v>
      </c>
      <c r="C32" s="273">
        <v>1086042225.95</v>
      </c>
      <c r="D32" s="273">
        <v>42533.279999999999</v>
      </c>
      <c r="E32" s="273">
        <v>0</v>
      </c>
      <c r="F32" s="273">
        <v>0</v>
      </c>
      <c r="G32" s="273">
        <v>0</v>
      </c>
      <c r="H32" s="273">
        <v>0</v>
      </c>
      <c r="I32" s="273">
        <v>0</v>
      </c>
      <c r="J32" s="273">
        <v>316141.74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73">
        <v>0</v>
      </c>
      <c r="Q32" s="273">
        <v>0</v>
      </c>
      <c r="R32" s="273">
        <v>0</v>
      </c>
      <c r="S32" s="273">
        <v>0</v>
      </c>
      <c r="T32" s="273">
        <v>0</v>
      </c>
      <c r="U32" s="273">
        <v>0</v>
      </c>
      <c r="V32" s="273">
        <v>0</v>
      </c>
      <c r="W32" s="273">
        <v>0</v>
      </c>
      <c r="X32" s="273">
        <v>0</v>
      </c>
      <c r="Y32" s="273">
        <v>0</v>
      </c>
      <c r="Z32" s="273">
        <v>0</v>
      </c>
      <c r="AA32" s="273">
        <v>3251224962.8800001</v>
      </c>
      <c r="AB32" s="273">
        <v>0</v>
      </c>
      <c r="AC32" s="273">
        <v>0</v>
      </c>
      <c r="AD32" s="273">
        <v>0</v>
      </c>
      <c r="AE32" s="273">
        <v>0</v>
      </c>
      <c r="AF32" s="273">
        <v>0</v>
      </c>
      <c r="AG32" s="273">
        <v>0</v>
      </c>
      <c r="AH32" s="273">
        <v>0</v>
      </c>
      <c r="AI32" s="273">
        <v>0</v>
      </c>
      <c r="AJ32" s="273">
        <v>0</v>
      </c>
      <c r="AK32" s="273">
        <v>0</v>
      </c>
      <c r="AL32" s="273">
        <v>0</v>
      </c>
      <c r="AM32" s="273">
        <v>0</v>
      </c>
      <c r="AN32" s="273">
        <v>0</v>
      </c>
      <c r="AO32" s="273">
        <v>0</v>
      </c>
      <c r="AP32" s="273">
        <v>0</v>
      </c>
      <c r="AQ32" s="273">
        <v>0</v>
      </c>
      <c r="AR32" s="273">
        <v>0</v>
      </c>
      <c r="AS32" s="273">
        <v>1179113486.29</v>
      </c>
      <c r="AT32" s="273">
        <v>0</v>
      </c>
      <c r="AU32" s="273">
        <v>0</v>
      </c>
      <c r="AV32" s="273">
        <v>0</v>
      </c>
      <c r="AW32" s="273">
        <v>0</v>
      </c>
      <c r="AX32" s="273">
        <v>0</v>
      </c>
      <c r="AY32" s="273">
        <v>0</v>
      </c>
      <c r="AZ32" s="273">
        <v>0</v>
      </c>
      <c r="BA32" s="273">
        <v>412604.71</v>
      </c>
      <c r="BB32" s="273">
        <v>0</v>
      </c>
      <c r="BC32" s="273">
        <v>0</v>
      </c>
      <c r="BD32" s="273">
        <v>0</v>
      </c>
      <c r="BE32" s="273">
        <v>0</v>
      </c>
      <c r="BF32" s="273">
        <v>0</v>
      </c>
      <c r="BG32" s="273">
        <v>0</v>
      </c>
      <c r="BH32" s="273">
        <v>0</v>
      </c>
      <c r="BI32" s="273">
        <v>0</v>
      </c>
      <c r="BJ32" s="273">
        <v>0</v>
      </c>
      <c r="BK32" s="273">
        <v>0</v>
      </c>
      <c r="BL32" s="273">
        <v>0</v>
      </c>
      <c r="BM32" s="273">
        <v>0</v>
      </c>
      <c r="BN32" s="273">
        <v>0</v>
      </c>
      <c r="BO32" s="273">
        <v>0</v>
      </c>
      <c r="BP32" s="273">
        <v>0</v>
      </c>
      <c r="BQ32" s="273">
        <v>0</v>
      </c>
      <c r="BR32" s="273">
        <v>0</v>
      </c>
      <c r="BS32" s="273">
        <v>0</v>
      </c>
      <c r="BT32" s="273">
        <v>0</v>
      </c>
      <c r="BU32" s="273">
        <v>0</v>
      </c>
      <c r="BV32" s="273">
        <v>28774.94</v>
      </c>
      <c r="BW32" s="273">
        <v>133999553.55</v>
      </c>
      <c r="BX32" s="273">
        <v>401277400.06999999</v>
      </c>
      <c r="BY32" s="273">
        <v>0</v>
      </c>
      <c r="BZ32" s="273">
        <v>0</v>
      </c>
      <c r="CA32" s="273">
        <v>0</v>
      </c>
      <c r="CB32" s="273">
        <v>0</v>
      </c>
      <c r="CC32" s="273">
        <v>0</v>
      </c>
      <c r="CD32" s="273">
        <v>0</v>
      </c>
      <c r="CE32" s="273">
        <v>0</v>
      </c>
      <c r="CF32" s="273">
        <v>1187530966.6699998</v>
      </c>
      <c r="CG32" s="273">
        <v>0</v>
      </c>
      <c r="CH32" s="273">
        <v>0</v>
      </c>
      <c r="CI32" s="273">
        <v>0</v>
      </c>
      <c r="CJ32" s="273">
        <v>0</v>
      </c>
      <c r="CK32" s="273">
        <v>0</v>
      </c>
      <c r="CL32" s="273">
        <v>0</v>
      </c>
      <c r="CM32" s="273">
        <v>0</v>
      </c>
      <c r="CN32" s="273">
        <v>0</v>
      </c>
      <c r="CO32" s="273">
        <v>0</v>
      </c>
      <c r="CP32" s="273">
        <v>0</v>
      </c>
      <c r="CQ32" s="273">
        <v>0</v>
      </c>
      <c r="CR32" s="273">
        <v>0</v>
      </c>
      <c r="CS32" s="273">
        <v>29278.94</v>
      </c>
      <c r="CT32" s="273">
        <v>0</v>
      </c>
      <c r="CU32" s="273">
        <v>0</v>
      </c>
      <c r="CV32" s="273">
        <v>0</v>
      </c>
      <c r="CW32" s="273">
        <v>0</v>
      </c>
      <c r="CX32" s="273">
        <v>0</v>
      </c>
      <c r="CY32" s="273">
        <v>0</v>
      </c>
      <c r="CZ32" s="273">
        <v>0</v>
      </c>
      <c r="DA32" s="273">
        <v>1354797.07</v>
      </c>
      <c r="DB32" s="273">
        <v>0</v>
      </c>
      <c r="DC32" s="273">
        <v>0</v>
      </c>
      <c r="DD32" s="273">
        <v>0</v>
      </c>
      <c r="DE32" s="273">
        <v>0</v>
      </c>
      <c r="DF32" s="273">
        <v>0</v>
      </c>
      <c r="DG32" s="273">
        <v>0</v>
      </c>
      <c r="DH32" s="273">
        <v>0</v>
      </c>
      <c r="DI32" s="273">
        <v>0</v>
      </c>
      <c r="DJ32" s="273">
        <v>0</v>
      </c>
      <c r="DK32" s="273">
        <v>0</v>
      </c>
      <c r="DL32" s="273">
        <v>79619947.75</v>
      </c>
      <c r="DM32" s="273">
        <v>24826052.579999998</v>
      </c>
      <c r="DN32" s="273">
        <v>0</v>
      </c>
      <c r="DO32" s="273">
        <v>0</v>
      </c>
      <c r="DP32" s="273">
        <v>0</v>
      </c>
      <c r="DQ32" s="273">
        <v>0</v>
      </c>
      <c r="DR32" s="273">
        <v>0</v>
      </c>
      <c r="DS32" s="273">
        <v>0</v>
      </c>
      <c r="DT32" s="273">
        <v>0</v>
      </c>
      <c r="DU32" s="273">
        <v>418676589.00999999</v>
      </c>
      <c r="DV32" s="273">
        <v>0</v>
      </c>
      <c r="DW32" s="273">
        <v>0</v>
      </c>
      <c r="DX32" s="273">
        <v>0</v>
      </c>
      <c r="DY32" s="273">
        <v>0</v>
      </c>
      <c r="DZ32" s="273">
        <v>0</v>
      </c>
      <c r="EA32" s="273">
        <v>0</v>
      </c>
      <c r="EB32" s="273">
        <v>0</v>
      </c>
      <c r="EC32" s="273">
        <v>0</v>
      </c>
      <c r="ED32" s="273">
        <v>80067580.689999998</v>
      </c>
      <c r="EE32" s="273">
        <v>170255357.65000001</v>
      </c>
      <c r="EF32" s="273">
        <v>0</v>
      </c>
      <c r="EG32" s="273">
        <v>0</v>
      </c>
      <c r="EH32" s="273">
        <v>0</v>
      </c>
      <c r="EI32" s="273">
        <v>0</v>
      </c>
      <c r="EJ32" s="273">
        <v>0</v>
      </c>
      <c r="EK32" s="273">
        <v>0</v>
      </c>
      <c r="EL32" s="273">
        <v>0</v>
      </c>
      <c r="EM32" s="273">
        <v>673711384.05999994</v>
      </c>
      <c r="EN32" s="273">
        <v>0</v>
      </c>
      <c r="EO32" s="273">
        <v>0</v>
      </c>
      <c r="EP32" s="273">
        <v>0</v>
      </c>
      <c r="EQ32" s="273">
        <v>0</v>
      </c>
      <c r="ER32" s="273">
        <v>0</v>
      </c>
      <c r="ES32" s="273">
        <v>0</v>
      </c>
      <c r="ET32" s="273">
        <v>0</v>
      </c>
      <c r="EU32" s="273">
        <v>0</v>
      </c>
      <c r="EV32" s="273">
        <v>149498.89000000001</v>
      </c>
      <c r="EW32" s="273">
        <v>0</v>
      </c>
      <c r="EX32" s="273">
        <v>0</v>
      </c>
      <c r="EY32" s="273">
        <v>0</v>
      </c>
      <c r="EZ32" s="273">
        <v>0</v>
      </c>
      <c r="FA32" s="273">
        <v>0</v>
      </c>
      <c r="FB32" s="273">
        <v>0</v>
      </c>
      <c r="FC32" s="273">
        <v>0</v>
      </c>
      <c r="FD32" s="273">
        <v>0</v>
      </c>
      <c r="FE32" s="273">
        <v>0</v>
      </c>
      <c r="FF32" s="273">
        <v>0</v>
      </c>
      <c r="FG32" s="273">
        <v>0</v>
      </c>
      <c r="FH32" s="273">
        <v>257673058.30000001</v>
      </c>
      <c r="FI32" s="273">
        <v>0</v>
      </c>
      <c r="FJ32" s="273">
        <v>0</v>
      </c>
      <c r="FK32" s="273">
        <v>0</v>
      </c>
      <c r="FL32" s="273">
        <v>0</v>
      </c>
      <c r="FM32" s="273">
        <v>0</v>
      </c>
      <c r="FN32" s="273">
        <v>0</v>
      </c>
      <c r="FO32" s="273">
        <v>0</v>
      </c>
      <c r="FP32" s="273">
        <v>1684</v>
      </c>
      <c r="FQ32" s="273">
        <v>0</v>
      </c>
      <c r="FR32" s="273">
        <v>0</v>
      </c>
      <c r="FS32" s="273">
        <v>10000</v>
      </c>
      <c r="FT32" s="273">
        <v>0</v>
      </c>
      <c r="FU32" s="273">
        <v>0</v>
      </c>
      <c r="FV32" s="273">
        <v>0</v>
      </c>
      <c r="FW32" s="273">
        <v>0</v>
      </c>
      <c r="FX32" s="273">
        <v>0</v>
      </c>
      <c r="FY32" s="273">
        <v>0</v>
      </c>
      <c r="FZ32" s="273">
        <v>0</v>
      </c>
      <c r="GA32" s="273">
        <v>0</v>
      </c>
      <c r="GB32" s="273">
        <v>0</v>
      </c>
      <c r="GC32" s="273">
        <v>0</v>
      </c>
      <c r="GD32" s="273">
        <v>15166950.16</v>
      </c>
      <c r="GE32" s="273">
        <v>0</v>
      </c>
      <c r="GF32" s="273">
        <v>0</v>
      </c>
      <c r="GG32" s="273">
        <v>0</v>
      </c>
      <c r="GH32" s="273">
        <v>0</v>
      </c>
      <c r="GI32" s="273">
        <v>0</v>
      </c>
      <c r="GJ32" s="273">
        <v>0</v>
      </c>
      <c r="GK32" s="273">
        <v>0</v>
      </c>
      <c r="GL32" s="273">
        <v>0</v>
      </c>
      <c r="GM32" s="273">
        <v>0</v>
      </c>
      <c r="GN32" s="273">
        <v>0</v>
      </c>
      <c r="GO32" s="273">
        <v>0</v>
      </c>
      <c r="GP32" s="273">
        <v>0</v>
      </c>
      <c r="GQ32" s="273">
        <v>0</v>
      </c>
      <c r="GR32" s="273">
        <v>0</v>
      </c>
      <c r="GS32" s="273">
        <v>0</v>
      </c>
      <c r="GT32" s="273">
        <v>0</v>
      </c>
      <c r="GU32" s="273">
        <v>0</v>
      </c>
      <c r="GV32" s="273">
        <v>0</v>
      </c>
      <c r="GW32" s="273">
        <v>0</v>
      </c>
      <c r="GX32" s="273">
        <v>0</v>
      </c>
      <c r="GY32" s="273">
        <v>0</v>
      </c>
      <c r="GZ32" s="273">
        <v>0</v>
      </c>
      <c r="HA32" s="273">
        <v>0</v>
      </c>
      <c r="HB32" s="273">
        <v>1356621.63</v>
      </c>
      <c r="HC32" s="273">
        <v>0</v>
      </c>
      <c r="HD32" s="273">
        <v>0</v>
      </c>
      <c r="HE32" s="273">
        <v>0</v>
      </c>
      <c r="HF32" s="273">
        <v>0</v>
      </c>
      <c r="HG32" s="273">
        <v>0</v>
      </c>
      <c r="HH32" s="273">
        <v>0</v>
      </c>
      <c r="HI32" s="273">
        <v>0</v>
      </c>
      <c r="HJ32" s="273">
        <v>0</v>
      </c>
      <c r="HK32" s="273">
        <v>0</v>
      </c>
      <c r="HL32" s="273">
        <v>0</v>
      </c>
      <c r="HM32" s="273">
        <v>0</v>
      </c>
      <c r="HN32" s="273">
        <v>0</v>
      </c>
      <c r="HO32" s="273">
        <v>0</v>
      </c>
      <c r="HP32" s="273">
        <v>0</v>
      </c>
      <c r="HQ32" s="273">
        <v>532025.39</v>
      </c>
      <c r="HR32" s="273">
        <v>69954.28</v>
      </c>
      <c r="HS32" s="273">
        <v>0</v>
      </c>
      <c r="HT32" s="273">
        <v>0</v>
      </c>
      <c r="HU32" s="273">
        <v>0</v>
      </c>
      <c r="HV32" s="273">
        <v>0</v>
      </c>
      <c r="HW32" s="273">
        <v>0</v>
      </c>
      <c r="HX32" s="273">
        <v>0</v>
      </c>
      <c r="HY32" s="273">
        <v>0</v>
      </c>
      <c r="HZ32" s="273">
        <v>0</v>
      </c>
      <c r="IA32" s="273">
        <v>0</v>
      </c>
      <c r="IB32" s="273">
        <v>0</v>
      </c>
      <c r="IC32" s="273">
        <v>0</v>
      </c>
      <c r="ID32" s="273">
        <v>0</v>
      </c>
      <c r="IE32" s="273">
        <v>0</v>
      </c>
      <c r="IF32" s="273">
        <v>0</v>
      </c>
      <c r="IG32" s="273">
        <v>563906.31999999995</v>
      </c>
      <c r="IH32" s="273">
        <v>159036470.24000001</v>
      </c>
      <c r="II32" s="273">
        <v>0</v>
      </c>
      <c r="IJ32" s="273">
        <v>0</v>
      </c>
      <c r="IK32" s="273">
        <v>0</v>
      </c>
      <c r="IL32" s="273">
        <v>0</v>
      </c>
      <c r="IM32" s="273">
        <v>0</v>
      </c>
      <c r="IN32" s="273">
        <v>0</v>
      </c>
      <c r="IO32" s="273">
        <v>0</v>
      </c>
      <c r="IP32" s="273">
        <v>0</v>
      </c>
      <c r="IQ32" s="273">
        <v>0</v>
      </c>
      <c r="IR32" s="273">
        <v>87918.7</v>
      </c>
      <c r="IS32" s="273">
        <v>64518.92</v>
      </c>
      <c r="IT32" s="273">
        <v>0</v>
      </c>
      <c r="IU32" s="273">
        <v>0</v>
      </c>
      <c r="IV32" s="273">
        <v>0</v>
      </c>
      <c r="IW32" s="273">
        <v>0</v>
      </c>
      <c r="IX32" s="273">
        <v>0</v>
      </c>
      <c r="IY32" s="273">
        <v>0</v>
      </c>
      <c r="IZ32" s="273">
        <v>0</v>
      </c>
      <c r="JA32" s="273">
        <v>0</v>
      </c>
      <c r="JB32" s="273">
        <v>0</v>
      </c>
      <c r="JC32" s="273">
        <v>0</v>
      </c>
      <c r="JD32" s="273">
        <v>417463908.44</v>
      </c>
      <c r="JE32" s="273">
        <v>0</v>
      </c>
      <c r="JF32" s="273">
        <v>0</v>
      </c>
      <c r="JG32" s="273">
        <v>0</v>
      </c>
      <c r="JH32" s="273">
        <v>0</v>
      </c>
      <c r="JI32" s="273">
        <v>0</v>
      </c>
      <c r="JJ32" s="273">
        <v>27123392.530000001</v>
      </c>
      <c r="JK32" s="273">
        <v>0</v>
      </c>
      <c r="JL32" s="273">
        <v>0</v>
      </c>
      <c r="JM32" s="273">
        <v>0</v>
      </c>
      <c r="JN32" s="273">
        <v>0</v>
      </c>
      <c r="JO32" s="273">
        <v>0</v>
      </c>
      <c r="JP32" s="273">
        <v>0</v>
      </c>
      <c r="JQ32" s="273">
        <v>327585</v>
      </c>
      <c r="JR32" s="273">
        <v>0</v>
      </c>
      <c r="JS32" s="273">
        <v>0</v>
      </c>
      <c r="JT32" s="273">
        <v>0</v>
      </c>
      <c r="JU32" s="273">
        <v>0</v>
      </c>
      <c r="JV32" s="273">
        <v>0</v>
      </c>
      <c r="JW32" s="273">
        <v>0</v>
      </c>
      <c r="JX32" s="273">
        <v>0</v>
      </c>
      <c r="JY32" s="273">
        <v>227575162.52000001</v>
      </c>
      <c r="JZ32" s="273">
        <v>60947.12</v>
      </c>
      <c r="KA32" s="273">
        <v>0</v>
      </c>
      <c r="KB32" s="273">
        <v>0</v>
      </c>
      <c r="KC32" s="273">
        <v>0</v>
      </c>
      <c r="KD32" s="273">
        <v>7500</v>
      </c>
      <c r="KE32" s="273">
        <v>0</v>
      </c>
      <c r="KF32" s="273">
        <v>0</v>
      </c>
      <c r="KG32" s="273">
        <v>0</v>
      </c>
      <c r="KH32" s="273">
        <v>0</v>
      </c>
      <c r="KI32" s="273">
        <v>0</v>
      </c>
      <c r="KJ32" s="273">
        <v>0</v>
      </c>
      <c r="KK32" s="273">
        <v>0</v>
      </c>
      <c r="KL32" s="273">
        <v>0</v>
      </c>
      <c r="KM32" s="273">
        <v>0</v>
      </c>
      <c r="KN32" s="273">
        <v>2020187.49</v>
      </c>
      <c r="KO32" s="273">
        <v>0</v>
      </c>
      <c r="KP32" s="273">
        <v>0</v>
      </c>
      <c r="KQ32" s="273">
        <v>0</v>
      </c>
      <c r="KR32" s="273">
        <v>0</v>
      </c>
      <c r="KS32" s="273">
        <v>0</v>
      </c>
      <c r="KT32" s="273">
        <v>0</v>
      </c>
      <c r="KU32" s="273">
        <v>0</v>
      </c>
      <c r="KV32" s="273">
        <v>0</v>
      </c>
      <c r="KW32" s="273">
        <v>106727212.23</v>
      </c>
      <c r="KX32" s="273">
        <v>0</v>
      </c>
      <c r="KY32" s="273">
        <v>0</v>
      </c>
      <c r="KZ32" s="273">
        <v>0</v>
      </c>
      <c r="LA32" s="273">
        <v>0</v>
      </c>
      <c r="LB32" s="273">
        <v>0</v>
      </c>
      <c r="LC32" s="273">
        <v>6783498.2599999998</v>
      </c>
      <c r="LD32" s="273">
        <v>0</v>
      </c>
      <c r="LE32" s="273">
        <v>4617774.76</v>
      </c>
      <c r="LF32" s="273">
        <v>250281.46</v>
      </c>
      <c r="LG32" s="273">
        <v>569105.74</v>
      </c>
      <c r="LH32" s="273">
        <v>0</v>
      </c>
      <c r="LI32" s="273">
        <v>0</v>
      </c>
      <c r="LJ32" s="273">
        <v>0</v>
      </c>
      <c r="LK32" s="273">
        <v>0</v>
      </c>
      <c r="LL32" s="273">
        <v>0</v>
      </c>
      <c r="LM32" s="273">
        <v>0</v>
      </c>
      <c r="LN32" s="273">
        <v>0</v>
      </c>
      <c r="LO32" s="273">
        <v>0</v>
      </c>
      <c r="LP32" s="273">
        <v>1012377.65</v>
      </c>
      <c r="LQ32" s="273">
        <v>0</v>
      </c>
      <c r="LR32" s="273">
        <v>0</v>
      </c>
      <c r="LS32" s="273">
        <v>655043.75</v>
      </c>
      <c r="LT32" s="273">
        <v>55438651.299999997</v>
      </c>
      <c r="LU32" s="273">
        <v>253417.98</v>
      </c>
      <c r="LV32" s="273">
        <v>0</v>
      </c>
      <c r="LW32" s="273">
        <v>0</v>
      </c>
      <c r="LX32" s="273">
        <v>0</v>
      </c>
      <c r="LY32" s="273">
        <v>0</v>
      </c>
      <c r="LZ32" s="273">
        <v>0</v>
      </c>
      <c r="MA32" s="273">
        <v>0</v>
      </c>
      <c r="MB32" s="273">
        <v>0</v>
      </c>
      <c r="MC32" s="273">
        <v>0</v>
      </c>
      <c r="MD32" s="273">
        <v>0</v>
      </c>
      <c r="ME32" s="273">
        <v>212737335.91999999</v>
      </c>
      <c r="MF32" s="273">
        <v>0</v>
      </c>
      <c r="MG32" s="273">
        <v>0</v>
      </c>
      <c r="MH32" s="273">
        <v>0</v>
      </c>
      <c r="MI32" s="273">
        <v>0</v>
      </c>
      <c r="MJ32" s="273">
        <v>0</v>
      </c>
      <c r="MK32" s="273">
        <v>0</v>
      </c>
      <c r="ML32" s="273">
        <v>0</v>
      </c>
      <c r="MM32" s="273">
        <v>0</v>
      </c>
      <c r="MN32" s="273">
        <v>0</v>
      </c>
      <c r="MO32" s="273">
        <v>0</v>
      </c>
      <c r="MP32" s="273">
        <v>0</v>
      </c>
      <c r="MQ32" s="273">
        <v>585110380.63000011</v>
      </c>
      <c r="MR32" s="273">
        <v>0</v>
      </c>
      <c r="MS32" s="273">
        <v>0</v>
      </c>
      <c r="MT32" s="273">
        <v>2171.41</v>
      </c>
      <c r="MU32" s="273">
        <v>0</v>
      </c>
      <c r="MV32" s="273">
        <v>0</v>
      </c>
      <c r="MW32" s="273">
        <v>0</v>
      </c>
      <c r="MX32" s="273">
        <v>0</v>
      </c>
      <c r="MY32" s="273">
        <v>0</v>
      </c>
      <c r="MZ32" s="273">
        <v>0</v>
      </c>
      <c r="NA32" s="273">
        <v>0</v>
      </c>
      <c r="NB32" s="273">
        <v>1038042541.73</v>
      </c>
      <c r="NC32" s="273">
        <v>0</v>
      </c>
      <c r="ND32" s="273">
        <v>0</v>
      </c>
      <c r="NE32" s="273">
        <v>0</v>
      </c>
      <c r="NF32" s="273">
        <v>0</v>
      </c>
      <c r="NG32" s="273">
        <v>0</v>
      </c>
      <c r="NH32" s="273">
        <v>0</v>
      </c>
      <c r="NI32" s="273">
        <v>0</v>
      </c>
      <c r="NJ32" s="273">
        <v>0</v>
      </c>
      <c r="NK32" s="273">
        <v>0</v>
      </c>
      <c r="NL32" s="273">
        <v>0</v>
      </c>
      <c r="NM32" s="273">
        <v>0</v>
      </c>
      <c r="NN32" s="273">
        <v>32872393.329999998</v>
      </c>
      <c r="NO32" s="273">
        <v>0</v>
      </c>
      <c r="NP32" s="273">
        <v>0</v>
      </c>
      <c r="NQ32" s="273">
        <v>0</v>
      </c>
      <c r="NR32" s="273">
        <v>0</v>
      </c>
      <c r="NS32" s="273">
        <v>0</v>
      </c>
      <c r="NT32" s="273">
        <v>0</v>
      </c>
      <c r="NU32" s="273">
        <v>957244710.74000001</v>
      </c>
      <c r="NV32" s="273">
        <v>0</v>
      </c>
      <c r="NW32" s="273">
        <v>0</v>
      </c>
      <c r="NX32" s="273">
        <v>0</v>
      </c>
      <c r="NY32" s="273">
        <v>0</v>
      </c>
      <c r="NZ32" s="273">
        <v>0</v>
      </c>
      <c r="OA32" s="273">
        <v>0</v>
      </c>
      <c r="OB32" s="273">
        <v>0</v>
      </c>
      <c r="OC32" s="273">
        <v>294674.18</v>
      </c>
      <c r="OD32" s="273">
        <v>0</v>
      </c>
      <c r="OE32" s="273">
        <v>701769.4</v>
      </c>
      <c r="OF32" s="273">
        <v>0</v>
      </c>
      <c r="OG32" s="273">
        <v>0</v>
      </c>
      <c r="OH32" s="273">
        <v>0</v>
      </c>
      <c r="OI32" s="273">
        <v>0</v>
      </c>
      <c r="OJ32" s="273">
        <v>0</v>
      </c>
      <c r="OK32" s="273">
        <v>2670042.06</v>
      </c>
      <c r="OL32" s="273">
        <v>0</v>
      </c>
      <c r="OM32" s="273">
        <v>0</v>
      </c>
      <c r="ON32" s="273">
        <v>0</v>
      </c>
      <c r="OO32" s="273">
        <v>0</v>
      </c>
      <c r="OP32" s="273">
        <v>0</v>
      </c>
      <c r="OQ32" s="273">
        <v>591026.81000000006</v>
      </c>
      <c r="OR32" s="273">
        <v>0</v>
      </c>
      <c r="OS32" s="273">
        <v>0</v>
      </c>
      <c r="OT32" s="273">
        <v>0</v>
      </c>
      <c r="OU32" s="273">
        <v>0</v>
      </c>
      <c r="OV32" s="273">
        <v>0</v>
      </c>
      <c r="OW32" s="273">
        <v>0</v>
      </c>
      <c r="OX32" s="273">
        <v>0</v>
      </c>
      <c r="OY32" s="273">
        <v>0</v>
      </c>
      <c r="OZ32" s="273">
        <v>29803000</v>
      </c>
      <c r="PA32" s="273">
        <v>0</v>
      </c>
      <c r="PB32" s="273">
        <v>0</v>
      </c>
      <c r="PC32" s="273">
        <v>0</v>
      </c>
      <c r="PD32" s="273">
        <v>0</v>
      </c>
      <c r="PE32" s="273">
        <v>0</v>
      </c>
      <c r="PF32" s="273">
        <v>0</v>
      </c>
      <c r="PG32" s="273">
        <v>0</v>
      </c>
      <c r="PH32" s="273">
        <v>0</v>
      </c>
      <c r="PI32" s="273">
        <v>0</v>
      </c>
      <c r="PJ32" s="273">
        <v>0</v>
      </c>
      <c r="PK32" s="273">
        <v>0</v>
      </c>
      <c r="PL32" s="273">
        <v>0</v>
      </c>
      <c r="PM32" s="273">
        <v>0</v>
      </c>
      <c r="PN32" s="273">
        <v>0</v>
      </c>
      <c r="PO32" s="273">
        <v>0</v>
      </c>
      <c r="PP32" s="273">
        <v>0</v>
      </c>
      <c r="PQ32" s="273">
        <v>0</v>
      </c>
      <c r="PR32" s="273">
        <v>1116855.79</v>
      </c>
      <c r="PS32" s="273">
        <v>0</v>
      </c>
      <c r="PT32" s="273">
        <v>0</v>
      </c>
      <c r="PU32" s="273">
        <v>0</v>
      </c>
      <c r="PV32" s="273">
        <v>0</v>
      </c>
      <c r="PW32" s="273">
        <v>0</v>
      </c>
      <c r="PX32" s="273">
        <v>0</v>
      </c>
      <c r="PY32" s="273">
        <v>0</v>
      </c>
      <c r="PZ32" s="273">
        <v>0</v>
      </c>
      <c r="QA32" s="273">
        <v>0</v>
      </c>
      <c r="QB32" s="273">
        <v>0</v>
      </c>
      <c r="QC32" s="273">
        <v>0</v>
      </c>
      <c r="QD32" s="273">
        <v>0</v>
      </c>
      <c r="QE32" s="273">
        <v>0</v>
      </c>
      <c r="QF32" s="273">
        <v>0</v>
      </c>
      <c r="QG32" s="273">
        <v>0</v>
      </c>
      <c r="QH32" s="273">
        <v>0</v>
      </c>
      <c r="QI32" s="273">
        <v>0</v>
      </c>
      <c r="QJ32" s="273">
        <v>0</v>
      </c>
      <c r="QK32" s="273">
        <v>0</v>
      </c>
      <c r="QL32" s="273">
        <v>815493.71</v>
      </c>
      <c r="QM32" s="273">
        <v>0</v>
      </c>
      <c r="QN32" s="273">
        <v>0</v>
      </c>
      <c r="QO32" s="273">
        <v>0</v>
      </c>
      <c r="QP32" s="273">
        <v>0</v>
      </c>
      <c r="QQ32" s="273">
        <v>0</v>
      </c>
      <c r="QR32" s="273">
        <v>1306783.3700000001</v>
      </c>
      <c r="QS32" s="273">
        <v>0</v>
      </c>
      <c r="QT32" s="273">
        <v>0</v>
      </c>
      <c r="QU32" s="273">
        <v>0</v>
      </c>
      <c r="QV32" s="273">
        <v>0</v>
      </c>
      <c r="QW32" s="273">
        <v>0</v>
      </c>
      <c r="QX32" s="273">
        <v>0</v>
      </c>
      <c r="QY32" s="273">
        <v>0</v>
      </c>
      <c r="QZ32" s="273">
        <v>0</v>
      </c>
      <c r="RA32" s="273">
        <v>0</v>
      </c>
      <c r="RB32" s="273">
        <v>0</v>
      </c>
      <c r="RC32" s="273">
        <v>0</v>
      </c>
      <c r="RD32" s="273">
        <v>0</v>
      </c>
      <c r="RE32" s="273">
        <v>286181.96999999997</v>
      </c>
      <c r="RF32" s="273">
        <v>0</v>
      </c>
      <c r="RG32" s="273">
        <v>0</v>
      </c>
      <c r="RH32" s="273">
        <v>0</v>
      </c>
      <c r="RI32" s="273">
        <v>0</v>
      </c>
      <c r="RJ32" s="273">
        <v>0</v>
      </c>
      <c r="RK32" s="273">
        <v>0</v>
      </c>
      <c r="RL32" s="273">
        <v>0</v>
      </c>
      <c r="RM32" s="273">
        <v>0</v>
      </c>
      <c r="RN32" s="273">
        <v>0</v>
      </c>
      <c r="RO32" s="273">
        <v>0</v>
      </c>
      <c r="RP32" s="273">
        <v>0</v>
      </c>
      <c r="RQ32" s="273">
        <v>0</v>
      </c>
      <c r="RR32" s="273">
        <v>0</v>
      </c>
      <c r="RS32" s="273">
        <v>0</v>
      </c>
      <c r="RT32" s="273">
        <v>0</v>
      </c>
      <c r="RU32" s="273">
        <v>0</v>
      </c>
      <c r="RV32" s="273">
        <v>0</v>
      </c>
      <c r="RW32" s="273">
        <v>0</v>
      </c>
      <c r="RX32" s="273">
        <v>0</v>
      </c>
      <c r="RY32" s="273">
        <v>99435</v>
      </c>
      <c r="RZ32" s="273">
        <v>0</v>
      </c>
      <c r="SA32" s="273">
        <v>0</v>
      </c>
      <c r="SB32" s="273">
        <v>0</v>
      </c>
      <c r="SC32" s="273">
        <v>0</v>
      </c>
      <c r="SD32" s="273">
        <v>0</v>
      </c>
      <c r="SE32" s="273">
        <v>0</v>
      </c>
      <c r="SF32" s="273">
        <v>0</v>
      </c>
      <c r="SG32" s="273">
        <v>0</v>
      </c>
      <c r="SH32" s="273">
        <v>0</v>
      </c>
      <c r="SI32" s="273">
        <v>0</v>
      </c>
      <c r="SJ32" s="273">
        <v>0</v>
      </c>
      <c r="SK32" s="273">
        <v>0</v>
      </c>
      <c r="SL32" s="273">
        <v>0</v>
      </c>
      <c r="SM32" s="273">
        <v>111134.94</v>
      </c>
      <c r="SN32" s="273">
        <v>0</v>
      </c>
      <c r="SO32" s="273">
        <v>0</v>
      </c>
      <c r="SP32" s="273">
        <v>0</v>
      </c>
      <c r="SQ32" s="273">
        <v>0</v>
      </c>
      <c r="SR32" s="273">
        <v>0</v>
      </c>
      <c r="SS32" s="273">
        <v>0</v>
      </c>
      <c r="ST32" s="273">
        <v>0</v>
      </c>
      <c r="SU32" s="273">
        <v>0</v>
      </c>
      <c r="SV32" s="273">
        <v>0</v>
      </c>
      <c r="SW32" s="273">
        <v>0</v>
      </c>
      <c r="SX32" s="273">
        <v>0</v>
      </c>
      <c r="SY32" s="273">
        <v>0</v>
      </c>
      <c r="SZ32" s="273">
        <v>0</v>
      </c>
      <c r="TA32" s="273">
        <v>0</v>
      </c>
      <c r="TB32" s="273">
        <v>0</v>
      </c>
      <c r="TC32" s="273">
        <v>0</v>
      </c>
      <c r="TD32" s="273">
        <v>0</v>
      </c>
      <c r="TE32" s="273">
        <v>0</v>
      </c>
      <c r="TF32" s="273">
        <v>0</v>
      </c>
      <c r="TG32" s="273">
        <v>0</v>
      </c>
      <c r="TH32" s="273">
        <v>0</v>
      </c>
      <c r="TI32" s="273">
        <v>0</v>
      </c>
      <c r="TJ32" s="273">
        <v>0</v>
      </c>
      <c r="TK32" s="273">
        <v>0</v>
      </c>
      <c r="TL32" s="273">
        <v>0</v>
      </c>
      <c r="TM32" s="273">
        <v>0</v>
      </c>
      <c r="TN32" s="273">
        <v>0</v>
      </c>
      <c r="TO32" s="273">
        <v>0</v>
      </c>
      <c r="TP32" s="273">
        <v>0</v>
      </c>
      <c r="TQ32" s="273">
        <v>0</v>
      </c>
      <c r="TR32" s="273">
        <v>0</v>
      </c>
      <c r="TS32" s="273">
        <v>0</v>
      </c>
      <c r="TT32" s="273">
        <v>0</v>
      </c>
      <c r="TU32" s="273">
        <v>0</v>
      </c>
      <c r="TV32" s="273">
        <v>0</v>
      </c>
      <c r="TW32" s="273">
        <v>0</v>
      </c>
      <c r="TX32" s="273">
        <v>0</v>
      </c>
      <c r="TY32" s="273">
        <v>1548927.33</v>
      </c>
      <c r="TZ32" s="273">
        <v>0</v>
      </c>
      <c r="UA32" s="273">
        <v>0</v>
      </c>
      <c r="UB32" s="273">
        <v>0</v>
      </c>
      <c r="UC32" s="273">
        <v>0</v>
      </c>
      <c r="UD32" s="273">
        <v>0</v>
      </c>
      <c r="UE32" s="273">
        <v>0</v>
      </c>
      <c r="UF32" s="273">
        <v>0</v>
      </c>
      <c r="UG32" s="273">
        <v>0</v>
      </c>
      <c r="UH32" s="273">
        <v>3604229.36</v>
      </c>
      <c r="UI32" s="273">
        <v>0</v>
      </c>
      <c r="UJ32" s="273">
        <v>0</v>
      </c>
      <c r="UK32" s="273">
        <v>0</v>
      </c>
      <c r="UL32" s="273">
        <v>0</v>
      </c>
      <c r="UM32" s="273">
        <v>0</v>
      </c>
      <c r="UN32" s="273">
        <v>19280025.440000001</v>
      </c>
      <c r="UO32" s="273">
        <v>0</v>
      </c>
      <c r="UP32" s="273">
        <v>0</v>
      </c>
      <c r="UQ32" s="273">
        <v>0</v>
      </c>
      <c r="UR32" s="273">
        <v>0</v>
      </c>
      <c r="US32" s="273">
        <v>0</v>
      </c>
      <c r="UT32" s="273">
        <v>0</v>
      </c>
      <c r="UU32" s="273">
        <v>0</v>
      </c>
      <c r="UV32" s="273">
        <v>0</v>
      </c>
      <c r="UW32" s="273">
        <v>0</v>
      </c>
      <c r="UX32" s="273">
        <v>0</v>
      </c>
      <c r="UY32" s="273">
        <v>0</v>
      </c>
      <c r="UZ32" s="273">
        <v>0</v>
      </c>
      <c r="VA32" s="273">
        <v>0</v>
      </c>
      <c r="VB32" s="273">
        <v>0</v>
      </c>
      <c r="VC32" s="273">
        <v>0</v>
      </c>
      <c r="VD32" s="273">
        <v>0</v>
      </c>
      <c r="VE32" s="273">
        <v>0</v>
      </c>
      <c r="VF32" s="273">
        <v>0</v>
      </c>
      <c r="VG32" s="273">
        <v>0</v>
      </c>
      <c r="VH32" s="273">
        <v>0</v>
      </c>
      <c r="VI32" s="273">
        <v>0</v>
      </c>
      <c r="VJ32" s="273">
        <v>18734434.190000001</v>
      </c>
      <c r="VK32" s="273">
        <v>0</v>
      </c>
      <c r="VL32" s="273">
        <v>0</v>
      </c>
      <c r="VM32" s="273">
        <v>0</v>
      </c>
      <c r="VN32" s="273">
        <v>0</v>
      </c>
      <c r="VO32" s="273">
        <v>0</v>
      </c>
      <c r="VP32" s="273">
        <v>0</v>
      </c>
      <c r="VQ32" s="273">
        <v>0</v>
      </c>
      <c r="VR32" s="273">
        <v>0</v>
      </c>
      <c r="VS32" s="273">
        <v>0</v>
      </c>
      <c r="VT32" s="273">
        <v>0</v>
      </c>
      <c r="VU32" s="273">
        <v>0</v>
      </c>
      <c r="VV32" s="273">
        <v>0</v>
      </c>
      <c r="VW32" s="273">
        <v>0</v>
      </c>
      <c r="VX32" s="273">
        <v>0</v>
      </c>
      <c r="VY32" s="273">
        <v>39593840.240000002</v>
      </c>
      <c r="VZ32" s="273">
        <v>0</v>
      </c>
      <c r="WA32" s="273">
        <v>0</v>
      </c>
      <c r="WB32" s="273">
        <v>0</v>
      </c>
      <c r="WC32" s="273">
        <v>0</v>
      </c>
      <c r="WD32" s="273">
        <v>0</v>
      </c>
      <c r="WE32" s="273">
        <v>0</v>
      </c>
      <c r="WF32" s="273">
        <v>0</v>
      </c>
      <c r="WG32" s="273">
        <v>0</v>
      </c>
      <c r="WH32" s="273">
        <v>0</v>
      </c>
      <c r="WI32" s="273">
        <v>0</v>
      </c>
      <c r="WJ32" s="273">
        <v>0</v>
      </c>
      <c r="WK32" s="273">
        <v>0</v>
      </c>
      <c r="WL32" s="273">
        <v>0</v>
      </c>
      <c r="WM32" s="273">
        <v>0</v>
      </c>
      <c r="WN32" s="273">
        <v>0</v>
      </c>
      <c r="WO32" s="273">
        <v>0</v>
      </c>
      <c r="WP32" s="273">
        <v>0</v>
      </c>
      <c r="WQ32" s="273">
        <v>0</v>
      </c>
      <c r="WR32" s="273">
        <v>0</v>
      </c>
      <c r="WS32" s="273">
        <v>5100</v>
      </c>
      <c r="WT32" s="273">
        <v>0</v>
      </c>
      <c r="WU32" s="273">
        <v>0</v>
      </c>
      <c r="WV32" s="273">
        <v>0</v>
      </c>
      <c r="WW32" s="273">
        <v>0</v>
      </c>
      <c r="WX32" s="273">
        <v>0</v>
      </c>
      <c r="WY32" s="273">
        <v>0</v>
      </c>
      <c r="WZ32" s="273">
        <v>0</v>
      </c>
      <c r="XA32" s="273">
        <v>0</v>
      </c>
      <c r="XB32" s="273">
        <v>0</v>
      </c>
      <c r="XC32" s="273">
        <v>0</v>
      </c>
      <c r="XD32" s="273">
        <v>0</v>
      </c>
      <c r="XE32" s="273">
        <v>0</v>
      </c>
      <c r="XF32" s="273">
        <v>33540739.469999999</v>
      </c>
      <c r="XG32" s="273">
        <v>0</v>
      </c>
      <c r="XH32" s="273">
        <v>0</v>
      </c>
      <c r="XI32" s="273">
        <v>151207.12</v>
      </c>
      <c r="XJ32" s="273">
        <v>0</v>
      </c>
      <c r="XK32" s="273">
        <v>0</v>
      </c>
      <c r="XL32" s="273">
        <v>0</v>
      </c>
      <c r="XM32" s="273">
        <v>0</v>
      </c>
      <c r="XN32" s="273">
        <v>0</v>
      </c>
      <c r="XO32" s="273">
        <v>0</v>
      </c>
      <c r="XP32" s="273">
        <v>0</v>
      </c>
      <c r="XQ32" s="273">
        <v>0</v>
      </c>
      <c r="XR32" s="273">
        <v>0</v>
      </c>
      <c r="XS32" s="273">
        <v>0</v>
      </c>
      <c r="XT32" s="273">
        <v>0</v>
      </c>
      <c r="XU32" s="273">
        <v>0</v>
      </c>
      <c r="XV32" s="273">
        <v>0</v>
      </c>
      <c r="XW32" s="273">
        <v>0</v>
      </c>
      <c r="XX32" s="273">
        <v>0</v>
      </c>
      <c r="XY32" s="273">
        <v>0</v>
      </c>
      <c r="XZ32" s="273">
        <v>0</v>
      </c>
      <c r="YA32" s="273">
        <v>0</v>
      </c>
      <c r="YB32" s="273">
        <v>0</v>
      </c>
      <c r="YC32" s="273">
        <v>0</v>
      </c>
      <c r="YD32" s="273">
        <v>0</v>
      </c>
      <c r="YE32" s="273">
        <v>0</v>
      </c>
      <c r="YF32" s="273">
        <v>0</v>
      </c>
      <c r="YG32" s="273">
        <v>0</v>
      </c>
      <c r="YH32" s="273">
        <v>0</v>
      </c>
      <c r="YI32" s="273">
        <v>0</v>
      </c>
      <c r="YJ32" s="273">
        <v>0</v>
      </c>
      <c r="YK32" s="273">
        <v>0</v>
      </c>
      <c r="YL32" s="273">
        <v>0</v>
      </c>
      <c r="YM32" s="273">
        <v>0</v>
      </c>
      <c r="YN32" s="273">
        <v>0</v>
      </c>
      <c r="YO32" s="273">
        <v>0</v>
      </c>
      <c r="YP32" s="273">
        <v>0</v>
      </c>
      <c r="YQ32" s="273">
        <v>0</v>
      </c>
      <c r="YR32" s="273">
        <v>0</v>
      </c>
      <c r="YS32" s="273">
        <v>0</v>
      </c>
      <c r="YT32" s="273">
        <v>171588419.16</v>
      </c>
      <c r="YU32" s="273">
        <v>0</v>
      </c>
      <c r="YV32" s="273">
        <v>0</v>
      </c>
      <c r="YW32" s="273">
        <v>0</v>
      </c>
      <c r="YX32" s="273">
        <v>0</v>
      </c>
      <c r="YY32" s="273">
        <v>0</v>
      </c>
      <c r="YZ32" s="273">
        <v>0</v>
      </c>
      <c r="ZA32" s="273">
        <v>687833.66999999993</v>
      </c>
      <c r="ZB32" s="273">
        <v>0</v>
      </c>
      <c r="ZC32" s="273">
        <v>0</v>
      </c>
      <c r="ZD32" s="273">
        <v>0</v>
      </c>
      <c r="ZE32" s="273">
        <v>0</v>
      </c>
      <c r="ZF32" s="273">
        <v>600</v>
      </c>
      <c r="ZG32" s="273">
        <v>0</v>
      </c>
      <c r="ZH32" s="273">
        <v>0</v>
      </c>
      <c r="ZI32" s="273">
        <v>0</v>
      </c>
      <c r="ZJ32" s="273">
        <v>25163965.640000001</v>
      </c>
      <c r="ZK32" s="273">
        <v>0</v>
      </c>
      <c r="ZL32" s="273">
        <v>0</v>
      </c>
      <c r="ZM32" s="273">
        <v>0</v>
      </c>
      <c r="ZN32" s="273">
        <v>0</v>
      </c>
      <c r="ZO32" s="273">
        <v>0</v>
      </c>
      <c r="ZP32" s="273">
        <v>0</v>
      </c>
      <c r="ZQ32" s="273">
        <v>0</v>
      </c>
      <c r="ZR32" s="273">
        <v>0</v>
      </c>
      <c r="ZS32" s="273">
        <v>0</v>
      </c>
      <c r="ZT32" s="273">
        <v>0</v>
      </c>
      <c r="ZU32" s="273">
        <v>0</v>
      </c>
      <c r="ZV32" s="273">
        <v>0</v>
      </c>
      <c r="ZW32" s="273">
        <v>0</v>
      </c>
      <c r="ZX32" s="273">
        <v>0</v>
      </c>
      <c r="ZY32" s="273">
        <v>0</v>
      </c>
      <c r="ZZ32" s="273">
        <v>0</v>
      </c>
      <c r="AAA32" s="273">
        <v>0</v>
      </c>
      <c r="AAB32" s="273">
        <v>2210.14</v>
      </c>
      <c r="AAC32" s="273">
        <v>0</v>
      </c>
      <c r="AAD32" s="273">
        <v>0</v>
      </c>
      <c r="AAE32" s="273">
        <v>0</v>
      </c>
      <c r="AAF32" s="273">
        <v>313136.51</v>
      </c>
      <c r="AAG32" s="273">
        <v>0</v>
      </c>
      <c r="AAH32" s="273">
        <v>0</v>
      </c>
      <c r="AAI32" s="273">
        <v>0</v>
      </c>
      <c r="AAJ32" s="273">
        <v>0</v>
      </c>
      <c r="AAK32" s="273">
        <v>0</v>
      </c>
      <c r="AAL32" s="273">
        <v>0</v>
      </c>
      <c r="AAM32" s="273">
        <v>46912962.590000004</v>
      </c>
      <c r="AAN32" s="273">
        <v>0</v>
      </c>
      <c r="AAO32" s="273">
        <v>0</v>
      </c>
      <c r="AAP32" s="273">
        <v>0</v>
      </c>
      <c r="AAQ32" s="273">
        <v>0</v>
      </c>
      <c r="AAR32" s="273">
        <v>0</v>
      </c>
      <c r="AAS32" s="273">
        <v>0</v>
      </c>
      <c r="AAT32" s="273">
        <v>0</v>
      </c>
      <c r="AAU32" s="273">
        <v>0</v>
      </c>
      <c r="AAV32" s="273">
        <v>0</v>
      </c>
      <c r="AAW32" s="273">
        <v>0</v>
      </c>
      <c r="AAX32" s="273">
        <v>0</v>
      </c>
      <c r="AAY32" s="273">
        <v>0</v>
      </c>
      <c r="AAZ32" s="273">
        <v>0</v>
      </c>
      <c r="ABA32" s="273">
        <v>0</v>
      </c>
      <c r="ABB32" s="273">
        <v>0</v>
      </c>
      <c r="ABC32" s="273">
        <v>0</v>
      </c>
      <c r="ABD32" s="273">
        <v>0</v>
      </c>
      <c r="ABE32" s="273">
        <v>0</v>
      </c>
      <c r="ABF32" s="273">
        <v>0</v>
      </c>
      <c r="ABG32" s="273">
        <v>0</v>
      </c>
      <c r="ABH32" s="273">
        <v>0</v>
      </c>
      <c r="ABI32" s="273">
        <v>0</v>
      </c>
      <c r="ABJ32" s="273">
        <v>0</v>
      </c>
      <c r="ABK32" s="273">
        <v>0</v>
      </c>
      <c r="ABL32" s="273">
        <v>0</v>
      </c>
      <c r="ABM32" s="273">
        <v>1133641.04</v>
      </c>
      <c r="ABN32" s="273">
        <v>0</v>
      </c>
      <c r="ABO32" s="273">
        <v>0</v>
      </c>
      <c r="ABP32" s="273">
        <v>0</v>
      </c>
      <c r="ABQ32" s="273">
        <v>0</v>
      </c>
      <c r="ABR32" s="273">
        <v>0</v>
      </c>
      <c r="ABS32" s="273">
        <v>0</v>
      </c>
      <c r="ABT32" s="273">
        <v>0</v>
      </c>
      <c r="ABU32" s="273">
        <v>0</v>
      </c>
      <c r="ABV32" s="273">
        <v>36848.18</v>
      </c>
      <c r="ABW32" s="273">
        <v>0</v>
      </c>
      <c r="ABX32" s="273">
        <v>0</v>
      </c>
      <c r="ABY32" s="273">
        <v>0</v>
      </c>
      <c r="ABZ32" s="273">
        <v>0</v>
      </c>
      <c r="ACA32" s="273">
        <v>0</v>
      </c>
      <c r="ACB32" s="273">
        <v>0</v>
      </c>
      <c r="ACC32" s="273">
        <v>0</v>
      </c>
      <c r="ACD32" s="273">
        <v>0</v>
      </c>
      <c r="ACE32" s="273">
        <v>0</v>
      </c>
      <c r="ACF32" s="273">
        <v>0</v>
      </c>
      <c r="ACG32" s="273">
        <v>26695200</v>
      </c>
      <c r="ACH32" s="273">
        <v>0</v>
      </c>
      <c r="ACI32" s="273">
        <v>0</v>
      </c>
      <c r="ACJ32" s="273">
        <v>0</v>
      </c>
      <c r="ACK32" s="273">
        <v>0</v>
      </c>
      <c r="ACL32" s="273">
        <v>0</v>
      </c>
      <c r="ACM32" s="273">
        <v>0</v>
      </c>
      <c r="ACN32" s="273">
        <v>0</v>
      </c>
      <c r="ACO32" s="273">
        <v>0</v>
      </c>
      <c r="ACP32" s="273">
        <v>0</v>
      </c>
      <c r="ACQ32" s="273">
        <v>0</v>
      </c>
      <c r="ACR32" s="273">
        <v>0</v>
      </c>
      <c r="ACS32" s="273">
        <v>0</v>
      </c>
      <c r="ACT32" s="273">
        <v>0</v>
      </c>
      <c r="ACU32" s="273">
        <v>0</v>
      </c>
      <c r="ACV32" s="273">
        <v>0</v>
      </c>
      <c r="ACW32" s="273">
        <v>0</v>
      </c>
      <c r="ACX32" s="273">
        <v>0</v>
      </c>
      <c r="ACY32" s="273">
        <v>0</v>
      </c>
      <c r="ACZ32" s="273">
        <v>0</v>
      </c>
      <c r="ADA32" s="273">
        <v>0</v>
      </c>
      <c r="ADB32" s="273">
        <v>0</v>
      </c>
      <c r="ADC32" s="273">
        <v>0</v>
      </c>
      <c r="ADD32" s="273">
        <v>21081104.469999999</v>
      </c>
      <c r="ADE32" s="273">
        <v>39884582.07</v>
      </c>
      <c r="ADF32" s="273">
        <v>0</v>
      </c>
      <c r="ADG32" s="273">
        <v>0</v>
      </c>
      <c r="ADH32" s="273">
        <v>0</v>
      </c>
      <c r="ADI32" s="273">
        <v>0</v>
      </c>
      <c r="ADJ32" s="273">
        <v>0</v>
      </c>
      <c r="ADK32" s="273">
        <v>0</v>
      </c>
      <c r="ADL32" s="273">
        <v>0</v>
      </c>
      <c r="ADM32" s="273">
        <v>44963452.259999998</v>
      </c>
      <c r="ADN32" s="273">
        <v>0</v>
      </c>
      <c r="ADO32" s="273">
        <v>0</v>
      </c>
      <c r="ADP32" s="273">
        <v>45569654.170000002</v>
      </c>
      <c r="ADQ32" s="273">
        <v>0</v>
      </c>
      <c r="ADR32" s="273">
        <v>0</v>
      </c>
      <c r="ADS32" s="273">
        <v>0</v>
      </c>
      <c r="ADT32" s="273">
        <v>0</v>
      </c>
      <c r="ADU32" s="273">
        <v>264141242.09999999</v>
      </c>
      <c r="ADV32" s="273">
        <v>12551.4</v>
      </c>
      <c r="ADW32" s="273">
        <v>0</v>
      </c>
      <c r="ADX32" s="273">
        <v>0</v>
      </c>
      <c r="ADY32" s="273">
        <v>0</v>
      </c>
      <c r="ADZ32" s="273">
        <v>0</v>
      </c>
      <c r="AEA32" s="273">
        <v>0</v>
      </c>
      <c r="AEB32" s="273">
        <v>0</v>
      </c>
      <c r="AEC32" s="273">
        <v>0</v>
      </c>
      <c r="AED32" s="273">
        <v>0</v>
      </c>
      <c r="AEE32" s="273">
        <v>0</v>
      </c>
      <c r="AEF32" s="273">
        <v>0</v>
      </c>
      <c r="AEG32" s="273">
        <v>0</v>
      </c>
      <c r="AEH32" s="273">
        <v>0</v>
      </c>
      <c r="AEI32" s="273">
        <v>0</v>
      </c>
      <c r="AEJ32" s="273">
        <v>0</v>
      </c>
      <c r="AEK32" s="273">
        <v>0</v>
      </c>
      <c r="AEL32" s="273">
        <v>0</v>
      </c>
      <c r="AEM32" s="273">
        <v>0</v>
      </c>
      <c r="AEN32" s="273">
        <v>0</v>
      </c>
      <c r="AEO32" s="273">
        <v>21863652.800000001</v>
      </c>
      <c r="AEP32" s="273">
        <v>0</v>
      </c>
      <c r="AEQ32" s="273">
        <v>0</v>
      </c>
      <c r="AER32" s="273">
        <v>0</v>
      </c>
      <c r="AES32" s="273">
        <v>0</v>
      </c>
      <c r="AET32" s="273">
        <v>0</v>
      </c>
      <c r="AEU32" s="273">
        <v>0</v>
      </c>
      <c r="AEV32" s="273">
        <v>0</v>
      </c>
      <c r="AEW32" s="273">
        <v>0</v>
      </c>
      <c r="AEX32" s="273">
        <v>0</v>
      </c>
      <c r="AEY32" s="273">
        <v>3348297.75</v>
      </c>
      <c r="AEZ32" s="273">
        <v>5753801.5999999996</v>
      </c>
      <c r="AFA32" s="273">
        <v>0</v>
      </c>
      <c r="AFB32" s="273">
        <v>0</v>
      </c>
      <c r="AFC32" s="273">
        <v>0</v>
      </c>
      <c r="AFD32" s="273">
        <v>0</v>
      </c>
      <c r="AFE32" s="273">
        <v>0</v>
      </c>
      <c r="AFF32" s="273">
        <v>0</v>
      </c>
      <c r="AFG32" s="273">
        <v>0</v>
      </c>
      <c r="AFH32" s="273">
        <v>0</v>
      </c>
      <c r="AFI32" s="273">
        <v>0</v>
      </c>
      <c r="AFJ32" s="273">
        <v>0</v>
      </c>
      <c r="AFK32" s="273">
        <v>0</v>
      </c>
      <c r="AFL32" s="273">
        <v>0</v>
      </c>
      <c r="AFM32" s="273">
        <v>0</v>
      </c>
      <c r="AFN32" s="273">
        <v>0</v>
      </c>
      <c r="AFO32" s="273">
        <v>0</v>
      </c>
      <c r="AFP32" s="273">
        <v>0</v>
      </c>
      <c r="AFQ32" s="273">
        <v>0</v>
      </c>
      <c r="AFR32" s="273">
        <v>0</v>
      </c>
      <c r="AFS32" s="273">
        <v>0</v>
      </c>
      <c r="AFT32" s="273">
        <v>0</v>
      </c>
      <c r="AFU32" s="273">
        <v>0</v>
      </c>
      <c r="AFV32" s="273">
        <v>0</v>
      </c>
      <c r="AFW32" s="273">
        <v>0</v>
      </c>
      <c r="AFX32" s="273">
        <v>4629096.7699999996</v>
      </c>
      <c r="AFY32" s="273">
        <v>0</v>
      </c>
      <c r="AFZ32" s="273">
        <v>0</v>
      </c>
      <c r="AGA32" s="273">
        <v>0</v>
      </c>
      <c r="AGB32" s="273">
        <v>0</v>
      </c>
      <c r="AGC32" s="273">
        <v>0</v>
      </c>
      <c r="AGD32" s="273">
        <v>0</v>
      </c>
      <c r="AGE32" s="273">
        <v>0</v>
      </c>
      <c r="AGF32" s="273">
        <v>0</v>
      </c>
      <c r="AGG32" s="273">
        <v>0</v>
      </c>
      <c r="AGH32" s="273">
        <v>0</v>
      </c>
      <c r="AGI32" s="273">
        <v>20457810.559999999</v>
      </c>
      <c r="AGJ32" s="273">
        <v>107385.16</v>
      </c>
      <c r="AGK32" s="273">
        <v>0</v>
      </c>
      <c r="AGL32" s="273">
        <v>0</v>
      </c>
      <c r="AGM32" s="273">
        <v>0</v>
      </c>
      <c r="AGN32" s="273">
        <v>0</v>
      </c>
      <c r="AGO32" s="273">
        <v>0</v>
      </c>
      <c r="AGP32" s="273">
        <v>0</v>
      </c>
      <c r="AGQ32" s="273">
        <v>38172053.600000001</v>
      </c>
      <c r="AGR32" s="273">
        <v>21168000</v>
      </c>
      <c r="AGS32" s="273">
        <v>0</v>
      </c>
      <c r="AGT32" s="273">
        <v>0</v>
      </c>
      <c r="AGU32" s="273">
        <v>0</v>
      </c>
      <c r="AGV32" s="273">
        <v>0</v>
      </c>
      <c r="AGW32" s="273">
        <v>0</v>
      </c>
      <c r="AGX32" s="273">
        <v>0</v>
      </c>
      <c r="AGY32" s="273">
        <v>0</v>
      </c>
      <c r="AGZ32" s="273">
        <v>0</v>
      </c>
      <c r="AHA32" s="273">
        <v>0</v>
      </c>
      <c r="AHB32" s="273">
        <v>0</v>
      </c>
      <c r="AHC32" s="273">
        <v>0</v>
      </c>
      <c r="AHD32" s="273">
        <v>0</v>
      </c>
      <c r="AHE32" s="273">
        <v>0</v>
      </c>
      <c r="AHF32" s="273">
        <v>0</v>
      </c>
      <c r="AHG32" s="273">
        <v>0</v>
      </c>
      <c r="AHH32" s="273">
        <v>4571161.55</v>
      </c>
      <c r="AHI32" s="273">
        <v>0</v>
      </c>
      <c r="AHJ32" s="273">
        <v>0</v>
      </c>
      <c r="AHK32" s="273">
        <v>0</v>
      </c>
      <c r="AHL32" s="273">
        <v>0</v>
      </c>
      <c r="AHM32" s="273">
        <v>0</v>
      </c>
      <c r="AHN32" s="273">
        <v>0</v>
      </c>
      <c r="AHO32" s="273"/>
      <c r="AHQ32" s="607">
        <v>30</v>
      </c>
      <c r="AHR32" s="271" t="s">
        <v>1141</v>
      </c>
      <c r="AHS32" s="271" t="b">
        <f t="shared" si="1"/>
        <v>1</v>
      </c>
    </row>
    <row r="33" spans="1:903" s="275" customFormat="1" x14ac:dyDescent="1.1000000000000001">
      <c r="A33" s="274"/>
      <c r="B33" s="275" t="s">
        <v>646</v>
      </c>
      <c r="C33" s="297">
        <f>SUM(C18:C32)</f>
        <v>3513835575.0299997</v>
      </c>
      <c r="D33" s="297">
        <f t="shared" ref="D33:BO33" si="17">SUM(D18:D32)</f>
        <v>516980431.1500001</v>
      </c>
      <c r="E33" s="297">
        <f t="shared" si="17"/>
        <v>120725282.74000001</v>
      </c>
      <c r="F33" s="297">
        <f t="shared" si="17"/>
        <v>215404473.44</v>
      </c>
      <c r="G33" s="297">
        <f t="shared" si="17"/>
        <v>149677011.41000003</v>
      </c>
      <c r="H33" s="297">
        <f t="shared" si="17"/>
        <v>173667292.35999998</v>
      </c>
      <c r="I33" s="297">
        <f t="shared" si="17"/>
        <v>72866951.549999997</v>
      </c>
      <c r="J33" s="297">
        <f t="shared" si="17"/>
        <v>568280712.49000001</v>
      </c>
      <c r="K33" s="297">
        <f t="shared" si="17"/>
        <v>225433025.75999999</v>
      </c>
      <c r="L33" s="297">
        <f t="shared" si="17"/>
        <v>117172935.84999999</v>
      </c>
      <c r="M33" s="297">
        <f t="shared" si="17"/>
        <v>415351473.03999996</v>
      </c>
      <c r="N33" s="297">
        <f t="shared" si="17"/>
        <v>152641412.49000001</v>
      </c>
      <c r="O33" s="297">
        <f t="shared" si="17"/>
        <v>459573541.75999999</v>
      </c>
      <c r="P33" s="297">
        <f t="shared" si="17"/>
        <v>219675961.46999997</v>
      </c>
      <c r="Q33" s="297">
        <f t="shared" si="17"/>
        <v>131656113.87</v>
      </c>
      <c r="R33" s="297">
        <f t="shared" si="17"/>
        <v>83272551.609999985</v>
      </c>
      <c r="S33" s="297">
        <f t="shared" si="17"/>
        <v>153371387.23999998</v>
      </c>
      <c r="T33" s="297">
        <f t="shared" si="17"/>
        <v>158920077.30000001</v>
      </c>
      <c r="U33" s="297">
        <f t="shared" si="17"/>
        <v>87529235.680000007</v>
      </c>
      <c r="V33" s="297">
        <f t="shared" si="17"/>
        <v>120642335.39000003</v>
      </c>
      <c r="W33" s="297">
        <f t="shared" si="17"/>
        <v>104872967.58999999</v>
      </c>
      <c r="X33" s="297">
        <f t="shared" si="17"/>
        <v>87537606.140000001</v>
      </c>
      <c r="Y33" s="297">
        <f t="shared" si="17"/>
        <v>78534765.639999986</v>
      </c>
      <c r="Z33" s="297">
        <f t="shared" si="17"/>
        <v>56787704.720000006</v>
      </c>
      <c r="AA33" s="297">
        <f t="shared" si="17"/>
        <v>6366071788.9400005</v>
      </c>
      <c r="AB33" s="297">
        <f t="shared" si="17"/>
        <v>191472543.15999997</v>
      </c>
      <c r="AC33" s="297">
        <f t="shared" si="17"/>
        <v>298316535.21000004</v>
      </c>
      <c r="AD33" s="297">
        <f t="shared" si="17"/>
        <v>100222486.28000002</v>
      </c>
      <c r="AE33" s="297">
        <f t="shared" si="17"/>
        <v>411110415.85000008</v>
      </c>
      <c r="AF33" s="297">
        <f t="shared" si="17"/>
        <v>152084335.47999999</v>
      </c>
      <c r="AG33" s="297">
        <f t="shared" si="17"/>
        <v>355713971.90000004</v>
      </c>
      <c r="AH33" s="297">
        <f t="shared" si="17"/>
        <v>186995081.25999999</v>
      </c>
      <c r="AI33" s="297">
        <f t="shared" si="17"/>
        <v>186469270.08000004</v>
      </c>
      <c r="AJ33" s="297">
        <f t="shared" si="17"/>
        <v>148288825.08999997</v>
      </c>
      <c r="AK33" s="297">
        <f t="shared" si="17"/>
        <v>97479597.669999972</v>
      </c>
      <c r="AL33" s="297">
        <f t="shared" si="17"/>
        <v>107250102.38</v>
      </c>
      <c r="AM33" s="297">
        <f t="shared" si="17"/>
        <v>162242968.31</v>
      </c>
      <c r="AN33" s="297">
        <f t="shared" si="17"/>
        <v>111189735.82999998</v>
      </c>
      <c r="AO33" s="297">
        <f t="shared" si="17"/>
        <v>93149591.479999989</v>
      </c>
      <c r="AP33" s="297">
        <f t="shared" si="17"/>
        <v>226962654.80999994</v>
      </c>
      <c r="AQ33" s="297">
        <f t="shared" si="17"/>
        <v>243273104.70999995</v>
      </c>
      <c r="AR33" s="297">
        <f t="shared" si="17"/>
        <v>45417555.080000013</v>
      </c>
      <c r="AS33" s="297">
        <f t="shared" si="17"/>
        <v>2488659422.4000001</v>
      </c>
      <c r="AT33" s="297">
        <f t="shared" si="17"/>
        <v>156392403</v>
      </c>
      <c r="AU33" s="297">
        <f t="shared" si="17"/>
        <v>135902498.71000001</v>
      </c>
      <c r="AV33" s="297">
        <f t="shared" si="17"/>
        <v>164190366.97999999</v>
      </c>
      <c r="AW33" s="297">
        <f t="shared" si="17"/>
        <v>135561363.66</v>
      </c>
      <c r="AX33" s="297">
        <f t="shared" si="17"/>
        <v>115065033.52</v>
      </c>
      <c r="AY33" s="297">
        <f t="shared" si="17"/>
        <v>81486602.400000006</v>
      </c>
      <c r="AZ33" s="297">
        <f t="shared" si="17"/>
        <v>133200602.55</v>
      </c>
      <c r="BA33" s="297">
        <f t="shared" si="17"/>
        <v>460012143.63000005</v>
      </c>
      <c r="BB33" s="297">
        <f t="shared" si="17"/>
        <v>92503179.800000012</v>
      </c>
      <c r="BC33" s="297">
        <f t="shared" si="17"/>
        <v>142807571.32000002</v>
      </c>
      <c r="BD33" s="297">
        <f t="shared" si="17"/>
        <v>258790227.12000003</v>
      </c>
      <c r="BE33" s="297">
        <f t="shared" si="17"/>
        <v>87449111.950000018</v>
      </c>
      <c r="BF33" s="297">
        <f t="shared" si="17"/>
        <v>91571660.659999996</v>
      </c>
      <c r="BG33" s="297">
        <f t="shared" si="17"/>
        <v>85835048.349999994</v>
      </c>
      <c r="BH33" s="297">
        <f t="shared" si="17"/>
        <v>1253755210.54</v>
      </c>
      <c r="BI33" s="297">
        <f t="shared" si="17"/>
        <v>54610372.979999989</v>
      </c>
      <c r="BJ33" s="297">
        <f t="shared" si="17"/>
        <v>53465410.322500005</v>
      </c>
      <c r="BK33" s="297">
        <f t="shared" si="17"/>
        <v>81138523.959999993</v>
      </c>
      <c r="BL33" s="297">
        <f t="shared" si="17"/>
        <v>147653151.53999999</v>
      </c>
      <c r="BM33" s="297">
        <f t="shared" si="17"/>
        <v>199897357.55000001</v>
      </c>
      <c r="BN33" s="297">
        <f t="shared" si="17"/>
        <v>69458246.519999996</v>
      </c>
      <c r="BO33" s="297">
        <f t="shared" si="17"/>
        <v>84598880.359999999</v>
      </c>
      <c r="BP33" s="297">
        <f t="shared" ref="BP33:EA33" si="18">SUM(BP18:BP32)</f>
        <v>61449090.789999999</v>
      </c>
      <c r="BQ33" s="297">
        <f t="shared" si="18"/>
        <v>59766368.580000006</v>
      </c>
      <c r="BR33" s="297">
        <f t="shared" si="18"/>
        <v>44448629.279999994</v>
      </c>
      <c r="BS33" s="297">
        <f t="shared" si="18"/>
        <v>48424367.890000015</v>
      </c>
      <c r="BT33" s="297">
        <f t="shared" si="18"/>
        <v>318879107.75</v>
      </c>
      <c r="BU33" s="297">
        <f t="shared" si="18"/>
        <v>46621722.409999996</v>
      </c>
      <c r="BV33" s="297">
        <f t="shared" si="18"/>
        <v>54303748.49000001</v>
      </c>
      <c r="BW33" s="297">
        <f t="shared" si="18"/>
        <v>1113317649</v>
      </c>
      <c r="BX33" s="297">
        <f t="shared" si="18"/>
        <v>962071313.36000013</v>
      </c>
      <c r="BY33" s="297">
        <f t="shared" si="18"/>
        <v>140529240.99000001</v>
      </c>
      <c r="BZ33" s="297">
        <f t="shared" si="18"/>
        <v>83279210.679999992</v>
      </c>
      <c r="CA33" s="297">
        <f t="shared" si="18"/>
        <v>163312741.82999998</v>
      </c>
      <c r="CB33" s="297">
        <f t="shared" si="18"/>
        <v>140173391.21000001</v>
      </c>
      <c r="CC33" s="297">
        <f t="shared" si="18"/>
        <v>109994241.81</v>
      </c>
      <c r="CD33" s="297">
        <f t="shared" si="18"/>
        <v>16671646.58</v>
      </c>
      <c r="CE33" s="297">
        <f t="shared" si="18"/>
        <v>15729599.18</v>
      </c>
      <c r="CF33" s="297">
        <f t="shared" si="18"/>
        <v>3821066693.1099997</v>
      </c>
      <c r="CG33" s="297">
        <f t="shared" si="18"/>
        <v>144339933.98999998</v>
      </c>
      <c r="CH33" s="297">
        <f t="shared" si="18"/>
        <v>306531486.44999993</v>
      </c>
      <c r="CI33" s="297">
        <f t="shared" si="18"/>
        <v>99118932.829999998</v>
      </c>
      <c r="CJ33" s="297">
        <f t="shared" si="18"/>
        <v>128584692.64000002</v>
      </c>
      <c r="CK33" s="297">
        <f t="shared" si="18"/>
        <v>121367347.43000001</v>
      </c>
      <c r="CL33" s="297">
        <f t="shared" si="18"/>
        <v>119832780.63000003</v>
      </c>
      <c r="CM33" s="297">
        <f t="shared" si="18"/>
        <v>207238671.68000001</v>
      </c>
      <c r="CN33" s="297">
        <f t="shared" si="18"/>
        <v>61928229.150000006</v>
      </c>
      <c r="CO33" s="297">
        <f t="shared" si="18"/>
        <v>138386954.70000002</v>
      </c>
      <c r="CP33" s="297">
        <f t="shared" si="18"/>
        <v>94389603.780000001</v>
      </c>
      <c r="CQ33" s="297">
        <f t="shared" si="18"/>
        <v>142848910</v>
      </c>
      <c r="CR33" s="297">
        <f t="shared" si="18"/>
        <v>96551053.439999998</v>
      </c>
      <c r="CS33" s="297">
        <f t="shared" si="18"/>
        <v>1100433178.7200003</v>
      </c>
      <c r="CT33" s="297">
        <f t="shared" si="18"/>
        <v>97035755.870000005</v>
      </c>
      <c r="CU33" s="297">
        <f t="shared" si="18"/>
        <v>117837085.89</v>
      </c>
      <c r="CV33" s="297">
        <f t="shared" si="18"/>
        <v>200886178.05999997</v>
      </c>
      <c r="CW33" s="297">
        <f t="shared" si="18"/>
        <v>84898248.980000004</v>
      </c>
      <c r="CX33" s="297">
        <f t="shared" si="18"/>
        <v>186723237.30000001</v>
      </c>
      <c r="CY33" s="297">
        <f t="shared" si="18"/>
        <v>85747146.149999976</v>
      </c>
      <c r="CZ33" s="297">
        <f t="shared" si="18"/>
        <v>58283328.619999997</v>
      </c>
      <c r="DA33" s="297">
        <f t="shared" si="18"/>
        <v>1318280254.1199996</v>
      </c>
      <c r="DB33" s="297">
        <f t="shared" si="18"/>
        <v>167609222.74000004</v>
      </c>
      <c r="DC33" s="297">
        <f t="shared" si="18"/>
        <v>402520837.13000005</v>
      </c>
      <c r="DD33" s="297">
        <f t="shared" si="18"/>
        <v>446538611.21000004</v>
      </c>
      <c r="DE33" s="297">
        <f t="shared" si="18"/>
        <v>146676410.63000003</v>
      </c>
      <c r="DF33" s="297">
        <f t="shared" si="18"/>
        <v>217387477.70999998</v>
      </c>
      <c r="DG33" s="297">
        <f t="shared" si="18"/>
        <v>173336182.63</v>
      </c>
      <c r="DH33" s="297">
        <f t="shared" si="18"/>
        <v>64384516.68</v>
      </c>
      <c r="DI33" s="297">
        <f t="shared" si="18"/>
        <v>110966315.46000002</v>
      </c>
      <c r="DJ33" s="297">
        <f t="shared" si="18"/>
        <v>104893131.59999999</v>
      </c>
      <c r="DK33" s="297">
        <f t="shared" si="18"/>
        <v>246146094.01000005</v>
      </c>
      <c r="DL33" s="297">
        <f t="shared" si="18"/>
        <v>825518660.51999998</v>
      </c>
      <c r="DM33" s="297">
        <f t="shared" si="18"/>
        <v>1024585918.6899999</v>
      </c>
      <c r="DN33" s="297">
        <f t="shared" si="18"/>
        <v>132506474.52000001</v>
      </c>
      <c r="DO33" s="297">
        <f t="shared" si="18"/>
        <v>107860040.38</v>
      </c>
      <c r="DP33" s="297">
        <f t="shared" si="18"/>
        <v>233102600.86000004</v>
      </c>
      <c r="DQ33" s="297">
        <f t="shared" si="18"/>
        <v>212072552.34</v>
      </c>
      <c r="DR33" s="297">
        <f t="shared" si="18"/>
        <v>191647728.03999999</v>
      </c>
      <c r="DS33" s="297">
        <f t="shared" si="18"/>
        <v>237812353.94999999</v>
      </c>
      <c r="DT33" s="297">
        <f t="shared" si="18"/>
        <v>77202577.429999992</v>
      </c>
      <c r="DU33" s="297">
        <f t="shared" si="18"/>
        <v>3631508901.2799997</v>
      </c>
      <c r="DV33" s="297">
        <f t="shared" si="18"/>
        <v>124526801.77000001</v>
      </c>
      <c r="DW33" s="297">
        <f t="shared" si="18"/>
        <v>202273973</v>
      </c>
      <c r="DX33" s="297">
        <f t="shared" si="18"/>
        <v>163055519.99000001</v>
      </c>
      <c r="DY33" s="297">
        <f t="shared" si="18"/>
        <v>195300182.46999997</v>
      </c>
      <c r="DZ33" s="297">
        <f t="shared" si="18"/>
        <v>136992927.75999999</v>
      </c>
      <c r="EA33" s="297">
        <f t="shared" si="18"/>
        <v>296913899.38999999</v>
      </c>
      <c r="EB33" s="297">
        <f t="shared" ref="EB33:GM33" si="19">SUM(EB18:EB32)</f>
        <v>144609383.11999997</v>
      </c>
      <c r="EC33" s="297">
        <f t="shared" si="19"/>
        <v>272088514.82999998</v>
      </c>
      <c r="ED33" s="297">
        <f t="shared" si="19"/>
        <v>732871428.45000005</v>
      </c>
      <c r="EE33" s="297">
        <f t="shared" si="19"/>
        <v>751859791.80999994</v>
      </c>
      <c r="EF33" s="297">
        <f t="shared" si="19"/>
        <v>115633151.17</v>
      </c>
      <c r="EG33" s="297">
        <f t="shared" si="19"/>
        <v>133339171.80999999</v>
      </c>
      <c r="EH33" s="297">
        <f t="shared" si="19"/>
        <v>133861016.07000001</v>
      </c>
      <c r="EI33" s="297">
        <f t="shared" si="19"/>
        <v>174538180.46000001</v>
      </c>
      <c r="EJ33" s="297">
        <f t="shared" si="19"/>
        <v>253567657.18000001</v>
      </c>
      <c r="EK33" s="297">
        <f t="shared" si="19"/>
        <v>80923450.390000015</v>
      </c>
      <c r="EL33" s="297">
        <f t="shared" si="19"/>
        <v>115204661.07999998</v>
      </c>
      <c r="EM33" s="297">
        <f t="shared" si="19"/>
        <v>2400273696.8199997</v>
      </c>
      <c r="EN33" s="297">
        <f t="shared" si="19"/>
        <v>116834680.91</v>
      </c>
      <c r="EO33" s="297">
        <f t="shared" si="19"/>
        <v>118980223.89</v>
      </c>
      <c r="EP33" s="297">
        <f t="shared" si="19"/>
        <v>118852111.25999999</v>
      </c>
      <c r="EQ33" s="297">
        <f t="shared" si="19"/>
        <v>72023230.820000008</v>
      </c>
      <c r="ER33" s="297">
        <f t="shared" si="19"/>
        <v>66392566.339999996</v>
      </c>
      <c r="ES33" s="297">
        <f t="shared" si="19"/>
        <v>185020065.03000003</v>
      </c>
      <c r="ET33" s="297">
        <f t="shared" si="19"/>
        <v>161127362.78999999</v>
      </c>
      <c r="EU33" s="297">
        <f t="shared" si="19"/>
        <v>100290183.63000001</v>
      </c>
      <c r="EV33" s="297">
        <f t="shared" si="19"/>
        <v>1217082740.3799999</v>
      </c>
      <c r="EW33" s="297">
        <f t="shared" si="19"/>
        <v>57881780.280000009</v>
      </c>
      <c r="EX33" s="297">
        <f t="shared" si="19"/>
        <v>111377247.59999999</v>
      </c>
      <c r="EY33" s="297">
        <f t="shared" si="19"/>
        <v>161107702.24000001</v>
      </c>
      <c r="EZ33" s="297">
        <f t="shared" si="19"/>
        <v>218215167.93000004</v>
      </c>
      <c r="FA33" s="297">
        <f t="shared" si="19"/>
        <v>204369685.56</v>
      </c>
      <c r="FB33" s="297">
        <f t="shared" si="19"/>
        <v>151961975.66</v>
      </c>
      <c r="FC33" s="297">
        <f t="shared" si="19"/>
        <v>106662877.93999998</v>
      </c>
      <c r="FD33" s="297">
        <f t="shared" si="19"/>
        <v>90349903.160000011</v>
      </c>
      <c r="FE33" s="297">
        <f t="shared" si="19"/>
        <v>78272958.5</v>
      </c>
      <c r="FF33" s="297">
        <f t="shared" si="19"/>
        <v>82162442</v>
      </c>
      <c r="FG33" s="297">
        <f t="shared" si="19"/>
        <v>63567096.770000003</v>
      </c>
      <c r="FH33" s="297">
        <f t="shared" si="19"/>
        <v>1041042847.5699999</v>
      </c>
      <c r="FI33" s="297">
        <f t="shared" si="19"/>
        <v>82676453.910000011</v>
      </c>
      <c r="FJ33" s="297">
        <f t="shared" si="19"/>
        <v>89660028.26000002</v>
      </c>
      <c r="FK33" s="297">
        <f t="shared" si="19"/>
        <v>91008852.010000005</v>
      </c>
      <c r="FL33" s="297">
        <f t="shared" si="19"/>
        <v>154501350.25999999</v>
      </c>
      <c r="FM33" s="297">
        <f t="shared" si="19"/>
        <v>133850565.36999999</v>
      </c>
      <c r="FN33" s="297">
        <f t="shared" si="19"/>
        <v>53813782.300000004</v>
      </c>
      <c r="FO33" s="297">
        <f t="shared" si="19"/>
        <v>27678374.960000001</v>
      </c>
      <c r="FP33" s="297">
        <f t="shared" si="19"/>
        <v>2291931022.2999997</v>
      </c>
      <c r="FQ33" s="297">
        <f t="shared" si="19"/>
        <v>92887993.910000011</v>
      </c>
      <c r="FR33" s="297">
        <f t="shared" si="19"/>
        <v>168309019.58000001</v>
      </c>
      <c r="FS33" s="297">
        <f t="shared" si="19"/>
        <v>139066966.76000002</v>
      </c>
      <c r="FT33" s="297">
        <f t="shared" si="19"/>
        <v>201606097.42000002</v>
      </c>
      <c r="FU33" s="297">
        <f t="shared" si="19"/>
        <v>105309438.81999999</v>
      </c>
      <c r="FV33" s="297">
        <f t="shared" si="19"/>
        <v>262862450.67000002</v>
      </c>
      <c r="FW33" s="297">
        <f t="shared" si="19"/>
        <v>163802887.10999998</v>
      </c>
      <c r="FX33" s="297">
        <f t="shared" si="19"/>
        <v>147945377.02000001</v>
      </c>
      <c r="FY33" s="297">
        <f t="shared" si="19"/>
        <v>118185051.98999999</v>
      </c>
      <c r="FZ33" s="297">
        <f t="shared" si="19"/>
        <v>247279847.14999995</v>
      </c>
      <c r="GA33" s="297">
        <f t="shared" si="19"/>
        <v>112447861.73</v>
      </c>
      <c r="GB33" s="297">
        <f t="shared" si="19"/>
        <v>98322619.63000001</v>
      </c>
      <c r="GC33" s="297">
        <f t="shared" si="19"/>
        <v>51067279.880000003</v>
      </c>
      <c r="GD33" s="297">
        <f t="shared" si="19"/>
        <v>1105106068.6100001</v>
      </c>
      <c r="GE33" s="297">
        <f t="shared" si="19"/>
        <v>84423453.670000002</v>
      </c>
      <c r="GF33" s="297">
        <f t="shared" si="19"/>
        <v>94407126.12000002</v>
      </c>
      <c r="GG33" s="297">
        <f t="shared" si="19"/>
        <v>230072449.89999998</v>
      </c>
      <c r="GH33" s="297">
        <f t="shared" si="19"/>
        <v>114910249.31999999</v>
      </c>
      <c r="GI33" s="297">
        <f t="shared" si="19"/>
        <v>96304630.459999979</v>
      </c>
      <c r="GJ33" s="297">
        <f t="shared" si="19"/>
        <v>92447184.61999999</v>
      </c>
      <c r="GK33" s="297">
        <f t="shared" si="19"/>
        <v>258058334.60000002</v>
      </c>
      <c r="GL33" s="297">
        <f t="shared" si="19"/>
        <v>80846865.640000001</v>
      </c>
      <c r="GM33" s="297">
        <f t="shared" si="19"/>
        <v>44548904.75</v>
      </c>
      <c r="GN33" s="297">
        <f t="shared" ref="GN33:IY33" si="20">SUM(GN18:GN32)</f>
        <v>34226691.379999995</v>
      </c>
      <c r="GO33" s="297">
        <f t="shared" si="20"/>
        <v>37928026.019999996</v>
      </c>
      <c r="GP33" s="297">
        <f t="shared" si="20"/>
        <v>683469883.38</v>
      </c>
      <c r="GQ33" s="297">
        <f t="shared" si="20"/>
        <v>163386347.72</v>
      </c>
      <c r="GR33" s="297">
        <f t="shared" si="20"/>
        <v>95941791.510000005</v>
      </c>
      <c r="GS33" s="297">
        <f t="shared" si="20"/>
        <v>182882133.52000004</v>
      </c>
      <c r="GT33" s="297">
        <f t="shared" si="20"/>
        <v>43333341.50999999</v>
      </c>
      <c r="GU33" s="297">
        <f t="shared" si="20"/>
        <v>123444649.69</v>
      </c>
      <c r="GV33" s="297">
        <f t="shared" si="20"/>
        <v>130812029.11999999</v>
      </c>
      <c r="GW33" s="297">
        <f t="shared" si="20"/>
        <v>69441399.679999992</v>
      </c>
      <c r="GX33" s="297">
        <f t="shared" si="20"/>
        <v>737352093.13</v>
      </c>
      <c r="GY33" s="297">
        <f t="shared" si="20"/>
        <v>76432573.670000002</v>
      </c>
      <c r="GZ33" s="297">
        <f t="shared" si="20"/>
        <v>169632767.94999999</v>
      </c>
      <c r="HA33" s="297">
        <f t="shared" si="20"/>
        <v>118971101.03000002</v>
      </c>
      <c r="HB33" s="297">
        <f t="shared" si="20"/>
        <v>2111689875.1099999</v>
      </c>
      <c r="HC33" s="297">
        <f t="shared" si="20"/>
        <v>240418389.89000002</v>
      </c>
      <c r="HD33" s="297">
        <f t="shared" si="20"/>
        <v>271851325.79000002</v>
      </c>
      <c r="HE33" s="297">
        <f t="shared" si="20"/>
        <v>277165837.26999998</v>
      </c>
      <c r="HF33" s="297">
        <f t="shared" si="20"/>
        <v>189652628.41999999</v>
      </c>
      <c r="HG33" s="297">
        <f t="shared" si="20"/>
        <v>277435038.43000001</v>
      </c>
      <c r="HH33" s="297">
        <f t="shared" si="20"/>
        <v>67139702.760000005</v>
      </c>
      <c r="HI33" s="297">
        <f t="shared" si="20"/>
        <v>1197746895.79</v>
      </c>
      <c r="HJ33" s="297">
        <f t="shared" si="20"/>
        <v>223293527.80000001</v>
      </c>
      <c r="HK33" s="297">
        <f t="shared" si="20"/>
        <v>244906498.88000003</v>
      </c>
      <c r="HL33" s="297">
        <f t="shared" si="20"/>
        <v>145458604.90000001</v>
      </c>
      <c r="HM33" s="297">
        <f t="shared" si="20"/>
        <v>105755268.65000002</v>
      </c>
      <c r="HN33" s="297">
        <f t="shared" si="20"/>
        <v>104552946.82000001</v>
      </c>
      <c r="HO33" s="297">
        <f t="shared" si="20"/>
        <v>169039502.63000003</v>
      </c>
      <c r="HP33" s="297">
        <f t="shared" si="20"/>
        <v>83337330.770000011</v>
      </c>
      <c r="HQ33" s="297">
        <f t="shared" si="20"/>
        <v>1529142620.3299999</v>
      </c>
      <c r="HR33" s="297">
        <f t="shared" si="20"/>
        <v>494136085.13</v>
      </c>
      <c r="HS33" s="297">
        <f t="shared" si="20"/>
        <v>108524915.18000001</v>
      </c>
      <c r="HT33" s="297">
        <f t="shared" si="20"/>
        <v>87164840.310000017</v>
      </c>
      <c r="HU33" s="297">
        <f t="shared" si="20"/>
        <v>86879181.210000008</v>
      </c>
      <c r="HV33" s="297">
        <f t="shared" si="20"/>
        <v>71364114.089999989</v>
      </c>
      <c r="HW33" s="297">
        <f t="shared" si="20"/>
        <v>208677503.46000004</v>
      </c>
      <c r="HX33" s="297">
        <f t="shared" si="20"/>
        <v>84096075.959999993</v>
      </c>
      <c r="HY33" s="297">
        <f t="shared" si="20"/>
        <v>92641842.249999985</v>
      </c>
      <c r="HZ33" s="297">
        <f t="shared" si="20"/>
        <v>88712224.659999996</v>
      </c>
      <c r="IA33" s="297">
        <f t="shared" si="20"/>
        <v>90803373.500000015</v>
      </c>
      <c r="IB33" s="297">
        <f t="shared" si="20"/>
        <v>151399892.33000001</v>
      </c>
      <c r="IC33" s="297">
        <f t="shared" si="20"/>
        <v>48911947.090000004</v>
      </c>
      <c r="ID33" s="297">
        <f t="shared" si="20"/>
        <v>118374256.97999999</v>
      </c>
      <c r="IE33" s="297">
        <f t="shared" si="20"/>
        <v>56959194.009999998</v>
      </c>
      <c r="IF33" s="297">
        <f t="shared" si="20"/>
        <v>59937718.81000001</v>
      </c>
      <c r="IG33" s="297">
        <f t="shared" si="20"/>
        <v>1189587005.7</v>
      </c>
      <c r="IH33" s="297">
        <f t="shared" si="20"/>
        <v>619277487.61999989</v>
      </c>
      <c r="II33" s="297">
        <f t="shared" si="20"/>
        <v>145013379.75</v>
      </c>
      <c r="IJ33" s="297">
        <f t="shared" si="20"/>
        <v>220185362.75</v>
      </c>
      <c r="IK33" s="297">
        <f t="shared" si="20"/>
        <v>324346329.0399999</v>
      </c>
      <c r="IL33" s="297">
        <f t="shared" si="20"/>
        <v>107185474.92999999</v>
      </c>
      <c r="IM33" s="297">
        <f t="shared" si="20"/>
        <v>94152610.129999995</v>
      </c>
      <c r="IN33" s="297">
        <f t="shared" si="20"/>
        <v>61652044.68</v>
      </c>
      <c r="IO33" s="297">
        <f t="shared" si="20"/>
        <v>81290378.099999979</v>
      </c>
      <c r="IP33" s="297">
        <f t="shared" si="20"/>
        <v>76544344.099999994</v>
      </c>
      <c r="IQ33" s="297">
        <f t="shared" si="20"/>
        <v>80714071.209999993</v>
      </c>
      <c r="IR33" s="297">
        <f t="shared" si="20"/>
        <v>2003418217.6999998</v>
      </c>
      <c r="IS33" s="297">
        <f t="shared" si="20"/>
        <v>678115403.19000006</v>
      </c>
      <c r="IT33" s="297">
        <f t="shared" si="20"/>
        <v>163428577.89000002</v>
      </c>
      <c r="IU33" s="297">
        <f t="shared" si="20"/>
        <v>127136133.43000001</v>
      </c>
      <c r="IV33" s="297">
        <f t="shared" si="20"/>
        <v>96487258.500000015</v>
      </c>
      <c r="IW33" s="297">
        <f t="shared" si="20"/>
        <v>51449311.599999994</v>
      </c>
      <c r="IX33" s="297">
        <f t="shared" si="20"/>
        <v>97708659.501999989</v>
      </c>
      <c r="IY33" s="297">
        <f t="shared" si="20"/>
        <v>50694324.189999998</v>
      </c>
      <c r="IZ33" s="297">
        <f t="shared" ref="IZ33:LK33" si="21">SUM(IZ18:IZ32)</f>
        <v>66842674.760000013</v>
      </c>
      <c r="JA33" s="297">
        <f t="shared" si="21"/>
        <v>106217513.83</v>
      </c>
      <c r="JB33" s="297">
        <f t="shared" si="21"/>
        <v>114941036.99999999</v>
      </c>
      <c r="JC33" s="297">
        <f t="shared" si="21"/>
        <v>76274790.269999996</v>
      </c>
      <c r="JD33" s="297">
        <f t="shared" si="21"/>
        <v>1083982985.9000001</v>
      </c>
      <c r="JE33" s="297">
        <f t="shared" si="21"/>
        <v>363370911.97999996</v>
      </c>
      <c r="JF33" s="297">
        <f t="shared" si="21"/>
        <v>100508754.44999999</v>
      </c>
      <c r="JG33" s="297">
        <f t="shared" si="21"/>
        <v>82875259.550000012</v>
      </c>
      <c r="JH33" s="297">
        <f t="shared" si="21"/>
        <v>63284342.760000013</v>
      </c>
      <c r="JI33" s="297">
        <f t="shared" si="21"/>
        <v>73303710.629999995</v>
      </c>
      <c r="JJ33" s="297">
        <f t="shared" si="21"/>
        <v>704702235.53999996</v>
      </c>
      <c r="JK33" s="297">
        <f t="shared" si="21"/>
        <v>75210899.840000004</v>
      </c>
      <c r="JL33" s="297">
        <f t="shared" si="21"/>
        <v>102530457.68999998</v>
      </c>
      <c r="JM33" s="297">
        <f t="shared" si="21"/>
        <v>161362833.80999997</v>
      </c>
      <c r="JN33" s="297">
        <f t="shared" si="21"/>
        <v>92383448.469999999</v>
      </c>
      <c r="JO33" s="297">
        <f t="shared" si="21"/>
        <v>196440275.99000001</v>
      </c>
      <c r="JP33" s="297">
        <f t="shared" si="21"/>
        <v>69748073.890000001</v>
      </c>
      <c r="JQ33" s="297">
        <f t="shared" si="21"/>
        <v>1086111036.2900002</v>
      </c>
      <c r="JR33" s="297">
        <f t="shared" si="21"/>
        <v>117878981.99599999</v>
      </c>
      <c r="JS33" s="297">
        <f t="shared" si="21"/>
        <v>68868319.479999989</v>
      </c>
      <c r="JT33" s="297">
        <f t="shared" si="21"/>
        <v>227684797.67999998</v>
      </c>
      <c r="JU33" s="297">
        <f t="shared" si="21"/>
        <v>213673609.63000003</v>
      </c>
      <c r="JV33" s="297">
        <f t="shared" si="21"/>
        <v>127082113.09</v>
      </c>
      <c r="JW33" s="297">
        <f t="shared" si="21"/>
        <v>129442634.41999999</v>
      </c>
      <c r="JX33" s="297">
        <f t="shared" si="21"/>
        <v>83802640.310000002</v>
      </c>
      <c r="JY33" s="297">
        <f t="shared" si="21"/>
        <v>1626654805.8999996</v>
      </c>
      <c r="JZ33" s="297">
        <f t="shared" si="21"/>
        <v>626797564.50999999</v>
      </c>
      <c r="KA33" s="297">
        <f t="shared" si="21"/>
        <v>108607727.89999998</v>
      </c>
      <c r="KB33" s="297">
        <f t="shared" si="21"/>
        <v>59490643.649999999</v>
      </c>
      <c r="KC33" s="297">
        <f t="shared" si="21"/>
        <v>157860558.03</v>
      </c>
      <c r="KD33" s="297">
        <f t="shared" si="21"/>
        <v>51263044.93</v>
      </c>
      <c r="KE33" s="297">
        <f t="shared" si="21"/>
        <v>338709583.84999996</v>
      </c>
      <c r="KF33" s="297">
        <f t="shared" si="21"/>
        <v>186516601.73000005</v>
      </c>
      <c r="KG33" s="297">
        <f t="shared" si="21"/>
        <v>107697049.38999999</v>
      </c>
      <c r="KH33" s="297">
        <f t="shared" si="21"/>
        <v>149129997.13</v>
      </c>
      <c r="KI33" s="297">
        <f t="shared" si="21"/>
        <v>104574290.01999998</v>
      </c>
      <c r="KJ33" s="297">
        <f t="shared" si="21"/>
        <v>107538366.49999999</v>
      </c>
      <c r="KK33" s="297">
        <f t="shared" si="21"/>
        <v>98105529.059999987</v>
      </c>
      <c r="KL33" s="297">
        <f t="shared" si="21"/>
        <v>35114407.07</v>
      </c>
      <c r="KM33" s="297">
        <f t="shared" si="21"/>
        <v>85436637.910000011</v>
      </c>
      <c r="KN33" s="297">
        <f t="shared" si="21"/>
        <v>2197723613.7199998</v>
      </c>
      <c r="KO33" s="297">
        <f t="shared" si="21"/>
        <v>250147281.84000003</v>
      </c>
      <c r="KP33" s="297">
        <f t="shared" si="21"/>
        <v>130930162.95999999</v>
      </c>
      <c r="KQ33" s="297">
        <f t="shared" si="21"/>
        <v>182717396.96000001</v>
      </c>
      <c r="KR33" s="297">
        <f t="shared" si="21"/>
        <v>154364960.41</v>
      </c>
      <c r="KS33" s="297">
        <f t="shared" si="21"/>
        <v>129008212.41</v>
      </c>
      <c r="KT33" s="297">
        <f t="shared" si="21"/>
        <v>446502835.52000004</v>
      </c>
      <c r="KU33" s="297">
        <f t="shared" si="21"/>
        <v>102361714.26000001</v>
      </c>
      <c r="KV33" s="297">
        <f t="shared" si="21"/>
        <v>98435201.920000017</v>
      </c>
      <c r="KW33" s="297">
        <f t="shared" si="21"/>
        <v>766619046.69000006</v>
      </c>
      <c r="KX33" s="297">
        <f t="shared" si="21"/>
        <v>121399527.18999998</v>
      </c>
      <c r="KY33" s="297">
        <f t="shared" si="21"/>
        <v>151695468.13000003</v>
      </c>
      <c r="KZ33" s="297">
        <f t="shared" si="21"/>
        <v>344770082.41000003</v>
      </c>
      <c r="LA33" s="297">
        <f t="shared" si="21"/>
        <v>105409279.79000001</v>
      </c>
      <c r="LB33" s="297">
        <f t="shared" si="21"/>
        <v>171413749.21000001</v>
      </c>
      <c r="LC33" s="297">
        <f t="shared" si="21"/>
        <v>1025365727.5700001</v>
      </c>
      <c r="LD33" s="297">
        <f t="shared" si="21"/>
        <v>166515347.38</v>
      </c>
      <c r="LE33" s="297">
        <f t="shared" si="21"/>
        <v>2508686908.0900006</v>
      </c>
      <c r="LF33" s="297">
        <f t="shared" si="21"/>
        <v>471717099.04999989</v>
      </c>
      <c r="LG33" s="297">
        <f t="shared" si="21"/>
        <v>693824241.48000014</v>
      </c>
      <c r="LH33" s="297">
        <f t="shared" si="21"/>
        <v>554451881.29999995</v>
      </c>
      <c r="LI33" s="297">
        <f t="shared" si="21"/>
        <v>149506957.21000001</v>
      </c>
      <c r="LJ33" s="297">
        <f t="shared" si="21"/>
        <v>117527494.19999997</v>
      </c>
      <c r="LK33" s="297">
        <f t="shared" si="21"/>
        <v>75295059.699999988</v>
      </c>
      <c r="LL33" s="297">
        <f t="shared" ref="LL33:NW33" si="22">SUM(LL18:LL32)</f>
        <v>159985804.42000002</v>
      </c>
      <c r="LM33" s="297">
        <f t="shared" si="22"/>
        <v>91508580.379999995</v>
      </c>
      <c r="LN33" s="297">
        <f t="shared" si="22"/>
        <v>177091861.89999998</v>
      </c>
      <c r="LO33" s="297">
        <f t="shared" si="22"/>
        <v>61148636.149999999</v>
      </c>
      <c r="LP33" s="297">
        <f t="shared" si="22"/>
        <v>764827503.20000005</v>
      </c>
      <c r="LQ33" s="297">
        <f t="shared" si="22"/>
        <v>152741010.67999998</v>
      </c>
      <c r="LR33" s="297">
        <f t="shared" si="22"/>
        <v>97677530.570000008</v>
      </c>
      <c r="LS33" s="297">
        <f t="shared" si="22"/>
        <v>1946175944.2100003</v>
      </c>
      <c r="LT33" s="297">
        <f t="shared" si="22"/>
        <v>772804319.2299999</v>
      </c>
      <c r="LU33" s="297">
        <f t="shared" si="22"/>
        <v>1744198525.3599997</v>
      </c>
      <c r="LV33" s="297">
        <f t="shared" si="22"/>
        <v>519884168.53999996</v>
      </c>
      <c r="LW33" s="297">
        <f t="shared" si="22"/>
        <v>242383101.02999997</v>
      </c>
      <c r="LX33" s="297">
        <f t="shared" si="22"/>
        <v>210265418.42000002</v>
      </c>
      <c r="LY33" s="297">
        <f t="shared" si="22"/>
        <v>167389533.20999998</v>
      </c>
      <c r="LZ33" s="297">
        <f t="shared" si="22"/>
        <v>156966595.85000002</v>
      </c>
      <c r="MA33" s="297">
        <f t="shared" si="22"/>
        <v>151952491.48999998</v>
      </c>
      <c r="MB33" s="297">
        <f t="shared" si="22"/>
        <v>200352656.97</v>
      </c>
      <c r="MC33" s="297">
        <f t="shared" si="22"/>
        <v>338653654.06999999</v>
      </c>
      <c r="MD33" s="297">
        <f t="shared" si="22"/>
        <v>107450282.84</v>
      </c>
      <c r="ME33" s="297">
        <f t="shared" si="22"/>
        <v>2455260233.0599995</v>
      </c>
      <c r="MF33" s="297">
        <f t="shared" si="22"/>
        <v>140100456.72999999</v>
      </c>
      <c r="MG33" s="297">
        <f t="shared" si="22"/>
        <v>81258221.36999999</v>
      </c>
      <c r="MH33" s="297">
        <f t="shared" si="22"/>
        <v>82550597.180000007</v>
      </c>
      <c r="MI33" s="297">
        <f t="shared" si="22"/>
        <v>76517479.949999988</v>
      </c>
      <c r="MJ33" s="297">
        <f t="shared" si="22"/>
        <v>136998493.70000002</v>
      </c>
      <c r="MK33" s="297">
        <f t="shared" si="22"/>
        <v>106678230.15000001</v>
      </c>
      <c r="ML33" s="297">
        <f t="shared" si="22"/>
        <v>103096079.53999999</v>
      </c>
      <c r="MM33" s="297">
        <f t="shared" si="22"/>
        <v>180384558.59000003</v>
      </c>
      <c r="MN33" s="297">
        <f t="shared" si="22"/>
        <v>97433627.800000012</v>
      </c>
      <c r="MO33" s="297">
        <f t="shared" si="22"/>
        <v>101266114.97999999</v>
      </c>
      <c r="MP33" s="297">
        <f t="shared" si="22"/>
        <v>92410910.959999979</v>
      </c>
      <c r="MQ33" s="297">
        <f t="shared" si="22"/>
        <v>2083583411.4899998</v>
      </c>
      <c r="MR33" s="297">
        <f t="shared" si="22"/>
        <v>117673654.00999999</v>
      </c>
      <c r="MS33" s="297">
        <f t="shared" si="22"/>
        <v>135300012.56</v>
      </c>
      <c r="MT33" s="297">
        <f t="shared" si="22"/>
        <v>194222361.19</v>
      </c>
      <c r="MU33" s="297">
        <f t="shared" si="22"/>
        <v>187201079.26999998</v>
      </c>
      <c r="MV33" s="297">
        <f t="shared" si="22"/>
        <v>139151775.16000003</v>
      </c>
      <c r="MW33" s="297">
        <f t="shared" si="22"/>
        <v>296980765.86880004</v>
      </c>
      <c r="MX33" s="297">
        <f t="shared" si="22"/>
        <v>235188086.31999999</v>
      </c>
      <c r="MY33" s="297">
        <f t="shared" si="22"/>
        <v>128745103.67</v>
      </c>
      <c r="MZ33" s="297">
        <f t="shared" si="22"/>
        <v>50875011.850000001</v>
      </c>
      <c r="NA33" s="297">
        <f t="shared" si="22"/>
        <v>37351921.109999999</v>
      </c>
      <c r="NB33" s="297">
        <f t="shared" si="22"/>
        <v>3994202521.02</v>
      </c>
      <c r="NC33" s="297">
        <f t="shared" si="22"/>
        <v>372266687.06</v>
      </c>
      <c r="ND33" s="297">
        <f t="shared" si="22"/>
        <v>92030837.849999979</v>
      </c>
      <c r="NE33" s="297">
        <f t="shared" si="22"/>
        <v>914707176.38999999</v>
      </c>
      <c r="NF33" s="297">
        <f t="shared" si="22"/>
        <v>91348095.939999983</v>
      </c>
      <c r="NG33" s="297">
        <f t="shared" si="22"/>
        <v>243046094.32999998</v>
      </c>
      <c r="NH33" s="297">
        <f t="shared" si="22"/>
        <v>524600498.26999992</v>
      </c>
      <c r="NI33" s="297">
        <f t="shared" si="22"/>
        <v>466155599.23999995</v>
      </c>
      <c r="NJ33" s="297">
        <f t="shared" si="22"/>
        <v>39355394.930000007</v>
      </c>
      <c r="NK33" s="297">
        <f t="shared" si="22"/>
        <v>176720368.51920003</v>
      </c>
      <c r="NL33" s="297">
        <f t="shared" si="22"/>
        <v>143694449.93000001</v>
      </c>
      <c r="NM33" s="297">
        <f t="shared" si="22"/>
        <v>92546608.416999996</v>
      </c>
      <c r="NN33" s="297">
        <f t="shared" si="22"/>
        <v>753270523.32999992</v>
      </c>
      <c r="NO33" s="297">
        <f t="shared" si="22"/>
        <v>96783454.420000032</v>
      </c>
      <c r="NP33" s="297">
        <f t="shared" si="22"/>
        <v>98521891.930000007</v>
      </c>
      <c r="NQ33" s="297">
        <f t="shared" si="22"/>
        <v>97714750.949999988</v>
      </c>
      <c r="NR33" s="297">
        <f t="shared" si="22"/>
        <v>81980851.010000005</v>
      </c>
      <c r="NS33" s="297">
        <f t="shared" si="22"/>
        <v>31931241.310000002</v>
      </c>
      <c r="NT33" s="297">
        <f t="shared" si="22"/>
        <v>55989581.62999998</v>
      </c>
      <c r="NU33" s="297">
        <f t="shared" si="22"/>
        <v>2275380056.9099998</v>
      </c>
      <c r="NV33" s="297">
        <f t="shared" si="22"/>
        <v>480669695.04000002</v>
      </c>
      <c r="NW33" s="297">
        <f t="shared" si="22"/>
        <v>109127129.73</v>
      </c>
      <c r="NX33" s="297">
        <f t="shared" ref="NX33:QI33" si="23">SUM(NX18:NX32)</f>
        <v>83455478.714000002</v>
      </c>
      <c r="NY33" s="297">
        <f t="shared" si="23"/>
        <v>108184442.75</v>
      </c>
      <c r="NZ33" s="297">
        <f t="shared" si="23"/>
        <v>164982761.83999997</v>
      </c>
      <c r="OA33" s="297">
        <f t="shared" si="23"/>
        <v>72930271.589999989</v>
      </c>
      <c r="OB33" s="297">
        <f t="shared" si="23"/>
        <v>1867348415.45</v>
      </c>
      <c r="OC33" s="297">
        <f t="shared" si="23"/>
        <v>378770738.38</v>
      </c>
      <c r="OD33" s="297">
        <f t="shared" si="23"/>
        <v>176479423.64000002</v>
      </c>
      <c r="OE33" s="297">
        <f t="shared" si="23"/>
        <v>482257581.95999998</v>
      </c>
      <c r="OF33" s="297">
        <f t="shared" si="23"/>
        <v>126677359.72</v>
      </c>
      <c r="OG33" s="297">
        <f t="shared" si="23"/>
        <v>167682199.95999998</v>
      </c>
      <c r="OH33" s="297">
        <f t="shared" si="23"/>
        <v>177807246.50999999</v>
      </c>
      <c r="OI33" s="297">
        <f t="shared" si="23"/>
        <v>67955943.230000004</v>
      </c>
      <c r="OJ33" s="297">
        <f t="shared" si="23"/>
        <v>75891799.86999999</v>
      </c>
      <c r="OK33" s="297">
        <f t="shared" si="23"/>
        <v>1701164942.9599998</v>
      </c>
      <c r="OL33" s="297">
        <f t="shared" si="23"/>
        <v>355663200.29000002</v>
      </c>
      <c r="OM33" s="297">
        <f t="shared" si="23"/>
        <v>618687444.69999993</v>
      </c>
      <c r="ON33" s="297">
        <f t="shared" si="23"/>
        <v>216600334.78000003</v>
      </c>
      <c r="OO33" s="297">
        <f t="shared" si="23"/>
        <v>172491421.52000001</v>
      </c>
      <c r="OP33" s="297">
        <f t="shared" si="23"/>
        <v>78730695.320000008</v>
      </c>
      <c r="OQ33" s="297">
        <f t="shared" si="23"/>
        <v>920188784.27999997</v>
      </c>
      <c r="OR33" s="297">
        <f t="shared" si="23"/>
        <v>86013056.460000008</v>
      </c>
      <c r="OS33" s="297">
        <f t="shared" si="23"/>
        <v>98616766.330000013</v>
      </c>
      <c r="OT33" s="297">
        <f t="shared" si="23"/>
        <v>160175567.82999998</v>
      </c>
      <c r="OU33" s="297">
        <f t="shared" si="23"/>
        <v>174177640.93000001</v>
      </c>
      <c r="OV33" s="297">
        <f t="shared" si="23"/>
        <v>351391458.27999997</v>
      </c>
      <c r="OW33" s="297">
        <f t="shared" si="23"/>
        <v>106696163.21999998</v>
      </c>
      <c r="OX33" s="297">
        <f t="shared" si="23"/>
        <v>62772852.379999995</v>
      </c>
      <c r="OY33" s="297">
        <f t="shared" si="23"/>
        <v>55811851.789999992</v>
      </c>
      <c r="OZ33" s="297">
        <f t="shared" si="23"/>
        <v>1282230614.49</v>
      </c>
      <c r="PA33" s="297">
        <f t="shared" si="23"/>
        <v>75911941.189999998</v>
      </c>
      <c r="PB33" s="297">
        <f t="shared" si="23"/>
        <v>230434431.83999997</v>
      </c>
      <c r="PC33" s="297">
        <f t="shared" si="23"/>
        <v>56817970.75</v>
      </c>
      <c r="PD33" s="297">
        <f t="shared" si="23"/>
        <v>155575617.43000001</v>
      </c>
      <c r="PE33" s="297">
        <f t="shared" si="23"/>
        <v>273719022.85000002</v>
      </c>
      <c r="PF33" s="297">
        <f t="shared" si="23"/>
        <v>89739081.849999994</v>
      </c>
      <c r="PG33" s="297">
        <f t="shared" si="23"/>
        <v>80106656.140000001</v>
      </c>
      <c r="PH33" s="297">
        <f t="shared" si="23"/>
        <v>126658368.53000002</v>
      </c>
      <c r="PI33" s="297">
        <f t="shared" si="23"/>
        <v>107540306.90000001</v>
      </c>
      <c r="PJ33" s="297">
        <f t="shared" si="23"/>
        <v>132433218.8</v>
      </c>
      <c r="PK33" s="297">
        <f t="shared" si="23"/>
        <v>196958413.85999998</v>
      </c>
      <c r="PL33" s="297">
        <f t="shared" si="23"/>
        <v>77781357.999999985</v>
      </c>
      <c r="PM33" s="297">
        <f t="shared" si="23"/>
        <v>336704357.34000003</v>
      </c>
      <c r="PN33" s="297">
        <f t="shared" si="23"/>
        <v>59573345.919999994</v>
      </c>
      <c r="PO33" s="297">
        <f t="shared" si="23"/>
        <v>40534188.640000001</v>
      </c>
      <c r="PP33" s="297">
        <f t="shared" si="23"/>
        <v>33782325.5</v>
      </c>
      <c r="PQ33" s="297">
        <f t="shared" si="23"/>
        <v>48263952.93999999</v>
      </c>
      <c r="PR33" s="297">
        <f t="shared" si="23"/>
        <v>3445091844.98</v>
      </c>
      <c r="PS33" s="297">
        <f t="shared" si="23"/>
        <v>124712461.70000002</v>
      </c>
      <c r="PT33" s="297">
        <f t="shared" si="23"/>
        <v>104200200.74000001</v>
      </c>
      <c r="PU33" s="297">
        <f t="shared" si="23"/>
        <v>181599711.62</v>
      </c>
      <c r="PV33" s="297">
        <f t="shared" si="23"/>
        <v>663119946.28999984</v>
      </c>
      <c r="PW33" s="297">
        <f t="shared" si="23"/>
        <v>133301534.69999999</v>
      </c>
      <c r="PX33" s="297">
        <f t="shared" si="23"/>
        <v>278909101.11000001</v>
      </c>
      <c r="PY33" s="297">
        <f t="shared" si="23"/>
        <v>114001334.19999999</v>
      </c>
      <c r="PZ33" s="297">
        <f t="shared" si="23"/>
        <v>280800657.05000001</v>
      </c>
      <c r="QA33" s="297">
        <f t="shared" si="23"/>
        <v>73113412.709999993</v>
      </c>
      <c r="QB33" s="297">
        <f t="shared" si="23"/>
        <v>230497162.22999999</v>
      </c>
      <c r="QC33" s="297">
        <f t="shared" si="23"/>
        <v>81808776.519999996</v>
      </c>
      <c r="QD33" s="297">
        <f t="shared" si="23"/>
        <v>114635242.26999998</v>
      </c>
      <c r="QE33" s="297">
        <f t="shared" si="23"/>
        <v>172473417.58000001</v>
      </c>
      <c r="QF33" s="297">
        <f t="shared" si="23"/>
        <v>177386192.60000002</v>
      </c>
      <c r="QG33" s="297">
        <f t="shared" si="23"/>
        <v>205743878.69</v>
      </c>
      <c r="QH33" s="297">
        <f t="shared" si="23"/>
        <v>96765862.589999989</v>
      </c>
      <c r="QI33" s="297">
        <f t="shared" si="23"/>
        <v>93876624.010000005</v>
      </c>
      <c r="QJ33" s="297">
        <f t="shared" ref="QJ33:SU33" si="24">SUM(QJ18:QJ32)</f>
        <v>73190634.370000005</v>
      </c>
      <c r="QK33" s="297">
        <f t="shared" si="24"/>
        <v>223183628.49000001</v>
      </c>
      <c r="QL33" s="297">
        <f t="shared" si="24"/>
        <v>297701641.36999995</v>
      </c>
      <c r="QM33" s="297">
        <f t="shared" si="24"/>
        <v>74354986.159999996</v>
      </c>
      <c r="QN33" s="297">
        <f t="shared" si="24"/>
        <v>32586023.729999997</v>
      </c>
      <c r="QO33" s="297">
        <f t="shared" si="24"/>
        <v>31576654.679999996</v>
      </c>
      <c r="QP33" s="297">
        <f t="shared" si="24"/>
        <v>47389728.179999992</v>
      </c>
      <c r="QQ33" s="297">
        <f t="shared" si="24"/>
        <v>27184893.359999999</v>
      </c>
      <c r="QR33" s="297">
        <f t="shared" si="24"/>
        <v>1537256872.0900002</v>
      </c>
      <c r="QS33" s="297">
        <f t="shared" si="24"/>
        <v>77656241.109999999</v>
      </c>
      <c r="QT33" s="297">
        <f t="shared" si="24"/>
        <v>256396246.09999999</v>
      </c>
      <c r="QU33" s="297">
        <f t="shared" si="24"/>
        <v>117394689.56999999</v>
      </c>
      <c r="QV33" s="297">
        <f t="shared" si="24"/>
        <v>130314190.27</v>
      </c>
      <c r="QW33" s="297">
        <f t="shared" si="24"/>
        <v>291947338.73999995</v>
      </c>
      <c r="QX33" s="297">
        <f t="shared" si="24"/>
        <v>100324522.09</v>
      </c>
      <c r="QY33" s="297">
        <f t="shared" si="24"/>
        <v>191734427.91</v>
      </c>
      <c r="QZ33" s="297">
        <f t="shared" si="24"/>
        <v>234236228.15999997</v>
      </c>
      <c r="RA33" s="297">
        <f t="shared" si="24"/>
        <v>82083442.029999986</v>
      </c>
      <c r="RB33" s="297">
        <f t="shared" si="24"/>
        <v>78482689.25999999</v>
      </c>
      <c r="RC33" s="297">
        <f t="shared" si="24"/>
        <v>49904714.860000007</v>
      </c>
      <c r="RD33" s="297">
        <f t="shared" si="24"/>
        <v>37131246.369999997</v>
      </c>
      <c r="RE33" s="297">
        <f t="shared" si="24"/>
        <v>2191157681.3200002</v>
      </c>
      <c r="RF33" s="297">
        <f t="shared" si="24"/>
        <v>251603259.60999998</v>
      </c>
      <c r="RG33" s="297">
        <f t="shared" si="24"/>
        <v>112666849.99999999</v>
      </c>
      <c r="RH33" s="297">
        <f t="shared" si="24"/>
        <v>156071976.20000002</v>
      </c>
      <c r="RI33" s="297">
        <f t="shared" si="24"/>
        <v>129841357.11999999</v>
      </c>
      <c r="RJ33" s="297">
        <f t="shared" si="24"/>
        <v>159177167.24000001</v>
      </c>
      <c r="RK33" s="297">
        <f t="shared" si="24"/>
        <v>296158195.72000003</v>
      </c>
      <c r="RL33" s="297">
        <f t="shared" si="24"/>
        <v>105069582.22</v>
      </c>
      <c r="RM33" s="297">
        <f t="shared" si="24"/>
        <v>138724154.22999999</v>
      </c>
      <c r="RN33" s="297">
        <f t="shared" si="24"/>
        <v>263819809.16999999</v>
      </c>
      <c r="RO33" s="297">
        <f t="shared" si="24"/>
        <v>301734534.00999999</v>
      </c>
      <c r="RP33" s="297">
        <f t="shared" si="24"/>
        <v>75987851.449999988</v>
      </c>
      <c r="RQ33" s="297">
        <f t="shared" si="24"/>
        <v>66232914.519999996</v>
      </c>
      <c r="RR33" s="297">
        <f t="shared" si="24"/>
        <v>120990873</v>
      </c>
      <c r="RS33" s="297">
        <f t="shared" si="24"/>
        <v>71185078.510000005</v>
      </c>
      <c r="RT33" s="297">
        <f t="shared" si="24"/>
        <v>80770939.769999981</v>
      </c>
      <c r="RU33" s="297">
        <f t="shared" si="24"/>
        <v>106169050.16000001</v>
      </c>
      <c r="RV33" s="297">
        <f t="shared" si="24"/>
        <v>37258562.700000003</v>
      </c>
      <c r="RW33" s="297">
        <f t="shared" si="24"/>
        <v>32610563.219999995</v>
      </c>
      <c r="RX33" s="297">
        <f t="shared" si="24"/>
        <v>41515655.340000004</v>
      </c>
      <c r="RY33" s="297">
        <f t="shared" si="24"/>
        <v>1192563297</v>
      </c>
      <c r="RZ33" s="297">
        <f t="shared" si="24"/>
        <v>77812872.00999999</v>
      </c>
      <c r="SA33" s="297">
        <f t="shared" si="24"/>
        <v>141517221.69</v>
      </c>
      <c r="SB33" s="297">
        <f t="shared" si="24"/>
        <v>117490389.60999998</v>
      </c>
      <c r="SC33" s="297">
        <f t="shared" si="24"/>
        <v>50749724.549999997</v>
      </c>
      <c r="SD33" s="297">
        <f t="shared" si="24"/>
        <v>71700888.049999997</v>
      </c>
      <c r="SE33" s="297">
        <f t="shared" si="24"/>
        <v>86632550.743499979</v>
      </c>
      <c r="SF33" s="297">
        <f t="shared" si="24"/>
        <v>286436896.60999995</v>
      </c>
      <c r="SG33" s="297">
        <f t="shared" si="24"/>
        <v>86536843</v>
      </c>
      <c r="SH33" s="297">
        <f t="shared" si="24"/>
        <v>80037169.499999985</v>
      </c>
      <c r="SI33" s="297">
        <f t="shared" si="24"/>
        <v>103947378.05999999</v>
      </c>
      <c r="SJ33" s="297">
        <f t="shared" si="24"/>
        <v>180277503.09</v>
      </c>
      <c r="SK33" s="297">
        <f t="shared" si="24"/>
        <v>85016725.340000004</v>
      </c>
      <c r="SL33" s="297">
        <f t="shared" si="24"/>
        <v>61230012.509999998</v>
      </c>
      <c r="SM33" s="297">
        <f t="shared" si="24"/>
        <v>898491556.87000024</v>
      </c>
      <c r="SN33" s="297">
        <f t="shared" si="24"/>
        <v>105883909.48999999</v>
      </c>
      <c r="SO33" s="297">
        <f t="shared" si="24"/>
        <v>102596660.37</v>
      </c>
      <c r="SP33" s="297">
        <f t="shared" si="24"/>
        <v>93477567.679999992</v>
      </c>
      <c r="SQ33" s="297">
        <f t="shared" si="24"/>
        <v>58254600.959999986</v>
      </c>
      <c r="SR33" s="297">
        <f t="shared" si="24"/>
        <v>116931467.06999998</v>
      </c>
      <c r="SS33" s="297">
        <f t="shared" si="24"/>
        <v>135965936.91999999</v>
      </c>
      <c r="ST33" s="297">
        <f t="shared" si="24"/>
        <v>186914812.29999998</v>
      </c>
      <c r="SU33" s="297">
        <f t="shared" si="24"/>
        <v>97036514.449999988</v>
      </c>
      <c r="SV33" s="297">
        <f t="shared" ref="SV33:VG33" si="25">SUM(SV18:SV32)</f>
        <v>103656462.18000001</v>
      </c>
      <c r="SW33" s="297">
        <f t="shared" si="25"/>
        <v>253985674.34999999</v>
      </c>
      <c r="SX33" s="297">
        <f t="shared" si="25"/>
        <v>38768776.340000004</v>
      </c>
      <c r="SY33" s="297">
        <f t="shared" si="25"/>
        <v>550739973.77999997</v>
      </c>
      <c r="SZ33" s="297">
        <f t="shared" si="25"/>
        <v>109051520.28000002</v>
      </c>
      <c r="TA33" s="297">
        <f t="shared" si="25"/>
        <v>137818752.17000002</v>
      </c>
      <c r="TB33" s="297">
        <f t="shared" si="25"/>
        <v>213729563.62000003</v>
      </c>
      <c r="TC33" s="297">
        <f t="shared" si="25"/>
        <v>104329474.84999999</v>
      </c>
      <c r="TD33" s="297">
        <f t="shared" si="25"/>
        <v>107673116.00999999</v>
      </c>
      <c r="TE33" s="297">
        <f t="shared" si="25"/>
        <v>89447584.549999982</v>
      </c>
      <c r="TF33" s="297">
        <f t="shared" si="25"/>
        <v>53174808.090000004</v>
      </c>
      <c r="TG33" s="297">
        <f t="shared" si="25"/>
        <v>2174346953.9700003</v>
      </c>
      <c r="TH33" s="297">
        <f t="shared" si="25"/>
        <v>99201187.739999995</v>
      </c>
      <c r="TI33" s="297">
        <f t="shared" si="25"/>
        <v>72730525.36999999</v>
      </c>
      <c r="TJ33" s="297">
        <f t="shared" si="25"/>
        <v>192194287.51999998</v>
      </c>
      <c r="TK33" s="297">
        <f t="shared" si="25"/>
        <v>164271571.33999997</v>
      </c>
      <c r="TL33" s="297">
        <f t="shared" si="25"/>
        <v>98810249.849999994</v>
      </c>
      <c r="TM33" s="297">
        <f t="shared" si="25"/>
        <v>50059260.780000001</v>
      </c>
      <c r="TN33" s="297">
        <f t="shared" si="25"/>
        <v>390308926.32999998</v>
      </c>
      <c r="TO33" s="297">
        <f t="shared" si="25"/>
        <v>95902297.910000011</v>
      </c>
      <c r="TP33" s="297">
        <f t="shared" si="25"/>
        <v>168226356.58000001</v>
      </c>
      <c r="TQ33" s="297">
        <f t="shared" si="25"/>
        <v>174922636.89000002</v>
      </c>
      <c r="TR33" s="297">
        <f t="shared" si="25"/>
        <v>85151813.37000002</v>
      </c>
      <c r="TS33" s="297">
        <f t="shared" si="25"/>
        <v>64702935.449999996</v>
      </c>
      <c r="TT33" s="297">
        <f t="shared" si="25"/>
        <v>99894406.839999989</v>
      </c>
      <c r="TU33" s="297">
        <f t="shared" si="25"/>
        <v>85095078.030000016</v>
      </c>
      <c r="TV33" s="297">
        <f t="shared" si="25"/>
        <v>76192008.459999993</v>
      </c>
      <c r="TW33" s="297">
        <f t="shared" si="25"/>
        <v>556946654.28999996</v>
      </c>
      <c r="TX33" s="297">
        <f t="shared" si="25"/>
        <v>85728792.940000013</v>
      </c>
      <c r="TY33" s="297">
        <f t="shared" si="25"/>
        <v>1012257038.2299998</v>
      </c>
      <c r="TZ33" s="297">
        <f t="shared" si="25"/>
        <v>236675155.67999995</v>
      </c>
      <c r="UA33" s="297">
        <f t="shared" si="25"/>
        <v>87430012.400000036</v>
      </c>
      <c r="UB33" s="297">
        <f t="shared" si="25"/>
        <v>97558890.060000017</v>
      </c>
      <c r="UC33" s="297">
        <f t="shared" si="25"/>
        <v>660898232.55000007</v>
      </c>
      <c r="UD33" s="297">
        <f t="shared" si="25"/>
        <v>64093723.139999986</v>
      </c>
      <c r="UE33" s="297">
        <f t="shared" si="25"/>
        <v>48361220.410000004</v>
      </c>
      <c r="UF33" s="297">
        <f t="shared" si="25"/>
        <v>77585858.030000001</v>
      </c>
      <c r="UG33" s="297">
        <f t="shared" si="25"/>
        <v>69837708.930000007</v>
      </c>
      <c r="UH33" s="297">
        <f t="shared" si="25"/>
        <v>714156436.76000011</v>
      </c>
      <c r="UI33" s="297">
        <f t="shared" si="25"/>
        <v>162936105.39000002</v>
      </c>
      <c r="UJ33" s="297">
        <f t="shared" si="25"/>
        <v>121875720.05999999</v>
      </c>
      <c r="UK33" s="297">
        <f t="shared" si="25"/>
        <v>190519446.55999994</v>
      </c>
      <c r="UL33" s="297">
        <f t="shared" si="25"/>
        <v>131070145.81999999</v>
      </c>
      <c r="UM33" s="297">
        <f t="shared" si="25"/>
        <v>101024882.83999999</v>
      </c>
      <c r="UN33" s="297">
        <f t="shared" si="25"/>
        <v>3503371740.6899996</v>
      </c>
      <c r="UO33" s="297">
        <f t="shared" si="25"/>
        <v>143126943.34</v>
      </c>
      <c r="UP33" s="297">
        <f t="shared" si="25"/>
        <v>132655971.02999997</v>
      </c>
      <c r="UQ33" s="297">
        <f t="shared" si="25"/>
        <v>548232427.82000005</v>
      </c>
      <c r="UR33" s="297">
        <f t="shared" si="25"/>
        <v>31654039.100000001</v>
      </c>
      <c r="US33" s="297">
        <f t="shared" si="25"/>
        <v>116229726.58999999</v>
      </c>
      <c r="UT33" s="297">
        <f t="shared" si="25"/>
        <v>291547069.35000002</v>
      </c>
      <c r="UU33" s="297">
        <f t="shared" si="25"/>
        <v>83735408.810000002</v>
      </c>
      <c r="UV33" s="297">
        <f t="shared" si="25"/>
        <v>90526388.25999999</v>
      </c>
      <c r="UW33" s="297">
        <f t="shared" si="25"/>
        <v>104441851.10000001</v>
      </c>
      <c r="UX33" s="297">
        <f t="shared" si="25"/>
        <v>136788087.31999999</v>
      </c>
      <c r="UY33" s="297">
        <f t="shared" si="25"/>
        <v>284401158.57999998</v>
      </c>
      <c r="UZ33" s="297">
        <f t="shared" si="25"/>
        <v>147006756.34999999</v>
      </c>
      <c r="VA33" s="297">
        <f t="shared" si="25"/>
        <v>241593237.73999995</v>
      </c>
      <c r="VB33" s="297">
        <f t="shared" si="25"/>
        <v>74120753.459999993</v>
      </c>
      <c r="VC33" s="297">
        <f t="shared" si="25"/>
        <v>74559403.250000015</v>
      </c>
      <c r="VD33" s="297">
        <f t="shared" si="25"/>
        <v>67523471.640000001</v>
      </c>
      <c r="VE33" s="297">
        <f t="shared" si="25"/>
        <v>74806486.489999995</v>
      </c>
      <c r="VF33" s="297">
        <f t="shared" si="25"/>
        <v>344806724.92000002</v>
      </c>
      <c r="VG33" s="297">
        <f t="shared" si="25"/>
        <v>56995065.25</v>
      </c>
      <c r="VH33" s="297">
        <f t="shared" ref="VH33:XS33" si="26">SUM(VH18:VH32)</f>
        <v>54387328.32</v>
      </c>
      <c r="VI33" s="297">
        <f t="shared" si="26"/>
        <v>39182348.599999994</v>
      </c>
      <c r="VJ33" s="297">
        <f t="shared" si="26"/>
        <v>1412081685.2399998</v>
      </c>
      <c r="VK33" s="297">
        <f t="shared" si="26"/>
        <v>115102094.26000001</v>
      </c>
      <c r="VL33" s="297">
        <f t="shared" si="26"/>
        <v>120491354.03999999</v>
      </c>
      <c r="VM33" s="297">
        <f t="shared" si="26"/>
        <v>221355767.93999997</v>
      </c>
      <c r="VN33" s="297">
        <f t="shared" si="26"/>
        <v>253303139.24999997</v>
      </c>
      <c r="VO33" s="297">
        <f t="shared" si="26"/>
        <v>216521943.94999996</v>
      </c>
      <c r="VP33" s="297">
        <f t="shared" si="26"/>
        <v>153800433.28</v>
      </c>
      <c r="VQ33" s="297">
        <f t="shared" si="26"/>
        <v>110054317.36999999</v>
      </c>
      <c r="VR33" s="297">
        <f t="shared" si="26"/>
        <v>117848685.75999999</v>
      </c>
      <c r="VS33" s="297">
        <f t="shared" si="26"/>
        <v>471991957.76999998</v>
      </c>
      <c r="VT33" s="297">
        <f t="shared" si="26"/>
        <v>114086086.49000001</v>
      </c>
      <c r="VU33" s="297">
        <f t="shared" si="26"/>
        <v>225637222.96999997</v>
      </c>
      <c r="VV33" s="297">
        <f t="shared" si="26"/>
        <v>129466970.49000001</v>
      </c>
      <c r="VW33" s="297">
        <f t="shared" si="26"/>
        <v>85772883.609999999</v>
      </c>
      <c r="VX33" s="297">
        <f t="shared" si="26"/>
        <v>79135674.329999998</v>
      </c>
      <c r="VY33" s="297">
        <f t="shared" si="26"/>
        <v>5123701972.1499987</v>
      </c>
      <c r="VZ33" s="297">
        <f t="shared" si="26"/>
        <v>227384096.03000003</v>
      </c>
      <c r="WA33" s="297">
        <f t="shared" si="26"/>
        <v>155173006.99999997</v>
      </c>
      <c r="WB33" s="297">
        <f t="shared" si="26"/>
        <v>130664401.34300001</v>
      </c>
      <c r="WC33" s="297">
        <f t="shared" si="26"/>
        <v>88498511.320000023</v>
      </c>
      <c r="WD33" s="297">
        <f t="shared" si="26"/>
        <v>167462337.18000001</v>
      </c>
      <c r="WE33" s="297">
        <f t="shared" si="26"/>
        <v>244672233.83000001</v>
      </c>
      <c r="WF33" s="297">
        <f t="shared" si="26"/>
        <v>272993430.36999995</v>
      </c>
      <c r="WG33" s="297">
        <f t="shared" si="26"/>
        <v>157958498.04999995</v>
      </c>
      <c r="WH33" s="297">
        <f t="shared" si="26"/>
        <v>216511557.29000005</v>
      </c>
      <c r="WI33" s="297">
        <f t="shared" si="26"/>
        <v>117358724.08000001</v>
      </c>
      <c r="WJ33" s="297">
        <f t="shared" si="26"/>
        <v>359454307.50999999</v>
      </c>
      <c r="WK33" s="297">
        <f t="shared" si="26"/>
        <v>160957293.73999998</v>
      </c>
      <c r="WL33" s="297">
        <f t="shared" si="26"/>
        <v>260409311.85999998</v>
      </c>
      <c r="WM33" s="297">
        <f t="shared" si="26"/>
        <v>380669529.44</v>
      </c>
      <c r="WN33" s="297">
        <f t="shared" si="26"/>
        <v>173436037.92000005</v>
      </c>
      <c r="WO33" s="297">
        <f t="shared" si="26"/>
        <v>184302823.35999998</v>
      </c>
      <c r="WP33" s="297">
        <f t="shared" si="26"/>
        <v>204654385.98000002</v>
      </c>
      <c r="WQ33" s="297">
        <f t="shared" si="26"/>
        <v>106762788.86000001</v>
      </c>
      <c r="WR33" s="297">
        <f t="shared" si="26"/>
        <v>289667889.26999998</v>
      </c>
      <c r="WS33" s="297">
        <f t="shared" si="26"/>
        <v>689763628.86000001</v>
      </c>
      <c r="WT33" s="297">
        <f t="shared" si="26"/>
        <v>128323898.94</v>
      </c>
      <c r="WU33" s="297">
        <f t="shared" si="26"/>
        <v>95534822.200000003</v>
      </c>
      <c r="WV33" s="297">
        <f t="shared" si="26"/>
        <v>79153811.799999982</v>
      </c>
      <c r="WW33" s="297">
        <f t="shared" si="26"/>
        <v>104958396.65000001</v>
      </c>
      <c r="WX33" s="297">
        <f t="shared" si="26"/>
        <v>81922038.090000004</v>
      </c>
      <c r="WY33" s="297">
        <f t="shared" si="26"/>
        <v>84304619.719999999</v>
      </c>
      <c r="WZ33" s="297">
        <f t="shared" si="26"/>
        <v>96103478.049999982</v>
      </c>
      <c r="XA33" s="297">
        <f t="shared" si="26"/>
        <v>471461831.14999998</v>
      </c>
      <c r="XB33" s="297">
        <f t="shared" si="26"/>
        <v>64819185.239999995</v>
      </c>
      <c r="XC33" s="297">
        <f t="shared" si="26"/>
        <v>47646049.379999995</v>
      </c>
      <c r="XD33" s="297">
        <f t="shared" si="26"/>
        <v>45265159.440000013</v>
      </c>
      <c r="XE33" s="297">
        <f t="shared" si="26"/>
        <v>47852367.650000006</v>
      </c>
      <c r="XF33" s="297">
        <f t="shared" si="26"/>
        <v>2398704959.1500001</v>
      </c>
      <c r="XG33" s="297">
        <f t="shared" si="26"/>
        <v>185669241.08000001</v>
      </c>
      <c r="XH33" s="297">
        <f t="shared" si="26"/>
        <v>207402514.49000004</v>
      </c>
      <c r="XI33" s="297">
        <f t="shared" si="26"/>
        <v>752058336.61000001</v>
      </c>
      <c r="XJ33" s="297">
        <f t="shared" si="26"/>
        <v>164471158.39999998</v>
      </c>
      <c r="XK33" s="297">
        <f t="shared" si="26"/>
        <v>207292483.61999997</v>
      </c>
      <c r="XL33" s="297">
        <f t="shared" si="26"/>
        <v>332793244.89999998</v>
      </c>
      <c r="XM33" s="297">
        <f t="shared" si="26"/>
        <v>161194317.48000002</v>
      </c>
      <c r="XN33" s="297">
        <f t="shared" si="26"/>
        <v>146135316.81</v>
      </c>
      <c r="XO33" s="297">
        <f t="shared" si="26"/>
        <v>336548504.84999996</v>
      </c>
      <c r="XP33" s="297">
        <f t="shared" si="26"/>
        <v>245873533.64000002</v>
      </c>
      <c r="XQ33" s="297">
        <f t="shared" si="26"/>
        <v>104843936.98000002</v>
      </c>
      <c r="XR33" s="297">
        <f t="shared" si="26"/>
        <v>90661025.510000005</v>
      </c>
      <c r="XS33" s="297">
        <f t="shared" si="26"/>
        <v>119401578.57000001</v>
      </c>
      <c r="XT33" s="297">
        <f t="shared" ref="XT33:AAE33" si="27">SUM(XT18:XT32)</f>
        <v>104930001.39999999</v>
      </c>
      <c r="XU33" s="297">
        <f t="shared" si="27"/>
        <v>93302988.63000001</v>
      </c>
      <c r="XV33" s="297">
        <f t="shared" si="27"/>
        <v>71015831.890000001</v>
      </c>
      <c r="XW33" s="297">
        <f t="shared" si="27"/>
        <v>92912159.649999976</v>
      </c>
      <c r="XX33" s="297">
        <f t="shared" si="27"/>
        <v>85755098.229999989</v>
      </c>
      <c r="XY33" s="297">
        <f t="shared" si="27"/>
        <v>84446075.239999995</v>
      </c>
      <c r="XZ33" s="297">
        <f t="shared" si="27"/>
        <v>92873020.310000002</v>
      </c>
      <c r="YA33" s="297">
        <f t="shared" si="27"/>
        <v>78047808.150000006</v>
      </c>
      <c r="YB33" s="297">
        <f t="shared" si="27"/>
        <v>82511856.689999998</v>
      </c>
      <c r="YC33" s="297">
        <f t="shared" si="27"/>
        <v>2662710312.2799997</v>
      </c>
      <c r="YD33" s="297">
        <f t="shared" si="27"/>
        <v>127298799.25</v>
      </c>
      <c r="YE33" s="297">
        <f t="shared" si="27"/>
        <v>265021259.32999998</v>
      </c>
      <c r="YF33" s="297">
        <f t="shared" si="27"/>
        <v>116335608.54000002</v>
      </c>
      <c r="YG33" s="297">
        <f t="shared" si="27"/>
        <v>514142928.45000005</v>
      </c>
      <c r="YH33" s="297">
        <f t="shared" si="27"/>
        <v>149230369.55000001</v>
      </c>
      <c r="YI33" s="297">
        <f t="shared" si="27"/>
        <v>233524424.88999996</v>
      </c>
      <c r="YJ33" s="297">
        <f t="shared" si="27"/>
        <v>87398077.830000013</v>
      </c>
      <c r="YK33" s="297">
        <f t="shared" si="27"/>
        <v>380996090.57999992</v>
      </c>
      <c r="YL33" s="297">
        <f t="shared" si="27"/>
        <v>325246032.00999999</v>
      </c>
      <c r="YM33" s="297">
        <f t="shared" si="27"/>
        <v>181174666.89999998</v>
      </c>
      <c r="YN33" s="297">
        <f t="shared" si="27"/>
        <v>117007196.97</v>
      </c>
      <c r="YO33" s="297">
        <f t="shared" si="27"/>
        <v>92236342.920000002</v>
      </c>
      <c r="YP33" s="297">
        <f t="shared" si="27"/>
        <v>97842847.010000005</v>
      </c>
      <c r="YQ33" s="297">
        <f t="shared" si="27"/>
        <v>65738310.57</v>
      </c>
      <c r="YR33" s="297">
        <f t="shared" si="27"/>
        <v>69832808.200000003</v>
      </c>
      <c r="YS33" s="297">
        <f t="shared" si="27"/>
        <v>63323454.509999998</v>
      </c>
      <c r="YT33" s="297">
        <f t="shared" si="27"/>
        <v>967303953.1099999</v>
      </c>
      <c r="YU33" s="297">
        <f t="shared" si="27"/>
        <v>114743378.60000001</v>
      </c>
      <c r="YV33" s="297">
        <f t="shared" si="27"/>
        <v>106809956.88</v>
      </c>
      <c r="YW33" s="297">
        <f t="shared" si="27"/>
        <v>85911095.840000018</v>
      </c>
      <c r="YX33" s="297">
        <f t="shared" si="27"/>
        <v>129399499.23999999</v>
      </c>
      <c r="YY33" s="297">
        <f t="shared" si="27"/>
        <v>68754440.090000004</v>
      </c>
      <c r="YZ33" s="297">
        <f t="shared" si="27"/>
        <v>85302158.10999997</v>
      </c>
      <c r="ZA33" s="297">
        <f t="shared" si="27"/>
        <v>931661746.87000012</v>
      </c>
      <c r="ZB33" s="297">
        <f t="shared" si="27"/>
        <v>81485763.319999993</v>
      </c>
      <c r="ZC33" s="297">
        <f t="shared" si="27"/>
        <v>128727680.46000001</v>
      </c>
      <c r="ZD33" s="297">
        <f t="shared" si="27"/>
        <v>149230044.19999999</v>
      </c>
      <c r="ZE33" s="297">
        <f t="shared" si="27"/>
        <v>76124428.780000001</v>
      </c>
      <c r="ZF33" s="297">
        <f t="shared" si="27"/>
        <v>95111815.090000004</v>
      </c>
      <c r="ZG33" s="297">
        <f t="shared" si="27"/>
        <v>69675184.330000013</v>
      </c>
      <c r="ZH33" s="297">
        <f t="shared" si="27"/>
        <v>71619823.920000002</v>
      </c>
      <c r="ZI33" s="297">
        <f t="shared" si="27"/>
        <v>262804347.18000001</v>
      </c>
      <c r="ZJ33" s="297">
        <f t="shared" si="27"/>
        <v>1958999866.9400003</v>
      </c>
      <c r="ZK33" s="297">
        <f t="shared" si="27"/>
        <v>84193024.890000015</v>
      </c>
      <c r="ZL33" s="297">
        <f t="shared" si="27"/>
        <v>186973883.29999995</v>
      </c>
      <c r="ZM33" s="297">
        <f t="shared" si="27"/>
        <v>463953192.96000004</v>
      </c>
      <c r="ZN33" s="297">
        <f t="shared" si="27"/>
        <v>283826710.10000002</v>
      </c>
      <c r="ZO33" s="297">
        <f t="shared" si="27"/>
        <v>95739193.030000001</v>
      </c>
      <c r="ZP33" s="297">
        <f t="shared" si="27"/>
        <v>124689246.45999998</v>
      </c>
      <c r="ZQ33" s="297">
        <f t="shared" si="27"/>
        <v>227935467.03999999</v>
      </c>
      <c r="ZR33" s="297">
        <f t="shared" si="27"/>
        <v>225158777.97</v>
      </c>
      <c r="ZS33" s="297">
        <f t="shared" si="27"/>
        <v>284542983.18000001</v>
      </c>
      <c r="ZT33" s="297">
        <f t="shared" si="27"/>
        <v>64320007.760000005</v>
      </c>
      <c r="ZU33" s="297">
        <f t="shared" si="27"/>
        <v>95924591.059999987</v>
      </c>
      <c r="ZV33" s="297">
        <f t="shared" si="27"/>
        <v>88694289.300000012</v>
      </c>
      <c r="ZW33" s="297">
        <f t="shared" si="27"/>
        <v>132200340.33999999</v>
      </c>
      <c r="ZX33" s="297">
        <f t="shared" si="27"/>
        <v>93789747.210000008</v>
      </c>
      <c r="ZY33" s="297">
        <f t="shared" si="27"/>
        <v>99164628.610000014</v>
      </c>
      <c r="ZZ33" s="297">
        <f t="shared" si="27"/>
        <v>107707240.01999998</v>
      </c>
      <c r="AAA33" s="297">
        <f t="shared" si="27"/>
        <v>63391717.854999997</v>
      </c>
      <c r="AAB33" s="297">
        <f t="shared" si="27"/>
        <v>90092413.959999993</v>
      </c>
      <c r="AAC33" s="297">
        <f t="shared" si="27"/>
        <v>64987474.109999999</v>
      </c>
      <c r="AAD33" s="297">
        <f t="shared" si="27"/>
        <v>58371554.960000001</v>
      </c>
      <c r="AAE33" s="297">
        <f t="shared" si="27"/>
        <v>50948858.459999993</v>
      </c>
      <c r="AAF33" s="297">
        <f t="shared" ref="AAF33:ACQ33" si="28">SUM(AAF18:AAF32)</f>
        <v>756586343.47000003</v>
      </c>
      <c r="AAG33" s="297">
        <f t="shared" si="28"/>
        <v>95562838.419999987</v>
      </c>
      <c r="AAH33" s="297">
        <f t="shared" si="28"/>
        <v>110093041.33000001</v>
      </c>
      <c r="AAI33" s="297">
        <f t="shared" si="28"/>
        <v>91811180.74000001</v>
      </c>
      <c r="AAJ33" s="297">
        <f t="shared" si="28"/>
        <v>87021362.159999982</v>
      </c>
      <c r="AAK33" s="297">
        <f t="shared" si="28"/>
        <v>132129751.68999998</v>
      </c>
      <c r="AAL33" s="297">
        <f t="shared" si="28"/>
        <v>83878819.609999999</v>
      </c>
      <c r="AAM33" s="297">
        <f t="shared" si="28"/>
        <v>4028136907.4500012</v>
      </c>
      <c r="AAN33" s="297">
        <f t="shared" si="28"/>
        <v>131276914.56</v>
      </c>
      <c r="AAO33" s="297">
        <f t="shared" si="28"/>
        <v>75755272.140000001</v>
      </c>
      <c r="AAP33" s="297">
        <f t="shared" si="28"/>
        <v>208792350.78</v>
      </c>
      <c r="AAQ33" s="297">
        <f t="shared" si="28"/>
        <v>171832884.38999999</v>
      </c>
      <c r="AAR33" s="297">
        <f t="shared" si="28"/>
        <v>108359104.35000001</v>
      </c>
      <c r="AAS33" s="297">
        <f t="shared" si="28"/>
        <v>132827099.06999999</v>
      </c>
      <c r="AAT33" s="297">
        <f t="shared" si="28"/>
        <v>174606353.91</v>
      </c>
      <c r="AAU33" s="297">
        <f t="shared" si="28"/>
        <v>321650192.5</v>
      </c>
      <c r="AAV33" s="297">
        <f t="shared" si="28"/>
        <v>92685307.190000013</v>
      </c>
      <c r="AAW33" s="297">
        <f t="shared" si="28"/>
        <v>171831725.05999997</v>
      </c>
      <c r="AAX33" s="297">
        <f t="shared" si="28"/>
        <v>602946229.04999995</v>
      </c>
      <c r="AAY33" s="297">
        <f t="shared" si="28"/>
        <v>294972667.10000002</v>
      </c>
      <c r="AAZ33" s="297">
        <f t="shared" si="28"/>
        <v>70330670.560000002</v>
      </c>
      <c r="ABA33" s="297">
        <f t="shared" si="28"/>
        <v>100942722.72</v>
      </c>
      <c r="ABB33" s="297">
        <f t="shared" si="28"/>
        <v>102782020.08</v>
      </c>
      <c r="ABC33" s="297">
        <f t="shared" si="28"/>
        <v>58352799.639999986</v>
      </c>
      <c r="ABD33" s="297">
        <f t="shared" si="28"/>
        <v>99865073.479999989</v>
      </c>
      <c r="ABE33" s="297">
        <f t="shared" si="28"/>
        <v>69587629.289999992</v>
      </c>
      <c r="ABF33" s="297">
        <f t="shared" si="28"/>
        <v>703518412.46000004</v>
      </c>
      <c r="ABG33" s="297">
        <f t="shared" si="28"/>
        <v>578088448.57999992</v>
      </c>
      <c r="ABH33" s="297">
        <f t="shared" si="28"/>
        <v>68220701.310000002</v>
      </c>
      <c r="ABI33" s="297">
        <f t="shared" si="28"/>
        <v>62411571.719999991</v>
      </c>
      <c r="ABJ33" s="297">
        <f t="shared" si="28"/>
        <v>61313409.920000002</v>
      </c>
      <c r="ABK33" s="297">
        <f t="shared" si="28"/>
        <v>55138468.859999999</v>
      </c>
      <c r="ABL33" s="297">
        <f t="shared" si="28"/>
        <v>58498556.609999999</v>
      </c>
      <c r="ABM33" s="297">
        <f t="shared" si="28"/>
        <v>961949291.70999992</v>
      </c>
      <c r="ABN33" s="297">
        <f t="shared" si="28"/>
        <v>131562970.60000001</v>
      </c>
      <c r="ABO33" s="297">
        <f t="shared" si="28"/>
        <v>79282530.930000007</v>
      </c>
      <c r="ABP33" s="297">
        <f t="shared" si="28"/>
        <v>166843309.19</v>
      </c>
      <c r="ABQ33" s="297">
        <f t="shared" si="28"/>
        <v>162786009</v>
      </c>
      <c r="ABR33" s="297">
        <f t="shared" si="28"/>
        <v>104467974.94999999</v>
      </c>
      <c r="ABS33" s="297">
        <f t="shared" si="28"/>
        <v>88634366.879999995</v>
      </c>
      <c r="ABT33" s="297">
        <f t="shared" si="28"/>
        <v>133950222.74999997</v>
      </c>
      <c r="ABU33" s="297">
        <f t="shared" si="28"/>
        <v>35757817.450000003</v>
      </c>
      <c r="ABV33" s="297">
        <f t="shared" si="28"/>
        <v>1121990256.2800002</v>
      </c>
      <c r="ABW33" s="297">
        <f t="shared" si="28"/>
        <v>82614462.050000012</v>
      </c>
      <c r="ABX33" s="297">
        <f t="shared" si="28"/>
        <v>182786810.40000001</v>
      </c>
      <c r="ABY33" s="297">
        <f t="shared" si="28"/>
        <v>88035711.480000019</v>
      </c>
      <c r="ABZ33" s="297">
        <f t="shared" si="28"/>
        <v>74051179.24000001</v>
      </c>
      <c r="ACA33" s="297">
        <f t="shared" si="28"/>
        <v>289641499.16000003</v>
      </c>
      <c r="ACB33" s="297">
        <f t="shared" si="28"/>
        <v>55372489.729999997</v>
      </c>
      <c r="ACC33" s="297">
        <f t="shared" si="28"/>
        <v>98612572.809999987</v>
      </c>
      <c r="ACD33" s="297">
        <f t="shared" si="28"/>
        <v>76886276.769999996</v>
      </c>
      <c r="ACE33" s="297">
        <f t="shared" si="28"/>
        <v>149086940.49000004</v>
      </c>
      <c r="ACF33" s="297">
        <f t="shared" si="28"/>
        <v>61743776.239999995</v>
      </c>
      <c r="ACG33" s="297">
        <f t="shared" si="28"/>
        <v>2462991104.2000003</v>
      </c>
      <c r="ACH33" s="297">
        <f t="shared" si="28"/>
        <v>95807110.520000011</v>
      </c>
      <c r="ACI33" s="297">
        <f t="shared" si="28"/>
        <v>120834326.42000002</v>
      </c>
      <c r="ACJ33" s="297">
        <f t="shared" si="28"/>
        <v>190834544.13000005</v>
      </c>
      <c r="ACK33" s="297">
        <f t="shared" si="28"/>
        <v>81910528.600000009</v>
      </c>
      <c r="ACL33" s="297">
        <f t="shared" si="28"/>
        <v>107580769.55</v>
      </c>
      <c r="ACM33" s="297">
        <f t="shared" si="28"/>
        <v>157416992.65000001</v>
      </c>
      <c r="ACN33" s="297">
        <f t="shared" si="28"/>
        <v>520562774.36000001</v>
      </c>
      <c r="ACO33" s="297">
        <f t="shared" si="28"/>
        <v>637170637.69000018</v>
      </c>
      <c r="ACP33" s="297">
        <f t="shared" si="28"/>
        <v>108190362.84000002</v>
      </c>
      <c r="ACQ33" s="297">
        <f t="shared" si="28"/>
        <v>137232917.24000001</v>
      </c>
      <c r="ACR33" s="297">
        <f t="shared" ref="ACR33:AFC33" si="29">SUM(ACR18:ACR32)</f>
        <v>168865728.82999995</v>
      </c>
      <c r="ACS33" s="297">
        <f t="shared" si="29"/>
        <v>140381228.05000001</v>
      </c>
      <c r="ACT33" s="297">
        <f t="shared" si="29"/>
        <v>440156590.25999999</v>
      </c>
      <c r="ACU33" s="297">
        <f t="shared" si="29"/>
        <v>112023739.94</v>
      </c>
      <c r="ACV33" s="297">
        <f t="shared" si="29"/>
        <v>125803669.66000001</v>
      </c>
      <c r="ACW33" s="297">
        <f t="shared" si="29"/>
        <v>93007633.760000005</v>
      </c>
      <c r="ACX33" s="297">
        <f t="shared" si="29"/>
        <v>67689665.989999995</v>
      </c>
      <c r="ACY33" s="297">
        <f t="shared" si="29"/>
        <v>76162107.030000001</v>
      </c>
      <c r="ACZ33" s="297">
        <f t="shared" si="29"/>
        <v>59180180.930000007</v>
      </c>
      <c r="ADA33" s="297">
        <f t="shared" si="29"/>
        <v>50606848.709999993</v>
      </c>
      <c r="ADB33" s="297">
        <f t="shared" si="29"/>
        <v>47036561.870000005</v>
      </c>
      <c r="ADC33" s="297">
        <f t="shared" si="29"/>
        <v>59881318.429999992</v>
      </c>
      <c r="ADD33" s="297">
        <f t="shared" si="29"/>
        <v>487698718.68000007</v>
      </c>
      <c r="ADE33" s="297">
        <f t="shared" si="29"/>
        <v>458227160.94999999</v>
      </c>
      <c r="ADF33" s="297">
        <f t="shared" si="29"/>
        <v>59800748.030000001</v>
      </c>
      <c r="ADG33" s="297">
        <f t="shared" si="29"/>
        <v>59179377.880000003</v>
      </c>
      <c r="ADH33" s="297">
        <f t="shared" si="29"/>
        <v>93557847.670000002</v>
      </c>
      <c r="ADI33" s="297">
        <f t="shared" si="29"/>
        <v>45586675.859999999</v>
      </c>
      <c r="ADJ33" s="297">
        <f t="shared" si="29"/>
        <v>97544699.889999971</v>
      </c>
      <c r="ADK33" s="297">
        <f t="shared" si="29"/>
        <v>76792431.170000017</v>
      </c>
      <c r="ADL33" s="297">
        <f t="shared" si="29"/>
        <v>96734115.229999989</v>
      </c>
      <c r="ADM33" s="297">
        <f t="shared" si="29"/>
        <v>2424655045.3400002</v>
      </c>
      <c r="ADN33" s="297">
        <f t="shared" si="29"/>
        <v>279967333.50999999</v>
      </c>
      <c r="ADO33" s="297">
        <f t="shared" si="29"/>
        <v>235218415.38</v>
      </c>
      <c r="ADP33" s="297">
        <f t="shared" si="29"/>
        <v>653787091.89999998</v>
      </c>
      <c r="ADQ33" s="297">
        <f t="shared" si="29"/>
        <v>55935003.479999997</v>
      </c>
      <c r="ADR33" s="297">
        <f t="shared" si="29"/>
        <v>70520953.780000001</v>
      </c>
      <c r="ADS33" s="297">
        <f t="shared" si="29"/>
        <v>130771150.23000002</v>
      </c>
      <c r="ADT33" s="297">
        <f t="shared" si="29"/>
        <v>56615293.170000009</v>
      </c>
      <c r="ADU33" s="297">
        <f t="shared" si="29"/>
        <v>2935404398.1899996</v>
      </c>
      <c r="ADV33" s="297">
        <f t="shared" si="29"/>
        <v>433421282.59999996</v>
      </c>
      <c r="ADW33" s="297">
        <f t="shared" si="29"/>
        <v>337412140.35000008</v>
      </c>
      <c r="ADX33" s="297">
        <f t="shared" si="29"/>
        <v>95629619.869999975</v>
      </c>
      <c r="ADY33" s="297">
        <f t="shared" si="29"/>
        <v>124109628.99000001</v>
      </c>
      <c r="ADZ33" s="297">
        <f t="shared" si="29"/>
        <v>171943454.95999998</v>
      </c>
      <c r="AEA33" s="297">
        <f t="shared" si="29"/>
        <v>114016193.16</v>
      </c>
      <c r="AEB33" s="297">
        <f t="shared" si="29"/>
        <v>114170446.01999998</v>
      </c>
      <c r="AEC33" s="297">
        <f t="shared" si="29"/>
        <v>86377756.670000002</v>
      </c>
      <c r="AED33" s="297">
        <f t="shared" si="29"/>
        <v>83751151.890000001</v>
      </c>
      <c r="AEE33" s="297">
        <f t="shared" si="29"/>
        <v>109265984.15000001</v>
      </c>
      <c r="AEF33" s="297">
        <f t="shared" si="29"/>
        <v>182082123.63</v>
      </c>
      <c r="AEG33" s="297">
        <f t="shared" si="29"/>
        <v>88971733.849999994</v>
      </c>
      <c r="AEH33" s="297">
        <f t="shared" si="29"/>
        <v>118893359.83999999</v>
      </c>
      <c r="AEI33" s="297">
        <f t="shared" si="29"/>
        <v>147663317.10000002</v>
      </c>
      <c r="AEJ33" s="297">
        <f t="shared" si="29"/>
        <v>141456314.79000002</v>
      </c>
      <c r="AEK33" s="297">
        <f t="shared" si="29"/>
        <v>81550421.939999983</v>
      </c>
      <c r="AEL33" s="297">
        <f t="shared" si="29"/>
        <v>223153672.56000006</v>
      </c>
      <c r="AEM33" s="297">
        <f t="shared" si="29"/>
        <v>71655399.890000001</v>
      </c>
      <c r="AEN33" s="297">
        <f t="shared" si="29"/>
        <v>158834066.87000003</v>
      </c>
      <c r="AEO33" s="297">
        <f t="shared" si="29"/>
        <v>1637494200.6900003</v>
      </c>
      <c r="AEP33" s="297">
        <f t="shared" si="29"/>
        <v>216964488.23000002</v>
      </c>
      <c r="AEQ33" s="297">
        <f t="shared" si="29"/>
        <v>192341850.68000001</v>
      </c>
      <c r="AER33" s="297">
        <f t="shared" si="29"/>
        <v>143039696.5</v>
      </c>
      <c r="AES33" s="297">
        <f t="shared" si="29"/>
        <v>112669270.43999998</v>
      </c>
      <c r="AET33" s="297">
        <f t="shared" si="29"/>
        <v>298584210.91999996</v>
      </c>
      <c r="AEU33" s="297">
        <f t="shared" si="29"/>
        <v>114488980.71999998</v>
      </c>
      <c r="AEV33" s="297">
        <f t="shared" si="29"/>
        <v>147281030.38</v>
      </c>
      <c r="AEW33" s="297">
        <f t="shared" si="29"/>
        <v>106715627.27</v>
      </c>
      <c r="AEX33" s="297">
        <f t="shared" si="29"/>
        <v>58945117.980000004</v>
      </c>
      <c r="AEY33" s="297">
        <f t="shared" si="29"/>
        <v>1044954566.5299999</v>
      </c>
      <c r="AEZ33" s="297">
        <f t="shared" si="29"/>
        <v>599306890.30999994</v>
      </c>
      <c r="AFA33" s="297">
        <f t="shared" si="29"/>
        <v>211721869.38</v>
      </c>
      <c r="AFB33" s="297">
        <f t="shared" si="29"/>
        <v>166893338.28999999</v>
      </c>
      <c r="AFC33" s="297">
        <f t="shared" si="29"/>
        <v>266156552.51999995</v>
      </c>
      <c r="AFD33" s="297">
        <f t="shared" ref="AFD33:AHO33" si="30">SUM(AFD18:AFD32)</f>
        <v>229045201.64999998</v>
      </c>
      <c r="AFE33" s="297">
        <f t="shared" si="30"/>
        <v>129943641.21000001</v>
      </c>
      <c r="AFF33" s="297">
        <f t="shared" si="30"/>
        <v>168148503.94</v>
      </c>
      <c r="AFG33" s="297">
        <f t="shared" si="30"/>
        <v>98820740.129999995</v>
      </c>
      <c r="AFH33" s="297">
        <f t="shared" si="30"/>
        <v>157441006.78999999</v>
      </c>
      <c r="AFI33" s="297">
        <f t="shared" si="30"/>
        <v>135285196.85999998</v>
      </c>
      <c r="AFJ33" s="297">
        <f t="shared" si="30"/>
        <v>130214852.28999998</v>
      </c>
      <c r="AFK33" s="297">
        <f t="shared" si="30"/>
        <v>173288254.80000001</v>
      </c>
      <c r="AFL33" s="297">
        <f t="shared" si="30"/>
        <v>1118143772.3199999</v>
      </c>
      <c r="AFM33" s="297">
        <f t="shared" si="30"/>
        <v>225747177.19999999</v>
      </c>
      <c r="AFN33" s="297">
        <f t="shared" si="30"/>
        <v>159782571.39999998</v>
      </c>
      <c r="AFO33" s="297">
        <f t="shared" si="30"/>
        <v>135262890.37</v>
      </c>
      <c r="AFP33" s="297">
        <f t="shared" si="30"/>
        <v>151899810.50999999</v>
      </c>
      <c r="AFQ33" s="297">
        <f t="shared" si="30"/>
        <v>112690463.37</v>
      </c>
      <c r="AFR33" s="297">
        <f t="shared" si="30"/>
        <v>87521912.439999998</v>
      </c>
      <c r="AFS33" s="297">
        <f t="shared" si="30"/>
        <v>199916054.50999999</v>
      </c>
      <c r="AFT33" s="297">
        <f t="shared" si="30"/>
        <v>209892399.27999997</v>
      </c>
      <c r="AFU33" s="297">
        <f t="shared" si="30"/>
        <v>93672865.420000002</v>
      </c>
      <c r="AFV33" s="297">
        <f t="shared" si="30"/>
        <v>222992796.55999994</v>
      </c>
      <c r="AFW33" s="297">
        <f t="shared" si="30"/>
        <v>93716553.679999992</v>
      </c>
      <c r="AFX33" s="297">
        <f t="shared" si="30"/>
        <v>1214690902.6599998</v>
      </c>
      <c r="AFY33" s="297">
        <f t="shared" si="30"/>
        <v>86954565.940000027</v>
      </c>
      <c r="AFZ33" s="297">
        <f t="shared" si="30"/>
        <v>113116370.29000002</v>
      </c>
      <c r="AGA33" s="297">
        <f t="shared" si="30"/>
        <v>101007392.18000001</v>
      </c>
      <c r="AGB33" s="297">
        <f t="shared" si="30"/>
        <v>268154836.13</v>
      </c>
      <c r="AGC33" s="297">
        <f t="shared" si="30"/>
        <v>117793151.47999999</v>
      </c>
      <c r="AGD33" s="297">
        <f t="shared" si="30"/>
        <v>76117752.289999992</v>
      </c>
      <c r="AGE33" s="297">
        <f t="shared" si="30"/>
        <v>105731106.08000001</v>
      </c>
      <c r="AGF33" s="297">
        <f t="shared" si="30"/>
        <v>79338546.819999993</v>
      </c>
      <c r="AGG33" s="297">
        <f t="shared" si="30"/>
        <v>112114342.22999997</v>
      </c>
      <c r="AGH33" s="297">
        <f t="shared" si="30"/>
        <v>77299203.109999999</v>
      </c>
      <c r="AGI33" s="297">
        <f t="shared" si="30"/>
        <v>1672094522.4100003</v>
      </c>
      <c r="AGJ33" s="297">
        <f t="shared" si="30"/>
        <v>346513117.07999998</v>
      </c>
      <c r="AGK33" s="297">
        <f t="shared" si="30"/>
        <v>169352228.74000001</v>
      </c>
      <c r="AGL33" s="297">
        <f t="shared" si="30"/>
        <v>104934536.91</v>
      </c>
      <c r="AGM33" s="297">
        <f t="shared" si="30"/>
        <v>237703647.13999999</v>
      </c>
      <c r="AGN33" s="297">
        <f t="shared" si="30"/>
        <v>201231316.08999997</v>
      </c>
      <c r="AGO33" s="297">
        <f t="shared" si="30"/>
        <v>90635194.140000001</v>
      </c>
      <c r="AGP33" s="297">
        <f t="shared" si="30"/>
        <v>99505570.280000001</v>
      </c>
      <c r="AGQ33" s="297">
        <f t="shared" si="30"/>
        <v>2682584769.6300001</v>
      </c>
      <c r="AGR33" s="297">
        <f t="shared" si="30"/>
        <v>1551779397.6499999</v>
      </c>
      <c r="AGS33" s="297">
        <f t="shared" si="30"/>
        <v>127722046.7</v>
      </c>
      <c r="AGT33" s="297">
        <f t="shared" si="30"/>
        <v>261154336.32999998</v>
      </c>
      <c r="AGU33" s="297">
        <f t="shared" si="30"/>
        <v>354276286.65000004</v>
      </c>
      <c r="AGV33" s="297">
        <f t="shared" si="30"/>
        <v>214679727.87999997</v>
      </c>
      <c r="AGW33" s="297">
        <f t="shared" si="30"/>
        <v>189329027.97999999</v>
      </c>
      <c r="AGX33" s="297">
        <f t="shared" si="30"/>
        <v>174048387.51999998</v>
      </c>
      <c r="AGY33" s="297">
        <f t="shared" si="30"/>
        <v>66095167.649999999</v>
      </c>
      <c r="AGZ33" s="297">
        <f t="shared" si="30"/>
        <v>156719952.06999999</v>
      </c>
      <c r="AHA33" s="297">
        <f t="shared" si="30"/>
        <v>181546244.29999998</v>
      </c>
      <c r="AHB33" s="297">
        <f t="shared" si="30"/>
        <v>93987492.629999995</v>
      </c>
      <c r="AHC33" s="297">
        <f t="shared" si="30"/>
        <v>94704042.88000001</v>
      </c>
      <c r="AHD33" s="297">
        <f t="shared" si="30"/>
        <v>101140547.89</v>
      </c>
      <c r="AHE33" s="297">
        <f t="shared" si="30"/>
        <v>96310414.200000018</v>
      </c>
      <c r="AHF33" s="297">
        <f t="shared" si="30"/>
        <v>104179615.14</v>
      </c>
      <c r="AHG33" s="297">
        <f t="shared" si="30"/>
        <v>94334600.469999999</v>
      </c>
      <c r="AHH33" s="297">
        <f t="shared" si="30"/>
        <v>676078862.87</v>
      </c>
      <c r="AHI33" s="297">
        <f t="shared" si="30"/>
        <v>104132698.67</v>
      </c>
      <c r="AHJ33" s="297">
        <f t="shared" si="30"/>
        <v>112012932.21000001</v>
      </c>
      <c r="AHK33" s="297">
        <f t="shared" si="30"/>
        <v>104117142.12999998</v>
      </c>
      <c r="AHL33" s="297">
        <f t="shared" si="30"/>
        <v>207839201.03</v>
      </c>
      <c r="AHM33" s="297">
        <f t="shared" si="30"/>
        <v>97372604.069999978</v>
      </c>
      <c r="AHN33" s="297">
        <f t="shared" si="30"/>
        <v>59467376.540000007</v>
      </c>
      <c r="AHO33" s="297">
        <f t="shared" si="30"/>
        <v>0</v>
      </c>
      <c r="AHQ33" s="277">
        <v>31</v>
      </c>
      <c r="AHR33" s="275" t="s">
        <v>645</v>
      </c>
      <c r="AHS33" s="271" t="b">
        <f t="shared" si="1"/>
        <v>0</v>
      </c>
    </row>
    <row r="34" spans="1:903" s="275" customFormat="1" x14ac:dyDescent="1.1000000000000001">
      <c r="A34" s="274"/>
      <c r="B34" s="271"/>
      <c r="C34" s="297" t="s">
        <v>5878</v>
      </c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  <c r="AW34" s="297"/>
      <c r="AX34" s="297"/>
      <c r="AY34" s="297"/>
      <c r="AZ34" s="297"/>
      <c r="BA34" s="297"/>
      <c r="BB34" s="297"/>
      <c r="BC34" s="297"/>
      <c r="BD34" s="297"/>
      <c r="BE34" s="297"/>
      <c r="BF34" s="297"/>
      <c r="BG34" s="297"/>
      <c r="BH34" s="297"/>
      <c r="BI34" s="297"/>
      <c r="BJ34" s="297"/>
      <c r="BK34" s="297"/>
      <c r="BL34" s="297"/>
      <c r="BM34" s="297"/>
      <c r="BN34" s="297"/>
      <c r="BO34" s="297"/>
      <c r="BP34" s="297"/>
      <c r="BQ34" s="297"/>
      <c r="BR34" s="297"/>
      <c r="BS34" s="297"/>
      <c r="BT34" s="297"/>
      <c r="BU34" s="297"/>
      <c r="BV34" s="297"/>
      <c r="BW34" s="297"/>
      <c r="BX34" s="297"/>
      <c r="BY34" s="297"/>
      <c r="BZ34" s="297"/>
      <c r="CA34" s="297"/>
      <c r="CB34" s="297"/>
      <c r="CC34" s="297"/>
      <c r="CD34" s="297"/>
      <c r="CE34" s="297"/>
      <c r="CF34" s="297"/>
      <c r="CG34" s="297"/>
      <c r="CH34" s="297"/>
      <c r="CI34" s="297"/>
      <c r="CJ34" s="297"/>
      <c r="CK34" s="297"/>
      <c r="CL34" s="297"/>
      <c r="CM34" s="297"/>
      <c r="CN34" s="297"/>
      <c r="CO34" s="297"/>
      <c r="CP34" s="297"/>
      <c r="CQ34" s="297"/>
      <c r="CR34" s="297"/>
      <c r="CS34" s="297"/>
      <c r="CT34" s="297"/>
      <c r="CU34" s="297"/>
      <c r="CV34" s="297"/>
      <c r="CW34" s="297"/>
      <c r="CX34" s="297"/>
      <c r="CY34" s="297"/>
      <c r="CZ34" s="297"/>
      <c r="DA34" s="297"/>
      <c r="DB34" s="297"/>
      <c r="DC34" s="297"/>
      <c r="DD34" s="297"/>
      <c r="DE34" s="297"/>
      <c r="DF34" s="297"/>
      <c r="DG34" s="297"/>
      <c r="DH34" s="297"/>
      <c r="DI34" s="297"/>
      <c r="DJ34" s="297"/>
      <c r="DK34" s="297"/>
      <c r="DL34" s="297"/>
      <c r="DM34" s="297"/>
      <c r="DN34" s="297"/>
      <c r="DO34" s="297"/>
      <c r="DP34" s="297"/>
      <c r="DQ34" s="297"/>
      <c r="DR34" s="297"/>
      <c r="DS34" s="297"/>
      <c r="DT34" s="297"/>
      <c r="DU34" s="297"/>
      <c r="DV34" s="297"/>
      <c r="DW34" s="297"/>
      <c r="DX34" s="297"/>
      <c r="DY34" s="297"/>
      <c r="DZ34" s="297"/>
      <c r="EA34" s="297"/>
      <c r="EB34" s="297"/>
      <c r="EC34" s="297"/>
      <c r="ED34" s="297"/>
      <c r="EE34" s="297"/>
      <c r="EF34" s="297"/>
      <c r="EG34" s="297"/>
      <c r="EH34" s="297"/>
      <c r="EI34" s="297"/>
      <c r="EJ34" s="297"/>
      <c r="EK34" s="297"/>
      <c r="EL34" s="297"/>
      <c r="EM34" s="297"/>
      <c r="EN34" s="297"/>
      <c r="EO34" s="297"/>
      <c r="EP34" s="297"/>
      <c r="EQ34" s="297"/>
      <c r="ER34" s="297"/>
      <c r="ES34" s="297"/>
      <c r="ET34" s="297"/>
      <c r="EU34" s="297"/>
      <c r="EV34" s="297"/>
      <c r="EW34" s="297"/>
      <c r="EX34" s="297"/>
      <c r="EY34" s="297"/>
      <c r="EZ34" s="297"/>
      <c r="FA34" s="297"/>
      <c r="FB34" s="297"/>
      <c r="FC34" s="297"/>
      <c r="FD34" s="297"/>
      <c r="FE34" s="297"/>
      <c r="FF34" s="297"/>
      <c r="FG34" s="297"/>
      <c r="FH34" s="297"/>
      <c r="FI34" s="297"/>
      <c r="FJ34" s="297"/>
      <c r="FK34" s="297"/>
      <c r="FL34" s="297"/>
      <c r="FM34" s="297"/>
      <c r="FN34" s="297"/>
      <c r="FO34" s="297"/>
      <c r="FP34" s="297"/>
      <c r="FQ34" s="297"/>
      <c r="FR34" s="297"/>
      <c r="FS34" s="297"/>
      <c r="FT34" s="297"/>
      <c r="FU34" s="297"/>
      <c r="FV34" s="297"/>
      <c r="FW34" s="297"/>
      <c r="FX34" s="297"/>
      <c r="FY34" s="297"/>
      <c r="FZ34" s="297"/>
      <c r="GA34" s="297"/>
      <c r="GB34" s="297"/>
      <c r="GC34" s="297"/>
      <c r="GD34" s="297"/>
      <c r="GE34" s="297"/>
      <c r="GF34" s="297"/>
      <c r="GG34" s="297"/>
      <c r="GH34" s="297"/>
      <c r="GI34" s="297"/>
      <c r="GJ34" s="297"/>
      <c r="GK34" s="297"/>
      <c r="GL34" s="297"/>
      <c r="GM34" s="297"/>
      <c r="GN34" s="297"/>
      <c r="GO34" s="297"/>
      <c r="GP34" s="297"/>
      <c r="GQ34" s="297"/>
      <c r="GR34" s="297"/>
      <c r="GS34" s="297"/>
      <c r="GT34" s="297"/>
      <c r="GU34" s="297"/>
      <c r="GV34" s="297"/>
      <c r="GW34" s="297"/>
      <c r="GX34" s="297"/>
      <c r="GY34" s="297"/>
      <c r="GZ34" s="297"/>
      <c r="HA34" s="297"/>
      <c r="HB34" s="297"/>
      <c r="HC34" s="297"/>
      <c r="HD34" s="297"/>
      <c r="HE34" s="297"/>
      <c r="HF34" s="297"/>
      <c r="HG34" s="297"/>
      <c r="HH34" s="297"/>
      <c r="HI34" s="297"/>
      <c r="HJ34" s="297"/>
      <c r="HK34" s="297"/>
      <c r="HL34" s="297"/>
      <c r="HM34" s="297"/>
      <c r="HN34" s="297"/>
      <c r="HO34" s="297"/>
      <c r="HP34" s="297"/>
      <c r="HQ34" s="297"/>
      <c r="HR34" s="297"/>
      <c r="HS34" s="297"/>
      <c r="HT34" s="297"/>
      <c r="HU34" s="297"/>
      <c r="HV34" s="297"/>
      <c r="HW34" s="297"/>
      <c r="HX34" s="297"/>
      <c r="HY34" s="297"/>
      <c r="HZ34" s="297"/>
      <c r="IA34" s="297"/>
      <c r="IB34" s="297"/>
      <c r="IC34" s="297"/>
      <c r="ID34" s="297"/>
      <c r="IE34" s="297"/>
      <c r="IF34" s="297"/>
      <c r="IG34" s="297"/>
      <c r="IH34" s="297"/>
      <c r="II34" s="297"/>
      <c r="IJ34" s="297"/>
      <c r="IK34" s="297"/>
      <c r="IL34" s="297"/>
      <c r="IM34" s="297"/>
      <c r="IN34" s="297"/>
      <c r="IO34" s="297"/>
      <c r="IP34" s="297"/>
      <c r="IQ34" s="297"/>
      <c r="IR34" s="297"/>
      <c r="IS34" s="297"/>
      <c r="IT34" s="297"/>
      <c r="IU34" s="297"/>
      <c r="IV34" s="297"/>
      <c r="IW34" s="297"/>
      <c r="IX34" s="297"/>
      <c r="IY34" s="297"/>
      <c r="IZ34" s="297"/>
      <c r="JA34" s="297"/>
      <c r="JB34" s="297"/>
      <c r="JC34" s="297"/>
      <c r="JD34" s="297"/>
      <c r="JE34" s="297"/>
      <c r="JF34" s="297"/>
      <c r="JG34" s="297"/>
      <c r="JH34" s="297"/>
      <c r="JI34" s="297"/>
      <c r="JJ34" s="297"/>
      <c r="JK34" s="297"/>
      <c r="JL34" s="297"/>
      <c r="JM34" s="297"/>
      <c r="JN34" s="297"/>
      <c r="JO34" s="297"/>
      <c r="JP34" s="297"/>
      <c r="JQ34" s="297"/>
      <c r="JR34" s="297"/>
      <c r="JS34" s="297"/>
      <c r="JT34" s="297"/>
      <c r="JU34" s="297"/>
      <c r="JV34" s="297"/>
      <c r="JW34" s="297"/>
      <c r="JX34" s="297"/>
      <c r="JY34" s="297"/>
      <c r="JZ34" s="297"/>
      <c r="KA34" s="297"/>
      <c r="KB34" s="297"/>
      <c r="KC34" s="297"/>
      <c r="KD34" s="297"/>
      <c r="KE34" s="297"/>
      <c r="KF34" s="297"/>
      <c r="KG34" s="297"/>
      <c r="KH34" s="297"/>
      <c r="KI34" s="297"/>
      <c r="KJ34" s="297"/>
      <c r="KK34" s="297"/>
      <c r="KL34" s="297"/>
      <c r="KM34" s="297"/>
      <c r="KN34" s="297"/>
      <c r="KO34" s="297"/>
      <c r="KP34" s="297"/>
      <c r="KQ34" s="297"/>
      <c r="KR34" s="297"/>
      <c r="KS34" s="297"/>
      <c r="KT34" s="297"/>
      <c r="KU34" s="297"/>
      <c r="KV34" s="297"/>
      <c r="KW34" s="297"/>
      <c r="KX34" s="297"/>
      <c r="KY34" s="297"/>
      <c r="KZ34" s="297"/>
      <c r="LA34" s="297"/>
      <c r="LB34" s="297"/>
      <c r="LC34" s="297"/>
      <c r="LD34" s="297"/>
      <c r="LE34" s="297"/>
      <c r="LF34" s="297"/>
      <c r="LG34" s="297"/>
      <c r="LH34" s="297"/>
      <c r="LI34" s="297"/>
      <c r="LJ34" s="297"/>
      <c r="LK34" s="297"/>
      <c r="LL34" s="297"/>
      <c r="LM34" s="297"/>
      <c r="LN34" s="297"/>
      <c r="LO34" s="297"/>
      <c r="LP34" s="297"/>
      <c r="LQ34" s="297"/>
      <c r="LR34" s="297"/>
      <c r="LS34" s="297"/>
      <c r="LT34" s="297"/>
      <c r="LU34" s="297"/>
      <c r="LV34" s="297"/>
      <c r="LW34" s="297"/>
      <c r="LX34" s="297"/>
      <c r="LY34" s="297"/>
      <c r="LZ34" s="297"/>
      <c r="MA34" s="297"/>
      <c r="MB34" s="297"/>
      <c r="MC34" s="297"/>
      <c r="MD34" s="297"/>
      <c r="ME34" s="297"/>
      <c r="MF34" s="297"/>
      <c r="MG34" s="297"/>
      <c r="MH34" s="297"/>
      <c r="MI34" s="297"/>
      <c r="MJ34" s="297"/>
      <c r="MK34" s="297"/>
      <c r="ML34" s="297"/>
      <c r="MM34" s="297"/>
      <c r="MN34" s="297"/>
      <c r="MO34" s="297"/>
      <c r="MP34" s="297"/>
      <c r="MQ34" s="297"/>
      <c r="MR34" s="297"/>
      <c r="MS34" s="297"/>
      <c r="MT34" s="297"/>
      <c r="MU34" s="297"/>
      <c r="MV34" s="297"/>
      <c r="MW34" s="297"/>
      <c r="MX34" s="297"/>
      <c r="MY34" s="297"/>
      <c r="MZ34" s="297"/>
      <c r="NA34" s="297"/>
      <c r="NB34" s="297"/>
      <c r="NC34" s="297"/>
      <c r="ND34" s="297"/>
      <c r="NE34" s="297"/>
      <c r="NF34" s="297"/>
      <c r="NG34" s="297"/>
      <c r="NH34" s="297"/>
      <c r="NI34" s="297"/>
      <c r="NJ34" s="297"/>
      <c r="NK34" s="297"/>
      <c r="NL34" s="297"/>
      <c r="NM34" s="297"/>
      <c r="NN34" s="297"/>
      <c r="NO34" s="297"/>
      <c r="NP34" s="297"/>
      <c r="NQ34" s="297"/>
      <c r="NR34" s="297"/>
      <c r="NS34" s="297"/>
      <c r="NT34" s="297"/>
      <c r="NU34" s="297"/>
      <c r="NV34" s="297"/>
      <c r="NW34" s="297"/>
      <c r="NX34" s="297"/>
      <c r="NY34" s="297"/>
      <c r="NZ34" s="297"/>
      <c r="OA34" s="297"/>
      <c r="OB34" s="297"/>
      <c r="OC34" s="297"/>
      <c r="OD34" s="297"/>
      <c r="OE34" s="297"/>
      <c r="OF34" s="297"/>
      <c r="OG34" s="297"/>
      <c r="OH34" s="297"/>
      <c r="OI34" s="297"/>
      <c r="OJ34" s="297"/>
      <c r="OK34" s="297"/>
      <c r="OL34" s="297"/>
      <c r="OM34" s="297"/>
      <c r="ON34" s="297"/>
      <c r="OO34" s="297"/>
      <c r="OP34" s="297"/>
      <c r="OQ34" s="297"/>
      <c r="OR34" s="297"/>
      <c r="OS34" s="297"/>
      <c r="OT34" s="297"/>
      <c r="OU34" s="297"/>
      <c r="OV34" s="297"/>
      <c r="OW34" s="297"/>
      <c r="OX34" s="297"/>
      <c r="OY34" s="297"/>
      <c r="OZ34" s="297"/>
      <c r="PA34" s="297"/>
      <c r="PB34" s="297"/>
      <c r="PC34" s="297"/>
      <c r="PD34" s="297"/>
      <c r="PE34" s="297"/>
      <c r="PF34" s="297"/>
      <c r="PG34" s="297"/>
      <c r="PH34" s="297"/>
      <c r="PI34" s="297"/>
      <c r="PJ34" s="297"/>
      <c r="PK34" s="297"/>
      <c r="PL34" s="297"/>
      <c r="PM34" s="297"/>
      <c r="PN34" s="297"/>
      <c r="PO34" s="297"/>
      <c r="PP34" s="297"/>
      <c r="PQ34" s="297"/>
      <c r="PR34" s="297"/>
      <c r="PS34" s="297"/>
      <c r="PT34" s="297"/>
      <c r="PU34" s="297"/>
      <c r="PV34" s="297"/>
      <c r="PW34" s="297"/>
      <c r="PX34" s="297"/>
      <c r="PY34" s="297"/>
      <c r="PZ34" s="297"/>
      <c r="QA34" s="297"/>
      <c r="QB34" s="297"/>
      <c r="QC34" s="297"/>
      <c r="QD34" s="297"/>
      <c r="QE34" s="297"/>
      <c r="QF34" s="297"/>
      <c r="QG34" s="297"/>
      <c r="QH34" s="297"/>
      <c r="QI34" s="297"/>
      <c r="QJ34" s="297"/>
      <c r="QK34" s="297"/>
      <c r="QL34" s="297"/>
      <c r="QM34" s="297"/>
      <c r="QN34" s="297"/>
      <c r="QO34" s="297"/>
      <c r="QP34" s="297"/>
      <c r="QQ34" s="297"/>
      <c r="QR34" s="297"/>
      <c r="QS34" s="297"/>
      <c r="QT34" s="297"/>
      <c r="QU34" s="297"/>
      <c r="QV34" s="297"/>
      <c r="QW34" s="297"/>
      <c r="QX34" s="297"/>
      <c r="QY34" s="297"/>
      <c r="QZ34" s="297"/>
      <c r="RA34" s="297"/>
      <c r="RB34" s="297"/>
      <c r="RC34" s="297"/>
      <c r="RD34" s="297"/>
      <c r="RE34" s="297"/>
      <c r="RF34" s="297"/>
      <c r="RG34" s="297"/>
      <c r="RH34" s="297"/>
      <c r="RI34" s="297"/>
      <c r="RJ34" s="297"/>
      <c r="RK34" s="297"/>
      <c r="RL34" s="297"/>
      <c r="RM34" s="297"/>
      <c r="RN34" s="297"/>
      <c r="RO34" s="297"/>
      <c r="RP34" s="297"/>
      <c r="RQ34" s="297"/>
      <c r="RR34" s="297"/>
      <c r="RS34" s="297"/>
      <c r="RT34" s="297"/>
      <c r="RU34" s="297"/>
      <c r="RV34" s="297"/>
      <c r="RW34" s="297"/>
      <c r="RX34" s="297"/>
      <c r="RY34" s="297"/>
      <c r="RZ34" s="297"/>
      <c r="SA34" s="297"/>
      <c r="SB34" s="297"/>
      <c r="SC34" s="297"/>
      <c r="SD34" s="297"/>
      <c r="SE34" s="297"/>
      <c r="SF34" s="297"/>
      <c r="SG34" s="297"/>
      <c r="SH34" s="297"/>
      <c r="SI34" s="297"/>
      <c r="SJ34" s="297"/>
      <c r="SK34" s="297"/>
      <c r="SL34" s="297"/>
      <c r="SM34" s="297"/>
      <c r="SN34" s="297"/>
      <c r="SO34" s="297"/>
      <c r="SP34" s="297"/>
      <c r="SQ34" s="297"/>
      <c r="SR34" s="297"/>
      <c r="SS34" s="297"/>
      <c r="ST34" s="297"/>
      <c r="SU34" s="297"/>
      <c r="SV34" s="297"/>
      <c r="SW34" s="297"/>
      <c r="SX34" s="297"/>
      <c r="SY34" s="297"/>
      <c r="SZ34" s="297"/>
      <c r="TA34" s="297"/>
      <c r="TB34" s="297"/>
      <c r="TC34" s="297"/>
      <c r="TD34" s="297"/>
      <c r="TE34" s="297"/>
      <c r="TF34" s="297"/>
      <c r="TG34" s="297"/>
      <c r="TH34" s="297"/>
      <c r="TI34" s="297"/>
      <c r="TJ34" s="297"/>
      <c r="TK34" s="297"/>
      <c r="TL34" s="297"/>
      <c r="TM34" s="297"/>
      <c r="TN34" s="297"/>
      <c r="TO34" s="297"/>
      <c r="TP34" s="297"/>
      <c r="TQ34" s="297"/>
      <c r="TR34" s="297"/>
      <c r="TS34" s="297"/>
      <c r="TT34" s="297"/>
      <c r="TU34" s="297"/>
      <c r="TV34" s="297"/>
      <c r="TW34" s="297"/>
      <c r="TX34" s="297"/>
      <c r="TY34" s="297"/>
      <c r="TZ34" s="297"/>
      <c r="UA34" s="297"/>
      <c r="UB34" s="297"/>
      <c r="UC34" s="297"/>
      <c r="UD34" s="297"/>
      <c r="UE34" s="297"/>
      <c r="UF34" s="297"/>
      <c r="UG34" s="297"/>
      <c r="UH34" s="297"/>
      <c r="UI34" s="297"/>
      <c r="UJ34" s="297"/>
      <c r="UK34" s="297"/>
      <c r="UL34" s="297"/>
      <c r="UM34" s="297"/>
      <c r="UN34" s="297"/>
      <c r="UO34" s="297"/>
      <c r="UP34" s="297"/>
      <c r="UQ34" s="297"/>
      <c r="UR34" s="297"/>
      <c r="US34" s="297"/>
      <c r="UT34" s="297"/>
      <c r="UU34" s="297"/>
      <c r="UV34" s="297"/>
      <c r="UW34" s="297"/>
      <c r="UX34" s="297"/>
      <c r="UY34" s="297"/>
      <c r="UZ34" s="297"/>
      <c r="VA34" s="297"/>
      <c r="VB34" s="297"/>
      <c r="VC34" s="297"/>
      <c r="VD34" s="297"/>
      <c r="VE34" s="297"/>
      <c r="VF34" s="297"/>
      <c r="VG34" s="297"/>
      <c r="VH34" s="297"/>
      <c r="VI34" s="297"/>
      <c r="VJ34" s="297"/>
      <c r="VK34" s="297"/>
      <c r="VL34" s="297"/>
      <c r="VM34" s="297"/>
      <c r="VN34" s="297"/>
      <c r="VO34" s="297"/>
      <c r="VP34" s="297"/>
      <c r="VQ34" s="297"/>
      <c r="VR34" s="297"/>
      <c r="VS34" s="297"/>
      <c r="VT34" s="297"/>
      <c r="VU34" s="297"/>
      <c r="VV34" s="297"/>
      <c r="VW34" s="297"/>
      <c r="VX34" s="297"/>
      <c r="VY34" s="297"/>
      <c r="VZ34" s="297"/>
      <c r="WA34" s="297"/>
      <c r="WB34" s="297"/>
      <c r="WC34" s="297"/>
      <c r="WD34" s="297"/>
      <c r="WE34" s="297"/>
      <c r="WF34" s="297"/>
      <c r="WG34" s="297"/>
      <c r="WH34" s="297"/>
      <c r="WI34" s="297"/>
      <c r="WJ34" s="297"/>
      <c r="WK34" s="297"/>
      <c r="WL34" s="297"/>
      <c r="WM34" s="297"/>
      <c r="WN34" s="297"/>
      <c r="WO34" s="297"/>
      <c r="WP34" s="297"/>
      <c r="WQ34" s="297"/>
      <c r="WR34" s="297"/>
      <c r="WS34" s="297"/>
      <c r="WT34" s="297"/>
      <c r="WU34" s="297"/>
      <c r="WV34" s="297"/>
      <c r="WW34" s="297"/>
      <c r="WX34" s="297"/>
      <c r="WY34" s="297"/>
      <c r="WZ34" s="297"/>
      <c r="XA34" s="297"/>
      <c r="XB34" s="297"/>
      <c r="XC34" s="297"/>
      <c r="XD34" s="297"/>
      <c r="XE34" s="297"/>
      <c r="XF34" s="297"/>
      <c r="XG34" s="297"/>
      <c r="XH34" s="297"/>
      <c r="XI34" s="297"/>
      <c r="XJ34" s="297"/>
      <c r="XK34" s="297"/>
      <c r="XL34" s="297"/>
      <c r="XM34" s="297"/>
      <c r="XN34" s="297"/>
      <c r="XO34" s="297"/>
      <c r="XP34" s="297"/>
      <c r="XQ34" s="297"/>
      <c r="XR34" s="297"/>
      <c r="XS34" s="297"/>
      <c r="XT34" s="297"/>
      <c r="XU34" s="297"/>
      <c r="XV34" s="297"/>
      <c r="XW34" s="297"/>
      <c r="XX34" s="297"/>
      <c r="XY34" s="297"/>
      <c r="XZ34" s="297"/>
      <c r="YA34" s="297"/>
      <c r="YB34" s="297"/>
      <c r="YC34" s="297"/>
      <c r="YD34" s="297"/>
      <c r="YE34" s="297"/>
      <c r="YF34" s="297"/>
      <c r="YG34" s="297"/>
      <c r="YH34" s="297"/>
      <c r="YI34" s="297"/>
      <c r="YJ34" s="297"/>
      <c r="YK34" s="297"/>
      <c r="YL34" s="297"/>
      <c r="YM34" s="297"/>
      <c r="YN34" s="297"/>
      <c r="YO34" s="297"/>
      <c r="YP34" s="297"/>
      <c r="YQ34" s="297"/>
      <c r="YR34" s="297"/>
      <c r="YS34" s="297"/>
      <c r="YT34" s="297"/>
      <c r="YU34" s="297"/>
      <c r="YV34" s="297"/>
      <c r="YW34" s="297"/>
      <c r="YX34" s="297"/>
      <c r="YY34" s="297"/>
      <c r="YZ34" s="297"/>
      <c r="ZA34" s="297"/>
      <c r="ZB34" s="297"/>
      <c r="ZC34" s="297"/>
      <c r="ZD34" s="297"/>
      <c r="ZE34" s="297"/>
      <c r="ZF34" s="297"/>
      <c r="ZG34" s="297"/>
      <c r="ZH34" s="297"/>
      <c r="ZI34" s="297"/>
      <c r="ZJ34" s="297"/>
      <c r="ZK34" s="297"/>
      <c r="ZL34" s="297"/>
      <c r="ZM34" s="297"/>
      <c r="ZN34" s="297"/>
      <c r="ZO34" s="297"/>
      <c r="ZP34" s="297"/>
      <c r="ZQ34" s="297"/>
      <c r="ZR34" s="297"/>
      <c r="ZS34" s="297"/>
      <c r="ZT34" s="297"/>
      <c r="ZU34" s="297"/>
      <c r="ZV34" s="297"/>
      <c r="ZW34" s="297"/>
      <c r="ZX34" s="297"/>
      <c r="ZY34" s="297"/>
      <c r="ZZ34" s="297"/>
      <c r="AAA34" s="297"/>
      <c r="AAB34" s="297"/>
      <c r="AAC34" s="297"/>
      <c r="AAD34" s="297"/>
      <c r="AAE34" s="297"/>
      <c r="AAF34" s="297"/>
      <c r="AAG34" s="297"/>
      <c r="AAH34" s="297"/>
      <c r="AAI34" s="297"/>
      <c r="AAJ34" s="297"/>
      <c r="AAK34" s="297"/>
      <c r="AAL34" s="297"/>
      <c r="AAM34" s="297"/>
      <c r="AAN34" s="297"/>
      <c r="AAO34" s="297"/>
      <c r="AAP34" s="297"/>
      <c r="AAQ34" s="297"/>
      <c r="AAR34" s="297"/>
      <c r="AAS34" s="297"/>
      <c r="AAT34" s="297"/>
      <c r="AAU34" s="297"/>
      <c r="AAV34" s="297"/>
      <c r="AAW34" s="297"/>
      <c r="AAX34" s="297"/>
      <c r="AAY34" s="297"/>
      <c r="AAZ34" s="297"/>
      <c r="ABA34" s="297"/>
      <c r="ABB34" s="297"/>
      <c r="ABC34" s="297"/>
      <c r="ABD34" s="297"/>
      <c r="ABE34" s="297"/>
      <c r="ABF34" s="297"/>
      <c r="ABG34" s="297"/>
      <c r="ABH34" s="297"/>
      <c r="ABI34" s="297"/>
      <c r="ABJ34" s="297"/>
      <c r="ABK34" s="297"/>
      <c r="ABL34" s="297"/>
      <c r="ABM34" s="297"/>
      <c r="ABN34" s="297"/>
      <c r="ABO34" s="297"/>
      <c r="ABP34" s="297"/>
      <c r="ABQ34" s="297"/>
      <c r="ABR34" s="297"/>
      <c r="ABS34" s="297"/>
      <c r="ABT34" s="297"/>
      <c r="ABU34" s="297"/>
      <c r="ABV34" s="297"/>
      <c r="ABW34" s="297"/>
      <c r="ABX34" s="297"/>
      <c r="ABY34" s="297"/>
      <c r="ABZ34" s="297"/>
      <c r="ACA34" s="297"/>
      <c r="ACB34" s="297"/>
      <c r="ACC34" s="297"/>
      <c r="ACD34" s="297"/>
      <c r="ACE34" s="297"/>
      <c r="ACF34" s="297"/>
      <c r="ACG34" s="297"/>
      <c r="ACH34" s="297"/>
      <c r="ACI34" s="297"/>
      <c r="ACJ34" s="297"/>
      <c r="ACK34" s="297"/>
      <c r="ACL34" s="297"/>
      <c r="ACM34" s="297"/>
      <c r="ACN34" s="297"/>
      <c r="ACO34" s="297"/>
      <c r="ACP34" s="297"/>
      <c r="ACQ34" s="297"/>
      <c r="ACR34" s="297"/>
      <c r="ACS34" s="297"/>
      <c r="ACT34" s="297"/>
      <c r="ACU34" s="297"/>
      <c r="ACV34" s="297"/>
      <c r="ACW34" s="297"/>
      <c r="ACX34" s="297"/>
      <c r="ACY34" s="297"/>
      <c r="ACZ34" s="297"/>
      <c r="ADA34" s="297"/>
      <c r="ADB34" s="297"/>
      <c r="ADC34" s="297"/>
      <c r="ADD34" s="297"/>
      <c r="ADE34" s="297"/>
      <c r="ADF34" s="297"/>
      <c r="ADG34" s="297"/>
      <c r="ADH34" s="297"/>
      <c r="ADI34" s="297"/>
      <c r="ADJ34" s="297"/>
      <c r="ADK34" s="297"/>
      <c r="ADL34" s="297"/>
      <c r="ADM34" s="297"/>
      <c r="ADN34" s="297"/>
      <c r="ADO34" s="297"/>
      <c r="ADP34" s="297"/>
      <c r="ADQ34" s="297"/>
      <c r="ADR34" s="297"/>
      <c r="ADS34" s="297"/>
      <c r="ADT34" s="297"/>
      <c r="ADU34" s="297"/>
      <c r="ADV34" s="297"/>
      <c r="ADW34" s="297"/>
      <c r="ADX34" s="297"/>
      <c r="ADY34" s="297"/>
      <c r="ADZ34" s="297"/>
      <c r="AEA34" s="297"/>
      <c r="AEB34" s="297"/>
      <c r="AEC34" s="297"/>
      <c r="AED34" s="297"/>
      <c r="AEE34" s="297"/>
      <c r="AEF34" s="297"/>
      <c r="AEG34" s="297"/>
      <c r="AEH34" s="297"/>
      <c r="AEI34" s="297"/>
      <c r="AEJ34" s="297"/>
      <c r="AEK34" s="297"/>
      <c r="AEL34" s="297"/>
      <c r="AEM34" s="297"/>
      <c r="AEN34" s="297"/>
      <c r="AEO34" s="297"/>
      <c r="AEP34" s="297"/>
      <c r="AEQ34" s="297"/>
      <c r="AER34" s="297"/>
      <c r="AES34" s="297"/>
      <c r="AET34" s="297"/>
      <c r="AEU34" s="297"/>
      <c r="AEV34" s="297"/>
      <c r="AEW34" s="297"/>
      <c r="AEX34" s="297"/>
      <c r="AEY34" s="297"/>
      <c r="AEZ34" s="297"/>
      <c r="AFA34" s="297"/>
      <c r="AFB34" s="297"/>
      <c r="AFC34" s="297"/>
      <c r="AFD34" s="297"/>
      <c r="AFE34" s="297"/>
      <c r="AFF34" s="297"/>
      <c r="AFG34" s="297"/>
      <c r="AFH34" s="297"/>
      <c r="AFI34" s="297"/>
      <c r="AFJ34" s="297"/>
      <c r="AFK34" s="297"/>
      <c r="AFL34" s="297"/>
      <c r="AFM34" s="297"/>
      <c r="AFN34" s="297"/>
      <c r="AFO34" s="297"/>
      <c r="AFP34" s="297"/>
      <c r="AFQ34" s="297"/>
      <c r="AFR34" s="297"/>
      <c r="AFS34" s="297"/>
      <c r="AFT34" s="297"/>
      <c r="AFU34" s="297"/>
      <c r="AFV34" s="297"/>
      <c r="AFW34" s="297"/>
      <c r="AFX34" s="297"/>
      <c r="AFY34" s="297"/>
      <c r="AFZ34" s="297"/>
      <c r="AGA34" s="297"/>
      <c r="AGB34" s="297"/>
      <c r="AGC34" s="297"/>
      <c r="AGD34" s="297"/>
      <c r="AGE34" s="297"/>
      <c r="AGF34" s="297"/>
      <c r="AGG34" s="297"/>
      <c r="AGH34" s="297"/>
      <c r="AGI34" s="297"/>
      <c r="AGJ34" s="297"/>
      <c r="AGK34" s="297"/>
      <c r="AGL34" s="297"/>
      <c r="AGM34" s="297"/>
      <c r="AGN34" s="297"/>
      <c r="AGO34" s="297"/>
      <c r="AGP34" s="297"/>
      <c r="AGQ34" s="297"/>
      <c r="AGR34" s="297"/>
      <c r="AGS34" s="297"/>
      <c r="AGT34" s="297"/>
      <c r="AGU34" s="297"/>
      <c r="AGV34" s="297"/>
      <c r="AGW34" s="297"/>
      <c r="AGX34" s="297"/>
      <c r="AGY34" s="297"/>
      <c r="AGZ34" s="297"/>
      <c r="AHA34" s="297"/>
      <c r="AHB34" s="297"/>
      <c r="AHC34" s="297"/>
      <c r="AHD34" s="297"/>
      <c r="AHE34" s="297"/>
      <c r="AHF34" s="297"/>
      <c r="AHG34" s="297"/>
      <c r="AHH34" s="297"/>
      <c r="AHI34" s="297"/>
      <c r="AHJ34" s="297"/>
      <c r="AHK34" s="297"/>
      <c r="AHL34" s="297"/>
      <c r="AHM34" s="297"/>
      <c r="AHN34" s="297"/>
      <c r="AHO34" s="297"/>
      <c r="AHQ34" s="277"/>
      <c r="AHR34" s="275" t="s">
        <v>647</v>
      </c>
      <c r="AHS34" s="271" t="b">
        <f t="shared" si="1"/>
        <v>0</v>
      </c>
    </row>
    <row r="35" spans="1:903" s="275" customFormat="1" x14ac:dyDescent="1.1000000000000001">
      <c r="A35" s="274"/>
      <c r="B35" s="271"/>
      <c r="C35" s="297"/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97"/>
      <c r="U35" s="297"/>
      <c r="V35" s="297"/>
      <c r="W35" s="297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297"/>
      <c r="AI35" s="297"/>
      <c r="AJ35" s="297"/>
      <c r="AK35" s="297"/>
      <c r="AL35" s="297"/>
      <c r="AM35" s="297"/>
      <c r="AN35" s="297"/>
      <c r="AO35" s="297"/>
      <c r="AP35" s="297"/>
      <c r="AQ35" s="297"/>
      <c r="AR35" s="297"/>
      <c r="AS35" s="297"/>
      <c r="AT35" s="297"/>
      <c r="AU35" s="297"/>
      <c r="AV35" s="297"/>
      <c r="AW35" s="297"/>
      <c r="AX35" s="297"/>
      <c r="AY35" s="297"/>
      <c r="AZ35" s="297"/>
      <c r="BA35" s="297"/>
      <c r="BB35" s="297"/>
      <c r="BC35" s="297"/>
      <c r="BD35" s="297"/>
      <c r="BE35" s="297"/>
      <c r="BF35" s="297"/>
      <c r="BG35" s="297"/>
      <c r="BH35" s="297"/>
      <c r="BI35" s="297"/>
      <c r="BJ35" s="297"/>
      <c r="BK35" s="297"/>
      <c r="BL35" s="297"/>
      <c r="BM35" s="297"/>
      <c r="BN35" s="297"/>
      <c r="BO35" s="297"/>
      <c r="BP35" s="297"/>
      <c r="BQ35" s="297"/>
      <c r="BR35" s="297"/>
      <c r="BS35" s="297"/>
      <c r="BT35" s="297"/>
      <c r="BU35" s="297"/>
      <c r="BV35" s="297"/>
      <c r="BW35" s="297"/>
      <c r="BX35" s="297"/>
      <c r="BY35" s="297"/>
      <c r="BZ35" s="297"/>
      <c r="CA35" s="297"/>
      <c r="CB35" s="297"/>
      <c r="CC35" s="297"/>
      <c r="CD35" s="297"/>
      <c r="CE35" s="297"/>
      <c r="CF35" s="297"/>
      <c r="CG35" s="297"/>
      <c r="CH35" s="297"/>
      <c r="CI35" s="297"/>
      <c r="CJ35" s="297"/>
      <c r="CK35" s="297"/>
      <c r="CL35" s="297"/>
      <c r="CM35" s="297"/>
      <c r="CN35" s="297"/>
      <c r="CO35" s="297"/>
      <c r="CP35" s="297"/>
      <c r="CQ35" s="297"/>
      <c r="CR35" s="297"/>
      <c r="CS35" s="297"/>
      <c r="CT35" s="297"/>
      <c r="CU35" s="297"/>
      <c r="CV35" s="297"/>
      <c r="CW35" s="297"/>
      <c r="CX35" s="297"/>
      <c r="CY35" s="297"/>
      <c r="CZ35" s="297"/>
      <c r="DA35" s="297"/>
      <c r="DB35" s="297"/>
      <c r="DC35" s="297"/>
      <c r="DD35" s="297"/>
      <c r="DE35" s="297"/>
      <c r="DF35" s="297"/>
      <c r="DG35" s="297"/>
      <c r="DH35" s="297"/>
      <c r="DI35" s="297"/>
      <c r="DJ35" s="297"/>
      <c r="DK35" s="297"/>
      <c r="DL35" s="297"/>
      <c r="DM35" s="297"/>
      <c r="DN35" s="297"/>
      <c r="DO35" s="297"/>
      <c r="DP35" s="297"/>
      <c r="DQ35" s="297"/>
      <c r="DR35" s="297"/>
      <c r="DS35" s="297"/>
      <c r="DT35" s="297"/>
      <c r="DU35" s="297"/>
      <c r="DV35" s="297"/>
      <c r="DW35" s="297"/>
      <c r="DX35" s="297"/>
      <c r="DY35" s="297"/>
      <c r="DZ35" s="297"/>
      <c r="EA35" s="297"/>
      <c r="EB35" s="297"/>
      <c r="EC35" s="297"/>
      <c r="ED35" s="297"/>
      <c r="EE35" s="297"/>
      <c r="EF35" s="297"/>
      <c r="EG35" s="297"/>
      <c r="EH35" s="297"/>
      <c r="EI35" s="297"/>
      <c r="EJ35" s="297"/>
      <c r="EK35" s="297"/>
      <c r="EL35" s="297"/>
      <c r="EM35" s="297"/>
      <c r="EN35" s="297"/>
      <c r="EO35" s="297"/>
      <c r="EP35" s="297"/>
      <c r="EQ35" s="297"/>
      <c r="ER35" s="297"/>
      <c r="ES35" s="297"/>
      <c r="ET35" s="297"/>
      <c r="EU35" s="297"/>
      <c r="EV35" s="297"/>
      <c r="EW35" s="297"/>
      <c r="EX35" s="297"/>
      <c r="EY35" s="297"/>
      <c r="EZ35" s="297"/>
      <c r="FA35" s="297"/>
      <c r="FB35" s="297"/>
      <c r="FC35" s="297"/>
      <c r="FD35" s="297"/>
      <c r="FE35" s="297"/>
      <c r="FF35" s="297"/>
      <c r="FG35" s="297"/>
      <c r="FH35" s="297"/>
      <c r="FI35" s="297"/>
      <c r="FJ35" s="297"/>
      <c r="FK35" s="297"/>
      <c r="FL35" s="297"/>
      <c r="FM35" s="297"/>
      <c r="FN35" s="297"/>
      <c r="FO35" s="297"/>
      <c r="FP35" s="297"/>
      <c r="FQ35" s="297"/>
      <c r="FR35" s="297"/>
      <c r="FS35" s="297"/>
      <c r="FT35" s="297"/>
      <c r="FU35" s="297"/>
      <c r="FV35" s="297"/>
      <c r="FW35" s="297"/>
      <c r="FX35" s="297"/>
      <c r="FY35" s="297"/>
      <c r="FZ35" s="297"/>
      <c r="GA35" s="297"/>
      <c r="GB35" s="297"/>
      <c r="GC35" s="297"/>
      <c r="GD35" s="297"/>
      <c r="GE35" s="297"/>
      <c r="GF35" s="297"/>
      <c r="GG35" s="297"/>
      <c r="GH35" s="297"/>
      <c r="GI35" s="297"/>
      <c r="GJ35" s="297"/>
      <c r="GK35" s="297"/>
      <c r="GL35" s="297"/>
      <c r="GM35" s="297"/>
      <c r="GN35" s="297"/>
      <c r="GO35" s="297"/>
      <c r="GP35" s="297"/>
      <c r="GQ35" s="297"/>
      <c r="GR35" s="297"/>
      <c r="GS35" s="297"/>
      <c r="GT35" s="297"/>
      <c r="GU35" s="297"/>
      <c r="GV35" s="297"/>
      <c r="GW35" s="297"/>
      <c r="GX35" s="297"/>
      <c r="GY35" s="297"/>
      <c r="GZ35" s="297"/>
      <c r="HA35" s="297"/>
      <c r="HB35" s="297"/>
      <c r="HC35" s="297"/>
      <c r="HD35" s="297"/>
      <c r="HE35" s="297"/>
      <c r="HF35" s="297"/>
      <c r="HG35" s="297"/>
      <c r="HH35" s="297"/>
      <c r="HI35" s="297"/>
      <c r="HJ35" s="297"/>
      <c r="HK35" s="297"/>
      <c r="HL35" s="297"/>
      <c r="HM35" s="297"/>
      <c r="HN35" s="297"/>
      <c r="HO35" s="297"/>
      <c r="HP35" s="297"/>
      <c r="HQ35" s="297"/>
      <c r="HR35" s="297"/>
      <c r="HS35" s="297"/>
      <c r="HT35" s="297"/>
      <c r="HU35" s="297"/>
      <c r="HV35" s="297"/>
      <c r="HW35" s="297"/>
      <c r="HX35" s="297"/>
      <c r="HY35" s="297"/>
      <c r="HZ35" s="297"/>
      <c r="IA35" s="297"/>
      <c r="IB35" s="297"/>
      <c r="IC35" s="297"/>
      <c r="ID35" s="297"/>
      <c r="IE35" s="297"/>
      <c r="IF35" s="297"/>
      <c r="IG35" s="297"/>
      <c r="IH35" s="297"/>
      <c r="II35" s="297"/>
      <c r="IJ35" s="297"/>
      <c r="IK35" s="297"/>
      <c r="IL35" s="297"/>
      <c r="IM35" s="297"/>
      <c r="IN35" s="297"/>
      <c r="IO35" s="297"/>
      <c r="IP35" s="297"/>
      <c r="IQ35" s="297"/>
      <c r="IR35" s="297"/>
      <c r="IS35" s="297"/>
      <c r="IT35" s="297"/>
      <c r="IU35" s="297"/>
      <c r="IV35" s="297"/>
      <c r="IW35" s="297"/>
      <c r="IX35" s="297"/>
      <c r="IY35" s="297"/>
      <c r="IZ35" s="297"/>
      <c r="JA35" s="297"/>
      <c r="JB35" s="297"/>
      <c r="JC35" s="297"/>
      <c r="JD35" s="297"/>
      <c r="JE35" s="297"/>
      <c r="JF35" s="297"/>
      <c r="JG35" s="297"/>
      <c r="JH35" s="297"/>
      <c r="JI35" s="297"/>
      <c r="JJ35" s="297"/>
      <c r="JK35" s="297"/>
      <c r="JL35" s="297"/>
      <c r="JM35" s="297"/>
      <c r="JN35" s="297"/>
      <c r="JO35" s="297"/>
      <c r="JP35" s="297"/>
      <c r="JQ35" s="297"/>
      <c r="JR35" s="297"/>
      <c r="JS35" s="297"/>
      <c r="JT35" s="297"/>
      <c r="JU35" s="297"/>
      <c r="JV35" s="297"/>
      <c r="JW35" s="297"/>
      <c r="JX35" s="297"/>
      <c r="JY35" s="297"/>
      <c r="JZ35" s="297"/>
      <c r="KA35" s="297"/>
      <c r="KB35" s="297"/>
      <c r="KC35" s="297"/>
      <c r="KD35" s="297"/>
      <c r="KE35" s="297"/>
      <c r="KF35" s="297"/>
      <c r="KG35" s="297"/>
      <c r="KH35" s="297"/>
      <c r="KI35" s="297"/>
      <c r="KJ35" s="297"/>
      <c r="KK35" s="297"/>
      <c r="KL35" s="297"/>
      <c r="KM35" s="297"/>
      <c r="KN35" s="297"/>
      <c r="KO35" s="297"/>
      <c r="KP35" s="297"/>
      <c r="KQ35" s="297"/>
      <c r="KR35" s="297"/>
      <c r="KS35" s="297"/>
      <c r="KT35" s="297"/>
      <c r="KU35" s="297"/>
      <c r="KV35" s="297"/>
      <c r="KW35" s="297"/>
      <c r="KX35" s="297"/>
      <c r="KY35" s="297"/>
      <c r="KZ35" s="297"/>
      <c r="LA35" s="297"/>
      <c r="LB35" s="297"/>
      <c r="LC35" s="297"/>
      <c r="LD35" s="297"/>
      <c r="LE35" s="297"/>
      <c r="LF35" s="297"/>
      <c r="LG35" s="297"/>
      <c r="LH35" s="297"/>
      <c r="LI35" s="297"/>
      <c r="LJ35" s="297"/>
      <c r="LK35" s="297"/>
      <c r="LL35" s="297"/>
      <c r="LM35" s="297"/>
      <c r="LN35" s="297"/>
      <c r="LO35" s="297"/>
      <c r="LP35" s="297"/>
      <c r="LQ35" s="297"/>
      <c r="LR35" s="297"/>
      <c r="LS35" s="297"/>
      <c r="LT35" s="297"/>
      <c r="LU35" s="297"/>
      <c r="LV35" s="297"/>
      <c r="LW35" s="297"/>
      <c r="LX35" s="297"/>
      <c r="LY35" s="297"/>
      <c r="LZ35" s="297"/>
      <c r="MA35" s="297"/>
      <c r="MB35" s="297"/>
      <c r="MC35" s="297"/>
      <c r="MD35" s="297"/>
      <c r="ME35" s="297"/>
      <c r="MF35" s="297"/>
      <c r="MG35" s="297"/>
      <c r="MH35" s="297"/>
      <c r="MI35" s="297"/>
      <c r="MJ35" s="297"/>
      <c r="MK35" s="297"/>
      <c r="ML35" s="297"/>
      <c r="MM35" s="297"/>
      <c r="MN35" s="297"/>
      <c r="MO35" s="297"/>
      <c r="MP35" s="297"/>
      <c r="MQ35" s="297"/>
      <c r="MR35" s="297"/>
      <c r="MS35" s="297"/>
      <c r="MT35" s="297"/>
      <c r="MU35" s="297"/>
      <c r="MV35" s="297"/>
      <c r="MW35" s="297"/>
      <c r="MX35" s="297"/>
      <c r="MY35" s="297"/>
      <c r="MZ35" s="297"/>
      <c r="NA35" s="297"/>
      <c r="NB35" s="297"/>
      <c r="NC35" s="297"/>
      <c r="ND35" s="297"/>
      <c r="NE35" s="297"/>
      <c r="NF35" s="297"/>
      <c r="NG35" s="297"/>
      <c r="NH35" s="297"/>
      <c r="NI35" s="297"/>
      <c r="NJ35" s="297"/>
      <c r="NK35" s="297"/>
      <c r="NL35" s="297"/>
      <c r="NM35" s="297"/>
      <c r="NN35" s="297"/>
      <c r="NO35" s="297"/>
      <c r="NP35" s="297"/>
      <c r="NQ35" s="297"/>
      <c r="NR35" s="297"/>
      <c r="NS35" s="297"/>
      <c r="NT35" s="297"/>
      <c r="NU35" s="297"/>
      <c r="NV35" s="297"/>
      <c r="NW35" s="297"/>
      <c r="NX35" s="297"/>
      <c r="NY35" s="297"/>
      <c r="NZ35" s="297"/>
      <c r="OA35" s="297"/>
      <c r="OB35" s="297"/>
      <c r="OC35" s="297"/>
      <c r="OD35" s="297"/>
      <c r="OE35" s="297"/>
      <c r="OF35" s="297"/>
      <c r="OG35" s="297"/>
      <c r="OH35" s="297"/>
      <c r="OI35" s="297"/>
      <c r="OJ35" s="297"/>
      <c r="OK35" s="297"/>
      <c r="OL35" s="297"/>
      <c r="OM35" s="297"/>
      <c r="ON35" s="297"/>
      <c r="OO35" s="297"/>
      <c r="OP35" s="297"/>
      <c r="OQ35" s="297"/>
      <c r="OR35" s="297"/>
      <c r="OS35" s="297"/>
      <c r="OT35" s="297"/>
      <c r="OU35" s="297"/>
      <c r="OV35" s="297"/>
      <c r="OW35" s="297"/>
      <c r="OX35" s="297"/>
      <c r="OY35" s="297"/>
      <c r="OZ35" s="297"/>
      <c r="PA35" s="297"/>
      <c r="PB35" s="297"/>
      <c r="PC35" s="297"/>
      <c r="PD35" s="297"/>
      <c r="PE35" s="297"/>
      <c r="PF35" s="297"/>
      <c r="PG35" s="297"/>
      <c r="PH35" s="297"/>
      <c r="PI35" s="297"/>
      <c r="PJ35" s="297"/>
      <c r="PK35" s="297"/>
      <c r="PL35" s="297"/>
      <c r="PM35" s="297"/>
      <c r="PN35" s="297"/>
      <c r="PO35" s="297"/>
      <c r="PP35" s="297"/>
      <c r="PQ35" s="297"/>
      <c r="PR35" s="297"/>
      <c r="PS35" s="297"/>
      <c r="PT35" s="297"/>
      <c r="PU35" s="297"/>
      <c r="PV35" s="297"/>
      <c r="PW35" s="297"/>
      <c r="PX35" s="297"/>
      <c r="PY35" s="297"/>
      <c r="PZ35" s="297"/>
      <c r="QA35" s="297"/>
      <c r="QB35" s="297"/>
      <c r="QC35" s="297"/>
      <c r="QD35" s="297"/>
      <c r="QE35" s="297"/>
      <c r="QF35" s="297"/>
      <c r="QG35" s="297"/>
      <c r="QH35" s="297"/>
      <c r="QI35" s="297"/>
      <c r="QJ35" s="297"/>
      <c r="QK35" s="297"/>
      <c r="QL35" s="297"/>
      <c r="QM35" s="297"/>
      <c r="QN35" s="297"/>
      <c r="QO35" s="297"/>
      <c r="QP35" s="297"/>
      <c r="QQ35" s="297"/>
      <c r="QR35" s="297"/>
      <c r="QS35" s="297"/>
      <c r="QT35" s="297"/>
      <c r="QU35" s="297"/>
      <c r="QV35" s="297"/>
      <c r="QW35" s="297"/>
      <c r="QX35" s="297"/>
      <c r="QY35" s="297"/>
      <c r="QZ35" s="297"/>
      <c r="RA35" s="297"/>
      <c r="RB35" s="297"/>
      <c r="RC35" s="297"/>
      <c r="RD35" s="297"/>
      <c r="RE35" s="297"/>
      <c r="RF35" s="297"/>
      <c r="RG35" s="297"/>
      <c r="RH35" s="297"/>
      <c r="RI35" s="297"/>
      <c r="RJ35" s="297"/>
      <c r="RK35" s="297"/>
      <c r="RL35" s="297"/>
      <c r="RM35" s="297"/>
      <c r="RN35" s="297"/>
      <c r="RO35" s="297"/>
      <c r="RP35" s="297"/>
      <c r="RQ35" s="297"/>
      <c r="RR35" s="297"/>
      <c r="RS35" s="297"/>
      <c r="RT35" s="297"/>
      <c r="RU35" s="297"/>
      <c r="RV35" s="297"/>
      <c r="RW35" s="297"/>
      <c r="RX35" s="297"/>
      <c r="RY35" s="297"/>
      <c r="RZ35" s="297"/>
      <c r="SA35" s="297"/>
      <c r="SB35" s="297"/>
      <c r="SC35" s="297"/>
      <c r="SD35" s="297"/>
      <c r="SE35" s="297"/>
      <c r="SF35" s="297"/>
      <c r="SG35" s="297"/>
      <c r="SH35" s="297"/>
      <c r="SI35" s="297"/>
      <c r="SJ35" s="297"/>
      <c r="SK35" s="297"/>
      <c r="SL35" s="297"/>
      <c r="SM35" s="297"/>
      <c r="SN35" s="297"/>
      <c r="SO35" s="297"/>
      <c r="SP35" s="297"/>
      <c r="SQ35" s="297"/>
      <c r="SR35" s="297"/>
      <c r="SS35" s="297"/>
      <c r="ST35" s="297"/>
      <c r="SU35" s="297"/>
      <c r="SV35" s="297"/>
      <c r="SW35" s="297"/>
      <c r="SX35" s="297"/>
      <c r="SY35" s="297"/>
      <c r="SZ35" s="297"/>
      <c r="TA35" s="297"/>
      <c r="TB35" s="297"/>
      <c r="TC35" s="297"/>
      <c r="TD35" s="297"/>
      <c r="TE35" s="297"/>
      <c r="TF35" s="297"/>
      <c r="TG35" s="297"/>
      <c r="TH35" s="297"/>
      <c r="TI35" s="297"/>
      <c r="TJ35" s="297"/>
      <c r="TK35" s="297"/>
      <c r="TL35" s="297"/>
      <c r="TM35" s="297"/>
      <c r="TN35" s="297"/>
      <c r="TO35" s="297"/>
      <c r="TP35" s="297"/>
      <c r="TQ35" s="297"/>
      <c r="TR35" s="297"/>
      <c r="TS35" s="297"/>
      <c r="TT35" s="297"/>
      <c r="TU35" s="297"/>
      <c r="TV35" s="297"/>
      <c r="TW35" s="297"/>
      <c r="TX35" s="297"/>
      <c r="TY35" s="297"/>
      <c r="TZ35" s="297"/>
      <c r="UA35" s="297"/>
      <c r="UB35" s="297"/>
      <c r="UC35" s="297"/>
      <c r="UD35" s="297"/>
      <c r="UE35" s="297"/>
      <c r="UF35" s="297"/>
      <c r="UG35" s="297"/>
      <c r="UH35" s="297"/>
      <c r="UI35" s="297"/>
      <c r="UJ35" s="297"/>
      <c r="UK35" s="297"/>
      <c r="UL35" s="297"/>
      <c r="UM35" s="297"/>
      <c r="UN35" s="297"/>
      <c r="UO35" s="297"/>
      <c r="UP35" s="297"/>
      <c r="UQ35" s="297"/>
      <c r="UR35" s="297"/>
      <c r="US35" s="297"/>
      <c r="UT35" s="297"/>
      <c r="UU35" s="297"/>
      <c r="UV35" s="297"/>
      <c r="UW35" s="297"/>
      <c r="UX35" s="297"/>
      <c r="UY35" s="297"/>
      <c r="UZ35" s="297"/>
      <c r="VA35" s="297"/>
      <c r="VB35" s="297"/>
      <c r="VC35" s="297"/>
      <c r="VD35" s="297"/>
      <c r="VE35" s="297"/>
      <c r="VF35" s="297"/>
      <c r="VG35" s="297"/>
      <c r="VH35" s="297"/>
      <c r="VI35" s="297"/>
      <c r="VJ35" s="297"/>
      <c r="VK35" s="297"/>
      <c r="VL35" s="297"/>
      <c r="VM35" s="297"/>
      <c r="VN35" s="297"/>
      <c r="VO35" s="297"/>
      <c r="VP35" s="297"/>
      <c r="VQ35" s="297"/>
      <c r="VR35" s="297"/>
      <c r="VS35" s="297"/>
      <c r="VT35" s="297"/>
      <c r="VU35" s="297"/>
      <c r="VV35" s="297"/>
      <c r="VW35" s="297"/>
      <c r="VX35" s="297"/>
      <c r="VY35" s="297"/>
      <c r="VZ35" s="297"/>
      <c r="WA35" s="297"/>
      <c r="WB35" s="297"/>
      <c r="WC35" s="297"/>
      <c r="WD35" s="297"/>
      <c r="WE35" s="297"/>
      <c r="WF35" s="297"/>
      <c r="WG35" s="297"/>
      <c r="WH35" s="297"/>
      <c r="WI35" s="297"/>
      <c r="WJ35" s="297"/>
      <c r="WK35" s="297"/>
      <c r="WL35" s="297"/>
      <c r="WM35" s="297"/>
      <c r="WN35" s="297"/>
      <c r="WO35" s="297"/>
      <c r="WP35" s="297"/>
      <c r="WQ35" s="297"/>
      <c r="WR35" s="297"/>
      <c r="WS35" s="297"/>
      <c r="WT35" s="297"/>
      <c r="WU35" s="297"/>
      <c r="WV35" s="297"/>
      <c r="WW35" s="297"/>
      <c r="WX35" s="297"/>
      <c r="WY35" s="297"/>
      <c r="WZ35" s="297"/>
      <c r="XA35" s="297"/>
      <c r="XB35" s="297"/>
      <c r="XC35" s="297"/>
      <c r="XD35" s="297"/>
      <c r="XE35" s="297"/>
      <c r="XF35" s="297"/>
      <c r="XG35" s="297"/>
      <c r="XH35" s="297"/>
      <c r="XI35" s="297"/>
      <c r="XJ35" s="297"/>
      <c r="XK35" s="297"/>
      <c r="XL35" s="297"/>
      <c r="XM35" s="297"/>
      <c r="XN35" s="297"/>
      <c r="XO35" s="297"/>
      <c r="XP35" s="297"/>
      <c r="XQ35" s="297"/>
      <c r="XR35" s="297"/>
      <c r="XS35" s="297"/>
      <c r="XT35" s="297"/>
      <c r="XU35" s="297"/>
      <c r="XV35" s="297"/>
      <c r="XW35" s="297"/>
      <c r="XX35" s="297"/>
      <c r="XY35" s="297"/>
      <c r="XZ35" s="297"/>
      <c r="YA35" s="297"/>
      <c r="YB35" s="297"/>
      <c r="YC35" s="297"/>
      <c r="YD35" s="297"/>
      <c r="YE35" s="297"/>
      <c r="YF35" s="297"/>
      <c r="YG35" s="297"/>
      <c r="YH35" s="297"/>
      <c r="YI35" s="297"/>
      <c r="YJ35" s="297"/>
      <c r="YK35" s="297"/>
      <c r="YL35" s="297"/>
      <c r="YM35" s="297"/>
      <c r="YN35" s="297"/>
      <c r="YO35" s="297"/>
      <c r="YP35" s="297"/>
      <c r="YQ35" s="297"/>
      <c r="YR35" s="297"/>
      <c r="YS35" s="297"/>
      <c r="YT35" s="297"/>
      <c r="YU35" s="297"/>
      <c r="YV35" s="297"/>
      <c r="YW35" s="297"/>
      <c r="YX35" s="297"/>
      <c r="YY35" s="297"/>
      <c r="YZ35" s="297"/>
      <c r="ZA35" s="297"/>
      <c r="ZB35" s="297"/>
      <c r="ZC35" s="297"/>
      <c r="ZD35" s="297"/>
      <c r="ZE35" s="297"/>
      <c r="ZF35" s="297"/>
      <c r="ZG35" s="297"/>
      <c r="ZH35" s="297"/>
      <c r="ZI35" s="297"/>
      <c r="ZJ35" s="297"/>
      <c r="ZK35" s="297"/>
      <c r="ZL35" s="297"/>
      <c r="ZM35" s="297"/>
      <c r="ZN35" s="297"/>
      <c r="ZO35" s="297"/>
      <c r="ZP35" s="297"/>
      <c r="ZQ35" s="297"/>
      <c r="ZR35" s="297"/>
      <c r="ZS35" s="297"/>
      <c r="ZT35" s="297"/>
      <c r="ZU35" s="297"/>
      <c r="ZV35" s="297"/>
      <c r="ZW35" s="297"/>
      <c r="ZX35" s="297"/>
      <c r="ZY35" s="297"/>
      <c r="ZZ35" s="297"/>
      <c r="AAA35" s="297"/>
      <c r="AAB35" s="297"/>
      <c r="AAC35" s="297"/>
      <c r="AAD35" s="297"/>
      <c r="AAE35" s="297"/>
      <c r="AAF35" s="297"/>
      <c r="AAG35" s="297"/>
      <c r="AAH35" s="297"/>
      <c r="AAI35" s="297"/>
      <c r="AAJ35" s="297"/>
      <c r="AAK35" s="297"/>
      <c r="AAL35" s="297"/>
      <c r="AAM35" s="297"/>
      <c r="AAN35" s="297"/>
      <c r="AAO35" s="297"/>
      <c r="AAP35" s="297"/>
      <c r="AAQ35" s="297"/>
      <c r="AAR35" s="297"/>
      <c r="AAS35" s="297"/>
      <c r="AAT35" s="297"/>
      <c r="AAU35" s="297"/>
      <c r="AAV35" s="297"/>
      <c r="AAW35" s="297"/>
      <c r="AAX35" s="297"/>
      <c r="AAY35" s="297"/>
      <c r="AAZ35" s="297"/>
      <c r="ABA35" s="297"/>
      <c r="ABB35" s="297"/>
      <c r="ABC35" s="297"/>
      <c r="ABD35" s="297"/>
      <c r="ABE35" s="297"/>
      <c r="ABF35" s="297"/>
      <c r="ABG35" s="297"/>
      <c r="ABH35" s="297"/>
      <c r="ABI35" s="297"/>
      <c r="ABJ35" s="297"/>
      <c r="ABK35" s="297"/>
      <c r="ABL35" s="297"/>
      <c r="ABM35" s="297"/>
      <c r="ABN35" s="297"/>
      <c r="ABO35" s="297"/>
      <c r="ABP35" s="297"/>
      <c r="ABQ35" s="297"/>
      <c r="ABR35" s="297"/>
      <c r="ABS35" s="297"/>
      <c r="ABT35" s="297"/>
      <c r="ABU35" s="297"/>
      <c r="ABV35" s="297"/>
      <c r="ABW35" s="297"/>
      <c r="ABX35" s="297"/>
      <c r="ABY35" s="297"/>
      <c r="ABZ35" s="297"/>
      <c r="ACA35" s="297"/>
      <c r="ACB35" s="297"/>
      <c r="ACC35" s="297"/>
      <c r="ACD35" s="297"/>
      <c r="ACE35" s="297"/>
      <c r="ACF35" s="297"/>
      <c r="ACG35" s="297"/>
      <c r="ACH35" s="297"/>
      <c r="ACI35" s="297"/>
      <c r="ACJ35" s="297"/>
      <c r="ACK35" s="297"/>
      <c r="ACL35" s="297"/>
      <c r="ACM35" s="297"/>
      <c r="ACN35" s="297"/>
      <c r="ACO35" s="297"/>
      <c r="ACP35" s="297"/>
      <c r="ACQ35" s="297"/>
      <c r="ACR35" s="297"/>
      <c r="ACS35" s="297"/>
      <c r="ACT35" s="297"/>
      <c r="ACU35" s="297"/>
      <c r="ACV35" s="297"/>
      <c r="ACW35" s="297"/>
      <c r="ACX35" s="297"/>
      <c r="ACY35" s="297"/>
      <c r="ACZ35" s="297"/>
      <c r="ADA35" s="297"/>
      <c r="ADB35" s="297"/>
      <c r="ADC35" s="297"/>
      <c r="ADD35" s="297"/>
      <c r="ADE35" s="297"/>
      <c r="ADF35" s="297"/>
      <c r="ADG35" s="297"/>
      <c r="ADH35" s="297"/>
      <c r="ADI35" s="297"/>
      <c r="ADJ35" s="297"/>
      <c r="ADK35" s="297"/>
      <c r="ADL35" s="297"/>
      <c r="ADM35" s="297"/>
      <c r="ADN35" s="297"/>
      <c r="ADO35" s="297"/>
      <c r="ADP35" s="297"/>
      <c r="ADQ35" s="297"/>
      <c r="ADR35" s="297"/>
      <c r="ADS35" s="297"/>
      <c r="ADT35" s="297"/>
      <c r="ADU35" s="297"/>
      <c r="ADV35" s="297"/>
      <c r="ADW35" s="297"/>
      <c r="ADX35" s="297"/>
      <c r="ADY35" s="297"/>
      <c r="ADZ35" s="297"/>
      <c r="AEA35" s="297"/>
      <c r="AEB35" s="297"/>
      <c r="AEC35" s="297"/>
      <c r="AED35" s="297"/>
      <c r="AEE35" s="297"/>
      <c r="AEF35" s="297"/>
      <c r="AEG35" s="297"/>
      <c r="AEH35" s="297"/>
      <c r="AEI35" s="297"/>
      <c r="AEJ35" s="297"/>
      <c r="AEK35" s="297"/>
      <c r="AEL35" s="297"/>
      <c r="AEM35" s="297"/>
      <c r="AEN35" s="297"/>
      <c r="AEO35" s="297"/>
      <c r="AEP35" s="297"/>
      <c r="AEQ35" s="297"/>
      <c r="AER35" s="297"/>
      <c r="AES35" s="297"/>
      <c r="AET35" s="297"/>
      <c r="AEU35" s="297"/>
      <c r="AEV35" s="297"/>
      <c r="AEW35" s="297"/>
      <c r="AEX35" s="297"/>
      <c r="AEY35" s="297"/>
      <c r="AEZ35" s="297"/>
      <c r="AFA35" s="297"/>
      <c r="AFB35" s="297"/>
      <c r="AFC35" s="297"/>
      <c r="AFD35" s="297"/>
      <c r="AFE35" s="297"/>
      <c r="AFF35" s="297"/>
      <c r="AFG35" s="297"/>
      <c r="AFH35" s="297"/>
      <c r="AFI35" s="297"/>
      <c r="AFJ35" s="297"/>
      <c r="AFK35" s="297"/>
      <c r="AFL35" s="297"/>
      <c r="AFM35" s="297"/>
      <c r="AFN35" s="297"/>
      <c r="AFO35" s="297"/>
      <c r="AFP35" s="297"/>
      <c r="AFQ35" s="297"/>
      <c r="AFR35" s="297"/>
      <c r="AFS35" s="297"/>
      <c r="AFT35" s="297"/>
      <c r="AFU35" s="297"/>
      <c r="AFV35" s="297"/>
      <c r="AFW35" s="297"/>
      <c r="AFX35" s="297"/>
      <c r="AFY35" s="297"/>
      <c r="AFZ35" s="297"/>
      <c r="AGA35" s="297"/>
      <c r="AGB35" s="297"/>
      <c r="AGC35" s="297"/>
      <c r="AGD35" s="297"/>
      <c r="AGE35" s="297"/>
      <c r="AGF35" s="297"/>
      <c r="AGG35" s="297"/>
      <c r="AGH35" s="297"/>
      <c r="AGI35" s="297"/>
      <c r="AGJ35" s="297"/>
      <c r="AGK35" s="297"/>
      <c r="AGL35" s="297"/>
      <c r="AGM35" s="297"/>
      <c r="AGN35" s="297"/>
      <c r="AGO35" s="297"/>
      <c r="AGP35" s="297"/>
      <c r="AGQ35" s="297"/>
      <c r="AGR35" s="297"/>
      <c r="AGS35" s="297"/>
      <c r="AGT35" s="297"/>
      <c r="AGU35" s="297"/>
      <c r="AGV35" s="297"/>
      <c r="AGW35" s="297"/>
      <c r="AGX35" s="297"/>
      <c r="AGY35" s="297"/>
      <c r="AGZ35" s="297"/>
      <c r="AHA35" s="297"/>
      <c r="AHB35" s="297"/>
      <c r="AHC35" s="297"/>
      <c r="AHD35" s="297"/>
      <c r="AHE35" s="297"/>
      <c r="AHF35" s="297"/>
      <c r="AHG35" s="297"/>
      <c r="AHH35" s="297"/>
      <c r="AHI35" s="297"/>
      <c r="AHJ35" s="297"/>
      <c r="AHK35" s="297"/>
      <c r="AHL35" s="297"/>
      <c r="AHM35" s="297"/>
      <c r="AHN35" s="297"/>
      <c r="AHO35" s="297"/>
      <c r="AHQ35" s="277"/>
    </row>
    <row r="36" spans="1:903" x14ac:dyDescent="0.8">
      <c r="AHQ36" s="607">
        <v>64</v>
      </c>
    </row>
    <row r="37" spans="1:903" x14ac:dyDescent="1.1000000000000001">
      <c r="C37" s="271">
        <v>1</v>
      </c>
      <c r="DA37" s="271">
        <v>2</v>
      </c>
      <c r="EV37" s="271">
        <v>3</v>
      </c>
      <c r="GX37" s="271">
        <v>4</v>
      </c>
      <c r="JQ37" s="271">
        <v>5</v>
      </c>
      <c r="ME37" s="271">
        <v>6</v>
      </c>
      <c r="OZ37" s="271">
        <v>7</v>
      </c>
      <c r="RY37" s="271">
        <v>8</v>
      </c>
      <c r="VI37" s="271">
        <v>9</v>
      </c>
      <c r="YT37" s="271">
        <v>10</v>
      </c>
      <c r="ABM37" s="271">
        <v>11</v>
      </c>
      <c r="AEO37" s="271">
        <v>12</v>
      </c>
      <c r="AHQ37" s="277">
        <v>65</v>
      </c>
    </row>
    <row r="38" spans="1:903" x14ac:dyDescent="0.8">
      <c r="C38" s="271" t="s">
        <v>1184</v>
      </c>
      <c r="U38" s="271" t="s">
        <v>1185</v>
      </c>
      <c r="AS38" s="271" t="s">
        <v>1186</v>
      </c>
      <c r="BH38" s="271" t="s">
        <v>1187</v>
      </c>
      <c r="BQ38" s="271" t="s">
        <v>1188</v>
      </c>
      <c r="BY38" s="271" t="s">
        <v>1189</v>
      </c>
      <c r="CF38" s="271" t="s">
        <v>1190</v>
      </c>
      <c r="CS38" s="271" t="s">
        <v>1191</v>
      </c>
      <c r="DA38" s="271" t="s">
        <v>1192</v>
      </c>
      <c r="DJ38" s="271" t="s">
        <v>1193</v>
      </c>
      <c r="DS38" s="271" t="s">
        <v>1194</v>
      </c>
      <c r="ED38" s="271" t="s">
        <v>1195</v>
      </c>
      <c r="EM38" s="271" t="s">
        <v>1196</v>
      </c>
      <c r="EV38" s="271" t="s">
        <v>1197</v>
      </c>
      <c r="FH38" s="271" t="s">
        <v>1198</v>
      </c>
      <c r="FP38" s="271" t="s">
        <v>1199</v>
      </c>
      <c r="GD38" s="271" t="s">
        <v>1200</v>
      </c>
      <c r="GP38" s="271" t="s">
        <v>1201</v>
      </c>
      <c r="GX38" s="271" t="s">
        <v>1202</v>
      </c>
      <c r="HB38" s="271" t="s">
        <v>1203</v>
      </c>
      <c r="HI38" s="271" t="s">
        <v>1204</v>
      </c>
      <c r="HQ38" s="271" t="s">
        <v>1205</v>
      </c>
      <c r="IG38" s="271" t="s">
        <v>1206</v>
      </c>
      <c r="IR38" s="271" t="s">
        <v>1207</v>
      </c>
      <c r="JD38" s="271" t="s">
        <v>1208</v>
      </c>
      <c r="JJ38" s="271" t="s">
        <v>1209</v>
      </c>
      <c r="JQ38" s="271" t="s">
        <v>1210</v>
      </c>
      <c r="KF38" s="271" t="s">
        <v>1211</v>
      </c>
      <c r="KO38" s="271" t="s">
        <v>1212</v>
      </c>
      <c r="KW38" s="271" t="s">
        <v>1213</v>
      </c>
      <c r="LE38" s="271" t="s">
        <v>1214</v>
      </c>
      <c r="LP38" s="271" t="s">
        <v>1215</v>
      </c>
      <c r="LS38" s="271" t="s">
        <v>1216</v>
      </c>
      <c r="LU38" s="271" t="s">
        <v>1217</v>
      </c>
      <c r="ME38" s="271" t="s">
        <v>1218</v>
      </c>
      <c r="MQ38" s="271" t="s">
        <v>1219</v>
      </c>
      <c r="NB38" s="271" t="s">
        <v>1220</v>
      </c>
      <c r="NN38" s="271" t="s">
        <v>1221</v>
      </c>
      <c r="NU38" s="271" t="s">
        <v>1222</v>
      </c>
      <c r="OB38" s="271" t="s">
        <v>1223</v>
      </c>
      <c r="OK38" s="271" t="s">
        <v>1224</v>
      </c>
      <c r="OQ38" s="271" t="s">
        <v>1225</v>
      </c>
      <c r="OZ38" s="271" t="s">
        <v>1226</v>
      </c>
      <c r="PR38" s="271" t="s">
        <v>1227</v>
      </c>
      <c r="QR38" s="271" t="s">
        <v>1228</v>
      </c>
      <c r="RE38" s="271" t="s">
        <v>1229</v>
      </c>
      <c r="RY38" s="271" t="s">
        <v>1230</v>
      </c>
      <c r="SK38" s="271" t="s">
        <v>1231</v>
      </c>
      <c r="SS38" s="271" t="s">
        <v>1232</v>
      </c>
      <c r="TG38" s="271" t="s">
        <v>1233</v>
      </c>
      <c r="TY38" s="271" t="s">
        <v>1234</v>
      </c>
      <c r="UH38" s="271" t="s">
        <v>1235</v>
      </c>
      <c r="UN38" s="271" t="s">
        <v>1236</v>
      </c>
      <c r="VI38" s="271" t="s">
        <v>1237</v>
      </c>
      <c r="VY38" s="271" t="s">
        <v>1238</v>
      </c>
      <c r="XF38" s="271" t="s">
        <v>1239</v>
      </c>
      <c r="YC38" s="271" t="s">
        <v>1240</v>
      </c>
      <c r="YT38" s="271" t="s">
        <v>1241</v>
      </c>
      <c r="ZA38" s="271" t="s">
        <v>1242</v>
      </c>
      <c r="ZJ38" s="271" t="s">
        <v>1243</v>
      </c>
      <c r="AAF38" s="271" t="s">
        <v>1244</v>
      </c>
      <c r="AAM38" s="271" t="s">
        <v>1245</v>
      </c>
      <c r="ABM38" s="271" t="s">
        <v>1246</v>
      </c>
      <c r="ABV38" s="271" t="s">
        <v>1247</v>
      </c>
      <c r="ACG38" s="271" t="s">
        <v>1248</v>
      </c>
      <c r="ADD38" s="271" t="s">
        <v>1249</v>
      </c>
      <c r="ADM38" s="271" t="s">
        <v>1250</v>
      </c>
      <c r="ADP38" s="271" t="s">
        <v>1251</v>
      </c>
      <c r="ADU38" s="271" t="s">
        <v>1252</v>
      </c>
      <c r="AEO38" s="271" t="s">
        <v>1253</v>
      </c>
      <c r="AEY38" s="271" t="s">
        <v>1254</v>
      </c>
      <c r="AFL38" s="271" t="s">
        <v>1255</v>
      </c>
      <c r="AFX38" s="271" t="s">
        <v>1256</v>
      </c>
      <c r="AGI38" s="271" t="s">
        <v>1257</v>
      </c>
      <c r="AGQ38" s="271" t="s">
        <v>1258</v>
      </c>
      <c r="AHH38" s="271" t="s">
        <v>1259</v>
      </c>
      <c r="AHQ38" s="607">
        <v>66</v>
      </c>
    </row>
    <row r="39" spans="1:903" x14ac:dyDescent="1.1000000000000001">
      <c r="A39" s="270">
        <v>1</v>
      </c>
      <c r="C39" s="628" t="s">
        <v>2601</v>
      </c>
      <c r="D39" s="628" t="s">
        <v>2605</v>
      </c>
      <c r="E39" s="628" t="s">
        <v>2609</v>
      </c>
      <c r="F39" s="628" t="s">
        <v>2613</v>
      </c>
      <c r="G39" s="628" t="s">
        <v>2617</v>
      </c>
      <c r="H39" s="628" t="s">
        <v>2621</v>
      </c>
      <c r="I39" s="628" t="s">
        <v>2625</v>
      </c>
      <c r="J39" s="628" t="s">
        <v>2629</v>
      </c>
      <c r="K39" s="628" t="s">
        <v>2633</v>
      </c>
      <c r="L39" s="628" t="s">
        <v>2637</v>
      </c>
      <c r="M39" s="628" t="s">
        <v>2641</v>
      </c>
      <c r="N39" s="628" t="s">
        <v>2645</v>
      </c>
      <c r="O39" s="628" t="s">
        <v>2649</v>
      </c>
      <c r="P39" s="628" t="s">
        <v>2653</v>
      </c>
      <c r="Q39" s="628" t="s">
        <v>2657</v>
      </c>
      <c r="R39" s="628" t="s">
        <v>2661</v>
      </c>
      <c r="S39" s="628" t="s">
        <v>2665</v>
      </c>
      <c r="T39" s="628" t="s">
        <v>2669</v>
      </c>
      <c r="U39" s="628" t="s">
        <v>2285</v>
      </c>
      <c r="V39" s="628" t="s">
        <v>2293</v>
      </c>
      <c r="W39" s="628" t="s">
        <v>2301</v>
      </c>
      <c r="X39" s="628" t="s">
        <v>2308</v>
      </c>
      <c r="Y39" s="628" t="s">
        <v>2313</v>
      </c>
      <c r="Z39" s="628" t="s">
        <v>2317</v>
      </c>
      <c r="AA39" s="628" t="s">
        <v>2321</v>
      </c>
      <c r="AB39" s="628" t="s">
        <v>2325</v>
      </c>
      <c r="AC39" s="628" t="s">
        <v>2329</v>
      </c>
      <c r="AD39" s="628" t="s">
        <v>2333</v>
      </c>
      <c r="AE39" s="628" t="s">
        <v>2337</v>
      </c>
      <c r="AF39" s="628" t="s">
        <v>2342</v>
      </c>
      <c r="AG39" s="628" t="s">
        <v>2346</v>
      </c>
      <c r="AH39" s="628" t="s">
        <v>2350</v>
      </c>
      <c r="AI39" s="628" t="s">
        <v>2354</v>
      </c>
      <c r="AJ39" s="628" t="s">
        <v>2358</v>
      </c>
      <c r="AK39" s="628" t="s">
        <v>2362</v>
      </c>
      <c r="AL39" s="628" t="s">
        <v>2366</v>
      </c>
      <c r="AM39" s="628" t="s">
        <v>2370</v>
      </c>
      <c r="AN39" s="628" t="s">
        <v>2374</v>
      </c>
      <c r="AO39" s="628" t="s">
        <v>2378</v>
      </c>
      <c r="AP39" s="628" t="s">
        <v>2382</v>
      </c>
      <c r="AQ39" s="628" t="s">
        <v>2386</v>
      </c>
      <c r="AR39" s="628" t="s">
        <v>2390</v>
      </c>
      <c r="AS39" s="628" t="s">
        <v>2508</v>
      </c>
      <c r="AT39" s="628" t="s">
        <v>2511</v>
      </c>
      <c r="AU39" s="628" t="s">
        <v>2515</v>
      </c>
      <c r="AV39" s="628" t="s">
        <v>2519</v>
      </c>
      <c r="AW39" s="628" t="s">
        <v>2523</v>
      </c>
      <c r="AX39" s="628" t="s">
        <v>2527</v>
      </c>
      <c r="AY39" s="628" t="s">
        <v>2531</v>
      </c>
      <c r="AZ39" s="628" t="s">
        <v>2535</v>
      </c>
      <c r="BA39" s="628" t="s">
        <v>2539</v>
      </c>
      <c r="BB39" s="628" t="s">
        <v>2543</v>
      </c>
      <c r="BC39" s="628" t="s">
        <v>2547</v>
      </c>
      <c r="BD39" s="628" t="s">
        <v>2551</v>
      </c>
      <c r="BE39" s="628" t="s">
        <v>2555</v>
      </c>
      <c r="BF39" s="628" t="s">
        <v>2559</v>
      </c>
      <c r="BG39" s="628" t="s">
        <v>2563</v>
      </c>
      <c r="BH39" s="628" t="s">
        <v>2566</v>
      </c>
      <c r="BI39" s="628" t="s">
        <v>2569</v>
      </c>
      <c r="BJ39" s="628" t="s">
        <v>2573</v>
      </c>
      <c r="BK39" s="628" t="s">
        <v>2577</v>
      </c>
      <c r="BL39" s="628" t="s">
        <v>2581</v>
      </c>
      <c r="BM39" s="628" t="s">
        <v>2585</v>
      </c>
      <c r="BN39" s="628" t="s">
        <v>2589</v>
      </c>
      <c r="BO39" s="628" t="s">
        <v>2593</v>
      </c>
      <c r="BP39" s="628" t="s">
        <v>2597</v>
      </c>
      <c r="BQ39" s="628" t="s">
        <v>2477</v>
      </c>
      <c r="BR39" s="628" t="s">
        <v>2480</v>
      </c>
      <c r="BS39" s="628" t="s">
        <v>2484</v>
      </c>
      <c r="BT39" s="628" t="s">
        <v>2488</v>
      </c>
      <c r="BU39" s="628" t="s">
        <v>2492</v>
      </c>
      <c r="BV39" s="628" t="s">
        <v>2496</v>
      </c>
      <c r="BW39" s="628" t="s">
        <v>2500</v>
      </c>
      <c r="BX39" s="628" t="s">
        <v>2504</v>
      </c>
      <c r="BY39" s="628" t="s">
        <v>2673</v>
      </c>
      <c r="BZ39" s="628" t="s">
        <v>2677</v>
      </c>
      <c r="CA39" s="628" t="s">
        <v>2681</v>
      </c>
      <c r="CB39" s="628" t="s">
        <v>2685</v>
      </c>
      <c r="CC39" s="628" t="s">
        <v>2689</v>
      </c>
      <c r="CD39" s="628" t="s">
        <v>2693</v>
      </c>
      <c r="CE39" s="628" t="s">
        <v>2697</v>
      </c>
      <c r="CF39" s="628" t="s">
        <v>2426</v>
      </c>
      <c r="CG39" s="628" t="s">
        <v>2429</v>
      </c>
      <c r="CH39" s="628" t="s">
        <v>2433</v>
      </c>
      <c r="CI39" s="628" t="s">
        <v>2437</v>
      </c>
      <c r="CJ39" s="628" t="s">
        <v>2441</v>
      </c>
      <c r="CK39" s="628" t="s">
        <v>2445</v>
      </c>
      <c r="CL39" s="628" t="s">
        <v>2449</v>
      </c>
      <c r="CM39" s="628" t="s">
        <v>2453</v>
      </c>
      <c r="CN39" s="628" t="s">
        <v>2457</v>
      </c>
      <c r="CO39" s="628" t="s">
        <v>2461</v>
      </c>
      <c r="CP39" s="628" t="s">
        <v>2465</v>
      </c>
      <c r="CQ39" s="628" t="s">
        <v>2469</v>
      </c>
      <c r="CR39" s="628" t="s">
        <v>2473</v>
      </c>
      <c r="CS39" s="628" t="s">
        <v>2395</v>
      </c>
      <c r="CT39" s="628" t="s">
        <v>2398</v>
      </c>
      <c r="CU39" s="628" t="s">
        <v>2402</v>
      </c>
      <c r="CV39" s="628" t="s">
        <v>2406</v>
      </c>
      <c r="CW39" s="628" t="s">
        <v>2410</v>
      </c>
      <c r="CX39" s="628" t="s">
        <v>2414</v>
      </c>
      <c r="CY39" s="628" t="s">
        <v>2418</v>
      </c>
      <c r="CZ39" s="628" t="s">
        <v>2422</v>
      </c>
      <c r="DA39" s="628" t="s">
        <v>2736</v>
      </c>
      <c r="DB39" s="628" t="s">
        <v>2740</v>
      </c>
      <c r="DC39" s="628" t="s">
        <v>2744</v>
      </c>
      <c r="DD39" s="628" t="s">
        <v>2748</v>
      </c>
      <c r="DE39" s="628" t="s">
        <v>2752</v>
      </c>
      <c r="DF39" s="628" t="s">
        <v>2756</v>
      </c>
      <c r="DG39" s="628" t="s">
        <v>2760</v>
      </c>
      <c r="DH39" s="628" t="s">
        <v>2764</v>
      </c>
      <c r="DI39" s="628" t="s">
        <v>2768</v>
      </c>
      <c r="DJ39" s="628" t="s">
        <v>2807</v>
      </c>
      <c r="DK39" s="628" t="s">
        <v>2811</v>
      </c>
      <c r="DL39" s="628" t="s">
        <v>2815</v>
      </c>
      <c r="DM39" s="628" t="s">
        <v>2819</v>
      </c>
      <c r="DN39" s="628" t="s">
        <v>2823</v>
      </c>
      <c r="DO39" s="628" t="s">
        <v>2827</v>
      </c>
      <c r="DP39" s="628" t="s">
        <v>2831</v>
      </c>
      <c r="DQ39" s="628" t="s">
        <v>2835</v>
      </c>
      <c r="DR39" s="628" t="s">
        <v>2839</v>
      </c>
      <c r="DS39" s="628" t="s">
        <v>2843</v>
      </c>
      <c r="DT39" s="628" t="s">
        <v>2846</v>
      </c>
      <c r="DU39" s="628" t="s">
        <v>2850</v>
      </c>
      <c r="DV39" s="628" t="s">
        <v>2854</v>
      </c>
      <c r="DW39" s="628" t="s">
        <v>2858</v>
      </c>
      <c r="DX39" s="628" t="s">
        <v>2862</v>
      </c>
      <c r="DY39" s="628" t="s">
        <v>2866</v>
      </c>
      <c r="DZ39" s="628" t="s">
        <v>2870</v>
      </c>
      <c r="EA39" s="628" t="s">
        <v>2874</v>
      </c>
      <c r="EB39" s="628" t="s">
        <v>2878</v>
      </c>
      <c r="EC39" s="628" t="s">
        <v>2882</v>
      </c>
      <c r="ED39" s="628" t="s">
        <v>2772</v>
      </c>
      <c r="EE39" s="628" t="s">
        <v>2775</v>
      </c>
      <c r="EF39" s="628" t="s">
        <v>2779</v>
      </c>
      <c r="EG39" s="628" t="s">
        <v>2783</v>
      </c>
      <c r="EH39" s="628" t="s">
        <v>2787</v>
      </c>
      <c r="EI39" s="628" t="s">
        <v>2791</v>
      </c>
      <c r="EJ39" s="628" t="s">
        <v>2795</v>
      </c>
      <c r="EK39" s="628" t="s">
        <v>2799</v>
      </c>
      <c r="EL39" s="628" t="s">
        <v>2803</v>
      </c>
      <c r="EM39" s="628" t="s">
        <v>2701</v>
      </c>
      <c r="EN39" s="628" t="s">
        <v>2704</v>
      </c>
      <c r="EO39" s="628" t="s">
        <v>2708</v>
      </c>
      <c r="EP39" s="628" t="s">
        <v>2712</v>
      </c>
      <c r="EQ39" s="628" t="s">
        <v>2716</v>
      </c>
      <c r="ER39" s="628" t="s">
        <v>2720</v>
      </c>
      <c r="ES39" s="628" t="s">
        <v>2724</v>
      </c>
      <c r="ET39" s="628" t="s">
        <v>2728</v>
      </c>
      <c r="EU39" s="628" t="s">
        <v>2732</v>
      </c>
      <c r="EV39" s="628" t="s">
        <v>3003</v>
      </c>
      <c r="EW39" s="628" t="s">
        <v>3006</v>
      </c>
      <c r="EX39" s="628" t="s">
        <v>3010</v>
      </c>
      <c r="EY39" s="628" t="s">
        <v>3014</v>
      </c>
      <c r="EZ39" s="628" t="s">
        <v>3018</v>
      </c>
      <c r="FA39" s="628" t="s">
        <v>3022</v>
      </c>
      <c r="FB39" s="628" t="s">
        <v>3026</v>
      </c>
      <c r="FC39" s="628" t="s">
        <v>3030</v>
      </c>
      <c r="FD39" s="628" t="s">
        <v>3034</v>
      </c>
      <c r="FE39" s="628" t="s">
        <v>3038</v>
      </c>
      <c r="FF39" s="628" t="s">
        <v>3042</v>
      </c>
      <c r="FG39" s="628" t="s">
        <v>3046</v>
      </c>
      <c r="FH39" s="628" t="s">
        <v>2886</v>
      </c>
      <c r="FI39" s="628" t="s">
        <v>2890</v>
      </c>
      <c r="FJ39" s="628" t="s">
        <v>2894</v>
      </c>
      <c r="FK39" s="628" t="s">
        <v>2898</v>
      </c>
      <c r="FL39" s="628" t="s">
        <v>2902</v>
      </c>
      <c r="FM39" s="628" t="s">
        <v>2906</v>
      </c>
      <c r="FN39" s="628" t="s">
        <v>2910</v>
      </c>
      <c r="FO39" s="628" t="s">
        <v>2913</v>
      </c>
      <c r="FP39" s="628" t="s">
        <v>2916</v>
      </c>
      <c r="FQ39" s="628" t="s">
        <v>2920</v>
      </c>
      <c r="FR39" s="628" t="s">
        <v>2924</v>
      </c>
      <c r="FS39" s="628" t="s">
        <v>2928</v>
      </c>
      <c r="FT39" s="628" t="s">
        <v>2932</v>
      </c>
      <c r="FU39" s="628" t="s">
        <v>2936</v>
      </c>
      <c r="FV39" s="628" t="s">
        <v>2940</v>
      </c>
      <c r="FW39" s="628" t="s">
        <v>2944</v>
      </c>
      <c r="FX39" s="628" t="s">
        <v>2948</v>
      </c>
      <c r="FY39" s="628" t="s">
        <v>2952</v>
      </c>
      <c r="FZ39" s="628" t="s">
        <v>2956</v>
      </c>
      <c r="GA39" s="628" t="s">
        <v>2960</v>
      </c>
      <c r="GB39" s="628" t="s">
        <v>2964</v>
      </c>
      <c r="GC39" s="628" t="s">
        <v>2968</v>
      </c>
      <c r="GD39" s="628" t="s">
        <v>3049</v>
      </c>
      <c r="GE39" s="628" t="s">
        <v>3052</v>
      </c>
      <c r="GF39" s="628" t="s">
        <v>3056</v>
      </c>
      <c r="GG39" s="628" t="s">
        <v>3060</v>
      </c>
      <c r="GH39" s="628" t="s">
        <v>3064</v>
      </c>
      <c r="GI39" s="628" t="s">
        <v>3068</v>
      </c>
      <c r="GJ39" s="628" t="s">
        <v>3072</v>
      </c>
      <c r="GK39" s="628" t="s">
        <v>3076</v>
      </c>
      <c r="GL39" s="628" t="s">
        <v>3080</v>
      </c>
      <c r="GM39" s="628" t="s">
        <v>3084</v>
      </c>
      <c r="GN39" s="628" t="s">
        <v>3088</v>
      </c>
      <c r="GO39" s="628" t="s">
        <v>3092</v>
      </c>
      <c r="GP39" s="628" t="s">
        <v>2972</v>
      </c>
      <c r="GQ39" s="628" t="s">
        <v>2975</v>
      </c>
      <c r="GR39" s="628" t="s">
        <v>2979</v>
      </c>
      <c r="GS39" s="628" t="s">
        <v>2983</v>
      </c>
      <c r="GT39" s="628" t="s">
        <v>2987</v>
      </c>
      <c r="GU39" s="628" t="s">
        <v>2991</v>
      </c>
      <c r="GV39" s="628" t="s">
        <v>2995</v>
      </c>
      <c r="GW39" s="628" t="s">
        <v>2999</v>
      </c>
      <c r="GX39" s="628" t="s">
        <v>3359</v>
      </c>
      <c r="GY39" s="628" t="s">
        <v>3362</v>
      </c>
      <c r="GZ39" s="628" t="s">
        <v>3366</v>
      </c>
      <c r="HA39" s="628" t="s">
        <v>3370</v>
      </c>
      <c r="HB39" s="628" t="s">
        <v>3096</v>
      </c>
      <c r="HC39" s="628" t="s">
        <v>3100</v>
      </c>
      <c r="HD39" s="628" t="s">
        <v>3104</v>
      </c>
      <c r="HE39" s="628" t="s">
        <v>3108</v>
      </c>
      <c r="HF39" s="628" t="s">
        <v>3112</v>
      </c>
      <c r="HG39" s="628" t="s">
        <v>3116</v>
      </c>
      <c r="HH39" s="628" t="s">
        <v>3120</v>
      </c>
      <c r="HI39" s="628" t="s">
        <v>3124</v>
      </c>
      <c r="HJ39" s="628" t="s">
        <v>3127</v>
      </c>
      <c r="HK39" s="628" t="s">
        <v>3131</v>
      </c>
      <c r="HL39" s="628" t="s">
        <v>3135</v>
      </c>
      <c r="HM39" s="628" t="s">
        <v>3139</v>
      </c>
      <c r="HN39" s="628" t="s">
        <v>3143</v>
      </c>
      <c r="HO39" s="628" t="s">
        <v>3147</v>
      </c>
      <c r="HP39" s="628" t="s">
        <v>3151</v>
      </c>
      <c r="HQ39" s="628" t="s">
        <v>3155</v>
      </c>
      <c r="HR39" s="628" t="s">
        <v>3158</v>
      </c>
      <c r="HS39" s="628" t="s">
        <v>3162</v>
      </c>
      <c r="HT39" s="628" t="s">
        <v>3166</v>
      </c>
      <c r="HU39" s="628" t="s">
        <v>3170</v>
      </c>
      <c r="HV39" s="628" t="s">
        <v>3174</v>
      </c>
      <c r="HW39" s="628" t="s">
        <v>3178</v>
      </c>
      <c r="HX39" s="628" t="s">
        <v>3182</v>
      </c>
      <c r="HY39" s="628" t="s">
        <v>3186</v>
      </c>
      <c r="HZ39" s="628" t="s">
        <v>3190</v>
      </c>
      <c r="IA39" s="628" t="s">
        <v>3194</v>
      </c>
      <c r="IB39" s="628" t="s">
        <v>3198</v>
      </c>
      <c r="IC39" s="628" t="s">
        <v>3202</v>
      </c>
      <c r="ID39" s="628" t="s">
        <v>3206</v>
      </c>
      <c r="IE39" s="628" t="s">
        <v>3210</v>
      </c>
      <c r="IF39" s="628" t="s">
        <v>3214</v>
      </c>
      <c r="IG39" s="628" t="s">
        <v>3245</v>
      </c>
      <c r="IH39" s="628" t="s">
        <v>3249</v>
      </c>
      <c r="II39" s="628" t="s">
        <v>3253</v>
      </c>
      <c r="IJ39" s="628" t="s">
        <v>3257</v>
      </c>
      <c r="IK39" s="628" t="s">
        <v>3261</v>
      </c>
      <c r="IL39" s="628" t="s">
        <v>3265</v>
      </c>
      <c r="IM39" s="628" t="s">
        <v>3269</v>
      </c>
      <c r="IN39" s="628" t="s">
        <v>3273</v>
      </c>
      <c r="IO39" s="628" t="s">
        <v>3277</v>
      </c>
      <c r="IP39" s="628" t="s">
        <v>3281</v>
      </c>
      <c r="IQ39" s="628" t="s">
        <v>3285</v>
      </c>
      <c r="IR39" s="628" t="s">
        <v>3312</v>
      </c>
      <c r="IS39" s="628" t="s">
        <v>3315</v>
      </c>
      <c r="IT39" s="628" t="s">
        <v>3319</v>
      </c>
      <c r="IU39" s="628" t="s">
        <v>3323</v>
      </c>
      <c r="IV39" s="628" t="s">
        <v>3327</v>
      </c>
      <c r="IW39" s="628" t="s">
        <v>3331</v>
      </c>
      <c r="IX39" s="628" t="s">
        <v>3335</v>
      </c>
      <c r="IY39" s="628" t="s">
        <v>3339</v>
      </c>
      <c r="IZ39" s="628" t="s">
        <v>3343</v>
      </c>
      <c r="JA39" s="628" t="s">
        <v>3347</v>
      </c>
      <c r="JB39" s="628" t="s">
        <v>3351</v>
      </c>
      <c r="JC39" s="628" t="s">
        <v>3355</v>
      </c>
      <c r="JD39" s="628" t="s">
        <v>3289</v>
      </c>
      <c r="JE39" s="628" t="s">
        <v>3292</v>
      </c>
      <c r="JF39" s="628" t="s">
        <v>3296</v>
      </c>
      <c r="JG39" s="628" t="s">
        <v>3300</v>
      </c>
      <c r="JH39" s="628" t="s">
        <v>3304</v>
      </c>
      <c r="JI39" s="628" t="s">
        <v>3308</v>
      </c>
      <c r="JJ39" s="628" t="s">
        <v>3218</v>
      </c>
      <c r="JK39" s="628" t="s">
        <v>3221</v>
      </c>
      <c r="JL39" s="628" t="s">
        <v>3225</v>
      </c>
      <c r="JM39" s="628" t="s">
        <v>3229</v>
      </c>
      <c r="JN39" s="628" t="s">
        <v>3233</v>
      </c>
      <c r="JO39" s="628" t="s">
        <v>3237</v>
      </c>
      <c r="JP39" s="628" t="s">
        <v>3241</v>
      </c>
      <c r="JQ39" s="628" t="s">
        <v>3417</v>
      </c>
      <c r="JR39" s="628" t="s">
        <v>3421</v>
      </c>
      <c r="JS39" s="628" t="s">
        <v>3425</v>
      </c>
      <c r="JT39" s="628" t="s">
        <v>3429</v>
      </c>
      <c r="JU39" s="628" t="s">
        <v>3433</v>
      </c>
      <c r="JV39" s="628" t="s">
        <v>3437</v>
      </c>
      <c r="JW39" s="628" t="s">
        <v>3441</v>
      </c>
      <c r="JX39" s="628" t="s">
        <v>3445</v>
      </c>
      <c r="JY39" s="628" t="s">
        <v>3449</v>
      </c>
      <c r="JZ39" s="628" t="s">
        <v>3453</v>
      </c>
      <c r="KA39" s="628" t="s">
        <v>3457</v>
      </c>
      <c r="KB39" s="628" t="s">
        <v>3461</v>
      </c>
      <c r="KC39" s="628" t="s">
        <v>3465</v>
      </c>
      <c r="KD39" s="628" t="s">
        <v>3469</v>
      </c>
      <c r="KE39" s="628" t="s">
        <v>3473</v>
      </c>
      <c r="KF39" s="628" t="s">
        <v>3517</v>
      </c>
      <c r="KG39" s="628" t="s">
        <v>3520</v>
      </c>
      <c r="KH39" s="628" t="s">
        <v>3524</v>
      </c>
      <c r="KI39" s="628" t="s">
        <v>3528</v>
      </c>
      <c r="KJ39" s="628" t="s">
        <v>3532</v>
      </c>
      <c r="KK39" s="628" t="s">
        <v>3536</v>
      </c>
      <c r="KL39" s="628" t="s">
        <v>3540</v>
      </c>
      <c r="KM39" s="628" t="s">
        <v>3544</v>
      </c>
      <c r="KN39" s="628" t="s">
        <v>3548</v>
      </c>
      <c r="KO39" s="628" t="s">
        <v>3603</v>
      </c>
      <c r="KP39" s="628" t="s">
        <v>3606</v>
      </c>
      <c r="KQ39" s="628" t="s">
        <v>3610</v>
      </c>
      <c r="KR39" s="628" t="s">
        <v>3614</v>
      </c>
      <c r="KS39" s="628" t="s">
        <v>3618</v>
      </c>
      <c r="KT39" s="628" t="s">
        <v>3622</v>
      </c>
      <c r="KU39" s="628" t="s">
        <v>3626</v>
      </c>
      <c r="KV39" s="628" t="s">
        <v>3630</v>
      </c>
      <c r="KW39" s="628" t="s">
        <v>3571</v>
      </c>
      <c r="KX39" s="628" t="s">
        <v>3575</v>
      </c>
      <c r="KY39" s="628" t="s">
        <v>3579</v>
      </c>
      <c r="KZ39" s="628" t="s">
        <v>3583</v>
      </c>
      <c r="LA39" s="628" t="s">
        <v>3587</v>
      </c>
      <c r="LB39" s="628" t="s">
        <v>3591</v>
      </c>
      <c r="LC39" s="628" t="s">
        <v>3595</v>
      </c>
      <c r="LD39" s="628" t="s">
        <v>3599</v>
      </c>
      <c r="LE39" s="628" t="s">
        <v>3374</v>
      </c>
      <c r="LF39" s="628" t="s">
        <v>3377</v>
      </c>
      <c r="LG39" s="628" t="s">
        <v>3381</v>
      </c>
      <c r="LH39" s="628" t="s">
        <v>3385</v>
      </c>
      <c r="LI39" s="628" t="s">
        <v>3389</v>
      </c>
      <c r="LJ39" s="628" t="s">
        <v>3393</v>
      </c>
      <c r="LK39" s="628" t="s">
        <v>3397</v>
      </c>
      <c r="LL39" s="628" t="s">
        <v>3401</v>
      </c>
      <c r="LM39" s="628" t="s">
        <v>3405</v>
      </c>
      <c r="LN39" s="628" t="s">
        <v>3409</v>
      </c>
      <c r="LO39" s="628" t="s">
        <v>3413</v>
      </c>
      <c r="LP39" s="628" t="s">
        <v>3559</v>
      </c>
      <c r="LQ39" s="628" t="s">
        <v>3563</v>
      </c>
      <c r="LR39" s="628" t="s">
        <v>3567</v>
      </c>
      <c r="LS39" s="628" t="s">
        <v>3552</v>
      </c>
      <c r="LT39" s="628" t="s">
        <v>3555</v>
      </c>
      <c r="LU39" s="628" t="s">
        <v>3477</v>
      </c>
      <c r="LV39" s="628" t="s">
        <v>3481</v>
      </c>
      <c r="LW39" s="628" t="s">
        <v>3485</v>
      </c>
      <c r="LX39" s="628" t="s">
        <v>3489</v>
      </c>
      <c r="LY39" s="628" t="s">
        <v>3493</v>
      </c>
      <c r="LZ39" s="628" t="s">
        <v>3497</v>
      </c>
      <c r="MA39" s="628" t="s">
        <v>3501</v>
      </c>
      <c r="MB39" s="628" t="s">
        <v>3505</v>
      </c>
      <c r="MC39" s="628" t="s">
        <v>3509</v>
      </c>
      <c r="MD39" s="628" t="s">
        <v>3513</v>
      </c>
      <c r="ME39" s="628" t="s">
        <v>3737</v>
      </c>
      <c r="MF39" s="628" t="s">
        <v>3741</v>
      </c>
      <c r="MG39" s="628" t="s">
        <v>3745</v>
      </c>
      <c r="MH39" s="628" t="s">
        <v>3749</v>
      </c>
      <c r="MI39" s="628" t="s">
        <v>3753</v>
      </c>
      <c r="MJ39" s="628" t="s">
        <v>3757</v>
      </c>
      <c r="MK39" s="628" t="s">
        <v>3761</v>
      </c>
      <c r="ML39" s="628" t="s">
        <v>3765</v>
      </c>
      <c r="MM39" s="628" t="s">
        <v>3769</v>
      </c>
      <c r="MN39" s="628" t="s">
        <v>3773</v>
      </c>
      <c r="MO39" s="628" t="s">
        <v>3777</v>
      </c>
      <c r="MP39" s="628" t="s">
        <v>3781</v>
      </c>
      <c r="MQ39" s="628" t="s">
        <v>3812</v>
      </c>
      <c r="MR39" s="628" t="s">
        <v>3816</v>
      </c>
      <c r="MS39" s="628" t="s">
        <v>3820</v>
      </c>
      <c r="MT39" s="628" t="s">
        <v>3824</v>
      </c>
      <c r="MU39" s="628" t="s">
        <v>3828</v>
      </c>
      <c r="MV39" s="628" t="s">
        <v>3832</v>
      </c>
      <c r="MW39" s="628" t="s">
        <v>3836</v>
      </c>
      <c r="MX39" s="628" t="s">
        <v>3840</v>
      </c>
      <c r="MY39" s="628" t="s">
        <v>3844</v>
      </c>
      <c r="MZ39" s="628" t="s">
        <v>3848</v>
      </c>
      <c r="NA39" s="628" t="s">
        <v>3852</v>
      </c>
      <c r="NB39" s="628" t="s">
        <v>3656</v>
      </c>
      <c r="NC39" s="628" t="s">
        <v>3659</v>
      </c>
      <c r="ND39" s="628" t="s">
        <v>3663</v>
      </c>
      <c r="NE39" s="628" t="s">
        <v>3667</v>
      </c>
      <c r="NF39" s="628" t="s">
        <v>3671</v>
      </c>
      <c r="NG39" s="628" t="s">
        <v>3675</v>
      </c>
      <c r="NH39" s="628" t="s">
        <v>3679</v>
      </c>
      <c r="NI39" s="628" t="s">
        <v>3683</v>
      </c>
      <c r="NJ39" s="628" t="s">
        <v>3687</v>
      </c>
      <c r="NK39" s="628" t="s">
        <v>3691</v>
      </c>
      <c r="NL39" s="628" t="s">
        <v>3695</v>
      </c>
      <c r="NM39" s="628" t="s">
        <v>3699</v>
      </c>
      <c r="NN39" s="628" t="s">
        <v>3785</v>
      </c>
      <c r="NO39" s="628" t="s">
        <v>3788</v>
      </c>
      <c r="NP39" s="628" t="s">
        <v>3792</v>
      </c>
      <c r="NQ39" s="628" t="s">
        <v>3796</v>
      </c>
      <c r="NR39" s="628" t="s">
        <v>3800</v>
      </c>
      <c r="NS39" s="628" t="s">
        <v>3804</v>
      </c>
      <c r="NT39" s="628" t="s">
        <v>3808</v>
      </c>
      <c r="NU39" s="628" t="s">
        <v>3856</v>
      </c>
      <c r="NV39" s="628" t="s">
        <v>3860</v>
      </c>
      <c r="NW39" s="628" t="s">
        <v>3864</v>
      </c>
      <c r="NX39" s="628" t="s">
        <v>3868</v>
      </c>
      <c r="NY39" s="628" t="s">
        <v>3872</v>
      </c>
      <c r="NZ39" s="628" t="s">
        <v>3876</v>
      </c>
      <c r="OA39" s="628" t="s">
        <v>3880</v>
      </c>
      <c r="OB39" s="628" t="s">
        <v>3702</v>
      </c>
      <c r="OC39" s="628" t="s">
        <v>3705</v>
      </c>
      <c r="OD39" s="628" t="s">
        <v>3709</v>
      </c>
      <c r="OE39" s="628" t="s">
        <v>3713</v>
      </c>
      <c r="OF39" s="628" t="s">
        <v>3717</v>
      </c>
      <c r="OG39" s="628" t="s">
        <v>3721</v>
      </c>
      <c r="OH39" s="628" t="s">
        <v>3725</v>
      </c>
      <c r="OI39" s="628" t="s">
        <v>3729</v>
      </c>
      <c r="OJ39" s="628" t="s">
        <v>3733</v>
      </c>
      <c r="OK39" s="628" t="s">
        <v>3634</v>
      </c>
      <c r="OL39" s="628" t="s">
        <v>3637</v>
      </c>
      <c r="OM39" s="628" t="s">
        <v>3641</v>
      </c>
      <c r="ON39" s="628" t="s">
        <v>3645</v>
      </c>
      <c r="OO39" s="628" t="s">
        <v>3649</v>
      </c>
      <c r="OP39" s="628" t="s">
        <v>3653</v>
      </c>
      <c r="OQ39" s="628" t="s">
        <v>3884</v>
      </c>
      <c r="OR39" s="628" t="s">
        <v>3888</v>
      </c>
      <c r="OS39" s="628" t="s">
        <v>3892</v>
      </c>
      <c r="OT39" s="628" t="s">
        <v>3896</v>
      </c>
      <c r="OU39" s="628" t="s">
        <v>3900</v>
      </c>
      <c r="OV39" s="628" t="s">
        <v>3904</v>
      </c>
      <c r="OW39" s="628" t="s">
        <v>3908</v>
      </c>
      <c r="OX39" s="628" t="s">
        <v>3912</v>
      </c>
      <c r="OY39" s="628" t="s">
        <v>3916</v>
      </c>
      <c r="OZ39" s="628" t="s">
        <v>4151</v>
      </c>
      <c r="PA39" s="628" t="s">
        <v>4154</v>
      </c>
      <c r="PB39" s="628" t="s">
        <v>4158</v>
      </c>
      <c r="PC39" s="628" t="s">
        <v>4161</v>
      </c>
      <c r="PD39" s="628" t="s">
        <v>4165</v>
      </c>
      <c r="PE39" s="628" t="s">
        <v>4169</v>
      </c>
      <c r="PF39" s="628" t="s">
        <v>4173</v>
      </c>
      <c r="PG39" s="628" t="s">
        <v>4177</v>
      </c>
      <c r="PH39" s="628" t="s">
        <v>4181</v>
      </c>
      <c r="PI39" s="628" t="s">
        <v>4185</v>
      </c>
      <c r="PJ39" s="628" t="s">
        <v>4189</v>
      </c>
      <c r="PK39" s="628" t="s">
        <v>4193</v>
      </c>
      <c r="PL39" s="628" t="s">
        <v>4197</v>
      </c>
      <c r="PM39" s="628" t="s">
        <v>4201</v>
      </c>
      <c r="PN39" s="628" t="s">
        <v>4205</v>
      </c>
      <c r="PO39" s="628" t="s">
        <v>4209</v>
      </c>
      <c r="PP39" s="628" t="s">
        <v>4213</v>
      </c>
      <c r="PQ39" s="628" t="s">
        <v>4217</v>
      </c>
      <c r="PR39" s="628" t="s">
        <v>3920</v>
      </c>
      <c r="PS39" s="628" t="s">
        <v>3923</v>
      </c>
      <c r="PT39" s="628" t="s">
        <v>3927</v>
      </c>
      <c r="PU39" s="628" t="s">
        <v>3931</v>
      </c>
      <c r="PV39" s="628" t="s">
        <v>3935</v>
      </c>
      <c r="PW39" s="628" t="s">
        <v>3939</v>
      </c>
      <c r="PX39" s="628" t="s">
        <v>3943</v>
      </c>
      <c r="PY39" s="628" t="s">
        <v>3947</v>
      </c>
      <c r="PZ39" s="628" t="s">
        <v>3951</v>
      </c>
      <c r="QA39" s="628" t="s">
        <v>3955</v>
      </c>
      <c r="QB39" s="628" t="s">
        <v>3959</v>
      </c>
      <c r="QC39" s="628" t="s">
        <v>3963</v>
      </c>
      <c r="QD39" s="628" t="s">
        <v>3967</v>
      </c>
      <c r="QE39" s="628" t="s">
        <v>3971</v>
      </c>
      <c r="QF39" s="628" t="s">
        <v>3975</v>
      </c>
      <c r="QG39" s="628" t="s">
        <v>3979</v>
      </c>
      <c r="QH39" s="628" t="s">
        <v>3983</v>
      </c>
      <c r="QI39" s="628" t="s">
        <v>3987</v>
      </c>
      <c r="QJ39" s="628" t="s">
        <v>3991</v>
      </c>
      <c r="QK39" s="628" t="s">
        <v>3995</v>
      </c>
      <c r="QL39" s="628" t="s">
        <v>3999</v>
      </c>
      <c r="QM39" s="628" t="s">
        <v>4003</v>
      </c>
      <c r="QN39" s="628" t="s">
        <v>4007</v>
      </c>
      <c r="QO39" s="628" t="s">
        <v>4011</v>
      </c>
      <c r="QP39" s="628" t="s">
        <v>4015</v>
      </c>
      <c r="QQ39" s="628" t="s">
        <v>4019</v>
      </c>
      <c r="QR39" s="628" t="s">
        <v>4023</v>
      </c>
      <c r="QS39" s="628" t="s">
        <v>4026</v>
      </c>
      <c r="QT39" s="628" t="s">
        <v>4030</v>
      </c>
      <c r="QU39" s="628" t="s">
        <v>4034</v>
      </c>
      <c r="QV39" s="628" t="s">
        <v>4038</v>
      </c>
      <c r="QW39" s="628" t="s">
        <v>4042</v>
      </c>
      <c r="QX39" s="628" t="s">
        <v>4046</v>
      </c>
      <c r="QY39" s="628" t="s">
        <v>4050</v>
      </c>
      <c r="QZ39" s="628" t="s">
        <v>4054</v>
      </c>
      <c r="RA39" s="628" t="s">
        <v>4058</v>
      </c>
      <c r="RB39" s="628" t="s">
        <v>4062</v>
      </c>
      <c r="RC39" s="628" t="s">
        <v>4066</v>
      </c>
      <c r="RD39" s="628" t="s">
        <v>4070</v>
      </c>
      <c r="RE39" s="628" t="s">
        <v>4074</v>
      </c>
      <c r="RF39" s="628" t="s">
        <v>4077</v>
      </c>
      <c r="RG39" s="628" t="s">
        <v>4081</v>
      </c>
      <c r="RH39" s="628" t="s">
        <v>4085</v>
      </c>
      <c r="RI39" s="628" t="s">
        <v>4089</v>
      </c>
      <c r="RJ39" s="628" t="s">
        <v>4093</v>
      </c>
      <c r="RK39" s="628" t="s">
        <v>4097</v>
      </c>
      <c r="RL39" s="628" t="s">
        <v>4101</v>
      </c>
      <c r="RM39" s="628" t="s">
        <v>4105</v>
      </c>
      <c r="RN39" s="628" t="s">
        <v>4109</v>
      </c>
      <c r="RO39" s="628" t="s">
        <v>4113</v>
      </c>
      <c r="RP39" s="628" t="s">
        <v>4117</v>
      </c>
      <c r="RQ39" s="628" t="s">
        <v>4121</v>
      </c>
      <c r="RR39" s="628" t="s">
        <v>4125</v>
      </c>
      <c r="RS39" s="628" t="s">
        <v>4129</v>
      </c>
      <c r="RT39" s="628" t="s">
        <v>4133</v>
      </c>
      <c r="RU39" s="628" t="s">
        <v>4137</v>
      </c>
      <c r="RV39" s="628" t="s">
        <v>4141</v>
      </c>
      <c r="RW39" s="628" t="s">
        <v>4144</v>
      </c>
      <c r="RX39" s="628" t="s">
        <v>4148</v>
      </c>
      <c r="RY39" s="628" t="s">
        <v>4517</v>
      </c>
      <c r="RZ39" s="628" t="s">
        <v>4520</v>
      </c>
      <c r="SA39" s="628" t="s">
        <v>4524</v>
      </c>
      <c r="SB39" s="628" t="s">
        <v>4528</v>
      </c>
      <c r="SC39" s="628" t="s">
        <v>4532</v>
      </c>
      <c r="SD39" s="628" t="s">
        <v>4536</v>
      </c>
      <c r="SE39" s="628" t="s">
        <v>4540</v>
      </c>
      <c r="SF39" s="628" t="s">
        <v>4544</v>
      </c>
      <c r="SG39" s="628" t="s">
        <v>4548</v>
      </c>
      <c r="SH39" s="628" t="s">
        <v>4552</v>
      </c>
      <c r="SI39" s="628" t="s">
        <v>4556</v>
      </c>
      <c r="SJ39" s="628" t="s">
        <v>4560</v>
      </c>
      <c r="SK39" s="628" t="s">
        <v>4221</v>
      </c>
      <c r="SL39" s="628" t="s">
        <v>4224</v>
      </c>
      <c r="SM39" s="628" t="s">
        <v>4228</v>
      </c>
      <c r="SN39" s="628" t="s">
        <v>4232</v>
      </c>
      <c r="SO39" s="628" t="s">
        <v>4236</v>
      </c>
      <c r="SP39" s="628" t="s">
        <v>4240</v>
      </c>
      <c r="SQ39" s="628" t="s">
        <v>4244</v>
      </c>
      <c r="SR39" s="628" t="s">
        <v>4248</v>
      </c>
      <c r="SS39" s="628" t="s">
        <v>4356</v>
      </c>
      <c r="ST39" s="628" t="s">
        <v>4359</v>
      </c>
      <c r="SU39" s="628" t="s">
        <v>4363</v>
      </c>
      <c r="SV39" s="628" t="s">
        <v>4367</v>
      </c>
      <c r="SW39" s="628" t="s">
        <v>4371</v>
      </c>
      <c r="SX39" s="628" t="s">
        <v>4375</v>
      </c>
      <c r="SY39" s="628" t="s">
        <v>4379</v>
      </c>
      <c r="SZ39" s="628" t="s">
        <v>4383</v>
      </c>
      <c r="TA39" s="628" t="s">
        <v>4387</v>
      </c>
      <c r="TB39" s="628" t="s">
        <v>4391</v>
      </c>
      <c r="TC39" s="628" t="s">
        <v>4395</v>
      </c>
      <c r="TD39" s="628" t="s">
        <v>4399</v>
      </c>
      <c r="TE39" s="628" t="s">
        <v>4403</v>
      </c>
      <c r="TF39" s="628" t="s">
        <v>4407</v>
      </c>
      <c r="TG39" s="628" t="s">
        <v>4446</v>
      </c>
      <c r="TH39" s="628" t="s">
        <v>4449</v>
      </c>
      <c r="TI39" s="628" t="s">
        <v>4453</v>
      </c>
      <c r="TJ39" s="628" t="s">
        <v>4457</v>
      </c>
      <c r="TK39" s="628" t="s">
        <v>4461</v>
      </c>
      <c r="TL39" s="628" t="s">
        <v>4465</v>
      </c>
      <c r="TM39" s="628" t="s">
        <v>4469</v>
      </c>
      <c r="TN39" s="628" t="s">
        <v>4473</v>
      </c>
      <c r="TO39" s="628" t="s">
        <v>4477</v>
      </c>
      <c r="TP39" s="628" t="s">
        <v>4481</v>
      </c>
      <c r="TQ39" s="628" t="s">
        <v>4485</v>
      </c>
      <c r="TR39" s="628" t="s">
        <v>4489</v>
      </c>
      <c r="TS39" s="628" t="s">
        <v>4493</v>
      </c>
      <c r="TT39" s="628" t="s">
        <v>4497</v>
      </c>
      <c r="TU39" s="628" t="s">
        <v>4501</v>
      </c>
      <c r="TV39" s="628" t="s">
        <v>4505</v>
      </c>
      <c r="TW39" s="628" t="s">
        <v>4509</v>
      </c>
      <c r="TX39" s="628" t="s">
        <v>4513</v>
      </c>
      <c r="TY39" s="628" t="s">
        <v>4411</v>
      </c>
      <c r="TZ39" s="628" t="s">
        <v>4414</v>
      </c>
      <c r="UA39" s="628" t="s">
        <v>4418</v>
      </c>
      <c r="UB39" s="628" t="s">
        <v>4422</v>
      </c>
      <c r="UC39" s="628" t="s">
        <v>4426</v>
      </c>
      <c r="UD39" s="628" t="s">
        <v>4430</v>
      </c>
      <c r="UE39" s="628" t="s">
        <v>4434</v>
      </c>
      <c r="UF39" s="628" t="s">
        <v>4438</v>
      </c>
      <c r="UG39" s="628" t="s">
        <v>4442</v>
      </c>
      <c r="UH39" s="628" t="s">
        <v>4252</v>
      </c>
      <c r="UI39" s="628" t="s">
        <v>4255</v>
      </c>
      <c r="UJ39" s="628" t="s">
        <v>4259</v>
      </c>
      <c r="UK39" s="628" t="s">
        <v>4263</v>
      </c>
      <c r="UL39" s="628" t="s">
        <v>4267</v>
      </c>
      <c r="UM39" s="628" t="s">
        <v>4271</v>
      </c>
      <c r="UN39" s="628" t="s">
        <v>4275</v>
      </c>
      <c r="UO39" s="628" t="s">
        <v>4278</v>
      </c>
      <c r="UP39" s="628" t="s">
        <v>4282</v>
      </c>
      <c r="UQ39" s="628" t="s">
        <v>4286</v>
      </c>
      <c r="UR39" s="628" t="s">
        <v>4290</v>
      </c>
      <c r="US39" s="628" t="s">
        <v>4294</v>
      </c>
      <c r="UT39" s="628" t="s">
        <v>4298</v>
      </c>
      <c r="UU39" s="628" t="s">
        <v>4302</v>
      </c>
      <c r="UV39" s="628" t="s">
        <v>4306</v>
      </c>
      <c r="UW39" s="628" t="s">
        <v>4310</v>
      </c>
      <c r="UX39" s="628" t="s">
        <v>4314</v>
      </c>
      <c r="UY39" s="628" t="s">
        <v>4318</v>
      </c>
      <c r="UZ39" s="628" t="s">
        <v>4322</v>
      </c>
      <c r="VA39" s="628" t="s">
        <v>4326</v>
      </c>
      <c r="VB39" s="628" t="s">
        <v>4330</v>
      </c>
      <c r="VC39" s="628" t="s">
        <v>4334</v>
      </c>
      <c r="VD39" s="628" t="s">
        <v>4338</v>
      </c>
      <c r="VE39" s="628" t="s">
        <v>4342</v>
      </c>
      <c r="VF39" s="628" t="s">
        <v>4346</v>
      </c>
      <c r="VG39" s="628" t="s">
        <v>4350</v>
      </c>
      <c r="VH39" s="628" t="s">
        <v>4353</v>
      </c>
      <c r="VI39" s="628" t="s">
        <v>6545</v>
      </c>
      <c r="VJ39" s="628" t="s">
        <v>4848</v>
      </c>
      <c r="VK39" s="628" t="s">
        <v>4851</v>
      </c>
      <c r="VL39" s="628" t="s">
        <v>4855</v>
      </c>
      <c r="VM39" s="628" t="s">
        <v>4859</v>
      </c>
      <c r="VN39" s="628" t="s">
        <v>4863</v>
      </c>
      <c r="VO39" s="628" t="s">
        <v>4867</v>
      </c>
      <c r="VP39" s="628" t="s">
        <v>4871</v>
      </c>
      <c r="VQ39" s="628" t="s">
        <v>4875</v>
      </c>
      <c r="VR39" s="628" t="s">
        <v>4879</v>
      </c>
      <c r="VS39" s="628" t="s">
        <v>4883</v>
      </c>
      <c r="VT39" s="628" t="s">
        <v>4887</v>
      </c>
      <c r="VU39" s="628" t="s">
        <v>4891</v>
      </c>
      <c r="VV39" s="628" t="s">
        <v>4895</v>
      </c>
      <c r="VW39" s="628" t="s">
        <v>4899</v>
      </c>
      <c r="VX39" s="628" t="s">
        <v>4903</v>
      </c>
      <c r="VY39" s="628" t="s">
        <v>4564</v>
      </c>
      <c r="VZ39" s="628" t="s">
        <v>4568</v>
      </c>
      <c r="WA39" s="628" t="s">
        <v>4572</v>
      </c>
      <c r="WB39" s="628" t="s">
        <v>4576</v>
      </c>
      <c r="WC39" s="628" t="s">
        <v>4580</v>
      </c>
      <c r="WD39" s="628" t="s">
        <v>4584</v>
      </c>
      <c r="WE39" s="628" t="s">
        <v>4588</v>
      </c>
      <c r="WF39" s="628" t="s">
        <v>4592</v>
      </c>
      <c r="WG39" s="628" t="s">
        <v>4596</v>
      </c>
      <c r="WH39" s="628" t="s">
        <v>4600</v>
      </c>
      <c r="WI39" s="628" t="s">
        <v>4604</v>
      </c>
      <c r="WJ39" s="628" t="s">
        <v>4608</v>
      </c>
      <c r="WK39" s="628" t="s">
        <v>4612</v>
      </c>
      <c r="WL39" s="628" t="s">
        <v>4616</v>
      </c>
      <c r="WM39" s="628" t="s">
        <v>4620</v>
      </c>
      <c r="WN39" s="628" t="s">
        <v>4624</v>
      </c>
      <c r="WO39" s="628" t="s">
        <v>4628</v>
      </c>
      <c r="WP39" s="628" t="s">
        <v>4632</v>
      </c>
      <c r="WQ39" s="628" t="s">
        <v>4636</v>
      </c>
      <c r="WR39" s="628" t="s">
        <v>4640</v>
      </c>
      <c r="WS39" s="628" t="s">
        <v>4644</v>
      </c>
      <c r="WT39" s="628" t="s">
        <v>4648</v>
      </c>
      <c r="WU39" s="628" t="s">
        <v>4652</v>
      </c>
      <c r="WV39" s="628" t="s">
        <v>4656</v>
      </c>
      <c r="WW39" s="628" t="s">
        <v>4660</v>
      </c>
      <c r="WX39" s="628" t="s">
        <v>4664</v>
      </c>
      <c r="WY39" s="628" t="s">
        <v>4668</v>
      </c>
      <c r="WZ39" s="628" t="s">
        <v>4672</v>
      </c>
      <c r="XA39" s="628" t="s">
        <v>4676</v>
      </c>
      <c r="XB39" s="628" t="s">
        <v>4680</v>
      </c>
      <c r="XC39" s="628" t="s">
        <v>4683</v>
      </c>
      <c r="XD39" s="628" t="s">
        <v>4686</v>
      </c>
      <c r="XE39" s="628" t="s">
        <v>4689</v>
      </c>
      <c r="XF39" s="628" t="s">
        <v>4692</v>
      </c>
      <c r="XG39" s="628" t="s">
        <v>4695</v>
      </c>
      <c r="XH39" s="628" t="s">
        <v>4699</v>
      </c>
      <c r="XI39" s="628" t="s">
        <v>4703</v>
      </c>
      <c r="XJ39" s="628" t="s">
        <v>4707</v>
      </c>
      <c r="XK39" s="628" t="s">
        <v>4711</v>
      </c>
      <c r="XL39" s="628" t="s">
        <v>4715</v>
      </c>
      <c r="XM39" s="628" t="s">
        <v>4719</v>
      </c>
      <c r="XN39" s="628" t="s">
        <v>4723</v>
      </c>
      <c r="XO39" s="628" t="s">
        <v>4727</v>
      </c>
      <c r="XP39" s="628" t="s">
        <v>4731</v>
      </c>
      <c r="XQ39" s="628" t="s">
        <v>4735</v>
      </c>
      <c r="XR39" s="628" t="s">
        <v>4739</v>
      </c>
      <c r="XS39" s="628" t="s">
        <v>4743</v>
      </c>
      <c r="XT39" s="628" t="s">
        <v>4747</v>
      </c>
      <c r="XU39" s="628" t="s">
        <v>4751</v>
      </c>
      <c r="XV39" s="628" t="s">
        <v>4755</v>
      </c>
      <c r="XW39" s="628" t="s">
        <v>4759</v>
      </c>
      <c r="XX39" s="628" t="s">
        <v>4763</v>
      </c>
      <c r="XY39" s="628" t="s">
        <v>4767</v>
      </c>
      <c r="XZ39" s="628" t="s">
        <v>4771</v>
      </c>
      <c r="YA39" s="628" t="s">
        <v>4774</v>
      </c>
      <c r="YB39" s="628" t="s">
        <v>4778</v>
      </c>
      <c r="YC39" s="628" t="s">
        <v>4781</v>
      </c>
      <c r="YD39" s="628" t="s">
        <v>4784</v>
      </c>
      <c r="YE39" s="628" t="s">
        <v>4788</v>
      </c>
      <c r="YF39" s="628" t="s">
        <v>4792</v>
      </c>
      <c r="YG39" s="628" t="s">
        <v>4796</v>
      </c>
      <c r="YH39" s="628" t="s">
        <v>4800</v>
      </c>
      <c r="YI39" s="628" t="s">
        <v>4804</v>
      </c>
      <c r="YJ39" s="628" t="s">
        <v>4808</v>
      </c>
      <c r="YK39" s="628" t="s">
        <v>4812</v>
      </c>
      <c r="YL39" s="628" t="s">
        <v>4816</v>
      </c>
      <c r="YM39" s="628" t="s">
        <v>4820</v>
      </c>
      <c r="YN39" s="628" t="s">
        <v>4824</v>
      </c>
      <c r="YO39" s="628" t="s">
        <v>4828</v>
      </c>
      <c r="YP39" s="628" t="s">
        <v>4832</v>
      </c>
      <c r="YQ39" s="628" t="s">
        <v>4836</v>
      </c>
      <c r="YR39" s="628" t="s">
        <v>4839</v>
      </c>
      <c r="YS39" s="628" t="s">
        <v>4842</v>
      </c>
      <c r="YT39" s="628" t="s">
        <v>5156</v>
      </c>
      <c r="YU39" s="628" t="s">
        <v>5159</v>
      </c>
      <c r="YV39" s="628" t="s">
        <v>5163</v>
      </c>
      <c r="YW39" s="628" t="s">
        <v>5167</v>
      </c>
      <c r="YX39" s="628" t="s">
        <v>5171</v>
      </c>
      <c r="YY39" s="628" t="s">
        <v>5175</v>
      </c>
      <c r="YZ39" s="628" t="s">
        <v>5179</v>
      </c>
      <c r="ZA39" s="628" t="s">
        <v>5094</v>
      </c>
      <c r="ZB39" s="628" t="s">
        <v>5097</v>
      </c>
      <c r="ZC39" s="628" t="s">
        <v>5101</v>
      </c>
      <c r="ZD39" s="628" t="s">
        <v>5105</v>
      </c>
      <c r="ZE39" s="628" t="s">
        <v>5109</v>
      </c>
      <c r="ZF39" s="628" t="s">
        <v>5113</v>
      </c>
      <c r="ZG39" s="628" t="s">
        <v>5117</v>
      </c>
      <c r="ZH39" s="628" t="s">
        <v>5121</v>
      </c>
      <c r="ZI39" s="628" t="s">
        <v>5125</v>
      </c>
      <c r="ZJ39" s="628" t="s">
        <v>4907</v>
      </c>
      <c r="ZK39" s="628" t="s">
        <v>4910</v>
      </c>
      <c r="ZL39" s="628" t="s">
        <v>4914</v>
      </c>
      <c r="ZM39" s="628" t="s">
        <v>4918</v>
      </c>
      <c r="ZN39" s="628" t="s">
        <v>4922</v>
      </c>
      <c r="ZO39" s="628" t="s">
        <v>4926</v>
      </c>
      <c r="ZP39" s="628" t="s">
        <v>4930</v>
      </c>
      <c r="ZQ39" s="628" t="s">
        <v>4934</v>
      </c>
      <c r="ZR39" s="628" t="s">
        <v>4938</v>
      </c>
      <c r="ZS39" s="628" t="s">
        <v>4942</v>
      </c>
      <c r="ZT39" s="628" t="s">
        <v>4946</v>
      </c>
      <c r="ZU39" s="628" t="s">
        <v>4950</v>
      </c>
      <c r="ZV39" s="628" t="s">
        <v>4954</v>
      </c>
      <c r="ZW39" s="628" t="s">
        <v>4958</v>
      </c>
      <c r="ZX39" s="628" t="s">
        <v>4962</v>
      </c>
      <c r="ZY39" s="628" t="s">
        <v>4966</v>
      </c>
      <c r="ZZ39" s="628" t="s">
        <v>4970</v>
      </c>
      <c r="AAA39" s="628" t="s">
        <v>4974</v>
      </c>
      <c r="AAB39" s="628" t="s">
        <v>4978</v>
      </c>
      <c r="AAC39" s="628" t="s">
        <v>4982</v>
      </c>
      <c r="AAD39" s="628" t="s">
        <v>4986</v>
      </c>
      <c r="AAE39" s="628" t="s">
        <v>4989</v>
      </c>
      <c r="AAF39" s="628" t="s">
        <v>5129</v>
      </c>
      <c r="AAG39" s="628" t="s">
        <v>5132</v>
      </c>
      <c r="AAH39" s="628" t="s">
        <v>5136</v>
      </c>
      <c r="AAI39" s="628" t="s">
        <v>5140</v>
      </c>
      <c r="AAJ39" s="628" t="s">
        <v>5144</v>
      </c>
      <c r="AAK39" s="628" t="s">
        <v>5148</v>
      </c>
      <c r="AAL39" s="628" t="s">
        <v>5152</v>
      </c>
      <c r="AAM39" s="628" t="s">
        <v>4993</v>
      </c>
      <c r="AAN39" s="628" t="s">
        <v>4997</v>
      </c>
      <c r="AAO39" s="628" t="s">
        <v>5001</v>
      </c>
      <c r="AAP39" s="628" t="s">
        <v>5005</v>
      </c>
      <c r="AAQ39" s="628" t="s">
        <v>5009</v>
      </c>
      <c r="AAR39" s="628" t="s">
        <v>5013</v>
      </c>
      <c r="AAS39" s="628" t="s">
        <v>5017</v>
      </c>
      <c r="AAT39" s="628" t="s">
        <v>5021</v>
      </c>
      <c r="AAU39" s="628" t="s">
        <v>5025</v>
      </c>
      <c r="AAV39" s="628" t="s">
        <v>5029</v>
      </c>
      <c r="AAW39" s="628" t="s">
        <v>5033</v>
      </c>
      <c r="AAX39" s="628" t="s">
        <v>5037</v>
      </c>
      <c r="AAY39" s="628" t="s">
        <v>5041</v>
      </c>
      <c r="AAZ39" s="628" t="s">
        <v>5045</v>
      </c>
      <c r="ABA39" s="628" t="s">
        <v>5049</v>
      </c>
      <c r="ABB39" s="628" t="s">
        <v>5053</v>
      </c>
      <c r="ABC39" s="628" t="s">
        <v>5057</v>
      </c>
      <c r="ABD39" s="628" t="s">
        <v>5061</v>
      </c>
      <c r="ABE39" s="628" t="s">
        <v>5065</v>
      </c>
      <c r="ABF39" s="628" t="s">
        <v>5069</v>
      </c>
      <c r="ABG39" s="628" t="s">
        <v>5073</v>
      </c>
      <c r="ABH39" s="628" t="s">
        <v>5077</v>
      </c>
      <c r="ABI39" s="628" t="s">
        <v>5081</v>
      </c>
      <c r="ABJ39" s="628" t="s">
        <v>5085</v>
      </c>
      <c r="ABK39" s="628" t="s">
        <v>5088</v>
      </c>
      <c r="ABL39" s="628" t="s">
        <v>5091</v>
      </c>
      <c r="ABM39" s="628" t="s">
        <v>5273</v>
      </c>
      <c r="ABN39" s="628" t="s">
        <v>5276</v>
      </c>
      <c r="ABO39" s="628" t="s">
        <v>5280</v>
      </c>
      <c r="ABP39" s="628" t="s">
        <v>5284</v>
      </c>
      <c r="ABQ39" s="628" t="s">
        <v>5288</v>
      </c>
      <c r="ABR39" s="628" t="s">
        <v>5292</v>
      </c>
      <c r="ABS39" s="628" t="s">
        <v>5296</v>
      </c>
      <c r="ABT39" s="628" t="s">
        <v>5300</v>
      </c>
      <c r="ABU39" s="628" t="s">
        <v>5304</v>
      </c>
      <c r="ABV39" s="628" t="s">
        <v>5451</v>
      </c>
      <c r="ABW39" s="628" t="s">
        <v>5455</v>
      </c>
      <c r="ABX39" s="628" t="s">
        <v>5459</v>
      </c>
      <c r="ABY39" s="628" t="s">
        <v>5463</v>
      </c>
      <c r="ABZ39" s="628" t="s">
        <v>5467</v>
      </c>
      <c r="ACA39" s="628" t="s">
        <v>5471</v>
      </c>
      <c r="ACB39" s="628" t="s">
        <v>5475</v>
      </c>
      <c r="ACC39" s="628" t="s">
        <v>5479</v>
      </c>
      <c r="ACD39" s="628" t="s">
        <v>5483</v>
      </c>
      <c r="ACE39" s="628" t="s">
        <v>5487</v>
      </c>
      <c r="ACF39" s="628" t="s">
        <v>5491</v>
      </c>
      <c r="ACG39" s="628" t="s">
        <v>5183</v>
      </c>
      <c r="ACH39" s="628" t="s">
        <v>5187</v>
      </c>
      <c r="ACI39" s="628" t="s">
        <v>5191</v>
      </c>
      <c r="ACJ39" s="628" t="s">
        <v>5195</v>
      </c>
      <c r="ACK39" s="628" t="s">
        <v>5199</v>
      </c>
      <c r="ACL39" s="628" t="s">
        <v>5203</v>
      </c>
      <c r="ACM39" s="628" t="s">
        <v>5207</v>
      </c>
      <c r="ACN39" s="628" t="s">
        <v>5211</v>
      </c>
      <c r="ACO39" s="628" t="s">
        <v>5215</v>
      </c>
      <c r="ACP39" s="628" t="s">
        <v>5219</v>
      </c>
      <c r="ACQ39" s="628" t="s">
        <v>5223</v>
      </c>
      <c r="ACR39" s="628" t="s">
        <v>5227</v>
      </c>
      <c r="ACS39" s="628" t="s">
        <v>5231</v>
      </c>
      <c r="ACT39" s="628" t="s">
        <v>5235</v>
      </c>
      <c r="ACU39" s="628" t="s">
        <v>5239</v>
      </c>
      <c r="ACV39" s="628" t="s">
        <v>5243</v>
      </c>
      <c r="ACW39" s="628" t="s">
        <v>5247</v>
      </c>
      <c r="ACX39" s="628" t="s">
        <v>5251</v>
      </c>
      <c r="ACY39" s="628" t="s">
        <v>5255</v>
      </c>
      <c r="ACZ39" s="628" t="s">
        <v>5259</v>
      </c>
      <c r="ADA39" s="628" t="s">
        <v>5261</v>
      </c>
      <c r="ADB39" s="628" t="s">
        <v>5265</v>
      </c>
      <c r="ADC39" s="628" t="s">
        <v>5269</v>
      </c>
      <c r="ADD39" s="628" t="s">
        <v>5308</v>
      </c>
      <c r="ADE39" s="628" t="s">
        <v>5311</v>
      </c>
      <c r="ADF39" s="628" t="s">
        <v>5315</v>
      </c>
      <c r="ADG39" s="628" t="s">
        <v>5319</v>
      </c>
      <c r="ADH39" s="628" t="s">
        <v>5323</v>
      </c>
      <c r="ADI39" s="628" t="s">
        <v>5327</v>
      </c>
      <c r="ADJ39" s="628" t="s">
        <v>5329</v>
      </c>
      <c r="ADK39" s="628" t="s">
        <v>5333</v>
      </c>
      <c r="ADL39" s="628" t="s">
        <v>5337</v>
      </c>
      <c r="ADM39" s="628" t="s">
        <v>5341</v>
      </c>
      <c r="ADN39" s="628" t="s">
        <v>5345</v>
      </c>
      <c r="ADO39" s="628" t="s">
        <v>5349</v>
      </c>
      <c r="ADP39" s="628" t="s">
        <v>5432</v>
      </c>
      <c r="ADQ39" s="628" t="s">
        <v>5435</v>
      </c>
      <c r="ADR39" s="628" t="s">
        <v>5439</v>
      </c>
      <c r="ADS39" s="628" t="s">
        <v>5443</v>
      </c>
      <c r="ADT39" s="628" t="s">
        <v>5447</v>
      </c>
      <c r="ADU39" s="628" t="s">
        <v>5353</v>
      </c>
      <c r="ADV39" s="628" t="s">
        <v>5356</v>
      </c>
      <c r="ADW39" s="628" t="s">
        <v>5360</v>
      </c>
      <c r="ADX39" s="628" t="s">
        <v>5364</v>
      </c>
      <c r="ADY39" s="628" t="s">
        <v>5368</v>
      </c>
      <c r="ADZ39" s="628" t="s">
        <v>5372</v>
      </c>
      <c r="AEA39" s="628" t="s">
        <v>5376</v>
      </c>
      <c r="AEB39" s="628" t="s">
        <v>5380</v>
      </c>
      <c r="AEC39" s="628" t="s">
        <v>5384</v>
      </c>
      <c r="AED39" s="628" t="s">
        <v>5388</v>
      </c>
      <c r="AEE39" s="628" t="s">
        <v>5392</v>
      </c>
      <c r="AEF39" s="628" t="s">
        <v>5396</v>
      </c>
      <c r="AEG39" s="628" t="s">
        <v>5400</v>
      </c>
      <c r="AEH39" s="628" t="s">
        <v>5404</v>
      </c>
      <c r="AEI39" s="628" t="s">
        <v>5408</v>
      </c>
      <c r="AEJ39" s="628" t="s">
        <v>5412</v>
      </c>
      <c r="AEK39" s="628" t="s">
        <v>5416</v>
      </c>
      <c r="AEL39" s="628" t="s">
        <v>5420</v>
      </c>
      <c r="AEM39" s="628" t="s">
        <v>5424</v>
      </c>
      <c r="AEN39" s="628" t="s">
        <v>5428</v>
      </c>
      <c r="AEO39" s="628" t="s">
        <v>5589</v>
      </c>
      <c r="AEP39" s="628" t="s">
        <v>5592</v>
      </c>
      <c r="AEQ39" s="628" t="s">
        <v>5596</v>
      </c>
      <c r="AER39" s="628" t="s">
        <v>5600</v>
      </c>
      <c r="AES39" s="628" t="s">
        <v>5604</v>
      </c>
      <c r="AET39" s="628" t="s">
        <v>5608</v>
      </c>
      <c r="AEU39" s="628" t="s">
        <v>5612</v>
      </c>
      <c r="AEV39" s="628" t="s">
        <v>5616</v>
      </c>
      <c r="AEW39" s="628" t="s">
        <v>5620</v>
      </c>
      <c r="AEX39" s="628" t="s">
        <v>5624</v>
      </c>
      <c r="AEY39" s="628" t="s">
        <v>5749</v>
      </c>
      <c r="AEZ39" s="628" t="s">
        <v>5753</v>
      </c>
      <c r="AFA39" s="628" t="s">
        <v>5757</v>
      </c>
      <c r="AFB39" s="628" t="s">
        <v>5761</v>
      </c>
      <c r="AFC39" s="628" t="s">
        <v>5765</v>
      </c>
      <c r="AFD39" s="628" t="s">
        <v>5769</v>
      </c>
      <c r="AFE39" s="628" t="s">
        <v>5773</v>
      </c>
      <c r="AFF39" s="628" t="s">
        <v>5777</v>
      </c>
      <c r="AFG39" s="628" t="s">
        <v>5781</v>
      </c>
      <c r="AFH39" s="628" t="s">
        <v>5785</v>
      </c>
      <c r="AFI39" s="628" t="s">
        <v>5789</v>
      </c>
      <c r="AFJ39" s="628" t="s">
        <v>5793</v>
      </c>
      <c r="AFK39" s="628" t="s">
        <v>5797</v>
      </c>
      <c r="AFL39" s="628" t="s">
        <v>5671</v>
      </c>
      <c r="AFM39" s="628" t="s">
        <v>5674</v>
      </c>
      <c r="AFN39" s="628" t="s">
        <v>5678</v>
      </c>
      <c r="AFO39" s="628" t="s">
        <v>5682</v>
      </c>
      <c r="AFP39" s="628" t="s">
        <v>5686</v>
      </c>
      <c r="AFQ39" s="628" t="s">
        <v>5690</v>
      </c>
      <c r="AFR39" s="628" t="s">
        <v>5694</v>
      </c>
      <c r="AFS39" s="628" t="s">
        <v>5698</v>
      </c>
      <c r="AFT39" s="628" t="s">
        <v>5702</v>
      </c>
      <c r="AFU39" s="628" t="s">
        <v>5706</v>
      </c>
      <c r="AFV39" s="628" t="s">
        <v>5710</v>
      </c>
      <c r="AFW39" s="628" t="s">
        <v>5714</v>
      </c>
      <c r="AFX39" s="628" t="s">
        <v>5628</v>
      </c>
      <c r="AFY39" s="628" t="s">
        <v>5631</v>
      </c>
      <c r="AFZ39" s="628" t="s">
        <v>5635</v>
      </c>
      <c r="AGA39" s="628" t="s">
        <v>5639</v>
      </c>
      <c r="AGB39" s="628" t="s">
        <v>5643</v>
      </c>
      <c r="AGC39" s="628" t="s">
        <v>5647</v>
      </c>
      <c r="AGD39" s="628" t="s">
        <v>5651</v>
      </c>
      <c r="AGE39" s="628" t="s">
        <v>5655</v>
      </c>
      <c r="AGF39" s="628" t="s">
        <v>5659</v>
      </c>
      <c r="AGG39" s="628" t="s">
        <v>5663</v>
      </c>
      <c r="AGH39" s="628" t="s">
        <v>5667</v>
      </c>
      <c r="AGI39" s="628" t="s">
        <v>5718</v>
      </c>
      <c r="AGJ39" s="628" t="s">
        <v>5721</v>
      </c>
      <c r="AGK39" s="628" t="s">
        <v>5725</v>
      </c>
      <c r="AGL39" s="628" t="s">
        <v>5729</v>
      </c>
      <c r="AGM39" s="628" t="s">
        <v>5733</v>
      </c>
      <c r="AGN39" s="628" t="s">
        <v>5737</v>
      </c>
      <c r="AGO39" s="628" t="s">
        <v>5741</v>
      </c>
      <c r="AGP39" s="628" t="s">
        <v>5745</v>
      </c>
      <c r="AGQ39" s="628" t="s">
        <v>5495</v>
      </c>
      <c r="AGR39" s="628" t="s">
        <v>5499</v>
      </c>
      <c r="AGS39" s="628" t="s">
        <v>5502</v>
      </c>
      <c r="AGT39" s="628" t="s">
        <v>5506</v>
      </c>
      <c r="AGU39" s="628" t="s">
        <v>5510</v>
      </c>
      <c r="AGV39" s="628" t="s">
        <v>5514</v>
      </c>
      <c r="AGW39" s="628" t="s">
        <v>5518</v>
      </c>
      <c r="AGX39" s="628" t="s">
        <v>5522</v>
      </c>
      <c r="AGY39" s="628" t="s">
        <v>5526</v>
      </c>
      <c r="AGZ39" s="628" t="s">
        <v>5530</v>
      </c>
      <c r="AHA39" s="628" t="s">
        <v>5534</v>
      </c>
      <c r="AHB39" s="628" t="s">
        <v>5538</v>
      </c>
      <c r="AHC39" s="628" t="s">
        <v>5542</v>
      </c>
      <c r="AHD39" s="628" t="s">
        <v>5546</v>
      </c>
      <c r="AHE39" s="628" t="s">
        <v>5550</v>
      </c>
      <c r="AHF39" s="628" t="s">
        <v>5554</v>
      </c>
      <c r="AHG39" s="628" t="s">
        <v>5558</v>
      </c>
      <c r="AHH39" s="628" t="s">
        <v>5562</v>
      </c>
      <c r="AHI39" s="628" t="s">
        <v>5565</v>
      </c>
      <c r="AHJ39" s="628" t="s">
        <v>5569</v>
      </c>
      <c r="AHK39" s="628" t="s">
        <v>5573</v>
      </c>
      <c r="AHL39" s="628" t="s">
        <v>5577</v>
      </c>
      <c r="AHM39" s="628" t="s">
        <v>5581</v>
      </c>
      <c r="AHN39" s="629" t="s">
        <v>5585</v>
      </c>
      <c r="AHQ39" s="277">
        <v>67</v>
      </c>
    </row>
    <row r="40" spans="1:903" x14ac:dyDescent="0.8">
      <c r="A40" s="270">
        <v>2</v>
      </c>
      <c r="B40" s="271" t="s">
        <v>6516</v>
      </c>
      <c r="C40" s="271" t="s">
        <v>1262</v>
      </c>
      <c r="D40" s="271" t="s">
        <v>1263</v>
      </c>
      <c r="E40" s="271" t="s">
        <v>1264</v>
      </c>
      <c r="F40" s="271" t="s">
        <v>1265</v>
      </c>
      <c r="G40" s="271" t="s">
        <v>1266</v>
      </c>
      <c r="H40" s="271" t="s">
        <v>1267</v>
      </c>
      <c r="I40" s="271" t="s">
        <v>1268</v>
      </c>
      <c r="J40" s="271" t="s">
        <v>1269</v>
      </c>
      <c r="K40" s="271" t="s">
        <v>1270</v>
      </c>
      <c r="L40" s="271" t="s">
        <v>1271</v>
      </c>
      <c r="M40" s="271" t="s">
        <v>1272</v>
      </c>
      <c r="N40" s="271" t="s">
        <v>1273</v>
      </c>
      <c r="O40" s="271" t="s">
        <v>1274</v>
      </c>
      <c r="P40" s="271" t="s">
        <v>1275</v>
      </c>
      <c r="Q40" s="271" t="s">
        <v>1276</v>
      </c>
      <c r="R40" s="271" t="s">
        <v>1277</v>
      </c>
      <c r="S40" s="271" t="s">
        <v>1278</v>
      </c>
      <c r="T40" s="271" t="s">
        <v>1279</v>
      </c>
      <c r="U40" s="271" t="s">
        <v>1280</v>
      </c>
      <c r="V40" s="271" t="s">
        <v>2102</v>
      </c>
      <c r="W40" s="271" t="s">
        <v>2103</v>
      </c>
      <c r="X40" s="271" t="s">
        <v>1281</v>
      </c>
      <c r="Y40" s="271" t="s">
        <v>1282</v>
      </c>
      <c r="Z40" s="271" t="s">
        <v>1283</v>
      </c>
      <c r="AA40" s="271" t="s">
        <v>1284</v>
      </c>
      <c r="AB40" s="271" t="s">
        <v>2104</v>
      </c>
      <c r="AC40" s="271" t="s">
        <v>1285</v>
      </c>
      <c r="AD40" s="271" t="s">
        <v>1286</v>
      </c>
      <c r="AE40" s="271" t="s">
        <v>1287</v>
      </c>
      <c r="AF40" s="271" t="s">
        <v>1288</v>
      </c>
      <c r="AG40" s="271" t="s">
        <v>1289</v>
      </c>
      <c r="AH40" s="271" t="s">
        <v>1290</v>
      </c>
      <c r="AI40" s="271" t="s">
        <v>1291</v>
      </c>
      <c r="AJ40" s="271" t="s">
        <v>1292</v>
      </c>
      <c r="AK40" s="271" t="s">
        <v>1293</v>
      </c>
      <c r="AL40" s="271" t="s">
        <v>1294</v>
      </c>
      <c r="AM40" s="271" t="s">
        <v>1295</v>
      </c>
      <c r="AN40" s="271" t="s">
        <v>1296</v>
      </c>
      <c r="AO40" s="271" t="s">
        <v>1297</v>
      </c>
      <c r="AP40" s="271" t="s">
        <v>1298</v>
      </c>
      <c r="AQ40" s="271" t="s">
        <v>1299</v>
      </c>
      <c r="AR40" s="271" t="s">
        <v>1300</v>
      </c>
      <c r="AS40" s="271" t="s">
        <v>1301</v>
      </c>
      <c r="AT40" s="271" t="s">
        <v>1302</v>
      </c>
      <c r="AU40" s="271" t="s">
        <v>1303</v>
      </c>
      <c r="AV40" s="271" t="s">
        <v>1304</v>
      </c>
      <c r="AW40" s="271" t="s">
        <v>1305</v>
      </c>
      <c r="AX40" s="271" t="s">
        <v>1306</v>
      </c>
      <c r="AY40" s="271" t="s">
        <v>1307</v>
      </c>
      <c r="AZ40" s="271" t="s">
        <v>1308</v>
      </c>
      <c r="BA40" s="271" t="s">
        <v>1309</v>
      </c>
      <c r="BB40" s="271" t="s">
        <v>1310</v>
      </c>
      <c r="BC40" s="271" t="s">
        <v>1311</v>
      </c>
      <c r="BD40" s="271" t="s">
        <v>1312</v>
      </c>
      <c r="BE40" s="271" t="s">
        <v>1313</v>
      </c>
      <c r="BF40" s="271" t="s">
        <v>1314</v>
      </c>
      <c r="BG40" s="271" t="s">
        <v>2105</v>
      </c>
      <c r="BH40" s="271" t="s">
        <v>1316</v>
      </c>
      <c r="BI40" s="271" t="s">
        <v>1317</v>
      </c>
      <c r="BJ40" s="271" t="s">
        <v>1318</v>
      </c>
      <c r="BK40" s="271" t="s">
        <v>1319</v>
      </c>
      <c r="BL40" s="271" t="s">
        <v>1320</v>
      </c>
      <c r="BM40" s="271" t="s">
        <v>1321</v>
      </c>
      <c r="BN40" s="271" t="s">
        <v>1322</v>
      </c>
      <c r="BO40" s="271" t="s">
        <v>2106</v>
      </c>
      <c r="BP40" s="271" t="s">
        <v>2107</v>
      </c>
      <c r="BQ40" s="271" t="s">
        <v>1323</v>
      </c>
      <c r="BR40" s="271" t="s">
        <v>1324</v>
      </c>
      <c r="BS40" s="271" t="s">
        <v>1325</v>
      </c>
      <c r="BT40" s="271" t="s">
        <v>1326</v>
      </c>
      <c r="BU40" s="271" t="s">
        <v>1327</v>
      </c>
      <c r="BV40" s="271" t="s">
        <v>1328</v>
      </c>
      <c r="BW40" s="271" t="s">
        <v>1329</v>
      </c>
      <c r="BX40" s="271" t="s">
        <v>1330</v>
      </c>
      <c r="BY40" s="271" t="s">
        <v>1331</v>
      </c>
      <c r="BZ40" s="271" t="s">
        <v>1332</v>
      </c>
      <c r="CA40" s="271" t="s">
        <v>1333</v>
      </c>
      <c r="CB40" s="271" t="s">
        <v>1334</v>
      </c>
      <c r="CC40" s="271" t="s">
        <v>1335</v>
      </c>
      <c r="CD40" s="271" t="s">
        <v>1336</v>
      </c>
      <c r="CE40" s="271" t="s">
        <v>1337</v>
      </c>
      <c r="CF40" s="271" t="s">
        <v>1338</v>
      </c>
      <c r="CG40" s="271" t="s">
        <v>1339</v>
      </c>
      <c r="CH40" s="271" t="s">
        <v>1340</v>
      </c>
      <c r="CI40" s="271" t="s">
        <v>1341</v>
      </c>
      <c r="CJ40" s="271" t="s">
        <v>1342</v>
      </c>
      <c r="CK40" s="271" t="s">
        <v>1343</v>
      </c>
      <c r="CL40" s="271" t="s">
        <v>1344</v>
      </c>
      <c r="CM40" s="271" t="s">
        <v>1345</v>
      </c>
      <c r="CN40" s="271" t="s">
        <v>1346</v>
      </c>
      <c r="CO40" s="271" t="s">
        <v>1347</v>
      </c>
      <c r="CP40" s="271" t="s">
        <v>1348</v>
      </c>
      <c r="CQ40" s="271" t="s">
        <v>1349</v>
      </c>
      <c r="CR40" s="271" t="s">
        <v>1350</v>
      </c>
      <c r="CS40" s="271" t="s">
        <v>1351</v>
      </c>
      <c r="CT40" s="271" t="s">
        <v>1352</v>
      </c>
      <c r="CU40" s="271" t="s">
        <v>1353</v>
      </c>
      <c r="CV40" s="271" t="s">
        <v>1354</v>
      </c>
      <c r="CW40" s="271" t="s">
        <v>1355</v>
      </c>
      <c r="CX40" s="271" t="s">
        <v>1356</v>
      </c>
      <c r="CY40" s="271" t="s">
        <v>1357</v>
      </c>
      <c r="CZ40" s="271" t="s">
        <v>1358</v>
      </c>
      <c r="DA40" s="271" t="s">
        <v>1359</v>
      </c>
      <c r="DB40" s="271" t="s">
        <v>1360</v>
      </c>
      <c r="DC40" s="271" t="s">
        <v>1361</v>
      </c>
      <c r="DD40" s="271" t="s">
        <v>1362</v>
      </c>
      <c r="DE40" s="271" t="s">
        <v>1363</v>
      </c>
      <c r="DF40" s="271" t="s">
        <v>1364</v>
      </c>
      <c r="DG40" s="271" t="s">
        <v>1365</v>
      </c>
      <c r="DH40" s="271" t="s">
        <v>1366</v>
      </c>
      <c r="DI40" s="271" t="s">
        <v>1367</v>
      </c>
      <c r="DJ40" s="271" t="s">
        <v>1368</v>
      </c>
      <c r="DK40" s="271" t="s">
        <v>1369</v>
      </c>
      <c r="DL40" s="271" t="s">
        <v>1370</v>
      </c>
      <c r="DM40" s="271" t="s">
        <v>1371</v>
      </c>
      <c r="DN40" s="271" t="s">
        <v>1372</v>
      </c>
      <c r="DO40" s="271" t="s">
        <v>1373</v>
      </c>
      <c r="DP40" s="271" t="s">
        <v>1374</v>
      </c>
      <c r="DQ40" s="271" t="s">
        <v>1375</v>
      </c>
      <c r="DR40" s="271" t="s">
        <v>1376</v>
      </c>
      <c r="DS40" s="271" t="s">
        <v>1377</v>
      </c>
      <c r="DT40" s="271" t="s">
        <v>1378</v>
      </c>
      <c r="DU40" s="271" t="s">
        <v>1379</v>
      </c>
      <c r="DV40" s="271" t="s">
        <v>1380</v>
      </c>
      <c r="DW40" s="271" t="s">
        <v>1381</v>
      </c>
      <c r="DX40" s="271" t="s">
        <v>1382</v>
      </c>
      <c r="DY40" s="271" t="s">
        <v>1383</v>
      </c>
      <c r="DZ40" s="271" t="s">
        <v>1384</v>
      </c>
      <c r="EA40" s="271" t="s">
        <v>1385</v>
      </c>
      <c r="EB40" s="271" t="s">
        <v>1386</v>
      </c>
      <c r="EC40" s="271" t="s">
        <v>1387</v>
      </c>
      <c r="ED40" s="271" t="s">
        <v>1388</v>
      </c>
      <c r="EE40" s="271" t="s">
        <v>1389</v>
      </c>
      <c r="EF40" s="271" t="s">
        <v>1390</v>
      </c>
      <c r="EG40" s="271" t="s">
        <v>1391</v>
      </c>
      <c r="EH40" s="271" t="s">
        <v>1392</v>
      </c>
      <c r="EI40" s="271" t="s">
        <v>1393</v>
      </c>
      <c r="EJ40" s="271" t="s">
        <v>1394</v>
      </c>
      <c r="EK40" s="271" t="s">
        <v>1395</v>
      </c>
      <c r="EL40" s="271" t="s">
        <v>1396</v>
      </c>
      <c r="EM40" s="271" t="s">
        <v>1397</v>
      </c>
      <c r="EN40" s="271" t="s">
        <v>1398</v>
      </c>
      <c r="EO40" s="271" t="s">
        <v>1399</v>
      </c>
      <c r="EP40" s="271" t="s">
        <v>1400</v>
      </c>
      <c r="EQ40" s="271" t="s">
        <v>1401</v>
      </c>
      <c r="ER40" s="271" t="s">
        <v>1402</v>
      </c>
      <c r="ES40" s="271" t="s">
        <v>1403</v>
      </c>
      <c r="ET40" s="271" t="s">
        <v>1404</v>
      </c>
      <c r="EU40" s="271" t="s">
        <v>1405</v>
      </c>
      <c r="EV40" s="271" t="s">
        <v>1406</v>
      </c>
      <c r="EW40" s="271" t="s">
        <v>1407</v>
      </c>
      <c r="EX40" s="271" t="s">
        <v>1408</v>
      </c>
      <c r="EY40" s="271" t="s">
        <v>1409</v>
      </c>
      <c r="EZ40" s="271" t="s">
        <v>1410</v>
      </c>
      <c r="FA40" s="271" t="s">
        <v>1411</v>
      </c>
      <c r="FB40" s="271" t="s">
        <v>1412</v>
      </c>
      <c r="FC40" s="271" t="s">
        <v>1413</v>
      </c>
      <c r="FD40" s="271" t="s">
        <v>1414</v>
      </c>
      <c r="FE40" s="271" t="s">
        <v>1415</v>
      </c>
      <c r="FF40" s="271" t="s">
        <v>1416</v>
      </c>
      <c r="FG40" s="271" t="s">
        <v>2108</v>
      </c>
      <c r="FH40" s="271" t="s">
        <v>1418</v>
      </c>
      <c r="FI40" s="271" t="s">
        <v>1419</v>
      </c>
      <c r="FJ40" s="271" t="s">
        <v>1420</v>
      </c>
      <c r="FK40" s="271" t="s">
        <v>1421</v>
      </c>
      <c r="FL40" s="271" t="s">
        <v>1422</v>
      </c>
      <c r="FM40" s="271" t="s">
        <v>1423</v>
      </c>
      <c r="FN40" s="271" t="s">
        <v>2109</v>
      </c>
      <c r="FO40" s="271" t="s">
        <v>2110</v>
      </c>
      <c r="FP40" s="271" t="s">
        <v>1426</v>
      </c>
      <c r="FQ40" s="271" t="s">
        <v>1427</v>
      </c>
      <c r="FR40" s="271" t="s">
        <v>1428</v>
      </c>
      <c r="FS40" s="271" t="s">
        <v>1429</v>
      </c>
      <c r="FT40" s="271" t="s">
        <v>1430</v>
      </c>
      <c r="FU40" s="271" t="s">
        <v>1431</v>
      </c>
      <c r="FV40" s="271" t="s">
        <v>1432</v>
      </c>
      <c r="FW40" s="271" t="s">
        <v>1433</v>
      </c>
      <c r="FX40" s="271" t="s">
        <v>1434</v>
      </c>
      <c r="FY40" s="271" t="s">
        <v>1435</v>
      </c>
      <c r="FZ40" s="271" t="s">
        <v>1436</v>
      </c>
      <c r="GA40" s="271" t="s">
        <v>1437</v>
      </c>
      <c r="GB40" s="271" t="s">
        <v>1438</v>
      </c>
      <c r="GC40" s="271" t="s">
        <v>2111</v>
      </c>
      <c r="GD40" s="271" t="s">
        <v>1439</v>
      </c>
      <c r="GE40" s="271" t="s">
        <v>1440</v>
      </c>
      <c r="GF40" s="271" t="s">
        <v>1441</v>
      </c>
      <c r="GG40" s="271" t="s">
        <v>1442</v>
      </c>
      <c r="GH40" s="271" t="s">
        <v>1443</v>
      </c>
      <c r="GI40" s="271" t="s">
        <v>1444</v>
      </c>
      <c r="GJ40" s="271" t="s">
        <v>1445</v>
      </c>
      <c r="GK40" s="271" t="s">
        <v>1446</v>
      </c>
      <c r="GL40" s="271" t="s">
        <v>1447</v>
      </c>
      <c r="GM40" s="271" t="s">
        <v>1448</v>
      </c>
      <c r="GN40" s="271" t="s">
        <v>1449</v>
      </c>
      <c r="GO40" s="271" t="s">
        <v>1450</v>
      </c>
      <c r="GP40" s="271" t="s">
        <v>1451</v>
      </c>
      <c r="GQ40" s="271" t="s">
        <v>1452</v>
      </c>
      <c r="GR40" s="271" t="s">
        <v>1453</v>
      </c>
      <c r="GS40" s="271" t="s">
        <v>1454</v>
      </c>
      <c r="GT40" s="271" t="s">
        <v>1455</v>
      </c>
      <c r="GU40" s="271" t="s">
        <v>1456</v>
      </c>
      <c r="GV40" s="271" t="s">
        <v>1457</v>
      </c>
      <c r="GW40" s="271" t="s">
        <v>1458</v>
      </c>
      <c r="GX40" s="271" t="s">
        <v>1459</v>
      </c>
      <c r="GY40" s="271" t="s">
        <v>1460</v>
      </c>
      <c r="GZ40" s="271" t="s">
        <v>1461</v>
      </c>
      <c r="HA40" s="271" t="s">
        <v>1462</v>
      </c>
      <c r="HB40" s="271" t="s">
        <v>1463</v>
      </c>
      <c r="HC40" s="271" t="s">
        <v>1464</v>
      </c>
      <c r="HD40" s="271" t="s">
        <v>1465</v>
      </c>
      <c r="HE40" s="271" t="s">
        <v>1466</v>
      </c>
      <c r="HF40" s="271" t="s">
        <v>1467</v>
      </c>
      <c r="HG40" s="271" t="s">
        <v>1468</v>
      </c>
      <c r="HH40" s="271" t="s">
        <v>2112</v>
      </c>
      <c r="HI40" s="271" t="s">
        <v>1469</v>
      </c>
      <c r="HJ40" s="271" t="s">
        <v>1470</v>
      </c>
      <c r="HK40" s="271" t="s">
        <v>1471</v>
      </c>
      <c r="HL40" s="271" t="s">
        <v>1472</v>
      </c>
      <c r="HM40" s="271" t="s">
        <v>1473</v>
      </c>
      <c r="HN40" s="271" t="s">
        <v>1474</v>
      </c>
      <c r="HO40" s="271" t="s">
        <v>1475</v>
      </c>
      <c r="HP40" s="271" t="s">
        <v>1476</v>
      </c>
      <c r="HQ40" s="271" t="s">
        <v>1477</v>
      </c>
      <c r="HR40" s="271" t="s">
        <v>1478</v>
      </c>
      <c r="HS40" s="271" t="s">
        <v>1479</v>
      </c>
      <c r="HT40" s="271" t="s">
        <v>1480</v>
      </c>
      <c r="HU40" s="271" t="s">
        <v>1481</v>
      </c>
      <c r="HV40" s="271" t="s">
        <v>1482</v>
      </c>
      <c r="HW40" s="271" t="s">
        <v>1483</v>
      </c>
      <c r="HX40" s="271" t="s">
        <v>1484</v>
      </c>
      <c r="HY40" s="271" t="s">
        <v>1485</v>
      </c>
      <c r="HZ40" s="271" t="s">
        <v>1486</v>
      </c>
      <c r="IA40" s="271" t="s">
        <v>1487</v>
      </c>
      <c r="IB40" s="271" t="s">
        <v>1488</v>
      </c>
      <c r="IC40" s="271" t="s">
        <v>1489</v>
      </c>
      <c r="ID40" s="271" t="s">
        <v>1490</v>
      </c>
      <c r="IE40" s="271" t="s">
        <v>1491</v>
      </c>
      <c r="IF40" s="271" t="s">
        <v>1492</v>
      </c>
      <c r="IG40" s="271" t="s">
        <v>1493</v>
      </c>
      <c r="IH40" s="271" t="s">
        <v>1494</v>
      </c>
      <c r="II40" s="271" t="s">
        <v>1495</v>
      </c>
      <c r="IJ40" s="271" t="s">
        <v>1496</v>
      </c>
      <c r="IK40" s="271" t="s">
        <v>1497</v>
      </c>
      <c r="IL40" s="271" t="s">
        <v>1498</v>
      </c>
      <c r="IM40" s="271" t="s">
        <v>1499</v>
      </c>
      <c r="IN40" s="271" t="s">
        <v>1500</v>
      </c>
      <c r="IO40" s="271" t="s">
        <v>1501</v>
      </c>
      <c r="IP40" s="271" t="s">
        <v>1502</v>
      </c>
      <c r="IQ40" s="271" t="s">
        <v>1503</v>
      </c>
      <c r="IR40" s="271" t="s">
        <v>1504</v>
      </c>
      <c r="IS40" s="271" t="s">
        <v>1505</v>
      </c>
      <c r="IT40" s="271" t="s">
        <v>1506</v>
      </c>
      <c r="IU40" s="271" t="s">
        <v>1507</v>
      </c>
      <c r="IV40" s="271" t="s">
        <v>1508</v>
      </c>
      <c r="IW40" s="271" t="s">
        <v>1509</v>
      </c>
      <c r="IX40" s="271" t="s">
        <v>1510</v>
      </c>
      <c r="IY40" s="271" t="s">
        <v>1511</v>
      </c>
      <c r="IZ40" s="271" t="s">
        <v>1512</v>
      </c>
      <c r="JA40" s="271" t="s">
        <v>1513</v>
      </c>
      <c r="JB40" s="271" t="s">
        <v>1514</v>
      </c>
      <c r="JC40" s="271" t="s">
        <v>1515</v>
      </c>
      <c r="JD40" s="271" t="s">
        <v>1516</v>
      </c>
      <c r="JE40" s="271" t="s">
        <v>1517</v>
      </c>
      <c r="JF40" s="271" t="s">
        <v>1518</v>
      </c>
      <c r="JG40" s="271" t="s">
        <v>1519</v>
      </c>
      <c r="JH40" s="271" t="s">
        <v>1520</v>
      </c>
      <c r="JI40" s="271" t="s">
        <v>1521</v>
      </c>
      <c r="JJ40" s="271" t="s">
        <v>1522</v>
      </c>
      <c r="JK40" s="271" t="s">
        <v>1523</v>
      </c>
      <c r="JL40" s="271" t="s">
        <v>1524</v>
      </c>
      <c r="JM40" s="271" t="s">
        <v>1525</v>
      </c>
      <c r="JN40" s="271" t="s">
        <v>1526</v>
      </c>
      <c r="JO40" s="271" t="s">
        <v>1527</v>
      </c>
      <c r="JP40" s="271" t="s">
        <v>1528</v>
      </c>
      <c r="JQ40" s="271" t="s">
        <v>1529</v>
      </c>
      <c r="JR40" s="271" t="s">
        <v>1530</v>
      </c>
      <c r="JS40" s="271" t="s">
        <v>1531</v>
      </c>
      <c r="JT40" s="271" t="s">
        <v>1532</v>
      </c>
      <c r="JU40" s="271" t="s">
        <v>1533</v>
      </c>
      <c r="JV40" s="271" t="s">
        <v>1534</v>
      </c>
      <c r="JW40" s="271" t="s">
        <v>1535</v>
      </c>
      <c r="JX40" s="271" t="s">
        <v>1536</v>
      </c>
      <c r="JY40" s="271" t="s">
        <v>1537</v>
      </c>
      <c r="JZ40" s="271" t="s">
        <v>1538</v>
      </c>
      <c r="KA40" s="271" t="s">
        <v>1539</v>
      </c>
      <c r="KB40" s="271" t="s">
        <v>1540</v>
      </c>
      <c r="KC40" s="271" t="s">
        <v>1541</v>
      </c>
      <c r="KD40" s="271" t="s">
        <v>1542</v>
      </c>
      <c r="KE40" s="271" t="s">
        <v>1543</v>
      </c>
      <c r="KF40" s="271" t="s">
        <v>1544</v>
      </c>
      <c r="KG40" s="271" t="s">
        <v>1545</v>
      </c>
      <c r="KH40" s="271" t="s">
        <v>1546</v>
      </c>
      <c r="KI40" s="271" t="s">
        <v>1547</v>
      </c>
      <c r="KJ40" s="271" t="s">
        <v>1548</v>
      </c>
      <c r="KK40" s="271" t="s">
        <v>1549</v>
      </c>
      <c r="KL40" s="271" t="s">
        <v>1550</v>
      </c>
      <c r="KM40" s="271" t="s">
        <v>1551</v>
      </c>
      <c r="KN40" s="271" t="s">
        <v>1552</v>
      </c>
      <c r="KO40" s="271" t="s">
        <v>1553</v>
      </c>
      <c r="KP40" s="271" t="s">
        <v>1554</v>
      </c>
      <c r="KQ40" s="271" t="s">
        <v>1555</v>
      </c>
      <c r="KR40" s="271" t="s">
        <v>1556</v>
      </c>
      <c r="KS40" s="271" t="s">
        <v>1557</v>
      </c>
      <c r="KT40" s="271" t="s">
        <v>1558</v>
      </c>
      <c r="KU40" s="271" t="s">
        <v>1559</v>
      </c>
      <c r="KV40" s="271" t="s">
        <v>1560</v>
      </c>
      <c r="KW40" s="271" t="s">
        <v>1561</v>
      </c>
      <c r="KX40" s="271" t="s">
        <v>1562</v>
      </c>
      <c r="KY40" s="271" t="s">
        <v>1563</v>
      </c>
      <c r="KZ40" s="271" t="s">
        <v>1564</v>
      </c>
      <c r="LA40" s="271" t="s">
        <v>1565</v>
      </c>
      <c r="LB40" s="271" t="s">
        <v>1566</v>
      </c>
      <c r="LC40" s="271" t="s">
        <v>1567</v>
      </c>
      <c r="LD40" s="271" t="s">
        <v>1568</v>
      </c>
      <c r="LE40" s="271" t="s">
        <v>1569</v>
      </c>
      <c r="LF40" s="271" t="s">
        <v>1570</v>
      </c>
      <c r="LG40" s="271" t="s">
        <v>1571</v>
      </c>
      <c r="LH40" s="271" t="s">
        <v>1572</v>
      </c>
      <c r="LI40" s="271" t="s">
        <v>1573</v>
      </c>
      <c r="LJ40" s="271" t="s">
        <v>1574</v>
      </c>
      <c r="LK40" s="271" t="s">
        <v>1575</v>
      </c>
      <c r="LL40" s="271" t="s">
        <v>1576</v>
      </c>
      <c r="LM40" s="271" t="s">
        <v>1577</v>
      </c>
      <c r="LN40" s="271" t="s">
        <v>1578</v>
      </c>
      <c r="LO40" s="271" t="s">
        <v>2113</v>
      </c>
      <c r="LP40" s="271" t="s">
        <v>1579</v>
      </c>
      <c r="LQ40" s="271" t="s">
        <v>1580</v>
      </c>
      <c r="LR40" s="271" t="s">
        <v>1581</v>
      </c>
      <c r="LS40" s="271" t="s">
        <v>1582</v>
      </c>
      <c r="LT40" s="271" t="s">
        <v>1583</v>
      </c>
      <c r="LU40" s="271" t="s">
        <v>1584</v>
      </c>
      <c r="LV40" s="271" t="s">
        <v>1585</v>
      </c>
      <c r="LW40" s="271" t="s">
        <v>1586</v>
      </c>
      <c r="LX40" s="271" t="s">
        <v>1587</v>
      </c>
      <c r="LY40" s="271" t="s">
        <v>1588</v>
      </c>
      <c r="LZ40" s="271" t="s">
        <v>1589</v>
      </c>
      <c r="MA40" s="271" t="s">
        <v>1590</v>
      </c>
      <c r="MB40" s="271" t="s">
        <v>1591</v>
      </c>
      <c r="MC40" s="271" t="s">
        <v>1592</v>
      </c>
      <c r="MD40" s="271" t="s">
        <v>1593</v>
      </c>
      <c r="ME40" s="271" t="s">
        <v>1594</v>
      </c>
      <c r="MF40" s="271" t="s">
        <v>1595</v>
      </c>
      <c r="MG40" s="271" t="s">
        <v>1596</v>
      </c>
      <c r="MH40" s="271" t="s">
        <v>1597</v>
      </c>
      <c r="MI40" s="271" t="s">
        <v>1598</v>
      </c>
      <c r="MJ40" s="271" t="s">
        <v>1599</v>
      </c>
      <c r="MK40" s="271" t="s">
        <v>1600</v>
      </c>
      <c r="ML40" s="271" t="s">
        <v>1601</v>
      </c>
      <c r="MM40" s="271" t="s">
        <v>1602</v>
      </c>
      <c r="MN40" s="271" t="s">
        <v>1603</v>
      </c>
      <c r="MO40" s="271" t="s">
        <v>1604</v>
      </c>
      <c r="MP40" s="271" t="s">
        <v>1605</v>
      </c>
      <c r="MQ40" s="271" t="s">
        <v>1606</v>
      </c>
      <c r="MR40" s="271" t="s">
        <v>1607</v>
      </c>
      <c r="MS40" s="271" t="s">
        <v>1608</v>
      </c>
      <c r="MT40" s="271" t="s">
        <v>1609</v>
      </c>
      <c r="MU40" s="271" t="s">
        <v>1610</v>
      </c>
      <c r="MV40" s="271" t="s">
        <v>1611</v>
      </c>
      <c r="MW40" s="271" t="s">
        <v>1612</v>
      </c>
      <c r="MX40" s="271" t="s">
        <v>1613</v>
      </c>
      <c r="MY40" s="271" t="s">
        <v>1614</v>
      </c>
      <c r="MZ40" s="271" t="s">
        <v>1615</v>
      </c>
      <c r="NA40" s="271" t="s">
        <v>2114</v>
      </c>
      <c r="NB40" s="271" t="s">
        <v>1616</v>
      </c>
      <c r="NC40" s="271" t="s">
        <v>1617</v>
      </c>
      <c r="ND40" s="271" t="s">
        <v>1618</v>
      </c>
      <c r="NE40" s="271" t="s">
        <v>2115</v>
      </c>
      <c r="NF40" s="271" t="s">
        <v>1619</v>
      </c>
      <c r="NG40" s="271" t="s">
        <v>1620</v>
      </c>
      <c r="NH40" s="271" t="s">
        <v>1621</v>
      </c>
      <c r="NI40" s="271" t="s">
        <v>1622</v>
      </c>
      <c r="NJ40" s="271" t="s">
        <v>1623</v>
      </c>
      <c r="NK40" s="271" t="s">
        <v>1624</v>
      </c>
      <c r="NL40" s="271" t="s">
        <v>1625</v>
      </c>
      <c r="NM40" s="271" t="s">
        <v>2116</v>
      </c>
      <c r="NN40" s="271" t="s">
        <v>1627</v>
      </c>
      <c r="NO40" s="271" t="s">
        <v>1628</v>
      </c>
      <c r="NP40" s="271" t="s">
        <v>1629</v>
      </c>
      <c r="NQ40" s="271" t="s">
        <v>1630</v>
      </c>
      <c r="NR40" s="271" t="s">
        <v>1631</v>
      </c>
      <c r="NS40" s="271" t="s">
        <v>1632</v>
      </c>
      <c r="NT40" s="271" t="s">
        <v>1633</v>
      </c>
      <c r="NU40" s="271" t="s">
        <v>1634</v>
      </c>
      <c r="NV40" s="271" t="s">
        <v>2117</v>
      </c>
      <c r="NW40" s="271" t="s">
        <v>1635</v>
      </c>
      <c r="NX40" s="271" t="s">
        <v>1636</v>
      </c>
      <c r="NY40" s="271" t="s">
        <v>1637</v>
      </c>
      <c r="NZ40" s="271" t="s">
        <v>1638</v>
      </c>
      <c r="OA40" s="271" t="s">
        <v>1639</v>
      </c>
      <c r="OB40" s="271" t="s">
        <v>1640</v>
      </c>
      <c r="OC40" s="271" t="s">
        <v>2118</v>
      </c>
      <c r="OD40" s="271" t="s">
        <v>1641</v>
      </c>
      <c r="OE40" s="271" t="s">
        <v>2119</v>
      </c>
      <c r="OF40" s="271" t="s">
        <v>1642</v>
      </c>
      <c r="OG40" s="271" t="s">
        <v>1643</v>
      </c>
      <c r="OH40" s="271" t="s">
        <v>1646</v>
      </c>
      <c r="OI40" s="271" t="s">
        <v>1644</v>
      </c>
      <c r="OJ40" s="271" t="s">
        <v>1645</v>
      </c>
      <c r="OK40" s="271" t="s">
        <v>1647</v>
      </c>
      <c r="OL40" s="271" t="s">
        <v>1648</v>
      </c>
      <c r="OM40" s="271" t="s">
        <v>2120</v>
      </c>
      <c r="ON40" s="271" t="s">
        <v>1649</v>
      </c>
      <c r="OO40" s="271" t="s">
        <v>1650</v>
      </c>
      <c r="OP40" s="271" t="s">
        <v>2121</v>
      </c>
      <c r="OQ40" s="271" t="s">
        <v>1652</v>
      </c>
      <c r="OR40" s="271" t="s">
        <v>1653</v>
      </c>
      <c r="OS40" s="271" t="s">
        <v>1654</v>
      </c>
      <c r="OT40" s="271" t="s">
        <v>1655</v>
      </c>
      <c r="OU40" s="271" t="s">
        <v>1656</v>
      </c>
      <c r="OV40" s="271" t="s">
        <v>2122</v>
      </c>
      <c r="OW40" s="271" t="s">
        <v>1657</v>
      </c>
      <c r="OX40" s="271" t="s">
        <v>2123</v>
      </c>
      <c r="OY40" s="271" t="s">
        <v>2124</v>
      </c>
      <c r="OZ40" s="271" t="s">
        <v>1658</v>
      </c>
      <c r="PA40" s="271" t="s">
        <v>1659</v>
      </c>
      <c r="PB40" s="271" t="s">
        <v>2125</v>
      </c>
      <c r="PC40" s="271" t="s">
        <v>1661</v>
      </c>
      <c r="PD40" s="271" t="s">
        <v>1662</v>
      </c>
      <c r="PE40" s="271" t="s">
        <v>1663</v>
      </c>
      <c r="PF40" s="271" t="s">
        <v>1664</v>
      </c>
      <c r="PG40" s="271" t="s">
        <v>1665</v>
      </c>
      <c r="PH40" s="271" t="s">
        <v>1666</v>
      </c>
      <c r="PI40" s="271" t="s">
        <v>1667</v>
      </c>
      <c r="PJ40" s="271" t="s">
        <v>1668</v>
      </c>
      <c r="PK40" s="271" t="s">
        <v>1669</v>
      </c>
      <c r="PL40" s="271" t="s">
        <v>1670</v>
      </c>
      <c r="PM40" s="271" t="s">
        <v>1671</v>
      </c>
      <c r="PN40" s="271" t="s">
        <v>2126</v>
      </c>
      <c r="PO40" s="271" t="s">
        <v>2127</v>
      </c>
      <c r="PP40" s="271" t="s">
        <v>2128</v>
      </c>
      <c r="PQ40" s="271" t="s">
        <v>2129</v>
      </c>
      <c r="PR40" s="271" t="s">
        <v>1672</v>
      </c>
      <c r="PS40" s="271" t="s">
        <v>1673</v>
      </c>
      <c r="PT40" s="271" t="s">
        <v>1674</v>
      </c>
      <c r="PU40" s="271" t="s">
        <v>1675</v>
      </c>
      <c r="PV40" s="271" t="s">
        <v>2130</v>
      </c>
      <c r="PW40" s="271" t="s">
        <v>1676</v>
      </c>
      <c r="PX40" s="271" t="s">
        <v>1677</v>
      </c>
      <c r="PY40" s="271" t="s">
        <v>1678</v>
      </c>
      <c r="PZ40" s="271" t="s">
        <v>1679</v>
      </c>
      <c r="QA40" s="271" t="s">
        <v>1680</v>
      </c>
      <c r="QB40" s="271" t="s">
        <v>1681</v>
      </c>
      <c r="QC40" s="271" t="s">
        <v>1682</v>
      </c>
      <c r="QD40" s="271" t="s">
        <v>1683</v>
      </c>
      <c r="QE40" s="271" t="s">
        <v>1684</v>
      </c>
      <c r="QF40" s="271" t="s">
        <v>1685</v>
      </c>
      <c r="QG40" s="271" t="s">
        <v>1686</v>
      </c>
      <c r="QH40" s="271" t="s">
        <v>1687</v>
      </c>
      <c r="QI40" s="271" t="s">
        <v>1688</v>
      </c>
      <c r="QJ40" s="271" t="s">
        <v>1689</v>
      </c>
      <c r="QK40" s="271" t="s">
        <v>1690</v>
      </c>
      <c r="QL40" s="271" t="s">
        <v>1691</v>
      </c>
      <c r="QM40" s="271" t="s">
        <v>1692</v>
      </c>
      <c r="QN40" s="271" t="s">
        <v>2131</v>
      </c>
      <c r="QO40" s="271" t="s">
        <v>2132</v>
      </c>
      <c r="QP40" s="271" t="s">
        <v>2133</v>
      </c>
      <c r="QQ40" s="271" t="s">
        <v>2134</v>
      </c>
      <c r="QR40" s="271" t="s">
        <v>1693</v>
      </c>
      <c r="QS40" s="271" t="s">
        <v>1694</v>
      </c>
      <c r="QT40" s="271" t="s">
        <v>1695</v>
      </c>
      <c r="QU40" s="271" t="s">
        <v>1696</v>
      </c>
      <c r="QV40" s="271" t="s">
        <v>1697</v>
      </c>
      <c r="QW40" s="271" t="s">
        <v>1698</v>
      </c>
      <c r="QX40" s="271" t="s">
        <v>1699</v>
      </c>
      <c r="QY40" s="271" t="s">
        <v>1700</v>
      </c>
      <c r="QZ40" s="271" t="s">
        <v>1701</v>
      </c>
      <c r="RA40" s="271" t="s">
        <v>1702</v>
      </c>
      <c r="RB40" s="271" t="s">
        <v>1703</v>
      </c>
      <c r="RC40" s="271" t="s">
        <v>2135</v>
      </c>
      <c r="RD40" s="271" t="s">
        <v>2136</v>
      </c>
      <c r="RE40" s="271" t="s">
        <v>1704</v>
      </c>
      <c r="RF40" s="271" t="s">
        <v>1705</v>
      </c>
      <c r="RG40" s="271" t="s">
        <v>1706</v>
      </c>
      <c r="RH40" s="271" t="s">
        <v>1707</v>
      </c>
      <c r="RI40" s="271" t="s">
        <v>1708</v>
      </c>
      <c r="RJ40" s="271" t="s">
        <v>1709</v>
      </c>
      <c r="RK40" s="271" t="s">
        <v>1710</v>
      </c>
      <c r="RL40" s="271" t="s">
        <v>1711</v>
      </c>
      <c r="RM40" s="271" t="s">
        <v>1712</v>
      </c>
      <c r="RN40" s="271" t="s">
        <v>1713</v>
      </c>
      <c r="RO40" s="271" t="s">
        <v>1714</v>
      </c>
      <c r="RP40" s="271" t="s">
        <v>1715</v>
      </c>
      <c r="RQ40" s="271" t="s">
        <v>1716</v>
      </c>
      <c r="RR40" s="271" t="s">
        <v>1717</v>
      </c>
      <c r="RS40" s="271" t="s">
        <v>1718</v>
      </c>
      <c r="RT40" s="271" t="s">
        <v>1719</v>
      </c>
      <c r="RU40" s="271" t="s">
        <v>1720</v>
      </c>
      <c r="RV40" s="271" t="s">
        <v>2137</v>
      </c>
      <c r="RW40" s="271" t="s">
        <v>2138</v>
      </c>
      <c r="RX40" s="271" t="s">
        <v>2139</v>
      </c>
      <c r="RY40" s="271" t="s">
        <v>1723</v>
      </c>
      <c r="RZ40" s="271" t="s">
        <v>1724</v>
      </c>
      <c r="SA40" s="271" t="s">
        <v>1725</v>
      </c>
      <c r="SB40" s="271" t="s">
        <v>1726</v>
      </c>
      <c r="SC40" s="271" t="s">
        <v>1727</v>
      </c>
      <c r="SD40" s="271" t="s">
        <v>1728</v>
      </c>
      <c r="SE40" s="271" t="s">
        <v>1729</v>
      </c>
      <c r="SF40" s="271" t="s">
        <v>1730</v>
      </c>
      <c r="SG40" s="271" t="s">
        <v>1731</v>
      </c>
      <c r="SH40" s="271" t="s">
        <v>1732</v>
      </c>
      <c r="SI40" s="271" t="s">
        <v>1733</v>
      </c>
      <c r="SJ40" s="271" t="s">
        <v>2140</v>
      </c>
      <c r="SK40" s="271" t="s">
        <v>1734</v>
      </c>
      <c r="SL40" s="271" t="s">
        <v>1735</v>
      </c>
      <c r="SM40" s="271" t="s">
        <v>1736</v>
      </c>
      <c r="SN40" s="271" t="s">
        <v>1737</v>
      </c>
      <c r="SO40" s="271" t="s">
        <v>1738</v>
      </c>
      <c r="SP40" s="271" t="s">
        <v>1739</v>
      </c>
      <c r="SQ40" s="271" t="s">
        <v>1740</v>
      </c>
      <c r="SR40" s="271" t="s">
        <v>1741</v>
      </c>
      <c r="SS40" s="271" t="s">
        <v>1742</v>
      </c>
      <c r="ST40" s="271" t="s">
        <v>1743</v>
      </c>
      <c r="SU40" s="271" t="s">
        <v>1744</v>
      </c>
      <c r="SV40" s="271" t="s">
        <v>1745</v>
      </c>
      <c r="SW40" s="271" t="s">
        <v>1746</v>
      </c>
      <c r="SX40" s="271" t="s">
        <v>1747</v>
      </c>
      <c r="SY40" s="271" t="s">
        <v>1748</v>
      </c>
      <c r="SZ40" s="271" t="s">
        <v>1749</v>
      </c>
      <c r="TA40" s="271" t="s">
        <v>1750</v>
      </c>
      <c r="TB40" s="271" t="s">
        <v>1751</v>
      </c>
      <c r="TC40" s="271" t="s">
        <v>1752</v>
      </c>
      <c r="TD40" s="271" t="s">
        <v>1753</v>
      </c>
      <c r="TE40" s="271" t="s">
        <v>1754</v>
      </c>
      <c r="TF40" s="271" t="s">
        <v>2141</v>
      </c>
      <c r="TG40" s="271" t="s">
        <v>1755</v>
      </c>
      <c r="TH40" s="271" t="s">
        <v>1756</v>
      </c>
      <c r="TI40" s="271" t="s">
        <v>1757</v>
      </c>
      <c r="TJ40" s="271" t="s">
        <v>1758</v>
      </c>
      <c r="TK40" s="271" t="s">
        <v>1759</v>
      </c>
      <c r="TL40" s="271" t="s">
        <v>1760</v>
      </c>
      <c r="TM40" s="271" t="s">
        <v>1761</v>
      </c>
      <c r="TN40" s="271" t="s">
        <v>1762</v>
      </c>
      <c r="TO40" s="271" t="s">
        <v>1763</v>
      </c>
      <c r="TP40" s="271" t="s">
        <v>1764</v>
      </c>
      <c r="TQ40" s="271" t="s">
        <v>1765</v>
      </c>
      <c r="TR40" s="271" t="s">
        <v>1766</v>
      </c>
      <c r="TS40" s="271" t="s">
        <v>1767</v>
      </c>
      <c r="TT40" s="271" t="s">
        <v>1768</v>
      </c>
      <c r="TU40" s="271" t="s">
        <v>1769</v>
      </c>
      <c r="TV40" s="271" t="s">
        <v>1770</v>
      </c>
      <c r="TW40" s="271" t="s">
        <v>2142</v>
      </c>
      <c r="TX40" s="271" t="s">
        <v>1771</v>
      </c>
      <c r="TY40" s="271" t="s">
        <v>1772</v>
      </c>
      <c r="TZ40" s="271" t="s">
        <v>1773</v>
      </c>
      <c r="UA40" s="271" t="s">
        <v>1774</v>
      </c>
      <c r="UB40" s="271" t="s">
        <v>1775</v>
      </c>
      <c r="UC40" s="271" t="s">
        <v>1776</v>
      </c>
      <c r="UD40" s="271" t="s">
        <v>1777</v>
      </c>
      <c r="UE40" s="271" t="s">
        <v>2143</v>
      </c>
      <c r="UF40" s="271" t="s">
        <v>2144</v>
      </c>
      <c r="UG40" s="271" t="s">
        <v>2145</v>
      </c>
      <c r="UH40" s="271" t="s">
        <v>1778</v>
      </c>
      <c r="UI40" s="271" t="s">
        <v>1779</v>
      </c>
      <c r="UJ40" s="271" t="s">
        <v>1780</v>
      </c>
      <c r="UK40" s="271" t="s">
        <v>1781</v>
      </c>
      <c r="UL40" s="271" t="s">
        <v>1782</v>
      </c>
      <c r="UM40" s="271" t="s">
        <v>1783</v>
      </c>
      <c r="UN40" s="271" t="s">
        <v>1784</v>
      </c>
      <c r="UO40" s="271" t="s">
        <v>1785</v>
      </c>
      <c r="UP40" s="271" t="s">
        <v>1786</v>
      </c>
      <c r="UQ40" s="271" t="s">
        <v>2146</v>
      </c>
      <c r="UR40" s="271" t="s">
        <v>1787</v>
      </c>
      <c r="US40" s="271" t="s">
        <v>1788</v>
      </c>
      <c r="UT40" s="271" t="s">
        <v>1789</v>
      </c>
      <c r="UU40" s="271" t="s">
        <v>1790</v>
      </c>
      <c r="UV40" s="271" t="s">
        <v>1791</v>
      </c>
      <c r="UW40" s="271" t="s">
        <v>1792</v>
      </c>
      <c r="UX40" s="271" t="s">
        <v>1793</v>
      </c>
      <c r="UY40" s="271" t="s">
        <v>1794</v>
      </c>
      <c r="UZ40" s="271" t="s">
        <v>1795</v>
      </c>
      <c r="VA40" s="271" t="s">
        <v>1796</v>
      </c>
      <c r="VB40" s="271" t="s">
        <v>1797</v>
      </c>
      <c r="VC40" s="271" t="s">
        <v>1798</v>
      </c>
      <c r="VD40" s="271" t="s">
        <v>1799</v>
      </c>
      <c r="VE40" s="271" t="s">
        <v>1800</v>
      </c>
      <c r="VF40" s="271" t="s">
        <v>1801</v>
      </c>
      <c r="VG40" s="271" t="s">
        <v>2147</v>
      </c>
      <c r="VH40" s="271" t="s">
        <v>2148</v>
      </c>
      <c r="VI40" s="271" t="s">
        <v>2149</v>
      </c>
      <c r="VJ40" s="271" t="s">
        <v>1805</v>
      </c>
      <c r="VK40" s="271" t="s">
        <v>1806</v>
      </c>
      <c r="VL40" s="271" t="s">
        <v>1807</v>
      </c>
      <c r="VM40" s="271" t="s">
        <v>1808</v>
      </c>
      <c r="VN40" s="271" t="s">
        <v>1809</v>
      </c>
      <c r="VO40" s="271" t="s">
        <v>1810</v>
      </c>
      <c r="VP40" s="271" t="s">
        <v>1811</v>
      </c>
      <c r="VQ40" s="271" t="s">
        <v>1812</v>
      </c>
      <c r="VR40" s="271" t="s">
        <v>1813</v>
      </c>
      <c r="VS40" s="271" t="s">
        <v>2150</v>
      </c>
      <c r="VT40" s="271" t="s">
        <v>1814</v>
      </c>
      <c r="VU40" s="271" t="s">
        <v>1815</v>
      </c>
      <c r="VV40" s="271" t="s">
        <v>1816</v>
      </c>
      <c r="VW40" s="271" t="s">
        <v>1817</v>
      </c>
      <c r="VX40" s="271" t="s">
        <v>1818</v>
      </c>
      <c r="VY40" s="271" t="s">
        <v>1819</v>
      </c>
      <c r="VZ40" s="271" t="s">
        <v>1820</v>
      </c>
      <c r="WA40" s="271" t="s">
        <v>1821</v>
      </c>
      <c r="WB40" s="271" t="s">
        <v>1822</v>
      </c>
      <c r="WC40" s="271" t="s">
        <v>1823</v>
      </c>
      <c r="WD40" s="271" t="s">
        <v>1824</v>
      </c>
      <c r="WE40" s="271" t="s">
        <v>1825</v>
      </c>
      <c r="WF40" s="271" t="s">
        <v>1826</v>
      </c>
      <c r="WG40" s="271" t="s">
        <v>1827</v>
      </c>
      <c r="WH40" s="271" t="s">
        <v>1828</v>
      </c>
      <c r="WI40" s="271" t="s">
        <v>1829</v>
      </c>
      <c r="WJ40" s="271" t="s">
        <v>1830</v>
      </c>
      <c r="WK40" s="271" t="s">
        <v>1831</v>
      </c>
      <c r="WL40" s="271" t="s">
        <v>1832</v>
      </c>
      <c r="WM40" s="271" t="s">
        <v>1833</v>
      </c>
      <c r="WN40" s="271" t="s">
        <v>1834</v>
      </c>
      <c r="WO40" s="271" t="s">
        <v>1835</v>
      </c>
      <c r="WP40" s="271" t="s">
        <v>1836</v>
      </c>
      <c r="WQ40" s="271" t="s">
        <v>1837</v>
      </c>
      <c r="WR40" s="271" t="s">
        <v>1838</v>
      </c>
      <c r="WS40" s="271" t="s">
        <v>2151</v>
      </c>
      <c r="WT40" s="271" t="s">
        <v>2152</v>
      </c>
      <c r="WU40" s="271" t="s">
        <v>1839</v>
      </c>
      <c r="WV40" s="271" t="s">
        <v>1840</v>
      </c>
      <c r="WW40" s="271" t="s">
        <v>1841</v>
      </c>
      <c r="WX40" s="271" t="s">
        <v>2153</v>
      </c>
      <c r="WY40" s="271" t="s">
        <v>1842</v>
      </c>
      <c r="WZ40" s="271" t="s">
        <v>1843</v>
      </c>
      <c r="XA40" s="271" t="s">
        <v>1844</v>
      </c>
      <c r="XB40" s="271" t="s">
        <v>1845</v>
      </c>
      <c r="XC40" s="271" t="s">
        <v>2154</v>
      </c>
      <c r="XD40" s="271" t="s">
        <v>2155</v>
      </c>
      <c r="XE40" s="271" t="s">
        <v>2156</v>
      </c>
      <c r="XF40" s="271" t="s">
        <v>1849</v>
      </c>
      <c r="XG40" s="271" t="s">
        <v>1850</v>
      </c>
      <c r="XH40" s="271" t="s">
        <v>1851</v>
      </c>
      <c r="XI40" s="271" t="s">
        <v>2157</v>
      </c>
      <c r="XJ40" s="271" t="s">
        <v>1852</v>
      </c>
      <c r="XK40" s="271" t="s">
        <v>1853</v>
      </c>
      <c r="XL40" s="271" t="s">
        <v>1854</v>
      </c>
      <c r="XM40" s="271" t="s">
        <v>1855</v>
      </c>
      <c r="XN40" s="271" t="s">
        <v>1856</v>
      </c>
      <c r="XO40" s="271" t="s">
        <v>1857</v>
      </c>
      <c r="XP40" s="271" t="s">
        <v>1858</v>
      </c>
      <c r="XQ40" s="271" t="s">
        <v>1859</v>
      </c>
      <c r="XR40" s="271" t="s">
        <v>1860</v>
      </c>
      <c r="XS40" s="271" t="s">
        <v>1861</v>
      </c>
      <c r="XT40" s="271" t="s">
        <v>1862</v>
      </c>
      <c r="XU40" s="271" t="s">
        <v>1863</v>
      </c>
      <c r="XV40" s="271" t="s">
        <v>1864</v>
      </c>
      <c r="XW40" s="271" t="s">
        <v>1865</v>
      </c>
      <c r="XX40" s="271" t="s">
        <v>1866</v>
      </c>
      <c r="XY40" s="271" t="s">
        <v>1867</v>
      </c>
      <c r="XZ40" s="271" t="s">
        <v>1868</v>
      </c>
      <c r="YA40" s="271" t="s">
        <v>2158</v>
      </c>
      <c r="YB40" s="271" t="s">
        <v>2159</v>
      </c>
      <c r="YC40" s="271" t="s">
        <v>1870</v>
      </c>
      <c r="YD40" s="271" t="s">
        <v>1871</v>
      </c>
      <c r="YE40" s="271" t="s">
        <v>1872</v>
      </c>
      <c r="YF40" s="271" t="s">
        <v>1873</v>
      </c>
      <c r="YG40" s="271" t="s">
        <v>2160</v>
      </c>
      <c r="YH40" s="271" t="s">
        <v>1874</v>
      </c>
      <c r="YI40" s="271" t="s">
        <v>1875</v>
      </c>
      <c r="YJ40" s="271" t="s">
        <v>1876</v>
      </c>
      <c r="YK40" s="271" t="s">
        <v>1877</v>
      </c>
      <c r="YL40" s="271" t="s">
        <v>1878</v>
      </c>
      <c r="YM40" s="271" t="s">
        <v>1879</v>
      </c>
      <c r="YN40" s="271" t="s">
        <v>1880</v>
      </c>
      <c r="YO40" s="271" t="s">
        <v>1881</v>
      </c>
      <c r="YP40" s="271" t="s">
        <v>1882</v>
      </c>
      <c r="YQ40" s="271" t="s">
        <v>2161</v>
      </c>
      <c r="YR40" s="271" t="s">
        <v>2162</v>
      </c>
      <c r="YS40" s="271" t="s">
        <v>2163</v>
      </c>
      <c r="YT40" s="271" t="s">
        <v>1886</v>
      </c>
      <c r="YU40" s="271" t="s">
        <v>1887</v>
      </c>
      <c r="YV40" s="271" t="s">
        <v>1888</v>
      </c>
      <c r="YW40" s="271" t="s">
        <v>1889</v>
      </c>
      <c r="YX40" s="271" t="s">
        <v>1890</v>
      </c>
      <c r="YY40" s="271" t="s">
        <v>1891</v>
      </c>
      <c r="YZ40" s="271" t="s">
        <v>1892</v>
      </c>
      <c r="ZA40" s="271" t="s">
        <v>1893</v>
      </c>
      <c r="ZB40" s="271" t="s">
        <v>1894</v>
      </c>
      <c r="ZC40" s="271" t="s">
        <v>1895</v>
      </c>
      <c r="ZD40" s="271" t="s">
        <v>1896</v>
      </c>
      <c r="ZE40" s="271" t="s">
        <v>1897</v>
      </c>
      <c r="ZF40" s="271" t="s">
        <v>1898</v>
      </c>
      <c r="ZG40" s="271" t="s">
        <v>1899</v>
      </c>
      <c r="ZH40" s="271" t="s">
        <v>1900</v>
      </c>
      <c r="ZI40" s="271" t="s">
        <v>1901</v>
      </c>
      <c r="ZJ40" s="271" t="s">
        <v>1902</v>
      </c>
      <c r="ZK40" s="271" t="s">
        <v>1903</v>
      </c>
      <c r="ZL40" s="271" t="s">
        <v>1904</v>
      </c>
      <c r="ZM40" s="271" t="s">
        <v>1905</v>
      </c>
      <c r="ZN40" s="271" t="s">
        <v>1906</v>
      </c>
      <c r="ZO40" s="271" t="s">
        <v>1907</v>
      </c>
      <c r="ZP40" s="271" t="s">
        <v>1908</v>
      </c>
      <c r="ZQ40" s="271" t="s">
        <v>1909</v>
      </c>
      <c r="ZR40" s="271" t="s">
        <v>1910</v>
      </c>
      <c r="ZS40" s="271" t="s">
        <v>1911</v>
      </c>
      <c r="ZT40" s="271" t="s">
        <v>1912</v>
      </c>
      <c r="ZU40" s="271" t="s">
        <v>1913</v>
      </c>
      <c r="ZV40" s="271" t="s">
        <v>1914</v>
      </c>
      <c r="ZW40" s="271" t="s">
        <v>1915</v>
      </c>
      <c r="ZX40" s="271" t="s">
        <v>1916</v>
      </c>
      <c r="ZY40" s="271" t="s">
        <v>1917</v>
      </c>
      <c r="ZZ40" s="271" t="s">
        <v>1918</v>
      </c>
      <c r="AAA40" s="271" t="s">
        <v>1919</v>
      </c>
      <c r="AAB40" s="271" t="s">
        <v>1920</v>
      </c>
      <c r="AAC40" s="271" t="s">
        <v>2164</v>
      </c>
      <c r="AAD40" s="271" t="s">
        <v>2165</v>
      </c>
      <c r="AAE40" s="271" t="s">
        <v>2166</v>
      </c>
      <c r="AAF40" s="271" t="s">
        <v>1922</v>
      </c>
      <c r="AAG40" s="271" t="s">
        <v>1923</v>
      </c>
      <c r="AAH40" s="271" t="s">
        <v>1924</v>
      </c>
      <c r="AAI40" s="271" t="s">
        <v>1925</v>
      </c>
      <c r="AAJ40" s="271" t="s">
        <v>1926</v>
      </c>
      <c r="AAK40" s="271" t="s">
        <v>1927</v>
      </c>
      <c r="AAL40" s="271" t="s">
        <v>1928</v>
      </c>
      <c r="AAM40" s="271" t="s">
        <v>1929</v>
      </c>
      <c r="AAN40" s="271" t="s">
        <v>1930</v>
      </c>
      <c r="AAO40" s="271" t="s">
        <v>1931</v>
      </c>
      <c r="AAP40" s="271" t="s">
        <v>1932</v>
      </c>
      <c r="AAQ40" s="271" t="s">
        <v>1933</v>
      </c>
      <c r="AAR40" s="271" t="s">
        <v>1934</v>
      </c>
      <c r="AAS40" s="271" t="s">
        <v>1935</v>
      </c>
      <c r="AAT40" s="271" t="s">
        <v>1936</v>
      </c>
      <c r="AAU40" s="271" t="s">
        <v>1937</v>
      </c>
      <c r="AAV40" s="271" t="s">
        <v>1938</v>
      </c>
      <c r="AAW40" s="271" t="s">
        <v>1939</v>
      </c>
      <c r="AAX40" s="271" t="s">
        <v>2167</v>
      </c>
      <c r="AAY40" s="271" t="s">
        <v>1940</v>
      </c>
      <c r="AAZ40" s="271" t="s">
        <v>1941</v>
      </c>
      <c r="ABA40" s="271" t="s">
        <v>1942</v>
      </c>
      <c r="ABB40" s="271" t="s">
        <v>1943</v>
      </c>
      <c r="ABC40" s="271" t="s">
        <v>1944</v>
      </c>
      <c r="ABD40" s="271" t="s">
        <v>1945</v>
      </c>
      <c r="ABE40" s="271" t="s">
        <v>1946</v>
      </c>
      <c r="ABF40" s="271" t="s">
        <v>2168</v>
      </c>
      <c r="ABG40" s="271" t="s">
        <v>2169</v>
      </c>
      <c r="ABH40" s="271" t="s">
        <v>1947</v>
      </c>
      <c r="ABI40" s="271" t="s">
        <v>2170</v>
      </c>
      <c r="ABJ40" s="271" t="s">
        <v>2171</v>
      </c>
      <c r="ABK40" s="271" t="s">
        <v>2172</v>
      </c>
      <c r="ABL40" s="271" t="s">
        <v>2173</v>
      </c>
      <c r="ABM40" s="271" t="s">
        <v>1951</v>
      </c>
      <c r="ABN40" s="271" t="s">
        <v>1952</v>
      </c>
      <c r="ABO40" s="271" t="s">
        <v>1953</v>
      </c>
      <c r="ABP40" s="271" t="s">
        <v>1954</v>
      </c>
      <c r="ABQ40" s="271" t="s">
        <v>1955</v>
      </c>
      <c r="ABR40" s="271" t="s">
        <v>1956</v>
      </c>
      <c r="ABS40" s="271" t="s">
        <v>1957</v>
      </c>
      <c r="ABT40" s="271" t="s">
        <v>1958</v>
      </c>
      <c r="ABU40" s="271" t="s">
        <v>2174</v>
      </c>
      <c r="ABV40" s="271" t="s">
        <v>1959</v>
      </c>
      <c r="ABW40" s="271" t="s">
        <v>1960</v>
      </c>
      <c r="ABX40" s="271" t="s">
        <v>1961</v>
      </c>
      <c r="ABY40" s="271" t="s">
        <v>1962</v>
      </c>
      <c r="ABZ40" s="271" t="s">
        <v>1963</v>
      </c>
      <c r="ACA40" s="271" t="s">
        <v>1964</v>
      </c>
      <c r="ACB40" s="271" t="s">
        <v>1965</v>
      </c>
      <c r="ACC40" s="271" t="s">
        <v>1966</v>
      </c>
      <c r="ACD40" s="271" t="s">
        <v>1967</v>
      </c>
      <c r="ACE40" s="271" t="s">
        <v>1968</v>
      </c>
      <c r="ACF40" s="271" t="s">
        <v>1969</v>
      </c>
      <c r="ACG40" s="271" t="s">
        <v>1970</v>
      </c>
      <c r="ACH40" s="271" t="s">
        <v>1971</v>
      </c>
      <c r="ACI40" s="271" t="s">
        <v>1972</v>
      </c>
      <c r="ACJ40" s="271" t="s">
        <v>1973</v>
      </c>
      <c r="ACK40" s="271" t="s">
        <v>1974</v>
      </c>
      <c r="ACL40" s="271" t="s">
        <v>1975</v>
      </c>
      <c r="ACM40" s="271" t="s">
        <v>1976</v>
      </c>
      <c r="ACN40" s="271" t="s">
        <v>1977</v>
      </c>
      <c r="ACO40" s="271" t="s">
        <v>2175</v>
      </c>
      <c r="ACP40" s="271" t="s">
        <v>1978</v>
      </c>
      <c r="ACQ40" s="271" t="s">
        <v>1979</v>
      </c>
      <c r="ACR40" s="271" t="s">
        <v>1980</v>
      </c>
      <c r="ACS40" s="271" t="s">
        <v>1981</v>
      </c>
      <c r="ACT40" s="271" t="s">
        <v>2176</v>
      </c>
      <c r="ACU40" s="271" t="s">
        <v>1982</v>
      </c>
      <c r="ACV40" s="271" t="s">
        <v>1983</v>
      </c>
      <c r="ACW40" s="271" t="s">
        <v>1984</v>
      </c>
      <c r="ACX40" s="271" t="s">
        <v>1985</v>
      </c>
      <c r="ACY40" s="271" t="s">
        <v>1986</v>
      </c>
      <c r="ACZ40" s="271" t="s">
        <v>1845</v>
      </c>
      <c r="ADA40" s="271" t="s">
        <v>2177</v>
      </c>
      <c r="ADB40" s="271" t="s">
        <v>2178</v>
      </c>
      <c r="ADC40" s="271" t="s">
        <v>2179</v>
      </c>
      <c r="ADD40" s="271" t="s">
        <v>1987</v>
      </c>
      <c r="ADE40" s="271" t="s">
        <v>1988</v>
      </c>
      <c r="ADF40" s="271" t="s">
        <v>1989</v>
      </c>
      <c r="ADG40" s="271" t="s">
        <v>1990</v>
      </c>
      <c r="ADH40" s="271" t="s">
        <v>1991</v>
      </c>
      <c r="ADI40" s="271" t="s">
        <v>1481</v>
      </c>
      <c r="ADJ40" s="271" t="s">
        <v>1992</v>
      </c>
      <c r="ADK40" s="271" t="s">
        <v>1993</v>
      </c>
      <c r="ADL40" s="271" t="s">
        <v>1994</v>
      </c>
      <c r="ADM40" s="271" t="s">
        <v>1995</v>
      </c>
      <c r="ADN40" s="271" t="s">
        <v>1996</v>
      </c>
      <c r="ADO40" s="271" t="s">
        <v>1997</v>
      </c>
      <c r="ADP40" s="271" t="s">
        <v>1998</v>
      </c>
      <c r="ADQ40" s="271" t="s">
        <v>1999</v>
      </c>
      <c r="ADR40" s="271" t="s">
        <v>2000</v>
      </c>
      <c r="ADS40" s="271" t="s">
        <v>2001</v>
      </c>
      <c r="ADT40" s="271" t="s">
        <v>2002</v>
      </c>
      <c r="ADU40" s="271" t="s">
        <v>2003</v>
      </c>
      <c r="ADV40" s="271" t="s">
        <v>2004</v>
      </c>
      <c r="ADW40" s="271" t="s">
        <v>2005</v>
      </c>
      <c r="ADX40" s="271" t="s">
        <v>2006</v>
      </c>
      <c r="ADY40" s="271" t="s">
        <v>2022</v>
      </c>
      <c r="ADZ40" s="271" t="s">
        <v>2007</v>
      </c>
      <c r="AEA40" s="271" t="s">
        <v>2008</v>
      </c>
      <c r="AEB40" s="271" t="s">
        <v>2009</v>
      </c>
      <c r="AEC40" s="271" t="s">
        <v>2010</v>
      </c>
      <c r="AED40" s="271" t="s">
        <v>2011</v>
      </c>
      <c r="AEE40" s="271" t="s">
        <v>2012</v>
      </c>
      <c r="AEF40" s="271" t="s">
        <v>2013</v>
      </c>
      <c r="AEG40" s="271" t="s">
        <v>2014</v>
      </c>
      <c r="AEH40" s="271" t="s">
        <v>2015</v>
      </c>
      <c r="AEI40" s="271" t="s">
        <v>2016</v>
      </c>
      <c r="AEJ40" s="271" t="s">
        <v>2017</v>
      </c>
      <c r="AEK40" s="271" t="s">
        <v>2018</v>
      </c>
      <c r="AEL40" s="271" t="s">
        <v>2019</v>
      </c>
      <c r="AEM40" s="271" t="s">
        <v>2020</v>
      </c>
      <c r="AEN40" s="271" t="s">
        <v>2021</v>
      </c>
      <c r="AEO40" s="271" t="s">
        <v>2023</v>
      </c>
      <c r="AEP40" s="271" t="s">
        <v>2024</v>
      </c>
      <c r="AEQ40" s="271" t="s">
        <v>2025</v>
      </c>
      <c r="AER40" s="271" t="s">
        <v>2026</v>
      </c>
      <c r="AES40" s="271" t="s">
        <v>2027</v>
      </c>
      <c r="AET40" s="271" t="s">
        <v>2028</v>
      </c>
      <c r="AEU40" s="271" t="s">
        <v>2029</v>
      </c>
      <c r="AEV40" s="271" t="s">
        <v>2030</v>
      </c>
      <c r="AEW40" s="271" t="s">
        <v>2031</v>
      </c>
      <c r="AEX40" s="271" t="s">
        <v>2032</v>
      </c>
      <c r="AEY40" s="271" t="s">
        <v>2033</v>
      </c>
      <c r="AEZ40" s="271" t="s">
        <v>2034</v>
      </c>
      <c r="AFA40" s="271" t="s">
        <v>2035</v>
      </c>
      <c r="AFB40" s="271" t="s">
        <v>2036</v>
      </c>
      <c r="AFC40" s="271" t="s">
        <v>2037</v>
      </c>
      <c r="AFD40" s="271" t="s">
        <v>2038</v>
      </c>
      <c r="AFE40" s="271" t="s">
        <v>2039</v>
      </c>
      <c r="AFF40" s="271" t="s">
        <v>2040</v>
      </c>
      <c r="AFG40" s="271" t="s">
        <v>2041</v>
      </c>
      <c r="AFH40" s="271" t="s">
        <v>2042</v>
      </c>
      <c r="AFI40" s="271" t="s">
        <v>2043</v>
      </c>
      <c r="AFJ40" s="271" t="s">
        <v>2044</v>
      </c>
      <c r="AFK40" s="271" t="s">
        <v>2045</v>
      </c>
      <c r="AFL40" s="271" t="s">
        <v>2046</v>
      </c>
      <c r="AFM40" s="271" t="s">
        <v>2047</v>
      </c>
      <c r="AFN40" s="271" t="s">
        <v>2048</v>
      </c>
      <c r="AFO40" s="271" t="s">
        <v>2049</v>
      </c>
      <c r="AFP40" s="271" t="s">
        <v>2050</v>
      </c>
      <c r="AFQ40" s="271" t="s">
        <v>2051</v>
      </c>
      <c r="AFR40" s="271" t="s">
        <v>2052</v>
      </c>
      <c r="AFS40" s="271" t="s">
        <v>2053</v>
      </c>
      <c r="AFT40" s="271" t="s">
        <v>2054</v>
      </c>
      <c r="AFU40" s="271" t="s">
        <v>2055</v>
      </c>
      <c r="AFV40" s="271" t="s">
        <v>2056</v>
      </c>
      <c r="AFW40" s="271" t="s">
        <v>2057</v>
      </c>
      <c r="AFX40" s="271" t="s">
        <v>2058</v>
      </c>
      <c r="AFY40" s="271" t="s">
        <v>2059</v>
      </c>
      <c r="AFZ40" s="271" t="s">
        <v>2060</v>
      </c>
      <c r="AGA40" s="271" t="s">
        <v>2061</v>
      </c>
      <c r="AGB40" s="271" t="s">
        <v>2062</v>
      </c>
      <c r="AGC40" s="271" t="s">
        <v>2063</v>
      </c>
      <c r="AGD40" s="271" t="s">
        <v>2064</v>
      </c>
      <c r="AGE40" s="271" t="s">
        <v>2065</v>
      </c>
      <c r="AGF40" s="271" t="s">
        <v>2066</v>
      </c>
      <c r="AGG40" s="271" t="s">
        <v>2067</v>
      </c>
      <c r="AGH40" s="271" t="s">
        <v>2068</v>
      </c>
      <c r="AGI40" s="271" t="s">
        <v>2069</v>
      </c>
      <c r="AGJ40" s="271" t="s">
        <v>2070</v>
      </c>
      <c r="AGK40" s="271" t="s">
        <v>2071</v>
      </c>
      <c r="AGL40" s="271" t="s">
        <v>2072</v>
      </c>
      <c r="AGM40" s="271" t="s">
        <v>2073</v>
      </c>
      <c r="AGN40" s="271" t="s">
        <v>2074</v>
      </c>
      <c r="AGO40" s="271" t="s">
        <v>2075</v>
      </c>
      <c r="AGP40" s="271" t="s">
        <v>2076</v>
      </c>
      <c r="AGQ40" s="271" t="s">
        <v>2077</v>
      </c>
      <c r="AGR40" s="271" t="s">
        <v>2078</v>
      </c>
      <c r="AGS40" s="271" t="s">
        <v>2079</v>
      </c>
      <c r="AGT40" s="271" t="s">
        <v>2080</v>
      </c>
      <c r="AGU40" s="271" t="s">
        <v>2081</v>
      </c>
      <c r="AGV40" s="271" t="s">
        <v>2082</v>
      </c>
      <c r="AGW40" s="271" t="s">
        <v>2083</v>
      </c>
      <c r="AGX40" s="271" t="s">
        <v>2084</v>
      </c>
      <c r="AGY40" s="271" t="s">
        <v>2085</v>
      </c>
      <c r="AGZ40" s="271" t="s">
        <v>2086</v>
      </c>
      <c r="AHA40" s="271" t="s">
        <v>2087</v>
      </c>
      <c r="AHB40" s="271" t="s">
        <v>2088</v>
      </c>
      <c r="AHC40" s="271" t="s">
        <v>2089</v>
      </c>
      <c r="AHD40" s="271" t="s">
        <v>2090</v>
      </c>
      <c r="AHE40" s="271" t="s">
        <v>2091</v>
      </c>
      <c r="AHF40" s="271" t="s">
        <v>2092</v>
      </c>
      <c r="AHG40" s="271" t="s">
        <v>2093</v>
      </c>
      <c r="AHH40" s="271" t="s">
        <v>2094</v>
      </c>
      <c r="AHI40" s="271" t="s">
        <v>2095</v>
      </c>
      <c r="AHJ40" s="271" t="s">
        <v>2096</v>
      </c>
      <c r="AHK40" s="271" t="s">
        <v>2097</v>
      </c>
      <c r="AHL40" s="271" t="s">
        <v>2098</v>
      </c>
      <c r="AHM40" s="271" t="s">
        <v>2099</v>
      </c>
      <c r="AHN40" s="271" t="s">
        <v>2100</v>
      </c>
      <c r="AHQ40" s="607">
        <v>68</v>
      </c>
    </row>
    <row r="41" spans="1:903" x14ac:dyDescent="1.1000000000000001">
      <c r="A41" s="270">
        <v>3</v>
      </c>
      <c r="B41" s="608" t="s">
        <v>6517</v>
      </c>
      <c r="C41" s="294">
        <v>573605532.62</v>
      </c>
      <c r="D41" s="294">
        <v>3178927.7</v>
      </c>
      <c r="E41" s="294">
        <v>10480206.130000001</v>
      </c>
      <c r="F41" s="294">
        <v>5710074.0700000003</v>
      </c>
      <c r="G41" s="294">
        <v>36024874.200000003</v>
      </c>
      <c r="H41" s="294">
        <v>-3236598.47</v>
      </c>
      <c r="I41" s="294">
        <v>304706640.5</v>
      </c>
      <c r="J41" s="294">
        <v>81566270.120000005</v>
      </c>
      <c r="K41" s="294">
        <v>13234471.039999999</v>
      </c>
      <c r="L41" s="294">
        <v>10773174.67</v>
      </c>
      <c r="M41" s="294">
        <v>-310383.76</v>
      </c>
      <c r="N41" s="294">
        <v>5563534.8700000001</v>
      </c>
      <c r="O41" s="294">
        <v>97494519.370000005</v>
      </c>
      <c r="P41" s="294">
        <v>6788695.9199999999</v>
      </c>
      <c r="Q41" s="294">
        <v>1210914.95</v>
      </c>
      <c r="R41" s="294">
        <v>818477.04</v>
      </c>
      <c r="S41" s="294">
        <v>26627595.41</v>
      </c>
      <c r="T41" s="294">
        <v>699413.52</v>
      </c>
      <c r="U41" s="294">
        <v>863539939.83000004</v>
      </c>
      <c r="V41" s="294">
        <v>4747059.53</v>
      </c>
      <c r="W41" s="294">
        <v>25146234.07</v>
      </c>
      <c r="X41" s="294">
        <v>114600879.43000001</v>
      </c>
      <c r="Y41" s="294">
        <v>4377941.2699999996</v>
      </c>
      <c r="Z41" s="294">
        <v>-8481999.8399999999</v>
      </c>
      <c r="AA41" s="294">
        <v>4579493.54</v>
      </c>
      <c r="AB41" s="294">
        <v>-1622945.29</v>
      </c>
      <c r="AC41" s="294">
        <v>3051853.38</v>
      </c>
      <c r="AD41" s="294">
        <v>-10948089.199999999</v>
      </c>
      <c r="AE41" s="294">
        <v>-30094923.010000002</v>
      </c>
      <c r="AF41" s="294">
        <v>-6766124.1699999999</v>
      </c>
      <c r="AG41" s="294">
        <v>-32182826.5</v>
      </c>
      <c r="AH41" s="294">
        <v>-19269204.870000001</v>
      </c>
      <c r="AI41" s="294">
        <v>796950.12</v>
      </c>
      <c r="AJ41" s="294">
        <v>-1538419.18</v>
      </c>
      <c r="AK41" s="294">
        <v>69490839.319999993</v>
      </c>
      <c r="AL41" s="294">
        <v>965891.52</v>
      </c>
      <c r="AM41" s="294">
        <v>58183416.780000001</v>
      </c>
      <c r="AN41" s="294">
        <v>6463723.9800000004</v>
      </c>
      <c r="AO41" s="294">
        <v>-185670.27</v>
      </c>
      <c r="AP41" s="294">
        <v>1320586.3999999999</v>
      </c>
      <c r="AQ41" s="294">
        <v>-4474597.82</v>
      </c>
      <c r="AR41" s="294">
        <v>-5608431.8899999997</v>
      </c>
      <c r="AS41" s="294">
        <v>145003461.74000001</v>
      </c>
      <c r="AT41" s="294">
        <v>7144684.0999999996</v>
      </c>
      <c r="AU41" s="294">
        <v>11629791.01</v>
      </c>
      <c r="AV41" s="294">
        <v>9476957.6699999999</v>
      </c>
      <c r="AW41" s="294">
        <v>198078.48</v>
      </c>
      <c r="AX41" s="294">
        <v>2010909.32</v>
      </c>
      <c r="AY41" s="294">
        <v>16109159.609999999</v>
      </c>
      <c r="AZ41" s="294">
        <v>8243517.2000000002</v>
      </c>
      <c r="BA41" s="294">
        <v>9059695.8800000008</v>
      </c>
      <c r="BB41" s="294">
        <v>7399375.9500000002</v>
      </c>
      <c r="BC41" s="294">
        <v>9491124.1300000008</v>
      </c>
      <c r="BD41" s="294">
        <v>2100114.02</v>
      </c>
      <c r="BE41" s="294">
        <v>12751710.970000001</v>
      </c>
      <c r="BF41" s="294">
        <v>6437037.0099999998</v>
      </c>
      <c r="BG41" s="294">
        <v>24821030.98</v>
      </c>
      <c r="BH41" s="294">
        <v>27441390.41</v>
      </c>
      <c r="BI41" s="294">
        <v>68874011.400000006</v>
      </c>
      <c r="BJ41" s="294">
        <v>2653551.56</v>
      </c>
      <c r="BK41" s="294">
        <v>-426455.03</v>
      </c>
      <c r="BL41" s="294">
        <v>-2120745.84</v>
      </c>
      <c r="BM41" s="294">
        <v>5163650.59</v>
      </c>
      <c r="BN41" s="294">
        <v>845764.89</v>
      </c>
      <c r="BO41" s="294">
        <v>261141.13</v>
      </c>
      <c r="BP41" s="294">
        <v>613481.47</v>
      </c>
      <c r="BQ41" s="294">
        <v>218997089.84</v>
      </c>
      <c r="BR41" s="294">
        <v>12390301.33</v>
      </c>
      <c r="BS41" s="294">
        <v>9173823.3000000007</v>
      </c>
      <c r="BT41" s="294">
        <v>4669664.13</v>
      </c>
      <c r="BU41" s="294">
        <v>4128692.7</v>
      </c>
      <c r="BV41" s="294">
        <v>4109116.49</v>
      </c>
      <c r="BW41" s="294">
        <v>8191391.79</v>
      </c>
      <c r="BX41" s="294">
        <v>16161147.970000001</v>
      </c>
      <c r="BY41" s="294">
        <v>44380494.119999997</v>
      </c>
      <c r="BZ41" s="294">
        <v>4783126.79</v>
      </c>
      <c r="CA41" s="294">
        <v>-7484448.79</v>
      </c>
      <c r="CB41" s="294">
        <v>2661110.13</v>
      </c>
      <c r="CC41" s="294">
        <v>2107796.39</v>
      </c>
      <c r="CD41" s="294">
        <v>5475978.0499999998</v>
      </c>
      <c r="CE41" s="294">
        <v>778044.24</v>
      </c>
      <c r="CF41" s="294">
        <v>1701282538.3299999</v>
      </c>
      <c r="CG41" s="294">
        <v>23417456.289999999</v>
      </c>
      <c r="CH41" s="294">
        <v>20646859.609999999</v>
      </c>
      <c r="CI41" s="294">
        <v>10066648.82</v>
      </c>
      <c r="CJ41" s="294">
        <v>34984401.25</v>
      </c>
      <c r="CK41" s="294">
        <v>11553403.91</v>
      </c>
      <c r="CL41" s="294">
        <v>16940617.780000001</v>
      </c>
      <c r="CM41" s="294">
        <v>21353766.73</v>
      </c>
      <c r="CN41" s="294">
        <v>12596459.98</v>
      </c>
      <c r="CO41" s="294">
        <v>1702384.12</v>
      </c>
      <c r="CP41" s="294">
        <v>11173728.1</v>
      </c>
      <c r="CQ41" s="294">
        <v>8495780.0600000005</v>
      </c>
      <c r="CR41" s="294">
        <v>16299986.93</v>
      </c>
      <c r="CS41" s="294">
        <v>151121488.31</v>
      </c>
      <c r="CT41" s="294">
        <v>18177745.140000001</v>
      </c>
      <c r="CU41" s="294">
        <v>13629619.890000001</v>
      </c>
      <c r="CV41" s="294">
        <v>3298006.96</v>
      </c>
      <c r="CW41" s="294">
        <v>15656968.119999999</v>
      </c>
      <c r="CX41" s="294">
        <v>2198058.0299999998</v>
      </c>
      <c r="CY41" s="294">
        <v>6850434.8899999997</v>
      </c>
      <c r="CZ41" s="294">
        <v>11983011.869999999</v>
      </c>
      <c r="DA41" s="294">
        <v>50025621.789999999</v>
      </c>
      <c r="DB41" s="294">
        <v>131268695.11</v>
      </c>
      <c r="DC41" s="294">
        <v>-821030.5</v>
      </c>
      <c r="DD41" s="294">
        <v>2228405.5099999998</v>
      </c>
      <c r="DE41" s="294">
        <v>10820279.970000001</v>
      </c>
      <c r="DF41" s="294">
        <v>17095266.120000001</v>
      </c>
      <c r="DG41" s="294">
        <v>1977925.36</v>
      </c>
      <c r="DH41" s="294">
        <v>5046410.24</v>
      </c>
      <c r="DI41" s="294">
        <v>15679022.33</v>
      </c>
      <c r="DJ41" s="294">
        <v>910819089.32000005</v>
      </c>
      <c r="DK41" s="294">
        <v>3974115.1</v>
      </c>
      <c r="DL41" s="294">
        <v>16111249.960000001</v>
      </c>
      <c r="DM41" s="294">
        <v>32608307.649999999</v>
      </c>
      <c r="DN41" s="294">
        <v>12084291.720000001</v>
      </c>
      <c r="DO41" s="294">
        <v>8877579.9100000001</v>
      </c>
      <c r="DP41" s="294">
        <v>42561680.149999999</v>
      </c>
      <c r="DQ41" s="294">
        <v>31270213.93</v>
      </c>
      <c r="DR41" s="294">
        <v>37729908.840000004</v>
      </c>
      <c r="DS41" s="294">
        <v>124053925.33</v>
      </c>
      <c r="DT41" s="294">
        <v>-8901329.6199999992</v>
      </c>
      <c r="DU41" s="294">
        <v>16014343.02</v>
      </c>
      <c r="DV41" s="294">
        <v>-9726524.6600000001</v>
      </c>
      <c r="DW41" s="294">
        <v>-998465.6</v>
      </c>
      <c r="DX41" s="294">
        <v>2287212.4300000002</v>
      </c>
      <c r="DY41" s="294">
        <v>5983136.96</v>
      </c>
      <c r="DZ41" s="294">
        <v>12227735.25</v>
      </c>
      <c r="EA41" s="294">
        <v>-577686.66</v>
      </c>
      <c r="EB41" s="294">
        <v>10995502.75</v>
      </c>
      <c r="EC41" s="294">
        <v>-15984990.16</v>
      </c>
      <c r="ED41" s="294">
        <v>114481998.94</v>
      </c>
      <c r="EE41" s="294">
        <v>179172521.59</v>
      </c>
      <c r="EF41" s="294">
        <v>37901043.630000003</v>
      </c>
      <c r="EG41" s="294">
        <v>8451726.8300000001</v>
      </c>
      <c r="EH41" s="294">
        <v>23180880.559999999</v>
      </c>
      <c r="EI41" s="294">
        <v>571968.07999999996</v>
      </c>
      <c r="EJ41" s="294">
        <v>13438513.720000001</v>
      </c>
      <c r="EK41" s="294">
        <v>2715023.41</v>
      </c>
      <c r="EL41" s="294">
        <v>17169976.989999998</v>
      </c>
      <c r="EM41" s="294">
        <v>168885716.63</v>
      </c>
      <c r="EN41" s="294">
        <v>2722032.76</v>
      </c>
      <c r="EO41" s="294">
        <v>-4775846.68</v>
      </c>
      <c r="EP41" s="294">
        <v>7039051.4699999997</v>
      </c>
      <c r="EQ41" s="294">
        <v>247744.38</v>
      </c>
      <c r="ER41" s="294">
        <v>10159319.890000001</v>
      </c>
      <c r="ES41" s="294">
        <v>-5989378.1100000003</v>
      </c>
      <c r="ET41" s="294">
        <v>2415268.0699999998</v>
      </c>
      <c r="EU41" s="294">
        <v>-1958257.22</v>
      </c>
      <c r="EV41" s="294">
        <v>203555711.02000001</v>
      </c>
      <c r="EW41" s="294">
        <v>32635654.940000001</v>
      </c>
      <c r="EX41" s="294">
        <v>24456795.25</v>
      </c>
      <c r="EY41" s="294">
        <v>10015486.5</v>
      </c>
      <c r="EZ41" s="294">
        <v>19979545.760000002</v>
      </c>
      <c r="FA41" s="294">
        <v>16390824.810000001</v>
      </c>
      <c r="FB41" s="294">
        <v>20858664.109999999</v>
      </c>
      <c r="FC41" s="294">
        <v>14236549.25</v>
      </c>
      <c r="FD41" s="294">
        <v>18275637.050000001</v>
      </c>
      <c r="FE41" s="294">
        <v>30173058.84</v>
      </c>
      <c r="FF41" s="294">
        <v>13990461.789999999</v>
      </c>
      <c r="FG41" s="294">
        <v>7894369.4900000002</v>
      </c>
      <c r="FH41" s="294">
        <v>95021444.299999997</v>
      </c>
      <c r="FI41" s="294">
        <v>12015844.029999999</v>
      </c>
      <c r="FJ41" s="294">
        <v>9563938.1999999993</v>
      </c>
      <c r="FK41" s="294">
        <v>14488003.43</v>
      </c>
      <c r="FL41" s="294">
        <v>8854543.2100000009</v>
      </c>
      <c r="FM41" s="294">
        <v>29289977.530000001</v>
      </c>
      <c r="FN41" s="294">
        <v>3666834.74</v>
      </c>
      <c r="FO41" s="294">
        <v>11454913.32</v>
      </c>
      <c r="FP41" s="294">
        <v>986027464.04999995</v>
      </c>
      <c r="FQ41" s="294">
        <v>9235892.2400000002</v>
      </c>
      <c r="FR41" s="294">
        <v>23219377.579999998</v>
      </c>
      <c r="FS41" s="294">
        <v>13742344.779999999</v>
      </c>
      <c r="FT41" s="294">
        <v>23840733.559999999</v>
      </c>
      <c r="FU41" s="294">
        <v>15897780.84</v>
      </c>
      <c r="FV41" s="294">
        <v>-505680.09</v>
      </c>
      <c r="FW41" s="294">
        <v>-8349490.1399999997</v>
      </c>
      <c r="FX41" s="294">
        <v>18940200.239999998</v>
      </c>
      <c r="FY41" s="294">
        <v>37392645.119999997</v>
      </c>
      <c r="FZ41" s="294">
        <v>11738694.07</v>
      </c>
      <c r="GA41" s="294">
        <v>4070959.32</v>
      </c>
      <c r="GB41" s="294">
        <v>21550956.460000001</v>
      </c>
      <c r="GC41" s="294">
        <v>24926261.82</v>
      </c>
      <c r="GD41" s="294">
        <v>117124735.15000001</v>
      </c>
      <c r="GE41" s="294">
        <v>6059650.3600000003</v>
      </c>
      <c r="GF41" s="294">
        <v>19742276.920000002</v>
      </c>
      <c r="GG41" s="294">
        <v>10311139.9</v>
      </c>
      <c r="GH41" s="294">
        <v>14121988.199999999</v>
      </c>
      <c r="GI41" s="294">
        <v>10170008.529999999</v>
      </c>
      <c r="GJ41" s="294">
        <v>1246446.1200000001</v>
      </c>
      <c r="GK41" s="294">
        <v>35413647.619999997</v>
      </c>
      <c r="GL41" s="294">
        <v>6747933.8600000003</v>
      </c>
      <c r="GM41" s="294">
        <v>7857619.5800000001</v>
      </c>
      <c r="GN41" s="294">
        <v>5862465.21</v>
      </c>
      <c r="GO41" s="294">
        <v>4204569.87</v>
      </c>
      <c r="GP41" s="294">
        <v>136530911.93000001</v>
      </c>
      <c r="GQ41" s="294">
        <v>71830557.989999995</v>
      </c>
      <c r="GR41" s="294">
        <v>15424737.789999999</v>
      </c>
      <c r="GS41" s="294">
        <v>23351833.670000002</v>
      </c>
      <c r="GT41" s="294">
        <v>8497835.8900000006</v>
      </c>
      <c r="GU41" s="294">
        <v>16570991.84</v>
      </c>
      <c r="GV41" s="294">
        <v>13721664.800000001</v>
      </c>
      <c r="GW41" s="294">
        <v>13131385.449999999</v>
      </c>
      <c r="GX41" s="294">
        <v>50049775.689999998</v>
      </c>
      <c r="GY41" s="294">
        <v>12038231.49</v>
      </c>
      <c r="GZ41" s="294">
        <v>-4402733.46</v>
      </c>
      <c r="HA41" s="294">
        <v>-5008896.4800000004</v>
      </c>
      <c r="HB41" s="294">
        <v>-28323947.02</v>
      </c>
      <c r="HC41" s="294">
        <v>135623189.53</v>
      </c>
      <c r="HD41" s="294">
        <v>34085319.969999999</v>
      </c>
      <c r="HE41" s="294">
        <v>5264107.3099999996</v>
      </c>
      <c r="HF41" s="294">
        <v>39139942.25</v>
      </c>
      <c r="HG41" s="294">
        <v>78604819.420000002</v>
      </c>
      <c r="HH41" s="294">
        <v>4525226.9400000004</v>
      </c>
      <c r="HI41" s="294">
        <v>806858229.65999997</v>
      </c>
      <c r="HJ41" s="294">
        <v>-3209900.51</v>
      </c>
      <c r="HK41" s="294">
        <v>26701919.43</v>
      </c>
      <c r="HL41" s="294">
        <v>87972984.450000003</v>
      </c>
      <c r="HM41" s="294">
        <v>-1284123.27</v>
      </c>
      <c r="HN41" s="294">
        <v>19632314.800000001</v>
      </c>
      <c r="HO41" s="294">
        <v>34751600.32</v>
      </c>
      <c r="HP41" s="294">
        <v>6093514.1799999997</v>
      </c>
      <c r="HQ41" s="294">
        <v>345392667.20999998</v>
      </c>
      <c r="HR41" s="294">
        <v>-28783593.949999999</v>
      </c>
      <c r="HS41" s="294">
        <v>8495376.1400000006</v>
      </c>
      <c r="HT41" s="294">
        <v>10652414.859999999</v>
      </c>
      <c r="HU41" s="294">
        <v>14885410.529999999</v>
      </c>
      <c r="HV41" s="294">
        <v>4239952.7</v>
      </c>
      <c r="HW41" s="294">
        <v>8403976.6199999992</v>
      </c>
      <c r="HX41" s="294">
        <v>7847031.4100000001</v>
      </c>
      <c r="HY41" s="294">
        <v>6547388.4500000002</v>
      </c>
      <c r="HZ41" s="294">
        <v>12178328.029999999</v>
      </c>
      <c r="IA41" s="294">
        <v>16815559.350000001</v>
      </c>
      <c r="IB41" s="294">
        <v>58791532.299999997</v>
      </c>
      <c r="IC41" s="294">
        <v>4257492.17</v>
      </c>
      <c r="ID41" s="294">
        <v>5379597.5700000003</v>
      </c>
      <c r="IE41" s="294">
        <v>-3211528.08</v>
      </c>
      <c r="IF41" s="294">
        <v>6207101.29</v>
      </c>
      <c r="IG41" s="294">
        <v>194294222.90000001</v>
      </c>
      <c r="IH41" s="294">
        <v>20990788.120000001</v>
      </c>
      <c r="II41" s="294">
        <v>13533523.1</v>
      </c>
      <c r="IJ41" s="294">
        <v>7423766.0099999998</v>
      </c>
      <c r="IK41" s="294">
        <v>-20707487.079999998</v>
      </c>
      <c r="IL41" s="294">
        <v>6743684.0199999996</v>
      </c>
      <c r="IM41" s="294">
        <v>6865520.5</v>
      </c>
      <c r="IN41" s="294">
        <v>94952.78</v>
      </c>
      <c r="IO41" s="294">
        <v>8046019.96</v>
      </c>
      <c r="IP41" s="294">
        <v>-2730404.08</v>
      </c>
      <c r="IQ41" s="294">
        <v>43672962.189999998</v>
      </c>
      <c r="IR41" s="294">
        <v>312870184.93000001</v>
      </c>
      <c r="IS41" s="294">
        <v>-20912295.960000001</v>
      </c>
      <c r="IT41" s="294">
        <v>16956522.239999998</v>
      </c>
      <c r="IU41" s="294">
        <v>15117991.27</v>
      </c>
      <c r="IV41" s="294">
        <v>61756853.079999998</v>
      </c>
      <c r="IW41" s="294">
        <v>13046613.810000001</v>
      </c>
      <c r="IX41" s="294">
        <v>7127190.3499999996</v>
      </c>
      <c r="IY41" s="294">
        <v>13402005.779999999</v>
      </c>
      <c r="IZ41" s="294">
        <v>6581234.6799999997</v>
      </c>
      <c r="JA41" s="294">
        <v>-6817509.5199999996</v>
      </c>
      <c r="JB41" s="294">
        <v>17746060.100000001</v>
      </c>
      <c r="JC41" s="294">
        <v>9867668.0500000007</v>
      </c>
      <c r="JD41" s="294">
        <v>122779698.11</v>
      </c>
      <c r="JE41" s="294">
        <v>7165850.8300000001</v>
      </c>
      <c r="JF41" s="294">
        <v>4355402.07</v>
      </c>
      <c r="JG41" s="294">
        <v>-61767.31</v>
      </c>
      <c r="JH41" s="294">
        <v>-2531941.65</v>
      </c>
      <c r="JI41" s="294">
        <v>2983738.43</v>
      </c>
      <c r="JJ41" s="294">
        <v>74961209.650000006</v>
      </c>
      <c r="JK41" s="294">
        <v>496526.19</v>
      </c>
      <c r="JL41" s="294">
        <v>2906697.74</v>
      </c>
      <c r="JM41" s="294">
        <v>32162888.609999999</v>
      </c>
      <c r="JN41" s="294">
        <v>256253.26</v>
      </c>
      <c r="JO41" s="294">
        <v>-5702327.6500000004</v>
      </c>
      <c r="JP41" s="294">
        <v>3734567.69</v>
      </c>
      <c r="JQ41" s="294">
        <v>177778041.44999999</v>
      </c>
      <c r="JR41" s="294">
        <v>46979752.549999997</v>
      </c>
      <c r="JS41" s="294">
        <v>24244234.829999998</v>
      </c>
      <c r="JT41" s="294">
        <v>8839806.3000000007</v>
      </c>
      <c r="JU41" s="294">
        <v>8068695.5499999998</v>
      </c>
      <c r="JV41" s="294">
        <v>5062586.18</v>
      </c>
      <c r="JW41" s="294">
        <v>10702819.43</v>
      </c>
      <c r="JX41" s="294">
        <v>31968566.02</v>
      </c>
      <c r="JY41" s="294">
        <v>39711531.109999999</v>
      </c>
      <c r="JZ41" s="294">
        <v>8569020.5800000001</v>
      </c>
      <c r="KA41" s="294">
        <v>34030090.460000001</v>
      </c>
      <c r="KB41" s="294">
        <v>10453077.060000001</v>
      </c>
      <c r="KC41" s="294">
        <v>1039588.35</v>
      </c>
      <c r="KD41" s="294">
        <v>12672607.26</v>
      </c>
      <c r="KE41" s="294">
        <v>6609207.6100000003</v>
      </c>
      <c r="KF41" s="294">
        <v>583418461.78999996</v>
      </c>
      <c r="KG41" s="294">
        <v>27749766.829999998</v>
      </c>
      <c r="KH41" s="294">
        <v>50685837.969999999</v>
      </c>
      <c r="KI41" s="294">
        <v>225532.79999999999</v>
      </c>
      <c r="KJ41" s="294">
        <v>63500092.049999997</v>
      </c>
      <c r="KK41" s="294">
        <v>89548197.090000004</v>
      </c>
      <c r="KL41" s="294">
        <v>34189626.539999999</v>
      </c>
      <c r="KM41" s="294">
        <v>24680937.100000001</v>
      </c>
      <c r="KN41" s="294">
        <v>13449472.85</v>
      </c>
      <c r="KO41" s="294">
        <v>58834603.710000001</v>
      </c>
      <c r="KP41" s="294">
        <v>1957471.61</v>
      </c>
      <c r="KQ41" s="294">
        <v>-3162269.28</v>
      </c>
      <c r="KR41" s="294">
        <v>-7646972.0199999996</v>
      </c>
      <c r="KS41" s="294">
        <v>6341339.5300000003</v>
      </c>
      <c r="KT41" s="294">
        <v>-1611366.31</v>
      </c>
      <c r="KU41" s="294">
        <v>-12786939.949999999</v>
      </c>
      <c r="KV41" s="294">
        <v>86438904.659999996</v>
      </c>
      <c r="KW41" s="294">
        <v>189164796.99000001</v>
      </c>
      <c r="KX41" s="294">
        <v>3637132.19</v>
      </c>
      <c r="KY41" s="294">
        <v>3355938.37</v>
      </c>
      <c r="KZ41" s="294">
        <v>-11685027.390000001</v>
      </c>
      <c r="LA41" s="294">
        <v>6636677.3700000001</v>
      </c>
      <c r="LB41" s="294">
        <v>3907033.13</v>
      </c>
      <c r="LC41" s="294">
        <v>4931697.29</v>
      </c>
      <c r="LD41" s="294">
        <v>1298391.48</v>
      </c>
      <c r="LE41" s="294">
        <v>859665788.96000004</v>
      </c>
      <c r="LF41" s="294">
        <v>-4329785.97</v>
      </c>
      <c r="LG41" s="294">
        <v>83302652.409999996</v>
      </c>
      <c r="LH41" s="294">
        <v>88248441.609999999</v>
      </c>
      <c r="LI41" s="294">
        <v>18444465.600000001</v>
      </c>
      <c r="LJ41" s="294">
        <v>2793314.28</v>
      </c>
      <c r="LK41" s="294">
        <v>304299.40000000002</v>
      </c>
      <c r="LL41" s="294">
        <v>2801364.39</v>
      </c>
      <c r="LM41" s="294">
        <v>2645669.9900000002</v>
      </c>
      <c r="LN41" s="294">
        <v>602588.84</v>
      </c>
      <c r="LO41" s="294">
        <v>128278.09</v>
      </c>
      <c r="LP41" s="294">
        <v>2895360.51</v>
      </c>
      <c r="LQ41" s="294">
        <v>18326240.870000001</v>
      </c>
      <c r="LR41" s="294">
        <v>28909468.370000001</v>
      </c>
      <c r="LS41" s="294">
        <v>467701575.20999998</v>
      </c>
      <c r="LT41" s="294">
        <v>42820973.719999999</v>
      </c>
      <c r="LU41" s="294">
        <v>140389383.71000001</v>
      </c>
      <c r="LV41" s="294">
        <v>71220738.379999995</v>
      </c>
      <c r="LW41" s="294">
        <v>4994522.93</v>
      </c>
      <c r="LX41" s="294">
        <v>39404682.310000002</v>
      </c>
      <c r="LY41" s="294">
        <v>27442078.109999999</v>
      </c>
      <c r="LZ41" s="294">
        <v>37501692.280000001</v>
      </c>
      <c r="MA41" s="294">
        <v>43082410.460000001</v>
      </c>
      <c r="MB41" s="294">
        <v>88971525.390000001</v>
      </c>
      <c r="MC41" s="294">
        <v>-7955486.1900000004</v>
      </c>
      <c r="MD41" s="294">
        <v>26319041.870000001</v>
      </c>
      <c r="ME41" s="294">
        <v>239682065.38999999</v>
      </c>
      <c r="MF41" s="294">
        <v>24775240.93</v>
      </c>
      <c r="MG41" s="294">
        <v>27609396.149999999</v>
      </c>
      <c r="MH41" s="294">
        <v>23221707.399999999</v>
      </c>
      <c r="MI41" s="294">
        <v>24466852.190000001</v>
      </c>
      <c r="MJ41" s="294">
        <v>19637322.780000001</v>
      </c>
      <c r="MK41" s="294">
        <v>3698393.86</v>
      </c>
      <c r="ML41" s="294">
        <v>17548465.079999998</v>
      </c>
      <c r="MM41" s="294">
        <v>8510917.8399999999</v>
      </c>
      <c r="MN41" s="294">
        <v>20543754.82</v>
      </c>
      <c r="MO41" s="294">
        <v>15689669.109999999</v>
      </c>
      <c r="MP41" s="294">
        <v>28761040.469999999</v>
      </c>
      <c r="MQ41" s="294">
        <v>299003132.72000003</v>
      </c>
      <c r="MR41" s="294">
        <v>12579200.630000001</v>
      </c>
      <c r="MS41" s="294">
        <v>77905502.409999996</v>
      </c>
      <c r="MT41" s="294">
        <v>2136526.92</v>
      </c>
      <c r="MU41" s="294">
        <v>35088009.799999997</v>
      </c>
      <c r="MV41" s="294">
        <v>43571594.310000002</v>
      </c>
      <c r="MW41" s="294">
        <v>67322370.689999998</v>
      </c>
      <c r="MX41" s="294">
        <v>12596.34</v>
      </c>
      <c r="MY41" s="294">
        <v>7429908.6100000003</v>
      </c>
      <c r="MZ41" s="294">
        <v>2478668.1800000002</v>
      </c>
      <c r="NA41" s="294">
        <v>26820910.5</v>
      </c>
      <c r="NB41" s="294">
        <v>1211931328.1400001</v>
      </c>
      <c r="NC41" s="294">
        <v>165616204.61000001</v>
      </c>
      <c r="ND41" s="294">
        <v>20724670.149999999</v>
      </c>
      <c r="NE41" s="294">
        <v>366018165.25999999</v>
      </c>
      <c r="NF41" s="294">
        <v>16922084.91</v>
      </c>
      <c r="NG41" s="294">
        <v>51328560.890000001</v>
      </c>
      <c r="NH41" s="294">
        <v>196305979.08000001</v>
      </c>
      <c r="NI41" s="294">
        <v>147946202.53999999</v>
      </c>
      <c r="NJ41" s="294">
        <v>25118541.649999999</v>
      </c>
      <c r="NK41" s="294">
        <v>128414561.95999999</v>
      </c>
      <c r="NL41" s="294">
        <v>74415507.900000006</v>
      </c>
      <c r="NM41" s="294">
        <v>40898968.890000001</v>
      </c>
      <c r="NN41" s="294">
        <v>162177590.81</v>
      </c>
      <c r="NO41" s="294">
        <v>16543584.49</v>
      </c>
      <c r="NP41" s="294">
        <v>6664201.7199999997</v>
      </c>
      <c r="NQ41" s="294">
        <v>16440394.99</v>
      </c>
      <c r="NR41" s="294">
        <v>18254798.059999999</v>
      </c>
      <c r="NS41" s="294">
        <v>11454710.970000001</v>
      </c>
      <c r="NT41" s="294">
        <v>18732884.559999999</v>
      </c>
      <c r="NU41" s="294">
        <v>205788769.30000001</v>
      </c>
      <c r="NV41" s="294">
        <v>131348930.86</v>
      </c>
      <c r="NW41" s="294">
        <v>21506920.059999999</v>
      </c>
      <c r="NX41" s="294">
        <v>4711394.17</v>
      </c>
      <c r="NY41" s="294">
        <v>16046778.52</v>
      </c>
      <c r="NZ41" s="294">
        <v>5571175.5899999999</v>
      </c>
      <c r="OA41" s="294">
        <v>5303632.46</v>
      </c>
      <c r="OB41" s="294">
        <v>886112540.29999995</v>
      </c>
      <c r="OC41" s="294">
        <v>-48267893.18</v>
      </c>
      <c r="OD41" s="294">
        <v>37349632.530000001</v>
      </c>
      <c r="OE41" s="294">
        <v>83543827.689999998</v>
      </c>
      <c r="OF41" s="294">
        <v>9552195.5</v>
      </c>
      <c r="OG41" s="294">
        <v>69669197.530000001</v>
      </c>
      <c r="OH41" s="294">
        <v>19585680.75</v>
      </c>
      <c r="OI41" s="294">
        <v>16010415.710000001</v>
      </c>
      <c r="OJ41" s="294">
        <v>93292701.920000002</v>
      </c>
      <c r="OK41" s="294">
        <v>-29403866.739999998</v>
      </c>
      <c r="OL41" s="294">
        <v>157571298.55000001</v>
      </c>
      <c r="OM41" s="294">
        <v>514676766.16000003</v>
      </c>
      <c r="ON41" s="294">
        <v>34780600.539999999</v>
      </c>
      <c r="OO41" s="294">
        <v>5332664.74</v>
      </c>
      <c r="OP41" s="294">
        <v>76759493.5</v>
      </c>
      <c r="OQ41" s="294">
        <v>364021392.13</v>
      </c>
      <c r="OR41" s="294">
        <v>13716365.140000001</v>
      </c>
      <c r="OS41" s="294">
        <v>55983846.100000001</v>
      </c>
      <c r="OT41" s="294">
        <v>8935324.4900000002</v>
      </c>
      <c r="OU41" s="294">
        <v>35451846.490000002</v>
      </c>
      <c r="OV41" s="294">
        <v>71165590.510000005</v>
      </c>
      <c r="OW41" s="294">
        <v>28612093.68</v>
      </c>
      <c r="OX41" s="294">
        <v>26433576.390000001</v>
      </c>
      <c r="OY41" s="294">
        <v>19180796.359999999</v>
      </c>
      <c r="OZ41" s="294">
        <v>143802294.05000001</v>
      </c>
      <c r="PA41" s="294">
        <v>14434079.68</v>
      </c>
      <c r="PB41" s="294">
        <v>16317752.710000001</v>
      </c>
      <c r="PC41" s="294">
        <v>2458088.04</v>
      </c>
      <c r="PD41" s="294">
        <v>29401382.920000002</v>
      </c>
      <c r="PE41" s="294">
        <v>13188556.050000001</v>
      </c>
      <c r="PF41" s="294">
        <v>12003450.949999999</v>
      </c>
      <c r="PG41" s="294">
        <v>5493118.5800000001</v>
      </c>
      <c r="PH41" s="294">
        <v>6458511.5800000001</v>
      </c>
      <c r="PI41" s="294">
        <v>3371769.67</v>
      </c>
      <c r="PJ41" s="294">
        <v>36504329.25</v>
      </c>
      <c r="PK41" s="294">
        <v>29056416.75</v>
      </c>
      <c r="PL41" s="294">
        <v>2011521.41</v>
      </c>
      <c r="PM41" s="294">
        <v>836419.1</v>
      </c>
      <c r="PN41" s="294">
        <v>5707280.4199999999</v>
      </c>
      <c r="PO41" s="294">
        <v>3020291.2</v>
      </c>
      <c r="PP41" s="294">
        <v>3107716.24</v>
      </c>
      <c r="PQ41" s="294">
        <v>2160436.2200000002</v>
      </c>
      <c r="PR41" s="294">
        <v>652467348.77999997</v>
      </c>
      <c r="PS41" s="294">
        <v>31880379.77</v>
      </c>
      <c r="PT41" s="294">
        <v>-207169.98</v>
      </c>
      <c r="PU41" s="294">
        <v>31062742.48</v>
      </c>
      <c r="PV41" s="294">
        <v>-5824352.6200000001</v>
      </c>
      <c r="PW41" s="294">
        <v>3740780.83</v>
      </c>
      <c r="PX41" s="294">
        <v>9476908.6300000008</v>
      </c>
      <c r="PY41" s="294">
        <v>12719117.09</v>
      </c>
      <c r="PZ41" s="294">
        <v>21776408.109999999</v>
      </c>
      <c r="QA41" s="294">
        <v>6984631.3499999996</v>
      </c>
      <c r="QB41" s="294">
        <v>28348961.82</v>
      </c>
      <c r="QC41" s="294">
        <v>194902.39999999999</v>
      </c>
      <c r="QD41" s="294">
        <v>17806490.530000001</v>
      </c>
      <c r="QE41" s="294">
        <v>36337580.579999998</v>
      </c>
      <c r="QF41" s="294">
        <v>5229866.43</v>
      </c>
      <c r="QG41" s="294">
        <v>38533290.340000004</v>
      </c>
      <c r="QH41" s="294">
        <v>91174.16</v>
      </c>
      <c r="QI41" s="294">
        <v>-2445676.41</v>
      </c>
      <c r="QJ41" s="294">
        <v>562887.98</v>
      </c>
      <c r="QK41" s="294">
        <v>-16346708.470000001</v>
      </c>
      <c r="QL41" s="294">
        <v>4515729.3499999996</v>
      </c>
      <c r="QM41" s="294">
        <v>300442.28999999998</v>
      </c>
      <c r="QN41" s="294">
        <v>2700925.08</v>
      </c>
      <c r="QO41" s="294">
        <v>1068005.93</v>
      </c>
      <c r="QP41" s="294">
        <v>940467.96</v>
      </c>
      <c r="QQ41" s="294">
        <v>7102280.9900000002</v>
      </c>
      <c r="QR41" s="294">
        <v>333498444.18000001</v>
      </c>
      <c r="QS41" s="294">
        <v>3912926.9</v>
      </c>
      <c r="QT41" s="294">
        <v>31264135.789999999</v>
      </c>
      <c r="QU41" s="294">
        <v>34291412</v>
      </c>
      <c r="QV41" s="294">
        <v>22813467.039999999</v>
      </c>
      <c r="QW41" s="294">
        <v>124410705.22</v>
      </c>
      <c r="QX41" s="294">
        <v>8142310.2199999997</v>
      </c>
      <c r="QY41" s="294">
        <v>16825459.48</v>
      </c>
      <c r="QZ41" s="294">
        <v>89423029.650000006</v>
      </c>
      <c r="RA41" s="294">
        <v>16479185.42</v>
      </c>
      <c r="RB41" s="294">
        <v>10030259.050000001</v>
      </c>
      <c r="RC41" s="294">
        <v>25051340.210000001</v>
      </c>
      <c r="RD41" s="294">
        <v>9726637.8599999994</v>
      </c>
      <c r="RE41" s="294">
        <v>457674684.17000002</v>
      </c>
      <c r="RF41" s="294">
        <v>852816.2</v>
      </c>
      <c r="RG41" s="294">
        <v>23436300.989999998</v>
      </c>
      <c r="RH41" s="294">
        <v>58967578.149999999</v>
      </c>
      <c r="RI41" s="294">
        <v>-3203521.71</v>
      </c>
      <c r="RJ41" s="294">
        <v>103245.19</v>
      </c>
      <c r="RK41" s="294">
        <v>-16567368.59</v>
      </c>
      <c r="RL41" s="294">
        <v>18421606.140000001</v>
      </c>
      <c r="RM41" s="294">
        <v>24354979.010000002</v>
      </c>
      <c r="RN41" s="294">
        <v>-8276380.8600000003</v>
      </c>
      <c r="RO41" s="294">
        <v>18287456.010000002</v>
      </c>
      <c r="RP41" s="294">
        <v>17367123.239999998</v>
      </c>
      <c r="RQ41" s="294">
        <v>8171253.2300000004</v>
      </c>
      <c r="RR41" s="294">
        <v>2658200.46</v>
      </c>
      <c r="RS41" s="294">
        <v>1529124.72</v>
      </c>
      <c r="RT41" s="294">
        <v>11062760.43</v>
      </c>
      <c r="RU41" s="294">
        <v>5614539.0800000001</v>
      </c>
      <c r="RV41" s="294">
        <v>16723839.300000001</v>
      </c>
      <c r="RW41" s="294">
        <v>813109.64</v>
      </c>
      <c r="RX41" s="294">
        <v>2481288.29</v>
      </c>
      <c r="RY41" s="294">
        <v>207455063.18000001</v>
      </c>
      <c r="RZ41" s="294">
        <v>35143111.270000003</v>
      </c>
      <c r="SA41" s="294">
        <v>17606438.699999999</v>
      </c>
      <c r="SB41" s="294">
        <v>19646637.079999998</v>
      </c>
      <c r="SC41" s="294">
        <v>15355778.960000001</v>
      </c>
      <c r="SD41" s="294">
        <v>15782126.470000001</v>
      </c>
      <c r="SE41" s="294">
        <v>23081874.379999999</v>
      </c>
      <c r="SF41" s="294">
        <v>48349042.920000002</v>
      </c>
      <c r="SG41" s="294">
        <v>27981632.489999998</v>
      </c>
      <c r="SH41" s="294">
        <v>32227201.469999999</v>
      </c>
      <c r="SI41" s="294">
        <v>-19470745.43</v>
      </c>
      <c r="SJ41" s="294">
        <v>9531040.5500000007</v>
      </c>
      <c r="SK41" s="294">
        <v>55961608.859999999</v>
      </c>
      <c r="SL41" s="294">
        <v>27776495.719999999</v>
      </c>
      <c r="SM41" s="294">
        <v>16709345.279999999</v>
      </c>
      <c r="SN41" s="294">
        <v>46088926.609999999</v>
      </c>
      <c r="SO41" s="294">
        <v>35382241.719999999</v>
      </c>
      <c r="SP41" s="294">
        <v>22084568.48</v>
      </c>
      <c r="SQ41" s="294">
        <v>13030809.810000001</v>
      </c>
      <c r="SR41" s="294">
        <v>7884113.5800000001</v>
      </c>
      <c r="SS41" s="294">
        <v>96140071.930000007</v>
      </c>
      <c r="ST41" s="294">
        <v>20196125.399999999</v>
      </c>
      <c r="SU41" s="294">
        <v>40021209.359999999</v>
      </c>
      <c r="SV41" s="294">
        <v>19413024.43</v>
      </c>
      <c r="SW41" s="294">
        <v>9888138.3900000006</v>
      </c>
      <c r="SX41" s="294">
        <v>14237992.41</v>
      </c>
      <c r="SY41" s="294">
        <v>18308014.129999999</v>
      </c>
      <c r="SZ41" s="294">
        <v>-4023770.44</v>
      </c>
      <c r="TA41" s="294">
        <v>4231264.54</v>
      </c>
      <c r="TB41" s="294">
        <v>7357770.5800000001</v>
      </c>
      <c r="TC41" s="294">
        <v>32784663.850000001</v>
      </c>
      <c r="TD41" s="294">
        <v>5147922.01</v>
      </c>
      <c r="TE41" s="294">
        <v>55949305.960000001</v>
      </c>
      <c r="TF41" s="294">
        <v>7833728.79</v>
      </c>
      <c r="TG41" s="294">
        <v>169616710.37</v>
      </c>
      <c r="TH41" s="294">
        <v>11082551.98</v>
      </c>
      <c r="TI41" s="294">
        <v>12799316.9</v>
      </c>
      <c r="TJ41" s="294">
        <v>8249221.2699999996</v>
      </c>
      <c r="TK41" s="294">
        <v>-3434590.98</v>
      </c>
      <c r="TL41" s="294">
        <v>5355295.1500000004</v>
      </c>
      <c r="TM41" s="294">
        <v>5359162.95</v>
      </c>
      <c r="TN41" s="294">
        <v>38340383.969999999</v>
      </c>
      <c r="TO41" s="294">
        <v>14457759.77</v>
      </c>
      <c r="TP41" s="294">
        <v>665029.28</v>
      </c>
      <c r="TQ41" s="294">
        <v>-12239656.949999999</v>
      </c>
      <c r="TR41" s="294">
        <v>12586117.34</v>
      </c>
      <c r="TS41" s="294">
        <v>3421734.14</v>
      </c>
      <c r="TT41" s="294">
        <v>-1297853.68</v>
      </c>
      <c r="TU41" s="294">
        <v>9426997.9499999993</v>
      </c>
      <c r="TV41" s="294">
        <v>16205202.18</v>
      </c>
      <c r="TW41" s="294">
        <v>43667035.420000002</v>
      </c>
      <c r="TX41" s="294">
        <v>4386191.67</v>
      </c>
      <c r="TY41" s="294">
        <v>344070304.95999998</v>
      </c>
      <c r="TZ41" s="294">
        <v>15999168.960000001</v>
      </c>
      <c r="UA41" s="294">
        <v>2504812.7400000002</v>
      </c>
      <c r="UB41" s="294">
        <v>2070063.48</v>
      </c>
      <c r="UC41" s="294">
        <v>-85993084.010000005</v>
      </c>
      <c r="UD41" s="294">
        <v>15493080.949999999</v>
      </c>
      <c r="UE41" s="294">
        <v>51607.42</v>
      </c>
      <c r="UF41" s="294">
        <v>11668774.119999999</v>
      </c>
      <c r="UG41" s="294">
        <v>3505858.31</v>
      </c>
      <c r="UH41" s="294">
        <v>56321503.140000001</v>
      </c>
      <c r="UI41" s="294">
        <v>-1966570.68</v>
      </c>
      <c r="UJ41" s="294">
        <v>-1108663.6599999999</v>
      </c>
      <c r="UK41" s="294">
        <v>444277.1</v>
      </c>
      <c r="UL41" s="294">
        <v>3666291.99</v>
      </c>
      <c r="UM41" s="294">
        <v>445093.89</v>
      </c>
      <c r="UN41" s="294">
        <v>886677883.90999997</v>
      </c>
      <c r="UO41" s="294">
        <v>934171.99</v>
      </c>
      <c r="UP41" s="294">
        <v>1005931.99</v>
      </c>
      <c r="UQ41" s="294">
        <v>-8312914.3499999996</v>
      </c>
      <c r="UR41" s="294">
        <v>4802011.74</v>
      </c>
      <c r="US41" s="294">
        <v>6849787.4199999999</v>
      </c>
      <c r="UT41" s="294">
        <v>-14627732.02</v>
      </c>
      <c r="UU41" s="294">
        <v>5492832.7800000003</v>
      </c>
      <c r="UV41" s="294">
        <v>167958.36</v>
      </c>
      <c r="UW41" s="294">
        <v>15107570.210000001</v>
      </c>
      <c r="UX41" s="294">
        <v>8296759.6100000003</v>
      </c>
      <c r="UY41" s="294">
        <v>11839692.300000001</v>
      </c>
      <c r="UZ41" s="294">
        <v>26555426.760000002</v>
      </c>
      <c r="VA41" s="294">
        <v>40105641</v>
      </c>
      <c r="VB41" s="294">
        <v>7468291.8899999997</v>
      </c>
      <c r="VC41" s="294">
        <v>6590251.9199999999</v>
      </c>
      <c r="VD41" s="294">
        <v>4639585.17</v>
      </c>
      <c r="VE41" s="294">
        <v>1405117.96</v>
      </c>
      <c r="VF41" s="294">
        <v>1003760.07</v>
      </c>
      <c r="VG41" s="294">
        <v>497289.55</v>
      </c>
      <c r="VH41" s="294">
        <v>8752907.4499999993</v>
      </c>
      <c r="VI41" s="294">
        <v>23951526.350000001</v>
      </c>
      <c r="VJ41" s="294">
        <v>176059614.66</v>
      </c>
      <c r="VK41" s="294">
        <v>16326400.189999999</v>
      </c>
      <c r="VL41" s="294">
        <v>29856797.940000001</v>
      </c>
      <c r="VM41" s="294">
        <v>10344079.02</v>
      </c>
      <c r="VN41" s="294">
        <v>30706492.460000001</v>
      </c>
      <c r="VO41" s="294">
        <v>23805007.149999999</v>
      </c>
      <c r="VP41" s="294">
        <v>4010775.11</v>
      </c>
      <c r="VQ41" s="294">
        <v>6394487.3799999999</v>
      </c>
      <c r="VR41" s="294">
        <v>31043388.32</v>
      </c>
      <c r="VS41" s="294">
        <v>32227496.91</v>
      </c>
      <c r="VT41" s="294">
        <v>10758126.48</v>
      </c>
      <c r="VU41" s="294">
        <v>96107228.049999997</v>
      </c>
      <c r="VV41" s="294">
        <v>11418623.470000001</v>
      </c>
      <c r="VW41" s="294">
        <v>37519922.560000002</v>
      </c>
      <c r="VX41" s="294">
        <v>4850969.68</v>
      </c>
      <c r="VY41" s="294">
        <v>2467345430.0300002</v>
      </c>
      <c r="VZ41" s="294">
        <v>35555993.009999998</v>
      </c>
      <c r="WA41" s="294">
        <v>65618803.170000002</v>
      </c>
      <c r="WB41" s="294">
        <v>30951518.23</v>
      </c>
      <c r="WC41" s="294">
        <v>19441901.530000001</v>
      </c>
      <c r="WD41" s="294">
        <v>9922444.7699999996</v>
      </c>
      <c r="WE41" s="294">
        <v>20699076.91</v>
      </c>
      <c r="WF41" s="294">
        <v>25625066.390000001</v>
      </c>
      <c r="WG41" s="294">
        <v>40563595.960000001</v>
      </c>
      <c r="WH41" s="294">
        <v>17208212.329999998</v>
      </c>
      <c r="WI41" s="294">
        <v>7039984.1900000004</v>
      </c>
      <c r="WJ41" s="294">
        <v>24702608.379999999</v>
      </c>
      <c r="WK41" s="294">
        <v>34224850.729999997</v>
      </c>
      <c r="WL41" s="294">
        <v>27928714.969999999</v>
      </c>
      <c r="WM41" s="294">
        <v>75058667.579999998</v>
      </c>
      <c r="WN41" s="294">
        <v>37328381.420000002</v>
      </c>
      <c r="WO41" s="294">
        <v>29480297.52</v>
      </c>
      <c r="WP41" s="294">
        <v>26092109.07</v>
      </c>
      <c r="WQ41" s="294">
        <v>13044686.43</v>
      </c>
      <c r="WR41" s="294">
        <v>35493147.310000002</v>
      </c>
      <c r="WS41" s="294">
        <v>92872551</v>
      </c>
      <c r="WT41" s="294">
        <v>9969035.8100000005</v>
      </c>
      <c r="WU41" s="294">
        <v>23656892.789999999</v>
      </c>
      <c r="WV41" s="294">
        <v>39278674.200000003</v>
      </c>
      <c r="WW41" s="294">
        <v>16154608.6</v>
      </c>
      <c r="WX41" s="294">
        <v>16082697.42</v>
      </c>
      <c r="WY41" s="294">
        <v>12001446.27</v>
      </c>
      <c r="WZ41" s="294">
        <v>13385046.300000001</v>
      </c>
      <c r="XA41" s="294">
        <v>153698896.22999999</v>
      </c>
      <c r="XB41" s="294">
        <v>13384573.33</v>
      </c>
      <c r="XC41" s="294">
        <v>22453402.059999999</v>
      </c>
      <c r="XD41" s="294">
        <v>20412931.420000002</v>
      </c>
      <c r="XE41" s="294">
        <v>28807852.600000001</v>
      </c>
      <c r="XF41" s="294">
        <v>831601561.57000005</v>
      </c>
      <c r="XG41" s="294">
        <v>20199184.809999999</v>
      </c>
      <c r="XH41" s="294">
        <v>84806674.170000002</v>
      </c>
      <c r="XI41" s="294">
        <v>117162561.18000001</v>
      </c>
      <c r="XJ41" s="294">
        <v>16502240.029999999</v>
      </c>
      <c r="XK41" s="294">
        <v>21675798.809999999</v>
      </c>
      <c r="XL41" s="294">
        <v>26823264.579999998</v>
      </c>
      <c r="XM41" s="294">
        <v>65236266.859999999</v>
      </c>
      <c r="XN41" s="294">
        <v>12842328.060000001</v>
      </c>
      <c r="XO41" s="294">
        <v>11220383.449999999</v>
      </c>
      <c r="XP41" s="294">
        <v>33389586.809999999</v>
      </c>
      <c r="XQ41" s="294">
        <v>10096923.9</v>
      </c>
      <c r="XR41" s="294">
        <v>16442144.960000001</v>
      </c>
      <c r="XS41" s="294">
        <v>16657185.75</v>
      </c>
      <c r="XT41" s="294">
        <v>49898088.289999999</v>
      </c>
      <c r="XU41" s="294">
        <v>8781644.4800000004</v>
      </c>
      <c r="XV41" s="294">
        <v>20522592.870000001</v>
      </c>
      <c r="XW41" s="294">
        <v>17063291.109999999</v>
      </c>
      <c r="XX41" s="294">
        <v>9834371.9100000001</v>
      </c>
      <c r="XY41" s="294">
        <v>13483239.16</v>
      </c>
      <c r="XZ41" s="294">
        <v>11906410.99</v>
      </c>
      <c r="YA41" s="294">
        <v>57771697.329999998</v>
      </c>
      <c r="YB41" s="294">
        <v>49748063.93</v>
      </c>
      <c r="YC41" s="294">
        <v>691364469.73000002</v>
      </c>
      <c r="YD41" s="294">
        <v>22738137.670000002</v>
      </c>
      <c r="YE41" s="294">
        <v>54572996.090000004</v>
      </c>
      <c r="YF41" s="294">
        <v>60627741.719999999</v>
      </c>
      <c r="YG41" s="294">
        <v>138935005.06999999</v>
      </c>
      <c r="YH41" s="294">
        <v>41515434.310000002</v>
      </c>
      <c r="YI41" s="294">
        <v>59693540.409999996</v>
      </c>
      <c r="YJ41" s="294">
        <v>21785070.649999999</v>
      </c>
      <c r="YK41" s="294">
        <v>60144540.689999998</v>
      </c>
      <c r="YL41" s="294">
        <v>41350554.030000001</v>
      </c>
      <c r="YM41" s="294">
        <v>51510675.619999997</v>
      </c>
      <c r="YN41" s="294">
        <v>18139036.5</v>
      </c>
      <c r="YO41" s="294">
        <v>30317724.760000002</v>
      </c>
      <c r="YP41" s="294">
        <v>16628948.220000001</v>
      </c>
      <c r="YQ41" s="294">
        <v>69974721.510000005</v>
      </c>
      <c r="YR41" s="294">
        <v>70389330.340000004</v>
      </c>
      <c r="YS41" s="294">
        <v>23852478.75</v>
      </c>
      <c r="YT41" s="294">
        <v>143937689.12</v>
      </c>
      <c r="YU41" s="294">
        <v>8142285.5899999999</v>
      </c>
      <c r="YV41" s="294">
        <v>22766437.489999998</v>
      </c>
      <c r="YW41" s="294">
        <v>4372566.25</v>
      </c>
      <c r="YX41" s="294">
        <v>14318662.93</v>
      </c>
      <c r="YY41" s="294">
        <v>13846853.380000001</v>
      </c>
      <c r="YZ41" s="294">
        <v>29110585.920000002</v>
      </c>
      <c r="ZA41" s="294">
        <v>157695938.28</v>
      </c>
      <c r="ZB41" s="294">
        <v>6478883.0899999999</v>
      </c>
      <c r="ZC41" s="294">
        <v>36123535.579999998</v>
      </c>
      <c r="ZD41" s="294">
        <v>-1379236.12</v>
      </c>
      <c r="ZE41" s="294">
        <v>30352529.940000001</v>
      </c>
      <c r="ZF41" s="294">
        <v>3467768.65</v>
      </c>
      <c r="ZG41" s="294">
        <v>1796438.37</v>
      </c>
      <c r="ZH41" s="294">
        <v>8205857.8799999999</v>
      </c>
      <c r="ZI41" s="294">
        <v>21947602.879999999</v>
      </c>
      <c r="ZJ41" s="294">
        <v>385540595.79000002</v>
      </c>
      <c r="ZK41" s="294">
        <v>22995727.760000002</v>
      </c>
      <c r="ZL41" s="294">
        <v>66240634.090000004</v>
      </c>
      <c r="ZM41" s="294">
        <v>245819427.22999999</v>
      </c>
      <c r="ZN41" s="294">
        <v>88787352.640000001</v>
      </c>
      <c r="ZO41" s="294">
        <v>41071067.490000002</v>
      </c>
      <c r="ZP41" s="294">
        <v>42044295.5</v>
      </c>
      <c r="ZQ41" s="294">
        <v>129697523.20999999</v>
      </c>
      <c r="ZR41" s="294">
        <v>316007068.97000003</v>
      </c>
      <c r="ZS41" s="294">
        <v>33193949.350000001</v>
      </c>
      <c r="ZT41" s="294">
        <v>35439658.850000001</v>
      </c>
      <c r="ZU41" s="294">
        <v>49562279.020000003</v>
      </c>
      <c r="ZV41" s="294">
        <v>20807617.920000002</v>
      </c>
      <c r="ZW41" s="294">
        <v>27344277.050000001</v>
      </c>
      <c r="ZX41" s="294">
        <v>10857643.189999999</v>
      </c>
      <c r="ZY41" s="294">
        <v>19023715.559999999</v>
      </c>
      <c r="ZZ41" s="294">
        <v>22326476.850000001</v>
      </c>
      <c r="AAA41" s="294">
        <v>23025693.489999998</v>
      </c>
      <c r="AAB41" s="294">
        <v>20077731.620000001</v>
      </c>
      <c r="AAC41" s="294">
        <v>36344122.439999998</v>
      </c>
      <c r="AAD41" s="294">
        <v>11510985.41</v>
      </c>
      <c r="AAE41" s="294">
        <v>24759613.75</v>
      </c>
      <c r="AAF41" s="294">
        <v>88945940.189999998</v>
      </c>
      <c r="AAG41" s="294">
        <v>6988879.6500000004</v>
      </c>
      <c r="AAH41" s="294">
        <v>16832467.34</v>
      </c>
      <c r="AAI41" s="294">
        <v>2783573.76</v>
      </c>
      <c r="AAJ41" s="294">
        <v>12649870.15</v>
      </c>
      <c r="AAK41" s="294">
        <v>-4179945.05</v>
      </c>
      <c r="AAL41" s="294">
        <v>11646561.74</v>
      </c>
      <c r="AAM41" s="294">
        <v>1118173876.7</v>
      </c>
      <c r="AAN41" s="294">
        <v>3471471.55</v>
      </c>
      <c r="AAO41" s="294">
        <v>11817424.630000001</v>
      </c>
      <c r="AAP41" s="294">
        <v>57662786.380000003</v>
      </c>
      <c r="AAQ41" s="294">
        <v>6641331.7800000003</v>
      </c>
      <c r="AAR41" s="294">
        <v>51623299.719999999</v>
      </c>
      <c r="AAS41" s="294">
        <v>27827048.25</v>
      </c>
      <c r="AAT41" s="294">
        <v>33931866.210000001</v>
      </c>
      <c r="AAU41" s="294">
        <v>32701955.23</v>
      </c>
      <c r="AAV41" s="294">
        <v>13379089.210000001</v>
      </c>
      <c r="AAW41" s="294">
        <v>4353885.4000000004</v>
      </c>
      <c r="AAX41" s="294">
        <v>-7623540.29</v>
      </c>
      <c r="AAY41" s="294">
        <v>20154734.289999999</v>
      </c>
      <c r="AAZ41" s="294">
        <v>857811.1</v>
      </c>
      <c r="ABA41" s="294">
        <v>2090536.1</v>
      </c>
      <c r="ABB41" s="294">
        <v>4292218.76</v>
      </c>
      <c r="ABC41" s="294">
        <v>18015407.379999999</v>
      </c>
      <c r="ABD41" s="294">
        <v>31552064.77</v>
      </c>
      <c r="ABE41" s="294">
        <v>7422479.1200000001</v>
      </c>
      <c r="ABF41" s="294">
        <v>50627153.859999999</v>
      </c>
      <c r="ABG41" s="294">
        <v>-56457501.159999996</v>
      </c>
      <c r="ABH41" s="294">
        <v>22685137.25</v>
      </c>
      <c r="ABI41" s="294">
        <v>8909699.9700000007</v>
      </c>
      <c r="ABJ41" s="294">
        <v>-545088.98</v>
      </c>
      <c r="ABK41" s="294">
        <v>37822468.57</v>
      </c>
      <c r="ABL41" s="294">
        <v>11677096.33</v>
      </c>
      <c r="ABM41" s="294">
        <v>93792938.159999996</v>
      </c>
      <c r="ABN41" s="294">
        <v>58976135.340000004</v>
      </c>
      <c r="ABO41" s="294">
        <v>1874028.28</v>
      </c>
      <c r="ABP41" s="294">
        <v>26846693.949999999</v>
      </c>
      <c r="ABQ41" s="294">
        <v>986757.57</v>
      </c>
      <c r="ABR41" s="294">
        <v>14958855.76</v>
      </c>
      <c r="ABS41" s="294">
        <v>8575356.7100000009</v>
      </c>
      <c r="ABT41" s="294">
        <v>5241334.21</v>
      </c>
      <c r="ABU41" s="294">
        <v>31041421.600000001</v>
      </c>
      <c r="ABV41" s="294">
        <v>16863380.600000001</v>
      </c>
      <c r="ABW41" s="294">
        <v>28204280.890000001</v>
      </c>
      <c r="ABX41" s="294">
        <v>40984702.770000003</v>
      </c>
      <c r="ABY41" s="294">
        <v>729644.88</v>
      </c>
      <c r="ABZ41" s="294">
        <v>15269381.93</v>
      </c>
      <c r="ACA41" s="294">
        <v>-2990185.59</v>
      </c>
      <c r="ACB41" s="294">
        <v>7098911.21</v>
      </c>
      <c r="ACC41" s="294">
        <v>10498470.9</v>
      </c>
      <c r="ACD41" s="294">
        <v>3160447.21</v>
      </c>
      <c r="ACE41" s="294">
        <v>5751472.9500000002</v>
      </c>
      <c r="ACF41" s="294">
        <v>3948664.12</v>
      </c>
      <c r="ACG41" s="294">
        <v>673009338.54999995</v>
      </c>
      <c r="ACH41" s="294">
        <v>2020691.85</v>
      </c>
      <c r="ACI41" s="294">
        <v>-464632</v>
      </c>
      <c r="ACJ41" s="294">
        <v>37438.78</v>
      </c>
      <c r="ACK41" s="294">
        <v>13213260.91</v>
      </c>
      <c r="ACL41" s="294">
        <v>-8834437.9900000002</v>
      </c>
      <c r="ACM41" s="294">
        <v>45475672.189999998</v>
      </c>
      <c r="ACN41" s="294">
        <v>121290368.47</v>
      </c>
      <c r="ACO41" s="294">
        <v>124194960.84999999</v>
      </c>
      <c r="ACP41" s="294">
        <v>-457857.38</v>
      </c>
      <c r="ACQ41" s="294">
        <v>27016277.710000001</v>
      </c>
      <c r="ACR41" s="294">
        <v>20765926.210000001</v>
      </c>
      <c r="ACS41" s="294">
        <v>2410544.73</v>
      </c>
      <c r="ACT41" s="294">
        <v>198574842.25</v>
      </c>
      <c r="ACU41" s="294">
        <v>5275195.7699999996</v>
      </c>
      <c r="ACV41" s="294">
        <v>22151026.18</v>
      </c>
      <c r="ACW41" s="294">
        <v>29298939.02</v>
      </c>
      <c r="ACX41" s="294">
        <v>-4344754.3899999997</v>
      </c>
      <c r="ACY41" s="294">
        <v>-136197.85999999999</v>
      </c>
      <c r="ACZ41" s="294">
        <v>5096634.18</v>
      </c>
      <c r="ADA41" s="294">
        <v>-219952.69</v>
      </c>
      <c r="ADB41" s="294">
        <v>20984761.640000001</v>
      </c>
      <c r="ADC41" s="294">
        <v>44697960.780000001</v>
      </c>
      <c r="ADD41" s="294">
        <v>9713690.1300000008</v>
      </c>
      <c r="ADE41" s="294">
        <v>43441318.439999998</v>
      </c>
      <c r="ADF41" s="294">
        <v>13489600.539999999</v>
      </c>
      <c r="ADG41" s="294">
        <v>2390846.41</v>
      </c>
      <c r="ADH41" s="294">
        <v>3190629.04</v>
      </c>
      <c r="ADI41" s="294">
        <v>1989408.25</v>
      </c>
      <c r="ADJ41" s="294">
        <v>14988023.720000001</v>
      </c>
      <c r="ADK41" s="294">
        <v>2755465.78</v>
      </c>
      <c r="ADL41" s="294">
        <v>1046304.78</v>
      </c>
      <c r="ADM41" s="294">
        <v>-14748854.560000001</v>
      </c>
      <c r="ADN41" s="294">
        <v>92399578.560000002</v>
      </c>
      <c r="ADO41" s="294">
        <v>11294652.26</v>
      </c>
      <c r="ADP41" s="294">
        <v>-1717675.85</v>
      </c>
      <c r="ADQ41" s="294">
        <v>1225610.6100000001</v>
      </c>
      <c r="ADR41" s="294">
        <v>3709313.4</v>
      </c>
      <c r="ADS41" s="294">
        <v>43693906.310000002</v>
      </c>
      <c r="ADT41" s="294">
        <v>2816331.8</v>
      </c>
      <c r="ADU41" s="294">
        <v>299708006.31999999</v>
      </c>
      <c r="ADV41" s="294">
        <v>58498608.630000003</v>
      </c>
      <c r="ADW41" s="294">
        <v>-19246412.670000002</v>
      </c>
      <c r="ADX41" s="294">
        <v>8234114.4500000002</v>
      </c>
      <c r="ADY41" s="294">
        <v>18039223.309999999</v>
      </c>
      <c r="ADZ41" s="294">
        <v>11640986.48</v>
      </c>
      <c r="AEA41" s="294">
        <v>4318497.16</v>
      </c>
      <c r="AEB41" s="294">
        <v>4243158.0599999996</v>
      </c>
      <c r="AEC41" s="294">
        <v>4388991.74</v>
      </c>
      <c r="AED41" s="294">
        <v>27299438.859999999</v>
      </c>
      <c r="AEE41" s="294">
        <v>65309.88</v>
      </c>
      <c r="AEF41" s="294">
        <v>15970424.52</v>
      </c>
      <c r="AEG41" s="294">
        <v>14722799.789999999</v>
      </c>
      <c r="AEH41" s="294">
        <v>10417186.92</v>
      </c>
      <c r="AEI41" s="294">
        <v>5052011.45</v>
      </c>
      <c r="AEJ41" s="294">
        <v>20723055.670000002</v>
      </c>
      <c r="AEK41" s="294">
        <v>9852875.9299999997</v>
      </c>
      <c r="AEL41" s="294">
        <v>-7491084.7999999998</v>
      </c>
      <c r="AEM41" s="294">
        <v>15561707.17</v>
      </c>
      <c r="AEN41" s="294">
        <v>7283381.3099999996</v>
      </c>
      <c r="AEO41" s="294">
        <v>407039146.43000001</v>
      </c>
      <c r="AEP41" s="294">
        <v>12171154.15</v>
      </c>
      <c r="AEQ41" s="294">
        <v>7304654.9800000004</v>
      </c>
      <c r="AER41" s="294">
        <v>2245420.38</v>
      </c>
      <c r="AES41" s="294">
        <v>3333097.88</v>
      </c>
      <c r="AET41" s="294">
        <v>7867031.3499999996</v>
      </c>
      <c r="AEU41" s="294">
        <v>11827958.460000001</v>
      </c>
      <c r="AEV41" s="294">
        <v>3365737.14</v>
      </c>
      <c r="AEW41" s="294">
        <v>7339854.2699999996</v>
      </c>
      <c r="AEX41" s="294">
        <v>9149137.8300000001</v>
      </c>
      <c r="AEY41" s="294">
        <v>181710198.34999999</v>
      </c>
      <c r="AEZ41" s="294">
        <v>146748885.06999999</v>
      </c>
      <c r="AFA41" s="294">
        <v>24088969.379999999</v>
      </c>
      <c r="AFB41" s="294">
        <v>9975797.8300000001</v>
      </c>
      <c r="AFC41" s="294">
        <v>36733031.600000001</v>
      </c>
      <c r="AFD41" s="294">
        <v>56874478.329999998</v>
      </c>
      <c r="AFE41" s="294">
        <v>4264166.58</v>
      </c>
      <c r="AFF41" s="294">
        <v>5165290.83</v>
      </c>
      <c r="AFG41" s="294">
        <v>24165807.550000001</v>
      </c>
      <c r="AFH41" s="294">
        <v>10486790.560000001</v>
      </c>
      <c r="AFI41" s="294">
        <v>10390634.49</v>
      </c>
      <c r="AFJ41" s="294">
        <v>3004641.2</v>
      </c>
      <c r="AFK41" s="294">
        <v>-2904526.45</v>
      </c>
      <c r="AFL41" s="294">
        <v>142296797.84999999</v>
      </c>
      <c r="AFM41" s="294">
        <v>653395.26</v>
      </c>
      <c r="AFN41" s="294">
        <v>29616876.510000002</v>
      </c>
      <c r="AFO41" s="294">
        <v>-2707953.94</v>
      </c>
      <c r="AFP41" s="294">
        <v>12610536.23</v>
      </c>
      <c r="AFQ41" s="294">
        <v>21890989.870000001</v>
      </c>
      <c r="AFR41" s="294">
        <v>19065787.539999999</v>
      </c>
      <c r="AFS41" s="294">
        <v>24311995.690000001</v>
      </c>
      <c r="AFT41" s="294">
        <v>7625917.6299999999</v>
      </c>
      <c r="AFU41" s="294">
        <v>13530278.07</v>
      </c>
      <c r="AFV41" s="294">
        <v>-5989849.2999999998</v>
      </c>
      <c r="AFW41" s="294">
        <v>34700075.579999998</v>
      </c>
      <c r="AFX41" s="294">
        <v>354484579.47000003</v>
      </c>
      <c r="AFY41" s="294">
        <v>19710026.899999999</v>
      </c>
      <c r="AFZ41" s="294">
        <v>4528271.32</v>
      </c>
      <c r="AGA41" s="294">
        <v>17393032.420000002</v>
      </c>
      <c r="AGB41" s="294">
        <v>8462772.8900000006</v>
      </c>
      <c r="AGC41" s="294">
        <v>2641443.2599999998</v>
      </c>
      <c r="AGD41" s="294">
        <v>11196707.41</v>
      </c>
      <c r="AGE41" s="294">
        <v>7194167.9400000004</v>
      </c>
      <c r="AGF41" s="294">
        <v>8626399.2400000002</v>
      </c>
      <c r="AGG41" s="294">
        <v>6616055.2999999998</v>
      </c>
      <c r="AGH41" s="294">
        <v>7588601.5899999999</v>
      </c>
      <c r="AGI41" s="294">
        <v>603394769.76999998</v>
      </c>
      <c r="AGJ41" s="294">
        <v>13673213.48</v>
      </c>
      <c r="AGK41" s="294">
        <v>13936648.32</v>
      </c>
      <c r="AGL41" s="294">
        <v>13635269.42</v>
      </c>
      <c r="AGM41" s="294">
        <v>43826496.590000004</v>
      </c>
      <c r="AGN41" s="294">
        <v>12555828.640000001</v>
      </c>
      <c r="AGO41" s="294">
        <v>2635156.1</v>
      </c>
      <c r="AGP41" s="294">
        <v>28951364.379999999</v>
      </c>
      <c r="AGQ41" s="294">
        <v>323427298.97000003</v>
      </c>
      <c r="AGR41" s="294">
        <v>54032187.25</v>
      </c>
      <c r="AGS41" s="294">
        <v>96426.61</v>
      </c>
      <c r="AGT41" s="294">
        <v>22354991.52</v>
      </c>
      <c r="AGU41" s="294">
        <v>27764990.379999999</v>
      </c>
      <c r="AGV41" s="294">
        <v>6381346.5300000003</v>
      </c>
      <c r="AGW41" s="294">
        <v>-3035504.93</v>
      </c>
      <c r="AGX41" s="294">
        <v>19699126.91</v>
      </c>
      <c r="AGY41" s="294">
        <v>6667487.9299999997</v>
      </c>
      <c r="AGZ41" s="294">
        <v>-1424115.49</v>
      </c>
      <c r="AHA41" s="294">
        <v>28616464.289999999</v>
      </c>
      <c r="AHB41" s="294">
        <v>8094609.04</v>
      </c>
      <c r="AHC41" s="294">
        <v>3347320.19</v>
      </c>
      <c r="AHD41" s="294">
        <v>3483831.9</v>
      </c>
      <c r="AHE41" s="294">
        <v>4116796.09</v>
      </c>
      <c r="AHF41" s="294">
        <v>3705509.03</v>
      </c>
      <c r="AHG41" s="294">
        <v>-6698745.9000000004</v>
      </c>
      <c r="AHH41" s="294">
        <v>14520843.390000001</v>
      </c>
      <c r="AHI41" s="294">
        <v>24270463.530000001</v>
      </c>
      <c r="AHJ41" s="294">
        <v>13764603.539999999</v>
      </c>
      <c r="AHK41" s="294">
        <v>5882448.4000000004</v>
      </c>
      <c r="AHL41" s="294">
        <v>6164039.4400000004</v>
      </c>
      <c r="AHM41" s="294">
        <v>16479422.119999999</v>
      </c>
      <c r="AHN41" s="294">
        <v>599550.14</v>
      </c>
      <c r="AHO41" s="294"/>
      <c r="AHP41" s="294"/>
      <c r="AHQ41" s="277">
        <v>69</v>
      </c>
    </row>
    <row r="42" spans="1:903" x14ac:dyDescent="0.8">
      <c r="A42" s="270">
        <v>4</v>
      </c>
      <c r="B42" s="271" t="s">
        <v>6518</v>
      </c>
      <c r="C42" s="294">
        <v>485447540.01999998</v>
      </c>
      <c r="D42" s="294">
        <v>-7887096.4299999997</v>
      </c>
      <c r="E42" s="294">
        <v>-11596830.850000001</v>
      </c>
      <c r="F42" s="294">
        <v>2775689.5199999996</v>
      </c>
      <c r="G42" s="294">
        <v>8315612.3400000036</v>
      </c>
      <c r="H42" s="294">
        <v>-10263300.469999999</v>
      </c>
      <c r="I42" s="294">
        <v>287917852.38</v>
      </c>
      <c r="J42" s="294">
        <v>73706359.570000008</v>
      </c>
      <c r="K42" s="294">
        <v>2512767.34</v>
      </c>
      <c r="L42" s="294">
        <v>-1990948.8499999996</v>
      </c>
      <c r="M42" s="294">
        <v>-10285118.329999998</v>
      </c>
      <c r="N42" s="294">
        <v>-3055404.25</v>
      </c>
      <c r="O42" s="294">
        <v>74332787.719999999</v>
      </c>
      <c r="P42" s="294">
        <v>477148.74000000022</v>
      </c>
      <c r="Q42" s="294">
        <v>-2084519.4299999997</v>
      </c>
      <c r="R42" s="294">
        <v>-13964434.850000001</v>
      </c>
      <c r="S42" s="294">
        <v>-3476259.1099999994</v>
      </c>
      <c r="T42" s="294">
        <v>-2237315.7200000002</v>
      </c>
      <c r="U42" s="294">
        <v>377043783.50000006</v>
      </c>
      <c r="V42" s="294">
        <v>-60091393.750000007</v>
      </c>
      <c r="W42" s="294">
        <v>19061689.029999997</v>
      </c>
      <c r="X42" s="294">
        <v>104218057.71000001</v>
      </c>
      <c r="Y42" s="294">
        <v>-10404014.099999998</v>
      </c>
      <c r="Z42" s="294">
        <v>-17905739.280000001</v>
      </c>
      <c r="AA42" s="294">
        <v>-581371.60000000149</v>
      </c>
      <c r="AB42" s="294">
        <v>-99577541.239999995</v>
      </c>
      <c r="AC42" s="294">
        <v>-8584409.0100000054</v>
      </c>
      <c r="AD42" s="294">
        <v>-21648856.609999999</v>
      </c>
      <c r="AE42" s="294">
        <v>-95223421.919999987</v>
      </c>
      <c r="AF42" s="294">
        <v>-16197109.399999999</v>
      </c>
      <c r="AG42" s="294">
        <v>-78702839.540000007</v>
      </c>
      <c r="AH42" s="294">
        <v>-37212145.479999997</v>
      </c>
      <c r="AI42" s="294">
        <v>-5247192.2399999984</v>
      </c>
      <c r="AJ42" s="294">
        <v>-5600316.1300000008</v>
      </c>
      <c r="AK42" s="294">
        <v>60636942.930000007</v>
      </c>
      <c r="AL42" s="294">
        <v>-19798699.16</v>
      </c>
      <c r="AM42" s="294">
        <v>52647949.129999995</v>
      </c>
      <c r="AN42" s="294">
        <v>-777977.18000000156</v>
      </c>
      <c r="AO42" s="294">
        <v>-4078169.0700000003</v>
      </c>
      <c r="AP42" s="294">
        <v>-4924822.9999999981</v>
      </c>
      <c r="AQ42" s="294">
        <v>-8044366.6899999976</v>
      </c>
      <c r="AR42" s="294">
        <v>-12061671.579999998</v>
      </c>
      <c r="AS42" s="294">
        <v>-58621399.400000006</v>
      </c>
      <c r="AT42" s="294">
        <v>5419945.959999999</v>
      </c>
      <c r="AU42" s="294">
        <v>9490383.5600000005</v>
      </c>
      <c r="AV42" s="294">
        <v>5172143.25</v>
      </c>
      <c r="AW42" s="294">
        <v>-6429775.8100000005</v>
      </c>
      <c r="AX42" s="294">
        <v>-5942512.3699999992</v>
      </c>
      <c r="AY42" s="294">
        <v>13475594.589999998</v>
      </c>
      <c r="AZ42" s="294">
        <v>3409011.76</v>
      </c>
      <c r="BA42" s="294">
        <v>7571983.8599999994</v>
      </c>
      <c r="BB42" s="294">
        <v>6182602.7400000002</v>
      </c>
      <c r="BC42" s="294">
        <v>8112391.8899999987</v>
      </c>
      <c r="BD42" s="294">
        <v>430943.04000000004</v>
      </c>
      <c r="BE42" s="294">
        <v>-16003800.48</v>
      </c>
      <c r="BF42" s="294">
        <v>5457837.7799999993</v>
      </c>
      <c r="BG42" s="294">
        <v>22447616.550000001</v>
      </c>
      <c r="BH42" s="294">
        <v>-94078165.940000013</v>
      </c>
      <c r="BI42" s="294">
        <v>20287215.459999993</v>
      </c>
      <c r="BJ42" s="294">
        <v>-4356811.4800000004</v>
      </c>
      <c r="BK42" s="294">
        <v>-3755205.1800000006</v>
      </c>
      <c r="BL42" s="294">
        <v>-11027215.65</v>
      </c>
      <c r="BM42" s="294">
        <v>-2400186.2399999984</v>
      </c>
      <c r="BN42" s="294">
        <v>-7114265</v>
      </c>
      <c r="BO42" s="294">
        <v>48039.810000000056</v>
      </c>
      <c r="BP42" s="294">
        <v>305936.04000000004</v>
      </c>
      <c r="BQ42" s="294">
        <v>71185681.980000004</v>
      </c>
      <c r="BR42" s="294">
        <v>7153733.9500000002</v>
      </c>
      <c r="BS42" s="294">
        <v>3687252.3400000008</v>
      </c>
      <c r="BT42" s="294">
        <v>-2225670.1300000008</v>
      </c>
      <c r="BU42" s="294">
        <v>-1705865.88</v>
      </c>
      <c r="BV42" s="294">
        <v>-170275.18000000063</v>
      </c>
      <c r="BW42" s="294">
        <v>3745518.28</v>
      </c>
      <c r="BX42" s="294">
        <v>5224268.5</v>
      </c>
      <c r="BY42" s="294">
        <v>2896914</v>
      </c>
      <c r="BZ42" s="294">
        <v>-4721251.1399999997</v>
      </c>
      <c r="CA42" s="294">
        <v>-19039889.210000001</v>
      </c>
      <c r="CB42" s="294">
        <v>-23481514.000000004</v>
      </c>
      <c r="CC42" s="294">
        <v>-5101736.8000000007</v>
      </c>
      <c r="CD42" s="294">
        <v>1915339.3900000006</v>
      </c>
      <c r="CE42" s="294">
        <v>-5465897.3399999999</v>
      </c>
      <c r="CF42" s="294">
        <v>1278359116.6700001</v>
      </c>
      <c r="CG42" s="294">
        <v>16807263.770000003</v>
      </c>
      <c r="CH42" s="294">
        <v>1200248.1400000006</v>
      </c>
      <c r="CI42" s="294">
        <v>6390914.620000001</v>
      </c>
      <c r="CJ42" s="294">
        <v>30484499.849999998</v>
      </c>
      <c r="CK42" s="294">
        <v>6230002.2899999991</v>
      </c>
      <c r="CL42" s="294">
        <v>12252910.719999999</v>
      </c>
      <c r="CM42" s="294">
        <v>11783931.690000001</v>
      </c>
      <c r="CN42" s="294">
        <v>10954434.65</v>
      </c>
      <c r="CO42" s="294">
        <v>-1771516.3200000003</v>
      </c>
      <c r="CP42" s="294">
        <v>8485615.2699999996</v>
      </c>
      <c r="CQ42" s="294">
        <v>2283385.209999999</v>
      </c>
      <c r="CR42" s="294">
        <v>12260434.309999999</v>
      </c>
      <c r="CS42" s="294">
        <v>21518819.430000007</v>
      </c>
      <c r="CT42" s="294">
        <v>13523245.040000003</v>
      </c>
      <c r="CU42" s="294">
        <v>8614634.3600000013</v>
      </c>
      <c r="CV42" s="294">
        <v>-6165821.9699999988</v>
      </c>
      <c r="CW42" s="294">
        <v>10409470.359999999</v>
      </c>
      <c r="CX42" s="294">
        <v>-6344613.9699999988</v>
      </c>
      <c r="CY42" s="294">
        <v>1369958.3500000006</v>
      </c>
      <c r="CZ42" s="294">
        <v>8339488.8799999999</v>
      </c>
      <c r="DA42" s="294">
        <v>-55062937.439999998</v>
      </c>
      <c r="DB42" s="294">
        <v>28714112.789999992</v>
      </c>
      <c r="DC42" s="294">
        <v>-8109478.620000001</v>
      </c>
      <c r="DD42" s="294">
        <v>-2382234.4899999984</v>
      </c>
      <c r="DE42" s="294">
        <v>-3870066.3100000024</v>
      </c>
      <c r="DF42" s="294">
        <v>7373558.820000004</v>
      </c>
      <c r="DG42" s="294">
        <v>-10056883.930000002</v>
      </c>
      <c r="DH42" s="294">
        <v>-16602119.169999998</v>
      </c>
      <c r="DI42" s="294">
        <v>12918493.459999999</v>
      </c>
      <c r="DJ42" s="294">
        <v>681275315.30000007</v>
      </c>
      <c r="DK42" s="294">
        <v>-3317980.75</v>
      </c>
      <c r="DL42" s="294">
        <v>6139736.8099999987</v>
      </c>
      <c r="DM42" s="294">
        <v>17434558.309999999</v>
      </c>
      <c r="DN42" s="294">
        <v>-2536668.3899000008</v>
      </c>
      <c r="DO42" s="294">
        <v>-1791702.1100000013</v>
      </c>
      <c r="DP42" s="294">
        <v>23531645.580000006</v>
      </c>
      <c r="DQ42" s="294">
        <v>23551312.1501</v>
      </c>
      <c r="DR42" s="294">
        <v>5224954.0900000036</v>
      </c>
      <c r="DS42" s="294">
        <v>4392287.6899999976</v>
      </c>
      <c r="DT42" s="294">
        <v>-17761833.140000001</v>
      </c>
      <c r="DU42" s="294">
        <v>-39391878.750000007</v>
      </c>
      <c r="DV42" s="294">
        <v>-73866536.050000012</v>
      </c>
      <c r="DW42" s="294">
        <v>-11224547.189999998</v>
      </c>
      <c r="DX42" s="294">
        <v>-20813826.290000003</v>
      </c>
      <c r="DY42" s="294">
        <v>-4535613.57</v>
      </c>
      <c r="DZ42" s="294">
        <v>8663061.0199999996</v>
      </c>
      <c r="EA42" s="294">
        <v>-7345478.799999997</v>
      </c>
      <c r="EB42" s="294">
        <v>3961972.8199999984</v>
      </c>
      <c r="EC42" s="294">
        <v>-35322601.75</v>
      </c>
      <c r="ED42" s="294">
        <v>37643324.210000008</v>
      </c>
      <c r="EE42" s="294">
        <v>87345557.530000001</v>
      </c>
      <c r="EF42" s="294">
        <v>16336836.210000001</v>
      </c>
      <c r="EG42" s="294">
        <v>-483473.23000000045</v>
      </c>
      <c r="EH42" s="294">
        <v>14986298.640000001</v>
      </c>
      <c r="EI42" s="294">
        <v>-11762929.240000002</v>
      </c>
      <c r="EJ42" s="294">
        <v>-3174769.6400000006</v>
      </c>
      <c r="EK42" s="294">
        <v>-1884124.040000001</v>
      </c>
      <c r="EL42" s="294">
        <v>8735102.4600000009</v>
      </c>
      <c r="EM42" s="294">
        <v>-99446586.340000004</v>
      </c>
      <c r="EN42" s="294">
        <v>-3795830.84</v>
      </c>
      <c r="EO42" s="294">
        <v>-12243581.070000002</v>
      </c>
      <c r="EP42" s="294">
        <v>-2265509.5199999996</v>
      </c>
      <c r="EQ42" s="294">
        <v>-3804507.66</v>
      </c>
      <c r="ER42" s="294">
        <v>5850135.7299999995</v>
      </c>
      <c r="ES42" s="294">
        <v>-20075607.359999999</v>
      </c>
      <c r="ET42" s="294">
        <v>-13530320.25</v>
      </c>
      <c r="EU42" s="294">
        <v>-11995681.790000001</v>
      </c>
      <c r="EV42" s="294">
        <v>-56019197.330000013</v>
      </c>
      <c r="EW42" s="294">
        <v>29178488.809999999</v>
      </c>
      <c r="EX42" s="294">
        <v>17610502.77</v>
      </c>
      <c r="EY42" s="294">
        <v>-317104.83000000194</v>
      </c>
      <c r="EZ42" s="294">
        <v>2823478.7199999988</v>
      </c>
      <c r="FA42" s="294">
        <v>1471377.1799999997</v>
      </c>
      <c r="FB42" s="294">
        <v>13080696.859999999</v>
      </c>
      <c r="FC42" s="294">
        <v>6214571.2300000004</v>
      </c>
      <c r="FD42" s="294">
        <v>12794102.529999997</v>
      </c>
      <c r="FE42" s="294">
        <v>25848800.93</v>
      </c>
      <c r="FF42" s="294">
        <v>8861565.1000000015</v>
      </c>
      <c r="FG42" s="294">
        <v>5087698.4700000007</v>
      </c>
      <c r="FH42" s="294">
        <v>20061691.459999993</v>
      </c>
      <c r="FI42" s="294">
        <v>7856680.8499999978</v>
      </c>
      <c r="FJ42" s="294">
        <v>6117294.339999998</v>
      </c>
      <c r="FK42" s="294">
        <v>6724690.4800000004</v>
      </c>
      <c r="FL42" s="294">
        <v>-2357253.3200000003</v>
      </c>
      <c r="FM42" s="294">
        <v>21907647.600000001</v>
      </c>
      <c r="FN42" s="294">
        <v>2426894.7100000009</v>
      </c>
      <c r="FO42" s="294">
        <v>8969833.1900000013</v>
      </c>
      <c r="FP42" s="294">
        <v>729471607.66000009</v>
      </c>
      <c r="FQ42" s="294">
        <v>2106654.3899999987</v>
      </c>
      <c r="FR42" s="294">
        <v>11695430.510000002</v>
      </c>
      <c r="FS42" s="294">
        <v>-3273770.0799999982</v>
      </c>
      <c r="FT42" s="294">
        <v>15375687.859999999</v>
      </c>
      <c r="FU42" s="294">
        <v>9085793.8699999992</v>
      </c>
      <c r="FV42" s="294">
        <v>-19183258.359999999</v>
      </c>
      <c r="FW42" s="294">
        <v>-18399401.600000001</v>
      </c>
      <c r="FX42" s="294">
        <v>10096674.699999999</v>
      </c>
      <c r="FY42" s="294">
        <v>23240656.799999997</v>
      </c>
      <c r="FZ42" s="294">
        <v>-7618097</v>
      </c>
      <c r="GA42" s="294">
        <v>-4796518.8899999987</v>
      </c>
      <c r="GB42" s="294">
        <v>14451949.270000001</v>
      </c>
      <c r="GC42" s="294">
        <v>22574515.240000002</v>
      </c>
      <c r="GD42" s="294">
        <v>38731359.469999999</v>
      </c>
      <c r="GE42" s="294">
        <v>1646128.12</v>
      </c>
      <c r="GF42" s="294">
        <v>14937633.23</v>
      </c>
      <c r="GG42" s="294">
        <v>-6790922.3900000006</v>
      </c>
      <c r="GH42" s="294">
        <v>3721052.870000001</v>
      </c>
      <c r="GI42" s="294">
        <v>6661634.5199999996</v>
      </c>
      <c r="GJ42" s="294">
        <v>-3446072.3800000008</v>
      </c>
      <c r="GK42" s="294">
        <v>15558325.859999999</v>
      </c>
      <c r="GL42" s="294">
        <v>3625979.33</v>
      </c>
      <c r="GM42" s="294">
        <v>6418250.8099999996</v>
      </c>
      <c r="GN42" s="294">
        <v>4302458.58</v>
      </c>
      <c r="GO42" s="294">
        <v>2433346.0300000003</v>
      </c>
      <c r="GP42" s="294">
        <v>1826224.9100000262</v>
      </c>
      <c r="GQ42" s="294">
        <v>55712302.119999997</v>
      </c>
      <c r="GR42" s="294">
        <v>9793884.3200000003</v>
      </c>
      <c r="GS42" s="294">
        <v>4540670.8300000019</v>
      </c>
      <c r="GT42" s="294">
        <v>6396504.0600000005</v>
      </c>
      <c r="GU42" s="294">
        <v>4895901.129999999</v>
      </c>
      <c r="GV42" s="294">
        <v>5480337.2300000004</v>
      </c>
      <c r="GW42" s="294">
        <v>8590424.7899999991</v>
      </c>
      <c r="GX42" s="294">
        <v>-68380721.050000012</v>
      </c>
      <c r="GY42" s="294">
        <v>6567078.870000001</v>
      </c>
      <c r="GZ42" s="294">
        <v>-17047701.66</v>
      </c>
      <c r="HA42" s="294">
        <v>-12052481.6</v>
      </c>
      <c r="HB42" s="294">
        <v>-292338497.68000001</v>
      </c>
      <c r="HC42" s="294">
        <v>114575354.65000001</v>
      </c>
      <c r="HD42" s="294">
        <v>7688370.6600000039</v>
      </c>
      <c r="HE42" s="294">
        <v>-21783675.150000006</v>
      </c>
      <c r="HF42" s="294">
        <v>20882051.009999998</v>
      </c>
      <c r="HG42" s="294">
        <v>48497646.5</v>
      </c>
      <c r="HH42" s="294">
        <v>-6258643.7300000004</v>
      </c>
      <c r="HI42" s="294">
        <v>316217249.20999992</v>
      </c>
      <c r="HJ42" s="294">
        <v>-17006563.969999999</v>
      </c>
      <c r="HK42" s="294">
        <v>1531015</v>
      </c>
      <c r="HL42" s="294">
        <v>75365852.010000005</v>
      </c>
      <c r="HM42" s="294">
        <v>-9521496.3300000019</v>
      </c>
      <c r="HN42" s="294">
        <v>9587800.1400000006</v>
      </c>
      <c r="HO42" s="294">
        <v>26093479.559999999</v>
      </c>
      <c r="HP42" s="294">
        <v>-17267719.859999999</v>
      </c>
      <c r="HQ42" s="294">
        <v>-20218804.069999993</v>
      </c>
      <c r="HR42" s="294">
        <v>-73005114.470000014</v>
      </c>
      <c r="HS42" s="294">
        <v>-339615.29000000283</v>
      </c>
      <c r="HT42" s="294">
        <v>1946690.3600000013</v>
      </c>
      <c r="HU42" s="294">
        <v>6329786.9200000018</v>
      </c>
      <c r="HV42" s="294">
        <v>-1417465.0700000003</v>
      </c>
      <c r="HW42" s="294">
        <v>-19838945</v>
      </c>
      <c r="HX42" s="294">
        <v>-4215924.5</v>
      </c>
      <c r="HY42" s="294">
        <v>1254969.5599999987</v>
      </c>
      <c r="HZ42" s="294">
        <v>3308798.7699999996</v>
      </c>
      <c r="IA42" s="294">
        <v>7245535.2699999996</v>
      </c>
      <c r="IB42" s="294">
        <v>32445189.079999998</v>
      </c>
      <c r="IC42" s="294">
        <v>1453512.1600000001</v>
      </c>
      <c r="ID42" s="294">
        <v>-6330165.7600000016</v>
      </c>
      <c r="IE42" s="294">
        <v>-7896694.4700000007</v>
      </c>
      <c r="IF42" s="294">
        <v>2558270.8999999994</v>
      </c>
      <c r="IG42" s="294">
        <v>-147112639.01999998</v>
      </c>
      <c r="IH42" s="294">
        <v>73712112.219999999</v>
      </c>
      <c r="II42" s="294">
        <v>4172664.91</v>
      </c>
      <c r="IJ42" s="294">
        <v>-15219491.120000005</v>
      </c>
      <c r="IK42" s="294">
        <v>-59131184.720000006</v>
      </c>
      <c r="IL42" s="294">
        <v>469710.42000000179</v>
      </c>
      <c r="IM42" s="294">
        <v>-225585.91000000015</v>
      </c>
      <c r="IN42" s="294">
        <v>-4960925.1900000013</v>
      </c>
      <c r="IO42" s="294">
        <v>2765660.8199999984</v>
      </c>
      <c r="IP42" s="294">
        <v>-13813406.520000001</v>
      </c>
      <c r="IQ42" s="294">
        <v>39271049.990000002</v>
      </c>
      <c r="IR42" s="294">
        <v>-244858223.21000001</v>
      </c>
      <c r="IS42" s="294">
        <v>-193505118.47999996</v>
      </c>
      <c r="IT42" s="294">
        <v>-2176464.6799999997</v>
      </c>
      <c r="IU42" s="294">
        <v>1899929.379999999</v>
      </c>
      <c r="IV42" s="294">
        <v>40687695.769999996</v>
      </c>
      <c r="IW42" s="294">
        <v>5685796.9600000009</v>
      </c>
      <c r="IX42" s="294">
        <v>-2052705.9100000001</v>
      </c>
      <c r="IY42" s="294">
        <v>10287523.280000001</v>
      </c>
      <c r="IZ42" s="294">
        <v>-135817.75</v>
      </c>
      <c r="JA42" s="294">
        <v>-15080168.059999999</v>
      </c>
      <c r="JB42" s="294">
        <v>-15204700.379999999</v>
      </c>
      <c r="JC42" s="294">
        <v>-5592022.8199999984</v>
      </c>
      <c r="JD42" s="294">
        <v>14508672.61999999</v>
      </c>
      <c r="JE42" s="294">
        <v>-23844358.950000003</v>
      </c>
      <c r="JF42" s="294">
        <v>-1880052.5400000028</v>
      </c>
      <c r="JG42" s="294">
        <v>-1116913.0700000003</v>
      </c>
      <c r="JH42" s="294">
        <v>-8915266.0800000001</v>
      </c>
      <c r="JI42" s="294">
        <v>-1479005.1300000008</v>
      </c>
      <c r="JJ42" s="294">
        <v>-44525989.039999992</v>
      </c>
      <c r="JK42" s="294">
        <v>-5121038.6499999985</v>
      </c>
      <c r="JL42" s="294">
        <v>-7469377.75</v>
      </c>
      <c r="JM42" s="294">
        <v>13959693.240000002</v>
      </c>
      <c r="JN42" s="294">
        <v>-7042676.8800000027</v>
      </c>
      <c r="JO42" s="294">
        <v>-28672456.960000001</v>
      </c>
      <c r="JP42" s="294">
        <v>-938895.45999999717</v>
      </c>
      <c r="JQ42" s="294">
        <v>15541801.889999986</v>
      </c>
      <c r="JR42" s="294">
        <v>-32822272.11999999</v>
      </c>
      <c r="JS42" s="294">
        <v>12360587.790000001</v>
      </c>
      <c r="JT42" s="294">
        <v>4523146.84</v>
      </c>
      <c r="JU42" s="294">
        <v>-2025332.17</v>
      </c>
      <c r="JV42" s="294">
        <v>2513815.1500000004</v>
      </c>
      <c r="JW42" s="294">
        <v>-13118379.18</v>
      </c>
      <c r="JX42" s="294">
        <v>11284855.810000002</v>
      </c>
      <c r="JY42" s="294">
        <v>28865159.040000003</v>
      </c>
      <c r="JZ42" s="294">
        <v>-3724522.49</v>
      </c>
      <c r="KA42" s="294">
        <v>24926237.309999999</v>
      </c>
      <c r="KB42" s="294">
        <v>3154151.66</v>
      </c>
      <c r="KC42" s="294">
        <v>-2706666.16</v>
      </c>
      <c r="KD42" s="294">
        <v>11321774.65</v>
      </c>
      <c r="KE42" s="294">
        <v>3001006.8</v>
      </c>
      <c r="KF42" s="294">
        <v>324511169.96999997</v>
      </c>
      <c r="KG42" s="294">
        <v>-13310848.020000003</v>
      </c>
      <c r="KH42" s="294">
        <v>36365819.039999999</v>
      </c>
      <c r="KI42" s="294">
        <v>-15833614.950000001</v>
      </c>
      <c r="KJ42" s="294">
        <v>46031801.719999999</v>
      </c>
      <c r="KK42" s="294">
        <v>71710131.159999996</v>
      </c>
      <c r="KL42" s="294">
        <v>11122488.359999999</v>
      </c>
      <c r="KM42" s="294">
        <v>13198523.419999998</v>
      </c>
      <c r="KN42" s="294">
        <v>7702918.75</v>
      </c>
      <c r="KO42" s="294">
        <v>-3789614.4699999988</v>
      </c>
      <c r="KP42" s="294">
        <v>-4557055.32</v>
      </c>
      <c r="KQ42" s="294">
        <v>-11076410.920000002</v>
      </c>
      <c r="KR42" s="294">
        <v>-60379064.909999996</v>
      </c>
      <c r="KS42" s="294">
        <v>1293734.1300000027</v>
      </c>
      <c r="KT42" s="294">
        <v>-11550563.09</v>
      </c>
      <c r="KU42" s="294">
        <v>-102093928.63000001</v>
      </c>
      <c r="KV42" s="294">
        <v>73222769.649999991</v>
      </c>
      <c r="KW42" s="294">
        <v>44227175.929999977</v>
      </c>
      <c r="KX42" s="294">
        <v>-5508966.3300000001</v>
      </c>
      <c r="KY42" s="294">
        <v>432979.8900000006</v>
      </c>
      <c r="KZ42" s="294">
        <v>-31173374.919999998</v>
      </c>
      <c r="LA42" s="294">
        <v>-9256719.7300000004</v>
      </c>
      <c r="LB42" s="294">
        <v>-4734122.379999999</v>
      </c>
      <c r="LC42" s="294">
        <v>-2880404.4699999988</v>
      </c>
      <c r="LD42" s="294">
        <v>-7138415.3200000022</v>
      </c>
      <c r="LE42" s="294">
        <v>-113614305.60000002</v>
      </c>
      <c r="LF42" s="294">
        <v>-36121955.210000008</v>
      </c>
      <c r="LG42" s="294">
        <v>16610216.069999993</v>
      </c>
      <c r="LH42" s="294">
        <v>-13676834.040000007</v>
      </c>
      <c r="LI42" s="294">
        <v>2577280.6799999997</v>
      </c>
      <c r="LJ42" s="294">
        <v>-8920343.2399999984</v>
      </c>
      <c r="LK42" s="294">
        <v>-5733665.0099999998</v>
      </c>
      <c r="LL42" s="294">
        <v>-3245148.2699999996</v>
      </c>
      <c r="LM42" s="294">
        <v>-5393728.29</v>
      </c>
      <c r="LN42" s="294">
        <v>-12323046.77</v>
      </c>
      <c r="LO42" s="294">
        <v>-3097758.51</v>
      </c>
      <c r="LP42" s="294">
        <v>-80723788.719999999</v>
      </c>
      <c r="LQ42" s="294">
        <v>8490890.1699999999</v>
      </c>
      <c r="LR42" s="294">
        <v>22328074.189999998</v>
      </c>
      <c r="LS42" s="294">
        <v>251598857.68000001</v>
      </c>
      <c r="LT42" s="294">
        <v>-11736076.039999992</v>
      </c>
      <c r="LU42" s="294">
        <v>-142460031.14999998</v>
      </c>
      <c r="LV42" s="294">
        <v>4673068.3800000101</v>
      </c>
      <c r="LW42" s="294">
        <v>-14502804.890000001</v>
      </c>
      <c r="LX42" s="294">
        <v>15600963.850000001</v>
      </c>
      <c r="LY42" s="294">
        <v>6102618.2199999988</v>
      </c>
      <c r="LZ42" s="294">
        <v>20397021.539999995</v>
      </c>
      <c r="MA42" s="294">
        <v>26992713.929999996</v>
      </c>
      <c r="MB42" s="294">
        <v>65988641.210000008</v>
      </c>
      <c r="MC42" s="294">
        <v>-43508117.590000004</v>
      </c>
      <c r="MD42" s="294">
        <v>13315682.039999999</v>
      </c>
      <c r="ME42" s="294">
        <v>-59383241.589999974</v>
      </c>
      <c r="MF42" s="294">
        <v>13492377.060000001</v>
      </c>
      <c r="MG42" s="294">
        <v>22532683.350000001</v>
      </c>
      <c r="MH42" s="294">
        <v>19041595.540000003</v>
      </c>
      <c r="MI42" s="294">
        <v>21419656.82</v>
      </c>
      <c r="MJ42" s="294">
        <v>14087061.110000001</v>
      </c>
      <c r="MK42" s="294">
        <v>-5505499.8899999987</v>
      </c>
      <c r="ML42" s="294">
        <v>12056245.429999998</v>
      </c>
      <c r="MM42" s="294">
        <v>-6145780.0399999991</v>
      </c>
      <c r="MN42" s="294">
        <v>13450096.560000001</v>
      </c>
      <c r="MO42" s="294">
        <v>8752367.5700000003</v>
      </c>
      <c r="MP42" s="294">
        <v>18757014.649999999</v>
      </c>
      <c r="MQ42" s="294">
        <v>8360801.4599999785</v>
      </c>
      <c r="MR42" s="294">
        <v>5586234.3399999999</v>
      </c>
      <c r="MS42" s="294">
        <v>45448484.919999994</v>
      </c>
      <c r="MT42" s="294">
        <v>-13621377.810000002</v>
      </c>
      <c r="MU42" s="294">
        <v>22559945.940000005</v>
      </c>
      <c r="MV42" s="294">
        <v>3870137.4699999988</v>
      </c>
      <c r="MW42" s="294">
        <v>17282624.620700002</v>
      </c>
      <c r="MX42" s="294">
        <v>-28134451.490000002</v>
      </c>
      <c r="MY42" s="294">
        <v>-8076466.3900000006</v>
      </c>
      <c r="MZ42" s="294">
        <v>-1892322.540000001</v>
      </c>
      <c r="NA42" s="294">
        <v>23535685.48</v>
      </c>
      <c r="NB42" s="294">
        <v>338726315.36000001</v>
      </c>
      <c r="NC42" s="294">
        <v>133196991.78</v>
      </c>
      <c r="ND42" s="294">
        <v>13522207.34</v>
      </c>
      <c r="NE42" s="294">
        <v>252658176.10999998</v>
      </c>
      <c r="NF42" s="294">
        <v>8849272.7800000012</v>
      </c>
      <c r="NG42" s="294">
        <v>30838611.799999997</v>
      </c>
      <c r="NH42" s="294">
        <v>103973344.57000001</v>
      </c>
      <c r="NI42" s="294">
        <v>98756865.810000017</v>
      </c>
      <c r="NJ42" s="294">
        <v>23578973.219999999</v>
      </c>
      <c r="NK42" s="294">
        <v>121417655.3</v>
      </c>
      <c r="NL42" s="294">
        <v>64866213.590000004</v>
      </c>
      <c r="NM42" s="294">
        <v>31658130.756000001</v>
      </c>
      <c r="NN42" s="294">
        <v>66859139.150000006</v>
      </c>
      <c r="NO42" s="294">
        <v>11558727.09</v>
      </c>
      <c r="NP42" s="294">
        <v>2092336.9399999995</v>
      </c>
      <c r="NQ42" s="294">
        <v>10048911.669999998</v>
      </c>
      <c r="NR42" s="294">
        <v>13391638.670000002</v>
      </c>
      <c r="NS42" s="294">
        <v>10043076.140000001</v>
      </c>
      <c r="NT42" s="294">
        <v>14797144.41</v>
      </c>
      <c r="NU42" s="294">
        <v>-7393596.8200000525</v>
      </c>
      <c r="NV42" s="294">
        <v>19284174.170000017</v>
      </c>
      <c r="NW42" s="294">
        <v>11496716.190000001</v>
      </c>
      <c r="NX42" s="294">
        <v>-2961813.2199999988</v>
      </c>
      <c r="NY42" s="294">
        <v>12784629.83</v>
      </c>
      <c r="NZ42" s="294">
        <v>-4847395.7199999988</v>
      </c>
      <c r="OA42" s="294">
        <v>1479947.4100000001</v>
      </c>
      <c r="OB42" s="294">
        <v>557295473.04999995</v>
      </c>
      <c r="OC42" s="294">
        <v>-103978238.05000001</v>
      </c>
      <c r="OD42" s="294">
        <v>25183187.379999999</v>
      </c>
      <c r="OE42" s="294">
        <v>-67791952.340000004</v>
      </c>
      <c r="OF42" s="294">
        <v>-6939900.1700000018</v>
      </c>
      <c r="OG42" s="294">
        <v>45850649.619999997</v>
      </c>
      <c r="OH42" s="294">
        <v>-32125719.990000002</v>
      </c>
      <c r="OI42" s="294">
        <v>3330494.629999999</v>
      </c>
      <c r="OJ42" s="294">
        <v>79878286.780000001</v>
      </c>
      <c r="OK42" s="294">
        <v>-297507066.69</v>
      </c>
      <c r="OL42" s="294">
        <v>24632078.969999999</v>
      </c>
      <c r="OM42" s="294">
        <v>446247602.03000003</v>
      </c>
      <c r="ON42" s="294">
        <v>23443841.180000003</v>
      </c>
      <c r="OO42" s="294">
        <v>-5376435.950000003</v>
      </c>
      <c r="OP42" s="294">
        <v>71385304.969999999</v>
      </c>
      <c r="OQ42" s="294">
        <v>216242754.55000001</v>
      </c>
      <c r="OR42" s="294">
        <v>8368130.4400000013</v>
      </c>
      <c r="OS42" s="294">
        <v>38300978.540000007</v>
      </c>
      <c r="OT42" s="294">
        <v>-9074088.8400000017</v>
      </c>
      <c r="OU42" s="294">
        <v>23903055.779999997</v>
      </c>
      <c r="OV42" s="294">
        <v>16861612.819999993</v>
      </c>
      <c r="OW42" s="294">
        <v>18938693.329999998</v>
      </c>
      <c r="OX42" s="294">
        <v>18568082.07</v>
      </c>
      <c r="OY42" s="294">
        <v>11333880.359999999</v>
      </c>
      <c r="OZ42" s="294">
        <v>-43797906.060000002</v>
      </c>
      <c r="PA42" s="294">
        <v>9079924.8300000001</v>
      </c>
      <c r="PB42" s="294">
        <v>-23504991.409999996</v>
      </c>
      <c r="PC42" s="294">
        <v>-533819.84999999963</v>
      </c>
      <c r="PD42" s="294">
        <v>17082108.890000001</v>
      </c>
      <c r="PE42" s="294">
        <v>-10661402.490000002</v>
      </c>
      <c r="PF42" s="294">
        <v>550141.01999999955</v>
      </c>
      <c r="PG42" s="294">
        <v>-2360501.4299999997</v>
      </c>
      <c r="PH42" s="294">
        <v>-3762417.9000000022</v>
      </c>
      <c r="PI42" s="294">
        <v>-5184492.2000000011</v>
      </c>
      <c r="PJ42" s="294">
        <v>27158761.150000006</v>
      </c>
      <c r="PK42" s="294">
        <v>9903372.6700000018</v>
      </c>
      <c r="PL42" s="294">
        <v>-3364324.24</v>
      </c>
      <c r="PM42" s="294">
        <v>-30975885.739999998</v>
      </c>
      <c r="PN42" s="294">
        <v>46967.689999999478</v>
      </c>
      <c r="PO42" s="294">
        <v>-53508.730000000447</v>
      </c>
      <c r="PP42" s="294">
        <v>-556350.97000000067</v>
      </c>
      <c r="PQ42" s="294">
        <v>-820894.29999999981</v>
      </c>
      <c r="PR42" s="294">
        <v>45529911.820000052</v>
      </c>
      <c r="PS42" s="294">
        <v>9848744.9800000004</v>
      </c>
      <c r="PT42" s="294">
        <v>-11241578.810000002</v>
      </c>
      <c r="PU42" s="294">
        <v>16889864.649999999</v>
      </c>
      <c r="PV42" s="294">
        <v>-125168136.27999999</v>
      </c>
      <c r="PW42" s="294">
        <v>-12718223.68</v>
      </c>
      <c r="PX42" s="294">
        <v>-19914581.549999997</v>
      </c>
      <c r="PY42" s="294">
        <v>-2898266.8199999994</v>
      </c>
      <c r="PZ42" s="294">
        <v>3022967.7300000042</v>
      </c>
      <c r="QA42" s="294">
        <v>722450.66999999993</v>
      </c>
      <c r="QB42" s="294">
        <v>6620127.2100000009</v>
      </c>
      <c r="QC42" s="294">
        <v>-9416369.1699999981</v>
      </c>
      <c r="QD42" s="294">
        <v>11641479.859999998</v>
      </c>
      <c r="QE42" s="294">
        <v>30224988.629999995</v>
      </c>
      <c r="QF42" s="294">
        <v>-33371659.169999998</v>
      </c>
      <c r="QG42" s="294">
        <v>25139332.790000003</v>
      </c>
      <c r="QH42" s="294">
        <v>-9394444.2999999989</v>
      </c>
      <c r="QI42" s="294">
        <v>-15355549.109999999</v>
      </c>
      <c r="QJ42" s="294">
        <v>-4976964.9399999995</v>
      </c>
      <c r="QK42" s="294">
        <v>-43793821.719999999</v>
      </c>
      <c r="QL42" s="294">
        <v>-33200780.480000004</v>
      </c>
      <c r="QM42" s="294">
        <v>-7772267.5800000001</v>
      </c>
      <c r="QN42" s="294">
        <v>-897701.81999999983</v>
      </c>
      <c r="QO42" s="294">
        <v>-6773273.8799999999</v>
      </c>
      <c r="QP42" s="294">
        <v>-974880.48</v>
      </c>
      <c r="QQ42" s="294">
        <v>4872368.8500000015</v>
      </c>
      <c r="QR42" s="294">
        <v>28635470.629999995</v>
      </c>
      <c r="QS42" s="294">
        <v>-1777669.2199999988</v>
      </c>
      <c r="QT42" s="294">
        <v>-1049525.9399999976</v>
      </c>
      <c r="QU42" s="294">
        <v>24854997.629999999</v>
      </c>
      <c r="QV42" s="294">
        <v>6948238.4800000004</v>
      </c>
      <c r="QW42" s="294">
        <v>100977193.67</v>
      </c>
      <c r="QX42" s="294">
        <v>2367063.5999999978</v>
      </c>
      <c r="QY42" s="294">
        <v>-6009044.3599999994</v>
      </c>
      <c r="QZ42" s="294">
        <v>74784998.920000002</v>
      </c>
      <c r="RA42" s="294">
        <v>4052082.3699999992</v>
      </c>
      <c r="RB42" s="294">
        <v>1379780.5399999991</v>
      </c>
      <c r="RC42" s="294">
        <v>20008496.689999998</v>
      </c>
      <c r="RD42" s="294">
        <v>6579304.5599999987</v>
      </c>
      <c r="RE42" s="294">
        <v>160270770.31999999</v>
      </c>
      <c r="RF42" s="294">
        <v>-33655906.640000001</v>
      </c>
      <c r="RG42" s="294">
        <v>-12159267.640000001</v>
      </c>
      <c r="RH42" s="294">
        <v>40304431.700000003</v>
      </c>
      <c r="RI42" s="294">
        <v>-19300462.329999998</v>
      </c>
      <c r="RJ42" s="294">
        <v>-21230635.300000001</v>
      </c>
      <c r="RK42" s="294">
        <v>-74116360.850000009</v>
      </c>
      <c r="RL42" s="294">
        <v>8171334.8200000003</v>
      </c>
      <c r="RM42" s="294">
        <v>11141198.48</v>
      </c>
      <c r="RN42" s="294">
        <v>-42077571.699999996</v>
      </c>
      <c r="RO42" s="294">
        <v>-25497071.199999996</v>
      </c>
      <c r="RP42" s="294">
        <v>2058096.0200000014</v>
      </c>
      <c r="RQ42" s="294">
        <v>581749</v>
      </c>
      <c r="RR42" s="294">
        <v>-14368078.579999998</v>
      </c>
      <c r="RS42" s="294">
        <v>-5076290.1099999994</v>
      </c>
      <c r="RT42" s="294">
        <v>3044761.0300000012</v>
      </c>
      <c r="RU42" s="294">
        <v>-3678964.6000000015</v>
      </c>
      <c r="RV42" s="294">
        <v>9367644.2299999986</v>
      </c>
      <c r="RW42" s="294">
        <v>-4032612.84</v>
      </c>
      <c r="RX42" s="294">
        <v>-3489256.8900000006</v>
      </c>
      <c r="RY42" s="294">
        <v>-31599924.960000008</v>
      </c>
      <c r="RZ42" s="294">
        <v>14280742.1</v>
      </c>
      <c r="SA42" s="294">
        <v>10869405.630000001</v>
      </c>
      <c r="SB42" s="294">
        <v>10987059.899999999</v>
      </c>
      <c r="SC42" s="294">
        <v>10663238.919999998</v>
      </c>
      <c r="SD42" s="294">
        <v>1649935.0099999998</v>
      </c>
      <c r="SE42" s="294">
        <v>12431360.520000001</v>
      </c>
      <c r="SF42" s="294">
        <v>15287269.720000003</v>
      </c>
      <c r="SG42" s="294">
        <v>17620456.539999999</v>
      </c>
      <c r="SH42" s="294">
        <v>22072572.110000003</v>
      </c>
      <c r="SI42" s="294">
        <v>-47508313.870000005</v>
      </c>
      <c r="SJ42" s="294">
        <v>4049832.33</v>
      </c>
      <c r="SK42" s="294">
        <v>-40832594.879999995</v>
      </c>
      <c r="SL42" s="294">
        <v>18765607.489999998</v>
      </c>
      <c r="SM42" s="294">
        <v>3578705.1000000015</v>
      </c>
      <c r="SN42" s="294">
        <v>6490629.6899999976</v>
      </c>
      <c r="SO42" s="294">
        <v>18588090.920000002</v>
      </c>
      <c r="SP42" s="294">
        <v>12037390.909999998</v>
      </c>
      <c r="SQ42" s="294">
        <v>3426850.3100000024</v>
      </c>
      <c r="SR42" s="294">
        <v>4837893.1000000015</v>
      </c>
      <c r="SS42" s="294">
        <v>-164631842.48000002</v>
      </c>
      <c r="ST42" s="294">
        <v>7946347.0500000007</v>
      </c>
      <c r="SU42" s="294">
        <v>22350614.310000002</v>
      </c>
      <c r="SV42" s="294">
        <v>8102455.0300000049</v>
      </c>
      <c r="SW42" s="294">
        <v>5319547.5199999996</v>
      </c>
      <c r="SX42" s="294">
        <v>9213834.8699999992</v>
      </c>
      <c r="SY42" s="294">
        <v>11071187.800000001</v>
      </c>
      <c r="SZ42" s="294">
        <v>-29378803.609999996</v>
      </c>
      <c r="TA42" s="294">
        <v>-1967239</v>
      </c>
      <c r="TB42" s="294">
        <v>-3234303.01</v>
      </c>
      <c r="TC42" s="294">
        <v>24779260.420000002</v>
      </c>
      <c r="TD42" s="294">
        <v>-8700416.6899999995</v>
      </c>
      <c r="TE42" s="294">
        <v>46986285.450000003</v>
      </c>
      <c r="TF42" s="294">
        <v>353251.07999999914</v>
      </c>
      <c r="TG42" s="294">
        <v>-285965723.95999998</v>
      </c>
      <c r="TH42" s="294">
        <v>1587650.2999999989</v>
      </c>
      <c r="TI42" s="294">
        <v>7817364.4600000009</v>
      </c>
      <c r="TJ42" s="294">
        <v>-40230908.950000003</v>
      </c>
      <c r="TK42" s="294">
        <v>-15322499.17</v>
      </c>
      <c r="TL42" s="294">
        <v>-2882555.9699999997</v>
      </c>
      <c r="TM42" s="294">
        <v>2505268.2100000009</v>
      </c>
      <c r="TN42" s="294">
        <v>-8683239.6700000018</v>
      </c>
      <c r="TO42" s="294">
        <v>7278284.7700000014</v>
      </c>
      <c r="TP42" s="294">
        <v>-15398579.219999999</v>
      </c>
      <c r="TQ42" s="294">
        <v>-31548085.310000002</v>
      </c>
      <c r="TR42" s="294">
        <v>6814894.6999999993</v>
      </c>
      <c r="TS42" s="294">
        <v>-1666321.0600000005</v>
      </c>
      <c r="TT42" s="294">
        <v>-8494485.4200000018</v>
      </c>
      <c r="TU42" s="294">
        <v>765711.0700000003</v>
      </c>
      <c r="TV42" s="294">
        <v>11085771.34</v>
      </c>
      <c r="TW42" s="294">
        <v>-32733991.810000002</v>
      </c>
      <c r="TX42" s="294">
        <v>-2425728.5699999984</v>
      </c>
      <c r="TY42" s="294">
        <v>211370248.86000001</v>
      </c>
      <c r="TZ42" s="294">
        <v>-13586707.189999998</v>
      </c>
      <c r="UA42" s="294">
        <v>-8670211.7800000012</v>
      </c>
      <c r="UB42" s="294">
        <v>-5966783.4800000004</v>
      </c>
      <c r="UC42" s="294">
        <v>-191245108.31999999</v>
      </c>
      <c r="UD42" s="294">
        <v>9597910.0499999989</v>
      </c>
      <c r="UE42" s="294">
        <v>-9571717.5399999991</v>
      </c>
      <c r="UF42" s="294">
        <v>3143527.3100000024</v>
      </c>
      <c r="UG42" s="294">
        <v>-4618372.4500000011</v>
      </c>
      <c r="UH42" s="294">
        <v>-56346096.969999999</v>
      </c>
      <c r="UI42" s="294">
        <v>-14080557.580000002</v>
      </c>
      <c r="UJ42" s="294">
        <v>-11347288.960000001</v>
      </c>
      <c r="UK42" s="294">
        <v>-12052132.789999999</v>
      </c>
      <c r="UL42" s="294">
        <v>-11633689.819999998</v>
      </c>
      <c r="UM42" s="294">
        <v>-11422586.170000002</v>
      </c>
      <c r="UN42" s="294">
        <v>269940690.00000006</v>
      </c>
      <c r="UO42" s="294">
        <v>-9459784.3399999999</v>
      </c>
      <c r="UP42" s="294">
        <v>-11637439.359999999</v>
      </c>
      <c r="UQ42" s="294">
        <v>-85862425.99000001</v>
      </c>
      <c r="UR42" s="294">
        <v>2391558.11</v>
      </c>
      <c r="US42" s="294">
        <v>-1472038.040000001</v>
      </c>
      <c r="UT42" s="294">
        <v>-38088457.299999997</v>
      </c>
      <c r="UU42" s="294">
        <v>-2104922.6799999997</v>
      </c>
      <c r="UV42" s="294">
        <v>-5983792.1199999992</v>
      </c>
      <c r="UW42" s="294">
        <v>8294105.2199999988</v>
      </c>
      <c r="UX42" s="294">
        <v>-12603556.969999999</v>
      </c>
      <c r="UY42" s="294">
        <v>-14815808.359999999</v>
      </c>
      <c r="UZ42" s="294">
        <v>14756042.900000002</v>
      </c>
      <c r="VA42" s="294">
        <v>21091909.859999999</v>
      </c>
      <c r="VB42" s="294">
        <v>2883674.2400000021</v>
      </c>
      <c r="VC42" s="294">
        <v>876289.57999999821</v>
      </c>
      <c r="VD42" s="294">
        <v>-896220.05000000075</v>
      </c>
      <c r="VE42" s="294">
        <v>-5305607.24</v>
      </c>
      <c r="VF42" s="294">
        <v>-35928467.829999998</v>
      </c>
      <c r="VG42" s="294">
        <v>-4143059.330000001</v>
      </c>
      <c r="VH42" s="294">
        <v>4228914.6900000004</v>
      </c>
      <c r="VI42" s="294">
        <v>11891698.050000001</v>
      </c>
      <c r="VJ42" s="294">
        <v>-39483683.340000033</v>
      </c>
      <c r="VK42" s="294">
        <v>9237298.7400000021</v>
      </c>
      <c r="VL42" s="294">
        <v>19438221.890000001</v>
      </c>
      <c r="VM42" s="294">
        <v>-4719028.450000003</v>
      </c>
      <c r="VN42" s="294">
        <v>-5132965.43</v>
      </c>
      <c r="VO42" s="294">
        <v>-12621415.360000003</v>
      </c>
      <c r="VP42" s="294">
        <v>-10506262.100000001</v>
      </c>
      <c r="VQ42" s="294">
        <v>-6440389.71</v>
      </c>
      <c r="VR42" s="294">
        <v>18410112.899999999</v>
      </c>
      <c r="VS42" s="294">
        <v>-25101996</v>
      </c>
      <c r="VT42" s="294">
        <v>6368786.3500000015</v>
      </c>
      <c r="VU42" s="294">
        <v>53838515.240000002</v>
      </c>
      <c r="VV42" s="294">
        <v>1583261.1900000013</v>
      </c>
      <c r="VW42" s="294">
        <v>30002154.059999999</v>
      </c>
      <c r="VX42" s="294">
        <v>-853838.95999999903</v>
      </c>
      <c r="VY42" s="294">
        <v>1522681349.3299999</v>
      </c>
      <c r="VZ42" s="294">
        <v>18718797.969999999</v>
      </c>
      <c r="WA42" s="294">
        <v>53749298.969999999</v>
      </c>
      <c r="WB42" s="294">
        <v>10197264.440999996</v>
      </c>
      <c r="WC42" s="294">
        <v>13553264.590000002</v>
      </c>
      <c r="WD42" s="294">
        <v>-4992694.9600000009</v>
      </c>
      <c r="WE42" s="294">
        <v>-17278126.280000001</v>
      </c>
      <c r="WF42" s="294">
        <v>3363284.6700000018</v>
      </c>
      <c r="WG42" s="294">
        <v>28712395.789999999</v>
      </c>
      <c r="WH42" s="294">
        <v>-8963083.6699999981</v>
      </c>
      <c r="WI42" s="294">
        <v>-3061966.3499999996</v>
      </c>
      <c r="WJ42" s="294">
        <v>-21160918.530000001</v>
      </c>
      <c r="WK42" s="294">
        <v>13916798.169999998</v>
      </c>
      <c r="WL42" s="294">
        <v>1075967.0700000003</v>
      </c>
      <c r="WM42" s="294">
        <v>12170767.609999999</v>
      </c>
      <c r="WN42" s="294">
        <v>23149029.199999996</v>
      </c>
      <c r="WO42" s="294">
        <v>6558206.8799999952</v>
      </c>
      <c r="WP42" s="294">
        <v>-7689705.429999996</v>
      </c>
      <c r="WQ42" s="294">
        <v>4051398.5299999993</v>
      </c>
      <c r="WR42" s="294">
        <v>-4358830.4800000042</v>
      </c>
      <c r="WS42" s="294">
        <v>20867316.979999989</v>
      </c>
      <c r="WT42" s="294">
        <v>-5157335.8699999992</v>
      </c>
      <c r="WU42" s="294">
        <v>16940772.780000001</v>
      </c>
      <c r="WV42" s="294">
        <v>13599200.410000002</v>
      </c>
      <c r="WW42" s="294">
        <v>8637537.0900000017</v>
      </c>
      <c r="WX42" s="294">
        <v>-3176447.5199999996</v>
      </c>
      <c r="WY42" s="294">
        <v>5964944.3999999994</v>
      </c>
      <c r="WZ42" s="294">
        <v>6497656.0700000003</v>
      </c>
      <c r="XA42" s="294">
        <v>29590437.459999979</v>
      </c>
      <c r="XB42" s="294">
        <v>-2631221.34</v>
      </c>
      <c r="XC42" s="294">
        <v>19835219.329999998</v>
      </c>
      <c r="XD42" s="294">
        <v>16790396.57</v>
      </c>
      <c r="XE42" s="294">
        <v>10969427.090000002</v>
      </c>
      <c r="XF42" s="294">
        <v>451706356.37</v>
      </c>
      <c r="XG42" s="294">
        <v>2795933.9800000004</v>
      </c>
      <c r="XH42" s="294">
        <v>73083058.799999997</v>
      </c>
      <c r="XI42" s="294">
        <v>28039229.439999983</v>
      </c>
      <c r="XJ42" s="294">
        <v>5168215.43</v>
      </c>
      <c r="XK42" s="294">
        <v>7236632.8000000007</v>
      </c>
      <c r="XL42" s="294">
        <v>-9178322.8700000048</v>
      </c>
      <c r="XM42" s="294">
        <v>54812991.470000006</v>
      </c>
      <c r="XN42" s="294">
        <v>2984469.5</v>
      </c>
      <c r="XO42" s="294">
        <v>-12790459.660000004</v>
      </c>
      <c r="XP42" s="294">
        <v>12557935.510000002</v>
      </c>
      <c r="XQ42" s="294">
        <v>3626636.5100000016</v>
      </c>
      <c r="XR42" s="294">
        <v>9080051.089999998</v>
      </c>
      <c r="XS42" s="294">
        <v>9034387.4000000022</v>
      </c>
      <c r="XT42" s="294">
        <v>43383173.469999999</v>
      </c>
      <c r="XU42" s="294">
        <v>3322568.7200000007</v>
      </c>
      <c r="XV42" s="294">
        <v>14364416.629999999</v>
      </c>
      <c r="XW42" s="294">
        <v>11542318.539999999</v>
      </c>
      <c r="XX42" s="294">
        <v>4302585.92</v>
      </c>
      <c r="XY42" s="294">
        <v>6259697.1899999995</v>
      </c>
      <c r="XZ42" s="294">
        <v>5688502.6499999994</v>
      </c>
      <c r="YA42" s="294">
        <v>46002469.200000003</v>
      </c>
      <c r="YB42" s="294">
        <v>41211716.43</v>
      </c>
      <c r="YC42" s="294">
        <v>278227310.16999996</v>
      </c>
      <c r="YD42" s="294">
        <v>12653000.200000003</v>
      </c>
      <c r="YE42" s="294">
        <v>22740505.090000004</v>
      </c>
      <c r="YF42" s="294">
        <v>51636008.950000003</v>
      </c>
      <c r="YG42" s="294">
        <v>45728369.870000005</v>
      </c>
      <c r="YH42" s="294">
        <v>16111012.65</v>
      </c>
      <c r="YI42" s="294">
        <v>18727490.479999997</v>
      </c>
      <c r="YJ42" s="294">
        <v>15716335.709999999</v>
      </c>
      <c r="YK42" s="294">
        <v>18426104.230000004</v>
      </c>
      <c r="YL42" s="294">
        <v>8878325.8599999994</v>
      </c>
      <c r="YM42" s="294">
        <v>34053540.75</v>
      </c>
      <c r="YN42" s="294">
        <v>9892592.3500000015</v>
      </c>
      <c r="YO42" s="294">
        <v>24194265.02</v>
      </c>
      <c r="YP42" s="294">
        <v>9917424</v>
      </c>
      <c r="YQ42" s="294">
        <v>62508814.869999997</v>
      </c>
      <c r="YR42" s="294">
        <v>59714693.25</v>
      </c>
      <c r="YS42" s="294">
        <v>17773522.629999999</v>
      </c>
      <c r="YT42" s="294">
        <v>43111163.870000005</v>
      </c>
      <c r="YU42" s="294">
        <v>-592118.76000000164</v>
      </c>
      <c r="YV42" s="294">
        <v>14472711.289999999</v>
      </c>
      <c r="YW42" s="294">
        <v>94877.5</v>
      </c>
      <c r="YX42" s="294">
        <v>-1174968.7000000011</v>
      </c>
      <c r="YY42" s="294">
        <v>8523296.7599999998</v>
      </c>
      <c r="YZ42" s="294">
        <v>21598407.57</v>
      </c>
      <c r="ZA42" s="294">
        <v>5694086.7100000083</v>
      </c>
      <c r="ZB42" s="294">
        <v>415768.30999999959</v>
      </c>
      <c r="ZC42" s="294">
        <v>23446630.899999999</v>
      </c>
      <c r="ZD42" s="294">
        <v>-10163017.950000001</v>
      </c>
      <c r="ZE42" s="294">
        <v>25050548.460000001</v>
      </c>
      <c r="ZF42" s="294">
        <v>-2936434.96</v>
      </c>
      <c r="ZG42" s="294">
        <v>-2232314.4800000004</v>
      </c>
      <c r="ZH42" s="294">
        <v>3753400.4800000004</v>
      </c>
      <c r="ZI42" s="294">
        <v>-1543008.799999997</v>
      </c>
      <c r="ZJ42" s="294">
        <v>-9322701.1100000143</v>
      </c>
      <c r="ZK42" s="294">
        <v>17359827.25</v>
      </c>
      <c r="ZL42" s="294">
        <v>44918857.710000008</v>
      </c>
      <c r="ZM42" s="294">
        <v>205644310.98000002</v>
      </c>
      <c r="ZN42" s="294">
        <v>67070185.659999996</v>
      </c>
      <c r="ZO42" s="294">
        <v>37094756.5</v>
      </c>
      <c r="ZP42" s="294">
        <v>34101981.890000001</v>
      </c>
      <c r="ZQ42" s="294">
        <v>109403735.64</v>
      </c>
      <c r="ZR42" s="294">
        <v>297354796.46999997</v>
      </c>
      <c r="ZS42" s="294">
        <v>11546997.970000006</v>
      </c>
      <c r="ZT42" s="294">
        <v>31805846.700000003</v>
      </c>
      <c r="ZU42" s="294">
        <v>30732377.380000003</v>
      </c>
      <c r="ZV42" s="294">
        <v>14489504.48</v>
      </c>
      <c r="ZW42" s="294">
        <v>17168321.890000001</v>
      </c>
      <c r="ZX42" s="294">
        <v>5197308.16</v>
      </c>
      <c r="ZY42" s="294">
        <v>11012253.870000001</v>
      </c>
      <c r="ZZ42" s="294">
        <v>12730460.269999998</v>
      </c>
      <c r="AAA42" s="294">
        <v>20342968.25</v>
      </c>
      <c r="AAB42" s="294">
        <v>12251784.919999998</v>
      </c>
      <c r="AAC42" s="294">
        <v>32269161.329999998</v>
      </c>
      <c r="AAD42" s="294">
        <v>7706540.8899999997</v>
      </c>
      <c r="AAE42" s="294">
        <v>21267016.66</v>
      </c>
      <c r="AAF42" s="294">
        <v>14554019.020000011</v>
      </c>
      <c r="AAG42" s="294">
        <v>1704437.8599999994</v>
      </c>
      <c r="AAH42" s="294">
        <v>5591418.5</v>
      </c>
      <c r="AAI42" s="294">
        <v>-4976286.41</v>
      </c>
      <c r="AAJ42" s="294">
        <v>6001246.1800000016</v>
      </c>
      <c r="AAK42" s="294">
        <v>-14649146.169999998</v>
      </c>
      <c r="AAL42" s="294">
        <v>5552492.2299999986</v>
      </c>
      <c r="AAM42" s="294">
        <v>503106956.85000002</v>
      </c>
      <c r="AAN42" s="294">
        <v>-6370917.2800000012</v>
      </c>
      <c r="AAO42" s="294">
        <v>2826144.0800000019</v>
      </c>
      <c r="AAP42" s="294">
        <v>38600546.18</v>
      </c>
      <c r="AAQ42" s="294">
        <v>-12568373.340000004</v>
      </c>
      <c r="AAR42" s="294">
        <v>40283839.230000004</v>
      </c>
      <c r="AAS42" s="294">
        <v>13378551.559999999</v>
      </c>
      <c r="AAT42" s="294">
        <v>16525030.59</v>
      </c>
      <c r="AAU42" s="294">
        <v>-27554489.659999996</v>
      </c>
      <c r="AAV42" s="294">
        <v>6870440.629999999</v>
      </c>
      <c r="AAW42" s="294">
        <v>-9269520.7799999975</v>
      </c>
      <c r="AAX42" s="294">
        <v>-87088023.139999986</v>
      </c>
      <c r="AAY42" s="294">
        <v>-10632947.230000004</v>
      </c>
      <c r="AAZ42" s="294">
        <v>-4431778.66</v>
      </c>
      <c r="ABA42" s="294">
        <v>-3290939.5999999996</v>
      </c>
      <c r="ABB42" s="294">
        <v>-3306557.2100000009</v>
      </c>
      <c r="ABC42" s="294">
        <v>12125467.01</v>
      </c>
      <c r="ABD42" s="294">
        <v>21645702.149999999</v>
      </c>
      <c r="ABE42" s="294">
        <v>2713906.17</v>
      </c>
      <c r="ABF42" s="294">
        <v>-27298270.099999994</v>
      </c>
      <c r="ABG42" s="294">
        <v>-115948210.78</v>
      </c>
      <c r="ABH42" s="294">
        <v>16682728.389999997</v>
      </c>
      <c r="ABI42" s="294">
        <v>2804512.2899999991</v>
      </c>
      <c r="ABJ42" s="294">
        <v>-5897452.5500000007</v>
      </c>
      <c r="ABK42" s="294">
        <v>32733070.300000001</v>
      </c>
      <c r="ABL42" s="294">
        <v>6001323.2200000007</v>
      </c>
      <c r="ABM42" s="294">
        <v>-66828315.219999999</v>
      </c>
      <c r="ABN42" s="294">
        <v>51737030.060000002</v>
      </c>
      <c r="ABO42" s="294">
        <v>-6311070.5</v>
      </c>
      <c r="ABP42" s="294">
        <v>18118583.599999998</v>
      </c>
      <c r="ABQ42" s="294">
        <v>-9773508.9299999997</v>
      </c>
      <c r="ABR42" s="294">
        <v>8988316.5600000005</v>
      </c>
      <c r="ABS42" s="294">
        <v>383238.08999999985</v>
      </c>
      <c r="ABT42" s="294">
        <v>-2590861.5300000012</v>
      </c>
      <c r="ABU42" s="294">
        <v>29682664.289999999</v>
      </c>
      <c r="ABV42" s="294">
        <v>-235193082.11000001</v>
      </c>
      <c r="ABW42" s="294">
        <v>23078617.420000002</v>
      </c>
      <c r="ABX42" s="294">
        <v>32000494.080000002</v>
      </c>
      <c r="ABY42" s="294">
        <v>-4944270.74</v>
      </c>
      <c r="ABZ42" s="294">
        <v>10361343.43</v>
      </c>
      <c r="ACA42" s="294">
        <v>-36136626.770000003</v>
      </c>
      <c r="ACB42" s="294">
        <v>-4233589.9000000004</v>
      </c>
      <c r="ACC42" s="294">
        <v>1123158.7300000004</v>
      </c>
      <c r="ACD42" s="294">
        <v>-553182.6400000006</v>
      </c>
      <c r="ACE42" s="294">
        <v>-11035897.850000001</v>
      </c>
      <c r="ACF42" s="294">
        <v>-3039951.0199999996</v>
      </c>
      <c r="ACG42" s="294">
        <v>181357663.04000002</v>
      </c>
      <c r="ACH42" s="294">
        <v>-2438814.7599999998</v>
      </c>
      <c r="ACI42" s="294">
        <v>-12711495.59</v>
      </c>
      <c r="ACJ42" s="294">
        <v>-12156460.890000004</v>
      </c>
      <c r="ACK42" s="294">
        <v>10076834.359999999</v>
      </c>
      <c r="ACL42" s="294">
        <v>-20799561.379999999</v>
      </c>
      <c r="ACM42" s="294">
        <v>37778514.469999999</v>
      </c>
      <c r="ACN42" s="294">
        <v>69395581.519999996</v>
      </c>
      <c r="ACO42" s="294">
        <v>30137878.580000013</v>
      </c>
      <c r="ACP42" s="294">
        <v>-11256944.640000001</v>
      </c>
      <c r="ACQ42" s="294">
        <v>-12269403.07</v>
      </c>
      <c r="ACR42" s="294">
        <v>1322507.9399999976</v>
      </c>
      <c r="ACS42" s="294">
        <v>-8918031.5399999991</v>
      </c>
      <c r="ACT42" s="294">
        <v>167466829.06</v>
      </c>
      <c r="ACU42" s="294">
        <v>-1501381.4200000018</v>
      </c>
      <c r="ACV42" s="294">
        <v>11959657.949999999</v>
      </c>
      <c r="ACW42" s="294">
        <v>22795798.66</v>
      </c>
      <c r="ACX42" s="294">
        <v>-11133251.859999999</v>
      </c>
      <c r="ACY42" s="294">
        <v>-3940872.8099999987</v>
      </c>
      <c r="ACZ42" s="294">
        <v>818330.3200000003</v>
      </c>
      <c r="ADA42" s="294">
        <v>-8914369.9900000002</v>
      </c>
      <c r="ADB42" s="294">
        <v>17320221.68</v>
      </c>
      <c r="ADC42" s="294">
        <v>39217700.039999999</v>
      </c>
      <c r="ADD42" s="294">
        <v>-54857948.430000007</v>
      </c>
      <c r="ADE42" s="294">
        <v>6554415.2899999991</v>
      </c>
      <c r="ADF42" s="294">
        <v>9785241.8899999987</v>
      </c>
      <c r="ADG42" s="294">
        <v>-2668804.04</v>
      </c>
      <c r="ADH42" s="294">
        <v>-17416154.219999999</v>
      </c>
      <c r="ADI42" s="294">
        <v>-3931487.8299999982</v>
      </c>
      <c r="ADJ42" s="294">
        <v>5894869.7799999993</v>
      </c>
      <c r="ADK42" s="294">
        <v>-1751099.6700000018</v>
      </c>
      <c r="ADL42" s="294">
        <v>-17137097.850000001</v>
      </c>
      <c r="ADM42" s="294">
        <v>-263029828.84999996</v>
      </c>
      <c r="ADN42" s="294">
        <v>44108882.370000005</v>
      </c>
      <c r="ADO42" s="294">
        <v>-6653187.049999997</v>
      </c>
      <c r="ADP42" s="294">
        <v>-53055436.579999998</v>
      </c>
      <c r="ADQ42" s="294">
        <v>-6929.9599999999627</v>
      </c>
      <c r="ADR42" s="294">
        <v>-2914040.74</v>
      </c>
      <c r="ADS42" s="294">
        <v>33063639.650000002</v>
      </c>
      <c r="ADT42" s="294">
        <v>-257894.91999999993</v>
      </c>
      <c r="ADU42" s="294">
        <v>44744642.590000033</v>
      </c>
      <c r="ADV42" s="294">
        <v>-8395791.3700000048</v>
      </c>
      <c r="ADW42" s="294">
        <v>-58638051.939999998</v>
      </c>
      <c r="ADX42" s="294">
        <v>1415556.200000003</v>
      </c>
      <c r="ADY42" s="294">
        <v>5980963.6400000006</v>
      </c>
      <c r="ADZ42" s="294">
        <v>-6060059.1799999997</v>
      </c>
      <c r="AEA42" s="294">
        <v>-9880344.129999999</v>
      </c>
      <c r="AEB42" s="294">
        <v>-2886088.25</v>
      </c>
      <c r="AEC42" s="294">
        <v>-228468.71999999881</v>
      </c>
      <c r="AED42" s="294">
        <v>20215168.350000001</v>
      </c>
      <c r="AEE42" s="294">
        <v>-31875625.890000001</v>
      </c>
      <c r="AEF42" s="294">
        <v>4493594.92</v>
      </c>
      <c r="AEG42" s="294">
        <v>10041602.460000001</v>
      </c>
      <c r="AEH42" s="294">
        <v>539090.20000000298</v>
      </c>
      <c r="AEI42" s="294">
        <v>-4954435.59</v>
      </c>
      <c r="AEJ42" s="294">
        <v>10894868.949999996</v>
      </c>
      <c r="AEK42" s="294">
        <v>6145760.6400000006</v>
      </c>
      <c r="AEL42" s="294">
        <v>-29920608.279999994</v>
      </c>
      <c r="AEM42" s="294">
        <v>10566312.279999997</v>
      </c>
      <c r="AEN42" s="294">
        <v>-7854068.8400000036</v>
      </c>
      <c r="AEO42" s="294">
        <v>178921023.06999999</v>
      </c>
      <c r="AEP42" s="294">
        <v>-232876.46999999881</v>
      </c>
      <c r="AEQ42" s="294">
        <v>-7242839.8599999994</v>
      </c>
      <c r="AER42" s="294">
        <v>-6015551.5099999979</v>
      </c>
      <c r="AES42" s="294">
        <v>-2843524.589999998</v>
      </c>
      <c r="AET42" s="294">
        <v>-24708962.789999999</v>
      </c>
      <c r="AEU42" s="294">
        <v>5527099.0700000003</v>
      </c>
      <c r="AEV42" s="294">
        <v>-6566694.9000000022</v>
      </c>
      <c r="AEW42" s="294">
        <v>1193890.6199999973</v>
      </c>
      <c r="AEX42" s="294">
        <v>5601001.2600000016</v>
      </c>
      <c r="AEY42" s="294">
        <v>90335767.890000015</v>
      </c>
      <c r="AEZ42" s="294">
        <v>115137977.66</v>
      </c>
      <c r="AFA42" s="294">
        <v>10538697.210000001</v>
      </c>
      <c r="AFB42" s="294">
        <v>1227955.6500000022</v>
      </c>
      <c r="AFC42" s="294">
        <v>28818733.679999996</v>
      </c>
      <c r="AFD42" s="294">
        <v>47590870.060000002</v>
      </c>
      <c r="AFE42" s="294">
        <v>-324992.75999999791</v>
      </c>
      <c r="AFF42" s="294">
        <v>-1642499.6500000004</v>
      </c>
      <c r="AFG42" s="294">
        <v>16046614.91</v>
      </c>
      <c r="AFH42" s="294">
        <v>5143497.8699999973</v>
      </c>
      <c r="AFI42" s="294">
        <v>2676276.709999999</v>
      </c>
      <c r="AFJ42" s="294">
        <v>-2699309.08</v>
      </c>
      <c r="AFK42" s="294">
        <v>-10425086.200000001</v>
      </c>
      <c r="AFL42" s="294">
        <v>-39362552.430000007</v>
      </c>
      <c r="AFM42" s="294">
        <v>-11613886.039999995</v>
      </c>
      <c r="AFN42" s="294">
        <v>20881801.040000007</v>
      </c>
      <c r="AFO42" s="294">
        <v>-9248954.5500000007</v>
      </c>
      <c r="AFP42" s="294">
        <v>7301598.7400000021</v>
      </c>
      <c r="AFQ42" s="294">
        <v>18974404.119999997</v>
      </c>
      <c r="AFR42" s="294">
        <v>14603521.539999999</v>
      </c>
      <c r="AFS42" s="294">
        <v>14960774.610000003</v>
      </c>
      <c r="AFT42" s="294">
        <v>-8544050.1700000018</v>
      </c>
      <c r="AFU42" s="294">
        <v>10067741.68</v>
      </c>
      <c r="AFV42" s="294">
        <v>-17882328.960000001</v>
      </c>
      <c r="AFW42" s="294">
        <v>28464102.729999997</v>
      </c>
      <c r="AFX42" s="294">
        <v>197484733.01000002</v>
      </c>
      <c r="AFY42" s="294">
        <v>15486453.280000001</v>
      </c>
      <c r="AFZ42" s="294">
        <v>-2063822</v>
      </c>
      <c r="AGA42" s="294">
        <v>11579013.969999999</v>
      </c>
      <c r="AGB42" s="294">
        <v>-12252088.140000001</v>
      </c>
      <c r="AGC42" s="294">
        <v>-4457263.5199999996</v>
      </c>
      <c r="AGD42" s="294">
        <v>8186706.2400000012</v>
      </c>
      <c r="AGE42" s="294">
        <v>3318022.9399999976</v>
      </c>
      <c r="AGF42" s="294">
        <v>4218941.4000000004</v>
      </c>
      <c r="AGG42" s="294">
        <v>2240970.0399999991</v>
      </c>
      <c r="AGH42" s="294">
        <v>3064498.1099999994</v>
      </c>
      <c r="AGI42" s="294">
        <v>521559527.63999999</v>
      </c>
      <c r="AGJ42" s="294">
        <v>-6078061.4299999997</v>
      </c>
      <c r="AGK42" s="294">
        <v>6500170.0799999982</v>
      </c>
      <c r="AGL42" s="294">
        <v>5563285.7400000002</v>
      </c>
      <c r="AGM42" s="294">
        <v>31213220.039999999</v>
      </c>
      <c r="AGN42" s="294">
        <v>525963.66999999806</v>
      </c>
      <c r="AGO42" s="294">
        <v>-377969.51999999955</v>
      </c>
      <c r="AGP42" s="294">
        <v>24529294.740000002</v>
      </c>
      <c r="AGQ42" s="294">
        <v>-33019118.660000026</v>
      </c>
      <c r="AGR42" s="294">
        <v>-104903939.31</v>
      </c>
      <c r="AGS42" s="294">
        <v>-6821331.6999999993</v>
      </c>
      <c r="AGT42" s="294">
        <v>12434609.159999996</v>
      </c>
      <c r="AGU42" s="294">
        <v>1023102.4099999964</v>
      </c>
      <c r="AGV42" s="294">
        <v>-3162093.8600000013</v>
      </c>
      <c r="AGW42" s="294">
        <v>-8456788.0700000022</v>
      </c>
      <c r="AGX42" s="294">
        <v>8335330.7699999996</v>
      </c>
      <c r="AGY42" s="294">
        <v>4452607.24</v>
      </c>
      <c r="AGZ42" s="294">
        <v>-13259687.490000002</v>
      </c>
      <c r="AHA42" s="294">
        <v>17320063.300000004</v>
      </c>
      <c r="AHB42" s="294">
        <v>2257647.2900000028</v>
      </c>
      <c r="AHC42" s="294">
        <v>-1022559.6500000004</v>
      </c>
      <c r="AHD42" s="294">
        <v>36295.690000001341</v>
      </c>
      <c r="AHE42" s="294">
        <v>500707.98000000045</v>
      </c>
      <c r="AHF42" s="294">
        <v>-3672865.3599999994</v>
      </c>
      <c r="AHG42" s="294">
        <v>-10285663.100000001</v>
      </c>
      <c r="AHH42" s="294">
        <v>-51699406.480000004</v>
      </c>
      <c r="AHI42" s="294">
        <v>19675782.719999999</v>
      </c>
      <c r="AHJ42" s="294">
        <v>10017151.259999998</v>
      </c>
      <c r="AHK42" s="294">
        <v>1844704.6999999993</v>
      </c>
      <c r="AHL42" s="294">
        <v>-4633313.0599999987</v>
      </c>
      <c r="AHM42" s="294">
        <v>12703614.57</v>
      </c>
      <c r="AHN42" s="294">
        <v>-6007172.25</v>
      </c>
      <c r="AHO42" s="294"/>
      <c r="AHP42" s="294"/>
      <c r="AHQ42" s="607">
        <v>70</v>
      </c>
    </row>
    <row r="43" spans="1:903" x14ac:dyDescent="1.1000000000000001">
      <c r="A43" s="270">
        <v>5</v>
      </c>
      <c r="B43" s="609" t="s">
        <v>6519</v>
      </c>
      <c r="C43" s="294">
        <v>701533304.27999997</v>
      </c>
      <c r="D43" s="294">
        <v>18769626.690000001</v>
      </c>
      <c r="E43" s="294">
        <v>55766285.759999998</v>
      </c>
      <c r="F43" s="294">
        <v>10785596.42</v>
      </c>
      <c r="G43" s="294">
        <v>44609563.590000004</v>
      </c>
      <c r="H43" s="294">
        <v>12596718.16</v>
      </c>
      <c r="I43" s="294">
        <v>341040771.29000002</v>
      </c>
      <c r="J43" s="294">
        <v>89347872.290000007</v>
      </c>
      <c r="K43" s="294">
        <v>13826457.310000001</v>
      </c>
      <c r="L43" s="294">
        <v>13696007.77</v>
      </c>
      <c r="M43" s="294">
        <v>6129617.8600000003</v>
      </c>
      <c r="N43" s="294">
        <v>11104214.82</v>
      </c>
      <c r="O43" s="294">
        <v>111426314.54000001</v>
      </c>
      <c r="P43" s="294">
        <v>13244499.720000001</v>
      </c>
      <c r="Q43" s="294">
        <v>4856778.62</v>
      </c>
      <c r="R43" s="294">
        <v>27773953.170000002</v>
      </c>
      <c r="S43" s="294">
        <v>22018220.27</v>
      </c>
      <c r="T43" s="294">
        <v>3022572.39</v>
      </c>
      <c r="U43" s="294">
        <v>714847047.08000004</v>
      </c>
      <c r="V43" s="294">
        <v>56460935.119999997</v>
      </c>
      <c r="W43" s="294">
        <v>31350402.239999998</v>
      </c>
      <c r="X43" s="294">
        <v>126602501.73</v>
      </c>
      <c r="Y43" s="294">
        <v>23112788.760000002</v>
      </c>
      <c r="Z43" s="294">
        <v>23513195.030000001</v>
      </c>
      <c r="AA43" s="294">
        <v>23540071.989999998</v>
      </c>
      <c r="AB43" s="294">
        <v>46777597.170000002</v>
      </c>
      <c r="AC43" s="294">
        <v>32330637.829999998</v>
      </c>
      <c r="AD43" s="294">
        <v>11605125.310000001</v>
      </c>
      <c r="AE43" s="294">
        <v>50357764.399999999</v>
      </c>
      <c r="AF43" s="294">
        <v>23704178.82</v>
      </c>
      <c r="AG43" s="294">
        <v>67968468.040000007</v>
      </c>
      <c r="AH43" s="294">
        <v>34783938.979999997</v>
      </c>
      <c r="AI43" s="294">
        <v>21177484.32</v>
      </c>
      <c r="AJ43" s="294">
        <v>15833618.439999999</v>
      </c>
      <c r="AK43" s="294">
        <v>81015031.590000004</v>
      </c>
      <c r="AL43" s="294">
        <v>23658281.559999999</v>
      </c>
      <c r="AM43" s="294">
        <v>103138709.3</v>
      </c>
      <c r="AN43" s="294">
        <v>16082357.1</v>
      </c>
      <c r="AO43" s="294">
        <v>13223312.800000001</v>
      </c>
      <c r="AP43" s="294">
        <v>12676883.470000001</v>
      </c>
      <c r="AQ43" s="294">
        <v>16989652.280000001</v>
      </c>
      <c r="AR43" s="294">
        <v>4472331.04</v>
      </c>
      <c r="AS43" s="294">
        <v>139424116.47999999</v>
      </c>
      <c r="AT43" s="294">
        <v>10040802.199999999</v>
      </c>
      <c r="AU43" s="294">
        <v>13385750.59</v>
      </c>
      <c r="AV43" s="294">
        <v>10016339.17</v>
      </c>
      <c r="AW43" s="294">
        <v>5951324.3399999999</v>
      </c>
      <c r="AX43" s="294">
        <v>14329284.029999999</v>
      </c>
      <c r="AY43" s="294">
        <v>17255273.559999999</v>
      </c>
      <c r="AZ43" s="294">
        <v>9636418.4199999999</v>
      </c>
      <c r="BA43" s="294">
        <v>10128303.699999999</v>
      </c>
      <c r="BB43" s="294">
        <v>10012358.43</v>
      </c>
      <c r="BC43" s="294">
        <v>10326414.369999999</v>
      </c>
      <c r="BD43" s="294">
        <v>6010853.3399999999</v>
      </c>
      <c r="BE43" s="294">
        <v>17013005.559999999</v>
      </c>
      <c r="BF43" s="294">
        <v>8768370.7699999996</v>
      </c>
      <c r="BG43" s="294">
        <v>28993269.510000002</v>
      </c>
      <c r="BH43" s="294">
        <v>102719902.457</v>
      </c>
      <c r="BI43" s="294">
        <v>85620347.209999993</v>
      </c>
      <c r="BJ43" s="294">
        <v>12781495.98</v>
      </c>
      <c r="BK43" s="294">
        <v>4557269.5599999996</v>
      </c>
      <c r="BL43" s="294">
        <v>11314189.720000001</v>
      </c>
      <c r="BM43" s="294">
        <v>9831052.2100000009</v>
      </c>
      <c r="BN43" s="294">
        <v>6460749.0899999999</v>
      </c>
      <c r="BO43" s="294">
        <v>1106190.69</v>
      </c>
      <c r="BP43" s="294">
        <v>1317588.23</v>
      </c>
      <c r="BQ43" s="294">
        <v>199298650.68000001</v>
      </c>
      <c r="BR43" s="294">
        <v>11832590.34</v>
      </c>
      <c r="BS43" s="294">
        <v>9909455.4000000004</v>
      </c>
      <c r="BT43" s="294">
        <v>10147562.08</v>
      </c>
      <c r="BU43" s="294">
        <v>5391535.4100000001</v>
      </c>
      <c r="BV43" s="294">
        <v>6988431.3099999996</v>
      </c>
      <c r="BW43" s="294">
        <v>7573903.3099999996</v>
      </c>
      <c r="BX43" s="294">
        <v>10410181.17</v>
      </c>
      <c r="BY43" s="294">
        <v>91538671.340000004</v>
      </c>
      <c r="BZ43" s="294">
        <v>8105527.5499999998</v>
      </c>
      <c r="CA43" s="294">
        <v>5985698.0999999996</v>
      </c>
      <c r="CB43" s="294">
        <v>19672328.809999999</v>
      </c>
      <c r="CC43" s="294">
        <v>5576381.1699999999</v>
      </c>
      <c r="CD43" s="294">
        <v>12578174.310000001</v>
      </c>
      <c r="CE43" s="294">
        <v>7002221.4100000001</v>
      </c>
      <c r="CF43" s="294">
        <v>1494746669.8099999</v>
      </c>
      <c r="CG43" s="294">
        <v>30583861.460000001</v>
      </c>
      <c r="CH43" s="294">
        <v>37796254.170000002</v>
      </c>
      <c r="CI43" s="294">
        <v>11968937.140000001</v>
      </c>
      <c r="CJ43" s="294">
        <v>40426695.329999998</v>
      </c>
      <c r="CK43" s="294">
        <v>16687082.67</v>
      </c>
      <c r="CL43" s="294">
        <v>21317846.879999999</v>
      </c>
      <c r="CM43" s="294">
        <v>32870594.09</v>
      </c>
      <c r="CN43" s="294">
        <v>14134544.220000001</v>
      </c>
      <c r="CO43" s="294">
        <v>9327567.3300000001</v>
      </c>
      <c r="CP43" s="294">
        <v>16193019.18</v>
      </c>
      <c r="CQ43" s="294">
        <v>11804175.92</v>
      </c>
      <c r="CR43" s="294">
        <v>19199279.5</v>
      </c>
      <c r="CS43" s="294">
        <v>155115109.56</v>
      </c>
      <c r="CT43" s="294">
        <v>19164883.510000002</v>
      </c>
      <c r="CU43" s="294">
        <v>18042138.190000001</v>
      </c>
      <c r="CV43" s="294">
        <v>21080590.030000001</v>
      </c>
      <c r="CW43" s="294">
        <v>17462013.789999999</v>
      </c>
      <c r="CX43" s="294">
        <v>17095169.550000001</v>
      </c>
      <c r="CY43" s="294">
        <v>9627818.4000000004</v>
      </c>
      <c r="CZ43" s="294">
        <v>15688045.32</v>
      </c>
      <c r="DA43" s="294">
        <v>109275261.18000001</v>
      </c>
      <c r="DB43" s="294">
        <v>216092109.40000001</v>
      </c>
      <c r="DC43" s="294">
        <v>10255377.32</v>
      </c>
      <c r="DD43" s="294">
        <v>24713051.16</v>
      </c>
      <c r="DE43" s="294">
        <v>21630328.079999998</v>
      </c>
      <c r="DF43" s="294">
        <v>34044736.340000004</v>
      </c>
      <c r="DG43" s="294">
        <v>14901897.85</v>
      </c>
      <c r="DH43" s="294">
        <v>9547512.6600000001</v>
      </c>
      <c r="DI43" s="294">
        <v>28677445.859999999</v>
      </c>
      <c r="DJ43" s="294">
        <v>1235468587.6900001</v>
      </c>
      <c r="DK43" s="294">
        <v>13377899.279999999</v>
      </c>
      <c r="DL43" s="294">
        <v>28763124.079999998</v>
      </c>
      <c r="DM43" s="294">
        <v>33032205.489999998</v>
      </c>
      <c r="DN43" s="294">
        <v>13683473.2599</v>
      </c>
      <c r="DO43" s="294">
        <v>15130610.810000001</v>
      </c>
      <c r="DP43" s="294">
        <v>65235548.520000003</v>
      </c>
      <c r="DQ43" s="294">
        <v>43139123.5</v>
      </c>
      <c r="DR43" s="294">
        <v>48345812.630000003</v>
      </c>
      <c r="DS43" s="294">
        <v>324803915.30000001</v>
      </c>
      <c r="DT43" s="294">
        <v>17849561.920000002</v>
      </c>
      <c r="DU43" s="294">
        <v>48381507.229999997</v>
      </c>
      <c r="DV43" s="294">
        <v>52899324.509999998</v>
      </c>
      <c r="DW43" s="294">
        <v>42610594.210000001</v>
      </c>
      <c r="DX43" s="294">
        <v>16291651.050000001</v>
      </c>
      <c r="DY43" s="294">
        <v>16727189.16</v>
      </c>
      <c r="DZ43" s="294">
        <v>14391111.41</v>
      </c>
      <c r="EA43" s="294">
        <v>18469834.260000002</v>
      </c>
      <c r="EB43" s="294">
        <v>19725036.489999998</v>
      </c>
      <c r="EC43" s="294">
        <v>34124724.950000003</v>
      </c>
      <c r="ED43" s="294">
        <v>180998095.40000001</v>
      </c>
      <c r="EE43" s="294">
        <v>149827759.56</v>
      </c>
      <c r="EF43" s="294">
        <v>42135664.43</v>
      </c>
      <c r="EG43" s="294">
        <v>18725716.68</v>
      </c>
      <c r="EH43" s="294">
        <v>35233892.890000001</v>
      </c>
      <c r="EI43" s="294">
        <v>19815081.719999999</v>
      </c>
      <c r="EJ43" s="294">
        <v>35733372.469999999</v>
      </c>
      <c r="EK43" s="294">
        <v>13834144.84</v>
      </c>
      <c r="EL43" s="294">
        <v>25136402.640000001</v>
      </c>
      <c r="EM43" s="294">
        <v>219795373.72999999</v>
      </c>
      <c r="EN43" s="294">
        <v>12606098.66</v>
      </c>
      <c r="EO43" s="294">
        <v>14080705.189999999</v>
      </c>
      <c r="EP43" s="294">
        <v>12647665.140000001</v>
      </c>
      <c r="EQ43" s="294">
        <v>5539136.6799999997</v>
      </c>
      <c r="ER43" s="294">
        <v>12008839.619999999</v>
      </c>
      <c r="ES43" s="294">
        <v>15615229.869999999</v>
      </c>
      <c r="ET43" s="294">
        <v>16847234.489999998</v>
      </c>
      <c r="EU43" s="294">
        <v>15048927.880000001</v>
      </c>
      <c r="EV43" s="294">
        <v>164494798.31999999</v>
      </c>
      <c r="EW43" s="294">
        <v>35056990.649999999</v>
      </c>
      <c r="EX43" s="294">
        <v>29006282.219999999</v>
      </c>
      <c r="EY43" s="294">
        <v>23310224.449999999</v>
      </c>
      <c r="EZ43" s="294">
        <v>29976587.039999999</v>
      </c>
      <c r="FA43" s="294">
        <v>40508796.119999997</v>
      </c>
      <c r="FB43" s="294">
        <v>34915500.439999998</v>
      </c>
      <c r="FC43" s="294">
        <v>20829396.25</v>
      </c>
      <c r="FD43" s="294">
        <v>23695019.079999998</v>
      </c>
      <c r="FE43" s="294">
        <v>36209971.640000001</v>
      </c>
      <c r="FF43" s="294">
        <v>16185974.800000001</v>
      </c>
      <c r="FG43" s="294">
        <v>12619555.890000001</v>
      </c>
      <c r="FH43" s="294">
        <v>77712397.519999996</v>
      </c>
      <c r="FI43" s="294">
        <v>18134692.489999998</v>
      </c>
      <c r="FJ43" s="294">
        <v>18033542.719999999</v>
      </c>
      <c r="FK43" s="294">
        <v>16480293.76</v>
      </c>
      <c r="FL43" s="294">
        <v>13035352.98</v>
      </c>
      <c r="FM43" s="294">
        <v>34245067.090000004</v>
      </c>
      <c r="FN43" s="294">
        <v>11905895.460000001</v>
      </c>
      <c r="FO43" s="294">
        <v>14319863.810000001</v>
      </c>
      <c r="FP43" s="294">
        <v>1053041527.35</v>
      </c>
      <c r="FQ43" s="294">
        <v>13983313.689999999</v>
      </c>
      <c r="FR43" s="294">
        <v>36757853.060000002</v>
      </c>
      <c r="FS43" s="294">
        <v>28144311.66</v>
      </c>
      <c r="FT43" s="294">
        <v>39646064.829999998</v>
      </c>
      <c r="FU43" s="294">
        <v>15112157.279999999</v>
      </c>
      <c r="FV43" s="294">
        <v>34460381.590000004</v>
      </c>
      <c r="FW43" s="294">
        <v>14306130.25</v>
      </c>
      <c r="FX43" s="294">
        <v>36971924.009999998</v>
      </c>
      <c r="FY43" s="294">
        <v>36869957.729999997</v>
      </c>
      <c r="FZ43" s="294">
        <v>51867119.619999997</v>
      </c>
      <c r="GA43" s="294">
        <v>14688591.310000001</v>
      </c>
      <c r="GB43" s="294">
        <v>27195217.530000001</v>
      </c>
      <c r="GC43" s="294">
        <v>29064392.530000001</v>
      </c>
      <c r="GD43" s="294">
        <v>187945298.77000001</v>
      </c>
      <c r="GE43" s="294">
        <v>8363932.1399999997</v>
      </c>
      <c r="GF43" s="294">
        <v>19590155.010000002</v>
      </c>
      <c r="GG43" s="294">
        <v>33016635.829999998</v>
      </c>
      <c r="GH43" s="294">
        <v>20917321.420000002</v>
      </c>
      <c r="GI43" s="294">
        <v>13624495.59</v>
      </c>
      <c r="GJ43" s="294">
        <v>13450812.33</v>
      </c>
      <c r="GK43" s="294">
        <v>40329707.43</v>
      </c>
      <c r="GL43" s="294">
        <v>12260783.470000001</v>
      </c>
      <c r="GM43" s="294">
        <v>10876103.84</v>
      </c>
      <c r="GN43" s="294">
        <v>8637316.0999999996</v>
      </c>
      <c r="GO43" s="294">
        <v>9996868.1400000006</v>
      </c>
      <c r="GP43" s="294">
        <v>154314882.86000001</v>
      </c>
      <c r="GQ43" s="294">
        <v>63979003.32</v>
      </c>
      <c r="GR43" s="294">
        <v>19095175.300000001</v>
      </c>
      <c r="GS43" s="294">
        <v>17918790.170000002</v>
      </c>
      <c r="GT43" s="294">
        <v>10642681.48</v>
      </c>
      <c r="GU43" s="294">
        <v>26832526.649999999</v>
      </c>
      <c r="GV43" s="294">
        <v>14268591.25</v>
      </c>
      <c r="GW43" s="294">
        <v>16268363.26</v>
      </c>
      <c r="GX43" s="294">
        <v>86939982.060000002</v>
      </c>
      <c r="GY43" s="294">
        <v>15935779.73</v>
      </c>
      <c r="GZ43" s="294">
        <v>12373745.93</v>
      </c>
      <c r="HA43" s="294">
        <v>7272752.2400000002</v>
      </c>
      <c r="HB43" s="294">
        <v>387908951.81</v>
      </c>
      <c r="HC43" s="294">
        <v>154239043.34</v>
      </c>
      <c r="HD43" s="294">
        <v>63638231.780000001</v>
      </c>
      <c r="HE43" s="294">
        <v>58303523.530000001</v>
      </c>
      <c r="HF43" s="294">
        <v>54046205.899999999</v>
      </c>
      <c r="HG43" s="294">
        <v>91323949.140000001</v>
      </c>
      <c r="HH43" s="294">
        <v>23113827.780000001</v>
      </c>
      <c r="HI43" s="294">
        <v>554278044.04999995</v>
      </c>
      <c r="HJ43" s="294">
        <v>31141134.43</v>
      </c>
      <c r="HK43" s="294">
        <v>101404785.69</v>
      </c>
      <c r="HL43" s="294">
        <v>103276204.53</v>
      </c>
      <c r="HM43" s="294">
        <v>13286801.43</v>
      </c>
      <c r="HN43" s="294">
        <v>36552899.75</v>
      </c>
      <c r="HO43" s="294">
        <v>57410049.5</v>
      </c>
      <c r="HP43" s="294">
        <v>11415657.84</v>
      </c>
      <c r="HQ43" s="294">
        <v>257466028.38999999</v>
      </c>
      <c r="HR43" s="294">
        <v>95196718.049999997</v>
      </c>
      <c r="HS43" s="294">
        <v>19581696.219999999</v>
      </c>
      <c r="HT43" s="294">
        <v>12225329.220000001</v>
      </c>
      <c r="HU43" s="294">
        <v>21542103.190000001</v>
      </c>
      <c r="HV43" s="294">
        <v>16565311.66</v>
      </c>
      <c r="HW43" s="294">
        <v>37998405.409999996</v>
      </c>
      <c r="HX43" s="294">
        <v>23387636.030000001</v>
      </c>
      <c r="HY43" s="294">
        <v>25429827.219999999</v>
      </c>
      <c r="HZ43" s="294">
        <v>20338807.969999999</v>
      </c>
      <c r="IA43" s="294">
        <v>26070308.719999999</v>
      </c>
      <c r="IB43" s="294">
        <v>55830840.159999996</v>
      </c>
      <c r="IC43" s="294">
        <v>5673906.2999999998</v>
      </c>
      <c r="ID43" s="294">
        <v>9630599.8699999992</v>
      </c>
      <c r="IE43" s="294">
        <v>6584751.1600000001</v>
      </c>
      <c r="IF43" s="294">
        <v>9672779.5999999996</v>
      </c>
      <c r="IG43" s="294">
        <v>150651220.5</v>
      </c>
      <c r="IH43" s="294">
        <v>112959577.89</v>
      </c>
      <c r="II43" s="294">
        <v>26104124.559999999</v>
      </c>
      <c r="IJ43" s="294">
        <v>48521490.159999996</v>
      </c>
      <c r="IK43" s="294">
        <v>40652667.759999998</v>
      </c>
      <c r="IL43" s="294">
        <v>45503117.149999999</v>
      </c>
      <c r="IM43" s="294">
        <v>10244746.59</v>
      </c>
      <c r="IN43" s="294">
        <v>8558556.2899999991</v>
      </c>
      <c r="IO43" s="294">
        <v>17319994.629999999</v>
      </c>
      <c r="IP43" s="294">
        <v>12902292.92</v>
      </c>
      <c r="IQ43" s="294">
        <v>54475364.310000002</v>
      </c>
      <c r="IR43" s="294">
        <v>209422278.52000001</v>
      </c>
      <c r="IS43" s="294">
        <v>127251103.3</v>
      </c>
      <c r="IT43" s="294">
        <v>9562098.0899999999</v>
      </c>
      <c r="IU43" s="294">
        <v>21949645.539999999</v>
      </c>
      <c r="IV43" s="294">
        <v>66282505.869999997</v>
      </c>
      <c r="IW43" s="294">
        <v>15677295.550000001</v>
      </c>
      <c r="IX43" s="294">
        <v>19223950.460000001</v>
      </c>
      <c r="IY43" s="294">
        <v>15668318.720000001</v>
      </c>
      <c r="IZ43" s="294">
        <v>9924211.25</v>
      </c>
      <c r="JA43" s="294">
        <v>12317283.59</v>
      </c>
      <c r="JB43" s="294">
        <v>23208102.989999998</v>
      </c>
      <c r="JC43" s="294">
        <v>10362604.220000001</v>
      </c>
      <c r="JD43" s="294">
        <v>81660041.409999996</v>
      </c>
      <c r="JE43" s="294">
        <v>60921571.200000003</v>
      </c>
      <c r="JF43" s="294">
        <v>17959773.219999999</v>
      </c>
      <c r="JG43" s="294">
        <v>14832039.84</v>
      </c>
      <c r="JH43" s="294">
        <v>7103067.6500000004</v>
      </c>
      <c r="JI43" s="294">
        <v>9012884.2699999996</v>
      </c>
      <c r="JJ43" s="294">
        <v>149807294.61000001</v>
      </c>
      <c r="JK43" s="294">
        <v>14371918.710000001</v>
      </c>
      <c r="JL43" s="294">
        <v>17630472.609999999</v>
      </c>
      <c r="JM43" s="294">
        <v>56235546.340000004</v>
      </c>
      <c r="JN43" s="294">
        <v>20702843.149999999</v>
      </c>
      <c r="JO43" s="294">
        <v>20024742.149999999</v>
      </c>
      <c r="JP43" s="294">
        <v>16911101.510000002</v>
      </c>
      <c r="JQ43" s="294">
        <v>228829536.78999999</v>
      </c>
      <c r="JR43" s="294">
        <v>106941993.55</v>
      </c>
      <c r="JS43" s="294">
        <v>26331016.460000001</v>
      </c>
      <c r="JT43" s="294">
        <v>9556685.25</v>
      </c>
      <c r="JU43" s="294">
        <v>12264702.35</v>
      </c>
      <c r="JV43" s="294">
        <v>7505997.71</v>
      </c>
      <c r="JW43" s="294">
        <v>41985951.369999997</v>
      </c>
      <c r="JX43" s="294">
        <v>30813620.890000001</v>
      </c>
      <c r="JY43" s="294">
        <v>42240842.840000004</v>
      </c>
      <c r="JZ43" s="294">
        <v>16518805.939999999</v>
      </c>
      <c r="KA43" s="294">
        <v>33845643.149999999</v>
      </c>
      <c r="KB43" s="294">
        <v>12632099.98</v>
      </c>
      <c r="KC43" s="294">
        <v>12006217.890000001</v>
      </c>
      <c r="KD43" s="294">
        <v>14164477.76</v>
      </c>
      <c r="KE43" s="294">
        <v>10694019.91</v>
      </c>
      <c r="KF43" s="294">
        <v>812500913.53999996</v>
      </c>
      <c r="KG43" s="294">
        <v>35496379.289999999</v>
      </c>
      <c r="KH43" s="294">
        <v>54209500.869999997</v>
      </c>
      <c r="KI43" s="294">
        <v>9276684.4399999995</v>
      </c>
      <c r="KJ43" s="294">
        <v>58494781.689999998</v>
      </c>
      <c r="KK43" s="294">
        <v>90951546.129999995</v>
      </c>
      <c r="KL43" s="294">
        <v>85614125.870000005</v>
      </c>
      <c r="KM43" s="294">
        <v>34739530.869999997</v>
      </c>
      <c r="KN43" s="294">
        <v>24464078.48</v>
      </c>
      <c r="KO43" s="294">
        <v>151064974.62</v>
      </c>
      <c r="KP43" s="294">
        <v>20107933.460000001</v>
      </c>
      <c r="KQ43" s="294">
        <v>18452285.52</v>
      </c>
      <c r="KR43" s="294">
        <v>32800497.920000002</v>
      </c>
      <c r="KS43" s="294">
        <v>28293065.440000001</v>
      </c>
      <c r="KT43" s="294">
        <v>23777307.879999999</v>
      </c>
      <c r="KU43" s="294">
        <v>118595527.23999999</v>
      </c>
      <c r="KV43" s="294">
        <v>95471588.159999996</v>
      </c>
      <c r="KW43" s="294">
        <v>271555560.07999998</v>
      </c>
      <c r="KX43" s="294">
        <v>16194667.470000001</v>
      </c>
      <c r="KY43" s="294">
        <v>10798934.640000001</v>
      </c>
      <c r="KZ43" s="294">
        <v>8806815.4800000004</v>
      </c>
      <c r="LA43" s="294">
        <v>18964665.41</v>
      </c>
      <c r="LB43" s="294">
        <v>7415495.6500000004</v>
      </c>
      <c r="LC43" s="294">
        <v>13859175.48</v>
      </c>
      <c r="LD43" s="294">
        <v>15783473.529999999</v>
      </c>
      <c r="LE43" s="294">
        <v>377788421.88999999</v>
      </c>
      <c r="LF43" s="294">
        <v>121898698.12</v>
      </c>
      <c r="LG43" s="294">
        <v>133053161.61</v>
      </c>
      <c r="LH43" s="294">
        <v>98709951.609999999</v>
      </c>
      <c r="LI43" s="294">
        <v>20924226.25</v>
      </c>
      <c r="LJ43" s="294">
        <v>17427273.16</v>
      </c>
      <c r="LK43" s="294">
        <v>5311803.5</v>
      </c>
      <c r="LL43" s="294">
        <v>26033439.260000002</v>
      </c>
      <c r="LM43" s="294">
        <v>6521009.21</v>
      </c>
      <c r="LN43" s="294">
        <v>22620374.449999999</v>
      </c>
      <c r="LO43" s="294">
        <v>4971102.4000000004</v>
      </c>
      <c r="LP43" s="294">
        <v>60411467.729999997</v>
      </c>
      <c r="LQ43" s="294">
        <v>24120662.02</v>
      </c>
      <c r="LR43" s="294">
        <v>32333783.489999998</v>
      </c>
      <c r="LS43" s="294">
        <v>600327488.09000003</v>
      </c>
      <c r="LT43" s="294">
        <v>153048591.09999999</v>
      </c>
      <c r="LU43" s="294">
        <v>332347695.22000003</v>
      </c>
      <c r="LV43" s="294">
        <v>101190715.87</v>
      </c>
      <c r="LW43" s="294">
        <v>27777953.140000001</v>
      </c>
      <c r="LX43" s="294">
        <v>49985745.82</v>
      </c>
      <c r="LY43" s="294">
        <v>32447110.34</v>
      </c>
      <c r="LZ43" s="294">
        <v>42435492.979999997</v>
      </c>
      <c r="MA43" s="294">
        <v>46544556.979999997</v>
      </c>
      <c r="MB43" s="294">
        <v>87066725.260000005</v>
      </c>
      <c r="MC43" s="294">
        <v>49675635.939999998</v>
      </c>
      <c r="MD43" s="294">
        <v>31631858.5</v>
      </c>
      <c r="ME43" s="294">
        <v>350239266.81</v>
      </c>
      <c r="MF43" s="294">
        <v>27295049.66</v>
      </c>
      <c r="MG43" s="294">
        <v>32102914.73</v>
      </c>
      <c r="MH43" s="294">
        <v>25351744.850000001</v>
      </c>
      <c r="MI43" s="294">
        <v>32247464.940000001</v>
      </c>
      <c r="MJ43" s="294">
        <v>24999305.370000001</v>
      </c>
      <c r="MK43" s="294">
        <v>13394703.65</v>
      </c>
      <c r="ML43" s="294">
        <v>24598301.579999998</v>
      </c>
      <c r="MM43" s="294">
        <v>27393467.73</v>
      </c>
      <c r="MN43" s="294">
        <v>26028916.640000001</v>
      </c>
      <c r="MO43" s="294">
        <v>20922562.620000001</v>
      </c>
      <c r="MP43" s="294">
        <v>30240682.579999998</v>
      </c>
      <c r="MQ43" s="294">
        <v>390013064.58999997</v>
      </c>
      <c r="MR43" s="294">
        <v>23345602.27</v>
      </c>
      <c r="MS43" s="294">
        <v>71802998.879999995</v>
      </c>
      <c r="MT43" s="294">
        <v>23046195.530000001</v>
      </c>
      <c r="MU43" s="294">
        <v>63910045.020000003</v>
      </c>
      <c r="MV43" s="294">
        <v>24448378.66</v>
      </c>
      <c r="MW43" s="294">
        <v>69458583.6197</v>
      </c>
      <c r="MX43" s="294">
        <v>20778358.609999999</v>
      </c>
      <c r="MY43" s="294">
        <v>8880141.3399999999</v>
      </c>
      <c r="MZ43" s="294">
        <v>8497982.7699999996</v>
      </c>
      <c r="NA43" s="294">
        <v>28641461.5</v>
      </c>
      <c r="NB43" s="294">
        <v>1125210125.51</v>
      </c>
      <c r="NC43" s="294">
        <v>176164423.37</v>
      </c>
      <c r="ND43" s="294">
        <v>29433065.800000001</v>
      </c>
      <c r="NE43" s="294">
        <v>402678565.63</v>
      </c>
      <c r="NF43" s="294">
        <v>29264720.710000001</v>
      </c>
      <c r="NG43" s="294">
        <v>69314634.739999995</v>
      </c>
      <c r="NH43" s="294">
        <v>226786889.06</v>
      </c>
      <c r="NI43" s="294">
        <v>201699040.05000001</v>
      </c>
      <c r="NJ43" s="294">
        <v>28674859.969999999</v>
      </c>
      <c r="NK43" s="294">
        <v>160914996.13</v>
      </c>
      <c r="NL43" s="294">
        <v>81140860.5</v>
      </c>
      <c r="NM43" s="294">
        <v>46250133.493000001</v>
      </c>
      <c r="NN43" s="294">
        <v>171225654.18000001</v>
      </c>
      <c r="NO43" s="294">
        <v>16697491.460000001</v>
      </c>
      <c r="NP43" s="294">
        <v>15977191.91</v>
      </c>
      <c r="NQ43" s="294">
        <v>15725399.109999999</v>
      </c>
      <c r="NR43" s="294">
        <v>18056226.800000001</v>
      </c>
      <c r="NS43" s="294">
        <v>12156728.23</v>
      </c>
      <c r="NT43" s="294">
        <v>18918190.530000001</v>
      </c>
      <c r="NU43" s="294">
        <v>297680947.08999997</v>
      </c>
      <c r="NV43" s="294">
        <v>136093813.77000001</v>
      </c>
      <c r="NW43" s="294">
        <v>22844425.940000001</v>
      </c>
      <c r="NX43" s="294">
        <v>11214825.220000001</v>
      </c>
      <c r="NY43" s="294">
        <v>24588979.960000001</v>
      </c>
      <c r="NZ43" s="294">
        <v>21898323.93</v>
      </c>
      <c r="OA43" s="294">
        <v>13748565.25</v>
      </c>
      <c r="OB43" s="294">
        <v>869542409.04999995</v>
      </c>
      <c r="OC43" s="294">
        <v>31491688.969999999</v>
      </c>
      <c r="OD43" s="294">
        <v>44286875.689999998</v>
      </c>
      <c r="OE43" s="294">
        <v>52421517.520000003</v>
      </c>
      <c r="OF43" s="294">
        <v>17453792.199999999</v>
      </c>
      <c r="OG43" s="294">
        <v>68243169.439999998</v>
      </c>
      <c r="OH43" s="294">
        <v>47092934.490000002</v>
      </c>
      <c r="OI43" s="294">
        <v>18323066.969999999</v>
      </c>
      <c r="OJ43" s="294">
        <v>101654958.81999999</v>
      </c>
      <c r="OK43" s="294">
        <v>172608479.69</v>
      </c>
      <c r="OL43" s="294">
        <v>102166833.81999999</v>
      </c>
      <c r="OM43" s="294">
        <v>646309679.98000002</v>
      </c>
      <c r="ON43" s="294">
        <v>52724199.090000004</v>
      </c>
      <c r="OO43" s="294">
        <v>25534229.989999998</v>
      </c>
      <c r="OP43" s="294">
        <v>118852515.36</v>
      </c>
      <c r="OQ43" s="294">
        <v>361118192.11000001</v>
      </c>
      <c r="OR43" s="294">
        <v>24717309.640000001</v>
      </c>
      <c r="OS43" s="294">
        <v>57304158.740000002</v>
      </c>
      <c r="OT43" s="294">
        <v>16257850.01</v>
      </c>
      <c r="OU43" s="294">
        <v>46257430.539999999</v>
      </c>
      <c r="OV43" s="294">
        <v>88447739.099999994</v>
      </c>
      <c r="OW43" s="294">
        <v>33345598.199999999</v>
      </c>
      <c r="OX43" s="294">
        <v>24380085.82</v>
      </c>
      <c r="OY43" s="294">
        <v>21535425.149999999</v>
      </c>
      <c r="OZ43" s="294">
        <v>251857274.19999999</v>
      </c>
      <c r="PA43" s="294">
        <v>19939629.960000001</v>
      </c>
      <c r="PB43" s="294">
        <v>43913569.049999997</v>
      </c>
      <c r="PC43" s="294">
        <v>8658413.0800000001</v>
      </c>
      <c r="PD43" s="294">
        <v>30173710.75</v>
      </c>
      <c r="PE43" s="294">
        <v>42833809.799999997</v>
      </c>
      <c r="PF43" s="294">
        <v>13429929.99</v>
      </c>
      <c r="PG43" s="294">
        <v>9414153.8000000007</v>
      </c>
      <c r="PH43" s="294">
        <v>20047957.379999999</v>
      </c>
      <c r="PI43" s="294">
        <v>14260484.1</v>
      </c>
      <c r="PJ43" s="294">
        <v>38363767.020000003</v>
      </c>
      <c r="PK43" s="294">
        <v>48700317.890000001</v>
      </c>
      <c r="PL43" s="294">
        <v>8884262.4000000004</v>
      </c>
      <c r="PM43" s="294">
        <v>31953219.510000002</v>
      </c>
      <c r="PN43" s="294">
        <v>10436915.82</v>
      </c>
      <c r="PO43" s="294">
        <v>9023022.2400000002</v>
      </c>
      <c r="PP43" s="294">
        <v>8869445.2799999993</v>
      </c>
      <c r="PQ43" s="294">
        <v>5834581.7400000002</v>
      </c>
      <c r="PR43" s="294">
        <v>943786388</v>
      </c>
      <c r="PS43" s="294">
        <v>42045753.039999999</v>
      </c>
      <c r="PT43" s="294">
        <v>8506376.7899999991</v>
      </c>
      <c r="PU43" s="294">
        <v>40045164.049999997</v>
      </c>
      <c r="PV43" s="294">
        <v>114529253.17</v>
      </c>
      <c r="PW43" s="294">
        <v>13027107.859999999</v>
      </c>
      <c r="PX43" s="294">
        <v>44002649.82</v>
      </c>
      <c r="PY43" s="294">
        <v>8383807.8600000003</v>
      </c>
      <c r="PZ43" s="294">
        <v>66221187.390000001</v>
      </c>
      <c r="QA43" s="294">
        <v>9119282.5600000005</v>
      </c>
      <c r="QB43" s="294">
        <v>47692990.68</v>
      </c>
      <c r="QC43" s="294">
        <v>9649266.3000000007</v>
      </c>
      <c r="QD43" s="294">
        <v>20912273.829999998</v>
      </c>
      <c r="QE43" s="294">
        <v>38682058.369999997</v>
      </c>
      <c r="QF43" s="294">
        <v>23511638.739999998</v>
      </c>
      <c r="QG43" s="294">
        <v>40956203.310000002</v>
      </c>
      <c r="QH43" s="294">
        <v>9441208.2200000007</v>
      </c>
      <c r="QI43" s="294">
        <v>8162410.4400000004</v>
      </c>
      <c r="QJ43" s="294">
        <v>9193758.75</v>
      </c>
      <c r="QK43" s="294">
        <v>25690586.870000001</v>
      </c>
      <c r="QL43" s="294">
        <v>54447026.829999998</v>
      </c>
      <c r="QM43" s="294">
        <v>9409156.1500000004</v>
      </c>
      <c r="QN43" s="294">
        <v>2134086.7400000002</v>
      </c>
      <c r="QO43" s="294">
        <v>906954.55</v>
      </c>
      <c r="QP43" s="294">
        <v>2209630.54</v>
      </c>
      <c r="QQ43" s="294">
        <v>16963298.140000001</v>
      </c>
      <c r="QR43" s="294">
        <v>343845222.11000001</v>
      </c>
      <c r="QS43" s="294">
        <v>10210710.390000001</v>
      </c>
      <c r="QT43" s="294">
        <v>55902420.420000002</v>
      </c>
      <c r="QU43" s="294">
        <v>30082319.84</v>
      </c>
      <c r="QV43" s="294">
        <v>27856532.77</v>
      </c>
      <c r="QW43" s="294">
        <v>144050583.25</v>
      </c>
      <c r="QX43" s="294">
        <v>22695340.239999998</v>
      </c>
      <c r="QY43" s="294">
        <v>23181229.469999999</v>
      </c>
      <c r="QZ43" s="294">
        <v>103887472.95</v>
      </c>
      <c r="RA43" s="294">
        <v>19148338.859999999</v>
      </c>
      <c r="RB43" s="294">
        <v>12344976.52</v>
      </c>
      <c r="RC43" s="294">
        <v>27472986.879999999</v>
      </c>
      <c r="RD43" s="294">
        <v>15429622.869999999</v>
      </c>
      <c r="RE43" s="294">
        <v>591033912.12</v>
      </c>
      <c r="RF43" s="294">
        <v>21212803.039999999</v>
      </c>
      <c r="RG43" s="294">
        <v>7796833.2300000004</v>
      </c>
      <c r="RH43" s="294">
        <v>53089236.420000002</v>
      </c>
      <c r="RI43" s="294">
        <v>6512115.9000000004</v>
      </c>
      <c r="RJ43" s="294">
        <v>17846555.629999999</v>
      </c>
      <c r="RK43" s="294">
        <v>14793680.050000001</v>
      </c>
      <c r="RL43" s="294">
        <v>22790687.27</v>
      </c>
      <c r="RM43" s="294">
        <v>29478496.98</v>
      </c>
      <c r="RN43" s="294">
        <v>14569221.6</v>
      </c>
      <c r="RO43" s="294">
        <v>35864326.490000002</v>
      </c>
      <c r="RP43" s="294">
        <v>15066083.460000001</v>
      </c>
      <c r="RQ43" s="294">
        <v>15581566.26</v>
      </c>
      <c r="RR43" s="294">
        <v>14265641.23</v>
      </c>
      <c r="RS43" s="294">
        <v>11395233.210000001</v>
      </c>
      <c r="RT43" s="294">
        <v>13747748.560000001</v>
      </c>
      <c r="RU43" s="294">
        <v>10627285.529999999</v>
      </c>
      <c r="RV43" s="294">
        <v>16830815.059999999</v>
      </c>
      <c r="RW43" s="294">
        <v>2834996.45</v>
      </c>
      <c r="RX43" s="294">
        <v>9013936.0299999993</v>
      </c>
      <c r="RY43" s="294">
        <v>121416897.44</v>
      </c>
      <c r="RZ43" s="294">
        <v>23318189.539999999</v>
      </c>
      <c r="SA43" s="294">
        <v>20891376.5</v>
      </c>
      <c r="SB43" s="294">
        <v>26569436.829999998</v>
      </c>
      <c r="SC43" s="294">
        <v>17239118.039999999</v>
      </c>
      <c r="SD43" s="294">
        <v>15787001.35</v>
      </c>
      <c r="SE43" s="294">
        <v>28250513.620000001</v>
      </c>
      <c r="SF43" s="294">
        <v>43884712.950000003</v>
      </c>
      <c r="SG43" s="294">
        <v>29407342.350000001</v>
      </c>
      <c r="SH43" s="294">
        <v>29057376.170000002</v>
      </c>
      <c r="SI43" s="294">
        <v>18948077.050000001</v>
      </c>
      <c r="SJ43" s="294">
        <v>7456200.46</v>
      </c>
      <c r="SK43" s="294">
        <v>113630696.53</v>
      </c>
      <c r="SL43" s="294">
        <v>33942685.439999998</v>
      </c>
      <c r="SM43" s="294">
        <v>27182629.93</v>
      </c>
      <c r="SN43" s="294">
        <v>43104027.009999998</v>
      </c>
      <c r="SO43" s="294">
        <v>30262224.260000002</v>
      </c>
      <c r="SP43" s="294">
        <v>26766981.489999998</v>
      </c>
      <c r="SQ43" s="294">
        <v>24943047.760000002</v>
      </c>
      <c r="SR43" s="294">
        <v>18860261.460000001</v>
      </c>
      <c r="SS43" s="294">
        <v>149041416.13999999</v>
      </c>
      <c r="ST43" s="294">
        <v>14783553.550000001</v>
      </c>
      <c r="SU43" s="294">
        <v>33417916.370000001</v>
      </c>
      <c r="SV43" s="294">
        <v>37204587.340000004</v>
      </c>
      <c r="SW43" s="294">
        <v>11556452.619999999</v>
      </c>
      <c r="SX43" s="294">
        <v>16627665.77</v>
      </c>
      <c r="SY43" s="294">
        <v>15898968.08</v>
      </c>
      <c r="SZ43" s="294">
        <v>25492016.760000002</v>
      </c>
      <c r="TA43" s="294">
        <v>9504379.9000000004</v>
      </c>
      <c r="TB43" s="294">
        <v>11064644.640000001</v>
      </c>
      <c r="TC43" s="294">
        <v>33939713.170000002</v>
      </c>
      <c r="TD43" s="294">
        <v>15629531.35</v>
      </c>
      <c r="TE43" s="294">
        <v>57712844.469999999</v>
      </c>
      <c r="TF43" s="294">
        <v>6400367.7699999996</v>
      </c>
      <c r="TG43" s="294">
        <v>329960753.19</v>
      </c>
      <c r="TH43" s="294">
        <v>12994370.689999999</v>
      </c>
      <c r="TI43" s="294">
        <v>26699875.43</v>
      </c>
      <c r="TJ43" s="294">
        <v>24355112.109999999</v>
      </c>
      <c r="TK43" s="294">
        <v>6314743.3300000001</v>
      </c>
      <c r="TL43" s="294">
        <v>7401952.29</v>
      </c>
      <c r="TM43" s="294">
        <v>11554520.310000001</v>
      </c>
      <c r="TN43" s="294">
        <v>45177645.280000001</v>
      </c>
      <c r="TO43" s="294">
        <v>15779218.560000001</v>
      </c>
      <c r="TP43" s="294">
        <v>16941191.07</v>
      </c>
      <c r="TQ43" s="294">
        <v>9411402.8300000001</v>
      </c>
      <c r="TR43" s="294">
        <v>17895323.27</v>
      </c>
      <c r="TS43" s="294">
        <v>11462441.58</v>
      </c>
      <c r="TT43" s="294">
        <v>9977909.9499999993</v>
      </c>
      <c r="TU43" s="294">
        <v>24003986.59</v>
      </c>
      <c r="TV43" s="294">
        <v>15598584.949999999</v>
      </c>
      <c r="TW43" s="294">
        <v>82136235.519999996</v>
      </c>
      <c r="TX43" s="294">
        <v>16528613.74</v>
      </c>
      <c r="TY43" s="294">
        <v>332729276.54000002</v>
      </c>
      <c r="TZ43" s="294">
        <v>40729941.060000002</v>
      </c>
      <c r="UA43" s="294">
        <v>7711033.3600000003</v>
      </c>
      <c r="UB43" s="294">
        <v>9146652.7899999991</v>
      </c>
      <c r="UC43" s="294">
        <v>65515859.18</v>
      </c>
      <c r="UD43" s="294">
        <v>19879106.129999999</v>
      </c>
      <c r="UE43" s="294">
        <v>7389816.96</v>
      </c>
      <c r="UF43" s="294">
        <v>33144561.100000001</v>
      </c>
      <c r="UG43" s="294">
        <v>9431007.9499999993</v>
      </c>
      <c r="UH43" s="294">
        <v>113578717.84</v>
      </c>
      <c r="UI43" s="294">
        <v>26295313.699999999</v>
      </c>
      <c r="UJ43" s="294">
        <v>19335758.059999999</v>
      </c>
      <c r="UK43" s="294">
        <v>23754434.25</v>
      </c>
      <c r="UL43" s="294">
        <v>13761901.560000001</v>
      </c>
      <c r="UM43" s="294">
        <v>17810557.829999998</v>
      </c>
      <c r="UN43" s="294">
        <v>701482119.20000005</v>
      </c>
      <c r="UO43" s="294">
        <v>16977210.219999999</v>
      </c>
      <c r="UP43" s="294">
        <v>12469809.699999999</v>
      </c>
      <c r="UQ43" s="294">
        <v>51643721.530000001</v>
      </c>
      <c r="UR43" s="294">
        <v>5588748.8300000001</v>
      </c>
      <c r="US43" s="294">
        <v>12257680.42</v>
      </c>
      <c r="UT43" s="294">
        <v>32221612.140000001</v>
      </c>
      <c r="UU43" s="294">
        <v>7792930.5999999996</v>
      </c>
      <c r="UV43" s="294">
        <v>7844405.4100000001</v>
      </c>
      <c r="UW43" s="294">
        <v>21390192.559999999</v>
      </c>
      <c r="UX43" s="294">
        <v>19951561.09</v>
      </c>
      <c r="UY43" s="294">
        <v>40940968.549999997</v>
      </c>
      <c r="UZ43" s="294">
        <v>40636867.770000003</v>
      </c>
      <c r="VA43" s="294">
        <v>47916073.329999998</v>
      </c>
      <c r="VB43" s="294">
        <v>19861695.190000001</v>
      </c>
      <c r="VC43" s="294">
        <v>18508461.449999999</v>
      </c>
      <c r="VD43" s="294">
        <v>15743828.67</v>
      </c>
      <c r="VE43" s="294">
        <v>10779977.789999999</v>
      </c>
      <c r="VF43" s="294">
        <v>23203118.91</v>
      </c>
      <c r="VG43" s="294">
        <v>5096758.05</v>
      </c>
      <c r="VH43" s="294">
        <v>10970406.130000001</v>
      </c>
      <c r="VI43" s="294">
        <v>18807661.5</v>
      </c>
      <c r="VJ43" s="294">
        <v>342925113.63</v>
      </c>
      <c r="VK43" s="294">
        <v>27323126.960000001</v>
      </c>
      <c r="VL43" s="294">
        <v>41478548.969999999</v>
      </c>
      <c r="VM43" s="294">
        <v>36401639.32</v>
      </c>
      <c r="VN43" s="294">
        <v>49771472.789999999</v>
      </c>
      <c r="VO43" s="294">
        <v>30296824.16</v>
      </c>
      <c r="VP43" s="294">
        <v>26014320.600000001</v>
      </c>
      <c r="VQ43" s="294">
        <v>3467216.3</v>
      </c>
      <c r="VR43" s="294">
        <v>29974575.32</v>
      </c>
      <c r="VS43" s="294">
        <v>79318756.239999995</v>
      </c>
      <c r="VT43" s="294">
        <v>16043151.960000001</v>
      </c>
      <c r="VU43" s="294">
        <v>88974651.010000005</v>
      </c>
      <c r="VV43" s="294">
        <v>22720853.66</v>
      </c>
      <c r="VW43" s="294">
        <v>34609922.369999997</v>
      </c>
      <c r="VX43" s="294">
        <v>7817963.3300000001</v>
      </c>
      <c r="VY43" s="294">
        <v>2102375343.6199999</v>
      </c>
      <c r="VZ43" s="294">
        <v>47052507.869999997</v>
      </c>
      <c r="WA43" s="294">
        <v>74429128.719999999</v>
      </c>
      <c r="WB43" s="294">
        <v>39137226.479999997</v>
      </c>
      <c r="WC43" s="294">
        <v>24640511.370000001</v>
      </c>
      <c r="WD43" s="294">
        <v>14878214.949999999</v>
      </c>
      <c r="WE43" s="294">
        <v>31895764.640000001</v>
      </c>
      <c r="WF43" s="294">
        <v>47791474.740000002</v>
      </c>
      <c r="WG43" s="294">
        <v>46909334.189999998</v>
      </c>
      <c r="WH43" s="294">
        <v>24930412.949999999</v>
      </c>
      <c r="WI43" s="294">
        <v>9007694.8200000003</v>
      </c>
      <c r="WJ43" s="294">
        <v>28141478.469999999</v>
      </c>
      <c r="WK43" s="294">
        <v>37799645.829999998</v>
      </c>
      <c r="WL43" s="294">
        <v>57662763.840000004</v>
      </c>
      <c r="WM43" s="294">
        <v>60736747.350000001</v>
      </c>
      <c r="WN43" s="294">
        <v>46937499.299999997</v>
      </c>
      <c r="WO43" s="294">
        <v>34271950.299999997</v>
      </c>
      <c r="WP43" s="294">
        <v>26351782.73</v>
      </c>
      <c r="WQ43" s="294">
        <v>14805363.699999999</v>
      </c>
      <c r="WR43" s="294">
        <v>34320334.829999998</v>
      </c>
      <c r="WS43" s="294">
        <v>164122263.91999999</v>
      </c>
      <c r="WT43" s="294">
        <v>14767585.85</v>
      </c>
      <c r="WU43" s="294">
        <v>32201361.059999999</v>
      </c>
      <c r="WV43" s="294">
        <v>27309752.350000001</v>
      </c>
      <c r="WW43" s="294">
        <v>23892481.120000001</v>
      </c>
      <c r="WX43" s="294">
        <v>13345048.720000001</v>
      </c>
      <c r="WY43" s="294">
        <v>12725039.539999999</v>
      </c>
      <c r="WZ43" s="294">
        <v>23498639.530000001</v>
      </c>
      <c r="XA43" s="294">
        <v>190932245.13999999</v>
      </c>
      <c r="XB43" s="294">
        <v>10559825.630000001</v>
      </c>
      <c r="XC43" s="294">
        <v>29658567.800000001</v>
      </c>
      <c r="XD43" s="294">
        <v>21900164.530000001</v>
      </c>
      <c r="XE43" s="294">
        <v>26407251.260000002</v>
      </c>
      <c r="XF43" s="294">
        <v>715782244.12</v>
      </c>
      <c r="XG43" s="294">
        <v>32041428.879999999</v>
      </c>
      <c r="XH43" s="294">
        <v>95474147.420000002</v>
      </c>
      <c r="XI43" s="294">
        <v>135612599.38999999</v>
      </c>
      <c r="XJ43" s="294">
        <v>23304019.82</v>
      </c>
      <c r="XK43" s="294">
        <v>32901443.949999999</v>
      </c>
      <c r="XL43" s="294">
        <v>48519781.149999999</v>
      </c>
      <c r="XM43" s="294">
        <v>71065152.870000005</v>
      </c>
      <c r="XN43" s="294">
        <v>20173131.870000001</v>
      </c>
      <c r="XO43" s="294">
        <v>40575395.619999997</v>
      </c>
      <c r="XP43" s="294">
        <v>35925739.740000002</v>
      </c>
      <c r="XQ43" s="294">
        <v>23352643.09</v>
      </c>
      <c r="XR43" s="294">
        <v>19020866.579999998</v>
      </c>
      <c r="XS43" s="294">
        <v>20720277.760000002</v>
      </c>
      <c r="XT43" s="294">
        <v>55832786.289999999</v>
      </c>
      <c r="XU43" s="294">
        <v>18392476.530000001</v>
      </c>
      <c r="XV43" s="294">
        <v>23318118.969999999</v>
      </c>
      <c r="XW43" s="294">
        <v>25817220.75</v>
      </c>
      <c r="XX43" s="294">
        <v>14129821.43</v>
      </c>
      <c r="XY43" s="294">
        <v>15724773.16</v>
      </c>
      <c r="XZ43" s="294">
        <v>13591848.85</v>
      </c>
      <c r="YA43" s="294">
        <v>56705412.270000003</v>
      </c>
      <c r="YB43" s="294">
        <v>52423840.799999997</v>
      </c>
      <c r="YC43" s="294">
        <v>525844083.88</v>
      </c>
      <c r="YD43" s="294">
        <v>31233881.920000002</v>
      </c>
      <c r="YE43" s="294">
        <v>63566985.770000003</v>
      </c>
      <c r="YF43" s="294">
        <v>59304491.880000003</v>
      </c>
      <c r="YG43" s="294">
        <v>121480995.48</v>
      </c>
      <c r="YH43" s="294">
        <v>28586682.960000001</v>
      </c>
      <c r="YI43" s="294">
        <v>68371656.379999995</v>
      </c>
      <c r="YJ43" s="294">
        <v>24062699.719999999</v>
      </c>
      <c r="YK43" s="294">
        <v>95248150.200000003</v>
      </c>
      <c r="YL43" s="294">
        <v>55516075.950000003</v>
      </c>
      <c r="YM43" s="294">
        <v>52885445.659999996</v>
      </c>
      <c r="YN43" s="294">
        <v>23920536.370000001</v>
      </c>
      <c r="YO43" s="294">
        <v>39576713.32</v>
      </c>
      <c r="YP43" s="294">
        <v>17179526.57</v>
      </c>
      <c r="YQ43" s="294">
        <v>69911215.829999998</v>
      </c>
      <c r="YR43" s="294">
        <v>76651458.299999997</v>
      </c>
      <c r="YS43" s="294">
        <v>24792385.289999999</v>
      </c>
      <c r="YT43" s="294">
        <v>175623326.72</v>
      </c>
      <c r="YU43" s="294">
        <v>11559488.539999999</v>
      </c>
      <c r="YV43" s="294">
        <v>22312098.719999999</v>
      </c>
      <c r="YW43" s="294">
        <v>8880789.4800000004</v>
      </c>
      <c r="YX43" s="294">
        <v>15026540.779999999</v>
      </c>
      <c r="YY43" s="294">
        <v>13604320.27</v>
      </c>
      <c r="YZ43" s="294">
        <v>26936969.780000001</v>
      </c>
      <c r="ZA43" s="294">
        <v>142513239.59999999</v>
      </c>
      <c r="ZB43" s="294">
        <v>8643935.4299999997</v>
      </c>
      <c r="ZC43" s="294">
        <v>32063337.609999999</v>
      </c>
      <c r="ZD43" s="294">
        <v>9713544.4399999995</v>
      </c>
      <c r="ZE43" s="294">
        <v>32024150.010000002</v>
      </c>
      <c r="ZF43" s="294">
        <v>5144967.22</v>
      </c>
      <c r="ZG43" s="294">
        <v>7092159.25</v>
      </c>
      <c r="ZH43" s="294">
        <v>13403902.470000001</v>
      </c>
      <c r="ZI43" s="294">
        <v>44054730.32</v>
      </c>
      <c r="ZJ43" s="294">
        <v>297548794.89999998</v>
      </c>
      <c r="ZK43" s="294">
        <v>27660574.09</v>
      </c>
      <c r="ZL43" s="294">
        <v>93364709.430000007</v>
      </c>
      <c r="ZM43" s="294">
        <v>275782892.97000003</v>
      </c>
      <c r="ZN43" s="294">
        <v>92448663.579999998</v>
      </c>
      <c r="ZO43" s="294">
        <v>52384755.350000001</v>
      </c>
      <c r="ZP43" s="294">
        <v>48877270.700000003</v>
      </c>
      <c r="ZQ43" s="294">
        <v>141580269.72</v>
      </c>
      <c r="ZR43" s="294">
        <v>321633085.89999998</v>
      </c>
      <c r="ZS43" s="294">
        <v>54360462.590000004</v>
      </c>
      <c r="ZT43" s="294">
        <v>35311055.020000003</v>
      </c>
      <c r="ZU43" s="294">
        <v>50162069.270000003</v>
      </c>
      <c r="ZV43" s="294">
        <v>30788440.640000001</v>
      </c>
      <c r="ZW43" s="294">
        <v>39024528.5</v>
      </c>
      <c r="ZX43" s="294">
        <v>22505927.52</v>
      </c>
      <c r="ZY43" s="294">
        <v>27976134.18</v>
      </c>
      <c r="ZZ43" s="294">
        <v>25396264.579999998</v>
      </c>
      <c r="AAA43" s="294">
        <v>25847876.219999999</v>
      </c>
      <c r="AAB43" s="294">
        <v>37990376.859999999</v>
      </c>
      <c r="AAC43" s="294">
        <v>44699484.409999996</v>
      </c>
      <c r="AAD43" s="294">
        <v>14165171.01</v>
      </c>
      <c r="AAE43" s="294">
        <v>29298141.960000001</v>
      </c>
      <c r="AAF43" s="294">
        <v>100619102.76000001</v>
      </c>
      <c r="AAG43" s="294">
        <v>20153749.640000001</v>
      </c>
      <c r="AAH43" s="294">
        <v>30843859.899999999</v>
      </c>
      <c r="AAI43" s="294">
        <v>7810211.4000000004</v>
      </c>
      <c r="AAJ43" s="294">
        <v>16140300.960000001</v>
      </c>
      <c r="AAK43" s="294">
        <v>12496538.66</v>
      </c>
      <c r="AAL43" s="294">
        <v>16623867.029999999</v>
      </c>
      <c r="AAM43" s="294">
        <v>1510623500.26</v>
      </c>
      <c r="AAN43" s="294">
        <v>19899846.329999998</v>
      </c>
      <c r="AAO43" s="294">
        <v>28479500.620000001</v>
      </c>
      <c r="AAP43" s="294">
        <v>65398631.609999999</v>
      </c>
      <c r="AAQ43" s="294">
        <v>28881305.039999999</v>
      </c>
      <c r="AAR43" s="294">
        <v>53644666.840000004</v>
      </c>
      <c r="AAS43" s="294">
        <v>29628163.219999999</v>
      </c>
      <c r="AAT43" s="294">
        <v>43986545.5</v>
      </c>
      <c r="AAU43" s="294">
        <v>55268111.359999999</v>
      </c>
      <c r="AAV43" s="294">
        <v>23118140.989999998</v>
      </c>
      <c r="AAW43" s="294">
        <v>21820973.280000001</v>
      </c>
      <c r="AAX43" s="294">
        <v>91217754.060000002</v>
      </c>
      <c r="AAY43" s="294">
        <v>43378415.259999998</v>
      </c>
      <c r="AAZ43" s="294">
        <v>6317320.25</v>
      </c>
      <c r="ABA43" s="294">
        <v>12093648.1</v>
      </c>
      <c r="ABB43" s="294">
        <v>17677550.890000001</v>
      </c>
      <c r="ABC43" s="294">
        <v>20996458.359999999</v>
      </c>
      <c r="ABD43" s="294">
        <v>33447977.890000001</v>
      </c>
      <c r="ABE43" s="294">
        <v>12646912.15</v>
      </c>
      <c r="ABF43" s="294">
        <v>102139084.79000001</v>
      </c>
      <c r="ABG43" s="294">
        <v>60656728.18</v>
      </c>
      <c r="ABH43" s="294">
        <v>34439684.369999997</v>
      </c>
      <c r="ABI43" s="294">
        <v>10454339.119999999</v>
      </c>
      <c r="ABJ43" s="294">
        <v>9936516.6099999994</v>
      </c>
      <c r="ABK43" s="294">
        <v>38740299.68</v>
      </c>
      <c r="ABL43" s="294">
        <v>15290490.390000001</v>
      </c>
      <c r="ABM43" s="294">
        <v>167326515.12</v>
      </c>
      <c r="ABN43" s="294">
        <v>66708234.509999998</v>
      </c>
      <c r="ABO43" s="294">
        <v>9367033.5099999998</v>
      </c>
      <c r="ABP43" s="294">
        <v>44545209.329999998</v>
      </c>
      <c r="ABQ43" s="294">
        <v>17390643.719999999</v>
      </c>
      <c r="ABR43" s="294">
        <v>25637816.32</v>
      </c>
      <c r="ABS43" s="294">
        <v>11960024.470000001</v>
      </c>
      <c r="ABT43" s="294">
        <v>16078190.68</v>
      </c>
      <c r="ABU43" s="294">
        <v>31638402.27</v>
      </c>
      <c r="ABV43" s="294">
        <v>131181125.95</v>
      </c>
      <c r="ABW43" s="294">
        <v>38322344.640000001</v>
      </c>
      <c r="ABX43" s="294">
        <v>59082793.170000002</v>
      </c>
      <c r="ABY43" s="294">
        <v>8362774.5199999996</v>
      </c>
      <c r="ABZ43" s="294">
        <v>24455292.18</v>
      </c>
      <c r="ACA43" s="294">
        <v>45549415.18</v>
      </c>
      <c r="ACB43" s="294">
        <v>7692289.5</v>
      </c>
      <c r="ACC43" s="294">
        <v>13934890.67</v>
      </c>
      <c r="ACD43" s="294">
        <v>13032461.529999999</v>
      </c>
      <c r="ACE43" s="294">
        <v>22875661.640000001</v>
      </c>
      <c r="ACF43" s="294">
        <v>21647534.690000001</v>
      </c>
      <c r="ACG43" s="294">
        <v>459547351.74000001</v>
      </c>
      <c r="ACH43" s="294">
        <v>8147198.0899999999</v>
      </c>
      <c r="ACI43" s="294">
        <v>12542213.91</v>
      </c>
      <c r="ACJ43" s="294">
        <v>27394007.989999998</v>
      </c>
      <c r="ACK43" s="294">
        <v>15316852.77</v>
      </c>
      <c r="ACL43" s="294">
        <v>27556503.239999998</v>
      </c>
      <c r="ACM43" s="294">
        <v>55020629</v>
      </c>
      <c r="ACN43" s="294">
        <v>160629085.94</v>
      </c>
      <c r="ACO43" s="294">
        <v>206266791.5</v>
      </c>
      <c r="ACP43" s="294">
        <v>14124949</v>
      </c>
      <c r="ACQ43" s="294">
        <v>34382518.07</v>
      </c>
      <c r="ACR43" s="294">
        <v>40911775.439999998</v>
      </c>
      <c r="ACS43" s="294">
        <v>16154784.109999999</v>
      </c>
      <c r="ACT43" s="294">
        <v>207691379.72999999</v>
      </c>
      <c r="ACU43" s="294">
        <v>22162740.219999999</v>
      </c>
      <c r="ACV43" s="294">
        <v>28343393.199999999</v>
      </c>
      <c r="ACW43" s="294">
        <v>46408151.210000001</v>
      </c>
      <c r="ACX43" s="294">
        <v>7336086.9299999997</v>
      </c>
      <c r="ACY43" s="294">
        <v>15417229.43</v>
      </c>
      <c r="ACZ43" s="294">
        <v>8544509.2300000004</v>
      </c>
      <c r="ADA43" s="294">
        <v>8319408.3499999996</v>
      </c>
      <c r="ADB43" s="294">
        <v>21471917.77</v>
      </c>
      <c r="ADC43" s="294">
        <v>48055982.07</v>
      </c>
      <c r="ADD43" s="294">
        <v>37149730.969999999</v>
      </c>
      <c r="ADE43" s="294">
        <v>56051089.869999997</v>
      </c>
      <c r="ADF43" s="294">
        <v>15440160.119999999</v>
      </c>
      <c r="ADG43" s="294">
        <v>7773291.8600000003</v>
      </c>
      <c r="ADH43" s="294">
        <v>16971371.170000002</v>
      </c>
      <c r="ADI43" s="294">
        <v>16564291.960000001</v>
      </c>
      <c r="ADJ43" s="294">
        <v>20754675.149999999</v>
      </c>
      <c r="ADK43" s="294">
        <v>21188620.399999999</v>
      </c>
      <c r="ADL43" s="294">
        <v>11395528.779999999</v>
      </c>
      <c r="ADM43" s="294">
        <v>416091758.69999999</v>
      </c>
      <c r="ADN43" s="294">
        <v>129169932.72</v>
      </c>
      <c r="ADO43" s="294">
        <v>35717643.75</v>
      </c>
      <c r="ADP43" s="294">
        <v>75492946.799999997</v>
      </c>
      <c r="ADQ43" s="294">
        <v>4351130.4800000004</v>
      </c>
      <c r="ADR43" s="294">
        <v>11190170.18</v>
      </c>
      <c r="ADS43" s="294">
        <v>52141122.020000003</v>
      </c>
      <c r="ADT43" s="294">
        <v>5588782.0999999996</v>
      </c>
      <c r="ADU43" s="294">
        <v>635114074.12</v>
      </c>
      <c r="ADV43" s="294">
        <v>122571427.86</v>
      </c>
      <c r="ADW43" s="294">
        <v>31814434.800000001</v>
      </c>
      <c r="ADX43" s="294">
        <v>34191091.700000003</v>
      </c>
      <c r="ADY43" s="294">
        <v>32856462.100000001</v>
      </c>
      <c r="ADZ43" s="294">
        <v>40760434.170000002</v>
      </c>
      <c r="AEA43" s="294">
        <v>22537771.5</v>
      </c>
      <c r="AEB43" s="294">
        <v>15858354.77</v>
      </c>
      <c r="AEC43" s="294">
        <v>11866561.050000001</v>
      </c>
      <c r="AED43" s="294">
        <v>37609522.5</v>
      </c>
      <c r="AEE43" s="294">
        <v>9602043.3599999994</v>
      </c>
      <c r="AEF43" s="294">
        <v>16769385.689999999</v>
      </c>
      <c r="AEG43" s="294">
        <v>20477152.440000001</v>
      </c>
      <c r="AEH43" s="294">
        <v>22292946.190000001</v>
      </c>
      <c r="AEI43" s="294">
        <v>33222267.949999999</v>
      </c>
      <c r="AEJ43" s="294">
        <v>37285370.409999996</v>
      </c>
      <c r="AEK43" s="294">
        <v>13438277.550000001</v>
      </c>
      <c r="AEL43" s="294">
        <v>47946526.039999999</v>
      </c>
      <c r="AEM43" s="294">
        <v>17702759.309999999</v>
      </c>
      <c r="AEN43" s="294">
        <v>29123004.18</v>
      </c>
      <c r="AEO43" s="294">
        <v>341202807.44999999</v>
      </c>
      <c r="AEP43" s="294">
        <v>41109047.32</v>
      </c>
      <c r="AEQ43" s="294">
        <v>31022145.530000001</v>
      </c>
      <c r="AER43" s="294">
        <v>24528522.850000001</v>
      </c>
      <c r="AES43" s="294">
        <v>14005270.49</v>
      </c>
      <c r="AET43" s="294">
        <v>56588868.880000003</v>
      </c>
      <c r="AEU43" s="294">
        <v>30952066.52</v>
      </c>
      <c r="AEV43" s="294">
        <v>31127198.73</v>
      </c>
      <c r="AEW43" s="294">
        <v>21086873.059999999</v>
      </c>
      <c r="AEX43" s="294">
        <v>17051489.440000001</v>
      </c>
      <c r="AEY43" s="294">
        <v>234151418.99000001</v>
      </c>
      <c r="AEZ43" s="294">
        <v>163751587.56</v>
      </c>
      <c r="AFA43" s="294">
        <v>23340252.600000001</v>
      </c>
      <c r="AFB43" s="294">
        <v>18760199.530000001</v>
      </c>
      <c r="AFC43" s="294">
        <v>42010407.659999996</v>
      </c>
      <c r="AFD43" s="294">
        <v>78230970.469999999</v>
      </c>
      <c r="AFE43" s="294">
        <v>18911768.640000001</v>
      </c>
      <c r="AFF43" s="294">
        <v>13240960.609999999</v>
      </c>
      <c r="AFG43" s="294">
        <v>28391138.93</v>
      </c>
      <c r="AFH43" s="294">
        <v>22738125.739999998</v>
      </c>
      <c r="AFI43" s="294">
        <v>18969523.27</v>
      </c>
      <c r="AFJ43" s="294">
        <v>10551351.890000001</v>
      </c>
      <c r="AFK43" s="294">
        <v>14152111.439999999</v>
      </c>
      <c r="AFL43" s="294">
        <v>184035382.37</v>
      </c>
      <c r="AFM43" s="294">
        <v>29607443.120000001</v>
      </c>
      <c r="AFN43" s="294">
        <v>54892782.950000003</v>
      </c>
      <c r="AFO43" s="294">
        <v>17732136.77</v>
      </c>
      <c r="AFP43" s="294">
        <v>35010367.32</v>
      </c>
      <c r="AFQ43" s="294">
        <v>42165785.289999999</v>
      </c>
      <c r="AFR43" s="294">
        <v>24625838.579999998</v>
      </c>
      <c r="AFS43" s="294">
        <v>47888722.090000004</v>
      </c>
      <c r="AFT43" s="294">
        <v>35136402.460000001</v>
      </c>
      <c r="AFU43" s="294">
        <v>20774005.75</v>
      </c>
      <c r="AFV43" s="294">
        <v>37743288.850000001</v>
      </c>
      <c r="AFW43" s="294">
        <v>39543320.939999998</v>
      </c>
      <c r="AFX43" s="294">
        <v>321423965.61000001</v>
      </c>
      <c r="AFY43" s="294">
        <v>30266646.050000001</v>
      </c>
      <c r="AFZ43" s="294">
        <v>13947392.34</v>
      </c>
      <c r="AGA43" s="294">
        <v>28489305.859999999</v>
      </c>
      <c r="AGB43" s="294">
        <v>26345377.600000001</v>
      </c>
      <c r="AGC43" s="294">
        <v>12499862.98</v>
      </c>
      <c r="AGD43" s="294">
        <v>14698728.380000001</v>
      </c>
      <c r="AGE43" s="294">
        <v>16995900.399999999</v>
      </c>
      <c r="AGF43" s="294">
        <v>11934620.800000001</v>
      </c>
      <c r="AGG43" s="294">
        <v>11844341.85</v>
      </c>
      <c r="AGH43" s="294">
        <v>15400889.57</v>
      </c>
      <c r="AGI43" s="294">
        <v>667192338.35000002</v>
      </c>
      <c r="AGJ43" s="294">
        <v>53797796.630000003</v>
      </c>
      <c r="AGK43" s="294">
        <v>36301916.579999998</v>
      </c>
      <c r="AGL43" s="294">
        <v>14834201.609999999</v>
      </c>
      <c r="AGM43" s="294">
        <v>53298584.009999998</v>
      </c>
      <c r="AGN43" s="294">
        <v>32596448.59</v>
      </c>
      <c r="AGO43" s="294">
        <v>10440462.08</v>
      </c>
      <c r="AGP43" s="294">
        <v>32569151.780000001</v>
      </c>
      <c r="AGQ43" s="294">
        <v>536653422.42000002</v>
      </c>
      <c r="AGR43" s="294">
        <v>469663475.42000002</v>
      </c>
      <c r="AGS43" s="294">
        <v>17088433.789999999</v>
      </c>
      <c r="AGT43" s="294">
        <v>49341802.079999998</v>
      </c>
      <c r="AGU43" s="294">
        <v>48652827.789999999</v>
      </c>
      <c r="AGV43" s="294">
        <v>12566633.529999999</v>
      </c>
      <c r="AGW43" s="294">
        <v>11027949.6</v>
      </c>
      <c r="AGX43" s="294">
        <v>23233155.629999999</v>
      </c>
      <c r="AGY43" s="294">
        <v>10804131.560000001</v>
      </c>
      <c r="AGZ43" s="294">
        <v>36771334.719999999</v>
      </c>
      <c r="AHA43" s="294">
        <v>47368589.450000003</v>
      </c>
      <c r="AHB43" s="294">
        <v>25005837.530000001</v>
      </c>
      <c r="AHC43" s="294">
        <v>15297001.77</v>
      </c>
      <c r="AHD43" s="294">
        <v>24161068.93</v>
      </c>
      <c r="AHE43" s="294">
        <v>10461769.67</v>
      </c>
      <c r="AHF43" s="294">
        <v>11949628.25</v>
      </c>
      <c r="AHG43" s="294">
        <v>9033037.0899999999</v>
      </c>
      <c r="AHH43" s="294">
        <v>87359584.299999997</v>
      </c>
      <c r="AHI43" s="294">
        <v>31522646.539999999</v>
      </c>
      <c r="AHJ43" s="294">
        <v>25714417.219999999</v>
      </c>
      <c r="AHK43" s="294">
        <v>14207046.85</v>
      </c>
      <c r="AHL43" s="294">
        <v>25708627.260000002</v>
      </c>
      <c r="AHM43" s="294">
        <v>23139704.030000001</v>
      </c>
      <c r="AHN43" s="294">
        <v>11001724.59</v>
      </c>
      <c r="AHO43" s="294"/>
      <c r="AHP43" s="294"/>
      <c r="AHQ43" s="277">
        <v>71</v>
      </c>
    </row>
    <row r="44" spans="1:903" x14ac:dyDescent="0.8">
      <c r="A44" s="270">
        <v>6</v>
      </c>
      <c r="B44" s="71" t="s">
        <v>6520</v>
      </c>
      <c r="C44" s="11">
        <v>-216085764.25999999</v>
      </c>
      <c r="D44" s="11">
        <v>-26656723.120000001</v>
      </c>
      <c r="E44" s="11">
        <v>-67363116.609999999</v>
      </c>
      <c r="F44" s="11">
        <v>-8009906.9000000004</v>
      </c>
      <c r="G44" s="11">
        <v>-36293951.25</v>
      </c>
      <c r="H44" s="11">
        <v>-22860018.629999999</v>
      </c>
      <c r="I44" s="11">
        <v>-53122918.909999996</v>
      </c>
      <c r="J44" s="11">
        <v>-15641512.720000001</v>
      </c>
      <c r="K44" s="11">
        <v>-11313689.970000001</v>
      </c>
      <c r="L44" s="11">
        <v>-15686956.619999999</v>
      </c>
      <c r="M44" s="11">
        <v>-16414736.189999999</v>
      </c>
      <c r="N44" s="11">
        <v>-14159619.07</v>
      </c>
      <c r="O44" s="11">
        <v>-37093526.82</v>
      </c>
      <c r="P44" s="11">
        <v>-12767350.98</v>
      </c>
      <c r="Q44" s="11">
        <v>-6941298.0499999998</v>
      </c>
      <c r="R44" s="11">
        <v>-41738388.020000003</v>
      </c>
      <c r="S44" s="11">
        <v>-25494479.379999999</v>
      </c>
      <c r="T44" s="11">
        <v>-5259888.1100000003</v>
      </c>
      <c r="U44" s="11">
        <v>-337803263.57999998</v>
      </c>
      <c r="V44" s="11">
        <v>-116552328.87</v>
      </c>
      <c r="W44" s="11">
        <v>-12288713.210000001</v>
      </c>
      <c r="X44" s="11">
        <v>-22384444.02</v>
      </c>
      <c r="Y44" s="11">
        <v>-33516802.859999999</v>
      </c>
      <c r="Z44" s="11">
        <v>-41418934.310000002</v>
      </c>
      <c r="AA44" s="11">
        <v>-24121443.59</v>
      </c>
      <c r="AB44" s="11">
        <v>-146355138.41</v>
      </c>
      <c r="AC44" s="11">
        <v>-40915046.840000004</v>
      </c>
      <c r="AD44" s="11">
        <v>-33253981.920000002</v>
      </c>
      <c r="AE44" s="11">
        <v>-145581186.31999999</v>
      </c>
      <c r="AF44" s="11">
        <v>-39901288.219999999</v>
      </c>
      <c r="AG44" s="11">
        <v>-146671307.58000001</v>
      </c>
      <c r="AH44" s="11">
        <v>-71996084.459999993</v>
      </c>
      <c r="AI44" s="11">
        <v>-26424676.559999999</v>
      </c>
      <c r="AJ44" s="11">
        <v>-21433934.57</v>
      </c>
      <c r="AK44" s="11">
        <v>-20378088.66</v>
      </c>
      <c r="AL44" s="11">
        <v>-43456980.719999999</v>
      </c>
      <c r="AM44" s="11">
        <v>-50490760.170000002</v>
      </c>
      <c r="AN44" s="11">
        <v>-16860334.280000001</v>
      </c>
      <c r="AO44" s="11">
        <v>-17301481.870000001</v>
      </c>
      <c r="AP44" s="11">
        <v>-17601706.469999999</v>
      </c>
      <c r="AQ44" s="11">
        <v>-25034018.969999999</v>
      </c>
      <c r="AR44" s="11">
        <v>-16534002.619999999</v>
      </c>
      <c r="AS44" s="11">
        <v>-198045515.88</v>
      </c>
      <c r="AT44" s="11">
        <v>-4620856.24</v>
      </c>
      <c r="AU44" s="11">
        <v>-3895367.03</v>
      </c>
      <c r="AV44" s="11">
        <v>-4844195.92</v>
      </c>
      <c r="AW44" s="11">
        <v>-12381100.15</v>
      </c>
      <c r="AX44" s="11">
        <v>-20271796.399999999</v>
      </c>
      <c r="AY44" s="11">
        <v>-3779678.97</v>
      </c>
      <c r="AZ44" s="11">
        <v>-6227406.6600000001</v>
      </c>
      <c r="BA44" s="11">
        <v>-2556319.84</v>
      </c>
      <c r="BB44" s="11">
        <v>-3829755.69</v>
      </c>
      <c r="BC44" s="11">
        <v>-2214022.48</v>
      </c>
      <c r="BD44" s="11">
        <v>-5579910.2999999998</v>
      </c>
      <c r="BE44" s="11">
        <v>-33016806.039999999</v>
      </c>
      <c r="BF44" s="11">
        <v>-3310532.99</v>
      </c>
      <c r="BG44" s="11">
        <v>-6545652.96</v>
      </c>
      <c r="BH44" s="11">
        <v>-196798068.39700001</v>
      </c>
      <c r="BI44" s="11">
        <v>-65333131.75</v>
      </c>
      <c r="BJ44" s="11">
        <v>-17138307.460000001</v>
      </c>
      <c r="BK44" s="11">
        <v>-8312474.7400000002</v>
      </c>
      <c r="BL44" s="11">
        <v>-22341405.370000001</v>
      </c>
      <c r="BM44" s="11">
        <v>-12231238.449999999</v>
      </c>
      <c r="BN44" s="11">
        <v>-13575014.09</v>
      </c>
      <c r="BO44" s="11">
        <v>-1058150.8799999999</v>
      </c>
      <c r="BP44" s="11">
        <v>-1011652.19</v>
      </c>
      <c r="BQ44" s="11">
        <v>-128112968.7</v>
      </c>
      <c r="BR44" s="11">
        <v>-4678856.3899999997</v>
      </c>
      <c r="BS44" s="11">
        <v>-6222203.0599999996</v>
      </c>
      <c r="BT44" s="11">
        <v>-12373232.210000001</v>
      </c>
      <c r="BU44" s="11">
        <v>-7097401.29</v>
      </c>
      <c r="BV44" s="11">
        <v>-7158706.4900000002</v>
      </c>
      <c r="BW44" s="11">
        <v>-3828385.03</v>
      </c>
      <c r="BX44" s="11">
        <v>-5185912.67</v>
      </c>
      <c r="BY44" s="11">
        <v>-88641757.340000004</v>
      </c>
      <c r="BZ44" s="11">
        <v>-12826778.689999999</v>
      </c>
      <c r="CA44" s="11">
        <v>-25025587.309999999</v>
      </c>
      <c r="CB44" s="11">
        <v>-43153842.810000002</v>
      </c>
      <c r="CC44" s="11">
        <v>-10678117.970000001</v>
      </c>
      <c r="CD44" s="11">
        <v>-10662834.92</v>
      </c>
      <c r="CE44" s="11">
        <v>-12468118.75</v>
      </c>
      <c r="CF44" s="11">
        <v>-216387553.13999999</v>
      </c>
      <c r="CG44" s="11">
        <v>-13776597.689999999</v>
      </c>
      <c r="CH44" s="11">
        <v>-36596006.030000001</v>
      </c>
      <c r="CI44" s="11">
        <v>-5578022.5199999996</v>
      </c>
      <c r="CJ44" s="11">
        <v>-9942195.4800000004</v>
      </c>
      <c r="CK44" s="11">
        <v>-10457080.380000001</v>
      </c>
      <c r="CL44" s="11">
        <v>-9064936.1600000001</v>
      </c>
      <c r="CM44" s="11">
        <v>-21086662.399999999</v>
      </c>
      <c r="CN44" s="11">
        <v>-3180109.57</v>
      </c>
      <c r="CO44" s="11">
        <v>-11099083.65</v>
      </c>
      <c r="CP44" s="11">
        <v>-7707403.9100000001</v>
      </c>
      <c r="CQ44" s="11">
        <v>-9520790.7100000009</v>
      </c>
      <c r="CR44" s="11">
        <v>-6938845.1900000004</v>
      </c>
      <c r="CS44" s="11">
        <v>-133596290.13</v>
      </c>
      <c r="CT44" s="11">
        <v>-5641638.4699999997</v>
      </c>
      <c r="CU44" s="11">
        <v>-9427503.8300000001</v>
      </c>
      <c r="CV44" s="11">
        <v>-27246412</v>
      </c>
      <c r="CW44" s="11">
        <v>-7052543.4299999997</v>
      </c>
      <c r="CX44" s="11">
        <v>-23439783.52</v>
      </c>
      <c r="CY44" s="11">
        <v>-8257860.0499999998</v>
      </c>
      <c r="CZ44" s="11">
        <v>-7348556.4400000004</v>
      </c>
      <c r="DA44" s="11">
        <v>-164338198.62</v>
      </c>
      <c r="DB44" s="11">
        <v>-187377996.61000001</v>
      </c>
      <c r="DC44" s="11">
        <v>-18364855.940000001</v>
      </c>
      <c r="DD44" s="11">
        <v>-27095285.649999999</v>
      </c>
      <c r="DE44" s="11">
        <v>-25500394.390000001</v>
      </c>
      <c r="DF44" s="11">
        <v>-26671177.52</v>
      </c>
      <c r="DG44" s="11">
        <v>-24958781.780000001</v>
      </c>
      <c r="DH44" s="11">
        <v>-26149631.829999998</v>
      </c>
      <c r="DI44" s="11">
        <v>-15758952.4</v>
      </c>
      <c r="DJ44" s="11">
        <v>-554193272.38999999</v>
      </c>
      <c r="DK44" s="11">
        <v>-16695880.029999999</v>
      </c>
      <c r="DL44" s="11">
        <v>-22623387.27</v>
      </c>
      <c r="DM44" s="11">
        <v>-15597647.18</v>
      </c>
      <c r="DN44" s="11">
        <v>-16220141.649800001</v>
      </c>
      <c r="DO44" s="11">
        <v>-16922312.920000002</v>
      </c>
      <c r="DP44" s="11">
        <v>-41703902.939999998</v>
      </c>
      <c r="DQ44" s="11">
        <v>-19587811.3499</v>
      </c>
      <c r="DR44" s="11">
        <v>-43120858.539999999</v>
      </c>
      <c r="DS44" s="11">
        <v>-320411627.61000001</v>
      </c>
      <c r="DT44" s="11">
        <v>-35611395.060000002</v>
      </c>
      <c r="DU44" s="11">
        <v>-87773385.980000004</v>
      </c>
      <c r="DV44" s="11">
        <v>-126765860.56</v>
      </c>
      <c r="DW44" s="11">
        <v>-53835141.399999999</v>
      </c>
      <c r="DX44" s="11">
        <v>-37105477.340000004</v>
      </c>
      <c r="DY44" s="11">
        <v>-21262802.73</v>
      </c>
      <c r="DZ44" s="11">
        <v>-5728050.3899999997</v>
      </c>
      <c r="EA44" s="11">
        <v>-25815313.059999999</v>
      </c>
      <c r="EB44" s="11">
        <v>-15763063.67</v>
      </c>
      <c r="EC44" s="11">
        <v>-69447326.700000003</v>
      </c>
      <c r="ED44" s="11">
        <v>-143354771.19</v>
      </c>
      <c r="EE44" s="11">
        <v>-62482202.030000001</v>
      </c>
      <c r="EF44" s="11">
        <v>-25798828.219999999</v>
      </c>
      <c r="EG44" s="11">
        <v>-19209189.91</v>
      </c>
      <c r="EH44" s="11">
        <v>-20247594.25</v>
      </c>
      <c r="EI44" s="11">
        <v>-31578010.960000001</v>
      </c>
      <c r="EJ44" s="11">
        <v>-38908142.109999999</v>
      </c>
      <c r="EK44" s="11">
        <v>-15718268.880000001</v>
      </c>
      <c r="EL44" s="11">
        <v>-16401300.18</v>
      </c>
      <c r="EM44" s="11">
        <v>-319241960.06999999</v>
      </c>
      <c r="EN44" s="11">
        <v>-16401929.5</v>
      </c>
      <c r="EO44" s="11">
        <v>-26324286.260000002</v>
      </c>
      <c r="EP44" s="11">
        <v>-14913174.66</v>
      </c>
      <c r="EQ44" s="11">
        <v>-9343644.3399999999</v>
      </c>
      <c r="ER44" s="11">
        <v>-6158703.8899999997</v>
      </c>
      <c r="ES44" s="11">
        <v>-35690837.229999997</v>
      </c>
      <c r="ET44" s="11">
        <v>-30377554.739999998</v>
      </c>
      <c r="EU44" s="11">
        <v>-27044609.670000002</v>
      </c>
      <c r="EV44" s="11">
        <v>-220513995.65000001</v>
      </c>
      <c r="EW44" s="11">
        <v>-5878501.8399999999</v>
      </c>
      <c r="EX44" s="11">
        <v>-11395779.449999999</v>
      </c>
      <c r="EY44" s="11">
        <v>-23627329.280000001</v>
      </c>
      <c r="EZ44" s="11">
        <v>-27153108.32</v>
      </c>
      <c r="FA44" s="11">
        <v>-39037418.939999998</v>
      </c>
      <c r="FB44" s="11">
        <v>-21834803.579999998</v>
      </c>
      <c r="FC44" s="11">
        <v>-14614825.02</v>
      </c>
      <c r="FD44" s="11">
        <v>-10900916.550000001</v>
      </c>
      <c r="FE44" s="11">
        <v>-10361170.710000001</v>
      </c>
      <c r="FF44" s="11">
        <v>-7324409.7000000002</v>
      </c>
      <c r="FG44" s="11">
        <v>-7531857.4199999999</v>
      </c>
      <c r="FH44" s="11">
        <v>-57650706.060000002</v>
      </c>
      <c r="FI44" s="11">
        <v>-10278011.640000001</v>
      </c>
      <c r="FJ44" s="11">
        <v>-11916248.380000001</v>
      </c>
      <c r="FK44" s="11">
        <v>-9755603.2799999993</v>
      </c>
      <c r="FL44" s="11">
        <v>-15392606.300000001</v>
      </c>
      <c r="FM44" s="11">
        <v>-12337419.49</v>
      </c>
      <c r="FN44" s="11">
        <v>-9479000.75</v>
      </c>
      <c r="FO44" s="11">
        <v>-5350030.62</v>
      </c>
      <c r="FP44" s="11">
        <v>-323569919.69</v>
      </c>
      <c r="FQ44" s="11">
        <v>-11876659.300000001</v>
      </c>
      <c r="FR44" s="11">
        <v>-25062422.550000001</v>
      </c>
      <c r="FS44" s="11">
        <v>-31418081.739999998</v>
      </c>
      <c r="FT44" s="11">
        <v>-24270376.969999999</v>
      </c>
      <c r="FU44" s="11">
        <v>-6026363.4100000001</v>
      </c>
      <c r="FV44" s="11">
        <v>-53643639.950000003</v>
      </c>
      <c r="FW44" s="11">
        <v>-32705531.850000001</v>
      </c>
      <c r="FX44" s="11">
        <v>-26875249.309999999</v>
      </c>
      <c r="FY44" s="11">
        <v>-13629300.93</v>
      </c>
      <c r="FZ44" s="11">
        <v>-59485216.619999997</v>
      </c>
      <c r="GA44" s="11">
        <v>-19485110.199999999</v>
      </c>
      <c r="GB44" s="11">
        <v>-12743268.26</v>
      </c>
      <c r="GC44" s="11">
        <v>-6489877.29</v>
      </c>
      <c r="GD44" s="11">
        <v>-149213939.30000001</v>
      </c>
      <c r="GE44" s="11">
        <v>-6717804.0199999996</v>
      </c>
      <c r="GF44" s="11">
        <v>-4652521.78</v>
      </c>
      <c r="GG44" s="11">
        <v>-39807558.219999999</v>
      </c>
      <c r="GH44" s="11">
        <v>-17196268.550000001</v>
      </c>
      <c r="GI44" s="11">
        <v>-6962861.0700000003</v>
      </c>
      <c r="GJ44" s="11">
        <v>-16896884.710000001</v>
      </c>
      <c r="GK44" s="11">
        <v>-24771381.57</v>
      </c>
      <c r="GL44" s="11">
        <v>-8634804.1400000006</v>
      </c>
      <c r="GM44" s="11">
        <v>-4457853.03</v>
      </c>
      <c r="GN44" s="11">
        <v>-4334857.5199999996</v>
      </c>
      <c r="GO44" s="11">
        <v>-7563522.1100000003</v>
      </c>
      <c r="GP44" s="11">
        <v>-152488657.94999999</v>
      </c>
      <c r="GQ44" s="11">
        <v>-8266701.2000000002</v>
      </c>
      <c r="GR44" s="11">
        <v>-9301290.9800000004</v>
      </c>
      <c r="GS44" s="11">
        <v>-13378119.34</v>
      </c>
      <c r="GT44" s="11">
        <v>-4246177.42</v>
      </c>
      <c r="GU44" s="11">
        <v>-21936625.52</v>
      </c>
      <c r="GV44" s="11">
        <v>-8788254.0199999996</v>
      </c>
      <c r="GW44" s="11">
        <v>-7677938.4699999997</v>
      </c>
      <c r="GX44" s="11">
        <v>-155320703.11000001</v>
      </c>
      <c r="GY44" s="11">
        <v>-9368700.8599999994</v>
      </c>
      <c r="GZ44" s="11">
        <v>-29421447.59</v>
      </c>
      <c r="HA44" s="11">
        <v>-19325233.84</v>
      </c>
      <c r="HB44" s="11">
        <v>-680247449.49000001</v>
      </c>
      <c r="HC44" s="11">
        <v>-39663688.689999998</v>
      </c>
      <c r="HD44" s="11">
        <v>-55949861.119999997</v>
      </c>
      <c r="HE44" s="11">
        <v>-80087198.680000007</v>
      </c>
      <c r="HF44" s="11">
        <v>-33164154.890000001</v>
      </c>
      <c r="HG44" s="11">
        <v>-42826302.640000001</v>
      </c>
      <c r="HH44" s="11">
        <v>-29372471.510000002</v>
      </c>
      <c r="HI44" s="11">
        <v>-238060794.84</v>
      </c>
      <c r="HJ44" s="11">
        <v>-48147698.399999999</v>
      </c>
      <c r="HK44" s="11">
        <v>-99873770.689999998</v>
      </c>
      <c r="HL44" s="11">
        <v>-27910352.52</v>
      </c>
      <c r="HM44" s="11">
        <v>-22808297.760000002</v>
      </c>
      <c r="HN44" s="11">
        <v>-26965099.609999999</v>
      </c>
      <c r="HO44" s="11">
        <v>-31316569.940000001</v>
      </c>
      <c r="HP44" s="11">
        <v>-28683377.699999999</v>
      </c>
      <c r="HQ44" s="11">
        <v>-277684832.45999998</v>
      </c>
      <c r="HR44" s="11">
        <v>-168201832.52000001</v>
      </c>
      <c r="HS44" s="11">
        <v>-19921311.510000002</v>
      </c>
      <c r="HT44" s="11">
        <v>-10278638.859999999</v>
      </c>
      <c r="HU44" s="11">
        <v>-15212316.27</v>
      </c>
      <c r="HV44" s="11">
        <v>-17982776.73</v>
      </c>
      <c r="HW44" s="11">
        <v>-57837350.409999996</v>
      </c>
      <c r="HX44" s="11">
        <v>-27603560.530000001</v>
      </c>
      <c r="HY44" s="11">
        <v>-24174857.66</v>
      </c>
      <c r="HZ44" s="11">
        <v>-17030009.199999999</v>
      </c>
      <c r="IA44" s="11">
        <v>-18824773.449999999</v>
      </c>
      <c r="IB44" s="11">
        <v>-23385651.079999998</v>
      </c>
      <c r="IC44" s="11">
        <v>-4220394.1399999997</v>
      </c>
      <c r="ID44" s="11">
        <v>-15960765.630000001</v>
      </c>
      <c r="IE44" s="11">
        <v>-14481445.630000001</v>
      </c>
      <c r="IF44" s="11">
        <v>-7114508.7000000002</v>
      </c>
      <c r="IG44" s="11">
        <v>-297763859.51999998</v>
      </c>
      <c r="IH44" s="11">
        <v>-39247465.670000002</v>
      </c>
      <c r="II44" s="11">
        <v>-21931459.649999999</v>
      </c>
      <c r="IJ44" s="11">
        <v>-63740981.280000001</v>
      </c>
      <c r="IK44" s="11">
        <v>-99783852.480000004</v>
      </c>
      <c r="IL44" s="11">
        <v>-45033406.729999997</v>
      </c>
      <c r="IM44" s="11">
        <v>-10470332.5</v>
      </c>
      <c r="IN44" s="11">
        <v>-13519481.48</v>
      </c>
      <c r="IO44" s="11">
        <v>-14554333.810000001</v>
      </c>
      <c r="IP44" s="11">
        <v>-26715699.440000001</v>
      </c>
      <c r="IQ44" s="11">
        <v>-15204314.32</v>
      </c>
      <c r="IR44" s="11">
        <v>-454280501.73000002</v>
      </c>
      <c r="IS44" s="11">
        <v>-320756221.77999997</v>
      </c>
      <c r="IT44" s="11">
        <v>-11738562.77</v>
      </c>
      <c r="IU44" s="11">
        <v>-20049716.16</v>
      </c>
      <c r="IV44" s="11">
        <v>-25594810.100000001</v>
      </c>
      <c r="IW44" s="11">
        <v>-9991498.5899999999</v>
      </c>
      <c r="IX44" s="11">
        <v>-21276656.370000001</v>
      </c>
      <c r="IY44" s="11">
        <v>-5380795.4400000004</v>
      </c>
      <c r="IZ44" s="11">
        <v>-10060029</v>
      </c>
      <c r="JA44" s="11">
        <v>-27397451.649999999</v>
      </c>
      <c r="JB44" s="11">
        <v>-38412803.369999997</v>
      </c>
      <c r="JC44" s="11">
        <v>-15954627.039999999</v>
      </c>
      <c r="JD44" s="11">
        <v>-67151368.790000007</v>
      </c>
      <c r="JE44" s="11">
        <v>-84765930.150000006</v>
      </c>
      <c r="JF44" s="11">
        <v>-19839825.760000002</v>
      </c>
      <c r="JG44" s="11">
        <v>-15948952.91</v>
      </c>
      <c r="JH44" s="11">
        <v>-16018333.73</v>
      </c>
      <c r="JI44" s="11">
        <v>-10491889.4</v>
      </c>
      <c r="JJ44" s="11">
        <v>-194333283.65000001</v>
      </c>
      <c r="JK44" s="11">
        <v>-19492957.359999999</v>
      </c>
      <c r="JL44" s="11">
        <v>-25099850.359999999</v>
      </c>
      <c r="JM44" s="11">
        <v>-42275853.100000001</v>
      </c>
      <c r="JN44" s="11">
        <v>-27745520.030000001</v>
      </c>
      <c r="JO44" s="11">
        <v>-48697199.109999999</v>
      </c>
      <c r="JP44" s="11">
        <v>-17849996.969999999</v>
      </c>
      <c r="JQ44" s="11">
        <v>-213287734.90000001</v>
      </c>
      <c r="JR44" s="11">
        <v>-139764265.66999999</v>
      </c>
      <c r="JS44" s="11">
        <v>-13970428.67</v>
      </c>
      <c r="JT44" s="11">
        <v>-5033538.41</v>
      </c>
      <c r="JU44" s="11">
        <v>-14290034.52</v>
      </c>
      <c r="JV44" s="11">
        <v>-4992182.5599999996</v>
      </c>
      <c r="JW44" s="11">
        <v>-55104330.549999997</v>
      </c>
      <c r="JX44" s="11">
        <v>-19528765.079999998</v>
      </c>
      <c r="JY44" s="11">
        <v>-13375683.800000001</v>
      </c>
      <c r="JZ44" s="11">
        <v>-20243328.43</v>
      </c>
      <c r="KA44" s="11">
        <v>-8919405.8399999999</v>
      </c>
      <c r="KB44" s="11">
        <v>-9477948.3200000003</v>
      </c>
      <c r="KC44" s="11">
        <v>-14712884.050000001</v>
      </c>
      <c r="KD44" s="11">
        <v>-2842703.11</v>
      </c>
      <c r="KE44" s="11">
        <v>-7693013.1100000003</v>
      </c>
      <c r="KF44" s="11">
        <v>-487989743.56999999</v>
      </c>
      <c r="KG44" s="11">
        <v>-48807227.310000002</v>
      </c>
      <c r="KH44" s="11">
        <v>-17843681.829999998</v>
      </c>
      <c r="KI44" s="11">
        <v>-25110299.390000001</v>
      </c>
      <c r="KJ44" s="11">
        <v>-12462979.970000001</v>
      </c>
      <c r="KK44" s="11">
        <v>-19241414.969999999</v>
      </c>
      <c r="KL44" s="11">
        <v>-74491637.510000005</v>
      </c>
      <c r="KM44" s="11">
        <v>-21541007.449999999</v>
      </c>
      <c r="KN44" s="11">
        <v>-16761159.73</v>
      </c>
      <c r="KO44" s="11">
        <v>-154854589.09</v>
      </c>
      <c r="KP44" s="11">
        <v>-24664988.780000001</v>
      </c>
      <c r="KQ44" s="11">
        <v>-29528696.440000001</v>
      </c>
      <c r="KR44" s="11">
        <v>-93179562.829999998</v>
      </c>
      <c r="KS44" s="11">
        <v>-26999331.309999999</v>
      </c>
      <c r="KT44" s="11">
        <v>-35327870.969999999</v>
      </c>
      <c r="KU44" s="11">
        <v>-220689455.87</v>
      </c>
      <c r="KV44" s="11">
        <v>-22248818.510000002</v>
      </c>
      <c r="KW44" s="11">
        <v>-227328384.15000001</v>
      </c>
      <c r="KX44" s="11">
        <v>-21703633.800000001</v>
      </c>
      <c r="KY44" s="11">
        <v>-10365954.75</v>
      </c>
      <c r="KZ44" s="11">
        <v>-39980190.399999999</v>
      </c>
      <c r="LA44" s="11">
        <v>-28221385.140000001</v>
      </c>
      <c r="LB44" s="11">
        <v>-12149618.029999999</v>
      </c>
      <c r="LC44" s="11">
        <v>-16739579.949999999</v>
      </c>
      <c r="LD44" s="11">
        <v>-22921888.850000001</v>
      </c>
      <c r="LE44" s="11">
        <v>-491402727.49000001</v>
      </c>
      <c r="LF44" s="11">
        <v>-158020653.33000001</v>
      </c>
      <c r="LG44" s="11">
        <v>-116442945.54000001</v>
      </c>
      <c r="LH44" s="11">
        <v>-112386785.65000001</v>
      </c>
      <c r="LI44" s="11">
        <v>-18346945.57</v>
      </c>
      <c r="LJ44" s="11">
        <v>-26347616.399999999</v>
      </c>
      <c r="LK44" s="11">
        <v>-11045468.51</v>
      </c>
      <c r="LL44" s="11">
        <v>-29278587.530000001</v>
      </c>
      <c r="LM44" s="11">
        <v>-11914737.5</v>
      </c>
      <c r="LN44" s="11">
        <v>-34943421.219999999</v>
      </c>
      <c r="LO44" s="11">
        <v>-8068860.9100000001</v>
      </c>
      <c r="LP44" s="11">
        <v>-141135256.44999999</v>
      </c>
      <c r="LQ44" s="11">
        <v>-15629771.85</v>
      </c>
      <c r="LR44" s="11">
        <v>-10005709.300000001</v>
      </c>
      <c r="LS44" s="11">
        <v>-348728630.41000003</v>
      </c>
      <c r="LT44" s="11">
        <v>-164784667.13999999</v>
      </c>
      <c r="LU44" s="11">
        <v>-474807726.37</v>
      </c>
      <c r="LV44" s="11">
        <v>-96517647.489999995</v>
      </c>
      <c r="LW44" s="11">
        <v>-42280758.030000001</v>
      </c>
      <c r="LX44" s="11">
        <v>-34384781.969999999</v>
      </c>
      <c r="LY44" s="11">
        <v>-26344492.120000001</v>
      </c>
      <c r="LZ44" s="11">
        <v>-22038471.440000001</v>
      </c>
      <c r="MA44" s="11">
        <v>-19551843.050000001</v>
      </c>
      <c r="MB44" s="11">
        <v>-21078084.050000001</v>
      </c>
      <c r="MC44" s="11">
        <v>-93183753.530000001</v>
      </c>
      <c r="MD44" s="11">
        <v>-18316176.460000001</v>
      </c>
      <c r="ME44" s="11">
        <v>-409622508.39999998</v>
      </c>
      <c r="MF44" s="11">
        <v>-13802672.6</v>
      </c>
      <c r="MG44" s="11">
        <v>-9570231.3800000008</v>
      </c>
      <c r="MH44" s="11">
        <v>-6310149.3099999996</v>
      </c>
      <c r="MI44" s="11">
        <v>-10827808.119999999</v>
      </c>
      <c r="MJ44" s="11">
        <v>-10912244.26</v>
      </c>
      <c r="MK44" s="11">
        <v>-18900203.539999999</v>
      </c>
      <c r="ML44" s="11">
        <v>-12542056.15</v>
      </c>
      <c r="MM44" s="11">
        <v>-33539247.77</v>
      </c>
      <c r="MN44" s="11">
        <v>-12578820.08</v>
      </c>
      <c r="MO44" s="11">
        <v>-12170195.050000001</v>
      </c>
      <c r="MP44" s="11">
        <v>-11483667.93</v>
      </c>
      <c r="MQ44" s="11">
        <v>-381652263.13</v>
      </c>
      <c r="MR44" s="11">
        <v>-17759367.93</v>
      </c>
      <c r="MS44" s="11">
        <v>-26354513.960000001</v>
      </c>
      <c r="MT44" s="11">
        <v>-36667573.340000004</v>
      </c>
      <c r="MU44" s="11">
        <v>-41350099.079999998</v>
      </c>
      <c r="MV44" s="11">
        <v>-20578241.190000001</v>
      </c>
      <c r="MW44" s="11">
        <v>-52175958.998999998</v>
      </c>
      <c r="MX44" s="11">
        <v>-48912810.100000001</v>
      </c>
      <c r="MY44" s="11">
        <v>-16956607.73</v>
      </c>
      <c r="MZ44" s="11">
        <v>-10390305.310000001</v>
      </c>
      <c r="NA44" s="11">
        <v>-5105776.0199999996</v>
      </c>
      <c r="NB44" s="11">
        <v>-786483810.14999998</v>
      </c>
      <c r="NC44" s="11">
        <v>-42967431.590000004</v>
      </c>
      <c r="ND44" s="11">
        <v>-15910858.460000001</v>
      </c>
      <c r="NE44" s="11">
        <v>-150020389.52000001</v>
      </c>
      <c r="NF44" s="11">
        <v>-20415447.93</v>
      </c>
      <c r="NG44" s="11">
        <v>-38476022.939999998</v>
      </c>
      <c r="NH44" s="11">
        <v>-122813544.48999999</v>
      </c>
      <c r="NI44" s="11">
        <v>-102942174.23999999</v>
      </c>
      <c r="NJ44" s="11">
        <v>-5095886.75</v>
      </c>
      <c r="NK44" s="11">
        <v>-39497340.829999998</v>
      </c>
      <c r="NL44" s="11">
        <v>-16274646.91</v>
      </c>
      <c r="NM44" s="11">
        <v>-14592002.737</v>
      </c>
      <c r="NN44" s="11">
        <v>-104366515.03</v>
      </c>
      <c r="NO44" s="11">
        <v>-5138764.37</v>
      </c>
      <c r="NP44" s="11">
        <v>-13884854.970000001</v>
      </c>
      <c r="NQ44" s="11">
        <v>-5676487.4400000004</v>
      </c>
      <c r="NR44" s="11">
        <v>-4664588.13</v>
      </c>
      <c r="NS44" s="11">
        <v>-2113652.09</v>
      </c>
      <c r="NT44" s="11">
        <v>-4121046.12</v>
      </c>
      <c r="NU44" s="11">
        <v>-305074543.91000003</v>
      </c>
      <c r="NV44" s="11">
        <v>-116809639.59999999</v>
      </c>
      <c r="NW44" s="11">
        <v>-11347709.75</v>
      </c>
      <c r="NX44" s="11">
        <v>-14176638.439999999</v>
      </c>
      <c r="NY44" s="11">
        <v>-11804350.130000001</v>
      </c>
      <c r="NZ44" s="11">
        <v>-26745719.649999999</v>
      </c>
      <c r="OA44" s="11">
        <v>-12268617.84</v>
      </c>
      <c r="OB44" s="11">
        <v>-312246936</v>
      </c>
      <c r="OC44" s="11">
        <v>-135469927.02000001</v>
      </c>
      <c r="OD44" s="11">
        <v>-19103688.309999999</v>
      </c>
      <c r="OE44" s="11">
        <v>-120213469.86</v>
      </c>
      <c r="OF44" s="11">
        <v>-24393692.370000001</v>
      </c>
      <c r="OG44" s="11">
        <v>-22392519.82</v>
      </c>
      <c r="OH44" s="11">
        <v>-79218654.480000004</v>
      </c>
      <c r="OI44" s="11">
        <v>-14992572.34</v>
      </c>
      <c r="OJ44" s="11">
        <v>-21776672.039999999</v>
      </c>
      <c r="OK44" s="11">
        <v>-470115546.38</v>
      </c>
      <c r="OL44" s="11">
        <v>-77534754.849999994</v>
      </c>
      <c r="OM44" s="11">
        <v>-200062077.94999999</v>
      </c>
      <c r="ON44" s="11">
        <v>-29280357.91</v>
      </c>
      <c r="OO44" s="11">
        <v>-30910665.940000001</v>
      </c>
      <c r="OP44" s="11">
        <v>-47467210.390000001</v>
      </c>
      <c r="OQ44" s="11">
        <v>-144875437.56</v>
      </c>
      <c r="OR44" s="11">
        <v>-16349179.199999999</v>
      </c>
      <c r="OS44" s="11">
        <v>-19003180.199999999</v>
      </c>
      <c r="OT44" s="11">
        <v>-25331938.850000001</v>
      </c>
      <c r="OU44" s="11">
        <v>-22354374.760000002</v>
      </c>
      <c r="OV44" s="11">
        <v>-71586126.280000001</v>
      </c>
      <c r="OW44" s="11">
        <v>-14406904.869999999</v>
      </c>
      <c r="OX44" s="11">
        <v>-5812003.75</v>
      </c>
      <c r="OY44" s="11">
        <v>-10201544.789999999</v>
      </c>
      <c r="OZ44" s="11">
        <v>-295655180.25999999</v>
      </c>
      <c r="PA44" s="11">
        <v>-10859705.130000001</v>
      </c>
      <c r="PB44" s="11">
        <v>-67418560.459999993</v>
      </c>
      <c r="PC44" s="11">
        <v>-9192232.9299999997</v>
      </c>
      <c r="PD44" s="11">
        <v>-13091601.859999999</v>
      </c>
      <c r="PE44" s="11">
        <v>-53495212.289999999</v>
      </c>
      <c r="PF44" s="11">
        <v>-12879788.970000001</v>
      </c>
      <c r="PG44" s="11">
        <v>-11774655.23</v>
      </c>
      <c r="PH44" s="11">
        <v>-23810375.280000001</v>
      </c>
      <c r="PI44" s="11">
        <v>-19444976.300000001</v>
      </c>
      <c r="PJ44" s="11">
        <v>-11205005.869999999</v>
      </c>
      <c r="PK44" s="11">
        <v>-38796945.219999999</v>
      </c>
      <c r="PL44" s="11">
        <v>-12248586.640000001</v>
      </c>
      <c r="PM44" s="11">
        <v>-62929105.25</v>
      </c>
      <c r="PN44" s="11">
        <v>-10389948.130000001</v>
      </c>
      <c r="PO44" s="11">
        <v>-9076530.9700000007</v>
      </c>
      <c r="PP44" s="11">
        <v>-9425796.25</v>
      </c>
      <c r="PQ44" s="11">
        <v>-6655476.04</v>
      </c>
      <c r="PR44" s="11">
        <v>-898256476.17999995</v>
      </c>
      <c r="PS44" s="11">
        <v>-32197008.059999999</v>
      </c>
      <c r="PT44" s="11">
        <v>-19747955.600000001</v>
      </c>
      <c r="PU44" s="11">
        <v>-23155299.399999999</v>
      </c>
      <c r="PV44" s="11">
        <v>-239697389.44999999</v>
      </c>
      <c r="PW44" s="11">
        <v>-25745331.539999999</v>
      </c>
      <c r="PX44" s="11">
        <v>-63917231.369999997</v>
      </c>
      <c r="PY44" s="11">
        <v>-11282074.68</v>
      </c>
      <c r="PZ44" s="11">
        <v>-63198219.659999996</v>
      </c>
      <c r="QA44" s="11">
        <v>-8396831.8900000006</v>
      </c>
      <c r="QB44" s="11">
        <v>-41072863.469999999</v>
      </c>
      <c r="QC44" s="11">
        <v>-19065635.469999999</v>
      </c>
      <c r="QD44" s="11">
        <v>-9270793.9700000007</v>
      </c>
      <c r="QE44" s="11">
        <v>-8457069.7400000002</v>
      </c>
      <c r="QF44" s="11">
        <v>-56883297.909999996</v>
      </c>
      <c r="QG44" s="11">
        <v>-15816870.52</v>
      </c>
      <c r="QH44" s="11">
        <v>-18835652.52</v>
      </c>
      <c r="QI44" s="11">
        <v>-23517959.550000001</v>
      </c>
      <c r="QJ44" s="11">
        <v>-14170723.689999999</v>
      </c>
      <c r="QK44" s="11">
        <v>-69484408.590000004</v>
      </c>
      <c r="QL44" s="11">
        <v>-87647807.310000002</v>
      </c>
      <c r="QM44" s="11">
        <v>-17181423.73</v>
      </c>
      <c r="QN44" s="11">
        <v>-3031788.56</v>
      </c>
      <c r="QO44" s="11">
        <v>-7680228.4299999997</v>
      </c>
      <c r="QP44" s="11">
        <v>-3184511.02</v>
      </c>
      <c r="QQ44" s="11">
        <v>-12090929.289999999</v>
      </c>
      <c r="QR44" s="11">
        <v>-315209751.48000002</v>
      </c>
      <c r="QS44" s="11">
        <v>-11988379.609999999</v>
      </c>
      <c r="QT44" s="11">
        <v>-56951946.359999999</v>
      </c>
      <c r="QU44" s="11">
        <v>-5227322.21</v>
      </c>
      <c r="QV44" s="11">
        <v>-20908294.289999999</v>
      </c>
      <c r="QW44" s="11">
        <v>-43073389.579999998</v>
      </c>
      <c r="QX44" s="11">
        <v>-20328276.640000001</v>
      </c>
      <c r="QY44" s="11">
        <v>-29190273.829999998</v>
      </c>
      <c r="QZ44" s="11">
        <v>-29102474.030000001</v>
      </c>
      <c r="RA44" s="11">
        <v>-15096256.49</v>
      </c>
      <c r="RB44" s="11">
        <v>-10965195.98</v>
      </c>
      <c r="RC44" s="11">
        <v>-7464490.1900000004</v>
      </c>
      <c r="RD44" s="11">
        <v>-8850318.3100000005</v>
      </c>
      <c r="RE44" s="11">
        <v>-430763141.80000001</v>
      </c>
      <c r="RF44" s="11">
        <v>-54868709.68</v>
      </c>
      <c r="RG44" s="11">
        <v>-19956100.870000001</v>
      </c>
      <c r="RH44" s="11">
        <v>-12784804.720000001</v>
      </c>
      <c r="RI44" s="11">
        <v>-25812578.23</v>
      </c>
      <c r="RJ44" s="11">
        <v>-39077190.93</v>
      </c>
      <c r="RK44" s="11">
        <v>-88910040.900000006</v>
      </c>
      <c r="RL44" s="11">
        <v>-14619352.449999999</v>
      </c>
      <c r="RM44" s="11">
        <v>-18337298.5</v>
      </c>
      <c r="RN44" s="11">
        <v>-56646793.299999997</v>
      </c>
      <c r="RO44" s="11">
        <v>-61361397.689999998</v>
      </c>
      <c r="RP44" s="11">
        <v>-13007987.439999999</v>
      </c>
      <c r="RQ44" s="11">
        <v>-14999817.26</v>
      </c>
      <c r="RR44" s="11">
        <v>-28633719.809999999</v>
      </c>
      <c r="RS44" s="11">
        <v>-16471523.32</v>
      </c>
      <c r="RT44" s="11">
        <v>-10702987.529999999</v>
      </c>
      <c r="RU44" s="11">
        <v>-14306250.130000001</v>
      </c>
      <c r="RV44" s="11">
        <v>-7463170.8300000001</v>
      </c>
      <c r="RW44" s="11">
        <v>-6867609.29</v>
      </c>
      <c r="RX44" s="11">
        <v>-12503192.92</v>
      </c>
      <c r="RY44" s="11">
        <v>-153016822.40000001</v>
      </c>
      <c r="RZ44" s="11">
        <v>-9037447.4399999995</v>
      </c>
      <c r="SA44" s="11">
        <v>-10021970.869999999</v>
      </c>
      <c r="SB44" s="11">
        <v>-15582376.93</v>
      </c>
      <c r="SC44" s="11">
        <v>-6575879.1200000001</v>
      </c>
      <c r="SD44" s="11">
        <v>-14137066.34</v>
      </c>
      <c r="SE44" s="11">
        <v>-15819153.1</v>
      </c>
      <c r="SF44" s="11">
        <v>-28597443.23</v>
      </c>
      <c r="SG44" s="11">
        <v>-11786885.810000001</v>
      </c>
      <c r="SH44" s="11">
        <v>-6984804.0599999996</v>
      </c>
      <c r="SI44" s="11">
        <v>-66456390.920000002</v>
      </c>
      <c r="SJ44" s="11">
        <v>-3406368.13</v>
      </c>
      <c r="SK44" s="11">
        <v>-154463291.41</v>
      </c>
      <c r="SL44" s="11">
        <v>-15177077.949999999</v>
      </c>
      <c r="SM44" s="11">
        <v>-23603924.829999998</v>
      </c>
      <c r="SN44" s="11">
        <v>-36613397.32</v>
      </c>
      <c r="SO44" s="11">
        <v>-11674133.34</v>
      </c>
      <c r="SP44" s="11">
        <v>-14729590.58</v>
      </c>
      <c r="SQ44" s="11">
        <v>-21516197.449999999</v>
      </c>
      <c r="SR44" s="11">
        <v>-14022368.359999999</v>
      </c>
      <c r="SS44" s="11">
        <v>-313673258.62</v>
      </c>
      <c r="ST44" s="11">
        <v>-6837206.5</v>
      </c>
      <c r="SU44" s="11">
        <v>-11067302.060000001</v>
      </c>
      <c r="SV44" s="11">
        <v>-29102132.309999999</v>
      </c>
      <c r="SW44" s="11">
        <v>-6236905.0999999996</v>
      </c>
      <c r="SX44" s="11">
        <v>-7413830.9000000004</v>
      </c>
      <c r="SY44" s="11">
        <v>-4827780.28</v>
      </c>
      <c r="SZ44" s="11">
        <v>-54870820.369999997</v>
      </c>
      <c r="TA44" s="11">
        <v>-11471618.9</v>
      </c>
      <c r="TB44" s="11">
        <v>-14298947.65</v>
      </c>
      <c r="TC44" s="11">
        <v>-9160452.75</v>
      </c>
      <c r="TD44" s="11">
        <v>-24329948.039999999</v>
      </c>
      <c r="TE44" s="11">
        <v>-10726559.02</v>
      </c>
      <c r="TF44" s="11">
        <v>-6047116.6900000004</v>
      </c>
      <c r="TG44" s="11">
        <v>-615926477.14999998</v>
      </c>
      <c r="TH44" s="11">
        <v>-11406720.390000001</v>
      </c>
      <c r="TI44" s="11">
        <v>-18882510.969999999</v>
      </c>
      <c r="TJ44" s="11">
        <v>-64586021.060000002</v>
      </c>
      <c r="TK44" s="11">
        <v>-21637242.5</v>
      </c>
      <c r="TL44" s="11">
        <v>-10284508.26</v>
      </c>
      <c r="TM44" s="11">
        <v>-9049252.0999999996</v>
      </c>
      <c r="TN44" s="11">
        <v>-53860884.950000003</v>
      </c>
      <c r="TO44" s="11">
        <v>-8500933.7899999991</v>
      </c>
      <c r="TP44" s="11">
        <v>-32339770.289999999</v>
      </c>
      <c r="TQ44" s="11">
        <v>-40959488.140000001</v>
      </c>
      <c r="TR44" s="11">
        <v>-11080428.57</v>
      </c>
      <c r="TS44" s="11">
        <v>-13128762.640000001</v>
      </c>
      <c r="TT44" s="11">
        <v>-18472395.370000001</v>
      </c>
      <c r="TU44" s="11">
        <v>-23238275.52</v>
      </c>
      <c r="TV44" s="11">
        <v>-4512813.6100000003</v>
      </c>
      <c r="TW44" s="11">
        <v>-114870227.33</v>
      </c>
      <c r="TX44" s="11">
        <v>-18954342.309999999</v>
      </c>
      <c r="TY44" s="11">
        <v>-121359027.68000001</v>
      </c>
      <c r="TZ44" s="11">
        <v>-54316648.25</v>
      </c>
      <c r="UA44" s="11">
        <v>-16381245.140000001</v>
      </c>
      <c r="UB44" s="11">
        <v>-15113436.27</v>
      </c>
      <c r="UC44" s="11">
        <v>-256760967.5</v>
      </c>
      <c r="UD44" s="11">
        <v>-10281196.08</v>
      </c>
      <c r="UE44" s="11">
        <v>-16961534.5</v>
      </c>
      <c r="UF44" s="11">
        <v>-30001033.789999999</v>
      </c>
      <c r="UG44" s="11">
        <v>-14049380.4</v>
      </c>
      <c r="UH44" s="11">
        <v>-169924814.81</v>
      </c>
      <c r="UI44" s="11">
        <v>-40375871.280000001</v>
      </c>
      <c r="UJ44" s="11">
        <v>-30683047.02</v>
      </c>
      <c r="UK44" s="11">
        <v>-35806567.039999999</v>
      </c>
      <c r="UL44" s="11">
        <v>-25395591.379999999</v>
      </c>
      <c r="UM44" s="11">
        <v>-29233144</v>
      </c>
      <c r="UN44" s="11">
        <v>-431541429.19999999</v>
      </c>
      <c r="UO44" s="11">
        <v>-26436994.559999999</v>
      </c>
      <c r="UP44" s="11">
        <v>-24107249.059999999</v>
      </c>
      <c r="UQ44" s="11">
        <v>-137506147.52000001</v>
      </c>
      <c r="UR44" s="11">
        <v>-3197190.72</v>
      </c>
      <c r="US44" s="11">
        <v>-13729718.460000001</v>
      </c>
      <c r="UT44" s="11">
        <v>-70310069.439999998</v>
      </c>
      <c r="UU44" s="11">
        <v>-9897853.2799999993</v>
      </c>
      <c r="UV44" s="11">
        <v>-13828197.529999999</v>
      </c>
      <c r="UW44" s="11">
        <v>-13096087.34</v>
      </c>
      <c r="UX44" s="11">
        <v>-32555118.059999999</v>
      </c>
      <c r="UY44" s="11">
        <v>-55756776.909999996</v>
      </c>
      <c r="UZ44" s="11">
        <v>-25880824.870000001</v>
      </c>
      <c r="VA44" s="11">
        <v>-26824163.469999999</v>
      </c>
      <c r="VB44" s="11">
        <v>-16978020.949999999</v>
      </c>
      <c r="VC44" s="11">
        <v>-17632171.870000001</v>
      </c>
      <c r="VD44" s="11">
        <v>-16640048.720000001</v>
      </c>
      <c r="VE44" s="11">
        <v>-16085585.029999999</v>
      </c>
      <c r="VF44" s="11">
        <v>-59131586.740000002</v>
      </c>
      <c r="VG44" s="11">
        <v>-9239817.3800000008</v>
      </c>
      <c r="VH44" s="11">
        <v>-6741491.4400000004</v>
      </c>
      <c r="VI44" s="11">
        <v>-6915963.4500000002</v>
      </c>
      <c r="VJ44" s="11">
        <v>-382408796.97000003</v>
      </c>
      <c r="VK44" s="11">
        <v>-18085828.219999999</v>
      </c>
      <c r="VL44" s="11">
        <v>-22040327.079999998</v>
      </c>
      <c r="VM44" s="11">
        <v>-41120667.770000003</v>
      </c>
      <c r="VN44" s="11">
        <v>-54904438.219999999</v>
      </c>
      <c r="VO44" s="11">
        <v>-42918239.520000003</v>
      </c>
      <c r="VP44" s="11">
        <v>-36520582.700000003</v>
      </c>
      <c r="VQ44" s="11">
        <v>-9907606.0099999998</v>
      </c>
      <c r="VR44" s="11">
        <v>-11564462.42</v>
      </c>
      <c r="VS44" s="11">
        <v>-104420752.23999999</v>
      </c>
      <c r="VT44" s="11">
        <v>-9674365.6099999994</v>
      </c>
      <c r="VU44" s="11">
        <v>-35136135.770000003</v>
      </c>
      <c r="VV44" s="11">
        <v>-21137592.469999999</v>
      </c>
      <c r="VW44" s="11">
        <v>-4607768.3099999996</v>
      </c>
      <c r="VX44" s="11">
        <v>-8671802.2899999991</v>
      </c>
      <c r="VY44" s="11">
        <v>-579693994.28999996</v>
      </c>
      <c r="VZ44" s="11">
        <v>-28333709.899999999</v>
      </c>
      <c r="WA44" s="11">
        <v>-20679829.75</v>
      </c>
      <c r="WB44" s="11">
        <v>-28939962.039000001</v>
      </c>
      <c r="WC44" s="11">
        <v>-11087246.779999999</v>
      </c>
      <c r="WD44" s="11">
        <v>-19870909.91</v>
      </c>
      <c r="WE44" s="11">
        <v>-49173890.920000002</v>
      </c>
      <c r="WF44" s="11">
        <v>-44428190.07</v>
      </c>
      <c r="WG44" s="11">
        <v>-18196938.399999999</v>
      </c>
      <c r="WH44" s="11">
        <v>-33893496.619999997</v>
      </c>
      <c r="WI44" s="11">
        <v>-12069661.17</v>
      </c>
      <c r="WJ44" s="11">
        <v>-49302397</v>
      </c>
      <c r="WK44" s="11">
        <v>-23882847.66</v>
      </c>
      <c r="WL44" s="11">
        <v>-56586796.770000003</v>
      </c>
      <c r="WM44" s="11">
        <v>-48565979.740000002</v>
      </c>
      <c r="WN44" s="11">
        <v>-23788470.100000001</v>
      </c>
      <c r="WO44" s="11">
        <v>-27713743.420000002</v>
      </c>
      <c r="WP44" s="11">
        <v>-34041488.159999996</v>
      </c>
      <c r="WQ44" s="11">
        <v>-10753965.17</v>
      </c>
      <c r="WR44" s="11">
        <v>-38679165.310000002</v>
      </c>
      <c r="WS44" s="11">
        <v>-143254946.94</v>
      </c>
      <c r="WT44" s="11">
        <v>-19924921.719999999</v>
      </c>
      <c r="WU44" s="11">
        <v>-15260588.279999999</v>
      </c>
      <c r="WV44" s="11">
        <v>-13710551.939999999</v>
      </c>
      <c r="WW44" s="11">
        <v>-15254944.029999999</v>
      </c>
      <c r="WX44" s="11">
        <v>-16521496.24</v>
      </c>
      <c r="WY44" s="11">
        <v>-6760095.1399999997</v>
      </c>
      <c r="WZ44" s="11">
        <v>-17000983.460000001</v>
      </c>
      <c r="XA44" s="11">
        <v>-161341807.68000001</v>
      </c>
      <c r="XB44" s="11">
        <v>-13191046.970000001</v>
      </c>
      <c r="XC44" s="11">
        <v>-9823348.4700000007</v>
      </c>
      <c r="XD44" s="11">
        <v>-5109767.96</v>
      </c>
      <c r="XE44" s="11">
        <v>-15437824.17</v>
      </c>
      <c r="XF44" s="11">
        <v>-264075887.75</v>
      </c>
      <c r="XG44" s="11">
        <v>-29245494.899999999</v>
      </c>
      <c r="XH44" s="11">
        <v>-22391088.620000001</v>
      </c>
      <c r="XI44" s="11">
        <v>-107573369.95</v>
      </c>
      <c r="XJ44" s="11">
        <v>-18135804.390000001</v>
      </c>
      <c r="XK44" s="11">
        <v>-25664811.149999999</v>
      </c>
      <c r="XL44" s="11">
        <v>-57698104.020000003</v>
      </c>
      <c r="XM44" s="11">
        <v>-16252161.4</v>
      </c>
      <c r="XN44" s="11">
        <v>-17188662.370000001</v>
      </c>
      <c r="XO44" s="11">
        <v>-53365855.280000001</v>
      </c>
      <c r="XP44" s="11">
        <v>-23367804.23</v>
      </c>
      <c r="XQ44" s="11">
        <v>-19726006.579999998</v>
      </c>
      <c r="XR44" s="11">
        <v>-9940815.4900000002</v>
      </c>
      <c r="XS44" s="11">
        <v>-11685890.359999999</v>
      </c>
      <c r="XT44" s="11">
        <v>-12449612.82</v>
      </c>
      <c r="XU44" s="11">
        <v>-15069907.810000001</v>
      </c>
      <c r="XV44" s="11">
        <v>-8953702.3399999999</v>
      </c>
      <c r="XW44" s="11">
        <v>-14274902.210000001</v>
      </c>
      <c r="XX44" s="11">
        <v>-9827235.5099999998</v>
      </c>
      <c r="XY44" s="11">
        <v>-9465075.9700000007</v>
      </c>
      <c r="XZ44" s="11">
        <v>-7903346.2000000002</v>
      </c>
      <c r="YA44" s="11">
        <v>-10702943.07</v>
      </c>
      <c r="YB44" s="11">
        <v>-11212124.369999999</v>
      </c>
      <c r="YC44" s="11">
        <v>-247616773.71000001</v>
      </c>
      <c r="YD44" s="11">
        <v>-18580881.719999999</v>
      </c>
      <c r="YE44" s="11">
        <v>-40826480.68</v>
      </c>
      <c r="YF44" s="11">
        <v>-7668482.9299999997</v>
      </c>
      <c r="YG44" s="11">
        <v>-75752625.609999999</v>
      </c>
      <c r="YH44" s="11">
        <v>-12475670.310000001</v>
      </c>
      <c r="YI44" s="11">
        <v>-49644165.899999999</v>
      </c>
      <c r="YJ44" s="11">
        <v>-8346364.0099999998</v>
      </c>
      <c r="YK44" s="11">
        <v>-76822045.969999999</v>
      </c>
      <c r="YL44" s="11">
        <v>-46637750.090000004</v>
      </c>
      <c r="YM44" s="11">
        <v>-18831904.91</v>
      </c>
      <c r="YN44" s="11">
        <v>-14027944.02</v>
      </c>
      <c r="YO44" s="11">
        <v>-15382448.300000001</v>
      </c>
      <c r="YP44" s="11">
        <v>-7262102.5700000003</v>
      </c>
      <c r="YQ44" s="11">
        <v>-7402400.96</v>
      </c>
      <c r="YR44" s="11">
        <v>-16936765.050000001</v>
      </c>
      <c r="YS44" s="11">
        <v>-7018862.6600000001</v>
      </c>
      <c r="YT44" s="11">
        <v>-132512162.84999999</v>
      </c>
      <c r="YU44" s="11">
        <v>-12151607.300000001</v>
      </c>
      <c r="YV44" s="11">
        <v>-7839387.4299999997</v>
      </c>
      <c r="YW44" s="11">
        <v>-8785911.9800000004</v>
      </c>
      <c r="YX44" s="11">
        <v>-16201509.48</v>
      </c>
      <c r="YY44" s="11">
        <v>-5081023.51</v>
      </c>
      <c r="YZ44" s="11">
        <v>-5338562.21</v>
      </c>
      <c r="ZA44" s="11">
        <v>-136819152.88999999</v>
      </c>
      <c r="ZB44" s="11">
        <v>-8228167.1200000001</v>
      </c>
      <c r="ZC44" s="11">
        <v>-8616706.7100000009</v>
      </c>
      <c r="ZD44" s="11">
        <v>-19876562.390000001</v>
      </c>
      <c r="ZE44" s="11">
        <v>-6973601.5499999998</v>
      </c>
      <c r="ZF44" s="11">
        <v>-8081402.1799999997</v>
      </c>
      <c r="ZG44" s="11">
        <v>-9324473.7300000004</v>
      </c>
      <c r="ZH44" s="11">
        <v>-9650501.9900000002</v>
      </c>
      <c r="ZI44" s="11">
        <v>-45597739.119999997</v>
      </c>
      <c r="ZJ44" s="11">
        <v>-306871496.00999999</v>
      </c>
      <c r="ZK44" s="11">
        <v>-10300746.84</v>
      </c>
      <c r="ZL44" s="11">
        <v>-48445851.719999999</v>
      </c>
      <c r="ZM44" s="11">
        <v>-70138581.989999995</v>
      </c>
      <c r="ZN44" s="11">
        <v>-25378477.920000002</v>
      </c>
      <c r="ZO44" s="11">
        <v>-15289998.85</v>
      </c>
      <c r="ZP44" s="11">
        <v>-14775288.810000001</v>
      </c>
      <c r="ZQ44" s="11">
        <v>-32176534.079999998</v>
      </c>
      <c r="ZR44" s="11">
        <v>-24278289.43</v>
      </c>
      <c r="ZS44" s="11">
        <v>-42813464.619999997</v>
      </c>
      <c r="ZT44" s="11">
        <v>-3505208.32</v>
      </c>
      <c r="ZU44" s="11">
        <v>-19429691.890000001</v>
      </c>
      <c r="ZV44" s="11">
        <v>-16298936.16</v>
      </c>
      <c r="ZW44" s="11">
        <v>-21856206.609999999</v>
      </c>
      <c r="ZX44" s="11">
        <v>-17308619.359999999</v>
      </c>
      <c r="ZY44" s="11">
        <v>-16963880.309999999</v>
      </c>
      <c r="ZZ44" s="11">
        <v>-12665804.310000001</v>
      </c>
      <c r="AAA44" s="11">
        <v>-5504907.9699999997</v>
      </c>
      <c r="AAB44" s="11">
        <v>-25738591.940000001</v>
      </c>
      <c r="AAC44" s="11">
        <v>-12430323.08</v>
      </c>
      <c r="AAD44" s="11">
        <v>-6458630.1200000001</v>
      </c>
      <c r="AAE44" s="11">
        <v>-8031125.2999999998</v>
      </c>
      <c r="AAF44" s="11">
        <v>-86065083.739999995</v>
      </c>
      <c r="AAG44" s="11">
        <v>-18449311.780000001</v>
      </c>
      <c r="AAH44" s="11">
        <v>-25252441.399999999</v>
      </c>
      <c r="AAI44" s="11">
        <v>-12786497.810000001</v>
      </c>
      <c r="AAJ44" s="11">
        <v>-10139054.779999999</v>
      </c>
      <c r="AAK44" s="11">
        <v>-27145684.829999998</v>
      </c>
      <c r="AAL44" s="11">
        <v>-11071374.800000001</v>
      </c>
      <c r="AAM44" s="11">
        <v>-1007516543.41</v>
      </c>
      <c r="AAN44" s="11">
        <v>-26270763.609999999</v>
      </c>
      <c r="AAO44" s="11">
        <v>-25653356.539999999</v>
      </c>
      <c r="AAP44" s="11">
        <v>-26798085.43</v>
      </c>
      <c r="AAQ44" s="11">
        <v>-41449678.380000003</v>
      </c>
      <c r="AAR44" s="11">
        <v>-13360827.609999999</v>
      </c>
      <c r="AAS44" s="11">
        <v>-16249611.66</v>
      </c>
      <c r="AAT44" s="11">
        <v>-27461514.91</v>
      </c>
      <c r="AAU44" s="11">
        <v>-82822601.019999996</v>
      </c>
      <c r="AAV44" s="11">
        <v>-16247700.359999999</v>
      </c>
      <c r="AAW44" s="11">
        <v>-31090494.059999999</v>
      </c>
      <c r="AAX44" s="11">
        <v>-178305777.19999999</v>
      </c>
      <c r="AAY44" s="11">
        <v>-54011362.490000002</v>
      </c>
      <c r="AAZ44" s="11">
        <v>-10749098.91</v>
      </c>
      <c r="ABA44" s="11">
        <v>-15384587.699999999</v>
      </c>
      <c r="ABB44" s="11">
        <v>-20984108.100000001</v>
      </c>
      <c r="ABC44" s="11">
        <v>-8870991.3499999996</v>
      </c>
      <c r="ABD44" s="11">
        <v>-11802275.74</v>
      </c>
      <c r="ABE44" s="11">
        <v>-9933005.9800000004</v>
      </c>
      <c r="ABF44" s="11">
        <v>-129437354.89</v>
      </c>
      <c r="ABG44" s="11">
        <v>-176604938.96000001</v>
      </c>
      <c r="ABH44" s="11">
        <v>-17756955.98</v>
      </c>
      <c r="ABI44" s="11">
        <v>-7649826.8300000001</v>
      </c>
      <c r="ABJ44" s="11">
        <v>-15833969.16</v>
      </c>
      <c r="ABK44" s="11">
        <v>-6007229.3799999999</v>
      </c>
      <c r="ABL44" s="11">
        <v>-9289167.1699999999</v>
      </c>
      <c r="ABM44" s="11">
        <v>-234154830.34</v>
      </c>
      <c r="ABN44" s="11">
        <v>-14971204.449999999</v>
      </c>
      <c r="ABO44" s="11">
        <v>-15678104.01</v>
      </c>
      <c r="ABP44" s="11">
        <v>-26426625.73</v>
      </c>
      <c r="ABQ44" s="11">
        <v>-27164152.649999999</v>
      </c>
      <c r="ABR44" s="11">
        <v>-16649499.76</v>
      </c>
      <c r="ABS44" s="11">
        <v>-11576786.380000001</v>
      </c>
      <c r="ABT44" s="11">
        <v>-18669052.210000001</v>
      </c>
      <c r="ABU44" s="11">
        <v>-1955737.98</v>
      </c>
      <c r="ABV44" s="11">
        <v>-366374208.06</v>
      </c>
      <c r="ABW44" s="11">
        <v>-15243727.220000001</v>
      </c>
      <c r="ABX44" s="11">
        <v>-27082299.09</v>
      </c>
      <c r="ABY44" s="11">
        <v>-13307045.26</v>
      </c>
      <c r="ABZ44" s="11">
        <v>-14093948.75</v>
      </c>
      <c r="ACA44" s="11">
        <v>-81686041.950000003</v>
      </c>
      <c r="ACB44" s="11">
        <v>-11925879.4</v>
      </c>
      <c r="ACC44" s="11">
        <v>-12811731.939999999</v>
      </c>
      <c r="ACD44" s="11">
        <v>-13585644.17</v>
      </c>
      <c r="ACE44" s="11">
        <v>-33911559.490000002</v>
      </c>
      <c r="ACF44" s="11">
        <v>-24687485.710000001</v>
      </c>
      <c r="ACG44" s="11">
        <v>-278189688.69999999</v>
      </c>
      <c r="ACH44" s="11">
        <v>-10586012.85</v>
      </c>
      <c r="ACI44" s="11">
        <v>-25253709.5</v>
      </c>
      <c r="ACJ44" s="11">
        <v>-39550468.880000003</v>
      </c>
      <c r="ACK44" s="11">
        <v>-5240018.41</v>
      </c>
      <c r="ACL44" s="11">
        <v>-48356064.619999997</v>
      </c>
      <c r="ACM44" s="11">
        <v>-17242114.530000001</v>
      </c>
      <c r="ACN44" s="11">
        <v>-91233504.420000002</v>
      </c>
      <c r="ACO44" s="11">
        <v>-176128912.91999999</v>
      </c>
      <c r="ACP44" s="11">
        <v>-25381893.640000001</v>
      </c>
      <c r="ACQ44" s="11">
        <v>-46651921.140000001</v>
      </c>
      <c r="ACR44" s="11">
        <v>-39589267.5</v>
      </c>
      <c r="ACS44" s="11">
        <v>-25072815.649999999</v>
      </c>
      <c r="ACT44" s="11">
        <v>-40224550.670000002</v>
      </c>
      <c r="ACU44" s="11">
        <v>-23664121.640000001</v>
      </c>
      <c r="ACV44" s="11">
        <v>-16383735.25</v>
      </c>
      <c r="ACW44" s="11">
        <v>-23612352.550000001</v>
      </c>
      <c r="ACX44" s="11">
        <v>-18469338.789999999</v>
      </c>
      <c r="ACY44" s="11">
        <v>-19358102.239999998</v>
      </c>
      <c r="ACZ44" s="11">
        <v>-7726178.9100000001</v>
      </c>
      <c r="ADA44" s="11">
        <v>-17233778.34</v>
      </c>
      <c r="ADB44" s="11">
        <v>-4151696.09</v>
      </c>
      <c r="ADC44" s="11">
        <v>-8838282.0299999993</v>
      </c>
      <c r="ADD44" s="11">
        <v>-92007679.400000006</v>
      </c>
      <c r="ADE44" s="11">
        <v>-49496674.579999998</v>
      </c>
      <c r="ADF44" s="11">
        <v>-5654918.2300000004</v>
      </c>
      <c r="ADG44" s="11">
        <v>-10442095.9</v>
      </c>
      <c r="ADH44" s="11">
        <v>-34387525.390000001</v>
      </c>
      <c r="ADI44" s="11">
        <v>-20495779.789999999</v>
      </c>
      <c r="ADJ44" s="11">
        <v>-14859805.369999999</v>
      </c>
      <c r="ADK44" s="11">
        <v>-22939720.07</v>
      </c>
      <c r="ADL44" s="11">
        <v>-28532626.629999999</v>
      </c>
      <c r="ADM44" s="11">
        <v>-679121587.54999995</v>
      </c>
      <c r="ADN44" s="11">
        <v>-85061050.349999994</v>
      </c>
      <c r="ADO44" s="11">
        <v>-42370830.799999997</v>
      </c>
      <c r="ADP44" s="11">
        <v>-128548383.38</v>
      </c>
      <c r="ADQ44" s="11">
        <v>-4358060.4400000004</v>
      </c>
      <c r="ADR44" s="11">
        <v>-14104210.92</v>
      </c>
      <c r="ADS44" s="11">
        <v>-19077482.370000001</v>
      </c>
      <c r="ADT44" s="11">
        <v>-5846677.0199999996</v>
      </c>
      <c r="ADU44" s="11">
        <v>-590369431.52999997</v>
      </c>
      <c r="ADV44" s="11">
        <v>-130967219.23</v>
      </c>
      <c r="ADW44" s="11">
        <v>-90452486.739999995</v>
      </c>
      <c r="ADX44" s="11">
        <v>-32775535.5</v>
      </c>
      <c r="ADY44" s="11">
        <v>-26875498.460000001</v>
      </c>
      <c r="ADZ44" s="11">
        <v>-46820493.350000001</v>
      </c>
      <c r="AEA44" s="11">
        <v>-32418115.629999999</v>
      </c>
      <c r="AEB44" s="11">
        <v>-18744443.02</v>
      </c>
      <c r="AEC44" s="11">
        <v>-12095029.77</v>
      </c>
      <c r="AED44" s="11">
        <v>-17394354.149999999</v>
      </c>
      <c r="AEE44" s="11">
        <v>-41477669.25</v>
      </c>
      <c r="AEF44" s="11">
        <v>-12275790.77</v>
      </c>
      <c r="AEG44" s="11">
        <v>-10435549.98</v>
      </c>
      <c r="AEH44" s="11">
        <v>-21753855.989999998</v>
      </c>
      <c r="AEI44" s="11">
        <v>-38176703.539999999</v>
      </c>
      <c r="AEJ44" s="11">
        <v>-26390501.460000001</v>
      </c>
      <c r="AEK44" s="11">
        <v>-7292516.9100000001</v>
      </c>
      <c r="AEL44" s="11">
        <v>-77867134.319999993</v>
      </c>
      <c r="AEM44" s="11">
        <v>-7136447.0300000003</v>
      </c>
      <c r="AEN44" s="11">
        <v>-36977073.020000003</v>
      </c>
      <c r="AEO44" s="11">
        <v>-162281784.38</v>
      </c>
      <c r="AEP44" s="11">
        <v>-41341923.789999999</v>
      </c>
      <c r="AEQ44" s="11">
        <v>-38264985.390000001</v>
      </c>
      <c r="AER44" s="11">
        <v>-30544074.359999999</v>
      </c>
      <c r="AES44" s="11">
        <v>-16848795.079999998</v>
      </c>
      <c r="AET44" s="11">
        <v>-81297831.670000002</v>
      </c>
      <c r="AEU44" s="11">
        <v>-25424967.449999999</v>
      </c>
      <c r="AEV44" s="11">
        <v>-37693893.630000003</v>
      </c>
      <c r="AEW44" s="11">
        <v>-19892982.440000001</v>
      </c>
      <c r="AEX44" s="11">
        <v>-11450488.18</v>
      </c>
      <c r="AEY44" s="11">
        <v>-143815651.09999999</v>
      </c>
      <c r="AEZ44" s="11">
        <v>-48613609.899999999</v>
      </c>
      <c r="AFA44" s="11">
        <v>-12801555.390000001</v>
      </c>
      <c r="AFB44" s="11">
        <v>-17532243.879999999</v>
      </c>
      <c r="AFC44" s="11">
        <v>-13191673.98</v>
      </c>
      <c r="AFD44" s="11">
        <v>-30640100.41</v>
      </c>
      <c r="AFE44" s="11">
        <v>-19236761.399999999</v>
      </c>
      <c r="AFF44" s="11">
        <v>-14883460.26</v>
      </c>
      <c r="AFG44" s="11">
        <v>-12344524.02</v>
      </c>
      <c r="AFH44" s="11">
        <v>-17594627.870000001</v>
      </c>
      <c r="AFI44" s="11">
        <v>-16293246.560000001</v>
      </c>
      <c r="AFJ44" s="11">
        <v>-13250660.970000001</v>
      </c>
      <c r="AFK44" s="11">
        <v>-24577197.640000001</v>
      </c>
      <c r="AFL44" s="11">
        <v>-223397934.80000001</v>
      </c>
      <c r="AFM44" s="11">
        <v>-41221329.159999996</v>
      </c>
      <c r="AFN44" s="11">
        <v>-34010981.909999996</v>
      </c>
      <c r="AFO44" s="11">
        <v>-26981091.32</v>
      </c>
      <c r="AFP44" s="11">
        <v>-27708768.579999998</v>
      </c>
      <c r="AFQ44" s="11">
        <v>-23191381.170000002</v>
      </c>
      <c r="AFR44" s="11">
        <v>-10022317.039999999</v>
      </c>
      <c r="AFS44" s="11">
        <v>-32927947.48</v>
      </c>
      <c r="AFT44" s="11">
        <v>-43680452.630000003</v>
      </c>
      <c r="AFU44" s="11">
        <v>-10706264.07</v>
      </c>
      <c r="AFV44" s="11">
        <v>-55625617.810000002</v>
      </c>
      <c r="AFW44" s="11">
        <v>-11079218.210000001</v>
      </c>
      <c r="AFX44" s="11">
        <v>-123939232.59999999</v>
      </c>
      <c r="AFY44" s="11">
        <v>-14780192.77</v>
      </c>
      <c r="AFZ44" s="11">
        <v>-16011214.34</v>
      </c>
      <c r="AGA44" s="11">
        <v>-16910291.890000001</v>
      </c>
      <c r="AGB44" s="11">
        <v>-38597465.740000002</v>
      </c>
      <c r="AGC44" s="11">
        <v>-16957126.5</v>
      </c>
      <c r="AGD44" s="11">
        <v>-6512022.1399999997</v>
      </c>
      <c r="AGE44" s="11">
        <v>-13677877.460000001</v>
      </c>
      <c r="AGF44" s="11">
        <v>-7715679.4000000004</v>
      </c>
      <c r="AGG44" s="11">
        <v>-9603371.8100000005</v>
      </c>
      <c r="AGH44" s="11">
        <v>-12336391.460000001</v>
      </c>
      <c r="AGI44" s="11">
        <v>-145632810.71000001</v>
      </c>
      <c r="AGJ44" s="11">
        <v>-59875858.060000002</v>
      </c>
      <c r="AGK44" s="11">
        <v>-29801746.5</v>
      </c>
      <c r="AGL44" s="11">
        <v>-9270915.8699999992</v>
      </c>
      <c r="AGM44" s="11">
        <v>-22085363.969999999</v>
      </c>
      <c r="AGN44" s="11">
        <v>-32070484.920000002</v>
      </c>
      <c r="AGO44" s="11">
        <v>-10818431.6</v>
      </c>
      <c r="AGP44" s="11">
        <v>-8039857.04</v>
      </c>
      <c r="AGQ44" s="11">
        <v>-569672541.08000004</v>
      </c>
      <c r="AGR44" s="11">
        <v>-574567414.73000002</v>
      </c>
      <c r="AGS44" s="11">
        <v>-23909765.489999998</v>
      </c>
      <c r="AGT44" s="11">
        <v>-36907192.920000002</v>
      </c>
      <c r="AGU44" s="11">
        <v>-47629725.380000003</v>
      </c>
      <c r="AGV44" s="11">
        <v>-15728727.390000001</v>
      </c>
      <c r="AGW44" s="11">
        <v>-19484737.670000002</v>
      </c>
      <c r="AGX44" s="11">
        <v>-14897824.859999999</v>
      </c>
      <c r="AGY44" s="11">
        <v>-6351524.3200000003</v>
      </c>
      <c r="AGZ44" s="11">
        <v>-50031022.210000001</v>
      </c>
      <c r="AHA44" s="11">
        <v>-30048526.149999999</v>
      </c>
      <c r="AHB44" s="11">
        <v>-22748190.239999998</v>
      </c>
      <c r="AHC44" s="11">
        <v>-16319561.42</v>
      </c>
      <c r="AHD44" s="11">
        <v>-24124773.239999998</v>
      </c>
      <c r="AHE44" s="11">
        <v>-9961061.6899999995</v>
      </c>
      <c r="AHF44" s="11">
        <v>-15622493.609999999</v>
      </c>
      <c r="AHG44" s="11">
        <v>-19318700.190000001</v>
      </c>
      <c r="AHH44" s="11">
        <v>-139058990.78</v>
      </c>
      <c r="AHI44" s="11">
        <v>-11846863.82</v>
      </c>
      <c r="AHJ44" s="11">
        <v>-15697265.960000001</v>
      </c>
      <c r="AHK44" s="11">
        <v>-12362342.15</v>
      </c>
      <c r="AHL44" s="11">
        <v>-30341940.32</v>
      </c>
      <c r="AHM44" s="11">
        <v>-10436089.460000001</v>
      </c>
      <c r="AHN44" s="11">
        <v>-17008896.84</v>
      </c>
      <c r="AHO44" s="294"/>
      <c r="AHP44" s="294"/>
      <c r="AHQ44" s="607">
        <v>72</v>
      </c>
    </row>
    <row r="45" spans="1:903" x14ac:dyDescent="1.1000000000000001">
      <c r="A45" s="270">
        <v>7</v>
      </c>
      <c r="B45" s="271" t="s">
        <v>6521</v>
      </c>
      <c r="C45" s="294">
        <v>485447540.01999998</v>
      </c>
      <c r="D45" s="294">
        <v>-7887096.4299999997</v>
      </c>
      <c r="E45" s="294">
        <v>-11596830.850000001</v>
      </c>
      <c r="F45" s="294">
        <v>2775689.5199999996</v>
      </c>
      <c r="G45" s="294">
        <v>8315612.3400000036</v>
      </c>
      <c r="H45" s="294">
        <v>-10263300.469999999</v>
      </c>
      <c r="I45" s="294">
        <v>287917852.38</v>
      </c>
      <c r="J45" s="294">
        <v>73706359.570000008</v>
      </c>
      <c r="K45" s="294">
        <v>2512767.34</v>
      </c>
      <c r="L45" s="294">
        <v>-1990948.8499999996</v>
      </c>
      <c r="M45" s="294">
        <v>-10285118.329999998</v>
      </c>
      <c r="N45" s="294">
        <v>-3055404.25</v>
      </c>
      <c r="O45" s="294">
        <v>74332787.719999999</v>
      </c>
      <c r="P45" s="294">
        <v>477148.74000000022</v>
      </c>
      <c r="Q45" s="294">
        <v>-2084519.4299999997</v>
      </c>
      <c r="R45" s="294">
        <v>-13964434.850000001</v>
      </c>
      <c r="S45" s="294">
        <v>-3476259.1099999994</v>
      </c>
      <c r="T45" s="294">
        <v>-2237315.7200000002</v>
      </c>
      <c r="U45" s="294">
        <v>377043783.50000006</v>
      </c>
      <c r="V45" s="294">
        <v>-60091393.750000007</v>
      </c>
      <c r="W45" s="294">
        <v>19061689.029999997</v>
      </c>
      <c r="X45" s="294">
        <v>104218057.71000001</v>
      </c>
      <c r="Y45" s="294">
        <v>-10404014.099999998</v>
      </c>
      <c r="Z45" s="294">
        <v>-17905739.280000001</v>
      </c>
      <c r="AA45" s="294">
        <v>-581371.60000000149</v>
      </c>
      <c r="AB45" s="294">
        <v>-99577541.239999995</v>
      </c>
      <c r="AC45" s="294">
        <v>-8584409.0100000054</v>
      </c>
      <c r="AD45" s="294">
        <v>-21648856.609999999</v>
      </c>
      <c r="AE45" s="294">
        <v>-95223421.919999987</v>
      </c>
      <c r="AF45" s="294">
        <v>-16197109.399999999</v>
      </c>
      <c r="AG45" s="294">
        <v>-78702839.540000007</v>
      </c>
      <c r="AH45" s="294">
        <v>-37212145.479999997</v>
      </c>
      <c r="AI45" s="294">
        <v>-5247192.2399999984</v>
      </c>
      <c r="AJ45" s="294">
        <v>-5600316.1300000008</v>
      </c>
      <c r="AK45" s="294">
        <v>60636942.930000007</v>
      </c>
      <c r="AL45" s="294">
        <v>-19798699.16</v>
      </c>
      <c r="AM45" s="294">
        <v>52647949.129999995</v>
      </c>
      <c r="AN45" s="294">
        <v>-777977.18000000156</v>
      </c>
      <c r="AO45" s="294">
        <v>-4078169.0700000003</v>
      </c>
      <c r="AP45" s="294">
        <v>-4924822.9999999981</v>
      </c>
      <c r="AQ45" s="294">
        <v>-8044366.6899999976</v>
      </c>
      <c r="AR45" s="294">
        <v>-12061671.579999998</v>
      </c>
      <c r="AS45" s="294">
        <v>-58621399.400000006</v>
      </c>
      <c r="AT45" s="294">
        <v>5419945.959999999</v>
      </c>
      <c r="AU45" s="294">
        <v>9490383.5600000005</v>
      </c>
      <c r="AV45" s="294">
        <v>5172143.25</v>
      </c>
      <c r="AW45" s="294">
        <v>-6429775.8100000005</v>
      </c>
      <c r="AX45" s="294">
        <v>-5942512.3699999992</v>
      </c>
      <c r="AY45" s="294">
        <v>13475594.589999998</v>
      </c>
      <c r="AZ45" s="294">
        <v>3409011.76</v>
      </c>
      <c r="BA45" s="294">
        <v>7571983.8599999994</v>
      </c>
      <c r="BB45" s="294">
        <v>6182602.7400000002</v>
      </c>
      <c r="BC45" s="294">
        <v>8112391.8899999987</v>
      </c>
      <c r="BD45" s="294">
        <v>430943.04000000004</v>
      </c>
      <c r="BE45" s="294">
        <v>-16003800.48</v>
      </c>
      <c r="BF45" s="294">
        <v>5457837.7799999993</v>
      </c>
      <c r="BG45" s="294">
        <v>22447616.550000001</v>
      </c>
      <c r="BH45" s="294">
        <v>-94078165.940000013</v>
      </c>
      <c r="BI45" s="294">
        <v>20287215.459999993</v>
      </c>
      <c r="BJ45" s="294">
        <v>-4356811.4800000004</v>
      </c>
      <c r="BK45" s="294">
        <v>-3755205.1800000006</v>
      </c>
      <c r="BL45" s="294">
        <v>-11027215.65</v>
      </c>
      <c r="BM45" s="294">
        <v>-2400186.2399999984</v>
      </c>
      <c r="BN45" s="294">
        <v>-7114265</v>
      </c>
      <c r="BO45" s="294">
        <v>48039.810000000056</v>
      </c>
      <c r="BP45" s="294">
        <v>305936.04000000004</v>
      </c>
      <c r="BQ45" s="294">
        <v>71185681.980000004</v>
      </c>
      <c r="BR45" s="294">
        <v>7153733.9500000002</v>
      </c>
      <c r="BS45" s="294">
        <v>3687252.3400000008</v>
      </c>
      <c r="BT45" s="294">
        <v>-2225670.1300000008</v>
      </c>
      <c r="BU45" s="294">
        <v>-1705865.88</v>
      </c>
      <c r="BV45" s="294">
        <v>-170275.18000000063</v>
      </c>
      <c r="BW45" s="294">
        <v>3745518.28</v>
      </c>
      <c r="BX45" s="294">
        <v>5224268.5</v>
      </c>
      <c r="BY45" s="294">
        <v>2896914</v>
      </c>
      <c r="BZ45" s="294">
        <v>-4721251.1399999997</v>
      </c>
      <c r="CA45" s="294">
        <v>-19039889.210000001</v>
      </c>
      <c r="CB45" s="294">
        <v>-23481514.000000004</v>
      </c>
      <c r="CC45" s="294">
        <v>-5101736.8000000007</v>
      </c>
      <c r="CD45" s="294">
        <v>1915339.3900000006</v>
      </c>
      <c r="CE45" s="294">
        <v>-5465897.3399999999</v>
      </c>
      <c r="CF45" s="294">
        <v>1278359116.6700001</v>
      </c>
      <c r="CG45" s="294">
        <v>16807263.770000003</v>
      </c>
      <c r="CH45" s="294">
        <v>1200248.1400000006</v>
      </c>
      <c r="CI45" s="294">
        <v>6390914.620000001</v>
      </c>
      <c r="CJ45" s="294">
        <v>30484499.849999998</v>
      </c>
      <c r="CK45" s="294">
        <v>6230002.2899999991</v>
      </c>
      <c r="CL45" s="294">
        <v>12252910.719999999</v>
      </c>
      <c r="CM45" s="294">
        <v>11783931.690000001</v>
      </c>
      <c r="CN45" s="294">
        <v>10954434.65</v>
      </c>
      <c r="CO45" s="294">
        <v>-1771516.3200000003</v>
      </c>
      <c r="CP45" s="294">
        <v>8485615.2699999996</v>
      </c>
      <c r="CQ45" s="294">
        <v>2283385.209999999</v>
      </c>
      <c r="CR45" s="294">
        <v>12260434.309999999</v>
      </c>
      <c r="CS45" s="294">
        <v>21518819.430000007</v>
      </c>
      <c r="CT45" s="294">
        <v>13523245.040000003</v>
      </c>
      <c r="CU45" s="294">
        <v>8614634.3600000013</v>
      </c>
      <c r="CV45" s="294">
        <v>-6165821.9699999988</v>
      </c>
      <c r="CW45" s="294">
        <v>10409470.359999999</v>
      </c>
      <c r="CX45" s="294">
        <v>-6344613.9699999988</v>
      </c>
      <c r="CY45" s="294">
        <v>1369958.3500000006</v>
      </c>
      <c r="CZ45" s="294">
        <v>8339488.8799999999</v>
      </c>
      <c r="DA45" s="294">
        <v>-55062937.439999998</v>
      </c>
      <c r="DB45" s="294">
        <v>28714112.789999992</v>
      </c>
      <c r="DC45" s="294">
        <v>-8109478.620000001</v>
      </c>
      <c r="DD45" s="294">
        <v>-2382234.4899999984</v>
      </c>
      <c r="DE45" s="294">
        <v>-3870066.3100000024</v>
      </c>
      <c r="DF45" s="294">
        <v>7373558.820000004</v>
      </c>
      <c r="DG45" s="294">
        <v>-10056883.930000002</v>
      </c>
      <c r="DH45" s="294">
        <v>-16602119.169999998</v>
      </c>
      <c r="DI45" s="294">
        <v>12918493.459999999</v>
      </c>
      <c r="DJ45" s="294">
        <v>681275315.30000007</v>
      </c>
      <c r="DK45" s="294">
        <v>-3317980.75</v>
      </c>
      <c r="DL45" s="294">
        <v>6139736.8099999987</v>
      </c>
      <c r="DM45" s="294">
        <v>17434558.309999999</v>
      </c>
      <c r="DN45" s="294">
        <v>-2536668.3899000008</v>
      </c>
      <c r="DO45" s="294">
        <v>-1791702.1100000013</v>
      </c>
      <c r="DP45" s="294">
        <v>23531645.580000006</v>
      </c>
      <c r="DQ45" s="294">
        <v>23551312.1501</v>
      </c>
      <c r="DR45" s="294">
        <v>5224954.0900000036</v>
      </c>
      <c r="DS45" s="294">
        <v>4392287.6899999976</v>
      </c>
      <c r="DT45" s="294">
        <v>-17761833.140000001</v>
      </c>
      <c r="DU45" s="294">
        <v>-39391878.750000007</v>
      </c>
      <c r="DV45" s="294">
        <v>-73866536.050000012</v>
      </c>
      <c r="DW45" s="294">
        <v>-11224547.189999998</v>
      </c>
      <c r="DX45" s="294">
        <v>-20813826.290000003</v>
      </c>
      <c r="DY45" s="294">
        <v>-4535613.57</v>
      </c>
      <c r="DZ45" s="294">
        <v>8663061.0199999996</v>
      </c>
      <c r="EA45" s="294">
        <v>-7345478.799999997</v>
      </c>
      <c r="EB45" s="294">
        <v>3961972.8199999984</v>
      </c>
      <c r="EC45" s="294">
        <v>-35322601.75</v>
      </c>
      <c r="ED45" s="294">
        <v>37643324.210000008</v>
      </c>
      <c r="EE45" s="294">
        <v>87345557.530000001</v>
      </c>
      <c r="EF45" s="294">
        <v>16336836.210000001</v>
      </c>
      <c r="EG45" s="294">
        <v>-483473.23000000045</v>
      </c>
      <c r="EH45" s="294">
        <v>14986298.640000001</v>
      </c>
      <c r="EI45" s="294">
        <v>-11762929.240000002</v>
      </c>
      <c r="EJ45" s="294">
        <v>-3174769.6400000006</v>
      </c>
      <c r="EK45" s="294">
        <v>-1884124.040000001</v>
      </c>
      <c r="EL45" s="294">
        <v>8735102.4600000009</v>
      </c>
      <c r="EM45" s="294">
        <v>-99446586.340000004</v>
      </c>
      <c r="EN45" s="294">
        <v>-3795830.84</v>
      </c>
      <c r="EO45" s="294">
        <v>-12243581.070000002</v>
      </c>
      <c r="EP45" s="294">
        <v>-2265509.5199999996</v>
      </c>
      <c r="EQ45" s="294">
        <v>-3804507.66</v>
      </c>
      <c r="ER45" s="294">
        <v>5850135.7299999995</v>
      </c>
      <c r="ES45" s="294">
        <v>-20075607.359999999</v>
      </c>
      <c r="ET45" s="294">
        <v>-13530320.25</v>
      </c>
      <c r="EU45" s="294">
        <v>-11995681.790000001</v>
      </c>
      <c r="EV45" s="294">
        <v>-56019197.330000013</v>
      </c>
      <c r="EW45" s="294">
        <v>29178488.809999999</v>
      </c>
      <c r="EX45" s="294">
        <v>17610502.77</v>
      </c>
      <c r="EY45" s="294">
        <v>-317104.83000000194</v>
      </c>
      <c r="EZ45" s="294">
        <v>2823478.7199999988</v>
      </c>
      <c r="FA45" s="294">
        <v>1471377.1799999997</v>
      </c>
      <c r="FB45" s="294">
        <v>13080696.859999999</v>
      </c>
      <c r="FC45" s="294">
        <v>6214571.2300000004</v>
      </c>
      <c r="FD45" s="294">
        <v>12794102.529999997</v>
      </c>
      <c r="FE45" s="294">
        <v>25848800.93</v>
      </c>
      <c r="FF45" s="294">
        <v>8861565.1000000015</v>
      </c>
      <c r="FG45" s="294">
        <v>5087698.4700000007</v>
      </c>
      <c r="FH45" s="294">
        <v>20061691.459999993</v>
      </c>
      <c r="FI45" s="294">
        <v>7856680.8499999978</v>
      </c>
      <c r="FJ45" s="294">
        <v>6117294.339999998</v>
      </c>
      <c r="FK45" s="294">
        <v>6724690.4800000004</v>
      </c>
      <c r="FL45" s="294">
        <v>-2357253.3200000003</v>
      </c>
      <c r="FM45" s="294">
        <v>21907647.600000001</v>
      </c>
      <c r="FN45" s="294">
        <v>2426894.7100000009</v>
      </c>
      <c r="FO45" s="294">
        <v>8969833.1900000013</v>
      </c>
      <c r="FP45" s="294">
        <v>729471607.66000009</v>
      </c>
      <c r="FQ45" s="294">
        <v>2106654.3899999987</v>
      </c>
      <c r="FR45" s="294">
        <v>11695430.510000002</v>
      </c>
      <c r="FS45" s="294">
        <v>-3273770.0799999982</v>
      </c>
      <c r="FT45" s="294">
        <v>15375687.859999999</v>
      </c>
      <c r="FU45" s="294">
        <v>9085793.8699999992</v>
      </c>
      <c r="FV45" s="294">
        <v>-19183258.359999999</v>
      </c>
      <c r="FW45" s="294">
        <v>-18399401.600000001</v>
      </c>
      <c r="FX45" s="294">
        <v>10096674.699999999</v>
      </c>
      <c r="FY45" s="294">
        <v>23240656.799999997</v>
      </c>
      <c r="FZ45" s="294">
        <v>-7618097</v>
      </c>
      <c r="GA45" s="294">
        <v>-4796518.8899999987</v>
      </c>
      <c r="GB45" s="294">
        <v>14451949.270000001</v>
      </c>
      <c r="GC45" s="294">
        <v>22574515.240000002</v>
      </c>
      <c r="GD45" s="294">
        <v>38731359.469999999</v>
      </c>
      <c r="GE45" s="294">
        <v>1646128.12</v>
      </c>
      <c r="GF45" s="294">
        <v>14937633.23</v>
      </c>
      <c r="GG45" s="294">
        <v>-6790922.3900000006</v>
      </c>
      <c r="GH45" s="294">
        <v>3721052.870000001</v>
      </c>
      <c r="GI45" s="294">
        <v>6661634.5199999996</v>
      </c>
      <c r="GJ45" s="294">
        <v>-3446072.3800000008</v>
      </c>
      <c r="GK45" s="294">
        <v>15558325.859999999</v>
      </c>
      <c r="GL45" s="294">
        <v>3625979.33</v>
      </c>
      <c r="GM45" s="294">
        <v>6418250.8099999996</v>
      </c>
      <c r="GN45" s="294">
        <v>4302458.58</v>
      </c>
      <c r="GO45" s="294">
        <v>2433346.0300000003</v>
      </c>
      <c r="GP45" s="294">
        <v>1826224.9100000262</v>
      </c>
      <c r="GQ45" s="294">
        <v>55712302.119999997</v>
      </c>
      <c r="GR45" s="294">
        <v>9793884.3200000003</v>
      </c>
      <c r="GS45" s="294">
        <v>4540670.8300000019</v>
      </c>
      <c r="GT45" s="294">
        <v>6396504.0600000005</v>
      </c>
      <c r="GU45" s="294">
        <v>4895901.129999999</v>
      </c>
      <c r="GV45" s="294">
        <v>5480337.2300000004</v>
      </c>
      <c r="GW45" s="294">
        <v>8590424.7899999991</v>
      </c>
      <c r="GX45" s="294">
        <v>-68380721.050000012</v>
      </c>
      <c r="GY45" s="294">
        <v>6567078.870000001</v>
      </c>
      <c r="GZ45" s="294">
        <v>-17047701.66</v>
      </c>
      <c r="HA45" s="294">
        <v>-12052481.6</v>
      </c>
      <c r="HB45" s="294">
        <v>-292338497.68000001</v>
      </c>
      <c r="HC45" s="294">
        <v>114575354.65000001</v>
      </c>
      <c r="HD45" s="294">
        <v>7688370.6600000039</v>
      </c>
      <c r="HE45" s="294">
        <v>-21783675.150000006</v>
      </c>
      <c r="HF45" s="294">
        <v>20882051.009999998</v>
      </c>
      <c r="HG45" s="294">
        <v>48497646.5</v>
      </c>
      <c r="HH45" s="294">
        <v>-6258643.7300000004</v>
      </c>
      <c r="HI45" s="294">
        <v>316217249.20999992</v>
      </c>
      <c r="HJ45" s="294">
        <v>-17006563.969999999</v>
      </c>
      <c r="HK45" s="294">
        <v>1531015</v>
      </c>
      <c r="HL45" s="294">
        <v>75365852.010000005</v>
      </c>
      <c r="HM45" s="294">
        <v>-9521496.3300000019</v>
      </c>
      <c r="HN45" s="294">
        <v>9587800.1400000006</v>
      </c>
      <c r="HO45" s="294">
        <v>26093479.559999999</v>
      </c>
      <c r="HP45" s="294">
        <v>-17267719.859999999</v>
      </c>
      <c r="HQ45" s="294">
        <v>-20218804.069999993</v>
      </c>
      <c r="HR45" s="294">
        <v>-73005114.470000014</v>
      </c>
      <c r="HS45" s="294">
        <v>-339615.29000000283</v>
      </c>
      <c r="HT45" s="294">
        <v>1946690.3600000013</v>
      </c>
      <c r="HU45" s="294">
        <v>6329786.9200000018</v>
      </c>
      <c r="HV45" s="294">
        <v>-1417465.0700000003</v>
      </c>
      <c r="HW45" s="294">
        <v>-19838945</v>
      </c>
      <c r="HX45" s="294">
        <v>-4215924.5</v>
      </c>
      <c r="HY45" s="294">
        <v>1254969.5599999987</v>
      </c>
      <c r="HZ45" s="294">
        <v>3308798.7699999996</v>
      </c>
      <c r="IA45" s="294">
        <v>7245535.2699999996</v>
      </c>
      <c r="IB45" s="294">
        <v>32445189.079999998</v>
      </c>
      <c r="IC45" s="294">
        <v>1453512.1600000001</v>
      </c>
      <c r="ID45" s="294">
        <v>-6330165.7600000016</v>
      </c>
      <c r="IE45" s="294">
        <v>-7896694.4700000007</v>
      </c>
      <c r="IF45" s="294">
        <v>2558270.8999999994</v>
      </c>
      <c r="IG45" s="294">
        <v>-147112639.01999998</v>
      </c>
      <c r="IH45" s="294">
        <v>73712112.219999999</v>
      </c>
      <c r="II45" s="294">
        <v>4172664.91</v>
      </c>
      <c r="IJ45" s="294">
        <v>-15219491.120000005</v>
      </c>
      <c r="IK45" s="294">
        <v>-59131184.720000006</v>
      </c>
      <c r="IL45" s="294">
        <v>469710.42000000179</v>
      </c>
      <c r="IM45" s="294">
        <v>-225585.91000000015</v>
      </c>
      <c r="IN45" s="294">
        <v>-4960925.1900000013</v>
      </c>
      <c r="IO45" s="294">
        <v>2765660.8199999984</v>
      </c>
      <c r="IP45" s="294">
        <v>-13813406.520000001</v>
      </c>
      <c r="IQ45" s="294">
        <v>39271049.990000002</v>
      </c>
      <c r="IR45" s="294">
        <v>-244858223.21000001</v>
      </c>
      <c r="IS45" s="294">
        <v>-193505118.47999996</v>
      </c>
      <c r="IT45" s="294">
        <v>-2176464.6799999997</v>
      </c>
      <c r="IU45" s="294">
        <v>1899929.379999999</v>
      </c>
      <c r="IV45" s="294">
        <v>40687695.769999996</v>
      </c>
      <c r="IW45" s="294">
        <v>5685796.9600000009</v>
      </c>
      <c r="IX45" s="294">
        <v>-2052705.9100000001</v>
      </c>
      <c r="IY45" s="294">
        <v>10287523.280000001</v>
      </c>
      <c r="IZ45" s="294">
        <v>-135817.75</v>
      </c>
      <c r="JA45" s="294">
        <v>-15080168.059999999</v>
      </c>
      <c r="JB45" s="294">
        <v>-15204700.379999999</v>
      </c>
      <c r="JC45" s="294">
        <v>-5592022.8199999984</v>
      </c>
      <c r="JD45" s="294">
        <v>14508672.61999999</v>
      </c>
      <c r="JE45" s="294">
        <v>-23844358.950000003</v>
      </c>
      <c r="JF45" s="294">
        <v>-1880052.5400000028</v>
      </c>
      <c r="JG45" s="294">
        <v>-1116913.0700000003</v>
      </c>
      <c r="JH45" s="294">
        <v>-8915266.0800000001</v>
      </c>
      <c r="JI45" s="294">
        <v>-1479005.1300000008</v>
      </c>
      <c r="JJ45" s="294">
        <v>-44525989.039999992</v>
      </c>
      <c r="JK45" s="294">
        <v>-5121038.6499999985</v>
      </c>
      <c r="JL45" s="294">
        <v>-7469377.75</v>
      </c>
      <c r="JM45" s="294">
        <v>13959693.240000002</v>
      </c>
      <c r="JN45" s="294">
        <v>-7042676.8800000027</v>
      </c>
      <c r="JO45" s="294">
        <v>-28672456.960000001</v>
      </c>
      <c r="JP45" s="294">
        <v>-938895.45999999717</v>
      </c>
      <c r="JQ45" s="294">
        <v>15541801.889999986</v>
      </c>
      <c r="JR45" s="294">
        <v>-32822272.11999999</v>
      </c>
      <c r="JS45" s="294">
        <v>12360587.790000001</v>
      </c>
      <c r="JT45" s="294">
        <v>4523146.84</v>
      </c>
      <c r="JU45" s="294">
        <v>-2025332.17</v>
      </c>
      <c r="JV45" s="294">
        <v>2513815.1500000004</v>
      </c>
      <c r="JW45" s="294">
        <v>-13118379.18</v>
      </c>
      <c r="JX45" s="294">
        <v>11284855.810000002</v>
      </c>
      <c r="JY45" s="294">
        <v>28865159.040000003</v>
      </c>
      <c r="JZ45" s="294">
        <v>-3724522.49</v>
      </c>
      <c r="KA45" s="294">
        <v>24926237.309999999</v>
      </c>
      <c r="KB45" s="294">
        <v>3154151.66</v>
      </c>
      <c r="KC45" s="294">
        <v>-2706666.16</v>
      </c>
      <c r="KD45" s="294">
        <v>11321774.65</v>
      </c>
      <c r="KE45" s="294">
        <v>3001006.8</v>
      </c>
      <c r="KF45" s="294">
        <v>324511169.96999997</v>
      </c>
      <c r="KG45" s="294">
        <v>-13310848.020000003</v>
      </c>
      <c r="KH45" s="294">
        <v>36365819.039999999</v>
      </c>
      <c r="KI45" s="294">
        <v>-15833614.950000001</v>
      </c>
      <c r="KJ45" s="294">
        <v>46031801.719999999</v>
      </c>
      <c r="KK45" s="294">
        <v>71710131.159999996</v>
      </c>
      <c r="KL45" s="294">
        <v>11122488.359999999</v>
      </c>
      <c r="KM45" s="294">
        <v>13198523.419999998</v>
      </c>
      <c r="KN45" s="294">
        <v>7702918.75</v>
      </c>
      <c r="KO45" s="294">
        <v>-3789614.4699999988</v>
      </c>
      <c r="KP45" s="294">
        <v>-4557055.32</v>
      </c>
      <c r="KQ45" s="294">
        <v>-11076410.920000002</v>
      </c>
      <c r="KR45" s="294">
        <v>-60379064.909999996</v>
      </c>
      <c r="KS45" s="294">
        <v>1293734.1300000027</v>
      </c>
      <c r="KT45" s="294">
        <v>-11550563.09</v>
      </c>
      <c r="KU45" s="294">
        <v>-102093928.63000001</v>
      </c>
      <c r="KV45" s="294">
        <v>73222769.649999991</v>
      </c>
      <c r="KW45" s="294">
        <v>44227175.929999977</v>
      </c>
      <c r="KX45" s="294">
        <v>-5508966.3300000001</v>
      </c>
      <c r="KY45" s="294">
        <v>432979.8900000006</v>
      </c>
      <c r="KZ45" s="294">
        <v>-31173374.919999998</v>
      </c>
      <c r="LA45" s="294">
        <v>-9256719.7300000004</v>
      </c>
      <c r="LB45" s="294">
        <v>-4734122.379999999</v>
      </c>
      <c r="LC45" s="294">
        <v>-2880404.4699999988</v>
      </c>
      <c r="LD45" s="294">
        <v>-7138415.3200000022</v>
      </c>
      <c r="LE45" s="294">
        <v>-113614305.60000002</v>
      </c>
      <c r="LF45" s="294">
        <v>-36121955.210000008</v>
      </c>
      <c r="LG45" s="294">
        <v>16610216.069999993</v>
      </c>
      <c r="LH45" s="294">
        <v>-13676834.040000007</v>
      </c>
      <c r="LI45" s="294">
        <v>2577280.6799999997</v>
      </c>
      <c r="LJ45" s="294">
        <v>-8920343.2399999984</v>
      </c>
      <c r="LK45" s="294">
        <v>-5733665.0099999998</v>
      </c>
      <c r="LL45" s="294">
        <v>-3245148.2699999996</v>
      </c>
      <c r="LM45" s="294">
        <v>-5393728.29</v>
      </c>
      <c r="LN45" s="294">
        <v>-12323046.77</v>
      </c>
      <c r="LO45" s="294">
        <v>-3097758.51</v>
      </c>
      <c r="LP45" s="294">
        <v>-80723788.719999999</v>
      </c>
      <c r="LQ45" s="294">
        <v>8490890.1699999999</v>
      </c>
      <c r="LR45" s="294">
        <v>22328074.189999998</v>
      </c>
      <c r="LS45" s="294">
        <v>251598857.68000001</v>
      </c>
      <c r="LT45" s="294">
        <v>-11736076.039999992</v>
      </c>
      <c r="LU45" s="294">
        <v>-142460031.14999998</v>
      </c>
      <c r="LV45" s="294">
        <v>4673068.3800000101</v>
      </c>
      <c r="LW45" s="294">
        <v>-14502804.890000001</v>
      </c>
      <c r="LX45" s="294">
        <v>15600963.850000001</v>
      </c>
      <c r="LY45" s="294">
        <v>6102618.2199999988</v>
      </c>
      <c r="LZ45" s="294">
        <v>20397021.539999995</v>
      </c>
      <c r="MA45" s="294">
        <v>26992713.929999996</v>
      </c>
      <c r="MB45" s="294">
        <v>65988641.210000008</v>
      </c>
      <c r="MC45" s="294">
        <v>-43508117.590000004</v>
      </c>
      <c r="MD45" s="294">
        <v>13315682.039999999</v>
      </c>
      <c r="ME45" s="294">
        <v>-59383241.589999974</v>
      </c>
      <c r="MF45" s="294">
        <v>13492377.060000001</v>
      </c>
      <c r="MG45" s="294">
        <v>22532683.350000001</v>
      </c>
      <c r="MH45" s="294">
        <v>19041595.540000003</v>
      </c>
      <c r="MI45" s="294">
        <v>21419656.82</v>
      </c>
      <c r="MJ45" s="294">
        <v>14087061.110000001</v>
      </c>
      <c r="MK45" s="294">
        <v>-5505499.8899999987</v>
      </c>
      <c r="ML45" s="294">
        <v>12056245.429999998</v>
      </c>
      <c r="MM45" s="294">
        <v>-6145780.0399999991</v>
      </c>
      <c r="MN45" s="294">
        <v>13450096.560000001</v>
      </c>
      <c r="MO45" s="294">
        <v>8752367.5700000003</v>
      </c>
      <c r="MP45" s="294">
        <v>18757014.649999999</v>
      </c>
      <c r="MQ45" s="294">
        <v>8360801.4599999785</v>
      </c>
      <c r="MR45" s="294">
        <v>5586234.3399999999</v>
      </c>
      <c r="MS45" s="294">
        <v>45448484.919999994</v>
      </c>
      <c r="MT45" s="294">
        <v>-13621377.810000002</v>
      </c>
      <c r="MU45" s="294">
        <v>22559945.940000005</v>
      </c>
      <c r="MV45" s="294">
        <v>3870137.4699999988</v>
      </c>
      <c r="MW45" s="294">
        <v>17282624.620700002</v>
      </c>
      <c r="MX45" s="294">
        <v>-28134451.490000002</v>
      </c>
      <c r="MY45" s="294">
        <v>-8076466.3900000006</v>
      </c>
      <c r="MZ45" s="294">
        <v>-1892322.540000001</v>
      </c>
      <c r="NA45" s="294">
        <v>23535685.48</v>
      </c>
      <c r="NB45" s="294">
        <v>338726315.36000001</v>
      </c>
      <c r="NC45" s="294">
        <v>133196991.78</v>
      </c>
      <c r="ND45" s="294">
        <v>13522207.34</v>
      </c>
      <c r="NE45" s="294">
        <v>252658176.10999998</v>
      </c>
      <c r="NF45" s="294">
        <v>8849272.7800000012</v>
      </c>
      <c r="NG45" s="294">
        <v>30838611.799999997</v>
      </c>
      <c r="NH45" s="294">
        <v>103973344.57000001</v>
      </c>
      <c r="NI45" s="294">
        <v>98756865.810000017</v>
      </c>
      <c r="NJ45" s="294">
        <v>23578973.219999999</v>
      </c>
      <c r="NK45" s="294">
        <v>121417655.3</v>
      </c>
      <c r="NL45" s="294">
        <v>64866213.590000004</v>
      </c>
      <c r="NM45" s="294">
        <v>31658130.756000001</v>
      </c>
      <c r="NN45" s="294">
        <v>66859139.150000006</v>
      </c>
      <c r="NO45" s="294">
        <v>11558727.09</v>
      </c>
      <c r="NP45" s="294">
        <v>2092336.9399999995</v>
      </c>
      <c r="NQ45" s="294">
        <v>10048911.669999998</v>
      </c>
      <c r="NR45" s="294">
        <v>13391638.670000002</v>
      </c>
      <c r="NS45" s="294">
        <v>10043076.140000001</v>
      </c>
      <c r="NT45" s="294">
        <v>14797144.41</v>
      </c>
      <c r="NU45" s="294">
        <v>-7393596.8200000525</v>
      </c>
      <c r="NV45" s="294">
        <v>19284174.170000017</v>
      </c>
      <c r="NW45" s="294">
        <v>11496716.190000001</v>
      </c>
      <c r="NX45" s="294">
        <v>-2961813.2199999988</v>
      </c>
      <c r="NY45" s="294">
        <v>12784629.83</v>
      </c>
      <c r="NZ45" s="294">
        <v>-4847395.7199999988</v>
      </c>
      <c r="OA45" s="294">
        <v>1479947.4100000001</v>
      </c>
      <c r="OB45" s="294">
        <v>557295473.04999995</v>
      </c>
      <c r="OC45" s="294">
        <v>-103978238.05000001</v>
      </c>
      <c r="OD45" s="294">
        <v>25183187.379999999</v>
      </c>
      <c r="OE45" s="294">
        <v>-67791952.340000004</v>
      </c>
      <c r="OF45" s="294">
        <v>-6939900.1700000018</v>
      </c>
      <c r="OG45" s="294">
        <v>45850649.619999997</v>
      </c>
      <c r="OH45" s="294">
        <v>-32125719.990000002</v>
      </c>
      <c r="OI45" s="294">
        <v>3330494.629999999</v>
      </c>
      <c r="OJ45" s="294">
        <v>79878286.780000001</v>
      </c>
      <c r="OK45" s="294">
        <v>-297507066.69</v>
      </c>
      <c r="OL45" s="294">
        <v>24632078.969999999</v>
      </c>
      <c r="OM45" s="294">
        <v>446247602.03000003</v>
      </c>
      <c r="ON45" s="294">
        <v>23443841.180000003</v>
      </c>
      <c r="OO45" s="294">
        <v>-5376435.950000003</v>
      </c>
      <c r="OP45" s="294">
        <v>71385304.969999999</v>
      </c>
      <c r="OQ45" s="294">
        <v>216242754.55000001</v>
      </c>
      <c r="OR45" s="294">
        <v>8368130.4400000013</v>
      </c>
      <c r="OS45" s="294">
        <v>38300978.540000007</v>
      </c>
      <c r="OT45" s="294">
        <v>-9074088.8400000017</v>
      </c>
      <c r="OU45" s="294">
        <v>23903055.779999997</v>
      </c>
      <c r="OV45" s="294">
        <v>16861612.819999993</v>
      </c>
      <c r="OW45" s="294">
        <v>18938693.329999998</v>
      </c>
      <c r="OX45" s="294">
        <v>18568082.07</v>
      </c>
      <c r="OY45" s="294">
        <v>11333880.359999999</v>
      </c>
      <c r="OZ45" s="294">
        <v>-43797906.060000002</v>
      </c>
      <c r="PA45" s="294">
        <v>9079924.8300000001</v>
      </c>
      <c r="PB45" s="294">
        <v>-23504991.409999996</v>
      </c>
      <c r="PC45" s="294">
        <v>-533819.84999999963</v>
      </c>
      <c r="PD45" s="294">
        <v>17082108.890000001</v>
      </c>
      <c r="PE45" s="294">
        <v>-10661402.490000002</v>
      </c>
      <c r="PF45" s="294">
        <v>550141.01999999955</v>
      </c>
      <c r="PG45" s="294">
        <v>-2360501.4299999997</v>
      </c>
      <c r="PH45" s="294">
        <v>-3762417.9000000022</v>
      </c>
      <c r="PI45" s="294">
        <v>-5184492.2000000011</v>
      </c>
      <c r="PJ45" s="294">
        <v>27158761.150000006</v>
      </c>
      <c r="PK45" s="294">
        <v>9903372.6700000018</v>
      </c>
      <c r="PL45" s="294">
        <v>-3364324.24</v>
      </c>
      <c r="PM45" s="294">
        <v>-30975885.739999998</v>
      </c>
      <c r="PN45" s="294">
        <v>46967.689999999478</v>
      </c>
      <c r="PO45" s="294">
        <v>-53508.730000000447</v>
      </c>
      <c r="PP45" s="294">
        <v>-556350.97000000067</v>
      </c>
      <c r="PQ45" s="294">
        <v>-820894.29999999981</v>
      </c>
      <c r="PR45" s="294">
        <v>45529911.820000052</v>
      </c>
      <c r="PS45" s="294">
        <v>9848744.9800000004</v>
      </c>
      <c r="PT45" s="294">
        <v>-11241578.810000002</v>
      </c>
      <c r="PU45" s="294">
        <v>16889864.649999999</v>
      </c>
      <c r="PV45" s="294">
        <v>-125168136.27999999</v>
      </c>
      <c r="PW45" s="294">
        <v>-12718223.68</v>
      </c>
      <c r="PX45" s="294">
        <v>-19914581.549999997</v>
      </c>
      <c r="PY45" s="294">
        <v>-2898266.8199999994</v>
      </c>
      <c r="PZ45" s="294">
        <v>3022967.7300000042</v>
      </c>
      <c r="QA45" s="294">
        <v>722450.66999999993</v>
      </c>
      <c r="QB45" s="294">
        <v>6620127.2100000009</v>
      </c>
      <c r="QC45" s="294">
        <v>-9416369.1699999981</v>
      </c>
      <c r="QD45" s="294">
        <v>11641479.859999998</v>
      </c>
      <c r="QE45" s="294">
        <v>30224988.629999995</v>
      </c>
      <c r="QF45" s="294">
        <v>-33371659.169999998</v>
      </c>
      <c r="QG45" s="294">
        <v>25139332.790000003</v>
      </c>
      <c r="QH45" s="294">
        <v>-9394444.2999999989</v>
      </c>
      <c r="QI45" s="294">
        <v>-15355549.109999999</v>
      </c>
      <c r="QJ45" s="294">
        <v>-4976964.9399999995</v>
      </c>
      <c r="QK45" s="294">
        <v>-43793821.719999999</v>
      </c>
      <c r="QL45" s="294">
        <v>-33200780.480000004</v>
      </c>
      <c r="QM45" s="294">
        <v>-7772267.5800000001</v>
      </c>
      <c r="QN45" s="294">
        <v>-897701.81999999983</v>
      </c>
      <c r="QO45" s="294">
        <v>-6773273.8799999999</v>
      </c>
      <c r="QP45" s="294">
        <v>-974880.48</v>
      </c>
      <c r="QQ45" s="294">
        <v>4872368.8500000015</v>
      </c>
      <c r="QR45" s="294">
        <v>28635470.629999995</v>
      </c>
      <c r="QS45" s="294">
        <v>-1777669.2199999988</v>
      </c>
      <c r="QT45" s="294">
        <v>-1049525.9399999976</v>
      </c>
      <c r="QU45" s="294">
        <v>24854997.629999999</v>
      </c>
      <c r="QV45" s="294">
        <v>6948238.4800000004</v>
      </c>
      <c r="QW45" s="294">
        <v>100977193.67</v>
      </c>
      <c r="QX45" s="294">
        <v>2367063.5999999978</v>
      </c>
      <c r="QY45" s="294">
        <v>-6009044.3599999994</v>
      </c>
      <c r="QZ45" s="294">
        <v>74784998.920000002</v>
      </c>
      <c r="RA45" s="294">
        <v>4052082.3699999992</v>
      </c>
      <c r="RB45" s="294">
        <v>1379780.5399999991</v>
      </c>
      <c r="RC45" s="294">
        <v>20008496.689999998</v>
      </c>
      <c r="RD45" s="294">
        <v>6579304.5599999987</v>
      </c>
      <c r="RE45" s="294">
        <v>160270770.31999999</v>
      </c>
      <c r="RF45" s="294">
        <v>-33655906.640000001</v>
      </c>
      <c r="RG45" s="294">
        <v>-12159267.640000001</v>
      </c>
      <c r="RH45" s="294">
        <v>40304431.700000003</v>
      </c>
      <c r="RI45" s="294">
        <v>-19300462.329999998</v>
      </c>
      <c r="RJ45" s="294">
        <v>-21230635.300000001</v>
      </c>
      <c r="RK45" s="294">
        <v>-74116360.850000009</v>
      </c>
      <c r="RL45" s="294">
        <v>8171334.8200000003</v>
      </c>
      <c r="RM45" s="294">
        <v>11141198.48</v>
      </c>
      <c r="RN45" s="294">
        <v>-42077571.699999996</v>
      </c>
      <c r="RO45" s="294">
        <v>-25497071.199999996</v>
      </c>
      <c r="RP45" s="294">
        <v>2058096.0200000014</v>
      </c>
      <c r="RQ45" s="294">
        <v>581749</v>
      </c>
      <c r="RR45" s="294">
        <v>-14368078.579999998</v>
      </c>
      <c r="RS45" s="294">
        <v>-5076290.1099999994</v>
      </c>
      <c r="RT45" s="294">
        <v>3044761.0300000012</v>
      </c>
      <c r="RU45" s="294">
        <v>-3678964.6000000015</v>
      </c>
      <c r="RV45" s="294">
        <v>9367644.2299999986</v>
      </c>
      <c r="RW45" s="294">
        <v>-4032612.84</v>
      </c>
      <c r="RX45" s="294">
        <v>-3489256.8900000006</v>
      </c>
      <c r="RY45" s="294">
        <v>-31599924.960000008</v>
      </c>
      <c r="RZ45" s="294">
        <v>14280742.1</v>
      </c>
      <c r="SA45" s="294">
        <v>10869405.630000001</v>
      </c>
      <c r="SB45" s="294">
        <v>10987059.899999999</v>
      </c>
      <c r="SC45" s="294">
        <v>10663238.919999998</v>
      </c>
      <c r="SD45" s="294">
        <v>1649935.0099999998</v>
      </c>
      <c r="SE45" s="294">
        <v>12431360.520000001</v>
      </c>
      <c r="SF45" s="294">
        <v>15287269.720000003</v>
      </c>
      <c r="SG45" s="294">
        <v>17620456.539999999</v>
      </c>
      <c r="SH45" s="294">
        <v>22072572.110000003</v>
      </c>
      <c r="SI45" s="294">
        <v>-47508313.870000005</v>
      </c>
      <c r="SJ45" s="294">
        <v>4049832.33</v>
      </c>
      <c r="SK45" s="294">
        <v>-40832594.879999995</v>
      </c>
      <c r="SL45" s="294">
        <v>18765607.489999998</v>
      </c>
      <c r="SM45" s="294">
        <v>3578705.1000000015</v>
      </c>
      <c r="SN45" s="294">
        <v>6490629.6899999976</v>
      </c>
      <c r="SO45" s="294">
        <v>18588090.920000002</v>
      </c>
      <c r="SP45" s="294">
        <v>12037390.909999998</v>
      </c>
      <c r="SQ45" s="294">
        <v>3426850.3100000024</v>
      </c>
      <c r="SR45" s="294">
        <v>4837893.1000000015</v>
      </c>
      <c r="SS45" s="294">
        <v>-164631842.48000002</v>
      </c>
      <c r="ST45" s="294">
        <v>7946347.0500000007</v>
      </c>
      <c r="SU45" s="294">
        <v>22350614.310000002</v>
      </c>
      <c r="SV45" s="294">
        <v>8102455.0300000049</v>
      </c>
      <c r="SW45" s="294">
        <v>5319547.5199999996</v>
      </c>
      <c r="SX45" s="294">
        <v>9213834.8699999992</v>
      </c>
      <c r="SY45" s="294">
        <v>11071187.800000001</v>
      </c>
      <c r="SZ45" s="294">
        <v>-29378803.609999996</v>
      </c>
      <c r="TA45" s="294">
        <v>-1967239</v>
      </c>
      <c r="TB45" s="294">
        <v>-3234303.01</v>
      </c>
      <c r="TC45" s="294">
        <v>24779260.420000002</v>
      </c>
      <c r="TD45" s="294">
        <v>-8700416.6899999995</v>
      </c>
      <c r="TE45" s="294">
        <v>46986285.450000003</v>
      </c>
      <c r="TF45" s="294">
        <v>353251.07999999914</v>
      </c>
      <c r="TG45" s="294">
        <v>-285965723.95999998</v>
      </c>
      <c r="TH45" s="294">
        <v>1587650.2999999989</v>
      </c>
      <c r="TI45" s="294">
        <v>7817364.4600000009</v>
      </c>
      <c r="TJ45" s="294">
        <v>-40230908.950000003</v>
      </c>
      <c r="TK45" s="294">
        <v>-15322499.17</v>
      </c>
      <c r="TL45" s="294">
        <v>-2882555.9699999997</v>
      </c>
      <c r="TM45" s="294">
        <v>2505268.2100000009</v>
      </c>
      <c r="TN45" s="294">
        <v>-8683239.6700000018</v>
      </c>
      <c r="TO45" s="294">
        <v>7278284.7700000014</v>
      </c>
      <c r="TP45" s="294">
        <v>-15398579.219999999</v>
      </c>
      <c r="TQ45" s="294">
        <v>-31548085.310000002</v>
      </c>
      <c r="TR45" s="294">
        <v>6814894.6999999993</v>
      </c>
      <c r="TS45" s="294">
        <v>-1666321.0600000005</v>
      </c>
      <c r="TT45" s="294">
        <v>-8494485.4200000018</v>
      </c>
      <c r="TU45" s="294">
        <v>765711.0700000003</v>
      </c>
      <c r="TV45" s="294">
        <v>11085771.34</v>
      </c>
      <c r="TW45" s="294">
        <v>-32733991.810000002</v>
      </c>
      <c r="TX45" s="294">
        <v>-2425728.5699999984</v>
      </c>
      <c r="TY45" s="294">
        <v>211370248.86000001</v>
      </c>
      <c r="TZ45" s="294">
        <v>-13586707.189999998</v>
      </c>
      <c r="UA45" s="294">
        <v>-8670211.7800000012</v>
      </c>
      <c r="UB45" s="294">
        <v>-5966783.4800000004</v>
      </c>
      <c r="UC45" s="294">
        <v>-191245108.31999999</v>
      </c>
      <c r="UD45" s="294">
        <v>9597910.0499999989</v>
      </c>
      <c r="UE45" s="294">
        <v>-9571717.5399999991</v>
      </c>
      <c r="UF45" s="294">
        <v>3143527.3100000024</v>
      </c>
      <c r="UG45" s="294">
        <v>-4618372.4500000011</v>
      </c>
      <c r="UH45" s="294">
        <v>-56346096.969999999</v>
      </c>
      <c r="UI45" s="294">
        <v>-14080557.580000002</v>
      </c>
      <c r="UJ45" s="294">
        <v>-11347288.960000001</v>
      </c>
      <c r="UK45" s="294">
        <v>-12052132.789999999</v>
      </c>
      <c r="UL45" s="294">
        <v>-11633689.819999998</v>
      </c>
      <c r="UM45" s="294">
        <v>-11422586.170000002</v>
      </c>
      <c r="UN45" s="294">
        <v>269940690.00000006</v>
      </c>
      <c r="UO45" s="294">
        <v>-9459784.3399999999</v>
      </c>
      <c r="UP45" s="294">
        <v>-11637439.359999999</v>
      </c>
      <c r="UQ45" s="294">
        <v>-85862425.99000001</v>
      </c>
      <c r="UR45" s="294">
        <v>2391558.11</v>
      </c>
      <c r="US45" s="294">
        <v>-1472038.040000001</v>
      </c>
      <c r="UT45" s="294">
        <v>-38088457.299999997</v>
      </c>
      <c r="UU45" s="294">
        <v>-2104922.6799999997</v>
      </c>
      <c r="UV45" s="294">
        <v>-5983792.1199999992</v>
      </c>
      <c r="UW45" s="294">
        <v>8294105.2199999988</v>
      </c>
      <c r="UX45" s="294">
        <v>-12603556.969999999</v>
      </c>
      <c r="UY45" s="294">
        <v>-14815808.359999999</v>
      </c>
      <c r="UZ45" s="294">
        <v>14756042.900000002</v>
      </c>
      <c r="VA45" s="294">
        <v>21091909.859999999</v>
      </c>
      <c r="VB45" s="294">
        <v>2883674.2400000021</v>
      </c>
      <c r="VC45" s="294">
        <v>876289.57999999821</v>
      </c>
      <c r="VD45" s="294">
        <v>-896220.05000000075</v>
      </c>
      <c r="VE45" s="294">
        <v>-5305607.24</v>
      </c>
      <c r="VF45" s="294">
        <v>-35928467.829999998</v>
      </c>
      <c r="VG45" s="294">
        <v>-4143059.330000001</v>
      </c>
      <c r="VH45" s="294">
        <v>4228914.6900000004</v>
      </c>
      <c r="VI45" s="294">
        <v>11891698.050000001</v>
      </c>
      <c r="VJ45" s="294">
        <v>-39483683.340000033</v>
      </c>
      <c r="VK45" s="294">
        <v>9237298.7400000021</v>
      </c>
      <c r="VL45" s="294">
        <v>19438221.890000001</v>
      </c>
      <c r="VM45" s="294">
        <v>-4719028.450000003</v>
      </c>
      <c r="VN45" s="294">
        <v>-5132965.43</v>
      </c>
      <c r="VO45" s="294">
        <v>-12621415.360000003</v>
      </c>
      <c r="VP45" s="294">
        <v>-10506262.100000001</v>
      </c>
      <c r="VQ45" s="294">
        <v>-6440389.71</v>
      </c>
      <c r="VR45" s="294">
        <v>18410112.899999999</v>
      </c>
      <c r="VS45" s="294">
        <v>-25101996</v>
      </c>
      <c r="VT45" s="294">
        <v>6368786.3500000015</v>
      </c>
      <c r="VU45" s="294">
        <v>53838515.240000002</v>
      </c>
      <c r="VV45" s="294">
        <v>1583261.1900000013</v>
      </c>
      <c r="VW45" s="294">
        <v>30002154.059999999</v>
      </c>
      <c r="VX45" s="294">
        <v>-853838.95999999903</v>
      </c>
      <c r="VY45" s="294">
        <v>1522681349.3299999</v>
      </c>
      <c r="VZ45" s="294">
        <v>18718797.969999999</v>
      </c>
      <c r="WA45" s="294">
        <v>53749298.969999999</v>
      </c>
      <c r="WB45" s="294">
        <v>10197264.440999996</v>
      </c>
      <c r="WC45" s="294">
        <v>13553264.590000002</v>
      </c>
      <c r="WD45" s="294">
        <v>-4992694.9600000009</v>
      </c>
      <c r="WE45" s="294">
        <v>-17278126.280000001</v>
      </c>
      <c r="WF45" s="294">
        <v>3363284.6700000018</v>
      </c>
      <c r="WG45" s="294">
        <v>28712395.789999999</v>
      </c>
      <c r="WH45" s="294">
        <v>-8963083.6699999981</v>
      </c>
      <c r="WI45" s="294">
        <v>-3061966.3499999996</v>
      </c>
      <c r="WJ45" s="294">
        <v>-21160918.530000001</v>
      </c>
      <c r="WK45" s="294">
        <v>13916798.169999998</v>
      </c>
      <c r="WL45" s="294">
        <v>1075967.0700000003</v>
      </c>
      <c r="WM45" s="294">
        <v>12170767.609999999</v>
      </c>
      <c r="WN45" s="294">
        <v>23149029.199999996</v>
      </c>
      <c r="WO45" s="294">
        <v>6558206.8799999952</v>
      </c>
      <c r="WP45" s="294">
        <v>-7689705.429999996</v>
      </c>
      <c r="WQ45" s="294">
        <v>4051398.5299999993</v>
      </c>
      <c r="WR45" s="294">
        <v>-4358830.4800000042</v>
      </c>
      <c r="WS45" s="294">
        <v>20867316.979999989</v>
      </c>
      <c r="WT45" s="294">
        <v>-5157335.8699999992</v>
      </c>
      <c r="WU45" s="294">
        <v>16940772.780000001</v>
      </c>
      <c r="WV45" s="294">
        <v>13599200.410000002</v>
      </c>
      <c r="WW45" s="294">
        <v>8637537.0900000017</v>
      </c>
      <c r="WX45" s="294">
        <v>-3176447.5199999996</v>
      </c>
      <c r="WY45" s="294">
        <v>5964944.3999999994</v>
      </c>
      <c r="WZ45" s="294">
        <v>6497656.0700000003</v>
      </c>
      <c r="XA45" s="294">
        <v>29590437.459999979</v>
      </c>
      <c r="XB45" s="294">
        <v>-2631221.34</v>
      </c>
      <c r="XC45" s="294">
        <v>19835219.329999998</v>
      </c>
      <c r="XD45" s="294">
        <v>16790396.57</v>
      </c>
      <c r="XE45" s="294">
        <v>10969427.090000002</v>
      </c>
      <c r="XF45" s="294">
        <v>451706356.37</v>
      </c>
      <c r="XG45" s="294">
        <v>2795933.9800000004</v>
      </c>
      <c r="XH45" s="294">
        <v>73083058.799999997</v>
      </c>
      <c r="XI45" s="294">
        <v>28039229.439999983</v>
      </c>
      <c r="XJ45" s="294">
        <v>5168215.43</v>
      </c>
      <c r="XK45" s="294">
        <v>7236632.8000000007</v>
      </c>
      <c r="XL45" s="294">
        <v>-9178322.8700000048</v>
      </c>
      <c r="XM45" s="294">
        <v>54812991.470000006</v>
      </c>
      <c r="XN45" s="294">
        <v>2984469.5</v>
      </c>
      <c r="XO45" s="294">
        <v>-12790459.660000004</v>
      </c>
      <c r="XP45" s="294">
        <v>12557935.510000002</v>
      </c>
      <c r="XQ45" s="294">
        <v>3626636.5100000016</v>
      </c>
      <c r="XR45" s="294">
        <v>9080051.089999998</v>
      </c>
      <c r="XS45" s="294">
        <v>9034387.4000000022</v>
      </c>
      <c r="XT45" s="294">
        <v>43383173.469999999</v>
      </c>
      <c r="XU45" s="294">
        <v>3322568.7200000007</v>
      </c>
      <c r="XV45" s="294">
        <v>14364416.629999999</v>
      </c>
      <c r="XW45" s="294">
        <v>11542318.539999999</v>
      </c>
      <c r="XX45" s="294">
        <v>4302585.92</v>
      </c>
      <c r="XY45" s="294">
        <v>6259697.1899999995</v>
      </c>
      <c r="XZ45" s="294">
        <v>5688502.6499999994</v>
      </c>
      <c r="YA45" s="294">
        <v>46002469.200000003</v>
      </c>
      <c r="YB45" s="294">
        <v>41211716.43</v>
      </c>
      <c r="YC45" s="294">
        <v>278227310.16999996</v>
      </c>
      <c r="YD45" s="294">
        <v>12653000.200000003</v>
      </c>
      <c r="YE45" s="294">
        <v>22740505.090000004</v>
      </c>
      <c r="YF45" s="294">
        <v>51636008.950000003</v>
      </c>
      <c r="YG45" s="294">
        <v>45728369.870000005</v>
      </c>
      <c r="YH45" s="294">
        <v>16111012.65</v>
      </c>
      <c r="YI45" s="294">
        <v>18727490.479999997</v>
      </c>
      <c r="YJ45" s="294">
        <v>15716335.709999999</v>
      </c>
      <c r="YK45" s="294">
        <v>18426104.230000004</v>
      </c>
      <c r="YL45" s="294">
        <v>8878325.8599999994</v>
      </c>
      <c r="YM45" s="294">
        <v>34053540.75</v>
      </c>
      <c r="YN45" s="294">
        <v>9892592.3500000015</v>
      </c>
      <c r="YO45" s="294">
        <v>24194265.02</v>
      </c>
      <c r="YP45" s="294">
        <v>9917424</v>
      </c>
      <c r="YQ45" s="294">
        <v>62508814.869999997</v>
      </c>
      <c r="YR45" s="294">
        <v>59714693.25</v>
      </c>
      <c r="YS45" s="294">
        <v>17773522.629999999</v>
      </c>
      <c r="YT45" s="294">
        <v>43111163.870000005</v>
      </c>
      <c r="YU45" s="294">
        <v>-592118.76000000164</v>
      </c>
      <c r="YV45" s="294">
        <v>14472711.289999999</v>
      </c>
      <c r="YW45" s="294">
        <v>94877.5</v>
      </c>
      <c r="YX45" s="294">
        <v>-1174968.7000000011</v>
      </c>
      <c r="YY45" s="294">
        <v>8523296.7599999998</v>
      </c>
      <c r="YZ45" s="294">
        <v>21598407.57</v>
      </c>
      <c r="ZA45" s="294">
        <v>5694086.7100000083</v>
      </c>
      <c r="ZB45" s="294">
        <v>415768.30999999959</v>
      </c>
      <c r="ZC45" s="294">
        <v>23446630.899999999</v>
      </c>
      <c r="ZD45" s="294">
        <v>-10163017.950000001</v>
      </c>
      <c r="ZE45" s="294">
        <v>25050548.460000001</v>
      </c>
      <c r="ZF45" s="294">
        <v>-2936434.96</v>
      </c>
      <c r="ZG45" s="294">
        <v>-2232314.4800000004</v>
      </c>
      <c r="ZH45" s="294">
        <v>3753400.4800000004</v>
      </c>
      <c r="ZI45" s="294">
        <v>-1543008.799999997</v>
      </c>
      <c r="ZJ45" s="294">
        <v>-9322701.1100000143</v>
      </c>
      <c r="ZK45" s="294">
        <v>17359827.25</v>
      </c>
      <c r="ZL45" s="294">
        <v>44918857.710000008</v>
      </c>
      <c r="ZM45" s="294">
        <v>205644310.98000002</v>
      </c>
      <c r="ZN45" s="294">
        <v>67070185.659999996</v>
      </c>
      <c r="ZO45" s="294">
        <v>37094756.5</v>
      </c>
      <c r="ZP45" s="294">
        <v>34101981.890000001</v>
      </c>
      <c r="ZQ45" s="294">
        <v>109403735.64</v>
      </c>
      <c r="ZR45" s="294">
        <v>297354796.46999997</v>
      </c>
      <c r="ZS45" s="294">
        <v>11546997.970000006</v>
      </c>
      <c r="ZT45" s="294">
        <v>31805846.700000003</v>
      </c>
      <c r="ZU45" s="294">
        <v>30732377.380000003</v>
      </c>
      <c r="ZV45" s="294">
        <v>14489504.48</v>
      </c>
      <c r="ZW45" s="294">
        <v>17168321.890000001</v>
      </c>
      <c r="ZX45" s="294">
        <v>5197308.16</v>
      </c>
      <c r="ZY45" s="294">
        <v>11012253.870000001</v>
      </c>
      <c r="ZZ45" s="294">
        <v>12730460.269999998</v>
      </c>
      <c r="AAA45" s="294">
        <v>20342968.25</v>
      </c>
      <c r="AAB45" s="294">
        <v>12251784.919999998</v>
      </c>
      <c r="AAC45" s="294">
        <v>32269161.329999998</v>
      </c>
      <c r="AAD45" s="294">
        <v>7706540.8899999997</v>
      </c>
      <c r="AAE45" s="294">
        <v>21267016.66</v>
      </c>
      <c r="AAF45" s="294">
        <v>14554019.020000011</v>
      </c>
      <c r="AAG45" s="294">
        <v>1704437.8599999994</v>
      </c>
      <c r="AAH45" s="294">
        <v>5591418.5</v>
      </c>
      <c r="AAI45" s="294">
        <v>-4976286.41</v>
      </c>
      <c r="AAJ45" s="294">
        <v>6001246.1800000016</v>
      </c>
      <c r="AAK45" s="294">
        <v>-14649146.169999998</v>
      </c>
      <c r="AAL45" s="294">
        <v>5552492.2299999986</v>
      </c>
      <c r="AAM45" s="294">
        <v>503106956.85000002</v>
      </c>
      <c r="AAN45" s="294">
        <v>-6370917.2800000012</v>
      </c>
      <c r="AAO45" s="294">
        <v>2826144.0800000019</v>
      </c>
      <c r="AAP45" s="294">
        <v>38600546.18</v>
      </c>
      <c r="AAQ45" s="294">
        <v>-12568373.340000004</v>
      </c>
      <c r="AAR45" s="294">
        <v>40283839.230000004</v>
      </c>
      <c r="AAS45" s="294">
        <v>13378551.559999999</v>
      </c>
      <c r="AAT45" s="294">
        <v>16525030.59</v>
      </c>
      <c r="AAU45" s="294">
        <v>-27554489.659999996</v>
      </c>
      <c r="AAV45" s="294">
        <v>6870440.629999999</v>
      </c>
      <c r="AAW45" s="294">
        <v>-9269520.7799999975</v>
      </c>
      <c r="AAX45" s="294">
        <v>-87088023.139999986</v>
      </c>
      <c r="AAY45" s="294">
        <v>-10632947.230000004</v>
      </c>
      <c r="AAZ45" s="294">
        <v>-4431778.66</v>
      </c>
      <c r="ABA45" s="294">
        <v>-3290939.5999999996</v>
      </c>
      <c r="ABB45" s="294">
        <v>-3306557.2100000009</v>
      </c>
      <c r="ABC45" s="294">
        <v>12125467.01</v>
      </c>
      <c r="ABD45" s="294">
        <v>21645702.149999999</v>
      </c>
      <c r="ABE45" s="294">
        <v>2713906.17</v>
      </c>
      <c r="ABF45" s="294">
        <v>-27298270.099999994</v>
      </c>
      <c r="ABG45" s="294">
        <v>-115948210.78</v>
      </c>
      <c r="ABH45" s="294">
        <v>16682728.389999997</v>
      </c>
      <c r="ABI45" s="294">
        <v>2804512.2899999991</v>
      </c>
      <c r="ABJ45" s="294">
        <v>-5897452.5500000007</v>
      </c>
      <c r="ABK45" s="294">
        <v>32733070.300000001</v>
      </c>
      <c r="ABL45" s="294">
        <v>6001323.2200000007</v>
      </c>
      <c r="ABM45" s="294">
        <v>-66828315.219999999</v>
      </c>
      <c r="ABN45" s="294">
        <v>51737030.060000002</v>
      </c>
      <c r="ABO45" s="294">
        <v>-6311070.5</v>
      </c>
      <c r="ABP45" s="294">
        <v>18118583.599999998</v>
      </c>
      <c r="ABQ45" s="294">
        <v>-9773508.9299999997</v>
      </c>
      <c r="ABR45" s="294">
        <v>8988316.5600000005</v>
      </c>
      <c r="ABS45" s="294">
        <v>383238.08999999985</v>
      </c>
      <c r="ABT45" s="294">
        <v>-2590861.5300000012</v>
      </c>
      <c r="ABU45" s="294">
        <v>29682664.289999999</v>
      </c>
      <c r="ABV45" s="294">
        <v>-235193082.11000001</v>
      </c>
      <c r="ABW45" s="294">
        <v>23078617.420000002</v>
      </c>
      <c r="ABX45" s="294">
        <v>32000494.080000002</v>
      </c>
      <c r="ABY45" s="294">
        <v>-4944270.74</v>
      </c>
      <c r="ABZ45" s="294">
        <v>10361343.43</v>
      </c>
      <c r="ACA45" s="294">
        <v>-36136626.770000003</v>
      </c>
      <c r="ACB45" s="294">
        <v>-4233589.9000000004</v>
      </c>
      <c r="ACC45" s="294">
        <v>1123158.7300000004</v>
      </c>
      <c r="ACD45" s="294">
        <v>-553182.6400000006</v>
      </c>
      <c r="ACE45" s="294">
        <v>-11035897.850000001</v>
      </c>
      <c r="ACF45" s="294">
        <v>-3039951.0199999996</v>
      </c>
      <c r="ACG45" s="294">
        <v>181357663.04000002</v>
      </c>
      <c r="ACH45" s="294">
        <v>-2438814.7599999998</v>
      </c>
      <c r="ACI45" s="294">
        <v>-12711495.59</v>
      </c>
      <c r="ACJ45" s="294">
        <v>-12156460.890000004</v>
      </c>
      <c r="ACK45" s="294">
        <v>10076834.359999999</v>
      </c>
      <c r="ACL45" s="294">
        <v>-20799561.379999999</v>
      </c>
      <c r="ACM45" s="294">
        <v>37778514.469999999</v>
      </c>
      <c r="ACN45" s="294">
        <v>69395581.519999996</v>
      </c>
      <c r="ACO45" s="294">
        <v>30137878.580000013</v>
      </c>
      <c r="ACP45" s="294">
        <v>-11256944.640000001</v>
      </c>
      <c r="ACQ45" s="294">
        <v>-12269403.07</v>
      </c>
      <c r="ACR45" s="294">
        <v>1322507.9399999976</v>
      </c>
      <c r="ACS45" s="294">
        <v>-8918031.5399999991</v>
      </c>
      <c r="ACT45" s="294">
        <v>167466829.06</v>
      </c>
      <c r="ACU45" s="294">
        <v>-1501381.4200000018</v>
      </c>
      <c r="ACV45" s="294">
        <v>11959657.949999999</v>
      </c>
      <c r="ACW45" s="294">
        <v>22795798.66</v>
      </c>
      <c r="ACX45" s="294">
        <v>-11133251.859999999</v>
      </c>
      <c r="ACY45" s="294">
        <v>-3940872.8099999987</v>
      </c>
      <c r="ACZ45" s="294">
        <v>818330.3200000003</v>
      </c>
      <c r="ADA45" s="294">
        <v>-8914369.9900000002</v>
      </c>
      <c r="ADB45" s="294">
        <v>17320221.68</v>
      </c>
      <c r="ADC45" s="294">
        <v>39217700.039999999</v>
      </c>
      <c r="ADD45" s="294">
        <v>-54857948.430000007</v>
      </c>
      <c r="ADE45" s="294">
        <v>6554415.2899999991</v>
      </c>
      <c r="ADF45" s="294">
        <v>9785241.8899999987</v>
      </c>
      <c r="ADG45" s="294">
        <v>-2668804.04</v>
      </c>
      <c r="ADH45" s="294">
        <v>-17416154.219999999</v>
      </c>
      <c r="ADI45" s="294">
        <v>-3931487.8299999982</v>
      </c>
      <c r="ADJ45" s="294">
        <v>5894869.7799999993</v>
      </c>
      <c r="ADK45" s="294">
        <v>-1751099.6700000018</v>
      </c>
      <c r="ADL45" s="294">
        <v>-17137097.850000001</v>
      </c>
      <c r="ADM45" s="294">
        <v>-263029828.84999996</v>
      </c>
      <c r="ADN45" s="294">
        <v>44108882.370000005</v>
      </c>
      <c r="ADO45" s="294">
        <v>-6653187.049999997</v>
      </c>
      <c r="ADP45" s="294">
        <v>-53055436.579999998</v>
      </c>
      <c r="ADQ45" s="294">
        <v>-6929.9599999999627</v>
      </c>
      <c r="ADR45" s="294">
        <v>-2914040.74</v>
      </c>
      <c r="ADS45" s="294">
        <v>33063639.650000002</v>
      </c>
      <c r="ADT45" s="294">
        <v>-257894.91999999993</v>
      </c>
      <c r="ADU45" s="294">
        <v>44744642.590000033</v>
      </c>
      <c r="ADV45" s="294">
        <v>-8395791.3700000048</v>
      </c>
      <c r="ADW45" s="294">
        <v>-58638051.939999998</v>
      </c>
      <c r="ADX45" s="294">
        <v>1415556.200000003</v>
      </c>
      <c r="ADY45" s="294">
        <v>5980963.6400000006</v>
      </c>
      <c r="ADZ45" s="294">
        <v>-6060059.1799999997</v>
      </c>
      <c r="AEA45" s="294">
        <v>-9880344.129999999</v>
      </c>
      <c r="AEB45" s="294">
        <v>-2886088.25</v>
      </c>
      <c r="AEC45" s="294">
        <v>-228468.71999999881</v>
      </c>
      <c r="AED45" s="294">
        <v>20215168.350000001</v>
      </c>
      <c r="AEE45" s="294">
        <v>-31875625.890000001</v>
      </c>
      <c r="AEF45" s="294">
        <v>4493594.92</v>
      </c>
      <c r="AEG45" s="294">
        <v>10041602.460000001</v>
      </c>
      <c r="AEH45" s="294">
        <v>539090.20000000298</v>
      </c>
      <c r="AEI45" s="294">
        <v>-4954435.59</v>
      </c>
      <c r="AEJ45" s="294">
        <v>10894868.949999996</v>
      </c>
      <c r="AEK45" s="294">
        <v>6145760.6400000006</v>
      </c>
      <c r="AEL45" s="294">
        <v>-29920608.279999994</v>
      </c>
      <c r="AEM45" s="294">
        <v>10566312.279999997</v>
      </c>
      <c r="AEN45" s="294">
        <v>-7854068.8400000036</v>
      </c>
      <c r="AEO45" s="294">
        <v>178921023.06999999</v>
      </c>
      <c r="AEP45" s="294">
        <v>-232876.46999999881</v>
      </c>
      <c r="AEQ45" s="294">
        <v>-7242839.8599999994</v>
      </c>
      <c r="AER45" s="294">
        <v>-6015551.5099999979</v>
      </c>
      <c r="AES45" s="294">
        <v>-2843524.589999998</v>
      </c>
      <c r="AET45" s="294">
        <v>-24708962.789999999</v>
      </c>
      <c r="AEU45" s="294">
        <v>5527099.0700000003</v>
      </c>
      <c r="AEV45" s="294">
        <v>-6566694.9000000022</v>
      </c>
      <c r="AEW45" s="294">
        <v>1193890.6199999973</v>
      </c>
      <c r="AEX45" s="294">
        <v>5601001.2600000016</v>
      </c>
      <c r="AEY45" s="294">
        <v>90335767.890000015</v>
      </c>
      <c r="AEZ45" s="294">
        <v>115137977.66</v>
      </c>
      <c r="AFA45" s="294">
        <v>10538697.210000001</v>
      </c>
      <c r="AFB45" s="294">
        <v>1227955.6500000022</v>
      </c>
      <c r="AFC45" s="294">
        <v>28818733.679999996</v>
      </c>
      <c r="AFD45" s="294">
        <v>47590870.060000002</v>
      </c>
      <c r="AFE45" s="294">
        <v>-324992.75999999791</v>
      </c>
      <c r="AFF45" s="294">
        <v>-1642499.6500000004</v>
      </c>
      <c r="AFG45" s="294">
        <v>16046614.91</v>
      </c>
      <c r="AFH45" s="294">
        <v>5143497.8699999973</v>
      </c>
      <c r="AFI45" s="294">
        <v>2676276.709999999</v>
      </c>
      <c r="AFJ45" s="294">
        <v>-2699309.08</v>
      </c>
      <c r="AFK45" s="294">
        <v>-10425086.200000001</v>
      </c>
      <c r="AFL45" s="294">
        <v>-39362552.430000007</v>
      </c>
      <c r="AFM45" s="294">
        <v>-11613886.039999995</v>
      </c>
      <c r="AFN45" s="294">
        <v>20881801.040000007</v>
      </c>
      <c r="AFO45" s="294">
        <v>-9248954.5500000007</v>
      </c>
      <c r="AFP45" s="294">
        <v>7301598.7400000021</v>
      </c>
      <c r="AFQ45" s="294">
        <v>18974404.119999997</v>
      </c>
      <c r="AFR45" s="294">
        <v>14603521.539999999</v>
      </c>
      <c r="AFS45" s="294">
        <v>14960774.610000003</v>
      </c>
      <c r="AFT45" s="294">
        <v>-8544050.1700000018</v>
      </c>
      <c r="AFU45" s="294">
        <v>10067741.68</v>
      </c>
      <c r="AFV45" s="294">
        <v>-17882328.960000001</v>
      </c>
      <c r="AFW45" s="294">
        <v>28464102.729999997</v>
      </c>
      <c r="AFX45" s="294">
        <v>197484733.01000002</v>
      </c>
      <c r="AFY45" s="294">
        <v>15486453.280000001</v>
      </c>
      <c r="AFZ45" s="294">
        <v>-2063822</v>
      </c>
      <c r="AGA45" s="294">
        <v>11579013.969999999</v>
      </c>
      <c r="AGB45" s="294">
        <v>-12252088.140000001</v>
      </c>
      <c r="AGC45" s="294">
        <v>-4457263.5199999996</v>
      </c>
      <c r="AGD45" s="294">
        <v>8186706.2400000012</v>
      </c>
      <c r="AGE45" s="294">
        <v>3318022.9399999976</v>
      </c>
      <c r="AGF45" s="294">
        <v>4218941.4000000004</v>
      </c>
      <c r="AGG45" s="294">
        <v>2240970.0399999991</v>
      </c>
      <c r="AGH45" s="294">
        <v>3064498.1099999994</v>
      </c>
      <c r="AGI45" s="294">
        <v>521559527.63999999</v>
      </c>
      <c r="AGJ45" s="294">
        <v>-6078061.4299999997</v>
      </c>
      <c r="AGK45" s="294">
        <v>6500170.0799999982</v>
      </c>
      <c r="AGL45" s="294">
        <v>5563285.7400000002</v>
      </c>
      <c r="AGM45" s="294">
        <v>31213220.039999999</v>
      </c>
      <c r="AGN45" s="294">
        <v>525963.66999999806</v>
      </c>
      <c r="AGO45" s="294">
        <v>-377969.51999999955</v>
      </c>
      <c r="AGP45" s="294">
        <v>24529294.740000002</v>
      </c>
      <c r="AGQ45" s="294">
        <v>-33019118.660000026</v>
      </c>
      <c r="AGR45" s="294">
        <v>-104903939.31</v>
      </c>
      <c r="AGS45" s="294">
        <v>-6821331.6999999993</v>
      </c>
      <c r="AGT45" s="294">
        <v>12434609.159999996</v>
      </c>
      <c r="AGU45" s="294">
        <v>1023102.4099999964</v>
      </c>
      <c r="AGV45" s="294">
        <v>-3162093.8600000013</v>
      </c>
      <c r="AGW45" s="294">
        <v>-8456788.0700000022</v>
      </c>
      <c r="AGX45" s="294">
        <v>8335330.7699999996</v>
      </c>
      <c r="AGY45" s="294">
        <v>4452607.24</v>
      </c>
      <c r="AGZ45" s="294">
        <v>-13259687.490000002</v>
      </c>
      <c r="AHA45" s="294">
        <v>17320063.300000004</v>
      </c>
      <c r="AHB45" s="294">
        <v>2257647.2900000028</v>
      </c>
      <c r="AHC45" s="294">
        <v>-1022559.6500000004</v>
      </c>
      <c r="AHD45" s="294">
        <v>36295.690000001341</v>
      </c>
      <c r="AHE45" s="294">
        <v>500707.98000000045</v>
      </c>
      <c r="AHF45" s="294">
        <v>-3672865.3599999994</v>
      </c>
      <c r="AHG45" s="294">
        <v>-10285663.100000001</v>
      </c>
      <c r="AHH45" s="294">
        <v>-51699406.480000004</v>
      </c>
      <c r="AHI45" s="294">
        <v>19675782.719999999</v>
      </c>
      <c r="AHJ45" s="294">
        <v>10017151.259999998</v>
      </c>
      <c r="AHK45" s="294">
        <v>1844704.6999999993</v>
      </c>
      <c r="AHL45" s="294">
        <v>-4633313.0599999987</v>
      </c>
      <c r="AHM45" s="294">
        <v>12703614.57</v>
      </c>
      <c r="AHN45" s="294">
        <v>-6007172.25</v>
      </c>
      <c r="AHO45" s="294"/>
      <c r="AHP45" s="294"/>
      <c r="AHQ45" s="277">
        <v>73</v>
      </c>
    </row>
    <row r="46" spans="1:903" x14ac:dyDescent="0.8">
      <c r="C46" s="294">
        <v>0</v>
      </c>
      <c r="D46" s="294">
        <v>0</v>
      </c>
      <c r="E46" s="294">
        <v>0</v>
      </c>
      <c r="F46" s="294">
        <v>0</v>
      </c>
      <c r="G46" s="294">
        <v>0</v>
      </c>
      <c r="H46" s="294">
        <v>0</v>
      </c>
      <c r="I46" s="294">
        <v>0</v>
      </c>
      <c r="J46" s="294">
        <v>0</v>
      </c>
      <c r="K46" s="294">
        <v>0</v>
      </c>
      <c r="L46" s="294">
        <v>0</v>
      </c>
      <c r="M46" s="294">
        <v>0</v>
      </c>
      <c r="N46" s="294">
        <v>0</v>
      </c>
      <c r="O46" s="294">
        <v>0</v>
      </c>
      <c r="P46" s="294">
        <v>0</v>
      </c>
      <c r="Q46" s="294">
        <v>0</v>
      </c>
      <c r="R46" s="294">
        <v>0</v>
      </c>
      <c r="S46" s="294">
        <v>0</v>
      </c>
      <c r="T46" s="294">
        <v>0</v>
      </c>
      <c r="U46" s="294">
        <v>0</v>
      </c>
      <c r="V46" s="294">
        <v>0</v>
      </c>
      <c r="W46" s="294">
        <v>0</v>
      </c>
      <c r="X46" s="294">
        <v>0</v>
      </c>
      <c r="Y46" s="294">
        <v>0</v>
      </c>
      <c r="Z46" s="294">
        <v>0</v>
      </c>
      <c r="AA46" s="294">
        <v>0</v>
      </c>
      <c r="AB46" s="294">
        <v>0</v>
      </c>
      <c r="AC46" s="294">
        <v>0</v>
      </c>
      <c r="AD46" s="294">
        <v>0</v>
      </c>
      <c r="AE46" s="294">
        <v>0</v>
      </c>
      <c r="AF46" s="294">
        <v>0</v>
      </c>
      <c r="AG46" s="294">
        <v>0</v>
      </c>
      <c r="AH46" s="294">
        <v>0</v>
      </c>
      <c r="AI46" s="294">
        <v>0</v>
      </c>
      <c r="AJ46" s="294">
        <v>0</v>
      </c>
      <c r="AK46" s="294">
        <v>0</v>
      </c>
      <c r="AL46" s="294">
        <v>0</v>
      </c>
      <c r="AM46" s="294">
        <v>0</v>
      </c>
      <c r="AN46" s="294">
        <v>0</v>
      </c>
      <c r="AO46" s="294">
        <v>0</v>
      </c>
      <c r="AP46" s="294">
        <v>0</v>
      </c>
      <c r="AQ46" s="294">
        <v>0</v>
      </c>
      <c r="AR46" s="294">
        <v>0</v>
      </c>
      <c r="AS46" s="294">
        <v>0</v>
      </c>
      <c r="AT46" s="294">
        <v>0</v>
      </c>
      <c r="AU46" s="294">
        <v>0</v>
      </c>
      <c r="AV46" s="294">
        <v>0</v>
      </c>
      <c r="AW46" s="294">
        <v>0</v>
      </c>
      <c r="AX46" s="294">
        <v>0</v>
      </c>
      <c r="AY46" s="294">
        <v>0</v>
      </c>
      <c r="AZ46" s="294">
        <v>0</v>
      </c>
      <c r="BA46" s="294">
        <v>0</v>
      </c>
      <c r="BB46" s="294">
        <v>0</v>
      </c>
      <c r="BC46" s="294">
        <v>0</v>
      </c>
      <c r="BD46" s="294">
        <v>0</v>
      </c>
      <c r="BE46" s="294">
        <v>0</v>
      </c>
      <c r="BF46" s="294">
        <v>0</v>
      </c>
      <c r="BG46" s="294">
        <v>0</v>
      </c>
      <c r="BH46" s="294">
        <v>0</v>
      </c>
      <c r="BI46" s="294">
        <v>0</v>
      </c>
      <c r="BJ46" s="294">
        <v>0</v>
      </c>
      <c r="BK46" s="294">
        <v>0</v>
      </c>
      <c r="BL46" s="294">
        <v>0</v>
      </c>
      <c r="BM46" s="294">
        <v>0</v>
      </c>
      <c r="BN46" s="294">
        <v>0</v>
      </c>
      <c r="BO46" s="294">
        <v>0</v>
      </c>
      <c r="BP46" s="294">
        <v>0</v>
      </c>
      <c r="BQ46" s="294">
        <v>0</v>
      </c>
      <c r="BR46" s="294">
        <v>0</v>
      </c>
      <c r="BS46" s="294">
        <v>0</v>
      </c>
      <c r="BT46" s="294">
        <v>0</v>
      </c>
      <c r="BU46" s="294">
        <v>0</v>
      </c>
      <c r="BV46" s="294">
        <v>0</v>
      </c>
      <c r="BW46" s="294">
        <v>0</v>
      </c>
      <c r="BX46" s="294">
        <v>0</v>
      </c>
      <c r="BY46" s="294">
        <v>0</v>
      </c>
      <c r="BZ46" s="294">
        <v>0</v>
      </c>
      <c r="CA46" s="294">
        <v>0</v>
      </c>
      <c r="CB46" s="294">
        <v>0</v>
      </c>
      <c r="CC46" s="294">
        <v>0</v>
      </c>
      <c r="CD46" s="294">
        <v>0</v>
      </c>
      <c r="CE46" s="294">
        <v>0</v>
      </c>
      <c r="CF46" s="294">
        <v>0</v>
      </c>
      <c r="CG46" s="294">
        <v>0</v>
      </c>
      <c r="CH46" s="294">
        <v>0</v>
      </c>
      <c r="CI46" s="294">
        <v>0</v>
      </c>
      <c r="CJ46" s="294">
        <v>0</v>
      </c>
      <c r="CK46" s="294">
        <v>0</v>
      </c>
      <c r="CL46" s="294">
        <v>0</v>
      </c>
      <c r="CM46" s="294">
        <v>0</v>
      </c>
      <c r="CN46" s="294">
        <v>0</v>
      </c>
      <c r="CO46" s="294">
        <v>0</v>
      </c>
      <c r="CP46" s="294">
        <v>0</v>
      </c>
      <c r="CQ46" s="294">
        <v>0</v>
      </c>
      <c r="CR46" s="294">
        <v>0</v>
      </c>
      <c r="CS46" s="294">
        <v>0</v>
      </c>
      <c r="CT46" s="294">
        <v>0</v>
      </c>
      <c r="CU46" s="294">
        <v>0</v>
      </c>
      <c r="CV46" s="294">
        <v>0</v>
      </c>
      <c r="CW46" s="294">
        <v>0</v>
      </c>
      <c r="CX46" s="294">
        <v>0</v>
      </c>
      <c r="CY46" s="294">
        <v>0</v>
      </c>
      <c r="CZ46" s="294">
        <v>0</v>
      </c>
      <c r="DA46" s="294">
        <v>0</v>
      </c>
      <c r="DB46" s="294">
        <v>0</v>
      </c>
      <c r="DC46" s="294">
        <v>0</v>
      </c>
      <c r="DD46" s="294">
        <v>0</v>
      </c>
      <c r="DE46" s="294">
        <v>0</v>
      </c>
      <c r="DF46" s="294">
        <v>0</v>
      </c>
      <c r="DG46" s="294">
        <v>0</v>
      </c>
      <c r="DH46" s="294">
        <v>0</v>
      </c>
      <c r="DI46" s="294">
        <v>0</v>
      </c>
      <c r="DJ46" s="294">
        <v>0</v>
      </c>
      <c r="DK46" s="294">
        <v>0</v>
      </c>
      <c r="DL46" s="294">
        <v>0</v>
      </c>
      <c r="DM46" s="294">
        <v>0</v>
      </c>
      <c r="DN46" s="294">
        <v>0</v>
      </c>
      <c r="DO46" s="294">
        <v>0</v>
      </c>
      <c r="DP46" s="294">
        <v>0</v>
      </c>
      <c r="DQ46" s="294">
        <v>0</v>
      </c>
      <c r="DR46" s="294">
        <v>0</v>
      </c>
      <c r="DS46" s="294">
        <v>0</v>
      </c>
      <c r="DT46" s="294">
        <v>0</v>
      </c>
      <c r="DU46" s="294">
        <v>0</v>
      </c>
      <c r="DV46" s="294">
        <v>0</v>
      </c>
      <c r="DW46" s="294">
        <v>0</v>
      </c>
      <c r="DX46" s="294">
        <v>0</v>
      </c>
      <c r="DY46" s="294">
        <v>0</v>
      </c>
      <c r="DZ46" s="294">
        <v>0</v>
      </c>
      <c r="EA46" s="294">
        <v>0</v>
      </c>
      <c r="EB46" s="294">
        <v>0</v>
      </c>
      <c r="EC46" s="294">
        <v>0</v>
      </c>
      <c r="ED46" s="294">
        <v>0</v>
      </c>
      <c r="EE46" s="294">
        <v>0</v>
      </c>
      <c r="EF46" s="294">
        <v>0</v>
      </c>
      <c r="EG46" s="294">
        <v>0</v>
      </c>
      <c r="EH46" s="294">
        <v>0</v>
      </c>
      <c r="EI46" s="294">
        <v>0</v>
      </c>
      <c r="EJ46" s="294">
        <v>0</v>
      </c>
      <c r="EK46" s="294">
        <v>0</v>
      </c>
      <c r="EL46" s="294">
        <v>0</v>
      </c>
      <c r="EM46" s="294">
        <v>0</v>
      </c>
      <c r="EN46" s="294">
        <v>0</v>
      </c>
      <c r="EO46" s="294">
        <v>0</v>
      </c>
      <c r="EP46" s="294">
        <v>0</v>
      </c>
      <c r="EQ46" s="294">
        <v>0</v>
      </c>
      <c r="ER46" s="294">
        <v>0</v>
      </c>
      <c r="ES46" s="294">
        <v>0</v>
      </c>
      <c r="ET46" s="294">
        <v>0</v>
      </c>
      <c r="EU46" s="294">
        <v>0</v>
      </c>
      <c r="EV46" s="294">
        <v>0</v>
      </c>
      <c r="EW46" s="294">
        <v>0</v>
      </c>
      <c r="EX46" s="294">
        <v>0</v>
      </c>
      <c r="EY46" s="294">
        <v>0</v>
      </c>
      <c r="EZ46" s="294">
        <v>0</v>
      </c>
      <c r="FA46" s="294">
        <v>0</v>
      </c>
      <c r="FB46" s="294">
        <v>0</v>
      </c>
      <c r="FC46" s="294">
        <v>0</v>
      </c>
      <c r="FD46" s="294">
        <v>0</v>
      </c>
      <c r="FE46" s="294">
        <v>0</v>
      </c>
      <c r="FF46" s="294">
        <v>0</v>
      </c>
      <c r="FG46" s="294">
        <v>0</v>
      </c>
      <c r="FH46" s="294">
        <v>0</v>
      </c>
      <c r="FI46" s="294">
        <v>0</v>
      </c>
      <c r="FJ46" s="294">
        <v>0</v>
      </c>
      <c r="FK46" s="294">
        <v>0</v>
      </c>
      <c r="FL46" s="294">
        <v>0</v>
      </c>
      <c r="FM46" s="294">
        <v>0</v>
      </c>
      <c r="FN46" s="294">
        <v>0</v>
      </c>
      <c r="FO46" s="294">
        <v>0</v>
      </c>
      <c r="FP46" s="294">
        <v>0</v>
      </c>
      <c r="FQ46" s="294">
        <v>0</v>
      </c>
      <c r="FR46" s="294">
        <v>0</v>
      </c>
      <c r="FS46" s="294">
        <v>0</v>
      </c>
      <c r="FT46" s="294">
        <v>0</v>
      </c>
      <c r="FU46" s="294">
        <v>0</v>
      </c>
      <c r="FV46" s="294">
        <v>0</v>
      </c>
      <c r="FW46" s="294">
        <v>0</v>
      </c>
      <c r="FX46" s="294">
        <v>0</v>
      </c>
      <c r="FY46" s="294">
        <v>0</v>
      </c>
      <c r="FZ46" s="294">
        <v>0</v>
      </c>
      <c r="GA46" s="294">
        <v>0</v>
      </c>
      <c r="GB46" s="294">
        <v>0</v>
      </c>
      <c r="GC46" s="294">
        <v>0</v>
      </c>
      <c r="GD46" s="294">
        <v>0</v>
      </c>
      <c r="GE46" s="294">
        <v>0</v>
      </c>
      <c r="GF46" s="294">
        <v>0</v>
      </c>
      <c r="GG46" s="294">
        <v>0</v>
      </c>
      <c r="GH46" s="294">
        <v>0</v>
      </c>
      <c r="GI46" s="294">
        <v>0</v>
      </c>
      <c r="GJ46" s="294">
        <v>0</v>
      </c>
      <c r="GK46" s="294">
        <v>0</v>
      </c>
      <c r="GL46" s="294">
        <v>0</v>
      </c>
      <c r="GM46" s="294">
        <v>0</v>
      </c>
      <c r="GN46" s="294">
        <v>0</v>
      </c>
      <c r="GO46" s="294">
        <v>0</v>
      </c>
      <c r="GP46" s="294">
        <v>0</v>
      </c>
      <c r="GQ46" s="294">
        <v>0</v>
      </c>
      <c r="GR46" s="294">
        <v>0</v>
      </c>
      <c r="GS46" s="294">
        <v>0</v>
      </c>
      <c r="GT46" s="294">
        <v>0</v>
      </c>
      <c r="GU46" s="294">
        <v>0</v>
      </c>
      <c r="GV46" s="294">
        <v>0</v>
      </c>
      <c r="GW46" s="294">
        <v>0</v>
      </c>
      <c r="GX46" s="294">
        <v>0</v>
      </c>
      <c r="GY46" s="294">
        <v>0</v>
      </c>
      <c r="GZ46" s="294">
        <v>0</v>
      </c>
      <c r="HA46" s="294">
        <v>0</v>
      </c>
      <c r="HB46" s="294">
        <v>0</v>
      </c>
      <c r="HC46" s="294">
        <v>0</v>
      </c>
      <c r="HD46" s="294">
        <v>0</v>
      </c>
      <c r="HE46" s="294">
        <v>0</v>
      </c>
      <c r="HF46" s="294">
        <v>0</v>
      </c>
      <c r="HG46" s="294">
        <v>0</v>
      </c>
      <c r="HH46" s="294">
        <v>0</v>
      </c>
      <c r="HI46" s="294">
        <v>0</v>
      </c>
      <c r="HJ46" s="294">
        <v>0</v>
      </c>
      <c r="HK46" s="294">
        <v>0</v>
      </c>
      <c r="HL46" s="294">
        <v>0</v>
      </c>
      <c r="HM46" s="294">
        <v>0</v>
      </c>
      <c r="HN46" s="294">
        <v>0</v>
      </c>
      <c r="HO46" s="294">
        <v>0</v>
      </c>
      <c r="HP46" s="294">
        <v>0</v>
      </c>
      <c r="HQ46" s="294">
        <v>0</v>
      </c>
      <c r="HR46" s="294">
        <v>0</v>
      </c>
      <c r="HS46" s="294">
        <v>0</v>
      </c>
      <c r="HT46" s="294">
        <v>0</v>
      </c>
      <c r="HU46" s="294">
        <v>0</v>
      </c>
      <c r="HV46" s="294">
        <v>0</v>
      </c>
      <c r="HW46" s="294">
        <v>0</v>
      </c>
      <c r="HX46" s="294">
        <v>0</v>
      </c>
      <c r="HY46" s="294">
        <v>0</v>
      </c>
      <c r="HZ46" s="294">
        <v>0</v>
      </c>
      <c r="IA46" s="294">
        <v>0</v>
      </c>
      <c r="IB46" s="294">
        <v>0</v>
      </c>
      <c r="IC46" s="294">
        <v>0</v>
      </c>
      <c r="ID46" s="294">
        <v>0</v>
      </c>
      <c r="IE46" s="294">
        <v>0</v>
      </c>
      <c r="IF46" s="294">
        <v>0</v>
      </c>
      <c r="IG46" s="294">
        <v>0</v>
      </c>
      <c r="IH46" s="294">
        <v>0</v>
      </c>
      <c r="II46" s="294">
        <v>0</v>
      </c>
      <c r="IJ46" s="294">
        <v>0</v>
      </c>
      <c r="IK46" s="294">
        <v>0</v>
      </c>
      <c r="IL46" s="294">
        <v>0</v>
      </c>
      <c r="IM46" s="294">
        <v>0</v>
      </c>
      <c r="IN46" s="294">
        <v>0</v>
      </c>
      <c r="IO46" s="294">
        <v>0</v>
      </c>
      <c r="IP46" s="294">
        <v>0</v>
      </c>
      <c r="IQ46" s="294">
        <v>0</v>
      </c>
      <c r="IR46" s="294">
        <v>0</v>
      </c>
      <c r="IS46" s="294">
        <v>0</v>
      </c>
      <c r="IT46" s="294">
        <v>0</v>
      </c>
      <c r="IU46" s="294">
        <v>0</v>
      </c>
      <c r="IV46" s="294">
        <v>0</v>
      </c>
      <c r="IW46" s="294">
        <v>0</v>
      </c>
      <c r="IX46" s="294">
        <v>0</v>
      </c>
      <c r="IY46" s="294">
        <v>0</v>
      </c>
      <c r="IZ46" s="294">
        <v>0</v>
      </c>
      <c r="JA46" s="294">
        <v>0</v>
      </c>
      <c r="JB46" s="294">
        <v>0</v>
      </c>
      <c r="JC46" s="294">
        <v>0</v>
      </c>
      <c r="JD46" s="294">
        <v>0</v>
      </c>
      <c r="JE46" s="294">
        <v>0</v>
      </c>
      <c r="JF46" s="294">
        <v>0</v>
      </c>
      <c r="JG46" s="294">
        <v>0</v>
      </c>
      <c r="JH46" s="294">
        <v>0</v>
      </c>
      <c r="JI46" s="294">
        <v>0</v>
      </c>
      <c r="JJ46" s="294">
        <v>0</v>
      </c>
      <c r="JK46" s="294">
        <v>0</v>
      </c>
      <c r="JL46" s="294">
        <v>0</v>
      </c>
      <c r="JM46" s="294">
        <v>0</v>
      </c>
      <c r="JN46" s="294">
        <v>0</v>
      </c>
      <c r="JO46" s="294">
        <v>0</v>
      </c>
      <c r="JP46" s="294">
        <v>0</v>
      </c>
      <c r="JQ46" s="294">
        <v>0</v>
      </c>
      <c r="JR46" s="294">
        <v>0</v>
      </c>
      <c r="JS46" s="294">
        <v>0</v>
      </c>
      <c r="JT46" s="294">
        <v>0</v>
      </c>
      <c r="JU46" s="294">
        <v>0</v>
      </c>
      <c r="JV46" s="294">
        <v>0</v>
      </c>
      <c r="JW46" s="294">
        <v>0</v>
      </c>
      <c r="JX46" s="294">
        <v>0</v>
      </c>
      <c r="JY46" s="294">
        <v>0</v>
      </c>
      <c r="JZ46" s="294">
        <v>0</v>
      </c>
      <c r="KA46" s="294">
        <v>0</v>
      </c>
      <c r="KB46" s="294">
        <v>0</v>
      </c>
      <c r="KC46" s="294">
        <v>0</v>
      </c>
      <c r="KD46" s="294">
        <v>0</v>
      </c>
      <c r="KE46" s="294">
        <v>0</v>
      </c>
      <c r="KF46" s="294">
        <v>0</v>
      </c>
      <c r="KG46" s="294">
        <v>0</v>
      </c>
      <c r="KH46" s="294">
        <v>0</v>
      </c>
      <c r="KI46" s="294">
        <v>0</v>
      </c>
      <c r="KJ46" s="294">
        <v>0</v>
      </c>
      <c r="KK46" s="294">
        <v>0</v>
      </c>
      <c r="KL46" s="294">
        <v>0</v>
      </c>
      <c r="KM46" s="294">
        <v>0</v>
      </c>
      <c r="KN46" s="294">
        <v>0</v>
      </c>
      <c r="KO46" s="294">
        <v>0</v>
      </c>
      <c r="KP46" s="294">
        <v>0</v>
      </c>
      <c r="KQ46" s="294">
        <v>0</v>
      </c>
      <c r="KR46" s="294">
        <v>0</v>
      </c>
      <c r="KS46" s="294">
        <v>0</v>
      </c>
      <c r="KT46" s="294">
        <v>0</v>
      </c>
      <c r="KU46" s="294">
        <v>0</v>
      </c>
      <c r="KV46" s="294">
        <v>0</v>
      </c>
      <c r="KW46" s="294">
        <v>0</v>
      </c>
      <c r="KX46" s="294">
        <v>0</v>
      </c>
      <c r="KY46" s="294">
        <v>0</v>
      </c>
      <c r="KZ46" s="294">
        <v>0</v>
      </c>
      <c r="LA46" s="294">
        <v>0</v>
      </c>
      <c r="LB46" s="294">
        <v>0</v>
      </c>
      <c r="LC46" s="294">
        <v>0</v>
      </c>
      <c r="LD46" s="294">
        <v>0</v>
      </c>
      <c r="LE46" s="294">
        <v>0</v>
      </c>
      <c r="LF46" s="294">
        <v>0</v>
      </c>
      <c r="LG46" s="294">
        <v>0</v>
      </c>
      <c r="LH46" s="294">
        <v>0</v>
      </c>
      <c r="LI46" s="294">
        <v>0</v>
      </c>
      <c r="LJ46" s="294">
        <v>0</v>
      </c>
      <c r="LK46" s="294">
        <v>0</v>
      </c>
      <c r="LL46" s="294">
        <v>0</v>
      </c>
      <c r="LM46" s="294">
        <v>0</v>
      </c>
      <c r="LN46" s="294">
        <v>0</v>
      </c>
      <c r="LO46" s="294">
        <v>0</v>
      </c>
      <c r="LP46" s="294">
        <v>0</v>
      </c>
      <c r="LQ46" s="294">
        <v>0</v>
      </c>
      <c r="LR46" s="294">
        <v>0</v>
      </c>
      <c r="LS46" s="294">
        <v>0</v>
      </c>
      <c r="LT46" s="294">
        <v>0</v>
      </c>
      <c r="LU46" s="294">
        <v>0</v>
      </c>
      <c r="LV46" s="294">
        <v>0</v>
      </c>
      <c r="LW46" s="294">
        <v>0</v>
      </c>
      <c r="LX46" s="294">
        <v>0</v>
      </c>
      <c r="LY46" s="294">
        <v>0</v>
      </c>
      <c r="LZ46" s="294">
        <v>0</v>
      </c>
      <c r="MA46" s="294">
        <v>0</v>
      </c>
      <c r="MB46" s="294">
        <v>0</v>
      </c>
      <c r="MC46" s="294">
        <v>0</v>
      </c>
      <c r="MD46" s="294">
        <v>0</v>
      </c>
      <c r="ME46" s="294">
        <v>0</v>
      </c>
      <c r="MF46" s="294">
        <v>0</v>
      </c>
      <c r="MG46" s="294">
        <v>0</v>
      </c>
      <c r="MH46" s="294">
        <v>0</v>
      </c>
      <c r="MI46" s="294">
        <v>0</v>
      </c>
      <c r="MJ46" s="294">
        <v>0</v>
      </c>
      <c r="MK46" s="294">
        <v>0</v>
      </c>
      <c r="ML46" s="294">
        <v>0</v>
      </c>
      <c r="MM46" s="294">
        <v>0</v>
      </c>
      <c r="MN46" s="294">
        <v>0</v>
      </c>
      <c r="MO46" s="294">
        <v>0</v>
      </c>
      <c r="MP46" s="294">
        <v>0</v>
      </c>
      <c r="MQ46" s="294">
        <v>0</v>
      </c>
      <c r="MR46" s="294">
        <v>0</v>
      </c>
      <c r="MS46" s="294">
        <v>0</v>
      </c>
      <c r="MT46" s="294">
        <v>0</v>
      </c>
      <c r="MU46" s="294">
        <v>0</v>
      </c>
      <c r="MV46" s="294">
        <v>0</v>
      </c>
      <c r="MW46" s="294">
        <v>0</v>
      </c>
      <c r="MX46" s="294">
        <v>0</v>
      </c>
      <c r="MY46" s="294">
        <v>0</v>
      </c>
      <c r="MZ46" s="294">
        <v>0</v>
      </c>
      <c r="NA46" s="294">
        <v>0</v>
      </c>
      <c r="NB46" s="294">
        <v>0</v>
      </c>
      <c r="NC46" s="294">
        <v>0</v>
      </c>
      <c r="ND46" s="294">
        <v>0</v>
      </c>
      <c r="NE46" s="294">
        <v>0</v>
      </c>
      <c r="NF46" s="294">
        <v>0</v>
      </c>
      <c r="NG46" s="294">
        <v>0</v>
      </c>
      <c r="NH46" s="294">
        <v>0</v>
      </c>
      <c r="NI46" s="294">
        <v>0</v>
      </c>
      <c r="NJ46" s="294">
        <v>0</v>
      </c>
      <c r="NK46" s="294">
        <v>0</v>
      </c>
      <c r="NL46" s="294">
        <v>0</v>
      </c>
      <c r="NM46" s="294">
        <v>0</v>
      </c>
      <c r="NN46" s="294">
        <v>0</v>
      </c>
      <c r="NO46" s="294">
        <v>0</v>
      </c>
      <c r="NP46" s="294">
        <v>0</v>
      </c>
      <c r="NQ46" s="294">
        <v>0</v>
      </c>
      <c r="NR46" s="294">
        <v>0</v>
      </c>
      <c r="NS46" s="294">
        <v>0</v>
      </c>
      <c r="NT46" s="294">
        <v>0</v>
      </c>
      <c r="NU46" s="294">
        <v>0</v>
      </c>
      <c r="NV46" s="294">
        <v>0</v>
      </c>
      <c r="NW46" s="294">
        <v>0</v>
      </c>
      <c r="NX46" s="294">
        <v>0</v>
      </c>
      <c r="NY46" s="294">
        <v>0</v>
      </c>
      <c r="NZ46" s="294">
        <v>0</v>
      </c>
      <c r="OA46" s="294">
        <v>0</v>
      </c>
      <c r="OB46" s="294">
        <v>0</v>
      </c>
      <c r="OC46" s="294">
        <v>0</v>
      </c>
      <c r="OD46" s="294">
        <v>0</v>
      </c>
      <c r="OE46" s="294">
        <v>0</v>
      </c>
      <c r="OF46" s="294">
        <v>0</v>
      </c>
      <c r="OG46" s="294">
        <v>0</v>
      </c>
      <c r="OH46" s="294">
        <v>0</v>
      </c>
      <c r="OI46" s="294">
        <v>0</v>
      </c>
      <c r="OJ46" s="294">
        <v>0</v>
      </c>
      <c r="OK46" s="294">
        <v>0</v>
      </c>
      <c r="OL46" s="294">
        <v>0</v>
      </c>
      <c r="OM46" s="294">
        <v>0</v>
      </c>
      <c r="ON46" s="294">
        <v>0</v>
      </c>
      <c r="OO46" s="294">
        <v>0</v>
      </c>
      <c r="OP46" s="294">
        <v>0</v>
      </c>
      <c r="OQ46" s="294">
        <v>0</v>
      </c>
      <c r="OR46" s="294">
        <v>0</v>
      </c>
      <c r="OS46" s="294">
        <v>0</v>
      </c>
      <c r="OT46" s="294">
        <v>0</v>
      </c>
      <c r="OU46" s="294">
        <v>0</v>
      </c>
      <c r="OV46" s="294">
        <v>0</v>
      </c>
      <c r="OW46" s="294">
        <v>0</v>
      </c>
      <c r="OX46" s="294">
        <v>0</v>
      </c>
      <c r="OY46" s="294">
        <v>0</v>
      </c>
      <c r="OZ46" s="294">
        <v>0</v>
      </c>
      <c r="PA46" s="294">
        <v>0</v>
      </c>
      <c r="PB46" s="294">
        <v>0</v>
      </c>
      <c r="PC46" s="294">
        <v>0</v>
      </c>
      <c r="PD46" s="294">
        <v>0</v>
      </c>
      <c r="PE46" s="294">
        <v>0</v>
      </c>
      <c r="PF46" s="294">
        <v>0</v>
      </c>
      <c r="PG46" s="294">
        <v>0</v>
      </c>
      <c r="PH46" s="294">
        <v>0</v>
      </c>
      <c r="PI46" s="294">
        <v>0</v>
      </c>
      <c r="PJ46" s="294">
        <v>0</v>
      </c>
      <c r="PK46" s="294">
        <v>0</v>
      </c>
      <c r="PL46" s="294">
        <v>0</v>
      </c>
      <c r="PM46" s="294">
        <v>0</v>
      </c>
      <c r="PN46" s="294">
        <v>0</v>
      </c>
      <c r="PO46" s="294">
        <v>0</v>
      </c>
      <c r="PP46" s="294">
        <v>0</v>
      </c>
      <c r="PQ46" s="294">
        <v>0</v>
      </c>
      <c r="PR46" s="294">
        <v>0</v>
      </c>
      <c r="PS46" s="294">
        <v>0</v>
      </c>
      <c r="PT46" s="294">
        <v>0</v>
      </c>
      <c r="PU46" s="294">
        <v>0</v>
      </c>
      <c r="PV46" s="294">
        <v>0</v>
      </c>
      <c r="PW46" s="294">
        <v>0</v>
      </c>
      <c r="PX46" s="294">
        <v>0</v>
      </c>
      <c r="PY46" s="294">
        <v>0</v>
      </c>
      <c r="PZ46" s="294">
        <v>0</v>
      </c>
      <c r="QA46" s="294">
        <v>0</v>
      </c>
      <c r="QB46" s="294">
        <v>0</v>
      </c>
      <c r="QC46" s="294">
        <v>0</v>
      </c>
      <c r="QD46" s="294">
        <v>0</v>
      </c>
      <c r="QE46" s="294">
        <v>0</v>
      </c>
      <c r="QF46" s="294">
        <v>0</v>
      </c>
      <c r="QG46" s="294">
        <v>0</v>
      </c>
      <c r="QH46" s="294">
        <v>0</v>
      </c>
      <c r="QI46" s="294">
        <v>0</v>
      </c>
      <c r="QJ46" s="294">
        <v>0</v>
      </c>
      <c r="QK46" s="294">
        <v>0</v>
      </c>
      <c r="QL46" s="294">
        <v>0</v>
      </c>
      <c r="QM46" s="294">
        <v>0</v>
      </c>
      <c r="QN46" s="294">
        <v>0</v>
      </c>
      <c r="QO46" s="294">
        <v>0</v>
      </c>
      <c r="QP46" s="294">
        <v>0</v>
      </c>
      <c r="QQ46" s="294">
        <v>0</v>
      </c>
      <c r="QR46" s="294">
        <v>0</v>
      </c>
      <c r="QS46" s="294">
        <v>0</v>
      </c>
      <c r="QT46" s="294">
        <v>0</v>
      </c>
      <c r="QU46" s="294">
        <v>0</v>
      </c>
      <c r="QV46" s="294">
        <v>0</v>
      </c>
      <c r="QW46" s="294">
        <v>0</v>
      </c>
      <c r="QX46" s="294">
        <v>0</v>
      </c>
      <c r="QY46" s="294">
        <v>0</v>
      </c>
      <c r="QZ46" s="294">
        <v>0</v>
      </c>
      <c r="RA46" s="294">
        <v>0</v>
      </c>
      <c r="RB46" s="294">
        <v>0</v>
      </c>
      <c r="RC46" s="294">
        <v>0</v>
      </c>
      <c r="RD46" s="294">
        <v>0</v>
      </c>
      <c r="RE46" s="294">
        <v>0</v>
      </c>
      <c r="RF46" s="294">
        <v>0</v>
      </c>
      <c r="RG46" s="294">
        <v>0</v>
      </c>
      <c r="RH46" s="294">
        <v>0</v>
      </c>
      <c r="RI46" s="294">
        <v>0</v>
      </c>
      <c r="RJ46" s="294">
        <v>0</v>
      </c>
      <c r="RK46" s="294">
        <v>0</v>
      </c>
      <c r="RL46" s="294">
        <v>0</v>
      </c>
      <c r="RM46" s="294">
        <v>0</v>
      </c>
      <c r="RN46" s="294">
        <v>0</v>
      </c>
      <c r="RO46" s="294">
        <v>0</v>
      </c>
      <c r="RP46" s="294">
        <v>0</v>
      </c>
      <c r="RQ46" s="294">
        <v>0</v>
      </c>
      <c r="RR46" s="294">
        <v>0</v>
      </c>
      <c r="RS46" s="294">
        <v>0</v>
      </c>
      <c r="RT46" s="294">
        <v>0</v>
      </c>
      <c r="RU46" s="294">
        <v>0</v>
      </c>
      <c r="RV46" s="294">
        <v>0</v>
      </c>
      <c r="RW46" s="294">
        <v>0</v>
      </c>
      <c r="RX46" s="294">
        <v>0</v>
      </c>
      <c r="RY46" s="294">
        <v>0</v>
      </c>
      <c r="RZ46" s="294">
        <v>0</v>
      </c>
      <c r="SA46" s="294">
        <v>0</v>
      </c>
      <c r="SB46" s="294">
        <v>0</v>
      </c>
      <c r="SC46" s="294">
        <v>0</v>
      </c>
      <c r="SD46" s="294">
        <v>0</v>
      </c>
      <c r="SE46" s="294">
        <v>0</v>
      </c>
      <c r="SF46" s="294">
        <v>0</v>
      </c>
      <c r="SG46" s="294">
        <v>0</v>
      </c>
      <c r="SH46" s="294">
        <v>0</v>
      </c>
      <c r="SI46" s="294">
        <v>0</v>
      </c>
      <c r="SJ46" s="294">
        <v>0</v>
      </c>
      <c r="SK46" s="294">
        <v>0</v>
      </c>
      <c r="SL46" s="294">
        <v>0</v>
      </c>
      <c r="SM46" s="294">
        <v>0</v>
      </c>
      <c r="SN46" s="294">
        <v>0</v>
      </c>
      <c r="SO46" s="294">
        <v>0</v>
      </c>
      <c r="SP46" s="294">
        <v>0</v>
      </c>
      <c r="SQ46" s="294">
        <v>0</v>
      </c>
      <c r="SR46" s="294">
        <v>0</v>
      </c>
      <c r="SS46" s="294">
        <v>0</v>
      </c>
      <c r="ST46" s="294">
        <v>0</v>
      </c>
      <c r="SU46" s="294">
        <v>0</v>
      </c>
      <c r="SV46" s="294">
        <v>0</v>
      </c>
      <c r="SW46" s="294">
        <v>0</v>
      </c>
      <c r="SX46" s="294">
        <v>0</v>
      </c>
      <c r="SY46" s="294">
        <v>0</v>
      </c>
      <c r="SZ46" s="294">
        <v>0</v>
      </c>
      <c r="TA46" s="294">
        <v>0</v>
      </c>
      <c r="TB46" s="294">
        <v>0</v>
      </c>
      <c r="TC46" s="294">
        <v>0</v>
      </c>
      <c r="TD46" s="294">
        <v>0</v>
      </c>
      <c r="TE46" s="294">
        <v>0</v>
      </c>
      <c r="TF46" s="294">
        <v>0</v>
      </c>
      <c r="TG46" s="294">
        <v>0</v>
      </c>
      <c r="TH46" s="294">
        <v>0</v>
      </c>
      <c r="TI46" s="294">
        <v>0</v>
      </c>
      <c r="TJ46" s="294">
        <v>0</v>
      </c>
      <c r="TK46" s="294">
        <v>0</v>
      </c>
      <c r="TL46" s="294">
        <v>0</v>
      </c>
      <c r="TM46" s="294">
        <v>0</v>
      </c>
      <c r="TN46" s="294">
        <v>0</v>
      </c>
      <c r="TO46" s="294">
        <v>0</v>
      </c>
      <c r="TP46" s="294">
        <v>0</v>
      </c>
      <c r="TQ46" s="294">
        <v>0</v>
      </c>
      <c r="TR46" s="294">
        <v>0</v>
      </c>
      <c r="TS46" s="294">
        <v>0</v>
      </c>
      <c r="TT46" s="294">
        <v>0</v>
      </c>
      <c r="TU46" s="294">
        <v>0</v>
      </c>
      <c r="TV46" s="294">
        <v>0</v>
      </c>
      <c r="TW46" s="294">
        <v>0</v>
      </c>
      <c r="TX46" s="294">
        <v>0</v>
      </c>
      <c r="TY46" s="294">
        <v>0</v>
      </c>
      <c r="TZ46" s="294">
        <v>0</v>
      </c>
      <c r="UA46" s="294">
        <v>0</v>
      </c>
      <c r="UB46" s="294">
        <v>0</v>
      </c>
      <c r="UC46" s="294">
        <v>0</v>
      </c>
      <c r="UD46" s="294">
        <v>0</v>
      </c>
      <c r="UE46" s="294">
        <v>0</v>
      </c>
      <c r="UF46" s="294">
        <v>0</v>
      </c>
      <c r="UG46" s="294">
        <v>0</v>
      </c>
      <c r="UH46" s="294">
        <v>0</v>
      </c>
      <c r="UI46" s="294">
        <v>0</v>
      </c>
      <c r="UJ46" s="294">
        <v>0</v>
      </c>
      <c r="UK46" s="294">
        <v>0</v>
      </c>
      <c r="UL46" s="294">
        <v>0</v>
      </c>
      <c r="UM46" s="294">
        <v>0</v>
      </c>
      <c r="UN46" s="294">
        <v>0</v>
      </c>
      <c r="UO46" s="294">
        <v>0</v>
      </c>
      <c r="UP46" s="294">
        <v>0</v>
      </c>
      <c r="UQ46" s="294">
        <v>0</v>
      </c>
      <c r="UR46" s="294">
        <v>0</v>
      </c>
      <c r="US46" s="294">
        <v>0</v>
      </c>
      <c r="UT46" s="294">
        <v>0</v>
      </c>
      <c r="UU46" s="294">
        <v>0</v>
      </c>
      <c r="UV46" s="294">
        <v>0</v>
      </c>
      <c r="UW46" s="294">
        <v>0</v>
      </c>
      <c r="UX46" s="294">
        <v>0</v>
      </c>
      <c r="UY46" s="294">
        <v>0</v>
      </c>
      <c r="UZ46" s="294">
        <v>0</v>
      </c>
      <c r="VA46" s="294">
        <v>0</v>
      </c>
      <c r="VB46" s="294">
        <v>0</v>
      </c>
      <c r="VC46" s="294">
        <v>0</v>
      </c>
      <c r="VD46" s="294">
        <v>0</v>
      </c>
      <c r="VE46" s="294">
        <v>0</v>
      </c>
      <c r="VF46" s="294">
        <v>0</v>
      </c>
      <c r="VG46" s="294">
        <v>0</v>
      </c>
      <c r="VH46" s="294">
        <v>0</v>
      </c>
      <c r="VI46" s="294">
        <v>0</v>
      </c>
      <c r="VJ46" s="294">
        <v>0</v>
      </c>
      <c r="VK46" s="294">
        <v>0</v>
      </c>
      <c r="VL46" s="294">
        <v>0</v>
      </c>
      <c r="VM46" s="294">
        <v>0</v>
      </c>
      <c r="VN46" s="294">
        <v>0</v>
      </c>
      <c r="VO46" s="294">
        <v>0</v>
      </c>
      <c r="VP46" s="294">
        <v>0</v>
      </c>
      <c r="VQ46" s="294">
        <v>0</v>
      </c>
      <c r="VR46" s="294">
        <v>0</v>
      </c>
      <c r="VS46" s="294">
        <v>0</v>
      </c>
      <c r="VT46" s="294">
        <v>0</v>
      </c>
      <c r="VU46" s="294">
        <v>0</v>
      </c>
      <c r="VV46" s="294">
        <v>0</v>
      </c>
      <c r="VW46" s="294">
        <v>0</v>
      </c>
      <c r="VX46" s="294">
        <v>0</v>
      </c>
      <c r="VY46" s="294">
        <v>0</v>
      </c>
      <c r="VZ46" s="294">
        <v>0</v>
      </c>
      <c r="WA46" s="294">
        <v>0</v>
      </c>
      <c r="WB46" s="294">
        <v>0</v>
      </c>
      <c r="WC46" s="294">
        <v>0</v>
      </c>
      <c r="WD46" s="294">
        <v>0</v>
      </c>
      <c r="WE46" s="294">
        <v>0</v>
      </c>
      <c r="WF46" s="294">
        <v>0</v>
      </c>
      <c r="WG46" s="294">
        <v>0</v>
      </c>
      <c r="WH46" s="294">
        <v>0</v>
      </c>
      <c r="WI46" s="294">
        <v>0</v>
      </c>
      <c r="WJ46" s="294">
        <v>0</v>
      </c>
      <c r="WK46" s="294">
        <v>0</v>
      </c>
      <c r="WL46" s="294">
        <v>0</v>
      </c>
      <c r="WM46" s="294">
        <v>0</v>
      </c>
      <c r="WN46" s="294">
        <v>0</v>
      </c>
      <c r="WO46" s="294">
        <v>0</v>
      </c>
      <c r="WP46" s="294">
        <v>0</v>
      </c>
      <c r="WQ46" s="294">
        <v>0</v>
      </c>
      <c r="WR46" s="294">
        <v>0</v>
      </c>
      <c r="WS46" s="294">
        <v>0</v>
      </c>
      <c r="WT46" s="294">
        <v>0</v>
      </c>
      <c r="WU46" s="294">
        <v>0</v>
      </c>
      <c r="WV46" s="294">
        <v>0</v>
      </c>
      <c r="WW46" s="294">
        <v>0</v>
      </c>
      <c r="WX46" s="294">
        <v>0</v>
      </c>
      <c r="WY46" s="294">
        <v>0</v>
      </c>
      <c r="WZ46" s="294">
        <v>0</v>
      </c>
      <c r="XA46" s="294">
        <v>0</v>
      </c>
      <c r="XB46" s="294">
        <v>0</v>
      </c>
      <c r="XC46" s="294">
        <v>0</v>
      </c>
      <c r="XD46" s="294">
        <v>0</v>
      </c>
      <c r="XE46" s="294">
        <v>0</v>
      </c>
      <c r="XF46" s="294">
        <v>0</v>
      </c>
      <c r="XG46" s="294">
        <v>0</v>
      </c>
      <c r="XH46" s="294">
        <v>0</v>
      </c>
      <c r="XI46" s="294">
        <v>0</v>
      </c>
      <c r="XJ46" s="294">
        <v>0</v>
      </c>
      <c r="XK46" s="294">
        <v>0</v>
      </c>
      <c r="XL46" s="294">
        <v>0</v>
      </c>
      <c r="XM46" s="294">
        <v>0</v>
      </c>
      <c r="XN46" s="294">
        <v>0</v>
      </c>
      <c r="XO46" s="294">
        <v>0</v>
      </c>
      <c r="XP46" s="294">
        <v>0</v>
      </c>
      <c r="XQ46" s="294">
        <v>0</v>
      </c>
      <c r="XR46" s="294">
        <v>0</v>
      </c>
      <c r="XS46" s="294">
        <v>0</v>
      </c>
      <c r="XT46" s="294">
        <v>0</v>
      </c>
      <c r="XU46" s="294">
        <v>0</v>
      </c>
      <c r="XV46" s="294">
        <v>0</v>
      </c>
      <c r="XW46" s="294">
        <v>0</v>
      </c>
      <c r="XX46" s="294">
        <v>0</v>
      </c>
      <c r="XY46" s="294">
        <v>0</v>
      </c>
      <c r="XZ46" s="294">
        <v>0</v>
      </c>
      <c r="YA46" s="294">
        <v>0</v>
      </c>
      <c r="YB46" s="294">
        <v>0</v>
      </c>
      <c r="YC46" s="294">
        <v>0</v>
      </c>
      <c r="YD46" s="294">
        <v>0</v>
      </c>
      <c r="YE46" s="294">
        <v>0</v>
      </c>
      <c r="YF46" s="294">
        <v>0</v>
      </c>
      <c r="YG46" s="294">
        <v>0</v>
      </c>
      <c r="YH46" s="294">
        <v>0</v>
      </c>
      <c r="YI46" s="294">
        <v>0</v>
      </c>
      <c r="YJ46" s="294">
        <v>0</v>
      </c>
      <c r="YK46" s="294">
        <v>0</v>
      </c>
      <c r="YL46" s="294">
        <v>0</v>
      </c>
      <c r="YM46" s="294">
        <v>0</v>
      </c>
      <c r="YN46" s="294">
        <v>0</v>
      </c>
      <c r="YO46" s="294">
        <v>0</v>
      </c>
      <c r="YP46" s="294">
        <v>0</v>
      </c>
      <c r="YQ46" s="294">
        <v>0</v>
      </c>
      <c r="YR46" s="294">
        <v>0</v>
      </c>
      <c r="YS46" s="294">
        <v>0</v>
      </c>
      <c r="YT46" s="294">
        <v>0</v>
      </c>
      <c r="YU46" s="294">
        <v>0</v>
      </c>
      <c r="YV46" s="294">
        <v>0</v>
      </c>
      <c r="YW46" s="294">
        <v>0</v>
      </c>
      <c r="YX46" s="294">
        <v>0</v>
      </c>
      <c r="YY46" s="294">
        <v>0</v>
      </c>
      <c r="YZ46" s="294">
        <v>0</v>
      </c>
      <c r="ZA46" s="294">
        <v>0</v>
      </c>
      <c r="ZB46" s="294">
        <v>0</v>
      </c>
      <c r="ZC46" s="294">
        <v>0</v>
      </c>
      <c r="ZD46" s="294">
        <v>0</v>
      </c>
      <c r="ZE46" s="294">
        <v>0</v>
      </c>
      <c r="ZF46" s="294">
        <v>0</v>
      </c>
      <c r="ZG46" s="294">
        <v>0</v>
      </c>
      <c r="ZH46" s="294">
        <v>0</v>
      </c>
      <c r="ZI46" s="294">
        <v>0</v>
      </c>
      <c r="ZJ46" s="294">
        <v>0</v>
      </c>
      <c r="ZK46" s="294">
        <v>0</v>
      </c>
      <c r="ZL46" s="294">
        <v>0</v>
      </c>
      <c r="ZM46" s="294">
        <v>0</v>
      </c>
      <c r="ZN46" s="294">
        <v>0</v>
      </c>
      <c r="ZO46" s="294">
        <v>0</v>
      </c>
      <c r="ZP46" s="294">
        <v>0</v>
      </c>
      <c r="ZQ46" s="294">
        <v>0</v>
      </c>
      <c r="ZR46" s="294">
        <v>0</v>
      </c>
      <c r="ZS46" s="294">
        <v>0</v>
      </c>
      <c r="ZT46" s="294">
        <v>0</v>
      </c>
      <c r="ZU46" s="294">
        <v>0</v>
      </c>
      <c r="ZV46" s="294">
        <v>0</v>
      </c>
      <c r="ZW46" s="294">
        <v>0</v>
      </c>
      <c r="ZX46" s="294">
        <v>0</v>
      </c>
      <c r="ZY46" s="294">
        <v>0</v>
      </c>
      <c r="ZZ46" s="294">
        <v>0</v>
      </c>
      <c r="AAA46" s="294">
        <v>0</v>
      </c>
      <c r="AAB46" s="294">
        <v>0</v>
      </c>
      <c r="AAC46" s="294">
        <v>0</v>
      </c>
      <c r="AAD46" s="294">
        <v>0</v>
      </c>
      <c r="AAE46" s="294">
        <v>0</v>
      </c>
      <c r="AAF46" s="294">
        <v>0</v>
      </c>
      <c r="AAG46" s="294">
        <v>0</v>
      </c>
      <c r="AAH46" s="294">
        <v>0</v>
      </c>
      <c r="AAI46" s="294">
        <v>0</v>
      </c>
      <c r="AAJ46" s="294">
        <v>0</v>
      </c>
      <c r="AAK46" s="294">
        <v>0</v>
      </c>
      <c r="AAL46" s="294">
        <v>0</v>
      </c>
      <c r="AAM46" s="294">
        <v>0</v>
      </c>
      <c r="AAN46" s="294">
        <v>0</v>
      </c>
      <c r="AAO46" s="294">
        <v>0</v>
      </c>
      <c r="AAP46" s="294">
        <v>0</v>
      </c>
      <c r="AAQ46" s="294">
        <v>0</v>
      </c>
      <c r="AAR46" s="294">
        <v>0</v>
      </c>
      <c r="AAS46" s="294">
        <v>0</v>
      </c>
      <c r="AAT46" s="294">
        <v>0</v>
      </c>
      <c r="AAU46" s="294">
        <v>0</v>
      </c>
      <c r="AAV46" s="294">
        <v>0</v>
      </c>
      <c r="AAW46" s="294">
        <v>0</v>
      </c>
      <c r="AAX46" s="294">
        <v>0</v>
      </c>
      <c r="AAY46" s="294">
        <v>0</v>
      </c>
      <c r="AAZ46" s="294">
        <v>0</v>
      </c>
      <c r="ABA46" s="294">
        <v>0</v>
      </c>
      <c r="ABB46" s="294">
        <v>0</v>
      </c>
      <c r="ABC46" s="294">
        <v>0</v>
      </c>
      <c r="ABD46" s="294">
        <v>0</v>
      </c>
      <c r="ABE46" s="294">
        <v>0</v>
      </c>
      <c r="ABF46" s="294">
        <v>0</v>
      </c>
      <c r="ABG46" s="294">
        <v>0</v>
      </c>
      <c r="ABH46" s="294">
        <v>0</v>
      </c>
      <c r="ABI46" s="294">
        <v>0</v>
      </c>
      <c r="ABJ46" s="294">
        <v>0</v>
      </c>
      <c r="ABK46" s="294">
        <v>0</v>
      </c>
      <c r="ABL46" s="294">
        <v>0</v>
      </c>
      <c r="ABM46" s="294">
        <v>0</v>
      </c>
      <c r="ABN46" s="294">
        <v>0</v>
      </c>
      <c r="ABO46" s="294">
        <v>0</v>
      </c>
      <c r="ABP46" s="294">
        <v>0</v>
      </c>
      <c r="ABQ46" s="294">
        <v>0</v>
      </c>
      <c r="ABR46" s="294">
        <v>0</v>
      </c>
      <c r="ABS46" s="294">
        <v>0</v>
      </c>
      <c r="ABT46" s="294">
        <v>0</v>
      </c>
      <c r="ABU46" s="294">
        <v>0</v>
      </c>
      <c r="ABV46" s="294">
        <v>0</v>
      </c>
      <c r="ABW46" s="294">
        <v>0</v>
      </c>
      <c r="ABX46" s="294">
        <v>0</v>
      </c>
      <c r="ABY46" s="294">
        <v>0</v>
      </c>
      <c r="ABZ46" s="294">
        <v>0</v>
      </c>
      <c r="ACA46" s="294">
        <v>0</v>
      </c>
      <c r="ACB46" s="294">
        <v>0</v>
      </c>
      <c r="ACC46" s="294">
        <v>0</v>
      </c>
      <c r="ACD46" s="294">
        <v>0</v>
      </c>
      <c r="ACE46" s="294">
        <v>0</v>
      </c>
      <c r="ACF46" s="294">
        <v>0</v>
      </c>
      <c r="ACG46" s="294">
        <v>0</v>
      </c>
      <c r="ACH46" s="294">
        <v>0</v>
      </c>
      <c r="ACI46" s="294">
        <v>0</v>
      </c>
      <c r="ACJ46" s="294">
        <v>0</v>
      </c>
      <c r="ACK46" s="294">
        <v>0</v>
      </c>
      <c r="ACL46" s="294">
        <v>0</v>
      </c>
      <c r="ACM46" s="294">
        <v>0</v>
      </c>
      <c r="ACN46" s="294">
        <v>0</v>
      </c>
      <c r="ACO46" s="294">
        <v>0</v>
      </c>
      <c r="ACP46" s="294">
        <v>0</v>
      </c>
      <c r="ACQ46" s="294">
        <v>0</v>
      </c>
      <c r="ACR46" s="294">
        <v>0</v>
      </c>
      <c r="ACS46" s="294">
        <v>0</v>
      </c>
      <c r="ACT46" s="294">
        <v>0</v>
      </c>
      <c r="ACU46" s="294">
        <v>0</v>
      </c>
      <c r="ACV46" s="294">
        <v>0</v>
      </c>
      <c r="ACW46" s="294">
        <v>0</v>
      </c>
      <c r="ACX46" s="294">
        <v>0</v>
      </c>
      <c r="ACY46" s="294">
        <v>0</v>
      </c>
      <c r="ACZ46" s="294">
        <v>0</v>
      </c>
      <c r="ADA46" s="294">
        <v>0</v>
      </c>
      <c r="ADB46" s="294">
        <v>0</v>
      </c>
      <c r="ADC46" s="294">
        <v>0</v>
      </c>
      <c r="ADD46" s="294">
        <v>0</v>
      </c>
      <c r="ADE46" s="294">
        <v>0</v>
      </c>
      <c r="ADF46" s="294">
        <v>0</v>
      </c>
      <c r="ADG46" s="294">
        <v>0</v>
      </c>
      <c r="ADH46" s="294">
        <v>0</v>
      </c>
      <c r="ADI46" s="294">
        <v>0</v>
      </c>
      <c r="ADJ46" s="294">
        <v>0</v>
      </c>
      <c r="ADK46" s="294">
        <v>0</v>
      </c>
      <c r="ADL46" s="294">
        <v>0</v>
      </c>
      <c r="ADM46" s="294">
        <v>0</v>
      </c>
      <c r="ADN46" s="294">
        <v>0</v>
      </c>
      <c r="ADO46" s="294">
        <v>0</v>
      </c>
      <c r="ADP46" s="294">
        <v>0</v>
      </c>
      <c r="ADQ46" s="294">
        <v>0</v>
      </c>
      <c r="ADR46" s="294">
        <v>0</v>
      </c>
      <c r="ADS46" s="294">
        <v>0</v>
      </c>
      <c r="ADT46" s="294">
        <v>0</v>
      </c>
      <c r="ADU46" s="294">
        <v>0</v>
      </c>
      <c r="ADV46" s="294">
        <v>0</v>
      </c>
      <c r="ADW46" s="294">
        <v>0</v>
      </c>
      <c r="ADX46" s="294">
        <v>0</v>
      </c>
      <c r="ADY46" s="294">
        <v>0</v>
      </c>
      <c r="ADZ46" s="294">
        <v>0</v>
      </c>
      <c r="AEA46" s="294">
        <v>0</v>
      </c>
      <c r="AEB46" s="294">
        <v>0</v>
      </c>
      <c r="AEC46" s="294">
        <v>0</v>
      </c>
      <c r="AED46" s="294">
        <v>0</v>
      </c>
      <c r="AEE46" s="294">
        <v>0</v>
      </c>
      <c r="AEF46" s="294">
        <v>0</v>
      </c>
      <c r="AEG46" s="294">
        <v>0</v>
      </c>
      <c r="AEH46" s="294">
        <v>0</v>
      </c>
      <c r="AEI46" s="294">
        <v>0</v>
      </c>
      <c r="AEJ46" s="294">
        <v>0</v>
      </c>
      <c r="AEK46" s="294">
        <v>0</v>
      </c>
      <c r="AEL46" s="294">
        <v>0</v>
      </c>
      <c r="AEM46" s="294">
        <v>0</v>
      </c>
      <c r="AEN46" s="294">
        <v>0</v>
      </c>
      <c r="AEO46" s="294">
        <v>0</v>
      </c>
      <c r="AEP46" s="294">
        <v>0</v>
      </c>
      <c r="AEQ46" s="294">
        <v>0</v>
      </c>
      <c r="AER46" s="294">
        <v>0</v>
      </c>
      <c r="AES46" s="294">
        <v>0</v>
      </c>
      <c r="AET46" s="294">
        <v>0</v>
      </c>
      <c r="AEU46" s="294">
        <v>0</v>
      </c>
      <c r="AEV46" s="294">
        <v>0</v>
      </c>
      <c r="AEW46" s="294">
        <v>0</v>
      </c>
      <c r="AEX46" s="294">
        <v>0</v>
      </c>
      <c r="AEY46" s="294">
        <v>0</v>
      </c>
      <c r="AEZ46" s="294">
        <v>0</v>
      </c>
      <c r="AFA46" s="294">
        <v>0</v>
      </c>
      <c r="AFB46" s="294">
        <v>0</v>
      </c>
      <c r="AFC46" s="294">
        <v>0</v>
      </c>
      <c r="AFD46" s="294">
        <v>0</v>
      </c>
      <c r="AFE46" s="294">
        <v>0</v>
      </c>
      <c r="AFF46" s="294">
        <v>0</v>
      </c>
      <c r="AFG46" s="294">
        <v>0</v>
      </c>
      <c r="AFH46" s="294">
        <v>0</v>
      </c>
      <c r="AFI46" s="294">
        <v>0</v>
      </c>
      <c r="AFJ46" s="294">
        <v>0</v>
      </c>
      <c r="AFK46" s="294">
        <v>0</v>
      </c>
      <c r="AFL46" s="294">
        <v>0</v>
      </c>
      <c r="AFM46" s="294">
        <v>0</v>
      </c>
      <c r="AFN46" s="294">
        <v>0</v>
      </c>
      <c r="AFO46" s="294">
        <v>0</v>
      </c>
      <c r="AFP46" s="294">
        <v>0</v>
      </c>
      <c r="AFQ46" s="294">
        <v>0</v>
      </c>
      <c r="AFR46" s="294">
        <v>0</v>
      </c>
      <c r="AFS46" s="294">
        <v>0</v>
      </c>
      <c r="AFT46" s="294">
        <v>0</v>
      </c>
      <c r="AFU46" s="294">
        <v>0</v>
      </c>
      <c r="AFV46" s="294">
        <v>0</v>
      </c>
      <c r="AFW46" s="294">
        <v>0</v>
      </c>
      <c r="AFX46" s="294">
        <v>0</v>
      </c>
      <c r="AFY46" s="294">
        <v>0</v>
      </c>
      <c r="AFZ46" s="294">
        <v>0</v>
      </c>
      <c r="AGA46" s="294">
        <v>0</v>
      </c>
      <c r="AGB46" s="294">
        <v>0</v>
      </c>
      <c r="AGC46" s="294">
        <v>0</v>
      </c>
      <c r="AGD46" s="294">
        <v>0</v>
      </c>
      <c r="AGE46" s="294">
        <v>0</v>
      </c>
      <c r="AGF46" s="294">
        <v>0</v>
      </c>
      <c r="AGG46" s="294">
        <v>0</v>
      </c>
      <c r="AGH46" s="294">
        <v>0</v>
      </c>
      <c r="AGI46" s="294">
        <v>0</v>
      </c>
      <c r="AGJ46" s="294">
        <v>0</v>
      </c>
      <c r="AGK46" s="294">
        <v>0</v>
      </c>
      <c r="AGL46" s="294">
        <v>0</v>
      </c>
      <c r="AGM46" s="294">
        <v>0</v>
      </c>
      <c r="AGN46" s="294">
        <v>0</v>
      </c>
      <c r="AGO46" s="294">
        <v>0</v>
      </c>
      <c r="AGP46" s="294">
        <v>0</v>
      </c>
      <c r="AGQ46" s="294">
        <v>0</v>
      </c>
      <c r="AGR46" s="294">
        <v>0</v>
      </c>
      <c r="AGS46" s="294">
        <v>0</v>
      </c>
      <c r="AGT46" s="294">
        <v>0</v>
      </c>
      <c r="AGU46" s="294">
        <v>0</v>
      </c>
      <c r="AGV46" s="294">
        <v>0</v>
      </c>
      <c r="AGW46" s="294">
        <v>0</v>
      </c>
      <c r="AGX46" s="294">
        <v>0</v>
      </c>
      <c r="AGY46" s="294">
        <v>0</v>
      </c>
      <c r="AGZ46" s="294">
        <v>0</v>
      </c>
      <c r="AHA46" s="294">
        <v>0</v>
      </c>
      <c r="AHB46" s="294">
        <v>0</v>
      </c>
      <c r="AHC46" s="294">
        <v>0</v>
      </c>
      <c r="AHD46" s="294">
        <v>0</v>
      </c>
      <c r="AHE46" s="294">
        <v>0</v>
      </c>
      <c r="AHF46" s="294">
        <v>0</v>
      </c>
      <c r="AHG46" s="294">
        <v>0</v>
      </c>
      <c r="AHH46" s="294">
        <v>0</v>
      </c>
      <c r="AHI46" s="294">
        <v>0</v>
      </c>
      <c r="AHJ46" s="294">
        <v>0</v>
      </c>
      <c r="AHK46" s="294">
        <v>0</v>
      </c>
      <c r="AHL46" s="294">
        <v>0</v>
      </c>
      <c r="AHM46" s="294">
        <v>0</v>
      </c>
      <c r="AHN46" s="294">
        <v>0</v>
      </c>
      <c r="AHO46" s="294">
        <v>0</v>
      </c>
      <c r="AHP46" s="294">
        <v>0</v>
      </c>
      <c r="AHQ46" s="607">
        <v>74</v>
      </c>
    </row>
    <row r="48" spans="1:903" x14ac:dyDescent="1.1000000000000001">
      <c r="C48" s="271" t="b">
        <f>C39=C51</f>
        <v>1</v>
      </c>
    </row>
    <row r="49" spans="2:898" x14ac:dyDescent="1.1000000000000001">
      <c r="C49" s="271">
        <v>1</v>
      </c>
      <c r="DA49" s="271">
        <v>2</v>
      </c>
      <c r="EV49" s="271">
        <v>3</v>
      </c>
      <c r="GX49" s="271">
        <v>4</v>
      </c>
      <c r="JQ49" s="271">
        <v>5</v>
      </c>
      <c r="ME49" s="271">
        <v>6</v>
      </c>
      <c r="OZ49" s="271">
        <v>7</v>
      </c>
      <c r="RY49" s="271">
        <v>8</v>
      </c>
      <c r="VI49" s="271">
        <v>9</v>
      </c>
      <c r="YT49" s="271">
        <v>10</v>
      </c>
      <c r="ABM49" s="271">
        <v>11</v>
      </c>
      <c r="AEO49" s="271">
        <v>12</v>
      </c>
    </row>
    <row r="50" spans="2:898" x14ac:dyDescent="1.1000000000000001">
      <c r="C50" s="271" t="s">
        <v>1184</v>
      </c>
      <c r="U50" s="271" t="s">
        <v>1185</v>
      </c>
      <c r="AS50" s="271" t="s">
        <v>1186</v>
      </c>
      <c r="BH50" s="271" t="s">
        <v>1187</v>
      </c>
      <c r="BQ50" s="271" t="s">
        <v>1188</v>
      </c>
      <c r="BY50" s="271" t="s">
        <v>1189</v>
      </c>
      <c r="CF50" s="271" t="s">
        <v>1190</v>
      </c>
      <c r="CS50" s="271" t="s">
        <v>1191</v>
      </c>
      <c r="DA50" s="271" t="s">
        <v>1192</v>
      </c>
      <c r="DJ50" s="271" t="s">
        <v>1193</v>
      </c>
      <c r="DS50" s="271" t="s">
        <v>1194</v>
      </c>
      <c r="ED50" s="271" t="s">
        <v>1195</v>
      </c>
      <c r="EM50" s="271" t="s">
        <v>1196</v>
      </c>
      <c r="EV50" s="271" t="s">
        <v>1197</v>
      </c>
      <c r="FH50" s="271" t="s">
        <v>1198</v>
      </c>
      <c r="FP50" s="271" t="s">
        <v>1199</v>
      </c>
      <c r="GD50" s="271" t="s">
        <v>1200</v>
      </c>
      <c r="GP50" s="271" t="s">
        <v>1201</v>
      </c>
      <c r="GX50" s="271" t="s">
        <v>1202</v>
      </c>
      <c r="HB50" s="271" t="s">
        <v>1203</v>
      </c>
      <c r="HI50" s="271" t="s">
        <v>1204</v>
      </c>
      <c r="HQ50" s="271" t="s">
        <v>1205</v>
      </c>
      <c r="IG50" s="271" t="s">
        <v>1206</v>
      </c>
      <c r="IR50" s="271" t="s">
        <v>1207</v>
      </c>
      <c r="JD50" s="271" t="s">
        <v>1208</v>
      </c>
      <c r="JJ50" s="271" t="s">
        <v>1209</v>
      </c>
      <c r="JQ50" s="271" t="s">
        <v>1210</v>
      </c>
      <c r="KF50" s="271" t="s">
        <v>1211</v>
      </c>
      <c r="KO50" s="271" t="s">
        <v>1212</v>
      </c>
      <c r="KW50" s="271" t="s">
        <v>1213</v>
      </c>
      <c r="LE50" s="271" t="s">
        <v>1214</v>
      </c>
      <c r="LP50" s="271" t="s">
        <v>1215</v>
      </c>
      <c r="LS50" s="271" t="s">
        <v>1216</v>
      </c>
      <c r="LU50" s="271" t="s">
        <v>1217</v>
      </c>
      <c r="ME50" s="271" t="s">
        <v>1218</v>
      </c>
      <c r="MQ50" s="271" t="s">
        <v>1219</v>
      </c>
      <c r="NB50" s="271" t="s">
        <v>1220</v>
      </c>
      <c r="NN50" s="271" t="s">
        <v>1221</v>
      </c>
      <c r="NU50" s="271" t="s">
        <v>1222</v>
      </c>
      <c r="OB50" s="271" t="s">
        <v>1223</v>
      </c>
      <c r="OK50" s="271" t="s">
        <v>1224</v>
      </c>
      <c r="OQ50" s="271" t="s">
        <v>1225</v>
      </c>
      <c r="OZ50" s="271" t="s">
        <v>1226</v>
      </c>
      <c r="PR50" s="271" t="s">
        <v>1227</v>
      </c>
      <c r="QR50" s="271" t="s">
        <v>1228</v>
      </c>
      <c r="RE50" s="271" t="s">
        <v>1229</v>
      </c>
      <c r="RY50" s="271" t="s">
        <v>1230</v>
      </c>
      <c r="SK50" s="271" t="s">
        <v>1231</v>
      </c>
      <c r="SS50" s="271" t="s">
        <v>1232</v>
      </c>
      <c r="TG50" s="271" t="s">
        <v>1233</v>
      </c>
      <c r="TY50" s="271" t="s">
        <v>1234</v>
      </c>
      <c r="UH50" s="271" t="s">
        <v>1235</v>
      </c>
      <c r="UN50" s="271" t="s">
        <v>1236</v>
      </c>
      <c r="VI50" s="271" t="s">
        <v>1237</v>
      </c>
      <c r="VY50" s="271" t="s">
        <v>1238</v>
      </c>
      <c r="XF50" s="271" t="s">
        <v>1239</v>
      </c>
      <c r="YC50" s="271" t="s">
        <v>1240</v>
      </c>
      <c r="YT50" s="271" t="s">
        <v>1241</v>
      </c>
      <c r="ZA50" s="271" t="s">
        <v>1242</v>
      </c>
      <c r="ZJ50" s="271" t="s">
        <v>1243</v>
      </c>
      <c r="AAF50" s="271" t="s">
        <v>1244</v>
      </c>
      <c r="AAM50" s="271" t="s">
        <v>1245</v>
      </c>
      <c r="ABM50" s="271" t="s">
        <v>1246</v>
      </c>
      <c r="ABV50" s="271" t="s">
        <v>1247</v>
      </c>
      <c r="ACG50" s="271" t="s">
        <v>1248</v>
      </c>
      <c r="ADD50" s="271" t="s">
        <v>1249</v>
      </c>
      <c r="ADM50" s="271" t="s">
        <v>1250</v>
      </c>
      <c r="ADP50" s="271" t="s">
        <v>1251</v>
      </c>
      <c r="ADU50" s="271" t="s">
        <v>1252</v>
      </c>
      <c r="AEO50" s="271" t="s">
        <v>1253</v>
      </c>
      <c r="AEY50" s="271" t="s">
        <v>1254</v>
      </c>
      <c r="AFL50" s="271" t="s">
        <v>1255</v>
      </c>
      <c r="AFX50" s="271" t="s">
        <v>1256</v>
      </c>
      <c r="AGI50" s="271" t="s">
        <v>1257</v>
      </c>
      <c r="AGQ50" s="271" t="s">
        <v>1258</v>
      </c>
      <c r="AHH50" s="271" t="s">
        <v>1259</v>
      </c>
    </row>
    <row r="51" spans="2:898" x14ac:dyDescent="1.1000000000000001">
      <c r="C51" s="271" t="s">
        <v>2601</v>
      </c>
      <c r="D51" s="271" t="s">
        <v>2605</v>
      </c>
      <c r="E51" s="271" t="s">
        <v>2609</v>
      </c>
      <c r="F51" s="271" t="s">
        <v>2613</v>
      </c>
      <c r="G51" s="271" t="s">
        <v>2617</v>
      </c>
      <c r="H51" s="271" t="s">
        <v>2621</v>
      </c>
      <c r="I51" s="271" t="s">
        <v>2625</v>
      </c>
      <c r="J51" s="271" t="s">
        <v>2629</v>
      </c>
      <c r="K51" s="271" t="s">
        <v>2633</v>
      </c>
      <c r="L51" s="271" t="s">
        <v>2637</v>
      </c>
      <c r="M51" s="271" t="s">
        <v>2641</v>
      </c>
      <c r="N51" s="271" t="s">
        <v>2645</v>
      </c>
      <c r="O51" s="271" t="s">
        <v>2649</v>
      </c>
      <c r="P51" s="271" t="s">
        <v>2653</v>
      </c>
      <c r="Q51" s="271" t="s">
        <v>2657</v>
      </c>
      <c r="R51" s="271" t="s">
        <v>2661</v>
      </c>
      <c r="S51" s="271" t="s">
        <v>2665</v>
      </c>
      <c r="T51" s="271" t="s">
        <v>2669</v>
      </c>
      <c r="U51" s="271" t="s">
        <v>2285</v>
      </c>
      <c r="V51" s="271" t="s">
        <v>2293</v>
      </c>
      <c r="W51" s="271" t="s">
        <v>2301</v>
      </c>
      <c r="X51" s="271" t="s">
        <v>2308</v>
      </c>
      <c r="Y51" s="271" t="s">
        <v>2313</v>
      </c>
      <c r="Z51" s="271" t="s">
        <v>2317</v>
      </c>
      <c r="AA51" s="271" t="s">
        <v>2321</v>
      </c>
      <c r="AB51" s="271" t="s">
        <v>2325</v>
      </c>
      <c r="AC51" s="271" t="s">
        <v>2329</v>
      </c>
      <c r="AD51" s="271" t="s">
        <v>2333</v>
      </c>
      <c r="AE51" s="271" t="s">
        <v>2337</v>
      </c>
      <c r="AF51" s="271" t="s">
        <v>2342</v>
      </c>
      <c r="AG51" s="271" t="s">
        <v>2346</v>
      </c>
      <c r="AH51" s="271" t="s">
        <v>2350</v>
      </c>
      <c r="AI51" s="271" t="s">
        <v>2354</v>
      </c>
      <c r="AJ51" s="271" t="s">
        <v>2358</v>
      </c>
      <c r="AK51" s="271" t="s">
        <v>2362</v>
      </c>
      <c r="AL51" s="271" t="s">
        <v>2366</v>
      </c>
      <c r="AM51" s="271" t="s">
        <v>2370</v>
      </c>
      <c r="AN51" s="271" t="s">
        <v>2374</v>
      </c>
      <c r="AO51" s="271" t="s">
        <v>2378</v>
      </c>
      <c r="AP51" s="271" t="s">
        <v>2382</v>
      </c>
      <c r="AQ51" s="271" t="s">
        <v>2386</v>
      </c>
      <c r="AR51" s="271" t="s">
        <v>2390</v>
      </c>
      <c r="AS51" s="271" t="s">
        <v>2508</v>
      </c>
      <c r="AT51" s="271" t="s">
        <v>2511</v>
      </c>
      <c r="AU51" s="271" t="s">
        <v>2515</v>
      </c>
      <c r="AV51" s="271" t="s">
        <v>2519</v>
      </c>
      <c r="AW51" s="271" t="s">
        <v>2523</v>
      </c>
      <c r="AX51" s="271" t="s">
        <v>2527</v>
      </c>
      <c r="AY51" s="271" t="s">
        <v>2531</v>
      </c>
      <c r="AZ51" s="271" t="s">
        <v>2535</v>
      </c>
      <c r="BA51" s="271" t="s">
        <v>2539</v>
      </c>
      <c r="BB51" s="271" t="s">
        <v>2543</v>
      </c>
      <c r="BC51" s="271" t="s">
        <v>2547</v>
      </c>
      <c r="BD51" s="271" t="s">
        <v>2551</v>
      </c>
      <c r="BE51" s="271" t="s">
        <v>2555</v>
      </c>
      <c r="BF51" s="271" t="s">
        <v>2559</v>
      </c>
      <c r="BG51" s="271" t="s">
        <v>2563</v>
      </c>
      <c r="BH51" s="271" t="s">
        <v>2566</v>
      </c>
      <c r="BI51" s="271" t="s">
        <v>2569</v>
      </c>
      <c r="BJ51" s="271" t="s">
        <v>2573</v>
      </c>
      <c r="BK51" s="271" t="s">
        <v>2577</v>
      </c>
      <c r="BL51" s="271" t="s">
        <v>2581</v>
      </c>
      <c r="BM51" s="271" t="s">
        <v>2585</v>
      </c>
      <c r="BN51" s="271" t="s">
        <v>2589</v>
      </c>
      <c r="BO51" s="271" t="s">
        <v>2593</v>
      </c>
      <c r="BP51" s="271" t="s">
        <v>2597</v>
      </c>
      <c r="BQ51" s="271" t="s">
        <v>2477</v>
      </c>
      <c r="BR51" s="271" t="s">
        <v>2480</v>
      </c>
      <c r="BS51" s="271" t="s">
        <v>2484</v>
      </c>
      <c r="BT51" s="271" t="s">
        <v>2488</v>
      </c>
      <c r="BU51" s="271" t="s">
        <v>2492</v>
      </c>
      <c r="BV51" s="271" t="s">
        <v>2496</v>
      </c>
      <c r="BW51" s="271" t="s">
        <v>2500</v>
      </c>
      <c r="BX51" s="271" t="s">
        <v>2504</v>
      </c>
      <c r="BY51" s="271" t="s">
        <v>2673</v>
      </c>
      <c r="BZ51" s="271" t="s">
        <v>2677</v>
      </c>
      <c r="CA51" s="271" t="s">
        <v>2681</v>
      </c>
      <c r="CB51" s="271" t="s">
        <v>2685</v>
      </c>
      <c r="CC51" s="271" t="s">
        <v>2689</v>
      </c>
      <c r="CD51" s="271" t="s">
        <v>2693</v>
      </c>
      <c r="CE51" s="271" t="s">
        <v>2697</v>
      </c>
      <c r="CF51" s="271" t="s">
        <v>2426</v>
      </c>
      <c r="CG51" s="271" t="s">
        <v>2429</v>
      </c>
      <c r="CH51" s="271" t="s">
        <v>2433</v>
      </c>
      <c r="CI51" s="271" t="s">
        <v>2437</v>
      </c>
      <c r="CJ51" s="271" t="s">
        <v>2441</v>
      </c>
      <c r="CK51" s="271" t="s">
        <v>2445</v>
      </c>
      <c r="CL51" s="271" t="s">
        <v>2449</v>
      </c>
      <c r="CM51" s="271" t="s">
        <v>2453</v>
      </c>
      <c r="CN51" s="271" t="s">
        <v>2457</v>
      </c>
      <c r="CO51" s="271" t="s">
        <v>2461</v>
      </c>
      <c r="CP51" s="271" t="s">
        <v>2465</v>
      </c>
      <c r="CQ51" s="271" t="s">
        <v>2469</v>
      </c>
      <c r="CR51" s="271" t="s">
        <v>2473</v>
      </c>
      <c r="CS51" s="271" t="s">
        <v>2395</v>
      </c>
      <c r="CT51" s="271" t="s">
        <v>2398</v>
      </c>
      <c r="CU51" s="271" t="s">
        <v>2402</v>
      </c>
      <c r="CV51" s="271" t="s">
        <v>2406</v>
      </c>
      <c r="CW51" s="271" t="s">
        <v>2410</v>
      </c>
      <c r="CX51" s="271" t="s">
        <v>2414</v>
      </c>
      <c r="CY51" s="271" t="s">
        <v>2418</v>
      </c>
      <c r="CZ51" s="271" t="s">
        <v>2422</v>
      </c>
      <c r="DA51" s="271" t="s">
        <v>2736</v>
      </c>
      <c r="DB51" s="271" t="s">
        <v>2740</v>
      </c>
      <c r="DC51" s="271" t="s">
        <v>2744</v>
      </c>
      <c r="DD51" s="271" t="s">
        <v>2748</v>
      </c>
      <c r="DE51" s="271" t="s">
        <v>2752</v>
      </c>
      <c r="DF51" s="271" t="s">
        <v>2756</v>
      </c>
      <c r="DG51" s="271" t="s">
        <v>2760</v>
      </c>
      <c r="DH51" s="271" t="s">
        <v>2764</v>
      </c>
      <c r="DI51" s="271" t="s">
        <v>2768</v>
      </c>
      <c r="DJ51" s="271" t="s">
        <v>2807</v>
      </c>
      <c r="DK51" s="271" t="s">
        <v>2811</v>
      </c>
      <c r="DL51" s="271" t="s">
        <v>2815</v>
      </c>
      <c r="DM51" s="271" t="s">
        <v>2819</v>
      </c>
      <c r="DN51" s="271" t="s">
        <v>2823</v>
      </c>
      <c r="DO51" s="271" t="s">
        <v>2827</v>
      </c>
      <c r="DP51" s="271" t="s">
        <v>2831</v>
      </c>
      <c r="DQ51" s="271" t="s">
        <v>2835</v>
      </c>
      <c r="DR51" s="271" t="s">
        <v>2839</v>
      </c>
      <c r="DS51" s="271" t="s">
        <v>2843</v>
      </c>
      <c r="DT51" s="271" t="s">
        <v>2846</v>
      </c>
      <c r="DU51" s="271" t="s">
        <v>2850</v>
      </c>
      <c r="DV51" s="271" t="s">
        <v>2854</v>
      </c>
      <c r="DW51" s="271" t="s">
        <v>2858</v>
      </c>
      <c r="DX51" s="271" t="s">
        <v>2862</v>
      </c>
      <c r="DY51" s="271" t="s">
        <v>2866</v>
      </c>
      <c r="DZ51" s="271" t="s">
        <v>2870</v>
      </c>
      <c r="EA51" s="271" t="s">
        <v>2874</v>
      </c>
      <c r="EB51" s="271" t="s">
        <v>2878</v>
      </c>
      <c r="EC51" s="271" t="s">
        <v>2882</v>
      </c>
      <c r="ED51" s="271" t="s">
        <v>2772</v>
      </c>
      <c r="EE51" s="271" t="s">
        <v>2775</v>
      </c>
      <c r="EF51" s="271" t="s">
        <v>2779</v>
      </c>
      <c r="EG51" s="271" t="s">
        <v>2783</v>
      </c>
      <c r="EH51" s="271" t="s">
        <v>2787</v>
      </c>
      <c r="EI51" s="271" t="s">
        <v>2791</v>
      </c>
      <c r="EJ51" s="271" t="s">
        <v>2795</v>
      </c>
      <c r="EK51" s="271" t="s">
        <v>2799</v>
      </c>
      <c r="EL51" s="271" t="s">
        <v>2803</v>
      </c>
      <c r="EM51" s="271" t="s">
        <v>2701</v>
      </c>
      <c r="EN51" s="271" t="s">
        <v>2704</v>
      </c>
      <c r="EO51" s="271" t="s">
        <v>2708</v>
      </c>
      <c r="EP51" s="271" t="s">
        <v>2712</v>
      </c>
      <c r="EQ51" s="271" t="s">
        <v>2716</v>
      </c>
      <c r="ER51" s="271" t="s">
        <v>2720</v>
      </c>
      <c r="ES51" s="271" t="s">
        <v>2724</v>
      </c>
      <c r="ET51" s="271" t="s">
        <v>2728</v>
      </c>
      <c r="EU51" s="271" t="s">
        <v>2732</v>
      </c>
      <c r="EV51" s="271" t="s">
        <v>3003</v>
      </c>
      <c r="EW51" s="271" t="s">
        <v>3006</v>
      </c>
      <c r="EX51" s="271" t="s">
        <v>3010</v>
      </c>
      <c r="EY51" s="271" t="s">
        <v>3014</v>
      </c>
      <c r="EZ51" s="271" t="s">
        <v>3018</v>
      </c>
      <c r="FA51" s="271" t="s">
        <v>3022</v>
      </c>
      <c r="FB51" s="271" t="s">
        <v>3026</v>
      </c>
      <c r="FC51" s="271" t="s">
        <v>3030</v>
      </c>
      <c r="FD51" s="271" t="s">
        <v>3034</v>
      </c>
      <c r="FE51" s="271" t="s">
        <v>3038</v>
      </c>
      <c r="FF51" s="271" t="s">
        <v>3042</v>
      </c>
      <c r="FG51" s="271" t="s">
        <v>3046</v>
      </c>
      <c r="FH51" s="271" t="s">
        <v>2886</v>
      </c>
      <c r="FI51" s="271" t="s">
        <v>2890</v>
      </c>
      <c r="FJ51" s="271" t="s">
        <v>2894</v>
      </c>
      <c r="FK51" s="271" t="s">
        <v>2898</v>
      </c>
      <c r="FL51" s="271" t="s">
        <v>2902</v>
      </c>
      <c r="FM51" s="271" t="s">
        <v>2906</v>
      </c>
      <c r="FN51" s="271" t="s">
        <v>2910</v>
      </c>
      <c r="FO51" s="271" t="s">
        <v>2913</v>
      </c>
      <c r="FP51" s="271" t="s">
        <v>2916</v>
      </c>
      <c r="FQ51" s="271" t="s">
        <v>2920</v>
      </c>
      <c r="FR51" s="271" t="s">
        <v>2924</v>
      </c>
      <c r="FS51" s="271" t="s">
        <v>2928</v>
      </c>
      <c r="FT51" s="271" t="s">
        <v>2932</v>
      </c>
      <c r="FU51" s="271" t="s">
        <v>2936</v>
      </c>
      <c r="FV51" s="271" t="s">
        <v>2940</v>
      </c>
      <c r="FW51" s="271" t="s">
        <v>2944</v>
      </c>
      <c r="FX51" s="271" t="s">
        <v>2948</v>
      </c>
      <c r="FY51" s="271" t="s">
        <v>2952</v>
      </c>
      <c r="FZ51" s="271" t="s">
        <v>2956</v>
      </c>
      <c r="GA51" s="271" t="s">
        <v>2960</v>
      </c>
      <c r="GB51" s="271" t="s">
        <v>2964</v>
      </c>
      <c r="GC51" s="271" t="s">
        <v>2968</v>
      </c>
      <c r="GD51" s="271" t="s">
        <v>3049</v>
      </c>
      <c r="GE51" s="271" t="s">
        <v>3052</v>
      </c>
      <c r="GF51" s="271" t="s">
        <v>3056</v>
      </c>
      <c r="GG51" s="271" t="s">
        <v>3060</v>
      </c>
      <c r="GH51" s="271" t="s">
        <v>3064</v>
      </c>
      <c r="GI51" s="271" t="s">
        <v>3068</v>
      </c>
      <c r="GJ51" s="271" t="s">
        <v>3072</v>
      </c>
      <c r="GK51" s="271" t="s">
        <v>3076</v>
      </c>
      <c r="GL51" s="271" t="s">
        <v>3080</v>
      </c>
      <c r="GM51" s="271" t="s">
        <v>3084</v>
      </c>
      <c r="GN51" s="271" t="s">
        <v>3088</v>
      </c>
      <c r="GO51" s="271" t="s">
        <v>3092</v>
      </c>
      <c r="GP51" s="271" t="s">
        <v>2972</v>
      </c>
      <c r="GQ51" s="271" t="s">
        <v>2975</v>
      </c>
      <c r="GR51" s="271" t="s">
        <v>2979</v>
      </c>
      <c r="GS51" s="271" t="s">
        <v>2983</v>
      </c>
      <c r="GT51" s="271" t="s">
        <v>2987</v>
      </c>
      <c r="GU51" s="271" t="s">
        <v>2991</v>
      </c>
      <c r="GV51" s="271" t="s">
        <v>2995</v>
      </c>
      <c r="GW51" s="271" t="s">
        <v>2999</v>
      </c>
      <c r="GX51" s="271" t="s">
        <v>3359</v>
      </c>
      <c r="GY51" s="271" t="s">
        <v>3362</v>
      </c>
      <c r="GZ51" s="271" t="s">
        <v>3366</v>
      </c>
      <c r="HA51" s="271" t="s">
        <v>3370</v>
      </c>
      <c r="HB51" s="271" t="s">
        <v>3096</v>
      </c>
      <c r="HC51" s="271" t="s">
        <v>3100</v>
      </c>
      <c r="HD51" s="271" t="s">
        <v>3104</v>
      </c>
      <c r="HE51" s="271" t="s">
        <v>3108</v>
      </c>
      <c r="HF51" s="271" t="s">
        <v>3112</v>
      </c>
      <c r="HG51" s="271" t="s">
        <v>3116</v>
      </c>
      <c r="HH51" s="271" t="s">
        <v>3120</v>
      </c>
      <c r="HI51" s="271" t="s">
        <v>3124</v>
      </c>
      <c r="HJ51" s="271" t="s">
        <v>3127</v>
      </c>
      <c r="HK51" s="271" t="s">
        <v>3131</v>
      </c>
      <c r="HL51" s="271" t="s">
        <v>3135</v>
      </c>
      <c r="HM51" s="271" t="s">
        <v>3139</v>
      </c>
      <c r="HN51" s="271" t="s">
        <v>3143</v>
      </c>
      <c r="HO51" s="271" t="s">
        <v>3147</v>
      </c>
      <c r="HP51" s="271" t="s">
        <v>3151</v>
      </c>
      <c r="HQ51" s="271" t="s">
        <v>3155</v>
      </c>
      <c r="HR51" s="271" t="s">
        <v>3158</v>
      </c>
      <c r="HS51" s="271" t="s">
        <v>3162</v>
      </c>
      <c r="HT51" s="271" t="s">
        <v>3166</v>
      </c>
      <c r="HU51" s="271" t="s">
        <v>3170</v>
      </c>
      <c r="HV51" s="271" t="s">
        <v>3174</v>
      </c>
      <c r="HW51" s="271" t="s">
        <v>3178</v>
      </c>
      <c r="HX51" s="271" t="s">
        <v>3182</v>
      </c>
      <c r="HY51" s="271" t="s">
        <v>3186</v>
      </c>
      <c r="HZ51" s="271" t="s">
        <v>3190</v>
      </c>
      <c r="IA51" s="271" t="s">
        <v>3194</v>
      </c>
      <c r="IB51" s="271" t="s">
        <v>3198</v>
      </c>
      <c r="IC51" s="271" t="s">
        <v>3202</v>
      </c>
      <c r="ID51" s="271" t="s">
        <v>3206</v>
      </c>
      <c r="IE51" s="271" t="s">
        <v>3210</v>
      </c>
      <c r="IF51" s="271" t="s">
        <v>3214</v>
      </c>
      <c r="IG51" s="271" t="s">
        <v>3245</v>
      </c>
      <c r="IH51" s="271" t="s">
        <v>3249</v>
      </c>
      <c r="II51" s="271" t="s">
        <v>3253</v>
      </c>
      <c r="IJ51" s="271" t="s">
        <v>3257</v>
      </c>
      <c r="IK51" s="271" t="s">
        <v>3261</v>
      </c>
      <c r="IL51" s="271" t="s">
        <v>3265</v>
      </c>
      <c r="IM51" s="271" t="s">
        <v>3269</v>
      </c>
      <c r="IN51" s="271" t="s">
        <v>3273</v>
      </c>
      <c r="IO51" s="271" t="s">
        <v>3277</v>
      </c>
      <c r="IP51" s="271" t="s">
        <v>3281</v>
      </c>
      <c r="IQ51" s="271" t="s">
        <v>3285</v>
      </c>
      <c r="IR51" s="271" t="s">
        <v>3312</v>
      </c>
      <c r="IS51" s="271" t="s">
        <v>3315</v>
      </c>
      <c r="IT51" s="271" t="s">
        <v>3319</v>
      </c>
      <c r="IU51" s="271" t="s">
        <v>3323</v>
      </c>
      <c r="IV51" s="271" t="s">
        <v>3327</v>
      </c>
      <c r="IW51" s="271" t="s">
        <v>3331</v>
      </c>
      <c r="IX51" s="271" t="s">
        <v>3335</v>
      </c>
      <c r="IY51" s="271" t="s">
        <v>3339</v>
      </c>
      <c r="IZ51" s="271" t="s">
        <v>3343</v>
      </c>
      <c r="JA51" s="271" t="s">
        <v>3347</v>
      </c>
      <c r="JB51" s="271" t="s">
        <v>3351</v>
      </c>
      <c r="JC51" s="271" t="s">
        <v>3355</v>
      </c>
      <c r="JD51" s="271" t="s">
        <v>3289</v>
      </c>
      <c r="JE51" s="271" t="s">
        <v>3292</v>
      </c>
      <c r="JF51" s="271" t="s">
        <v>3296</v>
      </c>
      <c r="JG51" s="271" t="s">
        <v>3300</v>
      </c>
      <c r="JH51" s="271" t="s">
        <v>3304</v>
      </c>
      <c r="JI51" s="271" t="s">
        <v>3308</v>
      </c>
      <c r="JJ51" s="271" t="s">
        <v>3218</v>
      </c>
      <c r="JK51" s="271" t="s">
        <v>3221</v>
      </c>
      <c r="JL51" s="271" t="s">
        <v>3225</v>
      </c>
      <c r="JM51" s="271" t="s">
        <v>3229</v>
      </c>
      <c r="JN51" s="271" t="s">
        <v>3233</v>
      </c>
      <c r="JO51" s="271" t="s">
        <v>3237</v>
      </c>
      <c r="JP51" s="271" t="s">
        <v>3241</v>
      </c>
      <c r="JQ51" s="271" t="s">
        <v>3417</v>
      </c>
      <c r="JR51" s="271" t="s">
        <v>3421</v>
      </c>
      <c r="JS51" s="271" t="s">
        <v>3425</v>
      </c>
      <c r="JT51" s="271" t="s">
        <v>3429</v>
      </c>
      <c r="JU51" s="271" t="s">
        <v>3433</v>
      </c>
      <c r="JV51" s="271" t="s">
        <v>3437</v>
      </c>
      <c r="JW51" s="271" t="s">
        <v>3441</v>
      </c>
      <c r="JX51" s="271" t="s">
        <v>3445</v>
      </c>
      <c r="JY51" s="271" t="s">
        <v>3449</v>
      </c>
      <c r="JZ51" s="271" t="s">
        <v>3453</v>
      </c>
      <c r="KA51" s="271" t="s">
        <v>3457</v>
      </c>
      <c r="KB51" s="271" t="s">
        <v>3461</v>
      </c>
      <c r="KC51" s="271" t="s">
        <v>3465</v>
      </c>
      <c r="KD51" s="271" t="s">
        <v>3469</v>
      </c>
      <c r="KE51" s="271" t="s">
        <v>3473</v>
      </c>
      <c r="KF51" s="271" t="s">
        <v>3517</v>
      </c>
      <c r="KG51" s="271" t="s">
        <v>3520</v>
      </c>
      <c r="KH51" s="271" t="s">
        <v>3524</v>
      </c>
      <c r="KI51" s="271" t="s">
        <v>3528</v>
      </c>
      <c r="KJ51" s="271" t="s">
        <v>3532</v>
      </c>
      <c r="KK51" s="271" t="s">
        <v>3536</v>
      </c>
      <c r="KL51" s="271" t="s">
        <v>3540</v>
      </c>
      <c r="KM51" s="271" t="s">
        <v>3544</v>
      </c>
      <c r="KN51" s="271" t="s">
        <v>3548</v>
      </c>
      <c r="KO51" s="271" t="s">
        <v>3603</v>
      </c>
      <c r="KP51" s="271" t="s">
        <v>3606</v>
      </c>
      <c r="KQ51" s="271" t="s">
        <v>3610</v>
      </c>
      <c r="KR51" s="271" t="s">
        <v>3614</v>
      </c>
      <c r="KS51" s="271" t="s">
        <v>3618</v>
      </c>
      <c r="KT51" s="271" t="s">
        <v>3622</v>
      </c>
      <c r="KU51" s="271" t="s">
        <v>3626</v>
      </c>
      <c r="KV51" s="271" t="s">
        <v>3630</v>
      </c>
      <c r="KW51" s="271" t="s">
        <v>3571</v>
      </c>
      <c r="KX51" s="271" t="s">
        <v>3575</v>
      </c>
      <c r="KY51" s="271" t="s">
        <v>3579</v>
      </c>
      <c r="KZ51" s="271" t="s">
        <v>3583</v>
      </c>
      <c r="LA51" s="271" t="s">
        <v>3587</v>
      </c>
      <c r="LB51" s="271" t="s">
        <v>3591</v>
      </c>
      <c r="LC51" s="271" t="s">
        <v>3595</v>
      </c>
      <c r="LD51" s="271" t="s">
        <v>3599</v>
      </c>
      <c r="LE51" s="271" t="s">
        <v>3374</v>
      </c>
      <c r="LF51" s="271" t="s">
        <v>3377</v>
      </c>
      <c r="LG51" s="271" t="s">
        <v>3381</v>
      </c>
      <c r="LH51" s="271" t="s">
        <v>3385</v>
      </c>
      <c r="LI51" s="271" t="s">
        <v>3389</v>
      </c>
      <c r="LJ51" s="271" t="s">
        <v>3393</v>
      </c>
      <c r="LK51" s="271" t="s">
        <v>3397</v>
      </c>
      <c r="LL51" s="271" t="s">
        <v>3401</v>
      </c>
      <c r="LM51" s="271" t="s">
        <v>3405</v>
      </c>
      <c r="LN51" s="271" t="s">
        <v>3409</v>
      </c>
      <c r="LO51" s="271" t="s">
        <v>3413</v>
      </c>
      <c r="LP51" s="271" t="s">
        <v>3559</v>
      </c>
      <c r="LQ51" s="271" t="s">
        <v>3563</v>
      </c>
      <c r="LR51" s="271" t="s">
        <v>3567</v>
      </c>
      <c r="LS51" s="271" t="s">
        <v>3552</v>
      </c>
      <c r="LT51" s="271" t="s">
        <v>3555</v>
      </c>
      <c r="LU51" s="271" t="s">
        <v>3477</v>
      </c>
      <c r="LV51" s="271" t="s">
        <v>3481</v>
      </c>
      <c r="LW51" s="271" t="s">
        <v>3485</v>
      </c>
      <c r="LX51" s="271" t="s">
        <v>3489</v>
      </c>
      <c r="LY51" s="271" t="s">
        <v>3493</v>
      </c>
      <c r="LZ51" s="271" t="s">
        <v>3497</v>
      </c>
      <c r="MA51" s="271" t="s">
        <v>3501</v>
      </c>
      <c r="MB51" s="271" t="s">
        <v>3505</v>
      </c>
      <c r="MC51" s="271" t="s">
        <v>3509</v>
      </c>
      <c r="MD51" s="271" t="s">
        <v>3513</v>
      </c>
      <c r="ME51" s="271" t="s">
        <v>3737</v>
      </c>
      <c r="MF51" s="271" t="s">
        <v>3741</v>
      </c>
      <c r="MG51" s="271" t="s">
        <v>3745</v>
      </c>
      <c r="MH51" s="271" t="s">
        <v>3749</v>
      </c>
      <c r="MI51" s="271" t="s">
        <v>3753</v>
      </c>
      <c r="MJ51" s="271" t="s">
        <v>3757</v>
      </c>
      <c r="MK51" s="271" t="s">
        <v>3761</v>
      </c>
      <c r="ML51" s="271" t="s">
        <v>3765</v>
      </c>
      <c r="MM51" s="271" t="s">
        <v>3769</v>
      </c>
      <c r="MN51" s="271" t="s">
        <v>3773</v>
      </c>
      <c r="MO51" s="271" t="s">
        <v>3777</v>
      </c>
      <c r="MP51" s="271" t="s">
        <v>3781</v>
      </c>
      <c r="MQ51" s="271" t="s">
        <v>3812</v>
      </c>
      <c r="MR51" s="271" t="s">
        <v>3816</v>
      </c>
      <c r="MS51" s="271" t="s">
        <v>3820</v>
      </c>
      <c r="MT51" s="271" t="s">
        <v>3824</v>
      </c>
      <c r="MU51" s="271" t="s">
        <v>3828</v>
      </c>
      <c r="MV51" s="271" t="s">
        <v>3832</v>
      </c>
      <c r="MW51" s="271" t="s">
        <v>3836</v>
      </c>
      <c r="MX51" s="271" t="s">
        <v>3840</v>
      </c>
      <c r="MY51" s="271" t="s">
        <v>3844</v>
      </c>
      <c r="MZ51" s="271" t="s">
        <v>3848</v>
      </c>
      <c r="NA51" s="271" t="s">
        <v>3852</v>
      </c>
      <c r="NB51" s="271" t="s">
        <v>3656</v>
      </c>
      <c r="NC51" s="271" t="s">
        <v>3659</v>
      </c>
      <c r="ND51" s="271" t="s">
        <v>3663</v>
      </c>
      <c r="NE51" s="271" t="s">
        <v>3667</v>
      </c>
      <c r="NF51" s="271" t="s">
        <v>3671</v>
      </c>
      <c r="NG51" s="271" t="s">
        <v>3675</v>
      </c>
      <c r="NH51" s="271" t="s">
        <v>3679</v>
      </c>
      <c r="NI51" s="271" t="s">
        <v>3683</v>
      </c>
      <c r="NJ51" s="271" t="s">
        <v>3687</v>
      </c>
      <c r="NK51" s="271" t="s">
        <v>3691</v>
      </c>
      <c r="NL51" s="271" t="s">
        <v>3695</v>
      </c>
      <c r="NM51" s="271" t="s">
        <v>3699</v>
      </c>
      <c r="NN51" s="271" t="s">
        <v>3785</v>
      </c>
      <c r="NO51" s="271" t="s">
        <v>3788</v>
      </c>
      <c r="NP51" s="271" t="s">
        <v>3792</v>
      </c>
      <c r="NQ51" s="271" t="s">
        <v>3796</v>
      </c>
      <c r="NR51" s="271" t="s">
        <v>3800</v>
      </c>
      <c r="NS51" s="271" t="s">
        <v>3804</v>
      </c>
      <c r="NT51" s="271" t="s">
        <v>3808</v>
      </c>
      <c r="NU51" s="271" t="s">
        <v>3856</v>
      </c>
      <c r="NV51" s="271" t="s">
        <v>3860</v>
      </c>
      <c r="NW51" s="271" t="s">
        <v>3864</v>
      </c>
      <c r="NX51" s="271" t="s">
        <v>3868</v>
      </c>
      <c r="NY51" s="271" t="s">
        <v>3872</v>
      </c>
      <c r="NZ51" s="271" t="s">
        <v>3876</v>
      </c>
      <c r="OA51" s="271" t="s">
        <v>3880</v>
      </c>
      <c r="OB51" s="271" t="s">
        <v>3702</v>
      </c>
      <c r="OC51" s="271" t="s">
        <v>3705</v>
      </c>
      <c r="OD51" s="271" t="s">
        <v>3709</v>
      </c>
      <c r="OE51" s="271" t="s">
        <v>3713</v>
      </c>
      <c r="OF51" s="271" t="s">
        <v>3717</v>
      </c>
      <c r="OG51" s="271" t="s">
        <v>3721</v>
      </c>
      <c r="OH51" s="271" t="s">
        <v>3725</v>
      </c>
      <c r="OI51" s="271" t="s">
        <v>3729</v>
      </c>
      <c r="OJ51" s="271" t="s">
        <v>3733</v>
      </c>
      <c r="OK51" s="271" t="s">
        <v>3634</v>
      </c>
      <c r="OL51" s="271" t="s">
        <v>3637</v>
      </c>
      <c r="OM51" s="271" t="s">
        <v>3641</v>
      </c>
      <c r="ON51" s="271" t="s">
        <v>3645</v>
      </c>
      <c r="OO51" s="271" t="s">
        <v>3649</v>
      </c>
      <c r="OP51" s="271" t="s">
        <v>3653</v>
      </c>
      <c r="OQ51" s="271" t="s">
        <v>3884</v>
      </c>
      <c r="OR51" s="271" t="s">
        <v>3888</v>
      </c>
      <c r="OS51" s="271" t="s">
        <v>3892</v>
      </c>
      <c r="OT51" s="271" t="s">
        <v>3896</v>
      </c>
      <c r="OU51" s="271" t="s">
        <v>3900</v>
      </c>
      <c r="OV51" s="271" t="s">
        <v>3904</v>
      </c>
      <c r="OW51" s="271" t="s">
        <v>3908</v>
      </c>
      <c r="OX51" s="271" t="s">
        <v>3912</v>
      </c>
      <c r="OY51" s="271" t="s">
        <v>3916</v>
      </c>
      <c r="OZ51" s="271" t="s">
        <v>4151</v>
      </c>
      <c r="PA51" s="271" t="s">
        <v>4154</v>
      </c>
      <c r="PB51" s="271" t="s">
        <v>4158</v>
      </c>
      <c r="PC51" s="271" t="s">
        <v>4161</v>
      </c>
      <c r="PD51" s="271" t="s">
        <v>4165</v>
      </c>
      <c r="PE51" s="271" t="s">
        <v>4169</v>
      </c>
      <c r="PF51" s="271" t="s">
        <v>4173</v>
      </c>
      <c r="PG51" s="271" t="s">
        <v>4177</v>
      </c>
      <c r="PH51" s="271" t="s">
        <v>4181</v>
      </c>
      <c r="PI51" s="271" t="s">
        <v>4185</v>
      </c>
      <c r="PJ51" s="271" t="s">
        <v>4189</v>
      </c>
      <c r="PK51" s="271" t="s">
        <v>4193</v>
      </c>
      <c r="PL51" s="271" t="s">
        <v>4197</v>
      </c>
      <c r="PM51" s="271" t="s">
        <v>4201</v>
      </c>
      <c r="PN51" s="271" t="s">
        <v>4205</v>
      </c>
      <c r="PO51" s="271" t="s">
        <v>4209</v>
      </c>
      <c r="PP51" s="271" t="s">
        <v>4213</v>
      </c>
      <c r="PQ51" s="271" t="s">
        <v>4217</v>
      </c>
      <c r="PR51" s="271" t="s">
        <v>3920</v>
      </c>
      <c r="PS51" s="271" t="s">
        <v>3923</v>
      </c>
      <c r="PT51" s="271" t="s">
        <v>3927</v>
      </c>
      <c r="PU51" s="271" t="s">
        <v>3931</v>
      </c>
      <c r="PV51" s="271" t="s">
        <v>3935</v>
      </c>
      <c r="PW51" s="271" t="s">
        <v>3939</v>
      </c>
      <c r="PX51" s="271" t="s">
        <v>3943</v>
      </c>
      <c r="PY51" s="271" t="s">
        <v>3947</v>
      </c>
      <c r="PZ51" s="271" t="s">
        <v>3951</v>
      </c>
      <c r="QA51" s="271" t="s">
        <v>3955</v>
      </c>
      <c r="QB51" s="271" t="s">
        <v>3959</v>
      </c>
      <c r="QC51" s="271" t="s">
        <v>3963</v>
      </c>
      <c r="QD51" s="271" t="s">
        <v>3967</v>
      </c>
      <c r="QE51" s="271" t="s">
        <v>3971</v>
      </c>
      <c r="QF51" s="271" t="s">
        <v>3975</v>
      </c>
      <c r="QG51" s="271" t="s">
        <v>3979</v>
      </c>
      <c r="QH51" s="271" t="s">
        <v>3983</v>
      </c>
      <c r="QI51" s="271" t="s">
        <v>3987</v>
      </c>
      <c r="QJ51" s="271" t="s">
        <v>3991</v>
      </c>
      <c r="QK51" s="271" t="s">
        <v>3995</v>
      </c>
      <c r="QL51" s="271" t="s">
        <v>3999</v>
      </c>
      <c r="QM51" s="271" t="s">
        <v>4003</v>
      </c>
      <c r="QN51" s="271" t="s">
        <v>4007</v>
      </c>
      <c r="QO51" s="271" t="s">
        <v>4011</v>
      </c>
      <c r="QP51" s="271" t="s">
        <v>4015</v>
      </c>
      <c r="QQ51" s="271" t="s">
        <v>4019</v>
      </c>
      <c r="QR51" s="271" t="s">
        <v>4023</v>
      </c>
      <c r="QS51" s="271" t="s">
        <v>4026</v>
      </c>
      <c r="QT51" s="271" t="s">
        <v>4030</v>
      </c>
      <c r="QU51" s="271" t="s">
        <v>4034</v>
      </c>
      <c r="QV51" s="271" t="s">
        <v>4038</v>
      </c>
      <c r="QW51" s="271" t="s">
        <v>4042</v>
      </c>
      <c r="QX51" s="271" t="s">
        <v>4046</v>
      </c>
      <c r="QY51" s="271" t="s">
        <v>4050</v>
      </c>
      <c r="QZ51" s="271" t="s">
        <v>4054</v>
      </c>
      <c r="RA51" s="271" t="s">
        <v>4058</v>
      </c>
      <c r="RB51" s="271" t="s">
        <v>4062</v>
      </c>
      <c r="RC51" s="271" t="s">
        <v>4066</v>
      </c>
      <c r="RD51" s="271" t="s">
        <v>4070</v>
      </c>
      <c r="RE51" s="271" t="s">
        <v>4074</v>
      </c>
      <c r="RF51" s="271" t="s">
        <v>4077</v>
      </c>
      <c r="RG51" s="271" t="s">
        <v>4081</v>
      </c>
      <c r="RH51" s="271" t="s">
        <v>4085</v>
      </c>
      <c r="RI51" s="271" t="s">
        <v>4089</v>
      </c>
      <c r="RJ51" s="271" t="s">
        <v>4093</v>
      </c>
      <c r="RK51" s="271" t="s">
        <v>4097</v>
      </c>
      <c r="RL51" s="271" t="s">
        <v>4101</v>
      </c>
      <c r="RM51" s="271" t="s">
        <v>4105</v>
      </c>
      <c r="RN51" s="271" t="s">
        <v>4109</v>
      </c>
      <c r="RO51" s="271" t="s">
        <v>4113</v>
      </c>
      <c r="RP51" s="271" t="s">
        <v>4117</v>
      </c>
      <c r="RQ51" s="271" t="s">
        <v>4121</v>
      </c>
      <c r="RR51" s="271" t="s">
        <v>4125</v>
      </c>
      <c r="RS51" s="271" t="s">
        <v>4129</v>
      </c>
      <c r="RT51" s="271" t="s">
        <v>4133</v>
      </c>
      <c r="RU51" s="271" t="s">
        <v>4137</v>
      </c>
      <c r="RV51" s="271" t="s">
        <v>4141</v>
      </c>
      <c r="RW51" s="271" t="s">
        <v>4144</v>
      </c>
      <c r="RX51" s="271" t="s">
        <v>4148</v>
      </c>
      <c r="RY51" s="271" t="s">
        <v>4517</v>
      </c>
      <c r="RZ51" s="271" t="s">
        <v>4520</v>
      </c>
      <c r="SA51" s="271" t="s">
        <v>4524</v>
      </c>
      <c r="SB51" s="271" t="s">
        <v>4528</v>
      </c>
      <c r="SC51" s="271" t="s">
        <v>4532</v>
      </c>
      <c r="SD51" s="271" t="s">
        <v>4536</v>
      </c>
      <c r="SE51" s="271" t="s">
        <v>4540</v>
      </c>
      <c r="SF51" s="271" t="s">
        <v>4544</v>
      </c>
      <c r="SG51" s="271" t="s">
        <v>4548</v>
      </c>
      <c r="SH51" s="271" t="s">
        <v>4552</v>
      </c>
      <c r="SI51" s="271" t="s">
        <v>4556</v>
      </c>
      <c r="SJ51" s="271" t="s">
        <v>4560</v>
      </c>
      <c r="SK51" s="271" t="s">
        <v>4221</v>
      </c>
      <c r="SL51" s="271" t="s">
        <v>4224</v>
      </c>
      <c r="SM51" s="271" t="s">
        <v>4228</v>
      </c>
      <c r="SN51" s="271" t="s">
        <v>4232</v>
      </c>
      <c r="SO51" s="271" t="s">
        <v>4236</v>
      </c>
      <c r="SP51" s="271" t="s">
        <v>4240</v>
      </c>
      <c r="SQ51" s="271" t="s">
        <v>4244</v>
      </c>
      <c r="SR51" s="271" t="s">
        <v>4248</v>
      </c>
      <c r="SS51" s="271" t="s">
        <v>4356</v>
      </c>
      <c r="ST51" s="271" t="s">
        <v>4359</v>
      </c>
      <c r="SU51" s="271" t="s">
        <v>4363</v>
      </c>
      <c r="SV51" s="271" t="s">
        <v>4367</v>
      </c>
      <c r="SW51" s="271" t="s">
        <v>4371</v>
      </c>
      <c r="SX51" s="271" t="s">
        <v>4375</v>
      </c>
      <c r="SY51" s="271" t="s">
        <v>4379</v>
      </c>
      <c r="SZ51" s="271" t="s">
        <v>4383</v>
      </c>
      <c r="TA51" s="271" t="s">
        <v>4387</v>
      </c>
      <c r="TB51" s="271" t="s">
        <v>4391</v>
      </c>
      <c r="TC51" s="271" t="s">
        <v>4395</v>
      </c>
      <c r="TD51" s="271" t="s">
        <v>4399</v>
      </c>
      <c r="TE51" s="271" t="s">
        <v>4403</v>
      </c>
      <c r="TF51" s="271" t="s">
        <v>4407</v>
      </c>
      <c r="TG51" s="271" t="s">
        <v>4446</v>
      </c>
      <c r="TH51" s="271" t="s">
        <v>4449</v>
      </c>
      <c r="TI51" s="271" t="s">
        <v>4453</v>
      </c>
      <c r="TJ51" s="271" t="s">
        <v>4457</v>
      </c>
      <c r="TK51" s="271" t="s">
        <v>4461</v>
      </c>
      <c r="TL51" s="271" t="s">
        <v>4465</v>
      </c>
      <c r="TM51" s="271" t="s">
        <v>4469</v>
      </c>
      <c r="TN51" s="271" t="s">
        <v>4473</v>
      </c>
      <c r="TO51" s="271" t="s">
        <v>4477</v>
      </c>
      <c r="TP51" s="271" t="s">
        <v>4481</v>
      </c>
      <c r="TQ51" s="271" t="s">
        <v>4485</v>
      </c>
      <c r="TR51" s="271" t="s">
        <v>4489</v>
      </c>
      <c r="TS51" s="271" t="s">
        <v>4493</v>
      </c>
      <c r="TT51" s="271" t="s">
        <v>4497</v>
      </c>
      <c r="TU51" s="271" t="s">
        <v>4501</v>
      </c>
      <c r="TV51" s="271" t="s">
        <v>4505</v>
      </c>
      <c r="TW51" s="271" t="s">
        <v>4509</v>
      </c>
      <c r="TX51" s="271" t="s">
        <v>4513</v>
      </c>
      <c r="TY51" s="271" t="s">
        <v>4411</v>
      </c>
      <c r="TZ51" s="271" t="s">
        <v>4414</v>
      </c>
      <c r="UA51" s="271" t="s">
        <v>4418</v>
      </c>
      <c r="UB51" s="271" t="s">
        <v>4422</v>
      </c>
      <c r="UC51" s="271" t="s">
        <v>4426</v>
      </c>
      <c r="UD51" s="271" t="s">
        <v>4430</v>
      </c>
      <c r="UE51" s="271" t="s">
        <v>4434</v>
      </c>
      <c r="UF51" s="271" t="s">
        <v>4438</v>
      </c>
      <c r="UG51" s="271" t="s">
        <v>4442</v>
      </c>
      <c r="UH51" s="271" t="s">
        <v>4252</v>
      </c>
      <c r="UI51" s="271" t="s">
        <v>4255</v>
      </c>
      <c r="UJ51" s="271" t="s">
        <v>4259</v>
      </c>
      <c r="UK51" s="271" t="s">
        <v>4263</v>
      </c>
      <c r="UL51" s="271" t="s">
        <v>4267</v>
      </c>
      <c r="UM51" s="271" t="s">
        <v>4271</v>
      </c>
      <c r="UN51" s="271" t="s">
        <v>4275</v>
      </c>
      <c r="UO51" s="271" t="s">
        <v>4278</v>
      </c>
      <c r="UP51" s="271" t="s">
        <v>4282</v>
      </c>
      <c r="UQ51" s="271" t="s">
        <v>4286</v>
      </c>
      <c r="UR51" s="271" t="s">
        <v>4290</v>
      </c>
      <c r="US51" s="271" t="s">
        <v>4294</v>
      </c>
      <c r="UT51" s="271" t="s">
        <v>4298</v>
      </c>
      <c r="UU51" s="271" t="s">
        <v>4302</v>
      </c>
      <c r="UV51" s="271" t="s">
        <v>4306</v>
      </c>
      <c r="UW51" s="271" t="s">
        <v>4310</v>
      </c>
      <c r="UX51" s="271" t="s">
        <v>4314</v>
      </c>
      <c r="UY51" s="271" t="s">
        <v>4318</v>
      </c>
      <c r="UZ51" s="271" t="s">
        <v>4322</v>
      </c>
      <c r="VA51" s="271" t="s">
        <v>4326</v>
      </c>
      <c r="VB51" s="271" t="s">
        <v>4330</v>
      </c>
      <c r="VC51" s="271" t="s">
        <v>4334</v>
      </c>
      <c r="VD51" s="271" t="s">
        <v>4338</v>
      </c>
      <c r="VE51" s="271" t="s">
        <v>4342</v>
      </c>
      <c r="VF51" s="271" t="s">
        <v>4346</v>
      </c>
      <c r="VG51" s="271" t="s">
        <v>4350</v>
      </c>
      <c r="VH51" s="271" t="s">
        <v>4353</v>
      </c>
      <c r="VI51" s="271" t="s">
        <v>4845</v>
      </c>
      <c r="VJ51" s="271" t="s">
        <v>4848</v>
      </c>
      <c r="VK51" s="271" t="s">
        <v>4851</v>
      </c>
      <c r="VL51" s="271" t="s">
        <v>4855</v>
      </c>
      <c r="VM51" s="271" t="s">
        <v>4859</v>
      </c>
      <c r="VN51" s="271" t="s">
        <v>4863</v>
      </c>
      <c r="VO51" s="271" t="s">
        <v>4867</v>
      </c>
      <c r="VP51" s="271" t="s">
        <v>4871</v>
      </c>
      <c r="VQ51" s="271" t="s">
        <v>4875</v>
      </c>
      <c r="VR51" s="271" t="s">
        <v>4879</v>
      </c>
      <c r="VS51" s="271" t="s">
        <v>4883</v>
      </c>
      <c r="VT51" s="271" t="s">
        <v>4887</v>
      </c>
      <c r="VU51" s="271" t="s">
        <v>4891</v>
      </c>
      <c r="VV51" s="271" t="s">
        <v>4895</v>
      </c>
      <c r="VW51" s="271" t="s">
        <v>4899</v>
      </c>
      <c r="VX51" s="271" t="s">
        <v>4903</v>
      </c>
      <c r="VY51" s="271" t="s">
        <v>4564</v>
      </c>
      <c r="VZ51" s="271" t="s">
        <v>4568</v>
      </c>
      <c r="WA51" s="271" t="s">
        <v>4572</v>
      </c>
      <c r="WB51" s="271" t="s">
        <v>4576</v>
      </c>
      <c r="WC51" s="271" t="s">
        <v>4580</v>
      </c>
      <c r="WD51" s="271" t="s">
        <v>4584</v>
      </c>
      <c r="WE51" s="271" t="s">
        <v>4588</v>
      </c>
      <c r="WF51" s="271" t="s">
        <v>4592</v>
      </c>
      <c r="WG51" s="271" t="s">
        <v>4596</v>
      </c>
      <c r="WH51" s="271" t="s">
        <v>4600</v>
      </c>
      <c r="WI51" s="271" t="s">
        <v>4604</v>
      </c>
      <c r="WJ51" s="271" t="s">
        <v>4608</v>
      </c>
      <c r="WK51" s="271" t="s">
        <v>4612</v>
      </c>
      <c r="WL51" s="271" t="s">
        <v>4616</v>
      </c>
      <c r="WM51" s="271" t="s">
        <v>4620</v>
      </c>
      <c r="WN51" s="271" t="s">
        <v>4624</v>
      </c>
      <c r="WO51" s="271" t="s">
        <v>4628</v>
      </c>
      <c r="WP51" s="271" t="s">
        <v>4632</v>
      </c>
      <c r="WQ51" s="271" t="s">
        <v>4636</v>
      </c>
      <c r="WR51" s="271" t="s">
        <v>4640</v>
      </c>
      <c r="WS51" s="271" t="s">
        <v>4644</v>
      </c>
      <c r="WT51" s="271" t="s">
        <v>4648</v>
      </c>
      <c r="WU51" s="271" t="s">
        <v>4652</v>
      </c>
      <c r="WV51" s="271" t="s">
        <v>4656</v>
      </c>
      <c r="WW51" s="271" t="s">
        <v>4660</v>
      </c>
      <c r="WX51" s="271" t="s">
        <v>4664</v>
      </c>
      <c r="WY51" s="271" t="s">
        <v>4668</v>
      </c>
      <c r="WZ51" s="271" t="s">
        <v>4672</v>
      </c>
      <c r="XA51" s="271" t="s">
        <v>4676</v>
      </c>
      <c r="XB51" s="271" t="s">
        <v>4680</v>
      </c>
      <c r="XC51" s="271" t="s">
        <v>4683</v>
      </c>
      <c r="XD51" s="271" t="s">
        <v>4686</v>
      </c>
      <c r="XE51" s="271" t="s">
        <v>4689</v>
      </c>
      <c r="XF51" s="271" t="s">
        <v>4692</v>
      </c>
      <c r="XG51" s="271" t="s">
        <v>4695</v>
      </c>
      <c r="XH51" s="271" t="s">
        <v>4699</v>
      </c>
      <c r="XI51" s="271" t="s">
        <v>4703</v>
      </c>
      <c r="XJ51" s="271" t="s">
        <v>4707</v>
      </c>
      <c r="XK51" s="271" t="s">
        <v>4711</v>
      </c>
      <c r="XL51" s="271" t="s">
        <v>4715</v>
      </c>
      <c r="XM51" s="271" t="s">
        <v>4719</v>
      </c>
      <c r="XN51" s="271" t="s">
        <v>4723</v>
      </c>
      <c r="XO51" s="271" t="s">
        <v>4727</v>
      </c>
      <c r="XP51" s="271" t="s">
        <v>4731</v>
      </c>
      <c r="XQ51" s="271" t="s">
        <v>4735</v>
      </c>
      <c r="XR51" s="271" t="s">
        <v>4739</v>
      </c>
      <c r="XS51" s="271" t="s">
        <v>4743</v>
      </c>
      <c r="XT51" s="271" t="s">
        <v>4747</v>
      </c>
      <c r="XU51" s="271" t="s">
        <v>4751</v>
      </c>
      <c r="XV51" s="271" t="s">
        <v>4755</v>
      </c>
      <c r="XW51" s="271" t="s">
        <v>4759</v>
      </c>
      <c r="XX51" s="271" t="s">
        <v>4763</v>
      </c>
      <c r="XY51" s="271" t="s">
        <v>4767</v>
      </c>
      <c r="XZ51" s="271" t="s">
        <v>4771</v>
      </c>
      <c r="YA51" s="271" t="s">
        <v>4774</v>
      </c>
      <c r="YB51" s="271" t="s">
        <v>4778</v>
      </c>
      <c r="YC51" s="271" t="s">
        <v>4781</v>
      </c>
      <c r="YD51" s="271" t="s">
        <v>4784</v>
      </c>
      <c r="YE51" s="271" t="s">
        <v>4788</v>
      </c>
      <c r="YF51" s="271" t="s">
        <v>4792</v>
      </c>
      <c r="YG51" s="271" t="s">
        <v>4796</v>
      </c>
      <c r="YH51" s="271" t="s">
        <v>4800</v>
      </c>
      <c r="YI51" s="271" t="s">
        <v>4804</v>
      </c>
      <c r="YJ51" s="271" t="s">
        <v>4808</v>
      </c>
      <c r="YK51" s="271" t="s">
        <v>4812</v>
      </c>
      <c r="YL51" s="271" t="s">
        <v>4816</v>
      </c>
      <c r="YM51" s="271" t="s">
        <v>4820</v>
      </c>
      <c r="YN51" s="271" t="s">
        <v>4824</v>
      </c>
      <c r="YO51" s="271" t="s">
        <v>4828</v>
      </c>
      <c r="YP51" s="271" t="s">
        <v>4832</v>
      </c>
      <c r="YQ51" s="271" t="s">
        <v>4836</v>
      </c>
      <c r="YR51" s="271" t="s">
        <v>4839</v>
      </c>
      <c r="YS51" s="271" t="s">
        <v>4842</v>
      </c>
      <c r="YT51" s="271" t="s">
        <v>5156</v>
      </c>
      <c r="YU51" s="271" t="s">
        <v>5159</v>
      </c>
      <c r="YV51" s="271" t="s">
        <v>5163</v>
      </c>
      <c r="YW51" s="271" t="s">
        <v>5167</v>
      </c>
      <c r="YX51" s="271" t="s">
        <v>5171</v>
      </c>
      <c r="YY51" s="271" t="s">
        <v>5175</v>
      </c>
      <c r="YZ51" s="271" t="s">
        <v>5179</v>
      </c>
      <c r="ZA51" s="271" t="s">
        <v>5094</v>
      </c>
      <c r="ZB51" s="271" t="s">
        <v>5097</v>
      </c>
      <c r="ZC51" s="271" t="s">
        <v>5101</v>
      </c>
      <c r="ZD51" s="271" t="s">
        <v>5105</v>
      </c>
      <c r="ZE51" s="271" t="s">
        <v>5109</v>
      </c>
      <c r="ZF51" s="271" t="s">
        <v>5113</v>
      </c>
      <c r="ZG51" s="271" t="s">
        <v>5117</v>
      </c>
      <c r="ZH51" s="271" t="s">
        <v>5121</v>
      </c>
      <c r="ZI51" s="271" t="s">
        <v>5125</v>
      </c>
      <c r="ZJ51" s="271" t="s">
        <v>4907</v>
      </c>
      <c r="ZK51" s="271" t="s">
        <v>4910</v>
      </c>
      <c r="ZL51" s="271" t="s">
        <v>4914</v>
      </c>
      <c r="ZM51" s="271" t="s">
        <v>4918</v>
      </c>
      <c r="ZN51" s="271" t="s">
        <v>4922</v>
      </c>
      <c r="ZO51" s="271" t="s">
        <v>4926</v>
      </c>
      <c r="ZP51" s="271" t="s">
        <v>4930</v>
      </c>
      <c r="ZQ51" s="271" t="s">
        <v>4934</v>
      </c>
      <c r="ZR51" s="271" t="s">
        <v>4938</v>
      </c>
      <c r="ZS51" s="271" t="s">
        <v>4942</v>
      </c>
      <c r="ZT51" s="271" t="s">
        <v>4946</v>
      </c>
      <c r="ZU51" s="271" t="s">
        <v>4950</v>
      </c>
      <c r="ZV51" s="271" t="s">
        <v>4954</v>
      </c>
      <c r="ZW51" s="271" t="s">
        <v>4958</v>
      </c>
      <c r="ZX51" s="271" t="s">
        <v>4962</v>
      </c>
      <c r="ZY51" s="271" t="s">
        <v>4966</v>
      </c>
      <c r="ZZ51" s="271" t="s">
        <v>4970</v>
      </c>
      <c r="AAA51" s="271" t="s">
        <v>4974</v>
      </c>
      <c r="AAB51" s="271" t="s">
        <v>4978</v>
      </c>
      <c r="AAC51" s="271" t="s">
        <v>4982</v>
      </c>
      <c r="AAD51" s="271" t="s">
        <v>4986</v>
      </c>
      <c r="AAE51" s="271" t="s">
        <v>4989</v>
      </c>
      <c r="AAF51" s="271" t="s">
        <v>5129</v>
      </c>
      <c r="AAG51" s="271" t="s">
        <v>5132</v>
      </c>
      <c r="AAH51" s="271" t="s">
        <v>5136</v>
      </c>
      <c r="AAI51" s="271" t="s">
        <v>5140</v>
      </c>
      <c r="AAJ51" s="271" t="s">
        <v>5144</v>
      </c>
      <c r="AAK51" s="271" t="s">
        <v>5148</v>
      </c>
      <c r="AAL51" s="271" t="s">
        <v>5152</v>
      </c>
      <c r="AAM51" s="271" t="s">
        <v>4993</v>
      </c>
      <c r="AAN51" s="271" t="s">
        <v>4997</v>
      </c>
      <c r="AAO51" s="271" t="s">
        <v>5001</v>
      </c>
      <c r="AAP51" s="271" t="s">
        <v>5005</v>
      </c>
      <c r="AAQ51" s="271" t="s">
        <v>5009</v>
      </c>
      <c r="AAR51" s="271" t="s">
        <v>5013</v>
      </c>
      <c r="AAS51" s="271" t="s">
        <v>5017</v>
      </c>
      <c r="AAT51" s="271" t="s">
        <v>5021</v>
      </c>
      <c r="AAU51" s="271" t="s">
        <v>5025</v>
      </c>
      <c r="AAV51" s="271" t="s">
        <v>5029</v>
      </c>
      <c r="AAW51" s="271" t="s">
        <v>5033</v>
      </c>
      <c r="AAX51" s="271" t="s">
        <v>5037</v>
      </c>
      <c r="AAY51" s="271" t="s">
        <v>5041</v>
      </c>
      <c r="AAZ51" s="271" t="s">
        <v>5045</v>
      </c>
      <c r="ABA51" s="271" t="s">
        <v>5049</v>
      </c>
      <c r="ABB51" s="271" t="s">
        <v>5053</v>
      </c>
      <c r="ABC51" s="271" t="s">
        <v>5057</v>
      </c>
      <c r="ABD51" s="271" t="s">
        <v>5061</v>
      </c>
      <c r="ABE51" s="271" t="s">
        <v>5065</v>
      </c>
      <c r="ABF51" s="271" t="s">
        <v>5069</v>
      </c>
      <c r="ABG51" s="271" t="s">
        <v>5073</v>
      </c>
      <c r="ABH51" s="271" t="s">
        <v>5077</v>
      </c>
      <c r="ABI51" s="271" t="s">
        <v>5081</v>
      </c>
      <c r="ABJ51" s="271" t="s">
        <v>5085</v>
      </c>
      <c r="ABK51" s="271" t="s">
        <v>5088</v>
      </c>
      <c r="ABL51" s="271" t="s">
        <v>5091</v>
      </c>
      <c r="ABM51" s="271" t="s">
        <v>5273</v>
      </c>
      <c r="ABN51" s="271" t="s">
        <v>5276</v>
      </c>
      <c r="ABO51" s="271" t="s">
        <v>5280</v>
      </c>
      <c r="ABP51" s="271" t="s">
        <v>5284</v>
      </c>
      <c r="ABQ51" s="271" t="s">
        <v>5288</v>
      </c>
      <c r="ABR51" s="271" t="s">
        <v>5292</v>
      </c>
      <c r="ABS51" s="271" t="s">
        <v>5296</v>
      </c>
      <c r="ABT51" s="271" t="s">
        <v>5300</v>
      </c>
      <c r="ABU51" s="271" t="s">
        <v>5304</v>
      </c>
      <c r="ABV51" s="271" t="s">
        <v>5451</v>
      </c>
      <c r="ABW51" s="271" t="s">
        <v>5455</v>
      </c>
      <c r="ABX51" s="271" t="s">
        <v>5459</v>
      </c>
      <c r="ABY51" s="271" t="s">
        <v>5463</v>
      </c>
      <c r="ABZ51" s="271" t="s">
        <v>5467</v>
      </c>
      <c r="ACA51" s="271" t="s">
        <v>5471</v>
      </c>
      <c r="ACB51" s="271" t="s">
        <v>5475</v>
      </c>
      <c r="ACC51" s="271" t="s">
        <v>5479</v>
      </c>
      <c r="ACD51" s="271" t="s">
        <v>5483</v>
      </c>
      <c r="ACE51" s="271" t="s">
        <v>5487</v>
      </c>
      <c r="ACF51" s="271" t="s">
        <v>5491</v>
      </c>
      <c r="ACG51" s="271" t="s">
        <v>5183</v>
      </c>
      <c r="ACH51" s="271" t="s">
        <v>5187</v>
      </c>
      <c r="ACI51" s="271" t="s">
        <v>5191</v>
      </c>
      <c r="ACJ51" s="271" t="s">
        <v>5195</v>
      </c>
      <c r="ACK51" s="271" t="s">
        <v>5199</v>
      </c>
      <c r="ACL51" s="271" t="s">
        <v>5203</v>
      </c>
      <c r="ACM51" s="271" t="s">
        <v>5207</v>
      </c>
      <c r="ACN51" s="271" t="s">
        <v>5211</v>
      </c>
      <c r="ACO51" s="271" t="s">
        <v>5215</v>
      </c>
      <c r="ACP51" s="271" t="s">
        <v>5219</v>
      </c>
      <c r="ACQ51" s="271" t="s">
        <v>5223</v>
      </c>
      <c r="ACR51" s="271" t="s">
        <v>5227</v>
      </c>
      <c r="ACS51" s="271" t="s">
        <v>5231</v>
      </c>
      <c r="ACT51" s="271" t="s">
        <v>5235</v>
      </c>
      <c r="ACU51" s="271" t="s">
        <v>5239</v>
      </c>
      <c r="ACV51" s="271" t="s">
        <v>5243</v>
      </c>
      <c r="ACW51" s="271" t="s">
        <v>5247</v>
      </c>
      <c r="ACX51" s="271" t="s">
        <v>5251</v>
      </c>
      <c r="ACY51" s="271" t="s">
        <v>5255</v>
      </c>
      <c r="ACZ51" s="271" t="s">
        <v>5259</v>
      </c>
      <c r="ADA51" s="271" t="s">
        <v>5261</v>
      </c>
      <c r="ADB51" s="271" t="s">
        <v>5265</v>
      </c>
      <c r="ADC51" s="271" t="s">
        <v>5269</v>
      </c>
      <c r="ADD51" s="271" t="s">
        <v>5308</v>
      </c>
      <c r="ADE51" s="271" t="s">
        <v>5311</v>
      </c>
      <c r="ADF51" s="271" t="s">
        <v>5315</v>
      </c>
      <c r="ADG51" s="271" t="s">
        <v>5319</v>
      </c>
      <c r="ADH51" s="271" t="s">
        <v>5323</v>
      </c>
      <c r="ADI51" s="271" t="s">
        <v>5327</v>
      </c>
      <c r="ADJ51" s="271" t="s">
        <v>5329</v>
      </c>
      <c r="ADK51" s="271" t="s">
        <v>5333</v>
      </c>
      <c r="ADL51" s="271" t="s">
        <v>5337</v>
      </c>
      <c r="ADM51" s="271" t="s">
        <v>5341</v>
      </c>
      <c r="ADN51" s="271" t="s">
        <v>5345</v>
      </c>
      <c r="ADO51" s="271" t="s">
        <v>5349</v>
      </c>
      <c r="ADP51" s="271" t="s">
        <v>5432</v>
      </c>
      <c r="ADQ51" s="271" t="s">
        <v>5435</v>
      </c>
      <c r="ADR51" s="271" t="s">
        <v>5439</v>
      </c>
      <c r="ADS51" s="271" t="s">
        <v>5443</v>
      </c>
      <c r="ADT51" s="271" t="s">
        <v>5447</v>
      </c>
      <c r="ADU51" s="271" t="s">
        <v>5353</v>
      </c>
      <c r="ADV51" s="271" t="s">
        <v>5356</v>
      </c>
      <c r="ADW51" s="271" t="s">
        <v>5360</v>
      </c>
      <c r="ADX51" s="271" t="s">
        <v>5364</v>
      </c>
      <c r="ADY51" s="271" t="s">
        <v>5368</v>
      </c>
      <c r="ADZ51" s="271" t="s">
        <v>5372</v>
      </c>
      <c r="AEA51" s="271" t="s">
        <v>5376</v>
      </c>
      <c r="AEB51" s="271" t="s">
        <v>5380</v>
      </c>
      <c r="AEC51" s="271" t="s">
        <v>5384</v>
      </c>
      <c r="AED51" s="271" t="s">
        <v>5388</v>
      </c>
      <c r="AEE51" s="271" t="s">
        <v>5392</v>
      </c>
      <c r="AEF51" s="271" t="s">
        <v>5396</v>
      </c>
      <c r="AEG51" s="271" t="s">
        <v>5400</v>
      </c>
      <c r="AEH51" s="271" t="s">
        <v>5404</v>
      </c>
      <c r="AEI51" s="271" t="s">
        <v>5408</v>
      </c>
      <c r="AEJ51" s="271" t="s">
        <v>5412</v>
      </c>
      <c r="AEK51" s="271" t="s">
        <v>5416</v>
      </c>
      <c r="AEL51" s="271" t="s">
        <v>5420</v>
      </c>
      <c r="AEM51" s="271" t="s">
        <v>5424</v>
      </c>
      <c r="AEN51" s="271" t="s">
        <v>5428</v>
      </c>
      <c r="AEO51" s="271" t="s">
        <v>5589</v>
      </c>
      <c r="AEP51" s="271" t="s">
        <v>5592</v>
      </c>
      <c r="AEQ51" s="271" t="s">
        <v>5596</v>
      </c>
      <c r="AER51" s="271" t="s">
        <v>5600</v>
      </c>
      <c r="AES51" s="271" t="s">
        <v>5604</v>
      </c>
      <c r="AET51" s="271" t="s">
        <v>5608</v>
      </c>
      <c r="AEU51" s="271" t="s">
        <v>5612</v>
      </c>
      <c r="AEV51" s="271" t="s">
        <v>5616</v>
      </c>
      <c r="AEW51" s="271" t="s">
        <v>5620</v>
      </c>
      <c r="AEX51" s="271" t="s">
        <v>5624</v>
      </c>
      <c r="AEY51" s="271" t="s">
        <v>5749</v>
      </c>
      <c r="AEZ51" s="271" t="s">
        <v>5753</v>
      </c>
      <c r="AFA51" s="271" t="s">
        <v>5757</v>
      </c>
      <c r="AFB51" s="271" t="s">
        <v>5761</v>
      </c>
      <c r="AFC51" s="271" t="s">
        <v>5765</v>
      </c>
      <c r="AFD51" s="271" t="s">
        <v>5769</v>
      </c>
      <c r="AFE51" s="271" t="s">
        <v>5773</v>
      </c>
      <c r="AFF51" s="271" t="s">
        <v>5777</v>
      </c>
      <c r="AFG51" s="271" t="s">
        <v>5781</v>
      </c>
      <c r="AFH51" s="271" t="s">
        <v>5785</v>
      </c>
      <c r="AFI51" s="271" t="s">
        <v>5789</v>
      </c>
      <c r="AFJ51" s="271" t="s">
        <v>5793</v>
      </c>
      <c r="AFK51" s="271" t="s">
        <v>5797</v>
      </c>
      <c r="AFL51" s="271" t="s">
        <v>5671</v>
      </c>
      <c r="AFM51" s="271" t="s">
        <v>5674</v>
      </c>
      <c r="AFN51" s="271" t="s">
        <v>5678</v>
      </c>
      <c r="AFO51" s="271" t="s">
        <v>5682</v>
      </c>
      <c r="AFP51" s="271" t="s">
        <v>5686</v>
      </c>
      <c r="AFQ51" s="271" t="s">
        <v>5690</v>
      </c>
      <c r="AFR51" s="271" t="s">
        <v>5694</v>
      </c>
      <c r="AFS51" s="271" t="s">
        <v>5698</v>
      </c>
      <c r="AFT51" s="271" t="s">
        <v>5702</v>
      </c>
      <c r="AFU51" s="271" t="s">
        <v>5706</v>
      </c>
      <c r="AFV51" s="271" t="s">
        <v>5710</v>
      </c>
      <c r="AFW51" s="271" t="s">
        <v>5714</v>
      </c>
      <c r="AFX51" s="271" t="s">
        <v>5628</v>
      </c>
      <c r="AFY51" s="271" t="s">
        <v>5631</v>
      </c>
      <c r="AFZ51" s="271" t="s">
        <v>5635</v>
      </c>
      <c r="AGA51" s="271" t="s">
        <v>5639</v>
      </c>
      <c r="AGB51" s="271" t="s">
        <v>5643</v>
      </c>
      <c r="AGC51" s="271" t="s">
        <v>5647</v>
      </c>
      <c r="AGD51" s="271" t="s">
        <v>5651</v>
      </c>
      <c r="AGE51" s="271" t="s">
        <v>5655</v>
      </c>
      <c r="AGF51" s="271" t="s">
        <v>5659</v>
      </c>
      <c r="AGG51" s="271" t="s">
        <v>5663</v>
      </c>
      <c r="AGH51" s="271" t="s">
        <v>5667</v>
      </c>
      <c r="AGI51" s="271" t="s">
        <v>5718</v>
      </c>
      <c r="AGJ51" s="271" t="s">
        <v>5721</v>
      </c>
      <c r="AGK51" s="271" t="s">
        <v>5725</v>
      </c>
      <c r="AGL51" s="271" t="s">
        <v>5729</v>
      </c>
      <c r="AGM51" s="271" t="s">
        <v>5733</v>
      </c>
      <c r="AGN51" s="271" t="s">
        <v>5737</v>
      </c>
      <c r="AGO51" s="271" t="s">
        <v>5741</v>
      </c>
      <c r="AGP51" s="271" t="s">
        <v>5745</v>
      </c>
      <c r="AGQ51" s="271" t="s">
        <v>5495</v>
      </c>
      <c r="AGR51" s="271" t="s">
        <v>5499</v>
      </c>
      <c r="AGS51" s="271" t="s">
        <v>5502</v>
      </c>
      <c r="AGT51" s="271" t="s">
        <v>5506</v>
      </c>
      <c r="AGU51" s="271" t="s">
        <v>5510</v>
      </c>
      <c r="AGV51" s="271" t="s">
        <v>5514</v>
      </c>
      <c r="AGW51" s="271" t="s">
        <v>5518</v>
      </c>
      <c r="AGX51" s="271" t="s">
        <v>5522</v>
      </c>
      <c r="AGY51" s="271" t="s">
        <v>5526</v>
      </c>
      <c r="AGZ51" s="271" t="s">
        <v>5530</v>
      </c>
      <c r="AHA51" s="271" t="s">
        <v>5534</v>
      </c>
      <c r="AHB51" s="271" t="s">
        <v>5538</v>
      </c>
      <c r="AHC51" s="271" t="s">
        <v>5542</v>
      </c>
      <c r="AHD51" s="271" t="s">
        <v>5546</v>
      </c>
      <c r="AHE51" s="271" t="s">
        <v>5550</v>
      </c>
      <c r="AHF51" s="271" t="s">
        <v>5554</v>
      </c>
      <c r="AHG51" s="271" t="s">
        <v>5558</v>
      </c>
      <c r="AHH51" s="271" t="s">
        <v>5562</v>
      </c>
      <c r="AHI51" s="271" t="s">
        <v>5565</v>
      </c>
      <c r="AHJ51" s="271" t="s">
        <v>5569</v>
      </c>
      <c r="AHK51" s="271" t="s">
        <v>5573</v>
      </c>
      <c r="AHL51" s="271" t="s">
        <v>5577</v>
      </c>
      <c r="AHM51" s="271" t="s">
        <v>5581</v>
      </c>
      <c r="AHN51" s="271" t="s">
        <v>5585</v>
      </c>
    </row>
    <row r="52" spans="2:898" x14ac:dyDescent="1.1000000000000001">
      <c r="B52" s="271" t="s">
        <v>6516</v>
      </c>
      <c r="C52" s="271" t="s">
        <v>1262</v>
      </c>
      <c r="D52" s="271" t="s">
        <v>1263</v>
      </c>
      <c r="E52" s="271" t="s">
        <v>1264</v>
      </c>
      <c r="F52" s="271" t="s">
        <v>1265</v>
      </c>
      <c r="G52" s="271" t="s">
        <v>1266</v>
      </c>
      <c r="H52" s="271" t="s">
        <v>1267</v>
      </c>
      <c r="I52" s="271" t="s">
        <v>1268</v>
      </c>
      <c r="J52" s="271" t="s">
        <v>1269</v>
      </c>
      <c r="K52" s="271" t="s">
        <v>1270</v>
      </c>
      <c r="L52" s="271" t="s">
        <v>1271</v>
      </c>
      <c r="M52" s="271" t="s">
        <v>1272</v>
      </c>
      <c r="N52" s="271" t="s">
        <v>1273</v>
      </c>
      <c r="O52" s="271" t="s">
        <v>1274</v>
      </c>
      <c r="P52" s="271" t="s">
        <v>1275</v>
      </c>
      <c r="Q52" s="271" t="s">
        <v>1276</v>
      </c>
      <c r="R52" s="271" t="s">
        <v>1277</v>
      </c>
      <c r="S52" s="271" t="s">
        <v>1278</v>
      </c>
      <c r="T52" s="271" t="s">
        <v>1279</v>
      </c>
      <c r="U52" s="271" t="s">
        <v>1280</v>
      </c>
      <c r="V52" s="271" t="s">
        <v>2102</v>
      </c>
      <c r="W52" s="271" t="s">
        <v>2103</v>
      </c>
      <c r="X52" s="271" t="s">
        <v>1281</v>
      </c>
      <c r="Y52" s="271" t="s">
        <v>1282</v>
      </c>
      <c r="Z52" s="271" t="s">
        <v>1283</v>
      </c>
      <c r="AA52" s="271" t="s">
        <v>1284</v>
      </c>
      <c r="AB52" s="271" t="s">
        <v>2104</v>
      </c>
      <c r="AC52" s="271" t="s">
        <v>1285</v>
      </c>
      <c r="AD52" s="271" t="s">
        <v>1286</v>
      </c>
      <c r="AE52" s="271" t="s">
        <v>1287</v>
      </c>
      <c r="AF52" s="271" t="s">
        <v>1288</v>
      </c>
      <c r="AG52" s="271" t="s">
        <v>1289</v>
      </c>
      <c r="AH52" s="271" t="s">
        <v>1290</v>
      </c>
      <c r="AI52" s="271" t="s">
        <v>1291</v>
      </c>
      <c r="AJ52" s="271" t="s">
        <v>1292</v>
      </c>
      <c r="AK52" s="271" t="s">
        <v>1293</v>
      </c>
      <c r="AL52" s="271" t="s">
        <v>1294</v>
      </c>
      <c r="AM52" s="271" t="s">
        <v>1295</v>
      </c>
      <c r="AN52" s="271" t="s">
        <v>1296</v>
      </c>
      <c r="AO52" s="271" t="s">
        <v>1297</v>
      </c>
      <c r="AP52" s="271" t="s">
        <v>1298</v>
      </c>
      <c r="AQ52" s="271" t="s">
        <v>1299</v>
      </c>
      <c r="AR52" s="271" t="s">
        <v>1300</v>
      </c>
      <c r="AS52" s="271" t="s">
        <v>1301</v>
      </c>
      <c r="AT52" s="271" t="s">
        <v>1302</v>
      </c>
      <c r="AU52" s="271" t="s">
        <v>1303</v>
      </c>
      <c r="AV52" s="271" t="s">
        <v>1304</v>
      </c>
      <c r="AW52" s="271" t="s">
        <v>1305</v>
      </c>
      <c r="AX52" s="271" t="s">
        <v>1306</v>
      </c>
      <c r="AY52" s="271" t="s">
        <v>1307</v>
      </c>
      <c r="AZ52" s="271" t="s">
        <v>1308</v>
      </c>
      <c r="BA52" s="271" t="s">
        <v>1309</v>
      </c>
      <c r="BB52" s="271" t="s">
        <v>1310</v>
      </c>
      <c r="BC52" s="271" t="s">
        <v>1311</v>
      </c>
      <c r="BD52" s="271" t="s">
        <v>1312</v>
      </c>
      <c r="BE52" s="271" t="s">
        <v>1313</v>
      </c>
      <c r="BF52" s="271" t="s">
        <v>1314</v>
      </c>
      <c r="BG52" s="271" t="s">
        <v>2105</v>
      </c>
      <c r="BH52" s="271" t="s">
        <v>1316</v>
      </c>
      <c r="BI52" s="271" t="s">
        <v>1317</v>
      </c>
      <c r="BJ52" s="271" t="s">
        <v>1318</v>
      </c>
      <c r="BK52" s="271" t="s">
        <v>1319</v>
      </c>
      <c r="BL52" s="271" t="s">
        <v>1320</v>
      </c>
      <c r="BM52" s="271" t="s">
        <v>1321</v>
      </c>
      <c r="BN52" s="271" t="s">
        <v>1322</v>
      </c>
      <c r="BO52" s="271" t="s">
        <v>2106</v>
      </c>
      <c r="BP52" s="271" t="s">
        <v>2107</v>
      </c>
      <c r="BQ52" s="271" t="s">
        <v>1323</v>
      </c>
      <c r="BR52" s="271" t="s">
        <v>1324</v>
      </c>
      <c r="BS52" s="271" t="s">
        <v>1325</v>
      </c>
      <c r="BT52" s="271" t="s">
        <v>1326</v>
      </c>
      <c r="BU52" s="271" t="s">
        <v>1327</v>
      </c>
      <c r="BV52" s="271" t="s">
        <v>1328</v>
      </c>
      <c r="BW52" s="271" t="s">
        <v>1329</v>
      </c>
      <c r="BX52" s="271" t="s">
        <v>1330</v>
      </c>
      <c r="BY52" s="271" t="s">
        <v>1331</v>
      </c>
      <c r="BZ52" s="271" t="s">
        <v>1332</v>
      </c>
      <c r="CA52" s="271" t="s">
        <v>1333</v>
      </c>
      <c r="CB52" s="271" t="s">
        <v>1334</v>
      </c>
      <c r="CC52" s="271" t="s">
        <v>1335</v>
      </c>
      <c r="CD52" s="271" t="s">
        <v>1336</v>
      </c>
      <c r="CE52" s="271" t="s">
        <v>1337</v>
      </c>
      <c r="CF52" s="271" t="s">
        <v>1338</v>
      </c>
      <c r="CG52" s="271" t="s">
        <v>1339</v>
      </c>
      <c r="CH52" s="271" t="s">
        <v>1340</v>
      </c>
      <c r="CI52" s="271" t="s">
        <v>1341</v>
      </c>
      <c r="CJ52" s="271" t="s">
        <v>1342</v>
      </c>
      <c r="CK52" s="271" t="s">
        <v>1343</v>
      </c>
      <c r="CL52" s="271" t="s">
        <v>1344</v>
      </c>
      <c r="CM52" s="271" t="s">
        <v>1345</v>
      </c>
      <c r="CN52" s="271" t="s">
        <v>1346</v>
      </c>
      <c r="CO52" s="271" t="s">
        <v>1347</v>
      </c>
      <c r="CP52" s="271" t="s">
        <v>1348</v>
      </c>
      <c r="CQ52" s="271" t="s">
        <v>1349</v>
      </c>
      <c r="CR52" s="271" t="s">
        <v>1350</v>
      </c>
      <c r="CS52" s="271" t="s">
        <v>1351</v>
      </c>
      <c r="CT52" s="271" t="s">
        <v>1352</v>
      </c>
      <c r="CU52" s="271" t="s">
        <v>1353</v>
      </c>
      <c r="CV52" s="271" t="s">
        <v>1354</v>
      </c>
      <c r="CW52" s="271" t="s">
        <v>1355</v>
      </c>
      <c r="CX52" s="271" t="s">
        <v>1356</v>
      </c>
      <c r="CY52" s="271" t="s">
        <v>1357</v>
      </c>
      <c r="CZ52" s="271" t="s">
        <v>1358</v>
      </c>
      <c r="DA52" s="271" t="s">
        <v>1359</v>
      </c>
      <c r="DB52" s="271" t="s">
        <v>1360</v>
      </c>
      <c r="DC52" s="271" t="s">
        <v>1361</v>
      </c>
      <c r="DD52" s="271" t="s">
        <v>1362</v>
      </c>
      <c r="DE52" s="271" t="s">
        <v>1363</v>
      </c>
      <c r="DF52" s="271" t="s">
        <v>1364</v>
      </c>
      <c r="DG52" s="271" t="s">
        <v>1365</v>
      </c>
      <c r="DH52" s="271" t="s">
        <v>1366</v>
      </c>
      <c r="DI52" s="271" t="s">
        <v>1367</v>
      </c>
      <c r="DJ52" s="271" t="s">
        <v>1368</v>
      </c>
      <c r="DK52" s="271" t="s">
        <v>1369</v>
      </c>
      <c r="DL52" s="271" t="s">
        <v>1370</v>
      </c>
      <c r="DM52" s="271" t="s">
        <v>1371</v>
      </c>
      <c r="DN52" s="271" t="s">
        <v>1372</v>
      </c>
      <c r="DO52" s="271" t="s">
        <v>1373</v>
      </c>
      <c r="DP52" s="271" t="s">
        <v>1374</v>
      </c>
      <c r="DQ52" s="271" t="s">
        <v>1375</v>
      </c>
      <c r="DR52" s="271" t="s">
        <v>1376</v>
      </c>
      <c r="DS52" s="271" t="s">
        <v>1377</v>
      </c>
      <c r="DT52" s="271" t="s">
        <v>1378</v>
      </c>
      <c r="DU52" s="271" t="s">
        <v>1379</v>
      </c>
      <c r="DV52" s="271" t="s">
        <v>1380</v>
      </c>
      <c r="DW52" s="271" t="s">
        <v>1381</v>
      </c>
      <c r="DX52" s="271" t="s">
        <v>1382</v>
      </c>
      <c r="DY52" s="271" t="s">
        <v>1383</v>
      </c>
      <c r="DZ52" s="271" t="s">
        <v>1384</v>
      </c>
      <c r="EA52" s="271" t="s">
        <v>1385</v>
      </c>
      <c r="EB52" s="271" t="s">
        <v>1386</v>
      </c>
      <c r="EC52" s="271" t="s">
        <v>1387</v>
      </c>
      <c r="ED52" s="271" t="s">
        <v>1388</v>
      </c>
      <c r="EE52" s="271" t="s">
        <v>1389</v>
      </c>
      <c r="EF52" s="271" t="s">
        <v>1390</v>
      </c>
      <c r="EG52" s="271" t="s">
        <v>1391</v>
      </c>
      <c r="EH52" s="271" t="s">
        <v>1392</v>
      </c>
      <c r="EI52" s="271" t="s">
        <v>1393</v>
      </c>
      <c r="EJ52" s="271" t="s">
        <v>1394</v>
      </c>
      <c r="EK52" s="271" t="s">
        <v>1395</v>
      </c>
      <c r="EL52" s="271" t="s">
        <v>1396</v>
      </c>
      <c r="EM52" s="271" t="s">
        <v>1397</v>
      </c>
      <c r="EN52" s="271" t="s">
        <v>1398</v>
      </c>
      <c r="EO52" s="271" t="s">
        <v>1399</v>
      </c>
      <c r="EP52" s="271" t="s">
        <v>1400</v>
      </c>
      <c r="EQ52" s="271" t="s">
        <v>1401</v>
      </c>
      <c r="ER52" s="271" t="s">
        <v>1402</v>
      </c>
      <c r="ES52" s="271" t="s">
        <v>1403</v>
      </c>
      <c r="ET52" s="271" t="s">
        <v>1404</v>
      </c>
      <c r="EU52" s="271" t="s">
        <v>1405</v>
      </c>
      <c r="EV52" s="271" t="s">
        <v>1406</v>
      </c>
      <c r="EW52" s="271" t="s">
        <v>1407</v>
      </c>
      <c r="EX52" s="271" t="s">
        <v>1408</v>
      </c>
      <c r="EY52" s="271" t="s">
        <v>1409</v>
      </c>
      <c r="EZ52" s="271" t="s">
        <v>1410</v>
      </c>
      <c r="FA52" s="271" t="s">
        <v>1411</v>
      </c>
      <c r="FB52" s="271" t="s">
        <v>1412</v>
      </c>
      <c r="FC52" s="271" t="s">
        <v>1413</v>
      </c>
      <c r="FD52" s="271" t="s">
        <v>1414</v>
      </c>
      <c r="FE52" s="271" t="s">
        <v>1415</v>
      </c>
      <c r="FF52" s="271" t="s">
        <v>1416</v>
      </c>
      <c r="FG52" s="271" t="s">
        <v>2108</v>
      </c>
      <c r="FH52" s="271" t="s">
        <v>1418</v>
      </c>
      <c r="FI52" s="271" t="s">
        <v>1419</v>
      </c>
      <c r="FJ52" s="271" t="s">
        <v>1420</v>
      </c>
      <c r="FK52" s="271" t="s">
        <v>1421</v>
      </c>
      <c r="FL52" s="271" t="s">
        <v>1422</v>
      </c>
      <c r="FM52" s="271" t="s">
        <v>1423</v>
      </c>
      <c r="FN52" s="271" t="s">
        <v>2109</v>
      </c>
      <c r="FO52" s="271" t="s">
        <v>2110</v>
      </c>
      <c r="FP52" s="271" t="s">
        <v>1426</v>
      </c>
      <c r="FQ52" s="271" t="s">
        <v>1427</v>
      </c>
      <c r="FR52" s="271" t="s">
        <v>1428</v>
      </c>
      <c r="FS52" s="271" t="s">
        <v>1429</v>
      </c>
      <c r="FT52" s="271" t="s">
        <v>1430</v>
      </c>
      <c r="FU52" s="271" t="s">
        <v>1431</v>
      </c>
      <c r="FV52" s="271" t="s">
        <v>1432</v>
      </c>
      <c r="FW52" s="271" t="s">
        <v>1433</v>
      </c>
      <c r="FX52" s="271" t="s">
        <v>1434</v>
      </c>
      <c r="FY52" s="271" t="s">
        <v>1435</v>
      </c>
      <c r="FZ52" s="271" t="s">
        <v>1436</v>
      </c>
      <c r="GA52" s="271" t="s">
        <v>1437</v>
      </c>
      <c r="GB52" s="271" t="s">
        <v>1438</v>
      </c>
      <c r="GC52" s="271" t="s">
        <v>2111</v>
      </c>
      <c r="GD52" s="271" t="s">
        <v>1439</v>
      </c>
      <c r="GE52" s="271" t="s">
        <v>1440</v>
      </c>
      <c r="GF52" s="271" t="s">
        <v>1441</v>
      </c>
      <c r="GG52" s="271" t="s">
        <v>1442</v>
      </c>
      <c r="GH52" s="271" t="s">
        <v>1443</v>
      </c>
      <c r="GI52" s="271" t="s">
        <v>1444</v>
      </c>
      <c r="GJ52" s="271" t="s">
        <v>1445</v>
      </c>
      <c r="GK52" s="271" t="s">
        <v>1446</v>
      </c>
      <c r="GL52" s="271" t="s">
        <v>1447</v>
      </c>
      <c r="GM52" s="271" t="s">
        <v>1448</v>
      </c>
      <c r="GN52" s="271" t="s">
        <v>1449</v>
      </c>
      <c r="GO52" s="271" t="s">
        <v>1450</v>
      </c>
      <c r="GP52" s="271" t="s">
        <v>1451</v>
      </c>
      <c r="GQ52" s="271" t="s">
        <v>1452</v>
      </c>
      <c r="GR52" s="271" t="s">
        <v>1453</v>
      </c>
      <c r="GS52" s="271" t="s">
        <v>1454</v>
      </c>
      <c r="GT52" s="271" t="s">
        <v>1455</v>
      </c>
      <c r="GU52" s="271" t="s">
        <v>1456</v>
      </c>
      <c r="GV52" s="271" t="s">
        <v>1457</v>
      </c>
      <c r="GW52" s="271" t="s">
        <v>1458</v>
      </c>
      <c r="GX52" s="271" t="s">
        <v>1459</v>
      </c>
      <c r="GY52" s="271" t="s">
        <v>1460</v>
      </c>
      <c r="GZ52" s="271" t="s">
        <v>1461</v>
      </c>
      <c r="HA52" s="271" t="s">
        <v>1462</v>
      </c>
      <c r="HB52" s="271" t="s">
        <v>1463</v>
      </c>
      <c r="HC52" s="271" t="s">
        <v>1464</v>
      </c>
      <c r="HD52" s="271" t="s">
        <v>1465</v>
      </c>
      <c r="HE52" s="271" t="s">
        <v>1466</v>
      </c>
      <c r="HF52" s="271" t="s">
        <v>1467</v>
      </c>
      <c r="HG52" s="271" t="s">
        <v>1468</v>
      </c>
      <c r="HH52" s="271" t="s">
        <v>2112</v>
      </c>
      <c r="HI52" s="271" t="s">
        <v>1469</v>
      </c>
      <c r="HJ52" s="271" t="s">
        <v>1470</v>
      </c>
      <c r="HK52" s="271" t="s">
        <v>1471</v>
      </c>
      <c r="HL52" s="271" t="s">
        <v>1472</v>
      </c>
      <c r="HM52" s="271" t="s">
        <v>1473</v>
      </c>
      <c r="HN52" s="271" t="s">
        <v>1474</v>
      </c>
      <c r="HO52" s="271" t="s">
        <v>1475</v>
      </c>
      <c r="HP52" s="271" t="s">
        <v>1476</v>
      </c>
      <c r="HQ52" s="271" t="s">
        <v>1477</v>
      </c>
      <c r="HR52" s="271" t="s">
        <v>1478</v>
      </c>
      <c r="HS52" s="271" t="s">
        <v>1479</v>
      </c>
      <c r="HT52" s="271" t="s">
        <v>1480</v>
      </c>
      <c r="HU52" s="271" t="s">
        <v>1481</v>
      </c>
      <c r="HV52" s="271" t="s">
        <v>1482</v>
      </c>
      <c r="HW52" s="271" t="s">
        <v>1483</v>
      </c>
      <c r="HX52" s="271" t="s">
        <v>1484</v>
      </c>
      <c r="HY52" s="271" t="s">
        <v>1485</v>
      </c>
      <c r="HZ52" s="271" t="s">
        <v>1486</v>
      </c>
      <c r="IA52" s="271" t="s">
        <v>1487</v>
      </c>
      <c r="IB52" s="271" t="s">
        <v>1488</v>
      </c>
      <c r="IC52" s="271" t="s">
        <v>1489</v>
      </c>
      <c r="ID52" s="271" t="s">
        <v>1490</v>
      </c>
      <c r="IE52" s="271" t="s">
        <v>1491</v>
      </c>
      <c r="IF52" s="271" t="s">
        <v>1492</v>
      </c>
      <c r="IG52" s="271" t="s">
        <v>1493</v>
      </c>
      <c r="IH52" s="271" t="s">
        <v>1494</v>
      </c>
      <c r="II52" s="271" t="s">
        <v>1495</v>
      </c>
      <c r="IJ52" s="271" t="s">
        <v>1496</v>
      </c>
      <c r="IK52" s="271" t="s">
        <v>1497</v>
      </c>
      <c r="IL52" s="271" t="s">
        <v>1498</v>
      </c>
      <c r="IM52" s="271" t="s">
        <v>1499</v>
      </c>
      <c r="IN52" s="271" t="s">
        <v>1500</v>
      </c>
      <c r="IO52" s="271" t="s">
        <v>1501</v>
      </c>
      <c r="IP52" s="271" t="s">
        <v>1502</v>
      </c>
      <c r="IQ52" s="271" t="s">
        <v>1503</v>
      </c>
      <c r="IR52" s="271" t="s">
        <v>1504</v>
      </c>
      <c r="IS52" s="271" t="s">
        <v>1505</v>
      </c>
      <c r="IT52" s="271" t="s">
        <v>1506</v>
      </c>
      <c r="IU52" s="271" t="s">
        <v>1507</v>
      </c>
      <c r="IV52" s="271" t="s">
        <v>1508</v>
      </c>
      <c r="IW52" s="271" t="s">
        <v>1509</v>
      </c>
      <c r="IX52" s="271" t="s">
        <v>1510</v>
      </c>
      <c r="IY52" s="271" t="s">
        <v>1511</v>
      </c>
      <c r="IZ52" s="271" t="s">
        <v>1512</v>
      </c>
      <c r="JA52" s="271" t="s">
        <v>1513</v>
      </c>
      <c r="JB52" s="271" t="s">
        <v>1514</v>
      </c>
      <c r="JC52" s="271" t="s">
        <v>1515</v>
      </c>
      <c r="JD52" s="271" t="s">
        <v>1516</v>
      </c>
      <c r="JE52" s="271" t="s">
        <v>1517</v>
      </c>
      <c r="JF52" s="271" t="s">
        <v>1518</v>
      </c>
      <c r="JG52" s="271" t="s">
        <v>1519</v>
      </c>
      <c r="JH52" s="271" t="s">
        <v>1520</v>
      </c>
      <c r="JI52" s="271" t="s">
        <v>1521</v>
      </c>
      <c r="JJ52" s="271" t="s">
        <v>1522</v>
      </c>
      <c r="JK52" s="271" t="s">
        <v>1523</v>
      </c>
      <c r="JL52" s="271" t="s">
        <v>1524</v>
      </c>
      <c r="JM52" s="271" t="s">
        <v>1525</v>
      </c>
      <c r="JN52" s="271" t="s">
        <v>1526</v>
      </c>
      <c r="JO52" s="271" t="s">
        <v>1527</v>
      </c>
      <c r="JP52" s="271" t="s">
        <v>1528</v>
      </c>
      <c r="JQ52" s="271" t="s">
        <v>1529</v>
      </c>
      <c r="JR52" s="271" t="s">
        <v>1530</v>
      </c>
      <c r="JS52" s="271" t="s">
        <v>1531</v>
      </c>
      <c r="JT52" s="271" t="s">
        <v>1532</v>
      </c>
      <c r="JU52" s="271" t="s">
        <v>1533</v>
      </c>
      <c r="JV52" s="271" t="s">
        <v>1534</v>
      </c>
      <c r="JW52" s="271" t="s">
        <v>1535</v>
      </c>
      <c r="JX52" s="271" t="s">
        <v>1536</v>
      </c>
      <c r="JY52" s="271" t="s">
        <v>1537</v>
      </c>
      <c r="JZ52" s="271" t="s">
        <v>1538</v>
      </c>
      <c r="KA52" s="271" t="s">
        <v>1539</v>
      </c>
      <c r="KB52" s="271" t="s">
        <v>1540</v>
      </c>
      <c r="KC52" s="271" t="s">
        <v>1541</v>
      </c>
      <c r="KD52" s="271" t="s">
        <v>1542</v>
      </c>
      <c r="KE52" s="271" t="s">
        <v>1543</v>
      </c>
      <c r="KF52" s="271" t="s">
        <v>1544</v>
      </c>
      <c r="KG52" s="271" t="s">
        <v>1545</v>
      </c>
      <c r="KH52" s="271" t="s">
        <v>1546</v>
      </c>
      <c r="KI52" s="271" t="s">
        <v>1547</v>
      </c>
      <c r="KJ52" s="271" t="s">
        <v>1548</v>
      </c>
      <c r="KK52" s="271" t="s">
        <v>1549</v>
      </c>
      <c r="KL52" s="271" t="s">
        <v>1550</v>
      </c>
      <c r="KM52" s="271" t="s">
        <v>1551</v>
      </c>
      <c r="KN52" s="271" t="s">
        <v>1552</v>
      </c>
      <c r="KO52" s="271" t="s">
        <v>1553</v>
      </c>
      <c r="KP52" s="271" t="s">
        <v>1554</v>
      </c>
      <c r="KQ52" s="271" t="s">
        <v>1555</v>
      </c>
      <c r="KR52" s="271" t="s">
        <v>1556</v>
      </c>
      <c r="KS52" s="271" t="s">
        <v>1557</v>
      </c>
      <c r="KT52" s="271" t="s">
        <v>1558</v>
      </c>
      <c r="KU52" s="271" t="s">
        <v>1559</v>
      </c>
      <c r="KV52" s="271" t="s">
        <v>1560</v>
      </c>
      <c r="KW52" s="271" t="s">
        <v>1561</v>
      </c>
      <c r="KX52" s="271" t="s">
        <v>1562</v>
      </c>
      <c r="KY52" s="271" t="s">
        <v>1563</v>
      </c>
      <c r="KZ52" s="271" t="s">
        <v>1564</v>
      </c>
      <c r="LA52" s="271" t="s">
        <v>1565</v>
      </c>
      <c r="LB52" s="271" t="s">
        <v>1566</v>
      </c>
      <c r="LC52" s="271" t="s">
        <v>1567</v>
      </c>
      <c r="LD52" s="271" t="s">
        <v>1568</v>
      </c>
      <c r="LE52" s="271" t="s">
        <v>1569</v>
      </c>
      <c r="LF52" s="271" t="s">
        <v>1570</v>
      </c>
      <c r="LG52" s="271" t="s">
        <v>1571</v>
      </c>
      <c r="LH52" s="271" t="s">
        <v>1572</v>
      </c>
      <c r="LI52" s="271" t="s">
        <v>1573</v>
      </c>
      <c r="LJ52" s="271" t="s">
        <v>1574</v>
      </c>
      <c r="LK52" s="271" t="s">
        <v>1575</v>
      </c>
      <c r="LL52" s="271" t="s">
        <v>1576</v>
      </c>
      <c r="LM52" s="271" t="s">
        <v>1577</v>
      </c>
      <c r="LN52" s="271" t="s">
        <v>1578</v>
      </c>
      <c r="LO52" s="271" t="s">
        <v>2113</v>
      </c>
      <c r="LP52" s="271" t="s">
        <v>1579</v>
      </c>
      <c r="LQ52" s="271" t="s">
        <v>1580</v>
      </c>
      <c r="LR52" s="271" t="s">
        <v>1581</v>
      </c>
      <c r="LS52" s="271" t="s">
        <v>1582</v>
      </c>
      <c r="LT52" s="271" t="s">
        <v>1583</v>
      </c>
      <c r="LU52" s="271" t="s">
        <v>1584</v>
      </c>
      <c r="LV52" s="271" t="s">
        <v>1585</v>
      </c>
      <c r="LW52" s="271" t="s">
        <v>1586</v>
      </c>
      <c r="LX52" s="271" t="s">
        <v>1587</v>
      </c>
      <c r="LY52" s="271" t="s">
        <v>1588</v>
      </c>
      <c r="LZ52" s="271" t="s">
        <v>1589</v>
      </c>
      <c r="MA52" s="271" t="s">
        <v>1590</v>
      </c>
      <c r="MB52" s="271" t="s">
        <v>1591</v>
      </c>
      <c r="MC52" s="271" t="s">
        <v>1592</v>
      </c>
      <c r="MD52" s="271" t="s">
        <v>1593</v>
      </c>
      <c r="ME52" s="271" t="s">
        <v>1594</v>
      </c>
      <c r="MF52" s="271" t="s">
        <v>1595</v>
      </c>
      <c r="MG52" s="271" t="s">
        <v>1596</v>
      </c>
      <c r="MH52" s="271" t="s">
        <v>1597</v>
      </c>
      <c r="MI52" s="271" t="s">
        <v>1598</v>
      </c>
      <c r="MJ52" s="271" t="s">
        <v>1599</v>
      </c>
      <c r="MK52" s="271" t="s">
        <v>1600</v>
      </c>
      <c r="ML52" s="271" t="s">
        <v>1601</v>
      </c>
      <c r="MM52" s="271" t="s">
        <v>1602</v>
      </c>
      <c r="MN52" s="271" t="s">
        <v>1603</v>
      </c>
      <c r="MO52" s="271" t="s">
        <v>1604</v>
      </c>
      <c r="MP52" s="271" t="s">
        <v>1605</v>
      </c>
      <c r="MQ52" s="271" t="s">
        <v>1606</v>
      </c>
      <c r="MR52" s="271" t="s">
        <v>1607</v>
      </c>
      <c r="MS52" s="271" t="s">
        <v>1608</v>
      </c>
      <c r="MT52" s="271" t="s">
        <v>1609</v>
      </c>
      <c r="MU52" s="271" t="s">
        <v>1610</v>
      </c>
      <c r="MV52" s="271" t="s">
        <v>1611</v>
      </c>
      <c r="MW52" s="271" t="s">
        <v>1612</v>
      </c>
      <c r="MX52" s="271" t="s">
        <v>1613</v>
      </c>
      <c r="MY52" s="271" t="s">
        <v>1614</v>
      </c>
      <c r="MZ52" s="271" t="s">
        <v>1615</v>
      </c>
      <c r="NA52" s="271" t="s">
        <v>2114</v>
      </c>
      <c r="NB52" s="271" t="s">
        <v>1616</v>
      </c>
      <c r="NC52" s="271" t="s">
        <v>1617</v>
      </c>
      <c r="ND52" s="271" t="s">
        <v>1618</v>
      </c>
      <c r="NE52" s="271" t="s">
        <v>2115</v>
      </c>
      <c r="NF52" s="271" t="s">
        <v>1619</v>
      </c>
      <c r="NG52" s="271" t="s">
        <v>1620</v>
      </c>
      <c r="NH52" s="271" t="s">
        <v>1621</v>
      </c>
      <c r="NI52" s="271" t="s">
        <v>1622</v>
      </c>
      <c r="NJ52" s="271" t="s">
        <v>1623</v>
      </c>
      <c r="NK52" s="271" t="s">
        <v>1624</v>
      </c>
      <c r="NL52" s="271" t="s">
        <v>1625</v>
      </c>
      <c r="NM52" s="271" t="s">
        <v>2116</v>
      </c>
      <c r="NN52" s="271" t="s">
        <v>1627</v>
      </c>
      <c r="NO52" s="271" t="s">
        <v>1628</v>
      </c>
      <c r="NP52" s="271" t="s">
        <v>1629</v>
      </c>
      <c r="NQ52" s="271" t="s">
        <v>1630</v>
      </c>
      <c r="NR52" s="271" t="s">
        <v>1631</v>
      </c>
      <c r="NS52" s="271" t="s">
        <v>1632</v>
      </c>
      <c r="NT52" s="271" t="s">
        <v>1633</v>
      </c>
      <c r="NU52" s="271" t="s">
        <v>1634</v>
      </c>
      <c r="NV52" s="271" t="s">
        <v>2117</v>
      </c>
      <c r="NW52" s="271" t="s">
        <v>1635</v>
      </c>
      <c r="NX52" s="271" t="s">
        <v>1636</v>
      </c>
      <c r="NY52" s="271" t="s">
        <v>1637</v>
      </c>
      <c r="NZ52" s="271" t="s">
        <v>1638</v>
      </c>
      <c r="OA52" s="271" t="s">
        <v>1639</v>
      </c>
      <c r="OB52" s="271" t="s">
        <v>1640</v>
      </c>
      <c r="OC52" s="271" t="s">
        <v>2118</v>
      </c>
      <c r="OD52" s="271" t="s">
        <v>1641</v>
      </c>
      <c r="OE52" s="271" t="s">
        <v>2119</v>
      </c>
      <c r="OF52" s="271" t="s">
        <v>1642</v>
      </c>
      <c r="OG52" s="271" t="s">
        <v>1643</v>
      </c>
      <c r="OH52" s="271" t="s">
        <v>1646</v>
      </c>
      <c r="OI52" s="271" t="s">
        <v>1644</v>
      </c>
      <c r="OJ52" s="271" t="s">
        <v>1645</v>
      </c>
      <c r="OK52" s="271" t="s">
        <v>1647</v>
      </c>
      <c r="OL52" s="271" t="s">
        <v>1648</v>
      </c>
      <c r="OM52" s="271" t="s">
        <v>2120</v>
      </c>
      <c r="ON52" s="271" t="s">
        <v>1649</v>
      </c>
      <c r="OO52" s="271" t="s">
        <v>1650</v>
      </c>
      <c r="OP52" s="271" t="s">
        <v>2121</v>
      </c>
      <c r="OQ52" s="271" t="s">
        <v>1652</v>
      </c>
      <c r="OR52" s="271" t="s">
        <v>1653</v>
      </c>
      <c r="OS52" s="271" t="s">
        <v>1654</v>
      </c>
      <c r="OT52" s="271" t="s">
        <v>1655</v>
      </c>
      <c r="OU52" s="271" t="s">
        <v>1656</v>
      </c>
      <c r="OV52" s="271" t="s">
        <v>2122</v>
      </c>
      <c r="OW52" s="271" t="s">
        <v>1657</v>
      </c>
      <c r="OX52" s="271" t="s">
        <v>2123</v>
      </c>
      <c r="OY52" s="271" t="s">
        <v>2124</v>
      </c>
      <c r="OZ52" s="271" t="s">
        <v>1658</v>
      </c>
      <c r="PA52" s="271" t="s">
        <v>1659</v>
      </c>
      <c r="PB52" s="271" t="s">
        <v>2125</v>
      </c>
      <c r="PC52" s="271" t="s">
        <v>1661</v>
      </c>
      <c r="PD52" s="271" t="s">
        <v>1662</v>
      </c>
      <c r="PE52" s="271" t="s">
        <v>1663</v>
      </c>
      <c r="PF52" s="271" t="s">
        <v>1664</v>
      </c>
      <c r="PG52" s="271" t="s">
        <v>1665</v>
      </c>
      <c r="PH52" s="271" t="s">
        <v>1666</v>
      </c>
      <c r="PI52" s="271" t="s">
        <v>1667</v>
      </c>
      <c r="PJ52" s="271" t="s">
        <v>1668</v>
      </c>
      <c r="PK52" s="271" t="s">
        <v>1669</v>
      </c>
      <c r="PL52" s="271" t="s">
        <v>1670</v>
      </c>
      <c r="PM52" s="271" t="s">
        <v>1671</v>
      </c>
      <c r="PN52" s="271" t="s">
        <v>2126</v>
      </c>
      <c r="PO52" s="271" t="s">
        <v>2127</v>
      </c>
      <c r="PP52" s="271" t="s">
        <v>2128</v>
      </c>
      <c r="PQ52" s="271" t="s">
        <v>2129</v>
      </c>
      <c r="PR52" s="271" t="s">
        <v>1672</v>
      </c>
      <c r="PS52" s="271" t="s">
        <v>1673</v>
      </c>
      <c r="PT52" s="271" t="s">
        <v>1674</v>
      </c>
      <c r="PU52" s="271" t="s">
        <v>1675</v>
      </c>
      <c r="PV52" s="271" t="s">
        <v>2130</v>
      </c>
      <c r="PW52" s="271" t="s">
        <v>1676</v>
      </c>
      <c r="PX52" s="271" t="s">
        <v>1677</v>
      </c>
      <c r="PY52" s="271" t="s">
        <v>1678</v>
      </c>
      <c r="PZ52" s="271" t="s">
        <v>1679</v>
      </c>
      <c r="QA52" s="271" t="s">
        <v>1680</v>
      </c>
      <c r="QB52" s="271" t="s">
        <v>1681</v>
      </c>
      <c r="QC52" s="271" t="s">
        <v>1682</v>
      </c>
      <c r="QD52" s="271" t="s">
        <v>1683</v>
      </c>
      <c r="QE52" s="271" t="s">
        <v>1684</v>
      </c>
      <c r="QF52" s="271" t="s">
        <v>1685</v>
      </c>
      <c r="QG52" s="271" t="s">
        <v>1686</v>
      </c>
      <c r="QH52" s="271" t="s">
        <v>1687</v>
      </c>
      <c r="QI52" s="271" t="s">
        <v>1688</v>
      </c>
      <c r="QJ52" s="271" t="s">
        <v>1689</v>
      </c>
      <c r="QK52" s="271" t="s">
        <v>1690</v>
      </c>
      <c r="QL52" s="271" t="s">
        <v>1691</v>
      </c>
      <c r="QM52" s="271" t="s">
        <v>1692</v>
      </c>
      <c r="QN52" s="271" t="s">
        <v>2131</v>
      </c>
      <c r="QO52" s="271" t="s">
        <v>2132</v>
      </c>
      <c r="QP52" s="271" t="s">
        <v>2133</v>
      </c>
      <c r="QQ52" s="271" t="s">
        <v>2134</v>
      </c>
      <c r="QR52" s="271" t="s">
        <v>1693</v>
      </c>
      <c r="QS52" s="271" t="s">
        <v>1694</v>
      </c>
      <c r="QT52" s="271" t="s">
        <v>1695</v>
      </c>
      <c r="QU52" s="271" t="s">
        <v>1696</v>
      </c>
      <c r="QV52" s="271" t="s">
        <v>1697</v>
      </c>
      <c r="QW52" s="271" t="s">
        <v>1698</v>
      </c>
      <c r="QX52" s="271" t="s">
        <v>1699</v>
      </c>
      <c r="QY52" s="271" t="s">
        <v>1700</v>
      </c>
      <c r="QZ52" s="271" t="s">
        <v>1701</v>
      </c>
      <c r="RA52" s="271" t="s">
        <v>1702</v>
      </c>
      <c r="RB52" s="271" t="s">
        <v>1703</v>
      </c>
      <c r="RC52" s="271" t="s">
        <v>2135</v>
      </c>
      <c r="RD52" s="271" t="s">
        <v>2136</v>
      </c>
      <c r="RE52" s="271" t="s">
        <v>1704</v>
      </c>
      <c r="RF52" s="271" t="s">
        <v>1705</v>
      </c>
      <c r="RG52" s="271" t="s">
        <v>1706</v>
      </c>
      <c r="RH52" s="271" t="s">
        <v>1707</v>
      </c>
      <c r="RI52" s="271" t="s">
        <v>1708</v>
      </c>
      <c r="RJ52" s="271" t="s">
        <v>1709</v>
      </c>
      <c r="RK52" s="271" t="s">
        <v>1710</v>
      </c>
      <c r="RL52" s="271" t="s">
        <v>1711</v>
      </c>
      <c r="RM52" s="271" t="s">
        <v>1712</v>
      </c>
      <c r="RN52" s="271" t="s">
        <v>1713</v>
      </c>
      <c r="RO52" s="271" t="s">
        <v>1714</v>
      </c>
      <c r="RP52" s="271" t="s">
        <v>1715</v>
      </c>
      <c r="RQ52" s="271" t="s">
        <v>1716</v>
      </c>
      <c r="RR52" s="271" t="s">
        <v>1717</v>
      </c>
      <c r="RS52" s="271" t="s">
        <v>1718</v>
      </c>
      <c r="RT52" s="271" t="s">
        <v>1719</v>
      </c>
      <c r="RU52" s="271" t="s">
        <v>1720</v>
      </c>
      <c r="RV52" s="271" t="s">
        <v>2137</v>
      </c>
      <c r="RW52" s="271" t="s">
        <v>2138</v>
      </c>
      <c r="RX52" s="271" t="s">
        <v>2139</v>
      </c>
      <c r="RY52" s="271" t="s">
        <v>1723</v>
      </c>
      <c r="RZ52" s="271" t="s">
        <v>1724</v>
      </c>
      <c r="SA52" s="271" t="s">
        <v>1725</v>
      </c>
      <c r="SB52" s="271" t="s">
        <v>1726</v>
      </c>
      <c r="SC52" s="271" t="s">
        <v>1727</v>
      </c>
      <c r="SD52" s="271" t="s">
        <v>1728</v>
      </c>
      <c r="SE52" s="271" t="s">
        <v>1729</v>
      </c>
      <c r="SF52" s="271" t="s">
        <v>1730</v>
      </c>
      <c r="SG52" s="271" t="s">
        <v>1731</v>
      </c>
      <c r="SH52" s="271" t="s">
        <v>1732</v>
      </c>
      <c r="SI52" s="271" t="s">
        <v>1733</v>
      </c>
      <c r="SJ52" s="271" t="s">
        <v>2140</v>
      </c>
      <c r="SK52" s="271" t="s">
        <v>1734</v>
      </c>
      <c r="SL52" s="271" t="s">
        <v>1735</v>
      </c>
      <c r="SM52" s="271" t="s">
        <v>1736</v>
      </c>
      <c r="SN52" s="271" t="s">
        <v>1737</v>
      </c>
      <c r="SO52" s="271" t="s">
        <v>1738</v>
      </c>
      <c r="SP52" s="271" t="s">
        <v>1739</v>
      </c>
      <c r="SQ52" s="271" t="s">
        <v>1740</v>
      </c>
      <c r="SR52" s="271" t="s">
        <v>1741</v>
      </c>
      <c r="SS52" s="271" t="s">
        <v>1742</v>
      </c>
      <c r="ST52" s="271" t="s">
        <v>1743</v>
      </c>
      <c r="SU52" s="271" t="s">
        <v>1744</v>
      </c>
      <c r="SV52" s="271" t="s">
        <v>1745</v>
      </c>
      <c r="SW52" s="271" t="s">
        <v>1746</v>
      </c>
      <c r="SX52" s="271" t="s">
        <v>1747</v>
      </c>
      <c r="SY52" s="271" t="s">
        <v>1748</v>
      </c>
      <c r="SZ52" s="271" t="s">
        <v>1749</v>
      </c>
      <c r="TA52" s="271" t="s">
        <v>1750</v>
      </c>
      <c r="TB52" s="271" t="s">
        <v>1751</v>
      </c>
      <c r="TC52" s="271" t="s">
        <v>1752</v>
      </c>
      <c r="TD52" s="271" t="s">
        <v>1753</v>
      </c>
      <c r="TE52" s="271" t="s">
        <v>1754</v>
      </c>
      <c r="TF52" s="271" t="s">
        <v>2141</v>
      </c>
      <c r="TG52" s="271" t="s">
        <v>1755</v>
      </c>
      <c r="TH52" s="271" t="s">
        <v>1756</v>
      </c>
      <c r="TI52" s="271" t="s">
        <v>1757</v>
      </c>
      <c r="TJ52" s="271" t="s">
        <v>1758</v>
      </c>
      <c r="TK52" s="271" t="s">
        <v>1759</v>
      </c>
      <c r="TL52" s="271" t="s">
        <v>1760</v>
      </c>
      <c r="TM52" s="271" t="s">
        <v>1761</v>
      </c>
      <c r="TN52" s="271" t="s">
        <v>1762</v>
      </c>
      <c r="TO52" s="271" t="s">
        <v>1763</v>
      </c>
      <c r="TP52" s="271" t="s">
        <v>1764</v>
      </c>
      <c r="TQ52" s="271" t="s">
        <v>1765</v>
      </c>
      <c r="TR52" s="271" t="s">
        <v>1766</v>
      </c>
      <c r="TS52" s="271" t="s">
        <v>1767</v>
      </c>
      <c r="TT52" s="271" t="s">
        <v>1768</v>
      </c>
      <c r="TU52" s="271" t="s">
        <v>1769</v>
      </c>
      <c r="TV52" s="271" t="s">
        <v>1770</v>
      </c>
      <c r="TW52" s="271" t="s">
        <v>2142</v>
      </c>
      <c r="TX52" s="271" t="s">
        <v>1771</v>
      </c>
      <c r="TY52" s="271" t="s">
        <v>1772</v>
      </c>
      <c r="TZ52" s="271" t="s">
        <v>1773</v>
      </c>
      <c r="UA52" s="271" t="s">
        <v>1774</v>
      </c>
      <c r="UB52" s="271" t="s">
        <v>1775</v>
      </c>
      <c r="UC52" s="271" t="s">
        <v>1776</v>
      </c>
      <c r="UD52" s="271" t="s">
        <v>1777</v>
      </c>
      <c r="UE52" s="271" t="s">
        <v>2143</v>
      </c>
      <c r="UF52" s="271" t="s">
        <v>2144</v>
      </c>
      <c r="UG52" s="271" t="s">
        <v>2145</v>
      </c>
      <c r="UH52" s="271" t="s">
        <v>1778</v>
      </c>
      <c r="UI52" s="271" t="s">
        <v>1779</v>
      </c>
      <c r="UJ52" s="271" t="s">
        <v>1780</v>
      </c>
      <c r="UK52" s="271" t="s">
        <v>1781</v>
      </c>
      <c r="UL52" s="271" t="s">
        <v>1782</v>
      </c>
      <c r="UM52" s="271" t="s">
        <v>1783</v>
      </c>
      <c r="UN52" s="271" t="s">
        <v>1784</v>
      </c>
      <c r="UO52" s="271" t="s">
        <v>1785</v>
      </c>
      <c r="UP52" s="271" t="s">
        <v>1786</v>
      </c>
      <c r="UQ52" s="271" t="s">
        <v>2146</v>
      </c>
      <c r="UR52" s="271" t="s">
        <v>1787</v>
      </c>
      <c r="US52" s="271" t="s">
        <v>1788</v>
      </c>
      <c r="UT52" s="271" t="s">
        <v>1789</v>
      </c>
      <c r="UU52" s="271" t="s">
        <v>1790</v>
      </c>
      <c r="UV52" s="271" t="s">
        <v>1791</v>
      </c>
      <c r="UW52" s="271" t="s">
        <v>1792</v>
      </c>
      <c r="UX52" s="271" t="s">
        <v>1793</v>
      </c>
      <c r="UY52" s="271" t="s">
        <v>1794</v>
      </c>
      <c r="UZ52" s="271" t="s">
        <v>1795</v>
      </c>
      <c r="VA52" s="271" t="s">
        <v>1796</v>
      </c>
      <c r="VB52" s="271" t="s">
        <v>1797</v>
      </c>
      <c r="VC52" s="271" t="s">
        <v>1798</v>
      </c>
      <c r="VD52" s="271" t="s">
        <v>1799</v>
      </c>
      <c r="VE52" s="271" t="s">
        <v>1800</v>
      </c>
      <c r="VF52" s="271" t="s">
        <v>1801</v>
      </c>
      <c r="VG52" s="271" t="s">
        <v>2147</v>
      </c>
      <c r="VH52" s="271" t="s">
        <v>2148</v>
      </c>
      <c r="VI52" s="271" t="s">
        <v>2149</v>
      </c>
      <c r="VJ52" s="271" t="s">
        <v>1805</v>
      </c>
      <c r="VK52" s="271" t="s">
        <v>1806</v>
      </c>
      <c r="VL52" s="271" t="s">
        <v>1807</v>
      </c>
      <c r="VM52" s="271" t="s">
        <v>1808</v>
      </c>
      <c r="VN52" s="271" t="s">
        <v>1809</v>
      </c>
      <c r="VO52" s="271" t="s">
        <v>1810</v>
      </c>
      <c r="VP52" s="271" t="s">
        <v>1811</v>
      </c>
      <c r="VQ52" s="271" t="s">
        <v>1812</v>
      </c>
      <c r="VR52" s="271" t="s">
        <v>1813</v>
      </c>
      <c r="VS52" s="271" t="s">
        <v>2150</v>
      </c>
      <c r="VT52" s="271" t="s">
        <v>1814</v>
      </c>
      <c r="VU52" s="271" t="s">
        <v>1815</v>
      </c>
      <c r="VV52" s="271" t="s">
        <v>1816</v>
      </c>
      <c r="VW52" s="271" t="s">
        <v>1817</v>
      </c>
      <c r="VX52" s="271" t="s">
        <v>1818</v>
      </c>
      <c r="VY52" s="271" t="s">
        <v>1819</v>
      </c>
      <c r="VZ52" s="271" t="s">
        <v>1820</v>
      </c>
      <c r="WA52" s="271" t="s">
        <v>1821</v>
      </c>
      <c r="WB52" s="271" t="s">
        <v>1822</v>
      </c>
      <c r="WC52" s="271" t="s">
        <v>1823</v>
      </c>
      <c r="WD52" s="271" t="s">
        <v>1824</v>
      </c>
      <c r="WE52" s="271" t="s">
        <v>1825</v>
      </c>
      <c r="WF52" s="271" t="s">
        <v>1826</v>
      </c>
      <c r="WG52" s="271" t="s">
        <v>1827</v>
      </c>
      <c r="WH52" s="271" t="s">
        <v>1828</v>
      </c>
      <c r="WI52" s="271" t="s">
        <v>1829</v>
      </c>
      <c r="WJ52" s="271" t="s">
        <v>1830</v>
      </c>
      <c r="WK52" s="271" t="s">
        <v>1831</v>
      </c>
      <c r="WL52" s="271" t="s">
        <v>1832</v>
      </c>
      <c r="WM52" s="271" t="s">
        <v>1833</v>
      </c>
      <c r="WN52" s="271" t="s">
        <v>1834</v>
      </c>
      <c r="WO52" s="271" t="s">
        <v>1835</v>
      </c>
      <c r="WP52" s="271" t="s">
        <v>1836</v>
      </c>
      <c r="WQ52" s="271" t="s">
        <v>1837</v>
      </c>
      <c r="WR52" s="271" t="s">
        <v>1838</v>
      </c>
      <c r="WS52" s="271" t="s">
        <v>2151</v>
      </c>
      <c r="WT52" s="271" t="s">
        <v>2152</v>
      </c>
      <c r="WU52" s="271" t="s">
        <v>1839</v>
      </c>
      <c r="WV52" s="271" t="s">
        <v>1840</v>
      </c>
      <c r="WW52" s="271" t="s">
        <v>1841</v>
      </c>
      <c r="WX52" s="271" t="s">
        <v>2153</v>
      </c>
      <c r="WY52" s="271" t="s">
        <v>1842</v>
      </c>
      <c r="WZ52" s="271" t="s">
        <v>1843</v>
      </c>
      <c r="XA52" s="271" t="s">
        <v>1844</v>
      </c>
      <c r="XB52" s="271" t="s">
        <v>1845</v>
      </c>
      <c r="XC52" s="271" t="s">
        <v>2154</v>
      </c>
      <c r="XD52" s="271" t="s">
        <v>2155</v>
      </c>
      <c r="XE52" s="271" t="s">
        <v>2156</v>
      </c>
      <c r="XF52" s="271" t="s">
        <v>1849</v>
      </c>
      <c r="XG52" s="271" t="s">
        <v>1850</v>
      </c>
      <c r="XH52" s="271" t="s">
        <v>1851</v>
      </c>
      <c r="XI52" s="271" t="s">
        <v>2157</v>
      </c>
      <c r="XJ52" s="271" t="s">
        <v>1852</v>
      </c>
      <c r="XK52" s="271" t="s">
        <v>1853</v>
      </c>
      <c r="XL52" s="271" t="s">
        <v>1854</v>
      </c>
      <c r="XM52" s="271" t="s">
        <v>1855</v>
      </c>
      <c r="XN52" s="271" t="s">
        <v>1856</v>
      </c>
      <c r="XO52" s="271" t="s">
        <v>1857</v>
      </c>
      <c r="XP52" s="271" t="s">
        <v>1858</v>
      </c>
      <c r="XQ52" s="271" t="s">
        <v>1859</v>
      </c>
      <c r="XR52" s="271" t="s">
        <v>1860</v>
      </c>
      <c r="XS52" s="271" t="s">
        <v>1861</v>
      </c>
      <c r="XT52" s="271" t="s">
        <v>1862</v>
      </c>
      <c r="XU52" s="271" t="s">
        <v>1863</v>
      </c>
      <c r="XV52" s="271" t="s">
        <v>1864</v>
      </c>
      <c r="XW52" s="271" t="s">
        <v>1865</v>
      </c>
      <c r="XX52" s="271" t="s">
        <v>1866</v>
      </c>
      <c r="XY52" s="271" t="s">
        <v>1867</v>
      </c>
      <c r="XZ52" s="271" t="s">
        <v>1868</v>
      </c>
      <c r="YA52" s="271" t="s">
        <v>2158</v>
      </c>
      <c r="YB52" s="271" t="s">
        <v>2159</v>
      </c>
      <c r="YC52" s="271" t="s">
        <v>1870</v>
      </c>
      <c r="YD52" s="271" t="s">
        <v>1871</v>
      </c>
      <c r="YE52" s="271" t="s">
        <v>1872</v>
      </c>
      <c r="YF52" s="271" t="s">
        <v>1873</v>
      </c>
      <c r="YG52" s="271" t="s">
        <v>2160</v>
      </c>
      <c r="YH52" s="271" t="s">
        <v>1874</v>
      </c>
      <c r="YI52" s="271" t="s">
        <v>1875</v>
      </c>
      <c r="YJ52" s="271" t="s">
        <v>1876</v>
      </c>
      <c r="YK52" s="271" t="s">
        <v>1877</v>
      </c>
      <c r="YL52" s="271" t="s">
        <v>1878</v>
      </c>
      <c r="YM52" s="271" t="s">
        <v>1879</v>
      </c>
      <c r="YN52" s="271" t="s">
        <v>1880</v>
      </c>
      <c r="YO52" s="271" t="s">
        <v>1881</v>
      </c>
      <c r="YP52" s="271" t="s">
        <v>1882</v>
      </c>
      <c r="YQ52" s="271" t="s">
        <v>2161</v>
      </c>
      <c r="YR52" s="271" t="s">
        <v>2162</v>
      </c>
      <c r="YS52" s="271" t="s">
        <v>2163</v>
      </c>
      <c r="YT52" s="271" t="s">
        <v>1886</v>
      </c>
      <c r="YU52" s="271" t="s">
        <v>1887</v>
      </c>
      <c r="YV52" s="271" t="s">
        <v>1888</v>
      </c>
      <c r="YW52" s="271" t="s">
        <v>1889</v>
      </c>
      <c r="YX52" s="271" t="s">
        <v>1890</v>
      </c>
      <c r="YY52" s="271" t="s">
        <v>1891</v>
      </c>
      <c r="YZ52" s="271" t="s">
        <v>1892</v>
      </c>
      <c r="ZA52" s="271" t="s">
        <v>1893</v>
      </c>
      <c r="ZB52" s="271" t="s">
        <v>1894</v>
      </c>
      <c r="ZC52" s="271" t="s">
        <v>1895</v>
      </c>
      <c r="ZD52" s="271" t="s">
        <v>1896</v>
      </c>
      <c r="ZE52" s="271" t="s">
        <v>1897</v>
      </c>
      <c r="ZF52" s="271" t="s">
        <v>1898</v>
      </c>
      <c r="ZG52" s="271" t="s">
        <v>1899</v>
      </c>
      <c r="ZH52" s="271" t="s">
        <v>1900</v>
      </c>
      <c r="ZI52" s="271" t="s">
        <v>1901</v>
      </c>
      <c r="ZJ52" s="271" t="s">
        <v>1902</v>
      </c>
      <c r="ZK52" s="271" t="s">
        <v>1903</v>
      </c>
      <c r="ZL52" s="271" t="s">
        <v>1904</v>
      </c>
      <c r="ZM52" s="271" t="s">
        <v>1905</v>
      </c>
      <c r="ZN52" s="271" t="s">
        <v>1906</v>
      </c>
      <c r="ZO52" s="271" t="s">
        <v>1907</v>
      </c>
      <c r="ZP52" s="271" t="s">
        <v>1908</v>
      </c>
      <c r="ZQ52" s="271" t="s">
        <v>1909</v>
      </c>
      <c r="ZR52" s="271" t="s">
        <v>1910</v>
      </c>
      <c r="ZS52" s="271" t="s">
        <v>1911</v>
      </c>
      <c r="ZT52" s="271" t="s">
        <v>1912</v>
      </c>
      <c r="ZU52" s="271" t="s">
        <v>1913</v>
      </c>
      <c r="ZV52" s="271" t="s">
        <v>1914</v>
      </c>
      <c r="ZW52" s="271" t="s">
        <v>1915</v>
      </c>
      <c r="ZX52" s="271" t="s">
        <v>1916</v>
      </c>
      <c r="ZY52" s="271" t="s">
        <v>1917</v>
      </c>
      <c r="ZZ52" s="271" t="s">
        <v>1918</v>
      </c>
      <c r="AAA52" s="271" t="s">
        <v>1919</v>
      </c>
      <c r="AAB52" s="271" t="s">
        <v>1920</v>
      </c>
      <c r="AAC52" s="271" t="s">
        <v>2164</v>
      </c>
      <c r="AAD52" s="271" t="s">
        <v>2165</v>
      </c>
      <c r="AAE52" s="271" t="s">
        <v>2166</v>
      </c>
      <c r="AAF52" s="271" t="s">
        <v>1922</v>
      </c>
      <c r="AAG52" s="271" t="s">
        <v>1923</v>
      </c>
      <c r="AAH52" s="271" t="s">
        <v>1924</v>
      </c>
      <c r="AAI52" s="271" t="s">
        <v>1925</v>
      </c>
      <c r="AAJ52" s="271" t="s">
        <v>1926</v>
      </c>
      <c r="AAK52" s="271" t="s">
        <v>1927</v>
      </c>
      <c r="AAL52" s="271" t="s">
        <v>1928</v>
      </c>
      <c r="AAM52" s="271" t="s">
        <v>1929</v>
      </c>
      <c r="AAN52" s="271" t="s">
        <v>1930</v>
      </c>
      <c r="AAO52" s="271" t="s">
        <v>1931</v>
      </c>
      <c r="AAP52" s="271" t="s">
        <v>1932</v>
      </c>
      <c r="AAQ52" s="271" t="s">
        <v>1933</v>
      </c>
      <c r="AAR52" s="271" t="s">
        <v>1934</v>
      </c>
      <c r="AAS52" s="271" t="s">
        <v>1935</v>
      </c>
      <c r="AAT52" s="271" t="s">
        <v>1936</v>
      </c>
      <c r="AAU52" s="271" t="s">
        <v>1937</v>
      </c>
      <c r="AAV52" s="271" t="s">
        <v>1938</v>
      </c>
      <c r="AAW52" s="271" t="s">
        <v>1939</v>
      </c>
      <c r="AAX52" s="271" t="s">
        <v>2167</v>
      </c>
      <c r="AAY52" s="271" t="s">
        <v>1940</v>
      </c>
      <c r="AAZ52" s="271" t="s">
        <v>1941</v>
      </c>
      <c r="ABA52" s="271" t="s">
        <v>1942</v>
      </c>
      <c r="ABB52" s="271" t="s">
        <v>1943</v>
      </c>
      <c r="ABC52" s="271" t="s">
        <v>1944</v>
      </c>
      <c r="ABD52" s="271" t="s">
        <v>1945</v>
      </c>
      <c r="ABE52" s="271" t="s">
        <v>1946</v>
      </c>
      <c r="ABF52" s="271" t="s">
        <v>2168</v>
      </c>
      <c r="ABG52" s="271" t="s">
        <v>2169</v>
      </c>
      <c r="ABH52" s="271" t="s">
        <v>1947</v>
      </c>
      <c r="ABI52" s="271" t="s">
        <v>2170</v>
      </c>
      <c r="ABJ52" s="271" t="s">
        <v>2171</v>
      </c>
      <c r="ABK52" s="271" t="s">
        <v>2172</v>
      </c>
      <c r="ABL52" s="271" t="s">
        <v>2173</v>
      </c>
      <c r="ABM52" s="271" t="s">
        <v>1951</v>
      </c>
      <c r="ABN52" s="271" t="s">
        <v>1952</v>
      </c>
      <c r="ABO52" s="271" t="s">
        <v>1953</v>
      </c>
      <c r="ABP52" s="271" t="s">
        <v>1954</v>
      </c>
      <c r="ABQ52" s="271" t="s">
        <v>1955</v>
      </c>
      <c r="ABR52" s="271" t="s">
        <v>1956</v>
      </c>
      <c r="ABS52" s="271" t="s">
        <v>1957</v>
      </c>
      <c r="ABT52" s="271" t="s">
        <v>1958</v>
      </c>
      <c r="ABU52" s="271" t="s">
        <v>2174</v>
      </c>
      <c r="ABV52" s="271" t="s">
        <v>1959</v>
      </c>
      <c r="ABW52" s="271" t="s">
        <v>1960</v>
      </c>
      <c r="ABX52" s="271" t="s">
        <v>1961</v>
      </c>
      <c r="ABY52" s="271" t="s">
        <v>1962</v>
      </c>
      <c r="ABZ52" s="271" t="s">
        <v>1963</v>
      </c>
      <c r="ACA52" s="271" t="s">
        <v>1964</v>
      </c>
      <c r="ACB52" s="271" t="s">
        <v>1965</v>
      </c>
      <c r="ACC52" s="271" t="s">
        <v>1966</v>
      </c>
      <c r="ACD52" s="271" t="s">
        <v>1967</v>
      </c>
      <c r="ACE52" s="271" t="s">
        <v>1968</v>
      </c>
      <c r="ACF52" s="271" t="s">
        <v>1969</v>
      </c>
      <c r="ACG52" s="271" t="s">
        <v>1970</v>
      </c>
      <c r="ACH52" s="271" t="s">
        <v>1971</v>
      </c>
      <c r="ACI52" s="271" t="s">
        <v>1972</v>
      </c>
      <c r="ACJ52" s="271" t="s">
        <v>1973</v>
      </c>
      <c r="ACK52" s="271" t="s">
        <v>1974</v>
      </c>
      <c r="ACL52" s="271" t="s">
        <v>1975</v>
      </c>
      <c r="ACM52" s="271" t="s">
        <v>1976</v>
      </c>
      <c r="ACN52" s="271" t="s">
        <v>1977</v>
      </c>
      <c r="ACO52" s="271" t="s">
        <v>2175</v>
      </c>
      <c r="ACP52" s="271" t="s">
        <v>1978</v>
      </c>
      <c r="ACQ52" s="271" t="s">
        <v>1979</v>
      </c>
      <c r="ACR52" s="271" t="s">
        <v>1980</v>
      </c>
      <c r="ACS52" s="271" t="s">
        <v>1981</v>
      </c>
      <c r="ACT52" s="271" t="s">
        <v>2176</v>
      </c>
      <c r="ACU52" s="271" t="s">
        <v>1982</v>
      </c>
      <c r="ACV52" s="271" t="s">
        <v>1983</v>
      </c>
      <c r="ACW52" s="271" t="s">
        <v>1984</v>
      </c>
      <c r="ACX52" s="271" t="s">
        <v>1985</v>
      </c>
      <c r="ACY52" s="271" t="s">
        <v>1986</v>
      </c>
      <c r="ACZ52" s="271" t="s">
        <v>1845</v>
      </c>
      <c r="ADA52" s="271" t="s">
        <v>2177</v>
      </c>
      <c r="ADB52" s="271" t="s">
        <v>2178</v>
      </c>
      <c r="ADC52" s="271" t="s">
        <v>2179</v>
      </c>
      <c r="ADD52" s="271" t="s">
        <v>1987</v>
      </c>
      <c r="ADE52" s="271" t="s">
        <v>1988</v>
      </c>
      <c r="ADF52" s="271" t="s">
        <v>1989</v>
      </c>
      <c r="ADG52" s="271" t="s">
        <v>1990</v>
      </c>
      <c r="ADH52" s="271" t="s">
        <v>1991</v>
      </c>
      <c r="ADI52" s="271" t="s">
        <v>1481</v>
      </c>
      <c r="ADJ52" s="271" t="s">
        <v>1992</v>
      </c>
      <c r="ADK52" s="271" t="s">
        <v>1993</v>
      </c>
      <c r="ADL52" s="271" t="s">
        <v>1994</v>
      </c>
      <c r="ADM52" s="271" t="s">
        <v>1995</v>
      </c>
      <c r="ADN52" s="271" t="s">
        <v>1996</v>
      </c>
      <c r="ADO52" s="271" t="s">
        <v>1997</v>
      </c>
      <c r="ADP52" s="271" t="s">
        <v>1998</v>
      </c>
      <c r="ADQ52" s="271" t="s">
        <v>1999</v>
      </c>
      <c r="ADR52" s="271" t="s">
        <v>2000</v>
      </c>
      <c r="ADS52" s="271" t="s">
        <v>2001</v>
      </c>
      <c r="ADT52" s="271" t="s">
        <v>2002</v>
      </c>
      <c r="ADU52" s="271" t="s">
        <v>2003</v>
      </c>
      <c r="ADV52" s="271" t="s">
        <v>2004</v>
      </c>
      <c r="ADW52" s="271" t="s">
        <v>2005</v>
      </c>
      <c r="ADX52" s="271" t="s">
        <v>2006</v>
      </c>
      <c r="ADY52" s="271" t="s">
        <v>2022</v>
      </c>
      <c r="ADZ52" s="271" t="s">
        <v>2007</v>
      </c>
      <c r="AEA52" s="271" t="s">
        <v>2008</v>
      </c>
      <c r="AEB52" s="271" t="s">
        <v>2009</v>
      </c>
      <c r="AEC52" s="271" t="s">
        <v>2010</v>
      </c>
      <c r="AED52" s="271" t="s">
        <v>2011</v>
      </c>
      <c r="AEE52" s="271" t="s">
        <v>2012</v>
      </c>
      <c r="AEF52" s="271" t="s">
        <v>2013</v>
      </c>
      <c r="AEG52" s="271" t="s">
        <v>2014</v>
      </c>
      <c r="AEH52" s="271" t="s">
        <v>2015</v>
      </c>
      <c r="AEI52" s="271" t="s">
        <v>2016</v>
      </c>
      <c r="AEJ52" s="271" t="s">
        <v>2017</v>
      </c>
      <c r="AEK52" s="271" t="s">
        <v>2018</v>
      </c>
      <c r="AEL52" s="271" t="s">
        <v>2019</v>
      </c>
      <c r="AEM52" s="271" t="s">
        <v>2020</v>
      </c>
      <c r="AEN52" s="271" t="s">
        <v>2021</v>
      </c>
      <c r="AEO52" s="271" t="s">
        <v>2023</v>
      </c>
      <c r="AEP52" s="271" t="s">
        <v>2024</v>
      </c>
      <c r="AEQ52" s="271" t="s">
        <v>2025</v>
      </c>
      <c r="AER52" s="271" t="s">
        <v>2026</v>
      </c>
      <c r="AES52" s="271" t="s">
        <v>2027</v>
      </c>
      <c r="AET52" s="271" t="s">
        <v>2028</v>
      </c>
      <c r="AEU52" s="271" t="s">
        <v>2029</v>
      </c>
      <c r="AEV52" s="271" t="s">
        <v>2030</v>
      </c>
      <c r="AEW52" s="271" t="s">
        <v>2031</v>
      </c>
      <c r="AEX52" s="271" t="s">
        <v>2032</v>
      </c>
      <c r="AEY52" s="271" t="s">
        <v>2033</v>
      </c>
      <c r="AEZ52" s="271" t="s">
        <v>2034</v>
      </c>
      <c r="AFA52" s="271" t="s">
        <v>2035</v>
      </c>
      <c r="AFB52" s="271" t="s">
        <v>2036</v>
      </c>
      <c r="AFC52" s="271" t="s">
        <v>2037</v>
      </c>
      <c r="AFD52" s="271" t="s">
        <v>2038</v>
      </c>
      <c r="AFE52" s="271" t="s">
        <v>2039</v>
      </c>
      <c r="AFF52" s="271" t="s">
        <v>2040</v>
      </c>
      <c r="AFG52" s="271" t="s">
        <v>2041</v>
      </c>
      <c r="AFH52" s="271" t="s">
        <v>2042</v>
      </c>
      <c r="AFI52" s="271" t="s">
        <v>2043</v>
      </c>
      <c r="AFJ52" s="271" t="s">
        <v>2044</v>
      </c>
      <c r="AFK52" s="271" t="s">
        <v>2045</v>
      </c>
      <c r="AFL52" s="271" t="s">
        <v>2046</v>
      </c>
      <c r="AFM52" s="271" t="s">
        <v>2047</v>
      </c>
      <c r="AFN52" s="271" t="s">
        <v>2048</v>
      </c>
      <c r="AFO52" s="271" t="s">
        <v>2049</v>
      </c>
      <c r="AFP52" s="271" t="s">
        <v>2050</v>
      </c>
      <c r="AFQ52" s="271" t="s">
        <v>2051</v>
      </c>
      <c r="AFR52" s="271" t="s">
        <v>2052</v>
      </c>
      <c r="AFS52" s="271" t="s">
        <v>2053</v>
      </c>
      <c r="AFT52" s="271" t="s">
        <v>2054</v>
      </c>
      <c r="AFU52" s="271" t="s">
        <v>2055</v>
      </c>
      <c r="AFV52" s="271" t="s">
        <v>2056</v>
      </c>
      <c r="AFW52" s="271" t="s">
        <v>2057</v>
      </c>
      <c r="AFX52" s="271" t="s">
        <v>2058</v>
      </c>
      <c r="AFY52" s="271" t="s">
        <v>2059</v>
      </c>
      <c r="AFZ52" s="271" t="s">
        <v>2060</v>
      </c>
      <c r="AGA52" s="271" t="s">
        <v>2061</v>
      </c>
      <c r="AGB52" s="271" t="s">
        <v>2062</v>
      </c>
      <c r="AGC52" s="271" t="s">
        <v>2063</v>
      </c>
      <c r="AGD52" s="271" t="s">
        <v>2064</v>
      </c>
      <c r="AGE52" s="271" t="s">
        <v>2065</v>
      </c>
      <c r="AGF52" s="271" t="s">
        <v>2066</v>
      </c>
      <c r="AGG52" s="271" t="s">
        <v>2067</v>
      </c>
      <c r="AGH52" s="271" t="s">
        <v>2068</v>
      </c>
      <c r="AGI52" s="271" t="s">
        <v>2069</v>
      </c>
      <c r="AGJ52" s="271" t="s">
        <v>2070</v>
      </c>
      <c r="AGK52" s="271" t="s">
        <v>2071</v>
      </c>
      <c r="AGL52" s="271" t="s">
        <v>2072</v>
      </c>
      <c r="AGM52" s="271" t="s">
        <v>2073</v>
      </c>
      <c r="AGN52" s="271" t="s">
        <v>2074</v>
      </c>
      <c r="AGO52" s="271" t="s">
        <v>2075</v>
      </c>
      <c r="AGP52" s="271" t="s">
        <v>2076</v>
      </c>
      <c r="AGQ52" s="271" t="s">
        <v>2077</v>
      </c>
      <c r="AGR52" s="271" t="s">
        <v>2078</v>
      </c>
      <c r="AGS52" s="271" t="s">
        <v>2079</v>
      </c>
      <c r="AGT52" s="271" t="s">
        <v>2080</v>
      </c>
      <c r="AGU52" s="271" t="s">
        <v>2081</v>
      </c>
      <c r="AGV52" s="271" t="s">
        <v>2082</v>
      </c>
      <c r="AGW52" s="271" t="s">
        <v>2083</v>
      </c>
      <c r="AGX52" s="271" t="s">
        <v>2084</v>
      </c>
      <c r="AGY52" s="271" t="s">
        <v>2085</v>
      </c>
      <c r="AGZ52" s="271" t="s">
        <v>2086</v>
      </c>
      <c r="AHA52" s="271" t="s">
        <v>2087</v>
      </c>
      <c r="AHB52" s="271" t="s">
        <v>2088</v>
      </c>
      <c r="AHC52" s="271" t="s">
        <v>2089</v>
      </c>
      <c r="AHD52" s="271" t="s">
        <v>2090</v>
      </c>
      <c r="AHE52" s="271" t="s">
        <v>2091</v>
      </c>
      <c r="AHF52" s="271" t="s">
        <v>2092</v>
      </c>
      <c r="AHG52" s="271" t="s">
        <v>2093</v>
      </c>
      <c r="AHH52" s="271" t="s">
        <v>2094</v>
      </c>
      <c r="AHI52" s="271" t="s">
        <v>2095</v>
      </c>
      <c r="AHJ52" s="271" t="s">
        <v>2096</v>
      </c>
      <c r="AHK52" s="271" t="s">
        <v>2097</v>
      </c>
      <c r="AHL52" s="271" t="s">
        <v>2098</v>
      </c>
      <c r="AHM52" s="271" t="s">
        <v>2099</v>
      </c>
      <c r="AHN52" s="271" t="s">
        <v>2100</v>
      </c>
    </row>
    <row r="53" spans="2:898" x14ac:dyDescent="1.1000000000000001">
      <c r="B53" s="271" t="s">
        <v>6522</v>
      </c>
      <c r="C53" s="271">
        <v>573605532.62</v>
      </c>
      <c r="D53" s="271">
        <v>3178927.7</v>
      </c>
      <c r="E53" s="271">
        <v>10480206.130000001</v>
      </c>
      <c r="F53" s="271">
        <v>5710074.0700000003</v>
      </c>
      <c r="G53" s="271">
        <v>36024874.200000003</v>
      </c>
      <c r="H53" s="271">
        <v>-3236598.47</v>
      </c>
      <c r="I53" s="271">
        <v>304706640.5</v>
      </c>
      <c r="J53" s="271">
        <v>81566270.120000005</v>
      </c>
      <c r="K53" s="271">
        <v>13234471.039999999</v>
      </c>
      <c r="L53" s="271">
        <v>10773174.67</v>
      </c>
      <c r="M53" s="271">
        <v>-310383.76</v>
      </c>
      <c r="N53" s="271">
        <v>5563534.8700000001</v>
      </c>
      <c r="O53" s="271">
        <v>97494519.370000005</v>
      </c>
      <c r="P53" s="271">
        <v>6788695.9199999999</v>
      </c>
      <c r="Q53" s="271">
        <v>1210914.95</v>
      </c>
      <c r="R53" s="271">
        <v>818477.04</v>
      </c>
      <c r="S53" s="271">
        <v>26627595.41</v>
      </c>
      <c r="T53" s="271">
        <v>699413.52</v>
      </c>
      <c r="U53" s="271">
        <v>863539939.83000004</v>
      </c>
      <c r="V53" s="271">
        <v>4747059.53</v>
      </c>
      <c r="W53" s="271">
        <v>25146234.07</v>
      </c>
      <c r="X53" s="271">
        <v>114600879.43000001</v>
      </c>
      <c r="Y53" s="271">
        <v>4377941.2699999996</v>
      </c>
      <c r="Z53" s="271">
        <v>-8481999.8399999999</v>
      </c>
      <c r="AA53" s="271">
        <v>4579493.54</v>
      </c>
      <c r="AB53" s="271">
        <v>-1622945.29</v>
      </c>
      <c r="AC53" s="271">
        <v>3051853.38</v>
      </c>
      <c r="AD53" s="271">
        <v>-10948089.199999999</v>
      </c>
      <c r="AE53" s="271">
        <v>-30094923.010000002</v>
      </c>
      <c r="AF53" s="271">
        <v>-6766124.1699999999</v>
      </c>
      <c r="AG53" s="271">
        <v>-32182826.5</v>
      </c>
      <c r="AH53" s="271">
        <v>-19269204.870000001</v>
      </c>
      <c r="AI53" s="271">
        <v>796950.12</v>
      </c>
      <c r="AJ53" s="271">
        <v>-1538419.18</v>
      </c>
      <c r="AK53" s="271">
        <v>69490839.319999993</v>
      </c>
      <c r="AL53" s="271">
        <v>965891.52</v>
      </c>
      <c r="AM53" s="271">
        <v>58183416.780000001</v>
      </c>
      <c r="AN53" s="271">
        <v>6463723.9800000004</v>
      </c>
      <c r="AO53" s="271">
        <v>-185670.27</v>
      </c>
      <c r="AP53" s="271">
        <v>1320586.3999999999</v>
      </c>
      <c r="AQ53" s="271">
        <v>-4474597.82</v>
      </c>
      <c r="AR53" s="271">
        <v>-5608431.8899999997</v>
      </c>
      <c r="AS53" s="271">
        <v>145003461.74000001</v>
      </c>
      <c r="AT53" s="271">
        <v>7144684.0999999996</v>
      </c>
      <c r="AU53" s="271">
        <v>11629791.01</v>
      </c>
      <c r="AV53" s="271">
        <v>9476957.6699999999</v>
      </c>
      <c r="AW53" s="271">
        <v>198078.48</v>
      </c>
      <c r="AX53" s="271">
        <v>2010909.32</v>
      </c>
      <c r="AY53" s="271">
        <v>16109159.609999999</v>
      </c>
      <c r="AZ53" s="271">
        <v>8243517.2000000002</v>
      </c>
      <c r="BA53" s="271">
        <v>9059695.8800000008</v>
      </c>
      <c r="BB53" s="271">
        <v>7399375.9500000002</v>
      </c>
      <c r="BC53" s="271">
        <v>9491124.1300000008</v>
      </c>
      <c r="BD53" s="271">
        <v>2100114.02</v>
      </c>
      <c r="BE53" s="271">
        <v>12751710.970000001</v>
      </c>
      <c r="BF53" s="271">
        <v>6437037.0099999998</v>
      </c>
      <c r="BG53" s="271">
        <v>24821030.98</v>
      </c>
      <c r="BH53" s="271">
        <v>27441390.41</v>
      </c>
      <c r="BI53" s="271">
        <v>68874011.400000006</v>
      </c>
      <c r="BJ53" s="271">
        <v>2653551.56</v>
      </c>
      <c r="BK53" s="271">
        <v>-426455.03</v>
      </c>
      <c r="BL53" s="271">
        <v>-2120745.84</v>
      </c>
      <c r="BM53" s="271">
        <v>5163650.59</v>
      </c>
      <c r="BN53" s="271">
        <v>845764.89</v>
      </c>
      <c r="BO53" s="271">
        <v>261141.13</v>
      </c>
      <c r="BP53" s="271">
        <v>613481.47</v>
      </c>
      <c r="BQ53" s="271">
        <v>218997089.84</v>
      </c>
      <c r="BR53" s="271">
        <v>12390301.33</v>
      </c>
      <c r="BS53" s="271">
        <v>9173823.3000000007</v>
      </c>
      <c r="BT53" s="271">
        <v>4669664.13</v>
      </c>
      <c r="BU53" s="271">
        <v>4128692.7</v>
      </c>
      <c r="BV53" s="271">
        <v>4109116.49</v>
      </c>
      <c r="BW53" s="271">
        <v>8191391.79</v>
      </c>
      <c r="BX53" s="271">
        <v>16161147.970000001</v>
      </c>
      <c r="BY53" s="271">
        <v>44380494.119999997</v>
      </c>
      <c r="BZ53" s="271">
        <v>4783126.79</v>
      </c>
      <c r="CA53" s="271">
        <v>-7484448.79</v>
      </c>
      <c r="CB53" s="271">
        <v>2661110.13</v>
      </c>
      <c r="CC53" s="271">
        <v>2107796.39</v>
      </c>
      <c r="CD53" s="271">
        <v>5475978.0499999998</v>
      </c>
      <c r="CE53" s="271">
        <v>778044.24</v>
      </c>
      <c r="CF53" s="271">
        <v>1701282538.3299999</v>
      </c>
      <c r="CG53" s="271">
        <v>23417456.289999999</v>
      </c>
      <c r="CH53" s="271">
        <v>20646859.609999999</v>
      </c>
      <c r="CI53" s="271">
        <v>10066648.82</v>
      </c>
      <c r="CJ53" s="271">
        <v>34984401.25</v>
      </c>
      <c r="CK53" s="271">
        <v>11553403.91</v>
      </c>
      <c r="CL53" s="271">
        <v>16940617.780000001</v>
      </c>
      <c r="CM53" s="271">
        <v>21353766.73</v>
      </c>
      <c r="CN53" s="271">
        <v>12596459.98</v>
      </c>
      <c r="CO53" s="271">
        <v>1702384.12</v>
      </c>
      <c r="CP53" s="271">
        <v>11173728.1</v>
      </c>
      <c r="CQ53" s="271">
        <v>8495780.0600000005</v>
      </c>
      <c r="CR53" s="271">
        <v>16299986.93</v>
      </c>
      <c r="CS53" s="271">
        <v>151121488.31</v>
      </c>
      <c r="CT53" s="271">
        <v>18177745.140000001</v>
      </c>
      <c r="CU53" s="271">
        <v>13629619.890000001</v>
      </c>
      <c r="CV53" s="271">
        <v>3298006.96</v>
      </c>
      <c r="CW53" s="271">
        <v>15656968.119999999</v>
      </c>
      <c r="CX53" s="271">
        <v>2198058.0299999998</v>
      </c>
      <c r="CY53" s="271">
        <v>6850434.8899999997</v>
      </c>
      <c r="CZ53" s="271">
        <v>11983011.869999999</v>
      </c>
      <c r="DA53" s="271">
        <v>50025621.789999999</v>
      </c>
      <c r="DB53" s="271">
        <v>131268695.11</v>
      </c>
      <c r="DC53" s="271">
        <v>-821030.5</v>
      </c>
      <c r="DD53" s="271">
        <v>2228405.5099999998</v>
      </c>
      <c r="DE53" s="271">
        <v>10820279.970000001</v>
      </c>
      <c r="DF53" s="271">
        <v>17095266.120000001</v>
      </c>
      <c r="DG53" s="271">
        <v>1977925.36</v>
      </c>
      <c r="DH53" s="271">
        <v>5046410.24</v>
      </c>
      <c r="DI53" s="271">
        <v>15679022.33</v>
      </c>
      <c r="DJ53" s="271">
        <v>910819089.32000005</v>
      </c>
      <c r="DK53" s="271">
        <v>3974115.1</v>
      </c>
      <c r="DL53" s="271">
        <v>16111249.960000001</v>
      </c>
      <c r="DM53" s="271">
        <v>32608307.649999999</v>
      </c>
      <c r="DN53" s="271">
        <v>12084291.720000001</v>
      </c>
      <c r="DO53" s="271">
        <v>8877579.9100000001</v>
      </c>
      <c r="DP53" s="271">
        <v>42561680.149999999</v>
      </c>
      <c r="DQ53" s="271">
        <v>31270213.93</v>
      </c>
      <c r="DR53" s="271">
        <v>37729908.840000004</v>
      </c>
      <c r="DS53" s="271">
        <v>124053925.33</v>
      </c>
      <c r="DT53" s="271">
        <v>-8901329.6199999992</v>
      </c>
      <c r="DU53" s="271">
        <v>16014343.02</v>
      </c>
      <c r="DV53" s="271">
        <v>-9726524.6600000001</v>
      </c>
      <c r="DW53" s="271">
        <v>-998465.6</v>
      </c>
      <c r="DX53" s="271">
        <v>2287212.4300000002</v>
      </c>
      <c r="DY53" s="271">
        <v>5983136.96</v>
      </c>
      <c r="DZ53" s="271">
        <v>12227735.25</v>
      </c>
      <c r="EA53" s="271">
        <v>-577686.66</v>
      </c>
      <c r="EB53" s="271">
        <v>10995502.75</v>
      </c>
      <c r="EC53" s="271">
        <v>-15984990.16</v>
      </c>
      <c r="ED53" s="271">
        <v>114481998.94</v>
      </c>
      <c r="EE53" s="271">
        <v>179172521.59</v>
      </c>
      <c r="EF53" s="271">
        <v>37901043.630000003</v>
      </c>
      <c r="EG53" s="271">
        <v>8451726.8300000001</v>
      </c>
      <c r="EH53" s="271">
        <v>23180880.559999999</v>
      </c>
      <c r="EI53" s="271">
        <v>571968.07999999996</v>
      </c>
      <c r="EJ53" s="271">
        <v>13438513.720000001</v>
      </c>
      <c r="EK53" s="271">
        <v>2715023.41</v>
      </c>
      <c r="EL53" s="271">
        <v>17169976.989999998</v>
      </c>
      <c r="EM53" s="271">
        <v>168885716.63</v>
      </c>
      <c r="EN53" s="271">
        <v>2722032.76</v>
      </c>
      <c r="EO53" s="271">
        <v>-4775846.68</v>
      </c>
      <c r="EP53" s="271">
        <v>7039051.4699999997</v>
      </c>
      <c r="EQ53" s="271">
        <v>247744.38</v>
      </c>
      <c r="ER53" s="271">
        <v>10159319.890000001</v>
      </c>
      <c r="ES53" s="271">
        <v>-5989378.1100000003</v>
      </c>
      <c r="ET53" s="271">
        <v>2415268.0699999998</v>
      </c>
      <c r="EU53" s="271">
        <v>-1958257.22</v>
      </c>
      <c r="EV53" s="271">
        <v>203555711.02000001</v>
      </c>
      <c r="EW53" s="271">
        <v>32635654.940000001</v>
      </c>
      <c r="EX53" s="271">
        <v>24456795.25</v>
      </c>
      <c r="EY53" s="271">
        <v>10015486.5</v>
      </c>
      <c r="EZ53" s="271">
        <v>19979545.760000002</v>
      </c>
      <c r="FA53" s="271">
        <v>16390824.810000001</v>
      </c>
      <c r="FB53" s="271">
        <v>20858664.109999999</v>
      </c>
      <c r="FC53" s="271">
        <v>14236549.25</v>
      </c>
      <c r="FD53" s="271">
        <v>18275637.050000001</v>
      </c>
      <c r="FE53" s="271">
        <v>30173058.84</v>
      </c>
      <c r="FF53" s="271">
        <v>13990461.789999999</v>
      </c>
      <c r="FG53" s="271">
        <v>7894369.4900000002</v>
      </c>
      <c r="FH53" s="271">
        <v>95021444.299999997</v>
      </c>
      <c r="FI53" s="271">
        <v>12015844.029999999</v>
      </c>
      <c r="FJ53" s="271">
        <v>9563938.1999999993</v>
      </c>
      <c r="FK53" s="271">
        <v>14488003.43</v>
      </c>
      <c r="FL53" s="271">
        <v>8854543.2100000009</v>
      </c>
      <c r="FM53" s="271">
        <v>29289977.530000001</v>
      </c>
      <c r="FN53" s="271">
        <v>3666834.74</v>
      </c>
      <c r="FO53" s="271">
        <v>11454913.32</v>
      </c>
      <c r="FP53" s="271">
        <v>986027464.04999995</v>
      </c>
      <c r="FQ53" s="271">
        <v>9235892.2400000002</v>
      </c>
      <c r="FR53" s="271">
        <v>23219377.579999998</v>
      </c>
      <c r="FS53" s="271">
        <v>13742344.779999999</v>
      </c>
      <c r="FT53" s="271">
        <v>23840733.559999999</v>
      </c>
      <c r="FU53" s="271">
        <v>15897780.84</v>
      </c>
      <c r="FV53" s="271">
        <v>-505680.09</v>
      </c>
      <c r="FW53" s="271">
        <v>-8349490.1399999997</v>
      </c>
      <c r="FX53" s="271">
        <v>18940200.239999998</v>
      </c>
      <c r="FY53" s="271">
        <v>37392645.119999997</v>
      </c>
      <c r="FZ53" s="271">
        <v>11738694.07</v>
      </c>
      <c r="GA53" s="271">
        <v>4070959.32</v>
      </c>
      <c r="GB53" s="271">
        <v>21550956.460000001</v>
      </c>
      <c r="GC53" s="271">
        <v>24926261.82</v>
      </c>
      <c r="GD53" s="271">
        <v>117124735.15000001</v>
      </c>
      <c r="GE53" s="271">
        <v>6059650.3600000003</v>
      </c>
      <c r="GF53" s="271">
        <v>19742276.920000002</v>
      </c>
      <c r="GG53" s="271">
        <v>10311139.9</v>
      </c>
      <c r="GH53" s="271">
        <v>14121988.199999999</v>
      </c>
      <c r="GI53" s="271">
        <v>10170008.529999999</v>
      </c>
      <c r="GJ53" s="271">
        <v>1246446.1200000001</v>
      </c>
      <c r="GK53" s="271">
        <v>35413647.619999997</v>
      </c>
      <c r="GL53" s="271">
        <v>6747933.8600000003</v>
      </c>
      <c r="GM53" s="271">
        <v>7857619.5800000001</v>
      </c>
      <c r="GN53" s="271">
        <v>5862465.21</v>
      </c>
      <c r="GO53" s="271">
        <v>4204569.87</v>
      </c>
      <c r="GP53" s="271">
        <v>136530911.93000001</v>
      </c>
      <c r="GQ53" s="271">
        <v>71830557.989999995</v>
      </c>
      <c r="GR53" s="271">
        <v>15424737.789999999</v>
      </c>
      <c r="GS53" s="271">
        <v>23351833.670000002</v>
      </c>
      <c r="GT53" s="271">
        <v>8497835.8900000006</v>
      </c>
      <c r="GU53" s="271">
        <v>16570991.84</v>
      </c>
      <c r="GV53" s="271">
        <v>13721664.800000001</v>
      </c>
      <c r="GW53" s="271">
        <v>13131385.449999999</v>
      </c>
      <c r="GX53" s="271">
        <v>50049775.689999998</v>
      </c>
      <c r="GY53" s="271">
        <v>12038231.49</v>
      </c>
      <c r="GZ53" s="271">
        <v>-4402733.46</v>
      </c>
      <c r="HA53" s="271">
        <v>-5008896.4800000004</v>
      </c>
      <c r="HB53" s="271">
        <v>-28323947.02</v>
      </c>
      <c r="HC53" s="271">
        <v>135623189.53</v>
      </c>
      <c r="HD53" s="271">
        <v>34085319.969999999</v>
      </c>
      <c r="HE53" s="271">
        <v>5264107.3099999996</v>
      </c>
      <c r="HF53" s="271">
        <v>39139942.25</v>
      </c>
      <c r="HG53" s="271">
        <v>78604819.420000002</v>
      </c>
      <c r="HH53" s="271">
        <v>4525226.9400000004</v>
      </c>
      <c r="HI53" s="271">
        <v>806858229.65999997</v>
      </c>
      <c r="HJ53" s="271">
        <v>-3209900.51</v>
      </c>
      <c r="HK53" s="271">
        <v>26701919.43</v>
      </c>
      <c r="HL53" s="271">
        <v>87972984.450000003</v>
      </c>
      <c r="HM53" s="271">
        <v>-1284123.27</v>
      </c>
      <c r="HN53" s="271">
        <v>19632314.800000001</v>
      </c>
      <c r="HO53" s="271">
        <v>34751600.32</v>
      </c>
      <c r="HP53" s="271">
        <v>6093514.1799999997</v>
      </c>
      <c r="HQ53" s="271">
        <v>345392667.20999998</v>
      </c>
      <c r="HR53" s="271">
        <v>-28783593.949999999</v>
      </c>
      <c r="HS53" s="271">
        <v>8495376.1400000006</v>
      </c>
      <c r="HT53" s="271">
        <v>10652414.859999999</v>
      </c>
      <c r="HU53" s="271">
        <v>14885410.529999999</v>
      </c>
      <c r="HV53" s="271">
        <v>4239952.7</v>
      </c>
      <c r="HW53" s="271">
        <v>8403976.6199999992</v>
      </c>
      <c r="HX53" s="271">
        <v>7847031.4100000001</v>
      </c>
      <c r="HY53" s="271">
        <v>6547388.4500000002</v>
      </c>
      <c r="HZ53" s="271">
        <v>12178328.029999999</v>
      </c>
      <c r="IA53" s="271">
        <v>16815559.350000001</v>
      </c>
      <c r="IB53" s="271">
        <v>58791532.299999997</v>
      </c>
      <c r="IC53" s="271">
        <v>4257492.17</v>
      </c>
      <c r="ID53" s="271">
        <v>5379597.5700000003</v>
      </c>
      <c r="IE53" s="271">
        <v>-3211528.08</v>
      </c>
      <c r="IF53" s="271">
        <v>6207101.29</v>
      </c>
      <c r="IG53" s="271">
        <v>194294222.90000001</v>
      </c>
      <c r="IH53" s="271">
        <v>20990788.120000001</v>
      </c>
      <c r="II53" s="271">
        <v>13533523.1</v>
      </c>
      <c r="IJ53" s="271">
        <v>7423766.0099999998</v>
      </c>
      <c r="IK53" s="271">
        <v>-20707487.079999998</v>
      </c>
      <c r="IL53" s="271">
        <v>6743684.0199999996</v>
      </c>
      <c r="IM53" s="271">
        <v>6865520.5</v>
      </c>
      <c r="IN53" s="271">
        <v>94952.78</v>
      </c>
      <c r="IO53" s="271">
        <v>8046019.96</v>
      </c>
      <c r="IP53" s="271">
        <v>-2730404.08</v>
      </c>
      <c r="IQ53" s="271">
        <v>43672962.189999998</v>
      </c>
      <c r="IR53" s="271">
        <v>312870184.93000001</v>
      </c>
      <c r="IS53" s="271">
        <v>-20912295.960000001</v>
      </c>
      <c r="IT53" s="271">
        <v>16956522.239999998</v>
      </c>
      <c r="IU53" s="271">
        <v>15117991.27</v>
      </c>
      <c r="IV53" s="271">
        <v>61756853.079999998</v>
      </c>
      <c r="IW53" s="271">
        <v>13046613.810000001</v>
      </c>
      <c r="IX53" s="271">
        <v>7127190.3499999996</v>
      </c>
      <c r="IY53" s="271">
        <v>13402005.779999999</v>
      </c>
      <c r="IZ53" s="271">
        <v>6581234.6799999997</v>
      </c>
      <c r="JA53" s="271">
        <v>-6817509.5199999996</v>
      </c>
      <c r="JB53" s="271">
        <v>17746060.100000001</v>
      </c>
      <c r="JC53" s="271">
        <v>9867668.0500000007</v>
      </c>
      <c r="JD53" s="271">
        <v>122779698.11</v>
      </c>
      <c r="JE53" s="271">
        <v>7165850.8300000001</v>
      </c>
      <c r="JF53" s="271">
        <v>4355402.07</v>
      </c>
      <c r="JG53" s="271">
        <v>-61767.31</v>
      </c>
      <c r="JH53" s="271">
        <v>-2531941.65</v>
      </c>
      <c r="JI53" s="271">
        <v>2983738.43</v>
      </c>
      <c r="JJ53" s="271">
        <v>74961209.650000006</v>
      </c>
      <c r="JK53" s="271">
        <v>496526.19</v>
      </c>
      <c r="JL53" s="271">
        <v>2906697.74</v>
      </c>
      <c r="JM53" s="271">
        <v>32162888.609999999</v>
      </c>
      <c r="JN53" s="271">
        <v>256253.26</v>
      </c>
      <c r="JO53" s="271">
        <v>-5702327.6500000004</v>
      </c>
      <c r="JP53" s="271">
        <v>3734567.69</v>
      </c>
      <c r="JQ53" s="271">
        <v>177778041.44999999</v>
      </c>
      <c r="JR53" s="271">
        <v>46979752.549999997</v>
      </c>
      <c r="JS53" s="271">
        <v>24244234.829999998</v>
      </c>
      <c r="JT53" s="271">
        <v>8839806.3000000007</v>
      </c>
      <c r="JU53" s="271">
        <v>8068695.5499999998</v>
      </c>
      <c r="JV53" s="271">
        <v>5062586.18</v>
      </c>
      <c r="JW53" s="271">
        <v>10702819.43</v>
      </c>
      <c r="JX53" s="271">
        <v>31968566.02</v>
      </c>
      <c r="JY53" s="271">
        <v>39711531.109999999</v>
      </c>
      <c r="JZ53" s="271">
        <v>8569020.5800000001</v>
      </c>
      <c r="KA53" s="271">
        <v>34030090.460000001</v>
      </c>
      <c r="KB53" s="271">
        <v>10453077.060000001</v>
      </c>
      <c r="KC53" s="271">
        <v>1039588.35</v>
      </c>
      <c r="KD53" s="271">
        <v>12672607.26</v>
      </c>
      <c r="KE53" s="271">
        <v>6609207.6100000003</v>
      </c>
      <c r="KF53" s="271">
        <v>583418461.78999996</v>
      </c>
      <c r="KG53" s="271">
        <v>27749766.829999998</v>
      </c>
      <c r="KH53" s="271">
        <v>50685837.969999999</v>
      </c>
      <c r="KI53" s="271">
        <v>225532.79999999999</v>
      </c>
      <c r="KJ53" s="271">
        <v>63500092.049999997</v>
      </c>
      <c r="KK53" s="271">
        <v>89548197.090000004</v>
      </c>
      <c r="KL53" s="271">
        <v>34189626.539999999</v>
      </c>
      <c r="KM53" s="271">
        <v>24680937.100000001</v>
      </c>
      <c r="KN53" s="271">
        <v>13449472.85</v>
      </c>
      <c r="KO53" s="271">
        <v>58834603.710000001</v>
      </c>
      <c r="KP53" s="271">
        <v>1957471.61</v>
      </c>
      <c r="KQ53" s="271">
        <v>-3162269.28</v>
      </c>
      <c r="KR53" s="271">
        <v>-7646972.0199999996</v>
      </c>
      <c r="KS53" s="271">
        <v>6341339.5300000003</v>
      </c>
      <c r="KT53" s="271">
        <v>-1611366.31</v>
      </c>
      <c r="KU53" s="271">
        <v>-12786939.949999999</v>
      </c>
      <c r="KV53" s="271">
        <v>86438904.659999996</v>
      </c>
      <c r="KW53" s="271">
        <v>189164796.99000001</v>
      </c>
      <c r="KX53" s="271">
        <v>3637132.19</v>
      </c>
      <c r="KY53" s="271">
        <v>3355938.37</v>
      </c>
      <c r="KZ53" s="271">
        <v>-11685027.390000001</v>
      </c>
      <c r="LA53" s="271">
        <v>6636677.3700000001</v>
      </c>
      <c r="LB53" s="271">
        <v>3907033.13</v>
      </c>
      <c r="LC53" s="271">
        <v>4931697.29</v>
      </c>
      <c r="LD53" s="271">
        <v>1298391.48</v>
      </c>
      <c r="LE53" s="271">
        <v>859665788.96000004</v>
      </c>
      <c r="LF53" s="271">
        <v>-4329785.97</v>
      </c>
      <c r="LG53" s="271">
        <v>83302652.409999996</v>
      </c>
      <c r="LH53" s="271">
        <v>88248441.609999999</v>
      </c>
      <c r="LI53" s="271">
        <v>18444465.600000001</v>
      </c>
      <c r="LJ53" s="271">
        <v>2793314.28</v>
      </c>
      <c r="LK53" s="271">
        <v>304299.40000000002</v>
      </c>
      <c r="LL53" s="271">
        <v>2801364.39</v>
      </c>
      <c r="LM53" s="271">
        <v>2645669.9900000002</v>
      </c>
      <c r="LN53" s="271">
        <v>602588.84</v>
      </c>
      <c r="LO53" s="271">
        <v>128278.09</v>
      </c>
      <c r="LP53" s="271">
        <v>2895360.51</v>
      </c>
      <c r="LQ53" s="271">
        <v>18326240.870000001</v>
      </c>
      <c r="LR53" s="271">
        <v>28909468.370000001</v>
      </c>
      <c r="LS53" s="271">
        <v>467701575.20999998</v>
      </c>
      <c r="LT53" s="271">
        <v>42820973.719999999</v>
      </c>
      <c r="LU53" s="271">
        <v>140389383.71000001</v>
      </c>
      <c r="LV53" s="271">
        <v>71220738.379999995</v>
      </c>
      <c r="LW53" s="271">
        <v>4994522.93</v>
      </c>
      <c r="LX53" s="271">
        <v>39404682.310000002</v>
      </c>
      <c r="LY53" s="271">
        <v>27442078.109999999</v>
      </c>
      <c r="LZ53" s="271">
        <v>37501692.280000001</v>
      </c>
      <c r="MA53" s="271">
        <v>43082410.460000001</v>
      </c>
      <c r="MB53" s="271">
        <v>88971525.390000001</v>
      </c>
      <c r="MC53" s="271">
        <v>-7955486.1900000004</v>
      </c>
      <c r="MD53" s="271">
        <v>26319041.870000001</v>
      </c>
      <c r="ME53" s="271">
        <v>239682065.38999999</v>
      </c>
      <c r="MF53" s="271">
        <v>24775240.93</v>
      </c>
      <c r="MG53" s="271">
        <v>27609396.149999999</v>
      </c>
      <c r="MH53" s="271">
        <v>23221707.399999999</v>
      </c>
      <c r="MI53" s="271">
        <v>24466852.190000001</v>
      </c>
      <c r="MJ53" s="271">
        <v>19637322.780000001</v>
      </c>
      <c r="MK53" s="271">
        <v>3698393.86</v>
      </c>
      <c r="ML53" s="271">
        <v>17548465.079999998</v>
      </c>
      <c r="MM53" s="271">
        <v>8510917.8399999999</v>
      </c>
      <c r="MN53" s="271">
        <v>20543754.82</v>
      </c>
      <c r="MO53" s="271">
        <v>15689669.109999999</v>
      </c>
      <c r="MP53" s="271">
        <v>28761040.469999999</v>
      </c>
      <c r="MQ53" s="271">
        <v>299003132.72000003</v>
      </c>
      <c r="MR53" s="271">
        <v>12579200.630000001</v>
      </c>
      <c r="MS53" s="271">
        <v>77905502.409999996</v>
      </c>
      <c r="MT53" s="271">
        <v>2136526.92</v>
      </c>
      <c r="MU53" s="271">
        <v>35088009.799999997</v>
      </c>
      <c r="MV53" s="271">
        <v>43571594.310000002</v>
      </c>
      <c r="MW53" s="271">
        <v>67322370.689999998</v>
      </c>
      <c r="MX53" s="271">
        <v>12596.34</v>
      </c>
      <c r="MY53" s="271">
        <v>7429908.6100000003</v>
      </c>
      <c r="MZ53" s="271">
        <v>2478668.1800000002</v>
      </c>
      <c r="NA53" s="271">
        <v>26820910.5</v>
      </c>
      <c r="NB53" s="271">
        <v>1211931328.1400001</v>
      </c>
      <c r="NC53" s="271">
        <v>165616204.61000001</v>
      </c>
      <c r="ND53" s="271">
        <v>20724670.149999999</v>
      </c>
      <c r="NE53" s="271">
        <v>366018165.25999999</v>
      </c>
      <c r="NF53" s="271">
        <v>16922084.91</v>
      </c>
      <c r="NG53" s="271">
        <v>51328560.890000001</v>
      </c>
      <c r="NH53" s="271">
        <v>196305979.08000001</v>
      </c>
      <c r="NI53" s="271">
        <v>147946202.53999999</v>
      </c>
      <c r="NJ53" s="271">
        <v>25118541.649999999</v>
      </c>
      <c r="NK53" s="271">
        <v>128414561.95999999</v>
      </c>
      <c r="NL53" s="271">
        <v>74415507.900000006</v>
      </c>
      <c r="NM53" s="271">
        <v>40898968.890000001</v>
      </c>
      <c r="NN53" s="271">
        <v>162177590.81</v>
      </c>
      <c r="NO53" s="271">
        <v>16543584.49</v>
      </c>
      <c r="NP53" s="271">
        <v>6664201.7199999997</v>
      </c>
      <c r="NQ53" s="271">
        <v>16440394.99</v>
      </c>
      <c r="NR53" s="271">
        <v>18254798.059999999</v>
      </c>
      <c r="NS53" s="271">
        <v>11454710.970000001</v>
      </c>
      <c r="NT53" s="271">
        <v>18732884.559999999</v>
      </c>
      <c r="NU53" s="271">
        <v>205788769.30000001</v>
      </c>
      <c r="NV53" s="271">
        <v>131348930.86</v>
      </c>
      <c r="NW53" s="271">
        <v>21506920.059999999</v>
      </c>
      <c r="NX53" s="271">
        <v>4711394.17</v>
      </c>
      <c r="NY53" s="271">
        <v>16046778.52</v>
      </c>
      <c r="NZ53" s="271">
        <v>5571175.5899999999</v>
      </c>
      <c r="OA53" s="271">
        <v>5303632.46</v>
      </c>
      <c r="OB53" s="271">
        <v>886112540.29999995</v>
      </c>
      <c r="OC53" s="271">
        <v>-48267893.18</v>
      </c>
      <c r="OD53" s="271">
        <v>37349632.530000001</v>
      </c>
      <c r="OE53" s="271">
        <v>83543827.689999998</v>
      </c>
      <c r="OF53" s="271">
        <v>9552195.5</v>
      </c>
      <c r="OG53" s="271">
        <v>69669197.530000001</v>
      </c>
      <c r="OH53" s="271">
        <v>19585680.75</v>
      </c>
      <c r="OI53" s="271">
        <v>16010415.710000001</v>
      </c>
      <c r="OJ53" s="271">
        <v>93292701.920000002</v>
      </c>
      <c r="OK53" s="271">
        <v>-29403866.739999998</v>
      </c>
      <c r="OL53" s="271">
        <v>157571298.55000001</v>
      </c>
      <c r="OM53" s="271">
        <v>514676766.16000003</v>
      </c>
      <c r="ON53" s="271">
        <v>34780600.539999999</v>
      </c>
      <c r="OO53" s="271">
        <v>5332664.74</v>
      </c>
      <c r="OP53" s="271">
        <v>76759493.5</v>
      </c>
      <c r="OQ53" s="271">
        <v>364021392.13</v>
      </c>
      <c r="OR53" s="271">
        <v>13716365.140000001</v>
      </c>
      <c r="OS53" s="271">
        <v>55983846.100000001</v>
      </c>
      <c r="OT53" s="271">
        <v>8935324.4900000002</v>
      </c>
      <c r="OU53" s="271">
        <v>35451846.490000002</v>
      </c>
      <c r="OV53" s="271">
        <v>71165590.510000005</v>
      </c>
      <c r="OW53" s="271">
        <v>28612093.68</v>
      </c>
      <c r="OX53" s="271">
        <v>26433576.390000001</v>
      </c>
      <c r="OY53" s="271">
        <v>19180796.359999999</v>
      </c>
      <c r="OZ53" s="271">
        <v>143802294.05000001</v>
      </c>
      <c r="PA53" s="271">
        <v>14434079.68</v>
      </c>
      <c r="PB53" s="271">
        <v>16317752.710000001</v>
      </c>
      <c r="PC53" s="271">
        <v>2458088.04</v>
      </c>
      <c r="PD53" s="271">
        <v>29401382.920000002</v>
      </c>
      <c r="PE53" s="271">
        <v>13188556.050000001</v>
      </c>
      <c r="PF53" s="271">
        <v>12003450.949999999</v>
      </c>
      <c r="PG53" s="271">
        <v>5493118.5800000001</v>
      </c>
      <c r="PH53" s="271">
        <v>6458511.5800000001</v>
      </c>
      <c r="PI53" s="271">
        <v>3371769.67</v>
      </c>
      <c r="PJ53" s="271">
        <v>36504329.25</v>
      </c>
      <c r="PK53" s="271">
        <v>29056416.75</v>
      </c>
      <c r="PL53" s="271">
        <v>2011521.41</v>
      </c>
      <c r="PM53" s="271">
        <v>836419.1</v>
      </c>
      <c r="PN53" s="271">
        <v>5707280.4199999999</v>
      </c>
      <c r="PO53" s="271">
        <v>3020291.2</v>
      </c>
      <c r="PP53" s="271">
        <v>3107716.24</v>
      </c>
      <c r="PQ53" s="271">
        <v>2160436.2200000002</v>
      </c>
      <c r="PR53" s="271">
        <v>652467348.77999997</v>
      </c>
      <c r="PS53" s="271">
        <v>31880379.77</v>
      </c>
      <c r="PT53" s="271">
        <v>-207169.98</v>
      </c>
      <c r="PU53" s="271">
        <v>31062742.48</v>
      </c>
      <c r="PV53" s="271">
        <v>-5824352.6200000001</v>
      </c>
      <c r="PW53" s="271">
        <v>3740780.83</v>
      </c>
      <c r="PX53" s="271">
        <v>9476908.6300000008</v>
      </c>
      <c r="PY53" s="271">
        <v>12719117.09</v>
      </c>
      <c r="PZ53" s="271">
        <v>21776408.109999999</v>
      </c>
      <c r="QA53" s="271">
        <v>6984631.3499999996</v>
      </c>
      <c r="QB53" s="271">
        <v>28348961.82</v>
      </c>
      <c r="QC53" s="271">
        <v>194902.39999999999</v>
      </c>
      <c r="QD53" s="271">
        <v>17806490.530000001</v>
      </c>
      <c r="QE53" s="271">
        <v>36337580.579999998</v>
      </c>
      <c r="QF53" s="271">
        <v>5229866.43</v>
      </c>
      <c r="QG53" s="271">
        <v>38533290.340000004</v>
      </c>
      <c r="QH53" s="271">
        <v>91174.16</v>
      </c>
      <c r="QI53" s="271">
        <v>-2445676.41</v>
      </c>
      <c r="QJ53" s="271">
        <v>562887.98</v>
      </c>
      <c r="QK53" s="271">
        <v>-16346708.470000001</v>
      </c>
      <c r="QL53" s="271">
        <v>4515729.3499999996</v>
      </c>
      <c r="QM53" s="271">
        <v>300442.28999999998</v>
      </c>
      <c r="QN53" s="271">
        <v>2700925.08</v>
      </c>
      <c r="QO53" s="271">
        <v>1068005.93</v>
      </c>
      <c r="QP53" s="271">
        <v>940467.96</v>
      </c>
      <c r="QQ53" s="271">
        <v>7102280.9900000002</v>
      </c>
      <c r="QR53" s="271">
        <v>333498444.18000001</v>
      </c>
      <c r="QS53" s="271">
        <v>3912926.9</v>
      </c>
      <c r="QT53" s="271">
        <v>31264135.789999999</v>
      </c>
      <c r="QU53" s="271">
        <v>34291412</v>
      </c>
      <c r="QV53" s="271">
        <v>22813467.039999999</v>
      </c>
      <c r="QW53" s="271">
        <v>124410705.22</v>
      </c>
      <c r="QX53" s="271">
        <v>8142310.2199999997</v>
      </c>
      <c r="QY53" s="271">
        <v>16825459.48</v>
      </c>
      <c r="QZ53" s="271">
        <v>89423029.650000006</v>
      </c>
      <c r="RA53" s="271">
        <v>16479185.42</v>
      </c>
      <c r="RB53" s="271">
        <v>10030259.050000001</v>
      </c>
      <c r="RC53" s="271">
        <v>25051340.210000001</v>
      </c>
      <c r="RD53" s="271">
        <v>9726637.8599999994</v>
      </c>
      <c r="RE53" s="271">
        <v>457674684.17000002</v>
      </c>
      <c r="RF53" s="271">
        <v>852816.2</v>
      </c>
      <c r="RG53" s="271">
        <v>23436300.989999998</v>
      </c>
      <c r="RH53" s="271">
        <v>58967578.149999999</v>
      </c>
      <c r="RI53" s="271">
        <v>-3203521.71</v>
      </c>
      <c r="RJ53" s="271">
        <v>103245.19</v>
      </c>
      <c r="RK53" s="271">
        <v>-16567368.59</v>
      </c>
      <c r="RL53" s="271">
        <v>18421606.140000001</v>
      </c>
      <c r="RM53" s="271">
        <v>24354979.010000002</v>
      </c>
      <c r="RN53" s="271">
        <v>-8276380.8600000003</v>
      </c>
      <c r="RO53" s="271">
        <v>18287456.010000002</v>
      </c>
      <c r="RP53" s="271">
        <v>17367123.239999998</v>
      </c>
      <c r="RQ53" s="271">
        <v>8171253.2300000004</v>
      </c>
      <c r="RR53" s="271">
        <v>2658200.46</v>
      </c>
      <c r="RS53" s="271">
        <v>1529124.72</v>
      </c>
      <c r="RT53" s="271">
        <v>11062760.43</v>
      </c>
      <c r="RU53" s="271">
        <v>5614539.0800000001</v>
      </c>
      <c r="RV53" s="271">
        <v>16723839.300000001</v>
      </c>
      <c r="RW53" s="271">
        <v>813109.64</v>
      </c>
      <c r="RX53" s="271">
        <v>2481288.29</v>
      </c>
      <c r="RY53" s="271">
        <v>207455063.18000001</v>
      </c>
      <c r="RZ53" s="271">
        <v>35143111.270000003</v>
      </c>
      <c r="SA53" s="271">
        <v>17606438.699999999</v>
      </c>
      <c r="SB53" s="271">
        <v>19646637.079999998</v>
      </c>
      <c r="SC53" s="271">
        <v>15355778.960000001</v>
      </c>
      <c r="SD53" s="271">
        <v>15782126.470000001</v>
      </c>
      <c r="SE53" s="271">
        <v>23081874.379999999</v>
      </c>
      <c r="SF53" s="271">
        <v>48349042.920000002</v>
      </c>
      <c r="SG53" s="271">
        <v>27981632.489999998</v>
      </c>
      <c r="SH53" s="271">
        <v>32227201.469999999</v>
      </c>
      <c r="SI53" s="271">
        <v>-19470745.43</v>
      </c>
      <c r="SJ53" s="271">
        <v>9531040.5500000007</v>
      </c>
      <c r="SK53" s="271">
        <v>55961608.859999999</v>
      </c>
      <c r="SL53" s="271">
        <v>27776495.719999999</v>
      </c>
      <c r="SM53" s="271">
        <v>16709345.279999999</v>
      </c>
      <c r="SN53" s="271">
        <v>46088926.609999999</v>
      </c>
      <c r="SO53" s="271">
        <v>35382241.719999999</v>
      </c>
      <c r="SP53" s="271">
        <v>22084568.48</v>
      </c>
      <c r="SQ53" s="271">
        <v>13030809.810000001</v>
      </c>
      <c r="SR53" s="271">
        <v>7884113.5800000001</v>
      </c>
      <c r="SS53" s="271">
        <v>96140071.930000007</v>
      </c>
      <c r="ST53" s="271">
        <v>20196125.399999999</v>
      </c>
      <c r="SU53" s="271">
        <v>40021209.359999999</v>
      </c>
      <c r="SV53" s="271">
        <v>19413024.43</v>
      </c>
      <c r="SW53" s="271">
        <v>9888138.3900000006</v>
      </c>
      <c r="SX53" s="271">
        <v>14237992.41</v>
      </c>
      <c r="SY53" s="271">
        <v>18308014.129999999</v>
      </c>
      <c r="SZ53" s="271">
        <v>-4023770.44</v>
      </c>
      <c r="TA53" s="271">
        <v>4231264.54</v>
      </c>
      <c r="TB53" s="271">
        <v>7357770.5800000001</v>
      </c>
      <c r="TC53" s="271">
        <v>32784663.850000001</v>
      </c>
      <c r="TD53" s="271">
        <v>5147922.01</v>
      </c>
      <c r="TE53" s="271">
        <v>55949305.960000001</v>
      </c>
      <c r="TF53" s="271">
        <v>7833728.79</v>
      </c>
      <c r="TG53" s="271">
        <v>169616710.37</v>
      </c>
      <c r="TH53" s="271">
        <v>11082551.98</v>
      </c>
      <c r="TI53" s="271">
        <v>12799316.9</v>
      </c>
      <c r="TJ53" s="271">
        <v>8249221.2699999996</v>
      </c>
      <c r="TK53" s="271">
        <v>-3434590.98</v>
      </c>
      <c r="TL53" s="271">
        <v>5355295.1500000004</v>
      </c>
      <c r="TM53" s="271">
        <v>5359162.95</v>
      </c>
      <c r="TN53" s="271">
        <v>38340383.969999999</v>
      </c>
      <c r="TO53" s="271">
        <v>14457759.77</v>
      </c>
      <c r="TP53" s="271">
        <v>665029.28</v>
      </c>
      <c r="TQ53" s="271">
        <v>-12239656.949999999</v>
      </c>
      <c r="TR53" s="271">
        <v>12586117.34</v>
      </c>
      <c r="TS53" s="271">
        <v>3421734.14</v>
      </c>
      <c r="TT53" s="271">
        <v>-1297853.68</v>
      </c>
      <c r="TU53" s="271">
        <v>9426997.9499999993</v>
      </c>
      <c r="TV53" s="271">
        <v>16205202.18</v>
      </c>
      <c r="TW53" s="271">
        <v>43667035.420000002</v>
      </c>
      <c r="TX53" s="271">
        <v>4386191.67</v>
      </c>
      <c r="TY53" s="271">
        <v>344070304.95999998</v>
      </c>
      <c r="TZ53" s="271">
        <v>15999168.960000001</v>
      </c>
      <c r="UA53" s="271">
        <v>2504812.7400000002</v>
      </c>
      <c r="UB53" s="271">
        <v>2070063.48</v>
      </c>
      <c r="UC53" s="271">
        <v>-85993084.010000005</v>
      </c>
      <c r="UD53" s="271">
        <v>15493080.949999999</v>
      </c>
      <c r="UE53" s="271">
        <v>51607.42</v>
      </c>
      <c r="UF53" s="271">
        <v>11668774.119999999</v>
      </c>
      <c r="UG53" s="271">
        <v>3505858.31</v>
      </c>
      <c r="UH53" s="271">
        <v>56321503.140000001</v>
      </c>
      <c r="UI53" s="271">
        <v>-1966570.68</v>
      </c>
      <c r="UJ53" s="271">
        <v>-1108663.6599999999</v>
      </c>
      <c r="UK53" s="271">
        <v>444277.1</v>
      </c>
      <c r="UL53" s="271">
        <v>3666291.99</v>
      </c>
      <c r="UM53" s="271">
        <v>445093.89</v>
      </c>
      <c r="UN53" s="271">
        <v>886677883.90999997</v>
      </c>
      <c r="UO53" s="271">
        <v>934171.99</v>
      </c>
      <c r="UP53" s="271">
        <v>1005931.99</v>
      </c>
      <c r="UQ53" s="271">
        <v>-8312914.3499999996</v>
      </c>
      <c r="UR53" s="271">
        <v>4802011.74</v>
      </c>
      <c r="US53" s="271">
        <v>6849787.4199999999</v>
      </c>
      <c r="UT53" s="271">
        <v>-14627732.02</v>
      </c>
      <c r="UU53" s="271">
        <v>5492832.7800000003</v>
      </c>
      <c r="UV53" s="271">
        <v>167958.36</v>
      </c>
      <c r="UW53" s="271">
        <v>15107570.210000001</v>
      </c>
      <c r="UX53" s="271">
        <v>8296759.6100000003</v>
      </c>
      <c r="UY53" s="271">
        <v>11839692.300000001</v>
      </c>
      <c r="UZ53" s="271">
        <v>26555426.760000002</v>
      </c>
      <c r="VA53" s="271">
        <v>40105641</v>
      </c>
      <c r="VB53" s="271">
        <v>7468291.8899999997</v>
      </c>
      <c r="VC53" s="271">
        <v>6590251.9199999999</v>
      </c>
      <c r="VD53" s="271">
        <v>4639585.17</v>
      </c>
      <c r="VE53" s="271">
        <v>1405117.96</v>
      </c>
      <c r="VF53" s="271">
        <v>1003760.07</v>
      </c>
      <c r="VG53" s="271">
        <v>497289.55</v>
      </c>
      <c r="VH53" s="271">
        <v>8752907.4499999993</v>
      </c>
      <c r="VI53" s="271">
        <v>23951526.350000001</v>
      </c>
      <c r="VJ53" s="271">
        <v>176059614.66</v>
      </c>
      <c r="VK53" s="271">
        <v>16326400.189999999</v>
      </c>
      <c r="VL53" s="271">
        <v>29856797.940000001</v>
      </c>
      <c r="VM53" s="271">
        <v>10344079.02</v>
      </c>
      <c r="VN53" s="271">
        <v>30706492.460000001</v>
      </c>
      <c r="VO53" s="271">
        <v>23805007.149999999</v>
      </c>
      <c r="VP53" s="271">
        <v>4010775.11</v>
      </c>
      <c r="VQ53" s="271">
        <v>6394487.3799999999</v>
      </c>
      <c r="VR53" s="271">
        <v>31043388.32</v>
      </c>
      <c r="VS53" s="271">
        <v>32227496.91</v>
      </c>
      <c r="VT53" s="271">
        <v>10758126.48</v>
      </c>
      <c r="VU53" s="271">
        <v>96107228.049999997</v>
      </c>
      <c r="VV53" s="271">
        <v>11418623.470000001</v>
      </c>
      <c r="VW53" s="271">
        <v>37519922.560000002</v>
      </c>
      <c r="VX53" s="271">
        <v>4850969.68</v>
      </c>
      <c r="VY53" s="271">
        <v>2467345430.0300002</v>
      </c>
      <c r="VZ53" s="271">
        <v>35555993.009999998</v>
      </c>
      <c r="WA53" s="271">
        <v>65618803.170000002</v>
      </c>
      <c r="WB53" s="271">
        <v>30951518.23</v>
      </c>
      <c r="WC53" s="271">
        <v>19441901.530000001</v>
      </c>
      <c r="WD53" s="271">
        <v>9922444.7699999996</v>
      </c>
      <c r="WE53" s="271">
        <v>20699076.91</v>
      </c>
      <c r="WF53" s="271">
        <v>25625066.390000001</v>
      </c>
      <c r="WG53" s="271">
        <v>40563595.960000001</v>
      </c>
      <c r="WH53" s="271">
        <v>17208212.329999998</v>
      </c>
      <c r="WI53" s="271">
        <v>7039984.1900000004</v>
      </c>
      <c r="WJ53" s="271">
        <v>24702608.379999999</v>
      </c>
      <c r="WK53" s="271">
        <v>34224850.729999997</v>
      </c>
      <c r="WL53" s="271">
        <v>27928714.969999999</v>
      </c>
      <c r="WM53" s="271">
        <v>75058667.579999998</v>
      </c>
      <c r="WN53" s="271">
        <v>37328381.420000002</v>
      </c>
      <c r="WO53" s="271">
        <v>29480297.52</v>
      </c>
      <c r="WP53" s="271">
        <v>26092109.07</v>
      </c>
      <c r="WQ53" s="271">
        <v>13044686.43</v>
      </c>
      <c r="WR53" s="271">
        <v>35493147.310000002</v>
      </c>
      <c r="WS53" s="271">
        <v>92872551</v>
      </c>
      <c r="WT53" s="271">
        <v>9969035.8100000005</v>
      </c>
      <c r="WU53" s="271">
        <v>23656892.789999999</v>
      </c>
      <c r="WV53" s="271">
        <v>39278674.200000003</v>
      </c>
      <c r="WW53" s="271">
        <v>16154608.6</v>
      </c>
      <c r="WX53" s="271">
        <v>16082697.42</v>
      </c>
      <c r="WY53" s="271">
        <v>12001446.27</v>
      </c>
      <c r="WZ53" s="271">
        <v>13385046.300000001</v>
      </c>
      <c r="XA53" s="271">
        <v>153698896.22999999</v>
      </c>
      <c r="XB53" s="271">
        <v>13384573.33</v>
      </c>
      <c r="XC53" s="271">
        <v>22453402.059999999</v>
      </c>
      <c r="XD53" s="271">
        <v>20412931.420000002</v>
      </c>
      <c r="XE53" s="271">
        <v>28807852.600000001</v>
      </c>
      <c r="XF53" s="271">
        <v>831601561.57000005</v>
      </c>
      <c r="XG53" s="271">
        <v>20199184.809999999</v>
      </c>
      <c r="XH53" s="271">
        <v>84806674.170000002</v>
      </c>
      <c r="XI53" s="271">
        <v>117162561.18000001</v>
      </c>
      <c r="XJ53" s="271">
        <v>16502240.029999999</v>
      </c>
      <c r="XK53" s="271">
        <v>21675798.809999999</v>
      </c>
      <c r="XL53" s="271">
        <v>26823264.579999998</v>
      </c>
      <c r="XM53" s="271">
        <v>65236266.859999999</v>
      </c>
      <c r="XN53" s="271">
        <v>12842328.060000001</v>
      </c>
      <c r="XO53" s="271">
        <v>11220383.449999999</v>
      </c>
      <c r="XP53" s="271">
        <v>33389586.809999999</v>
      </c>
      <c r="XQ53" s="271">
        <v>10096923.9</v>
      </c>
      <c r="XR53" s="271">
        <v>16442144.960000001</v>
      </c>
      <c r="XS53" s="271">
        <v>16657185.75</v>
      </c>
      <c r="XT53" s="271">
        <v>49898088.289999999</v>
      </c>
      <c r="XU53" s="271">
        <v>8781644.4800000004</v>
      </c>
      <c r="XV53" s="271">
        <v>20522592.870000001</v>
      </c>
      <c r="XW53" s="271">
        <v>17063291.109999999</v>
      </c>
      <c r="XX53" s="271">
        <v>9834371.9100000001</v>
      </c>
      <c r="XY53" s="271">
        <v>13483239.16</v>
      </c>
      <c r="XZ53" s="271">
        <v>11906410.99</v>
      </c>
      <c r="YA53" s="271">
        <v>57771697.329999998</v>
      </c>
      <c r="YB53" s="271">
        <v>49748063.93</v>
      </c>
      <c r="YC53" s="271">
        <v>691364469.73000002</v>
      </c>
      <c r="YD53" s="271">
        <v>22738137.670000002</v>
      </c>
      <c r="YE53" s="271">
        <v>54572996.090000004</v>
      </c>
      <c r="YF53" s="271">
        <v>60627741.719999999</v>
      </c>
      <c r="YG53" s="271">
        <v>138935005.06999999</v>
      </c>
      <c r="YH53" s="271">
        <v>41515434.310000002</v>
      </c>
      <c r="YI53" s="271">
        <v>59693540.409999996</v>
      </c>
      <c r="YJ53" s="271">
        <v>21785070.649999999</v>
      </c>
      <c r="YK53" s="271">
        <v>60144540.689999998</v>
      </c>
      <c r="YL53" s="271">
        <v>41350554.030000001</v>
      </c>
      <c r="YM53" s="271">
        <v>51510675.619999997</v>
      </c>
      <c r="YN53" s="271">
        <v>18139036.5</v>
      </c>
      <c r="YO53" s="271">
        <v>30317724.760000002</v>
      </c>
      <c r="YP53" s="271">
        <v>16628948.220000001</v>
      </c>
      <c r="YQ53" s="271">
        <v>69974721.510000005</v>
      </c>
      <c r="YR53" s="271">
        <v>70389330.340000004</v>
      </c>
      <c r="YS53" s="271">
        <v>23852478.75</v>
      </c>
      <c r="YT53" s="271">
        <v>143937689.12</v>
      </c>
      <c r="YU53" s="271">
        <v>8142285.5899999999</v>
      </c>
      <c r="YV53" s="271">
        <v>22766437.489999998</v>
      </c>
      <c r="YW53" s="271">
        <v>4372566.25</v>
      </c>
      <c r="YX53" s="271">
        <v>14318662.93</v>
      </c>
      <c r="YY53" s="271">
        <v>13846853.380000001</v>
      </c>
      <c r="YZ53" s="271">
        <v>29110585.920000002</v>
      </c>
      <c r="ZA53" s="271">
        <v>157695938.28</v>
      </c>
      <c r="ZB53" s="271">
        <v>6478883.0899999999</v>
      </c>
      <c r="ZC53" s="271">
        <v>36123535.579999998</v>
      </c>
      <c r="ZD53" s="271">
        <v>-1379236.12</v>
      </c>
      <c r="ZE53" s="271">
        <v>30352529.940000001</v>
      </c>
      <c r="ZF53" s="271">
        <v>3467768.65</v>
      </c>
      <c r="ZG53" s="271">
        <v>1796438.37</v>
      </c>
      <c r="ZH53" s="271">
        <v>8205857.8799999999</v>
      </c>
      <c r="ZI53" s="271">
        <v>21947602.879999999</v>
      </c>
      <c r="ZJ53" s="271">
        <v>385540595.79000002</v>
      </c>
      <c r="ZK53" s="271">
        <v>22995727.760000002</v>
      </c>
      <c r="ZL53" s="271">
        <v>66240634.090000004</v>
      </c>
      <c r="ZM53" s="271">
        <v>245819427.22999999</v>
      </c>
      <c r="ZN53" s="271">
        <v>88787352.640000001</v>
      </c>
      <c r="ZO53" s="271">
        <v>41071067.490000002</v>
      </c>
      <c r="ZP53" s="271">
        <v>42044295.5</v>
      </c>
      <c r="ZQ53" s="271">
        <v>129697523.20999999</v>
      </c>
      <c r="ZR53" s="271">
        <v>316007068.97000003</v>
      </c>
      <c r="ZS53" s="271">
        <v>33193949.350000001</v>
      </c>
      <c r="ZT53" s="271">
        <v>35439658.850000001</v>
      </c>
      <c r="ZU53" s="271">
        <v>49562279.020000003</v>
      </c>
      <c r="ZV53" s="271">
        <v>20807617.920000002</v>
      </c>
      <c r="ZW53" s="271">
        <v>27344277.050000001</v>
      </c>
      <c r="ZX53" s="271">
        <v>10857643.189999999</v>
      </c>
      <c r="ZY53" s="271">
        <v>19023715.559999999</v>
      </c>
      <c r="ZZ53" s="271">
        <v>22326476.850000001</v>
      </c>
      <c r="AAA53" s="271">
        <v>23025693.489999998</v>
      </c>
      <c r="AAB53" s="271">
        <v>20077731.620000001</v>
      </c>
      <c r="AAC53" s="271">
        <v>36344122.439999998</v>
      </c>
      <c r="AAD53" s="271">
        <v>11510985.41</v>
      </c>
      <c r="AAE53" s="271">
        <v>24759613.75</v>
      </c>
      <c r="AAF53" s="271">
        <v>88945940.189999998</v>
      </c>
      <c r="AAG53" s="271">
        <v>6988879.6500000004</v>
      </c>
      <c r="AAH53" s="271">
        <v>16832467.34</v>
      </c>
      <c r="AAI53" s="271">
        <v>2783573.76</v>
      </c>
      <c r="AAJ53" s="271">
        <v>12649870.15</v>
      </c>
      <c r="AAK53" s="271">
        <v>-4179945.05</v>
      </c>
      <c r="AAL53" s="271">
        <v>11646561.74</v>
      </c>
      <c r="AAM53" s="271">
        <v>1118173876.7</v>
      </c>
      <c r="AAN53" s="271">
        <v>3471471.55</v>
      </c>
      <c r="AAO53" s="271">
        <v>11817424.630000001</v>
      </c>
      <c r="AAP53" s="271">
        <v>57662786.380000003</v>
      </c>
      <c r="AAQ53" s="271">
        <v>6641331.7800000003</v>
      </c>
      <c r="AAR53" s="271">
        <v>51623299.719999999</v>
      </c>
      <c r="AAS53" s="271">
        <v>27827048.25</v>
      </c>
      <c r="AAT53" s="271">
        <v>33931866.210000001</v>
      </c>
      <c r="AAU53" s="271">
        <v>32701955.23</v>
      </c>
      <c r="AAV53" s="271">
        <v>13379089.210000001</v>
      </c>
      <c r="AAW53" s="271">
        <v>4353885.4000000004</v>
      </c>
      <c r="AAX53" s="271">
        <v>-7623540.29</v>
      </c>
      <c r="AAY53" s="271">
        <v>20154734.289999999</v>
      </c>
      <c r="AAZ53" s="271">
        <v>857811.1</v>
      </c>
      <c r="ABA53" s="271">
        <v>2090536.1</v>
      </c>
      <c r="ABB53" s="271">
        <v>4292218.76</v>
      </c>
      <c r="ABC53" s="271">
        <v>18015407.379999999</v>
      </c>
      <c r="ABD53" s="271">
        <v>31552064.77</v>
      </c>
      <c r="ABE53" s="271">
        <v>7422479.1200000001</v>
      </c>
      <c r="ABF53" s="271">
        <v>50627153.859999999</v>
      </c>
      <c r="ABG53" s="271">
        <v>-56457501.159999996</v>
      </c>
      <c r="ABH53" s="271">
        <v>22685137.25</v>
      </c>
      <c r="ABI53" s="271">
        <v>8909699.9700000007</v>
      </c>
      <c r="ABJ53" s="271">
        <v>-545088.98</v>
      </c>
      <c r="ABK53" s="271">
        <v>37822468.57</v>
      </c>
      <c r="ABL53" s="271">
        <v>11677096.33</v>
      </c>
      <c r="ABM53" s="271">
        <v>93792938.159999996</v>
      </c>
      <c r="ABN53" s="271">
        <v>58976135.340000004</v>
      </c>
      <c r="ABO53" s="271">
        <v>1874028.28</v>
      </c>
      <c r="ABP53" s="271">
        <v>26846693.949999999</v>
      </c>
      <c r="ABQ53" s="271">
        <v>986757.57</v>
      </c>
      <c r="ABR53" s="271">
        <v>14958855.76</v>
      </c>
      <c r="ABS53" s="271">
        <v>8575356.7100000009</v>
      </c>
      <c r="ABT53" s="271">
        <v>5241334.21</v>
      </c>
      <c r="ABU53" s="271">
        <v>31041421.600000001</v>
      </c>
      <c r="ABV53" s="271">
        <v>16863380.600000001</v>
      </c>
      <c r="ABW53" s="271">
        <v>28204280.890000001</v>
      </c>
      <c r="ABX53" s="271">
        <v>40984702.770000003</v>
      </c>
      <c r="ABY53" s="271">
        <v>729644.88</v>
      </c>
      <c r="ABZ53" s="271">
        <v>15269381.93</v>
      </c>
      <c r="ACA53" s="271">
        <v>-2990185.59</v>
      </c>
      <c r="ACB53" s="271">
        <v>7098911.21</v>
      </c>
      <c r="ACC53" s="271">
        <v>10498470.9</v>
      </c>
      <c r="ACD53" s="271">
        <v>3160447.21</v>
      </c>
      <c r="ACE53" s="271">
        <v>5751472.9500000002</v>
      </c>
      <c r="ACF53" s="271">
        <v>3948664.12</v>
      </c>
      <c r="ACG53" s="271">
        <v>673009338.54999995</v>
      </c>
      <c r="ACH53" s="271">
        <v>2020691.85</v>
      </c>
      <c r="ACI53" s="271">
        <v>-464632</v>
      </c>
      <c r="ACJ53" s="271">
        <v>37438.78</v>
      </c>
      <c r="ACK53" s="271">
        <v>13213260.91</v>
      </c>
      <c r="ACL53" s="271">
        <v>-8834437.9900000002</v>
      </c>
      <c r="ACM53" s="271">
        <v>45475672.189999998</v>
      </c>
      <c r="ACN53" s="271">
        <v>121290368.47</v>
      </c>
      <c r="ACO53" s="271">
        <v>124194960.84999999</v>
      </c>
      <c r="ACP53" s="271">
        <v>-457857.38</v>
      </c>
      <c r="ACQ53" s="271">
        <v>27016277.710000001</v>
      </c>
      <c r="ACR53" s="271">
        <v>20765926.210000001</v>
      </c>
      <c r="ACS53" s="271">
        <v>2410544.73</v>
      </c>
      <c r="ACT53" s="271">
        <v>198574842.25</v>
      </c>
      <c r="ACU53" s="271">
        <v>5275195.7699999996</v>
      </c>
      <c r="ACV53" s="271">
        <v>22151026.18</v>
      </c>
      <c r="ACW53" s="271">
        <v>29298939.02</v>
      </c>
      <c r="ACX53" s="271">
        <v>-4344754.3899999997</v>
      </c>
      <c r="ACY53" s="271">
        <v>-136197.85999999999</v>
      </c>
      <c r="ACZ53" s="271">
        <v>5096634.18</v>
      </c>
      <c r="ADA53" s="271">
        <v>-219952.69</v>
      </c>
      <c r="ADB53" s="271">
        <v>20984761.640000001</v>
      </c>
      <c r="ADC53" s="271">
        <v>44697960.780000001</v>
      </c>
      <c r="ADD53" s="271">
        <v>9713690.1300000008</v>
      </c>
      <c r="ADE53" s="271">
        <v>43441318.439999998</v>
      </c>
      <c r="ADF53" s="271">
        <v>13489600.539999999</v>
      </c>
      <c r="ADG53" s="271">
        <v>2390846.41</v>
      </c>
      <c r="ADH53" s="271">
        <v>3190629.04</v>
      </c>
      <c r="ADI53" s="271">
        <v>1989408.25</v>
      </c>
      <c r="ADJ53" s="271">
        <v>14988023.720000001</v>
      </c>
      <c r="ADK53" s="271">
        <v>2755465.78</v>
      </c>
      <c r="ADL53" s="271">
        <v>1046304.78</v>
      </c>
      <c r="ADM53" s="271">
        <v>-14748854.560000001</v>
      </c>
      <c r="ADN53" s="271">
        <v>92399578.560000002</v>
      </c>
      <c r="ADO53" s="271">
        <v>11294652.26</v>
      </c>
      <c r="ADP53" s="271">
        <v>-1717675.85</v>
      </c>
      <c r="ADQ53" s="271">
        <v>1225610.6100000001</v>
      </c>
      <c r="ADR53" s="271">
        <v>3709313.4</v>
      </c>
      <c r="ADS53" s="271">
        <v>43693906.310000002</v>
      </c>
      <c r="ADT53" s="271">
        <v>2816331.8</v>
      </c>
      <c r="ADU53" s="271">
        <v>299708006.31999999</v>
      </c>
      <c r="ADV53" s="271">
        <v>58498608.630000003</v>
      </c>
      <c r="ADW53" s="271">
        <v>-19246412.670000002</v>
      </c>
      <c r="ADX53" s="271">
        <v>8234114.4500000002</v>
      </c>
      <c r="ADY53" s="271">
        <v>18039223.309999999</v>
      </c>
      <c r="ADZ53" s="271">
        <v>11640986.48</v>
      </c>
      <c r="AEA53" s="271">
        <v>4318497.16</v>
      </c>
      <c r="AEB53" s="271">
        <v>4243158.0599999996</v>
      </c>
      <c r="AEC53" s="271">
        <v>4388991.74</v>
      </c>
      <c r="AED53" s="271">
        <v>27299438.859999999</v>
      </c>
      <c r="AEE53" s="271">
        <v>65309.88</v>
      </c>
      <c r="AEF53" s="271">
        <v>15970424.52</v>
      </c>
      <c r="AEG53" s="271">
        <v>14722799.789999999</v>
      </c>
      <c r="AEH53" s="271">
        <v>10417186.92</v>
      </c>
      <c r="AEI53" s="271">
        <v>5052011.45</v>
      </c>
      <c r="AEJ53" s="271">
        <v>20723055.670000002</v>
      </c>
      <c r="AEK53" s="271">
        <v>9852875.9299999997</v>
      </c>
      <c r="AEL53" s="271">
        <v>-7491084.7999999998</v>
      </c>
      <c r="AEM53" s="271">
        <v>15561707.17</v>
      </c>
      <c r="AEN53" s="271">
        <v>7283381.3099999996</v>
      </c>
      <c r="AEO53" s="271">
        <v>407039146.43000001</v>
      </c>
      <c r="AEP53" s="271">
        <v>12171154.15</v>
      </c>
      <c r="AEQ53" s="271">
        <v>7304654.9800000004</v>
      </c>
      <c r="AER53" s="271">
        <v>2245420.38</v>
      </c>
      <c r="AES53" s="271">
        <v>3333097.88</v>
      </c>
      <c r="AET53" s="271">
        <v>7867031.3499999996</v>
      </c>
      <c r="AEU53" s="271">
        <v>11827958.460000001</v>
      </c>
      <c r="AEV53" s="271">
        <v>3365737.14</v>
      </c>
      <c r="AEW53" s="271">
        <v>7339854.2699999996</v>
      </c>
      <c r="AEX53" s="271">
        <v>9149137.8300000001</v>
      </c>
      <c r="AEY53" s="271">
        <v>181710198.34999999</v>
      </c>
      <c r="AEZ53" s="271">
        <v>146748885.06999999</v>
      </c>
      <c r="AFA53" s="271">
        <v>24088969.379999999</v>
      </c>
      <c r="AFB53" s="271">
        <v>9975797.8300000001</v>
      </c>
      <c r="AFC53" s="271">
        <v>36733031.600000001</v>
      </c>
      <c r="AFD53" s="271">
        <v>56874478.329999998</v>
      </c>
      <c r="AFE53" s="271">
        <v>4264166.58</v>
      </c>
      <c r="AFF53" s="271">
        <v>5165290.83</v>
      </c>
      <c r="AFG53" s="271">
        <v>24165807.550000001</v>
      </c>
      <c r="AFH53" s="271">
        <v>10486790.560000001</v>
      </c>
      <c r="AFI53" s="271">
        <v>10390634.49</v>
      </c>
      <c r="AFJ53" s="271">
        <v>3004641.2</v>
      </c>
      <c r="AFK53" s="271">
        <v>-2904526.45</v>
      </c>
      <c r="AFL53" s="271">
        <v>142296797.84999999</v>
      </c>
      <c r="AFM53" s="271">
        <v>653395.26</v>
      </c>
      <c r="AFN53" s="271">
        <v>29616876.510000002</v>
      </c>
      <c r="AFO53" s="271">
        <v>-2707953.94</v>
      </c>
      <c r="AFP53" s="271">
        <v>12610536.23</v>
      </c>
      <c r="AFQ53" s="271">
        <v>21890989.870000001</v>
      </c>
      <c r="AFR53" s="271">
        <v>19065787.539999999</v>
      </c>
      <c r="AFS53" s="271">
        <v>24311995.690000001</v>
      </c>
      <c r="AFT53" s="271">
        <v>7625917.6299999999</v>
      </c>
      <c r="AFU53" s="271">
        <v>13530278.07</v>
      </c>
      <c r="AFV53" s="271">
        <v>-5989849.2999999998</v>
      </c>
      <c r="AFW53" s="271">
        <v>34700075.579999998</v>
      </c>
      <c r="AFX53" s="271">
        <v>354484579.47000003</v>
      </c>
      <c r="AFY53" s="271">
        <v>19710026.899999999</v>
      </c>
      <c r="AFZ53" s="271">
        <v>4528271.32</v>
      </c>
      <c r="AGA53" s="271">
        <v>17393032.420000002</v>
      </c>
      <c r="AGB53" s="271">
        <v>8462772.8900000006</v>
      </c>
      <c r="AGC53" s="271">
        <v>2641443.2599999998</v>
      </c>
      <c r="AGD53" s="271">
        <v>11196707.41</v>
      </c>
      <c r="AGE53" s="271">
        <v>7194167.9400000004</v>
      </c>
      <c r="AGF53" s="271">
        <v>8626399.2400000002</v>
      </c>
      <c r="AGG53" s="271">
        <v>6616055.2999999998</v>
      </c>
      <c r="AGH53" s="271">
        <v>7588601.5899999999</v>
      </c>
      <c r="AGI53" s="271">
        <v>603394769.76999998</v>
      </c>
      <c r="AGJ53" s="271">
        <v>13673213.48</v>
      </c>
      <c r="AGK53" s="271">
        <v>13936648.32</v>
      </c>
      <c r="AGL53" s="271">
        <v>13635269.42</v>
      </c>
      <c r="AGM53" s="271">
        <v>43826496.590000004</v>
      </c>
      <c r="AGN53" s="271">
        <v>12555828.640000001</v>
      </c>
      <c r="AGO53" s="271">
        <v>2635156.1</v>
      </c>
      <c r="AGP53" s="271">
        <v>28951364.379999999</v>
      </c>
      <c r="AGQ53" s="271">
        <v>323427298.97000003</v>
      </c>
      <c r="AGR53" s="271">
        <v>54032187.25</v>
      </c>
      <c r="AGS53" s="271">
        <v>96426.61</v>
      </c>
      <c r="AGT53" s="271">
        <v>22354991.52</v>
      </c>
      <c r="AGU53" s="271">
        <v>27764990.379999999</v>
      </c>
      <c r="AGV53" s="271">
        <v>6381346.5300000003</v>
      </c>
      <c r="AGW53" s="271">
        <v>-3035504.93</v>
      </c>
      <c r="AGX53" s="271">
        <v>19699126.91</v>
      </c>
      <c r="AGY53" s="271">
        <v>6667487.9299999997</v>
      </c>
      <c r="AGZ53" s="271">
        <v>-1424115.49</v>
      </c>
      <c r="AHA53" s="271">
        <v>28616464.289999999</v>
      </c>
      <c r="AHB53" s="271">
        <v>8094609.04</v>
      </c>
      <c r="AHC53" s="271">
        <v>3347320.19</v>
      </c>
      <c r="AHD53" s="271">
        <v>3483831.9</v>
      </c>
      <c r="AHE53" s="271">
        <v>4116796.09</v>
      </c>
      <c r="AHF53" s="271">
        <v>3705509.03</v>
      </c>
      <c r="AHG53" s="271">
        <v>-6698745.9000000004</v>
      </c>
      <c r="AHH53" s="271">
        <v>14520843.390000001</v>
      </c>
      <c r="AHI53" s="271">
        <v>24270463.530000001</v>
      </c>
      <c r="AHJ53" s="271">
        <v>13764603.539999999</v>
      </c>
      <c r="AHK53" s="271">
        <v>5882448.4000000004</v>
      </c>
      <c r="AHL53" s="271">
        <v>6164039.4400000004</v>
      </c>
      <c r="AHM53" s="271">
        <v>16479422.119999999</v>
      </c>
      <c r="AHN53" s="271">
        <v>599550.14</v>
      </c>
    </row>
    <row r="54" spans="2:898" x14ac:dyDescent="1.1000000000000001">
      <c r="B54" s="271" t="s">
        <v>6523</v>
      </c>
      <c r="C54" s="271">
        <v>485447540.01999998</v>
      </c>
      <c r="D54" s="271">
        <v>-7887096.4299999997</v>
      </c>
      <c r="E54" s="271">
        <v>-11596830.85</v>
      </c>
      <c r="F54" s="271">
        <v>2775689.52</v>
      </c>
      <c r="G54" s="271">
        <v>8315612.3399999999</v>
      </c>
      <c r="H54" s="271">
        <v>-10263300.470000001</v>
      </c>
      <c r="I54" s="271">
        <v>287917852.38</v>
      </c>
      <c r="J54" s="271">
        <v>73706359.569999993</v>
      </c>
      <c r="K54" s="271">
        <v>2512767.34</v>
      </c>
      <c r="L54" s="271">
        <v>-1990948.85</v>
      </c>
      <c r="M54" s="271">
        <v>-10285118.33</v>
      </c>
      <c r="N54" s="271">
        <v>-3055404.25</v>
      </c>
      <c r="O54" s="271">
        <v>74332787.719999999</v>
      </c>
      <c r="P54" s="271">
        <v>477148.74</v>
      </c>
      <c r="Q54" s="271">
        <v>-2084519.43</v>
      </c>
      <c r="R54" s="271">
        <v>-13964434.85</v>
      </c>
      <c r="S54" s="271">
        <v>-3476259.11</v>
      </c>
      <c r="T54" s="271">
        <v>-2237315.7200000002</v>
      </c>
      <c r="U54" s="271">
        <v>377043783.5</v>
      </c>
      <c r="V54" s="271">
        <v>-60091393.75</v>
      </c>
      <c r="W54" s="271">
        <v>19061689.030000001</v>
      </c>
      <c r="X54" s="271">
        <v>104218057.70999999</v>
      </c>
      <c r="Y54" s="271">
        <v>-10404014.1</v>
      </c>
      <c r="Z54" s="271">
        <v>-17905739.280000001</v>
      </c>
      <c r="AA54" s="271">
        <v>-581371.6</v>
      </c>
      <c r="AB54" s="271">
        <v>-99577541.239999995</v>
      </c>
      <c r="AC54" s="271">
        <v>-8584409.0099999998</v>
      </c>
      <c r="AD54" s="271">
        <v>-21648856.609999999</v>
      </c>
      <c r="AE54" s="271">
        <v>-95223421.920000002</v>
      </c>
      <c r="AF54" s="271">
        <v>-16197109.4</v>
      </c>
      <c r="AG54" s="271">
        <v>-78702839.540000007</v>
      </c>
      <c r="AH54" s="271">
        <v>-37212145.479999997</v>
      </c>
      <c r="AI54" s="271">
        <v>-5247192.24</v>
      </c>
      <c r="AJ54" s="271">
        <v>-5600316.1299999999</v>
      </c>
      <c r="AK54" s="271">
        <v>60636942.93</v>
      </c>
      <c r="AL54" s="271">
        <v>-19798699.16</v>
      </c>
      <c r="AM54" s="271">
        <v>52647949.130000003</v>
      </c>
      <c r="AN54" s="271">
        <v>-777977.18</v>
      </c>
      <c r="AO54" s="271">
        <v>-4078169.07</v>
      </c>
      <c r="AP54" s="271">
        <v>-4924823</v>
      </c>
      <c r="AQ54" s="271">
        <v>-8044366.6900000004</v>
      </c>
      <c r="AR54" s="271">
        <v>-12061671.58</v>
      </c>
      <c r="AS54" s="271">
        <v>-58621399.399999999</v>
      </c>
      <c r="AT54" s="271">
        <v>5419945.96</v>
      </c>
      <c r="AU54" s="271">
        <v>9490383.5600000005</v>
      </c>
      <c r="AV54" s="271">
        <v>5172143.25</v>
      </c>
      <c r="AW54" s="271">
        <v>-6429775.8099999996</v>
      </c>
      <c r="AX54" s="271">
        <v>-5942512.3700000001</v>
      </c>
      <c r="AY54" s="271">
        <v>13475594.59</v>
      </c>
      <c r="AZ54" s="271">
        <v>3409011.76</v>
      </c>
      <c r="BA54" s="271">
        <v>7571983.8600000003</v>
      </c>
      <c r="BB54" s="271">
        <v>6182602.7400000002</v>
      </c>
      <c r="BC54" s="271">
        <v>8112391.8899999997</v>
      </c>
      <c r="BD54" s="271">
        <v>430943.04</v>
      </c>
      <c r="BE54" s="271">
        <v>-16003800.48</v>
      </c>
      <c r="BF54" s="271">
        <v>5457837.7800000003</v>
      </c>
      <c r="BG54" s="271">
        <v>22447616.550000001</v>
      </c>
      <c r="BH54" s="271">
        <v>-94078165.939999998</v>
      </c>
      <c r="BI54" s="271">
        <v>20287215.460000001</v>
      </c>
      <c r="BJ54" s="271">
        <v>-4356811.4800000004</v>
      </c>
      <c r="BK54" s="271">
        <v>-3755205.18</v>
      </c>
      <c r="BL54" s="271">
        <v>-11027215.65</v>
      </c>
      <c r="BM54" s="271">
        <v>-2400186.2400000002</v>
      </c>
      <c r="BN54" s="271">
        <v>-7114265</v>
      </c>
      <c r="BO54" s="271">
        <v>48039.81</v>
      </c>
      <c r="BP54" s="271">
        <v>305936.03999999998</v>
      </c>
      <c r="BQ54" s="271">
        <v>71185681.980000004</v>
      </c>
      <c r="BR54" s="271">
        <v>7153733.9500000002</v>
      </c>
      <c r="BS54" s="271">
        <v>3687252.34</v>
      </c>
      <c r="BT54" s="271">
        <v>-2225670.13</v>
      </c>
      <c r="BU54" s="271">
        <v>-1705865.88</v>
      </c>
      <c r="BV54" s="271">
        <v>-170275.18</v>
      </c>
      <c r="BW54" s="271">
        <v>3745518.28</v>
      </c>
      <c r="BX54" s="271">
        <v>5224268.5</v>
      </c>
      <c r="BY54" s="271">
        <v>2896914</v>
      </c>
      <c r="BZ54" s="271">
        <v>-4721251.1399999997</v>
      </c>
      <c r="CA54" s="271">
        <v>-19039889.210000001</v>
      </c>
      <c r="CB54" s="271">
        <v>-23481514</v>
      </c>
      <c r="CC54" s="271">
        <v>-5101736.8</v>
      </c>
      <c r="CD54" s="271">
        <v>1915339.39</v>
      </c>
      <c r="CE54" s="271">
        <v>-5465897.3399999999</v>
      </c>
      <c r="CF54" s="271">
        <v>1278359116.6700001</v>
      </c>
      <c r="CG54" s="271">
        <v>16807263.77</v>
      </c>
      <c r="CH54" s="271">
        <v>1200248.1399999999</v>
      </c>
      <c r="CI54" s="271">
        <v>6390914.6200000001</v>
      </c>
      <c r="CJ54" s="271">
        <v>30484499.850000001</v>
      </c>
      <c r="CK54" s="271">
        <v>6230002.29</v>
      </c>
      <c r="CL54" s="271">
        <v>12252910.720000001</v>
      </c>
      <c r="CM54" s="271">
        <v>11783931.689999999</v>
      </c>
      <c r="CN54" s="271">
        <v>10954434.65</v>
      </c>
      <c r="CO54" s="271">
        <v>-1771516.32</v>
      </c>
      <c r="CP54" s="271">
        <v>8485615.2699999996</v>
      </c>
      <c r="CQ54" s="271">
        <v>2283385.21</v>
      </c>
      <c r="CR54" s="271">
        <v>12260434.310000001</v>
      </c>
      <c r="CS54" s="271">
        <v>21518819.43</v>
      </c>
      <c r="CT54" s="271">
        <v>13523245.039999999</v>
      </c>
      <c r="CU54" s="271">
        <v>8614634.3599999994</v>
      </c>
      <c r="CV54" s="271">
        <v>-6165821.9699999997</v>
      </c>
      <c r="CW54" s="271">
        <v>10409470.359999999</v>
      </c>
      <c r="CX54" s="271">
        <v>-6344613.9699999997</v>
      </c>
      <c r="CY54" s="271">
        <v>1369958.35</v>
      </c>
      <c r="CZ54" s="271">
        <v>8339488.8799999999</v>
      </c>
      <c r="DA54" s="271">
        <v>-55062937.439999998</v>
      </c>
      <c r="DB54" s="271">
        <v>28714112.789999999</v>
      </c>
      <c r="DC54" s="271">
        <v>-8109478.6200000001</v>
      </c>
      <c r="DD54" s="271">
        <v>-2382234.4900000002</v>
      </c>
      <c r="DE54" s="271">
        <v>-3870066.31</v>
      </c>
      <c r="DF54" s="271">
        <v>7373558.8200000003</v>
      </c>
      <c r="DG54" s="271">
        <v>-10056883.93</v>
      </c>
      <c r="DH54" s="271">
        <v>-16602119.17</v>
      </c>
      <c r="DI54" s="271">
        <v>12918493.460000001</v>
      </c>
      <c r="DJ54" s="271">
        <v>681275315.29999995</v>
      </c>
      <c r="DK54" s="271">
        <v>-3317980.75</v>
      </c>
      <c r="DL54" s="271">
        <v>6139736.8099999996</v>
      </c>
      <c r="DM54" s="271">
        <v>17434558.309999999</v>
      </c>
      <c r="DN54" s="271">
        <v>-2536668.39</v>
      </c>
      <c r="DO54" s="271">
        <v>-1791702.11</v>
      </c>
      <c r="DP54" s="271">
        <v>23531645.579999998</v>
      </c>
      <c r="DQ54" s="271">
        <v>23551312.149999999</v>
      </c>
      <c r="DR54" s="271">
        <v>5224954.09</v>
      </c>
      <c r="DS54" s="271">
        <v>4392287.6900000004</v>
      </c>
      <c r="DT54" s="271">
        <v>-17761833.140000001</v>
      </c>
      <c r="DU54" s="271">
        <v>-39391878.75</v>
      </c>
      <c r="DV54" s="271">
        <v>-73866536.049999997</v>
      </c>
      <c r="DW54" s="271">
        <v>-11224547.189999999</v>
      </c>
      <c r="DX54" s="271">
        <v>-20813826.289999999</v>
      </c>
      <c r="DY54" s="271">
        <v>-4535613.57</v>
      </c>
      <c r="DZ54" s="271">
        <v>8663061.0199999996</v>
      </c>
      <c r="EA54" s="271">
        <v>-7345478.7999999998</v>
      </c>
      <c r="EB54" s="271">
        <v>3961972.82</v>
      </c>
      <c r="EC54" s="271">
        <v>-35322601.75</v>
      </c>
      <c r="ED54" s="271">
        <v>37643324.210000001</v>
      </c>
      <c r="EE54" s="271">
        <v>87345557.530000001</v>
      </c>
      <c r="EF54" s="271">
        <v>16336836.210000001</v>
      </c>
      <c r="EG54" s="271">
        <v>-483473.23</v>
      </c>
      <c r="EH54" s="271">
        <v>14986298.640000001</v>
      </c>
      <c r="EI54" s="271">
        <v>-11762929.24</v>
      </c>
      <c r="EJ54" s="271">
        <v>-3174769.64</v>
      </c>
      <c r="EK54" s="271">
        <v>-1884124.04</v>
      </c>
      <c r="EL54" s="271">
        <v>8735102.4600000009</v>
      </c>
      <c r="EM54" s="271">
        <v>-99446586.340000004</v>
      </c>
      <c r="EN54" s="271">
        <v>-3795830.84</v>
      </c>
      <c r="EO54" s="271">
        <v>-12243581.07</v>
      </c>
      <c r="EP54" s="271">
        <v>-2265509.52</v>
      </c>
      <c r="EQ54" s="271">
        <v>-3804507.66</v>
      </c>
      <c r="ER54" s="271">
        <v>5850135.7300000004</v>
      </c>
      <c r="ES54" s="271">
        <v>-20075607.359999999</v>
      </c>
      <c r="ET54" s="271">
        <v>-13530320.25</v>
      </c>
      <c r="EU54" s="271">
        <v>-11995681.789999999</v>
      </c>
      <c r="EV54" s="271">
        <v>-56019197.329999998</v>
      </c>
      <c r="EW54" s="271">
        <v>29178488.809999999</v>
      </c>
      <c r="EX54" s="271">
        <v>17610502.77</v>
      </c>
      <c r="EY54" s="271">
        <v>-317104.83</v>
      </c>
      <c r="EZ54" s="271">
        <v>2823478.72</v>
      </c>
      <c r="FA54" s="271">
        <v>1471377.18</v>
      </c>
      <c r="FB54" s="271">
        <v>13080696.859999999</v>
      </c>
      <c r="FC54" s="271">
        <v>6214571.2300000004</v>
      </c>
      <c r="FD54" s="271">
        <v>12794102.529999999</v>
      </c>
      <c r="FE54" s="271">
        <v>25848800.93</v>
      </c>
      <c r="FF54" s="271">
        <v>8861565.0999999996</v>
      </c>
      <c r="FG54" s="271">
        <v>5087698.47</v>
      </c>
      <c r="FH54" s="271">
        <v>20061691.460000001</v>
      </c>
      <c r="FI54" s="271">
        <v>7856680.8499999996</v>
      </c>
      <c r="FJ54" s="271">
        <v>6117294.3399999999</v>
      </c>
      <c r="FK54" s="271">
        <v>6724690.4800000004</v>
      </c>
      <c r="FL54" s="271">
        <v>-2357253.3199999998</v>
      </c>
      <c r="FM54" s="271">
        <v>21907647.600000001</v>
      </c>
      <c r="FN54" s="271">
        <v>2426894.71</v>
      </c>
      <c r="FO54" s="271">
        <v>8969833.1899999995</v>
      </c>
      <c r="FP54" s="271">
        <v>729471607.65999997</v>
      </c>
      <c r="FQ54" s="271">
        <v>2106654.39</v>
      </c>
      <c r="FR54" s="271">
        <v>11695430.51</v>
      </c>
      <c r="FS54" s="271">
        <v>-3273770.08</v>
      </c>
      <c r="FT54" s="271">
        <v>15375687.859999999</v>
      </c>
      <c r="FU54" s="271">
        <v>9085793.8699999992</v>
      </c>
      <c r="FV54" s="271">
        <v>-19183258.359999999</v>
      </c>
      <c r="FW54" s="271">
        <v>-18399401.600000001</v>
      </c>
      <c r="FX54" s="271">
        <v>10096674.699999999</v>
      </c>
      <c r="FY54" s="271">
        <v>23240656.800000001</v>
      </c>
      <c r="FZ54" s="271">
        <v>-7618097</v>
      </c>
      <c r="GA54" s="271">
        <v>-4796518.8899999997</v>
      </c>
      <c r="GB54" s="271">
        <v>14451949.27</v>
      </c>
      <c r="GC54" s="271">
        <v>22574515.239999998</v>
      </c>
      <c r="GD54" s="271">
        <v>38731359.469999999</v>
      </c>
      <c r="GE54" s="271">
        <v>1646128.12</v>
      </c>
      <c r="GF54" s="271">
        <v>14937633.23</v>
      </c>
      <c r="GG54" s="271">
        <v>-6790922.3899999997</v>
      </c>
      <c r="GH54" s="271">
        <v>3721052.87</v>
      </c>
      <c r="GI54" s="271">
        <v>6661634.5199999996</v>
      </c>
      <c r="GJ54" s="271">
        <v>-3446072.38</v>
      </c>
      <c r="GK54" s="271">
        <v>15558325.859999999</v>
      </c>
      <c r="GL54" s="271">
        <v>3625979.33</v>
      </c>
      <c r="GM54" s="271">
        <v>6418250.8099999996</v>
      </c>
      <c r="GN54" s="271">
        <v>4302458.58</v>
      </c>
      <c r="GO54" s="271">
        <v>2433346.0299999998</v>
      </c>
      <c r="GP54" s="271">
        <v>1826224.91</v>
      </c>
      <c r="GQ54" s="271">
        <v>55712302.119999997</v>
      </c>
      <c r="GR54" s="271">
        <v>9793884.3200000003</v>
      </c>
      <c r="GS54" s="271">
        <v>4540670.83</v>
      </c>
      <c r="GT54" s="271">
        <v>6396504.0599999996</v>
      </c>
      <c r="GU54" s="271">
        <v>4895901.13</v>
      </c>
      <c r="GV54" s="271">
        <v>5480337.2300000004</v>
      </c>
      <c r="GW54" s="271">
        <v>8590424.7899999991</v>
      </c>
      <c r="GX54" s="271">
        <v>-68380721.049999997</v>
      </c>
      <c r="GY54" s="271">
        <v>6567078.8700000001</v>
      </c>
      <c r="GZ54" s="271">
        <v>-17047701.66</v>
      </c>
      <c r="HA54" s="271">
        <v>-12052481.6</v>
      </c>
      <c r="HB54" s="271">
        <v>-292338497.68000001</v>
      </c>
      <c r="HC54" s="271">
        <v>114575354.65000001</v>
      </c>
      <c r="HD54" s="271">
        <v>7688370.6600000001</v>
      </c>
      <c r="HE54" s="271">
        <v>-21783675.149999999</v>
      </c>
      <c r="HF54" s="271">
        <v>20882051.010000002</v>
      </c>
      <c r="HG54" s="271">
        <v>48497646.5</v>
      </c>
      <c r="HH54" s="271">
        <v>-6258643.7300000004</v>
      </c>
      <c r="HI54" s="271">
        <v>316217249.20999998</v>
      </c>
      <c r="HJ54" s="271">
        <v>-17006563.969999999</v>
      </c>
      <c r="HK54" s="271">
        <v>1531015</v>
      </c>
      <c r="HL54" s="271">
        <v>75365852.010000005</v>
      </c>
      <c r="HM54" s="271">
        <v>-9521496.3300000001</v>
      </c>
      <c r="HN54" s="271">
        <v>9587800.1400000006</v>
      </c>
      <c r="HO54" s="271">
        <v>26093479.559999999</v>
      </c>
      <c r="HP54" s="271">
        <v>-17267719.859999999</v>
      </c>
      <c r="HQ54" s="271">
        <v>-20218804.07</v>
      </c>
      <c r="HR54" s="271">
        <v>-73005114.469999999</v>
      </c>
      <c r="HS54" s="271">
        <v>-339615.29</v>
      </c>
      <c r="HT54" s="271">
        <v>1946690.36</v>
      </c>
      <c r="HU54" s="271">
        <v>6329786.9199999999</v>
      </c>
      <c r="HV54" s="271">
        <v>-1417465.07</v>
      </c>
      <c r="HW54" s="271">
        <v>-19838945</v>
      </c>
      <c r="HX54" s="271">
        <v>-4215924.5</v>
      </c>
      <c r="HY54" s="271">
        <v>1254969.56</v>
      </c>
      <c r="HZ54" s="271">
        <v>3308798.77</v>
      </c>
      <c r="IA54" s="271">
        <v>7245535.2699999996</v>
      </c>
      <c r="IB54" s="271">
        <v>32445189.079999998</v>
      </c>
      <c r="IC54" s="271">
        <v>1453512.16</v>
      </c>
      <c r="ID54" s="271">
        <v>-6330165.7599999998</v>
      </c>
      <c r="IE54" s="271">
        <v>-7896694.4699999997</v>
      </c>
      <c r="IF54" s="271">
        <v>2558270.9</v>
      </c>
      <c r="IG54" s="271">
        <v>-147112639.02000001</v>
      </c>
      <c r="IH54" s="271">
        <v>73712112.219999999</v>
      </c>
      <c r="II54" s="271">
        <v>4172664.91</v>
      </c>
      <c r="IJ54" s="271">
        <v>-15219491.119999999</v>
      </c>
      <c r="IK54" s="271">
        <v>-59131184.719999999</v>
      </c>
      <c r="IL54" s="271">
        <v>469710.42</v>
      </c>
      <c r="IM54" s="271">
        <v>-225585.91</v>
      </c>
      <c r="IN54" s="271">
        <v>-4960925.1900000004</v>
      </c>
      <c r="IO54" s="271">
        <v>2765660.82</v>
      </c>
      <c r="IP54" s="271">
        <v>-13813406.52</v>
      </c>
      <c r="IQ54" s="271">
        <v>39271049.990000002</v>
      </c>
      <c r="IR54" s="271">
        <v>-244858223.21000001</v>
      </c>
      <c r="IS54" s="271">
        <v>-193505118.47999999</v>
      </c>
      <c r="IT54" s="271">
        <v>-2176464.6800000002</v>
      </c>
      <c r="IU54" s="271">
        <v>1899929.38</v>
      </c>
      <c r="IV54" s="271">
        <v>40687695.770000003</v>
      </c>
      <c r="IW54" s="271">
        <v>5685796.96</v>
      </c>
      <c r="IX54" s="271">
        <v>-2052705.91</v>
      </c>
      <c r="IY54" s="271">
        <v>10287523.279999999</v>
      </c>
      <c r="IZ54" s="271">
        <v>-135817.75</v>
      </c>
      <c r="JA54" s="271">
        <v>-15080168.060000001</v>
      </c>
      <c r="JB54" s="271">
        <v>-15204700.380000001</v>
      </c>
      <c r="JC54" s="271">
        <v>-5592022.8200000003</v>
      </c>
      <c r="JD54" s="271">
        <v>14508672.619999999</v>
      </c>
      <c r="JE54" s="271">
        <v>-23844358.949999999</v>
      </c>
      <c r="JF54" s="271">
        <v>-1880052.54</v>
      </c>
      <c r="JG54" s="271">
        <v>-1116913.07</v>
      </c>
      <c r="JH54" s="271">
        <v>-8915266.0800000001</v>
      </c>
      <c r="JI54" s="271">
        <v>-1479005.13</v>
      </c>
      <c r="JJ54" s="271">
        <v>-44525989.039999999</v>
      </c>
      <c r="JK54" s="271">
        <v>-5121038.6500000004</v>
      </c>
      <c r="JL54" s="271">
        <v>-7469377.75</v>
      </c>
      <c r="JM54" s="271">
        <v>13959693.24</v>
      </c>
      <c r="JN54" s="271">
        <v>-7042676.8799999999</v>
      </c>
      <c r="JO54" s="271">
        <v>-28672456.960000001</v>
      </c>
      <c r="JP54" s="271">
        <v>-938895.46</v>
      </c>
      <c r="JQ54" s="271">
        <v>15541801.890000001</v>
      </c>
      <c r="JR54" s="271">
        <v>-32822272.120000001</v>
      </c>
      <c r="JS54" s="271">
        <v>12360587.789999999</v>
      </c>
      <c r="JT54" s="271">
        <v>4523146.84</v>
      </c>
      <c r="JU54" s="271">
        <v>-2025332.17</v>
      </c>
      <c r="JV54" s="271">
        <v>2513815.15</v>
      </c>
      <c r="JW54" s="271">
        <v>-13118379.18</v>
      </c>
      <c r="JX54" s="271">
        <v>11284855.810000001</v>
      </c>
      <c r="JY54" s="271">
        <v>28865159.039999999</v>
      </c>
      <c r="JZ54" s="271">
        <v>-3724522.49</v>
      </c>
      <c r="KA54" s="271">
        <v>24926237.309999999</v>
      </c>
      <c r="KB54" s="271">
        <v>3154151.66</v>
      </c>
      <c r="KC54" s="271">
        <v>-2706666.16</v>
      </c>
      <c r="KD54" s="271">
        <v>11321774.65</v>
      </c>
      <c r="KE54" s="271">
        <v>3001006.8</v>
      </c>
      <c r="KF54" s="271">
        <v>324511169.97000003</v>
      </c>
      <c r="KG54" s="271">
        <v>-13310848.02</v>
      </c>
      <c r="KH54" s="271">
        <v>36365819.039999999</v>
      </c>
      <c r="KI54" s="271">
        <v>-15833614.949999999</v>
      </c>
      <c r="KJ54" s="271">
        <v>46031801.719999999</v>
      </c>
      <c r="KK54" s="271">
        <v>71710131.159999996</v>
      </c>
      <c r="KL54" s="271">
        <v>11122488.359999999</v>
      </c>
      <c r="KM54" s="271">
        <v>13198523.42</v>
      </c>
      <c r="KN54" s="271">
        <v>7702918.75</v>
      </c>
      <c r="KO54" s="271">
        <v>-3789614.47</v>
      </c>
      <c r="KP54" s="271">
        <v>-4557055.32</v>
      </c>
      <c r="KQ54" s="271">
        <v>-11076410.92</v>
      </c>
      <c r="KR54" s="271">
        <v>-60379064.909999996</v>
      </c>
      <c r="KS54" s="271">
        <v>1293734.1299999999</v>
      </c>
      <c r="KT54" s="271">
        <v>-11550563.09</v>
      </c>
      <c r="KU54" s="271">
        <v>-102093928.63</v>
      </c>
      <c r="KV54" s="271">
        <v>73222769.650000006</v>
      </c>
      <c r="KW54" s="271">
        <v>44227175.93</v>
      </c>
      <c r="KX54" s="271">
        <v>-5508966.3300000001</v>
      </c>
      <c r="KY54" s="271">
        <v>432979.89</v>
      </c>
      <c r="KZ54" s="271">
        <v>-31173374.920000002</v>
      </c>
      <c r="LA54" s="271">
        <v>-9256719.7300000004</v>
      </c>
      <c r="LB54" s="271">
        <v>-4734122.38</v>
      </c>
      <c r="LC54" s="271">
        <v>-2880404.47</v>
      </c>
      <c r="LD54" s="271">
        <v>-7138415.3200000003</v>
      </c>
      <c r="LE54" s="271">
        <v>-113614305.59999999</v>
      </c>
      <c r="LF54" s="271">
        <v>-36121955.210000001</v>
      </c>
      <c r="LG54" s="271">
        <v>16610216.07</v>
      </c>
      <c r="LH54" s="271">
        <v>-13676834.039999999</v>
      </c>
      <c r="LI54" s="271">
        <v>2577280.6800000002</v>
      </c>
      <c r="LJ54" s="271">
        <v>-8920343.2400000002</v>
      </c>
      <c r="LK54" s="271">
        <v>-5733665.0099999998</v>
      </c>
      <c r="LL54" s="271">
        <v>-3245148.27</v>
      </c>
      <c r="LM54" s="271">
        <v>-5393728.29</v>
      </c>
      <c r="LN54" s="271">
        <v>-12323046.77</v>
      </c>
      <c r="LO54" s="271">
        <v>-3097758.51</v>
      </c>
      <c r="LP54" s="271">
        <v>-80723788.719999999</v>
      </c>
      <c r="LQ54" s="271">
        <v>8490890.1699999999</v>
      </c>
      <c r="LR54" s="271">
        <v>22328074.190000001</v>
      </c>
      <c r="LS54" s="271">
        <v>251598857.68000001</v>
      </c>
      <c r="LT54" s="271">
        <v>-11736076.039999999</v>
      </c>
      <c r="LU54" s="271">
        <v>-142460031.15000001</v>
      </c>
      <c r="LV54" s="271">
        <v>4673068.38</v>
      </c>
      <c r="LW54" s="271">
        <v>-14502804.890000001</v>
      </c>
      <c r="LX54" s="271">
        <v>15600963.85</v>
      </c>
      <c r="LY54" s="271">
        <v>6102618.2199999997</v>
      </c>
      <c r="LZ54" s="271">
        <v>20397021.539999999</v>
      </c>
      <c r="MA54" s="271">
        <v>26992713.93</v>
      </c>
      <c r="MB54" s="271">
        <v>65988641.210000001</v>
      </c>
      <c r="MC54" s="271">
        <v>-43508117.590000004</v>
      </c>
      <c r="MD54" s="271">
        <v>13315682.039999999</v>
      </c>
      <c r="ME54" s="271">
        <v>-59383241.590000004</v>
      </c>
      <c r="MF54" s="271">
        <v>13492377.060000001</v>
      </c>
      <c r="MG54" s="271">
        <v>22532683.350000001</v>
      </c>
      <c r="MH54" s="271">
        <v>19041595.539999999</v>
      </c>
      <c r="MI54" s="271">
        <v>21419656.82</v>
      </c>
      <c r="MJ54" s="271">
        <v>14087061.109999999</v>
      </c>
      <c r="MK54" s="271">
        <v>-5505499.8899999997</v>
      </c>
      <c r="ML54" s="271">
        <v>12056245.43</v>
      </c>
      <c r="MM54" s="271">
        <v>-6145780.04</v>
      </c>
      <c r="MN54" s="271">
        <v>13450096.560000001</v>
      </c>
      <c r="MO54" s="271">
        <v>8752367.5700000003</v>
      </c>
      <c r="MP54" s="271">
        <v>18757014.649999999</v>
      </c>
      <c r="MQ54" s="271">
        <v>8360801.46</v>
      </c>
      <c r="MR54" s="271">
        <v>5586234.3399999999</v>
      </c>
      <c r="MS54" s="271">
        <v>45448484.920000002</v>
      </c>
      <c r="MT54" s="271">
        <v>-13621377.810000001</v>
      </c>
      <c r="MU54" s="271">
        <v>22559945.940000001</v>
      </c>
      <c r="MV54" s="271">
        <v>3870137.47</v>
      </c>
      <c r="MW54" s="271">
        <v>17282624.620000001</v>
      </c>
      <c r="MX54" s="271">
        <v>-28134451.489999998</v>
      </c>
      <c r="MY54" s="271">
        <v>-8076466.3899999997</v>
      </c>
      <c r="MZ54" s="271">
        <v>-1892322.54</v>
      </c>
      <c r="NA54" s="271">
        <v>23535685.48</v>
      </c>
      <c r="NB54" s="271">
        <v>338726315.36000001</v>
      </c>
      <c r="NC54" s="271">
        <v>133196991.78</v>
      </c>
      <c r="ND54" s="271">
        <v>13522207.34</v>
      </c>
      <c r="NE54" s="271">
        <v>252658176.11000001</v>
      </c>
      <c r="NF54" s="271">
        <v>8849272.7799999993</v>
      </c>
      <c r="NG54" s="271">
        <v>30838611.800000001</v>
      </c>
      <c r="NH54" s="271">
        <v>103973344.56999999</v>
      </c>
      <c r="NI54" s="271">
        <v>98756865.810000002</v>
      </c>
      <c r="NJ54" s="271">
        <v>23578973.219999999</v>
      </c>
      <c r="NK54" s="271">
        <v>121417655.3</v>
      </c>
      <c r="NL54" s="271">
        <v>64866213.590000004</v>
      </c>
      <c r="NM54" s="271">
        <v>31658130.760000002</v>
      </c>
      <c r="NN54" s="271">
        <v>66859139.149999999</v>
      </c>
      <c r="NO54" s="271">
        <v>11558727.09</v>
      </c>
      <c r="NP54" s="271">
        <v>2092336.94</v>
      </c>
      <c r="NQ54" s="271">
        <v>10048911.67</v>
      </c>
      <c r="NR54" s="271">
        <v>13391638.67</v>
      </c>
      <c r="NS54" s="271">
        <v>10043076.140000001</v>
      </c>
      <c r="NT54" s="271">
        <v>14797144.41</v>
      </c>
      <c r="NU54" s="271">
        <v>-7393596.8200000003</v>
      </c>
      <c r="NV54" s="271">
        <v>19284174.170000002</v>
      </c>
      <c r="NW54" s="271">
        <v>11496716.189999999</v>
      </c>
      <c r="NX54" s="271">
        <v>-2961813.22</v>
      </c>
      <c r="NY54" s="271">
        <v>12784629.83</v>
      </c>
      <c r="NZ54" s="271">
        <v>-4847395.72</v>
      </c>
      <c r="OA54" s="271">
        <v>1479947.41</v>
      </c>
      <c r="OB54" s="271">
        <v>557295473.04999995</v>
      </c>
      <c r="OC54" s="271">
        <v>-103978238.05</v>
      </c>
      <c r="OD54" s="271">
        <v>25183187.379999999</v>
      </c>
      <c r="OE54" s="271">
        <v>-67791952.340000004</v>
      </c>
      <c r="OF54" s="271">
        <v>-6939900.1699999999</v>
      </c>
      <c r="OG54" s="271">
        <v>45850649.619999997</v>
      </c>
      <c r="OH54" s="271">
        <v>-32125719.989999998</v>
      </c>
      <c r="OI54" s="271">
        <v>3330494.63</v>
      </c>
      <c r="OJ54" s="271">
        <v>79878286.780000001</v>
      </c>
      <c r="OK54" s="271">
        <v>-297507066.69</v>
      </c>
      <c r="OL54" s="271">
        <v>24632078.969999999</v>
      </c>
      <c r="OM54" s="271">
        <v>446247602.02999997</v>
      </c>
      <c r="ON54" s="271">
        <v>23443841.18</v>
      </c>
      <c r="OO54" s="271">
        <v>-5376435.9500000002</v>
      </c>
      <c r="OP54" s="271">
        <v>71385304.969999999</v>
      </c>
      <c r="OQ54" s="271">
        <v>216242754.55000001</v>
      </c>
      <c r="OR54" s="271">
        <v>8368130.4400000004</v>
      </c>
      <c r="OS54" s="271">
        <v>38300978.539999999</v>
      </c>
      <c r="OT54" s="271">
        <v>-9074088.8399999999</v>
      </c>
      <c r="OU54" s="271">
        <v>23903055.780000001</v>
      </c>
      <c r="OV54" s="271">
        <v>16861612.82</v>
      </c>
      <c r="OW54" s="271">
        <v>18938693.329999998</v>
      </c>
      <c r="OX54" s="271">
        <v>18568082.07</v>
      </c>
      <c r="OY54" s="271">
        <v>11333880.359999999</v>
      </c>
      <c r="OZ54" s="271">
        <v>-43797906.060000002</v>
      </c>
      <c r="PA54" s="271">
        <v>9079924.8300000001</v>
      </c>
      <c r="PB54" s="271">
        <v>-23504991.41</v>
      </c>
      <c r="PC54" s="271">
        <v>-533819.85</v>
      </c>
      <c r="PD54" s="271">
        <v>17082108.890000001</v>
      </c>
      <c r="PE54" s="271">
        <v>-10661402.49</v>
      </c>
      <c r="PF54" s="271">
        <v>550141.02</v>
      </c>
      <c r="PG54" s="271">
        <v>-2360501.4300000002</v>
      </c>
      <c r="PH54" s="271">
        <v>-3762417.9</v>
      </c>
      <c r="PI54" s="271">
        <v>-5184492.2</v>
      </c>
      <c r="PJ54" s="271">
        <v>27158761.149999999</v>
      </c>
      <c r="PK54" s="271">
        <v>9903372.6699999999</v>
      </c>
      <c r="PL54" s="271">
        <v>-3364324.24</v>
      </c>
      <c r="PM54" s="271">
        <v>-30975885.739999998</v>
      </c>
      <c r="PN54" s="271">
        <v>46967.69</v>
      </c>
      <c r="PO54" s="271">
        <v>-53508.73</v>
      </c>
      <c r="PP54" s="271">
        <v>-556350.97</v>
      </c>
      <c r="PQ54" s="271">
        <v>-820894.3</v>
      </c>
      <c r="PR54" s="271">
        <v>45529911.82</v>
      </c>
      <c r="PS54" s="271">
        <v>9848744.9800000004</v>
      </c>
      <c r="PT54" s="271">
        <v>-11241578.810000001</v>
      </c>
      <c r="PU54" s="271">
        <v>16889864.649999999</v>
      </c>
      <c r="PV54" s="271">
        <v>-125168136.28</v>
      </c>
      <c r="PW54" s="271">
        <v>-12718223.68</v>
      </c>
      <c r="PX54" s="271">
        <v>-19914581.550000001</v>
      </c>
      <c r="PY54" s="271">
        <v>-2898266.82</v>
      </c>
      <c r="PZ54" s="271">
        <v>3022967.73</v>
      </c>
      <c r="QA54" s="271">
        <v>722450.67</v>
      </c>
      <c r="QB54" s="271">
        <v>6620127.21</v>
      </c>
      <c r="QC54" s="271">
        <v>-9416369.1699999999</v>
      </c>
      <c r="QD54" s="271">
        <v>11641479.859999999</v>
      </c>
      <c r="QE54" s="271">
        <v>30224988.629999999</v>
      </c>
      <c r="QF54" s="271">
        <v>-33371659.170000002</v>
      </c>
      <c r="QG54" s="271">
        <v>25139332.789999999</v>
      </c>
      <c r="QH54" s="271">
        <v>-9394444.3000000007</v>
      </c>
      <c r="QI54" s="271">
        <v>-15355549.109999999</v>
      </c>
      <c r="QJ54" s="271">
        <v>-4976964.9400000004</v>
      </c>
      <c r="QK54" s="271">
        <v>-43793821.719999999</v>
      </c>
      <c r="QL54" s="271">
        <v>-33200780.48</v>
      </c>
      <c r="QM54" s="271">
        <v>-7772267.5800000001</v>
      </c>
      <c r="QN54" s="271">
        <v>-897701.82</v>
      </c>
      <c r="QO54" s="271">
        <v>-6773273.8799999999</v>
      </c>
      <c r="QP54" s="271">
        <v>-974880.48</v>
      </c>
      <c r="QQ54" s="271">
        <v>4872368.8499999996</v>
      </c>
      <c r="QR54" s="271">
        <v>28635470.629999999</v>
      </c>
      <c r="QS54" s="271">
        <v>-1777669.22</v>
      </c>
      <c r="QT54" s="271">
        <v>-1049525.94</v>
      </c>
      <c r="QU54" s="271">
        <v>24854997.629999999</v>
      </c>
      <c r="QV54" s="271">
        <v>6948238.4800000004</v>
      </c>
      <c r="QW54" s="271">
        <v>100977193.67</v>
      </c>
      <c r="QX54" s="271">
        <v>2367063.6</v>
      </c>
      <c r="QY54" s="271">
        <v>-6009044.3600000003</v>
      </c>
      <c r="QZ54" s="271">
        <v>74784998.920000002</v>
      </c>
      <c r="RA54" s="271">
        <v>4052082.37</v>
      </c>
      <c r="RB54" s="271">
        <v>1379780.54</v>
      </c>
      <c r="RC54" s="271">
        <v>20008496.690000001</v>
      </c>
      <c r="RD54" s="271">
        <v>6579304.5599999996</v>
      </c>
      <c r="RE54" s="271">
        <v>160270770.31999999</v>
      </c>
      <c r="RF54" s="271">
        <v>-33655906.640000001</v>
      </c>
      <c r="RG54" s="271">
        <v>-12159267.640000001</v>
      </c>
      <c r="RH54" s="271">
        <v>40304431.700000003</v>
      </c>
      <c r="RI54" s="271">
        <v>-19300462.329999998</v>
      </c>
      <c r="RJ54" s="271">
        <v>-21230635.300000001</v>
      </c>
      <c r="RK54" s="271">
        <v>-74116360.849999994</v>
      </c>
      <c r="RL54" s="271">
        <v>8171334.8200000003</v>
      </c>
      <c r="RM54" s="271">
        <v>11141198.48</v>
      </c>
      <c r="RN54" s="271">
        <v>-42077571.700000003</v>
      </c>
      <c r="RO54" s="271">
        <v>-25497071.199999999</v>
      </c>
      <c r="RP54" s="271">
        <v>2058096.02</v>
      </c>
      <c r="RQ54" s="271">
        <v>581749</v>
      </c>
      <c r="RR54" s="271">
        <v>-14368078.58</v>
      </c>
      <c r="RS54" s="271">
        <v>-5076290.1100000003</v>
      </c>
      <c r="RT54" s="271">
        <v>3044761.03</v>
      </c>
      <c r="RU54" s="271">
        <v>-3678964.6</v>
      </c>
      <c r="RV54" s="271">
        <v>9367644.2300000004</v>
      </c>
      <c r="RW54" s="271">
        <v>-4032612.84</v>
      </c>
      <c r="RX54" s="271">
        <v>-3489256.89</v>
      </c>
      <c r="RY54" s="271">
        <v>-31599924.960000001</v>
      </c>
      <c r="RZ54" s="271">
        <v>14280742.1</v>
      </c>
      <c r="SA54" s="271">
        <v>10869405.630000001</v>
      </c>
      <c r="SB54" s="271">
        <v>10987059.9</v>
      </c>
      <c r="SC54" s="271">
        <v>10663238.92</v>
      </c>
      <c r="SD54" s="271">
        <v>1649935.01</v>
      </c>
      <c r="SE54" s="271">
        <v>12431360.52</v>
      </c>
      <c r="SF54" s="271">
        <v>15287269.720000001</v>
      </c>
      <c r="SG54" s="271">
        <v>17620456.539999999</v>
      </c>
      <c r="SH54" s="271">
        <v>22072572.109999999</v>
      </c>
      <c r="SI54" s="271">
        <v>-47508313.869999997</v>
      </c>
      <c r="SJ54" s="271">
        <v>4049832.33</v>
      </c>
      <c r="SK54" s="271">
        <v>-40832594.880000003</v>
      </c>
      <c r="SL54" s="271">
        <v>18765607.489999998</v>
      </c>
      <c r="SM54" s="271">
        <v>3578705.1</v>
      </c>
      <c r="SN54" s="271">
        <v>6490629.6900000004</v>
      </c>
      <c r="SO54" s="271">
        <v>18588090.920000002</v>
      </c>
      <c r="SP54" s="271">
        <v>12037390.91</v>
      </c>
      <c r="SQ54" s="271">
        <v>3426850.31</v>
      </c>
      <c r="SR54" s="271">
        <v>4837893.0999999996</v>
      </c>
      <c r="SS54" s="271">
        <v>-164631842.47999999</v>
      </c>
      <c r="ST54" s="271">
        <v>7946347.0499999998</v>
      </c>
      <c r="SU54" s="271">
        <v>22350614.309999999</v>
      </c>
      <c r="SV54" s="271">
        <v>8102455.0300000003</v>
      </c>
      <c r="SW54" s="271">
        <v>5319547.5199999996</v>
      </c>
      <c r="SX54" s="271">
        <v>9213834.8699999992</v>
      </c>
      <c r="SY54" s="271">
        <v>11071187.800000001</v>
      </c>
      <c r="SZ54" s="271">
        <v>-29378803.609999999</v>
      </c>
      <c r="TA54" s="271">
        <v>-1967239</v>
      </c>
      <c r="TB54" s="271">
        <v>-3234303.01</v>
      </c>
      <c r="TC54" s="271">
        <v>24779260.420000002</v>
      </c>
      <c r="TD54" s="271">
        <v>-8700416.6899999995</v>
      </c>
      <c r="TE54" s="271">
        <v>46986285.450000003</v>
      </c>
      <c r="TF54" s="271">
        <v>353251.08</v>
      </c>
      <c r="TG54" s="271">
        <v>-285965723.95999998</v>
      </c>
      <c r="TH54" s="271">
        <v>1587650.3</v>
      </c>
      <c r="TI54" s="271">
        <v>7817364.46</v>
      </c>
      <c r="TJ54" s="271">
        <v>-40230908.950000003</v>
      </c>
      <c r="TK54" s="271">
        <v>-15322499.17</v>
      </c>
      <c r="TL54" s="271">
        <v>-2882555.97</v>
      </c>
      <c r="TM54" s="271">
        <v>2505268.21</v>
      </c>
      <c r="TN54" s="271">
        <v>-8683239.6699999999</v>
      </c>
      <c r="TO54" s="271">
        <v>7278284.7699999996</v>
      </c>
      <c r="TP54" s="271">
        <v>-15398579.220000001</v>
      </c>
      <c r="TQ54" s="271">
        <v>-31548085.309999999</v>
      </c>
      <c r="TR54" s="271">
        <v>6814894.7000000002</v>
      </c>
      <c r="TS54" s="271">
        <v>-1666321.06</v>
      </c>
      <c r="TT54" s="271">
        <v>-8494485.4199999999</v>
      </c>
      <c r="TU54" s="271">
        <v>765711.07</v>
      </c>
      <c r="TV54" s="271">
        <v>11085771.34</v>
      </c>
      <c r="TW54" s="271">
        <v>-32733991.809999999</v>
      </c>
      <c r="TX54" s="271">
        <v>-2425728.5699999998</v>
      </c>
      <c r="TY54" s="271">
        <v>211370248.86000001</v>
      </c>
      <c r="TZ54" s="271">
        <v>-13586707.189999999</v>
      </c>
      <c r="UA54" s="271">
        <v>-8670211.7799999993</v>
      </c>
      <c r="UB54" s="271">
        <v>-5966783.4800000004</v>
      </c>
      <c r="UC54" s="271">
        <v>-191245108.31999999</v>
      </c>
      <c r="UD54" s="271">
        <v>9597910.0500000007</v>
      </c>
      <c r="UE54" s="271">
        <v>-9571717.5399999991</v>
      </c>
      <c r="UF54" s="271">
        <v>3143527.31</v>
      </c>
      <c r="UG54" s="271">
        <v>-4618372.45</v>
      </c>
      <c r="UH54" s="271">
        <v>-56346096.969999999</v>
      </c>
      <c r="UI54" s="271">
        <v>-14080557.58</v>
      </c>
      <c r="UJ54" s="271">
        <v>-11347288.960000001</v>
      </c>
      <c r="UK54" s="271">
        <v>-12052132.789999999</v>
      </c>
      <c r="UL54" s="271">
        <v>-11633689.82</v>
      </c>
      <c r="UM54" s="271">
        <v>-11422586.17</v>
      </c>
      <c r="UN54" s="271">
        <v>269940690</v>
      </c>
      <c r="UO54" s="271">
        <v>-9459784.3399999999</v>
      </c>
      <c r="UP54" s="271">
        <v>-11637439.359999999</v>
      </c>
      <c r="UQ54" s="271">
        <v>-85862425.989999995</v>
      </c>
      <c r="UR54" s="271">
        <v>2391558.11</v>
      </c>
      <c r="US54" s="271">
        <v>-1472038.04</v>
      </c>
      <c r="UT54" s="271">
        <v>-38088457.299999997</v>
      </c>
      <c r="UU54" s="271">
        <v>-2104922.6800000002</v>
      </c>
      <c r="UV54" s="271">
        <v>-5983792.1200000001</v>
      </c>
      <c r="UW54" s="271">
        <v>8294105.2199999997</v>
      </c>
      <c r="UX54" s="271">
        <v>-12603556.970000001</v>
      </c>
      <c r="UY54" s="271">
        <v>-14815808.359999999</v>
      </c>
      <c r="UZ54" s="271">
        <v>14756042.9</v>
      </c>
      <c r="VA54" s="271">
        <v>21091909.859999999</v>
      </c>
      <c r="VB54" s="271">
        <v>2883674.24</v>
      </c>
      <c r="VC54" s="271">
        <v>876289.58</v>
      </c>
      <c r="VD54" s="271">
        <v>-896220.05</v>
      </c>
      <c r="VE54" s="271">
        <v>-5305607.24</v>
      </c>
      <c r="VF54" s="271">
        <v>-35928467.829999998</v>
      </c>
      <c r="VG54" s="271">
        <v>-4143059.33</v>
      </c>
      <c r="VH54" s="271">
        <v>4228914.6900000004</v>
      </c>
      <c r="VI54" s="271">
        <v>11891698.050000001</v>
      </c>
      <c r="VJ54" s="271">
        <v>-39483683.340000004</v>
      </c>
      <c r="VK54" s="271">
        <v>9237298.7400000002</v>
      </c>
      <c r="VL54" s="271">
        <v>19438221.890000001</v>
      </c>
      <c r="VM54" s="271">
        <v>-4719028.45</v>
      </c>
      <c r="VN54" s="271">
        <v>-5132965.43</v>
      </c>
      <c r="VO54" s="271">
        <v>-12621415.359999999</v>
      </c>
      <c r="VP54" s="271">
        <v>-10506262.1</v>
      </c>
      <c r="VQ54" s="271">
        <v>-6440389.71</v>
      </c>
      <c r="VR54" s="271">
        <v>18410112.899999999</v>
      </c>
      <c r="VS54" s="271">
        <v>-25101996</v>
      </c>
      <c r="VT54" s="271">
        <v>6368786.3499999996</v>
      </c>
      <c r="VU54" s="271">
        <v>53838515.240000002</v>
      </c>
      <c r="VV54" s="271">
        <v>1583261.19</v>
      </c>
      <c r="VW54" s="271">
        <v>30002154.059999999</v>
      </c>
      <c r="VX54" s="271">
        <v>-853838.96</v>
      </c>
      <c r="VY54" s="271">
        <v>1522681349.3299999</v>
      </c>
      <c r="VZ54" s="271">
        <v>18718797.969999999</v>
      </c>
      <c r="WA54" s="271">
        <v>53749298.969999999</v>
      </c>
      <c r="WB54" s="271">
        <v>10197264.439999999</v>
      </c>
      <c r="WC54" s="271">
        <v>13553264.59</v>
      </c>
      <c r="WD54" s="271">
        <v>-4992694.96</v>
      </c>
      <c r="WE54" s="271">
        <v>-17278126.280000001</v>
      </c>
      <c r="WF54" s="271">
        <v>3363284.67</v>
      </c>
      <c r="WG54" s="271">
        <v>28712395.789999999</v>
      </c>
      <c r="WH54" s="271">
        <v>-8963083.6699999999</v>
      </c>
      <c r="WI54" s="271">
        <v>-3061966.35</v>
      </c>
      <c r="WJ54" s="271">
        <v>-21160918.530000001</v>
      </c>
      <c r="WK54" s="271">
        <v>13916798.17</v>
      </c>
      <c r="WL54" s="271">
        <v>1075967.07</v>
      </c>
      <c r="WM54" s="271">
        <v>12170767.609999999</v>
      </c>
      <c r="WN54" s="271">
        <v>23149029.199999999</v>
      </c>
      <c r="WO54" s="271">
        <v>6558206.8799999999</v>
      </c>
      <c r="WP54" s="271">
        <v>-7689705.4299999997</v>
      </c>
      <c r="WQ54" s="271">
        <v>4051398.53</v>
      </c>
      <c r="WR54" s="271">
        <v>-4358830.4800000004</v>
      </c>
      <c r="WS54" s="271">
        <v>20867316.98</v>
      </c>
      <c r="WT54" s="271">
        <v>-5157335.87</v>
      </c>
      <c r="WU54" s="271">
        <v>16940772.780000001</v>
      </c>
      <c r="WV54" s="271">
        <v>13599200.41</v>
      </c>
      <c r="WW54" s="271">
        <v>8637537.0899999999</v>
      </c>
      <c r="WX54" s="271">
        <v>-3176447.52</v>
      </c>
      <c r="WY54" s="271">
        <v>5964944.4000000004</v>
      </c>
      <c r="WZ54" s="271">
        <v>6497656.0700000003</v>
      </c>
      <c r="XA54" s="271">
        <v>29590437.460000001</v>
      </c>
      <c r="XB54" s="271">
        <v>-2631221.34</v>
      </c>
      <c r="XC54" s="271">
        <v>19835219.329999998</v>
      </c>
      <c r="XD54" s="271">
        <v>16790396.57</v>
      </c>
      <c r="XE54" s="271">
        <v>10969427.09</v>
      </c>
      <c r="XF54" s="271">
        <v>451706356.37</v>
      </c>
      <c r="XG54" s="271">
        <v>2795933.98</v>
      </c>
      <c r="XH54" s="271">
        <v>73083058.799999997</v>
      </c>
      <c r="XI54" s="271">
        <v>28039229.440000001</v>
      </c>
      <c r="XJ54" s="271">
        <v>5168215.43</v>
      </c>
      <c r="XK54" s="271">
        <v>7236632.7999999998</v>
      </c>
      <c r="XL54" s="271">
        <v>-9178322.8699999992</v>
      </c>
      <c r="XM54" s="271">
        <v>54812991.469999999</v>
      </c>
      <c r="XN54" s="271">
        <v>2984469.5</v>
      </c>
      <c r="XO54" s="271">
        <v>-12790459.66</v>
      </c>
      <c r="XP54" s="271">
        <v>12557935.51</v>
      </c>
      <c r="XQ54" s="271">
        <v>3626636.51</v>
      </c>
      <c r="XR54" s="271">
        <v>9080051.0899999999</v>
      </c>
      <c r="XS54" s="271">
        <v>9034387.4000000004</v>
      </c>
      <c r="XT54" s="271">
        <v>43383173.469999999</v>
      </c>
      <c r="XU54" s="271">
        <v>3322568.72</v>
      </c>
      <c r="XV54" s="271">
        <v>14364416.630000001</v>
      </c>
      <c r="XW54" s="271">
        <v>11542318.539999999</v>
      </c>
      <c r="XX54" s="271">
        <v>4302585.92</v>
      </c>
      <c r="XY54" s="271">
        <v>6259697.1900000004</v>
      </c>
      <c r="XZ54" s="271">
        <v>5688502.6500000004</v>
      </c>
      <c r="YA54" s="271">
        <v>46002469.200000003</v>
      </c>
      <c r="YB54" s="271">
        <v>41211716.43</v>
      </c>
      <c r="YC54" s="271">
        <v>278227310.17000002</v>
      </c>
      <c r="YD54" s="271">
        <v>12653000.199999999</v>
      </c>
      <c r="YE54" s="271">
        <v>22740505.09</v>
      </c>
      <c r="YF54" s="271">
        <v>51636008.950000003</v>
      </c>
      <c r="YG54" s="271">
        <v>45728369.869999997</v>
      </c>
      <c r="YH54" s="271">
        <v>16111012.65</v>
      </c>
      <c r="YI54" s="271">
        <v>18727490.48</v>
      </c>
      <c r="YJ54" s="271">
        <v>15716335.710000001</v>
      </c>
      <c r="YK54" s="271">
        <v>18426104.23</v>
      </c>
      <c r="YL54" s="271">
        <v>8878325.8599999994</v>
      </c>
      <c r="YM54" s="271">
        <v>34053540.75</v>
      </c>
      <c r="YN54" s="271">
        <v>9892592.3499999996</v>
      </c>
      <c r="YO54" s="271">
        <v>24194265.02</v>
      </c>
      <c r="YP54" s="271">
        <v>9917424</v>
      </c>
      <c r="YQ54" s="271">
        <v>62508814.869999997</v>
      </c>
      <c r="YR54" s="271">
        <v>59714693.25</v>
      </c>
      <c r="YS54" s="271">
        <v>17773522.629999999</v>
      </c>
      <c r="YT54" s="271">
        <v>43111163.869999997</v>
      </c>
      <c r="YU54" s="271">
        <v>-592118.76</v>
      </c>
      <c r="YV54" s="271">
        <v>14472711.289999999</v>
      </c>
      <c r="YW54" s="271">
        <v>94877.5</v>
      </c>
      <c r="YX54" s="271">
        <v>-1174968.7</v>
      </c>
      <c r="YY54" s="271">
        <v>8523296.7599999998</v>
      </c>
      <c r="YZ54" s="271">
        <v>21598407.57</v>
      </c>
      <c r="ZA54" s="271">
        <v>5694086.71</v>
      </c>
      <c r="ZB54" s="271">
        <v>415768.31</v>
      </c>
      <c r="ZC54" s="271">
        <v>23446630.899999999</v>
      </c>
      <c r="ZD54" s="271">
        <v>-10163017.949999999</v>
      </c>
      <c r="ZE54" s="271">
        <v>25050548.460000001</v>
      </c>
      <c r="ZF54" s="271">
        <v>-2936434.96</v>
      </c>
      <c r="ZG54" s="271">
        <v>-2232314.48</v>
      </c>
      <c r="ZH54" s="271">
        <v>3753400.48</v>
      </c>
      <c r="ZI54" s="271">
        <v>-1543008.8</v>
      </c>
      <c r="ZJ54" s="271">
        <v>-9322701.1099999994</v>
      </c>
      <c r="ZK54" s="271">
        <v>17359827.25</v>
      </c>
      <c r="ZL54" s="271">
        <v>44918857.710000001</v>
      </c>
      <c r="ZM54" s="271">
        <v>205644310.97999999</v>
      </c>
      <c r="ZN54" s="271">
        <v>67070185.659999996</v>
      </c>
      <c r="ZO54" s="271">
        <v>37094756.5</v>
      </c>
      <c r="ZP54" s="271">
        <v>34101981.890000001</v>
      </c>
      <c r="ZQ54" s="271">
        <v>109403735.64</v>
      </c>
      <c r="ZR54" s="271">
        <v>297354796.47000003</v>
      </c>
      <c r="ZS54" s="271">
        <v>11546997.970000001</v>
      </c>
      <c r="ZT54" s="271">
        <v>31805846.699999999</v>
      </c>
      <c r="ZU54" s="271">
        <v>30732377.379999999</v>
      </c>
      <c r="ZV54" s="271">
        <v>14489504.48</v>
      </c>
      <c r="ZW54" s="271">
        <v>17168321.890000001</v>
      </c>
      <c r="ZX54" s="271">
        <v>5197308.16</v>
      </c>
      <c r="ZY54" s="271">
        <v>11012253.869999999</v>
      </c>
      <c r="ZZ54" s="271">
        <v>12730460.27</v>
      </c>
      <c r="AAA54" s="271">
        <v>20342968.25</v>
      </c>
      <c r="AAB54" s="271">
        <v>12251784.92</v>
      </c>
      <c r="AAC54" s="271">
        <v>32269161.329999998</v>
      </c>
      <c r="AAD54" s="271">
        <v>7706540.8899999997</v>
      </c>
      <c r="AAE54" s="271">
        <v>21267016.66</v>
      </c>
      <c r="AAF54" s="271">
        <v>14554019.02</v>
      </c>
      <c r="AAG54" s="271">
        <v>1704437.86</v>
      </c>
      <c r="AAH54" s="271">
        <v>5591418.5</v>
      </c>
      <c r="AAI54" s="271">
        <v>-4976286.41</v>
      </c>
      <c r="AAJ54" s="271">
        <v>6001246.1799999997</v>
      </c>
      <c r="AAK54" s="271">
        <v>-14649146.17</v>
      </c>
      <c r="AAL54" s="271">
        <v>5552492.2300000004</v>
      </c>
      <c r="AAM54" s="271">
        <v>503106956.85000002</v>
      </c>
      <c r="AAN54" s="271">
        <v>-6370917.2800000003</v>
      </c>
      <c r="AAO54" s="271">
        <v>2826144.08</v>
      </c>
      <c r="AAP54" s="271">
        <v>38600546.18</v>
      </c>
      <c r="AAQ54" s="271">
        <v>-12568373.34</v>
      </c>
      <c r="AAR54" s="271">
        <v>40283839.229999997</v>
      </c>
      <c r="AAS54" s="271">
        <v>13378551.560000001</v>
      </c>
      <c r="AAT54" s="271">
        <v>16525030.59</v>
      </c>
      <c r="AAU54" s="271">
        <v>-27554489.66</v>
      </c>
      <c r="AAV54" s="271">
        <v>6870440.6299999999</v>
      </c>
      <c r="AAW54" s="271">
        <v>-9269520.7799999993</v>
      </c>
      <c r="AAX54" s="271">
        <v>-87088023.140000001</v>
      </c>
      <c r="AAY54" s="271">
        <v>-10632947.23</v>
      </c>
      <c r="AAZ54" s="271">
        <v>-4431778.66</v>
      </c>
      <c r="ABA54" s="271">
        <v>-3290939.6</v>
      </c>
      <c r="ABB54" s="271">
        <v>-3306557.21</v>
      </c>
      <c r="ABC54" s="271">
        <v>12125467.01</v>
      </c>
      <c r="ABD54" s="271">
        <v>21645702.149999999</v>
      </c>
      <c r="ABE54" s="271">
        <v>2713906.17</v>
      </c>
      <c r="ABF54" s="271">
        <v>-27298270.100000001</v>
      </c>
      <c r="ABG54" s="271">
        <v>-115948210.78</v>
      </c>
      <c r="ABH54" s="271">
        <v>16682728.390000001</v>
      </c>
      <c r="ABI54" s="271">
        <v>2804512.29</v>
      </c>
      <c r="ABJ54" s="271">
        <v>-5897452.5499999998</v>
      </c>
      <c r="ABK54" s="271">
        <v>32733070.300000001</v>
      </c>
      <c r="ABL54" s="271">
        <v>6001323.2199999997</v>
      </c>
      <c r="ABM54" s="271">
        <v>-66828315.219999999</v>
      </c>
      <c r="ABN54" s="271">
        <v>51737030.060000002</v>
      </c>
      <c r="ABO54" s="271">
        <v>-6311070.5</v>
      </c>
      <c r="ABP54" s="271">
        <v>18118583.600000001</v>
      </c>
      <c r="ABQ54" s="271">
        <v>-9773508.9299999997</v>
      </c>
      <c r="ABR54" s="271">
        <v>8988316.5600000005</v>
      </c>
      <c r="ABS54" s="271">
        <v>383238.09</v>
      </c>
      <c r="ABT54" s="271">
        <v>-2590861.5299999998</v>
      </c>
      <c r="ABU54" s="271">
        <v>29682664.289999999</v>
      </c>
      <c r="ABV54" s="271">
        <v>-235193082.11000001</v>
      </c>
      <c r="ABW54" s="271">
        <v>23078617.420000002</v>
      </c>
      <c r="ABX54" s="271">
        <v>32000494.079999998</v>
      </c>
      <c r="ABY54" s="271">
        <v>-4944270.74</v>
      </c>
      <c r="ABZ54" s="271">
        <v>10361343.43</v>
      </c>
      <c r="ACA54" s="271">
        <v>-36136626.770000003</v>
      </c>
      <c r="ACB54" s="271">
        <v>-4233589.9000000004</v>
      </c>
      <c r="ACC54" s="271">
        <v>1123158.73</v>
      </c>
      <c r="ACD54" s="271">
        <v>-553182.64</v>
      </c>
      <c r="ACE54" s="271">
        <v>-11035897.85</v>
      </c>
      <c r="ACF54" s="271">
        <v>-3039951.02</v>
      </c>
      <c r="ACG54" s="271">
        <v>181357663.03999999</v>
      </c>
      <c r="ACH54" s="271">
        <v>-2438814.7599999998</v>
      </c>
      <c r="ACI54" s="271">
        <v>-12711495.59</v>
      </c>
      <c r="ACJ54" s="271">
        <v>-12156460.890000001</v>
      </c>
      <c r="ACK54" s="271">
        <v>10076834.359999999</v>
      </c>
      <c r="ACL54" s="271">
        <v>-20799561.379999999</v>
      </c>
      <c r="ACM54" s="271">
        <v>37778514.469999999</v>
      </c>
      <c r="ACN54" s="271">
        <v>69395581.519999996</v>
      </c>
      <c r="ACO54" s="271">
        <v>30137878.579999998</v>
      </c>
      <c r="ACP54" s="271">
        <v>-11256944.640000001</v>
      </c>
      <c r="ACQ54" s="271">
        <v>-12269403.07</v>
      </c>
      <c r="ACR54" s="271">
        <v>1322507.94</v>
      </c>
      <c r="ACS54" s="271">
        <v>-8918031.5399999991</v>
      </c>
      <c r="ACT54" s="271">
        <v>167466829.06</v>
      </c>
      <c r="ACU54" s="271">
        <v>-1501381.42</v>
      </c>
      <c r="ACV54" s="271">
        <v>11959657.949999999</v>
      </c>
      <c r="ACW54" s="271">
        <v>22795798.66</v>
      </c>
      <c r="ACX54" s="271">
        <v>-11133251.859999999</v>
      </c>
      <c r="ACY54" s="271">
        <v>-3940872.81</v>
      </c>
      <c r="ACZ54" s="271">
        <v>818330.32</v>
      </c>
      <c r="ADA54" s="271">
        <v>-8914369.9900000002</v>
      </c>
      <c r="ADB54" s="271">
        <v>17320221.68</v>
      </c>
      <c r="ADC54" s="271">
        <v>39217700.039999999</v>
      </c>
      <c r="ADD54" s="271">
        <v>-54857948.43</v>
      </c>
      <c r="ADE54" s="271">
        <v>6554415.29</v>
      </c>
      <c r="ADF54" s="271">
        <v>9785241.8900000006</v>
      </c>
      <c r="ADG54" s="271">
        <v>-2668804.04</v>
      </c>
      <c r="ADH54" s="271">
        <v>-17416154.219999999</v>
      </c>
      <c r="ADI54" s="271">
        <v>-3931487.83</v>
      </c>
      <c r="ADJ54" s="271">
        <v>5894869.7800000003</v>
      </c>
      <c r="ADK54" s="271">
        <v>-1751099.67</v>
      </c>
      <c r="ADL54" s="271">
        <v>-17137097.850000001</v>
      </c>
      <c r="ADM54" s="271">
        <v>-263029828.84999999</v>
      </c>
      <c r="ADN54" s="271">
        <v>44108882.369999997</v>
      </c>
      <c r="ADO54" s="271">
        <v>-6653187.0499999998</v>
      </c>
      <c r="ADP54" s="271">
        <v>-53055436.579999998</v>
      </c>
      <c r="ADQ54" s="271">
        <v>-6929.96</v>
      </c>
      <c r="ADR54" s="271">
        <v>-2914040.74</v>
      </c>
      <c r="ADS54" s="271">
        <v>33063639.649999999</v>
      </c>
      <c r="ADT54" s="271">
        <v>-257894.92</v>
      </c>
      <c r="ADU54" s="271">
        <v>44744642.590000004</v>
      </c>
      <c r="ADV54" s="271">
        <v>-8395791.3699999992</v>
      </c>
      <c r="ADW54" s="271">
        <v>-58638051.939999998</v>
      </c>
      <c r="ADX54" s="271">
        <v>1415556.2</v>
      </c>
      <c r="ADY54" s="271">
        <v>5980963.6399999997</v>
      </c>
      <c r="ADZ54" s="271">
        <v>-6060059.1799999997</v>
      </c>
      <c r="AEA54" s="271">
        <v>-9880344.1300000008</v>
      </c>
      <c r="AEB54" s="271">
        <v>-2886088.25</v>
      </c>
      <c r="AEC54" s="271">
        <v>-228468.72</v>
      </c>
      <c r="AED54" s="271">
        <v>20215168.350000001</v>
      </c>
      <c r="AEE54" s="271">
        <v>-31875625.890000001</v>
      </c>
      <c r="AEF54" s="271">
        <v>4493594.92</v>
      </c>
      <c r="AEG54" s="271">
        <v>10041602.460000001</v>
      </c>
      <c r="AEH54" s="271">
        <v>539090.19999999995</v>
      </c>
      <c r="AEI54" s="271">
        <v>-4954435.59</v>
      </c>
      <c r="AEJ54" s="271">
        <v>10894868.949999999</v>
      </c>
      <c r="AEK54" s="271">
        <v>6145760.6399999997</v>
      </c>
      <c r="AEL54" s="271">
        <v>-29920608.280000001</v>
      </c>
      <c r="AEM54" s="271">
        <v>10566312.279999999</v>
      </c>
      <c r="AEN54" s="271">
        <v>-7854068.8399999999</v>
      </c>
      <c r="AEO54" s="271">
        <v>178921023.06999999</v>
      </c>
      <c r="AEP54" s="271">
        <v>-232876.47</v>
      </c>
      <c r="AEQ54" s="271">
        <v>-7242839.8600000003</v>
      </c>
      <c r="AER54" s="271">
        <v>-6015551.5099999998</v>
      </c>
      <c r="AES54" s="271">
        <v>-2843524.59</v>
      </c>
      <c r="AET54" s="271">
        <v>-24708962.789999999</v>
      </c>
      <c r="AEU54" s="271">
        <v>5527099.0700000003</v>
      </c>
      <c r="AEV54" s="271">
        <v>-6566694.9000000004</v>
      </c>
      <c r="AEW54" s="271">
        <v>1193890.6200000001</v>
      </c>
      <c r="AEX54" s="271">
        <v>5601001.2599999998</v>
      </c>
      <c r="AEY54" s="271">
        <v>90335767.890000001</v>
      </c>
      <c r="AEZ54" s="271">
        <v>115137977.66</v>
      </c>
      <c r="AFA54" s="271">
        <v>10538697.210000001</v>
      </c>
      <c r="AFB54" s="271">
        <v>1227955.6499999999</v>
      </c>
      <c r="AFC54" s="271">
        <v>28818733.68</v>
      </c>
      <c r="AFD54" s="271">
        <v>47590870.060000002</v>
      </c>
      <c r="AFE54" s="271">
        <v>-324992.76</v>
      </c>
      <c r="AFF54" s="271">
        <v>-1642499.65</v>
      </c>
      <c r="AFG54" s="271">
        <v>16046614.91</v>
      </c>
      <c r="AFH54" s="271">
        <v>5143497.87</v>
      </c>
      <c r="AFI54" s="271">
        <v>2676276.71</v>
      </c>
      <c r="AFJ54" s="271">
        <v>-2699309.08</v>
      </c>
      <c r="AFK54" s="271">
        <v>-10425086.199999999</v>
      </c>
      <c r="AFL54" s="271">
        <v>-39362552.43</v>
      </c>
      <c r="AFM54" s="271">
        <v>-11613886.039999999</v>
      </c>
      <c r="AFN54" s="271">
        <v>20881801.039999999</v>
      </c>
      <c r="AFO54" s="271">
        <v>-9248954.5500000007</v>
      </c>
      <c r="AFP54" s="271">
        <v>7301598.7400000002</v>
      </c>
      <c r="AFQ54" s="271">
        <v>18974404.120000001</v>
      </c>
      <c r="AFR54" s="271">
        <v>14603521.539999999</v>
      </c>
      <c r="AFS54" s="271">
        <v>14960774.609999999</v>
      </c>
      <c r="AFT54" s="271">
        <v>-8544050.1699999999</v>
      </c>
      <c r="AFU54" s="271">
        <v>10067741.68</v>
      </c>
      <c r="AFV54" s="271">
        <v>-17882328.960000001</v>
      </c>
      <c r="AFW54" s="271">
        <v>28464102.73</v>
      </c>
      <c r="AFX54" s="271">
        <v>197484733.00999999</v>
      </c>
      <c r="AFY54" s="271">
        <v>15486453.279999999</v>
      </c>
      <c r="AFZ54" s="271">
        <v>-2063822</v>
      </c>
      <c r="AGA54" s="271">
        <v>11579013.970000001</v>
      </c>
      <c r="AGB54" s="271">
        <v>-12252088.140000001</v>
      </c>
      <c r="AGC54" s="271">
        <v>-4457263.5199999996</v>
      </c>
      <c r="AGD54" s="271">
        <v>8186706.2400000002</v>
      </c>
      <c r="AGE54" s="271">
        <v>3318022.94</v>
      </c>
      <c r="AGF54" s="271">
        <v>4218941.4000000004</v>
      </c>
      <c r="AGG54" s="271">
        <v>2240970.04</v>
      </c>
      <c r="AGH54" s="271">
        <v>3064498.11</v>
      </c>
      <c r="AGI54" s="271">
        <v>521559527.63999999</v>
      </c>
      <c r="AGJ54" s="271">
        <v>-6078061.4299999997</v>
      </c>
      <c r="AGK54" s="271">
        <v>6500170.0800000001</v>
      </c>
      <c r="AGL54" s="271">
        <v>5563285.7400000002</v>
      </c>
      <c r="AGM54" s="271">
        <v>31213220.039999999</v>
      </c>
      <c r="AGN54" s="271">
        <v>525963.67000000004</v>
      </c>
      <c r="AGO54" s="271">
        <v>-377969.52</v>
      </c>
      <c r="AGP54" s="271">
        <v>24529294.739999998</v>
      </c>
      <c r="AGQ54" s="271">
        <v>-33019118.66</v>
      </c>
      <c r="AGR54" s="271">
        <v>-104903939.31</v>
      </c>
      <c r="AGS54" s="271">
        <v>-6821331.7000000002</v>
      </c>
      <c r="AGT54" s="271">
        <v>12434609.16</v>
      </c>
      <c r="AGU54" s="271">
        <v>1023102.41</v>
      </c>
      <c r="AGV54" s="271">
        <v>-3162093.86</v>
      </c>
      <c r="AGW54" s="271">
        <v>-8456788.0700000003</v>
      </c>
      <c r="AGX54" s="271">
        <v>8335330.7699999996</v>
      </c>
      <c r="AGY54" s="271">
        <v>4452607.24</v>
      </c>
      <c r="AGZ54" s="271">
        <v>-13259687.49</v>
      </c>
      <c r="AHA54" s="271">
        <v>17320063.300000001</v>
      </c>
      <c r="AHB54" s="271">
        <v>2257647.29</v>
      </c>
      <c r="AHC54" s="271">
        <v>-1022559.65</v>
      </c>
      <c r="AHD54" s="271">
        <v>36295.69</v>
      </c>
      <c r="AHE54" s="271">
        <v>500707.98</v>
      </c>
      <c r="AHF54" s="271">
        <v>-3672865.36</v>
      </c>
      <c r="AHG54" s="271">
        <v>-10285663.1</v>
      </c>
      <c r="AHH54" s="271">
        <v>-51699406.479999997</v>
      </c>
      <c r="AHI54" s="271">
        <v>19675782.719999999</v>
      </c>
      <c r="AHJ54" s="271">
        <v>10017151.26</v>
      </c>
      <c r="AHK54" s="271">
        <v>1844704.7</v>
      </c>
      <c r="AHL54" s="271">
        <v>-4633313.0599999996</v>
      </c>
      <c r="AHM54" s="271">
        <v>12703614.57</v>
      </c>
      <c r="AHN54" s="271">
        <v>-6007172.25</v>
      </c>
    </row>
    <row r="56" spans="2:898" x14ac:dyDescent="1.1000000000000001">
      <c r="B56" t="s">
        <v>6519</v>
      </c>
      <c r="C56" s="610">
        <v>701533304.27999997</v>
      </c>
      <c r="D56" s="610">
        <v>18769626.690000001</v>
      </c>
      <c r="E56" s="610">
        <v>55766285.759999998</v>
      </c>
      <c r="F56" s="610">
        <v>10785596.42</v>
      </c>
      <c r="G56" s="610">
        <v>44609563.590000004</v>
      </c>
      <c r="H56" s="610">
        <v>12596718.16</v>
      </c>
      <c r="I56" s="610">
        <v>341040771.29000002</v>
      </c>
      <c r="J56" s="610">
        <v>89347872.290000007</v>
      </c>
      <c r="K56" s="610">
        <v>13826457.310000001</v>
      </c>
      <c r="L56" s="610">
        <v>13696007.77</v>
      </c>
      <c r="M56" s="610">
        <v>6129617.8600000003</v>
      </c>
      <c r="N56" s="610">
        <v>11104214.82</v>
      </c>
      <c r="O56" s="610">
        <v>111426314.54000001</v>
      </c>
      <c r="P56" s="610">
        <v>13244499.720000001</v>
      </c>
      <c r="Q56" s="610">
        <v>4856778.62</v>
      </c>
      <c r="R56" s="610">
        <v>27773953.170000002</v>
      </c>
      <c r="S56" s="610">
        <v>22018220.27</v>
      </c>
      <c r="T56" s="610">
        <v>3022572.39</v>
      </c>
      <c r="U56" s="610">
        <v>714847047.08000004</v>
      </c>
      <c r="V56" s="610">
        <v>56460935.119999997</v>
      </c>
      <c r="W56" s="610">
        <v>31350402.239999998</v>
      </c>
      <c r="X56" s="610">
        <v>126602501.73</v>
      </c>
      <c r="Y56" s="610">
        <v>23112788.760000002</v>
      </c>
      <c r="Z56" s="610">
        <v>23513195.030000001</v>
      </c>
      <c r="AA56" s="610">
        <v>23540071.989999998</v>
      </c>
      <c r="AB56" s="610">
        <v>46777597.170000002</v>
      </c>
      <c r="AC56" s="610">
        <v>32330637.829999998</v>
      </c>
      <c r="AD56" s="610">
        <v>11605125.310000001</v>
      </c>
      <c r="AE56" s="610">
        <v>50357764.399999999</v>
      </c>
      <c r="AF56" s="610">
        <v>23704178.82</v>
      </c>
      <c r="AG56" s="610">
        <v>67968468.040000007</v>
      </c>
      <c r="AH56" s="610">
        <v>34783938.979999997</v>
      </c>
      <c r="AI56" s="610">
        <v>21177484.32</v>
      </c>
      <c r="AJ56" s="610">
        <v>15833618.439999999</v>
      </c>
      <c r="AK56" s="610">
        <v>81015031.590000004</v>
      </c>
      <c r="AL56" s="610">
        <v>23658281.559999999</v>
      </c>
      <c r="AM56" s="610">
        <v>103138709.3</v>
      </c>
      <c r="AN56" s="610">
        <v>16082357.1</v>
      </c>
      <c r="AO56" s="610">
        <v>13223312.800000001</v>
      </c>
      <c r="AP56" s="610">
        <v>12676883.470000001</v>
      </c>
      <c r="AQ56" s="610">
        <v>16989652.280000001</v>
      </c>
      <c r="AR56" s="610">
        <v>4472331.04</v>
      </c>
      <c r="AS56" s="610">
        <v>139424116.47999999</v>
      </c>
      <c r="AT56" s="610">
        <v>10040802.199999999</v>
      </c>
      <c r="AU56" s="610">
        <v>13385750.59</v>
      </c>
      <c r="AV56" s="610">
        <v>10016339.17</v>
      </c>
      <c r="AW56" s="610">
        <v>5951324.3399999999</v>
      </c>
      <c r="AX56" s="610">
        <v>14329284.029999999</v>
      </c>
      <c r="AY56" s="610">
        <v>17255273.559999999</v>
      </c>
      <c r="AZ56" s="610">
        <v>9636418.4199999999</v>
      </c>
      <c r="BA56" s="610">
        <v>10128303.699999999</v>
      </c>
      <c r="BB56" s="610">
        <v>10012358.43</v>
      </c>
      <c r="BC56" s="610">
        <v>10326414.369999999</v>
      </c>
      <c r="BD56" s="610">
        <v>6010853.3399999999</v>
      </c>
      <c r="BE56" s="610">
        <v>17013005.559999999</v>
      </c>
      <c r="BF56" s="610">
        <v>8768370.7699999996</v>
      </c>
      <c r="BG56" s="610">
        <v>28993269.510000002</v>
      </c>
      <c r="BH56" s="610">
        <v>102719902.457</v>
      </c>
      <c r="BI56" s="610">
        <v>85620347.209999993</v>
      </c>
      <c r="BJ56" s="610">
        <v>12781495.98</v>
      </c>
      <c r="BK56" s="610">
        <v>4557269.5599999996</v>
      </c>
      <c r="BL56" s="610">
        <v>11314189.720000001</v>
      </c>
      <c r="BM56" s="610">
        <v>9831052.2100000009</v>
      </c>
      <c r="BN56" s="610">
        <v>6460749.0899999999</v>
      </c>
      <c r="BO56" s="610">
        <v>1106190.69</v>
      </c>
      <c r="BP56" s="610">
        <v>1317588.23</v>
      </c>
      <c r="BQ56" s="610">
        <v>199298650.68000001</v>
      </c>
      <c r="BR56" s="610">
        <v>11832590.34</v>
      </c>
      <c r="BS56" s="610">
        <v>9909455.4000000004</v>
      </c>
      <c r="BT56" s="610">
        <v>10147562.08</v>
      </c>
      <c r="BU56" s="610">
        <v>5391535.4100000001</v>
      </c>
      <c r="BV56" s="610">
        <v>6988431.3099999996</v>
      </c>
      <c r="BW56" s="610">
        <v>7573903.3099999996</v>
      </c>
      <c r="BX56" s="610">
        <v>10410181.17</v>
      </c>
      <c r="BY56" s="610">
        <v>91538671.340000004</v>
      </c>
      <c r="BZ56" s="610">
        <v>8105527.5499999998</v>
      </c>
      <c r="CA56" s="610">
        <v>5985698.0999999996</v>
      </c>
      <c r="CB56" s="610">
        <v>19672328.809999999</v>
      </c>
      <c r="CC56" s="610">
        <v>5576381.1699999999</v>
      </c>
      <c r="CD56" s="610">
        <v>12578174.310000001</v>
      </c>
      <c r="CE56" s="610">
        <v>7002221.4100000001</v>
      </c>
      <c r="CF56" s="610">
        <v>1494746669.8099999</v>
      </c>
      <c r="CG56" s="610">
        <v>30583861.460000001</v>
      </c>
      <c r="CH56" s="610">
        <v>37796254.170000002</v>
      </c>
      <c r="CI56" s="610">
        <v>11968937.140000001</v>
      </c>
      <c r="CJ56" s="610">
        <v>40426695.329999998</v>
      </c>
      <c r="CK56" s="610">
        <v>16687082.67</v>
      </c>
      <c r="CL56" s="610">
        <v>21317846.879999999</v>
      </c>
      <c r="CM56" s="610">
        <v>32870594.09</v>
      </c>
      <c r="CN56" s="610">
        <v>14134544.220000001</v>
      </c>
      <c r="CO56" s="610">
        <v>9327567.3300000001</v>
      </c>
      <c r="CP56" s="610">
        <v>16193019.18</v>
      </c>
      <c r="CQ56" s="610">
        <v>11804175.92</v>
      </c>
      <c r="CR56" s="610">
        <v>19199279.5</v>
      </c>
      <c r="CS56" s="610">
        <v>155115109.56</v>
      </c>
      <c r="CT56" s="610">
        <v>19164883.510000002</v>
      </c>
      <c r="CU56" s="610">
        <v>18042138.190000001</v>
      </c>
      <c r="CV56" s="610">
        <v>21080590.030000001</v>
      </c>
      <c r="CW56" s="610">
        <v>17462013.789999999</v>
      </c>
      <c r="CX56" s="610">
        <v>17095169.550000001</v>
      </c>
      <c r="CY56" s="610">
        <v>9627818.4000000004</v>
      </c>
      <c r="CZ56" s="610">
        <v>15688045.32</v>
      </c>
      <c r="DA56" s="610">
        <v>109275261.18000001</v>
      </c>
      <c r="DB56" s="610">
        <v>216092109.40000001</v>
      </c>
      <c r="DC56" s="610">
        <v>10255377.32</v>
      </c>
      <c r="DD56" s="610">
        <v>24713051.16</v>
      </c>
      <c r="DE56" s="610">
        <v>21630328.079999998</v>
      </c>
      <c r="DF56" s="610">
        <v>34044736.340000004</v>
      </c>
      <c r="DG56" s="610">
        <v>14901897.85</v>
      </c>
      <c r="DH56" s="610">
        <v>9547512.6600000001</v>
      </c>
      <c r="DI56" s="610">
        <v>28677445.859999999</v>
      </c>
      <c r="DJ56" s="610">
        <v>1235468587.6900001</v>
      </c>
      <c r="DK56" s="610">
        <v>13377899.279999999</v>
      </c>
      <c r="DL56" s="610">
        <v>28763124.079999998</v>
      </c>
      <c r="DM56" s="610">
        <v>33032205.489999998</v>
      </c>
      <c r="DN56" s="610">
        <v>13683473.2599</v>
      </c>
      <c r="DO56" s="610">
        <v>15130610.810000001</v>
      </c>
      <c r="DP56" s="610">
        <v>65235548.520000003</v>
      </c>
      <c r="DQ56" s="610">
        <v>43139123.5</v>
      </c>
      <c r="DR56" s="610">
        <v>48345812.630000003</v>
      </c>
      <c r="DS56" s="610">
        <v>324803915.30000001</v>
      </c>
      <c r="DT56" s="610">
        <v>17849561.920000002</v>
      </c>
      <c r="DU56" s="610">
        <v>48381507.229999997</v>
      </c>
      <c r="DV56" s="610">
        <v>52899324.509999998</v>
      </c>
      <c r="DW56" s="610">
        <v>42610594.210000001</v>
      </c>
      <c r="DX56" s="610">
        <v>16291651.050000001</v>
      </c>
      <c r="DY56" s="610">
        <v>16727189.16</v>
      </c>
      <c r="DZ56" s="610">
        <v>14391111.41</v>
      </c>
      <c r="EA56" s="610">
        <v>18469834.260000002</v>
      </c>
      <c r="EB56" s="610">
        <v>19725036.489999998</v>
      </c>
      <c r="EC56" s="610">
        <v>34124724.950000003</v>
      </c>
      <c r="ED56" s="610">
        <v>180998095.40000001</v>
      </c>
      <c r="EE56" s="610">
        <v>149827759.56</v>
      </c>
      <c r="EF56" s="610">
        <v>42135664.43</v>
      </c>
      <c r="EG56" s="610">
        <v>18725716.68</v>
      </c>
      <c r="EH56" s="610">
        <v>35233892.890000001</v>
      </c>
      <c r="EI56" s="610">
        <v>19815081.719999999</v>
      </c>
      <c r="EJ56" s="610">
        <v>35733372.469999999</v>
      </c>
      <c r="EK56" s="610">
        <v>13834144.84</v>
      </c>
      <c r="EL56" s="610">
        <v>25136402.640000001</v>
      </c>
      <c r="EM56" s="610">
        <v>219795373.72999999</v>
      </c>
      <c r="EN56" s="610">
        <v>12606098.66</v>
      </c>
      <c r="EO56" s="610">
        <v>14080705.189999999</v>
      </c>
      <c r="EP56" s="610">
        <v>12647665.140000001</v>
      </c>
      <c r="EQ56" s="610">
        <v>5539136.6799999997</v>
      </c>
      <c r="ER56" s="610">
        <v>12008839.619999999</v>
      </c>
      <c r="ES56" s="610">
        <v>15615229.869999999</v>
      </c>
      <c r="ET56" s="610">
        <v>16847234.489999998</v>
      </c>
      <c r="EU56" s="610">
        <v>15048927.880000001</v>
      </c>
      <c r="EV56" s="610">
        <v>164494798.31999999</v>
      </c>
      <c r="EW56" s="610">
        <v>35056990.649999999</v>
      </c>
      <c r="EX56" s="610">
        <v>29006282.219999999</v>
      </c>
      <c r="EY56" s="610">
        <v>23310224.449999999</v>
      </c>
      <c r="EZ56" s="610">
        <v>29976587.039999999</v>
      </c>
      <c r="FA56" s="610">
        <v>40508796.119999997</v>
      </c>
      <c r="FB56" s="610">
        <v>34915500.439999998</v>
      </c>
      <c r="FC56" s="610">
        <v>20829396.25</v>
      </c>
      <c r="FD56" s="610">
        <v>23695019.079999998</v>
      </c>
      <c r="FE56" s="610">
        <v>36209971.640000001</v>
      </c>
      <c r="FF56" s="610">
        <v>16185974.800000001</v>
      </c>
      <c r="FG56" s="610">
        <v>12619555.890000001</v>
      </c>
      <c r="FH56" s="610">
        <v>77712397.519999996</v>
      </c>
      <c r="FI56" s="610">
        <v>18134692.489999998</v>
      </c>
      <c r="FJ56" s="610">
        <v>18033542.719999999</v>
      </c>
      <c r="FK56" s="610">
        <v>16480293.76</v>
      </c>
      <c r="FL56" s="610">
        <v>13035352.98</v>
      </c>
      <c r="FM56" s="610">
        <v>34245067.090000004</v>
      </c>
      <c r="FN56" s="610">
        <v>11905895.460000001</v>
      </c>
      <c r="FO56" s="610">
        <v>14319863.810000001</v>
      </c>
      <c r="FP56" s="610">
        <v>1053041527.35</v>
      </c>
      <c r="FQ56" s="610">
        <v>13983313.689999999</v>
      </c>
      <c r="FR56" s="610">
        <v>36757853.060000002</v>
      </c>
      <c r="FS56" s="610">
        <v>28144311.66</v>
      </c>
      <c r="FT56" s="610">
        <v>39646064.829999998</v>
      </c>
      <c r="FU56" s="610">
        <v>15112157.279999999</v>
      </c>
      <c r="FV56" s="610">
        <v>34460381.590000004</v>
      </c>
      <c r="FW56" s="610">
        <v>14306130.25</v>
      </c>
      <c r="FX56" s="610">
        <v>36971924.009999998</v>
      </c>
      <c r="FY56" s="610">
        <v>36869957.729999997</v>
      </c>
      <c r="FZ56" s="610">
        <v>51867119.619999997</v>
      </c>
      <c r="GA56" s="610">
        <v>14688591.310000001</v>
      </c>
      <c r="GB56" s="610">
        <v>27195217.530000001</v>
      </c>
      <c r="GC56" s="610">
        <v>29064392.530000001</v>
      </c>
      <c r="GD56" s="610">
        <v>187945298.77000001</v>
      </c>
      <c r="GE56" s="610">
        <v>8363932.1399999997</v>
      </c>
      <c r="GF56" s="610">
        <v>19590155.010000002</v>
      </c>
      <c r="GG56" s="610">
        <v>33016635.829999998</v>
      </c>
      <c r="GH56" s="610">
        <v>20917321.420000002</v>
      </c>
      <c r="GI56" s="610">
        <v>13624495.59</v>
      </c>
      <c r="GJ56" s="610">
        <v>13450812.33</v>
      </c>
      <c r="GK56" s="610">
        <v>40329707.43</v>
      </c>
      <c r="GL56" s="610">
        <v>12260783.470000001</v>
      </c>
      <c r="GM56" s="610">
        <v>10876103.84</v>
      </c>
      <c r="GN56" s="610">
        <v>8637316.0999999996</v>
      </c>
      <c r="GO56" s="610">
        <v>9996868.1400000006</v>
      </c>
      <c r="GP56" s="610">
        <v>154314882.86000001</v>
      </c>
      <c r="GQ56" s="610">
        <v>63979003.32</v>
      </c>
      <c r="GR56" s="610">
        <v>19095175.300000001</v>
      </c>
      <c r="GS56" s="610">
        <v>17918790.170000002</v>
      </c>
      <c r="GT56" s="610">
        <v>10642681.48</v>
      </c>
      <c r="GU56" s="610">
        <v>26832526.649999999</v>
      </c>
      <c r="GV56" s="610">
        <v>14268591.25</v>
      </c>
      <c r="GW56" s="610">
        <v>16268363.26</v>
      </c>
      <c r="GX56" s="610">
        <v>86939982.060000002</v>
      </c>
      <c r="GY56" s="610">
        <v>15935779.73</v>
      </c>
      <c r="GZ56" s="610">
        <v>12373745.93</v>
      </c>
      <c r="HA56" s="610">
        <v>7272752.2400000002</v>
      </c>
      <c r="HB56" s="610">
        <v>387908951.81</v>
      </c>
      <c r="HC56" s="610">
        <v>154239043.34</v>
      </c>
      <c r="HD56" s="610">
        <v>63638231.780000001</v>
      </c>
      <c r="HE56" s="610">
        <v>58303523.530000001</v>
      </c>
      <c r="HF56" s="610">
        <v>54046205.899999999</v>
      </c>
      <c r="HG56" s="610">
        <v>91323949.140000001</v>
      </c>
      <c r="HH56" s="610">
        <v>23113827.780000001</v>
      </c>
      <c r="HI56" s="610">
        <v>554278044.04999995</v>
      </c>
      <c r="HJ56" s="610">
        <v>31141134.43</v>
      </c>
      <c r="HK56" s="610">
        <v>101404785.69</v>
      </c>
      <c r="HL56" s="610">
        <v>103276204.53</v>
      </c>
      <c r="HM56" s="610">
        <v>13286801.43</v>
      </c>
      <c r="HN56" s="610">
        <v>36552899.75</v>
      </c>
      <c r="HO56" s="610">
        <v>57410049.5</v>
      </c>
      <c r="HP56" s="610">
        <v>11415657.84</v>
      </c>
      <c r="HQ56" s="610">
        <v>257466028.38999999</v>
      </c>
      <c r="HR56" s="610">
        <v>95196718.049999997</v>
      </c>
      <c r="HS56" s="610">
        <v>19581696.219999999</v>
      </c>
      <c r="HT56" s="610">
        <v>12225329.220000001</v>
      </c>
      <c r="HU56" s="610">
        <v>21542103.190000001</v>
      </c>
      <c r="HV56" s="610">
        <v>16565311.66</v>
      </c>
      <c r="HW56" s="610">
        <v>37998405.409999996</v>
      </c>
      <c r="HX56" s="610">
        <v>23387636.030000001</v>
      </c>
      <c r="HY56" s="610">
        <v>25429827.219999999</v>
      </c>
      <c r="HZ56" s="610">
        <v>20338807.969999999</v>
      </c>
      <c r="IA56" s="610">
        <v>26070308.719999999</v>
      </c>
      <c r="IB56" s="610">
        <v>55830840.159999996</v>
      </c>
      <c r="IC56" s="610">
        <v>5673906.2999999998</v>
      </c>
      <c r="ID56" s="610">
        <v>9630599.8699999992</v>
      </c>
      <c r="IE56" s="610">
        <v>6584751.1600000001</v>
      </c>
      <c r="IF56" s="610">
        <v>9672779.5999999996</v>
      </c>
      <c r="IG56" s="610">
        <v>150651220.5</v>
      </c>
      <c r="IH56" s="610">
        <v>112959577.89</v>
      </c>
      <c r="II56" s="610">
        <v>26104124.559999999</v>
      </c>
      <c r="IJ56" s="610">
        <v>48521490.159999996</v>
      </c>
      <c r="IK56" s="610">
        <v>40652667.759999998</v>
      </c>
      <c r="IL56" s="610">
        <v>45503117.149999999</v>
      </c>
      <c r="IM56" s="610">
        <v>10244746.59</v>
      </c>
      <c r="IN56" s="610">
        <v>8558556.2899999991</v>
      </c>
      <c r="IO56" s="610">
        <v>17319994.629999999</v>
      </c>
      <c r="IP56" s="610">
        <v>12902292.92</v>
      </c>
      <c r="IQ56" s="610">
        <v>54475364.310000002</v>
      </c>
      <c r="IR56" s="610">
        <v>209422278.52000001</v>
      </c>
      <c r="IS56" s="610">
        <v>127251103.3</v>
      </c>
      <c r="IT56" s="610">
        <v>9562098.0899999999</v>
      </c>
      <c r="IU56" s="610">
        <v>21949645.539999999</v>
      </c>
      <c r="IV56" s="610">
        <v>66282505.869999997</v>
      </c>
      <c r="IW56" s="610">
        <v>15677295.550000001</v>
      </c>
      <c r="IX56" s="610">
        <v>19223950.460000001</v>
      </c>
      <c r="IY56" s="610">
        <v>15668318.720000001</v>
      </c>
      <c r="IZ56" s="610">
        <v>9924211.25</v>
      </c>
      <c r="JA56" s="610">
        <v>12317283.59</v>
      </c>
      <c r="JB56" s="610">
        <v>23208102.989999998</v>
      </c>
      <c r="JC56" s="610">
        <v>10362604.220000001</v>
      </c>
      <c r="JD56" s="610">
        <v>81660041.409999996</v>
      </c>
      <c r="JE56" s="610">
        <v>60921571.200000003</v>
      </c>
      <c r="JF56" s="610">
        <v>17959773.219999999</v>
      </c>
      <c r="JG56" s="610">
        <v>14832039.84</v>
      </c>
      <c r="JH56" s="610">
        <v>7103067.6500000004</v>
      </c>
      <c r="JI56" s="610">
        <v>9012884.2699999996</v>
      </c>
      <c r="JJ56" s="610">
        <v>149807294.61000001</v>
      </c>
      <c r="JK56" s="610">
        <v>14371918.710000001</v>
      </c>
      <c r="JL56" s="610">
        <v>17630472.609999999</v>
      </c>
      <c r="JM56" s="610">
        <v>56235546.340000004</v>
      </c>
      <c r="JN56" s="610">
        <v>20702843.149999999</v>
      </c>
      <c r="JO56" s="610">
        <v>20024742.149999999</v>
      </c>
      <c r="JP56" s="610">
        <v>16911101.510000002</v>
      </c>
      <c r="JQ56" s="610">
        <v>228829536.78999999</v>
      </c>
      <c r="JR56" s="610">
        <v>106941993.55</v>
      </c>
      <c r="JS56" s="610">
        <v>26331016.460000001</v>
      </c>
      <c r="JT56" s="610">
        <v>9556685.25</v>
      </c>
      <c r="JU56" s="610">
        <v>12264702.35</v>
      </c>
      <c r="JV56" s="610">
        <v>7505997.71</v>
      </c>
      <c r="JW56" s="610">
        <v>41985951.369999997</v>
      </c>
      <c r="JX56" s="610">
        <v>30813620.890000001</v>
      </c>
      <c r="JY56" s="610">
        <v>42240842.840000004</v>
      </c>
      <c r="JZ56" s="610">
        <v>16518805.939999999</v>
      </c>
      <c r="KA56" s="610">
        <v>33845643.149999999</v>
      </c>
      <c r="KB56" s="610">
        <v>12632099.98</v>
      </c>
      <c r="KC56" s="610">
        <v>12006217.890000001</v>
      </c>
      <c r="KD56" s="610">
        <v>14164477.76</v>
      </c>
      <c r="KE56" s="610">
        <v>10694019.91</v>
      </c>
      <c r="KF56" s="610">
        <v>812500913.53999996</v>
      </c>
      <c r="KG56" s="610">
        <v>35496379.289999999</v>
      </c>
      <c r="KH56" s="610">
        <v>54209500.869999997</v>
      </c>
      <c r="KI56" s="610">
        <v>9276684.4399999995</v>
      </c>
      <c r="KJ56" s="610">
        <v>58494781.689999998</v>
      </c>
      <c r="KK56" s="610">
        <v>90951546.129999995</v>
      </c>
      <c r="KL56" s="610">
        <v>85614125.870000005</v>
      </c>
      <c r="KM56" s="610">
        <v>34739530.869999997</v>
      </c>
      <c r="KN56" s="610">
        <v>24464078.48</v>
      </c>
      <c r="KO56" s="610">
        <v>151064974.62</v>
      </c>
      <c r="KP56" s="610">
        <v>20107933.460000001</v>
      </c>
      <c r="KQ56" s="610">
        <v>18452285.52</v>
      </c>
      <c r="KR56" s="610">
        <v>32800497.920000002</v>
      </c>
      <c r="KS56" s="610">
        <v>28293065.440000001</v>
      </c>
      <c r="KT56" s="610">
        <v>23777307.879999999</v>
      </c>
      <c r="KU56" s="610">
        <v>118595527.23999999</v>
      </c>
      <c r="KV56" s="610">
        <v>95471588.159999996</v>
      </c>
      <c r="KW56" s="610">
        <v>271555560.07999998</v>
      </c>
      <c r="KX56" s="610">
        <v>16194667.470000001</v>
      </c>
      <c r="KY56" s="610">
        <v>10798934.640000001</v>
      </c>
      <c r="KZ56" s="610">
        <v>8806815.4800000004</v>
      </c>
      <c r="LA56" s="610">
        <v>18964665.41</v>
      </c>
      <c r="LB56" s="610">
        <v>7415495.6500000004</v>
      </c>
      <c r="LC56" s="610">
        <v>13859175.48</v>
      </c>
      <c r="LD56" s="610">
        <v>15783473.529999999</v>
      </c>
      <c r="LE56" s="610">
        <v>377788421.88999999</v>
      </c>
      <c r="LF56" s="610">
        <v>121898698.12</v>
      </c>
      <c r="LG56" s="610">
        <v>133053161.61</v>
      </c>
      <c r="LH56" s="610">
        <v>98709951.609999999</v>
      </c>
      <c r="LI56" s="610">
        <v>20924226.25</v>
      </c>
      <c r="LJ56" s="610">
        <v>17427273.16</v>
      </c>
      <c r="LK56" s="610">
        <v>5311803.5</v>
      </c>
      <c r="LL56" s="610">
        <v>26033439.260000002</v>
      </c>
      <c r="LM56" s="610">
        <v>6521009.21</v>
      </c>
      <c r="LN56" s="610">
        <v>22620374.449999999</v>
      </c>
      <c r="LO56" s="610">
        <v>4971102.4000000004</v>
      </c>
      <c r="LP56" s="610">
        <v>60411467.729999997</v>
      </c>
      <c r="LQ56" s="610">
        <v>24120662.02</v>
      </c>
      <c r="LR56" s="610">
        <v>32333783.489999998</v>
      </c>
      <c r="LS56" s="610">
        <v>600327488.09000003</v>
      </c>
      <c r="LT56" s="610">
        <v>153048591.09999999</v>
      </c>
      <c r="LU56" s="610">
        <v>332347695.22000003</v>
      </c>
      <c r="LV56" s="610">
        <v>101190715.87</v>
      </c>
      <c r="LW56" s="610">
        <v>27777953.140000001</v>
      </c>
      <c r="LX56" s="610">
        <v>49985745.82</v>
      </c>
      <c r="LY56" s="610">
        <v>32447110.34</v>
      </c>
      <c r="LZ56" s="610">
        <v>42435492.979999997</v>
      </c>
      <c r="MA56" s="610">
        <v>46544556.979999997</v>
      </c>
      <c r="MB56" s="610">
        <v>87066725.260000005</v>
      </c>
      <c r="MC56" s="610">
        <v>49675635.939999998</v>
      </c>
      <c r="MD56" s="610">
        <v>31631858.5</v>
      </c>
      <c r="ME56" s="610">
        <v>350239266.81</v>
      </c>
      <c r="MF56" s="610">
        <v>27295049.66</v>
      </c>
      <c r="MG56" s="610">
        <v>32102914.73</v>
      </c>
      <c r="MH56" s="610">
        <v>25351744.850000001</v>
      </c>
      <c r="MI56" s="610">
        <v>32247464.940000001</v>
      </c>
      <c r="MJ56" s="610">
        <v>24999305.370000001</v>
      </c>
      <c r="MK56" s="610">
        <v>13394703.65</v>
      </c>
      <c r="ML56" s="610">
        <v>24598301.579999998</v>
      </c>
      <c r="MM56" s="610">
        <v>27393467.73</v>
      </c>
      <c r="MN56" s="610">
        <v>26028916.640000001</v>
      </c>
      <c r="MO56" s="610">
        <v>20922562.620000001</v>
      </c>
      <c r="MP56" s="610">
        <v>30240682.579999998</v>
      </c>
      <c r="MQ56" s="610">
        <v>390013064.58999997</v>
      </c>
      <c r="MR56" s="610">
        <v>23345602.27</v>
      </c>
      <c r="MS56" s="610">
        <v>71802998.879999995</v>
      </c>
      <c r="MT56" s="610">
        <v>23046195.530000001</v>
      </c>
      <c r="MU56" s="610">
        <v>63910045.020000003</v>
      </c>
      <c r="MV56" s="610">
        <v>24448378.66</v>
      </c>
      <c r="MW56" s="610">
        <v>69458583.6197</v>
      </c>
      <c r="MX56" s="610">
        <v>20778358.609999999</v>
      </c>
      <c r="MY56" s="610">
        <v>8880141.3399999999</v>
      </c>
      <c r="MZ56" s="610">
        <v>8497982.7699999996</v>
      </c>
      <c r="NA56" s="610">
        <v>28641461.5</v>
      </c>
      <c r="NB56" s="610">
        <v>1125210125.51</v>
      </c>
      <c r="NC56" s="610">
        <v>176164423.37</v>
      </c>
      <c r="ND56" s="610">
        <v>29433065.800000001</v>
      </c>
      <c r="NE56" s="610">
        <v>402678565.63</v>
      </c>
      <c r="NF56" s="610">
        <v>29264720.710000001</v>
      </c>
      <c r="NG56" s="610">
        <v>69314634.739999995</v>
      </c>
      <c r="NH56" s="610">
        <v>226786889.06</v>
      </c>
      <c r="NI56" s="610">
        <v>201699040.05000001</v>
      </c>
      <c r="NJ56" s="610">
        <v>28674859.969999999</v>
      </c>
      <c r="NK56" s="610">
        <v>160914996.13</v>
      </c>
      <c r="NL56" s="610">
        <v>81140860.5</v>
      </c>
      <c r="NM56" s="610">
        <v>46250133.493000001</v>
      </c>
      <c r="NN56" s="610">
        <v>171225654.18000001</v>
      </c>
      <c r="NO56" s="610">
        <v>16697491.460000001</v>
      </c>
      <c r="NP56" s="610">
        <v>15977191.91</v>
      </c>
      <c r="NQ56" s="610">
        <v>15725399.109999999</v>
      </c>
      <c r="NR56" s="610">
        <v>18056226.800000001</v>
      </c>
      <c r="NS56" s="610">
        <v>12156728.23</v>
      </c>
      <c r="NT56" s="610">
        <v>18918190.530000001</v>
      </c>
      <c r="NU56" s="610">
        <v>297680947.08999997</v>
      </c>
      <c r="NV56" s="610">
        <v>136093813.77000001</v>
      </c>
      <c r="NW56" s="610">
        <v>22844425.940000001</v>
      </c>
      <c r="NX56" s="610">
        <v>11214825.220000001</v>
      </c>
      <c r="NY56" s="610">
        <v>24588979.960000001</v>
      </c>
      <c r="NZ56" s="610">
        <v>21898323.93</v>
      </c>
      <c r="OA56" s="610">
        <v>13748565.25</v>
      </c>
      <c r="OB56" s="610">
        <v>869542409.04999995</v>
      </c>
      <c r="OC56" s="610">
        <v>31491688.969999999</v>
      </c>
      <c r="OD56" s="610">
        <v>44286875.689999998</v>
      </c>
      <c r="OE56" s="610">
        <v>52421517.520000003</v>
      </c>
      <c r="OF56" s="610">
        <v>17453792.199999999</v>
      </c>
      <c r="OG56" s="610">
        <v>68243169.439999998</v>
      </c>
      <c r="OH56" s="610">
        <v>47092934.490000002</v>
      </c>
      <c r="OI56" s="610">
        <v>18323066.969999999</v>
      </c>
      <c r="OJ56" s="610">
        <v>101654958.81999999</v>
      </c>
      <c r="OK56" s="610">
        <v>172608479.69</v>
      </c>
      <c r="OL56" s="610">
        <v>102166833.81999999</v>
      </c>
      <c r="OM56" s="610">
        <v>646309679.98000002</v>
      </c>
      <c r="ON56" s="610">
        <v>52724199.090000004</v>
      </c>
      <c r="OO56" s="610">
        <v>25534229.989999998</v>
      </c>
      <c r="OP56" s="610">
        <v>118852515.36</v>
      </c>
      <c r="OQ56" s="610">
        <v>361118192.11000001</v>
      </c>
      <c r="OR56" s="610">
        <v>24717309.640000001</v>
      </c>
      <c r="OS56" s="610">
        <v>57304158.740000002</v>
      </c>
      <c r="OT56" s="610">
        <v>16257850.01</v>
      </c>
      <c r="OU56" s="610">
        <v>46257430.539999999</v>
      </c>
      <c r="OV56" s="610">
        <v>88447739.099999994</v>
      </c>
      <c r="OW56" s="610">
        <v>33345598.199999999</v>
      </c>
      <c r="OX56" s="610">
        <v>24380085.82</v>
      </c>
      <c r="OY56" s="610">
        <v>21535425.149999999</v>
      </c>
      <c r="OZ56" s="610">
        <v>251857274.19999999</v>
      </c>
      <c r="PA56" s="610">
        <v>19939629.960000001</v>
      </c>
      <c r="PB56" s="610">
        <v>43913569.049999997</v>
      </c>
      <c r="PC56" s="610">
        <v>8658413.0800000001</v>
      </c>
      <c r="PD56" s="610">
        <v>30173710.75</v>
      </c>
      <c r="PE56" s="610">
        <v>42833809.799999997</v>
      </c>
      <c r="PF56" s="610">
        <v>13429929.99</v>
      </c>
      <c r="PG56" s="610">
        <v>9414153.8000000007</v>
      </c>
      <c r="PH56" s="610">
        <v>20047957.379999999</v>
      </c>
      <c r="PI56" s="610">
        <v>14260484.1</v>
      </c>
      <c r="PJ56" s="610">
        <v>38363767.020000003</v>
      </c>
      <c r="PK56" s="610">
        <v>48700317.890000001</v>
      </c>
      <c r="PL56" s="610">
        <v>8884262.4000000004</v>
      </c>
      <c r="PM56" s="610">
        <v>31953219.510000002</v>
      </c>
      <c r="PN56" s="610">
        <v>10436915.82</v>
      </c>
      <c r="PO56" s="610">
        <v>9023022.2400000002</v>
      </c>
      <c r="PP56" s="610">
        <v>8869445.2799999993</v>
      </c>
      <c r="PQ56" s="610">
        <v>5834581.7400000002</v>
      </c>
      <c r="PR56" s="610">
        <v>943786388</v>
      </c>
      <c r="PS56" s="610">
        <v>42045753.039999999</v>
      </c>
      <c r="PT56" s="610">
        <v>8506376.7899999991</v>
      </c>
      <c r="PU56" s="610">
        <v>40045164.049999997</v>
      </c>
      <c r="PV56" s="610">
        <v>114529253.17</v>
      </c>
      <c r="PW56" s="610">
        <v>13027107.859999999</v>
      </c>
      <c r="PX56" s="610">
        <v>44002649.82</v>
      </c>
      <c r="PY56" s="610">
        <v>8383807.8600000003</v>
      </c>
      <c r="PZ56" s="610">
        <v>66221187.390000001</v>
      </c>
      <c r="QA56" s="610">
        <v>9119282.5600000005</v>
      </c>
      <c r="QB56" s="610">
        <v>47692990.68</v>
      </c>
      <c r="QC56" s="610">
        <v>9649266.3000000007</v>
      </c>
      <c r="QD56" s="610">
        <v>20912273.829999998</v>
      </c>
      <c r="QE56" s="610">
        <v>38682058.369999997</v>
      </c>
      <c r="QF56" s="610">
        <v>23511638.739999998</v>
      </c>
      <c r="QG56" s="610">
        <v>40956203.310000002</v>
      </c>
      <c r="QH56" s="610">
        <v>9441208.2200000007</v>
      </c>
      <c r="QI56" s="610">
        <v>8162410.4400000004</v>
      </c>
      <c r="QJ56" s="610">
        <v>9193758.75</v>
      </c>
      <c r="QK56" s="610">
        <v>25690586.870000001</v>
      </c>
      <c r="QL56" s="610">
        <v>54447026.829999998</v>
      </c>
      <c r="QM56" s="610">
        <v>9409156.1500000004</v>
      </c>
      <c r="QN56" s="610">
        <v>2134086.7400000002</v>
      </c>
      <c r="QO56" s="610">
        <v>906954.55</v>
      </c>
      <c r="QP56" s="610">
        <v>2209630.54</v>
      </c>
      <c r="QQ56" s="610">
        <v>16963298.140000001</v>
      </c>
      <c r="QR56" s="610">
        <v>343845222.11000001</v>
      </c>
      <c r="QS56" s="610">
        <v>10210710.390000001</v>
      </c>
      <c r="QT56" s="610">
        <v>55902420.420000002</v>
      </c>
      <c r="QU56" s="610">
        <v>30082319.84</v>
      </c>
      <c r="QV56" s="610">
        <v>27856532.77</v>
      </c>
      <c r="QW56" s="610">
        <v>144050583.25</v>
      </c>
      <c r="QX56" s="610">
        <v>22695340.239999998</v>
      </c>
      <c r="QY56" s="610">
        <v>23181229.469999999</v>
      </c>
      <c r="QZ56" s="610">
        <v>103887472.95</v>
      </c>
      <c r="RA56" s="610">
        <v>19148338.859999999</v>
      </c>
      <c r="RB56" s="610">
        <v>12344976.52</v>
      </c>
      <c r="RC56" s="610">
        <v>27472986.879999999</v>
      </c>
      <c r="RD56" s="610">
        <v>15429622.869999999</v>
      </c>
      <c r="RE56" s="610">
        <v>591033912.12</v>
      </c>
      <c r="RF56" s="610">
        <v>21212803.039999999</v>
      </c>
      <c r="RG56" s="610">
        <v>7796833.2300000004</v>
      </c>
      <c r="RH56" s="610">
        <v>53089236.420000002</v>
      </c>
      <c r="RI56" s="610">
        <v>6512115.9000000004</v>
      </c>
      <c r="RJ56" s="610">
        <v>17846555.629999999</v>
      </c>
      <c r="RK56" s="610">
        <v>14793680.050000001</v>
      </c>
      <c r="RL56" s="610">
        <v>22790687.27</v>
      </c>
      <c r="RM56" s="610">
        <v>29478496.98</v>
      </c>
      <c r="RN56" s="610">
        <v>14569221.6</v>
      </c>
      <c r="RO56" s="610">
        <v>35864326.490000002</v>
      </c>
      <c r="RP56" s="610">
        <v>15066083.460000001</v>
      </c>
      <c r="RQ56" s="610">
        <v>15581566.26</v>
      </c>
      <c r="RR56" s="610">
        <v>14265641.23</v>
      </c>
      <c r="RS56" s="610">
        <v>11395233.210000001</v>
      </c>
      <c r="RT56" s="610">
        <v>13747748.560000001</v>
      </c>
      <c r="RU56" s="610">
        <v>10627285.529999999</v>
      </c>
      <c r="RV56" s="610">
        <v>16830815.059999999</v>
      </c>
      <c r="RW56" s="610">
        <v>2834996.45</v>
      </c>
      <c r="RX56" s="610">
        <v>9013936.0299999993</v>
      </c>
      <c r="RY56" s="610">
        <v>121416897.44</v>
      </c>
      <c r="RZ56" s="610">
        <v>23318189.539999999</v>
      </c>
      <c r="SA56" s="610">
        <v>20891376.5</v>
      </c>
      <c r="SB56" s="610">
        <v>26569436.829999998</v>
      </c>
      <c r="SC56" s="610">
        <v>17239118.039999999</v>
      </c>
      <c r="SD56" s="610">
        <v>15787001.35</v>
      </c>
      <c r="SE56" s="610">
        <v>28250513.620000001</v>
      </c>
      <c r="SF56" s="610">
        <v>43884712.950000003</v>
      </c>
      <c r="SG56" s="610">
        <v>29407342.350000001</v>
      </c>
      <c r="SH56" s="610">
        <v>29057376.170000002</v>
      </c>
      <c r="SI56" s="610">
        <v>18948077.050000001</v>
      </c>
      <c r="SJ56" s="610">
        <v>7456200.46</v>
      </c>
      <c r="SK56" s="610">
        <v>113630696.53</v>
      </c>
      <c r="SL56" s="610">
        <v>33942685.439999998</v>
      </c>
      <c r="SM56" s="610">
        <v>27182629.93</v>
      </c>
      <c r="SN56" s="610">
        <v>43104027.009999998</v>
      </c>
      <c r="SO56" s="610">
        <v>30262224.260000002</v>
      </c>
      <c r="SP56" s="610">
        <v>26766981.489999998</v>
      </c>
      <c r="SQ56" s="610">
        <v>24943047.760000002</v>
      </c>
      <c r="SR56" s="610">
        <v>18860261.460000001</v>
      </c>
      <c r="SS56" s="610">
        <v>149041416.13999999</v>
      </c>
      <c r="ST56" s="610">
        <v>14783553.550000001</v>
      </c>
      <c r="SU56" s="610">
        <v>33417916.370000001</v>
      </c>
      <c r="SV56" s="610">
        <v>37204587.340000004</v>
      </c>
      <c r="SW56" s="610">
        <v>11556452.619999999</v>
      </c>
      <c r="SX56" s="610">
        <v>16627665.77</v>
      </c>
      <c r="SY56" s="610">
        <v>15898968.08</v>
      </c>
      <c r="SZ56" s="610">
        <v>25492016.760000002</v>
      </c>
      <c r="TA56" s="610">
        <v>9504379.9000000004</v>
      </c>
      <c r="TB56" s="610">
        <v>11064644.640000001</v>
      </c>
      <c r="TC56" s="610">
        <v>33939713.170000002</v>
      </c>
      <c r="TD56" s="610">
        <v>15629531.35</v>
      </c>
      <c r="TE56" s="610">
        <v>57712844.469999999</v>
      </c>
      <c r="TF56" s="610">
        <v>6400367.7699999996</v>
      </c>
      <c r="TG56" s="610">
        <v>329960753.19</v>
      </c>
      <c r="TH56" s="610">
        <v>12994370.689999999</v>
      </c>
      <c r="TI56" s="610">
        <v>26699875.43</v>
      </c>
      <c r="TJ56" s="610">
        <v>24355112.109999999</v>
      </c>
      <c r="TK56" s="610">
        <v>6314743.3300000001</v>
      </c>
      <c r="TL56" s="610">
        <v>7401952.29</v>
      </c>
      <c r="TM56" s="610">
        <v>11554520.310000001</v>
      </c>
      <c r="TN56" s="610">
        <v>45177645.280000001</v>
      </c>
      <c r="TO56" s="610">
        <v>15779218.560000001</v>
      </c>
      <c r="TP56" s="610">
        <v>16941191.07</v>
      </c>
      <c r="TQ56" s="610">
        <v>9411402.8300000001</v>
      </c>
      <c r="TR56" s="610">
        <v>17895323.27</v>
      </c>
      <c r="TS56" s="610">
        <v>11462441.58</v>
      </c>
      <c r="TT56" s="610">
        <v>9977909.9499999993</v>
      </c>
      <c r="TU56" s="610">
        <v>24003986.59</v>
      </c>
      <c r="TV56" s="610">
        <v>15598584.949999999</v>
      </c>
      <c r="TW56" s="610">
        <v>82136235.519999996</v>
      </c>
      <c r="TX56" s="610">
        <v>16528613.74</v>
      </c>
      <c r="TY56" s="610">
        <v>332729276.54000002</v>
      </c>
      <c r="TZ56" s="610">
        <v>40729941.060000002</v>
      </c>
      <c r="UA56" s="610">
        <v>7711033.3600000003</v>
      </c>
      <c r="UB56" s="610">
        <v>9146652.7899999991</v>
      </c>
      <c r="UC56" s="610">
        <v>65515859.18</v>
      </c>
      <c r="UD56" s="610">
        <v>19879106.129999999</v>
      </c>
      <c r="UE56" s="610">
        <v>7389816.96</v>
      </c>
      <c r="UF56" s="610">
        <v>33144561.100000001</v>
      </c>
      <c r="UG56" s="610">
        <v>9431007.9499999993</v>
      </c>
      <c r="UH56" s="610">
        <v>113578717.84</v>
      </c>
      <c r="UI56" s="610">
        <v>26295313.699999999</v>
      </c>
      <c r="UJ56" s="610">
        <v>19335758.059999999</v>
      </c>
      <c r="UK56" s="610">
        <v>23754434.25</v>
      </c>
      <c r="UL56" s="610">
        <v>13761901.560000001</v>
      </c>
      <c r="UM56" s="610">
        <v>17810557.829999998</v>
      </c>
      <c r="UN56" s="610">
        <v>701482119.20000005</v>
      </c>
      <c r="UO56" s="610">
        <v>16977210.219999999</v>
      </c>
      <c r="UP56" s="610">
        <v>12469809.699999999</v>
      </c>
      <c r="UQ56" s="610">
        <v>51643721.530000001</v>
      </c>
      <c r="UR56" s="610">
        <v>5588748.8300000001</v>
      </c>
      <c r="US56" s="610">
        <v>12257680.42</v>
      </c>
      <c r="UT56" s="610">
        <v>32221612.140000001</v>
      </c>
      <c r="UU56" s="610">
        <v>7792930.5999999996</v>
      </c>
      <c r="UV56" s="610">
        <v>7844405.4100000001</v>
      </c>
      <c r="UW56" s="610">
        <v>21390192.559999999</v>
      </c>
      <c r="UX56" s="610">
        <v>19951561.09</v>
      </c>
      <c r="UY56" s="610">
        <v>40940968.549999997</v>
      </c>
      <c r="UZ56" s="610">
        <v>40636867.770000003</v>
      </c>
      <c r="VA56" s="610">
        <v>47916073.329999998</v>
      </c>
      <c r="VB56" s="610">
        <v>19861695.190000001</v>
      </c>
      <c r="VC56" s="610">
        <v>18508461.449999999</v>
      </c>
      <c r="VD56" s="610">
        <v>15743828.67</v>
      </c>
      <c r="VE56" s="610">
        <v>10779977.789999999</v>
      </c>
      <c r="VF56" s="610">
        <v>23203118.91</v>
      </c>
      <c r="VG56" s="610">
        <v>5096758.05</v>
      </c>
      <c r="VH56" s="610">
        <v>10970406.130000001</v>
      </c>
      <c r="VI56" s="610">
        <v>18807661.5</v>
      </c>
      <c r="VJ56" s="610">
        <v>342925113.63</v>
      </c>
      <c r="VK56" s="610">
        <v>27323126.960000001</v>
      </c>
      <c r="VL56" s="610">
        <v>41478548.969999999</v>
      </c>
      <c r="VM56" s="610">
        <v>36401639.32</v>
      </c>
      <c r="VN56" s="610">
        <v>49771472.789999999</v>
      </c>
      <c r="VO56" s="610">
        <v>30296824.16</v>
      </c>
      <c r="VP56" s="610">
        <v>26014320.600000001</v>
      </c>
      <c r="VQ56" s="610">
        <v>3467216.3</v>
      </c>
      <c r="VR56" s="610">
        <v>29974575.32</v>
      </c>
      <c r="VS56" s="610">
        <v>79318756.239999995</v>
      </c>
      <c r="VT56" s="610">
        <v>16043151.960000001</v>
      </c>
      <c r="VU56" s="610">
        <v>88974651.010000005</v>
      </c>
      <c r="VV56" s="610">
        <v>22720853.66</v>
      </c>
      <c r="VW56" s="610">
        <v>34609922.369999997</v>
      </c>
      <c r="VX56" s="610">
        <v>7817963.3300000001</v>
      </c>
      <c r="VY56" s="610">
        <v>2102375343.6199999</v>
      </c>
      <c r="VZ56" s="610">
        <v>47052507.869999997</v>
      </c>
      <c r="WA56" s="610">
        <v>74429128.719999999</v>
      </c>
      <c r="WB56" s="610">
        <v>39137226.479999997</v>
      </c>
      <c r="WC56" s="610">
        <v>24640511.370000001</v>
      </c>
      <c r="WD56" s="610">
        <v>14878214.949999999</v>
      </c>
      <c r="WE56" s="610">
        <v>31895764.640000001</v>
      </c>
      <c r="WF56" s="610">
        <v>47791474.740000002</v>
      </c>
      <c r="WG56" s="610">
        <v>46909334.189999998</v>
      </c>
      <c r="WH56" s="610">
        <v>24930412.949999999</v>
      </c>
      <c r="WI56" s="610">
        <v>9007694.8200000003</v>
      </c>
      <c r="WJ56" s="610">
        <v>28141478.469999999</v>
      </c>
      <c r="WK56" s="610">
        <v>37799645.829999998</v>
      </c>
      <c r="WL56" s="610">
        <v>57662763.840000004</v>
      </c>
      <c r="WM56" s="610">
        <v>60736747.350000001</v>
      </c>
      <c r="WN56" s="610">
        <v>46937499.299999997</v>
      </c>
      <c r="WO56" s="610">
        <v>34271950.299999997</v>
      </c>
      <c r="WP56" s="610">
        <v>26351782.73</v>
      </c>
      <c r="WQ56" s="610">
        <v>14805363.699999999</v>
      </c>
      <c r="WR56" s="610">
        <v>34320334.829999998</v>
      </c>
      <c r="WS56" s="610">
        <v>164122263.91999999</v>
      </c>
      <c r="WT56" s="610">
        <v>14767585.85</v>
      </c>
      <c r="WU56" s="610">
        <v>32201361.059999999</v>
      </c>
      <c r="WV56" s="610">
        <v>27309752.350000001</v>
      </c>
      <c r="WW56" s="610">
        <v>23892481.120000001</v>
      </c>
      <c r="WX56" s="610">
        <v>13345048.720000001</v>
      </c>
      <c r="WY56" s="610">
        <v>12725039.539999999</v>
      </c>
      <c r="WZ56" s="610">
        <v>23498639.530000001</v>
      </c>
      <c r="XA56" s="610">
        <v>190932245.13999999</v>
      </c>
      <c r="XB56" s="610">
        <v>10559825.630000001</v>
      </c>
      <c r="XC56" s="610">
        <v>29658567.800000001</v>
      </c>
      <c r="XD56" s="610">
        <v>21900164.530000001</v>
      </c>
      <c r="XE56" s="610">
        <v>26407251.260000002</v>
      </c>
      <c r="XF56" s="610">
        <v>715782244.12</v>
      </c>
      <c r="XG56" s="610">
        <v>32041428.879999999</v>
      </c>
      <c r="XH56" s="610">
        <v>95474147.420000002</v>
      </c>
      <c r="XI56" s="610">
        <v>135612599.38999999</v>
      </c>
      <c r="XJ56" s="610">
        <v>23304019.82</v>
      </c>
      <c r="XK56" s="610">
        <v>32901443.949999999</v>
      </c>
      <c r="XL56" s="610">
        <v>48519781.149999999</v>
      </c>
      <c r="XM56" s="610">
        <v>71065152.870000005</v>
      </c>
      <c r="XN56" s="610">
        <v>20173131.870000001</v>
      </c>
      <c r="XO56" s="610">
        <v>40575395.619999997</v>
      </c>
      <c r="XP56" s="610">
        <v>35925739.740000002</v>
      </c>
      <c r="XQ56" s="610">
        <v>23352643.09</v>
      </c>
      <c r="XR56" s="610">
        <v>19020866.579999998</v>
      </c>
      <c r="XS56" s="610">
        <v>20720277.760000002</v>
      </c>
      <c r="XT56" s="610">
        <v>55832786.289999999</v>
      </c>
      <c r="XU56" s="610">
        <v>18392476.530000001</v>
      </c>
      <c r="XV56" s="610">
        <v>23318118.969999999</v>
      </c>
      <c r="XW56" s="610">
        <v>25817220.75</v>
      </c>
      <c r="XX56" s="610">
        <v>14129821.43</v>
      </c>
      <c r="XY56" s="610">
        <v>15724773.16</v>
      </c>
      <c r="XZ56" s="610">
        <v>13591848.85</v>
      </c>
      <c r="YA56" s="610">
        <v>56705412.270000003</v>
      </c>
      <c r="YB56" s="610">
        <v>52423840.799999997</v>
      </c>
      <c r="YC56" s="610">
        <v>525844083.88</v>
      </c>
      <c r="YD56" s="610">
        <v>31233881.920000002</v>
      </c>
      <c r="YE56" s="610">
        <v>63566985.770000003</v>
      </c>
      <c r="YF56" s="610">
        <v>59304491.880000003</v>
      </c>
      <c r="YG56" s="610">
        <v>121480995.48</v>
      </c>
      <c r="YH56" s="610">
        <v>28586682.960000001</v>
      </c>
      <c r="YI56" s="610">
        <v>68371656.379999995</v>
      </c>
      <c r="YJ56" s="610">
        <v>24062699.719999999</v>
      </c>
      <c r="YK56" s="610">
        <v>95248150.200000003</v>
      </c>
      <c r="YL56" s="610">
        <v>55516075.950000003</v>
      </c>
      <c r="YM56" s="610">
        <v>52885445.659999996</v>
      </c>
      <c r="YN56" s="610">
        <v>23920536.370000001</v>
      </c>
      <c r="YO56" s="610">
        <v>39576713.32</v>
      </c>
      <c r="YP56" s="610">
        <v>17179526.57</v>
      </c>
      <c r="YQ56" s="610">
        <v>69911215.829999998</v>
      </c>
      <c r="YR56" s="610">
        <v>76651458.299999997</v>
      </c>
      <c r="YS56" s="610">
        <v>24792385.289999999</v>
      </c>
      <c r="YT56" s="610">
        <v>175623326.72</v>
      </c>
      <c r="YU56" s="610">
        <v>11559488.539999999</v>
      </c>
      <c r="YV56" s="610">
        <v>22312098.719999999</v>
      </c>
      <c r="YW56" s="610">
        <v>8880789.4800000004</v>
      </c>
      <c r="YX56" s="610">
        <v>15026540.779999999</v>
      </c>
      <c r="YY56" s="610">
        <v>13604320.27</v>
      </c>
      <c r="YZ56" s="610">
        <v>26936969.780000001</v>
      </c>
      <c r="ZA56" s="610">
        <v>142513239.59999999</v>
      </c>
      <c r="ZB56" s="610">
        <v>8643935.4299999997</v>
      </c>
      <c r="ZC56" s="610">
        <v>32063337.609999999</v>
      </c>
      <c r="ZD56" s="610">
        <v>9713544.4399999995</v>
      </c>
      <c r="ZE56" s="610">
        <v>32024150.010000002</v>
      </c>
      <c r="ZF56" s="610">
        <v>5144967.22</v>
      </c>
      <c r="ZG56" s="610">
        <v>7092159.25</v>
      </c>
      <c r="ZH56" s="610">
        <v>13403902.470000001</v>
      </c>
      <c r="ZI56" s="610">
        <v>44054730.32</v>
      </c>
      <c r="ZJ56" s="610">
        <v>297548794.89999998</v>
      </c>
      <c r="ZK56" s="610">
        <v>27660574.09</v>
      </c>
      <c r="ZL56" s="610">
        <v>93364709.430000007</v>
      </c>
      <c r="ZM56" s="610">
        <v>275782892.97000003</v>
      </c>
      <c r="ZN56" s="610">
        <v>92448663.579999998</v>
      </c>
      <c r="ZO56" s="610">
        <v>52384755.350000001</v>
      </c>
      <c r="ZP56" s="610">
        <v>48877270.700000003</v>
      </c>
      <c r="ZQ56" s="610">
        <v>141580269.72</v>
      </c>
      <c r="ZR56" s="610">
        <v>321633085.89999998</v>
      </c>
      <c r="ZS56" s="610">
        <v>54360462.590000004</v>
      </c>
      <c r="ZT56" s="610">
        <v>35311055.020000003</v>
      </c>
      <c r="ZU56" s="610">
        <v>50162069.270000003</v>
      </c>
      <c r="ZV56" s="610">
        <v>30788440.640000001</v>
      </c>
      <c r="ZW56" s="610">
        <v>39024528.5</v>
      </c>
      <c r="ZX56" s="610">
        <v>22505927.52</v>
      </c>
      <c r="ZY56" s="610">
        <v>27976134.18</v>
      </c>
      <c r="ZZ56" s="610">
        <v>25396264.579999998</v>
      </c>
      <c r="AAA56" s="610">
        <v>25847876.219999999</v>
      </c>
      <c r="AAB56" s="610">
        <v>37990376.859999999</v>
      </c>
      <c r="AAC56" s="610">
        <v>44699484.409999996</v>
      </c>
      <c r="AAD56" s="610">
        <v>14165171.01</v>
      </c>
      <c r="AAE56" s="610">
        <v>29298141.960000001</v>
      </c>
      <c r="AAF56" s="610">
        <v>100619102.76000001</v>
      </c>
      <c r="AAG56" s="610">
        <v>20153749.640000001</v>
      </c>
      <c r="AAH56" s="610">
        <v>30843859.899999999</v>
      </c>
      <c r="AAI56" s="610">
        <v>7810211.4000000004</v>
      </c>
      <c r="AAJ56" s="610">
        <v>16140300.960000001</v>
      </c>
      <c r="AAK56" s="610">
        <v>12496538.66</v>
      </c>
      <c r="AAL56" s="610">
        <v>16623867.029999999</v>
      </c>
      <c r="AAM56" s="610">
        <v>1510623500.26</v>
      </c>
      <c r="AAN56" s="610">
        <v>19899846.329999998</v>
      </c>
      <c r="AAO56" s="610">
        <v>28479500.620000001</v>
      </c>
      <c r="AAP56" s="610">
        <v>65398631.609999999</v>
      </c>
      <c r="AAQ56" s="610">
        <v>28881305.039999999</v>
      </c>
      <c r="AAR56" s="610">
        <v>53644666.840000004</v>
      </c>
      <c r="AAS56" s="610">
        <v>29628163.219999999</v>
      </c>
      <c r="AAT56" s="610">
        <v>43986545.5</v>
      </c>
      <c r="AAU56" s="610">
        <v>55268111.359999999</v>
      </c>
      <c r="AAV56" s="610">
        <v>23118140.989999998</v>
      </c>
      <c r="AAW56" s="610">
        <v>21820973.280000001</v>
      </c>
      <c r="AAX56" s="610">
        <v>91217754.060000002</v>
      </c>
      <c r="AAY56" s="610">
        <v>43378415.259999998</v>
      </c>
      <c r="AAZ56" s="610">
        <v>6317320.25</v>
      </c>
      <c r="ABA56" s="610">
        <v>12093648.1</v>
      </c>
      <c r="ABB56" s="610">
        <v>17677550.890000001</v>
      </c>
      <c r="ABC56" s="610">
        <v>20996458.359999999</v>
      </c>
      <c r="ABD56" s="610">
        <v>33447977.890000001</v>
      </c>
      <c r="ABE56" s="610">
        <v>12646912.15</v>
      </c>
      <c r="ABF56" s="610">
        <v>102139084.79000001</v>
      </c>
      <c r="ABG56" s="610">
        <v>60656728.18</v>
      </c>
      <c r="ABH56" s="610">
        <v>34439684.369999997</v>
      </c>
      <c r="ABI56" s="610">
        <v>10454339.119999999</v>
      </c>
      <c r="ABJ56" s="610">
        <v>9936516.6099999994</v>
      </c>
      <c r="ABK56" s="610">
        <v>38740299.68</v>
      </c>
      <c r="ABL56" s="610">
        <v>15290490.390000001</v>
      </c>
      <c r="ABM56" s="610">
        <v>167326515.12</v>
      </c>
      <c r="ABN56" s="610">
        <v>66708234.509999998</v>
      </c>
      <c r="ABO56" s="610">
        <v>9367033.5099999998</v>
      </c>
      <c r="ABP56" s="610">
        <v>44545209.329999998</v>
      </c>
      <c r="ABQ56" s="610">
        <v>17390643.719999999</v>
      </c>
      <c r="ABR56" s="610">
        <v>25637816.32</v>
      </c>
      <c r="ABS56" s="610">
        <v>11960024.470000001</v>
      </c>
      <c r="ABT56" s="610">
        <v>16078190.68</v>
      </c>
      <c r="ABU56" s="610">
        <v>31638402.27</v>
      </c>
      <c r="ABV56" s="610">
        <v>131181125.95</v>
      </c>
      <c r="ABW56" s="610">
        <v>38322344.640000001</v>
      </c>
      <c r="ABX56" s="610">
        <v>59082793.170000002</v>
      </c>
      <c r="ABY56" s="610">
        <v>8362774.5199999996</v>
      </c>
      <c r="ABZ56" s="610">
        <v>24455292.18</v>
      </c>
      <c r="ACA56" s="610">
        <v>45549415.18</v>
      </c>
      <c r="ACB56" s="610">
        <v>7692289.5</v>
      </c>
      <c r="ACC56" s="610">
        <v>13934890.67</v>
      </c>
      <c r="ACD56" s="610">
        <v>13032461.529999999</v>
      </c>
      <c r="ACE56" s="610">
        <v>22875661.640000001</v>
      </c>
      <c r="ACF56" s="610">
        <v>21647534.690000001</v>
      </c>
      <c r="ACG56" s="610">
        <v>459547351.74000001</v>
      </c>
      <c r="ACH56" s="610">
        <v>8147198.0899999999</v>
      </c>
      <c r="ACI56" s="610">
        <v>12542213.91</v>
      </c>
      <c r="ACJ56" s="610">
        <v>27394007.989999998</v>
      </c>
      <c r="ACK56" s="610">
        <v>15316852.77</v>
      </c>
      <c r="ACL56" s="610">
        <v>27556503.239999998</v>
      </c>
      <c r="ACM56" s="610">
        <v>55020629</v>
      </c>
      <c r="ACN56" s="610">
        <v>160629085.94</v>
      </c>
      <c r="ACO56" s="610">
        <v>206266791.5</v>
      </c>
      <c r="ACP56" s="610">
        <v>14124949</v>
      </c>
      <c r="ACQ56" s="610">
        <v>34382518.07</v>
      </c>
      <c r="ACR56" s="610">
        <v>40911775.439999998</v>
      </c>
      <c r="ACS56" s="610">
        <v>16154784.109999999</v>
      </c>
      <c r="ACT56" s="610">
        <v>207691379.72999999</v>
      </c>
      <c r="ACU56" s="610">
        <v>22162740.219999999</v>
      </c>
      <c r="ACV56" s="610">
        <v>28343393.199999999</v>
      </c>
      <c r="ACW56" s="610">
        <v>46408151.210000001</v>
      </c>
      <c r="ACX56" s="610">
        <v>7336086.9299999997</v>
      </c>
      <c r="ACY56" s="610">
        <v>15417229.43</v>
      </c>
      <c r="ACZ56" s="610">
        <v>8544509.2300000004</v>
      </c>
      <c r="ADA56" s="610">
        <v>8319408.3499999996</v>
      </c>
      <c r="ADB56" s="610">
        <v>21471917.77</v>
      </c>
      <c r="ADC56" s="610">
        <v>48055982.07</v>
      </c>
      <c r="ADD56" s="610">
        <v>37149730.969999999</v>
      </c>
      <c r="ADE56" s="610">
        <v>56051089.869999997</v>
      </c>
      <c r="ADF56" s="610">
        <v>15440160.119999999</v>
      </c>
      <c r="ADG56" s="610">
        <v>7773291.8600000003</v>
      </c>
      <c r="ADH56" s="610">
        <v>16971371.170000002</v>
      </c>
      <c r="ADI56" s="610">
        <v>16564291.960000001</v>
      </c>
      <c r="ADJ56" s="610">
        <v>20754675.149999999</v>
      </c>
      <c r="ADK56" s="610">
        <v>21188620.399999999</v>
      </c>
      <c r="ADL56" s="610">
        <v>11395528.779999999</v>
      </c>
      <c r="ADM56" s="610">
        <v>416091758.69999999</v>
      </c>
      <c r="ADN56" s="610">
        <v>129169932.72</v>
      </c>
      <c r="ADO56" s="610">
        <v>35717643.75</v>
      </c>
      <c r="ADP56" s="610">
        <v>75492946.799999997</v>
      </c>
      <c r="ADQ56" s="610">
        <v>4351130.4800000004</v>
      </c>
      <c r="ADR56" s="610">
        <v>11190170.18</v>
      </c>
      <c r="ADS56" s="610">
        <v>52141122.020000003</v>
      </c>
      <c r="ADT56" s="610">
        <v>5588782.0999999996</v>
      </c>
      <c r="ADU56" s="610">
        <v>635114074.12</v>
      </c>
      <c r="ADV56" s="610">
        <v>122571427.86</v>
      </c>
      <c r="ADW56" s="610">
        <v>31814434.800000001</v>
      </c>
      <c r="ADX56" s="610">
        <v>34191091.700000003</v>
      </c>
      <c r="ADY56" s="610">
        <v>32856462.100000001</v>
      </c>
      <c r="ADZ56" s="610">
        <v>40760434.170000002</v>
      </c>
      <c r="AEA56" s="610">
        <v>22537771.5</v>
      </c>
      <c r="AEB56" s="610">
        <v>15858354.77</v>
      </c>
      <c r="AEC56" s="610">
        <v>11866561.050000001</v>
      </c>
      <c r="AED56" s="610">
        <v>37609522.5</v>
      </c>
      <c r="AEE56" s="610">
        <v>9602043.3599999994</v>
      </c>
      <c r="AEF56" s="610">
        <v>16769385.689999999</v>
      </c>
      <c r="AEG56" s="610">
        <v>20477152.440000001</v>
      </c>
      <c r="AEH56" s="610">
        <v>22292946.190000001</v>
      </c>
      <c r="AEI56" s="610">
        <v>33222267.949999999</v>
      </c>
      <c r="AEJ56" s="610">
        <v>37285370.409999996</v>
      </c>
      <c r="AEK56" s="610">
        <v>13438277.550000001</v>
      </c>
      <c r="AEL56" s="610">
        <v>47946526.039999999</v>
      </c>
      <c r="AEM56" s="610">
        <v>17702759.309999999</v>
      </c>
      <c r="AEN56" s="610">
        <v>29123004.18</v>
      </c>
      <c r="AEO56" s="610">
        <v>341202807.44999999</v>
      </c>
      <c r="AEP56" s="610">
        <v>41109047.32</v>
      </c>
      <c r="AEQ56" s="610">
        <v>31022145.530000001</v>
      </c>
      <c r="AER56" s="610">
        <v>24528522.850000001</v>
      </c>
      <c r="AES56" s="610">
        <v>14005270.49</v>
      </c>
      <c r="AET56" s="610">
        <v>56588868.880000003</v>
      </c>
      <c r="AEU56" s="610">
        <v>30952066.52</v>
      </c>
      <c r="AEV56" s="610">
        <v>31127198.73</v>
      </c>
      <c r="AEW56" s="610">
        <v>21086873.059999999</v>
      </c>
      <c r="AEX56" s="610">
        <v>17051489.440000001</v>
      </c>
      <c r="AEY56" s="610">
        <v>234151418.99000001</v>
      </c>
      <c r="AEZ56" s="610">
        <v>163751587.56</v>
      </c>
      <c r="AFA56" s="610">
        <v>23340252.600000001</v>
      </c>
      <c r="AFB56" s="610">
        <v>18760199.530000001</v>
      </c>
      <c r="AFC56" s="610">
        <v>42010407.659999996</v>
      </c>
      <c r="AFD56" s="610">
        <v>78230970.469999999</v>
      </c>
      <c r="AFE56" s="610">
        <v>18911768.640000001</v>
      </c>
      <c r="AFF56" s="610">
        <v>13240960.609999999</v>
      </c>
      <c r="AFG56" s="610">
        <v>28391138.93</v>
      </c>
      <c r="AFH56" s="610">
        <v>22738125.739999998</v>
      </c>
      <c r="AFI56" s="610">
        <v>18969523.27</v>
      </c>
      <c r="AFJ56" s="610">
        <v>10551351.890000001</v>
      </c>
      <c r="AFK56" s="610">
        <v>14152111.439999999</v>
      </c>
      <c r="AFL56" s="610">
        <v>184035382.37</v>
      </c>
      <c r="AFM56" s="610">
        <v>29607443.120000001</v>
      </c>
      <c r="AFN56" s="610">
        <v>54892782.950000003</v>
      </c>
      <c r="AFO56" s="610">
        <v>17732136.77</v>
      </c>
      <c r="AFP56" s="610">
        <v>35010367.32</v>
      </c>
      <c r="AFQ56" s="610">
        <v>42165785.289999999</v>
      </c>
      <c r="AFR56" s="610">
        <v>24625838.579999998</v>
      </c>
      <c r="AFS56" s="610">
        <v>47888722.090000004</v>
      </c>
      <c r="AFT56" s="610">
        <v>35136402.460000001</v>
      </c>
      <c r="AFU56" s="610">
        <v>20774005.75</v>
      </c>
      <c r="AFV56" s="610">
        <v>37743288.850000001</v>
      </c>
      <c r="AFW56" s="610">
        <v>39543320.939999998</v>
      </c>
      <c r="AFX56" s="610">
        <v>321423965.61000001</v>
      </c>
      <c r="AFY56" s="610">
        <v>30266646.050000001</v>
      </c>
      <c r="AFZ56" s="610">
        <v>13947392.34</v>
      </c>
      <c r="AGA56" s="610">
        <v>28489305.859999999</v>
      </c>
      <c r="AGB56" s="610">
        <v>26345377.600000001</v>
      </c>
      <c r="AGC56" s="610">
        <v>12499862.98</v>
      </c>
      <c r="AGD56" s="610">
        <v>14698728.380000001</v>
      </c>
      <c r="AGE56" s="610">
        <v>16995900.399999999</v>
      </c>
      <c r="AGF56" s="610">
        <v>11934620.800000001</v>
      </c>
      <c r="AGG56" s="610">
        <v>11844341.85</v>
      </c>
      <c r="AGH56" s="610">
        <v>15400889.57</v>
      </c>
      <c r="AGI56" s="610">
        <v>667192338.35000002</v>
      </c>
      <c r="AGJ56" s="610">
        <v>53797796.630000003</v>
      </c>
      <c r="AGK56" s="610">
        <v>36301916.579999998</v>
      </c>
      <c r="AGL56" s="610">
        <v>14834201.609999999</v>
      </c>
      <c r="AGM56" s="610">
        <v>53298584.009999998</v>
      </c>
      <c r="AGN56" s="610">
        <v>32596448.59</v>
      </c>
      <c r="AGO56" s="610">
        <v>10440462.08</v>
      </c>
      <c r="AGP56" s="610">
        <v>32569151.780000001</v>
      </c>
      <c r="AGQ56" s="610">
        <v>536653422.42000002</v>
      </c>
      <c r="AGR56" s="610">
        <v>469663475.42000002</v>
      </c>
      <c r="AGS56" s="610">
        <v>17088433.789999999</v>
      </c>
      <c r="AGT56" s="610">
        <v>49341802.079999998</v>
      </c>
      <c r="AGU56" s="610">
        <v>48652827.789999999</v>
      </c>
      <c r="AGV56" s="610">
        <v>12566633.529999999</v>
      </c>
      <c r="AGW56" s="610">
        <v>11027949.6</v>
      </c>
      <c r="AGX56" s="610">
        <v>23233155.629999999</v>
      </c>
      <c r="AGY56" s="610">
        <v>10804131.560000001</v>
      </c>
      <c r="AGZ56" s="610">
        <v>36771334.719999999</v>
      </c>
      <c r="AHA56" s="610">
        <v>47368589.450000003</v>
      </c>
      <c r="AHB56" s="610">
        <v>25005837.530000001</v>
      </c>
      <c r="AHC56" s="610">
        <v>15297001.77</v>
      </c>
      <c r="AHD56" s="610">
        <v>24161068.93</v>
      </c>
      <c r="AHE56" s="610">
        <v>10461769.67</v>
      </c>
      <c r="AHF56" s="610">
        <v>11949628.25</v>
      </c>
      <c r="AHG56" s="610">
        <v>9033037.0899999999</v>
      </c>
      <c r="AHH56" s="610">
        <v>87359584.299999997</v>
      </c>
      <c r="AHI56" s="610">
        <v>31522646.539999999</v>
      </c>
      <c r="AHJ56" s="610">
        <v>25714417.219999999</v>
      </c>
      <c r="AHK56" s="610">
        <v>14207046.85</v>
      </c>
      <c r="AHL56" s="610">
        <v>25708627.260000002</v>
      </c>
      <c r="AHM56" s="610">
        <v>23139704.030000001</v>
      </c>
      <c r="AHN56" s="610">
        <v>11001724.59</v>
      </c>
    </row>
    <row r="57" spans="2:898" x14ac:dyDescent="1.1000000000000001">
      <c r="B57" s="271" t="s">
        <v>6520</v>
      </c>
      <c r="C57" s="294">
        <v>216085764.25999999</v>
      </c>
      <c r="D57" s="294">
        <v>26656723.120000001</v>
      </c>
      <c r="E57" s="294">
        <v>67363116.609999999</v>
      </c>
      <c r="F57" s="294">
        <v>8009906.9000000004</v>
      </c>
      <c r="G57" s="294">
        <v>36293951.25</v>
      </c>
      <c r="H57" s="294">
        <v>22860018.629999999</v>
      </c>
      <c r="I57" s="294">
        <v>53122918.909999996</v>
      </c>
      <c r="J57" s="294">
        <v>15641512.720000001</v>
      </c>
      <c r="K57" s="294">
        <v>11313689.970000001</v>
      </c>
      <c r="L57" s="294">
        <v>15686956.619999999</v>
      </c>
      <c r="M57" s="294">
        <v>16414736.189999999</v>
      </c>
      <c r="N57" s="294">
        <v>14159619.07</v>
      </c>
      <c r="O57" s="294">
        <v>37093526.82</v>
      </c>
      <c r="P57" s="294">
        <v>12767350.98</v>
      </c>
      <c r="Q57" s="294">
        <v>6941298.0499999998</v>
      </c>
      <c r="R57" s="294">
        <v>41738388.020000003</v>
      </c>
      <c r="S57" s="294">
        <v>25494479.379999999</v>
      </c>
      <c r="T57" s="294">
        <v>5259888.1100000003</v>
      </c>
      <c r="U57" s="294">
        <v>337803263.57999998</v>
      </c>
      <c r="V57" s="294">
        <v>116552328.87</v>
      </c>
      <c r="W57" s="294">
        <v>12288713.210000001</v>
      </c>
      <c r="X57" s="294">
        <v>22384444.02</v>
      </c>
      <c r="Y57" s="294">
        <v>33516802.859999999</v>
      </c>
      <c r="Z57" s="294">
        <v>41418934.310000002</v>
      </c>
      <c r="AA57" s="294">
        <v>24121443.59</v>
      </c>
      <c r="AB57" s="294">
        <v>146355138.41</v>
      </c>
      <c r="AC57" s="294">
        <v>40915046.840000004</v>
      </c>
      <c r="AD57" s="294">
        <v>33253981.920000002</v>
      </c>
      <c r="AE57" s="294">
        <v>145581186.31999999</v>
      </c>
      <c r="AF57" s="294">
        <v>39901288.219999999</v>
      </c>
      <c r="AG57" s="294">
        <v>146671307.58000001</v>
      </c>
      <c r="AH57" s="294">
        <v>71996084.459999993</v>
      </c>
      <c r="AI57" s="294">
        <v>26424676.559999999</v>
      </c>
      <c r="AJ57" s="294">
        <v>21433934.57</v>
      </c>
      <c r="AK57" s="294">
        <v>20378088.66</v>
      </c>
      <c r="AL57" s="294">
        <v>43456980.719999999</v>
      </c>
      <c r="AM57" s="294">
        <v>50490760.170000002</v>
      </c>
      <c r="AN57" s="294">
        <v>16860334.280000001</v>
      </c>
      <c r="AO57" s="294">
        <v>17301481.870000001</v>
      </c>
      <c r="AP57" s="294">
        <v>17601706.469999999</v>
      </c>
      <c r="AQ57" s="294">
        <v>25034018.969999999</v>
      </c>
      <c r="AR57" s="294">
        <v>16534002.619999999</v>
      </c>
      <c r="AS57" s="294">
        <v>198045515.88</v>
      </c>
      <c r="AT57" s="294">
        <v>4620856.24</v>
      </c>
      <c r="AU57" s="294">
        <v>3895367.03</v>
      </c>
      <c r="AV57" s="294">
        <v>4844195.92</v>
      </c>
      <c r="AW57" s="294">
        <v>12381100.15</v>
      </c>
      <c r="AX57" s="294">
        <v>20271796.399999999</v>
      </c>
      <c r="AY57" s="294">
        <v>3779678.97</v>
      </c>
      <c r="AZ57" s="294">
        <v>6227406.6600000001</v>
      </c>
      <c r="BA57" s="294">
        <v>2556319.84</v>
      </c>
      <c r="BB57" s="294">
        <v>3829755.69</v>
      </c>
      <c r="BC57" s="294">
        <v>2214022.48</v>
      </c>
      <c r="BD57" s="294">
        <v>5579910.2999999998</v>
      </c>
      <c r="BE57" s="294">
        <v>33016806.039999999</v>
      </c>
      <c r="BF57" s="294">
        <v>3310532.99</v>
      </c>
      <c r="BG57" s="294">
        <v>6545652.96</v>
      </c>
      <c r="BH57" s="294">
        <v>196798068.39700001</v>
      </c>
      <c r="BI57" s="294">
        <v>65333131.75</v>
      </c>
      <c r="BJ57" s="294">
        <v>17138307.460000001</v>
      </c>
      <c r="BK57" s="294">
        <v>8312474.7400000002</v>
      </c>
      <c r="BL57" s="294">
        <v>22341405.370000001</v>
      </c>
      <c r="BM57" s="294">
        <v>12231238.449999999</v>
      </c>
      <c r="BN57" s="294">
        <v>13575014.09</v>
      </c>
      <c r="BO57" s="294">
        <v>1058150.8799999999</v>
      </c>
      <c r="BP57" s="294">
        <v>1011652.19</v>
      </c>
      <c r="BQ57" s="294">
        <v>128112968.7</v>
      </c>
      <c r="BR57" s="294">
        <v>4678856.3899999997</v>
      </c>
      <c r="BS57" s="294">
        <v>6222203.0599999996</v>
      </c>
      <c r="BT57" s="294">
        <v>12373232.210000001</v>
      </c>
      <c r="BU57" s="294">
        <v>7097401.29</v>
      </c>
      <c r="BV57" s="294">
        <v>7158706.4900000002</v>
      </c>
      <c r="BW57" s="294">
        <v>3828385.03</v>
      </c>
      <c r="BX57" s="294">
        <v>5185912.67</v>
      </c>
      <c r="BY57" s="294">
        <v>88641757.340000004</v>
      </c>
      <c r="BZ57" s="294">
        <v>12826778.689999999</v>
      </c>
      <c r="CA57" s="294">
        <v>25025587.309999999</v>
      </c>
      <c r="CB57" s="294">
        <v>43153842.810000002</v>
      </c>
      <c r="CC57" s="294">
        <v>10678117.970000001</v>
      </c>
      <c r="CD57" s="294">
        <v>10662834.92</v>
      </c>
      <c r="CE57" s="294">
        <v>12468118.75</v>
      </c>
      <c r="CF57" s="294">
        <v>216387553.13999999</v>
      </c>
      <c r="CG57" s="294">
        <v>13776597.689999999</v>
      </c>
      <c r="CH57" s="294">
        <v>36596006.030000001</v>
      </c>
      <c r="CI57" s="294">
        <v>5578022.5199999996</v>
      </c>
      <c r="CJ57" s="294">
        <v>9942195.4800000004</v>
      </c>
      <c r="CK57" s="294">
        <v>10457080.380000001</v>
      </c>
      <c r="CL57" s="294">
        <v>9064936.1600000001</v>
      </c>
      <c r="CM57" s="294">
        <v>21086662.399999999</v>
      </c>
      <c r="CN57" s="294">
        <v>3180109.57</v>
      </c>
      <c r="CO57" s="294">
        <v>11099083.65</v>
      </c>
      <c r="CP57" s="294">
        <v>7707403.9100000001</v>
      </c>
      <c r="CQ57" s="294">
        <v>9520790.7100000009</v>
      </c>
      <c r="CR57" s="294">
        <v>6938845.1900000004</v>
      </c>
      <c r="CS57" s="294">
        <v>133596290.13</v>
      </c>
      <c r="CT57" s="294">
        <v>5641638.4699999997</v>
      </c>
      <c r="CU57" s="294">
        <v>9427503.8300000001</v>
      </c>
      <c r="CV57" s="294">
        <v>27246412</v>
      </c>
      <c r="CW57" s="294">
        <v>7052543.4299999997</v>
      </c>
      <c r="CX57" s="294">
        <v>23439783.52</v>
      </c>
      <c r="CY57" s="294">
        <v>8257860.0499999998</v>
      </c>
      <c r="CZ57" s="294">
        <v>7348556.4400000004</v>
      </c>
      <c r="DA57" s="294">
        <v>164338198.62</v>
      </c>
      <c r="DB57" s="294">
        <v>187377996.61000001</v>
      </c>
      <c r="DC57" s="294">
        <v>18364855.940000001</v>
      </c>
      <c r="DD57" s="294">
        <v>27095285.649999999</v>
      </c>
      <c r="DE57" s="294">
        <v>25500394.390000001</v>
      </c>
      <c r="DF57" s="294">
        <v>26671177.52</v>
      </c>
      <c r="DG57" s="294">
        <v>24958781.780000001</v>
      </c>
      <c r="DH57" s="294">
        <v>26149631.829999998</v>
      </c>
      <c r="DI57" s="294">
        <v>15758952.4</v>
      </c>
      <c r="DJ57" s="294">
        <v>554193272.38999999</v>
      </c>
      <c r="DK57" s="294">
        <v>16695880.029999999</v>
      </c>
      <c r="DL57" s="294">
        <v>22623387.27</v>
      </c>
      <c r="DM57" s="294">
        <v>15597647.18</v>
      </c>
      <c r="DN57" s="294">
        <v>16220141.649800001</v>
      </c>
      <c r="DO57" s="294">
        <v>16922312.920000002</v>
      </c>
      <c r="DP57" s="294">
        <v>41703902.939999998</v>
      </c>
      <c r="DQ57" s="294">
        <v>19587811.3499</v>
      </c>
      <c r="DR57" s="294">
        <v>43120858.539999999</v>
      </c>
      <c r="DS57" s="294">
        <v>320411627.61000001</v>
      </c>
      <c r="DT57" s="294">
        <v>35611395.060000002</v>
      </c>
      <c r="DU57" s="294">
        <v>87773385.980000004</v>
      </c>
      <c r="DV57" s="294">
        <v>126765860.56</v>
      </c>
      <c r="DW57" s="294">
        <v>53835141.399999999</v>
      </c>
      <c r="DX57" s="294">
        <v>37105477.340000004</v>
      </c>
      <c r="DY57" s="294">
        <v>21262802.73</v>
      </c>
      <c r="DZ57" s="294">
        <v>5728050.3899999997</v>
      </c>
      <c r="EA57" s="294">
        <v>25815313.059999999</v>
      </c>
      <c r="EB57" s="294">
        <v>15763063.67</v>
      </c>
      <c r="EC57" s="294">
        <v>69447326.700000003</v>
      </c>
      <c r="ED57" s="294">
        <v>143354771.19</v>
      </c>
      <c r="EE57" s="294">
        <v>62482202.030000001</v>
      </c>
      <c r="EF57" s="294">
        <v>25798828.219999999</v>
      </c>
      <c r="EG57" s="294">
        <v>19209189.91</v>
      </c>
      <c r="EH57" s="294">
        <v>20247594.25</v>
      </c>
      <c r="EI57" s="294">
        <v>31578010.960000001</v>
      </c>
      <c r="EJ57" s="294">
        <v>38908142.109999999</v>
      </c>
      <c r="EK57" s="294">
        <v>15718268.880000001</v>
      </c>
      <c r="EL57" s="294">
        <v>16401300.18</v>
      </c>
      <c r="EM57" s="294">
        <v>319241960.06999999</v>
      </c>
      <c r="EN57" s="294">
        <v>16401929.5</v>
      </c>
      <c r="EO57" s="294">
        <v>26324286.260000002</v>
      </c>
      <c r="EP57" s="294">
        <v>14913174.66</v>
      </c>
      <c r="EQ57" s="294">
        <v>9343644.3399999999</v>
      </c>
      <c r="ER57" s="294">
        <v>6158703.8899999997</v>
      </c>
      <c r="ES57" s="294">
        <v>35690837.229999997</v>
      </c>
      <c r="ET57" s="294">
        <v>30377554.739999998</v>
      </c>
      <c r="EU57" s="294">
        <v>27044609.670000002</v>
      </c>
      <c r="EV57" s="294">
        <v>220513995.65000001</v>
      </c>
      <c r="EW57" s="294">
        <v>5878501.8399999999</v>
      </c>
      <c r="EX57" s="294">
        <v>11395779.449999999</v>
      </c>
      <c r="EY57" s="294">
        <v>23627329.280000001</v>
      </c>
      <c r="EZ57" s="294">
        <v>27153108.32</v>
      </c>
      <c r="FA57" s="294">
        <v>39037418.939999998</v>
      </c>
      <c r="FB57" s="294">
        <v>21834803.579999998</v>
      </c>
      <c r="FC57" s="294">
        <v>14614825.02</v>
      </c>
      <c r="FD57" s="294">
        <v>10900916.550000001</v>
      </c>
      <c r="FE57" s="294">
        <v>10361170.710000001</v>
      </c>
      <c r="FF57" s="294">
        <v>7324409.7000000002</v>
      </c>
      <c r="FG57" s="294">
        <v>7531857.4199999999</v>
      </c>
      <c r="FH57" s="294">
        <v>57650706.060000002</v>
      </c>
      <c r="FI57" s="294">
        <v>10278011.640000001</v>
      </c>
      <c r="FJ57" s="294">
        <v>11916248.380000001</v>
      </c>
      <c r="FK57" s="294">
        <v>9755603.2799999993</v>
      </c>
      <c r="FL57" s="294">
        <v>15392606.300000001</v>
      </c>
      <c r="FM57" s="294">
        <v>12337419.49</v>
      </c>
      <c r="FN57" s="294">
        <v>9479000.75</v>
      </c>
      <c r="FO57" s="294">
        <v>5350030.62</v>
      </c>
      <c r="FP57" s="294">
        <v>323569919.69</v>
      </c>
      <c r="FQ57" s="294">
        <v>11876659.300000001</v>
      </c>
      <c r="FR57" s="294">
        <v>25062422.550000001</v>
      </c>
      <c r="FS57" s="294">
        <v>31418081.739999998</v>
      </c>
      <c r="FT57" s="294">
        <v>24270376.969999999</v>
      </c>
      <c r="FU57" s="294">
        <v>6026363.4100000001</v>
      </c>
      <c r="FV57" s="294">
        <v>53643639.950000003</v>
      </c>
      <c r="FW57" s="294">
        <v>32705531.850000001</v>
      </c>
      <c r="FX57" s="294">
        <v>26875249.309999999</v>
      </c>
      <c r="FY57" s="294">
        <v>13629300.93</v>
      </c>
      <c r="FZ57" s="294">
        <v>59485216.619999997</v>
      </c>
      <c r="GA57" s="294">
        <v>19485110.199999999</v>
      </c>
      <c r="GB57" s="294">
        <v>12743268.26</v>
      </c>
      <c r="GC57" s="294">
        <v>6489877.29</v>
      </c>
      <c r="GD57" s="294">
        <v>149213939.30000001</v>
      </c>
      <c r="GE57" s="294">
        <v>6717804.0199999996</v>
      </c>
      <c r="GF57" s="294">
        <v>4652521.78</v>
      </c>
      <c r="GG57" s="294">
        <v>39807558.219999999</v>
      </c>
      <c r="GH57" s="294">
        <v>17196268.550000001</v>
      </c>
      <c r="GI57" s="294">
        <v>6962861.0700000003</v>
      </c>
      <c r="GJ57" s="294">
        <v>16896884.710000001</v>
      </c>
      <c r="GK57" s="294">
        <v>24771381.57</v>
      </c>
      <c r="GL57" s="294">
        <v>8634804.1400000006</v>
      </c>
      <c r="GM57" s="294">
        <v>4457853.03</v>
      </c>
      <c r="GN57" s="294">
        <v>4334857.5199999996</v>
      </c>
      <c r="GO57" s="294">
        <v>7563522.1100000003</v>
      </c>
      <c r="GP57" s="294">
        <v>152488657.94999999</v>
      </c>
      <c r="GQ57" s="294">
        <v>8266701.2000000002</v>
      </c>
      <c r="GR57" s="294">
        <v>9301290.9800000004</v>
      </c>
      <c r="GS57" s="294">
        <v>13378119.34</v>
      </c>
      <c r="GT57" s="294">
        <v>4246177.42</v>
      </c>
      <c r="GU57" s="294">
        <v>21936625.52</v>
      </c>
      <c r="GV57" s="294">
        <v>8788254.0199999996</v>
      </c>
      <c r="GW57" s="294">
        <v>7677938.4699999997</v>
      </c>
      <c r="GX57" s="294">
        <v>155320703.11000001</v>
      </c>
      <c r="GY57" s="294">
        <v>9368700.8599999994</v>
      </c>
      <c r="GZ57" s="294">
        <v>29421447.59</v>
      </c>
      <c r="HA57" s="294">
        <v>19325233.84</v>
      </c>
      <c r="HB57" s="294">
        <v>680247449.49000001</v>
      </c>
      <c r="HC57" s="294">
        <v>39663688.689999998</v>
      </c>
      <c r="HD57" s="294">
        <v>55949861.119999997</v>
      </c>
      <c r="HE57" s="294">
        <v>80087198.680000007</v>
      </c>
      <c r="HF57" s="294">
        <v>33164154.890000001</v>
      </c>
      <c r="HG57" s="294">
        <v>42826302.640000001</v>
      </c>
      <c r="HH57" s="294">
        <v>29372471.510000002</v>
      </c>
      <c r="HI57" s="294">
        <v>238060794.84</v>
      </c>
      <c r="HJ57" s="294">
        <v>48147698.399999999</v>
      </c>
      <c r="HK57" s="294">
        <v>99873770.689999998</v>
      </c>
      <c r="HL57" s="294">
        <v>27910352.52</v>
      </c>
      <c r="HM57" s="294">
        <v>22808297.760000002</v>
      </c>
      <c r="HN57" s="294">
        <v>26965099.609999999</v>
      </c>
      <c r="HO57" s="294">
        <v>31316569.940000001</v>
      </c>
      <c r="HP57" s="294">
        <v>28683377.699999999</v>
      </c>
      <c r="HQ57" s="294">
        <v>277684832.45999998</v>
      </c>
      <c r="HR57" s="294">
        <v>168201832.52000001</v>
      </c>
      <c r="HS57" s="294">
        <v>19921311.510000002</v>
      </c>
      <c r="HT57" s="294">
        <v>10278638.859999999</v>
      </c>
      <c r="HU57" s="294">
        <v>15212316.27</v>
      </c>
      <c r="HV57" s="294">
        <v>17982776.73</v>
      </c>
      <c r="HW57" s="294">
        <v>57837350.409999996</v>
      </c>
      <c r="HX57" s="294">
        <v>27603560.530000001</v>
      </c>
      <c r="HY57" s="294">
        <v>24174857.66</v>
      </c>
      <c r="HZ57" s="294">
        <v>17030009.199999999</v>
      </c>
      <c r="IA57" s="294">
        <v>18824773.449999999</v>
      </c>
      <c r="IB57" s="294">
        <v>23385651.079999998</v>
      </c>
      <c r="IC57" s="294">
        <v>4220394.1399999997</v>
      </c>
      <c r="ID57" s="294">
        <v>15960765.630000001</v>
      </c>
      <c r="IE57" s="294">
        <v>14481445.630000001</v>
      </c>
      <c r="IF57" s="294">
        <v>7114508.7000000002</v>
      </c>
      <c r="IG57" s="294">
        <v>297763859.51999998</v>
      </c>
      <c r="IH57" s="294">
        <v>39247465.670000002</v>
      </c>
      <c r="II57" s="294">
        <v>21931459.649999999</v>
      </c>
      <c r="IJ57" s="294">
        <v>63740981.280000001</v>
      </c>
      <c r="IK57" s="294">
        <v>99783852.480000004</v>
      </c>
      <c r="IL57" s="294">
        <v>45033406.729999997</v>
      </c>
      <c r="IM57" s="294">
        <v>10470332.5</v>
      </c>
      <c r="IN57" s="294">
        <v>13519481.48</v>
      </c>
      <c r="IO57" s="294">
        <v>14554333.810000001</v>
      </c>
      <c r="IP57" s="294">
        <v>26715699.440000001</v>
      </c>
      <c r="IQ57" s="294">
        <v>15204314.32</v>
      </c>
      <c r="IR57" s="294">
        <v>454280501.73000002</v>
      </c>
      <c r="IS57" s="294">
        <v>320756221.77999997</v>
      </c>
      <c r="IT57" s="294">
        <v>11738562.77</v>
      </c>
      <c r="IU57" s="294">
        <v>20049716.16</v>
      </c>
      <c r="IV57" s="294">
        <v>25594810.100000001</v>
      </c>
      <c r="IW57" s="294">
        <v>9991498.5899999999</v>
      </c>
      <c r="IX57" s="294">
        <v>21276656.370000001</v>
      </c>
      <c r="IY57" s="294">
        <v>5380795.4400000004</v>
      </c>
      <c r="IZ57" s="294">
        <v>10060029</v>
      </c>
      <c r="JA57" s="294">
        <v>27397451.649999999</v>
      </c>
      <c r="JB57" s="294">
        <v>38412803.369999997</v>
      </c>
      <c r="JC57" s="294">
        <v>15954627.039999999</v>
      </c>
      <c r="JD57" s="294">
        <v>67151368.790000007</v>
      </c>
      <c r="JE57" s="294">
        <v>84765930.150000006</v>
      </c>
      <c r="JF57" s="294">
        <v>19839825.760000002</v>
      </c>
      <c r="JG57" s="294">
        <v>15948952.91</v>
      </c>
      <c r="JH57" s="294">
        <v>16018333.73</v>
      </c>
      <c r="JI57" s="294">
        <v>10491889.4</v>
      </c>
      <c r="JJ57" s="294">
        <v>194333283.65000001</v>
      </c>
      <c r="JK57" s="294">
        <v>19492957.359999999</v>
      </c>
      <c r="JL57" s="294">
        <v>25099850.359999999</v>
      </c>
      <c r="JM57" s="294">
        <v>42275853.100000001</v>
      </c>
      <c r="JN57" s="294">
        <v>27745520.030000001</v>
      </c>
      <c r="JO57" s="294">
        <v>48697199.109999999</v>
      </c>
      <c r="JP57" s="294">
        <v>17849996.969999999</v>
      </c>
      <c r="JQ57" s="294">
        <v>213287734.90000001</v>
      </c>
      <c r="JR57" s="294">
        <v>139764265.66999999</v>
      </c>
      <c r="JS57" s="294">
        <v>13970428.67</v>
      </c>
      <c r="JT57" s="294">
        <v>5033538.41</v>
      </c>
      <c r="JU57" s="294">
        <v>14290034.52</v>
      </c>
      <c r="JV57" s="294">
        <v>4992182.5599999996</v>
      </c>
      <c r="JW57" s="294">
        <v>55104330.549999997</v>
      </c>
      <c r="JX57" s="294">
        <v>19528765.079999998</v>
      </c>
      <c r="JY57" s="294">
        <v>13375683.800000001</v>
      </c>
      <c r="JZ57" s="294">
        <v>20243328.43</v>
      </c>
      <c r="KA57" s="294">
        <v>8919405.8399999999</v>
      </c>
      <c r="KB57" s="294">
        <v>9477948.3200000003</v>
      </c>
      <c r="KC57" s="294">
        <v>14712884.050000001</v>
      </c>
      <c r="KD57" s="294">
        <v>2842703.11</v>
      </c>
      <c r="KE57" s="294">
        <v>7693013.1100000003</v>
      </c>
      <c r="KF57" s="294">
        <v>487989743.56999999</v>
      </c>
      <c r="KG57" s="294">
        <v>48807227.310000002</v>
      </c>
      <c r="KH57" s="294">
        <v>17843681.829999998</v>
      </c>
      <c r="KI57" s="294">
        <v>25110299.390000001</v>
      </c>
      <c r="KJ57" s="294">
        <v>12462979.970000001</v>
      </c>
      <c r="KK57" s="294">
        <v>19241414.969999999</v>
      </c>
      <c r="KL57" s="294">
        <v>74491637.510000005</v>
      </c>
      <c r="KM57" s="294">
        <v>21541007.449999999</v>
      </c>
      <c r="KN57" s="294">
        <v>16761159.73</v>
      </c>
      <c r="KO57" s="294">
        <v>154854589.09</v>
      </c>
      <c r="KP57" s="294">
        <v>24664988.780000001</v>
      </c>
      <c r="KQ57" s="294">
        <v>29528696.440000001</v>
      </c>
      <c r="KR57" s="294">
        <v>93179562.829999998</v>
      </c>
      <c r="KS57" s="294">
        <v>26999331.309999999</v>
      </c>
      <c r="KT57" s="294">
        <v>35327870.969999999</v>
      </c>
      <c r="KU57" s="294">
        <v>220689455.87</v>
      </c>
      <c r="KV57" s="294">
        <v>22248818.510000002</v>
      </c>
      <c r="KW57" s="294">
        <v>227328384.15000001</v>
      </c>
      <c r="KX57" s="294">
        <v>21703633.800000001</v>
      </c>
      <c r="KY57" s="294">
        <v>10365954.75</v>
      </c>
      <c r="KZ57" s="294">
        <v>39980190.399999999</v>
      </c>
      <c r="LA57" s="294">
        <v>28221385.140000001</v>
      </c>
      <c r="LB57" s="294">
        <v>12149618.029999999</v>
      </c>
      <c r="LC57" s="294">
        <v>16739579.949999999</v>
      </c>
      <c r="LD57" s="294">
        <v>22921888.850000001</v>
      </c>
      <c r="LE57" s="294">
        <v>491402727.49000001</v>
      </c>
      <c r="LF57" s="294">
        <v>158020653.33000001</v>
      </c>
      <c r="LG57" s="294">
        <v>116442945.54000001</v>
      </c>
      <c r="LH57" s="294">
        <v>112386785.65000001</v>
      </c>
      <c r="LI57" s="294">
        <v>18346945.57</v>
      </c>
      <c r="LJ57" s="294">
        <v>26347616.399999999</v>
      </c>
      <c r="LK57" s="294">
        <v>11045468.51</v>
      </c>
      <c r="LL57" s="294">
        <v>29278587.530000001</v>
      </c>
      <c r="LM57" s="294">
        <v>11914737.5</v>
      </c>
      <c r="LN57" s="294">
        <v>34943421.219999999</v>
      </c>
      <c r="LO57" s="294">
        <v>8068860.9100000001</v>
      </c>
      <c r="LP57" s="294">
        <v>141135256.44999999</v>
      </c>
      <c r="LQ57" s="294">
        <v>15629771.85</v>
      </c>
      <c r="LR57" s="294">
        <v>10005709.300000001</v>
      </c>
      <c r="LS57" s="294">
        <v>348728630.41000003</v>
      </c>
      <c r="LT57" s="294">
        <v>164784667.13999999</v>
      </c>
      <c r="LU57" s="294">
        <v>474807726.37</v>
      </c>
      <c r="LV57" s="294">
        <v>96517647.489999995</v>
      </c>
      <c r="LW57" s="294">
        <v>42280758.030000001</v>
      </c>
      <c r="LX57" s="294">
        <v>34384781.969999999</v>
      </c>
      <c r="LY57" s="294">
        <v>26344492.120000001</v>
      </c>
      <c r="LZ57" s="294">
        <v>22038471.440000001</v>
      </c>
      <c r="MA57" s="294">
        <v>19551843.050000001</v>
      </c>
      <c r="MB57" s="294">
        <v>21078084.050000001</v>
      </c>
      <c r="MC57" s="294">
        <v>93183753.530000001</v>
      </c>
      <c r="MD57" s="294">
        <v>18316176.460000001</v>
      </c>
      <c r="ME57" s="294">
        <v>409622508.39999998</v>
      </c>
      <c r="MF57" s="294">
        <v>13802672.6</v>
      </c>
      <c r="MG57" s="294">
        <v>9570231.3800000008</v>
      </c>
      <c r="MH57" s="294">
        <v>6310149.3099999996</v>
      </c>
      <c r="MI57" s="294">
        <v>10827808.119999999</v>
      </c>
      <c r="MJ57" s="294">
        <v>10912244.26</v>
      </c>
      <c r="MK57" s="294">
        <v>18900203.539999999</v>
      </c>
      <c r="ML57" s="294">
        <v>12542056.15</v>
      </c>
      <c r="MM57" s="294">
        <v>33539247.77</v>
      </c>
      <c r="MN57" s="294">
        <v>12578820.08</v>
      </c>
      <c r="MO57" s="294">
        <v>12170195.050000001</v>
      </c>
      <c r="MP57" s="294">
        <v>11483667.93</v>
      </c>
      <c r="MQ57" s="294">
        <v>381652263.13</v>
      </c>
      <c r="MR57" s="294">
        <v>17759367.93</v>
      </c>
      <c r="MS57" s="294">
        <v>26354513.960000001</v>
      </c>
      <c r="MT57" s="294">
        <v>36667573.340000004</v>
      </c>
      <c r="MU57" s="294">
        <v>41350099.079999998</v>
      </c>
      <c r="MV57" s="294">
        <v>20578241.190000001</v>
      </c>
      <c r="MW57" s="294">
        <v>52175958.998999998</v>
      </c>
      <c r="MX57" s="294">
        <v>48912810.100000001</v>
      </c>
      <c r="MY57" s="294">
        <v>16956607.73</v>
      </c>
      <c r="MZ57" s="294">
        <v>10390305.310000001</v>
      </c>
      <c r="NA57" s="294">
        <v>5105776.0199999996</v>
      </c>
      <c r="NB57" s="294">
        <v>786483810.14999998</v>
      </c>
      <c r="NC57" s="294">
        <v>42967431.590000004</v>
      </c>
      <c r="ND57" s="294">
        <v>15910858.460000001</v>
      </c>
      <c r="NE57" s="294">
        <v>150020389.52000001</v>
      </c>
      <c r="NF57" s="294">
        <v>20415447.93</v>
      </c>
      <c r="NG57" s="294">
        <v>38476022.939999998</v>
      </c>
      <c r="NH57" s="294">
        <v>122813544.48999999</v>
      </c>
      <c r="NI57" s="294">
        <v>102942174.23999999</v>
      </c>
      <c r="NJ57" s="294">
        <v>5095886.75</v>
      </c>
      <c r="NK57" s="294">
        <v>39497340.829999998</v>
      </c>
      <c r="NL57" s="294">
        <v>16274646.91</v>
      </c>
      <c r="NM57" s="294">
        <v>14592002.737</v>
      </c>
      <c r="NN57" s="294">
        <v>104366515.03</v>
      </c>
      <c r="NO57" s="294">
        <v>5138764.37</v>
      </c>
      <c r="NP57" s="294">
        <v>13884854.970000001</v>
      </c>
      <c r="NQ57" s="294">
        <v>5676487.4400000004</v>
      </c>
      <c r="NR57" s="294">
        <v>4664588.13</v>
      </c>
      <c r="NS57" s="294">
        <v>2113652.09</v>
      </c>
      <c r="NT57" s="294">
        <v>4121046.12</v>
      </c>
      <c r="NU57" s="294">
        <v>305074543.91000003</v>
      </c>
      <c r="NV57" s="294">
        <v>116809639.59999999</v>
      </c>
      <c r="NW57" s="294">
        <v>11347709.75</v>
      </c>
      <c r="NX57" s="294">
        <v>14176638.439999999</v>
      </c>
      <c r="NY57" s="294">
        <v>11804350.130000001</v>
      </c>
      <c r="NZ57" s="294">
        <v>26745719.649999999</v>
      </c>
      <c r="OA57" s="294">
        <v>12268617.84</v>
      </c>
      <c r="OB57" s="294">
        <v>312246936</v>
      </c>
      <c r="OC57" s="294">
        <v>135469927.02000001</v>
      </c>
      <c r="OD57" s="294">
        <v>19103688.309999999</v>
      </c>
      <c r="OE57" s="294">
        <v>120213469.86</v>
      </c>
      <c r="OF57" s="294">
        <v>24393692.370000001</v>
      </c>
      <c r="OG57" s="294">
        <v>22392519.82</v>
      </c>
      <c r="OH57" s="294">
        <v>79218654.480000004</v>
      </c>
      <c r="OI57" s="294">
        <v>14992572.34</v>
      </c>
      <c r="OJ57" s="294">
        <v>21776672.039999999</v>
      </c>
      <c r="OK57" s="294">
        <v>470115546.38</v>
      </c>
      <c r="OL57" s="294">
        <v>77534754.849999994</v>
      </c>
      <c r="OM57" s="294">
        <v>200062077.94999999</v>
      </c>
      <c r="ON57" s="294">
        <v>29280357.91</v>
      </c>
      <c r="OO57" s="294">
        <v>30910665.940000001</v>
      </c>
      <c r="OP57" s="294">
        <v>47467210.390000001</v>
      </c>
      <c r="OQ57" s="294">
        <v>144875437.56</v>
      </c>
      <c r="OR57" s="294">
        <v>16349179.199999999</v>
      </c>
      <c r="OS57" s="294">
        <v>19003180.199999999</v>
      </c>
      <c r="OT57" s="294">
        <v>25331938.850000001</v>
      </c>
      <c r="OU57" s="294">
        <v>22354374.760000002</v>
      </c>
      <c r="OV57" s="294">
        <v>71586126.280000001</v>
      </c>
      <c r="OW57" s="294">
        <v>14406904.869999999</v>
      </c>
      <c r="OX57" s="294">
        <v>5812003.75</v>
      </c>
      <c r="OY57" s="294">
        <v>10201544.789999999</v>
      </c>
      <c r="OZ57" s="294">
        <v>295655180.25999999</v>
      </c>
      <c r="PA57" s="294">
        <v>10859705.130000001</v>
      </c>
      <c r="PB57" s="294">
        <v>67418560.459999993</v>
      </c>
      <c r="PC57" s="294">
        <v>9192232.9299999997</v>
      </c>
      <c r="PD57" s="294">
        <v>13091601.859999999</v>
      </c>
      <c r="PE57" s="294">
        <v>53495212.289999999</v>
      </c>
      <c r="PF57" s="294">
        <v>12879788.970000001</v>
      </c>
      <c r="PG57" s="294">
        <v>11774655.23</v>
      </c>
      <c r="PH57" s="294">
        <v>23810375.280000001</v>
      </c>
      <c r="PI57" s="294">
        <v>19444976.300000001</v>
      </c>
      <c r="PJ57" s="294">
        <v>11205005.869999999</v>
      </c>
      <c r="PK57" s="294">
        <v>38796945.219999999</v>
      </c>
      <c r="PL57" s="294">
        <v>12248586.640000001</v>
      </c>
      <c r="PM57" s="294">
        <v>62929105.25</v>
      </c>
      <c r="PN57" s="294">
        <v>10389948.130000001</v>
      </c>
      <c r="PO57" s="294">
        <v>9076530.9700000007</v>
      </c>
      <c r="PP57" s="294">
        <v>9425796.25</v>
      </c>
      <c r="PQ57" s="294">
        <v>6655476.04</v>
      </c>
      <c r="PR57" s="294">
        <v>898256476.17999995</v>
      </c>
      <c r="PS57" s="294">
        <v>32197008.059999999</v>
      </c>
      <c r="PT57" s="294">
        <v>19747955.600000001</v>
      </c>
      <c r="PU57" s="294">
        <v>23155299.399999999</v>
      </c>
      <c r="PV57" s="294">
        <v>239697389.44999999</v>
      </c>
      <c r="PW57" s="294">
        <v>25745331.539999999</v>
      </c>
      <c r="PX57" s="294">
        <v>63917231.369999997</v>
      </c>
      <c r="PY57" s="294">
        <v>11282074.68</v>
      </c>
      <c r="PZ57" s="294">
        <v>63198219.659999996</v>
      </c>
      <c r="QA57" s="294">
        <v>8396831.8900000006</v>
      </c>
      <c r="QB57" s="294">
        <v>41072863.469999999</v>
      </c>
      <c r="QC57" s="294">
        <v>19065635.469999999</v>
      </c>
      <c r="QD57" s="294">
        <v>9270793.9700000007</v>
      </c>
      <c r="QE57" s="294">
        <v>8457069.7400000002</v>
      </c>
      <c r="QF57" s="294">
        <v>56883297.909999996</v>
      </c>
      <c r="QG57" s="294">
        <v>15816870.52</v>
      </c>
      <c r="QH57" s="294">
        <v>18835652.52</v>
      </c>
      <c r="QI57" s="294">
        <v>23517959.550000001</v>
      </c>
      <c r="QJ57" s="294">
        <v>14170723.689999999</v>
      </c>
      <c r="QK57" s="294">
        <v>69484408.590000004</v>
      </c>
      <c r="QL57" s="294">
        <v>87647807.310000002</v>
      </c>
      <c r="QM57" s="294">
        <v>17181423.73</v>
      </c>
      <c r="QN57" s="294">
        <v>3031788.56</v>
      </c>
      <c r="QO57" s="294">
        <v>7680228.4299999997</v>
      </c>
      <c r="QP57" s="294">
        <v>3184511.02</v>
      </c>
      <c r="QQ57" s="294">
        <v>12090929.289999999</v>
      </c>
      <c r="QR57" s="294">
        <v>315209751.48000002</v>
      </c>
      <c r="QS57" s="294">
        <v>11988379.609999999</v>
      </c>
      <c r="QT57" s="294">
        <v>56951946.359999999</v>
      </c>
      <c r="QU57" s="294">
        <v>5227322.21</v>
      </c>
      <c r="QV57" s="294">
        <v>20908294.289999999</v>
      </c>
      <c r="QW57" s="294">
        <v>43073389.579999998</v>
      </c>
      <c r="QX57" s="294">
        <v>20328276.640000001</v>
      </c>
      <c r="QY57" s="294">
        <v>29190273.829999998</v>
      </c>
      <c r="QZ57" s="294">
        <v>29102474.030000001</v>
      </c>
      <c r="RA57" s="294">
        <v>15096256.49</v>
      </c>
      <c r="RB57" s="294">
        <v>10965195.98</v>
      </c>
      <c r="RC57" s="294">
        <v>7464490.1900000004</v>
      </c>
      <c r="RD57" s="294">
        <v>8850318.3100000005</v>
      </c>
      <c r="RE57" s="294">
        <v>430763141.80000001</v>
      </c>
      <c r="RF57" s="294">
        <v>54868709.68</v>
      </c>
      <c r="RG57" s="294">
        <v>19956100.870000001</v>
      </c>
      <c r="RH57" s="294">
        <v>12784804.720000001</v>
      </c>
      <c r="RI57" s="294">
        <v>25812578.23</v>
      </c>
      <c r="RJ57" s="294">
        <v>39077190.93</v>
      </c>
      <c r="RK57" s="294">
        <v>88910040.900000006</v>
      </c>
      <c r="RL57" s="294">
        <v>14619352.449999999</v>
      </c>
      <c r="RM57" s="294">
        <v>18337298.5</v>
      </c>
      <c r="RN57" s="294">
        <v>56646793.299999997</v>
      </c>
      <c r="RO57" s="294">
        <v>61361397.689999998</v>
      </c>
      <c r="RP57" s="294">
        <v>13007987.439999999</v>
      </c>
      <c r="RQ57" s="294">
        <v>14999817.26</v>
      </c>
      <c r="RR57" s="294">
        <v>28633719.809999999</v>
      </c>
      <c r="RS57" s="294">
        <v>16471523.32</v>
      </c>
      <c r="RT57" s="294">
        <v>10702987.529999999</v>
      </c>
      <c r="RU57" s="294">
        <v>14306250.130000001</v>
      </c>
      <c r="RV57" s="294">
        <v>7463170.8300000001</v>
      </c>
      <c r="RW57" s="294">
        <v>6867609.29</v>
      </c>
      <c r="RX57" s="294">
        <v>12503192.92</v>
      </c>
      <c r="RY57" s="294">
        <v>153016822.40000001</v>
      </c>
      <c r="RZ57" s="294">
        <v>9037447.4399999995</v>
      </c>
      <c r="SA57" s="294">
        <v>10021970.869999999</v>
      </c>
      <c r="SB57" s="294">
        <v>15582376.93</v>
      </c>
      <c r="SC57" s="294">
        <v>6575879.1200000001</v>
      </c>
      <c r="SD57" s="294">
        <v>14137066.34</v>
      </c>
      <c r="SE57" s="294">
        <v>15819153.1</v>
      </c>
      <c r="SF57" s="294">
        <v>28597443.23</v>
      </c>
      <c r="SG57" s="294">
        <v>11786885.810000001</v>
      </c>
      <c r="SH57" s="294">
        <v>6984804.0599999996</v>
      </c>
      <c r="SI57" s="294">
        <v>66456390.920000002</v>
      </c>
      <c r="SJ57" s="294">
        <v>3406368.13</v>
      </c>
      <c r="SK57" s="294">
        <v>154463291.41</v>
      </c>
      <c r="SL57" s="294">
        <v>15177077.949999999</v>
      </c>
      <c r="SM57" s="294">
        <v>23603924.829999998</v>
      </c>
      <c r="SN57" s="294">
        <v>36613397.32</v>
      </c>
      <c r="SO57" s="294">
        <v>11674133.34</v>
      </c>
      <c r="SP57" s="294">
        <v>14729590.58</v>
      </c>
      <c r="SQ57" s="294">
        <v>21516197.449999999</v>
      </c>
      <c r="SR57" s="294">
        <v>14022368.359999999</v>
      </c>
      <c r="SS57" s="294">
        <v>313673258.62</v>
      </c>
      <c r="ST57" s="294">
        <v>6837206.5</v>
      </c>
      <c r="SU57" s="294">
        <v>11067302.060000001</v>
      </c>
      <c r="SV57" s="294">
        <v>29102132.309999999</v>
      </c>
      <c r="SW57" s="294">
        <v>6236905.0999999996</v>
      </c>
      <c r="SX57" s="294">
        <v>7413830.9000000004</v>
      </c>
      <c r="SY57" s="294">
        <v>4827780.28</v>
      </c>
      <c r="SZ57" s="294">
        <v>54870820.369999997</v>
      </c>
      <c r="TA57" s="294">
        <v>11471618.9</v>
      </c>
      <c r="TB57" s="294">
        <v>14298947.65</v>
      </c>
      <c r="TC57" s="294">
        <v>9160452.75</v>
      </c>
      <c r="TD57" s="294">
        <v>24329948.039999999</v>
      </c>
      <c r="TE57" s="294">
        <v>10726559.02</v>
      </c>
      <c r="TF57" s="294">
        <v>6047116.6900000004</v>
      </c>
      <c r="TG57" s="294">
        <v>615926477.14999998</v>
      </c>
      <c r="TH57" s="294">
        <v>11406720.390000001</v>
      </c>
      <c r="TI57" s="294">
        <v>18882510.969999999</v>
      </c>
      <c r="TJ57" s="294">
        <v>64586021.060000002</v>
      </c>
      <c r="TK57" s="294">
        <v>21637242.5</v>
      </c>
      <c r="TL57" s="294">
        <v>10284508.26</v>
      </c>
      <c r="TM57" s="294">
        <v>9049252.0999999996</v>
      </c>
      <c r="TN57" s="294">
        <v>53860884.950000003</v>
      </c>
      <c r="TO57" s="294">
        <v>8500933.7899999991</v>
      </c>
      <c r="TP57" s="294">
        <v>32339770.289999999</v>
      </c>
      <c r="TQ57" s="294">
        <v>40959488.140000001</v>
      </c>
      <c r="TR57" s="294">
        <v>11080428.57</v>
      </c>
      <c r="TS57" s="294">
        <v>13128762.640000001</v>
      </c>
      <c r="TT57" s="294">
        <v>18472395.370000001</v>
      </c>
      <c r="TU57" s="294">
        <v>23238275.52</v>
      </c>
      <c r="TV57" s="294">
        <v>4512813.6100000003</v>
      </c>
      <c r="TW57" s="294">
        <v>114870227.33</v>
      </c>
      <c r="TX57" s="294">
        <v>18954342.309999999</v>
      </c>
      <c r="TY57" s="294">
        <v>121359027.68000001</v>
      </c>
      <c r="TZ57" s="294">
        <v>54316648.25</v>
      </c>
      <c r="UA57" s="294">
        <v>16381245.140000001</v>
      </c>
      <c r="UB57" s="294">
        <v>15113436.27</v>
      </c>
      <c r="UC57" s="294">
        <v>256760967.5</v>
      </c>
      <c r="UD57" s="294">
        <v>10281196.08</v>
      </c>
      <c r="UE57" s="294">
        <v>16961534.5</v>
      </c>
      <c r="UF57" s="294">
        <v>30001033.789999999</v>
      </c>
      <c r="UG57" s="294">
        <v>14049380.4</v>
      </c>
      <c r="UH57" s="294">
        <v>169924814.81</v>
      </c>
      <c r="UI57" s="294">
        <v>40375871.280000001</v>
      </c>
      <c r="UJ57" s="294">
        <v>30683047.02</v>
      </c>
      <c r="UK57" s="294">
        <v>35806567.039999999</v>
      </c>
      <c r="UL57" s="294">
        <v>25395591.379999999</v>
      </c>
      <c r="UM57" s="294">
        <v>29233144</v>
      </c>
      <c r="UN57" s="294">
        <v>431541429.19999999</v>
      </c>
      <c r="UO57" s="294">
        <v>26436994.559999999</v>
      </c>
      <c r="UP57" s="294">
        <v>24107249.059999999</v>
      </c>
      <c r="UQ57" s="294">
        <v>137506147.52000001</v>
      </c>
      <c r="UR57" s="294">
        <v>3197190.72</v>
      </c>
      <c r="US57" s="294">
        <v>13729718.460000001</v>
      </c>
      <c r="UT57" s="294">
        <v>70310069.439999998</v>
      </c>
      <c r="UU57" s="294">
        <v>9897853.2799999993</v>
      </c>
      <c r="UV57" s="294">
        <v>13828197.529999999</v>
      </c>
      <c r="UW57" s="294">
        <v>13096087.34</v>
      </c>
      <c r="UX57" s="294">
        <v>32555118.059999999</v>
      </c>
      <c r="UY57" s="294">
        <v>55756776.909999996</v>
      </c>
      <c r="UZ57" s="294">
        <v>25880824.870000001</v>
      </c>
      <c r="VA57" s="294">
        <v>26824163.469999999</v>
      </c>
      <c r="VB57" s="294">
        <v>16978020.949999999</v>
      </c>
      <c r="VC57" s="294">
        <v>17632171.870000001</v>
      </c>
      <c r="VD57" s="294">
        <v>16640048.720000001</v>
      </c>
      <c r="VE57" s="294">
        <v>16085585.029999999</v>
      </c>
      <c r="VF57" s="294">
        <v>59131586.740000002</v>
      </c>
      <c r="VG57" s="294">
        <v>9239817.3800000008</v>
      </c>
      <c r="VH57" s="294">
        <v>6741491.4400000004</v>
      </c>
      <c r="VI57" s="294">
        <v>6915963.4500000002</v>
      </c>
      <c r="VJ57" s="294">
        <v>382408796.97000003</v>
      </c>
      <c r="VK57" s="294">
        <v>18085828.219999999</v>
      </c>
      <c r="VL57" s="294">
        <v>22040327.079999998</v>
      </c>
      <c r="VM57" s="294">
        <v>41120667.770000003</v>
      </c>
      <c r="VN57" s="294">
        <v>54904438.219999999</v>
      </c>
      <c r="VO57" s="294">
        <v>42918239.520000003</v>
      </c>
      <c r="VP57" s="294">
        <v>36520582.700000003</v>
      </c>
      <c r="VQ57" s="294">
        <v>9907606.0099999998</v>
      </c>
      <c r="VR57" s="294">
        <v>11564462.42</v>
      </c>
      <c r="VS57" s="294">
        <v>104420752.23999999</v>
      </c>
      <c r="VT57" s="294">
        <v>9674365.6099999994</v>
      </c>
      <c r="VU57" s="294">
        <v>35136135.770000003</v>
      </c>
      <c r="VV57" s="294">
        <v>21137592.469999999</v>
      </c>
      <c r="VW57" s="294">
        <v>4607768.3099999996</v>
      </c>
      <c r="VX57" s="294">
        <v>8671802.2899999991</v>
      </c>
      <c r="VY57" s="294">
        <v>579693994.28999996</v>
      </c>
      <c r="VZ57" s="294">
        <v>28333709.899999999</v>
      </c>
      <c r="WA57" s="294">
        <v>20679829.75</v>
      </c>
      <c r="WB57" s="294">
        <v>28939962.039000001</v>
      </c>
      <c r="WC57" s="294">
        <v>11087246.779999999</v>
      </c>
      <c r="WD57" s="294">
        <v>19870909.91</v>
      </c>
      <c r="WE57" s="294">
        <v>49173890.920000002</v>
      </c>
      <c r="WF57" s="294">
        <v>44428190.07</v>
      </c>
      <c r="WG57" s="294">
        <v>18196938.399999999</v>
      </c>
      <c r="WH57" s="294">
        <v>33893496.619999997</v>
      </c>
      <c r="WI57" s="294">
        <v>12069661.17</v>
      </c>
      <c r="WJ57" s="294">
        <v>49302397</v>
      </c>
      <c r="WK57" s="294">
        <v>23882847.66</v>
      </c>
      <c r="WL57" s="294">
        <v>56586796.770000003</v>
      </c>
      <c r="WM57" s="294">
        <v>48565979.740000002</v>
      </c>
      <c r="WN57" s="294">
        <v>23788470.100000001</v>
      </c>
      <c r="WO57" s="294">
        <v>27713743.420000002</v>
      </c>
      <c r="WP57" s="294">
        <v>34041488.159999996</v>
      </c>
      <c r="WQ57" s="294">
        <v>10753965.17</v>
      </c>
      <c r="WR57" s="294">
        <v>38679165.310000002</v>
      </c>
      <c r="WS57" s="294">
        <v>143254946.94</v>
      </c>
      <c r="WT57" s="294">
        <v>19924921.719999999</v>
      </c>
      <c r="WU57" s="294">
        <v>15260588.279999999</v>
      </c>
      <c r="WV57" s="294">
        <v>13710551.939999999</v>
      </c>
      <c r="WW57" s="294">
        <v>15254944.029999999</v>
      </c>
      <c r="WX57" s="294">
        <v>16521496.24</v>
      </c>
      <c r="WY57" s="294">
        <v>6760095.1399999997</v>
      </c>
      <c r="WZ57" s="294">
        <v>17000983.460000001</v>
      </c>
      <c r="XA57" s="294">
        <v>161341807.68000001</v>
      </c>
      <c r="XB57" s="294">
        <v>13191046.970000001</v>
      </c>
      <c r="XC57" s="294">
        <v>9823348.4700000007</v>
      </c>
      <c r="XD57" s="294">
        <v>5109767.96</v>
      </c>
      <c r="XE57" s="294">
        <v>15437824.17</v>
      </c>
      <c r="XF57" s="294">
        <v>264075887.75</v>
      </c>
      <c r="XG57" s="294">
        <v>29245494.899999999</v>
      </c>
      <c r="XH57" s="294">
        <v>22391088.620000001</v>
      </c>
      <c r="XI57" s="294">
        <v>107573369.95</v>
      </c>
      <c r="XJ57" s="294">
        <v>18135804.390000001</v>
      </c>
      <c r="XK57" s="294">
        <v>25664811.149999999</v>
      </c>
      <c r="XL57" s="294">
        <v>57698104.020000003</v>
      </c>
      <c r="XM57" s="294">
        <v>16252161.4</v>
      </c>
      <c r="XN57" s="294">
        <v>17188662.370000001</v>
      </c>
      <c r="XO57" s="294">
        <v>53365855.280000001</v>
      </c>
      <c r="XP57" s="294">
        <v>23367804.23</v>
      </c>
      <c r="XQ57" s="294">
        <v>19726006.579999998</v>
      </c>
      <c r="XR57" s="294">
        <v>9940815.4900000002</v>
      </c>
      <c r="XS57" s="294">
        <v>11685890.359999999</v>
      </c>
      <c r="XT57" s="294">
        <v>12449612.82</v>
      </c>
      <c r="XU57" s="294">
        <v>15069907.810000001</v>
      </c>
      <c r="XV57" s="294">
        <v>8953702.3399999999</v>
      </c>
      <c r="XW57" s="294">
        <v>14274902.210000001</v>
      </c>
      <c r="XX57" s="294">
        <v>9827235.5099999998</v>
      </c>
      <c r="XY57" s="294">
        <v>9465075.9700000007</v>
      </c>
      <c r="XZ57" s="294">
        <v>7903346.2000000002</v>
      </c>
      <c r="YA57" s="294">
        <v>10702943.07</v>
      </c>
      <c r="YB57" s="294">
        <v>11212124.369999999</v>
      </c>
      <c r="YC57" s="294">
        <v>247616773.71000001</v>
      </c>
      <c r="YD57" s="294">
        <v>18580881.719999999</v>
      </c>
      <c r="YE57" s="294">
        <v>40826480.68</v>
      </c>
      <c r="YF57" s="294">
        <v>7668482.9299999997</v>
      </c>
      <c r="YG57" s="294">
        <v>75752625.609999999</v>
      </c>
      <c r="YH57" s="294">
        <v>12475670.310000001</v>
      </c>
      <c r="YI57" s="294">
        <v>49644165.899999999</v>
      </c>
      <c r="YJ57" s="294">
        <v>8346364.0099999998</v>
      </c>
      <c r="YK57" s="294">
        <v>76822045.969999999</v>
      </c>
      <c r="YL57" s="294">
        <v>46637750.090000004</v>
      </c>
      <c r="YM57" s="294">
        <v>18831904.91</v>
      </c>
      <c r="YN57" s="294">
        <v>14027944.02</v>
      </c>
      <c r="YO57" s="294">
        <v>15382448.300000001</v>
      </c>
      <c r="YP57" s="294">
        <v>7262102.5700000003</v>
      </c>
      <c r="YQ57" s="294">
        <v>7402400.96</v>
      </c>
      <c r="YR57" s="294">
        <v>16936765.050000001</v>
      </c>
      <c r="YS57" s="294">
        <v>7018862.6600000001</v>
      </c>
      <c r="YT57" s="294">
        <v>132512162.84999999</v>
      </c>
      <c r="YU57" s="294">
        <v>12151607.300000001</v>
      </c>
      <c r="YV57" s="294">
        <v>7839387.4299999997</v>
      </c>
      <c r="YW57" s="294">
        <v>8785911.9800000004</v>
      </c>
      <c r="YX57" s="294">
        <v>16201509.48</v>
      </c>
      <c r="YY57" s="294">
        <v>5081023.51</v>
      </c>
      <c r="YZ57" s="294">
        <v>5338562.21</v>
      </c>
      <c r="ZA57" s="294">
        <v>136819152.88999999</v>
      </c>
      <c r="ZB57" s="294">
        <v>8228167.1200000001</v>
      </c>
      <c r="ZC57" s="294">
        <v>8616706.7100000009</v>
      </c>
      <c r="ZD57" s="294">
        <v>19876562.390000001</v>
      </c>
      <c r="ZE57" s="294">
        <v>6973601.5499999998</v>
      </c>
      <c r="ZF57" s="294">
        <v>8081402.1799999997</v>
      </c>
      <c r="ZG57" s="294">
        <v>9324473.7300000004</v>
      </c>
      <c r="ZH57" s="294">
        <v>9650501.9900000002</v>
      </c>
      <c r="ZI57" s="294">
        <v>45597739.119999997</v>
      </c>
      <c r="ZJ57" s="294">
        <v>306871496.00999999</v>
      </c>
      <c r="ZK57" s="294">
        <v>10300746.84</v>
      </c>
      <c r="ZL57" s="294">
        <v>48445851.719999999</v>
      </c>
      <c r="ZM57" s="294">
        <v>70138581.989999995</v>
      </c>
      <c r="ZN57" s="294">
        <v>25378477.920000002</v>
      </c>
      <c r="ZO57" s="294">
        <v>15289998.85</v>
      </c>
      <c r="ZP57" s="294">
        <v>14775288.810000001</v>
      </c>
      <c r="ZQ57" s="294">
        <v>32176534.079999998</v>
      </c>
      <c r="ZR57" s="294">
        <v>24278289.43</v>
      </c>
      <c r="ZS57" s="294">
        <v>42813464.619999997</v>
      </c>
      <c r="ZT57" s="294">
        <v>3505208.32</v>
      </c>
      <c r="ZU57" s="294">
        <v>19429691.890000001</v>
      </c>
      <c r="ZV57" s="294">
        <v>16298936.16</v>
      </c>
      <c r="ZW57" s="294">
        <v>21856206.609999999</v>
      </c>
      <c r="ZX57" s="294">
        <v>17308619.359999999</v>
      </c>
      <c r="ZY57" s="294">
        <v>16963880.309999999</v>
      </c>
      <c r="ZZ57" s="294">
        <v>12665804.310000001</v>
      </c>
      <c r="AAA57" s="294">
        <v>5504907.9699999997</v>
      </c>
      <c r="AAB57" s="294">
        <v>25738591.940000001</v>
      </c>
      <c r="AAC57" s="294">
        <v>12430323.08</v>
      </c>
      <c r="AAD57" s="294">
        <v>6458630.1200000001</v>
      </c>
      <c r="AAE57" s="294">
        <v>8031125.2999999998</v>
      </c>
      <c r="AAF57" s="294">
        <v>86065083.739999995</v>
      </c>
      <c r="AAG57" s="294">
        <v>18449311.780000001</v>
      </c>
      <c r="AAH57" s="294">
        <v>25252441.399999999</v>
      </c>
      <c r="AAI57" s="294">
        <v>12786497.810000001</v>
      </c>
      <c r="AAJ57" s="294">
        <v>10139054.779999999</v>
      </c>
      <c r="AAK57" s="294">
        <v>27145684.829999998</v>
      </c>
      <c r="AAL57" s="294">
        <v>11071374.800000001</v>
      </c>
      <c r="AAM57" s="294">
        <v>1007516543.41</v>
      </c>
      <c r="AAN57" s="294">
        <v>26270763.609999999</v>
      </c>
      <c r="AAO57" s="294">
        <v>25653356.539999999</v>
      </c>
      <c r="AAP57" s="294">
        <v>26798085.43</v>
      </c>
      <c r="AAQ57" s="294">
        <v>41449678.380000003</v>
      </c>
      <c r="AAR57" s="294">
        <v>13360827.609999999</v>
      </c>
      <c r="AAS57" s="294">
        <v>16249611.66</v>
      </c>
      <c r="AAT57" s="294">
        <v>27461514.91</v>
      </c>
      <c r="AAU57" s="294">
        <v>82822601.019999996</v>
      </c>
      <c r="AAV57" s="294">
        <v>16247700.359999999</v>
      </c>
      <c r="AAW57" s="294">
        <v>31090494.059999999</v>
      </c>
      <c r="AAX57" s="294">
        <v>178305777.19999999</v>
      </c>
      <c r="AAY57" s="294">
        <v>54011362.490000002</v>
      </c>
      <c r="AAZ57" s="294">
        <v>10749098.91</v>
      </c>
      <c r="ABA57" s="294">
        <v>15384587.699999999</v>
      </c>
      <c r="ABB57" s="294">
        <v>20984108.100000001</v>
      </c>
      <c r="ABC57" s="294">
        <v>8870991.3499999996</v>
      </c>
      <c r="ABD57" s="294">
        <v>11802275.74</v>
      </c>
      <c r="ABE57" s="294">
        <v>9933005.9800000004</v>
      </c>
      <c r="ABF57" s="294">
        <v>129437354.89</v>
      </c>
      <c r="ABG57" s="294">
        <v>176604938.96000001</v>
      </c>
      <c r="ABH57" s="294">
        <v>17756955.98</v>
      </c>
      <c r="ABI57" s="294">
        <v>7649826.8300000001</v>
      </c>
      <c r="ABJ57" s="294">
        <v>15833969.16</v>
      </c>
      <c r="ABK57" s="294">
        <v>6007229.3799999999</v>
      </c>
      <c r="ABL57" s="294">
        <v>9289167.1699999999</v>
      </c>
      <c r="ABM57" s="294">
        <v>234154830.34</v>
      </c>
      <c r="ABN57" s="294">
        <v>14971204.449999999</v>
      </c>
      <c r="ABO57" s="294">
        <v>15678104.01</v>
      </c>
      <c r="ABP57" s="294">
        <v>26426625.73</v>
      </c>
      <c r="ABQ57" s="294">
        <v>27164152.649999999</v>
      </c>
      <c r="ABR57" s="294">
        <v>16649499.76</v>
      </c>
      <c r="ABS57" s="294">
        <v>11576786.380000001</v>
      </c>
      <c r="ABT57" s="294">
        <v>18669052.210000001</v>
      </c>
      <c r="ABU57" s="294">
        <v>1955737.98</v>
      </c>
      <c r="ABV57" s="294">
        <v>366374208.06</v>
      </c>
      <c r="ABW57" s="294">
        <v>15243727.220000001</v>
      </c>
      <c r="ABX57" s="294">
        <v>27082299.09</v>
      </c>
      <c r="ABY57" s="294">
        <v>13307045.26</v>
      </c>
      <c r="ABZ57" s="294">
        <v>14093948.75</v>
      </c>
      <c r="ACA57" s="294">
        <v>81686041.950000003</v>
      </c>
      <c r="ACB57" s="294">
        <v>11925879.4</v>
      </c>
      <c r="ACC57" s="294">
        <v>12811731.939999999</v>
      </c>
      <c r="ACD57" s="294">
        <v>13585644.17</v>
      </c>
      <c r="ACE57" s="294">
        <v>33911559.490000002</v>
      </c>
      <c r="ACF57" s="294">
        <v>24687485.710000001</v>
      </c>
      <c r="ACG57" s="294">
        <v>278189688.69999999</v>
      </c>
      <c r="ACH57" s="294">
        <v>10586012.85</v>
      </c>
      <c r="ACI57" s="294">
        <v>25253709.5</v>
      </c>
      <c r="ACJ57" s="294">
        <v>39550468.880000003</v>
      </c>
      <c r="ACK57" s="294">
        <v>5240018.41</v>
      </c>
      <c r="ACL57" s="294">
        <v>48356064.619999997</v>
      </c>
      <c r="ACM57" s="294">
        <v>17242114.530000001</v>
      </c>
      <c r="ACN57" s="294">
        <v>91233504.420000002</v>
      </c>
      <c r="ACO57" s="294">
        <v>176128912.91999999</v>
      </c>
      <c r="ACP57" s="294">
        <v>25381893.640000001</v>
      </c>
      <c r="ACQ57" s="294">
        <v>46651921.140000001</v>
      </c>
      <c r="ACR57" s="294">
        <v>39589267.5</v>
      </c>
      <c r="ACS57" s="294">
        <v>25072815.649999999</v>
      </c>
      <c r="ACT57" s="294">
        <v>40224550.670000002</v>
      </c>
      <c r="ACU57" s="294">
        <v>23664121.640000001</v>
      </c>
      <c r="ACV57" s="294">
        <v>16383735.25</v>
      </c>
      <c r="ACW57" s="294">
        <v>23612352.550000001</v>
      </c>
      <c r="ACX57" s="294">
        <v>18469338.789999999</v>
      </c>
      <c r="ACY57" s="294">
        <v>19358102.239999998</v>
      </c>
      <c r="ACZ57" s="294">
        <v>7726178.9100000001</v>
      </c>
      <c r="ADA57" s="294">
        <v>17233778.34</v>
      </c>
      <c r="ADB57" s="294">
        <v>4151696.09</v>
      </c>
      <c r="ADC57" s="294">
        <v>8838282.0299999993</v>
      </c>
      <c r="ADD57" s="294">
        <v>92007679.400000006</v>
      </c>
      <c r="ADE57" s="294">
        <v>49496674.579999998</v>
      </c>
      <c r="ADF57" s="294">
        <v>5654918.2300000004</v>
      </c>
      <c r="ADG57" s="294">
        <v>10442095.9</v>
      </c>
      <c r="ADH57" s="294">
        <v>34387525.390000001</v>
      </c>
      <c r="ADI57" s="294">
        <v>20495779.789999999</v>
      </c>
      <c r="ADJ57" s="294">
        <v>14859805.369999999</v>
      </c>
      <c r="ADK57" s="294">
        <v>22939720.07</v>
      </c>
      <c r="ADL57" s="294">
        <v>28532626.629999999</v>
      </c>
      <c r="ADM57" s="294">
        <v>679121587.54999995</v>
      </c>
      <c r="ADN57" s="294">
        <v>85061050.349999994</v>
      </c>
      <c r="ADO57" s="294">
        <v>42370830.799999997</v>
      </c>
      <c r="ADP57" s="294">
        <v>128548383.38</v>
      </c>
      <c r="ADQ57" s="294">
        <v>4358060.4400000004</v>
      </c>
      <c r="ADR57" s="294">
        <v>14104210.92</v>
      </c>
      <c r="ADS57" s="294">
        <v>19077482.370000001</v>
      </c>
      <c r="ADT57" s="294">
        <v>5846677.0199999996</v>
      </c>
      <c r="ADU57" s="294">
        <v>590369431.52999997</v>
      </c>
      <c r="ADV57" s="294">
        <v>130967219.23</v>
      </c>
      <c r="ADW57" s="294">
        <v>90452486.739999995</v>
      </c>
      <c r="ADX57" s="294">
        <v>32775535.5</v>
      </c>
      <c r="ADY57" s="294">
        <v>26875498.460000001</v>
      </c>
      <c r="ADZ57" s="294">
        <v>46820493.350000001</v>
      </c>
      <c r="AEA57" s="294">
        <v>32418115.629999999</v>
      </c>
      <c r="AEB57" s="294">
        <v>18744443.02</v>
      </c>
      <c r="AEC57" s="294">
        <v>12095029.77</v>
      </c>
      <c r="AED57" s="294">
        <v>17394354.149999999</v>
      </c>
      <c r="AEE57" s="294">
        <v>41477669.25</v>
      </c>
      <c r="AEF57" s="294">
        <v>12275790.77</v>
      </c>
      <c r="AEG57" s="294">
        <v>10435549.98</v>
      </c>
      <c r="AEH57" s="294">
        <v>21753855.989999998</v>
      </c>
      <c r="AEI57" s="294">
        <v>38176703.539999999</v>
      </c>
      <c r="AEJ57" s="294">
        <v>26390501.460000001</v>
      </c>
      <c r="AEK57" s="294">
        <v>7292516.9100000001</v>
      </c>
      <c r="AEL57" s="294">
        <v>77867134.319999993</v>
      </c>
      <c r="AEM57" s="294">
        <v>7136447.0300000003</v>
      </c>
      <c r="AEN57" s="294">
        <v>36977073.020000003</v>
      </c>
      <c r="AEO57" s="294">
        <v>162281784.38</v>
      </c>
      <c r="AEP57" s="294">
        <v>41341923.789999999</v>
      </c>
      <c r="AEQ57" s="294">
        <v>38264985.390000001</v>
      </c>
      <c r="AER57" s="294">
        <v>30544074.359999999</v>
      </c>
      <c r="AES57" s="294">
        <v>16848795.079999998</v>
      </c>
      <c r="AET57" s="294">
        <v>81297831.670000002</v>
      </c>
      <c r="AEU57" s="294">
        <v>25424967.449999999</v>
      </c>
      <c r="AEV57" s="294">
        <v>37693893.630000003</v>
      </c>
      <c r="AEW57" s="294">
        <v>19892982.440000001</v>
      </c>
      <c r="AEX57" s="294">
        <v>11450488.18</v>
      </c>
      <c r="AEY57" s="294">
        <v>143815651.09999999</v>
      </c>
      <c r="AEZ57" s="294">
        <v>48613609.899999999</v>
      </c>
      <c r="AFA57" s="294">
        <v>12801555.390000001</v>
      </c>
      <c r="AFB57" s="294">
        <v>17532243.879999999</v>
      </c>
      <c r="AFC57" s="294">
        <v>13191673.98</v>
      </c>
      <c r="AFD57" s="294">
        <v>30640100.41</v>
      </c>
      <c r="AFE57" s="294">
        <v>19236761.399999999</v>
      </c>
      <c r="AFF57" s="294">
        <v>14883460.26</v>
      </c>
      <c r="AFG57" s="294">
        <v>12344524.02</v>
      </c>
      <c r="AFH57" s="294">
        <v>17594627.870000001</v>
      </c>
      <c r="AFI57" s="294">
        <v>16293246.560000001</v>
      </c>
      <c r="AFJ57" s="294">
        <v>13250660.970000001</v>
      </c>
      <c r="AFK57" s="294">
        <v>24577197.640000001</v>
      </c>
      <c r="AFL57" s="294">
        <v>223397934.80000001</v>
      </c>
      <c r="AFM57" s="294">
        <v>41221329.159999996</v>
      </c>
      <c r="AFN57" s="294">
        <v>34010981.909999996</v>
      </c>
      <c r="AFO57" s="294">
        <v>26981091.32</v>
      </c>
      <c r="AFP57" s="294">
        <v>27708768.579999998</v>
      </c>
      <c r="AFQ57" s="294">
        <v>23191381.170000002</v>
      </c>
      <c r="AFR57" s="294">
        <v>10022317.039999999</v>
      </c>
      <c r="AFS57" s="294">
        <v>32927947.48</v>
      </c>
      <c r="AFT57" s="294">
        <v>43680452.630000003</v>
      </c>
      <c r="AFU57" s="294">
        <v>10706264.07</v>
      </c>
      <c r="AFV57" s="294">
        <v>55625617.810000002</v>
      </c>
      <c r="AFW57" s="294">
        <v>11079218.210000001</v>
      </c>
      <c r="AFX57" s="294">
        <v>123939232.59999999</v>
      </c>
      <c r="AFY57" s="294">
        <v>14780192.77</v>
      </c>
      <c r="AFZ57" s="294">
        <v>16011214.34</v>
      </c>
      <c r="AGA57" s="294">
        <v>16910291.890000001</v>
      </c>
      <c r="AGB57" s="294">
        <v>38597465.740000002</v>
      </c>
      <c r="AGC57" s="294">
        <v>16957126.5</v>
      </c>
      <c r="AGD57" s="294">
        <v>6512022.1399999997</v>
      </c>
      <c r="AGE57" s="294">
        <v>13677877.460000001</v>
      </c>
      <c r="AGF57" s="294">
        <v>7715679.4000000004</v>
      </c>
      <c r="AGG57" s="294">
        <v>9603371.8100000005</v>
      </c>
      <c r="AGH57" s="294">
        <v>12336391.460000001</v>
      </c>
      <c r="AGI57" s="294">
        <v>145632810.71000001</v>
      </c>
      <c r="AGJ57" s="294">
        <v>59875858.060000002</v>
      </c>
      <c r="AGK57" s="294">
        <v>29801746.5</v>
      </c>
      <c r="AGL57" s="294">
        <v>9270915.8699999992</v>
      </c>
      <c r="AGM57" s="294">
        <v>22085363.969999999</v>
      </c>
      <c r="AGN57" s="294">
        <v>32070484.920000002</v>
      </c>
      <c r="AGO57" s="294">
        <v>10818431.6</v>
      </c>
      <c r="AGP57" s="294">
        <v>8039857.04</v>
      </c>
      <c r="AGQ57" s="294">
        <v>569672541.08000004</v>
      </c>
      <c r="AGR57" s="294">
        <v>574567414.73000002</v>
      </c>
      <c r="AGS57" s="294">
        <v>23909765.489999998</v>
      </c>
      <c r="AGT57" s="294">
        <v>36907192.920000002</v>
      </c>
      <c r="AGU57" s="294">
        <v>47629725.380000003</v>
      </c>
      <c r="AGV57" s="294">
        <v>15728727.390000001</v>
      </c>
      <c r="AGW57" s="294">
        <v>19484737.670000002</v>
      </c>
      <c r="AGX57" s="294">
        <v>14897824.859999999</v>
      </c>
      <c r="AGY57" s="294">
        <v>6351524.3200000003</v>
      </c>
      <c r="AGZ57" s="294">
        <v>50031022.210000001</v>
      </c>
      <c r="AHA57" s="294">
        <v>30048526.149999999</v>
      </c>
      <c r="AHB57" s="294">
        <v>22748190.239999998</v>
      </c>
      <c r="AHC57" s="294">
        <v>16319561.42</v>
      </c>
      <c r="AHD57" s="294">
        <v>24124773.239999998</v>
      </c>
      <c r="AHE57" s="294">
        <v>9961061.6899999995</v>
      </c>
      <c r="AHF57" s="294">
        <v>15622493.609999999</v>
      </c>
      <c r="AHG57" s="294">
        <v>19318700.190000001</v>
      </c>
      <c r="AHH57" s="294">
        <v>139058990.78</v>
      </c>
      <c r="AHI57" s="294">
        <v>11846863.82</v>
      </c>
      <c r="AHJ57" s="294">
        <v>15697265.960000001</v>
      </c>
      <c r="AHK57" s="294">
        <v>12362342.15</v>
      </c>
      <c r="AHL57" s="294">
        <v>30341940.32</v>
      </c>
      <c r="AHM57" s="294">
        <v>10436089.460000001</v>
      </c>
      <c r="AHN57" s="294">
        <v>17008896.84</v>
      </c>
    </row>
    <row r="58" spans="2:898" x14ac:dyDescent="1.1000000000000001">
      <c r="C58" s="294">
        <v>-216085764.25999999</v>
      </c>
      <c r="D58" s="294">
        <v>-26656723.120000001</v>
      </c>
      <c r="E58" s="294">
        <v>-67363116.609999999</v>
      </c>
      <c r="F58" s="294">
        <v>-8009906.9000000004</v>
      </c>
      <c r="G58" s="294">
        <v>-36293951.25</v>
      </c>
      <c r="H58" s="294">
        <v>-22860018.629999999</v>
      </c>
      <c r="I58" s="294">
        <v>-53122918.909999996</v>
      </c>
      <c r="J58" s="294">
        <v>-15641512.720000001</v>
      </c>
      <c r="K58" s="294">
        <v>-11313689.970000001</v>
      </c>
      <c r="L58" s="294">
        <v>-15686956.619999999</v>
      </c>
      <c r="M58" s="294">
        <v>-16414736.189999999</v>
      </c>
      <c r="N58" s="294">
        <v>-14159619.07</v>
      </c>
      <c r="O58" s="294">
        <v>-37093526.82</v>
      </c>
      <c r="P58" s="294">
        <v>-12767350.98</v>
      </c>
      <c r="Q58" s="294">
        <v>-6941298.0499999998</v>
      </c>
      <c r="R58" s="294">
        <v>-41738388.020000003</v>
      </c>
      <c r="S58" s="294">
        <v>-25494479.379999999</v>
      </c>
      <c r="T58" s="294">
        <v>-5259888.1100000003</v>
      </c>
      <c r="U58" s="294">
        <v>-337803263.57999998</v>
      </c>
      <c r="V58" s="294">
        <v>-116552328.87</v>
      </c>
      <c r="W58" s="294">
        <v>-12288713.210000001</v>
      </c>
      <c r="X58" s="294">
        <v>-22384444.02</v>
      </c>
      <c r="Y58" s="294">
        <v>-33516802.859999999</v>
      </c>
      <c r="Z58" s="294">
        <v>-41418934.310000002</v>
      </c>
      <c r="AA58" s="294">
        <v>-24121443.59</v>
      </c>
      <c r="AB58" s="294">
        <v>-146355138.41</v>
      </c>
      <c r="AC58" s="294">
        <v>-40915046.840000004</v>
      </c>
      <c r="AD58" s="294">
        <v>-33253981.920000002</v>
      </c>
      <c r="AE58" s="294">
        <v>-145581186.31999999</v>
      </c>
      <c r="AF58" s="294">
        <v>-39901288.219999999</v>
      </c>
      <c r="AG58" s="294">
        <v>-146671307.58000001</v>
      </c>
      <c r="AH58" s="294">
        <v>-71996084.459999993</v>
      </c>
      <c r="AI58" s="294">
        <v>-26424676.559999999</v>
      </c>
      <c r="AJ58" s="294">
        <v>-21433934.57</v>
      </c>
      <c r="AK58" s="294">
        <v>-20378088.66</v>
      </c>
      <c r="AL58" s="294">
        <v>-43456980.719999999</v>
      </c>
      <c r="AM58" s="294">
        <v>-50490760.170000002</v>
      </c>
      <c r="AN58" s="294">
        <v>-16860334.280000001</v>
      </c>
      <c r="AO58" s="294">
        <v>-17301481.870000001</v>
      </c>
      <c r="AP58" s="294">
        <v>-17601706.469999999</v>
      </c>
      <c r="AQ58" s="294">
        <v>-25034018.969999999</v>
      </c>
      <c r="AR58" s="294">
        <v>-16534002.619999999</v>
      </c>
      <c r="AS58" s="294">
        <v>-198045515.88</v>
      </c>
      <c r="AT58" s="294">
        <v>-4620856.24</v>
      </c>
      <c r="AU58" s="294">
        <v>-3895367.03</v>
      </c>
      <c r="AV58" s="294">
        <v>-4844195.92</v>
      </c>
      <c r="AW58" s="294">
        <v>-12381100.15</v>
      </c>
      <c r="AX58" s="294">
        <v>-20271796.399999999</v>
      </c>
      <c r="AY58" s="294">
        <v>-3779678.97</v>
      </c>
      <c r="AZ58" s="294">
        <v>-6227406.6600000001</v>
      </c>
      <c r="BA58" s="294">
        <v>-2556319.84</v>
      </c>
      <c r="BB58" s="294">
        <v>-3829755.69</v>
      </c>
      <c r="BC58" s="294">
        <v>-2214022.48</v>
      </c>
      <c r="BD58" s="294">
        <v>-5579910.2999999998</v>
      </c>
      <c r="BE58" s="294">
        <v>-33016806.039999999</v>
      </c>
      <c r="BF58" s="294">
        <v>-3310532.99</v>
      </c>
      <c r="BG58" s="294">
        <v>-6545652.96</v>
      </c>
      <c r="BH58" s="294">
        <v>-196798068.39700001</v>
      </c>
      <c r="BI58" s="294">
        <v>-65333131.75</v>
      </c>
      <c r="BJ58" s="294">
        <v>-17138307.460000001</v>
      </c>
      <c r="BK58" s="294">
        <v>-8312474.7400000002</v>
      </c>
      <c r="BL58" s="294">
        <v>-22341405.370000001</v>
      </c>
      <c r="BM58" s="294">
        <v>-12231238.449999999</v>
      </c>
      <c r="BN58" s="294">
        <v>-13575014.09</v>
      </c>
      <c r="BO58" s="294">
        <v>-1058150.8799999999</v>
      </c>
      <c r="BP58" s="294">
        <v>-1011652.19</v>
      </c>
      <c r="BQ58" s="294">
        <v>-128112968.7</v>
      </c>
      <c r="BR58" s="294">
        <v>-4678856.3899999997</v>
      </c>
      <c r="BS58" s="294">
        <v>-6222203.0599999996</v>
      </c>
      <c r="BT58" s="294">
        <v>-12373232.210000001</v>
      </c>
      <c r="BU58" s="294">
        <v>-7097401.29</v>
      </c>
      <c r="BV58" s="294">
        <v>-7158706.4900000002</v>
      </c>
      <c r="BW58" s="294">
        <v>-3828385.03</v>
      </c>
      <c r="BX58" s="294">
        <v>-5185912.67</v>
      </c>
      <c r="BY58" s="294">
        <v>-88641757.340000004</v>
      </c>
      <c r="BZ58" s="294">
        <v>-12826778.689999999</v>
      </c>
      <c r="CA58" s="294">
        <v>-25025587.309999999</v>
      </c>
      <c r="CB58" s="294">
        <v>-43153842.810000002</v>
      </c>
      <c r="CC58" s="294">
        <v>-10678117.970000001</v>
      </c>
      <c r="CD58" s="294">
        <v>-10662834.92</v>
      </c>
      <c r="CE58" s="294">
        <v>-12468118.75</v>
      </c>
      <c r="CF58" s="294">
        <v>-216387553.13999999</v>
      </c>
      <c r="CG58" s="294">
        <v>-13776597.689999999</v>
      </c>
      <c r="CH58" s="294">
        <v>-36596006.030000001</v>
      </c>
      <c r="CI58" s="294">
        <v>-5578022.5199999996</v>
      </c>
      <c r="CJ58" s="294">
        <v>-9942195.4800000004</v>
      </c>
      <c r="CK58" s="294">
        <v>-10457080.380000001</v>
      </c>
      <c r="CL58" s="294">
        <v>-9064936.1600000001</v>
      </c>
      <c r="CM58" s="294">
        <v>-21086662.399999999</v>
      </c>
      <c r="CN58" s="294">
        <v>-3180109.57</v>
      </c>
      <c r="CO58" s="294">
        <v>-11099083.65</v>
      </c>
      <c r="CP58" s="294">
        <v>-7707403.9100000001</v>
      </c>
      <c r="CQ58" s="294">
        <v>-9520790.7100000009</v>
      </c>
      <c r="CR58" s="294">
        <v>-6938845.1900000004</v>
      </c>
      <c r="CS58" s="294">
        <v>-133596290.13</v>
      </c>
      <c r="CT58" s="294">
        <v>-5641638.4699999997</v>
      </c>
      <c r="CU58" s="294">
        <v>-9427503.8300000001</v>
      </c>
      <c r="CV58" s="294">
        <v>-27246412</v>
      </c>
      <c r="CW58" s="294">
        <v>-7052543.4299999997</v>
      </c>
      <c r="CX58" s="294">
        <v>-23439783.52</v>
      </c>
      <c r="CY58" s="294">
        <v>-8257860.0499999998</v>
      </c>
      <c r="CZ58" s="294">
        <v>-7348556.4400000004</v>
      </c>
      <c r="DA58" s="294">
        <v>-164338198.62</v>
      </c>
      <c r="DB58" s="294">
        <v>-187377996.61000001</v>
      </c>
      <c r="DC58" s="294">
        <v>-18364855.940000001</v>
      </c>
      <c r="DD58" s="294">
        <v>-27095285.649999999</v>
      </c>
      <c r="DE58" s="294">
        <v>-25500394.390000001</v>
      </c>
      <c r="DF58" s="294">
        <v>-26671177.52</v>
      </c>
      <c r="DG58" s="294">
        <v>-24958781.780000001</v>
      </c>
      <c r="DH58" s="294">
        <v>-26149631.829999998</v>
      </c>
      <c r="DI58" s="294">
        <v>-15758952.4</v>
      </c>
      <c r="DJ58" s="294">
        <v>-554193272.38999999</v>
      </c>
      <c r="DK58" s="294">
        <v>-16695880.029999999</v>
      </c>
      <c r="DL58" s="294">
        <v>-22623387.27</v>
      </c>
      <c r="DM58" s="294">
        <v>-15597647.18</v>
      </c>
      <c r="DN58" s="294">
        <v>-16220141.649800001</v>
      </c>
      <c r="DO58" s="294">
        <v>-16922312.920000002</v>
      </c>
      <c r="DP58" s="294">
        <v>-41703902.939999998</v>
      </c>
      <c r="DQ58" s="294">
        <v>-19587811.3499</v>
      </c>
      <c r="DR58" s="294">
        <v>-43120858.539999999</v>
      </c>
      <c r="DS58" s="294">
        <v>-320411627.61000001</v>
      </c>
      <c r="DT58" s="294">
        <v>-35611395.060000002</v>
      </c>
      <c r="DU58" s="294">
        <v>-87773385.980000004</v>
      </c>
      <c r="DV58" s="294">
        <v>-126765860.56</v>
      </c>
      <c r="DW58" s="294">
        <v>-53835141.399999999</v>
      </c>
      <c r="DX58" s="294">
        <v>-37105477.340000004</v>
      </c>
      <c r="DY58" s="294">
        <v>-21262802.73</v>
      </c>
      <c r="DZ58" s="294">
        <v>-5728050.3899999997</v>
      </c>
      <c r="EA58" s="294">
        <v>-25815313.059999999</v>
      </c>
      <c r="EB58" s="294">
        <v>-15763063.67</v>
      </c>
      <c r="EC58" s="294">
        <v>-69447326.700000003</v>
      </c>
      <c r="ED58" s="294">
        <v>-143354771.19</v>
      </c>
      <c r="EE58" s="294">
        <v>-62482202.030000001</v>
      </c>
      <c r="EF58" s="294">
        <v>-25798828.219999999</v>
      </c>
      <c r="EG58" s="294">
        <v>-19209189.91</v>
      </c>
      <c r="EH58" s="294">
        <v>-20247594.25</v>
      </c>
      <c r="EI58" s="294">
        <v>-31578010.960000001</v>
      </c>
      <c r="EJ58" s="294">
        <v>-38908142.109999999</v>
      </c>
      <c r="EK58" s="294">
        <v>-15718268.880000001</v>
      </c>
      <c r="EL58" s="294">
        <v>-16401300.18</v>
      </c>
      <c r="EM58" s="294">
        <v>-319241960.06999999</v>
      </c>
      <c r="EN58" s="294">
        <v>-16401929.5</v>
      </c>
      <c r="EO58" s="294">
        <v>-26324286.260000002</v>
      </c>
      <c r="EP58" s="294">
        <v>-14913174.66</v>
      </c>
      <c r="EQ58" s="294">
        <v>-9343644.3399999999</v>
      </c>
      <c r="ER58" s="294">
        <v>-6158703.8899999997</v>
      </c>
      <c r="ES58" s="294">
        <v>-35690837.229999997</v>
      </c>
      <c r="ET58" s="294">
        <v>-30377554.739999998</v>
      </c>
      <c r="EU58" s="294">
        <v>-27044609.670000002</v>
      </c>
      <c r="EV58" s="294">
        <v>-220513995.65000001</v>
      </c>
      <c r="EW58" s="294">
        <v>-5878501.8399999999</v>
      </c>
      <c r="EX58" s="294">
        <v>-11395779.449999999</v>
      </c>
      <c r="EY58" s="294">
        <v>-23627329.280000001</v>
      </c>
      <c r="EZ58" s="294">
        <v>-27153108.32</v>
      </c>
      <c r="FA58" s="294">
        <v>-39037418.939999998</v>
      </c>
      <c r="FB58" s="294">
        <v>-21834803.579999998</v>
      </c>
      <c r="FC58" s="294">
        <v>-14614825.02</v>
      </c>
      <c r="FD58" s="294">
        <v>-10900916.550000001</v>
      </c>
      <c r="FE58" s="294">
        <v>-10361170.710000001</v>
      </c>
      <c r="FF58" s="294">
        <v>-7324409.7000000002</v>
      </c>
      <c r="FG58" s="294">
        <v>-7531857.4199999999</v>
      </c>
      <c r="FH58" s="294">
        <v>-57650706.060000002</v>
      </c>
      <c r="FI58" s="294">
        <v>-10278011.640000001</v>
      </c>
      <c r="FJ58" s="294">
        <v>-11916248.380000001</v>
      </c>
      <c r="FK58" s="294">
        <v>-9755603.2799999993</v>
      </c>
      <c r="FL58" s="294">
        <v>-15392606.300000001</v>
      </c>
      <c r="FM58" s="294">
        <v>-12337419.49</v>
      </c>
      <c r="FN58" s="294">
        <v>-9479000.75</v>
      </c>
      <c r="FO58" s="294">
        <v>-5350030.62</v>
      </c>
      <c r="FP58" s="294">
        <v>-323569919.69</v>
      </c>
      <c r="FQ58" s="294">
        <v>-11876659.300000001</v>
      </c>
      <c r="FR58" s="294">
        <v>-25062422.550000001</v>
      </c>
      <c r="FS58" s="294">
        <v>-31418081.739999998</v>
      </c>
      <c r="FT58" s="294">
        <v>-24270376.969999999</v>
      </c>
      <c r="FU58" s="294">
        <v>-6026363.4100000001</v>
      </c>
      <c r="FV58" s="294">
        <v>-53643639.950000003</v>
      </c>
      <c r="FW58" s="294">
        <v>-32705531.850000001</v>
      </c>
      <c r="FX58" s="294">
        <v>-26875249.309999999</v>
      </c>
      <c r="FY58" s="294">
        <v>-13629300.93</v>
      </c>
      <c r="FZ58" s="294">
        <v>-59485216.619999997</v>
      </c>
      <c r="GA58" s="294">
        <v>-19485110.199999999</v>
      </c>
      <c r="GB58" s="294">
        <v>-12743268.26</v>
      </c>
      <c r="GC58" s="294">
        <v>-6489877.29</v>
      </c>
      <c r="GD58" s="294">
        <v>-149213939.30000001</v>
      </c>
      <c r="GE58" s="294">
        <v>-6717804.0199999996</v>
      </c>
      <c r="GF58" s="294">
        <v>-4652521.78</v>
      </c>
      <c r="GG58" s="294">
        <v>-39807558.219999999</v>
      </c>
      <c r="GH58" s="294">
        <v>-17196268.550000001</v>
      </c>
      <c r="GI58" s="294">
        <v>-6962861.0700000003</v>
      </c>
      <c r="GJ58" s="294">
        <v>-16896884.710000001</v>
      </c>
      <c r="GK58" s="294">
        <v>-24771381.57</v>
      </c>
      <c r="GL58" s="294">
        <v>-8634804.1400000006</v>
      </c>
      <c r="GM58" s="294">
        <v>-4457853.03</v>
      </c>
      <c r="GN58" s="294">
        <v>-4334857.5199999996</v>
      </c>
      <c r="GO58" s="294">
        <v>-7563522.1100000003</v>
      </c>
      <c r="GP58" s="294">
        <v>-152488657.94999999</v>
      </c>
      <c r="GQ58" s="294">
        <v>-8266701.2000000002</v>
      </c>
      <c r="GR58" s="294">
        <v>-9301290.9800000004</v>
      </c>
      <c r="GS58" s="294">
        <v>-13378119.34</v>
      </c>
      <c r="GT58" s="294">
        <v>-4246177.42</v>
      </c>
      <c r="GU58" s="294">
        <v>-21936625.52</v>
      </c>
      <c r="GV58" s="294">
        <v>-8788254.0199999996</v>
      </c>
      <c r="GW58" s="294">
        <v>-7677938.4699999997</v>
      </c>
      <c r="GX58" s="294">
        <v>-155320703.11000001</v>
      </c>
      <c r="GY58" s="294">
        <v>-9368700.8599999994</v>
      </c>
      <c r="GZ58" s="294">
        <v>-29421447.59</v>
      </c>
      <c r="HA58" s="294">
        <v>-19325233.84</v>
      </c>
      <c r="HB58" s="294">
        <v>-680247449.49000001</v>
      </c>
      <c r="HC58" s="294">
        <v>-39663688.689999998</v>
      </c>
      <c r="HD58" s="294">
        <v>-55949861.119999997</v>
      </c>
      <c r="HE58" s="294">
        <v>-80087198.680000007</v>
      </c>
      <c r="HF58" s="294">
        <v>-33164154.890000001</v>
      </c>
      <c r="HG58" s="294">
        <v>-42826302.640000001</v>
      </c>
      <c r="HH58" s="294">
        <v>-29372471.510000002</v>
      </c>
      <c r="HI58" s="294">
        <v>-238060794.84</v>
      </c>
      <c r="HJ58" s="294">
        <v>-48147698.399999999</v>
      </c>
      <c r="HK58" s="294">
        <v>-99873770.689999998</v>
      </c>
      <c r="HL58" s="294">
        <v>-27910352.52</v>
      </c>
      <c r="HM58" s="294">
        <v>-22808297.760000002</v>
      </c>
      <c r="HN58" s="294">
        <v>-26965099.609999999</v>
      </c>
      <c r="HO58" s="294">
        <v>-31316569.940000001</v>
      </c>
      <c r="HP58" s="294">
        <v>-28683377.699999999</v>
      </c>
      <c r="HQ58" s="294">
        <v>-277684832.45999998</v>
      </c>
      <c r="HR58" s="294">
        <v>-168201832.52000001</v>
      </c>
      <c r="HS58" s="294">
        <v>-19921311.510000002</v>
      </c>
      <c r="HT58" s="294">
        <v>-10278638.859999999</v>
      </c>
      <c r="HU58" s="294">
        <v>-15212316.27</v>
      </c>
      <c r="HV58" s="294">
        <v>-17982776.73</v>
      </c>
      <c r="HW58" s="294">
        <v>-57837350.409999996</v>
      </c>
      <c r="HX58" s="294">
        <v>-27603560.530000001</v>
      </c>
      <c r="HY58" s="294">
        <v>-24174857.66</v>
      </c>
      <c r="HZ58" s="294">
        <v>-17030009.199999999</v>
      </c>
      <c r="IA58" s="294">
        <v>-18824773.449999999</v>
      </c>
      <c r="IB58" s="294">
        <v>-23385651.079999998</v>
      </c>
      <c r="IC58" s="294">
        <v>-4220394.1399999997</v>
      </c>
      <c r="ID58" s="294">
        <v>-15960765.630000001</v>
      </c>
      <c r="IE58" s="294">
        <v>-14481445.630000001</v>
      </c>
      <c r="IF58" s="294">
        <v>-7114508.7000000002</v>
      </c>
      <c r="IG58" s="294">
        <v>-297763859.51999998</v>
      </c>
      <c r="IH58" s="294">
        <v>-39247465.670000002</v>
      </c>
      <c r="II58" s="294">
        <v>-21931459.649999999</v>
      </c>
      <c r="IJ58" s="294">
        <v>-63740981.280000001</v>
      </c>
      <c r="IK58" s="294">
        <v>-99783852.480000004</v>
      </c>
      <c r="IL58" s="294">
        <v>-45033406.729999997</v>
      </c>
      <c r="IM58" s="294">
        <v>-10470332.5</v>
      </c>
      <c r="IN58" s="294">
        <v>-13519481.48</v>
      </c>
      <c r="IO58" s="294">
        <v>-14554333.810000001</v>
      </c>
      <c r="IP58" s="294">
        <v>-26715699.440000001</v>
      </c>
      <c r="IQ58" s="294">
        <v>-15204314.32</v>
      </c>
      <c r="IR58" s="294">
        <v>-454280501.73000002</v>
      </c>
      <c r="IS58" s="294">
        <v>-320756221.77999997</v>
      </c>
      <c r="IT58" s="294">
        <v>-11738562.77</v>
      </c>
      <c r="IU58" s="294">
        <v>-20049716.16</v>
      </c>
      <c r="IV58" s="294">
        <v>-25594810.100000001</v>
      </c>
      <c r="IW58" s="294">
        <v>-9991498.5899999999</v>
      </c>
      <c r="IX58" s="294">
        <v>-21276656.370000001</v>
      </c>
      <c r="IY58" s="294">
        <v>-5380795.4400000004</v>
      </c>
      <c r="IZ58" s="294">
        <v>-10060029</v>
      </c>
      <c r="JA58" s="294">
        <v>-27397451.649999999</v>
      </c>
      <c r="JB58" s="294">
        <v>-38412803.369999997</v>
      </c>
      <c r="JC58" s="294">
        <v>-15954627.039999999</v>
      </c>
      <c r="JD58" s="294">
        <v>-67151368.790000007</v>
      </c>
      <c r="JE58" s="294">
        <v>-84765930.150000006</v>
      </c>
      <c r="JF58" s="294">
        <v>-19839825.760000002</v>
      </c>
      <c r="JG58" s="294">
        <v>-15948952.91</v>
      </c>
      <c r="JH58" s="294">
        <v>-16018333.73</v>
      </c>
      <c r="JI58" s="294">
        <v>-10491889.4</v>
      </c>
      <c r="JJ58" s="294">
        <v>-194333283.65000001</v>
      </c>
      <c r="JK58" s="294">
        <v>-19492957.359999999</v>
      </c>
      <c r="JL58" s="294">
        <v>-25099850.359999999</v>
      </c>
      <c r="JM58" s="294">
        <v>-42275853.100000001</v>
      </c>
      <c r="JN58" s="294">
        <v>-27745520.030000001</v>
      </c>
      <c r="JO58" s="294">
        <v>-48697199.109999999</v>
      </c>
      <c r="JP58" s="294">
        <v>-17849996.969999999</v>
      </c>
      <c r="JQ58" s="294">
        <v>-213287734.90000001</v>
      </c>
      <c r="JR58" s="294">
        <v>-139764265.66999999</v>
      </c>
      <c r="JS58" s="294">
        <v>-13970428.67</v>
      </c>
      <c r="JT58" s="294">
        <v>-5033538.41</v>
      </c>
      <c r="JU58" s="294">
        <v>-14290034.52</v>
      </c>
      <c r="JV58" s="294">
        <v>-4992182.5599999996</v>
      </c>
      <c r="JW58" s="294">
        <v>-55104330.549999997</v>
      </c>
      <c r="JX58" s="294">
        <v>-19528765.079999998</v>
      </c>
      <c r="JY58" s="294">
        <v>-13375683.800000001</v>
      </c>
      <c r="JZ58" s="294">
        <v>-20243328.43</v>
      </c>
      <c r="KA58" s="294">
        <v>-8919405.8399999999</v>
      </c>
      <c r="KB58" s="294">
        <v>-9477948.3200000003</v>
      </c>
      <c r="KC58" s="294">
        <v>-14712884.050000001</v>
      </c>
      <c r="KD58" s="294">
        <v>-2842703.11</v>
      </c>
      <c r="KE58" s="294">
        <v>-7693013.1100000003</v>
      </c>
      <c r="KF58" s="294">
        <v>-487989743.56999999</v>
      </c>
      <c r="KG58" s="294">
        <v>-48807227.310000002</v>
      </c>
      <c r="KH58" s="294">
        <v>-17843681.829999998</v>
      </c>
      <c r="KI58" s="294">
        <v>-25110299.390000001</v>
      </c>
      <c r="KJ58" s="294">
        <v>-12462979.970000001</v>
      </c>
      <c r="KK58" s="294">
        <v>-19241414.969999999</v>
      </c>
      <c r="KL58" s="294">
        <v>-74491637.510000005</v>
      </c>
      <c r="KM58" s="294">
        <v>-21541007.449999999</v>
      </c>
      <c r="KN58" s="294">
        <v>-16761159.73</v>
      </c>
      <c r="KO58" s="294">
        <v>-154854589.09</v>
      </c>
      <c r="KP58" s="294">
        <v>-24664988.780000001</v>
      </c>
      <c r="KQ58" s="294">
        <v>-29528696.440000001</v>
      </c>
      <c r="KR58" s="294">
        <v>-93179562.829999998</v>
      </c>
      <c r="KS58" s="294">
        <v>-26999331.309999999</v>
      </c>
      <c r="KT58" s="294">
        <v>-35327870.969999999</v>
      </c>
      <c r="KU58" s="294">
        <v>-220689455.87</v>
      </c>
      <c r="KV58" s="294">
        <v>-22248818.510000002</v>
      </c>
      <c r="KW58" s="294">
        <v>-227328384.15000001</v>
      </c>
      <c r="KX58" s="294">
        <v>-21703633.800000001</v>
      </c>
      <c r="KY58" s="294">
        <v>-10365954.75</v>
      </c>
      <c r="KZ58" s="294">
        <v>-39980190.399999999</v>
      </c>
      <c r="LA58" s="294">
        <v>-28221385.140000001</v>
      </c>
      <c r="LB58" s="294">
        <v>-12149618.029999999</v>
      </c>
      <c r="LC58" s="294">
        <v>-16739579.949999999</v>
      </c>
      <c r="LD58" s="294">
        <v>-22921888.850000001</v>
      </c>
      <c r="LE58" s="294">
        <v>-491402727.49000001</v>
      </c>
      <c r="LF58" s="294">
        <v>-158020653.33000001</v>
      </c>
      <c r="LG58" s="294">
        <v>-116442945.54000001</v>
      </c>
      <c r="LH58" s="294">
        <v>-112386785.65000001</v>
      </c>
      <c r="LI58" s="294">
        <v>-18346945.57</v>
      </c>
      <c r="LJ58" s="294">
        <v>-26347616.399999999</v>
      </c>
      <c r="LK58" s="294">
        <v>-11045468.51</v>
      </c>
      <c r="LL58" s="294">
        <v>-29278587.530000001</v>
      </c>
      <c r="LM58" s="294">
        <v>-11914737.5</v>
      </c>
      <c r="LN58" s="294">
        <v>-34943421.219999999</v>
      </c>
      <c r="LO58" s="294">
        <v>-8068860.9100000001</v>
      </c>
      <c r="LP58" s="294">
        <v>-141135256.44999999</v>
      </c>
      <c r="LQ58" s="294">
        <v>-15629771.85</v>
      </c>
      <c r="LR58" s="294">
        <v>-10005709.300000001</v>
      </c>
      <c r="LS58" s="294">
        <v>-348728630.41000003</v>
      </c>
      <c r="LT58" s="294">
        <v>-164784667.13999999</v>
      </c>
      <c r="LU58" s="294">
        <v>-474807726.37</v>
      </c>
      <c r="LV58" s="294">
        <v>-96517647.489999995</v>
      </c>
      <c r="LW58" s="294">
        <v>-42280758.030000001</v>
      </c>
      <c r="LX58" s="294">
        <v>-34384781.969999999</v>
      </c>
      <c r="LY58" s="294">
        <v>-26344492.120000001</v>
      </c>
      <c r="LZ58" s="294">
        <v>-22038471.440000001</v>
      </c>
      <c r="MA58" s="294">
        <v>-19551843.050000001</v>
      </c>
      <c r="MB58" s="294">
        <v>-21078084.050000001</v>
      </c>
      <c r="MC58" s="294">
        <v>-93183753.530000001</v>
      </c>
      <c r="MD58" s="294">
        <v>-18316176.460000001</v>
      </c>
      <c r="ME58" s="294">
        <v>-409622508.39999998</v>
      </c>
      <c r="MF58" s="294">
        <v>-13802672.6</v>
      </c>
      <c r="MG58" s="294">
        <v>-9570231.3800000008</v>
      </c>
      <c r="MH58" s="294">
        <v>-6310149.3099999996</v>
      </c>
      <c r="MI58" s="294">
        <v>-10827808.119999999</v>
      </c>
      <c r="MJ58" s="294">
        <v>-10912244.26</v>
      </c>
      <c r="MK58" s="294">
        <v>-18900203.539999999</v>
      </c>
      <c r="ML58" s="294">
        <v>-12542056.15</v>
      </c>
      <c r="MM58" s="294">
        <v>-33539247.77</v>
      </c>
      <c r="MN58" s="294">
        <v>-12578820.08</v>
      </c>
      <c r="MO58" s="294">
        <v>-12170195.050000001</v>
      </c>
      <c r="MP58" s="294">
        <v>-11483667.93</v>
      </c>
      <c r="MQ58" s="294">
        <v>-381652263.13</v>
      </c>
      <c r="MR58" s="294">
        <v>-17759367.93</v>
      </c>
      <c r="MS58" s="294">
        <v>-26354513.960000001</v>
      </c>
      <c r="MT58" s="294">
        <v>-36667573.340000004</v>
      </c>
      <c r="MU58" s="294">
        <v>-41350099.079999998</v>
      </c>
      <c r="MV58" s="294">
        <v>-20578241.190000001</v>
      </c>
      <c r="MW58" s="294">
        <v>-52175958.998999998</v>
      </c>
      <c r="MX58" s="294">
        <v>-48912810.100000001</v>
      </c>
      <c r="MY58" s="294">
        <v>-16956607.73</v>
      </c>
      <c r="MZ58" s="294">
        <v>-10390305.310000001</v>
      </c>
      <c r="NA58" s="294">
        <v>-5105776.0199999996</v>
      </c>
      <c r="NB58" s="294">
        <v>-786483810.14999998</v>
      </c>
      <c r="NC58" s="294">
        <v>-42967431.590000004</v>
      </c>
      <c r="ND58" s="294">
        <v>-15910858.460000001</v>
      </c>
      <c r="NE58" s="294">
        <v>-150020389.52000001</v>
      </c>
      <c r="NF58" s="294">
        <v>-20415447.93</v>
      </c>
      <c r="NG58" s="294">
        <v>-38476022.939999998</v>
      </c>
      <c r="NH58" s="294">
        <v>-122813544.48999999</v>
      </c>
      <c r="NI58" s="294">
        <v>-102942174.23999999</v>
      </c>
      <c r="NJ58" s="294">
        <v>-5095886.75</v>
      </c>
      <c r="NK58" s="294">
        <v>-39497340.829999998</v>
      </c>
      <c r="NL58" s="294">
        <v>-16274646.91</v>
      </c>
      <c r="NM58" s="294">
        <v>-14592002.737</v>
      </c>
      <c r="NN58" s="294">
        <v>-104366515.03</v>
      </c>
      <c r="NO58" s="294">
        <v>-5138764.37</v>
      </c>
      <c r="NP58" s="294">
        <v>-13884854.970000001</v>
      </c>
      <c r="NQ58" s="294">
        <v>-5676487.4400000004</v>
      </c>
      <c r="NR58" s="294">
        <v>-4664588.13</v>
      </c>
      <c r="NS58" s="294">
        <v>-2113652.09</v>
      </c>
      <c r="NT58" s="294">
        <v>-4121046.12</v>
      </c>
      <c r="NU58" s="294">
        <v>-305074543.91000003</v>
      </c>
      <c r="NV58" s="294">
        <v>-116809639.59999999</v>
      </c>
      <c r="NW58" s="294">
        <v>-11347709.75</v>
      </c>
      <c r="NX58" s="294">
        <v>-14176638.439999999</v>
      </c>
      <c r="NY58" s="294">
        <v>-11804350.130000001</v>
      </c>
      <c r="NZ58" s="294">
        <v>-26745719.649999999</v>
      </c>
      <c r="OA58" s="294">
        <v>-12268617.84</v>
      </c>
      <c r="OB58" s="294">
        <v>-312246936</v>
      </c>
      <c r="OC58" s="294">
        <v>-135469927.02000001</v>
      </c>
      <c r="OD58" s="294">
        <v>-19103688.309999999</v>
      </c>
      <c r="OE58" s="294">
        <v>-120213469.86</v>
      </c>
      <c r="OF58" s="294">
        <v>-24393692.370000001</v>
      </c>
      <c r="OG58" s="294">
        <v>-22392519.82</v>
      </c>
      <c r="OH58" s="294">
        <v>-79218654.480000004</v>
      </c>
      <c r="OI58" s="294">
        <v>-14992572.34</v>
      </c>
      <c r="OJ58" s="294">
        <v>-21776672.039999999</v>
      </c>
      <c r="OK58" s="294">
        <v>-470115546.38</v>
      </c>
      <c r="OL58" s="294">
        <v>-77534754.849999994</v>
      </c>
      <c r="OM58" s="294">
        <v>-200062077.94999999</v>
      </c>
      <c r="ON58" s="294">
        <v>-29280357.91</v>
      </c>
      <c r="OO58" s="294">
        <v>-30910665.940000001</v>
      </c>
      <c r="OP58" s="294">
        <v>-47467210.390000001</v>
      </c>
      <c r="OQ58" s="294">
        <v>-144875437.56</v>
      </c>
      <c r="OR58" s="294">
        <v>-16349179.199999999</v>
      </c>
      <c r="OS58" s="294">
        <v>-19003180.199999999</v>
      </c>
      <c r="OT58" s="294">
        <v>-25331938.850000001</v>
      </c>
      <c r="OU58" s="294">
        <v>-22354374.760000002</v>
      </c>
      <c r="OV58" s="294">
        <v>-71586126.280000001</v>
      </c>
      <c r="OW58" s="294">
        <v>-14406904.869999999</v>
      </c>
      <c r="OX58" s="294">
        <v>-5812003.75</v>
      </c>
      <c r="OY58" s="294">
        <v>-10201544.789999999</v>
      </c>
      <c r="OZ58" s="294">
        <v>-295655180.25999999</v>
      </c>
      <c r="PA58" s="294">
        <v>-10859705.130000001</v>
      </c>
      <c r="PB58" s="294">
        <v>-67418560.459999993</v>
      </c>
      <c r="PC58" s="294">
        <v>-9192232.9299999997</v>
      </c>
      <c r="PD58" s="294">
        <v>-13091601.859999999</v>
      </c>
      <c r="PE58" s="294">
        <v>-53495212.289999999</v>
      </c>
      <c r="PF58" s="294">
        <v>-12879788.970000001</v>
      </c>
      <c r="PG58" s="294">
        <v>-11774655.23</v>
      </c>
      <c r="PH58" s="294">
        <v>-23810375.280000001</v>
      </c>
      <c r="PI58" s="294">
        <v>-19444976.300000001</v>
      </c>
      <c r="PJ58" s="294">
        <v>-11205005.869999999</v>
      </c>
      <c r="PK58" s="294">
        <v>-38796945.219999999</v>
      </c>
      <c r="PL58" s="294">
        <v>-12248586.640000001</v>
      </c>
      <c r="PM58" s="294">
        <v>-62929105.25</v>
      </c>
      <c r="PN58" s="294">
        <v>-10389948.130000001</v>
      </c>
      <c r="PO58" s="294">
        <v>-9076530.9700000007</v>
      </c>
      <c r="PP58" s="294">
        <v>-9425796.25</v>
      </c>
      <c r="PQ58" s="294">
        <v>-6655476.04</v>
      </c>
      <c r="PR58" s="294">
        <v>-898256476.17999995</v>
      </c>
      <c r="PS58" s="294">
        <v>-32197008.059999999</v>
      </c>
      <c r="PT58" s="294">
        <v>-19747955.600000001</v>
      </c>
      <c r="PU58" s="294">
        <v>-23155299.399999999</v>
      </c>
      <c r="PV58" s="294">
        <v>-239697389.44999999</v>
      </c>
      <c r="PW58" s="294">
        <v>-25745331.539999999</v>
      </c>
      <c r="PX58" s="294">
        <v>-63917231.369999997</v>
      </c>
      <c r="PY58" s="294">
        <v>-11282074.68</v>
      </c>
      <c r="PZ58" s="294">
        <v>-63198219.659999996</v>
      </c>
      <c r="QA58" s="294">
        <v>-8396831.8900000006</v>
      </c>
      <c r="QB58" s="294">
        <v>-41072863.469999999</v>
      </c>
      <c r="QC58" s="294">
        <v>-19065635.469999999</v>
      </c>
      <c r="QD58" s="294">
        <v>-9270793.9700000007</v>
      </c>
      <c r="QE58" s="294">
        <v>-8457069.7400000002</v>
      </c>
      <c r="QF58" s="294">
        <v>-56883297.909999996</v>
      </c>
      <c r="QG58" s="294">
        <v>-15816870.52</v>
      </c>
      <c r="QH58" s="294">
        <v>-18835652.52</v>
      </c>
      <c r="QI58" s="294">
        <v>-23517959.550000001</v>
      </c>
      <c r="QJ58" s="294">
        <v>-14170723.689999999</v>
      </c>
      <c r="QK58" s="294">
        <v>-69484408.590000004</v>
      </c>
      <c r="QL58" s="294">
        <v>-87647807.310000002</v>
      </c>
      <c r="QM58" s="294">
        <v>-17181423.73</v>
      </c>
      <c r="QN58" s="294">
        <v>-3031788.56</v>
      </c>
      <c r="QO58" s="294">
        <v>-7680228.4299999997</v>
      </c>
      <c r="QP58" s="294">
        <v>-3184511.02</v>
      </c>
      <c r="QQ58" s="294">
        <v>-12090929.289999999</v>
      </c>
      <c r="QR58" s="294">
        <v>-315209751.48000002</v>
      </c>
      <c r="QS58" s="294">
        <v>-11988379.609999999</v>
      </c>
      <c r="QT58" s="294">
        <v>-56951946.359999999</v>
      </c>
      <c r="QU58" s="294">
        <v>-5227322.21</v>
      </c>
      <c r="QV58" s="294">
        <v>-20908294.289999999</v>
      </c>
      <c r="QW58" s="294">
        <v>-43073389.579999998</v>
      </c>
      <c r="QX58" s="294">
        <v>-20328276.640000001</v>
      </c>
      <c r="QY58" s="294">
        <v>-29190273.829999998</v>
      </c>
      <c r="QZ58" s="294">
        <v>-29102474.030000001</v>
      </c>
      <c r="RA58" s="294">
        <v>-15096256.49</v>
      </c>
      <c r="RB58" s="294">
        <v>-10965195.98</v>
      </c>
      <c r="RC58" s="294">
        <v>-7464490.1900000004</v>
      </c>
      <c r="RD58" s="294">
        <v>-8850318.3100000005</v>
      </c>
      <c r="RE58" s="294">
        <v>-430763141.80000001</v>
      </c>
      <c r="RF58" s="294">
        <v>-54868709.68</v>
      </c>
      <c r="RG58" s="294">
        <v>-19956100.870000001</v>
      </c>
      <c r="RH58" s="294">
        <v>-12784804.720000001</v>
      </c>
      <c r="RI58" s="294">
        <v>-25812578.23</v>
      </c>
      <c r="RJ58" s="294">
        <v>-39077190.93</v>
      </c>
      <c r="RK58" s="294">
        <v>-88910040.900000006</v>
      </c>
      <c r="RL58" s="294">
        <v>-14619352.449999999</v>
      </c>
      <c r="RM58" s="294">
        <v>-18337298.5</v>
      </c>
      <c r="RN58" s="294">
        <v>-56646793.299999997</v>
      </c>
      <c r="RO58" s="294">
        <v>-61361397.689999998</v>
      </c>
      <c r="RP58" s="294">
        <v>-13007987.439999999</v>
      </c>
      <c r="RQ58" s="294">
        <v>-14999817.26</v>
      </c>
      <c r="RR58" s="294">
        <v>-28633719.809999999</v>
      </c>
      <c r="RS58" s="294">
        <v>-16471523.32</v>
      </c>
      <c r="RT58" s="294">
        <v>-10702987.529999999</v>
      </c>
      <c r="RU58" s="294">
        <v>-14306250.130000001</v>
      </c>
      <c r="RV58" s="294">
        <v>-7463170.8300000001</v>
      </c>
      <c r="RW58" s="294">
        <v>-6867609.29</v>
      </c>
      <c r="RX58" s="294">
        <v>-12503192.92</v>
      </c>
      <c r="RY58" s="294">
        <v>-153016822.40000001</v>
      </c>
      <c r="RZ58" s="294">
        <v>-9037447.4399999995</v>
      </c>
      <c r="SA58" s="294">
        <v>-10021970.869999999</v>
      </c>
      <c r="SB58" s="294">
        <v>-15582376.93</v>
      </c>
      <c r="SC58" s="294">
        <v>-6575879.1200000001</v>
      </c>
      <c r="SD58" s="294">
        <v>-14137066.34</v>
      </c>
      <c r="SE58" s="294">
        <v>-15819153.1</v>
      </c>
      <c r="SF58" s="294">
        <v>-28597443.23</v>
      </c>
      <c r="SG58" s="294">
        <v>-11786885.810000001</v>
      </c>
      <c r="SH58" s="294">
        <v>-6984804.0599999996</v>
      </c>
      <c r="SI58" s="294">
        <v>-66456390.920000002</v>
      </c>
      <c r="SJ58" s="294">
        <v>-3406368.13</v>
      </c>
      <c r="SK58" s="294">
        <v>-154463291.41</v>
      </c>
      <c r="SL58" s="294">
        <v>-15177077.949999999</v>
      </c>
      <c r="SM58" s="294">
        <v>-23603924.829999998</v>
      </c>
      <c r="SN58" s="294">
        <v>-36613397.32</v>
      </c>
      <c r="SO58" s="294">
        <v>-11674133.34</v>
      </c>
      <c r="SP58" s="294">
        <v>-14729590.58</v>
      </c>
      <c r="SQ58" s="294">
        <v>-21516197.449999999</v>
      </c>
      <c r="SR58" s="294">
        <v>-14022368.359999999</v>
      </c>
      <c r="SS58" s="294">
        <v>-313673258.62</v>
      </c>
      <c r="ST58" s="294">
        <v>-6837206.5</v>
      </c>
      <c r="SU58" s="294">
        <v>-11067302.060000001</v>
      </c>
      <c r="SV58" s="294">
        <v>-29102132.309999999</v>
      </c>
      <c r="SW58" s="294">
        <v>-6236905.0999999996</v>
      </c>
      <c r="SX58" s="294">
        <v>-7413830.9000000004</v>
      </c>
      <c r="SY58" s="294">
        <v>-4827780.28</v>
      </c>
      <c r="SZ58" s="294">
        <v>-54870820.369999997</v>
      </c>
      <c r="TA58" s="294">
        <v>-11471618.9</v>
      </c>
      <c r="TB58" s="294">
        <v>-14298947.65</v>
      </c>
      <c r="TC58" s="294">
        <v>-9160452.75</v>
      </c>
      <c r="TD58" s="294">
        <v>-24329948.039999999</v>
      </c>
      <c r="TE58" s="294">
        <v>-10726559.02</v>
      </c>
      <c r="TF58" s="294">
        <v>-6047116.6900000004</v>
      </c>
      <c r="TG58" s="294">
        <v>-615926477.14999998</v>
      </c>
      <c r="TH58" s="294">
        <v>-11406720.390000001</v>
      </c>
      <c r="TI58" s="294">
        <v>-18882510.969999999</v>
      </c>
      <c r="TJ58" s="294">
        <v>-64586021.060000002</v>
      </c>
      <c r="TK58" s="294">
        <v>-21637242.5</v>
      </c>
      <c r="TL58" s="294">
        <v>-10284508.26</v>
      </c>
      <c r="TM58" s="294">
        <v>-9049252.0999999996</v>
      </c>
      <c r="TN58" s="294">
        <v>-53860884.950000003</v>
      </c>
      <c r="TO58" s="294">
        <v>-8500933.7899999991</v>
      </c>
      <c r="TP58" s="294">
        <v>-32339770.289999999</v>
      </c>
      <c r="TQ58" s="294">
        <v>-40959488.140000001</v>
      </c>
      <c r="TR58" s="294">
        <v>-11080428.57</v>
      </c>
      <c r="TS58" s="294">
        <v>-13128762.640000001</v>
      </c>
      <c r="TT58" s="294">
        <v>-18472395.370000001</v>
      </c>
      <c r="TU58" s="294">
        <v>-23238275.52</v>
      </c>
      <c r="TV58" s="294">
        <v>-4512813.6100000003</v>
      </c>
      <c r="TW58" s="294">
        <v>-114870227.33</v>
      </c>
      <c r="TX58" s="294">
        <v>-18954342.309999999</v>
      </c>
      <c r="TY58" s="294">
        <v>-121359027.68000001</v>
      </c>
      <c r="TZ58" s="294">
        <v>-54316648.25</v>
      </c>
      <c r="UA58" s="294">
        <v>-16381245.140000001</v>
      </c>
      <c r="UB58" s="294">
        <v>-15113436.27</v>
      </c>
      <c r="UC58" s="294">
        <v>-256760967.5</v>
      </c>
      <c r="UD58" s="294">
        <v>-10281196.08</v>
      </c>
      <c r="UE58" s="294">
        <v>-16961534.5</v>
      </c>
      <c r="UF58" s="294">
        <v>-30001033.789999999</v>
      </c>
      <c r="UG58" s="294">
        <v>-14049380.4</v>
      </c>
      <c r="UH58" s="294">
        <v>-169924814.81</v>
      </c>
      <c r="UI58" s="294">
        <v>-40375871.280000001</v>
      </c>
      <c r="UJ58" s="294">
        <v>-30683047.02</v>
      </c>
      <c r="UK58" s="294">
        <v>-35806567.039999999</v>
      </c>
      <c r="UL58" s="294">
        <v>-25395591.379999999</v>
      </c>
      <c r="UM58" s="294">
        <v>-29233144</v>
      </c>
      <c r="UN58" s="294">
        <v>-431541429.19999999</v>
      </c>
      <c r="UO58" s="294">
        <v>-26436994.559999999</v>
      </c>
      <c r="UP58" s="294">
        <v>-24107249.059999999</v>
      </c>
      <c r="UQ58" s="294">
        <v>-137506147.52000001</v>
      </c>
      <c r="UR58" s="294">
        <v>-3197190.72</v>
      </c>
      <c r="US58" s="294">
        <v>-13729718.460000001</v>
      </c>
      <c r="UT58" s="294">
        <v>-70310069.439999998</v>
      </c>
      <c r="UU58" s="294">
        <v>-9897853.2799999993</v>
      </c>
      <c r="UV58" s="294">
        <v>-13828197.529999999</v>
      </c>
      <c r="UW58" s="294">
        <v>-13096087.34</v>
      </c>
      <c r="UX58" s="294">
        <v>-32555118.059999999</v>
      </c>
      <c r="UY58" s="294">
        <v>-55756776.909999996</v>
      </c>
      <c r="UZ58" s="294">
        <v>-25880824.870000001</v>
      </c>
      <c r="VA58" s="294">
        <v>-26824163.469999999</v>
      </c>
      <c r="VB58" s="294">
        <v>-16978020.949999999</v>
      </c>
      <c r="VC58" s="294">
        <v>-17632171.870000001</v>
      </c>
      <c r="VD58" s="294">
        <v>-16640048.720000001</v>
      </c>
      <c r="VE58" s="294">
        <v>-16085585.029999999</v>
      </c>
      <c r="VF58" s="294">
        <v>-59131586.740000002</v>
      </c>
      <c r="VG58" s="294">
        <v>-9239817.3800000008</v>
      </c>
      <c r="VH58" s="294">
        <v>-6741491.4400000004</v>
      </c>
      <c r="VI58" s="294">
        <v>-6915963.4500000002</v>
      </c>
      <c r="VJ58" s="294">
        <v>-382408796.97000003</v>
      </c>
      <c r="VK58" s="294">
        <v>-18085828.219999999</v>
      </c>
      <c r="VL58" s="294">
        <v>-22040327.079999998</v>
      </c>
      <c r="VM58" s="294">
        <v>-41120667.770000003</v>
      </c>
      <c r="VN58" s="294">
        <v>-54904438.219999999</v>
      </c>
      <c r="VO58" s="294">
        <v>-42918239.520000003</v>
      </c>
      <c r="VP58" s="294">
        <v>-36520582.700000003</v>
      </c>
      <c r="VQ58" s="294">
        <v>-9907606.0099999998</v>
      </c>
      <c r="VR58" s="294">
        <v>-11564462.42</v>
      </c>
      <c r="VS58" s="294">
        <v>-104420752.23999999</v>
      </c>
      <c r="VT58" s="294">
        <v>-9674365.6099999994</v>
      </c>
      <c r="VU58" s="294">
        <v>-35136135.770000003</v>
      </c>
      <c r="VV58" s="294">
        <v>-21137592.469999999</v>
      </c>
      <c r="VW58" s="294">
        <v>-4607768.3099999996</v>
      </c>
      <c r="VX58" s="294">
        <v>-8671802.2899999991</v>
      </c>
      <c r="VY58" s="294">
        <v>-579693994.28999996</v>
      </c>
      <c r="VZ58" s="294">
        <v>-28333709.899999999</v>
      </c>
      <c r="WA58" s="294">
        <v>-20679829.75</v>
      </c>
      <c r="WB58" s="294">
        <v>-28939962.039000001</v>
      </c>
      <c r="WC58" s="294">
        <v>-11087246.779999999</v>
      </c>
      <c r="WD58" s="294">
        <v>-19870909.91</v>
      </c>
      <c r="WE58" s="294">
        <v>-49173890.920000002</v>
      </c>
      <c r="WF58" s="294">
        <v>-44428190.07</v>
      </c>
      <c r="WG58" s="294">
        <v>-18196938.399999999</v>
      </c>
      <c r="WH58" s="294">
        <v>-33893496.619999997</v>
      </c>
      <c r="WI58" s="294">
        <v>-12069661.17</v>
      </c>
      <c r="WJ58" s="294">
        <v>-49302397</v>
      </c>
      <c r="WK58" s="294">
        <v>-23882847.66</v>
      </c>
      <c r="WL58" s="294">
        <v>-56586796.770000003</v>
      </c>
      <c r="WM58" s="294">
        <v>-48565979.740000002</v>
      </c>
      <c r="WN58" s="294">
        <v>-23788470.100000001</v>
      </c>
      <c r="WO58" s="294">
        <v>-27713743.420000002</v>
      </c>
      <c r="WP58" s="294">
        <v>-34041488.159999996</v>
      </c>
      <c r="WQ58" s="294">
        <v>-10753965.17</v>
      </c>
      <c r="WR58" s="294">
        <v>-38679165.310000002</v>
      </c>
      <c r="WS58" s="294">
        <v>-143254946.94</v>
      </c>
      <c r="WT58" s="294">
        <v>-19924921.719999999</v>
      </c>
      <c r="WU58" s="294">
        <v>-15260588.279999999</v>
      </c>
      <c r="WV58" s="294">
        <v>-13710551.939999999</v>
      </c>
      <c r="WW58" s="294">
        <v>-15254944.029999999</v>
      </c>
      <c r="WX58" s="294">
        <v>-16521496.24</v>
      </c>
      <c r="WY58" s="294">
        <v>-6760095.1399999997</v>
      </c>
      <c r="WZ58" s="294">
        <v>-17000983.460000001</v>
      </c>
      <c r="XA58" s="294">
        <v>-161341807.68000001</v>
      </c>
      <c r="XB58" s="294">
        <v>-13191046.970000001</v>
      </c>
      <c r="XC58" s="294">
        <v>-9823348.4700000007</v>
      </c>
      <c r="XD58" s="294">
        <v>-5109767.96</v>
      </c>
      <c r="XE58" s="294">
        <v>-15437824.17</v>
      </c>
      <c r="XF58" s="294">
        <v>-264075887.75</v>
      </c>
      <c r="XG58" s="294">
        <v>-29245494.899999999</v>
      </c>
      <c r="XH58" s="294">
        <v>-22391088.620000001</v>
      </c>
      <c r="XI58" s="294">
        <v>-107573369.95</v>
      </c>
      <c r="XJ58" s="294">
        <v>-18135804.390000001</v>
      </c>
      <c r="XK58" s="294">
        <v>-25664811.149999999</v>
      </c>
      <c r="XL58" s="294">
        <v>-57698104.020000003</v>
      </c>
      <c r="XM58" s="294">
        <v>-16252161.4</v>
      </c>
      <c r="XN58" s="294">
        <v>-17188662.370000001</v>
      </c>
      <c r="XO58" s="294">
        <v>-53365855.280000001</v>
      </c>
      <c r="XP58" s="294">
        <v>-23367804.23</v>
      </c>
      <c r="XQ58" s="294">
        <v>-19726006.579999998</v>
      </c>
      <c r="XR58" s="294">
        <v>-9940815.4900000002</v>
      </c>
      <c r="XS58" s="294">
        <v>-11685890.359999999</v>
      </c>
      <c r="XT58" s="294">
        <v>-12449612.82</v>
      </c>
      <c r="XU58" s="294">
        <v>-15069907.810000001</v>
      </c>
      <c r="XV58" s="294">
        <v>-8953702.3399999999</v>
      </c>
      <c r="XW58" s="294">
        <v>-14274902.210000001</v>
      </c>
      <c r="XX58" s="294">
        <v>-9827235.5099999998</v>
      </c>
      <c r="XY58" s="294">
        <v>-9465075.9700000007</v>
      </c>
      <c r="XZ58" s="294">
        <v>-7903346.2000000002</v>
      </c>
      <c r="YA58" s="294">
        <v>-10702943.07</v>
      </c>
      <c r="YB58" s="294">
        <v>-11212124.369999999</v>
      </c>
      <c r="YC58" s="294">
        <v>-247616773.71000001</v>
      </c>
      <c r="YD58" s="294">
        <v>-18580881.719999999</v>
      </c>
      <c r="YE58" s="294">
        <v>-40826480.68</v>
      </c>
      <c r="YF58" s="294">
        <v>-7668482.9299999997</v>
      </c>
      <c r="YG58" s="294">
        <v>-75752625.609999999</v>
      </c>
      <c r="YH58" s="294">
        <v>-12475670.310000001</v>
      </c>
      <c r="YI58" s="294">
        <v>-49644165.899999999</v>
      </c>
      <c r="YJ58" s="294">
        <v>-8346364.0099999998</v>
      </c>
      <c r="YK58" s="294">
        <v>-76822045.969999999</v>
      </c>
      <c r="YL58" s="294">
        <v>-46637750.090000004</v>
      </c>
      <c r="YM58" s="294">
        <v>-18831904.91</v>
      </c>
      <c r="YN58" s="294">
        <v>-14027944.02</v>
      </c>
      <c r="YO58" s="294">
        <v>-15382448.300000001</v>
      </c>
      <c r="YP58" s="294">
        <v>-7262102.5700000003</v>
      </c>
      <c r="YQ58" s="294">
        <v>-7402400.96</v>
      </c>
      <c r="YR58" s="294">
        <v>-16936765.050000001</v>
      </c>
      <c r="YS58" s="294">
        <v>-7018862.6600000001</v>
      </c>
      <c r="YT58" s="294">
        <v>-132512162.84999999</v>
      </c>
      <c r="YU58" s="294">
        <v>-12151607.300000001</v>
      </c>
      <c r="YV58" s="294">
        <v>-7839387.4299999997</v>
      </c>
      <c r="YW58" s="294">
        <v>-8785911.9800000004</v>
      </c>
      <c r="YX58" s="294">
        <v>-16201509.48</v>
      </c>
      <c r="YY58" s="294">
        <v>-5081023.51</v>
      </c>
      <c r="YZ58" s="294">
        <v>-5338562.21</v>
      </c>
      <c r="ZA58" s="294">
        <v>-136819152.88999999</v>
      </c>
      <c r="ZB58" s="294">
        <v>-8228167.1200000001</v>
      </c>
      <c r="ZC58" s="294">
        <v>-8616706.7100000009</v>
      </c>
      <c r="ZD58" s="294">
        <v>-19876562.390000001</v>
      </c>
      <c r="ZE58" s="294">
        <v>-6973601.5499999998</v>
      </c>
      <c r="ZF58" s="294">
        <v>-8081402.1799999997</v>
      </c>
      <c r="ZG58" s="294">
        <v>-9324473.7300000004</v>
      </c>
      <c r="ZH58" s="294">
        <v>-9650501.9900000002</v>
      </c>
      <c r="ZI58" s="294">
        <v>-45597739.119999997</v>
      </c>
      <c r="ZJ58" s="294">
        <v>-306871496.00999999</v>
      </c>
      <c r="ZK58" s="294">
        <v>-10300746.84</v>
      </c>
      <c r="ZL58" s="294">
        <v>-48445851.719999999</v>
      </c>
      <c r="ZM58" s="294">
        <v>-70138581.989999995</v>
      </c>
      <c r="ZN58" s="294">
        <v>-25378477.920000002</v>
      </c>
      <c r="ZO58" s="294">
        <v>-15289998.85</v>
      </c>
      <c r="ZP58" s="294">
        <v>-14775288.810000001</v>
      </c>
      <c r="ZQ58" s="294">
        <v>-32176534.079999998</v>
      </c>
      <c r="ZR58" s="294">
        <v>-24278289.43</v>
      </c>
      <c r="ZS58" s="294">
        <v>-42813464.619999997</v>
      </c>
      <c r="ZT58" s="294">
        <v>-3505208.32</v>
      </c>
      <c r="ZU58" s="294">
        <v>-19429691.890000001</v>
      </c>
      <c r="ZV58" s="294">
        <v>-16298936.16</v>
      </c>
      <c r="ZW58" s="294">
        <v>-21856206.609999999</v>
      </c>
      <c r="ZX58" s="294">
        <v>-17308619.359999999</v>
      </c>
      <c r="ZY58" s="294">
        <v>-16963880.309999999</v>
      </c>
      <c r="ZZ58" s="294">
        <v>-12665804.310000001</v>
      </c>
      <c r="AAA58" s="294">
        <v>-5504907.9699999997</v>
      </c>
      <c r="AAB58" s="294">
        <v>-25738591.940000001</v>
      </c>
      <c r="AAC58" s="294">
        <v>-12430323.08</v>
      </c>
      <c r="AAD58" s="294">
        <v>-6458630.1200000001</v>
      </c>
      <c r="AAE58" s="294">
        <v>-8031125.2999999998</v>
      </c>
      <c r="AAF58" s="294">
        <v>-86065083.739999995</v>
      </c>
      <c r="AAG58" s="294">
        <v>-18449311.780000001</v>
      </c>
      <c r="AAH58" s="294">
        <v>-25252441.399999999</v>
      </c>
      <c r="AAI58" s="294">
        <v>-12786497.810000001</v>
      </c>
      <c r="AAJ58" s="294">
        <v>-10139054.779999999</v>
      </c>
      <c r="AAK58" s="294">
        <v>-27145684.829999998</v>
      </c>
      <c r="AAL58" s="294">
        <v>-11071374.800000001</v>
      </c>
      <c r="AAM58" s="294">
        <v>-1007516543.41</v>
      </c>
      <c r="AAN58" s="294">
        <v>-26270763.609999999</v>
      </c>
      <c r="AAO58" s="294">
        <v>-25653356.539999999</v>
      </c>
      <c r="AAP58" s="294">
        <v>-26798085.43</v>
      </c>
      <c r="AAQ58" s="294">
        <v>-41449678.380000003</v>
      </c>
      <c r="AAR58" s="294">
        <v>-13360827.609999999</v>
      </c>
      <c r="AAS58" s="294">
        <v>-16249611.66</v>
      </c>
      <c r="AAT58" s="294">
        <v>-27461514.91</v>
      </c>
      <c r="AAU58" s="294">
        <v>-82822601.019999996</v>
      </c>
      <c r="AAV58" s="294">
        <v>-16247700.359999999</v>
      </c>
      <c r="AAW58" s="294">
        <v>-31090494.059999999</v>
      </c>
      <c r="AAX58" s="294">
        <v>-178305777.19999999</v>
      </c>
      <c r="AAY58" s="294">
        <v>-54011362.490000002</v>
      </c>
      <c r="AAZ58" s="294">
        <v>-10749098.91</v>
      </c>
      <c r="ABA58" s="294">
        <v>-15384587.699999999</v>
      </c>
      <c r="ABB58" s="294">
        <v>-20984108.100000001</v>
      </c>
      <c r="ABC58" s="294">
        <v>-8870991.3499999996</v>
      </c>
      <c r="ABD58" s="294">
        <v>-11802275.74</v>
      </c>
      <c r="ABE58" s="294">
        <v>-9933005.9800000004</v>
      </c>
      <c r="ABF58" s="294">
        <v>-129437354.89</v>
      </c>
      <c r="ABG58" s="294">
        <v>-176604938.96000001</v>
      </c>
      <c r="ABH58" s="294">
        <v>-17756955.98</v>
      </c>
      <c r="ABI58" s="294">
        <v>-7649826.8300000001</v>
      </c>
      <c r="ABJ58" s="294">
        <v>-15833969.16</v>
      </c>
      <c r="ABK58" s="294">
        <v>-6007229.3799999999</v>
      </c>
      <c r="ABL58" s="294">
        <v>-9289167.1699999999</v>
      </c>
      <c r="ABM58" s="294">
        <v>-234154830.34</v>
      </c>
      <c r="ABN58" s="294">
        <v>-14971204.449999999</v>
      </c>
      <c r="ABO58" s="294">
        <v>-15678104.01</v>
      </c>
      <c r="ABP58" s="294">
        <v>-26426625.73</v>
      </c>
      <c r="ABQ58" s="294">
        <v>-27164152.649999999</v>
      </c>
      <c r="ABR58" s="294">
        <v>-16649499.76</v>
      </c>
      <c r="ABS58" s="294">
        <v>-11576786.380000001</v>
      </c>
      <c r="ABT58" s="294">
        <v>-18669052.210000001</v>
      </c>
      <c r="ABU58" s="294">
        <v>-1955737.98</v>
      </c>
      <c r="ABV58" s="294">
        <v>-366374208.06</v>
      </c>
      <c r="ABW58" s="294">
        <v>-15243727.220000001</v>
      </c>
      <c r="ABX58" s="294">
        <v>-27082299.09</v>
      </c>
      <c r="ABY58" s="294">
        <v>-13307045.26</v>
      </c>
      <c r="ABZ58" s="294">
        <v>-14093948.75</v>
      </c>
      <c r="ACA58" s="294">
        <v>-81686041.950000003</v>
      </c>
      <c r="ACB58" s="294">
        <v>-11925879.4</v>
      </c>
      <c r="ACC58" s="294">
        <v>-12811731.939999999</v>
      </c>
      <c r="ACD58" s="294">
        <v>-13585644.17</v>
      </c>
      <c r="ACE58" s="294">
        <v>-33911559.490000002</v>
      </c>
      <c r="ACF58" s="294">
        <v>-24687485.710000001</v>
      </c>
      <c r="ACG58" s="294">
        <v>-278189688.69999999</v>
      </c>
      <c r="ACH58" s="294">
        <v>-10586012.85</v>
      </c>
      <c r="ACI58" s="294">
        <v>-25253709.5</v>
      </c>
      <c r="ACJ58" s="294">
        <v>-39550468.880000003</v>
      </c>
      <c r="ACK58" s="294">
        <v>-5240018.41</v>
      </c>
      <c r="ACL58" s="294">
        <v>-48356064.619999997</v>
      </c>
      <c r="ACM58" s="294">
        <v>-17242114.530000001</v>
      </c>
      <c r="ACN58" s="294">
        <v>-91233504.420000002</v>
      </c>
      <c r="ACO58" s="294">
        <v>-176128912.91999999</v>
      </c>
      <c r="ACP58" s="294">
        <v>-25381893.640000001</v>
      </c>
      <c r="ACQ58" s="294">
        <v>-46651921.140000001</v>
      </c>
      <c r="ACR58" s="294">
        <v>-39589267.5</v>
      </c>
      <c r="ACS58" s="294">
        <v>-25072815.649999999</v>
      </c>
      <c r="ACT58" s="294">
        <v>-40224550.670000002</v>
      </c>
      <c r="ACU58" s="294">
        <v>-23664121.640000001</v>
      </c>
      <c r="ACV58" s="294">
        <v>-16383735.25</v>
      </c>
      <c r="ACW58" s="294">
        <v>-23612352.550000001</v>
      </c>
      <c r="ACX58" s="294">
        <v>-18469338.789999999</v>
      </c>
      <c r="ACY58" s="294">
        <v>-19358102.239999998</v>
      </c>
      <c r="ACZ58" s="294">
        <v>-7726178.9100000001</v>
      </c>
      <c r="ADA58" s="294">
        <v>-17233778.34</v>
      </c>
      <c r="ADB58" s="294">
        <v>-4151696.09</v>
      </c>
      <c r="ADC58" s="294">
        <v>-8838282.0299999993</v>
      </c>
      <c r="ADD58" s="294">
        <v>-92007679.400000006</v>
      </c>
      <c r="ADE58" s="294">
        <v>-49496674.579999998</v>
      </c>
      <c r="ADF58" s="294">
        <v>-5654918.2300000004</v>
      </c>
      <c r="ADG58" s="294">
        <v>-10442095.9</v>
      </c>
      <c r="ADH58" s="294">
        <v>-34387525.390000001</v>
      </c>
      <c r="ADI58" s="294">
        <v>-20495779.789999999</v>
      </c>
      <c r="ADJ58" s="294">
        <v>-14859805.369999999</v>
      </c>
      <c r="ADK58" s="294">
        <v>-22939720.07</v>
      </c>
      <c r="ADL58" s="294">
        <v>-28532626.629999999</v>
      </c>
      <c r="ADM58" s="294">
        <v>-679121587.54999995</v>
      </c>
      <c r="ADN58" s="294">
        <v>-85061050.349999994</v>
      </c>
      <c r="ADO58" s="294">
        <v>-42370830.799999997</v>
      </c>
      <c r="ADP58" s="294">
        <v>-128548383.38</v>
      </c>
      <c r="ADQ58" s="294">
        <v>-4358060.4400000004</v>
      </c>
      <c r="ADR58" s="294">
        <v>-14104210.92</v>
      </c>
      <c r="ADS58" s="294">
        <v>-19077482.370000001</v>
      </c>
      <c r="ADT58" s="294">
        <v>-5846677.0199999996</v>
      </c>
      <c r="ADU58" s="294">
        <v>-590369431.52999997</v>
      </c>
      <c r="ADV58" s="294">
        <v>-130967219.23</v>
      </c>
      <c r="ADW58" s="294">
        <v>-90452486.739999995</v>
      </c>
      <c r="ADX58" s="294">
        <v>-32775535.5</v>
      </c>
      <c r="ADY58" s="294">
        <v>-26875498.460000001</v>
      </c>
      <c r="ADZ58" s="294">
        <v>-46820493.350000001</v>
      </c>
      <c r="AEA58" s="294">
        <v>-32418115.629999999</v>
      </c>
      <c r="AEB58" s="294">
        <v>-18744443.02</v>
      </c>
      <c r="AEC58" s="294">
        <v>-12095029.77</v>
      </c>
      <c r="AED58" s="294">
        <v>-17394354.149999999</v>
      </c>
      <c r="AEE58" s="294">
        <v>-41477669.25</v>
      </c>
      <c r="AEF58" s="294">
        <v>-12275790.77</v>
      </c>
      <c r="AEG58" s="294">
        <v>-10435549.98</v>
      </c>
      <c r="AEH58" s="294">
        <v>-21753855.989999998</v>
      </c>
      <c r="AEI58" s="294">
        <v>-38176703.539999999</v>
      </c>
      <c r="AEJ58" s="294">
        <v>-26390501.460000001</v>
      </c>
      <c r="AEK58" s="294">
        <v>-7292516.9100000001</v>
      </c>
      <c r="AEL58" s="294">
        <v>-77867134.319999993</v>
      </c>
      <c r="AEM58" s="294">
        <v>-7136447.0300000003</v>
      </c>
      <c r="AEN58" s="294">
        <v>-36977073.020000003</v>
      </c>
      <c r="AEO58" s="294">
        <v>-162281784.38</v>
      </c>
      <c r="AEP58" s="294">
        <v>-41341923.789999999</v>
      </c>
      <c r="AEQ58" s="294">
        <v>-38264985.390000001</v>
      </c>
      <c r="AER58" s="294">
        <v>-30544074.359999999</v>
      </c>
      <c r="AES58" s="294">
        <v>-16848795.079999998</v>
      </c>
      <c r="AET58" s="294">
        <v>-81297831.670000002</v>
      </c>
      <c r="AEU58" s="294">
        <v>-25424967.449999999</v>
      </c>
      <c r="AEV58" s="294">
        <v>-37693893.630000003</v>
      </c>
      <c r="AEW58" s="294">
        <v>-19892982.440000001</v>
      </c>
      <c r="AEX58" s="294">
        <v>-11450488.18</v>
      </c>
      <c r="AEY58" s="294">
        <v>-143815651.09999999</v>
      </c>
      <c r="AEZ58" s="294">
        <v>-48613609.899999999</v>
      </c>
      <c r="AFA58" s="294">
        <v>-12801555.390000001</v>
      </c>
      <c r="AFB58" s="294">
        <v>-17532243.879999999</v>
      </c>
      <c r="AFC58" s="294">
        <v>-13191673.98</v>
      </c>
      <c r="AFD58" s="294">
        <v>-30640100.41</v>
      </c>
      <c r="AFE58" s="294">
        <v>-19236761.399999999</v>
      </c>
      <c r="AFF58" s="294">
        <v>-14883460.26</v>
      </c>
      <c r="AFG58" s="294">
        <v>-12344524.02</v>
      </c>
      <c r="AFH58" s="294">
        <v>-17594627.870000001</v>
      </c>
      <c r="AFI58" s="294">
        <v>-16293246.560000001</v>
      </c>
      <c r="AFJ58" s="294">
        <v>-13250660.970000001</v>
      </c>
      <c r="AFK58" s="294">
        <v>-24577197.640000001</v>
      </c>
      <c r="AFL58" s="294">
        <v>-223397934.80000001</v>
      </c>
      <c r="AFM58" s="294">
        <v>-41221329.159999996</v>
      </c>
      <c r="AFN58" s="294">
        <v>-34010981.909999996</v>
      </c>
      <c r="AFO58" s="294">
        <v>-26981091.32</v>
      </c>
      <c r="AFP58" s="294">
        <v>-27708768.579999998</v>
      </c>
      <c r="AFQ58" s="294">
        <v>-23191381.170000002</v>
      </c>
      <c r="AFR58" s="294">
        <v>-10022317.039999999</v>
      </c>
      <c r="AFS58" s="294">
        <v>-32927947.48</v>
      </c>
      <c r="AFT58" s="294">
        <v>-43680452.630000003</v>
      </c>
      <c r="AFU58" s="294">
        <v>-10706264.07</v>
      </c>
      <c r="AFV58" s="294">
        <v>-55625617.810000002</v>
      </c>
      <c r="AFW58" s="294">
        <v>-11079218.210000001</v>
      </c>
      <c r="AFX58" s="294">
        <v>-123939232.59999999</v>
      </c>
      <c r="AFY58" s="294">
        <v>-14780192.77</v>
      </c>
      <c r="AFZ58" s="294">
        <v>-16011214.34</v>
      </c>
      <c r="AGA58" s="294">
        <v>-16910291.890000001</v>
      </c>
      <c r="AGB58" s="294">
        <v>-38597465.740000002</v>
      </c>
      <c r="AGC58" s="294">
        <v>-16957126.5</v>
      </c>
      <c r="AGD58" s="294">
        <v>-6512022.1399999997</v>
      </c>
      <c r="AGE58" s="294">
        <v>-13677877.460000001</v>
      </c>
      <c r="AGF58" s="294">
        <v>-7715679.4000000004</v>
      </c>
      <c r="AGG58" s="294">
        <v>-9603371.8100000005</v>
      </c>
      <c r="AGH58" s="294">
        <v>-12336391.460000001</v>
      </c>
      <c r="AGI58" s="294">
        <v>-145632810.71000001</v>
      </c>
      <c r="AGJ58" s="294">
        <v>-59875858.060000002</v>
      </c>
      <c r="AGK58" s="294">
        <v>-29801746.5</v>
      </c>
      <c r="AGL58" s="294">
        <v>-9270915.8699999992</v>
      </c>
      <c r="AGM58" s="294">
        <v>-22085363.969999999</v>
      </c>
      <c r="AGN58" s="294">
        <v>-32070484.920000002</v>
      </c>
      <c r="AGO58" s="294">
        <v>-10818431.6</v>
      </c>
      <c r="AGP58" s="294">
        <v>-8039857.04</v>
      </c>
      <c r="AGQ58" s="294">
        <v>-569672541.08000004</v>
      </c>
      <c r="AGR58" s="294">
        <v>-574567414.73000002</v>
      </c>
      <c r="AGS58" s="294">
        <v>-23909765.489999998</v>
      </c>
      <c r="AGT58" s="294">
        <v>-36907192.920000002</v>
      </c>
      <c r="AGU58" s="294">
        <v>-47629725.380000003</v>
      </c>
      <c r="AGV58" s="294">
        <v>-15728727.390000001</v>
      </c>
      <c r="AGW58" s="294">
        <v>-19484737.670000002</v>
      </c>
      <c r="AGX58" s="294">
        <v>-14897824.859999999</v>
      </c>
      <c r="AGY58" s="294">
        <v>-6351524.3200000003</v>
      </c>
      <c r="AGZ58" s="294">
        <v>-50031022.210000001</v>
      </c>
      <c r="AHA58" s="294">
        <v>-30048526.149999999</v>
      </c>
      <c r="AHB58" s="294">
        <v>-22748190.239999998</v>
      </c>
      <c r="AHC58" s="294">
        <v>-16319561.42</v>
      </c>
      <c r="AHD58" s="294">
        <v>-24124773.239999998</v>
      </c>
      <c r="AHE58" s="294">
        <v>-9961061.6899999995</v>
      </c>
      <c r="AHF58" s="294">
        <v>-15622493.609999999</v>
      </c>
      <c r="AHG58" s="294">
        <v>-19318700.190000001</v>
      </c>
      <c r="AHH58" s="294">
        <v>-139058990.78</v>
      </c>
      <c r="AHI58" s="294">
        <v>-11846863.82</v>
      </c>
      <c r="AHJ58" s="294">
        <v>-15697265.960000001</v>
      </c>
      <c r="AHK58" s="294">
        <v>-12362342.15</v>
      </c>
      <c r="AHL58" s="294">
        <v>-30341940.32</v>
      </c>
      <c r="AHM58" s="294">
        <v>-10436089.460000001</v>
      </c>
      <c r="AHN58" s="294">
        <v>-17008896.84</v>
      </c>
    </row>
    <row r="59" spans="2:898" x14ac:dyDescent="1.1000000000000001">
      <c r="C59" s="294">
        <v>485447540.01999998</v>
      </c>
      <c r="D59" s="294">
        <v>-7887096.4299999997</v>
      </c>
      <c r="E59" s="294">
        <v>-11596830.850000001</v>
      </c>
      <c r="F59" s="294">
        <v>2775689.5199999996</v>
      </c>
      <c r="G59" s="294">
        <v>8315612.3400000036</v>
      </c>
      <c r="H59" s="294">
        <v>-10263300.469999999</v>
      </c>
      <c r="I59" s="294">
        <v>287917852.38</v>
      </c>
      <c r="J59" s="294">
        <v>73706359.570000008</v>
      </c>
      <c r="K59" s="294">
        <v>2512767.34</v>
      </c>
      <c r="L59" s="294">
        <v>-1990948.8499999996</v>
      </c>
      <c r="M59" s="294">
        <v>-10285118.329999998</v>
      </c>
      <c r="N59" s="294">
        <v>-3055404.25</v>
      </c>
      <c r="O59" s="294">
        <v>74332787.719999999</v>
      </c>
      <c r="P59" s="294">
        <v>477148.74000000022</v>
      </c>
      <c r="Q59" s="294">
        <v>-2084519.4299999997</v>
      </c>
      <c r="R59" s="294">
        <v>-13964434.850000001</v>
      </c>
      <c r="S59" s="294">
        <v>-3476259.1099999994</v>
      </c>
      <c r="T59" s="294">
        <v>-2237315.7200000002</v>
      </c>
      <c r="U59" s="294">
        <v>377043783.50000006</v>
      </c>
      <c r="V59" s="294">
        <v>-60091393.750000007</v>
      </c>
      <c r="W59" s="294">
        <v>19061689.029999997</v>
      </c>
      <c r="X59" s="294">
        <v>104218057.71000001</v>
      </c>
      <c r="Y59" s="294">
        <v>-10404014.099999998</v>
      </c>
      <c r="Z59" s="294">
        <v>-17905739.280000001</v>
      </c>
      <c r="AA59" s="294">
        <v>-581371.60000000149</v>
      </c>
      <c r="AB59" s="294">
        <v>-99577541.239999995</v>
      </c>
      <c r="AC59" s="294">
        <v>-8584409.0100000054</v>
      </c>
      <c r="AD59" s="294">
        <v>-21648856.609999999</v>
      </c>
      <c r="AE59" s="294">
        <v>-95223421.919999987</v>
      </c>
      <c r="AF59" s="294">
        <v>-16197109.399999999</v>
      </c>
      <c r="AG59" s="294">
        <v>-78702839.540000007</v>
      </c>
      <c r="AH59" s="294">
        <v>-37212145.479999997</v>
      </c>
      <c r="AI59" s="294">
        <v>-5247192.2399999984</v>
      </c>
      <c r="AJ59" s="294">
        <v>-5600316.1300000008</v>
      </c>
      <c r="AK59" s="294">
        <v>60636942.930000007</v>
      </c>
      <c r="AL59" s="294">
        <v>-19798699.16</v>
      </c>
      <c r="AM59" s="294">
        <v>52647949.129999995</v>
      </c>
      <c r="AN59" s="294">
        <v>-777977.18000000156</v>
      </c>
      <c r="AO59" s="294">
        <v>-4078169.0700000003</v>
      </c>
      <c r="AP59" s="294">
        <v>-4924822.9999999981</v>
      </c>
      <c r="AQ59" s="294">
        <v>-8044366.6899999976</v>
      </c>
      <c r="AR59" s="294">
        <v>-12061671.579999998</v>
      </c>
      <c r="AS59" s="294">
        <v>-58621399.400000006</v>
      </c>
      <c r="AT59" s="294">
        <v>5419945.959999999</v>
      </c>
      <c r="AU59" s="294">
        <v>9490383.5600000005</v>
      </c>
      <c r="AV59" s="294">
        <v>5172143.25</v>
      </c>
      <c r="AW59" s="294">
        <v>-6429775.8100000005</v>
      </c>
      <c r="AX59" s="294">
        <v>-5942512.3699999992</v>
      </c>
      <c r="AY59" s="294">
        <v>13475594.589999998</v>
      </c>
      <c r="AZ59" s="294">
        <v>3409011.76</v>
      </c>
      <c r="BA59" s="294">
        <v>7571983.8599999994</v>
      </c>
      <c r="BB59" s="294">
        <v>6182602.7400000002</v>
      </c>
      <c r="BC59" s="294">
        <v>8112391.8899999987</v>
      </c>
      <c r="BD59" s="294">
        <v>430943.04000000004</v>
      </c>
      <c r="BE59" s="294">
        <v>-16003800.48</v>
      </c>
      <c r="BF59" s="294">
        <v>5457837.7799999993</v>
      </c>
      <c r="BG59" s="294">
        <v>22447616.550000001</v>
      </c>
      <c r="BH59" s="294">
        <v>-94078165.940000013</v>
      </c>
      <c r="BI59" s="294">
        <v>20287215.459999993</v>
      </c>
      <c r="BJ59" s="294">
        <v>-4356811.4800000004</v>
      </c>
      <c r="BK59" s="294">
        <v>-3755205.1800000006</v>
      </c>
      <c r="BL59" s="294">
        <v>-11027215.65</v>
      </c>
      <c r="BM59" s="294">
        <v>-2400186.2399999984</v>
      </c>
      <c r="BN59" s="294">
        <v>-7114265</v>
      </c>
      <c r="BO59" s="294">
        <v>48039.810000000056</v>
      </c>
      <c r="BP59" s="294">
        <v>305936.04000000004</v>
      </c>
      <c r="BQ59" s="294">
        <v>71185681.980000004</v>
      </c>
      <c r="BR59" s="294">
        <v>7153733.9500000002</v>
      </c>
      <c r="BS59" s="294">
        <v>3687252.3400000008</v>
      </c>
      <c r="BT59" s="294">
        <v>-2225670.1300000008</v>
      </c>
      <c r="BU59" s="294">
        <v>-1705865.88</v>
      </c>
      <c r="BV59" s="294">
        <v>-170275.18000000063</v>
      </c>
      <c r="BW59" s="294">
        <v>3745518.28</v>
      </c>
      <c r="BX59" s="294">
        <v>5224268.5</v>
      </c>
      <c r="BY59" s="294">
        <v>2896914</v>
      </c>
      <c r="BZ59" s="294">
        <v>-4721251.1399999997</v>
      </c>
      <c r="CA59" s="294">
        <v>-19039889.210000001</v>
      </c>
      <c r="CB59" s="294">
        <v>-23481514.000000004</v>
      </c>
      <c r="CC59" s="294">
        <v>-5101736.8000000007</v>
      </c>
      <c r="CD59" s="294">
        <v>1915339.3900000006</v>
      </c>
      <c r="CE59" s="294">
        <v>-5465897.3399999999</v>
      </c>
      <c r="CF59" s="294">
        <v>1278359116.6700001</v>
      </c>
      <c r="CG59" s="294">
        <v>16807263.770000003</v>
      </c>
      <c r="CH59" s="294">
        <v>1200248.1400000006</v>
      </c>
      <c r="CI59" s="294">
        <v>6390914.620000001</v>
      </c>
      <c r="CJ59" s="294">
        <v>30484499.849999998</v>
      </c>
      <c r="CK59" s="294">
        <v>6230002.2899999991</v>
      </c>
      <c r="CL59" s="294">
        <v>12252910.719999999</v>
      </c>
      <c r="CM59" s="294">
        <v>11783931.690000001</v>
      </c>
      <c r="CN59" s="294">
        <v>10954434.65</v>
      </c>
      <c r="CO59" s="294">
        <v>-1771516.3200000003</v>
      </c>
      <c r="CP59" s="294">
        <v>8485615.2699999996</v>
      </c>
      <c r="CQ59" s="294">
        <v>2283385.209999999</v>
      </c>
      <c r="CR59" s="294">
        <v>12260434.309999999</v>
      </c>
      <c r="CS59" s="294">
        <v>21518819.430000007</v>
      </c>
      <c r="CT59" s="294">
        <v>13523245.040000003</v>
      </c>
      <c r="CU59" s="294">
        <v>8614634.3600000013</v>
      </c>
      <c r="CV59" s="294">
        <v>-6165821.9699999988</v>
      </c>
      <c r="CW59" s="294">
        <v>10409470.359999999</v>
      </c>
      <c r="CX59" s="294">
        <v>-6344613.9699999988</v>
      </c>
      <c r="CY59" s="294">
        <v>1369958.3500000006</v>
      </c>
      <c r="CZ59" s="294">
        <v>8339488.8799999999</v>
      </c>
      <c r="DA59" s="294">
        <v>-55062937.439999998</v>
      </c>
      <c r="DB59" s="294">
        <v>28714112.789999992</v>
      </c>
      <c r="DC59" s="294">
        <v>-8109478.620000001</v>
      </c>
      <c r="DD59" s="294">
        <v>-2382234.4899999984</v>
      </c>
      <c r="DE59" s="294">
        <v>-3870066.3100000024</v>
      </c>
      <c r="DF59" s="294">
        <v>7373558.820000004</v>
      </c>
      <c r="DG59" s="294">
        <v>-10056883.930000002</v>
      </c>
      <c r="DH59" s="294">
        <v>-16602119.169999998</v>
      </c>
      <c r="DI59" s="294">
        <v>12918493.459999999</v>
      </c>
      <c r="DJ59" s="294">
        <v>681275315.30000007</v>
      </c>
      <c r="DK59" s="294">
        <v>-3317980.75</v>
      </c>
      <c r="DL59" s="294">
        <v>6139736.8099999987</v>
      </c>
      <c r="DM59" s="294">
        <v>17434558.309999999</v>
      </c>
      <c r="DN59" s="294">
        <v>-2536668.3899000008</v>
      </c>
      <c r="DO59" s="294">
        <v>-1791702.1100000013</v>
      </c>
      <c r="DP59" s="294">
        <v>23531645.580000006</v>
      </c>
      <c r="DQ59" s="294">
        <v>23551312.1501</v>
      </c>
      <c r="DR59" s="294">
        <v>5224954.0900000036</v>
      </c>
      <c r="DS59" s="294">
        <v>4392287.6899999976</v>
      </c>
      <c r="DT59" s="294">
        <v>-17761833.140000001</v>
      </c>
      <c r="DU59" s="294">
        <v>-39391878.750000007</v>
      </c>
      <c r="DV59" s="294">
        <v>-73866536.050000012</v>
      </c>
      <c r="DW59" s="294">
        <v>-11224547.189999998</v>
      </c>
      <c r="DX59" s="294">
        <v>-20813826.290000003</v>
      </c>
      <c r="DY59" s="294">
        <v>-4535613.57</v>
      </c>
      <c r="DZ59" s="294">
        <v>8663061.0199999996</v>
      </c>
      <c r="EA59" s="294">
        <v>-7345478.799999997</v>
      </c>
      <c r="EB59" s="294">
        <v>3961972.8199999984</v>
      </c>
      <c r="EC59" s="294">
        <v>-35322601.75</v>
      </c>
      <c r="ED59" s="294">
        <v>37643324.210000008</v>
      </c>
      <c r="EE59" s="294">
        <v>87345557.530000001</v>
      </c>
      <c r="EF59" s="294">
        <v>16336836.210000001</v>
      </c>
      <c r="EG59" s="294">
        <v>-483473.23000000045</v>
      </c>
      <c r="EH59" s="294">
        <v>14986298.640000001</v>
      </c>
      <c r="EI59" s="294">
        <v>-11762929.240000002</v>
      </c>
      <c r="EJ59" s="294">
        <v>-3174769.6400000006</v>
      </c>
      <c r="EK59" s="294">
        <v>-1884124.040000001</v>
      </c>
      <c r="EL59" s="294">
        <v>8735102.4600000009</v>
      </c>
      <c r="EM59" s="294">
        <v>-99446586.340000004</v>
      </c>
      <c r="EN59" s="294">
        <v>-3795830.84</v>
      </c>
      <c r="EO59" s="294">
        <v>-12243581.070000002</v>
      </c>
      <c r="EP59" s="294">
        <v>-2265509.5199999996</v>
      </c>
      <c r="EQ59" s="294">
        <v>-3804507.66</v>
      </c>
      <c r="ER59" s="294">
        <v>5850135.7299999995</v>
      </c>
      <c r="ES59" s="294">
        <v>-20075607.359999999</v>
      </c>
      <c r="ET59" s="294">
        <v>-13530320.25</v>
      </c>
      <c r="EU59" s="294">
        <v>-11995681.790000001</v>
      </c>
      <c r="EV59" s="294">
        <v>-56019197.330000013</v>
      </c>
      <c r="EW59" s="294">
        <v>29178488.809999999</v>
      </c>
      <c r="EX59" s="294">
        <v>17610502.77</v>
      </c>
      <c r="EY59" s="294">
        <v>-317104.83000000194</v>
      </c>
      <c r="EZ59" s="294">
        <v>2823478.7199999988</v>
      </c>
      <c r="FA59" s="294">
        <v>1471377.1799999997</v>
      </c>
      <c r="FB59" s="294">
        <v>13080696.859999999</v>
      </c>
      <c r="FC59" s="294">
        <v>6214571.2300000004</v>
      </c>
      <c r="FD59" s="294">
        <v>12794102.529999997</v>
      </c>
      <c r="FE59" s="294">
        <v>25848800.93</v>
      </c>
      <c r="FF59" s="294">
        <v>8861565.1000000015</v>
      </c>
      <c r="FG59" s="294">
        <v>5087698.4700000007</v>
      </c>
      <c r="FH59" s="294">
        <v>20061691.459999993</v>
      </c>
      <c r="FI59" s="294">
        <v>7856680.8499999978</v>
      </c>
      <c r="FJ59" s="294">
        <v>6117294.339999998</v>
      </c>
      <c r="FK59" s="294">
        <v>6724690.4800000004</v>
      </c>
      <c r="FL59" s="294">
        <v>-2357253.3200000003</v>
      </c>
      <c r="FM59" s="294">
        <v>21907647.600000001</v>
      </c>
      <c r="FN59" s="294">
        <v>2426894.7100000009</v>
      </c>
      <c r="FO59" s="294">
        <v>8969833.1900000013</v>
      </c>
      <c r="FP59" s="294">
        <v>729471607.66000009</v>
      </c>
      <c r="FQ59" s="294">
        <v>2106654.3899999987</v>
      </c>
      <c r="FR59" s="294">
        <v>11695430.510000002</v>
      </c>
      <c r="FS59" s="294">
        <v>-3273770.0799999982</v>
      </c>
      <c r="FT59" s="294">
        <v>15375687.859999999</v>
      </c>
      <c r="FU59" s="294">
        <v>9085793.8699999992</v>
      </c>
      <c r="FV59" s="294">
        <v>-19183258.359999999</v>
      </c>
      <c r="FW59" s="294">
        <v>-18399401.600000001</v>
      </c>
      <c r="FX59" s="294">
        <v>10096674.699999999</v>
      </c>
      <c r="FY59" s="294">
        <v>23240656.799999997</v>
      </c>
      <c r="FZ59" s="294">
        <v>-7618097</v>
      </c>
      <c r="GA59" s="294">
        <v>-4796518.8899999987</v>
      </c>
      <c r="GB59" s="294">
        <v>14451949.270000001</v>
      </c>
      <c r="GC59" s="294">
        <v>22574515.240000002</v>
      </c>
      <c r="GD59" s="294">
        <v>38731359.469999999</v>
      </c>
      <c r="GE59" s="294">
        <v>1646128.12</v>
      </c>
      <c r="GF59" s="294">
        <v>14937633.23</v>
      </c>
      <c r="GG59" s="294">
        <v>-6790922.3900000006</v>
      </c>
      <c r="GH59" s="294">
        <v>3721052.870000001</v>
      </c>
      <c r="GI59" s="294">
        <v>6661634.5199999996</v>
      </c>
      <c r="GJ59" s="294">
        <v>-3446072.3800000008</v>
      </c>
      <c r="GK59" s="294">
        <v>15558325.859999999</v>
      </c>
      <c r="GL59" s="294">
        <v>3625979.33</v>
      </c>
      <c r="GM59" s="294">
        <v>6418250.8099999996</v>
      </c>
      <c r="GN59" s="294">
        <v>4302458.58</v>
      </c>
      <c r="GO59" s="294">
        <v>2433346.0300000003</v>
      </c>
      <c r="GP59" s="294">
        <v>1826224.9100000262</v>
      </c>
      <c r="GQ59" s="294">
        <v>55712302.119999997</v>
      </c>
      <c r="GR59" s="294">
        <v>9793884.3200000003</v>
      </c>
      <c r="GS59" s="294">
        <v>4540670.8300000019</v>
      </c>
      <c r="GT59" s="294">
        <v>6396504.0600000005</v>
      </c>
      <c r="GU59" s="294">
        <v>4895901.129999999</v>
      </c>
      <c r="GV59" s="294">
        <v>5480337.2300000004</v>
      </c>
      <c r="GW59" s="294">
        <v>8590424.7899999991</v>
      </c>
      <c r="GX59" s="294">
        <v>-68380721.050000012</v>
      </c>
      <c r="GY59" s="294">
        <v>6567078.870000001</v>
      </c>
      <c r="GZ59" s="294">
        <v>-17047701.66</v>
      </c>
      <c r="HA59" s="294">
        <v>-12052481.6</v>
      </c>
      <c r="HB59" s="294">
        <v>-292338497.68000001</v>
      </c>
      <c r="HC59" s="294">
        <v>114575354.65000001</v>
      </c>
      <c r="HD59" s="294">
        <v>7688370.6600000039</v>
      </c>
      <c r="HE59" s="294">
        <v>-21783675.150000006</v>
      </c>
      <c r="HF59" s="294">
        <v>20882051.009999998</v>
      </c>
      <c r="HG59" s="294">
        <v>48497646.5</v>
      </c>
      <c r="HH59" s="294">
        <v>-6258643.7300000004</v>
      </c>
      <c r="HI59" s="294">
        <v>316217249.20999992</v>
      </c>
      <c r="HJ59" s="294">
        <v>-17006563.969999999</v>
      </c>
      <c r="HK59" s="294">
        <v>1531015</v>
      </c>
      <c r="HL59" s="294">
        <v>75365852.010000005</v>
      </c>
      <c r="HM59" s="294">
        <v>-9521496.3300000019</v>
      </c>
      <c r="HN59" s="294">
        <v>9587800.1400000006</v>
      </c>
      <c r="HO59" s="294">
        <v>26093479.559999999</v>
      </c>
      <c r="HP59" s="294">
        <v>-17267719.859999999</v>
      </c>
      <c r="HQ59" s="294">
        <v>-20218804.069999993</v>
      </c>
      <c r="HR59" s="294">
        <v>-73005114.470000014</v>
      </c>
      <c r="HS59" s="294">
        <v>-339615.29000000283</v>
      </c>
      <c r="HT59" s="294">
        <v>1946690.3600000013</v>
      </c>
      <c r="HU59" s="294">
        <v>6329786.9200000018</v>
      </c>
      <c r="HV59" s="294">
        <v>-1417465.0700000003</v>
      </c>
      <c r="HW59" s="294">
        <v>-19838945</v>
      </c>
      <c r="HX59" s="294">
        <v>-4215924.5</v>
      </c>
      <c r="HY59" s="294">
        <v>1254969.5599999987</v>
      </c>
      <c r="HZ59" s="294">
        <v>3308798.7699999996</v>
      </c>
      <c r="IA59" s="294">
        <v>7245535.2699999996</v>
      </c>
      <c r="IB59" s="294">
        <v>32445189.079999998</v>
      </c>
      <c r="IC59" s="294">
        <v>1453512.1600000001</v>
      </c>
      <c r="ID59" s="294">
        <v>-6330165.7600000016</v>
      </c>
      <c r="IE59" s="294">
        <v>-7896694.4700000007</v>
      </c>
      <c r="IF59" s="294">
        <v>2558270.8999999994</v>
      </c>
      <c r="IG59" s="294">
        <v>-147112639.01999998</v>
      </c>
      <c r="IH59" s="294">
        <v>73712112.219999999</v>
      </c>
      <c r="II59" s="294">
        <v>4172664.91</v>
      </c>
      <c r="IJ59" s="294">
        <v>-15219491.120000005</v>
      </c>
      <c r="IK59" s="294">
        <v>-59131184.720000006</v>
      </c>
      <c r="IL59" s="294">
        <v>469710.42000000179</v>
      </c>
      <c r="IM59" s="294">
        <v>-225585.91000000015</v>
      </c>
      <c r="IN59" s="294">
        <v>-4960925.1900000013</v>
      </c>
      <c r="IO59" s="294">
        <v>2765660.8199999984</v>
      </c>
      <c r="IP59" s="294">
        <v>-13813406.520000001</v>
      </c>
      <c r="IQ59" s="294">
        <v>39271049.990000002</v>
      </c>
      <c r="IR59" s="294">
        <v>-244858223.21000001</v>
      </c>
      <c r="IS59" s="294">
        <v>-193505118.47999996</v>
      </c>
      <c r="IT59" s="294">
        <v>-2176464.6799999997</v>
      </c>
      <c r="IU59" s="294">
        <v>1899929.379999999</v>
      </c>
      <c r="IV59" s="294">
        <v>40687695.769999996</v>
      </c>
      <c r="IW59" s="294">
        <v>5685796.9600000009</v>
      </c>
      <c r="IX59" s="294">
        <v>-2052705.9100000001</v>
      </c>
      <c r="IY59" s="294">
        <v>10287523.280000001</v>
      </c>
      <c r="IZ59" s="294">
        <v>-135817.75</v>
      </c>
      <c r="JA59" s="294">
        <v>-15080168.059999999</v>
      </c>
      <c r="JB59" s="294">
        <v>-15204700.379999999</v>
      </c>
      <c r="JC59" s="294">
        <v>-5592022.8199999984</v>
      </c>
      <c r="JD59" s="294">
        <v>14508672.61999999</v>
      </c>
      <c r="JE59" s="294">
        <v>-23844358.950000003</v>
      </c>
      <c r="JF59" s="294">
        <v>-1880052.5400000028</v>
      </c>
      <c r="JG59" s="294">
        <v>-1116913.0700000003</v>
      </c>
      <c r="JH59" s="294">
        <v>-8915266.0800000001</v>
      </c>
      <c r="JI59" s="294">
        <v>-1479005.1300000008</v>
      </c>
      <c r="JJ59" s="294">
        <v>-44525989.039999992</v>
      </c>
      <c r="JK59" s="294">
        <v>-5121038.6499999985</v>
      </c>
      <c r="JL59" s="294">
        <v>-7469377.75</v>
      </c>
      <c r="JM59" s="294">
        <v>13959693.240000002</v>
      </c>
      <c r="JN59" s="294">
        <v>-7042676.8800000027</v>
      </c>
      <c r="JO59" s="294">
        <v>-28672456.960000001</v>
      </c>
      <c r="JP59" s="294">
        <v>-938895.45999999717</v>
      </c>
      <c r="JQ59" s="294">
        <v>15541801.889999986</v>
      </c>
      <c r="JR59" s="294">
        <v>-32822272.11999999</v>
      </c>
      <c r="JS59" s="294">
        <v>12360587.790000001</v>
      </c>
      <c r="JT59" s="294">
        <v>4523146.84</v>
      </c>
      <c r="JU59" s="294">
        <v>-2025332.17</v>
      </c>
      <c r="JV59" s="294">
        <v>2513815.1500000004</v>
      </c>
      <c r="JW59" s="294">
        <v>-13118379.18</v>
      </c>
      <c r="JX59" s="294">
        <v>11284855.810000002</v>
      </c>
      <c r="JY59" s="294">
        <v>28865159.040000003</v>
      </c>
      <c r="JZ59" s="294">
        <v>-3724522.49</v>
      </c>
      <c r="KA59" s="294">
        <v>24926237.309999999</v>
      </c>
      <c r="KB59" s="294">
        <v>3154151.66</v>
      </c>
      <c r="KC59" s="294">
        <v>-2706666.16</v>
      </c>
      <c r="KD59" s="294">
        <v>11321774.65</v>
      </c>
      <c r="KE59" s="294">
        <v>3001006.8</v>
      </c>
      <c r="KF59" s="294">
        <v>324511169.96999997</v>
      </c>
      <c r="KG59" s="294">
        <v>-13310848.020000003</v>
      </c>
      <c r="KH59" s="294">
        <v>36365819.039999999</v>
      </c>
      <c r="KI59" s="294">
        <v>-15833614.950000001</v>
      </c>
      <c r="KJ59" s="294">
        <v>46031801.719999999</v>
      </c>
      <c r="KK59" s="294">
        <v>71710131.159999996</v>
      </c>
      <c r="KL59" s="294">
        <v>11122488.359999999</v>
      </c>
      <c r="KM59" s="294">
        <v>13198523.419999998</v>
      </c>
      <c r="KN59" s="294">
        <v>7702918.75</v>
      </c>
      <c r="KO59" s="294">
        <v>-3789614.4699999988</v>
      </c>
      <c r="KP59" s="294">
        <v>-4557055.32</v>
      </c>
      <c r="KQ59" s="294">
        <v>-11076410.920000002</v>
      </c>
      <c r="KR59" s="294">
        <v>-60379064.909999996</v>
      </c>
      <c r="KS59" s="294">
        <v>1293734.1300000027</v>
      </c>
      <c r="KT59" s="294">
        <v>-11550563.09</v>
      </c>
      <c r="KU59" s="294">
        <v>-102093928.63000001</v>
      </c>
      <c r="KV59" s="294">
        <v>73222769.649999991</v>
      </c>
      <c r="KW59" s="294">
        <v>44227175.929999977</v>
      </c>
      <c r="KX59" s="294">
        <v>-5508966.3300000001</v>
      </c>
      <c r="KY59" s="294">
        <v>432979.8900000006</v>
      </c>
      <c r="KZ59" s="294">
        <v>-31173374.919999998</v>
      </c>
      <c r="LA59" s="294">
        <v>-9256719.7300000004</v>
      </c>
      <c r="LB59" s="294">
        <v>-4734122.379999999</v>
      </c>
      <c r="LC59" s="294">
        <v>-2880404.4699999988</v>
      </c>
      <c r="LD59" s="294">
        <v>-7138415.3200000022</v>
      </c>
      <c r="LE59" s="294">
        <v>-113614305.60000002</v>
      </c>
      <c r="LF59" s="294">
        <v>-36121955.210000008</v>
      </c>
      <c r="LG59" s="294">
        <v>16610216.069999993</v>
      </c>
      <c r="LH59" s="294">
        <v>-13676834.040000007</v>
      </c>
      <c r="LI59" s="294">
        <v>2577280.6799999997</v>
      </c>
      <c r="LJ59" s="294">
        <v>-8920343.2399999984</v>
      </c>
      <c r="LK59" s="294">
        <v>-5733665.0099999998</v>
      </c>
      <c r="LL59" s="294">
        <v>-3245148.2699999996</v>
      </c>
      <c r="LM59" s="294">
        <v>-5393728.29</v>
      </c>
      <c r="LN59" s="294">
        <v>-12323046.77</v>
      </c>
      <c r="LO59" s="294">
        <v>-3097758.51</v>
      </c>
      <c r="LP59" s="294">
        <v>-80723788.719999999</v>
      </c>
      <c r="LQ59" s="294">
        <v>8490890.1699999999</v>
      </c>
      <c r="LR59" s="294">
        <v>22328074.189999998</v>
      </c>
      <c r="LS59" s="294">
        <v>251598857.68000001</v>
      </c>
      <c r="LT59" s="294">
        <v>-11736076.039999992</v>
      </c>
      <c r="LU59" s="294">
        <v>-142460031.14999998</v>
      </c>
      <c r="LV59" s="294">
        <v>4673068.3800000101</v>
      </c>
      <c r="LW59" s="294">
        <v>-14502804.890000001</v>
      </c>
      <c r="LX59" s="294">
        <v>15600963.850000001</v>
      </c>
      <c r="LY59" s="294">
        <v>6102618.2199999988</v>
      </c>
      <c r="LZ59" s="294">
        <v>20397021.539999995</v>
      </c>
      <c r="MA59" s="294">
        <v>26992713.929999996</v>
      </c>
      <c r="MB59" s="294">
        <v>65988641.210000008</v>
      </c>
      <c r="MC59" s="294">
        <v>-43508117.590000004</v>
      </c>
      <c r="MD59" s="294">
        <v>13315682.039999999</v>
      </c>
      <c r="ME59" s="294">
        <v>-59383241.589999974</v>
      </c>
      <c r="MF59" s="294">
        <v>13492377.060000001</v>
      </c>
      <c r="MG59" s="294">
        <v>22532683.350000001</v>
      </c>
      <c r="MH59" s="294">
        <v>19041595.540000003</v>
      </c>
      <c r="MI59" s="294">
        <v>21419656.82</v>
      </c>
      <c r="MJ59" s="294">
        <v>14087061.110000001</v>
      </c>
      <c r="MK59" s="294">
        <v>-5505499.8899999987</v>
      </c>
      <c r="ML59" s="294">
        <v>12056245.429999998</v>
      </c>
      <c r="MM59" s="294">
        <v>-6145780.0399999991</v>
      </c>
      <c r="MN59" s="294">
        <v>13450096.560000001</v>
      </c>
      <c r="MO59" s="294">
        <v>8752367.5700000003</v>
      </c>
      <c r="MP59" s="294">
        <v>18757014.649999999</v>
      </c>
      <c r="MQ59" s="294">
        <v>8360801.4599999785</v>
      </c>
      <c r="MR59" s="294">
        <v>5586234.3399999999</v>
      </c>
      <c r="MS59" s="294">
        <v>45448484.919999994</v>
      </c>
      <c r="MT59" s="294">
        <v>-13621377.810000002</v>
      </c>
      <c r="MU59" s="294">
        <v>22559945.940000005</v>
      </c>
      <c r="MV59" s="294">
        <v>3870137.4699999988</v>
      </c>
      <c r="MW59" s="294">
        <v>17282624.620700002</v>
      </c>
      <c r="MX59" s="294">
        <v>-28134451.490000002</v>
      </c>
      <c r="MY59" s="294">
        <v>-8076466.3900000006</v>
      </c>
      <c r="MZ59" s="294">
        <v>-1892322.540000001</v>
      </c>
      <c r="NA59" s="294">
        <v>23535685.48</v>
      </c>
      <c r="NB59" s="294">
        <v>338726315.36000001</v>
      </c>
      <c r="NC59" s="294">
        <v>133196991.78</v>
      </c>
      <c r="ND59" s="294">
        <v>13522207.34</v>
      </c>
      <c r="NE59" s="294">
        <v>252658176.10999998</v>
      </c>
      <c r="NF59" s="294">
        <v>8849272.7800000012</v>
      </c>
      <c r="NG59" s="294">
        <v>30838611.799999997</v>
      </c>
      <c r="NH59" s="294">
        <v>103973344.57000001</v>
      </c>
      <c r="NI59" s="294">
        <v>98756865.810000017</v>
      </c>
      <c r="NJ59" s="294">
        <v>23578973.219999999</v>
      </c>
      <c r="NK59" s="294">
        <v>121417655.3</v>
      </c>
      <c r="NL59" s="294">
        <v>64866213.590000004</v>
      </c>
      <c r="NM59" s="294">
        <v>31658130.756000001</v>
      </c>
      <c r="NN59" s="294">
        <v>66859139.150000006</v>
      </c>
      <c r="NO59" s="294">
        <v>11558727.09</v>
      </c>
      <c r="NP59" s="294">
        <v>2092336.9399999995</v>
      </c>
      <c r="NQ59" s="294">
        <v>10048911.669999998</v>
      </c>
      <c r="NR59" s="294">
        <v>13391638.670000002</v>
      </c>
      <c r="NS59" s="294">
        <v>10043076.140000001</v>
      </c>
      <c r="NT59" s="294">
        <v>14797144.41</v>
      </c>
      <c r="NU59" s="294">
        <v>-7393596.8200000525</v>
      </c>
      <c r="NV59" s="294">
        <v>19284174.170000017</v>
      </c>
      <c r="NW59" s="294">
        <v>11496716.190000001</v>
      </c>
      <c r="NX59" s="294">
        <v>-2961813.2199999988</v>
      </c>
      <c r="NY59" s="294">
        <v>12784629.83</v>
      </c>
      <c r="NZ59" s="294">
        <v>-4847395.7199999988</v>
      </c>
      <c r="OA59" s="294">
        <v>1479947.4100000001</v>
      </c>
      <c r="OB59" s="294">
        <v>557295473.04999995</v>
      </c>
      <c r="OC59" s="294">
        <v>-103978238.05000001</v>
      </c>
      <c r="OD59" s="294">
        <v>25183187.379999999</v>
      </c>
      <c r="OE59" s="294">
        <v>-67791952.340000004</v>
      </c>
      <c r="OF59" s="294">
        <v>-6939900.1700000018</v>
      </c>
      <c r="OG59" s="294">
        <v>45850649.619999997</v>
      </c>
      <c r="OH59" s="294">
        <v>-32125719.990000002</v>
      </c>
      <c r="OI59" s="294">
        <v>3330494.629999999</v>
      </c>
      <c r="OJ59" s="294">
        <v>79878286.780000001</v>
      </c>
      <c r="OK59" s="294">
        <v>-297507066.69</v>
      </c>
      <c r="OL59" s="294">
        <v>24632078.969999999</v>
      </c>
      <c r="OM59" s="294">
        <v>446247602.03000003</v>
      </c>
      <c r="ON59" s="294">
        <v>23443841.180000003</v>
      </c>
      <c r="OO59" s="294">
        <v>-5376435.950000003</v>
      </c>
      <c r="OP59" s="294">
        <v>71385304.969999999</v>
      </c>
      <c r="OQ59" s="294">
        <v>216242754.55000001</v>
      </c>
      <c r="OR59" s="294">
        <v>8368130.4400000013</v>
      </c>
      <c r="OS59" s="294">
        <v>38300978.540000007</v>
      </c>
      <c r="OT59" s="294">
        <v>-9074088.8400000017</v>
      </c>
      <c r="OU59" s="294">
        <v>23903055.779999997</v>
      </c>
      <c r="OV59" s="294">
        <v>16861612.819999993</v>
      </c>
      <c r="OW59" s="294">
        <v>18938693.329999998</v>
      </c>
      <c r="OX59" s="294">
        <v>18568082.07</v>
      </c>
      <c r="OY59" s="294">
        <v>11333880.359999999</v>
      </c>
      <c r="OZ59" s="294">
        <v>-43797906.060000002</v>
      </c>
      <c r="PA59" s="294">
        <v>9079924.8300000001</v>
      </c>
      <c r="PB59" s="294">
        <v>-23504991.409999996</v>
      </c>
      <c r="PC59" s="294">
        <v>-533819.84999999963</v>
      </c>
      <c r="PD59" s="294">
        <v>17082108.890000001</v>
      </c>
      <c r="PE59" s="294">
        <v>-10661402.490000002</v>
      </c>
      <c r="PF59" s="294">
        <v>550141.01999999955</v>
      </c>
      <c r="PG59" s="294">
        <v>-2360501.4299999997</v>
      </c>
      <c r="PH59" s="294">
        <v>-3762417.9000000022</v>
      </c>
      <c r="PI59" s="294">
        <v>-5184492.2000000011</v>
      </c>
      <c r="PJ59" s="294">
        <v>27158761.150000006</v>
      </c>
      <c r="PK59" s="294">
        <v>9903372.6700000018</v>
      </c>
      <c r="PL59" s="294">
        <v>-3364324.24</v>
      </c>
      <c r="PM59" s="294">
        <v>-30975885.739999998</v>
      </c>
      <c r="PN59" s="294">
        <v>46967.689999999478</v>
      </c>
      <c r="PO59" s="294">
        <v>-53508.730000000447</v>
      </c>
      <c r="PP59" s="294">
        <v>-556350.97000000067</v>
      </c>
      <c r="PQ59" s="294">
        <v>-820894.29999999981</v>
      </c>
      <c r="PR59" s="294">
        <v>45529911.820000052</v>
      </c>
      <c r="PS59" s="294">
        <v>9848744.9800000004</v>
      </c>
      <c r="PT59" s="294">
        <v>-11241578.810000002</v>
      </c>
      <c r="PU59" s="294">
        <v>16889864.649999999</v>
      </c>
      <c r="PV59" s="294">
        <v>-125168136.27999999</v>
      </c>
      <c r="PW59" s="294">
        <v>-12718223.68</v>
      </c>
      <c r="PX59" s="294">
        <v>-19914581.549999997</v>
      </c>
      <c r="PY59" s="294">
        <v>-2898266.8199999994</v>
      </c>
      <c r="PZ59" s="294">
        <v>3022967.7300000042</v>
      </c>
      <c r="QA59" s="294">
        <v>722450.66999999993</v>
      </c>
      <c r="QB59" s="294">
        <v>6620127.2100000009</v>
      </c>
      <c r="QC59" s="294">
        <v>-9416369.1699999981</v>
      </c>
      <c r="QD59" s="294">
        <v>11641479.859999998</v>
      </c>
      <c r="QE59" s="294">
        <v>30224988.629999995</v>
      </c>
      <c r="QF59" s="294">
        <v>-33371659.169999998</v>
      </c>
      <c r="QG59" s="294">
        <v>25139332.790000003</v>
      </c>
      <c r="QH59" s="294">
        <v>-9394444.2999999989</v>
      </c>
      <c r="QI59" s="294">
        <v>-15355549.109999999</v>
      </c>
      <c r="QJ59" s="294">
        <v>-4976964.9399999995</v>
      </c>
      <c r="QK59" s="294">
        <v>-43793821.719999999</v>
      </c>
      <c r="QL59" s="294">
        <v>-33200780.480000004</v>
      </c>
      <c r="QM59" s="294">
        <v>-7772267.5800000001</v>
      </c>
      <c r="QN59" s="294">
        <v>-897701.81999999983</v>
      </c>
      <c r="QO59" s="294">
        <v>-6773273.8799999999</v>
      </c>
      <c r="QP59" s="294">
        <v>-974880.48</v>
      </c>
      <c r="QQ59" s="294">
        <v>4872368.8500000015</v>
      </c>
      <c r="QR59" s="294">
        <v>28635470.629999995</v>
      </c>
      <c r="QS59" s="294">
        <v>-1777669.2199999988</v>
      </c>
      <c r="QT59" s="294">
        <v>-1049525.9399999976</v>
      </c>
      <c r="QU59" s="294">
        <v>24854997.629999999</v>
      </c>
      <c r="QV59" s="294">
        <v>6948238.4800000004</v>
      </c>
      <c r="QW59" s="294">
        <v>100977193.67</v>
      </c>
      <c r="QX59" s="294">
        <v>2367063.5999999978</v>
      </c>
      <c r="QY59" s="294">
        <v>-6009044.3599999994</v>
      </c>
      <c r="QZ59" s="294">
        <v>74784998.920000002</v>
      </c>
      <c r="RA59" s="294">
        <v>4052082.3699999992</v>
      </c>
      <c r="RB59" s="294">
        <v>1379780.5399999991</v>
      </c>
      <c r="RC59" s="294">
        <v>20008496.689999998</v>
      </c>
      <c r="RD59" s="294">
        <v>6579304.5599999987</v>
      </c>
      <c r="RE59" s="294">
        <v>160270770.31999999</v>
      </c>
      <c r="RF59" s="294">
        <v>-33655906.640000001</v>
      </c>
      <c r="RG59" s="294">
        <v>-12159267.640000001</v>
      </c>
      <c r="RH59" s="294">
        <v>40304431.700000003</v>
      </c>
      <c r="RI59" s="294">
        <v>-19300462.329999998</v>
      </c>
      <c r="RJ59" s="294">
        <v>-21230635.300000001</v>
      </c>
      <c r="RK59" s="294">
        <v>-74116360.850000009</v>
      </c>
      <c r="RL59" s="294">
        <v>8171334.8200000003</v>
      </c>
      <c r="RM59" s="294">
        <v>11141198.48</v>
      </c>
      <c r="RN59" s="294">
        <v>-42077571.699999996</v>
      </c>
      <c r="RO59" s="294">
        <v>-25497071.199999996</v>
      </c>
      <c r="RP59" s="294">
        <v>2058096.0200000014</v>
      </c>
      <c r="RQ59" s="294">
        <v>581749</v>
      </c>
      <c r="RR59" s="294">
        <v>-14368078.579999998</v>
      </c>
      <c r="RS59" s="294">
        <v>-5076290.1099999994</v>
      </c>
      <c r="RT59" s="294">
        <v>3044761.0300000012</v>
      </c>
      <c r="RU59" s="294">
        <v>-3678964.6000000015</v>
      </c>
      <c r="RV59" s="294">
        <v>9367644.2299999986</v>
      </c>
      <c r="RW59" s="294">
        <v>-4032612.84</v>
      </c>
      <c r="RX59" s="294">
        <v>-3489256.8900000006</v>
      </c>
      <c r="RY59" s="294">
        <v>-31599924.960000008</v>
      </c>
      <c r="RZ59" s="294">
        <v>14280742.1</v>
      </c>
      <c r="SA59" s="294">
        <v>10869405.630000001</v>
      </c>
      <c r="SB59" s="294">
        <v>10987059.899999999</v>
      </c>
      <c r="SC59" s="294">
        <v>10663238.919999998</v>
      </c>
      <c r="SD59" s="294">
        <v>1649935.0099999998</v>
      </c>
      <c r="SE59" s="294">
        <v>12431360.520000001</v>
      </c>
      <c r="SF59" s="294">
        <v>15287269.720000003</v>
      </c>
      <c r="SG59" s="294">
        <v>17620456.539999999</v>
      </c>
      <c r="SH59" s="294">
        <v>22072572.110000003</v>
      </c>
      <c r="SI59" s="294">
        <v>-47508313.870000005</v>
      </c>
      <c r="SJ59" s="294">
        <v>4049832.33</v>
      </c>
      <c r="SK59" s="294">
        <v>-40832594.879999995</v>
      </c>
      <c r="SL59" s="294">
        <v>18765607.489999998</v>
      </c>
      <c r="SM59" s="294">
        <v>3578705.1000000015</v>
      </c>
      <c r="SN59" s="294">
        <v>6490629.6899999976</v>
      </c>
      <c r="SO59" s="294">
        <v>18588090.920000002</v>
      </c>
      <c r="SP59" s="294">
        <v>12037390.909999998</v>
      </c>
      <c r="SQ59" s="294">
        <v>3426850.3100000024</v>
      </c>
      <c r="SR59" s="294">
        <v>4837893.1000000015</v>
      </c>
      <c r="SS59" s="294">
        <v>-164631842.48000002</v>
      </c>
      <c r="ST59" s="294">
        <v>7946347.0500000007</v>
      </c>
      <c r="SU59" s="294">
        <v>22350614.310000002</v>
      </c>
      <c r="SV59" s="294">
        <v>8102455.0300000049</v>
      </c>
      <c r="SW59" s="294">
        <v>5319547.5199999996</v>
      </c>
      <c r="SX59" s="294">
        <v>9213834.8699999992</v>
      </c>
      <c r="SY59" s="294">
        <v>11071187.800000001</v>
      </c>
      <c r="SZ59" s="294">
        <v>-29378803.609999996</v>
      </c>
      <c r="TA59" s="294">
        <v>-1967239</v>
      </c>
      <c r="TB59" s="294">
        <v>-3234303.01</v>
      </c>
      <c r="TC59" s="294">
        <v>24779260.420000002</v>
      </c>
      <c r="TD59" s="294">
        <v>-8700416.6899999995</v>
      </c>
      <c r="TE59" s="294">
        <v>46986285.450000003</v>
      </c>
      <c r="TF59" s="294">
        <v>353251.07999999914</v>
      </c>
      <c r="TG59" s="294">
        <v>-285965723.95999998</v>
      </c>
      <c r="TH59" s="294">
        <v>1587650.2999999989</v>
      </c>
      <c r="TI59" s="294">
        <v>7817364.4600000009</v>
      </c>
      <c r="TJ59" s="294">
        <v>-40230908.950000003</v>
      </c>
      <c r="TK59" s="294">
        <v>-15322499.17</v>
      </c>
      <c r="TL59" s="294">
        <v>-2882555.9699999997</v>
      </c>
      <c r="TM59" s="294">
        <v>2505268.2100000009</v>
      </c>
      <c r="TN59" s="294">
        <v>-8683239.6700000018</v>
      </c>
      <c r="TO59" s="294">
        <v>7278284.7700000014</v>
      </c>
      <c r="TP59" s="294">
        <v>-15398579.219999999</v>
      </c>
      <c r="TQ59" s="294">
        <v>-31548085.310000002</v>
      </c>
      <c r="TR59" s="294">
        <v>6814894.6999999993</v>
      </c>
      <c r="TS59" s="294">
        <v>-1666321.0600000005</v>
      </c>
      <c r="TT59" s="294">
        <v>-8494485.4200000018</v>
      </c>
      <c r="TU59" s="294">
        <v>765711.0700000003</v>
      </c>
      <c r="TV59" s="294">
        <v>11085771.34</v>
      </c>
      <c r="TW59" s="294">
        <v>-32733991.810000002</v>
      </c>
      <c r="TX59" s="294">
        <v>-2425728.5699999984</v>
      </c>
      <c r="TY59" s="294">
        <v>211370248.86000001</v>
      </c>
      <c r="TZ59" s="294">
        <v>-13586707.189999998</v>
      </c>
      <c r="UA59" s="294">
        <v>-8670211.7800000012</v>
      </c>
      <c r="UB59" s="294">
        <v>-5966783.4800000004</v>
      </c>
      <c r="UC59" s="294">
        <v>-191245108.31999999</v>
      </c>
      <c r="UD59" s="294">
        <v>9597910.0499999989</v>
      </c>
      <c r="UE59" s="294">
        <v>-9571717.5399999991</v>
      </c>
      <c r="UF59" s="294">
        <v>3143527.3100000024</v>
      </c>
      <c r="UG59" s="294">
        <v>-4618372.4500000011</v>
      </c>
      <c r="UH59" s="294">
        <v>-56346096.969999999</v>
      </c>
      <c r="UI59" s="294">
        <v>-14080557.580000002</v>
      </c>
      <c r="UJ59" s="294">
        <v>-11347288.960000001</v>
      </c>
      <c r="UK59" s="294">
        <v>-12052132.789999999</v>
      </c>
      <c r="UL59" s="294">
        <v>-11633689.819999998</v>
      </c>
      <c r="UM59" s="294">
        <v>-11422586.170000002</v>
      </c>
      <c r="UN59" s="294">
        <v>269940690.00000006</v>
      </c>
      <c r="UO59" s="294">
        <v>-9459784.3399999999</v>
      </c>
      <c r="UP59" s="294">
        <v>-11637439.359999999</v>
      </c>
      <c r="UQ59" s="294">
        <v>-85862425.99000001</v>
      </c>
      <c r="UR59" s="294">
        <v>2391558.11</v>
      </c>
      <c r="US59" s="294">
        <v>-1472038.040000001</v>
      </c>
      <c r="UT59" s="294">
        <v>-38088457.299999997</v>
      </c>
      <c r="UU59" s="294">
        <v>-2104922.6799999997</v>
      </c>
      <c r="UV59" s="294">
        <v>-5983792.1199999992</v>
      </c>
      <c r="UW59" s="294">
        <v>8294105.2199999988</v>
      </c>
      <c r="UX59" s="294">
        <v>-12603556.969999999</v>
      </c>
      <c r="UY59" s="294">
        <v>-14815808.359999999</v>
      </c>
      <c r="UZ59" s="294">
        <v>14756042.900000002</v>
      </c>
      <c r="VA59" s="294">
        <v>21091909.859999999</v>
      </c>
      <c r="VB59" s="294">
        <v>2883674.2400000021</v>
      </c>
      <c r="VC59" s="294">
        <v>876289.57999999821</v>
      </c>
      <c r="VD59" s="294">
        <v>-896220.05000000075</v>
      </c>
      <c r="VE59" s="294">
        <v>-5305607.24</v>
      </c>
      <c r="VF59" s="294">
        <v>-35928467.829999998</v>
      </c>
      <c r="VG59" s="294">
        <v>-4143059.330000001</v>
      </c>
      <c r="VH59" s="294">
        <v>4228914.6900000004</v>
      </c>
      <c r="VI59" s="294">
        <v>11891698.050000001</v>
      </c>
      <c r="VJ59" s="294">
        <v>-39483683.340000033</v>
      </c>
      <c r="VK59" s="294">
        <v>9237298.7400000021</v>
      </c>
      <c r="VL59" s="294">
        <v>19438221.890000001</v>
      </c>
      <c r="VM59" s="294">
        <v>-4719028.450000003</v>
      </c>
      <c r="VN59" s="294">
        <v>-5132965.43</v>
      </c>
      <c r="VO59" s="294">
        <v>-12621415.360000003</v>
      </c>
      <c r="VP59" s="294">
        <v>-10506262.100000001</v>
      </c>
      <c r="VQ59" s="294">
        <v>-6440389.71</v>
      </c>
      <c r="VR59" s="294">
        <v>18410112.899999999</v>
      </c>
      <c r="VS59" s="294">
        <v>-25101996</v>
      </c>
      <c r="VT59" s="294">
        <v>6368786.3500000015</v>
      </c>
      <c r="VU59" s="294">
        <v>53838515.240000002</v>
      </c>
      <c r="VV59" s="294">
        <v>1583261.1900000013</v>
      </c>
      <c r="VW59" s="294">
        <v>30002154.059999999</v>
      </c>
      <c r="VX59" s="294">
        <v>-853838.95999999903</v>
      </c>
      <c r="VY59" s="294">
        <v>1522681349.3299999</v>
      </c>
      <c r="VZ59" s="294">
        <v>18718797.969999999</v>
      </c>
      <c r="WA59" s="294">
        <v>53749298.969999999</v>
      </c>
      <c r="WB59" s="294">
        <v>10197264.440999996</v>
      </c>
      <c r="WC59" s="294">
        <v>13553264.590000002</v>
      </c>
      <c r="WD59" s="294">
        <v>-4992694.9600000009</v>
      </c>
      <c r="WE59" s="294">
        <v>-17278126.280000001</v>
      </c>
      <c r="WF59" s="294">
        <v>3363284.6700000018</v>
      </c>
      <c r="WG59" s="294">
        <v>28712395.789999999</v>
      </c>
      <c r="WH59" s="294">
        <v>-8963083.6699999981</v>
      </c>
      <c r="WI59" s="294">
        <v>-3061966.3499999996</v>
      </c>
      <c r="WJ59" s="294">
        <v>-21160918.530000001</v>
      </c>
      <c r="WK59" s="294">
        <v>13916798.169999998</v>
      </c>
      <c r="WL59" s="294">
        <v>1075967.0700000003</v>
      </c>
      <c r="WM59" s="294">
        <v>12170767.609999999</v>
      </c>
      <c r="WN59" s="294">
        <v>23149029.199999996</v>
      </c>
      <c r="WO59" s="294">
        <v>6558206.8799999952</v>
      </c>
      <c r="WP59" s="294">
        <v>-7689705.429999996</v>
      </c>
      <c r="WQ59" s="294">
        <v>4051398.5299999993</v>
      </c>
      <c r="WR59" s="294">
        <v>-4358830.4800000042</v>
      </c>
      <c r="WS59" s="294">
        <v>20867316.979999989</v>
      </c>
      <c r="WT59" s="294">
        <v>-5157335.8699999992</v>
      </c>
      <c r="WU59" s="294">
        <v>16940772.780000001</v>
      </c>
      <c r="WV59" s="294">
        <v>13599200.410000002</v>
      </c>
      <c r="WW59" s="294">
        <v>8637537.0900000017</v>
      </c>
      <c r="WX59" s="294">
        <v>-3176447.5199999996</v>
      </c>
      <c r="WY59" s="294">
        <v>5964944.3999999994</v>
      </c>
      <c r="WZ59" s="294">
        <v>6497656.0700000003</v>
      </c>
      <c r="XA59" s="294">
        <v>29590437.459999979</v>
      </c>
      <c r="XB59" s="294">
        <v>-2631221.34</v>
      </c>
      <c r="XC59" s="294">
        <v>19835219.329999998</v>
      </c>
      <c r="XD59" s="294">
        <v>16790396.57</v>
      </c>
      <c r="XE59" s="294">
        <v>10969427.090000002</v>
      </c>
      <c r="XF59" s="294">
        <v>451706356.37</v>
      </c>
      <c r="XG59" s="294">
        <v>2795933.9800000004</v>
      </c>
      <c r="XH59" s="294">
        <v>73083058.799999997</v>
      </c>
      <c r="XI59" s="294">
        <v>28039229.439999983</v>
      </c>
      <c r="XJ59" s="294">
        <v>5168215.43</v>
      </c>
      <c r="XK59" s="294">
        <v>7236632.8000000007</v>
      </c>
      <c r="XL59" s="294">
        <v>-9178322.8700000048</v>
      </c>
      <c r="XM59" s="294">
        <v>54812991.470000006</v>
      </c>
      <c r="XN59" s="294">
        <v>2984469.5</v>
      </c>
      <c r="XO59" s="294">
        <v>-12790459.660000004</v>
      </c>
      <c r="XP59" s="294">
        <v>12557935.510000002</v>
      </c>
      <c r="XQ59" s="294">
        <v>3626636.5100000016</v>
      </c>
      <c r="XR59" s="294">
        <v>9080051.089999998</v>
      </c>
      <c r="XS59" s="294">
        <v>9034387.4000000022</v>
      </c>
      <c r="XT59" s="294">
        <v>43383173.469999999</v>
      </c>
      <c r="XU59" s="294">
        <v>3322568.7200000007</v>
      </c>
      <c r="XV59" s="294">
        <v>14364416.629999999</v>
      </c>
      <c r="XW59" s="294">
        <v>11542318.539999999</v>
      </c>
      <c r="XX59" s="294">
        <v>4302585.92</v>
      </c>
      <c r="XY59" s="294">
        <v>6259697.1899999995</v>
      </c>
      <c r="XZ59" s="294">
        <v>5688502.6499999994</v>
      </c>
      <c r="YA59" s="294">
        <v>46002469.200000003</v>
      </c>
      <c r="YB59" s="294">
        <v>41211716.43</v>
      </c>
      <c r="YC59" s="294">
        <v>278227310.16999996</v>
      </c>
      <c r="YD59" s="294">
        <v>12653000.200000003</v>
      </c>
      <c r="YE59" s="294">
        <v>22740505.090000004</v>
      </c>
      <c r="YF59" s="294">
        <v>51636008.950000003</v>
      </c>
      <c r="YG59" s="294">
        <v>45728369.870000005</v>
      </c>
      <c r="YH59" s="294">
        <v>16111012.65</v>
      </c>
      <c r="YI59" s="294">
        <v>18727490.479999997</v>
      </c>
      <c r="YJ59" s="294">
        <v>15716335.709999999</v>
      </c>
      <c r="YK59" s="294">
        <v>18426104.230000004</v>
      </c>
      <c r="YL59" s="294">
        <v>8878325.8599999994</v>
      </c>
      <c r="YM59" s="294">
        <v>34053540.75</v>
      </c>
      <c r="YN59" s="294">
        <v>9892592.3500000015</v>
      </c>
      <c r="YO59" s="294">
        <v>24194265.02</v>
      </c>
      <c r="YP59" s="294">
        <v>9917424</v>
      </c>
      <c r="YQ59" s="294">
        <v>62508814.869999997</v>
      </c>
      <c r="YR59" s="294">
        <v>59714693.25</v>
      </c>
      <c r="YS59" s="294">
        <v>17773522.629999999</v>
      </c>
      <c r="YT59" s="294">
        <v>43111163.870000005</v>
      </c>
      <c r="YU59" s="294">
        <v>-592118.76000000164</v>
      </c>
      <c r="YV59" s="294">
        <v>14472711.289999999</v>
      </c>
      <c r="YW59" s="294">
        <v>94877.5</v>
      </c>
      <c r="YX59" s="294">
        <v>-1174968.7000000011</v>
      </c>
      <c r="YY59" s="294">
        <v>8523296.7599999998</v>
      </c>
      <c r="YZ59" s="294">
        <v>21598407.57</v>
      </c>
      <c r="ZA59" s="294">
        <v>5694086.7100000083</v>
      </c>
      <c r="ZB59" s="294">
        <v>415768.30999999959</v>
      </c>
      <c r="ZC59" s="294">
        <v>23446630.899999999</v>
      </c>
      <c r="ZD59" s="294">
        <v>-10163017.950000001</v>
      </c>
      <c r="ZE59" s="294">
        <v>25050548.460000001</v>
      </c>
      <c r="ZF59" s="294">
        <v>-2936434.96</v>
      </c>
      <c r="ZG59" s="294">
        <v>-2232314.4800000004</v>
      </c>
      <c r="ZH59" s="294">
        <v>3753400.4800000004</v>
      </c>
      <c r="ZI59" s="294">
        <v>-1543008.799999997</v>
      </c>
      <c r="ZJ59" s="294">
        <v>-9322701.1100000143</v>
      </c>
      <c r="ZK59" s="294">
        <v>17359827.25</v>
      </c>
      <c r="ZL59" s="294">
        <v>44918857.710000008</v>
      </c>
      <c r="ZM59" s="294">
        <v>205644310.98000002</v>
      </c>
      <c r="ZN59" s="294">
        <v>67070185.659999996</v>
      </c>
      <c r="ZO59" s="294">
        <v>37094756.5</v>
      </c>
      <c r="ZP59" s="294">
        <v>34101981.890000001</v>
      </c>
      <c r="ZQ59" s="294">
        <v>109403735.64</v>
      </c>
      <c r="ZR59" s="294">
        <v>297354796.46999997</v>
      </c>
      <c r="ZS59" s="294">
        <v>11546997.970000006</v>
      </c>
      <c r="ZT59" s="294">
        <v>31805846.700000003</v>
      </c>
      <c r="ZU59" s="294">
        <v>30732377.380000003</v>
      </c>
      <c r="ZV59" s="294">
        <v>14489504.48</v>
      </c>
      <c r="ZW59" s="294">
        <v>17168321.890000001</v>
      </c>
      <c r="ZX59" s="294">
        <v>5197308.16</v>
      </c>
      <c r="ZY59" s="294">
        <v>11012253.870000001</v>
      </c>
      <c r="ZZ59" s="294">
        <v>12730460.269999998</v>
      </c>
      <c r="AAA59" s="294">
        <v>20342968.25</v>
      </c>
      <c r="AAB59" s="294">
        <v>12251784.919999998</v>
      </c>
      <c r="AAC59" s="294">
        <v>32269161.329999998</v>
      </c>
      <c r="AAD59" s="294">
        <v>7706540.8899999997</v>
      </c>
      <c r="AAE59" s="294">
        <v>21267016.66</v>
      </c>
      <c r="AAF59" s="294">
        <v>14554019.020000011</v>
      </c>
      <c r="AAG59" s="294">
        <v>1704437.8599999994</v>
      </c>
      <c r="AAH59" s="294">
        <v>5591418.5</v>
      </c>
      <c r="AAI59" s="294">
        <v>-4976286.41</v>
      </c>
      <c r="AAJ59" s="294">
        <v>6001246.1800000016</v>
      </c>
      <c r="AAK59" s="294">
        <v>-14649146.169999998</v>
      </c>
      <c r="AAL59" s="294">
        <v>5552492.2299999986</v>
      </c>
      <c r="AAM59" s="294">
        <v>503106956.85000002</v>
      </c>
      <c r="AAN59" s="294">
        <v>-6370917.2800000012</v>
      </c>
      <c r="AAO59" s="294">
        <v>2826144.0800000019</v>
      </c>
      <c r="AAP59" s="294">
        <v>38600546.18</v>
      </c>
      <c r="AAQ59" s="294">
        <v>-12568373.340000004</v>
      </c>
      <c r="AAR59" s="294">
        <v>40283839.230000004</v>
      </c>
      <c r="AAS59" s="294">
        <v>13378551.559999999</v>
      </c>
      <c r="AAT59" s="294">
        <v>16525030.59</v>
      </c>
      <c r="AAU59" s="294">
        <v>-27554489.659999996</v>
      </c>
      <c r="AAV59" s="294">
        <v>6870440.629999999</v>
      </c>
      <c r="AAW59" s="294">
        <v>-9269520.7799999975</v>
      </c>
      <c r="AAX59" s="294">
        <v>-87088023.139999986</v>
      </c>
      <c r="AAY59" s="294">
        <v>-10632947.230000004</v>
      </c>
      <c r="AAZ59" s="294">
        <v>-4431778.66</v>
      </c>
      <c r="ABA59" s="294">
        <v>-3290939.5999999996</v>
      </c>
      <c r="ABB59" s="294">
        <v>-3306557.2100000009</v>
      </c>
      <c r="ABC59" s="294">
        <v>12125467.01</v>
      </c>
      <c r="ABD59" s="294">
        <v>21645702.149999999</v>
      </c>
      <c r="ABE59" s="294">
        <v>2713906.17</v>
      </c>
      <c r="ABF59" s="294">
        <v>-27298270.099999994</v>
      </c>
      <c r="ABG59" s="294">
        <v>-115948210.78</v>
      </c>
      <c r="ABH59" s="294">
        <v>16682728.389999997</v>
      </c>
      <c r="ABI59" s="294">
        <v>2804512.2899999991</v>
      </c>
      <c r="ABJ59" s="294">
        <v>-5897452.5500000007</v>
      </c>
      <c r="ABK59" s="294">
        <v>32733070.300000001</v>
      </c>
      <c r="ABL59" s="294">
        <v>6001323.2200000007</v>
      </c>
      <c r="ABM59" s="294">
        <v>-66828315.219999999</v>
      </c>
      <c r="ABN59" s="294">
        <v>51737030.060000002</v>
      </c>
      <c r="ABO59" s="294">
        <v>-6311070.5</v>
      </c>
      <c r="ABP59" s="294">
        <v>18118583.599999998</v>
      </c>
      <c r="ABQ59" s="294">
        <v>-9773508.9299999997</v>
      </c>
      <c r="ABR59" s="294">
        <v>8988316.5600000005</v>
      </c>
      <c r="ABS59" s="294">
        <v>383238.08999999985</v>
      </c>
      <c r="ABT59" s="294">
        <v>-2590861.5300000012</v>
      </c>
      <c r="ABU59" s="294">
        <v>29682664.289999999</v>
      </c>
      <c r="ABV59" s="294">
        <v>-235193082.11000001</v>
      </c>
      <c r="ABW59" s="294">
        <v>23078617.420000002</v>
      </c>
      <c r="ABX59" s="294">
        <v>32000494.080000002</v>
      </c>
      <c r="ABY59" s="294">
        <v>-4944270.74</v>
      </c>
      <c r="ABZ59" s="294">
        <v>10361343.43</v>
      </c>
      <c r="ACA59" s="294">
        <v>-36136626.770000003</v>
      </c>
      <c r="ACB59" s="294">
        <v>-4233589.9000000004</v>
      </c>
      <c r="ACC59" s="294">
        <v>1123158.7300000004</v>
      </c>
      <c r="ACD59" s="294">
        <v>-553182.6400000006</v>
      </c>
      <c r="ACE59" s="294">
        <v>-11035897.850000001</v>
      </c>
      <c r="ACF59" s="294">
        <v>-3039951.0199999996</v>
      </c>
      <c r="ACG59" s="294">
        <v>181357663.04000002</v>
      </c>
      <c r="ACH59" s="294">
        <v>-2438814.7599999998</v>
      </c>
      <c r="ACI59" s="294">
        <v>-12711495.59</v>
      </c>
      <c r="ACJ59" s="294">
        <v>-12156460.890000004</v>
      </c>
      <c r="ACK59" s="294">
        <v>10076834.359999999</v>
      </c>
      <c r="ACL59" s="294">
        <v>-20799561.379999999</v>
      </c>
      <c r="ACM59" s="294">
        <v>37778514.469999999</v>
      </c>
      <c r="ACN59" s="294">
        <v>69395581.519999996</v>
      </c>
      <c r="ACO59" s="294">
        <v>30137878.580000013</v>
      </c>
      <c r="ACP59" s="294">
        <v>-11256944.640000001</v>
      </c>
      <c r="ACQ59" s="294">
        <v>-12269403.07</v>
      </c>
      <c r="ACR59" s="294">
        <v>1322507.9399999976</v>
      </c>
      <c r="ACS59" s="294">
        <v>-8918031.5399999991</v>
      </c>
      <c r="ACT59" s="294">
        <v>167466829.06</v>
      </c>
      <c r="ACU59" s="294">
        <v>-1501381.4200000018</v>
      </c>
      <c r="ACV59" s="294">
        <v>11959657.949999999</v>
      </c>
      <c r="ACW59" s="294">
        <v>22795798.66</v>
      </c>
      <c r="ACX59" s="294">
        <v>-11133251.859999999</v>
      </c>
      <c r="ACY59" s="294">
        <v>-3940872.8099999987</v>
      </c>
      <c r="ACZ59" s="294">
        <v>818330.3200000003</v>
      </c>
      <c r="ADA59" s="294">
        <v>-8914369.9900000002</v>
      </c>
      <c r="ADB59" s="294">
        <v>17320221.68</v>
      </c>
      <c r="ADC59" s="294">
        <v>39217700.039999999</v>
      </c>
      <c r="ADD59" s="294">
        <v>-54857948.430000007</v>
      </c>
      <c r="ADE59" s="294">
        <v>6554415.2899999991</v>
      </c>
      <c r="ADF59" s="294">
        <v>9785241.8899999987</v>
      </c>
      <c r="ADG59" s="294">
        <v>-2668804.04</v>
      </c>
      <c r="ADH59" s="294">
        <v>-17416154.219999999</v>
      </c>
      <c r="ADI59" s="294">
        <v>-3931487.8299999982</v>
      </c>
      <c r="ADJ59" s="294">
        <v>5894869.7799999993</v>
      </c>
      <c r="ADK59" s="294">
        <v>-1751099.6700000018</v>
      </c>
      <c r="ADL59" s="294">
        <v>-17137097.850000001</v>
      </c>
      <c r="ADM59" s="294">
        <v>-263029828.84999996</v>
      </c>
      <c r="ADN59" s="294">
        <v>44108882.370000005</v>
      </c>
      <c r="ADO59" s="294">
        <v>-6653187.049999997</v>
      </c>
      <c r="ADP59" s="294">
        <v>-53055436.579999998</v>
      </c>
      <c r="ADQ59" s="294">
        <v>-6929.9599999999627</v>
      </c>
      <c r="ADR59" s="294">
        <v>-2914040.74</v>
      </c>
      <c r="ADS59" s="294">
        <v>33063639.650000002</v>
      </c>
      <c r="ADT59" s="294">
        <v>-257894.91999999993</v>
      </c>
      <c r="ADU59" s="294">
        <v>44744642.590000033</v>
      </c>
      <c r="ADV59" s="294">
        <v>-8395791.3700000048</v>
      </c>
      <c r="ADW59" s="294">
        <v>-58638051.939999998</v>
      </c>
      <c r="ADX59" s="294">
        <v>1415556.200000003</v>
      </c>
      <c r="ADY59" s="294">
        <v>5980963.6400000006</v>
      </c>
      <c r="ADZ59" s="294">
        <v>-6060059.1799999997</v>
      </c>
      <c r="AEA59" s="294">
        <v>-9880344.129999999</v>
      </c>
      <c r="AEB59" s="294">
        <v>-2886088.25</v>
      </c>
      <c r="AEC59" s="294">
        <v>-228468.71999999881</v>
      </c>
      <c r="AED59" s="294">
        <v>20215168.350000001</v>
      </c>
      <c r="AEE59" s="294">
        <v>-31875625.890000001</v>
      </c>
      <c r="AEF59" s="294">
        <v>4493594.92</v>
      </c>
      <c r="AEG59" s="294">
        <v>10041602.460000001</v>
      </c>
      <c r="AEH59" s="294">
        <v>539090.20000000298</v>
      </c>
      <c r="AEI59" s="294">
        <v>-4954435.59</v>
      </c>
      <c r="AEJ59" s="294">
        <v>10894868.949999996</v>
      </c>
      <c r="AEK59" s="294">
        <v>6145760.6400000006</v>
      </c>
      <c r="AEL59" s="294">
        <v>-29920608.279999994</v>
      </c>
      <c r="AEM59" s="294">
        <v>10566312.279999997</v>
      </c>
      <c r="AEN59" s="294">
        <v>-7854068.8400000036</v>
      </c>
      <c r="AEO59" s="294">
        <v>178921023.06999999</v>
      </c>
      <c r="AEP59" s="294">
        <v>-232876.46999999881</v>
      </c>
      <c r="AEQ59" s="294">
        <v>-7242839.8599999994</v>
      </c>
      <c r="AER59" s="294">
        <v>-6015551.5099999979</v>
      </c>
      <c r="AES59" s="294">
        <v>-2843524.589999998</v>
      </c>
      <c r="AET59" s="294">
        <v>-24708962.789999999</v>
      </c>
      <c r="AEU59" s="294">
        <v>5527099.0700000003</v>
      </c>
      <c r="AEV59" s="294">
        <v>-6566694.9000000022</v>
      </c>
      <c r="AEW59" s="294">
        <v>1193890.6199999973</v>
      </c>
      <c r="AEX59" s="294">
        <v>5601001.2600000016</v>
      </c>
      <c r="AEY59" s="294">
        <v>90335767.890000015</v>
      </c>
      <c r="AEZ59" s="294">
        <v>115137977.66</v>
      </c>
      <c r="AFA59" s="294">
        <v>10538697.210000001</v>
      </c>
      <c r="AFB59" s="294">
        <v>1227955.6500000022</v>
      </c>
      <c r="AFC59" s="294">
        <v>28818733.679999996</v>
      </c>
      <c r="AFD59" s="294">
        <v>47590870.060000002</v>
      </c>
      <c r="AFE59" s="294">
        <v>-324992.75999999791</v>
      </c>
      <c r="AFF59" s="294">
        <v>-1642499.6500000004</v>
      </c>
      <c r="AFG59" s="294">
        <v>16046614.91</v>
      </c>
      <c r="AFH59" s="294">
        <v>5143497.8699999973</v>
      </c>
      <c r="AFI59" s="294">
        <v>2676276.709999999</v>
      </c>
      <c r="AFJ59" s="294">
        <v>-2699309.08</v>
      </c>
      <c r="AFK59" s="294">
        <v>-10425086.200000001</v>
      </c>
      <c r="AFL59" s="294">
        <v>-39362552.430000007</v>
      </c>
      <c r="AFM59" s="294">
        <v>-11613886.039999995</v>
      </c>
      <c r="AFN59" s="294">
        <v>20881801.040000007</v>
      </c>
      <c r="AFO59" s="294">
        <v>-9248954.5500000007</v>
      </c>
      <c r="AFP59" s="294">
        <v>7301598.7400000021</v>
      </c>
      <c r="AFQ59" s="294">
        <v>18974404.119999997</v>
      </c>
      <c r="AFR59" s="294">
        <v>14603521.539999999</v>
      </c>
      <c r="AFS59" s="294">
        <v>14960774.610000003</v>
      </c>
      <c r="AFT59" s="294">
        <v>-8544050.1700000018</v>
      </c>
      <c r="AFU59" s="294">
        <v>10067741.68</v>
      </c>
      <c r="AFV59" s="294">
        <v>-17882328.960000001</v>
      </c>
      <c r="AFW59" s="294">
        <v>28464102.729999997</v>
      </c>
      <c r="AFX59" s="294">
        <v>197484733.01000002</v>
      </c>
      <c r="AFY59" s="294">
        <v>15486453.280000001</v>
      </c>
      <c r="AFZ59" s="294">
        <v>-2063822</v>
      </c>
      <c r="AGA59" s="294">
        <v>11579013.969999999</v>
      </c>
      <c r="AGB59" s="294">
        <v>-12252088.140000001</v>
      </c>
      <c r="AGC59" s="294">
        <v>-4457263.5199999996</v>
      </c>
      <c r="AGD59" s="294">
        <v>8186706.2400000012</v>
      </c>
      <c r="AGE59" s="294">
        <v>3318022.9399999976</v>
      </c>
      <c r="AGF59" s="294">
        <v>4218941.4000000004</v>
      </c>
      <c r="AGG59" s="294">
        <v>2240970.0399999991</v>
      </c>
      <c r="AGH59" s="294">
        <v>3064498.1099999994</v>
      </c>
      <c r="AGI59" s="294">
        <v>521559527.63999999</v>
      </c>
      <c r="AGJ59" s="294">
        <v>-6078061.4299999997</v>
      </c>
      <c r="AGK59" s="294">
        <v>6500170.0799999982</v>
      </c>
      <c r="AGL59" s="294">
        <v>5563285.7400000002</v>
      </c>
      <c r="AGM59" s="294">
        <v>31213220.039999999</v>
      </c>
      <c r="AGN59" s="294">
        <v>525963.66999999806</v>
      </c>
      <c r="AGO59" s="294">
        <v>-377969.51999999955</v>
      </c>
      <c r="AGP59" s="294">
        <v>24529294.740000002</v>
      </c>
      <c r="AGQ59" s="294">
        <v>-33019118.660000026</v>
      </c>
      <c r="AGR59" s="294">
        <v>-104903939.31</v>
      </c>
      <c r="AGS59" s="294">
        <v>-6821331.6999999993</v>
      </c>
      <c r="AGT59" s="294">
        <v>12434609.159999996</v>
      </c>
      <c r="AGU59" s="294">
        <v>1023102.4099999964</v>
      </c>
      <c r="AGV59" s="294">
        <v>-3162093.8600000013</v>
      </c>
      <c r="AGW59" s="294">
        <v>-8456788.0700000022</v>
      </c>
      <c r="AGX59" s="294">
        <v>8335330.7699999996</v>
      </c>
      <c r="AGY59" s="294">
        <v>4452607.24</v>
      </c>
      <c r="AGZ59" s="294">
        <v>-13259687.490000002</v>
      </c>
      <c r="AHA59" s="294">
        <v>17320063.300000004</v>
      </c>
      <c r="AHB59" s="294">
        <v>2257647.2900000028</v>
      </c>
      <c r="AHC59" s="294">
        <v>-1022559.6500000004</v>
      </c>
      <c r="AHD59" s="294">
        <v>36295.690000001341</v>
      </c>
      <c r="AHE59" s="294">
        <v>500707.98000000045</v>
      </c>
      <c r="AHF59" s="294">
        <v>-3672865.3599999994</v>
      </c>
      <c r="AHG59" s="294">
        <v>-10285663.100000001</v>
      </c>
      <c r="AHH59" s="294">
        <v>-51699406.480000004</v>
      </c>
      <c r="AHI59" s="294">
        <v>19675782.719999999</v>
      </c>
      <c r="AHJ59" s="294">
        <v>10017151.259999998</v>
      </c>
      <c r="AHK59" s="294">
        <v>1844704.6999999993</v>
      </c>
      <c r="AHL59" s="294">
        <v>-4633313.0599999987</v>
      </c>
      <c r="AHM59" s="294">
        <v>12703614.57</v>
      </c>
      <c r="AHN59" s="294">
        <v>-6007172.25</v>
      </c>
    </row>
    <row r="61" spans="2:898" x14ac:dyDescent="1.1000000000000001">
      <c r="C61" s="294">
        <v>0</v>
      </c>
      <c r="D61" s="294">
        <v>0</v>
      </c>
      <c r="E61" s="294">
        <v>0</v>
      </c>
      <c r="F61" s="294">
        <v>0</v>
      </c>
      <c r="G61" s="294">
        <v>0</v>
      </c>
      <c r="H61" s="294">
        <v>0</v>
      </c>
      <c r="I61" s="294">
        <v>0</v>
      </c>
      <c r="J61" s="294">
        <v>0</v>
      </c>
      <c r="K61" s="294">
        <v>0</v>
      </c>
      <c r="L61" s="294">
        <v>0</v>
      </c>
      <c r="M61" s="294">
        <v>0</v>
      </c>
      <c r="N61" s="294">
        <v>0</v>
      </c>
      <c r="O61" s="294">
        <v>0</v>
      </c>
      <c r="P61" s="294">
        <v>0</v>
      </c>
      <c r="Q61" s="294">
        <v>0</v>
      </c>
      <c r="R61" s="294">
        <v>0</v>
      </c>
      <c r="S61" s="294">
        <v>0</v>
      </c>
      <c r="T61" s="294">
        <v>0</v>
      </c>
      <c r="U61" s="294">
        <v>0</v>
      </c>
      <c r="V61" s="294">
        <v>0</v>
      </c>
      <c r="W61" s="294">
        <v>0</v>
      </c>
      <c r="X61" s="294">
        <v>0</v>
      </c>
      <c r="Y61" s="294">
        <v>0</v>
      </c>
      <c r="Z61" s="294">
        <v>0</v>
      </c>
      <c r="AA61" s="294">
        <v>1.5133991837501526E-9</v>
      </c>
      <c r="AB61" s="294">
        <v>0</v>
      </c>
      <c r="AC61" s="294">
        <v>0</v>
      </c>
      <c r="AD61" s="294">
        <v>0</v>
      </c>
      <c r="AE61" s="294">
        <v>0</v>
      </c>
      <c r="AF61" s="294">
        <v>0</v>
      </c>
      <c r="AG61" s="294">
        <v>0</v>
      </c>
      <c r="AH61" s="294">
        <v>0</v>
      </c>
      <c r="AI61" s="294">
        <v>0</v>
      </c>
      <c r="AJ61" s="294">
        <v>0</v>
      </c>
      <c r="AK61" s="294">
        <v>0</v>
      </c>
      <c r="AL61" s="294">
        <v>0</v>
      </c>
      <c r="AM61" s="294">
        <v>0</v>
      </c>
      <c r="AN61" s="294">
        <v>1.5133991837501526E-9</v>
      </c>
      <c r="AO61" s="294">
        <v>0</v>
      </c>
      <c r="AP61" s="294">
        <v>0</v>
      </c>
      <c r="AQ61" s="294">
        <v>0</v>
      </c>
      <c r="AR61" s="294">
        <v>0</v>
      </c>
      <c r="AS61" s="294">
        <v>0</v>
      </c>
      <c r="AT61" s="294">
        <v>0</v>
      </c>
      <c r="AU61" s="294">
        <v>0</v>
      </c>
      <c r="AV61" s="294">
        <v>0</v>
      </c>
      <c r="AW61" s="294">
        <v>0</v>
      </c>
      <c r="AX61" s="294">
        <v>0</v>
      </c>
      <c r="AY61" s="294">
        <v>0</v>
      </c>
      <c r="AZ61" s="294">
        <v>0</v>
      </c>
      <c r="BA61" s="294">
        <v>0</v>
      </c>
      <c r="BB61" s="294">
        <v>0</v>
      </c>
      <c r="BC61" s="294">
        <v>0</v>
      </c>
      <c r="BD61" s="294">
        <v>0</v>
      </c>
      <c r="BE61" s="294">
        <v>0</v>
      </c>
      <c r="BF61" s="294">
        <v>0</v>
      </c>
      <c r="BG61" s="294">
        <v>0</v>
      </c>
      <c r="BH61" s="294">
        <v>0</v>
      </c>
      <c r="BI61" s="294">
        <v>0</v>
      </c>
      <c r="BJ61" s="294">
        <v>0</v>
      </c>
      <c r="BK61" s="294">
        <v>0</v>
      </c>
      <c r="BL61" s="294">
        <v>0</v>
      </c>
      <c r="BM61" s="294">
        <v>0</v>
      </c>
      <c r="BN61" s="294">
        <v>0</v>
      </c>
      <c r="BO61" s="294">
        <v>-5.8207660913467407E-11</v>
      </c>
      <c r="BP61" s="294">
        <v>0</v>
      </c>
      <c r="BQ61" s="294">
        <v>0</v>
      </c>
      <c r="BR61" s="294">
        <v>0</v>
      </c>
      <c r="BS61" s="294">
        <v>0</v>
      </c>
      <c r="BT61" s="294">
        <v>0</v>
      </c>
      <c r="BU61" s="294">
        <v>0</v>
      </c>
      <c r="BV61" s="294">
        <v>6.4028427004814148E-10</v>
      </c>
      <c r="BW61" s="294">
        <v>0</v>
      </c>
      <c r="BX61" s="294">
        <v>0</v>
      </c>
      <c r="BY61" s="294">
        <v>0</v>
      </c>
      <c r="BZ61" s="294">
        <v>0</v>
      </c>
      <c r="CA61" s="294">
        <v>0</v>
      </c>
      <c r="CB61" s="294">
        <v>0</v>
      </c>
      <c r="CC61" s="294">
        <v>0</v>
      </c>
      <c r="CD61" s="294">
        <v>0</v>
      </c>
      <c r="CE61" s="294">
        <v>0</v>
      </c>
      <c r="CF61" s="294">
        <v>0</v>
      </c>
      <c r="CG61" s="294">
        <v>0</v>
      </c>
      <c r="CH61" s="294">
        <v>0</v>
      </c>
      <c r="CI61" s="294">
        <v>0</v>
      </c>
      <c r="CJ61" s="294">
        <v>0</v>
      </c>
      <c r="CK61" s="294">
        <v>0</v>
      </c>
      <c r="CL61" s="294">
        <v>0</v>
      </c>
      <c r="CM61" s="294">
        <v>0</v>
      </c>
      <c r="CN61" s="294">
        <v>0</v>
      </c>
      <c r="CO61" s="294">
        <v>0</v>
      </c>
      <c r="CP61" s="294">
        <v>0</v>
      </c>
      <c r="CQ61" s="294">
        <v>0</v>
      </c>
      <c r="CR61" s="294">
        <v>0</v>
      </c>
      <c r="CS61" s="294">
        <v>0</v>
      </c>
      <c r="CT61" s="294">
        <v>0</v>
      </c>
      <c r="CU61" s="294">
        <v>0</v>
      </c>
      <c r="CV61" s="294">
        <v>0</v>
      </c>
      <c r="CW61" s="294">
        <v>0</v>
      </c>
      <c r="CX61" s="294">
        <v>0</v>
      </c>
      <c r="CY61" s="294">
        <v>0</v>
      </c>
      <c r="CZ61" s="294">
        <v>0</v>
      </c>
      <c r="DA61" s="294">
        <v>0</v>
      </c>
      <c r="DB61" s="294">
        <v>0</v>
      </c>
      <c r="DC61" s="294">
        <v>0</v>
      </c>
      <c r="DD61" s="294">
        <v>0</v>
      </c>
      <c r="DE61" s="294">
        <v>0</v>
      </c>
      <c r="DF61" s="294">
        <v>0</v>
      </c>
      <c r="DG61" s="294">
        <v>0</v>
      </c>
      <c r="DH61" s="294">
        <v>0</v>
      </c>
      <c r="DI61" s="294">
        <v>0</v>
      </c>
      <c r="DJ61" s="294">
        <v>0</v>
      </c>
      <c r="DK61" s="294">
        <v>0</v>
      </c>
      <c r="DL61" s="294">
        <v>0</v>
      </c>
      <c r="DM61" s="294">
        <v>0</v>
      </c>
      <c r="DN61" s="294">
        <v>-9.9999364465475082E-5</v>
      </c>
      <c r="DO61" s="294">
        <v>0</v>
      </c>
      <c r="DP61" s="294">
        <v>0</v>
      </c>
      <c r="DQ61" s="294">
        <v>-1.0000169277191162E-4</v>
      </c>
      <c r="DR61" s="294">
        <v>0</v>
      </c>
      <c r="DS61" s="294">
        <v>0</v>
      </c>
      <c r="DT61" s="294">
        <v>0</v>
      </c>
      <c r="DU61" s="294">
        <v>0</v>
      </c>
      <c r="DV61" s="294">
        <v>0</v>
      </c>
      <c r="DW61" s="294">
        <v>0</v>
      </c>
      <c r="DX61" s="294">
        <v>0</v>
      </c>
      <c r="DY61" s="294">
        <v>0</v>
      </c>
      <c r="DZ61" s="294">
        <v>0</v>
      </c>
      <c r="EA61" s="294">
        <v>0</v>
      </c>
      <c r="EB61" s="294">
        <v>0</v>
      </c>
      <c r="EC61" s="294">
        <v>0</v>
      </c>
      <c r="ED61" s="294">
        <v>0</v>
      </c>
      <c r="EE61" s="294">
        <v>0</v>
      </c>
      <c r="EF61" s="294">
        <v>0</v>
      </c>
      <c r="EG61" s="294">
        <v>4.6566128730773926E-10</v>
      </c>
      <c r="EH61" s="294">
        <v>0</v>
      </c>
      <c r="EI61" s="294">
        <v>0</v>
      </c>
      <c r="EJ61" s="294">
        <v>0</v>
      </c>
      <c r="EK61" s="294">
        <v>0</v>
      </c>
      <c r="EL61" s="294">
        <v>0</v>
      </c>
      <c r="EM61" s="294">
        <v>0</v>
      </c>
      <c r="EN61" s="294">
        <v>0</v>
      </c>
      <c r="EO61" s="294">
        <v>0</v>
      </c>
      <c r="EP61" s="294">
        <v>0</v>
      </c>
      <c r="EQ61" s="294">
        <v>0</v>
      </c>
      <c r="ER61" s="294">
        <v>0</v>
      </c>
      <c r="ES61" s="294">
        <v>0</v>
      </c>
      <c r="ET61" s="294">
        <v>0</v>
      </c>
      <c r="EU61" s="294">
        <v>0</v>
      </c>
      <c r="EV61" s="294">
        <v>0</v>
      </c>
      <c r="EW61" s="294">
        <v>0</v>
      </c>
      <c r="EX61" s="294">
        <v>0</v>
      </c>
      <c r="EY61" s="294">
        <v>1.9208528101444244E-9</v>
      </c>
      <c r="EZ61" s="294">
        <v>0</v>
      </c>
      <c r="FA61" s="294">
        <v>0</v>
      </c>
      <c r="FB61" s="294">
        <v>0</v>
      </c>
      <c r="FC61" s="294">
        <v>0</v>
      </c>
      <c r="FD61" s="294">
        <v>0</v>
      </c>
      <c r="FE61" s="294">
        <v>0</v>
      </c>
      <c r="FF61" s="294">
        <v>0</v>
      </c>
      <c r="FG61" s="294">
        <v>0</v>
      </c>
      <c r="FH61" s="294">
        <v>0</v>
      </c>
      <c r="FI61" s="294">
        <v>0</v>
      </c>
      <c r="FJ61" s="294">
        <v>0</v>
      </c>
      <c r="FK61" s="294">
        <v>0</v>
      </c>
      <c r="FL61" s="294">
        <v>0</v>
      </c>
      <c r="FM61" s="294">
        <v>0</v>
      </c>
      <c r="FN61" s="294">
        <v>0</v>
      </c>
      <c r="FO61" s="294">
        <v>0</v>
      </c>
      <c r="FP61" s="294">
        <v>0</v>
      </c>
      <c r="FQ61" s="294">
        <v>0</v>
      </c>
      <c r="FR61" s="294">
        <v>0</v>
      </c>
      <c r="FS61" s="294">
        <v>0</v>
      </c>
      <c r="FT61" s="294">
        <v>0</v>
      </c>
      <c r="FU61" s="294">
        <v>0</v>
      </c>
      <c r="FV61" s="294">
        <v>0</v>
      </c>
      <c r="FW61" s="294">
        <v>0</v>
      </c>
      <c r="FX61" s="294">
        <v>0</v>
      </c>
      <c r="FY61" s="294">
        <v>0</v>
      </c>
      <c r="FZ61" s="294">
        <v>0</v>
      </c>
      <c r="GA61" s="294">
        <v>0</v>
      </c>
      <c r="GB61" s="294">
        <v>0</v>
      </c>
      <c r="GC61" s="294">
        <v>0</v>
      </c>
      <c r="GD61" s="294">
        <v>0</v>
      </c>
      <c r="GE61" s="294">
        <v>0</v>
      </c>
      <c r="GF61" s="294">
        <v>0</v>
      </c>
      <c r="GG61" s="294">
        <v>0</v>
      </c>
      <c r="GH61" s="294">
        <v>0</v>
      </c>
      <c r="GI61" s="294">
        <v>0</v>
      </c>
      <c r="GJ61" s="294">
        <v>0</v>
      </c>
      <c r="GK61" s="294">
        <v>0</v>
      </c>
      <c r="GL61" s="294">
        <v>0</v>
      </c>
      <c r="GM61" s="294">
        <v>0</v>
      </c>
      <c r="GN61" s="294">
        <v>0</v>
      </c>
      <c r="GO61" s="294">
        <v>0</v>
      </c>
      <c r="GP61" s="294">
        <v>-2.6309862732887268E-8</v>
      </c>
      <c r="GQ61" s="294">
        <v>0</v>
      </c>
      <c r="GR61" s="294">
        <v>0</v>
      </c>
      <c r="GS61" s="294">
        <v>0</v>
      </c>
      <c r="GT61" s="294">
        <v>0</v>
      </c>
      <c r="GU61" s="294">
        <v>0</v>
      </c>
      <c r="GV61" s="294">
        <v>0</v>
      </c>
      <c r="GW61" s="294">
        <v>0</v>
      </c>
      <c r="GX61" s="294">
        <v>0</v>
      </c>
      <c r="GY61" s="294">
        <v>0</v>
      </c>
      <c r="GZ61" s="294">
        <v>0</v>
      </c>
      <c r="HA61" s="294">
        <v>0</v>
      </c>
      <c r="HB61" s="294">
        <v>0</v>
      </c>
      <c r="HC61" s="294">
        <v>0</v>
      </c>
      <c r="HD61" s="294">
        <v>0</v>
      </c>
      <c r="HE61" s="294">
        <v>0</v>
      </c>
      <c r="HF61" s="294">
        <v>0</v>
      </c>
      <c r="HG61" s="294">
        <v>0</v>
      </c>
      <c r="HH61" s="294">
        <v>0</v>
      </c>
      <c r="HI61" s="294">
        <v>0</v>
      </c>
      <c r="HJ61" s="294">
        <v>0</v>
      </c>
      <c r="HK61" s="294">
        <v>0</v>
      </c>
      <c r="HL61" s="294">
        <v>0</v>
      </c>
      <c r="HM61" s="294">
        <v>0</v>
      </c>
      <c r="HN61" s="294">
        <v>0</v>
      </c>
      <c r="HO61" s="294">
        <v>0</v>
      </c>
      <c r="HP61" s="294">
        <v>0</v>
      </c>
      <c r="HQ61" s="294">
        <v>0</v>
      </c>
      <c r="HR61" s="294">
        <v>0</v>
      </c>
      <c r="HS61" s="294">
        <v>2.852175384759903E-9</v>
      </c>
      <c r="HT61" s="294">
        <v>0</v>
      </c>
      <c r="HU61" s="294">
        <v>0</v>
      </c>
      <c r="HV61" s="294">
        <v>0</v>
      </c>
      <c r="HW61" s="294">
        <v>0</v>
      </c>
      <c r="HX61" s="294">
        <v>0</v>
      </c>
      <c r="HY61" s="294">
        <v>0</v>
      </c>
      <c r="HZ61" s="294">
        <v>0</v>
      </c>
      <c r="IA61" s="294">
        <v>0</v>
      </c>
      <c r="IB61" s="294">
        <v>0</v>
      </c>
      <c r="IC61" s="294">
        <v>0</v>
      </c>
      <c r="ID61" s="294">
        <v>0</v>
      </c>
      <c r="IE61" s="294">
        <v>0</v>
      </c>
      <c r="IF61" s="294">
        <v>0</v>
      </c>
      <c r="IG61" s="294">
        <v>0</v>
      </c>
      <c r="IH61" s="294">
        <v>0</v>
      </c>
      <c r="II61" s="294">
        <v>0</v>
      </c>
      <c r="IJ61" s="294">
        <v>0</v>
      </c>
      <c r="IK61" s="294">
        <v>0</v>
      </c>
      <c r="IL61" s="294">
        <v>-1.8044374883174896E-9</v>
      </c>
      <c r="IM61" s="294">
        <v>0</v>
      </c>
      <c r="IN61" s="294">
        <v>0</v>
      </c>
      <c r="IO61" s="294">
        <v>0</v>
      </c>
      <c r="IP61" s="294">
        <v>0</v>
      </c>
      <c r="IQ61" s="294">
        <v>0</v>
      </c>
      <c r="IR61" s="294">
        <v>0</v>
      </c>
      <c r="IS61" s="294">
        <v>0</v>
      </c>
      <c r="IT61" s="294">
        <v>0</v>
      </c>
      <c r="IU61" s="294">
        <v>0</v>
      </c>
      <c r="IV61" s="294">
        <v>0</v>
      </c>
      <c r="IW61" s="294">
        <v>0</v>
      </c>
      <c r="IX61" s="294">
        <v>0</v>
      </c>
      <c r="IY61" s="294">
        <v>0</v>
      </c>
      <c r="IZ61" s="294">
        <v>0</v>
      </c>
      <c r="JA61" s="294">
        <v>0</v>
      </c>
      <c r="JB61" s="294">
        <v>0</v>
      </c>
      <c r="JC61" s="294">
        <v>0</v>
      </c>
      <c r="JD61" s="294">
        <v>0</v>
      </c>
      <c r="JE61" s="294">
        <v>0</v>
      </c>
      <c r="JF61" s="294">
        <v>2.7939677238464355E-9</v>
      </c>
      <c r="JG61" s="294">
        <v>0</v>
      </c>
      <c r="JH61" s="294">
        <v>0</v>
      </c>
      <c r="JI61" s="294">
        <v>0</v>
      </c>
      <c r="JJ61" s="294">
        <v>0</v>
      </c>
      <c r="JK61" s="294">
        <v>0</v>
      </c>
      <c r="JL61" s="294">
        <v>0</v>
      </c>
      <c r="JM61" s="294">
        <v>0</v>
      </c>
      <c r="JN61" s="294">
        <v>0</v>
      </c>
      <c r="JO61" s="294">
        <v>0</v>
      </c>
      <c r="JP61" s="294">
        <v>-2.7939677238464355E-9</v>
      </c>
      <c r="JQ61" s="294">
        <v>1.4901161193847656E-8</v>
      </c>
      <c r="JR61" s="294">
        <v>0</v>
      </c>
      <c r="JS61" s="294">
        <v>0</v>
      </c>
      <c r="JT61" s="294">
        <v>0</v>
      </c>
      <c r="JU61" s="294">
        <v>0</v>
      </c>
      <c r="JV61" s="294">
        <v>0</v>
      </c>
      <c r="JW61" s="294">
        <v>0</v>
      </c>
      <c r="JX61" s="294">
        <v>0</v>
      </c>
      <c r="JY61" s="294">
        <v>0</v>
      </c>
      <c r="JZ61" s="294">
        <v>0</v>
      </c>
      <c r="KA61" s="294">
        <v>0</v>
      </c>
      <c r="KB61" s="294">
        <v>0</v>
      </c>
      <c r="KC61" s="294">
        <v>0</v>
      </c>
      <c r="KD61" s="294">
        <v>0</v>
      </c>
      <c r="KE61" s="294">
        <v>0</v>
      </c>
      <c r="KF61" s="294">
        <v>0</v>
      </c>
      <c r="KG61" s="294">
        <v>0</v>
      </c>
      <c r="KH61" s="294">
        <v>0</v>
      </c>
      <c r="KI61" s="294">
        <v>0</v>
      </c>
      <c r="KJ61" s="294">
        <v>0</v>
      </c>
      <c r="KK61" s="294">
        <v>0</v>
      </c>
      <c r="KL61" s="294">
        <v>0</v>
      </c>
      <c r="KM61" s="294">
        <v>0</v>
      </c>
      <c r="KN61" s="294">
        <v>0</v>
      </c>
      <c r="KO61" s="294">
        <v>0</v>
      </c>
      <c r="KP61" s="294">
        <v>0</v>
      </c>
      <c r="KQ61" s="294">
        <v>0</v>
      </c>
      <c r="KR61" s="294">
        <v>0</v>
      </c>
      <c r="KS61" s="294">
        <v>-2.7939677238464355E-9</v>
      </c>
      <c r="KT61" s="294">
        <v>0</v>
      </c>
      <c r="KU61" s="294">
        <v>0</v>
      </c>
      <c r="KV61" s="294">
        <v>0</v>
      </c>
      <c r="KW61" s="294">
        <v>0</v>
      </c>
      <c r="KX61" s="294">
        <v>0</v>
      </c>
      <c r="KY61" s="294">
        <v>-5.8207660913467407E-10</v>
      </c>
      <c r="KZ61" s="294">
        <v>0</v>
      </c>
      <c r="LA61" s="294">
        <v>0</v>
      </c>
      <c r="LB61" s="294">
        <v>0</v>
      </c>
      <c r="LC61" s="294">
        <v>0</v>
      </c>
      <c r="LD61" s="294">
        <v>0</v>
      </c>
      <c r="LE61" s="294">
        <v>0</v>
      </c>
      <c r="LF61" s="294">
        <v>0</v>
      </c>
      <c r="LG61" s="294">
        <v>0</v>
      </c>
      <c r="LH61" s="294">
        <v>0</v>
      </c>
      <c r="LI61" s="294">
        <v>0</v>
      </c>
      <c r="LJ61" s="294">
        <v>0</v>
      </c>
      <c r="LK61" s="294">
        <v>0</v>
      </c>
      <c r="LL61" s="294">
        <v>0</v>
      </c>
      <c r="LM61" s="294">
        <v>0</v>
      </c>
      <c r="LN61" s="294">
        <v>0</v>
      </c>
      <c r="LO61" s="294">
        <v>0</v>
      </c>
      <c r="LP61" s="294">
        <v>0</v>
      </c>
      <c r="LQ61" s="294">
        <v>0</v>
      </c>
      <c r="LR61" s="294">
        <v>0</v>
      </c>
      <c r="LS61" s="294">
        <v>0</v>
      </c>
      <c r="LT61" s="294">
        <v>0</v>
      </c>
      <c r="LU61" s="294">
        <v>0</v>
      </c>
      <c r="LV61" s="294">
        <v>-1.0244548320770264E-8</v>
      </c>
      <c r="LW61" s="294">
        <v>0</v>
      </c>
      <c r="LX61" s="294">
        <v>0</v>
      </c>
      <c r="LY61" s="294">
        <v>0</v>
      </c>
      <c r="LZ61" s="294">
        <v>0</v>
      </c>
      <c r="MA61" s="294">
        <v>0</v>
      </c>
      <c r="MB61" s="294">
        <v>0</v>
      </c>
      <c r="MC61" s="294">
        <v>0</v>
      </c>
      <c r="MD61" s="294">
        <v>0</v>
      </c>
      <c r="ME61" s="294">
        <v>0</v>
      </c>
      <c r="MF61" s="294">
        <v>0</v>
      </c>
      <c r="MG61" s="294">
        <v>0</v>
      </c>
      <c r="MH61" s="294">
        <v>0</v>
      </c>
      <c r="MI61" s="294">
        <v>0</v>
      </c>
      <c r="MJ61" s="294">
        <v>0</v>
      </c>
      <c r="MK61" s="294">
        <v>0</v>
      </c>
      <c r="ML61" s="294">
        <v>0</v>
      </c>
      <c r="MM61" s="294">
        <v>0</v>
      </c>
      <c r="MN61" s="294">
        <v>0</v>
      </c>
      <c r="MO61" s="294">
        <v>0</v>
      </c>
      <c r="MP61" s="294">
        <v>0</v>
      </c>
      <c r="MQ61" s="294">
        <v>2.1420419216156006E-8</v>
      </c>
      <c r="MR61" s="294">
        <v>0</v>
      </c>
      <c r="MS61" s="294">
        <v>0</v>
      </c>
      <c r="MT61" s="294">
        <v>0</v>
      </c>
      <c r="MU61" s="294">
        <v>0</v>
      </c>
      <c r="MV61" s="294">
        <v>0</v>
      </c>
      <c r="MW61" s="294">
        <v>-7.0000067353248596E-4</v>
      </c>
      <c r="MX61" s="294">
        <v>0</v>
      </c>
      <c r="MY61" s="294">
        <v>0</v>
      </c>
      <c r="MZ61" s="294">
        <v>0</v>
      </c>
      <c r="NA61" s="294">
        <v>0</v>
      </c>
      <c r="NB61" s="294">
        <v>0</v>
      </c>
      <c r="NC61" s="294">
        <v>0</v>
      </c>
      <c r="ND61" s="294">
        <v>0</v>
      </c>
      <c r="NE61" s="294">
        <v>0</v>
      </c>
      <c r="NF61" s="294">
        <v>0</v>
      </c>
      <c r="NG61" s="294">
        <v>0</v>
      </c>
      <c r="NH61" s="294">
        <v>0</v>
      </c>
      <c r="NI61" s="294">
        <v>0</v>
      </c>
      <c r="NJ61" s="294">
        <v>0</v>
      </c>
      <c r="NK61" s="294">
        <v>0</v>
      </c>
      <c r="NL61" s="294">
        <v>0</v>
      </c>
      <c r="NM61" s="294">
        <v>4.0000006556510925E-3</v>
      </c>
      <c r="NN61" s="294">
        <v>0</v>
      </c>
      <c r="NO61" s="294">
        <v>0</v>
      </c>
      <c r="NP61" s="294">
        <v>0</v>
      </c>
      <c r="NQ61" s="294">
        <v>0</v>
      </c>
      <c r="NR61" s="294">
        <v>0</v>
      </c>
      <c r="NS61" s="294">
        <v>0</v>
      </c>
      <c r="NT61" s="294">
        <v>0</v>
      </c>
      <c r="NU61" s="294">
        <v>5.2154064178466797E-8</v>
      </c>
      <c r="NV61" s="294">
        <v>0</v>
      </c>
      <c r="NW61" s="294">
        <v>0</v>
      </c>
      <c r="NX61" s="294">
        <v>0</v>
      </c>
      <c r="NY61" s="294">
        <v>0</v>
      </c>
      <c r="NZ61" s="294">
        <v>0</v>
      </c>
      <c r="OA61" s="294">
        <v>0</v>
      </c>
      <c r="OB61" s="294">
        <v>0</v>
      </c>
      <c r="OC61" s="294">
        <v>0</v>
      </c>
      <c r="OD61" s="294">
        <v>0</v>
      </c>
      <c r="OE61" s="294">
        <v>0</v>
      </c>
      <c r="OF61" s="294">
        <v>0</v>
      </c>
      <c r="OG61" s="294">
        <v>0</v>
      </c>
      <c r="OH61" s="294">
        <v>0</v>
      </c>
      <c r="OI61" s="294">
        <v>0</v>
      </c>
      <c r="OJ61" s="294">
        <v>0</v>
      </c>
      <c r="OK61" s="294">
        <v>0</v>
      </c>
      <c r="OL61" s="294">
        <v>0</v>
      </c>
      <c r="OM61" s="294">
        <v>0</v>
      </c>
      <c r="ON61" s="294">
        <v>0</v>
      </c>
      <c r="OO61" s="294">
        <v>0</v>
      </c>
      <c r="OP61" s="294">
        <v>0</v>
      </c>
      <c r="OQ61" s="294">
        <v>0</v>
      </c>
      <c r="OR61" s="294">
        <v>0</v>
      </c>
      <c r="OS61" s="294">
        <v>0</v>
      </c>
      <c r="OT61" s="294">
        <v>0</v>
      </c>
      <c r="OU61" s="294">
        <v>0</v>
      </c>
      <c r="OV61" s="294">
        <v>0</v>
      </c>
      <c r="OW61" s="294">
        <v>0</v>
      </c>
      <c r="OX61" s="294">
        <v>0</v>
      </c>
      <c r="OY61" s="294">
        <v>0</v>
      </c>
      <c r="OZ61" s="294">
        <v>0</v>
      </c>
      <c r="PA61" s="294">
        <v>0</v>
      </c>
      <c r="PB61" s="294">
        <v>0</v>
      </c>
      <c r="PC61" s="294">
        <v>0</v>
      </c>
      <c r="PD61" s="294">
        <v>0</v>
      </c>
      <c r="PE61" s="294">
        <v>0</v>
      </c>
      <c r="PF61" s="294">
        <v>0</v>
      </c>
      <c r="PG61" s="294">
        <v>0</v>
      </c>
      <c r="PH61" s="294">
        <v>0</v>
      </c>
      <c r="PI61" s="294">
        <v>0</v>
      </c>
      <c r="PJ61" s="294">
        <v>0</v>
      </c>
      <c r="PK61" s="294">
        <v>0</v>
      </c>
      <c r="PL61" s="294">
        <v>0</v>
      </c>
      <c r="PM61" s="294">
        <v>0</v>
      </c>
      <c r="PN61" s="294">
        <v>5.2386894822120667E-10</v>
      </c>
      <c r="PO61" s="294">
        <v>4.4383341446518898E-10</v>
      </c>
      <c r="PP61" s="294">
        <v>0</v>
      </c>
      <c r="PQ61" s="294">
        <v>0</v>
      </c>
      <c r="PR61" s="294">
        <v>0</v>
      </c>
      <c r="PS61" s="294">
        <v>0</v>
      </c>
      <c r="PT61" s="294">
        <v>0</v>
      </c>
      <c r="PU61" s="294">
        <v>0</v>
      </c>
      <c r="PV61" s="294">
        <v>0</v>
      </c>
      <c r="PW61" s="294">
        <v>0</v>
      </c>
      <c r="PX61" s="294">
        <v>0</v>
      </c>
      <c r="PY61" s="294">
        <v>0</v>
      </c>
      <c r="PZ61" s="294">
        <v>-4.1909515857696533E-9</v>
      </c>
      <c r="QA61" s="294">
        <v>0</v>
      </c>
      <c r="QB61" s="294">
        <v>0</v>
      </c>
      <c r="QC61" s="294">
        <v>0</v>
      </c>
      <c r="QD61" s="294">
        <v>0</v>
      </c>
      <c r="QE61" s="294">
        <v>0</v>
      </c>
      <c r="QF61" s="294">
        <v>0</v>
      </c>
      <c r="QG61" s="294">
        <v>0</v>
      </c>
      <c r="QH61" s="294">
        <v>0</v>
      </c>
      <c r="QI61" s="294">
        <v>0</v>
      </c>
      <c r="QJ61" s="294">
        <v>0</v>
      </c>
      <c r="QK61" s="294">
        <v>0</v>
      </c>
      <c r="QL61" s="294">
        <v>0</v>
      </c>
      <c r="QM61" s="294">
        <v>0</v>
      </c>
      <c r="QN61" s="294">
        <v>0</v>
      </c>
      <c r="QO61" s="294">
        <v>0</v>
      </c>
      <c r="QP61" s="294">
        <v>0</v>
      </c>
      <c r="QQ61" s="294">
        <v>0</v>
      </c>
      <c r="QR61" s="294">
        <v>0</v>
      </c>
      <c r="QS61" s="294">
        <v>0</v>
      </c>
      <c r="QT61" s="294">
        <v>-2.3283064365386963E-9</v>
      </c>
      <c r="QU61" s="294">
        <v>0</v>
      </c>
      <c r="QV61" s="294">
        <v>0</v>
      </c>
      <c r="QW61" s="294">
        <v>0</v>
      </c>
      <c r="QX61" s="294">
        <v>0</v>
      </c>
      <c r="QY61" s="294">
        <v>0</v>
      </c>
      <c r="QZ61" s="294">
        <v>0</v>
      </c>
      <c r="RA61" s="294">
        <v>0</v>
      </c>
      <c r="RB61" s="294">
        <v>0</v>
      </c>
      <c r="RC61" s="294">
        <v>0</v>
      </c>
      <c r="RD61" s="294">
        <v>0</v>
      </c>
      <c r="RE61" s="294">
        <v>0</v>
      </c>
      <c r="RF61" s="294">
        <v>0</v>
      </c>
      <c r="RG61" s="294">
        <v>0</v>
      </c>
      <c r="RH61" s="294">
        <v>0</v>
      </c>
      <c r="RI61" s="294">
        <v>0</v>
      </c>
      <c r="RJ61" s="294">
        <v>0</v>
      </c>
      <c r="RK61" s="294">
        <v>0</v>
      </c>
      <c r="RL61" s="294">
        <v>0</v>
      </c>
      <c r="RM61" s="294">
        <v>0</v>
      </c>
      <c r="RN61" s="294">
        <v>0</v>
      </c>
      <c r="RO61" s="294">
        <v>0</v>
      </c>
      <c r="RP61" s="294">
        <v>0</v>
      </c>
      <c r="RQ61" s="294">
        <v>0</v>
      </c>
      <c r="RR61" s="294">
        <v>0</v>
      </c>
      <c r="RS61" s="294">
        <v>0</v>
      </c>
      <c r="RT61" s="294">
        <v>0</v>
      </c>
      <c r="RU61" s="294">
        <v>0</v>
      </c>
      <c r="RV61" s="294">
        <v>0</v>
      </c>
      <c r="RW61" s="294">
        <v>0</v>
      </c>
      <c r="RX61" s="294">
        <v>0</v>
      </c>
      <c r="RY61" s="294">
        <v>0</v>
      </c>
      <c r="RZ61" s="294">
        <v>0</v>
      </c>
      <c r="SA61" s="294">
        <v>0</v>
      </c>
      <c r="SB61" s="294">
        <v>0</v>
      </c>
      <c r="SC61" s="294">
        <v>0</v>
      </c>
      <c r="SD61" s="294">
        <v>0</v>
      </c>
      <c r="SE61" s="294">
        <v>0</v>
      </c>
      <c r="SF61" s="294">
        <v>0</v>
      </c>
      <c r="SG61" s="294">
        <v>0</v>
      </c>
      <c r="SH61" s="294">
        <v>0</v>
      </c>
      <c r="SI61" s="294">
        <v>0</v>
      </c>
      <c r="SJ61" s="294">
        <v>0</v>
      </c>
      <c r="SK61" s="294">
        <v>0</v>
      </c>
      <c r="SL61" s="294">
        <v>0</v>
      </c>
      <c r="SM61" s="294">
        <v>0</v>
      </c>
      <c r="SN61" s="294">
        <v>0</v>
      </c>
      <c r="SO61" s="294">
        <v>0</v>
      </c>
      <c r="SP61" s="294">
        <v>0</v>
      </c>
      <c r="SQ61" s="294">
        <v>0</v>
      </c>
      <c r="SR61" s="294">
        <v>0</v>
      </c>
      <c r="SS61" s="294">
        <v>0</v>
      </c>
      <c r="ST61" s="294">
        <v>0</v>
      </c>
      <c r="SU61" s="294">
        <v>0</v>
      </c>
      <c r="SV61" s="294">
        <v>0</v>
      </c>
      <c r="SW61" s="294">
        <v>0</v>
      </c>
      <c r="SX61" s="294">
        <v>0</v>
      </c>
      <c r="SY61" s="294">
        <v>0</v>
      </c>
      <c r="SZ61" s="294">
        <v>0</v>
      </c>
      <c r="TA61" s="294">
        <v>0</v>
      </c>
      <c r="TB61" s="294">
        <v>0</v>
      </c>
      <c r="TC61" s="294">
        <v>0</v>
      </c>
      <c r="TD61" s="294">
        <v>0</v>
      </c>
      <c r="TE61" s="294">
        <v>0</v>
      </c>
      <c r="TF61" s="294">
        <v>8.7311491370201111E-10</v>
      </c>
      <c r="TG61" s="294">
        <v>0</v>
      </c>
      <c r="TH61" s="294">
        <v>0</v>
      </c>
      <c r="TI61" s="294">
        <v>0</v>
      </c>
      <c r="TJ61" s="294">
        <v>0</v>
      </c>
      <c r="TK61" s="294">
        <v>0</v>
      </c>
      <c r="TL61" s="294">
        <v>0</v>
      </c>
      <c r="TM61" s="294">
        <v>0</v>
      </c>
      <c r="TN61" s="294">
        <v>0</v>
      </c>
      <c r="TO61" s="294">
        <v>0</v>
      </c>
      <c r="TP61" s="294">
        <v>0</v>
      </c>
      <c r="TQ61" s="294">
        <v>0</v>
      </c>
      <c r="TR61" s="294">
        <v>0</v>
      </c>
      <c r="TS61" s="294">
        <v>0</v>
      </c>
      <c r="TT61" s="294">
        <v>0</v>
      </c>
      <c r="TU61" s="294">
        <v>0</v>
      </c>
      <c r="TV61" s="294">
        <v>0</v>
      </c>
      <c r="TW61" s="294">
        <v>0</v>
      </c>
      <c r="TX61" s="294">
        <v>0</v>
      </c>
      <c r="TY61" s="294">
        <v>0</v>
      </c>
      <c r="TZ61" s="294">
        <v>0</v>
      </c>
      <c r="UA61" s="294">
        <v>0</v>
      </c>
      <c r="UB61" s="294">
        <v>0</v>
      </c>
      <c r="UC61" s="294">
        <v>0</v>
      </c>
      <c r="UD61" s="294">
        <v>0</v>
      </c>
      <c r="UE61" s="294">
        <v>0</v>
      </c>
      <c r="UF61" s="294">
        <v>0</v>
      </c>
      <c r="UG61" s="294">
        <v>0</v>
      </c>
      <c r="UH61" s="294">
        <v>0</v>
      </c>
      <c r="UI61" s="294">
        <v>0</v>
      </c>
      <c r="UJ61" s="294">
        <v>0</v>
      </c>
      <c r="UK61" s="294">
        <v>0</v>
      </c>
      <c r="UL61" s="294">
        <v>0</v>
      </c>
      <c r="UM61" s="294">
        <v>0</v>
      </c>
      <c r="UN61" s="294">
        <v>0</v>
      </c>
      <c r="UO61" s="294">
        <v>0</v>
      </c>
      <c r="UP61" s="294">
        <v>0</v>
      </c>
      <c r="UQ61" s="294">
        <v>0</v>
      </c>
      <c r="UR61" s="294">
        <v>0</v>
      </c>
      <c r="US61" s="294">
        <v>0</v>
      </c>
      <c r="UT61" s="294">
        <v>0</v>
      </c>
      <c r="UU61" s="294">
        <v>0</v>
      </c>
      <c r="UV61" s="294">
        <v>0</v>
      </c>
      <c r="UW61" s="294">
        <v>0</v>
      </c>
      <c r="UX61" s="294">
        <v>0</v>
      </c>
      <c r="UY61" s="294">
        <v>0</v>
      </c>
      <c r="UZ61" s="294">
        <v>0</v>
      </c>
      <c r="VA61" s="294">
        <v>0</v>
      </c>
      <c r="VB61" s="294">
        <v>0</v>
      </c>
      <c r="VC61" s="294">
        <v>1.7462298274040222E-9</v>
      </c>
      <c r="VD61" s="294">
        <v>0</v>
      </c>
      <c r="VE61" s="294">
        <v>0</v>
      </c>
      <c r="VF61" s="294">
        <v>0</v>
      </c>
      <c r="VG61" s="294">
        <v>0</v>
      </c>
      <c r="VH61" s="294">
        <v>0</v>
      </c>
      <c r="VI61" s="294">
        <v>0</v>
      </c>
      <c r="VJ61" s="294">
        <v>0</v>
      </c>
      <c r="VK61" s="294">
        <v>0</v>
      </c>
      <c r="VL61" s="294">
        <v>0</v>
      </c>
      <c r="VM61" s="294">
        <v>0</v>
      </c>
      <c r="VN61" s="294">
        <v>0</v>
      </c>
      <c r="VO61" s="294">
        <v>0</v>
      </c>
      <c r="VP61" s="294">
        <v>0</v>
      </c>
      <c r="VQ61" s="294">
        <v>0</v>
      </c>
      <c r="VR61" s="294">
        <v>0</v>
      </c>
      <c r="VS61" s="294">
        <v>0</v>
      </c>
      <c r="VT61" s="294">
        <v>0</v>
      </c>
      <c r="VU61" s="294">
        <v>0</v>
      </c>
      <c r="VV61" s="294">
        <v>0</v>
      </c>
      <c r="VW61" s="294">
        <v>0</v>
      </c>
      <c r="VX61" s="294">
        <v>-9.3132257461547852E-10</v>
      </c>
      <c r="VY61" s="294">
        <v>0</v>
      </c>
      <c r="VZ61" s="294">
        <v>0</v>
      </c>
      <c r="WA61" s="294">
        <v>0</v>
      </c>
      <c r="WB61" s="294">
        <v>-9.9999643862247467E-4</v>
      </c>
      <c r="WC61" s="294">
        <v>0</v>
      </c>
      <c r="WD61" s="294">
        <v>0</v>
      </c>
      <c r="WE61" s="294">
        <v>0</v>
      </c>
      <c r="WF61" s="294">
        <v>0</v>
      </c>
      <c r="WG61" s="294">
        <v>0</v>
      </c>
      <c r="WH61" s="294">
        <v>0</v>
      </c>
      <c r="WI61" s="294">
        <v>0</v>
      </c>
      <c r="WJ61" s="294">
        <v>0</v>
      </c>
      <c r="WK61" s="294">
        <v>0</v>
      </c>
      <c r="WL61" s="294">
        <v>0</v>
      </c>
      <c r="WM61" s="294">
        <v>0</v>
      </c>
      <c r="WN61" s="294">
        <v>0</v>
      </c>
      <c r="WO61" s="294">
        <v>0</v>
      </c>
      <c r="WP61" s="294">
        <v>0</v>
      </c>
      <c r="WQ61" s="294">
        <v>0</v>
      </c>
      <c r="WR61" s="294">
        <v>0</v>
      </c>
      <c r="WS61" s="294">
        <v>0</v>
      </c>
      <c r="WT61" s="294">
        <v>0</v>
      </c>
      <c r="WU61" s="294">
        <v>0</v>
      </c>
      <c r="WV61" s="294">
        <v>0</v>
      </c>
      <c r="WW61" s="294">
        <v>0</v>
      </c>
      <c r="WX61" s="294">
        <v>0</v>
      </c>
      <c r="WY61" s="294">
        <v>0</v>
      </c>
      <c r="WZ61" s="294">
        <v>0</v>
      </c>
      <c r="XA61" s="294">
        <v>0</v>
      </c>
      <c r="XB61" s="294">
        <v>0</v>
      </c>
      <c r="XC61" s="294">
        <v>0</v>
      </c>
      <c r="XD61" s="294">
        <v>0</v>
      </c>
      <c r="XE61" s="294">
        <v>0</v>
      </c>
      <c r="XF61" s="294">
        <v>0</v>
      </c>
      <c r="XG61" s="294">
        <v>0</v>
      </c>
      <c r="XH61" s="294">
        <v>0</v>
      </c>
      <c r="XI61" s="294">
        <v>0</v>
      </c>
      <c r="XJ61" s="294">
        <v>0</v>
      </c>
      <c r="XK61" s="294">
        <v>0</v>
      </c>
      <c r="XL61" s="294">
        <v>0</v>
      </c>
      <c r="XM61" s="294">
        <v>0</v>
      </c>
      <c r="XN61" s="294">
        <v>0</v>
      </c>
      <c r="XO61" s="294">
        <v>0</v>
      </c>
      <c r="XP61" s="294">
        <v>0</v>
      </c>
      <c r="XQ61" s="294">
        <v>0</v>
      </c>
      <c r="XR61" s="294">
        <v>0</v>
      </c>
      <c r="XS61" s="294">
        <v>0</v>
      </c>
      <c r="XT61" s="294">
        <v>0</v>
      </c>
      <c r="XU61" s="294">
        <v>0</v>
      </c>
      <c r="XV61" s="294">
        <v>0</v>
      </c>
      <c r="XW61" s="294">
        <v>0</v>
      </c>
      <c r="XX61" s="294">
        <v>0</v>
      </c>
      <c r="XY61" s="294">
        <v>0</v>
      </c>
      <c r="XZ61" s="294">
        <v>0</v>
      </c>
      <c r="YA61" s="294">
        <v>0</v>
      </c>
      <c r="YB61" s="294">
        <v>0</v>
      </c>
      <c r="YC61" s="294">
        <v>0</v>
      </c>
      <c r="YD61" s="294">
        <v>0</v>
      </c>
      <c r="YE61" s="294">
        <v>0</v>
      </c>
      <c r="YF61" s="294">
        <v>0</v>
      </c>
      <c r="YG61" s="294">
        <v>0</v>
      </c>
      <c r="YH61" s="294">
        <v>0</v>
      </c>
      <c r="YI61" s="294">
        <v>0</v>
      </c>
      <c r="YJ61" s="294">
        <v>0</v>
      </c>
      <c r="YK61" s="294">
        <v>0</v>
      </c>
      <c r="YL61" s="294">
        <v>0</v>
      </c>
      <c r="YM61" s="294">
        <v>0</v>
      </c>
      <c r="YN61" s="294">
        <v>0</v>
      </c>
      <c r="YO61" s="294">
        <v>0</v>
      </c>
      <c r="YP61" s="294">
        <v>0</v>
      </c>
      <c r="YQ61" s="294">
        <v>0</v>
      </c>
      <c r="YR61" s="294">
        <v>0</v>
      </c>
      <c r="YS61" s="294">
        <v>0</v>
      </c>
      <c r="YT61" s="294">
        <v>0</v>
      </c>
      <c r="YU61" s="294">
        <v>1.6298145055770874E-9</v>
      </c>
      <c r="YV61" s="294">
        <v>0</v>
      </c>
      <c r="YW61" s="294">
        <v>0</v>
      </c>
      <c r="YX61" s="294">
        <v>0</v>
      </c>
      <c r="YY61" s="294">
        <v>0</v>
      </c>
      <c r="YZ61" s="294">
        <v>0</v>
      </c>
      <c r="ZA61" s="294">
        <v>-8.3819031715393066E-9</v>
      </c>
      <c r="ZB61" s="294">
        <v>0</v>
      </c>
      <c r="ZC61" s="294">
        <v>0</v>
      </c>
      <c r="ZD61" s="294">
        <v>0</v>
      </c>
      <c r="ZE61" s="294">
        <v>0</v>
      </c>
      <c r="ZF61" s="294">
        <v>0</v>
      </c>
      <c r="ZG61" s="294">
        <v>0</v>
      </c>
      <c r="ZH61" s="294">
        <v>0</v>
      </c>
      <c r="ZI61" s="294">
        <v>-3.0267983675003052E-9</v>
      </c>
      <c r="ZJ61" s="294">
        <v>1.4901161193847656E-8</v>
      </c>
      <c r="ZK61" s="294">
        <v>0</v>
      </c>
      <c r="ZL61" s="294">
        <v>0</v>
      </c>
      <c r="ZM61" s="294">
        <v>0</v>
      </c>
      <c r="ZN61" s="294">
        <v>0</v>
      </c>
      <c r="ZO61" s="294">
        <v>0</v>
      </c>
      <c r="ZP61" s="294">
        <v>0</v>
      </c>
      <c r="ZQ61" s="294">
        <v>0</v>
      </c>
      <c r="ZR61" s="294">
        <v>0</v>
      </c>
      <c r="ZS61" s="294">
        <v>0</v>
      </c>
      <c r="ZT61" s="294">
        <v>0</v>
      </c>
      <c r="ZU61" s="294">
        <v>0</v>
      </c>
      <c r="ZV61" s="294">
        <v>0</v>
      </c>
      <c r="ZW61" s="294">
        <v>0</v>
      </c>
      <c r="ZX61" s="294">
        <v>0</v>
      </c>
      <c r="ZY61" s="294">
        <v>0</v>
      </c>
      <c r="ZZ61" s="294">
        <v>0</v>
      </c>
      <c r="AAA61" s="294">
        <v>0</v>
      </c>
      <c r="AAB61" s="294">
        <v>0</v>
      </c>
      <c r="AAC61" s="294">
        <v>0</v>
      </c>
      <c r="AAD61" s="294">
        <v>0</v>
      </c>
      <c r="AAE61" s="294">
        <v>0</v>
      </c>
      <c r="AAF61" s="294">
        <v>0</v>
      </c>
      <c r="AAG61" s="294">
        <v>0</v>
      </c>
      <c r="AAH61" s="294">
        <v>0</v>
      </c>
      <c r="AAI61" s="294">
        <v>0</v>
      </c>
      <c r="AAJ61" s="294">
        <v>0</v>
      </c>
      <c r="AAK61" s="294">
        <v>0</v>
      </c>
      <c r="AAL61" s="294">
        <v>0</v>
      </c>
      <c r="AAM61" s="294">
        <v>0</v>
      </c>
      <c r="AAN61" s="294">
        <v>0</v>
      </c>
      <c r="AAO61" s="294">
        <v>0</v>
      </c>
      <c r="AAP61" s="294">
        <v>0</v>
      </c>
      <c r="AAQ61" s="294">
        <v>0</v>
      </c>
      <c r="AAR61" s="294">
        <v>0</v>
      </c>
      <c r="AAS61" s="294">
        <v>0</v>
      </c>
      <c r="AAT61" s="294">
        <v>0</v>
      </c>
      <c r="AAU61" s="294">
        <v>0</v>
      </c>
      <c r="AAV61" s="294">
        <v>0</v>
      </c>
      <c r="AAW61" s="294">
        <v>0</v>
      </c>
      <c r="AAX61" s="294">
        <v>0</v>
      </c>
      <c r="AAY61" s="294">
        <v>0</v>
      </c>
      <c r="AAZ61" s="294">
        <v>0</v>
      </c>
      <c r="ABA61" s="294">
        <v>0</v>
      </c>
      <c r="ABB61" s="294">
        <v>0</v>
      </c>
      <c r="ABC61" s="294">
        <v>0</v>
      </c>
      <c r="ABD61" s="294">
        <v>0</v>
      </c>
      <c r="ABE61" s="294">
        <v>0</v>
      </c>
      <c r="ABF61" s="294">
        <v>0</v>
      </c>
      <c r="ABG61" s="294">
        <v>0</v>
      </c>
      <c r="ABH61" s="294">
        <v>0</v>
      </c>
      <c r="ABI61" s="294">
        <v>0</v>
      </c>
      <c r="ABJ61" s="294">
        <v>0</v>
      </c>
      <c r="ABK61" s="294">
        <v>0</v>
      </c>
      <c r="ABL61" s="294">
        <v>0</v>
      </c>
      <c r="ABM61" s="294">
        <v>0</v>
      </c>
      <c r="ABN61" s="294">
        <v>0</v>
      </c>
      <c r="ABO61" s="294">
        <v>0</v>
      </c>
      <c r="ABP61" s="294">
        <v>0</v>
      </c>
      <c r="ABQ61" s="294">
        <v>0</v>
      </c>
      <c r="ABR61" s="294">
        <v>0</v>
      </c>
      <c r="ABS61" s="294">
        <v>0</v>
      </c>
      <c r="ABT61" s="294">
        <v>0</v>
      </c>
      <c r="ABU61" s="294">
        <v>0</v>
      </c>
      <c r="ABV61" s="294">
        <v>0</v>
      </c>
      <c r="ABW61" s="294">
        <v>0</v>
      </c>
      <c r="ABX61" s="294">
        <v>0</v>
      </c>
      <c r="ABY61" s="294">
        <v>0</v>
      </c>
      <c r="ABZ61" s="294">
        <v>0</v>
      </c>
      <c r="ACA61" s="294">
        <v>0</v>
      </c>
      <c r="ACB61" s="294">
        <v>0</v>
      </c>
      <c r="ACC61" s="294">
        <v>0</v>
      </c>
      <c r="ACD61" s="294">
        <v>0</v>
      </c>
      <c r="ACE61" s="294">
        <v>0</v>
      </c>
      <c r="ACF61" s="294">
        <v>0</v>
      </c>
      <c r="ACG61" s="294">
        <v>0</v>
      </c>
      <c r="ACH61" s="294">
        <v>0</v>
      </c>
      <c r="ACI61" s="294">
        <v>0</v>
      </c>
      <c r="ACJ61" s="294">
        <v>0</v>
      </c>
      <c r="ACK61" s="294">
        <v>0</v>
      </c>
      <c r="ACL61" s="294">
        <v>0</v>
      </c>
      <c r="ACM61" s="294">
        <v>0</v>
      </c>
      <c r="ACN61" s="294">
        <v>0</v>
      </c>
      <c r="ACO61" s="294">
        <v>0</v>
      </c>
      <c r="ACP61" s="294">
        <v>0</v>
      </c>
      <c r="ACQ61" s="294">
        <v>0</v>
      </c>
      <c r="ACR61" s="294">
        <v>2.3283064365386963E-9</v>
      </c>
      <c r="ACS61" s="294">
        <v>0</v>
      </c>
      <c r="ACT61" s="294">
        <v>0</v>
      </c>
      <c r="ACU61" s="294">
        <v>1.862645149230957E-9</v>
      </c>
      <c r="ACV61" s="294">
        <v>0</v>
      </c>
      <c r="ACW61" s="294">
        <v>0</v>
      </c>
      <c r="ACX61" s="294">
        <v>0</v>
      </c>
      <c r="ACY61" s="294">
        <v>0</v>
      </c>
      <c r="ACZ61" s="294">
        <v>0</v>
      </c>
      <c r="ADA61" s="294">
        <v>0</v>
      </c>
      <c r="ADB61" s="294">
        <v>0</v>
      </c>
      <c r="ADC61" s="294">
        <v>0</v>
      </c>
      <c r="ADD61" s="294">
        <v>0</v>
      </c>
      <c r="ADE61" s="294">
        <v>0</v>
      </c>
      <c r="ADF61" s="294">
        <v>0</v>
      </c>
      <c r="ADG61" s="294">
        <v>0</v>
      </c>
      <c r="ADH61" s="294">
        <v>0</v>
      </c>
      <c r="ADI61" s="294">
        <v>0</v>
      </c>
      <c r="ADJ61" s="294">
        <v>0</v>
      </c>
      <c r="ADK61" s="294">
        <v>1.862645149230957E-9</v>
      </c>
      <c r="ADL61" s="294">
        <v>0</v>
      </c>
      <c r="ADM61" s="294">
        <v>0</v>
      </c>
      <c r="ADN61" s="294">
        <v>0</v>
      </c>
      <c r="ADO61" s="294">
        <v>0</v>
      </c>
      <c r="ADP61" s="294">
        <v>0</v>
      </c>
      <c r="ADQ61" s="294">
        <v>-3.7289282772690058E-11</v>
      </c>
      <c r="ADR61" s="294">
        <v>0</v>
      </c>
      <c r="ADS61" s="294">
        <v>0</v>
      </c>
      <c r="ADT61" s="294">
        <v>0</v>
      </c>
      <c r="ADU61" s="294">
        <v>0</v>
      </c>
      <c r="ADV61" s="294">
        <v>0</v>
      </c>
      <c r="ADW61" s="294">
        <v>0</v>
      </c>
      <c r="ADX61" s="294">
        <v>-3.0267983675003052E-9</v>
      </c>
      <c r="ADY61" s="294">
        <v>0</v>
      </c>
      <c r="ADZ61" s="294">
        <v>0</v>
      </c>
      <c r="AEA61" s="294">
        <v>0</v>
      </c>
      <c r="AEB61" s="294">
        <v>0</v>
      </c>
      <c r="AEC61" s="294">
        <v>-1.1932570487260818E-9</v>
      </c>
      <c r="AED61" s="294">
        <v>0</v>
      </c>
      <c r="AEE61" s="294">
        <v>0</v>
      </c>
      <c r="AEF61" s="294">
        <v>0</v>
      </c>
      <c r="AEG61" s="294">
        <v>0</v>
      </c>
      <c r="AEH61" s="294">
        <v>-3.0267983675003052E-9</v>
      </c>
      <c r="AEI61" s="294">
        <v>0</v>
      </c>
      <c r="AEJ61" s="294">
        <v>0</v>
      </c>
      <c r="AEK61" s="294">
        <v>0</v>
      </c>
      <c r="AEL61" s="294">
        <v>0</v>
      </c>
      <c r="AEM61" s="294">
        <v>0</v>
      </c>
      <c r="AEN61" s="294">
        <v>0</v>
      </c>
      <c r="AEO61" s="294">
        <v>0</v>
      </c>
      <c r="AEP61" s="294">
        <v>-1.1932570487260818E-9</v>
      </c>
      <c r="AEQ61" s="294">
        <v>0</v>
      </c>
      <c r="AER61" s="294">
        <v>0</v>
      </c>
      <c r="AES61" s="294">
        <v>0</v>
      </c>
      <c r="AET61" s="294">
        <v>0</v>
      </c>
      <c r="AEU61" s="294">
        <v>0</v>
      </c>
      <c r="AEV61" s="294">
        <v>0</v>
      </c>
      <c r="AEW61" s="294">
        <v>2.7939677238464355E-9</v>
      </c>
      <c r="AEX61" s="294">
        <v>0</v>
      </c>
      <c r="AEY61" s="294">
        <v>0</v>
      </c>
      <c r="AEZ61" s="294">
        <v>0</v>
      </c>
      <c r="AFA61" s="294">
        <v>0</v>
      </c>
      <c r="AFB61" s="294">
        <v>-2.3283064365386963E-9</v>
      </c>
      <c r="AFC61" s="294">
        <v>0</v>
      </c>
      <c r="AFD61" s="294">
        <v>0</v>
      </c>
      <c r="AFE61" s="294">
        <v>-2.0954757928848267E-9</v>
      </c>
      <c r="AFF61" s="294">
        <v>0</v>
      </c>
      <c r="AFG61" s="294">
        <v>0</v>
      </c>
      <c r="AFH61" s="294">
        <v>0</v>
      </c>
      <c r="AFI61" s="294">
        <v>0</v>
      </c>
      <c r="AFJ61" s="294">
        <v>0</v>
      </c>
      <c r="AFK61" s="294">
        <v>0</v>
      </c>
      <c r="AFL61" s="294">
        <v>0</v>
      </c>
      <c r="AFM61" s="294">
        <v>0</v>
      </c>
      <c r="AFN61" s="294">
        <v>0</v>
      </c>
      <c r="AFO61" s="294">
        <v>0</v>
      </c>
      <c r="AFP61" s="294">
        <v>0</v>
      </c>
      <c r="AFQ61" s="294">
        <v>0</v>
      </c>
      <c r="AFR61" s="294">
        <v>0</v>
      </c>
      <c r="AFS61" s="294">
        <v>0</v>
      </c>
      <c r="AFT61" s="294">
        <v>0</v>
      </c>
      <c r="AFU61" s="294">
        <v>0</v>
      </c>
      <c r="AFV61" s="294">
        <v>0</v>
      </c>
      <c r="AFW61" s="294">
        <v>0</v>
      </c>
      <c r="AFX61" s="294">
        <v>0</v>
      </c>
      <c r="AFY61" s="294">
        <v>0</v>
      </c>
      <c r="AFZ61" s="294">
        <v>0</v>
      </c>
      <c r="AGA61" s="294">
        <v>0</v>
      </c>
      <c r="AGB61" s="294">
        <v>0</v>
      </c>
      <c r="AGC61" s="294">
        <v>0</v>
      </c>
      <c r="AGD61" s="294">
        <v>0</v>
      </c>
      <c r="AGE61" s="294">
        <v>0</v>
      </c>
      <c r="AGF61" s="294">
        <v>0</v>
      </c>
      <c r="AGG61" s="294">
        <v>0</v>
      </c>
      <c r="AGH61" s="294">
        <v>0</v>
      </c>
      <c r="AGI61" s="294">
        <v>0</v>
      </c>
      <c r="AGJ61" s="294">
        <v>0</v>
      </c>
      <c r="AGK61" s="294">
        <v>0</v>
      </c>
      <c r="AGL61" s="294">
        <v>0</v>
      </c>
      <c r="AGM61" s="294">
        <v>0</v>
      </c>
      <c r="AGN61" s="294">
        <v>1.9790604710578918E-9</v>
      </c>
      <c r="AGO61" s="294">
        <v>-4.6566128730773926E-10</v>
      </c>
      <c r="AGP61" s="294">
        <v>0</v>
      </c>
      <c r="AGQ61" s="294">
        <v>0</v>
      </c>
      <c r="AGR61" s="294">
        <v>0</v>
      </c>
      <c r="AGS61" s="294">
        <v>0</v>
      </c>
      <c r="AGT61" s="294">
        <v>0</v>
      </c>
      <c r="AGU61" s="294">
        <v>3.6088749766349792E-9</v>
      </c>
      <c r="AGV61" s="294">
        <v>0</v>
      </c>
      <c r="AGW61" s="294">
        <v>0</v>
      </c>
      <c r="AGX61" s="294">
        <v>0</v>
      </c>
      <c r="AGY61" s="294">
        <v>0</v>
      </c>
      <c r="AGZ61" s="294">
        <v>0</v>
      </c>
      <c r="AHA61" s="294">
        <v>0</v>
      </c>
      <c r="AHB61" s="294">
        <v>0</v>
      </c>
      <c r="AHC61" s="294">
        <v>0</v>
      </c>
      <c r="AHD61" s="294">
        <v>-1.3387762010097504E-9</v>
      </c>
      <c r="AHE61" s="294">
        <v>-4.6566128730773926E-10</v>
      </c>
      <c r="AHF61" s="294">
        <v>0</v>
      </c>
      <c r="AHG61" s="294">
        <v>0</v>
      </c>
      <c r="AHH61" s="294">
        <v>0</v>
      </c>
      <c r="AHI61" s="294">
        <v>0</v>
      </c>
      <c r="AHJ61" s="294">
        <v>0</v>
      </c>
      <c r="AHK61" s="294">
        <v>0</v>
      </c>
      <c r="AHL61" s="294">
        <v>0</v>
      </c>
      <c r="AHM61" s="294">
        <v>0</v>
      </c>
      <c r="AHN61" s="294"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6FF66"/>
  </sheetPr>
  <dimension ref="A1:AHW157"/>
  <sheetViews>
    <sheetView zoomScale="80" zoomScaleNormal="80" workbookViewId="0">
      <pane xSplit="4" ySplit="5" topLeftCell="VM30" activePane="bottomRight" state="frozen"/>
      <selection pane="topRight" activeCell="D1" sqref="D1"/>
      <selection pane="bottomLeft" activeCell="A6" sqref="A6"/>
      <selection pane="bottomRight" activeCell="VP40" sqref="VP40"/>
    </sheetView>
  </sheetViews>
  <sheetFormatPr defaultColWidth="8.83203125" defaultRowHeight="33" x14ac:dyDescent="1.1000000000000001"/>
  <cols>
    <col min="1" max="1" width="8.83203125" style="270"/>
    <col min="2" max="2" width="16" style="270" bestFit="1" customWidth="1"/>
    <col min="3" max="3" width="48.6640625" style="271" customWidth="1"/>
    <col min="4" max="4" width="17.58203125" style="271" bestFit="1" customWidth="1"/>
    <col min="5" max="5" width="16" style="271" bestFit="1" customWidth="1"/>
    <col min="6" max="6" width="18.58203125" style="271" bestFit="1" customWidth="1"/>
    <col min="7" max="7" width="16" style="271" bestFit="1" customWidth="1"/>
    <col min="8" max="9" width="14.9140625" style="271" bestFit="1" customWidth="1"/>
    <col min="10" max="10" width="15.83203125" style="271" bestFit="1" customWidth="1"/>
    <col min="11" max="12" width="16" style="271" bestFit="1" customWidth="1"/>
    <col min="13" max="13" width="14.9140625" style="271" bestFit="1" customWidth="1"/>
    <col min="14" max="14" width="16" style="271" bestFit="1" customWidth="1"/>
    <col min="15" max="15" width="14.9140625" style="271" bestFit="1" customWidth="1"/>
    <col min="16" max="17" width="16" style="271" bestFit="1" customWidth="1"/>
    <col min="18" max="21" width="14.9140625" style="271" bestFit="1" customWidth="1"/>
    <col min="22" max="22" width="16.83203125" style="271" customWidth="1"/>
    <col min="23" max="24" width="14.9140625" style="271" bestFit="1" customWidth="1"/>
    <col min="25" max="25" width="15.33203125" style="271" bestFit="1" customWidth="1"/>
    <col min="26" max="27" width="14.9140625" style="271" bestFit="1" customWidth="1"/>
    <col min="28" max="28" width="18.58203125" style="271" bestFit="1" customWidth="1"/>
    <col min="29" max="30" width="16" style="271" bestFit="1" customWidth="1"/>
    <col min="31" max="31" width="14.9140625" style="271" bestFit="1" customWidth="1"/>
    <col min="32" max="36" width="16" style="271" bestFit="1" customWidth="1"/>
    <col min="37" max="42" width="14.9140625" style="271" bestFit="1" customWidth="1"/>
    <col min="43" max="43" width="16.58203125" style="271" bestFit="1" customWidth="1"/>
    <col min="44" max="44" width="16" style="271" bestFit="1" customWidth="1"/>
    <col min="45" max="45" width="14.9140625" style="271" bestFit="1" customWidth="1"/>
    <col min="46" max="46" width="17.58203125" style="271" bestFit="1" customWidth="1"/>
    <col min="47" max="52" width="14.9140625" style="271" bestFit="1" customWidth="1"/>
    <col min="53" max="53" width="16.1640625" style="271" bestFit="1" customWidth="1"/>
    <col min="54" max="54" width="16" style="271" bestFit="1" customWidth="1"/>
    <col min="55" max="56" width="14.9140625" style="271" bestFit="1" customWidth="1"/>
    <col min="57" max="57" width="16" style="271" bestFit="1" customWidth="1"/>
    <col min="58" max="60" width="14.9140625" style="271" bestFit="1" customWidth="1"/>
    <col min="61" max="61" width="17.58203125" style="271" bestFit="1" customWidth="1"/>
    <col min="62" max="69" width="14.9140625" style="271" bestFit="1" customWidth="1"/>
    <col min="70" max="70" width="16" style="271" bestFit="1" customWidth="1"/>
    <col min="71" max="72" width="14.9140625" style="271" bestFit="1" customWidth="1"/>
    <col min="73" max="73" width="16" style="271" bestFit="1" customWidth="1"/>
    <col min="74" max="75" width="14.9140625" style="271" bestFit="1" customWidth="1"/>
    <col min="76" max="77" width="16" style="271" bestFit="1" customWidth="1"/>
    <col min="78" max="79" width="14.9140625" style="271" bestFit="1" customWidth="1"/>
    <col min="80" max="80" width="16" style="271" bestFit="1" customWidth="1"/>
    <col min="81" max="84" width="14.9140625" style="271" bestFit="1" customWidth="1"/>
    <col min="85" max="85" width="17.58203125" style="271" bestFit="1" customWidth="1"/>
    <col min="86" max="86" width="14.9140625" style="271" bestFit="1" customWidth="1"/>
    <col min="87" max="87" width="16" style="271" bestFit="1" customWidth="1"/>
    <col min="88" max="91" width="14.9140625" style="271" bestFit="1" customWidth="1"/>
    <col min="92" max="92" width="16" style="271" bestFit="1" customWidth="1"/>
    <col min="93" max="97" width="14.9140625" style="271" bestFit="1" customWidth="1"/>
    <col min="98" max="98" width="17.58203125" style="271" bestFit="1" customWidth="1"/>
    <col min="99" max="100" width="14.9140625" style="271" bestFit="1" customWidth="1"/>
    <col min="101" max="101" width="16" style="271" bestFit="1" customWidth="1"/>
    <col min="102" max="102" width="14.9140625" style="271" bestFit="1" customWidth="1"/>
    <col min="103" max="103" width="16" style="271" bestFit="1" customWidth="1"/>
    <col min="104" max="105" width="14.9140625" style="271" bestFit="1" customWidth="1"/>
    <col min="106" max="106" width="17.58203125" style="271" bestFit="1" customWidth="1"/>
    <col min="107" max="109" width="16" style="271" bestFit="1" customWidth="1"/>
    <col min="110" max="110" width="14.9140625" style="271" bestFit="1" customWidth="1"/>
    <col min="111" max="112" width="16" style="271" bestFit="1" customWidth="1"/>
    <col min="113" max="114" width="14.9140625" style="271" bestFit="1" customWidth="1"/>
    <col min="115" max="115" width="16.9140625" style="271" bestFit="1" customWidth="1"/>
    <col min="116" max="116" width="16.58203125" style="271" bestFit="1" customWidth="1"/>
    <col min="117" max="118" width="16" style="271" bestFit="1" customWidth="1"/>
    <col min="119" max="120" width="14.9140625" style="271" bestFit="1" customWidth="1"/>
    <col min="121" max="122" width="16" style="271" bestFit="1" customWidth="1"/>
    <col min="123" max="123" width="14.9140625" style="271" bestFit="1" customWidth="1"/>
    <col min="124" max="124" width="16" style="271" bestFit="1" customWidth="1"/>
    <col min="125" max="125" width="14.9140625" style="271" bestFit="1" customWidth="1"/>
    <col min="126" max="126" width="17.58203125" style="271" bestFit="1" customWidth="1"/>
    <col min="127" max="130" width="16" style="271" bestFit="1" customWidth="1"/>
    <col min="131" max="131" width="14.9140625" style="271" bestFit="1" customWidth="1"/>
    <col min="132" max="132" width="16" style="271" bestFit="1" customWidth="1"/>
    <col min="133" max="133" width="14.9140625" style="271" bestFit="1" customWidth="1"/>
    <col min="134" max="134" width="16.58203125" style="271" bestFit="1" customWidth="1"/>
    <col min="135" max="136" width="16" style="271" bestFit="1" customWidth="1"/>
    <col min="137" max="137" width="17.4140625" style="271" bestFit="1" customWidth="1"/>
    <col min="138" max="139" width="14.9140625" style="271" bestFit="1" customWidth="1"/>
    <col min="140" max="141" width="16" style="271" bestFit="1" customWidth="1"/>
    <col min="142" max="143" width="14.9140625" style="271" bestFit="1" customWidth="1"/>
    <col min="144" max="144" width="17.58203125" style="271" bestFit="1" customWidth="1"/>
    <col min="145" max="152" width="14.9140625" style="271" bestFit="1" customWidth="1"/>
    <col min="153" max="153" width="17.58203125" style="271" bestFit="1" customWidth="1"/>
    <col min="154" max="156" width="14.9140625" style="271" bestFit="1" customWidth="1"/>
    <col min="157" max="158" width="16" style="271" bestFit="1" customWidth="1"/>
    <col min="159" max="160" width="14.9140625" style="271" bestFit="1" customWidth="1"/>
    <col min="161" max="161" width="16" style="271" bestFit="1" customWidth="1"/>
    <col min="162" max="164" width="14.9140625" style="271" bestFit="1" customWidth="1"/>
    <col min="165" max="165" width="16" style="271" bestFit="1" customWidth="1"/>
    <col min="166" max="172" width="14.9140625" style="271" bestFit="1" customWidth="1"/>
    <col min="173" max="173" width="17.58203125" style="271" bestFit="1" customWidth="1"/>
    <col min="174" max="174" width="14.9140625" style="271" bestFit="1" customWidth="1"/>
    <col min="175" max="175" width="16" style="271" bestFit="1" customWidth="1"/>
    <col min="176" max="176" width="14.9140625" style="271" bestFit="1" customWidth="1"/>
    <col min="177" max="177" width="16" style="271" bestFit="1" customWidth="1"/>
    <col min="178" max="178" width="14.9140625" style="271" bestFit="1" customWidth="1"/>
    <col min="179" max="179" width="16" style="271" bestFit="1" customWidth="1"/>
    <col min="180" max="182" width="14.9140625" style="271" bestFit="1" customWidth="1"/>
    <col min="183" max="183" width="16" style="271" bestFit="1" customWidth="1"/>
    <col min="184" max="186" width="14.9140625" style="271" bestFit="1" customWidth="1"/>
    <col min="187" max="187" width="16" style="271" bestFit="1" customWidth="1"/>
    <col min="188" max="188" width="14.9140625" style="271" bestFit="1" customWidth="1"/>
    <col min="189" max="189" width="15.4140625" style="271" bestFit="1" customWidth="1"/>
    <col min="190" max="190" width="16" style="271" bestFit="1" customWidth="1"/>
    <col min="191" max="193" width="14.9140625" style="271" bestFit="1" customWidth="1"/>
    <col min="194" max="194" width="16" style="271" bestFit="1" customWidth="1"/>
    <col min="195" max="198" width="14.9140625" style="271" bestFit="1" customWidth="1"/>
    <col min="199" max="199" width="16" style="271" bestFit="1" customWidth="1"/>
    <col min="200" max="201" width="14.9140625" style="271" bestFit="1" customWidth="1"/>
    <col min="202" max="202" width="16" style="271" bestFit="1" customWidth="1"/>
    <col min="203" max="206" width="14.9140625" style="271" bestFit="1" customWidth="1"/>
    <col min="207" max="207" width="16" style="271" bestFit="1" customWidth="1"/>
    <col min="208" max="210" width="14.9140625" style="271" bestFit="1" customWidth="1"/>
    <col min="211" max="211" width="17.58203125" style="271" bestFit="1" customWidth="1"/>
    <col min="212" max="216" width="16" style="271" bestFit="1" customWidth="1"/>
    <col min="217" max="217" width="14.9140625" style="271" bestFit="1" customWidth="1"/>
    <col min="218" max="218" width="17.58203125" style="271" bestFit="1" customWidth="1"/>
    <col min="219" max="220" width="16" style="271" bestFit="1" customWidth="1"/>
    <col min="221" max="225" width="14.9140625" style="271" bestFit="1" customWidth="1"/>
    <col min="226" max="226" width="17.58203125" style="271" bestFit="1" customWidth="1"/>
    <col min="227" max="227" width="16" style="271" bestFit="1" customWidth="1"/>
    <col min="228" max="231" width="14.9140625" style="271" bestFit="1" customWidth="1"/>
    <col min="232" max="232" width="16" style="271" bestFit="1" customWidth="1"/>
    <col min="233" max="241" width="14.9140625" style="271" bestFit="1" customWidth="1"/>
    <col min="242" max="242" width="17.58203125" style="271" bestFit="1" customWidth="1"/>
    <col min="243" max="243" width="16" style="271" bestFit="1" customWidth="1"/>
    <col min="244" max="244" width="14.9140625" style="271" bestFit="1" customWidth="1"/>
    <col min="245" max="246" width="16" style="271" bestFit="1" customWidth="1"/>
    <col min="247" max="252" width="14.9140625" style="271" bestFit="1" customWidth="1"/>
    <col min="253" max="253" width="17.58203125" style="271" bestFit="1" customWidth="1"/>
    <col min="254" max="255" width="16" style="271" bestFit="1" customWidth="1"/>
    <col min="256" max="264" width="14.9140625" style="271" bestFit="1" customWidth="1"/>
    <col min="265" max="266" width="16" style="271" bestFit="1" customWidth="1"/>
    <col min="267" max="270" width="14.9140625" style="271" bestFit="1" customWidth="1"/>
    <col min="271" max="271" width="16" style="271" bestFit="1" customWidth="1"/>
    <col min="272" max="273" width="14.9140625" style="271" bestFit="1" customWidth="1"/>
    <col min="274" max="274" width="16" style="271" bestFit="1" customWidth="1"/>
    <col min="275" max="275" width="14.9140625" style="271" bestFit="1" customWidth="1"/>
    <col min="276" max="276" width="16" style="271" bestFit="1" customWidth="1"/>
    <col min="277" max="277" width="14.9140625" style="271" bestFit="1" customWidth="1"/>
    <col min="278" max="279" width="16" style="271" bestFit="1" customWidth="1"/>
    <col min="280" max="280" width="16.33203125" style="271" bestFit="1" customWidth="1"/>
    <col min="281" max="282" width="16" style="271" bestFit="1" customWidth="1"/>
    <col min="283" max="285" width="14.9140625" style="271" bestFit="1" customWidth="1"/>
    <col min="286" max="286" width="17.58203125" style="271" bestFit="1" customWidth="1"/>
    <col min="287" max="287" width="16" style="271" bestFit="1" customWidth="1"/>
    <col min="288" max="289" width="14.9140625" style="271" bestFit="1" customWidth="1"/>
    <col min="290" max="290" width="16" style="271" bestFit="1" customWidth="1"/>
    <col min="291" max="291" width="14.9140625" style="271" bestFit="1" customWidth="1"/>
    <col min="292" max="292" width="16" style="271" bestFit="1" customWidth="1"/>
    <col min="293" max="293" width="14.9140625" style="271" bestFit="1" customWidth="1"/>
    <col min="294" max="294" width="16" style="271" bestFit="1" customWidth="1"/>
    <col min="295" max="295" width="17.4140625" style="271" bestFit="1" customWidth="1"/>
    <col min="296" max="296" width="14.9140625" style="271" bestFit="1" customWidth="1"/>
    <col min="297" max="297" width="15.33203125" style="271" bestFit="1" customWidth="1"/>
    <col min="298" max="299" width="15.58203125" style="271" bestFit="1" customWidth="1"/>
    <col min="300" max="300" width="16.4140625" style="271" bestFit="1" customWidth="1"/>
    <col min="301" max="301" width="17.58203125" style="271" bestFit="1" customWidth="1"/>
    <col min="302" max="303" width="16" style="271" bestFit="1" customWidth="1"/>
    <col min="304" max="305" width="14.9140625" style="271" bestFit="1" customWidth="1"/>
    <col min="306" max="307" width="16" style="271" bestFit="1" customWidth="1"/>
    <col min="308" max="308" width="14.9140625" style="271" bestFit="1" customWidth="1"/>
    <col min="309" max="313" width="16" style="271" bestFit="1" customWidth="1"/>
    <col min="314" max="314" width="15.9140625" style="271" bestFit="1" customWidth="1"/>
    <col min="315" max="317" width="16" style="271" bestFit="1" customWidth="1"/>
    <col min="318" max="318" width="17.58203125" style="271" bestFit="1" customWidth="1"/>
    <col min="319" max="322" width="16" style="271" bestFit="1" customWidth="1"/>
    <col min="323" max="326" width="14.9140625" style="271" bestFit="1" customWidth="1"/>
    <col min="327" max="327" width="16.58203125" style="271" bestFit="1" customWidth="1"/>
    <col min="328" max="328" width="14.9140625" style="271" bestFit="1" customWidth="1"/>
    <col min="329" max="329" width="17.4140625" style="271" bestFit="1" customWidth="1"/>
    <col min="330" max="330" width="16" style="271" bestFit="1" customWidth="1"/>
    <col min="331" max="331" width="14.9140625" style="271" bestFit="1" customWidth="1"/>
    <col min="332" max="332" width="17.58203125" style="271" bestFit="1" customWidth="1"/>
    <col min="333" max="333" width="16" style="271" bestFit="1" customWidth="1"/>
    <col min="334" max="334" width="17.58203125" style="271" bestFit="1" customWidth="1"/>
    <col min="335" max="342" width="16" style="271" bestFit="1" customWidth="1"/>
    <col min="343" max="343" width="14.9140625" style="271" bestFit="1" customWidth="1"/>
    <col min="344" max="344" width="17.58203125" style="271" bestFit="1" customWidth="1"/>
    <col min="345" max="345" width="16" style="271" bestFit="1" customWidth="1"/>
    <col min="346" max="355" width="14.9140625" style="271" bestFit="1" customWidth="1"/>
    <col min="356" max="356" width="17.58203125" style="271" bestFit="1" customWidth="1"/>
    <col min="357" max="357" width="16" style="271" bestFit="1" customWidth="1"/>
    <col min="358" max="358" width="14.9140625" style="271" bestFit="1" customWidth="1"/>
    <col min="359" max="360" width="16" style="271" bestFit="1" customWidth="1"/>
    <col min="361" max="361" width="14.9140625" style="271" bestFit="1" customWidth="1"/>
    <col min="362" max="363" width="16" style="271" bestFit="1" customWidth="1"/>
    <col min="364" max="365" width="14.9140625" style="271" bestFit="1" customWidth="1"/>
    <col min="366" max="366" width="15.4140625" style="271" bestFit="1" customWidth="1"/>
    <col min="367" max="367" width="17.58203125" style="271" bestFit="1" customWidth="1"/>
    <col min="368" max="368" width="16.9140625" style="271" bestFit="1" customWidth="1"/>
    <col min="369" max="369" width="15.33203125" style="271" bestFit="1" customWidth="1"/>
    <col min="370" max="375" width="16" style="271" bestFit="1" customWidth="1"/>
    <col min="376" max="376" width="14.9140625" style="271" bestFit="1" customWidth="1"/>
    <col min="377" max="378" width="15.33203125" style="271" bestFit="1" customWidth="1"/>
    <col min="379" max="379" width="16" style="271" bestFit="1" customWidth="1"/>
    <col min="380" max="380" width="15.33203125" style="271" bestFit="1" customWidth="1"/>
    <col min="381" max="383" width="14.9140625" style="271" bestFit="1" customWidth="1"/>
    <col min="384" max="384" width="14.1640625" style="271" bestFit="1" customWidth="1"/>
    <col min="385" max="385" width="14.9140625" style="271" bestFit="1" customWidth="1"/>
    <col min="386" max="386" width="20" style="271" bestFit="1" customWidth="1"/>
    <col min="387" max="388" width="16" style="271" bestFit="1" customWidth="1"/>
    <col min="389" max="391" width="14.9140625" style="271" bestFit="1" customWidth="1"/>
    <col min="392" max="392" width="15.4140625" style="271" bestFit="1" customWidth="1"/>
    <col min="393" max="393" width="17.58203125" style="271" bestFit="1" customWidth="1"/>
    <col min="394" max="394" width="17.4140625" style="271" bestFit="1" customWidth="1"/>
    <col min="395" max="397" width="16" style="271" bestFit="1" customWidth="1"/>
    <col min="398" max="398" width="14.9140625" style="271" bestFit="1" customWidth="1"/>
    <col min="399" max="399" width="16" style="271" bestFit="1" customWidth="1"/>
    <col min="400" max="401" width="14.9140625" style="271" bestFit="1" customWidth="1"/>
    <col min="402" max="402" width="17.58203125" style="271" bestFit="1" customWidth="1"/>
    <col min="403" max="405" width="16" style="271" bestFit="1" customWidth="1"/>
    <col min="406" max="406" width="15.4140625" style="271" bestFit="1" customWidth="1"/>
    <col min="407" max="407" width="14.9140625" style="271" bestFit="1" customWidth="1"/>
    <col min="408" max="408" width="17.58203125" style="271" bestFit="1" customWidth="1"/>
    <col min="409" max="409" width="16" style="271" bestFit="1" customWidth="1"/>
    <col min="410" max="411" width="14.9140625" style="271" bestFit="1" customWidth="1"/>
    <col min="412" max="413" width="16" style="271" bestFit="1" customWidth="1"/>
    <col min="414" max="414" width="15.33203125" style="271" bestFit="1" customWidth="1"/>
    <col min="415" max="416" width="14.9140625" style="271" bestFit="1" customWidth="1"/>
    <col min="417" max="417" width="17.58203125" style="271" bestFit="1" customWidth="1"/>
    <col min="418" max="419" width="16" style="271" bestFit="1" customWidth="1"/>
    <col min="420" max="420" width="14.9140625" style="271" bestFit="1" customWidth="1"/>
    <col min="421" max="422" width="16" style="271" bestFit="1" customWidth="1"/>
    <col min="423" max="426" width="14.9140625" style="271" bestFit="1" customWidth="1"/>
    <col min="427" max="428" width="16" style="271" bestFit="1" customWidth="1"/>
    <col min="429" max="429" width="14.9140625" style="271" bestFit="1" customWidth="1"/>
    <col min="430" max="430" width="16" style="271" bestFit="1" customWidth="1"/>
    <col min="431" max="433" width="14.9140625" style="271" bestFit="1" customWidth="1"/>
    <col min="434" max="434" width="15.4140625" style="271" bestFit="1" customWidth="1"/>
    <col min="435" max="435" width="17.58203125" style="271" bestFit="1" customWidth="1"/>
    <col min="436" max="436" width="16" style="271" bestFit="1" customWidth="1"/>
    <col min="437" max="437" width="14.9140625" style="271" bestFit="1" customWidth="1"/>
    <col min="438" max="441" width="16" style="271" bestFit="1" customWidth="1"/>
    <col min="442" max="442" width="14.9140625" style="271" bestFit="1" customWidth="1"/>
    <col min="443" max="443" width="16" style="271" bestFit="1" customWidth="1"/>
    <col min="444" max="444" width="14.9140625" style="271" bestFit="1" customWidth="1"/>
    <col min="445" max="445" width="16" style="271" bestFit="1" customWidth="1"/>
    <col min="446" max="447" width="14.9140625" style="271" bestFit="1" customWidth="1"/>
    <col min="448" max="448" width="16" style="271" bestFit="1" customWidth="1"/>
    <col min="449" max="449" width="14.9140625" style="271" bestFit="1" customWidth="1"/>
    <col min="450" max="450" width="16" style="271" bestFit="1" customWidth="1"/>
    <col min="451" max="453" width="14.9140625" style="271" bestFit="1" customWidth="1"/>
    <col min="454" max="455" width="16" style="271" bestFit="1" customWidth="1"/>
    <col min="456" max="460" width="14.9140625" style="271" bestFit="1" customWidth="1"/>
    <col min="461" max="461" width="17.58203125" style="271" bestFit="1" customWidth="1"/>
    <col min="462" max="463" width="16" style="271" bestFit="1" customWidth="1"/>
    <col min="464" max="465" width="14.9140625" style="271" bestFit="1" customWidth="1"/>
    <col min="466" max="466" width="16" style="271" bestFit="1" customWidth="1"/>
    <col min="467" max="467" width="15.33203125" style="271" bestFit="1" customWidth="1"/>
    <col min="468" max="469" width="16" style="271" bestFit="1" customWidth="1"/>
    <col min="470" max="470" width="15.33203125" style="271" bestFit="1" customWidth="1"/>
    <col min="471" max="473" width="14.9140625" style="271" bestFit="1" customWidth="1"/>
    <col min="474" max="474" width="17.58203125" style="271" bestFit="1" customWidth="1"/>
    <col min="475" max="475" width="16" style="271" bestFit="1" customWidth="1"/>
    <col min="476" max="476" width="14.9140625" style="271" bestFit="1" customWidth="1"/>
    <col min="477" max="477" width="16" style="271" bestFit="1" customWidth="1"/>
    <col min="478" max="479" width="14.9140625" style="271" bestFit="1" customWidth="1"/>
    <col min="480" max="480" width="16" style="271" bestFit="1" customWidth="1"/>
    <col min="481" max="482" width="14.9140625" style="271" bestFit="1" customWidth="1"/>
    <col min="483" max="484" width="16" style="271" bestFit="1" customWidth="1"/>
    <col min="485" max="493" width="14.9140625" style="271" bestFit="1" customWidth="1"/>
    <col min="494" max="494" width="17.58203125" style="271" bestFit="1" customWidth="1"/>
    <col min="495" max="495" width="16" style="271" bestFit="1" customWidth="1"/>
    <col min="496" max="500" width="14.9140625" style="271" bestFit="1" customWidth="1"/>
    <col min="501" max="501" width="16" style="271" bestFit="1" customWidth="1"/>
    <col min="502" max="504" width="14.9140625" style="271" bestFit="1" customWidth="1"/>
    <col min="505" max="505" width="16.58203125" style="271" bestFit="1" customWidth="1"/>
    <col min="506" max="507" width="14.9140625" style="271" bestFit="1" customWidth="1"/>
    <col min="508" max="508" width="16" style="271" bestFit="1" customWidth="1"/>
    <col min="509" max="514" width="14.9140625" style="271" bestFit="1" customWidth="1"/>
    <col min="515" max="515" width="16" style="271" bestFit="1" customWidth="1"/>
    <col min="516" max="517" width="14.9140625" style="271" bestFit="1" customWidth="1"/>
    <col min="518" max="518" width="16.33203125" style="271" bestFit="1" customWidth="1"/>
    <col min="519" max="519" width="14.9140625" style="271" bestFit="1" customWidth="1"/>
    <col min="520" max="520" width="16" style="271" bestFit="1" customWidth="1"/>
    <col min="521" max="522" width="14.9140625" style="271" bestFit="1" customWidth="1"/>
    <col min="523" max="523" width="16" style="271" bestFit="1" customWidth="1"/>
    <col min="524" max="527" width="14.9140625" style="271" bestFit="1" customWidth="1"/>
    <col min="528" max="528" width="17.58203125" style="271" bestFit="1" customWidth="1"/>
    <col min="529" max="529" width="16" style="271" bestFit="1" customWidth="1"/>
    <col min="530" max="530" width="14.9140625" style="271" bestFit="1" customWidth="1"/>
    <col min="531" max="531" width="17.1640625" style="271" bestFit="1" customWidth="1"/>
    <col min="532" max="532" width="16" style="271" bestFit="1" customWidth="1"/>
    <col min="533" max="534" width="14.9140625" style="271" bestFit="1" customWidth="1"/>
    <col min="535" max="535" width="16" style="271" bestFit="1" customWidth="1"/>
    <col min="536" max="536" width="14.9140625" style="271" bestFit="1" customWidth="1"/>
    <col min="537" max="537" width="16" style="271" bestFit="1" customWidth="1"/>
    <col min="538" max="543" width="14.9140625" style="271" bestFit="1" customWidth="1"/>
    <col min="544" max="544" width="17" style="271" bestFit="1" customWidth="1"/>
    <col min="545" max="545" width="14.9140625" style="271" bestFit="1" customWidth="1"/>
    <col min="546" max="547" width="16" style="271" bestFit="1" customWidth="1"/>
    <col min="548" max="549" width="14.9140625" style="271" bestFit="1" customWidth="1"/>
    <col min="550" max="550" width="17.58203125" style="271" bestFit="1" customWidth="1"/>
    <col min="551" max="551" width="16" style="271" bestFit="1" customWidth="1"/>
    <col min="552" max="554" width="14.9140625" style="271" bestFit="1" customWidth="1"/>
    <col min="555" max="556" width="16" style="271" bestFit="1" customWidth="1"/>
    <col min="557" max="557" width="14.9140625" style="271" bestFit="1" customWidth="1"/>
    <col min="558" max="558" width="16" style="271" bestFit="1" customWidth="1"/>
    <col min="559" max="559" width="14.9140625" style="271" bestFit="1" customWidth="1"/>
    <col min="560" max="560" width="15.4140625" style="271" bestFit="1" customWidth="1"/>
    <col min="561" max="561" width="17.58203125" style="271" bestFit="1" customWidth="1"/>
    <col min="562" max="562" width="16" style="271" bestFit="1" customWidth="1"/>
    <col min="563" max="563" width="14.9140625" style="271" bestFit="1" customWidth="1"/>
    <col min="564" max="565" width="16" style="271" bestFit="1" customWidth="1"/>
    <col min="566" max="566" width="14.9140625" style="271" bestFit="1" customWidth="1"/>
    <col min="567" max="567" width="16" style="271" bestFit="1" customWidth="1"/>
    <col min="568" max="571" width="14.9140625" style="271" bestFit="1" customWidth="1"/>
    <col min="572" max="572" width="16" style="271" bestFit="1" customWidth="1"/>
    <col min="573" max="573" width="14.9140625" style="271" bestFit="1" customWidth="1"/>
    <col min="574" max="574" width="16" style="271" bestFit="1" customWidth="1"/>
    <col min="575" max="578" width="14.9140625" style="271" bestFit="1" customWidth="1"/>
    <col min="579" max="579" width="16.58203125" style="271" bestFit="1" customWidth="1"/>
    <col min="580" max="581" width="14.9140625" style="271" bestFit="1" customWidth="1"/>
    <col min="582" max="582" width="14.4140625" style="271" customWidth="1"/>
    <col min="583" max="583" width="17.58203125" style="271" bestFit="1" customWidth="1"/>
    <col min="584" max="584" width="16" style="271" bestFit="1" customWidth="1"/>
    <col min="585" max="585" width="14.9140625" style="271" bestFit="1" customWidth="1"/>
    <col min="586" max="589" width="16" style="271" bestFit="1" customWidth="1"/>
    <col min="590" max="590" width="15.33203125" style="271" bestFit="1" customWidth="1"/>
    <col min="591" max="591" width="14.9140625" style="271" bestFit="1" customWidth="1"/>
    <col min="592" max="592" width="16.58203125" style="271" bestFit="1" customWidth="1"/>
    <col min="593" max="594" width="16" style="271" bestFit="1" customWidth="1"/>
    <col min="595" max="595" width="15.33203125" style="271" bestFit="1" customWidth="1"/>
    <col min="596" max="596" width="14.9140625" style="271" bestFit="1" customWidth="1"/>
    <col min="597" max="597" width="15.4140625" style="271" bestFit="1" customWidth="1"/>
    <col min="598" max="598" width="19.58203125" style="271" bestFit="1" customWidth="1"/>
    <col min="599" max="599" width="16.9140625" style="271" bestFit="1" customWidth="1"/>
    <col min="600" max="603" width="14.9140625" style="271" bestFit="1" customWidth="1"/>
    <col min="604" max="607" width="16" style="271" bestFit="1" customWidth="1"/>
    <col min="608" max="608" width="14.9140625" style="271" bestFit="1" customWidth="1"/>
    <col min="609" max="609" width="16" style="271" bestFit="1" customWidth="1"/>
    <col min="610" max="610" width="14.9140625" style="271" bestFit="1" customWidth="1"/>
    <col min="611" max="615" width="16" style="271" bestFit="1" customWidth="1"/>
    <col min="616" max="616" width="14.9140625" style="271" bestFit="1" customWidth="1"/>
    <col min="617" max="619" width="16" style="271" bestFit="1" customWidth="1"/>
    <col min="620" max="622" width="14.9140625" style="271" bestFit="1" customWidth="1"/>
    <col min="623" max="623" width="16.58203125" style="271" bestFit="1" customWidth="1"/>
    <col min="624" max="624" width="14.9140625" style="271" bestFit="1" customWidth="1"/>
    <col min="625" max="625" width="15.9140625" style="271" bestFit="1" customWidth="1"/>
    <col min="626" max="627" width="16" style="271" bestFit="1" customWidth="1"/>
    <col min="628" max="629" width="14.9140625" style="271" bestFit="1" customWidth="1"/>
    <col min="630" max="630" width="15.4140625" style="271" bestFit="1" customWidth="1"/>
    <col min="631" max="631" width="17.58203125" style="271" bestFit="1" customWidth="1"/>
    <col min="632" max="637" width="16" style="271" bestFit="1" customWidth="1"/>
    <col min="638" max="639" width="14.9140625" style="271" bestFit="1" customWidth="1"/>
    <col min="640" max="641" width="16" style="271" bestFit="1" customWidth="1"/>
    <col min="642" max="648" width="14.9140625" style="271" bestFit="1" customWidth="1"/>
    <col min="649" max="649" width="16.58203125" style="271" bestFit="1" customWidth="1"/>
    <col min="650" max="652" width="14.9140625" style="271" bestFit="1" customWidth="1"/>
    <col min="653" max="653" width="15.4140625" style="271" bestFit="1" customWidth="1"/>
    <col min="654" max="654" width="17.58203125" style="271" bestFit="1" customWidth="1"/>
    <col min="655" max="656" width="16" style="271" bestFit="1" customWidth="1"/>
    <col min="657" max="657" width="14.9140625" style="271" bestFit="1" customWidth="1"/>
    <col min="658" max="658" width="16" style="271" bestFit="1" customWidth="1"/>
    <col min="659" max="659" width="15.33203125" style="271" bestFit="1" customWidth="1"/>
    <col min="660" max="660" width="16" style="271" bestFit="1" customWidth="1"/>
    <col min="661" max="661" width="15.33203125" style="271" bestFit="1" customWidth="1"/>
    <col min="662" max="664" width="16" style="271" bestFit="1" customWidth="1"/>
    <col min="665" max="666" width="14.9140625" style="271" bestFit="1" customWidth="1"/>
    <col min="667" max="667" width="15.1640625" style="271" bestFit="1" customWidth="1"/>
    <col min="668" max="669" width="14.9140625" style="271" bestFit="1" customWidth="1"/>
    <col min="670" max="670" width="15.33203125" style="271" bestFit="1" customWidth="1"/>
    <col min="671" max="672" width="16" style="271" bestFit="1" customWidth="1"/>
    <col min="673" max="677" width="14.9140625" style="271" bestFit="1" customWidth="1"/>
    <col min="678" max="679" width="16" style="271" bestFit="1" customWidth="1"/>
    <col min="680" max="685" width="14.9140625" style="271" bestFit="1" customWidth="1"/>
    <col min="686" max="686" width="16" style="271" bestFit="1" customWidth="1"/>
    <col min="687" max="687" width="17.58203125" style="271" bestFit="1" customWidth="1"/>
    <col min="688" max="691" width="16" style="271" bestFit="1" customWidth="1"/>
    <col min="692" max="692" width="15.33203125" style="271" bestFit="1" customWidth="1"/>
    <col min="693" max="693" width="14.9140625" style="271" bestFit="1" customWidth="1"/>
    <col min="694" max="696" width="16" style="271" bestFit="1" customWidth="1"/>
    <col min="697" max="708" width="14.9140625" style="271" bestFit="1" customWidth="1"/>
    <col min="709" max="710" width="16" style="271" bestFit="1" customWidth="1"/>
    <col min="711" max="714" width="14.9140625" style="271" bestFit="1" customWidth="1"/>
    <col min="715" max="715" width="15.4140625" style="271" bestFit="1" customWidth="1"/>
    <col min="716" max="716" width="17.58203125" style="271" bestFit="1" customWidth="1"/>
    <col min="717" max="717" width="16.9140625" style="271" bestFit="1" customWidth="1"/>
    <col min="718" max="718" width="14.9140625" style="271" bestFit="1" customWidth="1"/>
    <col min="719" max="720" width="16" style="271" bestFit="1" customWidth="1"/>
    <col min="721" max="723" width="14.9140625" style="271" bestFit="1" customWidth="1"/>
    <col min="724" max="724" width="16" style="271" bestFit="1" customWidth="1"/>
    <col min="725" max="725" width="14.9140625" style="271" bestFit="1" customWidth="1"/>
    <col min="726" max="728" width="16" style="271" bestFit="1" customWidth="1"/>
    <col min="729" max="734" width="14.9140625" style="271" bestFit="1" customWidth="1"/>
    <col min="735" max="735" width="16" style="271" bestFit="1" customWidth="1"/>
    <col min="736" max="736" width="16.33203125" style="271" bestFit="1" customWidth="1"/>
    <col min="737" max="737" width="16" style="271" bestFit="1" customWidth="1"/>
    <col min="738" max="741" width="14.9140625" style="271" bestFit="1" customWidth="1"/>
    <col min="742" max="742" width="17.58203125" style="271" bestFit="1" customWidth="1"/>
    <col min="743" max="743" width="16" style="271" bestFit="1" customWidth="1"/>
    <col min="744" max="750" width="14.9140625" style="271" bestFit="1" customWidth="1"/>
    <col min="751" max="751" width="17.58203125" style="271" bestFit="1" customWidth="1"/>
    <col min="752" max="753" width="16" style="271" bestFit="1" customWidth="1"/>
    <col min="754" max="755" width="14.9140625" style="271" bestFit="1" customWidth="1"/>
    <col min="756" max="756" width="16" style="271" bestFit="1" customWidth="1"/>
    <col min="757" max="757" width="15.9140625" style="271" bestFit="1" customWidth="1"/>
    <col min="758" max="759" width="14.9140625" style="271" bestFit="1" customWidth="1"/>
    <col min="760" max="760" width="16" style="271" bestFit="1" customWidth="1"/>
    <col min="761" max="761" width="14.9140625" style="271" bestFit="1" customWidth="1"/>
    <col min="762" max="762" width="18.4140625" style="271" bestFit="1" customWidth="1"/>
    <col min="763" max="763" width="16" style="271" bestFit="1" customWidth="1"/>
    <col min="764" max="764" width="14.9140625" style="271" bestFit="1" customWidth="1"/>
    <col min="765" max="765" width="17" style="271" bestFit="1" customWidth="1"/>
    <col min="766" max="768" width="14.9140625" style="271" bestFit="1" customWidth="1"/>
    <col min="769" max="771" width="16" style="271" bestFit="1" customWidth="1"/>
    <col min="772" max="772" width="14.9140625" style="271" bestFit="1" customWidth="1"/>
    <col min="773" max="773" width="16" style="271" bestFit="1" customWidth="1"/>
    <col min="774" max="774" width="14.9140625" style="271" bestFit="1" customWidth="1"/>
    <col min="775" max="775" width="16" style="271" bestFit="1" customWidth="1"/>
    <col min="776" max="776" width="15.33203125" style="271" bestFit="1" customWidth="1"/>
    <col min="777" max="780" width="14.9140625" style="271" bestFit="1" customWidth="1"/>
    <col min="781" max="781" width="15.58203125" style="271" bestFit="1" customWidth="1"/>
    <col min="782" max="784" width="14.9140625" style="271" bestFit="1" customWidth="1"/>
    <col min="785" max="786" width="16" style="271" bestFit="1" customWidth="1"/>
    <col min="787" max="787" width="16.58203125" style="271" bestFit="1" customWidth="1"/>
    <col min="788" max="790" width="14.9140625" style="271" bestFit="1" customWidth="1"/>
    <col min="791" max="791" width="15.4140625" style="271" bestFit="1" customWidth="1"/>
    <col min="792" max="792" width="14.9140625" style="271" bestFit="1" customWidth="1"/>
    <col min="793" max="793" width="18.1640625" style="271" bestFit="1" customWidth="1"/>
    <col min="794" max="794" width="17.58203125" style="271" bestFit="1" customWidth="1"/>
    <col min="795" max="797" width="16" style="271" bestFit="1" customWidth="1"/>
    <col min="798" max="798" width="14.9140625" style="271" bestFit="1" customWidth="1"/>
    <col min="799" max="799" width="16" style="271" bestFit="1" customWidth="1"/>
    <col min="800" max="800" width="14.9140625" style="271" bestFit="1" customWidth="1"/>
    <col min="801" max="801" width="15.4140625" style="271" bestFit="1" customWidth="1"/>
    <col min="802" max="802" width="17.58203125" style="271" bestFit="1" customWidth="1"/>
    <col min="803" max="807" width="16" style="271" bestFit="1" customWidth="1"/>
    <col min="808" max="812" width="14.9140625" style="271" bestFit="1" customWidth="1"/>
    <col min="813" max="813" width="16" style="271" bestFit="1" customWidth="1"/>
    <col min="814" max="818" width="14.9140625" style="271" bestFit="1" customWidth="1"/>
    <col min="819" max="819" width="16.58203125" style="271" bestFit="1" customWidth="1"/>
    <col min="820" max="821" width="14.9140625" style="271" bestFit="1" customWidth="1"/>
    <col min="822" max="822" width="17.58203125" style="271" bestFit="1" customWidth="1"/>
    <col min="823" max="825" width="16" style="271" bestFit="1" customWidth="1"/>
    <col min="826" max="826" width="14.9140625" style="271" bestFit="1" customWidth="1"/>
    <col min="827" max="827" width="16" style="271" bestFit="1" customWidth="1"/>
    <col min="828" max="830" width="14.9140625" style="271" bestFit="1" customWidth="1"/>
    <col min="831" max="831" width="15.58203125" style="271" bestFit="1" customWidth="1"/>
    <col min="832" max="832" width="16.58203125" style="271" bestFit="1" customWidth="1"/>
    <col min="833" max="833" width="16" style="271" bestFit="1" customWidth="1"/>
    <col min="834" max="834" width="14.9140625" style="271" bestFit="1" customWidth="1"/>
    <col min="835" max="836" width="16" style="271" bestFit="1" customWidth="1"/>
    <col min="837" max="843" width="14.9140625" style="271" bestFit="1" customWidth="1"/>
    <col min="844" max="844" width="17.58203125" style="271" bestFit="1" customWidth="1"/>
    <col min="845" max="845" width="16" style="271" bestFit="1" customWidth="1"/>
    <col min="846" max="847" width="14.9140625" style="271" bestFit="1" customWidth="1"/>
    <col min="848" max="848" width="16" style="271" bestFit="1" customWidth="1"/>
    <col min="849" max="854" width="14.9140625" style="271" bestFit="1" customWidth="1"/>
    <col min="855" max="855" width="16.4140625" style="271" bestFit="1" customWidth="1"/>
    <col min="856" max="856" width="14.9140625" style="271" bestFit="1" customWidth="1"/>
    <col min="857" max="857" width="17.58203125" style="271" bestFit="1" customWidth="1"/>
    <col min="858" max="859" width="14.9140625" style="271" bestFit="1" customWidth="1"/>
    <col min="860" max="861" width="16" style="271" bestFit="1" customWidth="1"/>
    <col min="862" max="867" width="14.9140625" style="271" bestFit="1" customWidth="1"/>
    <col min="868" max="868" width="17.58203125" style="271" bestFit="1" customWidth="1"/>
    <col min="869" max="869" width="16" style="271" bestFit="1" customWidth="1"/>
    <col min="870" max="870" width="14.9140625" style="271" bestFit="1" customWidth="1"/>
    <col min="871" max="872" width="16" style="271" bestFit="1" customWidth="1"/>
    <col min="873" max="873" width="17.58203125" style="271" bestFit="1" customWidth="1"/>
    <col min="874" max="875" width="14.9140625" style="271" bestFit="1" customWidth="1"/>
    <col min="876" max="877" width="17.58203125" style="271" bestFit="1" customWidth="1"/>
    <col min="878" max="878" width="14.9140625" style="271" bestFit="1" customWidth="1"/>
    <col min="879" max="879" width="16" style="271" bestFit="1" customWidth="1"/>
    <col min="880" max="880" width="16.58203125" style="271" bestFit="1" customWidth="1"/>
    <col min="881" max="881" width="14.9140625" style="271" bestFit="1" customWidth="1"/>
    <col min="882" max="882" width="15.33203125" style="271" bestFit="1" customWidth="1"/>
    <col min="883" max="892" width="14.9140625" style="271" bestFit="1" customWidth="1"/>
    <col min="893" max="893" width="16" style="271" bestFit="1" customWidth="1"/>
    <col min="894" max="895" width="14.9140625" style="271" bestFit="1" customWidth="1"/>
    <col min="896" max="897" width="16" style="271" bestFit="1" customWidth="1"/>
    <col min="898" max="898" width="14.9140625" style="271" bestFit="1" customWidth="1"/>
    <col min="899" max="899" width="19.4140625" style="271" customWidth="1"/>
    <col min="900" max="900" width="18" style="271" bestFit="1" customWidth="1"/>
    <col min="901" max="901" width="14.83203125" style="271" bestFit="1" customWidth="1"/>
    <col min="902" max="902" width="20.6640625" style="277" bestFit="1" customWidth="1"/>
    <col min="903" max="903" width="19.33203125" style="271" bestFit="1" customWidth="1"/>
    <col min="904" max="16384" width="8.83203125" style="271"/>
  </cols>
  <sheetData>
    <row r="1" spans="2:905" x14ac:dyDescent="1.1000000000000001">
      <c r="D1" s="271">
        <v>1</v>
      </c>
      <c r="E1" s="271">
        <v>1</v>
      </c>
      <c r="F1" s="271">
        <v>1</v>
      </c>
      <c r="G1" s="271">
        <v>1</v>
      </c>
      <c r="H1" s="271">
        <v>1</v>
      </c>
      <c r="I1" s="271">
        <v>1</v>
      </c>
      <c r="J1" s="271">
        <v>1</v>
      </c>
      <c r="K1" s="271">
        <v>1</v>
      </c>
      <c r="L1" s="271">
        <v>1</v>
      </c>
      <c r="M1" s="271">
        <v>1</v>
      </c>
      <c r="N1" s="271">
        <v>1</v>
      </c>
      <c r="O1" s="271">
        <v>1</v>
      </c>
      <c r="P1" s="271">
        <v>1</v>
      </c>
      <c r="Q1" s="271">
        <v>1</v>
      </c>
      <c r="R1" s="271">
        <v>1</v>
      </c>
      <c r="S1" s="271">
        <v>1</v>
      </c>
      <c r="T1" s="271">
        <v>1</v>
      </c>
      <c r="U1" s="271">
        <v>1</v>
      </c>
      <c r="V1" s="271">
        <v>1</v>
      </c>
      <c r="W1" s="271">
        <v>1</v>
      </c>
      <c r="X1" s="271">
        <v>1</v>
      </c>
      <c r="Y1" s="271">
        <v>1</v>
      </c>
      <c r="Z1" s="271">
        <v>1</v>
      </c>
      <c r="AA1" s="271">
        <v>1</v>
      </c>
      <c r="AB1" s="271">
        <v>1</v>
      </c>
      <c r="AC1" s="271">
        <v>1</v>
      </c>
      <c r="AD1" s="271">
        <v>1</v>
      </c>
      <c r="AE1" s="271">
        <v>1</v>
      </c>
      <c r="AF1" s="271">
        <v>1</v>
      </c>
      <c r="AG1" s="271">
        <v>1</v>
      </c>
      <c r="AH1" s="271">
        <v>1</v>
      </c>
      <c r="AI1" s="271">
        <v>1</v>
      </c>
      <c r="AJ1" s="271">
        <v>1</v>
      </c>
      <c r="AK1" s="271">
        <v>1</v>
      </c>
      <c r="AL1" s="271">
        <v>1</v>
      </c>
      <c r="AM1" s="271">
        <v>1</v>
      </c>
      <c r="AN1" s="271">
        <v>1</v>
      </c>
      <c r="AO1" s="271">
        <v>1</v>
      </c>
      <c r="AP1" s="271">
        <v>1</v>
      </c>
      <c r="AQ1" s="271">
        <v>1</v>
      </c>
      <c r="AR1" s="271">
        <v>1</v>
      </c>
      <c r="AS1" s="271">
        <v>1</v>
      </c>
      <c r="AT1" s="271">
        <v>1</v>
      </c>
      <c r="AU1" s="271">
        <v>1</v>
      </c>
      <c r="AV1" s="271">
        <v>1</v>
      </c>
      <c r="AW1" s="271">
        <v>1</v>
      </c>
      <c r="AX1" s="271">
        <v>1</v>
      </c>
      <c r="AY1" s="271">
        <v>1</v>
      </c>
      <c r="AZ1" s="271">
        <v>1</v>
      </c>
      <c r="BA1" s="271">
        <v>1</v>
      </c>
      <c r="BB1" s="271">
        <v>1</v>
      </c>
      <c r="BC1" s="271">
        <v>1</v>
      </c>
      <c r="BD1" s="271">
        <v>1</v>
      </c>
      <c r="BE1" s="271">
        <v>1</v>
      </c>
      <c r="BF1" s="271">
        <v>1</v>
      </c>
      <c r="BG1" s="271">
        <v>1</v>
      </c>
      <c r="BH1" s="271">
        <v>1</v>
      </c>
      <c r="BI1" s="271">
        <v>1</v>
      </c>
      <c r="BJ1" s="271">
        <v>1</v>
      </c>
      <c r="BK1" s="271">
        <v>1</v>
      </c>
      <c r="BL1" s="271">
        <v>1</v>
      </c>
      <c r="BM1" s="271">
        <v>1</v>
      </c>
      <c r="BN1" s="271">
        <v>1</v>
      </c>
      <c r="BO1" s="271">
        <v>1</v>
      </c>
      <c r="BP1" s="271">
        <v>1</v>
      </c>
      <c r="BQ1" s="271">
        <v>1</v>
      </c>
      <c r="BR1" s="271">
        <v>1</v>
      </c>
      <c r="BS1" s="271">
        <v>1</v>
      </c>
      <c r="BT1" s="271">
        <v>1</v>
      </c>
      <c r="BU1" s="271">
        <v>1</v>
      </c>
      <c r="BV1" s="271">
        <v>1</v>
      </c>
      <c r="BW1" s="271">
        <v>1</v>
      </c>
      <c r="BX1" s="271">
        <v>1</v>
      </c>
      <c r="BY1" s="271">
        <v>1</v>
      </c>
      <c r="BZ1" s="271">
        <v>1</v>
      </c>
      <c r="CA1" s="271">
        <v>1</v>
      </c>
      <c r="CB1" s="271">
        <v>1</v>
      </c>
      <c r="CC1" s="271">
        <v>1</v>
      </c>
      <c r="CD1" s="271">
        <v>1</v>
      </c>
      <c r="CE1" s="271">
        <v>1</v>
      </c>
      <c r="CF1" s="271">
        <v>1</v>
      </c>
      <c r="CG1" s="271">
        <v>1</v>
      </c>
      <c r="CH1" s="271">
        <v>1</v>
      </c>
      <c r="CI1" s="271">
        <v>1</v>
      </c>
      <c r="CJ1" s="271">
        <v>1</v>
      </c>
      <c r="CK1" s="271">
        <v>1</v>
      </c>
      <c r="CL1" s="271">
        <v>1</v>
      </c>
      <c r="CM1" s="271">
        <v>1</v>
      </c>
      <c r="CN1" s="271">
        <v>1</v>
      </c>
      <c r="CO1" s="271">
        <v>1</v>
      </c>
      <c r="CP1" s="271">
        <v>1</v>
      </c>
      <c r="CQ1" s="271">
        <v>1</v>
      </c>
      <c r="CR1" s="271">
        <v>1</v>
      </c>
      <c r="CS1" s="271">
        <v>1</v>
      </c>
      <c r="CT1" s="271">
        <v>1</v>
      </c>
      <c r="CU1" s="271">
        <v>1</v>
      </c>
      <c r="CV1" s="271">
        <v>1</v>
      </c>
      <c r="CW1" s="271">
        <v>1</v>
      </c>
      <c r="CX1" s="271">
        <v>1</v>
      </c>
      <c r="CY1" s="271">
        <v>1</v>
      </c>
      <c r="CZ1" s="271">
        <v>1</v>
      </c>
      <c r="DA1" s="271">
        <v>1</v>
      </c>
      <c r="DB1" s="271">
        <v>2</v>
      </c>
      <c r="DC1" s="271">
        <v>2</v>
      </c>
      <c r="DD1" s="271">
        <v>2</v>
      </c>
      <c r="DE1" s="271">
        <v>2</v>
      </c>
      <c r="DF1" s="271">
        <v>2</v>
      </c>
      <c r="DG1" s="271">
        <v>2</v>
      </c>
      <c r="DH1" s="271">
        <v>2</v>
      </c>
      <c r="DI1" s="271">
        <v>2</v>
      </c>
      <c r="DJ1" s="271">
        <v>2</v>
      </c>
      <c r="DK1" s="271">
        <v>2</v>
      </c>
      <c r="DL1" s="271">
        <v>2</v>
      </c>
      <c r="DM1" s="271">
        <v>2</v>
      </c>
      <c r="DN1" s="271">
        <v>2</v>
      </c>
      <c r="DO1" s="271">
        <v>2</v>
      </c>
      <c r="DP1" s="271">
        <v>2</v>
      </c>
      <c r="DQ1" s="271">
        <v>2</v>
      </c>
      <c r="DR1" s="271">
        <v>2</v>
      </c>
      <c r="DS1" s="271">
        <v>2</v>
      </c>
      <c r="DT1" s="271">
        <v>2</v>
      </c>
      <c r="DU1" s="271">
        <v>2</v>
      </c>
      <c r="DV1" s="271">
        <v>2</v>
      </c>
      <c r="DW1" s="271">
        <v>2</v>
      </c>
      <c r="DX1" s="271">
        <v>2</v>
      </c>
      <c r="DY1" s="271">
        <v>2</v>
      </c>
      <c r="DZ1" s="271">
        <v>2</v>
      </c>
      <c r="EA1" s="271">
        <v>2</v>
      </c>
      <c r="EB1" s="271">
        <v>2</v>
      </c>
      <c r="EC1" s="271">
        <v>2</v>
      </c>
      <c r="ED1" s="271">
        <v>2</v>
      </c>
      <c r="EE1" s="271">
        <v>2</v>
      </c>
      <c r="EF1" s="271">
        <v>2</v>
      </c>
      <c r="EG1" s="271">
        <v>2</v>
      </c>
      <c r="EH1" s="271">
        <v>2</v>
      </c>
      <c r="EI1" s="271">
        <v>2</v>
      </c>
      <c r="EJ1" s="271">
        <v>2</v>
      </c>
      <c r="EK1" s="271">
        <v>2</v>
      </c>
      <c r="EL1" s="271">
        <v>2</v>
      </c>
      <c r="EM1" s="271">
        <v>2</v>
      </c>
      <c r="EN1" s="271">
        <v>2</v>
      </c>
      <c r="EO1" s="271">
        <v>2</v>
      </c>
      <c r="EP1" s="271">
        <v>2</v>
      </c>
      <c r="EQ1" s="271">
        <v>2</v>
      </c>
      <c r="ER1" s="271">
        <v>2</v>
      </c>
      <c r="ES1" s="271">
        <v>2</v>
      </c>
      <c r="ET1" s="271">
        <v>2</v>
      </c>
      <c r="EU1" s="271">
        <v>2</v>
      </c>
      <c r="EV1" s="271">
        <v>2</v>
      </c>
      <c r="EW1" s="271">
        <v>3</v>
      </c>
      <c r="EX1" s="271">
        <v>3</v>
      </c>
      <c r="EY1" s="271">
        <v>3</v>
      </c>
      <c r="EZ1" s="271">
        <v>3</v>
      </c>
      <c r="FA1" s="271">
        <v>3</v>
      </c>
      <c r="FB1" s="271">
        <v>3</v>
      </c>
      <c r="FC1" s="271">
        <v>3</v>
      </c>
      <c r="FD1" s="271">
        <v>3</v>
      </c>
      <c r="FE1" s="271">
        <v>3</v>
      </c>
      <c r="FF1" s="271">
        <v>3</v>
      </c>
      <c r="FG1" s="271">
        <v>3</v>
      </c>
      <c r="FH1" s="271">
        <v>3</v>
      </c>
      <c r="FI1" s="271">
        <v>3</v>
      </c>
      <c r="FJ1" s="271">
        <v>3</v>
      </c>
      <c r="FK1" s="271">
        <v>3</v>
      </c>
      <c r="FL1" s="271">
        <v>3</v>
      </c>
      <c r="FM1" s="271">
        <v>3</v>
      </c>
      <c r="FN1" s="271">
        <v>3</v>
      </c>
      <c r="FO1" s="271">
        <v>3</v>
      </c>
      <c r="FP1" s="271">
        <v>3</v>
      </c>
      <c r="FQ1" s="271">
        <v>3</v>
      </c>
      <c r="FR1" s="271">
        <v>3</v>
      </c>
      <c r="FS1" s="271">
        <v>3</v>
      </c>
      <c r="FT1" s="271">
        <v>3</v>
      </c>
      <c r="FU1" s="271">
        <v>3</v>
      </c>
      <c r="FV1" s="271">
        <v>3</v>
      </c>
      <c r="FW1" s="271">
        <v>3</v>
      </c>
      <c r="FX1" s="271">
        <v>3</v>
      </c>
      <c r="FY1" s="271">
        <v>3</v>
      </c>
      <c r="FZ1" s="271">
        <v>3</v>
      </c>
      <c r="GA1" s="271">
        <v>3</v>
      </c>
      <c r="GB1" s="271">
        <v>3</v>
      </c>
      <c r="GC1" s="271">
        <v>3</v>
      </c>
      <c r="GD1" s="271">
        <v>3</v>
      </c>
      <c r="GE1" s="271">
        <v>3</v>
      </c>
      <c r="GF1" s="271">
        <v>3</v>
      </c>
      <c r="GG1" s="271">
        <v>3</v>
      </c>
      <c r="GH1" s="271">
        <v>3</v>
      </c>
      <c r="GI1" s="271">
        <v>3</v>
      </c>
      <c r="GJ1" s="271">
        <v>3</v>
      </c>
      <c r="GK1" s="271">
        <v>3</v>
      </c>
      <c r="GL1" s="271">
        <v>3</v>
      </c>
      <c r="GM1" s="271">
        <v>3</v>
      </c>
      <c r="GN1" s="271">
        <v>3</v>
      </c>
      <c r="GO1" s="271">
        <v>3</v>
      </c>
      <c r="GP1" s="271">
        <v>3</v>
      </c>
      <c r="GQ1" s="271">
        <v>3</v>
      </c>
      <c r="GR1" s="271">
        <v>3</v>
      </c>
      <c r="GS1" s="271">
        <v>3</v>
      </c>
      <c r="GT1" s="271">
        <v>3</v>
      </c>
      <c r="GU1" s="271">
        <v>3</v>
      </c>
      <c r="GV1" s="271">
        <v>3</v>
      </c>
      <c r="GW1" s="271">
        <v>3</v>
      </c>
      <c r="GX1" s="271">
        <v>3</v>
      </c>
      <c r="GY1" s="271">
        <v>4</v>
      </c>
      <c r="GZ1" s="271">
        <v>4</v>
      </c>
      <c r="HA1" s="271">
        <v>4</v>
      </c>
      <c r="HB1" s="271">
        <v>4</v>
      </c>
      <c r="HC1" s="271">
        <v>4</v>
      </c>
      <c r="HD1" s="271">
        <v>4</v>
      </c>
      <c r="HE1" s="271">
        <v>4</v>
      </c>
      <c r="HF1" s="271">
        <v>4</v>
      </c>
      <c r="HG1" s="271">
        <v>4</v>
      </c>
      <c r="HH1" s="271">
        <v>4</v>
      </c>
      <c r="HI1" s="271">
        <v>4</v>
      </c>
      <c r="HJ1" s="271">
        <v>4</v>
      </c>
      <c r="HK1" s="271">
        <v>4</v>
      </c>
      <c r="HL1" s="271">
        <v>4</v>
      </c>
      <c r="HM1" s="271">
        <v>4</v>
      </c>
      <c r="HN1" s="271">
        <v>4</v>
      </c>
      <c r="HO1" s="271">
        <v>4</v>
      </c>
      <c r="HP1" s="271">
        <v>4</v>
      </c>
      <c r="HQ1" s="271">
        <v>4</v>
      </c>
      <c r="HR1" s="271">
        <v>4</v>
      </c>
      <c r="HS1" s="271">
        <v>4</v>
      </c>
      <c r="HT1" s="271">
        <v>4</v>
      </c>
      <c r="HU1" s="271">
        <v>4</v>
      </c>
      <c r="HV1" s="271">
        <v>4</v>
      </c>
      <c r="HW1" s="271">
        <v>4</v>
      </c>
      <c r="HX1" s="271">
        <v>4</v>
      </c>
      <c r="HY1" s="271">
        <v>4</v>
      </c>
      <c r="HZ1" s="271">
        <v>4</v>
      </c>
      <c r="IA1" s="271">
        <v>4</v>
      </c>
      <c r="IB1" s="271">
        <v>4</v>
      </c>
      <c r="IC1" s="271">
        <v>4</v>
      </c>
      <c r="ID1" s="271">
        <v>4</v>
      </c>
      <c r="IE1" s="271">
        <v>4</v>
      </c>
      <c r="IF1" s="271">
        <v>4</v>
      </c>
      <c r="IG1" s="271">
        <v>4</v>
      </c>
      <c r="IH1" s="271">
        <v>4</v>
      </c>
      <c r="II1" s="271">
        <v>4</v>
      </c>
      <c r="IJ1" s="271">
        <v>4</v>
      </c>
      <c r="IK1" s="271">
        <v>4</v>
      </c>
      <c r="IL1" s="271">
        <v>4</v>
      </c>
      <c r="IM1" s="271">
        <v>4</v>
      </c>
      <c r="IN1" s="271">
        <v>4</v>
      </c>
      <c r="IO1" s="271">
        <v>4</v>
      </c>
      <c r="IP1" s="271">
        <v>4</v>
      </c>
      <c r="IQ1" s="271">
        <v>4</v>
      </c>
      <c r="IR1" s="271">
        <v>4</v>
      </c>
      <c r="IS1" s="271">
        <v>4</v>
      </c>
      <c r="IT1" s="271">
        <v>4</v>
      </c>
      <c r="IU1" s="271">
        <v>4</v>
      </c>
      <c r="IV1" s="271">
        <v>4</v>
      </c>
      <c r="IW1" s="271">
        <v>4</v>
      </c>
      <c r="IX1" s="271">
        <v>4</v>
      </c>
      <c r="IY1" s="271">
        <v>4</v>
      </c>
      <c r="IZ1" s="271">
        <v>4</v>
      </c>
      <c r="JA1" s="271">
        <v>4</v>
      </c>
      <c r="JB1" s="271">
        <v>4</v>
      </c>
      <c r="JC1" s="271">
        <v>4</v>
      </c>
      <c r="JD1" s="271">
        <v>4</v>
      </c>
      <c r="JE1" s="271">
        <v>4</v>
      </c>
      <c r="JF1" s="271">
        <v>4</v>
      </c>
      <c r="JG1" s="271">
        <v>4</v>
      </c>
      <c r="JH1" s="271">
        <v>4</v>
      </c>
      <c r="JI1" s="271">
        <v>4</v>
      </c>
      <c r="JJ1" s="271">
        <v>4</v>
      </c>
      <c r="JK1" s="271">
        <v>4</v>
      </c>
      <c r="JL1" s="271">
        <v>4</v>
      </c>
      <c r="JM1" s="271">
        <v>4</v>
      </c>
      <c r="JN1" s="271">
        <v>4</v>
      </c>
      <c r="JO1" s="271">
        <v>4</v>
      </c>
      <c r="JP1" s="271">
        <v>4</v>
      </c>
      <c r="JQ1" s="271">
        <v>4</v>
      </c>
      <c r="JR1" s="271">
        <v>5</v>
      </c>
      <c r="JS1" s="271">
        <v>5</v>
      </c>
      <c r="JT1" s="271">
        <v>5</v>
      </c>
      <c r="JU1" s="271">
        <v>5</v>
      </c>
      <c r="JV1" s="271">
        <v>5</v>
      </c>
      <c r="JW1" s="271">
        <v>5</v>
      </c>
      <c r="JX1" s="271">
        <v>5</v>
      </c>
      <c r="JY1" s="271">
        <v>5</v>
      </c>
      <c r="JZ1" s="271">
        <v>5</v>
      </c>
      <c r="KA1" s="271">
        <v>5</v>
      </c>
      <c r="KB1" s="271">
        <v>5</v>
      </c>
      <c r="KC1" s="271">
        <v>5</v>
      </c>
      <c r="KD1" s="271">
        <v>5</v>
      </c>
      <c r="KE1" s="271">
        <v>5</v>
      </c>
      <c r="KF1" s="271">
        <v>5</v>
      </c>
      <c r="KG1" s="271">
        <v>5</v>
      </c>
      <c r="KH1" s="271">
        <v>5</v>
      </c>
      <c r="KI1" s="271">
        <v>5</v>
      </c>
      <c r="KJ1" s="271">
        <v>5</v>
      </c>
      <c r="KK1" s="271">
        <v>5</v>
      </c>
      <c r="KL1" s="271">
        <v>5</v>
      </c>
      <c r="KM1" s="271">
        <v>5</v>
      </c>
      <c r="KN1" s="271">
        <v>5</v>
      </c>
      <c r="KO1" s="271">
        <v>5</v>
      </c>
      <c r="KP1" s="271">
        <v>5</v>
      </c>
      <c r="KQ1" s="271">
        <v>5</v>
      </c>
      <c r="KR1" s="271">
        <v>5</v>
      </c>
      <c r="KS1" s="271">
        <v>5</v>
      </c>
      <c r="KT1" s="271">
        <v>5</v>
      </c>
      <c r="KU1" s="271">
        <v>5</v>
      </c>
      <c r="KV1" s="271">
        <v>5</v>
      </c>
      <c r="KW1" s="271">
        <v>5</v>
      </c>
      <c r="KX1" s="271">
        <v>5</v>
      </c>
      <c r="KY1" s="271">
        <v>5</v>
      </c>
      <c r="KZ1" s="271">
        <v>5</v>
      </c>
      <c r="LA1" s="271">
        <v>5</v>
      </c>
      <c r="LB1" s="271">
        <v>5</v>
      </c>
      <c r="LC1" s="271">
        <v>5</v>
      </c>
      <c r="LD1" s="271">
        <v>5</v>
      </c>
      <c r="LE1" s="271">
        <v>5</v>
      </c>
      <c r="LF1" s="271">
        <v>5</v>
      </c>
      <c r="LG1" s="271">
        <v>5</v>
      </c>
      <c r="LH1" s="271">
        <v>5</v>
      </c>
      <c r="LI1" s="271">
        <v>5</v>
      </c>
      <c r="LJ1" s="271">
        <v>5</v>
      </c>
      <c r="LK1" s="271">
        <v>5</v>
      </c>
      <c r="LL1" s="271">
        <v>5</v>
      </c>
      <c r="LM1" s="271">
        <v>5</v>
      </c>
      <c r="LN1" s="271">
        <v>5</v>
      </c>
      <c r="LO1" s="271">
        <v>5</v>
      </c>
      <c r="LP1" s="271">
        <v>5</v>
      </c>
      <c r="LQ1" s="271">
        <v>5</v>
      </c>
      <c r="LR1" s="271">
        <v>5</v>
      </c>
      <c r="LS1" s="271">
        <v>5</v>
      </c>
      <c r="LT1" s="271">
        <v>5</v>
      </c>
      <c r="LU1" s="271">
        <v>5</v>
      </c>
      <c r="LV1" s="271">
        <v>5</v>
      </c>
      <c r="LW1" s="271">
        <v>5</v>
      </c>
      <c r="LX1" s="271">
        <v>5</v>
      </c>
      <c r="LY1" s="271">
        <v>5</v>
      </c>
      <c r="LZ1" s="271">
        <v>5</v>
      </c>
      <c r="MA1" s="271">
        <v>5</v>
      </c>
      <c r="MB1" s="271">
        <v>5</v>
      </c>
      <c r="MC1" s="271">
        <v>5</v>
      </c>
      <c r="MD1" s="271">
        <v>5</v>
      </c>
      <c r="ME1" s="271">
        <v>5</v>
      </c>
      <c r="MF1" s="271">
        <v>5</v>
      </c>
      <c r="MG1" s="271">
        <v>6</v>
      </c>
      <c r="MH1" s="271">
        <v>6</v>
      </c>
      <c r="MI1" s="271">
        <v>6</v>
      </c>
      <c r="MJ1" s="271">
        <v>6</v>
      </c>
      <c r="MK1" s="271">
        <v>6</v>
      </c>
      <c r="ML1" s="271">
        <v>6</v>
      </c>
      <c r="MM1" s="271">
        <v>6</v>
      </c>
      <c r="MN1" s="271">
        <v>6</v>
      </c>
      <c r="MO1" s="271">
        <v>6</v>
      </c>
      <c r="MP1" s="271">
        <v>6</v>
      </c>
      <c r="MQ1" s="271">
        <v>6</v>
      </c>
      <c r="MR1" s="271">
        <v>6</v>
      </c>
      <c r="MS1" s="271">
        <v>6</v>
      </c>
      <c r="MT1" s="271">
        <v>6</v>
      </c>
      <c r="MU1" s="271">
        <v>6</v>
      </c>
      <c r="MV1" s="271">
        <v>6</v>
      </c>
      <c r="MW1" s="271">
        <v>6</v>
      </c>
      <c r="MX1" s="271">
        <v>6</v>
      </c>
      <c r="MY1" s="271">
        <v>6</v>
      </c>
      <c r="MZ1" s="271">
        <v>6</v>
      </c>
      <c r="NA1" s="271">
        <v>6</v>
      </c>
      <c r="NB1" s="271">
        <v>6</v>
      </c>
      <c r="NC1" s="271">
        <v>6</v>
      </c>
      <c r="ND1" s="271">
        <v>6</v>
      </c>
      <c r="NE1" s="271">
        <v>6</v>
      </c>
      <c r="NF1" s="271">
        <v>6</v>
      </c>
      <c r="NG1" s="271">
        <v>6</v>
      </c>
      <c r="NH1" s="271">
        <v>6</v>
      </c>
      <c r="NI1" s="271">
        <v>6</v>
      </c>
      <c r="NJ1" s="271">
        <v>6</v>
      </c>
      <c r="NK1" s="271">
        <v>6</v>
      </c>
      <c r="NL1" s="271">
        <v>6</v>
      </c>
      <c r="NM1" s="271">
        <v>6</v>
      </c>
      <c r="NN1" s="271">
        <v>6</v>
      </c>
      <c r="NO1" s="271">
        <v>6</v>
      </c>
      <c r="NP1" s="271">
        <v>6</v>
      </c>
      <c r="NQ1" s="271">
        <v>6</v>
      </c>
      <c r="NR1" s="271">
        <v>6</v>
      </c>
      <c r="NS1" s="271">
        <v>6</v>
      </c>
      <c r="NT1" s="271">
        <v>6</v>
      </c>
      <c r="NU1" s="271">
        <v>6</v>
      </c>
      <c r="NV1" s="271">
        <v>6</v>
      </c>
      <c r="NW1" s="271">
        <v>6</v>
      </c>
      <c r="NX1" s="271">
        <v>6</v>
      </c>
      <c r="NY1" s="271">
        <v>6</v>
      </c>
      <c r="NZ1" s="271">
        <v>6</v>
      </c>
      <c r="OA1" s="271">
        <v>6</v>
      </c>
      <c r="OB1" s="271">
        <v>6</v>
      </c>
      <c r="OC1" s="271">
        <v>6</v>
      </c>
      <c r="OD1" s="271">
        <v>6</v>
      </c>
      <c r="OE1" s="271">
        <v>6</v>
      </c>
      <c r="OF1" s="271">
        <v>6</v>
      </c>
      <c r="OG1" s="271">
        <v>6</v>
      </c>
      <c r="OH1" s="271">
        <v>6</v>
      </c>
      <c r="OI1" s="271">
        <v>6</v>
      </c>
      <c r="OJ1" s="271">
        <v>6</v>
      </c>
      <c r="OK1" s="271">
        <v>6</v>
      </c>
      <c r="OL1" s="271">
        <v>6</v>
      </c>
      <c r="OM1" s="271">
        <v>6</v>
      </c>
      <c r="ON1" s="271">
        <v>6</v>
      </c>
      <c r="OO1" s="271">
        <v>6</v>
      </c>
      <c r="OP1" s="271">
        <v>6</v>
      </c>
      <c r="OQ1" s="271">
        <v>6</v>
      </c>
      <c r="OR1" s="271">
        <v>6</v>
      </c>
      <c r="OS1" s="271">
        <v>6</v>
      </c>
      <c r="OT1" s="271">
        <v>6</v>
      </c>
      <c r="OU1" s="271">
        <v>6</v>
      </c>
      <c r="OV1" s="271">
        <v>6</v>
      </c>
      <c r="OW1" s="271">
        <v>6</v>
      </c>
      <c r="OX1" s="271">
        <v>6</v>
      </c>
      <c r="OY1" s="271">
        <v>6</v>
      </c>
      <c r="OZ1" s="271">
        <v>6</v>
      </c>
      <c r="PA1" s="271">
        <v>6</v>
      </c>
      <c r="PB1" s="271">
        <v>7</v>
      </c>
      <c r="PC1" s="271">
        <v>7</v>
      </c>
      <c r="PD1" s="271">
        <v>7</v>
      </c>
      <c r="PE1" s="271">
        <v>7</v>
      </c>
      <c r="PF1" s="271">
        <v>7</v>
      </c>
      <c r="PG1" s="271">
        <v>7</v>
      </c>
      <c r="PH1" s="271">
        <v>7</v>
      </c>
      <c r="PI1" s="271">
        <v>7</v>
      </c>
      <c r="PJ1" s="271">
        <v>7</v>
      </c>
      <c r="PK1" s="271">
        <v>7</v>
      </c>
      <c r="PL1" s="271">
        <v>7</v>
      </c>
      <c r="PM1" s="271">
        <v>7</v>
      </c>
      <c r="PN1" s="271">
        <v>7</v>
      </c>
      <c r="PO1" s="271">
        <v>7</v>
      </c>
      <c r="PP1" s="271">
        <v>7</v>
      </c>
      <c r="PQ1" s="271">
        <v>7</v>
      </c>
      <c r="PR1" s="271">
        <v>7</v>
      </c>
      <c r="PS1" s="271">
        <v>7</v>
      </c>
      <c r="PT1" s="271">
        <v>7</v>
      </c>
      <c r="PU1" s="271">
        <v>7</v>
      </c>
      <c r="PV1" s="271">
        <v>7</v>
      </c>
      <c r="PW1" s="271">
        <v>7</v>
      </c>
      <c r="PX1" s="271">
        <v>7</v>
      </c>
      <c r="PY1" s="271">
        <v>7</v>
      </c>
      <c r="PZ1" s="271">
        <v>7</v>
      </c>
      <c r="QA1" s="271">
        <v>7</v>
      </c>
      <c r="QB1" s="271">
        <v>7</v>
      </c>
      <c r="QC1" s="271">
        <v>7</v>
      </c>
      <c r="QD1" s="271">
        <v>7</v>
      </c>
      <c r="QE1" s="271">
        <v>7</v>
      </c>
      <c r="QF1" s="271">
        <v>7</v>
      </c>
      <c r="QG1" s="271">
        <v>7</v>
      </c>
      <c r="QH1" s="271">
        <v>7</v>
      </c>
      <c r="QI1" s="271">
        <v>7</v>
      </c>
      <c r="QJ1" s="271">
        <v>7</v>
      </c>
      <c r="QK1" s="271">
        <v>7</v>
      </c>
      <c r="QL1" s="271">
        <v>7</v>
      </c>
      <c r="QM1" s="271">
        <v>7</v>
      </c>
      <c r="QN1" s="271">
        <v>7</v>
      </c>
      <c r="QO1" s="271">
        <v>7</v>
      </c>
      <c r="QP1" s="271">
        <v>7</v>
      </c>
      <c r="QQ1" s="271">
        <v>7</v>
      </c>
      <c r="QR1" s="271">
        <v>7</v>
      </c>
      <c r="QS1" s="271">
        <v>7</v>
      </c>
      <c r="QT1" s="271">
        <v>7</v>
      </c>
      <c r="QU1" s="271">
        <v>7</v>
      </c>
      <c r="QV1" s="271">
        <v>7</v>
      </c>
      <c r="QW1" s="271">
        <v>7</v>
      </c>
      <c r="QX1" s="271">
        <v>7</v>
      </c>
      <c r="QY1" s="271">
        <v>7</v>
      </c>
      <c r="QZ1" s="271">
        <v>7</v>
      </c>
      <c r="RA1" s="271">
        <v>7</v>
      </c>
      <c r="RB1" s="271">
        <v>7</v>
      </c>
      <c r="RC1" s="271">
        <v>7</v>
      </c>
      <c r="RD1" s="271">
        <v>7</v>
      </c>
      <c r="RE1" s="271">
        <v>7</v>
      </c>
      <c r="RF1" s="271">
        <v>7</v>
      </c>
      <c r="RG1" s="271">
        <v>7</v>
      </c>
      <c r="RH1" s="271">
        <v>7</v>
      </c>
      <c r="RI1" s="271">
        <v>7</v>
      </c>
      <c r="RJ1" s="271">
        <v>7</v>
      </c>
      <c r="RK1" s="271">
        <v>7</v>
      </c>
      <c r="RL1" s="271">
        <v>7</v>
      </c>
      <c r="RM1" s="271">
        <v>7</v>
      </c>
      <c r="RN1" s="271">
        <v>7</v>
      </c>
      <c r="RO1" s="271">
        <v>7</v>
      </c>
      <c r="RP1" s="271">
        <v>7</v>
      </c>
      <c r="RQ1" s="271">
        <v>7</v>
      </c>
      <c r="RR1" s="271">
        <v>7</v>
      </c>
      <c r="RS1" s="271">
        <v>7</v>
      </c>
      <c r="RT1" s="271">
        <v>7</v>
      </c>
      <c r="RU1" s="271">
        <v>7</v>
      </c>
      <c r="RV1" s="271">
        <v>7</v>
      </c>
      <c r="RW1" s="271">
        <v>7</v>
      </c>
      <c r="RX1" s="271">
        <v>7</v>
      </c>
      <c r="RY1" s="271">
        <v>7</v>
      </c>
      <c r="RZ1" s="271">
        <v>7</v>
      </c>
      <c r="SA1" s="271">
        <v>8</v>
      </c>
      <c r="SB1" s="271">
        <v>8</v>
      </c>
      <c r="SC1" s="271">
        <v>8</v>
      </c>
      <c r="SD1" s="271">
        <v>8</v>
      </c>
      <c r="SE1" s="271">
        <v>8</v>
      </c>
      <c r="SF1" s="271">
        <v>8</v>
      </c>
      <c r="SG1" s="271">
        <v>8</v>
      </c>
      <c r="SH1" s="271">
        <v>8</v>
      </c>
      <c r="SI1" s="271">
        <v>8</v>
      </c>
      <c r="SJ1" s="271">
        <v>8</v>
      </c>
      <c r="SK1" s="271">
        <v>8</v>
      </c>
      <c r="SL1" s="271">
        <v>8</v>
      </c>
      <c r="SM1" s="271">
        <v>8</v>
      </c>
      <c r="SN1" s="271">
        <v>8</v>
      </c>
      <c r="SO1" s="271">
        <v>8</v>
      </c>
      <c r="SP1" s="271">
        <v>8</v>
      </c>
      <c r="SQ1" s="271">
        <v>8</v>
      </c>
      <c r="SR1" s="271">
        <v>8</v>
      </c>
      <c r="SS1" s="271">
        <v>8</v>
      </c>
      <c r="ST1" s="271">
        <v>8</v>
      </c>
      <c r="SU1" s="271">
        <v>8</v>
      </c>
      <c r="SV1" s="271">
        <v>8</v>
      </c>
      <c r="SW1" s="271">
        <v>8</v>
      </c>
      <c r="SX1" s="271">
        <v>8</v>
      </c>
      <c r="SY1" s="271">
        <v>8</v>
      </c>
      <c r="SZ1" s="271">
        <v>8</v>
      </c>
      <c r="TA1" s="271">
        <v>8</v>
      </c>
      <c r="TB1" s="271">
        <v>8</v>
      </c>
      <c r="TC1" s="271">
        <v>8</v>
      </c>
      <c r="TD1" s="271">
        <v>8</v>
      </c>
      <c r="TE1" s="271">
        <v>8</v>
      </c>
      <c r="TF1" s="271">
        <v>8</v>
      </c>
      <c r="TG1" s="271">
        <v>8</v>
      </c>
      <c r="TH1" s="271">
        <v>8</v>
      </c>
      <c r="TI1" s="271">
        <v>8</v>
      </c>
      <c r="TJ1" s="271">
        <v>8</v>
      </c>
      <c r="TK1" s="271">
        <v>8</v>
      </c>
      <c r="TL1" s="271">
        <v>8</v>
      </c>
      <c r="TM1" s="271">
        <v>8</v>
      </c>
      <c r="TN1" s="271">
        <v>8</v>
      </c>
      <c r="TO1" s="271">
        <v>8</v>
      </c>
      <c r="TP1" s="271">
        <v>8</v>
      </c>
      <c r="TQ1" s="271">
        <v>8</v>
      </c>
      <c r="TR1" s="271">
        <v>8</v>
      </c>
      <c r="TS1" s="271">
        <v>8</v>
      </c>
      <c r="TT1" s="271">
        <v>8</v>
      </c>
      <c r="TU1" s="271">
        <v>8</v>
      </c>
      <c r="TV1" s="271">
        <v>8</v>
      </c>
      <c r="TW1" s="271">
        <v>8</v>
      </c>
      <c r="TX1" s="271">
        <v>8</v>
      </c>
      <c r="TY1" s="271">
        <v>8</v>
      </c>
      <c r="TZ1" s="271">
        <v>8</v>
      </c>
      <c r="UA1" s="271">
        <v>8</v>
      </c>
      <c r="UB1" s="271">
        <v>8</v>
      </c>
      <c r="UC1" s="271">
        <v>8</v>
      </c>
      <c r="UD1" s="271">
        <v>8</v>
      </c>
      <c r="UE1" s="271">
        <v>8</v>
      </c>
      <c r="UF1" s="271">
        <v>8</v>
      </c>
      <c r="UG1" s="271">
        <v>8</v>
      </c>
      <c r="UH1" s="271">
        <v>8</v>
      </c>
      <c r="UI1" s="271">
        <v>8</v>
      </c>
      <c r="UJ1" s="271">
        <v>8</v>
      </c>
      <c r="UK1" s="271">
        <v>8</v>
      </c>
      <c r="UL1" s="271">
        <v>8</v>
      </c>
      <c r="UM1" s="271">
        <v>8</v>
      </c>
      <c r="UN1" s="271">
        <v>8</v>
      </c>
      <c r="UO1" s="271">
        <v>8</v>
      </c>
      <c r="UP1" s="271">
        <v>8</v>
      </c>
      <c r="UQ1" s="271">
        <v>8</v>
      </c>
      <c r="UR1" s="271">
        <v>8</v>
      </c>
      <c r="US1" s="271">
        <v>8</v>
      </c>
      <c r="UT1" s="271">
        <v>8</v>
      </c>
      <c r="UU1" s="271">
        <v>8</v>
      </c>
      <c r="UV1" s="271">
        <v>8</v>
      </c>
      <c r="UW1" s="271">
        <v>8</v>
      </c>
      <c r="UX1" s="271">
        <v>8</v>
      </c>
      <c r="UY1" s="271">
        <v>8</v>
      </c>
      <c r="UZ1" s="271">
        <v>8</v>
      </c>
      <c r="VA1" s="271">
        <v>8</v>
      </c>
      <c r="VB1" s="271">
        <v>8</v>
      </c>
      <c r="VC1" s="271">
        <v>8</v>
      </c>
      <c r="VD1" s="271">
        <v>8</v>
      </c>
      <c r="VE1" s="271">
        <v>8</v>
      </c>
      <c r="VF1" s="271">
        <v>8</v>
      </c>
      <c r="VG1" s="271">
        <v>8</v>
      </c>
      <c r="VH1" s="271">
        <v>8</v>
      </c>
      <c r="VI1" s="271">
        <v>8</v>
      </c>
      <c r="VJ1" s="271">
        <v>8</v>
      </c>
      <c r="VK1" s="271">
        <v>9</v>
      </c>
      <c r="VL1" s="271">
        <v>9</v>
      </c>
      <c r="VM1" s="271">
        <v>9</v>
      </c>
      <c r="VN1" s="271">
        <v>9</v>
      </c>
      <c r="VO1" s="271">
        <v>9</v>
      </c>
      <c r="VP1" s="271">
        <v>9</v>
      </c>
      <c r="VQ1" s="271">
        <v>9</v>
      </c>
      <c r="VR1" s="271">
        <v>9</v>
      </c>
      <c r="VS1" s="271">
        <v>9</v>
      </c>
      <c r="VT1" s="271">
        <v>9</v>
      </c>
      <c r="VU1" s="271">
        <v>9</v>
      </c>
      <c r="VV1" s="271">
        <v>9</v>
      </c>
      <c r="VW1" s="271">
        <v>9</v>
      </c>
      <c r="VX1" s="271">
        <v>9</v>
      </c>
      <c r="VY1" s="271">
        <v>9</v>
      </c>
      <c r="VZ1" s="271">
        <v>9</v>
      </c>
      <c r="WA1" s="271">
        <v>9</v>
      </c>
      <c r="WB1" s="271">
        <v>9</v>
      </c>
      <c r="WC1" s="271">
        <v>9</v>
      </c>
      <c r="WD1" s="271">
        <v>9</v>
      </c>
      <c r="WE1" s="271">
        <v>9</v>
      </c>
      <c r="WF1" s="271">
        <v>9</v>
      </c>
      <c r="WG1" s="271">
        <v>9</v>
      </c>
      <c r="WH1" s="271">
        <v>9</v>
      </c>
      <c r="WI1" s="271">
        <v>9</v>
      </c>
      <c r="WJ1" s="271">
        <v>9</v>
      </c>
      <c r="WK1" s="271">
        <v>9</v>
      </c>
      <c r="WL1" s="271">
        <v>9</v>
      </c>
      <c r="WM1" s="271">
        <v>9</v>
      </c>
      <c r="WN1" s="271">
        <v>9</v>
      </c>
      <c r="WO1" s="271">
        <v>9</v>
      </c>
      <c r="WP1" s="271">
        <v>9</v>
      </c>
      <c r="WQ1" s="271">
        <v>9</v>
      </c>
      <c r="WR1" s="271">
        <v>9</v>
      </c>
      <c r="WS1" s="271">
        <v>9</v>
      </c>
      <c r="WT1" s="271">
        <v>9</v>
      </c>
      <c r="WU1" s="271">
        <v>9</v>
      </c>
      <c r="WV1" s="271">
        <v>9</v>
      </c>
      <c r="WW1" s="271">
        <v>9</v>
      </c>
      <c r="WX1" s="271">
        <v>9</v>
      </c>
      <c r="WY1" s="271">
        <v>9</v>
      </c>
      <c r="WZ1" s="271">
        <v>9</v>
      </c>
      <c r="XA1" s="271">
        <v>9</v>
      </c>
      <c r="XB1" s="271">
        <v>9</v>
      </c>
      <c r="XC1" s="271">
        <v>9</v>
      </c>
      <c r="XD1" s="271">
        <v>9</v>
      </c>
      <c r="XE1" s="271">
        <v>9</v>
      </c>
      <c r="XF1" s="271">
        <v>9</v>
      </c>
      <c r="XG1" s="271">
        <v>9</v>
      </c>
      <c r="XH1" s="271">
        <v>9</v>
      </c>
      <c r="XI1" s="271">
        <v>9</v>
      </c>
      <c r="XJ1" s="271">
        <v>9</v>
      </c>
      <c r="XK1" s="271">
        <v>9</v>
      </c>
      <c r="XL1" s="271">
        <v>9</v>
      </c>
      <c r="XM1" s="271">
        <v>9</v>
      </c>
      <c r="XN1" s="271">
        <v>9</v>
      </c>
      <c r="XO1" s="271">
        <v>9</v>
      </c>
      <c r="XP1" s="271">
        <v>9</v>
      </c>
      <c r="XQ1" s="271">
        <v>9</v>
      </c>
      <c r="XR1" s="271">
        <v>9</v>
      </c>
      <c r="XS1" s="271">
        <v>9</v>
      </c>
      <c r="XT1" s="271">
        <v>9</v>
      </c>
      <c r="XU1" s="271">
        <v>9</v>
      </c>
      <c r="XV1" s="271">
        <v>9</v>
      </c>
      <c r="XW1" s="271">
        <v>9</v>
      </c>
      <c r="XX1" s="271">
        <v>9</v>
      </c>
      <c r="XY1" s="271">
        <v>9</v>
      </c>
      <c r="XZ1" s="271">
        <v>9</v>
      </c>
      <c r="YA1" s="271">
        <v>9</v>
      </c>
      <c r="YB1" s="271">
        <v>9</v>
      </c>
      <c r="YC1" s="271">
        <v>9</v>
      </c>
      <c r="YD1" s="271">
        <v>9</v>
      </c>
      <c r="YE1" s="271">
        <v>9</v>
      </c>
      <c r="YF1" s="271">
        <v>9</v>
      </c>
      <c r="YG1" s="271">
        <v>9</v>
      </c>
      <c r="YH1" s="271">
        <v>9</v>
      </c>
      <c r="YI1" s="271">
        <v>9</v>
      </c>
      <c r="YJ1" s="271">
        <v>9</v>
      </c>
      <c r="YK1" s="271">
        <v>9</v>
      </c>
      <c r="YL1" s="271">
        <v>9</v>
      </c>
      <c r="YM1" s="271">
        <v>9</v>
      </c>
      <c r="YN1" s="271">
        <v>9</v>
      </c>
      <c r="YO1" s="271">
        <v>9</v>
      </c>
      <c r="YP1" s="271">
        <v>9</v>
      </c>
      <c r="YQ1" s="271">
        <v>9</v>
      </c>
      <c r="YR1" s="271">
        <v>9</v>
      </c>
      <c r="YS1" s="271">
        <v>9</v>
      </c>
      <c r="YT1" s="271">
        <v>9</v>
      </c>
      <c r="YU1" s="271">
        <v>9</v>
      </c>
      <c r="YV1" s="271">
        <v>10</v>
      </c>
      <c r="YW1" s="271">
        <v>10</v>
      </c>
      <c r="YX1" s="271">
        <v>10</v>
      </c>
      <c r="YY1" s="271">
        <v>10</v>
      </c>
      <c r="YZ1" s="271">
        <v>10</v>
      </c>
      <c r="ZA1" s="271">
        <v>10</v>
      </c>
      <c r="ZB1" s="271">
        <v>10</v>
      </c>
      <c r="ZC1" s="271">
        <v>10</v>
      </c>
      <c r="ZD1" s="271">
        <v>10</v>
      </c>
      <c r="ZE1" s="271">
        <v>10</v>
      </c>
      <c r="ZF1" s="271">
        <v>10</v>
      </c>
      <c r="ZG1" s="271">
        <v>10</v>
      </c>
      <c r="ZH1" s="271">
        <v>10</v>
      </c>
      <c r="ZI1" s="271">
        <v>10</v>
      </c>
      <c r="ZJ1" s="271">
        <v>10</v>
      </c>
      <c r="ZK1" s="271">
        <v>10</v>
      </c>
      <c r="ZL1" s="271">
        <v>10</v>
      </c>
      <c r="ZM1" s="271">
        <v>10</v>
      </c>
      <c r="ZN1" s="271">
        <v>10</v>
      </c>
      <c r="ZO1" s="271">
        <v>10</v>
      </c>
      <c r="ZP1" s="271">
        <v>10</v>
      </c>
      <c r="ZQ1" s="271">
        <v>10</v>
      </c>
      <c r="ZR1" s="271">
        <v>10</v>
      </c>
      <c r="ZS1" s="271">
        <v>10</v>
      </c>
      <c r="ZT1" s="271">
        <v>10</v>
      </c>
      <c r="ZU1" s="271">
        <v>10</v>
      </c>
      <c r="ZV1" s="271">
        <v>10</v>
      </c>
      <c r="ZW1" s="271">
        <v>10</v>
      </c>
      <c r="ZX1" s="271">
        <v>10</v>
      </c>
      <c r="ZY1" s="271">
        <v>10</v>
      </c>
      <c r="ZZ1" s="271">
        <v>10</v>
      </c>
      <c r="AAA1" s="271">
        <v>10</v>
      </c>
      <c r="AAB1" s="271">
        <v>10</v>
      </c>
      <c r="AAC1" s="271">
        <v>10</v>
      </c>
      <c r="AAD1" s="271">
        <v>10</v>
      </c>
      <c r="AAE1" s="271">
        <v>10</v>
      </c>
      <c r="AAF1" s="271">
        <v>10</v>
      </c>
      <c r="AAG1" s="271">
        <v>10</v>
      </c>
      <c r="AAH1" s="271">
        <v>10</v>
      </c>
      <c r="AAI1" s="271">
        <v>10</v>
      </c>
      <c r="AAJ1" s="271">
        <v>10</v>
      </c>
      <c r="AAK1" s="271">
        <v>10</v>
      </c>
      <c r="AAL1" s="271">
        <v>10</v>
      </c>
      <c r="AAM1" s="271">
        <v>10</v>
      </c>
      <c r="AAN1" s="271">
        <v>10</v>
      </c>
      <c r="AAO1" s="271">
        <v>10</v>
      </c>
      <c r="AAP1" s="271">
        <v>10</v>
      </c>
      <c r="AAQ1" s="271">
        <v>10</v>
      </c>
      <c r="AAR1" s="271">
        <v>10</v>
      </c>
      <c r="AAS1" s="271">
        <v>10</v>
      </c>
      <c r="AAT1" s="271">
        <v>10</v>
      </c>
      <c r="AAU1" s="271">
        <v>10</v>
      </c>
      <c r="AAV1" s="271">
        <v>10</v>
      </c>
      <c r="AAW1" s="271">
        <v>10</v>
      </c>
      <c r="AAX1" s="271">
        <v>10</v>
      </c>
      <c r="AAY1" s="271">
        <v>10</v>
      </c>
      <c r="AAZ1" s="271">
        <v>10</v>
      </c>
      <c r="ABA1" s="271">
        <v>10</v>
      </c>
      <c r="ABB1" s="271">
        <v>10</v>
      </c>
      <c r="ABC1" s="271">
        <v>10</v>
      </c>
      <c r="ABD1" s="271">
        <v>10</v>
      </c>
      <c r="ABE1" s="271">
        <v>10</v>
      </c>
      <c r="ABF1" s="271">
        <v>10</v>
      </c>
      <c r="ABG1" s="271">
        <v>10</v>
      </c>
      <c r="ABH1" s="271">
        <v>10</v>
      </c>
      <c r="ABI1" s="271">
        <v>10</v>
      </c>
      <c r="ABJ1" s="271">
        <v>10</v>
      </c>
      <c r="ABK1" s="271">
        <v>10</v>
      </c>
      <c r="ABL1" s="271">
        <v>10</v>
      </c>
      <c r="ABM1" s="271">
        <v>10</v>
      </c>
      <c r="ABN1" s="271">
        <v>10</v>
      </c>
      <c r="ABO1" s="271">
        <v>11</v>
      </c>
      <c r="ABP1" s="271">
        <v>11</v>
      </c>
      <c r="ABQ1" s="271">
        <v>11</v>
      </c>
      <c r="ABR1" s="271">
        <v>11</v>
      </c>
      <c r="ABS1" s="271">
        <v>11</v>
      </c>
      <c r="ABT1" s="271">
        <v>11</v>
      </c>
      <c r="ABU1" s="271">
        <v>11</v>
      </c>
      <c r="ABV1" s="271">
        <v>11</v>
      </c>
      <c r="ABW1" s="271">
        <v>11</v>
      </c>
      <c r="ABX1" s="271">
        <v>11</v>
      </c>
      <c r="ABY1" s="271">
        <v>11</v>
      </c>
      <c r="ABZ1" s="271">
        <v>11</v>
      </c>
      <c r="ACA1" s="271">
        <v>11</v>
      </c>
      <c r="ACB1" s="271">
        <v>11</v>
      </c>
      <c r="ACC1" s="271">
        <v>11</v>
      </c>
      <c r="ACD1" s="271">
        <v>11</v>
      </c>
      <c r="ACE1" s="271">
        <v>11</v>
      </c>
      <c r="ACF1" s="271">
        <v>11</v>
      </c>
      <c r="ACG1" s="271">
        <v>11</v>
      </c>
      <c r="ACH1" s="271">
        <v>11</v>
      </c>
      <c r="ACI1" s="271">
        <v>11</v>
      </c>
      <c r="ACJ1" s="271">
        <v>11</v>
      </c>
      <c r="ACK1" s="271">
        <v>11</v>
      </c>
      <c r="ACL1" s="271">
        <v>11</v>
      </c>
      <c r="ACM1" s="271">
        <v>11</v>
      </c>
      <c r="ACN1" s="271">
        <v>11</v>
      </c>
      <c r="ACO1" s="271">
        <v>11</v>
      </c>
      <c r="ACP1" s="271">
        <v>11</v>
      </c>
      <c r="ACQ1" s="271">
        <v>11</v>
      </c>
      <c r="ACR1" s="271">
        <v>11</v>
      </c>
      <c r="ACS1" s="271">
        <v>11</v>
      </c>
      <c r="ACT1" s="271">
        <v>11</v>
      </c>
      <c r="ACU1" s="271">
        <v>11</v>
      </c>
      <c r="ACV1" s="271">
        <v>11</v>
      </c>
      <c r="ACW1" s="271">
        <v>11</v>
      </c>
      <c r="ACX1" s="271">
        <v>11</v>
      </c>
      <c r="ACY1" s="271">
        <v>11</v>
      </c>
      <c r="ACZ1" s="271">
        <v>11</v>
      </c>
      <c r="ADA1" s="271">
        <v>11</v>
      </c>
      <c r="ADB1" s="271">
        <v>11</v>
      </c>
      <c r="ADC1" s="271">
        <v>11</v>
      </c>
      <c r="ADD1" s="271">
        <v>11</v>
      </c>
      <c r="ADE1" s="271">
        <v>11</v>
      </c>
      <c r="ADF1" s="271">
        <v>11</v>
      </c>
      <c r="ADG1" s="271">
        <v>11</v>
      </c>
      <c r="ADH1" s="271">
        <v>11</v>
      </c>
      <c r="ADI1" s="271">
        <v>11</v>
      </c>
      <c r="ADJ1" s="271">
        <v>11</v>
      </c>
      <c r="ADK1" s="271">
        <v>11</v>
      </c>
      <c r="ADL1" s="271">
        <v>11</v>
      </c>
      <c r="ADM1" s="271">
        <v>11</v>
      </c>
      <c r="ADN1" s="271">
        <v>11</v>
      </c>
      <c r="ADO1" s="271">
        <v>11</v>
      </c>
      <c r="ADP1" s="271">
        <v>11</v>
      </c>
      <c r="ADQ1" s="271">
        <v>11</v>
      </c>
      <c r="ADR1" s="271">
        <v>11</v>
      </c>
      <c r="ADS1" s="271">
        <v>11</v>
      </c>
      <c r="ADT1" s="271">
        <v>11</v>
      </c>
      <c r="ADU1" s="271">
        <v>11</v>
      </c>
      <c r="ADV1" s="271">
        <v>11</v>
      </c>
      <c r="ADW1" s="271">
        <v>11</v>
      </c>
      <c r="ADX1" s="271">
        <v>11</v>
      </c>
      <c r="ADY1" s="271">
        <v>11</v>
      </c>
      <c r="ADZ1" s="271">
        <v>11</v>
      </c>
      <c r="AEA1" s="271">
        <v>11</v>
      </c>
      <c r="AEB1" s="271">
        <v>11</v>
      </c>
      <c r="AEC1" s="271">
        <v>11</v>
      </c>
      <c r="AED1" s="271">
        <v>11</v>
      </c>
      <c r="AEE1" s="271">
        <v>11</v>
      </c>
      <c r="AEF1" s="271">
        <v>11</v>
      </c>
      <c r="AEG1" s="271">
        <v>11</v>
      </c>
      <c r="AEH1" s="271">
        <v>11</v>
      </c>
      <c r="AEI1" s="271">
        <v>11</v>
      </c>
      <c r="AEJ1" s="271">
        <v>11</v>
      </c>
      <c r="AEK1" s="271">
        <v>11</v>
      </c>
      <c r="AEL1" s="271">
        <v>11</v>
      </c>
      <c r="AEM1" s="271">
        <v>11</v>
      </c>
      <c r="AEN1" s="271">
        <v>11</v>
      </c>
      <c r="AEO1" s="271">
        <v>11</v>
      </c>
      <c r="AEP1" s="271">
        <v>11</v>
      </c>
      <c r="AEQ1" s="271">
        <v>11</v>
      </c>
      <c r="AER1" s="271">
        <v>11</v>
      </c>
      <c r="AES1" s="271">
        <v>12</v>
      </c>
      <c r="AET1" s="271">
        <v>12</v>
      </c>
      <c r="AEU1" s="271">
        <v>12</v>
      </c>
      <c r="AEV1" s="271">
        <v>12</v>
      </c>
      <c r="AEW1" s="271">
        <v>12</v>
      </c>
      <c r="AEX1" s="271">
        <v>12</v>
      </c>
      <c r="AEY1" s="271">
        <v>12</v>
      </c>
      <c r="AEZ1" s="271">
        <v>12</v>
      </c>
      <c r="AFA1" s="271">
        <v>12</v>
      </c>
      <c r="AFB1" s="271">
        <v>12</v>
      </c>
      <c r="AFC1" s="271">
        <v>12</v>
      </c>
      <c r="AFD1" s="271">
        <v>12</v>
      </c>
      <c r="AFE1" s="271">
        <v>12</v>
      </c>
      <c r="AFF1" s="271">
        <v>12</v>
      </c>
      <c r="AFG1" s="271">
        <v>12</v>
      </c>
      <c r="AFH1" s="271">
        <v>12</v>
      </c>
      <c r="AFI1" s="271">
        <v>12</v>
      </c>
      <c r="AFJ1" s="271">
        <v>12</v>
      </c>
      <c r="AFK1" s="271">
        <v>12</v>
      </c>
      <c r="AFL1" s="271">
        <v>12</v>
      </c>
      <c r="AFM1" s="271">
        <v>12</v>
      </c>
      <c r="AFN1" s="271">
        <v>12</v>
      </c>
      <c r="AFO1" s="271">
        <v>12</v>
      </c>
      <c r="AFP1" s="271">
        <v>12</v>
      </c>
      <c r="AFQ1" s="271">
        <v>12</v>
      </c>
      <c r="AFR1" s="271">
        <v>12</v>
      </c>
      <c r="AFS1" s="271">
        <v>12</v>
      </c>
      <c r="AFT1" s="271">
        <v>12</v>
      </c>
      <c r="AFU1" s="271">
        <v>12</v>
      </c>
      <c r="AFV1" s="271">
        <v>12</v>
      </c>
      <c r="AFW1" s="271">
        <v>12</v>
      </c>
      <c r="AFX1" s="271">
        <v>12</v>
      </c>
      <c r="AFY1" s="271">
        <v>12</v>
      </c>
      <c r="AFZ1" s="271">
        <v>12</v>
      </c>
      <c r="AGA1" s="271">
        <v>12</v>
      </c>
      <c r="AGB1" s="271">
        <v>12</v>
      </c>
      <c r="AGC1" s="271">
        <v>12</v>
      </c>
      <c r="AGD1" s="271">
        <v>12</v>
      </c>
      <c r="AGE1" s="271">
        <v>12</v>
      </c>
      <c r="AGF1" s="271">
        <v>12</v>
      </c>
      <c r="AGG1" s="271">
        <v>12</v>
      </c>
      <c r="AGH1" s="271">
        <v>12</v>
      </c>
      <c r="AGI1" s="271">
        <v>12</v>
      </c>
      <c r="AGJ1" s="271">
        <v>12</v>
      </c>
      <c r="AGK1" s="271">
        <v>12</v>
      </c>
      <c r="AGL1" s="271">
        <v>12</v>
      </c>
      <c r="AGM1" s="271">
        <v>12</v>
      </c>
      <c r="AGN1" s="271">
        <v>12</v>
      </c>
      <c r="AGO1" s="271">
        <v>12</v>
      </c>
      <c r="AGP1" s="271">
        <v>12</v>
      </c>
      <c r="AGQ1" s="271">
        <v>12</v>
      </c>
      <c r="AGR1" s="271">
        <v>12</v>
      </c>
      <c r="AGS1" s="271">
        <v>12</v>
      </c>
      <c r="AGT1" s="271">
        <v>12</v>
      </c>
      <c r="AGU1" s="271">
        <v>12</v>
      </c>
      <c r="AGV1" s="271">
        <v>12</v>
      </c>
      <c r="AGW1" s="271">
        <v>12</v>
      </c>
      <c r="AGX1" s="271">
        <v>12</v>
      </c>
      <c r="AGY1" s="271">
        <v>12</v>
      </c>
      <c r="AGZ1" s="271">
        <v>12</v>
      </c>
      <c r="AHA1" s="271">
        <v>12</v>
      </c>
      <c r="AHB1" s="271">
        <v>12</v>
      </c>
      <c r="AHC1" s="271">
        <v>12</v>
      </c>
      <c r="AHD1" s="271">
        <v>12</v>
      </c>
      <c r="AHE1" s="271">
        <v>12</v>
      </c>
      <c r="AHF1" s="271">
        <v>12</v>
      </c>
      <c r="AHG1" s="271">
        <v>12</v>
      </c>
      <c r="AHH1" s="271">
        <v>12</v>
      </c>
      <c r="AHI1" s="271">
        <v>12</v>
      </c>
      <c r="AHJ1" s="271">
        <v>12</v>
      </c>
      <c r="AHK1" s="271">
        <v>12</v>
      </c>
      <c r="AHL1" s="271">
        <v>12</v>
      </c>
      <c r="AHM1" s="271">
        <v>12</v>
      </c>
      <c r="AHN1" s="271">
        <v>12</v>
      </c>
      <c r="AHO1" s="271">
        <v>12</v>
      </c>
      <c r="AHP1" s="271">
        <v>12</v>
      </c>
      <c r="AHQ1" s="271">
        <v>12</v>
      </c>
      <c r="AHR1" s="277">
        <v>12</v>
      </c>
      <c r="AHS1" s="271" t="s">
        <v>2101</v>
      </c>
    </row>
    <row r="2" spans="2:905" x14ac:dyDescent="1.1000000000000001">
      <c r="D2" s="271" t="s">
        <v>1184</v>
      </c>
      <c r="E2" s="271" t="s">
        <v>1184</v>
      </c>
      <c r="F2" s="271" t="s">
        <v>1184</v>
      </c>
      <c r="G2" s="271" t="s">
        <v>1184</v>
      </c>
      <c r="H2" s="271" t="s">
        <v>1184</v>
      </c>
      <c r="I2" s="271" t="s">
        <v>1184</v>
      </c>
      <c r="J2" s="271" t="s">
        <v>1184</v>
      </c>
      <c r="K2" s="271" t="s">
        <v>1184</v>
      </c>
      <c r="L2" s="271" t="s">
        <v>1184</v>
      </c>
      <c r="M2" s="271" t="s">
        <v>1184</v>
      </c>
      <c r="N2" s="271" t="s">
        <v>1184</v>
      </c>
      <c r="O2" s="271" t="s">
        <v>1184</v>
      </c>
      <c r="P2" s="271" t="s">
        <v>1184</v>
      </c>
      <c r="Q2" s="271" t="s">
        <v>1184</v>
      </c>
      <c r="R2" s="271" t="s">
        <v>1184</v>
      </c>
      <c r="S2" s="271" t="s">
        <v>1184</v>
      </c>
      <c r="T2" s="271" t="s">
        <v>1184</v>
      </c>
      <c r="U2" s="271" t="s">
        <v>1184</v>
      </c>
      <c r="V2" s="271" t="s">
        <v>1185</v>
      </c>
      <c r="W2" s="271" t="s">
        <v>1185</v>
      </c>
      <c r="X2" s="271" t="s">
        <v>1185</v>
      </c>
      <c r="Y2" s="271" t="s">
        <v>1185</v>
      </c>
      <c r="Z2" s="271" t="s">
        <v>1185</v>
      </c>
      <c r="AA2" s="271" t="s">
        <v>1185</v>
      </c>
      <c r="AB2" s="271" t="s">
        <v>1185</v>
      </c>
      <c r="AC2" s="271" t="s">
        <v>1185</v>
      </c>
      <c r="AD2" s="271" t="s">
        <v>1185</v>
      </c>
      <c r="AE2" s="271" t="s">
        <v>1185</v>
      </c>
      <c r="AF2" s="271" t="s">
        <v>1185</v>
      </c>
      <c r="AG2" s="271" t="s">
        <v>1185</v>
      </c>
      <c r="AH2" s="271" t="s">
        <v>1185</v>
      </c>
      <c r="AI2" s="271" t="s">
        <v>1185</v>
      </c>
      <c r="AJ2" s="271" t="s">
        <v>1185</v>
      </c>
      <c r="AK2" s="271" t="s">
        <v>1185</v>
      </c>
      <c r="AL2" s="271" t="s">
        <v>1185</v>
      </c>
      <c r="AM2" s="271" t="s">
        <v>1185</v>
      </c>
      <c r="AN2" s="271" t="s">
        <v>1185</v>
      </c>
      <c r="AO2" s="271" t="s">
        <v>1185</v>
      </c>
      <c r="AP2" s="271" t="s">
        <v>1185</v>
      </c>
      <c r="AQ2" s="271" t="s">
        <v>1185</v>
      </c>
      <c r="AR2" s="271" t="s">
        <v>1185</v>
      </c>
      <c r="AS2" s="271" t="s">
        <v>1185</v>
      </c>
      <c r="AT2" s="271" t="s">
        <v>1186</v>
      </c>
      <c r="AU2" s="271" t="s">
        <v>1186</v>
      </c>
      <c r="AV2" s="271" t="s">
        <v>1186</v>
      </c>
      <c r="AW2" s="271" t="s">
        <v>1186</v>
      </c>
      <c r="AX2" s="271" t="s">
        <v>1186</v>
      </c>
      <c r="AY2" s="271" t="s">
        <v>1186</v>
      </c>
      <c r="AZ2" s="271" t="s">
        <v>1186</v>
      </c>
      <c r="BA2" s="271" t="s">
        <v>1186</v>
      </c>
      <c r="BB2" s="271" t="s">
        <v>1186</v>
      </c>
      <c r="BC2" s="271" t="s">
        <v>1186</v>
      </c>
      <c r="BD2" s="271" t="s">
        <v>1186</v>
      </c>
      <c r="BE2" s="271" t="s">
        <v>1186</v>
      </c>
      <c r="BF2" s="271" t="s">
        <v>1186</v>
      </c>
      <c r="BG2" s="271" t="s">
        <v>1186</v>
      </c>
      <c r="BH2" s="271" t="s">
        <v>1186</v>
      </c>
      <c r="BI2" s="271" t="s">
        <v>1187</v>
      </c>
      <c r="BJ2" s="271" t="s">
        <v>1187</v>
      </c>
      <c r="BK2" s="271" t="s">
        <v>1187</v>
      </c>
      <c r="BL2" s="271" t="s">
        <v>1187</v>
      </c>
      <c r="BM2" s="271" t="s">
        <v>1187</v>
      </c>
      <c r="BN2" s="271" t="s">
        <v>1187</v>
      </c>
      <c r="BO2" s="271" t="s">
        <v>1187</v>
      </c>
      <c r="BP2" s="271" t="s">
        <v>1187</v>
      </c>
      <c r="BQ2" s="271" t="s">
        <v>1187</v>
      </c>
      <c r="BR2" s="271" t="s">
        <v>1188</v>
      </c>
      <c r="BS2" s="271" t="s">
        <v>1188</v>
      </c>
      <c r="BT2" s="271" t="s">
        <v>1188</v>
      </c>
      <c r="BU2" s="271" t="s">
        <v>1188</v>
      </c>
      <c r="BV2" s="271" t="s">
        <v>1188</v>
      </c>
      <c r="BW2" s="271" t="s">
        <v>1188</v>
      </c>
      <c r="BX2" s="271" t="s">
        <v>1188</v>
      </c>
      <c r="BY2" s="271" t="s">
        <v>1188</v>
      </c>
      <c r="BZ2" s="271" t="s">
        <v>1189</v>
      </c>
      <c r="CA2" s="271" t="s">
        <v>1189</v>
      </c>
      <c r="CB2" s="271" t="s">
        <v>1189</v>
      </c>
      <c r="CC2" s="271" t="s">
        <v>1189</v>
      </c>
      <c r="CD2" s="271" t="s">
        <v>1189</v>
      </c>
      <c r="CE2" s="271" t="s">
        <v>1189</v>
      </c>
      <c r="CF2" s="271" t="s">
        <v>1189</v>
      </c>
      <c r="CG2" s="271" t="s">
        <v>1190</v>
      </c>
      <c r="CH2" s="271" t="s">
        <v>1190</v>
      </c>
      <c r="CI2" s="271" t="s">
        <v>1190</v>
      </c>
      <c r="CJ2" s="271" t="s">
        <v>1190</v>
      </c>
      <c r="CK2" s="271" t="s">
        <v>1190</v>
      </c>
      <c r="CL2" s="271" t="s">
        <v>1190</v>
      </c>
      <c r="CM2" s="271" t="s">
        <v>1190</v>
      </c>
      <c r="CN2" s="271" t="s">
        <v>1190</v>
      </c>
      <c r="CO2" s="271" t="s">
        <v>1190</v>
      </c>
      <c r="CP2" s="271" t="s">
        <v>1190</v>
      </c>
      <c r="CQ2" s="271" t="s">
        <v>1190</v>
      </c>
      <c r="CR2" s="271" t="s">
        <v>1190</v>
      </c>
      <c r="CS2" s="271" t="s">
        <v>1190</v>
      </c>
      <c r="CT2" s="271" t="s">
        <v>1191</v>
      </c>
      <c r="CU2" s="271" t="s">
        <v>1191</v>
      </c>
      <c r="CV2" s="271" t="s">
        <v>1191</v>
      </c>
      <c r="CW2" s="271" t="s">
        <v>1191</v>
      </c>
      <c r="CX2" s="271" t="s">
        <v>1191</v>
      </c>
      <c r="CY2" s="271" t="s">
        <v>1191</v>
      </c>
      <c r="CZ2" s="271" t="s">
        <v>1191</v>
      </c>
      <c r="DA2" s="271" t="s">
        <v>1191</v>
      </c>
      <c r="DB2" s="271" t="s">
        <v>1192</v>
      </c>
      <c r="DC2" s="271" t="s">
        <v>1192</v>
      </c>
      <c r="DD2" s="271" t="s">
        <v>1192</v>
      </c>
      <c r="DE2" s="271" t="s">
        <v>1192</v>
      </c>
      <c r="DF2" s="271" t="s">
        <v>1192</v>
      </c>
      <c r="DG2" s="271" t="s">
        <v>1192</v>
      </c>
      <c r="DH2" s="271" t="s">
        <v>1192</v>
      </c>
      <c r="DI2" s="271" t="s">
        <v>1192</v>
      </c>
      <c r="DJ2" s="271" t="s">
        <v>1192</v>
      </c>
      <c r="DK2" s="271" t="s">
        <v>1193</v>
      </c>
      <c r="DL2" s="271" t="s">
        <v>1193</v>
      </c>
      <c r="DM2" s="271" t="s">
        <v>1193</v>
      </c>
      <c r="DN2" s="271" t="s">
        <v>1193</v>
      </c>
      <c r="DO2" s="271" t="s">
        <v>1193</v>
      </c>
      <c r="DP2" s="271" t="s">
        <v>1193</v>
      </c>
      <c r="DQ2" s="271" t="s">
        <v>1193</v>
      </c>
      <c r="DR2" s="271" t="s">
        <v>1193</v>
      </c>
      <c r="DS2" s="271" t="s">
        <v>1193</v>
      </c>
      <c r="DT2" s="271" t="s">
        <v>1194</v>
      </c>
      <c r="DU2" s="271" t="s">
        <v>1194</v>
      </c>
      <c r="DV2" s="271" t="s">
        <v>1194</v>
      </c>
      <c r="DW2" s="271" t="s">
        <v>1194</v>
      </c>
      <c r="DX2" s="271" t="s">
        <v>1194</v>
      </c>
      <c r="DY2" s="271" t="s">
        <v>1194</v>
      </c>
      <c r="DZ2" s="271" t="s">
        <v>1194</v>
      </c>
      <c r="EA2" s="271" t="s">
        <v>1194</v>
      </c>
      <c r="EB2" s="271" t="s">
        <v>1194</v>
      </c>
      <c r="EC2" s="271" t="s">
        <v>1194</v>
      </c>
      <c r="ED2" s="271" t="s">
        <v>1194</v>
      </c>
      <c r="EE2" s="271" t="s">
        <v>1195</v>
      </c>
      <c r="EF2" s="271" t="s">
        <v>1195</v>
      </c>
      <c r="EG2" s="271" t="s">
        <v>1195</v>
      </c>
      <c r="EH2" s="271" t="s">
        <v>1195</v>
      </c>
      <c r="EI2" s="271" t="s">
        <v>1195</v>
      </c>
      <c r="EJ2" s="271" t="s">
        <v>1195</v>
      </c>
      <c r="EK2" s="271" t="s">
        <v>1195</v>
      </c>
      <c r="EL2" s="271" t="s">
        <v>1195</v>
      </c>
      <c r="EM2" s="271" t="s">
        <v>1195</v>
      </c>
      <c r="EN2" s="271" t="s">
        <v>1196</v>
      </c>
      <c r="EO2" s="271" t="s">
        <v>1196</v>
      </c>
      <c r="EP2" s="271" t="s">
        <v>1196</v>
      </c>
      <c r="EQ2" s="271" t="s">
        <v>1196</v>
      </c>
      <c r="ER2" s="271" t="s">
        <v>1196</v>
      </c>
      <c r="ES2" s="271" t="s">
        <v>1196</v>
      </c>
      <c r="ET2" s="271" t="s">
        <v>1196</v>
      </c>
      <c r="EU2" s="271" t="s">
        <v>1196</v>
      </c>
      <c r="EV2" s="271" t="s">
        <v>1196</v>
      </c>
      <c r="EW2" s="271" t="s">
        <v>1197</v>
      </c>
      <c r="EX2" s="271" t="s">
        <v>1197</v>
      </c>
      <c r="EY2" s="271" t="s">
        <v>1197</v>
      </c>
      <c r="EZ2" s="271" t="s">
        <v>1197</v>
      </c>
      <c r="FA2" s="271" t="s">
        <v>1197</v>
      </c>
      <c r="FB2" s="271" t="s">
        <v>1197</v>
      </c>
      <c r="FC2" s="271" t="s">
        <v>1197</v>
      </c>
      <c r="FD2" s="271" t="s">
        <v>1197</v>
      </c>
      <c r="FE2" s="271" t="s">
        <v>1197</v>
      </c>
      <c r="FF2" s="271" t="s">
        <v>1197</v>
      </c>
      <c r="FG2" s="271" t="s">
        <v>1197</v>
      </c>
      <c r="FH2" s="271" t="s">
        <v>1197</v>
      </c>
      <c r="FI2" s="271" t="s">
        <v>1198</v>
      </c>
      <c r="FJ2" s="271" t="s">
        <v>1198</v>
      </c>
      <c r="FK2" s="271" t="s">
        <v>1198</v>
      </c>
      <c r="FL2" s="271" t="s">
        <v>1198</v>
      </c>
      <c r="FM2" s="271" t="s">
        <v>1198</v>
      </c>
      <c r="FN2" s="271" t="s">
        <v>1198</v>
      </c>
      <c r="FO2" s="271" t="s">
        <v>1198</v>
      </c>
      <c r="FP2" s="271" t="s">
        <v>1198</v>
      </c>
      <c r="FQ2" s="271" t="s">
        <v>1199</v>
      </c>
      <c r="FR2" s="271" t="s">
        <v>1199</v>
      </c>
      <c r="FS2" s="271" t="s">
        <v>1199</v>
      </c>
      <c r="FT2" s="271" t="s">
        <v>1199</v>
      </c>
      <c r="FU2" s="271" t="s">
        <v>1199</v>
      </c>
      <c r="FV2" s="271" t="s">
        <v>1199</v>
      </c>
      <c r="FW2" s="271" t="s">
        <v>1199</v>
      </c>
      <c r="FX2" s="271" t="s">
        <v>1199</v>
      </c>
      <c r="FY2" s="271" t="s">
        <v>1199</v>
      </c>
      <c r="FZ2" s="271" t="s">
        <v>1199</v>
      </c>
      <c r="GA2" s="271" t="s">
        <v>1199</v>
      </c>
      <c r="GB2" s="271" t="s">
        <v>1199</v>
      </c>
      <c r="GC2" s="271" t="s">
        <v>1199</v>
      </c>
      <c r="GD2" s="271" t="s">
        <v>1199</v>
      </c>
      <c r="GE2" s="271" t="s">
        <v>1200</v>
      </c>
      <c r="GF2" s="271" t="s">
        <v>1200</v>
      </c>
      <c r="GG2" s="271" t="s">
        <v>1200</v>
      </c>
      <c r="GH2" s="271" t="s">
        <v>1200</v>
      </c>
      <c r="GI2" s="271" t="s">
        <v>1200</v>
      </c>
      <c r="GJ2" s="271" t="s">
        <v>1200</v>
      </c>
      <c r="GK2" s="271" t="s">
        <v>1200</v>
      </c>
      <c r="GL2" s="271" t="s">
        <v>1200</v>
      </c>
      <c r="GM2" s="271" t="s">
        <v>1200</v>
      </c>
      <c r="GN2" s="271" t="s">
        <v>1200</v>
      </c>
      <c r="GO2" s="271" t="s">
        <v>1200</v>
      </c>
      <c r="GP2" s="271" t="s">
        <v>1200</v>
      </c>
      <c r="GQ2" s="271" t="s">
        <v>1201</v>
      </c>
      <c r="GR2" s="271" t="s">
        <v>1201</v>
      </c>
      <c r="GS2" s="271" t="s">
        <v>1201</v>
      </c>
      <c r="GT2" s="271" t="s">
        <v>1201</v>
      </c>
      <c r="GU2" s="271" t="s">
        <v>1201</v>
      </c>
      <c r="GV2" s="271" t="s">
        <v>1201</v>
      </c>
      <c r="GW2" s="271" t="s">
        <v>1201</v>
      </c>
      <c r="GX2" s="271" t="s">
        <v>1201</v>
      </c>
      <c r="GY2" s="271" t="s">
        <v>1202</v>
      </c>
      <c r="GZ2" s="271" t="s">
        <v>1202</v>
      </c>
      <c r="HA2" s="271" t="s">
        <v>1202</v>
      </c>
      <c r="HB2" s="271" t="s">
        <v>1202</v>
      </c>
      <c r="HC2" s="271" t="s">
        <v>1203</v>
      </c>
      <c r="HD2" s="271" t="s">
        <v>1203</v>
      </c>
      <c r="HE2" s="271" t="s">
        <v>1203</v>
      </c>
      <c r="HF2" s="271" t="s">
        <v>1203</v>
      </c>
      <c r="HG2" s="271" t="s">
        <v>1203</v>
      </c>
      <c r="HH2" s="271" t="s">
        <v>1203</v>
      </c>
      <c r="HI2" s="271" t="s">
        <v>1203</v>
      </c>
      <c r="HJ2" s="271" t="s">
        <v>1204</v>
      </c>
      <c r="HK2" s="271" t="s">
        <v>1204</v>
      </c>
      <c r="HL2" s="271" t="s">
        <v>1204</v>
      </c>
      <c r="HM2" s="271" t="s">
        <v>1204</v>
      </c>
      <c r="HN2" s="271" t="s">
        <v>1204</v>
      </c>
      <c r="HO2" s="271" t="s">
        <v>1204</v>
      </c>
      <c r="HP2" s="271" t="s">
        <v>1204</v>
      </c>
      <c r="HQ2" s="271" t="s">
        <v>1204</v>
      </c>
      <c r="HR2" s="271" t="s">
        <v>1205</v>
      </c>
      <c r="HS2" s="271" t="s">
        <v>1205</v>
      </c>
      <c r="HT2" s="271" t="s">
        <v>1205</v>
      </c>
      <c r="HU2" s="271" t="s">
        <v>1205</v>
      </c>
      <c r="HV2" s="271" t="s">
        <v>1205</v>
      </c>
      <c r="HW2" s="271" t="s">
        <v>1205</v>
      </c>
      <c r="HX2" s="271" t="s">
        <v>1205</v>
      </c>
      <c r="HY2" s="271" t="s">
        <v>1205</v>
      </c>
      <c r="HZ2" s="271" t="s">
        <v>1205</v>
      </c>
      <c r="IA2" s="271" t="s">
        <v>1205</v>
      </c>
      <c r="IB2" s="271" t="s">
        <v>1205</v>
      </c>
      <c r="IC2" s="271" t="s">
        <v>1205</v>
      </c>
      <c r="ID2" s="271" t="s">
        <v>1205</v>
      </c>
      <c r="IE2" s="271" t="s">
        <v>1205</v>
      </c>
      <c r="IF2" s="271" t="s">
        <v>1205</v>
      </c>
      <c r="IG2" s="271" t="s">
        <v>1205</v>
      </c>
      <c r="IH2" s="271" t="s">
        <v>1206</v>
      </c>
      <c r="II2" s="271" t="s">
        <v>1206</v>
      </c>
      <c r="IJ2" s="271" t="s">
        <v>1206</v>
      </c>
      <c r="IK2" s="271" t="s">
        <v>1206</v>
      </c>
      <c r="IL2" s="271" t="s">
        <v>1206</v>
      </c>
      <c r="IM2" s="271" t="s">
        <v>1206</v>
      </c>
      <c r="IN2" s="271" t="s">
        <v>1206</v>
      </c>
      <c r="IO2" s="271" t="s">
        <v>1206</v>
      </c>
      <c r="IP2" s="271" t="s">
        <v>1206</v>
      </c>
      <c r="IQ2" s="271" t="s">
        <v>1206</v>
      </c>
      <c r="IR2" s="271" t="s">
        <v>1206</v>
      </c>
      <c r="IS2" s="271" t="s">
        <v>1207</v>
      </c>
      <c r="IT2" s="271" t="s">
        <v>1207</v>
      </c>
      <c r="IU2" s="271" t="s">
        <v>1207</v>
      </c>
      <c r="IV2" s="271" t="s">
        <v>1207</v>
      </c>
      <c r="IW2" s="271" t="s">
        <v>1207</v>
      </c>
      <c r="IX2" s="271" t="s">
        <v>1207</v>
      </c>
      <c r="IY2" s="271" t="s">
        <v>1207</v>
      </c>
      <c r="IZ2" s="271" t="s">
        <v>1207</v>
      </c>
      <c r="JA2" s="271" t="s">
        <v>1207</v>
      </c>
      <c r="JB2" s="271" t="s">
        <v>1207</v>
      </c>
      <c r="JC2" s="271" t="s">
        <v>1207</v>
      </c>
      <c r="JD2" s="271" t="s">
        <v>1207</v>
      </c>
      <c r="JE2" s="271" t="s">
        <v>1208</v>
      </c>
      <c r="JF2" s="271" t="s">
        <v>1208</v>
      </c>
      <c r="JG2" s="271" t="s">
        <v>1208</v>
      </c>
      <c r="JH2" s="271" t="s">
        <v>1208</v>
      </c>
      <c r="JI2" s="271" t="s">
        <v>1208</v>
      </c>
      <c r="JJ2" s="271" t="s">
        <v>1208</v>
      </c>
      <c r="JK2" s="271" t="s">
        <v>1209</v>
      </c>
      <c r="JL2" s="271" t="s">
        <v>1209</v>
      </c>
      <c r="JM2" s="271" t="s">
        <v>1209</v>
      </c>
      <c r="JN2" s="271" t="s">
        <v>1209</v>
      </c>
      <c r="JO2" s="271" t="s">
        <v>1209</v>
      </c>
      <c r="JP2" s="271" t="s">
        <v>1209</v>
      </c>
      <c r="JQ2" s="271" t="s">
        <v>1209</v>
      </c>
      <c r="JR2" s="271" t="s">
        <v>1210</v>
      </c>
      <c r="JS2" s="271" t="s">
        <v>1210</v>
      </c>
      <c r="JT2" s="271" t="s">
        <v>1210</v>
      </c>
      <c r="JU2" s="271" t="s">
        <v>1210</v>
      </c>
      <c r="JV2" s="271" t="s">
        <v>1210</v>
      </c>
      <c r="JW2" s="271" t="s">
        <v>1210</v>
      </c>
      <c r="JX2" s="271" t="s">
        <v>1210</v>
      </c>
      <c r="JY2" s="271" t="s">
        <v>1210</v>
      </c>
      <c r="JZ2" s="271" t="s">
        <v>1210</v>
      </c>
      <c r="KA2" s="271" t="s">
        <v>1210</v>
      </c>
      <c r="KB2" s="271" t="s">
        <v>1210</v>
      </c>
      <c r="KC2" s="271" t="s">
        <v>1210</v>
      </c>
      <c r="KD2" s="271" t="s">
        <v>1210</v>
      </c>
      <c r="KE2" s="271" t="s">
        <v>1210</v>
      </c>
      <c r="KF2" s="271" t="s">
        <v>1210</v>
      </c>
      <c r="KG2" s="271" t="s">
        <v>1210</v>
      </c>
      <c r="KH2" s="271" t="s">
        <v>1211</v>
      </c>
      <c r="KI2" s="271" t="s">
        <v>1211</v>
      </c>
      <c r="KJ2" s="271" t="s">
        <v>1211</v>
      </c>
      <c r="KK2" s="271" t="s">
        <v>1211</v>
      </c>
      <c r="KL2" s="271" t="s">
        <v>1211</v>
      </c>
      <c r="KM2" s="271" t="s">
        <v>1211</v>
      </c>
      <c r="KN2" s="271" t="s">
        <v>1211</v>
      </c>
      <c r="KO2" s="271" t="s">
        <v>1211</v>
      </c>
      <c r="KP2" s="271" t="s">
        <v>1211</v>
      </c>
      <c r="KQ2" s="271" t="s">
        <v>1212</v>
      </c>
      <c r="KR2" s="271" t="s">
        <v>1212</v>
      </c>
      <c r="KS2" s="271" t="s">
        <v>1212</v>
      </c>
      <c r="KT2" s="271" t="s">
        <v>1212</v>
      </c>
      <c r="KU2" s="271" t="s">
        <v>1212</v>
      </c>
      <c r="KV2" s="271" t="s">
        <v>1212</v>
      </c>
      <c r="KW2" s="271" t="s">
        <v>1212</v>
      </c>
      <c r="KX2" s="271" t="s">
        <v>1212</v>
      </c>
      <c r="KY2" s="271" t="s">
        <v>1213</v>
      </c>
      <c r="KZ2" s="271" t="s">
        <v>1213</v>
      </c>
      <c r="LA2" s="271" t="s">
        <v>1213</v>
      </c>
      <c r="LB2" s="271" t="s">
        <v>1213</v>
      </c>
      <c r="LC2" s="271" t="s">
        <v>1213</v>
      </c>
      <c r="LD2" s="271" t="s">
        <v>1213</v>
      </c>
      <c r="LE2" s="271" t="s">
        <v>1213</v>
      </c>
      <c r="LF2" s="271" t="s">
        <v>1213</v>
      </c>
      <c r="LG2" s="271" t="s">
        <v>1214</v>
      </c>
      <c r="LH2" s="271" t="s">
        <v>1214</v>
      </c>
      <c r="LI2" s="271" t="s">
        <v>1214</v>
      </c>
      <c r="LJ2" s="271" t="s">
        <v>1214</v>
      </c>
      <c r="LK2" s="271" t="s">
        <v>1214</v>
      </c>
      <c r="LL2" s="271" t="s">
        <v>1214</v>
      </c>
      <c r="LM2" s="271" t="s">
        <v>1214</v>
      </c>
      <c r="LN2" s="271" t="s">
        <v>1214</v>
      </c>
      <c r="LO2" s="271" t="s">
        <v>1214</v>
      </c>
      <c r="LP2" s="271" t="s">
        <v>1214</v>
      </c>
      <c r="LQ2" s="271" t="s">
        <v>1214</v>
      </c>
      <c r="LR2" s="271" t="s">
        <v>1215</v>
      </c>
      <c r="LS2" s="271" t="s">
        <v>1215</v>
      </c>
      <c r="LT2" s="271" t="s">
        <v>1215</v>
      </c>
      <c r="LU2" s="271" t="s">
        <v>1216</v>
      </c>
      <c r="LV2" s="271" t="s">
        <v>1216</v>
      </c>
      <c r="LW2" s="271" t="s">
        <v>1217</v>
      </c>
      <c r="LX2" s="271" t="s">
        <v>1217</v>
      </c>
      <c r="LY2" s="271" t="s">
        <v>1217</v>
      </c>
      <c r="LZ2" s="271" t="s">
        <v>1217</v>
      </c>
      <c r="MA2" s="271" t="s">
        <v>1217</v>
      </c>
      <c r="MB2" s="271" t="s">
        <v>1217</v>
      </c>
      <c r="MC2" s="271" t="s">
        <v>1217</v>
      </c>
      <c r="MD2" s="271" t="s">
        <v>1217</v>
      </c>
      <c r="ME2" s="271" t="s">
        <v>1217</v>
      </c>
      <c r="MF2" s="271" t="s">
        <v>1217</v>
      </c>
      <c r="MG2" s="271" t="s">
        <v>1218</v>
      </c>
      <c r="MH2" s="271" t="s">
        <v>1218</v>
      </c>
      <c r="MI2" s="271" t="s">
        <v>1218</v>
      </c>
      <c r="MJ2" s="271" t="s">
        <v>1218</v>
      </c>
      <c r="MK2" s="271" t="s">
        <v>1218</v>
      </c>
      <c r="ML2" s="271" t="s">
        <v>1218</v>
      </c>
      <c r="MM2" s="271" t="s">
        <v>1218</v>
      </c>
      <c r="MN2" s="271" t="s">
        <v>1218</v>
      </c>
      <c r="MO2" s="271" t="s">
        <v>1218</v>
      </c>
      <c r="MP2" s="271" t="s">
        <v>1218</v>
      </c>
      <c r="MQ2" s="271" t="s">
        <v>1218</v>
      </c>
      <c r="MR2" s="271" t="s">
        <v>1218</v>
      </c>
      <c r="MS2" s="271" t="s">
        <v>1219</v>
      </c>
      <c r="MT2" s="271" t="s">
        <v>1219</v>
      </c>
      <c r="MU2" s="271" t="s">
        <v>1219</v>
      </c>
      <c r="MV2" s="271" t="s">
        <v>1219</v>
      </c>
      <c r="MW2" s="271" t="s">
        <v>1219</v>
      </c>
      <c r="MX2" s="271" t="s">
        <v>1219</v>
      </c>
      <c r="MY2" s="271" t="s">
        <v>1219</v>
      </c>
      <c r="MZ2" s="271" t="s">
        <v>1219</v>
      </c>
      <c r="NA2" s="271" t="s">
        <v>1219</v>
      </c>
      <c r="NB2" s="271" t="s">
        <v>1219</v>
      </c>
      <c r="NC2" s="271" t="s">
        <v>1219</v>
      </c>
      <c r="ND2" s="271" t="s">
        <v>1220</v>
      </c>
      <c r="NE2" s="271" t="s">
        <v>1220</v>
      </c>
      <c r="NF2" s="271" t="s">
        <v>1220</v>
      </c>
      <c r="NG2" s="271" t="s">
        <v>1220</v>
      </c>
      <c r="NH2" s="271" t="s">
        <v>1220</v>
      </c>
      <c r="NI2" s="271" t="s">
        <v>1220</v>
      </c>
      <c r="NJ2" s="271" t="s">
        <v>1220</v>
      </c>
      <c r="NK2" s="271" t="s">
        <v>1220</v>
      </c>
      <c r="NL2" s="271" t="s">
        <v>1220</v>
      </c>
      <c r="NM2" s="271" t="s">
        <v>1220</v>
      </c>
      <c r="NN2" s="271" t="s">
        <v>1220</v>
      </c>
      <c r="NO2" s="271" t="s">
        <v>1220</v>
      </c>
      <c r="NP2" s="271" t="s">
        <v>1221</v>
      </c>
      <c r="NQ2" s="271" t="s">
        <v>1221</v>
      </c>
      <c r="NR2" s="271" t="s">
        <v>1221</v>
      </c>
      <c r="NS2" s="271" t="s">
        <v>1221</v>
      </c>
      <c r="NT2" s="271" t="s">
        <v>1221</v>
      </c>
      <c r="NU2" s="271" t="s">
        <v>1221</v>
      </c>
      <c r="NV2" s="271" t="s">
        <v>1221</v>
      </c>
      <c r="NW2" s="271" t="s">
        <v>1222</v>
      </c>
      <c r="NX2" s="271" t="s">
        <v>1222</v>
      </c>
      <c r="NY2" s="271" t="s">
        <v>1222</v>
      </c>
      <c r="NZ2" s="271" t="s">
        <v>1222</v>
      </c>
      <c r="OA2" s="271" t="s">
        <v>1222</v>
      </c>
      <c r="OB2" s="271" t="s">
        <v>1222</v>
      </c>
      <c r="OC2" s="271" t="s">
        <v>1222</v>
      </c>
      <c r="OD2" s="271" t="s">
        <v>1223</v>
      </c>
      <c r="OE2" s="271" t="s">
        <v>1223</v>
      </c>
      <c r="OF2" s="271" t="s">
        <v>1223</v>
      </c>
      <c r="OG2" s="271" t="s">
        <v>1223</v>
      </c>
      <c r="OH2" s="271" t="s">
        <v>1223</v>
      </c>
      <c r="OI2" s="271" t="s">
        <v>1223</v>
      </c>
      <c r="OJ2" s="271" t="s">
        <v>1223</v>
      </c>
      <c r="OK2" s="271" t="s">
        <v>1223</v>
      </c>
      <c r="OL2" s="271" t="s">
        <v>1223</v>
      </c>
      <c r="OM2" s="271" t="s">
        <v>1224</v>
      </c>
      <c r="ON2" s="271" t="s">
        <v>1224</v>
      </c>
      <c r="OO2" s="271" t="s">
        <v>1224</v>
      </c>
      <c r="OP2" s="271" t="s">
        <v>1224</v>
      </c>
      <c r="OQ2" s="271" t="s">
        <v>1224</v>
      </c>
      <c r="OR2" s="271" t="s">
        <v>1224</v>
      </c>
      <c r="OS2" s="271" t="s">
        <v>1225</v>
      </c>
      <c r="OT2" s="271" t="s">
        <v>1225</v>
      </c>
      <c r="OU2" s="271" t="s">
        <v>1225</v>
      </c>
      <c r="OV2" s="271" t="s">
        <v>1225</v>
      </c>
      <c r="OW2" s="271" t="s">
        <v>1225</v>
      </c>
      <c r="OX2" s="271" t="s">
        <v>1225</v>
      </c>
      <c r="OY2" s="271" t="s">
        <v>1225</v>
      </c>
      <c r="OZ2" s="271" t="s">
        <v>1225</v>
      </c>
      <c r="PA2" s="271" t="s">
        <v>1225</v>
      </c>
      <c r="PB2" s="271" t="s">
        <v>1226</v>
      </c>
      <c r="PC2" s="271" t="s">
        <v>1226</v>
      </c>
      <c r="PD2" s="271" t="s">
        <v>1226</v>
      </c>
      <c r="PE2" s="271" t="s">
        <v>1226</v>
      </c>
      <c r="PF2" s="271" t="s">
        <v>1226</v>
      </c>
      <c r="PG2" s="271" t="s">
        <v>1226</v>
      </c>
      <c r="PH2" s="271" t="s">
        <v>1226</v>
      </c>
      <c r="PI2" s="271" t="s">
        <v>1226</v>
      </c>
      <c r="PJ2" s="271" t="s">
        <v>1226</v>
      </c>
      <c r="PK2" s="271" t="s">
        <v>1226</v>
      </c>
      <c r="PL2" s="271" t="s">
        <v>1226</v>
      </c>
      <c r="PM2" s="271" t="s">
        <v>1226</v>
      </c>
      <c r="PN2" s="271" t="s">
        <v>1226</v>
      </c>
      <c r="PO2" s="271" t="s">
        <v>1226</v>
      </c>
      <c r="PP2" s="271" t="s">
        <v>1226</v>
      </c>
      <c r="PQ2" s="271" t="s">
        <v>1226</v>
      </c>
      <c r="PR2" s="271" t="s">
        <v>1226</v>
      </c>
      <c r="PS2" s="271" t="s">
        <v>1226</v>
      </c>
      <c r="PT2" s="271" t="s">
        <v>1227</v>
      </c>
      <c r="PU2" s="271" t="s">
        <v>1227</v>
      </c>
      <c r="PV2" s="271" t="s">
        <v>1227</v>
      </c>
      <c r="PW2" s="271" t="s">
        <v>1227</v>
      </c>
      <c r="PX2" s="271" t="s">
        <v>1227</v>
      </c>
      <c r="PY2" s="271" t="s">
        <v>1227</v>
      </c>
      <c r="PZ2" s="271" t="s">
        <v>1227</v>
      </c>
      <c r="QA2" s="271" t="s">
        <v>1227</v>
      </c>
      <c r="QB2" s="271" t="s">
        <v>1227</v>
      </c>
      <c r="QC2" s="271" t="s">
        <v>1227</v>
      </c>
      <c r="QD2" s="271" t="s">
        <v>1227</v>
      </c>
      <c r="QE2" s="271" t="s">
        <v>1227</v>
      </c>
      <c r="QF2" s="271" t="s">
        <v>1227</v>
      </c>
      <c r="QG2" s="271" t="s">
        <v>1227</v>
      </c>
      <c r="QH2" s="271" t="s">
        <v>1227</v>
      </c>
      <c r="QI2" s="271" t="s">
        <v>1227</v>
      </c>
      <c r="QJ2" s="271" t="s">
        <v>1227</v>
      </c>
      <c r="QK2" s="271" t="s">
        <v>1227</v>
      </c>
      <c r="QL2" s="271" t="s">
        <v>1227</v>
      </c>
      <c r="QM2" s="271" t="s">
        <v>1227</v>
      </c>
      <c r="QN2" s="271" t="s">
        <v>1227</v>
      </c>
      <c r="QO2" s="271" t="s">
        <v>1227</v>
      </c>
      <c r="QP2" s="271" t="s">
        <v>1227</v>
      </c>
      <c r="QQ2" s="271" t="s">
        <v>1227</v>
      </c>
      <c r="QR2" s="271" t="s">
        <v>1227</v>
      </c>
      <c r="QS2" s="271" t="s">
        <v>1227</v>
      </c>
      <c r="QT2" s="271" t="s">
        <v>1228</v>
      </c>
      <c r="QU2" s="271" t="s">
        <v>1228</v>
      </c>
      <c r="QV2" s="271" t="s">
        <v>1228</v>
      </c>
      <c r="QW2" s="271" t="s">
        <v>1228</v>
      </c>
      <c r="QX2" s="271" t="s">
        <v>1228</v>
      </c>
      <c r="QY2" s="271" t="s">
        <v>1228</v>
      </c>
      <c r="QZ2" s="271" t="s">
        <v>1228</v>
      </c>
      <c r="RA2" s="271" t="s">
        <v>1228</v>
      </c>
      <c r="RB2" s="271" t="s">
        <v>1228</v>
      </c>
      <c r="RC2" s="271" t="s">
        <v>1228</v>
      </c>
      <c r="RD2" s="271" t="s">
        <v>1228</v>
      </c>
      <c r="RE2" s="271" t="s">
        <v>1228</v>
      </c>
      <c r="RF2" s="271" t="s">
        <v>1228</v>
      </c>
      <c r="RG2" s="271" t="s">
        <v>1229</v>
      </c>
      <c r="RH2" s="271" t="s">
        <v>1229</v>
      </c>
      <c r="RI2" s="271" t="s">
        <v>1229</v>
      </c>
      <c r="RJ2" s="271" t="s">
        <v>1229</v>
      </c>
      <c r="RK2" s="271" t="s">
        <v>1229</v>
      </c>
      <c r="RL2" s="271" t="s">
        <v>1229</v>
      </c>
      <c r="RM2" s="271" t="s">
        <v>1229</v>
      </c>
      <c r="RN2" s="271" t="s">
        <v>1229</v>
      </c>
      <c r="RO2" s="271" t="s">
        <v>1229</v>
      </c>
      <c r="RP2" s="271" t="s">
        <v>1229</v>
      </c>
      <c r="RQ2" s="271" t="s">
        <v>1229</v>
      </c>
      <c r="RR2" s="271" t="s">
        <v>1229</v>
      </c>
      <c r="RS2" s="271" t="s">
        <v>1229</v>
      </c>
      <c r="RT2" s="271" t="s">
        <v>1229</v>
      </c>
      <c r="RU2" s="271" t="s">
        <v>1229</v>
      </c>
      <c r="RV2" s="271" t="s">
        <v>1229</v>
      </c>
      <c r="RW2" s="271" t="s">
        <v>1229</v>
      </c>
      <c r="RX2" s="271" t="s">
        <v>1229</v>
      </c>
      <c r="RY2" s="271" t="s">
        <v>1229</v>
      </c>
      <c r="RZ2" s="271" t="s">
        <v>1229</v>
      </c>
      <c r="SA2" s="271" t="s">
        <v>1230</v>
      </c>
      <c r="SB2" s="271" t="s">
        <v>1230</v>
      </c>
      <c r="SC2" s="271" t="s">
        <v>1230</v>
      </c>
      <c r="SD2" s="271" t="s">
        <v>1230</v>
      </c>
      <c r="SE2" s="271" t="s">
        <v>1230</v>
      </c>
      <c r="SF2" s="271" t="s">
        <v>1230</v>
      </c>
      <c r="SG2" s="271" t="s">
        <v>1230</v>
      </c>
      <c r="SH2" s="271" t="s">
        <v>1230</v>
      </c>
      <c r="SI2" s="271" t="s">
        <v>1230</v>
      </c>
      <c r="SJ2" s="271" t="s">
        <v>1230</v>
      </c>
      <c r="SK2" s="271" t="s">
        <v>1230</v>
      </c>
      <c r="SL2" s="271" t="s">
        <v>1230</v>
      </c>
      <c r="SM2" s="271" t="s">
        <v>1231</v>
      </c>
      <c r="SN2" s="271" t="s">
        <v>1231</v>
      </c>
      <c r="SO2" s="271" t="s">
        <v>1231</v>
      </c>
      <c r="SP2" s="271" t="s">
        <v>1231</v>
      </c>
      <c r="SQ2" s="271" t="s">
        <v>1231</v>
      </c>
      <c r="SR2" s="271" t="s">
        <v>1231</v>
      </c>
      <c r="SS2" s="271" t="s">
        <v>1231</v>
      </c>
      <c r="ST2" s="271" t="s">
        <v>1231</v>
      </c>
      <c r="SU2" s="271" t="s">
        <v>1232</v>
      </c>
      <c r="SV2" s="271" t="s">
        <v>1232</v>
      </c>
      <c r="SW2" s="271" t="s">
        <v>1232</v>
      </c>
      <c r="SX2" s="271" t="s">
        <v>1232</v>
      </c>
      <c r="SY2" s="271" t="s">
        <v>1232</v>
      </c>
      <c r="SZ2" s="271" t="s">
        <v>1232</v>
      </c>
      <c r="TA2" s="271" t="s">
        <v>1232</v>
      </c>
      <c r="TB2" s="271" t="s">
        <v>1232</v>
      </c>
      <c r="TC2" s="271" t="s">
        <v>1232</v>
      </c>
      <c r="TD2" s="271" t="s">
        <v>1232</v>
      </c>
      <c r="TE2" s="271" t="s">
        <v>1232</v>
      </c>
      <c r="TF2" s="271" t="s">
        <v>1232</v>
      </c>
      <c r="TG2" s="271" t="s">
        <v>1232</v>
      </c>
      <c r="TH2" s="271" t="s">
        <v>1232</v>
      </c>
      <c r="TI2" s="271" t="s">
        <v>1233</v>
      </c>
      <c r="TJ2" s="271" t="s">
        <v>1233</v>
      </c>
      <c r="TK2" s="271" t="s">
        <v>1233</v>
      </c>
      <c r="TL2" s="271" t="s">
        <v>1233</v>
      </c>
      <c r="TM2" s="271" t="s">
        <v>1233</v>
      </c>
      <c r="TN2" s="271" t="s">
        <v>1233</v>
      </c>
      <c r="TO2" s="271" t="s">
        <v>1233</v>
      </c>
      <c r="TP2" s="271" t="s">
        <v>1233</v>
      </c>
      <c r="TQ2" s="271" t="s">
        <v>1233</v>
      </c>
      <c r="TR2" s="271" t="s">
        <v>1233</v>
      </c>
      <c r="TS2" s="271" t="s">
        <v>1233</v>
      </c>
      <c r="TT2" s="271" t="s">
        <v>1233</v>
      </c>
      <c r="TU2" s="271" t="s">
        <v>1233</v>
      </c>
      <c r="TV2" s="271" t="s">
        <v>1233</v>
      </c>
      <c r="TW2" s="271" t="s">
        <v>1233</v>
      </c>
      <c r="TX2" s="271" t="s">
        <v>1233</v>
      </c>
      <c r="TY2" s="271" t="s">
        <v>1233</v>
      </c>
      <c r="TZ2" s="271" t="s">
        <v>1233</v>
      </c>
      <c r="UA2" s="271" t="s">
        <v>1234</v>
      </c>
      <c r="UB2" s="271" t="s">
        <v>1234</v>
      </c>
      <c r="UC2" s="271" t="s">
        <v>1234</v>
      </c>
      <c r="UD2" s="271" t="s">
        <v>1234</v>
      </c>
      <c r="UE2" s="271" t="s">
        <v>1234</v>
      </c>
      <c r="UF2" s="271" t="s">
        <v>1234</v>
      </c>
      <c r="UG2" s="271" t="s">
        <v>1234</v>
      </c>
      <c r="UH2" s="271" t="s">
        <v>1234</v>
      </c>
      <c r="UI2" s="271" t="s">
        <v>1234</v>
      </c>
      <c r="UJ2" s="271" t="s">
        <v>1235</v>
      </c>
      <c r="UK2" s="271" t="s">
        <v>1235</v>
      </c>
      <c r="UL2" s="271" t="s">
        <v>1235</v>
      </c>
      <c r="UM2" s="271" t="s">
        <v>1235</v>
      </c>
      <c r="UN2" s="271" t="s">
        <v>1235</v>
      </c>
      <c r="UO2" s="271" t="s">
        <v>1235</v>
      </c>
      <c r="UP2" s="271" t="s">
        <v>1236</v>
      </c>
      <c r="UQ2" s="271" t="s">
        <v>1236</v>
      </c>
      <c r="UR2" s="271" t="s">
        <v>1236</v>
      </c>
      <c r="US2" s="271" t="s">
        <v>1236</v>
      </c>
      <c r="UT2" s="271" t="s">
        <v>1236</v>
      </c>
      <c r="UU2" s="271" t="s">
        <v>1236</v>
      </c>
      <c r="UV2" s="271" t="s">
        <v>1236</v>
      </c>
      <c r="UW2" s="271" t="s">
        <v>1236</v>
      </c>
      <c r="UX2" s="271" t="s">
        <v>1236</v>
      </c>
      <c r="UY2" s="271" t="s">
        <v>1236</v>
      </c>
      <c r="UZ2" s="271" t="s">
        <v>1236</v>
      </c>
      <c r="VA2" s="271" t="s">
        <v>1236</v>
      </c>
      <c r="VB2" s="271" t="s">
        <v>1236</v>
      </c>
      <c r="VC2" s="271" t="s">
        <v>1236</v>
      </c>
      <c r="VD2" s="271" t="s">
        <v>1236</v>
      </c>
      <c r="VE2" s="271" t="s">
        <v>1236</v>
      </c>
      <c r="VF2" s="271" t="s">
        <v>1236</v>
      </c>
      <c r="VG2" s="271" t="s">
        <v>1236</v>
      </c>
      <c r="VH2" s="271" t="s">
        <v>1236</v>
      </c>
      <c r="VI2" s="271" t="s">
        <v>1236</v>
      </c>
      <c r="VJ2" s="271" t="s">
        <v>1236</v>
      </c>
      <c r="VK2" s="271" t="s">
        <v>1237</v>
      </c>
      <c r="VL2" s="271" t="s">
        <v>1237</v>
      </c>
      <c r="VM2" s="271" t="s">
        <v>1237</v>
      </c>
      <c r="VN2" s="271" t="s">
        <v>1237</v>
      </c>
      <c r="VO2" s="271" t="s">
        <v>1237</v>
      </c>
      <c r="VP2" s="271" t="s">
        <v>1237</v>
      </c>
      <c r="VQ2" s="271" t="s">
        <v>1237</v>
      </c>
      <c r="VR2" s="271" t="s">
        <v>1237</v>
      </c>
      <c r="VS2" s="271" t="s">
        <v>1237</v>
      </c>
      <c r="VT2" s="271" t="s">
        <v>1237</v>
      </c>
      <c r="VU2" s="271" t="s">
        <v>1237</v>
      </c>
      <c r="VV2" s="271" t="s">
        <v>1237</v>
      </c>
      <c r="VW2" s="271" t="s">
        <v>1237</v>
      </c>
      <c r="VX2" s="271" t="s">
        <v>1237</v>
      </c>
      <c r="VY2" s="271" t="s">
        <v>1237</v>
      </c>
      <c r="VZ2" s="271" t="s">
        <v>1237</v>
      </c>
      <c r="WA2" s="271" t="s">
        <v>1238</v>
      </c>
      <c r="WB2" s="271" t="s">
        <v>1238</v>
      </c>
      <c r="WC2" s="271" t="s">
        <v>1238</v>
      </c>
      <c r="WD2" s="271" t="s">
        <v>1238</v>
      </c>
      <c r="WE2" s="271" t="s">
        <v>1238</v>
      </c>
      <c r="WF2" s="271" t="s">
        <v>1238</v>
      </c>
      <c r="WG2" s="271" t="s">
        <v>1238</v>
      </c>
      <c r="WH2" s="271" t="s">
        <v>1238</v>
      </c>
      <c r="WI2" s="271" t="s">
        <v>1238</v>
      </c>
      <c r="WJ2" s="271" t="s">
        <v>1238</v>
      </c>
      <c r="WK2" s="271" t="s">
        <v>1238</v>
      </c>
      <c r="WL2" s="271" t="s">
        <v>1238</v>
      </c>
      <c r="WM2" s="271" t="s">
        <v>1238</v>
      </c>
      <c r="WN2" s="271" t="s">
        <v>1238</v>
      </c>
      <c r="WO2" s="271" t="s">
        <v>1238</v>
      </c>
      <c r="WP2" s="271" t="s">
        <v>1238</v>
      </c>
      <c r="WQ2" s="271" t="s">
        <v>1238</v>
      </c>
      <c r="WR2" s="271" t="s">
        <v>1238</v>
      </c>
      <c r="WS2" s="271" t="s">
        <v>1238</v>
      </c>
      <c r="WT2" s="271" t="s">
        <v>1238</v>
      </c>
      <c r="WU2" s="271" t="s">
        <v>1238</v>
      </c>
      <c r="WV2" s="271" t="s">
        <v>1238</v>
      </c>
      <c r="WW2" s="271" t="s">
        <v>1238</v>
      </c>
      <c r="WX2" s="271" t="s">
        <v>1238</v>
      </c>
      <c r="WY2" s="271" t="s">
        <v>1238</v>
      </c>
      <c r="WZ2" s="271" t="s">
        <v>1238</v>
      </c>
      <c r="XA2" s="271" t="s">
        <v>1238</v>
      </c>
      <c r="XB2" s="271" t="s">
        <v>1238</v>
      </c>
      <c r="XC2" s="271" t="s">
        <v>1238</v>
      </c>
      <c r="XD2" s="271" t="s">
        <v>1238</v>
      </c>
      <c r="XE2" s="271" t="s">
        <v>1238</v>
      </c>
      <c r="XF2" s="271" t="s">
        <v>1238</v>
      </c>
      <c r="XG2" s="271" t="s">
        <v>1238</v>
      </c>
      <c r="XH2" s="271" t="s">
        <v>1239</v>
      </c>
      <c r="XI2" s="271" t="s">
        <v>1239</v>
      </c>
      <c r="XJ2" s="271" t="s">
        <v>1239</v>
      </c>
      <c r="XK2" s="271" t="s">
        <v>1239</v>
      </c>
      <c r="XL2" s="271" t="s">
        <v>1239</v>
      </c>
      <c r="XM2" s="271" t="s">
        <v>1239</v>
      </c>
      <c r="XN2" s="271" t="s">
        <v>1239</v>
      </c>
      <c r="XO2" s="271" t="s">
        <v>1239</v>
      </c>
      <c r="XP2" s="271" t="s">
        <v>1239</v>
      </c>
      <c r="XQ2" s="271" t="s">
        <v>1239</v>
      </c>
      <c r="XR2" s="271" t="s">
        <v>1239</v>
      </c>
      <c r="XS2" s="271" t="s">
        <v>1239</v>
      </c>
      <c r="XT2" s="271" t="s">
        <v>1239</v>
      </c>
      <c r="XU2" s="271" t="s">
        <v>1239</v>
      </c>
      <c r="XV2" s="271" t="s">
        <v>1239</v>
      </c>
      <c r="XW2" s="271" t="s">
        <v>1239</v>
      </c>
      <c r="XX2" s="271" t="s">
        <v>1239</v>
      </c>
      <c r="XY2" s="271" t="s">
        <v>1239</v>
      </c>
      <c r="XZ2" s="271" t="s">
        <v>1239</v>
      </c>
      <c r="YA2" s="271" t="s">
        <v>1239</v>
      </c>
      <c r="YB2" s="271" t="s">
        <v>1239</v>
      </c>
      <c r="YC2" s="271" t="s">
        <v>1239</v>
      </c>
      <c r="YD2" s="271" t="s">
        <v>1239</v>
      </c>
      <c r="YE2" s="271" t="s">
        <v>1240</v>
      </c>
      <c r="YF2" s="271" t="s">
        <v>1240</v>
      </c>
      <c r="YG2" s="271" t="s">
        <v>1240</v>
      </c>
      <c r="YH2" s="271" t="s">
        <v>1240</v>
      </c>
      <c r="YI2" s="271" t="s">
        <v>1240</v>
      </c>
      <c r="YJ2" s="271" t="s">
        <v>1240</v>
      </c>
      <c r="YK2" s="271" t="s">
        <v>1240</v>
      </c>
      <c r="YL2" s="271" t="s">
        <v>1240</v>
      </c>
      <c r="YM2" s="271" t="s">
        <v>1240</v>
      </c>
      <c r="YN2" s="271" t="s">
        <v>1240</v>
      </c>
      <c r="YO2" s="271" t="s">
        <v>1240</v>
      </c>
      <c r="YP2" s="271" t="s">
        <v>1240</v>
      </c>
      <c r="YQ2" s="271" t="s">
        <v>1240</v>
      </c>
      <c r="YR2" s="271" t="s">
        <v>1240</v>
      </c>
      <c r="YS2" s="271" t="s">
        <v>1240</v>
      </c>
      <c r="YT2" s="271" t="s">
        <v>1240</v>
      </c>
      <c r="YU2" s="271" t="s">
        <v>1240</v>
      </c>
      <c r="YV2" s="271" t="s">
        <v>1241</v>
      </c>
      <c r="YW2" s="271" t="s">
        <v>1241</v>
      </c>
      <c r="YX2" s="271" t="s">
        <v>1241</v>
      </c>
      <c r="YY2" s="271" t="s">
        <v>1241</v>
      </c>
      <c r="YZ2" s="271" t="s">
        <v>1241</v>
      </c>
      <c r="ZA2" s="271" t="s">
        <v>1241</v>
      </c>
      <c r="ZB2" s="271" t="s">
        <v>1241</v>
      </c>
      <c r="ZC2" s="271" t="s">
        <v>1242</v>
      </c>
      <c r="ZD2" s="271" t="s">
        <v>1242</v>
      </c>
      <c r="ZE2" s="271" t="s">
        <v>1242</v>
      </c>
      <c r="ZF2" s="271" t="s">
        <v>1242</v>
      </c>
      <c r="ZG2" s="271" t="s">
        <v>1242</v>
      </c>
      <c r="ZH2" s="271" t="s">
        <v>1242</v>
      </c>
      <c r="ZI2" s="271" t="s">
        <v>1242</v>
      </c>
      <c r="ZJ2" s="271" t="s">
        <v>1242</v>
      </c>
      <c r="ZK2" s="271" t="s">
        <v>1242</v>
      </c>
      <c r="ZL2" s="271" t="s">
        <v>1243</v>
      </c>
      <c r="ZM2" s="271" t="s">
        <v>1243</v>
      </c>
      <c r="ZN2" s="271" t="s">
        <v>1243</v>
      </c>
      <c r="ZO2" s="271" t="s">
        <v>1243</v>
      </c>
      <c r="ZP2" s="271" t="s">
        <v>1243</v>
      </c>
      <c r="ZQ2" s="271" t="s">
        <v>1243</v>
      </c>
      <c r="ZR2" s="271" t="s">
        <v>1243</v>
      </c>
      <c r="ZS2" s="271" t="s">
        <v>1243</v>
      </c>
      <c r="ZT2" s="271" t="s">
        <v>1243</v>
      </c>
      <c r="ZU2" s="271" t="s">
        <v>1243</v>
      </c>
      <c r="ZV2" s="271" t="s">
        <v>1243</v>
      </c>
      <c r="ZW2" s="271" t="s">
        <v>1243</v>
      </c>
      <c r="ZX2" s="271" t="s">
        <v>1243</v>
      </c>
      <c r="ZY2" s="271" t="s">
        <v>1243</v>
      </c>
      <c r="ZZ2" s="271" t="s">
        <v>1243</v>
      </c>
      <c r="AAA2" s="271" t="s">
        <v>1243</v>
      </c>
      <c r="AAB2" s="271" t="s">
        <v>1243</v>
      </c>
      <c r="AAC2" s="271" t="s">
        <v>1243</v>
      </c>
      <c r="AAD2" s="271" t="s">
        <v>1243</v>
      </c>
      <c r="AAE2" s="271" t="s">
        <v>1243</v>
      </c>
      <c r="AAF2" s="271" t="s">
        <v>1243</v>
      </c>
      <c r="AAG2" s="271" t="s">
        <v>1243</v>
      </c>
      <c r="AAH2" s="271" t="s">
        <v>1244</v>
      </c>
      <c r="AAI2" s="271" t="s">
        <v>1244</v>
      </c>
      <c r="AAJ2" s="271" t="s">
        <v>1244</v>
      </c>
      <c r="AAK2" s="271" t="s">
        <v>1244</v>
      </c>
      <c r="AAL2" s="271" t="s">
        <v>1244</v>
      </c>
      <c r="AAM2" s="271" t="s">
        <v>1244</v>
      </c>
      <c r="AAN2" s="271" t="s">
        <v>1244</v>
      </c>
      <c r="AAO2" s="271" t="s">
        <v>1245</v>
      </c>
      <c r="AAP2" s="271" t="s">
        <v>1245</v>
      </c>
      <c r="AAQ2" s="271" t="s">
        <v>1245</v>
      </c>
      <c r="AAR2" s="271" t="s">
        <v>1245</v>
      </c>
      <c r="AAS2" s="271" t="s">
        <v>1245</v>
      </c>
      <c r="AAT2" s="271" t="s">
        <v>1245</v>
      </c>
      <c r="AAU2" s="271" t="s">
        <v>1245</v>
      </c>
      <c r="AAV2" s="271" t="s">
        <v>1245</v>
      </c>
      <c r="AAW2" s="271" t="s">
        <v>1245</v>
      </c>
      <c r="AAX2" s="271" t="s">
        <v>1245</v>
      </c>
      <c r="AAY2" s="271" t="s">
        <v>1245</v>
      </c>
      <c r="AAZ2" s="271" t="s">
        <v>1245</v>
      </c>
      <c r="ABA2" s="271" t="s">
        <v>1245</v>
      </c>
      <c r="ABB2" s="271" t="s">
        <v>1245</v>
      </c>
      <c r="ABC2" s="271" t="s">
        <v>1245</v>
      </c>
      <c r="ABD2" s="271" t="s">
        <v>1245</v>
      </c>
      <c r="ABE2" s="271" t="s">
        <v>1245</v>
      </c>
      <c r="ABF2" s="271" t="s">
        <v>1245</v>
      </c>
      <c r="ABG2" s="271" t="s">
        <v>1245</v>
      </c>
      <c r="ABH2" s="271" t="s">
        <v>1245</v>
      </c>
      <c r="ABI2" s="271" t="s">
        <v>1245</v>
      </c>
      <c r="ABJ2" s="271" t="s">
        <v>1245</v>
      </c>
      <c r="ABK2" s="271" t="s">
        <v>1245</v>
      </c>
      <c r="ABL2" s="271" t="s">
        <v>1245</v>
      </c>
      <c r="ABM2" s="271" t="s">
        <v>1245</v>
      </c>
      <c r="ABN2" s="271" t="s">
        <v>1245</v>
      </c>
      <c r="ABO2" s="271" t="s">
        <v>1246</v>
      </c>
      <c r="ABP2" s="271" t="s">
        <v>1246</v>
      </c>
      <c r="ABQ2" s="271" t="s">
        <v>1246</v>
      </c>
      <c r="ABR2" s="271" t="s">
        <v>1246</v>
      </c>
      <c r="ABS2" s="271" t="s">
        <v>1246</v>
      </c>
      <c r="ABT2" s="271" t="s">
        <v>1246</v>
      </c>
      <c r="ABU2" s="271" t="s">
        <v>1246</v>
      </c>
      <c r="ABV2" s="271" t="s">
        <v>1246</v>
      </c>
      <c r="ABW2" s="271" t="s">
        <v>1246</v>
      </c>
      <c r="ABX2" s="271" t="s">
        <v>1247</v>
      </c>
      <c r="ABY2" s="271" t="s">
        <v>1247</v>
      </c>
      <c r="ABZ2" s="271" t="s">
        <v>1247</v>
      </c>
      <c r="ACA2" s="271" t="s">
        <v>1247</v>
      </c>
      <c r="ACB2" s="271" t="s">
        <v>1247</v>
      </c>
      <c r="ACC2" s="271" t="s">
        <v>1247</v>
      </c>
      <c r="ACD2" s="271" t="s">
        <v>1247</v>
      </c>
      <c r="ACE2" s="271" t="s">
        <v>1247</v>
      </c>
      <c r="ACF2" s="271" t="s">
        <v>1247</v>
      </c>
      <c r="ACG2" s="271" t="s">
        <v>1247</v>
      </c>
      <c r="ACH2" s="271" t="s">
        <v>1247</v>
      </c>
      <c r="ACI2" s="271" t="s">
        <v>1248</v>
      </c>
      <c r="ACJ2" s="271" t="s">
        <v>1248</v>
      </c>
      <c r="ACK2" s="271" t="s">
        <v>1248</v>
      </c>
      <c r="ACL2" s="271" t="s">
        <v>1248</v>
      </c>
      <c r="ACM2" s="271" t="s">
        <v>1248</v>
      </c>
      <c r="ACN2" s="271" t="s">
        <v>1248</v>
      </c>
      <c r="ACO2" s="271" t="s">
        <v>1248</v>
      </c>
      <c r="ACP2" s="271" t="s">
        <v>1248</v>
      </c>
      <c r="ACQ2" s="271" t="s">
        <v>1248</v>
      </c>
      <c r="ACR2" s="271" t="s">
        <v>1248</v>
      </c>
      <c r="ACS2" s="271" t="s">
        <v>1248</v>
      </c>
      <c r="ACT2" s="271" t="s">
        <v>1248</v>
      </c>
      <c r="ACU2" s="271" t="s">
        <v>1248</v>
      </c>
      <c r="ACV2" s="271" t="s">
        <v>1248</v>
      </c>
      <c r="ACW2" s="271" t="s">
        <v>1248</v>
      </c>
      <c r="ACX2" s="271" t="s">
        <v>1248</v>
      </c>
      <c r="ACY2" s="271" t="s">
        <v>1248</v>
      </c>
      <c r="ACZ2" s="271" t="s">
        <v>1248</v>
      </c>
      <c r="ADA2" s="271" t="s">
        <v>1248</v>
      </c>
      <c r="ADB2" s="271" t="s">
        <v>1248</v>
      </c>
      <c r="ADC2" s="271" t="s">
        <v>1248</v>
      </c>
      <c r="ADD2" s="271" t="s">
        <v>1248</v>
      </c>
      <c r="ADE2" s="271" t="s">
        <v>1248</v>
      </c>
      <c r="ADF2" s="271" t="s">
        <v>1249</v>
      </c>
      <c r="ADG2" s="271" t="s">
        <v>1249</v>
      </c>
      <c r="ADH2" s="271" t="s">
        <v>1249</v>
      </c>
      <c r="ADI2" s="271" t="s">
        <v>1249</v>
      </c>
      <c r="ADJ2" s="271" t="s">
        <v>1249</v>
      </c>
      <c r="ADK2" s="271" t="s">
        <v>1249</v>
      </c>
      <c r="ADL2" s="271" t="s">
        <v>1249</v>
      </c>
      <c r="ADM2" s="271" t="s">
        <v>1249</v>
      </c>
      <c r="ADN2" s="271" t="s">
        <v>1249</v>
      </c>
      <c r="ADO2" s="271" t="s">
        <v>1250</v>
      </c>
      <c r="ADP2" s="271" t="s">
        <v>1250</v>
      </c>
      <c r="ADQ2" s="271" t="s">
        <v>1250</v>
      </c>
      <c r="ADR2" s="271" t="s">
        <v>1250</v>
      </c>
      <c r="ADS2" s="271" t="s">
        <v>1251</v>
      </c>
      <c r="ADT2" s="271" t="s">
        <v>1251</v>
      </c>
      <c r="ADU2" s="271" t="s">
        <v>1251</v>
      </c>
      <c r="ADV2" s="271" t="s">
        <v>1251</v>
      </c>
      <c r="ADW2" s="271" t="s">
        <v>1251</v>
      </c>
      <c r="ADX2" s="271" t="s">
        <v>1252</v>
      </c>
      <c r="ADY2" s="271" t="s">
        <v>1252</v>
      </c>
      <c r="ADZ2" s="271" t="s">
        <v>1252</v>
      </c>
      <c r="AEA2" s="271" t="s">
        <v>1252</v>
      </c>
      <c r="AEB2" s="271" t="s">
        <v>1252</v>
      </c>
      <c r="AEC2" s="271" t="s">
        <v>1252</v>
      </c>
      <c r="AED2" s="271" t="s">
        <v>1252</v>
      </c>
      <c r="AEE2" s="271" t="s">
        <v>1252</v>
      </c>
      <c r="AEF2" s="271" t="s">
        <v>1252</v>
      </c>
      <c r="AEG2" s="271" t="s">
        <v>1252</v>
      </c>
      <c r="AEH2" s="271" t="s">
        <v>1252</v>
      </c>
      <c r="AEI2" s="271" t="s">
        <v>1252</v>
      </c>
      <c r="AEJ2" s="271" t="s">
        <v>1252</v>
      </c>
      <c r="AEK2" s="271" t="s">
        <v>1252</v>
      </c>
      <c r="AEL2" s="271" t="s">
        <v>1252</v>
      </c>
      <c r="AEM2" s="271" t="s">
        <v>1252</v>
      </c>
      <c r="AEN2" s="271" t="s">
        <v>1252</v>
      </c>
      <c r="AEO2" s="271" t="s">
        <v>1252</v>
      </c>
      <c r="AEP2" s="271" t="s">
        <v>1252</v>
      </c>
      <c r="AEQ2" s="271" t="s">
        <v>1252</v>
      </c>
      <c r="AER2" s="271" t="s">
        <v>1252</v>
      </c>
      <c r="AES2" s="271" t="s">
        <v>1253</v>
      </c>
      <c r="AET2" s="271" t="s">
        <v>1253</v>
      </c>
      <c r="AEU2" s="271" t="s">
        <v>1253</v>
      </c>
      <c r="AEV2" s="271" t="s">
        <v>1253</v>
      </c>
      <c r="AEW2" s="271" t="s">
        <v>1253</v>
      </c>
      <c r="AEX2" s="271" t="s">
        <v>1253</v>
      </c>
      <c r="AEY2" s="271" t="s">
        <v>1253</v>
      </c>
      <c r="AEZ2" s="271" t="s">
        <v>1253</v>
      </c>
      <c r="AFA2" s="271" t="s">
        <v>1253</v>
      </c>
      <c r="AFB2" s="271" t="s">
        <v>1253</v>
      </c>
      <c r="AFC2" s="271" t="s">
        <v>1254</v>
      </c>
      <c r="AFD2" s="271" t="s">
        <v>1254</v>
      </c>
      <c r="AFE2" s="271" t="s">
        <v>1254</v>
      </c>
      <c r="AFF2" s="271" t="s">
        <v>1254</v>
      </c>
      <c r="AFG2" s="271" t="s">
        <v>1254</v>
      </c>
      <c r="AFH2" s="271" t="s">
        <v>1254</v>
      </c>
      <c r="AFI2" s="271" t="s">
        <v>1254</v>
      </c>
      <c r="AFJ2" s="271" t="s">
        <v>1254</v>
      </c>
      <c r="AFK2" s="271" t="s">
        <v>1254</v>
      </c>
      <c r="AFL2" s="271" t="s">
        <v>1254</v>
      </c>
      <c r="AFM2" s="271" t="s">
        <v>1254</v>
      </c>
      <c r="AFN2" s="271" t="s">
        <v>1254</v>
      </c>
      <c r="AFO2" s="271" t="s">
        <v>1254</v>
      </c>
      <c r="AFP2" s="271" t="s">
        <v>1255</v>
      </c>
      <c r="AFQ2" s="271" t="s">
        <v>1255</v>
      </c>
      <c r="AFR2" s="271" t="s">
        <v>1255</v>
      </c>
      <c r="AFS2" s="271" t="s">
        <v>1255</v>
      </c>
      <c r="AFT2" s="271" t="s">
        <v>1255</v>
      </c>
      <c r="AFU2" s="271" t="s">
        <v>1255</v>
      </c>
      <c r="AFV2" s="271" t="s">
        <v>1255</v>
      </c>
      <c r="AFW2" s="271" t="s">
        <v>1255</v>
      </c>
      <c r="AFX2" s="271" t="s">
        <v>1255</v>
      </c>
      <c r="AFY2" s="271" t="s">
        <v>1255</v>
      </c>
      <c r="AFZ2" s="271" t="s">
        <v>1255</v>
      </c>
      <c r="AGA2" s="271" t="s">
        <v>1255</v>
      </c>
      <c r="AGB2" s="271" t="s">
        <v>1256</v>
      </c>
      <c r="AGC2" s="271" t="s">
        <v>1256</v>
      </c>
      <c r="AGD2" s="271" t="s">
        <v>1256</v>
      </c>
      <c r="AGE2" s="271" t="s">
        <v>1256</v>
      </c>
      <c r="AGF2" s="271" t="s">
        <v>1256</v>
      </c>
      <c r="AGG2" s="271" t="s">
        <v>1256</v>
      </c>
      <c r="AGH2" s="271" t="s">
        <v>1256</v>
      </c>
      <c r="AGI2" s="271" t="s">
        <v>1256</v>
      </c>
      <c r="AGJ2" s="271" t="s">
        <v>1256</v>
      </c>
      <c r="AGK2" s="271" t="s">
        <v>1256</v>
      </c>
      <c r="AGL2" s="271" t="s">
        <v>1256</v>
      </c>
      <c r="AGM2" s="271" t="s">
        <v>1257</v>
      </c>
      <c r="AGN2" s="271" t="s">
        <v>1257</v>
      </c>
      <c r="AGO2" s="271" t="s">
        <v>1257</v>
      </c>
      <c r="AGP2" s="271" t="s">
        <v>1257</v>
      </c>
      <c r="AGQ2" s="271" t="s">
        <v>1257</v>
      </c>
      <c r="AGR2" s="271" t="s">
        <v>1257</v>
      </c>
      <c r="AGS2" s="271" t="s">
        <v>1257</v>
      </c>
      <c r="AGT2" s="271" t="s">
        <v>1257</v>
      </c>
      <c r="AGU2" s="271" t="s">
        <v>1258</v>
      </c>
      <c r="AGV2" s="271" t="s">
        <v>1258</v>
      </c>
      <c r="AGW2" s="271" t="s">
        <v>1258</v>
      </c>
      <c r="AGX2" s="271" t="s">
        <v>1258</v>
      </c>
      <c r="AGY2" s="271" t="s">
        <v>1258</v>
      </c>
      <c r="AGZ2" s="271" t="s">
        <v>1258</v>
      </c>
      <c r="AHA2" s="271" t="s">
        <v>1258</v>
      </c>
      <c r="AHB2" s="271" t="s">
        <v>1258</v>
      </c>
      <c r="AHC2" s="271" t="s">
        <v>1258</v>
      </c>
      <c r="AHD2" s="271" t="s">
        <v>1258</v>
      </c>
      <c r="AHE2" s="271" t="s">
        <v>1258</v>
      </c>
      <c r="AHF2" s="271" t="s">
        <v>1258</v>
      </c>
      <c r="AHG2" s="271" t="s">
        <v>1258</v>
      </c>
      <c r="AHH2" s="271" t="s">
        <v>1258</v>
      </c>
      <c r="AHI2" s="271" t="s">
        <v>1258</v>
      </c>
      <c r="AHJ2" s="271" t="s">
        <v>1258</v>
      </c>
      <c r="AHK2" s="271" t="s">
        <v>1258</v>
      </c>
      <c r="AHL2" s="271" t="s">
        <v>1259</v>
      </c>
      <c r="AHM2" s="271" t="s">
        <v>1259</v>
      </c>
      <c r="AHN2" s="271" t="s">
        <v>1259</v>
      </c>
      <c r="AHO2" s="271" t="s">
        <v>1259</v>
      </c>
      <c r="AHP2" s="271" t="s">
        <v>1259</v>
      </c>
      <c r="AHQ2" s="271" t="s">
        <v>1259</v>
      </c>
      <c r="AHR2" s="277" t="s">
        <v>1259</v>
      </c>
    </row>
    <row r="3" spans="2:905" s="270" customFormat="1" x14ac:dyDescent="1.1000000000000001">
      <c r="D3" s="296" t="s">
        <v>2601</v>
      </c>
      <c r="E3" s="296" t="s">
        <v>2605</v>
      </c>
      <c r="F3" s="296" t="s">
        <v>2609</v>
      </c>
      <c r="G3" s="296" t="s">
        <v>2613</v>
      </c>
      <c r="H3" s="296" t="s">
        <v>2617</v>
      </c>
      <c r="I3" s="296" t="s">
        <v>2621</v>
      </c>
      <c r="J3" s="296" t="s">
        <v>2625</v>
      </c>
      <c r="K3" s="296" t="s">
        <v>2629</v>
      </c>
      <c r="L3" s="296" t="s">
        <v>2633</v>
      </c>
      <c r="M3" s="296" t="s">
        <v>2637</v>
      </c>
      <c r="N3" s="296" t="s">
        <v>2641</v>
      </c>
      <c r="O3" s="296" t="s">
        <v>2645</v>
      </c>
      <c r="P3" s="296" t="s">
        <v>2649</v>
      </c>
      <c r="Q3" s="296" t="s">
        <v>2653</v>
      </c>
      <c r="R3" s="296" t="s">
        <v>2657</v>
      </c>
      <c r="S3" s="296" t="s">
        <v>2661</v>
      </c>
      <c r="T3" s="296" t="s">
        <v>2665</v>
      </c>
      <c r="U3" s="296" t="s">
        <v>2669</v>
      </c>
      <c r="V3" s="296" t="s">
        <v>2285</v>
      </c>
      <c r="W3" s="296" t="s">
        <v>2293</v>
      </c>
      <c r="X3" s="296" t="s">
        <v>2301</v>
      </c>
      <c r="Y3" s="296" t="s">
        <v>2308</v>
      </c>
      <c r="Z3" s="296" t="s">
        <v>2313</v>
      </c>
      <c r="AA3" s="296" t="s">
        <v>2317</v>
      </c>
      <c r="AB3" s="296" t="s">
        <v>2321</v>
      </c>
      <c r="AC3" s="296" t="s">
        <v>2325</v>
      </c>
      <c r="AD3" s="296" t="s">
        <v>2329</v>
      </c>
      <c r="AE3" s="296" t="s">
        <v>2333</v>
      </c>
      <c r="AF3" s="296" t="s">
        <v>2337</v>
      </c>
      <c r="AG3" s="296" t="s">
        <v>2342</v>
      </c>
      <c r="AH3" s="296" t="s">
        <v>2346</v>
      </c>
      <c r="AI3" s="296" t="s">
        <v>2350</v>
      </c>
      <c r="AJ3" s="296" t="s">
        <v>2354</v>
      </c>
      <c r="AK3" s="296" t="s">
        <v>2358</v>
      </c>
      <c r="AL3" s="296" t="s">
        <v>2362</v>
      </c>
      <c r="AM3" s="296" t="s">
        <v>2366</v>
      </c>
      <c r="AN3" s="296" t="s">
        <v>2370</v>
      </c>
      <c r="AO3" s="296" t="s">
        <v>2374</v>
      </c>
      <c r="AP3" s="296" t="s">
        <v>2378</v>
      </c>
      <c r="AQ3" s="296" t="s">
        <v>2382</v>
      </c>
      <c r="AR3" s="296" t="s">
        <v>2386</v>
      </c>
      <c r="AS3" s="296" t="s">
        <v>2390</v>
      </c>
      <c r="AT3" s="296" t="s">
        <v>2508</v>
      </c>
      <c r="AU3" s="296" t="s">
        <v>2511</v>
      </c>
      <c r="AV3" s="296" t="s">
        <v>2515</v>
      </c>
      <c r="AW3" s="296" t="s">
        <v>2519</v>
      </c>
      <c r="AX3" s="296" t="s">
        <v>2523</v>
      </c>
      <c r="AY3" s="296" t="s">
        <v>2527</v>
      </c>
      <c r="AZ3" s="296" t="s">
        <v>2531</v>
      </c>
      <c r="BA3" s="296" t="s">
        <v>2535</v>
      </c>
      <c r="BB3" s="296" t="s">
        <v>2539</v>
      </c>
      <c r="BC3" s="296" t="s">
        <v>2543</v>
      </c>
      <c r="BD3" s="296" t="s">
        <v>2547</v>
      </c>
      <c r="BE3" s="296" t="s">
        <v>2551</v>
      </c>
      <c r="BF3" s="296" t="s">
        <v>2555</v>
      </c>
      <c r="BG3" s="296" t="s">
        <v>2559</v>
      </c>
      <c r="BH3" s="296" t="s">
        <v>2563</v>
      </c>
      <c r="BI3" s="296" t="s">
        <v>2566</v>
      </c>
      <c r="BJ3" s="296" t="s">
        <v>2569</v>
      </c>
      <c r="BK3" s="296" t="s">
        <v>2573</v>
      </c>
      <c r="BL3" s="296" t="s">
        <v>2577</v>
      </c>
      <c r="BM3" s="296" t="s">
        <v>2581</v>
      </c>
      <c r="BN3" s="296" t="s">
        <v>2585</v>
      </c>
      <c r="BO3" s="296" t="s">
        <v>2589</v>
      </c>
      <c r="BP3" s="296" t="s">
        <v>2593</v>
      </c>
      <c r="BQ3" s="296" t="s">
        <v>2597</v>
      </c>
      <c r="BR3" s="296" t="s">
        <v>2477</v>
      </c>
      <c r="BS3" s="296" t="s">
        <v>2480</v>
      </c>
      <c r="BT3" s="296" t="s">
        <v>2484</v>
      </c>
      <c r="BU3" s="296" t="s">
        <v>2488</v>
      </c>
      <c r="BV3" s="296" t="s">
        <v>2492</v>
      </c>
      <c r="BW3" s="296" t="s">
        <v>2496</v>
      </c>
      <c r="BX3" s="296" t="s">
        <v>2500</v>
      </c>
      <c r="BY3" s="296" t="s">
        <v>2504</v>
      </c>
      <c r="BZ3" s="296" t="s">
        <v>2673</v>
      </c>
      <c r="CA3" s="296" t="s">
        <v>2677</v>
      </c>
      <c r="CB3" s="296" t="s">
        <v>2681</v>
      </c>
      <c r="CC3" s="296" t="s">
        <v>2685</v>
      </c>
      <c r="CD3" s="296" t="s">
        <v>2689</v>
      </c>
      <c r="CE3" s="296" t="s">
        <v>2693</v>
      </c>
      <c r="CF3" s="296" t="s">
        <v>2697</v>
      </c>
      <c r="CG3" s="296" t="s">
        <v>2426</v>
      </c>
      <c r="CH3" s="296" t="s">
        <v>2429</v>
      </c>
      <c r="CI3" s="296" t="s">
        <v>2433</v>
      </c>
      <c r="CJ3" s="296" t="s">
        <v>2437</v>
      </c>
      <c r="CK3" s="296" t="s">
        <v>2441</v>
      </c>
      <c r="CL3" s="296" t="s">
        <v>2445</v>
      </c>
      <c r="CM3" s="296" t="s">
        <v>2449</v>
      </c>
      <c r="CN3" s="296" t="s">
        <v>2453</v>
      </c>
      <c r="CO3" s="296" t="s">
        <v>2457</v>
      </c>
      <c r="CP3" s="296" t="s">
        <v>2461</v>
      </c>
      <c r="CQ3" s="296" t="s">
        <v>2465</v>
      </c>
      <c r="CR3" s="296" t="s">
        <v>2469</v>
      </c>
      <c r="CS3" s="296" t="s">
        <v>2473</v>
      </c>
      <c r="CT3" s="296" t="s">
        <v>2395</v>
      </c>
      <c r="CU3" s="296" t="s">
        <v>2398</v>
      </c>
      <c r="CV3" s="296" t="s">
        <v>2402</v>
      </c>
      <c r="CW3" s="296" t="s">
        <v>2406</v>
      </c>
      <c r="CX3" s="296" t="s">
        <v>2410</v>
      </c>
      <c r="CY3" s="296" t="s">
        <v>2414</v>
      </c>
      <c r="CZ3" s="296" t="s">
        <v>2418</v>
      </c>
      <c r="DA3" s="296" t="s">
        <v>2422</v>
      </c>
      <c r="DB3" s="296" t="s">
        <v>2736</v>
      </c>
      <c r="DC3" s="296" t="s">
        <v>2740</v>
      </c>
      <c r="DD3" s="296" t="s">
        <v>2744</v>
      </c>
      <c r="DE3" s="296" t="s">
        <v>2748</v>
      </c>
      <c r="DF3" s="296" t="s">
        <v>2752</v>
      </c>
      <c r="DG3" s="296" t="s">
        <v>2756</v>
      </c>
      <c r="DH3" s="296" t="s">
        <v>2760</v>
      </c>
      <c r="DI3" s="296" t="s">
        <v>2764</v>
      </c>
      <c r="DJ3" s="296" t="s">
        <v>2768</v>
      </c>
      <c r="DK3" s="296" t="s">
        <v>2807</v>
      </c>
      <c r="DL3" s="296" t="s">
        <v>2811</v>
      </c>
      <c r="DM3" s="296" t="s">
        <v>2815</v>
      </c>
      <c r="DN3" s="296" t="s">
        <v>2819</v>
      </c>
      <c r="DO3" s="296" t="s">
        <v>2823</v>
      </c>
      <c r="DP3" s="296" t="s">
        <v>2827</v>
      </c>
      <c r="DQ3" s="296" t="s">
        <v>2831</v>
      </c>
      <c r="DR3" s="296" t="s">
        <v>2835</v>
      </c>
      <c r="DS3" s="296" t="s">
        <v>2839</v>
      </c>
      <c r="DT3" s="296" t="s">
        <v>2843</v>
      </c>
      <c r="DU3" s="296" t="s">
        <v>2846</v>
      </c>
      <c r="DV3" s="296" t="s">
        <v>2850</v>
      </c>
      <c r="DW3" s="296" t="s">
        <v>2854</v>
      </c>
      <c r="DX3" s="296" t="s">
        <v>2858</v>
      </c>
      <c r="DY3" s="296" t="s">
        <v>2862</v>
      </c>
      <c r="DZ3" s="296" t="s">
        <v>2866</v>
      </c>
      <c r="EA3" s="296" t="s">
        <v>2870</v>
      </c>
      <c r="EB3" s="296" t="s">
        <v>2874</v>
      </c>
      <c r="EC3" s="296" t="s">
        <v>2878</v>
      </c>
      <c r="ED3" s="296" t="s">
        <v>2882</v>
      </c>
      <c r="EE3" s="296" t="s">
        <v>2772</v>
      </c>
      <c r="EF3" s="296" t="s">
        <v>2775</v>
      </c>
      <c r="EG3" s="296" t="s">
        <v>2779</v>
      </c>
      <c r="EH3" s="296" t="s">
        <v>2783</v>
      </c>
      <c r="EI3" s="296" t="s">
        <v>2787</v>
      </c>
      <c r="EJ3" s="296" t="s">
        <v>2791</v>
      </c>
      <c r="EK3" s="296" t="s">
        <v>2795</v>
      </c>
      <c r="EL3" s="296" t="s">
        <v>2799</v>
      </c>
      <c r="EM3" s="296" t="s">
        <v>2803</v>
      </c>
      <c r="EN3" s="296" t="s">
        <v>2701</v>
      </c>
      <c r="EO3" s="296" t="s">
        <v>2704</v>
      </c>
      <c r="EP3" s="296" t="s">
        <v>2708</v>
      </c>
      <c r="EQ3" s="296" t="s">
        <v>2712</v>
      </c>
      <c r="ER3" s="296" t="s">
        <v>2716</v>
      </c>
      <c r="ES3" s="296" t="s">
        <v>2720</v>
      </c>
      <c r="ET3" s="296" t="s">
        <v>2724</v>
      </c>
      <c r="EU3" s="296" t="s">
        <v>2728</v>
      </c>
      <c r="EV3" s="296" t="s">
        <v>2732</v>
      </c>
      <c r="EW3" s="296" t="s">
        <v>3003</v>
      </c>
      <c r="EX3" s="296" t="s">
        <v>3006</v>
      </c>
      <c r="EY3" s="296" t="s">
        <v>3010</v>
      </c>
      <c r="EZ3" s="296" t="s">
        <v>3014</v>
      </c>
      <c r="FA3" s="296" t="s">
        <v>3018</v>
      </c>
      <c r="FB3" s="296" t="s">
        <v>3022</v>
      </c>
      <c r="FC3" s="296" t="s">
        <v>3026</v>
      </c>
      <c r="FD3" s="296" t="s">
        <v>3030</v>
      </c>
      <c r="FE3" s="296" t="s">
        <v>3034</v>
      </c>
      <c r="FF3" s="296" t="s">
        <v>3038</v>
      </c>
      <c r="FG3" s="296" t="s">
        <v>3042</v>
      </c>
      <c r="FH3" s="296" t="s">
        <v>3046</v>
      </c>
      <c r="FI3" s="296" t="s">
        <v>2886</v>
      </c>
      <c r="FJ3" s="296" t="s">
        <v>2890</v>
      </c>
      <c r="FK3" s="296" t="s">
        <v>2894</v>
      </c>
      <c r="FL3" s="296" t="s">
        <v>2898</v>
      </c>
      <c r="FM3" s="296" t="s">
        <v>2902</v>
      </c>
      <c r="FN3" s="296" t="s">
        <v>2906</v>
      </c>
      <c r="FO3" s="296" t="s">
        <v>2910</v>
      </c>
      <c r="FP3" s="296" t="s">
        <v>2913</v>
      </c>
      <c r="FQ3" s="296" t="s">
        <v>2916</v>
      </c>
      <c r="FR3" s="296" t="s">
        <v>2920</v>
      </c>
      <c r="FS3" s="296" t="s">
        <v>2924</v>
      </c>
      <c r="FT3" s="296" t="s">
        <v>2928</v>
      </c>
      <c r="FU3" s="296" t="s">
        <v>2932</v>
      </c>
      <c r="FV3" s="296" t="s">
        <v>2936</v>
      </c>
      <c r="FW3" s="296" t="s">
        <v>2940</v>
      </c>
      <c r="FX3" s="296" t="s">
        <v>2944</v>
      </c>
      <c r="FY3" s="296" t="s">
        <v>2948</v>
      </c>
      <c r="FZ3" s="296" t="s">
        <v>2952</v>
      </c>
      <c r="GA3" s="296" t="s">
        <v>2956</v>
      </c>
      <c r="GB3" s="296" t="s">
        <v>2960</v>
      </c>
      <c r="GC3" s="296" t="s">
        <v>2964</v>
      </c>
      <c r="GD3" s="296" t="s">
        <v>2968</v>
      </c>
      <c r="GE3" s="296" t="s">
        <v>3049</v>
      </c>
      <c r="GF3" s="296" t="s">
        <v>3052</v>
      </c>
      <c r="GG3" s="296" t="s">
        <v>3056</v>
      </c>
      <c r="GH3" s="296" t="s">
        <v>3060</v>
      </c>
      <c r="GI3" s="296" t="s">
        <v>3064</v>
      </c>
      <c r="GJ3" s="296" t="s">
        <v>3068</v>
      </c>
      <c r="GK3" s="296" t="s">
        <v>3072</v>
      </c>
      <c r="GL3" s="296" t="s">
        <v>3076</v>
      </c>
      <c r="GM3" s="296" t="s">
        <v>3080</v>
      </c>
      <c r="GN3" s="296" t="s">
        <v>3084</v>
      </c>
      <c r="GO3" s="296" t="s">
        <v>3088</v>
      </c>
      <c r="GP3" s="296" t="s">
        <v>3092</v>
      </c>
      <c r="GQ3" s="296" t="s">
        <v>2972</v>
      </c>
      <c r="GR3" s="296" t="s">
        <v>2975</v>
      </c>
      <c r="GS3" s="296" t="s">
        <v>2979</v>
      </c>
      <c r="GT3" s="296" t="s">
        <v>2983</v>
      </c>
      <c r="GU3" s="296" t="s">
        <v>2987</v>
      </c>
      <c r="GV3" s="296" t="s">
        <v>2991</v>
      </c>
      <c r="GW3" s="296" t="s">
        <v>2995</v>
      </c>
      <c r="GX3" s="296" t="s">
        <v>2999</v>
      </c>
      <c r="GY3" s="296" t="s">
        <v>3359</v>
      </c>
      <c r="GZ3" s="296" t="s">
        <v>3362</v>
      </c>
      <c r="HA3" s="296" t="s">
        <v>3366</v>
      </c>
      <c r="HB3" s="296" t="s">
        <v>3370</v>
      </c>
      <c r="HC3" s="296" t="s">
        <v>3096</v>
      </c>
      <c r="HD3" s="296" t="s">
        <v>3100</v>
      </c>
      <c r="HE3" s="296" t="s">
        <v>3104</v>
      </c>
      <c r="HF3" s="296" t="s">
        <v>3108</v>
      </c>
      <c r="HG3" s="296" t="s">
        <v>3112</v>
      </c>
      <c r="HH3" s="296" t="s">
        <v>3116</v>
      </c>
      <c r="HI3" s="296" t="s">
        <v>3120</v>
      </c>
      <c r="HJ3" s="296" t="s">
        <v>3124</v>
      </c>
      <c r="HK3" s="296" t="s">
        <v>3127</v>
      </c>
      <c r="HL3" s="296" t="s">
        <v>3131</v>
      </c>
      <c r="HM3" s="296" t="s">
        <v>3135</v>
      </c>
      <c r="HN3" s="296" t="s">
        <v>3139</v>
      </c>
      <c r="HO3" s="296" t="s">
        <v>3143</v>
      </c>
      <c r="HP3" s="296" t="s">
        <v>3147</v>
      </c>
      <c r="HQ3" s="296" t="s">
        <v>3151</v>
      </c>
      <c r="HR3" s="296" t="s">
        <v>3155</v>
      </c>
      <c r="HS3" s="296" t="s">
        <v>3158</v>
      </c>
      <c r="HT3" s="296" t="s">
        <v>3162</v>
      </c>
      <c r="HU3" s="296" t="s">
        <v>3166</v>
      </c>
      <c r="HV3" s="296" t="s">
        <v>3170</v>
      </c>
      <c r="HW3" s="296" t="s">
        <v>3174</v>
      </c>
      <c r="HX3" s="296" t="s">
        <v>3178</v>
      </c>
      <c r="HY3" s="296" t="s">
        <v>3182</v>
      </c>
      <c r="HZ3" s="296" t="s">
        <v>3186</v>
      </c>
      <c r="IA3" s="296" t="s">
        <v>3190</v>
      </c>
      <c r="IB3" s="296" t="s">
        <v>3194</v>
      </c>
      <c r="IC3" s="296" t="s">
        <v>3198</v>
      </c>
      <c r="ID3" s="296" t="s">
        <v>3202</v>
      </c>
      <c r="IE3" s="296" t="s">
        <v>3206</v>
      </c>
      <c r="IF3" s="296" t="s">
        <v>3210</v>
      </c>
      <c r="IG3" s="296" t="s">
        <v>3214</v>
      </c>
      <c r="IH3" s="296" t="s">
        <v>3245</v>
      </c>
      <c r="II3" s="296" t="s">
        <v>3249</v>
      </c>
      <c r="IJ3" s="296" t="s">
        <v>3253</v>
      </c>
      <c r="IK3" s="296" t="s">
        <v>3257</v>
      </c>
      <c r="IL3" s="296" t="s">
        <v>3261</v>
      </c>
      <c r="IM3" s="296" t="s">
        <v>3265</v>
      </c>
      <c r="IN3" s="296" t="s">
        <v>3269</v>
      </c>
      <c r="IO3" s="296" t="s">
        <v>3273</v>
      </c>
      <c r="IP3" s="296" t="s">
        <v>3277</v>
      </c>
      <c r="IQ3" s="296" t="s">
        <v>3281</v>
      </c>
      <c r="IR3" s="296" t="s">
        <v>3285</v>
      </c>
      <c r="IS3" s="296" t="s">
        <v>3312</v>
      </c>
      <c r="IT3" s="296" t="s">
        <v>3315</v>
      </c>
      <c r="IU3" s="296" t="s">
        <v>3319</v>
      </c>
      <c r="IV3" s="296" t="s">
        <v>3323</v>
      </c>
      <c r="IW3" s="296" t="s">
        <v>3327</v>
      </c>
      <c r="IX3" s="296" t="s">
        <v>3331</v>
      </c>
      <c r="IY3" s="296" t="s">
        <v>3335</v>
      </c>
      <c r="IZ3" s="296" t="s">
        <v>3339</v>
      </c>
      <c r="JA3" s="296" t="s">
        <v>3343</v>
      </c>
      <c r="JB3" s="296" t="s">
        <v>3347</v>
      </c>
      <c r="JC3" s="296" t="s">
        <v>3351</v>
      </c>
      <c r="JD3" s="296" t="s">
        <v>3355</v>
      </c>
      <c r="JE3" s="296" t="s">
        <v>3289</v>
      </c>
      <c r="JF3" s="296" t="s">
        <v>3292</v>
      </c>
      <c r="JG3" s="296" t="s">
        <v>3296</v>
      </c>
      <c r="JH3" s="296" t="s">
        <v>3300</v>
      </c>
      <c r="JI3" s="296" t="s">
        <v>3304</v>
      </c>
      <c r="JJ3" s="296" t="s">
        <v>3308</v>
      </c>
      <c r="JK3" s="296" t="s">
        <v>3218</v>
      </c>
      <c r="JL3" s="296" t="s">
        <v>3221</v>
      </c>
      <c r="JM3" s="296" t="s">
        <v>3225</v>
      </c>
      <c r="JN3" s="296" t="s">
        <v>3229</v>
      </c>
      <c r="JO3" s="296" t="s">
        <v>3233</v>
      </c>
      <c r="JP3" s="296" t="s">
        <v>3237</v>
      </c>
      <c r="JQ3" s="296" t="s">
        <v>3241</v>
      </c>
      <c r="JR3" s="296" t="s">
        <v>3417</v>
      </c>
      <c r="JS3" s="296" t="s">
        <v>3421</v>
      </c>
      <c r="JT3" s="296" t="s">
        <v>3425</v>
      </c>
      <c r="JU3" s="296" t="s">
        <v>3429</v>
      </c>
      <c r="JV3" s="296" t="s">
        <v>3433</v>
      </c>
      <c r="JW3" s="296" t="s">
        <v>3437</v>
      </c>
      <c r="JX3" s="296" t="s">
        <v>3441</v>
      </c>
      <c r="JY3" s="296" t="s">
        <v>3445</v>
      </c>
      <c r="JZ3" s="296" t="s">
        <v>3449</v>
      </c>
      <c r="KA3" s="296" t="s">
        <v>3453</v>
      </c>
      <c r="KB3" s="296" t="s">
        <v>3457</v>
      </c>
      <c r="KC3" s="296" t="s">
        <v>3461</v>
      </c>
      <c r="KD3" s="296" t="s">
        <v>3465</v>
      </c>
      <c r="KE3" s="296" t="s">
        <v>3469</v>
      </c>
      <c r="KF3" s="296" t="s">
        <v>3473</v>
      </c>
      <c r="KG3" s="296" t="s">
        <v>5913</v>
      </c>
      <c r="KH3" s="296" t="s">
        <v>3517</v>
      </c>
      <c r="KI3" s="296" t="s">
        <v>3520</v>
      </c>
      <c r="KJ3" s="296" t="s">
        <v>3524</v>
      </c>
      <c r="KK3" s="296" t="s">
        <v>3528</v>
      </c>
      <c r="KL3" s="296" t="s">
        <v>3532</v>
      </c>
      <c r="KM3" s="296" t="s">
        <v>3536</v>
      </c>
      <c r="KN3" s="296" t="s">
        <v>3540</v>
      </c>
      <c r="KO3" s="296" t="s">
        <v>3544</v>
      </c>
      <c r="KP3" s="296" t="s">
        <v>3548</v>
      </c>
      <c r="KQ3" s="296" t="s">
        <v>3603</v>
      </c>
      <c r="KR3" s="296" t="s">
        <v>3606</v>
      </c>
      <c r="KS3" s="296" t="s">
        <v>3610</v>
      </c>
      <c r="KT3" s="296" t="s">
        <v>3614</v>
      </c>
      <c r="KU3" s="296" t="s">
        <v>3618</v>
      </c>
      <c r="KV3" s="296" t="s">
        <v>3622</v>
      </c>
      <c r="KW3" s="296" t="s">
        <v>3626</v>
      </c>
      <c r="KX3" s="296" t="s">
        <v>3630</v>
      </c>
      <c r="KY3" s="296" t="s">
        <v>3571</v>
      </c>
      <c r="KZ3" s="296" t="s">
        <v>3575</v>
      </c>
      <c r="LA3" s="296" t="s">
        <v>3579</v>
      </c>
      <c r="LB3" s="296" t="s">
        <v>3583</v>
      </c>
      <c r="LC3" s="296" t="s">
        <v>3587</v>
      </c>
      <c r="LD3" s="296" t="s">
        <v>3591</v>
      </c>
      <c r="LE3" s="296" t="s">
        <v>3595</v>
      </c>
      <c r="LF3" s="296" t="s">
        <v>3599</v>
      </c>
      <c r="LG3" s="296" t="s">
        <v>3374</v>
      </c>
      <c r="LH3" s="296" t="s">
        <v>3377</v>
      </c>
      <c r="LI3" s="296" t="s">
        <v>3381</v>
      </c>
      <c r="LJ3" s="296" t="s">
        <v>3385</v>
      </c>
      <c r="LK3" s="296" t="s">
        <v>3389</v>
      </c>
      <c r="LL3" s="296" t="s">
        <v>3393</v>
      </c>
      <c r="LM3" s="296" t="s">
        <v>3397</v>
      </c>
      <c r="LN3" s="296" t="s">
        <v>3401</v>
      </c>
      <c r="LO3" s="296" t="s">
        <v>3405</v>
      </c>
      <c r="LP3" s="296" t="s">
        <v>3409</v>
      </c>
      <c r="LQ3" s="296" t="s">
        <v>3413</v>
      </c>
      <c r="LR3" s="296" t="s">
        <v>3559</v>
      </c>
      <c r="LS3" s="296" t="s">
        <v>3563</v>
      </c>
      <c r="LT3" s="296" t="s">
        <v>3567</v>
      </c>
      <c r="LU3" s="296" t="s">
        <v>3552</v>
      </c>
      <c r="LV3" s="296" t="s">
        <v>3555</v>
      </c>
      <c r="LW3" s="296" t="s">
        <v>3477</v>
      </c>
      <c r="LX3" s="296" t="s">
        <v>3481</v>
      </c>
      <c r="LY3" s="296" t="s">
        <v>3485</v>
      </c>
      <c r="LZ3" s="296" t="s">
        <v>3489</v>
      </c>
      <c r="MA3" s="296" t="s">
        <v>3493</v>
      </c>
      <c r="MB3" s="296" t="s">
        <v>3497</v>
      </c>
      <c r="MC3" s="296" t="s">
        <v>3501</v>
      </c>
      <c r="MD3" s="296" t="s">
        <v>3505</v>
      </c>
      <c r="ME3" s="296" t="s">
        <v>3509</v>
      </c>
      <c r="MF3" s="296" t="s">
        <v>3513</v>
      </c>
      <c r="MG3" s="296" t="s">
        <v>3737</v>
      </c>
      <c r="MH3" s="296" t="s">
        <v>3741</v>
      </c>
      <c r="MI3" s="296" t="s">
        <v>3745</v>
      </c>
      <c r="MJ3" s="296" t="s">
        <v>3749</v>
      </c>
      <c r="MK3" s="296" t="s">
        <v>3753</v>
      </c>
      <c r="ML3" s="296" t="s">
        <v>3757</v>
      </c>
      <c r="MM3" s="296" t="s">
        <v>3761</v>
      </c>
      <c r="MN3" s="296" t="s">
        <v>3765</v>
      </c>
      <c r="MO3" s="296" t="s">
        <v>3769</v>
      </c>
      <c r="MP3" s="296" t="s">
        <v>3773</v>
      </c>
      <c r="MQ3" s="296" t="s">
        <v>3777</v>
      </c>
      <c r="MR3" s="296" t="s">
        <v>3781</v>
      </c>
      <c r="MS3" s="296" t="s">
        <v>3812</v>
      </c>
      <c r="MT3" s="296" t="s">
        <v>3816</v>
      </c>
      <c r="MU3" s="296" t="s">
        <v>3820</v>
      </c>
      <c r="MV3" s="296" t="s">
        <v>3824</v>
      </c>
      <c r="MW3" s="296" t="s">
        <v>3828</v>
      </c>
      <c r="MX3" s="296" t="s">
        <v>3832</v>
      </c>
      <c r="MY3" s="296" t="s">
        <v>3836</v>
      </c>
      <c r="MZ3" s="296" t="s">
        <v>3840</v>
      </c>
      <c r="NA3" s="296" t="s">
        <v>3844</v>
      </c>
      <c r="NB3" s="296" t="s">
        <v>3848</v>
      </c>
      <c r="NC3" s="296" t="s">
        <v>3852</v>
      </c>
      <c r="ND3" s="296" t="s">
        <v>3656</v>
      </c>
      <c r="NE3" s="296" t="s">
        <v>3659</v>
      </c>
      <c r="NF3" s="296" t="s">
        <v>3663</v>
      </c>
      <c r="NG3" s="296" t="s">
        <v>3667</v>
      </c>
      <c r="NH3" s="296" t="s">
        <v>3671</v>
      </c>
      <c r="NI3" s="296" t="s">
        <v>3675</v>
      </c>
      <c r="NJ3" s="296" t="s">
        <v>3679</v>
      </c>
      <c r="NK3" s="296" t="s">
        <v>3683</v>
      </c>
      <c r="NL3" s="296" t="s">
        <v>3687</v>
      </c>
      <c r="NM3" s="296" t="s">
        <v>3691</v>
      </c>
      <c r="NN3" s="296" t="s">
        <v>3695</v>
      </c>
      <c r="NO3" s="296" t="s">
        <v>3699</v>
      </c>
      <c r="NP3" s="296" t="s">
        <v>3785</v>
      </c>
      <c r="NQ3" s="296" t="s">
        <v>3788</v>
      </c>
      <c r="NR3" s="296" t="s">
        <v>3792</v>
      </c>
      <c r="NS3" s="296" t="s">
        <v>3796</v>
      </c>
      <c r="NT3" s="296" t="s">
        <v>3800</v>
      </c>
      <c r="NU3" s="296" t="s">
        <v>3804</v>
      </c>
      <c r="NV3" s="296" t="s">
        <v>3808</v>
      </c>
      <c r="NW3" s="296" t="s">
        <v>3856</v>
      </c>
      <c r="NX3" s="296" t="s">
        <v>3860</v>
      </c>
      <c r="NY3" s="296" t="s">
        <v>3864</v>
      </c>
      <c r="NZ3" s="296" t="s">
        <v>3868</v>
      </c>
      <c r="OA3" s="296" t="s">
        <v>3872</v>
      </c>
      <c r="OB3" s="296" t="s">
        <v>3876</v>
      </c>
      <c r="OC3" s="296" t="s">
        <v>3880</v>
      </c>
      <c r="OD3" s="296" t="s">
        <v>3702</v>
      </c>
      <c r="OE3" s="296" t="s">
        <v>3705</v>
      </c>
      <c r="OF3" s="296" t="s">
        <v>3709</v>
      </c>
      <c r="OG3" s="296" t="s">
        <v>3713</v>
      </c>
      <c r="OH3" s="296" t="s">
        <v>3717</v>
      </c>
      <c r="OI3" s="296" t="s">
        <v>3721</v>
      </c>
      <c r="OJ3" s="296" t="s">
        <v>3725</v>
      </c>
      <c r="OK3" s="296" t="s">
        <v>3729</v>
      </c>
      <c r="OL3" s="296" t="s">
        <v>3733</v>
      </c>
      <c r="OM3" s="296" t="s">
        <v>3634</v>
      </c>
      <c r="ON3" s="296" t="s">
        <v>3637</v>
      </c>
      <c r="OO3" s="296" t="s">
        <v>3641</v>
      </c>
      <c r="OP3" s="296" t="s">
        <v>3645</v>
      </c>
      <c r="OQ3" s="296" t="s">
        <v>3649</v>
      </c>
      <c r="OR3" s="296" t="s">
        <v>3653</v>
      </c>
      <c r="OS3" s="296" t="s">
        <v>3884</v>
      </c>
      <c r="OT3" s="296" t="s">
        <v>3888</v>
      </c>
      <c r="OU3" s="296" t="s">
        <v>3892</v>
      </c>
      <c r="OV3" s="296" t="s">
        <v>3896</v>
      </c>
      <c r="OW3" s="296" t="s">
        <v>3900</v>
      </c>
      <c r="OX3" s="296" t="s">
        <v>3904</v>
      </c>
      <c r="OY3" s="296" t="s">
        <v>3908</v>
      </c>
      <c r="OZ3" s="296" t="s">
        <v>3912</v>
      </c>
      <c r="PA3" s="296" t="s">
        <v>3916</v>
      </c>
      <c r="PB3" s="296" t="s">
        <v>4151</v>
      </c>
      <c r="PC3" s="296" t="s">
        <v>4154</v>
      </c>
      <c r="PD3" s="296" t="s">
        <v>4158</v>
      </c>
      <c r="PE3" s="296" t="s">
        <v>4161</v>
      </c>
      <c r="PF3" s="296" t="s">
        <v>4165</v>
      </c>
      <c r="PG3" s="296" t="s">
        <v>4169</v>
      </c>
      <c r="PH3" s="296" t="s">
        <v>4173</v>
      </c>
      <c r="PI3" s="296" t="s">
        <v>4177</v>
      </c>
      <c r="PJ3" s="296" t="s">
        <v>4181</v>
      </c>
      <c r="PK3" s="296" t="s">
        <v>4185</v>
      </c>
      <c r="PL3" s="296" t="s">
        <v>4189</v>
      </c>
      <c r="PM3" s="296" t="s">
        <v>4193</v>
      </c>
      <c r="PN3" s="296" t="s">
        <v>4197</v>
      </c>
      <c r="PO3" s="296" t="s">
        <v>4201</v>
      </c>
      <c r="PP3" s="296" t="s">
        <v>4205</v>
      </c>
      <c r="PQ3" s="296" t="s">
        <v>4209</v>
      </c>
      <c r="PR3" s="296" t="s">
        <v>4213</v>
      </c>
      <c r="PS3" s="296" t="s">
        <v>4217</v>
      </c>
      <c r="PT3" s="296" t="s">
        <v>3920</v>
      </c>
      <c r="PU3" s="296" t="s">
        <v>3923</v>
      </c>
      <c r="PV3" s="296" t="s">
        <v>3927</v>
      </c>
      <c r="PW3" s="296" t="s">
        <v>3931</v>
      </c>
      <c r="PX3" s="296" t="s">
        <v>3935</v>
      </c>
      <c r="PY3" s="296" t="s">
        <v>3939</v>
      </c>
      <c r="PZ3" s="296" t="s">
        <v>3943</v>
      </c>
      <c r="QA3" s="296" t="s">
        <v>3947</v>
      </c>
      <c r="QB3" s="296" t="s">
        <v>3951</v>
      </c>
      <c r="QC3" s="296" t="s">
        <v>3955</v>
      </c>
      <c r="QD3" s="296" t="s">
        <v>3959</v>
      </c>
      <c r="QE3" s="296" t="s">
        <v>3963</v>
      </c>
      <c r="QF3" s="296" t="s">
        <v>3967</v>
      </c>
      <c r="QG3" s="296" t="s">
        <v>3971</v>
      </c>
      <c r="QH3" s="296" t="s">
        <v>3975</v>
      </c>
      <c r="QI3" s="296" t="s">
        <v>3979</v>
      </c>
      <c r="QJ3" s="296" t="s">
        <v>3983</v>
      </c>
      <c r="QK3" s="296" t="s">
        <v>3987</v>
      </c>
      <c r="QL3" s="296" t="s">
        <v>3991</v>
      </c>
      <c r="QM3" s="296" t="s">
        <v>3995</v>
      </c>
      <c r="QN3" s="296" t="s">
        <v>3999</v>
      </c>
      <c r="QO3" s="296" t="s">
        <v>4003</v>
      </c>
      <c r="QP3" s="296" t="s">
        <v>4007</v>
      </c>
      <c r="QQ3" s="296" t="s">
        <v>4011</v>
      </c>
      <c r="QR3" s="296" t="s">
        <v>4015</v>
      </c>
      <c r="QS3" s="296" t="s">
        <v>4019</v>
      </c>
      <c r="QT3" s="296" t="s">
        <v>4023</v>
      </c>
      <c r="QU3" s="296" t="s">
        <v>4026</v>
      </c>
      <c r="QV3" s="296" t="s">
        <v>4030</v>
      </c>
      <c r="QW3" s="296" t="s">
        <v>4034</v>
      </c>
      <c r="QX3" s="296" t="s">
        <v>4038</v>
      </c>
      <c r="QY3" s="296" t="s">
        <v>4042</v>
      </c>
      <c r="QZ3" s="296" t="s">
        <v>4046</v>
      </c>
      <c r="RA3" s="296" t="s">
        <v>4050</v>
      </c>
      <c r="RB3" s="296" t="s">
        <v>4054</v>
      </c>
      <c r="RC3" s="296" t="s">
        <v>4058</v>
      </c>
      <c r="RD3" s="296" t="s">
        <v>4062</v>
      </c>
      <c r="RE3" s="296" t="s">
        <v>4066</v>
      </c>
      <c r="RF3" s="296" t="s">
        <v>4070</v>
      </c>
      <c r="RG3" s="296" t="s">
        <v>4074</v>
      </c>
      <c r="RH3" s="296" t="s">
        <v>4077</v>
      </c>
      <c r="RI3" s="296" t="s">
        <v>4081</v>
      </c>
      <c r="RJ3" s="296" t="s">
        <v>4085</v>
      </c>
      <c r="RK3" s="296" t="s">
        <v>4089</v>
      </c>
      <c r="RL3" s="296" t="s">
        <v>4093</v>
      </c>
      <c r="RM3" s="296" t="s">
        <v>4097</v>
      </c>
      <c r="RN3" s="296" t="s">
        <v>4101</v>
      </c>
      <c r="RO3" s="296" t="s">
        <v>4105</v>
      </c>
      <c r="RP3" s="296" t="s">
        <v>4109</v>
      </c>
      <c r="RQ3" s="296" t="s">
        <v>4113</v>
      </c>
      <c r="RR3" s="296" t="s">
        <v>4117</v>
      </c>
      <c r="RS3" s="296" t="s">
        <v>4121</v>
      </c>
      <c r="RT3" s="296" t="s">
        <v>4125</v>
      </c>
      <c r="RU3" s="296" t="s">
        <v>4129</v>
      </c>
      <c r="RV3" s="296" t="s">
        <v>4133</v>
      </c>
      <c r="RW3" s="296" t="s">
        <v>4137</v>
      </c>
      <c r="RX3" s="296" t="s">
        <v>4141</v>
      </c>
      <c r="RY3" s="296" t="s">
        <v>4144</v>
      </c>
      <c r="RZ3" s="296" t="s">
        <v>4148</v>
      </c>
      <c r="SA3" s="296" t="s">
        <v>4517</v>
      </c>
      <c r="SB3" s="296" t="s">
        <v>4520</v>
      </c>
      <c r="SC3" s="296" t="s">
        <v>4524</v>
      </c>
      <c r="SD3" s="296" t="s">
        <v>4528</v>
      </c>
      <c r="SE3" s="296" t="s">
        <v>4532</v>
      </c>
      <c r="SF3" s="296" t="s">
        <v>4536</v>
      </c>
      <c r="SG3" s="296" t="s">
        <v>4540</v>
      </c>
      <c r="SH3" s="296" t="s">
        <v>4544</v>
      </c>
      <c r="SI3" s="296" t="s">
        <v>4548</v>
      </c>
      <c r="SJ3" s="296" t="s">
        <v>4552</v>
      </c>
      <c r="SK3" s="296" t="s">
        <v>4556</v>
      </c>
      <c r="SL3" s="296" t="s">
        <v>4560</v>
      </c>
      <c r="SM3" s="296" t="s">
        <v>4221</v>
      </c>
      <c r="SN3" s="296" t="s">
        <v>4224</v>
      </c>
      <c r="SO3" s="296" t="s">
        <v>4228</v>
      </c>
      <c r="SP3" s="296" t="s">
        <v>4232</v>
      </c>
      <c r="SQ3" s="296" t="s">
        <v>4236</v>
      </c>
      <c r="SR3" s="296" t="s">
        <v>4240</v>
      </c>
      <c r="SS3" s="296" t="s">
        <v>4244</v>
      </c>
      <c r="ST3" s="296" t="s">
        <v>4248</v>
      </c>
      <c r="SU3" s="296" t="s">
        <v>4356</v>
      </c>
      <c r="SV3" s="296" t="s">
        <v>4359</v>
      </c>
      <c r="SW3" s="296" t="s">
        <v>4363</v>
      </c>
      <c r="SX3" s="296" t="s">
        <v>4367</v>
      </c>
      <c r="SY3" s="296" t="s">
        <v>4371</v>
      </c>
      <c r="SZ3" s="296" t="s">
        <v>4375</v>
      </c>
      <c r="TA3" s="296" t="s">
        <v>4379</v>
      </c>
      <c r="TB3" s="296" t="s">
        <v>4383</v>
      </c>
      <c r="TC3" s="296" t="s">
        <v>4387</v>
      </c>
      <c r="TD3" s="296" t="s">
        <v>4391</v>
      </c>
      <c r="TE3" s="296" t="s">
        <v>4395</v>
      </c>
      <c r="TF3" s="296" t="s">
        <v>4399</v>
      </c>
      <c r="TG3" s="296" t="s">
        <v>4403</v>
      </c>
      <c r="TH3" s="296" t="s">
        <v>4407</v>
      </c>
      <c r="TI3" s="296" t="s">
        <v>4446</v>
      </c>
      <c r="TJ3" s="296" t="s">
        <v>4449</v>
      </c>
      <c r="TK3" s="296" t="s">
        <v>4453</v>
      </c>
      <c r="TL3" s="296" t="s">
        <v>4457</v>
      </c>
      <c r="TM3" s="296" t="s">
        <v>4461</v>
      </c>
      <c r="TN3" s="296" t="s">
        <v>4465</v>
      </c>
      <c r="TO3" s="296" t="s">
        <v>4469</v>
      </c>
      <c r="TP3" s="296" t="s">
        <v>4473</v>
      </c>
      <c r="TQ3" s="296" t="s">
        <v>4477</v>
      </c>
      <c r="TR3" s="296" t="s">
        <v>4481</v>
      </c>
      <c r="TS3" s="296" t="s">
        <v>4485</v>
      </c>
      <c r="TT3" s="296" t="s">
        <v>4489</v>
      </c>
      <c r="TU3" s="296" t="s">
        <v>4493</v>
      </c>
      <c r="TV3" s="296" t="s">
        <v>4497</v>
      </c>
      <c r="TW3" s="296" t="s">
        <v>4501</v>
      </c>
      <c r="TX3" s="296" t="s">
        <v>4505</v>
      </c>
      <c r="TY3" s="296" t="s">
        <v>4509</v>
      </c>
      <c r="TZ3" s="296" t="s">
        <v>4513</v>
      </c>
      <c r="UA3" s="296" t="s">
        <v>4411</v>
      </c>
      <c r="UB3" s="296" t="s">
        <v>4414</v>
      </c>
      <c r="UC3" s="296" t="s">
        <v>4418</v>
      </c>
      <c r="UD3" s="296" t="s">
        <v>4422</v>
      </c>
      <c r="UE3" s="296" t="s">
        <v>4426</v>
      </c>
      <c r="UF3" s="296" t="s">
        <v>4430</v>
      </c>
      <c r="UG3" s="296" t="s">
        <v>4434</v>
      </c>
      <c r="UH3" s="296" t="s">
        <v>4438</v>
      </c>
      <c r="UI3" s="296" t="s">
        <v>4442</v>
      </c>
      <c r="UJ3" s="296" t="s">
        <v>4252</v>
      </c>
      <c r="UK3" s="296" t="s">
        <v>4255</v>
      </c>
      <c r="UL3" s="296" t="s">
        <v>4259</v>
      </c>
      <c r="UM3" s="296" t="s">
        <v>4263</v>
      </c>
      <c r="UN3" s="296" t="s">
        <v>4267</v>
      </c>
      <c r="UO3" s="296" t="s">
        <v>4271</v>
      </c>
      <c r="UP3" s="296" t="s">
        <v>4275</v>
      </c>
      <c r="UQ3" s="296" t="s">
        <v>4278</v>
      </c>
      <c r="UR3" s="296" t="s">
        <v>4282</v>
      </c>
      <c r="US3" s="296" t="s">
        <v>4286</v>
      </c>
      <c r="UT3" s="296" t="s">
        <v>4290</v>
      </c>
      <c r="UU3" s="296" t="s">
        <v>4294</v>
      </c>
      <c r="UV3" s="296" t="s">
        <v>4298</v>
      </c>
      <c r="UW3" s="296" t="s">
        <v>4302</v>
      </c>
      <c r="UX3" s="296" t="s">
        <v>4306</v>
      </c>
      <c r="UY3" s="296" t="s">
        <v>4310</v>
      </c>
      <c r="UZ3" s="296" t="s">
        <v>4314</v>
      </c>
      <c r="VA3" s="296" t="s">
        <v>4318</v>
      </c>
      <c r="VB3" s="296" t="s">
        <v>4322</v>
      </c>
      <c r="VC3" s="296" t="s">
        <v>4326</v>
      </c>
      <c r="VD3" s="296" t="s">
        <v>4330</v>
      </c>
      <c r="VE3" s="296" t="s">
        <v>4334</v>
      </c>
      <c r="VF3" s="296" t="s">
        <v>4338</v>
      </c>
      <c r="VG3" s="296" t="s">
        <v>4342</v>
      </c>
      <c r="VH3" s="296" t="s">
        <v>4346</v>
      </c>
      <c r="VI3" s="296" t="s">
        <v>4350</v>
      </c>
      <c r="VJ3" s="296" t="s">
        <v>4353</v>
      </c>
      <c r="VK3" s="296" t="s">
        <v>4845</v>
      </c>
      <c r="VL3" s="296" t="s">
        <v>4848</v>
      </c>
      <c r="VM3" s="296" t="s">
        <v>4851</v>
      </c>
      <c r="VN3" s="296" t="s">
        <v>4855</v>
      </c>
      <c r="VO3" s="296" t="s">
        <v>4859</v>
      </c>
      <c r="VP3" s="296" t="s">
        <v>4863</v>
      </c>
      <c r="VQ3" s="296" t="s">
        <v>4867</v>
      </c>
      <c r="VR3" s="296" t="s">
        <v>4871</v>
      </c>
      <c r="VS3" s="296" t="s">
        <v>4875</v>
      </c>
      <c r="VT3" s="296" t="s">
        <v>4879</v>
      </c>
      <c r="VU3" s="296" t="s">
        <v>4883</v>
      </c>
      <c r="VV3" s="296" t="s">
        <v>4887</v>
      </c>
      <c r="VW3" s="296" t="s">
        <v>4891</v>
      </c>
      <c r="VX3" s="296" t="s">
        <v>4895</v>
      </c>
      <c r="VY3" s="296" t="s">
        <v>4899</v>
      </c>
      <c r="VZ3" s="296" t="s">
        <v>4903</v>
      </c>
      <c r="WA3" s="296" t="s">
        <v>4564</v>
      </c>
      <c r="WB3" s="296" t="s">
        <v>4568</v>
      </c>
      <c r="WC3" s="296" t="s">
        <v>4572</v>
      </c>
      <c r="WD3" s="296" t="s">
        <v>4576</v>
      </c>
      <c r="WE3" s="296" t="s">
        <v>4580</v>
      </c>
      <c r="WF3" s="296" t="s">
        <v>4584</v>
      </c>
      <c r="WG3" s="296" t="s">
        <v>4588</v>
      </c>
      <c r="WH3" s="296" t="s">
        <v>4592</v>
      </c>
      <c r="WI3" s="296" t="s">
        <v>4596</v>
      </c>
      <c r="WJ3" s="296" t="s">
        <v>4600</v>
      </c>
      <c r="WK3" s="296" t="s">
        <v>4604</v>
      </c>
      <c r="WL3" s="296" t="s">
        <v>4608</v>
      </c>
      <c r="WM3" s="296" t="s">
        <v>4612</v>
      </c>
      <c r="WN3" s="296" t="s">
        <v>4616</v>
      </c>
      <c r="WO3" s="296" t="s">
        <v>4620</v>
      </c>
      <c r="WP3" s="296" t="s">
        <v>4624</v>
      </c>
      <c r="WQ3" s="296" t="s">
        <v>4628</v>
      </c>
      <c r="WR3" s="296" t="s">
        <v>4632</v>
      </c>
      <c r="WS3" s="296" t="s">
        <v>4636</v>
      </c>
      <c r="WT3" s="296" t="s">
        <v>4640</v>
      </c>
      <c r="WU3" s="296" t="s">
        <v>4644</v>
      </c>
      <c r="WV3" s="296" t="s">
        <v>4648</v>
      </c>
      <c r="WW3" s="296" t="s">
        <v>4652</v>
      </c>
      <c r="WX3" s="296" t="s">
        <v>4656</v>
      </c>
      <c r="WY3" s="296" t="s">
        <v>4660</v>
      </c>
      <c r="WZ3" s="296" t="s">
        <v>4664</v>
      </c>
      <c r="XA3" s="296" t="s">
        <v>4668</v>
      </c>
      <c r="XB3" s="296" t="s">
        <v>4672</v>
      </c>
      <c r="XC3" s="296" t="s">
        <v>4676</v>
      </c>
      <c r="XD3" s="296" t="s">
        <v>4680</v>
      </c>
      <c r="XE3" s="296" t="s">
        <v>4683</v>
      </c>
      <c r="XF3" s="296" t="s">
        <v>4686</v>
      </c>
      <c r="XG3" s="296" t="s">
        <v>4689</v>
      </c>
      <c r="XH3" s="296" t="s">
        <v>4692</v>
      </c>
      <c r="XI3" s="296" t="s">
        <v>4695</v>
      </c>
      <c r="XJ3" s="296" t="s">
        <v>4699</v>
      </c>
      <c r="XK3" s="296" t="s">
        <v>4703</v>
      </c>
      <c r="XL3" s="296" t="s">
        <v>4707</v>
      </c>
      <c r="XM3" s="296" t="s">
        <v>4711</v>
      </c>
      <c r="XN3" s="296" t="s">
        <v>4715</v>
      </c>
      <c r="XO3" s="296" t="s">
        <v>4719</v>
      </c>
      <c r="XP3" s="296" t="s">
        <v>4723</v>
      </c>
      <c r="XQ3" s="296" t="s">
        <v>4727</v>
      </c>
      <c r="XR3" s="296" t="s">
        <v>4731</v>
      </c>
      <c r="XS3" s="296" t="s">
        <v>4735</v>
      </c>
      <c r="XT3" s="296" t="s">
        <v>4739</v>
      </c>
      <c r="XU3" s="296" t="s">
        <v>4743</v>
      </c>
      <c r="XV3" s="296" t="s">
        <v>4747</v>
      </c>
      <c r="XW3" s="296" t="s">
        <v>4751</v>
      </c>
      <c r="XX3" s="296" t="s">
        <v>4755</v>
      </c>
      <c r="XY3" s="296" t="s">
        <v>4759</v>
      </c>
      <c r="XZ3" s="296" t="s">
        <v>4763</v>
      </c>
      <c r="YA3" s="296" t="s">
        <v>4767</v>
      </c>
      <c r="YB3" s="296" t="s">
        <v>4771</v>
      </c>
      <c r="YC3" s="296" t="s">
        <v>4774</v>
      </c>
      <c r="YD3" s="296" t="s">
        <v>4778</v>
      </c>
      <c r="YE3" s="296" t="s">
        <v>4781</v>
      </c>
      <c r="YF3" s="296" t="s">
        <v>4784</v>
      </c>
      <c r="YG3" s="296" t="s">
        <v>4788</v>
      </c>
      <c r="YH3" s="296" t="s">
        <v>4792</v>
      </c>
      <c r="YI3" s="296" t="s">
        <v>4796</v>
      </c>
      <c r="YJ3" s="296" t="s">
        <v>4800</v>
      </c>
      <c r="YK3" s="296" t="s">
        <v>4804</v>
      </c>
      <c r="YL3" s="296" t="s">
        <v>4808</v>
      </c>
      <c r="YM3" s="296" t="s">
        <v>4812</v>
      </c>
      <c r="YN3" s="296" t="s">
        <v>4816</v>
      </c>
      <c r="YO3" s="296" t="s">
        <v>4820</v>
      </c>
      <c r="YP3" s="296" t="s">
        <v>4824</v>
      </c>
      <c r="YQ3" s="296" t="s">
        <v>4828</v>
      </c>
      <c r="YR3" s="296" t="s">
        <v>4832</v>
      </c>
      <c r="YS3" s="296" t="s">
        <v>4836</v>
      </c>
      <c r="YT3" s="296" t="s">
        <v>4839</v>
      </c>
      <c r="YU3" s="296" t="s">
        <v>4842</v>
      </c>
      <c r="YV3" s="296" t="s">
        <v>5156</v>
      </c>
      <c r="YW3" s="296" t="s">
        <v>5159</v>
      </c>
      <c r="YX3" s="296" t="s">
        <v>5163</v>
      </c>
      <c r="YY3" s="296" t="s">
        <v>5167</v>
      </c>
      <c r="YZ3" s="296" t="s">
        <v>5171</v>
      </c>
      <c r="ZA3" s="296" t="s">
        <v>5175</v>
      </c>
      <c r="ZB3" s="296" t="s">
        <v>5179</v>
      </c>
      <c r="ZC3" s="296" t="s">
        <v>5094</v>
      </c>
      <c r="ZD3" s="296" t="s">
        <v>5097</v>
      </c>
      <c r="ZE3" s="296" t="s">
        <v>5101</v>
      </c>
      <c r="ZF3" s="296" t="s">
        <v>5105</v>
      </c>
      <c r="ZG3" s="296" t="s">
        <v>5109</v>
      </c>
      <c r="ZH3" s="296" t="s">
        <v>5113</v>
      </c>
      <c r="ZI3" s="296" t="s">
        <v>5117</v>
      </c>
      <c r="ZJ3" s="296" t="s">
        <v>5121</v>
      </c>
      <c r="ZK3" s="296" t="s">
        <v>5125</v>
      </c>
      <c r="ZL3" s="296" t="s">
        <v>4907</v>
      </c>
      <c r="ZM3" s="296" t="s">
        <v>4910</v>
      </c>
      <c r="ZN3" s="296" t="s">
        <v>4914</v>
      </c>
      <c r="ZO3" s="296" t="s">
        <v>4918</v>
      </c>
      <c r="ZP3" s="296" t="s">
        <v>4922</v>
      </c>
      <c r="ZQ3" s="296" t="s">
        <v>4926</v>
      </c>
      <c r="ZR3" s="296" t="s">
        <v>4930</v>
      </c>
      <c r="ZS3" s="296" t="s">
        <v>4934</v>
      </c>
      <c r="ZT3" s="296" t="s">
        <v>4938</v>
      </c>
      <c r="ZU3" s="296" t="s">
        <v>4942</v>
      </c>
      <c r="ZV3" s="296" t="s">
        <v>4946</v>
      </c>
      <c r="ZW3" s="296" t="s">
        <v>4950</v>
      </c>
      <c r="ZX3" s="296" t="s">
        <v>4954</v>
      </c>
      <c r="ZY3" s="296" t="s">
        <v>4958</v>
      </c>
      <c r="ZZ3" s="296" t="s">
        <v>4962</v>
      </c>
      <c r="AAA3" s="296" t="s">
        <v>4966</v>
      </c>
      <c r="AAB3" s="296" t="s">
        <v>4970</v>
      </c>
      <c r="AAC3" s="296" t="s">
        <v>4974</v>
      </c>
      <c r="AAD3" s="296" t="s">
        <v>4978</v>
      </c>
      <c r="AAE3" s="296" t="s">
        <v>4982</v>
      </c>
      <c r="AAF3" s="296" t="s">
        <v>4986</v>
      </c>
      <c r="AAG3" s="296" t="s">
        <v>4989</v>
      </c>
      <c r="AAH3" s="296" t="s">
        <v>5129</v>
      </c>
      <c r="AAI3" s="296" t="s">
        <v>5132</v>
      </c>
      <c r="AAJ3" s="296" t="s">
        <v>5136</v>
      </c>
      <c r="AAK3" s="296" t="s">
        <v>5140</v>
      </c>
      <c r="AAL3" s="296" t="s">
        <v>5144</v>
      </c>
      <c r="AAM3" s="296" t="s">
        <v>5148</v>
      </c>
      <c r="AAN3" s="296" t="s">
        <v>5152</v>
      </c>
      <c r="AAO3" s="296" t="s">
        <v>4993</v>
      </c>
      <c r="AAP3" s="296" t="s">
        <v>4997</v>
      </c>
      <c r="AAQ3" s="296" t="s">
        <v>5001</v>
      </c>
      <c r="AAR3" s="296" t="s">
        <v>5005</v>
      </c>
      <c r="AAS3" s="296" t="s">
        <v>5009</v>
      </c>
      <c r="AAT3" s="296" t="s">
        <v>5013</v>
      </c>
      <c r="AAU3" s="296" t="s">
        <v>5017</v>
      </c>
      <c r="AAV3" s="296" t="s">
        <v>5021</v>
      </c>
      <c r="AAW3" s="296" t="s">
        <v>5025</v>
      </c>
      <c r="AAX3" s="296" t="s">
        <v>5029</v>
      </c>
      <c r="AAY3" s="296" t="s">
        <v>5033</v>
      </c>
      <c r="AAZ3" s="296" t="s">
        <v>5037</v>
      </c>
      <c r="ABA3" s="296" t="s">
        <v>5041</v>
      </c>
      <c r="ABB3" s="296" t="s">
        <v>5045</v>
      </c>
      <c r="ABC3" s="296" t="s">
        <v>5049</v>
      </c>
      <c r="ABD3" s="296" t="s">
        <v>5053</v>
      </c>
      <c r="ABE3" s="296" t="s">
        <v>5057</v>
      </c>
      <c r="ABF3" s="296" t="s">
        <v>5061</v>
      </c>
      <c r="ABG3" s="296" t="s">
        <v>5065</v>
      </c>
      <c r="ABH3" s="296" t="s">
        <v>5069</v>
      </c>
      <c r="ABI3" s="296" t="s">
        <v>5073</v>
      </c>
      <c r="ABJ3" s="296" t="s">
        <v>5077</v>
      </c>
      <c r="ABK3" s="296" t="s">
        <v>5081</v>
      </c>
      <c r="ABL3" s="296" t="s">
        <v>5085</v>
      </c>
      <c r="ABM3" s="296" t="s">
        <v>5088</v>
      </c>
      <c r="ABN3" s="296" t="s">
        <v>5091</v>
      </c>
      <c r="ABO3" s="296" t="s">
        <v>5273</v>
      </c>
      <c r="ABP3" s="296" t="s">
        <v>5276</v>
      </c>
      <c r="ABQ3" s="296" t="s">
        <v>5280</v>
      </c>
      <c r="ABR3" s="296" t="s">
        <v>5284</v>
      </c>
      <c r="ABS3" s="296" t="s">
        <v>5288</v>
      </c>
      <c r="ABT3" s="296" t="s">
        <v>5292</v>
      </c>
      <c r="ABU3" s="296" t="s">
        <v>5296</v>
      </c>
      <c r="ABV3" s="296" t="s">
        <v>5300</v>
      </c>
      <c r="ABW3" s="296" t="s">
        <v>5304</v>
      </c>
      <c r="ABX3" s="296" t="s">
        <v>5451</v>
      </c>
      <c r="ABY3" s="296" t="s">
        <v>5455</v>
      </c>
      <c r="ABZ3" s="296" t="s">
        <v>5459</v>
      </c>
      <c r="ACA3" s="296" t="s">
        <v>5463</v>
      </c>
      <c r="ACB3" s="296" t="s">
        <v>5467</v>
      </c>
      <c r="ACC3" s="296" t="s">
        <v>5471</v>
      </c>
      <c r="ACD3" s="296" t="s">
        <v>5475</v>
      </c>
      <c r="ACE3" s="296" t="s">
        <v>5479</v>
      </c>
      <c r="ACF3" s="296" t="s">
        <v>5483</v>
      </c>
      <c r="ACG3" s="296" t="s">
        <v>5487</v>
      </c>
      <c r="ACH3" s="296" t="s">
        <v>5491</v>
      </c>
      <c r="ACI3" s="296" t="s">
        <v>5183</v>
      </c>
      <c r="ACJ3" s="296" t="s">
        <v>5187</v>
      </c>
      <c r="ACK3" s="296" t="s">
        <v>5191</v>
      </c>
      <c r="ACL3" s="296" t="s">
        <v>5195</v>
      </c>
      <c r="ACM3" s="296" t="s">
        <v>5199</v>
      </c>
      <c r="ACN3" s="296" t="s">
        <v>5203</v>
      </c>
      <c r="ACO3" s="296" t="s">
        <v>5207</v>
      </c>
      <c r="ACP3" s="296" t="s">
        <v>5211</v>
      </c>
      <c r="ACQ3" s="296" t="s">
        <v>5215</v>
      </c>
      <c r="ACR3" s="296" t="s">
        <v>5219</v>
      </c>
      <c r="ACS3" s="296" t="s">
        <v>5223</v>
      </c>
      <c r="ACT3" s="296" t="s">
        <v>5227</v>
      </c>
      <c r="ACU3" s="296" t="s">
        <v>5231</v>
      </c>
      <c r="ACV3" s="296" t="s">
        <v>5235</v>
      </c>
      <c r="ACW3" s="296" t="s">
        <v>5239</v>
      </c>
      <c r="ACX3" s="296" t="s">
        <v>5243</v>
      </c>
      <c r="ACY3" s="296" t="s">
        <v>5247</v>
      </c>
      <c r="ACZ3" s="296" t="s">
        <v>5251</v>
      </c>
      <c r="ADA3" s="296" t="s">
        <v>5255</v>
      </c>
      <c r="ADB3" s="296" t="s">
        <v>5259</v>
      </c>
      <c r="ADC3" s="296" t="s">
        <v>5261</v>
      </c>
      <c r="ADD3" s="296" t="s">
        <v>5265</v>
      </c>
      <c r="ADE3" s="296" t="s">
        <v>5269</v>
      </c>
      <c r="ADF3" s="296" t="s">
        <v>5308</v>
      </c>
      <c r="ADG3" s="296" t="s">
        <v>5311</v>
      </c>
      <c r="ADH3" s="296" t="s">
        <v>5315</v>
      </c>
      <c r="ADI3" s="296" t="s">
        <v>5319</v>
      </c>
      <c r="ADJ3" s="296" t="s">
        <v>5323</v>
      </c>
      <c r="ADK3" s="296" t="s">
        <v>5327</v>
      </c>
      <c r="ADL3" s="296" t="s">
        <v>5329</v>
      </c>
      <c r="ADM3" s="296" t="s">
        <v>5333</v>
      </c>
      <c r="ADN3" s="296" t="s">
        <v>5337</v>
      </c>
      <c r="ADO3" s="296" t="s">
        <v>5341</v>
      </c>
      <c r="ADP3" s="296" t="s">
        <v>5345</v>
      </c>
      <c r="ADQ3" s="296" t="s">
        <v>5349</v>
      </c>
      <c r="ADR3" s="296" t="s">
        <v>5908</v>
      </c>
      <c r="ADS3" s="296" t="s">
        <v>5432</v>
      </c>
      <c r="ADT3" s="296" t="s">
        <v>5435</v>
      </c>
      <c r="ADU3" s="296" t="s">
        <v>5439</v>
      </c>
      <c r="ADV3" s="296" t="s">
        <v>5443</v>
      </c>
      <c r="ADW3" s="296" t="s">
        <v>5447</v>
      </c>
      <c r="ADX3" s="296" t="s">
        <v>5919</v>
      </c>
      <c r="ADY3" s="296" t="s">
        <v>5353</v>
      </c>
      <c r="ADZ3" s="296" t="s">
        <v>5356</v>
      </c>
      <c r="AEA3" s="296" t="s">
        <v>5360</v>
      </c>
      <c r="AEB3" s="296" t="s">
        <v>5364</v>
      </c>
      <c r="AEC3" s="296" t="s">
        <v>5368</v>
      </c>
      <c r="AED3" s="296" t="s">
        <v>5372</v>
      </c>
      <c r="AEE3" s="296" t="s">
        <v>5376</v>
      </c>
      <c r="AEF3" s="296" t="s">
        <v>5380</v>
      </c>
      <c r="AEG3" s="296" t="s">
        <v>5384</v>
      </c>
      <c r="AEH3" s="296" t="s">
        <v>5388</v>
      </c>
      <c r="AEI3" s="296" t="s">
        <v>5392</v>
      </c>
      <c r="AEJ3" s="296" t="s">
        <v>5396</v>
      </c>
      <c r="AEK3" s="296" t="s">
        <v>5400</v>
      </c>
      <c r="AEL3" s="296" t="s">
        <v>5404</v>
      </c>
      <c r="AEM3" s="296" t="s">
        <v>5408</v>
      </c>
      <c r="AEN3" s="296" t="s">
        <v>5412</v>
      </c>
      <c r="AEO3" s="296" t="s">
        <v>5416</v>
      </c>
      <c r="AEP3" s="296" t="s">
        <v>5420</v>
      </c>
      <c r="AEQ3" s="296" t="s">
        <v>5424</v>
      </c>
      <c r="AER3" s="296" t="s">
        <v>5428</v>
      </c>
      <c r="AES3" s="296" t="s">
        <v>5589</v>
      </c>
      <c r="AET3" s="296" t="s">
        <v>5592</v>
      </c>
      <c r="AEU3" s="296" t="s">
        <v>5596</v>
      </c>
      <c r="AEV3" s="296" t="s">
        <v>5600</v>
      </c>
      <c r="AEW3" s="296" t="s">
        <v>5604</v>
      </c>
      <c r="AEX3" s="296" t="s">
        <v>5608</v>
      </c>
      <c r="AEY3" s="296" t="s">
        <v>5612</v>
      </c>
      <c r="AEZ3" s="296" t="s">
        <v>5616</v>
      </c>
      <c r="AFA3" s="296" t="s">
        <v>5620</v>
      </c>
      <c r="AFB3" s="296" t="s">
        <v>5624</v>
      </c>
      <c r="AFC3" s="296" t="s">
        <v>5749</v>
      </c>
      <c r="AFD3" s="296" t="s">
        <v>5753</v>
      </c>
      <c r="AFE3" s="296" t="s">
        <v>5757</v>
      </c>
      <c r="AFF3" s="296" t="s">
        <v>5761</v>
      </c>
      <c r="AFG3" s="296" t="s">
        <v>5765</v>
      </c>
      <c r="AFH3" s="296" t="s">
        <v>5769</v>
      </c>
      <c r="AFI3" s="296" t="s">
        <v>5773</v>
      </c>
      <c r="AFJ3" s="296" t="s">
        <v>5777</v>
      </c>
      <c r="AFK3" s="296" t="s">
        <v>5781</v>
      </c>
      <c r="AFL3" s="296" t="s">
        <v>5785</v>
      </c>
      <c r="AFM3" s="296" t="s">
        <v>5789</v>
      </c>
      <c r="AFN3" s="296" t="s">
        <v>5793</v>
      </c>
      <c r="AFO3" s="296" t="s">
        <v>5797</v>
      </c>
      <c r="AFP3" s="296" t="s">
        <v>5671</v>
      </c>
      <c r="AFQ3" s="296" t="s">
        <v>5674</v>
      </c>
      <c r="AFR3" s="296" t="s">
        <v>5678</v>
      </c>
      <c r="AFS3" s="296" t="s">
        <v>5682</v>
      </c>
      <c r="AFT3" s="296" t="s">
        <v>5686</v>
      </c>
      <c r="AFU3" s="296" t="s">
        <v>5690</v>
      </c>
      <c r="AFV3" s="296" t="s">
        <v>5694</v>
      </c>
      <c r="AFW3" s="296" t="s">
        <v>5698</v>
      </c>
      <c r="AFX3" s="296" t="s">
        <v>5702</v>
      </c>
      <c r="AFY3" s="296" t="s">
        <v>5706</v>
      </c>
      <c r="AFZ3" s="296" t="s">
        <v>5710</v>
      </c>
      <c r="AGA3" s="296" t="s">
        <v>5714</v>
      </c>
      <c r="AGB3" s="296" t="s">
        <v>5628</v>
      </c>
      <c r="AGC3" s="296" t="s">
        <v>5631</v>
      </c>
      <c r="AGD3" s="296" t="s">
        <v>5635</v>
      </c>
      <c r="AGE3" s="296" t="s">
        <v>5639</v>
      </c>
      <c r="AGF3" s="296" t="s">
        <v>5643</v>
      </c>
      <c r="AGG3" s="296" t="s">
        <v>5647</v>
      </c>
      <c r="AGH3" s="296" t="s">
        <v>5651</v>
      </c>
      <c r="AGI3" s="296" t="s">
        <v>5655</v>
      </c>
      <c r="AGJ3" s="296" t="s">
        <v>5659</v>
      </c>
      <c r="AGK3" s="296" t="s">
        <v>5663</v>
      </c>
      <c r="AGL3" s="296" t="s">
        <v>5667</v>
      </c>
      <c r="AGM3" s="296" t="s">
        <v>5718</v>
      </c>
      <c r="AGN3" s="296" t="s">
        <v>5721</v>
      </c>
      <c r="AGO3" s="296" t="s">
        <v>5725</v>
      </c>
      <c r="AGP3" s="296" t="s">
        <v>5729</v>
      </c>
      <c r="AGQ3" s="296" t="s">
        <v>5733</v>
      </c>
      <c r="AGR3" s="296" t="s">
        <v>5737</v>
      </c>
      <c r="AGS3" s="296" t="s">
        <v>5741</v>
      </c>
      <c r="AGT3" s="296" t="s">
        <v>5745</v>
      </c>
      <c r="AGU3" s="296" t="s">
        <v>5495</v>
      </c>
      <c r="AGV3" s="296" t="s">
        <v>5499</v>
      </c>
      <c r="AGW3" s="296" t="s">
        <v>5502</v>
      </c>
      <c r="AGX3" s="296" t="s">
        <v>5506</v>
      </c>
      <c r="AGY3" s="296" t="s">
        <v>5510</v>
      </c>
      <c r="AGZ3" s="296" t="s">
        <v>5514</v>
      </c>
      <c r="AHA3" s="296" t="s">
        <v>5518</v>
      </c>
      <c r="AHB3" s="296" t="s">
        <v>5522</v>
      </c>
      <c r="AHC3" s="296" t="s">
        <v>5526</v>
      </c>
      <c r="AHD3" s="296" t="s">
        <v>5530</v>
      </c>
      <c r="AHE3" s="296" t="s">
        <v>5534</v>
      </c>
      <c r="AHF3" s="296" t="s">
        <v>5538</v>
      </c>
      <c r="AHG3" s="296" t="s">
        <v>5542</v>
      </c>
      <c r="AHH3" s="296" t="s">
        <v>5546</v>
      </c>
      <c r="AHI3" s="296" t="s">
        <v>5550</v>
      </c>
      <c r="AHJ3" s="296" t="s">
        <v>5554</v>
      </c>
      <c r="AHK3" s="296" t="s">
        <v>5558</v>
      </c>
      <c r="AHL3" s="296" t="s">
        <v>5562</v>
      </c>
      <c r="AHM3" s="296" t="s">
        <v>5565</v>
      </c>
      <c r="AHN3" s="296" t="s">
        <v>5569</v>
      </c>
      <c r="AHO3" s="296" t="s">
        <v>5573</v>
      </c>
      <c r="AHP3" s="331" t="s">
        <v>5577</v>
      </c>
      <c r="AHQ3" s="331" t="s">
        <v>5581</v>
      </c>
      <c r="AHR3" s="332" t="s">
        <v>5585</v>
      </c>
    </row>
    <row r="4" spans="2:905" s="272" customFormat="1" ht="83.4" customHeight="1" x14ac:dyDescent="0.3">
      <c r="B4" s="272" t="s">
        <v>1260</v>
      </c>
      <c r="C4" s="272" t="s">
        <v>1261</v>
      </c>
      <c r="D4" s="272" t="s">
        <v>1262</v>
      </c>
      <c r="E4" s="272" t="s">
        <v>1263</v>
      </c>
      <c r="F4" s="272" t="s">
        <v>1264</v>
      </c>
      <c r="G4" s="272" t="s">
        <v>1265</v>
      </c>
      <c r="H4" s="272" t="s">
        <v>1266</v>
      </c>
      <c r="I4" s="272" t="s">
        <v>1267</v>
      </c>
      <c r="J4" s="272" t="s">
        <v>1268</v>
      </c>
      <c r="K4" s="272" t="s">
        <v>1269</v>
      </c>
      <c r="L4" s="272" t="s">
        <v>1270</v>
      </c>
      <c r="M4" s="272" t="s">
        <v>1271</v>
      </c>
      <c r="N4" s="272" t="s">
        <v>1272</v>
      </c>
      <c r="O4" s="272" t="s">
        <v>1273</v>
      </c>
      <c r="P4" s="272" t="s">
        <v>1274</v>
      </c>
      <c r="Q4" s="272" t="s">
        <v>1275</v>
      </c>
      <c r="R4" s="272" t="s">
        <v>1276</v>
      </c>
      <c r="S4" s="272" t="s">
        <v>1277</v>
      </c>
      <c r="T4" s="272" t="s">
        <v>1278</v>
      </c>
      <c r="U4" s="272" t="s">
        <v>1279</v>
      </c>
      <c r="V4" s="272" t="s">
        <v>1280</v>
      </c>
      <c r="W4" s="272" t="s">
        <v>2102</v>
      </c>
      <c r="X4" s="272" t="s">
        <v>2103</v>
      </c>
      <c r="Y4" s="272" t="s">
        <v>1281</v>
      </c>
      <c r="Z4" s="272" t="s">
        <v>1282</v>
      </c>
      <c r="AA4" s="272" t="s">
        <v>1283</v>
      </c>
      <c r="AB4" s="272" t="s">
        <v>1284</v>
      </c>
      <c r="AC4" s="272" t="s">
        <v>2104</v>
      </c>
      <c r="AD4" s="272" t="s">
        <v>1285</v>
      </c>
      <c r="AE4" s="272" t="s">
        <v>1286</v>
      </c>
      <c r="AF4" s="272" t="s">
        <v>1287</v>
      </c>
      <c r="AG4" s="272" t="s">
        <v>1288</v>
      </c>
      <c r="AH4" s="272" t="s">
        <v>1289</v>
      </c>
      <c r="AI4" s="272" t="s">
        <v>1290</v>
      </c>
      <c r="AJ4" s="272" t="s">
        <v>1291</v>
      </c>
      <c r="AK4" s="272" t="s">
        <v>1292</v>
      </c>
      <c r="AL4" s="272" t="s">
        <v>1293</v>
      </c>
      <c r="AM4" s="272" t="s">
        <v>1294</v>
      </c>
      <c r="AN4" s="272" t="s">
        <v>1295</v>
      </c>
      <c r="AO4" s="272" t="s">
        <v>1296</v>
      </c>
      <c r="AP4" s="272" t="s">
        <v>1297</v>
      </c>
      <c r="AQ4" s="272" t="s">
        <v>1298</v>
      </c>
      <c r="AR4" s="272" t="s">
        <v>1299</v>
      </c>
      <c r="AS4" s="272" t="s">
        <v>1300</v>
      </c>
      <c r="AT4" s="272" t="s">
        <v>1301</v>
      </c>
      <c r="AU4" s="272" t="s">
        <v>1302</v>
      </c>
      <c r="AV4" s="272" t="s">
        <v>1303</v>
      </c>
      <c r="AW4" s="272" t="s">
        <v>1304</v>
      </c>
      <c r="AX4" s="272" t="s">
        <v>1305</v>
      </c>
      <c r="AY4" s="272" t="s">
        <v>1306</v>
      </c>
      <c r="AZ4" s="272" t="s">
        <v>1307</v>
      </c>
      <c r="BA4" s="272" t="s">
        <v>1308</v>
      </c>
      <c r="BB4" s="272" t="s">
        <v>1309</v>
      </c>
      <c r="BC4" s="272" t="s">
        <v>1310</v>
      </c>
      <c r="BD4" s="272" t="s">
        <v>1311</v>
      </c>
      <c r="BE4" s="272" t="s">
        <v>1312</v>
      </c>
      <c r="BF4" s="272" t="s">
        <v>1313</v>
      </c>
      <c r="BG4" s="272" t="s">
        <v>1314</v>
      </c>
      <c r="BH4" s="272" t="s">
        <v>2105</v>
      </c>
      <c r="BI4" s="272" t="s">
        <v>1316</v>
      </c>
      <c r="BJ4" s="272" t="s">
        <v>1317</v>
      </c>
      <c r="BK4" s="272" t="s">
        <v>1318</v>
      </c>
      <c r="BL4" s="272" t="s">
        <v>1319</v>
      </c>
      <c r="BM4" s="272" t="s">
        <v>1320</v>
      </c>
      <c r="BN4" s="272" t="s">
        <v>1321</v>
      </c>
      <c r="BO4" s="272" t="s">
        <v>1322</v>
      </c>
      <c r="BP4" s="272" t="s">
        <v>2106</v>
      </c>
      <c r="BQ4" s="272" t="s">
        <v>2107</v>
      </c>
      <c r="BR4" s="272" t="s">
        <v>1323</v>
      </c>
      <c r="BS4" s="272" t="s">
        <v>1324</v>
      </c>
      <c r="BT4" s="272" t="s">
        <v>1325</v>
      </c>
      <c r="BU4" s="272" t="s">
        <v>1326</v>
      </c>
      <c r="BV4" s="272" t="s">
        <v>1327</v>
      </c>
      <c r="BW4" s="272" t="s">
        <v>1328</v>
      </c>
      <c r="BX4" s="272" t="s">
        <v>1329</v>
      </c>
      <c r="BY4" s="272" t="s">
        <v>1330</v>
      </c>
      <c r="BZ4" s="272" t="s">
        <v>1331</v>
      </c>
      <c r="CA4" s="272" t="s">
        <v>1332</v>
      </c>
      <c r="CB4" s="272" t="s">
        <v>1333</v>
      </c>
      <c r="CC4" s="272" t="s">
        <v>1334</v>
      </c>
      <c r="CD4" s="272" t="s">
        <v>1335</v>
      </c>
      <c r="CE4" s="272" t="s">
        <v>1336</v>
      </c>
      <c r="CF4" s="272" t="s">
        <v>1337</v>
      </c>
      <c r="CG4" s="272" t="s">
        <v>1338</v>
      </c>
      <c r="CH4" s="272" t="s">
        <v>1339</v>
      </c>
      <c r="CI4" s="272" t="s">
        <v>1340</v>
      </c>
      <c r="CJ4" s="272" t="s">
        <v>1341</v>
      </c>
      <c r="CK4" s="272" t="s">
        <v>1342</v>
      </c>
      <c r="CL4" s="272" t="s">
        <v>1343</v>
      </c>
      <c r="CM4" s="272" t="s">
        <v>1344</v>
      </c>
      <c r="CN4" s="272" t="s">
        <v>1345</v>
      </c>
      <c r="CO4" s="272" t="s">
        <v>1346</v>
      </c>
      <c r="CP4" s="272" t="s">
        <v>1347</v>
      </c>
      <c r="CQ4" s="272" t="s">
        <v>1348</v>
      </c>
      <c r="CR4" s="272" t="s">
        <v>1349</v>
      </c>
      <c r="CS4" s="272" t="s">
        <v>1350</v>
      </c>
      <c r="CT4" s="272" t="s">
        <v>1351</v>
      </c>
      <c r="CU4" s="272" t="s">
        <v>1352</v>
      </c>
      <c r="CV4" s="272" t="s">
        <v>1353</v>
      </c>
      <c r="CW4" s="272" t="s">
        <v>1354</v>
      </c>
      <c r="CX4" s="272" t="s">
        <v>1355</v>
      </c>
      <c r="CY4" s="272" t="s">
        <v>1356</v>
      </c>
      <c r="CZ4" s="272" t="s">
        <v>1357</v>
      </c>
      <c r="DA4" s="272" t="s">
        <v>1358</v>
      </c>
      <c r="DB4" s="272" t="s">
        <v>1359</v>
      </c>
      <c r="DC4" s="272" t="s">
        <v>1360</v>
      </c>
      <c r="DD4" s="272" t="s">
        <v>1361</v>
      </c>
      <c r="DE4" s="272" t="s">
        <v>1362</v>
      </c>
      <c r="DF4" s="272" t="s">
        <v>1363</v>
      </c>
      <c r="DG4" s="272" t="s">
        <v>1364</v>
      </c>
      <c r="DH4" s="272" t="s">
        <v>1365</v>
      </c>
      <c r="DI4" s="272" t="s">
        <v>1366</v>
      </c>
      <c r="DJ4" s="272" t="s">
        <v>1367</v>
      </c>
      <c r="DK4" s="272" t="s">
        <v>1368</v>
      </c>
      <c r="DL4" s="272" t="s">
        <v>1369</v>
      </c>
      <c r="DM4" s="272" t="s">
        <v>1370</v>
      </c>
      <c r="DN4" s="272" t="s">
        <v>1371</v>
      </c>
      <c r="DO4" s="272" t="s">
        <v>1372</v>
      </c>
      <c r="DP4" s="272" t="s">
        <v>1373</v>
      </c>
      <c r="DQ4" s="272" t="s">
        <v>1374</v>
      </c>
      <c r="DR4" s="272" t="s">
        <v>1375</v>
      </c>
      <c r="DS4" s="272" t="s">
        <v>1376</v>
      </c>
      <c r="DT4" s="272" t="s">
        <v>1377</v>
      </c>
      <c r="DU4" s="272" t="s">
        <v>1378</v>
      </c>
      <c r="DV4" s="272" t="s">
        <v>1379</v>
      </c>
      <c r="DW4" s="272" t="s">
        <v>1380</v>
      </c>
      <c r="DX4" s="272" t="s">
        <v>1381</v>
      </c>
      <c r="DY4" s="272" t="s">
        <v>1382</v>
      </c>
      <c r="DZ4" s="272" t="s">
        <v>1383</v>
      </c>
      <c r="EA4" s="272" t="s">
        <v>1384</v>
      </c>
      <c r="EB4" s="272" t="s">
        <v>1385</v>
      </c>
      <c r="EC4" s="272" t="s">
        <v>1386</v>
      </c>
      <c r="ED4" s="272" t="s">
        <v>1387</v>
      </c>
      <c r="EE4" s="272" t="s">
        <v>1388</v>
      </c>
      <c r="EF4" s="272" t="s">
        <v>1389</v>
      </c>
      <c r="EG4" s="272" t="s">
        <v>1390</v>
      </c>
      <c r="EH4" s="272" t="s">
        <v>1391</v>
      </c>
      <c r="EI4" s="272" t="s">
        <v>1392</v>
      </c>
      <c r="EJ4" s="272" t="s">
        <v>1393</v>
      </c>
      <c r="EK4" s="272" t="s">
        <v>1394</v>
      </c>
      <c r="EL4" s="272" t="s">
        <v>1395</v>
      </c>
      <c r="EM4" s="272" t="s">
        <v>1396</v>
      </c>
      <c r="EN4" s="272" t="s">
        <v>1397</v>
      </c>
      <c r="EO4" s="272" t="s">
        <v>1398</v>
      </c>
      <c r="EP4" s="272" t="s">
        <v>1399</v>
      </c>
      <c r="EQ4" s="272" t="s">
        <v>1400</v>
      </c>
      <c r="ER4" s="272" t="s">
        <v>1401</v>
      </c>
      <c r="ES4" s="272" t="s">
        <v>1402</v>
      </c>
      <c r="ET4" s="272" t="s">
        <v>1403</v>
      </c>
      <c r="EU4" s="272" t="s">
        <v>1404</v>
      </c>
      <c r="EV4" s="272" t="s">
        <v>1405</v>
      </c>
      <c r="EW4" s="272" t="s">
        <v>1406</v>
      </c>
      <c r="EX4" s="272" t="s">
        <v>1407</v>
      </c>
      <c r="EY4" s="272" t="s">
        <v>1408</v>
      </c>
      <c r="EZ4" s="272" t="s">
        <v>1409</v>
      </c>
      <c r="FA4" s="272" t="s">
        <v>1410</v>
      </c>
      <c r="FB4" s="272" t="s">
        <v>1411</v>
      </c>
      <c r="FC4" s="272" t="s">
        <v>1412</v>
      </c>
      <c r="FD4" s="272" t="s">
        <v>1413</v>
      </c>
      <c r="FE4" s="272" t="s">
        <v>1414</v>
      </c>
      <c r="FF4" s="272" t="s">
        <v>1415</v>
      </c>
      <c r="FG4" s="272" t="s">
        <v>1416</v>
      </c>
      <c r="FH4" s="272" t="s">
        <v>2108</v>
      </c>
      <c r="FI4" s="272" t="s">
        <v>1418</v>
      </c>
      <c r="FJ4" s="272" t="s">
        <v>1419</v>
      </c>
      <c r="FK4" s="272" t="s">
        <v>1420</v>
      </c>
      <c r="FL4" s="272" t="s">
        <v>1421</v>
      </c>
      <c r="FM4" s="272" t="s">
        <v>1422</v>
      </c>
      <c r="FN4" s="272" t="s">
        <v>1423</v>
      </c>
      <c r="FO4" s="272" t="s">
        <v>2109</v>
      </c>
      <c r="FP4" s="272" t="s">
        <v>2110</v>
      </c>
      <c r="FQ4" s="272" t="s">
        <v>1426</v>
      </c>
      <c r="FR4" s="272" t="s">
        <v>1427</v>
      </c>
      <c r="FS4" s="272" t="s">
        <v>1428</v>
      </c>
      <c r="FT4" s="272" t="s">
        <v>1429</v>
      </c>
      <c r="FU4" s="272" t="s">
        <v>1430</v>
      </c>
      <c r="FV4" s="272" t="s">
        <v>1431</v>
      </c>
      <c r="FW4" s="272" t="s">
        <v>1432</v>
      </c>
      <c r="FX4" s="272" t="s">
        <v>1433</v>
      </c>
      <c r="FY4" s="272" t="s">
        <v>1434</v>
      </c>
      <c r="FZ4" s="272" t="s">
        <v>1435</v>
      </c>
      <c r="GA4" s="272" t="s">
        <v>1436</v>
      </c>
      <c r="GB4" s="272" t="s">
        <v>1437</v>
      </c>
      <c r="GC4" s="272" t="s">
        <v>1438</v>
      </c>
      <c r="GD4" s="272" t="s">
        <v>2111</v>
      </c>
      <c r="GE4" s="272" t="s">
        <v>1439</v>
      </c>
      <c r="GF4" s="272" t="s">
        <v>1440</v>
      </c>
      <c r="GG4" s="272" t="s">
        <v>1441</v>
      </c>
      <c r="GH4" s="272" t="s">
        <v>1442</v>
      </c>
      <c r="GI4" s="272" t="s">
        <v>1443</v>
      </c>
      <c r="GJ4" s="272" t="s">
        <v>1444</v>
      </c>
      <c r="GK4" s="272" t="s">
        <v>1445</v>
      </c>
      <c r="GL4" s="272" t="s">
        <v>1446</v>
      </c>
      <c r="GM4" s="272" t="s">
        <v>1447</v>
      </c>
      <c r="GN4" s="272" t="s">
        <v>1448</v>
      </c>
      <c r="GO4" s="272" t="s">
        <v>1449</v>
      </c>
      <c r="GP4" s="272" t="s">
        <v>1450</v>
      </c>
      <c r="GQ4" s="272" t="s">
        <v>1451</v>
      </c>
      <c r="GR4" s="272" t="s">
        <v>1452</v>
      </c>
      <c r="GS4" s="272" t="s">
        <v>1453</v>
      </c>
      <c r="GT4" s="272" t="s">
        <v>1454</v>
      </c>
      <c r="GU4" s="272" t="s">
        <v>1455</v>
      </c>
      <c r="GV4" s="272" t="s">
        <v>1456</v>
      </c>
      <c r="GW4" s="272" t="s">
        <v>1457</v>
      </c>
      <c r="GX4" s="272" t="s">
        <v>1458</v>
      </c>
      <c r="GY4" s="272" t="s">
        <v>1459</v>
      </c>
      <c r="GZ4" s="272" t="s">
        <v>1460</v>
      </c>
      <c r="HA4" s="272" t="s">
        <v>1461</v>
      </c>
      <c r="HB4" s="272" t="s">
        <v>1462</v>
      </c>
      <c r="HC4" s="272" t="s">
        <v>1463</v>
      </c>
      <c r="HD4" s="272" t="s">
        <v>1464</v>
      </c>
      <c r="HE4" s="272" t="s">
        <v>1465</v>
      </c>
      <c r="HF4" s="272" t="s">
        <v>1466</v>
      </c>
      <c r="HG4" s="272" t="s">
        <v>1467</v>
      </c>
      <c r="HH4" s="272" t="s">
        <v>1468</v>
      </c>
      <c r="HI4" s="272" t="s">
        <v>2112</v>
      </c>
      <c r="HJ4" s="272" t="s">
        <v>1469</v>
      </c>
      <c r="HK4" s="272" t="s">
        <v>1470</v>
      </c>
      <c r="HL4" s="272" t="s">
        <v>1471</v>
      </c>
      <c r="HM4" s="272" t="s">
        <v>1472</v>
      </c>
      <c r="HN4" s="272" t="s">
        <v>1473</v>
      </c>
      <c r="HO4" s="272" t="s">
        <v>1474</v>
      </c>
      <c r="HP4" s="272" t="s">
        <v>1475</v>
      </c>
      <c r="HQ4" s="272" t="s">
        <v>1476</v>
      </c>
      <c r="HR4" s="272" t="s">
        <v>1477</v>
      </c>
      <c r="HS4" s="272" t="s">
        <v>1478</v>
      </c>
      <c r="HT4" s="272" t="s">
        <v>1479</v>
      </c>
      <c r="HU4" s="272" t="s">
        <v>1480</v>
      </c>
      <c r="HV4" s="272" t="s">
        <v>1481</v>
      </c>
      <c r="HW4" s="272" t="s">
        <v>1482</v>
      </c>
      <c r="HX4" s="272" t="s">
        <v>1483</v>
      </c>
      <c r="HY4" s="272" t="s">
        <v>1484</v>
      </c>
      <c r="HZ4" s="272" t="s">
        <v>1485</v>
      </c>
      <c r="IA4" s="272" t="s">
        <v>1486</v>
      </c>
      <c r="IB4" s="272" t="s">
        <v>1487</v>
      </c>
      <c r="IC4" s="272" t="s">
        <v>1488</v>
      </c>
      <c r="ID4" s="272" t="s">
        <v>1489</v>
      </c>
      <c r="IE4" s="272" t="s">
        <v>1490</v>
      </c>
      <c r="IF4" s="272" t="s">
        <v>1491</v>
      </c>
      <c r="IG4" s="272" t="s">
        <v>1492</v>
      </c>
      <c r="IH4" s="272" t="s">
        <v>1493</v>
      </c>
      <c r="II4" s="272" t="s">
        <v>1494</v>
      </c>
      <c r="IJ4" s="272" t="s">
        <v>1495</v>
      </c>
      <c r="IK4" s="272" t="s">
        <v>1496</v>
      </c>
      <c r="IL4" s="272" t="s">
        <v>1497</v>
      </c>
      <c r="IM4" s="272" t="s">
        <v>1498</v>
      </c>
      <c r="IN4" s="272" t="s">
        <v>1499</v>
      </c>
      <c r="IO4" s="272" t="s">
        <v>1500</v>
      </c>
      <c r="IP4" s="272" t="s">
        <v>1501</v>
      </c>
      <c r="IQ4" s="272" t="s">
        <v>1502</v>
      </c>
      <c r="IR4" s="272" t="s">
        <v>1503</v>
      </c>
      <c r="IS4" s="272" t="s">
        <v>1504</v>
      </c>
      <c r="IT4" s="272" t="s">
        <v>1505</v>
      </c>
      <c r="IU4" s="272" t="s">
        <v>1506</v>
      </c>
      <c r="IV4" s="272" t="s">
        <v>1507</v>
      </c>
      <c r="IW4" s="272" t="s">
        <v>1508</v>
      </c>
      <c r="IX4" s="272" t="s">
        <v>1509</v>
      </c>
      <c r="IY4" s="272" t="s">
        <v>1510</v>
      </c>
      <c r="IZ4" s="272" t="s">
        <v>1511</v>
      </c>
      <c r="JA4" s="272" t="s">
        <v>1512</v>
      </c>
      <c r="JB4" s="272" t="s">
        <v>1513</v>
      </c>
      <c r="JC4" s="272" t="s">
        <v>1514</v>
      </c>
      <c r="JD4" s="272" t="s">
        <v>1515</v>
      </c>
      <c r="JE4" s="272" t="s">
        <v>1516</v>
      </c>
      <c r="JF4" s="272" t="s">
        <v>1517</v>
      </c>
      <c r="JG4" s="272" t="s">
        <v>1518</v>
      </c>
      <c r="JH4" s="272" t="s">
        <v>1519</v>
      </c>
      <c r="JI4" s="272" t="s">
        <v>1520</v>
      </c>
      <c r="JJ4" s="272" t="s">
        <v>1521</v>
      </c>
      <c r="JK4" s="272" t="s">
        <v>1522</v>
      </c>
      <c r="JL4" s="272" t="s">
        <v>1523</v>
      </c>
      <c r="JM4" s="272" t="s">
        <v>1524</v>
      </c>
      <c r="JN4" s="272" t="s">
        <v>1525</v>
      </c>
      <c r="JO4" s="272" t="s">
        <v>1526</v>
      </c>
      <c r="JP4" s="272" t="s">
        <v>1527</v>
      </c>
      <c r="JQ4" s="272" t="s">
        <v>1528</v>
      </c>
      <c r="JR4" s="272" t="s">
        <v>1529</v>
      </c>
      <c r="JS4" s="272" t="s">
        <v>1530</v>
      </c>
      <c r="JT4" s="272" t="s">
        <v>1531</v>
      </c>
      <c r="JU4" s="272" t="s">
        <v>1532</v>
      </c>
      <c r="JV4" s="272" t="s">
        <v>1533</v>
      </c>
      <c r="JW4" s="272" t="s">
        <v>1534</v>
      </c>
      <c r="JX4" s="272" t="s">
        <v>1535</v>
      </c>
      <c r="JY4" s="272" t="s">
        <v>1536</v>
      </c>
      <c r="JZ4" s="272" t="s">
        <v>1537</v>
      </c>
      <c r="KA4" s="272" t="s">
        <v>1538</v>
      </c>
      <c r="KB4" s="272" t="s">
        <v>1539</v>
      </c>
      <c r="KC4" s="272" t="s">
        <v>1540</v>
      </c>
      <c r="KD4" s="272" t="s">
        <v>1541</v>
      </c>
      <c r="KE4" s="272" t="s">
        <v>1542</v>
      </c>
      <c r="KF4" s="272" t="s">
        <v>1543</v>
      </c>
      <c r="KG4" s="272" t="s">
        <v>5915</v>
      </c>
      <c r="KH4" s="272" t="s">
        <v>1544</v>
      </c>
      <c r="KI4" s="272" t="s">
        <v>1545</v>
      </c>
      <c r="KJ4" s="272" t="s">
        <v>1546</v>
      </c>
      <c r="KK4" s="272" t="s">
        <v>1547</v>
      </c>
      <c r="KL4" s="272" t="s">
        <v>1548</v>
      </c>
      <c r="KM4" s="272" t="s">
        <v>1549</v>
      </c>
      <c r="KN4" s="272" t="s">
        <v>1550</v>
      </c>
      <c r="KO4" s="272" t="s">
        <v>1551</v>
      </c>
      <c r="KP4" s="272" t="s">
        <v>1552</v>
      </c>
      <c r="KQ4" s="272" t="s">
        <v>1553</v>
      </c>
      <c r="KR4" s="272" t="s">
        <v>1554</v>
      </c>
      <c r="KS4" s="272" t="s">
        <v>1555</v>
      </c>
      <c r="KT4" s="272" t="s">
        <v>1556</v>
      </c>
      <c r="KU4" s="272" t="s">
        <v>1557</v>
      </c>
      <c r="KV4" s="272" t="s">
        <v>1558</v>
      </c>
      <c r="KW4" s="272" t="s">
        <v>1559</v>
      </c>
      <c r="KX4" s="272" t="s">
        <v>1560</v>
      </c>
      <c r="KY4" s="272" t="s">
        <v>1561</v>
      </c>
      <c r="KZ4" s="272" t="s">
        <v>1562</v>
      </c>
      <c r="LA4" s="272" t="s">
        <v>1563</v>
      </c>
      <c r="LB4" s="272" t="s">
        <v>1564</v>
      </c>
      <c r="LC4" s="272" t="s">
        <v>1565</v>
      </c>
      <c r="LD4" s="272" t="s">
        <v>1566</v>
      </c>
      <c r="LE4" s="272" t="s">
        <v>1567</v>
      </c>
      <c r="LF4" s="272" t="s">
        <v>1568</v>
      </c>
      <c r="LG4" s="272" t="s">
        <v>1569</v>
      </c>
      <c r="LH4" s="272" t="s">
        <v>1570</v>
      </c>
      <c r="LI4" s="272" t="s">
        <v>1571</v>
      </c>
      <c r="LJ4" s="272" t="s">
        <v>1572</v>
      </c>
      <c r="LK4" s="272" t="s">
        <v>1573</v>
      </c>
      <c r="LL4" s="272" t="s">
        <v>1574</v>
      </c>
      <c r="LM4" s="272" t="s">
        <v>1575</v>
      </c>
      <c r="LN4" s="272" t="s">
        <v>1576</v>
      </c>
      <c r="LO4" s="272" t="s">
        <v>1577</v>
      </c>
      <c r="LP4" s="272" t="s">
        <v>1578</v>
      </c>
      <c r="LQ4" s="272" t="s">
        <v>2113</v>
      </c>
      <c r="LR4" s="272" t="s">
        <v>1579</v>
      </c>
      <c r="LS4" s="272" t="s">
        <v>1580</v>
      </c>
      <c r="LT4" s="272" t="s">
        <v>1581</v>
      </c>
      <c r="LU4" s="272" t="s">
        <v>1582</v>
      </c>
      <c r="LV4" s="272" t="s">
        <v>1583</v>
      </c>
      <c r="LW4" s="272" t="s">
        <v>1584</v>
      </c>
      <c r="LX4" s="272" t="s">
        <v>1585</v>
      </c>
      <c r="LY4" s="272" t="s">
        <v>1586</v>
      </c>
      <c r="LZ4" s="272" t="s">
        <v>1587</v>
      </c>
      <c r="MA4" s="272" t="s">
        <v>1588</v>
      </c>
      <c r="MB4" s="272" t="s">
        <v>1589</v>
      </c>
      <c r="MC4" s="272" t="s">
        <v>1590</v>
      </c>
      <c r="MD4" s="272" t="s">
        <v>1591</v>
      </c>
      <c r="ME4" s="272" t="s">
        <v>1592</v>
      </c>
      <c r="MF4" s="272" t="s">
        <v>1593</v>
      </c>
      <c r="MG4" s="272" t="s">
        <v>1594</v>
      </c>
      <c r="MH4" s="272" t="s">
        <v>1595</v>
      </c>
      <c r="MI4" s="272" t="s">
        <v>1596</v>
      </c>
      <c r="MJ4" s="272" t="s">
        <v>1597</v>
      </c>
      <c r="MK4" s="272" t="s">
        <v>1598</v>
      </c>
      <c r="ML4" s="272" t="s">
        <v>1599</v>
      </c>
      <c r="MM4" s="272" t="s">
        <v>1600</v>
      </c>
      <c r="MN4" s="272" t="s">
        <v>1601</v>
      </c>
      <c r="MO4" s="272" t="s">
        <v>1602</v>
      </c>
      <c r="MP4" s="272" t="s">
        <v>1603</v>
      </c>
      <c r="MQ4" s="272" t="s">
        <v>1604</v>
      </c>
      <c r="MR4" s="272" t="s">
        <v>1605</v>
      </c>
      <c r="MS4" s="272" t="s">
        <v>1606</v>
      </c>
      <c r="MT4" s="272" t="s">
        <v>1607</v>
      </c>
      <c r="MU4" s="272" t="s">
        <v>1608</v>
      </c>
      <c r="MV4" s="272" t="s">
        <v>1609</v>
      </c>
      <c r="MW4" s="272" t="s">
        <v>1610</v>
      </c>
      <c r="MX4" s="272" t="s">
        <v>1611</v>
      </c>
      <c r="MY4" s="272" t="s">
        <v>1612</v>
      </c>
      <c r="MZ4" s="272" t="s">
        <v>1613</v>
      </c>
      <c r="NA4" s="272" t="s">
        <v>1614</v>
      </c>
      <c r="NB4" s="272" t="s">
        <v>1615</v>
      </c>
      <c r="NC4" s="272" t="s">
        <v>2114</v>
      </c>
      <c r="ND4" s="272" t="s">
        <v>1616</v>
      </c>
      <c r="NE4" s="272" t="s">
        <v>1617</v>
      </c>
      <c r="NF4" s="272" t="s">
        <v>1618</v>
      </c>
      <c r="NG4" s="272" t="s">
        <v>2115</v>
      </c>
      <c r="NH4" s="272" t="s">
        <v>1619</v>
      </c>
      <c r="NI4" s="272" t="s">
        <v>1620</v>
      </c>
      <c r="NJ4" s="272" t="s">
        <v>1621</v>
      </c>
      <c r="NK4" s="272" t="s">
        <v>1622</v>
      </c>
      <c r="NL4" s="272" t="s">
        <v>1623</v>
      </c>
      <c r="NM4" s="272" t="s">
        <v>1624</v>
      </c>
      <c r="NN4" s="272" t="s">
        <v>1625</v>
      </c>
      <c r="NO4" s="272" t="s">
        <v>2116</v>
      </c>
      <c r="NP4" s="272" t="s">
        <v>1627</v>
      </c>
      <c r="NQ4" s="272" t="s">
        <v>1628</v>
      </c>
      <c r="NR4" s="272" t="s">
        <v>1629</v>
      </c>
      <c r="NS4" s="272" t="s">
        <v>1630</v>
      </c>
      <c r="NT4" s="272" t="s">
        <v>1631</v>
      </c>
      <c r="NU4" s="272" t="s">
        <v>1632</v>
      </c>
      <c r="NV4" s="272" t="s">
        <v>1633</v>
      </c>
      <c r="NW4" s="272" t="s">
        <v>1634</v>
      </c>
      <c r="NX4" s="272" t="s">
        <v>2117</v>
      </c>
      <c r="NY4" s="272" t="s">
        <v>1635</v>
      </c>
      <c r="NZ4" s="272" t="s">
        <v>1636</v>
      </c>
      <c r="OA4" s="272" t="s">
        <v>1637</v>
      </c>
      <c r="OB4" s="272" t="s">
        <v>1638</v>
      </c>
      <c r="OC4" s="272" t="s">
        <v>1639</v>
      </c>
      <c r="OD4" s="272" t="s">
        <v>1640</v>
      </c>
      <c r="OE4" s="272" t="s">
        <v>2118</v>
      </c>
      <c r="OF4" s="272" t="s">
        <v>1641</v>
      </c>
      <c r="OG4" s="272" t="s">
        <v>2119</v>
      </c>
      <c r="OH4" s="272" t="s">
        <v>1642</v>
      </c>
      <c r="OI4" s="272" t="s">
        <v>1643</v>
      </c>
      <c r="OJ4" s="272" t="s">
        <v>1646</v>
      </c>
      <c r="OK4" s="272" t="s">
        <v>1644</v>
      </c>
      <c r="OL4" s="272" t="s">
        <v>1645</v>
      </c>
      <c r="OM4" s="272" t="s">
        <v>1647</v>
      </c>
      <c r="ON4" s="272" t="s">
        <v>1648</v>
      </c>
      <c r="OO4" s="272" t="s">
        <v>2120</v>
      </c>
      <c r="OP4" s="272" t="s">
        <v>1649</v>
      </c>
      <c r="OQ4" s="272" t="s">
        <v>1650</v>
      </c>
      <c r="OR4" s="272" t="s">
        <v>2121</v>
      </c>
      <c r="OS4" s="272" t="s">
        <v>1652</v>
      </c>
      <c r="OT4" s="272" t="s">
        <v>1653</v>
      </c>
      <c r="OU4" s="272" t="s">
        <v>1654</v>
      </c>
      <c r="OV4" s="272" t="s">
        <v>1655</v>
      </c>
      <c r="OW4" s="272" t="s">
        <v>1656</v>
      </c>
      <c r="OX4" s="272" t="s">
        <v>2122</v>
      </c>
      <c r="OY4" s="272" t="s">
        <v>1657</v>
      </c>
      <c r="OZ4" s="272" t="s">
        <v>2123</v>
      </c>
      <c r="PA4" s="272" t="s">
        <v>2124</v>
      </c>
      <c r="PB4" s="272" t="s">
        <v>1658</v>
      </c>
      <c r="PC4" s="272" t="s">
        <v>1659</v>
      </c>
      <c r="PD4" s="272" t="s">
        <v>2125</v>
      </c>
      <c r="PE4" s="272" t="s">
        <v>1661</v>
      </c>
      <c r="PF4" s="272" t="s">
        <v>1662</v>
      </c>
      <c r="PG4" s="272" t="s">
        <v>1663</v>
      </c>
      <c r="PH4" s="272" t="s">
        <v>1664</v>
      </c>
      <c r="PI4" s="272" t="s">
        <v>1665</v>
      </c>
      <c r="PJ4" s="272" t="s">
        <v>1666</v>
      </c>
      <c r="PK4" s="272" t="s">
        <v>1667</v>
      </c>
      <c r="PL4" s="272" t="s">
        <v>1668</v>
      </c>
      <c r="PM4" s="272" t="s">
        <v>1669</v>
      </c>
      <c r="PN4" s="272" t="s">
        <v>1670</v>
      </c>
      <c r="PO4" s="272" t="s">
        <v>1671</v>
      </c>
      <c r="PP4" s="272" t="s">
        <v>2126</v>
      </c>
      <c r="PQ4" s="272" t="s">
        <v>2127</v>
      </c>
      <c r="PR4" s="272" t="s">
        <v>2128</v>
      </c>
      <c r="PS4" s="272" t="s">
        <v>2129</v>
      </c>
      <c r="PT4" s="272" t="s">
        <v>1672</v>
      </c>
      <c r="PU4" s="272" t="s">
        <v>1673</v>
      </c>
      <c r="PV4" s="272" t="s">
        <v>1674</v>
      </c>
      <c r="PW4" s="272" t="s">
        <v>1675</v>
      </c>
      <c r="PX4" s="272" t="s">
        <v>2130</v>
      </c>
      <c r="PY4" s="272" t="s">
        <v>1676</v>
      </c>
      <c r="PZ4" s="272" t="s">
        <v>1677</v>
      </c>
      <c r="QA4" s="272" t="s">
        <v>1678</v>
      </c>
      <c r="QB4" s="272" t="s">
        <v>1679</v>
      </c>
      <c r="QC4" s="272" t="s">
        <v>1680</v>
      </c>
      <c r="QD4" s="272" t="s">
        <v>1681</v>
      </c>
      <c r="QE4" s="272" t="s">
        <v>1682</v>
      </c>
      <c r="QF4" s="272" t="s">
        <v>1683</v>
      </c>
      <c r="QG4" s="272" t="s">
        <v>1684</v>
      </c>
      <c r="QH4" s="272" t="s">
        <v>1685</v>
      </c>
      <c r="QI4" s="272" t="s">
        <v>1686</v>
      </c>
      <c r="QJ4" s="272" t="s">
        <v>1687</v>
      </c>
      <c r="QK4" s="272" t="s">
        <v>1688</v>
      </c>
      <c r="QL4" s="272" t="s">
        <v>1689</v>
      </c>
      <c r="QM4" s="272" t="s">
        <v>1690</v>
      </c>
      <c r="QN4" s="272" t="s">
        <v>1691</v>
      </c>
      <c r="QO4" s="272" t="s">
        <v>1692</v>
      </c>
      <c r="QP4" s="272" t="s">
        <v>2131</v>
      </c>
      <c r="QQ4" s="272" t="s">
        <v>2132</v>
      </c>
      <c r="QR4" s="272" t="s">
        <v>2133</v>
      </c>
      <c r="QS4" s="272" t="s">
        <v>2134</v>
      </c>
      <c r="QT4" s="272" t="s">
        <v>1693</v>
      </c>
      <c r="QU4" s="272" t="s">
        <v>1694</v>
      </c>
      <c r="QV4" s="272" t="s">
        <v>1695</v>
      </c>
      <c r="QW4" s="272" t="s">
        <v>1696</v>
      </c>
      <c r="QX4" s="272" t="s">
        <v>1697</v>
      </c>
      <c r="QY4" s="272" t="s">
        <v>1698</v>
      </c>
      <c r="QZ4" s="272" t="s">
        <v>1699</v>
      </c>
      <c r="RA4" s="272" t="s">
        <v>1700</v>
      </c>
      <c r="RB4" s="272" t="s">
        <v>1701</v>
      </c>
      <c r="RC4" s="272" t="s">
        <v>1702</v>
      </c>
      <c r="RD4" s="272" t="s">
        <v>1703</v>
      </c>
      <c r="RE4" s="272" t="s">
        <v>2135</v>
      </c>
      <c r="RF4" s="272" t="s">
        <v>2136</v>
      </c>
      <c r="RG4" s="272" t="s">
        <v>1704</v>
      </c>
      <c r="RH4" s="272" t="s">
        <v>1705</v>
      </c>
      <c r="RI4" s="272" t="s">
        <v>1706</v>
      </c>
      <c r="RJ4" s="272" t="s">
        <v>1707</v>
      </c>
      <c r="RK4" s="272" t="s">
        <v>1708</v>
      </c>
      <c r="RL4" s="272" t="s">
        <v>1709</v>
      </c>
      <c r="RM4" s="272" t="s">
        <v>1710</v>
      </c>
      <c r="RN4" s="272" t="s">
        <v>1711</v>
      </c>
      <c r="RO4" s="272" t="s">
        <v>1712</v>
      </c>
      <c r="RP4" s="272" t="s">
        <v>1713</v>
      </c>
      <c r="RQ4" s="272" t="s">
        <v>1714</v>
      </c>
      <c r="RR4" s="272" t="s">
        <v>1715</v>
      </c>
      <c r="RS4" s="272" t="s">
        <v>1716</v>
      </c>
      <c r="RT4" s="272" t="s">
        <v>1717</v>
      </c>
      <c r="RU4" s="272" t="s">
        <v>1718</v>
      </c>
      <c r="RV4" s="272" t="s">
        <v>1719</v>
      </c>
      <c r="RW4" s="272" t="s">
        <v>1720</v>
      </c>
      <c r="RX4" s="272" t="s">
        <v>2137</v>
      </c>
      <c r="RY4" s="272" t="s">
        <v>2138</v>
      </c>
      <c r="RZ4" s="272" t="s">
        <v>2139</v>
      </c>
      <c r="SA4" s="272" t="s">
        <v>1723</v>
      </c>
      <c r="SB4" s="272" t="s">
        <v>1724</v>
      </c>
      <c r="SC4" s="272" t="s">
        <v>1725</v>
      </c>
      <c r="SD4" s="272" t="s">
        <v>1726</v>
      </c>
      <c r="SE4" s="272" t="s">
        <v>1727</v>
      </c>
      <c r="SF4" s="272" t="s">
        <v>1728</v>
      </c>
      <c r="SG4" s="272" t="s">
        <v>1729</v>
      </c>
      <c r="SH4" s="272" t="s">
        <v>1730</v>
      </c>
      <c r="SI4" s="272" t="s">
        <v>1731</v>
      </c>
      <c r="SJ4" s="272" t="s">
        <v>1732</v>
      </c>
      <c r="SK4" s="272" t="s">
        <v>1733</v>
      </c>
      <c r="SL4" s="272" t="s">
        <v>2140</v>
      </c>
      <c r="SM4" s="272" t="s">
        <v>1734</v>
      </c>
      <c r="SN4" s="272" t="s">
        <v>1735</v>
      </c>
      <c r="SO4" s="272" t="s">
        <v>1736</v>
      </c>
      <c r="SP4" s="272" t="s">
        <v>1737</v>
      </c>
      <c r="SQ4" s="272" t="s">
        <v>1738</v>
      </c>
      <c r="SR4" s="272" t="s">
        <v>1739</v>
      </c>
      <c r="SS4" s="272" t="s">
        <v>1740</v>
      </c>
      <c r="ST4" s="272" t="s">
        <v>1741</v>
      </c>
      <c r="SU4" s="272" t="s">
        <v>1742</v>
      </c>
      <c r="SV4" s="272" t="s">
        <v>1743</v>
      </c>
      <c r="SW4" s="272" t="s">
        <v>1744</v>
      </c>
      <c r="SX4" s="272" t="s">
        <v>1745</v>
      </c>
      <c r="SY4" s="272" t="s">
        <v>1746</v>
      </c>
      <c r="SZ4" s="272" t="s">
        <v>1747</v>
      </c>
      <c r="TA4" s="272" t="s">
        <v>1748</v>
      </c>
      <c r="TB4" s="272" t="s">
        <v>1749</v>
      </c>
      <c r="TC4" s="272" t="s">
        <v>1750</v>
      </c>
      <c r="TD4" s="272" t="s">
        <v>1751</v>
      </c>
      <c r="TE4" s="272" t="s">
        <v>1752</v>
      </c>
      <c r="TF4" s="272" t="s">
        <v>1753</v>
      </c>
      <c r="TG4" s="272" t="s">
        <v>1754</v>
      </c>
      <c r="TH4" s="272" t="s">
        <v>2141</v>
      </c>
      <c r="TI4" s="272" t="s">
        <v>1755</v>
      </c>
      <c r="TJ4" s="272" t="s">
        <v>1756</v>
      </c>
      <c r="TK4" s="272" t="s">
        <v>1757</v>
      </c>
      <c r="TL4" s="272" t="s">
        <v>1758</v>
      </c>
      <c r="TM4" s="272" t="s">
        <v>1759</v>
      </c>
      <c r="TN4" s="272" t="s">
        <v>1760</v>
      </c>
      <c r="TO4" s="272" t="s">
        <v>1761</v>
      </c>
      <c r="TP4" s="272" t="s">
        <v>1762</v>
      </c>
      <c r="TQ4" s="272" t="s">
        <v>1763</v>
      </c>
      <c r="TR4" s="272" t="s">
        <v>1764</v>
      </c>
      <c r="TS4" s="272" t="s">
        <v>1765</v>
      </c>
      <c r="TT4" s="272" t="s">
        <v>1766</v>
      </c>
      <c r="TU4" s="272" t="s">
        <v>1767</v>
      </c>
      <c r="TV4" s="272" t="s">
        <v>1768</v>
      </c>
      <c r="TW4" s="272" t="s">
        <v>1769</v>
      </c>
      <c r="TX4" s="272" t="s">
        <v>1770</v>
      </c>
      <c r="TY4" s="272" t="s">
        <v>2142</v>
      </c>
      <c r="TZ4" s="272" t="s">
        <v>1771</v>
      </c>
      <c r="UA4" s="272" t="s">
        <v>1772</v>
      </c>
      <c r="UB4" s="272" t="s">
        <v>1773</v>
      </c>
      <c r="UC4" s="272" t="s">
        <v>1774</v>
      </c>
      <c r="UD4" s="272" t="s">
        <v>1775</v>
      </c>
      <c r="UE4" s="272" t="s">
        <v>1776</v>
      </c>
      <c r="UF4" s="272" t="s">
        <v>1777</v>
      </c>
      <c r="UG4" s="272" t="s">
        <v>2143</v>
      </c>
      <c r="UH4" s="272" t="s">
        <v>2144</v>
      </c>
      <c r="UI4" s="272" t="s">
        <v>2145</v>
      </c>
      <c r="UJ4" s="272" t="s">
        <v>1778</v>
      </c>
      <c r="UK4" s="272" t="s">
        <v>1779</v>
      </c>
      <c r="UL4" s="272" t="s">
        <v>1780</v>
      </c>
      <c r="UM4" s="272" t="s">
        <v>1781</v>
      </c>
      <c r="UN4" s="272" t="s">
        <v>1782</v>
      </c>
      <c r="UO4" s="272" t="s">
        <v>1783</v>
      </c>
      <c r="UP4" s="272" t="s">
        <v>1784</v>
      </c>
      <c r="UQ4" s="272" t="s">
        <v>1785</v>
      </c>
      <c r="UR4" s="272" t="s">
        <v>1786</v>
      </c>
      <c r="US4" s="272" t="s">
        <v>2146</v>
      </c>
      <c r="UT4" s="272" t="s">
        <v>1787</v>
      </c>
      <c r="UU4" s="272" t="s">
        <v>1788</v>
      </c>
      <c r="UV4" s="272" t="s">
        <v>1789</v>
      </c>
      <c r="UW4" s="272" t="s">
        <v>1790</v>
      </c>
      <c r="UX4" s="272" t="s">
        <v>1791</v>
      </c>
      <c r="UY4" s="272" t="s">
        <v>1792</v>
      </c>
      <c r="UZ4" s="272" t="s">
        <v>1793</v>
      </c>
      <c r="VA4" s="272" t="s">
        <v>1794</v>
      </c>
      <c r="VB4" s="272" t="s">
        <v>1795</v>
      </c>
      <c r="VC4" s="272" t="s">
        <v>1796</v>
      </c>
      <c r="VD4" s="272" t="s">
        <v>1797</v>
      </c>
      <c r="VE4" s="272" t="s">
        <v>1798</v>
      </c>
      <c r="VF4" s="272" t="s">
        <v>1799</v>
      </c>
      <c r="VG4" s="272" t="s">
        <v>1800</v>
      </c>
      <c r="VH4" s="272" t="s">
        <v>1801</v>
      </c>
      <c r="VI4" s="272" t="s">
        <v>2147</v>
      </c>
      <c r="VJ4" s="272" t="s">
        <v>2148</v>
      </c>
      <c r="VK4" s="272" t="s">
        <v>2149</v>
      </c>
      <c r="VL4" s="272" t="s">
        <v>1805</v>
      </c>
      <c r="VM4" s="272" t="s">
        <v>1806</v>
      </c>
      <c r="VN4" s="272" t="s">
        <v>1807</v>
      </c>
      <c r="VO4" s="272" t="s">
        <v>1808</v>
      </c>
      <c r="VP4" s="272" t="s">
        <v>1809</v>
      </c>
      <c r="VQ4" s="272" t="s">
        <v>1810</v>
      </c>
      <c r="VR4" s="272" t="s">
        <v>1811</v>
      </c>
      <c r="VS4" s="272" t="s">
        <v>1812</v>
      </c>
      <c r="VT4" s="272" t="s">
        <v>1813</v>
      </c>
      <c r="VU4" s="272" t="s">
        <v>2150</v>
      </c>
      <c r="VV4" s="272" t="s">
        <v>1814</v>
      </c>
      <c r="VW4" s="272" t="s">
        <v>1815</v>
      </c>
      <c r="VX4" s="272" t="s">
        <v>1816</v>
      </c>
      <c r="VY4" s="272" t="s">
        <v>1817</v>
      </c>
      <c r="VZ4" s="272" t="s">
        <v>1818</v>
      </c>
      <c r="WA4" s="272" t="s">
        <v>1819</v>
      </c>
      <c r="WB4" s="272" t="s">
        <v>1820</v>
      </c>
      <c r="WC4" s="272" t="s">
        <v>1821</v>
      </c>
      <c r="WD4" s="272" t="s">
        <v>1822</v>
      </c>
      <c r="WE4" s="272" t="s">
        <v>1823</v>
      </c>
      <c r="WF4" s="272" t="s">
        <v>1824</v>
      </c>
      <c r="WG4" s="272" t="s">
        <v>1825</v>
      </c>
      <c r="WH4" s="272" t="s">
        <v>1826</v>
      </c>
      <c r="WI4" s="272" t="s">
        <v>1827</v>
      </c>
      <c r="WJ4" s="272" t="s">
        <v>1828</v>
      </c>
      <c r="WK4" s="272" t="s">
        <v>1829</v>
      </c>
      <c r="WL4" s="272" t="s">
        <v>1830</v>
      </c>
      <c r="WM4" s="272" t="s">
        <v>1831</v>
      </c>
      <c r="WN4" s="272" t="s">
        <v>1832</v>
      </c>
      <c r="WO4" s="272" t="s">
        <v>1833</v>
      </c>
      <c r="WP4" s="272" t="s">
        <v>1834</v>
      </c>
      <c r="WQ4" s="272" t="s">
        <v>1835</v>
      </c>
      <c r="WR4" s="272" t="s">
        <v>1836</v>
      </c>
      <c r="WS4" s="272" t="s">
        <v>1837</v>
      </c>
      <c r="WT4" s="272" t="s">
        <v>1838</v>
      </c>
      <c r="WU4" s="272" t="s">
        <v>2151</v>
      </c>
      <c r="WV4" s="272" t="s">
        <v>2152</v>
      </c>
      <c r="WW4" s="272" t="s">
        <v>1839</v>
      </c>
      <c r="WX4" s="272" t="s">
        <v>1840</v>
      </c>
      <c r="WY4" s="272" t="s">
        <v>1841</v>
      </c>
      <c r="WZ4" s="272" t="s">
        <v>2153</v>
      </c>
      <c r="XA4" s="272" t="s">
        <v>1842</v>
      </c>
      <c r="XB4" s="272" t="s">
        <v>1843</v>
      </c>
      <c r="XC4" s="272" t="s">
        <v>1844</v>
      </c>
      <c r="XD4" s="272" t="s">
        <v>1845</v>
      </c>
      <c r="XE4" s="272" t="s">
        <v>2154</v>
      </c>
      <c r="XF4" s="272" t="s">
        <v>2155</v>
      </c>
      <c r="XG4" s="272" t="s">
        <v>2156</v>
      </c>
      <c r="XH4" s="272" t="s">
        <v>1849</v>
      </c>
      <c r="XI4" s="272" t="s">
        <v>1850</v>
      </c>
      <c r="XJ4" s="272" t="s">
        <v>1851</v>
      </c>
      <c r="XK4" s="272" t="s">
        <v>2157</v>
      </c>
      <c r="XL4" s="272" t="s">
        <v>1852</v>
      </c>
      <c r="XM4" s="272" t="s">
        <v>1853</v>
      </c>
      <c r="XN4" s="272" t="s">
        <v>1854</v>
      </c>
      <c r="XO4" s="272" t="s">
        <v>1855</v>
      </c>
      <c r="XP4" s="272" t="s">
        <v>1856</v>
      </c>
      <c r="XQ4" s="272" t="s">
        <v>1857</v>
      </c>
      <c r="XR4" s="272" t="s">
        <v>1858</v>
      </c>
      <c r="XS4" s="272" t="s">
        <v>1859</v>
      </c>
      <c r="XT4" s="272" t="s">
        <v>1860</v>
      </c>
      <c r="XU4" s="272" t="s">
        <v>1861</v>
      </c>
      <c r="XV4" s="272" t="s">
        <v>1862</v>
      </c>
      <c r="XW4" s="272" t="s">
        <v>1863</v>
      </c>
      <c r="XX4" s="272" t="s">
        <v>1864</v>
      </c>
      <c r="XY4" s="272" t="s">
        <v>1865</v>
      </c>
      <c r="XZ4" s="272" t="s">
        <v>1866</v>
      </c>
      <c r="YA4" s="272" t="s">
        <v>1867</v>
      </c>
      <c r="YB4" s="272" t="s">
        <v>1868</v>
      </c>
      <c r="YC4" s="272" t="s">
        <v>2158</v>
      </c>
      <c r="YD4" s="272" t="s">
        <v>2159</v>
      </c>
      <c r="YE4" s="272" t="s">
        <v>1870</v>
      </c>
      <c r="YF4" s="272" t="s">
        <v>1871</v>
      </c>
      <c r="YG4" s="272" t="s">
        <v>1872</v>
      </c>
      <c r="YH4" s="272" t="s">
        <v>1873</v>
      </c>
      <c r="YI4" s="272" t="s">
        <v>2160</v>
      </c>
      <c r="YJ4" s="272" t="s">
        <v>1874</v>
      </c>
      <c r="YK4" s="272" t="s">
        <v>1875</v>
      </c>
      <c r="YL4" s="272" t="s">
        <v>1876</v>
      </c>
      <c r="YM4" s="272" t="s">
        <v>1877</v>
      </c>
      <c r="YN4" s="272" t="s">
        <v>1878</v>
      </c>
      <c r="YO4" s="272" t="s">
        <v>1879</v>
      </c>
      <c r="YP4" s="272" t="s">
        <v>1880</v>
      </c>
      <c r="YQ4" s="272" t="s">
        <v>1881</v>
      </c>
      <c r="YR4" s="272" t="s">
        <v>1882</v>
      </c>
      <c r="YS4" s="272" t="s">
        <v>2161</v>
      </c>
      <c r="YT4" s="272" t="s">
        <v>2162</v>
      </c>
      <c r="YU4" s="272" t="s">
        <v>2163</v>
      </c>
      <c r="YV4" s="272" t="s">
        <v>1886</v>
      </c>
      <c r="YW4" s="272" t="s">
        <v>1887</v>
      </c>
      <c r="YX4" s="272" t="s">
        <v>1888</v>
      </c>
      <c r="YY4" s="272" t="s">
        <v>1889</v>
      </c>
      <c r="YZ4" s="272" t="s">
        <v>1890</v>
      </c>
      <c r="ZA4" s="272" t="s">
        <v>1891</v>
      </c>
      <c r="ZB4" s="272" t="s">
        <v>1892</v>
      </c>
      <c r="ZC4" s="272" t="s">
        <v>1893</v>
      </c>
      <c r="ZD4" s="272" t="s">
        <v>1894</v>
      </c>
      <c r="ZE4" s="272" t="s">
        <v>1895</v>
      </c>
      <c r="ZF4" s="272" t="s">
        <v>1896</v>
      </c>
      <c r="ZG4" s="272" t="s">
        <v>1897</v>
      </c>
      <c r="ZH4" s="272" t="s">
        <v>1898</v>
      </c>
      <c r="ZI4" s="272" t="s">
        <v>1899</v>
      </c>
      <c r="ZJ4" s="272" t="s">
        <v>1900</v>
      </c>
      <c r="ZK4" s="272" t="s">
        <v>1901</v>
      </c>
      <c r="ZL4" s="272" t="s">
        <v>1902</v>
      </c>
      <c r="ZM4" s="272" t="s">
        <v>1903</v>
      </c>
      <c r="ZN4" s="272" t="s">
        <v>1904</v>
      </c>
      <c r="ZO4" s="272" t="s">
        <v>1905</v>
      </c>
      <c r="ZP4" s="272" t="s">
        <v>1906</v>
      </c>
      <c r="ZQ4" s="272" t="s">
        <v>1907</v>
      </c>
      <c r="ZR4" s="272" t="s">
        <v>1908</v>
      </c>
      <c r="ZS4" s="272" t="s">
        <v>1909</v>
      </c>
      <c r="ZT4" s="272" t="s">
        <v>1910</v>
      </c>
      <c r="ZU4" s="272" t="s">
        <v>1911</v>
      </c>
      <c r="ZV4" s="272" t="s">
        <v>1912</v>
      </c>
      <c r="ZW4" s="272" t="s">
        <v>1913</v>
      </c>
      <c r="ZX4" s="272" t="s">
        <v>1914</v>
      </c>
      <c r="ZY4" s="272" t="s">
        <v>1915</v>
      </c>
      <c r="ZZ4" s="272" t="s">
        <v>1916</v>
      </c>
      <c r="AAA4" s="272" t="s">
        <v>1917</v>
      </c>
      <c r="AAB4" s="272" t="s">
        <v>1918</v>
      </c>
      <c r="AAC4" s="272" t="s">
        <v>1919</v>
      </c>
      <c r="AAD4" s="272" t="s">
        <v>1920</v>
      </c>
      <c r="AAE4" s="272" t="s">
        <v>2164</v>
      </c>
      <c r="AAF4" s="272" t="s">
        <v>2165</v>
      </c>
      <c r="AAG4" s="272" t="s">
        <v>2166</v>
      </c>
      <c r="AAH4" s="272" t="s">
        <v>1922</v>
      </c>
      <c r="AAI4" s="272" t="s">
        <v>1923</v>
      </c>
      <c r="AAJ4" s="272" t="s">
        <v>1924</v>
      </c>
      <c r="AAK4" s="272" t="s">
        <v>1925</v>
      </c>
      <c r="AAL4" s="272" t="s">
        <v>1926</v>
      </c>
      <c r="AAM4" s="272" t="s">
        <v>1927</v>
      </c>
      <c r="AAN4" s="272" t="s">
        <v>1928</v>
      </c>
      <c r="AAO4" s="272" t="s">
        <v>1929</v>
      </c>
      <c r="AAP4" s="272" t="s">
        <v>1930</v>
      </c>
      <c r="AAQ4" s="272" t="s">
        <v>1931</v>
      </c>
      <c r="AAR4" s="272" t="s">
        <v>1932</v>
      </c>
      <c r="AAS4" s="272" t="s">
        <v>1933</v>
      </c>
      <c r="AAT4" s="272" t="s">
        <v>1934</v>
      </c>
      <c r="AAU4" s="272" t="s">
        <v>1935</v>
      </c>
      <c r="AAV4" s="272" t="s">
        <v>1936</v>
      </c>
      <c r="AAW4" s="272" t="s">
        <v>1937</v>
      </c>
      <c r="AAX4" s="272" t="s">
        <v>1938</v>
      </c>
      <c r="AAY4" s="272" t="s">
        <v>1939</v>
      </c>
      <c r="AAZ4" s="272" t="s">
        <v>2167</v>
      </c>
      <c r="ABA4" s="272" t="s">
        <v>1940</v>
      </c>
      <c r="ABB4" s="272" t="s">
        <v>1941</v>
      </c>
      <c r="ABC4" s="272" t="s">
        <v>1942</v>
      </c>
      <c r="ABD4" s="272" t="s">
        <v>1943</v>
      </c>
      <c r="ABE4" s="272" t="s">
        <v>1944</v>
      </c>
      <c r="ABF4" s="272" t="s">
        <v>1945</v>
      </c>
      <c r="ABG4" s="272" t="s">
        <v>1946</v>
      </c>
      <c r="ABH4" s="272" t="s">
        <v>2168</v>
      </c>
      <c r="ABI4" s="272" t="s">
        <v>2169</v>
      </c>
      <c r="ABJ4" s="272" t="s">
        <v>1947</v>
      </c>
      <c r="ABK4" s="272" t="s">
        <v>2170</v>
      </c>
      <c r="ABL4" s="272" t="s">
        <v>2171</v>
      </c>
      <c r="ABM4" s="272" t="s">
        <v>2172</v>
      </c>
      <c r="ABN4" s="272" t="s">
        <v>2173</v>
      </c>
      <c r="ABO4" s="272" t="s">
        <v>1951</v>
      </c>
      <c r="ABP4" s="272" t="s">
        <v>1952</v>
      </c>
      <c r="ABQ4" s="272" t="s">
        <v>1953</v>
      </c>
      <c r="ABR4" s="272" t="s">
        <v>5920</v>
      </c>
      <c r="ABS4" s="272" t="s">
        <v>1955</v>
      </c>
      <c r="ABT4" s="272" t="s">
        <v>1956</v>
      </c>
      <c r="ABU4" s="272" t="s">
        <v>1957</v>
      </c>
      <c r="ABV4" s="272" t="s">
        <v>1958</v>
      </c>
      <c r="ABW4" s="272" t="s">
        <v>2174</v>
      </c>
      <c r="ABX4" s="272" t="s">
        <v>1959</v>
      </c>
      <c r="ABY4" s="272" t="s">
        <v>1960</v>
      </c>
      <c r="ABZ4" s="272" t="s">
        <v>1961</v>
      </c>
      <c r="ACA4" s="272" t="s">
        <v>1962</v>
      </c>
      <c r="ACB4" s="272" t="s">
        <v>1963</v>
      </c>
      <c r="ACC4" s="272" t="s">
        <v>1964</v>
      </c>
      <c r="ACD4" s="272" t="s">
        <v>1965</v>
      </c>
      <c r="ACE4" s="272" t="s">
        <v>1966</v>
      </c>
      <c r="ACF4" s="272" t="s">
        <v>1967</v>
      </c>
      <c r="ACG4" s="272" t="s">
        <v>1968</v>
      </c>
      <c r="ACH4" s="272" t="s">
        <v>1969</v>
      </c>
      <c r="ACI4" s="272" t="s">
        <v>1970</v>
      </c>
      <c r="ACJ4" s="272" t="s">
        <v>1971</v>
      </c>
      <c r="ACK4" s="272" t="s">
        <v>1972</v>
      </c>
      <c r="ACL4" s="272" t="s">
        <v>1973</v>
      </c>
      <c r="ACM4" s="272" t="s">
        <v>1974</v>
      </c>
      <c r="ACN4" s="272" t="s">
        <v>1975</v>
      </c>
      <c r="ACO4" s="272" t="s">
        <v>1976</v>
      </c>
      <c r="ACP4" s="272" t="s">
        <v>1977</v>
      </c>
      <c r="ACQ4" s="272" t="s">
        <v>2175</v>
      </c>
      <c r="ACR4" s="272" t="s">
        <v>1978</v>
      </c>
      <c r="ACS4" s="272" t="s">
        <v>1979</v>
      </c>
      <c r="ACT4" s="272" t="s">
        <v>1980</v>
      </c>
      <c r="ACU4" s="272" t="s">
        <v>1981</v>
      </c>
      <c r="ACV4" s="272" t="s">
        <v>2176</v>
      </c>
      <c r="ACW4" s="272" t="s">
        <v>1982</v>
      </c>
      <c r="ACX4" s="272" t="s">
        <v>1983</v>
      </c>
      <c r="ACY4" s="272" t="s">
        <v>1984</v>
      </c>
      <c r="ACZ4" s="272" t="s">
        <v>1985</v>
      </c>
      <c r="ADA4" s="272" t="s">
        <v>1986</v>
      </c>
      <c r="ADB4" s="272" t="s">
        <v>1845</v>
      </c>
      <c r="ADC4" s="272" t="s">
        <v>2177</v>
      </c>
      <c r="ADD4" s="272" t="s">
        <v>2178</v>
      </c>
      <c r="ADE4" s="272" t="s">
        <v>2179</v>
      </c>
      <c r="ADF4" s="272" t="s">
        <v>1987</v>
      </c>
      <c r="ADG4" s="272" t="s">
        <v>1988</v>
      </c>
      <c r="ADH4" s="272" t="s">
        <v>1989</v>
      </c>
      <c r="ADI4" s="272" t="s">
        <v>1990</v>
      </c>
      <c r="ADJ4" s="272" t="s">
        <v>1991</v>
      </c>
      <c r="ADK4" s="272" t="s">
        <v>1481</v>
      </c>
      <c r="ADL4" s="272" t="s">
        <v>1992</v>
      </c>
      <c r="ADM4" s="272" t="s">
        <v>1993</v>
      </c>
      <c r="ADN4" s="272" t="s">
        <v>1994</v>
      </c>
      <c r="ADO4" s="272" t="s">
        <v>1995</v>
      </c>
      <c r="ADP4" s="272" t="s">
        <v>1996</v>
      </c>
      <c r="ADQ4" s="272" t="s">
        <v>1997</v>
      </c>
      <c r="ADR4" s="272" t="s">
        <v>5921</v>
      </c>
      <c r="ADS4" s="272" t="s">
        <v>1998</v>
      </c>
      <c r="ADT4" s="272" t="s">
        <v>1999</v>
      </c>
      <c r="ADU4" s="272" t="s">
        <v>2000</v>
      </c>
      <c r="ADV4" s="272" t="s">
        <v>2001</v>
      </c>
      <c r="ADW4" s="272" t="s">
        <v>2002</v>
      </c>
      <c r="ADX4" s="272" t="s">
        <v>5922</v>
      </c>
      <c r="ADY4" s="272" t="s">
        <v>2003</v>
      </c>
      <c r="ADZ4" s="272" t="s">
        <v>2004</v>
      </c>
      <c r="AEA4" s="272" t="s">
        <v>2005</v>
      </c>
      <c r="AEB4" s="272" t="s">
        <v>2006</v>
      </c>
      <c r="AEC4" s="272" t="s">
        <v>2022</v>
      </c>
      <c r="AED4" s="272" t="s">
        <v>2007</v>
      </c>
      <c r="AEE4" s="272" t="s">
        <v>2008</v>
      </c>
      <c r="AEF4" s="272" t="s">
        <v>2009</v>
      </c>
      <c r="AEG4" s="272" t="s">
        <v>2010</v>
      </c>
      <c r="AEH4" s="272" t="s">
        <v>2011</v>
      </c>
      <c r="AEI4" s="272" t="s">
        <v>2012</v>
      </c>
      <c r="AEJ4" s="272" t="s">
        <v>2013</v>
      </c>
      <c r="AEK4" s="272" t="s">
        <v>2014</v>
      </c>
      <c r="AEL4" s="272" t="s">
        <v>2015</v>
      </c>
      <c r="AEM4" s="272" t="s">
        <v>2016</v>
      </c>
      <c r="AEN4" s="272" t="s">
        <v>2017</v>
      </c>
      <c r="AEO4" s="272" t="s">
        <v>2018</v>
      </c>
      <c r="AEP4" s="272" t="s">
        <v>2019</v>
      </c>
      <c r="AEQ4" s="272" t="s">
        <v>2020</v>
      </c>
      <c r="AER4" s="272" t="s">
        <v>2021</v>
      </c>
      <c r="AES4" s="272" t="s">
        <v>2023</v>
      </c>
      <c r="AET4" s="272" t="s">
        <v>2024</v>
      </c>
      <c r="AEU4" s="272" t="s">
        <v>2025</v>
      </c>
      <c r="AEV4" s="272" t="s">
        <v>2026</v>
      </c>
      <c r="AEW4" s="272" t="s">
        <v>2027</v>
      </c>
      <c r="AEX4" s="272" t="s">
        <v>2028</v>
      </c>
      <c r="AEY4" s="272" t="s">
        <v>2029</v>
      </c>
      <c r="AEZ4" s="272" t="s">
        <v>2030</v>
      </c>
      <c r="AFA4" s="272" t="s">
        <v>2031</v>
      </c>
      <c r="AFB4" s="272" t="s">
        <v>2032</v>
      </c>
      <c r="AFC4" s="272" t="s">
        <v>2033</v>
      </c>
      <c r="AFD4" s="272" t="s">
        <v>2034</v>
      </c>
      <c r="AFE4" s="272" t="s">
        <v>2035</v>
      </c>
      <c r="AFF4" s="272" t="s">
        <v>2036</v>
      </c>
      <c r="AFG4" s="272" t="s">
        <v>2037</v>
      </c>
      <c r="AFH4" s="272" t="s">
        <v>2038</v>
      </c>
      <c r="AFI4" s="272" t="s">
        <v>2039</v>
      </c>
      <c r="AFJ4" s="272" t="s">
        <v>2040</v>
      </c>
      <c r="AFK4" s="272" t="s">
        <v>2041</v>
      </c>
      <c r="AFL4" s="272" t="s">
        <v>2042</v>
      </c>
      <c r="AFM4" s="272" t="s">
        <v>2043</v>
      </c>
      <c r="AFN4" s="272" t="s">
        <v>2044</v>
      </c>
      <c r="AFO4" s="272" t="s">
        <v>2045</v>
      </c>
      <c r="AFP4" s="272" t="s">
        <v>2046</v>
      </c>
      <c r="AFQ4" s="272" t="s">
        <v>2047</v>
      </c>
      <c r="AFR4" s="272" t="s">
        <v>2048</v>
      </c>
      <c r="AFS4" s="272" t="s">
        <v>2049</v>
      </c>
      <c r="AFT4" s="272" t="s">
        <v>2050</v>
      </c>
      <c r="AFU4" s="272" t="s">
        <v>2051</v>
      </c>
      <c r="AFV4" s="272" t="s">
        <v>2052</v>
      </c>
      <c r="AFW4" s="272" t="s">
        <v>2053</v>
      </c>
      <c r="AFX4" s="272" t="s">
        <v>2054</v>
      </c>
      <c r="AFY4" s="272" t="s">
        <v>2055</v>
      </c>
      <c r="AFZ4" s="272" t="s">
        <v>2056</v>
      </c>
      <c r="AGA4" s="272" t="s">
        <v>2057</v>
      </c>
      <c r="AGB4" s="272" t="s">
        <v>2058</v>
      </c>
      <c r="AGC4" s="272" t="s">
        <v>2059</v>
      </c>
      <c r="AGD4" s="272" t="s">
        <v>2060</v>
      </c>
      <c r="AGE4" s="272" t="s">
        <v>2061</v>
      </c>
      <c r="AGF4" s="272" t="s">
        <v>2062</v>
      </c>
      <c r="AGG4" s="272" t="s">
        <v>2063</v>
      </c>
      <c r="AGH4" s="272" t="s">
        <v>2064</v>
      </c>
      <c r="AGI4" s="272" t="s">
        <v>2065</v>
      </c>
      <c r="AGJ4" s="272" t="s">
        <v>2066</v>
      </c>
      <c r="AGK4" s="272" t="s">
        <v>2067</v>
      </c>
      <c r="AGL4" s="272" t="s">
        <v>2068</v>
      </c>
      <c r="AGM4" s="272" t="s">
        <v>2069</v>
      </c>
      <c r="AGN4" s="272" t="s">
        <v>2070</v>
      </c>
      <c r="AGO4" s="272" t="s">
        <v>2071</v>
      </c>
      <c r="AGP4" s="272" t="s">
        <v>2072</v>
      </c>
      <c r="AGQ4" s="272" t="s">
        <v>2073</v>
      </c>
      <c r="AGR4" s="272" t="s">
        <v>2074</v>
      </c>
      <c r="AGS4" s="272" t="s">
        <v>2075</v>
      </c>
      <c r="AGT4" s="272" t="s">
        <v>2076</v>
      </c>
      <c r="AGU4" s="272" t="s">
        <v>2077</v>
      </c>
      <c r="AGV4" s="272" t="s">
        <v>2078</v>
      </c>
      <c r="AGW4" s="272" t="s">
        <v>2079</v>
      </c>
      <c r="AGX4" s="272" t="s">
        <v>2080</v>
      </c>
      <c r="AGY4" s="272" t="s">
        <v>2081</v>
      </c>
      <c r="AGZ4" s="272" t="s">
        <v>2082</v>
      </c>
      <c r="AHA4" s="272" t="s">
        <v>2083</v>
      </c>
      <c r="AHB4" s="272" t="s">
        <v>2084</v>
      </c>
      <c r="AHC4" s="272" t="s">
        <v>2085</v>
      </c>
      <c r="AHD4" s="272" t="s">
        <v>2086</v>
      </c>
      <c r="AHE4" s="272" t="s">
        <v>2087</v>
      </c>
      <c r="AHF4" s="272" t="s">
        <v>2088</v>
      </c>
      <c r="AHG4" s="272" t="s">
        <v>2089</v>
      </c>
      <c r="AHH4" s="272" t="s">
        <v>2090</v>
      </c>
      <c r="AHI4" s="272" t="s">
        <v>2091</v>
      </c>
      <c r="AHJ4" s="272" t="s">
        <v>2092</v>
      </c>
      <c r="AHK4" s="272" t="s">
        <v>2093</v>
      </c>
      <c r="AHL4" s="272" t="s">
        <v>2094</v>
      </c>
      <c r="AHM4" s="272" t="s">
        <v>2095</v>
      </c>
      <c r="AHN4" s="272" t="s">
        <v>2096</v>
      </c>
      <c r="AHO4" s="272" t="s">
        <v>2097</v>
      </c>
      <c r="AHP4" s="272" t="s">
        <v>2098</v>
      </c>
      <c r="AHQ4" s="327" t="s">
        <v>2099</v>
      </c>
      <c r="AHR4" s="327" t="s">
        <v>2100</v>
      </c>
      <c r="AHS4" s="327"/>
    </row>
    <row r="5" spans="2:905" ht="23.4" customHeight="1" x14ac:dyDescent="0.8">
      <c r="B5" s="270" t="s">
        <v>0</v>
      </c>
      <c r="C5" s="271" t="s">
        <v>1</v>
      </c>
      <c r="D5" s="273">
        <v>876714826.4399997</v>
      </c>
      <c r="E5" s="273">
        <v>104337280.3</v>
      </c>
      <c r="F5" s="273">
        <v>146410289.62</v>
      </c>
      <c r="G5" s="273">
        <v>40064466.569999993</v>
      </c>
      <c r="H5" s="273">
        <v>173447559.61000007</v>
      </c>
      <c r="I5" s="273">
        <v>57676572.060000025</v>
      </c>
      <c r="J5" s="273">
        <v>114359417.69999996</v>
      </c>
      <c r="K5" s="273">
        <v>85532423.890000001</v>
      </c>
      <c r="L5" s="273">
        <v>87114006.680000007</v>
      </c>
      <c r="M5" s="273">
        <v>71002257.500000015</v>
      </c>
      <c r="N5" s="273">
        <v>43558025.740000002</v>
      </c>
      <c r="O5" s="273">
        <v>47166653.270000003</v>
      </c>
      <c r="P5" s="273">
        <v>71720805.080000013</v>
      </c>
      <c r="Q5" s="273">
        <v>42618227.87999998</v>
      </c>
      <c r="R5" s="273">
        <v>40498543.899999984</v>
      </c>
      <c r="S5" s="273">
        <v>113318259.42999998</v>
      </c>
      <c r="T5" s="273">
        <v>115383806.16999999</v>
      </c>
      <c r="U5" s="273">
        <v>47385532.170000002</v>
      </c>
      <c r="V5" s="273">
        <v>888008625.00000036</v>
      </c>
      <c r="W5" s="273">
        <v>235332805.45999998</v>
      </c>
      <c r="X5" s="273">
        <v>63434670.289999977</v>
      </c>
      <c r="Y5" s="273">
        <v>93197579.070000023</v>
      </c>
      <c r="Z5" s="273">
        <v>57591152.640000008</v>
      </c>
      <c r="AA5" s="273">
        <v>92096883.180000007</v>
      </c>
      <c r="AB5" s="273">
        <v>29427497.469999999</v>
      </c>
      <c r="AC5" s="273">
        <v>194553008.06000006</v>
      </c>
      <c r="AD5" s="273">
        <v>92838147.680000007</v>
      </c>
      <c r="AE5" s="273">
        <v>44953584.859999977</v>
      </c>
      <c r="AF5" s="273">
        <v>145217579.63</v>
      </c>
      <c r="AG5" s="273">
        <v>59199741.030000024</v>
      </c>
      <c r="AH5" s="273">
        <v>216363688.41999993</v>
      </c>
      <c r="AI5" s="273">
        <v>62647593.370000035</v>
      </c>
      <c r="AJ5" s="273">
        <v>63869605.230000004</v>
      </c>
      <c r="AK5" s="273">
        <v>36163207.589999989</v>
      </c>
      <c r="AL5" s="273">
        <v>89096088.829999998</v>
      </c>
      <c r="AM5" s="273">
        <v>52487512.899999991</v>
      </c>
      <c r="AN5" s="273">
        <v>32165302.030000005</v>
      </c>
      <c r="AO5" s="273">
        <v>44635172.11999999</v>
      </c>
      <c r="AP5" s="273">
        <v>43406154.039999999</v>
      </c>
      <c r="AQ5" s="273">
        <v>31663249.049999997</v>
      </c>
      <c r="AR5" s="273">
        <v>39283122.61999999</v>
      </c>
      <c r="AS5" s="273">
        <v>28210493.119999997</v>
      </c>
      <c r="AT5" s="273">
        <v>291377737.42999989</v>
      </c>
      <c r="AU5" s="273">
        <v>24973039.140000001</v>
      </c>
      <c r="AV5" s="273">
        <v>20208991.819999997</v>
      </c>
      <c r="AW5" s="273">
        <v>34420713.120000005</v>
      </c>
      <c r="AX5" s="273">
        <v>56988481.429999992</v>
      </c>
      <c r="AY5" s="273">
        <v>85658059.949999988</v>
      </c>
      <c r="AZ5" s="273">
        <v>27295448.139999997</v>
      </c>
      <c r="BA5" s="273">
        <v>27298861.000000004</v>
      </c>
      <c r="BB5" s="273">
        <v>27550817.060000002</v>
      </c>
      <c r="BC5" s="273">
        <v>19778750.489999991</v>
      </c>
      <c r="BD5" s="273">
        <v>22101603.079999998</v>
      </c>
      <c r="BE5" s="273">
        <v>20551396.810000002</v>
      </c>
      <c r="BF5" s="273">
        <v>93750153.73999998</v>
      </c>
      <c r="BG5" s="273">
        <v>16253413.269999998</v>
      </c>
      <c r="BH5" s="273">
        <v>23557823.920000002</v>
      </c>
      <c r="BI5" s="273">
        <v>245935466.74999982</v>
      </c>
      <c r="BJ5" s="273">
        <v>136297132.04000011</v>
      </c>
      <c r="BK5" s="273">
        <v>56565875.960000031</v>
      </c>
      <c r="BL5" s="273">
        <v>28123152.590000011</v>
      </c>
      <c r="BM5" s="273">
        <v>67168171.459999979</v>
      </c>
      <c r="BN5" s="273">
        <v>62752260.56000001</v>
      </c>
      <c r="BO5" s="273">
        <v>27999114.979999997</v>
      </c>
      <c r="BP5" s="273">
        <v>24657726.030000009</v>
      </c>
      <c r="BQ5" s="273">
        <v>18309079.68</v>
      </c>
      <c r="BR5" s="273">
        <v>476747918.26999986</v>
      </c>
      <c r="BS5" s="273">
        <v>60748843.100000016</v>
      </c>
      <c r="BT5" s="273">
        <v>62699854.36999996</v>
      </c>
      <c r="BU5" s="273">
        <v>66284150.139999986</v>
      </c>
      <c r="BV5" s="273">
        <v>64688049.240000024</v>
      </c>
      <c r="BW5" s="273">
        <v>65214761.440000005</v>
      </c>
      <c r="BX5" s="273">
        <v>16521581.719999997</v>
      </c>
      <c r="BY5" s="273">
        <v>36033918.680000015</v>
      </c>
      <c r="BZ5" s="273">
        <v>78182891.25999999</v>
      </c>
      <c r="CA5" s="273">
        <v>36353026.390000008</v>
      </c>
      <c r="CB5" s="273">
        <v>48201159.640000001</v>
      </c>
      <c r="CC5" s="273">
        <v>94056978.919999957</v>
      </c>
      <c r="CD5" s="273">
        <v>46760853.990000002</v>
      </c>
      <c r="CE5" s="273">
        <v>48261766.919999994</v>
      </c>
      <c r="CF5" s="273">
        <v>24930735.990000002</v>
      </c>
      <c r="CG5" s="273">
        <v>870155409.83000016</v>
      </c>
      <c r="CH5" s="273">
        <v>40476493.049999997</v>
      </c>
      <c r="CI5" s="273">
        <v>141142270.46000001</v>
      </c>
      <c r="CJ5" s="273">
        <v>45246765.530000001</v>
      </c>
      <c r="CK5" s="273">
        <v>59339034.749999978</v>
      </c>
      <c r="CL5" s="273">
        <v>41807578.929999992</v>
      </c>
      <c r="CM5" s="273">
        <v>50845232.580000006</v>
      </c>
      <c r="CN5" s="273">
        <v>86251135.719999969</v>
      </c>
      <c r="CO5" s="273">
        <v>23490026.930000003</v>
      </c>
      <c r="CP5" s="273">
        <v>62546876.799999982</v>
      </c>
      <c r="CQ5" s="273">
        <v>41415140.310000002</v>
      </c>
      <c r="CR5" s="273">
        <v>44566216.660000019</v>
      </c>
      <c r="CS5" s="273">
        <v>41651323.589999981</v>
      </c>
      <c r="CT5" s="273">
        <v>313552215.11999995</v>
      </c>
      <c r="CU5" s="273">
        <v>46334172.879999988</v>
      </c>
      <c r="CV5" s="273">
        <v>48035572.619999997</v>
      </c>
      <c r="CW5" s="273">
        <v>92464418.310000032</v>
      </c>
      <c r="CX5" s="273">
        <v>42311287.080000006</v>
      </c>
      <c r="CY5" s="273">
        <v>73507320.579999998</v>
      </c>
      <c r="CZ5" s="273">
        <v>21842013.500000015</v>
      </c>
      <c r="DA5" s="273">
        <v>27009970.329999998</v>
      </c>
      <c r="DB5" s="273">
        <v>182708151.36999995</v>
      </c>
      <c r="DC5" s="273">
        <v>265499256.34</v>
      </c>
      <c r="DD5" s="273">
        <v>37312122.709999971</v>
      </c>
      <c r="DE5" s="273">
        <v>43192060.970000029</v>
      </c>
      <c r="DF5" s="273">
        <v>74219391.679999992</v>
      </c>
      <c r="DG5" s="273">
        <v>77639257.910000011</v>
      </c>
      <c r="DH5" s="273">
        <v>72990433.930000007</v>
      </c>
      <c r="DI5" s="273">
        <v>77325704.509999976</v>
      </c>
      <c r="DJ5" s="273">
        <v>40912223.119999997</v>
      </c>
      <c r="DK5" s="273">
        <v>863179357.06000006</v>
      </c>
      <c r="DL5" s="273">
        <v>63792346.650000028</v>
      </c>
      <c r="DM5" s="273">
        <v>101588466.71000002</v>
      </c>
      <c r="DN5" s="273">
        <v>62066778.309999973</v>
      </c>
      <c r="DO5" s="273">
        <v>110048576.62</v>
      </c>
      <c r="DP5" s="273">
        <v>55834389.830000028</v>
      </c>
      <c r="DQ5" s="273">
        <v>146453920.20000002</v>
      </c>
      <c r="DR5" s="273">
        <v>77020343.440000013</v>
      </c>
      <c r="DS5" s="273">
        <v>153701482.98000002</v>
      </c>
      <c r="DT5" s="273">
        <v>455444454.3500002</v>
      </c>
      <c r="DU5" s="273">
        <v>89836450.320000052</v>
      </c>
      <c r="DV5" s="273">
        <v>167728265.82000005</v>
      </c>
      <c r="DW5" s="273">
        <v>254498763.5700002</v>
      </c>
      <c r="DX5" s="273">
        <v>88197778.319999978</v>
      </c>
      <c r="DY5" s="273">
        <v>124230810.38000004</v>
      </c>
      <c r="DZ5" s="273">
        <v>80336792.799999982</v>
      </c>
      <c r="EA5" s="273">
        <v>33041714.990000002</v>
      </c>
      <c r="EB5" s="273">
        <v>62099398.700000003</v>
      </c>
      <c r="EC5" s="273">
        <v>52836759.500000015</v>
      </c>
      <c r="ED5" s="273">
        <v>66409487.070000008</v>
      </c>
      <c r="EE5" s="273">
        <v>208316761.37000009</v>
      </c>
      <c r="EF5" s="273">
        <v>166382506.61999995</v>
      </c>
      <c r="EG5" s="273">
        <v>57593719.539999992</v>
      </c>
      <c r="EH5" s="273">
        <v>60549945.109999962</v>
      </c>
      <c r="EI5" s="273">
        <v>57814503.569999993</v>
      </c>
      <c r="EJ5" s="273">
        <v>93101098.120000005</v>
      </c>
      <c r="EK5" s="273">
        <v>82280933.830000013</v>
      </c>
      <c r="EL5" s="273">
        <v>32385709.960000001</v>
      </c>
      <c r="EM5" s="273">
        <v>58031756.190000013</v>
      </c>
      <c r="EN5" s="273">
        <v>408817822.61999989</v>
      </c>
      <c r="EO5" s="273">
        <v>43636529.860000022</v>
      </c>
      <c r="EP5" s="273">
        <v>56611156.189999998</v>
      </c>
      <c r="EQ5" s="273">
        <v>60027339.550000004</v>
      </c>
      <c r="ER5" s="273">
        <v>36677844.219999999</v>
      </c>
      <c r="ES5" s="273">
        <v>30466410.329999998</v>
      </c>
      <c r="ET5" s="273">
        <v>91470481.030000001</v>
      </c>
      <c r="EU5" s="273">
        <v>86988029.779999986</v>
      </c>
      <c r="EV5" s="273">
        <v>62828838.679999977</v>
      </c>
      <c r="EW5" s="273">
        <v>420672072.87000006</v>
      </c>
      <c r="EX5" s="273">
        <v>26573494.38000001</v>
      </c>
      <c r="EY5" s="273">
        <v>53798733.259999968</v>
      </c>
      <c r="EZ5" s="273">
        <v>106067454.63</v>
      </c>
      <c r="FA5" s="273">
        <v>133109927.32000001</v>
      </c>
      <c r="FB5" s="273">
        <v>106355624.52000001</v>
      </c>
      <c r="FC5" s="273">
        <v>74694053.50999999</v>
      </c>
      <c r="FD5" s="273">
        <v>50707981.730000027</v>
      </c>
      <c r="FE5" s="273">
        <v>46391527.410000004</v>
      </c>
      <c r="FF5" s="273">
        <v>51413647.440000005</v>
      </c>
      <c r="FG5" s="273">
        <v>46378010.449999988</v>
      </c>
      <c r="FH5" s="273">
        <v>37157906.369999997</v>
      </c>
      <c r="FI5" s="273">
        <v>206779451.12999997</v>
      </c>
      <c r="FJ5" s="273">
        <v>33342276.090000007</v>
      </c>
      <c r="FK5" s="273">
        <v>32169668.189999998</v>
      </c>
      <c r="FL5" s="273">
        <v>29307673.269999992</v>
      </c>
      <c r="FM5" s="273">
        <v>61579754.719999976</v>
      </c>
      <c r="FN5" s="273">
        <v>64535485.95000001</v>
      </c>
      <c r="FO5" s="273">
        <v>27483995.729999986</v>
      </c>
      <c r="FP5" s="273">
        <v>14928230.169999998</v>
      </c>
      <c r="FQ5" s="273">
        <v>1037255429.1500003</v>
      </c>
      <c r="FR5" s="273">
        <v>40356566.760000005</v>
      </c>
      <c r="FS5" s="273">
        <v>65779409.630000018</v>
      </c>
      <c r="FT5" s="273">
        <v>67646190.709999993</v>
      </c>
      <c r="FU5" s="273">
        <v>98481123.829999983</v>
      </c>
      <c r="FV5" s="273">
        <v>38591894.390000015</v>
      </c>
      <c r="FW5" s="273">
        <v>130947666.35000001</v>
      </c>
      <c r="FX5" s="273">
        <v>80356593.039999962</v>
      </c>
      <c r="FY5" s="273">
        <v>98790728.909999967</v>
      </c>
      <c r="FZ5" s="273">
        <v>74048237.140000015</v>
      </c>
      <c r="GA5" s="273">
        <v>146726857.94</v>
      </c>
      <c r="GB5" s="273">
        <v>56012366.67999997</v>
      </c>
      <c r="GC5" s="273">
        <v>73069923.229999989</v>
      </c>
      <c r="GD5" s="273">
        <v>49710673.429999992</v>
      </c>
      <c r="GE5" s="273">
        <v>270883145.03999996</v>
      </c>
      <c r="GF5" s="273">
        <v>37689985.380000003</v>
      </c>
      <c r="GG5" s="273">
        <v>45795934.170000002</v>
      </c>
      <c r="GH5" s="273">
        <v>145775501.72999999</v>
      </c>
      <c r="GI5" s="273">
        <v>50235358.829999998</v>
      </c>
      <c r="GJ5" s="273">
        <v>57347659.960000016</v>
      </c>
      <c r="GK5" s="273">
        <v>47194033.229999982</v>
      </c>
      <c r="GL5" s="273">
        <v>106300964.84999995</v>
      </c>
      <c r="GM5" s="273">
        <v>33391383.550000012</v>
      </c>
      <c r="GN5" s="273">
        <v>25817644.450000007</v>
      </c>
      <c r="GO5" s="273">
        <v>16888410.839999992</v>
      </c>
      <c r="GP5" s="273">
        <v>19698739.23</v>
      </c>
      <c r="GQ5" s="273">
        <v>296937811.21000004</v>
      </c>
      <c r="GR5" s="273">
        <v>43842254.170000002</v>
      </c>
      <c r="GS5" s="273">
        <v>34573317.839999996</v>
      </c>
      <c r="GT5" s="273">
        <v>71211953.700000003</v>
      </c>
      <c r="GU5" s="273">
        <v>14265321.940000005</v>
      </c>
      <c r="GV5" s="273">
        <v>86710381.830000013</v>
      </c>
      <c r="GW5" s="273">
        <v>71575862.239999995</v>
      </c>
      <c r="GX5" s="273">
        <v>36765114.759999998</v>
      </c>
      <c r="GY5" s="273">
        <v>202266954.28999999</v>
      </c>
      <c r="GZ5" s="273">
        <v>22442555.239999998</v>
      </c>
      <c r="HA5" s="273">
        <v>47419461.649999961</v>
      </c>
      <c r="HB5" s="273">
        <v>69407296.939999998</v>
      </c>
      <c r="HC5" s="273">
        <v>870051805.49999976</v>
      </c>
      <c r="HD5" s="273">
        <v>81269026.010000005</v>
      </c>
      <c r="HE5" s="273">
        <v>107578738.31000005</v>
      </c>
      <c r="HF5" s="273">
        <v>98816522.75</v>
      </c>
      <c r="HG5" s="273">
        <v>90234121.859999999</v>
      </c>
      <c r="HH5" s="273">
        <v>96849837.979999945</v>
      </c>
      <c r="HI5" s="273">
        <v>27601374.790000003</v>
      </c>
      <c r="HJ5" s="273">
        <v>382364298.14999998</v>
      </c>
      <c r="HK5" s="273">
        <v>125701338.94999999</v>
      </c>
      <c r="HL5" s="273">
        <v>218435387.44</v>
      </c>
      <c r="HM5" s="273">
        <v>87341415.49000001</v>
      </c>
      <c r="HN5" s="273">
        <v>60758302.420000002</v>
      </c>
      <c r="HO5" s="273">
        <v>78189537.670000002</v>
      </c>
      <c r="HP5" s="273">
        <v>80257511.309999973</v>
      </c>
      <c r="HQ5" s="273">
        <v>29070347.109999999</v>
      </c>
      <c r="HR5" s="273">
        <v>384859967.05499983</v>
      </c>
      <c r="HS5" s="273">
        <v>164501478.84000003</v>
      </c>
      <c r="HT5" s="273">
        <v>65349561.530000001</v>
      </c>
      <c r="HU5" s="273">
        <v>40769517.910000011</v>
      </c>
      <c r="HV5" s="273">
        <v>47704308.630000018</v>
      </c>
      <c r="HW5" s="273">
        <v>20953516.580000013</v>
      </c>
      <c r="HX5" s="273">
        <v>197422022.81</v>
      </c>
      <c r="HY5" s="273">
        <v>48376613.420000002</v>
      </c>
      <c r="HZ5" s="273">
        <v>35880524.030000024</v>
      </c>
      <c r="IA5" s="273">
        <v>41611510.570000008</v>
      </c>
      <c r="IB5" s="273">
        <v>62679176.07</v>
      </c>
      <c r="IC5" s="273">
        <v>66340594.199999996</v>
      </c>
      <c r="ID5" s="273">
        <v>15767733.839999994</v>
      </c>
      <c r="IE5" s="273">
        <v>45956328.710000008</v>
      </c>
      <c r="IF5" s="273">
        <v>48897273.469999999</v>
      </c>
      <c r="IG5" s="273">
        <v>17945602.149999999</v>
      </c>
      <c r="IH5" s="273">
        <v>311989277.61000019</v>
      </c>
      <c r="II5" s="273">
        <v>86320706.730000079</v>
      </c>
      <c r="IJ5" s="273">
        <v>60972908.38000001</v>
      </c>
      <c r="IK5" s="273">
        <v>107878129.58999997</v>
      </c>
      <c r="IL5" s="273">
        <v>136470902.11000004</v>
      </c>
      <c r="IM5" s="273">
        <v>30670799.379999995</v>
      </c>
      <c r="IN5" s="273">
        <v>40609774.360000007</v>
      </c>
      <c r="IO5" s="273">
        <v>29115965.450000014</v>
      </c>
      <c r="IP5" s="273">
        <v>34493323.769999996</v>
      </c>
      <c r="IQ5" s="273">
        <v>38494674.009999998</v>
      </c>
      <c r="IR5" s="273">
        <v>38332397.020000003</v>
      </c>
      <c r="IS5" s="273">
        <v>689030784.77999985</v>
      </c>
      <c r="IT5" s="273">
        <v>146042014.67999998</v>
      </c>
      <c r="IU5" s="273">
        <v>74947298.059999987</v>
      </c>
      <c r="IV5" s="273">
        <v>33607953.560000017</v>
      </c>
      <c r="IW5" s="273">
        <v>58019532.070000015</v>
      </c>
      <c r="IX5" s="273">
        <v>27841478.379999999</v>
      </c>
      <c r="IY5" s="273">
        <v>36923037.219999999</v>
      </c>
      <c r="IZ5" s="273">
        <v>16190346.43</v>
      </c>
      <c r="JA5" s="273">
        <v>12527446.91</v>
      </c>
      <c r="JB5" s="273">
        <v>42742566.910000004</v>
      </c>
      <c r="JC5" s="273">
        <v>72905311.089999989</v>
      </c>
      <c r="JD5" s="273">
        <v>24856492.270000014</v>
      </c>
      <c r="JE5" s="273">
        <v>94150464.300000057</v>
      </c>
      <c r="JF5" s="273">
        <v>54790821.919999987</v>
      </c>
      <c r="JG5" s="273">
        <v>32437411.75000003</v>
      </c>
      <c r="JH5" s="273">
        <v>29764935.809999995</v>
      </c>
      <c r="JI5" s="273">
        <v>24275272.910000011</v>
      </c>
      <c r="JJ5" s="273">
        <v>16877223.759999994</v>
      </c>
      <c r="JK5" s="273">
        <v>115694398.73999996</v>
      </c>
      <c r="JL5" s="273">
        <v>21176525.710000001</v>
      </c>
      <c r="JM5" s="273">
        <v>21870688.810000002</v>
      </c>
      <c r="JN5" s="273">
        <v>52257068.43999996</v>
      </c>
      <c r="JO5" s="273">
        <v>29646376.599999994</v>
      </c>
      <c r="JP5" s="273">
        <v>123800896.72000003</v>
      </c>
      <c r="JQ5" s="273">
        <v>18159143.760000009</v>
      </c>
      <c r="JR5" s="273">
        <v>421876006.57999992</v>
      </c>
      <c r="JS5" s="273">
        <v>157344042.91999999</v>
      </c>
      <c r="JT5" s="273">
        <v>42751751.049999997</v>
      </c>
      <c r="JU5" s="273">
        <v>16083448.82</v>
      </c>
      <c r="JV5" s="273">
        <v>55865824.650000013</v>
      </c>
      <c r="JW5" s="273">
        <v>13644638.59</v>
      </c>
      <c r="JX5" s="273">
        <v>125022661.69</v>
      </c>
      <c r="JY5" s="273">
        <v>68450232.299999997</v>
      </c>
      <c r="JZ5" s="273">
        <v>20728112.579999987</v>
      </c>
      <c r="KA5" s="273">
        <v>39212064.120000005</v>
      </c>
      <c r="KB5" s="273">
        <v>45793092.659999989</v>
      </c>
      <c r="KC5" s="273">
        <v>44109653.050000012</v>
      </c>
      <c r="KD5" s="273">
        <v>36263931.969999991</v>
      </c>
      <c r="KE5" s="273">
        <v>14165007.460000001</v>
      </c>
      <c r="KF5" s="273">
        <v>34792840.410000019</v>
      </c>
      <c r="KG5" s="273">
        <v>27765575.109999999</v>
      </c>
      <c r="KH5" s="273">
        <v>645140355.44999969</v>
      </c>
      <c r="KI5" s="273">
        <v>142416473.25999999</v>
      </c>
      <c r="KJ5" s="273">
        <v>41783406.160000004</v>
      </c>
      <c r="KK5" s="273">
        <v>61848018.469999991</v>
      </c>
      <c r="KL5" s="273">
        <v>54416503.56999997</v>
      </c>
      <c r="KM5" s="273">
        <v>55355308.550000004</v>
      </c>
      <c r="KN5" s="273">
        <v>169718124.90999997</v>
      </c>
      <c r="KO5" s="273">
        <v>39906678.129999995</v>
      </c>
      <c r="KP5" s="273">
        <v>29503698.800000004</v>
      </c>
      <c r="KQ5" s="273">
        <v>182307525.00000015</v>
      </c>
      <c r="KR5" s="273">
        <v>50673297.530000001</v>
      </c>
      <c r="KS5" s="273">
        <v>68546639.169999987</v>
      </c>
      <c r="KT5" s="273">
        <v>187799636.50999999</v>
      </c>
      <c r="KU5" s="273">
        <v>39007935.490000002</v>
      </c>
      <c r="KV5" s="273">
        <v>66845428.570000015</v>
      </c>
      <c r="KW5" s="273">
        <v>320416617.70999998</v>
      </c>
      <c r="KX5" s="273">
        <v>60024807.519999988</v>
      </c>
      <c r="KY5" s="273">
        <v>218306856.62999991</v>
      </c>
      <c r="KZ5" s="273">
        <v>27593128.809999995</v>
      </c>
      <c r="LA5" s="273">
        <v>21427003.790000003</v>
      </c>
      <c r="LB5" s="273">
        <v>94378153.710000038</v>
      </c>
      <c r="LC5" s="273">
        <v>94544384.090000004</v>
      </c>
      <c r="LD5" s="273">
        <v>41799569.009999976</v>
      </c>
      <c r="LE5" s="273">
        <v>117091683.10000002</v>
      </c>
      <c r="LF5" s="273">
        <v>95473644.709999993</v>
      </c>
      <c r="LG5" s="273">
        <v>701104357.25999999</v>
      </c>
      <c r="LH5" s="273">
        <v>202684268.34000009</v>
      </c>
      <c r="LI5" s="273">
        <v>163892520.79999992</v>
      </c>
      <c r="LJ5" s="273">
        <v>157170125.09999996</v>
      </c>
      <c r="LK5" s="273">
        <v>37991569.930000007</v>
      </c>
      <c r="LL5" s="273">
        <v>36415135.030000001</v>
      </c>
      <c r="LM5" s="273">
        <v>19132438.550000004</v>
      </c>
      <c r="LN5" s="273">
        <v>51370094.61999999</v>
      </c>
      <c r="LO5" s="273">
        <v>30426714.490000006</v>
      </c>
      <c r="LP5" s="273">
        <v>89032370.849999979</v>
      </c>
      <c r="LQ5" s="273">
        <v>43188492.649999991</v>
      </c>
      <c r="LR5" s="273">
        <v>166944412.36999989</v>
      </c>
      <c r="LS5" s="273">
        <v>40775325.199999996</v>
      </c>
      <c r="LT5" s="273">
        <v>24863909.509999983</v>
      </c>
      <c r="LU5" s="273">
        <v>362125773.52999961</v>
      </c>
      <c r="LV5" s="273">
        <v>280513581.55000001</v>
      </c>
      <c r="LW5" s="273">
        <v>767862347.06000054</v>
      </c>
      <c r="LX5" s="273">
        <v>155326723.86000007</v>
      </c>
      <c r="LY5" s="273">
        <v>87161182.492500037</v>
      </c>
      <c r="LZ5" s="273">
        <v>120638265.75</v>
      </c>
      <c r="MA5" s="273">
        <v>47205944.069999978</v>
      </c>
      <c r="MB5" s="273">
        <v>42117388.649999999</v>
      </c>
      <c r="MC5" s="273">
        <v>48033098.539999992</v>
      </c>
      <c r="MD5" s="273">
        <v>51358785.529999986</v>
      </c>
      <c r="ME5" s="273">
        <v>123196968.51000002</v>
      </c>
      <c r="MF5" s="273">
        <v>49663694.230000019</v>
      </c>
      <c r="MG5" s="273">
        <v>852997153.09000027</v>
      </c>
      <c r="MH5" s="273">
        <v>81580729.139999986</v>
      </c>
      <c r="MI5" s="273">
        <v>51752016.760000005</v>
      </c>
      <c r="MJ5" s="273">
        <v>38040032</v>
      </c>
      <c r="MK5" s="273">
        <v>44644798.939999998</v>
      </c>
      <c r="ML5" s="273">
        <v>55977934.969999976</v>
      </c>
      <c r="MM5" s="273">
        <v>40799951.950000003</v>
      </c>
      <c r="MN5" s="273">
        <v>48288419.430000007</v>
      </c>
      <c r="MO5" s="273">
        <v>91105347.180000007</v>
      </c>
      <c r="MP5" s="273">
        <v>67918488.74000001</v>
      </c>
      <c r="MQ5" s="273">
        <v>50031714.449999988</v>
      </c>
      <c r="MR5" s="273">
        <v>50165672.400000028</v>
      </c>
      <c r="MS5" s="273">
        <v>352912156.92999989</v>
      </c>
      <c r="MT5" s="273">
        <v>67196114.400000006</v>
      </c>
      <c r="MU5" s="273">
        <v>78034266.469999984</v>
      </c>
      <c r="MV5" s="273">
        <v>126902387.23999996</v>
      </c>
      <c r="MW5" s="273">
        <v>97514599.420000017</v>
      </c>
      <c r="MX5" s="273">
        <v>64510109.419999979</v>
      </c>
      <c r="MY5" s="273">
        <v>106232750.17009999</v>
      </c>
      <c r="MZ5" s="273">
        <v>119722049.01999997</v>
      </c>
      <c r="NA5" s="273">
        <v>67209661.009999976</v>
      </c>
      <c r="NB5" s="273">
        <v>21269361.810000002</v>
      </c>
      <c r="NC5" s="273">
        <v>24851228.239999995</v>
      </c>
      <c r="ND5" s="273">
        <v>1208022050.4000001</v>
      </c>
      <c r="NE5" s="273">
        <v>185226252.16</v>
      </c>
      <c r="NF5" s="273">
        <v>31225560.840000011</v>
      </c>
      <c r="NG5" s="273">
        <v>591502362.02000022</v>
      </c>
      <c r="NH5" s="273">
        <v>33756798.059999995</v>
      </c>
      <c r="NI5" s="273">
        <v>96840219.079999998</v>
      </c>
      <c r="NJ5" s="273">
        <v>177255479.9900001</v>
      </c>
      <c r="NK5" s="273">
        <v>256757719.72000006</v>
      </c>
      <c r="NL5" s="273">
        <v>18228745.689999998</v>
      </c>
      <c r="NM5" s="273">
        <v>151972458.66999996</v>
      </c>
      <c r="NN5" s="273">
        <v>68332015.570000008</v>
      </c>
      <c r="NO5" s="273">
        <v>50719650.829999998</v>
      </c>
      <c r="NP5" s="273">
        <v>180048962.45000011</v>
      </c>
      <c r="NQ5" s="273">
        <v>34938572.480000004</v>
      </c>
      <c r="NR5" s="273">
        <v>43083250.409999996</v>
      </c>
      <c r="NS5" s="273">
        <v>48065429.760000005</v>
      </c>
      <c r="NT5" s="273">
        <v>27544363.020000018</v>
      </c>
      <c r="NU5" s="273">
        <v>12018506.230000002</v>
      </c>
      <c r="NV5" s="273">
        <v>19125223.030000001</v>
      </c>
      <c r="NW5" s="273">
        <v>380789313.86000019</v>
      </c>
      <c r="NX5" s="273">
        <v>242903888.72000009</v>
      </c>
      <c r="NY5" s="273">
        <v>46681617.469999976</v>
      </c>
      <c r="NZ5" s="273">
        <v>31084479.450000003</v>
      </c>
      <c r="OA5" s="273">
        <v>51620363.570000023</v>
      </c>
      <c r="OB5" s="273">
        <v>57618941.879999995</v>
      </c>
      <c r="OC5" s="273">
        <v>31096012.230000012</v>
      </c>
      <c r="OD5" s="273">
        <v>375191932.60000008</v>
      </c>
      <c r="OE5" s="273">
        <v>143914838.84000003</v>
      </c>
      <c r="OF5" s="273">
        <v>61010805.019999988</v>
      </c>
      <c r="OG5" s="273">
        <v>170311169.56000006</v>
      </c>
      <c r="OH5" s="273">
        <v>43921016.360000007</v>
      </c>
      <c r="OI5" s="273">
        <v>82324274.040000007</v>
      </c>
      <c r="OJ5" s="273">
        <v>157746356.83000004</v>
      </c>
      <c r="OK5" s="273">
        <v>37839281</v>
      </c>
      <c r="OL5" s="273">
        <v>44815040.409999996</v>
      </c>
      <c r="OM5" s="273">
        <v>732166603.38999987</v>
      </c>
      <c r="ON5" s="273">
        <v>85728087.969999999</v>
      </c>
      <c r="OO5" s="273">
        <v>264027874.44000009</v>
      </c>
      <c r="OP5" s="273">
        <v>107855329.33000001</v>
      </c>
      <c r="OQ5" s="273">
        <v>92449954.770000011</v>
      </c>
      <c r="OR5" s="273">
        <v>69497913.030000001</v>
      </c>
      <c r="OS5" s="273">
        <v>446424655.94000024</v>
      </c>
      <c r="OT5" s="273">
        <v>41345141.82</v>
      </c>
      <c r="OU5" s="273">
        <v>51814219.060000017</v>
      </c>
      <c r="OV5" s="273">
        <v>102810154.69000003</v>
      </c>
      <c r="OW5" s="273">
        <v>104203296.11000001</v>
      </c>
      <c r="OX5" s="273">
        <v>280707498.44000006</v>
      </c>
      <c r="OY5" s="273">
        <v>68142670.23999998</v>
      </c>
      <c r="OZ5" s="273">
        <v>40646116.070000015</v>
      </c>
      <c r="PA5" s="273">
        <v>48273349.130000003</v>
      </c>
      <c r="PB5" s="273">
        <v>635891741.79000008</v>
      </c>
      <c r="PC5" s="273">
        <v>40647137.440000005</v>
      </c>
      <c r="PD5" s="273">
        <v>68623402.729999989</v>
      </c>
      <c r="PE5" s="273">
        <v>22639720.31000001</v>
      </c>
      <c r="PF5" s="273">
        <v>79911990.659999982</v>
      </c>
      <c r="PG5" s="273">
        <v>105063400.37000003</v>
      </c>
      <c r="PH5" s="273">
        <v>42289961.300000027</v>
      </c>
      <c r="PI5" s="273">
        <v>48868036.379999995</v>
      </c>
      <c r="PJ5" s="273">
        <v>64116120.279999994</v>
      </c>
      <c r="PK5" s="273">
        <v>55346350.18</v>
      </c>
      <c r="PL5" s="273">
        <v>81045436.470000014</v>
      </c>
      <c r="PM5" s="273">
        <v>99667779.989999995</v>
      </c>
      <c r="PN5" s="273">
        <v>33809455.970000006</v>
      </c>
      <c r="PO5" s="273">
        <v>168729597.99000004</v>
      </c>
      <c r="PP5" s="273">
        <v>42189716.590000004</v>
      </c>
      <c r="PQ5" s="273">
        <v>27781771.999999989</v>
      </c>
      <c r="PR5" s="273">
        <v>20698460.190000005</v>
      </c>
      <c r="PS5" s="273">
        <v>33054630.220000014</v>
      </c>
      <c r="PT5" s="273">
        <v>961129629.82999945</v>
      </c>
      <c r="PU5" s="273">
        <v>43521809.230000004</v>
      </c>
      <c r="PV5" s="273">
        <v>29216817.219999995</v>
      </c>
      <c r="PW5" s="273">
        <v>76225511.480000004</v>
      </c>
      <c r="PX5" s="273">
        <v>302412844.61000001</v>
      </c>
      <c r="PY5" s="273">
        <v>76824893.62999998</v>
      </c>
      <c r="PZ5" s="273">
        <v>104942841.11000007</v>
      </c>
      <c r="QA5" s="273">
        <v>49051460.439999998</v>
      </c>
      <c r="QB5" s="273">
        <v>115886316.95000002</v>
      </c>
      <c r="QC5" s="273">
        <v>28819989.650000002</v>
      </c>
      <c r="QD5" s="273">
        <v>101155847.59999999</v>
      </c>
      <c r="QE5" s="273">
        <v>37815149.189999998</v>
      </c>
      <c r="QF5" s="273">
        <v>44696257.919999987</v>
      </c>
      <c r="QG5" s="273">
        <v>76810170.319999993</v>
      </c>
      <c r="QH5" s="273">
        <v>64459073.080000013</v>
      </c>
      <c r="QI5" s="273">
        <v>58879719.250000007</v>
      </c>
      <c r="QJ5" s="273">
        <v>37373034.369999968</v>
      </c>
      <c r="QK5" s="273">
        <v>50585329.500000015</v>
      </c>
      <c r="QL5" s="273">
        <v>28980371.960000012</v>
      </c>
      <c r="QM5" s="273">
        <v>118828759.52</v>
      </c>
      <c r="QN5" s="273">
        <v>131413585.64999993</v>
      </c>
      <c r="QO5" s="273">
        <v>32582136.090000004</v>
      </c>
      <c r="QP5" s="273">
        <v>18810940.170000006</v>
      </c>
      <c r="QQ5" s="273">
        <v>17175761.369999997</v>
      </c>
      <c r="QR5" s="273">
        <v>26024902.380000003</v>
      </c>
      <c r="QS5" s="273">
        <v>24630001.920000002</v>
      </c>
      <c r="QT5" s="273">
        <v>534807048.03999984</v>
      </c>
      <c r="QU5" s="273">
        <v>40181125.82</v>
      </c>
      <c r="QV5" s="273">
        <v>125531234.67999999</v>
      </c>
      <c r="QW5" s="273">
        <v>47922948.220000014</v>
      </c>
      <c r="QX5" s="273">
        <v>56431461.910000026</v>
      </c>
      <c r="QY5" s="273">
        <v>141848930.91999999</v>
      </c>
      <c r="QZ5" s="273">
        <v>65872148.650000021</v>
      </c>
      <c r="RA5" s="273">
        <v>125309006.66999999</v>
      </c>
      <c r="RB5" s="273">
        <v>70763675.279999971</v>
      </c>
      <c r="RC5" s="273">
        <v>34013308.360000014</v>
      </c>
      <c r="RD5" s="273">
        <v>39675583.909999996</v>
      </c>
      <c r="RE5" s="273">
        <v>59292536.620000005</v>
      </c>
      <c r="RF5" s="273">
        <v>20880759.829999994</v>
      </c>
      <c r="RG5" s="273">
        <v>829355679.20000017</v>
      </c>
      <c r="RH5" s="273">
        <v>114058430.19000001</v>
      </c>
      <c r="RI5" s="273">
        <v>58696480.710000008</v>
      </c>
      <c r="RJ5" s="273">
        <v>74379832.619999975</v>
      </c>
      <c r="RK5" s="273">
        <v>114454641.89999999</v>
      </c>
      <c r="RL5" s="273">
        <v>63408651.839999989</v>
      </c>
      <c r="RM5" s="273">
        <v>159701422.91999999</v>
      </c>
      <c r="RN5" s="273">
        <v>68616449.5</v>
      </c>
      <c r="RO5" s="273">
        <v>73281291.499999985</v>
      </c>
      <c r="RP5" s="273">
        <v>133781994.04999991</v>
      </c>
      <c r="RQ5" s="273">
        <v>144332328.35999995</v>
      </c>
      <c r="RR5" s="273">
        <v>29580379.559999995</v>
      </c>
      <c r="RS5" s="273">
        <v>39685937.719999984</v>
      </c>
      <c r="RT5" s="273">
        <v>62970576.949999981</v>
      </c>
      <c r="RU5" s="273">
        <v>37110367.039999999</v>
      </c>
      <c r="RV5" s="273">
        <v>44728543.020000003</v>
      </c>
      <c r="RW5" s="273">
        <v>49701925.700000018</v>
      </c>
      <c r="RX5" s="273">
        <v>32574061.999999996</v>
      </c>
      <c r="RY5" s="273">
        <v>27574111.570000004</v>
      </c>
      <c r="RZ5" s="273">
        <v>36337830.919999987</v>
      </c>
      <c r="SA5" s="273">
        <v>163465775.29000002</v>
      </c>
      <c r="SB5" s="273">
        <v>52583664.610000014</v>
      </c>
      <c r="SC5" s="273">
        <v>47933342.620000005</v>
      </c>
      <c r="SD5" s="273">
        <v>38326724.960000008</v>
      </c>
      <c r="SE5" s="273">
        <v>37466345.029999994</v>
      </c>
      <c r="SF5" s="273">
        <v>37800122.500000007</v>
      </c>
      <c r="SG5" s="273">
        <v>58522979.549999982</v>
      </c>
      <c r="SH5" s="273">
        <v>90581973.450000003</v>
      </c>
      <c r="SI5" s="273">
        <v>55817076.630000003</v>
      </c>
      <c r="SJ5" s="273">
        <v>70101985.679999992</v>
      </c>
      <c r="SK5" s="273">
        <v>87183123.199999928</v>
      </c>
      <c r="SL5" s="273">
        <v>28587472.539999992</v>
      </c>
      <c r="SM5" s="273">
        <v>279152424.63000011</v>
      </c>
      <c r="SN5" s="273">
        <v>54624167.599999994</v>
      </c>
      <c r="SO5" s="273">
        <v>80024623.410000026</v>
      </c>
      <c r="SP5" s="273">
        <v>84302593.759999976</v>
      </c>
      <c r="SQ5" s="273">
        <v>53617099.329999998</v>
      </c>
      <c r="SR5" s="273">
        <v>58792863.62000002</v>
      </c>
      <c r="SS5" s="273">
        <v>72726725.069999963</v>
      </c>
      <c r="ST5" s="273">
        <v>24024918.519999996</v>
      </c>
      <c r="SU5" s="273">
        <v>481800404.20000017</v>
      </c>
      <c r="SV5" s="273">
        <v>40298092.36999999</v>
      </c>
      <c r="SW5" s="273">
        <v>74895040.420000017</v>
      </c>
      <c r="SX5" s="273">
        <v>58997171.850000009</v>
      </c>
      <c r="SY5" s="273">
        <v>23943701.349999994</v>
      </c>
      <c r="SZ5" s="273">
        <v>34331529.650000013</v>
      </c>
      <c r="TA5" s="273">
        <v>29769509.060000017</v>
      </c>
      <c r="TB5" s="273">
        <v>105228256.91999999</v>
      </c>
      <c r="TC5" s="273">
        <v>34074277.350000001</v>
      </c>
      <c r="TD5" s="273">
        <v>44157724.500000007</v>
      </c>
      <c r="TE5" s="273">
        <v>64480795.920000009</v>
      </c>
      <c r="TF5" s="273">
        <v>72042363.089999989</v>
      </c>
      <c r="TG5" s="273">
        <v>45102645.690000005</v>
      </c>
      <c r="TH5" s="273">
        <v>33595929.170000002</v>
      </c>
      <c r="TI5" s="273">
        <v>819401221.13000011</v>
      </c>
      <c r="TJ5" s="273">
        <v>71511057.300000012</v>
      </c>
      <c r="TK5" s="273">
        <v>30444737.379999995</v>
      </c>
      <c r="TL5" s="273">
        <v>63476559.620000005</v>
      </c>
      <c r="TM5" s="273">
        <v>67038357.060000025</v>
      </c>
      <c r="TN5" s="273">
        <v>41774510.639999993</v>
      </c>
      <c r="TO5" s="273">
        <v>18166152.739999998</v>
      </c>
      <c r="TP5" s="273">
        <v>253387670.98000002</v>
      </c>
      <c r="TQ5" s="273">
        <v>44594328.570000008</v>
      </c>
      <c r="TR5" s="273">
        <v>74034314.880000025</v>
      </c>
      <c r="TS5" s="273">
        <v>88383881.400000006</v>
      </c>
      <c r="TT5" s="273">
        <v>41056073.980000004</v>
      </c>
      <c r="TU5" s="273">
        <v>28092882.440000005</v>
      </c>
      <c r="TV5" s="273">
        <v>37291653.320000023</v>
      </c>
      <c r="TW5" s="273">
        <v>37362599.129999995</v>
      </c>
      <c r="TX5" s="273">
        <v>55596005.810000002</v>
      </c>
      <c r="TY5" s="273">
        <v>212163314.74000019</v>
      </c>
      <c r="TZ5" s="273">
        <v>47461548.099999994</v>
      </c>
      <c r="UA5" s="273">
        <v>372748415.66999984</v>
      </c>
      <c r="UB5" s="273">
        <v>107198470.28000005</v>
      </c>
      <c r="UC5" s="273">
        <v>35214033.359999999</v>
      </c>
      <c r="UD5" s="273">
        <v>40512073.409999996</v>
      </c>
      <c r="UE5" s="273">
        <v>215123552.24999991</v>
      </c>
      <c r="UF5" s="273">
        <v>35089673.030000001</v>
      </c>
      <c r="UG5" s="273">
        <v>20145160.560000002</v>
      </c>
      <c r="UH5" s="273">
        <v>37960283.600000009</v>
      </c>
      <c r="UI5" s="273">
        <v>49280740.850000016</v>
      </c>
      <c r="UJ5" s="273">
        <v>276486325.72999984</v>
      </c>
      <c r="UK5" s="273">
        <v>89609795.109999985</v>
      </c>
      <c r="UL5" s="273">
        <v>63517133.509999983</v>
      </c>
      <c r="UM5" s="273">
        <v>106631064.53999999</v>
      </c>
      <c r="UN5" s="273">
        <v>78485201.850000009</v>
      </c>
      <c r="UO5" s="273">
        <v>52173726.179999985</v>
      </c>
      <c r="UP5" s="273">
        <v>1177346341.4500003</v>
      </c>
      <c r="UQ5" s="273">
        <v>79279538.119999975</v>
      </c>
      <c r="UR5" s="273">
        <v>75240692.160000011</v>
      </c>
      <c r="US5" s="273">
        <v>193826557.87000009</v>
      </c>
      <c r="UT5" s="273">
        <v>12017734.709999997</v>
      </c>
      <c r="UU5" s="273">
        <v>59861161.200000003</v>
      </c>
      <c r="UV5" s="273">
        <v>151515756.66999999</v>
      </c>
      <c r="UW5" s="273">
        <v>41288894.280000024</v>
      </c>
      <c r="UX5" s="273">
        <v>52127550.799999997</v>
      </c>
      <c r="UY5" s="273">
        <v>56816339.00999999</v>
      </c>
      <c r="UZ5" s="273">
        <v>82338920.239999995</v>
      </c>
      <c r="VA5" s="273">
        <v>144385506.45000005</v>
      </c>
      <c r="VB5" s="273">
        <v>91146290.790000007</v>
      </c>
      <c r="VC5" s="273">
        <v>123697088.94000007</v>
      </c>
      <c r="VD5" s="273">
        <v>36965014.439999998</v>
      </c>
      <c r="VE5" s="273">
        <v>31568666.329999998</v>
      </c>
      <c r="VF5" s="273">
        <v>37714935.960000008</v>
      </c>
      <c r="VG5" s="273">
        <v>34350009.810000002</v>
      </c>
      <c r="VH5" s="273">
        <v>149675974.22999999</v>
      </c>
      <c r="VI5" s="273">
        <v>38159845.860000007</v>
      </c>
      <c r="VJ5" s="273">
        <v>35230861.190000005</v>
      </c>
      <c r="VK5" s="273">
        <v>21100861.399999995</v>
      </c>
      <c r="VL5" s="273">
        <v>691794044.52999997</v>
      </c>
      <c r="VM5" s="273">
        <v>49241943.370000005</v>
      </c>
      <c r="VN5" s="273">
        <v>44512162.450000003</v>
      </c>
      <c r="VO5" s="273">
        <v>118991701.80000001</v>
      </c>
      <c r="VP5" s="273">
        <v>125835157.06000002</v>
      </c>
      <c r="VQ5" s="273">
        <v>87726528.109999999</v>
      </c>
      <c r="VR5" s="273">
        <v>67038667.030000001</v>
      </c>
      <c r="VS5" s="273">
        <v>43079113.079999998</v>
      </c>
      <c r="VT5" s="273">
        <v>64528473.429999992</v>
      </c>
      <c r="VU5" s="273">
        <v>214364770.72000009</v>
      </c>
      <c r="VV5" s="273">
        <v>50673252.680000015</v>
      </c>
      <c r="VW5" s="273">
        <v>265301418.10000005</v>
      </c>
      <c r="VX5" s="273">
        <v>72662700.859999999</v>
      </c>
      <c r="VY5" s="273">
        <v>48441706.379999973</v>
      </c>
      <c r="VZ5" s="273">
        <v>20321307.819999985</v>
      </c>
      <c r="WA5" s="273">
        <v>1182855747.3200002</v>
      </c>
      <c r="WB5" s="273">
        <v>97922805.870000005</v>
      </c>
      <c r="WC5" s="273">
        <v>73771509.75999999</v>
      </c>
      <c r="WD5" s="273">
        <v>76551846.389999971</v>
      </c>
      <c r="WE5" s="273">
        <v>40408450.38000001</v>
      </c>
      <c r="WF5" s="273">
        <v>67655023.679999977</v>
      </c>
      <c r="WG5" s="273">
        <v>87863781.450000003</v>
      </c>
      <c r="WH5" s="273">
        <v>121952172.42000002</v>
      </c>
      <c r="WI5" s="273">
        <v>77085521.649999976</v>
      </c>
      <c r="WJ5" s="273">
        <v>92498406.750000045</v>
      </c>
      <c r="WK5" s="273">
        <v>42221410.949999988</v>
      </c>
      <c r="WL5" s="273">
        <v>154345018.96000004</v>
      </c>
      <c r="WM5" s="273">
        <v>71834736.060000017</v>
      </c>
      <c r="WN5" s="273">
        <v>81857690.499999955</v>
      </c>
      <c r="WO5" s="273">
        <v>209640832.30000001</v>
      </c>
      <c r="WP5" s="273">
        <v>108084841.25</v>
      </c>
      <c r="WQ5" s="273">
        <v>94478641.829999983</v>
      </c>
      <c r="WR5" s="273">
        <v>68774234.270000026</v>
      </c>
      <c r="WS5" s="273">
        <v>34565234.779999979</v>
      </c>
      <c r="WT5" s="273">
        <v>161212246.23999995</v>
      </c>
      <c r="WU5" s="273">
        <v>296049204.89000016</v>
      </c>
      <c r="WV5" s="273">
        <v>72417265.599999994</v>
      </c>
      <c r="WW5" s="273">
        <v>41426520.030000016</v>
      </c>
      <c r="WX5" s="273">
        <v>44206857.690000005</v>
      </c>
      <c r="WY5" s="273">
        <v>52885075.769999996</v>
      </c>
      <c r="WZ5" s="273">
        <v>62901696.68999999</v>
      </c>
      <c r="XA5" s="273">
        <v>40954080.680000007</v>
      </c>
      <c r="XB5" s="273">
        <v>53381217.000000015</v>
      </c>
      <c r="XC5" s="273">
        <v>264948801.21999991</v>
      </c>
      <c r="XD5" s="273">
        <v>31391064.020000003</v>
      </c>
      <c r="XE5" s="273">
        <v>28551124.089999989</v>
      </c>
      <c r="XF5" s="273">
        <v>30407035.879999992</v>
      </c>
      <c r="XG5" s="273">
        <v>33208013.689999994</v>
      </c>
      <c r="XH5" s="273">
        <v>1058331757.2899997</v>
      </c>
      <c r="XI5" s="273">
        <v>91902904.24000001</v>
      </c>
      <c r="XJ5" s="273">
        <v>117688366.94</v>
      </c>
      <c r="XK5" s="273">
        <v>271455513.23999989</v>
      </c>
      <c r="XL5" s="273">
        <v>82627226.719999969</v>
      </c>
      <c r="XM5" s="273">
        <v>98437130.530000001</v>
      </c>
      <c r="XN5" s="273">
        <v>161644669.19000006</v>
      </c>
      <c r="XO5" s="273">
        <v>106823088.31000002</v>
      </c>
      <c r="XP5" s="273">
        <v>73826443.740000039</v>
      </c>
      <c r="XQ5" s="273">
        <v>145290677.59999996</v>
      </c>
      <c r="XR5" s="273">
        <v>171781206.70000002</v>
      </c>
      <c r="XS5" s="273">
        <v>57095516.199999973</v>
      </c>
      <c r="XT5" s="273">
        <v>34268031.199999981</v>
      </c>
      <c r="XU5" s="273">
        <v>87734582.460000008</v>
      </c>
      <c r="XV5" s="273">
        <v>59704032.970000006</v>
      </c>
      <c r="XW5" s="273">
        <v>45052354.13000001</v>
      </c>
      <c r="XX5" s="273">
        <v>40342408.209999993</v>
      </c>
      <c r="XY5" s="273">
        <v>56398900.740000024</v>
      </c>
      <c r="XZ5" s="273">
        <v>41502220.419999994</v>
      </c>
      <c r="YA5" s="273">
        <v>51376981.469999999</v>
      </c>
      <c r="YB5" s="273">
        <v>53482763.200000003</v>
      </c>
      <c r="YC5" s="273">
        <v>55198667.149999991</v>
      </c>
      <c r="YD5" s="273">
        <v>46127776.539999992</v>
      </c>
      <c r="YE5" s="273">
        <v>1030047441.7000003</v>
      </c>
      <c r="YF5" s="273">
        <v>75596936.340000018</v>
      </c>
      <c r="YG5" s="273">
        <v>140155751.86000001</v>
      </c>
      <c r="YH5" s="273">
        <v>60603421.290000007</v>
      </c>
      <c r="YI5" s="273">
        <v>337251864.95999998</v>
      </c>
      <c r="YJ5" s="273">
        <v>127150740.51999997</v>
      </c>
      <c r="YK5" s="273">
        <v>141356319.02000007</v>
      </c>
      <c r="YL5" s="273">
        <v>50475122.930000007</v>
      </c>
      <c r="YM5" s="273">
        <v>240923464.65000004</v>
      </c>
      <c r="YN5" s="273">
        <v>175597849.42999998</v>
      </c>
      <c r="YO5" s="273">
        <v>88041692.560000017</v>
      </c>
      <c r="YP5" s="273">
        <v>79672644.87999998</v>
      </c>
      <c r="YQ5" s="273">
        <v>57358793.499999985</v>
      </c>
      <c r="YR5" s="273">
        <v>75105312.00999999</v>
      </c>
      <c r="YS5" s="273">
        <v>59754372.569999978</v>
      </c>
      <c r="YT5" s="273">
        <v>65284422.440000013</v>
      </c>
      <c r="YU5" s="273">
        <v>59388560.699999973</v>
      </c>
      <c r="YV5" s="273">
        <v>250871470.47999996</v>
      </c>
      <c r="YW5" s="273">
        <v>44554010.430000007</v>
      </c>
      <c r="YX5" s="273">
        <v>53228873.359999985</v>
      </c>
      <c r="YY5" s="273">
        <v>51996869.040000021</v>
      </c>
      <c r="YZ5" s="273">
        <v>47752388</v>
      </c>
      <c r="ZA5" s="273">
        <v>24923286.429999989</v>
      </c>
      <c r="ZB5" s="273">
        <v>26043087.780000009</v>
      </c>
      <c r="ZC5" s="273">
        <v>290989939.09999996</v>
      </c>
      <c r="ZD5" s="273">
        <v>36974945.670000002</v>
      </c>
      <c r="ZE5" s="273">
        <v>57824690.649999991</v>
      </c>
      <c r="ZF5" s="273">
        <v>73237913.290000007</v>
      </c>
      <c r="ZG5" s="273">
        <v>41879629.049999997</v>
      </c>
      <c r="ZH5" s="273">
        <v>39304603.790000007</v>
      </c>
      <c r="ZI5" s="273">
        <v>23236368.949999992</v>
      </c>
      <c r="ZJ5" s="273">
        <v>25185521.120000005</v>
      </c>
      <c r="ZK5" s="273">
        <v>133843209.04999995</v>
      </c>
      <c r="ZL5" s="273">
        <v>760115832.37999988</v>
      </c>
      <c r="ZM5" s="273">
        <v>37468295.800000012</v>
      </c>
      <c r="ZN5" s="273">
        <v>109281072.30999996</v>
      </c>
      <c r="ZO5" s="273">
        <v>272615442.06999987</v>
      </c>
      <c r="ZP5" s="273">
        <v>133392779.28999995</v>
      </c>
      <c r="ZQ5" s="273">
        <v>42950984.930000015</v>
      </c>
      <c r="ZR5" s="273">
        <v>58708604.249999993</v>
      </c>
      <c r="ZS5" s="273">
        <v>102808807.05</v>
      </c>
      <c r="ZT5" s="273">
        <v>113715744.64000005</v>
      </c>
      <c r="ZU5" s="273">
        <v>124446895.29999995</v>
      </c>
      <c r="ZV5" s="273">
        <v>32933217.810000014</v>
      </c>
      <c r="ZW5" s="273">
        <v>51207632.20000001</v>
      </c>
      <c r="ZX5" s="273">
        <v>59513241.650000006</v>
      </c>
      <c r="ZY5" s="273">
        <v>80809027.670000032</v>
      </c>
      <c r="ZZ5" s="273">
        <v>49859427.820000008</v>
      </c>
      <c r="AAA5" s="273">
        <v>55585573.68</v>
      </c>
      <c r="AAB5" s="273">
        <v>60757830.319999993</v>
      </c>
      <c r="AAC5" s="273">
        <v>28741669.629999992</v>
      </c>
      <c r="AAD5" s="273">
        <v>59598572.980000004</v>
      </c>
      <c r="AAE5" s="273">
        <v>49324613.579999998</v>
      </c>
      <c r="AAF5" s="273">
        <v>38217365.080000013</v>
      </c>
      <c r="AAG5" s="273">
        <v>26912837.91</v>
      </c>
      <c r="AAH5" s="273">
        <v>276728035.71999997</v>
      </c>
      <c r="AAI5" s="273">
        <v>43905046.319999978</v>
      </c>
      <c r="AAJ5" s="273">
        <v>50679477.159999989</v>
      </c>
      <c r="AAK5" s="273">
        <v>29468094.159999993</v>
      </c>
      <c r="AAL5" s="273">
        <v>32309955.549999997</v>
      </c>
      <c r="AAM5" s="273">
        <v>62391520.089999981</v>
      </c>
      <c r="AAN5" s="273">
        <v>41282006.350000016</v>
      </c>
      <c r="AAO5" s="273">
        <v>872878621.21999967</v>
      </c>
      <c r="AAP5" s="273">
        <v>58071348.799999982</v>
      </c>
      <c r="AAQ5" s="273">
        <v>38110165.010000013</v>
      </c>
      <c r="AAR5" s="273">
        <v>109570127.39000003</v>
      </c>
      <c r="AAS5" s="273">
        <v>81587260.200000003</v>
      </c>
      <c r="AAT5" s="273">
        <v>50496989.780000009</v>
      </c>
      <c r="AAU5" s="273">
        <v>71350642.570000008</v>
      </c>
      <c r="AAV5" s="273">
        <v>94386710.780000046</v>
      </c>
      <c r="AAW5" s="273">
        <v>163635641.65000001</v>
      </c>
      <c r="AAX5" s="273">
        <v>52285540.679999992</v>
      </c>
      <c r="AAY5" s="273">
        <v>84566389.030000001</v>
      </c>
      <c r="AAZ5" s="273">
        <v>236998563.76000011</v>
      </c>
      <c r="ABA5" s="273">
        <v>137904584.38000003</v>
      </c>
      <c r="ABB5" s="273">
        <v>23323578.830000006</v>
      </c>
      <c r="ABC5" s="273">
        <v>59979122.899999991</v>
      </c>
      <c r="ABD5" s="273">
        <v>48462419.860000022</v>
      </c>
      <c r="ABE5" s="273">
        <v>36934545.919999994</v>
      </c>
      <c r="ABF5" s="273">
        <v>70803968.969999999</v>
      </c>
      <c r="ABG5" s="273">
        <v>34521412.740000002</v>
      </c>
      <c r="ABH5" s="273">
        <v>368788283.94</v>
      </c>
      <c r="ABI5" s="273">
        <v>283316667.88000011</v>
      </c>
      <c r="ABJ5" s="273">
        <v>44596246.659999996</v>
      </c>
      <c r="ABK5" s="273">
        <v>32670586.800000012</v>
      </c>
      <c r="ABL5" s="273">
        <v>34084672.259999998</v>
      </c>
      <c r="ABM5" s="273">
        <v>39142435.560000002</v>
      </c>
      <c r="ABN5" s="273">
        <v>26007706.619999994</v>
      </c>
      <c r="ABO5" s="273">
        <v>302471327.48000014</v>
      </c>
      <c r="ABP5" s="273">
        <v>65792562.930000007</v>
      </c>
      <c r="ABQ5" s="273">
        <v>30814617.56000001</v>
      </c>
      <c r="ABR5" s="273">
        <v>122319735.01000004</v>
      </c>
      <c r="ABS5" s="273">
        <v>71350742.040000021</v>
      </c>
      <c r="ABT5" s="273">
        <v>46494864.86999999</v>
      </c>
      <c r="ABU5" s="273">
        <v>48069564.750000007</v>
      </c>
      <c r="ABV5" s="273">
        <v>57073875.120000005</v>
      </c>
      <c r="ABW5" s="273">
        <v>16431100.260000002</v>
      </c>
      <c r="ABX5" s="273">
        <v>533998485.86999995</v>
      </c>
      <c r="ABY5" s="273">
        <v>32526429.039999992</v>
      </c>
      <c r="ABZ5" s="273">
        <v>77212855.599999979</v>
      </c>
      <c r="ACA5" s="273">
        <v>31750451.739999991</v>
      </c>
      <c r="ACB5" s="273">
        <v>24153441.980000004</v>
      </c>
      <c r="ACC5" s="273">
        <v>87513449.300000027</v>
      </c>
      <c r="ACD5" s="273">
        <v>28775693</v>
      </c>
      <c r="ACE5" s="273">
        <v>28779038.450000003</v>
      </c>
      <c r="ACF5" s="273">
        <v>43738572.100000009</v>
      </c>
      <c r="ACG5" s="273">
        <v>86302495.160000011</v>
      </c>
      <c r="ACH5" s="273">
        <v>30743848.04999999</v>
      </c>
      <c r="ACI5" s="273">
        <v>914858765.37999952</v>
      </c>
      <c r="ACJ5" s="273">
        <v>35105654.890000001</v>
      </c>
      <c r="ACK5" s="273">
        <v>40911916.050000027</v>
      </c>
      <c r="ACL5" s="273">
        <v>77845405.24000001</v>
      </c>
      <c r="ACM5" s="273">
        <v>31609674.799999993</v>
      </c>
      <c r="ACN5" s="273">
        <v>42469042.749999985</v>
      </c>
      <c r="ACO5" s="273">
        <v>56779444.890000001</v>
      </c>
      <c r="ACP5" s="273">
        <v>213421433.89000008</v>
      </c>
      <c r="ACQ5" s="273">
        <v>258701938.85000002</v>
      </c>
      <c r="ACR5" s="273">
        <v>28710428.930000007</v>
      </c>
      <c r="ACS5" s="273">
        <v>73377886.690000013</v>
      </c>
      <c r="ACT5" s="273">
        <v>81384623.719999984</v>
      </c>
      <c r="ACU5" s="273">
        <v>62550298.709999986</v>
      </c>
      <c r="ACV5" s="273">
        <v>308925359.9199999</v>
      </c>
      <c r="ACW5" s="273">
        <v>37671317.55999998</v>
      </c>
      <c r="ACX5" s="273">
        <v>49448238.25</v>
      </c>
      <c r="ACY5" s="273">
        <v>48896636.920000002</v>
      </c>
      <c r="ACZ5" s="273">
        <v>29743959.849999994</v>
      </c>
      <c r="ADA5" s="273">
        <v>27614697.330000002</v>
      </c>
      <c r="ADB5" s="273">
        <v>28591086.030000009</v>
      </c>
      <c r="ADC5" s="273">
        <v>31584208.490000002</v>
      </c>
      <c r="ADD5" s="273">
        <v>33388910.459999993</v>
      </c>
      <c r="ADE5" s="273">
        <v>36669277.18</v>
      </c>
      <c r="ADF5" s="273">
        <v>88418306.670000017</v>
      </c>
      <c r="ADG5" s="273">
        <v>80464200.879999995</v>
      </c>
      <c r="ADH5" s="273">
        <v>22012746.229999997</v>
      </c>
      <c r="ADI5" s="273">
        <v>13061426.589999998</v>
      </c>
      <c r="ADJ5" s="273">
        <v>22798142.899999991</v>
      </c>
      <c r="ADK5" s="273">
        <v>10984871.800000001</v>
      </c>
      <c r="ADL5" s="273">
        <v>21306472.700000014</v>
      </c>
      <c r="ADM5" s="273">
        <v>20859551.209999993</v>
      </c>
      <c r="ADN5" s="273">
        <v>46558671.869999997</v>
      </c>
      <c r="ADO5" s="273">
        <v>412736692.36000001</v>
      </c>
      <c r="ADP5" s="273">
        <v>60670458.169999987</v>
      </c>
      <c r="ADQ5" s="273">
        <v>76149177.190000027</v>
      </c>
      <c r="ADR5" s="273">
        <v>57419845.990000002</v>
      </c>
      <c r="ADS5" s="273">
        <v>143151399.75000009</v>
      </c>
      <c r="ADT5" s="273">
        <v>13011108.149999999</v>
      </c>
      <c r="ADU5" s="273">
        <v>19571330.399999999</v>
      </c>
      <c r="ADV5" s="273">
        <v>30904675.240000006</v>
      </c>
      <c r="ADW5" s="273">
        <v>18611926.010000005</v>
      </c>
      <c r="ADX5" s="273">
        <v>19651239.730000004</v>
      </c>
      <c r="ADY5" s="273">
        <v>618940619.58999979</v>
      </c>
      <c r="ADZ5" s="273">
        <v>140740850.06999999</v>
      </c>
      <c r="AEA5" s="273">
        <v>116270866.54000002</v>
      </c>
      <c r="AEB5" s="273">
        <v>32527601.760000017</v>
      </c>
      <c r="AEC5" s="273">
        <v>41445069.649999999</v>
      </c>
      <c r="AED5" s="273">
        <v>65401820.359999999</v>
      </c>
      <c r="AEE5" s="273">
        <v>45857168.520000026</v>
      </c>
      <c r="AEF5" s="273">
        <v>44084193.199999981</v>
      </c>
      <c r="AEG5" s="273">
        <v>29036461.969999999</v>
      </c>
      <c r="AEH5" s="273">
        <v>48131613.720000014</v>
      </c>
      <c r="AEI5" s="273">
        <v>34792895.580000006</v>
      </c>
      <c r="AEJ5" s="273">
        <v>105009436.77000004</v>
      </c>
      <c r="AEK5" s="273">
        <v>24046572.100000005</v>
      </c>
      <c r="AEL5" s="273">
        <v>53325579.929999992</v>
      </c>
      <c r="AEM5" s="273">
        <v>67169699.180000007</v>
      </c>
      <c r="AEN5" s="273">
        <v>59055472.62999998</v>
      </c>
      <c r="AEO5" s="273">
        <v>39167751.429999977</v>
      </c>
      <c r="AEP5" s="273">
        <v>91197050.260000005</v>
      </c>
      <c r="AEQ5" s="273">
        <v>31035949.539999995</v>
      </c>
      <c r="AER5" s="273">
        <v>72195460.549999997</v>
      </c>
      <c r="AES5" s="273">
        <v>403077318.23999995</v>
      </c>
      <c r="AET5" s="273">
        <v>94776568.029999956</v>
      </c>
      <c r="AEU5" s="273">
        <v>81351376.909999996</v>
      </c>
      <c r="AEV5" s="273">
        <v>66595842.280000001</v>
      </c>
      <c r="AEW5" s="273">
        <v>40241811.429999992</v>
      </c>
      <c r="AEX5" s="273">
        <v>135795727.40000001</v>
      </c>
      <c r="AEY5" s="273">
        <v>50493317.760000005</v>
      </c>
      <c r="AEZ5" s="273">
        <v>54211295.799999982</v>
      </c>
      <c r="AFA5" s="273">
        <v>45234745.719999991</v>
      </c>
      <c r="AFB5" s="273">
        <v>28113005.569999997</v>
      </c>
      <c r="AFC5" s="273">
        <v>279529585.28000009</v>
      </c>
      <c r="AFD5" s="273">
        <v>188868487.7299999</v>
      </c>
      <c r="AFE5" s="273">
        <v>85302658.789999992</v>
      </c>
      <c r="AFF5" s="273">
        <v>61081928.029999979</v>
      </c>
      <c r="AFG5" s="273">
        <v>97757229.60999997</v>
      </c>
      <c r="AFH5" s="273">
        <v>81194712.160000011</v>
      </c>
      <c r="AFI5" s="273">
        <v>53994055.79999999</v>
      </c>
      <c r="AFJ5" s="273">
        <v>60916144.419999994</v>
      </c>
      <c r="AFK5" s="273">
        <v>43537261.880000003</v>
      </c>
      <c r="AFL5" s="273">
        <v>59104084.569999978</v>
      </c>
      <c r="AFM5" s="273">
        <v>66730786.859999992</v>
      </c>
      <c r="AFN5" s="273">
        <v>58321199.029999994</v>
      </c>
      <c r="AFO5" s="273">
        <v>59304757.059999973</v>
      </c>
      <c r="AFP5" s="273">
        <v>254813784.0399999</v>
      </c>
      <c r="AFQ5" s="273">
        <v>75486785.579999998</v>
      </c>
      <c r="AFR5" s="273">
        <v>104709185.73999999</v>
      </c>
      <c r="AFS5" s="273">
        <v>49235054.879999995</v>
      </c>
      <c r="AFT5" s="273">
        <v>61077192.890000001</v>
      </c>
      <c r="AFU5" s="273">
        <v>46749587.980000019</v>
      </c>
      <c r="AFV5" s="273">
        <v>34603210.399999999</v>
      </c>
      <c r="AFW5" s="273">
        <v>86086870.330000043</v>
      </c>
      <c r="AFX5" s="273">
        <v>141540340.81999999</v>
      </c>
      <c r="AFY5" s="273">
        <v>39780843.440000027</v>
      </c>
      <c r="AFZ5" s="273">
        <v>93954061.150000006</v>
      </c>
      <c r="AGA5" s="273">
        <v>41138754.490000002</v>
      </c>
      <c r="AGB5" s="273">
        <v>297056702.61999989</v>
      </c>
      <c r="AGC5" s="273">
        <v>50823780.680000007</v>
      </c>
      <c r="AGD5" s="273">
        <v>49354824.400000028</v>
      </c>
      <c r="AGE5" s="273">
        <v>48378299.409999989</v>
      </c>
      <c r="AGF5" s="273">
        <v>83342048.050000012</v>
      </c>
      <c r="AGG5" s="273">
        <v>55174343.010000013</v>
      </c>
      <c r="AGH5" s="273">
        <v>24657439.73</v>
      </c>
      <c r="AGI5" s="273">
        <v>49548688.299999997</v>
      </c>
      <c r="AGJ5" s="273">
        <v>33072337.040000003</v>
      </c>
      <c r="AGK5" s="273">
        <v>42062881.040000007</v>
      </c>
      <c r="AGL5" s="273">
        <v>35506623.499999993</v>
      </c>
      <c r="AGM5" s="273">
        <v>603314032.99000001</v>
      </c>
      <c r="AGN5" s="273">
        <v>139261276.14000002</v>
      </c>
      <c r="AGO5" s="273">
        <v>65600721.920000002</v>
      </c>
      <c r="AGP5" s="273">
        <v>52855298.300000012</v>
      </c>
      <c r="AGQ5" s="273">
        <v>91539298.460000083</v>
      </c>
      <c r="AGR5" s="273">
        <v>65300567.889999986</v>
      </c>
      <c r="AGS5" s="273">
        <v>36309796.390000001</v>
      </c>
      <c r="AGT5" s="273">
        <v>55724423.440000013</v>
      </c>
      <c r="AGU5" s="273">
        <v>555957566.86000013</v>
      </c>
      <c r="AGV5" s="273">
        <v>533581452.06</v>
      </c>
      <c r="AGW5" s="273">
        <v>35950905.019999996</v>
      </c>
      <c r="AGX5" s="273">
        <v>102243680.83999999</v>
      </c>
      <c r="AGY5" s="273">
        <v>137694016.43000001</v>
      </c>
      <c r="AGZ5" s="273">
        <v>77048186.889999986</v>
      </c>
      <c r="AHA5" s="273">
        <v>85230340.700000018</v>
      </c>
      <c r="AHB5" s="273">
        <v>78657864.790000007</v>
      </c>
      <c r="AHC5" s="273">
        <v>25542825.660000004</v>
      </c>
      <c r="AHD5" s="273">
        <v>51420765.969999976</v>
      </c>
      <c r="AHE5" s="273">
        <v>62068845.180000037</v>
      </c>
      <c r="AHF5" s="273">
        <v>18918337.850000001</v>
      </c>
      <c r="AHG5" s="273">
        <v>33867543.790000007</v>
      </c>
      <c r="AHH5" s="273">
        <v>40587083.739999995</v>
      </c>
      <c r="AHI5" s="273">
        <v>28423091.130000014</v>
      </c>
      <c r="AHJ5" s="273">
        <v>141049648.67000005</v>
      </c>
      <c r="AHK5" s="273">
        <v>36807918.929999992</v>
      </c>
      <c r="AHL5" s="273">
        <v>200118817.34</v>
      </c>
      <c r="AHM5" s="273">
        <v>30199883.960000001</v>
      </c>
      <c r="AHN5" s="273">
        <v>37912898.070000023</v>
      </c>
      <c r="AHO5" s="273">
        <v>34850723.169999987</v>
      </c>
      <c r="AHP5" s="273">
        <v>73344190.840000004</v>
      </c>
      <c r="AHQ5" s="294">
        <v>31958234.190000005</v>
      </c>
      <c r="AHR5" s="329">
        <v>34591897.729999997</v>
      </c>
      <c r="AHS5" s="294">
        <f>SUM(D5:AHR5)</f>
        <v>96751883432.097473</v>
      </c>
      <c r="AHT5" s="271" t="b">
        <f>AHU5=B5</f>
        <v>1</v>
      </c>
      <c r="AHU5" s="271" t="s">
        <v>0</v>
      </c>
    </row>
    <row r="6" spans="2:905" ht="23.4" customHeight="1" x14ac:dyDescent="0.8">
      <c r="B6" s="270" t="s">
        <v>2</v>
      </c>
      <c r="C6" s="271" t="s">
        <v>3</v>
      </c>
      <c r="D6" s="273">
        <v>3503862</v>
      </c>
      <c r="E6" s="273">
        <v>977550</v>
      </c>
      <c r="F6" s="273">
        <v>1012250</v>
      </c>
      <c r="G6" s="273">
        <v>230450</v>
      </c>
      <c r="H6" s="273">
        <v>977650</v>
      </c>
      <c r="I6" s="273">
        <v>318589</v>
      </c>
      <c r="J6" s="273">
        <v>384850</v>
      </c>
      <c r="K6" s="273">
        <v>446650</v>
      </c>
      <c r="L6" s="273">
        <v>519200</v>
      </c>
      <c r="M6" s="273">
        <v>474000</v>
      </c>
      <c r="N6" s="273">
        <v>81450</v>
      </c>
      <c r="O6" s="273">
        <v>198431.42</v>
      </c>
      <c r="P6" s="273">
        <v>229200</v>
      </c>
      <c r="Q6" s="273">
        <v>307850</v>
      </c>
      <c r="R6" s="273">
        <v>266750</v>
      </c>
      <c r="S6" s="273">
        <v>244000</v>
      </c>
      <c r="T6" s="273">
        <v>222400</v>
      </c>
      <c r="U6" s="273">
        <v>90650</v>
      </c>
      <c r="V6" s="273">
        <v>2498122</v>
      </c>
      <c r="W6" s="273">
        <v>435400</v>
      </c>
      <c r="X6" s="273">
        <v>154450</v>
      </c>
      <c r="Y6" s="273">
        <v>98900</v>
      </c>
      <c r="Z6" s="273">
        <v>655850</v>
      </c>
      <c r="AA6" s="273">
        <v>56350</v>
      </c>
      <c r="AB6" s="273">
        <v>132200</v>
      </c>
      <c r="AC6" s="273">
        <v>371750</v>
      </c>
      <c r="AD6" s="273">
        <v>140000</v>
      </c>
      <c r="AE6" s="273">
        <v>80300</v>
      </c>
      <c r="AF6" s="273">
        <v>407250</v>
      </c>
      <c r="AG6" s="273">
        <v>336750</v>
      </c>
      <c r="AH6" s="273">
        <v>405700</v>
      </c>
      <c r="AI6" s="273">
        <v>190520</v>
      </c>
      <c r="AJ6" s="273">
        <v>218600</v>
      </c>
      <c r="AK6" s="273">
        <v>118850</v>
      </c>
      <c r="AL6" s="273">
        <v>137800</v>
      </c>
      <c r="AM6" s="273">
        <v>226900</v>
      </c>
      <c r="AN6" s="273">
        <v>109150</v>
      </c>
      <c r="AO6" s="273">
        <v>86600</v>
      </c>
      <c r="AP6" s="273">
        <v>61500</v>
      </c>
      <c r="AQ6" s="273">
        <v>61890</v>
      </c>
      <c r="AR6" s="273">
        <v>98000</v>
      </c>
      <c r="AS6" s="273">
        <v>90350</v>
      </c>
      <c r="AT6" s="273">
        <v>2076728.71</v>
      </c>
      <c r="AU6" s="273">
        <v>55650</v>
      </c>
      <c r="AV6" s="273">
        <v>27750</v>
      </c>
      <c r="AW6" s="273">
        <v>62750</v>
      </c>
      <c r="AX6" s="273">
        <v>261250</v>
      </c>
      <c r="AY6" s="273">
        <v>248100</v>
      </c>
      <c r="AZ6" s="273">
        <v>188600</v>
      </c>
      <c r="BA6" s="273">
        <v>121250</v>
      </c>
      <c r="BB6" s="273">
        <v>35600</v>
      </c>
      <c r="BC6" s="273">
        <v>98350</v>
      </c>
      <c r="BD6" s="273">
        <v>118850</v>
      </c>
      <c r="BE6" s="273">
        <v>102050</v>
      </c>
      <c r="BF6" s="273">
        <v>213360</v>
      </c>
      <c r="BG6" s="273">
        <v>44150</v>
      </c>
      <c r="BH6" s="273">
        <v>74100</v>
      </c>
      <c r="BI6" s="273">
        <v>725950</v>
      </c>
      <c r="BJ6" s="273">
        <v>643550</v>
      </c>
      <c r="BK6" s="273">
        <v>298950</v>
      </c>
      <c r="BL6" s="273">
        <v>285850</v>
      </c>
      <c r="BM6" s="273">
        <v>101700</v>
      </c>
      <c r="BN6" s="273">
        <v>204050</v>
      </c>
      <c r="BO6" s="273">
        <v>154350</v>
      </c>
      <c r="BP6" s="273">
        <v>156700</v>
      </c>
      <c r="BQ6" s="273">
        <v>0</v>
      </c>
      <c r="BR6" s="273">
        <v>536100</v>
      </c>
      <c r="BS6" s="273">
        <v>212650</v>
      </c>
      <c r="BT6" s="273">
        <v>468550</v>
      </c>
      <c r="BU6" s="273">
        <v>400400</v>
      </c>
      <c r="BV6" s="273">
        <v>232700</v>
      </c>
      <c r="BW6" s="273">
        <v>149950</v>
      </c>
      <c r="BX6" s="273">
        <v>269950</v>
      </c>
      <c r="BY6" s="273">
        <v>247550</v>
      </c>
      <c r="BZ6" s="273">
        <v>49486</v>
      </c>
      <c r="CA6" s="273">
        <v>201950</v>
      </c>
      <c r="CB6" s="273">
        <v>159720</v>
      </c>
      <c r="CC6" s="273">
        <v>656594</v>
      </c>
      <c r="CD6" s="273">
        <v>145300</v>
      </c>
      <c r="CE6" s="273">
        <v>187039</v>
      </c>
      <c r="CF6" s="273">
        <v>173900</v>
      </c>
      <c r="CG6" s="273">
        <v>950000</v>
      </c>
      <c r="CH6" s="273">
        <v>212650</v>
      </c>
      <c r="CI6" s="273">
        <v>144600</v>
      </c>
      <c r="CJ6" s="273">
        <v>215250</v>
      </c>
      <c r="CK6" s="273">
        <v>80750</v>
      </c>
      <c r="CL6" s="273">
        <v>261700</v>
      </c>
      <c r="CM6" s="273">
        <v>56950</v>
      </c>
      <c r="CN6" s="273">
        <v>237650</v>
      </c>
      <c r="CO6" s="273">
        <v>132700</v>
      </c>
      <c r="CP6" s="273">
        <v>116600</v>
      </c>
      <c r="CQ6" s="273">
        <v>163850</v>
      </c>
      <c r="CR6" s="273">
        <v>183350</v>
      </c>
      <c r="CS6" s="273">
        <v>113900</v>
      </c>
      <c r="CT6" s="273">
        <v>324700</v>
      </c>
      <c r="CU6" s="273">
        <v>172000</v>
      </c>
      <c r="CV6" s="273">
        <v>33100</v>
      </c>
      <c r="CW6" s="273">
        <v>300900</v>
      </c>
      <c r="CX6" s="273">
        <v>24050</v>
      </c>
      <c r="CY6" s="273">
        <v>198600</v>
      </c>
      <c r="CZ6" s="273">
        <v>109800</v>
      </c>
      <c r="DA6" s="273">
        <v>47400</v>
      </c>
      <c r="DB6" s="273">
        <v>606200</v>
      </c>
      <c r="DC6" s="273">
        <v>1171098.94</v>
      </c>
      <c r="DD6" s="273">
        <v>214650</v>
      </c>
      <c r="DE6" s="273">
        <v>237000</v>
      </c>
      <c r="DF6" s="273">
        <v>427500</v>
      </c>
      <c r="DG6" s="273">
        <v>108350</v>
      </c>
      <c r="DH6" s="273">
        <v>262350</v>
      </c>
      <c r="DI6" s="273">
        <v>265489</v>
      </c>
      <c r="DJ6" s="273">
        <v>131950</v>
      </c>
      <c r="DK6" s="273">
        <v>729100</v>
      </c>
      <c r="DL6" s="273">
        <v>206450</v>
      </c>
      <c r="DM6" s="273">
        <v>161000</v>
      </c>
      <c r="DN6" s="273">
        <v>79950</v>
      </c>
      <c r="DO6" s="273">
        <v>358300</v>
      </c>
      <c r="DP6" s="273">
        <v>128900</v>
      </c>
      <c r="DQ6" s="273">
        <v>0</v>
      </c>
      <c r="DR6" s="273">
        <v>160500</v>
      </c>
      <c r="DS6" s="273">
        <v>295900</v>
      </c>
      <c r="DT6" s="273">
        <v>253000</v>
      </c>
      <c r="DU6" s="273">
        <v>446250</v>
      </c>
      <c r="DV6" s="273">
        <v>936700</v>
      </c>
      <c r="DW6" s="273">
        <v>791950</v>
      </c>
      <c r="DX6" s="273">
        <v>245350</v>
      </c>
      <c r="DY6" s="273">
        <v>494600</v>
      </c>
      <c r="DZ6" s="273">
        <v>154050</v>
      </c>
      <c r="EA6" s="273">
        <v>131450</v>
      </c>
      <c r="EB6" s="273">
        <v>156450</v>
      </c>
      <c r="EC6" s="273">
        <v>303300</v>
      </c>
      <c r="ED6" s="273">
        <v>415600</v>
      </c>
      <c r="EE6" s="273">
        <v>1067269.25</v>
      </c>
      <c r="EF6" s="273">
        <v>162350</v>
      </c>
      <c r="EG6" s="273">
        <v>57100</v>
      </c>
      <c r="EH6" s="273">
        <v>201800</v>
      </c>
      <c r="EI6" s="273">
        <v>84650</v>
      </c>
      <c r="EJ6" s="273">
        <v>67250</v>
      </c>
      <c r="EK6" s="273">
        <v>143850</v>
      </c>
      <c r="EL6" s="273">
        <v>43450</v>
      </c>
      <c r="EM6" s="273">
        <v>70250</v>
      </c>
      <c r="EN6" s="273">
        <v>1238800</v>
      </c>
      <c r="EO6" s="273">
        <v>679250</v>
      </c>
      <c r="EP6" s="273">
        <v>359500</v>
      </c>
      <c r="EQ6" s="273">
        <v>466900</v>
      </c>
      <c r="ER6" s="273">
        <v>272450</v>
      </c>
      <c r="ES6" s="273">
        <v>40450</v>
      </c>
      <c r="ET6" s="273">
        <v>722100</v>
      </c>
      <c r="EU6" s="273">
        <v>647000</v>
      </c>
      <c r="EV6" s="273">
        <v>516350</v>
      </c>
      <c r="EW6" s="273">
        <v>776945.73</v>
      </c>
      <c r="EX6" s="273">
        <v>6850</v>
      </c>
      <c r="EY6" s="273">
        <v>98100</v>
      </c>
      <c r="EZ6" s="273">
        <v>12500</v>
      </c>
      <c r="FA6" s="273">
        <v>70150</v>
      </c>
      <c r="FB6" s="273">
        <v>142000</v>
      </c>
      <c r="FC6" s="273">
        <v>84250</v>
      </c>
      <c r="FD6" s="273">
        <v>48600</v>
      </c>
      <c r="FE6" s="273">
        <v>40350</v>
      </c>
      <c r="FF6" s="273">
        <v>12200</v>
      </c>
      <c r="FG6" s="273">
        <v>26350</v>
      </c>
      <c r="FH6" s="273">
        <v>31000</v>
      </c>
      <c r="FI6" s="273">
        <v>723700</v>
      </c>
      <c r="FJ6" s="273">
        <v>260500</v>
      </c>
      <c r="FK6" s="273">
        <v>431400</v>
      </c>
      <c r="FL6" s="273">
        <v>375400</v>
      </c>
      <c r="FM6" s="273">
        <v>199550</v>
      </c>
      <c r="FN6" s="273">
        <v>550100</v>
      </c>
      <c r="FO6" s="273">
        <v>255500</v>
      </c>
      <c r="FP6" s="273">
        <v>81100</v>
      </c>
      <c r="FQ6" s="273">
        <v>2086327.18</v>
      </c>
      <c r="FR6" s="273">
        <v>253150</v>
      </c>
      <c r="FS6" s="273">
        <v>601000</v>
      </c>
      <c r="FT6" s="273">
        <v>414700</v>
      </c>
      <c r="FU6" s="273">
        <v>436750</v>
      </c>
      <c r="FV6" s="273">
        <v>572300</v>
      </c>
      <c r="FW6" s="273">
        <v>463800</v>
      </c>
      <c r="FX6" s="273">
        <v>222650</v>
      </c>
      <c r="FY6" s="273">
        <v>272000</v>
      </c>
      <c r="FZ6" s="273">
        <v>181950</v>
      </c>
      <c r="GA6" s="273">
        <v>473050</v>
      </c>
      <c r="GB6" s="273">
        <v>188750</v>
      </c>
      <c r="GC6" s="273">
        <v>151000</v>
      </c>
      <c r="GD6" s="273">
        <v>149250</v>
      </c>
      <c r="GE6" s="273">
        <v>1437670</v>
      </c>
      <c r="GF6" s="273">
        <v>160150</v>
      </c>
      <c r="GG6" s="273">
        <v>227400</v>
      </c>
      <c r="GH6" s="273">
        <v>276000</v>
      </c>
      <c r="GI6" s="273">
        <v>165400</v>
      </c>
      <c r="GJ6" s="273">
        <v>151050</v>
      </c>
      <c r="GK6" s="273">
        <v>157836</v>
      </c>
      <c r="GL6" s="273">
        <v>193900</v>
      </c>
      <c r="GM6" s="273">
        <v>113350</v>
      </c>
      <c r="GN6" s="273">
        <v>230300</v>
      </c>
      <c r="GO6" s="273">
        <v>221250</v>
      </c>
      <c r="GP6" s="273">
        <v>210600</v>
      </c>
      <c r="GQ6" s="273">
        <v>1050703.5</v>
      </c>
      <c r="GR6" s="273">
        <v>332150</v>
      </c>
      <c r="GS6" s="273">
        <v>415300</v>
      </c>
      <c r="GT6" s="273">
        <v>251650</v>
      </c>
      <c r="GU6" s="273">
        <v>149800</v>
      </c>
      <c r="GV6" s="273">
        <v>164850</v>
      </c>
      <c r="GW6" s="273">
        <v>213450</v>
      </c>
      <c r="GX6" s="273">
        <v>145200</v>
      </c>
      <c r="GY6" s="273">
        <v>925619.5</v>
      </c>
      <c r="GZ6" s="273">
        <v>56828</v>
      </c>
      <c r="HA6" s="273">
        <v>239450</v>
      </c>
      <c r="HB6" s="273">
        <v>90800</v>
      </c>
      <c r="HC6" s="273">
        <v>2117846.9</v>
      </c>
      <c r="HD6" s="273">
        <v>328600</v>
      </c>
      <c r="HE6" s="273">
        <v>188800</v>
      </c>
      <c r="HF6" s="273">
        <v>386700</v>
      </c>
      <c r="HG6" s="273">
        <v>152100</v>
      </c>
      <c r="HH6" s="273">
        <v>83500</v>
      </c>
      <c r="HI6" s="273">
        <v>123150</v>
      </c>
      <c r="HJ6" s="273">
        <v>771450</v>
      </c>
      <c r="HK6" s="273">
        <v>117300</v>
      </c>
      <c r="HL6" s="273">
        <v>602950</v>
      </c>
      <c r="HM6" s="273">
        <v>172750</v>
      </c>
      <c r="HN6" s="273">
        <v>115850</v>
      </c>
      <c r="HO6" s="273">
        <v>274200</v>
      </c>
      <c r="HP6" s="273">
        <v>300350</v>
      </c>
      <c r="HQ6" s="273">
        <v>274900</v>
      </c>
      <c r="HR6" s="273">
        <v>758450</v>
      </c>
      <c r="HS6" s="273">
        <v>364000</v>
      </c>
      <c r="HT6" s="273">
        <v>350700</v>
      </c>
      <c r="HU6" s="273">
        <v>187200</v>
      </c>
      <c r="HV6" s="273">
        <v>73350</v>
      </c>
      <c r="HW6" s="273">
        <v>128050</v>
      </c>
      <c r="HX6" s="273">
        <v>226600</v>
      </c>
      <c r="HY6" s="273">
        <v>137600</v>
      </c>
      <c r="HZ6" s="273">
        <v>135650</v>
      </c>
      <c r="IA6" s="273">
        <v>117000</v>
      </c>
      <c r="IB6" s="273">
        <v>90950</v>
      </c>
      <c r="IC6" s="273">
        <v>449150</v>
      </c>
      <c r="ID6" s="273">
        <v>29150</v>
      </c>
      <c r="IE6" s="273">
        <v>347550</v>
      </c>
      <c r="IF6" s="273">
        <v>61650</v>
      </c>
      <c r="IG6" s="273">
        <v>29500</v>
      </c>
      <c r="IH6" s="273">
        <v>876971.5</v>
      </c>
      <c r="II6" s="273">
        <v>80150</v>
      </c>
      <c r="IJ6" s="273">
        <v>67250</v>
      </c>
      <c r="IK6" s="273">
        <v>25950</v>
      </c>
      <c r="IL6" s="273">
        <v>173650</v>
      </c>
      <c r="IM6" s="273">
        <v>80350</v>
      </c>
      <c r="IN6" s="273">
        <v>58950</v>
      </c>
      <c r="IO6" s="273">
        <v>0</v>
      </c>
      <c r="IP6" s="273">
        <v>21530</v>
      </c>
      <c r="IQ6" s="273">
        <v>38200</v>
      </c>
      <c r="IR6" s="273">
        <v>30050</v>
      </c>
      <c r="IS6" s="273">
        <v>2084589</v>
      </c>
      <c r="IT6" s="273">
        <v>701500</v>
      </c>
      <c r="IU6" s="273">
        <v>361950</v>
      </c>
      <c r="IV6" s="273">
        <v>267650</v>
      </c>
      <c r="IW6" s="273">
        <v>0</v>
      </c>
      <c r="IX6" s="273">
        <v>59250</v>
      </c>
      <c r="IY6" s="273">
        <v>152800</v>
      </c>
      <c r="IZ6" s="273">
        <v>98400</v>
      </c>
      <c r="JA6" s="273">
        <v>165300</v>
      </c>
      <c r="JB6" s="273">
        <v>95950</v>
      </c>
      <c r="JC6" s="273">
        <v>221128</v>
      </c>
      <c r="JD6" s="273">
        <v>129950</v>
      </c>
      <c r="JE6" s="273">
        <v>553800</v>
      </c>
      <c r="JF6" s="273">
        <v>349500</v>
      </c>
      <c r="JG6" s="273">
        <v>175750</v>
      </c>
      <c r="JH6" s="273">
        <v>86350</v>
      </c>
      <c r="JI6" s="273">
        <v>24100</v>
      </c>
      <c r="JJ6" s="273">
        <v>85200</v>
      </c>
      <c r="JK6" s="273">
        <v>1062850.44</v>
      </c>
      <c r="JL6" s="273">
        <v>168800</v>
      </c>
      <c r="JM6" s="273">
        <v>363472</v>
      </c>
      <c r="JN6" s="273">
        <v>489150</v>
      </c>
      <c r="JO6" s="273">
        <v>236500</v>
      </c>
      <c r="JP6" s="273">
        <v>622809.64</v>
      </c>
      <c r="JQ6" s="273">
        <v>171800</v>
      </c>
      <c r="JR6" s="273">
        <v>847250</v>
      </c>
      <c r="JS6" s="273">
        <v>805450</v>
      </c>
      <c r="JT6" s="273">
        <v>115100</v>
      </c>
      <c r="JU6" s="273">
        <v>94400</v>
      </c>
      <c r="JV6" s="273">
        <v>30600</v>
      </c>
      <c r="JW6" s="273">
        <v>170250</v>
      </c>
      <c r="JX6" s="273">
        <v>325000</v>
      </c>
      <c r="JY6" s="273">
        <v>97908</v>
      </c>
      <c r="JZ6" s="273">
        <v>45788</v>
      </c>
      <c r="KA6" s="273">
        <v>174850</v>
      </c>
      <c r="KB6" s="273">
        <v>106150</v>
      </c>
      <c r="KC6" s="273">
        <v>50600</v>
      </c>
      <c r="KD6" s="273">
        <v>44239</v>
      </c>
      <c r="KE6" s="273">
        <v>81400</v>
      </c>
      <c r="KF6" s="273">
        <v>161550</v>
      </c>
      <c r="KG6" s="273">
        <v>0</v>
      </c>
      <c r="KH6" s="273">
        <v>2263053.2000000002</v>
      </c>
      <c r="KI6" s="273">
        <v>268700</v>
      </c>
      <c r="KJ6" s="273">
        <v>286400</v>
      </c>
      <c r="KK6" s="273">
        <v>241800</v>
      </c>
      <c r="KL6" s="273">
        <v>256611</v>
      </c>
      <c r="KM6" s="273">
        <v>282000</v>
      </c>
      <c r="KN6" s="273">
        <v>962050</v>
      </c>
      <c r="KO6" s="273">
        <v>224400</v>
      </c>
      <c r="KP6" s="273">
        <v>172900</v>
      </c>
      <c r="KQ6" s="273">
        <v>1217000</v>
      </c>
      <c r="KR6" s="273">
        <v>155500</v>
      </c>
      <c r="KS6" s="273">
        <v>180750</v>
      </c>
      <c r="KT6" s="273">
        <v>424000</v>
      </c>
      <c r="KU6" s="273">
        <v>42050</v>
      </c>
      <c r="KV6" s="273">
        <v>869489</v>
      </c>
      <c r="KW6" s="273">
        <v>688368.72</v>
      </c>
      <c r="KX6" s="273">
        <v>166350</v>
      </c>
      <c r="KY6" s="273">
        <v>1098500</v>
      </c>
      <c r="KZ6" s="273">
        <v>296685.46999999997</v>
      </c>
      <c r="LA6" s="273">
        <v>438500</v>
      </c>
      <c r="LB6" s="273">
        <v>466350</v>
      </c>
      <c r="LC6" s="273">
        <v>763013.66</v>
      </c>
      <c r="LD6" s="273">
        <v>357450</v>
      </c>
      <c r="LE6" s="273">
        <v>493400</v>
      </c>
      <c r="LF6" s="273">
        <v>182800</v>
      </c>
      <c r="LG6" s="273">
        <v>2175669.06</v>
      </c>
      <c r="LH6" s="273">
        <v>379150</v>
      </c>
      <c r="LI6" s="273">
        <v>1040650</v>
      </c>
      <c r="LJ6" s="273">
        <v>892300</v>
      </c>
      <c r="LK6" s="273">
        <v>513800</v>
      </c>
      <c r="LL6" s="273">
        <v>118150</v>
      </c>
      <c r="LM6" s="273">
        <v>718750</v>
      </c>
      <c r="LN6" s="273">
        <v>134550</v>
      </c>
      <c r="LO6" s="273">
        <v>157150</v>
      </c>
      <c r="LP6" s="273">
        <v>483400</v>
      </c>
      <c r="LQ6" s="273">
        <v>105700</v>
      </c>
      <c r="LR6" s="273">
        <v>1175450</v>
      </c>
      <c r="LS6" s="273">
        <v>178900</v>
      </c>
      <c r="LT6" s="273">
        <v>127239</v>
      </c>
      <c r="LU6" s="273">
        <v>1478750</v>
      </c>
      <c r="LV6" s="273">
        <v>495950</v>
      </c>
      <c r="LW6" s="273">
        <v>1072300</v>
      </c>
      <c r="LX6" s="273">
        <v>350800</v>
      </c>
      <c r="LY6" s="273">
        <v>227250</v>
      </c>
      <c r="LZ6" s="273">
        <v>173550</v>
      </c>
      <c r="MA6" s="273">
        <v>247400</v>
      </c>
      <c r="MB6" s="273">
        <v>109100</v>
      </c>
      <c r="MC6" s="273">
        <v>238250</v>
      </c>
      <c r="MD6" s="273">
        <v>170600</v>
      </c>
      <c r="ME6" s="273">
        <v>286500</v>
      </c>
      <c r="MF6" s="273">
        <v>83400</v>
      </c>
      <c r="MG6" s="273">
        <v>1905904</v>
      </c>
      <c r="MH6" s="273">
        <v>253750</v>
      </c>
      <c r="MI6" s="273">
        <v>218700</v>
      </c>
      <c r="MJ6" s="273">
        <v>115400</v>
      </c>
      <c r="MK6" s="273">
        <v>221800</v>
      </c>
      <c r="ML6" s="273">
        <v>339707.93</v>
      </c>
      <c r="MM6" s="273">
        <v>280700</v>
      </c>
      <c r="MN6" s="273">
        <v>187000</v>
      </c>
      <c r="MO6" s="273">
        <v>514300</v>
      </c>
      <c r="MP6" s="273">
        <v>186400</v>
      </c>
      <c r="MQ6" s="273">
        <v>196250</v>
      </c>
      <c r="MR6" s="273">
        <v>156600</v>
      </c>
      <c r="MS6" s="273">
        <v>1644850</v>
      </c>
      <c r="MT6" s="273">
        <v>270100</v>
      </c>
      <c r="MU6" s="273">
        <v>404600</v>
      </c>
      <c r="MV6" s="273">
        <v>469800</v>
      </c>
      <c r="MW6" s="273">
        <v>671500</v>
      </c>
      <c r="MX6" s="273">
        <v>764600</v>
      </c>
      <c r="MY6" s="273">
        <v>533150</v>
      </c>
      <c r="MZ6" s="273">
        <v>398250</v>
      </c>
      <c r="NA6" s="273">
        <v>368000</v>
      </c>
      <c r="NB6" s="273">
        <v>105700</v>
      </c>
      <c r="NC6" s="273">
        <v>128050</v>
      </c>
      <c r="ND6" s="273">
        <v>1020952</v>
      </c>
      <c r="NE6" s="273">
        <v>463450</v>
      </c>
      <c r="NF6" s="273">
        <v>60850</v>
      </c>
      <c r="NG6" s="273">
        <v>827100</v>
      </c>
      <c r="NH6" s="273">
        <v>181689</v>
      </c>
      <c r="NI6" s="273">
        <v>312050</v>
      </c>
      <c r="NJ6" s="273">
        <v>343050</v>
      </c>
      <c r="NK6" s="273">
        <v>429000</v>
      </c>
      <c r="NL6" s="273">
        <v>55100</v>
      </c>
      <c r="NM6" s="273">
        <v>176200</v>
      </c>
      <c r="NN6" s="273">
        <v>107150</v>
      </c>
      <c r="NO6" s="273">
        <v>74600</v>
      </c>
      <c r="NP6" s="273">
        <v>1009307.76</v>
      </c>
      <c r="NQ6" s="273">
        <v>139750</v>
      </c>
      <c r="NR6" s="273">
        <v>255350</v>
      </c>
      <c r="NS6" s="273">
        <v>218550</v>
      </c>
      <c r="NT6" s="273">
        <v>212750</v>
      </c>
      <c r="NU6" s="273">
        <v>464650</v>
      </c>
      <c r="NV6" s="273">
        <v>459450</v>
      </c>
      <c r="NW6" s="273">
        <v>1908469.53</v>
      </c>
      <c r="NX6" s="273">
        <v>1332650</v>
      </c>
      <c r="NY6" s="273">
        <v>392950</v>
      </c>
      <c r="NZ6" s="273">
        <v>151300</v>
      </c>
      <c r="OA6" s="273">
        <v>294600</v>
      </c>
      <c r="OB6" s="273">
        <v>631950</v>
      </c>
      <c r="OC6" s="273">
        <v>136000</v>
      </c>
      <c r="OD6" s="273">
        <v>915350</v>
      </c>
      <c r="OE6" s="273">
        <v>326350</v>
      </c>
      <c r="OF6" s="273">
        <v>178450</v>
      </c>
      <c r="OG6" s="273">
        <v>402900</v>
      </c>
      <c r="OH6" s="273">
        <v>62150</v>
      </c>
      <c r="OI6" s="273">
        <v>0</v>
      </c>
      <c r="OJ6" s="273">
        <v>308550</v>
      </c>
      <c r="OK6" s="273">
        <v>1710.17</v>
      </c>
      <c r="OL6" s="273">
        <v>0</v>
      </c>
      <c r="OM6" s="273">
        <v>1966800</v>
      </c>
      <c r="ON6" s="273">
        <v>670517</v>
      </c>
      <c r="OO6" s="273">
        <v>515850</v>
      </c>
      <c r="OP6" s="273">
        <v>989228</v>
      </c>
      <c r="OQ6" s="273">
        <v>813178</v>
      </c>
      <c r="OR6" s="273">
        <v>403889</v>
      </c>
      <c r="OS6" s="273">
        <v>749089</v>
      </c>
      <c r="OT6" s="273">
        <v>174550</v>
      </c>
      <c r="OU6" s="273">
        <v>624000</v>
      </c>
      <c r="OV6" s="273">
        <v>572300</v>
      </c>
      <c r="OW6" s="273">
        <v>626400</v>
      </c>
      <c r="OX6" s="273">
        <v>553600</v>
      </c>
      <c r="OY6" s="273">
        <v>371250</v>
      </c>
      <c r="OZ6" s="273">
        <v>167350</v>
      </c>
      <c r="PA6" s="273">
        <v>108200</v>
      </c>
      <c r="PB6" s="273">
        <v>1217034.79</v>
      </c>
      <c r="PC6" s="273">
        <v>93800</v>
      </c>
      <c r="PD6" s="273">
        <v>395300</v>
      </c>
      <c r="PE6" s="273">
        <v>137900</v>
      </c>
      <c r="PF6" s="273">
        <v>314850</v>
      </c>
      <c r="PG6" s="273">
        <v>246550</v>
      </c>
      <c r="PH6" s="273">
        <v>0</v>
      </c>
      <c r="PI6" s="273">
        <v>229350</v>
      </c>
      <c r="PJ6" s="273">
        <v>87400</v>
      </c>
      <c r="PK6" s="273">
        <v>196050</v>
      </c>
      <c r="PL6" s="273">
        <v>153900</v>
      </c>
      <c r="PM6" s="273">
        <v>238850</v>
      </c>
      <c r="PN6" s="273">
        <v>48850</v>
      </c>
      <c r="PO6" s="273">
        <v>295550</v>
      </c>
      <c r="PP6" s="273">
        <v>146200</v>
      </c>
      <c r="PQ6" s="273">
        <v>30350</v>
      </c>
      <c r="PR6" s="273">
        <v>50250</v>
      </c>
      <c r="PS6" s="273">
        <v>31500</v>
      </c>
      <c r="PT6" s="273">
        <v>2557350</v>
      </c>
      <c r="PU6" s="273">
        <v>281350</v>
      </c>
      <c r="PV6" s="273">
        <v>263050</v>
      </c>
      <c r="PW6" s="273">
        <v>419700</v>
      </c>
      <c r="PX6" s="273">
        <v>1027000</v>
      </c>
      <c r="PY6" s="273">
        <v>108950</v>
      </c>
      <c r="PZ6" s="273">
        <v>230694</v>
      </c>
      <c r="QA6" s="273">
        <v>269200</v>
      </c>
      <c r="QB6" s="273">
        <v>650150</v>
      </c>
      <c r="QC6" s="273">
        <v>94800</v>
      </c>
      <c r="QD6" s="273">
        <v>673600</v>
      </c>
      <c r="QE6" s="273">
        <v>7500</v>
      </c>
      <c r="QF6" s="273">
        <v>92100</v>
      </c>
      <c r="QG6" s="273">
        <v>285350</v>
      </c>
      <c r="QH6" s="273">
        <v>194745</v>
      </c>
      <c r="QI6" s="273">
        <v>175500</v>
      </c>
      <c r="QJ6" s="273">
        <v>93050</v>
      </c>
      <c r="QK6" s="273">
        <v>84600</v>
      </c>
      <c r="QL6" s="273">
        <v>117300</v>
      </c>
      <c r="QM6" s="273">
        <v>286800</v>
      </c>
      <c r="QN6" s="273">
        <v>351550</v>
      </c>
      <c r="QO6" s="273">
        <v>162500</v>
      </c>
      <c r="QP6" s="273">
        <v>0</v>
      </c>
      <c r="QQ6" s="273">
        <v>24300</v>
      </c>
      <c r="QR6" s="273">
        <v>6250</v>
      </c>
      <c r="QS6" s="273">
        <v>160800</v>
      </c>
      <c r="QT6" s="273">
        <v>1711889.5</v>
      </c>
      <c r="QU6" s="273">
        <v>414150</v>
      </c>
      <c r="QV6" s="273">
        <v>608900</v>
      </c>
      <c r="QW6" s="273">
        <v>312000</v>
      </c>
      <c r="QX6" s="273">
        <v>619100</v>
      </c>
      <c r="QY6" s="273">
        <v>982000</v>
      </c>
      <c r="QZ6" s="273">
        <v>2016450</v>
      </c>
      <c r="RA6" s="273">
        <v>732350</v>
      </c>
      <c r="RB6" s="273">
        <v>1357000</v>
      </c>
      <c r="RC6" s="273">
        <v>352750</v>
      </c>
      <c r="RD6" s="273">
        <v>400950</v>
      </c>
      <c r="RE6" s="273">
        <v>216000</v>
      </c>
      <c r="RF6" s="273">
        <v>252150</v>
      </c>
      <c r="RG6" s="273">
        <v>3579700</v>
      </c>
      <c r="RH6" s="273">
        <v>789800</v>
      </c>
      <c r="RI6" s="273">
        <v>423350</v>
      </c>
      <c r="RJ6" s="273">
        <v>155450</v>
      </c>
      <c r="RK6" s="273">
        <v>519100</v>
      </c>
      <c r="RL6" s="273">
        <v>150050</v>
      </c>
      <c r="RM6" s="273">
        <v>510700</v>
      </c>
      <c r="RN6" s="273">
        <v>3700</v>
      </c>
      <c r="RO6" s="273">
        <v>336200</v>
      </c>
      <c r="RP6" s="273">
        <v>544400</v>
      </c>
      <c r="RQ6" s="273">
        <v>377500</v>
      </c>
      <c r="RR6" s="273">
        <v>336950</v>
      </c>
      <c r="RS6" s="273">
        <v>150400</v>
      </c>
      <c r="RT6" s="273">
        <v>138300</v>
      </c>
      <c r="RU6" s="273">
        <v>34050</v>
      </c>
      <c r="RV6" s="273">
        <v>102400</v>
      </c>
      <c r="RW6" s="273">
        <v>424450</v>
      </c>
      <c r="RX6" s="273">
        <v>127450</v>
      </c>
      <c r="RY6" s="273">
        <v>591800</v>
      </c>
      <c r="RZ6" s="273">
        <v>209400</v>
      </c>
      <c r="SA6" s="273">
        <v>1665000</v>
      </c>
      <c r="SB6" s="273">
        <v>87300</v>
      </c>
      <c r="SC6" s="273">
        <v>201850</v>
      </c>
      <c r="SD6" s="273">
        <v>198650</v>
      </c>
      <c r="SE6" s="273">
        <v>62350</v>
      </c>
      <c r="SF6" s="273">
        <v>263000</v>
      </c>
      <c r="SG6" s="273">
        <v>145000</v>
      </c>
      <c r="SH6" s="273">
        <v>205950</v>
      </c>
      <c r="SI6" s="273">
        <v>225000</v>
      </c>
      <c r="SJ6" s="273">
        <v>222900</v>
      </c>
      <c r="SK6" s="273">
        <v>471400</v>
      </c>
      <c r="SL6" s="273">
        <v>48000</v>
      </c>
      <c r="SM6" s="273">
        <v>413700</v>
      </c>
      <c r="SN6" s="273">
        <v>219650</v>
      </c>
      <c r="SO6" s="273">
        <v>186650</v>
      </c>
      <c r="SP6" s="273">
        <v>37100</v>
      </c>
      <c r="SQ6" s="273">
        <v>106250</v>
      </c>
      <c r="SR6" s="273">
        <v>112050</v>
      </c>
      <c r="SS6" s="273">
        <v>165550</v>
      </c>
      <c r="ST6" s="273">
        <v>114500</v>
      </c>
      <c r="SU6" s="273">
        <v>931900</v>
      </c>
      <c r="SV6" s="273">
        <v>235300</v>
      </c>
      <c r="SW6" s="273">
        <v>334600</v>
      </c>
      <c r="SX6" s="273">
        <v>268800</v>
      </c>
      <c r="SY6" s="273">
        <v>116200</v>
      </c>
      <c r="SZ6" s="273">
        <v>113250</v>
      </c>
      <c r="TA6" s="273">
        <v>444700</v>
      </c>
      <c r="TB6" s="273">
        <v>680600</v>
      </c>
      <c r="TC6" s="273">
        <v>232350</v>
      </c>
      <c r="TD6" s="273">
        <v>141100</v>
      </c>
      <c r="TE6" s="273">
        <v>338700</v>
      </c>
      <c r="TF6" s="273">
        <v>213150</v>
      </c>
      <c r="TG6" s="273">
        <v>188220</v>
      </c>
      <c r="TH6" s="273">
        <v>352550</v>
      </c>
      <c r="TI6" s="273">
        <v>1071950</v>
      </c>
      <c r="TJ6" s="273">
        <v>100000</v>
      </c>
      <c r="TK6" s="273">
        <v>95950</v>
      </c>
      <c r="TL6" s="273">
        <v>199550</v>
      </c>
      <c r="TM6" s="273">
        <v>365600</v>
      </c>
      <c r="TN6" s="273">
        <v>416150</v>
      </c>
      <c r="TO6" s="273">
        <v>122050</v>
      </c>
      <c r="TP6" s="273">
        <v>548600</v>
      </c>
      <c r="TQ6" s="273">
        <v>257400</v>
      </c>
      <c r="TR6" s="273">
        <v>444650</v>
      </c>
      <c r="TS6" s="273">
        <v>222000</v>
      </c>
      <c r="TT6" s="273">
        <v>457550</v>
      </c>
      <c r="TU6" s="273">
        <v>63050</v>
      </c>
      <c r="TV6" s="273">
        <v>79300</v>
      </c>
      <c r="TW6" s="273">
        <v>74750</v>
      </c>
      <c r="TX6" s="273">
        <v>45100</v>
      </c>
      <c r="TY6" s="273">
        <v>553800</v>
      </c>
      <c r="TZ6" s="273">
        <v>147000</v>
      </c>
      <c r="UA6" s="273">
        <v>1150988</v>
      </c>
      <c r="UB6" s="273">
        <v>779250</v>
      </c>
      <c r="UC6" s="273">
        <v>69350</v>
      </c>
      <c r="UD6" s="273">
        <v>16350</v>
      </c>
      <c r="UE6" s="273">
        <v>166900</v>
      </c>
      <c r="UF6" s="273">
        <v>111350</v>
      </c>
      <c r="UG6" s="273">
        <v>16850</v>
      </c>
      <c r="UH6" s="273">
        <v>294250</v>
      </c>
      <c r="UI6" s="273">
        <v>347550</v>
      </c>
      <c r="UJ6" s="273">
        <v>966100</v>
      </c>
      <c r="UK6" s="273">
        <v>247950</v>
      </c>
      <c r="UL6" s="273">
        <v>164200</v>
      </c>
      <c r="UM6" s="273">
        <v>199850</v>
      </c>
      <c r="UN6" s="273">
        <v>161450</v>
      </c>
      <c r="UO6" s="273">
        <v>118250</v>
      </c>
      <c r="UP6" s="273">
        <v>1614550</v>
      </c>
      <c r="UQ6" s="273">
        <v>107100</v>
      </c>
      <c r="UR6" s="273">
        <v>90800</v>
      </c>
      <c r="US6" s="273">
        <v>578950</v>
      </c>
      <c r="UT6" s="273">
        <v>0</v>
      </c>
      <c r="UU6" s="273">
        <v>177750</v>
      </c>
      <c r="UV6" s="273">
        <v>242050</v>
      </c>
      <c r="UW6" s="273">
        <v>198500</v>
      </c>
      <c r="UX6" s="273">
        <v>117200</v>
      </c>
      <c r="UY6" s="273">
        <v>161500</v>
      </c>
      <c r="UZ6" s="273">
        <v>50000</v>
      </c>
      <c r="VA6" s="273">
        <v>165300</v>
      </c>
      <c r="VB6" s="273">
        <v>126900</v>
      </c>
      <c r="VC6" s="273">
        <v>188700</v>
      </c>
      <c r="VD6" s="273">
        <v>69250</v>
      </c>
      <c r="VE6" s="273">
        <v>24300</v>
      </c>
      <c r="VF6" s="273">
        <v>98850</v>
      </c>
      <c r="VG6" s="273">
        <v>38700</v>
      </c>
      <c r="VH6" s="273">
        <v>254550</v>
      </c>
      <c r="VI6" s="273">
        <v>63800</v>
      </c>
      <c r="VJ6" s="273">
        <v>30650</v>
      </c>
      <c r="VK6" s="273">
        <v>65400</v>
      </c>
      <c r="VL6" s="273">
        <v>2441060</v>
      </c>
      <c r="VM6" s="273">
        <v>179900</v>
      </c>
      <c r="VN6" s="273">
        <v>360100</v>
      </c>
      <c r="VO6" s="273">
        <v>238050</v>
      </c>
      <c r="VP6" s="273">
        <v>328765</v>
      </c>
      <c r="VQ6" s="273">
        <v>520300</v>
      </c>
      <c r="VR6" s="273">
        <v>176800</v>
      </c>
      <c r="VS6" s="273">
        <v>48450</v>
      </c>
      <c r="VT6" s="273">
        <v>358330</v>
      </c>
      <c r="VU6" s="273">
        <v>336990</v>
      </c>
      <c r="VV6" s="273">
        <v>236160</v>
      </c>
      <c r="VW6" s="273">
        <v>132850</v>
      </c>
      <c r="VX6" s="273">
        <v>158850</v>
      </c>
      <c r="VY6" s="273">
        <v>159850</v>
      </c>
      <c r="VZ6" s="273">
        <v>183750</v>
      </c>
      <c r="WA6" s="273">
        <v>3151546.8</v>
      </c>
      <c r="WB6" s="273">
        <v>396750</v>
      </c>
      <c r="WC6" s="273">
        <v>678800</v>
      </c>
      <c r="WD6" s="273">
        <v>264330</v>
      </c>
      <c r="WE6" s="273">
        <v>430800.5</v>
      </c>
      <c r="WF6" s="273">
        <v>546900</v>
      </c>
      <c r="WG6" s="273">
        <v>418850</v>
      </c>
      <c r="WH6" s="273">
        <v>235800</v>
      </c>
      <c r="WI6" s="273">
        <v>244200</v>
      </c>
      <c r="WJ6" s="273">
        <v>273850</v>
      </c>
      <c r="WK6" s="273">
        <v>348550</v>
      </c>
      <c r="WL6" s="273">
        <v>356050</v>
      </c>
      <c r="WM6" s="273">
        <v>72400</v>
      </c>
      <c r="WN6" s="273">
        <v>383450</v>
      </c>
      <c r="WO6" s="273">
        <v>190000</v>
      </c>
      <c r="WP6" s="273">
        <v>454950</v>
      </c>
      <c r="WQ6" s="273">
        <v>148150</v>
      </c>
      <c r="WR6" s="273">
        <v>422150</v>
      </c>
      <c r="WS6" s="273">
        <v>579350</v>
      </c>
      <c r="WT6" s="273">
        <v>707150</v>
      </c>
      <c r="WU6" s="273">
        <v>694750</v>
      </c>
      <c r="WV6" s="273">
        <v>120850</v>
      </c>
      <c r="WW6" s="273">
        <v>267200</v>
      </c>
      <c r="WX6" s="273">
        <v>374200</v>
      </c>
      <c r="WY6" s="273">
        <v>208570</v>
      </c>
      <c r="WZ6" s="273">
        <v>0</v>
      </c>
      <c r="XA6" s="273">
        <v>188250</v>
      </c>
      <c r="XB6" s="273">
        <v>134950</v>
      </c>
      <c r="XC6" s="273">
        <v>469500</v>
      </c>
      <c r="XD6" s="273">
        <v>266450</v>
      </c>
      <c r="XE6" s="273">
        <v>193739</v>
      </c>
      <c r="XF6" s="273">
        <v>159350</v>
      </c>
      <c r="XG6" s="273">
        <v>132900</v>
      </c>
      <c r="XH6" s="273">
        <v>1800400</v>
      </c>
      <c r="XI6" s="273">
        <v>176950</v>
      </c>
      <c r="XJ6" s="273">
        <v>151750</v>
      </c>
      <c r="XK6" s="273">
        <v>795950</v>
      </c>
      <c r="XL6" s="273">
        <v>150100</v>
      </c>
      <c r="XM6" s="273">
        <v>142200</v>
      </c>
      <c r="XN6" s="273">
        <v>180050</v>
      </c>
      <c r="XO6" s="273">
        <v>251600</v>
      </c>
      <c r="XP6" s="273">
        <v>71750</v>
      </c>
      <c r="XQ6" s="273">
        <v>421400</v>
      </c>
      <c r="XR6" s="273">
        <v>144750</v>
      </c>
      <c r="XS6" s="273">
        <v>247450</v>
      </c>
      <c r="XT6" s="273">
        <v>100850</v>
      </c>
      <c r="XU6" s="273">
        <v>410300</v>
      </c>
      <c r="XV6" s="273">
        <v>123300</v>
      </c>
      <c r="XW6" s="273">
        <v>145800</v>
      </c>
      <c r="XX6" s="273">
        <v>177900</v>
      </c>
      <c r="XY6" s="273">
        <v>281250</v>
      </c>
      <c r="XZ6" s="273">
        <v>128600</v>
      </c>
      <c r="YA6" s="273">
        <v>75150</v>
      </c>
      <c r="YB6" s="273">
        <v>50900</v>
      </c>
      <c r="YC6" s="273">
        <v>135900</v>
      </c>
      <c r="YD6" s="273">
        <v>59250</v>
      </c>
      <c r="YE6" s="273">
        <v>2385300</v>
      </c>
      <c r="YF6" s="273">
        <v>646950</v>
      </c>
      <c r="YG6" s="273">
        <v>510800</v>
      </c>
      <c r="YH6" s="273">
        <v>322950</v>
      </c>
      <c r="YI6" s="273">
        <v>863350</v>
      </c>
      <c r="YJ6" s="273">
        <v>511780</v>
      </c>
      <c r="YK6" s="273">
        <v>147500</v>
      </c>
      <c r="YL6" s="273">
        <v>211347.47</v>
      </c>
      <c r="YM6" s="273">
        <v>670800</v>
      </c>
      <c r="YN6" s="273">
        <v>339850</v>
      </c>
      <c r="YO6" s="273">
        <v>130450</v>
      </c>
      <c r="YP6" s="273">
        <v>269950</v>
      </c>
      <c r="YQ6" s="273">
        <v>43800</v>
      </c>
      <c r="YR6" s="273">
        <v>84350</v>
      </c>
      <c r="YS6" s="273">
        <v>29000</v>
      </c>
      <c r="YT6" s="273">
        <v>63100</v>
      </c>
      <c r="YU6" s="273">
        <v>63450</v>
      </c>
      <c r="YV6" s="273">
        <v>1468408.81</v>
      </c>
      <c r="YW6" s="273">
        <v>115200</v>
      </c>
      <c r="YX6" s="273">
        <v>251550</v>
      </c>
      <c r="YY6" s="273">
        <v>38000</v>
      </c>
      <c r="YZ6" s="273">
        <v>138350</v>
      </c>
      <c r="ZA6" s="273">
        <v>99800</v>
      </c>
      <c r="ZB6" s="273">
        <v>129750</v>
      </c>
      <c r="ZC6" s="273">
        <v>1743700</v>
      </c>
      <c r="ZD6" s="273">
        <v>161600</v>
      </c>
      <c r="ZE6" s="273">
        <v>198720</v>
      </c>
      <c r="ZF6" s="273">
        <v>508078</v>
      </c>
      <c r="ZG6" s="273">
        <v>117850</v>
      </c>
      <c r="ZH6" s="273">
        <v>68950</v>
      </c>
      <c r="ZI6" s="273">
        <v>76600</v>
      </c>
      <c r="ZJ6" s="273">
        <v>256939</v>
      </c>
      <c r="ZK6" s="273">
        <v>125839</v>
      </c>
      <c r="ZL6" s="273">
        <v>1791050</v>
      </c>
      <c r="ZM6" s="273">
        <v>502400</v>
      </c>
      <c r="ZN6" s="273">
        <v>669580</v>
      </c>
      <c r="ZO6" s="273">
        <v>1045560</v>
      </c>
      <c r="ZP6" s="273">
        <v>583700</v>
      </c>
      <c r="ZQ6" s="273">
        <v>628850</v>
      </c>
      <c r="ZR6" s="273">
        <v>985800</v>
      </c>
      <c r="ZS6" s="273">
        <v>422940</v>
      </c>
      <c r="ZT6" s="273">
        <v>489550</v>
      </c>
      <c r="ZU6" s="273">
        <v>569850</v>
      </c>
      <c r="ZV6" s="273">
        <v>136800</v>
      </c>
      <c r="ZW6" s="273">
        <v>262300</v>
      </c>
      <c r="ZX6" s="273">
        <v>272850</v>
      </c>
      <c r="ZY6" s="273">
        <v>567900</v>
      </c>
      <c r="ZZ6" s="273">
        <v>475000</v>
      </c>
      <c r="AAA6" s="273">
        <v>531500</v>
      </c>
      <c r="AAB6" s="273">
        <v>360000</v>
      </c>
      <c r="AAC6" s="273">
        <v>130500</v>
      </c>
      <c r="AAD6" s="273">
        <v>325650</v>
      </c>
      <c r="AAE6" s="273">
        <v>519850</v>
      </c>
      <c r="AAF6" s="273">
        <v>473000</v>
      </c>
      <c r="AAG6" s="273">
        <v>26000</v>
      </c>
      <c r="AAH6" s="273">
        <v>460639</v>
      </c>
      <c r="AAI6" s="273">
        <v>259400</v>
      </c>
      <c r="AAJ6" s="273">
        <v>197779</v>
      </c>
      <c r="AAK6" s="273">
        <v>158750</v>
      </c>
      <c r="AAL6" s="273">
        <v>87600</v>
      </c>
      <c r="AAM6" s="273">
        <v>138954</v>
      </c>
      <c r="AAN6" s="273">
        <v>154100</v>
      </c>
      <c r="AAO6" s="273">
        <v>506950</v>
      </c>
      <c r="AAP6" s="273">
        <v>302850</v>
      </c>
      <c r="AAQ6" s="273">
        <v>308950</v>
      </c>
      <c r="AAR6" s="273">
        <v>150900</v>
      </c>
      <c r="AAS6" s="273">
        <v>515050</v>
      </c>
      <c r="AAT6" s="273">
        <v>211700</v>
      </c>
      <c r="AAU6" s="273">
        <v>77350</v>
      </c>
      <c r="AAV6" s="273">
        <v>214150</v>
      </c>
      <c r="AAW6" s="273">
        <v>818850</v>
      </c>
      <c r="AAX6" s="273">
        <v>372000</v>
      </c>
      <c r="AAY6" s="273">
        <v>667000</v>
      </c>
      <c r="AAZ6" s="273">
        <v>277050</v>
      </c>
      <c r="ABA6" s="273">
        <v>334450</v>
      </c>
      <c r="ABB6" s="273">
        <v>177750</v>
      </c>
      <c r="ABC6" s="273">
        <v>73000</v>
      </c>
      <c r="ABD6" s="273">
        <v>106250</v>
      </c>
      <c r="ABE6" s="273">
        <v>110750</v>
      </c>
      <c r="ABF6" s="273">
        <v>163530</v>
      </c>
      <c r="ABG6" s="273">
        <v>381100</v>
      </c>
      <c r="ABH6" s="273">
        <v>505300</v>
      </c>
      <c r="ABI6" s="273">
        <v>568200</v>
      </c>
      <c r="ABJ6" s="273">
        <v>156250</v>
      </c>
      <c r="ABK6" s="273">
        <v>299800</v>
      </c>
      <c r="ABL6" s="273">
        <v>45000</v>
      </c>
      <c r="ABM6" s="273">
        <v>61000</v>
      </c>
      <c r="ABN6" s="273">
        <v>30900</v>
      </c>
      <c r="ABO6" s="273">
        <v>1149038</v>
      </c>
      <c r="ABP6" s="273">
        <v>23550</v>
      </c>
      <c r="ABQ6" s="273">
        <v>72550</v>
      </c>
      <c r="ABR6" s="273">
        <v>131050</v>
      </c>
      <c r="ABS6" s="273">
        <v>211900</v>
      </c>
      <c r="ABT6" s="273">
        <v>66000</v>
      </c>
      <c r="ABU6" s="273">
        <v>48050</v>
      </c>
      <c r="ABV6" s="273">
        <v>42150</v>
      </c>
      <c r="ABW6" s="273">
        <v>750398</v>
      </c>
      <c r="ABX6" s="273">
        <v>924140</v>
      </c>
      <c r="ABY6" s="273">
        <v>86300</v>
      </c>
      <c r="ABZ6" s="273">
        <v>274839</v>
      </c>
      <c r="ACA6" s="273">
        <v>66413</v>
      </c>
      <c r="ACB6" s="273">
        <v>55600</v>
      </c>
      <c r="ACC6" s="273">
        <v>102900</v>
      </c>
      <c r="ACD6" s="273">
        <v>0</v>
      </c>
      <c r="ACE6" s="273">
        <v>68950</v>
      </c>
      <c r="ACF6" s="273">
        <v>159150</v>
      </c>
      <c r="ACG6" s="273">
        <v>285089</v>
      </c>
      <c r="ACH6" s="273">
        <v>0</v>
      </c>
      <c r="ACI6" s="273">
        <v>394150</v>
      </c>
      <c r="ACJ6" s="273">
        <v>169900</v>
      </c>
      <c r="ACK6" s="273">
        <v>78950</v>
      </c>
      <c r="ACL6" s="273">
        <v>367250</v>
      </c>
      <c r="ACM6" s="273">
        <v>0</v>
      </c>
      <c r="ACN6" s="273">
        <v>99150</v>
      </c>
      <c r="ACO6" s="273">
        <v>126550</v>
      </c>
      <c r="ACP6" s="273">
        <v>87650</v>
      </c>
      <c r="ACQ6" s="273">
        <v>235300</v>
      </c>
      <c r="ACR6" s="273">
        <v>20300</v>
      </c>
      <c r="ACS6" s="273">
        <v>115500</v>
      </c>
      <c r="ACT6" s="273">
        <v>376050</v>
      </c>
      <c r="ACU6" s="273">
        <v>249655.3</v>
      </c>
      <c r="ACV6" s="273">
        <v>90900</v>
      </c>
      <c r="ACW6" s="273">
        <v>218600</v>
      </c>
      <c r="ACX6" s="273">
        <v>65500</v>
      </c>
      <c r="ACY6" s="273">
        <v>130200</v>
      </c>
      <c r="ACZ6" s="273">
        <v>64750</v>
      </c>
      <c r="ADA6" s="273">
        <v>95500</v>
      </c>
      <c r="ADB6" s="273">
        <v>35450</v>
      </c>
      <c r="ADC6" s="273">
        <v>13800</v>
      </c>
      <c r="ADD6" s="273">
        <v>55750</v>
      </c>
      <c r="ADE6" s="273">
        <v>38100</v>
      </c>
      <c r="ADF6" s="273">
        <v>767655.62</v>
      </c>
      <c r="ADG6" s="273">
        <v>303300</v>
      </c>
      <c r="ADH6" s="273">
        <v>4077185</v>
      </c>
      <c r="ADI6" s="273">
        <v>69750</v>
      </c>
      <c r="ADJ6" s="273">
        <v>0</v>
      </c>
      <c r="ADK6" s="273">
        <v>64900</v>
      </c>
      <c r="ADL6" s="273">
        <v>431467</v>
      </c>
      <c r="ADM6" s="273">
        <v>26600</v>
      </c>
      <c r="ADN6" s="273">
        <v>163800</v>
      </c>
      <c r="ADO6" s="273">
        <v>1538817.06</v>
      </c>
      <c r="ADP6" s="273">
        <v>142950</v>
      </c>
      <c r="ADQ6" s="273">
        <v>315100</v>
      </c>
      <c r="ADR6" s="273">
        <v>395600</v>
      </c>
      <c r="ADS6" s="273">
        <v>1057004</v>
      </c>
      <c r="ADT6" s="273">
        <v>107100</v>
      </c>
      <c r="ADU6" s="273">
        <v>139350</v>
      </c>
      <c r="ADV6" s="273">
        <v>204000</v>
      </c>
      <c r="ADW6" s="273">
        <v>73450</v>
      </c>
      <c r="ADX6" s="273">
        <v>1228351</v>
      </c>
      <c r="ADY6" s="273">
        <v>1591750</v>
      </c>
      <c r="ADZ6" s="273">
        <v>0</v>
      </c>
      <c r="AEA6" s="273">
        <v>452700</v>
      </c>
      <c r="AEB6" s="273">
        <v>270050</v>
      </c>
      <c r="AEC6" s="273">
        <v>1180121</v>
      </c>
      <c r="AED6" s="273">
        <v>171357.2</v>
      </c>
      <c r="AEE6" s="273">
        <v>298000</v>
      </c>
      <c r="AEF6" s="273">
        <v>206600</v>
      </c>
      <c r="AEG6" s="273">
        <v>131250</v>
      </c>
      <c r="AEH6" s="273">
        <v>157600</v>
      </c>
      <c r="AEI6" s="273">
        <v>168550</v>
      </c>
      <c r="AEJ6" s="273">
        <v>536800</v>
      </c>
      <c r="AEK6" s="273">
        <v>198650</v>
      </c>
      <c r="AEL6" s="273">
        <v>174750</v>
      </c>
      <c r="AEM6" s="273">
        <v>158100</v>
      </c>
      <c r="AEN6" s="273">
        <v>474400</v>
      </c>
      <c r="AEO6" s="273">
        <v>92900</v>
      </c>
      <c r="AEP6" s="273">
        <v>309850</v>
      </c>
      <c r="AEQ6" s="273">
        <v>36000</v>
      </c>
      <c r="AER6" s="273">
        <v>252650</v>
      </c>
      <c r="AES6" s="273">
        <v>2105851.34</v>
      </c>
      <c r="AET6" s="273">
        <v>1080900</v>
      </c>
      <c r="AEU6" s="273">
        <v>796900</v>
      </c>
      <c r="AEV6" s="273">
        <v>509150</v>
      </c>
      <c r="AEW6" s="273">
        <v>411050</v>
      </c>
      <c r="AEX6" s="273">
        <v>712950</v>
      </c>
      <c r="AEY6" s="273">
        <v>515700</v>
      </c>
      <c r="AEZ6" s="273">
        <v>743850</v>
      </c>
      <c r="AFA6" s="273">
        <v>255200</v>
      </c>
      <c r="AFB6" s="273">
        <v>329850</v>
      </c>
      <c r="AFC6" s="273">
        <v>1458664.88</v>
      </c>
      <c r="AFD6" s="273">
        <v>356556</v>
      </c>
      <c r="AFE6" s="273">
        <v>43850</v>
      </c>
      <c r="AFF6" s="273">
        <v>275200</v>
      </c>
      <c r="AFG6" s="273">
        <v>448428</v>
      </c>
      <c r="AFH6" s="273">
        <v>158200</v>
      </c>
      <c r="AFI6" s="273">
        <v>37150</v>
      </c>
      <c r="AFJ6" s="273">
        <v>112000</v>
      </c>
      <c r="AFK6" s="273">
        <v>41950</v>
      </c>
      <c r="AFL6" s="273">
        <v>22750</v>
      </c>
      <c r="AFM6" s="273">
        <v>256100</v>
      </c>
      <c r="AFN6" s="273">
        <v>499950</v>
      </c>
      <c r="AFO6" s="273">
        <v>155950</v>
      </c>
      <c r="AFP6" s="273">
        <v>1033095.34</v>
      </c>
      <c r="AFQ6" s="273">
        <v>91550</v>
      </c>
      <c r="AFR6" s="273">
        <v>80500</v>
      </c>
      <c r="AFS6" s="273">
        <v>63400</v>
      </c>
      <c r="AFT6" s="273">
        <v>43600</v>
      </c>
      <c r="AFU6" s="273">
        <v>1500</v>
      </c>
      <c r="AFV6" s="273">
        <v>19900</v>
      </c>
      <c r="AFW6" s="273">
        <v>26100</v>
      </c>
      <c r="AFX6" s="273">
        <v>202550</v>
      </c>
      <c r="AFY6" s="273">
        <v>33850</v>
      </c>
      <c r="AFZ6" s="273">
        <v>10550</v>
      </c>
      <c r="AGA6" s="273">
        <v>13800</v>
      </c>
      <c r="AGB6" s="273">
        <v>487450</v>
      </c>
      <c r="AGC6" s="273">
        <v>53150</v>
      </c>
      <c r="AGD6" s="273">
        <v>177009</v>
      </c>
      <c r="AGE6" s="273">
        <v>150450</v>
      </c>
      <c r="AGF6" s="273">
        <v>361200</v>
      </c>
      <c r="AGG6" s="273">
        <v>365550</v>
      </c>
      <c r="AGH6" s="273">
        <v>104900</v>
      </c>
      <c r="AGI6" s="273">
        <v>256289</v>
      </c>
      <c r="AGJ6" s="273">
        <v>49100</v>
      </c>
      <c r="AGK6" s="273">
        <v>306900</v>
      </c>
      <c r="AGL6" s="273">
        <v>79500</v>
      </c>
      <c r="AGM6" s="273">
        <v>1564300</v>
      </c>
      <c r="AGN6" s="273">
        <v>181950</v>
      </c>
      <c r="AGO6" s="273">
        <v>98000</v>
      </c>
      <c r="AGP6" s="273">
        <v>45650</v>
      </c>
      <c r="AGQ6" s="273">
        <v>305200</v>
      </c>
      <c r="AGR6" s="273">
        <v>118250</v>
      </c>
      <c r="AGS6" s="273">
        <v>246950</v>
      </c>
      <c r="AGT6" s="273">
        <v>471300</v>
      </c>
      <c r="AGU6" s="273">
        <v>254250</v>
      </c>
      <c r="AGV6" s="273">
        <v>291930</v>
      </c>
      <c r="AGW6" s="273">
        <v>84348</v>
      </c>
      <c r="AGX6" s="273">
        <v>82850</v>
      </c>
      <c r="AGY6" s="273">
        <v>70200</v>
      </c>
      <c r="AGZ6" s="273">
        <v>89600</v>
      </c>
      <c r="AHA6" s="273">
        <v>213700</v>
      </c>
      <c r="AHB6" s="273">
        <v>129350</v>
      </c>
      <c r="AHC6" s="273">
        <v>112050</v>
      </c>
      <c r="AHD6" s="273">
        <v>6769</v>
      </c>
      <c r="AHE6" s="273">
        <v>60500</v>
      </c>
      <c r="AHF6" s="273">
        <v>77280</v>
      </c>
      <c r="AHG6" s="273">
        <v>0</v>
      </c>
      <c r="AHH6" s="273">
        <v>34400</v>
      </c>
      <c r="AHI6" s="273">
        <v>55400</v>
      </c>
      <c r="AHJ6" s="273">
        <v>30675</v>
      </c>
      <c r="AHK6" s="273">
        <v>20010</v>
      </c>
      <c r="AHL6" s="273">
        <v>1539690.38</v>
      </c>
      <c r="AHM6" s="273">
        <v>30400</v>
      </c>
      <c r="AHN6" s="273">
        <v>27200</v>
      </c>
      <c r="AHO6" s="273">
        <v>51950</v>
      </c>
      <c r="AHP6" s="273">
        <v>115750</v>
      </c>
      <c r="AHQ6" s="294">
        <v>28800</v>
      </c>
      <c r="AHR6" s="327">
        <v>0</v>
      </c>
      <c r="AHS6" s="294">
        <f t="shared" ref="AHS6:AHS16" si="0">SUM(D6:AHR6)</f>
        <v>312123265.19999993</v>
      </c>
      <c r="AHT6" s="271" t="b">
        <f t="shared" ref="AHT6:AHT37" si="1">AHU6=B6</f>
        <v>1</v>
      </c>
      <c r="AHU6" s="271" t="s">
        <v>2</v>
      </c>
    </row>
    <row r="7" spans="2:905" ht="23.4" customHeight="1" x14ac:dyDescent="0.8">
      <c r="B7" s="270" t="s">
        <v>4</v>
      </c>
      <c r="C7" s="271" t="s">
        <v>5</v>
      </c>
      <c r="D7" s="273">
        <v>9137041.5999999996</v>
      </c>
      <c r="E7" s="273">
        <v>254954</v>
      </c>
      <c r="F7" s="273">
        <v>275396.25</v>
      </c>
      <c r="G7" s="273">
        <v>4271</v>
      </c>
      <c r="H7" s="273">
        <v>897028.25</v>
      </c>
      <c r="I7" s="273">
        <v>24419.5</v>
      </c>
      <c r="J7" s="273">
        <v>215226</v>
      </c>
      <c r="K7" s="273">
        <v>24007.32</v>
      </c>
      <c r="L7" s="273">
        <v>63722.25</v>
      </c>
      <c r="M7" s="273">
        <v>14123</v>
      </c>
      <c r="N7" s="273">
        <v>0</v>
      </c>
      <c r="O7" s="273">
        <v>41708</v>
      </c>
      <c r="P7" s="273">
        <v>0</v>
      </c>
      <c r="Q7" s="273">
        <v>14586</v>
      </c>
      <c r="R7" s="273">
        <v>15634</v>
      </c>
      <c r="S7" s="273">
        <v>322479</v>
      </c>
      <c r="T7" s="273">
        <v>39201</v>
      </c>
      <c r="U7" s="273">
        <v>5774</v>
      </c>
      <c r="V7" s="273">
        <v>51579406.5</v>
      </c>
      <c r="W7" s="273">
        <v>421963</v>
      </c>
      <c r="X7" s="273">
        <v>11250</v>
      </c>
      <c r="Y7" s="273">
        <v>21864</v>
      </c>
      <c r="Z7" s="273">
        <v>70344.429999999993</v>
      </c>
      <c r="AA7" s="273">
        <v>19416</v>
      </c>
      <c r="AB7" s="273">
        <v>0</v>
      </c>
      <c r="AC7" s="273">
        <v>1609405</v>
      </c>
      <c r="AD7" s="273">
        <v>55383.25</v>
      </c>
      <c r="AE7" s="273">
        <v>13317</v>
      </c>
      <c r="AF7" s="273">
        <v>1504792</v>
      </c>
      <c r="AG7" s="273">
        <v>171892</v>
      </c>
      <c r="AH7" s="273">
        <v>1030419</v>
      </c>
      <c r="AI7" s="273">
        <v>191157.08000000002</v>
      </c>
      <c r="AJ7" s="273">
        <v>239921</v>
      </c>
      <c r="AK7" s="273">
        <v>162412</v>
      </c>
      <c r="AL7" s="273">
        <v>15770</v>
      </c>
      <c r="AM7" s="273">
        <v>50181</v>
      </c>
      <c r="AN7" s="273">
        <v>79067.8</v>
      </c>
      <c r="AO7" s="273">
        <v>82498</v>
      </c>
      <c r="AP7" s="273">
        <v>17085.5</v>
      </c>
      <c r="AQ7" s="273">
        <v>60709</v>
      </c>
      <c r="AR7" s="273">
        <v>0</v>
      </c>
      <c r="AS7" s="273">
        <v>4175.3999999999996</v>
      </c>
      <c r="AT7" s="273">
        <v>9103220.4299999997</v>
      </c>
      <c r="AU7" s="273">
        <v>24409</v>
      </c>
      <c r="AV7" s="273">
        <v>69914</v>
      </c>
      <c r="AW7" s="273">
        <v>36211.5</v>
      </c>
      <c r="AX7" s="273">
        <v>84027</v>
      </c>
      <c r="AY7" s="273">
        <v>121277</v>
      </c>
      <c r="AZ7" s="273">
        <v>798</v>
      </c>
      <c r="BA7" s="273">
        <v>3463.5</v>
      </c>
      <c r="BB7" s="273">
        <v>60481.5</v>
      </c>
      <c r="BC7" s="273">
        <v>46212.020000000004</v>
      </c>
      <c r="BD7" s="273">
        <v>0</v>
      </c>
      <c r="BE7" s="273">
        <v>7957.5</v>
      </c>
      <c r="BF7" s="273">
        <v>235803.61</v>
      </c>
      <c r="BG7" s="273">
        <v>250</v>
      </c>
      <c r="BH7" s="273">
        <v>61480</v>
      </c>
      <c r="BI7" s="273">
        <v>5216483.6399999997</v>
      </c>
      <c r="BJ7" s="273">
        <v>1034790.02</v>
      </c>
      <c r="BK7" s="273">
        <v>32824</v>
      </c>
      <c r="BL7" s="273">
        <v>6282</v>
      </c>
      <c r="BM7" s="273">
        <v>38080</v>
      </c>
      <c r="BN7" s="273">
        <v>99901</v>
      </c>
      <c r="BO7" s="273">
        <v>5120</v>
      </c>
      <c r="BP7" s="273">
        <v>0</v>
      </c>
      <c r="BQ7" s="273">
        <v>0</v>
      </c>
      <c r="BR7" s="273">
        <v>6154035</v>
      </c>
      <c r="BS7" s="273">
        <v>12624</v>
      </c>
      <c r="BT7" s="273">
        <v>35428</v>
      </c>
      <c r="BU7" s="273">
        <v>53654.92</v>
      </c>
      <c r="BV7" s="273">
        <v>31554</v>
      </c>
      <c r="BW7" s="273">
        <v>2323</v>
      </c>
      <c r="BX7" s="273">
        <v>46209.5</v>
      </c>
      <c r="BY7" s="273">
        <v>176105</v>
      </c>
      <c r="BZ7" s="273">
        <v>1680002.77</v>
      </c>
      <c r="CA7" s="273">
        <v>90493.6</v>
      </c>
      <c r="CB7" s="273">
        <v>8685</v>
      </c>
      <c r="CC7" s="273">
        <v>4173676.98</v>
      </c>
      <c r="CD7" s="273">
        <v>18322</v>
      </c>
      <c r="CE7" s="273">
        <v>6245</v>
      </c>
      <c r="CF7" s="273">
        <v>58338</v>
      </c>
      <c r="CG7" s="273">
        <v>38014944.549999997</v>
      </c>
      <c r="CH7" s="273">
        <v>757053</v>
      </c>
      <c r="CI7" s="273">
        <v>902997.25</v>
      </c>
      <c r="CJ7" s="273">
        <v>9791</v>
      </c>
      <c r="CK7" s="273">
        <v>35692</v>
      </c>
      <c r="CL7" s="273">
        <v>118513</v>
      </c>
      <c r="CM7" s="273">
        <v>11336</v>
      </c>
      <c r="CN7" s="273">
        <v>471718.5</v>
      </c>
      <c r="CO7" s="273">
        <v>912</v>
      </c>
      <c r="CP7" s="273">
        <v>84660</v>
      </c>
      <c r="CQ7" s="273">
        <v>13770.75</v>
      </c>
      <c r="CR7" s="273">
        <v>237882.5</v>
      </c>
      <c r="CS7" s="273">
        <v>2046.5</v>
      </c>
      <c r="CT7" s="273">
        <v>6908432.8899999997</v>
      </c>
      <c r="CU7" s="273">
        <v>42267.75</v>
      </c>
      <c r="CV7" s="273">
        <v>2909.5</v>
      </c>
      <c r="CW7" s="273">
        <v>26291.34</v>
      </c>
      <c r="CX7" s="273">
        <v>11287.5</v>
      </c>
      <c r="CY7" s="273">
        <v>35293.25</v>
      </c>
      <c r="CZ7" s="273">
        <v>8442</v>
      </c>
      <c r="DA7" s="273">
        <v>9845</v>
      </c>
      <c r="DB7" s="273">
        <v>5059425.7300000004</v>
      </c>
      <c r="DC7" s="273">
        <v>1382151.08</v>
      </c>
      <c r="DD7" s="273">
        <v>133763.5</v>
      </c>
      <c r="DE7" s="273">
        <v>78296</v>
      </c>
      <c r="DF7" s="273">
        <v>5170608.75</v>
      </c>
      <c r="DG7" s="273">
        <v>0</v>
      </c>
      <c r="DH7" s="273">
        <v>560663.25</v>
      </c>
      <c r="DI7" s="273">
        <v>17864</v>
      </c>
      <c r="DJ7" s="273">
        <v>22195.15</v>
      </c>
      <c r="DK7" s="273">
        <v>10330540</v>
      </c>
      <c r="DL7" s="273">
        <v>53879.5</v>
      </c>
      <c r="DM7" s="273">
        <v>242190.05</v>
      </c>
      <c r="DN7" s="273">
        <v>148923.32999999999</v>
      </c>
      <c r="DO7" s="273">
        <v>161561</v>
      </c>
      <c r="DP7" s="273">
        <v>92800.5</v>
      </c>
      <c r="DQ7" s="273">
        <v>234362</v>
      </c>
      <c r="DR7" s="273">
        <v>107488.5</v>
      </c>
      <c r="DS7" s="273">
        <v>154286.25</v>
      </c>
      <c r="DT7" s="273">
        <v>7578962.5499999998</v>
      </c>
      <c r="DU7" s="273">
        <v>14840</v>
      </c>
      <c r="DV7" s="273">
        <v>794666.84</v>
      </c>
      <c r="DW7" s="273">
        <v>698076.18</v>
      </c>
      <c r="DX7" s="273">
        <v>41515.11</v>
      </c>
      <c r="DY7" s="273">
        <v>195231</v>
      </c>
      <c r="DZ7" s="273">
        <v>89710</v>
      </c>
      <c r="EA7" s="273">
        <v>0</v>
      </c>
      <c r="EB7" s="273">
        <v>0</v>
      </c>
      <c r="EC7" s="273">
        <v>47955</v>
      </c>
      <c r="ED7" s="273">
        <v>208949</v>
      </c>
      <c r="EE7" s="273">
        <v>1755323.48</v>
      </c>
      <c r="EF7" s="273">
        <v>2218251.27</v>
      </c>
      <c r="EG7" s="273">
        <v>44025.53</v>
      </c>
      <c r="EH7" s="273">
        <v>30541.5</v>
      </c>
      <c r="EI7" s="273">
        <v>47529.75</v>
      </c>
      <c r="EJ7" s="273">
        <v>100167.79</v>
      </c>
      <c r="EK7" s="273">
        <v>845337.5</v>
      </c>
      <c r="EL7" s="273">
        <v>79127</v>
      </c>
      <c r="EM7" s="273">
        <v>121329</v>
      </c>
      <c r="EN7" s="273">
        <v>11340083.380000001</v>
      </c>
      <c r="EO7" s="273">
        <v>185229</v>
      </c>
      <c r="EP7" s="273">
        <v>366264.5</v>
      </c>
      <c r="EQ7" s="273">
        <v>42058</v>
      </c>
      <c r="ER7" s="273">
        <v>19897.5</v>
      </c>
      <c r="ES7" s="273">
        <v>0</v>
      </c>
      <c r="ET7" s="273">
        <v>105331</v>
      </c>
      <c r="EU7" s="273">
        <v>126010.22</v>
      </c>
      <c r="EV7" s="273">
        <v>19778.14</v>
      </c>
      <c r="EW7" s="273">
        <v>2804981.68</v>
      </c>
      <c r="EX7" s="273">
        <v>0</v>
      </c>
      <c r="EY7" s="273">
        <v>28036</v>
      </c>
      <c r="EZ7" s="273">
        <v>159070</v>
      </c>
      <c r="FA7" s="273">
        <v>35205</v>
      </c>
      <c r="FB7" s="273">
        <v>106691</v>
      </c>
      <c r="FC7" s="273">
        <v>108507</v>
      </c>
      <c r="FD7" s="273">
        <v>31982</v>
      </c>
      <c r="FE7" s="273">
        <v>9763</v>
      </c>
      <c r="FF7" s="273">
        <v>0</v>
      </c>
      <c r="FG7" s="273">
        <v>159677.54999999999</v>
      </c>
      <c r="FH7" s="273">
        <v>31813</v>
      </c>
      <c r="FI7" s="273">
        <v>2693652.9600000004</v>
      </c>
      <c r="FJ7" s="273">
        <v>42861</v>
      </c>
      <c r="FK7" s="273">
        <v>374066</v>
      </c>
      <c r="FL7" s="273">
        <v>450309.75</v>
      </c>
      <c r="FM7" s="273">
        <v>26527.16</v>
      </c>
      <c r="FN7" s="273">
        <v>0</v>
      </c>
      <c r="FO7" s="273">
        <v>21155.75</v>
      </c>
      <c r="FP7" s="273">
        <v>0</v>
      </c>
      <c r="FQ7" s="273">
        <v>8261289</v>
      </c>
      <c r="FR7" s="273">
        <v>67825.5</v>
      </c>
      <c r="FS7" s="273">
        <v>190262</v>
      </c>
      <c r="FT7" s="273">
        <v>198798</v>
      </c>
      <c r="FU7" s="273">
        <v>50642.5</v>
      </c>
      <c r="FV7" s="273">
        <v>173674.89</v>
      </c>
      <c r="FW7" s="273">
        <v>669346</v>
      </c>
      <c r="FX7" s="273">
        <v>82843</v>
      </c>
      <c r="FY7" s="273">
        <v>104007</v>
      </c>
      <c r="FZ7" s="273">
        <v>41309.75</v>
      </c>
      <c r="GA7" s="273">
        <v>288820.64</v>
      </c>
      <c r="GB7" s="273">
        <v>8110</v>
      </c>
      <c r="GC7" s="273">
        <v>0</v>
      </c>
      <c r="GD7" s="273">
        <v>0</v>
      </c>
      <c r="GE7" s="273">
        <v>2451272.96</v>
      </c>
      <c r="GF7" s="273">
        <v>17017</v>
      </c>
      <c r="GG7" s="273">
        <v>19073.25</v>
      </c>
      <c r="GH7" s="273">
        <v>759535.75</v>
      </c>
      <c r="GI7" s="273">
        <v>82765</v>
      </c>
      <c r="GJ7" s="273">
        <v>92928.25</v>
      </c>
      <c r="GK7" s="273">
        <v>109280.5</v>
      </c>
      <c r="GL7" s="273">
        <v>569037.5</v>
      </c>
      <c r="GM7" s="273">
        <v>52128</v>
      </c>
      <c r="GN7" s="273">
        <v>0</v>
      </c>
      <c r="GO7" s="273">
        <v>0</v>
      </c>
      <c r="GP7" s="273">
        <v>0</v>
      </c>
      <c r="GQ7" s="273">
        <v>1864355.18</v>
      </c>
      <c r="GR7" s="273">
        <v>875754.17</v>
      </c>
      <c r="GS7" s="273">
        <v>356199</v>
      </c>
      <c r="GT7" s="273">
        <v>1108146.33</v>
      </c>
      <c r="GU7" s="273">
        <v>9505</v>
      </c>
      <c r="GV7" s="273">
        <v>104779.88</v>
      </c>
      <c r="GW7" s="273">
        <v>135398</v>
      </c>
      <c r="GX7" s="273">
        <v>40628</v>
      </c>
      <c r="GY7" s="273">
        <v>6314034</v>
      </c>
      <c r="GZ7" s="273">
        <v>805277.25</v>
      </c>
      <c r="HA7" s="273">
        <v>117646</v>
      </c>
      <c r="HB7" s="273">
        <v>284515</v>
      </c>
      <c r="HC7" s="273">
        <v>20503431.07</v>
      </c>
      <c r="HD7" s="273">
        <v>3007324</v>
      </c>
      <c r="HE7" s="273">
        <v>601987</v>
      </c>
      <c r="HF7" s="273">
        <v>1537488.13</v>
      </c>
      <c r="HG7" s="273">
        <v>570561</v>
      </c>
      <c r="HH7" s="273">
        <v>3268795</v>
      </c>
      <c r="HI7" s="273">
        <v>850332.75</v>
      </c>
      <c r="HJ7" s="273">
        <v>4465750.25</v>
      </c>
      <c r="HK7" s="273">
        <v>141295</v>
      </c>
      <c r="HL7" s="273">
        <v>767087</v>
      </c>
      <c r="HM7" s="273">
        <v>203258</v>
      </c>
      <c r="HN7" s="273">
        <v>234464</v>
      </c>
      <c r="HO7" s="273">
        <v>535884</v>
      </c>
      <c r="HP7" s="273">
        <v>61396</v>
      </c>
      <c r="HQ7" s="273">
        <v>-137522.63</v>
      </c>
      <c r="HR7" s="273">
        <v>9493072.0899999999</v>
      </c>
      <c r="HS7" s="273">
        <v>1648272.89</v>
      </c>
      <c r="HT7" s="273">
        <v>591019</v>
      </c>
      <c r="HU7" s="273">
        <v>185364</v>
      </c>
      <c r="HV7" s="273">
        <v>329063.24</v>
      </c>
      <c r="HW7" s="273">
        <v>32695</v>
      </c>
      <c r="HX7" s="273">
        <v>1067541</v>
      </c>
      <c r="HY7" s="273">
        <v>85015.75</v>
      </c>
      <c r="HZ7" s="273">
        <v>38836</v>
      </c>
      <c r="IA7" s="273">
        <v>610116</v>
      </c>
      <c r="IB7" s="273">
        <v>0</v>
      </c>
      <c r="IC7" s="273">
        <v>637056</v>
      </c>
      <c r="ID7" s="273">
        <v>0</v>
      </c>
      <c r="IE7" s="273">
        <v>1410583</v>
      </c>
      <c r="IF7" s="273">
        <v>246942.9</v>
      </c>
      <c r="IG7" s="273">
        <v>0</v>
      </c>
      <c r="IH7" s="273">
        <v>8959600.8499999996</v>
      </c>
      <c r="II7" s="273">
        <v>833078.5</v>
      </c>
      <c r="IJ7" s="273">
        <v>33834</v>
      </c>
      <c r="IK7" s="273">
        <v>30127</v>
      </c>
      <c r="IL7" s="273">
        <v>1668723.34</v>
      </c>
      <c r="IM7" s="273">
        <v>7433.25</v>
      </c>
      <c r="IN7" s="273">
        <v>28637</v>
      </c>
      <c r="IO7" s="273">
        <v>135048</v>
      </c>
      <c r="IP7" s="273">
        <v>23036</v>
      </c>
      <c r="IQ7" s="273">
        <v>210461</v>
      </c>
      <c r="IR7" s="273">
        <v>22608.92</v>
      </c>
      <c r="IS7" s="273">
        <v>26504720.100000001</v>
      </c>
      <c r="IT7" s="273">
        <v>2731684</v>
      </c>
      <c r="IU7" s="273">
        <v>257835</v>
      </c>
      <c r="IV7" s="273">
        <v>158622</v>
      </c>
      <c r="IW7" s="273">
        <v>43300</v>
      </c>
      <c r="IX7" s="273">
        <v>9125</v>
      </c>
      <c r="IY7" s="273">
        <v>140785</v>
      </c>
      <c r="IZ7" s="273">
        <v>11437</v>
      </c>
      <c r="JA7" s="273">
        <v>-48436.5</v>
      </c>
      <c r="JB7" s="273">
        <v>71955</v>
      </c>
      <c r="JC7" s="273">
        <v>1238565</v>
      </c>
      <c r="JD7" s="273">
        <v>38997.25</v>
      </c>
      <c r="JE7" s="273">
        <v>3146865.24</v>
      </c>
      <c r="JF7" s="273">
        <v>917918.25</v>
      </c>
      <c r="JG7" s="273">
        <v>5200</v>
      </c>
      <c r="JH7" s="273">
        <v>104831.17</v>
      </c>
      <c r="JI7" s="273">
        <v>35310</v>
      </c>
      <c r="JJ7" s="273">
        <v>122784</v>
      </c>
      <c r="JK7" s="273">
        <v>5528825.1600000001</v>
      </c>
      <c r="JL7" s="273">
        <v>12249</v>
      </c>
      <c r="JM7" s="273">
        <v>611960</v>
      </c>
      <c r="JN7" s="273">
        <v>202974.61</v>
      </c>
      <c r="JO7" s="273">
        <v>50363</v>
      </c>
      <c r="JP7" s="273">
        <v>439961</v>
      </c>
      <c r="JQ7" s="273">
        <v>5503.25</v>
      </c>
      <c r="JR7" s="273">
        <v>4917926.1399999997</v>
      </c>
      <c r="JS7" s="273">
        <v>2539348.25</v>
      </c>
      <c r="JT7" s="273">
        <v>363845.04000000004</v>
      </c>
      <c r="JU7" s="273">
        <v>23905</v>
      </c>
      <c r="JV7" s="273">
        <v>27664</v>
      </c>
      <c r="JW7" s="273">
        <v>295724</v>
      </c>
      <c r="JX7" s="273">
        <v>1333987.5</v>
      </c>
      <c r="JY7" s="273">
        <v>380573.5</v>
      </c>
      <c r="JZ7" s="273">
        <v>29667</v>
      </c>
      <c r="KA7" s="273">
        <v>55034</v>
      </c>
      <c r="KB7" s="273">
        <v>35576.949999999997</v>
      </c>
      <c r="KC7" s="273">
        <v>330139.5</v>
      </c>
      <c r="KD7" s="273">
        <v>0</v>
      </c>
      <c r="KE7" s="273">
        <v>15558</v>
      </c>
      <c r="KF7" s="273">
        <v>11924.5</v>
      </c>
      <c r="KG7" s="273">
        <v>24717</v>
      </c>
      <c r="KH7" s="273">
        <v>6761332.75</v>
      </c>
      <c r="KI7" s="273">
        <v>748757.21</v>
      </c>
      <c r="KJ7" s="273">
        <v>351187</v>
      </c>
      <c r="KK7" s="273">
        <v>48714</v>
      </c>
      <c r="KL7" s="273">
        <v>200844</v>
      </c>
      <c r="KM7" s="273">
        <v>224402</v>
      </c>
      <c r="KN7" s="273">
        <v>886086.17</v>
      </c>
      <c r="KO7" s="273">
        <v>1694847.1500000001</v>
      </c>
      <c r="KP7" s="273">
        <v>304008.92</v>
      </c>
      <c r="KQ7" s="273">
        <v>4009372.65</v>
      </c>
      <c r="KR7" s="273">
        <v>609034</v>
      </c>
      <c r="KS7" s="273">
        <v>412231</v>
      </c>
      <c r="KT7" s="273">
        <v>1971468.75</v>
      </c>
      <c r="KU7" s="273">
        <v>172252.25</v>
      </c>
      <c r="KV7" s="273">
        <v>435432</v>
      </c>
      <c r="KW7" s="273">
        <v>8214479.96</v>
      </c>
      <c r="KX7" s="273">
        <v>1127972</v>
      </c>
      <c r="KY7" s="273">
        <v>8553350.6800000016</v>
      </c>
      <c r="KZ7" s="273">
        <v>338071</v>
      </c>
      <c r="LA7" s="273">
        <v>12682</v>
      </c>
      <c r="LB7" s="273">
        <v>424816</v>
      </c>
      <c r="LC7" s="273">
        <v>1109229.45</v>
      </c>
      <c r="LD7" s="273">
        <v>1303409</v>
      </c>
      <c r="LE7" s="273">
        <v>202406</v>
      </c>
      <c r="LF7" s="273">
        <v>0</v>
      </c>
      <c r="LG7" s="273">
        <v>14156559.75</v>
      </c>
      <c r="LH7" s="273">
        <v>852091.25</v>
      </c>
      <c r="LI7" s="273">
        <v>6157480</v>
      </c>
      <c r="LJ7" s="273">
        <v>5802337.0600000005</v>
      </c>
      <c r="LK7" s="273">
        <v>746872</v>
      </c>
      <c r="LL7" s="273">
        <v>1536786.96</v>
      </c>
      <c r="LM7" s="273">
        <v>35305.910000000003</v>
      </c>
      <c r="LN7" s="273">
        <v>131061.25</v>
      </c>
      <c r="LO7" s="273">
        <v>36054.979999999996</v>
      </c>
      <c r="LP7" s="273">
        <v>21773</v>
      </c>
      <c r="LQ7" s="273">
        <v>1500</v>
      </c>
      <c r="LR7" s="273">
        <v>2865750.59</v>
      </c>
      <c r="LS7" s="273">
        <v>406373.5</v>
      </c>
      <c r="LT7" s="273">
        <v>74323</v>
      </c>
      <c r="LU7" s="273">
        <v>17446022.940000001</v>
      </c>
      <c r="LV7" s="273">
        <v>6687843.7800000003</v>
      </c>
      <c r="LW7" s="273">
        <v>11164884.280000001</v>
      </c>
      <c r="LX7" s="273">
        <v>1134338</v>
      </c>
      <c r="LY7" s="273">
        <v>324014.66000000003</v>
      </c>
      <c r="LZ7" s="273">
        <v>27689</v>
      </c>
      <c r="MA7" s="273">
        <v>94828</v>
      </c>
      <c r="MB7" s="273">
        <v>141536.25</v>
      </c>
      <c r="MC7" s="273">
        <v>411793</v>
      </c>
      <c r="MD7" s="273">
        <v>492438.8</v>
      </c>
      <c r="ME7" s="273">
        <v>333005</v>
      </c>
      <c r="MF7" s="273">
        <v>0</v>
      </c>
      <c r="MG7" s="273">
        <v>37288641.109999999</v>
      </c>
      <c r="MH7" s="273">
        <v>51798</v>
      </c>
      <c r="MI7" s="273">
        <v>166934.47</v>
      </c>
      <c r="MJ7" s="273">
        <v>13515</v>
      </c>
      <c r="MK7" s="273">
        <v>21275</v>
      </c>
      <c r="ML7" s="273">
        <v>222226</v>
      </c>
      <c r="MM7" s="273">
        <v>32844</v>
      </c>
      <c r="MN7" s="273">
        <v>18377</v>
      </c>
      <c r="MO7" s="273">
        <v>62477</v>
      </c>
      <c r="MP7" s="273">
        <v>0</v>
      </c>
      <c r="MQ7" s="273">
        <v>69997.72</v>
      </c>
      <c r="MR7" s="273">
        <v>187268.75</v>
      </c>
      <c r="MS7" s="273">
        <v>7321690.5800000001</v>
      </c>
      <c r="MT7" s="273">
        <v>18531</v>
      </c>
      <c r="MU7" s="273">
        <v>-591941.34000000008</v>
      </c>
      <c r="MV7" s="273">
        <v>184119</v>
      </c>
      <c r="MW7" s="273">
        <v>235731.34</v>
      </c>
      <c r="MX7" s="273">
        <v>111079</v>
      </c>
      <c r="MY7" s="273">
        <v>1376141.75</v>
      </c>
      <c r="MZ7" s="273">
        <v>693677.85</v>
      </c>
      <c r="NA7" s="273">
        <v>735716</v>
      </c>
      <c r="NB7" s="273">
        <v>136151.25</v>
      </c>
      <c r="NC7" s="273">
        <v>0</v>
      </c>
      <c r="ND7" s="273">
        <v>32676208.050000001</v>
      </c>
      <c r="NE7" s="273">
        <v>1184887</v>
      </c>
      <c r="NF7" s="273">
        <v>97370</v>
      </c>
      <c r="NG7" s="273">
        <v>3623160.45</v>
      </c>
      <c r="NH7" s="273">
        <v>55782</v>
      </c>
      <c r="NI7" s="273">
        <v>113273.35</v>
      </c>
      <c r="NJ7" s="273">
        <v>1505329.62</v>
      </c>
      <c r="NK7" s="273">
        <v>1164336.5</v>
      </c>
      <c r="NL7" s="273">
        <v>30306</v>
      </c>
      <c r="NM7" s="273">
        <v>306677.75</v>
      </c>
      <c r="NN7" s="273">
        <v>99395.140000000014</v>
      </c>
      <c r="NO7" s="273">
        <v>45858</v>
      </c>
      <c r="NP7" s="273">
        <v>4734975.6500000004</v>
      </c>
      <c r="NQ7" s="273">
        <v>18069</v>
      </c>
      <c r="NR7" s="273">
        <v>47906</v>
      </c>
      <c r="NS7" s="273">
        <v>107666.75</v>
      </c>
      <c r="NT7" s="273">
        <v>107974</v>
      </c>
      <c r="NU7" s="273">
        <v>0</v>
      </c>
      <c r="NV7" s="273">
        <v>52143</v>
      </c>
      <c r="NW7" s="273">
        <v>7793735.3300000001</v>
      </c>
      <c r="NX7" s="273">
        <v>1023048.34</v>
      </c>
      <c r="NY7" s="273">
        <v>102851</v>
      </c>
      <c r="NZ7" s="273">
        <v>67881</v>
      </c>
      <c r="OA7" s="273">
        <v>124360</v>
      </c>
      <c r="OB7" s="273">
        <v>293303</v>
      </c>
      <c r="OC7" s="273">
        <v>104638</v>
      </c>
      <c r="OD7" s="273">
        <v>6912621.040000001</v>
      </c>
      <c r="OE7" s="273">
        <v>3095648.4299999997</v>
      </c>
      <c r="OF7" s="273">
        <v>818146.75</v>
      </c>
      <c r="OG7" s="273">
        <v>2076260.6</v>
      </c>
      <c r="OH7" s="273">
        <v>1021469</v>
      </c>
      <c r="OI7" s="273">
        <v>713802</v>
      </c>
      <c r="OJ7" s="273">
        <v>609325</v>
      </c>
      <c r="OK7" s="273">
        <v>0</v>
      </c>
      <c r="OL7" s="273">
        <v>272446</v>
      </c>
      <c r="OM7" s="273">
        <v>20779660.379999999</v>
      </c>
      <c r="ON7" s="273">
        <v>2060191</v>
      </c>
      <c r="OO7" s="273">
        <v>2356480.7999999998</v>
      </c>
      <c r="OP7" s="273">
        <v>1391236</v>
      </c>
      <c r="OQ7" s="273">
        <v>479402.75</v>
      </c>
      <c r="OR7" s="273">
        <v>0</v>
      </c>
      <c r="OS7" s="273">
        <v>3585159.72</v>
      </c>
      <c r="OT7" s="273">
        <v>104286.5</v>
      </c>
      <c r="OU7" s="273">
        <v>0</v>
      </c>
      <c r="OV7" s="273">
        <v>89731</v>
      </c>
      <c r="OW7" s="273">
        <v>189165</v>
      </c>
      <c r="OX7" s="273">
        <v>4433514.6999999993</v>
      </c>
      <c r="OY7" s="273">
        <v>38278</v>
      </c>
      <c r="OZ7" s="273">
        <v>28792</v>
      </c>
      <c r="PA7" s="273">
        <v>0</v>
      </c>
      <c r="PB7" s="273">
        <v>3722991.67</v>
      </c>
      <c r="PC7" s="273">
        <v>102639</v>
      </c>
      <c r="PD7" s="273">
        <v>0</v>
      </c>
      <c r="PE7" s="273">
        <v>26539</v>
      </c>
      <c r="PF7" s="273">
        <v>130502</v>
      </c>
      <c r="PG7" s="273">
        <v>285658.17</v>
      </c>
      <c r="PH7" s="273">
        <v>60141</v>
      </c>
      <c r="PI7" s="273">
        <v>50752</v>
      </c>
      <c r="PJ7" s="273">
        <v>129535.95</v>
      </c>
      <c r="PK7" s="273">
        <v>0</v>
      </c>
      <c r="PL7" s="273">
        <v>25455</v>
      </c>
      <c r="PM7" s="273">
        <v>331420.5</v>
      </c>
      <c r="PN7" s="273">
        <v>0</v>
      </c>
      <c r="PO7" s="273">
        <v>385726</v>
      </c>
      <c r="PP7" s="273">
        <v>0</v>
      </c>
      <c r="PQ7" s="273">
        <v>43877.5</v>
      </c>
      <c r="PR7" s="273">
        <v>0</v>
      </c>
      <c r="PS7" s="273">
        <v>5175</v>
      </c>
      <c r="PT7" s="273">
        <v>13691251</v>
      </c>
      <c r="PU7" s="273">
        <v>401963</v>
      </c>
      <c r="PV7" s="273">
        <v>50825</v>
      </c>
      <c r="PW7" s="273">
        <v>49815.5</v>
      </c>
      <c r="PX7" s="273">
        <v>1680274.23</v>
      </c>
      <c r="PY7" s="273">
        <v>22672.880000000001</v>
      </c>
      <c r="PZ7" s="273">
        <v>236618.38</v>
      </c>
      <c r="QA7" s="273">
        <v>170491</v>
      </c>
      <c r="QB7" s="273">
        <v>503387.5</v>
      </c>
      <c r="QC7" s="273">
        <v>6260</v>
      </c>
      <c r="QD7" s="273">
        <v>349219</v>
      </c>
      <c r="QE7" s="273">
        <v>14917</v>
      </c>
      <c r="QF7" s="273">
        <v>35679</v>
      </c>
      <c r="QG7" s="273">
        <v>100976.5</v>
      </c>
      <c r="QH7" s="273">
        <v>0</v>
      </c>
      <c r="QI7" s="273">
        <v>175406</v>
      </c>
      <c r="QJ7" s="273">
        <v>80529</v>
      </c>
      <c r="QK7" s="273">
        <v>29419</v>
      </c>
      <c r="QL7" s="273">
        <v>0</v>
      </c>
      <c r="QM7" s="273">
        <v>143676</v>
      </c>
      <c r="QN7" s="273">
        <v>629204.36</v>
      </c>
      <c r="QO7" s="273">
        <v>19891</v>
      </c>
      <c r="QP7" s="273">
        <v>7117.5</v>
      </c>
      <c r="QQ7" s="273">
        <v>0</v>
      </c>
      <c r="QR7" s="273">
        <v>0</v>
      </c>
      <c r="QS7" s="273">
        <v>0</v>
      </c>
      <c r="QT7" s="273">
        <v>5069471.3199999994</v>
      </c>
      <c r="QU7" s="273">
        <v>50156.75</v>
      </c>
      <c r="QV7" s="273">
        <v>336786.5</v>
      </c>
      <c r="QW7" s="273">
        <v>28143</v>
      </c>
      <c r="QX7" s="273">
        <v>18290</v>
      </c>
      <c r="QY7" s="273">
        <v>731679</v>
      </c>
      <c r="QZ7" s="273">
        <v>13206</v>
      </c>
      <c r="RA7" s="273">
        <v>223218.38</v>
      </c>
      <c r="RB7" s="273">
        <v>146809.5</v>
      </c>
      <c r="RC7" s="273">
        <v>67161</v>
      </c>
      <c r="RD7" s="273">
        <v>4030</v>
      </c>
      <c r="RE7" s="273">
        <v>0</v>
      </c>
      <c r="RF7" s="273">
        <v>0</v>
      </c>
      <c r="RG7" s="273">
        <v>4532868.09</v>
      </c>
      <c r="RH7" s="273">
        <v>247027.25</v>
      </c>
      <c r="RI7" s="273">
        <v>15054</v>
      </c>
      <c r="RJ7" s="273">
        <v>23569.69</v>
      </c>
      <c r="RK7" s="273">
        <v>202132.25</v>
      </c>
      <c r="RL7" s="273">
        <v>-61653.859999999986</v>
      </c>
      <c r="RM7" s="273">
        <v>-2069751.4700000002</v>
      </c>
      <c r="RN7" s="273">
        <v>2640</v>
      </c>
      <c r="RO7" s="273">
        <v>21424</v>
      </c>
      <c r="RP7" s="273">
        <v>241130.68</v>
      </c>
      <c r="RQ7" s="273">
        <v>859914.56</v>
      </c>
      <c r="RR7" s="273">
        <v>52824</v>
      </c>
      <c r="RS7" s="273">
        <v>0</v>
      </c>
      <c r="RT7" s="273">
        <v>11289</v>
      </c>
      <c r="RU7" s="273">
        <v>1361</v>
      </c>
      <c r="RV7" s="273">
        <v>71085</v>
      </c>
      <c r="RW7" s="273">
        <v>33524.75</v>
      </c>
      <c r="RX7" s="273">
        <v>8956</v>
      </c>
      <c r="RY7" s="273">
        <v>0</v>
      </c>
      <c r="RZ7" s="273">
        <v>87386.5</v>
      </c>
      <c r="SA7" s="273">
        <v>3041560.79</v>
      </c>
      <c r="SB7" s="273">
        <v>0</v>
      </c>
      <c r="SC7" s="273">
        <v>0</v>
      </c>
      <c r="SD7" s="273">
        <v>56559</v>
      </c>
      <c r="SE7" s="273">
        <v>93064</v>
      </c>
      <c r="SF7" s="273">
        <v>496080</v>
      </c>
      <c r="SG7" s="273">
        <v>24621.5</v>
      </c>
      <c r="SH7" s="273">
        <v>9697776.25</v>
      </c>
      <c r="SI7" s="273">
        <v>5121</v>
      </c>
      <c r="SJ7" s="273">
        <v>68066</v>
      </c>
      <c r="SK7" s="273">
        <v>174375</v>
      </c>
      <c r="SL7" s="273">
        <v>-50</v>
      </c>
      <c r="SM7" s="273">
        <v>2005910.5</v>
      </c>
      <c r="SN7" s="273">
        <v>105595.65</v>
      </c>
      <c r="SO7" s="273">
        <v>24419</v>
      </c>
      <c r="SP7" s="273">
        <v>190213.05000000002</v>
      </c>
      <c r="SQ7" s="273">
        <v>0</v>
      </c>
      <c r="SR7" s="273">
        <v>75516.5</v>
      </c>
      <c r="SS7" s="273">
        <v>20</v>
      </c>
      <c r="ST7" s="273">
        <v>63627.5</v>
      </c>
      <c r="SU7" s="273">
        <v>3033201.72</v>
      </c>
      <c r="SV7" s="273">
        <v>4361</v>
      </c>
      <c r="SW7" s="273">
        <v>27404</v>
      </c>
      <c r="SX7" s="273">
        <v>0</v>
      </c>
      <c r="SY7" s="273">
        <v>36670</v>
      </c>
      <c r="SZ7" s="273">
        <v>47059.5</v>
      </c>
      <c r="TA7" s="273">
        <v>207302</v>
      </c>
      <c r="TB7" s="273">
        <v>227023</v>
      </c>
      <c r="TC7" s="273">
        <v>19010</v>
      </c>
      <c r="TD7" s="273">
        <v>0</v>
      </c>
      <c r="TE7" s="273">
        <v>0</v>
      </c>
      <c r="TF7" s="273">
        <v>141302</v>
      </c>
      <c r="TG7" s="273">
        <v>188628</v>
      </c>
      <c r="TH7" s="273">
        <v>19918</v>
      </c>
      <c r="TI7" s="273">
        <v>11242463.529999999</v>
      </c>
      <c r="TJ7" s="273">
        <v>0</v>
      </c>
      <c r="TK7" s="273">
        <v>0</v>
      </c>
      <c r="TL7" s="273">
        <v>240201</v>
      </c>
      <c r="TM7" s="273">
        <v>821471</v>
      </c>
      <c r="TN7" s="273">
        <v>207108</v>
      </c>
      <c r="TO7" s="273">
        <v>19792</v>
      </c>
      <c r="TP7" s="273">
        <v>464646</v>
      </c>
      <c r="TQ7" s="273">
        <v>187237.75</v>
      </c>
      <c r="TR7" s="273">
        <v>14682</v>
      </c>
      <c r="TS7" s="273">
        <v>25227</v>
      </c>
      <c r="TT7" s="273">
        <v>54622</v>
      </c>
      <c r="TU7" s="273">
        <v>7004</v>
      </c>
      <c r="TV7" s="273">
        <v>74491.47</v>
      </c>
      <c r="TW7" s="273">
        <v>13306</v>
      </c>
      <c r="TX7" s="273">
        <v>0</v>
      </c>
      <c r="TY7" s="273">
        <v>1115220</v>
      </c>
      <c r="TZ7" s="273">
        <v>69375</v>
      </c>
      <c r="UA7" s="273">
        <v>4347979.6500000004</v>
      </c>
      <c r="UB7" s="273">
        <v>341015.3</v>
      </c>
      <c r="UC7" s="273">
        <v>6268.25</v>
      </c>
      <c r="UD7" s="273">
        <v>18682</v>
      </c>
      <c r="UE7" s="273">
        <v>5079214.8899999997</v>
      </c>
      <c r="UF7" s="273">
        <v>20395</v>
      </c>
      <c r="UG7" s="273">
        <v>0</v>
      </c>
      <c r="UH7" s="273">
        <v>0</v>
      </c>
      <c r="UI7" s="273">
        <v>21588</v>
      </c>
      <c r="UJ7" s="273">
        <v>3982123.5</v>
      </c>
      <c r="UK7" s="273">
        <v>60761</v>
      </c>
      <c r="UL7" s="273">
        <v>23259</v>
      </c>
      <c r="UM7" s="273">
        <v>113778</v>
      </c>
      <c r="UN7" s="273">
        <v>35580.04</v>
      </c>
      <c r="UO7" s="273">
        <v>3495</v>
      </c>
      <c r="UP7" s="273">
        <v>11881163.939999999</v>
      </c>
      <c r="UQ7" s="273">
        <v>110120</v>
      </c>
      <c r="UR7" s="273">
        <v>8527.02</v>
      </c>
      <c r="US7" s="273">
        <v>1191106.68</v>
      </c>
      <c r="UT7" s="273">
        <v>0</v>
      </c>
      <c r="UU7" s="273">
        <v>143262.5</v>
      </c>
      <c r="UV7" s="273">
        <v>262916.75</v>
      </c>
      <c r="UW7" s="273">
        <v>37006</v>
      </c>
      <c r="UX7" s="273">
        <v>7328</v>
      </c>
      <c r="UY7" s="273">
        <v>49981</v>
      </c>
      <c r="UZ7" s="273">
        <v>239774</v>
      </c>
      <c r="VA7" s="273">
        <v>509459</v>
      </c>
      <c r="VB7" s="273">
        <v>71675</v>
      </c>
      <c r="VC7" s="273">
        <v>301274.5</v>
      </c>
      <c r="VD7" s="273">
        <v>32128</v>
      </c>
      <c r="VE7" s="273">
        <v>0</v>
      </c>
      <c r="VF7" s="273">
        <v>0</v>
      </c>
      <c r="VG7" s="273">
        <v>62638</v>
      </c>
      <c r="VH7" s="273">
        <v>423369.5</v>
      </c>
      <c r="VI7" s="273">
        <v>0</v>
      </c>
      <c r="VJ7" s="273">
        <v>0</v>
      </c>
      <c r="VK7" s="273">
        <v>43687</v>
      </c>
      <c r="VL7" s="273">
        <v>6280146.8200000003</v>
      </c>
      <c r="VM7" s="273">
        <v>51306</v>
      </c>
      <c r="VN7" s="273">
        <v>50922.5</v>
      </c>
      <c r="VO7" s="273">
        <v>3647</v>
      </c>
      <c r="VP7" s="273">
        <v>35281.800000000003</v>
      </c>
      <c r="VQ7" s="273">
        <v>862907</v>
      </c>
      <c r="VR7" s="273">
        <v>107146</v>
      </c>
      <c r="VS7" s="273">
        <v>3430</v>
      </c>
      <c r="VT7" s="273">
        <v>245112</v>
      </c>
      <c r="VU7" s="273">
        <v>1332262</v>
      </c>
      <c r="VV7" s="273">
        <v>14270</v>
      </c>
      <c r="VW7" s="273">
        <v>130206</v>
      </c>
      <c r="VX7" s="273">
        <v>25798</v>
      </c>
      <c r="VY7" s="273">
        <v>0</v>
      </c>
      <c r="VZ7" s="273">
        <v>100</v>
      </c>
      <c r="WA7" s="273">
        <v>23116484.75</v>
      </c>
      <c r="WB7" s="273">
        <v>343821</v>
      </c>
      <c r="WC7" s="273">
        <v>144578</v>
      </c>
      <c r="WD7" s="273">
        <v>111448.97</v>
      </c>
      <c r="WE7" s="273">
        <v>146113</v>
      </c>
      <c r="WF7" s="273">
        <v>10086</v>
      </c>
      <c r="WG7" s="273">
        <v>195539</v>
      </c>
      <c r="WH7" s="273">
        <v>116437</v>
      </c>
      <c r="WI7" s="273">
        <v>128616.5</v>
      </c>
      <c r="WJ7" s="273">
        <v>476683</v>
      </c>
      <c r="WK7" s="273">
        <v>183541</v>
      </c>
      <c r="WL7" s="273">
        <v>643735.06999999995</v>
      </c>
      <c r="WM7" s="273">
        <v>215079</v>
      </c>
      <c r="WN7" s="273">
        <v>204425</v>
      </c>
      <c r="WO7" s="273">
        <v>676085</v>
      </c>
      <c r="WP7" s="273">
        <v>327611</v>
      </c>
      <c r="WQ7" s="273">
        <v>82827.25</v>
      </c>
      <c r="WR7" s="273">
        <v>81031</v>
      </c>
      <c r="WS7" s="273">
        <v>39254</v>
      </c>
      <c r="WT7" s="273">
        <v>512390</v>
      </c>
      <c r="WU7" s="273">
        <v>995273.63</v>
      </c>
      <c r="WV7" s="273">
        <v>4603</v>
      </c>
      <c r="WW7" s="273">
        <v>40840</v>
      </c>
      <c r="WX7" s="273">
        <v>-3040</v>
      </c>
      <c r="WY7" s="273">
        <v>178860.36</v>
      </c>
      <c r="WZ7" s="273">
        <v>6844</v>
      </c>
      <c r="XA7" s="273">
        <v>0</v>
      </c>
      <c r="XB7" s="273">
        <v>4020</v>
      </c>
      <c r="XC7" s="273">
        <v>1632571.32</v>
      </c>
      <c r="XD7" s="273">
        <v>80014.39</v>
      </c>
      <c r="XE7" s="273">
        <v>11665</v>
      </c>
      <c r="XF7" s="273">
        <v>83282</v>
      </c>
      <c r="XG7" s="273">
        <v>0</v>
      </c>
      <c r="XH7" s="273">
        <v>5885357.29</v>
      </c>
      <c r="XI7" s="273">
        <v>457328.5</v>
      </c>
      <c r="XJ7" s="273">
        <v>29724</v>
      </c>
      <c r="XK7" s="273">
        <v>816001.75</v>
      </c>
      <c r="XL7" s="273">
        <v>116355</v>
      </c>
      <c r="XM7" s="273">
        <v>114173</v>
      </c>
      <c r="XN7" s="273">
        <v>292171.5</v>
      </c>
      <c r="XO7" s="273">
        <v>3265.75</v>
      </c>
      <c r="XP7" s="273">
        <v>33094</v>
      </c>
      <c r="XQ7" s="273">
        <v>656845.32999999996</v>
      </c>
      <c r="XR7" s="273">
        <v>82201</v>
      </c>
      <c r="XS7" s="273">
        <v>42427</v>
      </c>
      <c r="XT7" s="273">
        <v>58869</v>
      </c>
      <c r="XU7" s="273">
        <v>15333</v>
      </c>
      <c r="XV7" s="273">
        <v>0</v>
      </c>
      <c r="XW7" s="273">
        <v>48106</v>
      </c>
      <c r="XX7" s="273">
        <v>37753</v>
      </c>
      <c r="XY7" s="273">
        <v>0</v>
      </c>
      <c r="XZ7" s="273">
        <v>6176</v>
      </c>
      <c r="YA7" s="273">
        <v>10492</v>
      </c>
      <c r="YB7" s="273">
        <v>0</v>
      </c>
      <c r="YC7" s="273">
        <v>0</v>
      </c>
      <c r="YD7" s="273">
        <v>0</v>
      </c>
      <c r="YE7" s="273">
        <v>5097149.9400000004</v>
      </c>
      <c r="YF7" s="273">
        <v>13665</v>
      </c>
      <c r="YG7" s="273">
        <v>145100.29999999999</v>
      </c>
      <c r="YH7" s="273">
        <v>25641</v>
      </c>
      <c r="YI7" s="273">
        <v>1484287.62</v>
      </c>
      <c r="YJ7" s="273">
        <v>271865.25</v>
      </c>
      <c r="YK7" s="273">
        <v>256245</v>
      </c>
      <c r="YL7" s="273">
        <v>128921</v>
      </c>
      <c r="YM7" s="273">
        <v>558538</v>
      </c>
      <c r="YN7" s="273">
        <v>93530</v>
      </c>
      <c r="YO7" s="273">
        <v>108859</v>
      </c>
      <c r="YP7" s="273">
        <v>78425.5</v>
      </c>
      <c r="YQ7" s="273">
        <v>79755.75</v>
      </c>
      <c r="YR7" s="273">
        <v>0</v>
      </c>
      <c r="YS7" s="273">
        <v>0</v>
      </c>
      <c r="YT7" s="273">
        <v>0</v>
      </c>
      <c r="YU7" s="273">
        <v>1052.8999999999996</v>
      </c>
      <c r="YV7" s="273">
        <v>2567208.25</v>
      </c>
      <c r="YW7" s="273">
        <v>69701</v>
      </c>
      <c r="YX7" s="273">
        <v>146518</v>
      </c>
      <c r="YY7" s="273">
        <v>0</v>
      </c>
      <c r="YZ7" s="273">
        <v>0</v>
      </c>
      <c r="ZA7" s="273">
        <v>9043</v>
      </c>
      <c r="ZB7" s="273">
        <v>46871.81</v>
      </c>
      <c r="ZC7" s="273">
        <v>3057522.44</v>
      </c>
      <c r="ZD7" s="273">
        <v>0</v>
      </c>
      <c r="ZE7" s="273">
        <v>9530</v>
      </c>
      <c r="ZF7" s="273">
        <v>34874.25</v>
      </c>
      <c r="ZG7" s="273">
        <v>32005.13</v>
      </c>
      <c r="ZH7" s="273">
        <v>27341.25</v>
      </c>
      <c r="ZI7" s="273">
        <v>55781</v>
      </c>
      <c r="ZJ7" s="273">
        <v>0</v>
      </c>
      <c r="ZK7" s="273">
        <v>517517.25</v>
      </c>
      <c r="ZL7" s="273">
        <v>5101251.6900000004</v>
      </c>
      <c r="ZM7" s="273">
        <v>288494</v>
      </c>
      <c r="ZN7" s="273">
        <v>206657.75</v>
      </c>
      <c r="ZO7" s="273">
        <v>277831.65999999997</v>
      </c>
      <c r="ZP7" s="273">
        <v>709</v>
      </c>
      <c r="ZQ7" s="273">
        <v>39399.589999999997</v>
      </c>
      <c r="ZR7" s="273">
        <v>177370</v>
      </c>
      <c r="ZS7" s="273">
        <v>175094</v>
      </c>
      <c r="ZT7" s="273">
        <v>51643</v>
      </c>
      <c r="ZU7" s="273">
        <v>371307.83999999997</v>
      </c>
      <c r="ZV7" s="273">
        <v>9836.5</v>
      </c>
      <c r="ZW7" s="273">
        <v>92770</v>
      </c>
      <c r="ZX7" s="273">
        <v>46122.75</v>
      </c>
      <c r="ZY7" s="273">
        <v>41569</v>
      </c>
      <c r="ZZ7" s="273">
        <v>188105.25</v>
      </c>
      <c r="AAA7" s="273">
        <v>46812.3</v>
      </c>
      <c r="AAB7" s="273">
        <v>0</v>
      </c>
      <c r="AAC7" s="273">
        <v>78434.5</v>
      </c>
      <c r="AAD7" s="273">
        <v>0</v>
      </c>
      <c r="AAE7" s="273">
        <v>219341.36</v>
      </c>
      <c r="AAF7" s="273">
        <v>251169</v>
      </c>
      <c r="AAG7" s="273">
        <v>-5890.3300000000054</v>
      </c>
      <c r="AAH7" s="273">
        <v>826453.25</v>
      </c>
      <c r="AAI7" s="273">
        <v>48237</v>
      </c>
      <c r="AAJ7" s="273">
        <v>124750.25</v>
      </c>
      <c r="AAK7" s="273">
        <v>19152.5</v>
      </c>
      <c r="AAL7" s="273">
        <v>46377.25</v>
      </c>
      <c r="AAM7" s="273">
        <v>130530</v>
      </c>
      <c r="AAN7" s="273">
        <v>81604.26999999999</v>
      </c>
      <c r="AAO7" s="273">
        <v>19465154.039999999</v>
      </c>
      <c r="AAP7" s="273">
        <v>42106.75</v>
      </c>
      <c r="AAQ7" s="273">
        <v>11976.5</v>
      </c>
      <c r="AAR7" s="273">
        <v>301776</v>
      </c>
      <c r="AAS7" s="273">
        <v>68743.75</v>
      </c>
      <c r="AAT7" s="273">
        <v>13954</v>
      </c>
      <c r="AAU7" s="273">
        <v>68500.75</v>
      </c>
      <c r="AAV7" s="273">
        <v>166840</v>
      </c>
      <c r="AAW7" s="273">
        <v>452221.88</v>
      </c>
      <c r="AAX7" s="273">
        <v>50800</v>
      </c>
      <c r="AAY7" s="273">
        <v>148529.75</v>
      </c>
      <c r="AAZ7" s="273">
        <v>1238954.8799999999</v>
      </c>
      <c r="ABA7" s="273">
        <v>306014</v>
      </c>
      <c r="ABB7" s="273">
        <v>57770</v>
      </c>
      <c r="ABC7" s="273">
        <v>0</v>
      </c>
      <c r="ABD7" s="273">
        <v>19412.5</v>
      </c>
      <c r="ABE7" s="273">
        <v>9358.25</v>
      </c>
      <c r="ABF7" s="273">
        <v>160354.5</v>
      </c>
      <c r="ABG7" s="273">
        <v>0</v>
      </c>
      <c r="ABH7" s="273">
        <v>1068316</v>
      </c>
      <c r="ABI7" s="273">
        <v>1479954.85</v>
      </c>
      <c r="ABJ7" s="273">
        <v>110888</v>
      </c>
      <c r="ABK7" s="273">
        <v>0</v>
      </c>
      <c r="ABL7" s="273">
        <v>0</v>
      </c>
      <c r="ABM7" s="273">
        <v>6643</v>
      </c>
      <c r="ABN7" s="273">
        <v>57820</v>
      </c>
      <c r="ABO7" s="273">
        <v>12119896.609999999</v>
      </c>
      <c r="ABP7" s="273">
        <v>136458</v>
      </c>
      <c r="ABQ7" s="273">
        <v>1052</v>
      </c>
      <c r="ABR7" s="273">
        <v>3116873</v>
      </c>
      <c r="ABS7" s="273">
        <v>107762</v>
      </c>
      <c r="ABT7" s="273">
        <v>401798</v>
      </c>
      <c r="ABU7" s="273">
        <v>17763.7</v>
      </c>
      <c r="ABV7" s="273">
        <v>299445</v>
      </c>
      <c r="ABW7" s="273">
        <v>0</v>
      </c>
      <c r="ABX7" s="273">
        <v>5831574.1500000004</v>
      </c>
      <c r="ABY7" s="273">
        <v>0</v>
      </c>
      <c r="ABZ7" s="273">
        <v>228740.07</v>
      </c>
      <c r="ACA7" s="273">
        <v>111108</v>
      </c>
      <c r="ACB7" s="273">
        <v>3618</v>
      </c>
      <c r="ACC7" s="273">
        <v>634447</v>
      </c>
      <c r="ACD7" s="273">
        <v>8383</v>
      </c>
      <c r="ACE7" s="273">
        <v>57994</v>
      </c>
      <c r="ACF7" s="273">
        <v>28663</v>
      </c>
      <c r="ACG7" s="273">
        <v>0</v>
      </c>
      <c r="ACH7" s="273">
        <v>84555.5</v>
      </c>
      <c r="ACI7" s="273">
        <v>18992596.759999998</v>
      </c>
      <c r="ACJ7" s="273">
        <v>20794</v>
      </c>
      <c r="ACK7" s="273">
        <v>147899</v>
      </c>
      <c r="ACL7" s="273">
        <v>235507</v>
      </c>
      <c r="ACM7" s="273">
        <v>20541.25</v>
      </c>
      <c r="ACN7" s="273">
        <v>101109.7</v>
      </c>
      <c r="ACO7" s="273">
        <v>112145</v>
      </c>
      <c r="ACP7" s="273">
        <v>1486659.43</v>
      </c>
      <c r="ACQ7" s="273">
        <v>5487995.2400000002</v>
      </c>
      <c r="ACR7" s="273">
        <v>42186</v>
      </c>
      <c r="ACS7" s="273">
        <v>784850</v>
      </c>
      <c r="ACT7" s="273">
        <v>785770</v>
      </c>
      <c r="ACU7" s="273">
        <v>80530</v>
      </c>
      <c r="ACV7" s="273">
        <v>1903837</v>
      </c>
      <c r="ACW7" s="273">
        <v>262039</v>
      </c>
      <c r="ACX7" s="273">
        <v>21669</v>
      </c>
      <c r="ACY7" s="273">
        <v>27354</v>
      </c>
      <c r="ACZ7" s="273">
        <v>17362.7</v>
      </c>
      <c r="ADA7" s="273">
        <v>18341</v>
      </c>
      <c r="ADB7" s="273">
        <v>79843.5</v>
      </c>
      <c r="ADC7" s="273">
        <v>0</v>
      </c>
      <c r="ADD7" s="273">
        <v>0</v>
      </c>
      <c r="ADE7" s="273">
        <v>23633</v>
      </c>
      <c r="ADF7" s="273">
        <v>1536810.5</v>
      </c>
      <c r="ADG7" s="273">
        <v>474355.85</v>
      </c>
      <c r="ADH7" s="273">
        <v>1000</v>
      </c>
      <c r="ADI7" s="273">
        <v>17473</v>
      </c>
      <c r="ADJ7" s="273">
        <v>102574</v>
      </c>
      <c r="ADK7" s="273">
        <v>176</v>
      </c>
      <c r="ADL7" s="273">
        <v>132013.27000000002</v>
      </c>
      <c r="ADM7" s="273">
        <v>28323</v>
      </c>
      <c r="ADN7" s="273">
        <v>182308</v>
      </c>
      <c r="ADO7" s="273">
        <v>94738878.810000002</v>
      </c>
      <c r="ADP7" s="273">
        <v>89727</v>
      </c>
      <c r="ADQ7" s="273">
        <v>152105</v>
      </c>
      <c r="ADR7" s="273">
        <v>27867.66</v>
      </c>
      <c r="ADS7" s="273">
        <v>1090999</v>
      </c>
      <c r="ADT7" s="273">
        <v>128289</v>
      </c>
      <c r="ADU7" s="273">
        <v>57017</v>
      </c>
      <c r="ADV7" s="273">
        <v>0</v>
      </c>
      <c r="ADW7" s="273">
        <v>0</v>
      </c>
      <c r="ADX7" s="273">
        <v>3135</v>
      </c>
      <c r="ADY7" s="273">
        <v>10515679.859999999</v>
      </c>
      <c r="ADZ7" s="273">
        <v>12181116.07</v>
      </c>
      <c r="AEA7" s="273">
        <v>1147095</v>
      </c>
      <c r="AEB7" s="273">
        <v>209011.75</v>
      </c>
      <c r="AEC7" s="273">
        <v>1417537.58</v>
      </c>
      <c r="AED7" s="273">
        <v>459481.01999999996</v>
      </c>
      <c r="AEE7" s="273">
        <v>236422.3</v>
      </c>
      <c r="AEF7" s="273">
        <v>299744</v>
      </c>
      <c r="AEG7" s="273">
        <v>512552.72000000003</v>
      </c>
      <c r="AEH7" s="273">
        <v>199423</v>
      </c>
      <c r="AEI7" s="273">
        <v>275195</v>
      </c>
      <c r="AEJ7" s="273">
        <v>682138.5</v>
      </c>
      <c r="AEK7" s="273">
        <v>179062.5</v>
      </c>
      <c r="AEL7" s="273">
        <v>94335.25</v>
      </c>
      <c r="AEM7" s="273">
        <v>68518.5</v>
      </c>
      <c r="AEN7" s="273">
        <v>426767</v>
      </c>
      <c r="AEO7" s="273">
        <v>97680.5</v>
      </c>
      <c r="AEP7" s="273">
        <v>540304</v>
      </c>
      <c r="AEQ7" s="273">
        <v>123298</v>
      </c>
      <c r="AER7" s="273">
        <v>123548</v>
      </c>
      <c r="AES7" s="273">
        <v>13757497.390000001</v>
      </c>
      <c r="AET7" s="273">
        <v>37965</v>
      </c>
      <c r="AEU7" s="273">
        <v>47976</v>
      </c>
      <c r="AEV7" s="273">
        <v>76774.25</v>
      </c>
      <c r="AEW7" s="273">
        <v>21556.5</v>
      </c>
      <c r="AEX7" s="273">
        <v>71459</v>
      </c>
      <c r="AEY7" s="273">
        <v>0</v>
      </c>
      <c r="AEZ7" s="273">
        <v>44078.36</v>
      </c>
      <c r="AFA7" s="273">
        <v>19445</v>
      </c>
      <c r="AFB7" s="273">
        <v>8117.22</v>
      </c>
      <c r="AFC7" s="273">
        <v>5517286.2899999991</v>
      </c>
      <c r="AFD7" s="273">
        <v>5597894.8499999996</v>
      </c>
      <c r="AFE7" s="273">
        <v>209418.6</v>
      </c>
      <c r="AFF7" s="273">
        <v>254454.97</v>
      </c>
      <c r="AFG7" s="273">
        <v>483140.42</v>
      </c>
      <c r="AFH7" s="273">
        <v>450945</v>
      </c>
      <c r="AFI7" s="273">
        <v>121465</v>
      </c>
      <c r="AFJ7" s="273">
        <v>111783.47</v>
      </c>
      <c r="AFK7" s="273">
        <v>414963.5</v>
      </c>
      <c r="AFL7" s="273">
        <v>104977.5</v>
      </c>
      <c r="AFM7" s="273">
        <v>4206</v>
      </c>
      <c r="AFN7" s="273">
        <v>51147</v>
      </c>
      <c r="AFO7" s="273">
        <v>378782.84</v>
      </c>
      <c r="AFP7" s="273">
        <v>9210702.8200000003</v>
      </c>
      <c r="AFQ7" s="273">
        <v>1325570.4099999999</v>
      </c>
      <c r="AFR7" s="273">
        <v>186681</v>
      </c>
      <c r="AFS7" s="273">
        <v>164056.41</v>
      </c>
      <c r="AFT7" s="273">
        <v>448801</v>
      </c>
      <c r="AFU7" s="273">
        <v>515503</v>
      </c>
      <c r="AFV7" s="273">
        <v>138098</v>
      </c>
      <c r="AFW7" s="273">
        <v>192272</v>
      </c>
      <c r="AFX7" s="273">
        <v>1168666</v>
      </c>
      <c r="AFY7" s="273">
        <v>175498.65</v>
      </c>
      <c r="AFZ7" s="273">
        <v>949276</v>
      </c>
      <c r="AGA7" s="273">
        <v>5865</v>
      </c>
      <c r="AGB7" s="273">
        <v>18814223.350000001</v>
      </c>
      <c r="AGC7" s="273">
        <v>105178</v>
      </c>
      <c r="AGD7" s="273">
        <v>66288</v>
      </c>
      <c r="AGE7" s="273">
        <v>0</v>
      </c>
      <c r="AGF7" s="273">
        <v>209864</v>
      </c>
      <c r="AGG7" s="273">
        <v>12305</v>
      </c>
      <c r="AGH7" s="273">
        <v>17062.5</v>
      </c>
      <c r="AGI7" s="273">
        <v>0</v>
      </c>
      <c r="AGJ7" s="273">
        <v>41573.5</v>
      </c>
      <c r="AGK7" s="273">
        <v>35560</v>
      </c>
      <c r="AGL7" s="273">
        <v>20989.5</v>
      </c>
      <c r="AGM7" s="273">
        <v>13841643.720000001</v>
      </c>
      <c r="AGN7" s="273">
        <v>1129354.5</v>
      </c>
      <c r="AGO7" s="273">
        <v>886011.34</v>
      </c>
      <c r="AGP7" s="273">
        <v>73764</v>
      </c>
      <c r="AGQ7" s="273">
        <v>492706</v>
      </c>
      <c r="AGR7" s="273">
        <v>523827</v>
      </c>
      <c r="AGS7" s="273">
        <v>17772</v>
      </c>
      <c r="AGT7" s="273">
        <v>60539</v>
      </c>
      <c r="AGU7" s="273">
        <v>27853584.439999998</v>
      </c>
      <c r="AGV7" s="273">
        <v>5728109.75</v>
      </c>
      <c r="AGW7" s="273">
        <v>13969.25</v>
      </c>
      <c r="AGX7" s="273">
        <v>594136</v>
      </c>
      <c r="AGY7" s="273">
        <v>567515</v>
      </c>
      <c r="AGZ7" s="273">
        <v>539761.54999999993</v>
      </c>
      <c r="AHA7" s="273">
        <v>30485</v>
      </c>
      <c r="AHB7" s="273">
        <v>141950</v>
      </c>
      <c r="AHC7" s="273">
        <v>2926</v>
      </c>
      <c r="AHD7" s="273">
        <v>36911.75</v>
      </c>
      <c r="AHE7" s="273">
        <v>34079</v>
      </c>
      <c r="AHF7" s="273">
        <v>84807</v>
      </c>
      <c r="AHG7" s="273">
        <v>69038</v>
      </c>
      <c r="AHH7" s="273">
        <v>15002</v>
      </c>
      <c r="AHI7" s="273">
        <v>29548</v>
      </c>
      <c r="AHJ7" s="273">
        <v>66316.5</v>
      </c>
      <c r="AHK7" s="273">
        <v>26690</v>
      </c>
      <c r="AHL7" s="273">
        <v>2694311.18</v>
      </c>
      <c r="AHM7" s="273">
        <v>25503</v>
      </c>
      <c r="AHN7" s="273">
        <v>5927</v>
      </c>
      <c r="AHO7" s="273">
        <v>19255</v>
      </c>
      <c r="AHP7" s="273">
        <v>20988</v>
      </c>
      <c r="AHQ7" s="294">
        <v>0</v>
      </c>
      <c r="AHR7" s="329">
        <v>0</v>
      </c>
      <c r="AHS7" s="294">
        <f t="shared" si="0"/>
        <v>1109661283.2600005</v>
      </c>
      <c r="AHT7" s="271" t="b">
        <f t="shared" si="1"/>
        <v>1</v>
      </c>
      <c r="AHU7" s="271" t="s">
        <v>4</v>
      </c>
    </row>
    <row r="8" spans="2:905" ht="23.4" customHeight="1" x14ac:dyDescent="0.8">
      <c r="B8" s="270" t="s">
        <v>845</v>
      </c>
      <c r="C8" s="271" t="s">
        <v>660</v>
      </c>
      <c r="D8" s="273">
        <v>68990114.540000007</v>
      </c>
      <c r="E8" s="273">
        <v>1609067.72</v>
      </c>
      <c r="F8" s="273">
        <v>5275272.6100000003</v>
      </c>
      <c r="G8" s="273">
        <v>852709.12</v>
      </c>
      <c r="H8" s="273">
        <v>3611227.2</v>
      </c>
      <c r="I8" s="273">
        <v>663163.21000000008</v>
      </c>
      <c r="J8" s="273">
        <v>2862444.9499999997</v>
      </c>
      <c r="K8" s="273">
        <v>1029850.5200000001</v>
      </c>
      <c r="L8" s="273">
        <v>1641913.26</v>
      </c>
      <c r="M8" s="273">
        <v>1197808.3</v>
      </c>
      <c r="N8" s="273">
        <v>683493.98</v>
      </c>
      <c r="O8" s="273">
        <v>930655.35</v>
      </c>
      <c r="P8" s="273">
        <v>98854.540000000008</v>
      </c>
      <c r="Q8" s="273">
        <v>1102235.03</v>
      </c>
      <c r="R8" s="273">
        <v>500737.05</v>
      </c>
      <c r="S8" s="273">
        <v>3549071.22</v>
      </c>
      <c r="T8" s="273">
        <v>4829140.8499999996</v>
      </c>
      <c r="U8" s="273">
        <v>423803.1</v>
      </c>
      <c r="V8" s="273">
        <v>42683534</v>
      </c>
      <c r="W8" s="273">
        <v>8611131.0999999996</v>
      </c>
      <c r="X8" s="273">
        <v>1205538.5999999999</v>
      </c>
      <c r="Y8" s="273">
        <v>892019.62</v>
      </c>
      <c r="Z8" s="273">
        <v>1144411</v>
      </c>
      <c r="AA8" s="273">
        <v>968927.81</v>
      </c>
      <c r="AB8" s="273">
        <v>267254.62</v>
      </c>
      <c r="AC8" s="273">
        <v>9283947.3300000001</v>
      </c>
      <c r="AD8" s="273">
        <v>553136.65000000014</v>
      </c>
      <c r="AE8" s="273">
        <v>962700.3600000001</v>
      </c>
      <c r="AF8" s="273">
        <v>10305384.550000001</v>
      </c>
      <c r="AG8" s="273">
        <v>505670.32</v>
      </c>
      <c r="AH8" s="273">
        <v>2890341.7</v>
      </c>
      <c r="AI8" s="273">
        <v>1374063.01</v>
      </c>
      <c r="AJ8" s="273">
        <v>482610.63</v>
      </c>
      <c r="AK8" s="273">
        <v>519479.26</v>
      </c>
      <c r="AL8" s="273">
        <v>209978.87</v>
      </c>
      <c r="AM8" s="273">
        <v>822065.09000000008</v>
      </c>
      <c r="AN8" s="273">
        <v>300451.83</v>
      </c>
      <c r="AO8" s="273">
        <v>450899.85</v>
      </c>
      <c r="AP8" s="273">
        <v>463804.14999999997</v>
      </c>
      <c r="AQ8" s="273">
        <v>637424.45000000007</v>
      </c>
      <c r="AR8" s="273">
        <v>139993.66</v>
      </c>
      <c r="AS8" s="273">
        <v>147442.37000000002</v>
      </c>
      <c r="AT8" s="273">
        <v>40374456.330000006</v>
      </c>
      <c r="AU8" s="273">
        <v>748883.5</v>
      </c>
      <c r="AV8" s="273">
        <v>627203.94000000006</v>
      </c>
      <c r="AW8" s="273">
        <v>1681071.3699999999</v>
      </c>
      <c r="AX8" s="273">
        <v>1940613.86</v>
      </c>
      <c r="AY8" s="273">
        <v>2450510.8200000003</v>
      </c>
      <c r="AZ8" s="273">
        <v>491232.18000000005</v>
      </c>
      <c r="BA8" s="273">
        <v>667331.49000000011</v>
      </c>
      <c r="BB8" s="273">
        <v>437281.19</v>
      </c>
      <c r="BC8" s="273">
        <v>745250.34000000008</v>
      </c>
      <c r="BD8" s="273">
        <v>229643</v>
      </c>
      <c r="BE8" s="273">
        <v>363706.26000000007</v>
      </c>
      <c r="BF8" s="273">
        <v>9115377.1099999994</v>
      </c>
      <c r="BG8" s="273">
        <v>40915.25</v>
      </c>
      <c r="BH8" s="273">
        <v>562231.57999999996</v>
      </c>
      <c r="BI8" s="273">
        <v>28565404.77</v>
      </c>
      <c r="BJ8" s="273">
        <v>11113250.780000001</v>
      </c>
      <c r="BK8" s="273">
        <v>799904.27</v>
      </c>
      <c r="BL8" s="273">
        <v>1391848.41</v>
      </c>
      <c r="BM8" s="273">
        <v>913681.72</v>
      </c>
      <c r="BN8" s="273">
        <v>1109138</v>
      </c>
      <c r="BO8" s="273">
        <v>1280966.28</v>
      </c>
      <c r="BP8" s="273">
        <v>115368.86</v>
      </c>
      <c r="BQ8" s="273">
        <v>181307.25</v>
      </c>
      <c r="BR8" s="273">
        <v>34410979.359999999</v>
      </c>
      <c r="BS8" s="273">
        <v>2305854.67</v>
      </c>
      <c r="BT8" s="273">
        <v>881935.45</v>
      </c>
      <c r="BU8" s="273">
        <v>1726353.8199999998</v>
      </c>
      <c r="BV8" s="273">
        <v>1012468.6</v>
      </c>
      <c r="BW8" s="273">
        <v>611182.18999999994</v>
      </c>
      <c r="BX8" s="273">
        <v>867696.99</v>
      </c>
      <c r="BY8" s="273">
        <v>854196.01</v>
      </c>
      <c r="BZ8" s="273">
        <v>8694544.5700000003</v>
      </c>
      <c r="CA8" s="273">
        <v>967335.52</v>
      </c>
      <c r="CB8" s="273">
        <v>919303.99</v>
      </c>
      <c r="CC8" s="273">
        <v>2318023.7399999998</v>
      </c>
      <c r="CD8" s="273">
        <v>1128455.8899999999</v>
      </c>
      <c r="CE8" s="273">
        <v>315518.64999999997</v>
      </c>
      <c r="CF8" s="273">
        <v>181385.59</v>
      </c>
      <c r="CG8" s="273">
        <v>62011512.730000004</v>
      </c>
      <c r="CH8" s="273">
        <v>525443.88</v>
      </c>
      <c r="CI8" s="273">
        <v>3907905.0300000007</v>
      </c>
      <c r="CJ8" s="273">
        <v>620671.32999999996</v>
      </c>
      <c r="CK8" s="273">
        <v>828870.77</v>
      </c>
      <c r="CL8" s="273">
        <v>868500</v>
      </c>
      <c r="CM8" s="273">
        <v>624282.52</v>
      </c>
      <c r="CN8" s="273">
        <v>2220738.63</v>
      </c>
      <c r="CO8" s="273">
        <v>339455.12</v>
      </c>
      <c r="CP8" s="273">
        <v>752249.34000000008</v>
      </c>
      <c r="CQ8" s="273">
        <v>509299.77</v>
      </c>
      <c r="CR8" s="273">
        <v>847294.22000000009</v>
      </c>
      <c r="CS8" s="273">
        <v>831944.26</v>
      </c>
      <c r="CT8" s="273">
        <v>24910112.800000001</v>
      </c>
      <c r="CU8" s="273">
        <v>445939.37</v>
      </c>
      <c r="CV8" s="273">
        <v>1056969.49</v>
      </c>
      <c r="CW8" s="273">
        <v>2367547.6399999997</v>
      </c>
      <c r="CX8" s="273">
        <v>450471.82</v>
      </c>
      <c r="CY8" s="273">
        <v>1800352.96</v>
      </c>
      <c r="CZ8" s="273">
        <v>551289.43000000005</v>
      </c>
      <c r="DA8" s="273">
        <v>507259</v>
      </c>
      <c r="DB8" s="273">
        <v>17789025.859999999</v>
      </c>
      <c r="DC8" s="273">
        <v>19071794.920000002</v>
      </c>
      <c r="DD8" s="273">
        <v>1451562.52</v>
      </c>
      <c r="DE8" s="273">
        <v>746793.17</v>
      </c>
      <c r="DF8" s="273">
        <v>2459599.6500000004</v>
      </c>
      <c r="DG8" s="273">
        <v>753058.92000000016</v>
      </c>
      <c r="DH8" s="273">
        <v>1377536.46</v>
      </c>
      <c r="DI8" s="273">
        <v>1010341.58</v>
      </c>
      <c r="DJ8" s="273">
        <v>480153.95999999996</v>
      </c>
      <c r="DK8" s="273">
        <v>50043200.93</v>
      </c>
      <c r="DL8" s="273">
        <v>804979.3</v>
      </c>
      <c r="DM8" s="273">
        <v>813947.51</v>
      </c>
      <c r="DN8" s="273">
        <v>3328234.5300000003</v>
      </c>
      <c r="DO8" s="273">
        <v>1904483.9300000002</v>
      </c>
      <c r="DP8" s="273">
        <v>1049347.8599999999</v>
      </c>
      <c r="DQ8" s="273">
        <v>1281332.56</v>
      </c>
      <c r="DR8" s="273">
        <v>695018.72999999986</v>
      </c>
      <c r="DS8" s="273">
        <v>1854072.3900000001</v>
      </c>
      <c r="DT8" s="273">
        <v>22652393.210000001</v>
      </c>
      <c r="DU8" s="273">
        <v>685358.89</v>
      </c>
      <c r="DV8" s="273">
        <v>5671298.1100000003</v>
      </c>
      <c r="DW8" s="273">
        <v>4005238.8100000005</v>
      </c>
      <c r="DX8" s="273">
        <v>934275.49000000011</v>
      </c>
      <c r="DY8" s="273">
        <v>3049726.8600000003</v>
      </c>
      <c r="DZ8" s="273">
        <v>1036885.41</v>
      </c>
      <c r="EA8" s="273">
        <v>297540.43</v>
      </c>
      <c r="EB8" s="273">
        <v>726235.91999999993</v>
      </c>
      <c r="EC8" s="273">
        <v>500029.59</v>
      </c>
      <c r="ED8" s="273">
        <v>3855162.43</v>
      </c>
      <c r="EE8" s="273">
        <v>13695191.950000001</v>
      </c>
      <c r="EF8" s="273">
        <v>9794826.709999999</v>
      </c>
      <c r="EG8" s="273">
        <v>737193.85999999987</v>
      </c>
      <c r="EH8" s="273">
        <v>1572946.51</v>
      </c>
      <c r="EI8" s="273">
        <v>1083135.57</v>
      </c>
      <c r="EJ8" s="273">
        <v>1651672.06</v>
      </c>
      <c r="EK8" s="273">
        <v>4173340.5100000002</v>
      </c>
      <c r="EL8" s="273">
        <v>614677.11</v>
      </c>
      <c r="EM8" s="273">
        <v>1194986.18</v>
      </c>
      <c r="EN8" s="273">
        <v>45093812.329999998</v>
      </c>
      <c r="EO8" s="273">
        <v>1294384.8</v>
      </c>
      <c r="EP8" s="273">
        <v>1124893.6599999999</v>
      </c>
      <c r="EQ8" s="273">
        <v>1040456.74</v>
      </c>
      <c r="ER8" s="273">
        <v>637191.1399999999</v>
      </c>
      <c r="ES8" s="273">
        <v>327875.89</v>
      </c>
      <c r="ET8" s="273">
        <v>1366705.56</v>
      </c>
      <c r="EU8" s="273">
        <v>3445008.44</v>
      </c>
      <c r="EV8" s="273">
        <v>544646.03</v>
      </c>
      <c r="EW8" s="273">
        <v>18994986.299999997</v>
      </c>
      <c r="EX8" s="273">
        <v>299711.58999999997</v>
      </c>
      <c r="EY8" s="273">
        <v>708541.39000000013</v>
      </c>
      <c r="EZ8" s="273">
        <v>948391.87</v>
      </c>
      <c r="FA8" s="273">
        <v>2702253.4</v>
      </c>
      <c r="FB8" s="273">
        <v>2465711.85</v>
      </c>
      <c r="FC8" s="273">
        <v>1398418.81</v>
      </c>
      <c r="FD8" s="273">
        <v>1920685.51</v>
      </c>
      <c r="FE8" s="273">
        <v>595359.31999999995</v>
      </c>
      <c r="FF8" s="273">
        <v>667039.52999999991</v>
      </c>
      <c r="FG8" s="273">
        <v>900908.17</v>
      </c>
      <c r="FH8" s="273">
        <v>330838.51</v>
      </c>
      <c r="FI8" s="273">
        <v>14686993.699999999</v>
      </c>
      <c r="FJ8" s="273">
        <v>375426.06000000006</v>
      </c>
      <c r="FK8" s="273">
        <v>1008656.57</v>
      </c>
      <c r="FL8" s="273">
        <v>972897.34000000008</v>
      </c>
      <c r="FM8" s="273">
        <v>1359616.32</v>
      </c>
      <c r="FN8" s="273">
        <v>739018.84000000008</v>
      </c>
      <c r="FO8" s="273">
        <v>178272.02000000002</v>
      </c>
      <c r="FP8" s="273">
        <v>95892.5</v>
      </c>
      <c r="FQ8" s="273">
        <v>48592254.729999997</v>
      </c>
      <c r="FR8" s="273">
        <v>1647578.01</v>
      </c>
      <c r="FS8" s="273">
        <v>2683032.73</v>
      </c>
      <c r="FT8" s="273">
        <v>1083983.3100000003</v>
      </c>
      <c r="FU8" s="273">
        <v>1401104.85</v>
      </c>
      <c r="FV8" s="273">
        <v>608050.24999999988</v>
      </c>
      <c r="FW8" s="273">
        <v>2178133.19</v>
      </c>
      <c r="FX8" s="273">
        <v>1285689.8999999999</v>
      </c>
      <c r="FY8" s="273">
        <v>721295.19000000006</v>
      </c>
      <c r="FZ8" s="273">
        <v>1067192.5</v>
      </c>
      <c r="GA8" s="273">
        <v>3222471.3000000007</v>
      </c>
      <c r="GB8" s="273">
        <v>813497.54999999993</v>
      </c>
      <c r="GC8" s="273">
        <v>211266.21</v>
      </c>
      <c r="GD8" s="273">
        <v>123497.60000000001</v>
      </c>
      <c r="GE8" s="273">
        <v>20430833.189999998</v>
      </c>
      <c r="GF8" s="273">
        <v>624213.96000000008</v>
      </c>
      <c r="GG8" s="273">
        <v>512060.49999999994</v>
      </c>
      <c r="GH8" s="273">
        <v>3009240.74</v>
      </c>
      <c r="GI8" s="273">
        <v>662907.22</v>
      </c>
      <c r="GJ8" s="273">
        <v>634841.29</v>
      </c>
      <c r="GK8" s="273">
        <v>1078750.31</v>
      </c>
      <c r="GL8" s="273">
        <v>5893717.5200000014</v>
      </c>
      <c r="GM8" s="273">
        <v>232054.55</v>
      </c>
      <c r="GN8" s="273">
        <v>429110.51</v>
      </c>
      <c r="GO8" s="273">
        <v>156853</v>
      </c>
      <c r="GP8" s="273">
        <v>222712.25</v>
      </c>
      <c r="GQ8" s="273">
        <v>16576165.59</v>
      </c>
      <c r="GR8" s="273">
        <v>3318322.5599999996</v>
      </c>
      <c r="GS8" s="273">
        <v>627326.51</v>
      </c>
      <c r="GT8" s="273">
        <v>2830017.65</v>
      </c>
      <c r="GU8" s="273">
        <v>401523.23</v>
      </c>
      <c r="GV8" s="273">
        <v>1051485.03</v>
      </c>
      <c r="GW8" s="273">
        <v>1058944.44</v>
      </c>
      <c r="GX8" s="273">
        <v>136730.88</v>
      </c>
      <c r="GY8" s="273">
        <v>16404610.939999998</v>
      </c>
      <c r="GZ8" s="273">
        <v>871880</v>
      </c>
      <c r="HA8" s="273">
        <v>1630375.1400000001</v>
      </c>
      <c r="HB8" s="273">
        <v>1032886.2</v>
      </c>
      <c r="HC8" s="273">
        <v>33898011.579999998</v>
      </c>
      <c r="HD8" s="273">
        <v>1358192.14</v>
      </c>
      <c r="HE8" s="273">
        <v>2868130.7700000005</v>
      </c>
      <c r="HF8" s="273">
        <v>2622517.7299999995</v>
      </c>
      <c r="HG8" s="273">
        <v>1807705.87</v>
      </c>
      <c r="HH8" s="273">
        <v>2437088.2000000002</v>
      </c>
      <c r="HI8" s="273">
        <v>859266.36</v>
      </c>
      <c r="HJ8" s="273">
        <v>7096713.1800000006</v>
      </c>
      <c r="HK8" s="273">
        <v>383028.17</v>
      </c>
      <c r="HL8" s="273">
        <v>666834.88</v>
      </c>
      <c r="HM8" s="273">
        <v>508226</v>
      </c>
      <c r="HN8" s="273">
        <v>376006.99</v>
      </c>
      <c r="HO8" s="273">
        <v>1075039.2</v>
      </c>
      <c r="HP8" s="273">
        <v>517023.30000000005</v>
      </c>
      <c r="HQ8" s="273">
        <v>549175.46</v>
      </c>
      <c r="HR8" s="273">
        <v>21074959.500000004</v>
      </c>
      <c r="HS8" s="273">
        <v>8583563.7000000011</v>
      </c>
      <c r="HT8" s="273">
        <v>1454073.6500000001</v>
      </c>
      <c r="HU8" s="273">
        <v>936130.03</v>
      </c>
      <c r="HV8" s="273">
        <v>1537925.39</v>
      </c>
      <c r="HW8" s="273">
        <v>408915.53</v>
      </c>
      <c r="HX8" s="273">
        <v>1367368</v>
      </c>
      <c r="HY8" s="273">
        <v>624082.68000000005</v>
      </c>
      <c r="HZ8" s="273">
        <v>603267.01</v>
      </c>
      <c r="IA8" s="273">
        <v>642184.91999999993</v>
      </c>
      <c r="IB8" s="273">
        <v>1404956.96</v>
      </c>
      <c r="IC8" s="273">
        <v>1529442</v>
      </c>
      <c r="ID8" s="273">
        <v>141015.23000000001</v>
      </c>
      <c r="IE8" s="273">
        <v>2692114.0400000005</v>
      </c>
      <c r="IF8" s="273">
        <v>671288.84</v>
      </c>
      <c r="IG8" s="273">
        <v>417931.95000000007</v>
      </c>
      <c r="IH8" s="273">
        <v>18852656.990000002</v>
      </c>
      <c r="II8" s="273">
        <v>6665484.9999999991</v>
      </c>
      <c r="IJ8" s="273">
        <v>700991.43</v>
      </c>
      <c r="IK8" s="273">
        <v>1111428.0999999999</v>
      </c>
      <c r="IL8" s="273">
        <v>2577743.2599999998</v>
      </c>
      <c r="IM8" s="273">
        <v>612421.64</v>
      </c>
      <c r="IN8" s="273">
        <v>440854.18</v>
      </c>
      <c r="IO8" s="273">
        <v>498608.50999999995</v>
      </c>
      <c r="IP8" s="273">
        <v>336924.82</v>
      </c>
      <c r="IQ8" s="273">
        <v>373594.03</v>
      </c>
      <c r="IR8" s="273">
        <v>439045.09</v>
      </c>
      <c r="IS8" s="273">
        <v>39667391.789999999</v>
      </c>
      <c r="IT8" s="273">
        <v>8800617.0099999998</v>
      </c>
      <c r="IU8" s="273">
        <v>1677826.08</v>
      </c>
      <c r="IV8" s="273">
        <v>1341743</v>
      </c>
      <c r="IW8" s="273">
        <v>999526.24</v>
      </c>
      <c r="IX8" s="273">
        <v>696399.5</v>
      </c>
      <c r="IY8" s="273">
        <v>597643.30999999994</v>
      </c>
      <c r="IZ8" s="273">
        <v>263682.03000000003</v>
      </c>
      <c r="JA8" s="273">
        <v>1101926.1399999999</v>
      </c>
      <c r="JB8" s="273">
        <v>1656608.93</v>
      </c>
      <c r="JC8" s="273">
        <v>1210227</v>
      </c>
      <c r="JD8" s="273">
        <v>433083.75</v>
      </c>
      <c r="JE8" s="273">
        <v>16330591.959999999</v>
      </c>
      <c r="JF8" s="273">
        <v>2189686.2600000002</v>
      </c>
      <c r="JG8" s="273">
        <v>491146.48</v>
      </c>
      <c r="JH8" s="273">
        <v>352587.25</v>
      </c>
      <c r="JI8" s="273">
        <v>454916.76</v>
      </c>
      <c r="JJ8" s="273">
        <v>876437.48</v>
      </c>
      <c r="JK8" s="273">
        <v>22144827.539999999</v>
      </c>
      <c r="JL8" s="273">
        <v>508025.10000000003</v>
      </c>
      <c r="JM8" s="273">
        <v>2552325.5</v>
      </c>
      <c r="JN8" s="273">
        <v>2953180.9799999995</v>
      </c>
      <c r="JO8" s="273">
        <v>2133780.0599999996</v>
      </c>
      <c r="JP8" s="273">
        <v>3912030.8800000004</v>
      </c>
      <c r="JQ8" s="273">
        <v>755773.46000000008</v>
      </c>
      <c r="JR8" s="273">
        <v>34894036.439999998</v>
      </c>
      <c r="JS8" s="273">
        <v>9799899.3199999984</v>
      </c>
      <c r="JT8" s="273">
        <v>1323389.98</v>
      </c>
      <c r="JU8" s="273">
        <v>180567.77</v>
      </c>
      <c r="JV8" s="273">
        <v>2772390.7899999996</v>
      </c>
      <c r="JW8" s="273">
        <v>159370.84000000003</v>
      </c>
      <c r="JX8" s="273">
        <v>6945954.71</v>
      </c>
      <c r="JY8" s="273">
        <v>968510.48</v>
      </c>
      <c r="JZ8" s="273">
        <v>541019.21</v>
      </c>
      <c r="KA8" s="273">
        <v>1417152.88</v>
      </c>
      <c r="KB8" s="273">
        <v>2671532.62</v>
      </c>
      <c r="KC8" s="273">
        <v>1775899.06</v>
      </c>
      <c r="KD8" s="273">
        <v>426356.89</v>
      </c>
      <c r="KE8" s="273">
        <v>217818.16</v>
      </c>
      <c r="KF8" s="273">
        <v>573186.91</v>
      </c>
      <c r="KG8" s="273">
        <v>202133.37</v>
      </c>
      <c r="KH8" s="273">
        <v>32980440.719999999</v>
      </c>
      <c r="KI8" s="273">
        <v>1663633.18</v>
      </c>
      <c r="KJ8" s="273">
        <v>882507.36999999988</v>
      </c>
      <c r="KK8" s="273">
        <v>1909789.7899999998</v>
      </c>
      <c r="KL8" s="273">
        <v>1855712.33</v>
      </c>
      <c r="KM8" s="273">
        <v>1044063.75</v>
      </c>
      <c r="KN8" s="273">
        <v>2427530.4799999995</v>
      </c>
      <c r="KO8" s="273">
        <v>328301.67</v>
      </c>
      <c r="KP8" s="273">
        <v>968995.35</v>
      </c>
      <c r="KQ8" s="273">
        <v>11470923.710000001</v>
      </c>
      <c r="KR8" s="273">
        <v>1567875.0199999998</v>
      </c>
      <c r="KS8" s="273">
        <v>1397547.3800000001</v>
      </c>
      <c r="KT8" s="273">
        <v>5117605.7699999996</v>
      </c>
      <c r="KU8" s="273">
        <v>548408.55999999994</v>
      </c>
      <c r="KV8" s="273">
        <v>1804255.5599999998</v>
      </c>
      <c r="KW8" s="273">
        <v>22087741.710000001</v>
      </c>
      <c r="KX8" s="273">
        <v>2225641.6999999997</v>
      </c>
      <c r="KY8" s="273">
        <v>23933077.419999998</v>
      </c>
      <c r="KZ8" s="273">
        <v>1348580.16</v>
      </c>
      <c r="LA8" s="273">
        <v>233451.86000000002</v>
      </c>
      <c r="LB8" s="273">
        <v>4078974.97</v>
      </c>
      <c r="LC8" s="273">
        <v>5286122.8100000005</v>
      </c>
      <c r="LD8" s="273">
        <v>2912743.0999999996</v>
      </c>
      <c r="LE8" s="273">
        <v>746012.79</v>
      </c>
      <c r="LF8" s="273">
        <v>1063256.75</v>
      </c>
      <c r="LG8" s="273">
        <v>64785483.629999995</v>
      </c>
      <c r="LH8" s="273">
        <v>5562208.7299999995</v>
      </c>
      <c r="LI8" s="273">
        <v>8283785.5899999999</v>
      </c>
      <c r="LJ8" s="273">
        <v>8528089.2400000002</v>
      </c>
      <c r="LK8" s="273">
        <v>1466471.15</v>
      </c>
      <c r="LL8" s="273">
        <v>736064.06</v>
      </c>
      <c r="LM8" s="273">
        <v>744188.41999999993</v>
      </c>
      <c r="LN8" s="273">
        <v>496720.15</v>
      </c>
      <c r="LO8" s="273">
        <v>1043050.73</v>
      </c>
      <c r="LP8" s="273">
        <v>545809.6</v>
      </c>
      <c r="LQ8" s="273">
        <v>159571.70000000001</v>
      </c>
      <c r="LR8" s="273">
        <v>10912412.639999999</v>
      </c>
      <c r="LS8" s="273">
        <v>1802292.88</v>
      </c>
      <c r="LT8" s="273">
        <v>507627.12</v>
      </c>
      <c r="LU8" s="273">
        <v>39095810.930000007</v>
      </c>
      <c r="LV8" s="273">
        <v>8489397.1099999994</v>
      </c>
      <c r="LW8" s="273">
        <v>68510298.11999999</v>
      </c>
      <c r="LX8" s="273">
        <v>8507588.7200000007</v>
      </c>
      <c r="LY8" s="273">
        <v>5360378.2699999996</v>
      </c>
      <c r="LZ8" s="273">
        <v>3183666.3</v>
      </c>
      <c r="MA8" s="273">
        <v>4704925.26</v>
      </c>
      <c r="MB8" s="273">
        <v>3575135.28</v>
      </c>
      <c r="MC8" s="273">
        <v>4608325.5600000005</v>
      </c>
      <c r="MD8" s="273">
        <v>11615318.949999999</v>
      </c>
      <c r="ME8" s="273">
        <v>3199065.1999999997</v>
      </c>
      <c r="MF8" s="273">
        <v>954727.08</v>
      </c>
      <c r="MG8" s="273">
        <v>49419522.249999993</v>
      </c>
      <c r="MH8" s="273">
        <v>1344578.1799999997</v>
      </c>
      <c r="MI8" s="273">
        <v>1200498.8500000001</v>
      </c>
      <c r="MJ8" s="273">
        <v>266569.09999999998</v>
      </c>
      <c r="MK8" s="273">
        <v>436512.68</v>
      </c>
      <c r="ML8" s="273">
        <v>883077.37</v>
      </c>
      <c r="MM8" s="273">
        <v>446531.86000000004</v>
      </c>
      <c r="MN8" s="273">
        <v>991227.41999999993</v>
      </c>
      <c r="MO8" s="273">
        <v>570794.52999999991</v>
      </c>
      <c r="MP8" s="273">
        <v>314528.73</v>
      </c>
      <c r="MQ8" s="273">
        <v>647157.17000000004</v>
      </c>
      <c r="MR8" s="273">
        <v>442070.98</v>
      </c>
      <c r="MS8" s="273">
        <v>23434870.809999999</v>
      </c>
      <c r="MT8" s="273">
        <v>163551.44</v>
      </c>
      <c r="MU8" s="273">
        <v>2763618.22</v>
      </c>
      <c r="MV8" s="273">
        <v>2115318.8199999998</v>
      </c>
      <c r="MW8" s="273">
        <v>1107858.3500000001</v>
      </c>
      <c r="MX8" s="273">
        <v>1982096.68</v>
      </c>
      <c r="MY8" s="273">
        <v>3347863.3099999996</v>
      </c>
      <c r="MZ8" s="273">
        <v>1689764.2</v>
      </c>
      <c r="NA8" s="273">
        <v>1287346.6599999999</v>
      </c>
      <c r="NB8" s="273">
        <v>108707</v>
      </c>
      <c r="NC8" s="273">
        <v>294667.08999999997</v>
      </c>
      <c r="ND8" s="273">
        <v>40944768.549999997</v>
      </c>
      <c r="NE8" s="273">
        <v>2483192.33</v>
      </c>
      <c r="NF8" s="273">
        <v>249903.07</v>
      </c>
      <c r="NG8" s="273">
        <v>4893226.04</v>
      </c>
      <c r="NH8" s="273">
        <v>222406.57</v>
      </c>
      <c r="NI8" s="273">
        <v>739817.48</v>
      </c>
      <c r="NJ8" s="273">
        <v>6067831.709999999</v>
      </c>
      <c r="NK8" s="273">
        <v>950635.6</v>
      </c>
      <c r="NL8" s="273">
        <v>248501</v>
      </c>
      <c r="NM8" s="273">
        <v>487456.85</v>
      </c>
      <c r="NN8" s="273">
        <v>641897.68999999994</v>
      </c>
      <c r="NO8" s="273">
        <v>281808.48</v>
      </c>
      <c r="NP8" s="273">
        <v>7946066.5700000003</v>
      </c>
      <c r="NQ8" s="273">
        <v>316763.01</v>
      </c>
      <c r="NR8" s="273">
        <v>363378.85</v>
      </c>
      <c r="NS8" s="273">
        <v>590978.58000000007</v>
      </c>
      <c r="NT8" s="273">
        <v>871420.02999999991</v>
      </c>
      <c r="NU8" s="273">
        <v>33286</v>
      </c>
      <c r="NV8" s="273">
        <v>48917.5</v>
      </c>
      <c r="NW8" s="273">
        <v>23962992.140000001</v>
      </c>
      <c r="NX8" s="273">
        <v>3074778.28</v>
      </c>
      <c r="NY8" s="273">
        <v>538441.38</v>
      </c>
      <c r="NZ8" s="273">
        <v>826159.37999999989</v>
      </c>
      <c r="OA8" s="273">
        <v>438859.51</v>
      </c>
      <c r="OB8" s="273">
        <v>306099.89</v>
      </c>
      <c r="OC8" s="273">
        <v>346736.21</v>
      </c>
      <c r="OD8" s="273">
        <v>22820928.129999999</v>
      </c>
      <c r="OE8" s="273">
        <v>1500612.79</v>
      </c>
      <c r="OF8" s="273">
        <v>749918.64000000013</v>
      </c>
      <c r="OG8" s="273">
        <v>3979580.7400000007</v>
      </c>
      <c r="OH8" s="273">
        <v>1924129.3900000001</v>
      </c>
      <c r="OI8" s="273">
        <v>631108.70000000007</v>
      </c>
      <c r="OJ8" s="273">
        <v>671502</v>
      </c>
      <c r="OK8" s="273">
        <v>197382</v>
      </c>
      <c r="OL8" s="273">
        <v>157613</v>
      </c>
      <c r="OM8" s="273">
        <v>19645862.239999998</v>
      </c>
      <c r="ON8" s="273">
        <v>2424938.2599999998</v>
      </c>
      <c r="OO8" s="273">
        <v>4261148.8</v>
      </c>
      <c r="OP8" s="273">
        <v>1819452.66</v>
      </c>
      <c r="OQ8" s="273">
        <v>882800.27</v>
      </c>
      <c r="OR8" s="273">
        <v>245966.9</v>
      </c>
      <c r="OS8" s="273">
        <v>14478400.35</v>
      </c>
      <c r="OT8" s="273">
        <v>234122.65</v>
      </c>
      <c r="OU8" s="273">
        <v>460655.7</v>
      </c>
      <c r="OV8" s="273">
        <v>830236.27</v>
      </c>
      <c r="OW8" s="273">
        <v>1168015.1199999999</v>
      </c>
      <c r="OX8" s="273">
        <v>5927123.0799999991</v>
      </c>
      <c r="OY8" s="273">
        <v>476787.5</v>
      </c>
      <c r="OZ8" s="273">
        <v>415881.39999999997</v>
      </c>
      <c r="PA8" s="273">
        <v>333054.63</v>
      </c>
      <c r="PB8" s="273">
        <v>28660493.440000001</v>
      </c>
      <c r="PC8" s="273">
        <v>959772.94000000006</v>
      </c>
      <c r="PD8" s="273">
        <v>9026144.3200000003</v>
      </c>
      <c r="PE8" s="273">
        <v>452686.75</v>
      </c>
      <c r="PF8" s="273">
        <v>3316065.5</v>
      </c>
      <c r="PG8" s="273">
        <v>5599844.5600000005</v>
      </c>
      <c r="PH8" s="273">
        <v>1271054.02</v>
      </c>
      <c r="PI8" s="273">
        <v>727445.81</v>
      </c>
      <c r="PJ8" s="273">
        <v>3060103.73</v>
      </c>
      <c r="PK8" s="273">
        <v>2042830.0999999999</v>
      </c>
      <c r="PL8" s="273">
        <v>3553000.51</v>
      </c>
      <c r="PM8" s="273">
        <v>5931673.6799999997</v>
      </c>
      <c r="PN8" s="273">
        <v>977194.5</v>
      </c>
      <c r="PO8" s="273">
        <v>11172417.359999999</v>
      </c>
      <c r="PP8" s="273">
        <v>842245.74</v>
      </c>
      <c r="PQ8" s="273">
        <v>649953.49</v>
      </c>
      <c r="PR8" s="273">
        <v>135442.70000000001</v>
      </c>
      <c r="PS8" s="273">
        <v>482207.34</v>
      </c>
      <c r="PT8" s="273">
        <v>60228736.210000001</v>
      </c>
      <c r="PU8" s="273">
        <v>828457.5</v>
      </c>
      <c r="PV8" s="273">
        <v>912987.6</v>
      </c>
      <c r="PW8" s="273">
        <v>1328731.2100000002</v>
      </c>
      <c r="PX8" s="273">
        <v>17450775.080000002</v>
      </c>
      <c r="PY8" s="273">
        <v>753298.92000000016</v>
      </c>
      <c r="PZ8" s="273">
        <v>1957135.32</v>
      </c>
      <c r="QA8" s="273">
        <v>893614</v>
      </c>
      <c r="QB8" s="273">
        <v>5336667.01</v>
      </c>
      <c r="QC8" s="273">
        <v>597063.63</v>
      </c>
      <c r="QD8" s="273">
        <v>9324717.7699999996</v>
      </c>
      <c r="QE8" s="273">
        <v>1230646.5899999999</v>
      </c>
      <c r="QF8" s="273">
        <v>2287356.46</v>
      </c>
      <c r="QG8" s="273">
        <v>1504477.52</v>
      </c>
      <c r="QH8" s="273">
        <v>1046736.25</v>
      </c>
      <c r="QI8" s="273">
        <v>2671397.9699999997</v>
      </c>
      <c r="QJ8" s="273">
        <v>1583829.9600000002</v>
      </c>
      <c r="QK8" s="273">
        <v>483845.19000000006</v>
      </c>
      <c r="QL8" s="273">
        <v>420571.05999999994</v>
      </c>
      <c r="QM8" s="273">
        <v>4646842.9400000004</v>
      </c>
      <c r="QN8" s="273">
        <v>6172933.5799999991</v>
      </c>
      <c r="QO8" s="273">
        <v>381901.14</v>
      </c>
      <c r="QP8" s="273">
        <v>127236.75</v>
      </c>
      <c r="QQ8" s="273">
        <v>195682</v>
      </c>
      <c r="QR8" s="273">
        <v>310635.67</v>
      </c>
      <c r="QS8" s="273">
        <v>144796</v>
      </c>
      <c r="QT8" s="273">
        <v>38080250.810000002</v>
      </c>
      <c r="QU8" s="273">
        <v>1130165.2200000002</v>
      </c>
      <c r="QV8" s="273">
        <v>4371000.28</v>
      </c>
      <c r="QW8" s="273">
        <v>1006019.6399999999</v>
      </c>
      <c r="QX8" s="273">
        <v>949860.30000000016</v>
      </c>
      <c r="QY8" s="273">
        <v>8413300.4100000001</v>
      </c>
      <c r="QZ8" s="273">
        <v>1276917.72</v>
      </c>
      <c r="RA8" s="273">
        <v>3503441.1499999994</v>
      </c>
      <c r="RB8" s="273">
        <v>5755279.3099999996</v>
      </c>
      <c r="RC8" s="273">
        <v>829444.71999999986</v>
      </c>
      <c r="RD8" s="273">
        <v>599016.96000000008</v>
      </c>
      <c r="RE8" s="273">
        <v>1217454.4800000002</v>
      </c>
      <c r="RF8" s="273">
        <v>232028</v>
      </c>
      <c r="RG8" s="273">
        <v>73698895.480000004</v>
      </c>
      <c r="RH8" s="273">
        <v>6523145.7300000014</v>
      </c>
      <c r="RI8" s="273">
        <v>5279008</v>
      </c>
      <c r="RJ8" s="273">
        <v>1912627.68</v>
      </c>
      <c r="RK8" s="273">
        <v>914934.46</v>
      </c>
      <c r="RL8" s="273">
        <v>2539121.16</v>
      </c>
      <c r="RM8" s="273">
        <v>5576074.6699999999</v>
      </c>
      <c r="RN8" s="273">
        <v>1197693.51</v>
      </c>
      <c r="RO8" s="273">
        <v>1950624.57</v>
      </c>
      <c r="RP8" s="273">
        <v>4415935.55</v>
      </c>
      <c r="RQ8" s="273">
        <v>5333127.7600000007</v>
      </c>
      <c r="RR8" s="273">
        <v>682167.82000000007</v>
      </c>
      <c r="RS8" s="273">
        <v>728114.95999999985</v>
      </c>
      <c r="RT8" s="273">
        <v>1079422.48</v>
      </c>
      <c r="RU8" s="273">
        <v>572423.94999999995</v>
      </c>
      <c r="RV8" s="273">
        <v>1027611.8600000001</v>
      </c>
      <c r="RW8" s="273">
        <v>1043152.07</v>
      </c>
      <c r="RX8" s="273">
        <v>579354.1</v>
      </c>
      <c r="RY8" s="273">
        <v>286877</v>
      </c>
      <c r="RZ8" s="273">
        <v>540998.56000000006</v>
      </c>
      <c r="SA8" s="273">
        <v>16489287.789999999</v>
      </c>
      <c r="SB8" s="273">
        <v>1970438.91</v>
      </c>
      <c r="SC8" s="273">
        <v>779795.82</v>
      </c>
      <c r="SD8" s="273">
        <v>788383.39999999991</v>
      </c>
      <c r="SE8" s="273">
        <v>377563.38</v>
      </c>
      <c r="SF8" s="273">
        <v>2299838.3200000003</v>
      </c>
      <c r="SG8" s="273">
        <v>730963.16999999993</v>
      </c>
      <c r="SH8" s="273">
        <v>4692249.1400000006</v>
      </c>
      <c r="SI8" s="273">
        <v>578077.65999999992</v>
      </c>
      <c r="SJ8" s="273">
        <v>923679.38</v>
      </c>
      <c r="SK8" s="273">
        <v>3339185.59</v>
      </c>
      <c r="SL8" s="273">
        <v>388439.63999999996</v>
      </c>
      <c r="SM8" s="273">
        <v>11540171.76</v>
      </c>
      <c r="SN8" s="273">
        <v>879309.18</v>
      </c>
      <c r="SO8" s="273">
        <v>784533.86</v>
      </c>
      <c r="SP8" s="273">
        <v>3138833.0500000003</v>
      </c>
      <c r="SQ8" s="273">
        <v>703654.83</v>
      </c>
      <c r="SR8" s="273">
        <v>1248314.3399999999</v>
      </c>
      <c r="SS8" s="273">
        <v>1393742.3900000001</v>
      </c>
      <c r="ST8" s="273">
        <v>411934.58</v>
      </c>
      <c r="SU8" s="273">
        <v>23600096.789999995</v>
      </c>
      <c r="SV8" s="273">
        <v>743564.77</v>
      </c>
      <c r="SW8" s="273">
        <v>1115859.28</v>
      </c>
      <c r="SX8" s="273">
        <v>575567.93999999994</v>
      </c>
      <c r="SY8" s="273">
        <v>533165.04</v>
      </c>
      <c r="SZ8" s="273">
        <v>774640.4</v>
      </c>
      <c r="TA8" s="273">
        <v>946499.41</v>
      </c>
      <c r="TB8" s="273">
        <v>4450748.29</v>
      </c>
      <c r="TC8" s="273">
        <v>612021.15999999992</v>
      </c>
      <c r="TD8" s="273">
        <v>1002906.24</v>
      </c>
      <c r="TE8" s="273">
        <v>540149.86</v>
      </c>
      <c r="TF8" s="273">
        <v>1691259.1199999999</v>
      </c>
      <c r="TG8" s="273">
        <v>756631.84</v>
      </c>
      <c r="TH8" s="273">
        <v>553051.43999999994</v>
      </c>
      <c r="TI8" s="273">
        <v>54929779.870000005</v>
      </c>
      <c r="TJ8" s="273">
        <v>681717.71</v>
      </c>
      <c r="TK8" s="273">
        <v>919389.80999999994</v>
      </c>
      <c r="TL8" s="273">
        <v>1764034.71</v>
      </c>
      <c r="TM8" s="273">
        <v>2782096.17</v>
      </c>
      <c r="TN8" s="273">
        <v>1837198.2799999998</v>
      </c>
      <c r="TO8" s="273">
        <v>419071.74</v>
      </c>
      <c r="TP8" s="273">
        <v>10095980</v>
      </c>
      <c r="TQ8" s="273">
        <v>1126780.1499999999</v>
      </c>
      <c r="TR8" s="273">
        <v>2364672.48</v>
      </c>
      <c r="TS8" s="273">
        <v>2272124.87</v>
      </c>
      <c r="TT8" s="273">
        <v>749540.74</v>
      </c>
      <c r="TU8" s="273">
        <v>344450.2</v>
      </c>
      <c r="TV8" s="273">
        <v>924854.44000000006</v>
      </c>
      <c r="TW8" s="273">
        <v>599677.86</v>
      </c>
      <c r="TX8" s="273">
        <v>943338.2300000001</v>
      </c>
      <c r="TY8" s="273">
        <v>12334542.859999999</v>
      </c>
      <c r="TZ8" s="273">
        <v>528514.59000000008</v>
      </c>
      <c r="UA8" s="273">
        <v>24936889.560000002</v>
      </c>
      <c r="UB8" s="273">
        <v>2938373.87</v>
      </c>
      <c r="UC8" s="273">
        <v>760052.77</v>
      </c>
      <c r="UD8" s="273">
        <v>914428.3600000001</v>
      </c>
      <c r="UE8" s="273">
        <v>16801840.18</v>
      </c>
      <c r="UF8" s="273">
        <v>347067.19</v>
      </c>
      <c r="UG8" s="273">
        <v>714476.39</v>
      </c>
      <c r="UH8" s="273">
        <v>484459.33999999997</v>
      </c>
      <c r="UI8" s="273">
        <v>591382.62</v>
      </c>
      <c r="UJ8" s="273">
        <v>16774505.380000001</v>
      </c>
      <c r="UK8" s="273">
        <v>1098532.3599999999</v>
      </c>
      <c r="UL8" s="273">
        <v>954743.99999999988</v>
      </c>
      <c r="UM8" s="273">
        <v>1447569.95</v>
      </c>
      <c r="UN8" s="273">
        <v>1247132.1600000001</v>
      </c>
      <c r="UO8" s="273">
        <v>856194.96000000008</v>
      </c>
      <c r="UP8" s="273">
        <v>69307926.719999999</v>
      </c>
      <c r="UQ8" s="273">
        <v>1413366.58</v>
      </c>
      <c r="UR8" s="273">
        <v>1179735.72</v>
      </c>
      <c r="US8" s="273">
        <v>12396090.669999998</v>
      </c>
      <c r="UT8" s="273">
        <v>662077</v>
      </c>
      <c r="UU8" s="273">
        <v>601197.94000000006</v>
      </c>
      <c r="UV8" s="273">
        <v>2749670.0500000003</v>
      </c>
      <c r="UW8" s="273">
        <v>787811.25999999989</v>
      </c>
      <c r="UX8" s="273">
        <v>544496.29</v>
      </c>
      <c r="UY8" s="273">
        <v>1184487.24</v>
      </c>
      <c r="UZ8" s="273">
        <v>1329169.47</v>
      </c>
      <c r="VA8" s="273">
        <v>4972412.8499999996</v>
      </c>
      <c r="VB8" s="273">
        <v>1085228.6200000001</v>
      </c>
      <c r="VC8" s="273">
        <v>2306825.5299999998</v>
      </c>
      <c r="VD8" s="273">
        <v>992020.6</v>
      </c>
      <c r="VE8" s="273">
        <v>357980.27</v>
      </c>
      <c r="VF8" s="273">
        <v>345293.26</v>
      </c>
      <c r="VG8" s="273">
        <v>742843.05999999994</v>
      </c>
      <c r="VH8" s="273">
        <v>4317645.6900000004</v>
      </c>
      <c r="VI8" s="273">
        <v>428936.76</v>
      </c>
      <c r="VJ8" s="273">
        <v>190509.55</v>
      </c>
      <c r="VK8" s="273">
        <v>260621.93</v>
      </c>
      <c r="VL8" s="273">
        <v>30008235.489999998</v>
      </c>
      <c r="VM8" s="273">
        <v>1934789.25</v>
      </c>
      <c r="VN8" s="273">
        <v>858424.95000000007</v>
      </c>
      <c r="VO8" s="273">
        <v>2036029.3199999998</v>
      </c>
      <c r="VP8" s="273">
        <v>5555921.5099999988</v>
      </c>
      <c r="VQ8" s="273">
        <v>4540248.67</v>
      </c>
      <c r="VR8" s="273">
        <v>1218298.1499999997</v>
      </c>
      <c r="VS8" s="273">
        <v>1223668.82</v>
      </c>
      <c r="VT8" s="273">
        <v>374679</v>
      </c>
      <c r="VU8" s="273">
        <v>10170402.779999999</v>
      </c>
      <c r="VV8" s="273">
        <v>812991.50000000012</v>
      </c>
      <c r="VW8" s="273">
        <v>1955132.8</v>
      </c>
      <c r="VX8" s="273">
        <v>1063561.8800000001</v>
      </c>
      <c r="VY8" s="273">
        <v>464834.26999999996</v>
      </c>
      <c r="VZ8" s="273">
        <v>621707.69999999995</v>
      </c>
      <c r="WA8" s="273">
        <v>163464305.56</v>
      </c>
      <c r="WB8" s="273">
        <v>2207397.5499999993</v>
      </c>
      <c r="WC8" s="273">
        <v>803259.06</v>
      </c>
      <c r="WD8" s="273">
        <v>529871.07000000007</v>
      </c>
      <c r="WE8" s="273">
        <v>552161.20000000007</v>
      </c>
      <c r="WF8" s="273">
        <v>872209.37000000011</v>
      </c>
      <c r="WG8" s="273">
        <v>1426558.01</v>
      </c>
      <c r="WH8" s="273">
        <v>2284730.5599999996</v>
      </c>
      <c r="WI8" s="273">
        <v>1355388.8599999999</v>
      </c>
      <c r="WJ8" s="273">
        <v>1846409.7000000002</v>
      </c>
      <c r="WK8" s="273">
        <v>1306728.98</v>
      </c>
      <c r="WL8" s="273">
        <v>9961766.0999999978</v>
      </c>
      <c r="WM8" s="273">
        <v>2188674.5699999998</v>
      </c>
      <c r="WN8" s="273">
        <v>2253736.4400000004</v>
      </c>
      <c r="WO8" s="273">
        <v>3831138.7499999995</v>
      </c>
      <c r="WP8" s="273">
        <v>1237200.1400000001</v>
      </c>
      <c r="WQ8" s="273">
        <v>3526045.56</v>
      </c>
      <c r="WR8" s="273">
        <v>1279232.57</v>
      </c>
      <c r="WS8" s="273">
        <v>721966.26</v>
      </c>
      <c r="WT8" s="273">
        <v>1788898.3500000003</v>
      </c>
      <c r="WU8" s="273">
        <v>5368199.6000000006</v>
      </c>
      <c r="WV8" s="273">
        <v>722262.10000000009</v>
      </c>
      <c r="WW8" s="273">
        <v>419420.14999999997</v>
      </c>
      <c r="WX8" s="273">
        <v>361531</v>
      </c>
      <c r="WY8" s="273">
        <v>215670.61000000004</v>
      </c>
      <c r="WZ8" s="273">
        <v>950864.33000000007</v>
      </c>
      <c r="XA8" s="273">
        <v>754360</v>
      </c>
      <c r="XB8" s="273">
        <v>617218.36</v>
      </c>
      <c r="XC8" s="273">
        <v>5864226.96</v>
      </c>
      <c r="XD8" s="273">
        <v>727892.58</v>
      </c>
      <c r="XE8" s="273">
        <v>562705.59</v>
      </c>
      <c r="XF8" s="273">
        <v>312416.7</v>
      </c>
      <c r="XG8" s="273">
        <v>417492.5</v>
      </c>
      <c r="XH8" s="273">
        <v>66098604.789999992</v>
      </c>
      <c r="XI8" s="273">
        <v>1759812.81</v>
      </c>
      <c r="XJ8" s="273">
        <v>1437809.35</v>
      </c>
      <c r="XK8" s="273">
        <v>18322039.07</v>
      </c>
      <c r="XL8" s="273">
        <v>1578755.8</v>
      </c>
      <c r="XM8" s="273">
        <v>1678707.69</v>
      </c>
      <c r="XN8" s="273">
        <v>3532644.5199999996</v>
      </c>
      <c r="XO8" s="273">
        <v>1651636.93</v>
      </c>
      <c r="XP8" s="273">
        <v>2554581.5600000005</v>
      </c>
      <c r="XQ8" s="273">
        <v>7634867.0100000007</v>
      </c>
      <c r="XR8" s="273">
        <v>2883090.2</v>
      </c>
      <c r="XS8" s="273">
        <v>649757.99</v>
      </c>
      <c r="XT8" s="273">
        <v>993772.08000000007</v>
      </c>
      <c r="XU8" s="273">
        <v>841263.3600000001</v>
      </c>
      <c r="XV8" s="273">
        <v>888938.12</v>
      </c>
      <c r="XW8" s="273">
        <v>611283.96000000008</v>
      </c>
      <c r="XX8" s="273">
        <v>444472.55</v>
      </c>
      <c r="XY8" s="273">
        <v>660210.81999999995</v>
      </c>
      <c r="XZ8" s="273">
        <v>1241994.96</v>
      </c>
      <c r="YA8" s="273">
        <v>743430.58</v>
      </c>
      <c r="YB8" s="273">
        <v>713786.4</v>
      </c>
      <c r="YC8" s="273">
        <v>1388388.94</v>
      </c>
      <c r="YD8" s="273">
        <v>757392.44000000006</v>
      </c>
      <c r="YE8" s="273">
        <v>51445427.359999999</v>
      </c>
      <c r="YF8" s="273">
        <v>1835808.26</v>
      </c>
      <c r="YG8" s="273">
        <v>4268684.97</v>
      </c>
      <c r="YH8" s="273">
        <v>654131.54</v>
      </c>
      <c r="YI8" s="273">
        <v>4733927.8500000006</v>
      </c>
      <c r="YJ8" s="273">
        <v>597992.90999999992</v>
      </c>
      <c r="YK8" s="273">
        <v>2242988.04</v>
      </c>
      <c r="YL8" s="273">
        <v>617926.43000000005</v>
      </c>
      <c r="YM8" s="273">
        <v>3898997.73</v>
      </c>
      <c r="YN8" s="273">
        <v>2624752.46</v>
      </c>
      <c r="YO8" s="273">
        <v>2114905.0100000002</v>
      </c>
      <c r="YP8" s="273">
        <v>928597.99</v>
      </c>
      <c r="YQ8" s="273">
        <v>563035.16</v>
      </c>
      <c r="YR8" s="273">
        <v>357518.2</v>
      </c>
      <c r="YS8" s="273">
        <v>328275.59999999998</v>
      </c>
      <c r="YT8" s="273">
        <v>164208.01</v>
      </c>
      <c r="YU8" s="273">
        <v>547550.65999999992</v>
      </c>
      <c r="YV8" s="273">
        <v>15949439.749999998</v>
      </c>
      <c r="YW8" s="273">
        <v>723478.27</v>
      </c>
      <c r="YX8" s="273">
        <v>1678679.54</v>
      </c>
      <c r="YY8" s="273">
        <v>1848212.9</v>
      </c>
      <c r="YZ8" s="273">
        <v>2246140.52</v>
      </c>
      <c r="ZA8" s="273">
        <v>366741.45999999996</v>
      </c>
      <c r="ZB8" s="273">
        <v>1060845.0299999998</v>
      </c>
      <c r="ZC8" s="273">
        <v>10622781.719999995</v>
      </c>
      <c r="ZD8" s="273">
        <v>522961.57</v>
      </c>
      <c r="ZE8" s="273">
        <v>3336188.46</v>
      </c>
      <c r="ZF8" s="273">
        <v>1823287.3499999999</v>
      </c>
      <c r="ZG8" s="273">
        <v>709805.77000000014</v>
      </c>
      <c r="ZH8" s="273">
        <v>897298.12</v>
      </c>
      <c r="ZI8" s="273">
        <v>729587.64</v>
      </c>
      <c r="ZJ8" s="273">
        <v>543064.1</v>
      </c>
      <c r="ZK8" s="273">
        <v>6561258.9300000006</v>
      </c>
      <c r="ZL8" s="273">
        <v>49557727.660000004</v>
      </c>
      <c r="ZM8" s="273">
        <v>1191231.1899999997</v>
      </c>
      <c r="ZN8" s="273">
        <v>4818027.97</v>
      </c>
      <c r="ZO8" s="273">
        <v>9724869.120000001</v>
      </c>
      <c r="ZP8" s="273">
        <v>4306750.41</v>
      </c>
      <c r="ZQ8" s="273">
        <v>536877.84</v>
      </c>
      <c r="ZR8" s="273">
        <v>1118917.9700000002</v>
      </c>
      <c r="ZS8" s="273">
        <v>4528155.1599999992</v>
      </c>
      <c r="ZT8" s="273">
        <v>7053824.3600000013</v>
      </c>
      <c r="ZU8" s="273">
        <v>5545611.3899999997</v>
      </c>
      <c r="ZV8" s="273">
        <v>1006947.27</v>
      </c>
      <c r="ZW8" s="273">
        <v>936150.38</v>
      </c>
      <c r="ZX8" s="273">
        <v>860666.36</v>
      </c>
      <c r="ZY8" s="273">
        <v>3347528.2700000005</v>
      </c>
      <c r="ZZ8" s="273">
        <v>771525.03999999992</v>
      </c>
      <c r="AAA8" s="273">
        <v>984216.57</v>
      </c>
      <c r="AAB8" s="273">
        <v>901127.44</v>
      </c>
      <c r="AAC8" s="273">
        <v>567322.72</v>
      </c>
      <c r="AAD8" s="273">
        <v>1104144.1199999999</v>
      </c>
      <c r="AAE8" s="273">
        <v>894181.74000000011</v>
      </c>
      <c r="AAF8" s="273">
        <v>726162.3</v>
      </c>
      <c r="AAG8" s="273">
        <v>514482.31999999995</v>
      </c>
      <c r="AAH8" s="273">
        <v>18566694.949999999</v>
      </c>
      <c r="AAI8" s="273">
        <v>438250.18</v>
      </c>
      <c r="AAJ8" s="273">
        <v>2083111.26</v>
      </c>
      <c r="AAK8" s="273">
        <v>1577699.34</v>
      </c>
      <c r="AAL8" s="273">
        <v>768212.52</v>
      </c>
      <c r="AAM8" s="273">
        <v>3882542.11</v>
      </c>
      <c r="AAN8" s="273">
        <v>753319.5199999999</v>
      </c>
      <c r="AAO8" s="273">
        <v>111909346.29999998</v>
      </c>
      <c r="AAP8" s="273">
        <v>1077394.54</v>
      </c>
      <c r="AAQ8" s="273">
        <v>440473.98</v>
      </c>
      <c r="AAR8" s="273">
        <v>6213271.8300000001</v>
      </c>
      <c r="AAS8" s="273">
        <v>3222578.97</v>
      </c>
      <c r="AAT8" s="273">
        <v>734776.10000000009</v>
      </c>
      <c r="AAU8" s="273">
        <v>1169895.26</v>
      </c>
      <c r="AAV8" s="273">
        <v>933673.51</v>
      </c>
      <c r="AAW8" s="273">
        <v>6462568.7200000007</v>
      </c>
      <c r="AAX8" s="273">
        <v>1026911.9800000001</v>
      </c>
      <c r="AAY8" s="273">
        <v>1806194.73</v>
      </c>
      <c r="AAZ8" s="273">
        <v>9057956.0899999999</v>
      </c>
      <c r="ABA8" s="273">
        <v>5032420.9899999993</v>
      </c>
      <c r="ABB8" s="273">
        <v>429592.81</v>
      </c>
      <c r="ABC8" s="273">
        <v>1126890.7799999998</v>
      </c>
      <c r="ABD8" s="273">
        <v>694632.66</v>
      </c>
      <c r="ABE8" s="273">
        <v>575427.85</v>
      </c>
      <c r="ABF8" s="273">
        <v>680161.2</v>
      </c>
      <c r="ABG8" s="273">
        <v>1222247.3499999999</v>
      </c>
      <c r="ABH8" s="273">
        <v>15138371.390000001</v>
      </c>
      <c r="ABI8" s="273">
        <v>14168226.700000001</v>
      </c>
      <c r="ABJ8" s="273">
        <v>705672.41</v>
      </c>
      <c r="ABK8" s="273">
        <v>513656.60000000009</v>
      </c>
      <c r="ABL8" s="273">
        <v>142826.82</v>
      </c>
      <c r="ABM8" s="273">
        <v>799145.39</v>
      </c>
      <c r="ABN8" s="273">
        <v>225726.5</v>
      </c>
      <c r="ABO8" s="273">
        <v>15571779.790000001</v>
      </c>
      <c r="ABP8" s="273">
        <v>738959.35</v>
      </c>
      <c r="ABQ8" s="273">
        <v>528489.44999999995</v>
      </c>
      <c r="ABR8" s="273">
        <v>858114.32</v>
      </c>
      <c r="ABS8" s="273">
        <v>1152197.18</v>
      </c>
      <c r="ABT8" s="273">
        <v>1229476.68</v>
      </c>
      <c r="ABU8" s="273">
        <v>858340.33000000007</v>
      </c>
      <c r="ABV8" s="273">
        <v>619096.02999999991</v>
      </c>
      <c r="ABW8" s="273">
        <v>2035</v>
      </c>
      <c r="ABX8" s="273">
        <v>18959993.939999998</v>
      </c>
      <c r="ABY8" s="273">
        <v>465585.61000000004</v>
      </c>
      <c r="ABZ8" s="273">
        <v>974777.49000000011</v>
      </c>
      <c r="ACA8" s="273">
        <v>489169.54</v>
      </c>
      <c r="ACB8" s="273">
        <v>352051.16</v>
      </c>
      <c r="ACC8" s="273">
        <v>3924666.3199999994</v>
      </c>
      <c r="ACD8" s="273">
        <v>678210.84</v>
      </c>
      <c r="ACE8" s="273">
        <v>570893.39</v>
      </c>
      <c r="ACF8" s="273">
        <v>564176.92999999993</v>
      </c>
      <c r="ACG8" s="273">
        <v>1807164.93</v>
      </c>
      <c r="ACH8" s="273">
        <v>411246.22</v>
      </c>
      <c r="ACI8" s="273">
        <v>51212279.670000002</v>
      </c>
      <c r="ACJ8" s="273">
        <v>492297.63999999996</v>
      </c>
      <c r="ACK8" s="273">
        <v>1614548.74</v>
      </c>
      <c r="ACL8" s="273">
        <v>1122108.51</v>
      </c>
      <c r="ACM8" s="273">
        <v>414283.83</v>
      </c>
      <c r="ACN8" s="273">
        <v>1848093.0699999998</v>
      </c>
      <c r="ACO8" s="273">
        <v>1568264.47</v>
      </c>
      <c r="ACP8" s="273">
        <v>9310457.3900000006</v>
      </c>
      <c r="ACQ8" s="273">
        <v>13662811.219999999</v>
      </c>
      <c r="ACR8" s="273">
        <v>495752.75999999995</v>
      </c>
      <c r="ACS8" s="273">
        <v>945532.82000000007</v>
      </c>
      <c r="ACT8" s="273">
        <v>3186173</v>
      </c>
      <c r="ACU8" s="273">
        <v>1120601</v>
      </c>
      <c r="ACV8" s="273">
        <v>9396533.8599999994</v>
      </c>
      <c r="ACW8" s="273">
        <v>728332.53</v>
      </c>
      <c r="ACX8" s="273">
        <v>1663229.64</v>
      </c>
      <c r="ACY8" s="273">
        <v>525729.73</v>
      </c>
      <c r="ACZ8" s="273">
        <v>578921.79</v>
      </c>
      <c r="ADA8" s="273">
        <v>635949.65</v>
      </c>
      <c r="ADB8" s="273">
        <v>241095.54</v>
      </c>
      <c r="ADC8" s="273">
        <v>401433.17</v>
      </c>
      <c r="ADD8" s="273">
        <v>168447.25</v>
      </c>
      <c r="ADE8" s="273">
        <v>416308.5</v>
      </c>
      <c r="ADF8" s="273">
        <v>11361568.619999997</v>
      </c>
      <c r="ADG8" s="273">
        <v>6610592.410000002</v>
      </c>
      <c r="ADH8" s="273">
        <v>283892.31</v>
      </c>
      <c r="ADI8" s="273">
        <v>239554</v>
      </c>
      <c r="ADJ8" s="273">
        <v>751419.05999999994</v>
      </c>
      <c r="ADK8" s="273">
        <v>406557.5</v>
      </c>
      <c r="ADL8" s="273">
        <v>669465.08000000007</v>
      </c>
      <c r="ADM8" s="273">
        <v>768784.08000000007</v>
      </c>
      <c r="ADN8" s="273">
        <v>345823.5</v>
      </c>
      <c r="ADO8" s="273">
        <v>40692399.150000006</v>
      </c>
      <c r="ADP8" s="273">
        <v>1971349.7</v>
      </c>
      <c r="ADQ8" s="273">
        <v>1180592.52</v>
      </c>
      <c r="ADR8" s="273">
        <v>320603.01</v>
      </c>
      <c r="ADS8" s="273">
        <v>8233688.3200000003</v>
      </c>
      <c r="ADT8" s="273">
        <v>145588.04</v>
      </c>
      <c r="ADU8" s="273">
        <v>238830</v>
      </c>
      <c r="ADV8" s="273">
        <v>573216.93000000005</v>
      </c>
      <c r="ADW8" s="273">
        <v>166147.72</v>
      </c>
      <c r="ADX8" s="273">
        <v>36</v>
      </c>
      <c r="ADY8" s="273">
        <v>60244142.679999992</v>
      </c>
      <c r="ADZ8" s="273">
        <v>2951930.1800000006</v>
      </c>
      <c r="AEA8" s="273">
        <v>3291823.73</v>
      </c>
      <c r="AEB8" s="273">
        <v>552307.85000000009</v>
      </c>
      <c r="AEC8" s="273">
        <v>495659.39</v>
      </c>
      <c r="AED8" s="273">
        <v>1499479.1</v>
      </c>
      <c r="AEE8" s="273">
        <v>647324</v>
      </c>
      <c r="AEF8" s="273">
        <v>730868.34</v>
      </c>
      <c r="AEG8" s="273">
        <v>685865.82000000007</v>
      </c>
      <c r="AEH8" s="273">
        <v>570683.59</v>
      </c>
      <c r="AEI8" s="273">
        <v>1098588.6400000001</v>
      </c>
      <c r="AEJ8" s="273">
        <v>2856780.03</v>
      </c>
      <c r="AEK8" s="273">
        <v>560056.30999999994</v>
      </c>
      <c r="AEL8" s="273">
        <v>4048359.31</v>
      </c>
      <c r="AEM8" s="273">
        <v>956313.22</v>
      </c>
      <c r="AEN8" s="273">
        <v>1258661.8900000001</v>
      </c>
      <c r="AEO8" s="273">
        <v>450549.06</v>
      </c>
      <c r="AEP8" s="273">
        <v>4204806.17</v>
      </c>
      <c r="AEQ8" s="273">
        <v>188269.25999999998</v>
      </c>
      <c r="AER8" s="273">
        <v>1517727.44</v>
      </c>
      <c r="AES8" s="273">
        <v>39486576.00999999</v>
      </c>
      <c r="AET8" s="273">
        <v>1809665.2900000003</v>
      </c>
      <c r="AEU8" s="273">
        <v>2141739.6799999997</v>
      </c>
      <c r="AEV8" s="273">
        <v>1369278.73</v>
      </c>
      <c r="AEW8" s="273">
        <v>1083029.1299999999</v>
      </c>
      <c r="AEX8" s="273">
        <v>4572312.12</v>
      </c>
      <c r="AEY8" s="273">
        <v>638972.05000000005</v>
      </c>
      <c r="AEZ8" s="273">
        <v>1139477.1700000002</v>
      </c>
      <c r="AFA8" s="273">
        <v>692533.96</v>
      </c>
      <c r="AFB8" s="273">
        <v>305541.5</v>
      </c>
      <c r="AFC8" s="273">
        <v>25855557.629999999</v>
      </c>
      <c r="AFD8" s="273">
        <v>12159429.15</v>
      </c>
      <c r="AFE8" s="273">
        <v>1764570.85</v>
      </c>
      <c r="AFF8" s="273">
        <v>881470.03</v>
      </c>
      <c r="AFG8" s="273">
        <v>1291581.92</v>
      </c>
      <c r="AFH8" s="273">
        <v>746048.25999999989</v>
      </c>
      <c r="AFI8" s="273">
        <v>741481.80999999994</v>
      </c>
      <c r="AFJ8" s="273">
        <v>724264.90000000014</v>
      </c>
      <c r="AFK8" s="273">
        <v>931992.16</v>
      </c>
      <c r="AFL8" s="273">
        <v>813523.7300000001</v>
      </c>
      <c r="AFM8" s="273">
        <v>255155.84</v>
      </c>
      <c r="AFN8" s="273">
        <v>517784.15</v>
      </c>
      <c r="AFO8" s="273">
        <v>1077741.8900000001</v>
      </c>
      <c r="AFP8" s="273">
        <v>32463380.529999997</v>
      </c>
      <c r="AFQ8" s="273">
        <v>2672361.79</v>
      </c>
      <c r="AFR8" s="273">
        <v>976789.03</v>
      </c>
      <c r="AFS8" s="273">
        <v>991810.31</v>
      </c>
      <c r="AFT8" s="273">
        <v>788444.28999999992</v>
      </c>
      <c r="AFU8" s="273">
        <v>356512.88</v>
      </c>
      <c r="AFV8" s="273">
        <v>295691.03999999998</v>
      </c>
      <c r="AFW8" s="273">
        <v>670968.82999999996</v>
      </c>
      <c r="AFX8" s="273">
        <v>1509043.9</v>
      </c>
      <c r="AFY8" s="273">
        <v>463893.38</v>
      </c>
      <c r="AFZ8" s="273">
        <v>1654932.27</v>
      </c>
      <c r="AGA8" s="273">
        <v>771091.97000000009</v>
      </c>
      <c r="AGB8" s="273">
        <v>43948430.969999991</v>
      </c>
      <c r="AGC8" s="273">
        <v>1055816.75</v>
      </c>
      <c r="AGD8" s="273">
        <v>1659862.24</v>
      </c>
      <c r="AGE8" s="273">
        <v>1781559.7600000002</v>
      </c>
      <c r="AGF8" s="273">
        <v>5979525.1500000004</v>
      </c>
      <c r="AGG8" s="273">
        <v>1275599.6400000001</v>
      </c>
      <c r="AGH8" s="273">
        <v>850104.20000000007</v>
      </c>
      <c r="AGI8" s="273">
        <v>687829.87</v>
      </c>
      <c r="AGJ8" s="273">
        <v>886709.35999999987</v>
      </c>
      <c r="AGK8" s="273">
        <v>950281.53999999992</v>
      </c>
      <c r="AGL8" s="273">
        <v>698450.8899999999</v>
      </c>
      <c r="AGM8" s="273">
        <v>32813526.309999999</v>
      </c>
      <c r="AGN8" s="273">
        <v>3732486.2100000004</v>
      </c>
      <c r="AGO8" s="273">
        <v>2758761.6</v>
      </c>
      <c r="AGP8" s="273">
        <v>653730.13</v>
      </c>
      <c r="AGQ8" s="273">
        <v>1612181.13</v>
      </c>
      <c r="AGR8" s="273">
        <v>1775452.5099999998</v>
      </c>
      <c r="AGS8" s="273">
        <v>58214.409999999996</v>
      </c>
      <c r="AGT8" s="273">
        <v>338364.64</v>
      </c>
      <c r="AGU8" s="273">
        <v>44341591.170000002</v>
      </c>
      <c r="AGV8" s="273">
        <v>31551931.290000003</v>
      </c>
      <c r="AGW8" s="273">
        <v>1037052.48</v>
      </c>
      <c r="AGX8" s="273">
        <v>1777257.53</v>
      </c>
      <c r="AGY8" s="273">
        <v>3226592.35</v>
      </c>
      <c r="AGZ8" s="273">
        <v>1722556.29</v>
      </c>
      <c r="AHA8" s="273">
        <v>1160403.03</v>
      </c>
      <c r="AHB8" s="273">
        <v>3021163.7800000003</v>
      </c>
      <c r="AHC8" s="273">
        <v>386540.23</v>
      </c>
      <c r="AHD8" s="273">
        <v>766603.99</v>
      </c>
      <c r="AHE8" s="273">
        <v>1262916.74</v>
      </c>
      <c r="AHF8" s="273">
        <v>949193.12000000011</v>
      </c>
      <c r="AHG8" s="273">
        <v>957772.38</v>
      </c>
      <c r="AHH8" s="273">
        <v>337388.36</v>
      </c>
      <c r="AHI8" s="273">
        <v>650771.13</v>
      </c>
      <c r="AHJ8" s="273">
        <v>1266857.6200000001</v>
      </c>
      <c r="AHK8" s="273">
        <v>437130.93</v>
      </c>
      <c r="AHL8" s="273">
        <v>17823285.59</v>
      </c>
      <c r="AHM8" s="273">
        <v>846140.88</v>
      </c>
      <c r="AHN8" s="273">
        <v>733265.98</v>
      </c>
      <c r="AHO8" s="273">
        <v>1222122.3199999998</v>
      </c>
      <c r="AHP8" s="273">
        <v>2184384.39</v>
      </c>
      <c r="AHQ8" s="294">
        <v>853076.11</v>
      </c>
      <c r="AHR8" s="327">
        <v>580498.43999999994</v>
      </c>
      <c r="AHS8" s="294">
        <f t="shared" si="0"/>
        <v>4160844850.4699988</v>
      </c>
      <c r="AHT8" s="271" t="b">
        <f t="shared" si="1"/>
        <v>1</v>
      </c>
      <c r="AHU8" s="271" t="s">
        <v>845</v>
      </c>
    </row>
    <row r="9" spans="2:905" ht="23.4" customHeight="1" x14ac:dyDescent="0.8">
      <c r="B9" s="270" t="s">
        <v>6</v>
      </c>
      <c r="C9" s="271" t="s">
        <v>7</v>
      </c>
      <c r="D9" s="273">
        <v>477498673.69999999</v>
      </c>
      <c r="E9" s="273">
        <v>10881449.41</v>
      </c>
      <c r="F9" s="273">
        <v>27431362.670000002</v>
      </c>
      <c r="G9" s="273">
        <v>4422698.33</v>
      </c>
      <c r="H9" s="273">
        <v>27745796.799999997</v>
      </c>
      <c r="I9" s="273">
        <v>7377579.4600000009</v>
      </c>
      <c r="J9" s="273">
        <v>15596998.219999999</v>
      </c>
      <c r="K9" s="273">
        <v>4733699.7700000005</v>
      </c>
      <c r="L9" s="273">
        <v>8828512.160000002</v>
      </c>
      <c r="M9" s="273">
        <v>7093756.9699999997</v>
      </c>
      <c r="N9" s="273">
        <v>3765040.54</v>
      </c>
      <c r="O9" s="273">
        <v>6715993.7000000002</v>
      </c>
      <c r="P9" s="273">
        <v>707959.47</v>
      </c>
      <c r="Q9" s="273">
        <v>5109482.21</v>
      </c>
      <c r="R9" s="273">
        <v>4065380.56</v>
      </c>
      <c r="S9" s="273">
        <v>23147400.119999997</v>
      </c>
      <c r="T9" s="273">
        <v>22213070.180000003</v>
      </c>
      <c r="U9" s="273">
        <v>1720179.5</v>
      </c>
      <c r="V9" s="273">
        <v>433469017.45999998</v>
      </c>
      <c r="W9" s="273">
        <v>54372336.780000001</v>
      </c>
      <c r="X9" s="273">
        <v>5380549.5499999989</v>
      </c>
      <c r="Y9" s="273">
        <v>5812684.1700000009</v>
      </c>
      <c r="Z9" s="273">
        <v>8261691.4099999983</v>
      </c>
      <c r="AA9" s="273">
        <v>4291435.24</v>
      </c>
      <c r="AB9" s="273">
        <v>2170511.39</v>
      </c>
      <c r="AC9" s="273">
        <v>48056978.280000001</v>
      </c>
      <c r="AD9" s="273">
        <v>4857511.6899999995</v>
      </c>
      <c r="AE9" s="273">
        <v>6290653.5</v>
      </c>
      <c r="AF9" s="273">
        <v>57993081.920000002</v>
      </c>
      <c r="AG9" s="273">
        <v>4970925.66</v>
      </c>
      <c r="AH9" s="273">
        <v>37155802.149999991</v>
      </c>
      <c r="AI9" s="273">
        <v>8743952.5500000007</v>
      </c>
      <c r="AJ9" s="273">
        <v>3296003.04</v>
      </c>
      <c r="AK9" s="273">
        <v>2413420.06</v>
      </c>
      <c r="AL9" s="273">
        <v>2819665.0799999996</v>
      </c>
      <c r="AM9" s="273">
        <v>7178108.6500000004</v>
      </c>
      <c r="AN9" s="273">
        <v>1448513.8900000001</v>
      </c>
      <c r="AO9" s="273">
        <v>3040602.7199999997</v>
      </c>
      <c r="AP9" s="273">
        <v>2435189.19</v>
      </c>
      <c r="AQ9" s="273">
        <v>2943063.77</v>
      </c>
      <c r="AR9" s="273">
        <v>1540055.71</v>
      </c>
      <c r="AS9" s="273">
        <v>1053251.57</v>
      </c>
      <c r="AT9" s="273">
        <v>297132166.74000001</v>
      </c>
      <c r="AU9" s="273">
        <v>2405275.39</v>
      </c>
      <c r="AV9" s="273">
        <v>2447167.08</v>
      </c>
      <c r="AW9" s="273">
        <v>8387382.1999999993</v>
      </c>
      <c r="AX9" s="273">
        <v>13876270.649999999</v>
      </c>
      <c r="AY9" s="273">
        <v>13205622.970000001</v>
      </c>
      <c r="AZ9" s="273">
        <v>4054130.4800000004</v>
      </c>
      <c r="BA9" s="273">
        <v>7342863.04</v>
      </c>
      <c r="BB9" s="273">
        <v>2464150.96</v>
      </c>
      <c r="BC9" s="273">
        <v>2121026.71</v>
      </c>
      <c r="BD9" s="273">
        <v>1509467</v>
      </c>
      <c r="BE9" s="273">
        <v>1057310.31</v>
      </c>
      <c r="BF9" s="273">
        <v>58494199.410000004</v>
      </c>
      <c r="BG9" s="273">
        <v>618388.79</v>
      </c>
      <c r="BH9" s="273">
        <v>3403554</v>
      </c>
      <c r="BI9" s="273">
        <v>194162916.28999999</v>
      </c>
      <c r="BJ9" s="273">
        <v>91157705.299999997</v>
      </c>
      <c r="BK9" s="273">
        <v>6985670.6600000001</v>
      </c>
      <c r="BL9" s="273">
        <v>8288284.7699999996</v>
      </c>
      <c r="BM9" s="273">
        <v>8030117.9500000002</v>
      </c>
      <c r="BN9" s="273">
        <v>6749243.8300000001</v>
      </c>
      <c r="BO9" s="273">
        <v>7163150.9799999995</v>
      </c>
      <c r="BP9" s="273">
        <v>729776.07</v>
      </c>
      <c r="BQ9" s="273">
        <v>887937.1</v>
      </c>
      <c r="BR9" s="273">
        <v>250373407.95999998</v>
      </c>
      <c r="BS9" s="273">
        <v>18793698.530000001</v>
      </c>
      <c r="BT9" s="273">
        <v>6480879.1399999997</v>
      </c>
      <c r="BU9" s="273">
        <v>14003499.93</v>
      </c>
      <c r="BV9" s="273">
        <v>8338259.4699999997</v>
      </c>
      <c r="BW9" s="273">
        <v>4159096.09</v>
      </c>
      <c r="BX9" s="273">
        <v>5703639.5300000003</v>
      </c>
      <c r="BY9" s="273">
        <v>7618552.6699999999</v>
      </c>
      <c r="BZ9" s="273">
        <v>63764293.439999998</v>
      </c>
      <c r="CA9" s="273">
        <v>5935881.8300000001</v>
      </c>
      <c r="CB9" s="273">
        <v>10456407.750000002</v>
      </c>
      <c r="CC9" s="273">
        <v>25421745.190000001</v>
      </c>
      <c r="CD9" s="273">
        <v>4209119.93</v>
      </c>
      <c r="CE9" s="273">
        <v>2777042.0700000003</v>
      </c>
      <c r="CF9" s="273">
        <v>1873066.1199999999</v>
      </c>
      <c r="CG9" s="273">
        <v>550484466.23000002</v>
      </c>
      <c r="CH9" s="273">
        <v>3336658.0300000003</v>
      </c>
      <c r="CI9" s="273">
        <v>32136759.819999997</v>
      </c>
      <c r="CJ9" s="273">
        <v>3950590.0100000002</v>
      </c>
      <c r="CK9" s="273">
        <v>5953840.3300000001</v>
      </c>
      <c r="CL9" s="273">
        <v>8368014</v>
      </c>
      <c r="CM9" s="273">
        <v>4594936.5599999996</v>
      </c>
      <c r="CN9" s="273">
        <v>16242835.67</v>
      </c>
      <c r="CO9" s="273">
        <v>2639997.8199999998</v>
      </c>
      <c r="CP9" s="273">
        <v>3779769.96</v>
      </c>
      <c r="CQ9" s="273">
        <v>2441698.98</v>
      </c>
      <c r="CR9" s="273">
        <v>7973056.6399999997</v>
      </c>
      <c r="CS9" s="273">
        <v>3600676.3899999997</v>
      </c>
      <c r="CT9" s="273">
        <v>181061385.26999998</v>
      </c>
      <c r="CU9" s="273">
        <v>2084929.3599999999</v>
      </c>
      <c r="CV9" s="273">
        <v>6354445.1200000001</v>
      </c>
      <c r="CW9" s="273">
        <v>11296158.93</v>
      </c>
      <c r="CX9" s="273">
        <v>1918146.37</v>
      </c>
      <c r="CY9" s="273">
        <v>12798379.970000001</v>
      </c>
      <c r="CZ9" s="273">
        <v>2746300.8800000004</v>
      </c>
      <c r="DA9" s="273">
        <v>2549779.2799999998</v>
      </c>
      <c r="DB9" s="273">
        <v>166863450.90000004</v>
      </c>
      <c r="DC9" s="273">
        <v>132162908.09999999</v>
      </c>
      <c r="DD9" s="273">
        <v>10711275.540000001</v>
      </c>
      <c r="DE9" s="273">
        <v>6660365.9299999997</v>
      </c>
      <c r="DF9" s="273">
        <v>19667044.940000001</v>
      </c>
      <c r="DG9" s="273">
        <v>7272972.0899999999</v>
      </c>
      <c r="DH9" s="273">
        <v>6692943.9400000004</v>
      </c>
      <c r="DI9" s="273">
        <v>8882721.2700000014</v>
      </c>
      <c r="DJ9" s="273">
        <v>2397660.3300000005</v>
      </c>
      <c r="DK9" s="273">
        <v>592524811.2700001</v>
      </c>
      <c r="DL9" s="273">
        <v>7490978.1399999997</v>
      </c>
      <c r="DM9" s="273">
        <v>6583768.5100000016</v>
      </c>
      <c r="DN9" s="273">
        <v>28296153.870000001</v>
      </c>
      <c r="DO9" s="273">
        <v>12806189.25</v>
      </c>
      <c r="DP9" s="273">
        <v>13210825.970000001</v>
      </c>
      <c r="DQ9" s="273">
        <v>15928021.360000001</v>
      </c>
      <c r="DR9" s="273">
        <v>4704365.2100000009</v>
      </c>
      <c r="DS9" s="273">
        <v>16728199.100000001</v>
      </c>
      <c r="DT9" s="273">
        <v>176758133.75</v>
      </c>
      <c r="DU9" s="273">
        <v>6693710.7800000003</v>
      </c>
      <c r="DV9" s="273">
        <v>46127243.840000004</v>
      </c>
      <c r="DW9" s="273">
        <v>27013449.389999993</v>
      </c>
      <c r="DX9" s="273">
        <v>4765620.7100000009</v>
      </c>
      <c r="DY9" s="273">
        <v>17784888.670000002</v>
      </c>
      <c r="DZ9" s="273">
        <v>9024099.9700000007</v>
      </c>
      <c r="EA9" s="273">
        <v>1608823.8499999999</v>
      </c>
      <c r="EB9" s="273">
        <v>4190599.7300000004</v>
      </c>
      <c r="EC9" s="273">
        <v>3375813.11</v>
      </c>
      <c r="ED9" s="273">
        <v>35233557.090000004</v>
      </c>
      <c r="EE9" s="273">
        <v>99115645.870000005</v>
      </c>
      <c r="EF9" s="273">
        <v>81809205.060000002</v>
      </c>
      <c r="EG9" s="273">
        <v>6504861.1600000001</v>
      </c>
      <c r="EH9" s="273">
        <v>6486131.9600000009</v>
      </c>
      <c r="EI9" s="273">
        <v>7831617.5700000003</v>
      </c>
      <c r="EJ9" s="273">
        <v>10135220.209999999</v>
      </c>
      <c r="EK9" s="273">
        <v>26225832.48</v>
      </c>
      <c r="EL9" s="273">
        <v>5766751.6100000003</v>
      </c>
      <c r="EM9" s="273">
        <v>7935871.7600000007</v>
      </c>
      <c r="EN9" s="273">
        <v>361864924.13999999</v>
      </c>
      <c r="EO9" s="273">
        <v>7559996.6399999997</v>
      </c>
      <c r="EP9" s="273">
        <v>4295437.1899999995</v>
      </c>
      <c r="EQ9" s="273">
        <v>9389144.379999999</v>
      </c>
      <c r="ER9" s="273">
        <v>3610425.0199999996</v>
      </c>
      <c r="ES9" s="273">
        <v>3120324.6500000004</v>
      </c>
      <c r="ET9" s="273">
        <v>8809345.2999999989</v>
      </c>
      <c r="EU9" s="273">
        <v>24191147.379999999</v>
      </c>
      <c r="EV9" s="273">
        <v>3603398.0100000002</v>
      </c>
      <c r="EW9" s="273">
        <v>128524671.87</v>
      </c>
      <c r="EX9" s="273">
        <v>2330503.2200000002</v>
      </c>
      <c r="EY9" s="273">
        <v>4803036.3099999996</v>
      </c>
      <c r="EZ9" s="273">
        <v>6058049.1099999994</v>
      </c>
      <c r="FA9" s="273">
        <v>13761319.59</v>
      </c>
      <c r="FB9" s="273">
        <v>16793710.93</v>
      </c>
      <c r="FC9" s="273">
        <v>8728815.7800000012</v>
      </c>
      <c r="FD9" s="273">
        <v>8462641.8800000008</v>
      </c>
      <c r="FE9" s="273">
        <v>3614543.88</v>
      </c>
      <c r="FF9" s="273">
        <v>3016528.71</v>
      </c>
      <c r="FG9" s="273">
        <v>4990671.0699999994</v>
      </c>
      <c r="FH9" s="273">
        <v>1650954.8699999999</v>
      </c>
      <c r="FI9" s="273">
        <v>111103509.78999999</v>
      </c>
      <c r="FJ9" s="273">
        <v>3770160.06</v>
      </c>
      <c r="FK9" s="273">
        <v>5479217.7000000002</v>
      </c>
      <c r="FL9" s="273">
        <v>7569249.5</v>
      </c>
      <c r="FM9" s="273">
        <v>12872322.68</v>
      </c>
      <c r="FN9" s="273">
        <v>5478222.0199999996</v>
      </c>
      <c r="FO9" s="273">
        <v>1867996.4</v>
      </c>
      <c r="FP9" s="273">
        <v>808336.02</v>
      </c>
      <c r="FQ9" s="273">
        <v>396225720.85000002</v>
      </c>
      <c r="FR9" s="273">
        <v>14445731.16</v>
      </c>
      <c r="FS9" s="273">
        <v>11063946.760000002</v>
      </c>
      <c r="FT9" s="273">
        <v>9627171.7199999988</v>
      </c>
      <c r="FU9" s="273">
        <v>11805150.160000002</v>
      </c>
      <c r="FV9" s="273">
        <v>6564026.5300000003</v>
      </c>
      <c r="FW9" s="273">
        <v>17219055.579999998</v>
      </c>
      <c r="FX9" s="273">
        <v>9454586.209999999</v>
      </c>
      <c r="FY9" s="273">
        <v>5898424.6399999997</v>
      </c>
      <c r="FZ9" s="273">
        <v>10600381.66</v>
      </c>
      <c r="GA9" s="273">
        <v>16213334.279999999</v>
      </c>
      <c r="GB9" s="273">
        <v>5733133.8700000001</v>
      </c>
      <c r="GC9" s="273">
        <v>2321102.8199999998</v>
      </c>
      <c r="GD9" s="273">
        <v>1097900</v>
      </c>
      <c r="GE9" s="273">
        <v>148505996.78999999</v>
      </c>
      <c r="GF9" s="273">
        <v>5695355.8300000001</v>
      </c>
      <c r="GG9" s="273">
        <v>3539691.1999999997</v>
      </c>
      <c r="GH9" s="273">
        <v>29592202.560000002</v>
      </c>
      <c r="GI9" s="273">
        <v>7521387.5499999998</v>
      </c>
      <c r="GJ9" s="273">
        <v>8627064.1699999999</v>
      </c>
      <c r="GK9" s="273">
        <v>8366433.4600000009</v>
      </c>
      <c r="GL9" s="273">
        <v>35578034.329999998</v>
      </c>
      <c r="GM9" s="273">
        <v>2596980.71</v>
      </c>
      <c r="GN9" s="273">
        <v>2508430.2599999998</v>
      </c>
      <c r="GO9" s="273">
        <v>1257453.5</v>
      </c>
      <c r="GP9" s="273">
        <v>1338182.67</v>
      </c>
      <c r="GQ9" s="273">
        <v>132690493.11999999</v>
      </c>
      <c r="GR9" s="273">
        <v>29238505.77</v>
      </c>
      <c r="GS9" s="273">
        <v>5270424.370000001</v>
      </c>
      <c r="GT9" s="273">
        <v>27331836.09</v>
      </c>
      <c r="GU9" s="273">
        <v>4705296.6399999997</v>
      </c>
      <c r="GV9" s="273">
        <v>6581933.21</v>
      </c>
      <c r="GW9" s="273">
        <v>8151077.3599999994</v>
      </c>
      <c r="GX9" s="273">
        <v>3445304.41</v>
      </c>
      <c r="GY9" s="273">
        <v>121369528.02000001</v>
      </c>
      <c r="GZ9" s="273">
        <v>10503445.150000002</v>
      </c>
      <c r="HA9" s="273">
        <v>10972676.210000001</v>
      </c>
      <c r="HB9" s="273">
        <v>8143225.3100000005</v>
      </c>
      <c r="HC9" s="273">
        <v>304302365.53000003</v>
      </c>
      <c r="HD9" s="273">
        <v>24259557.239999998</v>
      </c>
      <c r="HE9" s="273">
        <v>12150120.880000001</v>
      </c>
      <c r="HF9" s="273">
        <v>17907956.82</v>
      </c>
      <c r="HG9" s="273">
        <v>8571989.9699999988</v>
      </c>
      <c r="HH9" s="273">
        <v>35607194.049999997</v>
      </c>
      <c r="HI9" s="273">
        <v>4984581.2300000004</v>
      </c>
      <c r="HJ9" s="273">
        <v>58636769.07</v>
      </c>
      <c r="HK9" s="273">
        <v>5067972.6500000004</v>
      </c>
      <c r="HL9" s="273">
        <v>13222331</v>
      </c>
      <c r="HM9" s="273">
        <v>4083132.06</v>
      </c>
      <c r="HN9" s="273">
        <v>2690321.0500000003</v>
      </c>
      <c r="HO9" s="273">
        <v>5269072.5999999996</v>
      </c>
      <c r="HP9" s="273">
        <v>5499666.5800000001</v>
      </c>
      <c r="HQ9" s="273">
        <v>2214327.2600000002</v>
      </c>
      <c r="HR9" s="273">
        <v>177135146.98999998</v>
      </c>
      <c r="HS9" s="273">
        <v>35656921.11999999</v>
      </c>
      <c r="HT9" s="273">
        <v>6765400.5899999999</v>
      </c>
      <c r="HU9" s="273">
        <v>6831727.0999999996</v>
      </c>
      <c r="HV9" s="273">
        <v>5266359.18</v>
      </c>
      <c r="HW9" s="273">
        <v>3095316.6</v>
      </c>
      <c r="HX9" s="273">
        <v>16403019.85</v>
      </c>
      <c r="HY9" s="273">
        <v>7364734.2000000002</v>
      </c>
      <c r="HZ9" s="273">
        <v>4760211.8899999997</v>
      </c>
      <c r="IA9" s="273">
        <v>5351569.3500000015</v>
      </c>
      <c r="IB9" s="273">
        <v>5321208.05</v>
      </c>
      <c r="IC9" s="273">
        <v>9128205.5899999999</v>
      </c>
      <c r="ID9" s="273">
        <v>1179625.4400000002</v>
      </c>
      <c r="IE9" s="273">
        <v>11609881.140000001</v>
      </c>
      <c r="IF9" s="273">
        <v>5095175.2399999993</v>
      </c>
      <c r="IG9" s="273">
        <v>3648788.5100000002</v>
      </c>
      <c r="IH9" s="273">
        <v>215879614.65000001</v>
      </c>
      <c r="II9" s="273">
        <v>53573873.589999996</v>
      </c>
      <c r="IJ9" s="273">
        <v>6016094.7599999998</v>
      </c>
      <c r="IK9" s="273">
        <v>14446648.08</v>
      </c>
      <c r="IL9" s="273">
        <v>26805620.32</v>
      </c>
      <c r="IM9" s="273">
        <v>8762561.5800000001</v>
      </c>
      <c r="IN9" s="273">
        <v>3919105.4999999995</v>
      </c>
      <c r="IO9" s="273">
        <v>2388889.0099999998</v>
      </c>
      <c r="IP9" s="273">
        <v>2189921.9500000002</v>
      </c>
      <c r="IQ9" s="273">
        <v>3257489.68</v>
      </c>
      <c r="IR9" s="273">
        <v>4452944.57</v>
      </c>
      <c r="IS9" s="273">
        <v>322228982.13</v>
      </c>
      <c r="IT9" s="273">
        <v>65140943.050000004</v>
      </c>
      <c r="IU9" s="273">
        <v>9885767.3499999996</v>
      </c>
      <c r="IV9" s="273">
        <v>3994568.01</v>
      </c>
      <c r="IW9" s="273">
        <v>4554565.8499999996</v>
      </c>
      <c r="IX9" s="273">
        <v>4031667.85</v>
      </c>
      <c r="IY9" s="273">
        <v>4267178.84</v>
      </c>
      <c r="IZ9" s="273">
        <v>2948355.74</v>
      </c>
      <c r="JA9" s="273">
        <v>5998404.75</v>
      </c>
      <c r="JB9" s="273">
        <v>10833744.6</v>
      </c>
      <c r="JC9" s="273">
        <v>6428571</v>
      </c>
      <c r="JD9" s="273">
        <v>3264669.43</v>
      </c>
      <c r="JE9" s="273">
        <v>129992073.38000001</v>
      </c>
      <c r="JF9" s="273">
        <v>47164907.970000006</v>
      </c>
      <c r="JG9" s="273">
        <v>4163753.43</v>
      </c>
      <c r="JH9" s="273">
        <v>2924908.59</v>
      </c>
      <c r="JI9" s="273">
        <v>3683133.58</v>
      </c>
      <c r="JJ9" s="273">
        <v>3762548.31</v>
      </c>
      <c r="JK9" s="273">
        <v>126770198.86</v>
      </c>
      <c r="JL9" s="273">
        <v>5994958.3200000003</v>
      </c>
      <c r="JM9" s="273">
        <v>14515793.620000001</v>
      </c>
      <c r="JN9" s="273">
        <v>21184250.080000002</v>
      </c>
      <c r="JO9" s="273">
        <v>6389768.3700000001</v>
      </c>
      <c r="JP9" s="273">
        <v>21780808.929999996</v>
      </c>
      <c r="JQ9" s="273">
        <v>4393818.8999999994</v>
      </c>
      <c r="JR9" s="273">
        <v>278398077.20999998</v>
      </c>
      <c r="JS9" s="273">
        <v>85607181.969999999</v>
      </c>
      <c r="JT9" s="273">
        <v>10264083.42</v>
      </c>
      <c r="JU9" s="273">
        <v>2790121.08</v>
      </c>
      <c r="JV9" s="273">
        <v>12009879.92</v>
      </c>
      <c r="JW9" s="273">
        <v>2787066.27</v>
      </c>
      <c r="JX9" s="273">
        <v>42639261.859999999</v>
      </c>
      <c r="JY9" s="273">
        <v>13207488.389999999</v>
      </c>
      <c r="JZ9" s="273">
        <v>4653114.3100000005</v>
      </c>
      <c r="KA9" s="273">
        <v>15173015.17</v>
      </c>
      <c r="KB9" s="273">
        <v>8032687.6099999994</v>
      </c>
      <c r="KC9" s="273">
        <v>12921398.630000001</v>
      </c>
      <c r="KD9" s="273">
        <v>3240805.2699999996</v>
      </c>
      <c r="KE9" s="273">
        <v>939739.02</v>
      </c>
      <c r="KF9" s="273">
        <v>6186998.04</v>
      </c>
      <c r="KG9" s="273">
        <v>0</v>
      </c>
      <c r="KH9" s="273">
        <v>249187372.44999999</v>
      </c>
      <c r="KI9" s="273">
        <v>14877847.760000002</v>
      </c>
      <c r="KJ9" s="273">
        <v>8757834</v>
      </c>
      <c r="KK9" s="273">
        <v>11134749.209999999</v>
      </c>
      <c r="KL9" s="273">
        <v>19371483.34</v>
      </c>
      <c r="KM9" s="273">
        <v>6521063.3099999996</v>
      </c>
      <c r="KN9" s="273">
        <v>25196226.040000003</v>
      </c>
      <c r="KO9" s="273">
        <v>7123864.9400000004</v>
      </c>
      <c r="KP9" s="273">
        <v>7847381.1899999995</v>
      </c>
      <c r="KQ9" s="273">
        <v>108078849.66</v>
      </c>
      <c r="KR9" s="273">
        <v>14606460.18</v>
      </c>
      <c r="KS9" s="273">
        <v>13357842.18</v>
      </c>
      <c r="KT9" s="273">
        <v>30911085.890000001</v>
      </c>
      <c r="KU9" s="273">
        <v>4623132.2600000007</v>
      </c>
      <c r="KV9" s="273">
        <v>15859364.83</v>
      </c>
      <c r="KW9" s="273">
        <v>163406682.98000002</v>
      </c>
      <c r="KX9" s="273">
        <v>15613005.729999999</v>
      </c>
      <c r="KY9" s="273">
        <v>206466274.75000003</v>
      </c>
      <c r="KZ9" s="273">
        <v>5869369.6799999997</v>
      </c>
      <c r="LA9" s="273">
        <v>4641866.22</v>
      </c>
      <c r="LB9" s="273">
        <v>21781524</v>
      </c>
      <c r="LC9" s="273">
        <v>23945653.18</v>
      </c>
      <c r="LD9" s="273">
        <v>21376604.68</v>
      </c>
      <c r="LE9" s="273">
        <v>6495515.3300000001</v>
      </c>
      <c r="LF9" s="273">
        <v>10573378.48</v>
      </c>
      <c r="LG9" s="273">
        <v>594464419.67000008</v>
      </c>
      <c r="LH9" s="273">
        <v>43820003.109999999</v>
      </c>
      <c r="LI9" s="273">
        <v>76753256.430000007</v>
      </c>
      <c r="LJ9" s="273">
        <v>78008538.090000004</v>
      </c>
      <c r="LK9" s="273">
        <v>11414126.74</v>
      </c>
      <c r="LL9" s="273">
        <v>5439405.21</v>
      </c>
      <c r="LM9" s="273">
        <v>5760828.7599999998</v>
      </c>
      <c r="LN9" s="273">
        <v>7739740.6799999997</v>
      </c>
      <c r="LO9" s="273">
        <v>12474440.74</v>
      </c>
      <c r="LP9" s="273">
        <v>10489466.359999999</v>
      </c>
      <c r="LQ9" s="273">
        <v>1721873.82</v>
      </c>
      <c r="LR9" s="273">
        <v>96735445.889999986</v>
      </c>
      <c r="LS9" s="273">
        <v>15792970.959999999</v>
      </c>
      <c r="LT9" s="273">
        <v>6025398.4399999995</v>
      </c>
      <c r="LU9" s="273">
        <v>186775954.72999999</v>
      </c>
      <c r="LV9" s="273">
        <v>68387576.039999992</v>
      </c>
      <c r="LW9" s="273">
        <v>392708492.79999995</v>
      </c>
      <c r="LX9" s="273">
        <v>55235830.629999995</v>
      </c>
      <c r="LY9" s="273">
        <v>40821388.310000002</v>
      </c>
      <c r="LZ9" s="273">
        <v>29400673.240000002</v>
      </c>
      <c r="MA9" s="273">
        <v>27876656.100000001</v>
      </c>
      <c r="MB9" s="273">
        <v>28477746.48</v>
      </c>
      <c r="MC9" s="273">
        <v>33709719.130000003</v>
      </c>
      <c r="MD9" s="273">
        <v>56312631.050000004</v>
      </c>
      <c r="ME9" s="273">
        <v>30030264.729999997</v>
      </c>
      <c r="MF9" s="273">
        <v>5131575.28</v>
      </c>
      <c r="MG9" s="273">
        <v>356282403.44999999</v>
      </c>
      <c r="MH9" s="273">
        <v>8555689.2000000011</v>
      </c>
      <c r="MI9" s="273">
        <v>4662462.96</v>
      </c>
      <c r="MJ9" s="273">
        <v>3189655.63</v>
      </c>
      <c r="MK9" s="273">
        <v>2799357.48</v>
      </c>
      <c r="ML9" s="273">
        <v>6245123.5599999996</v>
      </c>
      <c r="MM9" s="273">
        <v>4418747.7300000004</v>
      </c>
      <c r="MN9" s="273">
        <v>6857595.29</v>
      </c>
      <c r="MO9" s="273">
        <v>6950653.5</v>
      </c>
      <c r="MP9" s="273">
        <v>2347262.0099999998</v>
      </c>
      <c r="MQ9" s="273">
        <v>4328206.95</v>
      </c>
      <c r="MR9" s="273">
        <v>4727366.82</v>
      </c>
      <c r="MS9" s="273">
        <v>145250086.41999999</v>
      </c>
      <c r="MT9" s="273">
        <v>2676977.44</v>
      </c>
      <c r="MU9" s="273">
        <v>15686162.789999999</v>
      </c>
      <c r="MV9" s="273">
        <v>9406018.2299999986</v>
      </c>
      <c r="MW9" s="273">
        <v>7216776.5199999996</v>
      </c>
      <c r="MX9" s="273">
        <v>14003822.83</v>
      </c>
      <c r="MY9" s="273">
        <v>36092997.819700003</v>
      </c>
      <c r="MZ9" s="273">
        <v>12185330.779999999</v>
      </c>
      <c r="NA9" s="273">
        <v>5985884.2000000002</v>
      </c>
      <c r="NB9" s="273">
        <v>1266788.8600000001</v>
      </c>
      <c r="NC9" s="273">
        <v>2777933.84</v>
      </c>
      <c r="ND9" s="273">
        <v>367826615.13</v>
      </c>
      <c r="NE9" s="273">
        <v>22588294.07</v>
      </c>
      <c r="NF9" s="273">
        <v>1988550.77</v>
      </c>
      <c r="NG9" s="273">
        <v>41837167.609999999</v>
      </c>
      <c r="NH9" s="273">
        <v>2580284.5199999996</v>
      </c>
      <c r="NI9" s="273">
        <v>8216273.4099999992</v>
      </c>
      <c r="NJ9" s="273">
        <v>45208575.560000002</v>
      </c>
      <c r="NK9" s="273">
        <v>8566301.0500000007</v>
      </c>
      <c r="NL9" s="273">
        <v>786670.3</v>
      </c>
      <c r="NM9" s="273">
        <v>6795020.6900000004</v>
      </c>
      <c r="NN9" s="273">
        <v>3326078.5</v>
      </c>
      <c r="NO9" s="273">
        <v>5112260.4400000004</v>
      </c>
      <c r="NP9" s="273">
        <v>93659945.680000007</v>
      </c>
      <c r="NQ9" s="273">
        <v>4380286.71</v>
      </c>
      <c r="NR9" s="273">
        <v>4129762</v>
      </c>
      <c r="NS9" s="273">
        <v>4113706.6799999997</v>
      </c>
      <c r="NT9" s="273">
        <v>8163783.6599999992</v>
      </c>
      <c r="NU9" s="273">
        <v>511115.5</v>
      </c>
      <c r="NV9" s="273">
        <v>906964.58</v>
      </c>
      <c r="NW9" s="273">
        <v>233484353.11000001</v>
      </c>
      <c r="NX9" s="273">
        <v>36905452.829999998</v>
      </c>
      <c r="NY9" s="273">
        <v>4747698.87</v>
      </c>
      <c r="NZ9" s="273">
        <v>3366661.84</v>
      </c>
      <c r="OA9" s="273">
        <v>4615058.82</v>
      </c>
      <c r="OB9" s="273">
        <v>3095530.15</v>
      </c>
      <c r="OC9" s="273">
        <v>4013180.5799999996</v>
      </c>
      <c r="OD9" s="273">
        <v>168447232.20000002</v>
      </c>
      <c r="OE9" s="273">
        <v>9807794.3899999987</v>
      </c>
      <c r="OF9" s="273">
        <v>3534567.6999999997</v>
      </c>
      <c r="OG9" s="273">
        <v>34072741.289999999</v>
      </c>
      <c r="OH9" s="273">
        <v>9660551.7999999989</v>
      </c>
      <c r="OI9" s="273">
        <v>5879040.9600000009</v>
      </c>
      <c r="OJ9" s="273">
        <v>4682713.8899999997</v>
      </c>
      <c r="OK9" s="273">
        <v>2119225.69</v>
      </c>
      <c r="OL9" s="273">
        <v>913150</v>
      </c>
      <c r="OM9" s="273">
        <v>154353612.21000001</v>
      </c>
      <c r="ON9" s="273">
        <v>24534491.009999998</v>
      </c>
      <c r="OO9" s="273">
        <v>32673527.760000005</v>
      </c>
      <c r="OP9" s="273">
        <v>9600282.5999999996</v>
      </c>
      <c r="OQ9" s="273">
        <v>4771226.9000000004</v>
      </c>
      <c r="OR9" s="273">
        <v>2414514.14</v>
      </c>
      <c r="OS9" s="273">
        <v>105693000.09</v>
      </c>
      <c r="OT9" s="273">
        <v>2814215.3900000006</v>
      </c>
      <c r="OU9" s="273">
        <v>3622917.3500000006</v>
      </c>
      <c r="OV9" s="273">
        <v>5155850.4700000007</v>
      </c>
      <c r="OW9" s="273">
        <v>10824065.560000001</v>
      </c>
      <c r="OX9" s="273">
        <v>47750586.670000002</v>
      </c>
      <c r="OY9" s="273">
        <v>2913283.53</v>
      </c>
      <c r="OZ9" s="273">
        <v>1880688.4</v>
      </c>
      <c r="PA9" s="273">
        <v>4074899.87</v>
      </c>
      <c r="PB9" s="273">
        <v>144936849.38999999</v>
      </c>
      <c r="PC9" s="273">
        <v>4360329.5200000005</v>
      </c>
      <c r="PD9" s="273">
        <v>40565652.280000001</v>
      </c>
      <c r="PE9" s="273">
        <v>3613873.58</v>
      </c>
      <c r="PF9" s="273">
        <v>22930599.420000002</v>
      </c>
      <c r="PG9" s="273">
        <v>20683407.449999996</v>
      </c>
      <c r="PH9" s="273">
        <v>4653209.1100000003</v>
      </c>
      <c r="PI9" s="273">
        <v>2738220.6999999997</v>
      </c>
      <c r="PJ9" s="273">
        <v>13643165.629999999</v>
      </c>
      <c r="PK9" s="273">
        <v>8646596.5599999987</v>
      </c>
      <c r="PL9" s="273">
        <v>19467625.27</v>
      </c>
      <c r="PM9" s="273">
        <v>28069948.719999999</v>
      </c>
      <c r="PN9" s="273">
        <v>5260069.38</v>
      </c>
      <c r="PO9" s="273">
        <v>52546368.130000003</v>
      </c>
      <c r="PP9" s="273">
        <v>5801266.9299999997</v>
      </c>
      <c r="PQ9" s="273">
        <v>2410317</v>
      </c>
      <c r="PR9" s="273">
        <v>1470201.8399999999</v>
      </c>
      <c r="PS9" s="273">
        <v>2290372.14</v>
      </c>
      <c r="PT9" s="273">
        <v>412736839.31999999</v>
      </c>
      <c r="PU9" s="273">
        <v>6016075.3700000001</v>
      </c>
      <c r="PV9" s="273">
        <v>5948287.6100000003</v>
      </c>
      <c r="PW9" s="273">
        <v>9810322.1400000006</v>
      </c>
      <c r="PX9" s="273">
        <v>82301319.439999998</v>
      </c>
      <c r="PY9" s="273">
        <v>4587142.9700000007</v>
      </c>
      <c r="PZ9" s="273">
        <v>16984488.5</v>
      </c>
      <c r="QA9" s="273">
        <v>5444141.3399999999</v>
      </c>
      <c r="QB9" s="273">
        <v>40924665.829999998</v>
      </c>
      <c r="QC9" s="273">
        <v>3068822.12</v>
      </c>
      <c r="QD9" s="273">
        <v>39697292.489999995</v>
      </c>
      <c r="QE9" s="273">
        <v>8851665.3399999999</v>
      </c>
      <c r="QF9" s="273">
        <v>15533318.09</v>
      </c>
      <c r="QG9" s="273">
        <v>9083310.0499999989</v>
      </c>
      <c r="QH9" s="273">
        <v>7881856.6799999997</v>
      </c>
      <c r="QI9" s="273">
        <v>19741588.880000003</v>
      </c>
      <c r="QJ9" s="273">
        <v>8354247.3299999991</v>
      </c>
      <c r="QK9" s="273">
        <v>3296395.19</v>
      </c>
      <c r="QL9" s="273">
        <v>1544542.9100000001</v>
      </c>
      <c r="QM9" s="273">
        <v>20291404.850000001</v>
      </c>
      <c r="QN9" s="273">
        <v>33000676.609999999</v>
      </c>
      <c r="QO9" s="273">
        <v>2460389.77</v>
      </c>
      <c r="QP9" s="273">
        <v>1079099.5</v>
      </c>
      <c r="QQ9" s="273">
        <v>1616126</v>
      </c>
      <c r="QR9" s="273">
        <v>1288210.92</v>
      </c>
      <c r="QS9" s="273">
        <v>0</v>
      </c>
      <c r="QT9" s="273">
        <v>240499942.78</v>
      </c>
      <c r="QU9" s="273">
        <v>3378311.34</v>
      </c>
      <c r="QV9" s="273">
        <v>31077994.59</v>
      </c>
      <c r="QW9" s="273">
        <v>7303640.8899999997</v>
      </c>
      <c r="QX9" s="273">
        <v>7788166.8799999999</v>
      </c>
      <c r="QY9" s="273">
        <v>28673876.16</v>
      </c>
      <c r="QZ9" s="273">
        <v>5792868.3000000007</v>
      </c>
      <c r="RA9" s="273">
        <v>15022526.620000001</v>
      </c>
      <c r="RB9" s="273">
        <v>30086195.579999998</v>
      </c>
      <c r="RC9" s="273">
        <v>4388664.33</v>
      </c>
      <c r="RD9" s="273">
        <v>3835401.2199999997</v>
      </c>
      <c r="RE9" s="273">
        <v>4335358.6400000006</v>
      </c>
      <c r="RF9" s="273">
        <v>1390055.5</v>
      </c>
      <c r="RG9" s="273">
        <v>523963073.62</v>
      </c>
      <c r="RH9" s="273">
        <v>27597942.650000002</v>
      </c>
      <c r="RI9" s="273">
        <v>20443174</v>
      </c>
      <c r="RJ9" s="273">
        <v>12018645.899999999</v>
      </c>
      <c r="RK9" s="273">
        <v>6652777.5700000003</v>
      </c>
      <c r="RL9" s="273">
        <v>17952529.559999999</v>
      </c>
      <c r="RM9" s="273">
        <v>29829302.210000001</v>
      </c>
      <c r="RN9" s="273">
        <v>4140369.24</v>
      </c>
      <c r="RO9" s="273">
        <v>16720142.27</v>
      </c>
      <c r="RP9" s="273">
        <v>25436260.049999997</v>
      </c>
      <c r="RQ9" s="273">
        <v>45610034.07</v>
      </c>
      <c r="RR9" s="273">
        <v>5037018.09</v>
      </c>
      <c r="RS9" s="273">
        <v>3193400.1100000003</v>
      </c>
      <c r="RT9" s="273">
        <v>6870595.1499999994</v>
      </c>
      <c r="RU9" s="273">
        <v>4711518.0600000005</v>
      </c>
      <c r="RV9" s="273">
        <v>6737602.9300000006</v>
      </c>
      <c r="RW9" s="273">
        <v>5131195.76</v>
      </c>
      <c r="RX9" s="273">
        <v>3035431.78</v>
      </c>
      <c r="RY9" s="273">
        <v>1678015.55</v>
      </c>
      <c r="RZ9" s="273">
        <v>2590689.11</v>
      </c>
      <c r="SA9" s="273">
        <v>116512876.87</v>
      </c>
      <c r="SB9" s="273">
        <v>11844971.42</v>
      </c>
      <c r="SC9" s="273">
        <v>5270650.43</v>
      </c>
      <c r="SD9" s="273">
        <v>4669931.4099999992</v>
      </c>
      <c r="SE9" s="273">
        <v>2422203.02</v>
      </c>
      <c r="SF9" s="273">
        <v>15642269.9</v>
      </c>
      <c r="SG9" s="273">
        <v>5514403.7800000003</v>
      </c>
      <c r="SH9" s="273">
        <v>17390193.100000001</v>
      </c>
      <c r="SI9" s="273">
        <v>4764696.6899999995</v>
      </c>
      <c r="SJ9" s="273">
        <v>4794294.21</v>
      </c>
      <c r="SK9" s="273">
        <v>27727423.409999996</v>
      </c>
      <c r="SL9" s="273">
        <v>1401796.7300000002</v>
      </c>
      <c r="SM9" s="273">
        <v>67705766.120000005</v>
      </c>
      <c r="SN9" s="273">
        <v>5124796.2300000004</v>
      </c>
      <c r="SO9" s="273">
        <v>5075091.7299999995</v>
      </c>
      <c r="SP9" s="273">
        <v>19734240.93</v>
      </c>
      <c r="SQ9" s="273">
        <v>4738641.7500000009</v>
      </c>
      <c r="SR9" s="273">
        <v>7706945.7199999997</v>
      </c>
      <c r="SS9" s="273">
        <v>6208156.7800000003</v>
      </c>
      <c r="ST9" s="273">
        <v>2565708.5299999998</v>
      </c>
      <c r="SU9" s="273">
        <v>153589748.56</v>
      </c>
      <c r="SV9" s="273">
        <v>2839603.26</v>
      </c>
      <c r="SW9" s="273">
        <v>7295368.3600000003</v>
      </c>
      <c r="SX9" s="273">
        <v>3463751.5799999996</v>
      </c>
      <c r="SY9" s="273">
        <v>2727743.16</v>
      </c>
      <c r="SZ9" s="273">
        <v>2903743.39</v>
      </c>
      <c r="TA9" s="273">
        <v>6229906.25</v>
      </c>
      <c r="TB9" s="273">
        <v>19259195.990000002</v>
      </c>
      <c r="TC9" s="273">
        <v>3498859.81</v>
      </c>
      <c r="TD9" s="273">
        <v>3686307.8999999994</v>
      </c>
      <c r="TE9" s="273">
        <v>3741202.73</v>
      </c>
      <c r="TF9" s="273">
        <v>17641702.719999999</v>
      </c>
      <c r="TG9" s="273">
        <v>3825139.08</v>
      </c>
      <c r="TH9" s="273">
        <v>2758806.56</v>
      </c>
      <c r="TI9" s="273">
        <v>417106971.71000004</v>
      </c>
      <c r="TJ9" s="273">
        <v>4336571.8100000005</v>
      </c>
      <c r="TK9" s="273">
        <v>4913255.54</v>
      </c>
      <c r="TL9" s="273">
        <v>12015340.470000001</v>
      </c>
      <c r="TM9" s="273">
        <v>14732623.040000001</v>
      </c>
      <c r="TN9" s="273">
        <v>7501897.0599999996</v>
      </c>
      <c r="TO9" s="273">
        <v>1524971.87</v>
      </c>
      <c r="TP9" s="273">
        <v>46516721.720000006</v>
      </c>
      <c r="TQ9" s="273">
        <v>5030379.3600000003</v>
      </c>
      <c r="TR9" s="273">
        <v>14469861.880000001</v>
      </c>
      <c r="TS9" s="273">
        <v>13359823.84</v>
      </c>
      <c r="TT9" s="273">
        <v>3362920.0700000003</v>
      </c>
      <c r="TU9" s="273">
        <v>2407715.8900000006</v>
      </c>
      <c r="TV9" s="273">
        <v>7271127.4199999999</v>
      </c>
      <c r="TW9" s="273">
        <v>3183327.0599999996</v>
      </c>
      <c r="TX9" s="273">
        <v>4176548.56</v>
      </c>
      <c r="TY9" s="273">
        <v>68858983.370000005</v>
      </c>
      <c r="TZ9" s="273">
        <v>4267712.1899999995</v>
      </c>
      <c r="UA9" s="273">
        <v>160115005.08999997</v>
      </c>
      <c r="UB9" s="273">
        <v>18111461.690000005</v>
      </c>
      <c r="UC9" s="273">
        <v>4348695.8899999997</v>
      </c>
      <c r="UD9" s="273">
        <v>6367523.6899999985</v>
      </c>
      <c r="UE9" s="273">
        <v>80738552.669999987</v>
      </c>
      <c r="UF9" s="273">
        <v>2301457.2400000002</v>
      </c>
      <c r="UG9" s="273">
        <v>2224716.84</v>
      </c>
      <c r="UH9" s="273">
        <v>2434798.58</v>
      </c>
      <c r="UI9" s="273">
        <v>2796706.5300000003</v>
      </c>
      <c r="UJ9" s="273">
        <v>83838467.049999997</v>
      </c>
      <c r="UK9" s="273">
        <v>9095694.1099999994</v>
      </c>
      <c r="UL9" s="273">
        <v>7064377.040000001</v>
      </c>
      <c r="UM9" s="273">
        <v>9848678.4199999999</v>
      </c>
      <c r="UN9" s="273">
        <v>4822148.8499999996</v>
      </c>
      <c r="UO9" s="273">
        <v>5038781.83</v>
      </c>
      <c r="UP9" s="273">
        <v>587998482.18999994</v>
      </c>
      <c r="UQ9" s="273">
        <v>6740756.0999999996</v>
      </c>
      <c r="UR9" s="273">
        <v>7201933.6000000006</v>
      </c>
      <c r="US9" s="273">
        <v>80911736.180000007</v>
      </c>
      <c r="UT9" s="273">
        <v>4166276</v>
      </c>
      <c r="UU9" s="273">
        <v>4554289.84</v>
      </c>
      <c r="UV9" s="273">
        <v>29679441.539999999</v>
      </c>
      <c r="UW9" s="273">
        <v>2984087.96</v>
      </c>
      <c r="UX9" s="273">
        <v>3951066.51</v>
      </c>
      <c r="UY9" s="273">
        <v>7440762.6200000001</v>
      </c>
      <c r="UZ9" s="273">
        <v>7445071.6799999988</v>
      </c>
      <c r="VA9" s="273">
        <v>21515532.810000002</v>
      </c>
      <c r="VB9" s="273">
        <v>5577908.6299999999</v>
      </c>
      <c r="VC9" s="273">
        <v>17549128.91</v>
      </c>
      <c r="VD9" s="273">
        <v>4467541.38</v>
      </c>
      <c r="VE9" s="273">
        <v>2724635.15</v>
      </c>
      <c r="VF9" s="273">
        <v>1721048.44</v>
      </c>
      <c r="VG9" s="273">
        <v>3778580.6199999996</v>
      </c>
      <c r="VH9" s="273">
        <v>28757736.720000003</v>
      </c>
      <c r="VI9" s="273">
        <v>2139508.4699999997</v>
      </c>
      <c r="VJ9" s="273">
        <v>2241420.42</v>
      </c>
      <c r="VK9" s="273">
        <v>1915924.03</v>
      </c>
      <c r="VL9" s="273">
        <v>189273703.22</v>
      </c>
      <c r="VM9" s="273">
        <v>9987500.9700000007</v>
      </c>
      <c r="VN9" s="273">
        <v>7113426.1600000011</v>
      </c>
      <c r="VO9" s="273">
        <v>13037507.279999999</v>
      </c>
      <c r="VP9" s="273">
        <v>23603651.049999997</v>
      </c>
      <c r="VQ9" s="273">
        <v>23481640.57</v>
      </c>
      <c r="VR9" s="273">
        <v>7788100.5100000007</v>
      </c>
      <c r="VS9" s="273">
        <v>6569965.0899999999</v>
      </c>
      <c r="VT9" s="273">
        <v>3192953.75</v>
      </c>
      <c r="VU9" s="273">
        <v>52605345.830000006</v>
      </c>
      <c r="VV9" s="273">
        <v>5298746.9000000004</v>
      </c>
      <c r="VW9" s="273">
        <v>14887290.73</v>
      </c>
      <c r="VX9" s="273">
        <v>4480115.8499999996</v>
      </c>
      <c r="VY9" s="273">
        <v>3255626.92</v>
      </c>
      <c r="VZ9" s="273">
        <v>3195488.3000000003</v>
      </c>
      <c r="WA9" s="273">
        <v>964694892.1500001</v>
      </c>
      <c r="WB9" s="273">
        <v>11878204.390000001</v>
      </c>
      <c r="WC9" s="273">
        <v>4862462.13</v>
      </c>
      <c r="WD9" s="273">
        <v>4932213.83</v>
      </c>
      <c r="WE9" s="273">
        <v>4537267.3800000008</v>
      </c>
      <c r="WF9" s="273">
        <v>6364620.8000000007</v>
      </c>
      <c r="WG9" s="273">
        <v>12023766.110000001</v>
      </c>
      <c r="WH9" s="273">
        <v>12054560.279999999</v>
      </c>
      <c r="WI9" s="273">
        <v>8143276.9300000006</v>
      </c>
      <c r="WJ9" s="273">
        <v>8564650.8000000007</v>
      </c>
      <c r="WK9" s="273">
        <v>7874820.6300000008</v>
      </c>
      <c r="WL9" s="273">
        <v>30441345.480999999</v>
      </c>
      <c r="WM9" s="273">
        <v>11383325.18</v>
      </c>
      <c r="WN9" s="273">
        <v>12942127.08</v>
      </c>
      <c r="WO9" s="273">
        <v>27843584.089999996</v>
      </c>
      <c r="WP9" s="273">
        <v>7639218.8199999994</v>
      </c>
      <c r="WQ9" s="273">
        <v>11689165.08</v>
      </c>
      <c r="WR9" s="273">
        <v>9058316.1900000013</v>
      </c>
      <c r="WS9" s="273">
        <v>6112363.5500000007</v>
      </c>
      <c r="WT9" s="273">
        <v>13379617.819999998</v>
      </c>
      <c r="WU9" s="273">
        <v>50777353.170000002</v>
      </c>
      <c r="WV9" s="273">
        <v>4146688.5100000002</v>
      </c>
      <c r="WW9" s="273">
        <v>2977924.1799999997</v>
      </c>
      <c r="WX9" s="273">
        <v>2983631.4499999997</v>
      </c>
      <c r="WY9" s="273">
        <v>3443739.2199999997</v>
      </c>
      <c r="WZ9" s="273">
        <v>3476651</v>
      </c>
      <c r="XA9" s="273">
        <v>4168225.7899999996</v>
      </c>
      <c r="XB9" s="273">
        <v>3703312.83</v>
      </c>
      <c r="XC9" s="273">
        <v>47538264.730000004</v>
      </c>
      <c r="XD9" s="273">
        <v>4072894.2999999993</v>
      </c>
      <c r="XE9" s="273">
        <v>2617731.6800000002</v>
      </c>
      <c r="XF9" s="273">
        <v>1915587.58</v>
      </c>
      <c r="XG9" s="273">
        <v>1878635.6</v>
      </c>
      <c r="XH9" s="273">
        <v>401941989.70000005</v>
      </c>
      <c r="XI9" s="273">
        <v>7258969.9399999995</v>
      </c>
      <c r="XJ9" s="273">
        <v>7777684.5</v>
      </c>
      <c r="XK9" s="273">
        <v>96900065.789999992</v>
      </c>
      <c r="XL9" s="273">
        <v>7775731.1600000001</v>
      </c>
      <c r="XM9" s="273">
        <v>10570538.109999999</v>
      </c>
      <c r="XN9" s="273">
        <v>41077389.369999997</v>
      </c>
      <c r="XO9" s="273">
        <v>9521393.8299999982</v>
      </c>
      <c r="XP9" s="273">
        <v>10190423.439999999</v>
      </c>
      <c r="XQ9" s="273">
        <v>31459843.039999999</v>
      </c>
      <c r="XR9" s="273">
        <v>23074870.57</v>
      </c>
      <c r="XS9" s="273">
        <v>4596610.4200000009</v>
      </c>
      <c r="XT9" s="273">
        <v>7060967.96</v>
      </c>
      <c r="XU9" s="273">
        <v>7708675.0099999998</v>
      </c>
      <c r="XV9" s="273">
        <v>3540633.11</v>
      </c>
      <c r="XW9" s="273">
        <v>2836291.71</v>
      </c>
      <c r="XX9" s="273">
        <v>2602599.8899999997</v>
      </c>
      <c r="XY9" s="273">
        <v>3396251.9499999997</v>
      </c>
      <c r="XZ9" s="273">
        <v>5391100.9300000006</v>
      </c>
      <c r="YA9" s="273">
        <v>3518081.05</v>
      </c>
      <c r="YB9" s="273">
        <v>5467102.8200000003</v>
      </c>
      <c r="YC9" s="273">
        <v>3041190.21</v>
      </c>
      <c r="YD9" s="273">
        <v>3680183.1300000004</v>
      </c>
      <c r="YE9" s="273">
        <v>461940266.93000001</v>
      </c>
      <c r="YF9" s="273">
        <v>11054174.029999999</v>
      </c>
      <c r="YG9" s="273">
        <v>34030943.969999999</v>
      </c>
      <c r="YH9" s="273">
        <v>5261260.16</v>
      </c>
      <c r="YI9" s="273">
        <v>39405622.109999999</v>
      </c>
      <c r="YJ9" s="273">
        <v>6573765.29</v>
      </c>
      <c r="YK9" s="273">
        <v>19028430.790000003</v>
      </c>
      <c r="YL9" s="273">
        <v>5807224.04</v>
      </c>
      <c r="YM9" s="273">
        <v>33516062.709999997</v>
      </c>
      <c r="YN9" s="273">
        <v>24596204.84</v>
      </c>
      <c r="YO9" s="273">
        <v>11276633.66</v>
      </c>
      <c r="YP9" s="273">
        <v>5353330.66</v>
      </c>
      <c r="YQ9" s="273">
        <v>4903973</v>
      </c>
      <c r="YR9" s="273">
        <v>4075546.24</v>
      </c>
      <c r="YS9" s="273">
        <v>2235438.58</v>
      </c>
      <c r="YT9" s="273">
        <v>2415229.6</v>
      </c>
      <c r="YU9" s="273">
        <v>3098440.2600000002</v>
      </c>
      <c r="YV9" s="273">
        <v>116450802.60000001</v>
      </c>
      <c r="YW9" s="273">
        <v>7530635.540000001</v>
      </c>
      <c r="YX9" s="273">
        <v>10253580.050000001</v>
      </c>
      <c r="YY9" s="273">
        <v>4981782.1199999992</v>
      </c>
      <c r="YZ9" s="273">
        <v>20558084.77</v>
      </c>
      <c r="ZA9" s="273">
        <v>3136177.85</v>
      </c>
      <c r="ZB9" s="273">
        <v>11291946.379999999</v>
      </c>
      <c r="ZC9" s="273">
        <v>126221058.14</v>
      </c>
      <c r="ZD9" s="273">
        <v>5061276.4200000009</v>
      </c>
      <c r="ZE9" s="273">
        <v>10259461.790000001</v>
      </c>
      <c r="ZF9" s="273">
        <v>13857626.57</v>
      </c>
      <c r="ZG9" s="273">
        <v>4270408.8899999997</v>
      </c>
      <c r="ZH9" s="273">
        <v>5873411.79</v>
      </c>
      <c r="ZI9" s="273">
        <v>3612370.13</v>
      </c>
      <c r="ZJ9" s="273">
        <v>2930862.98</v>
      </c>
      <c r="ZK9" s="273">
        <v>27745040.630000003</v>
      </c>
      <c r="ZL9" s="273">
        <v>318089238.81999999</v>
      </c>
      <c r="ZM9" s="273">
        <v>5989033.2999999998</v>
      </c>
      <c r="ZN9" s="273">
        <v>19748584.609999999</v>
      </c>
      <c r="ZO9" s="273">
        <v>57507710.620000005</v>
      </c>
      <c r="ZP9" s="273">
        <v>26395218.309999999</v>
      </c>
      <c r="ZQ9" s="273">
        <v>3196823.0700000003</v>
      </c>
      <c r="ZR9" s="273">
        <v>6706083.5700000003</v>
      </c>
      <c r="ZS9" s="273">
        <v>15897894.539999999</v>
      </c>
      <c r="ZT9" s="273">
        <v>23940034.329999998</v>
      </c>
      <c r="ZU9" s="273">
        <v>22116628.859999999</v>
      </c>
      <c r="ZV9" s="273">
        <v>3288625.6</v>
      </c>
      <c r="ZW9" s="273">
        <v>4617642.8099999996</v>
      </c>
      <c r="ZX9" s="273">
        <v>4446064.4399999995</v>
      </c>
      <c r="ZY9" s="273">
        <v>10153457.220000001</v>
      </c>
      <c r="ZZ9" s="273">
        <v>3915977.62</v>
      </c>
      <c r="AAA9" s="273">
        <v>4628201.5</v>
      </c>
      <c r="AAB9" s="273">
        <v>4753235.1500000004</v>
      </c>
      <c r="AAC9" s="273">
        <v>3679530.83</v>
      </c>
      <c r="AAD9" s="273">
        <v>5739196.2800000012</v>
      </c>
      <c r="AAE9" s="273">
        <v>3315327.05</v>
      </c>
      <c r="AAF9" s="273">
        <v>2514279.0799999996</v>
      </c>
      <c r="AAG9" s="273">
        <v>1852008.04</v>
      </c>
      <c r="AAH9" s="273">
        <v>125410651.18000001</v>
      </c>
      <c r="AAI9" s="273">
        <v>4323101.38</v>
      </c>
      <c r="AAJ9" s="273">
        <v>11142031.559999999</v>
      </c>
      <c r="AAK9" s="273">
        <v>8977821.7999999989</v>
      </c>
      <c r="AAL9" s="273">
        <v>4370627.29</v>
      </c>
      <c r="AAM9" s="273">
        <v>18269683.270000003</v>
      </c>
      <c r="AAN9" s="273">
        <v>4340086.5299999993</v>
      </c>
      <c r="AAO9" s="273">
        <v>877929280.37</v>
      </c>
      <c r="AAP9" s="273">
        <v>7227602.8700000001</v>
      </c>
      <c r="AAQ9" s="273">
        <v>3193285.2300000004</v>
      </c>
      <c r="AAR9" s="273">
        <v>29269676.010000002</v>
      </c>
      <c r="AAS9" s="273">
        <v>21186250.02</v>
      </c>
      <c r="AAT9" s="273">
        <v>5083599.59</v>
      </c>
      <c r="AAU9" s="273">
        <v>4789129.5000000009</v>
      </c>
      <c r="AAV9" s="273">
        <v>9463019.5600000005</v>
      </c>
      <c r="AAW9" s="273">
        <v>33205449.449999996</v>
      </c>
      <c r="AAX9" s="273">
        <v>6784344.3399999989</v>
      </c>
      <c r="AAY9" s="273">
        <v>11419851.060000001</v>
      </c>
      <c r="AAZ9" s="273">
        <v>63156483.109999999</v>
      </c>
      <c r="ABA9" s="273">
        <v>19503275.760000002</v>
      </c>
      <c r="ABB9" s="273">
        <v>1943723.6</v>
      </c>
      <c r="ABC9" s="273">
        <v>4831441.84</v>
      </c>
      <c r="ABD9" s="273">
        <v>3926185.1200000006</v>
      </c>
      <c r="ABE9" s="273">
        <v>2601399.34</v>
      </c>
      <c r="ABF9" s="273">
        <v>4992098.21</v>
      </c>
      <c r="ABG9" s="273">
        <v>6158529.3600000003</v>
      </c>
      <c r="ABH9" s="273">
        <v>74332612.729999989</v>
      </c>
      <c r="ABI9" s="273">
        <v>90625712.609999999</v>
      </c>
      <c r="ABJ9" s="273">
        <v>5865785.9299999997</v>
      </c>
      <c r="ABK9" s="273">
        <v>2327660.75</v>
      </c>
      <c r="ABL9" s="273">
        <v>1569250.7600000002</v>
      </c>
      <c r="ABM9" s="273">
        <v>3177917.84</v>
      </c>
      <c r="ABN9" s="273">
        <v>1989200.79</v>
      </c>
      <c r="ABO9" s="273">
        <v>112341316.74000001</v>
      </c>
      <c r="ABP9" s="273">
        <v>7494105.1500000004</v>
      </c>
      <c r="ABQ9" s="273">
        <v>3214483.5100000002</v>
      </c>
      <c r="ABR9" s="273">
        <v>5613280.7299999995</v>
      </c>
      <c r="ABS9" s="273">
        <v>8195890.2799999993</v>
      </c>
      <c r="ABT9" s="273">
        <v>5415285.4500000002</v>
      </c>
      <c r="ABU9" s="273">
        <v>4127705.47</v>
      </c>
      <c r="ABV9" s="273">
        <v>5954722.2999999998</v>
      </c>
      <c r="ABW9" s="273">
        <v>157883.23000000001</v>
      </c>
      <c r="ABX9" s="273">
        <v>180634172.94999999</v>
      </c>
      <c r="ABY9" s="273">
        <v>3279256.98</v>
      </c>
      <c r="ABZ9" s="273">
        <v>11598114.439999999</v>
      </c>
      <c r="ACA9" s="273">
        <v>5692781.0999999996</v>
      </c>
      <c r="ACB9" s="273">
        <v>3060037.4699999997</v>
      </c>
      <c r="ACC9" s="273">
        <v>29219909.640000001</v>
      </c>
      <c r="ACD9" s="273">
        <v>5844530.5</v>
      </c>
      <c r="ACE9" s="273">
        <v>5412654.4400000004</v>
      </c>
      <c r="ACF9" s="273">
        <v>4787491.51</v>
      </c>
      <c r="ACG9" s="273">
        <v>13747978.83</v>
      </c>
      <c r="ACH9" s="273">
        <v>3214925.89</v>
      </c>
      <c r="ACI9" s="273">
        <v>467017348.14000005</v>
      </c>
      <c r="ACJ9" s="273">
        <v>5139051.97</v>
      </c>
      <c r="ACK9" s="273">
        <v>12495635.439999999</v>
      </c>
      <c r="ACL9" s="273">
        <v>11530815.780000001</v>
      </c>
      <c r="ACM9" s="273">
        <v>3001893.19</v>
      </c>
      <c r="ACN9" s="273">
        <v>12893974.199999999</v>
      </c>
      <c r="ACO9" s="273">
        <v>12556683.15</v>
      </c>
      <c r="ACP9" s="273">
        <v>59875482.640000008</v>
      </c>
      <c r="ACQ9" s="273">
        <v>96102878.579999998</v>
      </c>
      <c r="ACR9" s="273">
        <v>6175684.2199999997</v>
      </c>
      <c r="ACS9" s="273">
        <v>7168867.75</v>
      </c>
      <c r="ACT9" s="273">
        <v>20873464.580000002</v>
      </c>
      <c r="ACU9" s="273">
        <v>9748073</v>
      </c>
      <c r="ACV9" s="273">
        <v>64294819.600000001</v>
      </c>
      <c r="ACW9" s="273">
        <v>5949256.2800000003</v>
      </c>
      <c r="ACX9" s="273">
        <v>11995627.290000001</v>
      </c>
      <c r="ACY9" s="273">
        <v>3761859.4899999998</v>
      </c>
      <c r="ACZ9" s="273">
        <v>4187242.1299999994</v>
      </c>
      <c r="ADA9" s="273">
        <v>5040990.4300000006</v>
      </c>
      <c r="ADB9" s="273">
        <v>4749107.04</v>
      </c>
      <c r="ADC9" s="273">
        <v>2917713.08</v>
      </c>
      <c r="ADD9" s="273">
        <v>1504513.25</v>
      </c>
      <c r="ADE9" s="273">
        <v>3393775</v>
      </c>
      <c r="ADF9" s="273">
        <v>79383542.320000008</v>
      </c>
      <c r="ADG9" s="273">
        <v>54117544.420000002</v>
      </c>
      <c r="ADH9" s="273">
        <v>1345537.91</v>
      </c>
      <c r="ADI9" s="273">
        <v>2355797.92</v>
      </c>
      <c r="ADJ9" s="273">
        <v>5589719.3100000005</v>
      </c>
      <c r="ADK9" s="273">
        <v>2775960</v>
      </c>
      <c r="ADL9" s="273">
        <v>3742764.58</v>
      </c>
      <c r="ADM9" s="273">
        <v>5396439.5499999998</v>
      </c>
      <c r="ADN9" s="273">
        <v>4278229.3100000005</v>
      </c>
      <c r="ADO9" s="273">
        <v>297199160.03999996</v>
      </c>
      <c r="ADP9" s="273">
        <v>6657645.1299999999</v>
      </c>
      <c r="ADQ9" s="273">
        <v>8228726.0899999999</v>
      </c>
      <c r="ADR9" s="273">
        <v>1071646.3899999999</v>
      </c>
      <c r="ADS9" s="273">
        <v>74519160.219999999</v>
      </c>
      <c r="ADT9" s="273">
        <v>1974871.98</v>
      </c>
      <c r="ADU9" s="273">
        <v>3827223.81</v>
      </c>
      <c r="ADV9" s="273">
        <v>5340071.53</v>
      </c>
      <c r="ADW9" s="273">
        <v>1634345.01</v>
      </c>
      <c r="ADX9" s="273">
        <v>299023.90000000002</v>
      </c>
      <c r="ADY9" s="273">
        <v>508059183.65000004</v>
      </c>
      <c r="ADZ9" s="273">
        <v>38202071.82</v>
      </c>
      <c r="AEA9" s="273">
        <v>25823841.23</v>
      </c>
      <c r="AEB9" s="273">
        <v>3809555.18</v>
      </c>
      <c r="AEC9" s="273">
        <v>3870220.83</v>
      </c>
      <c r="AED9" s="273">
        <v>19149566.710000001</v>
      </c>
      <c r="AEE9" s="273">
        <v>4912804.2699999996</v>
      </c>
      <c r="AEF9" s="273">
        <v>6181501.4100000001</v>
      </c>
      <c r="AEG9" s="273">
        <v>6190775.3199999994</v>
      </c>
      <c r="AEH9" s="273">
        <v>4481971.9099999992</v>
      </c>
      <c r="AEI9" s="273">
        <v>8363165.9699999997</v>
      </c>
      <c r="AEJ9" s="273">
        <v>13329202.200000001</v>
      </c>
      <c r="AEK9" s="273">
        <v>5224013.6499999994</v>
      </c>
      <c r="AEL9" s="273">
        <v>10253879.950000001</v>
      </c>
      <c r="AEM9" s="273">
        <v>7216640.1799999997</v>
      </c>
      <c r="AEN9" s="273">
        <v>10531235.809999999</v>
      </c>
      <c r="AEO9" s="273">
        <v>3050044.4699999997</v>
      </c>
      <c r="AEP9" s="273">
        <v>25581057.84</v>
      </c>
      <c r="AEQ9" s="273">
        <v>2415101.1999999997</v>
      </c>
      <c r="AER9" s="273">
        <v>12704488.540000001</v>
      </c>
      <c r="AES9" s="273">
        <v>311457469.3499999</v>
      </c>
      <c r="AET9" s="273">
        <v>11946060.280000001</v>
      </c>
      <c r="AEU9" s="273">
        <v>15802019.189999999</v>
      </c>
      <c r="AEV9" s="273">
        <v>7795293.0999999996</v>
      </c>
      <c r="AEW9" s="273">
        <v>4261285.12</v>
      </c>
      <c r="AEX9" s="273">
        <v>32909691.390000001</v>
      </c>
      <c r="AEY9" s="273">
        <v>5196292.97</v>
      </c>
      <c r="AEZ9" s="273">
        <v>9972873.0099999998</v>
      </c>
      <c r="AFA9" s="273">
        <v>7666528.3499999996</v>
      </c>
      <c r="AFB9" s="273">
        <v>2384827.3199999998</v>
      </c>
      <c r="AFC9" s="273">
        <v>144851597.66</v>
      </c>
      <c r="AFD9" s="273">
        <v>80463656.769999996</v>
      </c>
      <c r="AFE9" s="273">
        <v>13876886.35</v>
      </c>
      <c r="AFF9" s="273">
        <v>7820904.7499999991</v>
      </c>
      <c r="AFG9" s="273">
        <v>12926216.619999999</v>
      </c>
      <c r="AFH9" s="273">
        <v>5368634.95</v>
      </c>
      <c r="AFI9" s="273">
        <v>3735937.22</v>
      </c>
      <c r="AFJ9" s="273">
        <v>9112848.6100000013</v>
      </c>
      <c r="AFK9" s="273">
        <v>4021774</v>
      </c>
      <c r="AFL9" s="273">
        <v>7312983.7199999997</v>
      </c>
      <c r="AFM9" s="273">
        <v>1744505.04</v>
      </c>
      <c r="AFN9" s="273">
        <v>5105747.1399999997</v>
      </c>
      <c r="AFO9" s="273">
        <v>5629887.6299999999</v>
      </c>
      <c r="AFP9" s="273">
        <v>197610149.65000001</v>
      </c>
      <c r="AFQ9" s="273">
        <v>22550357.780000001</v>
      </c>
      <c r="AFR9" s="273">
        <v>5208157.8800000008</v>
      </c>
      <c r="AFS9" s="273">
        <v>8056627.8800000008</v>
      </c>
      <c r="AFT9" s="273">
        <v>4622757.5099999988</v>
      </c>
      <c r="AFU9" s="273">
        <v>4413759.3600000003</v>
      </c>
      <c r="AFV9" s="273">
        <v>3501881.8200000003</v>
      </c>
      <c r="AFW9" s="273">
        <v>6432731.9799999995</v>
      </c>
      <c r="AFX9" s="273">
        <v>7753431.9900000002</v>
      </c>
      <c r="AFY9" s="273">
        <v>3813493.9899999998</v>
      </c>
      <c r="AFZ9" s="273">
        <v>9922641.3999999985</v>
      </c>
      <c r="AGA9" s="273">
        <v>2831060.19</v>
      </c>
      <c r="AGB9" s="273">
        <v>299238600.74000001</v>
      </c>
      <c r="AGC9" s="273">
        <v>5708506.5099999998</v>
      </c>
      <c r="AGD9" s="273">
        <v>10644928.35</v>
      </c>
      <c r="AGE9" s="273">
        <v>10208607.66</v>
      </c>
      <c r="AGF9" s="273">
        <v>50182122.609999999</v>
      </c>
      <c r="AGG9" s="273">
        <v>10886406.710000001</v>
      </c>
      <c r="AGH9" s="273">
        <v>7664339.5800000001</v>
      </c>
      <c r="AGI9" s="273">
        <v>5348186.9799999995</v>
      </c>
      <c r="AGJ9" s="273">
        <v>5160347.3500000006</v>
      </c>
      <c r="AGK9" s="273">
        <v>7149520.5799999991</v>
      </c>
      <c r="AGL9" s="273">
        <v>5383436.2699999996</v>
      </c>
      <c r="AGM9" s="273">
        <v>327664364.33000004</v>
      </c>
      <c r="AGN9" s="273">
        <v>32458122.039999999</v>
      </c>
      <c r="AGO9" s="273">
        <v>18037655.620000001</v>
      </c>
      <c r="AGP9" s="273">
        <v>4995876.6099999994</v>
      </c>
      <c r="AGQ9" s="273">
        <v>13570639.77</v>
      </c>
      <c r="AGR9" s="273">
        <v>23502087.720000003</v>
      </c>
      <c r="AGS9" s="273">
        <v>1981774.9800000002</v>
      </c>
      <c r="AGT9" s="273">
        <v>3425628.64</v>
      </c>
      <c r="AGU9" s="273">
        <v>340114693.58000004</v>
      </c>
      <c r="AGV9" s="273">
        <v>294049337.38999999</v>
      </c>
      <c r="AGW9" s="273">
        <v>7643463.3600000003</v>
      </c>
      <c r="AGX9" s="273">
        <v>13295450.33</v>
      </c>
      <c r="AGY9" s="273">
        <v>36836622.769999996</v>
      </c>
      <c r="AGZ9" s="273">
        <v>16467539.5</v>
      </c>
      <c r="AHA9" s="273">
        <v>8311911.3600000003</v>
      </c>
      <c r="AHB9" s="273">
        <v>20405876.59</v>
      </c>
      <c r="AHC9" s="273">
        <v>4331729.0999999996</v>
      </c>
      <c r="AHD9" s="273">
        <v>9739298.8000000007</v>
      </c>
      <c r="AHE9" s="273">
        <v>7036801.0199999996</v>
      </c>
      <c r="AHF9" s="273">
        <v>9236462.1799999997</v>
      </c>
      <c r="AHG9" s="273">
        <v>7422927.5200000005</v>
      </c>
      <c r="AHH9" s="273">
        <v>1598098.41</v>
      </c>
      <c r="AHI9" s="273">
        <v>3628582.0800000005</v>
      </c>
      <c r="AHJ9" s="273">
        <v>6846321.3000000007</v>
      </c>
      <c r="AHK9" s="273">
        <v>3215978.05</v>
      </c>
      <c r="AHL9" s="273">
        <v>96897004.319999993</v>
      </c>
      <c r="AHM9" s="273">
        <v>6665833.0999999996</v>
      </c>
      <c r="AHN9" s="273">
        <v>5607014.75</v>
      </c>
      <c r="AHO9" s="273">
        <v>6520697.6600000001</v>
      </c>
      <c r="AHP9" s="273">
        <v>20150922.939999998</v>
      </c>
      <c r="AHQ9" s="294">
        <v>4781135.16</v>
      </c>
      <c r="AHR9" s="329">
        <v>3651602.97</v>
      </c>
      <c r="AHS9" s="294">
        <f t="shared" si="0"/>
        <v>30121391821.250732</v>
      </c>
      <c r="AHT9" s="271" t="b">
        <f t="shared" si="1"/>
        <v>1</v>
      </c>
      <c r="AHU9" s="271" t="s">
        <v>6</v>
      </c>
    </row>
    <row r="10" spans="2:905" ht="23.4" customHeight="1" x14ac:dyDescent="0.8">
      <c r="B10" s="270" t="s">
        <v>8</v>
      </c>
      <c r="C10" s="271" t="s">
        <v>9</v>
      </c>
      <c r="D10" s="273">
        <v>176026815.14000002</v>
      </c>
      <c r="E10" s="273">
        <v>2848871.02</v>
      </c>
      <c r="F10" s="273">
        <v>12109508.389999999</v>
      </c>
      <c r="G10" s="273">
        <v>1130284.48</v>
      </c>
      <c r="H10" s="273">
        <v>6158290.6800000016</v>
      </c>
      <c r="I10" s="273">
        <v>1622059.6600000001</v>
      </c>
      <c r="J10" s="273">
        <v>6361222.5700000003</v>
      </c>
      <c r="K10" s="273">
        <v>2144737.0500000003</v>
      </c>
      <c r="L10" s="273">
        <v>2419195.5099999998</v>
      </c>
      <c r="M10" s="273">
        <v>3305389.1500000008</v>
      </c>
      <c r="N10" s="273">
        <v>714448.16999999981</v>
      </c>
      <c r="O10" s="273">
        <v>1293177.81</v>
      </c>
      <c r="P10" s="273">
        <v>174782.09999999998</v>
      </c>
      <c r="Q10" s="273">
        <v>2968622.31</v>
      </c>
      <c r="R10" s="273">
        <v>1260773.9099999999</v>
      </c>
      <c r="S10" s="273">
        <v>7650314.4299999997</v>
      </c>
      <c r="T10" s="273">
        <v>25033986.169999994</v>
      </c>
      <c r="U10" s="273">
        <v>309309.81999999989</v>
      </c>
      <c r="V10" s="273">
        <v>241988590.24000004</v>
      </c>
      <c r="W10" s="273">
        <v>16889262.849999998</v>
      </c>
      <c r="X10" s="273">
        <v>545344.04999999993</v>
      </c>
      <c r="Y10" s="273">
        <v>1728135.62</v>
      </c>
      <c r="Z10" s="273">
        <v>1212305.06</v>
      </c>
      <c r="AA10" s="273">
        <v>2129241.9500000007</v>
      </c>
      <c r="AB10" s="273">
        <v>257019.82000000007</v>
      </c>
      <c r="AC10" s="273">
        <v>8156274.6799999988</v>
      </c>
      <c r="AD10" s="273">
        <v>1286580.9099999999</v>
      </c>
      <c r="AE10" s="273">
        <v>834995.08000000031</v>
      </c>
      <c r="AF10" s="273">
        <v>31133610.350000001</v>
      </c>
      <c r="AG10" s="273">
        <v>2085064.3199999998</v>
      </c>
      <c r="AH10" s="273">
        <v>38160475.75999999</v>
      </c>
      <c r="AI10" s="273">
        <v>1785415.5100000002</v>
      </c>
      <c r="AJ10" s="273">
        <v>2069446.68</v>
      </c>
      <c r="AK10" s="273">
        <v>533712.73999999987</v>
      </c>
      <c r="AL10" s="273">
        <v>448783.41999999993</v>
      </c>
      <c r="AM10" s="273">
        <v>1696276.56</v>
      </c>
      <c r="AN10" s="273">
        <v>490007.2</v>
      </c>
      <c r="AO10" s="273">
        <v>792781.97</v>
      </c>
      <c r="AP10" s="273">
        <v>1201047.3500000001</v>
      </c>
      <c r="AQ10" s="273">
        <v>1185348.2500000002</v>
      </c>
      <c r="AR10" s="273">
        <v>450375.67999999999</v>
      </c>
      <c r="AS10" s="273">
        <v>400742.33000000007</v>
      </c>
      <c r="AT10" s="273">
        <v>103239609.48999998</v>
      </c>
      <c r="AU10" s="273">
        <v>410347.11999999994</v>
      </c>
      <c r="AV10" s="273">
        <v>406004.87999999995</v>
      </c>
      <c r="AW10" s="273">
        <v>604528.1</v>
      </c>
      <c r="AX10" s="273">
        <v>1432796.5</v>
      </c>
      <c r="AY10" s="273">
        <v>2139574.09</v>
      </c>
      <c r="AZ10" s="273">
        <v>677807.46</v>
      </c>
      <c r="BA10" s="273">
        <v>1454524.2700000003</v>
      </c>
      <c r="BB10" s="273">
        <v>437650.62999999995</v>
      </c>
      <c r="BC10" s="273">
        <v>2827338.52</v>
      </c>
      <c r="BD10" s="273">
        <v>723327.69000000006</v>
      </c>
      <c r="BE10" s="273">
        <v>428415.96</v>
      </c>
      <c r="BF10" s="273">
        <v>15795508.390000001</v>
      </c>
      <c r="BG10" s="273">
        <v>260716.47</v>
      </c>
      <c r="BH10" s="273">
        <v>856587.69000000018</v>
      </c>
      <c r="BI10" s="273">
        <v>73588077.51000002</v>
      </c>
      <c r="BJ10" s="273">
        <v>28022928.960000001</v>
      </c>
      <c r="BK10" s="273">
        <v>953367.01999999979</v>
      </c>
      <c r="BL10" s="273">
        <v>740378.16999999993</v>
      </c>
      <c r="BM10" s="273">
        <v>6834340.0299999993</v>
      </c>
      <c r="BN10" s="273">
        <v>4121978.5700000003</v>
      </c>
      <c r="BO10" s="273">
        <v>2315094.17</v>
      </c>
      <c r="BP10" s="273">
        <v>187034.55</v>
      </c>
      <c r="BQ10" s="273">
        <v>180031.69</v>
      </c>
      <c r="BR10" s="273">
        <v>72603272.109999999</v>
      </c>
      <c r="BS10" s="273">
        <v>2169388.9200000004</v>
      </c>
      <c r="BT10" s="273">
        <v>3409677.46</v>
      </c>
      <c r="BU10" s="273">
        <v>2075104.3299999996</v>
      </c>
      <c r="BV10" s="273">
        <v>1608829.2300000002</v>
      </c>
      <c r="BW10" s="273">
        <v>912206.53000000014</v>
      </c>
      <c r="BX10" s="273">
        <v>632110.40000000014</v>
      </c>
      <c r="BY10" s="273">
        <v>1525225.69</v>
      </c>
      <c r="BZ10" s="273">
        <v>10122233.319999998</v>
      </c>
      <c r="CA10" s="273">
        <v>2238710.4</v>
      </c>
      <c r="CB10" s="273">
        <v>2980069.46</v>
      </c>
      <c r="CC10" s="273">
        <v>11224563.800000001</v>
      </c>
      <c r="CD10" s="273">
        <v>1039145.75</v>
      </c>
      <c r="CE10" s="273">
        <v>237537.64000000004</v>
      </c>
      <c r="CF10" s="273">
        <v>536742.6</v>
      </c>
      <c r="CG10" s="273">
        <v>256880488.15999997</v>
      </c>
      <c r="CH10" s="273">
        <v>4692945.9300000006</v>
      </c>
      <c r="CI10" s="273">
        <v>18294838.539999999</v>
      </c>
      <c r="CJ10" s="273">
        <v>1477574.7200000002</v>
      </c>
      <c r="CK10" s="273">
        <v>3856800.2899999996</v>
      </c>
      <c r="CL10" s="273">
        <v>4460533.49</v>
      </c>
      <c r="CM10" s="273">
        <v>670343.72999999986</v>
      </c>
      <c r="CN10" s="273">
        <v>3831115.59</v>
      </c>
      <c r="CO10" s="273">
        <v>368532.77000000008</v>
      </c>
      <c r="CP10" s="273">
        <v>3570084.94</v>
      </c>
      <c r="CQ10" s="273">
        <v>2258132.2399999998</v>
      </c>
      <c r="CR10" s="273">
        <v>5900638.4000000004</v>
      </c>
      <c r="CS10" s="273">
        <v>1393996.58</v>
      </c>
      <c r="CT10" s="273">
        <v>95164411.300000012</v>
      </c>
      <c r="CU10" s="273">
        <v>2805511.24</v>
      </c>
      <c r="CV10" s="273">
        <v>2976356.69</v>
      </c>
      <c r="CW10" s="273">
        <v>4397234.21</v>
      </c>
      <c r="CX10" s="273">
        <v>635892.14999999991</v>
      </c>
      <c r="CY10" s="273">
        <v>5143345</v>
      </c>
      <c r="CZ10" s="273">
        <v>1638275.81</v>
      </c>
      <c r="DA10" s="273">
        <v>874698.78999999992</v>
      </c>
      <c r="DB10" s="273">
        <v>45833873.440000005</v>
      </c>
      <c r="DC10" s="273">
        <v>84821306.569999993</v>
      </c>
      <c r="DD10" s="273">
        <v>2172733.08</v>
      </c>
      <c r="DE10" s="273">
        <v>1774371.04</v>
      </c>
      <c r="DF10" s="273">
        <v>6443837.709999999</v>
      </c>
      <c r="DG10" s="273">
        <v>2601572.64</v>
      </c>
      <c r="DH10" s="273">
        <v>6909002.4200000009</v>
      </c>
      <c r="DI10" s="273">
        <v>7081055.2199999997</v>
      </c>
      <c r="DJ10" s="273">
        <v>5859190.2000000002</v>
      </c>
      <c r="DK10" s="273">
        <v>309927324.76000005</v>
      </c>
      <c r="DL10" s="273">
        <v>12327716.780000001</v>
      </c>
      <c r="DM10" s="273">
        <v>17642629.809999995</v>
      </c>
      <c r="DN10" s="273">
        <v>5344859.24</v>
      </c>
      <c r="DO10" s="273">
        <v>10604930.580000002</v>
      </c>
      <c r="DP10" s="273">
        <v>7240061.1500000004</v>
      </c>
      <c r="DQ10" s="273">
        <v>19558760.530000001</v>
      </c>
      <c r="DR10" s="273">
        <v>3834165.1</v>
      </c>
      <c r="DS10" s="273">
        <v>11143935.140000001</v>
      </c>
      <c r="DT10" s="273">
        <v>149612468.97999996</v>
      </c>
      <c r="DU10" s="273">
        <v>8001524.5499999998</v>
      </c>
      <c r="DV10" s="273">
        <v>14333053.129999999</v>
      </c>
      <c r="DW10" s="273">
        <v>23450015.629999999</v>
      </c>
      <c r="DX10" s="273">
        <v>3938655.0399999996</v>
      </c>
      <c r="DY10" s="273">
        <v>18704889.039999995</v>
      </c>
      <c r="DZ10" s="273">
        <v>14519458.910000002</v>
      </c>
      <c r="EA10" s="273">
        <v>2328106.75</v>
      </c>
      <c r="EB10" s="273">
        <v>7260257.7700000005</v>
      </c>
      <c r="EC10" s="273">
        <v>6077532.0199999996</v>
      </c>
      <c r="ED10" s="273">
        <v>9940958.6999999993</v>
      </c>
      <c r="EE10" s="273">
        <v>59212797.610000007</v>
      </c>
      <c r="EF10" s="273">
        <v>75152456.089999989</v>
      </c>
      <c r="EG10" s="273">
        <v>3610666.7899999991</v>
      </c>
      <c r="EH10" s="273">
        <v>3784584.9899999993</v>
      </c>
      <c r="EI10" s="273">
        <v>1307552.3700000001</v>
      </c>
      <c r="EJ10" s="273">
        <v>8124214</v>
      </c>
      <c r="EK10" s="273">
        <v>6958736.7200000007</v>
      </c>
      <c r="EL10" s="273">
        <v>2617088.85</v>
      </c>
      <c r="EM10" s="273">
        <v>4939296</v>
      </c>
      <c r="EN10" s="273">
        <v>74998977.710000008</v>
      </c>
      <c r="EO10" s="273">
        <v>16645836.26</v>
      </c>
      <c r="EP10" s="273">
        <v>4089918.92</v>
      </c>
      <c r="EQ10" s="273">
        <v>9407020.8899999987</v>
      </c>
      <c r="ER10" s="273">
        <v>5519490.7800000003</v>
      </c>
      <c r="ES10" s="273">
        <v>4485818.95</v>
      </c>
      <c r="ET10" s="273">
        <v>1642079.9899999995</v>
      </c>
      <c r="EU10" s="273">
        <v>3067514.7800000003</v>
      </c>
      <c r="EV10" s="273">
        <v>1609530.11</v>
      </c>
      <c r="EW10" s="273">
        <v>80270188.249999985</v>
      </c>
      <c r="EX10" s="273">
        <v>986573.5</v>
      </c>
      <c r="EY10" s="273">
        <v>9447600.9800000004</v>
      </c>
      <c r="EZ10" s="273">
        <v>21268733.920000002</v>
      </c>
      <c r="FA10" s="273">
        <v>14941815.199999999</v>
      </c>
      <c r="FB10" s="273">
        <v>6116482.1200000001</v>
      </c>
      <c r="FC10" s="273">
        <v>8904328.1300000008</v>
      </c>
      <c r="FD10" s="273">
        <v>5728022.21</v>
      </c>
      <c r="FE10" s="273">
        <v>4336422.17</v>
      </c>
      <c r="FF10" s="273">
        <v>5945776.3499999996</v>
      </c>
      <c r="FG10" s="273">
        <v>6133796.8499999996</v>
      </c>
      <c r="FH10" s="273">
        <v>940748.24</v>
      </c>
      <c r="FI10" s="273">
        <v>51484218.020000003</v>
      </c>
      <c r="FJ10" s="273">
        <v>1332410.93</v>
      </c>
      <c r="FK10" s="273">
        <v>820008.8</v>
      </c>
      <c r="FL10" s="273">
        <v>4325894.17</v>
      </c>
      <c r="FM10" s="273">
        <v>1220506.43</v>
      </c>
      <c r="FN10" s="273">
        <v>1273875.3799999999</v>
      </c>
      <c r="FO10" s="273">
        <v>339942.84</v>
      </c>
      <c r="FP10" s="273">
        <v>119064.75</v>
      </c>
      <c r="FQ10" s="273">
        <v>190212894.06999993</v>
      </c>
      <c r="FR10" s="273">
        <v>3556160.92</v>
      </c>
      <c r="FS10" s="273">
        <v>6847149.6399999997</v>
      </c>
      <c r="FT10" s="273">
        <v>4170381.22</v>
      </c>
      <c r="FU10" s="273">
        <v>1706756.2499999993</v>
      </c>
      <c r="FV10" s="273">
        <v>960480.76</v>
      </c>
      <c r="FW10" s="273">
        <v>6632288.379999999</v>
      </c>
      <c r="FX10" s="273">
        <v>7657942.8900000006</v>
      </c>
      <c r="FY10" s="273">
        <v>13231390.460000001</v>
      </c>
      <c r="FZ10" s="273">
        <v>3996890.6899999995</v>
      </c>
      <c r="GA10" s="273">
        <v>14962450.610000001</v>
      </c>
      <c r="GB10" s="273">
        <v>8162092.6899999995</v>
      </c>
      <c r="GC10" s="273">
        <v>652312.28</v>
      </c>
      <c r="GD10" s="273">
        <v>298441.69000000006</v>
      </c>
      <c r="GE10" s="273">
        <v>83004146.909999996</v>
      </c>
      <c r="GF10" s="273">
        <v>17066928.239999998</v>
      </c>
      <c r="GG10" s="273">
        <v>4309529.5899999989</v>
      </c>
      <c r="GH10" s="273">
        <v>10048587.060000001</v>
      </c>
      <c r="GI10" s="273">
        <v>10018969.74</v>
      </c>
      <c r="GJ10" s="273">
        <v>10619498.129999999</v>
      </c>
      <c r="GK10" s="273">
        <v>7963159.3899999997</v>
      </c>
      <c r="GL10" s="273">
        <v>4809861.1899999985</v>
      </c>
      <c r="GM10" s="273">
        <v>9022743.7100000009</v>
      </c>
      <c r="GN10" s="273">
        <v>519542</v>
      </c>
      <c r="GO10" s="273">
        <v>339358.81</v>
      </c>
      <c r="GP10" s="273">
        <v>434829.03</v>
      </c>
      <c r="GQ10" s="273">
        <v>49571076.049999997</v>
      </c>
      <c r="GR10" s="273">
        <v>7082459.0899999989</v>
      </c>
      <c r="GS10" s="273">
        <v>5842790.5099999998</v>
      </c>
      <c r="GT10" s="273">
        <v>14957018.970000001</v>
      </c>
      <c r="GU10" s="273">
        <v>1382241.7</v>
      </c>
      <c r="GV10" s="273">
        <v>13489104.74</v>
      </c>
      <c r="GW10" s="273">
        <v>5593426.8999999994</v>
      </c>
      <c r="GX10" s="273">
        <v>2183785.9400000004</v>
      </c>
      <c r="GY10" s="273">
        <v>107737962.41</v>
      </c>
      <c r="GZ10" s="273">
        <v>10891423.659999998</v>
      </c>
      <c r="HA10" s="273">
        <v>4056183.4000000004</v>
      </c>
      <c r="HB10" s="273">
        <v>34677558.379999995</v>
      </c>
      <c r="HC10" s="273">
        <v>359343515.56000012</v>
      </c>
      <c r="HD10" s="273">
        <v>3228907.95</v>
      </c>
      <c r="HE10" s="273">
        <v>9741756.5299999993</v>
      </c>
      <c r="HF10" s="273">
        <v>32435646.66</v>
      </c>
      <c r="HG10" s="273">
        <v>12513906.33</v>
      </c>
      <c r="HH10" s="273">
        <v>3174068.79</v>
      </c>
      <c r="HI10" s="273">
        <v>26600937.82</v>
      </c>
      <c r="HJ10" s="273">
        <v>193021542.72</v>
      </c>
      <c r="HK10" s="273">
        <v>1068325.52</v>
      </c>
      <c r="HL10" s="273">
        <v>23543654.669999998</v>
      </c>
      <c r="HM10" s="273">
        <v>907834.26</v>
      </c>
      <c r="HN10" s="273">
        <v>755281.27999999991</v>
      </c>
      <c r="HO10" s="273">
        <v>23130430.760000002</v>
      </c>
      <c r="HP10" s="273">
        <v>9019859.5299999993</v>
      </c>
      <c r="HQ10" s="273">
        <v>3894252.59</v>
      </c>
      <c r="HR10" s="273">
        <v>187856974.32999998</v>
      </c>
      <c r="HS10" s="273">
        <v>64211221.779999994</v>
      </c>
      <c r="HT10" s="273">
        <v>13553583.6</v>
      </c>
      <c r="HU10" s="273">
        <v>11619441.960000001</v>
      </c>
      <c r="HV10" s="273">
        <v>15829488.77</v>
      </c>
      <c r="HW10" s="273">
        <v>928536.47</v>
      </c>
      <c r="HX10" s="273">
        <v>25386632.720000003</v>
      </c>
      <c r="HY10" s="273">
        <v>6738995.6300000008</v>
      </c>
      <c r="HZ10" s="273">
        <v>1934733.7999999998</v>
      </c>
      <c r="IA10" s="273">
        <v>9911131.0600000005</v>
      </c>
      <c r="IB10" s="273">
        <v>14341147.059999999</v>
      </c>
      <c r="IC10" s="273">
        <v>44608400.559999995</v>
      </c>
      <c r="ID10" s="273">
        <v>448368.86</v>
      </c>
      <c r="IE10" s="273">
        <v>88475939.019999996</v>
      </c>
      <c r="IF10" s="273">
        <v>1661074.32</v>
      </c>
      <c r="IG10" s="273">
        <v>3283542.9099999992</v>
      </c>
      <c r="IH10" s="273">
        <v>189087459.78999996</v>
      </c>
      <c r="II10" s="273">
        <v>46276031.939999998</v>
      </c>
      <c r="IJ10" s="273">
        <v>9787761.6199999992</v>
      </c>
      <c r="IK10" s="273">
        <v>11962735.229999999</v>
      </c>
      <c r="IL10" s="273">
        <v>63965764.899999999</v>
      </c>
      <c r="IM10" s="273">
        <v>2204779.8800000004</v>
      </c>
      <c r="IN10" s="273">
        <v>3986601.4099999997</v>
      </c>
      <c r="IO10" s="273">
        <v>6279623.3099999996</v>
      </c>
      <c r="IP10" s="273">
        <v>1432266.47</v>
      </c>
      <c r="IQ10" s="273">
        <v>2584605.0499999998</v>
      </c>
      <c r="IR10" s="273">
        <v>3016600.1799999997</v>
      </c>
      <c r="IS10" s="273">
        <v>381154497.86999995</v>
      </c>
      <c r="IT10" s="273">
        <v>94227619.570000023</v>
      </c>
      <c r="IU10" s="273">
        <v>12084370.370000001</v>
      </c>
      <c r="IV10" s="273">
        <v>7583133.0300000003</v>
      </c>
      <c r="IW10" s="273">
        <v>22171126.800000001</v>
      </c>
      <c r="IX10" s="273">
        <v>6223679.7400000002</v>
      </c>
      <c r="IY10" s="273">
        <v>1870657.7099999995</v>
      </c>
      <c r="IZ10" s="273">
        <v>6641619.3199999994</v>
      </c>
      <c r="JA10" s="273">
        <v>1745072.7799999998</v>
      </c>
      <c r="JB10" s="273">
        <v>14007213.350000001</v>
      </c>
      <c r="JC10" s="273">
        <v>27643699.120000001</v>
      </c>
      <c r="JD10" s="273">
        <v>7837075.4000000013</v>
      </c>
      <c r="JE10" s="273">
        <v>50920773.430000007</v>
      </c>
      <c r="JF10" s="273">
        <v>17823626.409999996</v>
      </c>
      <c r="JG10" s="273">
        <v>1258229.21</v>
      </c>
      <c r="JH10" s="273">
        <v>1722611.82</v>
      </c>
      <c r="JI10" s="273">
        <v>4654397.580000001</v>
      </c>
      <c r="JJ10" s="273">
        <v>10165889.189999999</v>
      </c>
      <c r="JK10" s="273">
        <v>94618511.00000003</v>
      </c>
      <c r="JL10" s="273">
        <v>2181013.7000000002</v>
      </c>
      <c r="JM10" s="273">
        <v>25041808.050000004</v>
      </c>
      <c r="JN10" s="273">
        <v>12761964.729999999</v>
      </c>
      <c r="JO10" s="273">
        <v>3952300.0999999996</v>
      </c>
      <c r="JP10" s="273">
        <v>52260188.710000001</v>
      </c>
      <c r="JQ10" s="273">
        <v>933026.0900000002</v>
      </c>
      <c r="JR10" s="273">
        <v>178758473.32000002</v>
      </c>
      <c r="JS10" s="273">
        <v>240885094.63000003</v>
      </c>
      <c r="JT10" s="273">
        <v>2227529.65</v>
      </c>
      <c r="JU10" s="273">
        <v>745665.03</v>
      </c>
      <c r="JV10" s="273">
        <v>27224665.510000002</v>
      </c>
      <c r="JW10" s="273">
        <v>1658247.9</v>
      </c>
      <c r="JX10" s="273">
        <v>21555945.319999997</v>
      </c>
      <c r="JY10" s="273">
        <v>3810242</v>
      </c>
      <c r="JZ10" s="273">
        <v>1465114.41</v>
      </c>
      <c r="KA10" s="273">
        <v>9432928.5</v>
      </c>
      <c r="KB10" s="273">
        <v>928425.65</v>
      </c>
      <c r="KC10" s="273">
        <v>3066101.87</v>
      </c>
      <c r="KD10" s="273">
        <v>390648.51</v>
      </c>
      <c r="KE10" s="273">
        <v>181426.26</v>
      </c>
      <c r="KF10" s="273">
        <v>3542585.14</v>
      </c>
      <c r="KG10" s="273">
        <v>806073.03000000014</v>
      </c>
      <c r="KH10" s="273">
        <v>257956546.26000002</v>
      </c>
      <c r="KI10" s="273">
        <v>21374693.57</v>
      </c>
      <c r="KJ10" s="273">
        <v>16496595.540000001</v>
      </c>
      <c r="KK10" s="273">
        <v>4297837.72</v>
      </c>
      <c r="KL10" s="273">
        <v>13438408.120000001</v>
      </c>
      <c r="KM10" s="273">
        <v>16709027.48</v>
      </c>
      <c r="KN10" s="273">
        <v>15504015.989999998</v>
      </c>
      <c r="KO10" s="273">
        <v>16947538.77</v>
      </c>
      <c r="KP10" s="273">
        <v>3751847.9400000004</v>
      </c>
      <c r="KQ10" s="273">
        <v>54095158.220000006</v>
      </c>
      <c r="KR10" s="273">
        <v>32807180.349999998</v>
      </c>
      <c r="KS10" s="273">
        <v>4087095.23</v>
      </c>
      <c r="KT10" s="273">
        <v>33258377.189999998</v>
      </c>
      <c r="KU10" s="273">
        <v>1448423.5</v>
      </c>
      <c r="KV10" s="273">
        <v>12383591.279999999</v>
      </c>
      <c r="KW10" s="273">
        <v>279752305.20999998</v>
      </c>
      <c r="KX10" s="273">
        <v>21634220.18</v>
      </c>
      <c r="KY10" s="273">
        <v>136178837.87999994</v>
      </c>
      <c r="KZ10" s="273">
        <v>69606211.899999991</v>
      </c>
      <c r="LA10" s="273">
        <v>22035708.150000002</v>
      </c>
      <c r="LB10" s="273">
        <v>39841509.890000001</v>
      </c>
      <c r="LC10" s="273">
        <v>11962140.319999998</v>
      </c>
      <c r="LD10" s="273">
        <v>29199804.219999999</v>
      </c>
      <c r="LE10" s="273">
        <v>26227669.98</v>
      </c>
      <c r="LF10" s="273">
        <v>28164405.219999999</v>
      </c>
      <c r="LG10" s="273">
        <v>268205036.52000004</v>
      </c>
      <c r="LH10" s="273">
        <v>23770112.100000005</v>
      </c>
      <c r="LI10" s="273">
        <v>129683460.95</v>
      </c>
      <c r="LJ10" s="273">
        <v>83865362.690000013</v>
      </c>
      <c r="LK10" s="273">
        <v>3566879.4</v>
      </c>
      <c r="LL10" s="273">
        <v>1558847.2300000004</v>
      </c>
      <c r="LM10" s="273">
        <v>5826270.2399999993</v>
      </c>
      <c r="LN10" s="273">
        <v>10826319.319999998</v>
      </c>
      <c r="LO10" s="273">
        <v>2128633.5500000003</v>
      </c>
      <c r="LP10" s="273">
        <v>12364816.310000001</v>
      </c>
      <c r="LQ10" s="273">
        <v>1367844.2200000002</v>
      </c>
      <c r="LR10" s="273">
        <v>50526078.019999996</v>
      </c>
      <c r="LS10" s="273">
        <v>1793748.3800000008</v>
      </c>
      <c r="LT10" s="273">
        <v>3413832.55</v>
      </c>
      <c r="LU10" s="273">
        <v>381789617.74000013</v>
      </c>
      <c r="LV10" s="273">
        <v>178216499.44000003</v>
      </c>
      <c r="LW10" s="273">
        <v>183327940.25</v>
      </c>
      <c r="LX10" s="273">
        <v>76089743.660000011</v>
      </c>
      <c r="LY10" s="273">
        <v>23551632.029999997</v>
      </c>
      <c r="LZ10" s="273">
        <v>10370951.890000001</v>
      </c>
      <c r="MA10" s="273">
        <v>6220307.5900000008</v>
      </c>
      <c r="MB10" s="273">
        <v>10615800.879999999</v>
      </c>
      <c r="MC10" s="273">
        <v>6755986.8900000006</v>
      </c>
      <c r="MD10" s="273">
        <v>24687648.09</v>
      </c>
      <c r="ME10" s="273">
        <v>30295148.400000002</v>
      </c>
      <c r="MF10" s="273">
        <v>3592076.5399999996</v>
      </c>
      <c r="MG10" s="273">
        <v>168767031.58000004</v>
      </c>
      <c r="MH10" s="273">
        <v>1397073.6700000002</v>
      </c>
      <c r="MI10" s="273">
        <v>1660556.96</v>
      </c>
      <c r="MJ10" s="273">
        <v>2069412.19</v>
      </c>
      <c r="MK10" s="273">
        <v>1630710.08</v>
      </c>
      <c r="ML10" s="273">
        <v>2011951.5799999998</v>
      </c>
      <c r="MM10" s="273">
        <v>1150653.7400000002</v>
      </c>
      <c r="MN10" s="273">
        <v>2233263.73</v>
      </c>
      <c r="MO10" s="273">
        <v>3387155.1500000004</v>
      </c>
      <c r="MP10" s="273">
        <v>1239051.02</v>
      </c>
      <c r="MQ10" s="273">
        <v>3148655.6399999997</v>
      </c>
      <c r="MR10" s="273">
        <v>779237.27000000025</v>
      </c>
      <c r="MS10" s="273">
        <v>229650653.47999999</v>
      </c>
      <c r="MT10" s="273">
        <v>5164291.6899999995</v>
      </c>
      <c r="MU10" s="273">
        <v>47689068.859999992</v>
      </c>
      <c r="MV10" s="273">
        <v>27160497.450000003</v>
      </c>
      <c r="MW10" s="273">
        <v>10098876.219999999</v>
      </c>
      <c r="MX10" s="273">
        <v>26083534.699999996</v>
      </c>
      <c r="MY10" s="273">
        <v>61042859.159999996</v>
      </c>
      <c r="MZ10" s="273">
        <v>29804556.649999999</v>
      </c>
      <c r="NA10" s="273">
        <v>34211179.280000001</v>
      </c>
      <c r="NB10" s="273">
        <v>1860026.4700000002</v>
      </c>
      <c r="NC10" s="273">
        <v>1685505.95</v>
      </c>
      <c r="ND10" s="273">
        <v>439166161.31999993</v>
      </c>
      <c r="NE10" s="273">
        <v>122512420.52000001</v>
      </c>
      <c r="NF10" s="273">
        <v>18644024.640000001</v>
      </c>
      <c r="NG10" s="273">
        <v>57256836.560000002</v>
      </c>
      <c r="NH10" s="273">
        <v>4375006.3800000008</v>
      </c>
      <c r="NI10" s="273">
        <v>37591800.779999994</v>
      </c>
      <c r="NJ10" s="273">
        <v>123305935.08</v>
      </c>
      <c r="NK10" s="273">
        <v>25160131.560000006</v>
      </c>
      <c r="NL10" s="273">
        <v>828229.5</v>
      </c>
      <c r="NM10" s="273">
        <v>10327936.289999997</v>
      </c>
      <c r="NN10" s="273">
        <v>18495882.050000001</v>
      </c>
      <c r="NO10" s="273">
        <v>8375256.9000000004</v>
      </c>
      <c r="NP10" s="273">
        <v>42910963</v>
      </c>
      <c r="NQ10" s="273">
        <v>10517790.450000001</v>
      </c>
      <c r="NR10" s="273">
        <v>1734579.4000000001</v>
      </c>
      <c r="NS10" s="273">
        <v>1707724.4956999994</v>
      </c>
      <c r="NT10" s="273">
        <v>2041974.2200000002</v>
      </c>
      <c r="NU10" s="273">
        <v>1413613.9700000002</v>
      </c>
      <c r="NV10" s="273">
        <v>2645699.7699999996</v>
      </c>
      <c r="NW10" s="273">
        <v>232940224.92999998</v>
      </c>
      <c r="NX10" s="273">
        <v>117408349.50999999</v>
      </c>
      <c r="NY10" s="273">
        <v>9277120</v>
      </c>
      <c r="NZ10" s="273">
        <v>7248517.0599999996</v>
      </c>
      <c r="OA10" s="273">
        <v>14273589.750000002</v>
      </c>
      <c r="OB10" s="273">
        <v>25855242.689999994</v>
      </c>
      <c r="OC10" s="273">
        <v>9274391.8500000015</v>
      </c>
      <c r="OD10" s="273">
        <v>474082027.01999998</v>
      </c>
      <c r="OE10" s="273">
        <v>73613595.840000004</v>
      </c>
      <c r="OF10" s="273">
        <v>19585317.370000001</v>
      </c>
      <c r="OG10" s="273">
        <v>42429015.180000007</v>
      </c>
      <c r="OH10" s="273">
        <v>18137079.739999998</v>
      </c>
      <c r="OI10" s="273">
        <v>38474993.740000002</v>
      </c>
      <c r="OJ10" s="273">
        <v>76494756.199999988</v>
      </c>
      <c r="OK10" s="273">
        <v>13198565.26</v>
      </c>
      <c r="OL10" s="273">
        <v>7067162.0700000003</v>
      </c>
      <c r="OM10" s="273">
        <v>81470566.399999991</v>
      </c>
      <c r="ON10" s="273">
        <v>52126467.630000003</v>
      </c>
      <c r="OO10" s="273">
        <v>36928883.699999988</v>
      </c>
      <c r="OP10" s="273">
        <v>4773427.5500000007</v>
      </c>
      <c r="OQ10" s="273">
        <v>885966</v>
      </c>
      <c r="OR10" s="273">
        <v>516256.14999999997</v>
      </c>
      <c r="OS10" s="273">
        <v>119104171.07999998</v>
      </c>
      <c r="OT10" s="273">
        <v>3821425.3400000003</v>
      </c>
      <c r="OU10" s="273">
        <v>1768632.55</v>
      </c>
      <c r="OV10" s="273">
        <v>5502437.2299999995</v>
      </c>
      <c r="OW10" s="273">
        <v>10873292.210000001</v>
      </c>
      <c r="OX10" s="273">
        <v>34855010.520000011</v>
      </c>
      <c r="OY10" s="273">
        <v>4462609.0599999996</v>
      </c>
      <c r="OZ10" s="273">
        <v>5689891.6600000001</v>
      </c>
      <c r="PA10" s="273">
        <v>11836928.93</v>
      </c>
      <c r="PB10" s="273">
        <v>152215321.80000001</v>
      </c>
      <c r="PC10" s="273">
        <v>1042814.47</v>
      </c>
      <c r="PD10" s="273">
        <v>14942771.519999998</v>
      </c>
      <c r="PE10" s="273">
        <v>5117945.9899999993</v>
      </c>
      <c r="PF10" s="273">
        <v>12901744.129999999</v>
      </c>
      <c r="PG10" s="273">
        <v>26142041.740000002</v>
      </c>
      <c r="PH10" s="273">
        <v>8406632.1400000006</v>
      </c>
      <c r="PI10" s="273">
        <v>18595753.759999998</v>
      </c>
      <c r="PJ10" s="273">
        <v>1588504.4599999997</v>
      </c>
      <c r="PK10" s="273">
        <v>10003451.92</v>
      </c>
      <c r="PL10" s="273">
        <v>14512984.149999999</v>
      </c>
      <c r="PM10" s="273">
        <v>24066551.640000004</v>
      </c>
      <c r="PN10" s="273">
        <v>4582718.57</v>
      </c>
      <c r="PO10" s="273">
        <v>55684109.220000006</v>
      </c>
      <c r="PP10" s="273">
        <v>7989778.2300000004</v>
      </c>
      <c r="PQ10" s="273">
        <v>5053563.8999999994</v>
      </c>
      <c r="PR10" s="273">
        <v>4460473.7200000007</v>
      </c>
      <c r="PS10" s="273">
        <v>504215.05</v>
      </c>
      <c r="PT10" s="273">
        <v>330356946.28000003</v>
      </c>
      <c r="PU10" s="273">
        <v>7673552.3600000003</v>
      </c>
      <c r="PV10" s="273">
        <v>4750100.72</v>
      </c>
      <c r="PW10" s="273">
        <v>1950469.5399999996</v>
      </c>
      <c r="PX10" s="273">
        <v>122626918.15000002</v>
      </c>
      <c r="PY10" s="273">
        <v>1175574.9400000002</v>
      </c>
      <c r="PZ10" s="273">
        <v>14189979.259999996</v>
      </c>
      <c r="QA10" s="273">
        <v>7625557.5000000009</v>
      </c>
      <c r="QB10" s="273">
        <v>27061011.379999999</v>
      </c>
      <c r="QC10" s="273">
        <v>686209.56</v>
      </c>
      <c r="QD10" s="273">
        <v>9346156.0800000001</v>
      </c>
      <c r="QE10" s="273">
        <v>3967319.56</v>
      </c>
      <c r="QF10" s="273">
        <v>2996260.18</v>
      </c>
      <c r="QG10" s="273">
        <v>2917474.7899999996</v>
      </c>
      <c r="QH10" s="273">
        <v>4881906.7300000004</v>
      </c>
      <c r="QI10" s="273">
        <v>18438582.009999998</v>
      </c>
      <c r="QJ10" s="273">
        <v>2557986.1999999997</v>
      </c>
      <c r="QK10" s="273">
        <v>3696178.9100000006</v>
      </c>
      <c r="QL10" s="273">
        <v>129044.09000000003</v>
      </c>
      <c r="QM10" s="273">
        <v>31257213.580000002</v>
      </c>
      <c r="QN10" s="273">
        <v>30276210.32</v>
      </c>
      <c r="QO10" s="273">
        <v>3083015.4</v>
      </c>
      <c r="QP10" s="273">
        <v>325913.16000000003</v>
      </c>
      <c r="QQ10" s="273">
        <v>843165.5</v>
      </c>
      <c r="QR10" s="273">
        <v>435760.15</v>
      </c>
      <c r="QS10" s="273">
        <v>393641.02</v>
      </c>
      <c r="QT10" s="273">
        <v>230508210.11999995</v>
      </c>
      <c r="QU10" s="273">
        <v>7929612.1299999999</v>
      </c>
      <c r="QV10" s="273">
        <v>58692297.849999994</v>
      </c>
      <c r="QW10" s="273">
        <v>1883230.0799999996</v>
      </c>
      <c r="QX10" s="273">
        <v>5990009.7200000007</v>
      </c>
      <c r="QY10" s="273">
        <v>20487660.920000002</v>
      </c>
      <c r="QZ10" s="273">
        <v>1787531.6300000001</v>
      </c>
      <c r="RA10" s="273">
        <v>24602576.050000001</v>
      </c>
      <c r="RB10" s="273">
        <v>23911669.030000001</v>
      </c>
      <c r="RC10" s="273">
        <v>5034966.9399999995</v>
      </c>
      <c r="RD10" s="273">
        <v>2870893.91</v>
      </c>
      <c r="RE10" s="273">
        <v>20006786.34</v>
      </c>
      <c r="RF10" s="273">
        <v>1079546.0299999998</v>
      </c>
      <c r="RG10" s="273">
        <v>155805199.16000003</v>
      </c>
      <c r="RH10" s="273">
        <v>12714282.32</v>
      </c>
      <c r="RI10" s="273">
        <v>7976168.3800000008</v>
      </c>
      <c r="RJ10" s="273">
        <v>8576936.6500000004</v>
      </c>
      <c r="RK10" s="273">
        <v>4753893.3999999994</v>
      </c>
      <c r="RL10" s="273">
        <v>11213772.039999999</v>
      </c>
      <c r="RM10" s="273">
        <v>6712983.4000000004</v>
      </c>
      <c r="RN10" s="273">
        <v>982638.97</v>
      </c>
      <c r="RO10" s="273">
        <v>8485808.3899999987</v>
      </c>
      <c r="RP10" s="273">
        <v>25207164.030000001</v>
      </c>
      <c r="RQ10" s="273">
        <v>7059598.5900000008</v>
      </c>
      <c r="RR10" s="273">
        <v>7975498.7500000009</v>
      </c>
      <c r="RS10" s="273">
        <v>8944014.4700000007</v>
      </c>
      <c r="RT10" s="273">
        <v>1541421.2100000004</v>
      </c>
      <c r="RU10" s="273">
        <v>2173139.1</v>
      </c>
      <c r="RV10" s="273">
        <v>4361386.03</v>
      </c>
      <c r="RW10" s="273">
        <v>7742596.8199999984</v>
      </c>
      <c r="RX10" s="273">
        <v>16477954.520000001</v>
      </c>
      <c r="RY10" s="273">
        <v>1083049.1000000001</v>
      </c>
      <c r="RZ10" s="273">
        <v>2079522.2999999998</v>
      </c>
      <c r="SA10" s="273">
        <v>121530238.89999999</v>
      </c>
      <c r="SB10" s="273">
        <v>25144646.130000003</v>
      </c>
      <c r="SC10" s="273">
        <v>5836262.6499999994</v>
      </c>
      <c r="SD10" s="273">
        <v>6649217.3799999999</v>
      </c>
      <c r="SE10" s="273">
        <v>7059898.6699999999</v>
      </c>
      <c r="SF10" s="273">
        <v>8579172.8200000022</v>
      </c>
      <c r="SG10" s="273">
        <v>1871931.83</v>
      </c>
      <c r="SH10" s="273">
        <v>16518696.4</v>
      </c>
      <c r="SI10" s="273">
        <v>7371566.8599999994</v>
      </c>
      <c r="SJ10" s="273">
        <v>605139.35999999987</v>
      </c>
      <c r="SK10" s="273">
        <v>25014742.710000005</v>
      </c>
      <c r="SL10" s="273">
        <v>4785636</v>
      </c>
      <c r="SM10" s="273">
        <v>72827786.709999993</v>
      </c>
      <c r="SN10" s="273">
        <v>9706252.5600000005</v>
      </c>
      <c r="SO10" s="273">
        <v>3273640.23</v>
      </c>
      <c r="SP10" s="273">
        <v>5086676.4099999992</v>
      </c>
      <c r="SQ10" s="273">
        <v>6869064.79</v>
      </c>
      <c r="SR10" s="273">
        <v>5650214.2300000004</v>
      </c>
      <c r="SS10" s="273">
        <v>1649260.9099999997</v>
      </c>
      <c r="ST10" s="273">
        <v>1308985.3899999999</v>
      </c>
      <c r="SU10" s="273">
        <v>52199889.070000008</v>
      </c>
      <c r="SV10" s="273">
        <v>7640671.1299999999</v>
      </c>
      <c r="SW10" s="273">
        <v>8904006.2299999967</v>
      </c>
      <c r="SX10" s="273">
        <v>2109296.61</v>
      </c>
      <c r="SY10" s="273">
        <v>1636993.17</v>
      </c>
      <c r="SZ10" s="273">
        <v>2107547.3800000004</v>
      </c>
      <c r="TA10" s="273">
        <v>2713714.98</v>
      </c>
      <c r="TB10" s="273">
        <v>6310445.46</v>
      </c>
      <c r="TC10" s="273">
        <v>4717537.74</v>
      </c>
      <c r="TD10" s="273">
        <v>2760850.2600000002</v>
      </c>
      <c r="TE10" s="273">
        <v>7868581.4800000004</v>
      </c>
      <c r="TF10" s="273">
        <v>5482651.9600000009</v>
      </c>
      <c r="TG10" s="273">
        <v>4492448.82</v>
      </c>
      <c r="TH10" s="273">
        <v>3346332.56</v>
      </c>
      <c r="TI10" s="273">
        <v>173568246.27000001</v>
      </c>
      <c r="TJ10" s="273">
        <v>29431127.98</v>
      </c>
      <c r="TK10" s="273">
        <v>12027506.539999997</v>
      </c>
      <c r="TL10" s="273">
        <v>38036556.729999997</v>
      </c>
      <c r="TM10" s="273">
        <v>8643039.3900000006</v>
      </c>
      <c r="TN10" s="273">
        <v>1985031.52</v>
      </c>
      <c r="TO10" s="273">
        <v>6206145.0200000005</v>
      </c>
      <c r="TP10" s="273">
        <v>91787177.939999983</v>
      </c>
      <c r="TQ10" s="273">
        <v>16372170.229999999</v>
      </c>
      <c r="TR10" s="273">
        <v>10189160.82</v>
      </c>
      <c r="TS10" s="273">
        <v>31116418</v>
      </c>
      <c r="TT10" s="273">
        <v>557709.22</v>
      </c>
      <c r="TU10" s="273">
        <v>6640816.7599999998</v>
      </c>
      <c r="TV10" s="273">
        <v>18722481.309999999</v>
      </c>
      <c r="TW10" s="273">
        <v>3933984.0900000003</v>
      </c>
      <c r="TX10" s="273">
        <v>27906872.259999994</v>
      </c>
      <c r="TY10" s="273">
        <v>54614383.979999997</v>
      </c>
      <c r="TZ10" s="273">
        <v>13319559.930000002</v>
      </c>
      <c r="UA10" s="273">
        <v>88209406.540000007</v>
      </c>
      <c r="UB10" s="273">
        <v>15717510.309999999</v>
      </c>
      <c r="UC10" s="273">
        <v>2012610.0199999998</v>
      </c>
      <c r="UD10" s="273">
        <v>5032009.3</v>
      </c>
      <c r="UE10" s="273">
        <v>36629585.409999996</v>
      </c>
      <c r="UF10" s="273">
        <v>9596211.7599999979</v>
      </c>
      <c r="UG10" s="273">
        <v>2944213.6900000004</v>
      </c>
      <c r="UH10" s="273">
        <v>5102444.67</v>
      </c>
      <c r="UI10" s="273">
        <v>481093.06999999989</v>
      </c>
      <c r="UJ10" s="273">
        <v>69598781.129999995</v>
      </c>
      <c r="UK10" s="273">
        <v>10414096.619999999</v>
      </c>
      <c r="UL10" s="273">
        <v>18863740.639999997</v>
      </c>
      <c r="UM10" s="273">
        <v>15190967.429999998</v>
      </c>
      <c r="UN10" s="273">
        <v>13739076.01</v>
      </c>
      <c r="UO10" s="273">
        <v>6404478.5999999996</v>
      </c>
      <c r="UP10" s="273">
        <v>335986681.85000008</v>
      </c>
      <c r="UQ10" s="273">
        <v>6783159.7799999993</v>
      </c>
      <c r="UR10" s="273">
        <v>1755973.6700000002</v>
      </c>
      <c r="US10" s="273">
        <v>66409552.909999996</v>
      </c>
      <c r="UT10" s="273">
        <v>330203</v>
      </c>
      <c r="UU10" s="273">
        <v>10420330.1</v>
      </c>
      <c r="UV10" s="273">
        <v>22908894.900000002</v>
      </c>
      <c r="UW10" s="273">
        <v>2870332.5</v>
      </c>
      <c r="UX10" s="273">
        <v>4001296.9999999995</v>
      </c>
      <c r="UY10" s="273">
        <v>5014414.1999999993</v>
      </c>
      <c r="UZ10" s="273">
        <v>9693465.290000001</v>
      </c>
      <c r="VA10" s="273">
        <v>17877336.5</v>
      </c>
      <c r="VB10" s="273">
        <v>9527697.3200000003</v>
      </c>
      <c r="VC10" s="273">
        <v>10301068.18</v>
      </c>
      <c r="VD10" s="273">
        <v>2029493.4</v>
      </c>
      <c r="VE10" s="273">
        <v>6333609.7999999998</v>
      </c>
      <c r="VF10" s="273">
        <v>2695048.0700000003</v>
      </c>
      <c r="VG10" s="273">
        <v>5899162.7999999998</v>
      </c>
      <c r="VH10" s="273">
        <v>14119553.439999999</v>
      </c>
      <c r="VI10" s="273">
        <v>6848246.5599999996</v>
      </c>
      <c r="VJ10" s="273">
        <v>4836353.2899999991</v>
      </c>
      <c r="VK10" s="273">
        <v>5685469.6000000006</v>
      </c>
      <c r="VL10" s="273">
        <v>159495311</v>
      </c>
      <c r="VM10" s="273">
        <v>2902381.43</v>
      </c>
      <c r="VN10" s="273">
        <v>3062341.6500000004</v>
      </c>
      <c r="VO10" s="273">
        <v>10818006.969999999</v>
      </c>
      <c r="VP10" s="273">
        <v>8079155.8800000008</v>
      </c>
      <c r="VQ10" s="273">
        <v>9277593.7199999988</v>
      </c>
      <c r="VR10" s="273">
        <v>11041877.159999998</v>
      </c>
      <c r="VS10" s="273">
        <v>6445612.5199999986</v>
      </c>
      <c r="VT10" s="273">
        <v>2770973.76</v>
      </c>
      <c r="VU10" s="273">
        <v>57351751.929999992</v>
      </c>
      <c r="VV10" s="273">
        <v>3351372.5999999996</v>
      </c>
      <c r="VW10" s="273">
        <v>6736414.9199999999</v>
      </c>
      <c r="VX10" s="273">
        <v>7620061.9800000004</v>
      </c>
      <c r="VY10" s="273">
        <v>10717652.080000002</v>
      </c>
      <c r="VZ10" s="273">
        <v>9527117.8300000001</v>
      </c>
      <c r="WA10" s="273">
        <v>386357050.49000007</v>
      </c>
      <c r="WB10" s="273">
        <v>17283938.919999998</v>
      </c>
      <c r="WC10" s="273">
        <v>8936468.2799999975</v>
      </c>
      <c r="WD10" s="273">
        <v>12422821.1</v>
      </c>
      <c r="WE10" s="273">
        <v>1104051.1000000001</v>
      </c>
      <c r="WF10" s="273">
        <v>3670676.8199999989</v>
      </c>
      <c r="WG10" s="273">
        <v>27023665.860000007</v>
      </c>
      <c r="WH10" s="273">
        <v>21003845.050000004</v>
      </c>
      <c r="WI10" s="273">
        <v>18579380.740000002</v>
      </c>
      <c r="WJ10" s="273">
        <v>17877702.75</v>
      </c>
      <c r="WK10" s="273">
        <v>11082470.280000001</v>
      </c>
      <c r="WL10" s="273">
        <v>23608919.780000005</v>
      </c>
      <c r="WM10" s="273">
        <v>16068371.200000001</v>
      </c>
      <c r="WN10" s="273">
        <v>19129185.32</v>
      </c>
      <c r="WO10" s="273">
        <v>33623799.520000003</v>
      </c>
      <c r="WP10" s="273">
        <v>13009879.359999998</v>
      </c>
      <c r="WQ10" s="273">
        <v>5599847.0499999998</v>
      </c>
      <c r="WR10" s="273">
        <v>17499338</v>
      </c>
      <c r="WS10" s="273">
        <v>6023936.0800000001</v>
      </c>
      <c r="WT10" s="273">
        <v>13208581.129999995</v>
      </c>
      <c r="WU10" s="273">
        <v>124587872.44000001</v>
      </c>
      <c r="WV10" s="273">
        <v>9185826.8399999999</v>
      </c>
      <c r="WW10" s="273">
        <v>3626132.17</v>
      </c>
      <c r="WX10" s="273">
        <v>7753722.0700000003</v>
      </c>
      <c r="WY10" s="273">
        <v>1907754.45</v>
      </c>
      <c r="WZ10" s="273">
        <v>5484122.75</v>
      </c>
      <c r="XA10" s="273">
        <v>2958099.86</v>
      </c>
      <c r="XB10" s="273">
        <v>4423474.79</v>
      </c>
      <c r="XC10" s="273">
        <v>82885239.790000007</v>
      </c>
      <c r="XD10" s="273">
        <v>2906655.23</v>
      </c>
      <c r="XE10" s="273">
        <v>2404837.41</v>
      </c>
      <c r="XF10" s="273">
        <v>4385866.5</v>
      </c>
      <c r="XG10" s="273">
        <v>5766536</v>
      </c>
      <c r="XH10" s="273">
        <v>138739745.36000007</v>
      </c>
      <c r="XI10" s="273">
        <v>39834574.200000003</v>
      </c>
      <c r="XJ10" s="273">
        <v>10978707.390000002</v>
      </c>
      <c r="XK10" s="273">
        <v>66103423.839999989</v>
      </c>
      <c r="XL10" s="273">
        <v>14475746.09</v>
      </c>
      <c r="XM10" s="273">
        <v>25254658.519999996</v>
      </c>
      <c r="XN10" s="273">
        <v>51099051.280000001</v>
      </c>
      <c r="XO10" s="273">
        <v>19918245.579999998</v>
      </c>
      <c r="XP10" s="273">
        <v>22377436.780000001</v>
      </c>
      <c r="XQ10" s="273">
        <v>68257963.140000001</v>
      </c>
      <c r="XR10" s="273">
        <v>20111546.999999996</v>
      </c>
      <c r="XS10" s="273">
        <v>10522697.18</v>
      </c>
      <c r="XT10" s="273">
        <v>22285895.43</v>
      </c>
      <c r="XU10" s="273">
        <v>25395569.34</v>
      </c>
      <c r="XV10" s="273">
        <v>7461447.9699999997</v>
      </c>
      <c r="XW10" s="273">
        <v>718182.48</v>
      </c>
      <c r="XX10" s="273">
        <v>5335739.87</v>
      </c>
      <c r="XY10" s="273">
        <v>9771121.4999999981</v>
      </c>
      <c r="XZ10" s="273">
        <v>8796030.9299999978</v>
      </c>
      <c r="YA10" s="273">
        <v>1396330.9699999997</v>
      </c>
      <c r="YB10" s="273">
        <v>891322.03999999992</v>
      </c>
      <c r="YC10" s="273">
        <v>5802985.3399999999</v>
      </c>
      <c r="YD10" s="273">
        <v>1089382.1399999999</v>
      </c>
      <c r="YE10" s="273">
        <v>196504566.59999999</v>
      </c>
      <c r="YF10" s="273">
        <v>3286469.1500000004</v>
      </c>
      <c r="YG10" s="273">
        <v>12421422.489999998</v>
      </c>
      <c r="YH10" s="273">
        <v>9246396.7200000007</v>
      </c>
      <c r="YI10" s="273">
        <v>95012172.88000001</v>
      </c>
      <c r="YJ10" s="273">
        <v>31246368.000000004</v>
      </c>
      <c r="YK10" s="273">
        <v>8687560.5700000003</v>
      </c>
      <c r="YL10" s="273">
        <v>4555203.2700000005</v>
      </c>
      <c r="YM10" s="273">
        <v>129789367.10000001</v>
      </c>
      <c r="YN10" s="273">
        <v>54592419.25</v>
      </c>
      <c r="YO10" s="273">
        <v>21983044.550000001</v>
      </c>
      <c r="YP10" s="273">
        <v>16500840.290000001</v>
      </c>
      <c r="YQ10" s="273">
        <v>6330681.7600000007</v>
      </c>
      <c r="YR10" s="273">
        <v>11226695.760000002</v>
      </c>
      <c r="YS10" s="273">
        <v>10335534.140000001</v>
      </c>
      <c r="YT10" s="273">
        <v>13521948.220000001</v>
      </c>
      <c r="YU10" s="273">
        <v>16358442.810000002</v>
      </c>
      <c r="YV10" s="273">
        <v>62775576.18999999</v>
      </c>
      <c r="YW10" s="273">
        <v>9337937.1699999999</v>
      </c>
      <c r="YX10" s="273">
        <v>8873788.7599999998</v>
      </c>
      <c r="YY10" s="273">
        <v>3102807.67</v>
      </c>
      <c r="YZ10" s="273">
        <v>8315777.8900000006</v>
      </c>
      <c r="ZA10" s="273">
        <v>4159991.19</v>
      </c>
      <c r="ZB10" s="273">
        <v>4295372.01</v>
      </c>
      <c r="ZC10" s="273">
        <v>191600440.11999997</v>
      </c>
      <c r="ZD10" s="273">
        <v>4660032.29</v>
      </c>
      <c r="ZE10" s="273">
        <v>15949146.189999999</v>
      </c>
      <c r="ZF10" s="273">
        <v>15534235.030000001</v>
      </c>
      <c r="ZG10" s="273">
        <v>6033459.6299999999</v>
      </c>
      <c r="ZH10" s="273">
        <v>15116165.119999999</v>
      </c>
      <c r="ZI10" s="273">
        <v>10515755.18</v>
      </c>
      <c r="ZJ10" s="273">
        <v>502572.51</v>
      </c>
      <c r="ZK10" s="273">
        <v>40197100.039999992</v>
      </c>
      <c r="ZL10" s="273">
        <v>144507140.88</v>
      </c>
      <c r="ZM10" s="273">
        <v>7248361.0200000005</v>
      </c>
      <c r="ZN10" s="273">
        <v>15553071.309999999</v>
      </c>
      <c r="ZO10" s="273">
        <v>41758350.920000002</v>
      </c>
      <c r="ZP10" s="273">
        <v>19926457.280000001</v>
      </c>
      <c r="ZQ10" s="273">
        <v>1462200.8900000001</v>
      </c>
      <c r="ZR10" s="273">
        <v>10210676.24</v>
      </c>
      <c r="ZS10" s="273">
        <v>14181853.029999999</v>
      </c>
      <c r="ZT10" s="273">
        <v>30288777.519999996</v>
      </c>
      <c r="ZU10" s="273">
        <v>23436028.060000002</v>
      </c>
      <c r="ZV10" s="273">
        <v>4434060.1999999993</v>
      </c>
      <c r="ZW10" s="273">
        <v>18326314.079999998</v>
      </c>
      <c r="ZX10" s="273">
        <v>9259695.5300000012</v>
      </c>
      <c r="ZY10" s="273">
        <v>11427972.09</v>
      </c>
      <c r="ZZ10" s="273">
        <v>1221207.4200000002</v>
      </c>
      <c r="AAA10" s="273">
        <v>5619623.0899999999</v>
      </c>
      <c r="AAB10" s="273">
        <v>1465310.91</v>
      </c>
      <c r="AAC10" s="273">
        <v>16179210.720000001</v>
      </c>
      <c r="AAD10" s="273">
        <v>35388654.769999996</v>
      </c>
      <c r="AAE10" s="273">
        <v>18369000.09</v>
      </c>
      <c r="AAF10" s="273">
        <v>13740152.6</v>
      </c>
      <c r="AAG10" s="273">
        <v>766391.58</v>
      </c>
      <c r="AAH10" s="273">
        <v>78069103.340000004</v>
      </c>
      <c r="AAI10" s="273">
        <v>3990952.74</v>
      </c>
      <c r="AAJ10" s="273">
        <v>3671385.0700000003</v>
      </c>
      <c r="AAK10" s="273">
        <v>8972100.4499999993</v>
      </c>
      <c r="AAL10" s="273">
        <v>6434475.4199999999</v>
      </c>
      <c r="AAM10" s="273">
        <v>15978009.369999999</v>
      </c>
      <c r="AAN10" s="273">
        <v>2243883.6300000004</v>
      </c>
      <c r="AAO10" s="273">
        <v>217816487.28999999</v>
      </c>
      <c r="AAP10" s="273">
        <v>6630074.4299999997</v>
      </c>
      <c r="AAQ10" s="273">
        <v>1525741.02</v>
      </c>
      <c r="AAR10" s="273">
        <v>8858455.2999999989</v>
      </c>
      <c r="AAS10" s="273">
        <v>4039242.8899999997</v>
      </c>
      <c r="AAT10" s="273">
        <v>10891762.65</v>
      </c>
      <c r="AAU10" s="273">
        <v>8046381.6200000001</v>
      </c>
      <c r="AAV10" s="273">
        <v>9766338.3499999996</v>
      </c>
      <c r="AAW10" s="273">
        <v>25802281.309999999</v>
      </c>
      <c r="AAX10" s="273">
        <v>4028696.5900000003</v>
      </c>
      <c r="AAY10" s="273">
        <v>8676594.5499999989</v>
      </c>
      <c r="AAZ10" s="273">
        <v>17309064.82</v>
      </c>
      <c r="ABA10" s="273">
        <v>23310836.550000001</v>
      </c>
      <c r="ABB10" s="273">
        <v>1778817.51</v>
      </c>
      <c r="ABC10" s="273">
        <v>3493749.14</v>
      </c>
      <c r="ABD10" s="273">
        <v>10321695.559999999</v>
      </c>
      <c r="ABE10" s="273">
        <v>9418492.4700000007</v>
      </c>
      <c r="ABF10" s="273">
        <v>11946034.75</v>
      </c>
      <c r="ABG10" s="273">
        <v>1000177.67</v>
      </c>
      <c r="ABH10" s="273">
        <v>62376841.529999986</v>
      </c>
      <c r="ABI10" s="273">
        <v>33073304.299999997</v>
      </c>
      <c r="ABJ10" s="273">
        <v>7178890.6099999994</v>
      </c>
      <c r="ABK10" s="273">
        <v>5982749.7499999991</v>
      </c>
      <c r="ABL10" s="273">
        <v>2133211.4</v>
      </c>
      <c r="ABM10" s="273">
        <v>4451870.9700000007</v>
      </c>
      <c r="ABN10" s="273">
        <v>7079454.3700000001</v>
      </c>
      <c r="ABO10" s="273">
        <v>103901316.39999998</v>
      </c>
      <c r="ABP10" s="273">
        <v>2972388.28</v>
      </c>
      <c r="ABQ10" s="273">
        <v>1451957.6700000002</v>
      </c>
      <c r="ABR10" s="273">
        <v>2884478.54</v>
      </c>
      <c r="ABS10" s="273">
        <v>7710052.540000001</v>
      </c>
      <c r="ABT10" s="273">
        <v>9848845.6300000008</v>
      </c>
      <c r="ABU10" s="273">
        <v>3113426.6900000004</v>
      </c>
      <c r="ABV10" s="273">
        <v>4332141.5599999996</v>
      </c>
      <c r="ABW10" s="273">
        <v>1054960.08</v>
      </c>
      <c r="ABX10" s="273">
        <v>64899877.390000023</v>
      </c>
      <c r="ABY10" s="273">
        <v>7319660.8399999989</v>
      </c>
      <c r="ABZ10" s="273">
        <v>4250026.0699999994</v>
      </c>
      <c r="ACA10" s="273">
        <v>1888969.6099999999</v>
      </c>
      <c r="ACB10" s="273">
        <v>2817983.3600000003</v>
      </c>
      <c r="ACC10" s="273">
        <v>5651016.2799999975</v>
      </c>
      <c r="ACD10" s="273">
        <v>2417858.5799999996</v>
      </c>
      <c r="ACE10" s="273">
        <v>1954834.13</v>
      </c>
      <c r="ACF10" s="273">
        <v>1464712.5099999998</v>
      </c>
      <c r="ACG10" s="273">
        <v>9108910.209999999</v>
      </c>
      <c r="ACH10" s="273">
        <v>1926102.5099999993</v>
      </c>
      <c r="ACI10" s="273">
        <v>270784852.39999998</v>
      </c>
      <c r="ACJ10" s="273">
        <v>1082182.3900000001</v>
      </c>
      <c r="ACK10" s="273">
        <v>2471112.1300000004</v>
      </c>
      <c r="ACL10" s="273">
        <v>3166985.04</v>
      </c>
      <c r="ACM10" s="273">
        <v>547518.25999999989</v>
      </c>
      <c r="ACN10" s="273">
        <v>1751224.0699999996</v>
      </c>
      <c r="ACO10" s="273">
        <v>3419431.7900000005</v>
      </c>
      <c r="ACP10" s="273">
        <v>22726519.570000004</v>
      </c>
      <c r="ACQ10" s="273">
        <v>95038538.759999976</v>
      </c>
      <c r="ACR10" s="273">
        <v>1341762.67</v>
      </c>
      <c r="ACS10" s="273">
        <v>6569647.8999999994</v>
      </c>
      <c r="ACT10" s="273">
        <v>9985934.2100000009</v>
      </c>
      <c r="ACU10" s="273">
        <v>3570485</v>
      </c>
      <c r="ACV10" s="273">
        <v>46006521.080000006</v>
      </c>
      <c r="ACW10" s="273">
        <v>2324716.6599999997</v>
      </c>
      <c r="ACX10" s="273">
        <v>2784363.0500000003</v>
      </c>
      <c r="ACY10" s="273">
        <v>150948.96999999986</v>
      </c>
      <c r="ACZ10" s="273">
        <v>932326.67</v>
      </c>
      <c r="ADA10" s="273">
        <v>546070.9</v>
      </c>
      <c r="ADB10" s="273">
        <v>1866926.5499999998</v>
      </c>
      <c r="ADC10" s="273">
        <v>501383.59000000008</v>
      </c>
      <c r="ADD10" s="273">
        <v>110050.45</v>
      </c>
      <c r="ADE10" s="273">
        <v>1903704.7</v>
      </c>
      <c r="ADF10" s="273">
        <v>25567075.819999993</v>
      </c>
      <c r="ADG10" s="273">
        <v>25461981.960000005</v>
      </c>
      <c r="ADH10" s="273">
        <v>1037905.25</v>
      </c>
      <c r="ADI10" s="273">
        <v>647256.39</v>
      </c>
      <c r="ADJ10" s="273">
        <v>1631560.0300000003</v>
      </c>
      <c r="ADK10" s="273">
        <v>1201463.5</v>
      </c>
      <c r="ADL10" s="273">
        <v>1859465.8399999999</v>
      </c>
      <c r="ADM10" s="273">
        <v>1661011.66</v>
      </c>
      <c r="ADN10" s="273">
        <v>3692633.57</v>
      </c>
      <c r="ADO10" s="273">
        <v>334374967.32000005</v>
      </c>
      <c r="ADP10" s="273">
        <v>34960395.130000003</v>
      </c>
      <c r="ADQ10" s="273">
        <v>18652584.029999994</v>
      </c>
      <c r="ADR10" s="273">
        <v>5764348.9400000004</v>
      </c>
      <c r="ADS10" s="273">
        <v>57096679.749999985</v>
      </c>
      <c r="ADT10" s="273">
        <v>1212090.2300000002</v>
      </c>
      <c r="ADU10" s="273">
        <v>776458.72</v>
      </c>
      <c r="ADV10" s="273">
        <v>700662.64</v>
      </c>
      <c r="ADW10" s="273">
        <v>929609.03</v>
      </c>
      <c r="ADX10" s="273">
        <v>1476918.44</v>
      </c>
      <c r="ADY10" s="273">
        <v>292906909.84999996</v>
      </c>
      <c r="ADZ10" s="273">
        <v>61213925.409999996</v>
      </c>
      <c r="AEA10" s="273">
        <v>16773854.539999999</v>
      </c>
      <c r="AEB10" s="273">
        <v>2544489.87</v>
      </c>
      <c r="AEC10" s="273">
        <v>5411148.2899999991</v>
      </c>
      <c r="AED10" s="273">
        <v>8229241.4000000004</v>
      </c>
      <c r="AEE10" s="273">
        <v>1160783.9400000002</v>
      </c>
      <c r="AEF10" s="273">
        <v>4330071.68</v>
      </c>
      <c r="AEG10" s="273">
        <v>2175678.0499999998</v>
      </c>
      <c r="AEH10" s="273">
        <v>2665114.56</v>
      </c>
      <c r="AEI10" s="273">
        <v>4163128.13</v>
      </c>
      <c r="AEJ10" s="273">
        <v>16048149.32</v>
      </c>
      <c r="AEK10" s="273">
        <v>3036983.56</v>
      </c>
      <c r="AEL10" s="273">
        <v>1673195.94</v>
      </c>
      <c r="AEM10" s="273">
        <v>3911781.2300000009</v>
      </c>
      <c r="AEN10" s="273">
        <v>16361692.860000001</v>
      </c>
      <c r="AEO10" s="273">
        <v>1088358.2499999998</v>
      </c>
      <c r="AEP10" s="273">
        <v>8417175.1900000013</v>
      </c>
      <c r="AEQ10" s="273">
        <v>842305.52</v>
      </c>
      <c r="AER10" s="273">
        <v>16092564.800000003</v>
      </c>
      <c r="AES10" s="273">
        <v>149763247.41000003</v>
      </c>
      <c r="AET10" s="273">
        <v>10627700.01</v>
      </c>
      <c r="AEU10" s="273">
        <v>18142053.07</v>
      </c>
      <c r="AEV10" s="273">
        <v>3516211.9899999998</v>
      </c>
      <c r="AEW10" s="273">
        <v>3211248.11</v>
      </c>
      <c r="AEX10" s="273">
        <v>13694650.549999997</v>
      </c>
      <c r="AEY10" s="273">
        <v>1358349.32</v>
      </c>
      <c r="AEZ10" s="273">
        <v>3416310.5300000003</v>
      </c>
      <c r="AFA10" s="273">
        <v>3530691.4400000004</v>
      </c>
      <c r="AFB10" s="273">
        <v>1018763.4800000001</v>
      </c>
      <c r="AFC10" s="273">
        <v>44380706.38000001</v>
      </c>
      <c r="AFD10" s="273">
        <v>19309599.740000002</v>
      </c>
      <c r="AFE10" s="273">
        <v>5260116.05</v>
      </c>
      <c r="AFF10" s="273">
        <v>1883341.5100000002</v>
      </c>
      <c r="AFG10" s="273">
        <v>8066718.5900000008</v>
      </c>
      <c r="AFH10" s="273">
        <v>4076965.34</v>
      </c>
      <c r="AFI10" s="273">
        <v>1034335.8799999999</v>
      </c>
      <c r="AFJ10" s="273">
        <v>794123.72999999986</v>
      </c>
      <c r="AFK10" s="273">
        <v>674391.67999999993</v>
      </c>
      <c r="AFL10" s="273">
        <v>1069740.6700000002</v>
      </c>
      <c r="AFM10" s="273">
        <v>2499813.7400000002</v>
      </c>
      <c r="AFN10" s="273">
        <v>813583.99</v>
      </c>
      <c r="AFO10" s="273">
        <v>1297262.8799999999</v>
      </c>
      <c r="AFP10" s="273">
        <v>118928775.12</v>
      </c>
      <c r="AFQ10" s="273">
        <v>9333889.709999999</v>
      </c>
      <c r="AFR10" s="273">
        <v>4966788.05</v>
      </c>
      <c r="AFS10" s="273">
        <v>1272767.5999999999</v>
      </c>
      <c r="AFT10" s="273">
        <v>584208.21000000008</v>
      </c>
      <c r="AFU10" s="273">
        <v>405881.64999999997</v>
      </c>
      <c r="AFV10" s="273">
        <v>404081.88</v>
      </c>
      <c r="AFW10" s="273">
        <v>1915385.21</v>
      </c>
      <c r="AFX10" s="273">
        <v>7303966.7699999996</v>
      </c>
      <c r="AFY10" s="273">
        <v>777450.93</v>
      </c>
      <c r="AFZ10" s="273">
        <v>1573519.3499999999</v>
      </c>
      <c r="AGA10" s="273">
        <v>397641.13</v>
      </c>
      <c r="AGB10" s="273">
        <v>75850383.86999999</v>
      </c>
      <c r="AGC10" s="273">
        <v>4833788.04</v>
      </c>
      <c r="AGD10" s="273">
        <v>2003693.76</v>
      </c>
      <c r="AGE10" s="273">
        <v>2641139.79</v>
      </c>
      <c r="AGF10" s="273">
        <v>18304803.399999999</v>
      </c>
      <c r="AGG10" s="273">
        <v>1682906.1100000003</v>
      </c>
      <c r="AGH10" s="273">
        <v>2338873.04</v>
      </c>
      <c r="AGI10" s="273">
        <v>4561701.1199999992</v>
      </c>
      <c r="AGJ10" s="273">
        <v>2878249.88</v>
      </c>
      <c r="AGK10" s="273">
        <v>2232860.4099999997</v>
      </c>
      <c r="AGL10" s="273">
        <v>2458325.2199999997</v>
      </c>
      <c r="AGM10" s="273">
        <v>85124880.950000018</v>
      </c>
      <c r="AGN10" s="273">
        <v>9329343.5299999993</v>
      </c>
      <c r="AGO10" s="273">
        <v>1419611.8399999999</v>
      </c>
      <c r="AGP10" s="273">
        <v>196750.54999999996</v>
      </c>
      <c r="AGQ10" s="273">
        <v>2136534.8699999992</v>
      </c>
      <c r="AGR10" s="273">
        <v>2891634.8</v>
      </c>
      <c r="AGS10" s="273">
        <v>407791.94</v>
      </c>
      <c r="AGT10" s="273">
        <v>1362435.02</v>
      </c>
      <c r="AGU10" s="273">
        <v>325161774.62</v>
      </c>
      <c r="AGV10" s="273">
        <v>203422661.02000001</v>
      </c>
      <c r="AGW10" s="273">
        <v>10274796.269999998</v>
      </c>
      <c r="AGX10" s="273">
        <v>17662494.220000003</v>
      </c>
      <c r="AGY10" s="273">
        <v>17262995.07</v>
      </c>
      <c r="AGZ10" s="273">
        <v>13250379.940000001</v>
      </c>
      <c r="AHA10" s="273">
        <v>1918328.89</v>
      </c>
      <c r="AHB10" s="273">
        <v>12895591.329999998</v>
      </c>
      <c r="AHC10" s="273">
        <v>2741839.18</v>
      </c>
      <c r="AHD10" s="273">
        <v>5094023.1300000008</v>
      </c>
      <c r="AHE10" s="273">
        <v>9217611.1999999993</v>
      </c>
      <c r="AHF10" s="273">
        <v>39903572.409999996</v>
      </c>
      <c r="AHG10" s="273">
        <v>2389905.1099999994</v>
      </c>
      <c r="AHH10" s="273">
        <v>9002182.3899999987</v>
      </c>
      <c r="AHI10" s="273">
        <v>16193969.75</v>
      </c>
      <c r="AHJ10" s="273">
        <v>3073687.55</v>
      </c>
      <c r="AHK10" s="273">
        <v>6520804.3600000003</v>
      </c>
      <c r="AHL10" s="273">
        <v>31969430.109999996</v>
      </c>
      <c r="AHM10" s="273">
        <v>1097840.7200000002</v>
      </c>
      <c r="AHN10" s="273">
        <v>829704.91999999993</v>
      </c>
      <c r="AHO10" s="273">
        <v>847286.67000000016</v>
      </c>
      <c r="AHP10" s="273">
        <v>2890850.12</v>
      </c>
      <c r="AHQ10" s="294">
        <v>538171.26</v>
      </c>
      <c r="AHR10" s="327">
        <v>611988.73</v>
      </c>
      <c r="AHS10" s="294">
        <f t="shared" si="0"/>
        <v>22746641461.565659</v>
      </c>
      <c r="AHT10" s="271" t="b">
        <f t="shared" si="1"/>
        <v>1</v>
      </c>
      <c r="AHU10" s="271" t="s">
        <v>8</v>
      </c>
    </row>
    <row r="11" spans="2:905" ht="23.4" customHeight="1" x14ac:dyDescent="0.8">
      <c r="B11" s="270" t="s">
        <v>10</v>
      </c>
      <c r="C11" s="271" t="s">
        <v>11</v>
      </c>
      <c r="D11" s="273">
        <v>19584862.199999999</v>
      </c>
      <c r="E11" s="273">
        <v>329431.02</v>
      </c>
      <c r="F11" s="273">
        <v>878358.65</v>
      </c>
      <c r="G11" s="273">
        <v>94269.26</v>
      </c>
      <c r="H11" s="273">
        <v>1588668.74</v>
      </c>
      <c r="I11" s="273">
        <v>1659599.4499999997</v>
      </c>
      <c r="J11" s="273">
        <v>4212394.58</v>
      </c>
      <c r="K11" s="273">
        <v>2873497.6999999997</v>
      </c>
      <c r="L11" s="273">
        <v>659796.56999999995</v>
      </c>
      <c r="M11" s="273">
        <v>401251.11</v>
      </c>
      <c r="N11" s="273">
        <v>495022.44999999995</v>
      </c>
      <c r="O11" s="273">
        <v>124324.44999999998</v>
      </c>
      <c r="P11" s="273">
        <v>1016762.4099999999</v>
      </c>
      <c r="Q11" s="273">
        <v>246802.09000000003</v>
      </c>
      <c r="R11" s="273">
        <v>111629.54999999999</v>
      </c>
      <c r="S11" s="273">
        <v>1143065.04</v>
      </c>
      <c r="T11" s="273">
        <v>839462.16999999993</v>
      </c>
      <c r="U11" s="273">
        <v>49870</v>
      </c>
      <c r="V11" s="273">
        <v>53779880.879999995</v>
      </c>
      <c r="W11" s="273">
        <v>3075584.77</v>
      </c>
      <c r="X11" s="273">
        <v>1514831.5899999999</v>
      </c>
      <c r="Y11" s="273">
        <v>3718005.75</v>
      </c>
      <c r="Z11" s="273">
        <v>5988574.46</v>
      </c>
      <c r="AA11" s="273">
        <v>3781797.08</v>
      </c>
      <c r="AB11" s="273">
        <v>1041073</v>
      </c>
      <c r="AC11" s="273">
        <v>22254984.719999999</v>
      </c>
      <c r="AD11" s="273">
        <v>3986957.72</v>
      </c>
      <c r="AE11" s="273">
        <v>623426.88</v>
      </c>
      <c r="AF11" s="273">
        <v>5241158.47</v>
      </c>
      <c r="AG11" s="273">
        <v>6117106.959999999</v>
      </c>
      <c r="AH11" s="273">
        <v>17203898.93</v>
      </c>
      <c r="AI11" s="273">
        <v>12019947.09</v>
      </c>
      <c r="AJ11" s="273">
        <v>309684</v>
      </c>
      <c r="AK11" s="273">
        <v>187806.63</v>
      </c>
      <c r="AL11" s="273">
        <v>28763.96</v>
      </c>
      <c r="AM11" s="273">
        <v>6998124.3800000008</v>
      </c>
      <c r="AN11" s="273">
        <v>60647.060000000005</v>
      </c>
      <c r="AO11" s="273">
        <v>3475989.6300000004</v>
      </c>
      <c r="AP11" s="273">
        <v>2724428.17</v>
      </c>
      <c r="AQ11" s="273">
        <v>3205513.97</v>
      </c>
      <c r="AR11" s="273">
        <v>1031567.69</v>
      </c>
      <c r="AS11" s="273">
        <v>25583.4</v>
      </c>
      <c r="AT11" s="273">
        <v>272673.07000000007</v>
      </c>
      <c r="AU11" s="273">
        <v>6998</v>
      </c>
      <c r="AV11" s="273">
        <v>3882</v>
      </c>
      <c r="AW11" s="273">
        <v>62648.5</v>
      </c>
      <c r="AX11" s="273">
        <v>41607</v>
      </c>
      <c r="AY11" s="273">
        <v>60839</v>
      </c>
      <c r="AZ11" s="273">
        <v>1000</v>
      </c>
      <c r="BA11" s="273">
        <v>34877</v>
      </c>
      <c r="BB11" s="273">
        <v>31841</v>
      </c>
      <c r="BC11" s="273">
        <v>0</v>
      </c>
      <c r="BD11" s="273">
        <v>2124</v>
      </c>
      <c r="BE11" s="273">
        <v>4860</v>
      </c>
      <c r="BF11" s="273">
        <v>28750</v>
      </c>
      <c r="BG11" s="273">
        <v>2942</v>
      </c>
      <c r="BH11" s="273">
        <v>25624</v>
      </c>
      <c r="BI11" s="273">
        <v>767951.43</v>
      </c>
      <c r="BJ11" s="273">
        <v>411027.82</v>
      </c>
      <c r="BK11" s="273">
        <v>64283.14</v>
      </c>
      <c r="BL11" s="273">
        <v>0</v>
      </c>
      <c r="BM11" s="273">
        <v>167373.91</v>
      </c>
      <c r="BN11" s="273">
        <v>96453.57</v>
      </c>
      <c r="BO11" s="273">
        <v>7299.9999999999964</v>
      </c>
      <c r="BP11" s="273">
        <v>0</v>
      </c>
      <c r="BQ11" s="273">
        <v>0</v>
      </c>
      <c r="BR11" s="273">
        <v>204205.25</v>
      </c>
      <c r="BS11" s="273">
        <v>28343.439999999999</v>
      </c>
      <c r="BT11" s="273">
        <v>19440</v>
      </c>
      <c r="BU11" s="273">
        <v>42010.5</v>
      </c>
      <c r="BV11" s="273">
        <v>19000</v>
      </c>
      <c r="BW11" s="273">
        <v>8500</v>
      </c>
      <c r="BX11" s="273">
        <v>1000</v>
      </c>
      <c r="BY11" s="273">
        <v>28433</v>
      </c>
      <c r="BZ11" s="273">
        <v>1467781.7999999998</v>
      </c>
      <c r="CA11" s="273">
        <v>217507</v>
      </c>
      <c r="CB11" s="273">
        <v>1379192.26</v>
      </c>
      <c r="CC11" s="273">
        <v>1888045.17</v>
      </c>
      <c r="CD11" s="273">
        <v>576</v>
      </c>
      <c r="CE11" s="273">
        <v>13151</v>
      </c>
      <c r="CF11" s="273">
        <v>200616.34</v>
      </c>
      <c r="CG11" s="273">
        <v>4542060.16</v>
      </c>
      <c r="CH11" s="273">
        <v>269138</v>
      </c>
      <c r="CI11" s="273">
        <v>674090.33</v>
      </c>
      <c r="CJ11" s="273">
        <v>143923.52000000002</v>
      </c>
      <c r="CK11" s="273">
        <v>199280.22</v>
      </c>
      <c r="CL11" s="273">
        <v>194818</v>
      </c>
      <c r="CM11" s="273">
        <v>124687</v>
      </c>
      <c r="CN11" s="273">
        <v>415012.5</v>
      </c>
      <c r="CO11" s="273">
        <v>110568</v>
      </c>
      <c r="CP11" s="273">
        <v>141031</v>
      </c>
      <c r="CQ11" s="273">
        <v>100304.43</v>
      </c>
      <c r="CR11" s="273">
        <v>1168519.31</v>
      </c>
      <c r="CS11" s="273">
        <v>211755.75</v>
      </c>
      <c r="CT11" s="273">
        <v>3207671.72</v>
      </c>
      <c r="CU11" s="273">
        <v>487358.19</v>
      </c>
      <c r="CV11" s="273">
        <v>421108.18</v>
      </c>
      <c r="CW11" s="273">
        <v>140940.89000000001</v>
      </c>
      <c r="CX11" s="273">
        <v>11498.51</v>
      </c>
      <c r="CY11" s="273">
        <v>5047380.33</v>
      </c>
      <c r="CZ11" s="273">
        <v>1016429.8400000001</v>
      </c>
      <c r="DA11" s="273">
        <v>257442.44</v>
      </c>
      <c r="DB11" s="273">
        <v>2375421.1399999997</v>
      </c>
      <c r="DC11" s="273">
        <v>49211700.489999995</v>
      </c>
      <c r="DD11" s="273">
        <v>44978.000000000007</v>
      </c>
      <c r="DE11" s="273">
        <v>64584.28</v>
      </c>
      <c r="DF11" s="273">
        <v>2681318.3399999994</v>
      </c>
      <c r="DG11" s="273">
        <v>2396393.2599999998</v>
      </c>
      <c r="DH11" s="273">
        <v>2089825.14</v>
      </c>
      <c r="DI11" s="273">
        <v>634264.56000000006</v>
      </c>
      <c r="DJ11" s="273">
        <v>76823.25</v>
      </c>
      <c r="DK11" s="273">
        <v>4233199.76</v>
      </c>
      <c r="DL11" s="273">
        <v>208289.18</v>
      </c>
      <c r="DM11" s="273">
        <v>287478.53999999998</v>
      </c>
      <c r="DN11" s="273">
        <v>43002.75</v>
      </c>
      <c r="DO11" s="273">
        <v>190459.53</v>
      </c>
      <c r="DP11" s="273">
        <v>134236.75</v>
      </c>
      <c r="DQ11" s="273">
        <v>975436.04</v>
      </c>
      <c r="DR11" s="273">
        <v>76876</v>
      </c>
      <c r="DS11" s="273">
        <v>852503.19</v>
      </c>
      <c r="DT11" s="273">
        <v>1075829.1200000001</v>
      </c>
      <c r="DU11" s="273">
        <v>43200</v>
      </c>
      <c r="DV11" s="273">
        <v>216251</v>
      </c>
      <c r="DW11" s="273">
        <v>1462142.84</v>
      </c>
      <c r="DX11" s="273">
        <v>182978.75</v>
      </c>
      <c r="DY11" s="273">
        <v>333620.75</v>
      </c>
      <c r="DZ11" s="273">
        <v>2613014.2400000002</v>
      </c>
      <c r="EA11" s="273">
        <v>11733</v>
      </c>
      <c r="EB11" s="273">
        <v>16500</v>
      </c>
      <c r="EC11" s="273">
        <v>200893</v>
      </c>
      <c r="ED11" s="273">
        <v>174177.25</v>
      </c>
      <c r="EE11" s="273">
        <v>409969.36000000004</v>
      </c>
      <c r="EF11" s="273">
        <v>720978</v>
      </c>
      <c r="EG11" s="273">
        <v>5500</v>
      </c>
      <c r="EH11" s="273">
        <v>79770.010000000009</v>
      </c>
      <c r="EI11" s="273">
        <v>65109</v>
      </c>
      <c r="EJ11" s="273">
        <v>43030</v>
      </c>
      <c r="EK11" s="273">
        <v>99284</v>
      </c>
      <c r="EL11" s="273">
        <v>23172.25</v>
      </c>
      <c r="EM11" s="273">
        <v>85874</v>
      </c>
      <c r="EN11" s="273">
        <v>474924.47</v>
      </c>
      <c r="EO11" s="273">
        <v>0</v>
      </c>
      <c r="EP11" s="273">
        <v>19708.75</v>
      </c>
      <c r="EQ11" s="273">
        <v>69898</v>
      </c>
      <c r="ER11" s="273">
        <v>38366</v>
      </c>
      <c r="ES11" s="273">
        <v>29667</v>
      </c>
      <c r="ET11" s="273">
        <v>-27847</v>
      </c>
      <c r="EU11" s="273">
        <v>0</v>
      </c>
      <c r="EV11" s="273">
        <v>3869.75</v>
      </c>
      <c r="EW11" s="273">
        <v>2723686.1399999997</v>
      </c>
      <c r="EX11" s="273">
        <v>194909</v>
      </c>
      <c r="EY11" s="273">
        <v>314932</v>
      </c>
      <c r="EZ11" s="273">
        <v>64165.15</v>
      </c>
      <c r="FA11" s="273">
        <v>1126540.6000000001</v>
      </c>
      <c r="FB11" s="273">
        <v>1106351</v>
      </c>
      <c r="FC11" s="273">
        <v>394030.5</v>
      </c>
      <c r="FD11" s="273">
        <v>106358</v>
      </c>
      <c r="FE11" s="273">
        <v>480016</v>
      </c>
      <c r="FF11" s="273">
        <v>131578</v>
      </c>
      <c r="FG11" s="273">
        <v>383771.27</v>
      </c>
      <c r="FH11" s="273">
        <v>176341</v>
      </c>
      <c r="FI11" s="273">
        <v>642144.27</v>
      </c>
      <c r="FJ11" s="273">
        <v>79353</v>
      </c>
      <c r="FK11" s="273">
        <v>20108</v>
      </c>
      <c r="FL11" s="273">
        <v>52338</v>
      </c>
      <c r="FM11" s="273">
        <v>190612.51</v>
      </c>
      <c r="FN11" s="273">
        <v>331020.32</v>
      </c>
      <c r="FO11" s="273">
        <v>0</v>
      </c>
      <c r="FP11" s="273">
        <v>0</v>
      </c>
      <c r="FQ11" s="273">
        <v>6514944.6600000001</v>
      </c>
      <c r="FR11" s="273">
        <v>66544</v>
      </c>
      <c r="FS11" s="273">
        <v>37588.46</v>
      </c>
      <c r="FT11" s="273">
        <v>212045</v>
      </c>
      <c r="FU11" s="273">
        <v>173194</v>
      </c>
      <c r="FV11" s="273">
        <v>234030.18</v>
      </c>
      <c r="FW11" s="273">
        <v>350105.21</v>
      </c>
      <c r="FX11" s="273">
        <v>95500</v>
      </c>
      <c r="FY11" s="273">
        <v>55134</v>
      </c>
      <c r="FZ11" s="273">
        <v>199580.5</v>
      </c>
      <c r="GA11" s="273">
        <v>200087.11000000002</v>
      </c>
      <c r="GB11" s="273">
        <v>77970.850000000006</v>
      </c>
      <c r="GC11" s="273">
        <v>35914</v>
      </c>
      <c r="GD11" s="273">
        <v>0</v>
      </c>
      <c r="GE11" s="273">
        <v>1592375.3900000001</v>
      </c>
      <c r="GF11" s="273">
        <v>72082</v>
      </c>
      <c r="GG11" s="273">
        <v>86058</v>
      </c>
      <c r="GH11" s="273">
        <v>30531</v>
      </c>
      <c r="GI11" s="273">
        <v>311840</v>
      </c>
      <c r="GJ11" s="273">
        <v>201007</v>
      </c>
      <c r="GK11" s="273">
        <v>7324</v>
      </c>
      <c r="GL11" s="273">
        <v>180685</v>
      </c>
      <c r="GM11" s="273">
        <v>64954.29</v>
      </c>
      <c r="GN11" s="273">
        <v>0</v>
      </c>
      <c r="GO11" s="273">
        <v>0</v>
      </c>
      <c r="GP11" s="273">
        <v>0</v>
      </c>
      <c r="GQ11" s="273">
        <v>242502.45999999996</v>
      </c>
      <c r="GR11" s="273">
        <v>35577.900000000023</v>
      </c>
      <c r="GS11" s="273">
        <v>0</v>
      </c>
      <c r="GT11" s="273">
        <v>2000</v>
      </c>
      <c r="GU11" s="273">
        <v>788</v>
      </c>
      <c r="GV11" s="273">
        <v>59238</v>
      </c>
      <c r="GW11" s="273">
        <v>74525.39</v>
      </c>
      <c r="GX11" s="273">
        <v>51900</v>
      </c>
      <c r="GY11" s="273">
        <v>2532478.5</v>
      </c>
      <c r="GZ11" s="273">
        <v>76258</v>
      </c>
      <c r="HA11" s="273">
        <v>2361922</v>
      </c>
      <c r="HB11" s="273">
        <v>3253242</v>
      </c>
      <c r="HC11" s="273">
        <v>24926490.439999998</v>
      </c>
      <c r="HD11" s="273">
        <v>827708.39</v>
      </c>
      <c r="HE11" s="273">
        <v>9779291.9499999993</v>
      </c>
      <c r="HF11" s="273">
        <v>5587313.1500000004</v>
      </c>
      <c r="HG11" s="273">
        <v>4288296.01</v>
      </c>
      <c r="HH11" s="273">
        <v>9786093.9800000004</v>
      </c>
      <c r="HI11" s="273">
        <v>841735.25</v>
      </c>
      <c r="HJ11" s="273">
        <v>13416279.18</v>
      </c>
      <c r="HK11" s="273">
        <v>11927880.41</v>
      </c>
      <c r="HL11" s="273">
        <v>7391805</v>
      </c>
      <c r="HM11" s="273">
        <v>9056778.120000001</v>
      </c>
      <c r="HN11" s="273">
        <v>2310626</v>
      </c>
      <c r="HO11" s="273">
        <v>1829467</v>
      </c>
      <c r="HP11" s="273">
        <v>12019449.9</v>
      </c>
      <c r="HQ11" s="273">
        <v>2000901</v>
      </c>
      <c r="HR11" s="273">
        <v>3860788.4400000004</v>
      </c>
      <c r="HS11" s="273">
        <v>1887631.42</v>
      </c>
      <c r="HT11" s="273">
        <v>23702</v>
      </c>
      <c r="HU11" s="273">
        <v>1047287.5900000001</v>
      </c>
      <c r="HV11" s="273">
        <v>965907.4</v>
      </c>
      <c r="HW11" s="273">
        <v>336337.41</v>
      </c>
      <c r="HX11" s="273">
        <v>5315299.3600000003</v>
      </c>
      <c r="HY11" s="273">
        <v>911353.04</v>
      </c>
      <c r="HZ11" s="273">
        <v>549282.97</v>
      </c>
      <c r="IA11" s="273">
        <v>555112.21</v>
      </c>
      <c r="IB11" s="273">
        <v>925532.9</v>
      </c>
      <c r="IC11" s="273">
        <v>3139618.46</v>
      </c>
      <c r="ID11" s="273">
        <v>0</v>
      </c>
      <c r="IE11" s="273">
        <v>3675564.0600000005</v>
      </c>
      <c r="IF11" s="273">
        <v>4760.18</v>
      </c>
      <c r="IG11" s="273">
        <v>0</v>
      </c>
      <c r="IH11" s="273">
        <v>1925926.02</v>
      </c>
      <c r="II11" s="273">
        <v>583872.81000000006</v>
      </c>
      <c r="IJ11" s="273">
        <v>1001293.8200000001</v>
      </c>
      <c r="IK11" s="273">
        <v>66046.16</v>
      </c>
      <c r="IL11" s="273">
        <v>823329.74</v>
      </c>
      <c r="IM11" s="273">
        <v>14425.25</v>
      </c>
      <c r="IN11" s="273">
        <v>387883.79000000004</v>
      </c>
      <c r="IO11" s="273">
        <v>198311.06</v>
      </c>
      <c r="IP11" s="273">
        <v>35017</v>
      </c>
      <c r="IQ11" s="273">
        <v>226186.68</v>
      </c>
      <c r="IR11" s="273">
        <v>1054672.5</v>
      </c>
      <c r="IS11" s="273">
        <v>3107405.07</v>
      </c>
      <c r="IT11" s="273">
        <v>2875259.3</v>
      </c>
      <c r="IU11" s="273">
        <v>1427424.1600000001</v>
      </c>
      <c r="IV11" s="273">
        <v>2797672.2</v>
      </c>
      <c r="IW11" s="273">
        <v>248963</v>
      </c>
      <c r="IX11" s="273">
        <v>232357</v>
      </c>
      <c r="IY11" s="273">
        <v>238925</v>
      </c>
      <c r="IZ11" s="273">
        <v>7185</v>
      </c>
      <c r="JA11" s="273">
        <v>311723</v>
      </c>
      <c r="JB11" s="273">
        <v>871249.77</v>
      </c>
      <c r="JC11" s="273">
        <v>4544682</v>
      </c>
      <c r="JD11" s="273">
        <v>1405164</v>
      </c>
      <c r="JE11" s="273">
        <v>113125.98999999999</v>
      </c>
      <c r="JF11" s="273">
        <v>154778</v>
      </c>
      <c r="JG11" s="273">
        <v>58632</v>
      </c>
      <c r="JH11" s="273">
        <v>113226.5</v>
      </c>
      <c r="JI11" s="273">
        <v>100491</v>
      </c>
      <c r="JJ11" s="273">
        <v>21000</v>
      </c>
      <c r="JK11" s="273">
        <v>4124942.09</v>
      </c>
      <c r="JL11" s="273">
        <v>47340</v>
      </c>
      <c r="JM11" s="273">
        <v>43372</v>
      </c>
      <c r="JN11" s="273">
        <v>38830.92</v>
      </c>
      <c r="JO11" s="273">
        <v>0</v>
      </c>
      <c r="JP11" s="273">
        <v>252111.94</v>
      </c>
      <c r="JQ11" s="273">
        <v>0</v>
      </c>
      <c r="JR11" s="273">
        <v>18084815.289999999</v>
      </c>
      <c r="JS11" s="273">
        <v>66282873.660000004</v>
      </c>
      <c r="JT11" s="273">
        <v>4438254.8</v>
      </c>
      <c r="JU11" s="273">
        <v>371689.66000000015</v>
      </c>
      <c r="JV11" s="273">
        <v>829802.52</v>
      </c>
      <c r="JW11" s="273">
        <v>236554.5</v>
      </c>
      <c r="JX11" s="273">
        <v>822123.19</v>
      </c>
      <c r="JY11" s="273">
        <v>8618788.290000001</v>
      </c>
      <c r="JZ11" s="273">
        <v>3158796.73</v>
      </c>
      <c r="KA11" s="273">
        <v>523819.62</v>
      </c>
      <c r="KB11" s="273">
        <v>212281.40000000002</v>
      </c>
      <c r="KC11" s="273">
        <v>1738086.85</v>
      </c>
      <c r="KD11" s="273">
        <v>22662.36</v>
      </c>
      <c r="KE11" s="273">
        <v>106737.1</v>
      </c>
      <c r="KF11" s="273">
        <v>28191.9</v>
      </c>
      <c r="KG11" s="273">
        <v>216530.69</v>
      </c>
      <c r="KH11" s="273">
        <v>25203225.469999999</v>
      </c>
      <c r="KI11" s="273">
        <v>3669289.4499999997</v>
      </c>
      <c r="KJ11" s="273">
        <v>3671851</v>
      </c>
      <c r="KK11" s="273">
        <v>2220815.5999999996</v>
      </c>
      <c r="KL11" s="273">
        <v>1616397.15</v>
      </c>
      <c r="KM11" s="273">
        <v>12087138.899999999</v>
      </c>
      <c r="KN11" s="273">
        <v>7713410.8799999999</v>
      </c>
      <c r="KO11" s="273">
        <v>1058095.6200000001</v>
      </c>
      <c r="KP11" s="273">
        <v>1135218.1599999999</v>
      </c>
      <c r="KQ11" s="273">
        <v>3823114.3600000003</v>
      </c>
      <c r="KR11" s="273">
        <v>2050740.2</v>
      </c>
      <c r="KS11" s="273">
        <v>1597702.4300000002</v>
      </c>
      <c r="KT11" s="273">
        <v>6852273.879999999</v>
      </c>
      <c r="KU11" s="273">
        <v>3222477.3100000005</v>
      </c>
      <c r="KV11" s="273">
        <v>4116341.0900000003</v>
      </c>
      <c r="KW11" s="273">
        <v>15417968.84</v>
      </c>
      <c r="KX11" s="273">
        <v>3268067.1</v>
      </c>
      <c r="KY11" s="273">
        <v>7749361.2399999993</v>
      </c>
      <c r="KZ11" s="273">
        <v>2641080.64</v>
      </c>
      <c r="LA11" s="273">
        <v>105753.25</v>
      </c>
      <c r="LB11" s="273">
        <v>909984.75</v>
      </c>
      <c r="LC11" s="273">
        <v>454295.11</v>
      </c>
      <c r="LD11" s="273">
        <v>82076.89</v>
      </c>
      <c r="LE11" s="273">
        <v>1335419.56</v>
      </c>
      <c r="LF11" s="273">
        <v>374496.34</v>
      </c>
      <c r="LG11" s="273">
        <v>19497260.310000002</v>
      </c>
      <c r="LH11" s="273">
        <v>5549207.8700000001</v>
      </c>
      <c r="LI11" s="273">
        <v>11855125.820000002</v>
      </c>
      <c r="LJ11" s="273">
        <v>13826053.879999999</v>
      </c>
      <c r="LK11" s="273">
        <v>590429.47</v>
      </c>
      <c r="LL11" s="273">
        <v>3822096.75</v>
      </c>
      <c r="LM11" s="273">
        <v>3084598.75</v>
      </c>
      <c r="LN11" s="273">
        <v>1781690.05</v>
      </c>
      <c r="LO11" s="273">
        <v>100623</v>
      </c>
      <c r="LP11" s="273">
        <v>5458721.79</v>
      </c>
      <c r="LQ11" s="273">
        <v>1448639</v>
      </c>
      <c r="LR11" s="273">
        <v>13070915.930000003</v>
      </c>
      <c r="LS11" s="273">
        <v>12215.32</v>
      </c>
      <c r="LT11" s="273">
        <v>19690</v>
      </c>
      <c r="LU11" s="273">
        <v>380918289.95999998</v>
      </c>
      <c r="LV11" s="273">
        <v>18106843.719999999</v>
      </c>
      <c r="LW11" s="273">
        <v>6055761.9800000004</v>
      </c>
      <c r="LX11" s="273">
        <v>4105345</v>
      </c>
      <c r="LY11" s="273">
        <v>309543.5</v>
      </c>
      <c r="LZ11" s="273">
        <v>121773</v>
      </c>
      <c r="MA11" s="273">
        <v>387476</v>
      </c>
      <c r="MB11" s="273">
        <v>35298.800000000003</v>
      </c>
      <c r="MC11" s="273">
        <v>490707.49</v>
      </c>
      <c r="MD11" s="273">
        <v>153969</v>
      </c>
      <c r="ME11" s="273">
        <v>864884.31</v>
      </c>
      <c r="MF11" s="273">
        <v>87607.5</v>
      </c>
      <c r="MG11" s="273">
        <v>17771617.049999997</v>
      </c>
      <c r="MH11" s="273">
        <v>5137856.67</v>
      </c>
      <c r="MI11" s="273">
        <v>1399878.88</v>
      </c>
      <c r="MJ11" s="273">
        <v>4525431.2</v>
      </c>
      <c r="MK11" s="273">
        <v>2720644.3600000003</v>
      </c>
      <c r="ML11" s="273">
        <v>11355943.75</v>
      </c>
      <c r="MM11" s="273">
        <v>5517474.9100000001</v>
      </c>
      <c r="MN11" s="273">
        <v>2445333.08</v>
      </c>
      <c r="MO11" s="273">
        <v>5250802.2299999995</v>
      </c>
      <c r="MP11" s="273">
        <v>3142631.16</v>
      </c>
      <c r="MQ11" s="273">
        <v>1269434.98</v>
      </c>
      <c r="MR11" s="273">
        <v>4311618.59</v>
      </c>
      <c r="MS11" s="273">
        <v>13101512.060000001</v>
      </c>
      <c r="MT11" s="273">
        <v>1398266</v>
      </c>
      <c r="MU11" s="273">
        <v>5191718.83</v>
      </c>
      <c r="MV11" s="273">
        <v>2658473.69</v>
      </c>
      <c r="MW11" s="273">
        <v>2316123.7400000002</v>
      </c>
      <c r="MX11" s="273">
        <v>2447919.39</v>
      </c>
      <c r="MY11" s="273">
        <v>7694930.6399999997</v>
      </c>
      <c r="MZ11" s="273">
        <v>2568600</v>
      </c>
      <c r="NA11" s="273">
        <v>2055447.58</v>
      </c>
      <c r="NB11" s="273">
        <v>15298</v>
      </c>
      <c r="NC11" s="273">
        <v>31456</v>
      </c>
      <c r="ND11" s="273">
        <v>66736760.189999998</v>
      </c>
      <c r="NE11" s="273">
        <v>19370045.5</v>
      </c>
      <c r="NF11" s="273">
        <v>10358520.67</v>
      </c>
      <c r="NG11" s="273">
        <v>9333814.6000000015</v>
      </c>
      <c r="NH11" s="273">
        <v>1112269.42</v>
      </c>
      <c r="NI11" s="273">
        <v>11084432.66</v>
      </c>
      <c r="NJ11" s="273">
        <v>7453745.9800000004</v>
      </c>
      <c r="NK11" s="273">
        <v>8073260.0999999996</v>
      </c>
      <c r="NL11" s="273">
        <v>28199</v>
      </c>
      <c r="NM11" s="273">
        <v>22205617.360000003</v>
      </c>
      <c r="NN11" s="273">
        <v>5559753.5</v>
      </c>
      <c r="NO11" s="273">
        <v>3062041.4699999997</v>
      </c>
      <c r="NP11" s="273">
        <v>13326896.579999998</v>
      </c>
      <c r="NQ11" s="273">
        <v>3432013.9</v>
      </c>
      <c r="NR11" s="273">
        <v>3927119.38</v>
      </c>
      <c r="NS11" s="273">
        <v>2372067.9500000002</v>
      </c>
      <c r="NT11" s="273">
        <v>5599357.8200000003</v>
      </c>
      <c r="NU11" s="273">
        <v>704438.41999999993</v>
      </c>
      <c r="NV11" s="273">
        <v>1734200.5299999998</v>
      </c>
      <c r="NW11" s="273">
        <v>2554557.34</v>
      </c>
      <c r="NX11" s="273">
        <v>853516.85000000033</v>
      </c>
      <c r="NY11" s="273">
        <v>433366.83</v>
      </c>
      <c r="NZ11" s="273">
        <v>377400.63</v>
      </c>
      <c r="OA11" s="273">
        <v>396243.93</v>
      </c>
      <c r="OB11" s="273">
        <v>163476.42000000001</v>
      </c>
      <c r="OC11" s="273">
        <v>164073</v>
      </c>
      <c r="OD11" s="273">
        <v>22116964.030000001</v>
      </c>
      <c r="OE11" s="273">
        <v>5492578.6100000003</v>
      </c>
      <c r="OF11" s="273">
        <v>2633619.21</v>
      </c>
      <c r="OG11" s="273">
        <v>23388021.189999998</v>
      </c>
      <c r="OH11" s="273">
        <v>4284686.4000000004</v>
      </c>
      <c r="OI11" s="273">
        <v>5153412.42</v>
      </c>
      <c r="OJ11" s="273">
        <v>8265463.3200000003</v>
      </c>
      <c r="OK11" s="273">
        <v>502910.47</v>
      </c>
      <c r="OL11" s="273">
        <v>4521581.9600000009</v>
      </c>
      <c r="OM11" s="273">
        <v>25021863.300000001</v>
      </c>
      <c r="ON11" s="273">
        <v>8383273.2300000004</v>
      </c>
      <c r="OO11" s="273">
        <v>53254248.359999999</v>
      </c>
      <c r="OP11" s="273">
        <v>2960885</v>
      </c>
      <c r="OQ11" s="273">
        <v>3469043</v>
      </c>
      <c r="OR11" s="273">
        <v>0</v>
      </c>
      <c r="OS11" s="273">
        <v>11071239.98</v>
      </c>
      <c r="OT11" s="273">
        <v>809073.5</v>
      </c>
      <c r="OU11" s="273">
        <v>365183</v>
      </c>
      <c r="OV11" s="273">
        <v>2627368.15</v>
      </c>
      <c r="OW11" s="273">
        <v>3387386.76</v>
      </c>
      <c r="OX11" s="273">
        <v>7369071</v>
      </c>
      <c r="OY11" s="273">
        <v>998413</v>
      </c>
      <c r="OZ11" s="273">
        <v>369783</v>
      </c>
      <c r="PA11" s="273">
        <v>1071471.74</v>
      </c>
      <c r="PB11" s="273">
        <v>175792</v>
      </c>
      <c r="PC11" s="273">
        <v>36954</v>
      </c>
      <c r="PD11" s="273">
        <v>76028</v>
      </c>
      <c r="PE11" s="273">
        <v>2328</v>
      </c>
      <c r="PF11" s="273">
        <v>287683</v>
      </c>
      <c r="PG11" s="273">
        <v>325638.96999999997</v>
      </c>
      <c r="PH11" s="273">
        <v>1000</v>
      </c>
      <c r="PI11" s="273">
        <v>8247</v>
      </c>
      <c r="PJ11" s="273">
        <v>7000</v>
      </c>
      <c r="PK11" s="273">
        <v>3772.3600000000006</v>
      </c>
      <c r="PL11" s="273">
        <v>78929</v>
      </c>
      <c r="PM11" s="273">
        <v>18767.75</v>
      </c>
      <c r="PN11" s="273">
        <v>15000</v>
      </c>
      <c r="PO11" s="273">
        <v>282866.25</v>
      </c>
      <c r="PP11" s="273">
        <v>-400951</v>
      </c>
      <c r="PQ11" s="273">
        <v>219848.5</v>
      </c>
      <c r="PR11" s="273">
        <v>0</v>
      </c>
      <c r="PS11" s="273">
        <v>0</v>
      </c>
      <c r="PT11" s="273">
        <v>4531552.58</v>
      </c>
      <c r="PU11" s="273">
        <v>8500</v>
      </c>
      <c r="PV11" s="273">
        <v>10845</v>
      </c>
      <c r="PW11" s="273">
        <v>68494</v>
      </c>
      <c r="PX11" s="273">
        <v>115738</v>
      </c>
      <c r="PY11" s="273">
        <v>0</v>
      </c>
      <c r="PZ11" s="273">
        <v>94958.25</v>
      </c>
      <c r="QA11" s="273">
        <v>18292</v>
      </c>
      <c r="QB11" s="273">
        <v>345684.75</v>
      </c>
      <c r="QC11" s="273">
        <v>0</v>
      </c>
      <c r="QD11" s="273">
        <v>116321.5</v>
      </c>
      <c r="QE11" s="273">
        <v>11258</v>
      </c>
      <c r="QF11" s="273">
        <v>7497</v>
      </c>
      <c r="QG11" s="273">
        <v>22484</v>
      </c>
      <c r="QH11" s="273">
        <v>8500</v>
      </c>
      <c r="QI11" s="273">
        <v>34969.979999999996</v>
      </c>
      <c r="QJ11" s="273">
        <v>10670</v>
      </c>
      <c r="QK11" s="273">
        <v>36935</v>
      </c>
      <c r="QL11" s="273">
        <v>13960</v>
      </c>
      <c r="QM11" s="273">
        <v>64045.5</v>
      </c>
      <c r="QN11" s="273">
        <v>23505</v>
      </c>
      <c r="QO11" s="273">
        <v>129250.03</v>
      </c>
      <c r="QP11" s="273">
        <v>7300</v>
      </c>
      <c r="QQ11" s="273">
        <v>7526</v>
      </c>
      <c r="QR11" s="273">
        <v>1000</v>
      </c>
      <c r="QS11" s="273">
        <v>3328</v>
      </c>
      <c r="QT11" s="273">
        <v>942910.07000000007</v>
      </c>
      <c r="QU11" s="273">
        <v>107258</v>
      </c>
      <c r="QV11" s="273">
        <v>0</v>
      </c>
      <c r="QW11" s="273">
        <v>67693</v>
      </c>
      <c r="QX11" s="273">
        <v>0</v>
      </c>
      <c r="QY11" s="273">
        <v>3000</v>
      </c>
      <c r="QZ11" s="273">
        <v>37878</v>
      </c>
      <c r="RA11" s="273">
        <v>2580035</v>
      </c>
      <c r="RB11" s="273">
        <v>118400</v>
      </c>
      <c r="RC11" s="273">
        <v>10357</v>
      </c>
      <c r="RD11" s="273">
        <v>122088</v>
      </c>
      <c r="RE11" s="273">
        <v>221893</v>
      </c>
      <c r="RF11" s="273">
        <v>0</v>
      </c>
      <c r="RG11" s="273">
        <v>575339.75</v>
      </c>
      <c r="RH11" s="273">
        <v>6500</v>
      </c>
      <c r="RI11" s="273">
        <v>39704</v>
      </c>
      <c r="RJ11" s="273">
        <v>17374</v>
      </c>
      <c r="RK11" s="273">
        <v>20153</v>
      </c>
      <c r="RL11" s="273">
        <v>0</v>
      </c>
      <c r="RM11" s="273">
        <v>0</v>
      </c>
      <c r="RN11" s="273">
        <v>2195</v>
      </c>
      <c r="RO11" s="273">
        <v>16124</v>
      </c>
      <c r="RP11" s="273">
        <v>127063.09</v>
      </c>
      <c r="RQ11" s="273">
        <v>12383</v>
      </c>
      <c r="RR11" s="273">
        <v>109308</v>
      </c>
      <c r="RS11" s="273">
        <v>1035</v>
      </c>
      <c r="RT11" s="273">
        <v>4087</v>
      </c>
      <c r="RU11" s="273">
        <v>3126</v>
      </c>
      <c r="RV11" s="273">
        <v>2328</v>
      </c>
      <c r="RW11" s="273">
        <v>4381</v>
      </c>
      <c r="RX11" s="273">
        <v>14187</v>
      </c>
      <c r="RY11" s="273">
        <v>0</v>
      </c>
      <c r="RZ11" s="273">
        <v>25005</v>
      </c>
      <c r="SA11" s="273">
        <v>564838.77</v>
      </c>
      <c r="SB11" s="273">
        <v>238210</v>
      </c>
      <c r="SC11" s="273">
        <v>627516</v>
      </c>
      <c r="SD11" s="273">
        <v>551394.86</v>
      </c>
      <c r="SE11" s="273">
        <v>58658</v>
      </c>
      <c r="SF11" s="273">
        <v>324158</v>
      </c>
      <c r="SG11" s="273">
        <v>166113.45000000001</v>
      </c>
      <c r="SH11" s="273">
        <v>244559</v>
      </c>
      <c r="SI11" s="273">
        <v>83351.570000000007</v>
      </c>
      <c r="SJ11" s="273">
        <v>49210</v>
      </c>
      <c r="SK11" s="273">
        <v>326409.82999999996</v>
      </c>
      <c r="SL11" s="273">
        <v>3000</v>
      </c>
      <c r="SM11" s="273">
        <v>2114833.73</v>
      </c>
      <c r="SN11" s="273">
        <v>61563.69</v>
      </c>
      <c r="SO11" s="273">
        <v>133209</v>
      </c>
      <c r="SP11" s="273">
        <v>100769.94999999998</v>
      </c>
      <c r="SQ11" s="273">
        <v>75201.049999999988</v>
      </c>
      <c r="SR11" s="273">
        <v>36824.589999999997</v>
      </c>
      <c r="SS11" s="273">
        <v>104225.59</v>
      </c>
      <c r="ST11" s="273">
        <v>94525.36</v>
      </c>
      <c r="SU11" s="273">
        <v>1495431.69</v>
      </c>
      <c r="SV11" s="273">
        <v>40445.660000000003</v>
      </c>
      <c r="SW11" s="273">
        <v>218953.87</v>
      </c>
      <c r="SX11" s="273">
        <v>201956.41</v>
      </c>
      <c r="SY11" s="273">
        <v>9036.59</v>
      </c>
      <c r="SZ11" s="273">
        <v>262765.56999999995</v>
      </c>
      <c r="TA11" s="273">
        <v>7147</v>
      </c>
      <c r="TB11" s="273">
        <v>435562.64</v>
      </c>
      <c r="TC11" s="273">
        <v>23451.84</v>
      </c>
      <c r="TD11" s="273">
        <v>9850</v>
      </c>
      <c r="TE11" s="273">
        <v>55074.67</v>
      </c>
      <c r="TF11" s="273">
        <v>237640.63</v>
      </c>
      <c r="TG11" s="273">
        <v>306752</v>
      </c>
      <c r="TH11" s="273">
        <v>40927.910000000003</v>
      </c>
      <c r="TI11" s="273">
        <v>695302.6</v>
      </c>
      <c r="TJ11" s="273">
        <v>19248.459999999992</v>
      </c>
      <c r="TK11" s="273">
        <v>9647.25</v>
      </c>
      <c r="TL11" s="273">
        <v>70926.33</v>
      </c>
      <c r="TM11" s="273">
        <v>135252.6</v>
      </c>
      <c r="TN11" s="273">
        <v>53972.160000000003</v>
      </c>
      <c r="TO11" s="273">
        <v>33066</v>
      </c>
      <c r="TP11" s="273">
        <v>109176.61999999998</v>
      </c>
      <c r="TQ11" s="273">
        <v>49877.760000000009</v>
      </c>
      <c r="TR11" s="273">
        <v>76426</v>
      </c>
      <c r="TS11" s="273">
        <v>519724</v>
      </c>
      <c r="TT11" s="273">
        <v>13285</v>
      </c>
      <c r="TU11" s="273">
        <v>32910.03</v>
      </c>
      <c r="TV11" s="273">
        <v>85307.07</v>
      </c>
      <c r="TW11" s="273">
        <v>27321.929999999993</v>
      </c>
      <c r="TX11" s="273">
        <v>19547.189999999999</v>
      </c>
      <c r="TY11" s="273">
        <v>215291.79</v>
      </c>
      <c r="TZ11" s="273">
        <v>243529.63</v>
      </c>
      <c r="UA11" s="273">
        <v>1131029.83</v>
      </c>
      <c r="UB11" s="273">
        <v>44531.76999999999</v>
      </c>
      <c r="UC11" s="273">
        <v>395290.03</v>
      </c>
      <c r="UD11" s="273">
        <v>94642.17</v>
      </c>
      <c r="UE11" s="273">
        <v>484114.98</v>
      </c>
      <c r="UF11" s="273">
        <v>0</v>
      </c>
      <c r="UG11" s="273">
        <v>93983</v>
      </c>
      <c r="UH11" s="273">
        <v>0</v>
      </c>
      <c r="UI11" s="273">
        <v>11657.5</v>
      </c>
      <c r="UJ11" s="273">
        <v>202127.87</v>
      </c>
      <c r="UK11" s="273">
        <v>64161.02</v>
      </c>
      <c r="UL11" s="273">
        <v>11640</v>
      </c>
      <c r="UM11" s="273">
        <v>36597.31</v>
      </c>
      <c r="UN11" s="273">
        <v>51462.860000000015</v>
      </c>
      <c r="UO11" s="273">
        <v>50608</v>
      </c>
      <c r="UP11" s="273">
        <v>5709800.8799999999</v>
      </c>
      <c r="UQ11" s="273">
        <v>8300</v>
      </c>
      <c r="UR11" s="273">
        <v>0</v>
      </c>
      <c r="US11" s="273">
        <v>252320.68</v>
      </c>
      <c r="UT11" s="273">
        <v>0</v>
      </c>
      <c r="UU11" s="273">
        <v>5856</v>
      </c>
      <c r="UV11" s="273">
        <v>48747</v>
      </c>
      <c r="UW11" s="273">
        <v>18763</v>
      </c>
      <c r="UX11" s="273">
        <v>14140</v>
      </c>
      <c r="UY11" s="273">
        <v>11359.15</v>
      </c>
      <c r="UZ11" s="273">
        <v>500</v>
      </c>
      <c r="VA11" s="273">
        <v>94581.97</v>
      </c>
      <c r="VB11" s="273">
        <v>69916</v>
      </c>
      <c r="VC11" s="273">
        <v>85876.08</v>
      </c>
      <c r="VD11" s="273">
        <v>4960</v>
      </c>
      <c r="VE11" s="273">
        <v>52054.35</v>
      </c>
      <c r="VF11" s="273">
        <v>33203.919999999998</v>
      </c>
      <c r="VG11" s="273">
        <v>2640</v>
      </c>
      <c r="VH11" s="273">
        <v>45582.899999999994</v>
      </c>
      <c r="VI11" s="273">
        <v>6247</v>
      </c>
      <c r="VJ11" s="273">
        <v>82134.720000000001</v>
      </c>
      <c r="VK11" s="273">
        <v>4960</v>
      </c>
      <c r="VL11" s="273">
        <v>813998.46</v>
      </c>
      <c r="VM11" s="273">
        <v>5324</v>
      </c>
      <c r="VN11" s="273">
        <v>52842.520000000004</v>
      </c>
      <c r="VO11" s="273">
        <v>8865</v>
      </c>
      <c r="VP11" s="273">
        <v>121125.28000000003</v>
      </c>
      <c r="VQ11" s="273">
        <v>195778.9</v>
      </c>
      <c r="VR11" s="273">
        <v>110933</v>
      </c>
      <c r="VS11" s="273">
        <v>14635</v>
      </c>
      <c r="VT11" s="273">
        <v>72462</v>
      </c>
      <c r="VU11" s="273">
        <v>140352</v>
      </c>
      <c r="VV11" s="273">
        <v>12658.5</v>
      </c>
      <c r="VW11" s="273">
        <v>145545</v>
      </c>
      <c r="VX11" s="273">
        <v>10500</v>
      </c>
      <c r="VY11" s="273">
        <v>34506</v>
      </c>
      <c r="VZ11" s="273">
        <v>9202</v>
      </c>
      <c r="WA11" s="273">
        <v>8091166.0200000005</v>
      </c>
      <c r="WB11" s="273">
        <v>1660357.29</v>
      </c>
      <c r="WC11" s="273">
        <v>724498</v>
      </c>
      <c r="WD11" s="273">
        <v>107165.84</v>
      </c>
      <c r="WE11" s="273">
        <v>247513</v>
      </c>
      <c r="WF11" s="273">
        <v>95844.25</v>
      </c>
      <c r="WG11" s="273">
        <v>1751621</v>
      </c>
      <c r="WH11" s="273">
        <v>226342.08999999997</v>
      </c>
      <c r="WI11" s="273">
        <v>125595.28</v>
      </c>
      <c r="WJ11" s="273">
        <v>178564</v>
      </c>
      <c r="WK11" s="273">
        <v>33889</v>
      </c>
      <c r="WL11" s="273">
        <v>130132.10999999999</v>
      </c>
      <c r="WM11" s="273">
        <v>43035</v>
      </c>
      <c r="WN11" s="273">
        <v>284090</v>
      </c>
      <c r="WO11" s="273">
        <v>27924.53</v>
      </c>
      <c r="WP11" s="273">
        <v>75028.570000000007</v>
      </c>
      <c r="WQ11" s="273">
        <v>136242</v>
      </c>
      <c r="WR11" s="273">
        <v>291957.58999999997</v>
      </c>
      <c r="WS11" s="273">
        <v>114020</v>
      </c>
      <c r="WT11" s="273">
        <v>660187</v>
      </c>
      <c r="WU11" s="273">
        <v>11618367.829999998</v>
      </c>
      <c r="WV11" s="273">
        <v>403667.26</v>
      </c>
      <c r="WW11" s="273">
        <v>17463.59</v>
      </c>
      <c r="WX11" s="273">
        <v>213801.23</v>
      </c>
      <c r="WY11" s="273">
        <v>426365</v>
      </c>
      <c r="WZ11" s="273">
        <v>373.01</v>
      </c>
      <c r="XA11" s="273">
        <v>19279.239999999998</v>
      </c>
      <c r="XB11" s="273">
        <v>57267</v>
      </c>
      <c r="XC11" s="273">
        <v>2411504.77</v>
      </c>
      <c r="XD11" s="273">
        <v>26180.12</v>
      </c>
      <c r="XE11" s="273">
        <v>2711.09</v>
      </c>
      <c r="XF11" s="273">
        <v>138896.13</v>
      </c>
      <c r="XG11" s="273">
        <v>43723.48</v>
      </c>
      <c r="XH11" s="273">
        <v>2407005.56</v>
      </c>
      <c r="XI11" s="273">
        <v>29155</v>
      </c>
      <c r="XJ11" s="273">
        <v>285604</v>
      </c>
      <c r="XK11" s="273">
        <v>140215.9</v>
      </c>
      <c r="XL11" s="273">
        <v>48885.8</v>
      </c>
      <c r="XM11" s="273">
        <v>305259.8</v>
      </c>
      <c r="XN11" s="273">
        <v>102209.68</v>
      </c>
      <c r="XO11" s="273">
        <v>43350.67</v>
      </c>
      <c r="XP11" s="273">
        <v>376707.39</v>
      </c>
      <c r="XQ11" s="273">
        <v>282063.75</v>
      </c>
      <c r="XR11" s="273">
        <v>161197</v>
      </c>
      <c r="XS11" s="273">
        <v>17679.46</v>
      </c>
      <c r="XT11" s="273">
        <v>5142</v>
      </c>
      <c r="XU11" s="273">
        <v>265775.75</v>
      </c>
      <c r="XV11" s="273">
        <v>15636.23</v>
      </c>
      <c r="XW11" s="273">
        <v>0</v>
      </c>
      <c r="XX11" s="273">
        <v>10115.9</v>
      </c>
      <c r="XY11" s="273">
        <v>7202</v>
      </c>
      <c r="XZ11" s="273">
        <v>130</v>
      </c>
      <c r="YA11" s="273">
        <v>40985</v>
      </c>
      <c r="YB11" s="273">
        <v>28368</v>
      </c>
      <c r="YC11" s="273">
        <v>52899</v>
      </c>
      <c r="YD11" s="273">
        <v>18089.79</v>
      </c>
      <c r="YE11" s="273">
        <v>2449278.0300000003</v>
      </c>
      <c r="YF11" s="273">
        <v>12251</v>
      </c>
      <c r="YG11" s="273">
        <v>144460.95000000001</v>
      </c>
      <c r="YH11" s="273">
        <v>29439.57</v>
      </c>
      <c r="YI11" s="273">
        <v>669554</v>
      </c>
      <c r="YJ11" s="273">
        <v>35229</v>
      </c>
      <c r="YK11" s="273">
        <v>102249</v>
      </c>
      <c r="YL11" s="273">
        <v>880</v>
      </c>
      <c r="YM11" s="273">
        <v>70317.100000000006</v>
      </c>
      <c r="YN11" s="273">
        <v>51680</v>
      </c>
      <c r="YO11" s="273">
        <v>86320.23</v>
      </c>
      <c r="YP11" s="273">
        <v>55390</v>
      </c>
      <c r="YQ11" s="273">
        <v>3922.5</v>
      </c>
      <c r="YR11" s="273">
        <v>20477.75</v>
      </c>
      <c r="YS11" s="273">
        <v>76649.5</v>
      </c>
      <c r="YT11" s="273">
        <v>0</v>
      </c>
      <c r="YU11" s="273">
        <v>462277</v>
      </c>
      <c r="YV11" s="273">
        <v>3190106.5</v>
      </c>
      <c r="YW11" s="273">
        <v>25584</v>
      </c>
      <c r="YX11" s="273">
        <v>47239</v>
      </c>
      <c r="YY11" s="273">
        <v>0</v>
      </c>
      <c r="YZ11" s="273">
        <v>69006</v>
      </c>
      <c r="ZA11" s="273">
        <v>12080</v>
      </c>
      <c r="ZB11" s="273">
        <v>133900</v>
      </c>
      <c r="ZC11" s="273">
        <v>498754.85000000003</v>
      </c>
      <c r="ZD11" s="273">
        <v>14631</v>
      </c>
      <c r="ZE11" s="273">
        <v>6149.75</v>
      </c>
      <c r="ZF11" s="273">
        <v>20670.18</v>
      </c>
      <c r="ZG11" s="273">
        <v>8739</v>
      </c>
      <c r="ZH11" s="273">
        <v>0</v>
      </c>
      <c r="ZI11" s="273">
        <v>451</v>
      </c>
      <c r="ZJ11" s="273">
        <v>934.75</v>
      </c>
      <c r="ZK11" s="273">
        <v>5040.3700000000026</v>
      </c>
      <c r="ZL11" s="273">
        <v>236519</v>
      </c>
      <c r="ZM11" s="273">
        <v>9073.880000000001</v>
      </c>
      <c r="ZN11" s="273">
        <v>158914.87</v>
      </c>
      <c r="ZO11" s="273">
        <v>137390.53</v>
      </c>
      <c r="ZP11" s="273">
        <v>26802.559999999998</v>
      </c>
      <c r="ZQ11" s="273">
        <v>1580</v>
      </c>
      <c r="ZR11" s="273">
        <v>34350</v>
      </c>
      <c r="ZS11" s="273">
        <v>50602.84</v>
      </c>
      <c r="ZT11" s="273">
        <v>17039</v>
      </c>
      <c r="ZU11" s="273">
        <v>42231.75</v>
      </c>
      <c r="ZV11" s="273">
        <v>106014.5</v>
      </c>
      <c r="ZW11" s="273">
        <v>177064.78</v>
      </c>
      <c r="ZX11" s="273">
        <v>5913.92</v>
      </c>
      <c r="ZY11" s="273">
        <v>5688</v>
      </c>
      <c r="ZZ11" s="273">
        <v>16825.2</v>
      </c>
      <c r="AAA11" s="273">
        <v>-1276</v>
      </c>
      <c r="AAB11" s="273">
        <v>671471.89</v>
      </c>
      <c r="AAC11" s="273">
        <v>77898</v>
      </c>
      <c r="AAD11" s="273">
        <v>5123.1000000000004</v>
      </c>
      <c r="AAE11" s="273">
        <v>131410</v>
      </c>
      <c r="AAF11" s="273">
        <v>245377</v>
      </c>
      <c r="AAG11" s="273">
        <v>62691</v>
      </c>
      <c r="AAH11" s="273">
        <v>97654.669999999955</v>
      </c>
      <c r="AAI11" s="273">
        <v>31546</v>
      </c>
      <c r="AAJ11" s="273">
        <v>167154</v>
      </c>
      <c r="AAK11" s="273">
        <v>14814</v>
      </c>
      <c r="AAL11" s="273">
        <v>25462</v>
      </c>
      <c r="AAM11" s="273">
        <v>5484</v>
      </c>
      <c r="AAN11" s="273">
        <v>10912</v>
      </c>
      <c r="AAO11" s="273">
        <v>629202.04</v>
      </c>
      <c r="AAP11" s="273">
        <v>29966.5</v>
      </c>
      <c r="AAQ11" s="273">
        <v>65511</v>
      </c>
      <c r="AAR11" s="273">
        <v>30748</v>
      </c>
      <c r="AAS11" s="273">
        <v>14246.5</v>
      </c>
      <c r="AAT11" s="273">
        <v>25007</v>
      </c>
      <c r="AAU11" s="273">
        <v>13440</v>
      </c>
      <c r="AAV11" s="273">
        <v>0</v>
      </c>
      <c r="AAW11" s="273">
        <v>95848</v>
      </c>
      <c r="AAX11" s="273">
        <v>160846.39000000001</v>
      </c>
      <c r="AAY11" s="273">
        <v>31153</v>
      </c>
      <c r="AAZ11" s="273">
        <v>142450</v>
      </c>
      <c r="ABA11" s="273">
        <v>29700</v>
      </c>
      <c r="ABB11" s="273">
        <v>4190</v>
      </c>
      <c r="ABC11" s="273">
        <v>11013.479999999996</v>
      </c>
      <c r="ABD11" s="273">
        <v>2000</v>
      </c>
      <c r="ABE11" s="273">
        <v>123762.35</v>
      </c>
      <c r="ABF11" s="273">
        <v>0</v>
      </c>
      <c r="ABG11" s="273">
        <v>0</v>
      </c>
      <c r="ABH11" s="273">
        <v>333002</v>
      </c>
      <c r="ABI11" s="273">
        <v>178718</v>
      </c>
      <c r="ABJ11" s="273">
        <v>45100</v>
      </c>
      <c r="ABK11" s="273">
        <v>600</v>
      </c>
      <c r="ABL11" s="273">
        <v>9200</v>
      </c>
      <c r="ABM11" s="273">
        <v>8300</v>
      </c>
      <c r="ABN11" s="273">
        <v>6208</v>
      </c>
      <c r="ABO11" s="273">
        <v>4941537.7799999993</v>
      </c>
      <c r="ABP11" s="273">
        <v>1208669.54</v>
      </c>
      <c r="ABQ11" s="273">
        <v>206809.5</v>
      </c>
      <c r="ABR11" s="273">
        <v>438937.55</v>
      </c>
      <c r="ABS11" s="273">
        <v>976299</v>
      </c>
      <c r="ABT11" s="273">
        <v>532578</v>
      </c>
      <c r="ABU11" s="273">
        <v>1880884.6800000002</v>
      </c>
      <c r="ABV11" s="273">
        <v>766712.14</v>
      </c>
      <c r="ABW11" s="273">
        <v>104443.4</v>
      </c>
      <c r="ABX11" s="273">
        <v>42703256.729999997</v>
      </c>
      <c r="ABY11" s="273">
        <v>21642912.059999999</v>
      </c>
      <c r="ABZ11" s="273">
        <v>7013580.5899999999</v>
      </c>
      <c r="ACA11" s="273">
        <v>813329.7</v>
      </c>
      <c r="ACB11" s="273">
        <v>2855645.35</v>
      </c>
      <c r="ACC11" s="273">
        <v>5692298.4199999999</v>
      </c>
      <c r="ACD11" s="273">
        <v>1525501.9900000002</v>
      </c>
      <c r="ACE11" s="273">
        <v>1669709.65</v>
      </c>
      <c r="ACF11" s="273">
        <v>1318276.3</v>
      </c>
      <c r="ACG11" s="273">
        <v>2347645.81</v>
      </c>
      <c r="ACH11" s="273">
        <v>1276483.5</v>
      </c>
      <c r="ACI11" s="273">
        <v>4289036.9899999993</v>
      </c>
      <c r="ACJ11" s="273">
        <v>172244.5</v>
      </c>
      <c r="ACK11" s="273">
        <v>27065.7</v>
      </c>
      <c r="ACL11" s="273">
        <v>858027.8</v>
      </c>
      <c r="ACM11" s="273">
        <v>19500</v>
      </c>
      <c r="ACN11" s="273">
        <v>27699.75</v>
      </c>
      <c r="ACO11" s="273">
        <v>265497.87</v>
      </c>
      <c r="ACP11" s="273">
        <v>1463644.6400000001</v>
      </c>
      <c r="ACQ11" s="273">
        <v>1422270.6</v>
      </c>
      <c r="ACR11" s="273">
        <v>278491</v>
      </c>
      <c r="ACS11" s="273">
        <v>1313104.95</v>
      </c>
      <c r="ACT11" s="273">
        <v>132303</v>
      </c>
      <c r="ACU11" s="273">
        <v>23700</v>
      </c>
      <c r="ACV11" s="273">
        <v>5142725.71</v>
      </c>
      <c r="ACW11" s="273">
        <v>4984918.4499999993</v>
      </c>
      <c r="ACX11" s="273">
        <v>496940.05000000005</v>
      </c>
      <c r="ACY11" s="273">
        <v>64327</v>
      </c>
      <c r="ACZ11" s="273">
        <v>96574</v>
      </c>
      <c r="ADA11" s="273">
        <v>28721</v>
      </c>
      <c r="ADB11" s="273">
        <v>0</v>
      </c>
      <c r="ADC11" s="273">
        <v>0</v>
      </c>
      <c r="ADD11" s="273">
        <v>0</v>
      </c>
      <c r="ADE11" s="273">
        <v>0</v>
      </c>
      <c r="ADF11" s="273">
        <v>8697587.5999999996</v>
      </c>
      <c r="ADG11" s="273">
        <v>13636757.299999999</v>
      </c>
      <c r="ADH11" s="273">
        <v>1053702.8799999999</v>
      </c>
      <c r="ADI11" s="273">
        <v>800698.19</v>
      </c>
      <c r="ADJ11" s="273">
        <v>5759745.2300000004</v>
      </c>
      <c r="ADK11" s="273">
        <v>1097703</v>
      </c>
      <c r="ADL11" s="273">
        <v>3712998.93</v>
      </c>
      <c r="ADM11" s="273">
        <v>794958.16999999993</v>
      </c>
      <c r="ADN11" s="273">
        <v>1398745.64</v>
      </c>
      <c r="ADO11" s="273">
        <v>33227204.82</v>
      </c>
      <c r="ADP11" s="273">
        <v>5959441.2199999997</v>
      </c>
      <c r="ADQ11" s="273">
        <v>4832717.3599999994</v>
      </c>
      <c r="ADR11" s="273">
        <v>136521.07</v>
      </c>
      <c r="ADS11" s="273">
        <v>113879546.24000001</v>
      </c>
      <c r="ADT11" s="273">
        <v>2540140.0500000003</v>
      </c>
      <c r="ADU11" s="273">
        <v>1849099.03</v>
      </c>
      <c r="ADV11" s="273">
        <v>3790326.1</v>
      </c>
      <c r="ADW11" s="273">
        <v>510706</v>
      </c>
      <c r="ADX11" s="273">
        <v>466325.82000000012</v>
      </c>
      <c r="ADY11" s="273">
        <v>48734970.170000002</v>
      </c>
      <c r="ADZ11" s="273">
        <v>13127465.180000002</v>
      </c>
      <c r="AEA11" s="273">
        <v>6053375.75</v>
      </c>
      <c r="AEB11" s="273">
        <v>3264415.23</v>
      </c>
      <c r="AEC11" s="273">
        <v>5123617.82</v>
      </c>
      <c r="AED11" s="273">
        <v>6814666.9800000004</v>
      </c>
      <c r="AEE11" s="273">
        <v>1956040.96</v>
      </c>
      <c r="AEF11" s="273">
        <v>1106305.45</v>
      </c>
      <c r="AEG11" s="273">
        <v>790489.38</v>
      </c>
      <c r="AEH11" s="273">
        <v>1216479.48</v>
      </c>
      <c r="AEI11" s="273">
        <v>3737586.33</v>
      </c>
      <c r="AEJ11" s="273">
        <v>755260.5</v>
      </c>
      <c r="AEK11" s="273">
        <v>929536.01</v>
      </c>
      <c r="AEL11" s="273">
        <v>2278904.39</v>
      </c>
      <c r="AEM11" s="273">
        <v>860918.74</v>
      </c>
      <c r="AEN11" s="273">
        <v>2324813.7800000003</v>
      </c>
      <c r="AEO11" s="273">
        <v>741662.94000000006</v>
      </c>
      <c r="AEP11" s="273">
        <v>1808528.74</v>
      </c>
      <c r="AEQ11" s="273">
        <v>2204512.9</v>
      </c>
      <c r="AER11" s="273">
        <v>24677695.199999999</v>
      </c>
      <c r="AES11" s="273">
        <v>1645854.65</v>
      </c>
      <c r="AET11" s="273">
        <v>1347740.27</v>
      </c>
      <c r="AEU11" s="273">
        <v>219603.04</v>
      </c>
      <c r="AEV11" s="273">
        <v>299874.99</v>
      </c>
      <c r="AEW11" s="273">
        <v>438290</v>
      </c>
      <c r="AEX11" s="273">
        <v>896595</v>
      </c>
      <c r="AEY11" s="273">
        <v>170880</v>
      </c>
      <c r="AEZ11" s="273">
        <v>273820.90000000002</v>
      </c>
      <c r="AFA11" s="273">
        <v>105031.02</v>
      </c>
      <c r="AFB11" s="273">
        <v>26174</v>
      </c>
      <c r="AFC11" s="273">
        <v>875297.94</v>
      </c>
      <c r="AFD11" s="273">
        <v>758261.98999999987</v>
      </c>
      <c r="AFE11" s="273">
        <v>233303.51</v>
      </c>
      <c r="AFF11" s="273">
        <v>21058.720000000001</v>
      </c>
      <c r="AFG11" s="273">
        <v>9016.6200000000008</v>
      </c>
      <c r="AFH11" s="273">
        <v>231271.13</v>
      </c>
      <c r="AFI11" s="273">
        <v>412</v>
      </c>
      <c r="AFJ11" s="273">
        <v>53649.39</v>
      </c>
      <c r="AFK11" s="273">
        <v>2250.79</v>
      </c>
      <c r="AFL11" s="273">
        <v>54359</v>
      </c>
      <c r="AFM11" s="273">
        <v>5600</v>
      </c>
      <c r="AFN11" s="273">
        <v>0</v>
      </c>
      <c r="AFO11" s="273">
        <v>4267</v>
      </c>
      <c r="AFP11" s="273">
        <v>9856051.9900000002</v>
      </c>
      <c r="AFQ11" s="273">
        <v>157125.58000000002</v>
      </c>
      <c r="AFR11" s="273">
        <v>183250</v>
      </c>
      <c r="AFS11" s="273">
        <v>164761.5</v>
      </c>
      <c r="AFT11" s="273">
        <v>0</v>
      </c>
      <c r="AFU11" s="273">
        <v>155</v>
      </c>
      <c r="AFV11" s="273">
        <v>0</v>
      </c>
      <c r="AFW11" s="273">
        <v>3635818</v>
      </c>
      <c r="AFX11" s="273">
        <v>16998</v>
      </c>
      <c r="AFY11" s="273">
        <v>0</v>
      </c>
      <c r="AFZ11" s="273">
        <v>94522.28</v>
      </c>
      <c r="AGA11" s="273">
        <v>0</v>
      </c>
      <c r="AGB11" s="273">
        <v>431462.32</v>
      </c>
      <c r="AGC11" s="273">
        <v>14863.18</v>
      </c>
      <c r="AGD11" s="273">
        <v>20320.03</v>
      </c>
      <c r="AGE11" s="273">
        <v>21643.58</v>
      </c>
      <c r="AGF11" s="273">
        <v>47543.1</v>
      </c>
      <c r="AGG11" s="273">
        <v>12808.6</v>
      </c>
      <c r="AGH11" s="273">
        <v>5297.27</v>
      </c>
      <c r="AGI11" s="273">
        <v>28692.11</v>
      </c>
      <c r="AGJ11" s="273">
        <v>39922.57</v>
      </c>
      <c r="AGK11" s="273">
        <v>102408.43</v>
      </c>
      <c r="AGL11" s="273">
        <v>62938.54</v>
      </c>
      <c r="AGM11" s="273">
        <v>925382.37000000011</v>
      </c>
      <c r="AGN11" s="273">
        <v>155218.07</v>
      </c>
      <c r="AGO11" s="273">
        <v>15056.09</v>
      </c>
      <c r="AGP11" s="273">
        <v>31896</v>
      </c>
      <c r="AGQ11" s="273">
        <v>46132</v>
      </c>
      <c r="AGR11" s="273">
        <v>5565</v>
      </c>
      <c r="AGS11" s="273">
        <v>80387</v>
      </c>
      <c r="AGT11" s="273">
        <v>0</v>
      </c>
      <c r="AGU11" s="273">
        <v>16338529.129999999</v>
      </c>
      <c r="AGV11" s="273">
        <v>4923748.2200000007</v>
      </c>
      <c r="AGW11" s="273">
        <v>9099</v>
      </c>
      <c r="AGX11" s="273">
        <v>918307.4</v>
      </c>
      <c r="AGY11" s="273">
        <v>2181277.7800000003</v>
      </c>
      <c r="AGZ11" s="273">
        <v>684041.68</v>
      </c>
      <c r="AHA11" s="273">
        <v>159306.65</v>
      </c>
      <c r="AHB11" s="273">
        <v>89785</v>
      </c>
      <c r="AHC11" s="273">
        <v>0</v>
      </c>
      <c r="AHD11" s="273">
        <v>1166632.8899999999</v>
      </c>
      <c r="AHE11" s="273">
        <v>1724850.2</v>
      </c>
      <c r="AHF11" s="273">
        <v>102131.15</v>
      </c>
      <c r="AHG11" s="273">
        <v>155924</v>
      </c>
      <c r="AHH11" s="273">
        <v>699430.34</v>
      </c>
      <c r="AHI11" s="273">
        <v>748696.32000000007</v>
      </c>
      <c r="AHJ11" s="273">
        <v>575299.71</v>
      </c>
      <c r="AHK11" s="273">
        <v>479445.3</v>
      </c>
      <c r="AHL11" s="273">
        <v>1122425.07</v>
      </c>
      <c r="AHM11" s="273">
        <v>24539</v>
      </c>
      <c r="AHN11" s="273">
        <v>56727.9</v>
      </c>
      <c r="AHO11" s="273">
        <v>159110</v>
      </c>
      <c r="AHP11" s="273">
        <v>893915</v>
      </c>
      <c r="AHQ11" s="294">
        <v>122727.45999999999</v>
      </c>
      <c r="AHR11" s="329">
        <v>85435</v>
      </c>
      <c r="AHS11" s="294">
        <f t="shared" si="0"/>
        <v>2298514468.1199989</v>
      </c>
      <c r="AHT11" s="271" t="b">
        <f t="shared" si="1"/>
        <v>1</v>
      </c>
      <c r="AHU11" s="271" t="s">
        <v>10</v>
      </c>
    </row>
    <row r="12" spans="2:905" ht="23.4" customHeight="1" x14ac:dyDescent="0.8">
      <c r="B12" s="270" t="s">
        <v>12</v>
      </c>
      <c r="C12" s="271" t="s">
        <v>13</v>
      </c>
      <c r="D12" s="273">
        <v>590116464.31000006</v>
      </c>
      <c r="E12" s="273">
        <v>15302765.619999999</v>
      </c>
      <c r="F12" s="273">
        <v>21633439.199999999</v>
      </c>
      <c r="G12" s="273">
        <v>2446800.84</v>
      </c>
      <c r="H12" s="273">
        <v>58035117.390000001</v>
      </c>
      <c r="I12" s="273">
        <v>31314738.830000002</v>
      </c>
      <c r="J12" s="273">
        <v>113035312.36</v>
      </c>
      <c r="K12" s="273">
        <v>17151166.09</v>
      </c>
      <c r="L12" s="273">
        <v>12855341.17</v>
      </c>
      <c r="M12" s="273">
        <v>9275688.9299999978</v>
      </c>
      <c r="N12" s="273">
        <v>10671447.040000003</v>
      </c>
      <c r="O12" s="273">
        <v>6480580.21</v>
      </c>
      <c r="P12" s="273">
        <v>20566440.310000002</v>
      </c>
      <c r="Q12" s="273">
        <v>3574746.98</v>
      </c>
      <c r="R12" s="273">
        <v>2932616.5300000003</v>
      </c>
      <c r="S12" s="273">
        <v>18364113.039999999</v>
      </c>
      <c r="T12" s="273">
        <v>29724141.130000003</v>
      </c>
      <c r="U12" s="273">
        <v>2145929.63</v>
      </c>
      <c r="V12" s="273">
        <v>397394566.92999995</v>
      </c>
      <c r="W12" s="273">
        <v>63642150.68</v>
      </c>
      <c r="X12" s="273">
        <v>4966844.8699999992</v>
      </c>
      <c r="Y12" s="273">
        <v>63123395.429999992</v>
      </c>
      <c r="Z12" s="273">
        <v>15227271.390000001</v>
      </c>
      <c r="AA12" s="273">
        <v>23314699.829999998</v>
      </c>
      <c r="AB12" s="273">
        <v>6525457.7000000002</v>
      </c>
      <c r="AC12" s="273">
        <v>142422251.53</v>
      </c>
      <c r="AD12" s="273">
        <v>42681789.219999999</v>
      </c>
      <c r="AE12" s="273">
        <v>6110511.0800000001</v>
      </c>
      <c r="AF12" s="273">
        <v>53579905.649999999</v>
      </c>
      <c r="AG12" s="273">
        <v>12072501.26</v>
      </c>
      <c r="AH12" s="273">
        <v>151489989.99000001</v>
      </c>
      <c r="AI12" s="273">
        <v>54237339.530000001</v>
      </c>
      <c r="AJ12" s="273">
        <v>18822680.190000001</v>
      </c>
      <c r="AK12" s="273">
        <v>6739322.169999999</v>
      </c>
      <c r="AL12" s="273">
        <v>4903339.7299999995</v>
      </c>
      <c r="AM12" s="273">
        <v>22036461.489999998</v>
      </c>
      <c r="AN12" s="273">
        <v>25496005.759999998</v>
      </c>
      <c r="AO12" s="273">
        <v>27118957.589999996</v>
      </c>
      <c r="AP12" s="273">
        <v>6767538.4000000004</v>
      </c>
      <c r="AQ12" s="273">
        <v>6075527.0600000005</v>
      </c>
      <c r="AR12" s="273">
        <v>3572337.1800000006</v>
      </c>
      <c r="AS12" s="273">
        <v>2515057.4899999998</v>
      </c>
      <c r="AT12" s="273">
        <v>199290793.84000006</v>
      </c>
      <c r="AU12" s="273">
        <v>1613302.74</v>
      </c>
      <c r="AV12" s="273">
        <v>2287693.0500000003</v>
      </c>
      <c r="AW12" s="273">
        <v>3847344.9899999998</v>
      </c>
      <c r="AX12" s="273">
        <v>9924829.3399999999</v>
      </c>
      <c r="AY12" s="273">
        <v>13979819.330000002</v>
      </c>
      <c r="AZ12" s="273">
        <v>2981514.15</v>
      </c>
      <c r="BA12" s="273">
        <v>3710845.44</v>
      </c>
      <c r="BB12" s="273">
        <v>1574117.99</v>
      </c>
      <c r="BC12" s="273">
        <v>2222519.5499999993</v>
      </c>
      <c r="BD12" s="273">
        <v>2163278.9500000002</v>
      </c>
      <c r="BE12" s="273">
        <v>2365249.12</v>
      </c>
      <c r="BF12" s="273">
        <v>31658746.400000002</v>
      </c>
      <c r="BG12" s="273">
        <v>1063902.05</v>
      </c>
      <c r="BH12" s="273">
        <v>1164452.5900000001</v>
      </c>
      <c r="BI12" s="273">
        <v>186251278.63999999</v>
      </c>
      <c r="BJ12" s="273">
        <v>65465694.619999997</v>
      </c>
      <c r="BK12" s="273">
        <v>17652965.079999998</v>
      </c>
      <c r="BL12" s="273">
        <v>5786518.6100000003</v>
      </c>
      <c r="BM12" s="273">
        <v>13726341.440000001</v>
      </c>
      <c r="BN12" s="273">
        <v>8854586.129999999</v>
      </c>
      <c r="BO12" s="273">
        <v>9394736.9499999993</v>
      </c>
      <c r="BP12" s="273">
        <v>2696965.25</v>
      </c>
      <c r="BQ12" s="273">
        <v>1021137.8300000001</v>
      </c>
      <c r="BR12" s="273">
        <v>141101776.47999999</v>
      </c>
      <c r="BS12" s="273">
        <v>4429696.04</v>
      </c>
      <c r="BT12" s="273">
        <v>5886524.79</v>
      </c>
      <c r="BU12" s="273">
        <v>7254331.5499999998</v>
      </c>
      <c r="BV12" s="273">
        <v>4333706.2700000005</v>
      </c>
      <c r="BW12" s="273">
        <v>3339587.2399999998</v>
      </c>
      <c r="BX12" s="273">
        <v>2321232.25</v>
      </c>
      <c r="BY12" s="273">
        <v>4348578.66</v>
      </c>
      <c r="BZ12" s="273">
        <v>115623727.31000002</v>
      </c>
      <c r="CA12" s="273">
        <v>6860334.5600000005</v>
      </c>
      <c r="CB12" s="273">
        <v>22919325.07</v>
      </c>
      <c r="CC12" s="273">
        <v>24513063.59</v>
      </c>
      <c r="CD12" s="273">
        <v>2007759.08</v>
      </c>
      <c r="CE12" s="273">
        <v>5624748.6699999999</v>
      </c>
      <c r="CF12" s="273">
        <v>12307534.030000001</v>
      </c>
      <c r="CG12" s="273">
        <v>321112130.61000001</v>
      </c>
      <c r="CH12" s="273">
        <v>6465596.2700000005</v>
      </c>
      <c r="CI12" s="273">
        <v>42752341.980000004</v>
      </c>
      <c r="CJ12" s="273">
        <v>2008882</v>
      </c>
      <c r="CK12" s="273">
        <v>5609063.5600000005</v>
      </c>
      <c r="CL12" s="273">
        <v>2524437.1</v>
      </c>
      <c r="CM12" s="273">
        <v>6307874.5300000012</v>
      </c>
      <c r="CN12" s="273">
        <v>11253588.460000001</v>
      </c>
      <c r="CO12" s="273">
        <v>1053233.8400000001</v>
      </c>
      <c r="CP12" s="273">
        <v>2707262.6</v>
      </c>
      <c r="CQ12" s="273">
        <v>1889079.05</v>
      </c>
      <c r="CR12" s="273">
        <v>6326024.8399999999</v>
      </c>
      <c r="CS12" s="273">
        <v>2324320.35</v>
      </c>
      <c r="CT12" s="273">
        <v>217942987.41999999</v>
      </c>
      <c r="CU12" s="273">
        <v>6378333.2199999997</v>
      </c>
      <c r="CV12" s="273">
        <v>5843671.3700000001</v>
      </c>
      <c r="CW12" s="273">
        <v>10445972.58</v>
      </c>
      <c r="CX12" s="273">
        <v>1492862.02</v>
      </c>
      <c r="CY12" s="273">
        <v>15406739.880000001</v>
      </c>
      <c r="CZ12" s="273">
        <v>5736784.6199999992</v>
      </c>
      <c r="DA12" s="273">
        <v>6314907.7799999993</v>
      </c>
      <c r="DB12" s="273">
        <v>137656636.73000005</v>
      </c>
      <c r="DC12" s="273">
        <v>385873003.56</v>
      </c>
      <c r="DD12" s="273">
        <v>29019147.519999996</v>
      </c>
      <c r="DE12" s="273">
        <v>10946663.770000001</v>
      </c>
      <c r="DF12" s="273">
        <v>52213172.700000003</v>
      </c>
      <c r="DG12" s="273">
        <v>51705064.920000002</v>
      </c>
      <c r="DH12" s="273">
        <v>115624181.08000001</v>
      </c>
      <c r="DI12" s="273">
        <v>77234496.11999999</v>
      </c>
      <c r="DJ12" s="273">
        <v>16082379.57</v>
      </c>
      <c r="DK12" s="273">
        <v>489537767.56999999</v>
      </c>
      <c r="DL12" s="273">
        <v>6248478.8699999992</v>
      </c>
      <c r="DM12" s="273">
        <v>13344620.649999999</v>
      </c>
      <c r="DN12" s="273">
        <v>7615389.9900000002</v>
      </c>
      <c r="DO12" s="273">
        <v>10966273.350000001</v>
      </c>
      <c r="DP12" s="273">
        <v>10658908.359999999</v>
      </c>
      <c r="DQ12" s="273">
        <v>32519493.670000002</v>
      </c>
      <c r="DR12" s="273">
        <v>6327589.5499999998</v>
      </c>
      <c r="DS12" s="273">
        <v>10479197.07</v>
      </c>
      <c r="DT12" s="273">
        <v>113719278.85000002</v>
      </c>
      <c r="DU12" s="273">
        <v>9616159.2300000004</v>
      </c>
      <c r="DV12" s="273">
        <v>67816033.809999987</v>
      </c>
      <c r="DW12" s="273">
        <v>56103917.379999988</v>
      </c>
      <c r="DX12" s="273">
        <v>27071698</v>
      </c>
      <c r="DY12" s="273">
        <v>7873108.1699999999</v>
      </c>
      <c r="DZ12" s="273">
        <v>41034718.769999996</v>
      </c>
      <c r="EA12" s="273">
        <v>3205486.48</v>
      </c>
      <c r="EB12" s="273">
        <v>14197047.08</v>
      </c>
      <c r="EC12" s="273">
        <v>13097443.35</v>
      </c>
      <c r="ED12" s="273">
        <v>21358197.049999997</v>
      </c>
      <c r="EE12" s="273">
        <v>84945013.559999987</v>
      </c>
      <c r="EF12" s="273">
        <v>128882861.27</v>
      </c>
      <c r="EG12" s="273">
        <v>3418433.53</v>
      </c>
      <c r="EH12" s="273">
        <v>6667887.8899999997</v>
      </c>
      <c r="EI12" s="273">
        <v>3606999.54</v>
      </c>
      <c r="EJ12" s="273">
        <v>15026310.84</v>
      </c>
      <c r="EK12" s="273">
        <v>43473502.130000003</v>
      </c>
      <c r="EL12" s="273">
        <v>2367104.69</v>
      </c>
      <c r="EM12" s="273">
        <v>2841957.8200000003</v>
      </c>
      <c r="EN12" s="273">
        <v>216978828.94</v>
      </c>
      <c r="EO12" s="273">
        <v>25707297.169999998</v>
      </c>
      <c r="EP12" s="273">
        <v>13733101.710000001</v>
      </c>
      <c r="EQ12" s="273">
        <v>5426333.330000001</v>
      </c>
      <c r="ER12" s="273">
        <v>4559813.74</v>
      </c>
      <c r="ES12" s="273">
        <v>3697158.01</v>
      </c>
      <c r="ET12" s="273">
        <v>30794842.530000001</v>
      </c>
      <c r="EU12" s="273">
        <v>25826298.789999999</v>
      </c>
      <c r="EV12" s="273">
        <v>20674152.640000001</v>
      </c>
      <c r="EW12" s="273">
        <v>351553574.92000008</v>
      </c>
      <c r="EX12" s="273">
        <v>1437336.38</v>
      </c>
      <c r="EY12" s="273">
        <v>15022714.450000001</v>
      </c>
      <c r="EZ12" s="273">
        <v>5874796.0699999994</v>
      </c>
      <c r="FA12" s="273">
        <v>11943635.6</v>
      </c>
      <c r="FB12" s="273">
        <v>14331954.07</v>
      </c>
      <c r="FC12" s="273">
        <v>15306649.210000001</v>
      </c>
      <c r="FD12" s="273">
        <v>3904505.13</v>
      </c>
      <c r="FE12" s="273">
        <v>11323250.209999999</v>
      </c>
      <c r="FF12" s="273">
        <v>9803742.3900000006</v>
      </c>
      <c r="FG12" s="273">
        <v>3226800.0700000003</v>
      </c>
      <c r="FH12" s="273">
        <v>20523204.309999999</v>
      </c>
      <c r="FI12" s="273">
        <v>52990308.649999999</v>
      </c>
      <c r="FJ12" s="273">
        <v>3328156.39</v>
      </c>
      <c r="FK12" s="273">
        <v>3426136.1100000003</v>
      </c>
      <c r="FL12" s="273">
        <v>6165504.0499999998</v>
      </c>
      <c r="FM12" s="273">
        <v>22842394.27</v>
      </c>
      <c r="FN12" s="273">
        <v>4602252.82</v>
      </c>
      <c r="FO12" s="273">
        <v>2355163.88</v>
      </c>
      <c r="FP12" s="273">
        <v>447567</v>
      </c>
      <c r="FQ12" s="273">
        <v>207119998.69</v>
      </c>
      <c r="FR12" s="273">
        <v>8159071</v>
      </c>
      <c r="FS12" s="273">
        <v>27224241.359999999</v>
      </c>
      <c r="FT12" s="273">
        <v>24856115.770000003</v>
      </c>
      <c r="FU12" s="273">
        <v>7835843.3200000003</v>
      </c>
      <c r="FV12" s="273">
        <v>16064392.85</v>
      </c>
      <c r="FW12" s="273">
        <v>11329757.32</v>
      </c>
      <c r="FX12" s="273">
        <v>7105204.0099999998</v>
      </c>
      <c r="FY12" s="273">
        <v>7909746.2199999997</v>
      </c>
      <c r="FZ12" s="273">
        <v>3788218.83</v>
      </c>
      <c r="GA12" s="273">
        <v>10757389.73</v>
      </c>
      <c r="GB12" s="273">
        <v>5159496.7699999996</v>
      </c>
      <c r="GC12" s="273">
        <v>2470599.37</v>
      </c>
      <c r="GD12" s="273">
        <v>2064163</v>
      </c>
      <c r="GE12" s="273">
        <v>105332705.32999998</v>
      </c>
      <c r="GF12" s="273">
        <v>26065993.079999998</v>
      </c>
      <c r="GG12" s="273">
        <v>9304390.5600000005</v>
      </c>
      <c r="GH12" s="273">
        <v>10826933.699999999</v>
      </c>
      <c r="GI12" s="273">
        <v>15496831.640000001</v>
      </c>
      <c r="GJ12" s="273">
        <v>7309829.2499999991</v>
      </c>
      <c r="GK12" s="273">
        <v>4756605.34</v>
      </c>
      <c r="GL12" s="273">
        <v>22234038.229999997</v>
      </c>
      <c r="GM12" s="273">
        <v>11091344.119999999</v>
      </c>
      <c r="GN12" s="273">
        <v>2750614.34</v>
      </c>
      <c r="GO12" s="273">
        <v>3692626.49</v>
      </c>
      <c r="GP12" s="273">
        <v>1500384.5</v>
      </c>
      <c r="GQ12" s="273">
        <v>124818537.16000001</v>
      </c>
      <c r="GR12" s="273">
        <v>13879335.610000001</v>
      </c>
      <c r="GS12" s="273">
        <v>3702625.73</v>
      </c>
      <c r="GT12" s="273">
        <v>17370998.710000001</v>
      </c>
      <c r="GU12" s="273">
        <v>546682.21</v>
      </c>
      <c r="GV12" s="273">
        <v>4726486.1800000006</v>
      </c>
      <c r="GW12" s="273">
        <v>9085009.9699999988</v>
      </c>
      <c r="GX12" s="273">
        <v>2158826.7899999996</v>
      </c>
      <c r="GY12" s="273">
        <v>154997705.94</v>
      </c>
      <c r="GZ12" s="273">
        <v>1971154.0899999999</v>
      </c>
      <c r="HA12" s="273">
        <v>61949349.149999999</v>
      </c>
      <c r="HB12" s="273">
        <v>6447383.1100000003</v>
      </c>
      <c r="HC12" s="273">
        <v>500657055.08000004</v>
      </c>
      <c r="HD12" s="273">
        <v>110883748.71000001</v>
      </c>
      <c r="HE12" s="273">
        <v>59046281.420000009</v>
      </c>
      <c r="HF12" s="273">
        <v>146914948.06</v>
      </c>
      <c r="HG12" s="273">
        <v>33259677.579999994</v>
      </c>
      <c r="HH12" s="273">
        <v>70524494.739999995</v>
      </c>
      <c r="HI12" s="273">
        <v>50639350.489999995</v>
      </c>
      <c r="HJ12" s="273">
        <v>378603108.92000008</v>
      </c>
      <c r="HK12" s="273">
        <v>22624874.48</v>
      </c>
      <c r="HL12" s="273">
        <v>53830851.170000002</v>
      </c>
      <c r="HM12" s="273">
        <v>14757264.419999998</v>
      </c>
      <c r="HN12" s="273">
        <v>27472044.210000001</v>
      </c>
      <c r="HO12" s="273">
        <v>83634818.290000007</v>
      </c>
      <c r="HP12" s="273">
        <v>17587284.48</v>
      </c>
      <c r="HQ12" s="273">
        <v>74055117.800000012</v>
      </c>
      <c r="HR12" s="273">
        <v>308484517.70000005</v>
      </c>
      <c r="HS12" s="273">
        <v>56131057.600000001</v>
      </c>
      <c r="HT12" s="273">
        <v>4993587.3899999997</v>
      </c>
      <c r="HU12" s="273">
        <v>13626392.84</v>
      </c>
      <c r="HV12" s="273">
        <v>6498834.1400000006</v>
      </c>
      <c r="HW12" s="273">
        <v>11430859.619999999</v>
      </c>
      <c r="HX12" s="273">
        <v>25264304.559999999</v>
      </c>
      <c r="HY12" s="273">
        <v>6587830.25</v>
      </c>
      <c r="HZ12" s="273">
        <v>59908465.169999994</v>
      </c>
      <c r="IA12" s="273">
        <v>5735102.8700000001</v>
      </c>
      <c r="IB12" s="273">
        <v>8973890.7599999979</v>
      </c>
      <c r="IC12" s="273">
        <v>81401231.189999998</v>
      </c>
      <c r="ID12" s="273">
        <v>6707460.5599999996</v>
      </c>
      <c r="IE12" s="273">
        <v>99622712.50999999</v>
      </c>
      <c r="IF12" s="273">
        <v>3508518.76</v>
      </c>
      <c r="IG12" s="273">
        <v>3542767.7</v>
      </c>
      <c r="IH12" s="273">
        <v>114626227.59</v>
      </c>
      <c r="II12" s="273">
        <v>21971319.43</v>
      </c>
      <c r="IJ12" s="273">
        <v>19731104.060000002</v>
      </c>
      <c r="IK12" s="273">
        <v>20216238.090000004</v>
      </c>
      <c r="IL12" s="273">
        <v>28946095.969999999</v>
      </c>
      <c r="IM12" s="273">
        <v>69038255.040000007</v>
      </c>
      <c r="IN12" s="273">
        <v>6336784.6500000004</v>
      </c>
      <c r="IO12" s="273">
        <v>3465676.89</v>
      </c>
      <c r="IP12" s="273">
        <v>20021289.849999998</v>
      </c>
      <c r="IQ12" s="273">
        <v>7226496.79</v>
      </c>
      <c r="IR12" s="273">
        <v>8135190.9799999995</v>
      </c>
      <c r="IS12" s="273">
        <v>353513932.35000002</v>
      </c>
      <c r="IT12" s="273">
        <v>83931004.400000006</v>
      </c>
      <c r="IU12" s="273">
        <v>69744864.479999989</v>
      </c>
      <c r="IV12" s="273">
        <v>20747158.25</v>
      </c>
      <c r="IW12" s="273">
        <v>8611732.2699999996</v>
      </c>
      <c r="IX12" s="273">
        <v>3532184.41</v>
      </c>
      <c r="IY12" s="273">
        <v>3318873.88</v>
      </c>
      <c r="IZ12" s="273">
        <v>7784233.75</v>
      </c>
      <c r="JA12" s="273">
        <v>18938282.729999997</v>
      </c>
      <c r="JB12" s="273">
        <v>6065527.5700000003</v>
      </c>
      <c r="JC12" s="273">
        <v>6488927</v>
      </c>
      <c r="JD12" s="273">
        <v>4782856.99</v>
      </c>
      <c r="JE12" s="273">
        <v>166464196.59999999</v>
      </c>
      <c r="JF12" s="273">
        <v>42624692.82</v>
      </c>
      <c r="JG12" s="273">
        <v>5391195.3399999999</v>
      </c>
      <c r="JH12" s="273">
        <v>2695110.4</v>
      </c>
      <c r="JI12" s="273">
        <v>5691505.4300000006</v>
      </c>
      <c r="JJ12" s="273">
        <v>11031061.949999999</v>
      </c>
      <c r="JK12" s="273">
        <v>256744982.42000002</v>
      </c>
      <c r="JL12" s="273">
        <v>174648747.55999997</v>
      </c>
      <c r="JM12" s="273">
        <v>63053445.960000001</v>
      </c>
      <c r="JN12" s="273">
        <v>112754673.45</v>
      </c>
      <c r="JO12" s="273">
        <v>31530227.489999998</v>
      </c>
      <c r="JP12" s="273">
        <v>12366814.73</v>
      </c>
      <c r="JQ12" s="273">
        <v>20015806.59</v>
      </c>
      <c r="JR12" s="273">
        <v>386765362.50999999</v>
      </c>
      <c r="JS12" s="273">
        <v>280144979.89999998</v>
      </c>
      <c r="JT12" s="273">
        <v>21257243.060000002</v>
      </c>
      <c r="JU12" s="273">
        <v>12694661.489999998</v>
      </c>
      <c r="JV12" s="273">
        <v>60982561.470000006</v>
      </c>
      <c r="JW12" s="273">
        <v>9043854.3100000024</v>
      </c>
      <c r="JX12" s="273">
        <v>39962860.209999993</v>
      </c>
      <c r="JY12" s="273">
        <v>67552899.620000005</v>
      </c>
      <c r="JZ12" s="273">
        <v>71188171.519999996</v>
      </c>
      <c r="KA12" s="273">
        <v>13798920.989999998</v>
      </c>
      <c r="KB12" s="273">
        <v>10093541.490000002</v>
      </c>
      <c r="KC12" s="273">
        <v>13428014.91</v>
      </c>
      <c r="KD12" s="273">
        <v>4684123.37</v>
      </c>
      <c r="KE12" s="273">
        <v>2074170.5599999998</v>
      </c>
      <c r="KF12" s="273">
        <v>7344814.9899999993</v>
      </c>
      <c r="KG12" s="273">
        <v>12500217.560000001</v>
      </c>
      <c r="KH12" s="273">
        <v>1001825458.86</v>
      </c>
      <c r="KI12" s="273">
        <v>21590180.57</v>
      </c>
      <c r="KJ12" s="273">
        <v>15668705.43</v>
      </c>
      <c r="KK12" s="273">
        <v>42726488.260000005</v>
      </c>
      <c r="KL12" s="273">
        <v>11618893.869999999</v>
      </c>
      <c r="KM12" s="273">
        <v>11767461.75</v>
      </c>
      <c r="KN12" s="273">
        <v>106318494.86</v>
      </c>
      <c r="KO12" s="273">
        <v>25121723.530000001</v>
      </c>
      <c r="KP12" s="273">
        <v>31251620.659999996</v>
      </c>
      <c r="KQ12" s="273">
        <v>134837231.06</v>
      </c>
      <c r="KR12" s="273">
        <v>20094992.759999998</v>
      </c>
      <c r="KS12" s="273">
        <v>34183415.719999999</v>
      </c>
      <c r="KT12" s="273">
        <v>65572181.980000004</v>
      </c>
      <c r="KU12" s="273">
        <v>31069173.020000003</v>
      </c>
      <c r="KV12" s="273">
        <v>66947096.670000009</v>
      </c>
      <c r="KW12" s="273">
        <v>525032927.53000009</v>
      </c>
      <c r="KX12" s="273">
        <v>47933394.129999995</v>
      </c>
      <c r="KY12" s="273">
        <v>353648107.40000004</v>
      </c>
      <c r="KZ12" s="273">
        <v>25802171.850000001</v>
      </c>
      <c r="LA12" s="273">
        <v>31893735.93</v>
      </c>
      <c r="LB12" s="273">
        <v>100544321.79000001</v>
      </c>
      <c r="LC12" s="273">
        <v>70311136.070000008</v>
      </c>
      <c r="LD12" s="273">
        <v>80428289.379999995</v>
      </c>
      <c r="LE12" s="273">
        <v>20756795.300000001</v>
      </c>
      <c r="LF12" s="273">
        <v>15638208.48</v>
      </c>
      <c r="LG12" s="273">
        <v>290079618.95999998</v>
      </c>
      <c r="LH12" s="273">
        <v>110580469.92</v>
      </c>
      <c r="LI12" s="273">
        <v>258916500.91999999</v>
      </c>
      <c r="LJ12" s="273">
        <v>94720893.979999989</v>
      </c>
      <c r="LK12" s="273">
        <v>79676008.049999982</v>
      </c>
      <c r="LL12" s="273">
        <v>10566280.769999998</v>
      </c>
      <c r="LM12" s="273">
        <v>7097976.8899999997</v>
      </c>
      <c r="LN12" s="273">
        <v>28577831.340000004</v>
      </c>
      <c r="LO12" s="273">
        <v>13063784.18</v>
      </c>
      <c r="LP12" s="273">
        <v>38996925.329999998</v>
      </c>
      <c r="LQ12" s="273">
        <v>6393063.9999999991</v>
      </c>
      <c r="LR12" s="273">
        <v>271610001.00000006</v>
      </c>
      <c r="LS12" s="273">
        <v>12152615.870000001</v>
      </c>
      <c r="LT12" s="273">
        <v>9126299.5599999987</v>
      </c>
      <c r="LU12" s="273">
        <v>663427730.13999999</v>
      </c>
      <c r="LV12" s="273">
        <v>427845608.37</v>
      </c>
      <c r="LW12" s="273">
        <v>585969252.01999998</v>
      </c>
      <c r="LX12" s="273">
        <v>150015430.06</v>
      </c>
      <c r="LY12" s="273">
        <v>34209674.670000002</v>
      </c>
      <c r="LZ12" s="273">
        <v>70195251.530000001</v>
      </c>
      <c r="MA12" s="273">
        <v>50878178.950000003</v>
      </c>
      <c r="MB12" s="273">
        <v>21425946.709999997</v>
      </c>
      <c r="MC12" s="273">
        <v>46340141.939999998</v>
      </c>
      <c r="MD12" s="273">
        <v>55726690.989999995</v>
      </c>
      <c r="ME12" s="273">
        <v>65283458.689999998</v>
      </c>
      <c r="MF12" s="273">
        <v>18042329.899999999</v>
      </c>
      <c r="MG12" s="273">
        <v>451349213.63</v>
      </c>
      <c r="MH12" s="273">
        <v>11957438.209999999</v>
      </c>
      <c r="MI12" s="273">
        <v>4573074.7599999988</v>
      </c>
      <c r="MJ12" s="273">
        <v>5871430.4399999995</v>
      </c>
      <c r="MK12" s="273">
        <v>4416007.03</v>
      </c>
      <c r="ML12" s="273">
        <v>25497400.779999997</v>
      </c>
      <c r="MM12" s="273">
        <v>8036723.6699999999</v>
      </c>
      <c r="MN12" s="273">
        <v>7247202.0799999991</v>
      </c>
      <c r="MO12" s="273">
        <v>29050852.780000005</v>
      </c>
      <c r="MP12" s="273">
        <v>5226578.3600000003</v>
      </c>
      <c r="MQ12" s="273">
        <v>4453811.17</v>
      </c>
      <c r="MR12" s="273">
        <v>7828507.2599999998</v>
      </c>
      <c r="MS12" s="273">
        <v>540161213.5</v>
      </c>
      <c r="MT12" s="273">
        <v>6804942.3099999996</v>
      </c>
      <c r="MU12" s="273">
        <v>54025934.719999999</v>
      </c>
      <c r="MV12" s="273">
        <v>43344937.780000001</v>
      </c>
      <c r="MW12" s="273">
        <v>39051933.990000002</v>
      </c>
      <c r="MX12" s="273">
        <v>18680697.5</v>
      </c>
      <c r="MY12" s="273">
        <v>177804699.30000001</v>
      </c>
      <c r="MZ12" s="273">
        <v>31509272.240000002</v>
      </c>
      <c r="NA12" s="273">
        <v>26165041.640000001</v>
      </c>
      <c r="NB12" s="273">
        <v>10537003.970000001</v>
      </c>
      <c r="NC12" s="273">
        <v>3392151.75</v>
      </c>
      <c r="ND12" s="273">
        <v>751456973.86000001</v>
      </c>
      <c r="NE12" s="273">
        <v>146408025.23000002</v>
      </c>
      <c r="NF12" s="273">
        <v>11547076.85</v>
      </c>
      <c r="NG12" s="273">
        <v>293630248.76999998</v>
      </c>
      <c r="NH12" s="273">
        <v>11190083.330000002</v>
      </c>
      <c r="NI12" s="273">
        <v>30963471.810000002</v>
      </c>
      <c r="NJ12" s="273">
        <v>94337447.520000026</v>
      </c>
      <c r="NK12" s="273">
        <v>106542517.48</v>
      </c>
      <c r="NL12" s="273">
        <v>1376781.54</v>
      </c>
      <c r="NM12" s="273">
        <v>33157300.129999995</v>
      </c>
      <c r="NN12" s="273">
        <v>29615043.280000001</v>
      </c>
      <c r="NO12" s="273">
        <v>25359292.300000001</v>
      </c>
      <c r="NP12" s="273">
        <v>160793845.44999999</v>
      </c>
      <c r="NQ12" s="273">
        <v>17420290.840000004</v>
      </c>
      <c r="NR12" s="273">
        <v>10653310.08</v>
      </c>
      <c r="NS12" s="273">
        <v>10986475.810000001</v>
      </c>
      <c r="NT12" s="273">
        <v>8391378.1899999995</v>
      </c>
      <c r="NU12" s="273">
        <v>950613.47</v>
      </c>
      <c r="NV12" s="273">
        <v>8377470.8700000001</v>
      </c>
      <c r="NW12" s="273">
        <v>401530076.5999999</v>
      </c>
      <c r="NX12" s="273">
        <v>46743056.119999997</v>
      </c>
      <c r="NY12" s="273">
        <v>7976631.6700000009</v>
      </c>
      <c r="NZ12" s="273">
        <v>16732494.57</v>
      </c>
      <c r="OA12" s="273">
        <v>6277599.1099999994</v>
      </c>
      <c r="OB12" s="273">
        <v>35739466.390000001</v>
      </c>
      <c r="OC12" s="273">
        <v>3288940.07</v>
      </c>
      <c r="OD12" s="273">
        <v>689100587.45999992</v>
      </c>
      <c r="OE12" s="273">
        <v>62561049.50999999</v>
      </c>
      <c r="OF12" s="273">
        <v>14071205.740000002</v>
      </c>
      <c r="OG12" s="273">
        <v>106370160.98</v>
      </c>
      <c r="OH12" s="273">
        <v>21603657.720000003</v>
      </c>
      <c r="OI12" s="273">
        <v>51977146.840000004</v>
      </c>
      <c r="OJ12" s="273">
        <v>20834287.700000003</v>
      </c>
      <c r="OK12" s="273">
        <v>4913478.4000000004</v>
      </c>
      <c r="OL12" s="273">
        <v>30548004.02</v>
      </c>
      <c r="OM12" s="273">
        <v>1283530228.28</v>
      </c>
      <c r="ON12" s="273">
        <v>104437694.79000001</v>
      </c>
      <c r="OO12" s="273">
        <v>179985637.03999999</v>
      </c>
      <c r="OP12" s="273">
        <v>35575897.799999997</v>
      </c>
      <c r="OQ12" s="273">
        <v>44798644.030000001</v>
      </c>
      <c r="OR12" s="273">
        <v>20740416.379999999</v>
      </c>
      <c r="OS12" s="273">
        <v>242271697.68000001</v>
      </c>
      <c r="OT12" s="273">
        <v>9426339.4899999984</v>
      </c>
      <c r="OU12" s="273">
        <v>30879283.449999992</v>
      </c>
      <c r="OV12" s="273">
        <v>23154129.620000001</v>
      </c>
      <c r="OW12" s="273">
        <v>18357654.859999999</v>
      </c>
      <c r="OX12" s="273">
        <v>149891768.23000002</v>
      </c>
      <c r="OY12" s="273">
        <v>8377004.5700000003</v>
      </c>
      <c r="OZ12" s="273">
        <v>24338606.620000005</v>
      </c>
      <c r="PA12" s="273">
        <v>6003752.1000000006</v>
      </c>
      <c r="PB12" s="273">
        <v>205173958.77000001</v>
      </c>
      <c r="PC12" s="273">
        <v>3660086.1599999997</v>
      </c>
      <c r="PD12" s="273">
        <v>13632782.41</v>
      </c>
      <c r="PE12" s="273">
        <v>5139695.2300000004</v>
      </c>
      <c r="PF12" s="273">
        <v>5001882.9800000004</v>
      </c>
      <c r="PG12" s="273">
        <v>162480488.75999996</v>
      </c>
      <c r="PH12" s="273">
        <v>5010209.38</v>
      </c>
      <c r="PI12" s="273">
        <v>11747666.109999998</v>
      </c>
      <c r="PJ12" s="273">
        <v>13009505.549999999</v>
      </c>
      <c r="PK12" s="273">
        <v>12072776.15</v>
      </c>
      <c r="PL12" s="273">
        <v>7758727.9799999995</v>
      </c>
      <c r="PM12" s="273">
        <v>22008711.329999998</v>
      </c>
      <c r="PN12" s="273">
        <v>7280472.9699999997</v>
      </c>
      <c r="PO12" s="273">
        <v>28696631.490000002</v>
      </c>
      <c r="PP12" s="273">
        <v>2984568.13</v>
      </c>
      <c r="PQ12" s="273">
        <v>11213250.720000001</v>
      </c>
      <c r="PR12" s="273">
        <v>7901389.0899999999</v>
      </c>
      <c r="PS12" s="273">
        <v>27526060.149999999</v>
      </c>
      <c r="PT12" s="273">
        <v>468196863.11000007</v>
      </c>
      <c r="PU12" s="273">
        <v>5121438.76</v>
      </c>
      <c r="PV12" s="273">
        <v>18496587.740000002</v>
      </c>
      <c r="PW12" s="273">
        <v>14599224.35</v>
      </c>
      <c r="PX12" s="273">
        <v>130809805.83</v>
      </c>
      <c r="PY12" s="273">
        <v>12194145.629999999</v>
      </c>
      <c r="PZ12" s="273">
        <v>9936195.5700000003</v>
      </c>
      <c r="QA12" s="273">
        <v>5271178.3500000006</v>
      </c>
      <c r="QB12" s="273">
        <v>18514941.289999999</v>
      </c>
      <c r="QC12" s="273">
        <v>13887074.379999999</v>
      </c>
      <c r="QD12" s="273">
        <v>95091845.049999997</v>
      </c>
      <c r="QE12" s="273">
        <v>5916413.8099999996</v>
      </c>
      <c r="QF12" s="273">
        <v>12620340.469999999</v>
      </c>
      <c r="QG12" s="273">
        <v>6684882.6699999999</v>
      </c>
      <c r="QH12" s="273">
        <v>10022674.870000001</v>
      </c>
      <c r="QI12" s="273">
        <v>16540075.669999998</v>
      </c>
      <c r="QJ12" s="273">
        <v>4273919.84</v>
      </c>
      <c r="QK12" s="273">
        <v>3335047.7800000003</v>
      </c>
      <c r="QL12" s="273">
        <v>7404280.8499999996</v>
      </c>
      <c r="QM12" s="273">
        <v>17011413.329999998</v>
      </c>
      <c r="QN12" s="273">
        <v>36942720.770000003</v>
      </c>
      <c r="QO12" s="273">
        <v>4663748.95</v>
      </c>
      <c r="QP12" s="273">
        <v>989292.75</v>
      </c>
      <c r="QQ12" s="273">
        <v>1530258.15</v>
      </c>
      <c r="QR12" s="273">
        <v>7375627.46</v>
      </c>
      <c r="QS12" s="273">
        <v>2166118.96</v>
      </c>
      <c r="QT12" s="273">
        <v>455053913.48999995</v>
      </c>
      <c r="QU12" s="273">
        <v>2542506.98</v>
      </c>
      <c r="QV12" s="273">
        <v>12475031.52</v>
      </c>
      <c r="QW12" s="273">
        <v>4634041.68</v>
      </c>
      <c r="QX12" s="273">
        <v>4594946.0899999989</v>
      </c>
      <c r="QY12" s="273">
        <v>16330331.049999999</v>
      </c>
      <c r="QZ12" s="273">
        <v>3486039.07</v>
      </c>
      <c r="RA12" s="273">
        <v>12663322.139999999</v>
      </c>
      <c r="RB12" s="273">
        <v>24057984.310000002</v>
      </c>
      <c r="RC12" s="273">
        <v>8079604.9400000004</v>
      </c>
      <c r="RD12" s="273">
        <v>14290351.83</v>
      </c>
      <c r="RE12" s="273">
        <v>3705940.12</v>
      </c>
      <c r="RF12" s="273">
        <v>6199422.7000000002</v>
      </c>
      <c r="RG12" s="273">
        <v>524939699.13</v>
      </c>
      <c r="RH12" s="273">
        <v>92270192.159999996</v>
      </c>
      <c r="RI12" s="273">
        <v>6843945.0899999999</v>
      </c>
      <c r="RJ12" s="273">
        <v>24970271.110000003</v>
      </c>
      <c r="RK12" s="273">
        <v>27963045.600000001</v>
      </c>
      <c r="RL12" s="273">
        <v>49778321.009999998</v>
      </c>
      <c r="RM12" s="273">
        <v>83791742.700000003</v>
      </c>
      <c r="RN12" s="273">
        <v>5299239.6499999994</v>
      </c>
      <c r="RO12" s="273">
        <v>5001370.76</v>
      </c>
      <c r="RP12" s="273">
        <v>63773520.769999996</v>
      </c>
      <c r="RQ12" s="273">
        <v>114065714.49000001</v>
      </c>
      <c r="RR12" s="273">
        <v>2868441.4699999997</v>
      </c>
      <c r="RS12" s="273">
        <v>3719250.01</v>
      </c>
      <c r="RT12" s="273">
        <v>11107243.49</v>
      </c>
      <c r="RU12" s="273">
        <v>2079956.21</v>
      </c>
      <c r="RV12" s="273">
        <v>3093552.43</v>
      </c>
      <c r="RW12" s="273">
        <v>18771850.819999997</v>
      </c>
      <c r="RX12" s="273">
        <v>35911014.240000002</v>
      </c>
      <c r="RY12" s="273">
        <v>3292523.29</v>
      </c>
      <c r="RZ12" s="273">
        <v>25950962.469999999</v>
      </c>
      <c r="SA12" s="273">
        <v>131988755.24000001</v>
      </c>
      <c r="SB12" s="273">
        <v>10744912.120000001</v>
      </c>
      <c r="SC12" s="273">
        <v>19088874.25</v>
      </c>
      <c r="SD12" s="273">
        <v>8288535.9299999997</v>
      </c>
      <c r="SE12" s="273">
        <v>2397791.4700000002</v>
      </c>
      <c r="SF12" s="273">
        <v>16379182.030000001</v>
      </c>
      <c r="SG12" s="273">
        <v>19071529.18</v>
      </c>
      <c r="SH12" s="273">
        <v>33480735.099999998</v>
      </c>
      <c r="SI12" s="273">
        <v>18973799.450000003</v>
      </c>
      <c r="SJ12" s="273">
        <v>30115004.130000003</v>
      </c>
      <c r="SK12" s="273">
        <v>52103611.859999992</v>
      </c>
      <c r="SL12" s="273">
        <v>2627018.98</v>
      </c>
      <c r="SM12" s="273">
        <v>126518806.39</v>
      </c>
      <c r="SN12" s="273">
        <v>13504198.800000001</v>
      </c>
      <c r="SO12" s="273">
        <v>27311987.129999999</v>
      </c>
      <c r="SP12" s="273">
        <v>43721458.949999996</v>
      </c>
      <c r="SQ12" s="273">
        <v>4954990.41</v>
      </c>
      <c r="SR12" s="273">
        <v>11055044.019999998</v>
      </c>
      <c r="SS12" s="273">
        <v>8891917.5099999998</v>
      </c>
      <c r="ST12" s="273">
        <v>7985139.1999999993</v>
      </c>
      <c r="SU12" s="273">
        <v>108202603.60999998</v>
      </c>
      <c r="SV12" s="273">
        <v>12083597.380000001</v>
      </c>
      <c r="SW12" s="273">
        <v>13192836.99</v>
      </c>
      <c r="SX12" s="273">
        <v>4822477.43</v>
      </c>
      <c r="SY12" s="273">
        <v>3573961.02</v>
      </c>
      <c r="SZ12" s="273">
        <v>5352893.53</v>
      </c>
      <c r="TA12" s="273">
        <v>14480484.549999999</v>
      </c>
      <c r="TB12" s="273">
        <v>51486866.270000003</v>
      </c>
      <c r="TC12" s="273">
        <v>4339144.7699999996</v>
      </c>
      <c r="TD12" s="273">
        <v>3787989.77</v>
      </c>
      <c r="TE12" s="273">
        <v>10335903.950000001</v>
      </c>
      <c r="TF12" s="273">
        <v>12846106.830000002</v>
      </c>
      <c r="TG12" s="273">
        <v>8094966.1000000006</v>
      </c>
      <c r="TH12" s="273">
        <v>3917502.2100000004</v>
      </c>
      <c r="TI12" s="273">
        <v>315603866.57999998</v>
      </c>
      <c r="TJ12" s="273">
        <v>7008752.2400000002</v>
      </c>
      <c r="TK12" s="273">
        <v>3482947.39</v>
      </c>
      <c r="TL12" s="273">
        <v>58190763.119999997</v>
      </c>
      <c r="TM12" s="273">
        <v>26318640.809999999</v>
      </c>
      <c r="TN12" s="273">
        <v>21928041.890000001</v>
      </c>
      <c r="TO12" s="273">
        <v>2612200.2199999997</v>
      </c>
      <c r="TP12" s="273">
        <v>57606533.189999998</v>
      </c>
      <c r="TQ12" s="273">
        <v>22230508.780000001</v>
      </c>
      <c r="TR12" s="273">
        <v>54812525.950000003</v>
      </c>
      <c r="TS12" s="273">
        <v>36231090.299999997</v>
      </c>
      <c r="TT12" s="273">
        <v>21183651.73</v>
      </c>
      <c r="TU12" s="273">
        <v>5525642.5900000008</v>
      </c>
      <c r="TV12" s="273">
        <v>7511373.1900000004</v>
      </c>
      <c r="TW12" s="273">
        <v>13930399.52</v>
      </c>
      <c r="TX12" s="273">
        <v>9004412.8300000019</v>
      </c>
      <c r="TY12" s="273">
        <v>141332890.12</v>
      </c>
      <c r="TZ12" s="273">
        <v>6079043.8200000003</v>
      </c>
      <c r="UA12" s="273">
        <v>166584875.35000002</v>
      </c>
      <c r="UB12" s="273">
        <v>26247519.559999999</v>
      </c>
      <c r="UC12" s="273">
        <v>5622720.1299999999</v>
      </c>
      <c r="UD12" s="273">
        <v>10191889.920000002</v>
      </c>
      <c r="UE12" s="273">
        <v>104424106.13000001</v>
      </c>
      <c r="UF12" s="273">
        <v>5979145.46</v>
      </c>
      <c r="UG12" s="273">
        <v>2752123.6</v>
      </c>
      <c r="UH12" s="273">
        <v>2836078.11</v>
      </c>
      <c r="UI12" s="273">
        <v>6413400.2299999995</v>
      </c>
      <c r="UJ12" s="273">
        <v>159157632.99000001</v>
      </c>
      <c r="UK12" s="273">
        <v>19889598.109999999</v>
      </c>
      <c r="UL12" s="273">
        <v>9431205.5100000016</v>
      </c>
      <c r="UM12" s="273">
        <v>7459357.1699999999</v>
      </c>
      <c r="UN12" s="273">
        <v>16417123.140000001</v>
      </c>
      <c r="UO12" s="273">
        <v>22915762.380000003</v>
      </c>
      <c r="UP12" s="273">
        <v>888729208.67000008</v>
      </c>
      <c r="UQ12" s="273">
        <v>20094818.23</v>
      </c>
      <c r="UR12" s="273">
        <v>22564144.579999998</v>
      </c>
      <c r="US12" s="273">
        <v>154450257.56999999</v>
      </c>
      <c r="UT12" s="273">
        <v>25307146.800000001</v>
      </c>
      <c r="UU12" s="273">
        <v>10392033.26</v>
      </c>
      <c r="UV12" s="273">
        <v>39530016.170000002</v>
      </c>
      <c r="UW12" s="273">
        <v>6246509.2599999998</v>
      </c>
      <c r="UX12" s="273">
        <v>8285915.8300000001</v>
      </c>
      <c r="UY12" s="273">
        <v>11449770.629999999</v>
      </c>
      <c r="UZ12" s="273">
        <v>5581873.6600000001</v>
      </c>
      <c r="VA12" s="273">
        <v>39895836.340000004</v>
      </c>
      <c r="VB12" s="273">
        <v>8630329.3499999996</v>
      </c>
      <c r="VC12" s="273">
        <v>31666575.5</v>
      </c>
      <c r="VD12" s="273">
        <v>5153110.8900000006</v>
      </c>
      <c r="VE12" s="273">
        <v>7097493.1500000004</v>
      </c>
      <c r="VF12" s="273">
        <v>6994632.5200000005</v>
      </c>
      <c r="VG12" s="273">
        <v>8838932.3300000001</v>
      </c>
      <c r="VH12" s="273">
        <v>71543011.50999999</v>
      </c>
      <c r="VI12" s="273">
        <v>3162149.1399999997</v>
      </c>
      <c r="VJ12" s="273">
        <v>11227783.99</v>
      </c>
      <c r="VK12" s="273">
        <v>2305945.85</v>
      </c>
      <c r="VL12" s="273">
        <v>255785273.71999997</v>
      </c>
      <c r="VM12" s="273">
        <v>6743734.6000000006</v>
      </c>
      <c r="VN12" s="273">
        <v>17084869.120000001</v>
      </c>
      <c r="VO12" s="273">
        <v>12489107.209999999</v>
      </c>
      <c r="VP12" s="273">
        <v>28268496.250000007</v>
      </c>
      <c r="VQ12" s="273">
        <v>26750418.119999997</v>
      </c>
      <c r="VR12" s="273">
        <v>10030204.939999999</v>
      </c>
      <c r="VS12" s="273">
        <v>17233450.66</v>
      </c>
      <c r="VT12" s="273">
        <v>11279727.129999999</v>
      </c>
      <c r="VU12" s="273">
        <v>142081766.79000002</v>
      </c>
      <c r="VV12" s="273">
        <v>8993356.8000000007</v>
      </c>
      <c r="VW12" s="273">
        <v>44131922.230000004</v>
      </c>
      <c r="VX12" s="273">
        <v>10051577.42</v>
      </c>
      <c r="VY12" s="273">
        <v>4351989.42</v>
      </c>
      <c r="VZ12" s="273">
        <v>13093202.039999999</v>
      </c>
      <c r="WA12" s="273">
        <v>1413856480.51</v>
      </c>
      <c r="WB12" s="273">
        <v>12337997.66</v>
      </c>
      <c r="WC12" s="273">
        <v>21016161.940000001</v>
      </c>
      <c r="WD12" s="273">
        <v>7319589.8300000001</v>
      </c>
      <c r="WE12" s="273">
        <v>15512342.169999998</v>
      </c>
      <c r="WF12" s="273">
        <v>16293302.02</v>
      </c>
      <c r="WG12" s="273">
        <v>32533511.339999996</v>
      </c>
      <c r="WH12" s="273">
        <v>56678195.520000003</v>
      </c>
      <c r="WI12" s="273">
        <v>7995229.5199999996</v>
      </c>
      <c r="WJ12" s="273">
        <v>26266903.040000003</v>
      </c>
      <c r="WK12" s="273">
        <v>22127925.600000001</v>
      </c>
      <c r="WL12" s="273">
        <v>38917344.909999996</v>
      </c>
      <c r="WM12" s="273">
        <v>21142829.23</v>
      </c>
      <c r="WN12" s="273">
        <v>40306288.620000005</v>
      </c>
      <c r="WO12" s="273">
        <v>73888521.149999991</v>
      </c>
      <c r="WP12" s="273">
        <v>5912046.9800000004</v>
      </c>
      <c r="WQ12" s="273">
        <v>9127785.4600000009</v>
      </c>
      <c r="WR12" s="273">
        <v>24931882.810000002</v>
      </c>
      <c r="WS12" s="273">
        <v>5937465.4799999995</v>
      </c>
      <c r="WT12" s="273">
        <v>35632602.229999997</v>
      </c>
      <c r="WU12" s="273">
        <v>221350598.01000002</v>
      </c>
      <c r="WV12" s="273">
        <v>4965825.2300000004</v>
      </c>
      <c r="WW12" s="273">
        <v>17533042.219999999</v>
      </c>
      <c r="WX12" s="273">
        <v>1917846.38</v>
      </c>
      <c r="WY12" s="273">
        <v>10985797.369999999</v>
      </c>
      <c r="WZ12" s="273">
        <v>9327223.9999999981</v>
      </c>
      <c r="XA12" s="273">
        <v>5223165.72</v>
      </c>
      <c r="XB12" s="273">
        <v>2594066.5</v>
      </c>
      <c r="XC12" s="273">
        <v>103874732.12</v>
      </c>
      <c r="XD12" s="273">
        <v>3009882.35</v>
      </c>
      <c r="XE12" s="273">
        <v>9644971.2799999993</v>
      </c>
      <c r="XF12" s="273">
        <v>1678315.57</v>
      </c>
      <c r="XG12" s="273">
        <v>1759949.38</v>
      </c>
      <c r="XH12" s="273">
        <v>669918005.54999995</v>
      </c>
      <c r="XI12" s="273">
        <v>50837327.920000002</v>
      </c>
      <c r="XJ12" s="273">
        <v>38381364.739999995</v>
      </c>
      <c r="XK12" s="273">
        <v>86056508.069999993</v>
      </c>
      <c r="XL12" s="273">
        <v>28046134.499999996</v>
      </c>
      <c r="XM12" s="273">
        <v>40780812.840000004</v>
      </c>
      <c r="XN12" s="273">
        <v>86295032.100000009</v>
      </c>
      <c r="XO12" s="273">
        <v>29038602.660000004</v>
      </c>
      <c r="XP12" s="273">
        <v>9829826.2999999989</v>
      </c>
      <c r="XQ12" s="273">
        <v>75190712.079999983</v>
      </c>
      <c r="XR12" s="273">
        <v>67322226.239999995</v>
      </c>
      <c r="XS12" s="273">
        <v>9152960.0299999993</v>
      </c>
      <c r="XT12" s="273">
        <v>7105236.4199999999</v>
      </c>
      <c r="XU12" s="273">
        <v>6215590.6600000001</v>
      </c>
      <c r="XV12" s="273">
        <v>18965385.660000004</v>
      </c>
      <c r="XW12" s="273">
        <v>14738512.720000001</v>
      </c>
      <c r="XX12" s="273">
        <v>10323763.499999998</v>
      </c>
      <c r="XY12" s="273">
        <v>6687052.7699999996</v>
      </c>
      <c r="XZ12" s="273">
        <v>5004174.7399999993</v>
      </c>
      <c r="YA12" s="273">
        <v>14137210.520000001</v>
      </c>
      <c r="YB12" s="273">
        <v>20611727.449999999</v>
      </c>
      <c r="YC12" s="273">
        <v>7158739.2800000003</v>
      </c>
      <c r="YD12" s="273">
        <v>17306164.689999998</v>
      </c>
      <c r="YE12" s="273">
        <v>527156639.69000006</v>
      </c>
      <c r="YF12" s="273">
        <v>29003760.340000004</v>
      </c>
      <c r="YG12" s="273">
        <v>99278285.400000006</v>
      </c>
      <c r="YH12" s="273">
        <v>31793187.970000003</v>
      </c>
      <c r="YI12" s="273">
        <v>78172764.420000002</v>
      </c>
      <c r="YJ12" s="273">
        <v>21009356.68</v>
      </c>
      <c r="YK12" s="273">
        <v>87367363.489999995</v>
      </c>
      <c r="YL12" s="273">
        <v>29060103.889999997</v>
      </c>
      <c r="YM12" s="273">
        <v>138803847.41</v>
      </c>
      <c r="YN12" s="273">
        <v>44364112.239999995</v>
      </c>
      <c r="YO12" s="273">
        <v>22915661.230000004</v>
      </c>
      <c r="YP12" s="273">
        <v>4477466.5699999994</v>
      </c>
      <c r="YQ12" s="273">
        <v>11998761.639999999</v>
      </c>
      <c r="YR12" s="273">
        <v>3339128.91</v>
      </c>
      <c r="YS12" s="273">
        <v>7240009.9500000002</v>
      </c>
      <c r="YT12" s="273">
        <v>18174426.359999999</v>
      </c>
      <c r="YU12" s="273">
        <v>3076342.94</v>
      </c>
      <c r="YV12" s="273">
        <v>115804492.92999999</v>
      </c>
      <c r="YW12" s="273">
        <v>18456635.390000001</v>
      </c>
      <c r="YX12" s="273">
        <v>4094841.57</v>
      </c>
      <c r="YY12" s="273">
        <v>8523197.9899999984</v>
      </c>
      <c r="YZ12" s="273">
        <v>7719024.4400000004</v>
      </c>
      <c r="ZA12" s="273">
        <v>3696302.31</v>
      </c>
      <c r="ZB12" s="273">
        <v>2645375.88</v>
      </c>
      <c r="ZC12" s="273">
        <v>170523420.66999999</v>
      </c>
      <c r="ZD12" s="273">
        <v>4510032.4800000004</v>
      </c>
      <c r="ZE12" s="273">
        <v>10574563.280000001</v>
      </c>
      <c r="ZF12" s="273">
        <v>12474648.609999999</v>
      </c>
      <c r="ZG12" s="273">
        <v>4904665.37</v>
      </c>
      <c r="ZH12" s="273">
        <v>21517539.969999999</v>
      </c>
      <c r="ZI12" s="273">
        <v>11261614.460000001</v>
      </c>
      <c r="ZJ12" s="273">
        <v>18049478.140000001</v>
      </c>
      <c r="ZK12" s="273">
        <v>36646135.890000001</v>
      </c>
      <c r="ZL12" s="273">
        <v>159455301.59</v>
      </c>
      <c r="ZM12" s="273">
        <v>15328537.100000001</v>
      </c>
      <c r="ZN12" s="273">
        <v>10229231.550000001</v>
      </c>
      <c r="ZO12" s="273">
        <v>88206194.879999995</v>
      </c>
      <c r="ZP12" s="273">
        <v>25851243.619999997</v>
      </c>
      <c r="ZQ12" s="273">
        <v>10659253.640000001</v>
      </c>
      <c r="ZR12" s="273">
        <v>9741658.6199999992</v>
      </c>
      <c r="ZS12" s="273">
        <v>25177736.689999998</v>
      </c>
      <c r="ZT12" s="273">
        <v>13059852.550000001</v>
      </c>
      <c r="ZU12" s="273">
        <v>22870120.82</v>
      </c>
      <c r="ZV12" s="273">
        <v>878481.17</v>
      </c>
      <c r="ZW12" s="273">
        <v>13446280.380000001</v>
      </c>
      <c r="ZX12" s="273">
        <v>3563855.36</v>
      </c>
      <c r="ZY12" s="273">
        <v>6386835.4299999997</v>
      </c>
      <c r="ZZ12" s="273">
        <v>15733757.029999999</v>
      </c>
      <c r="AAA12" s="273">
        <v>3245040.0399999996</v>
      </c>
      <c r="AAB12" s="273">
        <v>19113728.309999999</v>
      </c>
      <c r="AAC12" s="273">
        <v>15067459.77</v>
      </c>
      <c r="AAD12" s="273">
        <v>7053917.5600000015</v>
      </c>
      <c r="AAE12" s="273">
        <v>9642754.620000001</v>
      </c>
      <c r="AAF12" s="273">
        <v>2019145.6</v>
      </c>
      <c r="AAG12" s="273">
        <v>6991356.3899999997</v>
      </c>
      <c r="AAH12" s="273">
        <v>164550040.07000002</v>
      </c>
      <c r="AAI12" s="273">
        <v>4401992.1399999997</v>
      </c>
      <c r="AAJ12" s="273">
        <v>9814173.4499999993</v>
      </c>
      <c r="AAK12" s="273">
        <v>7361533.9400000004</v>
      </c>
      <c r="AAL12" s="273">
        <v>4061833.93</v>
      </c>
      <c r="AAM12" s="273">
        <v>10283683.91</v>
      </c>
      <c r="AAN12" s="273">
        <v>2551443.04</v>
      </c>
      <c r="AAO12" s="273">
        <v>887601218.27999997</v>
      </c>
      <c r="AAP12" s="273">
        <v>19720871.010000002</v>
      </c>
      <c r="AAQ12" s="273">
        <v>40935897.539999999</v>
      </c>
      <c r="AAR12" s="273">
        <v>92305036.719999999</v>
      </c>
      <c r="AAS12" s="273">
        <v>15660810.710000001</v>
      </c>
      <c r="AAT12" s="273">
        <v>20129772.989999998</v>
      </c>
      <c r="AAU12" s="273">
        <v>16807570.640000001</v>
      </c>
      <c r="AAV12" s="273">
        <v>17096574.379999999</v>
      </c>
      <c r="AAW12" s="273">
        <v>54520191.909999996</v>
      </c>
      <c r="AAX12" s="273">
        <v>9712526.2200000007</v>
      </c>
      <c r="AAY12" s="273">
        <v>34527273.170000002</v>
      </c>
      <c r="AAZ12" s="273">
        <v>140550747.28</v>
      </c>
      <c r="ABA12" s="273">
        <v>46150668.760000005</v>
      </c>
      <c r="ABB12" s="273">
        <v>23644966.709999997</v>
      </c>
      <c r="ABC12" s="273">
        <v>12955088.020000003</v>
      </c>
      <c r="ABD12" s="273">
        <v>6084789.1799999997</v>
      </c>
      <c r="ABE12" s="273">
        <v>4672364.4799999995</v>
      </c>
      <c r="ABF12" s="273">
        <v>12538516.440000001</v>
      </c>
      <c r="ABG12" s="273">
        <v>4853964.6000000006</v>
      </c>
      <c r="ABH12" s="273">
        <v>97005117.180000007</v>
      </c>
      <c r="ABI12" s="273">
        <v>52652826.280000001</v>
      </c>
      <c r="ABJ12" s="273">
        <v>9384344.6300000008</v>
      </c>
      <c r="ABK12" s="273">
        <v>10336428.559999999</v>
      </c>
      <c r="ABL12" s="273">
        <v>29301991.379999999</v>
      </c>
      <c r="ABM12" s="273">
        <v>6451222.25</v>
      </c>
      <c r="ABN12" s="273">
        <v>17533366.91</v>
      </c>
      <c r="ABO12" s="273">
        <v>225373394.02000004</v>
      </c>
      <c r="ABP12" s="273">
        <v>8297187.8300000001</v>
      </c>
      <c r="ABQ12" s="273">
        <v>31167134.960000001</v>
      </c>
      <c r="ABR12" s="273">
        <v>28794842.699999999</v>
      </c>
      <c r="ABS12" s="273">
        <v>27062148.779999997</v>
      </c>
      <c r="ABT12" s="273">
        <v>39409421.160000004</v>
      </c>
      <c r="ABU12" s="273">
        <v>3186489.56</v>
      </c>
      <c r="ABV12" s="273">
        <v>15872327.719999999</v>
      </c>
      <c r="ABW12" s="273">
        <v>1403307.9</v>
      </c>
      <c r="ABX12" s="273">
        <v>112035581.26000001</v>
      </c>
      <c r="ABY12" s="273">
        <v>16802340.84</v>
      </c>
      <c r="ABZ12" s="273">
        <v>24417464.060000002</v>
      </c>
      <c r="ACA12" s="273">
        <v>4674652.3899999997</v>
      </c>
      <c r="ACB12" s="273">
        <v>8581803.8100000005</v>
      </c>
      <c r="ACC12" s="273">
        <v>124083682.06999999</v>
      </c>
      <c r="ACD12" s="273">
        <v>5992470.7299999995</v>
      </c>
      <c r="ACE12" s="273">
        <v>13113427.98</v>
      </c>
      <c r="ACF12" s="273">
        <v>3929277.17</v>
      </c>
      <c r="ACG12" s="273">
        <v>16129249.720000003</v>
      </c>
      <c r="ACH12" s="273">
        <v>17554061.43</v>
      </c>
      <c r="ACI12" s="273">
        <v>215004671.41000003</v>
      </c>
      <c r="ACJ12" s="273">
        <v>8387364.9799999995</v>
      </c>
      <c r="ACK12" s="273">
        <v>8088961.5800000001</v>
      </c>
      <c r="ACL12" s="273">
        <v>10855277.549999999</v>
      </c>
      <c r="ACM12" s="273">
        <v>3604360.69</v>
      </c>
      <c r="ACN12" s="273">
        <v>5454291.1500000004</v>
      </c>
      <c r="ACO12" s="273">
        <v>7786373.4800000004</v>
      </c>
      <c r="ACP12" s="273">
        <v>111736095.69</v>
      </c>
      <c r="ACQ12" s="273">
        <v>70229950.860000014</v>
      </c>
      <c r="ACR12" s="273">
        <v>6366653.0599999996</v>
      </c>
      <c r="ACS12" s="273">
        <v>8466851.1500000004</v>
      </c>
      <c r="ACT12" s="273">
        <v>13249002.99</v>
      </c>
      <c r="ACU12" s="273">
        <v>5156615.25</v>
      </c>
      <c r="ACV12" s="273">
        <v>242484254.23999998</v>
      </c>
      <c r="ACW12" s="273">
        <v>11288931.989999998</v>
      </c>
      <c r="ACX12" s="273">
        <v>6678443.8499999987</v>
      </c>
      <c r="ACY12" s="273">
        <v>2540987.94</v>
      </c>
      <c r="ACZ12" s="273">
        <v>2723355.56</v>
      </c>
      <c r="ADA12" s="273">
        <v>6593551.9200000009</v>
      </c>
      <c r="ADB12" s="273">
        <v>1809144.5</v>
      </c>
      <c r="ADC12" s="273">
        <v>2570630.5399999996</v>
      </c>
      <c r="ADD12" s="273">
        <v>3417319.5300000003</v>
      </c>
      <c r="ADE12" s="273">
        <v>4248612.7699999996</v>
      </c>
      <c r="ADF12" s="273">
        <v>99445729.370000005</v>
      </c>
      <c r="ADG12" s="273">
        <v>53953060.969999999</v>
      </c>
      <c r="ADH12" s="273">
        <v>2010970.55</v>
      </c>
      <c r="ADI12" s="273">
        <v>3042398.03</v>
      </c>
      <c r="ADJ12" s="273">
        <v>21950542.890000001</v>
      </c>
      <c r="ADK12" s="273">
        <v>1493302.48</v>
      </c>
      <c r="ADL12" s="273">
        <v>11301431.779999999</v>
      </c>
      <c r="ADM12" s="273">
        <v>3889941.9499999997</v>
      </c>
      <c r="ADN12" s="273">
        <v>8217628.4699999997</v>
      </c>
      <c r="ADO12" s="273">
        <v>518112562.34000003</v>
      </c>
      <c r="ADP12" s="273">
        <v>37947774.07</v>
      </c>
      <c r="ADQ12" s="273">
        <v>30335715.999999996</v>
      </c>
      <c r="ADR12" s="273">
        <v>11289224.339999998</v>
      </c>
      <c r="ADS12" s="273">
        <v>152999392.20999998</v>
      </c>
      <c r="ADT12" s="273">
        <v>7299086.0899999999</v>
      </c>
      <c r="ADU12" s="273">
        <v>21218760.970000003</v>
      </c>
      <c r="ADV12" s="273">
        <v>12750758.419999998</v>
      </c>
      <c r="ADW12" s="273">
        <v>11093702.26</v>
      </c>
      <c r="ADX12" s="273">
        <v>9535084.870000001</v>
      </c>
      <c r="ADY12" s="273">
        <v>516856506.66999996</v>
      </c>
      <c r="ADZ12" s="273">
        <v>97379437.849999994</v>
      </c>
      <c r="AEA12" s="273">
        <v>106211694.27999999</v>
      </c>
      <c r="AEB12" s="273">
        <v>14753472.1</v>
      </c>
      <c r="AEC12" s="273">
        <v>28323590.920000002</v>
      </c>
      <c r="AED12" s="273">
        <v>46987104.68</v>
      </c>
      <c r="AEE12" s="273">
        <v>31664084.650000002</v>
      </c>
      <c r="AEF12" s="273">
        <v>17777007.789999999</v>
      </c>
      <c r="AEG12" s="273">
        <v>7432230.0199999996</v>
      </c>
      <c r="AEH12" s="273">
        <v>17542036.48</v>
      </c>
      <c r="AEI12" s="273">
        <v>21931521.710000001</v>
      </c>
      <c r="AEJ12" s="273">
        <v>13978059.26</v>
      </c>
      <c r="AEK12" s="273">
        <v>11626141.809999999</v>
      </c>
      <c r="AEL12" s="273">
        <v>11844060.99</v>
      </c>
      <c r="AEM12" s="273">
        <v>24625757.090000004</v>
      </c>
      <c r="AEN12" s="273">
        <v>19195660.169999998</v>
      </c>
      <c r="AEO12" s="273">
        <v>4075834.2500000005</v>
      </c>
      <c r="AEP12" s="273">
        <v>30618026.409999996</v>
      </c>
      <c r="AEQ12" s="273">
        <v>8867937.2800000012</v>
      </c>
      <c r="AER12" s="273">
        <v>19300890.02</v>
      </c>
      <c r="AES12" s="273">
        <v>284508746.82999998</v>
      </c>
      <c r="AET12" s="273">
        <v>10195258.460000001</v>
      </c>
      <c r="AEU12" s="273">
        <v>58770628.980000004</v>
      </c>
      <c r="AEV12" s="273">
        <v>10820433.66</v>
      </c>
      <c r="AEW12" s="273">
        <v>10868664.93</v>
      </c>
      <c r="AEX12" s="273">
        <v>42778603.660000004</v>
      </c>
      <c r="AEY12" s="273">
        <v>2992272.91</v>
      </c>
      <c r="AEZ12" s="273">
        <v>7875057.8600000003</v>
      </c>
      <c r="AFA12" s="273">
        <v>4174547.3099999996</v>
      </c>
      <c r="AFB12" s="273">
        <v>3397535.4</v>
      </c>
      <c r="AFC12" s="273">
        <v>221888246.41</v>
      </c>
      <c r="AFD12" s="273">
        <v>77042271.650000006</v>
      </c>
      <c r="AFE12" s="273">
        <v>32354547.759999998</v>
      </c>
      <c r="AFF12" s="273">
        <v>24329183.840000004</v>
      </c>
      <c r="AFG12" s="273">
        <v>100020569.77</v>
      </c>
      <c r="AFH12" s="273">
        <v>9488175.0800000001</v>
      </c>
      <c r="AFI12" s="273">
        <v>14040476.700000001</v>
      </c>
      <c r="AFJ12" s="273">
        <v>16241219.630000001</v>
      </c>
      <c r="AFK12" s="273">
        <v>1350935.7400000002</v>
      </c>
      <c r="AFL12" s="273">
        <v>8751617.959999999</v>
      </c>
      <c r="AFM12" s="273">
        <v>4382367.51</v>
      </c>
      <c r="AFN12" s="273">
        <v>1910121.74</v>
      </c>
      <c r="AFO12" s="273">
        <v>24787636.759999998</v>
      </c>
      <c r="AFP12" s="273">
        <v>473649991.43000007</v>
      </c>
      <c r="AFQ12" s="273">
        <v>55047232.719999999</v>
      </c>
      <c r="AFR12" s="273">
        <v>5588281.5699999994</v>
      </c>
      <c r="AFS12" s="273">
        <v>22778667.48</v>
      </c>
      <c r="AFT12" s="273">
        <v>21356750.280000001</v>
      </c>
      <c r="AFU12" s="273">
        <v>18552895.32</v>
      </c>
      <c r="AFV12" s="273">
        <v>5943438.2699999996</v>
      </c>
      <c r="AFW12" s="273">
        <v>31812314.620000001</v>
      </c>
      <c r="AFX12" s="273">
        <v>8060271.3599999985</v>
      </c>
      <c r="AFY12" s="273">
        <v>6024515.3200000003</v>
      </c>
      <c r="AFZ12" s="273">
        <v>84713680.179999992</v>
      </c>
      <c r="AGA12" s="273">
        <v>14777512.82</v>
      </c>
      <c r="AGB12" s="273">
        <v>373352775.92000002</v>
      </c>
      <c r="AGC12" s="273">
        <v>50305464.559999995</v>
      </c>
      <c r="AGD12" s="273">
        <v>14406252.079999998</v>
      </c>
      <c r="AGE12" s="273">
        <v>7114481.3199999994</v>
      </c>
      <c r="AGF12" s="273">
        <v>90485690.25999999</v>
      </c>
      <c r="AGG12" s="273">
        <v>7375598.6900000004</v>
      </c>
      <c r="AGH12" s="273">
        <v>5774232.29</v>
      </c>
      <c r="AGI12" s="273">
        <v>16468296.18</v>
      </c>
      <c r="AGJ12" s="273">
        <v>1965489.1699999997</v>
      </c>
      <c r="AGK12" s="273">
        <v>9087590.629999999</v>
      </c>
      <c r="AGL12" s="273">
        <v>3216992.86</v>
      </c>
      <c r="AGM12" s="273">
        <v>277762506.50999999</v>
      </c>
      <c r="AGN12" s="273">
        <v>107050438.82000001</v>
      </c>
      <c r="AGO12" s="273">
        <v>111564083.56</v>
      </c>
      <c r="AGP12" s="273">
        <v>7774251.7999999998</v>
      </c>
      <c r="AGQ12" s="273">
        <v>66479817.629999995</v>
      </c>
      <c r="AGR12" s="273">
        <v>83645720.769999996</v>
      </c>
      <c r="AGS12" s="273">
        <v>1356562.8</v>
      </c>
      <c r="AGT12" s="273">
        <v>15599696.029999999</v>
      </c>
      <c r="AGU12" s="273">
        <v>513260144.99000001</v>
      </c>
      <c r="AGV12" s="273">
        <v>461624752.74000001</v>
      </c>
      <c r="AGW12" s="273">
        <v>15648572</v>
      </c>
      <c r="AGX12" s="273">
        <v>72919044.040000007</v>
      </c>
      <c r="AGY12" s="273">
        <v>166287288.90000001</v>
      </c>
      <c r="AGZ12" s="273">
        <v>84633503.070000008</v>
      </c>
      <c r="AHA12" s="273">
        <v>46111579.509999998</v>
      </c>
      <c r="AHB12" s="273">
        <v>11254534.01</v>
      </c>
      <c r="AHC12" s="273">
        <v>9054111.8499999978</v>
      </c>
      <c r="AHD12" s="273">
        <v>30980896.369999997</v>
      </c>
      <c r="AHE12" s="273">
        <v>79319341.650000006</v>
      </c>
      <c r="AHF12" s="273">
        <v>62311748.120000005</v>
      </c>
      <c r="AHG12" s="273">
        <v>8426167.1400000006</v>
      </c>
      <c r="AHH12" s="273">
        <v>27412083.239999998</v>
      </c>
      <c r="AHI12" s="273">
        <v>35531755.149999999</v>
      </c>
      <c r="AHJ12" s="273">
        <v>9159006.2300000004</v>
      </c>
      <c r="AHK12" s="273">
        <v>13372511.199999999</v>
      </c>
      <c r="AHL12" s="273">
        <v>135080989.53999999</v>
      </c>
      <c r="AHM12" s="273">
        <v>5835655.54</v>
      </c>
      <c r="AHN12" s="273">
        <v>5042249.5599999996</v>
      </c>
      <c r="AHO12" s="273">
        <v>3985292.4900000007</v>
      </c>
      <c r="AHP12" s="273">
        <v>14166037.450000001</v>
      </c>
      <c r="AHQ12" s="294">
        <v>4270834.01</v>
      </c>
      <c r="AHR12" s="327">
        <v>4926159.2699999996</v>
      </c>
      <c r="AHS12" s="294">
        <f t="shared" si="0"/>
        <v>49525310134.549995</v>
      </c>
      <c r="AHT12" s="271" t="b">
        <f t="shared" si="1"/>
        <v>1</v>
      </c>
      <c r="AHU12" s="271" t="s">
        <v>12</v>
      </c>
    </row>
    <row r="13" spans="2:905" ht="23.4" customHeight="1" x14ac:dyDescent="0.8">
      <c r="B13" s="270" t="s">
        <v>14</v>
      </c>
      <c r="C13" s="271" t="s">
        <v>15</v>
      </c>
      <c r="D13" s="273">
        <v>669653838.97000003</v>
      </c>
      <c r="E13" s="273">
        <v>56045592.880000003</v>
      </c>
      <c r="F13" s="273">
        <v>86833899.909999996</v>
      </c>
      <c r="G13" s="273">
        <v>35306992.159999996</v>
      </c>
      <c r="H13" s="273">
        <v>101743059.81999999</v>
      </c>
      <c r="I13" s="273">
        <v>51536085.109999999</v>
      </c>
      <c r="J13" s="273">
        <v>83400466.239999995</v>
      </c>
      <c r="K13" s="273">
        <v>55804096.460000001</v>
      </c>
      <c r="L13" s="273">
        <v>54189655.170000002</v>
      </c>
      <c r="M13" s="273">
        <v>45796294.560000002</v>
      </c>
      <c r="N13" s="273">
        <v>30430532.25</v>
      </c>
      <c r="O13" s="273">
        <v>34456268.18</v>
      </c>
      <c r="P13" s="273">
        <v>26812258.379999999</v>
      </c>
      <c r="Q13" s="273">
        <v>39094393.329999998</v>
      </c>
      <c r="R13" s="273">
        <v>38063884.299999997</v>
      </c>
      <c r="S13" s="273">
        <v>56603371.299999997</v>
      </c>
      <c r="T13" s="273">
        <v>51514729.520000003</v>
      </c>
      <c r="U13" s="273">
        <v>9264864.8399999999</v>
      </c>
      <c r="V13" s="273">
        <v>556094366.09000003</v>
      </c>
      <c r="W13" s="273">
        <v>144277547.37</v>
      </c>
      <c r="X13" s="273">
        <v>35899843.219999999</v>
      </c>
      <c r="Y13" s="273">
        <v>52335461.640000001</v>
      </c>
      <c r="Z13" s="273">
        <v>60828783.549999997</v>
      </c>
      <c r="AA13" s="273">
        <v>52123632.079999998</v>
      </c>
      <c r="AB13" s="273">
        <v>29740786.52</v>
      </c>
      <c r="AC13" s="273">
        <v>130441397.31999999</v>
      </c>
      <c r="AD13" s="273">
        <v>58126308.490000002</v>
      </c>
      <c r="AE13" s="273">
        <v>42281211.93</v>
      </c>
      <c r="AF13" s="273">
        <v>119484966.97</v>
      </c>
      <c r="AG13" s="273">
        <v>51766612.329999998</v>
      </c>
      <c r="AH13" s="273">
        <v>105816796</v>
      </c>
      <c r="AI13" s="273">
        <v>74995428.989999995</v>
      </c>
      <c r="AJ13" s="273">
        <v>34613616.939999998</v>
      </c>
      <c r="AK13" s="273">
        <v>26698738.300000001</v>
      </c>
      <c r="AL13" s="273">
        <v>36449634.060000002</v>
      </c>
      <c r="AM13" s="273">
        <v>56230426.689999998</v>
      </c>
      <c r="AN13" s="273">
        <v>21484641.940000001</v>
      </c>
      <c r="AO13" s="273">
        <v>37765170.960000001</v>
      </c>
      <c r="AP13" s="273">
        <v>43493002.479999997</v>
      </c>
      <c r="AQ13" s="273">
        <v>34415106.939999998</v>
      </c>
      <c r="AR13" s="273">
        <v>29944085.48</v>
      </c>
      <c r="AS13" s="273">
        <v>17473165.859999999</v>
      </c>
      <c r="AT13" s="273">
        <v>390078604.75999999</v>
      </c>
      <c r="AU13" s="273">
        <v>21977815.16</v>
      </c>
      <c r="AV13" s="273">
        <v>18835673.539999999</v>
      </c>
      <c r="AW13" s="273">
        <v>34236991.479999997</v>
      </c>
      <c r="AX13" s="273">
        <v>44497924.759999998</v>
      </c>
      <c r="AY13" s="273">
        <v>66013195.880000003</v>
      </c>
      <c r="AZ13" s="273">
        <v>26937559.460000001</v>
      </c>
      <c r="BA13" s="273">
        <v>32001517.420000002</v>
      </c>
      <c r="BB13" s="273">
        <v>25019133.940000001</v>
      </c>
      <c r="BC13" s="273">
        <v>27522552.41</v>
      </c>
      <c r="BD13" s="273">
        <v>15019021.58</v>
      </c>
      <c r="BE13" s="273">
        <v>18709976.77</v>
      </c>
      <c r="BF13" s="273">
        <v>97191182.349999994</v>
      </c>
      <c r="BG13" s="273">
        <v>17182659.699999999</v>
      </c>
      <c r="BH13" s="273">
        <v>18470490.32</v>
      </c>
      <c r="BI13" s="273">
        <v>318000493.82999998</v>
      </c>
      <c r="BJ13" s="273">
        <v>211165584.52000001</v>
      </c>
      <c r="BK13" s="273">
        <v>51875030.960000001</v>
      </c>
      <c r="BL13" s="273">
        <v>35922838.700000003</v>
      </c>
      <c r="BM13" s="273">
        <v>70914864.519999996</v>
      </c>
      <c r="BN13" s="273">
        <v>53141143.859999999</v>
      </c>
      <c r="BO13" s="273">
        <v>48365026.920000002</v>
      </c>
      <c r="BP13" s="273">
        <v>8986201.9299999997</v>
      </c>
      <c r="BQ13" s="273">
        <v>9926221.5299999993</v>
      </c>
      <c r="BR13" s="273">
        <v>404773754.5</v>
      </c>
      <c r="BS13" s="273">
        <v>59431919.560000002</v>
      </c>
      <c r="BT13" s="273">
        <v>40385614.299999997</v>
      </c>
      <c r="BU13" s="273">
        <v>63088437.57</v>
      </c>
      <c r="BV13" s="273">
        <v>50221543.329999998</v>
      </c>
      <c r="BW13" s="273">
        <v>37243655.509999998</v>
      </c>
      <c r="BX13" s="273">
        <v>39268527.18</v>
      </c>
      <c r="BY13" s="273">
        <v>63297077.359999999</v>
      </c>
      <c r="BZ13" s="273">
        <v>143887662.53999999</v>
      </c>
      <c r="CA13" s="273">
        <v>31181163.260000002</v>
      </c>
      <c r="CB13" s="273">
        <v>48775308.159999996</v>
      </c>
      <c r="CC13" s="273">
        <v>74549676.510000005</v>
      </c>
      <c r="CD13" s="273">
        <v>27113146.699999999</v>
      </c>
      <c r="CE13" s="273">
        <v>27631499.879999999</v>
      </c>
      <c r="CF13" s="273">
        <v>25077377.960000001</v>
      </c>
      <c r="CG13" s="273">
        <v>680177956.11000001</v>
      </c>
      <c r="CH13" s="273">
        <v>49521863.869999997</v>
      </c>
      <c r="CI13" s="273">
        <v>87291826.349999994</v>
      </c>
      <c r="CJ13" s="273">
        <v>39743777.340000004</v>
      </c>
      <c r="CK13" s="273">
        <v>41072443.229999997</v>
      </c>
      <c r="CL13" s="273">
        <v>53032523.039999999</v>
      </c>
      <c r="CM13" s="273">
        <v>42481589.509999998</v>
      </c>
      <c r="CN13" s="273">
        <v>68497919.230000004</v>
      </c>
      <c r="CO13" s="273">
        <v>24916973</v>
      </c>
      <c r="CP13" s="273">
        <v>49541772.189999998</v>
      </c>
      <c r="CQ13" s="273">
        <v>32959487.140000001</v>
      </c>
      <c r="CR13" s="273">
        <v>61493418.229999997</v>
      </c>
      <c r="CS13" s="273">
        <v>37387564.880000003</v>
      </c>
      <c r="CT13" s="273">
        <v>340918818.31999999</v>
      </c>
      <c r="CU13" s="273">
        <v>38746060.189999998</v>
      </c>
      <c r="CV13" s="273">
        <v>47536856.68</v>
      </c>
      <c r="CW13" s="273">
        <v>63218988.630000003</v>
      </c>
      <c r="CX13" s="273">
        <v>33718891.079999998</v>
      </c>
      <c r="CY13" s="273">
        <v>60548821.530000001</v>
      </c>
      <c r="CZ13" s="273">
        <v>36349641.18</v>
      </c>
      <c r="DA13" s="273">
        <v>19073982.579999998</v>
      </c>
      <c r="DB13" s="273">
        <v>244288997.30000001</v>
      </c>
      <c r="DC13" s="273">
        <v>260247372.44999999</v>
      </c>
      <c r="DD13" s="273">
        <v>47817161.670000002</v>
      </c>
      <c r="DE13" s="273">
        <v>36743191.810000002</v>
      </c>
      <c r="DF13" s="273">
        <v>71603480.760000005</v>
      </c>
      <c r="DG13" s="273">
        <v>45498571.689999998</v>
      </c>
      <c r="DH13" s="273">
        <v>43374857.740000002</v>
      </c>
      <c r="DI13" s="273">
        <v>43140051.969999999</v>
      </c>
      <c r="DJ13" s="273">
        <v>19586718.73</v>
      </c>
      <c r="DK13" s="273">
        <v>772684287.38</v>
      </c>
      <c r="DL13" s="273">
        <v>40976371.880000003</v>
      </c>
      <c r="DM13" s="273">
        <v>63314742.289999999</v>
      </c>
      <c r="DN13" s="273">
        <v>55117958.060000002</v>
      </c>
      <c r="DO13" s="273">
        <v>60945374.450000003</v>
      </c>
      <c r="DP13" s="273">
        <v>51021595.460000001</v>
      </c>
      <c r="DQ13" s="273">
        <v>83389551.739999995</v>
      </c>
      <c r="DR13" s="273">
        <v>47241742.93</v>
      </c>
      <c r="DS13" s="273">
        <v>71108971.670000002</v>
      </c>
      <c r="DT13" s="273">
        <v>360434796.14999998</v>
      </c>
      <c r="DU13" s="273">
        <v>57997292.359999999</v>
      </c>
      <c r="DV13" s="273">
        <v>100443675.31</v>
      </c>
      <c r="DW13" s="273">
        <v>112754703.62</v>
      </c>
      <c r="DX13" s="273">
        <v>45577635.740000002</v>
      </c>
      <c r="DY13" s="273">
        <v>66092841.5</v>
      </c>
      <c r="DZ13" s="273">
        <v>59237538.119999997</v>
      </c>
      <c r="EA13" s="273">
        <v>17060170.800000001</v>
      </c>
      <c r="EB13" s="273">
        <v>36107026.039999999</v>
      </c>
      <c r="EC13" s="273">
        <v>38739332.140000001</v>
      </c>
      <c r="ED13" s="273">
        <v>79708279.129999995</v>
      </c>
      <c r="EE13" s="273">
        <v>241101693.47999999</v>
      </c>
      <c r="EF13" s="273">
        <v>214028140.19999999</v>
      </c>
      <c r="EG13" s="273">
        <v>48751415.240000002</v>
      </c>
      <c r="EH13" s="273">
        <v>47341033.310000002</v>
      </c>
      <c r="EI13" s="273">
        <v>53195454.420000002</v>
      </c>
      <c r="EJ13" s="273">
        <v>61332158.759999998</v>
      </c>
      <c r="EK13" s="273">
        <v>89673893.950000003</v>
      </c>
      <c r="EL13" s="273">
        <v>33123572.469999999</v>
      </c>
      <c r="EM13" s="273">
        <v>38988109.920000002</v>
      </c>
      <c r="EN13" s="273">
        <v>511601690.25</v>
      </c>
      <c r="EO13" s="273">
        <v>45522990.539999999</v>
      </c>
      <c r="EP13" s="273">
        <v>39622693.270000003</v>
      </c>
      <c r="EQ13" s="273">
        <v>38827418.600000001</v>
      </c>
      <c r="ER13" s="273">
        <v>24197184.309999999</v>
      </c>
      <c r="ES13" s="273">
        <v>24179054.920000002</v>
      </c>
      <c r="ET13" s="273">
        <v>52182360.450000003</v>
      </c>
      <c r="EU13" s="273">
        <v>48962146.490000002</v>
      </c>
      <c r="EV13" s="273">
        <v>34603872.840000004</v>
      </c>
      <c r="EW13" s="273">
        <v>346011568.79000002</v>
      </c>
      <c r="EX13" s="273">
        <v>23030225.16</v>
      </c>
      <c r="EY13" s="273">
        <v>35013532.579999998</v>
      </c>
      <c r="EZ13" s="273">
        <v>47871215.700000003</v>
      </c>
      <c r="FA13" s="273">
        <v>71296909.730000004</v>
      </c>
      <c r="FB13" s="273">
        <v>54679518.170000002</v>
      </c>
      <c r="FC13" s="273">
        <v>53905270.07</v>
      </c>
      <c r="FD13" s="273">
        <v>34174076.020000003</v>
      </c>
      <c r="FE13" s="273">
        <v>29641288.609999999</v>
      </c>
      <c r="FF13" s="273">
        <v>23134266.280000001</v>
      </c>
      <c r="FG13" s="273">
        <v>22944430</v>
      </c>
      <c r="FH13" s="273">
        <v>13601663</v>
      </c>
      <c r="FI13" s="273">
        <v>265418799.97999999</v>
      </c>
      <c r="FJ13" s="273">
        <v>38927971.439999998</v>
      </c>
      <c r="FK13" s="273">
        <v>42388112.909999996</v>
      </c>
      <c r="FL13" s="273">
        <v>42007816.130000003</v>
      </c>
      <c r="FM13" s="273">
        <v>61520402.460000001</v>
      </c>
      <c r="FN13" s="273">
        <v>52279704.890000001</v>
      </c>
      <c r="FO13" s="273">
        <v>14751892.58</v>
      </c>
      <c r="FP13" s="273">
        <v>6634512.5800000001</v>
      </c>
      <c r="FQ13" s="273">
        <v>593214192.32000005</v>
      </c>
      <c r="FR13" s="273">
        <v>34578464.560000002</v>
      </c>
      <c r="FS13" s="273">
        <v>55265991.049999997</v>
      </c>
      <c r="FT13" s="273">
        <v>49149064.920000002</v>
      </c>
      <c r="FU13" s="273">
        <v>72344355.819999993</v>
      </c>
      <c r="FV13" s="273">
        <v>34286113.390000001</v>
      </c>
      <c r="FW13" s="273">
        <v>80326978.870000005</v>
      </c>
      <c r="FX13" s="273">
        <v>47817737.560000002</v>
      </c>
      <c r="FY13" s="273">
        <v>50634580.469999999</v>
      </c>
      <c r="FZ13" s="273">
        <v>38427116.670000002</v>
      </c>
      <c r="GA13" s="273">
        <v>77532806.099999994</v>
      </c>
      <c r="GB13" s="273">
        <v>40455339.340000004</v>
      </c>
      <c r="GC13" s="273">
        <v>26177416.93</v>
      </c>
      <c r="GD13" s="273">
        <v>10714015</v>
      </c>
      <c r="GE13" s="273">
        <v>349387288.94</v>
      </c>
      <c r="GF13" s="273">
        <v>31651530</v>
      </c>
      <c r="GG13" s="273">
        <v>40263072.280000001</v>
      </c>
      <c r="GH13" s="273">
        <v>70850229.530000001</v>
      </c>
      <c r="GI13" s="273">
        <v>42598287.509999998</v>
      </c>
      <c r="GJ13" s="273">
        <v>37829562.25</v>
      </c>
      <c r="GK13" s="273">
        <v>39788470.469999999</v>
      </c>
      <c r="GL13" s="273">
        <v>85910230.060000002</v>
      </c>
      <c r="GM13" s="273">
        <v>31547192.579999998</v>
      </c>
      <c r="GN13" s="273">
        <v>12113531.939999999</v>
      </c>
      <c r="GO13" s="273">
        <v>10377777.74</v>
      </c>
      <c r="GP13" s="273">
        <v>10893858.960000001</v>
      </c>
      <c r="GQ13" s="273">
        <v>244309158.03</v>
      </c>
      <c r="GR13" s="273">
        <v>58471435.380000003</v>
      </c>
      <c r="GS13" s="273">
        <v>40009671.75</v>
      </c>
      <c r="GT13" s="273">
        <v>59311334.049999997</v>
      </c>
      <c r="GU13" s="273">
        <v>20898735.34</v>
      </c>
      <c r="GV13" s="273">
        <v>45422308.770000003</v>
      </c>
      <c r="GW13" s="273">
        <v>41625361.479999997</v>
      </c>
      <c r="GX13" s="273">
        <v>28470427.100000001</v>
      </c>
      <c r="GY13" s="273">
        <v>276085099.31999999</v>
      </c>
      <c r="GZ13" s="273">
        <v>32245260.420000002</v>
      </c>
      <c r="HA13" s="273">
        <v>70695139.670000002</v>
      </c>
      <c r="HB13" s="273">
        <v>48910103.659999996</v>
      </c>
      <c r="HC13" s="273">
        <v>474371899.24000001</v>
      </c>
      <c r="HD13" s="273">
        <v>70563295.939999998</v>
      </c>
      <c r="HE13" s="273">
        <v>78347455.629999995</v>
      </c>
      <c r="HF13" s="273">
        <v>80696983.310000002</v>
      </c>
      <c r="HG13" s="273">
        <v>61696635.520000003</v>
      </c>
      <c r="HH13" s="273">
        <v>82160513.040000007</v>
      </c>
      <c r="HI13" s="273">
        <v>14613121.23</v>
      </c>
      <c r="HJ13" s="273">
        <v>332495808.10000002</v>
      </c>
      <c r="HK13" s="273">
        <v>68219808.030000001</v>
      </c>
      <c r="HL13" s="273">
        <v>73927913.659999996</v>
      </c>
      <c r="HM13" s="273">
        <v>58013979.43</v>
      </c>
      <c r="HN13" s="273">
        <v>35027478.539999999</v>
      </c>
      <c r="HO13" s="273">
        <v>40654740.159999996</v>
      </c>
      <c r="HP13" s="273">
        <v>52589858.560000002</v>
      </c>
      <c r="HQ13" s="273">
        <v>26661160.449999999</v>
      </c>
      <c r="HR13" s="273">
        <v>421735907.23000002</v>
      </c>
      <c r="HS13" s="273">
        <v>169963646.41999999</v>
      </c>
      <c r="HT13" s="273">
        <v>50493306.490000002</v>
      </c>
      <c r="HU13" s="273">
        <v>35949242.909999996</v>
      </c>
      <c r="HV13" s="273">
        <v>33869118.159999996</v>
      </c>
      <c r="HW13" s="273">
        <v>36268102.590000004</v>
      </c>
      <c r="HX13" s="273">
        <v>74608250.420000002</v>
      </c>
      <c r="HY13" s="273">
        <v>33100435.920000002</v>
      </c>
      <c r="HZ13" s="273">
        <v>35216637.32</v>
      </c>
      <c r="IA13" s="273">
        <v>34075048.93</v>
      </c>
      <c r="IB13" s="273">
        <v>39921653.840000004</v>
      </c>
      <c r="IC13" s="273">
        <v>49872378.18</v>
      </c>
      <c r="ID13" s="273">
        <v>22422249.120000001</v>
      </c>
      <c r="IE13" s="273">
        <v>39335859.200000003</v>
      </c>
      <c r="IF13" s="273">
        <v>23108041.670000002</v>
      </c>
      <c r="IG13" s="273">
        <v>28687738.920000002</v>
      </c>
      <c r="IH13" s="273">
        <v>357021683.33999997</v>
      </c>
      <c r="II13" s="273">
        <v>167838366.47999999</v>
      </c>
      <c r="IJ13" s="273">
        <v>54705181.119999997</v>
      </c>
      <c r="IK13" s="273">
        <v>84327014.090000004</v>
      </c>
      <c r="IL13" s="273">
        <v>97383275.290000007</v>
      </c>
      <c r="IM13" s="273">
        <v>47749330.32</v>
      </c>
      <c r="IN13" s="273">
        <v>39581763.130000003</v>
      </c>
      <c r="IO13" s="273">
        <v>23730466.780000001</v>
      </c>
      <c r="IP13" s="273">
        <v>29466720.390000001</v>
      </c>
      <c r="IQ13" s="273">
        <v>29467178.370000001</v>
      </c>
      <c r="IR13" s="273">
        <v>34486330.140000001</v>
      </c>
      <c r="IS13" s="273">
        <v>530486556.91000003</v>
      </c>
      <c r="IT13" s="273">
        <v>256567928.13</v>
      </c>
      <c r="IU13" s="273">
        <v>76171174.730000004</v>
      </c>
      <c r="IV13" s="273">
        <v>46986790.689999998</v>
      </c>
      <c r="IW13" s="273">
        <v>38323480.340000004</v>
      </c>
      <c r="IX13" s="273">
        <v>23258060</v>
      </c>
      <c r="IY13" s="273">
        <v>38090107.509999998</v>
      </c>
      <c r="IZ13" s="273">
        <v>23048921.960000001</v>
      </c>
      <c r="JA13" s="273">
        <v>32979629.510000002</v>
      </c>
      <c r="JB13" s="273">
        <v>43527777.990000002</v>
      </c>
      <c r="JC13" s="273">
        <v>39480250.969999999</v>
      </c>
      <c r="JD13" s="273">
        <v>31752559.670000002</v>
      </c>
      <c r="JE13" s="273">
        <v>244274782.09999999</v>
      </c>
      <c r="JF13" s="273">
        <v>176085802.44</v>
      </c>
      <c r="JG13" s="273">
        <v>43140635.329999998</v>
      </c>
      <c r="JH13" s="273">
        <v>41490879.149999999</v>
      </c>
      <c r="JI13" s="273">
        <v>30674986.800000001</v>
      </c>
      <c r="JJ13" s="273">
        <v>34635824.32</v>
      </c>
      <c r="JK13" s="273">
        <v>254643554.13</v>
      </c>
      <c r="JL13" s="273">
        <v>29540968.469999999</v>
      </c>
      <c r="JM13" s="273">
        <v>43502198.219999999</v>
      </c>
      <c r="JN13" s="273">
        <v>55403354.140000001</v>
      </c>
      <c r="JO13" s="273">
        <v>40724158.579999998</v>
      </c>
      <c r="JP13" s="273">
        <v>73351727.439999998</v>
      </c>
      <c r="JQ13" s="273">
        <v>31661844.469999999</v>
      </c>
      <c r="JR13" s="273">
        <v>342044142.74000001</v>
      </c>
      <c r="JS13" s="273">
        <v>199383772.13</v>
      </c>
      <c r="JT13" s="273">
        <v>36747564.350000001</v>
      </c>
      <c r="JU13" s="273">
        <v>23478820.32</v>
      </c>
      <c r="JV13" s="273">
        <v>56140800.189999998</v>
      </c>
      <c r="JW13" s="273">
        <v>22739548.379999999</v>
      </c>
      <c r="JX13" s="273">
        <v>98820674.549999997</v>
      </c>
      <c r="JY13" s="273">
        <v>51760782.490000002</v>
      </c>
      <c r="JZ13" s="273">
        <v>31883912.23</v>
      </c>
      <c r="KA13" s="273">
        <v>55566634.399999999</v>
      </c>
      <c r="KB13" s="273">
        <v>36967956.210000001</v>
      </c>
      <c r="KC13" s="273">
        <v>38250288.18</v>
      </c>
      <c r="KD13" s="273">
        <v>26422695.390000001</v>
      </c>
      <c r="KE13" s="273">
        <v>14734010</v>
      </c>
      <c r="KF13" s="273">
        <v>27887613.43</v>
      </c>
      <c r="KG13" s="273">
        <v>0</v>
      </c>
      <c r="KH13" s="273">
        <v>554720403.20000005</v>
      </c>
      <c r="KI13" s="273">
        <v>72340625.780000001</v>
      </c>
      <c r="KJ13" s="273">
        <v>47401306.640000001</v>
      </c>
      <c r="KK13" s="273">
        <v>57171344.509999998</v>
      </c>
      <c r="KL13" s="273">
        <v>45373846.409999996</v>
      </c>
      <c r="KM13" s="273">
        <v>41953869.289999999</v>
      </c>
      <c r="KN13" s="273">
        <v>86898178.219999999</v>
      </c>
      <c r="KO13" s="273">
        <v>41276231.43</v>
      </c>
      <c r="KP13" s="273">
        <v>36327929.850000001</v>
      </c>
      <c r="KQ13" s="273">
        <v>191990469.59</v>
      </c>
      <c r="KR13" s="273">
        <v>39866150</v>
      </c>
      <c r="KS13" s="273">
        <v>50385659.960000001</v>
      </c>
      <c r="KT13" s="273">
        <v>84705729.709999993</v>
      </c>
      <c r="KU13" s="273">
        <v>36337330</v>
      </c>
      <c r="KV13" s="273">
        <v>45306157.130000003</v>
      </c>
      <c r="KW13" s="273">
        <v>204126302.28999999</v>
      </c>
      <c r="KX13" s="273">
        <v>57097907.340000004</v>
      </c>
      <c r="KY13" s="273">
        <v>363462674.14999998</v>
      </c>
      <c r="KZ13" s="273">
        <v>39337589.020000003</v>
      </c>
      <c r="LA13" s="273">
        <v>35856902.229999997</v>
      </c>
      <c r="LB13" s="273">
        <v>67636364.090000004</v>
      </c>
      <c r="LC13" s="273">
        <v>65390231.310000002</v>
      </c>
      <c r="LD13" s="273">
        <v>48852717.649999999</v>
      </c>
      <c r="LE13" s="273">
        <v>40989714.770000003</v>
      </c>
      <c r="LF13" s="273">
        <v>27372128.870000001</v>
      </c>
      <c r="LG13" s="273">
        <v>594482442.72000003</v>
      </c>
      <c r="LH13" s="273">
        <v>175444907.96000001</v>
      </c>
      <c r="LI13" s="273">
        <v>241293206.97999999</v>
      </c>
      <c r="LJ13" s="273">
        <v>197286762.47</v>
      </c>
      <c r="LK13" s="273">
        <v>43306184.280000001</v>
      </c>
      <c r="LL13" s="273">
        <v>51618266.93</v>
      </c>
      <c r="LM13" s="273">
        <v>35464767.350000001</v>
      </c>
      <c r="LN13" s="273">
        <v>63699740.149999999</v>
      </c>
      <c r="LO13" s="273">
        <v>32057286.309999999</v>
      </c>
      <c r="LP13" s="273">
        <v>57340522.210000001</v>
      </c>
      <c r="LQ13" s="273">
        <v>11570588.68</v>
      </c>
      <c r="LR13" s="273">
        <v>266609735.43000001</v>
      </c>
      <c r="LS13" s="273">
        <v>80347986.760000005</v>
      </c>
      <c r="LT13" s="273">
        <v>47488077.439999998</v>
      </c>
      <c r="LU13" s="273">
        <v>457246849.14999998</v>
      </c>
      <c r="LV13" s="273">
        <v>179039017.88999999</v>
      </c>
      <c r="LW13" s="273">
        <v>490898396.25999999</v>
      </c>
      <c r="LX13" s="273">
        <v>196287837.34999999</v>
      </c>
      <c r="LY13" s="273">
        <v>75096802.920000002</v>
      </c>
      <c r="LZ13" s="273">
        <v>68018632.980000004</v>
      </c>
      <c r="MA13" s="273">
        <v>64807220.049999997</v>
      </c>
      <c r="MB13" s="273">
        <v>57605949.229999997</v>
      </c>
      <c r="MC13" s="273">
        <v>58513431.909999996</v>
      </c>
      <c r="MD13" s="273">
        <v>56221023.439999998</v>
      </c>
      <c r="ME13" s="273">
        <v>98816513.989999995</v>
      </c>
      <c r="MF13" s="273">
        <v>36548640.729999997</v>
      </c>
      <c r="MG13" s="273">
        <v>575236993.84000003</v>
      </c>
      <c r="MH13" s="273">
        <v>39690910.649999999</v>
      </c>
      <c r="MI13" s="273">
        <v>28612895.989999998</v>
      </c>
      <c r="MJ13" s="273">
        <v>29558413.98</v>
      </c>
      <c r="MK13" s="273">
        <v>27899339.210000001</v>
      </c>
      <c r="ML13" s="273">
        <v>43270385.549999997</v>
      </c>
      <c r="MM13" s="273">
        <v>33007299.440000001</v>
      </c>
      <c r="MN13" s="273">
        <v>32596129.899999999</v>
      </c>
      <c r="MO13" s="273">
        <v>49942995.420000002</v>
      </c>
      <c r="MP13" s="273">
        <v>26731842.48</v>
      </c>
      <c r="MQ13" s="273">
        <v>30816017</v>
      </c>
      <c r="MR13" s="273">
        <v>30983996.390000001</v>
      </c>
      <c r="MS13" s="273">
        <v>436262781.36000001</v>
      </c>
      <c r="MT13" s="273">
        <v>33204643.059999999</v>
      </c>
      <c r="MU13" s="273">
        <v>46572586.07</v>
      </c>
      <c r="MV13" s="273">
        <v>68293793</v>
      </c>
      <c r="MW13" s="273">
        <v>71167160.579999998</v>
      </c>
      <c r="MX13" s="273">
        <v>46650363.719999999</v>
      </c>
      <c r="MY13" s="273">
        <v>78691380.049899995</v>
      </c>
      <c r="MZ13" s="273">
        <v>77207332.459999993</v>
      </c>
      <c r="NA13" s="273">
        <v>46210815.890000001</v>
      </c>
      <c r="NB13" s="273">
        <v>21166094.530000001</v>
      </c>
      <c r="NC13" s="273">
        <v>12774386.58</v>
      </c>
      <c r="ND13" s="273">
        <v>667010847.61000001</v>
      </c>
      <c r="NE13" s="273">
        <v>90741410.579999998</v>
      </c>
      <c r="NF13" s="273">
        <v>34210787.060000002</v>
      </c>
      <c r="NG13" s="273">
        <v>200950470.16</v>
      </c>
      <c r="NH13" s="273">
        <v>34358951.810000002</v>
      </c>
      <c r="NI13" s="273">
        <v>70418501</v>
      </c>
      <c r="NJ13" s="273">
        <v>129988490.67</v>
      </c>
      <c r="NK13" s="273">
        <v>122290452.12</v>
      </c>
      <c r="NL13" s="273">
        <v>13959827.199999999</v>
      </c>
      <c r="NM13" s="273">
        <v>61593523.590000004</v>
      </c>
      <c r="NN13" s="273">
        <v>47337000.119999997</v>
      </c>
      <c r="NO13" s="273">
        <v>17566335</v>
      </c>
      <c r="NP13" s="273">
        <v>253055854.5</v>
      </c>
      <c r="NQ13" s="273">
        <v>37843073.829999998</v>
      </c>
      <c r="NR13" s="273">
        <v>36371869.770000003</v>
      </c>
      <c r="NS13" s="273">
        <v>34787204.07</v>
      </c>
      <c r="NT13" s="273">
        <v>34100671.479999997</v>
      </c>
      <c r="NU13" s="273">
        <v>9366797.5800000001</v>
      </c>
      <c r="NV13" s="273">
        <v>16872255.48</v>
      </c>
      <c r="NW13" s="273">
        <v>384484185.89999998</v>
      </c>
      <c r="NX13" s="273">
        <v>144963834.11000001</v>
      </c>
      <c r="NY13" s="273">
        <v>36463955.880000003</v>
      </c>
      <c r="NZ13" s="273">
        <v>32876308.649999999</v>
      </c>
      <c r="OA13" s="273">
        <v>44798816.810000002</v>
      </c>
      <c r="OB13" s="273">
        <v>57518875.350000001</v>
      </c>
      <c r="OC13" s="273">
        <v>26030389.829999998</v>
      </c>
      <c r="OD13" s="273">
        <v>434413943.72000003</v>
      </c>
      <c r="OE13" s="273">
        <v>130048908.79000001</v>
      </c>
      <c r="OF13" s="273">
        <v>60382773.859999999</v>
      </c>
      <c r="OG13" s="273">
        <v>131419537.45999999</v>
      </c>
      <c r="OH13" s="273">
        <v>41206018.299999997</v>
      </c>
      <c r="OI13" s="273">
        <v>61788133.490000002</v>
      </c>
      <c r="OJ13" s="273">
        <v>44458891</v>
      </c>
      <c r="OK13" s="273">
        <v>22596014.879999999</v>
      </c>
      <c r="OL13" s="273">
        <v>15979673.33</v>
      </c>
      <c r="OM13" s="273">
        <v>381394332.52999997</v>
      </c>
      <c r="ON13" s="273">
        <v>103814369.38</v>
      </c>
      <c r="OO13" s="273">
        <v>119249651.2</v>
      </c>
      <c r="OP13" s="273">
        <v>66175310.189999998</v>
      </c>
      <c r="OQ13" s="273">
        <v>47628818.189999998</v>
      </c>
      <c r="OR13" s="273">
        <v>18887635.280000001</v>
      </c>
      <c r="OS13" s="273">
        <v>228775315.34</v>
      </c>
      <c r="OT13" s="273">
        <v>31637943.82</v>
      </c>
      <c r="OU13" s="273">
        <v>31901200.809999999</v>
      </c>
      <c r="OV13" s="273">
        <v>51603201.020000003</v>
      </c>
      <c r="OW13" s="273">
        <v>56551933.560000002</v>
      </c>
      <c r="OX13" s="273">
        <v>100774214.76000001</v>
      </c>
      <c r="OY13" s="273">
        <v>35386629.039999999</v>
      </c>
      <c r="OZ13" s="273">
        <v>13677189.52</v>
      </c>
      <c r="PA13" s="273">
        <v>14952827.42</v>
      </c>
      <c r="PB13" s="273">
        <v>369507462.01999998</v>
      </c>
      <c r="PC13" s="273">
        <v>30028672.640000001</v>
      </c>
      <c r="PD13" s="273">
        <v>87823183</v>
      </c>
      <c r="PE13" s="273">
        <v>29460291.649999999</v>
      </c>
      <c r="PF13" s="273">
        <v>52780115.090000004</v>
      </c>
      <c r="PG13" s="273">
        <v>98909387.040000007</v>
      </c>
      <c r="PH13" s="273">
        <v>35290006.460000001</v>
      </c>
      <c r="PI13" s="273">
        <v>33898195.890000001</v>
      </c>
      <c r="PJ13" s="273">
        <v>42648039.68</v>
      </c>
      <c r="PK13" s="273">
        <v>35300014.909999996</v>
      </c>
      <c r="PL13" s="273">
        <v>40790276.340000004</v>
      </c>
      <c r="PM13" s="273">
        <v>55027136.350000001</v>
      </c>
      <c r="PN13" s="273">
        <v>33634259.219999999</v>
      </c>
      <c r="PO13" s="273">
        <v>102213167.33</v>
      </c>
      <c r="PP13" s="273">
        <v>11472135.32</v>
      </c>
      <c r="PQ13" s="273">
        <v>14192221</v>
      </c>
      <c r="PR13" s="273">
        <v>10737158.550000001</v>
      </c>
      <c r="PS13" s="273">
        <v>12197885.189999999</v>
      </c>
      <c r="PT13" s="273">
        <v>808144899.35000002</v>
      </c>
      <c r="PU13" s="273">
        <v>51743812.479999997</v>
      </c>
      <c r="PV13" s="273">
        <v>49506542.119999997</v>
      </c>
      <c r="PW13" s="273">
        <v>72250701.260000005</v>
      </c>
      <c r="PX13" s="273">
        <v>149134640.40000001</v>
      </c>
      <c r="PY13" s="273">
        <v>49980726.590000004</v>
      </c>
      <c r="PZ13" s="273">
        <v>105348299.23999999</v>
      </c>
      <c r="QA13" s="273">
        <v>47321479.149999999</v>
      </c>
      <c r="QB13" s="273">
        <v>96802243.590000004</v>
      </c>
      <c r="QC13" s="273">
        <v>31940682.489999998</v>
      </c>
      <c r="QD13" s="273">
        <v>88459013.370000005</v>
      </c>
      <c r="QE13" s="273">
        <v>32966810.84</v>
      </c>
      <c r="QF13" s="273">
        <v>39177294.880000003</v>
      </c>
      <c r="QG13" s="273">
        <v>54998128.079999998</v>
      </c>
      <c r="QH13" s="273">
        <v>73257871.290000007</v>
      </c>
      <c r="QI13" s="273">
        <v>76741414.609999999</v>
      </c>
      <c r="QJ13" s="273">
        <v>45453108.479999997</v>
      </c>
      <c r="QK13" s="273">
        <v>40980079.229999997</v>
      </c>
      <c r="QL13" s="273">
        <v>33671040.32</v>
      </c>
      <c r="QM13" s="273">
        <v>78734520.530000001</v>
      </c>
      <c r="QN13" s="273">
        <v>85176048.450000003</v>
      </c>
      <c r="QO13" s="273">
        <v>34291716.740000002</v>
      </c>
      <c r="QP13" s="273">
        <v>8941952.1500000004</v>
      </c>
      <c r="QQ13" s="273">
        <v>6512587.7400000002</v>
      </c>
      <c r="QR13" s="273">
        <v>8266980</v>
      </c>
      <c r="QS13" s="273">
        <v>8020863.7000000002</v>
      </c>
      <c r="QT13" s="273">
        <v>408635667.39999998</v>
      </c>
      <c r="QU13" s="273">
        <v>32442775.640000001</v>
      </c>
      <c r="QV13" s="273">
        <v>85895566.420000002</v>
      </c>
      <c r="QW13" s="273">
        <v>58815195.189999998</v>
      </c>
      <c r="QX13" s="273">
        <v>53336620</v>
      </c>
      <c r="QY13" s="273">
        <v>77719970.969999999</v>
      </c>
      <c r="QZ13" s="273">
        <v>35271321.75</v>
      </c>
      <c r="RA13" s="273">
        <v>74900991.620000005</v>
      </c>
      <c r="RB13" s="273">
        <v>82881403.230000004</v>
      </c>
      <c r="RC13" s="273">
        <v>34438200</v>
      </c>
      <c r="RD13" s="273">
        <v>26686010</v>
      </c>
      <c r="RE13" s="273">
        <v>11853112</v>
      </c>
      <c r="RF13" s="273">
        <v>11197569.68</v>
      </c>
      <c r="RG13" s="273">
        <v>559056083.60000002</v>
      </c>
      <c r="RH13" s="273">
        <v>65854474.899999999</v>
      </c>
      <c r="RI13" s="273">
        <v>36150698.969999999</v>
      </c>
      <c r="RJ13" s="273">
        <v>49286596.600000001</v>
      </c>
      <c r="RK13" s="273">
        <v>47422385.130000003</v>
      </c>
      <c r="RL13" s="273">
        <v>50797479.299999997</v>
      </c>
      <c r="RM13" s="273">
        <v>84061069.269999996</v>
      </c>
      <c r="RN13" s="273">
        <v>35223340.619999997</v>
      </c>
      <c r="RO13" s="273">
        <v>42161243.170000002</v>
      </c>
      <c r="RP13" s="273">
        <v>77484917.079999998</v>
      </c>
      <c r="RQ13" s="273">
        <v>86329158.819999993</v>
      </c>
      <c r="RR13" s="273">
        <v>35333836.100000001</v>
      </c>
      <c r="RS13" s="273">
        <v>24241296.890000001</v>
      </c>
      <c r="RT13" s="273">
        <v>41497543.439999998</v>
      </c>
      <c r="RU13" s="273">
        <v>24730405.52</v>
      </c>
      <c r="RV13" s="273">
        <v>33669264.840000004</v>
      </c>
      <c r="RW13" s="273">
        <v>46268774.060000002</v>
      </c>
      <c r="RX13" s="273">
        <v>792280</v>
      </c>
      <c r="RY13" s="273">
        <v>465398.48</v>
      </c>
      <c r="RZ13" s="273">
        <v>605924.48</v>
      </c>
      <c r="SA13" s="273">
        <v>284269246.19999999</v>
      </c>
      <c r="SB13" s="273">
        <v>35521513.82</v>
      </c>
      <c r="SC13" s="273">
        <v>41587588.93</v>
      </c>
      <c r="SD13" s="273">
        <v>41181121.840000004</v>
      </c>
      <c r="SE13" s="273">
        <v>23599251.449999999</v>
      </c>
      <c r="SF13" s="273">
        <v>43731593.420000002</v>
      </c>
      <c r="SG13" s="273">
        <v>57437345.350000001</v>
      </c>
      <c r="SH13" s="273">
        <v>58918436.82</v>
      </c>
      <c r="SI13" s="273">
        <v>36700894.090000004</v>
      </c>
      <c r="SJ13" s="273">
        <v>32016170.579999998</v>
      </c>
      <c r="SK13" s="273">
        <v>80350165.939999998</v>
      </c>
      <c r="SL13" s="273">
        <v>7136010</v>
      </c>
      <c r="SM13" s="273">
        <v>127524464.27</v>
      </c>
      <c r="SN13" s="273">
        <v>31689717.82</v>
      </c>
      <c r="SO13" s="273">
        <v>36929430.049999997</v>
      </c>
      <c r="SP13" s="273">
        <v>56074816.649999999</v>
      </c>
      <c r="SQ13" s="273">
        <v>38097304.469999999</v>
      </c>
      <c r="SR13" s="273">
        <v>30379975.09</v>
      </c>
      <c r="SS13" s="273">
        <v>34395976.07</v>
      </c>
      <c r="ST13" s="273">
        <v>18622254.890000001</v>
      </c>
      <c r="SU13" s="273">
        <v>319023080.85000002</v>
      </c>
      <c r="SV13" s="273">
        <v>23940029.140000001</v>
      </c>
      <c r="SW13" s="273">
        <v>43769225.399999999</v>
      </c>
      <c r="SX13" s="273">
        <v>29247899.129999999</v>
      </c>
      <c r="SY13" s="273">
        <v>19255621.07</v>
      </c>
      <c r="SZ13" s="273">
        <v>29176191.239999998</v>
      </c>
      <c r="TA13" s="273">
        <v>31533344.670000002</v>
      </c>
      <c r="TB13" s="273">
        <v>91757804.840000004</v>
      </c>
      <c r="TC13" s="273">
        <v>32928581.57</v>
      </c>
      <c r="TD13" s="273">
        <v>28748699.809999999</v>
      </c>
      <c r="TE13" s="273">
        <v>31317408.18</v>
      </c>
      <c r="TF13" s="273">
        <v>54673344.420000002</v>
      </c>
      <c r="TG13" s="273">
        <v>27632594.57</v>
      </c>
      <c r="TH13" s="273">
        <v>17825662.260000002</v>
      </c>
      <c r="TI13" s="273">
        <v>488815141.12</v>
      </c>
      <c r="TJ13" s="273">
        <v>34478098.560000002</v>
      </c>
      <c r="TK13" s="273">
        <v>27841967.98</v>
      </c>
      <c r="TL13" s="273">
        <v>65443132.670000002</v>
      </c>
      <c r="TM13" s="273">
        <v>62744979.850000001</v>
      </c>
      <c r="TN13" s="273">
        <v>36746096.520000003</v>
      </c>
      <c r="TO13" s="273">
        <v>19910571.73</v>
      </c>
      <c r="TP13" s="273">
        <v>86631259.5</v>
      </c>
      <c r="TQ13" s="273">
        <v>33182229.32</v>
      </c>
      <c r="TR13" s="273">
        <v>51311739.060000002</v>
      </c>
      <c r="TS13" s="273">
        <v>63853466.119999997</v>
      </c>
      <c r="TT13" s="273">
        <v>32250804.050000001</v>
      </c>
      <c r="TU13" s="273">
        <v>26355751.640000001</v>
      </c>
      <c r="TV13" s="273">
        <v>42319684.439999998</v>
      </c>
      <c r="TW13" s="273">
        <v>30401200.27</v>
      </c>
      <c r="TX13" s="273">
        <v>26234595.379999999</v>
      </c>
      <c r="TY13" s="273">
        <v>141800276.69</v>
      </c>
      <c r="TZ13" s="273">
        <v>27985225.059999999</v>
      </c>
      <c r="UA13" s="273">
        <v>295432877.60000002</v>
      </c>
      <c r="UB13" s="273">
        <v>77512730.560000002</v>
      </c>
      <c r="UC13" s="273">
        <v>35458222.689999998</v>
      </c>
      <c r="UD13" s="273">
        <v>26795474.329999998</v>
      </c>
      <c r="UE13" s="273">
        <v>141980511.22</v>
      </c>
      <c r="UF13" s="273">
        <v>22198930</v>
      </c>
      <c r="UG13" s="273">
        <v>10932683.220000001</v>
      </c>
      <c r="UH13" s="273">
        <v>16629947.9</v>
      </c>
      <c r="UI13" s="273">
        <v>14228513.33</v>
      </c>
      <c r="UJ13" s="273">
        <v>201699581.5</v>
      </c>
      <c r="UK13" s="273">
        <v>54474314.460000001</v>
      </c>
      <c r="UL13" s="273">
        <v>40898546.039999999</v>
      </c>
      <c r="UM13" s="273">
        <v>59904080.119999997</v>
      </c>
      <c r="UN13" s="273">
        <v>38840202.75</v>
      </c>
      <c r="UO13" s="273">
        <v>22517449.739999998</v>
      </c>
      <c r="UP13" s="273">
        <v>736149774.30999994</v>
      </c>
      <c r="UQ13" s="273">
        <v>43143823.460000001</v>
      </c>
      <c r="UR13" s="273">
        <v>46298541.520000003</v>
      </c>
      <c r="US13" s="273">
        <v>125896278.28</v>
      </c>
      <c r="UT13" s="273">
        <v>13824092.26</v>
      </c>
      <c r="UU13" s="273">
        <v>35732854.210000001</v>
      </c>
      <c r="UV13" s="273">
        <v>84545934.099999994</v>
      </c>
      <c r="UW13" s="273">
        <v>32992738.48</v>
      </c>
      <c r="UX13" s="273">
        <v>24351588.079999998</v>
      </c>
      <c r="UY13" s="273">
        <v>33481066.77</v>
      </c>
      <c r="UZ13" s="273">
        <v>44523322.140000001</v>
      </c>
      <c r="VA13" s="273">
        <v>73210835.310000002</v>
      </c>
      <c r="VB13" s="273">
        <v>48181062.439999998</v>
      </c>
      <c r="VC13" s="273">
        <v>62308691.460000001</v>
      </c>
      <c r="VD13" s="273">
        <v>24541534.050000001</v>
      </c>
      <c r="VE13" s="273">
        <v>28326449.899999999</v>
      </c>
      <c r="VF13" s="273">
        <v>16165553.199999999</v>
      </c>
      <c r="VG13" s="273">
        <v>27473666.77</v>
      </c>
      <c r="VH13" s="273">
        <v>77041385.930000007</v>
      </c>
      <c r="VI13" s="273">
        <v>11255010.279999999</v>
      </c>
      <c r="VJ13" s="273">
        <v>12935556.640000001</v>
      </c>
      <c r="VK13" s="273">
        <v>13451862.039999999</v>
      </c>
      <c r="VL13" s="273">
        <v>387460006.08999997</v>
      </c>
      <c r="VM13" s="273">
        <v>48467030.659999996</v>
      </c>
      <c r="VN13" s="273">
        <v>48058767.350000001</v>
      </c>
      <c r="VO13" s="273">
        <v>55148035.479999997</v>
      </c>
      <c r="VP13" s="273">
        <v>69772073.969999999</v>
      </c>
      <c r="VQ13" s="273">
        <v>64575002.299999997</v>
      </c>
      <c r="VR13" s="273">
        <v>52158371.289999999</v>
      </c>
      <c r="VS13" s="273">
        <v>42308651.460000001</v>
      </c>
      <c r="VT13" s="273">
        <v>37612752.399999999</v>
      </c>
      <c r="VU13" s="273">
        <v>121112596.06</v>
      </c>
      <c r="VV13" s="273">
        <v>37215499.770000003</v>
      </c>
      <c r="VW13" s="273">
        <v>73420207.230000004</v>
      </c>
      <c r="VX13" s="273">
        <v>36494330.93</v>
      </c>
      <c r="VY13" s="273">
        <v>27631289.609999999</v>
      </c>
      <c r="VZ13" s="273">
        <v>31718636.780000001</v>
      </c>
      <c r="WA13" s="273">
        <v>1041816172.73</v>
      </c>
      <c r="WB13" s="273">
        <v>74939827.180000007</v>
      </c>
      <c r="WC13" s="273">
        <v>49787420.710000001</v>
      </c>
      <c r="WD13" s="273">
        <v>48658933.079999998</v>
      </c>
      <c r="WE13" s="273">
        <v>30717670.969999999</v>
      </c>
      <c r="WF13" s="273">
        <v>61094301.130000003</v>
      </c>
      <c r="WG13" s="273">
        <v>77316152.810000002</v>
      </c>
      <c r="WH13" s="273">
        <v>77985285.640000001</v>
      </c>
      <c r="WI13" s="273">
        <v>55721142.740000002</v>
      </c>
      <c r="WJ13" s="273">
        <v>72245174.859999999</v>
      </c>
      <c r="WK13" s="273">
        <v>49424997.020000003</v>
      </c>
      <c r="WL13" s="273">
        <v>87844926.420000002</v>
      </c>
      <c r="WM13" s="273">
        <v>55437678.210000001</v>
      </c>
      <c r="WN13" s="273">
        <v>81253805.799999997</v>
      </c>
      <c r="WO13" s="273">
        <v>94157562.829999998</v>
      </c>
      <c r="WP13" s="273">
        <v>50093895.82</v>
      </c>
      <c r="WQ13" s="273">
        <v>62569966.109999999</v>
      </c>
      <c r="WR13" s="273">
        <v>71367759.730000004</v>
      </c>
      <c r="WS13" s="273">
        <v>45816866.979999997</v>
      </c>
      <c r="WT13" s="273">
        <v>90819434.819999993</v>
      </c>
      <c r="WU13" s="273">
        <v>165101628.56</v>
      </c>
      <c r="WV13" s="273">
        <v>50618039.289999999</v>
      </c>
      <c r="WW13" s="273">
        <v>33663569.939999998</v>
      </c>
      <c r="WX13" s="273">
        <v>32051439.52</v>
      </c>
      <c r="WY13" s="273">
        <v>37987388.810000002</v>
      </c>
      <c r="WZ13" s="273">
        <v>24276341.260000002</v>
      </c>
      <c r="XA13" s="273">
        <v>29570104.82</v>
      </c>
      <c r="XB13" s="273">
        <v>27351510.760000002</v>
      </c>
      <c r="XC13" s="273">
        <v>123282567.7</v>
      </c>
      <c r="XD13" s="273">
        <v>16070229.66</v>
      </c>
      <c r="XE13" s="273">
        <v>10485664.83</v>
      </c>
      <c r="XF13" s="273">
        <v>11243225.16</v>
      </c>
      <c r="XG13" s="273">
        <v>10638359.189999999</v>
      </c>
      <c r="XH13" s="273">
        <v>552015837.5</v>
      </c>
      <c r="XI13" s="273">
        <v>52249025.469999999</v>
      </c>
      <c r="XJ13" s="273">
        <v>54643707.600000001</v>
      </c>
      <c r="XK13" s="273">
        <v>213518049.25999999</v>
      </c>
      <c r="XL13" s="273">
        <v>56494028.990000002</v>
      </c>
      <c r="XM13" s="273">
        <v>60085611.789999999</v>
      </c>
      <c r="XN13" s="273">
        <v>96907247.680000007</v>
      </c>
      <c r="XO13" s="273">
        <v>41369933.969999999</v>
      </c>
      <c r="XP13" s="273">
        <v>49799051.049999997</v>
      </c>
      <c r="XQ13" s="273">
        <v>87269183.890000001</v>
      </c>
      <c r="XR13" s="273">
        <v>62819171.710000001</v>
      </c>
      <c r="XS13" s="273">
        <v>34251685.539999999</v>
      </c>
      <c r="XT13" s="273">
        <v>31338253.23</v>
      </c>
      <c r="XU13" s="273">
        <v>34067761.390000001</v>
      </c>
      <c r="XV13" s="273">
        <v>31492445.16</v>
      </c>
      <c r="XW13" s="273">
        <v>32839271.899999999</v>
      </c>
      <c r="XX13" s="273">
        <v>21362233.890000001</v>
      </c>
      <c r="XY13" s="273">
        <v>26358849.559999999</v>
      </c>
      <c r="XZ13" s="273">
        <v>26261495.16</v>
      </c>
      <c r="YA13" s="273">
        <v>25667815.59</v>
      </c>
      <c r="YB13" s="273">
        <v>25478867.219999999</v>
      </c>
      <c r="YC13" s="273">
        <v>17075096.129999999</v>
      </c>
      <c r="YD13" s="273">
        <v>17100336.449999999</v>
      </c>
      <c r="YE13" s="273">
        <v>630290535.11000001</v>
      </c>
      <c r="YF13" s="273">
        <v>42567218.770000003</v>
      </c>
      <c r="YG13" s="273">
        <v>73149333.920000002</v>
      </c>
      <c r="YH13" s="273">
        <v>46424457.359999999</v>
      </c>
      <c r="YI13" s="273">
        <v>128029681.44</v>
      </c>
      <c r="YJ13" s="273">
        <v>47980834.369999997</v>
      </c>
      <c r="YK13" s="273">
        <v>74003447.909999996</v>
      </c>
      <c r="YL13" s="273">
        <v>30532407.239999998</v>
      </c>
      <c r="YM13" s="273">
        <v>85480355.719999999</v>
      </c>
      <c r="YN13" s="273">
        <v>80471001.650000006</v>
      </c>
      <c r="YO13" s="273">
        <v>58572292.18</v>
      </c>
      <c r="YP13" s="273">
        <v>34603194.109999999</v>
      </c>
      <c r="YQ13" s="273">
        <v>29083335.399999999</v>
      </c>
      <c r="YR13" s="273">
        <v>25230152.260000002</v>
      </c>
      <c r="YS13" s="273">
        <v>16762706.77</v>
      </c>
      <c r="YT13" s="273">
        <v>13926577.09</v>
      </c>
      <c r="YU13" s="273">
        <v>9709007.0899999999</v>
      </c>
      <c r="YV13" s="273">
        <v>261862136.72</v>
      </c>
      <c r="YW13" s="273">
        <v>45677952.159999996</v>
      </c>
      <c r="YX13" s="273">
        <v>42526320.649999999</v>
      </c>
      <c r="YY13" s="273">
        <v>34338424.409999996</v>
      </c>
      <c r="YZ13" s="273">
        <v>44862680.640000001</v>
      </c>
      <c r="ZA13" s="273">
        <v>32247395</v>
      </c>
      <c r="ZB13" s="273">
        <v>33290490</v>
      </c>
      <c r="ZC13" s="273">
        <v>291835542.89999998</v>
      </c>
      <c r="ZD13" s="273">
        <v>35363014.280000001</v>
      </c>
      <c r="ZE13" s="273">
        <v>42196833.439999998</v>
      </c>
      <c r="ZF13" s="273">
        <v>56253525.789999999</v>
      </c>
      <c r="ZG13" s="273">
        <v>32065256.27</v>
      </c>
      <c r="ZH13" s="273">
        <v>42983319.759999998</v>
      </c>
      <c r="ZI13" s="273">
        <v>30461270</v>
      </c>
      <c r="ZJ13" s="273">
        <v>28159124.690000001</v>
      </c>
      <c r="ZK13" s="273">
        <v>88601305.099999994</v>
      </c>
      <c r="ZL13" s="273">
        <v>432465504.74000001</v>
      </c>
      <c r="ZM13" s="273">
        <v>30301150.649999999</v>
      </c>
      <c r="ZN13" s="273">
        <v>80455409.629999995</v>
      </c>
      <c r="ZO13" s="273">
        <v>128919165.34</v>
      </c>
      <c r="ZP13" s="273">
        <v>87203884.719999999</v>
      </c>
      <c r="ZQ13" s="273">
        <v>40048755.159999996</v>
      </c>
      <c r="ZR13" s="273">
        <v>43527066.329999998</v>
      </c>
      <c r="ZS13" s="273">
        <v>77174639.890000001</v>
      </c>
      <c r="ZT13" s="273">
        <v>77916814.950000003</v>
      </c>
      <c r="ZU13" s="273">
        <v>92272523.620000005</v>
      </c>
      <c r="ZV13" s="273">
        <v>32150428.859999999</v>
      </c>
      <c r="ZW13" s="273">
        <v>32739287.280000001</v>
      </c>
      <c r="ZX13" s="273">
        <v>28024659.329999998</v>
      </c>
      <c r="ZY13" s="273">
        <v>43543544.539999999</v>
      </c>
      <c r="ZZ13" s="273">
        <v>36616066.780000001</v>
      </c>
      <c r="AAA13" s="273">
        <v>36435263.539999999</v>
      </c>
      <c r="AAB13" s="273">
        <v>33659491.670000002</v>
      </c>
      <c r="AAC13" s="273">
        <v>19083072.25</v>
      </c>
      <c r="AAD13" s="273">
        <v>21701042.899999999</v>
      </c>
      <c r="AAE13" s="273">
        <v>16096276.66</v>
      </c>
      <c r="AAF13" s="273">
        <v>15688527.33</v>
      </c>
      <c r="AAG13" s="273">
        <v>13404004.58</v>
      </c>
      <c r="AAH13" s="273">
        <v>225131665.27000001</v>
      </c>
      <c r="AAI13" s="273">
        <v>31903655</v>
      </c>
      <c r="AAJ13" s="273">
        <v>31915917.449999999</v>
      </c>
      <c r="AAK13" s="273">
        <v>39035592.789999999</v>
      </c>
      <c r="AAL13" s="273">
        <v>36637927.119999997</v>
      </c>
      <c r="AAM13" s="273">
        <v>37523753.18</v>
      </c>
      <c r="AAN13" s="273">
        <v>30430695.48</v>
      </c>
      <c r="AAO13" s="273">
        <v>982488976.26999998</v>
      </c>
      <c r="AAP13" s="273">
        <v>39318145.68</v>
      </c>
      <c r="AAQ13" s="273">
        <v>22335755.059999999</v>
      </c>
      <c r="AAR13" s="273">
        <v>65426375.520000003</v>
      </c>
      <c r="AAS13" s="273">
        <v>48244846.350000001</v>
      </c>
      <c r="AAT13" s="273">
        <v>36147075.060000002</v>
      </c>
      <c r="AAU13" s="273">
        <v>36445294.259999998</v>
      </c>
      <c r="AAV13" s="273">
        <v>45003536.530000001</v>
      </c>
      <c r="AAW13" s="273">
        <v>64147446.450000003</v>
      </c>
      <c r="AAX13" s="273">
        <v>23336044</v>
      </c>
      <c r="AAY13" s="273">
        <v>48628088.670000002</v>
      </c>
      <c r="AAZ13" s="273">
        <v>138297304.01999998</v>
      </c>
      <c r="ABA13" s="273">
        <v>77133884.75</v>
      </c>
      <c r="ABB13" s="273">
        <v>27690664</v>
      </c>
      <c r="ABC13" s="273">
        <v>30426606.879999999</v>
      </c>
      <c r="ABD13" s="273">
        <v>36615036.57</v>
      </c>
      <c r="ABE13" s="273">
        <v>22423067.239999998</v>
      </c>
      <c r="ABF13" s="273">
        <v>27406270.73</v>
      </c>
      <c r="ABG13" s="273">
        <v>19476634.350000001</v>
      </c>
      <c r="ABH13" s="273">
        <v>167568145.09</v>
      </c>
      <c r="ABI13" s="273">
        <v>115346336.40000001</v>
      </c>
      <c r="ABJ13" s="273">
        <v>17283887.100000001</v>
      </c>
      <c r="ABK13" s="273">
        <v>13175273.73</v>
      </c>
      <c r="ABL13" s="273">
        <v>16656320</v>
      </c>
      <c r="ABM13" s="273">
        <v>11505390.73</v>
      </c>
      <c r="ABN13" s="273">
        <v>17165753.98</v>
      </c>
      <c r="ABO13" s="273">
        <v>254911269.31999999</v>
      </c>
      <c r="ABP13" s="273">
        <v>43908842.469999999</v>
      </c>
      <c r="ABQ13" s="273">
        <v>23510120.02</v>
      </c>
      <c r="ABR13" s="273">
        <v>51088785.280000001</v>
      </c>
      <c r="ABS13" s="273">
        <v>56652488.200000003</v>
      </c>
      <c r="ABT13" s="273">
        <v>36749016.439999998</v>
      </c>
      <c r="ABU13" s="273">
        <v>35028622.990000002</v>
      </c>
      <c r="ABV13" s="273">
        <v>48576345.240000002</v>
      </c>
      <c r="ABW13" s="273">
        <v>9767296.2100000009</v>
      </c>
      <c r="ABX13" s="273">
        <v>341872396.81999999</v>
      </c>
      <c r="ABY13" s="273">
        <v>31358425.039999999</v>
      </c>
      <c r="ABZ13" s="273">
        <v>56521249.990000002</v>
      </c>
      <c r="ACA13" s="273">
        <v>39038135.189999998</v>
      </c>
      <c r="ACB13" s="273">
        <v>25355505.239999998</v>
      </c>
      <c r="ACC13" s="273">
        <v>91160213.840000004</v>
      </c>
      <c r="ACD13" s="273">
        <v>22378851.98</v>
      </c>
      <c r="ACE13" s="273">
        <v>44177481.909999996</v>
      </c>
      <c r="ACF13" s="273">
        <v>28891242</v>
      </c>
      <c r="ACG13" s="273">
        <v>58128084.670000002</v>
      </c>
      <c r="ACH13" s="273">
        <v>28728647.829999998</v>
      </c>
      <c r="ACI13" s="273">
        <v>648576047.01999998</v>
      </c>
      <c r="ACJ13" s="273">
        <v>42666852.490000002</v>
      </c>
      <c r="ACK13" s="273">
        <v>50801047.329999998</v>
      </c>
      <c r="ACL13" s="273">
        <v>77687477.689999998</v>
      </c>
      <c r="ACM13" s="273">
        <v>33771713.549999997</v>
      </c>
      <c r="ACN13" s="273">
        <v>45525162.469999999</v>
      </c>
      <c r="ACO13" s="273">
        <v>58824208.329999998</v>
      </c>
      <c r="ACP13" s="273">
        <v>122667756.09999999</v>
      </c>
      <c r="ACQ13" s="273">
        <v>169606248.83000001</v>
      </c>
      <c r="ACR13" s="273">
        <v>44563925.329999998</v>
      </c>
      <c r="ACS13" s="273">
        <v>43103493.759999998</v>
      </c>
      <c r="ACT13" s="273">
        <v>64085840.090000004</v>
      </c>
      <c r="ACU13" s="273">
        <v>50564802.600000001</v>
      </c>
      <c r="ACV13" s="273">
        <v>113411772.58</v>
      </c>
      <c r="ACW13" s="273">
        <v>38479061.490000002</v>
      </c>
      <c r="ACX13" s="273">
        <v>52562755.340000004</v>
      </c>
      <c r="ACY13" s="273">
        <v>34089660.420000002</v>
      </c>
      <c r="ACZ13" s="273">
        <v>20737577.710000001</v>
      </c>
      <c r="ADA13" s="273">
        <v>30029738.390000001</v>
      </c>
      <c r="ADB13" s="273">
        <v>16716241.51</v>
      </c>
      <c r="ADC13" s="273">
        <v>9293325.5099999998</v>
      </c>
      <c r="ADD13" s="273">
        <v>12387521.52</v>
      </c>
      <c r="ADE13" s="273">
        <v>18084817.260000002</v>
      </c>
      <c r="ADF13" s="273">
        <v>180704310.75</v>
      </c>
      <c r="ADG13" s="273">
        <v>158682607.44</v>
      </c>
      <c r="ADH13" s="273">
        <v>28956629.710000001</v>
      </c>
      <c r="ADI13" s="273">
        <v>30750641.620000001</v>
      </c>
      <c r="ADJ13" s="273">
        <v>42885014.369999997</v>
      </c>
      <c r="ADK13" s="273">
        <v>21235972.100000001</v>
      </c>
      <c r="ADL13" s="273">
        <v>37995937.560000002</v>
      </c>
      <c r="ADM13" s="273">
        <v>34194448.100000001</v>
      </c>
      <c r="ADN13" s="273">
        <v>37833343.560000002</v>
      </c>
      <c r="ADO13" s="273">
        <v>478072435.83999997</v>
      </c>
      <c r="ADP13" s="273">
        <v>72061039.670000002</v>
      </c>
      <c r="ADQ13" s="273">
        <v>78184557.140000001</v>
      </c>
      <c r="ADR13" s="273">
        <v>0</v>
      </c>
      <c r="ADS13" s="273">
        <v>220202155.13999999</v>
      </c>
      <c r="ADT13" s="273">
        <v>25408438.460000001</v>
      </c>
      <c r="ADU13" s="273">
        <v>29239732.390000001</v>
      </c>
      <c r="ADV13" s="273">
        <v>48233435.130000003</v>
      </c>
      <c r="ADW13" s="273">
        <v>20466701.539999999</v>
      </c>
      <c r="ADX13" s="273">
        <v>4647100.32</v>
      </c>
      <c r="ADY13" s="273">
        <v>696972636.92999995</v>
      </c>
      <c r="ADZ13" s="273">
        <v>116926465.76000001</v>
      </c>
      <c r="AEA13" s="273">
        <v>90946400.129999995</v>
      </c>
      <c r="AEB13" s="273">
        <v>35536331.649999999</v>
      </c>
      <c r="AEC13" s="273">
        <v>20888930.649999999</v>
      </c>
      <c r="AED13" s="273">
        <v>52333936.899999999</v>
      </c>
      <c r="AEE13" s="273">
        <v>40199093.299999997</v>
      </c>
      <c r="AEF13" s="273">
        <v>38462647.409999996</v>
      </c>
      <c r="AEG13" s="273">
        <v>28137339.77</v>
      </c>
      <c r="AEH13" s="273">
        <v>29981866.449999999</v>
      </c>
      <c r="AEI13" s="273">
        <v>34944969.600000001</v>
      </c>
      <c r="AEJ13" s="273">
        <v>59478751.350000001</v>
      </c>
      <c r="AEK13" s="273">
        <v>35300872.229999997</v>
      </c>
      <c r="AEL13" s="273">
        <v>34168832.869999997</v>
      </c>
      <c r="AEM13" s="273">
        <v>47931101.140000001</v>
      </c>
      <c r="AEN13" s="273">
        <v>52863671.369999997</v>
      </c>
      <c r="AEO13" s="273">
        <v>28505665.530000001</v>
      </c>
      <c r="AEP13" s="273">
        <v>63532516.020000003</v>
      </c>
      <c r="AEQ13" s="273">
        <v>20006536.969999999</v>
      </c>
      <c r="AER13" s="273">
        <v>57954161.780000001</v>
      </c>
      <c r="AES13" s="273">
        <v>462823518.98000002</v>
      </c>
      <c r="AET13" s="273">
        <v>67698559.200000003</v>
      </c>
      <c r="AEU13" s="273">
        <v>69978402.170000002</v>
      </c>
      <c r="AEV13" s="273">
        <v>47070947.810000002</v>
      </c>
      <c r="AEW13" s="273">
        <v>40202834.68</v>
      </c>
      <c r="AEX13" s="273">
        <v>92498099.150000006</v>
      </c>
      <c r="AEY13" s="273">
        <v>47622612.07</v>
      </c>
      <c r="AEZ13" s="273">
        <v>60466960.159999996</v>
      </c>
      <c r="AFA13" s="273">
        <v>38879206.689999998</v>
      </c>
      <c r="AFB13" s="273">
        <v>16384154.4</v>
      </c>
      <c r="AFC13" s="273">
        <v>353027928.37</v>
      </c>
      <c r="AFD13" s="273">
        <v>229359412.77000001</v>
      </c>
      <c r="AFE13" s="273">
        <v>73094483.739999995</v>
      </c>
      <c r="AFF13" s="273">
        <v>76974426.140000001</v>
      </c>
      <c r="AFG13" s="273">
        <v>107914396.98999999</v>
      </c>
      <c r="AFH13" s="273">
        <v>85917460.099999994</v>
      </c>
      <c r="AFI13" s="273">
        <v>56521825.340000004</v>
      </c>
      <c r="AFJ13" s="273">
        <v>74394368.359999999</v>
      </c>
      <c r="AFK13" s="273">
        <v>45976434.109999999</v>
      </c>
      <c r="AFL13" s="273">
        <v>69774083.930000007</v>
      </c>
      <c r="AFM13" s="273">
        <v>58250155.43</v>
      </c>
      <c r="AFN13" s="273">
        <v>56532929.579999998</v>
      </c>
      <c r="AFO13" s="273">
        <v>78977838.379999995</v>
      </c>
      <c r="AFP13" s="273">
        <v>401141045.33999997</v>
      </c>
      <c r="AFQ13" s="273">
        <v>103424262.41</v>
      </c>
      <c r="AFR13" s="273">
        <v>68059826.769999996</v>
      </c>
      <c r="AFS13" s="273">
        <v>64110662.68</v>
      </c>
      <c r="AFT13" s="273">
        <v>64188616.200000003</v>
      </c>
      <c r="AFU13" s="273">
        <v>48151965.359999999</v>
      </c>
      <c r="AFV13" s="273">
        <v>41480598.579999998</v>
      </c>
      <c r="AFW13" s="273">
        <v>84225675.900000006</v>
      </c>
      <c r="AFX13" s="273">
        <v>73098008.359999999</v>
      </c>
      <c r="AFY13" s="273">
        <v>40303759.380000003</v>
      </c>
      <c r="AFZ13" s="273">
        <v>84949610.549999997</v>
      </c>
      <c r="AGA13" s="273">
        <v>40476918.600000001</v>
      </c>
      <c r="AGB13" s="273">
        <v>368643769.80000001</v>
      </c>
      <c r="AGC13" s="273">
        <v>30863648.739999998</v>
      </c>
      <c r="AGD13" s="273">
        <v>44671718.490000002</v>
      </c>
      <c r="AGE13" s="273">
        <v>45248472.630000003</v>
      </c>
      <c r="AGF13" s="273">
        <v>89196631.370000005</v>
      </c>
      <c r="AGG13" s="273">
        <v>41372409.68</v>
      </c>
      <c r="AGH13" s="273">
        <v>38870247.759999998</v>
      </c>
      <c r="AGI13" s="273">
        <v>42093698.689999998</v>
      </c>
      <c r="AGJ13" s="273">
        <v>34847757.520000003</v>
      </c>
      <c r="AGK13" s="273">
        <v>48179435.159999996</v>
      </c>
      <c r="AGL13" s="273">
        <v>20683359.030000001</v>
      </c>
      <c r="AGM13" s="273">
        <v>550234750.97000003</v>
      </c>
      <c r="AGN13" s="273">
        <v>148954920.56999999</v>
      </c>
      <c r="AGO13" s="273">
        <v>66110725.049999997</v>
      </c>
      <c r="AGP13" s="273">
        <v>40067558.880000003</v>
      </c>
      <c r="AGQ13" s="273">
        <v>80702403.950000003</v>
      </c>
      <c r="AGR13" s="273">
        <v>72527875.569999993</v>
      </c>
      <c r="AGS13" s="273">
        <v>36419972.450000003</v>
      </c>
      <c r="AGT13" s="273">
        <v>29631165.010000002</v>
      </c>
      <c r="AGU13" s="273">
        <v>727836385.05999994</v>
      </c>
      <c r="AGV13" s="273">
        <v>443957913.57999998</v>
      </c>
      <c r="AGW13" s="273">
        <v>51070311.729999997</v>
      </c>
      <c r="AGX13" s="273">
        <v>104521912.05</v>
      </c>
      <c r="AGY13" s="273">
        <v>117278512.94</v>
      </c>
      <c r="AGZ13" s="273">
        <v>83043649.409999996</v>
      </c>
      <c r="AHA13" s="273">
        <v>75699498.879999995</v>
      </c>
      <c r="AHB13" s="273">
        <v>60675481.469999999</v>
      </c>
      <c r="AHC13" s="273">
        <v>23156949.030000001</v>
      </c>
      <c r="AHD13" s="273">
        <v>54159909.439999998</v>
      </c>
      <c r="AHE13" s="273">
        <v>53650389.899999999</v>
      </c>
      <c r="AHF13" s="273">
        <v>36285971.829999998</v>
      </c>
      <c r="AHG13" s="273">
        <v>34847520.270000003</v>
      </c>
      <c r="AHH13" s="273">
        <v>30630839.190000001</v>
      </c>
      <c r="AHI13" s="273">
        <v>37484528.18</v>
      </c>
      <c r="AHJ13" s="273">
        <v>50074625.380000003</v>
      </c>
      <c r="AHK13" s="273">
        <v>32962581.440000001</v>
      </c>
      <c r="AHL13" s="273">
        <v>283070219.64999998</v>
      </c>
      <c r="AHM13" s="273">
        <v>54954109.020000003</v>
      </c>
      <c r="AHN13" s="273">
        <v>58672317.25</v>
      </c>
      <c r="AHO13" s="273">
        <v>48400818.340000004</v>
      </c>
      <c r="AHP13" s="273">
        <v>77719349.670000002</v>
      </c>
      <c r="AHQ13" s="294">
        <v>48700667.289999999</v>
      </c>
      <c r="AHR13" s="329">
        <v>14579213.869999999</v>
      </c>
      <c r="AHS13" s="294">
        <f t="shared" si="0"/>
        <v>74666066994.549866</v>
      </c>
      <c r="AHT13" s="271" t="b">
        <f t="shared" si="1"/>
        <v>1</v>
      </c>
      <c r="AHU13" s="271" t="s">
        <v>14</v>
      </c>
    </row>
    <row r="14" spans="2:905" ht="23.4" customHeight="1" x14ac:dyDescent="0.8">
      <c r="B14" s="270" t="s">
        <v>16</v>
      </c>
      <c r="C14" s="271" t="s">
        <v>17</v>
      </c>
      <c r="D14" s="273">
        <v>319102083.56999999</v>
      </c>
      <c r="E14" s="273">
        <v>16616055.91</v>
      </c>
      <c r="F14" s="273">
        <v>16642929.310000001</v>
      </c>
      <c r="G14" s="273">
        <v>5353703.71</v>
      </c>
      <c r="H14" s="273">
        <v>27784291.300000001</v>
      </c>
      <c r="I14" s="273">
        <v>13044712.02</v>
      </c>
      <c r="J14" s="273">
        <v>23591252.93</v>
      </c>
      <c r="K14" s="273">
        <v>12716446.34</v>
      </c>
      <c r="L14" s="273">
        <v>13048327.799999999</v>
      </c>
      <c r="M14" s="273">
        <v>12375813.17</v>
      </c>
      <c r="N14" s="273">
        <v>5253900.41</v>
      </c>
      <c r="O14" s="273">
        <v>7785664.5599999996</v>
      </c>
      <c r="P14" s="273">
        <v>8842146.2599999998</v>
      </c>
      <c r="Q14" s="273">
        <v>7541597.6000000006</v>
      </c>
      <c r="R14" s="273">
        <v>9999652.5299999993</v>
      </c>
      <c r="S14" s="273">
        <v>15912214.51</v>
      </c>
      <c r="T14" s="273">
        <v>7852349.4800000004</v>
      </c>
      <c r="U14" s="273">
        <v>3018417.4699999997</v>
      </c>
      <c r="V14" s="273">
        <v>331360028.75999993</v>
      </c>
      <c r="W14" s="273">
        <v>70606702.629999995</v>
      </c>
      <c r="X14" s="273">
        <v>15072486.879999999</v>
      </c>
      <c r="Y14" s="273">
        <v>20236710.52</v>
      </c>
      <c r="Z14" s="273">
        <v>22309414.609999999</v>
      </c>
      <c r="AA14" s="273">
        <v>17284621.420000002</v>
      </c>
      <c r="AB14" s="273">
        <v>6830381.7800000003</v>
      </c>
      <c r="AC14" s="273">
        <v>44409530.50999999</v>
      </c>
      <c r="AD14" s="273">
        <v>19667899.309999999</v>
      </c>
      <c r="AE14" s="273">
        <v>20147525.859999999</v>
      </c>
      <c r="AF14" s="273">
        <v>52817965.880000003</v>
      </c>
      <c r="AG14" s="273">
        <v>23130994.27</v>
      </c>
      <c r="AH14" s="273">
        <v>72513680.780000001</v>
      </c>
      <c r="AI14" s="273">
        <v>34539536.230000004</v>
      </c>
      <c r="AJ14" s="273">
        <v>13850551.060000001</v>
      </c>
      <c r="AK14" s="273">
        <v>16170708.259999998</v>
      </c>
      <c r="AL14" s="273">
        <v>13237306.23</v>
      </c>
      <c r="AM14" s="273">
        <v>17306623.800000001</v>
      </c>
      <c r="AN14" s="273">
        <v>7648259.3300000001</v>
      </c>
      <c r="AO14" s="273">
        <v>11724417.529999999</v>
      </c>
      <c r="AP14" s="273">
        <v>13441160.620000001</v>
      </c>
      <c r="AQ14" s="273">
        <v>9988547.9800000004</v>
      </c>
      <c r="AR14" s="273">
        <v>18353226.010000002</v>
      </c>
      <c r="AS14" s="273">
        <v>14771841.67</v>
      </c>
      <c r="AT14" s="273">
        <v>105901742.53</v>
      </c>
      <c r="AU14" s="273">
        <v>6519057.5999999996</v>
      </c>
      <c r="AV14" s="273">
        <v>5168921.4000000004</v>
      </c>
      <c r="AW14" s="273">
        <v>9253446.4000000004</v>
      </c>
      <c r="AX14" s="273">
        <v>18838595.98</v>
      </c>
      <c r="AY14" s="273">
        <v>18825172.359999999</v>
      </c>
      <c r="AZ14" s="273">
        <v>6846785.7300000004</v>
      </c>
      <c r="BA14" s="273">
        <v>9052512.1099999994</v>
      </c>
      <c r="BB14" s="273">
        <v>6566366.8800000008</v>
      </c>
      <c r="BC14" s="273">
        <v>9603749.9000000004</v>
      </c>
      <c r="BD14" s="273">
        <v>6808787.2700000005</v>
      </c>
      <c r="BE14" s="273">
        <v>6988500.5500000007</v>
      </c>
      <c r="BF14" s="273">
        <v>88159998.230000004</v>
      </c>
      <c r="BG14" s="273">
        <v>8657660.5199999996</v>
      </c>
      <c r="BH14" s="273">
        <v>4886705.78</v>
      </c>
      <c r="BI14" s="273">
        <v>143469898.38</v>
      </c>
      <c r="BJ14" s="273">
        <v>80992868.909999996</v>
      </c>
      <c r="BK14" s="273">
        <v>24951178.350000001</v>
      </c>
      <c r="BL14" s="273">
        <v>13785574.51</v>
      </c>
      <c r="BM14" s="273">
        <v>24823770.75</v>
      </c>
      <c r="BN14" s="273">
        <v>21930239.270000003</v>
      </c>
      <c r="BO14" s="273">
        <v>21765884.919999998</v>
      </c>
      <c r="BP14" s="273">
        <v>14740661.5</v>
      </c>
      <c r="BQ14" s="273">
        <v>13097477.609999999</v>
      </c>
      <c r="BR14" s="273">
        <v>117579206.50000001</v>
      </c>
      <c r="BS14" s="273">
        <v>13521774.640000001</v>
      </c>
      <c r="BT14" s="273">
        <v>12269317.870000001</v>
      </c>
      <c r="BU14" s="273">
        <v>23321975.66</v>
      </c>
      <c r="BV14" s="273">
        <v>16920780.670000002</v>
      </c>
      <c r="BW14" s="273">
        <v>9622086.3599999994</v>
      </c>
      <c r="BX14" s="273">
        <v>11549916.299999999</v>
      </c>
      <c r="BY14" s="273">
        <v>33475651.68</v>
      </c>
      <c r="BZ14" s="273">
        <v>77284661.030000001</v>
      </c>
      <c r="CA14" s="273">
        <v>12631339.02</v>
      </c>
      <c r="CB14" s="273">
        <v>21766935.699999999</v>
      </c>
      <c r="CC14" s="273">
        <v>46043018.029999994</v>
      </c>
      <c r="CD14" s="273">
        <v>9887984.8699999992</v>
      </c>
      <c r="CE14" s="273">
        <v>8509622.9400000013</v>
      </c>
      <c r="CF14" s="273">
        <v>14051766.17</v>
      </c>
      <c r="CG14" s="273">
        <v>222233374.79000002</v>
      </c>
      <c r="CH14" s="273">
        <v>17267900.759999998</v>
      </c>
      <c r="CI14" s="273">
        <v>45638471.329999998</v>
      </c>
      <c r="CJ14" s="273">
        <v>10218715.27</v>
      </c>
      <c r="CK14" s="273">
        <v>13931367.300000001</v>
      </c>
      <c r="CL14" s="273">
        <v>16860238.420000002</v>
      </c>
      <c r="CM14" s="273">
        <v>11380408.24</v>
      </c>
      <c r="CN14" s="273">
        <v>26572895.109999996</v>
      </c>
      <c r="CO14" s="273">
        <v>4823387.7100000009</v>
      </c>
      <c r="CP14" s="273">
        <v>15264903.490000002</v>
      </c>
      <c r="CQ14" s="273">
        <v>7896942.9800000004</v>
      </c>
      <c r="CR14" s="273">
        <v>17268744.52</v>
      </c>
      <c r="CS14" s="273">
        <v>7656289.3399999999</v>
      </c>
      <c r="CT14" s="273">
        <v>116659729.48</v>
      </c>
      <c r="CU14" s="273">
        <v>8308495.0399999991</v>
      </c>
      <c r="CV14" s="273">
        <v>11569494.110000001</v>
      </c>
      <c r="CW14" s="273">
        <v>17225856.920000002</v>
      </c>
      <c r="CX14" s="273">
        <v>8022500.9699999997</v>
      </c>
      <c r="CY14" s="273">
        <v>39050397.849999994</v>
      </c>
      <c r="CZ14" s="273">
        <v>10031411.48</v>
      </c>
      <c r="DA14" s="273">
        <v>4710786.7799999993</v>
      </c>
      <c r="DB14" s="273">
        <v>121120580.75</v>
      </c>
      <c r="DC14" s="273">
        <v>188178613.83000001</v>
      </c>
      <c r="DD14" s="273">
        <v>18189057.880000003</v>
      </c>
      <c r="DE14" s="273">
        <v>13233632.100000001</v>
      </c>
      <c r="DF14" s="273">
        <v>22521828.98</v>
      </c>
      <c r="DG14" s="273">
        <v>30131430.659999996</v>
      </c>
      <c r="DH14" s="273">
        <v>19388593.66</v>
      </c>
      <c r="DI14" s="273">
        <v>94658629.519999996</v>
      </c>
      <c r="DJ14" s="273">
        <v>11571961.199999999</v>
      </c>
      <c r="DK14" s="273">
        <v>242546521.01000002</v>
      </c>
      <c r="DL14" s="273">
        <v>14760299.390000001</v>
      </c>
      <c r="DM14" s="273">
        <v>21823331.84</v>
      </c>
      <c r="DN14" s="273">
        <v>13564028.960000001</v>
      </c>
      <c r="DO14" s="273">
        <v>21566173.27</v>
      </c>
      <c r="DP14" s="273">
        <v>9694314.4299999997</v>
      </c>
      <c r="DQ14" s="273">
        <v>18116005.77</v>
      </c>
      <c r="DR14" s="273">
        <v>13188668.02</v>
      </c>
      <c r="DS14" s="273">
        <v>31772187.459999997</v>
      </c>
      <c r="DT14" s="273">
        <v>80282916.210000008</v>
      </c>
      <c r="DU14" s="273">
        <v>14926653.060000001</v>
      </c>
      <c r="DV14" s="273">
        <v>110987722.97999999</v>
      </c>
      <c r="DW14" s="273">
        <v>45689482.439999998</v>
      </c>
      <c r="DX14" s="273">
        <v>11320925.940000001</v>
      </c>
      <c r="DY14" s="273">
        <v>12992497.039999999</v>
      </c>
      <c r="DZ14" s="273">
        <v>27715236.830000002</v>
      </c>
      <c r="EA14" s="273">
        <v>8142876.8399999999</v>
      </c>
      <c r="EB14" s="273">
        <v>10651816.789999999</v>
      </c>
      <c r="EC14" s="273">
        <v>22188159.899999999</v>
      </c>
      <c r="ED14" s="273">
        <v>30847363.780000001</v>
      </c>
      <c r="EE14" s="273">
        <v>86109617.120000005</v>
      </c>
      <c r="EF14" s="273">
        <v>78588215.129999995</v>
      </c>
      <c r="EG14" s="273">
        <v>8005830.7300000004</v>
      </c>
      <c r="EH14" s="273">
        <v>11967337.35</v>
      </c>
      <c r="EI14" s="273">
        <v>10486716.52</v>
      </c>
      <c r="EJ14" s="273">
        <v>15430104.800000001</v>
      </c>
      <c r="EK14" s="273">
        <v>17006394.420000002</v>
      </c>
      <c r="EL14" s="273">
        <v>7280059.21</v>
      </c>
      <c r="EM14" s="273">
        <v>10784234.390000001</v>
      </c>
      <c r="EN14" s="273">
        <v>166415916.63999996</v>
      </c>
      <c r="EO14" s="273">
        <v>15493738.329999998</v>
      </c>
      <c r="EP14" s="273">
        <v>13333355.01</v>
      </c>
      <c r="EQ14" s="273">
        <v>15242333.220000003</v>
      </c>
      <c r="ER14" s="273">
        <v>12858756.029999999</v>
      </c>
      <c r="ES14" s="273">
        <v>12026987.199999999</v>
      </c>
      <c r="ET14" s="273">
        <v>25233105.989999998</v>
      </c>
      <c r="EU14" s="273">
        <v>11304729.689999999</v>
      </c>
      <c r="EV14" s="273">
        <v>7911272.0200000005</v>
      </c>
      <c r="EW14" s="273">
        <v>190500519.34999996</v>
      </c>
      <c r="EX14" s="273">
        <v>3487467.1900000004</v>
      </c>
      <c r="EY14" s="273">
        <v>10977302.27</v>
      </c>
      <c r="EZ14" s="273">
        <v>19740593.469999999</v>
      </c>
      <c r="FA14" s="273">
        <v>24442854.469999999</v>
      </c>
      <c r="FB14" s="273">
        <v>18138763.309999999</v>
      </c>
      <c r="FC14" s="273">
        <v>14224104.82</v>
      </c>
      <c r="FD14" s="273">
        <v>11284605.52</v>
      </c>
      <c r="FE14" s="273">
        <v>6919669.0999999996</v>
      </c>
      <c r="FF14" s="273">
        <v>6647500.9100000001</v>
      </c>
      <c r="FG14" s="273">
        <v>6671304.75</v>
      </c>
      <c r="FH14" s="273">
        <v>7259703.870000001</v>
      </c>
      <c r="FI14" s="273">
        <v>67062252.100000001</v>
      </c>
      <c r="FJ14" s="273">
        <v>9843875.8000000007</v>
      </c>
      <c r="FK14" s="273">
        <v>11256735.619999999</v>
      </c>
      <c r="FL14" s="273">
        <v>7844650.0800000001</v>
      </c>
      <c r="FM14" s="273">
        <v>13830594</v>
      </c>
      <c r="FN14" s="273">
        <v>11769852.510000002</v>
      </c>
      <c r="FO14" s="273">
        <v>7216075.9400000004</v>
      </c>
      <c r="FP14" s="273">
        <v>3029112.77</v>
      </c>
      <c r="FQ14" s="273">
        <v>237783416.25</v>
      </c>
      <c r="FR14" s="273">
        <v>11242705.25</v>
      </c>
      <c r="FS14" s="273">
        <v>20242044.050000001</v>
      </c>
      <c r="FT14" s="273">
        <v>65837794.369999997</v>
      </c>
      <c r="FU14" s="273">
        <v>24360343.289999999</v>
      </c>
      <c r="FV14" s="273">
        <v>8898281.8200000003</v>
      </c>
      <c r="FW14" s="273">
        <v>25584609.77</v>
      </c>
      <c r="FX14" s="273">
        <v>17254159.550000001</v>
      </c>
      <c r="FY14" s="273">
        <v>18025211.780000001</v>
      </c>
      <c r="FZ14" s="273">
        <v>8224119.6500000004</v>
      </c>
      <c r="GA14" s="273">
        <v>29843977.18</v>
      </c>
      <c r="GB14" s="273">
        <v>17628315.5</v>
      </c>
      <c r="GC14" s="273">
        <v>9347956.2100000009</v>
      </c>
      <c r="GD14" s="273">
        <v>5259857.24</v>
      </c>
      <c r="GE14" s="273">
        <v>128613591.53999999</v>
      </c>
      <c r="GF14" s="273">
        <v>12564841.719999999</v>
      </c>
      <c r="GG14" s="273">
        <v>6254494.3799999999</v>
      </c>
      <c r="GH14" s="273">
        <v>15089876.279999999</v>
      </c>
      <c r="GI14" s="273">
        <v>9476552.2599999998</v>
      </c>
      <c r="GJ14" s="273">
        <v>21186819.370000001</v>
      </c>
      <c r="GK14" s="273">
        <v>6107826.0899999999</v>
      </c>
      <c r="GL14" s="273">
        <v>38040518.209999993</v>
      </c>
      <c r="GM14" s="273">
        <v>10635236.530000001</v>
      </c>
      <c r="GN14" s="273">
        <v>13652675.889999999</v>
      </c>
      <c r="GO14" s="273">
        <v>13876014.829999998</v>
      </c>
      <c r="GP14" s="273">
        <v>10686204.15</v>
      </c>
      <c r="GQ14" s="273">
        <v>140301205.72</v>
      </c>
      <c r="GR14" s="273">
        <v>19831231.539999999</v>
      </c>
      <c r="GS14" s="273">
        <v>9394573.5899999999</v>
      </c>
      <c r="GT14" s="273">
        <v>19740534.199999999</v>
      </c>
      <c r="GU14" s="273">
        <v>5927302.6899999995</v>
      </c>
      <c r="GV14" s="273">
        <v>23155039.52</v>
      </c>
      <c r="GW14" s="273">
        <v>15905412.98</v>
      </c>
      <c r="GX14" s="273">
        <v>11819741.359999999</v>
      </c>
      <c r="GY14" s="273">
        <v>72976585.079999998</v>
      </c>
      <c r="GZ14" s="273">
        <v>6592761.1799999997</v>
      </c>
      <c r="HA14" s="273">
        <v>16554054.57</v>
      </c>
      <c r="HB14" s="273">
        <v>17308270.190000001</v>
      </c>
      <c r="HC14" s="273">
        <v>403881552.95000005</v>
      </c>
      <c r="HD14" s="273">
        <v>25095971.490000002</v>
      </c>
      <c r="HE14" s="273">
        <v>55348604.219999999</v>
      </c>
      <c r="HF14" s="273">
        <v>34384729.140000001</v>
      </c>
      <c r="HG14" s="273">
        <v>28317238.43</v>
      </c>
      <c r="HH14" s="273">
        <v>25849949.560000002</v>
      </c>
      <c r="HI14" s="273">
        <v>25077076.52</v>
      </c>
      <c r="HJ14" s="273">
        <v>103706612.16</v>
      </c>
      <c r="HK14" s="273">
        <v>24605143.66</v>
      </c>
      <c r="HL14" s="273">
        <v>43765691.359999999</v>
      </c>
      <c r="HM14" s="273">
        <v>28196107.140000001</v>
      </c>
      <c r="HN14" s="273">
        <v>20313008.43</v>
      </c>
      <c r="HO14" s="273">
        <v>22907187.460000001</v>
      </c>
      <c r="HP14" s="273">
        <v>16478809.279999999</v>
      </c>
      <c r="HQ14" s="273">
        <v>19063973.939999998</v>
      </c>
      <c r="HR14" s="273">
        <v>178837119.79000002</v>
      </c>
      <c r="HS14" s="273">
        <v>52611607.899999999</v>
      </c>
      <c r="HT14" s="273">
        <v>14188668.210000001</v>
      </c>
      <c r="HU14" s="273">
        <v>5837032.6100000003</v>
      </c>
      <c r="HV14" s="273">
        <v>8808087.870000001</v>
      </c>
      <c r="HW14" s="273">
        <v>4936530.6100000003</v>
      </c>
      <c r="HX14" s="273">
        <v>19638974.280000001</v>
      </c>
      <c r="HY14" s="273">
        <v>6911626.6899999995</v>
      </c>
      <c r="HZ14" s="273">
        <v>9708830.1799999997</v>
      </c>
      <c r="IA14" s="273">
        <v>10209707.109999999</v>
      </c>
      <c r="IB14" s="273">
        <v>6748867.5</v>
      </c>
      <c r="IC14" s="273">
        <v>30123086.030000005</v>
      </c>
      <c r="ID14" s="273">
        <v>4027308.73</v>
      </c>
      <c r="IE14" s="273">
        <v>21432839.599999994</v>
      </c>
      <c r="IF14" s="273">
        <v>5627513.1500000004</v>
      </c>
      <c r="IG14" s="273">
        <v>5568081.7800000003</v>
      </c>
      <c r="IH14" s="273">
        <v>120462560.3</v>
      </c>
      <c r="II14" s="273">
        <v>38381056.809999995</v>
      </c>
      <c r="IJ14" s="273">
        <v>18178811.800000001</v>
      </c>
      <c r="IK14" s="273">
        <v>24181982.41</v>
      </c>
      <c r="IL14" s="273">
        <v>24705903.559999999</v>
      </c>
      <c r="IM14" s="273">
        <v>41132705.240000002</v>
      </c>
      <c r="IN14" s="273">
        <v>11880843.399999999</v>
      </c>
      <c r="IO14" s="273">
        <v>4607493.5</v>
      </c>
      <c r="IP14" s="273">
        <v>5126539.88</v>
      </c>
      <c r="IQ14" s="273">
        <v>4503430.46</v>
      </c>
      <c r="IR14" s="273">
        <v>4971405.29</v>
      </c>
      <c r="IS14" s="273">
        <v>193993996.93000004</v>
      </c>
      <c r="IT14" s="273">
        <v>56440109.939999998</v>
      </c>
      <c r="IU14" s="273">
        <v>46151821.520000003</v>
      </c>
      <c r="IV14" s="273">
        <v>20632161.049999997</v>
      </c>
      <c r="IW14" s="273">
        <v>10292992.859999999</v>
      </c>
      <c r="IX14" s="273">
        <v>2168918.08</v>
      </c>
      <c r="IY14" s="273">
        <v>8662093.120000001</v>
      </c>
      <c r="IZ14" s="273">
        <v>3726366.9799999995</v>
      </c>
      <c r="JA14" s="273">
        <v>7748710.9900000002</v>
      </c>
      <c r="JB14" s="273">
        <v>13031995.880000001</v>
      </c>
      <c r="JC14" s="273">
        <v>12764209.290000001</v>
      </c>
      <c r="JD14" s="273">
        <v>6360482.21</v>
      </c>
      <c r="JE14" s="273">
        <v>69739006.060000002</v>
      </c>
      <c r="JF14" s="273">
        <v>40551645.120000005</v>
      </c>
      <c r="JG14" s="273">
        <v>8106156.9299999997</v>
      </c>
      <c r="JH14" s="273">
        <v>19905781.640000001</v>
      </c>
      <c r="JI14" s="273">
        <v>4879385.12</v>
      </c>
      <c r="JJ14" s="273">
        <v>9231929.9299999997</v>
      </c>
      <c r="JK14" s="273">
        <v>97081383.189999998</v>
      </c>
      <c r="JL14" s="273">
        <v>10475442.41</v>
      </c>
      <c r="JM14" s="273">
        <v>12985197.409999998</v>
      </c>
      <c r="JN14" s="273">
        <v>19577230.870000001</v>
      </c>
      <c r="JO14" s="273">
        <v>8200069.4500000002</v>
      </c>
      <c r="JP14" s="273">
        <v>20891729.43</v>
      </c>
      <c r="JQ14" s="273">
        <v>7937169.9800000004</v>
      </c>
      <c r="JR14" s="273">
        <v>196703613.29999998</v>
      </c>
      <c r="JS14" s="273">
        <v>80356364.320000008</v>
      </c>
      <c r="JT14" s="273">
        <v>5846336.3799999999</v>
      </c>
      <c r="JU14" s="273">
        <v>6607879.6400000006</v>
      </c>
      <c r="JV14" s="273">
        <v>14253419.17</v>
      </c>
      <c r="JW14" s="273">
        <v>6624529.8800000008</v>
      </c>
      <c r="JX14" s="273">
        <v>66758997.810000002</v>
      </c>
      <c r="JY14" s="273">
        <v>17670537.649999999</v>
      </c>
      <c r="JZ14" s="273">
        <v>13467549.420000002</v>
      </c>
      <c r="KA14" s="273">
        <v>16795572.640000001</v>
      </c>
      <c r="KB14" s="273">
        <v>11764554.74</v>
      </c>
      <c r="KC14" s="273">
        <v>14889898.630000001</v>
      </c>
      <c r="KD14" s="273">
        <v>8492222.8900000006</v>
      </c>
      <c r="KE14" s="273">
        <v>9175496.1699999999</v>
      </c>
      <c r="KF14" s="273">
        <v>7706757.3599999994</v>
      </c>
      <c r="KG14" s="273">
        <v>2573718.86</v>
      </c>
      <c r="KH14" s="273">
        <v>292076897.71000004</v>
      </c>
      <c r="KI14" s="273">
        <v>41323917.270000003</v>
      </c>
      <c r="KJ14" s="273">
        <v>19798656.510000005</v>
      </c>
      <c r="KK14" s="273">
        <v>10313025.210000001</v>
      </c>
      <c r="KL14" s="273">
        <v>28390880.789999999</v>
      </c>
      <c r="KM14" s="273">
        <v>10177489.210000001</v>
      </c>
      <c r="KN14" s="273">
        <v>70832145.019999981</v>
      </c>
      <c r="KO14" s="273">
        <v>9416012.2300000004</v>
      </c>
      <c r="KP14" s="273">
        <v>21637075.43</v>
      </c>
      <c r="KQ14" s="273">
        <v>75958343.660000011</v>
      </c>
      <c r="KR14" s="273">
        <v>8001613.6099999994</v>
      </c>
      <c r="KS14" s="273">
        <v>13843174.75</v>
      </c>
      <c r="KT14" s="273">
        <v>30278199.48</v>
      </c>
      <c r="KU14" s="273">
        <v>7524637.2299999995</v>
      </c>
      <c r="KV14" s="273">
        <v>17242544.259999998</v>
      </c>
      <c r="KW14" s="273">
        <v>82804833.960000008</v>
      </c>
      <c r="KX14" s="273">
        <v>15186689.800000001</v>
      </c>
      <c r="KY14" s="273">
        <v>155413274.02000001</v>
      </c>
      <c r="KZ14" s="273">
        <v>11843838.139999999</v>
      </c>
      <c r="LA14" s="273">
        <v>6665154.25</v>
      </c>
      <c r="LB14" s="273">
        <v>15068303.890000001</v>
      </c>
      <c r="LC14" s="273">
        <v>23196631.030000001</v>
      </c>
      <c r="LD14" s="273">
        <v>12856372.539999999</v>
      </c>
      <c r="LE14" s="273">
        <v>13274886</v>
      </c>
      <c r="LF14" s="273">
        <v>5942786.5099999998</v>
      </c>
      <c r="LG14" s="273">
        <v>250640338.27000004</v>
      </c>
      <c r="LH14" s="273">
        <v>53289289.390000001</v>
      </c>
      <c r="LI14" s="273">
        <v>87864712.75</v>
      </c>
      <c r="LJ14" s="273">
        <v>69463547.939999998</v>
      </c>
      <c r="LK14" s="273">
        <v>8630384.8200000003</v>
      </c>
      <c r="LL14" s="273">
        <v>14914554.060000001</v>
      </c>
      <c r="LM14" s="273">
        <v>8489452.4399999995</v>
      </c>
      <c r="LN14" s="273">
        <v>16123655.289999999</v>
      </c>
      <c r="LO14" s="273">
        <v>5034024.2300000004</v>
      </c>
      <c r="LP14" s="273">
        <v>20324934</v>
      </c>
      <c r="LQ14" s="273">
        <v>4957503.92</v>
      </c>
      <c r="LR14" s="273">
        <v>135842902.20999998</v>
      </c>
      <c r="LS14" s="273">
        <v>13172947.48</v>
      </c>
      <c r="LT14" s="273">
        <v>21412238.75</v>
      </c>
      <c r="LU14" s="273">
        <v>192337128.59999996</v>
      </c>
      <c r="LV14" s="273">
        <v>175344690.75</v>
      </c>
      <c r="LW14" s="273">
        <v>161390910.08000001</v>
      </c>
      <c r="LX14" s="273">
        <v>38987100.419999994</v>
      </c>
      <c r="LY14" s="273">
        <v>19801740.390000001</v>
      </c>
      <c r="LZ14" s="273">
        <v>34266633.93</v>
      </c>
      <c r="MA14" s="273">
        <v>49653539.109999985</v>
      </c>
      <c r="MB14" s="273">
        <v>8861517.8100000005</v>
      </c>
      <c r="MC14" s="273">
        <v>17431975.380000003</v>
      </c>
      <c r="MD14" s="273">
        <v>12495619.469999999</v>
      </c>
      <c r="ME14" s="273">
        <v>35410647.869999997</v>
      </c>
      <c r="MF14" s="273">
        <v>10544251.459999999</v>
      </c>
      <c r="MG14" s="273">
        <v>526218765.79000002</v>
      </c>
      <c r="MH14" s="273">
        <v>13359518.939999999</v>
      </c>
      <c r="MI14" s="273">
        <v>5656297.21</v>
      </c>
      <c r="MJ14" s="273">
        <v>9914653.0199999996</v>
      </c>
      <c r="MK14" s="273">
        <v>9668247.7899999991</v>
      </c>
      <c r="ML14" s="273">
        <v>12039371.280000001</v>
      </c>
      <c r="MM14" s="273">
        <v>9618275.6400000006</v>
      </c>
      <c r="MN14" s="273">
        <v>10258108.059999999</v>
      </c>
      <c r="MO14" s="273">
        <v>25127965.41</v>
      </c>
      <c r="MP14" s="273">
        <v>6692173.8700000001</v>
      </c>
      <c r="MQ14" s="273">
        <v>10888253.57</v>
      </c>
      <c r="MR14" s="273">
        <v>5359343.74</v>
      </c>
      <c r="MS14" s="273">
        <v>196354024.05000004</v>
      </c>
      <c r="MT14" s="273">
        <v>9318895.6500000004</v>
      </c>
      <c r="MU14" s="273">
        <v>21143265.950000003</v>
      </c>
      <c r="MV14" s="273">
        <v>18421565.870000005</v>
      </c>
      <c r="MW14" s="273">
        <v>12696248.42</v>
      </c>
      <c r="MX14" s="273">
        <v>15032175.390000001</v>
      </c>
      <c r="MY14" s="273">
        <v>44439842.269900002</v>
      </c>
      <c r="MZ14" s="273">
        <v>30134068.199999999</v>
      </c>
      <c r="NA14" s="273">
        <v>17685457</v>
      </c>
      <c r="NB14" s="273">
        <v>5332717.37</v>
      </c>
      <c r="NC14" s="273">
        <v>8536112.4800000004</v>
      </c>
      <c r="ND14" s="273">
        <v>494075146.60000002</v>
      </c>
      <c r="NE14" s="273">
        <v>87358777.329999998</v>
      </c>
      <c r="NF14" s="273">
        <v>12019217.99</v>
      </c>
      <c r="NG14" s="273">
        <v>242054939.66000003</v>
      </c>
      <c r="NH14" s="273">
        <v>10755346.48</v>
      </c>
      <c r="NI14" s="273">
        <v>38247261.049999997</v>
      </c>
      <c r="NJ14" s="273">
        <v>92883811.379999995</v>
      </c>
      <c r="NK14" s="273">
        <v>68424846.859999999</v>
      </c>
      <c r="NL14" s="273">
        <v>6266675.4800000004</v>
      </c>
      <c r="NM14" s="273">
        <v>16169905.939999999</v>
      </c>
      <c r="NN14" s="273">
        <v>14192748.77</v>
      </c>
      <c r="NO14" s="273">
        <v>10528281.59</v>
      </c>
      <c r="NP14" s="273">
        <v>79017580.840000004</v>
      </c>
      <c r="NQ14" s="273">
        <v>5920299.9900000002</v>
      </c>
      <c r="NR14" s="273">
        <v>6989307.6500000004</v>
      </c>
      <c r="NS14" s="273">
        <v>6853824.9499999993</v>
      </c>
      <c r="NT14" s="273">
        <v>6790504.8600000003</v>
      </c>
      <c r="NU14" s="273">
        <v>3169720.78</v>
      </c>
      <c r="NV14" s="273">
        <v>4867114.8600000003</v>
      </c>
      <c r="NW14" s="273">
        <v>361306944.25999999</v>
      </c>
      <c r="NX14" s="273">
        <v>42098371.780000001</v>
      </c>
      <c r="NY14" s="273">
        <v>9778917.7300000004</v>
      </c>
      <c r="NZ14" s="273">
        <v>10111840.300000001</v>
      </c>
      <c r="OA14" s="273">
        <v>10114119.530000001</v>
      </c>
      <c r="OB14" s="273">
        <v>24360503.800000001</v>
      </c>
      <c r="OC14" s="273">
        <v>5493013.9199999999</v>
      </c>
      <c r="OD14" s="273">
        <v>215736031.03999999</v>
      </c>
      <c r="OE14" s="273">
        <v>57432742.419999994</v>
      </c>
      <c r="OF14" s="273">
        <v>23699773.990000002</v>
      </c>
      <c r="OG14" s="273">
        <v>53947646.649999999</v>
      </c>
      <c r="OH14" s="273">
        <v>20518989.350000001</v>
      </c>
      <c r="OI14" s="273">
        <v>13067004.579999998</v>
      </c>
      <c r="OJ14" s="273">
        <v>14703662.34</v>
      </c>
      <c r="OK14" s="273">
        <v>3421863.37</v>
      </c>
      <c r="OL14" s="273">
        <v>3749093.9899999998</v>
      </c>
      <c r="OM14" s="273">
        <v>157019669.59</v>
      </c>
      <c r="ON14" s="273">
        <v>39268907.450000003</v>
      </c>
      <c r="OO14" s="273">
        <v>144793306.91</v>
      </c>
      <c r="OP14" s="273">
        <v>20695353.920000002</v>
      </c>
      <c r="OQ14" s="273">
        <v>17028164.039999999</v>
      </c>
      <c r="OR14" s="273">
        <v>14362254.08</v>
      </c>
      <c r="OS14" s="273">
        <v>115115543.42000002</v>
      </c>
      <c r="OT14" s="273">
        <v>11267327.9</v>
      </c>
      <c r="OU14" s="273">
        <v>8281046.4299999997</v>
      </c>
      <c r="OV14" s="273">
        <v>15611236.84</v>
      </c>
      <c r="OW14" s="273">
        <v>15908652.120000001</v>
      </c>
      <c r="OX14" s="273">
        <v>117062723.61000001</v>
      </c>
      <c r="OY14" s="273">
        <v>9428347.2699999996</v>
      </c>
      <c r="OZ14" s="273">
        <v>13299584.41</v>
      </c>
      <c r="PA14" s="273">
        <v>23513452.48</v>
      </c>
      <c r="PB14" s="273">
        <v>182631642.73000002</v>
      </c>
      <c r="PC14" s="273">
        <v>8817266.9600000009</v>
      </c>
      <c r="PD14" s="273">
        <v>40240376.019999996</v>
      </c>
      <c r="PE14" s="273">
        <v>12712363.83</v>
      </c>
      <c r="PF14" s="273">
        <v>10976875.859999999</v>
      </c>
      <c r="PG14" s="273">
        <v>25636120.259999998</v>
      </c>
      <c r="PH14" s="273">
        <v>13507317.190000001</v>
      </c>
      <c r="PI14" s="273">
        <v>17725183.210000001</v>
      </c>
      <c r="PJ14" s="273">
        <v>16494225.17</v>
      </c>
      <c r="PK14" s="273">
        <v>17060707.870000001</v>
      </c>
      <c r="PL14" s="273">
        <v>10699532.73</v>
      </c>
      <c r="PM14" s="273">
        <v>24588614.760000002</v>
      </c>
      <c r="PN14" s="273">
        <v>15475468.01</v>
      </c>
      <c r="PO14" s="273">
        <v>63320657.380000003</v>
      </c>
      <c r="PP14" s="273">
        <v>3354721.8</v>
      </c>
      <c r="PQ14" s="273">
        <v>10155322.57</v>
      </c>
      <c r="PR14" s="273">
        <v>2663340.9500000002</v>
      </c>
      <c r="PS14" s="273">
        <v>8698244.4000000004</v>
      </c>
      <c r="PT14" s="273">
        <v>362039016.66000003</v>
      </c>
      <c r="PU14" s="273">
        <v>4155086.75</v>
      </c>
      <c r="PV14" s="273">
        <v>18314110.219999999</v>
      </c>
      <c r="PW14" s="273">
        <v>7508469.1099999994</v>
      </c>
      <c r="PX14" s="273">
        <v>53338034.079999998</v>
      </c>
      <c r="PY14" s="273">
        <v>10428652.1</v>
      </c>
      <c r="PZ14" s="273">
        <v>19194879.09</v>
      </c>
      <c r="QA14" s="273">
        <v>10809008.739999998</v>
      </c>
      <c r="QB14" s="273">
        <v>42459207.329999998</v>
      </c>
      <c r="QC14" s="273">
        <v>1992335.0299999998</v>
      </c>
      <c r="QD14" s="273">
        <v>25736625.960000001</v>
      </c>
      <c r="QE14" s="273">
        <v>6316472.9800000004</v>
      </c>
      <c r="QF14" s="273">
        <v>6224945.71</v>
      </c>
      <c r="QG14" s="273">
        <v>17073900.16</v>
      </c>
      <c r="QH14" s="273">
        <v>10043083.620000001</v>
      </c>
      <c r="QI14" s="273">
        <v>13844075.309999999</v>
      </c>
      <c r="QJ14" s="273">
        <v>2495683.7800000003</v>
      </c>
      <c r="QK14" s="273">
        <v>9640541.120000001</v>
      </c>
      <c r="QL14" s="273">
        <v>7883519.9800000004</v>
      </c>
      <c r="QM14" s="273">
        <v>25106006.27</v>
      </c>
      <c r="QN14" s="273">
        <v>39095437.140000001</v>
      </c>
      <c r="QO14" s="273">
        <v>11533752.02</v>
      </c>
      <c r="QP14" s="273">
        <v>17325633.899999999</v>
      </c>
      <c r="QQ14" s="273">
        <v>2610079.2200000002</v>
      </c>
      <c r="QR14" s="273">
        <v>8914569.4900000002</v>
      </c>
      <c r="QS14" s="273">
        <v>1079618.8</v>
      </c>
      <c r="QT14" s="273">
        <v>114453527.05000001</v>
      </c>
      <c r="QU14" s="273">
        <v>9575762.75</v>
      </c>
      <c r="QV14" s="273">
        <v>23994708.66</v>
      </c>
      <c r="QW14" s="273">
        <v>9818988.25</v>
      </c>
      <c r="QX14" s="273">
        <v>11331999.189999999</v>
      </c>
      <c r="QY14" s="273">
        <v>24860210.190000001</v>
      </c>
      <c r="QZ14" s="273">
        <v>18140225.899999999</v>
      </c>
      <c r="RA14" s="273">
        <v>28540820.789999999</v>
      </c>
      <c r="RB14" s="273">
        <v>16353931.32</v>
      </c>
      <c r="RC14" s="273">
        <v>8459120.7699999996</v>
      </c>
      <c r="RD14" s="273">
        <v>7829944.5800000001</v>
      </c>
      <c r="RE14" s="273">
        <v>9497347.25</v>
      </c>
      <c r="RF14" s="273">
        <v>5654114.3100000005</v>
      </c>
      <c r="RG14" s="273">
        <v>198216618.24000004</v>
      </c>
      <c r="RH14" s="273">
        <v>43475995.119999997</v>
      </c>
      <c r="RI14" s="273">
        <v>7496011.8600000003</v>
      </c>
      <c r="RJ14" s="273">
        <v>14627902.039999999</v>
      </c>
      <c r="RK14" s="273">
        <v>11774204.41</v>
      </c>
      <c r="RL14" s="273">
        <v>22077774.600000001</v>
      </c>
      <c r="RM14" s="273">
        <v>41436598.32</v>
      </c>
      <c r="RN14" s="273">
        <v>8591070.6900000013</v>
      </c>
      <c r="RO14" s="273">
        <v>18816949.399999999</v>
      </c>
      <c r="RP14" s="273">
        <v>19840528.09</v>
      </c>
      <c r="RQ14" s="273">
        <v>34398137.530000001</v>
      </c>
      <c r="RR14" s="273">
        <v>14264329.859999999</v>
      </c>
      <c r="RS14" s="273">
        <v>7585518.0800000001</v>
      </c>
      <c r="RT14" s="273">
        <v>17036284.300000001</v>
      </c>
      <c r="RU14" s="273">
        <v>4525272.4400000004</v>
      </c>
      <c r="RV14" s="273">
        <v>12115658.550000001</v>
      </c>
      <c r="RW14" s="273">
        <v>12770412.890000001</v>
      </c>
      <c r="RX14" s="273">
        <v>10133154.76</v>
      </c>
      <c r="RY14" s="273">
        <v>9342385.4600000009</v>
      </c>
      <c r="RZ14" s="273">
        <v>10718890.710000001</v>
      </c>
      <c r="SA14" s="273">
        <v>83581002.589999989</v>
      </c>
      <c r="SB14" s="273">
        <v>3627362.85</v>
      </c>
      <c r="SC14" s="273">
        <v>10276175.84</v>
      </c>
      <c r="SD14" s="273">
        <v>10804817.140000001</v>
      </c>
      <c r="SE14" s="273">
        <v>13518496.49</v>
      </c>
      <c r="SF14" s="273">
        <v>6637373.6600000001</v>
      </c>
      <c r="SG14" s="273">
        <v>15426014.370000001</v>
      </c>
      <c r="SH14" s="273">
        <v>18089853.239999998</v>
      </c>
      <c r="SI14" s="273">
        <v>6482398.2800000003</v>
      </c>
      <c r="SJ14" s="273">
        <v>26324712.98</v>
      </c>
      <c r="SK14" s="273">
        <v>35445828.560000002</v>
      </c>
      <c r="SL14" s="273">
        <v>4472828.01</v>
      </c>
      <c r="SM14" s="273">
        <v>94351629.13000001</v>
      </c>
      <c r="SN14" s="273">
        <v>12707650.010000002</v>
      </c>
      <c r="SO14" s="273">
        <v>10638852.91</v>
      </c>
      <c r="SP14" s="273">
        <v>20286136.370000001</v>
      </c>
      <c r="SQ14" s="273">
        <v>11736327.32</v>
      </c>
      <c r="SR14" s="273">
        <v>14081563.719999999</v>
      </c>
      <c r="SS14" s="273">
        <v>12499502.389999999</v>
      </c>
      <c r="ST14" s="273">
        <v>4026811.32</v>
      </c>
      <c r="SU14" s="273">
        <v>103981289.78</v>
      </c>
      <c r="SV14" s="273">
        <v>9407927.1899999995</v>
      </c>
      <c r="SW14" s="273">
        <v>9154884.879999999</v>
      </c>
      <c r="SX14" s="273">
        <v>4750747.1099999994</v>
      </c>
      <c r="SY14" s="273">
        <v>7072531.2400000002</v>
      </c>
      <c r="SZ14" s="273">
        <v>6721702.5099999998</v>
      </c>
      <c r="TA14" s="273">
        <v>2406873.0700000003</v>
      </c>
      <c r="TB14" s="273">
        <v>28593430.579999998</v>
      </c>
      <c r="TC14" s="273">
        <v>6705978.7699999996</v>
      </c>
      <c r="TD14" s="273">
        <v>10481819.26</v>
      </c>
      <c r="TE14" s="273">
        <v>16156910.58</v>
      </c>
      <c r="TF14" s="273">
        <v>24195350.590000004</v>
      </c>
      <c r="TG14" s="273">
        <v>8811926.3999999985</v>
      </c>
      <c r="TH14" s="273">
        <v>5678901.7800000003</v>
      </c>
      <c r="TI14" s="273">
        <v>194358151.27999997</v>
      </c>
      <c r="TJ14" s="273">
        <v>9972738.2400000002</v>
      </c>
      <c r="TK14" s="273">
        <v>6945990.7599999998</v>
      </c>
      <c r="TL14" s="273">
        <v>13956299.68</v>
      </c>
      <c r="TM14" s="273">
        <v>16017285.469999999</v>
      </c>
      <c r="TN14" s="273">
        <v>14568037.439999999</v>
      </c>
      <c r="TO14" s="273">
        <v>4302244.1900000004</v>
      </c>
      <c r="TP14" s="273">
        <v>50605078.780000001</v>
      </c>
      <c r="TQ14" s="273">
        <v>7668907.8900000006</v>
      </c>
      <c r="TR14" s="273">
        <v>14778631.779999999</v>
      </c>
      <c r="TS14" s="273">
        <v>16739734.129999999</v>
      </c>
      <c r="TT14" s="273">
        <v>12046166.109999999</v>
      </c>
      <c r="TU14" s="273">
        <v>7333882.0800000001</v>
      </c>
      <c r="TV14" s="273">
        <v>18920998.920000002</v>
      </c>
      <c r="TW14" s="273">
        <v>9245728.7699999996</v>
      </c>
      <c r="TX14" s="273">
        <v>9401764.3499999996</v>
      </c>
      <c r="TY14" s="273">
        <v>43564064.769999996</v>
      </c>
      <c r="TZ14" s="273">
        <v>16492588.189999999</v>
      </c>
      <c r="UA14" s="273">
        <v>70692072.189999998</v>
      </c>
      <c r="UB14" s="273">
        <v>26743798.93</v>
      </c>
      <c r="UC14" s="273">
        <v>8352521.1500000004</v>
      </c>
      <c r="UD14" s="273">
        <v>19122831.400000002</v>
      </c>
      <c r="UE14" s="273">
        <v>93974419.819999993</v>
      </c>
      <c r="UF14" s="273">
        <v>7967976.2800000003</v>
      </c>
      <c r="UG14" s="273">
        <v>8292078.6400000006</v>
      </c>
      <c r="UH14" s="273">
        <v>7999349.9800000004</v>
      </c>
      <c r="UI14" s="273">
        <v>6447776.0700000003</v>
      </c>
      <c r="UJ14" s="273">
        <v>103553500.34999999</v>
      </c>
      <c r="UK14" s="273">
        <v>23504021.73</v>
      </c>
      <c r="UL14" s="273">
        <v>17355454.079999998</v>
      </c>
      <c r="UM14" s="273">
        <v>21544775.5</v>
      </c>
      <c r="UN14" s="273">
        <v>14360386.330000002</v>
      </c>
      <c r="UO14" s="273">
        <v>12790118.539999999</v>
      </c>
      <c r="UP14" s="273">
        <v>297831977.90999997</v>
      </c>
      <c r="UQ14" s="273">
        <v>23484327.009999998</v>
      </c>
      <c r="UR14" s="273">
        <v>12162478.800000001</v>
      </c>
      <c r="US14" s="273">
        <v>80684085.299999997</v>
      </c>
      <c r="UT14" s="273">
        <v>4231614.6399999997</v>
      </c>
      <c r="UU14" s="273">
        <v>10748302.600000001</v>
      </c>
      <c r="UV14" s="273">
        <v>26395781.149999999</v>
      </c>
      <c r="UW14" s="273">
        <v>8880649.3399999999</v>
      </c>
      <c r="UX14" s="273">
        <v>11493661.210000001</v>
      </c>
      <c r="UY14" s="273">
        <v>12827263.17</v>
      </c>
      <c r="UZ14" s="273">
        <v>17130387.57</v>
      </c>
      <c r="VA14" s="273">
        <v>31503253.57</v>
      </c>
      <c r="VB14" s="273">
        <v>16256973.969999999</v>
      </c>
      <c r="VC14" s="273">
        <v>29733727.600000001</v>
      </c>
      <c r="VD14" s="273">
        <v>6583327.8000000007</v>
      </c>
      <c r="VE14" s="273">
        <v>9023609.0500000007</v>
      </c>
      <c r="VF14" s="273">
        <v>7793066.8399999999</v>
      </c>
      <c r="VG14" s="273">
        <v>7747146.0500000007</v>
      </c>
      <c r="VH14" s="273">
        <v>33833474.399999999</v>
      </c>
      <c r="VI14" s="273">
        <v>14471785.17</v>
      </c>
      <c r="VJ14" s="273">
        <v>7977091.7400000002</v>
      </c>
      <c r="VK14" s="273">
        <v>3520001.79</v>
      </c>
      <c r="VL14" s="273">
        <v>144606524.97</v>
      </c>
      <c r="VM14" s="273">
        <v>12145367.9</v>
      </c>
      <c r="VN14" s="273">
        <v>10299987.73</v>
      </c>
      <c r="VO14" s="273">
        <v>15286649.66</v>
      </c>
      <c r="VP14" s="273">
        <v>17733355.440000001</v>
      </c>
      <c r="VQ14" s="273">
        <v>13942722.43</v>
      </c>
      <c r="VR14" s="273">
        <v>31780399.039999995</v>
      </c>
      <c r="VS14" s="273">
        <v>10736629.140000001</v>
      </c>
      <c r="VT14" s="273">
        <v>15313002.969999999</v>
      </c>
      <c r="VU14" s="273">
        <v>41550653.079999998</v>
      </c>
      <c r="VV14" s="273">
        <v>13627312.5</v>
      </c>
      <c r="VW14" s="273">
        <v>17813375.939999998</v>
      </c>
      <c r="VX14" s="273">
        <v>15314016.289999999</v>
      </c>
      <c r="VY14" s="273">
        <v>9223951.5199999996</v>
      </c>
      <c r="VZ14" s="273">
        <v>9634078.4499999993</v>
      </c>
      <c r="WA14" s="273">
        <v>1254814613.0800002</v>
      </c>
      <c r="WB14" s="273">
        <v>21543273.759999998</v>
      </c>
      <c r="WC14" s="273">
        <v>12809838.25</v>
      </c>
      <c r="WD14" s="273">
        <v>7169731.7300000004</v>
      </c>
      <c r="WE14" s="273">
        <v>12217119.260000002</v>
      </c>
      <c r="WF14" s="273">
        <v>15254277.33</v>
      </c>
      <c r="WG14" s="273">
        <v>34693212.689999998</v>
      </c>
      <c r="WH14" s="273">
        <v>28603824.399999999</v>
      </c>
      <c r="WI14" s="273">
        <v>14723578.35</v>
      </c>
      <c r="WJ14" s="273">
        <v>30642237.809999995</v>
      </c>
      <c r="WK14" s="273">
        <v>10399693.01</v>
      </c>
      <c r="WL14" s="273">
        <v>68462380.729999989</v>
      </c>
      <c r="WM14" s="273">
        <v>16298571.57</v>
      </c>
      <c r="WN14" s="273">
        <v>52437626.659999996</v>
      </c>
      <c r="WO14" s="273">
        <v>29525029.699999999</v>
      </c>
      <c r="WP14" s="273">
        <v>10217908.98</v>
      </c>
      <c r="WQ14" s="273">
        <v>16690627.259999998</v>
      </c>
      <c r="WR14" s="273">
        <v>40755483.530000001</v>
      </c>
      <c r="WS14" s="273">
        <v>17281677.07</v>
      </c>
      <c r="WT14" s="273">
        <v>33549514.530000001</v>
      </c>
      <c r="WU14" s="273">
        <v>95008738.579999998</v>
      </c>
      <c r="WV14" s="273">
        <v>11582094.799999999</v>
      </c>
      <c r="WW14" s="273">
        <v>14289342.689999999</v>
      </c>
      <c r="WX14" s="273">
        <v>5946032.4399999995</v>
      </c>
      <c r="WY14" s="273">
        <v>17727892.579999998</v>
      </c>
      <c r="WZ14" s="273">
        <v>7863668.25</v>
      </c>
      <c r="XA14" s="273">
        <v>5839058.9699999997</v>
      </c>
      <c r="XB14" s="273">
        <v>10399210.550000001</v>
      </c>
      <c r="XC14" s="273">
        <v>25640463.34</v>
      </c>
      <c r="XD14" s="273">
        <v>9013204.3000000007</v>
      </c>
      <c r="XE14" s="273">
        <v>5098207.21</v>
      </c>
      <c r="XF14" s="273">
        <v>4023808.9</v>
      </c>
      <c r="XG14" s="273">
        <v>9741877.4699999988</v>
      </c>
      <c r="XH14" s="273">
        <v>223611552.97000003</v>
      </c>
      <c r="XI14" s="273">
        <v>30578376.100000001</v>
      </c>
      <c r="XJ14" s="273">
        <v>16159972.379999999</v>
      </c>
      <c r="XK14" s="273">
        <v>69195253.74000001</v>
      </c>
      <c r="XL14" s="273">
        <v>32665407.620000005</v>
      </c>
      <c r="XM14" s="273">
        <v>24124814.509999998</v>
      </c>
      <c r="XN14" s="273">
        <v>37282758.549999997</v>
      </c>
      <c r="XO14" s="273">
        <v>20025216.620000001</v>
      </c>
      <c r="XP14" s="273">
        <v>15666023.629999999</v>
      </c>
      <c r="XQ14" s="273">
        <v>43039383.18</v>
      </c>
      <c r="XR14" s="273">
        <v>92440474.379999995</v>
      </c>
      <c r="XS14" s="273">
        <v>10049673.99</v>
      </c>
      <c r="XT14" s="273">
        <v>41813835</v>
      </c>
      <c r="XU14" s="273">
        <v>20325588.719999999</v>
      </c>
      <c r="XV14" s="273">
        <v>13116736.65</v>
      </c>
      <c r="XW14" s="273">
        <v>11678286.940000001</v>
      </c>
      <c r="XX14" s="273">
        <v>22779679.07</v>
      </c>
      <c r="XY14" s="273">
        <v>13997434.629999999</v>
      </c>
      <c r="XZ14" s="273">
        <v>9551234.2800000012</v>
      </c>
      <c r="YA14" s="273">
        <v>11152253.149999999</v>
      </c>
      <c r="YB14" s="273">
        <v>9074595.5599999987</v>
      </c>
      <c r="YC14" s="273">
        <v>8864463.6600000001</v>
      </c>
      <c r="YD14" s="273">
        <v>12637404.16</v>
      </c>
      <c r="YE14" s="273">
        <v>270090313.33000004</v>
      </c>
      <c r="YF14" s="273">
        <v>18193930.300000001</v>
      </c>
      <c r="YG14" s="273">
        <v>13835885.370000001</v>
      </c>
      <c r="YH14" s="273">
        <v>16339934.029999999</v>
      </c>
      <c r="YI14" s="273">
        <v>46157751.340000004</v>
      </c>
      <c r="YJ14" s="273">
        <v>31182842.91</v>
      </c>
      <c r="YK14" s="273">
        <v>38634806.349999994</v>
      </c>
      <c r="YL14" s="273">
        <v>8051878.2000000011</v>
      </c>
      <c r="YM14" s="273">
        <v>206306423.02000001</v>
      </c>
      <c r="YN14" s="273">
        <v>21729862.170000002</v>
      </c>
      <c r="YO14" s="273">
        <v>8686906.4000000004</v>
      </c>
      <c r="YP14" s="273">
        <v>30577500.710000001</v>
      </c>
      <c r="YQ14" s="273">
        <v>8263690.1099999994</v>
      </c>
      <c r="YR14" s="273">
        <v>7249572.5499999998</v>
      </c>
      <c r="YS14" s="273">
        <v>8502856.2899999991</v>
      </c>
      <c r="YT14" s="273">
        <v>22581896.050000001</v>
      </c>
      <c r="YU14" s="273">
        <v>23954762.580000002</v>
      </c>
      <c r="YV14" s="273">
        <v>101725075.49999999</v>
      </c>
      <c r="YW14" s="273">
        <v>25080988.91</v>
      </c>
      <c r="YX14" s="273">
        <v>14791784.709999999</v>
      </c>
      <c r="YY14" s="273">
        <v>15000739</v>
      </c>
      <c r="YZ14" s="273">
        <v>21902288.810000002</v>
      </c>
      <c r="ZA14" s="273">
        <v>13305519.939999999</v>
      </c>
      <c r="ZB14" s="273">
        <v>8810718.2599999998</v>
      </c>
      <c r="ZC14" s="273">
        <v>71255726.439999998</v>
      </c>
      <c r="ZD14" s="273">
        <v>8282398.3499999996</v>
      </c>
      <c r="ZE14" s="273">
        <v>13349089.829999998</v>
      </c>
      <c r="ZF14" s="273">
        <v>14903983.66</v>
      </c>
      <c r="ZG14" s="273">
        <v>10779006.98</v>
      </c>
      <c r="ZH14" s="273">
        <v>17223212.369999997</v>
      </c>
      <c r="ZI14" s="273">
        <v>15950502.899999999</v>
      </c>
      <c r="ZJ14" s="273">
        <v>9527876.6400000006</v>
      </c>
      <c r="ZK14" s="273">
        <v>18506262.490000002</v>
      </c>
      <c r="ZL14" s="273">
        <v>293285855.53000003</v>
      </c>
      <c r="ZM14" s="273">
        <v>7513410.21</v>
      </c>
      <c r="ZN14" s="273">
        <v>23952596.050000001</v>
      </c>
      <c r="ZO14" s="273">
        <v>67504077.909999996</v>
      </c>
      <c r="ZP14" s="273">
        <v>24383498.219999999</v>
      </c>
      <c r="ZQ14" s="273">
        <v>11595236.27</v>
      </c>
      <c r="ZR14" s="273">
        <v>16586987.65</v>
      </c>
      <c r="ZS14" s="273">
        <v>23765376.550000001</v>
      </c>
      <c r="ZT14" s="273">
        <v>30779293.77</v>
      </c>
      <c r="ZU14" s="273">
        <v>41307975.850000001</v>
      </c>
      <c r="ZV14" s="273">
        <v>6286836.3099999996</v>
      </c>
      <c r="ZW14" s="273">
        <v>9398431.5199999996</v>
      </c>
      <c r="ZX14" s="273">
        <v>8047505.7999999998</v>
      </c>
      <c r="ZY14" s="273">
        <v>11486431.34</v>
      </c>
      <c r="ZZ14" s="273">
        <v>10638395.93</v>
      </c>
      <c r="AAA14" s="273">
        <v>8330226.2600000016</v>
      </c>
      <c r="AAB14" s="273">
        <v>10395968.33</v>
      </c>
      <c r="AAC14" s="273">
        <v>6413583.2300000004</v>
      </c>
      <c r="AAD14" s="273">
        <v>14492478.120000001</v>
      </c>
      <c r="AAE14" s="273">
        <v>10601947.220000001</v>
      </c>
      <c r="AAF14" s="273">
        <v>14013670.560000001</v>
      </c>
      <c r="AAG14" s="273">
        <v>8809077.2800000012</v>
      </c>
      <c r="AAH14" s="273">
        <v>54449105.149999999</v>
      </c>
      <c r="AAI14" s="273">
        <v>8944261.9499999993</v>
      </c>
      <c r="AAJ14" s="273">
        <v>10614297.450000001</v>
      </c>
      <c r="AAK14" s="273">
        <v>10265778.16</v>
      </c>
      <c r="AAL14" s="273">
        <v>11068455.52</v>
      </c>
      <c r="AAM14" s="273">
        <v>16892634.93</v>
      </c>
      <c r="AAN14" s="273">
        <v>8938256.3699999992</v>
      </c>
      <c r="AAO14" s="273">
        <v>423753623.50999993</v>
      </c>
      <c r="AAP14" s="273">
        <v>14322195</v>
      </c>
      <c r="AAQ14" s="273">
        <v>13748226.190000001</v>
      </c>
      <c r="AAR14" s="273">
        <v>27808450.859999999</v>
      </c>
      <c r="AAS14" s="273">
        <v>23144658.300000001</v>
      </c>
      <c r="AAT14" s="273">
        <v>9997386.9299999997</v>
      </c>
      <c r="AAU14" s="273">
        <v>19744418.809999999</v>
      </c>
      <c r="AAV14" s="273">
        <v>10305945.309999999</v>
      </c>
      <c r="AAW14" s="273">
        <v>53795982.350000001</v>
      </c>
      <c r="AAX14" s="273">
        <v>22929115.329999998</v>
      </c>
      <c r="AAY14" s="273">
        <v>28345616.339999996</v>
      </c>
      <c r="AAZ14" s="273">
        <v>71354038.899999991</v>
      </c>
      <c r="ABA14" s="273">
        <v>53876381.43</v>
      </c>
      <c r="ABB14" s="273">
        <v>19180509.310000002</v>
      </c>
      <c r="ABC14" s="273">
        <v>9688744.370000001</v>
      </c>
      <c r="ABD14" s="273">
        <v>12102627.199999999</v>
      </c>
      <c r="ABE14" s="273">
        <v>3727936.23</v>
      </c>
      <c r="ABF14" s="273">
        <v>7257010.6400000006</v>
      </c>
      <c r="ABG14" s="273">
        <v>15308273.67</v>
      </c>
      <c r="ABH14" s="273">
        <v>140643343.27000001</v>
      </c>
      <c r="ABI14" s="273">
        <v>92246585.499999985</v>
      </c>
      <c r="ABJ14" s="273">
        <v>6645100.3200000003</v>
      </c>
      <c r="ABK14" s="273">
        <v>13585546.539999999</v>
      </c>
      <c r="ABL14" s="273">
        <v>13899736.32</v>
      </c>
      <c r="ABM14" s="273">
        <v>12224080.370000001</v>
      </c>
      <c r="ABN14" s="273">
        <v>15665368.17</v>
      </c>
      <c r="ABO14" s="273">
        <v>100286669.47999997</v>
      </c>
      <c r="ABP14" s="273">
        <v>7191956.8799999999</v>
      </c>
      <c r="ABQ14" s="273">
        <v>13023540.550000001</v>
      </c>
      <c r="ABR14" s="273">
        <v>20318860.5</v>
      </c>
      <c r="ABS14" s="273">
        <v>11169216.960000001</v>
      </c>
      <c r="ABT14" s="273">
        <v>9205117.8300000001</v>
      </c>
      <c r="ABU14" s="273">
        <v>17652985.57</v>
      </c>
      <c r="ABV14" s="273">
        <v>11888822.810000001</v>
      </c>
      <c r="ABW14" s="273">
        <v>2016539.6099999999</v>
      </c>
      <c r="ABX14" s="273">
        <v>109417796.47</v>
      </c>
      <c r="ABY14" s="273">
        <v>11553715.76</v>
      </c>
      <c r="ABZ14" s="273">
        <v>14302896.76</v>
      </c>
      <c r="ACA14" s="273">
        <v>13411049.02</v>
      </c>
      <c r="ACB14" s="273">
        <v>9329023.0700000003</v>
      </c>
      <c r="ACC14" s="273">
        <v>86601872.489999995</v>
      </c>
      <c r="ACD14" s="273">
        <v>11804737.65</v>
      </c>
      <c r="ACE14" s="273">
        <v>10026044.140000001</v>
      </c>
      <c r="ACF14" s="273">
        <v>7318197.3700000001</v>
      </c>
      <c r="ACG14" s="273">
        <v>12193808.66</v>
      </c>
      <c r="ACH14" s="273">
        <v>8872073.5700000003</v>
      </c>
      <c r="ACI14" s="273">
        <v>330449804.11000001</v>
      </c>
      <c r="ACJ14" s="273">
        <v>5034884.9399999995</v>
      </c>
      <c r="ACK14" s="273">
        <v>12471773.790000001</v>
      </c>
      <c r="ACL14" s="273">
        <v>18096193.43</v>
      </c>
      <c r="ACM14" s="273">
        <v>8089918</v>
      </c>
      <c r="ACN14" s="273">
        <v>18233206.039999999</v>
      </c>
      <c r="ACO14" s="273">
        <v>8358730.1699999999</v>
      </c>
      <c r="ACP14" s="273">
        <v>38923071.189999998</v>
      </c>
      <c r="ACQ14" s="273">
        <v>72655510.469999999</v>
      </c>
      <c r="ACR14" s="273">
        <v>10191428.029999999</v>
      </c>
      <c r="ACS14" s="273">
        <v>7268471.7400000002</v>
      </c>
      <c r="ACT14" s="273">
        <v>16075727.129999999</v>
      </c>
      <c r="ACU14" s="273">
        <v>3892365.5099999993</v>
      </c>
      <c r="ACV14" s="273">
        <v>55713511.169999994</v>
      </c>
      <c r="ACW14" s="273">
        <v>13812031.76</v>
      </c>
      <c r="ACX14" s="273">
        <v>13639307.310000001</v>
      </c>
      <c r="ACY14" s="273">
        <v>5322551.43</v>
      </c>
      <c r="ACZ14" s="273">
        <v>6808448.2699999996</v>
      </c>
      <c r="ADA14" s="273">
        <v>7812452.71</v>
      </c>
      <c r="ADB14" s="273">
        <v>5033053.4000000004</v>
      </c>
      <c r="ADC14" s="273">
        <v>10570476.120000001</v>
      </c>
      <c r="ADD14" s="273">
        <v>2236267.5</v>
      </c>
      <c r="ADE14" s="273">
        <v>7281287.1600000001</v>
      </c>
      <c r="ADF14" s="273">
        <v>49204070.060000002</v>
      </c>
      <c r="ADG14" s="273">
        <v>50204553.350000001</v>
      </c>
      <c r="ADH14" s="273">
        <v>9804116.1999999993</v>
      </c>
      <c r="ADI14" s="273">
        <v>7686161.5199999996</v>
      </c>
      <c r="ADJ14" s="273">
        <v>10598478.75</v>
      </c>
      <c r="ADK14" s="273">
        <v>4804084.8099999996</v>
      </c>
      <c r="ADL14" s="273">
        <v>15699345.49</v>
      </c>
      <c r="ADM14" s="273">
        <v>8505267.879999999</v>
      </c>
      <c r="ADN14" s="273">
        <v>20148332.550000001</v>
      </c>
      <c r="ADO14" s="273">
        <v>338509326.28000003</v>
      </c>
      <c r="ADP14" s="273">
        <v>27853830.749999996</v>
      </c>
      <c r="ADQ14" s="273">
        <v>29871576.389999997</v>
      </c>
      <c r="ADR14" s="273">
        <v>35893176.579999998</v>
      </c>
      <c r="ADS14" s="273">
        <v>58121331.540000007</v>
      </c>
      <c r="ADT14" s="273">
        <v>9385321.879999999</v>
      </c>
      <c r="ADU14" s="273">
        <v>10933259.309999999</v>
      </c>
      <c r="ADV14" s="273">
        <v>5918419.9699999997</v>
      </c>
      <c r="ADW14" s="273">
        <v>9049004.9299999997</v>
      </c>
      <c r="ADX14" s="273">
        <v>3333644.7199999997</v>
      </c>
      <c r="ADY14" s="273">
        <v>326217121.63000005</v>
      </c>
      <c r="ADZ14" s="273">
        <v>37248555.769999996</v>
      </c>
      <c r="AEA14" s="273">
        <v>49563071.93</v>
      </c>
      <c r="AEB14" s="273">
        <v>9109845.2400000002</v>
      </c>
      <c r="AEC14" s="273">
        <v>7784566.6100000003</v>
      </c>
      <c r="AED14" s="273">
        <v>16620530.24</v>
      </c>
      <c r="AEE14" s="273">
        <v>9417762.7199999988</v>
      </c>
      <c r="AEF14" s="273">
        <v>16155877.879999999</v>
      </c>
      <c r="AEG14" s="273">
        <v>9007883.4800000004</v>
      </c>
      <c r="AEH14" s="273">
        <v>10038160.109999999</v>
      </c>
      <c r="AEI14" s="273">
        <v>21443633.48</v>
      </c>
      <c r="AEJ14" s="273">
        <v>13329987.620000001</v>
      </c>
      <c r="AEK14" s="273">
        <v>10969167.93</v>
      </c>
      <c r="AEL14" s="273">
        <v>9815411.0500000007</v>
      </c>
      <c r="AEM14" s="273">
        <v>11541964.279999999</v>
      </c>
      <c r="AEN14" s="273">
        <v>22754477.050000001</v>
      </c>
      <c r="AEO14" s="273">
        <v>9911580.7800000012</v>
      </c>
      <c r="AEP14" s="273">
        <v>31792776.140000001</v>
      </c>
      <c r="AEQ14" s="273">
        <v>7160298.1600000001</v>
      </c>
      <c r="AER14" s="273">
        <v>23571268.710000001</v>
      </c>
      <c r="AES14" s="273">
        <v>234260723.53999999</v>
      </c>
      <c r="AET14" s="273">
        <v>16730823.309999999</v>
      </c>
      <c r="AEU14" s="273">
        <v>26910159.530000001</v>
      </c>
      <c r="AEV14" s="273">
        <v>14727640.710000001</v>
      </c>
      <c r="AEW14" s="273">
        <v>10439427.210000001</v>
      </c>
      <c r="AEX14" s="273">
        <v>8350657.3399999999</v>
      </c>
      <c r="AEY14" s="273">
        <v>8067137.5300000003</v>
      </c>
      <c r="AEZ14" s="273">
        <v>14954519.960000001</v>
      </c>
      <c r="AFA14" s="273">
        <v>9316080.3100000005</v>
      </c>
      <c r="AFB14" s="273">
        <v>5492887.5999999996</v>
      </c>
      <c r="AFC14" s="273">
        <v>138878781.88999999</v>
      </c>
      <c r="AFD14" s="273">
        <v>66813241.939999998</v>
      </c>
      <c r="AFE14" s="273">
        <v>18556982.580000002</v>
      </c>
      <c r="AFF14" s="273">
        <v>10704202.800000001</v>
      </c>
      <c r="AFG14" s="273">
        <v>19486298.060000002</v>
      </c>
      <c r="AFH14" s="273">
        <v>13309162.140000001</v>
      </c>
      <c r="AFI14" s="273">
        <v>8609415.5500000007</v>
      </c>
      <c r="AFJ14" s="273">
        <v>12133410.640000001</v>
      </c>
      <c r="AFK14" s="273">
        <v>5686761.9199999999</v>
      </c>
      <c r="AFL14" s="273">
        <v>8731365.6099999994</v>
      </c>
      <c r="AFM14" s="273">
        <v>10303679.949999999</v>
      </c>
      <c r="AFN14" s="273">
        <v>11196000.600000001</v>
      </c>
      <c r="AFO14" s="273">
        <v>18720917.82</v>
      </c>
      <c r="AFP14" s="273">
        <v>106156426.73</v>
      </c>
      <c r="AFQ14" s="273">
        <v>27727397.039999999</v>
      </c>
      <c r="AFR14" s="273">
        <v>25541468.84</v>
      </c>
      <c r="AFS14" s="273">
        <v>21726425.390000001</v>
      </c>
      <c r="AFT14" s="273">
        <v>11892573.390000001</v>
      </c>
      <c r="AFU14" s="273">
        <v>15864344.34</v>
      </c>
      <c r="AFV14" s="273">
        <v>6749722.6699999999</v>
      </c>
      <c r="AFW14" s="273">
        <v>24680874.060000002</v>
      </c>
      <c r="AFX14" s="273">
        <v>23547377.359999999</v>
      </c>
      <c r="AFY14" s="273">
        <v>9918357.5700000003</v>
      </c>
      <c r="AFZ14" s="273">
        <v>24058807.68</v>
      </c>
      <c r="AGA14" s="273">
        <v>11473550.350000001</v>
      </c>
      <c r="AGB14" s="273">
        <v>157869232.61000001</v>
      </c>
      <c r="AGC14" s="273">
        <v>11793157.66</v>
      </c>
      <c r="AGD14" s="273">
        <v>14587076.23</v>
      </c>
      <c r="AGE14" s="273">
        <v>7249585.4899999993</v>
      </c>
      <c r="AGF14" s="273">
        <v>20627985.890000001</v>
      </c>
      <c r="AGG14" s="273">
        <v>11041828.85</v>
      </c>
      <c r="AGH14" s="273">
        <v>6244573.4299999997</v>
      </c>
      <c r="AGI14" s="273">
        <v>14142429.02</v>
      </c>
      <c r="AGJ14" s="273">
        <v>6045607.1699999999</v>
      </c>
      <c r="AGK14" s="273">
        <v>9028527.3599999994</v>
      </c>
      <c r="AGL14" s="273">
        <v>5999819.7599999998</v>
      </c>
      <c r="AGM14" s="273">
        <v>238624656.61000001</v>
      </c>
      <c r="AGN14" s="273">
        <v>42646281.5</v>
      </c>
      <c r="AGO14" s="273">
        <v>33963262.359999999</v>
      </c>
      <c r="AGP14" s="273">
        <v>8530896.6099999994</v>
      </c>
      <c r="AGQ14" s="273">
        <v>29298092.57</v>
      </c>
      <c r="AGR14" s="273">
        <v>26679352.979999997</v>
      </c>
      <c r="AGS14" s="273">
        <v>12692529.120000001</v>
      </c>
      <c r="AGT14" s="273">
        <v>18667744.52</v>
      </c>
      <c r="AGU14" s="273">
        <v>252351538</v>
      </c>
      <c r="AGV14" s="273">
        <v>138934276</v>
      </c>
      <c r="AGW14" s="273">
        <v>8762586.6900000013</v>
      </c>
      <c r="AGX14" s="273">
        <v>37603898.390000001</v>
      </c>
      <c r="AGY14" s="273">
        <v>44495500.359999999</v>
      </c>
      <c r="AGZ14" s="273">
        <v>31927643</v>
      </c>
      <c r="AHA14" s="273">
        <v>17013735.189999998</v>
      </c>
      <c r="AHB14" s="273">
        <v>14101889.43</v>
      </c>
      <c r="AHC14" s="273">
        <v>5394849.7300000004</v>
      </c>
      <c r="AHD14" s="273">
        <v>8505622.4500000011</v>
      </c>
      <c r="AHE14" s="273">
        <v>31258130.279999997</v>
      </c>
      <c r="AHF14" s="273">
        <v>16818245.379999999</v>
      </c>
      <c r="AHG14" s="273">
        <v>6719946.2499999991</v>
      </c>
      <c r="AHH14" s="273">
        <v>17601981.93</v>
      </c>
      <c r="AHI14" s="273">
        <v>14526457.1</v>
      </c>
      <c r="AHJ14" s="273">
        <v>6072146.1500000004</v>
      </c>
      <c r="AHK14" s="273">
        <v>7569196.0399999991</v>
      </c>
      <c r="AHL14" s="273">
        <v>85457815.150000006</v>
      </c>
      <c r="AHM14" s="273">
        <v>9144650.8999999985</v>
      </c>
      <c r="AHN14" s="273">
        <v>7538318.4300000006</v>
      </c>
      <c r="AHO14" s="273">
        <v>8609848.2899999991</v>
      </c>
      <c r="AHP14" s="273">
        <v>21811010.490000002</v>
      </c>
      <c r="AHQ14" s="294">
        <v>9649994.7300000023</v>
      </c>
      <c r="AHR14" s="327">
        <v>4242208.76</v>
      </c>
      <c r="AHS14" s="294">
        <f t="shared" si="0"/>
        <v>31065920846.719887</v>
      </c>
      <c r="AHT14" s="271" t="b">
        <f t="shared" si="1"/>
        <v>1</v>
      </c>
      <c r="AHU14" s="271" t="s">
        <v>16</v>
      </c>
    </row>
    <row r="15" spans="2:905" ht="23.4" customHeight="1" x14ac:dyDescent="0.8">
      <c r="B15" s="270" t="s">
        <v>1140</v>
      </c>
      <c r="C15" s="271" t="s">
        <v>1143</v>
      </c>
      <c r="D15" s="273">
        <v>3234439306.7799997</v>
      </c>
      <c r="E15" s="273">
        <v>0</v>
      </c>
      <c r="F15" s="273">
        <v>0</v>
      </c>
      <c r="G15" s="273">
        <v>0</v>
      </c>
      <c r="H15" s="273">
        <v>0</v>
      </c>
      <c r="I15" s="273">
        <v>0</v>
      </c>
      <c r="J15" s="273">
        <v>0</v>
      </c>
      <c r="K15" s="273">
        <v>0</v>
      </c>
      <c r="L15" s="273">
        <v>0</v>
      </c>
      <c r="M15" s="273">
        <v>0</v>
      </c>
      <c r="N15" s="273">
        <v>0</v>
      </c>
      <c r="O15" s="273">
        <v>0</v>
      </c>
      <c r="P15" s="273">
        <v>0</v>
      </c>
      <c r="Q15" s="273">
        <v>0</v>
      </c>
      <c r="R15" s="273">
        <v>0</v>
      </c>
      <c r="S15" s="273">
        <v>0</v>
      </c>
      <c r="T15" s="273">
        <v>0</v>
      </c>
      <c r="U15" s="273">
        <v>0</v>
      </c>
      <c r="V15" s="273">
        <v>2385214294.8400002</v>
      </c>
      <c r="W15" s="273">
        <v>433395</v>
      </c>
      <c r="X15" s="273">
        <v>0</v>
      </c>
      <c r="Y15" s="273">
        <v>0</v>
      </c>
      <c r="Z15" s="273">
        <v>0</v>
      </c>
      <c r="AA15" s="273">
        <v>0</v>
      </c>
      <c r="AB15" s="273">
        <v>0</v>
      </c>
      <c r="AC15" s="273">
        <v>768483</v>
      </c>
      <c r="AD15" s="273">
        <v>0</v>
      </c>
      <c r="AE15" s="273">
        <v>0</v>
      </c>
      <c r="AF15" s="273">
        <v>0</v>
      </c>
      <c r="AG15" s="273">
        <v>0</v>
      </c>
      <c r="AH15" s="273">
        <v>0</v>
      </c>
      <c r="AI15" s="273">
        <v>0</v>
      </c>
      <c r="AJ15" s="273">
        <v>0</v>
      </c>
      <c r="AK15" s="273">
        <v>0</v>
      </c>
      <c r="AL15" s="273">
        <v>0</v>
      </c>
      <c r="AM15" s="273">
        <v>0</v>
      </c>
      <c r="AN15" s="273">
        <v>0</v>
      </c>
      <c r="AO15" s="273">
        <v>0</v>
      </c>
      <c r="AP15" s="273">
        <v>0</v>
      </c>
      <c r="AQ15" s="273">
        <v>0</v>
      </c>
      <c r="AR15" s="273">
        <v>0</v>
      </c>
      <c r="AS15" s="273">
        <v>0</v>
      </c>
      <c r="AT15" s="273">
        <v>0</v>
      </c>
      <c r="AU15" s="273">
        <v>0</v>
      </c>
      <c r="AV15" s="273">
        <v>0</v>
      </c>
      <c r="AW15" s="273">
        <v>0</v>
      </c>
      <c r="AX15" s="273">
        <v>0</v>
      </c>
      <c r="AY15" s="273">
        <v>0</v>
      </c>
      <c r="AZ15" s="273">
        <v>0</v>
      </c>
      <c r="BA15" s="273">
        <v>0</v>
      </c>
      <c r="BB15" s="273">
        <v>0</v>
      </c>
      <c r="BC15" s="273">
        <v>0</v>
      </c>
      <c r="BD15" s="273">
        <v>0</v>
      </c>
      <c r="BE15" s="273">
        <v>0</v>
      </c>
      <c r="BF15" s="273">
        <v>0</v>
      </c>
      <c r="BG15" s="273">
        <v>0</v>
      </c>
      <c r="BH15" s="273">
        <v>0</v>
      </c>
      <c r="BI15" s="273">
        <v>296196635.34000003</v>
      </c>
      <c r="BJ15" s="273">
        <v>342007387.24000001</v>
      </c>
      <c r="BK15" s="273">
        <v>0</v>
      </c>
      <c r="BL15" s="273">
        <v>0</v>
      </c>
      <c r="BM15" s="273">
        <v>0</v>
      </c>
      <c r="BN15" s="273">
        <v>0</v>
      </c>
      <c r="BO15" s="273">
        <v>0</v>
      </c>
      <c r="BP15" s="273">
        <v>0</v>
      </c>
      <c r="BQ15" s="273">
        <v>0</v>
      </c>
      <c r="BR15" s="273">
        <v>1232419504.0700002</v>
      </c>
      <c r="BS15" s="273">
        <v>0</v>
      </c>
      <c r="BT15" s="273">
        <v>0</v>
      </c>
      <c r="BU15" s="273">
        <v>0</v>
      </c>
      <c r="BV15" s="273">
        <v>0</v>
      </c>
      <c r="BW15" s="273">
        <v>0</v>
      </c>
      <c r="BX15" s="273">
        <v>0</v>
      </c>
      <c r="BY15" s="273">
        <v>0</v>
      </c>
      <c r="BZ15" s="273">
        <v>500000</v>
      </c>
      <c r="CA15" s="273">
        <v>0</v>
      </c>
      <c r="CB15" s="273">
        <v>0</v>
      </c>
      <c r="CC15" s="273">
        <v>0</v>
      </c>
      <c r="CD15" s="273">
        <v>0</v>
      </c>
      <c r="CE15" s="273">
        <v>0</v>
      </c>
      <c r="CF15" s="273">
        <v>0</v>
      </c>
      <c r="CG15" s="273">
        <v>1516204776.75</v>
      </c>
      <c r="CH15" s="273">
        <v>0</v>
      </c>
      <c r="CI15" s="273">
        <v>0</v>
      </c>
      <c r="CJ15" s="273">
        <v>0</v>
      </c>
      <c r="CK15" s="273">
        <v>0</v>
      </c>
      <c r="CL15" s="273">
        <v>0</v>
      </c>
      <c r="CM15" s="273">
        <v>0</v>
      </c>
      <c r="CN15" s="273">
        <v>0</v>
      </c>
      <c r="CO15" s="273">
        <v>0</v>
      </c>
      <c r="CP15" s="273">
        <v>0</v>
      </c>
      <c r="CQ15" s="273">
        <v>0</v>
      </c>
      <c r="CR15" s="273">
        <v>0</v>
      </c>
      <c r="CS15" s="273">
        <v>0</v>
      </c>
      <c r="CT15" s="273">
        <v>0</v>
      </c>
      <c r="CU15" s="273">
        <v>0</v>
      </c>
      <c r="CV15" s="273">
        <v>0</v>
      </c>
      <c r="CW15" s="273">
        <v>0</v>
      </c>
      <c r="CX15" s="273">
        <v>0</v>
      </c>
      <c r="CY15" s="273">
        <v>0</v>
      </c>
      <c r="CZ15" s="273">
        <v>0</v>
      </c>
      <c r="DA15" s="273">
        <v>0</v>
      </c>
      <c r="DB15" s="273">
        <v>29667247.34</v>
      </c>
      <c r="DC15" s="273">
        <v>21601200.840000004</v>
      </c>
      <c r="DD15" s="273">
        <v>0</v>
      </c>
      <c r="DE15" s="273">
        <v>0</v>
      </c>
      <c r="DF15" s="273">
        <v>0</v>
      </c>
      <c r="DG15" s="273">
        <v>0</v>
      </c>
      <c r="DH15" s="273">
        <v>0</v>
      </c>
      <c r="DI15" s="273">
        <v>0</v>
      </c>
      <c r="DJ15" s="273">
        <v>0</v>
      </c>
      <c r="DK15" s="273">
        <v>890692040.07000005</v>
      </c>
      <c r="DL15" s="273">
        <v>0</v>
      </c>
      <c r="DM15" s="273">
        <v>0</v>
      </c>
      <c r="DN15" s="273">
        <v>0</v>
      </c>
      <c r="DO15" s="273">
        <v>0</v>
      </c>
      <c r="DP15" s="273">
        <v>0</v>
      </c>
      <c r="DQ15" s="273">
        <v>0</v>
      </c>
      <c r="DR15" s="273">
        <v>0</v>
      </c>
      <c r="DS15" s="273">
        <v>0</v>
      </c>
      <c r="DT15" s="273">
        <v>197800</v>
      </c>
      <c r="DU15" s="273">
        <v>0</v>
      </c>
      <c r="DV15" s="273">
        <v>0</v>
      </c>
      <c r="DW15" s="273">
        <v>0</v>
      </c>
      <c r="DX15" s="273">
        <v>0</v>
      </c>
      <c r="DY15" s="273">
        <v>0</v>
      </c>
      <c r="DZ15" s="273">
        <v>0</v>
      </c>
      <c r="EA15" s="273">
        <v>0</v>
      </c>
      <c r="EB15" s="273">
        <v>0</v>
      </c>
      <c r="EC15" s="273">
        <v>0</v>
      </c>
      <c r="ED15" s="273">
        <v>0</v>
      </c>
      <c r="EE15" s="273">
        <v>133934159.68000001</v>
      </c>
      <c r="EF15" s="273">
        <v>227764695.13999999</v>
      </c>
      <c r="EG15" s="273">
        <v>0</v>
      </c>
      <c r="EH15" s="273">
        <v>0</v>
      </c>
      <c r="EI15" s="273">
        <v>0</v>
      </c>
      <c r="EJ15" s="273">
        <v>0</v>
      </c>
      <c r="EK15" s="273">
        <v>0</v>
      </c>
      <c r="EL15" s="273">
        <v>0</v>
      </c>
      <c r="EM15" s="273">
        <v>0</v>
      </c>
      <c r="EN15" s="273">
        <v>769960676.72000003</v>
      </c>
      <c r="EO15" s="273">
        <v>0</v>
      </c>
      <c r="EP15" s="273">
        <v>0</v>
      </c>
      <c r="EQ15" s="273">
        <v>0</v>
      </c>
      <c r="ER15" s="273">
        <v>0</v>
      </c>
      <c r="ES15" s="273">
        <v>0</v>
      </c>
      <c r="ET15" s="273">
        <v>0</v>
      </c>
      <c r="EU15" s="273">
        <v>0</v>
      </c>
      <c r="EV15" s="273">
        <v>0</v>
      </c>
      <c r="EW15" s="273">
        <v>0</v>
      </c>
      <c r="EX15" s="273">
        <v>0</v>
      </c>
      <c r="EY15" s="273">
        <v>0</v>
      </c>
      <c r="EZ15" s="273">
        <v>0</v>
      </c>
      <c r="FA15" s="273">
        <v>0</v>
      </c>
      <c r="FB15" s="273">
        <v>0</v>
      </c>
      <c r="FC15" s="273">
        <v>0</v>
      </c>
      <c r="FD15" s="273">
        <v>0</v>
      </c>
      <c r="FE15" s="273">
        <v>0</v>
      </c>
      <c r="FF15" s="273">
        <v>0</v>
      </c>
      <c r="FG15" s="273">
        <v>0</v>
      </c>
      <c r="FH15" s="273">
        <v>0</v>
      </c>
      <c r="FI15" s="273">
        <v>345003600</v>
      </c>
      <c r="FJ15" s="273">
        <v>0</v>
      </c>
      <c r="FK15" s="273">
        <v>0</v>
      </c>
      <c r="FL15" s="273">
        <v>0</v>
      </c>
      <c r="FM15" s="273">
        <v>0</v>
      </c>
      <c r="FN15" s="273">
        <v>0</v>
      </c>
      <c r="FO15" s="273">
        <v>0</v>
      </c>
      <c r="FP15" s="273">
        <v>0</v>
      </c>
      <c r="FQ15" s="273">
        <v>0</v>
      </c>
      <c r="FR15" s="273">
        <v>0</v>
      </c>
      <c r="FS15" s="273">
        <v>0</v>
      </c>
      <c r="FT15" s="273">
        <v>0</v>
      </c>
      <c r="FU15" s="273">
        <v>0</v>
      </c>
      <c r="FV15" s="273">
        <v>0</v>
      </c>
      <c r="FW15" s="273">
        <v>0</v>
      </c>
      <c r="FX15" s="273">
        <v>0</v>
      </c>
      <c r="FY15" s="273">
        <v>0</v>
      </c>
      <c r="FZ15" s="273">
        <v>0</v>
      </c>
      <c r="GA15" s="273">
        <v>0</v>
      </c>
      <c r="GB15" s="273">
        <v>0</v>
      </c>
      <c r="GC15" s="273">
        <v>279575</v>
      </c>
      <c r="GD15" s="273">
        <v>0</v>
      </c>
      <c r="GE15" s="273">
        <v>15435000</v>
      </c>
      <c r="GF15" s="273">
        <v>0</v>
      </c>
      <c r="GG15" s="273">
        <v>0</v>
      </c>
      <c r="GH15" s="273">
        <v>0</v>
      </c>
      <c r="GI15" s="273">
        <v>0</v>
      </c>
      <c r="GJ15" s="273">
        <v>0</v>
      </c>
      <c r="GK15" s="273">
        <v>750</v>
      </c>
      <c r="GL15" s="273">
        <v>0</v>
      </c>
      <c r="GM15" s="273">
        <v>0</v>
      </c>
      <c r="GN15" s="273">
        <v>0</v>
      </c>
      <c r="GO15" s="273">
        <v>0</v>
      </c>
      <c r="GP15" s="273">
        <v>0</v>
      </c>
      <c r="GQ15" s="273">
        <v>0</v>
      </c>
      <c r="GR15" s="273">
        <v>0</v>
      </c>
      <c r="GS15" s="273">
        <v>0</v>
      </c>
      <c r="GT15" s="273">
        <v>0</v>
      </c>
      <c r="GU15" s="273">
        <v>0</v>
      </c>
      <c r="GV15" s="273">
        <v>0</v>
      </c>
      <c r="GW15" s="273">
        <v>0</v>
      </c>
      <c r="GX15" s="273">
        <v>0</v>
      </c>
      <c r="GY15" s="273">
        <v>0</v>
      </c>
      <c r="GZ15" s="273">
        <v>0</v>
      </c>
      <c r="HA15" s="273">
        <v>0</v>
      </c>
      <c r="HB15" s="273">
        <v>0</v>
      </c>
      <c r="HC15" s="273">
        <v>0</v>
      </c>
      <c r="HD15" s="273">
        <v>0</v>
      </c>
      <c r="HE15" s="273">
        <v>0</v>
      </c>
      <c r="HF15" s="273">
        <v>0</v>
      </c>
      <c r="HG15" s="273">
        <v>0</v>
      </c>
      <c r="HH15" s="273">
        <v>0</v>
      </c>
      <c r="HI15" s="273">
        <v>0</v>
      </c>
      <c r="HJ15" s="273">
        <v>12124689.140000001</v>
      </c>
      <c r="HK15" s="273">
        <v>0</v>
      </c>
      <c r="HL15" s="273">
        <v>0</v>
      </c>
      <c r="HM15" s="273">
        <v>0</v>
      </c>
      <c r="HN15" s="273">
        <v>0</v>
      </c>
      <c r="HO15" s="273">
        <v>0</v>
      </c>
      <c r="HP15" s="273">
        <v>0</v>
      </c>
      <c r="HQ15" s="273">
        <v>0</v>
      </c>
      <c r="HR15" s="273">
        <v>0</v>
      </c>
      <c r="HS15" s="273">
        <v>0</v>
      </c>
      <c r="HT15" s="273">
        <v>0</v>
      </c>
      <c r="HU15" s="273">
        <v>0</v>
      </c>
      <c r="HV15" s="273">
        <v>0</v>
      </c>
      <c r="HW15" s="273">
        <v>0</v>
      </c>
      <c r="HX15" s="273">
        <v>0</v>
      </c>
      <c r="HY15" s="273">
        <v>0</v>
      </c>
      <c r="HZ15" s="273">
        <v>0</v>
      </c>
      <c r="IA15" s="273">
        <v>0</v>
      </c>
      <c r="IB15" s="273">
        <v>0</v>
      </c>
      <c r="IC15" s="273">
        <v>0</v>
      </c>
      <c r="ID15" s="273">
        <v>0</v>
      </c>
      <c r="IE15" s="273">
        <v>0</v>
      </c>
      <c r="IF15" s="273">
        <v>0</v>
      </c>
      <c r="IG15" s="273">
        <v>0</v>
      </c>
      <c r="IH15" s="273">
        <v>0</v>
      </c>
      <c r="II15" s="273">
        <v>132609673.34999999</v>
      </c>
      <c r="IJ15" s="273">
        <v>0</v>
      </c>
      <c r="IK15" s="273">
        <v>0</v>
      </c>
      <c r="IL15" s="273">
        <v>0</v>
      </c>
      <c r="IM15" s="273">
        <v>0</v>
      </c>
      <c r="IN15" s="273">
        <v>0</v>
      </c>
      <c r="IO15" s="273">
        <v>0</v>
      </c>
      <c r="IP15" s="273">
        <v>0</v>
      </c>
      <c r="IQ15" s="273">
        <v>0</v>
      </c>
      <c r="IR15" s="273">
        <v>0</v>
      </c>
      <c r="IS15" s="273">
        <v>189860</v>
      </c>
      <c r="IT15" s="273">
        <v>122140</v>
      </c>
      <c r="IU15" s="273">
        <v>0</v>
      </c>
      <c r="IV15" s="273">
        <v>0</v>
      </c>
      <c r="IW15" s="273">
        <v>0</v>
      </c>
      <c r="IX15" s="273">
        <v>0</v>
      </c>
      <c r="IY15" s="273">
        <v>0</v>
      </c>
      <c r="IZ15" s="273">
        <v>0</v>
      </c>
      <c r="JA15" s="273">
        <v>0</v>
      </c>
      <c r="JB15" s="273">
        <v>0</v>
      </c>
      <c r="JC15" s="273">
        <v>0</v>
      </c>
      <c r="JD15" s="273">
        <v>0</v>
      </c>
      <c r="JE15" s="273">
        <v>435986887.97000003</v>
      </c>
      <c r="JF15" s="273">
        <v>0</v>
      </c>
      <c r="JG15" s="273">
        <v>0</v>
      </c>
      <c r="JH15" s="273">
        <v>0</v>
      </c>
      <c r="JI15" s="273">
        <v>0</v>
      </c>
      <c r="JJ15" s="273">
        <v>0</v>
      </c>
      <c r="JK15" s="273">
        <v>115960774.25999999</v>
      </c>
      <c r="JL15" s="273">
        <v>1950000</v>
      </c>
      <c r="JM15" s="273">
        <v>0</v>
      </c>
      <c r="JN15" s="273">
        <v>0</v>
      </c>
      <c r="JO15" s="273">
        <v>0</v>
      </c>
      <c r="JP15" s="273">
        <v>0</v>
      </c>
      <c r="JQ15" s="273">
        <v>0</v>
      </c>
      <c r="JR15" s="273">
        <v>407964993.56999999</v>
      </c>
      <c r="JS15" s="273">
        <v>0</v>
      </c>
      <c r="JT15" s="273">
        <v>0</v>
      </c>
      <c r="JU15" s="273">
        <v>0</v>
      </c>
      <c r="JV15" s="273">
        <v>0</v>
      </c>
      <c r="JW15" s="273">
        <v>0</v>
      </c>
      <c r="JX15" s="273">
        <v>0</v>
      </c>
      <c r="JY15" s="273">
        <v>0</v>
      </c>
      <c r="JZ15" s="273">
        <v>0</v>
      </c>
      <c r="KA15" s="273">
        <v>0</v>
      </c>
      <c r="KB15" s="273">
        <v>0</v>
      </c>
      <c r="KC15" s="273">
        <v>0</v>
      </c>
      <c r="KD15" s="273">
        <v>0</v>
      </c>
      <c r="KE15" s="273">
        <v>0</v>
      </c>
      <c r="KF15" s="273">
        <v>0</v>
      </c>
      <c r="KG15" s="273">
        <v>0</v>
      </c>
      <c r="KH15" s="273">
        <v>0</v>
      </c>
      <c r="KI15" s="273">
        <v>0</v>
      </c>
      <c r="KJ15" s="273">
        <v>0</v>
      </c>
      <c r="KK15" s="273">
        <v>0</v>
      </c>
      <c r="KL15" s="273">
        <v>0</v>
      </c>
      <c r="KM15" s="273">
        <v>0</v>
      </c>
      <c r="KN15" s="273">
        <v>0</v>
      </c>
      <c r="KO15" s="273">
        <v>0</v>
      </c>
      <c r="KP15" s="273">
        <v>0</v>
      </c>
      <c r="KQ15" s="273">
        <v>97797503.459999993</v>
      </c>
      <c r="KR15" s="273">
        <v>0</v>
      </c>
      <c r="KS15" s="273">
        <v>0</v>
      </c>
      <c r="KT15" s="273">
        <v>0</v>
      </c>
      <c r="KU15" s="273">
        <v>0</v>
      </c>
      <c r="KV15" s="273">
        <v>0</v>
      </c>
      <c r="KW15" s="273">
        <v>0</v>
      </c>
      <c r="KX15" s="273">
        <v>0</v>
      </c>
      <c r="KY15" s="273">
        <v>11251580.52</v>
      </c>
      <c r="KZ15" s="273">
        <v>0</v>
      </c>
      <c r="LA15" s="273">
        <v>0</v>
      </c>
      <c r="LB15" s="273">
        <v>0</v>
      </c>
      <c r="LC15" s="273">
        <v>0</v>
      </c>
      <c r="LD15" s="273">
        <v>0</v>
      </c>
      <c r="LE15" s="273">
        <v>0</v>
      </c>
      <c r="LF15" s="273">
        <v>0</v>
      </c>
      <c r="LG15" s="273">
        <v>0</v>
      </c>
      <c r="LH15" s="273">
        <v>0</v>
      </c>
      <c r="LI15" s="273">
        <v>0</v>
      </c>
      <c r="LJ15" s="273">
        <v>0</v>
      </c>
      <c r="LK15" s="273">
        <v>0</v>
      </c>
      <c r="LL15" s="273">
        <v>0</v>
      </c>
      <c r="LM15" s="273">
        <v>0</v>
      </c>
      <c r="LN15" s="273">
        <v>0</v>
      </c>
      <c r="LO15" s="273">
        <v>0</v>
      </c>
      <c r="LP15" s="273">
        <v>0</v>
      </c>
      <c r="LQ15" s="273">
        <v>0</v>
      </c>
      <c r="LR15" s="273">
        <v>0</v>
      </c>
      <c r="LS15" s="273">
        <v>0</v>
      </c>
      <c r="LT15" s="273">
        <v>138834.88</v>
      </c>
      <c r="LU15" s="273">
        <v>0</v>
      </c>
      <c r="LV15" s="273">
        <v>127235816.76000001</v>
      </c>
      <c r="LW15" s="273">
        <v>9759.24</v>
      </c>
      <c r="LX15" s="273">
        <v>0</v>
      </c>
      <c r="LY15" s="273">
        <v>0</v>
      </c>
      <c r="LZ15" s="273">
        <v>0</v>
      </c>
      <c r="MA15" s="273">
        <v>0</v>
      </c>
      <c r="MB15" s="273">
        <v>0</v>
      </c>
      <c r="MC15" s="273">
        <v>0</v>
      </c>
      <c r="MD15" s="273">
        <v>0</v>
      </c>
      <c r="ME15" s="273">
        <v>0</v>
      </c>
      <c r="MF15" s="273">
        <v>0</v>
      </c>
      <c r="MG15" s="273">
        <v>224078188.36000001</v>
      </c>
      <c r="MH15" s="273">
        <v>0</v>
      </c>
      <c r="MI15" s="273">
        <v>0</v>
      </c>
      <c r="MJ15" s="273">
        <v>0</v>
      </c>
      <c r="MK15" s="273">
        <v>0</v>
      </c>
      <c r="ML15" s="273">
        <v>0</v>
      </c>
      <c r="MM15" s="273">
        <v>0</v>
      </c>
      <c r="MN15" s="273">
        <v>0</v>
      </c>
      <c r="MO15" s="273">
        <v>0</v>
      </c>
      <c r="MP15" s="273">
        <v>0</v>
      </c>
      <c r="MQ15" s="273">
        <v>0</v>
      </c>
      <c r="MR15" s="273">
        <v>0</v>
      </c>
      <c r="MS15" s="273">
        <v>1165902995.74</v>
      </c>
      <c r="MT15" s="273">
        <v>0</v>
      </c>
      <c r="MU15" s="273">
        <v>0</v>
      </c>
      <c r="MV15" s="273">
        <v>0</v>
      </c>
      <c r="MW15" s="273">
        <v>0</v>
      </c>
      <c r="MX15" s="273">
        <v>0</v>
      </c>
      <c r="MY15" s="273">
        <v>0</v>
      </c>
      <c r="MZ15" s="273">
        <v>0</v>
      </c>
      <c r="NA15" s="273">
        <v>0</v>
      </c>
      <c r="NB15" s="273">
        <v>0</v>
      </c>
      <c r="NC15" s="273">
        <v>0</v>
      </c>
      <c r="ND15" s="273">
        <v>1164066336.3</v>
      </c>
      <c r="NE15" s="273">
        <v>0</v>
      </c>
      <c r="NF15" s="273">
        <v>0</v>
      </c>
      <c r="NG15" s="273">
        <v>0</v>
      </c>
      <c r="NH15" s="273">
        <v>0</v>
      </c>
      <c r="NI15" s="273">
        <v>0</v>
      </c>
      <c r="NJ15" s="273">
        <v>0</v>
      </c>
      <c r="NK15" s="273">
        <v>0</v>
      </c>
      <c r="NL15" s="273">
        <v>0</v>
      </c>
      <c r="NM15" s="273">
        <v>0</v>
      </c>
      <c r="NN15" s="273">
        <v>0</v>
      </c>
      <c r="NO15" s="273">
        <v>0</v>
      </c>
      <c r="NP15" s="273">
        <v>88690500.840000004</v>
      </c>
      <c r="NQ15" s="273">
        <v>0</v>
      </c>
      <c r="NR15" s="273">
        <v>0</v>
      </c>
      <c r="NS15" s="273">
        <v>0</v>
      </c>
      <c r="NT15" s="273">
        <v>0</v>
      </c>
      <c r="NU15" s="273">
        <v>0</v>
      </c>
      <c r="NV15" s="273">
        <v>0</v>
      </c>
      <c r="NW15" s="273">
        <v>1085482845.1899998</v>
      </c>
      <c r="NX15" s="273">
        <v>41440</v>
      </c>
      <c r="NY15" s="273">
        <v>0</v>
      </c>
      <c r="NZ15" s="273">
        <v>0</v>
      </c>
      <c r="OA15" s="273">
        <v>0</v>
      </c>
      <c r="OB15" s="273">
        <v>0</v>
      </c>
      <c r="OC15" s="273">
        <v>0</v>
      </c>
      <c r="OD15" s="273">
        <v>89843.87</v>
      </c>
      <c r="OE15" s="273">
        <v>545153.69999999995</v>
      </c>
      <c r="OF15" s="273">
        <v>0</v>
      </c>
      <c r="OG15" s="273">
        <v>9053089.75</v>
      </c>
      <c r="OH15" s="273">
        <v>0</v>
      </c>
      <c r="OI15" s="273">
        <v>0</v>
      </c>
      <c r="OJ15" s="273">
        <v>0</v>
      </c>
      <c r="OK15" s="273">
        <v>0</v>
      </c>
      <c r="OL15" s="273">
        <v>0</v>
      </c>
      <c r="OM15" s="273">
        <v>0</v>
      </c>
      <c r="ON15" s="273">
        <v>0</v>
      </c>
      <c r="OO15" s="273">
        <v>0</v>
      </c>
      <c r="OP15" s="273">
        <v>0</v>
      </c>
      <c r="OQ15" s="273">
        <v>0</v>
      </c>
      <c r="OR15" s="273">
        <v>0</v>
      </c>
      <c r="OS15" s="273">
        <v>406575</v>
      </c>
      <c r="OT15" s="273">
        <v>0</v>
      </c>
      <c r="OU15" s="273">
        <v>0</v>
      </c>
      <c r="OV15" s="273">
        <v>0</v>
      </c>
      <c r="OW15" s="273">
        <v>0</v>
      </c>
      <c r="OX15" s="273">
        <v>0</v>
      </c>
      <c r="OY15" s="273">
        <v>0</v>
      </c>
      <c r="OZ15" s="273">
        <v>0</v>
      </c>
      <c r="PA15" s="273">
        <v>0</v>
      </c>
      <c r="PB15" s="273">
        <v>0</v>
      </c>
      <c r="PC15" s="273">
        <v>0</v>
      </c>
      <c r="PD15" s="273">
        <v>0</v>
      </c>
      <c r="PE15" s="273">
        <v>0</v>
      </c>
      <c r="PF15" s="273">
        <v>0</v>
      </c>
      <c r="PG15" s="273">
        <v>0</v>
      </c>
      <c r="PH15" s="273">
        <v>0</v>
      </c>
      <c r="PI15" s="273">
        <v>0</v>
      </c>
      <c r="PJ15" s="273">
        <v>0</v>
      </c>
      <c r="PK15" s="273">
        <v>0</v>
      </c>
      <c r="PL15" s="273">
        <v>0</v>
      </c>
      <c r="PM15" s="273">
        <v>0</v>
      </c>
      <c r="PN15" s="273">
        <v>0</v>
      </c>
      <c r="PO15" s="273">
        <v>0</v>
      </c>
      <c r="PP15" s="273">
        <v>0</v>
      </c>
      <c r="PQ15" s="273">
        <v>0</v>
      </c>
      <c r="PR15" s="273">
        <v>0</v>
      </c>
      <c r="PS15" s="273">
        <v>0</v>
      </c>
      <c r="PT15" s="273">
        <v>0</v>
      </c>
      <c r="PU15" s="273">
        <v>0</v>
      </c>
      <c r="PV15" s="273">
        <v>0</v>
      </c>
      <c r="PW15" s="273">
        <v>0</v>
      </c>
      <c r="PX15" s="273">
        <v>0</v>
      </c>
      <c r="PY15" s="273">
        <v>0</v>
      </c>
      <c r="PZ15" s="273">
        <v>0</v>
      </c>
      <c r="QA15" s="273">
        <v>0</v>
      </c>
      <c r="QB15" s="273">
        <v>0</v>
      </c>
      <c r="QC15" s="273">
        <v>0</v>
      </c>
      <c r="QD15" s="273">
        <v>0</v>
      </c>
      <c r="QE15" s="273">
        <v>0</v>
      </c>
      <c r="QF15" s="273">
        <v>0</v>
      </c>
      <c r="QG15" s="273">
        <v>0</v>
      </c>
      <c r="QH15" s="273">
        <v>0</v>
      </c>
      <c r="QI15" s="273">
        <v>0</v>
      </c>
      <c r="QJ15" s="273">
        <v>0</v>
      </c>
      <c r="QK15" s="273">
        <v>0</v>
      </c>
      <c r="QL15" s="273">
        <v>0</v>
      </c>
      <c r="QM15" s="273">
        <v>0</v>
      </c>
      <c r="QN15" s="273">
        <v>8724272.8900000006</v>
      </c>
      <c r="QO15" s="273">
        <v>0</v>
      </c>
      <c r="QP15" s="273">
        <v>99600</v>
      </c>
      <c r="QQ15" s="273">
        <v>0</v>
      </c>
      <c r="QR15" s="273">
        <v>0</v>
      </c>
      <c r="QS15" s="273">
        <v>52350</v>
      </c>
      <c r="QT15" s="273">
        <v>514650</v>
      </c>
      <c r="QU15" s="273">
        <v>0</v>
      </c>
      <c r="QV15" s="273">
        <v>0</v>
      </c>
      <c r="QW15" s="273">
        <v>0</v>
      </c>
      <c r="QX15" s="273">
        <v>0</v>
      </c>
      <c r="QY15" s="273">
        <v>0</v>
      </c>
      <c r="QZ15" s="273">
        <v>0</v>
      </c>
      <c r="RA15" s="273">
        <v>0</v>
      </c>
      <c r="RB15" s="273">
        <v>0</v>
      </c>
      <c r="RC15" s="273">
        <v>0</v>
      </c>
      <c r="RD15" s="273">
        <v>0</v>
      </c>
      <c r="RE15" s="273">
        <v>0</v>
      </c>
      <c r="RF15" s="273">
        <v>0</v>
      </c>
      <c r="RG15" s="273">
        <v>500000</v>
      </c>
      <c r="RH15" s="273">
        <v>0</v>
      </c>
      <c r="RI15" s="273">
        <v>0</v>
      </c>
      <c r="RJ15" s="273">
        <v>0</v>
      </c>
      <c r="RK15" s="273">
        <v>0</v>
      </c>
      <c r="RL15" s="273">
        <v>0</v>
      </c>
      <c r="RM15" s="273">
        <v>0</v>
      </c>
      <c r="RN15" s="273">
        <v>0</v>
      </c>
      <c r="RO15" s="273">
        <v>0</v>
      </c>
      <c r="RP15" s="273">
        <v>0</v>
      </c>
      <c r="RQ15" s="273">
        <v>0</v>
      </c>
      <c r="RR15" s="273">
        <v>0</v>
      </c>
      <c r="RS15" s="273">
        <v>0</v>
      </c>
      <c r="RT15" s="273">
        <v>0</v>
      </c>
      <c r="RU15" s="273">
        <v>0</v>
      </c>
      <c r="RV15" s="273">
        <v>0</v>
      </c>
      <c r="RW15" s="273">
        <v>0</v>
      </c>
      <c r="RX15" s="273">
        <v>0</v>
      </c>
      <c r="RY15" s="273">
        <v>0</v>
      </c>
      <c r="RZ15" s="273">
        <v>0</v>
      </c>
      <c r="SA15" s="273">
        <v>1384683</v>
      </c>
      <c r="SB15" s="273">
        <v>0</v>
      </c>
      <c r="SC15" s="273">
        <v>0</v>
      </c>
      <c r="SD15" s="273">
        <v>0</v>
      </c>
      <c r="SE15" s="273">
        <v>0</v>
      </c>
      <c r="SF15" s="273">
        <v>0</v>
      </c>
      <c r="SG15" s="273">
        <v>0</v>
      </c>
      <c r="SH15" s="273">
        <v>0</v>
      </c>
      <c r="SI15" s="273">
        <v>0</v>
      </c>
      <c r="SJ15" s="273">
        <v>0</v>
      </c>
      <c r="SK15" s="273">
        <v>0</v>
      </c>
      <c r="SL15" s="273">
        <v>0</v>
      </c>
      <c r="SM15" s="273">
        <v>0</v>
      </c>
      <c r="SN15" s="273">
        <v>0</v>
      </c>
      <c r="SO15" s="273">
        <v>0</v>
      </c>
      <c r="SP15" s="273">
        <v>0</v>
      </c>
      <c r="SQ15" s="273">
        <v>0</v>
      </c>
      <c r="SR15" s="273">
        <v>0</v>
      </c>
      <c r="SS15" s="273">
        <v>0</v>
      </c>
      <c r="ST15" s="273">
        <v>0</v>
      </c>
      <c r="SU15" s="273">
        <v>0</v>
      </c>
      <c r="SV15" s="273">
        <v>0</v>
      </c>
      <c r="SW15" s="273">
        <v>0</v>
      </c>
      <c r="SX15" s="273">
        <v>0</v>
      </c>
      <c r="SY15" s="273">
        <v>0</v>
      </c>
      <c r="SZ15" s="273">
        <v>0</v>
      </c>
      <c r="TA15" s="273">
        <v>0</v>
      </c>
      <c r="TB15" s="273">
        <v>0</v>
      </c>
      <c r="TC15" s="273">
        <v>0</v>
      </c>
      <c r="TD15" s="273">
        <v>0</v>
      </c>
      <c r="TE15" s="273">
        <v>0</v>
      </c>
      <c r="TF15" s="273">
        <v>0</v>
      </c>
      <c r="TG15" s="273">
        <v>0</v>
      </c>
      <c r="TH15" s="273">
        <v>0</v>
      </c>
      <c r="TI15" s="273">
        <v>0</v>
      </c>
      <c r="TJ15" s="273">
        <v>0</v>
      </c>
      <c r="TK15" s="273">
        <v>0</v>
      </c>
      <c r="TL15" s="273">
        <v>0</v>
      </c>
      <c r="TM15" s="273">
        <v>0</v>
      </c>
      <c r="TN15" s="273">
        <v>0</v>
      </c>
      <c r="TO15" s="273">
        <v>0</v>
      </c>
      <c r="TP15" s="273">
        <v>0</v>
      </c>
      <c r="TQ15" s="273">
        <v>0</v>
      </c>
      <c r="TR15" s="273">
        <v>0</v>
      </c>
      <c r="TS15" s="273">
        <v>0</v>
      </c>
      <c r="TT15" s="273">
        <v>0</v>
      </c>
      <c r="TU15" s="273">
        <v>0</v>
      </c>
      <c r="TV15" s="273">
        <v>0</v>
      </c>
      <c r="TW15" s="273">
        <v>0</v>
      </c>
      <c r="TX15" s="273">
        <v>0</v>
      </c>
      <c r="TY15" s="273">
        <v>0</v>
      </c>
      <c r="TZ15" s="273">
        <v>0</v>
      </c>
      <c r="UA15" s="273">
        <v>0</v>
      </c>
      <c r="UB15" s="273">
        <v>0</v>
      </c>
      <c r="UC15" s="273">
        <v>0</v>
      </c>
      <c r="UD15" s="273">
        <v>0</v>
      </c>
      <c r="UE15" s="273">
        <v>0</v>
      </c>
      <c r="UF15" s="273">
        <v>0</v>
      </c>
      <c r="UG15" s="273">
        <v>0</v>
      </c>
      <c r="UH15" s="273">
        <v>0</v>
      </c>
      <c r="UI15" s="273">
        <v>0</v>
      </c>
      <c r="UJ15" s="273">
        <v>2016230.48</v>
      </c>
      <c r="UK15" s="273">
        <v>0</v>
      </c>
      <c r="UL15" s="273">
        <v>0</v>
      </c>
      <c r="UM15" s="273">
        <v>0</v>
      </c>
      <c r="UN15" s="273">
        <v>0</v>
      </c>
      <c r="UO15" s="273">
        <v>0</v>
      </c>
      <c r="UP15" s="273">
        <v>6352644.1500000004</v>
      </c>
      <c r="UQ15" s="273">
        <v>0</v>
      </c>
      <c r="UR15" s="273">
        <v>0</v>
      </c>
      <c r="US15" s="273">
        <v>0</v>
      </c>
      <c r="UT15" s="273">
        <v>0</v>
      </c>
      <c r="UU15" s="273">
        <v>0</v>
      </c>
      <c r="UV15" s="273">
        <v>0</v>
      </c>
      <c r="UW15" s="273">
        <v>0</v>
      </c>
      <c r="UX15" s="273">
        <v>0</v>
      </c>
      <c r="UY15" s="273">
        <v>0</v>
      </c>
      <c r="UZ15" s="273">
        <v>0</v>
      </c>
      <c r="VA15" s="273">
        <v>0</v>
      </c>
      <c r="VB15" s="273">
        <v>0</v>
      </c>
      <c r="VC15" s="273">
        <v>0</v>
      </c>
      <c r="VD15" s="273">
        <v>0</v>
      </c>
      <c r="VE15" s="273">
        <v>0</v>
      </c>
      <c r="VF15" s="273">
        <v>0</v>
      </c>
      <c r="VG15" s="273">
        <v>0</v>
      </c>
      <c r="VH15" s="273">
        <v>0</v>
      </c>
      <c r="VI15" s="273">
        <v>0</v>
      </c>
      <c r="VJ15" s="273">
        <v>0</v>
      </c>
      <c r="VK15" s="273">
        <v>0</v>
      </c>
      <c r="VL15" s="273">
        <v>17199000</v>
      </c>
      <c r="VM15" s="273">
        <v>0</v>
      </c>
      <c r="VN15" s="273">
        <v>0</v>
      </c>
      <c r="VO15" s="273">
        <v>235870</v>
      </c>
      <c r="VP15" s="273">
        <v>0</v>
      </c>
      <c r="VQ15" s="273">
        <v>0</v>
      </c>
      <c r="VR15" s="273">
        <v>0</v>
      </c>
      <c r="VS15" s="273">
        <v>0</v>
      </c>
      <c r="VT15" s="273">
        <v>0</v>
      </c>
      <c r="VU15" s="273">
        <v>0</v>
      </c>
      <c r="VV15" s="273">
        <v>0</v>
      </c>
      <c r="VW15" s="273">
        <v>0</v>
      </c>
      <c r="VX15" s="273">
        <v>0</v>
      </c>
      <c r="VY15" s="273">
        <v>0</v>
      </c>
      <c r="VZ15" s="273">
        <v>0</v>
      </c>
      <c r="WA15" s="273">
        <v>38578200</v>
      </c>
      <c r="WB15" s="273">
        <v>0</v>
      </c>
      <c r="WC15" s="273">
        <v>0</v>
      </c>
      <c r="WD15" s="273">
        <v>0</v>
      </c>
      <c r="WE15" s="273">
        <v>0</v>
      </c>
      <c r="WF15" s="273">
        <v>0</v>
      </c>
      <c r="WG15" s="273">
        <v>0</v>
      </c>
      <c r="WH15" s="273">
        <v>0</v>
      </c>
      <c r="WI15" s="273">
        <v>0</v>
      </c>
      <c r="WJ15" s="273">
        <v>0</v>
      </c>
      <c r="WK15" s="273">
        <v>0</v>
      </c>
      <c r="WL15" s="273">
        <v>0</v>
      </c>
      <c r="WM15" s="273">
        <v>0</v>
      </c>
      <c r="WN15" s="273">
        <v>0</v>
      </c>
      <c r="WO15" s="273">
        <v>0</v>
      </c>
      <c r="WP15" s="273">
        <v>0</v>
      </c>
      <c r="WQ15" s="273">
        <v>0</v>
      </c>
      <c r="WR15" s="273">
        <v>0</v>
      </c>
      <c r="WS15" s="273">
        <v>0</v>
      </c>
      <c r="WT15" s="273">
        <v>0</v>
      </c>
      <c r="WU15" s="273">
        <v>0</v>
      </c>
      <c r="WV15" s="273">
        <v>0</v>
      </c>
      <c r="WW15" s="273">
        <v>0</v>
      </c>
      <c r="WX15" s="273">
        <v>0</v>
      </c>
      <c r="WY15" s="273">
        <v>0</v>
      </c>
      <c r="WZ15" s="273">
        <v>0</v>
      </c>
      <c r="XA15" s="273">
        <v>0</v>
      </c>
      <c r="XB15" s="273">
        <v>0</v>
      </c>
      <c r="XC15" s="273">
        <v>9743100</v>
      </c>
      <c r="XD15" s="273">
        <v>0</v>
      </c>
      <c r="XE15" s="273">
        <v>0</v>
      </c>
      <c r="XF15" s="273">
        <v>0</v>
      </c>
      <c r="XG15" s="273">
        <v>0</v>
      </c>
      <c r="XH15" s="273">
        <v>27547135.52</v>
      </c>
      <c r="XI15" s="273">
        <v>0</v>
      </c>
      <c r="XJ15" s="273">
        <v>0</v>
      </c>
      <c r="XK15" s="273">
        <v>0</v>
      </c>
      <c r="XL15" s="273">
        <v>0</v>
      </c>
      <c r="XM15" s="273">
        <v>0</v>
      </c>
      <c r="XN15" s="273">
        <v>0</v>
      </c>
      <c r="XO15" s="273">
        <v>0</v>
      </c>
      <c r="XP15" s="273">
        <v>0</v>
      </c>
      <c r="XQ15" s="273">
        <v>0</v>
      </c>
      <c r="XR15" s="273">
        <v>0</v>
      </c>
      <c r="XS15" s="273">
        <v>0</v>
      </c>
      <c r="XT15" s="273">
        <v>0</v>
      </c>
      <c r="XU15" s="273">
        <v>0</v>
      </c>
      <c r="XV15" s="273">
        <v>0</v>
      </c>
      <c r="XW15" s="273">
        <v>0</v>
      </c>
      <c r="XX15" s="273">
        <v>0</v>
      </c>
      <c r="XY15" s="273">
        <v>0</v>
      </c>
      <c r="XZ15" s="273">
        <v>0</v>
      </c>
      <c r="YA15" s="273">
        <v>0</v>
      </c>
      <c r="YB15" s="273">
        <v>0</v>
      </c>
      <c r="YC15" s="273">
        <v>0</v>
      </c>
      <c r="YD15" s="273">
        <v>0</v>
      </c>
      <c r="YE15" s="273">
        <v>0</v>
      </c>
      <c r="YF15" s="273">
        <v>0</v>
      </c>
      <c r="YG15" s="273">
        <v>0</v>
      </c>
      <c r="YH15" s="273">
        <v>0</v>
      </c>
      <c r="YI15" s="273">
        <v>9216307.5</v>
      </c>
      <c r="YJ15" s="273">
        <v>0</v>
      </c>
      <c r="YK15" s="273">
        <v>0</v>
      </c>
      <c r="YL15" s="273">
        <v>0</v>
      </c>
      <c r="YM15" s="273">
        <v>0</v>
      </c>
      <c r="YN15" s="273">
        <v>0</v>
      </c>
      <c r="YO15" s="273">
        <v>0</v>
      </c>
      <c r="YP15" s="273">
        <v>0</v>
      </c>
      <c r="YQ15" s="273">
        <v>0</v>
      </c>
      <c r="YR15" s="273">
        <v>0</v>
      </c>
      <c r="YS15" s="273">
        <v>0</v>
      </c>
      <c r="YT15" s="273">
        <v>0</v>
      </c>
      <c r="YU15" s="273">
        <v>0</v>
      </c>
      <c r="YV15" s="273">
        <v>174836126.40000001</v>
      </c>
      <c r="YW15" s="273">
        <v>0</v>
      </c>
      <c r="YX15" s="273">
        <v>0</v>
      </c>
      <c r="YY15" s="273">
        <v>0</v>
      </c>
      <c r="YZ15" s="273">
        <v>0</v>
      </c>
      <c r="ZA15" s="273">
        <v>0</v>
      </c>
      <c r="ZB15" s="273">
        <v>1234862.0800000001</v>
      </c>
      <c r="ZC15" s="273">
        <v>162734.23000000001</v>
      </c>
      <c r="ZD15" s="273">
        <v>0</v>
      </c>
      <c r="ZE15" s="273">
        <v>0</v>
      </c>
      <c r="ZF15" s="273">
        <v>0</v>
      </c>
      <c r="ZG15" s="273">
        <v>0</v>
      </c>
      <c r="ZH15" s="273">
        <v>0</v>
      </c>
      <c r="ZI15" s="273">
        <v>0</v>
      </c>
      <c r="ZJ15" s="273">
        <v>0</v>
      </c>
      <c r="ZK15" s="273">
        <v>0</v>
      </c>
      <c r="ZL15" s="273">
        <v>19484969</v>
      </c>
      <c r="ZM15" s="273">
        <v>0</v>
      </c>
      <c r="ZN15" s="273">
        <v>0</v>
      </c>
      <c r="ZO15" s="273">
        <v>0</v>
      </c>
      <c r="ZP15" s="273">
        <v>0</v>
      </c>
      <c r="ZQ15" s="273">
        <v>0</v>
      </c>
      <c r="ZR15" s="273">
        <v>0</v>
      </c>
      <c r="ZS15" s="273">
        <v>0</v>
      </c>
      <c r="ZT15" s="273">
        <v>0</v>
      </c>
      <c r="ZU15" s="273">
        <v>0</v>
      </c>
      <c r="ZV15" s="273">
        <v>0</v>
      </c>
      <c r="ZW15" s="273">
        <v>0</v>
      </c>
      <c r="ZX15" s="273">
        <v>0</v>
      </c>
      <c r="ZY15" s="273">
        <v>0</v>
      </c>
      <c r="ZZ15" s="273">
        <v>0</v>
      </c>
      <c r="AAA15" s="273">
        <v>0</v>
      </c>
      <c r="AAB15" s="273">
        <v>0</v>
      </c>
      <c r="AAC15" s="273">
        <v>0</v>
      </c>
      <c r="AAD15" s="273">
        <v>0</v>
      </c>
      <c r="AAE15" s="273">
        <v>0</v>
      </c>
      <c r="AAF15" s="273">
        <v>0</v>
      </c>
      <c r="AAG15" s="273">
        <v>0</v>
      </c>
      <c r="AAH15" s="273">
        <v>0</v>
      </c>
      <c r="AAI15" s="273">
        <v>0</v>
      </c>
      <c r="AAJ15" s="273">
        <v>0</v>
      </c>
      <c r="AAK15" s="273">
        <v>0</v>
      </c>
      <c r="AAL15" s="273">
        <v>0</v>
      </c>
      <c r="AAM15" s="273">
        <v>0</v>
      </c>
      <c r="AAN15" s="273">
        <v>0</v>
      </c>
      <c r="AAO15" s="273">
        <v>42417701.850000001</v>
      </c>
      <c r="AAP15" s="273">
        <v>0</v>
      </c>
      <c r="AAQ15" s="273">
        <v>0</v>
      </c>
      <c r="AAR15" s="273">
        <v>0</v>
      </c>
      <c r="AAS15" s="273">
        <v>0</v>
      </c>
      <c r="AAT15" s="273">
        <v>0</v>
      </c>
      <c r="AAU15" s="273">
        <v>0</v>
      </c>
      <c r="AAV15" s="273">
        <v>0</v>
      </c>
      <c r="AAW15" s="273">
        <v>0</v>
      </c>
      <c r="AAX15" s="273">
        <v>0</v>
      </c>
      <c r="AAY15" s="273">
        <v>0</v>
      </c>
      <c r="AAZ15" s="273">
        <v>0</v>
      </c>
      <c r="ABA15" s="273">
        <v>0</v>
      </c>
      <c r="ABB15" s="273">
        <v>0</v>
      </c>
      <c r="ABC15" s="273">
        <v>0</v>
      </c>
      <c r="ABD15" s="273">
        <v>0</v>
      </c>
      <c r="ABE15" s="273">
        <v>0</v>
      </c>
      <c r="ABF15" s="273">
        <v>0</v>
      </c>
      <c r="ABG15" s="273">
        <v>0</v>
      </c>
      <c r="ABH15" s="273">
        <v>0</v>
      </c>
      <c r="ABI15" s="273">
        <v>0</v>
      </c>
      <c r="ABJ15" s="273">
        <v>0</v>
      </c>
      <c r="ABK15" s="273">
        <v>0</v>
      </c>
      <c r="ABL15" s="273">
        <v>0</v>
      </c>
      <c r="ABM15" s="273">
        <v>0</v>
      </c>
      <c r="ABN15" s="273">
        <v>0</v>
      </c>
      <c r="ABO15" s="273">
        <v>0</v>
      </c>
      <c r="ABP15" s="273">
        <v>0</v>
      </c>
      <c r="ABQ15" s="273">
        <v>0</v>
      </c>
      <c r="ABR15" s="273">
        <v>0</v>
      </c>
      <c r="ABS15" s="273">
        <v>0</v>
      </c>
      <c r="ABT15" s="273">
        <v>0</v>
      </c>
      <c r="ABU15" s="273">
        <v>0</v>
      </c>
      <c r="ABV15" s="273">
        <v>0</v>
      </c>
      <c r="ABW15" s="273">
        <v>0</v>
      </c>
      <c r="ABX15" s="273">
        <v>0</v>
      </c>
      <c r="ABY15" s="273">
        <v>0</v>
      </c>
      <c r="ABZ15" s="273">
        <v>0</v>
      </c>
      <c r="ACA15" s="273">
        <v>0</v>
      </c>
      <c r="ACB15" s="273">
        <v>0</v>
      </c>
      <c r="ACC15" s="273">
        <v>0</v>
      </c>
      <c r="ACD15" s="273">
        <v>0</v>
      </c>
      <c r="ACE15" s="273">
        <v>0</v>
      </c>
      <c r="ACF15" s="273">
        <v>0</v>
      </c>
      <c r="ACG15" s="273">
        <v>0</v>
      </c>
      <c r="ACH15" s="273">
        <v>0</v>
      </c>
      <c r="ACI15" s="273">
        <v>27482800</v>
      </c>
      <c r="ACJ15" s="273">
        <v>0</v>
      </c>
      <c r="ACK15" s="273">
        <v>0</v>
      </c>
      <c r="ACL15" s="273">
        <v>0</v>
      </c>
      <c r="ACM15" s="273">
        <v>0</v>
      </c>
      <c r="ACN15" s="273">
        <v>0</v>
      </c>
      <c r="ACO15" s="273">
        <v>0</v>
      </c>
      <c r="ACP15" s="273">
        <v>0</v>
      </c>
      <c r="ACQ15" s="273">
        <v>0</v>
      </c>
      <c r="ACR15" s="273">
        <v>0</v>
      </c>
      <c r="ACS15" s="273">
        <v>0</v>
      </c>
      <c r="ACT15" s="273">
        <v>0</v>
      </c>
      <c r="ACU15" s="273">
        <v>0</v>
      </c>
      <c r="ACV15" s="273">
        <v>0</v>
      </c>
      <c r="ACW15" s="273">
        <v>0</v>
      </c>
      <c r="ACX15" s="273">
        <v>0</v>
      </c>
      <c r="ACY15" s="273">
        <v>0</v>
      </c>
      <c r="ACZ15" s="273">
        <v>0</v>
      </c>
      <c r="ADA15" s="273">
        <v>0</v>
      </c>
      <c r="ADB15" s="273">
        <v>0</v>
      </c>
      <c r="ADC15" s="273">
        <v>0</v>
      </c>
      <c r="ADD15" s="273">
        <v>0</v>
      </c>
      <c r="ADE15" s="273">
        <v>0</v>
      </c>
      <c r="ADF15" s="273">
        <v>6905324.1500000004</v>
      </c>
      <c r="ADG15" s="273">
        <v>85932355.930000007</v>
      </c>
      <c r="ADH15" s="273">
        <v>0</v>
      </c>
      <c r="ADI15" s="273">
        <v>0</v>
      </c>
      <c r="ADJ15" s="273">
        <v>0</v>
      </c>
      <c r="ADK15" s="273">
        <v>0</v>
      </c>
      <c r="ADL15" s="273">
        <v>0</v>
      </c>
      <c r="ADM15" s="273">
        <v>0</v>
      </c>
      <c r="ADN15" s="273">
        <v>0</v>
      </c>
      <c r="ADO15" s="273">
        <v>89311998.469999999</v>
      </c>
      <c r="ADP15" s="273">
        <v>0</v>
      </c>
      <c r="ADQ15" s="273">
        <v>0</v>
      </c>
      <c r="ADR15" s="273">
        <v>0</v>
      </c>
      <c r="ADS15" s="273">
        <v>98002898.790000007</v>
      </c>
      <c r="ADT15" s="273">
        <v>0</v>
      </c>
      <c r="ADU15" s="273">
        <v>0</v>
      </c>
      <c r="ADV15" s="273">
        <v>0</v>
      </c>
      <c r="ADW15" s="273">
        <v>0</v>
      </c>
      <c r="ADX15" s="273">
        <v>0</v>
      </c>
      <c r="ADY15" s="273">
        <v>0</v>
      </c>
      <c r="ADZ15" s="273">
        <v>0</v>
      </c>
      <c r="AEA15" s="273">
        <v>0</v>
      </c>
      <c r="AEB15" s="273">
        <v>0</v>
      </c>
      <c r="AEC15" s="273">
        <v>0</v>
      </c>
      <c r="AED15" s="273">
        <v>0</v>
      </c>
      <c r="AEE15" s="273">
        <v>0</v>
      </c>
      <c r="AEF15" s="273">
        <v>0</v>
      </c>
      <c r="AEG15" s="273">
        <v>2744611.4</v>
      </c>
      <c r="AEH15" s="273">
        <v>0</v>
      </c>
      <c r="AEI15" s="273">
        <v>0</v>
      </c>
      <c r="AEJ15" s="273">
        <v>0</v>
      </c>
      <c r="AEK15" s="273">
        <v>0</v>
      </c>
      <c r="AEL15" s="273">
        <v>0</v>
      </c>
      <c r="AEM15" s="273">
        <v>0</v>
      </c>
      <c r="AEN15" s="273">
        <v>0</v>
      </c>
      <c r="AEO15" s="273">
        <v>0</v>
      </c>
      <c r="AEP15" s="273">
        <v>0</v>
      </c>
      <c r="AEQ15" s="273">
        <v>0</v>
      </c>
      <c r="AER15" s="273">
        <v>0</v>
      </c>
      <c r="AES15" s="273">
        <v>471716805.92000002</v>
      </c>
      <c r="AET15" s="273">
        <v>0</v>
      </c>
      <c r="AEU15" s="273">
        <v>0</v>
      </c>
      <c r="AEV15" s="273">
        <v>0</v>
      </c>
      <c r="AEW15" s="273">
        <v>0</v>
      </c>
      <c r="AEX15" s="273">
        <v>0</v>
      </c>
      <c r="AEY15" s="273">
        <v>0</v>
      </c>
      <c r="AEZ15" s="273">
        <v>0</v>
      </c>
      <c r="AFA15" s="273">
        <v>0</v>
      </c>
      <c r="AFB15" s="273">
        <v>0</v>
      </c>
      <c r="AFC15" s="273">
        <v>7957301.1600000001</v>
      </c>
      <c r="AFD15" s="273">
        <v>17854.849999999999</v>
      </c>
      <c r="AFE15" s="273">
        <v>0</v>
      </c>
      <c r="AFF15" s="273">
        <v>0</v>
      </c>
      <c r="AFG15" s="273">
        <v>0</v>
      </c>
      <c r="AFH15" s="273">
        <v>0</v>
      </c>
      <c r="AFI15" s="273">
        <v>0</v>
      </c>
      <c r="AFJ15" s="273">
        <v>0</v>
      </c>
      <c r="AFK15" s="273">
        <v>0</v>
      </c>
      <c r="AFL15" s="273">
        <v>0</v>
      </c>
      <c r="AFM15" s="273">
        <v>0</v>
      </c>
      <c r="AFN15" s="273">
        <v>0</v>
      </c>
      <c r="AFO15" s="273">
        <v>0</v>
      </c>
      <c r="AFP15" s="273">
        <v>0</v>
      </c>
      <c r="AFQ15" s="273">
        <v>0</v>
      </c>
      <c r="AFR15" s="273">
        <v>0</v>
      </c>
      <c r="AFS15" s="273">
        <v>0</v>
      </c>
      <c r="AFT15" s="273">
        <v>0</v>
      </c>
      <c r="AFU15" s="273">
        <v>0</v>
      </c>
      <c r="AFV15" s="273">
        <v>0</v>
      </c>
      <c r="AFW15" s="273">
        <v>0</v>
      </c>
      <c r="AFX15" s="273">
        <v>0</v>
      </c>
      <c r="AFY15" s="273">
        <v>0</v>
      </c>
      <c r="AFZ15" s="273">
        <v>0</v>
      </c>
      <c r="AGA15" s="273">
        <v>0</v>
      </c>
      <c r="AGB15" s="273">
        <v>123788960.57000001</v>
      </c>
      <c r="AGC15" s="273">
        <v>0</v>
      </c>
      <c r="AGD15" s="273">
        <v>0</v>
      </c>
      <c r="AGE15" s="273">
        <v>0</v>
      </c>
      <c r="AGF15" s="273">
        <v>0</v>
      </c>
      <c r="AGG15" s="273">
        <v>0</v>
      </c>
      <c r="AGH15" s="273">
        <v>0</v>
      </c>
      <c r="AGI15" s="273">
        <v>0</v>
      </c>
      <c r="AGJ15" s="273">
        <v>0</v>
      </c>
      <c r="AGK15" s="273">
        <v>0</v>
      </c>
      <c r="AGL15" s="273">
        <v>0</v>
      </c>
      <c r="AGM15" s="273">
        <v>18410000</v>
      </c>
      <c r="AGN15" s="273">
        <v>0</v>
      </c>
      <c r="AGO15" s="273">
        <v>0</v>
      </c>
      <c r="AGP15" s="273">
        <v>0</v>
      </c>
      <c r="AGQ15" s="273">
        <v>0</v>
      </c>
      <c r="AGR15" s="273">
        <v>0</v>
      </c>
      <c r="AGS15" s="273">
        <v>0</v>
      </c>
      <c r="AGT15" s="273">
        <v>0</v>
      </c>
      <c r="AGU15" s="273">
        <v>34545000</v>
      </c>
      <c r="AGV15" s="273">
        <v>21462000</v>
      </c>
      <c r="AGW15" s="273">
        <v>0</v>
      </c>
      <c r="AGX15" s="273">
        <v>0</v>
      </c>
      <c r="AGY15" s="273">
        <v>0</v>
      </c>
      <c r="AGZ15" s="273">
        <v>0</v>
      </c>
      <c r="AHA15" s="273">
        <v>0</v>
      </c>
      <c r="AHB15" s="273">
        <v>0</v>
      </c>
      <c r="AHC15" s="273">
        <v>0</v>
      </c>
      <c r="AHD15" s="273">
        <v>0</v>
      </c>
      <c r="AHE15" s="273">
        <v>0</v>
      </c>
      <c r="AHF15" s="273">
        <v>0</v>
      </c>
      <c r="AHG15" s="273">
        <v>0</v>
      </c>
      <c r="AHH15" s="273">
        <v>0</v>
      </c>
      <c r="AHI15" s="273">
        <v>0</v>
      </c>
      <c r="AHJ15" s="273">
        <v>0</v>
      </c>
      <c r="AHK15" s="273">
        <v>0</v>
      </c>
      <c r="AHL15" s="273">
        <v>1071380.58</v>
      </c>
      <c r="AHM15" s="273">
        <v>0</v>
      </c>
      <c r="AHN15" s="273">
        <v>0</v>
      </c>
      <c r="AHO15" s="273">
        <v>0</v>
      </c>
      <c r="AHP15" s="273">
        <v>0</v>
      </c>
      <c r="AHQ15" s="294">
        <v>0</v>
      </c>
      <c r="AHR15" s="329">
        <v>0</v>
      </c>
      <c r="AHS15" s="294">
        <f t="shared" si="0"/>
        <v>17874069738.629997</v>
      </c>
      <c r="AHT15" s="271" t="b">
        <f t="shared" si="1"/>
        <v>1</v>
      </c>
      <c r="AHU15" s="271" t="s">
        <v>1140</v>
      </c>
    </row>
    <row r="16" spans="2:905" ht="23.4" customHeight="1" x14ac:dyDescent="0.8">
      <c r="B16" s="270" t="s">
        <v>18</v>
      </c>
      <c r="C16" s="271" t="s">
        <v>640</v>
      </c>
      <c r="D16" s="273">
        <v>178000953.67000002</v>
      </c>
      <c r="E16" s="273">
        <v>3446114.77</v>
      </c>
      <c r="F16" s="273">
        <v>13700678.41</v>
      </c>
      <c r="G16" s="273">
        <v>4313493.2799999993</v>
      </c>
      <c r="H16" s="273">
        <v>13031059.050000001</v>
      </c>
      <c r="I16" s="273">
        <v>8975992.2699999996</v>
      </c>
      <c r="J16" s="273">
        <v>42599609.840000004</v>
      </c>
      <c r="K16" s="273">
        <v>6222001.2400000002</v>
      </c>
      <c r="L16" s="273">
        <v>7827017.96</v>
      </c>
      <c r="M16" s="273">
        <v>8907189.4000000004</v>
      </c>
      <c r="N16" s="273">
        <v>3282604.9</v>
      </c>
      <c r="O16" s="273">
        <v>2828984</v>
      </c>
      <c r="P16" s="273">
        <v>11053261.050000001</v>
      </c>
      <c r="Q16" s="273">
        <v>9682565.9499999993</v>
      </c>
      <c r="R16" s="273">
        <v>2555362.98</v>
      </c>
      <c r="S16" s="273">
        <v>15105008.940000001</v>
      </c>
      <c r="T16" s="273">
        <v>4794080.96</v>
      </c>
      <c r="U16" s="273">
        <v>2540780.02</v>
      </c>
      <c r="V16" s="273">
        <v>169234801.94</v>
      </c>
      <c r="W16" s="273">
        <v>16290467.58</v>
      </c>
      <c r="X16" s="273">
        <v>1619308</v>
      </c>
      <c r="Y16" s="273">
        <v>4842803.5999999996</v>
      </c>
      <c r="Z16" s="273">
        <v>10154000.189999999</v>
      </c>
      <c r="AA16" s="273">
        <v>3140185.96</v>
      </c>
      <c r="AB16" s="273">
        <v>1299803.55</v>
      </c>
      <c r="AC16" s="273">
        <v>13096430.109999999</v>
      </c>
      <c r="AD16" s="273">
        <v>25378743.740000002</v>
      </c>
      <c r="AE16" s="273">
        <v>5067195.33</v>
      </c>
      <c r="AF16" s="273">
        <v>22629389.780000001</v>
      </c>
      <c r="AG16" s="273">
        <v>1596000</v>
      </c>
      <c r="AH16" s="273">
        <v>13429741.460000001</v>
      </c>
      <c r="AI16" s="273">
        <v>4501328.59</v>
      </c>
      <c r="AJ16" s="273">
        <v>3525864.84</v>
      </c>
      <c r="AK16" s="273">
        <v>2922186.87</v>
      </c>
      <c r="AL16" s="273">
        <v>2155569.85</v>
      </c>
      <c r="AM16" s="273">
        <v>2188387.35</v>
      </c>
      <c r="AN16" s="273">
        <v>853411.13</v>
      </c>
      <c r="AO16" s="273">
        <v>3243505.4</v>
      </c>
      <c r="AP16" s="273">
        <v>6715920.6099999994</v>
      </c>
      <c r="AQ16" s="273">
        <v>2515279.4700000002</v>
      </c>
      <c r="AR16" s="273">
        <v>2972344.91</v>
      </c>
      <c r="AS16" s="273">
        <v>684957.44</v>
      </c>
      <c r="AT16" s="273">
        <v>17981861.949999999</v>
      </c>
      <c r="AU16" s="273">
        <v>3295164.27</v>
      </c>
      <c r="AV16" s="273">
        <v>1125684.31</v>
      </c>
      <c r="AW16" s="273">
        <v>3302167.52</v>
      </c>
      <c r="AX16" s="273">
        <v>2025218.88</v>
      </c>
      <c r="AY16" s="273">
        <v>3316627.87</v>
      </c>
      <c r="AZ16" s="273">
        <v>1785040.25</v>
      </c>
      <c r="BA16" s="273">
        <v>837597.77</v>
      </c>
      <c r="BB16" s="273">
        <v>456787.81</v>
      </c>
      <c r="BC16" s="273">
        <v>2501000</v>
      </c>
      <c r="BD16" s="273">
        <v>875084.01</v>
      </c>
      <c r="BE16" s="273">
        <v>880003.8</v>
      </c>
      <c r="BF16" s="273">
        <v>7351320.9500000002</v>
      </c>
      <c r="BG16" s="273">
        <v>1770794.09</v>
      </c>
      <c r="BH16" s="273">
        <v>222000</v>
      </c>
      <c r="BI16" s="273">
        <v>126039129.95999999</v>
      </c>
      <c r="BJ16" s="273">
        <v>30537550.59</v>
      </c>
      <c r="BK16" s="273">
        <v>7848664.4399999995</v>
      </c>
      <c r="BL16" s="273">
        <v>3584104.71</v>
      </c>
      <c r="BM16" s="273">
        <v>2522400</v>
      </c>
      <c r="BN16" s="273">
        <v>5037809.59</v>
      </c>
      <c r="BO16" s="273">
        <v>4638121.3499999996</v>
      </c>
      <c r="BP16" s="273">
        <v>2447618.6</v>
      </c>
      <c r="BQ16" s="273">
        <v>1342135.56</v>
      </c>
      <c r="BR16" s="273">
        <v>90235270.079999998</v>
      </c>
      <c r="BS16" s="273">
        <v>2390760.7400000002</v>
      </c>
      <c r="BT16" s="273">
        <v>1983528.22</v>
      </c>
      <c r="BU16" s="273">
        <v>2237009.36</v>
      </c>
      <c r="BV16" s="273">
        <v>2403006.81</v>
      </c>
      <c r="BW16" s="273">
        <v>3311772.46</v>
      </c>
      <c r="BX16" s="273">
        <v>957392.44</v>
      </c>
      <c r="BY16" s="273">
        <v>2107735.33</v>
      </c>
      <c r="BZ16" s="273">
        <v>14769570.310000001</v>
      </c>
      <c r="CA16" s="273">
        <v>1108788.92</v>
      </c>
      <c r="CB16" s="273">
        <v>2183897.61</v>
      </c>
      <c r="CC16" s="273">
        <v>4205721.91</v>
      </c>
      <c r="CD16" s="273">
        <v>1000091.49</v>
      </c>
      <c r="CE16" s="273">
        <v>2902187.74</v>
      </c>
      <c r="CF16" s="273">
        <v>1532801.21</v>
      </c>
      <c r="CG16" s="273">
        <v>13412717.51</v>
      </c>
      <c r="CH16" s="273">
        <v>4906492.33</v>
      </c>
      <c r="CI16" s="273">
        <v>30851806.34</v>
      </c>
      <c r="CJ16" s="273">
        <v>967045.9</v>
      </c>
      <c r="CK16" s="273">
        <v>4106219.83</v>
      </c>
      <c r="CL16" s="273">
        <v>6957687.1200000001</v>
      </c>
      <c r="CM16" s="273">
        <v>18095314.800000001</v>
      </c>
      <c r="CN16" s="273">
        <v>18659659.030000001</v>
      </c>
      <c r="CO16" s="273">
        <v>732400.04</v>
      </c>
      <c r="CP16" s="273">
        <v>5038115.75</v>
      </c>
      <c r="CQ16" s="273">
        <v>2510118.4500000002</v>
      </c>
      <c r="CR16" s="273">
        <v>2358946.2999999998</v>
      </c>
      <c r="CS16" s="273">
        <v>7521696.1699999999</v>
      </c>
      <c r="CT16" s="273">
        <v>19730541.640000001</v>
      </c>
      <c r="CU16" s="273">
        <v>3223195.45</v>
      </c>
      <c r="CV16" s="273">
        <v>6507132.3300000001</v>
      </c>
      <c r="CW16" s="273">
        <v>3309955.64</v>
      </c>
      <c r="CX16" s="273">
        <v>2754235.44</v>
      </c>
      <c r="CY16" s="273">
        <v>9686132.0999999996</v>
      </c>
      <c r="CZ16" s="273">
        <v>2219321.9299999997</v>
      </c>
      <c r="DA16" s="273">
        <v>2725099.45</v>
      </c>
      <c r="DB16" s="273">
        <v>38724537.759999998</v>
      </c>
      <c r="DC16" s="273">
        <v>40522258.590000004</v>
      </c>
      <c r="DD16" s="273">
        <v>5181000</v>
      </c>
      <c r="DE16" s="273">
        <v>5888478.1899999995</v>
      </c>
      <c r="DF16" s="273">
        <v>14555544.970000001</v>
      </c>
      <c r="DG16" s="273">
        <v>11305412.1</v>
      </c>
      <c r="DH16" s="273">
        <v>9903363.0500000007</v>
      </c>
      <c r="DI16" s="273">
        <v>2697015.72</v>
      </c>
      <c r="DJ16" s="273">
        <v>2809000</v>
      </c>
      <c r="DK16" s="273">
        <v>207713266.44</v>
      </c>
      <c r="DL16" s="273">
        <v>3987229.34</v>
      </c>
      <c r="DM16" s="273">
        <v>5984867.7400000002</v>
      </c>
      <c r="DN16" s="273">
        <v>2880262.71</v>
      </c>
      <c r="DO16" s="273">
        <v>3352339.39</v>
      </c>
      <c r="DP16" s="273">
        <v>4138598.71</v>
      </c>
      <c r="DQ16" s="273">
        <v>0</v>
      </c>
      <c r="DR16" s="273">
        <v>2160996.38</v>
      </c>
      <c r="DS16" s="273">
        <v>99186699.230000004</v>
      </c>
      <c r="DT16" s="273">
        <v>255142572.31999999</v>
      </c>
      <c r="DU16" s="273">
        <v>8088784.96</v>
      </c>
      <c r="DV16" s="273">
        <v>21195205.73</v>
      </c>
      <c r="DW16" s="273">
        <v>14570697.98</v>
      </c>
      <c r="DX16" s="273">
        <v>2698400</v>
      </c>
      <c r="DY16" s="273">
        <v>11039321.07</v>
      </c>
      <c r="DZ16" s="273">
        <v>5971000</v>
      </c>
      <c r="EA16" s="273">
        <v>8611547.5099999998</v>
      </c>
      <c r="EB16" s="273">
        <v>4035843.49</v>
      </c>
      <c r="EC16" s="273">
        <v>1405697.78</v>
      </c>
      <c r="ED16" s="273">
        <v>47193381.82</v>
      </c>
      <c r="EE16" s="273">
        <v>23839087.990000002</v>
      </c>
      <c r="EF16" s="273">
        <v>74659145.040000007</v>
      </c>
      <c r="EG16" s="273">
        <v>4704152.8</v>
      </c>
      <c r="EH16" s="273">
        <v>8092777.79</v>
      </c>
      <c r="EI16" s="273">
        <v>7792561.4900000002</v>
      </c>
      <c r="EJ16" s="273">
        <v>6700833.4000000004</v>
      </c>
      <c r="EK16" s="273">
        <v>17458126.98</v>
      </c>
      <c r="EL16" s="273">
        <v>5003448.8</v>
      </c>
      <c r="EM16" s="273">
        <v>3323901.94</v>
      </c>
      <c r="EN16" s="273">
        <v>86562013.079999998</v>
      </c>
      <c r="EO16" s="273">
        <v>1516392.96</v>
      </c>
      <c r="EP16" s="273">
        <v>5839752.7599999998</v>
      </c>
      <c r="EQ16" s="273">
        <v>4349747.3499999996</v>
      </c>
      <c r="ER16" s="273">
        <v>3494820.5700000003</v>
      </c>
      <c r="ES16" s="273">
        <v>2430639.35</v>
      </c>
      <c r="ET16" s="273">
        <v>4419141.51</v>
      </c>
      <c r="EU16" s="273">
        <v>8909123.1899999995</v>
      </c>
      <c r="EV16" s="273">
        <v>5222239.12</v>
      </c>
      <c r="EW16" s="273">
        <v>82681052.049999997</v>
      </c>
      <c r="EX16" s="273">
        <v>3959695.17</v>
      </c>
      <c r="EY16" s="273">
        <v>14129246.379999999</v>
      </c>
      <c r="EZ16" s="273">
        <v>4114701.07</v>
      </c>
      <c r="FA16" s="273">
        <v>18824881.59</v>
      </c>
      <c r="FB16" s="273">
        <v>15581379.449999999</v>
      </c>
      <c r="FC16" s="273">
        <v>4209890.03</v>
      </c>
      <c r="FD16" s="273">
        <v>5823683.5299999993</v>
      </c>
      <c r="FE16" s="273">
        <v>9749794.4499999993</v>
      </c>
      <c r="FF16" s="273">
        <v>7844134.29</v>
      </c>
      <c r="FG16" s="273">
        <v>4790669.0199999996</v>
      </c>
      <c r="FH16" s="273">
        <v>3628096.83</v>
      </c>
      <c r="FI16" s="273">
        <v>59957903.68</v>
      </c>
      <c r="FJ16" s="273">
        <v>3789668</v>
      </c>
      <c r="FK16" s="273">
        <v>2828088.08</v>
      </c>
      <c r="FL16" s="273">
        <v>1866125.44</v>
      </c>
      <c r="FM16" s="273">
        <v>7358949.04</v>
      </c>
      <c r="FN16" s="273">
        <v>2405407.48</v>
      </c>
      <c r="FO16" s="273">
        <v>4525400</v>
      </c>
      <c r="FP16" s="273">
        <v>1989499.22</v>
      </c>
      <c r="FQ16" s="273">
        <v>464766004.95000005</v>
      </c>
      <c r="FR16" s="273">
        <v>6029968.2300000004</v>
      </c>
      <c r="FS16" s="273">
        <v>16676011.129999999</v>
      </c>
      <c r="FT16" s="273">
        <v>8747361.1600000001</v>
      </c>
      <c r="FU16" s="273">
        <v>8950597.0099999998</v>
      </c>
      <c r="FV16" s="273">
        <v>7127161.5199999996</v>
      </c>
      <c r="FW16" s="273">
        <v>15194357.9</v>
      </c>
      <c r="FX16" s="273">
        <v>8011194.4399999995</v>
      </c>
      <c r="FY16" s="273">
        <v>7856584.5300000003</v>
      </c>
      <c r="FZ16" s="273">
        <v>6003461.5899999999</v>
      </c>
      <c r="GA16" s="273">
        <v>16876518.390000001</v>
      </c>
      <c r="GB16" s="273">
        <v>13353141.890000001</v>
      </c>
      <c r="GC16" s="273">
        <v>10715655.25</v>
      </c>
      <c r="GD16" s="273">
        <v>3826419.26</v>
      </c>
      <c r="GE16" s="273">
        <v>73212974.400000006</v>
      </c>
      <c r="GF16" s="273">
        <v>7103548.7000000002</v>
      </c>
      <c r="GG16" s="273">
        <v>5722682.2599999998</v>
      </c>
      <c r="GH16" s="273">
        <v>5571241.9500000002</v>
      </c>
      <c r="GI16" s="273">
        <v>7181627.1500000004</v>
      </c>
      <c r="GJ16" s="273">
        <v>2520710.0499999998</v>
      </c>
      <c r="GK16" s="273">
        <v>4316986.08</v>
      </c>
      <c r="GL16" s="273">
        <v>12602702.75</v>
      </c>
      <c r="GM16" s="273">
        <v>6006429.6799999997</v>
      </c>
      <c r="GN16" s="273">
        <v>4451315.55</v>
      </c>
      <c r="GO16" s="273">
        <v>3787279.7800000003</v>
      </c>
      <c r="GP16" s="273">
        <v>3330990.48</v>
      </c>
      <c r="GQ16" s="273">
        <v>155524288.06</v>
      </c>
      <c r="GR16" s="273">
        <v>13208689.77</v>
      </c>
      <c r="GS16" s="273">
        <v>9135419.7799999993</v>
      </c>
      <c r="GT16" s="273">
        <v>1894520.05</v>
      </c>
      <c r="GU16" s="273">
        <v>2852853.55</v>
      </c>
      <c r="GV16" s="273">
        <v>2788221.25</v>
      </c>
      <c r="GW16" s="273">
        <v>3857760.01</v>
      </c>
      <c r="GX16" s="273">
        <v>1514500</v>
      </c>
      <c r="GY16" s="273">
        <v>23239792.440000001</v>
      </c>
      <c r="GZ16" s="273">
        <v>828006.89</v>
      </c>
      <c r="HA16" s="273">
        <v>5733675.0899999999</v>
      </c>
      <c r="HB16" s="273">
        <v>8656699.5</v>
      </c>
      <c r="HC16" s="273">
        <v>97876534.819999993</v>
      </c>
      <c r="HD16" s="273">
        <v>7630024.04</v>
      </c>
      <c r="HE16" s="273">
        <v>5091515</v>
      </c>
      <c r="HF16" s="273">
        <v>4413301.5</v>
      </c>
      <c r="HG16" s="273">
        <v>7176639.2999999998</v>
      </c>
      <c r="HH16" s="273">
        <v>4841906.04</v>
      </c>
      <c r="HI16" s="273">
        <v>3207032.24</v>
      </c>
      <c r="HJ16" s="273">
        <v>354018548.57999998</v>
      </c>
      <c r="HK16" s="273">
        <v>62968444.439999998</v>
      </c>
      <c r="HL16" s="273">
        <v>8364933.5499999998</v>
      </c>
      <c r="HM16" s="273">
        <v>1490739.83</v>
      </c>
      <c r="HN16" s="273">
        <v>3358618.4699999997</v>
      </c>
      <c r="HO16" s="273">
        <v>1443018.94</v>
      </c>
      <c r="HP16" s="273">
        <v>4786457.08</v>
      </c>
      <c r="HQ16" s="273">
        <v>1799662.77</v>
      </c>
      <c r="HR16" s="273">
        <v>26281184.949999999</v>
      </c>
      <c r="HS16" s="273">
        <v>25666008.530000001</v>
      </c>
      <c r="HT16" s="273">
        <v>1835771.01</v>
      </c>
      <c r="HU16" s="273">
        <v>1576202.88</v>
      </c>
      <c r="HV16" s="273">
        <v>2973278.9699999997</v>
      </c>
      <c r="HW16" s="273">
        <v>3966100</v>
      </c>
      <c r="HX16" s="273">
        <v>3370000</v>
      </c>
      <c r="HY16" s="273">
        <v>2189259.73</v>
      </c>
      <c r="HZ16" s="273">
        <v>2401444.91</v>
      </c>
      <c r="IA16" s="273">
        <v>2617404.3600000003</v>
      </c>
      <c r="IB16" s="273">
        <v>5262493.84</v>
      </c>
      <c r="IC16" s="273">
        <v>50464578.549999997</v>
      </c>
      <c r="ID16" s="273">
        <v>1504532.8</v>
      </c>
      <c r="IE16" s="273">
        <v>1900331.35</v>
      </c>
      <c r="IF16" s="273">
        <v>968167.58</v>
      </c>
      <c r="IG16" s="273">
        <v>396721.98</v>
      </c>
      <c r="IH16" s="273">
        <v>31813065.449999999</v>
      </c>
      <c r="II16" s="273">
        <v>15801804.640000001</v>
      </c>
      <c r="IJ16" s="273">
        <v>9064760.7199999988</v>
      </c>
      <c r="IK16" s="273">
        <v>7497406.8399999999</v>
      </c>
      <c r="IL16" s="273">
        <v>6725244.5300000003</v>
      </c>
      <c r="IM16" s="273">
        <v>1518827.44</v>
      </c>
      <c r="IN16" s="273">
        <v>1899752.92</v>
      </c>
      <c r="IO16" s="273">
        <v>1229836.1000000001</v>
      </c>
      <c r="IP16" s="273">
        <v>1510657.16</v>
      </c>
      <c r="IQ16" s="273">
        <v>1663446.88</v>
      </c>
      <c r="IR16" s="273">
        <v>4196514.26</v>
      </c>
      <c r="IS16" s="273">
        <v>73508951.180000007</v>
      </c>
      <c r="IT16" s="273">
        <v>31067611.109999999</v>
      </c>
      <c r="IU16" s="273">
        <v>2487620.84</v>
      </c>
      <c r="IV16" s="273">
        <v>2163416.31</v>
      </c>
      <c r="IW16" s="273">
        <v>0</v>
      </c>
      <c r="IX16" s="273">
        <v>16959300</v>
      </c>
      <c r="IY16" s="273">
        <v>1206738.27</v>
      </c>
      <c r="IZ16" s="273">
        <v>2417300</v>
      </c>
      <c r="JA16" s="273">
        <v>612502.98</v>
      </c>
      <c r="JB16" s="273">
        <v>3362511.18</v>
      </c>
      <c r="JC16" s="273">
        <v>930000</v>
      </c>
      <c r="JD16" s="273">
        <v>1338098</v>
      </c>
      <c r="JE16" s="273">
        <v>28084568.699999999</v>
      </c>
      <c r="JF16" s="273">
        <v>8389595.1500000004</v>
      </c>
      <c r="JG16" s="273">
        <v>1192384.6599999999</v>
      </c>
      <c r="JH16" s="273">
        <v>1402300</v>
      </c>
      <c r="JI16" s="273">
        <v>1550799.45</v>
      </c>
      <c r="JJ16" s="273">
        <v>1685304.33</v>
      </c>
      <c r="JK16" s="273">
        <v>22414384.190000001</v>
      </c>
      <c r="JL16" s="273">
        <v>5589542.54</v>
      </c>
      <c r="JM16" s="273">
        <v>1287597.77</v>
      </c>
      <c r="JN16" s="273">
        <v>6291712.8200000003</v>
      </c>
      <c r="JO16" s="273">
        <v>2386367.7000000002</v>
      </c>
      <c r="JP16" s="273">
        <v>3171271.47</v>
      </c>
      <c r="JQ16" s="273">
        <v>2965069.84</v>
      </c>
      <c r="JR16" s="273">
        <v>51327823.859999999</v>
      </c>
      <c r="JS16" s="273">
        <v>44119428.590000004</v>
      </c>
      <c r="JT16" s="273">
        <v>1504232.45</v>
      </c>
      <c r="JU16" s="273">
        <v>607745.17000000004</v>
      </c>
      <c r="JV16" s="273">
        <v>4192663.73</v>
      </c>
      <c r="JW16" s="273">
        <v>1284533.48</v>
      </c>
      <c r="JX16" s="273">
        <v>4461291.74</v>
      </c>
      <c r="JY16" s="273">
        <v>4082986.38</v>
      </c>
      <c r="JZ16" s="273">
        <v>3122212.5300000003</v>
      </c>
      <c r="KA16" s="273">
        <v>6036029.1400000006</v>
      </c>
      <c r="KB16" s="273">
        <v>1332598.18</v>
      </c>
      <c r="KC16" s="273">
        <v>4253885.47</v>
      </c>
      <c r="KD16" s="273">
        <v>1243238.48</v>
      </c>
      <c r="KE16" s="273">
        <v>314737.7</v>
      </c>
      <c r="KF16" s="273">
        <v>3058677.8600000003</v>
      </c>
      <c r="KG16" s="273">
        <v>1431703.06</v>
      </c>
      <c r="KH16" s="273">
        <v>59984117.600000001</v>
      </c>
      <c r="KI16" s="273">
        <v>7779043.8899999997</v>
      </c>
      <c r="KJ16" s="273">
        <v>7020388.0999999996</v>
      </c>
      <c r="KK16" s="273">
        <v>5113498.3099999996</v>
      </c>
      <c r="KL16" s="273">
        <v>2112212.91</v>
      </c>
      <c r="KM16" s="273">
        <v>2022832.61</v>
      </c>
      <c r="KN16" s="273">
        <v>6427077.5899999999</v>
      </c>
      <c r="KO16" s="273">
        <v>14300000</v>
      </c>
      <c r="KP16" s="273">
        <v>1777616.02</v>
      </c>
      <c r="KQ16" s="273">
        <v>26615863.07</v>
      </c>
      <c r="KR16" s="273">
        <v>4180037.51</v>
      </c>
      <c r="KS16" s="273">
        <v>4405296.08</v>
      </c>
      <c r="KT16" s="273">
        <v>143015139.91999999</v>
      </c>
      <c r="KU16" s="273">
        <v>2331527.21</v>
      </c>
      <c r="KV16" s="273">
        <v>3127609.34</v>
      </c>
      <c r="KW16" s="273">
        <v>30901852.310000002</v>
      </c>
      <c r="KX16" s="273">
        <v>3486307.79</v>
      </c>
      <c r="KY16" s="273">
        <v>17888617.350000001</v>
      </c>
      <c r="KZ16" s="273">
        <v>2361691.7999999998</v>
      </c>
      <c r="LA16" s="273">
        <v>3574001.35</v>
      </c>
      <c r="LB16" s="273">
        <v>6668899.6699999999</v>
      </c>
      <c r="LC16" s="273">
        <v>4284341.83</v>
      </c>
      <c r="LD16" s="273">
        <v>2055381.58</v>
      </c>
      <c r="LE16" s="273">
        <v>1399730.91</v>
      </c>
      <c r="LF16" s="273">
        <v>3314143.7</v>
      </c>
      <c r="LG16" s="273">
        <v>295972372.32999998</v>
      </c>
      <c r="LH16" s="273">
        <v>26641747.690000001</v>
      </c>
      <c r="LI16" s="273">
        <v>46046290.619999997</v>
      </c>
      <c r="LJ16" s="273">
        <v>54231763.609999999</v>
      </c>
      <c r="LK16" s="273">
        <v>1981386.41</v>
      </c>
      <c r="LL16" s="273">
        <v>3616576.21</v>
      </c>
      <c r="LM16" s="273">
        <v>1754311.5</v>
      </c>
      <c r="LN16" s="273">
        <v>10518327.1</v>
      </c>
      <c r="LO16" s="273">
        <v>6451127.0899999999</v>
      </c>
      <c r="LP16" s="273">
        <v>32647120.620000001</v>
      </c>
      <c r="LQ16" s="273">
        <v>3465242.3099999996</v>
      </c>
      <c r="LR16" s="273">
        <v>69910142.230000004</v>
      </c>
      <c r="LS16" s="273">
        <v>3362440.21</v>
      </c>
      <c r="LT16" s="273">
        <v>5017965.38</v>
      </c>
      <c r="LU16" s="273">
        <v>45511051.870000005</v>
      </c>
      <c r="LV16" s="273">
        <v>33586604.210000001</v>
      </c>
      <c r="LW16" s="273">
        <v>71180063.409999996</v>
      </c>
      <c r="LX16" s="273">
        <v>42592663.200000003</v>
      </c>
      <c r="LY16" s="273">
        <v>15492452.16</v>
      </c>
      <c r="LZ16" s="273">
        <v>87699098.469999999</v>
      </c>
      <c r="MA16" s="273">
        <v>15398757.83</v>
      </c>
      <c r="MB16" s="273">
        <v>7705953.6299999999</v>
      </c>
      <c r="MC16" s="273">
        <v>14436583.060000001</v>
      </c>
      <c r="MD16" s="273">
        <v>4620107.63</v>
      </c>
      <c r="ME16" s="273">
        <v>58121073.950000003</v>
      </c>
      <c r="MF16" s="273">
        <v>3802578.59</v>
      </c>
      <c r="MG16" s="273">
        <v>171753392.31</v>
      </c>
      <c r="MH16" s="273">
        <v>1399390.37</v>
      </c>
      <c r="MI16" s="273">
        <v>1748864.03</v>
      </c>
      <c r="MJ16" s="273">
        <v>2136774.3199999998</v>
      </c>
      <c r="MK16" s="273">
        <v>5962022.5300000003</v>
      </c>
      <c r="ML16" s="273">
        <v>2432413.7000000002</v>
      </c>
      <c r="MM16" s="273">
        <v>4679614.04</v>
      </c>
      <c r="MN16" s="273">
        <v>4947939.3</v>
      </c>
      <c r="MO16" s="273">
        <v>4873864.3900000006</v>
      </c>
      <c r="MP16" s="273">
        <v>2187015.2200000002</v>
      </c>
      <c r="MQ16" s="273">
        <v>2707791.17</v>
      </c>
      <c r="MR16" s="273">
        <v>6958992.8300000001</v>
      </c>
      <c r="MS16" s="273">
        <v>108920919.59</v>
      </c>
      <c r="MT16" s="273">
        <v>2576808.02</v>
      </c>
      <c r="MU16" s="273">
        <v>4342536.25</v>
      </c>
      <c r="MV16" s="273">
        <v>5894036.6799999997</v>
      </c>
      <c r="MW16" s="273">
        <v>4741418.5</v>
      </c>
      <c r="MX16" s="273">
        <v>2664892.5499999998</v>
      </c>
      <c r="MY16" s="273">
        <v>7890575.8600000003</v>
      </c>
      <c r="MZ16" s="273">
        <v>20923056.990000002</v>
      </c>
      <c r="NA16" s="273">
        <v>2257950</v>
      </c>
      <c r="NB16" s="273">
        <v>935435.06</v>
      </c>
      <c r="NC16" s="273">
        <v>2352654.33</v>
      </c>
      <c r="ND16" s="273">
        <v>172240305.03999999</v>
      </c>
      <c r="NE16" s="273">
        <v>12573800.91</v>
      </c>
      <c r="NF16" s="273">
        <v>7997249.8600000003</v>
      </c>
      <c r="NG16" s="273">
        <v>66062440.530000001</v>
      </c>
      <c r="NH16" s="273">
        <v>1170298.6499999999</v>
      </c>
      <c r="NI16" s="273">
        <v>13416076.280000001</v>
      </c>
      <c r="NJ16" s="273">
        <v>24463775.68</v>
      </c>
      <c r="NK16" s="273">
        <v>21056223.420000002</v>
      </c>
      <c r="NL16" s="273">
        <v>1074416.71</v>
      </c>
      <c r="NM16" s="273">
        <v>3843800</v>
      </c>
      <c r="NN16" s="273">
        <v>10216729.379999999</v>
      </c>
      <c r="NO16" s="273">
        <v>5013805.1500000004</v>
      </c>
      <c r="NP16" s="273">
        <v>81551050.849999994</v>
      </c>
      <c r="NQ16" s="273">
        <v>1356332.26</v>
      </c>
      <c r="NR16" s="273">
        <v>4439061.83</v>
      </c>
      <c r="NS16" s="273">
        <v>3345497.38</v>
      </c>
      <c r="NT16" s="273">
        <v>2196430.4299999997</v>
      </c>
      <c r="NU16" s="273">
        <v>460000</v>
      </c>
      <c r="NV16" s="273">
        <v>3327317.57</v>
      </c>
      <c r="NW16" s="273">
        <v>86948578</v>
      </c>
      <c r="NX16" s="273">
        <v>5446055.3200000003</v>
      </c>
      <c r="NY16" s="273">
        <v>1620432.67</v>
      </c>
      <c r="NZ16" s="273">
        <v>939879.24</v>
      </c>
      <c r="OA16" s="273">
        <v>1750557.3</v>
      </c>
      <c r="OB16" s="273">
        <v>3103565.9</v>
      </c>
      <c r="OC16" s="273">
        <v>1244391.57</v>
      </c>
      <c r="OD16" s="273">
        <v>69611543.969999999</v>
      </c>
      <c r="OE16" s="273">
        <v>24147607.050000001</v>
      </c>
      <c r="OF16" s="273">
        <v>3301224.41</v>
      </c>
      <c r="OG16" s="273">
        <v>30938518.350000001</v>
      </c>
      <c r="OH16" s="273">
        <v>9895572.1099999994</v>
      </c>
      <c r="OI16" s="273">
        <v>4073660.74</v>
      </c>
      <c r="OJ16" s="273">
        <v>3607402.51</v>
      </c>
      <c r="OK16" s="273">
        <v>1317193.75</v>
      </c>
      <c r="OL16" s="273">
        <v>2632501.64</v>
      </c>
      <c r="OM16" s="273">
        <v>100011145.46000001</v>
      </c>
      <c r="ON16" s="273">
        <v>13114610.93</v>
      </c>
      <c r="OO16" s="273">
        <v>18829638.149999999</v>
      </c>
      <c r="OP16" s="273">
        <v>3187321.32</v>
      </c>
      <c r="OQ16" s="273">
        <v>3914303.8099999996</v>
      </c>
      <c r="OR16" s="273">
        <v>2086949.54</v>
      </c>
      <c r="OS16" s="273">
        <v>145752760.25</v>
      </c>
      <c r="OT16" s="273">
        <v>1812099.35</v>
      </c>
      <c r="OU16" s="273">
        <v>2419625.1800000002</v>
      </c>
      <c r="OV16" s="273">
        <v>4069062.34</v>
      </c>
      <c r="OW16" s="273">
        <v>4109199.44</v>
      </c>
      <c r="OX16" s="273">
        <v>43282850.380000003</v>
      </c>
      <c r="OY16" s="273">
        <v>2022723.45</v>
      </c>
      <c r="OZ16" s="273">
        <v>1524158.04</v>
      </c>
      <c r="PA16" s="273">
        <v>1802724.12</v>
      </c>
      <c r="PB16" s="273">
        <v>45344300</v>
      </c>
      <c r="PC16" s="273">
        <v>1324273.76</v>
      </c>
      <c r="PD16" s="273">
        <v>5466902.2800000003</v>
      </c>
      <c r="PE16" s="273">
        <v>677357.86</v>
      </c>
      <c r="PF16" s="273">
        <v>2537129.9900000002</v>
      </c>
      <c r="PG16" s="273">
        <v>5973200</v>
      </c>
      <c r="PH16" s="273">
        <v>2688039.66</v>
      </c>
      <c r="PI16" s="273">
        <v>2041340.61</v>
      </c>
      <c r="PJ16" s="273">
        <v>2637534.19</v>
      </c>
      <c r="PK16" s="273">
        <v>2493565.7999999998</v>
      </c>
      <c r="PL16" s="273">
        <v>2467598.86</v>
      </c>
      <c r="PM16" s="273">
        <v>4369081</v>
      </c>
      <c r="PN16" s="273">
        <v>2057444.14</v>
      </c>
      <c r="PO16" s="273">
        <v>24895786.490000002</v>
      </c>
      <c r="PP16" s="273">
        <v>5659152.4800000004</v>
      </c>
      <c r="PQ16" s="273">
        <v>4005742.45</v>
      </c>
      <c r="PR16" s="273">
        <v>1691428.49</v>
      </c>
      <c r="PS16" s="273">
        <v>706243.32000000007</v>
      </c>
      <c r="PT16" s="273">
        <v>257833958.42000002</v>
      </c>
      <c r="PU16" s="273">
        <v>0</v>
      </c>
      <c r="PV16" s="273">
        <v>3223266.63</v>
      </c>
      <c r="PW16" s="273">
        <v>4618970.7699999996</v>
      </c>
      <c r="PX16" s="273">
        <v>33602251.57</v>
      </c>
      <c r="PY16" s="273">
        <v>2425270.59</v>
      </c>
      <c r="PZ16" s="273">
        <v>5623833.9900000002</v>
      </c>
      <c r="QA16" s="273">
        <v>21800</v>
      </c>
      <c r="QB16" s="273">
        <v>6209081.1500000004</v>
      </c>
      <c r="QC16" s="273">
        <v>2615212.84</v>
      </c>
      <c r="QD16" s="273">
        <v>6847266.8399999999</v>
      </c>
      <c r="QE16" s="273">
        <v>2298134.59</v>
      </c>
      <c r="QF16" s="273">
        <v>4270436.92</v>
      </c>
      <c r="QG16" s="273">
        <v>3708527.87</v>
      </c>
      <c r="QH16" s="273">
        <v>3881229.27</v>
      </c>
      <c r="QI16" s="273">
        <v>4260259.18</v>
      </c>
      <c r="QJ16" s="273">
        <v>2655234.34</v>
      </c>
      <c r="QK16" s="273">
        <v>7570430.6799999997</v>
      </c>
      <c r="QL16" s="273">
        <v>2356102.5300000003</v>
      </c>
      <c r="QM16" s="273">
        <v>4124047.23</v>
      </c>
      <c r="QN16" s="273">
        <v>20523661.890000001</v>
      </c>
      <c r="QO16" s="273">
        <v>2490636.29</v>
      </c>
      <c r="QP16" s="273">
        <v>1720644.61</v>
      </c>
      <c r="QQ16" s="273">
        <v>2392108.85</v>
      </c>
      <c r="QR16" s="273">
        <v>1937375.73</v>
      </c>
      <c r="QS16" s="273">
        <v>1782709.48</v>
      </c>
      <c r="QT16" s="273">
        <v>83947460.340000004</v>
      </c>
      <c r="QU16" s="273">
        <v>2735285.56</v>
      </c>
      <c r="QV16" s="273">
        <v>6886000</v>
      </c>
      <c r="QW16" s="273">
        <v>9114778.4000000004</v>
      </c>
      <c r="QX16" s="273">
        <v>3482630.35</v>
      </c>
      <c r="QY16" s="273">
        <v>36580824.18</v>
      </c>
      <c r="QZ16" s="273">
        <v>9322692.5099999998</v>
      </c>
      <c r="RA16" s="273">
        <v>35497715.719999999</v>
      </c>
      <c r="RB16" s="273">
        <v>8405325.6699999999</v>
      </c>
      <c r="RC16" s="273">
        <v>1528536.56</v>
      </c>
      <c r="RD16" s="273">
        <v>6981149</v>
      </c>
      <c r="RE16" s="273">
        <v>4192381.15</v>
      </c>
      <c r="RF16" s="273">
        <v>14190224.529999999</v>
      </c>
      <c r="RG16" s="273">
        <v>160771835.11000001</v>
      </c>
      <c r="RH16" s="273">
        <v>13593418.76</v>
      </c>
      <c r="RI16" s="273">
        <v>4727449.3499999996</v>
      </c>
      <c r="RJ16" s="273">
        <v>11631096.09</v>
      </c>
      <c r="RK16" s="273">
        <v>4992043.05</v>
      </c>
      <c r="RL16" s="273">
        <v>12129701.699999999</v>
      </c>
      <c r="RM16" s="273">
        <v>18936145.629999999</v>
      </c>
      <c r="RN16" s="273">
        <v>13404163.48</v>
      </c>
      <c r="RO16" s="273">
        <v>4726970.2200000007</v>
      </c>
      <c r="RP16" s="273">
        <v>24970865.84</v>
      </c>
      <c r="RQ16" s="273">
        <v>34188281.799999997</v>
      </c>
      <c r="RR16" s="273">
        <v>4440925.08</v>
      </c>
      <c r="RS16" s="273">
        <v>7619198.2799999993</v>
      </c>
      <c r="RT16" s="273">
        <v>4200982.6500000004</v>
      </c>
      <c r="RU16" s="273">
        <v>5869615.6400000006</v>
      </c>
      <c r="RV16" s="273">
        <v>3309048.25</v>
      </c>
      <c r="RW16" s="273">
        <v>5493352.5499999998</v>
      </c>
      <c r="RX16" s="273">
        <v>5484136.6699999999</v>
      </c>
      <c r="RY16" s="273">
        <v>4576299.09</v>
      </c>
      <c r="RZ16" s="273">
        <v>4514256.9000000004</v>
      </c>
      <c r="SA16" s="273">
        <v>114110326.63</v>
      </c>
      <c r="SB16" s="273">
        <v>6068991.5</v>
      </c>
      <c r="SC16" s="273">
        <v>1402937.65</v>
      </c>
      <c r="SD16" s="273">
        <v>3243200.54</v>
      </c>
      <c r="SE16" s="273">
        <v>4395227.4399999995</v>
      </c>
      <c r="SF16" s="273">
        <v>1634546</v>
      </c>
      <c r="SG16" s="273">
        <v>4677255</v>
      </c>
      <c r="SH16" s="273">
        <v>8567035.5899999999</v>
      </c>
      <c r="SI16" s="273">
        <v>2517012.27</v>
      </c>
      <c r="SJ16" s="273">
        <v>2051366.9</v>
      </c>
      <c r="SK16" s="273">
        <v>26311512.23</v>
      </c>
      <c r="SL16" s="273">
        <v>571748.31000000006</v>
      </c>
      <c r="SM16" s="273">
        <v>40122730.439999998</v>
      </c>
      <c r="SN16" s="273">
        <v>4476696.95</v>
      </c>
      <c r="SO16" s="273">
        <v>1543779.92</v>
      </c>
      <c r="SP16" s="273">
        <v>2443040.84</v>
      </c>
      <c r="SQ16" s="273">
        <v>8200524.1899999995</v>
      </c>
      <c r="SR16" s="273">
        <v>2181049.85</v>
      </c>
      <c r="SS16" s="273">
        <v>1010719.65</v>
      </c>
      <c r="ST16" s="273">
        <v>3077194.51</v>
      </c>
      <c r="SU16" s="273">
        <v>85454605.260000005</v>
      </c>
      <c r="SV16" s="273">
        <v>2315064.9</v>
      </c>
      <c r="SW16" s="273">
        <v>3469160.08</v>
      </c>
      <c r="SX16" s="273">
        <v>1952569.11</v>
      </c>
      <c r="SY16" s="273">
        <v>723388.68</v>
      </c>
      <c r="SZ16" s="273">
        <v>1301575.46</v>
      </c>
      <c r="TA16" s="273">
        <v>2144292.2999999998</v>
      </c>
      <c r="TB16" s="273">
        <v>9505065</v>
      </c>
      <c r="TC16" s="273">
        <v>1863501.8</v>
      </c>
      <c r="TD16" s="273">
        <v>2099610.37</v>
      </c>
      <c r="TE16" s="273">
        <v>2871301.77</v>
      </c>
      <c r="TF16" s="273">
        <v>2945756.75</v>
      </c>
      <c r="TG16" s="273">
        <v>1748261.34</v>
      </c>
      <c r="TH16" s="273">
        <v>1627730.39</v>
      </c>
      <c r="TI16" s="273">
        <v>94946335.579999998</v>
      </c>
      <c r="TJ16" s="273">
        <v>2874440.55</v>
      </c>
      <c r="TK16" s="273">
        <v>2070834.23</v>
      </c>
      <c r="TL16" s="273">
        <v>3554234.42</v>
      </c>
      <c r="TM16" s="273">
        <v>3956560.4</v>
      </c>
      <c r="TN16" s="273">
        <v>7259924.1400000006</v>
      </c>
      <c r="TO16" s="273">
        <v>3445705.41</v>
      </c>
      <c r="TP16" s="273">
        <v>7824681.5599999996</v>
      </c>
      <c r="TQ16" s="273">
        <v>2796687.65</v>
      </c>
      <c r="TR16" s="273">
        <v>4316855.4800000004</v>
      </c>
      <c r="TS16" s="273">
        <v>15394753.27</v>
      </c>
      <c r="TT16" s="273">
        <v>3434233.68</v>
      </c>
      <c r="TU16" s="273">
        <v>2095822.21</v>
      </c>
      <c r="TV16" s="273">
        <v>2108681.1800000002</v>
      </c>
      <c r="TW16" s="273">
        <v>3098256.05</v>
      </c>
      <c r="TX16" s="273">
        <v>7969414.7400000002</v>
      </c>
      <c r="TY16" s="273">
        <v>24701613.77</v>
      </c>
      <c r="TZ16" s="273">
        <v>5647210.2199999997</v>
      </c>
      <c r="UA16" s="273">
        <v>27630648.75</v>
      </c>
      <c r="UB16" s="273">
        <v>23968321.259999998</v>
      </c>
      <c r="UC16" s="273">
        <v>6880043.7999999998</v>
      </c>
      <c r="UD16" s="273">
        <v>5433062.25</v>
      </c>
      <c r="UE16" s="273">
        <v>97951494.930000007</v>
      </c>
      <c r="UF16" s="273">
        <v>982672.26</v>
      </c>
      <c r="UG16" s="273">
        <v>6672926.6100000003</v>
      </c>
      <c r="UH16" s="273">
        <v>2252795.44</v>
      </c>
      <c r="UI16" s="273">
        <v>5757874.9900000002</v>
      </c>
      <c r="UJ16" s="273">
        <v>24601064.559999999</v>
      </c>
      <c r="UK16" s="273">
        <v>10948960</v>
      </c>
      <c r="UL16" s="273">
        <v>6837054</v>
      </c>
      <c r="UM16" s="273">
        <v>3982841.19</v>
      </c>
      <c r="UN16" s="273">
        <v>6565552.1299999999</v>
      </c>
      <c r="UO16" s="273">
        <v>5148645.58</v>
      </c>
      <c r="UP16" s="273">
        <v>113284819.81</v>
      </c>
      <c r="UQ16" s="273">
        <v>3396461.7</v>
      </c>
      <c r="UR16" s="273">
        <v>2071597.68</v>
      </c>
      <c r="US16" s="273">
        <v>30310451.629999999</v>
      </c>
      <c r="UT16" s="273">
        <v>2086840.15</v>
      </c>
      <c r="UU16" s="273">
        <v>7920573.6399999997</v>
      </c>
      <c r="UV16" s="273">
        <v>59694350.5</v>
      </c>
      <c r="UW16" s="273">
        <v>6623500</v>
      </c>
      <c r="UX16" s="273">
        <v>5057498</v>
      </c>
      <c r="UY16" s="273">
        <v>5218300</v>
      </c>
      <c r="UZ16" s="273">
        <v>233450</v>
      </c>
      <c r="VA16" s="273">
        <v>31094249</v>
      </c>
      <c r="VB16" s="273">
        <v>3939346.48</v>
      </c>
      <c r="VC16" s="273">
        <v>15720484.880000001</v>
      </c>
      <c r="VD16" s="273">
        <v>4996692.88</v>
      </c>
      <c r="VE16" s="273">
        <v>1061042.03</v>
      </c>
      <c r="VF16" s="273">
        <v>958031.55</v>
      </c>
      <c r="VG16" s="273">
        <v>1416828.26</v>
      </c>
      <c r="VH16" s="273">
        <v>28153583.59</v>
      </c>
      <c r="VI16" s="273">
        <v>1610720.39</v>
      </c>
      <c r="VJ16" s="273">
        <v>864664.61</v>
      </c>
      <c r="VK16" s="273">
        <v>3165788.86</v>
      </c>
      <c r="VL16" s="273">
        <v>49970982.090000004</v>
      </c>
      <c r="VM16" s="273">
        <v>3291428.68</v>
      </c>
      <c r="VN16" s="273">
        <v>7228848.5</v>
      </c>
      <c r="VO16" s="273">
        <v>11678939.41</v>
      </c>
      <c r="VP16" s="273">
        <v>13373666.98</v>
      </c>
      <c r="VQ16" s="273">
        <v>3907000</v>
      </c>
      <c r="VR16" s="273">
        <v>7035768.5700000003</v>
      </c>
      <c r="VS16" s="273">
        <v>8412004.4299999997</v>
      </c>
      <c r="VT16" s="273">
        <v>2587945.61</v>
      </c>
      <c r="VU16" s="273">
        <v>30153165.870000001</v>
      </c>
      <c r="VV16" s="273">
        <v>2630519.1</v>
      </c>
      <c r="VW16" s="273">
        <v>191916.5</v>
      </c>
      <c r="VX16" s="273">
        <v>4098009.71</v>
      </c>
      <c r="VY16" s="273">
        <v>2000000</v>
      </c>
      <c r="VZ16" s="273">
        <v>3377578.77</v>
      </c>
      <c r="WA16" s="273">
        <v>203752861.44999999</v>
      </c>
      <c r="WB16" s="273">
        <v>31132409.579999998</v>
      </c>
      <c r="WC16" s="273">
        <v>6756010.1899999995</v>
      </c>
      <c r="WD16" s="273">
        <v>3838500.55</v>
      </c>
      <c r="WE16" s="273">
        <v>4383435.62</v>
      </c>
      <c r="WF16" s="273">
        <v>7052600</v>
      </c>
      <c r="WG16" s="273">
        <v>15239406.390000001</v>
      </c>
      <c r="WH16" s="273">
        <v>7992013.0999999996</v>
      </c>
      <c r="WI16" s="273">
        <v>5804985.7799999993</v>
      </c>
      <c r="WJ16" s="273">
        <v>6555201.6799999997</v>
      </c>
      <c r="WK16" s="273">
        <v>2135945.08</v>
      </c>
      <c r="WL16" s="273">
        <v>23656661.75</v>
      </c>
      <c r="WM16" s="273">
        <v>5361999.4400000004</v>
      </c>
      <c r="WN16" s="273">
        <v>7946863.5</v>
      </c>
      <c r="WO16" s="273">
        <v>17953300</v>
      </c>
      <c r="WP16" s="273">
        <v>9342247.2699999996</v>
      </c>
      <c r="WQ16" s="273">
        <v>3768121.18</v>
      </c>
      <c r="WR16" s="273">
        <v>4322945.68</v>
      </c>
      <c r="WS16" s="273">
        <v>3456643</v>
      </c>
      <c r="WT16" s="273">
        <v>11460135.34</v>
      </c>
      <c r="WU16" s="273">
        <v>29965638.170000002</v>
      </c>
      <c r="WV16" s="273">
        <v>2949910.47</v>
      </c>
      <c r="WW16" s="273">
        <v>1990248.91</v>
      </c>
      <c r="WX16" s="273">
        <v>2985080.54</v>
      </c>
      <c r="WY16" s="273">
        <v>10546698.880000001</v>
      </c>
      <c r="WZ16" s="273">
        <v>4246601.3499999996</v>
      </c>
      <c r="XA16" s="273">
        <v>3466232.98</v>
      </c>
      <c r="XB16" s="273">
        <v>6647071.9700000007</v>
      </c>
      <c r="XC16" s="273">
        <v>134395461.5</v>
      </c>
      <c r="XD16" s="273">
        <v>3294941.19</v>
      </c>
      <c r="XE16" s="273">
        <v>701319.51</v>
      </c>
      <c r="XF16" s="273">
        <v>1696072.1</v>
      </c>
      <c r="XG16" s="273">
        <v>1602356.12</v>
      </c>
      <c r="XH16" s="273">
        <v>101120827.19999999</v>
      </c>
      <c r="XI16" s="273">
        <v>4524828.2699999996</v>
      </c>
      <c r="XJ16" s="273">
        <v>4469451.08</v>
      </c>
      <c r="XK16" s="273">
        <v>24746788</v>
      </c>
      <c r="XL16" s="273">
        <v>3985159.09</v>
      </c>
      <c r="XM16" s="273">
        <v>5097853.18</v>
      </c>
      <c r="XN16" s="273">
        <v>8470829.4900000002</v>
      </c>
      <c r="XO16" s="273">
        <v>3139490.67</v>
      </c>
      <c r="XP16" s="273">
        <v>3388824.39</v>
      </c>
      <c r="XQ16" s="273">
        <v>7256786.4400000004</v>
      </c>
      <c r="XR16" s="273">
        <v>5628345.46</v>
      </c>
      <c r="XS16" s="273">
        <v>2394210.9700000002</v>
      </c>
      <c r="XT16" s="273">
        <v>1756794.52</v>
      </c>
      <c r="XU16" s="273">
        <v>2468076.91</v>
      </c>
      <c r="XV16" s="273">
        <v>2425699.2400000002</v>
      </c>
      <c r="XW16" s="273">
        <v>2039475.31</v>
      </c>
      <c r="XX16" s="273">
        <v>1612129.2</v>
      </c>
      <c r="XY16" s="273">
        <v>3655391.25</v>
      </c>
      <c r="XZ16" s="273">
        <v>1827550.23</v>
      </c>
      <c r="YA16" s="273">
        <v>2720341.6</v>
      </c>
      <c r="YB16" s="273">
        <v>2246608.7400000002</v>
      </c>
      <c r="YC16" s="273">
        <v>1505036.19</v>
      </c>
      <c r="YD16" s="273">
        <v>1545125.95</v>
      </c>
      <c r="YE16" s="273">
        <v>72937253.49000001</v>
      </c>
      <c r="YF16" s="273">
        <v>3821530.58</v>
      </c>
      <c r="YG16" s="273">
        <v>3911905.72</v>
      </c>
      <c r="YH16" s="273">
        <v>3092953.21</v>
      </c>
      <c r="YI16" s="273">
        <v>20175836.300000001</v>
      </c>
      <c r="YJ16" s="273">
        <v>3215710</v>
      </c>
      <c r="YK16" s="273">
        <v>8893942.1600000001</v>
      </c>
      <c r="YL16" s="273">
        <v>3386037.88</v>
      </c>
      <c r="YM16" s="273">
        <v>9440616.6899999995</v>
      </c>
      <c r="YN16" s="273">
        <v>7460265.2000000002</v>
      </c>
      <c r="YO16" s="273">
        <v>4725953.25</v>
      </c>
      <c r="YP16" s="273">
        <v>2689701.7</v>
      </c>
      <c r="YQ16" s="273">
        <v>2019303.93</v>
      </c>
      <c r="YR16" s="273">
        <v>4482465.1100000003</v>
      </c>
      <c r="YS16" s="273">
        <v>4024267.08</v>
      </c>
      <c r="YT16" s="273">
        <v>2827287.36</v>
      </c>
      <c r="YU16" s="273">
        <v>1852913.22</v>
      </c>
      <c r="YV16" s="273">
        <v>32325337.399999999</v>
      </c>
      <c r="YW16" s="273">
        <v>5241689.05</v>
      </c>
      <c r="YX16" s="273">
        <v>3755128.99</v>
      </c>
      <c r="YY16" s="273">
        <v>2209522.65</v>
      </c>
      <c r="YZ16" s="273">
        <v>1581750.45</v>
      </c>
      <c r="ZA16" s="273">
        <v>1289444.43</v>
      </c>
      <c r="ZB16" s="273">
        <v>3608358.54</v>
      </c>
      <c r="ZC16" s="273">
        <v>45341654.350000001</v>
      </c>
      <c r="ZD16" s="273">
        <v>3316088.3</v>
      </c>
      <c r="ZE16" s="273">
        <v>2784187.8</v>
      </c>
      <c r="ZF16" s="273">
        <v>3144600</v>
      </c>
      <c r="ZG16" s="273">
        <v>2703700</v>
      </c>
      <c r="ZH16" s="273">
        <v>4684108.55</v>
      </c>
      <c r="ZI16" s="273">
        <v>2495000</v>
      </c>
      <c r="ZJ16" s="273">
        <v>2082235.88</v>
      </c>
      <c r="ZK16" s="273">
        <v>9832291.0299999993</v>
      </c>
      <c r="ZL16" s="273">
        <v>103186993.66999999</v>
      </c>
      <c r="ZM16" s="273">
        <v>3040057.31</v>
      </c>
      <c r="ZN16" s="273">
        <v>3233768.5</v>
      </c>
      <c r="ZO16" s="273">
        <v>24691574.050000001</v>
      </c>
      <c r="ZP16" s="273">
        <v>4353332.87</v>
      </c>
      <c r="ZQ16" s="273">
        <v>2868279.9</v>
      </c>
      <c r="ZR16" s="273">
        <v>3349856.6</v>
      </c>
      <c r="ZS16" s="273">
        <v>3406191.72</v>
      </c>
      <c r="ZT16" s="273">
        <v>2726926.86</v>
      </c>
      <c r="ZU16" s="273">
        <v>4655267.1500000004</v>
      </c>
      <c r="ZV16" s="273">
        <v>1968075.09</v>
      </c>
      <c r="ZW16" s="273">
        <v>3266047.86</v>
      </c>
      <c r="ZX16" s="273">
        <v>9350937.2400000002</v>
      </c>
      <c r="ZY16" s="273">
        <v>3018154.49</v>
      </c>
      <c r="ZZ16" s="273">
        <v>2713327.88</v>
      </c>
      <c r="AAA16" s="273">
        <v>2325006.73</v>
      </c>
      <c r="AAB16" s="273">
        <v>5340138.3100000005</v>
      </c>
      <c r="AAC16" s="273">
        <v>2740259.94</v>
      </c>
      <c r="AAD16" s="273">
        <v>5213812.5</v>
      </c>
      <c r="AAE16" s="273">
        <v>2890484.03</v>
      </c>
      <c r="AAF16" s="273">
        <v>2518855.7999999998</v>
      </c>
      <c r="AAG16" s="273">
        <v>1185509.97</v>
      </c>
      <c r="AAH16" s="273">
        <v>225806130.50999999</v>
      </c>
      <c r="AAI16" s="273">
        <v>2582835.84</v>
      </c>
      <c r="AAJ16" s="273">
        <v>2566865.75</v>
      </c>
      <c r="AAK16" s="273">
        <v>1737522.42</v>
      </c>
      <c r="AAL16" s="273">
        <v>1514831.69</v>
      </c>
      <c r="AAM16" s="273">
        <v>2013000</v>
      </c>
      <c r="AAN16" s="273">
        <v>4273170.0999999996</v>
      </c>
      <c r="AAO16" s="273">
        <v>117572508.7</v>
      </c>
      <c r="AAP16" s="273">
        <v>4796371.84</v>
      </c>
      <c r="AAQ16" s="273">
        <v>3095209.46</v>
      </c>
      <c r="AAR16" s="273">
        <v>5902145.8200000003</v>
      </c>
      <c r="AAS16" s="273">
        <v>3667980</v>
      </c>
      <c r="AAT16" s="273">
        <v>3811044.88</v>
      </c>
      <c r="AAU16" s="273">
        <v>4400212.5199999996</v>
      </c>
      <c r="AAV16" s="273">
        <v>8928315.7400000002</v>
      </c>
      <c r="AAW16" s="273">
        <v>9349156.2699999996</v>
      </c>
      <c r="AAX16" s="273">
        <v>1893622.56</v>
      </c>
      <c r="AAY16" s="273">
        <v>4567567.09</v>
      </c>
      <c r="AAZ16" s="273">
        <v>19338567.32</v>
      </c>
      <c r="ABA16" s="273">
        <v>10975493.09</v>
      </c>
      <c r="ABB16" s="273">
        <v>1098454</v>
      </c>
      <c r="ABC16" s="273">
        <v>5484866.2400000002</v>
      </c>
      <c r="ABD16" s="273">
        <v>5712380</v>
      </c>
      <c r="ABE16" s="273">
        <v>1026200.11</v>
      </c>
      <c r="ABF16" s="273">
        <v>3938236.34</v>
      </c>
      <c r="ABG16" s="273">
        <v>1894822.45</v>
      </c>
      <c r="ABH16" s="273">
        <v>14336292.57</v>
      </c>
      <c r="ABI16" s="273">
        <v>49677420.140000001</v>
      </c>
      <c r="ABJ16" s="273">
        <v>3714435.8</v>
      </c>
      <c r="ABK16" s="273">
        <v>2314500</v>
      </c>
      <c r="ABL16" s="273">
        <v>2872325.17</v>
      </c>
      <c r="ABM16" s="273">
        <v>1478617.17</v>
      </c>
      <c r="ABN16" s="273">
        <v>1737717.7</v>
      </c>
      <c r="ABO16" s="273">
        <v>90357878.530000001</v>
      </c>
      <c r="ABP16" s="273">
        <v>2967061.9</v>
      </c>
      <c r="ABQ16" s="273">
        <v>3000000</v>
      </c>
      <c r="ABR16" s="273">
        <v>4687462.04</v>
      </c>
      <c r="ABS16" s="273">
        <v>3629800</v>
      </c>
      <c r="ABT16" s="273">
        <v>3133356.99</v>
      </c>
      <c r="ABU16" s="273">
        <v>500000</v>
      </c>
      <c r="ABV16" s="273">
        <v>2217241.54</v>
      </c>
      <c r="ABW16" s="273">
        <v>6700434.79</v>
      </c>
      <c r="ABX16" s="273">
        <v>58325754.439999998</v>
      </c>
      <c r="ABY16" s="273">
        <v>2924158.7199999997</v>
      </c>
      <c r="ABZ16" s="273">
        <v>13981426.559999999</v>
      </c>
      <c r="ACA16" s="273">
        <v>2747072.48</v>
      </c>
      <c r="ACB16" s="273">
        <v>3466258.6799999997</v>
      </c>
      <c r="ACC16" s="273">
        <v>3858120.02</v>
      </c>
      <c r="ACD16" s="273">
        <v>1458116.41</v>
      </c>
      <c r="ACE16" s="273">
        <v>8784592.5600000005</v>
      </c>
      <c r="ACF16" s="273">
        <v>2857541.74</v>
      </c>
      <c r="ACG16" s="273">
        <v>6228184.6899999995</v>
      </c>
      <c r="ACH16" s="273">
        <v>2132164.54</v>
      </c>
      <c r="ACI16" s="273">
        <v>317094484.94999999</v>
      </c>
      <c r="ACJ16" s="273">
        <v>2594614.8199999998</v>
      </c>
      <c r="ACK16" s="273">
        <v>6795377.0700000003</v>
      </c>
      <c r="ACL16" s="273">
        <v>15766723.09</v>
      </c>
      <c r="ACM16" s="273">
        <v>1305015.1100000001</v>
      </c>
      <c r="ACN16" s="273">
        <v>2418052.2000000002</v>
      </c>
      <c r="ACO16" s="273">
        <v>7775843.5999999996</v>
      </c>
      <c r="ACP16" s="273">
        <v>25052248.559999999</v>
      </c>
      <c r="ACQ16" s="273">
        <v>44733900</v>
      </c>
      <c r="ACR16" s="273">
        <v>6045071.3600000003</v>
      </c>
      <c r="ACS16" s="273">
        <v>3842080.94</v>
      </c>
      <c r="ACT16" s="273">
        <v>7975095.9000000004</v>
      </c>
      <c r="ACU16" s="273">
        <v>4099303</v>
      </c>
      <c r="ACV16" s="273">
        <v>78973809.50999999</v>
      </c>
      <c r="ACW16" s="273">
        <v>3280503.81</v>
      </c>
      <c r="ACX16" s="273">
        <v>1851090.92</v>
      </c>
      <c r="ACY16" s="273">
        <v>3304494.1</v>
      </c>
      <c r="ACZ16" s="273">
        <v>5379842.9900000002</v>
      </c>
      <c r="ADA16" s="273">
        <v>2030864.34</v>
      </c>
      <c r="ADB16" s="273">
        <v>1609085.74</v>
      </c>
      <c r="ADC16" s="273">
        <v>4399358.07</v>
      </c>
      <c r="ADD16" s="273">
        <v>2798549.57</v>
      </c>
      <c r="ADE16" s="273">
        <v>1723323.96</v>
      </c>
      <c r="ADF16" s="273">
        <v>26017496.829999998</v>
      </c>
      <c r="ADG16" s="273">
        <v>24145675.689999998</v>
      </c>
      <c r="ADH16" s="273">
        <v>4116681.5</v>
      </c>
      <c r="ADI16" s="273">
        <v>2967938.65</v>
      </c>
      <c r="ADJ16" s="273">
        <v>2573524.8199999998</v>
      </c>
      <c r="ADK16" s="273">
        <v>1223035.43</v>
      </c>
      <c r="ADL16" s="273">
        <v>778136.37</v>
      </c>
      <c r="ADM16" s="273">
        <v>4304538.17</v>
      </c>
      <c r="ADN16" s="273">
        <v>0</v>
      </c>
      <c r="ADO16" s="273">
        <v>180896819.92000002</v>
      </c>
      <c r="ADP16" s="273">
        <v>10275354.25</v>
      </c>
      <c r="ADQ16" s="273">
        <v>16510945.99</v>
      </c>
      <c r="ADR16" s="273">
        <v>4675649.28</v>
      </c>
      <c r="ADS16" s="273">
        <v>98066909.960000008</v>
      </c>
      <c r="ADT16" s="273">
        <v>535067.43999999994</v>
      </c>
      <c r="ADU16" s="273">
        <v>1998768.39</v>
      </c>
      <c r="ADV16" s="273">
        <v>1068730.06</v>
      </c>
      <c r="ADW16" s="273">
        <v>2709541.73</v>
      </c>
      <c r="ADX16" s="273">
        <v>81230.83</v>
      </c>
      <c r="ADY16" s="273">
        <v>43436744.620000005</v>
      </c>
      <c r="ADZ16" s="273">
        <v>4654453.38</v>
      </c>
      <c r="AEA16" s="273">
        <v>18041010.490000002</v>
      </c>
      <c r="AEB16" s="273">
        <v>5477426.6699999999</v>
      </c>
      <c r="AEC16" s="273">
        <v>1471321.19</v>
      </c>
      <c r="AED16" s="273">
        <v>2043800</v>
      </c>
      <c r="AEE16" s="273">
        <v>3033277.53</v>
      </c>
      <c r="AEF16" s="273">
        <v>3191750.81</v>
      </c>
      <c r="AEG16" s="273">
        <v>1070095.6100000001</v>
      </c>
      <c r="AEH16" s="273">
        <v>4995634.9400000004</v>
      </c>
      <c r="AEI16" s="273">
        <v>2755563.65</v>
      </c>
      <c r="AEJ16" s="273">
        <v>12141161.470000001</v>
      </c>
      <c r="AEK16" s="273">
        <v>1801702.84</v>
      </c>
      <c r="AEL16" s="273">
        <v>2898406.36</v>
      </c>
      <c r="AEM16" s="273">
        <v>5528620.4900000002</v>
      </c>
      <c r="AEN16" s="273">
        <v>3116417.38</v>
      </c>
      <c r="AEO16" s="273">
        <v>2298557.37</v>
      </c>
      <c r="AEP16" s="273">
        <v>2409344.86</v>
      </c>
      <c r="AEQ16" s="273">
        <v>2131429.62</v>
      </c>
      <c r="AER16" s="273">
        <v>24601871.030000001</v>
      </c>
      <c r="AES16" s="273">
        <v>151556763.43000001</v>
      </c>
      <c r="AET16" s="273">
        <v>11402173.379999999</v>
      </c>
      <c r="AEU16" s="273">
        <v>2638179.83</v>
      </c>
      <c r="AEV16" s="273">
        <v>6334991.1200000001</v>
      </c>
      <c r="AEW16" s="273">
        <v>1800613</v>
      </c>
      <c r="AEX16" s="273">
        <v>4878764</v>
      </c>
      <c r="AEY16" s="273">
        <v>4052637.52</v>
      </c>
      <c r="AEZ16" s="273">
        <v>2347607.23</v>
      </c>
      <c r="AFA16" s="273">
        <v>2429296.2199999997</v>
      </c>
      <c r="AFB16" s="273">
        <v>10977906.43</v>
      </c>
      <c r="AFC16" s="273">
        <v>43834390.370000005</v>
      </c>
      <c r="AFD16" s="273">
        <v>11376370.129999999</v>
      </c>
      <c r="AFE16" s="273">
        <v>6058527.2400000002</v>
      </c>
      <c r="AFF16" s="273">
        <v>3797304.21</v>
      </c>
      <c r="AFG16" s="273">
        <v>5511182.4199999999</v>
      </c>
      <c r="AFH16" s="273">
        <v>3299075.55</v>
      </c>
      <c r="AFI16" s="273">
        <v>1844284.06</v>
      </c>
      <c r="AFJ16" s="273">
        <v>2386759.3199999998</v>
      </c>
      <c r="AFK16" s="273">
        <v>1690200</v>
      </c>
      <c r="AFL16" s="273">
        <v>-1339493.27</v>
      </c>
      <c r="AFM16" s="273">
        <v>2771369.06</v>
      </c>
      <c r="AFN16" s="273">
        <v>4583183.6500000004</v>
      </c>
      <c r="AFO16" s="273">
        <v>2171813.92</v>
      </c>
      <c r="AFP16" s="273">
        <v>50727130.910000004</v>
      </c>
      <c r="AFQ16" s="273">
        <v>2612238.5699999998</v>
      </c>
      <c r="AFR16" s="273">
        <v>0</v>
      </c>
      <c r="AFS16" s="273">
        <v>1433635.32</v>
      </c>
      <c r="AFT16" s="273">
        <v>1387437.25</v>
      </c>
      <c r="AFU16" s="273">
        <v>1105125.74</v>
      </c>
      <c r="AFV16" s="273">
        <v>2028112.51</v>
      </c>
      <c r="AFW16" s="273">
        <v>3244232.14</v>
      </c>
      <c r="AFX16" s="273">
        <v>4612081.59</v>
      </c>
      <c r="AFY16" s="273">
        <v>1465963.24</v>
      </c>
      <c r="AFZ16" s="273">
        <v>3804521.39</v>
      </c>
      <c r="AGA16" s="273">
        <v>900288.66</v>
      </c>
      <c r="AGB16" s="273">
        <v>35961340.230000004</v>
      </c>
      <c r="AGC16" s="273">
        <v>4382467.5199999996</v>
      </c>
      <c r="AGD16" s="273">
        <v>2356800.04</v>
      </c>
      <c r="AGE16" s="273">
        <v>5925116</v>
      </c>
      <c r="AGF16" s="273">
        <v>22866949.449999999</v>
      </c>
      <c r="AGG16" s="273">
        <v>7207235.4399999995</v>
      </c>
      <c r="AGH16" s="273">
        <v>2214128</v>
      </c>
      <c r="AGI16" s="273">
        <v>4068540.46</v>
      </c>
      <c r="AGJ16" s="273">
        <v>1385949.42</v>
      </c>
      <c r="AGK16" s="273">
        <v>2375590.6799999997</v>
      </c>
      <c r="AGL16" s="273">
        <v>7916653.3200000003</v>
      </c>
      <c r="AGM16" s="273">
        <v>82238661.120000005</v>
      </c>
      <c r="AGN16" s="273">
        <v>12282205.109999999</v>
      </c>
      <c r="AGO16" s="273">
        <v>3847401</v>
      </c>
      <c r="AGP16" s="273">
        <v>1560440.51</v>
      </c>
      <c r="AGQ16" s="273">
        <v>4756858.46</v>
      </c>
      <c r="AGR16" s="273">
        <v>5056759.87</v>
      </c>
      <c r="AGS16" s="273">
        <v>974363.93</v>
      </c>
      <c r="AGT16" s="273">
        <v>2014081.8</v>
      </c>
      <c r="AGU16" s="273">
        <v>257623531.90000001</v>
      </c>
      <c r="AGV16" s="273">
        <v>38217701.689999998</v>
      </c>
      <c r="AGW16" s="273">
        <v>2874893.89</v>
      </c>
      <c r="AGX16" s="273">
        <v>12182713.449999999</v>
      </c>
      <c r="AGY16" s="273">
        <v>20556946.32</v>
      </c>
      <c r="AGZ16" s="273">
        <v>8112339.5999999996</v>
      </c>
      <c r="AHA16" s="273">
        <v>3705411.74</v>
      </c>
      <c r="AHB16" s="273">
        <v>8653980.3599999994</v>
      </c>
      <c r="AHC16" s="273">
        <v>2975138.54</v>
      </c>
      <c r="AHD16" s="273">
        <v>4776042.54</v>
      </c>
      <c r="AHE16" s="273">
        <v>9663640.8099999987</v>
      </c>
      <c r="AHF16" s="273">
        <v>2335574.33</v>
      </c>
      <c r="AHG16" s="273">
        <v>2995903.14</v>
      </c>
      <c r="AHH16" s="273">
        <v>7317531.8200000003</v>
      </c>
      <c r="AHI16" s="273">
        <v>27477750.559999999</v>
      </c>
      <c r="AHJ16" s="273">
        <v>2833247.01</v>
      </c>
      <c r="AHK16" s="273">
        <v>6022101.7599999998</v>
      </c>
      <c r="AHL16" s="273">
        <v>48337252.659999996</v>
      </c>
      <c r="AHM16" s="273">
        <v>2354869.4900000002</v>
      </c>
      <c r="AHN16" s="273">
        <v>5620300</v>
      </c>
      <c r="AHO16" s="273">
        <v>4882889.5600000005</v>
      </c>
      <c r="AHP16" s="273">
        <v>16449222.02</v>
      </c>
      <c r="AHQ16" s="294">
        <v>7149980.0099999998</v>
      </c>
      <c r="AHR16" s="327">
        <v>3332681.08</v>
      </c>
      <c r="AHS16" s="294">
        <f t="shared" si="0"/>
        <v>13933218762.410004</v>
      </c>
      <c r="AHT16" s="271" t="b">
        <f t="shared" si="1"/>
        <v>1</v>
      </c>
      <c r="AHU16" s="271" t="s">
        <v>18</v>
      </c>
    </row>
    <row r="17" spans="1:905" s="275" customFormat="1" ht="23.4" customHeight="1" x14ac:dyDescent="0.8">
      <c r="A17" s="274"/>
      <c r="B17" s="274"/>
      <c r="C17" s="275" t="s">
        <v>628</v>
      </c>
      <c r="D17" s="276">
        <f t="shared" ref="D17:BO17" si="2">SUM(D5:D16)</f>
        <v>6622768842.9200001</v>
      </c>
      <c r="E17" s="276">
        <f t="shared" si="2"/>
        <v>212649132.64999998</v>
      </c>
      <c r="F17" s="276">
        <f t="shared" si="2"/>
        <v>332203385.02000004</v>
      </c>
      <c r="G17" s="276">
        <f t="shared" si="2"/>
        <v>94220138.74999997</v>
      </c>
      <c r="H17" s="276">
        <f t="shared" si="2"/>
        <v>415019748.84000009</v>
      </c>
      <c r="I17" s="276">
        <f t="shared" si="2"/>
        <v>174213510.57000005</v>
      </c>
      <c r="J17" s="276">
        <f t="shared" si="2"/>
        <v>406619195.38999999</v>
      </c>
      <c r="K17" s="276">
        <f t="shared" si="2"/>
        <v>188678576.38</v>
      </c>
      <c r="L17" s="276">
        <f t="shared" si="2"/>
        <v>189166688.53000003</v>
      </c>
      <c r="M17" s="276">
        <f t="shared" si="2"/>
        <v>159843572.09</v>
      </c>
      <c r="N17" s="276">
        <f t="shared" si="2"/>
        <v>98935965.480000004</v>
      </c>
      <c r="O17" s="276">
        <f t="shared" si="2"/>
        <v>108022440.95000002</v>
      </c>
      <c r="P17" s="276">
        <f t="shared" si="2"/>
        <v>141222469.60000002</v>
      </c>
      <c r="Q17" s="276">
        <f t="shared" si="2"/>
        <v>112261109.37999998</v>
      </c>
      <c r="R17" s="276">
        <f t="shared" si="2"/>
        <v>100270965.30999999</v>
      </c>
      <c r="S17" s="276">
        <f t="shared" si="2"/>
        <v>255359297.02999997</v>
      </c>
      <c r="T17" s="276">
        <f t="shared" si="2"/>
        <v>262446367.62999997</v>
      </c>
      <c r="U17" s="276">
        <f t="shared" si="2"/>
        <v>66955110.550000004</v>
      </c>
      <c r="V17" s="276">
        <f t="shared" si="2"/>
        <v>5553305234.6400003</v>
      </c>
      <c r="W17" s="276">
        <f t="shared" si="2"/>
        <v>614388747.22000003</v>
      </c>
      <c r="X17" s="276">
        <f t="shared" si="2"/>
        <v>129805117.04999998</v>
      </c>
      <c r="Y17" s="276">
        <f t="shared" si="2"/>
        <v>246007559.42000002</v>
      </c>
      <c r="Z17" s="276">
        <f t="shared" si="2"/>
        <v>183443798.74000001</v>
      </c>
      <c r="AA17" s="276">
        <f t="shared" si="2"/>
        <v>199207190.55000004</v>
      </c>
      <c r="AB17" s="276">
        <f t="shared" si="2"/>
        <v>77691985.849999994</v>
      </c>
      <c r="AC17" s="276">
        <f t="shared" si="2"/>
        <v>615424440.54000008</v>
      </c>
      <c r="AD17" s="276">
        <f t="shared" si="2"/>
        <v>249572458.66000003</v>
      </c>
      <c r="AE17" s="276">
        <f t="shared" si="2"/>
        <v>127365421.87999997</v>
      </c>
      <c r="AF17" s="276">
        <f t="shared" si="2"/>
        <v>500315085.19999993</v>
      </c>
      <c r="AG17" s="276">
        <f t="shared" si="2"/>
        <v>161953258.15000001</v>
      </c>
      <c r="AH17" s="276">
        <f t="shared" si="2"/>
        <v>656460534.18999994</v>
      </c>
      <c r="AI17" s="276">
        <f t="shared" si="2"/>
        <v>255226281.95000008</v>
      </c>
      <c r="AJ17" s="276">
        <f t="shared" si="2"/>
        <v>141298583.61000001</v>
      </c>
      <c r="AK17" s="276">
        <f t="shared" si="2"/>
        <v>92629843.879999995</v>
      </c>
      <c r="AL17" s="276">
        <f t="shared" si="2"/>
        <v>149502700.03</v>
      </c>
      <c r="AM17" s="276">
        <f t="shared" si="2"/>
        <v>167221067.91</v>
      </c>
      <c r="AN17" s="276">
        <f t="shared" si="2"/>
        <v>90135457.969999999</v>
      </c>
      <c r="AO17" s="276">
        <f t="shared" si="2"/>
        <v>132416595.77000001</v>
      </c>
      <c r="AP17" s="276">
        <f t="shared" si="2"/>
        <v>120726830.51000001</v>
      </c>
      <c r="AQ17" s="276">
        <f t="shared" si="2"/>
        <v>92751659.939999998</v>
      </c>
      <c r="AR17" s="276">
        <f t="shared" si="2"/>
        <v>97385108.939999983</v>
      </c>
      <c r="AS17" s="276">
        <f t="shared" si="2"/>
        <v>65377060.649999991</v>
      </c>
      <c r="AT17" s="276">
        <f t="shared" si="2"/>
        <v>1456829595.28</v>
      </c>
      <c r="AU17" s="276">
        <f t="shared" si="2"/>
        <v>62029941.920000002</v>
      </c>
      <c r="AV17" s="276">
        <f t="shared" si="2"/>
        <v>51208886.019999996</v>
      </c>
      <c r="AW17" s="276">
        <f t="shared" si="2"/>
        <v>95895255.179999992</v>
      </c>
      <c r="AX17" s="276">
        <f t="shared" si="2"/>
        <v>149911615.39999998</v>
      </c>
      <c r="AY17" s="276">
        <f t="shared" si="2"/>
        <v>206018799.26999998</v>
      </c>
      <c r="AZ17" s="276">
        <f t="shared" si="2"/>
        <v>71259915.849999994</v>
      </c>
      <c r="BA17" s="276">
        <f t="shared" si="2"/>
        <v>82525643.039999992</v>
      </c>
      <c r="BB17" s="276">
        <f t="shared" si="2"/>
        <v>64634228.960000008</v>
      </c>
      <c r="BC17" s="276">
        <f t="shared" si="2"/>
        <v>67466749.939999998</v>
      </c>
      <c r="BD17" s="276">
        <f t="shared" si="2"/>
        <v>49551186.579999998</v>
      </c>
      <c r="BE17" s="276">
        <f t="shared" si="2"/>
        <v>51459427.079999998</v>
      </c>
      <c r="BF17" s="276">
        <f t="shared" si="2"/>
        <v>401994400.19</v>
      </c>
      <c r="BG17" s="276">
        <f t="shared" si="2"/>
        <v>45895792.140000001</v>
      </c>
      <c r="BH17" s="276">
        <f t="shared" si="2"/>
        <v>53285049.880000003</v>
      </c>
      <c r="BI17" s="276">
        <f t="shared" si="2"/>
        <v>1618919686.54</v>
      </c>
      <c r="BJ17" s="276">
        <f t="shared" si="2"/>
        <v>998849470.80000019</v>
      </c>
      <c r="BK17" s="276">
        <f t="shared" si="2"/>
        <v>168028713.88000003</v>
      </c>
      <c r="BL17" s="276">
        <f t="shared" si="2"/>
        <v>97914832.470000014</v>
      </c>
      <c r="BM17" s="276">
        <f t="shared" si="2"/>
        <v>195240841.77999997</v>
      </c>
      <c r="BN17" s="276">
        <f t="shared" si="2"/>
        <v>164096804.38</v>
      </c>
      <c r="BO17" s="276">
        <f t="shared" si="2"/>
        <v>123088866.55</v>
      </c>
      <c r="BP17" s="276">
        <f t="shared" ref="BP17:EA17" si="3">SUM(BP5:BP16)</f>
        <v>54718052.790000014</v>
      </c>
      <c r="BQ17" s="276">
        <f t="shared" si="3"/>
        <v>44945328.250000007</v>
      </c>
      <c r="BR17" s="276">
        <f t="shared" si="3"/>
        <v>2827139429.5799999</v>
      </c>
      <c r="BS17" s="276">
        <f t="shared" si="3"/>
        <v>164045553.64000005</v>
      </c>
      <c r="BT17" s="276">
        <f t="shared" si="3"/>
        <v>134520749.59999996</v>
      </c>
      <c r="BU17" s="276">
        <f t="shared" si="3"/>
        <v>180486927.77999997</v>
      </c>
      <c r="BV17" s="276">
        <f t="shared" si="3"/>
        <v>149809897.62000003</v>
      </c>
      <c r="BW17" s="276">
        <f t="shared" si="3"/>
        <v>124575120.81999999</v>
      </c>
      <c r="BX17" s="276">
        <f t="shared" si="3"/>
        <v>78139256.309999987</v>
      </c>
      <c r="BY17" s="276">
        <f t="shared" si="3"/>
        <v>149713024.08000001</v>
      </c>
      <c r="BZ17" s="276">
        <f t="shared" si="3"/>
        <v>516026854.34999996</v>
      </c>
      <c r="CA17" s="276">
        <f t="shared" si="3"/>
        <v>97786530.500000015</v>
      </c>
      <c r="CB17" s="276">
        <f t="shared" si="3"/>
        <v>159750004.63999999</v>
      </c>
      <c r="CC17" s="276">
        <f t="shared" si="3"/>
        <v>289051107.83999997</v>
      </c>
      <c r="CD17" s="276">
        <f t="shared" si="3"/>
        <v>93310755.700000003</v>
      </c>
      <c r="CE17" s="276">
        <f t="shared" si="3"/>
        <v>96466359.50999999</v>
      </c>
      <c r="CF17" s="276">
        <f t="shared" si="3"/>
        <v>80924264.00999999</v>
      </c>
      <c r="CG17" s="276">
        <f t="shared" si="3"/>
        <v>4536179837.4300003</v>
      </c>
      <c r="CH17" s="276">
        <f t="shared" si="3"/>
        <v>128432235.11999999</v>
      </c>
      <c r="CI17" s="276">
        <f t="shared" si="3"/>
        <v>403737907.42999995</v>
      </c>
      <c r="CJ17" s="276">
        <f t="shared" si="3"/>
        <v>104602986.62</v>
      </c>
      <c r="CK17" s="276">
        <f t="shared" si="3"/>
        <v>135013362.27999997</v>
      </c>
      <c r="CL17" s="276">
        <f t="shared" si="3"/>
        <v>135454543.09999999</v>
      </c>
      <c r="CM17" s="276">
        <f t="shared" si="3"/>
        <v>135192955.47</v>
      </c>
      <c r="CN17" s="276">
        <f t="shared" si="3"/>
        <v>234654268.43999994</v>
      </c>
      <c r="CO17" s="276">
        <f t="shared" si="3"/>
        <v>58608187.230000004</v>
      </c>
      <c r="CP17" s="276">
        <f t="shared" si="3"/>
        <v>143543326.06999996</v>
      </c>
      <c r="CQ17" s="276">
        <f t="shared" si="3"/>
        <v>92157824.100000009</v>
      </c>
      <c r="CR17" s="276">
        <f t="shared" si="3"/>
        <v>148324091.62000003</v>
      </c>
      <c r="CS17" s="276">
        <f t="shared" si="3"/>
        <v>102695513.80999999</v>
      </c>
      <c r="CT17" s="276">
        <f t="shared" si="3"/>
        <v>1320381005.96</v>
      </c>
      <c r="CU17" s="276">
        <f t="shared" si="3"/>
        <v>109028262.68999998</v>
      </c>
      <c r="CV17" s="276">
        <f t="shared" si="3"/>
        <v>130337616.08999999</v>
      </c>
      <c r="CW17" s="276">
        <f t="shared" si="3"/>
        <v>205194265.09000003</v>
      </c>
      <c r="CX17" s="276">
        <f t="shared" si="3"/>
        <v>91351122.939999998</v>
      </c>
      <c r="CY17" s="276">
        <f t="shared" si="3"/>
        <v>223222763.44999999</v>
      </c>
      <c r="CZ17" s="276">
        <f t="shared" si="3"/>
        <v>82249710.670000017</v>
      </c>
      <c r="DA17" s="276">
        <f t="shared" si="3"/>
        <v>64081171.43</v>
      </c>
      <c r="DB17" s="276">
        <f t="shared" si="3"/>
        <v>992693548.32000005</v>
      </c>
      <c r="DC17" s="276">
        <f t="shared" si="3"/>
        <v>1449742665.7099998</v>
      </c>
      <c r="DD17" s="276">
        <f t="shared" si="3"/>
        <v>152247452.41999999</v>
      </c>
      <c r="DE17" s="276">
        <f t="shared" si="3"/>
        <v>119565437.26000002</v>
      </c>
      <c r="DF17" s="276">
        <f t="shared" si="3"/>
        <v>271963328.47999996</v>
      </c>
      <c r="DG17" s="276">
        <f t="shared" si="3"/>
        <v>229412084.19</v>
      </c>
      <c r="DH17" s="276">
        <f t="shared" si="3"/>
        <v>279173750.67000008</v>
      </c>
      <c r="DI17" s="276">
        <f t="shared" si="3"/>
        <v>312947633.46999997</v>
      </c>
      <c r="DJ17" s="276">
        <f t="shared" si="3"/>
        <v>99930255.510000005</v>
      </c>
      <c r="DK17" s="276">
        <f t="shared" si="3"/>
        <v>4434141416.250001</v>
      </c>
      <c r="DL17" s="276">
        <f t="shared" si="3"/>
        <v>150857019.03000006</v>
      </c>
      <c r="DM17" s="276">
        <f t="shared" si="3"/>
        <v>231787043.65000004</v>
      </c>
      <c r="DN17" s="276">
        <f t="shared" si="3"/>
        <v>178485541.75</v>
      </c>
      <c r="DO17" s="276">
        <f t="shared" si="3"/>
        <v>232904661.37000003</v>
      </c>
      <c r="DP17" s="276">
        <f t="shared" si="3"/>
        <v>153203979.02000004</v>
      </c>
      <c r="DQ17" s="276">
        <f t="shared" si="3"/>
        <v>318456883.87</v>
      </c>
      <c r="DR17" s="276">
        <f t="shared" si="3"/>
        <v>155517753.86000001</v>
      </c>
      <c r="DS17" s="276">
        <f t="shared" si="3"/>
        <v>397277434.48000002</v>
      </c>
      <c r="DT17" s="276">
        <f t="shared" si="3"/>
        <v>1623152605.49</v>
      </c>
      <c r="DU17" s="276">
        <f t="shared" si="3"/>
        <v>196350224.15000007</v>
      </c>
      <c r="DV17" s="276">
        <f t="shared" si="3"/>
        <v>536250116.57000005</v>
      </c>
      <c r="DW17" s="276">
        <f t="shared" si="3"/>
        <v>541038437.84000015</v>
      </c>
      <c r="DX17" s="276">
        <f t="shared" si="3"/>
        <v>184974833.09999996</v>
      </c>
      <c r="DY17" s="276">
        <f t="shared" si="3"/>
        <v>262791534.47999999</v>
      </c>
      <c r="DZ17" s="276">
        <f t="shared" si="3"/>
        <v>241732505.04999998</v>
      </c>
      <c r="EA17" s="276">
        <f t="shared" si="3"/>
        <v>74439450.650000006</v>
      </c>
      <c r="EB17" s="276">
        <f t="shared" ref="EB17:GM17" si="4">SUM(EB5:EB16)</f>
        <v>139441175.52000001</v>
      </c>
      <c r="EC17" s="276">
        <f t="shared" si="4"/>
        <v>138772915.39000002</v>
      </c>
      <c r="ED17" s="276">
        <f t="shared" si="4"/>
        <v>295345113.32000005</v>
      </c>
      <c r="EE17" s="276">
        <f t="shared" si="4"/>
        <v>953502530.72000003</v>
      </c>
      <c r="EF17" s="276">
        <f t="shared" si="4"/>
        <v>1060163630.5299999</v>
      </c>
      <c r="EG17" s="276">
        <f t="shared" si="4"/>
        <v>133432899.18000001</v>
      </c>
      <c r="EH17" s="276">
        <f t="shared" si="4"/>
        <v>146774756.41999996</v>
      </c>
      <c r="EI17" s="276">
        <f t="shared" si="4"/>
        <v>143315829.80000001</v>
      </c>
      <c r="EJ17" s="276">
        <f t="shared" si="4"/>
        <v>211712059.98000002</v>
      </c>
      <c r="EK17" s="276">
        <f t="shared" si="4"/>
        <v>288339232.52000004</v>
      </c>
      <c r="EL17" s="276">
        <f t="shared" si="4"/>
        <v>89304161.949999988</v>
      </c>
      <c r="EM17" s="276">
        <f t="shared" si="4"/>
        <v>128317567.20000002</v>
      </c>
      <c r="EN17" s="276">
        <f t="shared" si="4"/>
        <v>2655348470.2799997</v>
      </c>
      <c r="EO17" s="276">
        <f t="shared" si="4"/>
        <v>158241645.56000003</v>
      </c>
      <c r="EP17" s="276">
        <f t="shared" si="4"/>
        <v>139395781.96000001</v>
      </c>
      <c r="EQ17" s="276">
        <f t="shared" si="4"/>
        <v>144288650.06</v>
      </c>
      <c r="ER17" s="276">
        <f t="shared" si="4"/>
        <v>91886239.310000002</v>
      </c>
      <c r="ES17" s="276">
        <f t="shared" si="4"/>
        <v>80804386.299999997</v>
      </c>
      <c r="ET17" s="276">
        <f t="shared" si="4"/>
        <v>216717646.36000001</v>
      </c>
      <c r="EU17" s="276">
        <f t="shared" si="4"/>
        <v>213467008.75999999</v>
      </c>
      <c r="EV17" s="276">
        <f t="shared" si="4"/>
        <v>137537947.33999997</v>
      </c>
      <c r="EW17" s="276">
        <f t="shared" si="4"/>
        <v>1625514247.95</v>
      </c>
      <c r="EX17" s="276">
        <f t="shared" si="4"/>
        <v>62306765.590000004</v>
      </c>
      <c r="EY17" s="276">
        <f t="shared" si="4"/>
        <v>144341775.61999997</v>
      </c>
      <c r="EZ17" s="276">
        <f t="shared" si="4"/>
        <v>212179670.98999998</v>
      </c>
      <c r="FA17" s="276">
        <f t="shared" si="4"/>
        <v>292255492.49999994</v>
      </c>
      <c r="FB17" s="276">
        <f t="shared" si="4"/>
        <v>235818186.42000002</v>
      </c>
      <c r="FC17" s="276">
        <f t="shared" si="4"/>
        <v>181958317.85999998</v>
      </c>
      <c r="FD17" s="276">
        <f t="shared" si="4"/>
        <v>122193141.53000002</v>
      </c>
      <c r="FE17" s="276">
        <f t="shared" si="4"/>
        <v>113101984.15000001</v>
      </c>
      <c r="FF17" s="276">
        <f t="shared" si="4"/>
        <v>108616413.90000002</v>
      </c>
      <c r="FG17" s="276">
        <f t="shared" si="4"/>
        <v>96606389.199999988</v>
      </c>
      <c r="FH17" s="276">
        <f t="shared" si="4"/>
        <v>85332270</v>
      </c>
      <c r="FI17" s="276">
        <f t="shared" si="4"/>
        <v>1178546534.28</v>
      </c>
      <c r="FJ17" s="276">
        <f t="shared" si="4"/>
        <v>95092658.769999996</v>
      </c>
      <c r="FK17" s="276">
        <f t="shared" si="4"/>
        <v>100202197.98</v>
      </c>
      <c r="FL17" s="276">
        <f t="shared" si="4"/>
        <v>100937857.72999999</v>
      </c>
      <c r="FM17" s="276">
        <f t="shared" si="4"/>
        <v>183001229.58999997</v>
      </c>
      <c r="FN17" s="276">
        <f t="shared" si="4"/>
        <v>143964940.21000001</v>
      </c>
      <c r="FO17" s="276">
        <f t="shared" si="4"/>
        <v>58995395.139999978</v>
      </c>
      <c r="FP17" s="276">
        <f t="shared" si="4"/>
        <v>28133315.009999994</v>
      </c>
      <c r="FQ17" s="276">
        <f t="shared" si="4"/>
        <v>3192032471.8500004</v>
      </c>
      <c r="FR17" s="276">
        <f t="shared" si="4"/>
        <v>120403765.39000002</v>
      </c>
      <c r="FS17" s="276">
        <f t="shared" si="4"/>
        <v>206610676.81</v>
      </c>
      <c r="FT17" s="276">
        <f t="shared" si="4"/>
        <v>231943606.17999998</v>
      </c>
      <c r="FU17" s="276">
        <f t="shared" si="4"/>
        <v>227545861.02999994</v>
      </c>
      <c r="FV17" s="276">
        <f t="shared" si="4"/>
        <v>114080406.58</v>
      </c>
      <c r="FW17" s="276">
        <f t="shared" si="4"/>
        <v>290896098.56999999</v>
      </c>
      <c r="FX17" s="276">
        <f t="shared" si="4"/>
        <v>179344100.59999996</v>
      </c>
      <c r="FY17" s="276">
        <f t="shared" si="4"/>
        <v>203499103.19999996</v>
      </c>
      <c r="FZ17" s="276">
        <f t="shared" si="4"/>
        <v>146578458.98000002</v>
      </c>
      <c r="GA17" s="276">
        <f t="shared" si="4"/>
        <v>317097763.28000003</v>
      </c>
      <c r="GB17" s="276">
        <f t="shared" si="4"/>
        <v>147592215.13999993</v>
      </c>
      <c r="GC17" s="276">
        <f t="shared" si="4"/>
        <v>125432721.29999998</v>
      </c>
      <c r="GD17" s="276">
        <f t="shared" si="4"/>
        <v>73244217.219999999</v>
      </c>
      <c r="GE17" s="276">
        <f t="shared" si="4"/>
        <v>1200287000.49</v>
      </c>
      <c r="GF17" s="276">
        <f t="shared" si="4"/>
        <v>138711645.91</v>
      </c>
      <c r="GG17" s="276">
        <f t="shared" si="4"/>
        <v>116034386.19000001</v>
      </c>
      <c r="GH17" s="276">
        <f t="shared" si="4"/>
        <v>291829880.29999995</v>
      </c>
      <c r="GI17" s="276">
        <f t="shared" si="4"/>
        <v>143751926.89999998</v>
      </c>
      <c r="GJ17" s="276">
        <f t="shared" si="4"/>
        <v>146520969.72000003</v>
      </c>
      <c r="GK17" s="276">
        <f t="shared" si="4"/>
        <v>119847454.86999999</v>
      </c>
      <c r="GL17" s="276">
        <f t="shared" si="4"/>
        <v>312313689.63999993</v>
      </c>
      <c r="GM17" s="276">
        <f t="shared" si="4"/>
        <v>104753797.72</v>
      </c>
      <c r="GN17" s="276">
        <f t="shared" ref="GN17:IY17" si="5">SUM(GN5:GN16)</f>
        <v>62473164.940000005</v>
      </c>
      <c r="GO17" s="276">
        <f t="shared" si="5"/>
        <v>50597024.989999995</v>
      </c>
      <c r="GP17" s="276">
        <f t="shared" si="5"/>
        <v>48316501.269999996</v>
      </c>
      <c r="GQ17" s="276">
        <f t="shared" si="5"/>
        <v>1163886296.0799999</v>
      </c>
      <c r="GR17" s="276">
        <f t="shared" si="5"/>
        <v>190115715.96000001</v>
      </c>
      <c r="GS17" s="276">
        <f t="shared" si="5"/>
        <v>109327649.08</v>
      </c>
      <c r="GT17" s="276">
        <f t="shared" si="5"/>
        <v>216010009.75</v>
      </c>
      <c r="GU17" s="276">
        <f t="shared" si="5"/>
        <v>51140050.299999997</v>
      </c>
      <c r="GV17" s="276">
        <f t="shared" si="5"/>
        <v>184253828.41000003</v>
      </c>
      <c r="GW17" s="276">
        <f t="shared" si="5"/>
        <v>157276228.76999998</v>
      </c>
      <c r="GX17" s="276">
        <f t="shared" si="5"/>
        <v>86732159.239999995</v>
      </c>
      <c r="GY17" s="276">
        <f t="shared" si="5"/>
        <v>984850370.43999994</v>
      </c>
      <c r="GZ17" s="276">
        <f t="shared" si="5"/>
        <v>87284849.88000001</v>
      </c>
      <c r="HA17" s="276">
        <f t="shared" si="5"/>
        <v>221729932.87999997</v>
      </c>
      <c r="HB17" s="276">
        <f t="shared" si="5"/>
        <v>198211980.28999999</v>
      </c>
      <c r="HC17" s="276">
        <f t="shared" si="5"/>
        <v>3091930508.6700006</v>
      </c>
      <c r="HD17" s="276">
        <f t="shared" si="5"/>
        <v>328452355.91000003</v>
      </c>
      <c r="HE17" s="276">
        <f t="shared" si="5"/>
        <v>340742681.71000004</v>
      </c>
      <c r="HF17" s="276">
        <f t="shared" si="5"/>
        <v>425704107.25</v>
      </c>
      <c r="HG17" s="276">
        <f t="shared" si="5"/>
        <v>248588871.87000003</v>
      </c>
      <c r="HH17" s="276">
        <f t="shared" si="5"/>
        <v>334583441.38</v>
      </c>
      <c r="HI17" s="276">
        <f t="shared" si="5"/>
        <v>155397958.68000001</v>
      </c>
      <c r="HJ17" s="276">
        <f t="shared" si="5"/>
        <v>1840721569.4500003</v>
      </c>
      <c r="HK17" s="276">
        <f t="shared" si="5"/>
        <v>322825411.30999994</v>
      </c>
      <c r="HL17" s="276">
        <f t="shared" si="5"/>
        <v>444519439.72999996</v>
      </c>
      <c r="HM17" s="276">
        <f t="shared" si="5"/>
        <v>204731484.75000003</v>
      </c>
      <c r="HN17" s="276">
        <f t="shared" si="5"/>
        <v>153412001.39000002</v>
      </c>
      <c r="HO17" s="276">
        <f t="shared" si="5"/>
        <v>258943396.08000001</v>
      </c>
      <c r="HP17" s="276">
        <f t="shared" si="5"/>
        <v>199117666.01999998</v>
      </c>
      <c r="HQ17" s="276">
        <f t="shared" si="5"/>
        <v>159446295.75000003</v>
      </c>
      <c r="HR17" s="276">
        <f t="shared" si="5"/>
        <v>1720378088.0749998</v>
      </c>
      <c r="HS17" s="276">
        <f t="shared" si="5"/>
        <v>581225410.19999993</v>
      </c>
      <c r="HT17" s="276">
        <f t="shared" si="5"/>
        <v>159599373.47</v>
      </c>
      <c r="HU17" s="276">
        <f t="shared" si="5"/>
        <v>118565539.83000001</v>
      </c>
      <c r="HV17" s="276">
        <f t="shared" si="5"/>
        <v>123855721.75000003</v>
      </c>
      <c r="HW17" s="276">
        <f t="shared" si="5"/>
        <v>82484960.410000011</v>
      </c>
      <c r="HX17" s="276">
        <f t="shared" si="5"/>
        <v>370070013</v>
      </c>
      <c r="HY17" s="276">
        <f t="shared" si="5"/>
        <v>113027547.31</v>
      </c>
      <c r="HZ17" s="276">
        <f t="shared" si="5"/>
        <v>151137883.28</v>
      </c>
      <c r="IA17" s="276">
        <f t="shared" si="5"/>
        <v>111435887.38000001</v>
      </c>
      <c r="IB17" s="276">
        <f t="shared" si="5"/>
        <v>145669876.98000002</v>
      </c>
      <c r="IC17" s="276">
        <f t="shared" si="5"/>
        <v>337693740.76000005</v>
      </c>
      <c r="ID17" s="276">
        <f t="shared" si="5"/>
        <v>52227444.579999991</v>
      </c>
      <c r="IE17" s="276">
        <f t="shared" si="5"/>
        <v>316459702.63</v>
      </c>
      <c r="IF17" s="276">
        <f t="shared" si="5"/>
        <v>89850406.109999999</v>
      </c>
      <c r="IG17" s="276">
        <f t="shared" si="5"/>
        <v>63520675.899999999</v>
      </c>
      <c r="IH17" s="276">
        <f t="shared" si="5"/>
        <v>1371495044.0900002</v>
      </c>
      <c r="II17" s="276">
        <f t="shared" si="5"/>
        <v>570935419.28000009</v>
      </c>
      <c r="IJ17" s="276">
        <f t="shared" si="5"/>
        <v>180259991.71000001</v>
      </c>
      <c r="IK17" s="276">
        <f t="shared" si="5"/>
        <v>271743705.58999997</v>
      </c>
      <c r="IL17" s="276">
        <f t="shared" si="5"/>
        <v>390246253.02000004</v>
      </c>
      <c r="IM17" s="276">
        <f t="shared" si="5"/>
        <v>201791889.02000001</v>
      </c>
      <c r="IN17" s="276">
        <f t="shared" si="5"/>
        <v>109130950.34000002</v>
      </c>
      <c r="IO17" s="276">
        <f t="shared" si="5"/>
        <v>71649918.610000014</v>
      </c>
      <c r="IP17" s="276">
        <f t="shared" si="5"/>
        <v>94657227.289999992</v>
      </c>
      <c r="IQ17" s="276">
        <f t="shared" si="5"/>
        <v>88045762.949999988</v>
      </c>
      <c r="IR17" s="276">
        <f t="shared" si="5"/>
        <v>99137758.950000018</v>
      </c>
      <c r="IS17" s="276">
        <f t="shared" si="5"/>
        <v>2615471668.1099992</v>
      </c>
      <c r="IT17" s="276">
        <f t="shared" si="5"/>
        <v>748648431.18999994</v>
      </c>
      <c r="IU17" s="276">
        <f t="shared" si="5"/>
        <v>295197952.58999991</v>
      </c>
      <c r="IV17" s="276">
        <f t="shared" si="5"/>
        <v>140280868.10000002</v>
      </c>
      <c r="IW17" s="276">
        <f t="shared" si="5"/>
        <v>143265219.43000001</v>
      </c>
      <c r="IX17" s="276">
        <f t="shared" si="5"/>
        <v>85012419.959999993</v>
      </c>
      <c r="IY17" s="276">
        <f t="shared" si="5"/>
        <v>95468839.859999999</v>
      </c>
      <c r="IZ17" s="276">
        <f t="shared" ref="IZ17:LK17" si="6">SUM(IZ5:IZ16)</f>
        <v>63137848.209999993</v>
      </c>
      <c r="JA17" s="276">
        <f t="shared" si="6"/>
        <v>82080563.290000007</v>
      </c>
      <c r="JB17" s="276">
        <f t="shared" si="6"/>
        <v>136267101.18000001</v>
      </c>
      <c r="JC17" s="276">
        <f t="shared" si="6"/>
        <v>173855570.47</v>
      </c>
      <c r="JD17" s="276">
        <f t="shared" si="6"/>
        <v>82199428.970000014</v>
      </c>
      <c r="JE17" s="276">
        <f t="shared" si="6"/>
        <v>1239757135.7300003</v>
      </c>
      <c r="JF17" s="276">
        <f t="shared" si="6"/>
        <v>391042974.33999997</v>
      </c>
      <c r="JG17" s="276">
        <f t="shared" si="6"/>
        <v>96420495.130000025</v>
      </c>
      <c r="JH17" s="276">
        <f t="shared" si="6"/>
        <v>100563522.33</v>
      </c>
      <c r="JI17" s="276">
        <f t="shared" si="6"/>
        <v>76024298.630000025</v>
      </c>
      <c r="JJ17" s="276">
        <f t="shared" si="6"/>
        <v>88495203.269999996</v>
      </c>
      <c r="JK17" s="276">
        <f t="shared" si="6"/>
        <v>1116789632.02</v>
      </c>
      <c r="JL17" s="276">
        <f t="shared" si="6"/>
        <v>252293612.80999997</v>
      </c>
      <c r="JM17" s="276">
        <f t="shared" si="6"/>
        <v>185827859.34000003</v>
      </c>
      <c r="JN17" s="276">
        <f t="shared" si="6"/>
        <v>283914391.03999996</v>
      </c>
      <c r="JO17" s="276">
        <f t="shared" si="6"/>
        <v>125249911.34999999</v>
      </c>
      <c r="JP17" s="276">
        <f t="shared" si="6"/>
        <v>312850350.89000005</v>
      </c>
      <c r="JQ17" s="276">
        <f t="shared" si="6"/>
        <v>86998956.340000018</v>
      </c>
      <c r="JR17" s="276">
        <f t="shared" si="6"/>
        <v>2322582520.96</v>
      </c>
      <c r="JS17" s="276">
        <f t="shared" si="6"/>
        <v>1167268435.6899998</v>
      </c>
      <c r="JT17" s="276">
        <f t="shared" si="6"/>
        <v>126839330.17999999</v>
      </c>
      <c r="JU17" s="276">
        <f t="shared" si="6"/>
        <v>63678903.980000004</v>
      </c>
      <c r="JV17" s="276">
        <f t="shared" si="6"/>
        <v>234330271.94999999</v>
      </c>
      <c r="JW17" s="276">
        <f t="shared" si="6"/>
        <v>58644318.149999999</v>
      </c>
      <c r="JX17" s="276">
        <f t="shared" si="6"/>
        <v>408648758.57999998</v>
      </c>
      <c r="JY17" s="276">
        <f t="shared" si="6"/>
        <v>236600949.10000002</v>
      </c>
      <c r="JZ17" s="276">
        <f t="shared" si="6"/>
        <v>150283457.94</v>
      </c>
      <c r="KA17" s="276">
        <f t="shared" si="6"/>
        <v>158186021.45999998</v>
      </c>
      <c r="KB17" s="276">
        <f t="shared" si="6"/>
        <v>117938397.51000001</v>
      </c>
      <c r="KC17" s="276">
        <f t="shared" si="6"/>
        <v>134813966.15000001</v>
      </c>
      <c r="KD17" s="276">
        <f t="shared" si="6"/>
        <v>81230924.129999995</v>
      </c>
      <c r="KE17" s="276">
        <f t="shared" si="6"/>
        <v>42006100.43</v>
      </c>
      <c r="KF17" s="276">
        <f t="shared" si="6"/>
        <v>91295140.540000021</v>
      </c>
      <c r="KG17" s="276">
        <f t="shared" si="6"/>
        <v>45520668.680000007</v>
      </c>
      <c r="KH17" s="276">
        <f t="shared" si="6"/>
        <v>3128099203.6699996</v>
      </c>
      <c r="KI17" s="276">
        <f t="shared" si="6"/>
        <v>328053161.93999994</v>
      </c>
      <c r="KJ17" s="276">
        <f t="shared" si="6"/>
        <v>162118837.74999997</v>
      </c>
      <c r="KK17" s="276">
        <f t="shared" si="6"/>
        <v>197026081.07999998</v>
      </c>
      <c r="KL17" s="276">
        <f t="shared" si="6"/>
        <v>178651793.48999995</v>
      </c>
      <c r="KM17" s="276">
        <f t="shared" si="6"/>
        <v>158144656.85000002</v>
      </c>
      <c r="KN17" s="276">
        <f t="shared" si="6"/>
        <v>492883340.15999991</v>
      </c>
      <c r="KO17" s="276">
        <f t="shared" si="6"/>
        <v>157397693.47</v>
      </c>
      <c r="KP17" s="276">
        <f t="shared" si="6"/>
        <v>134678292.32000002</v>
      </c>
      <c r="KQ17" s="276">
        <f t="shared" si="6"/>
        <v>892201354.4400003</v>
      </c>
      <c r="KR17" s="276">
        <f t="shared" si="6"/>
        <v>174612881.15999997</v>
      </c>
      <c r="KS17" s="276">
        <f t="shared" si="6"/>
        <v>192397353.90000001</v>
      </c>
      <c r="KT17" s="276">
        <f t="shared" si="6"/>
        <v>589905699.08000004</v>
      </c>
      <c r="KU17" s="276">
        <f t="shared" si="6"/>
        <v>126327346.83000001</v>
      </c>
      <c r="KV17" s="276">
        <f t="shared" si="6"/>
        <v>234937309.73000002</v>
      </c>
      <c r="KW17" s="276">
        <f t="shared" si="6"/>
        <v>1652850081.22</v>
      </c>
      <c r="KX17" s="276">
        <f t="shared" si="6"/>
        <v>227764363.28999999</v>
      </c>
      <c r="KY17" s="276">
        <f t="shared" si="6"/>
        <v>1503950512.04</v>
      </c>
      <c r="KZ17" s="276">
        <f t="shared" si="6"/>
        <v>187038418.47</v>
      </c>
      <c r="LA17" s="276">
        <f t="shared" si="6"/>
        <v>126884759.03</v>
      </c>
      <c r="LB17" s="276">
        <f t="shared" si="6"/>
        <v>351799202.76000005</v>
      </c>
      <c r="LC17" s="276">
        <f t="shared" si="6"/>
        <v>301247178.85999995</v>
      </c>
      <c r="LD17" s="276">
        <f t="shared" si="6"/>
        <v>241224418.04999998</v>
      </c>
      <c r="LE17" s="276">
        <f t="shared" si="6"/>
        <v>229013233.74000004</v>
      </c>
      <c r="LF17" s="276">
        <f t="shared" si="6"/>
        <v>188099249.05999997</v>
      </c>
      <c r="LG17" s="276">
        <f t="shared" si="6"/>
        <v>3095563558.48</v>
      </c>
      <c r="LH17" s="276">
        <f t="shared" si="6"/>
        <v>648573456.36000013</v>
      </c>
      <c r="LI17" s="276">
        <f t="shared" si="6"/>
        <v>1031786990.8599999</v>
      </c>
      <c r="LJ17" s="276">
        <f t="shared" si="6"/>
        <v>763795774.06000006</v>
      </c>
      <c r="LK17" s="276">
        <f t="shared" si="6"/>
        <v>189884112.24999997</v>
      </c>
      <c r="LL17" s="276">
        <f t="shared" ref="LL17:NW17" si="7">SUM(LL5:LL16)</f>
        <v>130342163.20999999</v>
      </c>
      <c r="LM17" s="276">
        <f t="shared" si="7"/>
        <v>88108888.810000002</v>
      </c>
      <c r="LN17" s="276">
        <f t="shared" si="7"/>
        <v>191399729.94999996</v>
      </c>
      <c r="LO17" s="276">
        <f t="shared" si="7"/>
        <v>102972889.30000001</v>
      </c>
      <c r="LP17" s="276">
        <f t="shared" si="7"/>
        <v>267705860.06999999</v>
      </c>
      <c r="LQ17" s="276">
        <f t="shared" si="7"/>
        <v>74380020.299999997</v>
      </c>
      <c r="LR17" s="276">
        <f t="shared" si="7"/>
        <v>1086203246.3099999</v>
      </c>
      <c r="LS17" s="276">
        <f t="shared" si="7"/>
        <v>169797816.56</v>
      </c>
      <c r="LT17" s="276">
        <f t="shared" si="7"/>
        <v>118215435.62999997</v>
      </c>
      <c r="LU17" s="276">
        <f t="shared" si="7"/>
        <v>2728152979.5899997</v>
      </c>
      <c r="LV17" s="276">
        <f t="shared" si="7"/>
        <v>1503949429.6200001</v>
      </c>
      <c r="LW17" s="276">
        <f t="shared" si="7"/>
        <v>2740150405.5</v>
      </c>
      <c r="LX17" s="276">
        <f t="shared" si="7"/>
        <v>728633400.9000001</v>
      </c>
      <c r="LY17" s="276">
        <f t="shared" si="7"/>
        <v>302356059.40250003</v>
      </c>
      <c r="LZ17" s="276">
        <f t="shared" si="7"/>
        <v>424096186.09000003</v>
      </c>
      <c r="MA17" s="276">
        <f t="shared" si="7"/>
        <v>267475232.95999998</v>
      </c>
      <c r="MB17" s="276">
        <f t="shared" si="7"/>
        <v>180671373.71999997</v>
      </c>
      <c r="MC17" s="276">
        <f t="shared" si="7"/>
        <v>230970012.89999998</v>
      </c>
      <c r="MD17" s="276">
        <f t="shared" si="7"/>
        <v>273854832.94999993</v>
      </c>
      <c r="ME17" s="276">
        <f t="shared" si="7"/>
        <v>445837530.65000004</v>
      </c>
      <c r="MF17" s="276">
        <f t="shared" si="7"/>
        <v>128450881.31000002</v>
      </c>
      <c r="MG17" s="276">
        <f t="shared" si="7"/>
        <v>3433068826.4600005</v>
      </c>
      <c r="MH17" s="276">
        <f t="shared" si="7"/>
        <v>164728733.03</v>
      </c>
      <c r="MI17" s="276">
        <f t="shared" si="7"/>
        <v>101652180.87</v>
      </c>
      <c r="MJ17" s="276">
        <f t="shared" si="7"/>
        <v>95701286.879999995</v>
      </c>
      <c r="MK17" s="276">
        <f t="shared" si="7"/>
        <v>100420715.09999999</v>
      </c>
      <c r="ML17" s="276">
        <f t="shared" si="7"/>
        <v>160275536.46999994</v>
      </c>
      <c r="MM17" s="276">
        <f t="shared" si="7"/>
        <v>107988816.98000002</v>
      </c>
      <c r="MN17" s="276">
        <f t="shared" si="7"/>
        <v>116070595.29000001</v>
      </c>
      <c r="MO17" s="276">
        <f t="shared" si="7"/>
        <v>216837207.59000003</v>
      </c>
      <c r="MP17" s="276">
        <f t="shared" si="7"/>
        <v>115985971.59000002</v>
      </c>
      <c r="MQ17" s="276">
        <f t="shared" si="7"/>
        <v>108557289.81999998</v>
      </c>
      <c r="MR17" s="276">
        <f t="shared" si="7"/>
        <v>111900675.03000003</v>
      </c>
      <c r="MS17" s="276">
        <f t="shared" si="7"/>
        <v>3220917754.52</v>
      </c>
      <c r="MT17" s="276">
        <f t="shared" si="7"/>
        <v>128793121.01000001</v>
      </c>
      <c r="MU17" s="276">
        <f t="shared" si="7"/>
        <v>275261816.81999999</v>
      </c>
      <c r="MV17" s="276">
        <f t="shared" si="7"/>
        <v>304850947.75999993</v>
      </c>
      <c r="MW17" s="276">
        <f t="shared" si="7"/>
        <v>246818227.08000001</v>
      </c>
      <c r="MX17" s="276">
        <f t="shared" si="7"/>
        <v>192931291.17999995</v>
      </c>
      <c r="MY17" s="276">
        <f t="shared" si="7"/>
        <v>525147190.32959998</v>
      </c>
      <c r="MZ17" s="276">
        <f t="shared" si="7"/>
        <v>326835958.38999999</v>
      </c>
      <c r="NA17" s="276">
        <f t="shared" si="7"/>
        <v>204172499.25999999</v>
      </c>
      <c r="NB17" s="276">
        <f t="shared" si="7"/>
        <v>62733284.32</v>
      </c>
      <c r="NC17" s="276">
        <f t="shared" si="7"/>
        <v>56824146.25999999</v>
      </c>
      <c r="ND17" s="276">
        <f t="shared" si="7"/>
        <v>5405243125.0500002</v>
      </c>
      <c r="NE17" s="276">
        <f t="shared" si="7"/>
        <v>690910555.63000011</v>
      </c>
      <c r="NF17" s="276">
        <f t="shared" si="7"/>
        <v>128399111.75000001</v>
      </c>
      <c r="NG17" s="276">
        <f t="shared" si="7"/>
        <v>1511971766.4000003</v>
      </c>
      <c r="NH17" s="276">
        <f t="shared" si="7"/>
        <v>99758916.220000014</v>
      </c>
      <c r="NI17" s="276">
        <f t="shared" si="7"/>
        <v>307943176.89999998</v>
      </c>
      <c r="NJ17" s="276">
        <f t="shared" si="7"/>
        <v>702813473.19000006</v>
      </c>
      <c r="NK17" s="276">
        <f t="shared" si="7"/>
        <v>619415424.41000009</v>
      </c>
      <c r="NL17" s="276">
        <f t="shared" si="7"/>
        <v>42883452.419999994</v>
      </c>
      <c r="NM17" s="276">
        <f t="shared" si="7"/>
        <v>307035897.26999992</v>
      </c>
      <c r="NN17" s="276">
        <f t="shared" si="7"/>
        <v>197923694</v>
      </c>
      <c r="NO17" s="276">
        <f t="shared" si="7"/>
        <v>126139190.16</v>
      </c>
      <c r="NP17" s="276">
        <f t="shared" si="7"/>
        <v>1006745950.1700002</v>
      </c>
      <c r="NQ17" s="276">
        <f t="shared" si="7"/>
        <v>116283242.47000001</v>
      </c>
      <c r="NR17" s="276">
        <f t="shared" si="7"/>
        <v>111994895.37</v>
      </c>
      <c r="NS17" s="276">
        <f t="shared" si="7"/>
        <v>113149126.42569999</v>
      </c>
      <c r="NT17" s="276">
        <f t="shared" si="7"/>
        <v>96020607.710000008</v>
      </c>
      <c r="NU17" s="276">
        <f t="shared" si="7"/>
        <v>29092741.950000003</v>
      </c>
      <c r="NV17" s="276">
        <f t="shared" si="7"/>
        <v>58416757.190000005</v>
      </c>
      <c r="NW17" s="276">
        <f t="shared" si="7"/>
        <v>3203186276.1900001</v>
      </c>
      <c r="NX17" s="276">
        <f t="shared" ref="NX17:QI17" si="8">SUM(NX5:NX16)</f>
        <v>642794441.86000013</v>
      </c>
      <c r="NY17" s="276">
        <f t="shared" si="8"/>
        <v>118013983.49999997</v>
      </c>
      <c r="NZ17" s="276">
        <f t="shared" si="8"/>
        <v>103782922.12</v>
      </c>
      <c r="OA17" s="276">
        <f t="shared" si="8"/>
        <v>134704168.33000004</v>
      </c>
      <c r="OB17" s="276">
        <f t="shared" si="8"/>
        <v>208686955.47</v>
      </c>
      <c r="OC17" s="276">
        <f t="shared" si="8"/>
        <v>81191767.260000005</v>
      </c>
      <c r="OD17" s="276">
        <f t="shared" si="8"/>
        <v>2479439005.0799994</v>
      </c>
      <c r="OE17" s="276">
        <f t="shared" si="8"/>
        <v>512486880.37000006</v>
      </c>
      <c r="OF17" s="276">
        <f t="shared" si="8"/>
        <v>189965802.68999997</v>
      </c>
      <c r="OG17" s="276">
        <f t="shared" si="8"/>
        <v>608388641.75000012</v>
      </c>
      <c r="OH17" s="276">
        <f t="shared" si="8"/>
        <v>172235320.17000002</v>
      </c>
      <c r="OI17" s="276">
        <f t="shared" si="8"/>
        <v>264082577.51000005</v>
      </c>
      <c r="OJ17" s="276">
        <f t="shared" si="8"/>
        <v>332382910.78999996</v>
      </c>
      <c r="OK17" s="276">
        <f t="shared" si="8"/>
        <v>86107624.989999995</v>
      </c>
      <c r="OL17" s="276">
        <f t="shared" si="8"/>
        <v>110656266.41999999</v>
      </c>
      <c r="OM17" s="276">
        <f t="shared" si="8"/>
        <v>2957360343.7799997</v>
      </c>
      <c r="ON17" s="276">
        <f t="shared" si="8"/>
        <v>436563548.64999998</v>
      </c>
      <c r="OO17" s="276">
        <f t="shared" si="8"/>
        <v>856876247.16000009</v>
      </c>
      <c r="OP17" s="276">
        <f t="shared" si="8"/>
        <v>255023724.37</v>
      </c>
      <c r="OQ17" s="276">
        <f t="shared" si="8"/>
        <v>217121501.76000002</v>
      </c>
      <c r="OR17" s="276">
        <f t="shared" si="8"/>
        <v>129155794.50000001</v>
      </c>
      <c r="OS17" s="276">
        <f t="shared" si="8"/>
        <v>1433427607.8500004</v>
      </c>
      <c r="OT17" s="276">
        <f t="shared" si="8"/>
        <v>103446525.75999999</v>
      </c>
      <c r="OU17" s="276">
        <f t="shared" si="8"/>
        <v>132136763.53000003</v>
      </c>
      <c r="OV17" s="276">
        <f t="shared" si="8"/>
        <v>212025707.63000005</v>
      </c>
      <c r="OW17" s="276">
        <f t="shared" si="8"/>
        <v>226199060.74000004</v>
      </c>
      <c r="OX17" s="276">
        <f t="shared" si="8"/>
        <v>792607961.3900001</v>
      </c>
      <c r="OY17" s="276">
        <f t="shared" si="8"/>
        <v>132617995.65999997</v>
      </c>
      <c r="OZ17" s="276">
        <f t="shared" si="8"/>
        <v>102038041.12000002</v>
      </c>
      <c r="PA17" s="276">
        <f t="shared" si="8"/>
        <v>111970660.42000002</v>
      </c>
      <c r="PB17" s="276">
        <f t="shared" si="8"/>
        <v>1769477588.4000001</v>
      </c>
      <c r="PC17" s="276">
        <f t="shared" si="8"/>
        <v>91073746.890000001</v>
      </c>
      <c r="PD17" s="276">
        <f t="shared" si="8"/>
        <v>280792542.55999994</v>
      </c>
      <c r="PE17" s="276">
        <f t="shared" si="8"/>
        <v>79980702.200000003</v>
      </c>
      <c r="PF17" s="276">
        <f t="shared" si="8"/>
        <v>191089438.63</v>
      </c>
      <c r="PG17" s="276">
        <f t="shared" si="8"/>
        <v>451345737.31999999</v>
      </c>
      <c r="PH17" s="276">
        <f t="shared" si="8"/>
        <v>113177570.26000002</v>
      </c>
      <c r="PI17" s="276">
        <f t="shared" si="8"/>
        <v>136630191.47000003</v>
      </c>
      <c r="PJ17" s="276">
        <f t="shared" si="8"/>
        <v>157421134.63999996</v>
      </c>
      <c r="PK17" s="276">
        <f t="shared" si="8"/>
        <v>143166115.85000002</v>
      </c>
      <c r="PL17" s="276">
        <f t="shared" si="8"/>
        <v>180553466.31000003</v>
      </c>
      <c r="PM17" s="276">
        <f t="shared" si="8"/>
        <v>264318535.72</v>
      </c>
      <c r="PN17" s="276">
        <f t="shared" si="8"/>
        <v>103140932.76000002</v>
      </c>
      <c r="PO17" s="276">
        <f t="shared" si="8"/>
        <v>508222877.64000005</v>
      </c>
      <c r="PP17" s="276">
        <f t="shared" si="8"/>
        <v>80038834.220000014</v>
      </c>
      <c r="PQ17" s="276">
        <f t="shared" si="8"/>
        <v>75756219.12999998</v>
      </c>
      <c r="PR17" s="276">
        <f t="shared" si="8"/>
        <v>49808145.530000009</v>
      </c>
      <c r="PS17" s="276">
        <f t="shared" si="8"/>
        <v>85496532.810000017</v>
      </c>
      <c r="PT17" s="276">
        <f t="shared" si="8"/>
        <v>3681447042.7599993</v>
      </c>
      <c r="PU17" s="276">
        <f t="shared" si="8"/>
        <v>119752045.44999999</v>
      </c>
      <c r="PV17" s="276">
        <f t="shared" si="8"/>
        <v>130693419.85999998</v>
      </c>
      <c r="PW17" s="276">
        <f t="shared" si="8"/>
        <v>188830409.36000004</v>
      </c>
      <c r="PX17" s="276">
        <f t="shared" si="8"/>
        <v>894499601.3900001</v>
      </c>
      <c r="PY17" s="276">
        <f t="shared" si="8"/>
        <v>158501328.24999997</v>
      </c>
      <c r="PZ17" s="276">
        <f t="shared" si="8"/>
        <v>278739922.71000004</v>
      </c>
      <c r="QA17" s="276">
        <f t="shared" si="8"/>
        <v>126896222.52</v>
      </c>
      <c r="QB17" s="276">
        <f t="shared" si="8"/>
        <v>354693356.77999997</v>
      </c>
      <c r="QC17" s="276">
        <f t="shared" si="8"/>
        <v>83708449.700000003</v>
      </c>
      <c r="QD17" s="276">
        <f t="shared" si="8"/>
        <v>376797905.65999997</v>
      </c>
      <c r="QE17" s="276">
        <f t="shared" si="8"/>
        <v>99396287.900000021</v>
      </c>
      <c r="QF17" s="276">
        <f t="shared" si="8"/>
        <v>127941486.62999997</v>
      </c>
      <c r="QG17" s="276">
        <f t="shared" si="8"/>
        <v>173189681.96000001</v>
      </c>
      <c r="QH17" s="276">
        <f t="shared" si="8"/>
        <v>175677676.79000005</v>
      </c>
      <c r="QI17" s="276">
        <f t="shared" si="8"/>
        <v>211502988.86000001</v>
      </c>
      <c r="QJ17" s="276">
        <f t="shared" ref="QJ17:SU17" si="9">SUM(QJ5:QJ16)</f>
        <v>104931293.29999998</v>
      </c>
      <c r="QK17" s="276">
        <f t="shared" si="9"/>
        <v>119738801.60000002</v>
      </c>
      <c r="QL17" s="276">
        <f t="shared" si="9"/>
        <v>82520733.700000018</v>
      </c>
      <c r="QM17" s="276">
        <f t="shared" si="9"/>
        <v>300494729.75</v>
      </c>
      <c r="QN17" s="276">
        <f t="shared" si="9"/>
        <v>392329806.65999991</v>
      </c>
      <c r="QO17" s="276">
        <f t="shared" si="9"/>
        <v>91798937.430000007</v>
      </c>
      <c r="QP17" s="276">
        <f t="shared" si="9"/>
        <v>49434730.490000002</v>
      </c>
      <c r="QQ17" s="276">
        <f t="shared" si="9"/>
        <v>32907594.829999998</v>
      </c>
      <c r="QR17" s="276">
        <f t="shared" si="9"/>
        <v>54561311.800000004</v>
      </c>
      <c r="QS17" s="276">
        <f t="shared" si="9"/>
        <v>38434227.879999995</v>
      </c>
      <c r="QT17" s="276">
        <f t="shared" si="9"/>
        <v>2114224940.9199996</v>
      </c>
      <c r="QU17" s="276">
        <f t="shared" si="9"/>
        <v>100487110.19</v>
      </c>
      <c r="QV17" s="276">
        <f t="shared" si="9"/>
        <v>349869520.5</v>
      </c>
      <c r="QW17" s="276">
        <f t="shared" si="9"/>
        <v>140906678.35000002</v>
      </c>
      <c r="QX17" s="276">
        <f t="shared" si="9"/>
        <v>144543084.44000003</v>
      </c>
      <c r="QY17" s="276">
        <f t="shared" si="9"/>
        <v>356631783.79999995</v>
      </c>
      <c r="QZ17" s="276">
        <f t="shared" si="9"/>
        <v>143017279.53</v>
      </c>
      <c r="RA17" s="276">
        <f t="shared" si="9"/>
        <v>323576004.13999999</v>
      </c>
      <c r="RB17" s="276">
        <f t="shared" si="9"/>
        <v>263837673.22999999</v>
      </c>
      <c r="RC17" s="276">
        <f t="shared" si="9"/>
        <v>97202114.620000005</v>
      </c>
      <c r="RD17" s="276">
        <f t="shared" si="9"/>
        <v>103295419.41</v>
      </c>
      <c r="RE17" s="276">
        <f t="shared" si="9"/>
        <v>114538809.60000001</v>
      </c>
      <c r="RF17" s="276">
        <f t="shared" si="9"/>
        <v>61075870.579999998</v>
      </c>
      <c r="RG17" s="276">
        <f t="shared" si="9"/>
        <v>3034994991.3800006</v>
      </c>
      <c r="RH17" s="276">
        <f t="shared" si="9"/>
        <v>377131209.07999998</v>
      </c>
      <c r="RI17" s="276">
        <f t="shared" si="9"/>
        <v>148091044.36000001</v>
      </c>
      <c r="RJ17" s="276">
        <f t="shared" si="9"/>
        <v>197600302.38</v>
      </c>
      <c r="RK17" s="276">
        <f t="shared" si="9"/>
        <v>219669310.76999998</v>
      </c>
      <c r="RL17" s="276">
        <f t="shared" si="9"/>
        <v>229985747.34999993</v>
      </c>
      <c r="RM17" s="276">
        <f t="shared" si="9"/>
        <v>428486287.64999998</v>
      </c>
      <c r="RN17" s="276">
        <f t="shared" si="9"/>
        <v>137463500.66</v>
      </c>
      <c r="RO17" s="276">
        <f t="shared" si="9"/>
        <v>171518148.27999997</v>
      </c>
      <c r="RP17" s="276">
        <f t="shared" si="9"/>
        <v>375823779.22999984</v>
      </c>
      <c r="RQ17" s="276">
        <f t="shared" si="9"/>
        <v>472566178.97999996</v>
      </c>
      <c r="RR17" s="276">
        <f t="shared" si="9"/>
        <v>100681678.72999999</v>
      </c>
      <c r="RS17" s="276">
        <f t="shared" si="9"/>
        <v>95868165.519999981</v>
      </c>
      <c r="RT17" s="276">
        <f t="shared" si="9"/>
        <v>146457745.66999999</v>
      </c>
      <c r="RU17" s="276">
        <f t="shared" si="9"/>
        <v>81811234.960000008</v>
      </c>
      <c r="RV17" s="276">
        <f t="shared" si="9"/>
        <v>109218480.91000001</v>
      </c>
      <c r="RW17" s="276">
        <f t="shared" si="9"/>
        <v>147385616.42000002</v>
      </c>
      <c r="RX17" s="276">
        <f t="shared" si="9"/>
        <v>105137981.07000001</v>
      </c>
      <c r="RY17" s="276">
        <f t="shared" si="9"/>
        <v>48890459.540000007</v>
      </c>
      <c r="RZ17" s="276">
        <f t="shared" si="9"/>
        <v>83660866.949999988</v>
      </c>
      <c r="SA17" s="276">
        <f t="shared" si="9"/>
        <v>1038603592.0699999</v>
      </c>
      <c r="SB17" s="276">
        <f t="shared" si="9"/>
        <v>147832011.36000001</v>
      </c>
      <c r="SC17" s="276">
        <f t="shared" si="9"/>
        <v>133004994.19000003</v>
      </c>
      <c r="SD17" s="276">
        <f t="shared" si="9"/>
        <v>114758536.46000001</v>
      </c>
      <c r="SE17" s="276">
        <f t="shared" si="9"/>
        <v>91450848.949999988</v>
      </c>
      <c r="SF17" s="276">
        <f t="shared" si="9"/>
        <v>133787336.65000001</v>
      </c>
      <c r="SG17" s="276">
        <f t="shared" si="9"/>
        <v>163588157.17999998</v>
      </c>
      <c r="SH17" s="276">
        <f t="shared" si="9"/>
        <v>258387458.09</v>
      </c>
      <c r="SI17" s="276">
        <f t="shared" si="9"/>
        <v>133518994.5</v>
      </c>
      <c r="SJ17" s="276">
        <f t="shared" si="9"/>
        <v>167272529.21999997</v>
      </c>
      <c r="SK17" s="276">
        <f t="shared" si="9"/>
        <v>338447778.32999998</v>
      </c>
      <c r="SL17" s="276">
        <f t="shared" si="9"/>
        <v>50021900.209999993</v>
      </c>
      <c r="SM17" s="276">
        <f t="shared" si="9"/>
        <v>824278223.68000007</v>
      </c>
      <c r="SN17" s="276">
        <f t="shared" si="9"/>
        <v>133099598.49000001</v>
      </c>
      <c r="SO17" s="276">
        <f t="shared" si="9"/>
        <v>165926217.24000001</v>
      </c>
      <c r="SP17" s="276">
        <f t="shared" si="9"/>
        <v>235115879.95999998</v>
      </c>
      <c r="SQ17" s="276">
        <f t="shared" si="9"/>
        <v>129099058.13999999</v>
      </c>
      <c r="SR17" s="276">
        <f t="shared" si="9"/>
        <v>131320361.68000002</v>
      </c>
      <c r="SS17" s="276">
        <f t="shared" si="9"/>
        <v>139045796.35999995</v>
      </c>
      <c r="ST17" s="276">
        <f t="shared" si="9"/>
        <v>62295599.799999997</v>
      </c>
      <c r="SU17" s="276">
        <f t="shared" si="9"/>
        <v>1333312251.5300002</v>
      </c>
      <c r="SV17" s="276">
        <f t="shared" ref="SV17:VG17" si="10">SUM(SV5:SV16)</f>
        <v>99548656.799999997</v>
      </c>
      <c r="SW17" s="276">
        <f t="shared" si="10"/>
        <v>162377339.51000002</v>
      </c>
      <c r="SX17" s="276">
        <f t="shared" si="10"/>
        <v>106390237.16999999</v>
      </c>
      <c r="SY17" s="276">
        <f t="shared" si="10"/>
        <v>59629011.319999993</v>
      </c>
      <c r="SZ17" s="276">
        <f t="shared" si="10"/>
        <v>83092898.63000001</v>
      </c>
      <c r="TA17" s="276">
        <f t="shared" si="10"/>
        <v>90883773.290000007</v>
      </c>
      <c r="TB17" s="276">
        <f t="shared" si="10"/>
        <v>317934998.98999995</v>
      </c>
      <c r="TC17" s="276">
        <f t="shared" si="10"/>
        <v>89014714.810000002</v>
      </c>
      <c r="TD17" s="276">
        <f t="shared" si="10"/>
        <v>96876858.110000014</v>
      </c>
      <c r="TE17" s="276">
        <f t="shared" si="10"/>
        <v>137706029.14000005</v>
      </c>
      <c r="TF17" s="276">
        <f t="shared" si="10"/>
        <v>192110628.10999998</v>
      </c>
      <c r="TG17" s="276">
        <f t="shared" si="10"/>
        <v>101148213.84</v>
      </c>
      <c r="TH17" s="276">
        <f t="shared" si="10"/>
        <v>69717312.280000001</v>
      </c>
      <c r="TI17" s="276">
        <f t="shared" si="10"/>
        <v>2571739429.6700001</v>
      </c>
      <c r="TJ17" s="276">
        <f t="shared" si="10"/>
        <v>160413752.85000002</v>
      </c>
      <c r="TK17" s="276">
        <f t="shared" si="10"/>
        <v>88752226.88000001</v>
      </c>
      <c r="TL17" s="276">
        <f t="shared" si="10"/>
        <v>256947598.74999997</v>
      </c>
      <c r="TM17" s="276">
        <f t="shared" si="10"/>
        <v>203555905.79000005</v>
      </c>
      <c r="TN17" s="276">
        <f t="shared" si="10"/>
        <v>134277967.64999998</v>
      </c>
      <c r="TO17" s="276">
        <f t="shared" si="10"/>
        <v>56761970.919999987</v>
      </c>
      <c r="TP17" s="276">
        <f t="shared" si="10"/>
        <v>605577526.28999996</v>
      </c>
      <c r="TQ17" s="276">
        <f t="shared" si="10"/>
        <v>133496507.46000002</v>
      </c>
      <c r="TR17" s="276">
        <f t="shared" si="10"/>
        <v>226813520.33000004</v>
      </c>
      <c r="TS17" s="276">
        <f t="shared" si="10"/>
        <v>268118242.93000004</v>
      </c>
      <c r="TT17" s="276">
        <f t="shared" si="10"/>
        <v>115166556.58000001</v>
      </c>
      <c r="TU17" s="276">
        <f t="shared" si="10"/>
        <v>78899927.840000004</v>
      </c>
      <c r="TV17" s="276">
        <f t="shared" si="10"/>
        <v>135309952.76000002</v>
      </c>
      <c r="TW17" s="276">
        <f t="shared" si="10"/>
        <v>101870550.67999999</v>
      </c>
      <c r="TX17" s="276">
        <f t="shared" si="10"/>
        <v>141297599.34999999</v>
      </c>
      <c r="TY17" s="276">
        <f t="shared" si="10"/>
        <v>701254382.09000015</v>
      </c>
      <c r="TZ17" s="276">
        <f t="shared" si="10"/>
        <v>122241306.72999999</v>
      </c>
      <c r="UA17" s="276">
        <f t="shared" si="10"/>
        <v>1212980188.23</v>
      </c>
      <c r="UB17" s="276">
        <f t="shared" si="10"/>
        <v>299602983.53000003</v>
      </c>
      <c r="UC17" s="276">
        <f t="shared" si="10"/>
        <v>99119808.090000018</v>
      </c>
      <c r="UD17" s="276">
        <f t="shared" si="10"/>
        <v>114498966.83</v>
      </c>
      <c r="UE17" s="276">
        <f t="shared" si="10"/>
        <v>793354292.48000002</v>
      </c>
      <c r="UF17" s="276">
        <f t="shared" si="10"/>
        <v>84594878.220000014</v>
      </c>
      <c r="UG17" s="276">
        <f t="shared" si="10"/>
        <v>54789212.550000004</v>
      </c>
      <c r="UH17" s="276">
        <f t="shared" si="10"/>
        <v>75994407.620000005</v>
      </c>
      <c r="UI17" s="276">
        <f t="shared" si="10"/>
        <v>86378283.190000013</v>
      </c>
      <c r="UJ17" s="276">
        <f t="shared" si="10"/>
        <v>942876440.53999984</v>
      </c>
      <c r="UK17" s="276">
        <f t="shared" si="10"/>
        <v>219407884.51999998</v>
      </c>
      <c r="UL17" s="276">
        <f t="shared" si="10"/>
        <v>165121353.81999999</v>
      </c>
      <c r="UM17" s="276">
        <f t="shared" si="10"/>
        <v>226359559.63</v>
      </c>
      <c r="UN17" s="276">
        <f t="shared" si="10"/>
        <v>174725316.12000003</v>
      </c>
      <c r="UO17" s="276">
        <f t="shared" si="10"/>
        <v>128017510.80999999</v>
      </c>
      <c r="UP17" s="276">
        <f t="shared" si="10"/>
        <v>4232193371.8800001</v>
      </c>
      <c r="UQ17" s="276">
        <f t="shared" si="10"/>
        <v>184561770.97999996</v>
      </c>
      <c r="UR17" s="276">
        <f t="shared" si="10"/>
        <v>168574424.75000003</v>
      </c>
      <c r="US17" s="276">
        <f t="shared" si="10"/>
        <v>746907387.76999998</v>
      </c>
      <c r="UT17" s="276">
        <f t="shared" si="10"/>
        <v>62625984.559999995</v>
      </c>
      <c r="UU17" s="276">
        <f t="shared" si="10"/>
        <v>140557611.28999999</v>
      </c>
      <c r="UV17" s="276">
        <f t="shared" si="10"/>
        <v>417573558.82999992</v>
      </c>
      <c r="UW17" s="276">
        <f t="shared" si="10"/>
        <v>102928792.08000003</v>
      </c>
      <c r="UX17" s="276">
        <f t="shared" si="10"/>
        <v>109951741.72</v>
      </c>
      <c r="UY17" s="276">
        <f t="shared" si="10"/>
        <v>133655243.78999999</v>
      </c>
      <c r="UZ17" s="276">
        <f t="shared" si="10"/>
        <v>168565934.04999998</v>
      </c>
      <c r="VA17" s="276">
        <f t="shared" si="10"/>
        <v>365224303.80000001</v>
      </c>
      <c r="VB17" s="276">
        <f t="shared" si="10"/>
        <v>184613328.59999999</v>
      </c>
      <c r="VC17" s="276">
        <f t="shared" si="10"/>
        <v>293859441.5800001</v>
      </c>
      <c r="VD17" s="276">
        <f t="shared" si="10"/>
        <v>85835073.439999998</v>
      </c>
      <c r="VE17" s="276">
        <f t="shared" si="10"/>
        <v>86569840.029999986</v>
      </c>
      <c r="VF17" s="276">
        <f t="shared" si="10"/>
        <v>74519663.760000005</v>
      </c>
      <c r="VG17" s="276">
        <f t="shared" si="10"/>
        <v>90351147.700000003</v>
      </c>
      <c r="VH17" s="276">
        <f t="shared" ref="VH17:XS17" si="11">SUM(VH5:VH16)</f>
        <v>408165867.90999997</v>
      </c>
      <c r="VI17" s="276">
        <f t="shared" si="11"/>
        <v>78146249.63000001</v>
      </c>
      <c r="VJ17" s="276">
        <f t="shared" si="11"/>
        <v>75617026.150000006</v>
      </c>
      <c r="VK17" s="276">
        <f t="shared" si="11"/>
        <v>51520522.499999993</v>
      </c>
      <c r="VL17" s="276">
        <f t="shared" si="11"/>
        <v>1935128286.3899999</v>
      </c>
      <c r="VM17" s="276">
        <f t="shared" si="11"/>
        <v>134950706.86000001</v>
      </c>
      <c r="VN17" s="276">
        <f t="shared" si="11"/>
        <v>138682692.93000001</v>
      </c>
      <c r="VO17" s="276">
        <f t="shared" si="11"/>
        <v>239972409.13</v>
      </c>
      <c r="VP17" s="276">
        <f t="shared" si="11"/>
        <v>292706650.22000003</v>
      </c>
      <c r="VQ17" s="276">
        <f t="shared" si="11"/>
        <v>235780139.81999999</v>
      </c>
      <c r="VR17" s="276">
        <f t="shared" si="11"/>
        <v>188486565.69</v>
      </c>
      <c r="VS17" s="276">
        <f t="shared" si="11"/>
        <v>136075610.19999999</v>
      </c>
      <c r="VT17" s="276">
        <f t="shared" si="11"/>
        <v>138336412.05000001</v>
      </c>
      <c r="VU17" s="276">
        <f t="shared" si="11"/>
        <v>671200057.06000018</v>
      </c>
      <c r="VV17" s="276">
        <f t="shared" si="11"/>
        <v>122866140.35000002</v>
      </c>
      <c r="VW17" s="276">
        <f t="shared" si="11"/>
        <v>424846279.45000011</v>
      </c>
      <c r="VX17" s="276">
        <f t="shared" si="11"/>
        <v>151979522.91999999</v>
      </c>
      <c r="VY17" s="276">
        <f t="shared" si="11"/>
        <v>106281406.19999997</v>
      </c>
      <c r="VZ17" s="276">
        <f t="shared" si="11"/>
        <v>91682169.689999983</v>
      </c>
      <c r="WA17" s="276">
        <f t="shared" si="11"/>
        <v>6684549520.8599997</v>
      </c>
      <c r="WB17" s="276">
        <f t="shared" si="11"/>
        <v>271646783.19999999</v>
      </c>
      <c r="WC17" s="276">
        <f t="shared" si="11"/>
        <v>180291006.31999999</v>
      </c>
      <c r="WD17" s="276">
        <f t="shared" si="11"/>
        <v>161906452.38999996</v>
      </c>
      <c r="WE17" s="276">
        <f t="shared" si="11"/>
        <v>110256924.58000003</v>
      </c>
      <c r="WF17" s="276">
        <f t="shared" si="11"/>
        <v>178909841.39999998</v>
      </c>
      <c r="WG17" s="276">
        <f t="shared" si="11"/>
        <v>290486064.65999997</v>
      </c>
      <c r="WH17" s="276">
        <f t="shared" si="11"/>
        <v>329133206.06000006</v>
      </c>
      <c r="WI17" s="276">
        <f t="shared" si="11"/>
        <v>189906916.34999996</v>
      </c>
      <c r="WJ17" s="276">
        <f t="shared" si="11"/>
        <v>257425784.39000005</v>
      </c>
      <c r="WK17" s="276">
        <f t="shared" si="11"/>
        <v>147139971.55000001</v>
      </c>
      <c r="WL17" s="276">
        <f t="shared" si="11"/>
        <v>438368281.31099999</v>
      </c>
      <c r="WM17" s="276">
        <f t="shared" si="11"/>
        <v>200046699.46000001</v>
      </c>
      <c r="WN17" s="276">
        <f t="shared" si="11"/>
        <v>298999288.91999996</v>
      </c>
      <c r="WO17" s="276">
        <f t="shared" si="11"/>
        <v>491357777.86999995</v>
      </c>
      <c r="WP17" s="276">
        <f t="shared" si="11"/>
        <v>206394828.18999997</v>
      </c>
      <c r="WQ17" s="276">
        <f t="shared" si="11"/>
        <v>207817418.77999997</v>
      </c>
      <c r="WR17" s="276">
        <f t="shared" si="11"/>
        <v>238784331.37000003</v>
      </c>
      <c r="WS17" s="276">
        <f t="shared" si="11"/>
        <v>120648777.19999996</v>
      </c>
      <c r="WT17" s="276">
        <f t="shared" si="11"/>
        <v>362930757.45999986</v>
      </c>
      <c r="WU17" s="276">
        <f t="shared" si="11"/>
        <v>1001517624.8800001</v>
      </c>
      <c r="WV17" s="276">
        <f t="shared" si="11"/>
        <v>157117033.10000002</v>
      </c>
      <c r="WW17" s="276">
        <f t="shared" si="11"/>
        <v>116251703.88000001</v>
      </c>
      <c r="WX17" s="276">
        <f t="shared" si="11"/>
        <v>98791102.320000008</v>
      </c>
      <c r="WY17" s="276">
        <f t="shared" si="11"/>
        <v>136513813.05000001</v>
      </c>
      <c r="WZ17" s="276">
        <f t="shared" si="11"/>
        <v>118534386.63999999</v>
      </c>
      <c r="XA17" s="276">
        <f t="shared" si="11"/>
        <v>93140858.060000017</v>
      </c>
      <c r="XB17" s="276">
        <f t="shared" si="11"/>
        <v>109313319.76000001</v>
      </c>
      <c r="XC17" s="276">
        <f t="shared" si="11"/>
        <v>802686433.44999993</v>
      </c>
      <c r="XD17" s="276">
        <f t="shared" si="11"/>
        <v>70859408.139999986</v>
      </c>
      <c r="XE17" s="276">
        <f t="shared" si="11"/>
        <v>60274676.68999999</v>
      </c>
      <c r="XF17" s="276">
        <f t="shared" si="11"/>
        <v>56043856.519999996</v>
      </c>
      <c r="XG17" s="276">
        <f t="shared" si="11"/>
        <v>65189843.429999992</v>
      </c>
      <c r="XH17" s="276">
        <f t="shared" si="11"/>
        <v>3249418218.73</v>
      </c>
      <c r="XI17" s="276">
        <f t="shared" si="11"/>
        <v>279609252.44999999</v>
      </c>
      <c r="XJ17" s="276">
        <f t="shared" si="11"/>
        <v>252004141.98000002</v>
      </c>
      <c r="XK17" s="276">
        <f t="shared" si="11"/>
        <v>848049808.65999985</v>
      </c>
      <c r="XL17" s="276">
        <f t="shared" si="11"/>
        <v>227963530.76999998</v>
      </c>
      <c r="XM17" s="276">
        <f t="shared" si="11"/>
        <v>266591759.97</v>
      </c>
      <c r="XN17" s="276">
        <f t="shared" si="11"/>
        <v>486884053.36000013</v>
      </c>
      <c r="XO17" s="276">
        <f t="shared" si="11"/>
        <v>231785824.99000001</v>
      </c>
      <c r="XP17" s="276">
        <f t="shared" si="11"/>
        <v>188114162.28000003</v>
      </c>
      <c r="XQ17" s="276">
        <f t="shared" si="11"/>
        <v>466759725.45999992</v>
      </c>
      <c r="XR17" s="276">
        <f t="shared" si="11"/>
        <v>446449080.25999993</v>
      </c>
      <c r="XS17" s="276">
        <f t="shared" si="11"/>
        <v>129020668.77999996</v>
      </c>
      <c r="XT17" s="276">
        <f t="shared" ref="XT17:AAE17" si="12">SUM(XT5:XT16)</f>
        <v>146787646.84</v>
      </c>
      <c r="XU17" s="276">
        <f t="shared" si="12"/>
        <v>185448516.60000002</v>
      </c>
      <c r="XV17" s="276">
        <f t="shared" si="12"/>
        <v>137734255.11000001</v>
      </c>
      <c r="XW17" s="276">
        <f t="shared" si="12"/>
        <v>110707565.15000001</v>
      </c>
      <c r="XX17" s="276">
        <f t="shared" si="12"/>
        <v>105028795.08</v>
      </c>
      <c r="XY17" s="276">
        <f t="shared" si="12"/>
        <v>121213665.22000001</v>
      </c>
      <c r="XZ17" s="276">
        <f t="shared" si="12"/>
        <v>99710707.650000006</v>
      </c>
      <c r="YA17" s="276">
        <f t="shared" si="12"/>
        <v>110839071.92999998</v>
      </c>
      <c r="YB17" s="276">
        <f t="shared" si="12"/>
        <v>118046041.42999999</v>
      </c>
      <c r="YC17" s="276">
        <f t="shared" si="12"/>
        <v>100223365.89999998</v>
      </c>
      <c r="YD17" s="276">
        <f t="shared" si="12"/>
        <v>100321105.28999999</v>
      </c>
      <c r="YE17" s="276">
        <f t="shared" si="12"/>
        <v>3250344172.1800003</v>
      </c>
      <c r="YF17" s="276">
        <f t="shared" si="12"/>
        <v>186032693.77000007</v>
      </c>
      <c r="YG17" s="276">
        <f t="shared" si="12"/>
        <v>381852574.95000011</v>
      </c>
      <c r="YH17" s="276">
        <f t="shared" si="12"/>
        <v>173793772.85000002</v>
      </c>
      <c r="YI17" s="276">
        <f t="shared" si="12"/>
        <v>761173120.41999996</v>
      </c>
      <c r="YJ17" s="276">
        <f t="shared" si="12"/>
        <v>269776484.92999995</v>
      </c>
      <c r="YK17" s="276">
        <f t="shared" si="12"/>
        <v>380720852.3300001</v>
      </c>
      <c r="YL17" s="276">
        <f t="shared" si="12"/>
        <v>132827052.34999999</v>
      </c>
      <c r="YM17" s="276">
        <f t="shared" si="12"/>
        <v>849458790.13000011</v>
      </c>
      <c r="YN17" s="276">
        <f t="shared" si="12"/>
        <v>411921527.24000001</v>
      </c>
      <c r="YO17" s="276">
        <f t="shared" si="12"/>
        <v>218642718.07000002</v>
      </c>
      <c r="YP17" s="276">
        <f t="shared" si="12"/>
        <v>175207042.40999997</v>
      </c>
      <c r="YQ17" s="276">
        <f t="shared" si="12"/>
        <v>120649052.74999999</v>
      </c>
      <c r="YR17" s="276">
        <f t="shared" si="12"/>
        <v>131171218.78999999</v>
      </c>
      <c r="YS17" s="276">
        <f t="shared" si="12"/>
        <v>109289110.47999997</v>
      </c>
      <c r="YT17" s="276">
        <f t="shared" si="12"/>
        <v>138959095.13000003</v>
      </c>
      <c r="YU17" s="276">
        <f t="shared" si="12"/>
        <v>118512800.15999997</v>
      </c>
      <c r="YV17" s="276">
        <f t="shared" si="12"/>
        <v>1139826181.5300002</v>
      </c>
      <c r="YW17" s="276">
        <f t="shared" si="12"/>
        <v>156813811.92000002</v>
      </c>
      <c r="YX17" s="276">
        <f t="shared" si="12"/>
        <v>139648304.63</v>
      </c>
      <c r="YY17" s="276">
        <f t="shared" si="12"/>
        <v>122039555.78000002</v>
      </c>
      <c r="YZ17" s="276">
        <f t="shared" si="12"/>
        <v>155145491.51999998</v>
      </c>
      <c r="ZA17" s="276">
        <f t="shared" si="12"/>
        <v>83245781.609999999</v>
      </c>
      <c r="ZB17" s="276">
        <f t="shared" si="12"/>
        <v>92591577.770000026</v>
      </c>
      <c r="ZC17" s="276">
        <f t="shared" si="12"/>
        <v>1203853274.9599998</v>
      </c>
      <c r="ZD17" s="276">
        <f t="shared" si="12"/>
        <v>98866980.359999999</v>
      </c>
      <c r="ZE17" s="276">
        <f t="shared" si="12"/>
        <v>156488561.19</v>
      </c>
      <c r="ZF17" s="276">
        <f t="shared" si="12"/>
        <v>191793442.73000002</v>
      </c>
      <c r="ZG17" s="276">
        <f t="shared" si="12"/>
        <v>103504526.09</v>
      </c>
      <c r="ZH17" s="276">
        <f t="shared" si="12"/>
        <v>147695950.72</v>
      </c>
      <c r="ZI17" s="276">
        <f t="shared" si="12"/>
        <v>98395301.25999999</v>
      </c>
      <c r="ZJ17" s="276">
        <f t="shared" si="12"/>
        <v>87238609.810000002</v>
      </c>
      <c r="ZK17" s="276">
        <f t="shared" si="12"/>
        <v>362580999.77999997</v>
      </c>
      <c r="ZL17" s="276">
        <f t="shared" si="12"/>
        <v>2287277384.96</v>
      </c>
      <c r="ZM17" s="276">
        <f t="shared" si="12"/>
        <v>108880044.46000002</v>
      </c>
      <c r="ZN17" s="276">
        <f t="shared" si="12"/>
        <v>268306914.54999998</v>
      </c>
      <c r="ZO17" s="276">
        <f t="shared" si="12"/>
        <v>692388167.09999979</v>
      </c>
      <c r="ZP17" s="276">
        <f t="shared" si="12"/>
        <v>326424376.27999997</v>
      </c>
      <c r="ZQ17" s="276">
        <f t="shared" si="12"/>
        <v>113988241.29000002</v>
      </c>
      <c r="ZR17" s="276">
        <f t="shared" si="12"/>
        <v>151147371.22999999</v>
      </c>
      <c r="ZS17" s="276">
        <f t="shared" si="12"/>
        <v>267589291.47</v>
      </c>
      <c r="ZT17" s="276">
        <f t="shared" si="12"/>
        <v>300039500.98000002</v>
      </c>
      <c r="ZU17" s="276">
        <f t="shared" si="12"/>
        <v>337634440.63999999</v>
      </c>
      <c r="ZV17" s="276">
        <f t="shared" si="12"/>
        <v>83199323.310000017</v>
      </c>
      <c r="ZW17" s="276">
        <f t="shared" si="12"/>
        <v>134469921.29000002</v>
      </c>
      <c r="ZX17" s="276">
        <f t="shared" si="12"/>
        <v>123391512.38</v>
      </c>
      <c r="ZY17" s="276">
        <f t="shared" si="12"/>
        <v>170788108.05000004</v>
      </c>
      <c r="ZZ17" s="276">
        <f t="shared" si="12"/>
        <v>122149615.97</v>
      </c>
      <c r="AAA17" s="276">
        <f t="shared" si="12"/>
        <v>117730187.71000001</v>
      </c>
      <c r="AAB17" s="276">
        <f t="shared" si="12"/>
        <v>137418302.32999998</v>
      </c>
      <c r="AAC17" s="276">
        <f t="shared" si="12"/>
        <v>92758941.589999989</v>
      </c>
      <c r="AAD17" s="276">
        <f t="shared" si="12"/>
        <v>150622592.33000001</v>
      </c>
      <c r="AAE17" s="276">
        <f t="shared" si="12"/>
        <v>112005186.34999999</v>
      </c>
      <c r="AAF17" s="276">
        <f t="shared" ref="AAF17:ACQ17" si="13">SUM(AAF5:AAF16)</f>
        <v>90407704.350000009</v>
      </c>
      <c r="AAG17" s="276">
        <f t="shared" si="13"/>
        <v>60518468.739999995</v>
      </c>
      <c r="AAH17" s="276">
        <f t="shared" si="13"/>
        <v>1170096173.1099999</v>
      </c>
      <c r="AAI17" s="276">
        <f t="shared" si="13"/>
        <v>100829278.55</v>
      </c>
      <c r="AAJ17" s="276">
        <f t="shared" si="13"/>
        <v>122976942.39999999</v>
      </c>
      <c r="AAK17" s="276">
        <f t="shared" si="13"/>
        <v>107588859.55999999</v>
      </c>
      <c r="AAL17" s="276">
        <f t="shared" si="13"/>
        <v>97325758.289999992</v>
      </c>
      <c r="AAM17" s="276">
        <f t="shared" si="13"/>
        <v>167509794.85999998</v>
      </c>
      <c r="AAN17" s="276">
        <f t="shared" si="13"/>
        <v>95059477.290000021</v>
      </c>
      <c r="AAO17" s="276">
        <f t="shared" si="13"/>
        <v>4554969069.8699999</v>
      </c>
      <c r="AAP17" s="276">
        <f t="shared" si="13"/>
        <v>151538927.41999999</v>
      </c>
      <c r="AAQ17" s="276">
        <f t="shared" si="13"/>
        <v>123771190.99000001</v>
      </c>
      <c r="AAR17" s="276">
        <f t="shared" si="13"/>
        <v>345836963.45000005</v>
      </c>
      <c r="AAS17" s="276">
        <f t="shared" si="13"/>
        <v>201351667.69</v>
      </c>
      <c r="AAT17" s="276">
        <f t="shared" si="13"/>
        <v>137543068.98000002</v>
      </c>
      <c r="AAU17" s="276">
        <f t="shared" si="13"/>
        <v>162912835.93000004</v>
      </c>
      <c r="AAV17" s="276">
        <f t="shared" si="13"/>
        <v>196265104.16000006</v>
      </c>
      <c r="AAW17" s="276">
        <f t="shared" si="13"/>
        <v>412285637.98999995</v>
      </c>
      <c r="AAX17" s="276">
        <f t="shared" si="13"/>
        <v>122580448.08999999</v>
      </c>
      <c r="AAY17" s="276">
        <f t="shared" si="13"/>
        <v>223384257.39000005</v>
      </c>
      <c r="AAZ17" s="276">
        <f t="shared" si="13"/>
        <v>697721180.18000007</v>
      </c>
      <c r="ABA17" s="276">
        <f t="shared" si="13"/>
        <v>374557709.71000004</v>
      </c>
      <c r="ABB17" s="276">
        <f t="shared" si="13"/>
        <v>99330016.770000011</v>
      </c>
      <c r="ABC17" s="276">
        <f t="shared" si="13"/>
        <v>128070523.64999999</v>
      </c>
      <c r="ABD17" s="276">
        <f t="shared" si="13"/>
        <v>124047428.65000002</v>
      </c>
      <c r="ABE17" s="276">
        <f t="shared" si="13"/>
        <v>81623304.239999995</v>
      </c>
      <c r="ABF17" s="276">
        <f t="shared" si="13"/>
        <v>139886181.78</v>
      </c>
      <c r="ABG17" s="276">
        <f t="shared" si="13"/>
        <v>84817162.190000013</v>
      </c>
      <c r="ABH17" s="276">
        <f t="shared" si="13"/>
        <v>942095625.70000005</v>
      </c>
      <c r="ABI17" s="276">
        <f t="shared" si="13"/>
        <v>733333952.66000009</v>
      </c>
      <c r="ABJ17" s="276">
        <f t="shared" si="13"/>
        <v>95686601.459999993</v>
      </c>
      <c r="ABK17" s="276">
        <f t="shared" si="13"/>
        <v>81206802.730000019</v>
      </c>
      <c r="ABL17" s="276">
        <f t="shared" si="13"/>
        <v>100714534.11</v>
      </c>
      <c r="ABM17" s="276">
        <f t="shared" si="13"/>
        <v>79306623.280000016</v>
      </c>
      <c r="ABN17" s="276">
        <f t="shared" si="13"/>
        <v>87499223.040000007</v>
      </c>
      <c r="ABO17" s="276">
        <f t="shared" si="13"/>
        <v>1223425424.1500001</v>
      </c>
      <c r="ABP17" s="276">
        <f t="shared" si="13"/>
        <v>140731742.33000001</v>
      </c>
      <c r="ABQ17" s="276">
        <f t="shared" si="13"/>
        <v>106990755.22</v>
      </c>
      <c r="ABR17" s="276">
        <f t="shared" si="13"/>
        <v>240252419.67000002</v>
      </c>
      <c r="ABS17" s="276">
        <f t="shared" si="13"/>
        <v>188218496.98000005</v>
      </c>
      <c r="ABT17" s="276">
        <f t="shared" si="13"/>
        <v>152485761.05000001</v>
      </c>
      <c r="ABU17" s="276">
        <f t="shared" si="13"/>
        <v>114483833.74000001</v>
      </c>
      <c r="ABV17" s="276">
        <f t="shared" si="13"/>
        <v>147642879.46000001</v>
      </c>
      <c r="ABW17" s="276">
        <f t="shared" si="13"/>
        <v>38388398.479999997</v>
      </c>
      <c r="ABX17" s="276">
        <f t="shared" si="13"/>
        <v>1469603030.0200002</v>
      </c>
      <c r="ABY17" s="276">
        <f t="shared" si="13"/>
        <v>127958784.89</v>
      </c>
      <c r="ABZ17" s="276">
        <f t="shared" si="13"/>
        <v>210775970.62999997</v>
      </c>
      <c r="ACA17" s="276">
        <f t="shared" si="13"/>
        <v>100683131.76999998</v>
      </c>
      <c r="ACB17" s="276">
        <f t="shared" si="13"/>
        <v>80030968.120000005</v>
      </c>
      <c r="ACC17" s="276">
        <f t="shared" si="13"/>
        <v>438442575.38</v>
      </c>
      <c r="ACD17" s="276">
        <f t="shared" si="13"/>
        <v>80884354.680000007</v>
      </c>
      <c r="ACE17" s="276">
        <f t="shared" si="13"/>
        <v>114615620.65000001</v>
      </c>
      <c r="ACF17" s="276">
        <f t="shared" si="13"/>
        <v>95057300.63000001</v>
      </c>
      <c r="ACG17" s="276">
        <f t="shared" si="13"/>
        <v>206278611.68000001</v>
      </c>
      <c r="ACH17" s="276">
        <f t="shared" si="13"/>
        <v>94944109.039999977</v>
      </c>
      <c r="ACI17" s="276">
        <f t="shared" si="13"/>
        <v>3266156836.8299994</v>
      </c>
      <c r="ACJ17" s="276">
        <f t="shared" si="13"/>
        <v>100865842.61999999</v>
      </c>
      <c r="ACK17" s="276">
        <f t="shared" si="13"/>
        <v>135904286.83000004</v>
      </c>
      <c r="ACL17" s="276">
        <f t="shared" si="13"/>
        <v>217531771.13000003</v>
      </c>
      <c r="ACM17" s="276">
        <f t="shared" si="13"/>
        <v>82384418.679999992</v>
      </c>
      <c r="ACN17" s="276">
        <f t="shared" si="13"/>
        <v>130821005.39999999</v>
      </c>
      <c r="ACO17" s="276">
        <f t="shared" si="13"/>
        <v>157573172.75</v>
      </c>
      <c r="ACP17" s="276">
        <f t="shared" si="13"/>
        <v>606751019.0999999</v>
      </c>
      <c r="ACQ17" s="276">
        <f t="shared" si="13"/>
        <v>827877343.41000021</v>
      </c>
      <c r="ACR17" s="276">
        <f t="shared" ref="ACR17:AFC17" si="14">SUM(ACR5:ACR16)</f>
        <v>104231683.36000001</v>
      </c>
      <c r="ACS17" s="276">
        <f t="shared" si="14"/>
        <v>152956287.70000002</v>
      </c>
      <c r="ACT17" s="276">
        <f t="shared" si="14"/>
        <v>218109984.61999997</v>
      </c>
      <c r="ACU17" s="276">
        <f t="shared" si="14"/>
        <v>141056429.36999997</v>
      </c>
      <c r="ACV17" s="276">
        <f t="shared" si="14"/>
        <v>926344044.66999984</v>
      </c>
      <c r="ACW17" s="276">
        <f t="shared" si="14"/>
        <v>118999709.52999999</v>
      </c>
      <c r="ACX17" s="276">
        <f t="shared" si="14"/>
        <v>141207164.69999999</v>
      </c>
      <c r="ACY17" s="276">
        <f t="shared" si="14"/>
        <v>98814750</v>
      </c>
      <c r="ACZ17" s="276">
        <f t="shared" si="14"/>
        <v>71270361.669999987</v>
      </c>
      <c r="ADA17" s="276">
        <f t="shared" si="14"/>
        <v>80446877.670000002</v>
      </c>
      <c r="ADB17" s="276">
        <f t="shared" si="14"/>
        <v>60731033.810000002</v>
      </c>
      <c r="ADC17" s="276">
        <f t="shared" si="14"/>
        <v>62252328.57</v>
      </c>
      <c r="ADD17" s="276">
        <f t="shared" si="14"/>
        <v>56067329.529999994</v>
      </c>
      <c r="ADE17" s="276">
        <f t="shared" si="14"/>
        <v>73782839.530000001</v>
      </c>
      <c r="ADF17" s="276">
        <f t="shared" si="14"/>
        <v>578009478.30999994</v>
      </c>
      <c r="ADG17" s="276">
        <f t="shared" si="14"/>
        <v>553986986.20000005</v>
      </c>
      <c r="ADH17" s="276">
        <f t="shared" si="14"/>
        <v>74700367.539999992</v>
      </c>
      <c r="ADI17" s="276">
        <f t="shared" si="14"/>
        <v>61639095.910000004</v>
      </c>
      <c r="ADJ17" s="276">
        <f t="shared" si="14"/>
        <v>114640721.35999998</v>
      </c>
      <c r="ADK17" s="276">
        <f t="shared" si="14"/>
        <v>45288026.620000005</v>
      </c>
      <c r="ADL17" s="276">
        <f t="shared" si="14"/>
        <v>97629498.600000009</v>
      </c>
      <c r="ADM17" s="276">
        <f t="shared" si="14"/>
        <v>80429863.769999996</v>
      </c>
      <c r="ADN17" s="276">
        <f t="shared" si="14"/>
        <v>122819516.47</v>
      </c>
      <c r="ADO17" s="276">
        <f t="shared" si="14"/>
        <v>2819411262.4100003</v>
      </c>
      <c r="ADP17" s="276">
        <f t="shared" si="14"/>
        <v>258589965.08999997</v>
      </c>
      <c r="ADQ17" s="276">
        <f t="shared" si="14"/>
        <v>264413797.70999998</v>
      </c>
      <c r="ADR17" s="276">
        <f t="shared" si="14"/>
        <v>116994483.25999999</v>
      </c>
      <c r="ADS17" s="276">
        <f t="shared" si="14"/>
        <v>1026421164.92</v>
      </c>
      <c r="ADT17" s="276">
        <f t="shared" si="14"/>
        <v>61747101.319999993</v>
      </c>
      <c r="ADU17" s="276">
        <f t="shared" si="14"/>
        <v>89849830.019999996</v>
      </c>
      <c r="ADV17" s="276">
        <f t="shared" si="14"/>
        <v>109484296.02000001</v>
      </c>
      <c r="ADW17" s="276">
        <f t="shared" si="14"/>
        <v>65245134.230000004</v>
      </c>
      <c r="ADX17" s="276">
        <f t="shared" si="14"/>
        <v>40722090.630000003</v>
      </c>
      <c r="ADY17" s="276">
        <f t="shared" si="14"/>
        <v>3124476265.6499996</v>
      </c>
      <c r="ADZ17" s="276">
        <f t="shared" si="14"/>
        <v>524626271.48999995</v>
      </c>
      <c r="AEA17" s="276">
        <f t="shared" si="14"/>
        <v>434575733.62</v>
      </c>
      <c r="AEB17" s="276">
        <f t="shared" si="14"/>
        <v>108054507.30000001</v>
      </c>
      <c r="AEC17" s="276">
        <f t="shared" si="14"/>
        <v>117411783.92999999</v>
      </c>
      <c r="AED17" s="276">
        <f t="shared" si="14"/>
        <v>219710984.59000003</v>
      </c>
      <c r="AEE17" s="276">
        <f t="shared" si="14"/>
        <v>139382762.19000003</v>
      </c>
      <c r="AEF17" s="276">
        <f t="shared" si="14"/>
        <v>132526567.96999998</v>
      </c>
      <c r="AEG17" s="276">
        <f t="shared" si="14"/>
        <v>87915233.540000007</v>
      </c>
      <c r="AEH17" s="276">
        <f t="shared" si="14"/>
        <v>119980584.24000001</v>
      </c>
      <c r="AEI17" s="276">
        <f t="shared" si="14"/>
        <v>133674798.09000002</v>
      </c>
      <c r="AEJ17" s="276">
        <f t="shared" si="14"/>
        <v>238145727.02000004</v>
      </c>
      <c r="AEK17" s="276">
        <f t="shared" si="14"/>
        <v>93872758.939999998</v>
      </c>
      <c r="AEL17" s="276">
        <f t="shared" si="14"/>
        <v>130575716.03999999</v>
      </c>
      <c r="AEM17" s="276">
        <f t="shared" si="14"/>
        <v>169969414.05000004</v>
      </c>
      <c r="AEN17" s="276">
        <f t="shared" si="14"/>
        <v>188363269.94</v>
      </c>
      <c r="AEO17" s="276">
        <f t="shared" si="14"/>
        <v>89480584.579999983</v>
      </c>
      <c r="AEP17" s="276">
        <f t="shared" si="14"/>
        <v>260411435.63000005</v>
      </c>
      <c r="AEQ17" s="276">
        <f t="shared" si="14"/>
        <v>75011638.450000003</v>
      </c>
      <c r="AER17" s="276">
        <f t="shared" si="14"/>
        <v>252992326.07000002</v>
      </c>
      <c r="AES17" s="276">
        <f t="shared" si="14"/>
        <v>2526160373.0899997</v>
      </c>
      <c r="AET17" s="276">
        <f t="shared" si="14"/>
        <v>227653413.22999996</v>
      </c>
      <c r="AEU17" s="276">
        <f t="shared" si="14"/>
        <v>276799038.40000004</v>
      </c>
      <c r="AEV17" s="276">
        <f t="shared" si="14"/>
        <v>159116438.64000002</v>
      </c>
      <c r="AEW17" s="276">
        <f t="shared" si="14"/>
        <v>112979810.10999998</v>
      </c>
      <c r="AEX17" s="276">
        <f t="shared" si="14"/>
        <v>337159509.61000001</v>
      </c>
      <c r="AEY17" s="276">
        <f t="shared" si="14"/>
        <v>121108172.13000001</v>
      </c>
      <c r="AEZ17" s="276">
        <f t="shared" si="14"/>
        <v>155445850.97999996</v>
      </c>
      <c r="AFA17" s="276">
        <f t="shared" si="14"/>
        <v>112303306.02</v>
      </c>
      <c r="AFB17" s="276">
        <f t="shared" si="14"/>
        <v>68438762.919999987</v>
      </c>
      <c r="AFC17" s="276">
        <f t="shared" si="14"/>
        <v>1268055344.2600002</v>
      </c>
      <c r="AFD17" s="276">
        <f t="shared" ref="AFD17:AHO17" si="15">SUM(AFD5:AFD16)</f>
        <v>692123037.56999993</v>
      </c>
      <c r="AFE17" s="276">
        <f t="shared" si="15"/>
        <v>236755345.47</v>
      </c>
      <c r="AFF17" s="276">
        <f t="shared" si="15"/>
        <v>188023475</v>
      </c>
      <c r="AFG17" s="276">
        <f t="shared" si="15"/>
        <v>353914779.01999998</v>
      </c>
      <c r="AFH17" s="276">
        <f t="shared" si="15"/>
        <v>204240649.71000004</v>
      </c>
      <c r="AFI17" s="276">
        <f t="shared" si="15"/>
        <v>140680839.36000001</v>
      </c>
      <c r="AFJ17" s="276">
        <f t="shared" si="15"/>
        <v>176980572.46999997</v>
      </c>
      <c r="AFK17" s="276">
        <f t="shared" si="15"/>
        <v>104328915.78</v>
      </c>
      <c r="AFL17" s="276">
        <f t="shared" si="15"/>
        <v>154399993.41999999</v>
      </c>
      <c r="AFM17" s="276">
        <f t="shared" si="15"/>
        <v>147203739.42999998</v>
      </c>
      <c r="AFN17" s="276">
        <f t="shared" si="15"/>
        <v>139531646.88</v>
      </c>
      <c r="AFO17" s="276">
        <f t="shared" si="15"/>
        <v>192506856.17999995</v>
      </c>
      <c r="AFP17" s="276">
        <f t="shared" si="15"/>
        <v>1655590533.9000001</v>
      </c>
      <c r="AFQ17" s="276">
        <f t="shared" si="15"/>
        <v>300428771.59000003</v>
      </c>
      <c r="AFR17" s="276">
        <f t="shared" si="15"/>
        <v>215500928.87999997</v>
      </c>
      <c r="AFS17" s="276">
        <f t="shared" si="15"/>
        <v>169997869.44999999</v>
      </c>
      <c r="AFT17" s="276">
        <f t="shared" si="15"/>
        <v>166390381.01999998</v>
      </c>
      <c r="AFU17" s="276">
        <f t="shared" si="15"/>
        <v>136117230.63000003</v>
      </c>
      <c r="AFV17" s="276">
        <f t="shared" si="15"/>
        <v>95164735.170000002</v>
      </c>
      <c r="AFW17" s="276">
        <f t="shared" si="15"/>
        <v>242923243.07000005</v>
      </c>
      <c r="AFX17" s="276">
        <f t="shared" si="15"/>
        <v>268812736.14999998</v>
      </c>
      <c r="AFY17" s="276">
        <f t="shared" si="15"/>
        <v>102757625.90000002</v>
      </c>
      <c r="AFZ17" s="276">
        <f t="shared" si="15"/>
        <v>305686122.25</v>
      </c>
      <c r="AGA17" s="276">
        <f t="shared" si="15"/>
        <v>112786483.21000001</v>
      </c>
      <c r="AGB17" s="276">
        <f t="shared" si="15"/>
        <v>1795443332.9999998</v>
      </c>
      <c r="AGC17" s="276">
        <f t="shared" si="15"/>
        <v>159939821.64000002</v>
      </c>
      <c r="AGD17" s="276">
        <f t="shared" si="15"/>
        <v>139948772.62</v>
      </c>
      <c r="AGE17" s="276">
        <f t="shared" si="15"/>
        <v>128719355.63999997</v>
      </c>
      <c r="AGF17" s="276">
        <f t="shared" si="15"/>
        <v>381604363.27999997</v>
      </c>
      <c r="AGG17" s="276">
        <f t="shared" si="15"/>
        <v>136406991.72999999</v>
      </c>
      <c r="AGH17" s="276">
        <f t="shared" si="15"/>
        <v>88741197.800000012</v>
      </c>
      <c r="AGI17" s="276">
        <f t="shared" si="15"/>
        <v>137204351.72999999</v>
      </c>
      <c r="AGJ17" s="276">
        <f t="shared" si="15"/>
        <v>86373042.980000019</v>
      </c>
      <c r="AGK17" s="276">
        <f t="shared" si="15"/>
        <v>121511555.82999998</v>
      </c>
      <c r="AGL17" s="276">
        <f t="shared" si="15"/>
        <v>82027088.890000015</v>
      </c>
      <c r="AGM17" s="276">
        <f t="shared" si="15"/>
        <v>2232518705.8800001</v>
      </c>
      <c r="AGN17" s="276">
        <f t="shared" si="15"/>
        <v>497181596.49000001</v>
      </c>
      <c r="AGO17" s="276">
        <f t="shared" si="15"/>
        <v>304301290.38000005</v>
      </c>
      <c r="AGP17" s="276">
        <f t="shared" si="15"/>
        <v>116786113.39000002</v>
      </c>
      <c r="AGQ17" s="276">
        <f t="shared" si="15"/>
        <v>290939864.84000003</v>
      </c>
      <c r="AGR17" s="276">
        <f t="shared" si="15"/>
        <v>282027094.11000001</v>
      </c>
      <c r="AGS17" s="276">
        <f t="shared" si="15"/>
        <v>90546115.020000011</v>
      </c>
      <c r="AGT17" s="276">
        <f t="shared" si="15"/>
        <v>127295378.10000001</v>
      </c>
      <c r="AGU17" s="276">
        <f t="shared" si="15"/>
        <v>3095638589.7500005</v>
      </c>
      <c r="AGV17" s="276">
        <f t="shared" si="15"/>
        <v>2177745813.7399998</v>
      </c>
      <c r="AGW17" s="276">
        <f t="shared" si="15"/>
        <v>133369997.68999998</v>
      </c>
      <c r="AGX17" s="276">
        <f t="shared" si="15"/>
        <v>363801744.25</v>
      </c>
      <c r="AGY17" s="276">
        <f t="shared" si="15"/>
        <v>546457467.92000008</v>
      </c>
      <c r="AGZ17" s="276">
        <f t="shared" si="15"/>
        <v>317519200.93000007</v>
      </c>
      <c r="AHA17" s="276">
        <f t="shared" si="15"/>
        <v>239554700.95000002</v>
      </c>
      <c r="AHB17" s="276">
        <f t="shared" si="15"/>
        <v>210027466.76000005</v>
      </c>
      <c r="AHC17" s="276">
        <f t="shared" si="15"/>
        <v>73698959.320000008</v>
      </c>
      <c r="AHD17" s="276">
        <f t="shared" si="15"/>
        <v>166653476.32999995</v>
      </c>
      <c r="AHE17" s="276">
        <f t="shared" si="15"/>
        <v>255297105.98000008</v>
      </c>
      <c r="AHF17" s="276">
        <f t="shared" si="15"/>
        <v>187023323.37000003</v>
      </c>
      <c r="AHG17" s="276">
        <f t="shared" si="15"/>
        <v>97852647.600000009</v>
      </c>
      <c r="AHH17" s="276">
        <f t="shared" si="15"/>
        <v>135236021.41999999</v>
      </c>
      <c r="AHI17" s="276">
        <f t="shared" si="15"/>
        <v>164750549.40000001</v>
      </c>
      <c r="AHJ17" s="276">
        <f t="shared" si="15"/>
        <v>221047831.12000006</v>
      </c>
      <c r="AHK17" s="276">
        <f t="shared" si="15"/>
        <v>107434368.00999998</v>
      </c>
      <c r="AHL17" s="276">
        <f t="shared" si="15"/>
        <v>905182621.56999993</v>
      </c>
      <c r="AHM17" s="276">
        <f t="shared" si="15"/>
        <v>111179425.61</v>
      </c>
      <c r="AHN17" s="276">
        <f t="shared" si="15"/>
        <v>122045923.86000003</v>
      </c>
      <c r="AHO17" s="276">
        <f t="shared" si="15"/>
        <v>109549993.5</v>
      </c>
      <c r="AHP17" s="276">
        <f t="shared" ref="AHP17" si="16">SUM(AHP5:AHP16)</f>
        <v>229746620.92000005</v>
      </c>
      <c r="AHQ17" s="276">
        <f t="shared" ref="AHQ17:AHS17" si="17">SUM(AHQ5:AHQ16)</f>
        <v>108053620.22000001</v>
      </c>
      <c r="AHR17" s="276">
        <f t="shared" si="17"/>
        <v>66601685.849999979</v>
      </c>
      <c r="AHS17" s="276">
        <f t="shared" si="17"/>
        <v>344565647058.82361</v>
      </c>
      <c r="AHT17" s="271" t="b">
        <f t="shared" si="1"/>
        <v>1</v>
      </c>
      <c r="AHU17" s="271"/>
    </row>
    <row r="18" spans="1:905" ht="23.4" customHeight="1" x14ac:dyDescent="0.8">
      <c r="B18" s="270" t="s">
        <v>19</v>
      </c>
      <c r="C18" s="271" t="s">
        <v>20</v>
      </c>
      <c r="D18" s="273">
        <v>681350806.35000002</v>
      </c>
      <c r="E18" s="273">
        <v>21396729.34</v>
      </c>
      <c r="F18" s="273">
        <v>35693415.93</v>
      </c>
      <c r="G18" s="273">
        <v>5800409</v>
      </c>
      <c r="H18" s="273">
        <v>52127351.780000001</v>
      </c>
      <c r="I18" s="273">
        <v>18863874.469999999</v>
      </c>
      <c r="J18" s="273">
        <v>47033922.619999997</v>
      </c>
      <c r="K18" s="273">
        <v>11359082.470000001</v>
      </c>
      <c r="L18" s="273">
        <v>23705399.899999999</v>
      </c>
      <c r="M18" s="273">
        <v>14331062.4</v>
      </c>
      <c r="N18" s="273">
        <v>6714017.04</v>
      </c>
      <c r="O18" s="273">
        <v>9207983.3699999992</v>
      </c>
      <c r="P18" s="273">
        <v>10701562.01</v>
      </c>
      <c r="Q18" s="273">
        <v>5564851.7599999998</v>
      </c>
      <c r="R18" s="273">
        <v>5407771.2999999998</v>
      </c>
      <c r="S18" s="273">
        <v>17217369.170000002</v>
      </c>
      <c r="T18" s="273">
        <v>24639944.579999998</v>
      </c>
      <c r="U18" s="273">
        <v>3553981.63</v>
      </c>
      <c r="V18" s="273">
        <v>552825582.57000005</v>
      </c>
      <c r="W18" s="273">
        <v>65623093.68</v>
      </c>
      <c r="X18" s="273">
        <v>7445780.2999999998</v>
      </c>
      <c r="Y18" s="273">
        <v>32602653.75</v>
      </c>
      <c r="Z18" s="273">
        <v>13048594.84</v>
      </c>
      <c r="AA18" s="273">
        <v>20541442.210000001</v>
      </c>
      <c r="AB18" s="273">
        <v>4265601.55</v>
      </c>
      <c r="AC18" s="273">
        <v>81903095.329999998</v>
      </c>
      <c r="AD18" s="273">
        <v>17123199.48</v>
      </c>
      <c r="AE18" s="273">
        <v>13099156.07</v>
      </c>
      <c r="AF18" s="273">
        <v>72114964.099999994</v>
      </c>
      <c r="AG18" s="273">
        <v>12367191.35</v>
      </c>
      <c r="AH18" s="273">
        <v>53987135.719999999</v>
      </c>
      <c r="AI18" s="273">
        <v>42752968.149999999</v>
      </c>
      <c r="AJ18" s="273">
        <v>22498997.870000001</v>
      </c>
      <c r="AK18" s="273">
        <v>5612460.1600000001</v>
      </c>
      <c r="AL18" s="273">
        <v>9841681.8399999999</v>
      </c>
      <c r="AM18" s="273">
        <v>15667680.060000001</v>
      </c>
      <c r="AN18" s="273">
        <v>6864135.2300000004</v>
      </c>
      <c r="AO18" s="273">
        <v>14365944.41</v>
      </c>
      <c r="AP18" s="273">
        <v>8183373.8700000001</v>
      </c>
      <c r="AQ18" s="273">
        <v>6334942.8099999996</v>
      </c>
      <c r="AR18" s="273">
        <v>5330489.55</v>
      </c>
      <c r="AS18" s="273">
        <v>2228405.9300000002</v>
      </c>
      <c r="AT18" s="273">
        <v>222981797.72</v>
      </c>
      <c r="AU18" s="273">
        <v>3344216.73</v>
      </c>
      <c r="AV18" s="273">
        <v>3230861.84</v>
      </c>
      <c r="AW18" s="273">
        <v>7286266.5300000003</v>
      </c>
      <c r="AX18" s="273">
        <v>12245854.389999999</v>
      </c>
      <c r="AY18" s="273">
        <v>15185047.039999999</v>
      </c>
      <c r="AZ18" s="273">
        <v>5197922.72</v>
      </c>
      <c r="BA18" s="273">
        <v>7176711.2800000003</v>
      </c>
      <c r="BB18" s="273">
        <v>3951860.71</v>
      </c>
      <c r="BC18" s="273">
        <v>3666991.23</v>
      </c>
      <c r="BD18" s="273">
        <v>2951224.45</v>
      </c>
      <c r="BE18" s="273">
        <v>2423866.2799999998</v>
      </c>
      <c r="BF18" s="273">
        <v>44927908.25</v>
      </c>
      <c r="BG18" s="273">
        <v>1149688.68</v>
      </c>
      <c r="BH18" s="273">
        <v>3309837.09</v>
      </c>
      <c r="BI18" s="273">
        <v>179709631.07999998</v>
      </c>
      <c r="BJ18" s="273">
        <v>88802080.370000005</v>
      </c>
      <c r="BK18" s="273">
        <v>22764079.23</v>
      </c>
      <c r="BL18" s="273">
        <v>9807961.0600000005</v>
      </c>
      <c r="BM18" s="273">
        <v>30272776.479999997</v>
      </c>
      <c r="BN18" s="273">
        <v>22227614.469999999</v>
      </c>
      <c r="BO18" s="273">
        <v>16629132.199999999</v>
      </c>
      <c r="BP18" s="273">
        <v>7935471.5</v>
      </c>
      <c r="BQ18" s="273">
        <v>6774744.7400000002</v>
      </c>
      <c r="BR18" s="273">
        <v>339277602.57999998</v>
      </c>
      <c r="BS18" s="273">
        <v>19871665.73</v>
      </c>
      <c r="BT18" s="273">
        <v>12290581.420000002</v>
      </c>
      <c r="BU18" s="273">
        <v>13903168.73</v>
      </c>
      <c r="BV18" s="273">
        <v>21209057.359999999</v>
      </c>
      <c r="BW18" s="273">
        <v>17550923.600000001</v>
      </c>
      <c r="BX18" s="273">
        <v>2776914.37</v>
      </c>
      <c r="BY18" s="273">
        <v>11739226.01</v>
      </c>
      <c r="BZ18" s="273">
        <v>62529303.710000001</v>
      </c>
      <c r="CA18" s="273">
        <v>8877210.1099999994</v>
      </c>
      <c r="CB18" s="273">
        <v>13085057.25</v>
      </c>
      <c r="CC18" s="273">
        <v>24093687.5</v>
      </c>
      <c r="CD18" s="273">
        <v>8660148.5</v>
      </c>
      <c r="CE18" s="273">
        <v>4118859.1</v>
      </c>
      <c r="CF18" s="273">
        <v>6006097.1299999999</v>
      </c>
      <c r="CG18" s="273">
        <v>535532697.44999999</v>
      </c>
      <c r="CH18" s="273">
        <v>11239367.74</v>
      </c>
      <c r="CI18" s="273">
        <v>37044221.469999999</v>
      </c>
      <c r="CJ18" s="273">
        <v>8813076.6199999992</v>
      </c>
      <c r="CK18" s="273">
        <v>10518597.26</v>
      </c>
      <c r="CL18" s="273">
        <v>9526182.5899999999</v>
      </c>
      <c r="CM18" s="273">
        <v>10962454.439999999</v>
      </c>
      <c r="CN18" s="273">
        <v>19755676.379999999</v>
      </c>
      <c r="CO18" s="273">
        <v>4597022.62</v>
      </c>
      <c r="CP18" s="273">
        <v>10202291.84</v>
      </c>
      <c r="CQ18" s="273">
        <v>8162689.4699999997</v>
      </c>
      <c r="CR18" s="273">
        <v>8972533.5099999998</v>
      </c>
      <c r="CS18" s="273">
        <v>8119825.7000000002</v>
      </c>
      <c r="CT18" s="273">
        <v>196641480.72999999</v>
      </c>
      <c r="CU18" s="273">
        <v>9099449.5</v>
      </c>
      <c r="CV18" s="273">
        <v>9851033.0299999993</v>
      </c>
      <c r="CW18" s="273">
        <v>17603551.23</v>
      </c>
      <c r="CX18" s="273">
        <v>7665290.3600000003</v>
      </c>
      <c r="CY18" s="273">
        <v>19077895.239999998</v>
      </c>
      <c r="CZ18" s="273">
        <v>6327589.96</v>
      </c>
      <c r="DA18" s="273">
        <v>8551810.9000000004</v>
      </c>
      <c r="DB18" s="273">
        <v>126416082.38</v>
      </c>
      <c r="DC18" s="273">
        <v>199913596.02000001</v>
      </c>
      <c r="DD18" s="273">
        <v>11668344.960000001</v>
      </c>
      <c r="DE18" s="273">
        <v>8719448.0299999993</v>
      </c>
      <c r="DF18" s="273">
        <v>22320140.300000001</v>
      </c>
      <c r="DG18" s="273">
        <v>20968768.420000002</v>
      </c>
      <c r="DH18" s="273">
        <v>14264170.119999999</v>
      </c>
      <c r="DI18" s="273">
        <v>32371279.82</v>
      </c>
      <c r="DJ18" s="273">
        <v>9920384.5099999998</v>
      </c>
      <c r="DK18" s="273">
        <v>720544284.88999999</v>
      </c>
      <c r="DL18" s="273">
        <v>10967825.130000001</v>
      </c>
      <c r="DM18" s="273">
        <v>16087257.26</v>
      </c>
      <c r="DN18" s="273">
        <v>14711430.82</v>
      </c>
      <c r="DO18" s="273">
        <v>20064101.199999999</v>
      </c>
      <c r="DP18" s="273">
        <v>14685032.630000001</v>
      </c>
      <c r="DQ18" s="273">
        <v>30387593.359999999</v>
      </c>
      <c r="DR18" s="273">
        <v>12334797.33</v>
      </c>
      <c r="DS18" s="273">
        <v>24821731.469999999</v>
      </c>
      <c r="DT18" s="273">
        <v>195755370.05000001</v>
      </c>
      <c r="DU18" s="273">
        <v>20055588.629999999</v>
      </c>
      <c r="DV18" s="273">
        <v>89013517.790000007</v>
      </c>
      <c r="DW18" s="273">
        <v>44460050.020000003</v>
      </c>
      <c r="DX18" s="273">
        <v>23974937.989999998</v>
      </c>
      <c r="DY18" s="273">
        <v>28117025.710000001</v>
      </c>
      <c r="DZ18" s="273">
        <v>27319057.649999999</v>
      </c>
      <c r="EA18" s="273">
        <v>5093435.96</v>
      </c>
      <c r="EB18" s="273">
        <v>14943352.27</v>
      </c>
      <c r="EC18" s="273">
        <v>8819771.5700000003</v>
      </c>
      <c r="ED18" s="273">
        <v>28810128.48</v>
      </c>
      <c r="EE18" s="273">
        <v>92416412.030000001</v>
      </c>
      <c r="EF18" s="273">
        <v>78301716.480000004</v>
      </c>
      <c r="EG18" s="273">
        <v>6317034.4900000002</v>
      </c>
      <c r="EH18" s="273">
        <v>13290422.449999999</v>
      </c>
      <c r="EI18" s="273">
        <v>14829022.09</v>
      </c>
      <c r="EJ18" s="273">
        <v>29414863.32</v>
      </c>
      <c r="EK18" s="273">
        <v>34628705.289999999</v>
      </c>
      <c r="EL18" s="273">
        <v>8573270.4900000002</v>
      </c>
      <c r="EM18" s="273">
        <v>14615941.630000001</v>
      </c>
      <c r="EN18" s="273">
        <v>376771225.95999998</v>
      </c>
      <c r="EO18" s="273">
        <v>17490420.489999998</v>
      </c>
      <c r="EP18" s="273">
        <v>9740897.8300000001</v>
      </c>
      <c r="EQ18" s="273">
        <v>11141967.6</v>
      </c>
      <c r="ER18" s="273">
        <v>3086571.01</v>
      </c>
      <c r="ES18" s="273">
        <v>6196006.46</v>
      </c>
      <c r="ET18" s="273">
        <v>22617038.449999999</v>
      </c>
      <c r="EU18" s="273">
        <v>28806276.579999998</v>
      </c>
      <c r="EV18" s="273">
        <v>13972791.949999999</v>
      </c>
      <c r="EW18" s="273">
        <v>231129142.44</v>
      </c>
      <c r="EX18" s="273">
        <v>4586492.59</v>
      </c>
      <c r="EY18" s="273">
        <v>10567119.869999999</v>
      </c>
      <c r="EZ18" s="273">
        <v>11793730.24</v>
      </c>
      <c r="FA18" s="273">
        <v>30610294.890000001</v>
      </c>
      <c r="FB18" s="273">
        <v>29278845.629999999</v>
      </c>
      <c r="FC18" s="273">
        <v>10105322.890000001</v>
      </c>
      <c r="FD18" s="273">
        <v>11428524.789999999</v>
      </c>
      <c r="FE18" s="273">
        <v>7147975.9400000004</v>
      </c>
      <c r="FF18" s="273">
        <v>6805548.8799999999</v>
      </c>
      <c r="FG18" s="273">
        <v>6828614.6600000001</v>
      </c>
      <c r="FH18" s="273">
        <v>4218491.8499999996</v>
      </c>
      <c r="FI18" s="273">
        <v>125304315.63</v>
      </c>
      <c r="FJ18" s="273">
        <v>7331913.5999999996</v>
      </c>
      <c r="FK18" s="273">
        <v>4515823.82</v>
      </c>
      <c r="FL18" s="273">
        <v>6547491.5099999998</v>
      </c>
      <c r="FM18" s="273">
        <v>14436636.880000001</v>
      </c>
      <c r="FN18" s="273">
        <v>10817622.880000001</v>
      </c>
      <c r="FO18" s="273">
        <v>3730298.1</v>
      </c>
      <c r="FP18" s="273">
        <v>2486350.4500000002</v>
      </c>
      <c r="FQ18" s="273">
        <v>584559366.12</v>
      </c>
      <c r="FR18" s="273">
        <v>8602490.8300000001</v>
      </c>
      <c r="FS18" s="273">
        <v>23197826.68</v>
      </c>
      <c r="FT18" s="273">
        <v>15265578.92</v>
      </c>
      <c r="FU18" s="273">
        <v>21602526.379999999</v>
      </c>
      <c r="FV18" s="273">
        <v>8766872.3800000008</v>
      </c>
      <c r="FW18" s="273">
        <v>29706430.43</v>
      </c>
      <c r="FX18" s="273">
        <v>17888855.859999999</v>
      </c>
      <c r="FY18" s="273">
        <v>13785202.75</v>
      </c>
      <c r="FZ18" s="273">
        <v>14382907.970000001</v>
      </c>
      <c r="GA18" s="273">
        <v>30139244.640000001</v>
      </c>
      <c r="GB18" s="273">
        <v>13421392.98</v>
      </c>
      <c r="GC18" s="273">
        <v>17908734.100000001</v>
      </c>
      <c r="GD18" s="273">
        <v>7727477.0599999996</v>
      </c>
      <c r="GE18" s="273">
        <v>158974918.81999999</v>
      </c>
      <c r="GF18" s="273">
        <v>6490855.4000000004</v>
      </c>
      <c r="GG18" s="273">
        <v>8347324.9800000004</v>
      </c>
      <c r="GH18" s="273">
        <v>27619922.289999999</v>
      </c>
      <c r="GI18" s="273">
        <v>10848058.550000001</v>
      </c>
      <c r="GJ18" s="273">
        <v>9775990.9100000001</v>
      </c>
      <c r="GK18" s="273">
        <v>9322920.7699999996</v>
      </c>
      <c r="GL18" s="273">
        <v>39254029.009999998</v>
      </c>
      <c r="GM18" s="273">
        <v>5648354.1100000003</v>
      </c>
      <c r="GN18" s="273">
        <v>4063688.81</v>
      </c>
      <c r="GO18" s="273">
        <v>3796360.27</v>
      </c>
      <c r="GP18" s="273">
        <v>4142366.2</v>
      </c>
      <c r="GQ18" s="273">
        <v>106169975.03</v>
      </c>
      <c r="GR18" s="273">
        <v>22087827.809999999</v>
      </c>
      <c r="GS18" s="273">
        <v>5389495.3899999997</v>
      </c>
      <c r="GT18" s="273">
        <v>17815492.129999999</v>
      </c>
      <c r="GU18" s="273">
        <v>2845811.16</v>
      </c>
      <c r="GV18" s="273">
        <v>12256816.66</v>
      </c>
      <c r="GW18" s="273">
        <v>23890139.879999999</v>
      </c>
      <c r="GX18" s="273">
        <v>9967738.8699999992</v>
      </c>
      <c r="GY18" s="273">
        <v>127256502.8</v>
      </c>
      <c r="GZ18" s="273">
        <v>5630856.9900000002</v>
      </c>
      <c r="HA18" s="273">
        <v>23239476.68</v>
      </c>
      <c r="HB18" s="273">
        <v>11155884.15</v>
      </c>
      <c r="HC18" s="273">
        <v>572299652.38999999</v>
      </c>
      <c r="HD18" s="273">
        <v>21731279.73</v>
      </c>
      <c r="HE18" s="273">
        <v>40265248.240000002</v>
      </c>
      <c r="HF18" s="273">
        <v>27283804.5</v>
      </c>
      <c r="HG18" s="273">
        <v>19313527.969999999</v>
      </c>
      <c r="HH18" s="273">
        <v>37982132.600000001</v>
      </c>
      <c r="HI18" s="273">
        <v>2830263.02</v>
      </c>
      <c r="HJ18" s="273">
        <v>260628331.34</v>
      </c>
      <c r="HK18" s="273">
        <v>23948544.579999998</v>
      </c>
      <c r="HL18" s="273">
        <v>31918502.239999998</v>
      </c>
      <c r="HM18" s="273">
        <v>16957686.77</v>
      </c>
      <c r="HN18" s="273">
        <v>15662300.34</v>
      </c>
      <c r="HO18" s="273">
        <v>14551529.640000001</v>
      </c>
      <c r="HP18" s="273">
        <v>14417140.470000001</v>
      </c>
      <c r="HQ18" s="273">
        <v>5711268.6500000004</v>
      </c>
      <c r="HR18" s="273">
        <v>325371392.43000001</v>
      </c>
      <c r="HS18" s="273">
        <v>51644030.149999999</v>
      </c>
      <c r="HT18" s="273">
        <v>9017902.5600000005</v>
      </c>
      <c r="HU18" s="273">
        <v>7919435.9699999997</v>
      </c>
      <c r="HV18" s="273">
        <v>7779514.0300000003</v>
      </c>
      <c r="HW18" s="273">
        <v>4657469.82</v>
      </c>
      <c r="HX18" s="273">
        <v>51805288.240000002</v>
      </c>
      <c r="HY18" s="273">
        <v>11919077.1</v>
      </c>
      <c r="HZ18" s="273">
        <v>7772893.3499999996</v>
      </c>
      <c r="IA18" s="273">
        <v>8517034.1899999995</v>
      </c>
      <c r="IB18" s="273">
        <v>8057796.6600000001</v>
      </c>
      <c r="IC18" s="273">
        <v>13427034.380000001</v>
      </c>
      <c r="ID18" s="273">
        <v>2323197.37</v>
      </c>
      <c r="IE18" s="273">
        <v>7155742.6799999997</v>
      </c>
      <c r="IF18" s="273">
        <v>3944863.52</v>
      </c>
      <c r="IG18" s="273">
        <v>3398130.59</v>
      </c>
      <c r="IH18" s="273">
        <v>213968450.06</v>
      </c>
      <c r="II18" s="273">
        <v>49867873.75</v>
      </c>
      <c r="IJ18" s="273">
        <v>16563467.16</v>
      </c>
      <c r="IK18" s="273">
        <v>33754367.759999998</v>
      </c>
      <c r="IL18" s="273">
        <v>38762934.619999997</v>
      </c>
      <c r="IM18" s="273">
        <v>18101305.399999999</v>
      </c>
      <c r="IN18" s="273">
        <v>8213895.3200000003</v>
      </c>
      <c r="IO18" s="273">
        <v>4295272.78</v>
      </c>
      <c r="IP18" s="273">
        <v>4115318.41</v>
      </c>
      <c r="IQ18" s="273">
        <v>5945933.2199999997</v>
      </c>
      <c r="IR18" s="273">
        <v>6918497.4400000004</v>
      </c>
      <c r="IS18" s="273">
        <v>472023493.75</v>
      </c>
      <c r="IT18" s="273">
        <v>72516792.760000005</v>
      </c>
      <c r="IU18" s="273">
        <v>14571119.289999999</v>
      </c>
      <c r="IV18" s="273">
        <v>10550611.17</v>
      </c>
      <c r="IW18" s="273">
        <v>5328593.1900000004</v>
      </c>
      <c r="IX18" s="273">
        <v>2277162.27</v>
      </c>
      <c r="IY18" s="273">
        <v>6872368.3600000003</v>
      </c>
      <c r="IZ18" s="273">
        <v>2187599.92</v>
      </c>
      <c r="JA18" s="273">
        <v>6294547.75</v>
      </c>
      <c r="JB18" s="273">
        <v>7002520.6699999999</v>
      </c>
      <c r="JC18" s="273">
        <v>7219103.75</v>
      </c>
      <c r="JD18" s="273">
        <v>5018743.09</v>
      </c>
      <c r="JE18" s="273">
        <v>106479499.61</v>
      </c>
      <c r="JF18" s="273">
        <v>30999138.469999999</v>
      </c>
      <c r="JG18" s="273">
        <v>7210370.8399999999</v>
      </c>
      <c r="JH18" s="273">
        <v>14451782.029999999</v>
      </c>
      <c r="JI18" s="273">
        <v>3250259.55</v>
      </c>
      <c r="JJ18" s="273">
        <v>3476954.82</v>
      </c>
      <c r="JK18" s="273">
        <v>97058133.579999998</v>
      </c>
      <c r="JL18" s="273">
        <v>4841495.45</v>
      </c>
      <c r="JM18" s="273">
        <v>7983858.2199999997</v>
      </c>
      <c r="JN18" s="273">
        <v>12042345.970000001</v>
      </c>
      <c r="JO18" s="273">
        <v>8059787.0899999999</v>
      </c>
      <c r="JP18" s="273">
        <v>15836520.189999999</v>
      </c>
      <c r="JQ18" s="273">
        <v>4312163.4000000004</v>
      </c>
      <c r="JR18" s="273">
        <v>258373467.41</v>
      </c>
      <c r="JS18" s="273">
        <v>80053698.140000001</v>
      </c>
      <c r="JT18" s="273">
        <v>11451537.93</v>
      </c>
      <c r="JU18" s="273">
        <v>5234231.0199999996</v>
      </c>
      <c r="JV18" s="273">
        <v>16148153.26</v>
      </c>
      <c r="JW18" s="273">
        <v>2430429.85</v>
      </c>
      <c r="JX18" s="273">
        <v>45756174.789999999</v>
      </c>
      <c r="JY18" s="273">
        <v>22532154.239999998</v>
      </c>
      <c r="JZ18" s="273">
        <v>8831835.6600000001</v>
      </c>
      <c r="KA18" s="273">
        <v>18436212.34</v>
      </c>
      <c r="KB18" s="273">
        <v>11289048.93</v>
      </c>
      <c r="KC18" s="273">
        <v>9194770.1500000004</v>
      </c>
      <c r="KD18" s="273">
        <v>2972542.93</v>
      </c>
      <c r="KE18" s="273">
        <v>1571922.13</v>
      </c>
      <c r="KF18" s="273">
        <v>5614194.3899999997</v>
      </c>
      <c r="KG18" s="273">
        <v>4496159.04</v>
      </c>
      <c r="KH18" s="273">
        <v>513045799.23000002</v>
      </c>
      <c r="KI18" s="273">
        <v>61711281.259999998</v>
      </c>
      <c r="KJ18" s="273">
        <v>14643048.84</v>
      </c>
      <c r="KK18" s="273">
        <v>17380562.899999999</v>
      </c>
      <c r="KL18" s="273">
        <v>14531620.98</v>
      </c>
      <c r="KM18" s="273">
        <v>14204512.539999999</v>
      </c>
      <c r="KN18" s="273">
        <v>60133116.149999999</v>
      </c>
      <c r="KO18" s="273">
        <v>12723589.25</v>
      </c>
      <c r="KP18" s="273">
        <v>6359487.9000000004</v>
      </c>
      <c r="KQ18" s="273">
        <v>112375727.95999999</v>
      </c>
      <c r="KR18" s="273">
        <v>12391063.02</v>
      </c>
      <c r="KS18" s="273">
        <v>17019319.210000001</v>
      </c>
      <c r="KT18" s="273">
        <v>49103404.32</v>
      </c>
      <c r="KU18" s="273">
        <v>8150335.4699999997</v>
      </c>
      <c r="KV18" s="273">
        <v>24132379.789999999</v>
      </c>
      <c r="KW18" s="273">
        <v>243496178.5</v>
      </c>
      <c r="KX18" s="273">
        <v>17316419.129999999</v>
      </c>
      <c r="KY18" s="273">
        <v>214097747.49000001</v>
      </c>
      <c r="KZ18" s="273">
        <v>11167338.939999999</v>
      </c>
      <c r="LA18" s="273">
        <v>3565248.6999999997</v>
      </c>
      <c r="LB18" s="273">
        <v>39560191.359999999</v>
      </c>
      <c r="LC18" s="273">
        <v>30869765.379999999</v>
      </c>
      <c r="LD18" s="273">
        <v>28076551.600000001</v>
      </c>
      <c r="LE18" s="273">
        <v>27049107.529999997</v>
      </c>
      <c r="LF18" s="273">
        <v>14723895.84</v>
      </c>
      <c r="LG18" s="273">
        <v>749012053.72000003</v>
      </c>
      <c r="LH18" s="273">
        <v>81832613.200000003</v>
      </c>
      <c r="LI18" s="273">
        <v>118356485.78</v>
      </c>
      <c r="LJ18" s="273">
        <v>92796092.390000001</v>
      </c>
      <c r="LK18" s="273">
        <v>22498530.960000001</v>
      </c>
      <c r="LL18" s="273">
        <v>10940201.09</v>
      </c>
      <c r="LM18" s="273">
        <v>6903116.6399999997</v>
      </c>
      <c r="LN18" s="273">
        <v>9644261.4700000007</v>
      </c>
      <c r="LO18" s="273">
        <v>8383282.0899999999</v>
      </c>
      <c r="LP18" s="273">
        <v>32827087.739999998</v>
      </c>
      <c r="LQ18" s="273">
        <v>5701444.6399999997</v>
      </c>
      <c r="LR18" s="273">
        <v>198119823.99000001</v>
      </c>
      <c r="LS18" s="273">
        <v>12923592.92</v>
      </c>
      <c r="LT18" s="273">
        <v>7240011.6600000001</v>
      </c>
      <c r="LU18" s="273">
        <v>267206444.68000001</v>
      </c>
      <c r="LV18" s="273">
        <v>133596749.48999999</v>
      </c>
      <c r="LW18" s="273">
        <v>554439167.26999998</v>
      </c>
      <c r="LX18" s="273">
        <v>66161935.759999998</v>
      </c>
      <c r="LY18" s="273">
        <v>50540073.829999998</v>
      </c>
      <c r="LZ18" s="273">
        <v>34644676.560000002</v>
      </c>
      <c r="MA18" s="273">
        <v>28149857.640000001</v>
      </c>
      <c r="MB18" s="273">
        <v>26284673.699999999</v>
      </c>
      <c r="MC18" s="273">
        <v>25400333.140000001</v>
      </c>
      <c r="MD18" s="273">
        <v>37316242.07</v>
      </c>
      <c r="ME18" s="273">
        <v>49473272.649999999</v>
      </c>
      <c r="MF18" s="273">
        <v>10236719.23</v>
      </c>
      <c r="MG18" s="273">
        <v>366905227.39999998</v>
      </c>
      <c r="MH18" s="273">
        <v>23161231.850000001</v>
      </c>
      <c r="MI18" s="273">
        <v>4577525.2</v>
      </c>
      <c r="MJ18" s="273">
        <v>4916280.4000000004</v>
      </c>
      <c r="MK18" s="273">
        <v>5860459.1500000004</v>
      </c>
      <c r="ML18" s="273">
        <v>12311860.48</v>
      </c>
      <c r="MM18" s="273">
        <v>5682922.8899999997</v>
      </c>
      <c r="MN18" s="273">
        <v>10959994.380000001</v>
      </c>
      <c r="MO18" s="273">
        <v>24101344.940000001</v>
      </c>
      <c r="MP18" s="273">
        <v>8604048.8599999994</v>
      </c>
      <c r="MQ18" s="273">
        <v>4815270.8899999997</v>
      </c>
      <c r="MR18" s="273">
        <v>11054569.52</v>
      </c>
      <c r="MS18" s="273">
        <v>291296850.17000002</v>
      </c>
      <c r="MT18" s="273">
        <v>10012270.01</v>
      </c>
      <c r="MU18" s="273">
        <v>12809366.74</v>
      </c>
      <c r="MV18" s="273">
        <v>37387020.539999999</v>
      </c>
      <c r="MW18" s="273">
        <v>16848217.789999999</v>
      </c>
      <c r="MX18" s="273">
        <v>13528820.289999999</v>
      </c>
      <c r="MY18" s="273">
        <v>23133135.9899</v>
      </c>
      <c r="MZ18" s="273">
        <v>19416476.300000001</v>
      </c>
      <c r="NA18" s="273">
        <v>14285618.360000001</v>
      </c>
      <c r="NB18" s="273">
        <v>6445262.1300000008</v>
      </c>
      <c r="NC18" s="273">
        <v>2779675.31</v>
      </c>
      <c r="ND18" s="273">
        <v>897797850.16999996</v>
      </c>
      <c r="NE18" s="273">
        <v>40724380.020000003</v>
      </c>
      <c r="NF18" s="273">
        <v>6752337.9299999997</v>
      </c>
      <c r="NG18" s="273">
        <v>166238226.34</v>
      </c>
      <c r="NH18" s="273">
        <v>7244593.9100000001</v>
      </c>
      <c r="NI18" s="273">
        <v>23404973.93</v>
      </c>
      <c r="NJ18" s="273">
        <v>68042253.340000004</v>
      </c>
      <c r="NK18" s="273">
        <v>44129125.979999997</v>
      </c>
      <c r="NL18" s="273">
        <v>1880600.42</v>
      </c>
      <c r="NM18" s="273">
        <v>23833779</v>
      </c>
      <c r="NN18" s="273">
        <v>14545960.060000001</v>
      </c>
      <c r="NO18" s="273">
        <v>6529562.7400000002</v>
      </c>
      <c r="NP18" s="273">
        <v>94241098.230000004</v>
      </c>
      <c r="NQ18" s="273">
        <v>15595098.609999999</v>
      </c>
      <c r="NR18" s="273">
        <v>7636193.0700000003</v>
      </c>
      <c r="NS18" s="273">
        <v>9044263.5600000005</v>
      </c>
      <c r="NT18" s="273">
        <v>6379653.46</v>
      </c>
      <c r="NU18" s="273">
        <v>790366.92</v>
      </c>
      <c r="NV18" s="273">
        <v>2773532.75</v>
      </c>
      <c r="NW18" s="273">
        <v>282335421.68000001</v>
      </c>
      <c r="NX18" s="273">
        <v>58142020.290000007</v>
      </c>
      <c r="NY18" s="273">
        <v>9451212.9800000004</v>
      </c>
      <c r="NZ18" s="273">
        <v>5541266.3200000003</v>
      </c>
      <c r="OA18" s="273">
        <v>6030912.5999999996</v>
      </c>
      <c r="OB18" s="273">
        <v>13688556.859999999</v>
      </c>
      <c r="OC18" s="273">
        <v>3476806.15</v>
      </c>
      <c r="OD18" s="273">
        <v>413431805.67000002</v>
      </c>
      <c r="OE18" s="273">
        <v>35870392.030000001</v>
      </c>
      <c r="OF18" s="273">
        <v>20365927.859999999</v>
      </c>
      <c r="OG18" s="273">
        <v>63909497.020000003</v>
      </c>
      <c r="OH18" s="273">
        <v>10564161.029999999</v>
      </c>
      <c r="OI18" s="273">
        <v>30833119.559999999</v>
      </c>
      <c r="OJ18" s="273">
        <v>23842559.32</v>
      </c>
      <c r="OK18" s="273">
        <v>5116557.6399999997</v>
      </c>
      <c r="OL18" s="273">
        <v>4547494.3499999996</v>
      </c>
      <c r="OM18" s="273">
        <v>258112919.97999999</v>
      </c>
      <c r="ON18" s="273">
        <v>40274792.549999997</v>
      </c>
      <c r="OO18" s="273">
        <v>68998134.010000005</v>
      </c>
      <c r="OP18" s="273">
        <v>28388864</v>
      </c>
      <c r="OQ18" s="273">
        <v>21227156.48</v>
      </c>
      <c r="OR18" s="273">
        <v>5218090.21</v>
      </c>
      <c r="OS18" s="273">
        <v>151928609.15000001</v>
      </c>
      <c r="OT18" s="273">
        <v>7727508.9799999995</v>
      </c>
      <c r="OU18" s="273">
        <v>13638575.940000001</v>
      </c>
      <c r="OV18" s="273">
        <v>15134886.08</v>
      </c>
      <c r="OW18" s="273">
        <v>29274530.049999997</v>
      </c>
      <c r="OX18" s="273">
        <v>51293406.270000003</v>
      </c>
      <c r="OY18" s="273">
        <v>18583953.280000001</v>
      </c>
      <c r="OZ18" s="273">
        <v>4385770.9399999995</v>
      </c>
      <c r="PA18" s="273">
        <v>4110030.84</v>
      </c>
      <c r="PB18" s="273">
        <v>244568710.53999999</v>
      </c>
      <c r="PC18" s="273">
        <v>7920083.9199999999</v>
      </c>
      <c r="PD18" s="273">
        <v>41807746.509999998</v>
      </c>
      <c r="PE18" s="273">
        <v>5983234.4100000001</v>
      </c>
      <c r="PF18" s="273">
        <v>21964364.289999999</v>
      </c>
      <c r="PG18" s="273">
        <v>55090260.990000002</v>
      </c>
      <c r="PH18" s="273">
        <v>12568878.9</v>
      </c>
      <c r="PI18" s="273">
        <v>14649204.83</v>
      </c>
      <c r="PJ18" s="273">
        <v>14565146.98</v>
      </c>
      <c r="PK18" s="273">
        <v>17012679.02</v>
      </c>
      <c r="PL18" s="273">
        <v>23564707</v>
      </c>
      <c r="PM18" s="273">
        <v>28501384.789999999</v>
      </c>
      <c r="PN18" s="273">
        <v>11348248.1</v>
      </c>
      <c r="PO18" s="273">
        <v>60845152.090000004</v>
      </c>
      <c r="PP18" s="273">
        <v>13856302.140000001</v>
      </c>
      <c r="PQ18" s="273">
        <v>10399380.82</v>
      </c>
      <c r="PR18" s="273">
        <v>6829587.6100000003</v>
      </c>
      <c r="PS18" s="273">
        <v>9661951.8000000007</v>
      </c>
      <c r="PT18" s="273">
        <v>795149475.37</v>
      </c>
      <c r="PU18" s="273">
        <v>9946224.8100000005</v>
      </c>
      <c r="PV18" s="273">
        <v>15396429.529999999</v>
      </c>
      <c r="PW18" s="273">
        <v>19687711.219999999</v>
      </c>
      <c r="PX18" s="273">
        <v>95942213.019999996</v>
      </c>
      <c r="PY18" s="273">
        <v>9233650.7200000007</v>
      </c>
      <c r="PZ18" s="273">
        <v>26851363.859999999</v>
      </c>
      <c r="QA18" s="273">
        <v>7570984.8899999997</v>
      </c>
      <c r="QB18" s="273">
        <v>30257177.940000001</v>
      </c>
      <c r="QC18" s="273">
        <v>9638848.5800000001</v>
      </c>
      <c r="QD18" s="273">
        <v>20533858.879999999</v>
      </c>
      <c r="QE18" s="273">
        <v>4946885.16</v>
      </c>
      <c r="QF18" s="273">
        <v>9529020.9800000004</v>
      </c>
      <c r="QG18" s="273">
        <v>11766907.67</v>
      </c>
      <c r="QH18" s="273">
        <v>15089864.619999999</v>
      </c>
      <c r="QI18" s="273">
        <v>20303880.43</v>
      </c>
      <c r="QJ18" s="273">
        <v>7818577.46</v>
      </c>
      <c r="QK18" s="273">
        <v>7653542.79</v>
      </c>
      <c r="QL18" s="273">
        <v>5102793.4800000004</v>
      </c>
      <c r="QM18" s="273">
        <v>27791499.969999999</v>
      </c>
      <c r="QN18" s="273">
        <v>27491280.289999999</v>
      </c>
      <c r="QO18" s="273">
        <v>6374212.6900000004</v>
      </c>
      <c r="QP18" s="273">
        <v>3478561.88</v>
      </c>
      <c r="QQ18" s="273">
        <v>2969589.16</v>
      </c>
      <c r="QR18" s="273">
        <v>8280996.3899999997</v>
      </c>
      <c r="QS18" s="273">
        <v>2899135.77</v>
      </c>
      <c r="QT18" s="273">
        <v>210851118.97</v>
      </c>
      <c r="QU18" s="273">
        <v>4493653.0999999996</v>
      </c>
      <c r="QV18" s="273">
        <v>23193007.219999999</v>
      </c>
      <c r="QW18" s="273">
        <v>10055314.99</v>
      </c>
      <c r="QX18" s="273">
        <v>9823013.2899999991</v>
      </c>
      <c r="QY18" s="273">
        <v>30004989.84</v>
      </c>
      <c r="QZ18" s="273">
        <v>10352450.539999999</v>
      </c>
      <c r="RA18" s="273">
        <v>31077813.09</v>
      </c>
      <c r="RB18" s="273">
        <v>16247977.789999999</v>
      </c>
      <c r="RC18" s="273">
        <v>9023389.4600000009</v>
      </c>
      <c r="RD18" s="273">
        <v>5284656.41</v>
      </c>
      <c r="RE18" s="273">
        <v>5462629.46</v>
      </c>
      <c r="RF18" s="273">
        <v>2711885.45</v>
      </c>
      <c r="RG18" s="273">
        <v>495803303.73000002</v>
      </c>
      <c r="RH18" s="273">
        <v>31468350.640000001</v>
      </c>
      <c r="RI18" s="273">
        <v>15307168.109999999</v>
      </c>
      <c r="RJ18" s="273">
        <v>13235614.949999999</v>
      </c>
      <c r="RK18" s="273">
        <v>21897959.140000001</v>
      </c>
      <c r="RL18" s="273">
        <v>18542850.920000002</v>
      </c>
      <c r="RM18" s="273">
        <v>42019796.049999997</v>
      </c>
      <c r="RN18" s="273">
        <v>12883847.34</v>
      </c>
      <c r="RO18" s="273">
        <v>16081039.77</v>
      </c>
      <c r="RP18" s="273">
        <v>56641680.850000001</v>
      </c>
      <c r="RQ18" s="273">
        <v>50732067.200000003</v>
      </c>
      <c r="RR18" s="273">
        <v>4580425.91</v>
      </c>
      <c r="RS18" s="273">
        <v>6588936.8799999999</v>
      </c>
      <c r="RT18" s="273">
        <v>8181817.2999999998</v>
      </c>
      <c r="RU18" s="273">
        <v>5023159.49</v>
      </c>
      <c r="RV18" s="273">
        <v>5692911.3600000003</v>
      </c>
      <c r="RW18" s="273">
        <v>19457424.170000002</v>
      </c>
      <c r="RX18" s="273">
        <v>9367373.6199999992</v>
      </c>
      <c r="RY18" s="273">
        <v>4385397.93</v>
      </c>
      <c r="RZ18" s="273">
        <v>4270526.0199999996</v>
      </c>
      <c r="SA18" s="273">
        <v>138003311.87</v>
      </c>
      <c r="SB18" s="273">
        <v>11391270.640000001</v>
      </c>
      <c r="SC18" s="273">
        <v>6760949.5</v>
      </c>
      <c r="SD18" s="273">
        <v>8921924.9199999999</v>
      </c>
      <c r="SE18" s="273">
        <v>4742641.2699999996</v>
      </c>
      <c r="SF18" s="273">
        <v>13423902.66</v>
      </c>
      <c r="SG18" s="273">
        <v>11979252.83</v>
      </c>
      <c r="SH18" s="273">
        <v>34212612.869999997</v>
      </c>
      <c r="SI18" s="273">
        <v>17337433.690000001</v>
      </c>
      <c r="SJ18" s="273">
        <v>23362241.989999998</v>
      </c>
      <c r="SK18" s="273">
        <v>28464846.260000002</v>
      </c>
      <c r="SL18" s="273">
        <v>4139045.38</v>
      </c>
      <c r="SM18" s="273">
        <v>94036272.650000006</v>
      </c>
      <c r="SN18" s="273">
        <v>13408385.41</v>
      </c>
      <c r="SO18" s="273">
        <v>13781836.609999999</v>
      </c>
      <c r="SP18" s="273">
        <v>29283706.460000001</v>
      </c>
      <c r="SQ18" s="273">
        <v>9279560.2599999998</v>
      </c>
      <c r="SR18" s="273">
        <v>11480974.460000001</v>
      </c>
      <c r="SS18" s="273">
        <v>10935497.18</v>
      </c>
      <c r="ST18" s="273">
        <v>5213663.99</v>
      </c>
      <c r="SU18" s="273">
        <v>209505354.43000001</v>
      </c>
      <c r="SV18" s="273">
        <v>5795876.7800000003</v>
      </c>
      <c r="SW18" s="273">
        <v>25350077.550000001</v>
      </c>
      <c r="SX18" s="273">
        <v>8706102.7699999996</v>
      </c>
      <c r="SY18" s="273">
        <v>4358313.7300000004</v>
      </c>
      <c r="SZ18" s="273">
        <v>5920433.6500000004</v>
      </c>
      <c r="TA18" s="273">
        <v>10755345.189999999</v>
      </c>
      <c r="TB18" s="273">
        <v>46479802.049999997</v>
      </c>
      <c r="TC18" s="273">
        <v>5467668.1799999997</v>
      </c>
      <c r="TD18" s="273">
        <v>4996645.5199999996</v>
      </c>
      <c r="TE18" s="273">
        <v>9277793.9399999995</v>
      </c>
      <c r="TF18" s="273">
        <v>24856431.050000001</v>
      </c>
      <c r="TG18" s="273">
        <v>7489677.0499999998</v>
      </c>
      <c r="TH18" s="273">
        <v>5610453.2800000003</v>
      </c>
      <c r="TI18" s="273">
        <v>521423243.88999999</v>
      </c>
      <c r="TJ18" s="273">
        <v>8287901.7300000004</v>
      </c>
      <c r="TK18" s="273">
        <v>6087687.5199999996</v>
      </c>
      <c r="TL18" s="273">
        <v>22675864.02</v>
      </c>
      <c r="TM18" s="273">
        <v>15229356.699999999</v>
      </c>
      <c r="TN18" s="273">
        <v>11680385.57</v>
      </c>
      <c r="TO18" s="273">
        <v>2959946.08</v>
      </c>
      <c r="TP18" s="273">
        <v>54021658.420000002</v>
      </c>
      <c r="TQ18" s="273">
        <v>8268694.7000000002</v>
      </c>
      <c r="TR18" s="273">
        <v>18233646.09</v>
      </c>
      <c r="TS18" s="273">
        <v>20029436.170000002</v>
      </c>
      <c r="TT18" s="273">
        <v>6921157.3499999996</v>
      </c>
      <c r="TU18" s="273">
        <v>3982884.19</v>
      </c>
      <c r="TV18" s="273">
        <v>8508949.3499999996</v>
      </c>
      <c r="TW18" s="273">
        <v>8797352.4600000009</v>
      </c>
      <c r="TX18" s="273">
        <v>7089960.8399999999</v>
      </c>
      <c r="TY18" s="273">
        <v>112496039.11</v>
      </c>
      <c r="TZ18" s="273">
        <v>6583313.9199999999</v>
      </c>
      <c r="UA18" s="273">
        <v>229642701.28</v>
      </c>
      <c r="UB18" s="273">
        <v>27629771.719999999</v>
      </c>
      <c r="UC18" s="273">
        <v>7095649.2300000004</v>
      </c>
      <c r="UD18" s="273">
        <v>8374101.2400000002</v>
      </c>
      <c r="UE18" s="273">
        <v>70189830.569999993</v>
      </c>
      <c r="UF18" s="273">
        <v>5057893.46</v>
      </c>
      <c r="UG18" s="273">
        <v>1896603.99</v>
      </c>
      <c r="UH18" s="273">
        <v>8383663.7599999998</v>
      </c>
      <c r="UI18" s="273">
        <v>7580868.6799999997</v>
      </c>
      <c r="UJ18" s="273">
        <v>96388091.180000007</v>
      </c>
      <c r="UK18" s="273">
        <v>17948335.120000001</v>
      </c>
      <c r="UL18" s="273">
        <v>12479993.93</v>
      </c>
      <c r="UM18" s="273">
        <v>19521014.350000001</v>
      </c>
      <c r="UN18" s="273">
        <v>17126877.109999999</v>
      </c>
      <c r="UO18" s="273">
        <v>8737986.6099999994</v>
      </c>
      <c r="UP18" s="273">
        <v>863806934.98000002</v>
      </c>
      <c r="UQ18" s="273">
        <v>14166921.84</v>
      </c>
      <c r="UR18" s="273">
        <v>12513029.25</v>
      </c>
      <c r="US18" s="273">
        <v>83765337.239999995</v>
      </c>
      <c r="UT18" s="273">
        <v>3645858.13</v>
      </c>
      <c r="UU18" s="273">
        <v>11058477.140000001</v>
      </c>
      <c r="UV18" s="273">
        <v>41717129.859999999</v>
      </c>
      <c r="UW18" s="273">
        <v>7562021.4199999999</v>
      </c>
      <c r="UX18" s="273">
        <v>7064680.5</v>
      </c>
      <c r="UY18" s="273">
        <v>9390946.2599999998</v>
      </c>
      <c r="UZ18" s="273">
        <v>10952564.869999999</v>
      </c>
      <c r="VA18" s="273">
        <v>36778314.649999999</v>
      </c>
      <c r="VB18" s="273">
        <v>15313076.42</v>
      </c>
      <c r="VC18" s="273">
        <v>30941213.16</v>
      </c>
      <c r="VD18" s="273">
        <v>4320702.63</v>
      </c>
      <c r="VE18" s="273">
        <v>5170477.9400000004</v>
      </c>
      <c r="VF18" s="273">
        <v>6157709.2199999997</v>
      </c>
      <c r="VG18" s="273">
        <v>5459589.4000000004</v>
      </c>
      <c r="VH18" s="273">
        <v>36446345.350000001</v>
      </c>
      <c r="VI18" s="273">
        <v>3776168.25</v>
      </c>
      <c r="VJ18" s="273">
        <v>3713684.76</v>
      </c>
      <c r="VK18" s="273">
        <v>3821341.35</v>
      </c>
      <c r="VL18" s="273">
        <v>301892891.25999999</v>
      </c>
      <c r="VM18" s="273">
        <v>21121788.440000001</v>
      </c>
      <c r="VN18" s="273">
        <v>9348383.9399999995</v>
      </c>
      <c r="VO18" s="273">
        <v>31979768.539999999</v>
      </c>
      <c r="VP18" s="273">
        <v>43618365.299999997</v>
      </c>
      <c r="VQ18" s="273">
        <v>37841717.960000001</v>
      </c>
      <c r="VR18" s="273">
        <v>17063853.350000001</v>
      </c>
      <c r="VS18" s="273">
        <v>19163711.59</v>
      </c>
      <c r="VT18" s="273">
        <v>11405332.82</v>
      </c>
      <c r="VU18" s="273">
        <v>55935422.289999999</v>
      </c>
      <c r="VV18" s="273">
        <v>11301579.73</v>
      </c>
      <c r="VW18" s="273">
        <v>53727371.479999997</v>
      </c>
      <c r="VX18" s="273">
        <v>14889702.119999999</v>
      </c>
      <c r="VY18" s="273">
        <v>7049223.0099999998</v>
      </c>
      <c r="VZ18" s="273">
        <v>5554932.5</v>
      </c>
      <c r="WA18" s="273">
        <v>1362137404.53</v>
      </c>
      <c r="WB18" s="273">
        <v>27262580.420000002</v>
      </c>
      <c r="WC18" s="273">
        <v>16346596.779999999</v>
      </c>
      <c r="WD18" s="273">
        <v>16448406.02</v>
      </c>
      <c r="WE18" s="273">
        <v>8360589.0700000003</v>
      </c>
      <c r="WF18" s="273">
        <v>16115334.25</v>
      </c>
      <c r="WG18" s="273">
        <v>37634930.729999997</v>
      </c>
      <c r="WH18" s="273">
        <v>58628325.289999999</v>
      </c>
      <c r="WI18" s="273">
        <v>15840085.02</v>
      </c>
      <c r="WJ18" s="273">
        <v>23777430.109999999</v>
      </c>
      <c r="WK18" s="273">
        <v>20009364.960000001</v>
      </c>
      <c r="WL18" s="273">
        <v>65163536.899999999</v>
      </c>
      <c r="WM18" s="273">
        <v>15606070.720000001</v>
      </c>
      <c r="WN18" s="273">
        <v>46516482.159999996</v>
      </c>
      <c r="WO18" s="273">
        <v>95045370.200000003</v>
      </c>
      <c r="WP18" s="273">
        <v>32265960.859999999</v>
      </c>
      <c r="WQ18" s="273">
        <v>19225467.899999999</v>
      </c>
      <c r="WR18" s="273">
        <v>33326419.41</v>
      </c>
      <c r="WS18" s="273">
        <v>7728100.0199999996</v>
      </c>
      <c r="WT18" s="273">
        <v>58360418.07</v>
      </c>
      <c r="WU18" s="273">
        <v>103728019.34999999</v>
      </c>
      <c r="WV18" s="273">
        <v>13859584.199999999</v>
      </c>
      <c r="WW18" s="273">
        <v>17264216.760000002</v>
      </c>
      <c r="WX18" s="273">
        <v>7543528.2199999997</v>
      </c>
      <c r="WY18" s="273">
        <v>7254921.25</v>
      </c>
      <c r="WZ18" s="273">
        <v>12936173.52</v>
      </c>
      <c r="XA18" s="273">
        <v>8029829.9500000002</v>
      </c>
      <c r="XB18" s="273">
        <v>9772894.5299999993</v>
      </c>
      <c r="XC18" s="273">
        <v>61442792.409999996</v>
      </c>
      <c r="XD18" s="273">
        <v>6429266.0800000001</v>
      </c>
      <c r="XE18" s="273">
        <v>9791994.3000000007</v>
      </c>
      <c r="XF18" s="273">
        <v>3970690.35</v>
      </c>
      <c r="XG18" s="273">
        <v>5972511.3300000001</v>
      </c>
      <c r="XH18" s="273">
        <v>567633245.88999999</v>
      </c>
      <c r="XI18" s="273">
        <v>17461966.850000001</v>
      </c>
      <c r="XJ18" s="273">
        <v>20613783.870000001</v>
      </c>
      <c r="XK18" s="273">
        <v>100239685.36</v>
      </c>
      <c r="XL18" s="273">
        <v>17189116.829999998</v>
      </c>
      <c r="XM18" s="273">
        <v>22938205.52</v>
      </c>
      <c r="XN18" s="273">
        <v>34970104.25</v>
      </c>
      <c r="XO18" s="273">
        <v>14417850.26</v>
      </c>
      <c r="XP18" s="273">
        <v>12200051.109999999</v>
      </c>
      <c r="XQ18" s="273">
        <v>35687993.600000001</v>
      </c>
      <c r="XR18" s="273">
        <v>27393044.390000001</v>
      </c>
      <c r="XS18" s="273">
        <v>9428755.9299999997</v>
      </c>
      <c r="XT18" s="273">
        <v>8505954.3399999999</v>
      </c>
      <c r="XU18" s="273">
        <v>19658765</v>
      </c>
      <c r="XV18" s="273">
        <v>10157240.289999999</v>
      </c>
      <c r="XW18" s="273">
        <v>6003133.0300000003</v>
      </c>
      <c r="XX18" s="273">
        <v>6434361.5099999998</v>
      </c>
      <c r="XY18" s="273">
        <v>6274108.0599999996</v>
      </c>
      <c r="XZ18" s="273">
        <v>7282824.8499999996</v>
      </c>
      <c r="YA18" s="273">
        <v>7789395.9000000004</v>
      </c>
      <c r="YB18" s="273">
        <v>8380837.6600000001</v>
      </c>
      <c r="YC18" s="273">
        <v>6838924.25</v>
      </c>
      <c r="YD18" s="273">
        <v>5016727.3600000003</v>
      </c>
      <c r="YE18" s="273">
        <v>760446313.64999998</v>
      </c>
      <c r="YF18" s="273">
        <v>24121821.739999998</v>
      </c>
      <c r="YG18" s="273">
        <v>31085505.879999999</v>
      </c>
      <c r="YH18" s="273">
        <v>17911911.559999999</v>
      </c>
      <c r="YI18" s="273">
        <v>93184234.159999996</v>
      </c>
      <c r="YJ18" s="273">
        <v>23537900.91</v>
      </c>
      <c r="YK18" s="273">
        <v>39437150.060000002</v>
      </c>
      <c r="YL18" s="273">
        <v>10131391.68</v>
      </c>
      <c r="YM18" s="273">
        <v>60906378.920000002</v>
      </c>
      <c r="YN18" s="273">
        <v>31073012.059999999</v>
      </c>
      <c r="YO18" s="273">
        <v>15893268.140000001</v>
      </c>
      <c r="YP18" s="273">
        <v>9769448.4000000004</v>
      </c>
      <c r="YQ18" s="273">
        <v>16375996.699999999</v>
      </c>
      <c r="YR18" s="273">
        <v>14996907.43</v>
      </c>
      <c r="YS18" s="273">
        <v>12011071.08</v>
      </c>
      <c r="YT18" s="273">
        <v>6296134.2800000003</v>
      </c>
      <c r="YU18" s="273">
        <v>13675510.48</v>
      </c>
      <c r="YV18" s="273">
        <v>147629494.86000001</v>
      </c>
      <c r="YW18" s="273">
        <v>8105688.54</v>
      </c>
      <c r="YX18" s="273">
        <v>7851173.29</v>
      </c>
      <c r="YY18" s="273">
        <v>5859224.9299999997</v>
      </c>
      <c r="YZ18" s="273">
        <v>12377293.42</v>
      </c>
      <c r="ZA18" s="273">
        <v>4228554.8</v>
      </c>
      <c r="ZB18" s="273">
        <v>4874863.57</v>
      </c>
      <c r="ZC18" s="273">
        <v>194637628.03</v>
      </c>
      <c r="ZD18" s="273">
        <v>6430703.8399999999</v>
      </c>
      <c r="ZE18" s="273">
        <v>12088131.640000001</v>
      </c>
      <c r="ZF18" s="273">
        <v>27691834.640000001</v>
      </c>
      <c r="ZG18" s="273">
        <v>7760880.5499999998</v>
      </c>
      <c r="ZH18" s="273">
        <v>9883354.0600000005</v>
      </c>
      <c r="ZI18" s="273">
        <v>4569987.75</v>
      </c>
      <c r="ZJ18" s="273">
        <v>7321103.7300000004</v>
      </c>
      <c r="ZK18" s="273">
        <v>48907112.350000001</v>
      </c>
      <c r="ZL18" s="273">
        <v>391488930.77999997</v>
      </c>
      <c r="ZM18" s="273">
        <v>8255376.5499999998</v>
      </c>
      <c r="ZN18" s="273">
        <v>42651359.869999997</v>
      </c>
      <c r="ZO18" s="273">
        <v>97737376.030000001</v>
      </c>
      <c r="ZP18" s="273">
        <v>34788706.789999999</v>
      </c>
      <c r="ZQ18" s="273">
        <v>8862170.4399999995</v>
      </c>
      <c r="ZR18" s="273">
        <v>15907483.92</v>
      </c>
      <c r="ZS18" s="273">
        <v>28475977.569999997</v>
      </c>
      <c r="ZT18" s="273">
        <v>28034093.969999999</v>
      </c>
      <c r="ZU18" s="273">
        <v>33145162.870000001</v>
      </c>
      <c r="ZV18" s="273">
        <v>4664812.92</v>
      </c>
      <c r="ZW18" s="273">
        <v>8987258.2400000002</v>
      </c>
      <c r="ZX18" s="273">
        <v>16308186.27</v>
      </c>
      <c r="ZY18" s="273">
        <v>22783244</v>
      </c>
      <c r="ZZ18" s="273">
        <v>6555156.4199999999</v>
      </c>
      <c r="AAA18" s="273">
        <v>9148643.2400000002</v>
      </c>
      <c r="AAB18" s="273">
        <v>11311050.460000001</v>
      </c>
      <c r="AAC18" s="273">
        <v>3351751.15</v>
      </c>
      <c r="AAD18" s="273">
        <v>11921593.84</v>
      </c>
      <c r="AAE18" s="273">
        <v>7086198.5999999996</v>
      </c>
      <c r="AAF18" s="273">
        <v>4637187.4400000004</v>
      </c>
      <c r="AAG18" s="273">
        <v>6041588.0899999999</v>
      </c>
      <c r="AAH18" s="273">
        <v>203448148.88</v>
      </c>
      <c r="AAI18" s="273">
        <v>8409560.4399999995</v>
      </c>
      <c r="AAJ18" s="273">
        <v>10466631.310000001</v>
      </c>
      <c r="AAK18" s="273">
        <v>7762854.2599999998</v>
      </c>
      <c r="AAL18" s="273">
        <v>6920468.1200000001</v>
      </c>
      <c r="AAM18" s="273">
        <v>17901611.640000001</v>
      </c>
      <c r="AAN18" s="273">
        <v>8743302.1699999999</v>
      </c>
      <c r="AAO18" s="273">
        <v>1006919726.54</v>
      </c>
      <c r="AAP18" s="273">
        <v>16224004.91</v>
      </c>
      <c r="AAQ18" s="273">
        <v>6910553.9900000002</v>
      </c>
      <c r="AAR18" s="273">
        <v>37403717.210000001</v>
      </c>
      <c r="AAS18" s="273">
        <v>22611782.530000001</v>
      </c>
      <c r="AAT18" s="273">
        <v>17729306.239999998</v>
      </c>
      <c r="AAU18" s="273">
        <v>13479672.5</v>
      </c>
      <c r="AAV18" s="273">
        <v>22411497.440000001</v>
      </c>
      <c r="AAW18" s="273">
        <v>63692510.979999997</v>
      </c>
      <c r="AAX18" s="273">
        <v>10627734.34</v>
      </c>
      <c r="AAY18" s="273">
        <v>19441114.530000001</v>
      </c>
      <c r="AAZ18" s="273">
        <v>101399331.3</v>
      </c>
      <c r="ABA18" s="273">
        <v>51812976.880000003</v>
      </c>
      <c r="ABB18" s="273">
        <v>5055435.13</v>
      </c>
      <c r="ABC18" s="273">
        <v>10477716.57</v>
      </c>
      <c r="ABD18" s="273">
        <v>13036860.289999999</v>
      </c>
      <c r="ABE18" s="273">
        <v>9467450.3900000006</v>
      </c>
      <c r="ABF18" s="273">
        <v>15516143.380000001</v>
      </c>
      <c r="ABG18" s="273">
        <v>8545236.2699999996</v>
      </c>
      <c r="ABH18" s="273">
        <v>83463205.719999999</v>
      </c>
      <c r="ABI18" s="273">
        <v>60513465.560000002</v>
      </c>
      <c r="ABJ18" s="273">
        <v>7901875.0999999996</v>
      </c>
      <c r="ABK18" s="273">
        <v>7712180.7999999998</v>
      </c>
      <c r="ABL18" s="273">
        <v>5568057.3399999999</v>
      </c>
      <c r="ABM18" s="273">
        <v>3900576.7</v>
      </c>
      <c r="ABN18" s="273">
        <v>5158944.25</v>
      </c>
      <c r="ABO18" s="273">
        <v>171252907.75</v>
      </c>
      <c r="ABP18" s="273">
        <v>11011598.550000001</v>
      </c>
      <c r="ABQ18" s="273">
        <v>8041911.9199999999</v>
      </c>
      <c r="ABR18" s="273">
        <v>19178983.859999999</v>
      </c>
      <c r="ABS18" s="273">
        <v>10532722.52</v>
      </c>
      <c r="ABT18" s="273">
        <v>8326426</v>
      </c>
      <c r="ABU18" s="273">
        <v>7547213.1200000001</v>
      </c>
      <c r="ABV18" s="273">
        <v>10106633.619999999</v>
      </c>
      <c r="ABW18" s="273">
        <v>498726.62</v>
      </c>
      <c r="ABX18" s="273">
        <v>171573320.31999999</v>
      </c>
      <c r="ABY18" s="273">
        <v>8558823.1999999993</v>
      </c>
      <c r="ABZ18" s="273">
        <v>25071103.350000001</v>
      </c>
      <c r="ACA18" s="273">
        <v>5967323.2300000004</v>
      </c>
      <c r="ACB18" s="273">
        <v>4424072.26</v>
      </c>
      <c r="ACC18" s="273">
        <v>32261927.800000001</v>
      </c>
      <c r="ACD18" s="273">
        <v>5001416.88</v>
      </c>
      <c r="ACE18" s="273">
        <v>7230227.0499999998</v>
      </c>
      <c r="ACF18" s="273">
        <v>5284920.4800000004</v>
      </c>
      <c r="ACG18" s="273">
        <v>17814977.73</v>
      </c>
      <c r="ACH18" s="273">
        <v>4417825.93</v>
      </c>
      <c r="ACI18" s="273">
        <v>445386279.76999998</v>
      </c>
      <c r="ACJ18" s="273">
        <v>6629527.6900000004</v>
      </c>
      <c r="ACK18" s="273">
        <v>13223485.220000001</v>
      </c>
      <c r="ACL18" s="273">
        <v>19940060.960000001</v>
      </c>
      <c r="ACM18" s="273">
        <v>8858180.6799999997</v>
      </c>
      <c r="ACN18" s="273">
        <v>9856065.9900000002</v>
      </c>
      <c r="ACO18" s="273">
        <v>19415374.629999999</v>
      </c>
      <c r="ACP18" s="273">
        <v>64872740.030000001</v>
      </c>
      <c r="ACQ18" s="273">
        <v>103018098.48999999</v>
      </c>
      <c r="ACR18" s="273">
        <v>6594269.7599999998</v>
      </c>
      <c r="ACS18" s="273">
        <v>14752515.48</v>
      </c>
      <c r="ACT18" s="273">
        <v>10949516.85</v>
      </c>
      <c r="ACU18" s="273">
        <v>17759737.350000001</v>
      </c>
      <c r="ACV18" s="273">
        <v>56640374.850000001</v>
      </c>
      <c r="ACW18" s="273">
        <v>10042981.09</v>
      </c>
      <c r="ACX18" s="273">
        <v>10134351.550000001</v>
      </c>
      <c r="ACY18" s="273">
        <v>4050789.59</v>
      </c>
      <c r="ACZ18" s="273">
        <v>2636060.9</v>
      </c>
      <c r="ADA18" s="273">
        <v>9126383.3399999999</v>
      </c>
      <c r="ADB18" s="273">
        <v>4720969.8499999996</v>
      </c>
      <c r="ADC18" s="273">
        <v>4385966.9000000004</v>
      </c>
      <c r="ADD18" s="273">
        <v>5560074.2999999998</v>
      </c>
      <c r="ADE18" s="273">
        <v>11272089.359999999</v>
      </c>
      <c r="ADF18" s="273">
        <v>73301239.010000005</v>
      </c>
      <c r="ADG18" s="273">
        <v>56883303.18</v>
      </c>
      <c r="ADH18" s="273">
        <v>3461677.53</v>
      </c>
      <c r="ADI18" s="273">
        <v>2702303.03</v>
      </c>
      <c r="ADJ18" s="273">
        <v>22125967.52</v>
      </c>
      <c r="ADK18" s="273">
        <v>1395869.17</v>
      </c>
      <c r="ADL18" s="273">
        <v>6699509.1699999999</v>
      </c>
      <c r="ADM18" s="273">
        <v>5525232.8700000001</v>
      </c>
      <c r="ADN18" s="273">
        <v>7352164.5499999998</v>
      </c>
      <c r="ADO18" s="273">
        <v>360662991.33999997</v>
      </c>
      <c r="ADP18" s="273">
        <v>16582858.199999999</v>
      </c>
      <c r="ADQ18" s="273">
        <v>21742325.43</v>
      </c>
      <c r="ADR18" s="273">
        <v>3027870.81</v>
      </c>
      <c r="ADS18" s="273">
        <v>75482018.930000007</v>
      </c>
      <c r="ADT18" s="273">
        <v>2519742.41</v>
      </c>
      <c r="ADU18" s="273">
        <v>3312078.1</v>
      </c>
      <c r="ADV18" s="273">
        <v>6798825.5999999996</v>
      </c>
      <c r="ADW18" s="273">
        <v>2377618.31</v>
      </c>
      <c r="ADX18" s="273">
        <v>1009043.54</v>
      </c>
      <c r="ADY18" s="273">
        <v>728912486.63999999</v>
      </c>
      <c r="ADZ18" s="273">
        <v>42835460.18</v>
      </c>
      <c r="AEA18" s="273">
        <v>35852377.590000004</v>
      </c>
      <c r="AEB18" s="273">
        <v>7920343.9400000004</v>
      </c>
      <c r="AEC18" s="273">
        <v>8174945.5</v>
      </c>
      <c r="AED18" s="273">
        <v>33137039.800000001</v>
      </c>
      <c r="AEE18" s="273">
        <v>11129770.25</v>
      </c>
      <c r="AEF18" s="273">
        <v>10180692.66</v>
      </c>
      <c r="AEG18" s="273">
        <v>5754910.0999999996</v>
      </c>
      <c r="AEH18" s="273">
        <v>12928353.859999999</v>
      </c>
      <c r="AEI18" s="273">
        <v>14425363.43</v>
      </c>
      <c r="AEJ18" s="273">
        <v>21105778.079999998</v>
      </c>
      <c r="AEK18" s="273">
        <v>7745050.6299999999</v>
      </c>
      <c r="AEL18" s="273">
        <v>11881771.050000001</v>
      </c>
      <c r="AEM18" s="273">
        <v>17646087.280000001</v>
      </c>
      <c r="AEN18" s="273">
        <v>16504110.550000001</v>
      </c>
      <c r="AEO18" s="273">
        <v>4198328.18</v>
      </c>
      <c r="AEP18" s="273">
        <v>25807772.960000001</v>
      </c>
      <c r="AEQ18" s="273">
        <v>6335333.71</v>
      </c>
      <c r="AER18" s="273">
        <v>16854298.600000001</v>
      </c>
      <c r="AES18" s="273">
        <v>323829493.44999999</v>
      </c>
      <c r="AET18" s="273">
        <v>23079557.219999999</v>
      </c>
      <c r="AEU18" s="273">
        <v>22058146.670000002</v>
      </c>
      <c r="AEV18" s="273">
        <v>12431051.41</v>
      </c>
      <c r="AEW18" s="273">
        <v>9297418.6999999993</v>
      </c>
      <c r="AEX18" s="273">
        <v>33864697.159999996</v>
      </c>
      <c r="AEY18" s="273">
        <v>9977911.4000000004</v>
      </c>
      <c r="AEZ18" s="273">
        <v>15619109.9</v>
      </c>
      <c r="AFA18" s="273">
        <v>11764710.92</v>
      </c>
      <c r="AFB18" s="273">
        <v>3274660.65</v>
      </c>
      <c r="AFC18" s="273">
        <v>157233589.37</v>
      </c>
      <c r="AFD18" s="273">
        <v>77221358.710000008</v>
      </c>
      <c r="AFE18" s="273">
        <v>25046134.609999999</v>
      </c>
      <c r="AFF18" s="273">
        <v>11256421.119999999</v>
      </c>
      <c r="AFG18" s="273">
        <v>13732607.42</v>
      </c>
      <c r="AFH18" s="273">
        <v>11303094.609999999</v>
      </c>
      <c r="AFI18" s="273">
        <v>6104328.7699999996</v>
      </c>
      <c r="AFJ18" s="273">
        <v>9342788.2699999996</v>
      </c>
      <c r="AFK18" s="273">
        <v>5333149.41</v>
      </c>
      <c r="AFL18" s="273">
        <v>6933234.6399999997</v>
      </c>
      <c r="AFM18" s="273">
        <v>6108078.5300000003</v>
      </c>
      <c r="AFN18" s="273">
        <v>7157448.2199999997</v>
      </c>
      <c r="AFO18" s="273">
        <v>7895511.5999999996</v>
      </c>
      <c r="AFP18" s="273">
        <v>142322526.08000001</v>
      </c>
      <c r="AFQ18" s="273">
        <v>12521040.609999999</v>
      </c>
      <c r="AFR18" s="273">
        <v>9626003.9299999997</v>
      </c>
      <c r="AFS18" s="273">
        <v>5500488.5099999998</v>
      </c>
      <c r="AFT18" s="273">
        <v>6647760.4100000001</v>
      </c>
      <c r="AFU18" s="273">
        <v>3593438.97</v>
      </c>
      <c r="AFV18" s="273">
        <v>3397027.27</v>
      </c>
      <c r="AFW18" s="273">
        <v>11508177.58</v>
      </c>
      <c r="AFX18" s="273">
        <v>7768399.8600000003</v>
      </c>
      <c r="AFY18" s="273">
        <v>7793189.4800000004</v>
      </c>
      <c r="AFZ18" s="273">
        <v>16834000.77</v>
      </c>
      <c r="AGA18" s="273">
        <v>4529432.38</v>
      </c>
      <c r="AGB18" s="273">
        <v>299853220.60000002</v>
      </c>
      <c r="AGC18" s="273">
        <v>12713791.1</v>
      </c>
      <c r="AGD18" s="273">
        <v>8862237.4600000009</v>
      </c>
      <c r="AGE18" s="273">
        <v>8057107.6699999999</v>
      </c>
      <c r="AGF18" s="273">
        <v>26123921.920000002</v>
      </c>
      <c r="AGG18" s="273">
        <v>9617788.0500000007</v>
      </c>
      <c r="AGH18" s="273">
        <v>3904339.49</v>
      </c>
      <c r="AGI18" s="273">
        <v>15339515.09</v>
      </c>
      <c r="AGJ18" s="273">
        <v>4945707.17</v>
      </c>
      <c r="AGK18" s="273">
        <v>7306424.9199999999</v>
      </c>
      <c r="AGL18" s="273">
        <v>3482817.71</v>
      </c>
      <c r="AGM18" s="273">
        <v>262889899.92999998</v>
      </c>
      <c r="AGN18" s="273">
        <v>25016424.789999999</v>
      </c>
      <c r="AGO18" s="273">
        <v>8780068.2400000002</v>
      </c>
      <c r="AGP18" s="273">
        <v>7908630.3200000003</v>
      </c>
      <c r="AGQ18" s="273">
        <v>14780425.810000001</v>
      </c>
      <c r="AGR18" s="273">
        <v>6510842.8899999997</v>
      </c>
      <c r="AGS18" s="273">
        <v>3783451.1300000004</v>
      </c>
      <c r="AGT18" s="273">
        <v>4264068.1099999994</v>
      </c>
      <c r="AGU18" s="273">
        <v>449503786.31999999</v>
      </c>
      <c r="AGV18" s="273">
        <v>468570957.94</v>
      </c>
      <c r="AGW18" s="273">
        <v>10032394.93</v>
      </c>
      <c r="AGX18" s="273">
        <v>34100293.390000001</v>
      </c>
      <c r="AGY18" s="273">
        <v>64419238.950000003</v>
      </c>
      <c r="AGZ18" s="273">
        <v>17234719.620000001</v>
      </c>
      <c r="AHA18" s="273">
        <v>16012932.640000001</v>
      </c>
      <c r="AHB18" s="273">
        <v>30847182.359999999</v>
      </c>
      <c r="AHC18" s="273">
        <v>5649185.0200000005</v>
      </c>
      <c r="AHD18" s="273">
        <v>11031558.26</v>
      </c>
      <c r="AHE18" s="273">
        <v>29598765.170000002</v>
      </c>
      <c r="AHF18" s="273">
        <v>9981638.4800000004</v>
      </c>
      <c r="AHG18" s="273">
        <v>5230440.83</v>
      </c>
      <c r="AHH18" s="273">
        <v>7468709.4500000002</v>
      </c>
      <c r="AHI18" s="273">
        <v>8794576.9600000009</v>
      </c>
      <c r="AHJ18" s="273">
        <v>7904107.2400000002</v>
      </c>
      <c r="AHK18" s="273">
        <v>5830733.8499999996</v>
      </c>
      <c r="AHL18" s="273">
        <v>108622659.73</v>
      </c>
      <c r="AHM18" s="273">
        <v>5701477.8700000001</v>
      </c>
      <c r="AHN18" s="273">
        <v>6880339.0499999998</v>
      </c>
      <c r="AHO18" s="273">
        <v>4425255.42</v>
      </c>
      <c r="AHP18" s="273">
        <v>19458821.84</v>
      </c>
      <c r="AHQ18" s="294">
        <v>5267280.72</v>
      </c>
      <c r="AHR18" s="327">
        <v>4798123.7699999996</v>
      </c>
      <c r="AHS18" s="294">
        <f>SUM(D18:AHR18)</f>
        <v>41596085803.489822</v>
      </c>
      <c r="AHT18" s="271" t="b">
        <f t="shared" si="1"/>
        <v>1</v>
      </c>
      <c r="AHU18" s="275" t="s">
        <v>19</v>
      </c>
    </row>
    <row r="19" spans="1:905" ht="23.4" customHeight="1" x14ac:dyDescent="0.8">
      <c r="B19" s="270" t="s">
        <v>21</v>
      </c>
      <c r="C19" s="271" t="s">
        <v>22</v>
      </c>
      <c r="D19" s="273">
        <v>312465960.17000002</v>
      </c>
      <c r="E19" s="273">
        <v>3706292.47</v>
      </c>
      <c r="F19" s="273">
        <v>6160974.1399999997</v>
      </c>
      <c r="G19" s="273">
        <v>1277477.8899999999</v>
      </c>
      <c r="H19" s="273">
        <v>25075644.699999999</v>
      </c>
      <c r="I19" s="273">
        <v>2648933.77</v>
      </c>
      <c r="J19" s="273">
        <v>17605517.469999999</v>
      </c>
      <c r="K19" s="273">
        <v>3823710.09</v>
      </c>
      <c r="L19" s="273">
        <v>4380293.18</v>
      </c>
      <c r="M19" s="273">
        <v>3619709.12</v>
      </c>
      <c r="N19" s="273">
        <v>2660987.02</v>
      </c>
      <c r="O19" s="273">
        <v>1993197.75</v>
      </c>
      <c r="P19" s="273">
        <v>4367688.43</v>
      </c>
      <c r="Q19" s="273">
        <v>1939139.27</v>
      </c>
      <c r="R19" s="273">
        <v>2183936.02</v>
      </c>
      <c r="S19" s="273">
        <v>8144184.4699999997</v>
      </c>
      <c r="T19" s="273">
        <v>3363352.97</v>
      </c>
      <c r="U19" s="273">
        <v>659691.18000000005</v>
      </c>
      <c r="V19" s="273">
        <v>262330233.78</v>
      </c>
      <c r="W19" s="273">
        <v>36777087.219999999</v>
      </c>
      <c r="X19" s="273">
        <v>3848984.45</v>
      </c>
      <c r="Y19" s="273">
        <v>6028448.46</v>
      </c>
      <c r="Z19" s="273">
        <v>3464204.66</v>
      </c>
      <c r="AA19" s="273">
        <v>3671873.06</v>
      </c>
      <c r="AB19" s="273">
        <v>1065260.55</v>
      </c>
      <c r="AC19" s="273">
        <v>40514261.120000005</v>
      </c>
      <c r="AD19" s="273">
        <v>5112690.9700000007</v>
      </c>
      <c r="AE19" s="273">
        <v>2910584.6100000003</v>
      </c>
      <c r="AF19" s="273">
        <v>21763589.129999999</v>
      </c>
      <c r="AG19" s="273">
        <v>4519570.88</v>
      </c>
      <c r="AH19" s="273">
        <v>44311386.289999999</v>
      </c>
      <c r="AI19" s="273">
        <v>6336322.4399999995</v>
      </c>
      <c r="AJ19" s="273">
        <v>2891699.32</v>
      </c>
      <c r="AK19" s="273">
        <v>2264446.14</v>
      </c>
      <c r="AL19" s="273">
        <v>3370234.36</v>
      </c>
      <c r="AM19" s="273">
        <v>3059172.71</v>
      </c>
      <c r="AN19" s="273">
        <v>1741242.15</v>
      </c>
      <c r="AO19" s="273">
        <v>2107473.0299999998</v>
      </c>
      <c r="AP19" s="273">
        <v>1179620.74</v>
      </c>
      <c r="AQ19" s="273">
        <v>1471331.6600000001</v>
      </c>
      <c r="AR19" s="273">
        <v>1381017.43</v>
      </c>
      <c r="AS19" s="273">
        <v>875914.55999999994</v>
      </c>
      <c r="AT19" s="273">
        <v>142030685.95999998</v>
      </c>
      <c r="AU19" s="273">
        <v>1299673.24</v>
      </c>
      <c r="AV19" s="273">
        <v>819079.66</v>
      </c>
      <c r="AW19" s="273">
        <v>1424791.3199999998</v>
      </c>
      <c r="AX19" s="273">
        <v>3625618.3</v>
      </c>
      <c r="AY19" s="273">
        <v>4634134.92</v>
      </c>
      <c r="AZ19" s="273">
        <v>1355751.73</v>
      </c>
      <c r="BA19" s="273">
        <v>1830414.8800000001</v>
      </c>
      <c r="BB19" s="273">
        <v>829800.12999999989</v>
      </c>
      <c r="BC19" s="273">
        <v>1040258.63</v>
      </c>
      <c r="BD19" s="273">
        <v>1182378.69</v>
      </c>
      <c r="BE19" s="273">
        <v>715121.83</v>
      </c>
      <c r="BF19" s="273">
        <v>16310312.890000001</v>
      </c>
      <c r="BG19" s="273">
        <v>553766.75</v>
      </c>
      <c r="BH19" s="273">
        <v>1012248.25</v>
      </c>
      <c r="BI19" s="273">
        <v>62407419.07</v>
      </c>
      <c r="BJ19" s="273">
        <v>47698825.850000001</v>
      </c>
      <c r="BK19" s="273">
        <v>4030736.94</v>
      </c>
      <c r="BL19" s="273">
        <v>1454786.04</v>
      </c>
      <c r="BM19" s="273">
        <v>2996918.36</v>
      </c>
      <c r="BN19" s="273">
        <v>4071447.43</v>
      </c>
      <c r="BO19" s="273">
        <v>3083280.0900000003</v>
      </c>
      <c r="BP19" s="273">
        <v>1068678.8600000001</v>
      </c>
      <c r="BQ19" s="273">
        <v>251254.12</v>
      </c>
      <c r="BR19" s="273">
        <v>122334535.36</v>
      </c>
      <c r="BS19" s="273">
        <v>2364739.61</v>
      </c>
      <c r="BT19" s="273">
        <v>3994881.79</v>
      </c>
      <c r="BU19" s="273">
        <v>3078394.66</v>
      </c>
      <c r="BV19" s="273">
        <v>2003701.0799999998</v>
      </c>
      <c r="BW19" s="273">
        <v>1801616.5</v>
      </c>
      <c r="BX19" s="273">
        <v>1359150.2</v>
      </c>
      <c r="BY19" s="273">
        <v>2682545.9300000002</v>
      </c>
      <c r="BZ19" s="273">
        <v>26140235.879999999</v>
      </c>
      <c r="CA19" s="273">
        <v>2807416.56</v>
      </c>
      <c r="CB19" s="273">
        <v>4619226.66</v>
      </c>
      <c r="CC19" s="273">
        <v>9223204.870000001</v>
      </c>
      <c r="CD19" s="273">
        <v>1447267.74</v>
      </c>
      <c r="CE19" s="273">
        <v>1931818.7999999998</v>
      </c>
      <c r="CF19" s="273">
        <v>1017808.11</v>
      </c>
      <c r="CG19" s="273">
        <v>409402559.53999996</v>
      </c>
      <c r="CH19" s="273">
        <v>3829462.09</v>
      </c>
      <c r="CI19" s="273">
        <v>22560222.809999999</v>
      </c>
      <c r="CJ19" s="273">
        <v>1743606.69</v>
      </c>
      <c r="CK19" s="273">
        <v>2723697.11</v>
      </c>
      <c r="CL19" s="273">
        <v>2110344.89</v>
      </c>
      <c r="CM19" s="273">
        <v>2583274.5199999996</v>
      </c>
      <c r="CN19" s="273">
        <v>5845054.96</v>
      </c>
      <c r="CO19" s="273">
        <v>548718.43999999994</v>
      </c>
      <c r="CP19" s="273">
        <v>1616386.6099999999</v>
      </c>
      <c r="CQ19" s="273">
        <v>2082408.87</v>
      </c>
      <c r="CR19" s="273">
        <v>2824925.39</v>
      </c>
      <c r="CS19" s="273">
        <v>1872361.88</v>
      </c>
      <c r="CT19" s="273">
        <v>109118348.07000001</v>
      </c>
      <c r="CU19" s="273">
        <v>1813918.97</v>
      </c>
      <c r="CV19" s="273">
        <v>2385229.59</v>
      </c>
      <c r="CW19" s="273">
        <v>5502698.9800000004</v>
      </c>
      <c r="CX19" s="273">
        <v>1013665.76</v>
      </c>
      <c r="CY19" s="273">
        <v>5205091.32</v>
      </c>
      <c r="CZ19" s="273">
        <v>1830517.1300000001</v>
      </c>
      <c r="DA19" s="273">
        <v>1421981.85</v>
      </c>
      <c r="DB19" s="273">
        <v>84001938.589999989</v>
      </c>
      <c r="DC19" s="273">
        <v>72029186.730000004</v>
      </c>
      <c r="DD19" s="273">
        <v>5433098.79</v>
      </c>
      <c r="DE19" s="273">
        <v>2381728.89</v>
      </c>
      <c r="DF19" s="273">
        <v>6769123.5499999998</v>
      </c>
      <c r="DG19" s="273">
        <v>5339337.99</v>
      </c>
      <c r="DH19" s="273">
        <v>7927129.9500000002</v>
      </c>
      <c r="DI19" s="273">
        <v>11179952.24</v>
      </c>
      <c r="DJ19" s="273">
        <v>1920649.2</v>
      </c>
      <c r="DK19" s="273">
        <v>453652867.43000001</v>
      </c>
      <c r="DL19" s="273">
        <v>3075893.29</v>
      </c>
      <c r="DM19" s="273">
        <v>5931976.8599999994</v>
      </c>
      <c r="DN19" s="273">
        <v>8329740.6699999999</v>
      </c>
      <c r="DO19" s="273">
        <v>4449209.47</v>
      </c>
      <c r="DP19" s="273">
        <v>2993526.67</v>
      </c>
      <c r="DQ19" s="273">
        <v>10793940.68</v>
      </c>
      <c r="DR19" s="273">
        <v>3929439.23</v>
      </c>
      <c r="DS19" s="273">
        <v>12550834.630000001</v>
      </c>
      <c r="DT19" s="273">
        <v>132464583.87</v>
      </c>
      <c r="DU19" s="273">
        <v>7158666.6699999999</v>
      </c>
      <c r="DV19" s="273">
        <v>20786771.800000001</v>
      </c>
      <c r="DW19" s="273">
        <v>33876171.240000002</v>
      </c>
      <c r="DX19" s="273">
        <v>7520743.9400000004</v>
      </c>
      <c r="DY19" s="273">
        <v>10026309.99</v>
      </c>
      <c r="DZ19" s="273">
        <v>4002315.31</v>
      </c>
      <c r="EA19" s="273">
        <v>1478326.76</v>
      </c>
      <c r="EB19" s="273">
        <v>4003110.6</v>
      </c>
      <c r="EC19" s="273">
        <v>5836656.6399999997</v>
      </c>
      <c r="ED19" s="273">
        <v>6889617.7199999997</v>
      </c>
      <c r="EE19" s="273">
        <v>55990895.099999994</v>
      </c>
      <c r="EF19" s="273">
        <v>43473874.899999999</v>
      </c>
      <c r="EG19" s="273">
        <v>3522094.52</v>
      </c>
      <c r="EH19" s="273">
        <v>3521734.1399999997</v>
      </c>
      <c r="EI19" s="273">
        <v>4623320.66</v>
      </c>
      <c r="EJ19" s="273">
        <v>6161873.46</v>
      </c>
      <c r="EK19" s="273">
        <v>7309266.21</v>
      </c>
      <c r="EL19" s="273">
        <v>2342860.7599999998</v>
      </c>
      <c r="EM19" s="273">
        <v>4337851.84</v>
      </c>
      <c r="EN19" s="273">
        <v>157575490.78999999</v>
      </c>
      <c r="EO19" s="273">
        <v>2043472.48</v>
      </c>
      <c r="EP19" s="273">
        <v>2940913.5900000003</v>
      </c>
      <c r="EQ19" s="273">
        <v>3286510.9699999997</v>
      </c>
      <c r="ER19" s="273">
        <v>1810352.7</v>
      </c>
      <c r="ES19" s="273">
        <v>1082587.49</v>
      </c>
      <c r="ET19" s="273">
        <v>6409411.8399999999</v>
      </c>
      <c r="EU19" s="273">
        <v>3270977.42</v>
      </c>
      <c r="EV19" s="273">
        <v>1852407.47</v>
      </c>
      <c r="EW19" s="273">
        <v>155878154.71000001</v>
      </c>
      <c r="EX19" s="273">
        <v>1522905.46</v>
      </c>
      <c r="EY19" s="273">
        <v>3197567.69</v>
      </c>
      <c r="EZ19" s="273">
        <v>10328784.970000001</v>
      </c>
      <c r="FA19" s="273">
        <v>10219245.779999999</v>
      </c>
      <c r="FB19" s="273">
        <v>9140921.0899999999</v>
      </c>
      <c r="FC19" s="273">
        <v>7012874.25</v>
      </c>
      <c r="FD19" s="273">
        <v>5487599.0800000001</v>
      </c>
      <c r="FE19" s="273">
        <v>4649592.82</v>
      </c>
      <c r="FF19" s="273">
        <v>3459866.15</v>
      </c>
      <c r="FG19" s="273">
        <v>3055840.46</v>
      </c>
      <c r="FH19" s="273">
        <v>3102765.0300000003</v>
      </c>
      <c r="FI19" s="273">
        <v>46225644.030000001</v>
      </c>
      <c r="FJ19" s="273">
        <v>2437381.09</v>
      </c>
      <c r="FK19" s="273">
        <v>1449783.08</v>
      </c>
      <c r="FL19" s="273">
        <v>1542970.08</v>
      </c>
      <c r="FM19" s="273">
        <v>2958089.5300000003</v>
      </c>
      <c r="FN19" s="273">
        <v>4370915.58</v>
      </c>
      <c r="FO19" s="273">
        <v>1464447.39</v>
      </c>
      <c r="FP19" s="273">
        <v>243712.64000000001</v>
      </c>
      <c r="FQ19" s="273">
        <v>303814244.24000001</v>
      </c>
      <c r="FR19" s="273">
        <v>2628764.46</v>
      </c>
      <c r="FS19" s="273">
        <v>7618184.3700000001</v>
      </c>
      <c r="FT19" s="273">
        <v>4223150.68</v>
      </c>
      <c r="FU19" s="273">
        <v>6936265.3499999996</v>
      </c>
      <c r="FV19" s="273">
        <v>2315532.09</v>
      </c>
      <c r="FW19" s="273">
        <v>7198570.8100000005</v>
      </c>
      <c r="FX19" s="273">
        <v>4020200.06</v>
      </c>
      <c r="FY19" s="273">
        <v>3735472.31</v>
      </c>
      <c r="FZ19" s="273">
        <v>3437384.22</v>
      </c>
      <c r="GA19" s="273">
        <v>17415692.400000002</v>
      </c>
      <c r="GB19" s="273">
        <v>3453891.49</v>
      </c>
      <c r="GC19" s="273">
        <v>2739977.14</v>
      </c>
      <c r="GD19" s="273">
        <v>1223509.47</v>
      </c>
      <c r="GE19" s="273">
        <v>86668220.150000006</v>
      </c>
      <c r="GF19" s="273">
        <v>2509273.02</v>
      </c>
      <c r="GG19" s="273">
        <v>2148736</v>
      </c>
      <c r="GH19" s="273">
        <v>18154118.510000002</v>
      </c>
      <c r="GI19" s="273">
        <v>2813489.73</v>
      </c>
      <c r="GJ19" s="273">
        <v>2768551.09</v>
      </c>
      <c r="GK19" s="273">
        <v>2303895.81</v>
      </c>
      <c r="GL19" s="273">
        <v>15609836.300000001</v>
      </c>
      <c r="GM19" s="273">
        <v>1853944.76</v>
      </c>
      <c r="GN19" s="273">
        <v>981426.19000000006</v>
      </c>
      <c r="GO19" s="273">
        <v>1161747.71</v>
      </c>
      <c r="GP19" s="273">
        <v>1079477.1800000002</v>
      </c>
      <c r="GQ19" s="273">
        <v>63040855.059999995</v>
      </c>
      <c r="GR19" s="273">
        <v>3775316.88</v>
      </c>
      <c r="GS19" s="273">
        <v>1900856.45</v>
      </c>
      <c r="GT19" s="273">
        <v>7911375.6699999999</v>
      </c>
      <c r="GU19" s="273">
        <v>932150.03</v>
      </c>
      <c r="GV19" s="273">
        <v>3043210.84</v>
      </c>
      <c r="GW19" s="273">
        <v>3918018.47</v>
      </c>
      <c r="GX19" s="273">
        <v>2508607.61</v>
      </c>
      <c r="GY19" s="273">
        <v>66153078.619999997</v>
      </c>
      <c r="GZ19" s="273">
        <v>1446702.6</v>
      </c>
      <c r="HA19" s="273">
        <v>4900644.92</v>
      </c>
      <c r="HB19" s="273">
        <v>3058727.98</v>
      </c>
      <c r="HC19" s="273">
        <v>193789204.99000001</v>
      </c>
      <c r="HD19" s="273">
        <v>3538227.27</v>
      </c>
      <c r="HE19" s="273">
        <v>12843254.119999999</v>
      </c>
      <c r="HF19" s="273">
        <v>17840094.689999998</v>
      </c>
      <c r="HG19" s="273">
        <v>6639848.7400000002</v>
      </c>
      <c r="HH19" s="273">
        <v>11748270.9</v>
      </c>
      <c r="HI19" s="273">
        <v>937516.45</v>
      </c>
      <c r="HJ19" s="273">
        <v>137885646.45999998</v>
      </c>
      <c r="HK19" s="273">
        <v>7618596.4500000002</v>
      </c>
      <c r="HL19" s="273">
        <v>17210976.609999999</v>
      </c>
      <c r="HM19" s="273">
        <v>5648454.8200000003</v>
      </c>
      <c r="HN19" s="273">
        <v>3253300.61</v>
      </c>
      <c r="HO19" s="273">
        <v>3448964.56</v>
      </c>
      <c r="HP19" s="273">
        <v>7869191.3300000001</v>
      </c>
      <c r="HQ19" s="273">
        <v>2747122.74</v>
      </c>
      <c r="HR19" s="273">
        <v>145811716.63999999</v>
      </c>
      <c r="HS19" s="273">
        <v>29581628.239999998</v>
      </c>
      <c r="HT19" s="273">
        <v>4146657.72</v>
      </c>
      <c r="HU19" s="273">
        <v>1923082.02</v>
      </c>
      <c r="HV19" s="273">
        <v>2234467.5099999998</v>
      </c>
      <c r="HW19" s="273">
        <v>1803367.93</v>
      </c>
      <c r="HX19" s="273">
        <v>9262061.8900000006</v>
      </c>
      <c r="HY19" s="273">
        <v>3853601.39</v>
      </c>
      <c r="HZ19" s="273">
        <v>1451409.36</v>
      </c>
      <c r="IA19" s="273">
        <v>4905022.28</v>
      </c>
      <c r="IB19" s="273">
        <v>2374332.4700000002</v>
      </c>
      <c r="IC19" s="273">
        <v>5868013.4900000002</v>
      </c>
      <c r="ID19" s="273">
        <v>908814.8</v>
      </c>
      <c r="IE19" s="273">
        <v>4824664.55</v>
      </c>
      <c r="IF19" s="273">
        <v>2201425.36</v>
      </c>
      <c r="IG19" s="273">
        <v>1493210.3</v>
      </c>
      <c r="IH19" s="273">
        <v>111920919.34</v>
      </c>
      <c r="II19" s="273">
        <v>23952429.5</v>
      </c>
      <c r="IJ19" s="273">
        <v>5399219.7400000002</v>
      </c>
      <c r="IK19" s="273">
        <v>14293142.57</v>
      </c>
      <c r="IL19" s="273">
        <v>19062627.16</v>
      </c>
      <c r="IM19" s="273">
        <v>4264639.6100000003</v>
      </c>
      <c r="IN19" s="273">
        <v>2394648.79</v>
      </c>
      <c r="IO19" s="273">
        <v>2437927.79</v>
      </c>
      <c r="IP19" s="273">
        <v>1788937.6</v>
      </c>
      <c r="IQ19" s="273">
        <v>2740809.17</v>
      </c>
      <c r="IR19" s="273">
        <v>1886373</v>
      </c>
      <c r="IS19" s="273">
        <v>238699183.06999999</v>
      </c>
      <c r="IT19" s="273">
        <v>51860846.859999999</v>
      </c>
      <c r="IU19" s="273">
        <v>9155635.4199999999</v>
      </c>
      <c r="IV19" s="273">
        <v>3596981.93</v>
      </c>
      <c r="IW19" s="273">
        <v>3146022.32</v>
      </c>
      <c r="IX19" s="273">
        <v>953658.84</v>
      </c>
      <c r="IY19" s="273">
        <v>3366800.9315999998</v>
      </c>
      <c r="IZ19" s="273">
        <v>1005388.65</v>
      </c>
      <c r="JA19" s="273">
        <v>1486043.42</v>
      </c>
      <c r="JB19" s="273">
        <v>2365587.23</v>
      </c>
      <c r="JC19" s="273">
        <v>4413581.1899999995</v>
      </c>
      <c r="JD19" s="273">
        <v>2063205.51</v>
      </c>
      <c r="JE19" s="273">
        <v>38648483.280000001</v>
      </c>
      <c r="JF19" s="273">
        <v>12065643.310000001</v>
      </c>
      <c r="JG19" s="273">
        <v>1602220.33</v>
      </c>
      <c r="JH19" s="273">
        <v>1357322.17</v>
      </c>
      <c r="JI19" s="273">
        <v>1405727.58</v>
      </c>
      <c r="JJ19" s="273">
        <v>1019422.88</v>
      </c>
      <c r="JK19" s="273">
        <v>60502287.32</v>
      </c>
      <c r="JL19" s="273">
        <v>2035633.07</v>
      </c>
      <c r="JM19" s="273">
        <v>2823264.54</v>
      </c>
      <c r="JN19" s="273">
        <v>6363195.7399999993</v>
      </c>
      <c r="JO19" s="273">
        <v>1757804.28</v>
      </c>
      <c r="JP19" s="273">
        <v>5205480.0200000005</v>
      </c>
      <c r="JQ19" s="273">
        <v>1224263.75</v>
      </c>
      <c r="JR19" s="273">
        <v>112522763.25</v>
      </c>
      <c r="JS19" s="273">
        <v>38269486.810000002</v>
      </c>
      <c r="JT19" s="273">
        <v>2929144.86</v>
      </c>
      <c r="JU19" s="273">
        <v>2338572.8899999997</v>
      </c>
      <c r="JV19" s="273">
        <v>7195545.4400000004</v>
      </c>
      <c r="JW19" s="273">
        <v>1456485.65</v>
      </c>
      <c r="JX19" s="273">
        <v>16146978.93</v>
      </c>
      <c r="JY19" s="273">
        <v>11867655.91</v>
      </c>
      <c r="JZ19" s="273">
        <v>2106913.06</v>
      </c>
      <c r="KA19" s="273">
        <v>5859138.9299999997</v>
      </c>
      <c r="KB19" s="273">
        <v>4536078.75</v>
      </c>
      <c r="KC19" s="273">
        <v>4044903.35</v>
      </c>
      <c r="KD19" s="273">
        <v>1346180.96</v>
      </c>
      <c r="KE19" s="273">
        <v>485750.72</v>
      </c>
      <c r="KF19" s="273">
        <v>1840628.33</v>
      </c>
      <c r="KG19" s="273">
        <v>2224925.59</v>
      </c>
      <c r="KH19" s="273">
        <v>261854631.66999999</v>
      </c>
      <c r="KI19" s="273">
        <v>13002954.790000001</v>
      </c>
      <c r="KJ19" s="273">
        <v>5319129.45</v>
      </c>
      <c r="KK19" s="273">
        <v>2633397.0100000002</v>
      </c>
      <c r="KL19" s="273">
        <v>11763824.039999999</v>
      </c>
      <c r="KM19" s="273">
        <v>5902324.4299999997</v>
      </c>
      <c r="KN19" s="273">
        <v>42378147.409999996</v>
      </c>
      <c r="KO19" s="273">
        <v>3221649.59</v>
      </c>
      <c r="KP19" s="273">
        <v>2294117.6800000002</v>
      </c>
      <c r="KQ19" s="273">
        <v>50397029.469999999</v>
      </c>
      <c r="KR19" s="273">
        <v>2457411.64</v>
      </c>
      <c r="KS19" s="273">
        <v>3454441.52</v>
      </c>
      <c r="KT19" s="273">
        <v>25849349.16</v>
      </c>
      <c r="KU19" s="273">
        <v>1779887.64</v>
      </c>
      <c r="KV19" s="273">
        <v>4725327.37</v>
      </c>
      <c r="KW19" s="273">
        <v>101822831.27</v>
      </c>
      <c r="KX19" s="273">
        <v>6189156.4900000002</v>
      </c>
      <c r="KY19" s="273">
        <v>85728879.620000005</v>
      </c>
      <c r="KZ19" s="273">
        <v>4306263.53</v>
      </c>
      <c r="LA19" s="273">
        <v>2040850.09</v>
      </c>
      <c r="LB19" s="273">
        <v>6399602.5699999994</v>
      </c>
      <c r="LC19" s="273">
        <v>4354788.3100000005</v>
      </c>
      <c r="LD19" s="273">
        <v>2091535.54</v>
      </c>
      <c r="LE19" s="273">
        <v>2946611.68</v>
      </c>
      <c r="LF19" s="273">
        <v>2442027.4500000002</v>
      </c>
      <c r="LG19" s="273">
        <v>238610118.59</v>
      </c>
      <c r="LH19" s="273">
        <v>21982577.280000001</v>
      </c>
      <c r="LI19" s="273">
        <v>57319760.589999996</v>
      </c>
      <c r="LJ19" s="273">
        <v>37042905.530000001</v>
      </c>
      <c r="LK19" s="273">
        <v>8547073.7199999988</v>
      </c>
      <c r="LL19" s="273">
        <v>2784217.1</v>
      </c>
      <c r="LM19" s="273">
        <v>1404469.02</v>
      </c>
      <c r="LN19" s="273">
        <v>3511760.34</v>
      </c>
      <c r="LO19" s="273">
        <v>4786230.24</v>
      </c>
      <c r="LP19" s="273">
        <v>7158855.4100000001</v>
      </c>
      <c r="LQ19" s="273">
        <v>1952138.9</v>
      </c>
      <c r="LR19" s="273">
        <v>59875095.109999999</v>
      </c>
      <c r="LS19" s="273">
        <v>4121070.61</v>
      </c>
      <c r="LT19" s="273">
        <v>1473790.43</v>
      </c>
      <c r="LU19" s="273">
        <v>162883839.02000001</v>
      </c>
      <c r="LV19" s="273">
        <v>70548806.960000008</v>
      </c>
      <c r="LW19" s="273">
        <v>188655488.07999998</v>
      </c>
      <c r="LX19" s="273">
        <v>36213022.399999999</v>
      </c>
      <c r="LY19" s="273">
        <v>11655109</v>
      </c>
      <c r="LZ19" s="273">
        <v>9400995.0999999996</v>
      </c>
      <c r="MA19" s="273">
        <v>5197923.9400000004</v>
      </c>
      <c r="MB19" s="273">
        <v>3723791.21</v>
      </c>
      <c r="MC19" s="273">
        <v>6084064.3499999996</v>
      </c>
      <c r="MD19" s="273">
        <v>12158497.930000002</v>
      </c>
      <c r="ME19" s="273">
        <v>26950018.52</v>
      </c>
      <c r="MF19" s="273">
        <v>3151603.62</v>
      </c>
      <c r="MG19" s="273">
        <v>233828296.11000001</v>
      </c>
      <c r="MH19" s="273">
        <v>4259116.99</v>
      </c>
      <c r="MI19" s="273">
        <v>2628961.36</v>
      </c>
      <c r="MJ19" s="273">
        <v>1567088.47</v>
      </c>
      <c r="MK19" s="273">
        <v>1417148.73</v>
      </c>
      <c r="ML19" s="273">
        <v>4698519.28</v>
      </c>
      <c r="MM19" s="273">
        <v>2221080.42</v>
      </c>
      <c r="MN19" s="273">
        <v>2463454.7999999998</v>
      </c>
      <c r="MO19" s="273">
        <v>7508625.7299999995</v>
      </c>
      <c r="MP19" s="273">
        <v>2862029.02</v>
      </c>
      <c r="MQ19" s="273">
        <v>2148417.65</v>
      </c>
      <c r="MR19" s="273">
        <v>2751410.74</v>
      </c>
      <c r="MS19" s="273">
        <v>105595467.75</v>
      </c>
      <c r="MT19" s="273">
        <v>3826022.89</v>
      </c>
      <c r="MU19" s="273">
        <v>5029061.4000000004</v>
      </c>
      <c r="MV19" s="273">
        <v>8309942.5600000005</v>
      </c>
      <c r="MW19" s="273">
        <v>13807034.16</v>
      </c>
      <c r="MX19" s="273">
        <v>2448942.77</v>
      </c>
      <c r="MY19" s="273">
        <v>20504679.199900001</v>
      </c>
      <c r="MZ19" s="273">
        <v>10804830.08</v>
      </c>
      <c r="NA19" s="273">
        <v>3652723.3</v>
      </c>
      <c r="NB19" s="273">
        <v>1330955.68</v>
      </c>
      <c r="NC19" s="273">
        <v>1242528.4099999999</v>
      </c>
      <c r="ND19" s="273">
        <v>296011191.66000003</v>
      </c>
      <c r="NE19" s="273">
        <v>26294884.43</v>
      </c>
      <c r="NF19" s="273">
        <v>3113270.12</v>
      </c>
      <c r="NG19" s="273">
        <v>78036199.529999986</v>
      </c>
      <c r="NH19" s="273">
        <v>2292164.9700000002</v>
      </c>
      <c r="NI19" s="273">
        <v>7780842.46</v>
      </c>
      <c r="NJ19" s="273">
        <v>44352620.310000002</v>
      </c>
      <c r="NK19" s="273">
        <v>24201332.559999999</v>
      </c>
      <c r="NL19" s="273">
        <v>1268039.6200000001</v>
      </c>
      <c r="NM19" s="273">
        <v>5813536.3999999994</v>
      </c>
      <c r="NN19" s="273">
        <v>5596262.8499999996</v>
      </c>
      <c r="NO19" s="273">
        <v>5333369.08</v>
      </c>
      <c r="NP19" s="273">
        <v>33102245.729999997</v>
      </c>
      <c r="NQ19" s="273">
        <v>703027.7</v>
      </c>
      <c r="NR19" s="273">
        <v>1476374.96</v>
      </c>
      <c r="NS19" s="273">
        <v>1729860.6099999999</v>
      </c>
      <c r="NT19" s="273">
        <v>799930.48</v>
      </c>
      <c r="NU19" s="273">
        <v>346808.02</v>
      </c>
      <c r="NV19" s="273">
        <v>1854782.33</v>
      </c>
      <c r="NW19" s="273">
        <v>97259440.020000011</v>
      </c>
      <c r="NX19" s="273">
        <v>45588732.68</v>
      </c>
      <c r="NY19" s="273">
        <v>3325056.4799999995</v>
      </c>
      <c r="NZ19" s="273">
        <v>1945466.7100000002</v>
      </c>
      <c r="OA19" s="273">
        <v>2621496.4900000002</v>
      </c>
      <c r="OB19" s="273">
        <v>5000921.2699999996</v>
      </c>
      <c r="OC19" s="273">
        <v>1094168.31</v>
      </c>
      <c r="OD19" s="273">
        <v>177185122.14000002</v>
      </c>
      <c r="OE19" s="273">
        <v>28499542.16</v>
      </c>
      <c r="OF19" s="273">
        <v>3560478.79</v>
      </c>
      <c r="OG19" s="273">
        <v>24374588.699999999</v>
      </c>
      <c r="OH19" s="273">
        <v>2900561.02</v>
      </c>
      <c r="OI19" s="273">
        <v>4181093.23</v>
      </c>
      <c r="OJ19" s="273">
        <v>10142756.4</v>
      </c>
      <c r="OK19" s="273">
        <v>1528409.96</v>
      </c>
      <c r="OL19" s="273">
        <v>3614484.5</v>
      </c>
      <c r="OM19" s="273">
        <v>142527970.84999999</v>
      </c>
      <c r="ON19" s="273">
        <v>21846569.800000001</v>
      </c>
      <c r="OO19" s="273">
        <v>54492985.799999997</v>
      </c>
      <c r="OP19" s="273">
        <v>8244130.5099999998</v>
      </c>
      <c r="OQ19" s="273">
        <v>8243056.9400000004</v>
      </c>
      <c r="OR19" s="273">
        <v>4204843.83</v>
      </c>
      <c r="OS19" s="273">
        <v>61924722.280000001</v>
      </c>
      <c r="OT19" s="273">
        <v>2157133.8899999997</v>
      </c>
      <c r="OU19" s="273">
        <v>3450093.1500000004</v>
      </c>
      <c r="OV19" s="273">
        <v>3243836.13</v>
      </c>
      <c r="OW19" s="273">
        <v>4967905.4700000007</v>
      </c>
      <c r="OX19" s="273">
        <v>21222956.890000001</v>
      </c>
      <c r="OY19" s="273">
        <v>3032439.3</v>
      </c>
      <c r="OZ19" s="273">
        <v>2005702.62</v>
      </c>
      <c r="PA19" s="273">
        <v>1442789.25</v>
      </c>
      <c r="PB19" s="273">
        <v>97280535.129999995</v>
      </c>
      <c r="PC19" s="273">
        <v>2379555.44</v>
      </c>
      <c r="PD19" s="273">
        <v>7200869.0999999996</v>
      </c>
      <c r="PE19" s="273">
        <v>1856120.67</v>
      </c>
      <c r="PF19" s="273">
        <v>6034915.8200000003</v>
      </c>
      <c r="PG19" s="273">
        <v>12206865.890000001</v>
      </c>
      <c r="PH19" s="273">
        <v>3321902.1</v>
      </c>
      <c r="PI19" s="273">
        <v>4324219.75</v>
      </c>
      <c r="PJ19" s="273">
        <v>4149176.93</v>
      </c>
      <c r="PK19" s="273">
        <v>4590842.1900000004</v>
      </c>
      <c r="PL19" s="273">
        <v>4746699</v>
      </c>
      <c r="PM19" s="273">
        <v>6927730.0800000001</v>
      </c>
      <c r="PN19" s="273">
        <v>2745025.0300000003</v>
      </c>
      <c r="PO19" s="273">
        <v>28525358.489999998</v>
      </c>
      <c r="PP19" s="273">
        <v>2901363.63</v>
      </c>
      <c r="PQ19" s="273">
        <v>1965105.97</v>
      </c>
      <c r="PR19" s="273">
        <v>1426256.89</v>
      </c>
      <c r="PS19" s="273">
        <v>1668917.31</v>
      </c>
      <c r="PT19" s="273">
        <v>318212833.04000002</v>
      </c>
      <c r="PU19" s="273">
        <v>4819832.29</v>
      </c>
      <c r="PV19" s="273">
        <v>3180659.21</v>
      </c>
      <c r="PW19" s="273">
        <v>8612333.7699999996</v>
      </c>
      <c r="PX19" s="273">
        <v>57456054.18</v>
      </c>
      <c r="PY19" s="273">
        <v>4191017.51</v>
      </c>
      <c r="PZ19" s="273">
        <v>13271925.74</v>
      </c>
      <c r="QA19" s="273">
        <v>3017084.11</v>
      </c>
      <c r="QB19" s="273">
        <v>14175649.879999999</v>
      </c>
      <c r="QC19" s="273">
        <v>1858855.83</v>
      </c>
      <c r="QD19" s="273">
        <v>11771334.460000001</v>
      </c>
      <c r="QE19" s="273">
        <v>5211363.3</v>
      </c>
      <c r="QF19" s="273">
        <v>5022817.91</v>
      </c>
      <c r="QG19" s="273">
        <v>5291127.24</v>
      </c>
      <c r="QH19" s="273">
        <v>7333008.2300000004</v>
      </c>
      <c r="QI19" s="273">
        <v>4146996.32</v>
      </c>
      <c r="QJ19" s="273">
        <v>3712560.94</v>
      </c>
      <c r="QK19" s="273">
        <v>2901538.24</v>
      </c>
      <c r="QL19" s="273">
        <v>1839813.97</v>
      </c>
      <c r="QM19" s="273">
        <v>14637589.68</v>
      </c>
      <c r="QN19" s="273">
        <v>31438727.41</v>
      </c>
      <c r="QO19" s="273">
        <v>2103262.5</v>
      </c>
      <c r="QP19" s="273">
        <v>1204312.94</v>
      </c>
      <c r="QQ19" s="273">
        <v>760287.02</v>
      </c>
      <c r="QR19" s="273">
        <v>1825714.78</v>
      </c>
      <c r="QS19" s="273">
        <v>1956710.3900000001</v>
      </c>
      <c r="QT19" s="273">
        <v>129373762.52</v>
      </c>
      <c r="QU19" s="273">
        <v>2985194.47</v>
      </c>
      <c r="QV19" s="273">
        <v>9093815.8399999999</v>
      </c>
      <c r="QW19" s="273">
        <v>3078002.81</v>
      </c>
      <c r="QX19" s="273">
        <v>6471798.3000000007</v>
      </c>
      <c r="QY19" s="273">
        <v>15552567.9</v>
      </c>
      <c r="QZ19" s="273">
        <v>4684029.79</v>
      </c>
      <c r="RA19" s="273">
        <v>7885813.3300000001</v>
      </c>
      <c r="RB19" s="273">
        <v>6922996.8200000003</v>
      </c>
      <c r="RC19" s="273">
        <v>2837717.61</v>
      </c>
      <c r="RD19" s="273">
        <v>7947287.8600000003</v>
      </c>
      <c r="RE19" s="273">
        <v>3500887.84</v>
      </c>
      <c r="RF19" s="273">
        <v>1357477.48</v>
      </c>
      <c r="RG19" s="273">
        <v>258366621.56</v>
      </c>
      <c r="RH19" s="273">
        <v>19843002.68</v>
      </c>
      <c r="RI19" s="273">
        <v>3807605.25</v>
      </c>
      <c r="RJ19" s="273">
        <v>6170528.2899999991</v>
      </c>
      <c r="RK19" s="273">
        <v>3992525.38</v>
      </c>
      <c r="RL19" s="273">
        <v>8770993.2699999996</v>
      </c>
      <c r="RM19" s="273">
        <v>20204181.850000001</v>
      </c>
      <c r="RN19" s="273">
        <v>3630826.99</v>
      </c>
      <c r="RO19" s="273">
        <v>4336235.05</v>
      </c>
      <c r="RP19" s="273">
        <v>16741303.540000001</v>
      </c>
      <c r="RQ19" s="273">
        <v>21147418.09</v>
      </c>
      <c r="RR19" s="273">
        <v>2556954.85</v>
      </c>
      <c r="RS19" s="273">
        <v>2153988.2599999998</v>
      </c>
      <c r="RT19" s="273">
        <v>6464317.8200000003</v>
      </c>
      <c r="RU19" s="273">
        <v>1978560.61</v>
      </c>
      <c r="RV19" s="273">
        <v>2659498.2000000002</v>
      </c>
      <c r="RW19" s="273">
        <v>3276718.51</v>
      </c>
      <c r="RX19" s="273">
        <v>2059105.3599999999</v>
      </c>
      <c r="RY19" s="273">
        <v>1484277.13</v>
      </c>
      <c r="RZ19" s="273">
        <v>2227392.9500000002</v>
      </c>
      <c r="SA19" s="273">
        <v>71788481.159999996</v>
      </c>
      <c r="SB19" s="273">
        <v>6391300.0999999996</v>
      </c>
      <c r="SC19" s="273">
        <v>3774918.63</v>
      </c>
      <c r="SD19" s="273">
        <v>1440888.45</v>
      </c>
      <c r="SE19" s="273">
        <v>2552697.9700000002</v>
      </c>
      <c r="SF19" s="273">
        <v>6876261.7200000007</v>
      </c>
      <c r="SG19" s="273">
        <v>3363236.18</v>
      </c>
      <c r="SH19" s="273">
        <v>10780596.699999999</v>
      </c>
      <c r="SI19" s="273">
        <v>2041336.56</v>
      </c>
      <c r="SJ19" s="273">
        <v>2987076.35</v>
      </c>
      <c r="SK19" s="273">
        <v>15645442.84</v>
      </c>
      <c r="SL19" s="273">
        <v>885933.43</v>
      </c>
      <c r="SM19" s="273">
        <v>62320094.450000003</v>
      </c>
      <c r="SN19" s="273">
        <v>4866795.7300000004</v>
      </c>
      <c r="SO19" s="273">
        <v>5751034.9699999997</v>
      </c>
      <c r="SP19" s="273">
        <v>13140595.85</v>
      </c>
      <c r="SQ19" s="273">
        <v>2562257.12</v>
      </c>
      <c r="SR19" s="273">
        <v>4161965.84</v>
      </c>
      <c r="SS19" s="273">
        <v>2272669.08</v>
      </c>
      <c r="ST19" s="273">
        <v>1438040.46</v>
      </c>
      <c r="SU19" s="273">
        <v>131211467.91000001</v>
      </c>
      <c r="SV19" s="273">
        <v>3154104.74</v>
      </c>
      <c r="SW19" s="273">
        <v>6184351.6100000003</v>
      </c>
      <c r="SX19" s="273">
        <v>4701822.0999999996</v>
      </c>
      <c r="SY19" s="273">
        <v>1438869.64</v>
      </c>
      <c r="SZ19" s="273">
        <v>2123488.98</v>
      </c>
      <c r="TA19" s="273">
        <v>3373583.14</v>
      </c>
      <c r="TB19" s="273">
        <v>10138784.300000001</v>
      </c>
      <c r="TC19" s="273">
        <v>3124060.32</v>
      </c>
      <c r="TD19" s="273">
        <v>3405018.51</v>
      </c>
      <c r="TE19" s="273">
        <v>5419497.3200000003</v>
      </c>
      <c r="TF19" s="273">
        <v>7498655.1600000001</v>
      </c>
      <c r="TG19" s="273">
        <v>3880326.75</v>
      </c>
      <c r="TH19" s="273">
        <v>2100633.7999999998</v>
      </c>
      <c r="TI19" s="273">
        <v>298113918.10000002</v>
      </c>
      <c r="TJ19" s="273">
        <v>6038290.5999999996</v>
      </c>
      <c r="TK19" s="273">
        <v>3263980.45</v>
      </c>
      <c r="TL19" s="273">
        <v>11792286.229999999</v>
      </c>
      <c r="TM19" s="273">
        <v>8553787.0899999999</v>
      </c>
      <c r="TN19" s="273">
        <v>3106854.58</v>
      </c>
      <c r="TO19" s="273">
        <v>935937.71</v>
      </c>
      <c r="TP19" s="273">
        <v>30466353.73</v>
      </c>
      <c r="TQ19" s="273">
        <v>2291047.5499999998</v>
      </c>
      <c r="TR19" s="273">
        <v>8365670.1100000003</v>
      </c>
      <c r="TS19" s="273">
        <v>10966636.33</v>
      </c>
      <c r="TT19" s="273">
        <v>3635444.64</v>
      </c>
      <c r="TU19" s="273">
        <v>2314214.3699999996</v>
      </c>
      <c r="TV19" s="273">
        <v>2793953.22</v>
      </c>
      <c r="TW19" s="273">
        <v>3794777.29</v>
      </c>
      <c r="TX19" s="273">
        <v>3375949.67</v>
      </c>
      <c r="TY19" s="273">
        <v>27126078.710000001</v>
      </c>
      <c r="TZ19" s="273">
        <v>4583087.68</v>
      </c>
      <c r="UA19" s="273">
        <v>92429760.219999999</v>
      </c>
      <c r="UB19" s="273">
        <v>10122989.85</v>
      </c>
      <c r="UC19" s="273">
        <v>2635480.2400000002</v>
      </c>
      <c r="UD19" s="273">
        <v>2538171.38</v>
      </c>
      <c r="UE19" s="273">
        <v>74373839.480000004</v>
      </c>
      <c r="UF19" s="273">
        <v>1884901.87</v>
      </c>
      <c r="UG19" s="273">
        <v>1456574.11</v>
      </c>
      <c r="UH19" s="273">
        <v>3417208.3800000004</v>
      </c>
      <c r="UI19" s="273">
        <v>3941485.83</v>
      </c>
      <c r="UJ19" s="273">
        <v>57961425.419999994</v>
      </c>
      <c r="UK19" s="273">
        <v>6364335.0899999999</v>
      </c>
      <c r="UL19" s="273">
        <v>3814476.08</v>
      </c>
      <c r="UM19" s="273">
        <v>10405119.74</v>
      </c>
      <c r="UN19" s="273">
        <v>4802525.67</v>
      </c>
      <c r="UO19" s="273">
        <v>2740605.3499999996</v>
      </c>
      <c r="UP19" s="273">
        <v>451472850.38</v>
      </c>
      <c r="UQ19" s="273">
        <v>6347238.25</v>
      </c>
      <c r="UR19" s="273">
        <v>6312437.6100000003</v>
      </c>
      <c r="US19" s="273">
        <v>38331125.699999996</v>
      </c>
      <c r="UT19" s="273">
        <v>929622.65</v>
      </c>
      <c r="UU19" s="273">
        <v>4157801.76</v>
      </c>
      <c r="UV19" s="273">
        <v>15632195.560000001</v>
      </c>
      <c r="UW19" s="273">
        <v>3115917.14</v>
      </c>
      <c r="UX19" s="273">
        <v>4779068.3099999996</v>
      </c>
      <c r="UY19" s="273">
        <v>3865137.28</v>
      </c>
      <c r="UZ19" s="273">
        <v>4876210.33</v>
      </c>
      <c r="VA19" s="273">
        <v>12702784.15</v>
      </c>
      <c r="VB19" s="273">
        <v>6312377.7300000004</v>
      </c>
      <c r="VC19" s="273">
        <v>13632889.640000001</v>
      </c>
      <c r="VD19" s="273">
        <v>3423956.34</v>
      </c>
      <c r="VE19" s="273">
        <v>2082864.75</v>
      </c>
      <c r="VF19" s="273">
        <v>2204914.14</v>
      </c>
      <c r="VG19" s="273">
        <v>3672860.23</v>
      </c>
      <c r="VH19" s="273">
        <v>20748634.390000001</v>
      </c>
      <c r="VI19" s="273">
        <v>3257253.36</v>
      </c>
      <c r="VJ19" s="273">
        <v>3356540.64</v>
      </c>
      <c r="VK19" s="273">
        <v>1103381.33</v>
      </c>
      <c r="VL19" s="273">
        <v>164327456.34999999</v>
      </c>
      <c r="VM19" s="273">
        <v>3610723.8000000003</v>
      </c>
      <c r="VN19" s="273">
        <v>4639480.2300000004</v>
      </c>
      <c r="VO19" s="273">
        <v>6381185.3200000003</v>
      </c>
      <c r="VP19" s="273">
        <v>17296953.490000002</v>
      </c>
      <c r="VQ19" s="273">
        <v>8674199.959999999</v>
      </c>
      <c r="VR19" s="273">
        <v>4625424.08</v>
      </c>
      <c r="VS19" s="273">
        <v>4447250.47</v>
      </c>
      <c r="VT19" s="273">
        <v>7238717.2599999998</v>
      </c>
      <c r="VU19" s="273">
        <v>37768378.799999997</v>
      </c>
      <c r="VV19" s="273">
        <v>3343666.79</v>
      </c>
      <c r="VW19" s="273">
        <v>9934770.5699999984</v>
      </c>
      <c r="VX19" s="273">
        <v>4232020.6500000004</v>
      </c>
      <c r="VY19" s="273">
        <v>3033437.17</v>
      </c>
      <c r="VZ19" s="273">
        <v>2377234.29</v>
      </c>
      <c r="WA19" s="273">
        <v>712416580.26999998</v>
      </c>
      <c r="WB19" s="273">
        <v>9844234.8099999987</v>
      </c>
      <c r="WC19" s="273">
        <v>7678625.9699999997</v>
      </c>
      <c r="WD19" s="273">
        <v>3264324.5199999996</v>
      </c>
      <c r="WE19" s="273">
        <v>3083919.52</v>
      </c>
      <c r="WF19" s="273">
        <v>6103052.4399999995</v>
      </c>
      <c r="WG19" s="273">
        <v>13618273.609999999</v>
      </c>
      <c r="WH19" s="273">
        <v>9827844.0899999999</v>
      </c>
      <c r="WI19" s="273">
        <v>5894806.2400000002</v>
      </c>
      <c r="WJ19" s="273">
        <v>8498138.1799999997</v>
      </c>
      <c r="WK19" s="273">
        <v>4703063.96</v>
      </c>
      <c r="WL19" s="273">
        <v>19946318.149999999</v>
      </c>
      <c r="WM19" s="273">
        <v>4297822.99</v>
      </c>
      <c r="WN19" s="273">
        <v>9577744.1400000006</v>
      </c>
      <c r="WO19" s="273">
        <v>22191407.600000001</v>
      </c>
      <c r="WP19" s="273">
        <v>3586383.9299999997</v>
      </c>
      <c r="WQ19" s="273">
        <v>5301731.66</v>
      </c>
      <c r="WR19" s="273">
        <v>6937208.9000000004</v>
      </c>
      <c r="WS19" s="273">
        <v>3578494.4299999997</v>
      </c>
      <c r="WT19" s="273">
        <v>17817660.34</v>
      </c>
      <c r="WU19" s="273">
        <v>74874958.980000004</v>
      </c>
      <c r="WV19" s="273">
        <v>3702982.48</v>
      </c>
      <c r="WW19" s="273">
        <v>2929071.33</v>
      </c>
      <c r="WX19" s="273">
        <v>3332284.11</v>
      </c>
      <c r="WY19" s="273">
        <v>3809207.86</v>
      </c>
      <c r="WZ19" s="273">
        <v>3191754.29</v>
      </c>
      <c r="XA19" s="273">
        <v>4395283.8099999996</v>
      </c>
      <c r="XB19" s="273">
        <v>3378811.31</v>
      </c>
      <c r="XC19" s="273">
        <v>56787706.240000002</v>
      </c>
      <c r="XD19" s="273">
        <v>2336908.2799999998</v>
      </c>
      <c r="XE19" s="273">
        <v>1716419.31</v>
      </c>
      <c r="XF19" s="273">
        <v>1386212.97</v>
      </c>
      <c r="XG19" s="273">
        <v>1935698.52</v>
      </c>
      <c r="XH19" s="273">
        <v>262600036.37</v>
      </c>
      <c r="XI19" s="273">
        <v>6528156.75</v>
      </c>
      <c r="XJ19" s="273">
        <v>7908517.8799999999</v>
      </c>
      <c r="XK19" s="273">
        <v>42232236.890000001</v>
      </c>
      <c r="XL19" s="273">
        <v>6317263.0300000003</v>
      </c>
      <c r="XM19" s="273">
        <v>5797837.6099999994</v>
      </c>
      <c r="XN19" s="273">
        <v>22673310.489999998</v>
      </c>
      <c r="XO19" s="273">
        <v>5454955.9800000004</v>
      </c>
      <c r="XP19" s="273">
        <v>4731645.07</v>
      </c>
      <c r="XQ19" s="273">
        <v>10990544.98</v>
      </c>
      <c r="XR19" s="273">
        <v>10906397.800000001</v>
      </c>
      <c r="XS19" s="273">
        <v>2291873.7199999997</v>
      </c>
      <c r="XT19" s="273">
        <v>3070931.99</v>
      </c>
      <c r="XU19" s="273">
        <v>4112833.17</v>
      </c>
      <c r="XV19" s="273">
        <v>3097785.02</v>
      </c>
      <c r="XW19" s="273">
        <v>2612220.42</v>
      </c>
      <c r="XX19" s="273">
        <v>2367674.27</v>
      </c>
      <c r="XY19" s="273">
        <v>3500074.01</v>
      </c>
      <c r="XZ19" s="273">
        <v>2453921.9099999997</v>
      </c>
      <c r="YA19" s="273">
        <v>2670283.02</v>
      </c>
      <c r="YB19" s="273">
        <v>3346154.6</v>
      </c>
      <c r="YC19" s="273">
        <v>3052047.79</v>
      </c>
      <c r="YD19" s="273">
        <v>2933912.13</v>
      </c>
      <c r="YE19" s="273">
        <v>279439698.30000001</v>
      </c>
      <c r="YF19" s="273">
        <v>3304011.2199999997</v>
      </c>
      <c r="YG19" s="273">
        <v>12673573.4</v>
      </c>
      <c r="YH19" s="273">
        <v>4491033.93</v>
      </c>
      <c r="YI19" s="273">
        <v>30247742.970000003</v>
      </c>
      <c r="YJ19" s="273">
        <v>5976617.5099999998</v>
      </c>
      <c r="YK19" s="273">
        <v>9797494.0100000016</v>
      </c>
      <c r="YL19" s="273">
        <v>1481992.02</v>
      </c>
      <c r="YM19" s="273">
        <v>55454446.310000002</v>
      </c>
      <c r="YN19" s="273">
        <v>20312355.170000002</v>
      </c>
      <c r="YO19" s="273">
        <v>5795955.6699999999</v>
      </c>
      <c r="YP19" s="273">
        <v>4481732.74</v>
      </c>
      <c r="YQ19" s="273">
        <v>4236338.26</v>
      </c>
      <c r="YR19" s="273">
        <v>3155831.1900000004</v>
      </c>
      <c r="YS19" s="273">
        <v>3174672.54</v>
      </c>
      <c r="YT19" s="273">
        <v>4200344.46</v>
      </c>
      <c r="YU19" s="273">
        <v>3248306.58</v>
      </c>
      <c r="YV19" s="273">
        <v>77510688.409999996</v>
      </c>
      <c r="YW19" s="273">
        <v>2210810.08</v>
      </c>
      <c r="YX19" s="273">
        <v>1804880.41</v>
      </c>
      <c r="YY19" s="273">
        <v>1286083.43</v>
      </c>
      <c r="YZ19" s="273">
        <v>6026135.6399999997</v>
      </c>
      <c r="ZA19" s="273">
        <v>1703391.29</v>
      </c>
      <c r="ZB19" s="273">
        <v>1510095.13</v>
      </c>
      <c r="ZC19" s="273">
        <v>78206424.75</v>
      </c>
      <c r="ZD19" s="273">
        <v>2597428.3200000003</v>
      </c>
      <c r="ZE19" s="273">
        <v>3520378.32</v>
      </c>
      <c r="ZF19" s="273">
        <v>5118660.6099999994</v>
      </c>
      <c r="ZG19" s="273">
        <v>2870837.62</v>
      </c>
      <c r="ZH19" s="273">
        <v>3191562.58</v>
      </c>
      <c r="ZI19" s="273">
        <v>2096757.7799999998</v>
      </c>
      <c r="ZJ19" s="273">
        <v>1589287.12</v>
      </c>
      <c r="ZK19" s="273">
        <v>12085084.02</v>
      </c>
      <c r="ZL19" s="273">
        <v>180705321.12</v>
      </c>
      <c r="ZM19" s="273">
        <v>4913288.59</v>
      </c>
      <c r="ZN19" s="273">
        <v>9742104.5299999993</v>
      </c>
      <c r="ZO19" s="273">
        <v>38436478.400000006</v>
      </c>
      <c r="ZP19" s="273">
        <v>14101680.380000001</v>
      </c>
      <c r="ZQ19" s="273">
        <v>2094375.89</v>
      </c>
      <c r="ZR19" s="273">
        <v>8090411.0899999999</v>
      </c>
      <c r="ZS19" s="273">
        <v>10062867.33</v>
      </c>
      <c r="ZT19" s="273">
        <v>10168094.5</v>
      </c>
      <c r="ZU19" s="273">
        <v>14444007.41</v>
      </c>
      <c r="ZV19" s="273">
        <v>2807651.4499999997</v>
      </c>
      <c r="ZW19" s="273">
        <v>2200012.2800000003</v>
      </c>
      <c r="ZX19" s="273">
        <v>4423752.95</v>
      </c>
      <c r="ZY19" s="273">
        <v>5612006.2700000005</v>
      </c>
      <c r="ZZ19" s="273">
        <v>3991846.69</v>
      </c>
      <c r="AAA19" s="273">
        <v>4186843.99</v>
      </c>
      <c r="AAB19" s="273">
        <v>3812681.38</v>
      </c>
      <c r="AAC19" s="273">
        <v>1907147.49</v>
      </c>
      <c r="AAD19" s="273">
        <v>4476930.8100000005</v>
      </c>
      <c r="AAE19" s="273">
        <v>2253179.35</v>
      </c>
      <c r="AAF19" s="273">
        <v>3055444.14</v>
      </c>
      <c r="AAG19" s="273">
        <v>2809976.38</v>
      </c>
      <c r="AAH19" s="273">
        <v>52500928.789999999</v>
      </c>
      <c r="AAI19" s="273">
        <v>3573805.6100000003</v>
      </c>
      <c r="AAJ19" s="273">
        <v>5382296.1100000003</v>
      </c>
      <c r="AAK19" s="273">
        <v>3132635.91</v>
      </c>
      <c r="AAL19" s="273">
        <v>3547754.67</v>
      </c>
      <c r="AAM19" s="273">
        <v>5764749.9199999999</v>
      </c>
      <c r="AAN19" s="273">
        <v>3775980.86</v>
      </c>
      <c r="AAO19" s="273">
        <v>526590423</v>
      </c>
      <c r="AAP19" s="273">
        <v>5698803.6799999997</v>
      </c>
      <c r="AAQ19" s="273">
        <v>3932105.99</v>
      </c>
      <c r="AAR19" s="273">
        <v>9075067.5800000001</v>
      </c>
      <c r="AAS19" s="273">
        <v>7993438.4000000004</v>
      </c>
      <c r="AAT19" s="273">
        <v>3697305.13</v>
      </c>
      <c r="AAU19" s="273">
        <v>6500988.6200000001</v>
      </c>
      <c r="AAV19" s="273">
        <v>13718799.09</v>
      </c>
      <c r="AAW19" s="273">
        <v>29461251.16</v>
      </c>
      <c r="AAX19" s="273">
        <v>4891000.9399999995</v>
      </c>
      <c r="AAY19" s="273">
        <v>7644080.3099999996</v>
      </c>
      <c r="AAZ19" s="273">
        <v>47082099.530000001</v>
      </c>
      <c r="ABA19" s="273">
        <v>16961879.25</v>
      </c>
      <c r="ABB19" s="273">
        <v>1616141.68</v>
      </c>
      <c r="ABC19" s="273">
        <v>4990992.58</v>
      </c>
      <c r="ABD19" s="273">
        <v>4545885.3499999996</v>
      </c>
      <c r="ABE19" s="273">
        <v>3282658.1100000003</v>
      </c>
      <c r="ABF19" s="273">
        <v>4069307.11</v>
      </c>
      <c r="ABG19" s="273">
        <v>4047884.33</v>
      </c>
      <c r="ABH19" s="273">
        <v>62937283.890000001</v>
      </c>
      <c r="ABI19" s="273">
        <v>47756976.099999994</v>
      </c>
      <c r="ABJ19" s="273">
        <v>3780449.31</v>
      </c>
      <c r="ABK19" s="273">
        <v>4597322.5</v>
      </c>
      <c r="ABL19" s="273">
        <v>2268990.66</v>
      </c>
      <c r="ABM19" s="273">
        <v>2284973.31</v>
      </c>
      <c r="ABN19" s="273">
        <v>2357573.0699999998</v>
      </c>
      <c r="ABO19" s="273">
        <v>80514215.209999993</v>
      </c>
      <c r="ABP19" s="273">
        <v>4083567.32</v>
      </c>
      <c r="ABQ19" s="273">
        <v>2175627.69</v>
      </c>
      <c r="ABR19" s="273">
        <v>5085982.3199999994</v>
      </c>
      <c r="ABS19" s="273">
        <v>3461358.54</v>
      </c>
      <c r="ABT19" s="273">
        <v>2541301.75</v>
      </c>
      <c r="ABU19" s="273">
        <v>1763826.04</v>
      </c>
      <c r="ABV19" s="273">
        <v>3522049.67</v>
      </c>
      <c r="ABW19" s="273">
        <v>395539.52</v>
      </c>
      <c r="ABX19" s="273">
        <v>85265877.549999997</v>
      </c>
      <c r="ABY19" s="273">
        <v>2756282.56</v>
      </c>
      <c r="ABZ19" s="273">
        <v>13454654.700000001</v>
      </c>
      <c r="ACA19" s="273">
        <v>2277839.8199999998</v>
      </c>
      <c r="ACB19" s="273">
        <v>2248734.73</v>
      </c>
      <c r="ACC19" s="273">
        <v>20265596.490000002</v>
      </c>
      <c r="ACD19" s="273">
        <v>1489423.69</v>
      </c>
      <c r="ACE19" s="273">
        <v>2400497.69</v>
      </c>
      <c r="ACF19" s="273">
        <v>2918952.3400000003</v>
      </c>
      <c r="ACG19" s="273">
        <v>4341905.84</v>
      </c>
      <c r="ACH19" s="273">
        <v>2599335.5</v>
      </c>
      <c r="ACI19" s="273">
        <v>260916277.94</v>
      </c>
      <c r="ACJ19" s="273">
        <v>2725406.08</v>
      </c>
      <c r="ACK19" s="273">
        <v>3014858.8400000003</v>
      </c>
      <c r="ACL19" s="273">
        <v>5544074.5200000005</v>
      </c>
      <c r="ACM19" s="273">
        <v>1582530.29</v>
      </c>
      <c r="ACN19" s="273">
        <v>2021865.21</v>
      </c>
      <c r="ACO19" s="273">
        <v>4416052.8100000005</v>
      </c>
      <c r="ACP19" s="273">
        <v>44828628.079999998</v>
      </c>
      <c r="ACQ19" s="273">
        <v>54959092.560000002</v>
      </c>
      <c r="ACR19" s="273">
        <v>1956799.45</v>
      </c>
      <c r="ACS19" s="273">
        <v>5054353.55</v>
      </c>
      <c r="ACT19" s="273">
        <v>4756594.5500000007</v>
      </c>
      <c r="ACU19" s="273">
        <v>5308963.7200000007</v>
      </c>
      <c r="ACV19" s="273">
        <v>51646704.029999994</v>
      </c>
      <c r="ACW19" s="273">
        <v>6171044.0299999993</v>
      </c>
      <c r="ACX19" s="273">
        <v>2915702.22</v>
      </c>
      <c r="ACY19" s="273">
        <v>2230100.9500000002</v>
      </c>
      <c r="ACZ19" s="273">
        <v>1120744.1499999999</v>
      </c>
      <c r="ADA19" s="273">
        <v>1566142.91</v>
      </c>
      <c r="ADB19" s="273">
        <v>1746398.01</v>
      </c>
      <c r="ADC19" s="273">
        <v>1320870.73</v>
      </c>
      <c r="ADD19" s="273">
        <v>1958626.2000000002</v>
      </c>
      <c r="ADE19" s="273">
        <v>1647338.25</v>
      </c>
      <c r="ADF19" s="273">
        <v>27414270.100000001</v>
      </c>
      <c r="ADG19" s="273">
        <v>24742959.649999999</v>
      </c>
      <c r="ADH19" s="273">
        <v>1170727.6399999999</v>
      </c>
      <c r="ADI19" s="273">
        <v>863792.03</v>
      </c>
      <c r="ADJ19" s="273">
        <v>1571479.61</v>
      </c>
      <c r="ADK19" s="273">
        <v>482164.88</v>
      </c>
      <c r="ADL19" s="273">
        <v>2430160.7400000002</v>
      </c>
      <c r="ADM19" s="273">
        <v>1621803.53</v>
      </c>
      <c r="ADN19" s="273">
        <v>2427487.5699999998</v>
      </c>
      <c r="ADO19" s="273">
        <v>286677144.56999999</v>
      </c>
      <c r="ADP19" s="273">
        <v>9202258.4299999997</v>
      </c>
      <c r="ADQ19" s="273">
        <v>12437323.34</v>
      </c>
      <c r="ADR19" s="273">
        <v>1880754.17</v>
      </c>
      <c r="ADS19" s="273">
        <v>43040492.140000001</v>
      </c>
      <c r="ADT19" s="273">
        <v>1130092.57</v>
      </c>
      <c r="ADU19" s="273">
        <v>1206245.22</v>
      </c>
      <c r="ADV19" s="273">
        <v>2690945.51</v>
      </c>
      <c r="ADW19" s="273">
        <v>1567796.66</v>
      </c>
      <c r="ADX19" s="273">
        <v>451671.59</v>
      </c>
      <c r="ADY19" s="273">
        <v>325580413.20999998</v>
      </c>
      <c r="ADZ19" s="273">
        <v>37138245.630000003</v>
      </c>
      <c r="AEA19" s="273">
        <v>25504195.109999999</v>
      </c>
      <c r="AEB19" s="273">
        <v>2959218.33</v>
      </c>
      <c r="AEC19" s="273">
        <v>3427943.11</v>
      </c>
      <c r="AED19" s="273">
        <v>8859510.2400000002</v>
      </c>
      <c r="AEE19" s="273">
        <v>2729265.9400000004</v>
      </c>
      <c r="AEF19" s="273">
        <v>3649224.15</v>
      </c>
      <c r="AEG19" s="273">
        <v>2839119.68</v>
      </c>
      <c r="AEH19" s="273">
        <v>3428052.04</v>
      </c>
      <c r="AEI19" s="273">
        <v>3186205.24</v>
      </c>
      <c r="AEJ19" s="273">
        <v>4603804.46</v>
      </c>
      <c r="AEK19" s="273">
        <v>2369314.64</v>
      </c>
      <c r="AEL19" s="273">
        <v>4211188.9400000004</v>
      </c>
      <c r="AEM19" s="273">
        <v>6745374.3600000003</v>
      </c>
      <c r="AEN19" s="273">
        <v>5076315.0599999996</v>
      </c>
      <c r="AEO19" s="273">
        <v>1974710.8399999999</v>
      </c>
      <c r="AEP19" s="273">
        <v>18049460.629999999</v>
      </c>
      <c r="AEQ19" s="273">
        <v>1646019.34</v>
      </c>
      <c r="AER19" s="273">
        <v>7201126.0700000003</v>
      </c>
      <c r="AES19" s="273">
        <v>169039710.36999997</v>
      </c>
      <c r="AET19" s="273">
        <v>6622380.0700000003</v>
      </c>
      <c r="AEU19" s="273">
        <v>5632504.8200000003</v>
      </c>
      <c r="AEV19" s="273">
        <v>3609061.4799999995</v>
      </c>
      <c r="AEW19" s="273">
        <v>3521268.49</v>
      </c>
      <c r="AEX19" s="273">
        <v>13992496.379999999</v>
      </c>
      <c r="AEY19" s="273">
        <v>3722933.01</v>
      </c>
      <c r="AEZ19" s="273">
        <v>6493310.2800000003</v>
      </c>
      <c r="AFA19" s="273">
        <v>3187667.53</v>
      </c>
      <c r="AFB19" s="273">
        <v>1517754.86</v>
      </c>
      <c r="AFC19" s="273">
        <v>75913356.129999995</v>
      </c>
      <c r="AFD19" s="273">
        <v>30176786.219999999</v>
      </c>
      <c r="AFE19" s="273">
        <v>4872536.47</v>
      </c>
      <c r="AFF19" s="273">
        <v>3873689.69</v>
      </c>
      <c r="AFG19" s="273">
        <v>9122522.540000001</v>
      </c>
      <c r="AFH19" s="273">
        <v>4562166.4799999995</v>
      </c>
      <c r="AFI19" s="273">
        <v>3748976.88</v>
      </c>
      <c r="AFJ19" s="273">
        <v>3136321.35</v>
      </c>
      <c r="AFK19" s="273">
        <v>1684413.12</v>
      </c>
      <c r="AFL19" s="273">
        <v>2817118.49</v>
      </c>
      <c r="AFM19" s="273">
        <v>5670715.4800000004</v>
      </c>
      <c r="AFN19" s="273">
        <v>3756736.38</v>
      </c>
      <c r="AFO19" s="273">
        <v>3099594.53</v>
      </c>
      <c r="AFP19" s="273">
        <v>72637397.189999998</v>
      </c>
      <c r="AFQ19" s="273">
        <v>6950511.1200000001</v>
      </c>
      <c r="AFR19" s="273">
        <v>5343717.8000000007</v>
      </c>
      <c r="AFS19" s="273">
        <v>1877059.97</v>
      </c>
      <c r="AFT19" s="273">
        <v>2511536.2599999998</v>
      </c>
      <c r="AFU19" s="273">
        <v>2029057.85</v>
      </c>
      <c r="AFV19" s="273">
        <v>1105016.1400000001</v>
      </c>
      <c r="AFW19" s="273">
        <v>4414119.45</v>
      </c>
      <c r="AFX19" s="273">
        <v>9927829.5199999996</v>
      </c>
      <c r="AFY19" s="273">
        <v>2063061.01</v>
      </c>
      <c r="AFZ19" s="273">
        <v>11627456.74</v>
      </c>
      <c r="AGA19" s="273">
        <v>2270936.63</v>
      </c>
      <c r="AGB19" s="273">
        <v>80109817.719999999</v>
      </c>
      <c r="AGC19" s="273">
        <v>2186445.6</v>
      </c>
      <c r="AGD19" s="273">
        <v>3303539.78</v>
      </c>
      <c r="AGE19" s="273">
        <v>2993246.05</v>
      </c>
      <c r="AGF19" s="273">
        <v>9303991.2199999988</v>
      </c>
      <c r="AGG19" s="273">
        <v>2564356.1</v>
      </c>
      <c r="AGH19" s="273">
        <v>1881154.24</v>
      </c>
      <c r="AGI19" s="273">
        <v>3611516.4800000004</v>
      </c>
      <c r="AGJ19" s="273">
        <v>1549295.95</v>
      </c>
      <c r="AGK19" s="273">
        <v>1804089.58</v>
      </c>
      <c r="AGL19" s="273">
        <v>2682269.8199999998</v>
      </c>
      <c r="AGM19" s="273">
        <v>183804150.47</v>
      </c>
      <c r="AGN19" s="273">
        <v>12946505.350000001</v>
      </c>
      <c r="AGO19" s="273">
        <v>5708578.5499999998</v>
      </c>
      <c r="AGP19" s="273">
        <v>1604481.69</v>
      </c>
      <c r="AGQ19" s="273">
        <v>7982011.9199999999</v>
      </c>
      <c r="AGR19" s="273">
        <v>6980201.0600000005</v>
      </c>
      <c r="AGS19" s="273">
        <v>1719167.8</v>
      </c>
      <c r="AGT19" s="273">
        <v>4108693.6</v>
      </c>
      <c r="AGU19" s="273">
        <v>292498003.43000001</v>
      </c>
      <c r="AGV19" s="273">
        <v>109356866.75</v>
      </c>
      <c r="AGW19" s="273">
        <v>2601981.9</v>
      </c>
      <c r="AGX19" s="273">
        <v>5452507.9199999999</v>
      </c>
      <c r="AGY19" s="273">
        <v>16898888.690000001</v>
      </c>
      <c r="AGZ19" s="273">
        <v>5428526.3099999996</v>
      </c>
      <c r="AHA19" s="273">
        <v>4326254.5599999996</v>
      </c>
      <c r="AHB19" s="273">
        <v>5863525.1599999992</v>
      </c>
      <c r="AHC19" s="273">
        <v>1064110.8999999999</v>
      </c>
      <c r="AHD19" s="273">
        <v>4691431.92</v>
      </c>
      <c r="AHE19" s="273">
        <v>5571627.6500000004</v>
      </c>
      <c r="AHF19" s="273">
        <v>3837675.04</v>
      </c>
      <c r="AHG19" s="273">
        <v>1725794.2999999998</v>
      </c>
      <c r="AHH19" s="273">
        <v>2775569.1999999997</v>
      </c>
      <c r="AHI19" s="273">
        <v>2497578.4900000002</v>
      </c>
      <c r="AHJ19" s="273">
        <v>3556686.1599999997</v>
      </c>
      <c r="AHK19" s="273">
        <v>2836931</v>
      </c>
      <c r="AHL19" s="273">
        <v>48197554.079999998</v>
      </c>
      <c r="AHM19" s="273">
        <v>4667559.2</v>
      </c>
      <c r="AHN19" s="273">
        <v>2012249.96</v>
      </c>
      <c r="AHO19" s="273">
        <v>2932718.74</v>
      </c>
      <c r="AHP19" s="273">
        <v>7456196.0700000003</v>
      </c>
      <c r="AHQ19" s="294">
        <v>1940605.4200000002</v>
      </c>
      <c r="AHR19" s="329">
        <v>1772573.65</v>
      </c>
      <c r="AHS19" s="294">
        <f t="shared" ref="AHS19:AHS32" si="18">SUM(D19:AHR19)</f>
        <v>18723446733.841499</v>
      </c>
      <c r="AHT19" s="271" t="b">
        <f t="shared" si="1"/>
        <v>1</v>
      </c>
      <c r="AHU19" s="271" t="s">
        <v>21</v>
      </c>
    </row>
    <row r="20" spans="1:905" ht="23.4" customHeight="1" x14ac:dyDescent="0.8">
      <c r="B20" s="270" t="s">
        <v>661</v>
      </c>
      <c r="C20" s="271" t="s">
        <v>662</v>
      </c>
      <c r="D20" s="273">
        <v>3297691.96</v>
      </c>
      <c r="E20" s="273">
        <v>659844.43000000005</v>
      </c>
      <c r="F20" s="273">
        <v>631005.5</v>
      </c>
      <c r="G20" s="273">
        <v>247388.53</v>
      </c>
      <c r="H20" s="273">
        <v>1404829.31</v>
      </c>
      <c r="I20" s="273">
        <v>508225.12</v>
      </c>
      <c r="J20" s="273">
        <v>1758451.98</v>
      </c>
      <c r="K20" s="273">
        <v>607400.39</v>
      </c>
      <c r="L20" s="273">
        <v>976414.34</v>
      </c>
      <c r="M20" s="273">
        <v>1081150.51</v>
      </c>
      <c r="N20" s="273">
        <v>467721.72</v>
      </c>
      <c r="O20" s="273">
        <v>449202.91</v>
      </c>
      <c r="P20" s="273">
        <v>1396764.05</v>
      </c>
      <c r="Q20" s="273">
        <v>354736.34</v>
      </c>
      <c r="R20" s="273">
        <v>230978.8</v>
      </c>
      <c r="S20" s="273">
        <v>459565.57</v>
      </c>
      <c r="T20" s="273">
        <v>338999.67</v>
      </c>
      <c r="U20" s="273">
        <v>267267.73</v>
      </c>
      <c r="V20" s="273">
        <v>2324951.9900000002</v>
      </c>
      <c r="W20" s="273">
        <v>340410.75</v>
      </c>
      <c r="X20" s="273">
        <v>172164.87</v>
      </c>
      <c r="Y20" s="273">
        <v>687018.38</v>
      </c>
      <c r="Z20" s="273">
        <v>538646.05000000005</v>
      </c>
      <c r="AA20" s="273">
        <v>606383.57999999996</v>
      </c>
      <c r="AB20" s="273">
        <v>259231.7</v>
      </c>
      <c r="AC20" s="273">
        <v>2509261.1</v>
      </c>
      <c r="AD20" s="273">
        <v>533783.14</v>
      </c>
      <c r="AE20" s="273">
        <v>276530.58</v>
      </c>
      <c r="AF20" s="273">
        <v>466983.5</v>
      </c>
      <c r="AG20" s="273">
        <v>240495.58</v>
      </c>
      <c r="AH20" s="273">
        <v>773862.75</v>
      </c>
      <c r="AI20" s="273">
        <v>508604.04</v>
      </c>
      <c r="AJ20" s="273">
        <v>115594</v>
      </c>
      <c r="AK20" s="273">
        <v>51775.29</v>
      </c>
      <c r="AL20" s="273">
        <v>515231.38</v>
      </c>
      <c r="AM20" s="273">
        <v>262031.05</v>
      </c>
      <c r="AN20" s="273">
        <v>202688.85</v>
      </c>
      <c r="AO20" s="273">
        <v>77169.990000000005</v>
      </c>
      <c r="AP20" s="273">
        <v>383180.11</v>
      </c>
      <c r="AQ20" s="273">
        <v>275145.67</v>
      </c>
      <c r="AR20" s="273">
        <v>149303.48000000001</v>
      </c>
      <c r="AS20" s="273">
        <v>94283.15</v>
      </c>
      <c r="AT20" s="273">
        <v>3768954.82</v>
      </c>
      <c r="AU20" s="273">
        <v>192419.3</v>
      </c>
      <c r="AV20" s="273">
        <v>122840.52</v>
      </c>
      <c r="AW20" s="273">
        <v>200663.5</v>
      </c>
      <c r="AX20" s="273">
        <v>720153.75</v>
      </c>
      <c r="AY20" s="273">
        <v>452292.04</v>
      </c>
      <c r="AZ20" s="273">
        <v>311476.42</v>
      </c>
      <c r="BA20" s="273">
        <v>165267.88</v>
      </c>
      <c r="BB20" s="273">
        <v>74081.97</v>
      </c>
      <c r="BC20" s="273">
        <v>117438.88</v>
      </c>
      <c r="BD20" s="273">
        <v>133722.29999999999</v>
      </c>
      <c r="BE20" s="273">
        <v>0</v>
      </c>
      <c r="BF20" s="273">
        <v>710563.32</v>
      </c>
      <c r="BG20" s="273">
        <v>48211.43</v>
      </c>
      <c r="BH20" s="273">
        <v>220886.98</v>
      </c>
      <c r="BI20" s="273">
        <v>655147.1</v>
      </c>
      <c r="BJ20" s="273">
        <v>860879.12</v>
      </c>
      <c r="BK20" s="273">
        <v>200706.32</v>
      </c>
      <c r="BL20" s="273">
        <v>173815.33</v>
      </c>
      <c r="BM20" s="273">
        <v>220101.42</v>
      </c>
      <c r="BN20" s="273">
        <v>518405.11</v>
      </c>
      <c r="BO20" s="273">
        <v>145699.76999999999</v>
      </c>
      <c r="BP20" s="273">
        <v>98531.09</v>
      </c>
      <c r="BQ20" s="273">
        <v>92106.09</v>
      </c>
      <c r="BR20" s="273">
        <v>1684781.35</v>
      </c>
      <c r="BS20" s="273">
        <v>369646.56</v>
      </c>
      <c r="BT20" s="273">
        <v>156843.31</v>
      </c>
      <c r="BU20" s="273">
        <v>302337.93</v>
      </c>
      <c r="BV20" s="273">
        <v>203507.37</v>
      </c>
      <c r="BW20" s="273">
        <v>294390.26</v>
      </c>
      <c r="BX20" s="273">
        <v>143802.07</v>
      </c>
      <c r="BY20" s="273">
        <v>180112.03</v>
      </c>
      <c r="BZ20" s="273">
        <v>728165.45</v>
      </c>
      <c r="CA20" s="273">
        <v>458407.65</v>
      </c>
      <c r="CB20" s="273">
        <v>609445.14</v>
      </c>
      <c r="CC20" s="273">
        <v>486975.83</v>
      </c>
      <c r="CD20" s="273">
        <v>235629.5</v>
      </c>
      <c r="CE20" s="273">
        <v>324994.76</v>
      </c>
      <c r="CF20" s="273">
        <v>268193.84999999998</v>
      </c>
      <c r="CG20" s="273">
        <v>3992512.02</v>
      </c>
      <c r="CH20" s="273">
        <v>319935.59000000003</v>
      </c>
      <c r="CI20" s="273">
        <v>2149373.87</v>
      </c>
      <c r="CJ20" s="273">
        <v>340244.08</v>
      </c>
      <c r="CK20" s="273">
        <v>448017.97</v>
      </c>
      <c r="CL20" s="273">
        <v>245308.63</v>
      </c>
      <c r="CM20" s="273">
        <v>200980.19</v>
      </c>
      <c r="CN20" s="273">
        <v>347490.16</v>
      </c>
      <c r="CO20" s="273">
        <v>152599.87</v>
      </c>
      <c r="CP20" s="273">
        <v>250899.68</v>
      </c>
      <c r="CQ20" s="273">
        <v>186643.49</v>
      </c>
      <c r="CR20" s="273">
        <v>425567.05</v>
      </c>
      <c r="CS20" s="273">
        <v>259503.86</v>
      </c>
      <c r="CT20" s="273">
        <v>773613.82</v>
      </c>
      <c r="CU20" s="273">
        <v>226004.26</v>
      </c>
      <c r="CV20" s="273">
        <v>336766.31</v>
      </c>
      <c r="CW20" s="273">
        <v>364221.06</v>
      </c>
      <c r="CX20" s="273">
        <v>214823.01</v>
      </c>
      <c r="CY20" s="273">
        <v>527795.84</v>
      </c>
      <c r="CZ20" s="273">
        <v>212189.83</v>
      </c>
      <c r="DA20" s="273">
        <v>191689.85</v>
      </c>
      <c r="DB20" s="273">
        <v>740232.8</v>
      </c>
      <c r="DC20" s="273">
        <v>1947387.25</v>
      </c>
      <c r="DD20" s="273">
        <v>421832.87</v>
      </c>
      <c r="DE20" s="273">
        <v>566262.5</v>
      </c>
      <c r="DF20" s="273">
        <v>204525.16</v>
      </c>
      <c r="DG20" s="273">
        <v>531445.42000000004</v>
      </c>
      <c r="DH20" s="273">
        <v>445103.91</v>
      </c>
      <c r="DI20" s="273">
        <v>886613.58</v>
      </c>
      <c r="DJ20" s="273">
        <v>299574.71000000002</v>
      </c>
      <c r="DK20" s="273">
        <v>4596432.4400000004</v>
      </c>
      <c r="DL20" s="273">
        <v>211495.79</v>
      </c>
      <c r="DM20" s="273">
        <v>322859.05</v>
      </c>
      <c r="DN20" s="273">
        <v>214385.59</v>
      </c>
      <c r="DO20" s="273">
        <v>497541.39</v>
      </c>
      <c r="DP20" s="273">
        <v>155099.35999999999</v>
      </c>
      <c r="DQ20" s="273">
        <v>1131330.3899999999</v>
      </c>
      <c r="DR20" s="273">
        <v>921518.95</v>
      </c>
      <c r="DS20" s="273">
        <v>321969</v>
      </c>
      <c r="DT20" s="273">
        <v>606818.1</v>
      </c>
      <c r="DU20" s="273">
        <v>170850.3</v>
      </c>
      <c r="DV20" s="273">
        <v>376204.1</v>
      </c>
      <c r="DW20" s="273">
        <v>466422.4</v>
      </c>
      <c r="DX20" s="273">
        <v>247375.08</v>
      </c>
      <c r="DY20" s="273">
        <v>516138.26</v>
      </c>
      <c r="DZ20" s="273">
        <v>179881.64</v>
      </c>
      <c r="EA20" s="273">
        <v>184112.94</v>
      </c>
      <c r="EB20" s="273">
        <v>488426.55</v>
      </c>
      <c r="EC20" s="273">
        <v>436435.71</v>
      </c>
      <c r="ED20" s="273">
        <v>675832.47</v>
      </c>
      <c r="EE20" s="273">
        <v>570092.66</v>
      </c>
      <c r="EF20" s="273">
        <v>541246.11</v>
      </c>
      <c r="EG20" s="273">
        <v>426451.63</v>
      </c>
      <c r="EH20" s="273">
        <v>471104.51</v>
      </c>
      <c r="EI20" s="273">
        <v>619468.62</v>
      </c>
      <c r="EJ20" s="273">
        <v>859311.4</v>
      </c>
      <c r="EK20" s="273">
        <v>1016668.52</v>
      </c>
      <c r="EL20" s="273">
        <v>199154.82</v>
      </c>
      <c r="EM20" s="273">
        <v>487090.02</v>
      </c>
      <c r="EN20" s="273">
        <v>1663612.08</v>
      </c>
      <c r="EO20" s="273">
        <v>641221.52</v>
      </c>
      <c r="EP20" s="273">
        <v>872352.41</v>
      </c>
      <c r="EQ20" s="273">
        <v>347401.95</v>
      </c>
      <c r="ER20" s="273">
        <v>490021.74</v>
      </c>
      <c r="ES20" s="273">
        <v>198101.34</v>
      </c>
      <c r="ET20" s="273">
        <v>735364.36</v>
      </c>
      <c r="EU20" s="273">
        <v>632165.76</v>
      </c>
      <c r="EV20" s="273">
        <v>312209.99</v>
      </c>
      <c r="EW20" s="273">
        <v>1751916.58</v>
      </c>
      <c r="EX20" s="273">
        <v>303599.71999999997</v>
      </c>
      <c r="EY20" s="273">
        <v>123090.8</v>
      </c>
      <c r="EZ20" s="273">
        <v>389350.05</v>
      </c>
      <c r="FA20" s="273">
        <v>389237.2</v>
      </c>
      <c r="FB20" s="273">
        <v>337156.61</v>
      </c>
      <c r="FC20" s="273">
        <v>390613.49</v>
      </c>
      <c r="FD20" s="273">
        <v>141487.09</v>
      </c>
      <c r="FE20" s="273">
        <v>391226.45</v>
      </c>
      <c r="FF20" s="273">
        <v>51384.25</v>
      </c>
      <c r="FG20" s="273">
        <v>91687.95</v>
      </c>
      <c r="FH20" s="273">
        <v>199349.43</v>
      </c>
      <c r="FI20" s="273">
        <v>1324058.49</v>
      </c>
      <c r="FJ20" s="273">
        <v>106813.7</v>
      </c>
      <c r="FK20" s="273">
        <v>246603.22</v>
      </c>
      <c r="FL20" s="273">
        <v>245762.47</v>
      </c>
      <c r="FM20" s="273">
        <v>691140.33</v>
      </c>
      <c r="FN20" s="273">
        <v>330988.39</v>
      </c>
      <c r="FO20" s="273">
        <v>140707</v>
      </c>
      <c r="FP20" s="273">
        <v>147413.01</v>
      </c>
      <c r="FQ20" s="273">
        <v>4418530.88</v>
      </c>
      <c r="FR20" s="273">
        <v>1372841.36</v>
      </c>
      <c r="FS20" s="273">
        <v>83612.179999999993</v>
      </c>
      <c r="FT20" s="273">
        <v>365370.61</v>
      </c>
      <c r="FU20" s="273">
        <v>192168.54</v>
      </c>
      <c r="FV20" s="273">
        <v>168504.22</v>
      </c>
      <c r="FW20" s="273">
        <v>1033628.28</v>
      </c>
      <c r="FX20" s="273">
        <v>333934.94</v>
      </c>
      <c r="FY20" s="273">
        <v>600469.94999999995</v>
      </c>
      <c r="FZ20" s="273">
        <v>333695.31</v>
      </c>
      <c r="GA20" s="273">
        <v>301157.78000000003</v>
      </c>
      <c r="GB20" s="273">
        <v>344133.24</v>
      </c>
      <c r="GC20" s="273">
        <v>284705.59999999998</v>
      </c>
      <c r="GD20" s="273">
        <v>270123.89</v>
      </c>
      <c r="GE20" s="273">
        <v>1901170.23</v>
      </c>
      <c r="GF20" s="273">
        <v>444717.75</v>
      </c>
      <c r="GG20" s="273">
        <v>329021.87</v>
      </c>
      <c r="GH20" s="273">
        <v>996427.09</v>
      </c>
      <c r="GI20" s="273">
        <v>387231.05</v>
      </c>
      <c r="GJ20" s="273">
        <v>615837.9</v>
      </c>
      <c r="GK20" s="273">
        <v>126399.73</v>
      </c>
      <c r="GL20" s="273">
        <v>537936.11</v>
      </c>
      <c r="GM20" s="273">
        <v>93795.4</v>
      </c>
      <c r="GN20" s="273">
        <v>179870.76</v>
      </c>
      <c r="GO20" s="273">
        <v>139141.31</v>
      </c>
      <c r="GP20" s="273">
        <v>151748.54999999999</v>
      </c>
      <c r="GQ20" s="273">
        <v>661011.52</v>
      </c>
      <c r="GR20" s="273">
        <v>1722985.94</v>
      </c>
      <c r="GS20" s="273">
        <v>296721.3</v>
      </c>
      <c r="GT20" s="273">
        <v>584225.9</v>
      </c>
      <c r="GU20" s="273">
        <v>242202.78</v>
      </c>
      <c r="GV20" s="273">
        <v>318845.90999999997</v>
      </c>
      <c r="GW20" s="273">
        <v>264090.11</v>
      </c>
      <c r="GX20" s="273">
        <v>151819.39000000001</v>
      </c>
      <c r="GY20" s="273">
        <v>522987.94</v>
      </c>
      <c r="GZ20" s="273">
        <v>320749.27</v>
      </c>
      <c r="HA20" s="273">
        <v>236013.87</v>
      </c>
      <c r="HB20" s="273">
        <v>109553.61</v>
      </c>
      <c r="HC20" s="273">
        <v>1544006.62</v>
      </c>
      <c r="HD20" s="273">
        <v>1812767.9</v>
      </c>
      <c r="HE20" s="273">
        <v>911879.04</v>
      </c>
      <c r="HF20" s="273">
        <v>1107553.1599999999</v>
      </c>
      <c r="HG20" s="273">
        <v>250898.2</v>
      </c>
      <c r="HH20" s="273">
        <v>696951.7</v>
      </c>
      <c r="HI20" s="273">
        <v>184624.46</v>
      </c>
      <c r="HJ20" s="273">
        <v>1356456.91</v>
      </c>
      <c r="HK20" s="273">
        <v>134617.75</v>
      </c>
      <c r="HL20" s="273">
        <v>381844.98</v>
      </c>
      <c r="HM20" s="273">
        <v>269493.40999999997</v>
      </c>
      <c r="HN20" s="273">
        <v>364652.43</v>
      </c>
      <c r="HO20" s="273">
        <v>157698.09</v>
      </c>
      <c r="HP20" s="273">
        <v>539142.04</v>
      </c>
      <c r="HQ20" s="273">
        <v>183743.89</v>
      </c>
      <c r="HR20" s="273">
        <v>1274505.79</v>
      </c>
      <c r="HS20" s="273">
        <v>490560.52</v>
      </c>
      <c r="HT20" s="273">
        <v>249139.96</v>
      </c>
      <c r="HU20" s="273">
        <v>120070.43</v>
      </c>
      <c r="HV20" s="273">
        <v>212685.46</v>
      </c>
      <c r="HW20" s="273">
        <v>153012.51999999999</v>
      </c>
      <c r="HX20" s="273">
        <v>550637.66</v>
      </c>
      <c r="HY20" s="273">
        <v>255887.81</v>
      </c>
      <c r="HZ20" s="273">
        <v>164831.01</v>
      </c>
      <c r="IA20" s="273">
        <v>77958</v>
      </c>
      <c r="IB20" s="273">
        <v>249222.75</v>
      </c>
      <c r="IC20" s="273">
        <v>703356.18</v>
      </c>
      <c r="ID20" s="273">
        <v>65753.240000000005</v>
      </c>
      <c r="IE20" s="273">
        <v>74442.399999999994</v>
      </c>
      <c r="IF20" s="273">
        <v>140610.14000000001</v>
      </c>
      <c r="IG20" s="273">
        <v>49424.15</v>
      </c>
      <c r="IH20" s="273">
        <v>840362.05</v>
      </c>
      <c r="II20" s="273">
        <v>345570</v>
      </c>
      <c r="IJ20" s="273">
        <v>470645.39</v>
      </c>
      <c r="IK20" s="273">
        <v>296591.26</v>
      </c>
      <c r="IL20" s="273">
        <v>763300.63</v>
      </c>
      <c r="IM20" s="273">
        <v>449036.03</v>
      </c>
      <c r="IN20" s="273">
        <v>111971.32</v>
      </c>
      <c r="IO20" s="273">
        <v>170414.27</v>
      </c>
      <c r="IP20" s="273">
        <v>229530.38</v>
      </c>
      <c r="IQ20" s="273">
        <v>347388.3</v>
      </c>
      <c r="IR20" s="273">
        <v>189554.09</v>
      </c>
      <c r="IS20" s="273">
        <v>1244841.1100000001</v>
      </c>
      <c r="IT20" s="273">
        <v>865374.61</v>
      </c>
      <c r="IU20" s="273">
        <v>440397.36</v>
      </c>
      <c r="IV20" s="273">
        <v>313629.90000000002</v>
      </c>
      <c r="IW20" s="273">
        <v>156812.15</v>
      </c>
      <c r="IX20" s="273">
        <v>129106.17</v>
      </c>
      <c r="IY20" s="273">
        <v>380303.13</v>
      </c>
      <c r="IZ20" s="273">
        <v>115717.87</v>
      </c>
      <c r="JA20" s="273">
        <v>120453.09</v>
      </c>
      <c r="JB20" s="273">
        <v>242783.29</v>
      </c>
      <c r="JC20" s="273">
        <v>349660.61</v>
      </c>
      <c r="JD20" s="273">
        <v>441599.68</v>
      </c>
      <c r="JE20" s="273">
        <v>1441152.12</v>
      </c>
      <c r="JF20" s="273">
        <v>276592.95</v>
      </c>
      <c r="JG20" s="273">
        <v>218456.07</v>
      </c>
      <c r="JH20" s="273">
        <v>169752.06</v>
      </c>
      <c r="JI20" s="273">
        <v>248467.5</v>
      </c>
      <c r="JJ20" s="273">
        <v>307162.09000000003</v>
      </c>
      <c r="JK20" s="273">
        <v>1204250.05</v>
      </c>
      <c r="JL20" s="273">
        <v>121167.62</v>
      </c>
      <c r="JM20" s="273">
        <v>457832.19</v>
      </c>
      <c r="JN20" s="273">
        <v>396919.77</v>
      </c>
      <c r="JO20" s="273">
        <v>61825</v>
      </c>
      <c r="JP20" s="273">
        <v>310863.52</v>
      </c>
      <c r="JQ20" s="273">
        <v>233710.12</v>
      </c>
      <c r="JR20" s="273">
        <v>1800850.8</v>
      </c>
      <c r="JS20" s="273">
        <v>748616.5</v>
      </c>
      <c r="JT20" s="273">
        <v>283621.34000000003</v>
      </c>
      <c r="JU20" s="273">
        <v>87919.94</v>
      </c>
      <c r="JV20" s="273">
        <v>515074.11</v>
      </c>
      <c r="JW20" s="273">
        <v>179983.34</v>
      </c>
      <c r="JX20" s="273">
        <v>881796.88</v>
      </c>
      <c r="JY20" s="273">
        <v>898347.89</v>
      </c>
      <c r="JZ20" s="273">
        <v>332012.21000000002</v>
      </c>
      <c r="KA20" s="273">
        <v>270698.65000000002</v>
      </c>
      <c r="KB20" s="273">
        <v>420156.66</v>
      </c>
      <c r="KC20" s="273">
        <v>370753.42</v>
      </c>
      <c r="KD20" s="273">
        <v>124327.15</v>
      </c>
      <c r="KE20" s="273">
        <v>71801.91</v>
      </c>
      <c r="KF20" s="273">
        <v>314215.28999999998</v>
      </c>
      <c r="KG20" s="273">
        <v>128480.2</v>
      </c>
      <c r="KH20" s="273">
        <v>2289096.4700000002</v>
      </c>
      <c r="KI20" s="273">
        <v>213764.01</v>
      </c>
      <c r="KJ20" s="273">
        <v>351829.77</v>
      </c>
      <c r="KK20" s="273">
        <v>603945.62</v>
      </c>
      <c r="KL20" s="273">
        <v>148344.25</v>
      </c>
      <c r="KM20" s="273">
        <v>208812.67</v>
      </c>
      <c r="KN20" s="273">
        <v>1231228.98</v>
      </c>
      <c r="KO20" s="273">
        <v>94521.54</v>
      </c>
      <c r="KP20" s="273">
        <v>356599.96</v>
      </c>
      <c r="KQ20" s="273">
        <v>662907.35</v>
      </c>
      <c r="KR20" s="273">
        <v>198472.28</v>
      </c>
      <c r="KS20" s="273">
        <v>214794.48</v>
      </c>
      <c r="KT20" s="273">
        <v>960524.76</v>
      </c>
      <c r="KU20" s="273">
        <v>489712.84</v>
      </c>
      <c r="KV20" s="273">
        <v>268624.57</v>
      </c>
      <c r="KW20" s="273">
        <v>2447001.88</v>
      </c>
      <c r="KX20" s="273">
        <v>452680.5</v>
      </c>
      <c r="KY20" s="273">
        <v>646461.1</v>
      </c>
      <c r="KZ20" s="273">
        <v>71110.320000000007</v>
      </c>
      <c r="LA20" s="273">
        <v>161689.49</v>
      </c>
      <c r="LB20" s="273">
        <v>217240.66</v>
      </c>
      <c r="LC20" s="273">
        <v>1283282.6100000001</v>
      </c>
      <c r="LD20" s="273">
        <v>237635.63</v>
      </c>
      <c r="LE20" s="273">
        <v>345294.51</v>
      </c>
      <c r="LF20" s="273">
        <v>420018.98</v>
      </c>
      <c r="LG20" s="273">
        <v>4763366.04</v>
      </c>
      <c r="LH20" s="273">
        <v>1491154.26</v>
      </c>
      <c r="LI20" s="273">
        <v>604327.47</v>
      </c>
      <c r="LJ20" s="273">
        <v>1490309.01</v>
      </c>
      <c r="LK20" s="273">
        <v>2600823.1800000002</v>
      </c>
      <c r="LL20" s="273">
        <v>360253.65</v>
      </c>
      <c r="LM20" s="273">
        <v>193939.98</v>
      </c>
      <c r="LN20" s="273">
        <v>1085733.68</v>
      </c>
      <c r="LO20" s="273">
        <v>237893.61</v>
      </c>
      <c r="LP20" s="273">
        <v>412863.74</v>
      </c>
      <c r="LQ20" s="273">
        <v>431438.55</v>
      </c>
      <c r="LR20" s="273">
        <v>345532.84</v>
      </c>
      <c r="LS20" s="273">
        <v>192863.54</v>
      </c>
      <c r="LT20" s="273">
        <v>197720.09</v>
      </c>
      <c r="LU20" s="273">
        <v>1050081.1299999999</v>
      </c>
      <c r="LV20" s="273">
        <v>513666.61</v>
      </c>
      <c r="LW20" s="273">
        <v>725251.13</v>
      </c>
      <c r="LX20" s="273">
        <v>413110.02</v>
      </c>
      <c r="LY20" s="273">
        <v>650625.06999999995</v>
      </c>
      <c r="LZ20" s="273">
        <v>765456.83</v>
      </c>
      <c r="MA20" s="273">
        <v>405716.07</v>
      </c>
      <c r="MB20" s="273">
        <v>198730.93</v>
      </c>
      <c r="MC20" s="273">
        <v>399277.22</v>
      </c>
      <c r="MD20" s="273">
        <v>425857.91</v>
      </c>
      <c r="ME20" s="273">
        <v>587560.17000000004</v>
      </c>
      <c r="MF20" s="273">
        <v>545864.46</v>
      </c>
      <c r="MG20" s="273">
        <v>2354011.66</v>
      </c>
      <c r="MH20" s="273">
        <v>445525.84</v>
      </c>
      <c r="MI20" s="273">
        <v>330722.09000000003</v>
      </c>
      <c r="MJ20" s="273">
        <v>178205.13</v>
      </c>
      <c r="MK20" s="273">
        <v>223762.74</v>
      </c>
      <c r="ML20" s="273">
        <v>336897.17</v>
      </c>
      <c r="MM20" s="273">
        <v>279050.37</v>
      </c>
      <c r="MN20" s="273">
        <v>457211.65</v>
      </c>
      <c r="MO20" s="273">
        <v>304901.89</v>
      </c>
      <c r="MP20" s="273">
        <v>139462.04</v>
      </c>
      <c r="MQ20" s="273">
        <v>120971.29</v>
      </c>
      <c r="MR20" s="273">
        <v>209116.98</v>
      </c>
      <c r="MS20" s="273">
        <v>428987.17</v>
      </c>
      <c r="MT20" s="273">
        <v>397673.7</v>
      </c>
      <c r="MU20" s="273">
        <v>210337.62</v>
      </c>
      <c r="MV20" s="273">
        <v>252576.06</v>
      </c>
      <c r="MW20" s="273">
        <v>294620.39</v>
      </c>
      <c r="MX20" s="273">
        <v>169701.31</v>
      </c>
      <c r="MY20" s="273">
        <v>808468.08</v>
      </c>
      <c r="MZ20" s="273">
        <v>397666.44</v>
      </c>
      <c r="NA20" s="273">
        <v>224531.86</v>
      </c>
      <c r="NB20" s="273">
        <v>180597.11</v>
      </c>
      <c r="NC20" s="273">
        <v>112182.39999999999</v>
      </c>
      <c r="ND20" s="273">
        <v>2632028.08</v>
      </c>
      <c r="NE20" s="273">
        <v>1937562.06</v>
      </c>
      <c r="NF20" s="273">
        <v>277938.08</v>
      </c>
      <c r="NG20" s="273">
        <v>561187.55000000005</v>
      </c>
      <c r="NH20" s="273">
        <v>217470.24</v>
      </c>
      <c r="NI20" s="273">
        <v>738454.79</v>
      </c>
      <c r="NJ20" s="273">
        <v>1464687.42</v>
      </c>
      <c r="NK20" s="273">
        <v>1506318.36</v>
      </c>
      <c r="NL20" s="273">
        <v>52758.78</v>
      </c>
      <c r="NM20" s="273">
        <v>165032.78</v>
      </c>
      <c r="NN20" s="273">
        <v>277838.75</v>
      </c>
      <c r="NO20" s="273">
        <v>92581.08</v>
      </c>
      <c r="NP20" s="273">
        <v>1847539.97</v>
      </c>
      <c r="NQ20" s="273">
        <v>343103.09</v>
      </c>
      <c r="NR20" s="273">
        <v>420635.21</v>
      </c>
      <c r="NS20" s="273">
        <v>355654.55</v>
      </c>
      <c r="NT20" s="273">
        <v>206735.1</v>
      </c>
      <c r="NU20" s="273">
        <v>66354.66</v>
      </c>
      <c r="NV20" s="273">
        <v>93055.24</v>
      </c>
      <c r="NW20" s="273">
        <v>5704696</v>
      </c>
      <c r="NX20" s="273">
        <v>473029.97</v>
      </c>
      <c r="NY20" s="273">
        <v>859278.94</v>
      </c>
      <c r="NZ20" s="273">
        <v>154596.76</v>
      </c>
      <c r="OA20" s="273">
        <v>520537.5</v>
      </c>
      <c r="OB20" s="273">
        <v>178523.15</v>
      </c>
      <c r="OC20" s="273">
        <v>513533.21</v>
      </c>
      <c r="OD20" s="273">
        <v>2388099.41</v>
      </c>
      <c r="OE20" s="273">
        <v>429172.45</v>
      </c>
      <c r="OF20" s="273">
        <v>335150.78999999998</v>
      </c>
      <c r="OG20" s="273">
        <v>691984.04</v>
      </c>
      <c r="OH20" s="273">
        <v>228767.49</v>
      </c>
      <c r="OI20" s="273">
        <v>415813.64</v>
      </c>
      <c r="OJ20" s="273">
        <v>62868.13</v>
      </c>
      <c r="OK20" s="273">
        <v>52313.57</v>
      </c>
      <c r="OL20" s="273">
        <v>307832.88</v>
      </c>
      <c r="OM20" s="273">
        <v>1664357.4</v>
      </c>
      <c r="ON20" s="273">
        <v>245978.69</v>
      </c>
      <c r="OO20" s="273">
        <v>1270342.57</v>
      </c>
      <c r="OP20" s="273">
        <v>318271.28999999998</v>
      </c>
      <c r="OQ20" s="273">
        <v>66959.3</v>
      </c>
      <c r="OR20" s="273">
        <v>200053.77</v>
      </c>
      <c r="OS20" s="273">
        <v>1075856.1599999999</v>
      </c>
      <c r="OT20" s="273">
        <v>76325.759999999995</v>
      </c>
      <c r="OU20" s="273">
        <v>297313.37</v>
      </c>
      <c r="OV20" s="273">
        <v>539838.80000000005</v>
      </c>
      <c r="OW20" s="273">
        <v>366671.82</v>
      </c>
      <c r="OX20" s="273">
        <v>247577</v>
      </c>
      <c r="OY20" s="273">
        <v>203105.05</v>
      </c>
      <c r="OZ20" s="273">
        <v>297473.34000000003</v>
      </c>
      <c r="PA20" s="273">
        <v>195843.55</v>
      </c>
      <c r="PB20" s="273">
        <v>1948607.44</v>
      </c>
      <c r="PC20" s="273">
        <v>121066.99</v>
      </c>
      <c r="PD20" s="273">
        <v>449013</v>
      </c>
      <c r="PE20" s="273">
        <v>190353.13</v>
      </c>
      <c r="PF20" s="273">
        <v>602464.61</v>
      </c>
      <c r="PG20" s="273">
        <v>274030.42</v>
      </c>
      <c r="PH20" s="273">
        <v>132092.85999999999</v>
      </c>
      <c r="PI20" s="273">
        <v>171512.36</v>
      </c>
      <c r="PJ20" s="273">
        <v>155563.53</v>
      </c>
      <c r="PK20" s="273">
        <v>318172.73</v>
      </c>
      <c r="PL20" s="273">
        <v>228758.67</v>
      </c>
      <c r="PM20" s="273">
        <v>1209147.8600000001</v>
      </c>
      <c r="PN20" s="273">
        <v>265853.8</v>
      </c>
      <c r="PO20" s="273">
        <v>631972.57999999996</v>
      </c>
      <c r="PP20" s="273">
        <v>220374.6</v>
      </c>
      <c r="PQ20" s="273">
        <v>218489.59</v>
      </c>
      <c r="PR20" s="273">
        <v>134521.17000000001</v>
      </c>
      <c r="PS20" s="273">
        <v>217098.67</v>
      </c>
      <c r="PT20" s="273">
        <v>2582438.33</v>
      </c>
      <c r="PU20" s="273">
        <v>444208.96</v>
      </c>
      <c r="PV20" s="273">
        <v>260347.38</v>
      </c>
      <c r="PW20" s="273">
        <v>356426.15</v>
      </c>
      <c r="PX20" s="273">
        <v>1498264.61</v>
      </c>
      <c r="PY20" s="273">
        <v>315930.59999999998</v>
      </c>
      <c r="PZ20" s="273">
        <v>690637.51</v>
      </c>
      <c r="QA20" s="273">
        <v>140268.84</v>
      </c>
      <c r="QB20" s="273">
        <v>161367.54999999999</v>
      </c>
      <c r="QC20" s="273">
        <v>260867.91</v>
      </c>
      <c r="QD20" s="273">
        <v>490718.21</v>
      </c>
      <c r="QE20" s="273">
        <v>235800.72</v>
      </c>
      <c r="QF20" s="273">
        <v>265097.93</v>
      </c>
      <c r="QG20" s="273">
        <v>466366</v>
      </c>
      <c r="QH20" s="273">
        <v>336208</v>
      </c>
      <c r="QI20" s="273">
        <v>1017041.51</v>
      </c>
      <c r="QJ20" s="273">
        <v>566265.38</v>
      </c>
      <c r="QK20" s="273">
        <v>155717.04999999999</v>
      </c>
      <c r="QL20" s="273">
        <v>254376.3</v>
      </c>
      <c r="QM20" s="273">
        <v>1123754.52</v>
      </c>
      <c r="QN20" s="273">
        <v>330622.08000000002</v>
      </c>
      <c r="QO20" s="273">
        <v>200918</v>
      </c>
      <c r="QP20" s="273">
        <v>88835.44</v>
      </c>
      <c r="QQ20" s="273">
        <v>108296.85</v>
      </c>
      <c r="QR20" s="273">
        <v>249771.4</v>
      </c>
      <c r="QS20" s="273">
        <v>212454.07</v>
      </c>
      <c r="QT20" s="273">
        <v>3337501.82</v>
      </c>
      <c r="QU20" s="273">
        <v>448676.52</v>
      </c>
      <c r="QV20" s="273">
        <v>741230.9</v>
      </c>
      <c r="QW20" s="273">
        <v>223814.5</v>
      </c>
      <c r="QX20" s="273">
        <v>726680.25</v>
      </c>
      <c r="QY20" s="273">
        <v>954508.26</v>
      </c>
      <c r="QZ20" s="273">
        <v>196599</v>
      </c>
      <c r="RA20" s="273">
        <v>607419.32999999996</v>
      </c>
      <c r="RB20" s="273">
        <v>968709.69</v>
      </c>
      <c r="RC20" s="273">
        <v>368834.54</v>
      </c>
      <c r="RD20" s="273">
        <v>448998.31</v>
      </c>
      <c r="RE20" s="273">
        <v>479383.15</v>
      </c>
      <c r="RF20" s="273">
        <v>177085.75</v>
      </c>
      <c r="RG20" s="273">
        <v>739918.39</v>
      </c>
      <c r="RH20" s="273">
        <v>1197092.29</v>
      </c>
      <c r="RI20" s="273">
        <v>176626.03</v>
      </c>
      <c r="RJ20" s="273">
        <v>664387.18999999994</v>
      </c>
      <c r="RK20" s="273">
        <v>151636.26999999999</v>
      </c>
      <c r="RL20" s="273">
        <v>500490.85</v>
      </c>
      <c r="RM20" s="273">
        <v>1898816.33</v>
      </c>
      <c r="RN20" s="273">
        <v>217080</v>
      </c>
      <c r="RO20" s="273">
        <v>315255.5</v>
      </c>
      <c r="RP20" s="273">
        <v>618874.81999999995</v>
      </c>
      <c r="RQ20" s="273">
        <v>953298.12</v>
      </c>
      <c r="RR20" s="273">
        <v>330077.65999999997</v>
      </c>
      <c r="RS20" s="273">
        <v>203314</v>
      </c>
      <c r="RT20" s="273">
        <v>417645</v>
      </c>
      <c r="RU20" s="273">
        <v>162649.5</v>
      </c>
      <c r="RV20" s="273">
        <v>550203.72</v>
      </c>
      <c r="RW20" s="273">
        <v>295762.92</v>
      </c>
      <c r="RX20" s="273">
        <v>184273.4</v>
      </c>
      <c r="RY20" s="273">
        <v>135079.01</v>
      </c>
      <c r="RZ20" s="273">
        <v>187974.7</v>
      </c>
      <c r="SA20" s="273">
        <v>2196535.91</v>
      </c>
      <c r="SB20" s="273">
        <v>200859.87</v>
      </c>
      <c r="SC20" s="273">
        <v>310791.61</v>
      </c>
      <c r="SD20" s="273">
        <v>210155.51999999999</v>
      </c>
      <c r="SE20" s="273">
        <v>354692.53</v>
      </c>
      <c r="SF20" s="273">
        <v>546230.91</v>
      </c>
      <c r="SG20" s="273">
        <v>671093.1</v>
      </c>
      <c r="SH20" s="273">
        <v>250198.06</v>
      </c>
      <c r="SI20" s="273">
        <v>397708.08</v>
      </c>
      <c r="SJ20" s="273">
        <v>119860.71</v>
      </c>
      <c r="SK20" s="273">
        <v>1754155.2</v>
      </c>
      <c r="SL20" s="273">
        <v>97456.639999999999</v>
      </c>
      <c r="SM20" s="273">
        <v>1986150.12</v>
      </c>
      <c r="SN20" s="273">
        <v>513164.67</v>
      </c>
      <c r="SO20" s="273">
        <v>464151.03</v>
      </c>
      <c r="SP20" s="273">
        <v>471975</v>
      </c>
      <c r="SQ20" s="273">
        <v>333161.52</v>
      </c>
      <c r="SR20" s="273">
        <v>887834.94</v>
      </c>
      <c r="SS20" s="273">
        <v>418730.07</v>
      </c>
      <c r="ST20" s="273">
        <v>215230.02</v>
      </c>
      <c r="SU20" s="273">
        <v>1087008.68</v>
      </c>
      <c r="SV20" s="273">
        <v>359003</v>
      </c>
      <c r="SW20" s="273">
        <v>663121.37</v>
      </c>
      <c r="SX20" s="273">
        <v>321619.86</v>
      </c>
      <c r="SY20" s="273">
        <v>373945.51</v>
      </c>
      <c r="SZ20" s="273">
        <v>250445.3</v>
      </c>
      <c r="TA20" s="273">
        <v>618042.09</v>
      </c>
      <c r="TB20" s="273">
        <v>487681.63</v>
      </c>
      <c r="TC20" s="273">
        <v>199264.84</v>
      </c>
      <c r="TD20" s="273">
        <v>163388.84</v>
      </c>
      <c r="TE20" s="273">
        <v>507646.38</v>
      </c>
      <c r="TF20" s="273">
        <v>468295.41</v>
      </c>
      <c r="TG20" s="273">
        <v>376827.15</v>
      </c>
      <c r="TH20" s="273">
        <v>259335.44</v>
      </c>
      <c r="TI20" s="273">
        <v>2866913.05</v>
      </c>
      <c r="TJ20" s="273">
        <v>251132.49</v>
      </c>
      <c r="TK20" s="273">
        <v>145551.5</v>
      </c>
      <c r="TL20" s="273">
        <v>831913.68</v>
      </c>
      <c r="TM20" s="273">
        <v>492314</v>
      </c>
      <c r="TN20" s="273">
        <v>328866.13</v>
      </c>
      <c r="TO20" s="273">
        <v>208423.66</v>
      </c>
      <c r="TP20" s="273">
        <v>2530791.5699999998</v>
      </c>
      <c r="TQ20" s="273">
        <v>725427.92</v>
      </c>
      <c r="TR20" s="273">
        <v>515947.07</v>
      </c>
      <c r="TS20" s="273">
        <v>701824.42</v>
      </c>
      <c r="TT20" s="273">
        <v>488646.08</v>
      </c>
      <c r="TU20" s="273">
        <v>335917.61</v>
      </c>
      <c r="TV20" s="273">
        <v>221032.41</v>
      </c>
      <c r="TW20" s="273">
        <v>509564.03</v>
      </c>
      <c r="TX20" s="273">
        <v>229031.38</v>
      </c>
      <c r="TY20" s="273">
        <v>2691482.34</v>
      </c>
      <c r="TZ20" s="273">
        <v>358567.15</v>
      </c>
      <c r="UA20" s="273">
        <v>977716.39</v>
      </c>
      <c r="UB20" s="273">
        <v>336169.89</v>
      </c>
      <c r="UC20" s="273">
        <v>254605.2</v>
      </c>
      <c r="UD20" s="273">
        <v>76608.5</v>
      </c>
      <c r="UE20" s="273">
        <v>1406193.89</v>
      </c>
      <c r="UF20" s="273">
        <v>181262.39</v>
      </c>
      <c r="UG20" s="273">
        <v>230167.06</v>
      </c>
      <c r="UH20" s="273">
        <v>79243.490000000005</v>
      </c>
      <c r="UI20" s="273">
        <v>223619</v>
      </c>
      <c r="UJ20" s="273">
        <v>895647.44</v>
      </c>
      <c r="UK20" s="273">
        <v>736933.96</v>
      </c>
      <c r="UL20" s="273">
        <v>394981.91</v>
      </c>
      <c r="UM20" s="273">
        <v>1553740.5</v>
      </c>
      <c r="UN20" s="273">
        <v>408459.81</v>
      </c>
      <c r="UO20" s="273">
        <v>289082.08</v>
      </c>
      <c r="UP20" s="273">
        <v>1677173.44</v>
      </c>
      <c r="UQ20" s="273">
        <v>245488.57</v>
      </c>
      <c r="UR20" s="273">
        <v>516799.47</v>
      </c>
      <c r="US20" s="273">
        <v>1129486.2</v>
      </c>
      <c r="UT20" s="273">
        <v>10328</v>
      </c>
      <c r="UU20" s="273">
        <v>306986.15000000002</v>
      </c>
      <c r="UV20" s="273">
        <v>972382.11</v>
      </c>
      <c r="UW20" s="273">
        <v>433114.78</v>
      </c>
      <c r="UX20" s="273">
        <v>457128.03</v>
      </c>
      <c r="UY20" s="273">
        <v>308838.23</v>
      </c>
      <c r="UZ20" s="273">
        <v>831590.48</v>
      </c>
      <c r="VA20" s="273">
        <v>690483.18</v>
      </c>
      <c r="VB20" s="273">
        <v>274055</v>
      </c>
      <c r="VC20" s="273">
        <v>848060.75</v>
      </c>
      <c r="VD20" s="273">
        <v>242884.05</v>
      </c>
      <c r="VE20" s="273">
        <v>365546.44</v>
      </c>
      <c r="VF20" s="273">
        <v>142851</v>
      </c>
      <c r="VG20" s="273">
        <v>164328.09</v>
      </c>
      <c r="VH20" s="273">
        <v>889364.22</v>
      </c>
      <c r="VI20" s="273">
        <v>169470</v>
      </c>
      <c r="VJ20" s="273">
        <v>263280.09999999998</v>
      </c>
      <c r="VK20" s="273">
        <v>254741.75</v>
      </c>
      <c r="VL20" s="273">
        <v>2053347.77</v>
      </c>
      <c r="VM20" s="273">
        <v>329622.68</v>
      </c>
      <c r="VN20" s="273">
        <v>116476.6</v>
      </c>
      <c r="VO20" s="273">
        <v>790113.01</v>
      </c>
      <c r="VP20" s="273">
        <v>525605.57999999996</v>
      </c>
      <c r="VQ20" s="273">
        <v>885923.57</v>
      </c>
      <c r="VR20" s="273">
        <v>378358.31</v>
      </c>
      <c r="VS20" s="273">
        <v>201854.44</v>
      </c>
      <c r="VT20" s="273">
        <v>391395.13</v>
      </c>
      <c r="VU20" s="273">
        <v>2056238.72</v>
      </c>
      <c r="VV20" s="273">
        <v>736703.59</v>
      </c>
      <c r="VW20" s="273">
        <v>1218415.78</v>
      </c>
      <c r="VX20" s="273">
        <v>772878.25</v>
      </c>
      <c r="VY20" s="273">
        <v>347806.13</v>
      </c>
      <c r="VZ20" s="273">
        <v>534577.76</v>
      </c>
      <c r="WA20" s="273">
        <v>9547702.3200000003</v>
      </c>
      <c r="WB20" s="273">
        <v>767275.98</v>
      </c>
      <c r="WC20" s="273">
        <v>458062.12</v>
      </c>
      <c r="WD20" s="273">
        <v>694751.32</v>
      </c>
      <c r="WE20" s="273">
        <v>520403.71</v>
      </c>
      <c r="WF20" s="273">
        <v>733435.59</v>
      </c>
      <c r="WG20" s="273">
        <v>1110842.48</v>
      </c>
      <c r="WH20" s="273">
        <v>792112.43</v>
      </c>
      <c r="WI20" s="273">
        <v>1286573.08</v>
      </c>
      <c r="WJ20" s="273">
        <v>601171.79</v>
      </c>
      <c r="WK20" s="273">
        <v>793696.38</v>
      </c>
      <c r="WL20" s="273">
        <v>756862.12</v>
      </c>
      <c r="WM20" s="273">
        <v>1080543.95</v>
      </c>
      <c r="WN20" s="273">
        <v>952102.77</v>
      </c>
      <c r="WO20" s="273">
        <v>1176849.49</v>
      </c>
      <c r="WP20" s="273">
        <v>389424.9</v>
      </c>
      <c r="WQ20" s="273">
        <v>683539.71</v>
      </c>
      <c r="WR20" s="273">
        <v>856447.67</v>
      </c>
      <c r="WS20" s="273">
        <v>278995.48</v>
      </c>
      <c r="WT20" s="273">
        <v>803179.1</v>
      </c>
      <c r="WU20" s="273">
        <v>1110114.3899999999</v>
      </c>
      <c r="WV20" s="273">
        <v>472438.41</v>
      </c>
      <c r="WW20" s="273">
        <v>347290.83</v>
      </c>
      <c r="WX20" s="273">
        <v>354874.53</v>
      </c>
      <c r="WY20" s="273">
        <v>394778.18</v>
      </c>
      <c r="WZ20" s="273">
        <v>814164.05</v>
      </c>
      <c r="XA20" s="273">
        <v>300650.94</v>
      </c>
      <c r="XB20" s="273">
        <v>457988.07</v>
      </c>
      <c r="XC20" s="273">
        <v>2496339.59</v>
      </c>
      <c r="XD20" s="273">
        <v>512265.97</v>
      </c>
      <c r="XE20" s="273">
        <v>306236.38</v>
      </c>
      <c r="XF20" s="273">
        <v>252681.1</v>
      </c>
      <c r="XG20" s="273">
        <v>203582.98</v>
      </c>
      <c r="XH20" s="273">
        <v>3525278.41</v>
      </c>
      <c r="XI20" s="273">
        <v>480576.65</v>
      </c>
      <c r="XJ20" s="273">
        <v>994506.84</v>
      </c>
      <c r="XK20" s="273">
        <v>1346535.95</v>
      </c>
      <c r="XL20" s="273">
        <v>484647.58</v>
      </c>
      <c r="XM20" s="273">
        <v>918826.44</v>
      </c>
      <c r="XN20" s="273">
        <v>880269.3</v>
      </c>
      <c r="XO20" s="273">
        <v>895099.11</v>
      </c>
      <c r="XP20" s="273">
        <v>601739.43000000005</v>
      </c>
      <c r="XQ20" s="273">
        <v>1757669.32</v>
      </c>
      <c r="XR20" s="273">
        <v>1122607.3999999999</v>
      </c>
      <c r="XS20" s="273">
        <v>601466.65</v>
      </c>
      <c r="XT20" s="273">
        <v>186778.93</v>
      </c>
      <c r="XU20" s="273">
        <v>278469.64</v>
      </c>
      <c r="XV20" s="273">
        <v>348619.19</v>
      </c>
      <c r="XW20" s="273">
        <v>310094.40000000002</v>
      </c>
      <c r="XX20" s="273">
        <v>556177.46</v>
      </c>
      <c r="XY20" s="273">
        <v>373639.56</v>
      </c>
      <c r="XZ20" s="273">
        <v>422801.63</v>
      </c>
      <c r="YA20" s="273">
        <v>317921.19</v>
      </c>
      <c r="YB20" s="273">
        <v>360350.2</v>
      </c>
      <c r="YC20" s="273">
        <v>305129.95</v>
      </c>
      <c r="YD20" s="273">
        <v>722973.24</v>
      </c>
      <c r="YE20" s="273">
        <v>4172638.55</v>
      </c>
      <c r="YF20" s="273">
        <v>340621.19</v>
      </c>
      <c r="YG20" s="273">
        <v>699913.89</v>
      </c>
      <c r="YH20" s="273">
        <v>622182.38</v>
      </c>
      <c r="YI20" s="273">
        <v>1219987.1200000001</v>
      </c>
      <c r="YJ20" s="273">
        <v>459170.66</v>
      </c>
      <c r="YK20" s="273">
        <v>827657.54</v>
      </c>
      <c r="YL20" s="273">
        <v>201789.12</v>
      </c>
      <c r="YM20" s="273">
        <v>1478712.51</v>
      </c>
      <c r="YN20" s="273">
        <v>796904.28</v>
      </c>
      <c r="YO20" s="273">
        <v>496136.05</v>
      </c>
      <c r="YP20" s="273">
        <v>557867.09</v>
      </c>
      <c r="YQ20" s="273">
        <v>538291.65</v>
      </c>
      <c r="YR20" s="273">
        <v>364753.46</v>
      </c>
      <c r="YS20" s="273">
        <v>221464.79</v>
      </c>
      <c r="YT20" s="273">
        <v>267318.99</v>
      </c>
      <c r="YU20" s="273">
        <v>534185.79</v>
      </c>
      <c r="YV20" s="273">
        <v>1176354.57</v>
      </c>
      <c r="YW20" s="273">
        <v>493484.88</v>
      </c>
      <c r="YX20" s="273">
        <v>459141.05</v>
      </c>
      <c r="YY20" s="273">
        <v>617545.9</v>
      </c>
      <c r="YZ20" s="273">
        <v>333567.53999999998</v>
      </c>
      <c r="ZA20" s="273">
        <v>356258.19</v>
      </c>
      <c r="ZB20" s="273">
        <v>292066.34000000003</v>
      </c>
      <c r="ZC20" s="273">
        <v>898181.88</v>
      </c>
      <c r="ZD20" s="273">
        <v>302800.77</v>
      </c>
      <c r="ZE20" s="273">
        <v>183980.79</v>
      </c>
      <c r="ZF20" s="273">
        <v>395056</v>
      </c>
      <c r="ZG20" s="273">
        <v>174076.77</v>
      </c>
      <c r="ZH20" s="273">
        <v>554889.18000000005</v>
      </c>
      <c r="ZI20" s="273">
        <v>162515.65</v>
      </c>
      <c r="ZJ20" s="273">
        <v>137346.79</v>
      </c>
      <c r="ZK20" s="273">
        <v>294914.52</v>
      </c>
      <c r="ZL20" s="273">
        <v>997491.4</v>
      </c>
      <c r="ZM20" s="273">
        <v>321303.84000000003</v>
      </c>
      <c r="ZN20" s="273">
        <v>400544.93</v>
      </c>
      <c r="ZO20" s="273">
        <v>557668.53</v>
      </c>
      <c r="ZP20" s="273">
        <v>655831.81000000006</v>
      </c>
      <c r="ZQ20" s="273">
        <v>307369.7</v>
      </c>
      <c r="ZR20" s="273">
        <v>276227</v>
      </c>
      <c r="ZS20" s="273">
        <v>1558587.96</v>
      </c>
      <c r="ZT20" s="273">
        <v>918751.8</v>
      </c>
      <c r="ZU20" s="273">
        <v>542046.17000000004</v>
      </c>
      <c r="ZV20" s="273">
        <v>303575.44</v>
      </c>
      <c r="ZW20" s="273">
        <v>267565.03000000003</v>
      </c>
      <c r="ZX20" s="273">
        <v>149536.56</v>
      </c>
      <c r="ZY20" s="273">
        <v>270145.01</v>
      </c>
      <c r="ZZ20" s="273">
        <v>787104.59</v>
      </c>
      <c r="AAA20" s="273">
        <v>168394.76</v>
      </c>
      <c r="AAB20" s="273">
        <v>295556.92</v>
      </c>
      <c r="AAC20" s="273">
        <v>96655.88</v>
      </c>
      <c r="AAD20" s="273">
        <v>386231.5</v>
      </c>
      <c r="AAE20" s="273">
        <v>543671.75</v>
      </c>
      <c r="AAF20" s="273">
        <v>334410.83</v>
      </c>
      <c r="AAG20" s="273">
        <v>126196.67</v>
      </c>
      <c r="AAH20" s="273">
        <v>1408107.38</v>
      </c>
      <c r="AAI20" s="273">
        <v>126955.9</v>
      </c>
      <c r="AAJ20" s="273">
        <v>491678.52</v>
      </c>
      <c r="AAK20" s="273">
        <v>453877.46</v>
      </c>
      <c r="AAL20" s="273">
        <v>367319.27</v>
      </c>
      <c r="AAM20" s="273">
        <v>346720.57</v>
      </c>
      <c r="AAN20" s="273">
        <v>278773.81</v>
      </c>
      <c r="AAO20" s="273">
        <v>2535737.38</v>
      </c>
      <c r="AAP20" s="273">
        <v>512403.02</v>
      </c>
      <c r="AAQ20" s="273">
        <v>264741.33</v>
      </c>
      <c r="AAR20" s="273">
        <v>289804.78999999998</v>
      </c>
      <c r="AAS20" s="273">
        <v>899178.43</v>
      </c>
      <c r="AAT20" s="273">
        <v>293667.46999999997</v>
      </c>
      <c r="AAU20" s="273">
        <v>339438.21</v>
      </c>
      <c r="AAV20" s="273">
        <v>755465.85</v>
      </c>
      <c r="AAW20" s="273">
        <v>511728.98</v>
      </c>
      <c r="AAX20" s="273">
        <v>384296.97</v>
      </c>
      <c r="AAY20" s="273">
        <v>527810.41</v>
      </c>
      <c r="AAZ20" s="273">
        <v>785817.5</v>
      </c>
      <c r="ABA20" s="273">
        <v>1773751.83</v>
      </c>
      <c r="ABB20" s="273">
        <v>121737.74</v>
      </c>
      <c r="ABC20" s="273">
        <v>269915.09999999998</v>
      </c>
      <c r="ABD20" s="273">
        <v>123402.31</v>
      </c>
      <c r="ABE20" s="273">
        <v>258996.06</v>
      </c>
      <c r="ABF20" s="273">
        <v>328203.65000000002</v>
      </c>
      <c r="ABG20" s="273">
        <v>386218.25</v>
      </c>
      <c r="ABH20" s="273">
        <v>3314494.13</v>
      </c>
      <c r="ABI20" s="273">
        <v>1505735.76</v>
      </c>
      <c r="ABJ20" s="273">
        <v>324946.53000000003</v>
      </c>
      <c r="ABK20" s="273">
        <v>298862.52</v>
      </c>
      <c r="ABL20" s="273">
        <v>256734.1</v>
      </c>
      <c r="ABM20" s="273">
        <v>102497</v>
      </c>
      <c r="ABN20" s="273">
        <v>159672.75</v>
      </c>
      <c r="ABO20" s="273">
        <v>1549045.69</v>
      </c>
      <c r="ABP20" s="273">
        <v>311406.94</v>
      </c>
      <c r="ABQ20" s="273">
        <v>162346.54999999999</v>
      </c>
      <c r="ABR20" s="273">
        <v>448472.54</v>
      </c>
      <c r="ABS20" s="273">
        <v>777060.68</v>
      </c>
      <c r="ABT20" s="273">
        <v>337472.67</v>
      </c>
      <c r="ABU20" s="273">
        <v>189429.36</v>
      </c>
      <c r="ABV20" s="273">
        <v>897073.01</v>
      </c>
      <c r="ABW20" s="273">
        <v>14549.4</v>
      </c>
      <c r="ABX20" s="273">
        <v>2632688.7599999998</v>
      </c>
      <c r="ABY20" s="273">
        <v>173209.53</v>
      </c>
      <c r="ABZ20" s="273">
        <v>651723.64</v>
      </c>
      <c r="ACA20" s="273">
        <v>68642.759999999995</v>
      </c>
      <c r="ACB20" s="273">
        <v>118402.12</v>
      </c>
      <c r="ACC20" s="273">
        <v>1645807.42</v>
      </c>
      <c r="ACD20" s="273">
        <v>419166.59</v>
      </c>
      <c r="ACE20" s="273">
        <v>512949.46</v>
      </c>
      <c r="ACF20" s="273">
        <v>389464.48</v>
      </c>
      <c r="ACG20" s="273">
        <v>882766.17</v>
      </c>
      <c r="ACH20" s="273">
        <v>345603.54</v>
      </c>
      <c r="ACI20" s="273">
        <v>2365864.67</v>
      </c>
      <c r="ACJ20" s="273">
        <v>316182.78000000003</v>
      </c>
      <c r="ACK20" s="273">
        <v>282103.8</v>
      </c>
      <c r="ACL20" s="273">
        <v>334959.09999999998</v>
      </c>
      <c r="ACM20" s="273">
        <v>222926.26</v>
      </c>
      <c r="ACN20" s="273">
        <v>1198603.02</v>
      </c>
      <c r="ACO20" s="273">
        <v>1177029.23</v>
      </c>
      <c r="ACP20" s="273">
        <v>1735907.07</v>
      </c>
      <c r="ACQ20" s="273">
        <v>2279322.86</v>
      </c>
      <c r="ACR20" s="273">
        <v>748742.77</v>
      </c>
      <c r="ACS20" s="273">
        <v>657764.1</v>
      </c>
      <c r="ACT20" s="273">
        <v>655830.21</v>
      </c>
      <c r="ACU20" s="273">
        <v>206127.52</v>
      </c>
      <c r="ACV20" s="273">
        <v>1130161.8799999999</v>
      </c>
      <c r="ACW20" s="273">
        <v>130374.35</v>
      </c>
      <c r="ACX20" s="273">
        <v>243217.25</v>
      </c>
      <c r="ACY20" s="273">
        <v>897412.6</v>
      </c>
      <c r="ACZ20" s="273">
        <v>185078.67</v>
      </c>
      <c r="ADA20" s="273">
        <v>160125.43</v>
      </c>
      <c r="ADB20" s="273">
        <v>470935.08</v>
      </c>
      <c r="ADC20" s="273">
        <v>190282.49</v>
      </c>
      <c r="ADD20" s="273">
        <v>222838.79</v>
      </c>
      <c r="ADE20" s="273">
        <v>472436.36</v>
      </c>
      <c r="ADF20" s="273">
        <v>878473.23</v>
      </c>
      <c r="ADG20" s="273">
        <v>314436.75</v>
      </c>
      <c r="ADH20" s="273">
        <v>460904.54</v>
      </c>
      <c r="ADI20" s="273">
        <v>120813.25</v>
      </c>
      <c r="ADJ20" s="273">
        <v>940281.2</v>
      </c>
      <c r="ADK20" s="273">
        <v>319248.75</v>
      </c>
      <c r="ADL20" s="273">
        <v>210476.68</v>
      </c>
      <c r="ADM20" s="273">
        <v>175535.43</v>
      </c>
      <c r="ADN20" s="273">
        <v>313364.01</v>
      </c>
      <c r="ADO20" s="273">
        <v>8835288.6099999994</v>
      </c>
      <c r="ADP20" s="273">
        <v>755757.06</v>
      </c>
      <c r="ADQ20" s="273">
        <v>1719884.55</v>
      </c>
      <c r="ADR20" s="273">
        <v>269580.15000000002</v>
      </c>
      <c r="ADS20" s="273">
        <v>2712109.36</v>
      </c>
      <c r="ADT20" s="273">
        <v>112614.55</v>
      </c>
      <c r="ADU20" s="273">
        <v>211464.9</v>
      </c>
      <c r="ADV20" s="273">
        <v>379403.35</v>
      </c>
      <c r="ADW20" s="273">
        <v>213400.84</v>
      </c>
      <c r="ADX20" s="273">
        <v>101463.58</v>
      </c>
      <c r="ADY20" s="273">
        <v>445065.92</v>
      </c>
      <c r="ADZ20" s="273">
        <v>1249029.51</v>
      </c>
      <c r="AEA20" s="273">
        <v>1581641.29</v>
      </c>
      <c r="AEB20" s="273">
        <v>222881.45</v>
      </c>
      <c r="AEC20" s="273">
        <v>739962.43</v>
      </c>
      <c r="AED20" s="273">
        <v>481981.99</v>
      </c>
      <c r="AEE20" s="273">
        <v>61926.1</v>
      </c>
      <c r="AEF20" s="273">
        <v>214565.54</v>
      </c>
      <c r="AEG20" s="273">
        <v>503349.88</v>
      </c>
      <c r="AEH20" s="273">
        <v>189275.7</v>
      </c>
      <c r="AEI20" s="273">
        <v>1211279.02</v>
      </c>
      <c r="AEJ20" s="273">
        <v>279021.42</v>
      </c>
      <c r="AEK20" s="273">
        <v>302888.11</v>
      </c>
      <c r="AEL20" s="273">
        <v>213559.37</v>
      </c>
      <c r="AEM20" s="273">
        <v>489053.81</v>
      </c>
      <c r="AEN20" s="273">
        <v>516145.37</v>
      </c>
      <c r="AEO20" s="273">
        <v>362373.88</v>
      </c>
      <c r="AEP20" s="273">
        <v>385552.23</v>
      </c>
      <c r="AEQ20" s="273">
        <v>377197.34</v>
      </c>
      <c r="AER20" s="273">
        <v>1715104.89</v>
      </c>
      <c r="AES20" s="273">
        <v>1462772.66</v>
      </c>
      <c r="AET20" s="273">
        <v>711708.51</v>
      </c>
      <c r="AEU20" s="273">
        <v>447652.35</v>
      </c>
      <c r="AEV20" s="273">
        <v>1770661.71</v>
      </c>
      <c r="AEW20" s="273">
        <v>584519.84</v>
      </c>
      <c r="AEX20" s="273">
        <v>1040750.33</v>
      </c>
      <c r="AEY20" s="273">
        <v>509724.93</v>
      </c>
      <c r="AEZ20" s="273">
        <v>182002.33</v>
      </c>
      <c r="AFA20" s="273">
        <v>221418.36</v>
      </c>
      <c r="AFB20" s="273">
        <v>66748.740000000005</v>
      </c>
      <c r="AFC20" s="273">
        <v>504198.26</v>
      </c>
      <c r="AFD20" s="273">
        <v>354451.96</v>
      </c>
      <c r="AFE20" s="273">
        <v>1732043.92</v>
      </c>
      <c r="AFF20" s="273">
        <v>1444140.21</v>
      </c>
      <c r="AFG20" s="273">
        <v>1813405.02</v>
      </c>
      <c r="AFH20" s="273">
        <v>2110597.9500000002</v>
      </c>
      <c r="AFI20" s="273">
        <v>237149.79</v>
      </c>
      <c r="AFJ20" s="273">
        <v>556699.79</v>
      </c>
      <c r="AFK20" s="273">
        <v>359167.06</v>
      </c>
      <c r="AFL20" s="273">
        <v>394070.63</v>
      </c>
      <c r="AFM20" s="273">
        <v>417565.72</v>
      </c>
      <c r="AFN20" s="273">
        <v>285823.32</v>
      </c>
      <c r="AFO20" s="273">
        <v>189515.01</v>
      </c>
      <c r="AFP20" s="273">
        <v>1990235.9</v>
      </c>
      <c r="AFQ20" s="273">
        <v>527777.61</v>
      </c>
      <c r="AFR20" s="273">
        <v>517740.96</v>
      </c>
      <c r="AFS20" s="273">
        <v>590870.5</v>
      </c>
      <c r="AFT20" s="273">
        <v>432730.04</v>
      </c>
      <c r="AFU20" s="273">
        <v>425489.73</v>
      </c>
      <c r="AFV20" s="273">
        <v>203223.71</v>
      </c>
      <c r="AFW20" s="273">
        <v>900116.03</v>
      </c>
      <c r="AFX20" s="273">
        <v>503465.05</v>
      </c>
      <c r="AFY20" s="273">
        <v>95986.72</v>
      </c>
      <c r="AFZ20" s="273">
        <v>286268.88</v>
      </c>
      <c r="AGA20" s="273">
        <v>510054.07</v>
      </c>
      <c r="AGB20" s="273">
        <v>5848766.04</v>
      </c>
      <c r="AGC20" s="273">
        <v>494299.18</v>
      </c>
      <c r="AGD20" s="273">
        <v>466376.01</v>
      </c>
      <c r="AGE20" s="273">
        <v>485816.09</v>
      </c>
      <c r="AGF20" s="273">
        <v>1165727.1299999999</v>
      </c>
      <c r="AGG20" s="273">
        <v>440811.98</v>
      </c>
      <c r="AGH20" s="273">
        <v>253874.92</v>
      </c>
      <c r="AGI20" s="273">
        <v>201120.56</v>
      </c>
      <c r="AGJ20" s="273">
        <v>374115.35</v>
      </c>
      <c r="AGK20" s="273">
        <v>228069.7</v>
      </c>
      <c r="AGL20" s="273">
        <v>39310.980000000003</v>
      </c>
      <c r="AGM20" s="273">
        <v>2447431.94</v>
      </c>
      <c r="AGN20" s="273">
        <v>535158.54</v>
      </c>
      <c r="AGO20" s="273">
        <v>795900.91</v>
      </c>
      <c r="AGP20" s="273">
        <v>285996.34999999998</v>
      </c>
      <c r="AGQ20" s="273">
        <v>309338.95</v>
      </c>
      <c r="AGR20" s="273">
        <v>100010.03</v>
      </c>
      <c r="AGS20" s="273">
        <v>86011.1</v>
      </c>
      <c r="AGT20" s="273">
        <v>188379.86</v>
      </c>
      <c r="AGU20" s="273">
        <v>4225971.93</v>
      </c>
      <c r="AGV20" s="273">
        <v>1406057.95</v>
      </c>
      <c r="AGW20" s="273">
        <v>506738.9</v>
      </c>
      <c r="AGX20" s="273">
        <v>857934.36</v>
      </c>
      <c r="AGY20" s="273">
        <v>516709.46</v>
      </c>
      <c r="AGZ20" s="273">
        <v>455299.25</v>
      </c>
      <c r="AHA20" s="273">
        <v>562751.27</v>
      </c>
      <c r="AHB20" s="273">
        <v>308231.53000000003</v>
      </c>
      <c r="AHC20" s="273">
        <v>81763.679999999993</v>
      </c>
      <c r="AHD20" s="273">
        <v>556259.78</v>
      </c>
      <c r="AHE20" s="273">
        <v>386651.52</v>
      </c>
      <c r="AHF20" s="273">
        <v>239431.42</v>
      </c>
      <c r="AHG20" s="273">
        <v>441751.79</v>
      </c>
      <c r="AHH20" s="273">
        <v>157119.32999999999</v>
      </c>
      <c r="AHI20" s="273">
        <v>173852.31</v>
      </c>
      <c r="AHJ20" s="273">
        <v>539022.28</v>
      </c>
      <c r="AHK20" s="273">
        <v>105789.72</v>
      </c>
      <c r="AHL20" s="273">
        <v>2415809.2400000002</v>
      </c>
      <c r="AHM20" s="273">
        <v>49973.5</v>
      </c>
      <c r="AHN20" s="273">
        <v>388811.24</v>
      </c>
      <c r="AHO20" s="273">
        <v>332767.81</v>
      </c>
      <c r="AHP20" s="273">
        <v>729501.68</v>
      </c>
      <c r="AHQ20" s="294">
        <v>164804.76</v>
      </c>
      <c r="AHR20" s="327">
        <v>253033.28</v>
      </c>
      <c r="AHS20" s="294">
        <f t="shared" si="18"/>
        <v>549785122.35999954</v>
      </c>
      <c r="AHT20" s="271" t="b">
        <f t="shared" si="1"/>
        <v>1</v>
      </c>
      <c r="AHU20" s="271" t="s">
        <v>661</v>
      </c>
    </row>
    <row r="21" spans="1:905" ht="23.4" customHeight="1" x14ac:dyDescent="0.8">
      <c r="B21" s="270" t="s">
        <v>23</v>
      </c>
      <c r="C21" s="271" t="s">
        <v>24</v>
      </c>
      <c r="D21" s="273">
        <v>58602543.859999999</v>
      </c>
      <c r="E21" s="273">
        <v>6828578.25</v>
      </c>
      <c r="F21" s="273">
        <v>5894562.4000000004</v>
      </c>
      <c r="G21" s="273">
        <v>1875532.49</v>
      </c>
      <c r="H21" s="273">
        <v>2785777.6</v>
      </c>
      <c r="I21" s="273">
        <v>2113442.46</v>
      </c>
      <c r="J21" s="273">
        <v>10666546.529999999</v>
      </c>
      <c r="K21" s="273">
        <v>4865004.78</v>
      </c>
      <c r="L21" s="273">
        <v>6469631.5999999996</v>
      </c>
      <c r="M21" s="273">
        <v>3909380.58</v>
      </c>
      <c r="N21" s="273">
        <v>2141105.7999999998</v>
      </c>
      <c r="O21" s="273">
        <v>2544436.7799999998</v>
      </c>
      <c r="P21" s="273">
        <v>2267082.5</v>
      </c>
      <c r="Q21" s="273">
        <v>2357765.67</v>
      </c>
      <c r="R21" s="273">
        <v>1081932.3999999999</v>
      </c>
      <c r="S21" s="273">
        <v>7630713.9400000004</v>
      </c>
      <c r="T21" s="273">
        <v>767810.1</v>
      </c>
      <c r="U21" s="273">
        <v>1039750.81</v>
      </c>
      <c r="V21" s="273">
        <v>128927797.13</v>
      </c>
      <c r="W21" s="273">
        <v>10042120.43</v>
      </c>
      <c r="X21" s="273">
        <v>4356829.55</v>
      </c>
      <c r="Y21" s="273">
        <v>8684713.0800000001</v>
      </c>
      <c r="Z21" s="273">
        <v>3482955.45</v>
      </c>
      <c r="AA21" s="273">
        <v>3078106.75</v>
      </c>
      <c r="AB21" s="273">
        <v>1136579.1599999999</v>
      </c>
      <c r="AC21" s="273">
        <v>22695507.84</v>
      </c>
      <c r="AD21" s="273">
        <v>6277053.8200000003</v>
      </c>
      <c r="AE21" s="273">
        <v>4804273.7699999996</v>
      </c>
      <c r="AF21" s="273">
        <v>26878765.940000001</v>
      </c>
      <c r="AG21" s="273">
        <v>2222854.5</v>
      </c>
      <c r="AH21" s="273">
        <v>26684771.379999999</v>
      </c>
      <c r="AI21" s="273">
        <v>3732258.17</v>
      </c>
      <c r="AJ21" s="273">
        <v>4035279.81</v>
      </c>
      <c r="AK21" s="273">
        <v>1510580.4</v>
      </c>
      <c r="AL21" s="273">
        <v>3828591.39</v>
      </c>
      <c r="AM21" s="273">
        <v>6605017.7599999998</v>
      </c>
      <c r="AN21" s="273">
        <v>2100285.75</v>
      </c>
      <c r="AO21" s="273">
        <v>4885632.6100000003</v>
      </c>
      <c r="AP21" s="273">
        <v>1325348.81</v>
      </c>
      <c r="AQ21" s="273">
        <v>1371925</v>
      </c>
      <c r="AR21" s="273">
        <v>1380742.98</v>
      </c>
      <c r="AS21" s="273">
        <v>445845.01</v>
      </c>
      <c r="AT21" s="273">
        <v>79087872</v>
      </c>
      <c r="AU21" s="273">
        <v>936234.2</v>
      </c>
      <c r="AV21" s="273">
        <v>1023560.7</v>
      </c>
      <c r="AW21" s="273">
        <v>2776237.17</v>
      </c>
      <c r="AX21" s="273">
        <v>3266639.2</v>
      </c>
      <c r="AY21" s="273">
        <v>5403296.6799999997</v>
      </c>
      <c r="AZ21" s="273">
        <v>1897900.7</v>
      </c>
      <c r="BA21" s="273">
        <v>2977372.19</v>
      </c>
      <c r="BB21" s="273">
        <v>765938</v>
      </c>
      <c r="BC21" s="273">
        <v>1207665.8999999999</v>
      </c>
      <c r="BD21" s="273">
        <v>645478.6</v>
      </c>
      <c r="BE21" s="273">
        <v>865101.63</v>
      </c>
      <c r="BF21" s="273">
        <v>9193359.4299999997</v>
      </c>
      <c r="BG21" s="273">
        <v>555098.77</v>
      </c>
      <c r="BH21" s="273">
        <v>1468849.6</v>
      </c>
      <c r="BI21" s="273">
        <v>46476723.359999999</v>
      </c>
      <c r="BJ21" s="273">
        <v>15623526.039999999</v>
      </c>
      <c r="BK21" s="273">
        <v>2266731.96</v>
      </c>
      <c r="BL21" s="273">
        <v>1216254.18</v>
      </c>
      <c r="BM21" s="273">
        <v>4001555.04</v>
      </c>
      <c r="BN21" s="273">
        <v>2590062.4300000002</v>
      </c>
      <c r="BO21" s="273">
        <v>1217558.08</v>
      </c>
      <c r="BP21" s="273">
        <v>216199.4</v>
      </c>
      <c r="BQ21" s="273">
        <v>901159.88</v>
      </c>
      <c r="BR21" s="273">
        <v>49508083.770000003</v>
      </c>
      <c r="BS21" s="273">
        <v>1524532.94</v>
      </c>
      <c r="BT21" s="273">
        <v>2424542.06</v>
      </c>
      <c r="BU21" s="273">
        <v>2401024.65</v>
      </c>
      <c r="BV21" s="273">
        <v>1436099.11</v>
      </c>
      <c r="BW21" s="273">
        <v>1019730.4</v>
      </c>
      <c r="BX21" s="273">
        <v>1784892.15</v>
      </c>
      <c r="BY21" s="273">
        <v>1739618.16</v>
      </c>
      <c r="BZ21" s="273">
        <v>15064937.85</v>
      </c>
      <c r="CA21" s="273">
        <v>2222187.9500000002</v>
      </c>
      <c r="CB21" s="273">
        <v>3454246.45</v>
      </c>
      <c r="CC21" s="273">
        <v>12725820.289999999</v>
      </c>
      <c r="CD21" s="273">
        <v>2378464.2799999998</v>
      </c>
      <c r="CE21" s="273">
        <v>2149100</v>
      </c>
      <c r="CF21" s="273">
        <v>2513844.6</v>
      </c>
      <c r="CG21" s="273">
        <v>105451883.20999999</v>
      </c>
      <c r="CH21" s="273">
        <v>2948943.4</v>
      </c>
      <c r="CI21" s="273">
        <v>13320116.789999999</v>
      </c>
      <c r="CJ21" s="273">
        <v>1801395.44</v>
      </c>
      <c r="CK21" s="273">
        <v>2797727.4</v>
      </c>
      <c r="CL21" s="273">
        <v>2839614.36</v>
      </c>
      <c r="CM21" s="273">
        <v>3656248.26</v>
      </c>
      <c r="CN21" s="273">
        <v>6413592.0999999996</v>
      </c>
      <c r="CO21" s="273">
        <v>756685.24</v>
      </c>
      <c r="CP21" s="273">
        <v>1988032.76</v>
      </c>
      <c r="CQ21" s="273">
        <v>1918937.41</v>
      </c>
      <c r="CR21" s="273">
        <v>3355815.24</v>
      </c>
      <c r="CS21" s="273">
        <v>2455479.1</v>
      </c>
      <c r="CT21" s="273">
        <v>52074447.280000001</v>
      </c>
      <c r="CU21" s="273">
        <v>1968572.8</v>
      </c>
      <c r="CV21" s="273">
        <v>4352790</v>
      </c>
      <c r="CW21" s="273">
        <v>4507732.16</v>
      </c>
      <c r="CX21" s="273">
        <v>1273873</v>
      </c>
      <c r="CY21" s="273">
        <v>4802891.25</v>
      </c>
      <c r="CZ21" s="273">
        <v>1121092.8999999999</v>
      </c>
      <c r="DA21" s="273">
        <v>2326310.25</v>
      </c>
      <c r="DB21" s="273">
        <v>43014792.07</v>
      </c>
      <c r="DC21" s="273">
        <v>49881874.960000001</v>
      </c>
      <c r="DD21" s="273">
        <v>3999348.4</v>
      </c>
      <c r="DE21" s="273">
        <v>2593153.9</v>
      </c>
      <c r="DF21" s="273">
        <v>7424786.5</v>
      </c>
      <c r="DG21" s="273">
        <v>5729562.5</v>
      </c>
      <c r="DH21" s="273">
        <v>9262387.6300000008</v>
      </c>
      <c r="DI21" s="273">
        <v>9414382.9000000004</v>
      </c>
      <c r="DJ21" s="273">
        <v>2915126</v>
      </c>
      <c r="DK21" s="273">
        <v>93225398.430000007</v>
      </c>
      <c r="DL21" s="273">
        <v>4489163.25</v>
      </c>
      <c r="DM21" s="273">
        <v>7071321</v>
      </c>
      <c r="DN21" s="273">
        <v>4448765.1100000003</v>
      </c>
      <c r="DO21" s="273">
        <v>8332526.4500000002</v>
      </c>
      <c r="DP21" s="273">
        <v>5035951.25</v>
      </c>
      <c r="DQ21" s="273">
        <v>10978268.800000001</v>
      </c>
      <c r="DR21" s="273">
        <v>4218590.9000000004</v>
      </c>
      <c r="DS21" s="273">
        <v>9154960.0500000007</v>
      </c>
      <c r="DT21" s="273">
        <v>40317122.149999999</v>
      </c>
      <c r="DU21" s="273">
        <v>6430878.46</v>
      </c>
      <c r="DV21" s="273">
        <v>17319038.510000002</v>
      </c>
      <c r="DW21" s="273">
        <v>16658491.029999999</v>
      </c>
      <c r="DX21" s="273">
        <v>7835745.3399999999</v>
      </c>
      <c r="DY21" s="273">
        <v>13741580.1</v>
      </c>
      <c r="DZ21" s="273">
        <v>7868650.5999999996</v>
      </c>
      <c r="EA21" s="273">
        <v>1961976.15</v>
      </c>
      <c r="EB21" s="273">
        <v>4425247.3</v>
      </c>
      <c r="EC21" s="273">
        <v>5127922.67</v>
      </c>
      <c r="ED21" s="273">
        <v>8472262.8000000007</v>
      </c>
      <c r="EE21" s="273">
        <v>27358405.100000001</v>
      </c>
      <c r="EF21" s="273">
        <v>30731742.600000001</v>
      </c>
      <c r="EG21" s="273">
        <v>5574749</v>
      </c>
      <c r="EH21" s="273">
        <v>6157709.5700000003</v>
      </c>
      <c r="EI21" s="273">
        <v>6225808</v>
      </c>
      <c r="EJ21" s="273">
        <v>10000399.35</v>
      </c>
      <c r="EK21" s="273">
        <v>9388831.3000000007</v>
      </c>
      <c r="EL21" s="273">
        <v>4389253.5</v>
      </c>
      <c r="EM21" s="273">
        <v>6108887.8399999999</v>
      </c>
      <c r="EN21" s="273">
        <v>51281581.609999999</v>
      </c>
      <c r="EO21" s="273">
        <v>4060685.23</v>
      </c>
      <c r="EP21" s="273">
        <v>4260932.6100000003</v>
      </c>
      <c r="EQ21" s="273">
        <v>5547894.6600000001</v>
      </c>
      <c r="ER21" s="273">
        <v>1580879.85</v>
      </c>
      <c r="ES21" s="273">
        <v>1778152.08</v>
      </c>
      <c r="ET21" s="273">
        <v>6438854.2699999996</v>
      </c>
      <c r="EU21" s="273">
        <v>8524072.3599999994</v>
      </c>
      <c r="EV21" s="273">
        <v>4687003.7699999996</v>
      </c>
      <c r="EW21" s="273">
        <v>85438294.549999997</v>
      </c>
      <c r="EX21" s="273">
        <v>3163435</v>
      </c>
      <c r="EY21" s="273">
        <v>7132271.5</v>
      </c>
      <c r="EZ21" s="273">
        <v>17738492.859999999</v>
      </c>
      <c r="FA21" s="273">
        <v>13978601</v>
      </c>
      <c r="FB21" s="273">
        <v>18338636.199999999</v>
      </c>
      <c r="FC21" s="273">
        <v>7713344.1699999999</v>
      </c>
      <c r="FD21" s="273">
        <v>7866216.4500000002</v>
      </c>
      <c r="FE21" s="273">
        <v>7532470</v>
      </c>
      <c r="FF21" s="273">
        <v>6600727.9000000004</v>
      </c>
      <c r="FG21" s="273">
        <v>5362828</v>
      </c>
      <c r="FH21" s="273">
        <v>4498275.8</v>
      </c>
      <c r="FI21" s="273">
        <v>29057023.469999999</v>
      </c>
      <c r="FJ21" s="273">
        <v>1256906.8500000001</v>
      </c>
      <c r="FK21" s="273">
        <v>2122795.9</v>
      </c>
      <c r="FL21" s="273">
        <v>2542317.7599999998</v>
      </c>
      <c r="FM21" s="273">
        <v>4399178.5</v>
      </c>
      <c r="FN21" s="273">
        <v>3890851.37</v>
      </c>
      <c r="FO21" s="273">
        <v>2095249.77</v>
      </c>
      <c r="FP21" s="273">
        <v>968826.9</v>
      </c>
      <c r="FQ21" s="273">
        <v>104165307.17</v>
      </c>
      <c r="FR21" s="273">
        <v>2390494.7000000002</v>
      </c>
      <c r="FS21" s="273">
        <v>4142978.58</v>
      </c>
      <c r="FT21" s="273">
        <v>8594293.3000000007</v>
      </c>
      <c r="FU21" s="273">
        <v>5581176.2599999998</v>
      </c>
      <c r="FV21" s="273">
        <v>3084799.3</v>
      </c>
      <c r="FW21" s="273">
        <v>8362107.75</v>
      </c>
      <c r="FX21" s="273">
        <v>3781357.38</v>
      </c>
      <c r="FY21" s="273">
        <v>6025357.2199999997</v>
      </c>
      <c r="FZ21" s="273">
        <v>4460886.5</v>
      </c>
      <c r="GA21" s="273">
        <v>11011166.6</v>
      </c>
      <c r="GB21" s="273">
        <v>2862462.32</v>
      </c>
      <c r="GC21" s="273">
        <v>7845189.6699999999</v>
      </c>
      <c r="GD21" s="273">
        <v>2343297.85</v>
      </c>
      <c r="GE21" s="273">
        <v>56676432.090000004</v>
      </c>
      <c r="GF21" s="273">
        <v>2176496.59</v>
      </c>
      <c r="GG21" s="273">
        <v>2233844.2599999998</v>
      </c>
      <c r="GH21" s="273">
        <v>5654211.1799999997</v>
      </c>
      <c r="GI21" s="273">
        <v>2791498.72</v>
      </c>
      <c r="GJ21" s="273">
        <v>2011228.03</v>
      </c>
      <c r="GK21" s="273">
        <v>2805116.17</v>
      </c>
      <c r="GL21" s="273">
        <v>8310740.75</v>
      </c>
      <c r="GM21" s="273">
        <v>1907134.77</v>
      </c>
      <c r="GN21" s="273">
        <v>1546237.6</v>
      </c>
      <c r="GO21" s="273">
        <v>1418115.4</v>
      </c>
      <c r="GP21" s="273">
        <v>935737.48</v>
      </c>
      <c r="GQ21" s="273">
        <v>30592737.75</v>
      </c>
      <c r="GR21" s="273">
        <v>6648281.7999999998</v>
      </c>
      <c r="GS21" s="273">
        <v>3701149.9</v>
      </c>
      <c r="GT21" s="273">
        <v>6615108.2699999996</v>
      </c>
      <c r="GU21" s="273">
        <v>1611705.5</v>
      </c>
      <c r="GV21" s="273">
        <v>3870540.7</v>
      </c>
      <c r="GW21" s="273">
        <v>4527953.78</v>
      </c>
      <c r="GX21" s="273">
        <v>1740905.1</v>
      </c>
      <c r="GY21" s="273">
        <v>26465735.84</v>
      </c>
      <c r="GZ21" s="273">
        <v>1002109.08</v>
      </c>
      <c r="HA21" s="273">
        <v>4468990.2</v>
      </c>
      <c r="HB21" s="273">
        <v>3899938.82</v>
      </c>
      <c r="HC21" s="273">
        <v>85024173.640000001</v>
      </c>
      <c r="HD21" s="273">
        <v>1440520.18</v>
      </c>
      <c r="HE21" s="273">
        <v>11757452.359999999</v>
      </c>
      <c r="HF21" s="273">
        <v>7317525.9000000004</v>
      </c>
      <c r="HG21" s="273">
        <v>8274855.9500000002</v>
      </c>
      <c r="HH21" s="273">
        <v>11300284.26</v>
      </c>
      <c r="HI21" s="273">
        <v>2923633.54</v>
      </c>
      <c r="HJ21" s="273">
        <v>59222436.469999999</v>
      </c>
      <c r="HK21" s="273">
        <v>8388569.2800000003</v>
      </c>
      <c r="HL21" s="273">
        <v>17838348.719999999</v>
      </c>
      <c r="HM21" s="273">
        <v>5056963.91</v>
      </c>
      <c r="HN21" s="273">
        <v>4249751.62</v>
      </c>
      <c r="HO21" s="273">
        <v>3478050.6</v>
      </c>
      <c r="HP21" s="273">
        <v>5317175.5</v>
      </c>
      <c r="HQ21" s="273">
        <v>1396350.53</v>
      </c>
      <c r="HR21" s="273">
        <v>107841686.73</v>
      </c>
      <c r="HS21" s="273">
        <v>12515847.470000001</v>
      </c>
      <c r="HT21" s="273">
        <v>4254880.5</v>
      </c>
      <c r="HU21" s="273">
        <v>2721351.47</v>
      </c>
      <c r="HV21" s="273">
        <v>4986742.5199999996</v>
      </c>
      <c r="HW21" s="273">
        <v>2774531.52</v>
      </c>
      <c r="HX21" s="273">
        <v>23265598.800000001</v>
      </c>
      <c r="HY21" s="273">
        <v>3812504.45</v>
      </c>
      <c r="HZ21" s="273">
        <v>4326123.95</v>
      </c>
      <c r="IA21" s="273">
        <v>2788135.6</v>
      </c>
      <c r="IB21" s="273">
        <v>2886964.88</v>
      </c>
      <c r="IC21" s="273">
        <v>3086606.5</v>
      </c>
      <c r="ID21" s="273">
        <v>1079815.1000000001</v>
      </c>
      <c r="IE21" s="273">
        <v>3395437.75</v>
      </c>
      <c r="IF21" s="273">
        <v>2250227.9</v>
      </c>
      <c r="IG21" s="273">
        <v>1824423.9</v>
      </c>
      <c r="IH21" s="273">
        <v>49479641.950000003</v>
      </c>
      <c r="II21" s="273">
        <v>15238573.34</v>
      </c>
      <c r="IJ21" s="273">
        <v>9360463</v>
      </c>
      <c r="IK21" s="273">
        <v>11074117.949999999</v>
      </c>
      <c r="IL21" s="273">
        <v>13484165</v>
      </c>
      <c r="IM21" s="273">
        <v>3920184.75</v>
      </c>
      <c r="IN21" s="273">
        <v>2925196.5</v>
      </c>
      <c r="IO21" s="273">
        <v>2973650.25</v>
      </c>
      <c r="IP21" s="273">
        <v>2693089.95</v>
      </c>
      <c r="IQ21" s="273">
        <v>4242926.4000000004</v>
      </c>
      <c r="IR21" s="273">
        <v>3145093.83</v>
      </c>
      <c r="IS21" s="273">
        <v>113744781.48999999</v>
      </c>
      <c r="IT21" s="273">
        <v>13317612.130000001</v>
      </c>
      <c r="IU21" s="273">
        <v>12968247.27</v>
      </c>
      <c r="IV21" s="273">
        <v>8073742.8499999996</v>
      </c>
      <c r="IW21" s="273">
        <v>3898425</v>
      </c>
      <c r="IX21" s="273">
        <v>239940.07</v>
      </c>
      <c r="IY21" s="273">
        <v>1998258.5</v>
      </c>
      <c r="IZ21" s="273">
        <v>1555389.4</v>
      </c>
      <c r="JA21" s="273">
        <v>1489121.6</v>
      </c>
      <c r="JB21" s="273">
        <v>4895980.4000000004</v>
      </c>
      <c r="JC21" s="273">
        <v>6861629.4800000004</v>
      </c>
      <c r="JD21" s="273">
        <v>2214120.67</v>
      </c>
      <c r="JE21" s="273">
        <v>30680838.34</v>
      </c>
      <c r="JF21" s="273">
        <v>5945834.2199999997</v>
      </c>
      <c r="JG21" s="273">
        <v>1408367.5</v>
      </c>
      <c r="JH21" s="273">
        <v>1585518</v>
      </c>
      <c r="JI21" s="273">
        <v>1060463</v>
      </c>
      <c r="JJ21" s="273">
        <v>729665.2</v>
      </c>
      <c r="JK21" s="273">
        <v>38327632.409999996</v>
      </c>
      <c r="JL21" s="273">
        <v>1611595.65</v>
      </c>
      <c r="JM21" s="273">
        <v>2406066.0299999998</v>
      </c>
      <c r="JN21" s="273">
        <v>37114529</v>
      </c>
      <c r="JO21" s="273">
        <v>1806250.48</v>
      </c>
      <c r="JP21" s="273">
        <v>3725307.99</v>
      </c>
      <c r="JQ21" s="273">
        <v>1210190.8999999999</v>
      </c>
      <c r="JR21" s="273">
        <v>98699829.599999994</v>
      </c>
      <c r="JS21" s="273">
        <v>40064269.609999999</v>
      </c>
      <c r="JT21" s="273">
        <v>2171381.1</v>
      </c>
      <c r="JU21" s="273">
        <v>2107532.4</v>
      </c>
      <c r="JV21" s="273">
        <v>6136684.9800000004</v>
      </c>
      <c r="JW21" s="273">
        <v>1476314.35</v>
      </c>
      <c r="JX21" s="273">
        <v>9212053.5500000007</v>
      </c>
      <c r="JY21" s="273">
        <v>6974759.96</v>
      </c>
      <c r="JZ21" s="273">
        <v>2660145.9900000002</v>
      </c>
      <c r="KA21" s="273">
        <v>4173563.65</v>
      </c>
      <c r="KB21" s="273">
        <v>3708430.26</v>
      </c>
      <c r="KC21" s="273">
        <v>4807553.37</v>
      </c>
      <c r="KD21" s="273">
        <v>1319833</v>
      </c>
      <c r="KE21" s="273">
        <v>564430</v>
      </c>
      <c r="KF21" s="273">
        <v>3102592.85</v>
      </c>
      <c r="KG21" s="273">
        <v>1739392.55</v>
      </c>
      <c r="KH21" s="273">
        <v>115155465</v>
      </c>
      <c r="KI21" s="273">
        <v>6895426.0999999996</v>
      </c>
      <c r="KJ21" s="273">
        <v>6514156.3099999996</v>
      </c>
      <c r="KK21" s="273">
        <v>3078248.89</v>
      </c>
      <c r="KL21" s="273">
        <v>2937454.82</v>
      </c>
      <c r="KM21" s="273">
        <v>3488052.68</v>
      </c>
      <c r="KN21" s="273">
        <v>15340100.15</v>
      </c>
      <c r="KO21" s="273">
        <v>2709639.83</v>
      </c>
      <c r="KP21" s="273">
        <v>2666161.29</v>
      </c>
      <c r="KQ21" s="273">
        <v>51800380.130000003</v>
      </c>
      <c r="KR21" s="273">
        <v>3326410.1</v>
      </c>
      <c r="KS21" s="273">
        <v>3076926.11</v>
      </c>
      <c r="KT21" s="273">
        <v>9448731.4100000001</v>
      </c>
      <c r="KU21" s="273">
        <v>2586326.17</v>
      </c>
      <c r="KV21" s="273">
        <v>5392197.4500000002</v>
      </c>
      <c r="KW21" s="273">
        <v>73760577.069999993</v>
      </c>
      <c r="KX21" s="273">
        <v>5150291.8099999996</v>
      </c>
      <c r="KY21" s="273">
        <v>65470762.469999999</v>
      </c>
      <c r="KZ21" s="273">
        <v>5004897.51</v>
      </c>
      <c r="LA21" s="273">
        <v>2544403.17</v>
      </c>
      <c r="LB21" s="273">
        <v>12852700.52</v>
      </c>
      <c r="LC21" s="273">
        <v>7951738.4900000002</v>
      </c>
      <c r="LD21" s="273">
        <v>5407800</v>
      </c>
      <c r="LE21" s="273">
        <v>6953291.2999999998</v>
      </c>
      <c r="LF21" s="273">
        <v>5048608.76</v>
      </c>
      <c r="LG21" s="273">
        <v>144013414.31</v>
      </c>
      <c r="LH21" s="273">
        <v>7786168.0499999998</v>
      </c>
      <c r="LI21" s="273">
        <v>40108922.950000003</v>
      </c>
      <c r="LJ21" s="273">
        <v>10643838.66</v>
      </c>
      <c r="LK21" s="273">
        <v>3459489.3</v>
      </c>
      <c r="LL21" s="273">
        <v>2724006.9</v>
      </c>
      <c r="LM21" s="273">
        <v>1955990.79</v>
      </c>
      <c r="LN21" s="273">
        <v>5846395.9800000004</v>
      </c>
      <c r="LO21" s="273">
        <v>2192861.2999999998</v>
      </c>
      <c r="LP21" s="273">
        <v>8476436.6600000001</v>
      </c>
      <c r="LQ21" s="273">
        <v>1990880.56</v>
      </c>
      <c r="LR21" s="273">
        <v>65340399.140000001</v>
      </c>
      <c r="LS21" s="273">
        <v>2325075.65</v>
      </c>
      <c r="LT21" s="273">
        <v>1356488.63</v>
      </c>
      <c r="LU21" s="273">
        <v>207865510.47</v>
      </c>
      <c r="LV21" s="273">
        <v>42975981.210000001</v>
      </c>
      <c r="LW21" s="273">
        <v>118291383.29000001</v>
      </c>
      <c r="LX21" s="273">
        <v>21384797.800000001</v>
      </c>
      <c r="LY21" s="273">
        <v>6925367.2199999997</v>
      </c>
      <c r="LZ21" s="273">
        <v>9293058.3000000007</v>
      </c>
      <c r="MA21" s="273">
        <v>3945226.74</v>
      </c>
      <c r="MB21" s="273">
        <v>4182238.79</v>
      </c>
      <c r="MC21" s="273">
        <v>6100934.46</v>
      </c>
      <c r="MD21" s="273">
        <v>3774263.38</v>
      </c>
      <c r="ME21" s="273">
        <v>8293502.0099999998</v>
      </c>
      <c r="MF21" s="273">
        <v>2349439.89</v>
      </c>
      <c r="MG21" s="273">
        <v>189736501.69999999</v>
      </c>
      <c r="MH21" s="273">
        <v>4707734.04</v>
      </c>
      <c r="MI21" s="273">
        <v>1991714.6</v>
      </c>
      <c r="MJ21" s="273">
        <v>4073938.74</v>
      </c>
      <c r="MK21" s="273">
        <v>1953595.5</v>
      </c>
      <c r="ML21" s="273">
        <v>5622730.4199999999</v>
      </c>
      <c r="MM21" s="273">
        <v>3512338.9</v>
      </c>
      <c r="MN21" s="273">
        <v>2394608.21</v>
      </c>
      <c r="MO21" s="273">
        <v>5311522</v>
      </c>
      <c r="MP21" s="273">
        <v>3226266.3</v>
      </c>
      <c r="MQ21" s="273">
        <v>2831606.05</v>
      </c>
      <c r="MR21" s="273">
        <v>3610091.45</v>
      </c>
      <c r="MS21" s="273">
        <v>73822463.510000005</v>
      </c>
      <c r="MT21" s="273">
        <v>4186759.91</v>
      </c>
      <c r="MU21" s="273">
        <v>3240136</v>
      </c>
      <c r="MV21" s="273">
        <v>4372368.0599999996</v>
      </c>
      <c r="MW21" s="273">
        <v>6613243.3799999999</v>
      </c>
      <c r="MX21" s="273">
        <v>3155830.44</v>
      </c>
      <c r="MY21" s="273">
        <v>6532357.9100000001</v>
      </c>
      <c r="MZ21" s="273">
        <v>3961692.1</v>
      </c>
      <c r="NA21" s="273">
        <v>2816940.4</v>
      </c>
      <c r="NB21" s="273">
        <v>1267977.8999999999</v>
      </c>
      <c r="NC21" s="273">
        <v>1212278.3</v>
      </c>
      <c r="ND21" s="273">
        <v>279920795.50999999</v>
      </c>
      <c r="NE21" s="273">
        <v>12028837.869999999</v>
      </c>
      <c r="NF21" s="273">
        <v>3105956</v>
      </c>
      <c r="NG21" s="273">
        <v>154706533.97999999</v>
      </c>
      <c r="NH21" s="273">
        <v>2614493.79</v>
      </c>
      <c r="NI21" s="273">
        <v>2534280.25</v>
      </c>
      <c r="NJ21" s="273">
        <v>14802703.800000001</v>
      </c>
      <c r="NK21" s="273">
        <v>14070906.310000001</v>
      </c>
      <c r="NL21" s="273">
        <v>471005</v>
      </c>
      <c r="NM21" s="273">
        <v>7919185.0800000001</v>
      </c>
      <c r="NN21" s="273">
        <v>2648027.4</v>
      </c>
      <c r="NO21" s="273">
        <v>1876452.5</v>
      </c>
      <c r="NP21" s="273">
        <v>99987997.629999995</v>
      </c>
      <c r="NQ21" s="273">
        <v>3479268.5300000003</v>
      </c>
      <c r="NR21" s="273">
        <v>2325491.2599999998</v>
      </c>
      <c r="NS21" s="273">
        <v>2378596.5</v>
      </c>
      <c r="NT21" s="273">
        <v>1423778.25</v>
      </c>
      <c r="NU21" s="273">
        <v>511564.58</v>
      </c>
      <c r="NV21" s="273">
        <v>1400089.53</v>
      </c>
      <c r="NW21" s="273">
        <v>131589490.42</v>
      </c>
      <c r="NX21" s="273">
        <v>25781532</v>
      </c>
      <c r="NY21" s="273">
        <v>2878786.4</v>
      </c>
      <c r="NZ21" s="273">
        <v>3068155.5</v>
      </c>
      <c r="OA21" s="273">
        <v>3951309.5</v>
      </c>
      <c r="OB21" s="273">
        <v>4332243.22</v>
      </c>
      <c r="OC21" s="273">
        <v>1781809.8</v>
      </c>
      <c r="OD21" s="273">
        <v>250444640.15000001</v>
      </c>
      <c r="OE21" s="273">
        <v>13281604.300000001</v>
      </c>
      <c r="OF21" s="273">
        <v>4526359.46</v>
      </c>
      <c r="OG21" s="273">
        <v>18090954.149999999</v>
      </c>
      <c r="OH21" s="273">
        <v>3494299.36</v>
      </c>
      <c r="OI21" s="273">
        <v>4376785.9000000004</v>
      </c>
      <c r="OJ21" s="273">
        <v>6610926.2800000003</v>
      </c>
      <c r="OK21" s="273">
        <v>2676993.6</v>
      </c>
      <c r="OL21" s="273">
        <v>2149789.8199999998</v>
      </c>
      <c r="OM21" s="273">
        <v>229265881.72999999</v>
      </c>
      <c r="ON21" s="273">
        <v>13238850.83</v>
      </c>
      <c r="OO21" s="273">
        <v>15835303.25</v>
      </c>
      <c r="OP21" s="273">
        <v>12277799.779999999</v>
      </c>
      <c r="OQ21" s="273">
        <v>7190272.9299999997</v>
      </c>
      <c r="OR21" s="273">
        <v>3462499.8</v>
      </c>
      <c r="OS21" s="273">
        <v>118208213.3</v>
      </c>
      <c r="OT21" s="273">
        <v>1285543.1800000002</v>
      </c>
      <c r="OU21" s="273">
        <v>1093967.55</v>
      </c>
      <c r="OV21" s="273">
        <v>4664375.07</v>
      </c>
      <c r="OW21" s="273">
        <v>4146551.8299999996</v>
      </c>
      <c r="OX21" s="273">
        <v>34031156.25</v>
      </c>
      <c r="OY21" s="273">
        <v>2750577.73</v>
      </c>
      <c r="OZ21" s="273">
        <v>1662591.05</v>
      </c>
      <c r="PA21" s="273">
        <v>1897458.19</v>
      </c>
      <c r="PB21" s="273">
        <v>122726832.08</v>
      </c>
      <c r="PC21" s="273">
        <v>4673631.5</v>
      </c>
      <c r="PD21" s="273">
        <v>6794056.7300000004</v>
      </c>
      <c r="PE21" s="273">
        <v>1784033.7</v>
      </c>
      <c r="PF21" s="273">
        <v>5805319.4400000004</v>
      </c>
      <c r="PG21" s="273">
        <v>37016488.780000001</v>
      </c>
      <c r="PH21" s="273">
        <v>3917047.5</v>
      </c>
      <c r="PI21" s="273">
        <v>5205847.45</v>
      </c>
      <c r="PJ21" s="273">
        <v>6467501.5</v>
      </c>
      <c r="PK21" s="273">
        <v>4610156</v>
      </c>
      <c r="PL21" s="273">
        <v>10542613.92</v>
      </c>
      <c r="PM21" s="273">
        <v>9590337.4600000009</v>
      </c>
      <c r="PN21" s="273">
        <v>3813371</v>
      </c>
      <c r="PO21" s="273">
        <v>16252512.109999999</v>
      </c>
      <c r="PP21" s="273">
        <v>3241211.05</v>
      </c>
      <c r="PQ21" s="273">
        <v>2805444.03</v>
      </c>
      <c r="PR21" s="273">
        <v>2116955.7999999998</v>
      </c>
      <c r="PS21" s="273">
        <v>2237401.63</v>
      </c>
      <c r="PT21" s="273">
        <v>144229390.83000001</v>
      </c>
      <c r="PU21" s="273">
        <v>2255739.48</v>
      </c>
      <c r="PV21" s="273">
        <v>2672609.86</v>
      </c>
      <c r="PW21" s="273">
        <v>7194404.5</v>
      </c>
      <c r="PX21" s="273">
        <v>30468324.129999999</v>
      </c>
      <c r="PY21" s="273">
        <v>5178309.8</v>
      </c>
      <c r="PZ21" s="273">
        <v>9704955.6400000006</v>
      </c>
      <c r="QA21" s="273">
        <v>1615433.08</v>
      </c>
      <c r="QB21" s="273">
        <v>8083694.46</v>
      </c>
      <c r="QC21" s="273">
        <v>2979395.07</v>
      </c>
      <c r="QD21" s="273">
        <v>10168873.1</v>
      </c>
      <c r="QE21" s="273">
        <v>2104510.1800000002</v>
      </c>
      <c r="QF21" s="273">
        <v>5751650.5</v>
      </c>
      <c r="QG21" s="273">
        <v>5158525.82</v>
      </c>
      <c r="QH21" s="273">
        <v>6515422.1100000003</v>
      </c>
      <c r="QI21" s="273">
        <v>5125792.09</v>
      </c>
      <c r="QJ21" s="273">
        <v>3030145.35</v>
      </c>
      <c r="QK21" s="273">
        <v>2543128.87</v>
      </c>
      <c r="QL21" s="273">
        <v>2227299.23</v>
      </c>
      <c r="QM21" s="273">
        <v>8817930.6500000004</v>
      </c>
      <c r="QN21" s="273">
        <v>8402403.1400000006</v>
      </c>
      <c r="QO21" s="273">
        <v>1432191</v>
      </c>
      <c r="QP21" s="273">
        <v>1518507.98</v>
      </c>
      <c r="QQ21" s="273">
        <v>1855200.82</v>
      </c>
      <c r="QR21" s="273">
        <v>1144013</v>
      </c>
      <c r="QS21" s="273">
        <v>1282252.48</v>
      </c>
      <c r="QT21" s="273">
        <v>58437734.350000001</v>
      </c>
      <c r="QU21" s="273">
        <v>1650569.6</v>
      </c>
      <c r="QV21" s="273">
        <v>10334137.76</v>
      </c>
      <c r="QW21" s="273">
        <v>4401727.2</v>
      </c>
      <c r="QX21" s="273">
        <v>6625633.5</v>
      </c>
      <c r="QY21" s="273">
        <v>9021239.9800000004</v>
      </c>
      <c r="QZ21" s="273">
        <v>9330298.5600000005</v>
      </c>
      <c r="RA21" s="273">
        <v>5807194</v>
      </c>
      <c r="RB21" s="273">
        <v>10749813.449999999</v>
      </c>
      <c r="RC21" s="273">
        <v>2203058.25</v>
      </c>
      <c r="RD21" s="273">
        <v>3974424.8</v>
      </c>
      <c r="RE21" s="273">
        <v>1750482.92</v>
      </c>
      <c r="RF21" s="273">
        <v>1832373</v>
      </c>
      <c r="RG21" s="273">
        <v>114701628.52</v>
      </c>
      <c r="RH21" s="273">
        <v>14904026.59</v>
      </c>
      <c r="RI21" s="273">
        <v>2624877.4</v>
      </c>
      <c r="RJ21" s="273">
        <v>5611170.0999999996</v>
      </c>
      <c r="RK21" s="273">
        <v>4517406.8</v>
      </c>
      <c r="RL21" s="273">
        <v>7671992.9500000002</v>
      </c>
      <c r="RM21" s="273">
        <v>12126344.699999999</v>
      </c>
      <c r="RN21" s="273">
        <v>4608107</v>
      </c>
      <c r="RO21" s="273">
        <v>5665936.4100000001</v>
      </c>
      <c r="RP21" s="273">
        <v>13938597</v>
      </c>
      <c r="RQ21" s="273">
        <v>15816893.24</v>
      </c>
      <c r="RR21" s="273">
        <v>1782170.88</v>
      </c>
      <c r="RS21" s="273">
        <v>1756935.5</v>
      </c>
      <c r="RT21" s="273">
        <v>7085521.5199999996</v>
      </c>
      <c r="RU21" s="273">
        <v>3495150.6</v>
      </c>
      <c r="RV21" s="273">
        <v>1941087.6</v>
      </c>
      <c r="RW21" s="273">
        <v>4216784</v>
      </c>
      <c r="RX21" s="273">
        <v>2433640</v>
      </c>
      <c r="RY21" s="273">
        <v>1999797.2</v>
      </c>
      <c r="RZ21" s="273">
        <v>2080585</v>
      </c>
      <c r="SA21" s="273">
        <v>53403903.390000001</v>
      </c>
      <c r="SB21" s="273">
        <v>2700473.25</v>
      </c>
      <c r="SC21" s="273">
        <v>5466826.4000000004</v>
      </c>
      <c r="SD21" s="273">
        <v>4924884.2</v>
      </c>
      <c r="SE21" s="273">
        <v>2338642</v>
      </c>
      <c r="SF21" s="273">
        <v>4717361.5</v>
      </c>
      <c r="SG21" s="273">
        <v>6037246.4900000002</v>
      </c>
      <c r="SH21" s="273">
        <v>7471679.1500000004</v>
      </c>
      <c r="SI21" s="273">
        <v>6125438.0199999996</v>
      </c>
      <c r="SJ21" s="273">
        <v>7725538.2999999998</v>
      </c>
      <c r="SK21" s="273">
        <v>10029005.5</v>
      </c>
      <c r="SL21" s="273">
        <v>3021662.75</v>
      </c>
      <c r="SM21" s="273">
        <v>24592911.170000002</v>
      </c>
      <c r="SN21" s="273">
        <v>4348959.5</v>
      </c>
      <c r="SO21" s="273">
        <v>4877042.0999999996</v>
      </c>
      <c r="SP21" s="273">
        <v>10589540.310000001</v>
      </c>
      <c r="SQ21" s="273">
        <v>3608783</v>
      </c>
      <c r="SR21" s="273">
        <v>2593438.65</v>
      </c>
      <c r="SS21" s="273">
        <v>3464367</v>
      </c>
      <c r="ST21" s="273">
        <v>1104729.75</v>
      </c>
      <c r="SU21" s="273">
        <v>31930436.260000002</v>
      </c>
      <c r="SV21" s="273">
        <v>2324682.6800000002</v>
      </c>
      <c r="SW21" s="273">
        <v>5583798.2999999998</v>
      </c>
      <c r="SX21" s="273">
        <v>3469848.6</v>
      </c>
      <c r="SY21" s="273">
        <v>2623978.9500000002</v>
      </c>
      <c r="SZ21" s="273">
        <v>1996834</v>
      </c>
      <c r="TA21" s="273">
        <v>4516133.75</v>
      </c>
      <c r="TB21" s="273">
        <v>12180946.550000001</v>
      </c>
      <c r="TC21" s="273">
        <v>2136540</v>
      </c>
      <c r="TD21" s="273">
        <v>3133246.24</v>
      </c>
      <c r="TE21" s="273">
        <v>6340966.4500000002</v>
      </c>
      <c r="TF21" s="273">
        <v>4256468.17</v>
      </c>
      <c r="TG21" s="273">
        <v>3132197.25</v>
      </c>
      <c r="TH21" s="273">
        <v>2098043.44</v>
      </c>
      <c r="TI21" s="273">
        <v>83492961.980000004</v>
      </c>
      <c r="TJ21" s="273">
        <v>4525396.6500000004</v>
      </c>
      <c r="TK21" s="273">
        <v>2767089</v>
      </c>
      <c r="TL21" s="273">
        <v>5951324.2199999997</v>
      </c>
      <c r="TM21" s="273">
        <v>7991311.5800000001</v>
      </c>
      <c r="TN21" s="273">
        <v>4025743.5</v>
      </c>
      <c r="TO21" s="273">
        <v>1193532</v>
      </c>
      <c r="TP21" s="273">
        <v>18275005.219999999</v>
      </c>
      <c r="TQ21" s="273">
        <v>3533837.43</v>
      </c>
      <c r="TR21" s="273">
        <v>4977293.6500000004</v>
      </c>
      <c r="TS21" s="273">
        <v>7490274.9699999997</v>
      </c>
      <c r="TT21" s="273">
        <v>2692531</v>
      </c>
      <c r="TU21" s="273">
        <v>2550358.85</v>
      </c>
      <c r="TV21" s="273">
        <v>4213972.9000000004</v>
      </c>
      <c r="TW21" s="273">
        <v>3826817.75</v>
      </c>
      <c r="TX21" s="273">
        <v>3044714.15</v>
      </c>
      <c r="TY21" s="273">
        <v>35585979.890000001</v>
      </c>
      <c r="TZ21" s="273">
        <v>2549902.46</v>
      </c>
      <c r="UA21" s="273">
        <v>43359582.700000003</v>
      </c>
      <c r="UB21" s="273">
        <v>8496650.4900000002</v>
      </c>
      <c r="UC21" s="273">
        <v>2301892.35</v>
      </c>
      <c r="UD21" s="273">
        <v>3631751.6</v>
      </c>
      <c r="UE21" s="273">
        <v>16650074.390000001</v>
      </c>
      <c r="UF21" s="273">
        <v>2707483.22</v>
      </c>
      <c r="UG21" s="273">
        <v>1417636.49</v>
      </c>
      <c r="UH21" s="273">
        <v>2693493.64</v>
      </c>
      <c r="UI21" s="273">
        <v>2745522.5</v>
      </c>
      <c r="UJ21" s="273">
        <v>46039035.25</v>
      </c>
      <c r="UK21" s="273">
        <v>6736874.2199999997</v>
      </c>
      <c r="UL21" s="273">
        <v>4133964.07</v>
      </c>
      <c r="UM21" s="273">
        <v>6314480.9199999999</v>
      </c>
      <c r="UN21" s="273">
        <v>3849958.8</v>
      </c>
      <c r="UO21" s="273">
        <v>4689016.53</v>
      </c>
      <c r="UP21" s="273">
        <v>149264342.88</v>
      </c>
      <c r="UQ21" s="273">
        <v>7149183</v>
      </c>
      <c r="UR21" s="273">
        <v>5201304.8</v>
      </c>
      <c r="US21" s="273">
        <v>30581182.420000002</v>
      </c>
      <c r="UT21" s="273">
        <v>205016</v>
      </c>
      <c r="UU21" s="273">
        <v>5570043.75</v>
      </c>
      <c r="UV21" s="273">
        <v>14930745.960000001</v>
      </c>
      <c r="UW21" s="273">
        <v>3713939.1</v>
      </c>
      <c r="UX21" s="273">
        <v>5268713</v>
      </c>
      <c r="UY21" s="273">
        <v>5266988.2300000004</v>
      </c>
      <c r="UZ21" s="273">
        <v>6567585</v>
      </c>
      <c r="VA21" s="273">
        <v>16203005.130000001</v>
      </c>
      <c r="VB21" s="273">
        <v>5346969.51</v>
      </c>
      <c r="VC21" s="273">
        <v>9252153.9499999993</v>
      </c>
      <c r="VD21" s="273">
        <v>2448069</v>
      </c>
      <c r="VE21" s="273">
        <v>3580829.06</v>
      </c>
      <c r="VF21" s="273">
        <v>4401378.4000000004</v>
      </c>
      <c r="VG21" s="273">
        <v>3142891.53</v>
      </c>
      <c r="VH21" s="273">
        <v>20178179.059999999</v>
      </c>
      <c r="VI21" s="273">
        <v>2395410.06</v>
      </c>
      <c r="VJ21" s="273">
        <v>2411659.61</v>
      </c>
      <c r="VK21" s="273">
        <v>1519516</v>
      </c>
      <c r="VL21" s="273">
        <v>84041320.5</v>
      </c>
      <c r="VM21" s="273">
        <v>4096663</v>
      </c>
      <c r="VN21" s="273">
        <v>3645590.05</v>
      </c>
      <c r="VO21" s="273">
        <v>4704589.5</v>
      </c>
      <c r="VP21" s="273">
        <v>12670681</v>
      </c>
      <c r="VQ21" s="273">
        <v>7703792.0499999998</v>
      </c>
      <c r="VR21" s="273">
        <v>4376343.8</v>
      </c>
      <c r="VS21" s="273">
        <v>4714142.6500000004</v>
      </c>
      <c r="VT21" s="273">
        <v>5914727.5999999996</v>
      </c>
      <c r="VU21" s="273">
        <v>39390463.539999999</v>
      </c>
      <c r="VV21" s="273">
        <v>5015303.7</v>
      </c>
      <c r="VW21" s="273">
        <v>10464458</v>
      </c>
      <c r="VX21" s="273">
        <v>5790903.29</v>
      </c>
      <c r="VY21" s="273">
        <v>3200195.04</v>
      </c>
      <c r="VZ21" s="273">
        <v>2846261</v>
      </c>
      <c r="WA21" s="273">
        <v>404531672.31</v>
      </c>
      <c r="WB21" s="273">
        <v>10284283.43</v>
      </c>
      <c r="WC21" s="273">
        <v>5572480.3499999996</v>
      </c>
      <c r="WD21" s="273">
        <v>4695608.25</v>
      </c>
      <c r="WE21" s="273">
        <v>2847350</v>
      </c>
      <c r="WF21" s="273">
        <v>5982790.0999999996</v>
      </c>
      <c r="WG21" s="273">
        <v>9812087.4499999993</v>
      </c>
      <c r="WH21" s="273">
        <v>10330285.449999999</v>
      </c>
      <c r="WI21" s="273">
        <v>5556805.5499999998</v>
      </c>
      <c r="WJ21" s="273">
        <v>8213156.6399999997</v>
      </c>
      <c r="WK21" s="273">
        <v>3528470.82</v>
      </c>
      <c r="WL21" s="273">
        <v>26862153.850000001</v>
      </c>
      <c r="WM21" s="273">
        <v>8197509.9500000002</v>
      </c>
      <c r="WN21" s="273">
        <v>8865542.2699999996</v>
      </c>
      <c r="WO21" s="273">
        <v>15439512.07</v>
      </c>
      <c r="WP21" s="273">
        <v>5731220.2599999998</v>
      </c>
      <c r="WQ21" s="273">
        <v>4554024.96</v>
      </c>
      <c r="WR21" s="273">
        <v>5078445.51</v>
      </c>
      <c r="WS21" s="273">
        <v>3850415.7</v>
      </c>
      <c r="WT21" s="273">
        <v>10824807.68</v>
      </c>
      <c r="WU21" s="273">
        <v>88943297.030000001</v>
      </c>
      <c r="WV21" s="273">
        <v>5072144.9400000004</v>
      </c>
      <c r="WW21" s="273">
        <v>2490788.9</v>
      </c>
      <c r="WX21" s="273">
        <v>2372770</v>
      </c>
      <c r="WY21" s="273">
        <v>2721253.51</v>
      </c>
      <c r="WZ21" s="273">
        <v>3002907.25</v>
      </c>
      <c r="XA21" s="273">
        <v>2480552.35</v>
      </c>
      <c r="XB21" s="273">
        <v>1956799.76</v>
      </c>
      <c r="XC21" s="273">
        <v>34039493.5</v>
      </c>
      <c r="XD21" s="273">
        <v>3060950.68</v>
      </c>
      <c r="XE21" s="273">
        <v>1579327.7</v>
      </c>
      <c r="XF21" s="273">
        <v>1328156.5</v>
      </c>
      <c r="XG21" s="273">
        <v>1761882.1</v>
      </c>
      <c r="XH21" s="273">
        <v>56788565.579999998</v>
      </c>
      <c r="XI21" s="273">
        <v>7670878.4800000004</v>
      </c>
      <c r="XJ21" s="273">
        <v>9279093.1099999994</v>
      </c>
      <c r="XK21" s="273">
        <v>32355965.52</v>
      </c>
      <c r="XL21" s="273">
        <v>5648226.9000000004</v>
      </c>
      <c r="XM21" s="273">
        <v>8481140.1999999993</v>
      </c>
      <c r="XN21" s="273">
        <v>11512942.83</v>
      </c>
      <c r="XO21" s="273">
        <v>4100342.5</v>
      </c>
      <c r="XP21" s="273">
        <v>5926432.7599999998</v>
      </c>
      <c r="XQ21" s="273">
        <v>13079501.029999999</v>
      </c>
      <c r="XR21" s="273">
        <v>20164655.25</v>
      </c>
      <c r="XS21" s="273">
        <v>3169746.5</v>
      </c>
      <c r="XT21" s="273">
        <v>4222356.01</v>
      </c>
      <c r="XU21" s="273">
        <v>4566882.25</v>
      </c>
      <c r="XV21" s="273">
        <v>2820110</v>
      </c>
      <c r="XW21" s="273">
        <v>2695648</v>
      </c>
      <c r="XX21" s="273">
        <v>2210511.1</v>
      </c>
      <c r="XY21" s="273">
        <v>3577754.93</v>
      </c>
      <c r="XZ21" s="273">
        <v>3091263.74</v>
      </c>
      <c r="YA21" s="273">
        <v>2712405</v>
      </c>
      <c r="YB21" s="273">
        <v>3723256.7</v>
      </c>
      <c r="YC21" s="273">
        <v>2705987.5</v>
      </c>
      <c r="YD21" s="273">
        <v>5832005.9000000004</v>
      </c>
      <c r="YE21" s="273">
        <v>122762568.95</v>
      </c>
      <c r="YF21" s="273">
        <v>5315917.55</v>
      </c>
      <c r="YG21" s="273">
        <v>11549015.9</v>
      </c>
      <c r="YH21" s="273">
        <v>3481362.91</v>
      </c>
      <c r="YI21" s="273">
        <v>27548016.199999999</v>
      </c>
      <c r="YJ21" s="273">
        <v>6051357.5499999998</v>
      </c>
      <c r="YK21" s="273">
        <v>9792447.4000000004</v>
      </c>
      <c r="YL21" s="273">
        <v>3324878.4</v>
      </c>
      <c r="YM21" s="273">
        <v>37321789.020000003</v>
      </c>
      <c r="YN21" s="273">
        <v>11525478.25</v>
      </c>
      <c r="YO21" s="273">
        <v>4167291.88</v>
      </c>
      <c r="YP21" s="273">
        <v>2871735.5</v>
      </c>
      <c r="YQ21" s="273">
        <v>3396576.1</v>
      </c>
      <c r="YR21" s="273">
        <v>2771784.2</v>
      </c>
      <c r="YS21" s="273">
        <v>3493495.16</v>
      </c>
      <c r="YT21" s="273">
        <v>3497313.5</v>
      </c>
      <c r="YU21" s="273">
        <v>2253916.87</v>
      </c>
      <c r="YV21" s="273">
        <v>34855573.68</v>
      </c>
      <c r="YW21" s="273">
        <v>3104850.32</v>
      </c>
      <c r="YX21" s="273">
        <v>1276020.33</v>
      </c>
      <c r="YY21" s="273">
        <v>3289691.6</v>
      </c>
      <c r="YZ21" s="273">
        <v>3879544.8</v>
      </c>
      <c r="ZA21" s="273">
        <v>1716028.39</v>
      </c>
      <c r="ZB21" s="273">
        <v>3788710</v>
      </c>
      <c r="ZC21" s="273">
        <v>23457839.309999999</v>
      </c>
      <c r="ZD21" s="273">
        <v>2327437.75</v>
      </c>
      <c r="ZE21" s="273">
        <v>4576485.83</v>
      </c>
      <c r="ZF21" s="273">
        <v>3822083.36</v>
      </c>
      <c r="ZG21" s="273">
        <v>2479641.16</v>
      </c>
      <c r="ZH21" s="273">
        <v>3956731</v>
      </c>
      <c r="ZI21" s="273">
        <v>1861411</v>
      </c>
      <c r="ZJ21" s="273">
        <v>1895962</v>
      </c>
      <c r="ZK21" s="273">
        <v>9144444.0999999996</v>
      </c>
      <c r="ZL21" s="273">
        <v>119591664.04000001</v>
      </c>
      <c r="ZM21" s="273">
        <v>3052672.06</v>
      </c>
      <c r="ZN21" s="273">
        <v>8221502.5899999999</v>
      </c>
      <c r="ZO21" s="273">
        <v>47041309.399999999</v>
      </c>
      <c r="ZP21" s="273">
        <v>15355099.380000001</v>
      </c>
      <c r="ZQ21" s="273">
        <v>4261648.3499999996</v>
      </c>
      <c r="ZR21" s="273">
        <v>5921527.2400000002</v>
      </c>
      <c r="ZS21" s="273">
        <v>7875477.5199999996</v>
      </c>
      <c r="ZT21" s="273">
        <v>5638086</v>
      </c>
      <c r="ZU21" s="273">
        <v>11522697.960000001</v>
      </c>
      <c r="ZV21" s="273">
        <v>1373975.5</v>
      </c>
      <c r="ZW21" s="273">
        <v>2681629.15</v>
      </c>
      <c r="ZX21" s="273">
        <v>4292476.79</v>
      </c>
      <c r="ZY21" s="273">
        <v>15687197.109999999</v>
      </c>
      <c r="ZZ21" s="273">
        <v>2809825.1</v>
      </c>
      <c r="AAA21" s="273">
        <v>3394408.81</v>
      </c>
      <c r="AAB21" s="273">
        <v>3148548.82</v>
      </c>
      <c r="AAC21" s="273">
        <v>1893631.6</v>
      </c>
      <c r="AAD21" s="273">
        <v>4254505.58</v>
      </c>
      <c r="AAE21" s="273">
        <v>2664013.31</v>
      </c>
      <c r="AAF21" s="273">
        <v>2366508.6</v>
      </c>
      <c r="AAG21" s="273">
        <v>1760673.93</v>
      </c>
      <c r="AAH21" s="273">
        <v>24032084.920000002</v>
      </c>
      <c r="AAI21" s="273">
        <v>2373601</v>
      </c>
      <c r="AAJ21" s="273">
        <v>4199452</v>
      </c>
      <c r="AAK21" s="273">
        <v>2803748.02</v>
      </c>
      <c r="AAL21" s="273">
        <v>1868951.5</v>
      </c>
      <c r="AAM21" s="273">
        <v>7531365</v>
      </c>
      <c r="AAN21" s="273">
        <v>2864482.94</v>
      </c>
      <c r="AAO21" s="273">
        <v>210280603.69</v>
      </c>
      <c r="AAP21" s="273">
        <v>5019862.1500000004</v>
      </c>
      <c r="AAQ21" s="273">
        <v>1914894.18</v>
      </c>
      <c r="AAR21" s="273">
        <v>13133964.73</v>
      </c>
      <c r="AAS21" s="273">
        <v>6232674.5</v>
      </c>
      <c r="AAT21" s="273">
        <v>4063723.74</v>
      </c>
      <c r="AAU21" s="273">
        <v>5398321.1500000004</v>
      </c>
      <c r="AAV21" s="273">
        <v>8805891.0099999998</v>
      </c>
      <c r="AAW21" s="273">
        <v>17530728.52</v>
      </c>
      <c r="AAX21" s="273">
        <v>3324932.57</v>
      </c>
      <c r="AAY21" s="273">
        <v>5776763.3200000003</v>
      </c>
      <c r="AAZ21" s="273">
        <v>28864157.32</v>
      </c>
      <c r="ABA21" s="273">
        <v>13606955.9</v>
      </c>
      <c r="ABB21" s="273">
        <v>1520890.48</v>
      </c>
      <c r="ABC21" s="273">
        <v>3872063.59</v>
      </c>
      <c r="ABD21" s="273">
        <v>2839516.85</v>
      </c>
      <c r="ABE21" s="273">
        <v>1546474.37</v>
      </c>
      <c r="ABF21" s="273">
        <v>3146593.11</v>
      </c>
      <c r="ABG21" s="273">
        <v>2179840.86</v>
      </c>
      <c r="ABH21" s="273">
        <v>33625696.159999996</v>
      </c>
      <c r="ABI21" s="273">
        <v>24987232.550000001</v>
      </c>
      <c r="ABJ21" s="273">
        <v>2600993.6</v>
      </c>
      <c r="ABK21" s="273">
        <v>1737981.05</v>
      </c>
      <c r="ABL21" s="273">
        <v>1336417.31</v>
      </c>
      <c r="ABM21" s="273">
        <v>1465212.4</v>
      </c>
      <c r="ABN21" s="273">
        <v>1546348.1</v>
      </c>
      <c r="ABO21" s="273">
        <v>58540729.450000003</v>
      </c>
      <c r="ABP21" s="273">
        <v>5074004.38</v>
      </c>
      <c r="ABQ21" s="273">
        <v>3105584.28</v>
      </c>
      <c r="ABR21" s="273">
        <v>9718244.1400000006</v>
      </c>
      <c r="ABS21" s="273">
        <v>6268373.4000000004</v>
      </c>
      <c r="ABT21" s="273">
        <v>2558763.7000000002</v>
      </c>
      <c r="ABU21" s="273">
        <v>4567027.12</v>
      </c>
      <c r="ABV21" s="273">
        <v>4815239.0999999996</v>
      </c>
      <c r="ABW21" s="273">
        <v>1104761.54</v>
      </c>
      <c r="ABX21" s="273">
        <v>92930596.689999998</v>
      </c>
      <c r="ABY21" s="273">
        <v>11159073.869999999</v>
      </c>
      <c r="ABZ21" s="273">
        <v>8068088</v>
      </c>
      <c r="ACA21" s="273">
        <v>2841439.65</v>
      </c>
      <c r="ACB21" s="273">
        <v>3520443.03</v>
      </c>
      <c r="ACC21" s="273">
        <v>29939328.199999999</v>
      </c>
      <c r="ACD21" s="273">
        <v>3700585.22</v>
      </c>
      <c r="ACE21" s="273">
        <v>4046330.5</v>
      </c>
      <c r="ACF21" s="273">
        <v>5030743</v>
      </c>
      <c r="ACG21" s="273">
        <v>8305737.2000000002</v>
      </c>
      <c r="ACH21" s="273">
        <v>2883447.24</v>
      </c>
      <c r="ACI21" s="273">
        <v>68928389.459999993</v>
      </c>
      <c r="ACJ21" s="273">
        <v>3846583.35</v>
      </c>
      <c r="ACK21" s="273">
        <v>6843855.4000000004</v>
      </c>
      <c r="ACL21" s="273">
        <v>5980194.5</v>
      </c>
      <c r="ACM21" s="273">
        <v>2635639</v>
      </c>
      <c r="ACN21" s="273">
        <v>3462535.2</v>
      </c>
      <c r="ACO21" s="273">
        <v>4870295.5</v>
      </c>
      <c r="ACP21" s="273">
        <v>59608773.740000002</v>
      </c>
      <c r="ACQ21" s="273">
        <v>32889239.010000002</v>
      </c>
      <c r="ACR21" s="273">
        <v>2710474</v>
      </c>
      <c r="ACS21" s="273">
        <v>6280830.3799999999</v>
      </c>
      <c r="ACT21" s="273">
        <v>7295422.5</v>
      </c>
      <c r="ACU21" s="273">
        <v>7522816.71</v>
      </c>
      <c r="ACV21" s="273">
        <v>89066764.640000001</v>
      </c>
      <c r="ACW21" s="273">
        <v>6813969</v>
      </c>
      <c r="ACX21" s="273">
        <v>4836688.38</v>
      </c>
      <c r="ACY21" s="273">
        <v>1224972.25</v>
      </c>
      <c r="ACZ21" s="273">
        <v>3193593.63</v>
      </c>
      <c r="ADA21" s="273">
        <v>3613498</v>
      </c>
      <c r="ADB21" s="273">
        <v>3259400.8</v>
      </c>
      <c r="ADC21" s="273">
        <v>1727075.64</v>
      </c>
      <c r="ADD21" s="273">
        <v>2494645</v>
      </c>
      <c r="ADE21" s="273">
        <v>3215575.2</v>
      </c>
      <c r="ADF21" s="273">
        <v>26482088.66</v>
      </c>
      <c r="ADG21" s="273">
        <v>24014206.899999999</v>
      </c>
      <c r="ADH21" s="273">
        <v>952410</v>
      </c>
      <c r="ADI21" s="273">
        <v>313726.96999999997</v>
      </c>
      <c r="ADJ21" s="273">
        <v>2214256.15</v>
      </c>
      <c r="ADK21" s="273">
        <v>117055</v>
      </c>
      <c r="ADL21" s="273">
        <v>2324250.59</v>
      </c>
      <c r="ADM21" s="273">
        <v>2552278.7799999998</v>
      </c>
      <c r="ADN21" s="273">
        <v>4242862</v>
      </c>
      <c r="ADO21" s="273">
        <v>134801693.02000001</v>
      </c>
      <c r="ADP21" s="273">
        <v>6589573.1699999999</v>
      </c>
      <c r="ADQ21" s="273">
        <v>6741807.0499999998</v>
      </c>
      <c r="ADR21" s="273">
        <v>2066441.75</v>
      </c>
      <c r="ADS21" s="273">
        <v>21266249.41</v>
      </c>
      <c r="ADT21" s="273">
        <v>1323984.32</v>
      </c>
      <c r="ADU21" s="273">
        <v>1890625.77</v>
      </c>
      <c r="ADV21" s="273">
        <v>5306451.84</v>
      </c>
      <c r="ADW21" s="273">
        <v>1615200</v>
      </c>
      <c r="ADX21" s="273">
        <v>525368.5</v>
      </c>
      <c r="ADY21" s="273">
        <v>148355803.56999999</v>
      </c>
      <c r="ADZ21" s="273">
        <v>21426337.57</v>
      </c>
      <c r="AEA21" s="273">
        <v>13429457.73</v>
      </c>
      <c r="AEB21" s="273">
        <v>3026390.16</v>
      </c>
      <c r="AEC21" s="273">
        <v>4939643.5599999996</v>
      </c>
      <c r="AED21" s="273">
        <v>5920118.8499999996</v>
      </c>
      <c r="AEE21" s="273">
        <v>3733563.9</v>
      </c>
      <c r="AEF21" s="273">
        <v>4828240.0999999996</v>
      </c>
      <c r="AEG21" s="273">
        <v>2435299.09</v>
      </c>
      <c r="AEH21" s="273">
        <v>2967353.52</v>
      </c>
      <c r="AEI21" s="273">
        <v>3258459.2</v>
      </c>
      <c r="AEJ21" s="273">
        <v>11820938.199999999</v>
      </c>
      <c r="AEK21" s="273">
        <v>2514935.4700000002</v>
      </c>
      <c r="AEL21" s="273">
        <v>5251153.16</v>
      </c>
      <c r="AEM21" s="273">
        <v>5926511.8700000001</v>
      </c>
      <c r="AEN21" s="273">
        <v>6528871.4500000002</v>
      </c>
      <c r="AEO21" s="273">
        <v>2030398.81</v>
      </c>
      <c r="AEP21" s="273">
        <v>10688351</v>
      </c>
      <c r="AEQ21" s="273">
        <v>2254380.2200000002</v>
      </c>
      <c r="AER21" s="273">
        <v>9896145.8000000007</v>
      </c>
      <c r="AES21" s="273">
        <v>72659069.609999999</v>
      </c>
      <c r="AET21" s="273">
        <v>9787860.5399999991</v>
      </c>
      <c r="AEU21" s="273">
        <v>5637646.25</v>
      </c>
      <c r="AEV21" s="273">
        <v>5476354.8499999996</v>
      </c>
      <c r="AEW21" s="273">
        <v>3374610.38</v>
      </c>
      <c r="AEX21" s="273">
        <v>11344347.619999999</v>
      </c>
      <c r="AEY21" s="273">
        <v>3827370.55</v>
      </c>
      <c r="AEZ21" s="273">
        <v>5198272</v>
      </c>
      <c r="AFA21" s="273">
        <v>3094420.04</v>
      </c>
      <c r="AFB21" s="273">
        <v>2682571.4</v>
      </c>
      <c r="AFC21" s="273">
        <v>59399237.600000001</v>
      </c>
      <c r="AFD21" s="273">
        <v>17845403.780000001</v>
      </c>
      <c r="AFE21" s="273">
        <v>18427954.75</v>
      </c>
      <c r="AFF21" s="273">
        <v>5878197.2000000002</v>
      </c>
      <c r="AFG21" s="273">
        <v>17559088.649999999</v>
      </c>
      <c r="AFH21" s="273">
        <v>7490502.6600000001</v>
      </c>
      <c r="AFI21" s="273">
        <v>4612618.7</v>
      </c>
      <c r="AFJ21" s="273">
        <v>8257519.5</v>
      </c>
      <c r="AFK21" s="273">
        <v>2699301.72</v>
      </c>
      <c r="AFL21" s="273">
        <v>10166301.039999999</v>
      </c>
      <c r="AFM21" s="273">
        <v>6467009</v>
      </c>
      <c r="AFN21" s="273">
        <v>4443346.55</v>
      </c>
      <c r="AFO21" s="273">
        <v>5145611.58</v>
      </c>
      <c r="AFP21" s="273">
        <v>105936557.31999999</v>
      </c>
      <c r="AFQ21" s="273">
        <v>8282250.9000000004</v>
      </c>
      <c r="AFR21" s="273">
        <v>5809599.1500000004</v>
      </c>
      <c r="AFS21" s="273">
        <v>4645838.29</v>
      </c>
      <c r="AFT21" s="273">
        <v>7197877.9800000004</v>
      </c>
      <c r="AFU21" s="273">
        <v>4003234.34</v>
      </c>
      <c r="AFV21" s="273">
        <v>3887798.7</v>
      </c>
      <c r="AFW21" s="273">
        <v>6217051</v>
      </c>
      <c r="AFX21" s="273">
        <v>8838451.6099999994</v>
      </c>
      <c r="AFY21" s="273">
        <v>2561062.1</v>
      </c>
      <c r="AFZ21" s="273">
        <v>7494645.5999999996</v>
      </c>
      <c r="AGA21" s="273">
        <v>3600526.27</v>
      </c>
      <c r="AGB21" s="273">
        <v>23408808.18</v>
      </c>
      <c r="AGC21" s="273">
        <v>1713318.9</v>
      </c>
      <c r="AGD21" s="273">
        <v>3540350.57</v>
      </c>
      <c r="AGE21" s="273">
        <v>1812648</v>
      </c>
      <c r="AGF21" s="273">
        <v>6259942.5499999998</v>
      </c>
      <c r="AGG21" s="273">
        <v>2833111.38</v>
      </c>
      <c r="AGH21" s="273">
        <v>1499336.76</v>
      </c>
      <c r="AGI21" s="273">
        <v>2220645.5</v>
      </c>
      <c r="AGJ21" s="273">
        <v>1951616.2</v>
      </c>
      <c r="AGK21" s="273">
        <v>2856546.84</v>
      </c>
      <c r="AGL21" s="273">
        <v>2428707.21</v>
      </c>
      <c r="AGM21" s="273">
        <v>113364786.37</v>
      </c>
      <c r="AGN21" s="273">
        <v>11142837.449999999</v>
      </c>
      <c r="AGO21" s="273">
        <v>6735464.5</v>
      </c>
      <c r="AGP21" s="273">
        <v>2539313.89</v>
      </c>
      <c r="AGQ21" s="273">
        <v>18202650.98</v>
      </c>
      <c r="AGR21" s="273">
        <v>5265776.18</v>
      </c>
      <c r="AGS21" s="273">
        <v>2495158.5699999998</v>
      </c>
      <c r="AGT21" s="273">
        <v>2412886.06</v>
      </c>
      <c r="AGU21" s="273">
        <v>146921141.65000001</v>
      </c>
      <c r="AGV21" s="273">
        <v>64750388.719999999</v>
      </c>
      <c r="AGW21" s="273">
        <v>2214390.15</v>
      </c>
      <c r="AGX21" s="273">
        <v>6755910.5199999996</v>
      </c>
      <c r="AGY21" s="273">
        <v>61560967.450000003</v>
      </c>
      <c r="AGZ21" s="273">
        <v>5797300.5999999996</v>
      </c>
      <c r="AHA21" s="273">
        <v>2895405.2</v>
      </c>
      <c r="AHB21" s="273">
        <v>5027790.3499999996</v>
      </c>
      <c r="AHC21" s="273">
        <v>1831786.5</v>
      </c>
      <c r="AHD21" s="273">
        <v>3888392.01</v>
      </c>
      <c r="AHE21" s="273">
        <v>8508250</v>
      </c>
      <c r="AHF21" s="273">
        <v>2334799.2999999998</v>
      </c>
      <c r="AHG21" s="273">
        <v>3360819.8</v>
      </c>
      <c r="AHH21" s="273">
        <v>4490879.54</v>
      </c>
      <c r="AHI21" s="273">
        <v>2332161.5</v>
      </c>
      <c r="AHJ21" s="273">
        <v>2729408.1</v>
      </c>
      <c r="AHK21" s="273">
        <v>1503895.98</v>
      </c>
      <c r="AHL21" s="273">
        <v>23560838.170000002</v>
      </c>
      <c r="AHM21" s="273">
        <v>3318431</v>
      </c>
      <c r="AHN21" s="273">
        <v>3478550</v>
      </c>
      <c r="AHO21" s="273">
        <v>3840172.35</v>
      </c>
      <c r="AHP21" s="273">
        <v>9473005.8800000008</v>
      </c>
      <c r="AHQ21" s="294">
        <v>3298001.35</v>
      </c>
      <c r="AHR21" s="329">
        <v>2396920</v>
      </c>
      <c r="AHS21" s="294">
        <f t="shared" si="18"/>
        <v>12356426306.950006</v>
      </c>
      <c r="AHT21" s="271" t="b">
        <f t="shared" si="1"/>
        <v>1</v>
      </c>
      <c r="AHU21" s="271" t="s">
        <v>23</v>
      </c>
    </row>
    <row r="22" spans="1:905" ht="23.4" customHeight="1" x14ac:dyDescent="0.8">
      <c r="B22" s="270" t="s">
        <v>25</v>
      </c>
      <c r="C22" s="271" t="s">
        <v>26</v>
      </c>
      <c r="D22" s="273">
        <v>669719561.27999985</v>
      </c>
      <c r="E22" s="273">
        <v>56045725.370000005</v>
      </c>
      <c r="F22" s="273">
        <v>86891996.469999999</v>
      </c>
      <c r="G22" s="273">
        <v>35329532.359999999</v>
      </c>
      <c r="H22" s="273">
        <v>101808674.94000001</v>
      </c>
      <c r="I22" s="273">
        <v>51548691.109999999</v>
      </c>
      <c r="J22" s="273">
        <v>83400466.239999995</v>
      </c>
      <c r="K22" s="273">
        <v>55814878.879999995</v>
      </c>
      <c r="L22" s="273">
        <v>54197218.770000011</v>
      </c>
      <c r="M22" s="273">
        <v>45811696.560000002</v>
      </c>
      <c r="N22" s="273">
        <v>30430532.25</v>
      </c>
      <c r="O22" s="273">
        <v>34466054.18</v>
      </c>
      <c r="P22" s="273">
        <v>26812258.379999999</v>
      </c>
      <c r="Q22" s="273">
        <v>39098847.309999995</v>
      </c>
      <c r="R22" s="273">
        <v>38089220.199999996</v>
      </c>
      <c r="S22" s="273">
        <v>56591581.299999997</v>
      </c>
      <c r="T22" s="273">
        <v>51551422.160000004</v>
      </c>
      <c r="U22" s="273">
        <v>9264864.8399999999</v>
      </c>
      <c r="V22" s="273">
        <v>555953657.74999988</v>
      </c>
      <c r="W22" s="273">
        <v>144249175.65000001</v>
      </c>
      <c r="X22" s="273">
        <v>35878843.219999999</v>
      </c>
      <c r="Y22" s="273">
        <v>52371538.439999998</v>
      </c>
      <c r="Z22" s="273">
        <v>60847484.769999996</v>
      </c>
      <c r="AA22" s="273">
        <v>52131195.68</v>
      </c>
      <c r="AB22" s="273">
        <v>29764936.700000003</v>
      </c>
      <c r="AC22" s="273">
        <v>130355397.32000001</v>
      </c>
      <c r="AD22" s="273">
        <v>58009680.850000001</v>
      </c>
      <c r="AE22" s="273">
        <v>42255211.93</v>
      </c>
      <c r="AF22" s="273">
        <v>119521288.50999999</v>
      </c>
      <c r="AG22" s="273">
        <v>51796676.869999997</v>
      </c>
      <c r="AH22" s="273">
        <v>105846023.53999999</v>
      </c>
      <c r="AI22" s="273">
        <v>75004495.029999986</v>
      </c>
      <c r="AJ22" s="273">
        <v>34606616.939999998</v>
      </c>
      <c r="AK22" s="273">
        <v>26708823.099999994</v>
      </c>
      <c r="AL22" s="273">
        <v>36418839.260000005</v>
      </c>
      <c r="AM22" s="273">
        <v>56279345.530000001</v>
      </c>
      <c r="AN22" s="273">
        <v>21456641.940000001</v>
      </c>
      <c r="AO22" s="273">
        <v>37804010.160000004</v>
      </c>
      <c r="AP22" s="273">
        <v>43453258.200000003</v>
      </c>
      <c r="AQ22" s="273">
        <v>34397308.159999996</v>
      </c>
      <c r="AR22" s="273">
        <v>29944085.48</v>
      </c>
      <c r="AS22" s="273">
        <v>17473165.859999999</v>
      </c>
      <c r="AT22" s="273">
        <v>389931604.75999999</v>
      </c>
      <c r="AU22" s="273">
        <v>21977815.16</v>
      </c>
      <c r="AV22" s="273">
        <v>18835673.540000003</v>
      </c>
      <c r="AW22" s="273">
        <v>34236991.480000004</v>
      </c>
      <c r="AX22" s="273">
        <v>44497924.760000005</v>
      </c>
      <c r="AY22" s="273">
        <v>66013195.879999995</v>
      </c>
      <c r="AZ22" s="273">
        <v>26937559.459999997</v>
      </c>
      <c r="BA22" s="273">
        <v>32001517.420000002</v>
      </c>
      <c r="BB22" s="273">
        <v>25019133.939999998</v>
      </c>
      <c r="BC22" s="273">
        <v>27522552.409999996</v>
      </c>
      <c r="BD22" s="273">
        <v>15019021.580000002</v>
      </c>
      <c r="BE22" s="273">
        <v>18709976.77</v>
      </c>
      <c r="BF22" s="273">
        <v>97226570.949999988</v>
      </c>
      <c r="BG22" s="273">
        <v>17182659.699999999</v>
      </c>
      <c r="BH22" s="273">
        <v>18470490.32</v>
      </c>
      <c r="BI22" s="273">
        <v>319036344.06999993</v>
      </c>
      <c r="BJ22" s="273">
        <v>211281578.99999997</v>
      </c>
      <c r="BK22" s="273">
        <v>51870908.300000004</v>
      </c>
      <c r="BL22" s="273">
        <v>35922838.700000003</v>
      </c>
      <c r="BM22" s="273">
        <v>70949704.24000001</v>
      </c>
      <c r="BN22" s="273">
        <v>53166797.219999999</v>
      </c>
      <c r="BO22" s="273">
        <v>48365026.920000002</v>
      </c>
      <c r="BP22" s="273">
        <v>8986201.9299999997</v>
      </c>
      <c r="BQ22" s="273">
        <v>9926221.5300000012</v>
      </c>
      <c r="BR22" s="273">
        <v>404963971.77999997</v>
      </c>
      <c r="BS22" s="273">
        <v>59431919.560000002</v>
      </c>
      <c r="BT22" s="273">
        <v>40388365.539999999</v>
      </c>
      <c r="BU22" s="273">
        <v>63131277.57</v>
      </c>
      <c r="BV22" s="273">
        <v>50269943.549999997</v>
      </c>
      <c r="BW22" s="273">
        <v>37243655.510000005</v>
      </c>
      <c r="BX22" s="273">
        <v>39259527.18</v>
      </c>
      <c r="BY22" s="273">
        <v>63314828.600000001</v>
      </c>
      <c r="BZ22" s="273">
        <v>144105920.37</v>
      </c>
      <c r="CA22" s="273">
        <v>31152388.259999998</v>
      </c>
      <c r="CB22" s="273">
        <v>48795752.56000001</v>
      </c>
      <c r="CC22" s="273">
        <v>74551776.510000005</v>
      </c>
      <c r="CD22" s="273">
        <v>27113146.699999999</v>
      </c>
      <c r="CE22" s="273">
        <v>27625326.68</v>
      </c>
      <c r="CF22" s="273">
        <v>25077377.960000001</v>
      </c>
      <c r="CG22" s="273">
        <v>679641901.1099999</v>
      </c>
      <c r="CH22" s="273">
        <v>49511103.869999997</v>
      </c>
      <c r="CI22" s="273">
        <v>87281826.350000009</v>
      </c>
      <c r="CJ22" s="273">
        <v>39736777.340000004</v>
      </c>
      <c r="CK22" s="273">
        <v>41048443.229999997</v>
      </c>
      <c r="CL22" s="273">
        <v>53020523.040000007</v>
      </c>
      <c r="CM22" s="273">
        <v>42471909.50999999</v>
      </c>
      <c r="CN22" s="273">
        <v>68489919.229999989</v>
      </c>
      <c r="CO22" s="273">
        <v>24900973</v>
      </c>
      <c r="CP22" s="273">
        <v>49537772.189999998</v>
      </c>
      <c r="CQ22" s="273">
        <v>32950367.52</v>
      </c>
      <c r="CR22" s="273">
        <v>61485418.229999989</v>
      </c>
      <c r="CS22" s="273">
        <v>37374564.879999995</v>
      </c>
      <c r="CT22" s="273">
        <v>341144404.10000002</v>
      </c>
      <c r="CU22" s="273">
        <v>38746060.189999998</v>
      </c>
      <c r="CV22" s="273">
        <v>47536856.679999992</v>
      </c>
      <c r="CW22" s="273">
        <v>63218988.629999995</v>
      </c>
      <c r="CX22" s="273">
        <v>33718891.079999998</v>
      </c>
      <c r="CY22" s="273">
        <v>60611887.350000001</v>
      </c>
      <c r="CZ22" s="273">
        <v>36349641.18</v>
      </c>
      <c r="DA22" s="273">
        <v>19073982.579999998</v>
      </c>
      <c r="DB22" s="273">
        <v>244108230.18000001</v>
      </c>
      <c r="DC22" s="273">
        <v>260086189</v>
      </c>
      <c r="DD22" s="273">
        <v>47838976.950000003</v>
      </c>
      <c r="DE22" s="273">
        <v>36743191.810000002</v>
      </c>
      <c r="DF22" s="273">
        <v>71603480.75999999</v>
      </c>
      <c r="DG22" s="273">
        <v>45498571.689999998</v>
      </c>
      <c r="DH22" s="273">
        <v>43372420.540000007</v>
      </c>
      <c r="DI22" s="273">
        <v>42857478.600000001</v>
      </c>
      <c r="DJ22" s="273">
        <v>19586718.730000004</v>
      </c>
      <c r="DK22" s="273">
        <v>773141623.20000005</v>
      </c>
      <c r="DL22" s="273">
        <v>40976371.879999995</v>
      </c>
      <c r="DM22" s="273">
        <v>63320120.990000002</v>
      </c>
      <c r="DN22" s="273">
        <v>55168078.800000004</v>
      </c>
      <c r="DO22" s="273">
        <v>60984323.690000005</v>
      </c>
      <c r="DP22" s="273">
        <v>51042805.460000001</v>
      </c>
      <c r="DQ22" s="273">
        <v>83422449.75</v>
      </c>
      <c r="DR22" s="273">
        <v>47257664.530000001</v>
      </c>
      <c r="DS22" s="273">
        <v>71108971.670000017</v>
      </c>
      <c r="DT22" s="273">
        <v>360722368.54999989</v>
      </c>
      <c r="DU22" s="273">
        <v>58048495.509999998</v>
      </c>
      <c r="DV22" s="273">
        <v>100485450.78999999</v>
      </c>
      <c r="DW22" s="273">
        <v>112734123.82000001</v>
      </c>
      <c r="DX22" s="273">
        <v>45712035.739999995</v>
      </c>
      <c r="DY22" s="273">
        <v>67583677.400000006</v>
      </c>
      <c r="DZ22" s="273">
        <v>59260228.919999987</v>
      </c>
      <c r="EA22" s="273">
        <v>17060170.800000001</v>
      </c>
      <c r="EB22" s="273">
        <v>36162066.039999999</v>
      </c>
      <c r="EC22" s="273">
        <v>38738688.940000005</v>
      </c>
      <c r="ED22" s="273">
        <v>79708279.13000001</v>
      </c>
      <c r="EE22" s="273">
        <v>241133138.58000001</v>
      </c>
      <c r="EF22" s="273">
        <v>213883061.77000001</v>
      </c>
      <c r="EG22" s="273">
        <v>48758195.24000001</v>
      </c>
      <c r="EH22" s="273">
        <v>47369343.280000001</v>
      </c>
      <c r="EI22" s="273">
        <v>53219356.740000002</v>
      </c>
      <c r="EJ22" s="273">
        <v>61414238.560000002</v>
      </c>
      <c r="EK22" s="273">
        <v>89749136.469999999</v>
      </c>
      <c r="EL22" s="273">
        <v>33123572.470000003</v>
      </c>
      <c r="EM22" s="273">
        <v>39116205.25</v>
      </c>
      <c r="EN22" s="273">
        <v>512215929.46000004</v>
      </c>
      <c r="EO22" s="273">
        <v>45508140.539999999</v>
      </c>
      <c r="EP22" s="273">
        <v>40068823.699999996</v>
      </c>
      <c r="EQ22" s="273">
        <v>38818328.599999994</v>
      </c>
      <c r="ER22" s="273">
        <v>24197184.310000002</v>
      </c>
      <c r="ES22" s="273">
        <v>24179054.919999998</v>
      </c>
      <c r="ET22" s="273">
        <v>52511567.300000004</v>
      </c>
      <c r="EU22" s="273">
        <v>49008887.030000001</v>
      </c>
      <c r="EV22" s="273">
        <v>34603872.839999996</v>
      </c>
      <c r="EW22" s="273">
        <v>351252758.07000005</v>
      </c>
      <c r="EX22" s="273">
        <v>23054184.98</v>
      </c>
      <c r="EY22" s="273">
        <v>34999532.579999998</v>
      </c>
      <c r="EZ22" s="273">
        <v>47859215.699999996</v>
      </c>
      <c r="FA22" s="273">
        <v>71352436.670000017</v>
      </c>
      <c r="FB22" s="273">
        <v>54688762.57</v>
      </c>
      <c r="FC22" s="273">
        <v>53908570.07</v>
      </c>
      <c r="FD22" s="273">
        <v>34160076.020000003</v>
      </c>
      <c r="FE22" s="273">
        <v>29645315.809999999</v>
      </c>
      <c r="FF22" s="273">
        <v>23121516.279999997</v>
      </c>
      <c r="FG22" s="273">
        <v>22932430</v>
      </c>
      <c r="FH22" s="273">
        <v>13582163</v>
      </c>
      <c r="FI22" s="273">
        <v>265687333.53999999</v>
      </c>
      <c r="FJ22" s="273">
        <v>38988883.75</v>
      </c>
      <c r="FK22" s="273">
        <v>42416465.239999995</v>
      </c>
      <c r="FL22" s="273">
        <v>42007816.130000003</v>
      </c>
      <c r="FM22" s="273">
        <v>61520402.460000001</v>
      </c>
      <c r="FN22" s="273">
        <v>52292283.890000001</v>
      </c>
      <c r="FO22" s="273">
        <v>14751892.58</v>
      </c>
      <c r="FP22" s="273">
        <v>6634512.5800000001</v>
      </c>
      <c r="FQ22" s="273">
        <v>593129253.31999993</v>
      </c>
      <c r="FR22" s="273">
        <v>34566464.560000002</v>
      </c>
      <c r="FS22" s="273">
        <v>55232991.049999997</v>
      </c>
      <c r="FT22" s="273">
        <v>49125064.920000002</v>
      </c>
      <c r="FU22" s="273">
        <v>72344355.820000008</v>
      </c>
      <c r="FV22" s="273">
        <v>34286113.389999993</v>
      </c>
      <c r="FW22" s="273">
        <v>80327439.870000005</v>
      </c>
      <c r="FX22" s="273">
        <v>47802737.560000002</v>
      </c>
      <c r="FY22" s="273">
        <v>50616580.470000006</v>
      </c>
      <c r="FZ22" s="273">
        <v>38659152.419999994</v>
      </c>
      <c r="GA22" s="273">
        <v>77511806.099999994</v>
      </c>
      <c r="GB22" s="273">
        <v>40443339.339999996</v>
      </c>
      <c r="GC22" s="273">
        <v>26177416.930000003</v>
      </c>
      <c r="GD22" s="273">
        <v>10708015</v>
      </c>
      <c r="GE22" s="273">
        <v>348027399.63000005</v>
      </c>
      <c r="GF22" s="273">
        <v>31674725.949999996</v>
      </c>
      <c r="GG22" s="273">
        <v>40263072.280000001</v>
      </c>
      <c r="GH22" s="273">
        <v>70860131.530000001</v>
      </c>
      <c r="GI22" s="273">
        <v>42454259.609999999</v>
      </c>
      <c r="GJ22" s="273">
        <v>37999652.250000007</v>
      </c>
      <c r="GK22" s="273">
        <v>38528298.690000005</v>
      </c>
      <c r="GL22" s="273">
        <v>85989634.430000007</v>
      </c>
      <c r="GM22" s="273">
        <v>31547192.579999998</v>
      </c>
      <c r="GN22" s="273">
        <v>12113531.940000001</v>
      </c>
      <c r="GO22" s="273">
        <v>10460165.640000001</v>
      </c>
      <c r="GP22" s="273">
        <v>10892359.859999999</v>
      </c>
      <c r="GQ22" s="273">
        <v>244354925.99000001</v>
      </c>
      <c r="GR22" s="273">
        <v>58176832.960000001</v>
      </c>
      <c r="GS22" s="273">
        <v>40023730.799999997</v>
      </c>
      <c r="GT22" s="273">
        <v>59311334.049999997</v>
      </c>
      <c r="GU22" s="273">
        <v>20950301.250000004</v>
      </c>
      <c r="GV22" s="273">
        <v>45422308.770000003</v>
      </c>
      <c r="GW22" s="273">
        <v>41634067.480000004</v>
      </c>
      <c r="GX22" s="273">
        <v>28470427.100000001</v>
      </c>
      <c r="GY22" s="273">
        <v>276690254.31999999</v>
      </c>
      <c r="GZ22" s="273">
        <v>32217360.420000002</v>
      </c>
      <c r="HA22" s="273">
        <v>70695139.670000002</v>
      </c>
      <c r="HB22" s="273">
        <v>48910103.660000004</v>
      </c>
      <c r="HC22" s="273">
        <v>474409525.63000005</v>
      </c>
      <c r="HD22" s="273">
        <v>70546974.539999992</v>
      </c>
      <c r="HE22" s="273">
        <v>79646270.570000008</v>
      </c>
      <c r="HF22" s="273">
        <v>81221483.700000003</v>
      </c>
      <c r="HG22" s="273">
        <v>61686195.519999996</v>
      </c>
      <c r="HH22" s="273">
        <v>80373562.640000015</v>
      </c>
      <c r="HI22" s="273">
        <v>14491393.229999999</v>
      </c>
      <c r="HJ22" s="273">
        <v>332475270.91999996</v>
      </c>
      <c r="HK22" s="273">
        <v>68254095.530000001</v>
      </c>
      <c r="HL22" s="273">
        <v>73395006.510000005</v>
      </c>
      <c r="HM22" s="273">
        <v>58013979.43</v>
      </c>
      <c r="HN22" s="273">
        <v>35466947.269999996</v>
      </c>
      <c r="HO22" s="273">
        <v>40641271.419999994</v>
      </c>
      <c r="HP22" s="273">
        <v>52589858.560000002</v>
      </c>
      <c r="HQ22" s="273">
        <v>26929013.520000003</v>
      </c>
      <c r="HR22" s="273">
        <v>421687907.23000008</v>
      </c>
      <c r="HS22" s="273">
        <v>170615546.19</v>
      </c>
      <c r="HT22" s="273">
        <v>50493604.489999995</v>
      </c>
      <c r="HU22" s="273">
        <v>35949167.910000004</v>
      </c>
      <c r="HV22" s="273">
        <v>33909336.360000007</v>
      </c>
      <c r="HW22" s="273">
        <v>36308662.649999999</v>
      </c>
      <c r="HX22" s="273">
        <v>74614411.219999999</v>
      </c>
      <c r="HY22" s="273">
        <v>33119785.319999997</v>
      </c>
      <c r="HZ22" s="273">
        <v>35235318.679999992</v>
      </c>
      <c r="IA22" s="273">
        <v>34075048.93</v>
      </c>
      <c r="IB22" s="273">
        <v>39938303.359999999</v>
      </c>
      <c r="IC22" s="273">
        <v>49877294.179999992</v>
      </c>
      <c r="ID22" s="273">
        <v>22502649.119999994</v>
      </c>
      <c r="IE22" s="273">
        <v>39331193.300000004</v>
      </c>
      <c r="IF22" s="273">
        <v>23161106.859999999</v>
      </c>
      <c r="IG22" s="273">
        <v>28687738.920000002</v>
      </c>
      <c r="IH22" s="273">
        <v>356989194.78000003</v>
      </c>
      <c r="II22" s="273">
        <v>167816075.24000001</v>
      </c>
      <c r="IJ22" s="273">
        <v>54776515.120000005</v>
      </c>
      <c r="IK22" s="273">
        <v>84350269.790000007</v>
      </c>
      <c r="IL22" s="273">
        <v>95163368.060000002</v>
      </c>
      <c r="IM22" s="273">
        <v>47749330.32</v>
      </c>
      <c r="IN22" s="273">
        <v>40057093.689999998</v>
      </c>
      <c r="IO22" s="273">
        <v>24382315.160000004</v>
      </c>
      <c r="IP22" s="273">
        <v>29119821.25</v>
      </c>
      <c r="IQ22" s="273">
        <v>28732208.07</v>
      </c>
      <c r="IR22" s="273">
        <v>34486330.140000001</v>
      </c>
      <c r="IS22" s="273">
        <v>531068994.13000005</v>
      </c>
      <c r="IT22" s="273">
        <v>256567928.13000005</v>
      </c>
      <c r="IU22" s="273">
        <v>76118369.329999998</v>
      </c>
      <c r="IV22" s="273">
        <v>46986790.689999998</v>
      </c>
      <c r="IW22" s="273">
        <v>38323480.339999996</v>
      </c>
      <c r="IX22" s="273">
        <v>23266760</v>
      </c>
      <c r="IY22" s="273">
        <v>38082607.510000005</v>
      </c>
      <c r="IZ22" s="273">
        <v>23048921.959999997</v>
      </c>
      <c r="JA22" s="273">
        <v>32978879.509999998</v>
      </c>
      <c r="JB22" s="273">
        <v>42668892.990000002</v>
      </c>
      <c r="JC22" s="273">
        <v>38200979.240000017</v>
      </c>
      <c r="JD22" s="273">
        <v>31789263.540000003</v>
      </c>
      <c r="JE22" s="273">
        <v>244034307.40000001</v>
      </c>
      <c r="JF22" s="273">
        <v>176085802.44000003</v>
      </c>
      <c r="JG22" s="273">
        <v>43141237.530000001</v>
      </c>
      <c r="JH22" s="273">
        <v>38359649.280000001</v>
      </c>
      <c r="JI22" s="273">
        <v>30674986.800000001</v>
      </c>
      <c r="JJ22" s="273">
        <v>36414186.619999997</v>
      </c>
      <c r="JK22" s="273">
        <v>254893080.13</v>
      </c>
      <c r="JL22" s="273">
        <v>29557768.470000003</v>
      </c>
      <c r="JM22" s="273">
        <v>43502198.219999999</v>
      </c>
      <c r="JN22" s="273">
        <v>55426763.490000002</v>
      </c>
      <c r="JO22" s="273">
        <v>40751204.519999996</v>
      </c>
      <c r="JP22" s="273">
        <v>73351727.439999998</v>
      </c>
      <c r="JQ22" s="273">
        <v>31661844.469999999</v>
      </c>
      <c r="JR22" s="273">
        <v>344833412.09999996</v>
      </c>
      <c r="JS22" s="273">
        <v>199457162.27000001</v>
      </c>
      <c r="JT22" s="273">
        <v>36748164.350000001</v>
      </c>
      <c r="JU22" s="273">
        <v>23482420.32</v>
      </c>
      <c r="JV22" s="273">
        <v>56140800.189999998</v>
      </c>
      <c r="JW22" s="273">
        <v>21782717.199999999</v>
      </c>
      <c r="JX22" s="273">
        <v>98834993.550000012</v>
      </c>
      <c r="JY22" s="273">
        <v>51792373.199999996</v>
      </c>
      <c r="JZ22" s="273">
        <v>31883912.230000004</v>
      </c>
      <c r="KA22" s="273">
        <v>55576697.719999999</v>
      </c>
      <c r="KB22" s="273">
        <v>36973477.410000004</v>
      </c>
      <c r="KC22" s="273">
        <v>38250288.18</v>
      </c>
      <c r="KD22" s="273">
        <v>26422695.390000001</v>
      </c>
      <c r="KE22" s="273">
        <v>14734010</v>
      </c>
      <c r="KF22" s="273">
        <v>27887613.43</v>
      </c>
      <c r="KG22" s="273">
        <v>0</v>
      </c>
      <c r="KH22" s="273">
        <v>555377606.3599999</v>
      </c>
      <c r="KI22" s="273">
        <v>72356674.38000001</v>
      </c>
      <c r="KJ22" s="273">
        <v>47401306.639999993</v>
      </c>
      <c r="KK22" s="273">
        <v>57171344.509999998</v>
      </c>
      <c r="KL22" s="273">
        <v>45375408.810000002</v>
      </c>
      <c r="KM22" s="273">
        <v>41963038.430000007</v>
      </c>
      <c r="KN22" s="273">
        <v>86898178.219999999</v>
      </c>
      <c r="KO22" s="273">
        <v>39016247.43</v>
      </c>
      <c r="KP22" s="273">
        <v>36331829.850000001</v>
      </c>
      <c r="KQ22" s="273">
        <v>192118609.59</v>
      </c>
      <c r="KR22" s="273">
        <v>39866150</v>
      </c>
      <c r="KS22" s="273">
        <v>50384075.960000001</v>
      </c>
      <c r="KT22" s="273">
        <v>84705729.709999993</v>
      </c>
      <c r="KU22" s="273">
        <v>36340134.799999997</v>
      </c>
      <c r="KV22" s="273">
        <v>45290157.130000003</v>
      </c>
      <c r="KW22" s="273">
        <v>203916525.29999998</v>
      </c>
      <c r="KX22" s="273">
        <v>57095486.359999999</v>
      </c>
      <c r="KY22" s="273">
        <v>363442634.14999998</v>
      </c>
      <c r="KZ22" s="273">
        <v>41720852.780000001</v>
      </c>
      <c r="LA22" s="273">
        <v>35856902.230000004</v>
      </c>
      <c r="LB22" s="273">
        <v>67697082.090000004</v>
      </c>
      <c r="LC22" s="273">
        <v>65390231.309999995</v>
      </c>
      <c r="LD22" s="273">
        <v>49092065.649999999</v>
      </c>
      <c r="LE22" s="273">
        <v>40972352.769999996</v>
      </c>
      <c r="LF22" s="273">
        <v>32573543.07</v>
      </c>
      <c r="LG22" s="273">
        <v>594909561.11000001</v>
      </c>
      <c r="LH22" s="273">
        <v>175445841.56</v>
      </c>
      <c r="LI22" s="273">
        <v>241293206.97999999</v>
      </c>
      <c r="LJ22" s="273">
        <v>197246304.95000002</v>
      </c>
      <c r="LK22" s="273">
        <v>44784711.280000001</v>
      </c>
      <c r="LL22" s="273">
        <v>52125136.929999992</v>
      </c>
      <c r="LM22" s="273">
        <v>35073560.030000001</v>
      </c>
      <c r="LN22" s="273">
        <v>60181822.149999999</v>
      </c>
      <c r="LO22" s="273">
        <v>32057286.309999995</v>
      </c>
      <c r="LP22" s="273">
        <v>57349117.909999996</v>
      </c>
      <c r="LQ22" s="273">
        <v>11862053.68</v>
      </c>
      <c r="LR22" s="273">
        <v>266759427.79000005</v>
      </c>
      <c r="LS22" s="273">
        <v>80386438.760000005</v>
      </c>
      <c r="LT22" s="273">
        <v>47488077.440000005</v>
      </c>
      <c r="LU22" s="273">
        <v>463651065.72000003</v>
      </c>
      <c r="LV22" s="273">
        <v>181787405.60999998</v>
      </c>
      <c r="LW22" s="273">
        <v>490898396.25999999</v>
      </c>
      <c r="LX22" s="273">
        <v>196310635.03</v>
      </c>
      <c r="LY22" s="273">
        <v>75123838.960000008</v>
      </c>
      <c r="LZ22" s="273">
        <v>68017732.979999989</v>
      </c>
      <c r="MA22" s="273">
        <v>64830304.030000001</v>
      </c>
      <c r="MB22" s="273">
        <v>57605949.229999997</v>
      </c>
      <c r="MC22" s="273">
        <v>58312810.43</v>
      </c>
      <c r="MD22" s="273">
        <v>56241465.810000002</v>
      </c>
      <c r="ME22" s="273">
        <v>98846296.980000004</v>
      </c>
      <c r="MF22" s="273">
        <v>36295341.590000004</v>
      </c>
      <c r="MG22" s="273">
        <v>575654836.50000012</v>
      </c>
      <c r="MH22" s="273">
        <v>39687583.600000001</v>
      </c>
      <c r="MI22" s="273">
        <v>28605895.989999998</v>
      </c>
      <c r="MJ22" s="273">
        <v>29563456.380000003</v>
      </c>
      <c r="MK22" s="273">
        <v>27892339.209999997</v>
      </c>
      <c r="ML22" s="273">
        <v>43021466.199999996</v>
      </c>
      <c r="MM22" s="273">
        <v>32767299.440000001</v>
      </c>
      <c r="MN22" s="273">
        <v>32609367.759999998</v>
      </c>
      <c r="MO22" s="273">
        <v>49938462.329999998</v>
      </c>
      <c r="MP22" s="273">
        <v>26766657.68</v>
      </c>
      <c r="MQ22" s="273">
        <v>30804538.199999999</v>
      </c>
      <c r="MR22" s="273">
        <v>30999462.289999999</v>
      </c>
      <c r="MS22" s="273">
        <v>436260861.26999998</v>
      </c>
      <c r="MT22" s="273">
        <v>33204643.060000002</v>
      </c>
      <c r="MU22" s="273">
        <v>46572586.07</v>
      </c>
      <c r="MV22" s="273">
        <v>69551070.469999999</v>
      </c>
      <c r="MW22" s="273">
        <v>71168510.579999998</v>
      </c>
      <c r="MX22" s="273">
        <v>46526369.780000009</v>
      </c>
      <c r="MY22" s="273">
        <v>78849636.050000012</v>
      </c>
      <c r="MZ22" s="273">
        <v>77220831.460000008</v>
      </c>
      <c r="NA22" s="273">
        <v>46298145.890000001</v>
      </c>
      <c r="NB22" s="273">
        <v>20480462.41</v>
      </c>
      <c r="NC22" s="273">
        <v>12777086.58</v>
      </c>
      <c r="ND22" s="273">
        <v>667057004.93999994</v>
      </c>
      <c r="NE22" s="273">
        <v>91540520.579999998</v>
      </c>
      <c r="NF22" s="273">
        <v>34210787.060000002</v>
      </c>
      <c r="NG22" s="273">
        <v>201083336.76000005</v>
      </c>
      <c r="NH22" s="273">
        <v>34488110.079999998</v>
      </c>
      <c r="NI22" s="273">
        <v>70523060.710000008</v>
      </c>
      <c r="NJ22" s="273">
        <v>130033740.67000002</v>
      </c>
      <c r="NK22" s="273">
        <v>122425341.65000001</v>
      </c>
      <c r="NL22" s="273">
        <v>13959827.199999999</v>
      </c>
      <c r="NM22" s="273">
        <v>62251753.800000004</v>
      </c>
      <c r="NN22" s="273">
        <v>47167875.119999997</v>
      </c>
      <c r="NO22" s="273">
        <v>17863225</v>
      </c>
      <c r="NP22" s="273">
        <v>253381714.44</v>
      </c>
      <c r="NQ22" s="273">
        <v>37830220.100000001</v>
      </c>
      <c r="NR22" s="273">
        <v>36385029.769999996</v>
      </c>
      <c r="NS22" s="273">
        <v>34787204.07</v>
      </c>
      <c r="NT22" s="273">
        <v>34100671.480000004</v>
      </c>
      <c r="NU22" s="273">
        <v>9366797.5799999982</v>
      </c>
      <c r="NV22" s="273">
        <v>16872255.48</v>
      </c>
      <c r="NW22" s="273">
        <v>414423777.55000007</v>
      </c>
      <c r="NX22" s="273">
        <v>150186573.45999998</v>
      </c>
      <c r="NY22" s="273">
        <v>37755849.700000003</v>
      </c>
      <c r="NZ22" s="273">
        <v>32869244.649999999</v>
      </c>
      <c r="OA22" s="273">
        <v>45018990.060000002</v>
      </c>
      <c r="OB22" s="273">
        <v>57520385.349999994</v>
      </c>
      <c r="OC22" s="273">
        <v>26856348.159999996</v>
      </c>
      <c r="OD22" s="273">
        <v>433987391.23000002</v>
      </c>
      <c r="OE22" s="273">
        <v>129316251.78999999</v>
      </c>
      <c r="OF22" s="273">
        <v>60430804.859999999</v>
      </c>
      <c r="OG22" s="273">
        <v>131255977.87</v>
      </c>
      <c r="OH22" s="273">
        <v>41209098.700000003</v>
      </c>
      <c r="OI22" s="273">
        <v>62294041.090000004</v>
      </c>
      <c r="OJ22" s="273">
        <v>44458891</v>
      </c>
      <c r="OK22" s="273">
        <v>21586837.969999999</v>
      </c>
      <c r="OL22" s="273">
        <v>16328113.33</v>
      </c>
      <c r="OM22" s="273">
        <v>381614179.52999991</v>
      </c>
      <c r="ON22" s="273">
        <v>103826934.13000001</v>
      </c>
      <c r="OO22" s="273">
        <v>119315073.94</v>
      </c>
      <c r="OP22" s="273">
        <v>66189932.969999991</v>
      </c>
      <c r="OQ22" s="273">
        <v>48265981.390000008</v>
      </c>
      <c r="OR22" s="273">
        <v>18889285.280000001</v>
      </c>
      <c r="OS22" s="273">
        <v>228934271.50000003</v>
      </c>
      <c r="OT22" s="273">
        <v>31678037.84</v>
      </c>
      <c r="OU22" s="273">
        <v>31943619.91</v>
      </c>
      <c r="OV22" s="273">
        <v>51708067.379999995</v>
      </c>
      <c r="OW22" s="273">
        <v>56586471.120000005</v>
      </c>
      <c r="OX22" s="273">
        <v>100917896.40000002</v>
      </c>
      <c r="OY22" s="273">
        <v>35388129.039999999</v>
      </c>
      <c r="OZ22" s="273">
        <v>13677189.52</v>
      </c>
      <c r="PA22" s="273">
        <v>14952827.42</v>
      </c>
      <c r="PB22" s="273">
        <v>370157234.52000004</v>
      </c>
      <c r="PC22" s="273">
        <v>30024007.100000001</v>
      </c>
      <c r="PD22" s="273">
        <v>87857659.359999999</v>
      </c>
      <c r="PE22" s="273">
        <v>29460291.649999999</v>
      </c>
      <c r="PF22" s="273">
        <v>52962384.590000004</v>
      </c>
      <c r="PG22" s="273">
        <v>98909387.039999992</v>
      </c>
      <c r="PH22" s="273">
        <v>35290006.460000001</v>
      </c>
      <c r="PI22" s="273">
        <v>33917402.790000007</v>
      </c>
      <c r="PJ22" s="273">
        <v>42648039.68</v>
      </c>
      <c r="PK22" s="273">
        <v>35300014.910000004</v>
      </c>
      <c r="PL22" s="273">
        <v>40796283.660000004</v>
      </c>
      <c r="PM22" s="273">
        <v>55027136.349999994</v>
      </c>
      <c r="PN22" s="273">
        <v>33634259.219999999</v>
      </c>
      <c r="PO22" s="273">
        <v>102247556.53</v>
      </c>
      <c r="PP22" s="273">
        <v>11472135.32</v>
      </c>
      <c r="PQ22" s="273">
        <v>14192221</v>
      </c>
      <c r="PR22" s="273">
        <v>10737158.550000001</v>
      </c>
      <c r="PS22" s="273">
        <v>12179585.189999999</v>
      </c>
      <c r="PT22" s="273">
        <v>807968257.00999987</v>
      </c>
      <c r="PU22" s="273">
        <v>51989977.090000004</v>
      </c>
      <c r="PV22" s="273">
        <v>52754849.619999997</v>
      </c>
      <c r="PW22" s="273">
        <v>72300255.919999987</v>
      </c>
      <c r="PX22" s="273">
        <v>149120640.39999998</v>
      </c>
      <c r="PY22" s="273">
        <v>49952226.589999996</v>
      </c>
      <c r="PZ22" s="273">
        <v>105358799.23999998</v>
      </c>
      <c r="QA22" s="273">
        <v>47509304.149999999</v>
      </c>
      <c r="QB22" s="273">
        <v>96678338.890000015</v>
      </c>
      <c r="QC22" s="273">
        <v>30041447.490000002</v>
      </c>
      <c r="QD22" s="273">
        <v>88459013.370000005</v>
      </c>
      <c r="QE22" s="273">
        <v>32966810.84</v>
      </c>
      <c r="QF22" s="273">
        <v>38149119.509999998</v>
      </c>
      <c r="QG22" s="273">
        <v>55017817.739999995</v>
      </c>
      <c r="QH22" s="273">
        <v>73359136.289999992</v>
      </c>
      <c r="QI22" s="273">
        <v>76675727.170000002</v>
      </c>
      <c r="QJ22" s="273">
        <v>45453108.479999997</v>
      </c>
      <c r="QK22" s="273">
        <v>40980079.229999997</v>
      </c>
      <c r="QL22" s="273">
        <v>33691244.32</v>
      </c>
      <c r="QM22" s="273">
        <v>78857653.730000004</v>
      </c>
      <c r="QN22" s="273">
        <v>85172082.210000008</v>
      </c>
      <c r="QO22" s="273">
        <v>34304961.720000006</v>
      </c>
      <c r="QP22" s="273">
        <v>8941952.1500000004</v>
      </c>
      <c r="QQ22" s="273">
        <v>6513787.7400000002</v>
      </c>
      <c r="QR22" s="273">
        <v>8266980</v>
      </c>
      <c r="QS22" s="273">
        <v>7038492.5</v>
      </c>
      <c r="QT22" s="273">
        <v>408884815.57000005</v>
      </c>
      <c r="QU22" s="273">
        <v>32622530.640000001</v>
      </c>
      <c r="QV22" s="273">
        <v>85852386.419999987</v>
      </c>
      <c r="QW22" s="273">
        <v>58828495.189999998</v>
      </c>
      <c r="QX22" s="273">
        <v>53348701</v>
      </c>
      <c r="QY22" s="273">
        <v>77718916.969999999</v>
      </c>
      <c r="QZ22" s="273">
        <v>35270421.75</v>
      </c>
      <c r="RA22" s="273">
        <v>74984201.620000005</v>
      </c>
      <c r="RB22" s="273">
        <v>82881403.230000004</v>
      </c>
      <c r="RC22" s="273">
        <v>34437300</v>
      </c>
      <c r="RD22" s="273">
        <v>26668550</v>
      </c>
      <c r="RE22" s="273">
        <v>11847412</v>
      </c>
      <c r="RF22" s="273">
        <v>11197569.68</v>
      </c>
      <c r="RG22" s="273">
        <v>540805336.24000013</v>
      </c>
      <c r="RH22" s="273">
        <v>65824474.899999991</v>
      </c>
      <c r="RI22" s="273">
        <v>36150698.969999999</v>
      </c>
      <c r="RJ22" s="273">
        <v>49381858.200000003</v>
      </c>
      <c r="RK22" s="273">
        <v>47545480.640000001</v>
      </c>
      <c r="RL22" s="273">
        <v>50797479.299999997</v>
      </c>
      <c r="RM22" s="273">
        <v>84023069.270000011</v>
      </c>
      <c r="RN22" s="273">
        <v>35199932.240000002</v>
      </c>
      <c r="RO22" s="273">
        <v>42067870.270000003</v>
      </c>
      <c r="RP22" s="273">
        <v>77484917.080000013</v>
      </c>
      <c r="RQ22" s="273">
        <v>86299158.820000008</v>
      </c>
      <c r="RR22" s="273">
        <v>35333836.100000001</v>
      </c>
      <c r="RS22" s="273">
        <v>24221296.890000001</v>
      </c>
      <c r="RT22" s="273">
        <v>41605879.799999997</v>
      </c>
      <c r="RU22" s="273">
        <v>24711405.52</v>
      </c>
      <c r="RV22" s="273">
        <v>33669264.840000004</v>
      </c>
      <c r="RW22" s="273">
        <v>46259774.059999995</v>
      </c>
      <c r="RX22" s="273">
        <v>774280</v>
      </c>
      <c r="RY22" s="273">
        <v>504025.18</v>
      </c>
      <c r="RZ22" s="273">
        <v>595424.48</v>
      </c>
      <c r="SA22" s="273">
        <v>274559302.90999997</v>
      </c>
      <c r="SB22" s="273">
        <v>35521513.820000008</v>
      </c>
      <c r="SC22" s="273">
        <v>41623663.210000001</v>
      </c>
      <c r="SD22" s="273">
        <v>41181121.839999996</v>
      </c>
      <c r="SE22" s="273">
        <v>23573751.450000003</v>
      </c>
      <c r="SF22" s="273">
        <v>43731593.419999994</v>
      </c>
      <c r="SG22" s="273">
        <v>57467749.150000006</v>
      </c>
      <c r="SH22" s="273">
        <v>58918436.820000008</v>
      </c>
      <c r="SI22" s="273">
        <v>36700894.089999996</v>
      </c>
      <c r="SJ22" s="273">
        <v>32016170.579999998</v>
      </c>
      <c r="SK22" s="273">
        <v>80390293.799999997</v>
      </c>
      <c r="SL22" s="273">
        <v>7136010</v>
      </c>
      <c r="SM22" s="273">
        <v>127436657.27000003</v>
      </c>
      <c r="SN22" s="273">
        <v>31689717.82</v>
      </c>
      <c r="SO22" s="273">
        <v>36964147.369999997</v>
      </c>
      <c r="SP22" s="273">
        <v>56095102.789999999</v>
      </c>
      <c r="SQ22" s="273">
        <v>38098042.589999996</v>
      </c>
      <c r="SR22" s="273">
        <v>30386135.890000001</v>
      </c>
      <c r="SS22" s="273">
        <v>34395976.07</v>
      </c>
      <c r="ST22" s="273">
        <v>18622254.890000004</v>
      </c>
      <c r="SU22" s="273">
        <v>319163158.60000002</v>
      </c>
      <c r="SV22" s="273">
        <v>23940029.139999997</v>
      </c>
      <c r="SW22" s="273">
        <v>43794580.989999995</v>
      </c>
      <c r="SX22" s="273">
        <v>29247899.129999999</v>
      </c>
      <c r="SY22" s="273">
        <v>19255621.07</v>
      </c>
      <c r="SZ22" s="273">
        <v>29176191.239999995</v>
      </c>
      <c r="TA22" s="273">
        <v>31558741.470000003</v>
      </c>
      <c r="TB22" s="273">
        <v>91715314.309999987</v>
      </c>
      <c r="TC22" s="273">
        <v>32952437.569999997</v>
      </c>
      <c r="TD22" s="273">
        <v>28748699.810000002</v>
      </c>
      <c r="TE22" s="273">
        <v>31336734.18</v>
      </c>
      <c r="TF22" s="273">
        <v>54701474.520000003</v>
      </c>
      <c r="TG22" s="273">
        <v>27632594.57</v>
      </c>
      <c r="TH22" s="273">
        <v>17825662.259999998</v>
      </c>
      <c r="TI22" s="273">
        <v>489296798.32999998</v>
      </c>
      <c r="TJ22" s="273">
        <v>34478938.959999993</v>
      </c>
      <c r="TK22" s="273">
        <v>27841967.98</v>
      </c>
      <c r="TL22" s="273">
        <v>65443132.670000002</v>
      </c>
      <c r="TM22" s="273">
        <v>62776728.079999991</v>
      </c>
      <c r="TN22" s="273">
        <v>36765928.380000003</v>
      </c>
      <c r="TO22" s="273">
        <v>19909101.73</v>
      </c>
      <c r="TP22" s="273">
        <v>86705721.109999999</v>
      </c>
      <c r="TQ22" s="273">
        <v>33239850.48</v>
      </c>
      <c r="TR22" s="273">
        <v>51363460.729999989</v>
      </c>
      <c r="TS22" s="273">
        <v>63896726.400000006</v>
      </c>
      <c r="TT22" s="273">
        <v>32280585.59</v>
      </c>
      <c r="TU22" s="273">
        <v>26360373.84</v>
      </c>
      <c r="TV22" s="273">
        <v>42319684.439999998</v>
      </c>
      <c r="TW22" s="273">
        <v>30424916.270000003</v>
      </c>
      <c r="TX22" s="273">
        <v>26234595.379999999</v>
      </c>
      <c r="TY22" s="273">
        <v>141912227.08999997</v>
      </c>
      <c r="TZ22" s="273">
        <v>28015700.029999997</v>
      </c>
      <c r="UA22" s="273">
        <v>295531785.62</v>
      </c>
      <c r="UB22" s="273">
        <v>77513757.359999999</v>
      </c>
      <c r="UC22" s="273">
        <v>35446222.689999998</v>
      </c>
      <c r="UD22" s="273">
        <v>26795474.330000002</v>
      </c>
      <c r="UE22" s="273">
        <v>141983412.74000004</v>
      </c>
      <c r="UF22" s="273">
        <v>22198930</v>
      </c>
      <c r="UG22" s="273">
        <v>10932683.219999999</v>
      </c>
      <c r="UH22" s="273">
        <v>16629947.9</v>
      </c>
      <c r="UI22" s="273">
        <v>14228513.33</v>
      </c>
      <c r="UJ22" s="273">
        <v>201596552.54000002</v>
      </c>
      <c r="UK22" s="273">
        <v>54493835.040000007</v>
      </c>
      <c r="UL22" s="273">
        <v>40910864.760000005</v>
      </c>
      <c r="UM22" s="273">
        <v>59920852.32</v>
      </c>
      <c r="UN22" s="273">
        <v>38840202.75</v>
      </c>
      <c r="UO22" s="273">
        <v>22517449.739999998</v>
      </c>
      <c r="UP22" s="273">
        <v>736614936.56000006</v>
      </c>
      <c r="UQ22" s="273">
        <v>43143723.460000001</v>
      </c>
      <c r="UR22" s="273">
        <v>46298541.519999996</v>
      </c>
      <c r="US22" s="273">
        <v>125787094.19</v>
      </c>
      <c r="UT22" s="273">
        <v>13824092.26</v>
      </c>
      <c r="UU22" s="273">
        <v>35760083.510000005</v>
      </c>
      <c r="UV22" s="273">
        <v>84545934.099999994</v>
      </c>
      <c r="UW22" s="273">
        <v>32992738.48</v>
      </c>
      <c r="UX22" s="273">
        <v>24378315.02</v>
      </c>
      <c r="UY22" s="273">
        <v>33481066.77</v>
      </c>
      <c r="UZ22" s="273">
        <v>44523322.139999993</v>
      </c>
      <c r="VA22" s="273">
        <v>73246169.310000002</v>
      </c>
      <c r="VB22" s="273">
        <v>48178154.960000001</v>
      </c>
      <c r="VC22" s="273">
        <v>62338289.460000001</v>
      </c>
      <c r="VD22" s="273">
        <v>24547694.850000005</v>
      </c>
      <c r="VE22" s="273">
        <v>28326449.899999999</v>
      </c>
      <c r="VF22" s="273">
        <v>16165553.199999999</v>
      </c>
      <c r="VG22" s="273">
        <v>27473666.77</v>
      </c>
      <c r="VH22" s="273">
        <v>77071643.090000018</v>
      </c>
      <c r="VI22" s="273">
        <v>11255010.280000001</v>
      </c>
      <c r="VJ22" s="273">
        <v>12954795.339999998</v>
      </c>
      <c r="VK22" s="273">
        <v>13474652.039999999</v>
      </c>
      <c r="VL22" s="273">
        <v>404352865.81</v>
      </c>
      <c r="VM22" s="273">
        <v>48484270.660000004</v>
      </c>
      <c r="VN22" s="273">
        <v>48058767.350000001</v>
      </c>
      <c r="VO22" s="273">
        <v>55239755.479999997</v>
      </c>
      <c r="VP22" s="273">
        <v>69312385.11999999</v>
      </c>
      <c r="VQ22" s="273">
        <v>64575002.29999999</v>
      </c>
      <c r="VR22" s="273">
        <v>52158371.289999999</v>
      </c>
      <c r="VS22" s="273">
        <v>42308651.460000001</v>
      </c>
      <c r="VT22" s="273">
        <v>37612752.399999999</v>
      </c>
      <c r="VU22" s="273">
        <v>121112596.06</v>
      </c>
      <c r="VV22" s="273">
        <v>41357933.819999993</v>
      </c>
      <c r="VW22" s="273">
        <v>70617175.100000009</v>
      </c>
      <c r="VX22" s="273">
        <v>36421441.930000007</v>
      </c>
      <c r="VY22" s="273">
        <v>27631289.609999999</v>
      </c>
      <c r="VZ22" s="273">
        <v>31661376.779999997</v>
      </c>
      <c r="WA22" s="273">
        <v>1040094642.73</v>
      </c>
      <c r="WB22" s="273">
        <v>74939827.179999992</v>
      </c>
      <c r="WC22" s="273">
        <v>49787420.710000008</v>
      </c>
      <c r="WD22" s="273">
        <v>48658933.079999998</v>
      </c>
      <c r="WE22" s="273">
        <v>30717670.969999999</v>
      </c>
      <c r="WF22" s="273">
        <v>61094301.130000003</v>
      </c>
      <c r="WG22" s="273">
        <v>77316152.809999987</v>
      </c>
      <c r="WH22" s="273">
        <v>78001860.519999996</v>
      </c>
      <c r="WI22" s="273">
        <v>55721142.74000001</v>
      </c>
      <c r="WJ22" s="273">
        <v>72245174.860000014</v>
      </c>
      <c r="WK22" s="273">
        <v>49424997.020000003</v>
      </c>
      <c r="WL22" s="273">
        <v>87844926.420000002</v>
      </c>
      <c r="WM22" s="273">
        <v>55437678.210000001</v>
      </c>
      <c r="WN22" s="273">
        <v>81448551.799999997</v>
      </c>
      <c r="WO22" s="273">
        <v>94157562.829999998</v>
      </c>
      <c r="WP22" s="273">
        <v>50093895.819999993</v>
      </c>
      <c r="WQ22" s="273">
        <v>62736586.110000007</v>
      </c>
      <c r="WR22" s="273">
        <v>71367759.730000004</v>
      </c>
      <c r="WS22" s="273">
        <v>45816866.979999997</v>
      </c>
      <c r="WT22" s="273">
        <v>90815484.820000008</v>
      </c>
      <c r="WU22" s="273">
        <v>165101494.62</v>
      </c>
      <c r="WV22" s="273">
        <v>50618039.289999999</v>
      </c>
      <c r="WW22" s="273">
        <v>33663569.940000005</v>
      </c>
      <c r="WX22" s="273">
        <v>32208279.52</v>
      </c>
      <c r="WY22" s="273">
        <v>36799668.380000003</v>
      </c>
      <c r="WZ22" s="273">
        <v>24643264.260000002</v>
      </c>
      <c r="XA22" s="273">
        <v>29574604.82</v>
      </c>
      <c r="XB22" s="273">
        <v>27351510.760000002</v>
      </c>
      <c r="XC22" s="273">
        <v>107312028.59999999</v>
      </c>
      <c r="XD22" s="273">
        <v>16070229.66</v>
      </c>
      <c r="XE22" s="273">
        <v>10485664.83</v>
      </c>
      <c r="XF22" s="273">
        <v>11243225.16</v>
      </c>
      <c r="XG22" s="273">
        <v>10638359.189999999</v>
      </c>
      <c r="XH22" s="273">
        <v>551659610.11000001</v>
      </c>
      <c r="XI22" s="273">
        <v>52261223.520000003</v>
      </c>
      <c r="XJ22" s="273">
        <v>54644868.399999999</v>
      </c>
      <c r="XK22" s="273">
        <v>213418309.67000002</v>
      </c>
      <c r="XL22" s="273">
        <v>56507611.649999999</v>
      </c>
      <c r="XM22" s="273">
        <v>60100219.989999995</v>
      </c>
      <c r="XN22" s="273">
        <v>97002808.940000013</v>
      </c>
      <c r="XO22" s="273">
        <v>41402516.609999999</v>
      </c>
      <c r="XP22" s="273">
        <v>49812413.369999997</v>
      </c>
      <c r="XQ22" s="273">
        <v>87313237.25</v>
      </c>
      <c r="XR22" s="273">
        <v>62873950.810000002</v>
      </c>
      <c r="XS22" s="273">
        <v>34266855.140000001</v>
      </c>
      <c r="XT22" s="273">
        <v>31343401.629999999</v>
      </c>
      <c r="XU22" s="273">
        <v>34095968.43</v>
      </c>
      <c r="XV22" s="273">
        <v>31507614.760000002</v>
      </c>
      <c r="XW22" s="273">
        <v>32850945.879999995</v>
      </c>
      <c r="XX22" s="273">
        <v>21346314.289999999</v>
      </c>
      <c r="XY22" s="273">
        <v>26346349.559999999</v>
      </c>
      <c r="XZ22" s="273">
        <v>26251995.16</v>
      </c>
      <c r="YA22" s="273">
        <v>25655815.59</v>
      </c>
      <c r="YB22" s="273">
        <v>25464867.219999999</v>
      </c>
      <c r="YC22" s="273">
        <v>17058096.130000003</v>
      </c>
      <c r="YD22" s="273">
        <v>17090336.449999999</v>
      </c>
      <c r="YE22" s="273">
        <v>614316469.13999987</v>
      </c>
      <c r="YF22" s="273">
        <v>42608778.009999998</v>
      </c>
      <c r="YG22" s="273">
        <v>73149333.920000002</v>
      </c>
      <c r="YH22" s="273">
        <v>46424457.359999992</v>
      </c>
      <c r="YI22" s="273">
        <v>127913926.44000001</v>
      </c>
      <c r="YJ22" s="273">
        <v>47996236.370000005</v>
      </c>
      <c r="YK22" s="273">
        <v>74014896.87000002</v>
      </c>
      <c r="YL22" s="273">
        <v>30512607.240000002</v>
      </c>
      <c r="YM22" s="273">
        <v>85953775.829999998</v>
      </c>
      <c r="YN22" s="273">
        <v>80508535.309999987</v>
      </c>
      <c r="YO22" s="273">
        <v>58616925.520000003</v>
      </c>
      <c r="YP22" s="273">
        <v>34635603.439999998</v>
      </c>
      <c r="YQ22" s="273">
        <v>29083335.399999999</v>
      </c>
      <c r="YR22" s="273">
        <v>25230152.259999998</v>
      </c>
      <c r="YS22" s="273">
        <v>16785783.609999999</v>
      </c>
      <c r="YT22" s="273">
        <v>13926577.09</v>
      </c>
      <c r="YU22" s="273">
        <v>9709007.0899999999</v>
      </c>
      <c r="YV22" s="273">
        <v>261862136.72000006</v>
      </c>
      <c r="YW22" s="273">
        <v>45677952.159999996</v>
      </c>
      <c r="YX22" s="273">
        <v>42139660.650000006</v>
      </c>
      <c r="YY22" s="273">
        <v>34332144.409999996</v>
      </c>
      <c r="YZ22" s="273">
        <v>44860640.640000001</v>
      </c>
      <c r="ZA22" s="273">
        <v>32132770</v>
      </c>
      <c r="ZB22" s="273">
        <v>33290490</v>
      </c>
      <c r="ZC22" s="273">
        <v>291493076.94</v>
      </c>
      <c r="ZD22" s="273">
        <v>35363014.279999994</v>
      </c>
      <c r="ZE22" s="273">
        <v>42196833.440000005</v>
      </c>
      <c r="ZF22" s="273">
        <v>56284912.390000001</v>
      </c>
      <c r="ZG22" s="273">
        <v>32584527.41</v>
      </c>
      <c r="ZH22" s="273">
        <v>42983319.760000005</v>
      </c>
      <c r="ZI22" s="273">
        <v>30537820</v>
      </c>
      <c r="ZJ22" s="273">
        <v>28145249.689999998</v>
      </c>
      <c r="ZK22" s="273">
        <v>88655965.099999994</v>
      </c>
      <c r="ZL22" s="273">
        <v>432353554.34999996</v>
      </c>
      <c r="ZM22" s="273">
        <v>30307300.649999999</v>
      </c>
      <c r="ZN22" s="273">
        <v>80458409.63000001</v>
      </c>
      <c r="ZO22" s="273">
        <v>129005919.52</v>
      </c>
      <c r="ZP22" s="273">
        <v>87668213.719999999</v>
      </c>
      <c r="ZQ22" s="273">
        <v>40537238.159999996</v>
      </c>
      <c r="ZR22" s="273">
        <v>43530195.259999998</v>
      </c>
      <c r="ZS22" s="273">
        <v>77102168.959999993</v>
      </c>
      <c r="ZT22" s="273">
        <v>77954608.649999991</v>
      </c>
      <c r="ZU22" s="273">
        <v>92463885.819999993</v>
      </c>
      <c r="ZV22" s="273">
        <v>32150428.859999992</v>
      </c>
      <c r="ZW22" s="273">
        <v>32744612.279999997</v>
      </c>
      <c r="ZX22" s="273">
        <v>28024659.329999998</v>
      </c>
      <c r="ZY22" s="273">
        <v>43564402.869999997</v>
      </c>
      <c r="ZZ22" s="273">
        <v>36625666.579999998</v>
      </c>
      <c r="AAA22" s="273">
        <v>36471964.259999998</v>
      </c>
      <c r="AAB22" s="273">
        <v>33659491.670000002</v>
      </c>
      <c r="AAC22" s="273">
        <v>19063272.25</v>
      </c>
      <c r="AAD22" s="273">
        <v>21739802.899999999</v>
      </c>
      <c r="AAE22" s="273">
        <v>16121815.66</v>
      </c>
      <c r="AAF22" s="273">
        <v>15659087.33</v>
      </c>
      <c r="AAG22" s="273">
        <v>13404004.58</v>
      </c>
      <c r="AAH22" s="273">
        <v>225138461.45999998</v>
      </c>
      <c r="AAI22" s="273">
        <v>32084187.399999999</v>
      </c>
      <c r="AAJ22" s="273">
        <v>33487529.509999998</v>
      </c>
      <c r="AAK22" s="273">
        <v>39035592.789999999</v>
      </c>
      <c r="AAL22" s="273">
        <v>36637552.120000005</v>
      </c>
      <c r="AAM22" s="273">
        <v>37659606.18</v>
      </c>
      <c r="AAN22" s="273">
        <v>30430095.48</v>
      </c>
      <c r="AAO22" s="273">
        <v>982522143.93000007</v>
      </c>
      <c r="AAP22" s="273">
        <v>39318145.68</v>
      </c>
      <c r="AAQ22" s="273">
        <v>22335755.059999999</v>
      </c>
      <c r="AAR22" s="273">
        <v>65426375.519999996</v>
      </c>
      <c r="AAS22" s="273">
        <v>48244846.349999994</v>
      </c>
      <c r="AAT22" s="273">
        <v>36752435.060000002</v>
      </c>
      <c r="AAU22" s="273">
        <v>36641376.630000003</v>
      </c>
      <c r="AAV22" s="273">
        <v>45006959.119999997</v>
      </c>
      <c r="AAW22" s="273">
        <v>64149943.649999999</v>
      </c>
      <c r="AAX22" s="273">
        <v>23336044</v>
      </c>
      <c r="AAY22" s="273">
        <v>48628088.670000002</v>
      </c>
      <c r="AAZ22" s="273">
        <v>138307420.16</v>
      </c>
      <c r="ABA22" s="273">
        <v>69682645.349999994</v>
      </c>
      <c r="ABB22" s="273">
        <v>27616464</v>
      </c>
      <c r="ABC22" s="273">
        <v>28010561.880000003</v>
      </c>
      <c r="ABD22" s="273">
        <v>36694559.899999999</v>
      </c>
      <c r="ABE22" s="273">
        <v>22423067.239999998</v>
      </c>
      <c r="ABF22" s="273">
        <v>26341801.920000002</v>
      </c>
      <c r="ABG22" s="273">
        <v>19476634.350000001</v>
      </c>
      <c r="ABH22" s="273">
        <v>167622463.25000006</v>
      </c>
      <c r="ABI22" s="273">
        <v>115428974.13</v>
      </c>
      <c r="ABJ22" s="273">
        <v>16983214.030000001</v>
      </c>
      <c r="ABK22" s="273">
        <v>13175273.73</v>
      </c>
      <c r="ABL22" s="273">
        <v>16656320</v>
      </c>
      <c r="ABM22" s="273">
        <v>11504970.530000001</v>
      </c>
      <c r="ABN22" s="273">
        <v>17165753.979999997</v>
      </c>
      <c r="ABO22" s="273">
        <v>254862395.31999996</v>
      </c>
      <c r="ABP22" s="273">
        <v>43908842.469999999</v>
      </c>
      <c r="ABQ22" s="273">
        <v>23482280.02</v>
      </c>
      <c r="ABR22" s="273">
        <v>51088785.279999994</v>
      </c>
      <c r="ABS22" s="273">
        <v>56652488.199999996</v>
      </c>
      <c r="ABT22" s="273">
        <v>36749016.440000005</v>
      </c>
      <c r="ABU22" s="273">
        <v>34975340.989999995</v>
      </c>
      <c r="ABV22" s="273">
        <v>48576345.239999995</v>
      </c>
      <c r="ABW22" s="273">
        <v>9767296.2100000009</v>
      </c>
      <c r="ABX22" s="273">
        <v>337937113.09000003</v>
      </c>
      <c r="ABY22" s="273">
        <v>31358425.039999999</v>
      </c>
      <c r="ABZ22" s="273">
        <v>56522599.990000002</v>
      </c>
      <c r="ACA22" s="273">
        <v>38781555.18999999</v>
      </c>
      <c r="ACB22" s="273">
        <v>25345425.239999998</v>
      </c>
      <c r="ACC22" s="273">
        <v>91164634.49000001</v>
      </c>
      <c r="ACD22" s="273">
        <v>22312799.379999999</v>
      </c>
      <c r="ACE22" s="273">
        <v>44257338.909999996</v>
      </c>
      <c r="ACF22" s="273">
        <v>28872242</v>
      </c>
      <c r="ACG22" s="273">
        <v>58129584.670000002</v>
      </c>
      <c r="ACH22" s="273">
        <v>28728647.829999998</v>
      </c>
      <c r="ACI22" s="273">
        <v>648916611.55999982</v>
      </c>
      <c r="ACJ22" s="273">
        <v>40361745.440000005</v>
      </c>
      <c r="ACK22" s="273">
        <v>50801047.329999998</v>
      </c>
      <c r="ACL22" s="273">
        <v>77661857.689999998</v>
      </c>
      <c r="ACM22" s="273">
        <v>33962348.549999997</v>
      </c>
      <c r="ACN22" s="273">
        <v>45512539.469999999</v>
      </c>
      <c r="ACO22" s="273">
        <v>57200924.079999998</v>
      </c>
      <c r="ACP22" s="273">
        <v>122661156.10000001</v>
      </c>
      <c r="ACQ22" s="273">
        <v>169500631.05999997</v>
      </c>
      <c r="ACR22" s="273">
        <v>44563925.330000006</v>
      </c>
      <c r="ACS22" s="273">
        <v>42736625.320000008</v>
      </c>
      <c r="ACT22" s="273">
        <v>64077560.090000004</v>
      </c>
      <c r="ACU22" s="273">
        <v>50643672.600000001</v>
      </c>
      <c r="ACV22" s="273">
        <v>113411772.58</v>
      </c>
      <c r="ACW22" s="273">
        <v>38433341.490000002</v>
      </c>
      <c r="ACX22" s="273">
        <v>52551875.339999996</v>
      </c>
      <c r="ACY22" s="273">
        <v>33190548.260000002</v>
      </c>
      <c r="ACZ22" s="273">
        <v>20737577.710000001</v>
      </c>
      <c r="ADA22" s="273">
        <v>30029738.389999997</v>
      </c>
      <c r="ADB22" s="273">
        <v>17690520.220000003</v>
      </c>
      <c r="ADC22" s="273">
        <v>9234825.5099999998</v>
      </c>
      <c r="ADD22" s="273">
        <v>12387521.520000001</v>
      </c>
      <c r="ADE22" s="273">
        <v>18084817.259999998</v>
      </c>
      <c r="ADF22" s="273">
        <v>180422714.38</v>
      </c>
      <c r="ADG22" s="273">
        <v>158847549.41999999</v>
      </c>
      <c r="ADH22" s="273">
        <v>28956629.710000001</v>
      </c>
      <c r="ADI22" s="273">
        <v>29957997.119999997</v>
      </c>
      <c r="ADJ22" s="273">
        <v>42887764.369999997</v>
      </c>
      <c r="ADK22" s="273">
        <v>20504277.390000001</v>
      </c>
      <c r="ADL22" s="273">
        <v>38227189.25</v>
      </c>
      <c r="ADM22" s="273">
        <v>34936445</v>
      </c>
      <c r="ADN22" s="273">
        <v>37832515.559999995</v>
      </c>
      <c r="ADO22" s="273">
        <v>478073935.84000003</v>
      </c>
      <c r="ADP22" s="273">
        <v>72039274.50999999</v>
      </c>
      <c r="ADQ22" s="273">
        <v>78176545.609999985</v>
      </c>
      <c r="ADR22" s="273">
        <v>0</v>
      </c>
      <c r="ADS22" s="273">
        <v>220864092.78000003</v>
      </c>
      <c r="ADT22" s="273">
        <v>25408438.459999997</v>
      </c>
      <c r="ADU22" s="273">
        <v>29239732.390000001</v>
      </c>
      <c r="ADV22" s="273">
        <v>48233435.129999995</v>
      </c>
      <c r="ADW22" s="273">
        <v>20466701.540000003</v>
      </c>
      <c r="ADX22" s="273">
        <v>4665683.6500000004</v>
      </c>
      <c r="ADY22" s="273">
        <v>697178264.32000005</v>
      </c>
      <c r="ADZ22" s="273">
        <v>117035687.72000001</v>
      </c>
      <c r="AEA22" s="273">
        <v>90946400.129999995</v>
      </c>
      <c r="AEB22" s="273">
        <v>35578331.280000001</v>
      </c>
      <c r="AEC22" s="273">
        <v>21668424.649999999</v>
      </c>
      <c r="AED22" s="273">
        <v>52299618.659999996</v>
      </c>
      <c r="AEE22" s="273">
        <v>40199093.299999997</v>
      </c>
      <c r="AEF22" s="273">
        <v>38458327.409999996</v>
      </c>
      <c r="AEG22" s="273">
        <v>27396575.670000002</v>
      </c>
      <c r="AEH22" s="273">
        <v>29982316.449999999</v>
      </c>
      <c r="AEI22" s="273">
        <v>34943569.600000001</v>
      </c>
      <c r="AEJ22" s="273">
        <v>59404804.210000001</v>
      </c>
      <c r="AEK22" s="273">
        <v>35339904.509999998</v>
      </c>
      <c r="AEL22" s="273">
        <v>34168832.870000005</v>
      </c>
      <c r="AEM22" s="273">
        <v>47941185.939999998</v>
      </c>
      <c r="AEN22" s="273">
        <v>52863671.369999997</v>
      </c>
      <c r="AEO22" s="273">
        <v>28506178.93</v>
      </c>
      <c r="AEP22" s="273">
        <v>62125415.980000004</v>
      </c>
      <c r="AEQ22" s="273">
        <v>20021296.969999999</v>
      </c>
      <c r="AER22" s="273">
        <v>57959642.980000004</v>
      </c>
      <c r="AES22" s="273">
        <v>462699168.98000002</v>
      </c>
      <c r="AET22" s="273">
        <v>67394601</v>
      </c>
      <c r="AEU22" s="273">
        <v>69958122.170000002</v>
      </c>
      <c r="AEV22" s="273">
        <v>47070947.810000002</v>
      </c>
      <c r="AEW22" s="273">
        <v>40248321.479999989</v>
      </c>
      <c r="AEX22" s="273">
        <v>92492119.149999991</v>
      </c>
      <c r="AEY22" s="273">
        <v>46829412.069999993</v>
      </c>
      <c r="AEZ22" s="273">
        <v>60440740.159999996</v>
      </c>
      <c r="AFA22" s="273">
        <v>38879206.689999998</v>
      </c>
      <c r="AFB22" s="273">
        <v>16453274.399999999</v>
      </c>
      <c r="AFC22" s="273">
        <v>337090043.56999993</v>
      </c>
      <c r="AFD22" s="273">
        <v>215374080.48000002</v>
      </c>
      <c r="AFE22" s="273">
        <v>68613070.11999999</v>
      </c>
      <c r="AFF22" s="273">
        <v>71363998.030000016</v>
      </c>
      <c r="AFG22" s="273">
        <v>101137052.21000001</v>
      </c>
      <c r="AFH22" s="273">
        <v>79968885.5</v>
      </c>
      <c r="AFI22" s="273">
        <v>49400642.539999999</v>
      </c>
      <c r="AFJ22" s="273">
        <v>69344945.280000001</v>
      </c>
      <c r="AFK22" s="273">
        <v>42899386.25999999</v>
      </c>
      <c r="AFL22" s="273">
        <v>65687565.669999994</v>
      </c>
      <c r="AFM22" s="273">
        <v>54234212.200000003</v>
      </c>
      <c r="AFN22" s="273">
        <v>52792200.159999996</v>
      </c>
      <c r="AFO22" s="273">
        <v>73767748.549999997</v>
      </c>
      <c r="AFP22" s="273">
        <v>375474401.00999999</v>
      </c>
      <c r="AFQ22" s="273">
        <v>97608089.939999998</v>
      </c>
      <c r="AFR22" s="273">
        <v>63757910.840000004</v>
      </c>
      <c r="AFS22" s="273">
        <v>60204249.18</v>
      </c>
      <c r="AFT22" s="273">
        <v>60133493.460000001</v>
      </c>
      <c r="AFU22" s="273">
        <v>44962958.159999996</v>
      </c>
      <c r="AFV22" s="273">
        <v>38788073.600000001</v>
      </c>
      <c r="AFW22" s="273">
        <v>79245375.909999996</v>
      </c>
      <c r="AFX22" s="273">
        <v>68674592.870000005</v>
      </c>
      <c r="AFY22" s="273">
        <v>37555606.130000003</v>
      </c>
      <c r="AFZ22" s="273">
        <v>79760439.260000005</v>
      </c>
      <c r="AGA22" s="273">
        <v>37937148</v>
      </c>
      <c r="AGB22" s="273">
        <v>368358617.2899999</v>
      </c>
      <c r="AGC22" s="273">
        <v>30863648.739999998</v>
      </c>
      <c r="AGD22" s="273">
        <v>44637898.490000002</v>
      </c>
      <c r="AGE22" s="273">
        <v>45234272.630000003</v>
      </c>
      <c r="AGF22" s="273">
        <v>89154111.370000005</v>
      </c>
      <c r="AGG22" s="273">
        <v>41328441.68</v>
      </c>
      <c r="AGH22" s="273">
        <v>38865207.759999998</v>
      </c>
      <c r="AGI22" s="273">
        <v>42082178.690000005</v>
      </c>
      <c r="AGJ22" s="273">
        <v>34832877.520000003</v>
      </c>
      <c r="AGK22" s="273">
        <v>48137355.159999996</v>
      </c>
      <c r="AGL22" s="273">
        <v>20683359.030000001</v>
      </c>
      <c r="AGM22" s="273">
        <v>554971264.35000002</v>
      </c>
      <c r="AGN22" s="273">
        <v>140667011.69999999</v>
      </c>
      <c r="AGO22" s="273">
        <v>61511588.050000004</v>
      </c>
      <c r="AGP22" s="273">
        <v>36663240.88000001</v>
      </c>
      <c r="AGQ22" s="273">
        <v>74794381.239999995</v>
      </c>
      <c r="AGR22" s="273">
        <v>68038097.719999999</v>
      </c>
      <c r="AGS22" s="273">
        <v>34027895.789999999</v>
      </c>
      <c r="AGT22" s="273">
        <v>27629513.009999998</v>
      </c>
      <c r="AGU22" s="273">
        <v>726981074.01000011</v>
      </c>
      <c r="AGV22" s="273">
        <v>443583087.52999985</v>
      </c>
      <c r="AGW22" s="273">
        <v>51036250.919999994</v>
      </c>
      <c r="AGX22" s="273">
        <v>99726901.969999999</v>
      </c>
      <c r="AGY22" s="273">
        <v>110094879.36</v>
      </c>
      <c r="AGZ22" s="273">
        <v>77542072.230000019</v>
      </c>
      <c r="AHA22" s="273">
        <v>71638082.74000001</v>
      </c>
      <c r="AHB22" s="273">
        <v>60549397.900000006</v>
      </c>
      <c r="AHC22" s="273">
        <v>23102318.75</v>
      </c>
      <c r="AHD22" s="273">
        <v>53856779.439999998</v>
      </c>
      <c r="AHE22" s="273">
        <v>50955306.68</v>
      </c>
      <c r="AHF22" s="273">
        <v>36441612.31000001</v>
      </c>
      <c r="AHG22" s="273">
        <v>34847520.270000003</v>
      </c>
      <c r="AHH22" s="273">
        <v>30716545.400000002</v>
      </c>
      <c r="AHI22" s="273">
        <v>37311800.179999992</v>
      </c>
      <c r="AHJ22" s="273">
        <v>49668425.380000003</v>
      </c>
      <c r="AHK22" s="273">
        <v>32851221.440000001</v>
      </c>
      <c r="AHL22" s="273">
        <v>282602661.99999994</v>
      </c>
      <c r="AHM22" s="273">
        <v>54964823.399999999</v>
      </c>
      <c r="AHN22" s="273">
        <v>58696786.550000004</v>
      </c>
      <c r="AHO22" s="273">
        <v>48350898.339999996</v>
      </c>
      <c r="AHP22" s="273">
        <v>77707109.670000017</v>
      </c>
      <c r="AHQ22" s="294">
        <v>48692267.289999999</v>
      </c>
      <c r="AHR22" s="327">
        <v>14567793.870000001</v>
      </c>
      <c r="AHS22" s="294">
        <f t="shared" si="18"/>
        <v>74460381896.999985</v>
      </c>
      <c r="AHT22" s="271" t="b">
        <f t="shared" si="1"/>
        <v>1</v>
      </c>
      <c r="AHU22" s="271" t="s">
        <v>25</v>
      </c>
    </row>
    <row r="23" spans="1:905" ht="23.4" customHeight="1" x14ac:dyDescent="0.8">
      <c r="B23" s="270" t="s">
        <v>27</v>
      </c>
      <c r="C23" s="271" t="s">
        <v>28</v>
      </c>
      <c r="D23" s="273">
        <v>152365811.30000001</v>
      </c>
      <c r="E23" s="273">
        <v>13444344.010000002</v>
      </c>
      <c r="F23" s="273">
        <v>16282434</v>
      </c>
      <c r="G23" s="273">
        <v>10642629.75</v>
      </c>
      <c r="H23" s="273">
        <v>34419715.100000001</v>
      </c>
      <c r="I23" s="273">
        <v>12906561.26</v>
      </c>
      <c r="J23" s="273">
        <v>25390128</v>
      </c>
      <c r="K23" s="273">
        <v>19163669.259999998</v>
      </c>
      <c r="L23" s="273">
        <v>19730626.759999998</v>
      </c>
      <c r="M23" s="273">
        <v>17446153</v>
      </c>
      <c r="N23" s="273">
        <v>10195597</v>
      </c>
      <c r="O23" s="273">
        <v>9008493.5</v>
      </c>
      <c r="P23" s="273">
        <v>12693665</v>
      </c>
      <c r="Q23" s="273">
        <v>10205968</v>
      </c>
      <c r="R23" s="273">
        <v>9182927.1999999993</v>
      </c>
      <c r="S23" s="273">
        <v>16993057.149999999</v>
      </c>
      <c r="T23" s="273">
        <v>12873588.550000001</v>
      </c>
      <c r="U23" s="273">
        <v>5825143.4500000002</v>
      </c>
      <c r="V23" s="273">
        <v>115948559.78999999</v>
      </c>
      <c r="W23" s="273">
        <v>40893642.780000001</v>
      </c>
      <c r="X23" s="273">
        <v>11179389.92</v>
      </c>
      <c r="Y23" s="273">
        <v>18910439.890000001</v>
      </c>
      <c r="Z23" s="273">
        <v>14930092.52</v>
      </c>
      <c r="AA23" s="273">
        <v>10321989.960000001</v>
      </c>
      <c r="AB23" s="273">
        <v>7497739.1099999994</v>
      </c>
      <c r="AC23" s="273">
        <v>44181586.019999996</v>
      </c>
      <c r="AD23" s="273">
        <v>19206173.939999998</v>
      </c>
      <c r="AE23" s="273">
        <v>11079641.639999999</v>
      </c>
      <c r="AF23" s="273">
        <v>31487332.550000001</v>
      </c>
      <c r="AG23" s="273">
        <v>10295262.43</v>
      </c>
      <c r="AH23" s="273">
        <v>38537600.969999999</v>
      </c>
      <c r="AI23" s="273">
        <v>18750261.23</v>
      </c>
      <c r="AJ23" s="273">
        <v>13723555.77</v>
      </c>
      <c r="AK23" s="273">
        <v>7883875.7700000005</v>
      </c>
      <c r="AL23" s="273">
        <v>18446376.350000001</v>
      </c>
      <c r="AM23" s="273">
        <v>12838805</v>
      </c>
      <c r="AN23" s="273">
        <v>8209448.4699999997</v>
      </c>
      <c r="AO23" s="273">
        <v>9969389.7699999996</v>
      </c>
      <c r="AP23" s="273">
        <v>8784152.5600000005</v>
      </c>
      <c r="AQ23" s="273">
        <v>9008860.1199999992</v>
      </c>
      <c r="AR23" s="273">
        <v>5744128.29</v>
      </c>
      <c r="AS23" s="273">
        <v>8211455.9000000004</v>
      </c>
      <c r="AT23" s="273">
        <v>101313972.46000001</v>
      </c>
      <c r="AU23" s="273">
        <v>5091285</v>
      </c>
      <c r="AV23" s="273">
        <v>4602956.6100000003</v>
      </c>
      <c r="AW23" s="273">
        <v>6478580</v>
      </c>
      <c r="AX23" s="273">
        <v>9681530</v>
      </c>
      <c r="AY23" s="273">
        <v>14124894.280000001</v>
      </c>
      <c r="AZ23" s="273">
        <v>7191447</v>
      </c>
      <c r="BA23" s="273">
        <v>7312991.6400000006</v>
      </c>
      <c r="BB23" s="273">
        <v>4523977.42</v>
      </c>
      <c r="BC23" s="273">
        <v>5308779</v>
      </c>
      <c r="BD23" s="273">
        <v>3307719.02</v>
      </c>
      <c r="BE23" s="273">
        <v>4014484.5</v>
      </c>
      <c r="BF23" s="273">
        <v>22206097</v>
      </c>
      <c r="BG23" s="273">
        <v>3354147</v>
      </c>
      <c r="BH23" s="273">
        <v>3654216.16</v>
      </c>
      <c r="BI23" s="273">
        <v>48818116.5</v>
      </c>
      <c r="BJ23" s="273">
        <v>28669185</v>
      </c>
      <c r="BK23" s="273">
        <v>8044264.0800000001</v>
      </c>
      <c r="BL23" s="273">
        <v>7818086.1799999997</v>
      </c>
      <c r="BM23" s="273">
        <v>10244963.83</v>
      </c>
      <c r="BN23" s="273">
        <v>7810685.5299999993</v>
      </c>
      <c r="BO23" s="273">
        <v>7373564</v>
      </c>
      <c r="BP23" s="273">
        <v>2023812</v>
      </c>
      <c r="BQ23" s="273">
        <v>1663659.5</v>
      </c>
      <c r="BR23" s="273">
        <v>60963384</v>
      </c>
      <c r="BS23" s="273">
        <v>9951160.6600000001</v>
      </c>
      <c r="BT23" s="273">
        <v>9728399</v>
      </c>
      <c r="BU23" s="273">
        <v>10152802.800000001</v>
      </c>
      <c r="BV23" s="273">
        <v>9271719</v>
      </c>
      <c r="BW23" s="273">
        <v>7950721.2000000002</v>
      </c>
      <c r="BX23" s="273">
        <v>6323875.5</v>
      </c>
      <c r="BY23" s="273">
        <v>9383293</v>
      </c>
      <c r="BZ23" s="273">
        <v>28430357.27</v>
      </c>
      <c r="CA23" s="273">
        <v>7897934.6800000006</v>
      </c>
      <c r="CB23" s="273">
        <v>12873044.600000001</v>
      </c>
      <c r="CC23" s="273">
        <v>25484003.649999999</v>
      </c>
      <c r="CD23" s="273">
        <v>8145070.4000000004</v>
      </c>
      <c r="CE23" s="273">
        <v>11537721.91</v>
      </c>
      <c r="CF23" s="273">
        <v>7755091</v>
      </c>
      <c r="CG23" s="273">
        <v>103999360.10000002</v>
      </c>
      <c r="CH23" s="273">
        <v>7087959.4399999995</v>
      </c>
      <c r="CI23" s="273">
        <v>21505332.009999998</v>
      </c>
      <c r="CJ23" s="273">
        <v>7133924</v>
      </c>
      <c r="CK23" s="273">
        <v>7264967</v>
      </c>
      <c r="CL23" s="273">
        <v>6199193.8700000001</v>
      </c>
      <c r="CM23" s="273">
        <v>8102179.1899999995</v>
      </c>
      <c r="CN23" s="273">
        <v>14169465.01</v>
      </c>
      <c r="CO23" s="273">
        <v>4094037.8</v>
      </c>
      <c r="CP23" s="273">
        <v>7878708.2899999991</v>
      </c>
      <c r="CQ23" s="273">
        <v>8051229.5</v>
      </c>
      <c r="CR23" s="273">
        <v>7133459.6200000001</v>
      </c>
      <c r="CS23" s="273">
        <v>5315064.84</v>
      </c>
      <c r="CT23" s="273">
        <v>70764424.780000001</v>
      </c>
      <c r="CU23" s="273">
        <v>7720671.7000000002</v>
      </c>
      <c r="CV23" s="273">
        <v>4717074</v>
      </c>
      <c r="CW23" s="273">
        <v>20091405.98</v>
      </c>
      <c r="CX23" s="273">
        <v>5605357.3900000006</v>
      </c>
      <c r="CY23" s="273">
        <v>18847580.619999997</v>
      </c>
      <c r="CZ23" s="273">
        <v>5399730</v>
      </c>
      <c r="DA23" s="273">
        <v>3669280.66</v>
      </c>
      <c r="DB23" s="273">
        <v>36972823.870000005</v>
      </c>
      <c r="DC23" s="273">
        <v>78896131</v>
      </c>
      <c r="DD23" s="273">
        <v>11922608.399999999</v>
      </c>
      <c r="DE23" s="273">
        <v>11535281.23</v>
      </c>
      <c r="DF23" s="273">
        <v>23063820.59</v>
      </c>
      <c r="DG23" s="273">
        <v>25028678.800000001</v>
      </c>
      <c r="DH23" s="273">
        <v>23358642</v>
      </c>
      <c r="DI23" s="273">
        <v>25207847.550000001</v>
      </c>
      <c r="DJ23" s="273">
        <v>7603909</v>
      </c>
      <c r="DK23" s="273">
        <v>165107813</v>
      </c>
      <c r="DL23" s="273">
        <v>10484071</v>
      </c>
      <c r="DM23" s="273">
        <v>12749057.779999999</v>
      </c>
      <c r="DN23" s="273">
        <v>6946872.7200000007</v>
      </c>
      <c r="DO23" s="273">
        <v>12110708.68</v>
      </c>
      <c r="DP23" s="273">
        <v>10824142.24</v>
      </c>
      <c r="DQ23" s="273">
        <v>14539291.779999999</v>
      </c>
      <c r="DR23" s="273">
        <v>9498461.1899999995</v>
      </c>
      <c r="DS23" s="273">
        <v>18498734.98</v>
      </c>
      <c r="DT23" s="273">
        <v>90413757.549999997</v>
      </c>
      <c r="DU23" s="273">
        <v>14456094</v>
      </c>
      <c r="DV23" s="273">
        <v>32873102.73</v>
      </c>
      <c r="DW23" s="273">
        <v>48150002.5</v>
      </c>
      <c r="DX23" s="273">
        <v>13322572.66</v>
      </c>
      <c r="DY23" s="273">
        <v>29290903.68</v>
      </c>
      <c r="DZ23" s="273">
        <v>17367492.98</v>
      </c>
      <c r="EA23" s="273">
        <v>5365476.8099999996</v>
      </c>
      <c r="EB23" s="273">
        <v>10020719.07</v>
      </c>
      <c r="EC23" s="273">
        <v>10555642.73</v>
      </c>
      <c r="ED23" s="273">
        <v>17762843</v>
      </c>
      <c r="EE23" s="273">
        <v>33578732.549999997</v>
      </c>
      <c r="EF23" s="273">
        <v>40839650.039999999</v>
      </c>
      <c r="EG23" s="273">
        <v>9307780.9600000009</v>
      </c>
      <c r="EH23" s="273">
        <v>13849983</v>
      </c>
      <c r="EI23" s="273">
        <v>7121460.1500000004</v>
      </c>
      <c r="EJ23" s="273">
        <v>10749096.620000001</v>
      </c>
      <c r="EK23" s="273">
        <v>14578001.609999999</v>
      </c>
      <c r="EL23" s="273">
        <v>5342834</v>
      </c>
      <c r="EM23" s="273">
        <v>7586308.1200000001</v>
      </c>
      <c r="EN23" s="273">
        <v>109984417.86</v>
      </c>
      <c r="EO23" s="273">
        <v>8773568.6199999992</v>
      </c>
      <c r="EP23" s="273">
        <v>9049493.2899999991</v>
      </c>
      <c r="EQ23" s="273">
        <v>10624985.77</v>
      </c>
      <c r="ER23" s="273">
        <v>6529805</v>
      </c>
      <c r="ES23" s="273">
        <v>4905040.3900000006</v>
      </c>
      <c r="ET23" s="273">
        <v>14723925.999999998</v>
      </c>
      <c r="EU23" s="273">
        <v>8109485.0300000003</v>
      </c>
      <c r="EV23" s="273">
        <v>9481117</v>
      </c>
      <c r="EW23" s="273">
        <v>70636047.909999996</v>
      </c>
      <c r="EX23" s="273">
        <v>4199908.1500000004</v>
      </c>
      <c r="EY23" s="273">
        <v>9440238.1400000006</v>
      </c>
      <c r="EZ23" s="273">
        <v>9999203.5</v>
      </c>
      <c r="FA23" s="273">
        <v>14830485.379999999</v>
      </c>
      <c r="FB23" s="273">
        <v>14950721.09</v>
      </c>
      <c r="FC23" s="273">
        <v>10939145.5</v>
      </c>
      <c r="FD23" s="273">
        <v>9295503.1600000001</v>
      </c>
      <c r="FE23" s="273">
        <v>7975396</v>
      </c>
      <c r="FF23" s="273">
        <v>6772420.9299999997</v>
      </c>
      <c r="FG23" s="273">
        <v>9224287.8499999996</v>
      </c>
      <c r="FH23" s="273">
        <v>5560035</v>
      </c>
      <c r="FI23" s="273">
        <v>41916052</v>
      </c>
      <c r="FJ23" s="273">
        <v>6667491</v>
      </c>
      <c r="FK23" s="273">
        <v>6849785.9299999997</v>
      </c>
      <c r="FL23" s="273">
        <v>5624616.8300000001</v>
      </c>
      <c r="FM23" s="273">
        <v>12768443.710000001</v>
      </c>
      <c r="FN23" s="273">
        <v>10886324.300000001</v>
      </c>
      <c r="FO23" s="273">
        <v>5638257.8399999999</v>
      </c>
      <c r="FP23" s="273">
        <v>3060330</v>
      </c>
      <c r="FQ23" s="273">
        <v>123571267.59</v>
      </c>
      <c r="FR23" s="273">
        <v>11452879</v>
      </c>
      <c r="FS23" s="273">
        <v>13096122</v>
      </c>
      <c r="FT23" s="273">
        <v>12550288.239999998</v>
      </c>
      <c r="FU23" s="273">
        <v>18461050</v>
      </c>
      <c r="FV23" s="273">
        <v>9864094.2699999996</v>
      </c>
      <c r="FW23" s="273">
        <v>20166171.100000001</v>
      </c>
      <c r="FX23" s="273">
        <v>12707484</v>
      </c>
      <c r="FY23" s="273">
        <v>11405915.039999999</v>
      </c>
      <c r="FZ23" s="273">
        <v>9921226.9700000007</v>
      </c>
      <c r="GA23" s="273">
        <v>17947707.5</v>
      </c>
      <c r="GB23" s="273">
        <v>10590388.57</v>
      </c>
      <c r="GC23" s="273">
        <v>8845532.0600000005</v>
      </c>
      <c r="GD23" s="273">
        <v>5261629.5</v>
      </c>
      <c r="GE23" s="273">
        <v>51615363.219999999</v>
      </c>
      <c r="GF23" s="273">
        <v>6878843.8100000005</v>
      </c>
      <c r="GG23" s="273">
        <v>6272721.2500000009</v>
      </c>
      <c r="GH23" s="273">
        <v>14678075.360000001</v>
      </c>
      <c r="GI23" s="273">
        <v>10607149.240000002</v>
      </c>
      <c r="GJ23" s="273">
        <v>8667553.6899999995</v>
      </c>
      <c r="GK23" s="273">
        <v>8157971.3000000007</v>
      </c>
      <c r="GL23" s="273">
        <v>17042925.729999997</v>
      </c>
      <c r="GM23" s="273">
        <v>6097846.0800000001</v>
      </c>
      <c r="GN23" s="273">
        <v>3702643.3800000004</v>
      </c>
      <c r="GO23" s="273">
        <v>3516437.63</v>
      </c>
      <c r="GP23" s="273">
        <v>3025384.4</v>
      </c>
      <c r="GQ23" s="273">
        <v>31659801</v>
      </c>
      <c r="GR23" s="273">
        <v>14585775.49</v>
      </c>
      <c r="GS23" s="273">
        <v>9718990.75</v>
      </c>
      <c r="GT23" s="273">
        <v>17320544.379999999</v>
      </c>
      <c r="GU23" s="273">
        <v>3959917.3</v>
      </c>
      <c r="GV23" s="273">
        <v>12540816.720000001</v>
      </c>
      <c r="GW23" s="273">
        <v>12024459.819999998</v>
      </c>
      <c r="GX23" s="273">
        <v>6355696.6200000001</v>
      </c>
      <c r="GY23" s="273">
        <v>31413831.159999996</v>
      </c>
      <c r="GZ23" s="273">
        <v>3230980.52</v>
      </c>
      <c r="HA23" s="273">
        <v>10066361.49</v>
      </c>
      <c r="HB23" s="273">
        <v>6686658.6600000001</v>
      </c>
      <c r="HC23" s="273">
        <v>100803050</v>
      </c>
      <c r="HD23" s="273">
        <v>21642863</v>
      </c>
      <c r="HE23" s="273">
        <v>21160911.75</v>
      </c>
      <c r="HF23" s="273">
        <v>12848295.780000001</v>
      </c>
      <c r="HG23" s="273">
        <v>12976579.779999999</v>
      </c>
      <c r="HH23" s="273">
        <v>24734872</v>
      </c>
      <c r="HI23" s="273">
        <v>4530419.25</v>
      </c>
      <c r="HJ23" s="273">
        <v>88207692.539999992</v>
      </c>
      <c r="HK23" s="273">
        <v>12771034.289999999</v>
      </c>
      <c r="HL23" s="273">
        <v>11160539.75</v>
      </c>
      <c r="HM23" s="273">
        <v>8405758.25</v>
      </c>
      <c r="HN23" s="273">
        <v>7000160.3499999996</v>
      </c>
      <c r="HO23" s="273">
        <v>6925094</v>
      </c>
      <c r="HP23" s="273">
        <v>9184497.5399999991</v>
      </c>
      <c r="HQ23" s="273">
        <v>8198966.2999999998</v>
      </c>
      <c r="HR23" s="273">
        <v>88005768.450000003</v>
      </c>
      <c r="HS23" s="273">
        <v>26915844.16</v>
      </c>
      <c r="HT23" s="273">
        <v>6712490</v>
      </c>
      <c r="HU23" s="273">
        <v>4512891.2300000004</v>
      </c>
      <c r="HV23" s="273">
        <v>5885303.8100000005</v>
      </c>
      <c r="HW23" s="273">
        <v>3167794</v>
      </c>
      <c r="HX23" s="273">
        <v>11109047.73</v>
      </c>
      <c r="HY23" s="273">
        <v>5748309.6899999995</v>
      </c>
      <c r="HZ23" s="273">
        <v>4827580.59</v>
      </c>
      <c r="IA23" s="273">
        <v>6972414</v>
      </c>
      <c r="IB23" s="273">
        <v>6055632</v>
      </c>
      <c r="IC23" s="273">
        <v>11281467.790000001</v>
      </c>
      <c r="ID23" s="273">
        <v>2907189.9</v>
      </c>
      <c r="IE23" s="273">
        <v>10746869</v>
      </c>
      <c r="IF23" s="273">
        <v>4466137.54</v>
      </c>
      <c r="IG23" s="273">
        <v>4457469.42</v>
      </c>
      <c r="IH23" s="273">
        <v>68767439.810000002</v>
      </c>
      <c r="II23" s="273">
        <v>27742172.449999999</v>
      </c>
      <c r="IJ23" s="273">
        <v>10310883.239999998</v>
      </c>
      <c r="IK23" s="273">
        <v>11366748.710000001</v>
      </c>
      <c r="IL23" s="273">
        <v>31235506.859999999</v>
      </c>
      <c r="IM23" s="273">
        <v>9846545.0500000007</v>
      </c>
      <c r="IN23" s="273">
        <v>8695756.0899999999</v>
      </c>
      <c r="IO23" s="273">
        <v>6439606</v>
      </c>
      <c r="IP23" s="273">
        <v>6963968.5899999999</v>
      </c>
      <c r="IQ23" s="273">
        <v>5880098</v>
      </c>
      <c r="IR23" s="273">
        <v>6075435.25</v>
      </c>
      <c r="IS23" s="273">
        <v>108153419</v>
      </c>
      <c r="IT23" s="273">
        <v>40338410.129999995</v>
      </c>
      <c r="IU23" s="273">
        <v>12966771</v>
      </c>
      <c r="IV23" s="273">
        <v>10465402</v>
      </c>
      <c r="IW23" s="273">
        <v>7555850.0700000003</v>
      </c>
      <c r="IX23" s="273">
        <v>4265489.5999999996</v>
      </c>
      <c r="IY23" s="273">
        <v>9184595.4499999993</v>
      </c>
      <c r="IZ23" s="273">
        <v>4950799.0500000007</v>
      </c>
      <c r="JA23" s="273">
        <v>5228250</v>
      </c>
      <c r="JB23" s="273">
        <v>10340216</v>
      </c>
      <c r="JC23" s="273">
        <v>14788800</v>
      </c>
      <c r="JD23" s="273">
        <v>8668815</v>
      </c>
      <c r="JE23" s="273">
        <v>37218699.5</v>
      </c>
      <c r="JF23" s="273">
        <v>21768717.440000001</v>
      </c>
      <c r="JG23" s="273">
        <v>2924830</v>
      </c>
      <c r="JH23" s="273">
        <v>3146650.99</v>
      </c>
      <c r="JI23" s="273">
        <v>4669477.26</v>
      </c>
      <c r="JJ23" s="273">
        <v>2602603.9900000002</v>
      </c>
      <c r="JK23" s="273">
        <v>45072108.659999996</v>
      </c>
      <c r="JL23" s="273">
        <v>6340922</v>
      </c>
      <c r="JM23" s="273">
        <v>8319707.6600000001</v>
      </c>
      <c r="JN23" s="273">
        <v>10897151.82</v>
      </c>
      <c r="JO23" s="273">
        <v>6495097.8100000005</v>
      </c>
      <c r="JP23" s="273">
        <v>14170581.379999999</v>
      </c>
      <c r="JQ23" s="273">
        <v>4022163</v>
      </c>
      <c r="JR23" s="273">
        <v>77277610</v>
      </c>
      <c r="JS23" s="273">
        <v>38830192.700000003</v>
      </c>
      <c r="JT23" s="273">
        <v>7857256</v>
      </c>
      <c r="JU23" s="273">
        <v>5196566.0999999996</v>
      </c>
      <c r="JV23" s="273">
        <v>11921116</v>
      </c>
      <c r="JW23" s="273">
        <v>3601738</v>
      </c>
      <c r="JX23" s="273">
        <v>22289163</v>
      </c>
      <c r="JY23" s="273">
        <v>13633831</v>
      </c>
      <c r="JZ23" s="273">
        <v>8079181</v>
      </c>
      <c r="KA23" s="273">
        <v>10678988.870000001</v>
      </c>
      <c r="KB23" s="273">
        <v>7781538.1300000008</v>
      </c>
      <c r="KC23" s="273">
        <v>8644801</v>
      </c>
      <c r="KD23" s="273">
        <v>8907623.2300000004</v>
      </c>
      <c r="KE23" s="273">
        <v>3484209</v>
      </c>
      <c r="KF23" s="273">
        <v>6248434.5</v>
      </c>
      <c r="KG23" s="273">
        <v>1999400</v>
      </c>
      <c r="KH23" s="273">
        <v>140901547.36000001</v>
      </c>
      <c r="KI23" s="273">
        <v>20696306.080000002</v>
      </c>
      <c r="KJ23" s="273">
        <v>8834815.2699999996</v>
      </c>
      <c r="KK23" s="273">
        <v>13504660.02</v>
      </c>
      <c r="KL23" s="273">
        <v>14552332.580000002</v>
      </c>
      <c r="KM23" s="273">
        <v>7408215.1399999997</v>
      </c>
      <c r="KN23" s="273">
        <v>33406262.909999996</v>
      </c>
      <c r="KO23" s="273">
        <v>6851762.1899999995</v>
      </c>
      <c r="KP23" s="273">
        <v>8390708.3900000006</v>
      </c>
      <c r="KQ23" s="273">
        <v>50034561.25</v>
      </c>
      <c r="KR23" s="273">
        <v>13406743</v>
      </c>
      <c r="KS23" s="273">
        <v>15026768.76</v>
      </c>
      <c r="KT23" s="273">
        <v>23784695</v>
      </c>
      <c r="KU23" s="273">
        <v>8305500.6699999999</v>
      </c>
      <c r="KV23" s="273">
        <v>24248314.989999998</v>
      </c>
      <c r="KW23" s="273">
        <v>77572887.899999991</v>
      </c>
      <c r="KX23" s="273">
        <v>16388444.5</v>
      </c>
      <c r="KY23" s="273">
        <v>63238689.229999997</v>
      </c>
      <c r="KZ23" s="273">
        <v>6083761.9000000004</v>
      </c>
      <c r="LA23" s="273">
        <v>5721850</v>
      </c>
      <c r="LB23" s="273">
        <v>22630317.359999999</v>
      </c>
      <c r="LC23" s="273">
        <v>16698716.27</v>
      </c>
      <c r="LD23" s="273">
        <v>8204543</v>
      </c>
      <c r="LE23" s="273">
        <v>8551709.1799999997</v>
      </c>
      <c r="LF23" s="273">
        <v>8274596.3700000001</v>
      </c>
      <c r="LG23" s="273">
        <v>142829388.5</v>
      </c>
      <c r="LH23" s="273">
        <v>31619975.25</v>
      </c>
      <c r="LI23" s="273">
        <v>39225912.32</v>
      </c>
      <c r="LJ23" s="273">
        <v>33931894.660000004</v>
      </c>
      <c r="LK23" s="273">
        <v>14919887.49</v>
      </c>
      <c r="LL23" s="273">
        <v>7422307.9699999997</v>
      </c>
      <c r="LM23" s="273">
        <v>6355805</v>
      </c>
      <c r="LN23" s="273">
        <v>11216272.439999999</v>
      </c>
      <c r="LO23" s="273">
        <v>6842592.7000000002</v>
      </c>
      <c r="LP23" s="273">
        <v>12406069.5</v>
      </c>
      <c r="LQ23" s="273">
        <v>6464603.3099999996</v>
      </c>
      <c r="LR23" s="273">
        <v>40838447.510000005</v>
      </c>
      <c r="LS23" s="273">
        <v>8549070.6099999994</v>
      </c>
      <c r="LT23" s="273">
        <v>4806669</v>
      </c>
      <c r="LU23" s="273">
        <v>156826354.35999998</v>
      </c>
      <c r="LV23" s="273">
        <v>48133027.600000001</v>
      </c>
      <c r="LW23" s="273">
        <v>101991154</v>
      </c>
      <c r="LX23" s="273">
        <v>35212654.519999996</v>
      </c>
      <c r="LY23" s="273">
        <v>17396397.370000001</v>
      </c>
      <c r="LZ23" s="273">
        <v>17631317.640000001</v>
      </c>
      <c r="MA23" s="273">
        <v>12242042.109999999</v>
      </c>
      <c r="MB23" s="273">
        <v>12012254.42</v>
      </c>
      <c r="MC23" s="273">
        <v>8824788</v>
      </c>
      <c r="MD23" s="273">
        <v>12243146</v>
      </c>
      <c r="ME23" s="273">
        <v>31318795.620000001</v>
      </c>
      <c r="MF23" s="273">
        <v>8965697.5999999996</v>
      </c>
      <c r="MG23" s="273">
        <v>146190265.5</v>
      </c>
      <c r="MH23" s="273">
        <v>9292099.5899999999</v>
      </c>
      <c r="MI23" s="273">
        <v>5038330.01</v>
      </c>
      <c r="MJ23" s="273">
        <v>5016560.57</v>
      </c>
      <c r="MK23" s="273">
        <v>5242983.0999999996</v>
      </c>
      <c r="ML23" s="273">
        <v>10040541.510000002</v>
      </c>
      <c r="MM23" s="273">
        <v>9026676.9100000001</v>
      </c>
      <c r="MN23" s="273">
        <v>9122221.1900000013</v>
      </c>
      <c r="MO23" s="273">
        <v>11962519</v>
      </c>
      <c r="MP23" s="273">
        <v>7683960.96</v>
      </c>
      <c r="MQ23" s="273">
        <v>6981255.0600000005</v>
      </c>
      <c r="MR23" s="273">
        <v>5694875</v>
      </c>
      <c r="MS23" s="273">
        <v>82894171.959999993</v>
      </c>
      <c r="MT23" s="273">
        <v>10019723.65</v>
      </c>
      <c r="MU23" s="273">
        <v>8487452.25</v>
      </c>
      <c r="MV23" s="273">
        <v>15511139</v>
      </c>
      <c r="MW23" s="273">
        <v>15997334.75</v>
      </c>
      <c r="MX23" s="273">
        <v>9759124.5</v>
      </c>
      <c r="MY23" s="273">
        <v>24133262.43</v>
      </c>
      <c r="MZ23" s="273">
        <v>16142236</v>
      </c>
      <c r="NA23" s="273">
        <v>11838636</v>
      </c>
      <c r="NB23" s="273">
        <v>3545418</v>
      </c>
      <c r="NC23" s="273">
        <v>3255951</v>
      </c>
      <c r="ND23" s="273">
        <v>209352832.42999998</v>
      </c>
      <c r="NE23" s="273">
        <v>29883433.369999997</v>
      </c>
      <c r="NF23" s="273">
        <v>5628805</v>
      </c>
      <c r="NG23" s="273">
        <v>75633375.299999997</v>
      </c>
      <c r="NH23" s="273">
        <v>7073272.6299999999</v>
      </c>
      <c r="NI23" s="273">
        <v>24229361.490000002</v>
      </c>
      <c r="NJ23" s="273">
        <v>43891694.75</v>
      </c>
      <c r="NK23" s="273">
        <v>34833941.439999998</v>
      </c>
      <c r="NL23" s="273">
        <v>2287515</v>
      </c>
      <c r="NM23" s="273">
        <v>10505249.789999999</v>
      </c>
      <c r="NN23" s="273">
        <v>7246788.8700000001</v>
      </c>
      <c r="NO23" s="273">
        <v>9880934.9800000004</v>
      </c>
      <c r="NP23" s="273">
        <v>52325719.630000003</v>
      </c>
      <c r="NQ23" s="273">
        <v>6441277.9900000002</v>
      </c>
      <c r="NR23" s="273">
        <v>7837776.1600000001</v>
      </c>
      <c r="NS23" s="273">
        <v>6940821.5899999999</v>
      </c>
      <c r="NT23" s="273">
        <v>7406652.0299999993</v>
      </c>
      <c r="NU23" s="273">
        <v>3369313.1</v>
      </c>
      <c r="NV23" s="273">
        <v>5562879.4300000006</v>
      </c>
      <c r="NW23" s="273">
        <v>68116783.810000017</v>
      </c>
      <c r="NX23" s="273">
        <v>38292736.380000003</v>
      </c>
      <c r="NY23" s="273">
        <v>7426091</v>
      </c>
      <c r="NZ23" s="273">
        <v>4240456.4000000004</v>
      </c>
      <c r="OA23" s="273">
        <v>6714003.7300000004</v>
      </c>
      <c r="OB23" s="273">
        <v>11233235.370000001</v>
      </c>
      <c r="OC23" s="273">
        <v>4998640.6900000004</v>
      </c>
      <c r="OD23" s="273">
        <v>86347261.239999995</v>
      </c>
      <c r="OE23" s="273">
        <v>24794571.890000001</v>
      </c>
      <c r="OF23" s="273">
        <v>11559223.020000001</v>
      </c>
      <c r="OG23" s="273">
        <v>37528564.140000001</v>
      </c>
      <c r="OH23" s="273">
        <v>9533460.9699999988</v>
      </c>
      <c r="OI23" s="273">
        <v>12536659.699999999</v>
      </c>
      <c r="OJ23" s="273">
        <v>15155343.600000001</v>
      </c>
      <c r="OK23" s="273">
        <v>5418383.8799999999</v>
      </c>
      <c r="OL23" s="273">
        <v>6343887.6000000006</v>
      </c>
      <c r="OM23" s="273">
        <v>98417464.599999994</v>
      </c>
      <c r="ON23" s="273">
        <v>32515774.240000002</v>
      </c>
      <c r="OO23" s="273">
        <v>36458336.030000001</v>
      </c>
      <c r="OP23" s="273">
        <v>23875773.420000002</v>
      </c>
      <c r="OQ23" s="273">
        <v>12619792</v>
      </c>
      <c r="OR23" s="273">
        <v>8833057.6699999999</v>
      </c>
      <c r="OS23" s="273">
        <v>69408757.5</v>
      </c>
      <c r="OT23" s="273">
        <v>8142759.6900000004</v>
      </c>
      <c r="OU23" s="273">
        <v>8257061</v>
      </c>
      <c r="OV23" s="273">
        <v>14914478.91</v>
      </c>
      <c r="OW23" s="273">
        <v>13662064</v>
      </c>
      <c r="OX23" s="273">
        <v>27170047</v>
      </c>
      <c r="OY23" s="273">
        <v>7699498.9100000001</v>
      </c>
      <c r="OZ23" s="273">
        <v>6433596.3499999996</v>
      </c>
      <c r="PA23" s="273">
        <v>5716101.96</v>
      </c>
      <c r="PB23" s="273">
        <v>78582184.25</v>
      </c>
      <c r="PC23" s="273">
        <v>7162923.4500000002</v>
      </c>
      <c r="PD23" s="273">
        <v>18182553.59</v>
      </c>
      <c r="PE23" s="273">
        <v>3477242.1</v>
      </c>
      <c r="PF23" s="273">
        <v>11787938.359999999</v>
      </c>
      <c r="PG23" s="273">
        <v>23060106.629999999</v>
      </c>
      <c r="PH23" s="273">
        <v>7216356.2999999998</v>
      </c>
      <c r="PI23" s="273">
        <v>5583368</v>
      </c>
      <c r="PJ23" s="273">
        <v>10941369.030000001</v>
      </c>
      <c r="PK23" s="273">
        <v>8611373.7699999996</v>
      </c>
      <c r="PL23" s="273">
        <v>10277969.09</v>
      </c>
      <c r="PM23" s="273">
        <v>19715040</v>
      </c>
      <c r="PN23" s="273">
        <v>5116499</v>
      </c>
      <c r="PO23" s="273">
        <v>31424666.130000003</v>
      </c>
      <c r="PP23" s="273">
        <v>7158000.9500000002</v>
      </c>
      <c r="PQ23" s="273">
        <v>3753620</v>
      </c>
      <c r="PR23" s="273">
        <v>2188771.64</v>
      </c>
      <c r="PS23" s="273">
        <v>7608399.5</v>
      </c>
      <c r="PT23" s="273">
        <v>240655260.32999998</v>
      </c>
      <c r="PU23" s="273">
        <v>10709205.77</v>
      </c>
      <c r="PV23" s="273">
        <v>8006608.2000000002</v>
      </c>
      <c r="PW23" s="273">
        <v>13201566.449999999</v>
      </c>
      <c r="PX23" s="273">
        <v>74161404.449999988</v>
      </c>
      <c r="PY23" s="273">
        <v>17487259.469999999</v>
      </c>
      <c r="PZ23" s="273">
        <v>30789372</v>
      </c>
      <c r="QA23" s="273">
        <v>9093311</v>
      </c>
      <c r="QB23" s="273">
        <v>23230702.91</v>
      </c>
      <c r="QC23" s="273">
        <v>7347392.2000000002</v>
      </c>
      <c r="QD23" s="273">
        <v>19833353.579999998</v>
      </c>
      <c r="QE23" s="273">
        <v>9113825.3399999999</v>
      </c>
      <c r="QF23" s="273">
        <v>9253389.2599999998</v>
      </c>
      <c r="QG23" s="273">
        <v>13164592</v>
      </c>
      <c r="QH23" s="273">
        <v>12090379</v>
      </c>
      <c r="QI23" s="273">
        <v>10214487.199999999</v>
      </c>
      <c r="QJ23" s="273">
        <v>11042989.6</v>
      </c>
      <c r="QK23" s="273">
        <v>9266996</v>
      </c>
      <c r="QL23" s="273">
        <v>8334188</v>
      </c>
      <c r="QM23" s="273">
        <v>23250762.75</v>
      </c>
      <c r="QN23" s="273">
        <v>24785826.869999997</v>
      </c>
      <c r="QO23" s="273">
        <v>6955152</v>
      </c>
      <c r="QP23" s="273">
        <v>4214828</v>
      </c>
      <c r="QQ23" s="273">
        <v>3953866.68</v>
      </c>
      <c r="QR23" s="273">
        <v>2818146.94</v>
      </c>
      <c r="QS23" s="273">
        <v>3244290.6100000003</v>
      </c>
      <c r="QT23" s="273">
        <v>95834930.420000002</v>
      </c>
      <c r="QU23" s="273">
        <v>7474283</v>
      </c>
      <c r="QV23" s="273">
        <v>17219258.23</v>
      </c>
      <c r="QW23" s="273">
        <v>8643114.5999999996</v>
      </c>
      <c r="QX23" s="273">
        <v>9465583.9900000002</v>
      </c>
      <c r="QY23" s="273">
        <v>21793228.719999999</v>
      </c>
      <c r="QZ23" s="273">
        <v>10188494.18</v>
      </c>
      <c r="RA23" s="273">
        <v>16605673.130000001</v>
      </c>
      <c r="RB23" s="273">
        <v>18760120.199999999</v>
      </c>
      <c r="RC23" s="273">
        <v>6091554.6600000001</v>
      </c>
      <c r="RD23" s="273">
        <v>7868500</v>
      </c>
      <c r="RE23" s="273">
        <v>7267978</v>
      </c>
      <c r="RF23" s="273">
        <v>5429444.7799999993</v>
      </c>
      <c r="RG23" s="273">
        <v>156732203.67000002</v>
      </c>
      <c r="RH23" s="273">
        <v>18283823.960000001</v>
      </c>
      <c r="RI23" s="273">
        <v>8302870</v>
      </c>
      <c r="RJ23" s="273">
        <v>12366802.879999999</v>
      </c>
      <c r="RK23" s="273">
        <v>9693757.1699999999</v>
      </c>
      <c r="RL23" s="273">
        <v>12124082.859999999</v>
      </c>
      <c r="RM23" s="273">
        <v>25585721</v>
      </c>
      <c r="RN23" s="273">
        <v>7817338.0099999998</v>
      </c>
      <c r="RO23" s="273">
        <v>10594465.9</v>
      </c>
      <c r="RP23" s="273">
        <v>16644920.5</v>
      </c>
      <c r="RQ23" s="273">
        <v>18540129</v>
      </c>
      <c r="RR23" s="273">
        <v>5555636.3200000003</v>
      </c>
      <c r="RS23" s="273">
        <v>4790415.32</v>
      </c>
      <c r="RT23" s="273">
        <v>8146065.7300000004</v>
      </c>
      <c r="RU23" s="273">
        <v>6605633.0600000005</v>
      </c>
      <c r="RV23" s="273">
        <v>6705400.5</v>
      </c>
      <c r="RW23" s="273">
        <v>5536572.71</v>
      </c>
      <c r="RX23" s="273">
        <v>3003549.52</v>
      </c>
      <c r="RY23" s="273">
        <v>3469775.5</v>
      </c>
      <c r="RZ23" s="273">
        <v>4488130</v>
      </c>
      <c r="SA23" s="273">
        <v>62019906.850000001</v>
      </c>
      <c r="SB23" s="273">
        <v>11196940</v>
      </c>
      <c r="SC23" s="273">
        <v>10053650.85</v>
      </c>
      <c r="SD23" s="273">
        <v>7969975</v>
      </c>
      <c r="SE23" s="273">
        <v>7485941.46</v>
      </c>
      <c r="SF23" s="273">
        <v>10434700.85</v>
      </c>
      <c r="SG23" s="273">
        <v>6922767.25</v>
      </c>
      <c r="SH23" s="273">
        <v>16049453.84</v>
      </c>
      <c r="SI23" s="273">
        <v>9544301</v>
      </c>
      <c r="SJ23" s="273">
        <v>11659145.1</v>
      </c>
      <c r="SK23" s="273">
        <v>17209987.289999999</v>
      </c>
      <c r="SL23" s="273">
        <v>3549500</v>
      </c>
      <c r="SM23" s="273">
        <v>52352835.619999997</v>
      </c>
      <c r="SN23" s="273">
        <v>8841564</v>
      </c>
      <c r="SO23" s="273">
        <v>10783144.879999999</v>
      </c>
      <c r="SP23" s="273">
        <v>13567050.1</v>
      </c>
      <c r="SQ23" s="273">
        <v>9198597.4699999988</v>
      </c>
      <c r="SR23" s="273">
        <v>8843827</v>
      </c>
      <c r="SS23" s="273">
        <v>8127012</v>
      </c>
      <c r="ST23" s="273">
        <v>4872153</v>
      </c>
      <c r="SU23" s="273">
        <v>73493983.939999998</v>
      </c>
      <c r="SV23" s="273">
        <v>6835823.5</v>
      </c>
      <c r="SW23" s="273">
        <v>14371995.93</v>
      </c>
      <c r="SX23" s="273">
        <v>8841618</v>
      </c>
      <c r="SY23" s="273">
        <v>5170853.5</v>
      </c>
      <c r="SZ23" s="273">
        <v>6426459.5</v>
      </c>
      <c r="TA23" s="273">
        <v>6143174</v>
      </c>
      <c r="TB23" s="273">
        <v>20479745</v>
      </c>
      <c r="TC23" s="273">
        <v>5373642.5</v>
      </c>
      <c r="TD23" s="273">
        <v>5935985</v>
      </c>
      <c r="TE23" s="273">
        <v>7738920.4900000002</v>
      </c>
      <c r="TF23" s="273">
        <v>15579624</v>
      </c>
      <c r="TG23" s="273">
        <v>7187748</v>
      </c>
      <c r="TH23" s="273">
        <v>5144490.6400000006</v>
      </c>
      <c r="TI23" s="273">
        <v>156257607.30000001</v>
      </c>
      <c r="TJ23" s="273">
        <v>9845253.9100000001</v>
      </c>
      <c r="TK23" s="273">
        <v>7792063.1600000001</v>
      </c>
      <c r="TL23" s="273">
        <v>18446215.279999997</v>
      </c>
      <c r="TM23" s="273">
        <v>14922621.32</v>
      </c>
      <c r="TN23" s="273">
        <v>10424656.030000001</v>
      </c>
      <c r="TO23" s="273">
        <v>6523150.5</v>
      </c>
      <c r="TP23" s="273">
        <v>37788826</v>
      </c>
      <c r="TQ23" s="273">
        <v>11490075</v>
      </c>
      <c r="TR23" s="273">
        <v>21529984.09</v>
      </c>
      <c r="TS23" s="273">
        <v>17395693.07</v>
      </c>
      <c r="TT23" s="273">
        <v>10077776</v>
      </c>
      <c r="TU23" s="273">
        <v>5821501.5200000005</v>
      </c>
      <c r="TV23" s="273">
        <v>10900308.440000001</v>
      </c>
      <c r="TW23" s="273">
        <v>8118599.04</v>
      </c>
      <c r="TX23" s="273">
        <v>9356525</v>
      </c>
      <c r="TY23" s="273">
        <v>36686227.200000003</v>
      </c>
      <c r="TZ23" s="273">
        <v>8467803.5</v>
      </c>
      <c r="UA23" s="273">
        <v>58820651.060000002</v>
      </c>
      <c r="UB23" s="273">
        <v>15443121</v>
      </c>
      <c r="UC23" s="273">
        <v>6180061.3399999999</v>
      </c>
      <c r="UD23" s="273">
        <v>11551629.859999999</v>
      </c>
      <c r="UE23" s="273">
        <v>56968804</v>
      </c>
      <c r="UF23" s="273">
        <v>6345373.3700000001</v>
      </c>
      <c r="UG23" s="273">
        <v>5287439.2300000004</v>
      </c>
      <c r="UH23" s="273">
        <v>8277735.5600000005</v>
      </c>
      <c r="UI23" s="273">
        <v>8700851.9400000013</v>
      </c>
      <c r="UJ23" s="273">
        <v>37375522</v>
      </c>
      <c r="UK23" s="273">
        <v>12429684.1</v>
      </c>
      <c r="UL23" s="273">
        <v>8901935.2699999996</v>
      </c>
      <c r="UM23" s="273">
        <v>13786207.18</v>
      </c>
      <c r="UN23" s="273">
        <v>6392768.2599999998</v>
      </c>
      <c r="UO23" s="273">
        <v>10617656.619999999</v>
      </c>
      <c r="UP23" s="273">
        <v>192136548</v>
      </c>
      <c r="UQ23" s="273">
        <v>12746157.710000001</v>
      </c>
      <c r="UR23" s="273">
        <v>12613088.66</v>
      </c>
      <c r="US23" s="273">
        <v>39753097.590000004</v>
      </c>
      <c r="UT23" s="273">
        <v>3209886.23</v>
      </c>
      <c r="UU23" s="273">
        <v>9339429</v>
      </c>
      <c r="UV23" s="273">
        <v>24543812.220000003</v>
      </c>
      <c r="UW23" s="273">
        <v>7494674</v>
      </c>
      <c r="UX23" s="273">
        <v>8505807.1600000001</v>
      </c>
      <c r="UY23" s="273">
        <v>8291299</v>
      </c>
      <c r="UZ23" s="273">
        <v>11265659.32</v>
      </c>
      <c r="VA23" s="273">
        <v>24294553.859999999</v>
      </c>
      <c r="VB23" s="273">
        <v>11349215.859999999</v>
      </c>
      <c r="VC23" s="273">
        <v>24937407.539999999</v>
      </c>
      <c r="VD23" s="273">
        <v>7694232.6500000004</v>
      </c>
      <c r="VE23" s="273">
        <v>6342633.6699999999</v>
      </c>
      <c r="VF23" s="273">
        <v>7663125.8499999996</v>
      </c>
      <c r="VG23" s="273">
        <v>6171948</v>
      </c>
      <c r="VH23" s="273">
        <v>28459738.940000001</v>
      </c>
      <c r="VI23" s="273">
        <v>6069247.5199999996</v>
      </c>
      <c r="VJ23" s="273">
        <v>6232874.5499999998</v>
      </c>
      <c r="VK23" s="273">
        <v>3466922</v>
      </c>
      <c r="VL23" s="273">
        <v>74799500.640000001</v>
      </c>
      <c r="VM23" s="273">
        <v>8440685.3599999994</v>
      </c>
      <c r="VN23" s="273">
        <v>8805033</v>
      </c>
      <c r="VO23" s="273">
        <v>14128764.530000001</v>
      </c>
      <c r="VP23" s="273">
        <v>21541612.66</v>
      </c>
      <c r="VQ23" s="273">
        <v>12628930</v>
      </c>
      <c r="VR23" s="273">
        <v>13930551.5</v>
      </c>
      <c r="VS23" s="273">
        <v>7808133.1200000001</v>
      </c>
      <c r="VT23" s="273">
        <v>10774260.5</v>
      </c>
      <c r="VU23" s="273">
        <v>36549130.219999999</v>
      </c>
      <c r="VV23" s="273">
        <v>8873979.8500000015</v>
      </c>
      <c r="VW23" s="273">
        <v>13683435.800000001</v>
      </c>
      <c r="VX23" s="273">
        <v>10525750</v>
      </c>
      <c r="VY23" s="273">
        <v>7566250.5</v>
      </c>
      <c r="VZ23" s="273">
        <v>7023798.7800000003</v>
      </c>
      <c r="WA23" s="273">
        <v>303646986.87</v>
      </c>
      <c r="WB23" s="273">
        <v>22844284.379999999</v>
      </c>
      <c r="WC23" s="273">
        <v>17407362</v>
      </c>
      <c r="WD23" s="273">
        <v>8714454.7599999998</v>
      </c>
      <c r="WE23" s="273">
        <v>11002145.49</v>
      </c>
      <c r="WF23" s="273">
        <v>12200873.26</v>
      </c>
      <c r="WG23" s="273">
        <v>18742941</v>
      </c>
      <c r="WH23" s="273">
        <v>25138400</v>
      </c>
      <c r="WI23" s="273">
        <v>13748130.659999998</v>
      </c>
      <c r="WJ23" s="273">
        <v>15840264.129999999</v>
      </c>
      <c r="WK23" s="273">
        <v>12655500</v>
      </c>
      <c r="WL23" s="273">
        <v>26281990.989999998</v>
      </c>
      <c r="WM23" s="273">
        <v>15190562</v>
      </c>
      <c r="WN23" s="273">
        <v>19793451</v>
      </c>
      <c r="WO23" s="273">
        <v>30782652.949999999</v>
      </c>
      <c r="WP23" s="273">
        <v>14670512</v>
      </c>
      <c r="WQ23" s="273">
        <v>14161078.25</v>
      </c>
      <c r="WR23" s="273">
        <v>16694767.9</v>
      </c>
      <c r="WS23" s="273">
        <v>9123863.879999999</v>
      </c>
      <c r="WT23" s="273">
        <v>26851861.149999999</v>
      </c>
      <c r="WU23" s="273">
        <v>60468900.640000001</v>
      </c>
      <c r="WV23" s="273">
        <v>14757320</v>
      </c>
      <c r="WW23" s="273">
        <v>8883313</v>
      </c>
      <c r="WX23" s="273">
        <v>8917581</v>
      </c>
      <c r="WY23" s="273">
        <v>10842278.5</v>
      </c>
      <c r="WZ23" s="273">
        <v>8884447</v>
      </c>
      <c r="XA23" s="273">
        <v>10419661</v>
      </c>
      <c r="XB23" s="273">
        <v>10263316.09</v>
      </c>
      <c r="XC23" s="273">
        <v>29617938.239999998</v>
      </c>
      <c r="XD23" s="273">
        <v>8577559.4100000001</v>
      </c>
      <c r="XE23" s="273">
        <v>4356820</v>
      </c>
      <c r="XF23" s="273">
        <v>4511663.3099999996</v>
      </c>
      <c r="XG23" s="273">
        <v>5343167.2300000004</v>
      </c>
      <c r="XH23" s="273">
        <v>157712483.05000001</v>
      </c>
      <c r="XI23" s="273">
        <v>15522994.309999999</v>
      </c>
      <c r="XJ23" s="273">
        <v>16168812.6</v>
      </c>
      <c r="XK23" s="273">
        <v>54597324.820000008</v>
      </c>
      <c r="XL23" s="273">
        <v>13506518.359999999</v>
      </c>
      <c r="XM23" s="273">
        <v>17315635.75</v>
      </c>
      <c r="XN23" s="273">
        <v>24973880</v>
      </c>
      <c r="XO23" s="273">
        <v>15019538</v>
      </c>
      <c r="XP23" s="273">
        <v>13654548.640000001</v>
      </c>
      <c r="XQ23" s="273">
        <v>27508540.930000003</v>
      </c>
      <c r="XR23" s="273">
        <v>20371380.920000002</v>
      </c>
      <c r="XS23" s="273">
        <v>10189232.84</v>
      </c>
      <c r="XT23" s="273">
        <v>7726936</v>
      </c>
      <c r="XU23" s="273">
        <v>9028509</v>
      </c>
      <c r="XV23" s="273">
        <v>10886039</v>
      </c>
      <c r="XW23" s="273">
        <v>10254754.77</v>
      </c>
      <c r="XX23" s="273">
        <v>6630841.2199999997</v>
      </c>
      <c r="XY23" s="273">
        <v>8113133.6499999994</v>
      </c>
      <c r="XZ23" s="273">
        <v>8505438.0999999996</v>
      </c>
      <c r="YA23" s="273">
        <v>8091088.3100000005</v>
      </c>
      <c r="YB23" s="273">
        <v>8360179</v>
      </c>
      <c r="YC23" s="273">
        <v>8717379.1999999993</v>
      </c>
      <c r="YD23" s="273">
        <v>6183856</v>
      </c>
      <c r="YE23" s="273">
        <v>163699677.5</v>
      </c>
      <c r="YF23" s="273">
        <v>11878517</v>
      </c>
      <c r="YG23" s="273">
        <v>17929068</v>
      </c>
      <c r="YH23" s="273">
        <v>7786239.5999999996</v>
      </c>
      <c r="YI23" s="273">
        <v>43625229.480000004</v>
      </c>
      <c r="YJ23" s="273">
        <v>15003279.899999999</v>
      </c>
      <c r="YK23" s="273">
        <v>20108634.170000002</v>
      </c>
      <c r="YL23" s="273">
        <v>9191683</v>
      </c>
      <c r="YM23" s="273">
        <v>40146501.980000004</v>
      </c>
      <c r="YN23" s="273">
        <v>28472273</v>
      </c>
      <c r="YO23" s="273">
        <v>18610217.440000001</v>
      </c>
      <c r="YP23" s="273">
        <v>11368795.309999999</v>
      </c>
      <c r="YQ23" s="273">
        <v>8495202</v>
      </c>
      <c r="YR23" s="273">
        <v>9635165.9100000001</v>
      </c>
      <c r="YS23" s="273">
        <v>6425854.9399999995</v>
      </c>
      <c r="YT23" s="273">
        <v>7046996.3399999999</v>
      </c>
      <c r="YU23" s="273">
        <v>5429363</v>
      </c>
      <c r="YV23" s="273">
        <v>47462192.210000001</v>
      </c>
      <c r="YW23" s="273">
        <v>6263205.5499999998</v>
      </c>
      <c r="YX23" s="273">
        <v>6267152</v>
      </c>
      <c r="YY23" s="273">
        <v>5585003.9299999997</v>
      </c>
      <c r="YZ23" s="273">
        <v>6321784</v>
      </c>
      <c r="ZA23" s="273">
        <v>3541069.4299999997</v>
      </c>
      <c r="ZB23" s="273">
        <v>6720316</v>
      </c>
      <c r="ZC23" s="273">
        <v>59456841</v>
      </c>
      <c r="ZD23" s="273">
        <v>6265568</v>
      </c>
      <c r="ZE23" s="273">
        <v>11885182.199999999</v>
      </c>
      <c r="ZF23" s="273">
        <v>10379752.99</v>
      </c>
      <c r="ZG23" s="273">
        <v>6107747</v>
      </c>
      <c r="ZH23" s="273">
        <v>8951577.8000000007</v>
      </c>
      <c r="ZI23" s="273">
        <v>5214051.55</v>
      </c>
      <c r="ZJ23" s="273">
        <v>4749160.22</v>
      </c>
      <c r="ZK23" s="273">
        <v>24268379</v>
      </c>
      <c r="ZL23" s="273">
        <v>136707708</v>
      </c>
      <c r="ZM23" s="273">
        <v>6134958.5</v>
      </c>
      <c r="ZN23" s="273">
        <v>11286461.199999999</v>
      </c>
      <c r="ZO23" s="273">
        <v>34181725.619999997</v>
      </c>
      <c r="ZP23" s="273">
        <v>23569962.189999998</v>
      </c>
      <c r="ZQ23" s="273">
        <v>8595235</v>
      </c>
      <c r="ZR23" s="273">
        <v>10171149</v>
      </c>
      <c r="ZS23" s="273">
        <v>18488332.949999999</v>
      </c>
      <c r="ZT23" s="273">
        <v>15148498</v>
      </c>
      <c r="ZU23" s="273">
        <v>17469870.049999997</v>
      </c>
      <c r="ZV23" s="273">
        <v>5166430.82</v>
      </c>
      <c r="ZW23" s="273">
        <v>6170890</v>
      </c>
      <c r="ZX23" s="273">
        <v>7070765.5800000001</v>
      </c>
      <c r="ZY23" s="273">
        <v>10787523.5</v>
      </c>
      <c r="ZZ23" s="273">
        <v>7538322</v>
      </c>
      <c r="AAA23" s="273">
        <v>9386987</v>
      </c>
      <c r="AAB23" s="273">
        <v>6620939</v>
      </c>
      <c r="AAC23" s="273">
        <v>6376176.5</v>
      </c>
      <c r="AAD23" s="273">
        <v>6143449.75</v>
      </c>
      <c r="AAE23" s="273">
        <v>5854042.7699999996</v>
      </c>
      <c r="AAF23" s="273">
        <v>6143036.0499999998</v>
      </c>
      <c r="AAG23" s="273">
        <v>4908376.5</v>
      </c>
      <c r="AAH23" s="273">
        <v>54536534.689999998</v>
      </c>
      <c r="AAI23" s="273">
        <v>8447317</v>
      </c>
      <c r="AAJ23" s="273">
        <v>7871223.5</v>
      </c>
      <c r="AAK23" s="273">
        <v>8536097.4399999995</v>
      </c>
      <c r="AAL23" s="273">
        <v>6333171.7999999998</v>
      </c>
      <c r="AAM23" s="273">
        <v>11409076</v>
      </c>
      <c r="AAN23" s="273">
        <v>6447400</v>
      </c>
      <c r="AAO23" s="273">
        <v>193584708.66999999</v>
      </c>
      <c r="AAP23" s="273">
        <v>12676503</v>
      </c>
      <c r="AAQ23" s="273">
        <v>8501800</v>
      </c>
      <c r="AAR23" s="273">
        <v>18158376.5</v>
      </c>
      <c r="AAS23" s="273">
        <v>14304770.140000001</v>
      </c>
      <c r="AAT23" s="273">
        <v>8639820</v>
      </c>
      <c r="AAU23" s="273">
        <v>14358256</v>
      </c>
      <c r="AAV23" s="273">
        <v>14076114.84</v>
      </c>
      <c r="AAW23" s="273">
        <v>34475686</v>
      </c>
      <c r="AAX23" s="273">
        <v>10216006</v>
      </c>
      <c r="AAY23" s="273">
        <v>13351976.779999999</v>
      </c>
      <c r="AAZ23" s="273">
        <v>54204509.5</v>
      </c>
      <c r="ABA23" s="273">
        <v>26949635.899999999</v>
      </c>
      <c r="ABB23" s="273">
        <v>7554116</v>
      </c>
      <c r="ABC23" s="273">
        <v>8712641.5099999998</v>
      </c>
      <c r="ABD23" s="273">
        <v>9060520.3900000006</v>
      </c>
      <c r="ABE23" s="273">
        <v>7649761</v>
      </c>
      <c r="ABF23" s="273">
        <v>10950235</v>
      </c>
      <c r="ABG23" s="273">
        <v>8525098.8599999994</v>
      </c>
      <c r="ABH23" s="273">
        <v>75334849</v>
      </c>
      <c r="ABI23" s="273">
        <v>57110824.130000003</v>
      </c>
      <c r="ABJ23" s="273">
        <v>6374611</v>
      </c>
      <c r="ABK23" s="273">
        <v>6051590.8099999996</v>
      </c>
      <c r="ABL23" s="273">
        <v>4936508</v>
      </c>
      <c r="ABM23" s="273">
        <v>4543297.66</v>
      </c>
      <c r="ABN23" s="273">
        <v>4484296</v>
      </c>
      <c r="ABO23" s="273">
        <v>84967536.75999999</v>
      </c>
      <c r="ABP23" s="273">
        <v>10456674.02</v>
      </c>
      <c r="ABQ23" s="273">
        <v>6545876.2199999997</v>
      </c>
      <c r="ABR23" s="273">
        <v>13497746.620000001</v>
      </c>
      <c r="ABS23" s="273">
        <v>13136986.060000001</v>
      </c>
      <c r="ABT23" s="273">
        <v>8398995.8399999999</v>
      </c>
      <c r="ABU23" s="273">
        <v>8048565.1800000006</v>
      </c>
      <c r="ABV23" s="273">
        <v>9089624.4199999999</v>
      </c>
      <c r="ABW23" s="273">
        <v>1910045</v>
      </c>
      <c r="ABX23" s="273">
        <v>87464101.200000003</v>
      </c>
      <c r="ABY23" s="273">
        <v>4706371.8999999994</v>
      </c>
      <c r="ABZ23" s="273">
        <v>8374203.9199999999</v>
      </c>
      <c r="ACA23" s="273">
        <v>4316585.38</v>
      </c>
      <c r="ACB23" s="273">
        <v>4990102.18</v>
      </c>
      <c r="ACC23" s="273">
        <v>21150200.5</v>
      </c>
      <c r="ACD23" s="273">
        <v>5469910.8499999996</v>
      </c>
      <c r="ACE23" s="273">
        <v>7747861.5</v>
      </c>
      <c r="ACF23" s="273">
        <v>5144352.16</v>
      </c>
      <c r="ACG23" s="273">
        <v>7863381.0099999998</v>
      </c>
      <c r="ACH23" s="273">
        <v>3665735.32</v>
      </c>
      <c r="ACI23" s="273">
        <v>161890905.68000001</v>
      </c>
      <c r="ACJ23" s="273">
        <v>6388423</v>
      </c>
      <c r="ACK23" s="273">
        <v>6754639.9900000002</v>
      </c>
      <c r="ACL23" s="273">
        <v>13155843</v>
      </c>
      <c r="ACM23" s="273">
        <v>5402977.6799999997</v>
      </c>
      <c r="ACN23" s="273">
        <v>7971737</v>
      </c>
      <c r="ACO23" s="273">
        <v>16097637</v>
      </c>
      <c r="ACP23" s="273">
        <v>41432357.789999999</v>
      </c>
      <c r="ACQ23" s="273">
        <v>39033928.840000004</v>
      </c>
      <c r="ACR23" s="273">
        <v>7519145.0100000007</v>
      </c>
      <c r="ACS23" s="273">
        <v>12285259.75</v>
      </c>
      <c r="ACT23" s="273">
        <v>10601701.210000001</v>
      </c>
      <c r="ACU23" s="273">
        <v>8502284</v>
      </c>
      <c r="ACV23" s="273">
        <v>23440235.25</v>
      </c>
      <c r="ACW23" s="273">
        <v>8012087</v>
      </c>
      <c r="ACX23" s="273">
        <v>9971588</v>
      </c>
      <c r="ACY23" s="273">
        <v>5877984</v>
      </c>
      <c r="ACZ23" s="273">
        <v>8076604.3799999999</v>
      </c>
      <c r="ADA23" s="273">
        <v>2925312</v>
      </c>
      <c r="ADB23" s="273">
        <v>4708146.5</v>
      </c>
      <c r="ADC23" s="273">
        <v>6161841.96</v>
      </c>
      <c r="ADD23" s="273">
        <v>3616758.92</v>
      </c>
      <c r="ADE23" s="273">
        <v>4980915.76</v>
      </c>
      <c r="ADF23" s="273">
        <v>31517548.77</v>
      </c>
      <c r="ADG23" s="273">
        <v>21859562.539999999</v>
      </c>
      <c r="ADH23" s="273">
        <v>3204270.5199999996</v>
      </c>
      <c r="ADI23" s="273">
        <v>3771784.98</v>
      </c>
      <c r="ADJ23" s="273">
        <v>6114897.8999999994</v>
      </c>
      <c r="ADK23" s="273">
        <v>2148816.4500000002</v>
      </c>
      <c r="ADL23" s="273">
        <v>4014009.82</v>
      </c>
      <c r="ADM23" s="273">
        <v>4111341.53</v>
      </c>
      <c r="ADN23" s="273">
        <v>7329837.4299999997</v>
      </c>
      <c r="ADO23" s="273">
        <v>172162021.55000001</v>
      </c>
      <c r="ADP23" s="273">
        <v>22375457.709999997</v>
      </c>
      <c r="ADQ23" s="273">
        <v>22057658.25</v>
      </c>
      <c r="ADR23" s="273">
        <v>13460432.52</v>
      </c>
      <c r="ADS23" s="273">
        <v>47957545.039999999</v>
      </c>
      <c r="ADT23" s="273">
        <v>4409004.96</v>
      </c>
      <c r="ADU23" s="273">
        <v>6607275.5099999998</v>
      </c>
      <c r="ADV23" s="273">
        <v>9242778.1600000001</v>
      </c>
      <c r="ADW23" s="273">
        <v>7127420</v>
      </c>
      <c r="ADX23" s="273">
        <v>3810856.09</v>
      </c>
      <c r="ADY23" s="273">
        <v>142894991.31</v>
      </c>
      <c r="ADZ23" s="273">
        <v>43682962.909999996</v>
      </c>
      <c r="AEA23" s="273">
        <v>36972006.939999998</v>
      </c>
      <c r="AEB23" s="273">
        <v>8065607.9100000001</v>
      </c>
      <c r="AEC23" s="273">
        <v>16227290.260000002</v>
      </c>
      <c r="AED23" s="273">
        <v>18444944.400000002</v>
      </c>
      <c r="AEE23" s="273">
        <v>14816167.08</v>
      </c>
      <c r="AEF23" s="273">
        <v>12552966.42</v>
      </c>
      <c r="AEG23" s="273">
        <v>15177008.390000001</v>
      </c>
      <c r="AEH23" s="273">
        <v>10601922.210000001</v>
      </c>
      <c r="AEI23" s="273">
        <v>15717548.300000001</v>
      </c>
      <c r="AEJ23" s="273">
        <v>16963555.030000001</v>
      </c>
      <c r="AEK23" s="273">
        <v>8959999</v>
      </c>
      <c r="AEL23" s="273">
        <v>17840771</v>
      </c>
      <c r="AEM23" s="273">
        <v>13640723.210000001</v>
      </c>
      <c r="AEN23" s="273">
        <v>10490308.359999999</v>
      </c>
      <c r="AEO23" s="273">
        <v>11173882.609999999</v>
      </c>
      <c r="AEP23" s="273">
        <v>22468499.43</v>
      </c>
      <c r="AEQ23" s="273">
        <v>10532890</v>
      </c>
      <c r="AER23" s="273">
        <v>12437759.549999999</v>
      </c>
      <c r="AES23" s="273">
        <v>119172639.09</v>
      </c>
      <c r="AET23" s="273">
        <v>16251865</v>
      </c>
      <c r="AEU23" s="273">
        <v>14722736.84</v>
      </c>
      <c r="AEV23" s="273">
        <v>8895505.75</v>
      </c>
      <c r="AEW23" s="273">
        <v>9799709</v>
      </c>
      <c r="AEX23" s="273">
        <v>26478856.039999999</v>
      </c>
      <c r="AEY23" s="273">
        <v>8323099.8600000003</v>
      </c>
      <c r="AEZ23" s="273">
        <v>9048768.75</v>
      </c>
      <c r="AFA23" s="273">
        <v>10178080</v>
      </c>
      <c r="AFB23" s="273">
        <v>7409637.0999999996</v>
      </c>
      <c r="AFC23" s="273">
        <v>54521261.399999999</v>
      </c>
      <c r="AFD23" s="273">
        <v>33606489.609999999</v>
      </c>
      <c r="AFE23" s="273">
        <v>14421086.32</v>
      </c>
      <c r="AFF23" s="273">
        <v>12612476</v>
      </c>
      <c r="AFG23" s="273">
        <v>22201048.02</v>
      </c>
      <c r="AFH23" s="273">
        <v>13201336.34</v>
      </c>
      <c r="AFI23" s="273">
        <v>12562769</v>
      </c>
      <c r="AFJ23" s="273">
        <v>10892975</v>
      </c>
      <c r="AFK23" s="273">
        <v>8341552</v>
      </c>
      <c r="AFL23" s="273">
        <v>7491679.7400000002</v>
      </c>
      <c r="AFM23" s="273">
        <v>14088873.380000001</v>
      </c>
      <c r="AFN23" s="273">
        <v>6169903</v>
      </c>
      <c r="AFO23" s="273">
        <v>8579936.8000000007</v>
      </c>
      <c r="AFP23" s="273">
        <v>58084764.399999999</v>
      </c>
      <c r="AFQ23" s="273">
        <v>16493192.35</v>
      </c>
      <c r="AFR23" s="273">
        <v>13490931.76</v>
      </c>
      <c r="AFS23" s="273">
        <v>9293094.0000000019</v>
      </c>
      <c r="AFT23" s="273">
        <v>11536805.32</v>
      </c>
      <c r="AFU23" s="273">
        <v>9550314.2300000004</v>
      </c>
      <c r="AFV23" s="273">
        <v>5730707.3599999994</v>
      </c>
      <c r="AFW23" s="273">
        <v>11411456</v>
      </c>
      <c r="AFX23" s="273">
        <v>13676124.859999999</v>
      </c>
      <c r="AFY23" s="273">
        <v>6522946.3099999996</v>
      </c>
      <c r="AFZ23" s="273">
        <v>15486818.270000001</v>
      </c>
      <c r="AGA23" s="273">
        <v>7070188.6699999999</v>
      </c>
      <c r="AGB23" s="273">
        <v>87960085.400000006</v>
      </c>
      <c r="AGC23" s="273">
        <v>6535212.5899999999</v>
      </c>
      <c r="AGD23" s="273">
        <v>9032537.6400000006</v>
      </c>
      <c r="AGE23" s="273">
        <v>8693246.4399999995</v>
      </c>
      <c r="AGF23" s="273">
        <v>15741190.879999999</v>
      </c>
      <c r="AGG23" s="273">
        <v>11104218</v>
      </c>
      <c r="AGH23" s="273">
        <v>4895515</v>
      </c>
      <c r="AGI23" s="273">
        <v>8383073.8599999994</v>
      </c>
      <c r="AGJ23" s="273">
        <v>5582942.6200000001</v>
      </c>
      <c r="AGK23" s="273">
        <v>7922087.8399999999</v>
      </c>
      <c r="AGL23" s="273">
        <v>6871364.1699999999</v>
      </c>
      <c r="AGM23" s="273">
        <v>92009696.219999999</v>
      </c>
      <c r="AGN23" s="273">
        <v>18360189.18</v>
      </c>
      <c r="AGO23" s="273">
        <v>12946883.23</v>
      </c>
      <c r="AGP23" s="273">
        <v>10698921.9</v>
      </c>
      <c r="AGQ23" s="273">
        <v>22333345.439999998</v>
      </c>
      <c r="AGR23" s="273">
        <v>14885033.530000001</v>
      </c>
      <c r="AGS23" s="273">
        <v>8667184.5600000005</v>
      </c>
      <c r="AGT23" s="273">
        <v>14145508.529999999</v>
      </c>
      <c r="AGU23" s="273">
        <v>153987941.27000001</v>
      </c>
      <c r="AGV23" s="273">
        <v>98910999.090000004</v>
      </c>
      <c r="AGW23" s="273">
        <v>10338598.369999999</v>
      </c>
      <c r="AGX23" s="273">
        <v>21496477.440000001</v>
      </c>
      <c r="AGY23" s="273">
        <v>22893232.169999998</v>
      </c>
      <c r="AGZ23" s="273">
        <v>20391229</v>
      </c>
      <c r="AHA23" s="273">
        <v>13822902.07</v>
      </c>
      <c r="AHB23" s="273">
        <v>15607668.689999999</v>
      </c>
      <c r="AHC23" s="273">
        <v>8385273</v>
      </c>
      <c r="AHD23" s="273">
        <v>14099844.34</v>
      </c>
      <c r="AHE23" s="273">
        <v>14323508.15</v>
      </c>
      <c r="AHF23" s="273">
        <v>8565723.0800000001</v>
      </c>
      <c r="AHG23" s="273">
        <v>8647617.1999999993</v>
      </c>
      <c r="AHH23" s="273">
        <v>8164223.2000000002</v>
      </c>
      <c r="AHI23" s="273">
        <v>9236245</v>
      </c>
      <c r="AHJ23" s="273">
        <v>7237184.8900000006</v>
      </c>
      <c r="AHK23" s="273">
        <v>8468105.0299999993</v>
      </c>
      <c r="AHL23" s="273">
        <v>40917479.050000004</v>
      </c>
      <c r="AHM23" s="273">
        <v>4931508.8600000003</v>
      </c>
      <c r="AHN23" s="273">
        <v>5817399.04</v>
      </c>
      <c r="AHO23" s="273">
        <v>7969599.8399999999</v>
      </c>
      <c r="AHP23" s="273">
        <v>13347295.609999999</v>
      </c>
      <c r="AHQ23" s="294">
        <v>4102437.94</v>
      </c>
      <c r="AHR23" s="329">
        <v>5840790.8800000008</v>
      </c>
      <c r="AHS23" s="294">
        <f t="shared" si="18"/>
        <v>17788093430.680004</v>
      </c>
      <c r="AHT23" s="271" t="b">
        <f t="shared" si="1"/>
        <v>1</v>
      </c>
      <c r="AHU23" s="271" t="s">
        <v>27</v>
      </c>
    </row>
    <row r="24" spans="1:905" ht="23.4" customHeight="1" x14ac:dyDescent="0.8">
      <c r="B24" s="270" t="s">
        <v>29</v>
      </c>
      <c r="C24" s="271" t="s">
        <v>30</v>
      </c>
      <c r="D24" s="273">
        <v>475203049</v>
      </c>
      <c r="E24" s="273">
        <v>26559720</v>
      </c>
      <c r="F24" s="273">
        <v>39864841.829999998</v>
      </c>
      <c r="G24" s="273">
        <v>13973442</v>
      </c>
      <c r="H24" s="273">
        <v>58074030.5</v>
      </c>
      <c r="I24" s="273">
        <v>22574720</v>
      </c>
      <c r="J24" s="273">
        <v>46398374.329999998</v>
      </c>
      <c r="K24" s="273">
        <v>31292880.960000001</v>
      </c>
      <c r="L24" s="273">
        <v>30561711.289999999</v>
      </c>
      <c r="M24" s="273">
        <v>19334105</v>
      </c>
      <c r="N24" s="273">
        <v>21336740</v>
      </c>
      <c r="O24" s="273">
        <v>16924610</v>
      </c>
      <c r="P24" s="273">
        <v>25847123.75</v>
      </c>
      <c r="Q24" s="273">
        <v>16004457.5</v>
      </c>
      <c r="R24" s="273">
        <v>14759387.5</v>
      </c>
      <c r="S24" s="273">
        <v>36980991.25</v>
      </c>
      <c r="T24" s="273">
        <v>18531517.25</v>
      </c>
      <c r="U24" s="273">
        <v>10133582.5</v>
      </c>
      <c r="V24" s="273">
        <v>389725639.99000001</v>
      </c>
      <c r="W24" s="273">
        <v>111036997.28</v>
      </c>
      <c r="X24" s="273">
        <v>26412827.84</v>
      </c>
      <c r="Y24" s="273">
        <v>40030898.079999998</v>
      </c>
      <c r="Z24" s="273">
        <v>26280691</v>
      </c>
      <c r="AA24" s="273">
        <v>29256599.949999999</v>
      </c>
      <c r="AB24" s="273">
        <v>17107459</v>
      </c>
      <c r="AC24" s="273">
        <v>114673721.72</v>
      </c>
      <c r="AD24" s="273">
        <v>38793431.829999998</v>
      </c>
      <c r="AE24" s="273">
        <v>18573737.309999999</v>
      </c>
      <c r="AF24" s="273">
        <v>72193330.140000001</v>
      </c>
      <c r="AG24" s="273">
        <v>24850442.600000001</v>
      </c>
      <c r="AH24" s="273">
        <v>89776482.520000011</v>
      </c>
      <c r="AI24" s="273">
        <v>38398930.409999996</v>
      </c>
      <c r="AJ24" s="273">
        <v>25553313.759999998</v>
      </c>
      <c r="AK24" s="273">
        <v>18108506.639999997</v>
      </c>
      <c r="AL24" s="273">
        <v>40297619.919999994</v>
      </c>
      <c r="AM24" s="273">
        <v>27852699.5</v>
      </c>
      <c r="AN24" s="273">
        <v>19098282.93</v>
      </c>
      <c r="AO24" s="273">
        <v>22583547.98</v>
      </c>
      <c r="AP24" s="273">
        <v>19527462.539999999</v>
      </c>
      <c r="AQ24" s="273">
        <v>15075543.350000001</v>
      </c>
      <c r="AR24" s="273">
        <v>15531065.92</v>
      </c>
      <c r="AS24" s="273">
        <v>14893186</v>
      </c>
      <c r="AT24" s="273">
        <v>169021472.80000001</v>
      </c>
      <c r="AU24" s="273">
        <v>12078985</v>
      </c>
      <c r="AV24" s="273">
        <v>11672980</v>
      </c>
      <c r="AW24" s="273">
        <v>17460900</v>
      </c>
      <c r="AX24" s="273">
        <v>22307142.5</v>
      </c>
      <c r="AY24" s="273">
        <v>30934614</v>
      </c>
      <c r="AZ24" s="273">
        <v>12488771.5</v>
      </c>
      <c r="BA24" s="273">
        <v>12143290</v>
      </c>
      <c r="BB24" s="273">
        <v>10737688.219999999</v>
      </c>
      <c r="BC24" s="273">
        <v>12945097.5</v>
      </c>
      <c r="BD24" s="273">
        <v>11548825</v>
      </c>
      <c r="BE24" s="273">
        <v>11711484.5</v>
      </c>
      <c r="BF24" s="273">
        <v>54385763.5</v>
      </c>
      <c r="BG24" s="273">
        <v>11242162.5</v>
      </c>
      <c r="BH24" s="273">
        <v>6329642</v>
      </c>
      <c r="BI24" s="273">
        <v>137105119.5</v>
      </c>
      <c r="BJ24" s="273">
        <v>85783635.75</v>
      </c>
      <c r="BK24" s="273">
        <v>19449393.18</v>
      </c>
      <c r="BL24" s="273">
        <v>15830189.35</v>
      </c>
      <c r="BM24" s="273">
        <v>22103253.219999999</v>
      </c>
      <c r="BN24" s="273">
        <v>19457678.5</v>
      </c>
      <c r="BO24" s="273">
        <v>12245909</v>
      </c>
      <c r="BP24" s="273">
        <v>4023502</v>
      </c>
      <c r="BQ24" s="273">
        <v>3259375.5</v>
      </c>
      <c r="BR24" s="273">
        <v>168109616.25</v>
      </c>
      <c r="BS24" s="273">
        <v>19663478.329999998</v>
      </c>
      <c r="BT24" s="273">
        <v>20036742.75</v>
      </c>
      <c r="BU24" s="273">
        <v>18430855</v>
      </c>
      <c r="BV24" s="273">
        <v>17059179</v>
      </c>
      <c r="BW24" s="273">
        <v>17835335.52</v>
      </c>
      <c r="BX24" s="273">
        <v>12776703.5</v>
      </c>
      <c r="BY24" s="273">
        <v>17339884.5</v>
      </c>
      <c r="BZ24" s="273">
        <v>74529315.00999999</v>
      </c>
      <c r="CA24" s="273">
        <v>21195946</v>
      </c>
      <c r="CB24" s="273">
        <v>28969107.640000001</v>
      </c>
      <c r="CC24" s="273">
        <v>57488437.490000002</v>
      </c>
      <c r="CD24" s="273">
        <v>19115670.670000002</v>
      </c>
      <c r="CE24" s="273">
        <v>19398741</v>
      </c>
      <c r="CF24" s="273">
        <v>16877360</v>
      </c>
      <c r="CG24" s="273">
        <v>356022259.81999999</v>
      </c>
      <c r="CH24" s="273">
        <v>14596782.5</v>
      </c>
      <c r="CI24" s="273">
        <v>60721737.5</v>
      </c>
      <c r="CJ24" s="273">
        <v>14618030.199999999</v>
      </c>
      <c r="CK24" s="273">
        <v>20794066.5</v>
      </c>
      <c r="CL24" s="273">
        <v>16286306.5</v>
      </c>
      <c r="CM24" s="273">
        <v>17824458.25</v>
      </c>
      <c r="CN24" s="273">
        <v>34762862.670000002</v>
      </c>
      <c r="CO24" s="273">
        <v>9879863.3399999999</v>
      </c>
      <c r="CP24" s="273">
        <v>15539211.5</v>
      </c>
      <c r="CQ24" s="273">
        <v>13779519</v>
      </c>
      <c r="CR24" s="273">
        <v>17880231.5</v>
      </c>
      <c r="CS24" s="273">
        <v>12741764</v>
      </c>
      <c r="CT24" s="273">
        <v>157073243.5</v>
      </c>
      <c r="CU24" s="273">
        <v>13295972.5</v>
      </c>
      <c r="CV24" s="273">
        <v>14724149</v>
      </c>
      <c r="CW24" s="273">
        <v>37117491.5</v>
      </c>
      <c r="CX24" s="273">
        <v>17058562.5</v>
      </c>
      <c r="CY24" s="273">
        <v>21617066.75</v>
      </c>
      <c r="CZ24" s="273">
        <v>11144102</v>
      </c>
      <c r="DA24" s="273">
        <v>9723514.5</v>
      </c>
      <c r="DB24" s="273">
        <v>107820087.69999999</v>
      </c>
      <c r="DC24" s="273">
        <v>156289407.03999999</v>
      </c>
      <c r="DD24" s="273">
        <v>20035482.510000002</v>
      </c>
      <c r="DE24" s="273">
        <v>15913039.959999999</v>
      </c>
      <c r="DF24" s="273">
        <v>42413832.759999998</v>
      </c>
      <c r="DG24" s="273">
        <v>44991994</v>
      </c>
      <c r="DH24" s="273">
        <v>37342633</v>
      </c>
      <c r="DI24" s="273">
        <v>45843444.140000001</v>
      </c>
      <c r="DJ24" s="273">
        <v>15545847.27</v>
      </c>
      <c r="DK24" s="273">
        <v>402335385.48000002</v>
      </c>
      <c r="DL24" s="273">
        <v>19305723</v>
      </c>
      <c r="DM24" s="273">
        <v>26953942.5</v>
      </c>
      <c r="DN24" s="273">
        <v>19243872.030000001</v>
      </c>
      <c r="DO24" s="273">
        <v>21153125.82</v>
      </c>
      <c r="DP24" s="273">
        <v>19571419.23</v>
      </c>
      <c r="DQ24" s="273">
        <v>43429168.590000004</v>
      </c>
      <c r="DR24" s="273">
        <v>21016597.030000001</v>
      </c>
      <c r="DS24" s="273">
        <v>53519228.560000002</v>
      </c>
      <c r="DT24" s="273">
        <v>189794846.89000002</v>
      </c>
      <c r="DU24" s="273">
        <v>29220349</v>
      </c>
      <c r="DV24" s="273">
        <v>74403801.25</v>
      </c>
      <c r="DW24" s="273">
        <v>87616797.5</v>
      </c>
      <c r="DX24" s="273">
        <v>27273869.300000001</v>
      </c>
      <c r="DY24" s="273">
        <v>48221455.5</v>
      </c>
      <c r="DZ24" s="273">
        <v>34255040</v>
      </c>
      <c r="EA24" s="273">
        <v>12446837.5</v>
      </c>
      <c r="EB24" s="273">
        <v>22592885</v>
      </c>
      <c r="EC24" s="273">
        <v>23721797</v>
      </c>
      <c r="ED24" s="273">
        <v>38211786</v>
      </c>
      <c r="EE24" s="273">
        <v>79401766.109999999</v>
      </c>
      <c r="EF24" s="273">
        <v>87990074.090000004</v>
      </c>
      <c r="EG24" s="273">
        <v>16644601.66</v>
      </c>
      <c r="EH24" s="273">
        <v>17222844.5</v>
      </c>
      <c r="EI24" s="273">
        <v>16401155.560000001</v>
      </c>
      <c r="EJ24" s="273">
        <v>24867575.5</v>
      </c>
      <c r="EK24" s="273">
        <v>34021972.93</v>
      </c>
      <c r="EL24" s="273">
        <v>11169185</v>
      </c>
      <c r="EM24" s="273">
        <v>15947715</v>
      </c>
      <c r="EN24" s="273">
        <v>221133846.31</v>
      </c>
      <c r="EO24" s="273">
        <v>17520936</v>
      </c>
      <c r="EP24" s="273">
        <v>17806573.399999999</v>
      </c>
      <c r="EQ24" s="273">
        <v>21128038.25</v>
      </c>
      <c r="ER24" s="273">
        <v>12984325.5</v>
      </c>
      <c r="ES24" s="273">
        <v>11768829</v>
      </c>
      <c r="ET24" s="273">
        <v>27078112.779999997</v>
      </c>
      <c r="EU24" s="273">
        <v>22741783.120000001</v>
      </c>
      <c r="EV24" s="273">
        <v>15931346</v>
      </c>
      <c r="EW24" s="273">
        <v>196596015.94</v>
      </c>
      <c r="EX24" s="273">
        <v>8216096.8799999999</v>
      </c>
      <c r="EY24" s="273">
        <v>16271879</v>
      </c>
      <c r="EZ24" s="273">
        <v>21331305.379999999</v>
      </c>
      <c r="FA24" s="273">
        <v>35146329.75</v>
      </c>
      <c r="FB24" s="273">
        <v>31334214.719999999</v>
      </c>
      <c r="FC24" s="273">
        <v>21534382.75</v>
      </c>
      <c r="FD24" s="273">
        <v>16164363</v>
      </c>
      <c r="FE24" s="273">
        <v>14369806.6</v>
      </c>
      <c r="FF24" s="273">
        <v>14061454.210000001</v>
      </c>
      <c r="FG24" s="273">
        <v>14393025</v>
      </c>
      <c r="FH24" s="273">
        <v>11151744</v>
      </c>
      <c r="FI24" s="273">
        <v>95831939.079999998</v>
      </c>
      <c r="FJ24" s="273">
        <v>12440717</v>
      </c>
      <c r="FK24" s="273">
        <v>10926676</v>
      </c>
      <c r="FL24" s="273">
        <v>12416303</v>
      </c>
      <c r="FM24" s="273">
        <v>19188384.579999998</v>
      </c>
      <c r="FN24" s="273">
        <v>18936114</v>
      </c>
      <c r="FO24" s="273">
        <v>11161784</v>
      </c>
      <c r="FP24" s="273">
        <v>2403623</v>
      </c>
      <c r="FQ24" s="273">
        <v>260598274.28999999</v>
      </c>
      <c r="FR24" s="273">
        <v>14316132.75</v>
      </c>
      <c r="FS24" s="273">
        <v>25173847.5</v>
      </c>
      <c r="FT24" s="273">
        <v>25502861.620000001</v>
      </c>
      <c r="FU24" s="273">
        <v>35239168.989999995</v>
      </c>
      <c r="FV24" s="273">
        <v>18695786.75</v>
      </c>
      <c r="FW24" s="273">
        <v>46705514.880000003</v>
      </c>
      <c r="FX24" s="273">
        <v>24995035</v>
      </c>
      <c r="FY24" s="273">
        <v>23379019.100000001</v>
      </c>
      <c r="FZ24" s="273">
        <v>17613634.609999999</v>
      </c>
      <c r="GA24" s="273">
        <v>42910532.829999998</v>
      </c>
      <c r="GB24" s="273">
        <v>18616106.84</v>
      </c>
      <c r="GC24" s="273">
        <v>18923087.5</v>
      </c>
      <c r="GD24" s="273">
        <v>12210777</v>
      </c>
      <c r="GE24" s="273">
        <v>169276657.39999998</v>
      </c>
      <c r="GF24" s="273">
        <v>15548983.25</v>
      </c>
      <c r="GG24" s="273">
        <v>13118942.440000001</v>
      </c>
      <c r="GH24" s="273">
        <v>31971174.149999999</v>
      </c>
      <c r="GI24" s="273">
        <v>19524983.830000002</v>
      </c>
      <c r="GJ24" s="273">
        <v>13018388.08</v>
      </c>
      <c r="GK24" s="273">
        <v>16244103</v>
      </c>
      <c r="GL24" s="273">
        <v>45650994.910000004</v>
      </c>
      <c r="GM24" s="273">
        <v>13407139.949999999</v>
      </c>
      <c r="GN24" s="273">
        <v>7813977.1600000001</v>
      </c>
      <c r="GO24" s="273">
        <v>7155564.0799999991</v>
      </c>
      <c r="GP24" s="273">
        <v>7539621.25</v>
      </c>
      <c r="GQ24" s="273">
        <v>82876250</v>
      </c>
      <c r="GR24" s="273">
        <v>27454486</v>
      </c>
      <c r="GS24" s="273">
        <v>13740255.5</v>
      </c>
      <c r="GT24" s="273">
        <v>37512935</v>
      </c>
      <c r="GU24" s="273">
        <v>7536370</v>
      </c>
      <c r="GV24" s="273">
        <v>26736830.98</v>
      </c>
      <c r="GW24" s="273">
        <v>23270192</v>
      </c>
      <c r="GX24" s="273">
        <v>17306870.07</v>
      </c>
      <c r="GY24" s="273">
        <v>79322246.120000005</v>
      </c>
      <c r="GZ24" s="273">
        <v>8421528.5399999991</v>
      </c>
      <c r="HA24" s="273">
        <v>25173308.34</v>
      </c>
      <c r="HB24" s="273">
        <v>18422675</v>
      </c>
      <c r="HC24" s="273">
        <v>302568534.25</v>
      </c>
      <c r="HD24" s="273">
        <v>47617928.159999996</v>
      </c>
      <c r="HE24" s="273">
        <v>47706159.490000002</v>
      </c>
      <c r="HF24" s="273">
        <v>51475828.920000002</v>
      </c>
      <c r="HG24" s="273">
        <v>28992764.629999999</v>
      </c>
      <c r="HH24" s="273">
        <v>55315846.5</v>
      </c>
      <c r="HI24" s="273">
        <v>14546323.52</v>
      </c>
      <c r="HJ24" s="273">
        <v>221009819.62</v>
      </c>
      <c r="HK24" s="273">
        <v>33874279.829999998</v>
      </c>
      <c r="HL24" s="273">
        <v>42505078.739999995</v>
      </c>
      <c r="HM24" s="273">
        <v>25828483.850000001</v>
      </c>
      <c r="HN24" s="273">
        <v>20055306</v>
      </c>
      <c r="HO24" s="273">
        <v>19020462</v>
      </c>
      <c r="HP24" s="273">
        <v>30517056.539999999</v>
      </c>
      <c r="HQ24" s="273">
        <v>26408234</v>
      </c>
      <c r="HR24" s="273">
        <v>221310611.73000002</v>
      </c>
      <c r="HS24" s="273">
        <v>72464824.209999993</v>
      </c>
      <c r="HT24" s="273">
        <v>14533227.5</v>
      </c>
      <c r="HU24" s="273">
        <v>10621162.5</v>
      </c>
      <c r="HV24" s="273">
        <v>15830266.25</v>
      </c>
      <c r="HW24" s="273">
        <v>8628870</v>
      </c>
      <c r="HX24" s="273">
        <v>35302355.5</v>
      </c>
      <c r="HY24" s="273">
        <v>13198905.5</v>
      </c>
      <c r="HZ24" s="273">
        <v>15460090.5</v>
      </c>
      <c r="IA24" s="273">
        <v>13705837.5</v>
      </c>
      <c r="IB24" s="273">
        <v>11942218.5</v>
      </c>
      <c r="IC24" s="273">
        <v>28239218.75</v>
      </c>
      <c r="ID24" s="273">
        <v>7771132.5</v>
      </c>
      <c r="IE24" s="273">
        <v>21649905.5</v>
      </c>
      <c r="IF24" s="273">
        <v>8068876.9199999999</v>
      </c>
      <c r="IG24" s="273">
        <v>8320616.25</v>
      </c>
      <c r="IH24" s="273">
        <v>171053183.75</v>
      </c>
      <c r="II24" s="273">
        <v>56733559.009999998</v>
      </c>
      <c r="IJ24" s="273">
        <v>19353851.25</v>
      </c>
      <c r="IK24" s="273">
        <v>32497834</v>
      </c>
      <c r="IL24" s="273">
        <v>58174779</v>
      </c>
      <c r="IM24" s="273">
        <v>16564865.9</v>
      </c>
      <c r="IN24" s="273">
        <v>14549344.25</v>
      </c>
      <c r="IO24" s="273">
        <v>10777444.75</v>
      </c>
      <c r="IP24" s="273">
        <v>12477357.859999999</v>
      </c>
      <c r="IQ24" s="273">
        <v>13309903.5</v>
      </c>
      <c r="IR24" s="273">
        <v>12039529</v>
      </c>
      <c r="IS24" s="273">
        <v>278466135.84000003</v>
      </c>
      <c r="IT24" s="273">
        <v>75416828.890000001</v>
      </c>
      <c r="IU24" s="273">
        <v>32397425.32</v>
      </c>
      <c r="IV24" s="273">
        <v>24018482.93</v>
      </c>
      <c r="IW24" s="273">
        <v>21470182.75</v>
      </c>
      <c r="IX24" s="273">
        <v>7360324</v>
      </c>
      <c r="IY24" s="273">
        <v>16258314.26</v>
      </c>
      <c r="IZ24" s="273">
        <v>8097351</v>
      </c>
      <c r="JA24" s="273">
        <v>10920373</v>
      </c>
      <c r="JB24" s="273">
        <v>16430207.5</v>
      </c>
      <c r="JC24" s="273">
        <v>21598424.609999999</v>
      </c>
      <c r="JD24" s="273">
        <v>13533724.279999999</v>
      </c>
      <c r="JE24" s="273">
        <v>80815595.5</v>
      </c>
      <c r="JF24" s="273">
        <v>41593792.710000001</v>
      </c>
      <c r="JG24" s="273">
        <v>12400451</v>
      </c>
      <c r="JH24" s="273">
        <v>15518339</v>
      </c>
      <c r="JI24" s="273">
        <v>7966166</v>
      </c>
      <c r="JJ24" s="273">
        <v>10523003.5</v>
      </c>
      <c r="JK24" s="273">
        <v>91356531.25</v>
      </c>
      <c r="JL24" s="273">
        <v>15413493.5</v>
      </c>
      <c r="JM24" s="273">
        <v>19039969.5</v>
      </c>
      <c r="JN24" s="273">
        <v>23881787</v>
      </c>
      <c r="JO24" s="273">
        <v>15850251.5</v>
      </c>
      <c r="JP24" s="273">
        <v>37476142.350000001</v>
      </c>
      <c r="JQ24" s="273">
        <v>13256199</v>
      </c>
      <c r="JR24" s="273">
        <v>200121847.75999999</v>
      </c>
      <c r="JS24" s="273">
        <v>110487721.49000001</v>
      </c>
      <c r="JT24" s="273">
        <v>13860881</v>
      </c>
      <c r="JU24" s="273">
        <v>11797896.75</v>
      </c>
      <c r="JV24" s="273">
        <v>20789840.66</v>
      </c>
      <c r="JW24" s="273">
        <v>10024243.75</v>
      </c>
      <c r="JX24" s="273">
        <v>55571882.75</v>
      </c>
      <c r="JY24" s="273">
        <v>39884278.079999998</v>
      </c>
      <c r="JZ24" s="273">
        <v>21347846</v>
      </c>
      <c r="KA24" s="273">
        <v>19613703</v>
      </c>
      <c r="KB24" s="273">
        <v>18392973.75</v>
      </c>
      <c r="KC24" s="273">
        <v>18034514</v>
      </c>
      <c r="KD24" s="273">
        <v>15969719</v>
      </c>
      <c r="KE24" s="273">
        <v>7200185</v>
      </c>
      <c r="KF24" s="273">
        <v>14675988.5</v>
      </c>
      <c r="KG24" s="273">
        <v>4786944.67</v>
      </c>
      <c r="KH24" s="273">
        <v>426025627.25</v>
      </c>
      <c r="KI24" s="273">
        <v>28160072.969999999</v>
      </c>
      <c r="KJ24" s="273">
        <v>20480582.75</v>
      </c>
      <c r="KK24" s="273">
        <v>13482922</v>
      </c>
      <c r="KL24" s="273">
        <v>18428127.5</v>
      </c>
      <c r="KM24" s="273">
        <v>15892753</v>
      </c>
      <c r="KN24" s="273">
        <v>79438648.260000005</v>
      </c>
      <c r="KO24" s="273">
        <v>16105946</v>
      </c>
      <c r="KP24" s="273">
        <v>12168920</v>
      </c>
      <c r="KQ24" s="273">
        <v>105920644.02000001</v>
      </c>
      <c r="KR24" s="273">
        <v>17049694.25</v>
      </c>
      <c r="KS24" s="273">
        <v>26210487.27</v>
      </c>
      <c r="KT24" s="273">
        <v>58828515.25</v>
      </c>
      <c r="KU24" s="273">
        <v>17562507</v>
      </c>
      <c r="KV24" s="273">
        <v>26731530.740000002</v>
      </c>
      <c r="KW24" s="273">
        <v>185266290.38</v>
      </c>
      <c r="KX24" s="273">
        <v>29471936</v>
      </c>
      <c r="KY24" s="273">
        <v>138712101.36000001</v>
      </c>
      <c r="KZ24" s="273">
        <v>16369330.1</v>
      </c>
      <c r="LA24" s="273">
        <v>13487703.25</v>
      </c>
      <c r="LB24" s="273">
        <v>32826143.25</v>
      </c>
      <c r="LC24" s="273">
        <v>36685866.759999998</v>
      </c>
      <c r="LD24" s="273">
        <v>21552462</v>
      </c>
      <c r="LE24" s="273">
        <v>23254849.5</v>
      </c>
      <c r="LF24" s="273">
        <v>11136537</v>
      </c>
      <c r="LG24" s="273">
        <v>343433490.13999999</v>
      </c>
      <c r="LH24" s="273">
        <v>66385142.109999999</v>
      </c>
      <c r="LI24" s="273">
        <v>92642586</v>
      </c>
      <c r="LJ24" s="273">
        <v>72653773.25</v>
      </c>
      <c r="LK24" s="273">
        <v>25128786.380000003</v>
      </c>
      <c r="LL24" s="273">
        <v>16028093.5</v>
      </c>
      <c r="LM24" s="273">
        <v>11882890.4</v>
      </c>
      <c r="LN24" s="273">
        <v>23734121.34</v>
      </c>
      <c r="LO24" s="273">
        <v>12105991.25</v>
      </c>
      <c r="LP24" s="273">
        <v>29606806</v>
      </c>
      <c r="LQ24" s="273">
        <v>13342634.75</v>
      </c>
      <c r="LR24" s="273">
        <v>102845449.92</v>
      </c>
      <c r="LS24" s="273">
        <v>15584522.5</v>
      </c>
      <c r="LT24" s="273">
        <v>17703220</v>
      </c>
      <c r="LU24" s="273">
        <v>266228125.89999998</v>
      </c>
      <c r="LV24" s="273">
        <v>132171600.81999999</v>
      </c>
      <c r="LW24" s="273">
        <v>220231750.5</v>
      </c>
      <c r="LX24" s="273">
        <v>82864233</v>
      </c>
      <c r="LY24" s="273">
        <v>36934224.5</v>
      </c>
      <c r="LZ24" s="273">
        <v>39172000.5</v>
      </c>
      <c r="MA24" s="273">
        <v>22340216.73</v>
      </c>
      <c r="MB24" s="273">
        <v>18011448.25</v>
      </c>
      <c r="MC24" s="273">
        <v>23264695</v>
      </c>
      <c r="MD24" s="273">
        <v>22080166</v>
      </c>
      <c r="ME24" s="273">
        <v>51091774</v>
      </c>
      <c r="MF24" s="273">
        <v>19581641</v>
      </c>
      <c r="MG24" s="273">
        <v>368415234.76999998</v>
      </c>
      <c r="MH24" s="273">
        <v>24002510.419999998</v>
      </c>
      <c r="MI24" s="273">
        <v>11114148.5</v>
      </c>
      <c r="MJ24" s="273">
        <v>13015909.09</v>
      </c>
      <c r="MK24" s="273">
        <v>13062628.25</v>
      </c>
      <c r="ML24" s="273">
        <v>23296132.800000001</v>
      </c>
      <c r="MM24" s="273">
        <v>16420657.74</v>
      </c>
      <c r="MN24" s="273">
        <v>15671220</v>
      </c>
      <c r="MO24" s="273">
        <v>33294934.25</v>
      </c>
      <c r="MP24" s="273">
        <v>18858264</v>
      </c>
      <c r="MQ24" s="273">
        <v>18405921</v>
      </c>
      <c r="MR24" s="273">
        <v>13380244.25</v>
      </c>
      <c r="MS24" s="273">
        <v>259179799.09999999</v>
      </c>
      <c r="MT24" s="273">
        <v>25479542</v>
      </c>
      <c r="MU24" s="273">
        <v>32159279.75</v>
      </c>
      <c r="MV24" s="273">
        <v>39609104</v>
      </c>
      <c r="MW24" s="273">
        <v>29545574.5</v>
      </c>
      <c r="MX24" s="273">
        <v>25997176.98</v>
      </c>
      <c r="MY24" s="273">
        <v>58682629.359999999</v>
      </c>
      <c r="MZ24" s="273">
        <v>40524827</v>
      </c>
      <c r="NA24" s="273">
        <v>27838026</v>
      </c>
      <c r="NB24" s="273">
        <v>12351251.5</v>
      </c>
      <c r="NC24" s="273">
        <v>8281330</v>
      </c>
      <c r="ND24" s="273">
        <v>470464345</v>
      </c>
      <c r="NE24" s="273">
        <v>75798741.659999996</v>
      </c>
      <c r="NF24" s="273">
        <v>17472634.280000001</v>
      </c>
      <c r="NG24" s="273">
        <v>169491407.07999998</v>
      </c>
      <c r="NH24" s="273">
        <v>16650610.289999999</v>
      </c>
      <c r="NI24" s="273">
        <v>43432927.409999996</v>
      </c>
      <c r="NJ24" s="273">
        <v>83231470.25</v>
      </c>
      <c r="NK24" s="273">
        <v>77524200.219999999</v>
      </c>
      <c r="NL24" s="273">
        <v>11371892.75</v>
      </c>
      <c r="NM24" s="273">
        <v>30163318.66</v>
      </c>
      <c r="NN24" s="273">
        <v>24552965.670000002</v>
      </c>
      <c r="NO24" s="273">
        <v>20377769.66</v>
      </c>
      <c r="NP24" s="273">
        <v>96710492.75</v>
      </c>
      <c r="NQ24" s="273">
        <v>17132940.25</v>
      </c>
      <c r="NR24" s="273">
        <v>15199467.59</v>
      </c>
      <c r="NS24" s="273">
        <v>15318201</v>
      </c>
      <c r="NT24" s="273">
        <v>11873249.300000001</v>
      </c>
      <c r="NU24" s="273">
        <v>10600475.1</v>
      </c>
      <c r="NV24" s="273">
        <v>13902318.35</v>
      </c>
      <c r="NW24" s="273">
        <v>195671706.32999998</v>
      </c>
      <c r="NX24" s="273">
        <v>121052518.07999998</v>
      </c>
      <c r="NY24" s="273">
        <v>18728529.059999999</v>
      </c>
      <c r="NZ24" s="273">
        <v>12459442.5</v>
      </c>
      <c r="OA24" s="273">
        <v>14813150.550000001</v>
      </c>
      <c r="OB24" s="273">
        <v>34908925</v>
      </c>
      <c r="OC24" s="273">
        <v>11730399.75</v>
      </c>
      <c r="OD24" s="273">
        <v>219463335.23000002</v>
      </c>
      <c r="OE24" s="273">
        <v>65090587</v>
      </c>
      <c r="OF24" s="273">
        <v>21182150.109999999</v>
      </c>
      <c r="OG24" s="273">
        <v>68861513.060000002</v>
      </c>
      <c r="OH24" s="273">
        <v>20651912.300000001</v>
      </c>
      <c r="OI24" s="273">
        <v>28815337.5</v>
      </c>
      <c r="OJ24" s="273">
        <v>32402267.5</v>
      </c>
      <c r="OK24" s="273">
        <v>12898320.039999999</v>
      </c>
      <c r="OL24" s="273">
        <v>18123816.620000001</v>
      </c>
      <c r="OM24" s="273">
        <v>270193193.10000002</v>
      </c>
      <c r="ON24" s="273">
        <v>75051637.370000005</v>
      </c>
      <c r="OO24" s="273">
        <v>105531164.7</v>
      </c>
      <c r="OP24" s="273">
        <v>34515370.730000004</v>
      </c>
      <c r="OQ24" s="273">
        <v>32561324.75</v>
      </c>
      <c r="OR24" s="273">
        <v>17264938.5</v>
      </c>
      <c r="OS24" s="273">
        <v>156616203.63</v>
      </c>
      <c r="OT24" s="273">
        <v>13317214.5</v>
      </c>
      <c r="OU24" s="273">
        <v>18058088.5</v>
      </c>
      <c r="OV24" s="273">
        <v>25435917</v>
      </c>
      <c r="OW24" s="273">
        <v>25158115.380000003</v>
      </c>
      <c r="OX24" s="273">
        <v>67474690.5</v>
      </c>
      <c r="OY24" s="273">
        <v>19225159</v>
      </c>
      <c r="OZ24" s="273">
        <v>13538750</v>
      </c>
      <c r="PA24" s="273">
        <v>11853909.5</v>
      </c>
      <c r="PB24" s="273">
        <v>201191245.18000001</v>
      </c>
      <c r="PC24" s="273">
        <v>15680463</v>
      </c>
      <c r="PD24" s="273">
        <v>44700592.560000002</v>
      </c>
      <c r="PE24" s="273">
        <v>11784671.300000001</v>
      </c>
      <c r="PF24" s="273">
        <v>28595844.5</v>
      </c>
      <c r="PG24" s="273">
        <v>54669814.159999996</v>
      </c>
      <c r="PH24" s="273">
        <v>18338080.02</v>
      </c>
      <c r="PI24" s="273">
        <v>15371717</v>
      </c>
      <c r="PJ24" s="273">
        <v>23703089.75</v>
      </c>
      <c r="PK24" s="273">
        <v>22464122.5</v>
      </c>
      <c r="PL24" s="273">
        <v>24087384.5</v>
      </c>
      <c r="PM24" s="273">
        <v>36111612.519999996</v>
      </c>
      <c r="PN24" s="273">
        <v>12982628.129999999</v>
      </c>
      <c r="PO24" s="273">
        <v>68658393.25</v>
      </c>
      <c r="PP24" s="273">
        <v>16559863.550000001</v>
      </c>
      <c r="PQ24" s="273">
        <v>12750485</v>
      </c>
      <c r="PR24" s="273">
        <v>9322604</v>
      </c>
      <c r="PS24" s="273">
        <v>9575660.75</v>
      </c>
      <c r="PT24" s="273">
        <v>581591316.50999999</v>
      </c>
      <c r="PU24" s="273">
        <v>15064625.870000001</v>
      </c>
      <c r="PV24" s="273">
        <v>18178421.5</v>
      </c>
      <c r="PW24" s="273">
        <v>26784122.5</v>
      </c>
      <c r="PX24" s="273">
        <v>109824674.25</v>
      </c>
      <c r="PY24" s="273">
        <v>29301586.780000001</v>
      </c>
      <c r="PZ24" s="273">
        <v>40807470</v>
      </c>
      <c r="QA24" s="273">
        <v>26008990</v>
      </c>
      <c r="QB24" s="273">
        <v>48887803.5</v>
      </c>
      <c r="QC24" s="273">
        <v>12320457</v>
      </c>
      <c r="QD24" s="273">
        <v>46088923.710000001</v>
      </c>
      <c r="QE24" s="273">
        <v>16631422.75</v>
      </c>
      <c r="QF24" s="273">
        <v>16730943.75</v>
      </c>
      <c r="QG24" s="273">
        <v>29213858</v>
      </c>
      <c r="QH24" s="273">
        <v>27869111.25</v>
      </c>
      <c r="QI24" s="273">
        <v>31031039</v>
      </c>
      <c r="QJ24" s="273">
        <v>17740836</v>
      </c>
      <c r="QK24" s="273">
        <v>18564726.210000001</v>
      </c>
      <c r="QL24" s="273">
        <v>12984155</v>
      </c>
      <c r="QM24" s="273">
        <v>49424694.07</v>
      </c>
      <c r="QN24" s="273">
        <v>51107176</v>
      </c>
      <c r="QO24" s="273">
        <v>15472737</v>
      </c>
      <c r="QP24" s="273">
        <v>7905469</v>
      </c>
      <c r="QQ24" s="273">
        <v>8247793</v>
      </c>
      <c r="QR24" s="273">
        <v>8222585</v>
      </c>
      <c r="QS24" s="273">
        <v>5681514.1299999999</v>
      </c>
      <c r="QT24" s="273">
        <v>262686258</v>
      </c>
      <c r="QU24" s="273">
        <v>14286538</v>
      </c>
      <c r="QV24" s="273">
        <v>41878334</v>
      </c>
      <c r="QW24" s="273">
        <v>24116404</v>
      </c>
      <c r="QX24" s="273">
        <v>26279638</v>
      </c>
      <c r="QY24" s="273">
        <v>55372882.5</v>
      </c>
      <c r="QZ24" s="273">
        <v>22500255</v>
      </c>
      <c r="RA24" s="273">
        <v>43300785</v>
      </c>
      <c r="RB24" s="273">
        <v>41502063.75</v>
      </c>
      <c r="RC24" s="273">
        <v>18928209</v>
      </c>
      <c r="RD24" s="273">
        <v>17040119</v>
      </c>
      <c r="RE24" s="273">
        <v>19003151.890000001</v>
      </c>
      <c r="RF24" s="273">
        <v>9576270</v>
      </c>
      <c r="RG24" s="273">
        <v>412398606.72000003</v>
      </c>
      <c r="RH24" s="273">
        <v>62810190.600000001</v>
      </c>
      <c r="RI24" s="273">
        <v>19405541</v>
      </c>
      <c r="RJ24" s="273">
        <v>35201685.159999996</v>
      </c>
      <c r="RK24" s="273">
        <v>26677878.210000001</v>
      </c>
      <c r="RL24" s="273">
        <v>30591824.68</v>
      </c>
      <c r="RM24" s="273">
        <v>91517530</v>
      </c>
      <c r="RN24" s="273">
        <v>18906094</v>
      </c>
      <c r="RO24" s="273">
        <v>28503153.5</v>
      </c>
      <c r="RP24" s="273">
        <v>57099271</v>
      </c>
      <c r="RQ24" s="273">
        <v>69107089</v>
      </c>
      <c r="RR24" s="273">
        <v>22143175.5</v>
      </c>
      <c r="RS24" s="273">
        <v>14673535</v>
      </c>
      <c r="RT24" s="273">
        <v>23939933.25</v>
      </c>
      <c r="RU24" s="273">
        <v>14172795.560000001</v>
      </c>
      <c r="RV24" s="273">
        <v>20670146</v>
      </c>
      <c r="RW24" s="273">
        <v>20932940</v>
      </c>
      <c r="RX24" s="273">
        <v>19506345</v>
      </c>
      <c r="RY24" s="273">
        <v>8060904.25</v>
      </c>
      <c r="RZ24" s="273">
        <v>19780307</v>
      </c>
      <c r="SA24" s="273">
        <v>133343317.00999999</v>
      </c>
      <c r="SB24" s="273">
        <v>15141186</v>
      </c>
      <c r="SC24" s="273">
        <v>16026023</v>
      </c>
      <c r="SD24" s="273">
        <v>18077797.5</v>
      </c>
      <c r="SE24" s="273">
        <v>12103777.5</v>
      </c>
      <c r="SF24" s="273">
        <v>19854180.75</v>
      </c>
      <c r="SG24" s="273">
        <v>24374347.509999998</v>
      </c>
      <c r="SH24" s="273">
        <v>34452987.280000001</v>
      </c>
      <c r="SI24" s="273">
        <v>18553067.5</v>
      </c>
      <c r="SJ24" s="273">
        <v>18147449.5</v>
      </c>
      <c r="SK24" s="273">
        <v>43968155.439999998</v>
      </c>
      <c r="SL24" s="273">
        <v>10167697.5</v>
      </c>
      <c r="SM24" s="273">
        <v>93496929.63000001</v>
      </c>
      <c r="SN24" s="273">
        <v>19637282.5</v>
      </c>
      <c r="SO24" s="273">
        <v>31572209.559999999</v>
      </c>
      <c r="SP24" s="273">
        <v>43785528.170000002</v>
      </c>
      <c r="SQ24" s="273">
        <v>19524351.75</v>
      </c>
      <c r="SR24" s="273">
        <v>23171301.649999999</v>
      </c>
      <c r="SS24" s="273">
        <v>20594181.920000002</v>
      </c>
      <c r="ST24" s="273">
        <v>11689137.16</v>
      </c>
      <c r="SU24" s="273">
        <v>165058368.86000001</v>
      </c>
      <c r="SV24" s="273">
        <v>14637239</v>
      </c>
      <c r="SW24" s="273">
        <v>25893399.420000002</v>
      </c>
      <c r="SX24" s="273">
        <v>21321733.039999999</v>
      </c>
      <c r="SY24" s="273">
        <v>13066501.5</v>
      </c>
      <c r="SZ24" s="273">
        <v>13015265.5</v>
      </c>
      <c r="TA24" s="273">
        <v>15601558</v>
      </c>
      <c r="TB24" s="273">
        <v>42929585.960000001</v>
      </c>
      <c r="TC24" s="273">
        <v>18141597.5</v>
      </c>
      <c r="TD24" s="273">
        <v>16905331</v>
      </c>
      <c r="TE24" s="273">
        <v>25833391.5</v>
      </c>
      <c r="TF24" s="273">
        <v>30371439.75</v>
      </c>
      <c r="TG24" s="273">
        <v>17269883.5</v>
      </c>
      <c r="TH24" s="273">
        <v>13753355</v>
      </c>
      <c r="TI24" s="273">
        <v>299854154.13</v>
      </c>
      <c r="TJ24" s="273">
        <v>18957406.75</v>
      </c>
      <c r="TK24" s="273">
        <v>14522289.5</v>
      </c>
      <c r="TL24" s="273">
        <v>29642525</v>
      </c>
      <c r="TM24" s="273">
        <v>28774230.670000002</v>
      </c>
      <c r="TN24" s="273">
        <v>18102210.5</v>
      </c>
      <c r="TO24" s="273">
        <v>9823927</v>
      </c>
      <c r="TP24" s="273">
        <v>60847393</v>
      </c>
      <c r="TQ24" s="273">
        <v>16537760.5</v>
      </c>
      <c r="TR24" s="273">
        <v>32641655.899999999</v>
      </c>
      <c r="TS24" s="273">
        <v>25651828</v>
      </c>
      <c r="TT24" s="273">
        <v>15136446.5</v>
      </c>
      <c r="TU24" s="273">
        <v>12265540.699999999</v>
      </c>
      <c r="TV24" s="273">
        <v>16567929</v>
      </c>
      <c r="TW24" s="273">
        <v>15202781</v>
      </c>
      <c r="TX24" s="273">
        <v>15201772</v>
      </c>
      <c r="TY24" s="273">
        <v>79596237.5</v>
      </c>
      <c r="TZ24" s="273">
        <v>14614809.5</v>
      </c>
      <c r="UA24" s="273">
        <v>155690988.07999998</v>
      </c>
      <c r="UB24" s="273">
        <v>46328354</v>
      </c>
      <c r="UC24" s="273">
        <v>15501960</v>
      </c>
      <c r="UD24" s="273">
        <v>19952605</v>
      </c>
      <c r="UE24" s="273">
        <v>112304667</v>
      </c>
      <c r="UF24" s="273">
        <v>16176788</v>
      </c>
      <c r="UG24" s="273">
        <v>12545127.75</v>
      </c>
      <c r="UH24" s="273">
        <v>18398834</v>
      </c>
      <c r="UI24" s="273">
        <v>14308458.949999999</v>
      </c>
      <c r="UJ24" s="273">
        <v>120629064.89</v>
      </c>
      <c r="UK24" s="273">
        <v>34312001.5</v>
      </c>
      <c r="UL24" s="273">
        <v>19715504</v>
      </c>
      <c r="UM24" s="273">
        <v>44850158.399999999</v>
      </c>
      <c r="UN24" s="273">
        <v>25635292.5</v>
      </c>
      <c r="UO24" s="273">
        <v>18239172.5</v>
      </c>
      <c r="UP24" s="273">
        <v>524889513.05000001</v>
      </c>
      <c r="UQ24" s="273">
        <v>20885466</v>
      </c>
      <c r="UR24" s="273">
        <v>26171649.600000001</v>
      </c>
      <c r="US24" s="273">
        <v>92156171.930000007</v>
      </c>
      <c r="UT24" s="273">
        <v>5331216.5</v>
      </c>
      <c r="UU24" s="273">
        <v>22171131.5</v>
      </c>
      <c r="UV24" s="273">
        <v>54001336.759999998</v>
      </c>
      <c r="UW24" s="273">
        <v>15451693</v>
      </c>
      <c r="UX24" s="273">
        <v>20044606.25</v>
      </c>
      <c r="UY24" s="273">
        <v>18828853.75</v>
      </c>
      <c r="UZ24" s="273">
        <v>22859454.5</v>
      </c>
      <c r="VA24" s="273">
        <v>47310587</v>
      </c>
      <c r="VB24" s="273">
        <v>28704971.5</v>
      </c>
      <c r="VC24" s="273">
        <v>46242871</v>
      </c>
      <c r="VD24" s="273">
        <v>16943508.5</v>
      </c>
      <c r="VE24" s="273">
        <v>16337008</v>
      </c>
      <c r="VF24" s="273">
        <v>16818036</v>
      </c>
      <c r="VG24" s="273">
        <v>16339414</v>
      </c>
      <c r="VH24" s="273">
        <v>63269183.5</v>
      </c>
      <c r="VI24" s="273">
        <v>12911786.42</v>
      </c>
      <c r="VJ24" s="273">
        <v>12823176.5</v>
      </c>
      <c r="VK24" s="273">
        <v>8024193.5</v>
      </c>
      <c r="VL24" s="273">
        <v>251215249</v>
      </c>
      <c r="VM24" s="273">
        <v>16586251</v>
      </c>
      <c r="VN24" s="273">
        <v>16730882.5</v>
      </c>
      <c r="VO24" s="273">
        <v>27750897.199999999</v>
      </c>
      <c r="VP24" s="273">
        <v>40496662.980000004</v>
      </c>
      <c r="VQ24" s="273">
        <v>34265442</v>
      </c>
      <c r="VR24" s="273">
        <v>22744123</v>
      </c>
      <c r="VS24" s="273">
        <v>15391891</v>
      </c>
      <c r="VT24" s="273">
        <v>16830429</v>
      </c>
      <c r="VU24" s="273">
        <v>77721122.219999999</v>
      </c>
      <c r="VV24" s="273">
        <v>17072985.5</v>
      </c>
      <c r="VW24" s="273">
        <v>35157927</v>
      </c>
      <c r="VX24" s="273">
        <v>18503698.5</v>
      </c>
      <c r="VY24" s="273">
        <v>15435837.5</v>
      </c>
      <c r="VZ24" s="273">
        <v>13972150.73</v>
      </c>
      <c r="WA24" s="273">
        <v>773353962.59000003</v>
      </c>
      <c r="WB24" s="273">
        <v>38449618.840000004</v>
      </c>
      <c r="WC24" s="273">
        <v>29073087.5</v>
      </c>
      <c r="WD24" s="273">
        <v>23542382.399999999</v>
      </c>
      <c r="WE24" s="273">
        <v>15795350</v>
      </c>
      <c r="WF24" s="273">
        <v>30845477.579999998</v>
      </c>
      <c r="WG24" s="273">
        <v>44994655</v>
      </c>
      <c r="WH24" s="273">
        <v>47091138.75</v>
      </c>
      <c r="WI24" s="273">
        <v>25134123.77</v>
      </c>
      <c r="WJ24" s="273">
        <v>38588440.879999995</v>
      </c>
      <c r="WK24" s="273">
        <v>22617325.5</v>
      </c>
      <c r="WL24" s="273">
        <v>68851195.580000013</v>
      </c>
      <c r="WM24" s="273">
        <v>31007124.25</v>
      </c>
      <c r="WN24" s="273">
        <v>45031772.5</v>
      </c>
      <c r="WO24" s="273">
        <v>72977814.390000001</v>
      </c>
      <c r="WP24" s="273">
        <v>23803253</v>
      </c>
      <c r="WQ24" s="273">
        <v>30356126.75</v>
      </c>
      <c r="WR24" s="273">
        <v>39392325.030000001</v>
      </c>
      <c r="WS24" s="273">
        <v>15093767</v>
      </c>
      <c r="WT24" s="273">
        <v>52375750.75</v>
      </c>
      <c r="WU24" s="273">
        <v>124269167.45999999</v>
      </c>
      <c r="WV24" s="273">
        <v>25599265</v>
      </c>
      <c r="WW24" s="273">
        <v>20678671.5</v>
      </c>
      <c r="WX24" s="273">
        <v>14353590</v>
      </c>
      <c r="WY24" s="273">
        <v>19586691</v>
      </c>
      <c r="WZ24" s="273">
        <v>18171618.75</v>
      </c>
      <c r="XA24" s="273">
        <v>17822349</v>
      </c>
      <c r="XB24" s="273">
        <v>16986086.25</v>
      </c>
      <c r="XC24" s="273">
        <v>100218925.90000001</v>
      </c>
      <c r="XD24" s="273">
        <v>12945580.5</v>
      </c>
      <c r="XE24" s="273">
        <v>10303796.73</v>
      </c>
      <c r="XF24" s="273">
        <v>9768380</v>
      </c>
      <c r="XG24" s="273">
        <v>12232933.75</v>
      </c>
      <c r="XH24" s="273">
        <v>413077552</v>
      </c>
      <c r="XI24" s="273">
        <v>33863691.25</v>
      </c>
      <c r="XJ24" s="273">
        <v>34166312</v>
      </c>
      <c r="XK24" s="273">
        <v>134623080.61000001</v>
      </c>
      <c r="XL24" s="273">
        <v>29865943</v>
      </c>
      <c r="XM24" s="273">
        <v>42102399.5</v>
      </c>
      <c r="XN24" s="273">
        <v>59023787</v>
      </c>
      <c r="XO24" s="273">
        <v>30937442.5</v>
      </c>
      <c r="XP24" s="273">
        <v>28967540</v>
      </c>
      <c r="XQ24" s="273">
        <v>62548021.5</v>
      </c>
      <c r="XR24" s="273">
        <v>44260584.350000001</v>
      </c>
      <c r="XS24" s="273">
        <v>18484357.5</v>
      </c>
      <c r="XT24" s="273">
        <v>17925454.25</v>
      </c>
      <c r="XU24" s="273">
        <v>23545909</v>
      </c>
      <c r="XV24" s="273">
        <v>21561207</v>
      </c>
      <c r="XW24" s="273">
        <v>15065887.5</v>
      </c>
      <c r="XX24" s="273">
        <v>15968621.890000001</v>
      </c>
      <c r="XY24" s="273">
        <v>20394508.949999999</v>
      </c>
      <c r="XZ24" s="273">
        <v>17996401.5</v>
      </c>
      <c r="YA24" s="273">
        <v>19348253</v>
      </c>
      <c r="YB24" s="273">
        <v>17137176.759999998</v>
      </c>
      <c r="YC24" s="273">
        <v>14994919.25</v>
      </c>
      <c r="YD24" s="273">
        <v>19766018</v>
      </c>
      <c r="YE24" s="273">
        <v>360308775</v>
      </c>
      <c r="YF24" s="273">
        <v>25955191</v>
      </c>
      <c r="YG24" s="273">
        <v>48765191</v>
      </c>
      <c r="YH24" s="273">
        <v>19513926</v>
      </c>
      <c r="YI24" s="273">
        <v>94022728.939999998</v>
      </c>
      <c r="YJ24" s="273">
        <v>36020877.75</v>
      </c>
      <c r="YK24" s="273">
        <v>58320712.149999999</v>
      </c>
      <c r="YL24" s="273">
        <v>16064373</v>
      </c>
      <c r="YM24" s="273">
        <v>89902653.5</v>
      </c>
      <c r="YN24" s="273">
        <v>58447680</v>
      </c>
      <c r="YO24" s="273">
        <v>32218148</v>
      </c>
      <c r="YP24" s="273">
        <v>21820519.5</v>
      </c>
      <c r="YQ24" s="273">
        <v>19437385.5</v>
      </c>
      <c r="YR24" s="273">
        <v>20911762</v>
      </c>
      <c r="YS24" s="273">
        <v>10719909</v>
      </c>
      <c r="YT24" s="273">
        <v>13793820.4</v>
      </c>
      <c r="YU24" s="273">
        <v>15159854.199999999</v>
      </c>
      <c r="YV24" s="273">
        <v>138039106.34</v>
      </c>
      <c r="YW24" s="273">
        <v>22815742.16</v>
      </c>
      <c r="YX24" s="273">
        <v>17699066</v>
      </c>
      <c r="YY24" s="273">
        <v>17838044</v>
      </c>
      <c r="YZ24" s="273">
        <v>20807969.329999998</v>
      </c>
      <c r="ZA24" s="273">
        <v>16478159</v>
      </c>
      <c r="ZB24" s="273">
        <v>18157832</v>
      </c>
      <c r="ZC24" s="273">
        <v>157088821.24000001</v>
      </c>
      <c r="ZD24" s="273">
        <v>10806518.25</v>
      </c>
      <c r="ZE24" s="273">
        <v>22409862.25</v>
      </c>
      <c r="ZF24" s="273">
        <v>23060706.5</v>
      </c>
      <c r="ZG24" s="273">
        <v>12446928.52</v>
      </c>
      <c r="ZH24" s="273">
        <v>19914171.449999999</v>
      </c>
      <c r="ZI24" s="273">
        <v>12022908.75</v>
      </c>
      <c r="ZJ24" s="273">
        <v>13027069.719999999</v>
      </c>
      <c r="ZK24" s="273">
        <v>47799784</v>
      </c>
      <c r="ZL24" s="273">
        <v>352703740.5</v>
      </c>
      <c r="ZM24" s="273">
        <v>14800411.5</v>
      </c>
      <c r="ZN24" s="273">
        <v>36143139</v>
      </c>
      <c r="ZO24" s="273">
        <v>83391032</v>
      </c>
      <c r="ZP24" s="273">
        <v>47637300</v>
      </c>
      <c r="ZQ24" s="273">
        <v>17888510.640000001</v>
      </c>
      <c r="ZR24" s="273">
        <v>20683116</v>
      </c>
      <c r="ZS24" s="273">
        <v>40356766</v>
      </c>
      <c r="ZT24" s="273">
        <v>34456694</v>
      </c>
      <c r="ZU24" s="273">
        <v>59410532.32</v>
      </c>
      <c r="ZV24" s="273">
        <v>11847810</v>
      </c>
      <c r="ZW24" s="273">
        <v>15433225</v>
      </c>
      <c r="ZX24" s="273">
        <v>17574111.060000002</v>
      </c>
      <c r="ZY24" s="273">
        <v>20824749</v>
      </c>
      <c r="ZZ24" s="273">
        <v>17727467</v>
      </c>
      <c r="AAA24" s="273">
        <v>18503317.469999999</v>
      </c>
      <c r="AAB24" s="273">
        <v>23374128.84</v>
      </c>
      <c r="AAC24" s="273">
        <v>14629200</v>
      </c>
      <c r="AAD24" s="273">
        <v>13592558.800000001</v>
      </c>
      <c r="AAE24" s="273">
        <v>12255048.5</v>
      </c>
      <c r="AAF24" s="273">
        <v>12514839</v>
      </c>
      <c r="AAG24" s="273">
        <v>9941794.5</v>
      </c>
      <c r="AAH24" s="273">
        <v>126101242.00999999</v>
      </c>
      <c r="AAI24" s="273">
        <v>22053185.25</v>
      </c>
      <c r="AAJ24" s="273">
        <v>26979604</v>
      </c>
      <c r="AAK24" s="273">
        <v>19857282</v>
      </c>
      <c r="AAL24" s="273">
        <v>18920793.5</v>
      </c>
      <c r="AAM24" s="273">
        <v>29227308.5</v>
      </c>
      <c r="AAN24" s="273">
        <v>15944192.5</v>
      </c>
      <c r="AAO24" s="273">
        <v>578871694.88999999</v>
      </c>
      <c r="AAP24" s="273">
        <v>29102325</v>
      </c>
      <c r="AAQ24" s="273">
        <v>18995569.5</v>
      </c>
      <c r="AAR24" s="273">
        <v>33799467.009999998</v>
      </c>
      <c r="AAS24" s="273">
        <v>31378338</v>
      </c>
      <c r="AAT24" s="273">
        <v>26309084</v>
      </c>
      <c r="AAU24" s="273">
        <v>28942437.759999998</v>
      </c>
      <c r="AAV24" s="273">
        <v>37843013.5</v>
      </c>
      <c r="AAW24" s="273">
        <v>65687917</v>
      </c>
      <c r="AAX24" s="273">
        <v>22507232</v>
      </c>
      <c r="AAY24" s="273">
        <v>30007395.100000001</v>
      </c>
      <c r="AAZ24" s="273">
        <v>110021158</v>
      </c>
      <c r="ABA24" s="273">
        <v>53879551.75</v>
      </c>
      <c r="ABB24" s="273">
        <v>18598117.5</v>
      </c>
      <c r="ABC24" s="273">
        <v>22804919.5</v>
      </c>
      <c r="ABD24" s="273">
        <v>21062710.5</v>
      </c>
      <c r="ABE24" s="273">
        <v>10335986</v>
      </c>
      <c r="ABF24" s="273">
        <v>25366812.5</v>
      </c>
      <c r="ABG24" s="273">
        <v>13606842</v>
      </c>
      <c r="ABH24" s="273">
        <v>130332176</v>
      </c>
      <c r="ABI24" s="273">
        <v>86769754.829999998</v>
      </c>
      <c r="ABJ24" s="273">
        <v>15364504</v>
      </c>
      <c r="ABK24" s="273">
        <v>13539440.5</v>
      </c>
      <c r="ABL24" s="273">
        <v>13602711</v>
      </c>
      <c r="ABM24" s="273">
        <v>12803368.26</v>
      </c>
      <c r="ABN24" s="273">
        <v>11506456</v>
      </c>
      <c r="ABO24" s="273">
        <v>131520630.62</v>
      </c>
      <c r="ABP24" s="273">
        <v>23033542.759999998</v>
      </c>
      <c r="ABQ24" s="273">
        <v>22740188</v>
      </c>
      <c r="ABR24" s="273">
        <v>28595332.420000002</v>
      </c>
      <c r="ABS24" s="273">
        <v>27809608.5</v>
      </c>
      <c r="ABT24" s="273">
        <v>19491648</v>
      </c>
      <c r="ABU24" s="273">
        <v>15511744</v>
      </c>
      <c r="ABV24" s="273">
        <v>19620436</v>
      </c>
      <c r="ABW24" s="273">
        <v>11887554</v>
      </c>
      <c r="ABX24" s="273">
        <v>163748556.97</v>
      </c>
      <c r="ABY24" s="273">
        <v>12551858.27</v>
      </c>
      <c r="ABZ24" s="273">
        <v>27612121</v>
      </c>
      <c r="ACA24" s="273">
        <v>15669494.25</v>
      </c>
      <c r="ACB24" s="273">
        <v>15647820.01</v>
      </c>
      <c r="ACC24" s="273">
        <v>60628461</v>
      </c>
      <c r="ACD24" s="273">
        <v>10063581.75</v>
      </c>
      <c r="ACE24" s="273">
        <v>15500495.75</v>
      </c>
      <c r="ACF24" s="273">
        <v>19918308.280000001</v>
      </c>
      <c r="ACG24" s="273">
        <v>26633907</v>
      </c>
      <c r="ACH24" s="273">
        <v>13955625</v>
      </c>
      <c r="ACI24" s="273">
        <v>373264680.02999997</v>
      </c>
      <c r="ACJ24" s="273">
        <v>15274555.5</v>
      </c>
      <c r="ACK24" s="273">
        <v>23653100.009999998</v>
      </c>
      <c r="ACL24" s="273">
        <v>34903923</v>
      </c>
      <c r="ACM24" s="273">
        <v>18113881</v>
      </c>
      <c r="ACN24" s="273">
        <v>24648601</v>
      </c>
      <c r="ACO24" s="273">
        <v>34846078.5</v>
      </c>
      <c r="ACP24" s="273">
        <v>105618357.68000001</v>
      </c>
      <c r="ACQ24" s="273">
        <v>116248428.93000001</v>
      </c>
      <c r="ACR24" s="273">
        <v>19701277</v>
      </c>
      <c r="ACS24" s="273">
        <v>27285139.560000002</v>
      </c>
      <c r="ACT24" s="273">
        <v>36194723.5</v>
      </c>
      <c r="ACU24" s="273">
        <v>19504345</v>
      </c>
      <c r="ACV24" s="273">
        <v>103527582.95999999</v>
      </c>
      <c r="ACW24" s="273">
        <v>21137321</v>
      </c>
      <c r="ACX24" s="273">
        <v>24804375</v>
      </c>
      <c r="ACY24" s="273">
        <v>21063476</v>
      </c>
      <c r="ACZ24" s="273">
        <v>13802031</v>
      </c>
      <c r="ADA24" s="273">
        <v>17306809</v>
      </c>
      <c r="ADB24" s="273">
        <v>15383000</v>
      </c>
      <c r="ADC24" s="273">
        <v>13803183.870000001</v>
      </c>
      <c r="ADD24" s="273">
        <v>11239840</v>
      </c>
      <c r="ADE24" s="273">
        <v>12852123.48</v>
      </c>
      <c r="ADF24" s="273">
        <v>77391761</v>
      </c>
      <c r="ADG24" s="273">
        <v>76660296.810000002</v>
      </c>
      <c r="ADH24" s="273">
        <v>10613332.5</v>
      </c>
      <c r="ADI24" s="273">
        <v>10694534.960000001</v>
      </c>
      <c r="ADJ24" s="273">
        <v>15350548</v>
      </c>
      <c r="ADK24" s="273">
        <v>7720695</v>
      </c>
      <c r="ADL24" s="273">
        <v>19501146.68</v>
      </c>
      <c r="ADM24" s="273">
        <v>11767813.030000001</v>
      </c>
      <c r="ADN24" s="273">
        <v>16372992.5</v>
      </c>
      <c r="ADO24" s="273">
        <v>369943971.54999995</v>
      </c>
      <c r="ADP24" s="273">
        <v>56170863.150000006</v>
      </c>
      <c r="ADQ24" s="273">
        <v>52382139.770000003</v>
      </c>
      <c r="ADR24" s="273">
        <v>19466342</v>
      </c>
      <c r="ADS24" s="273">
        <v>109877761.5</v>
      </c>
      <c r="ADT24" s="273">
        <v>11964795</v>
      </c>
      <c r="ADU24" s="273">
        <v>16502524.32</v>
      </c>
      <c r="ADV24" s="273">
        <v>20061991.02</v>
      </c>
      <c r="ADW24" s="273">
        <v>13506916.879999999</v>
      </c>
      <c r="ADX24" s="273">
        <v>11930955</v>
      </c>
      <c r="ADY24" s="273">
        <v>387208780.60000002</v>
      </c>
      <c r="ADZ24" s="273">
        <v>106237754.78</v>
      </c>
      <c r="AEA24" s="273">
        <v>62464172.880000003</v>
      </c>
      <c r="AEB24" s="273">
        <v>17085300.289999999</v>
      </c>
      <c r="AEC24" s="273">
        <v>26362451</v>
      </c>
      <c r="AED24" s="273">
        <v>37216268</v>
      </c>
      <c r="AEE24" s="273">
        <v>20870405.289999999</v>
      </c>
      <c r="AEF24" s="273">
        <v>21307166.259999998</v>
      </c>
      <c r="AEG24" s="273">
        <v>16337370.029999999</v>
      </c>
      <c r="AEH24" s="273">
        <v>16514638</v>
      </c>
      <c r="AEI24" s="273">
        <v>18695485.800000001</v>
      </c>
      <c r="AEJ24" s="273">
        <v>30608508.280000001</v>
      </c>
      <c r="AEK24" s="273">
        <v>18734001</v>
      </c>
      <c r="AEL24" s="273">
        <v>19023155.25</v>
      </c>
      <c r="AEM24" s="273">
        <v>25691135.560000002</v>
      </c>
      <c r="AEN24" s="273">
        <v>26173512.539999999</v>
      </c>
      <c r="AEO24" s="273">
        <v>18300542.850000001</v>
      </c>
      <c r="AEP24" s="273">
        <v>40069356.289999999</v>
      </c>
      <c r="AEQ24" s="273">
        <v>16381449</v>
      </c>
      <c r="AER24" s="273">
        <v>38639105.710000001</v>
      </c>
      <c r="AES24" s="273">
        <v>229222683.88999999</v>
      </c>
      <c r="AET24" s="273">
        <v>35821620.75</v>
      </c>
      <c r="AEU24" s="273">
        <v>34731499.210000001</v>
      </c>
      <c r="AEV24" s="273">
        <v>23490404.399999999</v>
      </c>
      <c r="AEW24" s="273">
        <v>15036613</v>
      </c>
      <c r="AEX24" s="273">
        <v>36724661.5</v>
      </c>
      <c r="AEY24" s="273">
        <v>17838219</v>
      </c>
      <c r="AEZ24" s="273">
        <v>21012825.630000003</v>
      </c>
      <c r="AFA24" s="273">
        <v>18753355.25</v>
      </c>
      <c r="AFB24" s="273">
        <v>11080212.5</v>
      </c>
      <c r="AFC24" s="273">
        <v>211463239.53</v>
      </c>
      <c r="AFD24" s="273">
        <v>121507049.98</v>
      </c>
      <c r="AFE24" s="273">
        <v>48490777.359999999</v>
      </c>
      <c r="AFF24" s="273">
        <v>35088025.089999996</v>
      </c>
      <c r="AFG24" s="273">
        <v>63992940.089999996</v>
      </c>
      <c r="AFH24" s="273">
        <v>50234869.299999997</v>
      </c>
      <c r="AFI24" s="273">
        <v>37611128.060000002</v>
      </c>
      <c r="AFJ24" s="273">
        <v>37832334.339999996</v>
      </c>
      <c r="AFK24" s="273">
        <v>23052054.589999996</v>
      </c>
      <c r="AFL24" s="273">
        <v>41289588.100000001</v>
      </c>
      <c r="AFM24" s="273">
        <v>33582762.280000001</v>
      </c>
      <c r="AFN24" s="273">
        <v>34351760.850000001</v>
      </c>
      <c r="AFO24" s="273">
        <v>37822866.549999997</v>
      </c>
      <c r="AFP24" s="273">
        <v>253164683.09999999</v>
      </c>
      <c r="AFQ24" s="273">
        <v>64843646.36999999</v>
      </c>
      <c r="AFR24" s="273">
        <v>48659315.049999997</v>
      </c>
      <c r="AFS24" s="273">
        <v>36060194.159999996</v>
      </c>
      <c r="AFT24" s="273">
        <v>43189934.140000001</v>
      </c>
      <c r="AFU24" s="273">
        <v>32572976</v>
      </c>
      <c r="AFV24" s="273">
        <v>23750846.109999999</v>
      </c>
      <c r="AFW24" s="273">
        <v>48558526.390000001</v>
      </c>
      <c r="AFX24" s="273">
        <v>49442756.25</v>
      </c>
      <c r="AFY24" s="273">
        <v>27647934.740000002</v>
      </c>
      <c r="AFZ24" s="273">
        <v>58313721.839999996</v>
      </c>
      <c r="AGA24" s="273">
        <v>27218150.649999999</v>
      </c>
      <c r="AGB24" s="273">
        <v>173826051.03</v>
      </c>
      <c r="AGC24" s="273">
        <v>18294432</v>
      </c>
      <c r="AGD24" s="273">
        <v>13461298.24</v>
      </c>
      <c r="AGE24" s="273">
        <v>14215933</v>
      </c>
      <c r="AGF24" s="273">
        <v>40094833.5</v>
      </c>
      <c r="AGG24" s="273">
        <v>19943032</v>
      </c>
      <c r="AGH24" s="273">
        <v>11905627</v>
      </c>
      <c r="AGI24" s="273">
        <v>18560391.280000001</v>
      </c>
      <c r="AGJ24" s="273">
        <v>15969668</v>
      </c>
      <c r="AGK24" s="273">
        <v>14230368.5</v>
      </c>
      <c r="AGL24" s="273">
        <v>14235734</v>
      </c>
      <c r="AGM24" s="273">
        <v>272487059.16999996</v>
      </c>
      <c r="AGN24" s="273">
        <v>84213677.810000002</v>
      </c>
      <c r="AGO24" s="273">
        <v>53389800.5</v>
      </c>
      <c r="AGP24" s="273">
        <v>26199064.5</v>
      </c>
      <c r="AGQ24" s="273">
        <v>60184146.590000004</v>
      </c>
      <c r="AGR24" s="273">
        <v>44954445.009999998</v>
      </c>
      <c r="AGS24" s="273">
        <v>24112415.949999999</v>
      </c>
      <c r="AGT24" s="273">
        <v>31244412.030000001</v>
      </c>
      <c r="AGU24" s="273">
        <v>377190245.09000003</v>
      </c>
      <c r="AGV24" s="273">
        <v>231359297.75</v>
      </c>
      <c r="AGW24" s="273">
        <v>20098580.810000002</v>
      </c>
      <c r="AGX24" s="273">
        <v>62372076.280000009</v>
      </c>
      <c r="AGY24" s="273">
        <v>86481772.090000004</v>
      </c>
      <c r="AGZ24" s="273">
        <v>49016638.700000003</v>
      </c>
      <c r="AHA24" s="273">
        <v>46496797.850000001</v>
      </c>
      <c r="AHB24" s="273">
        <v>26228165.350000001</v>
      </c>
      <c r="AHC24" s="273">
        <v>12990031</v>
      </c>
      <c r="AHD24" s="273">
        <v>25380789.960000001</v>
      </c>
      <c r="AHE24" s="273">
        <v>32601744.52</v>
      </c>
      <c r="AHF24" s="273">
        <v>20167720.18</v>
      </c>
      <c r="AHG24" s="273">
        <v>17039601</v>
      </c>
      <c r="AHH24" s="273">
        <v>22465032.27</v>
      </c>
      <c r="AHI24" s="273">
        <v>18958862</v>
      </c>
      <c r="AHJ24" s="273">
        <v>16388956</v>
      </c>
      <c r="AHK24" s="273">
        <v>16352158.199999999</v>
      </c>
      <c r="AHL24" s="273">
        <v>92983995</v>
      </c>
      <c r="AHM24" s="273">
        <v>13681307</v>
      </c>
      <c r="AHN24" s="273">
        <v>15551806</v>
      </c>
      <c r="AHO24" s="273">
        <v>17162409.5</v>
      </c>
      <c r="AHP24" s="273">
        <v>30749817</v>
      </c>
      <c r="AHQ24" s="294">
        <v>15026719</v>
      </c>
      <c r="AHR24" s="327">
        <v>13960365</v>
      </c>
      <c r="AHS24" s="294">
        <f t="shared" si="18"/>
        <v>41957325340.179924</v>
      </c>
      <c r="AHT24" s="271" t="b">
        <f t="shared" si="1"/>
        <v>1</v>
      </c>
      <c r="AHU24" s="271" t="s">
        <v>29</v>
      </c>
    </row>
    <row r="25" spans="1:905" ht="23.4" customHeight="1" x14ac:dyDescent="0.8">
      <c r="B25" s="270" t="s">
        <v>31</v>
      </c>
      <c r="C25" s="271" t="s">
        <v>32</v>
      </c>
      <c r="D25" s="273">
        <v>49124360.039999999</v>
      </c>
      <c r="E25" s="273">
        <v>9746751.6999999993</v>
      </c>
      <c r="F25" s="273">
        <v>7168549.0700000003</v>
      </c>
      <c r="G25" s="273">
        <v>2735855.06</v>
      </c>
      <c r="H25" s="273">
        <v>9898535.3899999987</v>
      </c>
      <c r="I25" s="273">
        <v>4890652.26</v>
      </c>
      <c r="J25" s="273">
        <v>8890142.5399999991</v>
      </c>
      <c r="K25" s="273">
        <v>4789434.2699999996</v>
      </c>
      <c r="L25" s="273">
        <v>6548255.5999999996</v>
      </c>
      <c r="M25" s="273">
        <v>4003084.4399999995</v>
      </c>
      <c r="N25" s="273">
        <v>2184341.7400000002</v>
      </c>
      <c r="O25" s="273">
        <v>3082969.39</v>
      </c>
      <c r="P25" s="273">
        <v>3172863.7199999997</v>
      </c>
      <c r="Q25" s="273">
        <v>3953987.2399999998</v>
      </c>
      <c r="R25" s="273">
        <v>3465123.47</v>
      </c>
      <c r="S25" s="273">
        <v>4123949.35</v>
      </c>
      <c r="T25" s="273">
        <v>4291641.51</v>
      </c>
      <c r="U25" s="273">
        <v>1298443.6299999999</v>
      </c>
      <c r="V25" s="273">
        <v>70519122.38000001</v>
      </c>
      <c r="W25" s="273">
        <v>10599588.029999999</v>
      </c>
      <c r="X25" s="273">
        <v>2488772.44</v>
      </c>
      <c r="Y25" s="273">
        <v>4058073.22</v>
      </c>
      <c r="Z25" s="273">
        <v>3900749.78</v>
      </c>
      <c r="AA25" s="273">
        <v>4055893.7600000007</v>
      </c>
      <c r="AB25" s="273">
        <v>1727571.83</v>
      </c>
      <c r="AC25" s="273">
        <v>12270156.640000001</v>
      </c>
      <c r="AD25" s="273">
        <v>3407679.31</v>
      </c>
      <c r="AE25" s="273">
        <v>3778534.8</v>
      </c>
      <c r="AF25" s="273">
        <v>7576189.0700000003</v>
      </c>
      <c r="AG25" s="273">
        <v>2686379.24</v>
      </c>
      <c r="AH25" s="273">
        <v>10359798.359999999</v>
      </c>
      <c r="AI25" s="273">
        <v>4879573.2399999993</v>
      </c>
      <c r="AJ25" s="273">
        <v>3004644.84</v>
      </c>
      <c r="AK25" s="273">
        <v>2013814.49</v>
      </c>
      <c r="AL25" s="273">
        <v>2699530.06</v>
      </c>
      <c r="AM25" s="273">
        <v>3396643.9</v>
      </c>
      <c r="AN25" s="273">
        <v>1579997.09</v>
      </c>
      <c r="AO25" s="273">
        <v>2539594.04</v>
      </c>
      <c r="AP25" s="273">
        <v>2551641.9900000002</v>
      </c>
      <c r="AQ25" s="273">
        <v>1914850.2500000002</v>
      </c>
      <c r="AR25" s="273">
        <v>1842953.07</v>
      </c>
      <c r="AS25" s="273">
        <v>1110185.6800000002</v>
      </c>
      <c r="AT25" s="273">
        <v>25770403.84</v>
      </c>
      <c r="AU25" s="273">
        <v>1366497.3699999999</v>
      </c>
      <c r="AV25" s="273">
        <v>1782115.85</v>
      </c>
      <c r="AW25" s="273">
        <v>1641282.6</v>
      </c>
      <c r="AX25" s="273">
        <v>2579761.9400000004</v>
      </c>
      <c r="AY25" s="273">
        <v>3147632.69</v>
      </c>
      <c r="AZ25" s="273">
        <v>1332419.26</v>
      </c>
      <c r="BA25" s="273">
        <v>2516705.29</v>
      </c>
      <c r="BB25" s="273">
        <v>1570652.44</v>
      </c>
      <c r="BC25" s="273">
        <v>1253300.1299999999</v>
      </c>
      <c r="BD25" s="273">
        <v>840156.57000000007</v>
      </c>
      <c r="BE25" s="273">
        <v>1280703.98</v>
      </c>
      <c r="BF25" s="273">
        <v>6194721.9900000002</v>
      </c>
      <c r="BG25" s="273">
        <v>1040851.75</v>
      </c>
      <c r="BH25" s="273">
        <v>1606183.1800000002</v>
      </c>
      <c r="BI25" s="273">
        <v>49679857.700000003</v>
      </c>
      <c r="BJ25" s="273">
        <v>33840189.469999999</v>
      </c>
      <c r="BK25" s="273">
        <v>4025202.95</v>
      </c>
      <c r="BL25" s="273">
        <v>3197644.73</v>
      </c>
      <c r="BM25" s="273">
        <v>4368794.49</v>
      </c>
      <c r="BN25" s="273">
        <v>5398031.0800000001</v>
      </c>
      <c r="BO25" s="273">
        <v>5469735.7400000002</v>
      </c>
      <c r="BP25" s="273">
        <v>869210.63</v>
      </c>
      <c r="BQ25" s="273">
        <v>905872.41999999993</v>
      </c>
      <c r="BR25" s="273">
        <v>39715528.960000001</v>
      </c>
      <c r="BS25" s="273">
        <v>3512008.2</v>
      </c>
      <c r="BT25" s="273">
        <v>3288393.3</v>
      </c>
      <c r="BU25" s="273">
        <v>3298850.7300000004</v>
      </c>
      <c r="BV25" s="273">
        <v>2878204.27</v>
      </c>
      <c r="BW25" s="273">
        <v>1994801.1</v>
      </c>
      <c r="BX25" s="273">
        <v>1836951.7100000002</v>
      </c>
      <c r="BY25" s="273">
        <v>3259155.89</v>
      </c>
      <c r="BZ25" s="273">
        <v>6080205.9199999999</v>
      </c>
      <c r="CA25" s="273">
        <v>2216443.2999999998</v>
      </c>
      <c r="CB25" s="273">
        <v>2654618.4699999997</v>
      </c>
      <c r="CC25" s="273">
        <v>7812397.2499999991</v>
      </c>
      <c r="CD25" s="273">
        <v>1841167</v>
      </c>
      <c r="CE25" s="273">
        <v>2057684.18</v>
      </c>
      <c r="CF25" s="273">
        <v>2285818.0499999998</v>
      </c>
      <c r="CG25" s="273">
        <v>47820533.499999993</v>
      </c>
      <c r="CH25" s="273">
        <v>4812914.76</v>
      </c>
      <c r="CI25" s="273">
        <v>15146153.66</v>
      </c>
      <c r="CJ25" s="273">
        <v>3250649.38</v>
      </c>
      <c r="CK25" s="273">
        <v>5249289.7</v>
      </c>
      <c r="CL25" s="273">
        <v>5190761.66</v>
      </c>
      <c r="CM25" s="273">
        <v>4075105.84</v>
      </c>
      <c r="CN25" s="273">
        <v>6841463.6799999997</v>
      </c>
      <c r="CO25" s="273">
        <v>2067722.3800000001</v>
      </c>
      <c r="CP25" s="273">
        <v>5014862.6500000004</v>
      </c>
      <c r="CQ25" s="273">
        <v>3122592.3899999997</v>
      </c>
      <c r="CR25" s="273">
        <v>5524717.8100000005</v>
      </c>
      <c r="CS25" s="273">
        <v>4130381.96</v>
      </c>
      <c r="CT25" s="273">
        <v>28723494.849999998</v>
      </c>
      <c r="CU25" s="273">
        <v>3116935.9999999995</v>
      </c>
      <c r="CV25" s="273">
        <v>3771479.87</v>
      </c>
      <c r="CW25" s="273">
        <v>4034181.3899999997</v>
      </c>
      <c r="CX25" s="273">
        <v>3235164.73</v>
      </c>
      <c r="CY25" s="273">
        <v>5249080.42</v>
      </c>
      <c r="CZ25" s="273">
        <v>3054349.9100000006</v>
      </c>
      <c r="DA25" s="273">
        <v>1689623.15</v>
      </c>
      <c r="DB25" s="273">
        <v>15088378.73</v>
      </c>
      <c r="DC25" s="273">
        <v>57142883.799999997</v>
      </c>
      <c r="DD25" s="273">
        <v>6226731.3300000001</v>
      </c>
      <c r="DE25" s="273">
        <v>6129463.6399999997</v>
      </c>
      <c r="DF25" s="273">
        <v>10780506.550000001</v>
      </c>
      <c r="DG25" s="273">
        <v>3786573.3100000005</v>
      </c>
      <c r="DH25" s="273">
        <v>9452811.2199999988</v>
      </c>
      <c r="DI25" s="273">
        <v>3319247.8299999996</v>
      </c>
      <c r="DJ25" s="273">
        <v>1612909</v>
      </c>
      <c r="DK25" s="273">
        <v>49721897.110000007</v>
      </c>
      <c r="DL25" s="273">
        <v>5679996.1600000001</v>
      </c>
      <c r="DM25" s="273">
        <v>3897892.7900000005</v>
      </c>
      <c r="DN25" s="273">
        <v>4071428.6700000004</v>
      </c>
      <c r="DO25" s="273">
        <v>6221397.9100000001</v>
      </c>
      <c r="DP25" s="273">
        <v>4262524.92</v>
      </c>
      <c r="DQ25" s="273">
        <v>7001090.8200000003</v>
      </c>
      <c r="DR25" s="273">
        <v>2923717.23</v>
      </c>
      <c r="DS25" s="273">
        <v>7793366.4100000001</v>
      </c>
      <c r="DT25" s="273">
        <v>24700936.170000002</v>
      </c>
      <c r="DU25" s="273">
        <v>3456960.1799999997</v>
      </c>
      <c r="DV25" s="273">
        <v>6930119.6500000004</v>
      </c>
      <c r="DW25" s="273">
        <v>8344799.4300000006</v>
      </c>
      <c r="DX25" s="273">
        <v>3134269.77</v>
      </c>
      <c r="DY25" s="273">
        <v>4885966.72</v>
      </c>
      <c r="DZ25" s="273">
        <v>3798415.94</v>
      </c>
      <c r="EA25" s="273">
        <v>1940077.43</v>
      </c>
      <c r="EB25" s="273">
        <v>2436186.34</v>
      </c>
      <c r="EC25" s="273">
        <v>2148107.48</v>
      </c>
      <c r="ED25" s="273">
        <v>5309298.67</v>
      </c>
      <c r="EE25" s="273">
        <v>14100757.059999999</v>
      </c>
      <c r="EF25" s="273">
        <v>13804692.02</v>
      </c>
      <c r="EG25" s="273">
        <v>2532683.7200000002</v>
      </c>
      <c r="EH25" s="273">
        <v>3026324.48</v>
      </c>
      <c r="EI25" s="273">
        <v>2346879.7999999998</v>
      </c>
      <c r="EJ25" s="273">
        <v>3537145.79</v>
      </c>
      <c r="EK25" s="273">
        <v>4844021.3999999994</v>
      </c>
      <c r="EL25" s="273">
        <v>1993436.26</v>
      </c>
      <c r="EM25" s="273">
        <v>2067606.81</v>
      </c>
      <c r="EN25" s="273">
        <v>37060686.469999999</v>
      </c>
      <c r="EO25" s="273">
        <v>2245954.37</v>
      </c>
      <c r="EP25" s="273">
        <v>1867517.03</v>
      </c>
      <c r="EQ25" s="273">
        <v>4786127.6500000004</v>
      </c>
      <c r="ER25" s="273">
        <v>4049638.73</v>
      </c>
      <c r="ES25" s="273">
        <v>3084043.4400000004</v>
      </c>
      <c r="ET25" s="273">
        <v>8878906.9499999993</v>
      </c>
      <c r="EU25" s="273">
        <v>2417921.3099999996</v>
      </c>
      <c r="EV25" s="273">
        <v>2097575.6100000003</v>
      </c>
      <c r="EW25" s="273">
        <v>55294231.82</v>
      </c>
      <c r="EX25" s="273">
        <v>1222408.8999999999</v>
      </c>
      <c r="EY25" s="273">
        <v>2101052.83</v>
      </c>
      <c r="EZ25" s="273">
        <v>3154878.07</v>
      </c>
      <c r="FA25" s="273">
        <v>6789115.6300000008</v>
      </c>
      <c r="FB25" s="273">
        <v>3610995.1399999997</v>
      </c>
      <c r="FC25" s="273">
        <v>4735959.790000001</v>
      </c>
      <c r="FD25" s="273">
        <v>3046124.3099999996</v>
      </c>
      <c r="FE25" s="273">
        <v>1924510.3199999998</v>
      </c>
      <c r="FF25" s="273">
        <v>2145755.71</v>
      </c>
      <c r="FG25" s="273">
        <v>1933224.5</v>
      </c>
      <c r="FH25" s="273">
        <v>1074913.3</v>
      </c>
      <c r="FI25" s="273">
        <v>15193073.460000001</v>
      </c>
      <c r="FJ25" s="273">
        <v>2081946.69</v>
      </c>
      <c r="FK25" s="273">
        <v>2198193.31</v>
      </c>
      <c r="FL25" s="273">
        <v>1954035.18</v>
      </c>
      <c r="FM25" s="273">
        <v>2858399.13</v>
      </c>
      <c r="FN25" s="273">
        <v>2914159.21</v>
      </c>
      <c r="FO25" s="273">
        <v>1236633.33</v>
      </c>
      <c r="FP25" s="273">
        <v>518856.7</v>
      </c>
      <c r="FQ25" s="273">
        <v>42575965.93</v>
      </c>
      <c r="FR25" s="273">
        <v>3275046.15</v>
      </c>
      <c r="FS25" s="273">
        <v>6669676.9199999999</v>
      </c>
      <c r="FT25" s="273">
        <v>5715097.7200000007</v>
      </c>
      <c r="FU25" s="273">
        <v>7454699.4100000001</v>
      </c>
      <c r="FV25" s="273">
        <v>2035809.35</v>
      </c>
      <c r="FW25" s="273">
        <v>10514512.35</v>
      </c>
      <c r="FX25" s="273">
        <v>7386330.5899999999</v>
      </c>
      <c r="FY25" s="273">
        <v>9863243.879999999</v>
      </c>
      <c r="FZ25" s="273">
        <v>2378248.59</v>
      </c>
      <c r="GA25" s="273">
        <v>11274555.710000001</v>
      </c>
      <c r="GB25" s="273">
        <v>4040085.99</v>
      </c>
      <c r="GC25" s="273">
        <v>2908669.61</v>
      </c>
      <c r="GD25" s="273">
        <v>1795292.46</v>
      </c>
      <c r="GE25" s="273">
        <v>30039220.280000001</v>
      </c>
      <c r="GF25" s="273">
        <v>2570999.3499999996</v>
      </c>
      <c r="GG25" s="273">
        <v>2468640.2800000003</v>
      </c>
      <c r="GH25" s="273">
        <v>5675642.5800000001</v>
      </c>
      <c r="GI25" s="273">
        <v>2823021.02</v>
      </c>
      <c r="GJ25" s="273">
        <v>3502556.1900000004</v>
      </c>
      <c r="GK25" s="273">
        <v>2061934.0800000003</v>
      </c>
      <c r="GL25" s="273">
        <v>8320792.5700000003</v>
      </c>
      <c r="GM25" s="273">
        <v>5918778.0300000003</v>
      </c>
      <c r="GN25" s="273">
        <v>2865160.25</v>
      </c>
      <c r="GO25" s="273">
        <v>3399359.46</v>
      </c>
      <c r="GP25" s="273">
        <v>2073744.5099999998</v>
      </c>
      <c r="GQ25" s="273">
        <v>17992918.579999998</v>
      </c>
      <c r="GR25" s="273">
        <v>3978041.16</v>
      </c>
      <c r="GS25" s="273">
        <v>5684993.5600000005</v>
      </c>
      <c r="GT25" s="273">
        <v>4987157.3100000005</v>
      </c>
      <c r="GU25" s="273">
        <v>2326272.4900000002</v>
      </c>
      <c r="GV25" s="273">
        <v>3363853.9099999997</v>
      </c>
      <c r="GW25" s="273">
        <v>3165749.4600000004</v>
      </c>
      <c r="GX25" s="273">
        <v>1691784.52</v>
      </c>
      <c r="GY25" s="273">
        <v>11717543.190000001</v>
      </c>
      <c r="GZ25" s="273">
        <v>352687.75</v>
      </c>
      <c r="HA25" s="273">
        <v>918334.91999999993</v>
      </c>
      <c r="HB25" s="273">
        <v>881015.95</v>
      </c>
      <c r="HC25" s="273">
        <v>133624374.3</v>
      </c>
      <c r="HD25" s="273">
        <v>4678297.2700000005</v>
      </c>
      <c r="HE25" s="273">
        <v>5234297.9099999992</v>
      </c>
      <c r="HF25" s="273">
        <v>3991543.71</v>
      </c>
      <c r="HG25" s="273">
        <v>9165317.2100000009</v>
      </c>
      <c r="HH25" s="273">
        <v>6709851.8000000007</v>
      </c>
      <c r="HI25" s="273">
        <v>10483595.4</v>
      </c>
      <c r="HJ25" s="273">
        <v>20446592.48</v>
      </c>
      <c r="HK25" s="273">
        <v>13745927.300000001</v>
      </c>
      <c r="HL25" s="273">
        <v>16938297.009999998</v>
      </c>
      <c r="HM25" s="273">
        <v>19739061.739999998</v>
      </c>
      <c r="HN25" s="273">
        <v>6114276.4199999999</v>
      </c>
      <c r="HO25" s="273">
        <v>15343002.52</v>
      </c>
      <c r="HP25" s="273">
        <v>8991432.6400000006</v>
      </c>
      <c r="HQ25" s="273">
        <v>1883843.16</v>
      </c>
      <c r="HR25" s="273">
        <v>58281049.689999998</v>
      </c>
      <c r="HS25" s="273">
        <v>10714622.399999999</v>
      </c>
      <c r="HT25" s="273">
        <v>2956132.6599999997</v>
      </c>
      <c r="HU25" s="273">
        <v>1749991.6500000001</v>
      </c>
      <c r="HV25" s="273">
        <v>2024750.3400000003</v>
      </c>
      <c r="HW25" s="273">
        <v>1518821.2199999997</v>
      </c>
      <c r="HX25" s="273">
        <v>3685656.08</v>
      </c>
      <c r="HY25" s="273">
        <v>1930644.45</v>
      </c>
      <c r="HZ25" s="273">
        <v>1674898.34</v>
      </c>
      <c r="IA25" s="273">
        <v>3318422.52</v>
      </c>
      <c r="IB25" s="273">
        <v>2283781.86</v>
      </c>
      <c r="IC25" s="273">
        <v>2766928.1</v>
      </c>
      <c r="ID25" s="273">
        <v>1375269.31</v>
      </c>
      <c r="IE25" s="273">
        <v>2362310.4200000004</v>
      </c>
      <c r="IF25" s="273">
        <v>1320381.2</v>
      </c>
      <c r="IG25" s="273">
        <v>1323983.07</v>
      </c>
      <c r="IH25" s="273">
        <v>21399707.75</v>
      </c>
      <c r="II25" s="273">
        <v>10715141.709999997</v>
      </c>
      <c r="IJ25" s="273">
        <v>2940130.48</v>
      </c>
      <c r="IK25" s="273">
        <v>8373356.4900000002</v>
      </c>
      <c r="IL25" s="273">
        <v>4449662.79</v>
      </c>
      <c r="IM25" s="273">
        <v>914953.5</v>
      </c>
      <c r="IN25" s="273">
        <v>2640997.77</v>
      </c>
      <c r="IO25" s="273">
        <v>780247.5</v>
      </c>
      <c r="IP25" s="273">
        <v>4277140.8600000003</v>
      </c>
      <c r="IQ25" s="273">
        <v>1058643.6600000001</v>
      </c>
      <c r="IR25" s="273">
        <v>2175363.9500000002</v>
      </c>
      <c r="IS25" s="273">
        <v>46612311.329999998</v>
      </c>
      <c r="IT25" s="273">
        <v>18398159.760000002</v>
      </c>
      <c r="IU25" s="273">
        <v>4603058.1400000006</v>
      </c>
      <c r="IV25" s="273">
        <v>4121539.67</v>
      </c>
      <c r="IW25" s="273">
        <v>1987539.4700000002</v>
      </c>
      <c r="IX25" s="273">
        <v>1097781.8999999999</v>
      </c>
      <c r="IY25" s="273">
        <v>3365544.65</v>
      </c>
      <c r="IZ25" s="273">
        <v>1866204.2599999998</v>
      </c>
      <c r="JA25" s="273">
        <v>2317150.0300000003</v>
      </c>
      <c r="JB25" s="273">
        <v>4449447.75</v>
      </c>
      <c r="JC25" s="273">
        <v>2794194.59</v>
      </c>
      <c r="JD25" s="273">
        <v>2589807.44</v>
      </c>
      <c r="JE25" s="273">
        <v>19340823.280000001</v>
      </c>
      <c r="JF25" s="273">
        <v>9383748.4199999999</v>
      </c>
      <c r="JG25" s="273">
        <v>2210677.83</v>
      </c>
      <c r="JH25" s="273">
        <v>1893123.3800000001</v>
      </c>
      <c r="JI25" s="273">
        <v>1563347.98</v>
      </c>
      <c r="JJ25" s="273">
        <v>2787047.7199999997</v>
      </c>
      <c r="JK25" s="273">
        <v>39592767.780000001</v>
      </c>
      <c r="JL25" s="273">
        <v>1442920.5699999998</v>
      </c>
      <c r="JM25" s="273">
        <v>2550143.16</v>
      </c>
      <c r="JN25" s="273">
        <v>3391919.09</v>
      </c>
      <c r="JO25" s="273">
        <v>1783759.66</v>
      </c>
      <c r="JP25" s="273">
        <v>4333490.5599999996</v>
      </c>
      <c r="JQ25" s="273">
        <v>1675790.35</v>
      </c>
      <c r="JR25" s="273">
        <v>24030735.039999999</v>
      </c>
      <c r="JS25" s="273">
        <v>12712584.960000001</v>
      </c>
      <c r="JT25" s="273">
        <v>1174133.78</v>
      </c>
      <c r="JU25" s="273">
        <v>1536406.32</v>
      </c>
      <c r="JV25" s="273">
        <v>3586871.85</v>
      </c>
      <c r="JW25" s="273">
        <v>1232947.1800000002</v>
      </c>
      <c r="JX25" s="273">
        <v>5305571.88</v>
      </c>
      <c r="JY25" s="273">
        <v>3083351.94</v>
      </c>
      <c r="JZ25" s="273">
        <v>1558898.03</v>
      </c>
      <c r="KA25" s="273">
        <v>6734528.75</v>
      </c>
      <c r="KB25" s="273">
        <v>1868180.9099999997</v>
      </c>
      <c r="KC25" s="273">
        <v>6867104.2599999998</v>
      </c>
      <c r="KD25" s="273">
        <v>1459746.3200000003</v>
      </c>
      <c r="KE25" s="273">
        <v>220710</v>
      </c>
      <c r="KF25" s="273">
        <v>3049736.47</v>
      </c>
      <c r="KG25" s="273">
        <v>70175</v>
      </c>
      <c r="KH25" s="273">
        <v>52355867.329999998</v>
      </c>
      <c r="KI25" s="273">
        <v>9217191.3100000005</v>
      </c>
      <c r="KJ25" s="273">
        <v>2537917.9700000002</v>
      </c>
      <c r="KK25" s="273">
        <v>3106735.3200000003</v>
      </c>
      <c r="KL25" s="273">
        <v>2646917.5299999998</v>
      </c>
      <c r="KM25" s="273">
        <v>2472000.7699999996</v>
      </c>
      <c r="KN25" s="273">
        <v>8259671.7200000007</v>
      </c>
      <c r="KO25" s="273">
        <v>2879228.42</v>
      </c>
      <c r="KP25" s="273">
        <v>2632243.1100000003</v>
      </c>
      <c r="KQ25" s="273">
        <v>16033365.850000001</v>
      </c>
      <c r="KR25" s="273">
        <v>3703221.5300000003</v>
      </c>
      <c r="KS25" s="273">
        <v>3097008.48</v>
      </c>
      <c r="KT25" s="273">
        <v>10445131.16</v>
      </c>
      <c r="KU25" s="273">
        <v>3677956.41</v>
      </c>
      <c r="KV25" s="273">
        <v>2840524.4000000004</v>
      </c>
      <c r="KW25" s="273">
        <v>15216971.189999999</v>
      </c>
      <c r="KX25" s="273">
        <v>4506245.42</v>
      </c>
      <c r="KY25" s="273">
        <v>22886009.32</v>
      </c>
      <c r="KZ25" s="273">
        <v>2252222.4500000002</v>
      </c>
      <c r="LA25" s="273">
        <v>1923708.67</v>
      </c>
      <c r="LB25" s="273">
        <v>3923565.5199999996</v>
      </c>
      <c r="LC25" s="273">
        <v>4153626.17</v>
      </c>
      <c r="LD25" s="273">
        <v>2898130.1</v>
      </c>
      <c r="LE25" s="273">
        <v>2539805.46</v>
      </c>
      <c r="LF25" s="273">
        <v>1796821.32</v>
      </c>
      <c r="LG25" s="273">
        <v>48990501.329999998</v>
      </c>
      <c r="LH25" s="273">
        <v>11483669.27</v>
      </c>
      <c r="LI25" s="273">
        <v>17911889.960000001</v>
      </c>
      <c r="LJ25" s="273">
        <v>16186298.48</v>
      </c>
      <c r="LK25" s="273">
        <v>3145618.54</v>
      </c>
      <c r="LL25" s="273">
        <v>2118953.4900000002</v>
      </c>
      <c r="LM25" s="273">
        <v>1126376.1299999999</v>
      </c>
      <c r="LN25" s="273">
        <v>4514663.1899999995</v>
      </c>
      <c r="LO25" s="273">
        <v>2009177.53</v>
      </c>
      <c r="LP25" s="273">
        <v>4283249</v>
      </c>
      <c r="LQ25" s="273">
        <v>1266285.6400000001</v>
      </c>
      <c r="LR25" s="273">
        <v>17256041.93</v>
      </c>
      <c r="LS25" s="273">
        <v>2610752</v>
      </c>
      <c r="LT25" s="273">
        <v>1766577.6</v>
      </c>
      <c r="LU25" s="273">
        <v>76019096.120000005</v>
      </c>
      <c r="LV25" s="273">
        <v>24405794.390000001</v>
      </c>
      <c r="LW25" s="273">
        <v>29661338.099999998</v>
      </c>
      <c r="LX25" s="273">
        <v>11835514.83</v>
      </c>
      <c r="LY25" s="273">
        <v>5617591.5899999999</v>
      </c>
      <c r="LZ25" s="273">
        <v>4776464.5599999996</v>
      </c>
      <c r="MA25" s="273">
        <v>4951830.83</v>
      </c>
      <c r="MB25" s="273">
        <v>3174061.35</v>
      </c>
      <c r="MC25" s="273">
        <v>3394958.3200000003</v>
      </c>
      <c r="MD25" s="273">
        <v>3128564.16</v>
      </c>
      <c r="ME25" s="273">
        <v>9108826.370000001</v>
      </c>
      <c r="MF25" s="273">
        <v>2173531.4099999997</v>
      </c>
      <c r="MG25" s="273">
        <v>59421388.759999998</v>
      </c>
      <c r="MH25" s="273">
        <v>3390470.8599999994</v>
      </c>
      <c r="MI25" s="273">
        <v>1541166.88</v>
      </c>
      <c r="MJ25" s="273">
        <v>4337535.24</v>
      </c>
      <c r="MK25" s="273">
        <v>1677195.06</v>
      </c>
      <c r="ML25" s="273">
        <v>3681773.59</v>
      </c>
      <c r="MM25" s="273">
        <v>2036119.8399999999</v>
      </c>
      <c r="MN25" s="273">
        <v>2757131.33</v>
      </c>
      <c r="MO25" s="273">
        <v>6062214.6500000004</v>
      </c>
      <c r="MP25" s="273">
        <v>1879739.06</v>
      </c>
      <c r="MQ25" s="273">
        <v>2024603.86</v>
      </c>
      <c r="MR25" s="273">
        <v>1248279.5300000003</v>
      </c>
      <c r="MS25" s="273">
        <v>27407726.84</v>
      </c>
      <c r="MT25" s="273">
        <v>3233593.19</v>
      </c>
      <c r="MU25" s="273">
        <v>6850454.9000000004</v>
      </c>
      <c r="MV25" s="273">
        <v>4417879.93</v>
      </c>
      <c r="MW25" s="273">
        <v>3460887.48</v>
      </c>
      <c r="MX25" s="273">
        <v>1077280.94</v>
      </c>
      <c r="MY25" s="273">
        <v>2093625.1600000001</v>
      </c>
      <c r="MZ25" s="273">
        <v>4232817.74</v>
      </c>
      <c r="NA25" s="273">
        <v>2774796.52</v>
      </c>
      <c r="NB25" s="273">
        <v>1221605.25</v>
      </c>
      <c r="NC25" s="273">
        <v>858757.83</v>
      </c>
      <c r="ND25" s="273">
        <v>90324236.389999986</v>
      </c>
      <c r="NE25" s="273">
        <v>6218332.5499999998</v>
      </c>
      <c r="NF25" s="273">
        <v>6656537.0700000003</v>
      </c>
      <c r="NG25" s="273">
        <v>133919348.05999999</v>
      </c>
      <c r="NH25" s="273">
        <v>6069958.9000000004</v>
      </c>
      <c r="NI25" s="273">
        <v>9915885.8800000008</v>
      </c>
      <c r="NJ25" s="273">
        <v>13733686.920000002</v>
      </c>
      <c r="NK25" s="273">
        <v>20816701.32</v>
      </c>
      <c r="NL25" s="273">
        <v>866053.70000000007</v>
      </c>
      <c r="NM25" s="273">
        <v>2145730.81</v>
      </c>
      <c r="NN25" s="273">
        <v>4106490.06</v>
      </c>
      <c r="NO25" s="273">
        <v>3362333.5</v>
      </c>
      <c r="NP25" s="273">
        <v>14521964.390000001</v>
      </c>
      <c r="NQ25" s="273">
        <v>1474793.48</v>
      </c>
      <c r="NR25" s="273">
        <v>1734352.3800000001</v>
      </c>
      <c r="NS25" s="273">
        <v>1784641.1199999999</v>
      </c>
      <c r="NT25" s="273">
        <v>1646060.88</v>
      </c>
      <c r="NU25" s="273">
        <v>518845.49</v>
      </c>
      <c r="NV25" s="273">
        <v>1225664.3200000003</v>
      </c>
      <c r="NW25" s="273">
        <v>53800138.309999995</v>
      </c>
      <c r="NX25" s="273">
        <v>8122151.9999999991</v>
      </c>
      <c r="NY25" s="273">
        <v>2685129.8600000003</v>
      </c>
      <c r="NZ25" s="273">
        <v>596022.30000000005</v>
      </c>
      <c r="OA25" s="273">
        <v>2224818.8199999998</v>
      </c>
      <c r="OB25" s="273">
        <v>3253780.7300000004</v>
      </c>
      <c r="OC25" s="273">
        <v>1717055.56</v>
      </c>
      <c r="OD25" s="273">
        <v>27355873.789999999</v>
      </c>
      <c r="OE25" s="273">
        <v>13081912.48</v>
      </c>
      <c r="OF25" s="273">
        <v>6910822.6299999999</v>
      </c>
      <c r="OG25" s="273">
        <v>7683842.959999999</v>
      </c>
      <c r="OH25" s="273">
        <v>4395297.8599999994</v>
      </c>
      <c r="OI25" s="273">
        <v>4294895.7999999989</v>
      </c>
      <c r="OJ25" s="273">
        <v>3011129.6</v>
      </c>
      <c r="OK25" s="273">
        <v>1216812.9100000001</v>
      </c>
      <c r="OL25" s="273">
        <v>1725604.8699999999</v>
      </c>
      <c r="OM25" s="273">
        <v>25687484.729999997</v>
      </c>
      <c r="ON25" s="273">
        <v>7882997.5899999999</v>
      </c>
      <c r="OO25" s="273">
        <v>16399869.540000001</v>
      </c>
      <c r="OP25" s="273">
        <v>9386639.2699999996</v>
      </c>
      <c r="OQ25" s="273">
        <v>4470560.1400000006</v>
      </c>
      <c r="OR25" s="273">
        <v>7572280.0700000003</v>
      </c>
      <c r="OS25" s="273">
        <v>46788596.230000004</v>
      </c>
      <c r="OT25" s="273">
        <v>2768087.6799999997</v>
      </c>
      <c r="OU25" s="273">
        <v>2798879.89</v>
      </c>
      <c r="OV25" s="273">
        <v>5136086.6899999995</v>
      </c>
      <c r="OW25" s="273">
        <v>4935418.7</v>
      </c>
      <c r="OX25" s="273">
        <v>15486661.050000001</v>
      </c>
      <c r="OY25" s="273">
        <v>3358204.0300000003</v>
      </c>
      <c r="OZ25" s="273">
        <v>2107976.13</v>
      </c>
      <c r="PA25" s="273">
        <v>2268263.38</v>
      </c>
      <c r="PB25" s="273">
        <v>20164967.789999999</v>
      </c>
      <c r="PC25" s="273">
        <v>1857506.15</v>
      </c>
      <c r="PD25" s="273">
        <v>5124821.76</v>
      </c>
      <c r="PE25" s="273">
        <v>1554161.39</v>
      </c>
      <c r="PF25" s="273">
        <v>4110716.23</v>
      </c>
      <c r="PG25" s="273">
        <v>6190243.7000000002</v>
      </c>
      <c r="PH25" s="273">
        <v>1833881.02</v>
      </c>
      <c r="PI25" s="273">
        <v>1956318.57</v>
      </c>
      <c r="PJ25" s="273">
        <v>2409817.9</v>
      </c>
      <c r="PK25" s="273">
        <v>2356682.5300000003</v>
      </c>
      <c r="PL25" s="273">
        <v>2646183.5</v>
      </c>
      <c r="PM25" s="273">
        <v>3269493.49</v>
      </c>
      <c r="PN25" s="273">
        <v>3249294.7600000002</v>
      </c>
      <c r="PO25" s="273">
        <v>6246925.8100000005</v>
      </c>
      <c r="PP25" s="273">
        <v>931934.51</v>
      </c>
      <c r="PQ25" s="273">
        <v>655846.94000000006</v>
      </c>
      <c r="PR25" s="273">
        <v>595366.18000000005</v>
      </c>
      <c r="PS25" s="273">
        <v>693318.90999999992</v>
      </c>
      <c r="PT25" s="273">
        <v>53170622</v>
      </c>
      <c r="PU25" s="273">
        <v>957594.68</v>
      </c>
      <c r="PV25" s="273">
        <v>778256</v>
      </c>
      <c r="PW25" s="273">
        <v>3885575.04</v>
      </c>
      <c r="PX25" s="273">
        <v>9510657.1699999999</v>
      </c>
      <c r="PY25" s="273">
        <v>3817488.73</v>
      </c>
      <c r="PZ25" s="273">
        <v>5828752.0500000007</v>
      </c>
      <c r="QA25" s="273">
        <v>1847863.12</v>
      </c>
      <c r="QB25" s="273">
        <v>3799125.7199999997</v>
      </c>
      <c r="QC25" s="273">
        <v>1172515.71</v>
      </c>
      <c r="QD25" s="273">
        <v>8843913.7799999993</v>
      </c>
      <c r="QE25" s="273">
        <v>2025703.8900000001</v>
      </c>
      <c r="QF25" s="273">
        <v>1942839.27</v>
      </c>
      <c r="QG25" s="273">
        <v>3545238.3000000003</v>
      </c>
      <c r="QH25" s="273">
        <v>3875424.7600000002</v>
      </c>
      <c r="QI25" s="273">
        <v>3754740.12</v>
      </c>
      <c r="QJ25" s="273">
        <v>1200633.73</v>
      </c>
      <c r="QK25" s="273">
        <v>939303.37</v>
      </c>
      <c r="QL25" s="273">
        <v>1795987.6199999999</v>
      </c>
      <c r="QM25" s="273">
        <v>7026232.0700000003</v>
      </c>
      <c r="QN25" s="273">
        <v>7357859.1100000003</v>
      </c>
      <c r="QO25" s="273">
        <v>4469266.7</v>
      </c>
      <c r="QP25" s="273">
        <v>5513647.1299999999</v>
      </c>
      <c r="QQ25" s="273">
        <v>718950.40000000002</v>
      </c>
      <c r="QR25" s="273">
        <v>533477.66</v>
      </c>
      <c r="QS25" s="273">
        <v>999833.03</v>
      </c>
      <c r="QT25" s="273">
        <v>29396752.280000001</v>
      </c>
      <c r="QU25" s="273">
        <v>582411.9</v>
      </c>
      <c r="QV25" s="273">
        <v>3463245.1799999997</v>
      </c>
      <c r="QW25" s="273">
        <v>786260.26</v>
      </c>
      <c r="QX25" s="273">
        <v>926121.22</v>
      </c>
      <c r="QY25" s="273">
        <v>3143934.84</v>
      </c>
      <c r="QZ25" s="273">
        <v>737644.47</v>
      </c>
      <c r="RA25" s="273">
        <v>2664120.12</v>
      </c>
      <c r="RB25" s="273">
        <v>1215001.3</v>
      </c>
      <c r="RC25" s="273">
        <v>417668.6</v>
      </c>
      <c r="RD25" s="273">
        <v>630775.06000000006</v>
      </c>
      <c r="RE25" s="273">
        <v>322280</v>
      </c>
      <c r="RF25" s="273">
        <v>401706.5</v>
      </c>
      <c r="RG25" s="273">
        <v>38106794.169999994</v>
      </c>
      <c r="RH25" s="273">
        <v>4673944.97</v>
      </c>
      <c r="RI25" s="273">
        <v>546858.6</v>
      </c>
      <c r="RJ25" s="273">
        <v>2929579.92</v>
      </c>
      <c r="RK25" s="273">
        <v>702157.10000000009</v>
      </c>
      <c r="RL25" s="273">
        <v>2720600.8000000003</v>
      </c>
      <c r="RM25" s="273">
        <v>993802.92</v>
      </c>
      <c r="RN25" s="273">
        <v>2220476.2800000003</v>
      </c>
      <c r="RO25" s="273">
        <v>2423468.4899999998</v>
      </c>
      <c r="RP25" s="273">
        <v>1921453.2</v>
      </c>
      <c r="RQ25" s="273">
        <v>1810343.0499999998</v>
      </c>
      <c r="RR25" s="273">
        <v>2155714.75</v>
      </c>
      <c r="RS25" s="273">
        <v>1383556.5</v>
      </c>
      <c r="RT25" s="273">
        <v>2183542.3199999998</v>
      </c>
      <c r="RU25" s="273">
        <v>376620.6</v>
      </c>
      <c r="RV25" s="273">
        <v>2025299.08</v>
      </c>
      <c r="RW25" s="273">
        <v>2367629.2999999998</v>
      </c>
      <c r="RX25" s="273">
        <v>215970.97</v>
      </c>
      <c r="RY25" s="273">
        <v>297759</v>
      </c>
      <c r="RZ25" s="273">
        <v>262126.08000000002</v>
      </c>
      <c r="SA25" s="273">
        <v>19039326.060000002</v>
      </c>
      <c r="SB25" s="273">
        <v>1702318.6700000002</v>
      </c>
      <c r="SC25" s="273">
        <v>5356928.32</v>
      </c>
      <c r="SD25" s="273">
        <v>5984576.2599999998</v>
      </c>
      <c r="SE25" s="273">
        <v>3711606.94</v>
      </c>
      <c r="SF25" s="273">
        <v>4970082.1300000008</v>
      </c>
      <c r="SG25" s="273">
        <v>8170922.7699999996</v>
      </c>
      <c r="SH25" s="273">
        <v>4541224.2100000009</v>
      </c>
      <c r="SI25" s="273">
        <v>5357402.88</v>
      </c>
      <c r="SJ25" s="273">
        <v>2112677.96</v>
      </c>
      <c r="SK25" s="273">
        <v>13562445.6</v>
      </c>
      <c r="SL25" s="273">
        <v>5239005.4000000004</v>
      </c>
      <c r="SM25" s="273">
        <v>9149737.540000001</v>
      </c>
      <c r="SN25" s="273">
        <v>1769181.58</v>
      </c>
      <c r="SO25" s="273">
        <v>2319352.0099999998</v>
      </c>
      <c r="SP25" s="273">
        <v>3509890.92</v>
      </c>
      <c r="SQ25" s="273">
        <v>2241767.81</v>
      </c>
      <c r="SR25" s="273">
        <v>1722166.8900000001</v>
      </c>
      <c r="SS25" s="273">
        <v>2077737.1099999999</v>
      </c>
      <c r="ST25" s="273">
        <v>980416.29</v>
      </c>
      <c r="SU25" s="273">
        <v>20355171.07</v>
      </c>
      <c r="SV25" s="273">
        <v>1414438.29</v>
      </c>
      <c r="SW25" s="273">
        <v>3019762.54</v>
      </c>
      <c r="SX25" s="273">
        <v>1809488.7999999998</v>
      </c>
      <c r="SY25" s="273">
        <v>1902437.9</v>
      </c>
      <c r="SZ25" s="273">
        <v>1439774.53</v>
      </c>
      <c r="TA25" s="273">
        <v>1139862.75</v>
      </c>
      <c r="TB25" s="273">
        <v>4753130.6799999988</v>
      </c>
      <c r="TC25" s="273">
        <v>1337498.83</v>
      </c>
      <c r="TD25" s="273">
        <v>1656593.78</v>
      </c>
      <c r="TE25" s="273">
        <v>2109319.58</v>
      </c>
      <c r="TF25" s="273">
        <v>3204528.37</v>
      </c>
      <c r="TG25" s="273">
        <v>1492901.95</v>
      </c>
      <c r="TH25" s="273">
        <v>982436.92</v>
      </c>
      <c r="TI25" s="273">
        <v>32819038.739999995</v>
      </c>
      <c r="TJ25" s="273">
        <v>2033639.95</v>
      </c>
      <c r="TK25" s="273">
        <v>1770778.47</v>
      </c>
      <c r="TL25" s="273">
        <v>3685149.39</v>
      </c>
      <c r="TM25" s="273">
        <v>5857509.2800000003</v>
      </c>
      <c r="TN25" s="273">
        <v>7696454</v>
      </c>
      <c r="TO25" s="273">
        <v>1660367</v>
      </c>
      <c r="TP25" s="273">
        <v>6752299.9299999997</v>
      </c>
      <c r="TQ25" s="273">
        <v>3150582.1100000003</v>
      </c>
      <c r="TR25" s="273">
        <v>3785796.0300000003</v>
      </c>
      <c r="TS25" s="273">
        <v>5757234.1600000001</v>
      </c>
      <c r="TT25" s="273">
        <v>3197448.5700000003</v>
      </c>
      <c r="TU25" s="273">
        <v>1539941.29</v>
      </c>
      <c r="TV25" s="273">
        <v>2599549.83</v>
      </c>
      <c r="TW25" s="273">
        <v>2158712.9</v>
      </c>
      <c r="TX25" s="273">
        <v>3000786.4000000004</v>
      </c>
      <c r="TY25" s="273">
        <v>11908822.529999999</v>
      </c>
      <c r="TZ25" s="273">
        <v>2704492.66</v>
      </c>
      <c r="UA25" s="273">
        <v>19904851.210000001</v>
      </c>
      <c r="UB25" s="273">
        <v>9360910.25</v>
      </c>
      <c r="UC25" s="273">
        <v>3730203.63</v>
      </c>
      <c r="UD25" s="273">
        <v>3479328.04</v>
      </c>
      <c r="UE25" s="273">
        <v>15271640.08</v>
      </c>
      <c r="UF25" s="273">
        <v>2284619</v>
      </c>
      <c r="UG25" s="273">
        <v>1638307.38</v>
      </c>
      <c r="UH25" s="273">
        <v>1206185.9400000002</v>
      </c>
      <c r="UI25" s="273">
        <v>1160982.3</v>
      </c>
      <c r="UJ25" s="273">
        <v>17107606.939999998</v>
      </c>
      <c r="UK25" s="273">
        <v>8844571.1400000006</v>
      </c>
      <c r="UL25" s="273">
        <v>7216089</v>
      </c>
      <c r="UM25" s="273">
        <v>9409635.9499999993</v>
      </c>
      <c r="UN25" s="273">
        <v>4686875.2</v>
      </c>
      <c r="UO25" s="273">
        <v>3195903.86</v>
      </c>
      <c r="UP25" s="273">
        <v>77907805.25999999</v>
      </c>
      <c r="UQ25" s="273">
        <v>10287528.74</v>
      </c>
      <c r="UR25" s="273">
        <v>2883093.64</v>
      </c>
      <c r="US25" s="273">
        <v>24422546.41</v>
      </c>
      <c r="UT25" s="273">
        <v>792876.57</v>
      </c>
      <c r="UU25" s="273">
        <v>2573562.62</v>
      </c>
      <c r="UV25" s="273">
        <v>5278283.7200000007</v>
      </c>
      <c r="UW25" s="273">
        <v>2155154.9300000002</v>
      </c>
      <c r="UX25" s="273">
        <v>1656306.0899999999</v>
      </c>
      <c r="UY25" s="273">
        <v>4371787.58</v>
      </c>
      <c r="UZ25" s="273">
        <v>2651511.2800000003</v>
      </c>
      <c r="VA25" s="273">
        <v>14490563.370000001</v>
      </c>
      <c r="VB25" s="273">
        <v>5715165.2400000002</v>
      </c>
      <c r="VC25" s="273">
        <v>3735335.25</v>
      </c>
      <c r="VD25" s="273">
        <v>1509044.42</v>
      </c>
      <c r="VE25" s="273">
        <v>2810813.93</v>
      </c>
      <c r="VF25" s="273">
        <v>1171600.02</v>
      </c>
      <c r="VG25" s="273">
        <v>1462224.7599999998</v>
      </c>
      <c r="VH25" s="273">
        <v>6433536.0199999996</v>
      </c>
      <c r="VI25" s="273">
        <v>2675518.9500000002</v>
      </c>
      <c r="VJ25" s="273">
        <v>912041.96000000008</v>
      </c>
      <c r="VK25" s="273">
        <v>959934.89999999991</v>
      </c>
      <c r="VL25" s="273">
        <v>24669734.5</v>
      </c>
      <c r="VM25" s="273">
        <v>2830713.5</v>
      </c>
      <c r="VN25" s="273">
        <v>3927072.77</v>
      </c>
      <c r="VO25" s="273">
        <v>3931929.5300000003</v>
      </c>
      <c r="VP25" s="273">
        <v>4340312.78</v>
      </c>
      <c r="VQ25" s="273">
        <v>3402172.6900000004</v>
      </c>
      <c r="VR25" s="273">
        <v>3352123.9899999998</v>
      </c>
      <c r="VS25" s="273">
        <v>2460382.1</v>
      </c>
      <c r="VT25" s="273">
        <v>2066284.92</v>
      </c>
      <c r="VU25" s="273">
        <v>8526421.4100000001</v>
      </c>
      <c r="VV25" s="273">
        <v>2377453.5399999996</v>
      </c>
      <c r="VW25" s="273">
        <v>3826012.5800000005</v>
      </c>
      <c r="VX25" s="273">
        <v>3155770.56</v>
      </c>
      <c r="VY25" s="273">
        <v>1780223.97</v>
      </c>
      <c r="VZ25" s="273">
        <v>1904698.9099999997</v>
      </c>
      <c r="WA25" s="273">
        <v>68735016.830000013</v>
      </c>
      <c r="WB25" s="273">
        <v>4195837.9399999995</v>
      </c>
      <c r="WC25" s="273">
        <v>3396290.27</v>
      </c>
      <c r="WD25" s="273">
        <v>2062958.24</v>
      </c>
      <c r="WE25" s="273">
        <v>1657823.85</v>
      </c>
      <c r="WF25" s="273">
        <v>3423561.2600000002</v>
      </c>
      <c r="WG25" s="273">
        <v>4351487.21</v>
      </c>
      <c r="WH25" s="273">
        <v>5202632.79</v>
      </c>
      <c r="WI25" s="273">
        <v>2754312.2199999997</v>
      </c>
      <c r="WJ25" s="273">
        <v>3792203.77</v>
      </c>
      <c r="WK25" s="273">
        <v>2639077.5099999998</v>
      </c>
      <c r="WL25" s="273">
        <v>8123497.8100000005</v>
      </c>
      <c r="WM25" s="273">
        <v>3498073.5599999996</v>
      </c>
      <c r="WN25" s="273">
        <v>4492562.18</v>
      </c>
      <c r="WO25" s="273">
        <v>5874779.1899999995</v>
      </c>
      <c r="WP25" s="273">
        <v>686165.5</v>
      </c>
      <c r="WQ25" s="273">
        <v>3638213.76</v>
      </c>
      <c r="WR25" s="273">
        <v>2410432.5</v>
      </c>
      <c r="WS25" s="273">
        <v>4851266.22</v>
      </c>
      <c r="WT25" s="273">
        <v>5558257.6699999999</v>
      </c>
      <c r="WU25" s="273">
        <v>112748718.09</v>
      </c>
      <c r="WV25" s="273">
        <v>2990215.82</v>
      </c>
      <c r="WW25" s="273">
        <v>1997821.4400000002</v>
      </c>
      <c r="WX25" s="273">
        <v>520010</v>
      </c>
      <c r="WY25" s="273">
        <v>1718587.46</v>
      </c>
      <c r="WZ25" s="273">
        <v>1653534.84</v>
      </c>
      <c r="XA25" s="273">
        <v>1691938.7000000002</v>
      </c>
      <c r="XB25" s="273">
        <v>2114257.31</v>
      </c>
      <c r="XC25" s="273">
        <v>7567325.71</v>
      </c>
      <c r="XD25" s="273">
        <v>1165717.5</v>
      </c>
      <c r="XE25" s="273">
        <v>238267</v>
      </c>
      <c r="XF25" s="273">
        <v>790548.15999999992</v>
      </c>
      <c r="XG25" s="273">
        <v>1194488.31</v>
      </c>
      <c r="XH25" s="273">
        <v>44768960.359999999</v>
      </c>
      <c r="XI25" s="273">
        <v>5006257.1500000004</v>
      </c>
      <c r="XJ25" s="273">
        <v>5873033.1099999994</v>
      </c>
      <c r="XK25" s="273">
        <v>17278194.219999999</v>
      </c>
      <c r="XL25" s="273">
        <v>3637851.7</v>
      </c>
      <c r="XM25" s="273">
        <v>4370048.57</v>
      </c>
      <c r="XN25" s="273">
        <v>12207908.440000001</v>
      </c>
      <c r="XO25" s="273">
        <v>5144325.3</v>
      </c>
      <c r="XP25" s="273">
        <v>3726088.23</v>
      </c>
      <c r="XQ25" s="273">
        <v>8622643.7200000007</v>
      </c>
      <c r="XR25" s="273">
        <v>5951605.1499999994</v>
      </c>
      <c r="XS25" s="273">
        <v>2597197.17</v>
      </c>
      <c r="XT25" s="273">
        <v>3652574.81</v>
      </c>
      <c r="XU25" s="273">
        <v>2801469.4</v>
      </c>
      <c r="XV25" s="273">
        <v>2639510.5999999996</v>
      </c>
      <c r="XW25" s="273">
        <v>3272697.69</v>
      </c>
      <c r="XX25" s="273">
        <v>1818688.3699999999</v>
      </c>
      <c r="XY25" s="273">
        <v>2327626.38</v>
      </c>
      <c r="XZ25" s="273">
        <v>2607845.37</v>
      </c>
      <c r="YA25" s="273">
        <v>2197835.9899999998</v>
      </c>
      <c r="YB25" s="273">
        <v>1694789.4700000002</v>
      </c>
      <c r="YC25" s="273">
        <v>1595340.51</v>
      </c>
      <c r="YD25" s="273">
        <v>1814181.33</v>
      </c>
      <c r="YE25" s="273">
        <v>40843096.719999999</v>
      </c>
      <c r="YF25" s="273">
        <v>2436797.71</v>
      </c>
      <c r="YG25" s="273">
        <v>4254330.3699999992</v>
      </c>
      <c r="YH25" s="273">
        <v>2719269.21</v>
      </c>
      <c r="YI25" s="273">
        <v>8112138.8899999997</v>
      </c>
      <c r="YJ25" s="273">
        <v>3418959.23</v>
      </c>
      <c r="YK25" s="273">
        <v>4631356.2300000004</v>
      </c>
      <c r="YL25" s="273">
        <v>1969022.32</v>
      </c>
      <c r="YM25" s="273">
        <v>6338316.8499999996</v>
      </c>
      <c r="YN25" s="273">
        <v>6075794.5800000001</v>
      </c>
      <c r="YO25" s="273">
        <v>4093603.65</v>
      </c>
      <c r="YP25" s="273">
        <v>3455340.6900000004</v>
      </c>
      <c r="YQ25" s="273">
        <v>1670167.18</v>
      </c>
      <c r="YR25" s="273">
        <v>1683601</v>
      </c>
      <c r="YS25" s="273">
        <v>1109999.6299999999</v>
      </c>
      <c r="YT25" s="273">
        <v>1159738.72</v>
      </c>
      <c r="YU25" s="273">
        <v>790832.78</v>
      </c>
      <c r="YV25" s="273">
        <v>16878203.129999999</v>
      </c>
      <c r="YW25" s="273">
        <v>4454225.16</v>
      </c>
      <c r="YX25" s="273">
        <v>7337600.959999999</v>
      </c>
      <c r="YY25" s="273">
        <v>4723288.68</v>
      </c>
      <c r="YZ25" s="273">
        <v>10681749.33</v>
      </c>
      <c r="ZA25" s="273">
        <v>1839655.63</v>
      </c>
      <c r="ZB25" s="273">
        <v>2844811.88</v>
      </c>
      <c r="ZC25" s="273">
        <v>18764910.599999998</v>
      </c>
      <c r="ZD25" s="273">
        <v>3343665.7399999998</v>
      </c>
      <c r="ZE25" s="273">
        <v>2849326.4699999997</v>
      </c>
      <c r="ZF25" s="273">
        <v>3330481.57</v>
      </c>
      <c r="ZG25" s="273">
        <v>6346403.1400000006</v>
      </c>
      <c r="ZH25" s="273">
        <v>2828571.77</v>
      </c>
      <c r="ZI25" s="273">
        <v>2592986.48</v>
      </c>
      <c r="ZJ25" s="273">
        <v>1980302.7899999998</v>
      </c>
      <c r="ZK25" s="273">
        <v>7036995.9899999984</v>
      </c>
      <c r="ZL25" s="273">
        <v>78691289.629999995</v>
      </c>
      <c r="ZM25" s="273">
        <v>2870549.78</v>
      </c>
      <c r="ZN25" s="273">
        <v>4430402.5600000005</v>
      </c>
      <c r="ZO25" s="273">
        <v>7896254.8300000001</v>
      </c>
      <c r="ZP25" s="273">
        <v>4781849.88</v>
      </c>
      <c r="ZQ25" s="273">
        <v>6081106.9500000002</v>
      </c>
      <c r="ZR25" s="273">
        <v>11299933.23</v>
      </c>
      <c r="ZS25" s="273">
        <v>4406262.49</v>
      </c>
      <c r="ZT25" s="273">
        <v>4668027.1099999994</v>
      </c>
      <c r="ZU25" s="273">
        <v>5808901.5299999993</v>
      </c>
      <c r="ZV25" s="273">
        <v>1929945.86</v>
      </c>
      <c r="ZW25" s="273">
        <v>2302952.83</v>
      </c>
      <c r="ZX25" s="273">
        <v>1668898.85</v>
      </c>
      <c r="ZY25" s="273">
        <v>2683527.6300000004</v>
      </c>
      <c r="ZZ25" s="273">
        <v>3094553.9400000004</v>
      </c>
      <c r="AAA25" s="273">
        <v>2212241.81</v>
      </c>
      <c r="AAB25" s="273">
        <v>1935899.87</v>
      </c>
      <c r="AAC25" s="273">
        <v>1813223.7400000002</v>
      </c>
      <c r="AAD25" s="273">
        <v>3708876.5599999996</v>
      </c>
      <c r="AAE25" s="273">
        <v>1251845.42</v>
      </c>
      <c r="AAF25" s="273">
        <v>2556127.44</v>
      </c>
      <c r="AAG25" s="273">
        <v>1178214.73</v>
      </c>
      <c r="AAH25" s="273">
        <v>19272413.469999999</v>
      </c>
      <c r="AAI25" s="273">
        <v>2347674.7599999998</v>
      </c>
      <c r="AAJ25" s="273">
        <v>2747787.91</v>
      </c>
      <c r="AAK25" s="273">
        <v>2742655.36</v>
      </c>
      <c r="AAL25" s="273">
        <v>2514883.58</v>
      </c>
      <c r="AAM25" s="273">
        <v>3460641.0999999996</v>
      </c>
      <c r="AAN25" s="273">
        <v>2003342.37</v>
      </c>
      <c r="AAO25" s="273">
        <v>73731729.519999996</v>
      </c>
      <c r="AAP25" s="273">
        <v>5849657.9700000007</v>
      </c>
      <c r="AAQ25" s="273">
        <v>6429007.0699999994</v>
      </c>
      <c r="AAR25" s="273">
        <v>8550659.5700000003</v>
      </c>
      <c r="AAS25" s="273">
        <v>3596909.15</v>
      </c>
      <c r="AAT25" s="273">
        <v>2333955.04</v>
      </c>
      <c r="AAU25" s="273">
        <v>6417564.5199999996</v>
      </c>
      <c r="AAV25" s="273">
        <v>2696157.46</v>
      </c>
      <c r="AAW25" s="273">
        <v>13052577.48</v>
      </c>
      <c r="AAX25" s="273">
        <v>10454968.120000001</v>
      </c>
      <c r="AAY25" s="273">
        <v>13286016.189999999</v>
      </c>
      <c r="AAZ25" s="273">
        <v>10164337.879999999</v>
      </c>
      <c r="ABA25" s="273">
        <v>5062018.54</v>
      </c>
      <c r="ABB25" s="273">
        <v>1654106.7200000002</v>
      </c>
      <c r="ABC25" s="273">
        <v>1902662.5499999998</v>
      </c>
      <c r="ABD25" s="273">
        <v>2371835.77</v>
      </c>
      <c r="ABE25" s="273">
        <v>1629736.07</v>
      </c>
      <c r="ABF25" s="273">
        <v>2260870.59</v>
      </c>
      <c r="ABG25" s="273">
        <v>4057375.2299999995</v>
      </c>
      <c r="ABH25" s="273">
        <v>39715559.200000003</v>
      </c>
      <c r="ABI25" s="273">
        <v>36995390.789999999</v>
      </c>
      <c r="ABJ25" s="273">
        <v>1318397.6999999997</v>
      </c>
      <c r="ABK25" s="273">
        <v>978829.2</v>
      </c>
      <c r="ABL25" s="273">
        <v>5308582.5</v>
      </c>
      <c r="ABM25" s="273">
        <v>2913220.36</v>
      </c>
      <c r="ABN25" s="273">
        <v>5811699.5300000003</v>
      </c>
      <c r="ABO25" s="273">
        <v>30840209.259999998</v>
      </c>
      <c r="ABP25" s="273">
        <v>2477628.7200000002</v>
      </c>
      <c r="ABQ25" s="273">
        <v>1381973.6</v>
      </c>
      <c r="ABR25" s="273">
        <v>3868586.85</v>
      </c>
      <c r="ABS25" s="273">
        <v>4343896.9700000007</v>
      </c>
      <c r="ABT25" s="273">
        <v>3170347.01</v>
      </c>
      <c r="ABU25" s="273">
        <v>2199795.7999999998</v>
      </c>
      <c r="ABV25" s="273">
        <v>4022186</v>
      </c>
      <c r="ABW25" s="273">
        <v>934917.88</v>
      </c>
      <c r="ABX25" s="273">
        <v>45195166.960000001</v>
      </c>
      <c r="ABY25" s="273">
        <v>1592386.8</v>
      </c>
      <c r="ABZ25" s="273">
        <v>5765218.5999999996</v>
      </c>
      <c r="ACA25" s="273">
        <v>2113376.5499999998</v>
      </c>
      <c r="ACB25" s="273">
        <v>1837542.46</v>
      </c>
      <c r="ACC25" s="273">
        <v>5378121.9199999999</v>
      </c>
      <c r="ACD25" s="273">
        <v>2164122.9299999997</v>
      </c>
      <c r="ACE25" s="273">
        <v>3625526.0700000003</v>
      </c>
      <c r="ACF25" s="273">
        <v>2093812.7999999998</v>
      </c>
      <c r="ACG25" s="273">
        <v>3294506.5300000003</v>
      </c>
      <c r="ACH25" s="273">
        <v>1710309.07</v>
      </c>
      <c r="ACI25" s="273">
        <v>42259892.899999991</v>
      </c>
      <c r="ACJ25" s="273">
        <v>2497055.0499999998</v>
      </c>
      <c r="ACK25" s="273">
        <v>3980146.0200000005</v>
      </c>
      <c r="ACL25" s="273">
        <v>6829516.2699999996</v>
      </c>
      <c r="ACM25" s="273">
        <v>1987634.68</v>
      </c>
      <c r="ACN25" s="273">
        <v>3237008.15</v>
      </c>
      <c r="ACO25" s="273">
        <v>3392424</v>
      </c>
      <c r="ACP25" s="273">
        <v>9849542.4499999993</v>
      </c>
      <c r="ACQ25" s="273">
        <v>5015705.75</v>
      </c>
      <c r="ACR25" s="273">
        <v>2116744.9699999997</v>
      </c>
      <c r="ACS25" s="273">
        <v>2525451.66</v>
      </c>
      <c r="ACT25" s="273">
        <v>2294891.17</v>
      </c>
      <c r="ACU25" s="273">
        <v>793858.24</v>
      </c>
      <c r="ACV25" s="273">
        <v>21217246.629999999</v>
      </c>
      <c r="ACW25" s="273">
        <v>2108571.7999999998</v>
      </c>
      <c r="ACX25" s="273">
        <v>2835720.76</v>
      </c>
      <c r="ACY25" s="273">
        <v>1972370.0700000003</v>
      </c>
      <c r="ACZ25" s="273">
        <v>2062258.5999999999</v>
      </c>
      <c r="ADA25" s="273">
        <v>1831132.79</v>
      </c>
      <c r="ADB25" s="273">
        <v>1122021.6100000001</v>
      </c>
      <c r="ADC25" s="273">
        <v>816875.22</v>
      </c>
      <c r="ADD25" s="273">
        <v>861969.64</v>
      </c>
      <c r="ADE25" s="273">
        <v>2319690.92</v>
      </c>
      <c r="ADF25" s="273">
        <v>12129271.560000001</v>
      </c>
      <c r="ADG25" s="273">
        <v>9933543.040000001</v>
      </c>
      <c r="ADH25" s="273">
        <v>1624040.1199999999</v>
      </c>
      <c r="ADI25" s="273">
        <v>1564084.0999999999</v>
      </c>
      <c r="ADJ25" s="273">
        <v>3766436.06</v>
      </c>
      <c r="ADK25" s="273">
        <v>1353043.77</v>
      </c>
      <c r="ADL25" s="273">
        <v>2156711.52</v>
      </c>
      <c r="ADM25" s="273">
        <v>1745123.76</v>
      </c>
      <c r="ADN25" s="273">
        <v>2172139.83</v>
      </c>
      <c r="ADO25" s="273">
        <v>88364064.719999999</v>
      </c>
      <c r="ADP25" s="273">
        <v>4893022.16</v>
      </c>
      <c r="ADQ25" s="273">
        <v>5531566.5599999996</v>
      </c>
      <c r="ADR25" s="273">
        <v>623882</v>
      </c>
      <c r="ADS25" s="273">
        <v>13916330.229999997</v>
      </c>
      <c r="ADT25" s="273">
        <v>2598708.46</v>
      </c>
      <c r="ADU25" s="273">
        <v>482899.19</v>
      </c>
      <c r="ADV25" s="273">
        <v>2501318.5400000005</v>
      </c>
      <c r="ADW25" s="273">
        <v>778157.04</v>
      </c>
      <c r="ADX25" s="273">
        <v>1077240.81</v>
      </c>
      <c r="ADY25" s="273">
        <v>67902773.629999995</v>
      </c>
      <c r="ADZ25" s="273">
        <v>8995520.8599999994</v>
      </c>
      <c r="AEA25" s="273">
        <v>12579286.899999999</v>
      </c>
      <c r="AEB25" s="273">
        <v>3975547.69</v>
      </c>
      <c r="AEC25" s="273">
        <v>1303650.3400000001</v>
      </c>
      <c r="AED25" s="273">
        <v>5706679.0899999999</v>
      </c>
      <c r="AEE25" s="273">
        <v>4146298.8799999999</v>
      </c>
      <c r="AEF25" s="273">
        <v>4742646.87</v>
      </c>
      <c r="AEG25" s="273">
        <v>3868009.75</v>
      </c>
      <c r="AEH25" s="273">
        <v>3408292.83</v>
      </c>
      <c r="AEI25" s="273">
        <v>1734428.45</v>
      </c>
      <c r="AEJ25" s="273">
        <v>3659423.12</v>
      </c>
      <c r="AEK25" s="273">
        <v>2382247.1899999995</v>
      </c>
      <c r="AEL25" s="273">
        <v>4108811.13</v>
      </c>
      <c r="AEM25" s="273">
        <v>4209545.5299999993</v>
      </c>
      <c r="AEN25" s="273">
        <v>4129529.59</v>
      </c>
      <c r="AEO25" s="273">
        <v>3289632.9800000004</v>
      </c>
      <c r="AEP25" s="273">
        <v>5976836.54</v>
      </c>
      <c r="AEQ25" s="273">
        <v>1923846.0599999998</v>
      </c>
      <c r="AER25" s="273">
        <v>9769039.4699999988</v>
      </c>
      <c r="AES25" s="273">
        <v>52044365.989999995</v>
      </c>
      <c r="AET25" s="273">
        <v>4501767.42</v>
      </c>
      <c r="AEU25" s="273">
        <v>5132197.38</v>
      </c>
      <c r="AEV25" s="273">
        <v>2955380.9999999995</v>
      </c>
      <c r="AEW25" s="273">
        <v>2717772.71</v>
      </c>
      <c r="AEX25" s="273">
        <v>5876407.9699999997</v>
      </c>
      <c r="AEY25" s="273">
        <v>3366971.5300000003</v>
      </c>
      <c r="AEZ25" s="273">
        <v>3301224.84</v>
      </c>
      <c r="AFA25" s="273">
        <v>2381329</v>
      </c>
      <c r="AFB25" s="273">
        <v>1267369.5</v>
      </c>
      <c r="AFC25" s="273">
        <v>20054200.640000001</v>
      </c>
      <c r="AFD25" s="273">
        <v>13716663.539999999</v>
      </c>
      <c r="AFE25" s="273">
        <v>3399521.47</v>
      </c>
      <c r="AFF25" s="273">
        <v>3363025.0900000003</v>
      </c>
      <c r="AFG25" s="273">
        <v>4294621.93</v>
      </c>
      <c r="AFH25" s="273">
        <v>4607595.4399999995</v>
      </c>
      <c r="AFI25" s="273">
        <v>2722460.96</v>
      </c>
      <c r="AFJ25" s="273">
        <v>4622617.04</v>
      </c>
      <c r="AFK25" s="273">
        <v>1923782.63</v>
      </c>
      <c r="AFL25" s="273">
        <v>2917056.41</v>
      </c>
      <c r="AFM25" s="273">
        <v>2539825.12</v>
      </c>
      <c r="AFN25" s="273">
        <v>2661499.98</v>
      </c>
      <c r="AFO25" s="273">
        <v>3639514.75</v>
      </c>
      <c r="AFP25" s="273">
        <v>21248113.330000002</v>
      </c>
      <c r="AFQ25" s="273">
        <v>5272203.6899999995</v>
      </c>
      <c r="AFR25" s="273">
        <v>3836161.38</v>
      </c>
      <c r="AFS25" s="273">
        <v>3031217.82</v>
      </c>
      <c r="AFT25" s="273">
        <v>2744572.48</v>
      </c>
      <c r="AFU25" s="273">
        <v>9010275.1699999999</v>
      </c>
      <c r="AFV25" s="273">
        <v>1718604.75</v>
      </c>
      <c r="AFW25" s="273">
        <v>12854936.1</v>
      </c>
      <c r="AFX25" s="273">
        <v>10847990.109999999</v>
      </c>
      <c r="AFY25" s="273">
        <v>1372323.81</v>
      </c>
      <c r="AFZ25" s="273">
        <v>12155751.550000001</v>
      </c>
      <c r="AGA25" s="273">
        <v>2225109.8199999998</v>
      </c>
      <c r="AGB25" s="273">
        <v>26289576.830000002</v>
      </c>
      <c r="AGC25" s="273">
        <v>1864525.48</v>
      </c>
      <c r="AGD25" s="273">
        <v>2393746.33</v>
      </c>
      <c r="AGE25" s="273">
        <v>3174771.67</v>
      </c>
      <c r="AGF25" s="273">
        <v>5409716.1200000001</v>
      </c>
      <c r="AGG25" s="273">
        <v>6498335.0099999998</v>
      </c>
      <c r="AGH25" s="273">
        <v>3577756.04</v>
      </c>
      <c r="AGI25" s="273">
        <v>2235010.87</v>
      </c>
      <c r="AGJ25" s="273">
        <v>1936649.2799999998</v>
      </c>
      <c r="AGK25" s="273">
        <v>6000554.8600000003</v>
      </c>
      <c r="AGL25" s="273">
        <v>1504670.11</v>
      </c>
      <c r="AGM25" s="273">
        <v>33266595.990000002</v>
      </c>
      <c r="AGN25" s="273">
        <v>8042560.1900000004</v>
      </c>
      <c r="AGO25" s="273">
        <v>3420885.46</v>
      </c>
      <c r="AGP25" s="273">
        <v>2092044.3900000001</v>
      </c>
      <c r="AGQ25" s="273">
        <v>4260633.55</v>
      </c>
      <c r="AGR25" s="273">
        <v>3294200.88</v>
      </c>
      <c r="AGS25" s="273">
        <v>1942989.1400000001</v>
      </c>
      <c r="AGT25" s="273">
        <v>1888459.1300000001</v>
      </c>
      <c r="AGU25" s="273">
        <v>48870921.560000002</v>
      </c>
      <c r="AGV25" s="273">
        <v>32321298.639999997</v>
      </c>
      <c r="AGW25" s="273">
        <v>2334127.56</v>
      </c>
      <c r="AGX25" s="273">
        <v>4888624.47</v>
      </c>
      <c r="AGY25" s="273">
        <v>11387236.41</v>
      </c>
      <c r="AGZ25" s="273">
        <v>6494359.379999999</v>
      </c>
      <c r="AHA25" s="273">
        <v>5388393.2300000004</v>
      </c>
      <c r="AHB25" s="273">
        <v>3537197.2600000002</v>
      </c>
      <c r="AHC25" s="273">
        <v>1514014.9500000002</v>
      </c>
      <c r="AHD25" s="273">
        <v>2046643.15</v>
      </c>
      <c r="AHE25" s="273">
        <v>6405316.4399999995</v>
      </c>
      <c r="AHF25" s="273">
        <v>1558206.77</v>
      </c>
      <c r="AHG25" s="273">
        <v>2078237.2300000002</v>
      </c>
      <c r="AHH25" s="273">
        <v>1594601.4200000002</v>
      </c>
      <c r="AHI25" s="273">
        <v>2166316.09</v>
      </c>
      <c r="AHJ25" s="273">
        <v>2044125.66</v>
      </c>
      <c r="AHK25" s="273">
        <v>2214852.96</v>
      </c>
      <c r="AHL25" s="273">
        <v>36790013.329999998</v>
      </c>
      <c r="AHM25" s="273">
        <v>2267406.4499999997</v>
      </c>
      <c r="AHN25" s="273">
        <v>3044433.3299999996</v>
      </c>
      <c r="AHO25" s="273">
        <v>2731415.28</v>
      </c>
      <c r="AHP25" s="273">
        <v>4555663.75</v>
      </c>
      <c r="AHQ25" s="294">
        <v>2613597.3100000005</v>
      </c>
      <c r="AHR25" s="329">
        <v>1071865.73</v>
      </c>
      <c r="AHS25" s="294">
        <f t="shared" si="18"/>
        <v>6548401379.2100019</v>
      </c>
      <c r="AHT25" s="271" t="b">
        <f t="shared" si="1"/>
        <v>1</v>
      </c>
      <c r="AHU25" s="271" t="s">
        <v>31</v>
      </c>
    </row>
    <row r="26" spans="1:905" ht="23.4" customHeight="1" x14ac:dyDescent="0.8">
      <c r="B26" s="270" t="s">
        <v>33</v>
      </c>
      <c r="C26" s="271" t="s">
        <v>34</v>
      </c>
      <c r="D26" s="273">
        <v>280044363.82999998</v>
      </c>
      <c r="E26" s="273">
        <v>6123099.9900000002</v>
      </c>
      <c r="F26" s="273">
        <v>47324830.750000007</v>
      </c>
      <c r="G26" s="273">
        <v>2466158.33</v>
      </c>
      <c r="H26" s="273">
        <v>43454313.359999999</v>
      </c>
      <c r="I26" s="273">
        <v>3687797.05</v>
      </c>
      <c r="J26" s="273">
        <v>24636343.039999995</v>
      </c>
      <c r="K26" s="273">
        <v>5651665.1100000003</v>
      </c>
      <c r="L26" s="273">
        <v>5769231.3099999996</v>
      </c>
      <c r="M26" s="273">
        <v>2631327.29</v>
      </c>
      <c r="N26" s="273">
        <v>3395456.61</v>
      </c>
      <c r="O26" s="273">
        <v>5758091.25</v>
      </c>
      <c r="P26" s="273">
        <v>8608980.25</v>
      </c>
      <c r="Q26" s="273">
        <v>5344795.6800000006</v>
      </c>
      <c r="R26" s="273">
        <v>3249397.4999999995</v>
      </c>
      <c r="S26" s="273">
        <v>32089100.169999998</v>
      </c>
      <c r="T26" s="273">
        <v>86299161.689999998</v>
      </c>
      <c r="U26" s="273">
        <v>1918126.12</v>
      </c>
      <c r="V26" s="273">
        <v>342467807.03000003</v>
      </c>
      <c r="W26" s="273">
        <v>46955206.390000008</v>
      </c>
      <c r="X26" s="273">
        <v>7254095.2299999995</v>
      </c>
      <c r="Y26" s="273">
        <v>15560469.58</v>
      </c>
      <c r="Z26" s="273">
        <v>6626020.8799999999</v>
      </c>
      <c r="AA26" s="273">
        <v>11327132.52</v>
      </c>
      <c r="AB26" s="273">
        <v>4089872.4000000004</v>
      </c>
      <c r="AC26" s="273">
        <v>71600041.909999996</v>
      </c>
      <c r="AD26" s="273">
        <v>11389828.08</v>
      </c>
      <c r="AE26" s="273">
        <v>7649724.3099999996</v>
      </c>
      <c r="AF26" s="273">
        <v>47650634.149999991</v>
      </c>
      <c r="AG26" s="273">
        <v>7909905.5799999991</v>
      </c>
      <c r="AH26" s="273">
        <v>40647780.460000001</v>
      </c>
      <c r="AI26" s="273">
        <v>20231927.439999998</v>
      </c>
      <c r="AJ26" s="273">
        <v>7860000.3100000005</v>
      </c>
      <c r="AK26" s="273">
        <v>6276235.2199999997</v>
      </c>
      <c r="AL26" s="273">
        <v>8372131.4399999995</v>
      </c>
      <c r="AM26" s="273">
        <v>8257777.6099999994</v>
      </c>
      <c r="AN26" s="273">
        <v>6011294.0199999996</v>
      </c>
      <c r="AO26" s="273">
        <v>7463921.4500000002</v>
      </c>
      <c r="AP26" s="273">
        <v>7521455.2599999998</v>
      </c>
      <c r="AQ26" s="273">
        <v>3510012.3400000003</v>
      </c>
      <c r="AR26" s="273">
        <v>7851687.6100000003</v>
      </c>
      <c r="AS26" s="273">
        <v>2043665.37</v>
      </c>
      <c r="AT26" s="273">
        <v>60596642.379999995</v>
      </c>
      <c r="AU26" s="273">
        <v>2650294.09</v>
      </c>
      <c r="AV26" s="273">
        <v>1375711.26</v>
      </c>
      <c r="AW26" s="273">
        <v>6199397.4699999997</v>
      </c>
      <c r="AX26" s="273">
        <v>7313237.79</v>
      </c>
      <c r="AY26" s="273">
        <v>6448054.3199999994</v>
      </c>
      <c r="AZ26" s="273">
        <v>2845629.75</v>
      </c>
      <c r="BA26" s="273">
        <v>2439655.7200000002</v>
      </c>
      <c r="BB26" s="273">
        <v>2713617.65</v>
      </c>
      <c r="BC26" s="273">
        <v>3243116.0300000003</v>
      </c>
      <c r="BD26" s="273">
        <v>2261877.5699999998</v>
      </c>
      <c r="BE26" s="273">
        <v>1552201.44</v>
      </c>
      <c r="BF26" s="273">
        <v>42938959.840000004</v>
      </c>
      <c r="BG26" s="273">
        <v>1934649.05</v>
      </c>
      <c r="BH26" s="273">
        <v>2133867.88</v>
      </c>
      <c r="BI26" s="273">
        <v>57880945.079999998</v>
      </c>
      <c r="BJ26" s="273">
        <v>34232164.060000002</v>
      </c>
      <c r="BK26" s="273">
        <v>3994753.76</v>
      </c>
      <c r="BL26" s="273">
        <v>3239877.5600000005</v>
      </c>
      <c r="BM26" s="273">
        <v>4463409.4400000004</v>
      </c>
      <c r="BN26" s="273">
        <v>6826940.2199999997</v>
      </c>
      <c r="BO26" s="273">
        <v>5185854.78</v>
      </c>
      <c r="BP26" s="273">
        <v>4042585</v>
      </c>
      <c r="BQ26" s="273">
        <v>962012.82000000007</v>
      </c>
      <c r="BR26" s="273">
        <v>101346690.04000001</v>
      </c>
      <c r="BS26" s="273">
        <v>12203699.73</v>
      </c>
      <c r="BT26" s="273">
        <v>4336250.95</v>
      </c>
      <c r="BU26" s="273">
        <v>7221570.9499999993</v>
      </c>
      <c r="BV26" s="273">
        <v>3607507.31</v>
      </c>
      <c r="BW26" s="273">
        <v>5940634.9200000009</v>
      </c>
      <c r="BX26" s="273">
        <v>2587402.6500000004</v>
      </c>
      <c r="BY26" s="273">
        <v>4990549.8899999997</v>
      </c>
      <c r="BZ26" s="273">
        <v>18679036.920000002</v>
      </c>
      <c r="CA26" s="273">
        <v>5674972.9100000001</v>
      </c>
      <c r="CB26" s="273">
        <v>8616787.5</v>
      </c>
      <c r="CC26" s="273">
        <v>15163704.279999997</v>
      </c>
      <c r="CD26" s="273">
        <v>6644369.46</v>
      </c>
      <c r="CE26" s="273">
        <v>4775084.58</v>
      </c>
      <c r="CF26" s="273">
        <v>3392042.1799999997</v>
      </c>
      <c r="CG26" s="273">
        <v>140256535.87999997</v>
      </c>
      <c r="CH26" s="273">
        <v>20810587.169999998</v>
      </c>
      <c r="CI26" s="273">
        <v>38825963.5</v>
      </c>
      <c r="CJ26" s="273">
        <v>8919447.9800000004</v>
      </c>
      <c r="CK26" s="273">
        <v>14502098.4</v>
      </c>
      <c r="CL26" s="273">
        <v>9867694.2299999986</v>
      </c>
      <c r="CM26" s="273">
        <v>7851763.6999999993</v>
      </c>
      <c r="CN26" s="273">
        <v>12735129.529999999</v>
      </c>
      <c r="CO26" s="273">
        <v>3831002.8099999996</v>
      </c>
      <c r="CP26" s="273">
        <v>11521509.08</v>
      </c>
      <c r="CQ26" s="273">
        <v>8732697.4199999999</v>
      </c>
      <c r="CR26" s="273">
        <v>8676966.8599999994</v>
      </c>
      <c r="CS26" s="273">
        <v>7295222.2499999991</v>
      </c>
      <c r="CT26" s="273">
        <v>67142997.129999995</v>
      </c>
      <c r="CU26" s="273">
        <v>4027518.6</v>
      </c>
      <c r="CV26" s="273">
        <v>5929889.3099999996</v>
      </c>
      <c r="CW26" s="273">
        <v>12467422.639999999</v>
      </c>
      <c r="CX26" s="273">
        <v>3519893.4699999997</v>
      </c>
      <c r="CY26" s="273">
        <v>14745229.899999999</v>
      </c>
      <c r="CZ26" s="273">
        <v>4473474.9800000004</v>
      </c>
      <c r="DA26" s="273">
        <v>4750878.8599999994</v>
      </c>
      <c r="DB26" s="273">
        <v>54945960.799999997</v>
      </c>
      <c r="DC26" s="273">
        <v>64566506.829999998</v>
      </c>
      <c r="DD26" s="273">
        <v>7719007.8899999997</v>
      </c>
      <c r="DE26" s="273">
        <v>4377549.34</v>
      </c>
      <c r="DF26" s="273">
        <v>16002510.549999999</v>
      </c>
      <c r="DG26" s="273">
        <v>13420580.639999999</v>
      </c>
      <c r="DH26" s="273">
        <v>10167138.24</v>
      </c>
      <c r="DI26" s="273">
        <v>11187189.640000001</v>
      </c>
      <c r="DJ26" s="273">
        <v>5575919.9700000007</v>
      </c>
      <c r="DK26" s="273">
        <v>217339269.29000002</v>
      </c>
      <c r="DL26" s="273">
        <v>3773279.48</v>
      </c>
      <c r="DM26" s="273">
        <v>5855018.1500000004</v>
      </c>
      <c r="DN26" s="273">
        <v>8059672.129999999</v>
      </c>
      <c r="DO26" s="273">
        <v>7174991.629999999</v>
      </c>
      <c r="DP26" s="273">
        <v>3964267.27</v>
      </c>
      <c r="DQ26" s="273">
        <v>18030876.280000001</v>
      </c>
      <c r="DR26" s="273">
        <v>5574664.5499999998</v>
      </c>
      <c r="DS26" s="273">
        <v>12699131.890000001</v>
      </c>
      <c r="DT26" s="273">
        <v>93757682.180000007</v>
      </c>
      <c r="DU26" s="273">
        <v>8856050.6600000001</v>
      </c>
      <c r="DV26" s="273">
        <v>26792015.34</v>
      </c>
      <c r="DW26" s="273">
        <v>39418608.109999992</v>
      </c>
      <c r="DX26" s="273">
        <v>12513232.329999998</v>
      </c>
      <c r="DY26" s="273">
        <v>11012155.560000001</v>
      </c>
      <c r="DZ26" s="273">
        <v>10313009.420000002</v>
      </c>
      <c r="EA26" s="273">
        <v>1833768</v>
      </c>
      <c r="EB26" s="273">
        <v>7628294.4299999997</v>
      </c>
      <c r="EC26" s="273">
        <v>10490881.130000001</v>
      </c>
      <c r="ED26" s="273">
        <v>25055823.489999998</v>
      </c>
      <c r="EE26" s="273">
        <v>39246473.350000001</v>
      </c>
      <c r="EF26" s="273">
        <v>41555920.43</v>
      </c>
      <c r="EG26" s="273">
        <v>9500199.0099999998</v>
      </c>
      <c r="EH26" s="273">
        <v>7449459.2000000011</v>
      </c>
      <c r="EI26" s="273">
        <v>9044052.3900000006</v>
      </c>
      <c r="EJ26" s="273">
        <v>10773509.619999999</v>
      </c>
      <c r="EK26" s="273">
        <v>21511958.510000002</v>
      </c>
      <c r="EL26" s="273">
        <v>3410065.85</v>
      </c>
      <c r="EM26" s="273">
        <v>9804701.0099999998</v>
      </c>
      <c r="EN26" s="273">
        <v>97243859.49000001</v>
      </c>
      <c r="EO26" s="273">
        <v>5907865.9100000001</v>
      </c>
      <c r="EP26" s="273">
        <v>6110064.9499999993</v>
      </c>
      <c r="EQ26" s="273">
        <v>5388605.0600000005</v>
      </c>
      <c r="ER26" s="273">
        <v>8678033.0500000007</v>
      </c>
      <c r="ES26" s="273">
        <v>3147091.2399999998</v>
      </c>
      <c r="ET26" s="273">
        <v>7105306.8799999999</v>
      </c>
      <c r="EU26" s="273">
        <v>16856258.16</v>
      </c>
      <c r="EV26" s="273">
        <v>5726607.3999999994</v>
      </c>
      <c r="EW26" s="273">
        <v>96169694.799999997</v>
      </c>
      <c r="EX26" s="273">
        <v>2648402.5299999998</v>
      </c>
      <c r="EY26" s="273">
        <v>3997922.19</v>
      </c>
      <c r="EZ26" s="273">
        <v>6871885.4199999999</v>
      </c>
      <c r="FA26" s="273">
        <v>6704193.71</v>
      </c>
      <c r="FB26" s="273">
        <v>9315506.3900000006</v>
      </c>
      <c r="FC26" s="273">
        <v>6656629.3199999994</v>
      </c>
      <c r="FD26" s="273">
        <v>3988202.17</v>
      </c>
      <c r="FE26" s="273">
        <v>3021703.0100000002</v>
      </c>
      <c r="FF26" s="273">
        <v>4021402.6500000004</v>
      </c>
      <c r="FG26" s="273">
        <v>3206276.12</v>
      </c>
      <c r="FH26" s="273">
        <v>4404506.9400000004</v>
      </c>
      <c r="FI26" s="273">
        <v>51613570.460000001</v>
      </c>
      <c r="FJ26" s="273">
        <v>4307681.54</v>
      </c>
      <c r="FK26" s="273">
        <v>4242777.3999999994</v>
      </c>
      <c r="FL26" s="273">
        <v>2733659.0700000003</v>
      </c>
      <c r="FM26" s="273">
        <v>8869638.8600000013</v>
      </c>
      <c r="FN26" s="273">
        <v>8366777.2800000012</v>
      </c>
      <c r="FO26" s="273">
        <v>4123100.1400000006</v>
      </c>
      <c r="FP26" s="273">
        <v>2176960.25</v>
      </c>
      <c r="FQ26" s="273">
        <v>204501302.22999999</v>
      </c>
      <c r="FR26" s="273">
        <v>6159994.4800000004</v>
      </c>
      <c r="FS26" s="273">
        <v>2658961.7399999998</v>
      </c>
      <c r="FT26" s="273">
        <v>5741504.8099999996</v>
      </c>
      <c r="FU26" s="273">
        <v>10223963.59</v>
      </c>
      <c r="FV26" s="273">
        <v>4876865.04</v>
      </c>
      <c r="FW26" s="273">
        <v>9033285.0899999999</v>
      </c>
      <c r="FX26" s="273">
        <v>4304242.22</v>
      </c>
      <c r="FY26" s="273">
        <v>3791759.86</v>
      </c>
      <c r="FZ26" s="273">
        <v>6382617.9800000004</v>
      </c>
      <c r="GA26" s="273">
        <v>9837565.3900000006</v>
      </c>
      <c r="GB26" s="273">
        <v>3197729.19</v>
      </c>
      <c r="GC26" s="273">
        <v>4635497.3500000006</v>
      </c>
      <c r="GD26" s="273">
        <v>2893759.65</v>
      </c>
      <c r="GE26" s="273">
        <v>67459813.909999996</v>
      </c>
      <c r="GF26" s="273">
        <v>4520653.53</v>
      </c>
      <c r="GG26" s="273">
        <v>6511948.669999999</v>
      </c>
      <c r="GH26" s="273">
        <v>34162121.140000008</v>
      </c>
      <c r="GI26" s="273">
        <v>8741749.5300000012</v>
      </c>
      <c r="GJ26" s="273">
        <v>5709754.7699999996</v>
      </c>
      <c r="GK26" s="273">
        <v>6867611.1399999997</v>
      </c>
      <c r="GL26" s="273">
        <v>16979280.73</v>
      </c>
      <c r="GM26" s="273">
        <v>5534555.9100000001</v>
      </c>
      <c r="GN26" s="273">
        <v>3834776.32</v>
      </c>
      <c r="GO26" s="273">
        <v>3114480.1300000004</v>
      </c>
      <c r="GP26" s="273">
        <v>2683623.7000000002</v>
      </c>
      <c r="GQ26" s="273">
        <v>55220972.649999999</v>
      </c>
      <c r="GR26" s="273">
        <v>6637210.1600000001</v>
      </c>
      <c r="GS26" s="273">
        <v>2936066.7299999995</v>
      </c>
      <c r="GT26" s="273">
        <v>7093890.2899999991</v>
      </c>
      <c r="GU26" s="273">
        <v>1767562.4800000002</v>
      </c>
      <c r="GV26" s="273">
        <v>6385967.0099999998</v>
      </c>
      <c r="GW26" s="273">
        <v>5539899.2599999998</v>
      </c>
      <c r="GX26" s="273">
        <v>2426295.38</v>
      </c>
      <c r="GY26" s="273">
        <v>66192761.050000004</v>
      </c>
      <c r="GZ26" s="273">
        <v>6490787.1900000004</v>
      </c>
      <c r="HA26" s="273">
        <v>5383629.0600000005</v>
      </c>
      <c r="HB26" s="273">
        <v>10849585.479999999</v>
      </c>
      <c r="HC26" s="273">
        <v>147958438.86000001</v>
      </c>
      <c r="HD26" s="273">
        <v>139703970.03999999</v>
      </c>
      <c r="HE26" s="273">
        <v>50769987.550000004</v>
      </c>
      <c r="HF26" s="273">
        <v>13970621.02</v>
      </c>
      <c r="HG26" s="273">
        <v>20691760.66</v>
      </c>
      <c r="HH26" s="273">
        <v>25074359.760000002</v>
      </c>
      <c r="HI26" s="273">
        <v>5014603.6600000011</v>
      </c>
      <c r="HJ26" s="273">
        <v>69495135.520000011</v>
      </c>
      <c r="HK26" s="273">
        <v>17270383.569999997</v>
      </c>
      <c r="HL26" s="273">
        <v>32831139.719999999</v>
      </c>
      <c r="HM26" s="273">
        <v>16109313.51</v>
      </c>
      <c r="HN26" s="273">
        <v>7574186.7599999998</v>
      </c>
      <c r="HO26" s="273">
        <v>12824872.869999999</v>
      </c>
      <c r="HP26" s="273">
        <v>17668812.950000003</v>
      </c>
      <c r="HQ26" s="273">
        <v>7840506.790000001</v>
      </c>
      <c r="HR26" s="273">
        <v>115145284.36999999</v>
      </c>
      <c r="HS26" s="273">
        <v>27472147.780000001</v>
      </c>
      <c r="HT26" s="273">
        <v>4316627.72</v>
      </c>
      <c r="HU26" s="273">
        <v>3268437.5700000003</v>
      </c>
      <c r="HV26" s="273">
        <v>8247593.5699999994</v>
      </c>
      <c r="HW26" s="273">
        <v>5238579.3099999996</v>
      </c>
      <c r="HX26" s="273">
        <v>9896618.7199999988</v>
      </c>
      <c r="HY26" s="273">
        <v>5685735.6600000001</v>
      </c>
      <c r="HZ26" s="273">
        <v>5677693.8799999999</v>
      </c>
      <c r="IA26" s="273">
        <v>4650286.92</v>
      </c>
      <c r="IB26" s="273">
        <v>9130653.3699999992</v>
      </c>
      <c r="IC26" s="273">
        <v>12783579.050000001</v>
      </c>
      <c r="ID26" s="273">
        <v>3045876.09</v>
      </c>
      <c r="IE26" s="273">
        <v>21916497.149999999</v>
      </c>
      <c r="IF26" s="273">
        <v>3765898.6799999997</v>
      </c>
      <c r="IG26" s="273">
        <v>4449995.2</v>
      </c>
      <c r="IH26" s="273">
        <v>64155583.809999995</v>
      </c>
      <c r="II26" s="273">
        <v>27162772.209999997</v>
      </c>
      <c r="IJ26" s="273">
        <v>9563471.2199999988</v>
      </c>
      <c r="IK26" s="273">
        <v>10596157.319999998</v>
      </c>
      <c r="IL26" s="273">
        <v>32178249.940000001</v>
      </c>
      <c r="IM26" s="273">
        <v>4981924.5699999994</v>
      </c>
      <c r="IN26" s="273">
        <v>5923345.9800000004</v>
      </c>
      <c r="IO26" s="273">
        <v>2636179.7599999998</v>
      </c>
      <c r="IP26" s="273">
        <v>8149966.5699999994</v>
      </c>
      <c r="IQ26" s="273">
        <v>5385048.7599999998</v>
      </c>
      <c r="IR26" s="273">
        <v>4820314.13</v>
      </c>
      <c r="IS26" s="273">
        <v>130624416.45</v>
      </c>
      <c r="IT26" s="273">
        <v>45444127.569999993</v>
      </c>
      <c r="IU26" s="273">
        <v>9932010.040000001</v>
      </c>
      <c r="IV26" s="273">
        <v>8355029.3199999994</v>
      </c>
      <c r="IW26" s="273">
        <v>5987345.4100000011</v>
      </c>
      <c r="IX26" s="273">
        <v>4055373.4199999995</v>
      </c>
      <c r="IY26" s="273">
        <v>6395338.71</v>
      </c>
      <c r="IZ26" s="273">
        <v>3020340.5100000002</v>
      </c>
      <c r="JA26" s="273">
        <v>3399277.7199999997</v>
      </c>
      <c r="JB26" s="273">
        <v>6407914.9200000009</v>
      </c>
      <c r="JC26" s="273">
        <v>9459238.8500000015</v>
      </c>
      <c r="JD26" s="273">
        <v>3675365.15</v>
      </c>
      <c r="JE26" s="273">
        <v>37801528.900000006</v>
      </c>
      <c r="JF26" s="273">
        <v>22230755.369999997</v>
      </c>
      <c r="JG26" s="273">
        <v>6218914.9100000001</v>
      </c>
      <c r="JH26" s="273">
        <v>8471937.7300000004</v>
      </c>
      <c r="JI26" s="273">
        <v>3125422.83</v>
      </c>
      <c r="JJ26" s="273">
        <v>3991074.9899999998</v>
      </c>
      <c r="JK26" s="273">
        <v>42881570.669999994</v>
      </c>
      <c r="JL26" s="273">
        <v>4783758.9400000004</v>
      </c>
      <c r="JM26" s="273">
        <v>4499063.03</v>
      </c>
      <c r="JN26" s="273">
        <v>26369598.659999996</v>
      </c>
      <c r="JO26" s="273">
        <v>4497754.05</v>
      </c>
      <c r="JP26" s="273">
        <v>8634386.4900000021</v>
      </c>
      <c r="JQ26" s="273">
        <v>5310245.6199999992</v>
      </c>
      <c r="JR26" s="273">
        <v>112705288.15000001</v>
      </c>
      <c r="JS26" s="273">
        <v>50674925.730000004</v>
      </c>
      <c r="JT26" s="273">
        <v>5678561.7200000007</v>
      </c>
      <c r="JU26" s="273">
        <v>2616746.84</v>
      </c>
      <c r="JV26" s="273">
        <v>8822045.2599999998</v>
      </c>
      <c r="JW26" s="273">
        <v>992189.87</v>
      </c>
      <c r="JX26" s="273">
        <v>34350944.420000002</v>
      </c>
      <c r="JY26" s="273">
        <v>17731930.469999999</v>
      </c>
      <c r="JZ26" s="273">
        <v>8531389.1500000004</v>
      </c>
      <c r="KA26" s="273">
        <v>3586622.78</v>
      </c>
      <c r="KB26" s="273">
        <v>9018455.5300000012</v>
      </c>
      <c r="KC26" s="273">
        <v>11505804.049999999</v>
      </c>
      <c r="KD26" s="273">
        <v>3340900.04</v>
      </c>
      <c r="KE26" s="273">
        <v>1792187.87</v>
      </c>
      <c r="KF26" s="273">
        <v>3533617.9899999998</v>
      </c>
      <c r="KG26" s="273">
        <v>3001146.42</v>
      </c>
      <c r="KH26" s="273">
        <v>172679576.23000002</v>
      </c>
      <c r="KI26" s="273">
        <v>22383906.110000003</v>
      </c>
      <c r="KJ26" s="273">
        <v>16518726.470000001</v>
      </c>
      <c r="KK26" s="273">
        <v>8891115.3699999992</v>
      </c>
      <c r="KL26" s="273">
        <v>10635187.9</v>
      </c>
      <c r="KM26" s="273">
        <v>12315508.340000002</v>
      </c>
      <c r="KN26" s="273">
        <v>44956525.970000006</v>
      </c>
      <c r="KO26" s="273">
        <v>6564400.6900000004</v>
      </c>
      <c r="KP26" s="273">
        <v>5250049.3899999997</v>
      </c>
      <c r="KQ26" s="273">
        <v>51855160.940000005</v>
      </c>
      <c r="KR26" s="273">
        <v>5514613.3800000008</v>
      </c>
      <c r="KS26" s="273">
        <v>5259138.4700000007</v>
      </c>
      <c r="KT26" s="273">
        <v>56988018.220000006</v>
      </c>
      <c r="KU26" s="273">
        <v>9069502.0600000005</v>
      </c>
      <c r="KV26" s="273">
        <v>6716978.8799999999</v>
      </c>
      <c r="KW26" s="273">
        <v>153064126.91</v>
      </c>
      <c r="KX26" s="273">
        <v>10728569.199999999</v>
      </c>
      <c r="KY26" s="273">
        <v>67427168.460000008</v>
      </c>
      <c r="KZ26" s="273">
        <v>10669958.859999999</v>
      </c>
      <c r="LA26" s="273">
        <v>2178428.2399999998</v>
      </c>
      <c r="LB26" s="273">
        <v>18889581.68</v>
      </c>
      <c r="LC26" s="273">
        <v>16210903.020000001</v>
      </c>
      <c r="LD26" s="273">
        <v>3966948.38</v>
      </c>
      <c r="LE26" s="273">
        <v>4861683.5199999986</v>
      </c>
      <c r="LF26" s="273">
        <v>6464398.29</v>
      </c>
      <c r="LG26" s="273">
        <v>189908755.04999998</v>
      </c>
      <c r="LH26" s="273">
        <v>27315996.359999999</v>
      </c>
      <c r="LI26" s="273">
        <v>81822727.810000002</v>
      </c>
      <c r="LJ26" s="273">
        <v>40291600.390000001</v>
      </c>
      <c r="LK26" s="273">
        <v>8783524.8900000006</v>
      </c>
      <c r="LL26" s="273">
        <v>7021024.2700000005</v>
      </c>
      <c r="LM26" s="273">
        <v>5099146.9799999995</v>
      </c>
      <c r="LN26" s="273">
        <v>7577894.2600000007</v>
      </c>
      <c r="LO26" s="273">
        <v>4083154.36</v>
      </c>
      <c r="LP26" s="273">
        <v>9697463.9799999986</v>
      </c>
      <c r="LQ26" s="273">
        <v>5732169.7799999993</v>
      </c>
      <c r="LR26" s="273">
        <v>46956452.660000004</v>
      </c>
      <c r="LS26" s="273">
        <v>5537589.4100000001</v>
      </c>
      <c r="LT26" s="273">
        <v>4272192.09</v>
      </c>
      <c r="LU26" s="273">
        <v>344868519.56999999</v>
      </c>
      <c r="LV26" s="273">
        <v>87145032.530000016</v>
      </c>
      <c r="LW26" s="273">
        <v>144608074.73000002</v>
      </c>
      <c r="LX26" s="273">
        <v>40836698.899999991</v>
      </c>
      <c r="LY26" s="273">
        <v>17888579.73</v>
      </c>
      <c r="LZ26" s="273">
        <v>36594978.950000003</v>
      </c>
      <c r="MA26" s="273">
        <v>14054891.649999999</v>
      </c>
      <c r="MB26" s="273">
        <v>11126828.98</v>
      </c>
      <c r="MC26" s="273">
        <v>8588896.3699999992</v>
      </c>
      <c r="MD26" s="273">
        <v>11848121.77</v>
      </c>
      <c r="ME26" s="273">
        <v>16573124.41</v>
      </c>
      <c r="MF26" s="273">
        <v>6733780.7499999991</v>
      </c>
      <c r="MG26" s="273">
        <v>200920901</v>
      </c>
      <c r="MH26" s="273">
        <v>8642017.4299999997</v>
      </c>
      <c r="MI26" s="273">
        <v>3628655.6799999997</v>
      </c>
      <c r="MJ26" s="273">
        <v>5035964.7699999996</v>
      </c>
      <c r="MK26" s="273">
        <v>4742725.4000000004</v>
      </c>
      <c r="ML26" s="273">
        <v>4806180.3199999994</v>
      </c>
      <c r="MM26" s="273">
        <v>5303824.1400000006</v>
      </c>
      <c r="MN26" s="273">
        <v>3570347.5</v>
      </c>
      <c r="MO26" s="273">
        <v>9554987.7899999991</v>
      </c>
      <c r="MP26" s="273">
        <v>6760763.2800000012</v>
      </c>
      <c r="MQ26" s="273">
        <v>5132672.5</v>
      </c>
      <c r="MR26" s="273">
        <v>3334757.1030000001</v>
      </c>
      <c r="MS26" s="273">
        <v>98723948.989999995</v>
      </c>
      <c r="MT26" s="273">
        <v>8695840.040000001</v>
      </c>
      <c r="MU26" s="273">
        <v>21500982.200000003</v>
      </c>
      <c r="MV26" s="273">
        <v>13494921.469999999</v>
      </c>
      <c r="MW26" s="273">
        <v>12662301.639999999</v>
      </c>
      <c r="MX26" s="273">
        <v>22140646.66</v>
      </c>
      <c r="MY26" s="273">
        <v>19356866.819900002</v>
      </c>
      <c r="MZ26" s="273">
        <v>25054828.229999997</v>
      </c>
      <c r="NA26" s="273">
        <v>6682880.3900000006</v>
      </c>
      <c r="NB26" s="273">
        <v>2938092.96</v>
      </c>
      <c r="NC26" s="273">
        <v>2916657.8800000004</v>
      </c>
      <c r="ND26" s="273">
        <v>185668652.17000002</v>
      </c>
      <c r="NE26" s="273">
        <v>41662276.369999997</v>
      </c>
      <c r="NF26" s="273">
        <v>11316901.949999999</v>
      </c>
      <c r="NG26" s="273">
        <v>122542014.19999999</v>
      </c>
      <c r="NH26" s="273">
        <v>4687314.49</v>
      </c>
      <c r="NI26" s="273">
        <v>22439066.699999999</v>
      </c>
      <c r="NJ26" s="273">
        <v>33321644.579999994</v>
      </c>
      <c r="NK26" s="273">
        <v>72559646.74000001</v>
      </c>
      <c r="NL26" s="273">
        <v>4429063.05</v>
      </c>
      <c r="NM26" s="273">
        <v>29084937.18</v>
      </c>
      <c r="NN26" s="273">
        <v>23744751.989999998</v>
      </c>
      <c r="NO26" s="273">
        <v>9530119.6109999996</v>
      </c>
      <c r="NP26" s="273">
        <v>34520500.730000004</v>
      </c>
      <c r="NQ26" s="273">
        <v>6991860.4100000001</v>
      </c>
      <c r="NR26" s="273">
        <v>5420135.0999999996</v>
      </c>
      <c r="NS26" s="273">
        <v>4946135.6500000004</v>
      </c>
      <c r="NT26" s="273">
        <v>3446263.08</v>
      </c>
      <c r="NU26" s="273">
        <v>3775625.4099999997</v>
      </c>
      <c r="NV26" s="273">
        <v>4806293.6899999995</v>
      </c>
      <c r="NW26" s="273">
        <v>128703383.58000001</v>
      </c>
      <c r="NX26" s="273">
        <v>30889747.710000001</v>
      </c>
      <c r="NY26" s="273">
        <v>9972442.5099999979</v>
      </c>
      <c r="NZ26" s="273">
        <v>3753136.61</v>
      </c>
      <c r="OA26" s="273">
        <v>3176899.06</v>
      </c>
      <c r="OB26" s="273">
        <v>9385590.6500000004</v>
      </c>
      <c r="OC26" s="273">
        <v>5640225.6400000006</v>
      </c>
      <c r="OD26" s="273">
        <v>284447310.87999994</v>
      </c>
      <c r="OE26" s="273">
        <v>35468469.93</v>
      </c>
      <c r="OF26" s="273">
        <v>10967501.500000002</v>
      </c>
      <c r="OG26" s="273">
        <v>46895239.619999997</v>
      </c>
      <c r="OH26" s="273">
        <v>24144535.039999999</v>
      </c>
      <c r="OI26" s="273">
        <v>6042942.2400000002</v>
      </c>
      <c r="OJ26" s="273">
        <v>18385907.079999998</v>
      </c>
      <c r="OK26" s="273">
        <v>8334952.1399999997</v>
      </c>
      <c r="OL26" s="273">
        <v>7221440.6099999994</v>
      </c>
      <c r="OM26" s="273">
        <v>232387113.28000003</v>
      </c>
      <c r="ON26" s="273">
        <v>41742820.280000001</v>
      </c>
      <c r="OO26" s="273">
        <v>146639335.31999999</v>
      </c>
      <c r="OP26" s="273">
        <v>16356456.079999998</v>
      </c>
      <c r="OQ26" s="273">
        <v>18830793.349999998</v>
      </c>
      <c r="OR26" s="273">
        <v>8886464.0499999989</v>
      </c>
      <c r="OS26" s="273">
        <v>84009088.320000008</v>
      </c>
      <c r="OT26" s="273">
        <v>6269000.5700000003</v>
      </c>
      <c r="OU26" s="273">
        <v>4075057.8600000003</v>
      </c>
      <c r="OV26" s="273">
        <v>7052646.0799999991</v>
      </c>
      <c r="OW26" s="273">
        <v>6411894.3200000003</v>
      </c>
      <c r="OX26" s="273">
        <v>36549974.910000004</v>
      </c>
      <c r="OY26" s="273">
        <v>7859719.4500000002</v>
      </c>
      <c r="OZ26" s="273">
        <v>6326424.9000000004</v>
      </c>
      <c r="PA26" s="273">
        <v>4373682.04</v>
      </c>
      <c r="PB26" s="273">
        <v>105861007.65999998</v>
      </c>
      <c r="PC26" s="273">
        <v>3450476.3</v>
      </c>
      <c r="PD26" s="273">
        <v>18864724.689999998</v>
      </c>
      <c r="PE26" s="273">
        <v>1551112.5100000002</v>
      </c>
      <c r="PF26" s="273">
        <v>16442879.73</v>
      </c>
      <c r="PG26" s="273">
        <v>9695332.1000000015</v>
      </c>
      <c r="PH26" s="273">
        <v>3045619.99</v>
      </c>
      <c r="PI26" s="273">
        <v>3426527.7500000005</v>
      </c>
      <c r="PJ26" s="273">
        <v>9103621.2100000009</v>
      </c>
      <c r="PK26" s="273">
        <v>10490445.030000001</v>
      </c>
      <c r="PL26" s="273">
        <v>16791731.550000001</v>
      </c>
      <c r="PM26" s="273">
        <v>22702636.41</v>
      </c>
      <c r="PN26" s="273">
        <v>3425539.59</v>
      </c>
      <c r="PO26" s="273">
        <v>16526710.490000002</v>
      </c>
      <c r="PP26" s="273">
        <v>7682490.330000001</v>
      </c>
      <c r="PQ26" s="273">
        <v>1798049.29</v>
      </c>
      <c r="PR26" s="273">
        <v>2628426.69</v>
      </c>
      <c r="PS26" s="273">
        <v>2714242.33</v>
      </c>
      <c r="PT26" s="273">
        <v>208454728.71000001</v>
      </c>
      <c r="PU26" s="273">
        <v>5419581.3300000001</v>
      </c>
      <c r="PV26" s="273">
        <v>5072249.3900000006</v>
      </c>
      <c r="PW26" s="273">
        <v>5361397.2300000004</v>
      </c>
      <c r="PX26" s="273">
        <v>82474326.190000013</v>
      </c>
      <c r="PY26" s="273">
        <v>5694339.8200000003</v>
      </c>
      <c r="PZ26" s="273">
        <v>7622241.1400000006</v>
      </c>
      <c r="QA26" s="273">
        <v>4821206.2799999993</v>
      </c>
      <c r="QB26" s="273">
        <v>19669625.039999999</v>
      </c>
      <c r="QC26" s="273">
        <v>4284433.3100000005</v>
      </c>
      <c r="QD26" s="273">
        <v>22246454.16</v>
      </c>
      <c r="QE26" s="273">
        <v>2651115.27</v>
      </c>
      <c r="QF26" s="273">
        <v>18485862.560000002</v>
      </c>
      <c r="QG26" s="273">
        <v>7505945.3199999994</v>
      </c>
      <c r="QH26" s="273">
        <v>7390427.2699999996</v>
      </c>
      <c r="QI26" s="273">
        <v>19236769.889999997</v>
      </c>
      <c r="QJ26" s="273">
        <v>2487700.0099999998</v>
      </c>
      <c r="QK26" s="273">
        <v>2966376.93</v>
      </c>
      <c r="QL26" s="273">
        <v>1739916.02</v>
      </c>
      <c r="QM26" s="273">
        <v>9729750.8100000005</v>
      </c>
      <c r="QN26" s="273">
        <v>35825284.93</v>
      </c>
      <c r="QO26" s="273">
        <v>3390059.7800000003</v>
      </c>
      <c r="QP26" s="273">
        <v>1417768.0499999998</v>
      </c>
      <c r="QQ26" s="273">
        <v>1591021.7000000002</v>
      </c>
      <c r="QR26" s="273">
        <v>5964366.9399999995</v>
      </c>
      <c r="QS26" s="273">
        <v>2061103.29</v>
      </c>
      <c r="QT26" s="273">
        <v>172621150.49000001</v>
      </c>
      <c r="QU26" s="273">
        <v>3788862.23</v>
      </c>
      <c r="QV26" s="273">
        <v>37811760.93</v>
      </c>
      <c r="QW26" s="273">
        <v>4345793.78</v>
      </c>
      <c r="QX26" s="273">
        <v>10696365.680000002</v>
      </c>
      <c r="QY26" s="273">
        <v>31759296.57</v>
      </c>
      <c r="QZ26" s="273">
        <v>3843718.7399999998</v>
      </c>
      <c r="RA26" s="273">
        <v>6516051.3300000001</v>
      </c>
      <c r="RB26" s="273">
        <v>28899222.070000004</v>
      </c>
      <c r="RC26" s="273">
        <v>3502696.8699999996</v>
      </c>
      <c r="RD26" s="273">
        <v>2910269.87</v>
      </c>
      <c r="RE26" s="273">
        <v>3342927.0700000003</v>
      </c>
      <c r="RF26" s="273">
        <v>4299561.8600000003</v>
      </c>
      <c r="RG26" s="273">
        <v>118043623.21000001</v>
      </c>
      <c r="RH26" s="273">
        <v>15042756.27</v>
      </c>
      <c r="RI26" s="273">
        <v>21317496.73</v>
      </c>
      <c r="RJ26" s="273">
        <v>7888761.1199999992</v>
      </c>
      <c r="RK26" s="273">
        <v>21786876.870000001</v>
      </c>
      <c r="RL26" s="273">
        <v>20548104.57</v>
      </c>
      <c r="RM26" s="273">
        <v>21836791.390000001</v>
      </c>
      <c r="RN26" s="273">
        <v>5337968.33</v>
      </c>
      <c r="RO26" s="273">
        <v>9603475.790000001</v>
      </c>
      <c r="RP26" s="273">
        <v>16785732.560000002</v>
      </c>
      <c r="RQ26" s="273">
        <v>21360095.73</v>
      </c>
      <c r="RR26" s="273">
        <v>2869515.04</v>
      </c>
      <c r="RS26" s="273">
        <v>4580830.43</v>
      </c>
      <c r="RT26" s="273">
        <v>7845082.96</v>
      </c>
      <c r="RU26" s="273">
        <v>4037698.8699999996</v>
      </c>
      <c r="RV26" s="273">
        <v>5969871.4500000002</v>
      </c>
      <c r="RW26" s="273">
        <v>7105087.1600000001</v>
      </c>
      <c r="RX26" s="273">
        <v>5001672.2</v>
      </c>
      <c r="RY26" s="273">
        <v>3034634.77</v>
      </c>
      <c r="RZ26" s="273">
        <v>5837613.0699999994</v>
      </c>
      <c r="SA26" s="273">
        <v>66051356.850000001</v>
      </c>
      <c r="SB26" s="273">
        <v>6461345.1799999997</v>
      </c>
      <c r="SC26" s="273">
        <v>5672827.0499999998</v>
      </c>
      <c r="SD26" s="273">
        <v>4515037.55</v>
      </c>
      <c r="SE26" s="273">
        <v>2870182.4799999995</v>
      </c>
      <c r="SF26" s="273">
        <v>3407800.92</v>
      </c>
      <c r="SG26" s="273">
        <v>6687573.9000000004</v>
      </c>
      <c r="SH26" s="273">
        <v>23047983.719999999</v>
      </c>
      <c r="SI26" s="273">
        <v>6155958.9399999995</v>
      </c>
      <c r="SJ26" s="273">
        <v>6524729.5499999998</v>
      </c>
      <c r="SK26" s="273">
        <v>24936081.250000004</v>
      </c>
      <c r="SL26" s="273">
        <v>1784228.11</v>
      </c>
      <c r="SM26" s="273">
        <v>68610384.279999986</v>
      </c>
      <c r="SN26" s="273">
        <v>8226369</v>
      </c>
      <c r="SO26" s="273">
        <v>11070332.76</v>
      </c>
      <c r="SP26" s="273">
        <v>13594440.799999999</v>
      </c>
      <c r="SQ26" s="273">
        <v>5112764.99</v>
      </c>
      <c r="SR26" s="273">
        <v>9332142.2600000016</v>
      </c>
      <c r="SS26" s="273">
        <v>4568625.5399999991</v>
      </c>
      <c r="ST26" s="273">
        <v>2956404.2</v>
      </c>
      <c r="SU26" s="273">
        <v>106761108.72</v>
      </c>
      <c r="SV26" s="273">
        <v>2311076.5699999998</v>
      </c>
      <c r="SW26" s="273">
        <v>5545968.3899999997</v>
      </c>
      <c r="SX26" s="273">
        <v>6748250</v>
      </c>
      <c r="SY26" s="273">
        <v>1708622.1700000002</v>
      </c>
      <c r="SZ26" s="273">
        <v>1939870.41</v>
      </c>
      <c r="TA26" s="273">
        <v>1866427.3</v>
      </c>
      <c r="TB26" s="273">
        <v>11491393.23</v>
      </c>
      <c r="TC26" s="273">
        <v>2051004.19</v>
      </c>
      <c r="TD26" s="273">
        <v>5669541.1600000001</v>
      </c>
      <c r="TE26" s="273">
        <v>7962607.1299999999</v>
      </c>
      <c r="TF26" s="273">
        <v>13347699.390000001</v>
      </c>
      <c r="TG26" s="273">
        <v>3635421.5799999996</v>
      </c>
      <c r="TH26" s="273">
        <v>3108000.14</v>
      </c>
      <c r="TI26" s="273">
        <v>185363594.83999997</v>
      </c>
      <c r="TJ26" s="273">
        <v>3319904.6500000004</v>
      </c>
      <c r="TK26" s="273">
        <v>2297022.42</v>
      </c>
      <c r="TL26" s="273">
        <v>5262963.26</v>
      </c>
      <c r="TM26" s="273">
        <v>4958116.34</v>
      </c>
      <c r="TN26" s="273">
        <v>2951214.91</v>
      </c>
      <c r="TO26" s="273">
        <v>2260843.38</v>
      </c>
      <c r="TP26" s="273">
        <v>56593325.359999999</v>
      </c>
      <c r="TQ26" s="273">
        <v>3297915.49</v>
      </c>
      <c r="TR26" s="273">
        <v>9706100.209999999</v>
      </c>
      <c r="TS26" s="273">
        <v>14508172.92</v>
      </c>
      <c r="TT26" s="273">
        <v>3367037.85</v>
      </c>
      <c r="TU26" s="273">
        <v>2444211.6599999997</v>
      </c>
      <c r="TV26" s="273">
        <v>3972600.53</v>
      </c>
      <c r="TW26" s="273">
        <v>5177308.7499999991</v>
      </c>
      <c r="TX26" s="273">
        <v>4059668.4499999997</v>
      </c>
      <c r="TY26" s="273">
        <v>58320889.109999999</v>
      </c>
      <c r="TZ26" s="273">
        <v>2990824.7199999997</v>
      </c>
      <c r="UA26" s="273">
        <v>82760437.450000003</v>
      </c>
      <c r="UB26" s="273">
        <v>24325078.699999999</v>
      </c>
      <c r="UC26" s="273">
        <v>3344357.82</v>
      </c>
      <c r="UD26" s="273">
        <v>2626766.0699999998</v>
      </c>
      <c r="UE26" s="273">
        <v>51799769.370000005</v>
      </c>
      <c r="UF26" s="273">
        <v>3483724.26</v>
      </c>
      <c r="UG26" s="273">
        <v>1799346.22</v>
      </c>
      <c r="UH26" s="273">
        <v>4656410.79</v>
      </c>
      <c r="UI26" s="273">
        <v>3643179.18</v>
      </c>
      <c r="UJ26" s="273">
        <v>38044759.009999998</v>
      </c>
      <c r="UK26" s="273">
        <v>12834995.73</v>
      </c>
      <c r="UL26" s="273">
        <v>7495956.8599999994</v>
      </c>
      <c r="UM26" s="273">
        <v>12015448.93</v>
      </c>
      <c r="UN26" s="273">
        <v>9964726.0800000001</v>
      </c>
      <c r="UO26" s="273">
        <v>7774629.46</v>
      </c>
      <c r="UP26" s="273">
        <v>249560609.06</v>
      </c>
      <c r="UQ26" s="273">
        <v>11791557.569999998</v>
      </c>
      <c r="UR26" s="273">
        <v>4675330.4400000004</v>
      </c>
      <c r="US26" s="273">
        <v>84224986.75</v>
      </c>
      <c r="UT26" s="273">
        <v>5304002.54</v>
      </c>
      <c r="UU26" s="273">
        <v>15797883.92</v>
      </c>
      <c r="UV26" s="273">
        <v>25757577.009999998</v>
      </c>
      <c r="UW26" s="273">
        <v>2546214.4700000002</v>
      </c>
      <c r="UX26" s="273">
        <v>9612303.459999999</v>
      </c>
      <c r="UY26" s="273">
        <v>6132570.3899999997</v>
      </c>
      <c r="UZ26" s="273">
        <v>6015200.7299999995</v>
      </c>
      <c r="VA26" s="273">
        <v>37554920.460000001</v>
      </c>
      <c r="VB26" s="273">
        <v>6628853.3499999996</v>
      </c>
      <c r="VC26" s="273">
        <v>19696646.220000003</v>
      </c>
      <c r="VD26" s="273">
        <v>4884068.9000000004</v>
      </c>
      <c r="VE26" s="273">
        <v>3069711.3000000003</v>
      </c>
      <c r="VF26" s="273">
        <v>1713086.8900000001</v>
      </c>
      <c r="VG26" s="273">
        <v>2553631.08</v>
      </c>
      <c r="VH26" s="273">
        <v>33602498.789999999</v>
      </c>
      <c r="VI26" s="273">
        <v>5382307.3199999994</v>
      </c>
      <c r="VJ26" s="273">
        <v>3124307.04</v>
      </c>
      <c r="VK26" s="273">
        <v>1751799.8399999999</v>
      </c>
      <c r="VL26" s="273">
        <v>110725282.92999999</v>
      </c>
      <c r="VM26" s="273">
        <v>7446215.9199999999</v>
      </c>
      <c r="VN26" s="273">
        <v>5134187.5999999996</v>
      </c>
      <c r="VO26" s="273">
        <v>49725414.700000003</v>
      </c>
      <c r="VP26" s="273">
        <v>33998015.079999998</v>
      </c>
      <c r="VQ26" s="273">
        <v>28146339.669999998</v>
      </c>
      <c r="VR26" s="273">
        <v>14748232.439999999</v>
      </c>
      <c r="VS26" s="273">
        <v>5864821.1900000004</v>
      </c>
      <c r="VT26" s="273">
        <v>2557690.4899999998</v>
      </c>
      <c r="VU26" s="273">
        <v>71252277.500000015</v>
      </c>
      <c r="VV26" s="273">
        <v>5374968.75</v>
      </c>
      <c r="VW26" s="273">
        <v>17873401.949999999</v>
      </c>
      <c r="VX26" s="273">
        <v>6644838.6900000004</v>
      </c>
      <c r="VY26" s="273">
        <v>4357115.6300000008</v>
      </c>
      <c r="VZ26" s="273">
        <v>4174017.5900000003</v>
      </c>
      <c r="WA26" s="273">
        <v>477957575.26000005</v>
      </c>
      <c r="WB26" s="273">
        <v>7270345.4500000002</v>
      </c>
      <c r="WC26" s="273">
        <v>5966877.8100000005</v>
      </c>
      <c r="WD26" s="273">
        <v>2368384.66</v>
      </c>
      <c r="WE26" s="273">
        <v>3231085.49</v>
      </c>
      <c r="WF26" s="273">
        <v>8624240.2400000002</v>
      </c>
      <c r="WG26" s="273">
        <v>12404722.369999999</v>
      </c>
      <c r="WH26" s="273">
        <v>13683840.559999999</v>
      </c>
      <c r="WI26" s="273">
        <v>5153253.43</v>
      </c>
      <c r="WJ26" s="273">
        <v>8631595.9999999981</v>
      </c>
      <c r="WK26" s="273">
        <v>4296834.26</v>
      </c>
      <c r="WL26" s="273">
        <v>30047967.5</v>
      </c>
      <c r="WM26" s="273">
        <v>6217375.8400000008</v>
      </c>
      <c r="WN26" s="273">
        <v>16495297.75</v>
      </c>
      <c r="WO26" s="273">
        <v>32323976.470000003</v>
      </c>
      <c r="WP26" s="273">
        <v>4629950.0199999996</v>
      </c>
      <c r="WQ26" s="273">
        <v>8255740.6700000009</v>
      </c>
      <c r="WR26" s="273">
        <v>15342066.52</v>
      </c>
      <c r="WS26" s="273">
        <v>5322535.25</v>
      </c>
      <c r="WT26" s="273">
        <v>16096572.790000001</v>
      </c>
      <c r="WU26" s="273">
        <v>77606745.060000002</v>
      </c>
      <c r="WV26" s="273">
        <v>4347677.7600000007</v>
      </c>
      <c r="WW26" s="273">
        <v>3438635.24</v>
      </c>
      <c r="WX26" s="273">
        <v>3833114.56</v>
      </c>
      <c r="WY26" s="273">
        <v>6450801.7699999986</v>
      </c>
      <c r="WZ26" s="273">
        <v>4242852.26</v>
      </c>
      <c r="XA26" s="273">
        <v>2645277.9900000002</v>
      </c>
      <c r="XB26" s="273">
        <v>3013109.23</v>
      </c>
      <c r="XC26" s="273">
        <v>67147460.850000009</v>
      </c>
      <c r="XD26" s="273">
        <v>3220270.79</v>
      </c>
      <c r="XE26" s="273">
        <v>2964222.2600000002</v>
      </c>
      <c r="XF26" s="273">
        <v>3521721.61</v>
      </c>
      <c r="XG26" s="273">
        <v>3948628.32</v>
      </c>
      <c r="XH26" s="273">
        <v>264774871.83999997</v>
      </c>
      <c r="XI26" s="273">
        <v>8689225.3599999994</v>
      </c>
      <c r="XJ26" s="273">
        <v>7674905.6299999999</v>
      </c>
      <c r="XK26" s="273">
        <v>67014876.659999996</v>
      </c>
      <c r="XL26" s="273">
        <v>7849494.7499999991</v>
      </c>
      <c r="XM26" s="273">
        <v>5903284.0999999996</v>
      </c>
      <c r="XN26" s="273">
        <v>33411761.940000001</v>
      </c>
      <c r="XO26" s="273">
        <v>6525319.4700000007</v>
      </c>
      <c r="XP26" s="273">
        <v>8697163.2799999993</v>
      </c>
      <c r="XQ26" s="273">
        <v>25605595.459999997</v>
      </c>
      <c r="XR26" s="273">
        <v>18837370.479999997</v>
      </c>
      <c r="XS26" s="273">
        <v>7421465.4699999997</v>
      </c>
      <c r="XT26" s="273">
        <v>3853659.91</v>
      </c>
      <c r="XU26" s="273">
        <v>6450642.2000000002</v>
      </c>
      <c r="XV26" s="273">
        <v>2562733.1800000002</v>
      </c>
      <c r="XW26" s="273">
        <v>3860178.98</v>
      </c>
      <c r="XX26" s="273">
        <v>4176438.13</v>
      </c>
      <c r="XY26" s="273">
        <v>4491111.22</v>
      </c>
      <c r="XZ26" s="273">
        <v>2974603.11</v>
      </c>
      <c r="YA26" s="273">
        <v>3864220.4</v>
      </c>
      <c r="YB26" s="273">
        <v>4006668.39</v>
      </c>
      <c r="YC26" s="273">
        <v>4295595.3499999996</v>
      </c>
      <c r="YD26" s="273">
        <v>3319677.1</v>
      </c>
      <c r="YE26" s="273">
        <v>183440343.59000003</v>
      </c>
      <c r="YF26" s="273">
        <v>3848809.9800000004</v>
      </c>
      <c r="YG26" s="273">
        <v>29331959.400000002</v>
      </c>
      <c r="YH26" s="273">
        <v>5649587.629999999</v>
      </c>
      <c r="YI26" s="273">
        <v>40506539.280000001</v>
      </c>
      <c r="YJ26" s="273">
        <v>6542856.2999999998</v>
      </c>
      <c r="YK26" s="273">
        <v>12298028.669999998</v>
      </c>
      <c r="YL26" s="273">
        <v>2529987.1799999997</v>
      </c>
      <c r="YM26" s="273">
        <v>49081302.090000004</v>
      </c>
      <c r="YN26" s="273">
        <v>38145514.390000008</v>
      </c>
      <c r="YO26" s="273">
        <v>10024152.140000001</v>
      </c>
      <c r="YP26" s="273">
        <v>2989073.08</v>
      </c>
      <c r="YQ26" s="273">
        <v>3035780.08</v>
      </c>
      <c r="YR26" s="273">
        <v>5083215.3</v>
      </c>
      <c r="YS26" s="273">
        <v>4410180.99</v>
      </c>
      <c r="YT26" s="273">
        <v>3464993.46</v>
      </c>
      <c r="YU26" s="273">
        <v>2382969.2999999998</v>
      </c>
      <c r="YV26" s="273">
        <v>55940103.330000006</v>
      </c>
      <c r="YW26" s="273">
        <v>9256103.4299999997</v>
      </c>
      <c r="YX26" s="273">
        <v>12046484.789999999</v>
      </c>
      <c r="YY26" s="273">
        <v>4821526.6400000006</v>
      </c>
      <c r="YZ26" s="273">
        <v>12045806.479999999</v>
      </c>
      <c r="ZA26" s="273">
        <v>2049508.7699999998</v>
      </c>
      <c r="ZB26" s="273">
        <v>4567490.0399999991</v>
      </c>
      <c r="ZC26" s="273">
        <v>82012196.88000001</v>
      </c>
      <c r="ZD26" s="273">
        <v>5750664.3099999996</v>
      </c>
      <c r="ZE26" s="273">
        <v>13628105.890000001</v>
      </c>
      <c r="ZF26" s="273">
        <v>12949035.91</v>
      </c>
      <c r="ZG26" s="273">
        <v>2282913.5</v>
      </c>
      <c r="ZH26" s="273">
        <v>2390314.77</v>
      </c>
      <c r="ZI26" s="273">
        <v>2764333.89</v>
      </c>
      <c r="ZJ26" s="273">
        <v>4321522.53</v>
      </c>
      <c r="ZK26" s="273">
        <v>22341219.200000003</v>
      </c>
      <c r="ZL26" s="273">
        <v>177436818.55999997</v>
      </c>
      <c r="ZM26" s="273">
        <v>6278329.3799999999</v>
      </c>
      <c r="ZN26" s="273">
        <v>18614553.009999998</v>
      </c>
      <c r="ZO26" s="273">
        <v>64333365.510000005</v>
      </c>
      <c r="ZP26" s="273">
        <v>27531724.670000002</v>
      </c>
      <c r="ZQ26" s="273">
        <v>3575723.5300000003</v>
      </c>
      <c r="ZR26" s="273">
        <v>8358934.0800000001</v>
      </c>
      <c r="ZS26" s="273">
        <v>9271803.1699999999</v>
      </c>
      <c r="ZT26" s="273">
        <v>28644633.109999999</v>
      </c>
      <c r="ZU26" s="273">
        <v>14738685.559999999</v>
      </c>
      <c r="ZV26" s="273">
        <v>2117808.1</v>
      </c>
      <c r="ZW26" s="273">
        <v>4532133.71</v>
      </c>
      <c r="ZX26" s="273">
        <v>8083688.54</v>
      </c>
      <c r="ZY26" s="273">
        <v>21829355.16</v>
      </c>
      <c r="ZZ26" s="273">
        <v>4795588.25</v>
      </c>
      <c r="AAA26" s="273">
        <v>3476336</v>
      </c>
      <c r="AAB26" s="273">
        <v>4325423.0199999996</v>
      </c>
      <c r="AAC26" s="273">
        <v>8580198.9199999999</v>
      </c>
      <c r="AAD26" s="273">
        <v>7606944.7399999993</v>
      </c>
      <c r="AAE26" s="273">
        <v>4141816.37</v>
      </c>
      <c r="AAF26" s="273">
        <v>2662423.36</v>
      </c>
      <c r="AAG26" s="273">
        <v>3784309.78</v>
      </c>
      <c r="AAH26" s="273">
        <v>70407214.679999992</v>
      </c>
      <c r="AAI26" s="273">
        <v>5651532.9400000004</v>
      </c>
      <c r="AAJ26" s="273">
        <v>15160747.77</v>
      </c>
      <c r="AAK26" s="273">
        <v>5161827.6700000009</v>
      </c>
      <c r="AAL26" s="273">
        <v>3262988.2399999998</v>
      </c>
      <c r="AAM26" s="273">
        <v>13321457.279999999</v>
      </c>
      <c r="AAN26" s="273">
        <v>4816658.0799999991</v>
      </c>
      <c r="AAO26" s="273">
        <v>167933516.11000001</v>
      </c>
      <c r="AAP26" s="273">
        <v>7831954.1199999992</v>
      </c>
      <c r="AAQ26" s="273">
        <v>3702777.68</v>
      </c>
      <c r="AAR26" s="273">
        <v>24642559.710000001</v>
      </c>
      <c r="AAS26" s="273">
        <v>20685640.130000003</v>
      </c>
      <c r="AAT26" s="273">
        <v>4797366.37</v>
      </c>
      <c r="AAU26" s="273">
        <v>5110774.71</v>
      </c>
      <c r="AAV26" s="273">
        <v>5464659.9400000004</v>
      </c>
      <c r="AAW26" s="273">
        <v>28506516.390000001</v>
      </c>
      <c r="AAX26" s="273">
        <v>5135325.13</v>
      </c>
      <c r="AAY26" s="273">
        <v>14964454.799999999</v>
      </c>
      <c r="AAZ26" s="273">
        <v>40953338.329999998</v>
      </c>
      <c r="ABA26" s="273">
        <v>19991403.380000003</v>
      </c>
      <c r="ABB26" s="273">
        <v>1305855.19</v>
      </c>
      <c r="ABC26" s="273">
        <v>6177382.3799999999</v>
      </c>
      <c r="ABD26" s="273">
        <v>1967268.6500000001</v>
      </c>
      <c r="ABE26" s="273">
        <v>2435586.06</v>
      </c>
      <c r="ABF26" s="273">
        <v>8238011.2300000004</v>
      </c>
      <c r="ABG26" s="273">
        <v>3112361.34</v>
      </c>
      <c r="ABH26" s="273">
        <v>74402471.159999982</v>
      </c>
      <c r="ABI26" s="273">
        <v>81090510.930000007</v>
      </c>
      <c r="ABJ26" s="273">
        <v>3611819.0300000003</v>
      </c>
      <c r="ABK26" s="273">
        <v>4253753.49</v>
      </c>
      <c r="ABL26" s="273">
        <v>3519655.0900000003</v>
      </c>
      <c r="ABM26" s="273">
        <v>4328905.1999999993</v>
      </c>
      <c r="ABN26" s="273">
        <v>3266189.89</v>
      </c>
      <c r="ABO26" s="273">
        <v>60819339.699999988</v>
      </c>
      <c r="ABP26" s="273">
        <v>7490578.7000000002</v>
      </c>
      <c r="ABQ26" s="273">
        <v>4205635.57</v>
      </c>
      <c r="ABR26" s="273">
        <v>6912922.1000000006</v>
      </c>
      <c r="ABS26" s="273">
        <v>7219503.1099999994</v>
      </c>
      <c r="ABT26" s="273">
        <v>5163712.3100000005</v>
      </c>
      <c r="ABU26" s="273">
        <v>2488853.4800000004</v>
      </c>
      <c r="ABV26" s="273">
        <v>4668297.78</v>
      </c>
      <c r="ABW26" s="273">
        <v>1671159.47</v>
      </c>
      <c r="ABX26" s="273">
        <v>72463588.120000005</v>
      </c>
      <c r="ABY26" s="273">
        <v>4618698.0199999996</v>
      </c>
      <c r="ABZ26" s="273">
        <v>11556449.15</v>
      </c>
      <c r="ACA26" s="273">
        <v>3973681.18</v>
      </c>
      <c r="ACB26" s="273">
        <v>4651946.2799999993</v>
      </c>
      <c r="ACC26" s="273">
        <v>23866744.029999997</v>
      </c>
      <c r="ACD26" s="273">
        <v>4672561.2799999993</v>
      </c>
      <c r="ACE26" s="273">
        <v>5498800.9800000004</v>
      </c>
      <c r="ACF26" s="273">
        <v>4745756.79</v>
      </c>
      <c r="ACG26" s="273">
        <v>8994316.2100000009</v>
      </c>
      <c r="ACH26" s="273">
        <v>4089621.71</v>
      </c>
      <c r="ACI26" s="273">
        <v>138820796.69</v>
      </c>
      <c r="ACJ26" s="273">
        <v>4553152.82</v>
      </c>
      <c r="ACK26" s="273">
        <v>5621140.9500000002</v>
      </c>
      <c r="ACL26" s="273">
        <v>11245094.209999999</v>
      </c>
      <c r="ACM26" s="273">
        <v>3418178.93</v>
      </c>
      <c r="ACN26" s="273">
        <v>5293831.58</v>
      </c>
      <c r="ACO26" s="273">
        <v>7282821.5099999998</v>
      </c>
      <c r="ACP26" s="273">
        <v>29823362.199999999</v>
      </c>
      <c r="ACQ26" s="273">
        <v>90778390.549999997</v>
      </c>
      <c r="ACR26" s="273">
        <v>5692698.8899999997</v>
      </c>
      <c r="ACS26" s="273">
        <v>7851902.2599999998</v>
      </c>
      <c r="ACT26" s="273">
        <v>8124216.0100000007</v>
      </c>
      <c r="ACU26" s="273">
        <v>5275692.1800000006</v>
      </c>
      <c r="ACV26" s="273">
        <v>42542186.609999999</v>
      </c>
      <c r="ACW26" s="273">
        <v>6730457.2299999995</v>
      </c>
      <c r="ACX26" s="273">
        <v>2097079.74</v>
      </c>
      <c r="ACY26" s="273">
        <v>4977396.2899999991</v>
      </c>
      <c r="ACZ26" s="273">
        <v>2713774</v>
      </c>
      <c r="ADA26" s="273">
        <v>3244542.9999999995</v>
      </c>
      <c r="ADB26" s="273">
        <v>3109671.42</v>
      </c>
      <c r="ADC26" s="273">
        <v>4946513.09</v>
      </c>
      <c r="ADD26" s="273">
        <v>6204529.71</v>
      </c>
      <c r="ADE26" s="273">
        <v>7304246.1800000006</v>
      </c>
      <c r="ADF26" s="273">
        <v>16748727.410000002</v>
      </c>
      <c r="ADG26" s="273">
        <v>19989385.089999996</v>
      </c>
      <c r="ADH26" s="273">
        <v>4068412.25</v>
      </c>
      <c r="ADI26" s="273">
        <v>3536351.9400000004</v>
      </c>
      <c r="ADJ26" s="273">
        <v>5073383.0999999996</v>
      </c>
      <c r="ADK26" s="273">
        <v>2813972.5999999996</v>
      </c>
      <c r="ADL26" s="273">
        <v>4307296.07</v>
      </c>
      <c r="ADM26" s="273">
        <v>3178692.45</v>
      </c>
      <c r="ADN26" s="273">
        <v>3988732.9899999998</v>
      </c>
      <c r="ADO26" s="273">
        <v>176037900.09</v>
      </c>
      <c r="ADP26" s="273">
        <v>18157558.970000003</v>
      </c>
      <c r="ADQ26" s="273">
        <v>11843345.809999999</v>
      </c>
      <c r="ADR26" s="273">
        <v>3597707.83</v>
      </c>
      <c r="ADS26" s="273">
        <v>61018519.660000004</v>
      </c>
      <c r="ADT26" s="273">
        <v>2071795.7999999998</v>
      </c>
      <c r="ADU26" s="273">
        <v>3398940.2399999993</v>
      </c>
      <c r="ADV26" s="273">
        <v>6105621.129999999</v>
      </c>
      <c r="ADW26" s="273">
        <v>5375688.1599999992</v>
      </c>
      <c r="ADX26" s="273">
        <v>4981314.3899999997</v>
      </c>
      <c r="ADY26" s="273">
        <v>213862169.52000001</v>
      </c>
      <c r="ADZ26" s="273">
        <v>32615207.609999996</v>
      </c>
      <c r="AEA26" s="273">
        <v>26121472.48</v>
      </c>
      <c r="AEB26" s="273">
        <v>5036648.4799999995</v>
      </c>
      <c r="AEC26" s="273">
        <v>7741130.2299999995</v>
      </c>
      <c r="AED26" s="273">
        <v>8462291.3599999994</v>
      </c>
      <c r="AEE26" s="273">
        <v>5828262.5800000001</v>
      </c>
      <c r="AEF26" s="273">
        <v>6749898.46</v>
      </c>
      <c r="AEG26" s="273">
        <v>8262740.9199999999</v>
      </c>
      <c r="AEH26" s="273">
        <v>4386113.46</v>
      </c>
      <c r="AEI26" s="273">
        <v>6151865.9199999999</v>
      </c>
      <c r="AEJ26" s="273">
        <v>5468195.4399999995</v>
      </c>
      <c r="AEK26" s="273">
        <v>2179597.0999999996</v>
      </c>
      <c r="AEL26" s="273">
        <v>14154693.450000001</v>
      </c>
      <c r="AEM26" s="273">
        <v>9622734</v>
      </c>
      <c r="AEN26" s="273">
        <v>15603110.450000001</v>
      </c>
      <c r="AEO26" s="273">
        <v>4008815.01</v>
      </c>
      <c r="AEP26" s="273">
        <v>36880934.710000001</v>
      </c>
      <c r="AEQ26" s="273">
        <v>2940329.5000000005</v>
      </c>
      <c r="AER26" s="273">
        <v>21746363.209999997</v>
      </c>
      <c r="AES26" s="273">
        <v>98896657.210000008</v>
      </c>
      <c r="AET26" s="273">
        <v>9221190.75</v>
      </c>
      <c r="AEU26" s="273">
        <v>8961856.1500000004</v>
      </c>
      <c r="AEV26" s="273">
        <v>7547118.79</v>
      </c>
      <c r="AEW26" s="273">
        <v>5751747.6899999995</v>
      </c>
      <c r="AEX26" s="273">
        <v>22331731.879999999</v>
      </c>
      <c r="AEY26" s="273">
        <v>3724677.9499999997</v>
      </c>
      <c r="AEZ26" s="273">
        <v>3643711.1700000004</v>
      </c>
      <c r="AFA26" s="273">
        <v>6885267.7499999991</v>
      </c>
      <c r="AFB26" s="273">
        <v>3532213.57</v>
      </c>
      <c r="AFC26" s="273">
        <v>86466520.260000005</v>
      </c>
      <c r="AFD26" s="273">
        <v>18524401.43</v>
      </c>
      <c r="AFE26" s="273">
        <v>6133280.1900000004</v>
      </c>
      <c r="AFF26" s="273">
        <v>7085619.21</v>
      </c>
      <c r="AFG26" s="273">
        <v>12212322.239999998</v>
      </c>
      <c r="AFH26" s="273">
        <v>7211106.21</v>
      </c>
      <c r="AFI26" s="273">
        <v>3709637.85</v>
      </c>
      <c r="AFJ26" s="273">
        <v>4051662.31</v>
      </c>
      <c r="AFK26" s="273">
        <v>7928223.9100000001</v>
      </c>
      <c r="AFL26" s="273">
        <v>6324641.2599999998</v>
      </c>
      <c r="AFM26" s="273">
        <v>4829425.3899999997</v>
      </c>
      <c r="AFN26" s="273">
        <v>4998609.629999999</v>
      </c>
      <c r="AFO26" s="273">
        <v>13644151.33</v>
      </c>
      <c r="AFP26" s="273">
        <v>31152910.73</v>
      </c>
      <c r="AFQ26" s="273">
        <v>12324806.020000001</v>
      </c>
      <c r="AFR26" s="273">
        <v>2345797.69</v>
      </c>
      <c r="AFS26" s="273">
        <v>4416335.4400000004</v>
      </c>
      <c r="AFT26" s="273">
        <v>6766614.4300000006</v>
      </c>
      <c r="AFU26" s="273">
        <v>3882273.94</v>
      </c>
      <c r="AFV26" s="273">
        <v>2585345.8600000003</v>
      </c>
      <c r="AFW26" s="273">
        <v>11408013.659999998</v>
      </c>
      <c r="AFX26" s="273">
        <v>10411179.68</v>
      </c>
      <c r="AFY26" s="273">
        <v>2611134.3899999997</v>
      </c>
      <c r="AFZ26" s="273">
        <v>4810265.67</v>
      </c>
      <c r="AGA26" s="273">
        <v>3401323.42</v>
      </c>
      <c r="AGB26" s="273">
        <v>87470706.819999993</v>
      </c>
      <c r="AGC26" s="273">
        <v>4914162.0000000009</v>
      </c>
      <c r="AGD26" s="273">
        <v>3599295.57</v>
      </c>
      <c r="AGE26" s="273">
        <v>3339837.8600000003</v>
      </c>
      <c r="AGF26" s="273">
        <v>27418205.689999998</v>
      </c>
      <c r="AGG26" s="273">
        <v>5162003.6899999995</v>
      </c>
      <c r="AGH26" s="273">
        <v>2253790.6</v>
      </c>
      <c r="AGI26" s="273">
        <v>3847286.7</v>
      </c>
      <c r="AGJ26" s="273">
        <v>2965947.2499999995</v>
      </c>
      <c r="AGK26" s="273">
        <v>2860150.9099999997</v>
      </c>
      <c r="AGL26" s="273">
        <v>4082454.1100000003</v>
      </c>
      <c r="AGM26" s="273">
        <v>94033067.100000009</v>
      </c>
      <c r="AGN26" s="273">
        <v>25210561.010000002</v>
      </c>
      <c r="AGO26" s="273">
        <v>10074619.619999999</v>
      </c>
      <c r="AGP26" s="273">
        <v>3883429.85</v>
      </c>
      <c r="AGQ26" s="273">
        <v>5253266.46</v>
      </c>
      <c r="AGR26" s="273">
        <v>6042733.2800000012</v>
      </c>
      <c r="AGS26" s="273">
        <v>2195054.36</v>
      </c>
      <c r="AGT26" s="273">
        <v>4314319.5500000007</v>
      </c>
      <c r="AGU26" s="273">
        <v>162588510.99999997</v>
      </c>
      <c r="AGV26" s="273">
        <v>125432483.09000002</v>
      </c>
      <c r="AGW26" s="273">
        <v>5991460.379999999</v>
      </c>
      <c r="AGX26" s="273">
        <v>5476568.1500000004</v>
      </c>
      <c r="AGY26" s="273">
        <v>11561748.249999998</v>
      </c>
      <c r="AGZ26" s="273">
        <v>5149610.71</v>
      </c>
      <c r="AHA26" s="273">
        <v>8709086.0600000005</v>
      </c>
      <c r="AHB26" s="273">
        <v>9391421.0899999999</v>
      </c>
      <c r="AHC26" s="273">
        <v>1703412.8599999999</v>
      </c>
      <c r="AHD26" s="273">
        <v>5964882.209999999</v>
      </c>
      <c r="AHE26" s="273">
        <v>7815249.7899999991</v>
      </c>
      <c r="AHF26" s="273">
        <v>5964903.4900000002</v>
      </c>
      <c r="AHG26" s="273">
        <v>6525175.2000000002</v>
      </c>
      <c r="AHH26" s="273">
        <v>6443672.1899999995</v>
      </c>
      <c r="AHI26" s="273">
        <v>5282668.5</v>
      </c>
      <c r="AHJ26" s="273">
        <v>5887115.8600000003</v>
      </c>
      <c r="AHK26" s="273">
        <v>5985914.6200000001</v>
      </c>
      <c r="AHL26" s="273">
        <v>58155062.779999994</v>
      </c>
      <c r="AHM26" s="273">
        <v>5437612</v>
      </c>
      <c r="AHN26" s="273">
        <v>3175798.31</v>
      </c>
      <c r="AHO26" s="273">
        <v>3336444.83</v>
      </c>
      <c r="AHP26" s="273">
        <v>11478272.640000001</v>
      </c>
      <c r="AHQ26" s="294">
        <v>5210623.8100000005</v>
      </c>
      <c r="AHR26" s="327">
        <v>3729325.61</v>
      </c>
      <c r="AHS26" s="294">
        <f t="shared" si="18"/>
        <v>19236941401.573883</v>
      </c>
      <c r="AHT26" s="271" t="b">
        <f t="shared" si="1"/>
        <v>1</v>
      </c>
      <c r="AHU26" s="271" t="s">
        <v>33</v>
      </c>
    </row>
    <row r="27" spans="1:905" ht="23.4" customHeight="1" x14ac:dyDescent="0.8">
      <c r="B27" s="270" t="s">
        <v>35</v>
      </c>
      <c r="C27" s="271" t="s">
        <v>36</v>
      </c>
      <c r="D27" s="273">
        <v>62586509.640000001</v>
      </c>
      <c r="E27" s="273">
        <v>3638377.87</v>
      </c>
      <c r="F27" s="273">
        <v>5325905.4800000004</v>
      </c>
      <c r="G27" s="273">
        <v>1970228.1900000002</v>
      </c>
      <c r="H27" s="273">
        <v>9515307.1799999997</v>
      </c>
      <c r="I27" s="273">
        <v>3297699.4899999998</v>
      </c>
      <c r="J27" s="273">
        <v>7899042.7499999991</v>
      </c>
      <c r="K27" s="273">
        <v>3763343.39</v>
      </c>
      <c r="L27" s="273">
        <v>3607160.75</v>
      </c>
      <c r="M27" s="273">
        <v>2449412.1300000004</v>
      </c>
      <c r="N27" s="273">
        <v>1794325.43</v>
      </c>
      <c r="O27" s="273">
        <v>2012776.37</v>
      </c>
      <c r="P27" s="273">
        <v>1930374.44</v>
      </c>
      <c r="Q27" s="273">
        <v>1968820.2</v>
      </c>
      <c r="R27" s="273">
        <v>1776037.79</v>
      </c>
      <c r="S27" s="273">
        <v>4106339.6999999997</v>
      </c>
      <c r="T27" s="273">
        <v>4482308.1999999993</v>
      </c>
      <c r="U27" s="273">
        <v>951336.72</v>
      </c>
      <c r="V27" s="273">
        <v>45323893.280000001</v>
      </c>
      <c r="W27" s="273">
        <v>12083255.440000001</v>
      </c>
      <c r="X27" s="273">
        <v>1668179.7899999998</v>
      </c>
      <c r="Y27" s="273">
        <v>3969308.97</v>
      </c>
      <c r="Z27" s="273">
        <v>2571327.5</v>
      </c>
      <c r="AA27" s="273">
        <v>3008517.09</v>
      </c>
      <c r="AB27" s="273">
        <v>1564928.4200000002</v>
      </c>
      <c r="AC27" s="273">
        <v>14741249.909999998</v>
      </c>
      <c r="AD27" s="273">
        <v>3644088</v>
      </c>
      <c r="AE27" s="273">
        <v>1548280.6300000001</v>
      </c>
      <c r="AF27" s="273">
        <v>7258438.8699999992</v>
      </c>
      <c r="AG27" s="273">
        <v>2283377.7200000002</v>
      </c>
      <c r="AH27" s="273">
        <v>10347997.620000001</v>
      </c>
      <c r="AI27" s="273">
        <v>4402631.3000000007</v>
      </c>
      <c r="AJ27" s="273">
        <v>2870952.96</v>
      </c>
      <c r="AK27" s="273">
        <v>1604458.2200000002</v>
      </c>
      <c r="AL27" s="273">
        <v>1840033.1900000002</v>
      </c>
      <c r="AM27" s="273">
        <v>2604541.6100000003</v>
      </c>
      <c r="AN27" s="273">
        <v>1216531.1399999999</v>
      </c>
      <c r="AO27" s="273">
        <v>2026914.98</v>
      </c>
      <c r="AP27" s="273">
        <v>2044724.38</v>
      </c>
      <c r="AQ27" s="273">
        <v>1292579.9799999997</v>
      </c>
      <c r="AR27" s="273">
        <v>911879.05000000016</v>
      </c>
      <c r="AS27" s="273">
        <v>1242208.3</v>
      </c>
      <c r="AT27" s="273">
        <v>24788744.150000002</v>
      </c>
      <c r="AU27" s="273">
        <v>1251901.8999999999</v>
      </c>
      <c r="AV27" s="273">
        <v>896804.74999999988</v>
      </c>
      <c r="AW27" s="273">
        <v>2005650.56</v>
      </c>
      <c r="AX27" s="273">
        <v>2534780.35</v>
      </c>
      <c r="AY27" s="273">
        <v>3516862.07</v>
      </c>
      <c r="AZ27" s="273">
        <v>1478670.37</v>
      </c>
      <c r="BA27" s="273">
        <v>1335899.32</v>
      </c>
      <c r="BB27" s="273">
        <v>1035461.34</v>
      </c>
      <c r="BC27" s="273">
        <v>1120075.44</v>
      </c>
      <c r="BD27" s="273">
        <v>882314.46</v>
      </c>
      <c r="BE27" s="273">
        <v>1038735.09</v>
      </c>
      <c r="BF27" s="273">
        <v>5336993.37</v>
      </c>
      <c r="BG27" s="273">
        <v>766897.97000000009</v>
      </c>
      <c r="BH27" s="273">
        <v>696224.38</v>
      </c>
      <c r="BI27" s="273">
        <v>20357921.34</v>
      </c>
      <c r="BJ27" s="273">
        <v>12551803.369999999</v>
      </c>
      <c r="BK27" s="273">
        <v>2064578.66</v>
      </c>
      <c r="BL27" s="273">
        <v>1276125.73</v>
      </c>
      <c r="BM27" s="273">
        <v>2967649.46</v>
      </c>
      <c r="BN27" s="273">
        <v>2550171.9900000002</v>
      </c>
      <c r="BO27" s="273">
        <v>1307995.17</v>
      </c>
      <c r="BP27" s="273">
        <v>325608.99</v>
      </c>
      <c r="BQ27" s="273">
        <v>490597.04000000004</v>
      </c>
      <c r="BR27" s="273">
        <v>23145413.629999999</v>
      </c>
      <c r="BS27" s="273">
        <v>3080777.12</v>
      </c>
      <c r="BT27" s="273">
        <v>3169875.33</v>
      </c>
      <c r="BU27" s="273">
        <v>3379807.7700000005</v>
      </c>
      <c r="BV27" s="273">
        <v>2467958.04</v>
      </c>
      <c r="BW27" s="273">
        <v>2007066.17</v>
      </c>
      <c r="BX27" s="273">
        <v>1757412.06</v>
      </c>
      <c r="BY27" s="273">
        <v>2386387.67</v>
      </c>
      <c r="BZ27" s="273">
        <v>10574992.720000001</v>
      </c>
      <c r="CA27" s="273">
        <v>1296901.1700000002</v>
      </c>
      <c r="CB27" s="273">
        <v>3121753.5300000003</v>
      </c>
      <c r="CC27" s="273">
        <v>7011778.3500000006</v>
      </c>
      <c r="CD27" s="273">
        <v>1725406.37</v>
      </c>
      <c r="CE27" s="273">
        <v>1383272.6600000001</v>
      </c>
      <c r="CF27" s="273">
        <v>1752759.1900000002</v>
      </c>
      <c r="CG27" s="273">
        <v>58682325.590000004</v>
      </c>
      <c r="CH27" s="273">
        <v>2140391.1800000002</v>
      </c>
      <c r="CI27" s="273">
        <v>7617186.21</v>
      </c>
      <c r="CJ27" s="273">
        <v>1586074.19</v>
      </c>
      <c r="CK27" s="273">
        <v>2140135.5300000003</v>
      </c>
      <c r="CL27" s="273">
        <v>1922059.82</v>
      </c>
      <c r="CM27" s="273">
        <v>1828846.72</v>
      </c>
      <c r="CN27" s="273">
        <v>5025328.5299999993</v>
      </c>
      <c r="CO27" s="273">
        <v>1309633.26</v>
      </c>
      <c r="CP27" s="273">
        <v>1764189.8000000003</v>
      </c>
      <c r="CQ27" s="273">
        <v>1663805.59</v>
      </c>
      <c r="CR27" s="273">
        <v>2189834.85</v>
      </c>
      <c r="CS27" s="273">
        <v>1666095.3599999999</v>
      </c>
      <c r="CT27" s="273">
        <v>21415482.890000001</v>
      </c>
      <c r="CU27" s="273">
        <v>1747882.3499999999</v>
      </c>
      <c r="CV27" s="273">
        <v>1723077.6500000001</v>
      </c>
      <c r="CW27" s="273">
        <v>3924743.8200000003</v>
      </c>
      <c r="CX27" s="273">
        <v>1099633.4400000002</v>
      </c>
      <c r="CY27" s="273">
        <v>3274364.3000000003</v>
      </c>
      <c r="CZ27" s="273">
        <v>1724629.37</v>
      </c>
      <c r="DA27" s="273">
        <v>883256.69</v>
      </c>
      <c r="DB27" s="273">
        <v>15749804.140000001</v>
      </c>
      <c r="DC27" s="273">
        <v>28191654.209999997</v>
      </c>
      <c r="DD27" s="273">
        <v>1570411.04</v>
      </c>
      <c r="DE27" s="273">
        <v>1909432.5499999998</v>
      </c>
      <c r="DF27" s="273">
        <v>3202495</v>
      </c>
      <c r="DG27" s="273">
        <v>2649246.23</v>
      </c>
      <c r="DH27" s="273">
        <v>2325310.0699999998</v>
      </c>
      <c r="DI27" s="273">
        <v>3103234.06</v>
      </c>
      <c r="DJ27" s="273">
        <v>1440723.8599999999</v>
      </c>
      <c r="DK27" s="273">
        <v>72259038.979999989</v>
      </c>
      <c r="DL27" s="273">
        <v>2479575.0499999998</v>
      </c>
      <c r="DM27" s="273">
        <v>3744911.13</v>
      </c>
      <c r="DN27" s="273">
        <v>3619350.02</v>
      </c>
      <c r="DO27" s="273">
        <v>4036958.16</v>
      </c>
      <c r="DP27" s="273">
        <v>3940727.65</v>
      </c>
      <c r="DQ27" s="273">
        <v>5576787.9699999997</v>
      </c>
      <c r="DR27" s="273">
        <v>3120490.68</v>
      </c>
      <c r="DS27" s="273">
        <v>4416589.01</v>
      </c>
      <c r="DT27" s="273">
        <v>25400929.809999999</v>
      </c>
      <c r="DU27" s="273">
        <v>3833308.1099999994</v>
      </c>
      <c r="DV27" s="273">
        <v>8360310.5700000012</v>
      </c>
      <c r="DW27" s="273">
        <v>15954489.439999999</v>
      </c>
      <c r="DX27" s="273">
        <v>3439704.23</v>
      </c>
      <c r="DY27" s="273">
        <v>6164317.8099999996</v>
      </c>
      <c r="DZ27" s="273">
        <v>3664819.8899999997</v>
      </c>
      <c r="EA27" s="273">
        <v>861823.5</v>
      </c>
      <c r="EB27" s="273">
        <v>2448441.33</v>
      </c>
      <c r="EC27" s="273">
        <v>1309047.3400000001</v>
      </c>
      <c r="ED27" s="273">
        <v>4167157.6599999997</v>
      </c>
      <c r="EE27" s="273">
        <v>13921753.879999999</v>
      </c>
      <c r="EF27" s="273">
        <v>12194384.279999999</v>
      </c>
      <c r="EG27" s="273">
        <v>2448143.56</v>
      </c>
      <c r="EH27" s="273">
        <v>3295058.5</v>
      </c>
      <c r="EI27" s="273">
        <v>2172435.46</v>
      </c>
      <c r="EJ27" s="273">
        <v>3255785.1</v>
      </c>
      <c r="EK27" s="273">
        <v>3955498.2399999998</v>
      </c>
      <c r="EL27" s="273">
        <v>1849601.62</v>
      </c>
      <c r="EM27" s="273">
        <v>2643558.2599999998</v>
      </c>
      <c r="EN27" s="273">
        <v>34394199.440000005</v>
      </c>
      <c r="EO27" s="273">
        <v>2867682.6999999997</v>
      </c>
      <c r="EP27" s="273">
        <v>2379006.4499999997</v>
      </c>
      <c r="EQ27" s="273">
        <v>2718762.95</v>
      </c>
      <c r="ER27" s="273">
        <v>1964583.36</v>
      </c>
      <c r="ES27" s="273">
        <v>1195567.52</v>
      </c>
      <c r="ET27" s="273">
        <v>4266326.8899999997</v>
      </c>
      <c r="EU27" s="273">
        <v>3682456.32</v>
      </c>
      <c r="EV27" s="273">
        <v>1771667.75</v>
      </c>
      <c r="EW27" s="273">
        <v>23330504.82</v>
      </c>
      <c r="EX27" s="273">
        <v>1490754.19</v>
      </c>
      <c r="EY27" s="273">
        <v>2768197.12</v>
      </c>
      <c r="EZ27" s="273">
        <v>3675692.62</v>
      </c>
      <c r="FA27" s="273">
        <v>5324801.8900000006</v>
      </c>
      <c r="FB27" s="273">
        <v>3775574.3400000003</v>
      </c>
      <c r="FC27" s="273">
        <v>3943348.42</v>
      </c>
      <c r="FD27" s="273">
        <v>2888711.25</v>
      </c>
      <c r="FE27" s="273">
        <v>2208611.13</v>
      </c>
      <c r="FF27" s="273">
        <v>1952941.9000000001</v>
      </c>
      <c r="FG27" s="273">
        <v>1895196.5599999998</v>
      </c>
      <c r="FH27" s="273">
        <v>1893586.4000000001</v>
      </c>
      <c r="FI27" s="273">
        <v>25645238.149999999</v>
      </c>
      <c r="FJ27" s="273">
        <v>1982451.35</v>
      </c>
      <c r="FK27" s="273">
        <v>2166017.2400000002</v>
      </c>
      <c r="FL27" s="273">
        <v>1700737.6600000001</v>
      </c>
      <c r="FM27" s="273">
        <v>4082700.98</v>
      </c>
      <c r="FN27" s="273">
        <v>3478964.78</v>
      </c>
      <c r="FO27" s="273">
        <v>1038625.56</v>
      </c>
      <c r="FP27" s="273">
        <v>572690.5</v>
      </c>
      <c r="FQ27" s="273">
        <v>44554166.530000001</v>
      </c>
      <c r="FR27" s="273">
        <v>1975460.22</v>
      </c>
      <c r="FS27" s="273">
        <v>3754973.0900000003</v>
      </c>
      <c r="FT27" s="273">
        <v>3591663.34</v>
      </c>
      <c r="FU27" s="273">
        <v>3788252.97</v>
      </c>
      <c r="FV27" s="273">
        <v>2865250.3400000003</v>
      </c>
      <c r="FW27" s="273">
        <v>6264218.1400000006</v>
      </c>
      <c r="FX27" s="273">
        <v>3350820.71</v>
      </c>
      <c r="FY27" s="273">
        <v>3642311.5500000003</v>
      </c>
      <c r="FZ27" s="273">
        <v>2671257.3000000007</v>
      </c>
      <c r="GA27" s="273">
        <v>6133810.04</v>
      </c>
      <c r="GB27" s="273">
        <v>2871075.6100000003</v>
      </c>
      <c r="GC27" s="273">
        <v>2033615.06</v>
      </c>
      <c r="GD27" s="273">
        <v>997216.97</v>
      </c>
      <c r="GE27" s="273">
        <v>21403944.359999999</v>
      </c>
      <c r="GF27" s="273">
        <v>2147431</v>
      </c>
      <c r="GG27" s="273">
        <v>1839054.5799999998</v>
      </c>
      <c r="GH27" s="273">
        <v>6234976.8200000003</v>
      </c>
      <c r="GI27" s="273">
        <v>2789036.79</v>
      </c>
      <c r="GJ27" s="273">
        <v>2301305.63</v>
      </c>
      <c r="GK27" s="273">
        <v>2965311.49</v>
      </c>
      <c r="GL27" s="273">
        <v>4857631.46</v>
      </c>
      <c r="GM27" s="273">
        <v>1954991.0499999998</v>
      </c>
      <c r="GN27" s="273">
        <v>1126544.1100000001</v>
      </c>
      <c r="GO27" s="273">
        <v>996624.16</v>
      </c>
      <c r="GP27" s="273">
        <v>902614.15999999992</v>
      </c>
      <c r="GQ27" s="273">
        <v>10014522.58</v>
      </c>
      <c r="GR27" s="273">
        <v>4846611.4399999995</v>
      </c>
      <c r="GS27" s="273">
        <v>2716691.64</v>
      </c>
      <c r="GT27" s="273">
        <v>6027930.6300000008</v>
      </c>
      <c r="GU27" s="273">
        <v>991432.3600000001</v>
      </c>
      <c r="GV27" s="273">
        <v>2284453.25</v>
      </c>
      <c r="GW27" s="273">
        <v>3583224.91</v>
      </c>
      <c r="GX27" s="273">
        <v>1623727.6</v>
      </c>
      <c r="GY27" s="273">
        <v>16942947.469999999</v>
      </c>
      <c r="GZ27" s="273">
        <v>2883649.5700000003</v>
      </c>
      <c r="HA27" s="273">
        <v>3963042.27</v>
      </c>
      <c r="HB27" s="273">
        <v>2779910.14</v>
      </c>
      <c r="HC27" s="273">
        <v>37916753.829999998</v>
      </c>
      <c r="HD27" s="273">
        <v>6160150.1800000006</v>
      </c>
      <c r="HE27" s="273">
        <v>6583115.7400000002</v>
      </c>
      <c r="HF27" s="273">
        <v>4613280.1100000003</v>
      </c>
      <c r="HG27" s="273">
        <v>4482814.22</v>
      </c>
      <c r="HH27" s="273">
        <v>5080702.74</v>
      </c>
      <c r="HI27" s="273">
        <v>2000363.66</v>
      </c>
      <c r="HJ27" s="273">
        <v>28738672.879999999</v>
      </c>
      <c r="HK27" s="273">
        <v>3660140.94</v>
      </c>
      <c r="HL27" s="273">
        <v>6557969.9399999995</v>
      </c>
      <c r="HM27" s="273">
        <v>2043362.9000000001</v>
      </c>
      <c r="HN27" s="273">
        <v>2127483.4900000002</v>
      </c>
      <c r="HO27" s="273">
        <v>2066743.29</v>
      </c>
      <c r="HP27" s="273">
        <v>3777661.43</v>
      </c>
      <c r="HQ27" s="273">
        <v>2143483.9099999997</v>
      </c>
      <c r="HR27" s="273">
        <v>31551774.509999998</v>
      </c>
      <c r="HS27" s="273">
        <v>14788957.310000001</v>
      </c>
      <c r="HT27" s="273">
        <v>2515008.19</v>
      </c>
      <c r="HU27" s="273">
        <v>3145335.7</v>
      </c>
      <c r="HV27" s="273">
        <v>1713655.5699999998</v>
      </c>
      <c r="HW27" s="273">
        <v>1468994.5</v>
      </c>
      <c r="HX27" s="273">
        <v>6384586.6799999997</v>
      </c>
      <c r="HY27" s="273">
        <v>2074723.68</v>
      </c>
      <c r="HZ27" s="273">
        <v>2080065.4000000001</v>
      </c>
      <c r="IA27" s="273">
        <v>2130598.5699999998</v>
      </c>
      <c r="IB27" s="273">
        <v>1989818.02</v>
      </c>
      <c r="IC27" s="273">
        <v>4379907.3900000006</v>
      </c>
      <c r="ID27" s="273">
        <v>1094190.6100000001</v>
      </c>
      <c r="IE27" s="273">
        <v>3205795.3000000003</v>
      </c>
      <c r="IF27" s="273">
        <v>1902750.28</v>
      </c>
      <c r="IG27" s="273">
        <v>1446373.79</v>
      </c>
      <c r="IH27" s="273">
        <v>28744368.52</v>
      </c>
      <c r="II27" s="273">
        <v>11529825.919999998</v>
      </c>
      <c r="IJ27" s="273">
        <v>2375011.69</v>
      </c>
      <c r="IK27" s="273">
        <v>5351066.6499999994</v>
      </c>
      <c r="IL27" s="273">
        <v>9111756.120000001</v>
      </c>
      <c r="IM27" s="273">
        <v>2837664.33</v>
      </c>
      <c r="IN27" s="273">
        <v>2472482.9899999998</v>
      </c>
      <c r="IO27" s="273">
        <v>2008607.82</v>
      </c>
      <c r="IP27" s="273">
        <v>1617831.06</v>
      </c>
      <c r="IQ27" s="273">
        <v>1819401.8499999999</v>
      </c>
      <c r="IR27" s="273">
        <v>2028458.48</v>
      </c>
      <c r="IS27" s="273">
        <v>46200410.520000003</v>
      </c>
      <c r="IT27" s="273">
        <v>13949221.070000002</v>
      </c>
      <c r="IU27" s="273">
        <v>3893796.66</v>
      </c>
      <c r="IV27" s="273">
        <v>3479671.4</v>
      </c>
      <c r="IW27" s="273">
        <v>1936150.75</v>
      </c>
      <c r="IX27" s="273">
        <v>1323204.2599999998</v>
      </c>
      <c r="IY27" s="273">
        <v>2671244.17</v>
      </c>
      <c r="IZ27" s="273">
        <v>1141554.21</v>
      </c>
      <c r="JA27" s="273">
        <v>1707599.75</v>
      </c>
      <c r="JB27" s="273">
        <v>2216650.94</v>
      </c>
      <c r="JC27" s="273">
        <v>3537406.37</v>
      </c>
      <c r="JD27" s="273">
        <v>1526141.9200000002</v>
      </c>
      <c r="JE27" s="273">
        <v>15861462.01</v>
      </c>
      <c r="JF27" s="273">
        <v>8092505.3499999996</v>
      </c>
      <c r="JG27" s="273">
        <v>1991387.32</v>
      </c>
      <c r="JH27" s="273">
        <v>1564526.7799999998</v>
      </c>
      <c r="JI27" s="273">
        <v>1802565.1900000002</v>
      </c>
      <c r="JJ27" s="273">
        <v>1132980.1300000001</v>
      </c>
      <c r="JK27" s="273">
        <v>18206483.650000002</v>
      </c>
      <c r="JL27" s="273">
        <v>2275479.0100000002</v>
      </c>
      <c r="JM27" s="273">
        <v>2079793.6</v>
      </c>
      <c r="JN27" s="273">
        <v>3786342.35</v>
      </c>
      <c r="JO27" s="273">
        <v>2112868.09</v>
      </c>
      <c r="JP27" s="273">
        <v>4094854.96</v>
      </c>
      <c r="JQ27" s="273">
        <v>1928617.81</v>
      </c>
      <c r="JR27" s="273">
        <v>34445111.869999997</v>
      </c>
      <c r="JS27" s="273">
        <v>12600946.609999999</v>
      </c>
      <c r="JT27" s="273">
        <v>2993964.43</v>
      </c>
      <c r="JU27" s="273">
        <v>1361334.93</v>
      </c>
      <c r="JV27" s="273">
        <v>2853826.4899999998</v>
      </c>
      <c r="JW27" s="273">
        <v>961376.09</v>
      </c>
      <c r="JX27" s="273">
        <v>8447550.0700000003</v>
      </c>
      <c r="JY27" s="273">
        <v>4841109.74</v>
      </c>
      <c r="JZ27" s="273">
        <v>2577416.0500000003</v>
      </c>
      <c r="KA27" s="273">
        <v>3116966</v>
      </c>
      <c r="KB27" s="273">
        <v>2378384.29</v>
      </c>
      <c r="KC27" s="273">
        <v>3323409.5799999996</v>
      </c>
      <c r="KD27" s="273">
        <v>1346529.21</v>
      </c>
      <c r="KE27" s="273">
        <v>838458.71000000008</v>
      </c>
      <c r="KF27" s="273">
        <v>1718792.37</v>
      </c>
      <c r="KG27" s="273">
        <v>1292725.0899999999</v>
      </c>
      <c r="KH27" s="273">
        <v>54649226.929999992</v>
      </c>
      <c r="KI27" s="273">
        <v>6061023.3900000006</v>
      </c>
      <c r="KJ27" s="273">
        <v>2954298.6100000003</v>
      </c>
      <c r="KK27" s="273">
        <v>2898820.9000000004</v>
      </c>
      <c r="KL27" s="273">
        <v>3813134.15</v>
      </c>
      <c r="KM27" s="273">
        <v>4430621.2939999998</v>
      </c>
      <c r="KN27" s="273">
        <v>11878513.32</v>
      </c>
      <c r="KO27" s="273">
        <v>1787888.45</v>
      </c>
      <c r="KP27" s="273">
        <v>2094974.14</v>
      </c>
      <c r="KQ27" s="273">
        <v>18788036.529999997</v>
      </c>
      <c r="KR27" s="273">
        <v>2731728.24</v>
      </c>
      <c r="KS27" s="273">
        <v>3640142.0300000003</v>
      </c>
      <c r="KT27" s="273">
        <v>7848643.8699999992</v>
      </c>
      <c r="KU27" s="273">
        <v>1913151.39</v>
      </c>
      <c r="KV27" s="273">
        <v>4289796.4400000004</v>
      </c>
      <c r="KW27" s="273">
        <v>36571635.509999998</v>
      </c>
      <c r="KX27" s="273">
        <v>4318190.9499999993</v>
      </c>
      <c r="KY27" s="273">
        <v>31806190.259999998</v>
      </c>
      <c r="KZ27" s="273">
        <v>3148482.74</v>
      </c>
      <c r="LA27" s="273">
        <v>1648512.25</v>
      </c>
      <c r="LB27" s="273">
        <v>7555658.8999999994</v>
      </c>
      <c r="LC27" s="273">
        <v>5268936.18</v>
      </c>
      <c r="LD27" s="273">
        <v>2919149.67</v>
      </c>
      <c r="LE27" s="273">
        <v>3008299.87</v>
      </c>
      <c r="LF27" s="273">
        <v>2094458.5000000002</v>
      </c>
      <c r="LG27" s="273">
        <v>41074449.680000007</v>
      </c>
      <c r="LH27" s="273">
        <v>15410217.600000001</v>
      </c>
      <c r="LI27" s="273">
        <v>12416867.899999999</v>
      </c>
      <c r="LJ27" s="273">
        <v>15886870.060000002</v>
      </c>
      <c r="LK27" s="273">
        <v>2541088.6700000004</v>
      </c>
      <c r="LL27" s="273">
        <v>2222215.85</v>
      </c>
      <c r="LM27" s="273">
        <v>2355617.8199999998</v>
      </c>
      <c r="LN27" s="273">
        <v>3198160.08</v>
      </c>
      <c r="LO27" s="273">
        <v>1102535.8599999999</v>
      </c>
      <c r="LP27" s="273">
        <v>3279664.3299999996</v>
      </c>
      <c r="LQ27" s="273">
        <v>1341332.8399999999</v>
      </c>
      <c r="LR27" s="273">
        <v>17164255.260000002</v>
      </c>
      <c r="LS27" s="273">
        <v>3849966.21</v>
      </c>
      <c r="LT27" s="273">
        <v>2499141.7199999997</v>
      </c>
      <c r="LU27" s="273">
        <v>49142339.330000006</v>
      </c>
      <c r="LV27" s="273">
        <v>22212034.98</v>
      </c>
      <c r="LW27" s="273">
        <v>34595402.560000002</v>
      </c>
      <c r="LX27" s="273">
        <v>13291915.5</v>
      </c>
      <c r="LY27" s="273">
        <v>6646385.6600000001</v>
      </c>
      <c r="LZ27" s="273">
        <v>6287824.6899999995</v>
      </c>
      <c r="MA27" s="273">
        <v>3079424.4899999998</v>
      </c>
      <c r="MB27" s="273">
        <v>3810514.57</v>
      </c>
      <c r="MC27" s="273">
        <v>3327300.27</v>
      </c>
      <c r="MD27" s="273">
        <v>3650044.3099999996</v>
      </c>
      <c r="ME27" s="273">
        <v>10585032.280000001</v>
      </c>
      <c r="MF27" s="273">
        <v>2511888.6599999997</v>
      </c>
      <c r="MG27" s="273">
        <v>43403075.539999999</v>
      </c>
      <c r="MH27" s="273">
        <v>2843085.5500000003</v>
      </c>
      <c r="MI27" s="273">
        <v>1149449.06</v>
      </c>
      <c r="MJ27" s="273">
        <v>1786643.95</v>
      </c>
      <c r="MK27" s="273">
        <v>1348999.0199999998</v>
      </c>
      <c r="ML27" s="273">
        <v>2650055.0800000005</v>
      </c>
      <c r="MM27" s="273">
        <v>2108111.9500000002</v>
      </c>
      <c r="MN27" s="273">
        <v>1782230.0599999998</v>
      </c>
      <c r="MO27" s="273">
        <v>3431163.7299999995</v>
      </c>
      <c r="MP27" s="273">
        <v>2259496.7299999995</v>
      </c>
      <c r="MQ27" s="273">
        <v>2428202.87</v>
      </c>
      <c r="MR27" s="273">
        <v>1881915.72</v>
      </c>
      <c r="MS27" s="273">
        <v>38588652.729999997</v>
      </c>
      <c r="MT27" s="273">
        <v>2597239.38</v>
      </c>
      <c r="MU27" s="273">
        <v>2473887.2000000002</v>
      </c>
      <c r="MV27" s="273">
        <v>3467230.15</v>
      </c>
      <c r="MW27" s="273">
        <v>5100700.76</v>
      </c>
      <c r="MX27" s="273">
        <v>2964836.9899999998</v>
      </c>
      <c r="MY27" s="273">
        <v>8630626.1699000001</v>
      </c>
      <c r="MZ27" s="273">
        <v>5785775.0899999999</v>
      </c>
      <c r="NA27" s="273">
        <v>3024668.17</v>
      </c>
      <c r="NB27" s="273">
        <v>1150875.5599999998</v>
      </c>
      <c r="NC27" s="273">
        <v>818626.35</v>
      </c>
      <c r="ND27" s="273">
        <v>69509405.429999992</v>
      </c>
      <c r="NE27" s="273">
        <v>7646384.04</v>
      </c>
      <c r="NF27" s="273">
        <v>2184537.2599999998</v>
      </c>
      <c r="NG27" s="273">
        <v>23595921.719999999</v>
      </c>
      <c r="NH27" s="273">
        <v>2324164.64</v>
      </c>
      <c r="NI27" s="273">
        <v>5974372.0999999996</v>
      </c>
      <c r="NJ27" s="273">
        <v>13158765.889999999</v>
      </c>
      <c r="NK27" s="273">
        <v>12029973.720000001</v>
      </c>
      <c r="NL27" s="273">
        <v>1541194.63</v>
      </c>
      <c r="NM27" s="273">
        <v>5098661.7600000007</v>
      </c>
      <c r="NN27" s="273">
        <v>3749706.4400000004</v>
      </c>
      <c r="NO27" s="273">
        <v>2603010.7799999998</v>
      </c>
      <c r="NP27" s="273">
        <v>18498103.470000003</v>
      </c>
      <c r="NQ27" s="273">
        <v>1862413.6500000001</v>
      </c>
      <c r="NR27" s="273">
        <v>1801721.3599999999</v>
      </c>
      <c r="NS27" s="273">
        <v>2237929.35</v>
      </c>
      <c r="NT27" s="273">
        <v>1664023.3399999999</v>
      </c>
      <c r="NU27" s="273">
        <v>700023.32</v>
      </c>
      <c r="NV27" s="273">
        <v>1192184.46</v>
      </c>
      <c r="NW27" s="273">
        <v>34922139.340000004</v>
      </c>
      <c r="NX27" s="273">
        <v>13787761.640000001</v>
      </c>
      <c r="NY27" s="273">
        <v>2293273.2499999995</v>
      </c>
      <c r="NZ27" s="273">
        <v>1775233.4500000002</v>
      </c>
      <c r="OA27" s="273">
        <v>2393926.3800000004</v>
      </c>
      <c r="OB27" s="273">
        <v>4006071.0300000003</v>
      </c>
      <c r="OC27" s="273">
        <v>2057068.6400000001</v>
      </c>
      <c r="OD27" s="273">
        <v>50942911.259999998</v>
      </c>
      <c r="OE27" s="273">
        <v>7408428.2700000005</v>
      </c>
      <c r="OF27" s="273">
        <v>5675722.8699999992</v>
      </c>
      <c r="OG27" s="273">
        <v>10157272.060000001</v>
      </c>
      <c r="OH27" s="273">
        <v>2377138.77</v>
      </c>
      <c r="OI27" s="273">
        <v>3610707.5100000002</v>
      </c>
      <c r="OJ27" s="273">
        <v>4082051.22</v>
      </c>
      <c r="OK27" s="273">
        <v>1475271.93</v>
      </c>
      <c r="OL27" s="273">
        <v>1434081.1600000001</v>
      </c>
      <c r="OM27" s="273">
        <v>36541497.030000001</v>
      </c>
      <c r="ON27" s="273">
        <v>13410935.129999999</v>
      </c>
      <c r="OO27" s="273">
        <v>12685008.109999998</v>
      </c>
      <c r="OP27" s="273">
        <v>5241749.0599999996</v>
      </c>
      <c r="OQ27" s="273">
        <v>4599986.3899999997</v>
      </c>
      <c r="OR27" s="273">
        <v>1415245.7999999998</v>
      </c>
      <c r="OS27" s="273">
        <v>22338525.859999999</v>
      </c>
      <c r="OT27" s="273">
        <v>1835933.1300000001</v>
      </c>
      <c r="OU27" s="273">
        <v>1982181.26</v>
      </c>
      <c r="OV27" s="273">
        <v>5847739.3900000006</v>
      </c>
      <c r="OW27" s="273">
        <v>4611570.5900000008</v>
      </c>
      <c r="OX27" s="273">
        <v>9986725.5400000028</v>
      </c>
      <c r="OY27" s="273">
        <v>3227592.1900000004</v>
      </c>
      <c r="OZ27" s="273">
        <v>927670.39</v>
      </c>
      <c r="PA27" s="273">
        <v>1432125.45</v>
      </c>
      <c r="PB27" s="273">
        <v>34352769.07</v>
      </c>
      <c r="PC27" s="273">
        <v>1991792.72</v>
      </c>
      <c r="PD27" s="273">
        <v>4712350.1900000004</v>
      </c>
      <c r="PE27" s="273">
        <v>1364834.27</v>
      </c>
      <c r="PF27" s="273">
        <v>3714558.32</v>
      </c>
      <c r="PG27" s="273">
        <v>5768793.0899999999</v>
      </c>
      <c r="PH27" s="273">
        <v>2436777.13</v>
      </c>
      <c r="PI27" s="273">
        <v>1916345.3399999999</v>
      </c>
      <c r="PJ27" s="273">
        <v>2245204.4900000002</v>
      </c>
      <c r="PK27" s="273">
        <v>2429502.4</v>
      </c>
      <c r="PL27" s="273">
        <v>3527915.17</v>
      </c>
      <c r="PM27" s="273">
        <v>3350547.2500000005</v>
      </c>
      <c r="PN27" s="273">
        <v>1485553.45</v>
      </c>
      <c r="PO27" s="273">
        <v>6999003.1900000004</v>
      </c>
      <c r="PP27" s="273">
        <v>1410517.31</v>
      </c>
      <c r="PQ27" s="273">
        <v>1049579.08</v>
      </c>
      <c r="PR27" s="273">
        <v>827776.44000000006</v>
      </c>
      <c r="PS27" s="273">
        <v>1179097.76</v>
      </c>
      <c r="PT27" s="273">
        <v>76779269.62000002</v>
      </c>
      <c r="PU27" s="273">
        <v>1906593.38</v>
      </c>
      <c r="PV27" s="273">
        <v>2205858.62</v>
      </c>
      <c r="PW27" s="273">
        <v>3845333.8899999997</v>
      </c>
      <c r="PX27" s="273">
        <v>20216492.34</v>
      </c>
      <c r="PY27" s="273">
        <v>4047970.65</v>
      </c>
      <c r="PZ27" s="273">
        <v>4703000.2799999993</v>
      </c>
      <c r="QA27" s="273">
        <v>1999328.34</v>
      </c>
      <c r="QB27" s="273">
        <v>7425448.8399999999</v>
      </c>
      <c r="QC27" s="273">
        <v>1965773.3</v>
      </c>
      <c r="QD27" s="273">
        <v>6082181.0900000008</v>
      </c>
      <c r="QE27" s="273">
        <v>2153846.12</v>
      </c>
      <c r="QF27" s="273">
        <v>2640944.9900000002</v>
      </c>
      <c r="QG27" s="273">
        <v>4103839.5900000003</v>
      </c>
      <c r="QH27" s="273">
        <v>2872208.4899999998</v>
      </c>
      <c r="QI27" s="273">
        <v>3539186.2299999995</v>
      </c>
      <c r="QJ27" s="273">
        <v>2287415.5500000003</v>
      </c>
      <c r="QK27" s="273">
        <v>2406330.3400000003</v>
      </c>
      <c r="QL27" s="273">
        <v>1409867.1900000002</v>
      </c>
      <c r="QM27" s="273">
        <v>6186212.4900000002</v>
      </c>
      <c r="QN27" s="273">
        <v>7634858.29</v>
      </c>
      <c r="QO27" s="273">
        <v>1796635.57</v>
      </c>
      <c r="QP27" s="273">
        <v>785047.44</v>
      </c>
      <c r="QQ27" s="273">
        <v>718270.99</v>
      </c>
      <c r="QR27" s="273">
        <v>547788.49</v>
      </c>
      <c r="QS27" s="273">
        <v>753254.76</v>
      </c>
      <c r="QT27" s="273">
        <v>36206760.280000001</v>
      </c>
      <c r="QU27" s="273">
        <v>1596144.59</v>
      </c>
      <c r="QV27" s="273">
        <v>5947723.6699999999</v>
      </c>
      <c r="QW27" s="273">
        <v>2426428.1300000004</v>
      </c>
      <c r="QX27" s="273">
        <v>2993187.16</v>
      </c>
      <c r="QY27" s="273">
        <v>7511710.4400000004</v>
      </c>
      <c r="QZ27" s="273">
        <v>2729714.02</v>
      </c>
      <c r="RA27" s="273">
        <v>4764407.8899999997</v>
      </c>
      <c r="RB27" s="273">
        <v>5386892</v>
      </c>
      <c r="RC27" s="273">
        <v>1871069.78</v>
      </c>
      <c r="RD27" s="273">
        <v>1619738.07</v>
      </c>
      <c r="RE27" s="273">
        <v>1288826.24</v>
      </c>
      <c r="RF27" s="273">
        <v>885633.73</v>
      </c>
      <c r="RG27" s="273">
        <v>41734485.020000003</v>
      </c>
      <c r="RH27" s="273">
        <v>4569392.83</v>
      </c>
      <c r="RI27" s="273">
        <v>1748001.3</v>
      </c>
      <c r="RJ27" s="273">
        <v>2614848.98</v>
      </c>
      <c r="RK27" s="273">
        <v>1442484.35</v>
      </c>
      <c r="RL27" s="273">
        <v>2436984.3999999994</v>
      </c>
      <c r="RM27" s="273">
        <v>6573538.0800000001</v>
      </c>
      <c r="RN27" s="273">
        <v>2102640.67</v>
      </c>
      <c r="RO27" s="273">
        <v>2710150.6700000004</v>
      </c>
      <c r="RP27" s="273">
        <v>6625449.8900000006</v>
      </c>
      <c r="RQ27" s="273">
        <v>4553686.3599999994</v>
      </c>
      <c r="RR27" s="273">
        <v>1543341.91</v>
      </c>
      <c r="RS27" s="273">
        <v>1440332.36</v>
      </c>
      <c r="RT27" s="273">
        <v>2307144.9300000002</v>
      </c>
      <c r="RU27" s="273">
        <v>1206378.7999999998</v>
      </c>
      <c r="RV27" s="273">
        <v>1555935.84</v>
      </c>
      <c r="RW27" s="273">
        <v>2222755.83</v>
      </c>
      <c r="RX27" s="273">
        <v>1000831.97</v>
      </c>
      <c r="RY27" s="273">
        <v>1007201.2899999999</v>
      </c>
      <c r="RZ27" s="273">
        <v>876195.95000000007</v>
      </c>
      <c r="SA27" s="273">
        <v>20399383.66</v>
      </c>
      <c r="SB27" s="273">
        <v>2619279.7800000003</v>
      </c>
      <c r="SC27" s="273">
        <v>2723704.74</v>
      </c>
      <c r="SD27" s="273">
        <v>1453446.5699999998</v>
      </c>
      <c r="SE27" s="273">
        <v>1333069.49</v>
      </c>
      <c r="SF27" s="273">
        <v>2493087.25</v>
      </c>
      <c r="SG27" s="273">
        <v>2108567.4000000004</v>
      </c>
      <c r="SH27" s="273">
        <v>5700844.0899999999</v>
      </c>
      <c r="SI27" s="273">
        <v>2329902.37</v>
      </c>
      <c r="SJ27" s="273">
        <v>2532894.3299999996</v>
      </c>
      <c r="SK27" s="273">
        <v>5552737.1999999993</v>
      </c>
      <c r="SL27" s="273">
        <v>671832.58999999985</v>
      </c>
      <c r="SM27" s="273">
        <v>14036798.82</v>
      </c>
      <c r="SN27" s="273">
        <v>2823627.95</v>
      </c>
      <c r="SO27" s="273">
        <v>2977395.0999999996</v>
      </c>
      <c r="SP27" s="273">
        <v>4364896.7</v>
      </c>
      <c r="SQ27" s="273">
        <v>2455268.3800000004</v>
      </c>
      <c r="SR27" s="273">
        <v>2054563.34</v>
      </c>
      <c r="SS27" s="273">
        <v>2080498.95</v>
      </c>
      <c r="ST27" s="273">
        <v>1118111.3700000001</v>
      </c>
      <c r="SU27" s="273">
        <v>21649243.749999996</v>
      </c>
      <c r="SV27" s="273">
        <v>1592692.6</v>
      </c>
      <c r="SW27" s="273">
        <v>3008026.6500000004</v>
      </c>
      <c r="SX27" s="273">
        <v>3555136.16</v>
      </c>
      <c r="SY27" s="273">
        <v>1063393.92</v>
      </c>
      <c r="SZ27" s="273">
        <v>994441.07000000007</v>
      </c>
      <c r="TA27" s="273">
        <v>1828279.8</v>
      </c>
      <c r="TB27" s="273">
        <v>5600672.1699999999</v>
      </c>
      <c r="TC27" s="273">
        <v>1832552.8</v>
      </c>
      <c r="TD27" s="273">
        <v>1215952.3899999999</v>
      </c>
      <c r="TE27" s="273">
        <v>2357346.79</v>
      </c>
      <c r="TF27" s="273">
        <v>2396773.0400000005</v>
      </c>
      <c r="TG27" s="273">
        <v>1734011.6400000001</v>
      </c>
      <c r="TH27" s="273">
        <v>1102842.23</v>
      </c>
      <c r="TI27" s="273">
        <v>49433527.259999998</v>
      </c>
      <c r="TJ27" s="273">
        <v>2099219.9699999997</v>
      </c>
      <c r="TK27" s="273">
        <v>2113659.16</v>
      </c>
      <c r="TL27" s="273">
        <v>4450672.1800000006</v>
      </c>
      <c r="TM27" s="273">
        <v>4258886.95</v>
      </c>
      <c r="TN27" s="273">
        <v>2479168.0200000005</v>
      </c>
      <c r="TO27" s="273">
        <v>934066.2</v>
      </c>
      <c r="TP27" s="273">
        <v>9720374.1900000013</v>
      </c>
      <c r="TQ27" s="273">
        <v>2185751.4900000002</v>
      </c>
      <c r="TR27" s="273">
        <v>4518999.22</v>
      </c>
      <c r="TS27" s="273">
        <v>4165352.15</v>
      </c>
      <c r="TT27" s="273">
        <v>1842187.3</v>
      </c>
      <c r="TU27" s="273">
        <v>1656457.1700000002</v>
      </c>
      <c r="TV27" s="273">
        <v>2315272.8100000005</v>
      </c>
      <c r="TW27" s="273">
        <v>1959379.81</v>
      </c>
      <c r="TX27" s="273">
        <v>1827640.6400000001</v>
      </c>
      <c r="TY27" s="273">
        <v>15405401.750000002</v>
      </c>
      <c r="TZ27" s="273">
        <v>1844926.25</v>
      </c>
      <c r="UA27" s="273">
        <v>20049044.889999997</v>
      </c>
      <c r="UB27" s="273">
        <v>5176558.4800000004</v>
      </c>
      <c r="UC27" s="273">
        <v>1434351.2299999997</v>
      </c>
      <c r="UD27" s="273">
        <v>1902482.36</v>
      </c>
      <c r="UE27" s="273">
        <v>11486970.359999999</v>
      </c>
      <c r="UF27" s="273">
        <v>1112735.68</v>
      </c>
      <c r="UG27" s="273">
        <v>645137.71000000008</v>
      </c>
      <c r="UH27" s="273">
        <v>1547987.6099999999</v>
      </c>
      <c r="UI27" s="273">
        <v>1400352.41</v>
      </c>
      <c r="UJ27" s="273">
        <v>20614495.799999997</v>
      </c>
      <c r="UK27" s="273">
        <v>4788109.0200000005</v>
      </c>
      <c r="UL27" s="273">
        <v>2874405.29</v>
      </c>
      <c r="UM27" s="273">
        <v>4156260.4099999997</v>
      </c>
      <c r="UN27" s="273">
        <v>2705851.16</v>
      </c>
      <c r="UO27" s="273">
        <v>2101192.3200000003</v>
      </c>
      <c r="UP27" s="273">
        <v>65037891.860000007</v>
      </c>
      <c r="UQ27" s="273">
        <v>3576344.8599999994</v>
      </c>
      <c r="UR27" s="273">
        <v>2663658.3200000003</v>
      </c>
      <c r="US27" s="273">
        <v>16343441.24</v>
      </c>
      <c r="UT27" s="273">
        <v>841313.27</v>
      </c>
      <c r="UU27" s="273">
        <v>2832721.24</v>
      </c>
      <c r="UV27" s="273">
        <v>7585315.8799999999</v>
      </c>
      <c r="UW27" s="273">
        <v>2153718.62</v>
      </c>
      <c r="UX27" s="273">
        <v>2154587.56</v>
      </c>
      <c r="UY27" s="273">
        <v>2197718.5099999998</v>
      </c>
      <c r="UZ27" s="273">
        <v>2737846.23</v>
      </c>
      <c r="VA27" s="273">
        <v>6096528.5000000009</v>
      </c>
      <c r="VB27" s="273">
        <v>4118513.85</v>
      </c>
      <c r="VC27" s="273">
        <v>6443625.9900000002</v>
      </c>
      <c r="VD27" s="273">
        <v>2114011.7700000005</v>
      </c>
      <c r="VE27" s="273">
        <v>1904859.86</v>
      </c>
      <c r="VF27" s="273">
        <v>1628158.5300000003</v>
      </c>
      <c r="VG27" s="273">
        <v>1762670.22</v>
      </c>
      <c r="VH27" s="273">
        <v>7447955.8700000001</v>
      </c>
      <c r="VI27" s="273">
        <v>1011968.53</v>
      </c>
      <c r="VJ27" s="273">
        <v>1438499.83</v>
      </c>
      <c r="VK27" s="273">
        <v>829425.14</v>
      </c>
      <c r="VL27" s="273">
        <v>33503458.200000003</v>
      </c>
      <c r="VM27" s="273">
        <v>2522497.36</v>
      </c>
      <c r="VN27" s="273">
        <v>2484285.3199999998</v>
      </c>
      <c r="VO27" s="273">
        <v>4529686.8600000013</v>
      </c>
      <c r="VP27" s="273">
        <v>8327404.3699999992</v>
      </c>
      <c r="VQ27" s="273">
        <v>5951161.1799999997</v>
      </c>
      <c r="VR27" s="273">
        <v>4655137.42</v>
      </c>
      <c r="VS27" s="273">
        <v>3486876.8099999996</v>
      </c>
      <c r="VT27" s="273">
        <v>2500917.2800000003</v>
      </c>
      <c r="VU27" s="273">
        <v>12436035.4</v>
      </c>
      <c r="VV27" s="273">
        <v>2475205.52</v>
      </c>
      <c r="VW27" s="273">
        <v>5707656.0700000003</v>
      </c>
      <c r="VX27" s="273">
        <v>2767251.69</v>
      </c>
      <c r="VY27" s="273">
        <v>1924996.8900000001</v>
      </c>
      <c r="VZ27" s="273">
        <v>1518565.23</v>
      </c>
      <c r="WA27" s="273">
        <v>107169065.22</v>
      </c>
      <c r="WB27" s="273">
        <v>4902656.9300000006</v>
      </c>
      <c r="WC27" s="273">
        <v>4174970.43</v>
      </c>
      <c r="WD27" s="273">
        <v>3090578.6300000004</v>
      </c>
      <c r="WE27" s="273">
        <v>2037722.58</v>
      </c>
      <c r="WF27" s="273">
        <v>4595296.08</v>
      </c>
      <c r="WG27" s="273">
        <v>5134446.04</v>
      </c>
      <c r="WH27" s="273">
        <v>6499408.9699999997</v>
      </c>
      <c r="WI27" s="273">
        <v>3194618.6599999997</v>
      </c>
      <c r="WJ27" s="273">
        <v>5410212.6199999992</v>
      </c>
      <c r="WK27" s="273">
        <v>2608442.7900000005</v>
      </c>
      <c r="WL27" s="273">
        <v>12046969.51</v>
      </c>
      <c r="WM27" s="273">
        <v>3946124.3400000003</v>
      </c>
      <c r="WN27" s="273">
        <v>6631240.9700000007</v>
      </c>
      <c r="WO27" s="273">
        <v>8854983.959999999</v>
      </c>
      <c r="WP27" s="273">
        <v>3081148.48</v>
      </c>
      <c r="WQ27" s="273">
        <v>3959167.92</v>
      </c>
      <c r="WR27" s="273">
        <v>4888891.41</v>
      </c>
      <c r="WS27" s="273">
        <v>1887929.25</v>
      </c>
      <c r="WT27" s="273">
        <v>6722820.3500000006</v>
      </c>
      <c r="WU27" s="273">
        <v>18489479.210000001</v>
      </c>
      <c r="WV27" s="273">
        <v>2968246.82</v>
      </c>
      <c r="WW27" s="273">
        <v>1747979.73</v>
      </c>
      <c r="WX27" s="273">
        <v>1908052.25</v>
      </c>
      <c r="WY27" s="273">
        <v>2137179.2200000002</v>
      </c>
      <c r="WZ27" s="273">
        <v>1621012.8499999999</v>
      </c>
      <c r="XA27" s="273">
        <v>1677649.49</v>
      </c>
      <c r="XB27" s="273">
        <v>1811408.02</v>
      </c>
      <c r="XC27" s="273">
        <v>12255936.280000001</v>
      </c>
      <c r="XD27" s="273">
        <v>1575382.94</v>
      </c>
      <c r="XE27" s="273">
        <v>997281.55999999994</v>
      </c>
      <c r="XF27" s="273">
        <v>1333000.8699999999</v>
      </c>
      <c r="XG27" s="273">
        <v>1577088.2</v>
      </c>
      <c r="XH27" s="273">
        <v>53724503.130000003</v>
      </c>
      <c r="XI27" s="273">
        <v>4743060.330000001</v>
      </c>
      <c r="XJ27" s="273">
        <v>4094541.0599999996</v>
      </c>
      <c r="XK27" s="273">
        <v>16529729.52</v>
      </c>
      <c r="XL27" s="273">
        <v>3485159.56</v>
      </c>
      <c r="XM27" s="273">
        <v>5959968.2700000005</v>
      </c>
      <c r="XN27" s="273">
        <v>6884844.1299999999</v>
      </c>
      <c r="XO27" s="273">
        <v>3511972.4600000004</v>
      </c>
      <c r="XP27" s="273">
        <v>3105722.36</v>
      </c>
      <c r="XQ27" s="273">
        <v>7292589.5899999989</v>
      </c>
      <c r="XR27" s="273">
        <v>5395591.9100000011</v>
      </c>
      <c r="XS27" s="273">
        <v>2045477.08</v>
      </c>
      <c r="XT27" s="273">
        <v>2355651.4900000002</v>
      </c>
      <c r="XU27" s="273">
        <v>2403001.9700000002</v>
      </c>
      <c r="XV27" s="273">
        <v>1858627.28</v>
      </c>
      <c r="XW27" s="273">
        <v>2231957.6100000003</v>
      </c>
      <c r="XX27" s="273">
        <v>1523133.98</v>
      </c>
      <c r="XY27" s="273">
        <v>1852731.48</v>
      </c>
      <c r="XZ27" s="273">
        <v>2176846.0299999998</v>
      </c>
      <c r="YA27" s="273">
        <v>1567408.61</v>
      </c>
      <c r="YB27" s="273">
        <v>1608869.0399999998</v>
      </c>
      <c r="YC27" s="273">
        <v>1365395.2000000002</v>
      </c>
      <c r="YD27" s="273">
        <v>1623292.0400000003</v>
      </c>
      <c r="YE27" s="273">
        <v>52679765.650000006</v>
      </c>
      <c r="YF27" s="273">
        <v>2687045.82</v>
      </c>
      <c r="YG27" s="273">
        <v>5506832.8399999999</v>
      </c>
      <c r="YH27" s="273">
        <v>2869540.8400000003</v>
      </c>
      <c r="YI27" s="273">
        <v>9390239.3100000005</v>
      </c>
      <c r="YJ27" s="273">
        <v>3511887.39</v>
      </c>
      <c r="YK27" s="273">
        <v>6322401.5199999996</v>
      </c>
      <c r="YL27" s="273">
        <v>2418384.7799999998</v>
      </c>
      <c r="YM27" s="273">
        <v>9018504.8699999992</v>
      </c>
      <c r="YN27" s="273">
        <v>10732298.960000001</v>
      </c>
      <c r="YO27" s="273">
        <v>4364397.38</v>
      </c>
      <c r="YP27" s="273">
        <v>3064390.4599999995</v>
      </c>
      <c r="YQ27" s="273">
        <v>2424709.42</v>
      </c>
      <c r="YR27" s="273">
        <v>1751341.57</v>
      </c>
      <c r="YS27" s="273">
        <v>1535406.8299999998</v>
      </c>
      <c r="YT27" s="273">
        <v>1842429.42</v>
      </c>
      <c r="YU27" s="273">
        <v>1885702.74</v>
      </c>
      <c r="YV27" s="273">
        <v>18540949.379999999</v>
      </c>
      <c r="YW27" s="273">
        <v>2053243.24</v>
      </c>
      <c r="YX27" s="273">
        <v>2007734.1199999999</v>
      </c>
      <c r="YY27" s="273">
        <v>1423629.08</v>
      </c>
      <c r="YZ27" s="273">
        <v>2210001.46</v>
      </c>
      <c r="ZA27" s="273">
        <v>1224622.6500000001</v>
      </c>
      <c r="ZB27" s="273">
        <v>1627075.9</v>
      </c>
      <c r="ZC27" s="273">
        <v>20953236.09</v>
      </c>
      <c r="ZD27" s="273">
        <v>1675536.8</v>
      </c>
      <c r="ZE27" s="273">
        <v>2597722.2999999998</v>
      </c>
      <c r="ZF27" s="273">
        <v>2274305.39</v>
      </c>
      <c r="ZG27" s="273">
        <v>1727197.7</v>
      </c>
      <c r="ZH27" s="273">
        <v>1841352.3</v>
      </c>
      <c r="ZI27" s="273">
        <v>1298874.2500000002</v>
      </c>
      <c r="ZJ27" s="273">
        <v>1363579.12</v>
      </c>
      <c r="ZK27" s="273">
        <v>7154408.4300000006</v>
      </c>
      <c r="ZL27" s="273">
        <v>48973629.109999999</v>
      </c>
      <c r="ZM27" s="273">
        <v>1764257.93</v>
      </c>
      <c r="ZN27" s="273">
        <v>4030125.0400000005</v>
      </c>
      <c r="ZO27" s="273">
        <v>9927306.1300000008</v>
      </c>
      <c r="ZP27" s="273">
        <v>7194340.8999999994</v>
      </c>
      <c r="ZQ27" s="273">
        <v>2110535.86</v>
      </c>
      <c r="ZR27" s="273">
        <v>3329682.2399999998</v>
      </c>
      <c r="ZS27" s="273">
        <v>4944552.8900000006</v>
      </c>
      <c r="ZT27" s="273">
        <v>4731418.9999999991</v>
      </c>
      <c r="ZU27" s="273">
        <v>7934731.25</v>
      </c>
      <c r="ZV27" s="273">
        <v>1159683.9000000001</v>
      </c>
      <c r="ZW27" s="273">
        <v>2122429.41</v>
      </c>
      <c r="ZX27" s="273">
        <v>1861634.76</v>
      </c>
      <c r="ZY27" s="273">
        <v>2992994.06</v>
      </c>
      <c r="ZZ27" s="273">
        <v>2221606.08</v>
      </c>
      <c r="AAA27" s="273">
        <v>1865241.62</v>
      </c>
      <c r="AAB27" s="273">
        <v>2006845.58</v>
      </c>
      <c r="AAC27" s="273">
        <v>1229858.1000000001</v>
      </c>
      <c r="AAD27" s="273">
        <v>2073803.2799999998</v>
      </c>
      <c r="AAE27" s="273">
        <v>1511591.73</v>
      </c>
      <c r="AAF27" s="273">
        <v>1073299.0899999999</v>
      </c>
      <c r="AAG27" s="273">
        <v>1213689.05</v>
      </c>
      <c r="AAH27" s="273">
        <v>20331709.25</v>
      </c>
      <c r="AAI27" s="273">
        <v>2365013.0600000005</v>
      </c>
      <c r="AAJ27" s="273">
        <v>2590682.84</v>
      </c>
      <c r="AAK27" s="273">
        <v>2225826.1599999997</v>
      </c>
      <c r="AAL27" s="273">
        <v>2023690.4300000002</v>
      </c>
      <c r="AAM27" s="273">
        <v>2464118.0299999993</v>
      </c>
      <c r="AAN27" s="273">
        <v>1659954.8800000001</v>
      </c>
      <c r="AAO27" s="273">
        <v>75089465.200000003</v>
      </c>
      <c r="AAP27" s="273">
        <v>2380725.5999999996</v>
      </c>
      <c r="AAQ27" s="273">
        <v>1763850.93</v>
      </c>
      <c r="AAR27" s="273">
        <v>4856627.43</v>
      </c>
      <c r="AAS27" s="273">
        <v>4142165.8199999994</v>
      </c>
      <c r="AAT27" s="273">
        <v>1854542.94</v>
      </c>
      <c r="AAU27" s="273">
        <v>4231053.28</v>
      </c>
      <c r="AAV27" s="273">
        <v>4415430.8499999996</v>
      </c>
      <c r="AAW27" s="273">
        <v>9594090.8800000008</v>
      </c>
      <c r="AAX27" s="273">
        <v>2910732.67</v>
      </c>
      <c r="AAY27" s="273">
        <v>3315391.82</v>
      </c>
      <c r="AAZ27" s="273">
        <v>14210502.26</v>
      </c>
      <c r="ABA27" s="273">
        <v>6795696.0100000007</v>
      </c>
      <c r="ABB27" s="273">
        <v>1369830.84</v>
      </c>
      <c r="ABC27" s="273">
        <v>2700249.3899999997</v>
      </c>
      <c r="ABD27" s="273">
        <v>1979835.77</v>
      </c>
      <c r="ABE27" s="273">
        <v>1397483.2</v>
      </c>
      <c r="ABF27" s="273">
        <v>2656460.75</v>
      </c>
      <c r="ABG27" s="273">
        <v>1438734.88</v>
      </c>
      <c r="ABH27" s="273">
        <v>22737816.990000006</v>
      </c>
      <c r="ABI27" s="273">
        <v>6985182.1299999999</v>
      </c>
      <c r="ABJ27" s="273">
        <v>1279394.77</v>
      </c>
      <c r="ABK27" s="273">
        <v>1460424.82</v>
      </c>
      <c r="ABL27" s="273">
        <v>1227855.26</v>
      </c>
      <c r="ABM27" s="273">
        <v>1171403.2000000002</v>
      </c>
      <c r="ABN27" s="273">
        <v>917798.21000000008</v>
      </c>
      <c r="ABO27" s="273">
        <v>22788055.209999997</v>
      </c>
      <c r="ABP27" s="273">
        <v>3415957.52</v>
      </c>
      <c r="ABQ27" s="273">
        <v>1578952.14</v>
      </c>
      <c r="ABR27" s="273">
        <v>3645106</v>
      </c>
      <c r="ABS27" s="273">
        <v>3209299.39</v>
      </c>
      <c r="ABT27" s="273">
        <v>1981468.7</v>
      </c>
      <c r="ABU27" s="273">
        <v>1745754.2</v>
      </c>
      <c r="ABV27" s="273">
        <v>2683974.7999999998</v>
      </c>
      <c r="ABW27" s="273">
        <v>814800.15</v>
      </c>
      <c r="ABX27" s="273">
        <v>33112113.840000004</v>
      </c>
      <c r="ABY27" s="273">
        <v>1294187.31</v>
      </c>
      <c r="ABZ27" s="273">
        <v>3524660.4099999997</v>
      </c>
      <c r="ACA27" s="273">
        <v>1915299.27</v>
      </c>
      <c r="ACB27" s="273">
        <v>1734487.12</v>
      </c>
      <c r="ACC27" s="273">
        <v>7477396.3300000001</v>
      </c>
      <c r="ACD27" s="273">
        <v>1630553.81</v>
      </c>
      <c r="ACE27" s="273">
        <v>1491226.4799999997</v>
      </c>
      <c r="ACF27" s="273">
        <v>1762294.7100000002</v>
      </c>
      <c r="ACG27" s="273">
        <v>2645730.34</v>
      </c>
      <c r="ACH27" s="273">
        <v>1876105.2300000002</v>
      </c>
      <c r="ACI27" s="273">
        <v>66421249.539999999</v>
      </c>
      <c r="ACJ27" s="273">
        <v>1887405.45</v>
      </c>
      <c r="ACK27" s="273">
        <v>1786872.17</v>
      </c>
      <c r="ACL27" s="273">
        <v>3419786.88</v>
      </c>
      <c r="ACM27" s="273">
        <v>1285284.6800000002</v>
      </c>
      <c r="ACN27" s="273">
        <v>2783969.3800000004</v>
      </c>
      <c r="ACO27" s="273">
        <v>4125747.56</v>
      </c>
      <c r="ACP27" s="273">
        <v>11999761.67</v>
      </c>
      <c r="ACQ27" s="273">
        <v>18682280.82</v>
      </c>
      <c r="ACR27" s="273">
        <v>2557608.7799999998</v>
      </c>
      <c r="ACS27" s="273">
        <v>3473784.5</v>
      </c>
      <c r="ACT27" s="273">
        <v>4563417.76</v>
      </c>
      <c r="ACU27" s="273">
        <v>2957275.1000000006</v>
      </c>
      <c r="ACV27" s="273">
        <v>11276841.380000001</v>
      </c>
      <c r="ACW27" s="273">
        <v>2618110.2600000002</v>
      </c>
      <c r="ACX27" s="273">
        <v>2268610.4299999997</v>
      </c>
      <c r="ACY27" s="273">
        <v>1731578.7999999998</v>
      </c>
      <c r="ACZ27" s="273">
        <v>1391263</v>
      </c>
      <c r="ADA27" s="273">
        <v>1536932.15</v>
      </c>
      <c r="ADB27" s="273">
        <v>1388205.02</v>
      </c>
      <c r="ADC27" s="273">
        <v>1375791.27</v>
      </c>
      <c r="ADD27" s="273">
        <v>887888.08000000007</v>
      </c>
      <c r="ADE27" s="273">
        <v>1149583.0399999998</v>
      </c>
      <c r="ADF27" s="273">
        <v>12438024.419999998</v>
      </c>
      <c r="ADG27" s="273">
        <v>11032522.32</v>
      </c>
      <c r="ADH27" s="273">
        <v>1039939.74</v>
      </c>
      <c r="ADI27" s="273">
        <v>963414</v>
      </c>
      <c r="ADJ27" s="273">
        <v>2464760.5499999998</v>
      </c>
      <c r="ADK27" s="273">
        <v>876404.29</v>
      </c>
      <c r="ADL27" s="273">
        <v>1637605.2</v>
      </c>
      <c r="ADM27" s="273">
        <v>1883701.9300000002</v>
      </c>
      <c r="ADN27" s="273">
        <v>1222701.5900000003</v>
      </c>
      <c r="ADO27" s="273">
        <v>46279559.900000006</v>
      </c>
      <c r="ADP27" s="273">
        <v>7511332.75</v>
      </c>
      <c r="ADQ27" s="273">
        <v>5808330.080000001</v>
      </c>
      <c r="ADR27" s="273">
        <v>1426235.5199999998</v>
      </c>
      <c r="ADS27" s="273">
        <v>16343731.67</v>
      </c>
      <c r="ADT27" s="273">
        <v>1169146.5699999998</v>
      </c>
      <c r="ADU27" s="273">
        <v>1659288.1300000001</v>
      </c>
      <c r="ADV27" s="273">
        <v>2493677.2399999998</v>
      </c>
      <c r="ADW27" s="273">
        <v>1606596.1600000001</v>
      </c>
      <c r="ADX27" s="273">
        <v>1218377.0499999998</v>
      </c>
      <c r="ADY27" s="273">
        <v>53540531.57</v>
      </c>
      <c r="ADZ27" s="273">
        <v>11177127.4</v>
      </c>
      <c r="AEA27" s="273">
        <v>7370446.0300000003</v>
      </c>
      <c r="AEB27" s="273">
        <v>2170015.0099999998</v>
      </c>
      <c r="AEC27" s="273">
        <v>3193828.79</v>
      </c>
      <c r="AED27" s="273">
        <v>3999880.77</v>
      </c>
      <c r="AEE27" s="273">
        <v>2689837.0100000002</v>
      </c>
      <c r="AEF27" s="273">
        <v>2755240.25</v>
      </c>
      <c r="AEG27" s="273">
        <v>2189750.15</v>
      </c>
      <c r="AEH27" s="273">
        <v>1962255.62</v>
      </c>
      <c r="AEI27" s="273">
        <v>3134055.0599999996</v>
      </c>
      <c r="AEJ27" s="273">
        <v>3710025.6599999997</v>
      </c>
      <c r="AEK27" s="273">
        <v>1811034.41</v>
      </c>
      <c r="AEL27" s="273">
        <v>2642252.56</v>
      </c>
      <c r="AEM27" s="273">
        <v>3573006.5999999996</v>
      </c>
      <c r="AEN27" s="273">
        <v>3501166.77</v>
      </c>
      <c r="AEO27" s="273">
        <v>1891854.92</v>
      </c>
      <c r="AEP27" s="273">
        <v>4201284.1900000004</v>
      </c>
      <c r="AEQ27" s="273">
        <v>1751264.47</v>
      </c>
      <c r="AER27" s="273">
        <v>4180112.44</v>
      </c>
      <c r="AES27" s="273">
        <v>27146983.98</v>
      </c>
      <c r="AET27" s="273">
        <v>2526472.52</v>
      </c>
      <c r="AEU27" s="273">
        <v>3599892.01</v>
      </c>
      <c r="AEV27" s="273">
        <v>2053241.2200000002</v>
      </c>
      <c r="AEW27" s="273">
        <v>1911903.47</v>
      </c>
      <c r="AEX27" s="273">
        <v>6890588.6900000004</v>
      </c>
      <c r="AEY27" s="273">
        <v>1676661.8800000001</v>
      </c>
      <c r="AEZ27" s="273">
        <v>2609940.1599999997</v>
      </c>
      <c r="AFA27" s="273">
        <v>1828365.3099999998</v>
      </c>
      <c r="AFB27" s="273">
        <v>1237310.42</v>
      </c>
      <c r="AFC27" s="273">
        <v>23557146.530000001</v>
      </c>
      <c r="AFD27" s="273">
        <v>13876433.949999999</v>
      </c>
      <c r="AFE27" s="273">
        <v>3773898.8</v>
      </c>
      <c r="AFF27" s="273">
        <v>2836983.83</v>
      </c>
      <c r="AFG27" s="273">
        <v>5245506.6400000006</v>
      </c>
      <c r="AFH27" s="273">
        <v>4704571.8899999997</v>
      </c>
      <c r="AFI27" s="273">
        <v>2891337.92</v>
      </c>
      <c r="AFJ27" s="273">
        <v>2424123.42</v>
      </c>
      <c r="AFK27" s="273">
        <v>1325369.76</v>
      </c>
      <c r="AFL27" s="273">
        <v>2382749.1399999997</v>
      </c>
      <c r="AFM27" s="273">
        <v>2824459.04</v>
      </c>
      <c r="AFN27" s="273">
        <v>2022123.25</v>
      </c>
      <c r="AFO27" s="273">
        <v>2841600.1799999997</v>
      </c>
      <c r="AFP27" s="273">
        <v>27995011.5</v>
      </c>
      <c r="AFQ27" s="273">
        <v>4630422.1399999997</v>
      </c>
      <c r="AFR27" s="273">
        <v>2669226.0300000003</v>
      </c>
      <c r="AFS27" s="273">
        <v>1504341.33</v>
      </c>
      <c r="AFT27" s="273">
        <v>2492634.85</v>
      </c>
      <c r="AFU27" s="273">
        <v>2105403.11</v>
      </c>
      <c r="AFV27" s="273">
        <v>1691314.86</v>
      </c>
      <c r="AFW27" s="273">
        <v>3103477.4000000004</v>
      </c>
      <c r="AFX27" s="273">
        <v>3663367.4499999997</v>
      </c>
      <c r="AFY27" s="273">
        <v>1945376.85</v>
      </c>
      <c r="AFZ27" s="273">
        <v>3996166.32</v>
      </c>
      <c r="AGA27" s="273">
        <v>1845119.06</v>
      </c>
      <c r="AGB27" s="273">
        <v>34756250.609999999</v>
      </c>
      <c r="AGC27" s="273">
        <v>1085111.6900000002</v>
      </c>
      <c r="AGD27" s="273">
        <v>2058141.5</v>
      </c>
      <c r="AGE27" s="273">
        <v>1747801.1099999999</v>
      </c>
      <c r="AGF27" s="273">
        <v>4190111.22</v>
      </c>
      <c r="AGG27" s="273">
        <v>2160114.54</v>
      </c>
      <c r="AGH27" s="273">
        <v>1395098.3699999999</v>
      </c>
      <c r="AGI27" s="273">
        <v>1573208.5799999998</v>
      </c>
      <c r="AGJ27" s="273">
        <v>1469693.43</v>
      </c>
      <c r="AGK27" s="273">
        <v>2131636.15</v>
      </c>
      <c r="AGL27" s="273">
        <v>1898363.84</v>
      </c>
      <c r="AGM27" s="273">
        <v>33340425.09</v>
      </c>
      <c r="AGN27" s="273">
        <v>5225229.59</v>
      </c>
      <c r="AGO27" s="273">
        <v>2691169</v>
      </c>
      <c r="AGP27" s="273">
        <v>1807736.45</v>
      </c>
      <c r="AGQ27" s="273">
        <v>4940472.16</v>
      </c>
      <c r="AGR27" s="273">
        <v>3631244.8699999996</v>
      </c>
      <c r="AGS27" s="273">
        <v>1686176.34</v>
      </c>
      <c r="AGT27" s="273">
        <v>1827071.5899999999</v>
      </c>
      <c r="AGU27" s="273">
        <v>49177785.609999999</v>
      </c>
      <c r="AGV27" s="273">
        <v>34781304.909999996</v>
      </c>
      <c r="AGW27" s="273">
        <v>1691150.51</v>
      </c>
      <c r="AGX27" s="273">
        <v>2662145.9899999998</v>
      </c>
      <c r="AGY27" s="273">
        <v>7068927.46</v>
      </c>
      <c r="AGZ27" s="273">
        <v>4000230.93</v>
      </c>
      <c r="AHA27" s="273">
        <v>3953967.0600000005</v>
      </c>
      <c r="AHB27" s="273">
        <v>2939917.46</v>
      </c>
      <c r="AHC27" s="273">
        <v>1351587.5699999998</v>
      </c>
      <c r="AHD27" s="273">
        <v>3802820.39</v>
      </c>
      <c r="AHE27" s="273">
        <v>3453625.5100000002</v>
      </c>
      <c r="AHF27" s="273">
        <v>1462000.62</v>
      </c>
      <c r="AHG27" s="273">
        <v>1962608.4100000001</v>
      </c>
      <c r="AHH27" s="273">
        <v>1856459.44</v>
      </c>
      <c r="AHI27" s="273">
        <v>1952028.17</v>
      </c>
      <c r="AHJ27" s="273">
        <v>2259085.61</v>
      </c>
      <c r="AHK27" s="273">
        <v>1444097.3</v>
      </c>
      <c r="AHL27" s="273">
        <v>19426900.030000001</v>
      </c>
      <c r="AHM27" s="273">
        <v>1620448.23</v>
      </c>
      <c r="AHN27" s="273">
        <v>1876168.8</v>
      </c>
      <c r="AHO27" s="273">
        <v>1931277.3599999999</v>
      </c>
      <c r="AHP27" s="273">
        <v>4098259.1999999997</v>
      </c>
      <c r="AHQ27" s="294">
        <v>1922851.5999999999</v>
      </c>
      <c r="AHR27" s="329">
        <v>1217609.6399999999</v>
      </c>
      <c r="AHS27" s="294">
        <f t="shared" si="18"/>
        <v>5616988340.3939037</v>
      </c>
      <c r="AHT27" s="271" t="b">
        <f t="shared" si="1"/>
        <v>1</v>
      </c>
      <c r="AHU27" s="271" t="s">
        <v>35</v>
      </c>
    </row>
    <row r="28" spans="1:905" ht="23.4" customHeight="1" x14ac:dyDescent="0.8">
      <c r="B28" s="270" t="s">
        <v>37</v>
      </c>
      <c r="C28" s="271" t="s">
        <v>38</v>
      </c>
      <c r="D28" s="273">
        <v>58982515.390000001</v>
      </c>
      <c r="E28" s="273">
        <v>6133812.4900000002</v>
      </c>
      <c r="F28" s="273">
        <v>8064153.3200000012</v>
      </c>
      <c r="G28" s="273">
        <v>2448746.36</v>
      </c>
      <c r="H28" s="273">
        <v>13208773.840000002</v>
      </c>
      <c r="I28" s="273">
        <v>3262908.29</v>
      </c>
      <c r="J28" s="273">
        <v>8788407.709999999</v>
      </c>
      <c r="K28" s="273">
        <v>7210421.0200000005</v>
      </c>
      <c r="L28" s="273">
        <v>7094400.6199999992</v>
      </c>
      <c r="M28" s="273">
        <v>8276395.5800000001</v>
      </c>
      <c r="N28" s="273">
        <v>3792182.41</v>
      </c>
      <c r="O28" s="273">
        <v>3935178.16</v>
      </c>
      <c r="P28" s="273">
        <v>5769524.2599999998</v>
      </c>
      <c r="Q28" s="273">
        <v>3145528.41</v>
      </c>
      <c r="R28" s="273">
        <v>3215055.7700000005</v>
      </c>
      <c r="S28" s="273">
        <v>7468212.5499999998</v>
      </c>
      <c r="T28" s="273">
        <v>6219027.9199999999</v>
      </c>
      <c r="U28" s="273">
        <v>1480822.87</v>
      </c>
      <c r="V28" s="273">
        <v>60848292.600000009</v>
      </c>
      <c r="W28" s="273">
        <v>13970011.390000001</v>
      </c>
      <c r="X28" s="273">
        <v>4997572.6199999992</v>
      </c>
      <c r="Y28" s="273">
        <v>4601241.17</v>
      </c>
      <c r="Z28" s="273">
        <v>3960733.8499999996</v>
      </c>
      <c r="AA28" s="273">
        <v>3026126.62</v>
      </c>
      <c r="AB28" s="273">
        <v>2101168.1399999997</v>
      </c>
      <c r="AC28" s="273">
        <v>11312354.560000001</v>
      </c>
      <c r="AD28" s="273">
        <v>5068468.3800000008</v>
      </c>
      <c r="AE28" s="273">
        <v>1744877.94</v>
      </c>
      <c r="AF28" s="273">
        <v>10087219.5</v>
      </c>
      <c r="AG28" s="273">
        <v>1305164.0799999998</v>
      </c>
      <c r="AH28" s="273">
        <v>17911134.940000001</v>
      </c>
      <c r="AI28" s="273">
        <v>3972673.5600000005</v>
      </c>
      <c r="AJ28" s="273">
        <v>2978166.86</v>
      </c>
      <c r="AK28" s="273">
        <v>1966881.95</v>
      </c>
      <c r="AL28" s="273">
        <v>9699757.3599999994</v>
      </c>
      <c r="AM28" s="273">
        <v>2352933.0300000003</v>
      </c>
      <c r="AN28" s="273">
        <v>3642014.94</v>
      </c>
      <c r="AO28" s="273">
        <v>3232288.61</v>
      </c>
      <c r="AP28" s="273">
        <v>3160922.15</v>
      </c>
      <c r="AQ28" s="273">
        <v>2218955.33</v>
      </c>
      <c r="AR28" s="273">
        <v>1505030.4200000002</v>
      </c>
      <c r="AS28" s="273">
        <v>1478358.6400000001</v>
      </c>
      <c r="AT28" s="273">
        <v>44572179.93</v>
      </c>
      <c r="AU28" s="273">
        <v>2102945.56</v>
      </c>
      <c r="AV28" s="273">
        <v>2040089.6300000001</v>
      </c>
      <c r="AW28" s="273">
        <v>2442639.3400000003</v>
      </c>
      <c r="AX28" s="273">
        <v>5166803.8399999989</v>
      </c>
      <c r="AY28" s="273">
        <v>4445266.0500000007</v>
      </c>
      <c r="AZ28" s="273">
        <v>2402569.14</v>
      </c>
      <c r="BA28" s="273">
        <v>3375727.7</v>
      </c>
      <c r="BB28" s="273">
        <v>2199713.48</v>
      </c>
      <c r="BC28" s="273">
        <v>2284144.7000000002</v>
      </c>
      <c r="BD28" s="273">
        <v>1705355.5899999999</v>
      </c>
      <c r="BE28" s="273">
        <v>2161644.6</v>
      </c>
      <c r="BF28" s="273">
        <v>10445142.85</v>
      </c>
      <c r="BG28" s="273">
        <v>1443487.07</v>
      </c>
      <c r="BH28" s="273">
        <v>1249958.99</v>
      </c>
      <c r="BI28" s="273">
        <v>11562958.649999999</v>
      </c>
      <c r="BJ28" s="273">
        <v>21976388.5</v>
      </c>
      <c r="BK28" s="273">
        <v>3212203.91</v>
      </c>
      <c r="BL28" s="273">
        <v>1738502.45</v>
      </c>
      <c r="BM28" s="273">
        <v>3734213.71</v>
      </c>
      <c r="BN28" s="273">
        <v>4664675.42</v>
      </c>
      <c r="BO28" s="273">
        <v>2493644.0499999998</v>
      </c>
      <c r="BP28" s="273">
        <v>1181838.43</v>
      </c>
      <c r="BQ28" s="273">
        <v>516666.26999999996</v>
      </c>
      <c r="BR28" s="273">
        <v>35967744.149999999</v>
      </c>
      <c r="BS28" s="273">
        <v>3360498.1500000004</v>
      </c>
      <c r="BT28" s="273">
        <v>3685196.21</v>
      </c>
      <c r="BU28" s="273">
        <v>2502425.87</v>
      </c>
      <c r="BV28" s="273">
        <v>2817998.79</v>
      </c>
      <c r="BW28" s="273">
        <v>2952655.8200000003</v>
      </c>
      <c r="BX28" s="273">
        <v>2133074.3600000003</v>
      </c>
      <c r="BY28" s="273">
        <v>4888948.6399999997</v>
      </c>
      <c r="BZ28" s="273">
        <v>13195993.35</v>
      </c>
      <c r="CA28" s="273">
        <v>2249057.7999999998</v>
      </c>
      <c r="CB28" s="273">
        <v>8256507.4100000001</v>
      </c>
      <c r="CC28" s="273">
        <v>9337661.120000001</v>
      </c>
      <c r="CD28" s="273">
        <v>2486776.3199999998</v>
      </c>
      <c r="CE28" s="273">
        <v>3941543.36</v>
      </c>
      <c r="CF28" s="273">
        <v>2603481.46</v>
      </c>
      <c r="CG28" s="273">
        <v>58019360.400000006</v>
      </c>
      <c r="CH28" s="273">
        <v>3895798.2799999993</v>
      </c>
      <c r="CI28" s="273">
        <v>11527088.57</v>
      </c>
      <c r="CJ28" s="273">
        <v>3481446</v>
      </c>
      <c r="CK28" s="273">
        <v>4608963.9400000004</v>
      </c>
      <c r="CL28" s="273">
        <v>2697745.02</v>
      </c>
      <c r="CM28" s="273">
        <v>2077152.82</v>
      </c>
      <c r="CN28" s="273">
        <v>5235277.6399999997</v>
      </c>
      <c r="CO28" s="273">
        <v>1541111.31</v>
      </c>
      <c r="CP28" s="273">
        <v>2519443.6</v>
      </c>
      <c r="CQ28" s="273">
        <v>3027804.2600000002</v>
      </c>
      <c r="CR28" s="273">
        <v>2520967.11</v>
      </c>
      <c r="CS28" s="273">
        <v>2057328.1999999997</v>
      </c>
      <c r="CT28" s="273">
        <v>34700774.759999998</v>
      </c>
      <c r="CU28" s="273">
        <v>1671663.5100000002</v>
      </c>
      <c r="CV28" s="273">
        <v>2175273.0699999998</v>
      </c>
      <c r="CW28" s="273">
        <v>5026284.08</v>
      </c>
      <c r="CX28" s="273">
        <v>1710656.06</v>
      </c>
      <c r="CY28" s="273">
        <v>2620511.13</v>
      </c>
      <c r="CZ28" s="273">
        <v>2118198.59</v>
      </c>
      <c r="DA28" s="273">
        <v>1670410.6400000001</v>
      </c>
      <c r="DB28" s="273">
        <v>23236702.610000003</v>
      </c>
      <c r="DC28" s="273">
        <v>33398833.780000001</v>
      </c>
      <c r="DD28" s="273">
        <v>3318251.5899999994</v>
      </c>
      <c r="DE28" s="273">
        <v>2931331.05</v>
      </c>
      <c r="DF28" s="273">
        <v>11276409.109999999</v>
      </c>
      <c r="DG28" s="273">
        <v>8123753.8999999994</v>
      </c>
      <c r="DH28" s="273">
        <v>8520674.5700000003</v>
      </c>
      <c r="DI28" s="273">
        <v>27100726.019999996</v>
      </c>
      <c r="DJ28" s="273">
        <v>3424602.57</v>
      </c>
      <c r="DK28" s="273">
        <v>86901543.070000008</v>
      </c>
      <c r="DL28" s="273">
        <v>9137087.370000001</v>
      </c>
      <c r="DM28" s="273">
        <v>5683181.9400000004</v>
      </c>
      <c r="DN28" s="273">
        <v>4130263.7600000002</v>
      </c>
      <c r="DO28" s="273">
        <v>4671246.2300000004</v>
      </c>
      <c r="DP28" s="273">
        <v>4962357.24</v>
      </c>
      <c r="DQ28" s="273">
        <v>5871510.5200000005</v>
      </c>
      <c r="DR28" s="273">
        <v>4043791.77</v>
      </c>
      <c r="DS28" s="273">
        <v>11635751.029999999</v>
      </c>
      <c r="DT28" s="273">
        <v>55914874.18</v>
      </c>
      <c r="DU28" s="273">
        <v>5368284.13</v>
      </c>
      <c r="DV28" s="273">
        <v>18793954.870000001</v>
      </c>
      <c r="DW28" s="273">
        <v>16865518.039999999</v>
      </c>
      <c r="DX28" s="273">
        <v>5079079.6100000003</v>
      </c>
      <c r="DY28" s="273">
        <v>11375455.789999999</v>
      </c>
      <c r="DZ28" s="273">
        <v>7273671.8700000001</v>
      </c>
      <c r="EA28" s="273">
        <v>2412088.75</v>
      </c>
      <c r="EB28" s="273">
        <v>4581707.6100000003</v>
      </c>
      <c r="EC28" s="273">
        <v>4666964.9400000004</v>
      </c>
      <c r="ED28" s="273">
        <v>7807713.96</v>
      </c>
      <c r="EE28" s="273">
        <v>18245186.359999999</v>
      </c>
      <c r="EF28" s="273">
        <v>16817058.299999997</v>
      </c>
      <c r="EG28" s="273">
        <v>1749538.35</v>
      </c>
      <c r="EH28" s="273">
        <v>4138058.85</v>
      </c>
      <c r="EI28" s="273">
        <v>3391998.5500000003</v>
      </c>
      <c r="EJ28" s="273">
        <v>6891384.6299999999</v>
      </c>
      <c r="EK28" s="273">
        <v>8389008.5099999998</v>
      </c>
      <c r="EL28" s="273">
        <v>1803706.5</v>
      </c>
      <c r="EM28" s="273">
        <v>2550251.4</v>
      </c>
      <c r="EN28" s="273">
        <v>42420627.609999999</v>
      </c>
      <c r="EO28" s="273">
        <v>5056649.2700000005</v>
      </c>
      <c r="EP28" s="273">
        <v>3723385.54</v>
      </c>
      <c r="EQ28" s="273">
        <v>3786577.4499999997</v>
      </c>
      <c r="ER28" s="273">
        <v>3242777.7300000004</v>
      </c>
      <c r="ES28" s="273">
        <v>2273111</v>
      </c>
      <c r="ET28" s="273">
        <v>7841241.9699999988</v>
      </c>
      <c r="EU28" s="273">
        <v>3775611.88</v>
      </c>
      <c r="EV28" s="273">
        <v>2252692.52</v>
      </c>
      <c r="EW28" s="273">
        <v>32846606.559999999</v>
      </c>
      <c r="EX28" s="273">
        <v>2074437.98</v>
      </c>
      <c r="EY28" s="273">
        <v>4538830.63</v>
      </c>
      <c r="EZ28" s="273">
        <v>7244746.7999999998</v>
      </c>
      <c r="FA28" s="273">
        <v>10445049.02</v>
      </c>
      <c r="FB28" s="273">
        <v>7830998.4500000002</v>
      </c>
      <c r="FC28" s="273">
        <v>4832218.3100000005</v>
      </c>
      <c r="FD28" s="273">
        <v>5934627.5899999999</v>
      </c>
      <c r="FE28" s="273">
        <v>3452576.04</v>
      </c>
      <c r="FF28" s="273">
        <v>4498402.8</v>
      </c>
      <c r="FG28" s="273">
        <v>3344141.97</v>
      </c>
      <c r="FH28" s="273">
        <v>4747440.96</v>
      </c>
      <c r="FI28" s="273">
        <v>15093313.850000001</v>
      </c>
      <c r="FJ28" s="273">
        <v>2018069.41</v>
      </c>
      <c r="FK28" s="273">
        <v>1684342.31</v>
      </c>
      <c r="FL28" s="273">
        <v>1539413.74</v>
      </c>
      <c r="FM28" s="273">
        <v>10488287.59</v>
      </c>
      <c r="FN28" s="273">
        <v>3297105.74</v>
      </c>
      <c r="FO28" s="273">
        <v>1250442.51</v>
      </c>
      <c r="FP28" s="273">
        <v>572648.85</v>
      </c>
      <c r="FQ28" s="273">
        <v>70914851.109999999</v>
      </c>
      <c r="FR28" s="273">
        <v>2274469.44</v>
      </c>
      <c r="FS28" s="273">
        <v>3768621.49</v>
      </c>
      <c r="FT28" s="273">
        <v>6992375.5300000003</v>
      </c>
      <c r="FU28" s="273">
        <v>5742268.7400000002</v>
      </c>
      <c r="FV28" s="273">
        <v>2601631.0100000002</v>
      </c>
      <c r="FW28" s="273">
        <v>10345621.91</v>
      </c>
      <c r="FX28" s="273">
        <v>4599625.16</v>
      </c>
      <c r="FY28" s="273">
        <v>5274843.96</v>
      </c>
      <c r="FZ28" s="273">
        <v>2679495.6</v>
      </c>
      <c r="GA28" s="273">
        <v>8042237.5299999993</v>
      </c>
      <c r="GB28" s="273">
        <v>3349028.87</v>
      </c>
      <c r="GC28" s="273">
        <v>3237399.33</v>
      </c>
      <c r="GD28" s="273">
        <v>1561083.78</v>
      </c>
      <c r="GE28" s="273">
        <v>32809298.800000001</v>
      </c>
      <c r="GF28" s="273">
        <v>2868384.4699999997</v>
      </c>
      <c r="GG28" s="273">
        <v>2186730.69</v>
      </c>
      <c r="GH28" s="273">
        <v>8012929.419999999</v>
      </c>
      <c r="GI28" s="273">
        <v>3316001.3099999996</v>
      </c>
      <c r="GJ28" s="273">
        <v>9452995.4800000004</v>
      </c>
      <c r="GK28" s="273">
        <v>2621083.9699999997</v>
      </c>
      <c r="GL28" s="273">
        <v>8977625.620000001</v>
      </c>
      <c r="GM28" s="273">
        <v>1722615.26</v>
      </c>
      <c r="GN28" s="273">
        <v>1746880.7</v>
      </c>
      <c r="GO28" s="273">
        <v>1713443.4</v>
      </c>
      <c r="GP28" s="273">
        <v>1022433.28</v>
      </c>
      <c r="GQ28" s="273">
        <v>18923232.870000001</v>
      </c>
      <c r="GR28" s="273">
        <v>4650383.3</v>
      </c>
      <c r="GS28" s="273">
        <v>2504338.5300000003</v>
      </c>
      <c r="GT28" s="273">
        <v>8702501.4299999997</v>
      </c>
      <c r="GU28" s="273">
        <v>927004.67999999993</v>
      </c>
      <c r="GV28" s="273">
        <v>3762203.6599999997</v>
      </c>
      <c r="GW28" s="273">
        <v>4282828.3</v>
      </c>
      <c r="GX28" s="273">
        <v>2141819.09</v>
      </c>
      <c r="GY28" s="273">
        <v>20054192.27</v>
      </c>
      <c r="GZ28" s="273">
        <v>2428072.3099999996</v>
      </c>
      <c r="HA28" s="273">
        <v>5837522.1699999999</v>
      </c>
      <c r="HB28" s="273">
        <v>3041832.5900000003</v>
      </c>
      <c r="HC28" s="273">
        <v>110978196.36</v>
      </c>
      <c r="HD28" s="273">
        <v>4869929.74</v>
      </c>
      <c r="HE28" s="273">
        <v>7348453.6500000004</v>
      </c>
      <c r="HF28" s="273">
        <v>3076192.19</v>
      </c>
      <c r="HG28" s="273">
        <v>2797598.54</v>
      </c>
      <c r="HH28" s="273">
        <v>4963823.7799999993</v>
      </c>
      <c r="HI28" s="273">
        <v>2413835.12</v>
      </c>
      <c r="HJ28" s="273">
        <v>34532399.630000003</v>
      </c>
      <c r="HK28" s="273">
        <v>7171778.290000001</v>
      </c>
      <c r="HL28" s="273">
        <v>15633274.289999999</v>
      </c>
      <c r="HM28" s="273">
        <v>5248501.47</v>
      </c>
      <c r="HN28" s="273">
        <v>2781293.66</v>
      </c>
      <c r="HO28" s="273">
        <v>3960613.55</v>
      </c>
      <c r="HP28" s="273">
        <v>6810562.830000001</v>
      </c>
      <c r="HQ28" s="273">
        <v>3238196.5700000003</v>
      </c>
      <c r="HR28" s="273">
        <v>39126240</v>
      </c>
      <c r="HS28" s="273">
        <v>8327617.7400000002</v>
      </c>
      <c r="HT28" s="273">
        <v>2950787.1700000004</v>
      </c>
      <c r="HU28" s="273">
        <v>3782294.12</v>
      </c>
      <c r="HV28" s="273">
        <v>3336613.48</v>
      </c>
      <c r="HW28" s="273">
        <v>1843045.96</v>
      </c>
      <c r="HX28" s="273">
        <v>6680153.3800000008</v>
      </c>
      <c r="HY28" s="273">
        <v>3198025.28</v>
      </c>
      <c r="HZ28" s="273">
        <v>3298383.1700000004</v>
      </c>
      <c r="IA28" s="273">
        <v>4367825.29</v>
      </c>
      <c r="IB28" s="273">
        <v>3663197.36</v>
      </c>
      <c r="IC28" s="273">
        <v>6500832.0600000005</v>
      </c>
      <c r="ID28" s="273">
        <v>1139400.93</v>
      </c>
      <c r="IE28" s="273">
        <v>5183120.42</v>
      </c>
      <c r="IF28" s="273">
        <v>2413625.5900000003</v>
      </c>
      <c r="IG28" s="273">
        <v>1858208.0499999998</v>
      </c>
      <c r="IH28" s="273">
        <v>42212680.419999994</v>
      </c>
      <c r="II28" s="273">
        <v>12285714.540000001</v>
      </c>
      <c r="IJ28" s="273">
        <v>4819168.2</v>
      </c>
      <c r="IK28" s="273">
        <v>9876029.7899999991</v>
      </c>
      <c r="IL28" s="273">
        <v>10593472.719999999</v>
      </c>
      <c r="IM28" s="273">
        <v>3299138.38</v>
      </c>
      <c r="IN28" s="273">
        <v>3777876.98</v>
      </c>
      <c r="IO28" s="273">
        <v>2417925.8199999998</v>
      </c>
      <c r="IP28" s="273">
        <v>3156697.12</v>
      </c>
      <c r="IQ28" s="273">
        <v>3033437.75</v>
      </c>
      <c r="IR28" s="273">
        <v>2563942.12</v>
      </c>
      <c r="IS28" s="273">
        <v>39235758.910000004</v>
      </c>
      <c r="IT28" s="273">
        <v>25510164.559999999</v>
      </c>
      <c r="IU28" s="273">
        <v>7009900.1600000001</v>
      </c>
      <c r="IV28" s="273">
        <v>4256569.9499999993</v>
      </c>
      <c r="IW28" s="273">
        <v>3813694.8800000004</v>
      </c>
      <c r="IX28" s="273">
        <v>1264326.1099999999</v>
      </c>
      <c r="IY28" s="273">
        <v>3081096.0520000001</v>
      </c>
      <c r="IZ28" s="273">
        <v>1301055.1499999999</v>
      </c>
      <c r="JA28" s="273">
        <v>2426508.6799999997</v>
      </c>
      <c r="JB28" s="273">
        <v>3363228.36</v>
      </c>
      <c r="JC28" s="273">
        <v>4612851.82</v>
      </c>
      <c r="JD28" s="273">
        <v>2485884.3200000003</v>
      </c>
      <c r="JE28" s="273">
        <v>19040152.48</v>
      </c>
      <c r="JF28" s="273">
        <v>11350467.710000001</v>
      </c>
      <c r="JG28" s="273">
        <v>1146585.9500000002</v>
      </c>
      <c r="JH28" s="273">
        <v>1579054.2999999998</v>
      </c>
      <c r="JI28" s="273">
        <v>1710733.2399999998</v>
      </c>
      <c r="JJ28" s="273">
        <v>1046617.2299999999</v>
      </c>
      <c r="JK28" s="273">
        <v>21461116.84</v>
      </c>
      <c r="JL28" s="273">
        <v>5063412.2</v>
      </c>
      <c r="JM28" s="273">
        <v>3787002.4299999997</v>
      </c>
      <c r="JN28" s="273">
        <v>5801837.0999999996</v>
      </c>
      <c r="JO28" s="273">
        <v>2206840.89</v>
      </c>
      <c r="JP28" s="273">
        <v>7292315.3600000003</v>
      </c>
      <c r="JQ28" s="273">
        <v>1069130.24</v>
      </c>
      <c r="JR28" s="273">
        <v>42954948.700000003</v>
      </c>
      <c r="JS28" s="273">
        <v>23442194.299999997</v>
      </c>
      <c r="JT28" s="273">
        <v>4963354.53</v>
      </c>
      <c r="JU28" s="273">
        <v>2791488.19</v>
      </c>
      <c r="JV28" s="273">
        <v>6159616.8599999994</v>
      </c>
      <c r="JW28" s="273">
        <v>1761151.77</v>
      </c>
      <c r="JX28" s="273">
        <v>15619175.75</v>
      </c>
      <c r="JY28" s="273">
        <v>6088538.7400000002</v>
      </c>
      <c r="JZ28" s="273">
        <v>9579891.0800000001</v>
      </c>
      <c r="KA28" s="273">
        <v>5815129.5700000003</v>
      </c>
      <c r="KB28" s="273">
        <v>4871599.28</v>
      </c>
      <c r="KC28" s="273">
        <v>5827953.1300000008</v>
      </c>
      <c r="KD28" s="273">
        <v>3127421.42</v>
      </c>
      <c r="KE28" s="273">
        <v>811147.91999999993</v>
      </c>
      <c r="KF28" s="273">
        <v>3901450.8699999996</v>
      </c>
      <c r="KG28" s="273">
        <v>3786734.2800000003</v>
      </c>
      <c r="KH28" s="273">
        <v>68605094.49999997</v>
      </c>
      <c r="KI28" s="273">
        <v>6001230.3499999996</v>
      </c>
      <c r="KJ28" s="273">
        <v>4358433.99</v>
      </c>
      <c r="KK28" s="273">
        <v>6354737.4299999997</v>
      </c>
      <c r="KL28" s="273">
        <v>4151391.5</v>
      </c>
      <c r="KM28" s="273">
        <v>5247115.3100000005</v>
      </c>
      <c r="KN28" s="273">
        <v>15439061.439999998</v>
      </c>
      <c r="KO28" s="273">
        <v>2447883.61</v>
      </c>
      <c r="KP28" s="273">
        <v>3417706.6599999997</v>
      </c>
      <c r="KQ28" s="273">
        <v>23337724.309999999</v>
      </c>
      <c r="KR28" s="273">
        <v>3699514.37</v>
      </c>
      <c r="KS28" s="273">
        <v>4820186.87</v>
      </c>
      <c r="KT28" s="273">
        <v>20750118.82</v>
      </c>
      <c r="KU28" s="273">
        <v>4302646.91</v>
      </c>
      <c r="KV28" s="273">
        <v>8927403.5600000005</v>
      </c>
      <c r="KW28" s="273">
        <v>45201150.939999998</v>
      </c>
      <c r="KX28" s="273">
        <v>8816548.5600000005</v>
      </c>
      <c r="KY28" s="273">
        <v>36248277.479999997</v>
      </c>
      <c r="KZ28" s="273">
        <v>4849679.9000000004</v>
      </c>
      <c r="LA28" s="273">
        <v>3181422.5999999996</v>
      </c>
      <c r="LB28" s="273">
        <v>7158399.4800000004</v>
      </c>
      <c r="LC28" s="273">
        <v>7217897.7999999998</v>
      </c>
      <c r="LD28" s="273">
        <v>3813847.71</v>
      </c>
      <c r="LE28" s="273">
        <v>3849375.76</v>
      </c>
      <c r="LF28" s="273">
        <v>3741210.79</v>
      </c>
      <c r="LG28" s="273">
        <v>88951743.070000008</v>
      </c>
      <c r="LH28" s="273">
        <v>14280396.579999998</v>
      </c>
      <c r="LI28" s="273">
        <v>25879013.259999998</v>
      </c>
      <c r="LJ28" s="273">
        <v>17193740.189999998</v>
      </c>
      <c r="LK28" s="273">
        <v>6884647.5100000007</v>
      </c>
      <c r="LL28" s="273">
        <v>3792006.17</v>
      </c>
      <c r="LM28" s="273">
        <v>2272308.6500000004</v>
      </c>
      <c r="LN28" s="273">
        <v>4830405.01</v>
      </c>
      <c r="LO28" s="273">
        <v>2847831.06</v>
      </c>
      <c r="LP28" s="273">
        <v>6201549.0500000007</v>
      </c>
      <c r="LQ28" s="273">
        <v>1755855.96</v>
      </c>
      <c r="LR28" s="273">
        <v>25440479.859999999</v>
      </c>
      <c r="LS28" s="273">
        <v>3714207.61</v>
      </c>
      <c r="LT28" s="273">
        <v>3216167.62</v>
      </c>
      <c r="LU28" s="273">
        <v>60638548.949999988</v>
      </c>
      <c r="LV28" s="273">
        <v>16796998.960000001</v>
      </c>
      <c r="LW28" s="273">
        <v>34588177.230000004</v>
      </c>
      <c r="LX28" s="273">
        <v>9290540.4699999988</v>
      </c>
      <c r="LY28" s="273">
        <v>7829554.879999999</v>
      </c>
      <c r="LZ28" s="273">
        <v>11227259.279999997</v>
      </c>
      <c r="MA28" s="273">
        <v>7462651.2699999996</v>
      </c>
      <c r="MB28" s="273">
        <v>4140570.1999999997</v>
      </c>
      <c r="MC28" s="273">
        <v>9359780.0600000005</v>
      </c>
      <c r="MD28" s="273">
        <v>7044126.0799999991</v>
      </c>
      <c r="ME28" s="273">
        <v>16162905.469999999</v>
      </c>
      <c r="MF28" s="273">
        <v>5596061.7699999996</v>
      </c>
      <c r="MG28" s="273">
        <v>74619693.859999999</v>
      </c>
      <c r="MH28" s="273">
        <v>3803318.88</v>
      </c>
      <c r="MI28" s="273">
        <v>1674363.3</v>
      </c>
      <c r="MJ28" s="273">
        <v>1984264.5499999998</v>
      </c>
      <c r="MK28" s="273">
        <v>1453465.84</v>
      </c>
      <c r="ML28" s="273">
        <v>4786795.5600000005</v>
      </c>
      <c r="MM28" s="273">
        <v>3535025.7199999997</v>
      </c>
      <c r="MN28" s="273">
        <v>4235565.6099999994</v>
      </c>
      <c r="MO28" s="273">
        <v>7583662.5699999994</v>
      </c>
      <c r="MP28" s="273">
        <v>3433481.75</v>
      </c>
      <c r="MQ28" s="273">
        <v>3330109.68</v>
      </c>
      <c r="MR28" s="273">
        <v>2327319.8000000003</v>
      </c>
      <c r="MS28" s="273">
        <v>47608297.880000003</v>
      </c>
      <c r="MT28" s="273">
        <v>4168338.3099999996</v>
      </c>
      <c r="MU28" s="273">
        <v>4509396.7300000004</v>
      </c>
      <c r="MV28" s="273">
        <v>8849141.790000001</v>
      </c>
      <c r="MW28" s="273">
        <v>8074204.2200000007</v>
      </c>
      <c r="MX28" s="273">
        <v>3244472.2</v>
      </c>
      <c r="MY28" s="273">
        <v>13330429.390000001</v>
      </c>
      <c r="MZ28" s="273">
        <v>7661431.9200000009</v>
      </c>
      <c r="NA28" s="273">
        <v>6439200.5100000007</v>
      </c>
      <c r="NB28" s="273">
        <v>1396323.9499999997</v>
      </c>
      <c r="NC28" s="273">
        <v>1625666.8</v>
      </c>
      <c r="ND28" s="273">
        <v>101301327.08</v>
      </c>
      <c r="NE28" s="273">
        <v>19440508.68</v>
      </c>
      <c r="NF28" s="273">
        <v>2967981.16</v>
      </c>
      <c r="NG28" s="273">
        <v>27848537.850000001</v>
      </c>
      <c r="NH28" s="273">
        <v>3477952.0599999996</v>
      </c>
      <c r="NI28" s="273">
        <v>7963560.4100000001</v>
      </c>
      <c r="NJ28" s="273">
        <v>17286790.66</v>
      </c>
      <c r="NK28" s="273">
        <v>10089085.909999998</v>
      </c>
      <c r="NL28" s="273">
        <v>1111530.24</v>
      </c>
      <c r="NM28" s="273">
        <v>3732716.92</v>
      </c>
      <c r="NN28" s="273">
        <v>4801459.78</v>
      </c>
      <c r="NO28" s="273">
        <v>3863585.9099999997</v>
      </c>
      <c r="NP28" s="273">
        <v>22863264.350000001</v>
      </c>
      <c r="NQ28" s="273">
        <v>2846338.7199999997</v>
      </c>
      <c r="NR28" s="273">
        <v>3207496.09</v>
      </c>
      <c r="NS28" s="273">
        <v>3271085.5999999996</v>
      </c>
      <c r="NT28" s="273">
        <v>1987488.1600000001</v>
      </c>
      <c r="NU28" s="273">
        <v>581120.5</v>
      </c>
      <c r="NV28" s="273">
        <v>1822197.32</v>
      </c>
      <c r="NW28" s="273">
        <v>47067181.950000003</v>
      </c>
      <c r="NX28" s="273">
        <v>13980240.210000001</v>
      </c>
      <c r="NY28" s="273">
        <v>3065657.2800000003</v>
      </c>
      <c r="NZ28" s="273">
        <v>1924359.42</v>
      </c>
      <c r="OA28" s="273">
        <v>2494815.9299999997</v>
      </c>
      <c r="OB28" s="273">
        <v>5596743.6799999997</v>
      </c>
      <c r="OC28" s="273">
        <v>2140471.16</v>
      </c>
      <c r="OD28" s="273">
        <v>52055044.990000002</v>
      </c>
      <c r="OE28" s="273">
        <v>20718439.609999999</v>
      </c>
      <c r="OF28" s="273">
        <v>6398621.8999999994</v>
      </c>
      <c r="OG28" s="273">
        <v>18571439.540000003</v>
      </c>
      <c r="OH28" s="273">
        <v>4604286.04</v>
      </c>
      <c r="OI28" s="273">
        <v>6283750.5499999998</v>
      </c>
      <c r="OJ28" s="273">
        <v>5317303.79</v>
      </c>
      <c r="OK28" s="273">
        <v>1703912.9300000002</v>
      </c>
      <c r="OL28" s="273">
        <v>3184140.82</v>
      </c>
      <c r="OM28" s="273">
        <v>67071886</v>
      </c>
      <c r="ON28" s="273">
        <v>14906990.050000001</v>
      </c>
      <c r="OO28" s="273">
        <v>21700608.220000003</v>
      </c>
      <c r="OP28" s="273">
        <v>9961543.6099999994</v>
      </c>
      <c r="OQ28" s="273">
        <v>5986905.1500000004</v>
      </c>
      <c r="OR28" s="273">
        <v>2191339.92</v>
      </c>
      <c r="OS28" s="273">
        <v>25887957.659999996</v>
      </c>
      <c r="OT28" s="273">
        <v>2874657.66</v>
      </c>
      <c r="OU28" s="273">
        <v>4640558.96</v>
      </c>
      <c r="OV28" s="273">
        <v>4370677.93</v>
      </c>
      <c r="OW28" s="273">
        <v>6539714.1799999997</v>
      </c>
      <c r="OX28" s="273">
        <v>14914872.59</v>
      </c>
      <c r="OY28" s="273">
        <v>3116633.57</v>
      </c>
      <c r="OZ28" s="273">
        <v>3122959.4299999997</v>
      </c>
      <c r="PA28" s="273">
        <v>3335282.6</v>
      </c>
      <c r="PB28" s="273">
        <v>35611422.75</v>
      </c>
      <c r="PC28" s="273">
        <v>4327921.05</v>
      </c>
      <c r="PD28" s="273">
        <v>7893150.3200000003</v>
      </c>
      <c r="PE28" s="273">
        <v>1431349.09</v>
      </c>
      <c r="PF28" s="273">
        <v>6314832.7000000002</v>
      </c>
      <c r="PG28" s="273">
        <v>13253946.359999999</v>
      </c>
      <c r="PH28" s="273">
        <v>4693601.67</v>
      </c>
      <c r="PI28" s="273">
        <v>3828412.29</v>
      </c>
      <c r="PJ28" s="273">
        <v>5396800.7400000002</v>
      </c>
      <c r="PK28" s="273">
        <v>3462807.4</v>
      </c>
      <c r="PL28" s="273">
        <v>4325813.53</v>
      </c>
      <c r="PM28" s="273">
        <v>10936777.220000001</v>
      </c>
      <c r="PN28" s="273">
        <v>2809546.5</v>
      </c>
      <c r="PO28" s="273">
        <v>11389311.099999998</v>
      </c>
      <c r="PP28" s="273">
        <v>3895754.25</v>
      </c>
      <c r="PQ28" s="273">
        <v>2178684.2999999998</v>
      </c>
      <c r="PR28" s="273">
        <v>1475429.65</v>
      </c>
      <c r="PS28" s="273">
        <v>3506590.67</v>
      </c>
      <c r="PT28" s="273">
        <v>105693892.93000001</v>
      </c>
      <c r="PU28" s="273">
        <v>2564489.9700000002</v>
      </c>
      <c r="PV28" s="273">
        <v>3262247.2699999996</v>
      </c>
      <c r="PW28" s="273">
        <v>7708289.2599999998</v>
      </c>
      <c r="PX28" s="273">
        <v>13277556.869999999</v>
      </c>
      <c r="PY28" s="273">
        <v>6746190.0199999996</v>
      </c>
      <c r="PZ28" s="273">
        <v>14491854.699999999</v>
      </c>
      <c r="QA28" s="273">
        <v>4197164.95</v>
      </c>
      <c r="QB28" s="273">
        <v>10609382.42</v>
      </c>
      <c r="QC28" s="273">
        <v>2955732.88</v>
      </c>
      <c r="QD28" s="273">
        <v>9098097.8100000005</v>
      </c>
      <c r="QE28" s="273">
        <v>3206835.2600000002</v>
      </c>
      <c r="QF28" s="273">
        <v>6211725.8799999999</v>
      </c>
      <c r="QG28" s="273">
        <v>3949027.7</v>
      </c>
      <c r="QH28" s="273">
        <v>7704533.9299999997</v>
      </c>
      <c r="QI28" s="273">
        <v>5103386.2899999991</v>
      </c>
      <c r="QJ28" s="273">
        <v>3959414.62</v>
      </c>
      <c r="QK28" s="273">
        <v>2819866.75</v>
      </c>
      <c r="QL28" s="273">
        <v>2481763.7800000003</v>
      </c>
      <c r="QM28" s="273">
        <v>7097978.1399999997</v>
      </c>
      <c r="QN28" s="273">
        <v>10546847.979999999</v>
      </c>
      <c r="QO28" s="273">
        <v>2592373.5499999998</v>
      </c>
      <c r="QP28" s="273">
        <v>1421717.51</v>
      </c>
      <c r="QQ28" s="273">
        <v>1071526.25</v>
      </c>
      <c r="QR28" s="273">
        <v>2852759.89</v>
      </c>
      <c r="QS28" s="273">
        <v>907258.6</v>
      </c>
      <c r="QT28" s="273">
        <v>46920779.350000001</v>
      </c>
      <c r="QU28" s="273">
        <v>3552838.4099999997</v>
      </c>
      <c r="QV28" s="273">
        <v>11368228.060000001</v>
      </c>
      <c r="QW28" s="273">
        <v>3779888.08</v>
      </c>
      <c r="QX28" s="273">
        <v>8409243.2800000012</v>
      </c>
      <c r="QY28" s="273">
        <v>9794333.9199999999</v>
      </c>
      <c r="QZ28" s="273">
        <v>5874127.1099999994</v>
      </c>
      <c r="RA28" s="273">
        <v>10852366</v>
      </c>
      <c r="RB28" s="273">
        <v>6116044.6900000004</v>
      </c>
      <c r="RC28" s="273">
        <v>3072380.35</v>
      </c>
      <c r="RD28" s="273">
        <v>4792510.2</v>
      </c>
      <c r="RE28" s="273">
        <v>2575443.75</v>
      </c>
      <c r="RF28" s="273">
        <v>3128244.2800000003</v>
      </c>
      <c r="RG28" s="273">
        <v>63973579.429999992</v>
      </c>
      <c r="RH28" s="273">
        <v>16780616.180000003</v>
      </c>
      <c r="RI28" s="273">
        <v>4872069.2699999996</v>
      </c>
      <c r="RJ28" s="273">
        <v>7283144.7000000002</v>
      </c>
      <c r="RK28" s="273">
        <v>3781437.2</v>
      </c>
      <c r="RL28" s="273">
        <v>5806823.4500000002</v>
      </c>
      <c r="RM28" s="273">
        <v>15471181.589999998</v>
      </c>
      <c r="RN28" s="273">
        <v>4940167.07</v>
      </c>
      <c r="RO28" s="273">
        <v>5802578.5</v>
      </c>
      <c r="RP28" s="273">
        <v>10813827.6</v>
      </c>
      <c r="RQ28" s="273">
        <v>11991365.359999999</v>
      </c>
      <c r="RR28" s="273">
        <v>2279313.69</v>
      </c>
      <c r="RS28" s="273">
        <v>2816398</v>
      </c>
      <c r="RT28" s="273">
        <v>3749534.76</v>
      </c>
      <c r="RU28" s="273">
        <v>3460316.4499999997</v>
      </c>
      <c r="RV28" s="273">
        <v>5179677.22</v>
      </c>
      <c r="RW28" s="273">
        <v>5766740.1799999997</v>
      </c>
      <c r="RX28" s="273">
        <v>2761745.46</v>
      </c>
      <c r="RY28" s="273">
        <v>2470073.84</v>
      </c>
      <c r="RZ28" s="273">
        <v>1863318.81</v>
      </c>
      <c r="SA28" s="273">
        <v>28806804.240000002</v>
      </c>
      <c r="SB28" s="273">
        <v>4415726.0299999993</v>
      </c>
      <c r="SC28" s="273">
        <v>4557177.34</v>
      </c>
      <c r="SD28" s="273">
        <v>3765604.7199999997</v>
      </c>
      <c r="SE28" s="273">
        <v>3907277.84</v>
      </c>
      <c r="SF28" s="273">
        <v>3786131.6</v>
      </c>
      <c r="SG28" s="273">
        <v>5296078.29</v>
      </c>
      <c r="SH28" s="273">
        <v>6202071.9900000002</v>
      </c>
      <c r="SI28" s="273">
        <v>5297907.62</v>
      </c>
      <c r="SJ28" s="273">
        <v>7810021.5600000005</v>
      </c>
      <c r="SK28" s="273">
        <v>10502504.17</v>
      </c>
      <c r="SL28" s="273">
        <v>1704103.86</v>
      </c>
      <c r="SM28" s="273">
        <v>20198614.949999999</v>
      </c>
      <c r="SN28" s="273">
        <v>4641940.1099999994</v>
      </c>
      <c r="SO28" s="273">
        <v>8877064.9499999993</v>
      </c>
      <c r="SP28" s="273">
        <v>9961282.0800000001</v>
      </c>
      <c r="SQ28" s="273">
        <v>4860851.26</v>
      </c>
      <c r="SR28" s="273">
        <v>6956036.6100000003</v>
      </c>
      <c r="SS28" s="273">
        <v>4728003.37</v>
      </c>
      <c r="ST28" s="273">
        <v>2582833.6</v>
      </c>
      <c r="SU28" s="273">
        <v>45972233.390000001</v>
      </c>
      <c r="SV28" s="273">
        <v>4109635.14</v>
      </c>
      <c r="SW28" s="273">
        <v>8951043.2699999996</v>
      </c>
      <c r="SX28" s="273">
        <v>6103831.7000000002</v>
      </c>
      <c r="SY28" s="273">
        <v>2575729.96</v>
      </c>
      <c r="SZ28" s="273">
        <v>4492280.49</v>
      </c>
      <c r="TA28" s="273">
        <v>4825632.8900000006</v>
      </c>
      <c r="TB28" s="273">
        <v>14679528.569999998</v>
      </c>
      <c r="TC28" s="273">
        <v>4665435.1399999997</v>
      </c>
      <c r="TD28" s="273">
        <v>4629869.38</v>
      </c>
      <c r="TE28" s="273">
        <v>9564997.0700000003</v>
      </c>
      <c r="TF28" s="273">
        <v>5927127.4199999999</v>
      </c>
      <c r="TG28" s="273">
        <v>5531779.0200000005</v>
      </c>
      <c r="TH28" s="273">
        <v>3754159.6799999997</v>
      </c>
      <c r="TI28" s="273">
        <v>69615809.489999995</v>
      </c>
      <c r="TJ28" s="273">
        <v>5989156.0299999993</v>
      </c>
      <c r="TK28" s="273">
        <v>3913082.76</v>
      </c>
      <c r="TL28" s="273">
        <v>9082195.6999999993</v>
      </c>
      <c r="TM28" s="273">
        <v>7396199.8899999997</v>
      </c>
      <c r="TN28" s="273">
        <v>5171461.0999999996</v>
      </c>
      <c r="TO28" s="273">
        <v>1820442.5699999998</v>
      </c>
      <c r="TP28" s="273">
        <v>26826254.859999999</v>
      </c>
      <c r="TQ28" s="273">
        <v>5376000.0999999996</v>
      </c>
      <c r="TR28" s="273">
        <v>14815025.25</v>
      </c>
      <c r="TS28" s="273">
        <v>10439701.17</v>
      </c>
      <c r="TT28" s="273">
        <v>5087063.5999999996</v>
      </c>
      <c r="TU28" s="273">
        <v>3803949.93</v>
      </c>
      <c r="TV28" s="273">
        <v>3304075.95</v>
      </c>
      <c r="TW28" s="273">
        <v>4546031.84</v>
      </c>
      <c r="TX28" s="273">
        <v>4829205.68</v>
      </c>
      <c r="TY28" s="273">
        <v>15077168.279999999</v>
      </c>
      <c r="TZ28" s="273">
        <v>3368314.48</v>
      </c>
      <c r="UA28" s="273">
        <v>27975141.43</v>
      </c>
      <c r="UB28" s="273">
        <v>6084906.7299999995</v>
      </c>
      <c r="UC28" s="273">
        <v>2254198.5199999996</v>
      </c>
      <c r="UD28" s="273">
        <v>3900861.2399999998</v>
      </c>
      <c r="UE28" s="273">
        <v>21665332.079999998</v>
      </c>
      <c r="UF28" s="273">
        <v>2792549.05</v>
      </c>
      <c r="UG28" s="273">
        <v>1188278.8999999999</v>
      </c>
      <c r="UH28" s="273">
        <v>3405696.59</v>
      </c>
      <c r="UI28" s="273">
        <v>3361118.58</v>
      </c>
      <c r="UJ28" s="273">
        <v>22921947.949999999</v>
      </c>
      <c r="UK28" s="273">
        <v>8036962.5500000007</v>
      </c>
      <c r="UL28" s="273">
        <v>5094604.29</v>
      </c>
      <c r="UM28" s="273">
        <v>7732695.3799999999</v>
      </c>
      <c r="UN28" s="273">
        <v>6923767</v>
      </c>
      <c r="UO28" s="273">
        <v>5902179.8300000001</v>
      </c>
      <c r="UP28" s="273">
        <v>114323528.23999999</v>
      </c>
      <c r="UQ28" s="273">
        <v>6479688.3700000001</v>
      </c>
      <c r="UR28" s="273">
        <v>8512156.75</v>
      </c>
      <c r="US28" s="273">
        <v>25303415.449999999</v>
      </c>
      <c r="UT28" s="273">
        <v>1624597.44</v>
      </c>
      <c r="UU28" s="273">
        <v>4361348.9800000004</v>
      </c>
      <c r="UV28" s="273">
        <v>12010396.57</v>
      </c>
      <c r="UW28" s="273">
        <v>4120757.2</v>
      </c>
      <c r="UX28" s="273">
        <v>4061252.56</v>
      </c>
      <c r="UY28" s="273">
        <v>5381875.5700000003</v>
      </c>
      <c r="UZ28" s="273">
        <v>13694961.439999999</v>
      </c>
      <c r="VA28" s="273">
        <v>10810123.109999999</v>
      </c>
      <c r="VB28" s="273">
        <v>9676849.5599999987</v>
      </c>
      <c r="VC28" s="273">
        <v>9521033.0799999982</v>
      </c>
      <c r="VD28" s="273">
        <v>2801320.4400000004</v>
      </c>
      <c r="VE28" s="273">
        <v>3958191.4000000004</v>
      </c>
      <c r="VF28" s="273">
        <v>3241291.13</v>
      </c>
      <c r="VG28" s="273">
        <v>4366114.6899999995</v>
      </c>
      <c r="VH28" s="273">
        <v>15350200.360000003</v>
      </c>
      <c r="VI28" s="273">
        <v>3385022.8200000003</v>
      </c>
      <c r="VJ28" s="273">
        <v>2226426.91</v>
      </c>
      <c r="VK28" s="273">
        <v>1374884.4600000002</v>
      </c>
      <c r="VL28" s="273">
        <v>43151049.929999992</v>
      </c>
      <c r="VM28" s="273">
        <v>4312656.83</v>
      </c>
      <c r="VN28" s="273">
        <v>5980671.6699999999</v>
      </c>
      <c r="VO28" s="273">
        <v>6116043.0800000001</v>
      </c>
      <c r="VP28" s="273">
        <v>11477601.649999999</v>
      </c>
      <c r="VQ28" s="273">
        <v>5983308.4900000002</v>
      </c>
      <c r="VR28" s="273">
        <v>5707278.5199999996</v>
      </c>
      <c r="VS28" s="273">
        <v>5292401.1100000003</v>
      </c>
      <c r="VT28" s="273">
        <v>5059762.08</v>
      </c>
      <c r="VU28" s="273">
        <v>17181148.41</v>
      </c>
      <c r="VV28" s="273">
        <v>4004972.04</v>
      </c>
      <c r="VW28" s="273">
        <v>6534712.1300000008</v>
      </c>
      <c r="VX28" s="273">
        <v>6521399.0800000001</v>
      </c>
      <c r="VY28" s="273">
        <v>4369585.75</v>
      </c>
      <c r="VZ28" s="273">
        <v>2741344.0199999996</v>
      </c>
      <c r="WA28" s="273">
        <v>133327106.48999999</v>
      </c>
      <c r="WB28" s="273">
        <v>8549546.379999999</v>
      </c>
      <c r="WC28" s="273">
        <v>7821940.8499999996</v>
      </c>
      <c r="WD28" s="273">
        <v>4617476.97</v>
      </c>
      <c r="WE28" s="273">
        <v>5435951.3300000001</v>
      </c>
      <c r="WF28" s="273">
        <v>7604189.3399999999</v>
      </c>
      <c r="WG28" s="273">
        <v>7273071.6400000006</v>
      </c>
      <c r="WH28" s="273">
        <v>9400195.3899999987</v>
      </c>
      <c r="WI28" s="273">
        <v>4066959.1100000003</v>
      </c>
      <c r="WJ28" s="273">
        <v>8687025.7200000007</v>
      </c>
      <c r="WK28" s="273">
        <v>3421879.02</v>
      </c>
      <c r="WL28" s="273">
        <v>17298128.98</v>
      </c>
      <c r="WM28" s="273">
        <v>5947957.4199999999</v>
      </c>
      <c r="WN28" s="273">
        <v>6708099.2699999996</v>
      </c>
      <c r="WO28" s="273">
        <v>9242533.959999999</v>
      </c>
      <c r="WP28" s="273">
        <v>9544019.7299999986</v>
      </c>
      <c r="WQ28" s="273">
        <v>6205873.629999999</v>
      </c>
      <c r="WR28" s="273">
        <v>9049091.9100000001</v>
      </c>
      <c r="WS28" s="273">
        <v>3271150.7399999998</v>
      </c>
      <c r="WT28" s="273">
        <v>16963405.48</v>
      </c>
      <c r="WU28" s="273">
        <v>34256986.640000001</v>
      </c>
      <c r="WV28" s="273">
        <v>4865437.9200000009</v>
      </c>
      <c r="WW28" s="273">
        <v>3268225.2800000003</v>
      </c>
      <c r="WX28" s="273">
        <v>3807830.96</v>
      </c>
      <c r="WY28" s="273">
        <v>4547197.5199999996</v>
      </c>
      <c r="WZ28" s="273">
        <v>2796228.94</v>
      </c>
      <c r="XA28" s="273">
        <v>4190188.86</v>
      </c>
      <c r="XB28" s="273">
        <v>2875823.49</v>
      </c>
      <c r="XC28" s="273">
        <v>15832933.060000001</v>
      </c>
      <c r="XD28" s="273">
        <v>3331315.8400000003</v>
      </c>
      <c r="XE28" s="273">
        <v>2579996.4500000002</v>
      </c>
      <c r="XF28" s="273">
        <v>3597871.85</v>
      </c>
      <c r="XG28" s="273">
        <v>2549050.7399999998</v>
      </c>
      <c r="XH28" s="273">
        <v>85559567.280000001</v>
      </c>
      <c r="XI28" s="273">
        <v>10167720.289999999</v>
      </c>
      <c r="XJ28" s="273">
        <v>8869764.4500000011</v>
      </c>
      <c r="XK28" s="273">
        <v>29762989.609999999</v>
      </c>
      <c r="XL28" s="273">
        <v>4199804.7799999993</v>
      </c>
      <c r="XM28" s="273">
        <v>6617814.2800000003</v>
      </c>
      <c r="XN28" s="273">
        <v>14398321.810000001</v>
      </c>
      <c r="XO28" s="273">
        <v>6534423.5999999996</v>
      </c>
      <c r="XP28" s="273">
        <v>7241994.7400000002</v>
      </c>
      <c r="XQ28" s="273">
        <v>9375667.3899999987</v>
      </c>
      <c r="XR28" s="273">
        <v>9605486.6699999999</v>
      </c>
      <c r="XS28" s="273">
        <v>3357444.2</v>
      </c>
      <c r="XT28" s="273">
        <v>4447424.24</v>
      </c>
      <c r="XU28" s="273">
        <v>5678954.8099999996</v>
      </c>
      <c r="XV28" s="273">
        <v>4494056.54</v>
      </c>
      <c r="XW28" s="273">
        <v>2923101.4</v>
      </c>
      <c r="XX28" s="273">
        <v>2704965.21</v>
      </c>
      <c r="XY28" s="273">
        <v>4378932.07</v>
      </c>
      <c r="XZ28" s="273">
        <v>3080656.66</v>
      </c>
      <c r="YA28" s="273">
        <v>3610739.6399999997</v>
      </c>
      <c r="YB28" s="273">
        <v>3329909.41</v>
      </c>
      <c r="YC28" s="273">
        <v>3174655.5999999996</v>
      </c>
      <c r="YD28" s="273">
        <v>3574591.58</v>
      </c>
      <c r="YE28" s="273">
        <v>72574678.260000005</v>
      </c>
      <c r="YF28" s="273">
        <v>5408851.6000000006</v>
      </c>
      <c r="YG28" s="273">
        <v>12175311.6</v>
      </c>
      <c r="YH28" s="273">
        <v>4419138.74</v>
      </c>
      <c r="YI28" s="273">
        <v>17413489.350000001</v>
      </c>
      <c r="YJ28" s="273">
        <v>9759252.9800000004</v>
      </c>
      <c r="YK28" s="273">
        <v>11248368.9</v>
      </c>
      <c r="YL28" s="273">
        <v>4336976.3</v>
      </c>
      <c r="YM28" s="273">
        <v>33325105.899999999</v>
      </c>
      <c r="YN28" s="273">
        <v>16177387.960000001</v>
      </c>
      <c r="YO28" s="273">
        <v>11540477.24</v>
      </c>
      <c r="YP28" s="273">
        <v>4594810.6500000004</v>
      </c>
      <c r="YQ28" s="273">
        <v>5920063.2799999993</v>
      </c>
      <c r="YR28" s="273">
        <v>3886701.08</v>
      </c>
      <c r="YS28" s="273">
        <v>4171509.21</v>
      </c>
      <c r="YT28" s="273">
        <v>4264490.33</v>
      </c>
      <c r="YU28" s="273">
        <v>3798686.7199999997</v>
      </c>
      <c r="YV28" s="273">
        <v>27778694.460000001</v>
      </c>
      <c r="YW28" s="273">
        <v>6292831.8999999994</v>
      </c>
      <c r="YX28" s="273">
        <v>2375219.59</v>
      </c>
      <c r="YY28" s="273">
        <v>1742360.25</v>
      </c>
      <c r="YZ28" s="273">
        <v>2711919.1</v>
      </c>
      <c r="ZA28" s="273">
        <v>2265755.67</v>
      </c>
      <c r="ZB28" s="273">
        <v>2149635.84</v>
      </c>
      <c r="ZC28" s="273">
        <v>34842403.880000003</v>
      </c>
      <c r="ZD28" s="273">
        <v>2125205.6</v>
      </c>
      <c r="ZE28" s="273">
        <v>10780013.849999998</v>
      </c>
      <c r="ZF28" s="273">
        <v>4181087.39</v>
      </c>
      <c r="ZG28" s="273">
        <v>4387678.83</v>
      </c>
      <c r="ZH28" s="273">
        <v>4019756.92</v>
      </c>
      <c r="ZI28" s="273">
        <v>3570532.37</v>
      </c>
      <c r="ZJ28" s="273">
        <v>2407902.15</v>
      </c>
      <c r="ZK28" s="273">
        <v>11686441.150000002</v>
      </c>
      <c r="ZL28" s="273">
        <v>92051206.799999997</v>
      </c>
      <c r="ZM28" s="273">
        <v>3552407.91</v>
      </c>
      <c r="ZN28" s="273">
        <v>7407711.71</v>
      </c>
      <c r="ZO28" s="273">
        <v>23087423.399999999</v>
      </c>
      <c r="ZP28" s="273">
        <v>11349745.91</v>
      </c>
      <c r="ZQ28" s="273">
        <v>5010608.49</v>
      </c>
      <c r="ZR28" s="273">
        <v>8014929.4499999993</v>
      </c>
      <c r="ZS28" s="273">
        <v>13194349.23</v>
      </c>
      <c r="ZT28" s="273">
        <v>12490954.440000001</v>
      </c>
      <c r="ZU28" s="273">
        <v>9144976.6699999999</v>
      </c>
      <c r="ZV28" s="273">
        <v>1720716.85</v>
      </c>
      <c r="ZW28" s="273">
        <v>9812425.6600000001</v>
      </c>
      <c r="ZX28" s="273">
        <v>5444197.5500000007</v>
      </c>
      <c r="ZY28" s="273">
        <v>6863653.7799999993</v>
      </c>
      <c r="ZZ28" s="273">
        <v>6397995.6800000006</v>
      </c>
      <c r="AAA28" s="273">
        <v>4690762.26</v>
      </c>
      <c r="AAB28" s="273">
        <v>7333138.959999999</v>
      </c>
      <c r="AAC28" s="273">
        <v>4639392.1300000008</v>
      </c>
      <c r="AAD28" s="273">
        <v>6311207.54</v>
      </c>
      <c r="AAE28" s="273">
        <v>3942101.75</v>
      </c>
      <c r="AAF28" s="273">
        <v>3113007.8</v>
      </c>
      <c r="AAG28" s="273">
        <v>2235175.77</v>
      </c>
      <c r="AAH28" s="273">
        <v>25694370.259999998</v>
      </c>
      <c r="AAI28" s="273">
        <v>5186696.66</v>
      </c>
      <c r="AAJ28" s="273">
        <v>4700924.33</v>
      </c>
      <c r="AAK28" s="273">
        <v>4380238.9499999993</v>
      </c>
      <c r="AAL28" s="273">
        <v>2862551.64</v>
      </c>
      <c r="AAM28" s="273">
        <v>10747766.34</v>
      </c>
      <c r="AAN28" s="273">
        <v>2303736.36</v>
      </c>
      <c r="AAO28" s="273">
        <v>93316166.189999998</v>
      </c>
      <c r="AAP28" s="273">
        <v>7479671.8999999994</v>
      </c>
      <c r="AAQ28" s="273">
        <v>3603696.7199999997</v>
      </c>
      <c r="AAR28" s="273">
        <v>17958074.289999999</v>
      </c>
      <c r="AAS28" s="273">
        <v>5042532.87</v>
      </c>
      <c r="AAT28" s="273">
        <v>6230784.4699999997</v>
      </c>
      <c r="AAU28" s="273">
        <v>6513414.4399999995</v>
      </c>
      <c r="AAV28" s="273">
        <v>9222192.2599999998</v>
      </c>
      <c r="AAW28" s="273">
        <v>15773890.43</v>
      </c>
      <c r="AAX28" s="273">
        <v>5848553.1500000004</v>
      </c>
      <c r="AAY28" s="273">
        <v>7555605.5800000001</v>
      </c>
      <c r="AAZ28" s="273">
        <v>16069737.380000001</v>
      </c>
      <c r="ABA28" s="273">
        <v>11628762.15</v>
      </c>
      <c r="ABB28" s="273">
        <v>2328219.4699999997</v>
      </c>
      <c r="ABC28" s="273">
        <v>6318177.6099999994</v>
      </c>
      <c r="ABD28" s="273">
        <v>2941014.25</v>
      </c>
      <c r="ABE28" s="273">
        <v>2632315.7200000002</v>
      </c>
      <c r="ABF28" s="273">
        <v>6816083.6800000006</v>
      </c>
      <c r="ABG28" s="273">
        <v>3894647.1900000004</v>
      </c>
      <c r="ABH28" s="273">
        <v>42248600.239999995</v>
      </c>
      <c r="ABI28" s="273">
        <v>18194079.579999998</v>
      </c>
      <c r="ABJ28" s="273">
        <v>3689643.5</v>
      </c>
      <c r="ABK28" s="273">
        <v>3076845.66</v>
      </c>
      <c r="ABL28" s="273">
        <v>2029765.71</v>
      </c>
      <c r="ABM28" s="273">
        <v>2662810.81</v>
      </c>
      <c r="ABN28" s="273">
        <v>1829823.4300000002</v>
      </c>
      <c r="ABO28" s="273">
        <v>37302981.120000005</v>
      </c>
      <c r="ABP28" s="273">
        <v>4312927.129999999</v>
      </c>
      <c r="ABQ28" s="273">
        <v>2562147.1</v>
      </c>
      <c r="ABR28" s="273">
        <v>5981968.1099999994</v>
      </c>
      <c r="ABS28" s="273">
        <v>3088771.8099999996</v>
      </c>
      <c r="ABT28" s="273">
        <v>3088917.81</v>
      </c>
      <c r="ABU28" s="273">
        <v>2109401.02</v>
      </c>
      <c r="ABV28" s="273">
        <v>1842075.89</v>
      </c>
      <c r="ABW28" s="273">
        <v>713506.7</v>
      </c>
      <c r="ABX28" s="273">
        <v>32375505.710000001</v>
      </c>
      <c r="ABY28" s="273">
        <v>1637514.06</v>
      </c>
      <c r="ABZ28" s="273">
        <v>6270495.0999999996</v>
      </c>
      <c r="ACA28" s="273">
        <v>1846782.8099999998</v>
      </c>
      <c r="ACB28" s="273">
        <v>3452851.7399999998</v>
      </c>
      <c r="ACC28" s="273">
        <v>11773909.889999999</v>
      </c>
      <c r="ACD28" s="273">
        <v>1136227.56</v>
      </c>
      <c r="ACE28" s="273">
        <v>2612694.69</v>
      </c>
      <c r="ACF28" s="273">
        <v>2263323.3999999994</v>
      </c>
      <c r="ACG28" s="273">
        <v>4118753.91</v>
      </c>
      <c r="ACH28" s="273">
        <v>2518049.7999999998</v>
      </c>
      <c r="ACI28" s="273">
        <v>86121622.209999993</v>
      </c>
      <c r="ACJ28" s="273">
        <v>3419735.18</v>
      </c>
      <c r="ACK28" s="273">
        <v>3258361.36</v>
      </c>
      <c r="ACL28" s="273">
        <v>5847138.4500000002</v>
      </c>
      <c r="ACM28" s="273">
        <v>1350020.8</v>
      </c>
      <c r="ACN28" s="273">
        <v>3997559.6799999997</v>
      </c>
      <c r="ACO28" s="273">
        <v>6206566.29</v>
      </c>
      <c r="ACP28" s="273">
        <v>21860084.469999999</v>
      </c>
      <c r="ACQ28" s="273">
        <v>8696169.6399999987</v>
      </c>
      <c r="ACR28" s="273">
        <v>3208925.26</v>
      </c>
      <c r="ACS28" s="273">
        <v>3187571.5700000003</v>
      </c>
      <c r="ACT28" s="273">
        <v>3715352.9</v>
      </c>
      <c r="ACU28" s="273">
        <v>5678449.1600000001</v>
      </c>
      <c r="ACV28" s="273">
        <v>12799313.699999999</v>
      </c>
      <c r="ACW28" s="273">
        <v>4742758.76</v>
      </c>
      <c r="ACX28" s="273">
        <v>4120891.3200000003</v>
      </c>
      <c r="ACY28" s="273">
        <v>3919460.6000000006</v>
      </c>
      <c r="ACZ28" s="273">
        <v>3093556.46</v>
      </c>
      <c r="ADA28" s="273">
        <v>2374815.0499999998</v>
      </c>
      <c r="ADB28" s="273">
        <v>2217269.67</v>
      </c>
      <c r="ADC28" s="273">
        <v>2208788.0099999998</v>
      </c>
      <c r="ADD28" s="273">
        <v>1682333.1199999999</v>
      </c>
      <c r="ADE28" s="273">
        <v>1163452.21</v>
      </c>
      <c r="ADF28" s="273">
        <v>15792055.83</v>
      </c>
      <c r="ADG28" s="273">
        <v>12001213.6</v>
      </c>
      <c r="ADH28" s="273">
        <v>2624601.64</v>
      </c>
      <c r="ADI28" s="273">
        <v>678168.72999999986</v>
      </c>
      <c r="ADJ28" s="273">
        <v>2335260.58</v>
      </c>
      <c r="ADK28" s="273">
        <v>616016.76</v>
      </c>
      <c r="ADL28" s="273">
        <v>3542050.2</v>
      </c>
      <c r="ADM28" s="273">
        <v>1123151.4000000001</v>
      </c>
      <c r="ADN28" s="273">
        <v>1954462.5499999998</v>
      </c>
      <c r="ADO28" s="273">
        <v>53672092.880000003</v>
      </c>
      <c r="ADP28" s="273">
        <v>3966794.95</v>
      </c>
      <c r="ADQ28" s="273">
        <v>6010265.3399999999</v>
      </c>
      <c r="ADR28" s="273">
        <v>856031.37</v>
      </c>
      <c r="ADS28" s="273">
        <v>30916289.239999998</v>
      </c>
      <c r="ADT28" s="273">
        <v>1250000.55</v>
      </c>
      <c r="ADU28" s="273">
        <v>3854891.4099999997</v>
      </c>
      <c r="ADV28" s="273">
        <v>7107669</v>
      </c>
      <c r="ADW28" s="273">
        <v>2870305.1100000003</v>
      </c>
      <c r="ADX28" s="273">
        <v>698530</v>
      </c>
      <c r="ADY28" s="273">
        <v>57345573.57</v>
      </c>
      <c r="ADZ28" s="273">
        <v>19410849.999999996</v>
      </c>
      <c r="AEA28" s="273">
        <v>10976381.01</v>
      </c>
      <c r="AEB28" s="273">
        <v>3416571.43</v>
      </c>
      <c r="AEC28" s="273">
        <v>4710492.42</v>
      </c>
      <c r="AED28" s="273">
        <v>4555763.1999999993</v>
      </c>
      <c r="AEE28" s="273">
        <v>2651225.37</v>
      </c>
      <c r="AEF28" s="273">
        <v>5800949.5800000001</v>
      </c>
      <c r="AEG28" s="273">
        <v>1779478.49</v>
      </c>
      <c r="AEH28" s="273">
        <v>1924951.93</v>
      </c>
      <c r="AEI28" s="273">
        <v>4557676.96</v>
      </c>
      <c r="AEJ28" s="273">
        <v>2620417.5</v>
      </c>
      <c r="AEK28" s="273">
        <v>1175629.6200000001</v>
      </c>
      <c r="AEL28" s="273">
        <v>4176628.79</v>
      </c>
      <c r="AEM28" s="273">
        <v>6344576.7199999997</v>
      </c>
      <c r="AEN28" s="273">
        <v>3196265.59</v>
      </c>
      <c r="AEO28" s="273">
        <v>2142566.38</v>
      </c>
      <c r="AEP28" s="273">
        <v>6850381.9399999995</v>
      </c>
      <c r="AEQ28" s="273">
        <v>1477828.95</v>
      </c>
      <c r="AER28" s="273">
        <v>6627814.5899999999</v>
      </c>
      <c r="AES28" s="273">
        <v>53425222.349999994</v>
      </c>
      <c r="AET28" s="273">
        <v>4490923.8</v>
      </c>
      <c r="AEU28" s="273">
        <v>11517858.809999999</v>
      </c>
      <c r="AEV28" s="273">
        <v>9075449.7699999996</v>
      </c>
      <c r="AEW28" s="273">
        <v>4006242.21</v>
      </c>
      <c r="AEX28" s="273">
        <v>10482576.889999999</v>
      </c>
      <c r="AEY28" s="273">
        <v>4787200.13</v>
      </c>
      <c r="AEZ28" s="273">
        <v>5300638.16</v>
      </c>
      <c r="AFA28" s="273">
        <v>3619581.1099999994</v>
      </c>
      <c r="AFB28" s="273">
        <v>2998822.06</v>
      </c>
      <c r="AFC28" s="273">
        <v>45138145.100000009</v>
      </c>
      <c r="AFD28" s="273">
        <v>24717568.120000001</v>
      </c>
      <c r="AFE28" s="273">
        <v>11413826.819999998</v>
      </c>
      <c r="AFF28" s="273">
        <v>5002151.0699999994</v>
      </c>
      <c r="AFG28" s="273">
        <v>15864900.01</v>
      </c>
      <c r="AFH28" s="273">
        <v>9124305.7100000009</v>
      </c>
      <c r="AFI28" s="273">
        <v>5853994.79</v>
      </c>
      <c r="AFJ28" s="273">
        <v>6134075.4699999997</v>
      </c>
      <c r="AFK28" s="273">
        <v>3745273.23</v>
      </c>
      <c r="AFL28" s="273">
        <v>4393561.24</v>
      </c>
      <c r="AFM28" s="273">
        <v>7151126.1099999994</v>
      </c>
      <c r="AFN28" s="273">
        <v>5890599.8200000003</v>
      </c>
      <c r="AFO28" s="273">
        <v>3870291.8899999997</v>
      </c>
      <c r="AFP28" s="273">
        <v>32383170.189999998</v>
      </c>
      <c r="AFQ28" s="273">
        <v>10446081.41</v>
      </c>
      <c r="AFR28" s="273">
        <v>8456843.370000001</v>
      </c>
      <c r="AFS28" s="273">
        <v>4349456.53</v>
      </c>
      <c r="AFT28" s="273">
        <v>6505072.5499999998</v>
      </c>
      <c r="AFU28" s="273">
        <v>6317603.96</v>
      </c>
      <c r="AFV28" s="273">
        <v>4251481.7</v>
      </c>
      <c r="AFW28" s="273">
        <v>14615367.32</v>
      </c>
      <c r="AFX28" s="273">
        <v>11319334.43</v>
      </c>
      <c r="AFY28" s="273">
        <v>2580666.77</v>
      </c>
      <c r="AFZ28" s="273">
        <v>7698766.3900000006</v>
      </c>
      <c r="AGA28" s="273">
        <v>4236087.41</v>
      </c>
      <c r="AGB28" s="273">
        <v>47918503.479999997</v>
      </c>
      <c r="AGC28" s="273">
        <v>1877937.4500000002</v>
      </c>
      <c r="AGD28" s="273">
        <v>3031141.24</v>
      </c>
      <c r="AGE28" s="273">
        <v>2909436.01</v>
      </c>
      <c r="AGF28" s="273">
        <v>6433817.8600000003</v>
      </c>
      <c r="AGG28" s="273">
        <v>3025611.82</v>
      </c>
      <c r="AGH28" s="273">
        <v>1247710.73</v>
      </c>
      <c r="AGI28" s="273">
        <v>2856127.4299999997</v>
      </c>
      <c r="AGJ28" s="273">
        <v>2427011.5300000003</v>
      </c>
      <c r="AGK28" s="273">
        <v>3451923</v>
      </c>
      <c r="AGL28" s="273">
        <v>1749101.15</v>
      </c>
      <c r="AGM28" s="273">
        <v>46843706.409999996</v>
      </c>
      <c r="AGN28" s="273">
        <v>8850128.3699999992</v>
      </c>
      <c r="AGO28" s="273">
        <v>7528180.8899999997</v>
      </c>
      <c r="AGP28" s="273">
        <v>4025542.58</v>
      </c>
      <c r="AGQ28" s="273">
        <v>16005537.879999999</v>
      </c>
      <c r="AGR28" s="273">
        <v>9477173.3399999999</v>
      </c>
      <c r="AGS28" s="273">
        <v>2872925.7399999998</v>
      </c>
      <c r="AGT28" s="273">
        <v>7623174.2999999998</v>
      </c>
      <c r="AGU28" s="273">
        <v>63904433.950000003</v>
      </c>
      <c r="AGV28" s="273">
        <v>39864246.670000002</v>
      </c>
      <c r="AGW28" s="273">
        <v>5571896.2999999998</v>
      </c>
      <c r="AGX28" s="273">
        <v>11833655.049999999</v>
      </c>
      <c r="AGY28" s="273">
        <v>10853631.279999999</v>
      </c>
      <c r="AGZ28" s="273">
        <v>11150367.530000001</v>
      </c>
      <c r="AHA28" s="273">
        <v>7709525.3200000003</v>
      </c>
      <c r="AHB28" s="273">
        <v>4542448.1500000004</v>
      </c>
      <c r="AHC28" s="273">
        <v>2222627.25</v>
      </c>
      <c r="AHD28" s="273">
        <v>6110964.9100000001</v>
      </c>
      <c r="AHE28" s="273">
        <v>6953164.9800000004</v>
      </c>
      <c r="AHF28" s="273">
        <v>4555190.57</v>
      </c>
      <c r="AHG28" s="273">
        <v>2010404.21</v>
      </c>
      <c r="AHH28" s="273">
        <v>2936546.33</v>
      </c>
      <c r="AHI28" s="273">
        <v>4091964</v>
      </c>
      <c r="AHJ28" s="273">
        <v>5218995.16</v>
      </c>
      <c r="AHK28" s="273">
        <v>2167062.63</v>
      </c>
      <c r="AHL28" s="273">
        <v>21510420.84</v>
      </c>
      <c r="AHM28" s="273">
        <v>2223989.2200000002</v>
      </c>
      <c r="AHN28" s="273">
        <v>3381770.72</v>
      </c>
      <c r="AHO28" s="273">
        <v>3187221.2600000002</v>
      </c>
      <c r="AHP28" s="273">
        <v>5807606.3100000005</v>
      </c>
      <c r="AHQ28" s="294">
        <v>2926975.04</v>
      </c>
      <c r="AHR28" s="327">
        <v>1822193.91</v>
      </c>
      <c r="AHS28" s="294">
        <f t="shared" si="18"/>
        <v>8619910098.541996</v>
      </c>
      <c r="AHT28" s="271" t="b">
        <f t="shared" si="1"/>
        <v>1</v>
      </c>
      <c r="AHU28" s="271" t="s">
        <v>37</v>
      </c>
    </row>
    <row r="29" spans="1:905" ht="23.4" customHeight="1" x14ac:dyDescent="0.8">
      <c r="B29" s="270" t="s">
        <v>39</v>
      </c>
      <c r="C29" s="271" t="s">
        <v>40</v>
      </c>
      <c r="D29" s="273">
        <v>245239093.69999996</v>
      </c>
      <c r="E29" s="273">
        <v>10900068.010000002</v>
      </c>
      <c r="F29" s="273">
        <v>20231349.490000002</v>
      </c>
      <c r="G29" s="273">
        <v>6739163.1900000004</v>
      </c>
      <c r="H29" s="273">
        <v>39083751.489999995</v>
      </c>
      <c r="I29" s="273">
        <v>8762158.0300000031</v>
      </c>
      <c r="J29" s="273">
        <v>22594300.619999997</v>
      </c>
      <c r="K29" s="273">
        <v>16299957.510000002</v>
      </c>
      <c r="L29" s="273">
        <v>13051203.749999998</v>
      </c>
      <c r="M29" s="273">
        <v>10394430.269999998</v>
      </c>
      <c r="N29" s="273">
        <v>2213211.6900000004</v>
      </c>
      <c r="O29" s="273">
        <v>5759719.1899999995</v>
      </c>
      <c r="P29" s="273">
        <v>9206978.3399999999</v>
      </c>
      <c r="Q29" s="273">
        <v>7278751.7800000003</v>
      </c>
      <c r="R29" s="273">
        <v>6602149.1199999982</v>
      </c>
      <c r="S29" s="273">
        <v>11519303.02</v>
      </c>
      <c r="T29" s="273">
        <v>9143348.4299999978</v>
      </c>
      <c r="U29" s="273">
        <v>4952626.09</v>
      </c>
      <c r="V29" s="273">
        <v>227627821.60000002</v>
      </c>
      <c r="W29" s="273">
        <v>32108250.349999998</v>
      </c>
      <c r="X29" s="273">
        <v>12930748</v>
      </c>
      <c r="Y29" s="273">
        <v>15832537.190000001</v>
      </c>
      <c r="Z29" s="273">
        <v>7942090.4500000002</v>
      </c>
      <c r="AA29" s="273">
        <v>7659014.7999999998</v>
      </c>
      <c r="AB29" s="273">
        <v>1637461.3199999998</v>
      </c>
      <c r="AC29" s="273">
        <v>34261932.050000004</v>
      </c>
      <c r="AD29" s="273">
        <v>14860149.819999998</v>
      </c>
      <c r="AE29" s="273">
        <v>3813865.19</v>
      </c>
      <c r="AF29" s="273">
        <v>19643542.789999995</v>
      </c>
      <c r="AG29" s="273">
        <v>9348876.5000000019</v>
      </c>
      <c r="AH29" s="273">
        <v>50452596.950000003</v>
      </c>
      <c r="AI29" s="273">
        <v>8330448.790000001</v>
      </c>
      <c r="AJ29" s="273">
        <v>13603850.449999999</v>
      </c>
      <c r="AK29" s="273">
        <v>7320352.9900000012</v>
      </c>
      <c r="AL29" s="273">
        <v>11572029.030000001</v>
      </c>
      <c r="AM29" s="273">
        <v>5064847.1100000003</v>
      </c>
      <c r="AN29" s="273">
        <v>7464464.290000001</v>
      </c>
      <c r="AO29" s="273">
        <v>3863155.4299999992</v>
      </c>
      <c r="AP29" s="273">
        <v>7055750.2000000011</v>
      </c>
      <c r="AQ29" s="273">
        <v>3760584.1100000003</v>
      </c>
      <c r="AR29" s="273">
        <v>3789236.65</v>
      </c>
      <c r="AS29" s="273">
        <v>7953233.8799999999</v>
      </c>
      <c r="AT29" s="273">
        <v>91996128.370000005</v>
      </c>
      <c r="AU29" s="273">
        <v>2430784.7699999996</v>
      </c>
      <c r="AV29" s="273">
        <v>3004110.56</v>
      </c>
      <c r="AW29" s="273">
        <v>2389107.7200000002</v>
      </c>
      <c r="AX29" s="273">
        <v>6733440.0500000007</v>
      </c>
      <c r="AY29" s="273">
        <v>8003372.75</v>
      </c>
      <c r="AZ29" s="273">
        <v>2022322.5</v>
      </c>
      <c r="BA29" s="273">
        <v>3434270.06</v>
      </c>
      <c r="BB29" s="273">
        <v>3571962.09</v>
      </c>
      <c r="BC29" s="273">
        <v>2466763.77</v>
      </c>
      <c r="BD29" s="273">
        <v>3336901.2799999993</v>
      </c>
      <c r="BE29" s="273">
        <v>3137402.9499999993</v>
      </c>
      <c r="BF29" s="273">
        <v>23991515.880000006</v>
      </c>
      <c r="BG29" s="273">
        <v>3502793.68</v>
      </c>
      <c r="BH29" s="273">
        <v>2490477.79</v>
      </c>
      <c r="BI29" s="273">
        <v>55608707.829999998</v>
      </c>
      <c r="BJ29" s="273">
        <v>42254694.370000005</v>
      </c>
      <c r="BK29" s="273">
        <v>7320239.8200000003</v>
      </c>
      <c r="BL29" s="273">
        <v>4556850.71</v>
      </c>
      <c r="BM29" s="273">
        <v>8123542.3800000018</v>
      </c>
      <c r="BN29" s="273">
        <v>7117315.6499999994</v>
      </c>
      <c r="BO29" s="273">
        <v>7484618.1599999992</v>
      </c>
      <c r="BP29" s="273">
        <v>3922858.4699999993</v>
      </c>
      <c r="BQ29" s="273">
        <v>2588213.4499999993</v>
      </c>
      <c r="BR29" s="273">
        <v>123584564.87</v>
      </c>
      <c r="BS29" s="273">
        <v>8840757.4100000001</v>
      </c>
      <c r="BT29" s="273">
        <v>7272579.3699999992</v>
      </c>
      <c r="BU29" s="273">
        <v>6686962.0199999996</v>
      </c>
      <c r="BV29" s="273">
        <v>5961326.79</v>
      </c>
      <c r="BW29" s="273">
        <v>5119668.6399999987</v>
      </c>
      <c r="BX29" s="273">
        <v>3361132.83</v>
      </c>
      <c r="BY29" s="273">
        <v>9400863.4299999978</v>
      </c>
      <c r="BZ29" s="273">
        <v>49197590.660000011</v>
      </c>
      <c r="CA29" s="273">
        <v>6954757.0700000003</v>
      </c>
      <c r="CB29" s="273">
        <v>11063794.490000002</v>
      </c>
      <c r="CC29" s="273">
        <v>22572971.610000003</v>
      </c>
      <c r="CD29" s="273">
        <v>3539115.8800000004</v>
      </c>
      <c r="CE29" s="273">
        <v>4854764.8099999987</v>
      </c>
      <c r="CF29" s="273">
        <v>5463275.5000000009</v>
      </c>
      <c r="CG29" s="273">
        <v>235691231.24999994</v>
      </c>
      <c r="CH29" s="273">
        <v>8565017.370000001</v>
      </c>
      <c r="CI29" s="273">
        <v>26802844.540000003</v>
      </c>
      <c r="CJ29" s="273">
        <v>4178371.8399999994</v>
      </c>
      <c r="CK29" s="273">
        <v>5887482.9199999999</v>
      </c>
      <c r="CL29" s="273">
        <v>3463411.4200000004</v>
      </c>
      <c r="CM29" s="273">
        <v>5492648.0199999996</v>
      </c>
      <c r="CN29" s="273">
        <v>26109785.57</v>
      </c>
      <c r="CO29" s="273">
        <v>2618412.34</v>
      </c>
      <c r="CP29" s="273">
        <v>5419461.5499999998</v>
      </c>
      <c r="CQ29" s="273">
        <v>4821175.84</v>
      </c>
      <c r="CR29" s="273">
        <v>4131744.2300000004</v>
      </c>
      <c r="CS29" s="273">
        <v>3784050.0899999994</v>
      </c>
      <c r="CT29" s="273">
        <v>71318024.069999978</v>
      </c>
      <c r="CU29" s="273">
        <v>4389292.2700000005</v>
      </c>
      <c r="CV29" s="273">
        <v>4788414.6599999992</v>
      </c>
      <c r="CW29" s="273">
        <v>11254084.27</v>
      </c>
      <c r="CX29" s="273">
        <v>4620797.55</v>
      </c>
      <c r="CY29" s="273">
        <v>12488186.430000002</v>
      </c>
      <c r="CZ29" s="273">
        <v>4027864.67</v>
      </c>
      <c r="DA29" s="273">
        <v>3749389.879999999</v>
      </c>
      <c r="DB29" s="273">
        <v>84465680.789999977</v>
      </c>
      <c r="DC29" s="273">
        <v>77894352.799999997</v>
      </c>
      <c r="DD29" s="273">
        <v>8511667.5199999996</v>
      </c>
      <c r="DE29" s="273">
        <v>5600164.9999999981</v>
      </c>
      <c r="DF29" s="273">
        <v>25910266.700000003</v>
      </c>
      <c r="DG29" s="273">
        <v>20442046.460000001</v>
      </c>
      <c r="DH29" s="273">
        <v>16340868.76</v>
      </c>
      <c r="DI29" s="273">
        <v>13764262.270000001</v>
      </c>
      <c r="DJ29" s="273">
        <v>8485696.5300000012</v>
      </c>
      <c r="DK29" s="273">
        <v>283741634.27999991</v>
      </c>
      <c r="DL29" s="273">
        <v>8628646.1999999974</v>
      </c>
      <c r="DM29" s="273">
        <v>15062086.93</v>
      </c>
      <c r="DN29" s="273">
        <v>12804947.589999998</v>
      </c>
      <c r="DO29" s="273">
        <v>10106553.629999999</v>
      </c>
      <c r="DP29" s="273">
        <v>9106859.6400000006</v>
      </c>
      <c r="DQ29" s="273">
        <v>16442537.200000003</v>
      </c>
      <c r="DR29" s="273">
        <v>7872450.2400000012</v>
      </c>
      <c r="DS29" s="273">
        <v>32836791.440000001</v>
      </c>
      <c r="DT29" s="273">
        <v>102443168.10999998</v>
      </c>
      <c r="DU29" s="273">
        <v>8301471.6000000006</v>
      </c>
      <c r="DV29" s="273">
        <v>24464853.600000001</v>
      </c>
      <c r="DW29" s="273">
        <v>34976267.760000005</v>
      </c>
      <c r="DX29" s="273">
        <v>7381482.3300000001</v>
      </c>
      <c r="DY29" s="273">
        <v>8962129.7899999991</v>
      </c>
      <c r="DZ29" s="273">
        <v>7472106.1899999995</v>
      </c>
      <c r="EA29" s="273">
        <v>5550403.790000001</v>
      </c>
      <c r="EB29" s="273">
        <v>6317792.0699999994</v>
      </c>
      <c r="EC29" s="273">
        <v>7374663.4799999995</v>
      </c>
      <c r="ED29" s="273">
        <v>22257325.170000002</v>
      </c>
      <c r="EE29" s="273">
        <v>74286568.150000006</v>
      </c>
      <c r="EF29" s="273">
        <v>48392609.629999995</v>
      </c>
      <c r="EG29" s="273">
        <v>5246225.1400000006</v>
      </c>
      <c r="EH29" s="273">
        <v>7948017.2399999993</v>
      </c>
      <c r="EI29" s="273">
        <v>5559255.75</v>
      </c>
      <c r="EJ29" s="273">
        <v>7486184.8300000001</v>
      </c>
      <c r="EK29" s="273">
        <v>16523622.039999999</v>
      </c>
      <c r="EL29" s="273">
        <v>5256512.919999999</v>
      </c>
      <c r="EM29" s="273">
        <v>8059288.5499999998</v>
      </c>
      <c r="EN29" s="273">
        <v>109574800.81999999</v>
      </c>
      <c r="EO29" s="273">
        <v>7163349.0100000007</v>
      </c>
      <c r="EP29" s="273">
        <v>6993448.4400000004</v>
      </c>
      <c r="EQ29" s="273">
        <v>5882874.8300000001</v>
      </c>
      <c r="ER29" s="273">
        <v>6366329.0500000007</v>
      </c>
      <c r="ES29" s="273">
        <v>5980096.7300000004</v>
      </c>
      <c r="ET29" s="273">
        <v>9553035.5700000003</v>
      </c>
      <c r="EU29" s="273">
        <v>10360378.609999999</v>
      </c>
      <c r="EV29" s="273">
        <v>3995944.7899999991</v>
      </c>
      <c r="EW29" s="273">
        <v>96379786.350000009</v>
      </c>
      <c r="EX29" s="273">
        <v>4245285.3500000006</v>
      </c>
      <c r="EY29" s="273">
        <v>8282397.2199999988</v>
      </c>
      <c r="EZ29" s="273">
        <v>11050827.93</v>
      </c>
      <c r="FA29" s="273">
        <v>25078929.800000004</v>
      </c>
      <c r="FB29" s="273">
        <v>16199958.909999998</v>
      </c>
      <c r="FC29" s="273">
        <v>9540266.4700000007</v>
      </c>
      <c r="FD29" s="273">
        <v>6457632.0299999993</v>
      </c>
      <c r="FE29" s="273">
        <v>5392307.1799999997</v>
      </c>
      <c r="FF29" s="273">
        <v>5874917.4899999993</v>
      </c>
      <c r="FG29" s="273">
        <v>6505781.870000001</v>
      </c>
      <c r="FH29" s="273">
        <v>8998307.3300000001</v>
      </c>
      <c r="FI29" s="273">
        <v>86023762.329999998</v>
      </c>
      <c r="FJ29" s="273">
        <v>5881034.3899999997</v>
      </c>
      <c r="FK29" s="273">
        <v>7159387.6900000023</v>
      </c>
      <c r="FL29" s="273">
        <v>4832864.5199999996</v>
      </c>
      <c r="FM29" s="273">
        <v>15748986.710000003</v>
      </c>
      <c r="FN29" s="273">
        <v>6080514.5100000007</v>
      </c>
      <c r="FO29" s="273">
        <v>5417241.3300000001</v>
      </c>
      <c r="FP29" s="273">
        <v>3861208</v>
      </c>
      <c r="FQ29" s="273">
        <v>221701888.13000003</v>
      </c>
      <c r="FR29" s="273">
        <v>3711920.95</v>
      </c>
      <c r="FS29" s="273">
        <v>13004130.750000002</v>
      </c>
      <c r="FT29" s="273">
        <v>6860736.4700000016</v>
      </c>
      <c r="FU29" s="273">
        <v>13953468.109999999</v>
      </c>
      <c r="FV29" s="273">
        <v>7212698.040000001</v>
      </c>
      <c r="FW29" s="273">
        <v>22632199.100000001</v>
      </c>
      <c r="FX29" s="273">
        <v>11390516.699999999</v>
      </c>
      <c r="FY29" s="273">
        <v>9773088.0600000005</v>
      </c>
      <c r="FZ29" s="273">
        <v>7046209.8600000003</v>
      </c>
      <c r="GA29" s="273">
        <v>22059498.789999999</v>
      </c>
      <c r="GB29" s="273">
        <v>8587922.9399999995</v>
      </c>
      <c r="GC29" s="273">
        <v>7763104.6199999992</v>
      </c>
      <c r="GD29" s="273">
        <v>6934649.2000000002</v>
      </c>
      <c r="GE29" s="273">
        <v>90549970.830000013</v>
      </c>
      <c r="GF29" s="273">
        <v>6268472.8000000007</v>
      </c>
      <c r="GG29" s="273">
        <v>5091900.5</v>
      </c>
      <c r="GH29" s="273">
        <v>14375577.320000002</v>
      </c>
      <c r="GI29" s="273">
        <v>5571091.5</v>
      </c>
      <c r="GJ29" s="273">
        <v>8928348.0500000007</v>
      </c>
      <c r="GK29" s="273">
        <v>4960451.2700000005</v>
      </c>
      <c r="GL29" s="273">
        <v>16530362.08</v>
      </c>
      <c r="GM29" s="273">
        <v>5100554.9300000016</v>
      </c>
      <c r="GN29" s="273">
        <v>4695636.57</v>
      </c>
      <c r="GO29" s="273">
        <v>4023352.6100000003</v>
      </c>
      <c r="GP29" s="273">
        <v>4351338.3199999994</v>
      </c>
      <c r="GQ29" s="273">
        <v>61833618.740000002</v>
      </c>
      <c r="GR29" s="273">
        <v>10220582.59</v>
      </c>
      <c r="GS29" s="273">
        <v>7936200.3899999997</v>
      </c>
      <c r="GT29" s="273">
        <v>12956538.16</v>
      </c>
      <c r="GU29" s="273">
        <v>2896749.04</v>
      </c>
      <c r="GV29" s="273">
        <v>8726829.9399999995</v>
      </c>
      <c r="GW29" s="273">
        <v>8922425.7100000009</v>
      </c>
      <c r="GX29" s="273">
        <v>6114757.4199999999</v>
      </c>
      <c r="GY29" s="273">
        <v>38001666.270000003</v>
      </c>
      <c r="GZ29" s="273">
        <v>6142681.4800000004</v>
      </c>
      <c r="HA29" s="273">
        <v>10440912.539999999</v>
      </c>
      <c r="HB29" s="273">
        <v>10846318.609999999</v>
      </c>
      <c r="HC29" s="273">
        <v>180764979.92999998</v>
      </c>
      <c r="HD29" s="273">
        <v>42161798.640000008</v>
      </c>
      <c r="HE29" s="273">
        <v>25538286.580000002</v>
      </c>
      <c r="HF29" s="273">
        <v>39641728.940000005</v>
      </c>
      <c r="HG29" s="273">
        <v>13836433.389999999</v>
      </c>
      <c r="HH29" s="273">
        <v>27453748.280000001</v>
      </c>
      <c r="HI29" s="273">
        <v>11367870.700000001</v>
      </c>
      <c r="HJ29" s="273">
        <v>91077303.320000008</v>
      </c>
      <c r="HK29" s="273">
        <v>12390987.709999999</v>
      </c>
      <c r="HL29" s="273">
        <v>41049820.109999999</v>
      </c>
      <c r="HM29" s="273">
        <v>6187973.9900000002</v>
      </c>
      <c r="HN29" s="273">
        <v>6915595.7600000007</v>
      </c>
      <c r="HO29" s="273">
        <v>4361459.62</v>
      </c>
      <c r="HP29" s="273">
        <v>7940842.6399999997</v>
      </c>
      <c r="HQ29" s="273">
        <v>5508816.7199999997</v>
      </c>
      <c r="HR29" s="273">
        <v>95186036.019999996</v>
      </c>
      <c r="HS29" s="273">
        <v>41369997.390000001</v>
      </c>
      <c r="HT29" s="273">
        <v>3688740.22</v>
      </c>
      <c r="HU29" s="273">
        <v>8791683.6799999997</v>
      </c>
      <c r="HV29" s="273">
        <v>5173731.7199999988</v>
      </c>
      <c r="HW29" s="273">
        <v>2793562.77</v>
      </c>
      <c r="HX29" s="273">
        <v>13016718.630000003</v>
      </c>
      <c r="HY29" s="273">
        <v>3205376.6899999995</v>
      </c>
      <c r="HZ29" s="273">
        <v>6486369.7199999997</v>
      </c>
      <c r="IA29" s="273">
        <v>4780112.83</v>
      </c>
      <c r="IB29" s="273">
        <v>6191943.5300000003</v>
      </c>
      <c r="IC29" s="273">
        <v>10525499.349999996</v>
      </c>
      <c r="ID29" s="273">
        <v>2897146.89</v>
      </c>
      <c r="IE29" s="273">
        <v>7671141.6300000008</v>
      </c>
      <c r="IF29" s="273">
        <v>5429166.5899999999</v>
      </c>
      <c r="IG29" s="273">
        <v>4110577.4400000004</v>
      </c>
      <c r="IH29" s="273">
        <v>64743164.099999994</v>
      </c>
      <c r="II29" s="273">
        <v>28392807.140000001</v>
      </c>
      <c r="IJ29" s="273">
        <v>8757428.7999999989</v>
      </c>
      <c r="IK29" s="273">
        <v>14561108.529999999</v>
      </c>
      <c r="IL29" s="273">
        <v>20270085.84</v>
      </c>
      <c r="IM29" s="273">
        <v>3458972.21</v>
      </c>
      <c r="IN29" s="273">
        <v>3890873.8899999997</v>
      </c>
      <c r="IO29" s="273">
        <v>2762759.8800000004</v>
      </c>
      <c r="IP29" s="273">
        <v>4304358.99</v>
      </c>
      <c r="IQ29" s="273">
        <v>4344456.24</v>
      </c>
      <c r="IR29" s="273">
        <v>3844845.0000000005</v>
      </c>
      <c r="IS29" s="273">
        <v>156064827.56999999</v>
      </c>
      <c r="IT29" s="273">
        <v>45068990.159999996</v>
      </c>
      <c r="IU29" s="273">
        <v>7850848.3799999999</v>
      </c>
      <c r="IV29" s="273">
        <v>5983223.0999999996</v>
      </c>
      <c r="IW29" s="273">
        <v>4951781.0399999991</v>
      </c>
      <c r="IX29" s="273">
        <v>1427221.88</v>
      </c>
      <c r="IY29" s="273">
        <v>3587966.3800000004</v>
      </c>
      <c r="IZ29" s="273">
        <v>2060211.2400000002</v>
      </c>
      <c r="JA29" s="273">
        <v>3605987.0100000002</v>
      </c>
      <c r="JB29" s="273">
        <v>8416130.8200000003</v>
      </c>
      <c r="JC29" s="273">
        <v>5560264.9100000001</v>
      </c>
      <c r="JD29" s="273">
        <v>3544689.03</v>
      </c>
      <c r="JE29" s="273">
        <v>42397691.350000009</v>
      </c>
      <c r="JF29" s="273">
        <v>25993545.789999999</v>
      </c>
      <c r="JG29" s="273">
        <v>3116356.8999999994</v>
      </c>
      <c r="JH29" s="273">
        <v>3416436.1500000004</v>
      </c>
      <c r="JI29" s="273">
        <v>4291953.6100000003</v>
      </c>
      <c r="JJ29" s="273">
        <v>4041507.1300000004</v>
      </c>
      <c r="JK29" s="273">
        <v>39989715.879999995</v>
      </c>
      <c r="JL29" s="273">
        <v>5169460.2000000011</v>
      </c>
      <c r="JM29" s="273">
        <v>7244444.4000000004</v>
      </c>
      <c r="JN29" s="273">
        <v>12485067.780000001</v>
      </c>
      <c r="JO29" s="273">
        <v>3477459.2999999993</v>
      </c>
      <c r="JP29" s="273">
        <v>13124874.929999998</v>
      </c>
      <c r="JQ29" s="273">
        <v>3997377.0600000005</v>
      </c>
      <c r="JR29" s="273">
        <v>143186516.34999999</v>
      </c>
      <c r="JS29" s="273">
        <v>24381646.169999998</v>
      </c>
      <c r="JT29" s="273">
        <v>7464185.0600000005</v>
      </c>
      <c r="JU29" s="273">
        <v>4124360.1300000004</v>
      </c>
      <c r="JV29" s="273">
        <v>11530708.4</v>
      </c>
      <c r="JW29" s="273">
        <v>3996072.4499999997</v>
      </c>
      <c r="JX29" s="273">
        <v>34595983.440000013</v>
      </c>
      <c r="JY29" s="273">
        <v>9035425.5299999993</v>
      </c>
      <c r="JZ29" s="273">
        <v>8115726.9200000009</v>
      </c>
      <c r="KA29" s="273">
        <v>13090553.26</v>
      </c>
      <c r="KB29" s="273">
        <v>2448159.4700000007</v>
      </c>
      <c r="KC29" s="273">
        <v>11529623.579999998</v>
      </c>
      <c r="KD29" s="273">
        <v>1899590.26</v>
      </c>
      <c r="KE29" s="273">
        <v>3620029.6700000004</v>
      </c>
      <c r="KF29" s="273">
        <v>9643611.7799999993</v>
      </c>
      <c r="KG29" s="273">
        <v>8087297.7400000012</v>
      </c>
      <c r="KH29" s="273">
        <v>174638013.41999999</v>
      </c>
      <c r="KI29" s="273">
        <v>34981684.710000001</v>
      </c>
      <c r="KJ29" s="273">
        <v>11157689.59</v>
      </c>
      <c r="KK29" s="273">
        <v>5689489.2000000002</v>
      </c>
      <c r="KL29" s="273">
        <v>12833178.49</v>
      </c>
      <c r="KM29" s="273">
        <v>8079214.1900000004</v>
      </c>
      <c r="KN29" s="273">
        <v>35314491.18</v>
      </c>
      <c r="KO29" s="273">
        <v>5841108.9299999997</v>
      </c>
      <c r="KP29" s="273">
        <v>5048446.99</v>
      </c>
      <c r="KQ29" s="273">
        <v>49097845.120000005</v>
      </c>
      <c r="KR29" s="273">
        <v>5357298.33</v>
      </c>
      <c r="KS29" s="273">
        <v>8717226.5200000014</v>
      </c>
      <c r="KT29" s="273">
        <v>32794555.93</v>
      </c>
      <c r="KU29" s="273">
        <v>7820145.7899999991</v>
      </c>
      <c r="KV29" s="273">
        <v>10421178.289999999</v>
      </c>
      <c r="KW29" s="273">
        <v>114608949.3</v>
      </c>
      <c r="KX29" s="273">
        <v>8764509.0399999991</v>
      </c>
      <c r="KY29" s="273">
        <v>94631252.920000002</v>
      </c>
      <c r="KZ29" s="273">
        <v>5888123.9200000009</v>
      </c>
      <c r="LA29" s="273">
        <v>3664980.7600000002</v>
      </c>
      <c r="LB29" s="273">
        <v>15210191.76</v>
      </c>
      <c r="LC29" s="273">
        <v>19794284.940000001</v>
      </c>
      <c r="LD29" s="273">
        <v>4615465.21</v>
      </c>
      <c r="LE29" s="273">
        <v>5954938.6600000001</v>
      </c>
      <c r="LF29" s="273">
        <v>4488136.9399999995</v>
      </c>
      <c r="LG29" s="273">
        <v>91950128.030000016</v>
      </c>
      <c r="LH29" s="273">
        <v>39240245.230000004</v>
      </c>
      <c r="LI29" s="273">
        <v>52921315.060000002</v>
      </c>
      <c r="LJ29" s="273">
        <v>42563558.969999999</v>
      </c>
      <c r="LK29" s="273">
        <v>10029178.120000001</v>
      </c>
      <c r="LL29" s="273">
        <v>5327292.0100000007</v>
      </c>
      <c r="LM29" s="273">
        <v>3862924.8999999994</v>
      </c>
      <c r="LN29" s="273">
        <v>9257620.3399999999</v>
      </c>
      <c r="LO29" s="273">
        <v>662344.59000000008</v>
      </c>
      <c r="LP29" s="273">
        <v>7296143.7799999984</v>
      </c>
      <c r="LQ29" s="273">
        <v>7521899.96</v>
      </c>
      <c r="LR29" s="273">
        <v>83262205.890000001</v>
      </c>
      <c r="LS29" s="273">
        <v>8907693.3999999985</v>
      </c>
      <c r="LT29" s="273">
        <v>6911765.6599999992</v>
      </c>
      <c r="LU29" s="273">
        <v>51422868.240000002</v>
      </c>
      <c r="LV29" s="273">
        <v>35758286.300000004</v>
      </c>
      <c r="LW29" s="273">
        <v>164731760.16000003</v>
      </c>
      <c r="LX29" s="273">
        <v>38690388.789999999</v>
      </c>
      <c r="LY29" s="273">
        <v>20752580.059999999</v>
      </c>
      <c r="LZ29" s="273">
        <v>16671660.969999997</v>
      </c>
      <c r="MA29" s="273">
        <v>14147011.51</v>
      </c>
      <c r="MB29" s="273">
        <v>7019851.4950000001</v>
      </c>
      <c r="MC29" s="273">
        <v>11355442.799999999</v>
      </c>
      <c r="MD29" s="273">
        <v>22640637.009999998</v>
      </c>
      <c r="ME29" s="273">
        <v>20165812.140000001</v>
      </c>
      <c r="MF29" s="273">
        <v>10033191.789999999</v>
      </c>
      <c r="MG29" s="273">
        <v>212770145.18000004</v>
      </c>
      <c r="MH29" s="273">
        <v>7871506.7800000012</v>
      </c>
      <c r="MI29" s="273">
        <v>4277000.2899999991</v>
      </c>
      <c r="MJ29" s="273">
        <v>4162825.0300000003</v>
      </c>
      <c r="MK29" s="273">
        <v>4359436.72</v>
      </c>
      <c r="ML29" s="273">
        <v>6195265.5899999999</v>
      </c>
      <c r="MM29" s="273">
        <v>7761078.419999999</v>
      </c>
      <c r="MN29" s="273">
        <v>8189269.7399999993</v>
      </c>
      <c r="MO29" s="273">
        <v>14013947.449999999</v>
      </c>
      <c r="MP29" s="273">
        <v>6721084.8799999999</v>
      </c>
      <c r="MQ29" s="273">
        <v>5864564.1199999992</v>
      </c>
      <c r="MR29" s="273">
        <v>9114544.8500000015</v>
      </c>
      <c r="MS29" s="273">
        <v>110897504.83999999</v>
      </c>
      <c r="MT29" s="273">
        <v>10067167.659999998</v>
      </c>
      <c r="MU29" s="273">
        <v>8555519.25</v>
      </c>
      <c r="MV29" s="273">
        <v>12452044.670000002</v>
      </c>
      <c r="MW29" s="273">
        <v>6486502.2000000002</v>
      </c>
      <c r="MX29" s="273">
        <v>1390903.33</v>
      </c>
      <c r="MY29" s="273">
        <v>31436506.831699997</v>
      </c>
      <c r="MZ29" s="273">
        <v>19306633.599999998</v>
      </c>
      <c r="NA29" s="273">
        <v>7859034.540000001</v>
      </c>
      <c r="NB29" s="273">
        <v>2353139.7800000003</v>
      </c>
      <c r="NC29" s="273">
        <v>2838125.6700000004</v>
      </c>
      <c r="ND29" s="273">
        <v>209265484.24999997</v>
      </c>
      <c r="NE29" s="273">
        <v>35645568.350000001</v>
      </c>
      <c r="NF29" s="273">
        <v>6742446.5099999998</v>
      </c>
      <c r="NG29" s="273">
        <v>93576008.239999995</v>
      </c>
      <c r="NH29" s="273">
        <v>3931080.6599999992</v>
      </c>
      <c r="NI29" s="273">
        <v>18187143.539999999</v>
      </c>
      <c r="NJ29" s="273">
        <v>48676847.200000003</v>
      </c>
      <c r="NK29" s="273">
        <v>43340747.879999995</v>
      </c>
      <c r="NL29" s="273">
        <v>3321984.67</v>
      </c>
      <c r="NM29" s="273">
        <v>10082789.888899999</v>
      </c>
      <c r="NN29" s="273">
        <v>10743231.649999999</v>
      </c>
      <c r="NO29" s="273">
        <v>8445147.7599999998</v>
      </c>
      <c r="NP29" s="273">
        <v>74524415.680000007</v>
      </c>
      <c r="NQ29" s="273">
        <v>3894631.75</v>
      </c>
      <c r="NR29" s="273">
        <v>4673336.2699999996</v>
      </c>
      <c r="NS29" s="273">
        <v>4118674.24</v>
      </c>
      <c r="NT29" s="273">
        <v>2750762.96</v>
      </c>
      <c r="NU29" s="273">
        <v>1160036.2299999997</v>
      </c>
      <c r="NV29" s="273">
        <v>3431294.8699999992</v>
      </c>
      <c r="NW29" s="273">
        <v>138047294.95999998</v>
      </c>
      <c r="NX29" s="273">
        <v>40315467.839999996</v>
      </c>
      <c r="NY29" s="273">
        <v>5577864.6400000006</v>
      </c>
      <c r="NZ29" s="273">
        <v>3632711.09</v>
      </c>
      <c r="OA29" s="273">
        <v>5886312.3500000006</v>
      </c>
      <c r="OB29" s="273">
        <v>12514246.560000001</v>
      </c>
      <c r="OC29" s="273">
        <v>3236223.9699999997</v>
      </c>
      <c r="OD29" s="273">
        <v>101245926.27999999</v>
      </c>
      <c r="OE29" s="273">
        <v>51750044.359999999</v>
      </c>
      <c r="OF29" s="273">
        <v>19253564.160000008</v>
      </c>
      <c r="OG29" s="273">
        <v>46662832.090000004</v>
      </c>
      <c r="OH29" s="273">
        <v>7846460.9900000012</v>
      </c>
      <c r="OI29" s="273">
        <v>6749472.1200000001</v>
      </c>
      <c r="OJ29" s="273">
        <v>8131322.6699999999</v>
      </c>
      <c r="OK29" s="273">
        <v>1760274.72</v>
      </c>
      <c r="OL29" s="273">
        <v>3725669.79</v>
      </c>
      <c r="OM29" s="273">
        <v>127968355.29000001</v>
      </c>
      <c r="ON29" s="273">
        <v>33919132.220000006</v>
      </c>
      <c r="OO29" s="273">
        <v>42953063.869999997</v>
      </c>
      <c r="OP29" s="273">
        <v>12878773</v>
      </c>
      <c r="OQ29" s="273">
        <v>10319609.49</v>
      </c>
      <c r="OR29" s="273">
        <v>7174854.8900000006</v>
      </c>
      <c r="OS29" s="273">
        <v>76076019.430000007</v>
      </c>
      <c r="OT29" s="273">
        <v>5027901.870000001</v>
      </c>
      <c r="OU29" s="273">
        <v>8557449.2100000009</v>
      </c>
      <c r="OV29" s="273">
        <v>12884448.48</v>
      </c>
      <c r="OW29" s="273">
        <v>8776628.1099999994</v>
      </c>
      <c r="OX29" s="273">
        <v>26292246.979999997</v>
      </c>
      <c r="OY29" s="273">
        <v>6603017.0799999991</v>
      </c>
      <c r="OZ29" s="273">
        <v>5366765.6100000003</v>
      </c>
      <c r="PA29" s="273">
        <v>7531533.7299999995</v>
      </c>
      <c r="PB29" s="273">
        <v>56475595.769999996</v>
      </c>
      <c r="PC29" s="273">
        <v>4031773.6500000004</v>
      </c>
      <c r="PD29" s="273">
        <v>9238470.3000000026</v>
      </c>
      <c r="PE29" s="273">
        <v>2868055.5700000003</v>
      </c>
      <c r="PF29" s="273">
        <v>6646601.5599999996</v>
      </c>
      <c r="PG29" s="273">
        <v>20987498.149999999</v>
      </c>
      <c r="PH29" s="273">
        <v>3705793.5900000003</v>
      </c>
      <c r="PI29" s="273">
        <v>3635334.3099999996</v>
      </c>
      <c r="PJ29" s="273">
        <v>7862389.129999999</v>
      </c>
      <c r="PK29" s="273">
        <v>7134148.6599999992</v>
      </c>
      <c r="PL29" s="273">
        <v>7071185.9700000007</v>
      </c>
      <c r="PM29" s="273">
        <v>16666382.149999995</v>
      </c>
      <c r="PN29" s="273">
        <v>4495672.0500000007</v>
      </c>
      <c r="PO29" s="273">
        <v>29014052.870000001</v>
      </c>
      <c r="PP29" s="273">
        <v>5818302.879999999</v>
      </c>
      <c r="PQ29" s="273">
        <v>5179410.3600000003</v>
      </c>
      <c r="PR29" s="273">
        <v>3094453.28</v>
      </c>
      <c r="PS29" s="273">
        <v>4744376.74</v>
      </c>
      <c r="PT29" s="273">
        <v>351843098.76999998</v>
      </c>
      <c r="PU29" s="273">
        <v>8997270.040000001</v>
      </c>
      <c r="PV29" s="273">
        <v>5277734.3100000005</v>
      </c>
      <c r="PW29" s="273">
        <v>7731563.8799999999</v>
      </c>
      <c r="PX29" s="273">
        <v>89371767.179999992</v>
      </c>
      <c r="PY29" s="273">
        <v>8956805.9900000002</v>
      </c>
      <c r="PZ29" s="273">
        <v>16040402</v>
      </c>
      <c r="QA29" s="273">
        <v>8476273.790000001</v>
      </c>
      <c r="QB29" s="273">
        <v>12830371.65</v>
      </c>
      <c r="QC29" s="273">
        <v>4091216.7600000002</v>
      </c>
      <c r="QD29" s="273">
        <v>11772140.890000001</v>
      </c>
      <c r="QE29" s="273">
        <v>4340852.26</v>
      </c>
      <c r="QF29" s="273">
        <v>5507239.7799999993</v>
      </c>
      <c r="QG29" s="273">
        <v>15122725.460000001</v>
      </c>
      <c r="QH29" s="273">
        <v>6839499.4000000004</v>
      </c>
      <c r="QI29" s="273">
        <v>11028322.160000004</v>
      </c>
      <c r="QJ29" s="273">
        <v>4044486.4200000004</v>
      </c>
      <c r="QK29" s="273">
        <v>5941730.4399999985</v>
      </c>
      <c r="QL29" s="273">
        <v>5295958.12</v>
      </c>
      <c r="QM29" s="273">
        <v>12991843.35</v>
      </c>
      <c r="QN29" s="273">
        <v>21455021.010000002</v>
      </c>
      <c r="QO29" s="273">
        <v>3016503.8400000003</v>
      </c>
      <c r="QP29" s="273">
        <v>3941613.7600000002</v>
      </c>
      <c r="QQ29" s="273">
        <v>2598711.9700000002</v>
      </c>
      <c r="QR29" s="273">
        <v>4340555.5299999993</v>
      </c>
      <c r="QS29" s="273">
        <v>3749205.7300000004</v>
      </c>
      <c r="QT29" s="273">
        <v>110094951.05999999</v>
      </c>
      <c r="QU29" s="273">
        <v>5110886.5000000009</v>
      </c>
      <c r="QV29" s="273">
        <v>14633068.65</v>
      </c>
      <c r="QW29" s="273">
        <v>6639220.8099999996</v>
      </c>
      <c r="QX29" s="273">
        <v>9297878.5900000017</v>
      </c>
      <c r="QY29" s="273">
        <v>27594101.91</v>
      </c>
      <c r="QZ29" s="273">
        <v>4286883.379999999</v>
      </c>
      <c r="RA29" s="273">
        <v>19581097.830000002</v>
      </c>
      <c r="RB29" s="273">
        <v>13013355.26</v>
      </c>
      <c r="RC29" s="273">
        <v>4167839.4600000004</v>
      </c>
      <c r="RD29" s="273">
        <v>5778790.8499999996</v>
      </c>
      <c r="RE29" s="273">
        <v>5156786.0999999996</v>
      </c>
      <c r="RF29" s="273">
        <v>5530932.1300000008</v>
      </c>
      <c r="RG29" s="273">
        <v>248120991.03000003</v>
      </c>
      <c r="RH29" s="273">
        <v>24980382.199999999</v>
      </c>
      <c r="RI29" s="273">
        <v>4950177.6800000006</v>
      </c>
      <c r="RJ29" s="273">
        <v>10615142.299999997</v>
      </c>
      <c r="RK29" s="273">
        <v>7443108.1499999994</v>
      </c>
      <c r="RL29" s="273">
        <v>10847648.140000002</v>
      </c>
      <c r="RM29" s="273">
        <v>27098700.470000006</v>
      </c>
      <c r="RN29" s="273">
        <v>5098578.0200000014</v>
      </c>
      <c r="RO29" s="273">
        <v>10539579.550000001</v>
      </c>
      <c r="RP29" s="273">
        <v>29048526.060000002</v>
      </c>
      <c r="RQ29" s="273">
        <v>21397409.16</v>
      </c>
      <c r="RR29" s="273">
        <v>5305412.3600000003</v>
      </c>
      <c r="RS29" s="273">
        <v>4941725.33</v>
      </c>
      <c r="RT29" s="273">
        <v>6427054.5899999999</v>
      </c>
      <c r="RU29" s="273">
        <v>5098719.0100000007</v>
      </c>
      <c r="RV29" s="273">
        <v>5645297.6100000003</v>
      </c>
      <c r="RW29" s="273">
        <v>4708699.92</v>
      </c>
      <c r="RX29" s="273">
        <v>5729003.5099999998</v>
      </c>
      <c r="RY29" s="273">
        <v>5124055.6100000003</v>
      </c>
      <c r="RZ29" s="273">
        <v>5445576.5</v>
      </c>
      <c r="SA29" s="273">
        <v>74604952.519999981</v>
      </c>
      <c r="SB29" s="273">
        <v>4755901.0100000007</v>
      </c>
      <c r="SC29" s="273">
        <v>3983279.86</v>
      </c>
      <c r="SD29" s="273">
        <v>5807025.8400000008</v>
      </c>
      <c r="SE29" s="273">
        <v>2869924.31</v>
      </c>
      <c r="SF29" s="273">
        <v>5313303.2800000012</v>
      </c>
      <c r="SG29" s="273">
        <v>5737752.29</v>
      </c>
      <c r="SH29" s="273">
        <v>11538499.699999999</v>
      </c>
      <c r="SI29" s="273">
        <v>3968999.2699999996</v>
      </c>
      <c r="SJ29" s="273">
        <v>10760259.449999999</v>
      </c>
      <c r="SK29" s="273">
        <v>19927812.370000001</v>
      </c>
      <c r="SL29" s="273">
        <v>5130816.9000000004</v>
      </c>
      <c r="SM29" s="273">
        <v>64374132.75999999</v>
      </c>
      <c r="SN29" s="273">
        <v>7467517.0300000003</v>
      </c>
      <c r="SO29" s="273">
        <v>6612809.290000001</v>
      </c>
      <c r="SP29" s="273">
        <v>14142415.09</v>
      </c>
      <c r="SQ29" s="273">
        <v>6623106.4299999997</v>
      </c>
      <c r="SR29" s="273">
        <v>8090551.2799999993</v>
      </c>
      <c r="SS29" s="273">
        <v>3543081.32</v>
      </c>
      <c r="ST29" s="273">
        <v>4046435.34</v>
      </c>
      <c r="SU29" s="273">
        <v>96029350.900000021</v>
      </c>
      <c r="SV29" s="273">
        <v>6611588.46</v>
      </c>
      <c r="SW29" s="273">
        <v>8240905.1600000001</v>
      </c>
      <c r="SX29" s="273">
        <v>7213609.2599999998</v>
      </c>
      <c r="SY29" s="273">
        <v>3466433.98</v>
      </c>
      <c r="SZ29" s="273">
        <v>3793251.4900000007</v>
      </c>
      <c r="TA29" s="273">
        <v>6608867.7599999998</v>
      </c>
      <c r="TB29" s="273">
        <v>19057227.18</v>
      </c>
      <c r="TC29" s="273">
        <v>5926927.0899999999</v>
      </c>
      <c r="TD29" s="273">
        <v>6241767.8400000008</v>
      </c>
      <c r="TE29" s="273">
        <v>6342845.1999999993</v>
      </c>
      <c r="TF29" s="273">
        <v>11265437.77</v>
      </c>
      <c r="TG29" s="273">
        <v>7485781.6800000006</v>
      </c>
      <c r="TH29" s="273">
        <v>6136111.709999999</v>
      </c>
      <c r="TI29" s="273">
        <v>187063758.40000004</v>
      </c>
      <c r="TJ29" s="273">
        <v>8807396.5499999989</v>
      </c>
      <c r="TK29" s="273">
        <v>4430626.57</v>
      </c>
      <c r="TL29" s="273">
        <v>8706472.2499999981</v>
      </c>
      <c r="TM29" s="273">
        <v>12078580.099999998</v>
      </c>
      <c r="TN29" s="273">
        <v>7336593.5699999994</v>
      </c>
      <c r="TO29" s="273">
        <v>4704278.46</v>
      </c>
      <c r="TP29" s="273">
        <v>49781805.889999993</v>
      </c>
      <c r="TQ29" s="273">
        <v>7429470.9199999999</v>
      </c>
      <c r="TR29" s="273">
        <v>12311209.32</v>
      </c>
      <c r="TS29" s="273">
        <v>15084279.129999999</v>
      </c>
      <c r="TT29" s="273">
        <v>5181718.5200000005</v>
      </c>
      <c r="TU29" s="273">
        <v>5658469.7200000007</v>
      </c>
      <c r="TV29" s="273">
        <v>7552470.6800000006</v>
      </c>
      <c r="TW29" s="273">
        <v>6837228.3099999996</v>
      </c>
      <c r="TX29" s="273">
        <v>7410150.9000000004</v>
      </c>
      <c r="TY29" s="273">
        <v>50711954.990000002</v>
      </c>
      <c r="TZ29" s="273">
        <v>9488254.2499999981</v>
      </c>
      <c r="UA29" s="273">
        <v>86214352.890000001</v>
      </c>
      <c r="UB29" s="273">
        <v>17701137.850000005</v>
      </c>
      <c r="UC29" s="273">
        <v>4130015.55</v>
      </c>
      <c r="UD29" s="273">
        <v>15213905.59</v>
      </c>
      <c r="UE29" s="273">
        <v>74130817.50999999</v>
      </c>
      <c r="UF29" s="273">
        <v>3499557.8</v>
      </c>
      <c r="UG29" s="273">
        <v>5491039.0300000003</v>
      </c>
      <c r="UH29" s="273">
        <v>4987680.3299999991</v>
      </c>
      <c r="UI29" s="273">
        <v>7339171.0100000016</v>
      </c>
      <c r="UJ29" s="273">
        <v>60327193.57</v>
      </c>
      <c r="UK29" s="273">
        <v>10419281.769999998</v>
      </c>
      <c r="UL29" s="273">
        <v>9999749.0800000001</v>
      </c>
      <c r="UM29" s="273">
        <v>12091960.299999999</v>
      </c>
      <c r="UN29" s="273">
        <v>7161077.2600000007</v>
      </c>
      <c r="UO29" s="273">
        <v>10932177.100000001</v>
      </c>
      <c r="UP29" s="273">
        <v>204377789.51999998</v>
      </c>
      <c r="UQ29" s="273">
        <v>8432561.5000000019</v>
      </c>
      <c r="UR29" s="273">
        <v>4426531.6799999988</v>
      </c>
      <c r="US29" s="273">
        <v>46426526.43999999</v>
      </c>
      <c r="UT29" s="273">
        <v>3300087.2499999995</v>
      </c>
      <c r="UU29" s="273">
        <v>7163053.9999999991</v>
      </c>
      <c r="UV29" s="273">
        <v>21184108.98</v>
      </c>
      <c r="UW29" s="273">
        <v>5772317.8399999989</v>
      </c>
      <c r="UX29" s="273">
        <v>6638838.9299999997</v>
      </c>
      <c r="UY29" s="273">
        <v>5286889.5699999994</v>
      </c>
      <c r="UZ29" s="273">
        <v>7866095.3200000012</v>
      </c>
      <c r="VA29" s="273">
        <v>26819704.989999998</v>
      </c>
      <c r="VB29" s="273">
        <v>8352926.7000000002</v>
      </c>
      <c r="VC29" s="273">
        <v>20762101.379999995</v>
      </c>
      <c r="VD29" s="273">
        <v>4585016.1199999992</v>
      </c>
      <c r="VE29" s="273">
        <v>4091601.35</v>
      </c>
      <c r="VF29" s="273">
        <v>5602910.7499999991</v>
      </c>
      <c r="VG29" s="273">
        <v>3997437.6700000004</v>
      </c>
      <c r="VH29" s="273">
        <v>32884058.809999995</v>
      </c>
      <c r="VI29" s="273">
        <v>8500480.3100000005</v>
      </c>
      <c r="VJ29" s="273">
        <v>5859589.46</v>
      </c>
      <c r="VK29" s="273">
        <v>2769317.28</v>
      </c>
      <c r="VL29" s="273">
        <v>112706484.25000001</v>
      </c>
      <c r="VM29" s="273">
        <v>5288959.9200000009</v>
      </c>
      <c r="VN29" s="273">
        <v>6824582.4199999999</v>
      </c>
      <c r="VO29" s="273">
        <v>11895962.6</v>
      </c>
      <c r="VP29" s="273">
        <v>7271902.8599999994</v>
      </c>
      <c r="VQ29" s="273">
        <v>12238414.879999999</v>
      </c>
      <c r="VR29" s="273">
        <v>7950703.959999999</v>
      </c>
      <c r="VS29" s="273">
        <v>6031650.3199999984</v>
      </c>
      <c r="VT29" s="273">
        <v>6402026.9400000004</v>
      </c>
      <c r="VU29" s="273">
        <v>29643679.670000002</v>
      </c>
      <c r="VV29" s="273">
        <v>6848682.1099999985</v>
      </c>
      <c r="VW29" s="273">
        <v>13716826.220000003</v>
      </c>
      <c r="VX29" s="273">
        <v>10166748.110000001</v>
      </c>
      <c r="VY29" s="273">
        <v>5795839.7199999997</v>
      </c>
      <c r="VZ29" s="273">
        <v>4559729.67</v>
      </c>
      <c r="WA29" s="273">
        <v>396716267.44</v>
      </c>
      <c r="WB29" s="273">
        <v>12865653.09</v>
      </c>
      <c r="WC29" s="273">
        <v>7193827.7899999991</v>
      </c>
      <c r="WD29" s="273">
        <v>7017196.4400000013</v>
      </c>
      <c r="WE29" s="273">
        <v>6239089.2000000002</v>
      </c>
      <c r="WF29" s="273">
        <v>12411043.750000002</v>
      </c>
      <c r="WG29" s="273">
        <v>22587633.710000001</v>
      </c>
      <c r="WH29" s="273">
        <v>14422982.930000002</v>
      </c>
      <c r="WI29" s="273">
        <v>12304753.359999999</v>
      </c>
      <c r="WJ29" s="273">
        <v>12602881.32</v>
      </c>
      <c r="WK29" s="273">
        <v>3940208.9199999995</v>
      </c>
      <c r="WL29" s="273">
        <v>39996634.160000004</v>
      </c>
      <c r="WM29" s="273">
        <v>13600383.199999999</v>
      </c>
      <c r="WN29" s="273">
        <v>23569415.760000005</v>
      </c>
      <c r="WO29" s="273">
        <v>28952724.539999999</v>
      </c>
      <c r="WP29" s="273">
        <v>8450937.0200000014</v>
      </c>
      <c r="WQ29" s="273">
        <v>9136380.75</v>
      </c>
      <c r="WR29" s="273">
        <v>8851901.4000000004</v>
      </c>
      <c r="WS29" s="273">
        <v>8091669.79</v>
      </c>
      <c r="WT29" s="273">
        <v>18658972.010000002</v>
      </c>
      <c r="WU29" s="273">
        <v>64535688.790000007</v>
      </c>
      <c r="WV29" s="273">
        <v>5499644.0099999998</v>
      </c>
      <c r="WW29" s="273">
        <v>4053908.37</v>
      </c>
      <c r="WX29" s="273">
        <v>17326077.409999996</v>
      </c>
      <c r="WY29" s="273">
        <v>9259460.9400000013</v>
      </c>
      <c r="WZ29" s="273">
        <v>11568720.620000003</v>
      </c>
      <c r="XA29" s="273">
        <v>6237249.9900000002</v>
      </c>
      <c r="XB29" s="273">
        <v>13150285.109999999</v>
      </c>
      <c r="XC29" s="273">
        <v>44424300.670000002</v>
      </c>
      <c r="XD29" s="273">
        <v>6729512.7999999989</v>
      </c>
      <c r="XE29" s="273">
        <v>6850572.1400000006</v>
      </c>
      <c r="XF29" s="273">
        <v>6222168.1600000001</v>
      </c>
      <c r="XG29" s="273">
        <v>4343350.1499999994</v>
      </c>
      <c r="XH29" s="273">
        <v>172167587.07999998</v>
      </c>
      <c r="XI29" s="273">
        <v>16978182.449999999</v>
      </c>
      <c r="XJ29" s="273">
        <v>10390209.000000002</v>
      </c>
      <c r="XK29" s="273">
        <v>50332755.659999996</v>
      </c>
      <c r="XL29" s="273">
        <v>10094265.34</v>
      </c>
      <c r="XM29" s="273">
        <v>14480377.609999998</v>
      </c>
      <c r="XN29" s="273">
        <v>24204323.649999999</v>
      </c>
      <c r="XO29" s="273">
        <v>10379625.32</v>
      </c>
      <c r="XP29" s="273">
        <v>6355120.4399999985</v>
      </c>
      <c r="XQ29" s="273">
        <v>28929423.609999999</v>
      </c>
      <c r="XR29" s="273">
        <v>20535829.739999998</v>
      </c>
      <c r="XS29" s="273">
        <v>5842372.0599999996</v>
      </c>
      <c r="XT29" s="273">
        <v>6066740.8399999999</v>
      </c>
      <c r="XU29" s="273">
        <v>7651927.9500000002</v>
      </c>
      <c r="XV29" s="273">
        <v>6939759.3700000001</v>
      </c>
      <c r="XW29" s="273">
        <v>5358754.0599999996</v>
      </c>
      <c r="XX29" s="273">
        <v>5056687.8999999985</v>
      </c>
      <c r="XY29" s="273">
        <v>7174971.3500000006</v>
      </c>
      <c r="XZ29" s="273">
        <v>5353571.1999999983</v>
      </c>
      <c r="YA29" s="273">
        <v>6008754.8000000007</v>
      </c>
      <c r="YB29" s="273">
        <v>5351405.28</v>
      </c>
      <c r="YC29" s="273">
        <v>6487416.8500000006</v>
      </c>
      <c r="YD29" s="273">
        <v>6187702.1100000003</v>
      </c>
      <c r="YE29" s="273">
        <v>82366486.850000009</v>
      </c>
      <c r="YF29" s="273">
        <v>8559577.7799999975</v>
      </c>
      <c r="YG29" s="273">
        <v>17950682.68</v>
      </c>
      <c r="YH29" s="273">
        <v>10233277.960000001</v>
      </c>
      <c r="YI29" s="273">
        <v>11084196.65</v>
      </c>
      <c r="YJ29" s="273">
        <v>13240714.263999999</v>
      </c>
      <c r="YK29" s="273">
        <v>16677519.35</v>
      </c>
      <c r="YL29" s="273">
        <v>7062322.1600000001</v>
      </c>
      <c r="YM29" s="273">
        <v>32587044.830000002</v>
      </c>
      <c r="YN29" s="273">
        <v>22548427.960000001</v>
      </c>
      <c r="YO29" s="273">
        <v>14151875.120000003</v>
      </c>
      <c r="YP29" s="273">
        <v>7086638.3100000005</v>
      </c>
      <c r="YQ29" s="273">
        <v>5491480.4999999991</v>
      </c>
      <c r="YR29" s="273">
        <v>10178285.779999999</v>
      </c>
      <c r="YS29" s="273">
        <v>5886292.8099999996</v>
      </c>
      <c r="YT29" s="273">
        <v>7429133.4100000001</v>
      </c>
      <c r="YU29" s="273">
        <v>8025435.4500000002</v>
      </c>
      <c r="YV29" s="273">
        <v>69823241.519999996</v>
      </c>
      <c r="YW29" s="273">
        <v>6425088.5299999984</v>
      </c>
      <c r="YX29" s="273">
        <v>7326831.1199999982</v>
      </c>
      <c r="YY29" s="273">
        <v>6213184.6799999988</v>
      </c>
      <c r="YZ29" s="273">
        <v>7497693.3399999989</v>
      </c>
      <c r="ZA29" s="273">
        <v>4850247.1100000003</v>
      </c>
      <c r="ZB29" s="273">
        <v>4919149.2800000012</v>
      </c>
      <c r="ZC29" s="273">
        <v>67968669.000000015</v>
      </c>
      <c r="ZD29" s="273">
        <v>4537997.6100000003</v>
      </c>
      <c r="ZE29" s="273">
        <v>6954283.049999998</v>
      </c>
      <c r="ZF29" s="273">
        <v>8845381.0600000005</v>
      </c>
      <c r="ZG29" s="273">
        <v>4512022.6500000004</v>
      </c>
      <c r="ZH29" s="273">
        <v>5102834.2199999988</v>
      </c>
      <c r="ZI29" s="273">
        <v>6410324.7199999997</v>
      </c>
      <c r="ZJ29" s="273">
        <v>5602514.8999999994</v>
      </c>
      <c r="ZK29" s="273">
        <v>16851095.470000003</v>
      </c>
      <c r="ZL29" s="273">
        <v>148137763.55000004</v>
      </c>
      <c r="ZM29" s="273">
        <v>7778899.1100000013</v>
      </c>
      <c r="ZN29" s="273">
        <v>15618928.33</v>
      </c>
      <c r="ZO29" s="273">
        <v>52066216.970000006</v>
      </c>
      <c r="ZP29" s="273">
        <v>15381450.559999999</v>
      </c>
      <c r="ZQ29" s="273">
        <v>6268928.25</v>
      </c>
      <c r="ZR29" s="273">
        <v>7084869.96</v>
      </c>
      <c r="ZS29" s="273">
        <v>23173193.430000003</v>
      </c>
      <c r="ZT29" s="273">
        <v>15849946.67</v>
      </c>
      <c r="ZU29" s="273">
        <v>25923221.130000003</v>
      </c>
      <c r="ZV29" s="273">
        <v>4497628.7</v>
      </c>
      <c r="ZW29" s="273">
        <v>8056130.1500000004</v>
      </c>
      <c r="ZX29" s="273">
        <v>3603278</v>
      </c>
      <c r="ZY29" s="273">
        <v>7043230.5199999996</v>
      </c>
      <c r="ZZ29" s="273">
        <v>6604681.9099999992</v>
      </c>
      <c r="AAA29" s="273">
        <v>6621749.2599999998</v>
      </c>
      <c r="AAB29" s="273">
        <v>7047826.620000001</v>
      </c>
      <c r="AAC29" s="273">
        <v>5220100.96</v>
      </c>
      <c r="AAD29" s="273">
        <v>10898501.700000001</v>
      </c>
      <c r="AAE29" s="273">
        <v>8062704.1499999985</v>
      </c>
      <c r="AAF29" s="273">
        <v>5845868.1799999997</v>
      </c>
      <c r="AAG29" s="273">
        <v>5778646.7000000002</v>
      </c>
      <c r="AAH29" s="273">
        <v>22962634.18</v>
      </c>
      <c r="AAI29" s="273">
        <v>6893217.1100000013</v>
      </c>
      <c r="AAJ29" s="273">
        <v>4891769.33</v>
      </c>
      <c r="AAK29" s="273">
        <v>5322529.96</v>
      </c>
      <c r="AAL29" s="273">
        <v>4669398.8499999996</v>
      </c>
      <c r="AAM29" s="273">
        <v>7846991.8799999999</v>
      </c>
      <c r="AAN29" s="273">
        <v>5735525.5</v>
      </c>
      <c r="AAO29" s="273">
        <v>299286663.35999995</v>
      </c>
      <c r="AAP29" s="273">
        <v>7537424.830000001</v>
      </c>
      <c r="AAQ29" s="273">
        <v>5981682.3700000001</v>
      </c>
      <c r="AAR29" s="273">
        <v>13906710.199999999</v>
      </c>
      <c r="AAS29" s="273">
        <v>11839208.729999997</v>
      </c>
      <c r="AAT29" s="273">
        <v>4620015.3000000007</v>
      </c>
      <c r="AAU29" s="273">
        <v>6186142.1899999995</v>
      </c>
      <c r="AAV29" s="273">
        <v>17219074.099999998</v>
      </c>
      <c r="AAW29" s="273">
        <v>31939939.319999997</v>
      </c>
      <c r="AAX29" s="273">
        <v>6868656.8499999996</v>
      </c>
      <c r="AAY29" s="273">
        <v>9773629.8399999999</v>
      </c>
      <c r="AAZ29" s="273">
        <v>54814088.349999987</v>
      </c>
      <c r="ABA29" s="273">
        <v>31937532.560000002</v>
      </c>
      <c r="ABB29" s="273">
        <v>6180243.2399999993</v>
      </c>
      <c r="ABC29" s="273">
        <v>12153385.279999999</v>
      </c>
      <c r="ABD29" s="273">
        <v>6396656.3200000003</v>
      </c>
      <c r="ABE29" s="273">
        <v>4021062.4199999995</v>
      </c>
      <c r="ABF29" s="273">
        <v>6070496.9699999997</v>
      </c>
      <c r="ABG29" s="273">
        <v>5154070.6900000004</v>
      </c>
      <c r="ABH29" s="273">
        <v>62193672.460000001</v>
      </c>
      <c r="ABI29" s="273">
        <v>55836350.370000005</v>
      </c>
      <c r="ABJ29" s="273">
        <v>6178466.54</v>
      </c>
      <c r="ABK29" s="273">
        <v>6725341.1900000004</v>
      </c>
      <c r="ABL29" s="273">
        <v>7154751.9399999995</v>
      </c>
      <c r="ABM29" s="273">
        <v>7910212.0199999996</v>
      </c>
      <c r="ABN29" s="273">
        <v>6877902.3499999996</v>
      </c>
      <c r="ABO29" s="273">
        <v>94332277.700000003</v>
      </c>
      <c r="ABP29" s="273">
        <v>6483828.8900000015</v>
      </c>
      <c r="ABQ29" s="273">
        <v>9122322.1899999995</v>
      </c>
      <c r="ABR29" s="273">
        <v>12188995.300000001</v>
      </c>
      <c r="ABS29" s="273">
        <v>9754930.9600000009</v>
      </c>
      <c r="ABT29" s="273">
        <v>6315149.4199999999</v>
      </c>
      <c r="ABU29" s="273">
        <v>6507451.0599999996</v>
      </c>
      <c r="ABV29" s="273">
        <v>8728338.0999999996</v>
      </c>
      <c r="ABW29" s="273">
        <v>4069861.4199999995</v>
      </c>
      <c r="ABX29" s="273">
        <v>56696350.149999999</v>
      </c>
      <c r="ABY29" s="273">
        <v>3812210.7800000007</v>
      </c>
      <c r="ABZ29" s="273">
        <v>11165760.799999999</v>
      </c>
      <c r="ACA29" s="273">
        <v>4333050.3099999996</v>
      </c>
      <c r="ACB29" s="273">
        <v>3544083.6199999996</v>
      </c>
      <c r="ACC29" s="273">
        <v>22679379.169999998</v>
      </c>
      <c r="ACD29" s="273">
        <v>9367115.3100000024</v>
      </c>
      <c r="ACE29" s="273">
        <v>6605700.6600000011</v>
      </c>
      <c r="ACF29" s="273">
        <v>4399723.67</v>
      </c>
      <c r="ACG29" s="273">
        <v>4817760.6899999995</v>
      </c>
      <c r="ACH29" s="273">
        <v>3335648.14</v>
      </c>
      <c r="ACI29" s="273">
        <v>156359137.79000002</v>
      </c>
      <c r="ACJ29" s="273">
        <v>4042980.89</v>
      </c>
      <c r="ACK29" s="273">
        <v>8084542.580000001</v>
      </c>
      <c r="ACL29" s="273">
        <v>14490583.83</v>
      </c>
      <c r="ACM29" s="273">
        <v>5589182.089999998</v>
      </c>
      <c r="ACN29" s="273">
        <v>8437621.8200000003</v>
      </c>
      <c r="ACO29" s="273">
        <v>7908813.3900000006</v>
      </c>
      <c r="ACP29" s="273">
        <v>42621113.130000003</v>
      </c>
      <c r="ACQ29" s="273">
        <v>62512717.70000001</v>
      </c>
      <c r="ACR29" s="273">
        <v>6208791.6699999999</v>
      </c>
      <c r="ACS29" s="273">
        <v>4743948.72</v>
      </c>
      <c r="ACT29" s="273">
        <v>10194202.699999999</v>
      </c>
      <c r="ACU29" s="273">
        <v>11515440.75</v>
      </c>
      <c r="ACV29" s="273">
        <v>75301954.019999996</v>
      </c>
      <c r="ACW29" s="273">
        <v>7770735.6100000003</v>
      </c>
      <c r="ACX29" s="273">
        <v>8700443.459999999</v>
      </c>
      <c r="ACY29" s="273">
        <v>5575207.7999999989</v>
      </c>
      <c r="ACZ29" s="273">
        <v>5654367.3600000013</v>
      </c>
      <c r="ADA29" s="273">
        <v>5639180.2999999989</v>
      </c>
      <c r="ADB29" s="273">
        <v>6846889.8900000006</v>
      </c>
      <c r="ADC29" s="273">
        <v>7129426.790000001</v>
      </c>
      <c r="ADD29" s="273">
        <v>3860593.8600000003</v>
      </c>
      <c r="ADE29" s="273">
        <v>6734356.4500000002</v>
      </c>
      <c r="ADF29" s="273">
        <v>32062367.960000001</v>
      </c>
      <c r="ADG29" s="273">
        <v>28804385.059999999</v>
      </c>
      <c r="ADH29" s="273">
        <v>15810163.159999998</v>
      </c>
      <c r="ADI29" s="273">
        <v>3497325</v>
      </c>
      <c r="ADJ29" s="273">
        <v>3882435.74</v>
      </c>
      <c r="ADK29" s="273">
        <v>2840261.59</v>
      </c>
      <c r="ADL29" s="273">
        <v>8003722.7699999996</v>
      </c>
      <c r="ADM29" s="273">
        <v>2394185.83</v>
      </c>
      <c r="ADN29" s="273">
        <v>5447477</v>
      </c>
      <c r="ADO29" s="273">
        <v>175437428.97999999</v>
      </c>
      <c r="ADP29" s="273">
        <v>34970387.140000001</v>
      </c>
      <c r="ADQ29" s="273">
        <v>22443914.490000002</v>
      </c>
      <c r="ADR29" s="273">
        <v>8357796.1099999994</v>
      </c>
      <c r="ADS29" s="273">
        <v>63479089.79999999</v>
      </c>
      <c r="ADT29" s="273">
        <v>4341408.4300000006</v>
      </c>
      <c r="ADU29" s="273">
        <v>5504823.5</v>
      </c>
      <c r="ADV29" s="273">
        <v>11162258.34</v>
      </c>
      <c r="ADW29" s="273">
        <v>3639558.12</v>
      </c>
      <c r="ADX29" s="273">
        <v>3410521.76</v>
      </c>
      <c r="ADY29" s="273">
        <v>215093334.28</v>
      </c>
      <c r="ADZ29" s="273">
        <v>28118990.91</v>
      </c>
      <c r="AEA29" s="273">
        <v>27598282.900000002</v>
      </c>
      <c r="AEB29" s="273">
        <v>10106428.200000001</v>
      </c>
      <c r="AEC29" s="273">
        <v>4208610.78</v>
      </c>
      <c r="AED29" s="273">
        <v>8903462.1600000001</v>
      </c>
      <c r="AEE29" s="273">
        <v>9582630.6100000013</v>
      </c>
      <c r="AEF29" s="273">
        <v>9330476.8100000005</v>
      </c>
      <c r="AEG29" s="273">
        <v>8240918.2600000007</v>
      </c>
      <c r="AEH29" s="273">
        <v>5478279.0799999991</v>
      </c>
      <c r="AEI29" s="273">
        <v>4258591.88</v>
      </c>
      <c r="AEJ29" s="273">
        <v>10315853.520000001</v>
      </c>
      <c r="AEK29" s="273">
        <v>4392074.97</v>
      </c>
      <c r="AEL29" s="273">
        <v>4626456.0699999994</v>
      </c>
      <c r="AEM29" s="273">
        <v>7449041.4199999999</v>
      </c>
      <c r="AEN29" s="273">
        <v>8027545.7000000011</v>
      </c>
      <c r="AEO29" s="273">
        <v>4988790.54</v>
      </c>
      <c r="AEP29" s="273">
        <v>20206279.449999999</v>
      </c>
      <c r="AEQ29" s="273">
        <v>6590686.5</v>
      </c>
      <c r="AER29" s="273">
        <v>26726378.809999999</v>
      </c>
      <c r="AES29" s="273">
        <v>147139242.77000001</v>
      </c>
      <c r="AET29" s="273">
        <v>11506241.060000001</v>
      </c>
      <c r="AEU29" s="273">
        <v>13929666.25</v>
      </c>
      <c r="AEV29" s="273">
        <v>9458894.2600000016</v>
      </c>
      <c r="AEW29" s="273">
        <v>5509965.1100000003</v>
      </c>
      <c r="AEX29" s="273">
        <v>20501830.879999999</v>
      </c>
      <c r="AEY29" s="273">
        <v>5653702.7999999998</v>
      </c>
      <c r="AEZ29" s="273">
        <v>8060383.8900000006</v>
      </c>
      <c r="AFA29" s="273">
        <v>4977946.5799999991</v>
      </c>
      <c r="AFB29" s="273">
        <v>7375256.2999999998</v>
      </c>
      <c r="AFC29" s="273">
        <v>124411828.00000001</v>
      </c>
      <c r="AFD29" s="273">
        <v>67863809.599999994</v>
      </c>
      <c r="AFE29" s="273">
        <v>17777499.949999999</v>
      </c>
      <c r="AFF29" s="273">
        <v>11881173.790000001</v>
      </c>
      <c r="AFG29" s="273">
        <v>13766194.650000004</v>
      </c>
      <c r="AFH29" s="273">
        <v>11205524.290000001</v>
      </c>
      <c r="AFI29" s="273">
        <v>6989086.7299999986</v>
      </c>
      <c r="AFJ29" s="273">
        <v>6244820.3699999992</v>
      </c>
      <c r="AFK29" s="273">
        <v>7263342.1100000031</v>
      </c>
      <c r="AFL29" s="273">
        <v>6309084.8500000006</v>
      </c>
      <c r="AFM29" s="273">
        <v>5410482.5899999989</v>
      </c>
      <c r="AFN29" s="273">
        <v>10165792.029999999</v>
      </c>
      <c r="AFO29" s="273">
        <v>16183818.749999996</v>
      </c>
      <c r="AFP29" s="273">
        <v>97523778.159999996</v>
      </c>
      <c r="AFQ29" s="273">
        <v>10303416.889999999</v>
      </c>
      <c r="AFR29" s="273">
        <v>4598064.6099999994</v>
      </c>
      <c r="AFS29" s="273">
        <v>6325574.8299999991</v>
      </c>
      <c r="AFT29" s="273">
        <v>7080892.7000000011</v>
      </c>
      <c r="AFU29" s="273">
        <v>6173773.8600000003</v>
      </c>
      <c r="AFV29" s="273">
        <v>6290221.1700000009</v>
      </c>
      <c r="AFW29" s="273">
        <v>12413831.970000001</v>
      </c>
      <c r="AFX29" s="273">
        <v>13727557.209999999</v>
      </c>
      <c r="AFY29" s="273">
        <v>5987165.2899999991</v>
      </c>
      <c r="AFZ29" s="273">
        <v>19339331.850000001</v>
      </c>
      <c r="AGA29" s="273">
        <v>6147830.2200000016</v>
      </c>
      <c r="AGB29" s="273">
        <v>74276787.870000005</v>
      </c>
      <c r="AGC29" s="273">
        <v>6200889.8000000007</v>
      </c>
      <c r="AGD29" s="273">
        <v>4835061.7599999998</v>
      </c>
      <c r="AGE29" s="273">
        <v>4385772.9899999993</v>
      </c>
      <c r="AGF29" s="273">
        <v>18934467.069999997</v>
      </c>
      <c r="AGG29" s="273">
        <v>6009942.6700000009</v>
      </c>
      <c r="AGH29" s="273">
        <v>2811041.4399999995</v>
      </c>
      <c r="AGI29" s="273">
        <v>4234989.83</v>
      </c>
      <c r="AGJ29" s="273">
        <v>3829733.0500000003</v>
      </c>
      <c r="AGK29" s="273">
        <v>4835214.28</v>
      </c>
      <c r="AGL29" s="273">
        <v>7517467.71</v>
      </c>
      <c r="AGM29" s="273">
        <v>204216046.89999995</v>
      </c>
      <c r="AGN29" s="273">
        <v>37508336.770000003</v>
      </c>
      <c r="AGO29" s="273">
        <v>9781225.4699999988</v>
      </c>
      <c r="AGP29" s="273">
        <v>5618601.8900000015</v>
      </c>
      <c r="AGQ29" s="273">
        <v>17270076.030000001</v>
      </c>
      <c r="AGR29" s="273">
        <v>17525086.399999999</v>
      </c>
      <c r="AGS29" s="273">
        <v>7617446.4900000012</v>
      </c>
      <c r="AGT29" s="273">
        <v>6236460.3599999994</v>
      </c>
      <c r="AGU29" s="273">
        <v>218329589.75999996</v>
      </c>
      <c r="AGV29" s="273">
        <v>104386042.80999999</v>
      </c>
      <c r="AGW29" s="273">
        <v>7898767.9099999983</v>
      </c>
      <c r="AGX29" s="273">
        <v>12385120.219999999</v>
      </c>
      <c r="AGY29" s="273">
        <v>31967414.630000006</v>
      </c>
      <c r="AGZ29" s="273">
        <v>12256858.050000001</v>
      </c>
      <c r="AHA29" s="273">
        <v>13230120.26</v>
      </c>
      <c r="AHB29" s="273">
        <v>8906364.6300000008</v>
      </c>
      <c r="AHC29" s="273">
        <v>3916671.04</v>
      </c>
      <c r="AHD29" s="273">
        <v>10237772.850000003</v>
      </c>
      <c r="AHE29" s="273">
        <v>16783000.129999999</v>
      </c>
      <c r="AHF29" s="273">
        <v>7996017.0800000001</v>
      </c>
      <c r="AHG29" s="273">
        <v>6639991.4499999993</v>
      </c>
      <c r="AHH29" s="273">
        <v>8912327.1399999969</v>
      </c>
      <c r="AHI29" s="273">
        <v>6046250.8699999992</v>
      </c>
      <c r="AHJ29" s="273">
        <v>4897689.2400000012</v>
      </c>
      <c r="AHK29" s="273">
        <v>8070146.6700000018</v>
      </c>
      <c r="AHL29" s="273">
        <v>48342134.31000001</v>
      </c>
      <c r="AHM29" s="273">
        <v>4244892.9700000007</v>
      </c>
      <c r="AHN29" s="273">
        <v>4382697.6100000003</v>
      </c>
      <c r="AHO29" s="273">
        <v>6996538.7700000005</v>
      </c>
      <c r="AHP29" s="273">
        <v>9864416.8499999996</v>
      </c>
      <c r="AHQ29" s="294">
        <v>4942033.4800000014</v>
      </c>
      <c r="AHR29" s="329">
        <v>5791200.2700000014</v>
      </c>
      <c r="AHS29" s="294">
        <f t="shared" si="18"/>
        <v>19061978611.479626</v>
      </c>
      <c r="AHT29" s="271" t="b">
        <f t="shared" si="1"/>
        <v>1</v>
      </c>
      <c r="AHU29" s="271" t="s">
        <v>39</v>
      </c>
    </row>
    <row r="30" spans="1:905" ht="23.4" customHeight="1" x14ac:dyDescent="0.8">
      <c r="B30" s="270" t="s">
        <v>663</v>
      </c>
      <c r="C30" s="271" t="s">
        <v>664</v>
      </c>
      <c r="D30" s="273">
        <v>2727118.74</v>
      </c>
      <c r="E30" s="273">
        <v>116230.95000000001</v>
      </c>
      <c r="F30" s="273">
        <v>649217.88</v>
      </c>
      <c r="G30" s="273">
        <v>15570.76</v>
      </c>
      <c r="H30" s="273">
        <v>421684.12</v>
      </c>
      <c r="I30" s="273">
        <v>236666.91</v>
      </c>
      <c r="J30" s="273">
        <v>228556.87</v>
      </c>
      <c r="K30" s="273">
        <v>47729.08</v>
      </c>
      <c r="L30" s="273">
        <v>19671.5</v>
      </c>
      <c r="M30" s="273">
        <v>66302.260000000009</v>
      </c>
      <c r="N30" s="273">
        <v>160169.24000000002</v>
      </c>
      <c r="O30" s="273">
        <v>100160.06</v>
      </c>
      <c r="P30" s="273">
        <v>96350.049999999988</v>
      </c>
      <c r="Q30" s="273">
        <v>101194.98000000001</v>
      </c>
      <c r="R30" s="273">
        <v>18576.28</v>
      </c>
      <c r="S30" s="273">
        <v>22854.95</v>
      </c>
      <c r="T30" s="273">
        <v>48860.639999999999</v>
      </c>
      <c r="U30" s="273">
        <v>25012.94</v>
      </c>
      <c r="V30" s="273">
        <v>21439980.940000001</v>
      </c>
      <c r="W30" s="273">
        <v>458996.1</v>
      </c>
      <c r="X30" s="273">
        <v>64162.710000000006</v>
      </c>
      <c r="Y30" s="273">
        <v>260825.49</v>
      </c>
      <c r="Z30" s="273">
        <v>77412.009999999995</v>
      </c>
      <c r="AA30" s="273">
        <v>19050.829999999998</v>
      </c>
      <c r="AB30" s="273">
        <v>14423.779999999999</v>
      </c>
      <c r="AC30" s="273">
        <v>908348.62</v>
      </c>
      <c r="AD30" s="273">
        <v>102719.82999999999</v>
      </c>
      <c r="AE30" s="273">
        <v>9251.23</v>
      </c>
      <c r="AF30" s="273">
        <v>664010.05999999994</v>
      </c>
      <c r="AG30" s="273">
        <v>43877.09</v>
      </c>
      <c r="AH30" s="273">
        <v>820597.8899999999</v>
      </c>
      <c r="AI30" s="273">
        <v>9473.26</v>
      </c>
      <c r="AJ30" s="273">
        <v>157546.71999999997</v>
      </c>
      <c r="AK30" s="273">
        <v>357612.63</v>
      </c>
      <c r="AL30" s="273">
        <v>336424.79</v>
      </c>
      <c r="AM30" s="273">
        <v>447156.63</v>
      </c>
      <c r="AN30" s="273">
        <v>87538.02</v>
      </c>
      <c r="AO30" s="273">
        <v>172516.98</v>
      </c>
      <c r="AP30" s="273">
        <v>22484.43</v>
      </c>
      <c r="AQ30" s="273">
        <v>16454.830000000002</v>
      </c>
      <c r="AR30" s="273">
        <v>14739.71</v>
      </c>
      <c r="AS30" s="273">
        <v>33340.44</v>
      </c>
      <c r="AT30" s="273">
        <v>6109802.2599999998</v>
      </c>
      <c r="AU30" s="273">
        <v>11601.039999999999</v>
      </c>
      <c r="AV30" s="273">
        <v>80836.100000000006</v>
      </c>
      <c r="AW30" s="273">
        <v>212906.74</v>
      </c>
      <c r="AX30" s="273">
        <v>226166.44</v>
      </c>
      <c r="AY30" s="273">
        <v>151726.91999999998</v>
      </c>
      <c r="AZ30" s="273">
        <v>74513.78</v>
      </c>
      <c r="BA30" s="273">
        <v>170861.96</v>
      </c>
      <c r="BB30" s="273">
        <v>76581.26999999999</v>
      </c>
      <c r="BC30" s="273">
        <v>15268.08</v>
      </c>
      <c r="BD30" s="273">
        <v>50527</v>
      </c>
      <c r="BE30" s="273">
        <v>107709.76999999999</v>
      </c>
      <c r="BF30" s="273">
        <v>726547.87</v>
      </c>
      <c r="BG30" s="273">
        <v>8938.18</v>
      </c>
      <c r="BH30" s="273">
        <v>496135.3</v>
      </c>
      <c r="BI30" s="273">
        <v>713592.83</v>
      </c>
      <c r="BJ30" s="273">
        <v>227413.40000000002</v>
      </c>
      <c r="BK30" s="273">
        <v>4188.96</v>
      </c>
      <c r="BL30" s="273">
        <v>2885.6000000000004</v>
      </c>
      <c r="BM30" s="273">
        <v>52141.54</v>
      </c>
      <c r="BN30" s="273">
        <v>2623.9</v>
      </c>
      <c r="BO30" s="273">
        <v>966.06999999999994</v>
      </c>
      <c r="BP30" s="273">
        <v>198.9</v>
      </c>
      <c r="BQ30" s="273">
        <v>19.5</v>
      </c>
      <c r="BR30" s="273">
        <v>172941.64</v>
      </c>
      <c r="BS30" s="273">
        <v>4455.66</v>
      </c>
      <c r="BT30" s="273">
        <v>10657.43</v>
      </c>
      <c r="BU30" s="273">
        <v>13084.21</v>
      </c>
      <c r="BV30" s="273">
        <v>4326</v>
      </c>
      <c r="BW30" s="273">
        <v>624.9</v>
      </c>
      <c r="BX30" s="273">
        <v>8082.3</v>
      </c>
      <c r="BY30" s="273">
        <v>5025.66</v>
      </c>
      <c r="BZ30" s="273">
        <v>20258104.590000004</v>
      </c>
      <c r="CA30" s="273">
        <v>2523875.5499999998</v>
      </c>
      <c r="CB30" s="273">
        <v>1570191.8499999996</v>
      </c>
      <c r="CC30" s="273">
        <v>4962272.75</v>
      </c>
      <c r="CD30" s="273">
        <v>195272.49999999997</v>
      </c>
      <c r="CE30" s="273">
        <v>1326401.81</v>
      </c>
      <c r="CF30" s="273">
        <v>4609826.0999999996</v>
      </c>
      <c r="CG30" s="273">
        <v>1104605.58</v>
      </c>
      <c r="CH30" s="273">
        <v>45818.31</v>
      </c>
      <c r="CI30" s="273">
        <v>689417.98</v>
      </c>
      <c r="CJ30" s="273">
        <v>25184.98</v>
      </c>
      <c r="CK30" s="273">
        <v>71251.100000000006</v>
      </c>
      <c r="CL30" s="273">
        <v>5947.25</v>
      </c>
      <c r="CM30" s="273">
        <v>14729.320000000002</v>
      </c>
      <c r="CN30" s="273">
        <v>4274.21</v>
      </c>
      <c r="CO30" s="273">
        <v>735.57</v>
      </c>
      <c r="CP30" s="273">
        <v>24239.19</v>
      </c>
      <c r="CQ30" s="273">
        <v>10201.570000000002</v>
      </c>
      <c r="CR30" s="273">
        <v>31022.690000000002</v>
      </c>
      <c r="CS30" s="273">
        <v>243.25</v>
      </c>
      <c r="CT30" s="273">
        <v>682001.45</v>
      </c>
      <c r="CU30" s="273">
        <v>31588.91</v>
      </c>
      <c r="CV30" s="273">
        <v>36713.380000000005</v>
      </c>
      <c r="CW30" s="273">
        <v>11892.31</v>
      </c>
      <c r="CX30" s="273">
        <v>23607.93</v>
      </c>
      <c r="CY30" s="273">
        <v>316743.00000000006</v>
      </c>
      <c r="CZ30" s="273">
        <v>13223.52</v>
      </c>
      <c r="DA30" s="273">
        <v>7846.62</v>
      </c>
      <c r="DB30" s="273">
        <v>11474212.35</v>
      </c>
      <c r="DC30" s="273">
        <v>2037739.87</v>
      </c>
      <c r="DD30" s="273">
        <v>45539.37000000001</v>
      </c>
      <c r="DE30" s="273">
        <v>63655.96</v>
      </c>
      <c r="DF30" s="273">
        <v>2751854.4400000004</v>
      </c>
      <c r="DG30" s="273">
        <v>144151.63</v>
      </c>
      <c r="DH30" s="273">
        <v>1608920.3499999999</v>
      </c>
      <c r="DI30" s="273">
        <v>580619.04</v>
      </c>
      <c r="DJ30" s="273">
        <v>26535.219999999998</v>
      </c>
      <c r="DK30" s="273">
        <v>44804604.599999994</v>
      </c>
      <c r="DL30" s="273">
        <v>96672.960000000006</v>
      </c>
      <c r="DM30" s="273">
        <v>101121.41</v>
      </c>
      <c r="DN30" s="273">
        <v>117588.16</v>
      </c>
      <c r="DO30" s="273">
        <v>246422.29</v>
      </c>
      <c r="DP30" s="273">
        <v>1721599.75</v>
      </c>
      <c r="DQ30" s="273">
        <v>1441199.8699999999</v>
      </c>
      <c r="DR30" s="273">
        <v>1557863.0799999998</v>
      </c>
      <c r="DS30" s="273">
        <v>548076.32999999996</v>
      </c>
      <c r="DT30" s="273">
        <v>24997.200000000001</v>
      </c>
      <c r="DU30" s="273">
        <v>620963.29999999993</v>
      </c>
      <c r="DV30" s="273">
        <v>135621.43</v>
      </c>
      <c r="DW30" s="273">
        <v>448788.57000000007</v>
      </c>
      <c r="DX30" s="273">
        <v>0</v>
      </c>
      <c r="DY30" s="273">
        <v>16640.240000000002</v>
      </c>
      <c r="DZ30" s="273">
        <v>28357.65</v>
      </c>
      <c r="EA30" s="273">
        <v>32060.420000000002</v>
      </c>
      <c r="EB30" s="273">
        <v>19473.719999999998</v>
      </c>
      <c r="EC30" s="273">
        <v>12282.390000000001</v>
      </c>
      <c r="ED30" s="273">
        <v>160750.08000000002</v>
      </c>
      <c r="EE30" s="273">
        <v>178817.76</v>
      </c>
      <c r="EF30" s="273">
        <v>225202.69</v>
      </c>
      <c r="EG30" s="273">
        <v>40897.15</v>
      </c>
      <c r="EH30" s="273">
        <v>5026.16</v>
      </c>
      <c r="EI30" s="273">
        <v>57692.38</v>
      </c>
      <c r="EJ30" s="273">
        <v>456833.9</v>
      </c>
      <c r="EK30" s="273">
        <v>118490.65</v>
      </c>
      <c r="EL30" s="273">
        <v>181677.18</v>
      </c>
      <c r="EM30" s="273">
        <v>0</v>
      </c>
      <c r="EN30" s="273">
        <v>697238.52</v>
      </c>
      <c r="EO30" s="273">
        <v>18090.670000000002</v>
      </c>
      <c r="EP30" s="273">
        <v>23156.720000000001</v>
      </c>
      <c r="EQ30" s="273">
        <v>53969.65</v>
      </c>
      <c r="ER30" s="273">
        <v>385.21999999999997</v>
      </c>
      <c r="ES30" s="273">
        <v>6148.82</v>
      </c>
      <c r="ET30" s="273">
        <v>75649.010000000009</v>
      </c>
      <c r="EU30" s="273">
        <v>532268.69000000006</v>
      </c>
      <c r="EV30" s="273">
        <v>116200.32000000001</v>
      </c>
      <c r="EW30" s="273">
        <v>15224260.23</v>
      </c>
      <c r="EX30" s="273">
        <v>150327.27000000002</v>
      </c>
      <c r="EY30" s="273">
        <v>71564.44</v>
      </c>
      <c r="EZ30" s="273">
        <v>377455.67000000004</v>
      </c>
      <c r="FA30" s="273">
        <v>38417.9</v>
      </c>
      <c r="FB30" s="273">
        <v>173486.74</v>
      </c>
      <c r="FC30" s="273">
        <v>26367.140000000003</v>
      </c>
      <c r="FD30" s="273">
        <v>54176.399999999994</v>
      </c>
      <c r="FE30" s="273">
        <v>50083.32</v>
      </c>
      <c r="FF30" s="273">
        <v>34163.589999999997</v>
      </c>
      <c r="FG30" s="273">
        <v>12525.920000000002</v>
      </c>
      <c r="FH30" s="273">
        <v>304732.64999999997</v>
      </c>
      <c r="FI30" s="273">
        <v>5171880</v>
      </c>
      <c r="FJ30" s="273">
        <v>0</v>
      </c>
      <c r="FK30" s="273">
        <v>89712.56</v>
      </c>
      <c r="FL30" s="273">
        <v>36655.07</v>
      </c>
      <c r="FM30" s="273">
        <v>431962.4</v>
      </c>
      <c r="FN30" s="273">
        <v>68626.320000000007</v>
      </c>
      <c r="FO30" s="273">
        <v>4144.1400000000003</v>
      </c>
      <c r="FP30" s="273">
        <v>6681.3799999999992</v>
      </c>
      <c r="FQ30" s="273">
        <v>1045816.83</v>
      </c>
      <c r="FR30" s="273">
        <v>0</v>
      </c>
      <c r="FS30" s="273">
        <v>11416.68</v>
      </c>
      <c r="FT30" s="273">
        <v>5878.46</v>
      </c>
      <c r="FU30" s="273">
        <v>0</v>
      </c>
      <c r="FV30" s="273">
        <v>20094.61</v>
      </c>
      <c r="FW30" s="273">
        <v>0</v>
      </c>
      <c r="FX30" s="273">
        <v>0</v>
      </c>
      <c r="FY30" s="273">
        <v>3154.43</v>
      </c>
      <c r="FZ30" s="273">
        <v>44200.6</v>
      </c>
      <c r="GA30" s="273">
        <v>24581.45</v>
      </c>
      <c r="GB30" s="273">
        <v>62321.869999999995</v>
      </c>
      <c r="GC30" s="273">
        <v>0</v>
      </c>
      <c r="GD30" s="273">
        <v>0</v>
      </c>
      <c r="GE30" s="273">
        <v>124620.89</v>
      </c>
      <c r="GF30" s="273">
        <v>128107.5</v>
      </c>
      <c r="GG30" s="273">
        <v>2530.59</v>
      </c>
      <c r="GH30" s="273">
        <v>0</v>
      </c>
      <c r="GI30" s="273">
        <v>700977.16999999993</v>
      </c>
      <c r="GJ30" s="273">
        <v>0</v>
      </c>
      <c r="GK30" s="273">
        <v>312511.82</v>
      </c>
      <c r="GL30" s="273">
        <v>3179.16</v>
      </c>
      <c r="GM30" s="273">
        <v>6813</v>
      </c>
      <c r="GN30" s="273">
        <v>12078.44</v>
      </c>
      <c r="GO30" s="273">
        <v>-75199.31</v>
      </c>
      <c r="GP30" s="273">
        <v>2812.58</v>
      </c>
      <c r="GQ30" s="273">
        <v>602850.12</v>
      </c>
      <c r="GR30" s="273">
        <v>37789.46</v>
      </c>
      <c r="GS30" s="273">
        <v>9194.2800000000007</v>
      </c>
      <c r="GT30" s="273">
        <v>170562.59999999998</v>
      </c>
      <c r="GU30" s="273">
        <v>3611.5700000000006</v>
      </c>
      <c r="GV30" s="273">
        <v>56525.08</v>
      </c>
      <c r="GW30" s="273">
        <v>67032.13</v>
      </c>
      <c r="GX30" s="273">
        <v>27769.37</v>
      </c>
      <c r="GY30" s="273">
        <v>14666854.160000002</v>
      </c>
      <c r="GZ30" s="273">
        <v>0</v>
      </c>
      <c r="HA30" s="273">
        <v>0</v>
      </c>
      <c r="HB30" s="273">
        <v>181593</v>
      </c>
      <c r="HC30" s="273">
        <v>1396690.17</v>
      </c>
      <c r="HD30" s="273">
        <v>9444.25</v>
      </c>
      <c r="HE30" s="273">
        <v>-165304.88</v>
      </c>
      <c r="HF30" s="273">
        <v>276678.93</v>
      </c>
      <c r="HG30" s="273">
        <v>0</v>
      </c>
      <c r="HH30" s="273">
        <v>0</v>
      </c>
      <c r="HI30" s="273">
        <v>182992.72999999998</v>
      </c>
      <c r="HJ30" s="273">
        <v>8192151.6500000004</v>
      </c>
      <c r="HK30" s="273">
        <v>162589.16</v>
      </c>
      <c r="HL30" s="273">
        <v>513083.79</v>
      </c>
      <c r="HM30" s="273">
        <v>400000</v>
      </c>
      <c r="HN30" s="273">
        <v>152834.15</v>
      </c>
      <c r="HO30" s="273">
        <v>42725.66</v>
      </c>
      <c r="HP30" s="273">
        <v>256326.43</v>
      </c>
      <c r="HQ30" s="273">
        <v>247846.06999999998</v>
      </c>
      <c r="HR30" s="273">
        <v>214893.09</v>
      </c>
      <c r="HS30" s="273">
        <v>12531.68</v>
      </c>
      <c r="HT30" s="273">
        <v>2954.4</v>
      </c>
      <c r="HU30" s="273">
        <v>-41758.21</v>
      </c>
      <c r="HV30" s="273">
        <v>55027.42</v>
      </c>
      <c r="HW30" s="273">
        <v>0</v>
      </c>
      <c r="HX30" s="273">
        <v>52381.440000000002</v>
      </c>
      <c r="HY30" s="273">
        <v>36491.64</v>
      </c>
      <c r="HZ30" s="273">
        <v>16040.5</v>
      </c>
      <c r="IA30" s="273">
        <v>79515.360000000001</v>
      </c>
      <c r="IB30" s="273">
        <v>2784.5</v>
      </c>
      <c r="IC30" s="273">
        <v>358407.62</v>
      </c>
      <c r="ID30" s="273">
        <v>6460.88</v>
      </c>
      <c r="IE30" s="273">
        <v>0</v>
      </c>
      <c r="IF30" s="273">
        <v>0</v>
      </c>
      <c r="IG30" s="273">
        <v>3810.88</v>
      </c>
      <c r="IH30" s="273">
        <v>7946659.8999999994</v>
      </c>
      <c r="II30" s="273">
        <v>173567.76</v>
      </c>
      <c r="IJ30" s="273">
        <v>20890.239999999998</v>
      </c>
      <c r="IK30" s="273">
        <v>25899.38</v>
      </c>
      <c r="IL30" s="273">
        <v>162461.75</v>
      </c>
      <c r="IM30" s="273">
        <v>13102.66</v>
      </c>
      <c r="IN30" s="273">
        <v>24288.670000000002</v>
      </c>
      <c r="IO30" s="273">
        <v>129323.74</v>
      </c>
      <c r="IP30" s="273">
        <v>74152.170000000013</v>
      </c>
      <c r="IQ30" s="273">
        <v>30013.309999999998</v>
      </c>
      <c r="IR30" s="273">
        <v>33376.18</v>
      </c>
      <c r="IS30" s="273">
        <v>29763798.75</v>
      </c>
      <c r="IT30" s="273">
        <v>0</v>
      </c>
      <c r="IU30" s="273">
        <v>209037.95</v>
      </c>
      <c r="IV30" s="273">
        <v>20461.38</v>
      </c>
      <c r="IW30" s="273">
        <v>271993</v>
      </c>
      <c r="IX30" s="273">
        <v>0</v>
      </c>
      <c r="IY30" s="273">
        <v>9379.0499999999993</v>
      </c>
      <c r="IZ30" s="273">
        <v>18990.86</v>
      </c>
      <c r="JA30" s="273">
        <v>24012.78</v>
      </c>
      <c r="JB30" s="273">
        <v>228264.52</v>
      </c>
      <c r="JC30" s="273">
        <v>143009.43</v>
      </c>
      <c r="JD30" s="273">
        <v>113941.98</v>
      </c>
      <c r="JE30" s="273">
        <v>9766861.9100000001</v>
      </c>
      <c r="JF30" s="273">
        <v>83868.850000000006</v>
      </c>
      <c r="JG30" s="273">
        <v>4654.42</v>
      </c>
      <c r="JH30" s="273">
        <v>9197.43</v>
      </c>
      <c r="JI30" s="273">
        <v>85.45</v>
      </c>
      <c r="JJ30" s="273">
        <v>20462.580000000002</v>
      </c>
      <c r="JK30" s="273">
        <v>2612808.3899999997</v>
      </c>
      <c r="JL30" s="273">
        <v>68925.539999999994</v>
      </c>
      <c r="JM30" s="273">
        <v>4358.28</v>
      </c>
      <c r="JN30" s="273">
        <v>20034.07</v>
      </c>
      <c r="JO30" s="273">
        <v>0</v>
      </c>
      <c r="JP30" s="273">
        <v>224663.25</v>
      </c>
      <c r="JQ30" s="273">
        <v>7983.8</v>
      </c>
      <c r="JR30" s="273">
        <v>20604659.460000001</v>
      </c>
      <c r="JS30" s="273">
        <v>0</v>
      </c>
      <c r="JT30" s="273">
        <v>730546</v>
      </c>
      <c r="JU30" s="273">
        <v>0</v>
      </c>
      <c r="JV30" s="273">
        <v>507830.22</v>
      </c>
      <c r="JW30" s="273">
        <v>0</v>
      </c>
      <c r="JX30" s="273">
        <v>159944.97</v>
      </c>
      <c r="JY30" s="273">
        <v>0</v>
      </c>
      <c r="JZ30" s="273">
        <v>0</v>
      </c>
      <c r="KA30" s="273">
        <v>0</v>
      </c>
      <c r="KB30" s="273">
        <v>0</v>
      </c>
      <c r="KC30" s="273">
        <v>0</v>
      </c>
      <c r="KD30" s="273">
        <v>0</v>
      </c>
      <c r="KE30" s="273">
        <v>326258.03000000003</v>
      </c>
      <c r="KF30" s="273">
        <v>0</v>
      </c>
      <c r="KG30" s="273">
        <v>0</v>
      </c>
      <c r="KH30" s="273">
        <v>3529668.21</v>
      </c>
      <c r="KI30" s="273">
        <v>2853.03</v>
      </c>
      <c r="KJ30" s="273">
        <v>0</v>
      </c>
      <c r="KK30" s="273">
        <v>23619.4</v>
      </c>
      <c r="KL30" s="273">
        <v>9522.4500000000007</v>
      </c>
      <c r="KM30" s="273">
        <v>145705.34</v>
      </c>
      <c r="KN30" s="273">
        <v>8718.9699999999993</v>
      </c>
      <c r="KO30" s="273">
        <v>203010.82</v>
      </c>
      <c r="KP30" s="273">
        <v>17572.25</v>
      </c>
      <c r="KQ30" s="273">
        <v>393169.06</v>
      </c>
      <c r="KR30" s="273">
        <v>21037.809999999998</v>
      </c>
      <c r="KS30" s="273">
        <v>68829.38</v>
      </c>
      <c r="KT30" s="273">
        <v>0</v>
      </c>
      <c r="KU30" s="273">
        <v>12315.2</v>
      </c>
      <c r="KV30" s="273">
        <v>390555.04000000004</v>
      </c>
      <c r="KW30" s="273">
        <v>619768.52</v>
      </c>
      <c r="KX30" s="273">
        <v>455410.05</v>
      </c>
      <c r="KY30" s="273">
        <v>525362.75</v>
      </c>
      <c r="KZ30" s="273">
        <v>0</v>
      </c>
      <c r="LA30" s="273">
        <v>18106</v>
      </c>
      <c r="LB30" s="273">
        <v>1691715.3499999999</v>
      </c>
      <c r="LC30" s="273">
        <v>0</v>
      </c>
      <c r="LD30" s="273">
        <v>0</v>
      </c>
      <c r="LE30" s="273">
        <v>0</v>
      </c>
      <c r="LF30" s="273">
        <v>0</v>
      </c>
      <c r="LG30" s="273">
        <v>7046262.2199999997</v>
      </c>
      <c r="LH30" s="273">
        <v>60050.31</v>
      </c>
      <c r="LI30" s="273">
        <v>19886.39</v>
      </c>
      <c r="LJ30" s="273">
        <v>1386892.13</v>
      </c>
      <c r="LK30" s="273">
        <v>35058.78</v>
      </c>
      <c r="LL30" s="273">
        <v>30355.68</v>
      </c>
      <c r="LM30" s="273">
        <v>117278.21</v>
      </c>
      <c r="LN30" s="273">
        <v>0</v>
      </c>
      <c r="LO30" s="273">
        <v>0</v>
      </c>
      <c r="LP30" s="273">
        <v>134034.54999999999</v>
      </c>
      <c r="LQ30" s="273">
        <v>0</v>
      </c>
      <c r="LR30" s="273">
        <v>20455</v>
      </c>
      <c r="LS30" s="273">
        <v>0</v>
      </c>
      <c r="LT30" s="273">
        <v>0</v>
      </c>
      <c r="LU30" s="273">
        <v>9913225.3600000013</v>
      </c>
      <c r="LV30" s="273">
        <v>1876518.2400000002</v>
      </c>
      <c r="LW30" s="273">
        <v>7095441.1900000004</v>
      </c>
      <c r="LX30" s="273">
        <v>25643.21</v>
      </c>
      <c r="LY30" s="273">
        <v>20065.66</v>
      </c>
      <c r="LZ30" s="273">
        <v>737399.11</v>
      </c>
      <c r="MA30" s="273">
        <v>24747</v>
      </c>
      <c r="MB30" s="273">
        <v>0</v>
      </c>
      <c r="MC30" s="273">
        <v>54639.12</v>
      </c>
      <c r="MD30" s="273">
        <v>58149.58</v>
      </c>
      <c r="ME30" s="273">
        <v>302929.64</v>
      </c>
      <c r="MF30" s="273">
        <v>0</v>
      </c>
      <c r="MG30" s="273">
        <v>15284691.319999998</v>
      </c>
      <c r="MH30" s="273">
        <v>209389.55</v>
      </c>
      <c r="MI30" s="273">
        <v>17398.16</v>
      </c>
      <c r="MJ30" s="273">
        <v>17655.829999999998</v>
      </c>
      <c r="MK30" s="273">
        <v>49779.299999999996</v>
      </c>
      <c r="ML30" s="273">
        <v>77581.09</v>
      </c>
      <c r="MM30" s="273">
        <v>68171.070000000007</v>
      </c>
      <c r="MN30" s="273">
        <v>7170.98</v>
      </c>
      <c r="MO30" s="273">
        <v>28296.93</v>
      </c>
      <c r="MP30" s="273">
        <v>6878.3700000000008</v>
      </c>
      <c r="MQ30" s="273">
        <v>205775.24</v>
      </c>
      <c r="MR30" s="273">
        <v>60139.929999999993</v>
      </c>
      <c r="MS30" s="273">
        <v>3151415.98</v>
      </c>
      <c r="MT30" s="273">
        <v>0</v>
      </c>
      <c r="MU30" s="273">
        <v>1681039.13</v>
      </c>
      <c r="MV30" s="273">
        <v>1020814.6699999999</v>
      </c>
      <c r="MW30" s="273">
        <v>198942.89</v>
      </c>
      <c r="MX30" s="273">
        <v>943819.78</v>
      </c>
      <c r="MY30" s="273">
        <v>1330001</v>
      </c>
      <c r="MZ30" s="273">
        <v>2019279.95</v>
      </c>
      <c r="NA30" s="273">
        <v>541479.48</v>
      </c>
      <c r="NB30" s="273">
        <v>93928.92</v>
      </c>
      <c r="NC30" s="273">
        <v>165913.42000000001</v>
      </c>
      <c r="ND30" s="273">
        <v>7823715.1300000008</v>
      </c>
      <c r="NE30" s="273">
        <v>3507307.38</v>
      </c>
      <c r="NF30" s="273">
        <v>83109.760000000009</v>
      </c>
      <c r="NG30" s="273">
        <v>596639.14</v>
      </c>
      <c r="NH30" s="273">
        <v>234975.78</v>
      </c>
      <c r="NI30" s="273">
        <v>595199.79999999993</v>
      </c>
      <c r="NJ30" s="273">
        <v>69250.5</v>
      </c>
      <c r="NK30" s="273">
        <v>15069.019999999999</v>
      </c>
      <c r="NL30" s="273">
        <v>144862.29000000004</v>
      </c>
      <c r="NM30" s="273">
        <v>45585.08</v>
      </c>
      <c r="NN30" s="273">
        <v>1247535.25</v>
      </c>
      <c r="NO30" s="273">
        <v>69597</v>
      </c>
      <c r="NP30" s="273">
        <v>4063748.7699999996</v>
      </c>
      <c r="NQ30" s="273">
        <v>50844.32</v>
      </c>
      <c r="NR30" s="273">
        <v>154230.49</v>
      </c>
      <c r="NS30" s="273">
        <v>91108.7</v>
      </c>
      <c r="NT30" s="273">
        <v>19369.28</v>
      </c>
      <c r="NU30" s="273">
        <v>1737.6</v>
      </c>
      <c r="NV30" s="273">
        <v>18224.560000000001</v>
      </c>
      <c r="NW30" s="273">
        <v>1580371.29</v>
      </c>
      <c r="NX30" s="273">
        <v>698842.41999999993</v>
      </c>
      <c r="NY30" s="273">
        <v>231842.75</v>
      </c>
      <c r="NZ30" s="273">
        <v>1157292.8</v>
      </c>
      <c r="OA30" s="273">
        <v>283587.3</v>
      </c>
      <c r="OB30" s="273">
        <v>2162354.85</v>
      </c>
      <c r="OC30" s="273">
        <v>195267.27</v>
      </c>
      <c r="OD30" s="273">
        <v>1037496.26</v>
      </c>
      <c r="OE30" s="273">
        <v>3222449.8199999994</v>
      </c>
      <c r="OF30" s="273">
        <v>67651.48000000001</v>
      </c>
      <c r="OG30" s="273">
        <v>13142070.17</v>
      </c>
      <c r="OH30" s="273">
        <v>561497.42999999993</v>
      </c>
      <c r="OI30" s="273">
        <v>1594962.15</v>
      </c>
      <c r="OJ30" s="273">
        <v>214579.34</v>
      </c>
      <c r="OK30" s="273">
        <v>56057.599999999999</v>
      </c>
      <c r="OL30" s="273">
        <v>428347.04</v>
      </c>
      <c r="OM30" s="273">
        <v>2801423</v>
      </c>
      <c r="ON30" s="273">
        <v>1415504.76</v>
      </c>
      <c r="OO30" s="273">
        <v>0</v>
      </c>
      <c r="OP30" s="273">
        <v>-343825.25</v>
      </c>
      <c r="OQ30" s="273">
        <v>137880.63</v>
      </c>
      <c r="OR30" s="273">
        <v>176332.43</v>
      </c>
      <c r="OS30" s="273">
        <v>415303.14</v>
      </c>
      <c r="OT30" s="273">
        <v>25224</v>
      </c>
      <c r="OU30" s="273">
        <v>19096.419999999998</v>
      </c>
      <c r="OV30" s="273">
        <v>47262</v>
      </c>
      <c r="OW30" s="273">
        <v>24519</v>
      </c>
      <c r="OX30" s="273">
        <v>5686846.7300000004</v>
      </c>
      <c r="OY30" s="273">
        <v>41289.949999999997</v>
      </c>
      <c r="OZ30" s="273">
        <v>43777.3</v>
      </c>
      <c r="PA30" s="273">
        <v>23747.329999999998</v>
      </c>
      <c r="PB30" s="273">
        <v>9886821.9000000004</v>
      </c>
      <c r="PC30" s="273">
        <v>247548</v>
      </c>
      <c r="PD30" s="273">
        <v>245516.18</v>
      </c>
      <c r="PE30" s="273">
        <v>24114.959999999999</v>
      </c>
      <c r="PF30" s="273">
        <v>517322.19000000006</v>
      </c>
      <c r="PG30" s="273">
        <v>0</v>
      </c>
      <c r="PH30" s="273">
        <v>295143.63</v>
      </c>
      <c r="PI30" s="273">
        <v>29724.44</v>
      </c>
      <c r="PJ30" s="273">
        <v>47612.34</v>
      </c>
      <c r="PK30" s="273">
        <v>404237.01</v>
      </c>
      <c r="PL30" s="273">
        <v>395060</v>
      </c>
      <c r="PM30" s="273">
        <v>105285.13</v>
      </c>
      <c r="PN30" s="273">
        <v>54002.400000000001</v>
      </c>
      <c r="PO30" s="273">
        <v>3054455.21</v>
      </c>
      <c r="PP30" s="273">
        <v>5915.57</v>
      </c>
      <c r="PQ30" s="273">
        <v>19702.669999999998</v>
      </c>
      <c r="PR30" s="273">
        <v>80090.7</v>
      </c>
      <c r="PS30" s="273">
        <v>130533.33</v>
      </c>
      <c r="PT30" s="273">
        <v>1243209.93</v>
      </c>
      <c r="PU30" s="273">
        <v>1924677.34</v>
      </c>
      <c r="PV30" s="273">
        <v>1226792.8999999999</v>
      </c>
      <c r="PW30" s="273">
        <v>0</v>
      </c>
      <c r="PX30" s="273">
        <v>58669.72</v>
      </c>
      <c r="PY30" s="273">
        <v>0</v>
      </c>
      <c r="PZ30" s="273">
        <v>29557.59</v>
      </c>
      <c r="QA30" s="273">
        <v>234683.25</v>
      </c>
      <c r="QB30" s="273">
        <v>7127.7800000000007</v>
      </c>
      <c r="QC30" s="273">
        <v>0</v>
      </c>
      <c r="QD30" s="273">
        <v>196759.80000000002</v>
      </c>
      <c r="QE30" s="273">
        <v>19318.95</v>
      </c>
      <c r="QF30" s="273">
        <v>0</v>
      </c>
      <c r="QG30" s="273">
        <v>90</v>
      </c>
      <c r="QH30" s="273">
        <v>1439203.3199999998</v>
      </c>
      <c r="QI30" s="273">
        <v>3274.76</v>
      </c>
      <c r="QJ30" s="273">
        <v>39089.29</v>
      </c>
      <c r="QK30" s="273">
        <v>18219.84</v>
      </c>
      <c r="QL30" s="273">
        <v>0</v>
      </c>
      <c r="QM30" s="273">
        <v>2269934.36</v>
      </c>
      <c r="QN30" s="273">
        <v>213488.12</v>
      </c>
      <c r="QO30" s="273">
        <v>32114.29</v>
      </c>
      <c r="QP30" s="273">
        <v>96201.58</v>
      </c>
      <c r="QQ30" s="273">
        <v>11177.79</v>
      </c>
      <c r="QR30" s="273">
        <v>0</v>
      </c>
      <c r="QS30" s="273">
        <v>0</v>
      </c>
      <c r="QT30" s="273">
        <v>23659092.600000001</v>
      </c>
      <c r="QU30" s="273">
        <v>7418.25</v>
      </c>
      <c r="QV30" s="273">
        <v>259418.53</v>
      </c>
      <c r="QW30" s="273">
        <v>14193.630000000001</v>
      </c>
      <c r="QX30" s="273">
        <v>125639.92</v>
      </c>
      <c r="QY30" s="273">
        <v>382996.42</v>
      </c>
      <c r="QZ30" s="273">
        <v>8397.5299999999988</v>
      </c>
      <c r="RA30" s="273">
        <v>0</v>
      </c>
      <c r="RB30" s="273">
        <v>106742</v>
      </c>
      <c r="RC30" s="273">
        <v>91756.409999999989</v>
      </c>
      <c r="RD30" s="273">
        <v>2814.37</v>
      </c>
      <c r="RE30" s="273">
        <v>15755.95</v>
      </c>
      <c r="RF30" s="273">
        <v>16200.62</v>
      </c>
      <c r="RG30" s="273">
        <v>71369.279999999999</v>
      </c>
      <c r="RH30" s="273">
        <v>133778.13999999998</v>
      </c>
      <c r="RI30" s="273">
        <v>2514.59</v>
      </c>
      <c r="RJ30" s="273">
        <v>35884.429999999993</v>
      </c>
      <c r="RK30" s="273">
        <v>482507.78</v>
      </c>
      <c r="RL30" s="273">
        <v>112044.45000000001</v>
      </c>
      <c r="RM30" s="273">
        <v>353851.18</v>
      </c>
      <c r="RN30" s="273">
        <v>6816.52</v>
      </c>
      <c r="RO30" s="273">
        <v>99057.180000000008</v>
      </c>
      <c r="RP30" s="273">
        <v>46281.39</v>
      </c>
      <c r="RQ30" s="273">
        <v>154770.17000000001</v>
      </c>
      <c r="RR30" s="273">
        <v>277103.25</v>
      </c>
      <c r="RS30" s="273">
        <v>61466.62</v>
      </c>
      <c r="RT30" s="273">
        <v>302457.48</v>
      </c>
      <c r="RU30" s="273">
        <v>52754.63</v>
      </c>
      <c r="RV30" s="273">
        <v>33584.17</v>
      </c>
      <c r="RW30" s="273">
        <v>18897.650000000001</v>
      </c>
      <c r="RX30" s="273">
        <v>11164.84</v>
      </c>
      <c r="RY30" s="273">
        <v>485185.10000000003</v>
      </c>
      <c r="RZ30" s="273">
        <v>2764.7</v>
      </c>
      <c r="SA30" s="273">
        <v>1765679.65</v>
      </c>
      <c r="SB30" s="273">
        <v>105741.98999999999</v>
      </c>
      <c r="SC30" s="273">
        <v>54363.85</v>
      </c>
      <c r="SD30" s="273">
        <v>50318.23</v>
      </c>
      <c r="SE30" s="273">
        <v>31265.550000000003</v>
      </c>
      <c r="SF30" s="273">
        <v>26461.49</v>
      </c>
      <c r="SG30" s="273">
        <v>50304.37</v>
      </c>
      <c r="SH30" s="273">
        <v>508928.53</v>
      </c>
      <c r="SI30" s="273">
        <v>118868.25</v>
      </c>
      <c r="SJ30" s="273">
        <v>1536078.88</v>
      </c>
      <c r="SK30" s="273">
        <v>193183.91</v>
      </c>
      <c r="SL30" s="273">
        <v>47007.91</v>
      </c>
      <c r="SM30" s="273">
        <v>952855.99</v>
      </c>
      <c r="SN30" s="273">
        <v>121920.86</v>
      </c>
      <c r="SO30" s="273">
        <v>127811.73000000001</v>
      </c>
      <c r="SP30" s="273">
        <v>784728.24</v>
      </c>
      <c r="SQ30" s="273">
        <v>317841.21000000002</v>
      </c>
      <c r="SR30" s="273">
        <v>32554.420000000002</v>
      </c>
      <c r="SS30" s="273">
        <v>184771.6</v>
      </c>
      <c r="ST30" s="273">
        <v>46472.549999999996</v>
      </c>
      <c r="SU30" s="273">
        <v>3194994.17</v>
      </c>
      <c r="SV30" s="273">
        <v>29271.629999999997</v>
      </c>
      <c r="SW30" s="273">
        <v>216411.85</v>
      </c>
      <c r="SX30" s="273">
        <v>186564.55</v>
      </c>
      <c r="SY30" s="273">
        <v>13898</v>
      </c>
      <c r="SZ30" s="273">
        <v>37114.04</v>
      </c>
      <c r="TA30" s="273">
        <v>266492.07999999996</v>
      </c>
      <c r="TB30" s="273">
        <v>361671.51999999996</v>
      </c>
      <c r="TC30" s="273">
        <v>109978.07999999999</v>
      </c>
      <c r="TD30" s="273">
        <v>79116.569999999992</v>
      </c>
      <c r="TE30" s="273">
        <v>94360.320000000007</v>
      </c>
      <c r="TF30" s="273">
        <v>10128.84</v>
      </c>
      <c r="TG30" s="273">
        <v>28670.48</v>
      </c>
      <c r="TH30" s="273">
        <v>73206.179999999993</v>
      </c>
      <c r="TI30" s="273">
        <v>4365562.6500000004</v>
      </c>
      <c r="TJ30" s="273">
        <v>65010.47</v>
      </c>
      <c r="TK30" s="273">
        <v>56267.08</v>
      </c>
      <c r="TL30" s="273">
        <v>339710.62</v>
      </c>
      <c r="TM30" s="273">
        <v>96256.34</v>
      </c>
      <c r="TN30" s="273">
        <v>27769.120000000003</v>
      </c>
      <c r="TO30" s="273">
        <v>8451.2799999999988</v>
      </c>
      <c r="TP30" s="273">
        <v>597317.57999999996</v>
      </c>
      <c r="TQ30" s="273">
        <v>131864.81</v>
      </c>
      <c r="TR30" s="273">
        <v>124858.15000000001</v>
      </c>
      <c r="TS30" s="273">
        <v>68651.73000000001</v>
      </c>
      <c r="TT30" s="273">
        <v>29346.36</v>
      </c>
      <c r="TU30" s="273">
        <v>8267.2199999999993</v>
      </c>
      <c r="TV30" s="273">
        <v>111697.58000000002</v>
      </c>
      <c r="TW30" s="273">
        <v>118255.7</v>
      </c>
      <c r="TX30" s="273">
        <v>89325.440000000002</v>
      </c>
      <c r="TY30" s="273">
        <v>936745.33000000007</v>
      </c>
      <c r="TZ30" s="273">
        <v>19599.440000000002</v>
      </c>
      <c r="UA30" s="273">
        <v>2216755.7000000002</v>
      </c>
      <c r="UB30" s="273">
        <v>279916.18</v>
      </c>
      <c r="UC30" s="273">
        <v>24289.35</v>
      </c>
      <c r="UD30" s="273">
        <v>92610.25</v>
      </c>
      <c r="UE30" s="273">
        <v>28976061.470000003</v>
      </c>
      <c r="UF30" s="273">
        <v>13681.38</v>
      </c>
      <c r="UG30" s="273">
        <v>11252.74</v>
      </c>
      <c r="UH30" s="273">
        <v>126935.37</v>
      </c>
      <c r="UI30" s="273">
        <v>432389.39</v>
      </c>
      <c r="UJ30" s="273">
        <v>638239.5</v>
      </c>
      <c r="UK30" s="273">
        <v>391511.95999999996</v>
      </c>
      <c r="UL30" s="273">
        <v>44790.57</v>
      </c>
      <c r="UM30" s="273">
        <v>128517.52</v>
      </c>
      <c r="UN30" s="273">
        <v>122213.14000000001</v>
      </c>
      <c r="UO30" s="273">
        <v>804348.35</v>
      </c>
      <c r="UP30" s="273">
        <v>3110312.3600000003</v>
      </c>
      <c r="UQ30" s="273">
        <v>71499.42</v>
      </c>
      <c r="UR30" s="273">
        <v>861205.05</v>
      </c>
      <c r="US30" s="273">
        <v>1906445.87</v>
      </c>
      <c r="UT30" s="273">
        <v>528629.88</v>
      </c>
      <c r="UU30" s="273">
        <v>104013.57999999999</v>
      </c>
      <c r="UV30" s="273">
        <v>311270.57</v>
      </c>
      <c r="UW30" s="273">
        <v>29511.360000000001</v>
      </c>
      <c r="UX30" s="273">
        <v>151934.78999999998</v>
      </c>
      <c r="UY30" s="273">
        <v>122395.57999999999</v>
      </c>
      <c r="UZ30" s="273">
        <v>252903.02</v>
      </c>
      <c r="VA30" s="273">
        <v>282666.26</v>
      </c>
      <c r="VB30" s="273">
        <v>242163.87999999998</v>
      </c>
      <c r="VC30" s="273">
        <v>202769.77</v>
      </c>
      <c r="VD30" s="273">
        <v>13280.93</v>
      </c>
      <c r="VE30" s="273">
        <v>54327.32</v>
      </c>
      <c r="VF30" s="273">
        <v>40847.19</v>
      </c>
      <c r="VG30" s="273">
        <v>26860.57</v>
      </c>
      <c r="VH30" s="273">
        <v>435063.33</v>
      </c>
      <c r="VI30" s="273">
        <v>72357.59</v>
      </c>
      <c r="VJ30" s="273">
        <v>50902.13</v>
      </c>
      <c r="VK30" s="273">
        <v>110537.03</v>
      </c>
      <c r="VL30" s="273">
        <v>525863.66</v>
      </c>
      <c r="VM30" s="273">
        <v>126571.28</v>
      </c>
      <c r="VN30" s="273">
        <v>94069.17</v>
      </c>
      <c r="VO30" s="273">
        <v>13123.51</v>
      </c>
      <c r="VP30" s="273">
        <v>578394.48</v>
      </c>
      <c r="VQ30" s="273">
        <v>171235.26</v>
      </c>
      <c r="VR30" s="273">
        <v>158716.20000000001</v>
      </c>
      <c r="VS30" s="273">
        <v>110285.08</v>
      </c>
      <c r="VT30" s="273">
        <v>499017.02</v>
      </c>
      <c r="VU30" s="273">
        <v>710245.24</v>
      </c>
      <c r="VV30" s="273">
        <v>54623.53</v>
      </c>
      <c r="VW30" s="273">
        <v>437427.82500000001</v>
      </c>
      <c r="VX30" s="273">
        <v>61482.879999999997</v>
      </c>
      <c r="VY30" s="273">
        <v>166260.24</v>
      </c>
      <c r="VZ30" s="273">
        <v>150676.68000000002</v>
      </c>
      <c r="WA30" s="273">
        <v>4584957.07</v>
      </c>
      <c r="WB30" s="273">
        <v>36245.96</v>
      </c>
      <c r="WC30" s="273">
        <v>193673.79</v>
      </c>
      <c r="WD30" s="273">
        <v>874666</v>
      </c>
      <c r="WE30" s="273">
        <v>119586.97</v>
      </c>
      <c r="WF30" s="273">
        <v>27312.14</v>
      </c>
      <c r="WG30" s="273">
        <v>35412.75</v>
      </c>
      <c r="WH30" s="273">
        <v>565122.68000000005</v>
      </c>
      <c r="WI30" s="273">
        <v>19789.84</v>
      </c>
      <c r="WJ30" s="273">
        <v>51741.710000000006</v>
      </c>
      <c r="WK30" s="273">
        <v>154006.38</v>
      </c>
      <c r="WL30" s="273">
        <v>56213.72</v>
      </c>
      <c r="WM30" s="273">
        <v>427231.21</v>
      </c>
      <c r="WN30" s="273">
        <v>179010.12</v>
      </c>
      <c r="WO30" s="273">
        <v>68402.7</v>
      </c>
      <c r="WP30" s="273">
        <v>229767.57</v>
      </c>
      <c r="WQ30" s="273">
        <v>345643.45</v>
      </c>
      <c r="WR30" s="273">
        <v>539503.32999999996</v>
      </c>
      <c r="WS30" s="273">
        <v>58762.559999999998</v>
      </c>
      <c r="WT30" s="273">
        <v>10535.6</v>
      </c>
      <c r="WU30" s="273">
        <v>686348.09</v>
      </c>
      <c r="WV30" s="273">
        <v>6251.88</v>
      </c>
      <c r="WW30" s="273">
        <v>0</v>
      </c>
      <c r="WX30" s="273">
        <v>501713.36</v>
      </c>
      <c r="WY30" s="273">
        <v>0</v>
      </c>
      <c r="WZ30" s="273">
        <v>49323.240000000005</v>
      </c>
      <c r="XA30" s="273">
        <v>75283.710000000006</v>
      </c>
      <c r="XB30" s="273">
        <v>13974.77</v>
      </c>
      <c r="XC30" s="273">
        <v>769792.76</v>
      </c>
      <c r="XD30" s="273">
        <v>43027.89</v>
      </c>
      <c r="XE30" s="273">
        <v>1716.68</v>
      </c>
      <c r="XF30" s="273">
        <v>2756</v>
      </c>
      <c r="XG30" s="273">
        <v>29706.16</v>
      </c>
      <c r="XH30" s="273">
        <v>4263324.75</v>
      </c>
      <c r="XI30" s="273">
        <v>36514.47</v>
      </c>
      <c r="XJ30" s="273">
        <v>23210.010000000002</v>
      </c>
      <c r="XK30" s="273">
        <v>289001.71999999997</v>
      </c>
      <c r="XL30" s="273">
        <v>25216.920000000002</v>
      </c>
      <c r="XM30" s="273">
        <v>56730.759999999995</v>
      </c>
      <c r="XN30" s="273">
        <v>157773.13999999998</v>
      </c>
      <c r="XO30" s="273">
        <v>67292.429999999993</v>
      </c>
      <c r="XP30" s="273">
        <v>10920.53</v>
      </c>
      <c r="XQ30" s="273">
        <v>37448.410000000003</v>
      </c>
      <c r="XR30" s="273">
        <v>78522.509999999995</v>
      </c>
      <c r="XS30" s="273">
        <v>17345.91</v>
      </c>
      <c r="XT30" s="273">
        <v>10942.460000000001</v>
      </c>
      <c r="XU30" s="273">
        <v>12664.01</v>
      </c>
      <c r="XV30" s="273">
        <v>24605.14</v>
      </c>
      <c r="XW30" s="273">
        <v>11816.54</v>
      </c>
      <c r="XX30" s="273">
        <v>20272.3</v>
      </c>
      <c r="XY30" s="273">
        <v>22858.97</v>
      </c>
      <c r="XZ30" s="273">
        <v>10282.98</v>
      </c>
      <c r="YA30" s="273">
        <v>29661.409999999996</v>
      </c>
      <c r="YB30" s="273">
        <v>28826.16</v>
      </c>
      <c r="YC30" s="273">
        <v>11762.509999999998</v>
      </c>
      <c r="YD30" s="273">
        <v>10107.4</v>
      </c>
      <c r="YE30" s="273">
        <v>7956743.9199999999</v>
      </c>
      <c r="YF30" s="273">
        <v>86481.36</v>
      </c>
      <c r="YG30" s="273">
        <v>207031.89</v>
      </c>
      <c r="YH30" s="273">
        <v>106903.76999999999</v>
      </c>
      <c r="YI30" s="273">
        <v>1274547.2099999997</v>
      </c>
      <c r="YJ30" s="273">
        <v>506419.95999999996</v>
      </c>
      <c r="YK30" s="273">
        <v>337582.30000000005</v>
      </c>
      <c r="YL30" s="273">
        <v>135427.1948</v>
      </c>
      <c r="YM30" s="273">
        <v>11732.36</v>
      </c>
      <c r="YN30" s="273">
        <v>607769.35000000009</v>
      </c>
      <c r="YO30" s="273">
        <v>120344.83</v>
      </c>
      <c r="YP30" s="273">
        <v>84469.67</v>
      </c>
      <c r="YQ30" s="273">
        <v>556436.03</v>
      </c>
      <c r="YR30" s="273">
        <v>115642.59</v>
      </c>
      <c r="YS30" s="273">
        <v>69708.52</v>
      </c>
      <c r="YT30" s="273">
        <v>96087.700000000012</v>
      </c>
      <c r="YU30" s="273">
        <v>22443.87</v>
      </c>
      <c r="YV30" s="273">
        <v>419362.86</v>
      </c>
      <c r="YW30" s="273">
        <v>46863.14</v>
      </c>
      <c r="YX30" s="273">
        <v>117132.74</v>
      </c>
      <c r="YY30" s="273">
        <v>3106362.71</v>
      </c>
      <c r="YZ30" s="273">
        <v>232621.37</v>
      </c>
      <c r="ZA30" s="273">
        <v>66663.58</v>
      </c>
      <c r="ZB30" s="273">
        <v>145774.65</v>
      </c>
      <c r="ZC30" s="273">
        <v>6312631.7199999997</v>
      </c>
      <c r="ZD30" s="273">
        <v>138662.68</v>
      </c>
      <c r="ZE30" s="273">
        <v>410575.30999999994</v>
      </c>
      <c r="ZF30" s="273">
        <v>32151.53</v>
      </c>
      <c r="ZG30" s="273">
        <v>25610.34</v>
      </c>
      <c r="ZH30" s="273">
        <v>10745.539999999999</v>
      </c>
      <c r="ZI30" s="273">
        <v>6427.4800000000005</v>
      </c>
      <c r="ZJ30" s="273">
        <v>115845.41</v>
      </c>
      <c r="ZK30" s="273">
        <v>2735438.0300000003</v>
      </c>
      <c r="ZL30" s="273">
        <v>176208.16</v>
      </c>
      <c r="ZM30" s="273">
        <v>1343.6100000000001</v>
      </c>
      <c r="ZN30" s="273">
        <v>380813.76</v>
      </c>
      <c r="ZO30" s="273">
        <v>563352.01</v>
      </c>
      <c r="ZP30" s="273">
        <v>280708.03999999998</v>
      </c>
      <c r="ZQ30" s="273">
        <v>4316.32</v>
      </c>
      <c r="ZR30" s="273">
        <v>57025</v>
      </c>
      <c r="ZS30" s="273">
        <v>305481.95999999996</v>
      </c>
      <c r="ZT30" s="273">
        <v>22542.23</v>
      </c>
      <c r="ZU30" s="273">
        <v>79648.7</v>
      </c>
      <c r="ZV30" s="273">
        <v>1766.48</v>
      </c>
      <c r="ZW30" s="273">
        <v>63553.350000000006</v>
      </c>
      <c r="ZX30" s="273">
        <v>121560.82</v>
      </c>
      <c r="ZY30" s="273">
        <v>15393.650000000001</v>
      </c>
      <c r="ZZ30" s="273">
        <v>35505.01</v>
      </c>
      <c r="AAA30" s="273">
        <v>141721.32199999999</v>
      </c>
      <c r="AAB30" s="273">
        <v>1051303.8700000001</v>
      </c>
      <c r="AAC30" s="273">
        <v>42786.090000000004</v>
      </c>
      <c r="AAD30" s="273">
        <v>898.71</v>
      </c>
      <c r="AAE30" s="273">
        <v>52104.94</v>
      </c>
      <c r="AAF30" s="273">
        <v>15623.86</v>
      </c>
      <c r="AAG30" s="273">
        <v>7808.51</v>
      </c>
      <c r="AAH30" s="273">
        <v>8349</v>
      </c>
      <c r="AAI30" s="273">
        <v>54671.600000000006</v>
      </c>
      <c r="AAJ30" s="273">
        <v>99507.26999999999</v>
      </c>
      <c r="AAK30" s="273">
        <v>838470.92</v>
      </c>
      <c r="AAL30" s="273">
        <v>708716.1</v>
      </c>
      <c r="AAM30" s="273">
        <v>294989.95999999996</v>
      </c>
      <c r="AAN30" s="273">
        <v>14268.76</v>
      </c>
      <c r="AAO30" s="273">
        <v>4481399.46</v>
      </c>
      <c r="AAP30" s="273">
        <v>1340.82</v>
      </c>
      <c r="AAQ30" s="273">
        <v>192508.09</v>
      </c>
      <c r="AAR30" s="273">
        <v>5584.51</v>
      </c>
      <c r="AAS30" s="273">
        <v>23803.89</v>
      </c>
      <c r="AAT30" s="273">
        <v>25459.57</v>
      </c>
      <c r="AAU30" s="273">
        <v>1564.76</v>
      </c>
      <c r="AAV30" s="273">
        <v>606247.85</v>
      </c>
      <c r="AAW30" s="273">
        <v>3086506.66</v>
      </c>
      <c r="AAX30" s="273">
        <v>497522.25000000006</v>
      </c>
      <c r="AAY30" s="273">
        <v>8576.5499999999993</v>
      </c>
      <c r="AAZ30" s="273">
        <v>64523.360000000001</v>
      </c>
      <c r="ABA30" s="273">
        <v>27008.159999999996</v>
      </c>
      <c r="ABB30" s="273">
        <v>5385.35</v>
      </c>
      <c r="ABC30" s="273">
        <v>154078.17000000001</v>
      </c>
      <c r="ABD30" s="273">
        <v>18184.77</v>
      </c>
      <c r="ABE30" s="273">
        <v>2765.12</v>
      </c>
      <c r="ABF30" s="273">
        <v>53088.100000000006</v>
      </c>
      <c r="ABG30" s="273">
        <v>9942.1400000000012</v>
      </c>
      <c r="ABH30" s="273">
        <v>818902.40000000014</v>
      </c>
      <c r="ABI30" s="273">
        <v>186403.21999999997</v>
      </c>
      <c r="ABJ30" s="273">
        <v>93346.58</v>
      </c>
      <c r="ABK30" s="273">
        <v>112891.48000000001</v>
      </c>
      <c r="ABL30" s="273">
        <v>14526.68</v>
      </c>
      <c r="ABM30" s="273">
        <v>35075.020000000004</v>
      </c>
      <c r="ABN30" s="273">
        <v>0</v>
      </c>
      <c r="ABO30" s="273">
        <v>3789465.6000000001</v>
      </c>
      <c r="ABP30" s="273">
        <v>140862.26</v>
      </c>
      <c r="ABQ30" s="273">
        <v>319106.2</v>
      </c>
      <c r="ABR30" s="273">
        <v>124568.56</v>
      </c>
      <c r="ABS30" s="273">
        <v>0</v>
      </c>
      <c r="ABT30" s="273">
        <v>0</v>
      </c>
      <c r="ABU30" s="273">
        <v>0</v>
      </c>
      <c r="ABV30" s="273">
        <v>0</v>
      </c>
      <c r="ABW30" s="273">
        <v>0</v>
      </c>
      <c r="ABX30" s="273">
        <v>6550274.4699999997</v>
      </c>
      <c r="ABY30" s="273">
        <v>614092.84</v>
      </c>
      <c r="ABZ30" s="273">
        <v>277516.39</v>
      </c>
      <c r="ACA30" s="273">
        <v>919262</v>
      </c>
      <c r="ACB30" s="273">
        <v>80457.8</v>
      </c>
      <c r="ACC30" s="273">
        <v>297230.88</v>
      </c>
      <c r="ACD30" s="273">
        <v>0</v>
      </c>
      <c r="ACE30" s="273">
        <v>169615.96000000002</v>
      </c>
      <c r="ACF30" s="273">
        <v>57273.240000000005</v>
      </c>
      <c r="ACG30" s="273">
        <v>3245232.54</v>
      </c>
      <c r="ACH30" s="273">
        <v>365780.76</v>
      </c>
      <c r="ACI30" s="273">
        <v>205082.28</v>
      </c>
      <c r="ACJ30" s="273">
        <v>38873.050000000003</v>
      </c>
      <c r="ACK30" s="273">
        <v>1454.56</v>
      </c>
      <c r="ACL30" s="273">
        <v>0</v>
      </c>
      <c r="ACM30" s="273">
        <v>0</v>
      </c>
      <c r="ACN30" s="273">
        <v>59347.5</v>
      </c>
      <c r="ACO30" s="273">
        <v>0</v>
      </c>
      <c r="ACP30" s="273">
        <v>777892.29999999993</v>
      </c>
      <c r="ACQ30" s="273">
        <v>0</v>
      </c>
      <c r="ACR30" s="273">
        <v>0</v>
      </c>
      <c r="ACS30" s="273">
        <v>0</v>
      </c>
      <c r="ACT30" s="273">
        <v>1635981.6800000002</v>
      </c>
      <c r="ACU30" s="273">
        <v>-609856.47</v>
      </c>
      <c r="ACV30" s="273">
        <v>0</v>
      </c>
      <c r="ACW30" s="273">
        <v>27919</v>
      </c>
      <c r="ACX30" s="273">
        <v>333484.79999999999</v>
      </c>
      <c r="ACY30" s="273">
        <v>0</v>
      </c>
      <c r="ACZ30" s="273">
        <v>113589.9</v>
      </c>
      <c r="ADA30" s="273">
        <v>46594.65</v>
      </c>
      <c r="ADB30" s="273">
        <v>0</v>
      </c>
      <c r="ADC30" s="273">
        <v>45</v>
      </c>
      <c r="ADD30" s="273">
        <v>17223.5</v>
      </c>
      <c r="ADE30" s="273">
        <v>0</v>
      </c>
      <c r="ADF30" s="273">
        <v>1680510.92</v>
      </c>
      <c r="ADG30" s="273">
        <v>701403.58000000007</v>
      </c>
      <c r="ADH30" s="273">
        <v>5865.52</v>
      </c>
      <c r="ADI30" s="273">
        <v>210919.15</v>
      </c>
      <c r="ADJ30" s="273">
        <v>0</v>
      </c>
      <c r="ADK30" s="273">
        <v>720429.78</v>
      </c>
      <c r="ADL30" s="273">
        <v>65490.770000000004</v>
      </c>
      <c r="ADM30" s="273">
        <v>143667.01</v>
      </c>
      <c r="ADN30" s="273">
        <v>183419.94</v>
      </c>
      <c r="ADO30" s="273">
        <v>18859391.190000001</v>
      </c>
      <c r="ADP30" s="273">
        <v>0</v>
      </c>
      <c r="ADQ30" s="273">
        <v>0</v>
      </c>
      <c r="ADR30" s="273">
        <v>0</v>
      </c>
      <c r="ADS30" s="273">
        <v>0</v>
      </c>
      <c r="ADT30" s="273">
        <v>144845.97</v>
      </c>
      <c r="ADU30" s="273">
        <v>0</v>
      </c>
      <c r="ADV30" s="273">
        <v>4690148.9499999993</v>
      </c>
      <c r="ADW30" s="273">
        <v>0</v>
      </c>
      <c r="ADX30" s="273">
        <v>0</v>
      </c>
      <c r="ADY30" s="273">
        <v>1439850.7400000002</v>
      </c>
      <c r="ADZ30" s="273">
        <v>102983.44</v>
      </c>
      <c r="AEA30" s="273">
        <v>125894.34</v>
      </c>
      <c r="AEB30" s="273">
        <v>172580.33</v>
      </c>
      <c r="AEC30" s="273">
        <v>403170.89</v>
      </c>
      <c r="AED30" s="273">
        <v>57383.5</v>
      </c>
      <c r="AEE30" s="273">
        <v>111055.26999999999</v>
      </c>
      <c r="AEF30" s="273">
        <v>99473.040000000008</v>
      </c>
      <c r="AEG30" s="273">
        <v>147353.26</v>
      </c>
      <c r="AEH30" s="273">
        <v>29247.739999999998</v>
      </c>
      <c r="AEI30" s="273">
        <v>1125053.26</v>
      </c>
      <c r="AEJ30" s="273">
        <v>4061941.4</v>
      </c>
      <c r="AEK30" s="273">
        <v>0</v>
      </c>
      <c r="AEL30" s="273">
        <v>258937.84999999998</v>
      </c>
      <c r="AEM30" s="273">
        <v>68860.679999999993</v>
      </c>
      <c r="AEN30" s="273">
        <v>373397.18</v>
      </c>
      <c r="AEO30" s="273">
        <v>251397.08</v>
      </c>
      <c r="AEP30" s="273">
        <v>342011.1</v>
      </c>
      <c r="AEQ30" s="273">
        <v>0</v>
      </c>
      <c r="AER30" s="273">
        <v>629835.17999999993</v>
      </c>
      <c r="AES30" s="273">
        <v>38821331.850000009</v>
      </c>
      <c r="AET30" s="273">
        <v>1957.65</v>
      </c>
      <c r="AEU30" s="273">
        <v>78461.69</v>
      </c>
      <c r="AEV30" s="273">
        <v>7849.3099999999995</v>
      </c>
      <c r="AEW30" s="273">
        <v>11223.8</v>
      </c>
      <c r="AEX30" s="273">
        <v>322640.42000000004</v>
      </c>
      <c r="AEY30" s="273">
        <v>11372.29</v>
      </c>
      <c r="AEZ30" s="273">
        <v>25567.040000000001</v>
      </c>
      <c r="AFA30" s="273">
        <v>24648.2</v>
      </c>
      <c r="AFB30" s="273">
        <v>14367.32</v>
      </c>
      <c r="AFC30" s="273">
        <v>410071.26</v>
      </c>
      <c r="AFD30" s="273">
        <v>161519.28</v>
      </c>
      <c r="AFE30" s="273">
        <v>16489.03</v>
      </c>
      <c r="AFF30" s="273">
        <v>14357.95</v>
      </c>
      <c r="AFG30" s="273">
        <v>5838.9</v>
      </c>
      <c r="AFH30" s="273">
        <v>4331.6099999999997</v>
      </c>
      <c r="AFI30" s="273">
        <v>1809.54</v>
      </c>
      <c r="AFJ30" s="273">
        <v>2168.61</v>
      </c>
      <c r="AFK30" s="273">
        <v>0</v>
      </c>
      <c r="AFL30" s="273">
        <v>21239.41</v>
      </c>
      <c r="AFM30" s="273">
        <v>0</v>
      </c>
      <c r="AFN30" s="273">
        <v>3166.14</v>
      </c>
      <c r="AFO30" s="273">
        <v>3973.2999999999997</v>
      </c>
      <c r="AFP30" s="273">
        <v>3510718.19</v>
      </c>
      <c r="AFQ30" s="273">
        <v>19807.5</v>
      </c>
      <c r="AFR30" s="273">
        <v>19354.68</v>
      </c>
      <c r="AFS30" s="273">
        <v>36948.129999999997</v>
      </c>
      <c r="AFT30" s="273">
        <v>35281.08</v>
      </c>
      <c r="AFU30" s="273">
        <v>21228.99</v>
      </c>
      <c r="AFV30" s="273">
        <v>0</v>
      </c>
      <c r="AFW30" s="273">
        <v>31974.420000000002</v>
      </c>
      <c r="AFX30" s="273">
        <v>24666.17</v>
      </c>
      <c r="AFY30" s="273">
        <v>5956.11</v>
      </c>
      <c r="AFZ30" s="273">
        <v>75600.45</v>
      </c>
      <c r="AGA30" s="273">
        <v>35698.32</v>
      </c>
      <c r="AGB30" s="273">
        <v>2120278.1799999997</v>
      </c>
      <c r="AGC30" s="273">
        <v>501169.86</v>
      </c>
      <c r="AGD30" s="273">
        <v>21518.499999999996</v>
      </c>
      <c r="AGE30" s="273">
        <v>223454.65</v>
      </c>
      <c r="AGF30" s="273">
        <v>110133.15000000001</v>
      </c>
      <c r="AGG30" s="273">
        <v>2198.0100000000002</v>
      </c>
      <c r="AGH30" s="273">
        <v>4631.58</v>
      </c>
      <c r="AGI30" s="273">
        <v>14713.22</v>
      </c>
      <c r="AGJ30" s="273">
        <v>-95524.43</v>
      </c>
      <c r="AGK30" s="273">
        <v>17838.660000000003</v>
      </c>
      <c r="AGL30" s="273">
        <v>7313.28</v>
      </c>
      <c r="AGM30" s="273">
        <v>410139.20999999996</v>
      </c>
      <c r="AGN30" s="273">
        <v>140145.49</v>
      </c>
      <c r="AGO30" s="273">
        <v>1866.54</v>
      </c>
      <c r="AGP30" s="273">
        <v>2478.81</v>
      </c>
      <c r="AGQ30" s="273">
        <v>2123.1</v>
      </c>
      <c r="AGR30" s="273">
        <v>3529.8</v>
      </c>
      <c r="AGS30" s="273">
        <v>1089.33</v>
      </c>
      <c r="AGT30" s="273">
        <v>1273.92</v>
      </c>
      <c r="AGU30" s="273">
        <v>1056588.77</v>
      </c>
      <c r="AGV30" s="273">
        <v>432450.46</v>
      </c>
      <c r="AGW30" s="273">
        <v>80883</v>
      </c>
      <c r="AGX30" s="273">
        <v>71111.53</v>
      </c>
      <c r="AGY30" s="273">
        <v>2315506.35</v>
      </c>
      <c r="AGZ30" s="273">
        <v>97458.2</v>
      </c>
      <c r="AHA30" s="273">
        <v>77467.19</v>
      </c>
      <c r="AHB30" s="273">
        <v>87887.540000000008</v>
      </c>
      <c r="AHC30" s="273">
        <v>109337.55</v>
      </c>
      <c r="AHD30" s="273">
        <v>18321.79</v>
      </c>
      <c r="AHE30" s="273">
        <v>122733.18999999999</v>
      </c>
      <c r="AHF30" s="273">
        <v>316277.15000000002</v>
      </c>
      <c r="AHG30" s="273">
        <v>131512.29999999999</v>
      </c>
      <c r="AHH30" s="273">
        <v>166535.70000000001</v>
      </c>
      <c r="AHI30" s="273">
        <v>46099.97</v>
      </c>
      <c r="AHJ30" s="273">
        <v>2962978.22</v>
      </c>
      <c r="AHK30" s="273">
        <v>238976.87000000002</v>
      </c>
      <c r="AHL30" s="273">
        <v>353753.07</v>
      </c>
      <c r="AHM30" s="273">
        <v>34412.89</v>
      </c>
      <c r="AHN30" s="273">
        <v>47875.479999999996</v>
      </c>
      <c r="AHO30" s="273">
        <v>29665.86</v>
      </c>
      <c r="AHP30" s="273">
        <v>232118.2</v>
      </c>
      <c r="AHQ30" s="294">
        <v>11716.43</v>
      </c>
      <c r="AHR30" s="327">
        <v>14851.480000000001</v>
      </c>
      <c r="AHS30" s="294">
        <f t="shared" si="18"/>
        <v>691010929.2317996</v>
      </c>
      <c r="AHT30" s="271" t="b">
        <f t="shared" si="1"/>
        <v>1</v>
      </c>
      <c r="AHU30" s="271" t="s">
        <v>663</v>
      </c>
    </row>
    <row r="31" spans="1:905" ht="23.4" customHeight="1" x14ac:dyDescent="0.8">
      <c r="B31" s="270" t="s">
        <v>41</v>
      </c>
      <c r="C31" s="271" t="s">
        <v>42</v>
      </c>
      <c r="D31" s="273">
        <v>72666268.189999983</v>
      </c>
      <c r="E31" s="273">
        <v>44162873.130000003</v>
      </c>
      <c r="F31" s="273">
        <v>35313913.730000004</v>
      </c>
      <c r="G31" s="273">
        <v>15041948.640000001</v>
      </c>
      <c r="H31" s="273">
        <v>33562206.890000001</v>
      </c>
      <c r="I31" s="273">
        <v>18673031.329999998</v>
      </c>
      <c r="J31" s="273">
        <v>49870903.75</v>
      </c>
      <c r="K31" s="273">
        <v>37399539.439999998</v>
      </c>
      <c r="L31" s="273">
        <v>26500378.290000003</v>
      </c>
      <c r="M31" s="273">
        <v>23484897.199999999</v>
      </c>
      <c r="N31" s="273">
        <v>9818013.2599999998</v>
      </c>
      <c r="O31" s="273">
        <v>12744164.77</v>
      </c>
      <c r="P31" s="273">
        <v>38256967.810000002</v>
      </c>
      <c r="Q31" s="273">
        <v>13921867.300000001</v>
      </c>
      <c r="R31" s="273">
        <v>13115679.93</v>
      </c>
      <c r="S31" s="273">
        <v>32277103.609999999</v>
      </c>
      <c r="T31" s="273">
        <v>21251638.469999999</v>
      </c>
      <c r="U31" s="273">
        <v>12045381.690000001</v>
      </c>
      <c r="V31" s="273">
        <v>86114311.819999993</v>
      </c>
      <c r="W31" s="273">
        <v>22561662.91</v>
      </c>
      <c r="X31" s="273">
        <v>14234381.33</v>
      </c>
      <c r="Y31" s="273">
        <v>41857501.289999992</v>
      </c>
      <c r="Z31" s="273">
        <v>23266740.130000003</v>
      </c>
      <c r="AA31" s="273">
        <v>32587024.5</v>
      </c>
      <c r="AB31" s="273">
        <v>6378518.5</v>
      </c>
      <c r="AC31" s="273">
        <v>21816067.5</v>
      </c>
      <c r="AD31" s="273">
        <v>50753435.189999998</v>
      </c>
      <c r="AE31" s="273">
        <v>12073032.630000001</v>
      </c>
      <c r="AF31" s="273">
        <v>24930389.960000001</v>
      </c>
      <c r="AG31" s="273">
        <v>30282354.960000001</v>
      </c>
      <c r="AH31" s="273">
        <v>62695764.32</v>
      </c>
      <c r="AI31" s="273">
        <v>22905547.460000001</v>
      </c>
      <c r="AJ31" s="273">
        <v>15652493.52</v>
      </c>
      <c r="AK31" s="273">
        <v>5889409.0599999996</v>
      </c>
      <c r="AL31" s="273">
        <v>20188152.66</v>
      </c>
      <c r="AM31" s="273">
        <v>21496522.829999998</v>
      </c>
      <c r="AN31" s="273">
        <v>21767335.949999999</v>
      </c>
      <c r="AO31" s="273">
        <v>14644013.950000001</v>
      </c>
      <c r="AP31" s="273">
        <v>14066368.039999999</v>
      </c>
      <c r="AQ31" s="273">
        <v>10739503.67</v>
      </c>
      <c r="AR31" s="273">
        <v>11684960.890000001</v>
      </c>
      <c r="AS31" s="273">
        <v>4251356.1099999994</v>
      </c>
      <c r="AT31" s="273">
        <v>10726688.77</v>
      </c>
      <c r="AU31" s="273">
        <v>6782609.1499999994</v>
      </c>
      <c r="AV31" s="273">
        <v>5504549.7999999998</v>
      </c>
      <c r="AW31" s="273">
        <v>3042462.63</v>
      </c>
      <c r="AX31" s="273">
        <v>24960676.370000001</v>
      </c>
      <c r="AY31" s="273">
        <v>45828889.729999997</v>
      </c>
      <c r="AZ31" s="273">
        <v>5483272.2699999996</v>
      </c>
      <c r="BA31" s="273">
        <v>9996405.1899999995</v>
      </c>
      <c r="BB31" s="273">
        <v>8838214.8300000001</v>
      </c>
      <c r="BC31" s="273">
        <v>3824972.76</v>
      </c>
      <c r="BD31" s="273">
        <v>2885733.71</v>
      </c>
      <c r="BE31" s="273">
        <v>4978309.93</v>
      </c>
      <c r="BF31" s="273">
        <v>13537647.640000001</v>
      </c>
      <c r="BG31" s="273">
        <v>4555050</v>
      </c>
      <c r="BH31" s="273">
        <v>10477920.75</v>
      </c>
      <c r="BI31" s="273">
        <v>24068574.07</v>
      </c>
      <c r="BJ31" s="273">
        <v>8664325.620000001</v>
      </c>
      <c r="BK31" s="273">
        <v>24510110.550000001</v>
      </c>
      <c r="BL31" s="273">
        <v>5621582.25</v>
      </c>
      <c r="BM31" s="273">
        <v>24699268.380000003</v>
      </c>
      <c r="BN31" s="273">
        <v>20830456.699999999</v>
      </c>
      <c r="BO31" s="273">
        <v>9727614.9100000001</v>
      </c>
      <c r="BP31" s="273">
        <v>12987618.640000001</v>
      </c>
      <c r="BQ31" s="273">
        <v>7061969.9900000002</v>
      </c>
      <c r="BR31" s="273">
        <v>25956943.09</v>
      </c>
      <c r="BS31" s="273">
        <v>20649930.009999998</v>
      </c>
      <c r="BT31" s="273">
        <v>26679824.050000001</v>
      </c>
      <c r="BU31" s="273">
        <v>41097123.469999999</v>
      </c>
      <c r="BV31" s="273">
        <v>29935007.030000001</v>
      </c>
      <c r="BW31" s="273">
        <v>22876975.650000002</v>
      </c>
      <c r="BX31" s="273">
        <v>3894872.91</v>
      </c>
      <c r="BY31" s="273">
        <v>14325812.880000001</v>
      </c>
      <c r="BZ31" s="273">
        <v>10658608.779999999</v>
      </c>
      <c r="CA31" s="273">
        <v>5197300.4099999992</v>
      </c>
      <c r="CB31" s="273">
        <v>10731359.040000001</v>
      </c>
      <c r="CC31" s="273">
        <v>15976909.32</v>
      </c>
      <c r="CD31" s="273">
        <v>5658641.4199999999</v>
      </c>
      <c r="CE31" s="273">
        <v>9802639.4400000013</v>
      </c>
      <c r="CF31" s="273">
        <v>5521622.8600000003</v>
      </c>
      <c r="CG31" s="273">
        <v>107157402.42</v>
      </c>
      <c r="CH31" s="273">
        <v>9612688.0799999982</v>
      </c>
      <c r="CI31" s="273">
        <v>15126934.609999999</v>
      </c>
      <c r="CJ31" s="273">
        <v>9578990.2899999991</v>
      </c>
      <c r="CK31" s="273">
        <v>14712558.23</v>
      </c>
      <c r="CL31" s="273">
        <v>15700681.98</v>
      </c>
      <c r="CM31" s="273">
        <v>13049337.489999998</v>
      </c>
      <c r="CN31" s="273">
        <v>16820942.149999999</v>
      </c>
      <c r="CO31" s="273">
        <v>4845256.03</v>
      </c>
      <c r="CP31" s="273">
        <v>26365689.850000001</v>
      </c>
      <c r="CQ31" s="273">
        <v>9633592.25</v>
      </c>
      <c r="CR31" s="273">
        <v>18284596.699999999</v>
      </c>
      <c r="CS31" s="273">
        <v>11917903.82</v>
      </c>
      <c r="CT31" s="273">
        <v>19087542.509999998</v>
      </c>
      <c r="CU31" s="273">
        <v>15877219.23</v>
      </c>
      <c r="CV31" s="273">
        <v>21378841.539999999</v>
      </c>
      <c r="CW31" s="273">
        <v>27364804.009999998</v>
      </c>
      <c r="CX31" s="273">
        <v>6849573.0499999998</v>
      </c>
      <c r="CY31" s="273">
        <v>31114290.700000003</v>
      </c>
      <c r="CZ31" s="273">
        <v>9223047.6999999993</v>
      </c>
      <c r="DA31" s="273">
        <v>9840497.7100000009</v>
      </c>
      <c r="DB31" s="273">
        <v>33782895.659999996</v>
      </c>
      <c r="DC31" s="273">
        <v>73036008.920000002</v>
      </c>
      <c r="DD31" s="273">
        <v>12405682.17</v>
      </c>
      <c r="DE31" s="273">
        <v>8274388.3399999999</v>
      </c>
      <c r="DF31" s="273">
        <v>16721010.550000001</v>
      </c>
      <c r="DG31" s="273">
        <v>22313357.75</v>
      </c>
      <c r="DH31" s="273">
        <v>27405997.539999999</v>
      </c>
      <c r="DI31" s="273">
        <v>48479664.730000004</v>
      </c>
      <c r="DJ31" s="273">
        <v>5968024.0899999999</v>
      </c>
      <c r="DK31" s="273">
        <v>142669667.27000001</v>
      </c>
      <c r="DL31" s="273">
        <v>20008180.48</v>
      </c>
      <c r="DM31" s="273">
        <v>54539234.950000003</v>
      </c>
      <c r="DN31" s="273">
        <v>28791255.690000001</v>
      </c>
      <c r="DO31" s="273">
        <v>52941857.969999999</v>
      </c>
      <c r="DP31" s="273">
        <v>20552709.57</v>
      </c>
      <c r="DQ31" s="273">
        <v>62476799.189999998</v>
      </c>
      <c r="DR31" s="273">
        <v>24663611.949999999</v>
      </c>
      <c r="DS31" s="273">
        <v>34728387.920000002</v>
      </c>
      <c r="DT31" s="273">
        <v>23890579.600000001</v>
      </c>
      <c r="DU31" s="273">
        <v>6236779.9399999995</v>
      </c>
      <c r="DV31" s="273">
        <v>22508739.840000004</v>
      </c>
      <c r="DW31" s="273">
        <v>10367301.34</v>
      </c>
      <c r="DX31" s="273">
        <v>4989390.12</v>
      </c>
      <c r="DY31" s="273">
        <v>8358862.75</v>
      </c>
      <c r="DZ31" s="273">
        <v>9258111.9900000002</v>
      </c>
      <c r="EA31" s="273">
        <v>7583150.7299999995</v>
      </c>
      <c r="EB31" s="273">
        <v>6115729.25</v>
      </c>
      <c r="EC31" s="273">
        <v>3573387.0400000005</v>
      </c>
      <c r="ED31" s="273">
        <v>6164194.5899999999</v>
      </c>
      <c r="EE31" s="273">
        <v>6452125.1200000001</v>
      </c>
      <c r="EF31" s="273">
        <v>22270059.370000001</v>
      </c>
      <c r="EG31" s="273">
        <v>11021905.84</v>
      </c>
      <c r="EH31" s="273">
        <v>14927477.01</v>
      </c>
      <c r="EI31" s="273">
        <v>14762593.76</v>
      </c>
      <c r="EJ31" s="273">
        <v>13364122.600000001</v>
      </c>
      <c r="EK31" s="273">
        <v>16995861.530000001</v>
      </c>
      <c r="EL31" s="273">
        <v>4918104.6500000004</v>
      </c>
      <c r="EM31" s="273">
        <v>8009614.7199999997</v>
      </c>
      <c r="EN31" s="273">
        <v>32185747.019999996</v>
      </c>
      <c r="EO31" s="273">
        <v>23414135.220000003</v>
      </c>
      <c r="EP31" s="273">
        <v>21815200.91</v>
      </c>
      <c r="EQ31" s="273">
        <v>18605186.719999999</v>
      </c>
      <c r="ER31" s="273">
        <v>7974521.7000000002</v>
      </c>
      <c r="ES31" s="273">
        <v>6905970.3600000003</v>
      </c>
      <c r="ET31" s="273">
        <v>38157392.019999996</v>
      </c>
      <c r="EU31" s="273">
        <v>35109643.960000001</v>
      </c>
      <c r="EV31" s="273">
        <v>18594972.960000001</v>
      </c>
      <c r="EW31" s="273">
        <v>30582467.629999999</v>
      </c>
      <c r="EX31" s="273">
        <v>5426826.8699999992</v>
      </c>
      <c r="EY31" s="273">
        <v>14798544.939999998</v>
      </c>
      <c r="EZ31" s="273">
        <v>23266785.210000001</v>
      </c>
      <c r="FA31" s="273">
        <v>29165894.450000003</v>
      </c>
      <c r="FB31" s="273">
        <v>21184672.640000001</v>
      </c>
      <c r="FC31" s="273">
        <v>21886984.149999999</v>
      </c>
      <c r="FD31" s="273">
        <v>12202999.500000002</v>
      </c>
      <c r="FE31" s="273">
        <v>9381796.6199999992</v>
      </c>
      <c r="FF31" s="273">
        <v>9313801.9100000001</v>
      </c>
      <c r="FG31" s="273">
        <v>8090593.5600000005</v>
      </c>
      <c r="FH31" s="273">
        <v>10731241.029999999</v>
      </c>
      <c r="FI31" s="273">
        <v>3569254.92</v>
      </c>
      <c r="FJ31" s="273">
        <v>9351598.620000001</v>
      </c>
      <c r="FK31" s="273">
        <v>6133642.0700000003</v>
      </c>
      <c r="FL31" s="273">
        <v>8994952.8499999996</v>
      </c>
      <c r="FM31" s="273">
        <v>12464021.089999998</v>
      </c>
      <c r="FN31" s="273">
        <v>15922226.68</v>
      </c>
      <c r="FO31" s="273">
        <v>5180006.96</v>
      </c>
      <c r="FP31" s="273">
        <v>5792336.25</v>
      </c>
      <c r="FQ31" s="273">
        <v>63130494.210000001</v>
      </c>
      <c r="FR31" s="273">
        <v>14212258.98</v>
      </c>
      <c r="FS31" s="273">
        <v>20967266.539999999</v>
      </c>
      <c r="FT31" s="273">
        <v>17158999.710000001</v>
      </c>
      <c r="FU31" s="273">
        <v>26516168.449999999</v>
      </c>
      <c r="FV31" s="273">
        <v>10301811.43</v>
      </c>
      <c r="FW31" s="273">
        <v>20744039.369999997</v>
      </c>
      <c r="FX31" s="273">
        <v>27516575.830000002</v>
      </c>
      <c r="FY31" s="273">
        <v>28425304.66</v>
      </c>
      <c r="FZ31" s="273">
        <v>21779548.57</v>
      </c>
      <c r="GA31" s="273">
        <v>29062884.550000001</v>
      </c>
      <c r="GB31" s="273">
        <v>13453591.659999998</v>
      </c>
      <c r="GC31" s="273">
        <v>13524880.569999998</v>
      </c>
      <c r="GD31" s="273">
        <v>10133964.640000001</v>
      </c>
      <c r="GE31" s="273">
        <v>33117471.680000003</v>
      </c>
      <c r="GF31" s="273">
        <v>5190657.66</v>
      </c>
      <c r="GG31" s="273">
        <v>7994963.7699999996</v>
      </c>
      <c r="GH31" s="273">
        <v>9966609.8000000007</v>
      </c>
      <c r="GI31" s="273">
        <v>7280842.0999999996</v>
      </c>
      <c r="GJ31" s="273">
        <v>5836467.8599999994</v>
      </c>
      <c r="GK31" s="273">
        <v>4458781.57</v>
      </c>
      <c r="GL31" s="273">
        <v>15224353.790000001</v>
      </c>
      <c r="GM31" s="273">
        <v>5640709.4900000002</v>
      </c>
      <c r="GN31" s="273">
        <v>7365225.1600000001</v>
      </c>
      <c r="GO31" s="273">
        <v>2549010</v>
      </c>
      <c r="GP31" s="273">
        <v>5421571.5899999999</v>
      </c>
      <c r="GQ31" s="273">
        <v>6544986.9000000004</v>
      </c>
      <c r="GR31" s="273">
        <v>6645485.6600000001</v>
      </c>
      <c r="GS31" s="273">
        <v>4170665.4799999995</v>
      </c>
      <c r="GT31" s="273">
        <v>13105786.67</v>
      </c>
      <c r="GU31" s="273">
        <v>3362925.17</v>
      </c>
      <c r="GV31" s="273">
        <v>10068870.74</v>
      </c>
      <c r="GW31" s="273">
        <v>6871651.4100000001</v>
      </c>
      <c r="GX31" s="273">
        <v>4274668.17</v>
      </c>
      <c r="GY31" s="273">
        <v>11581517.91</v>
      </c>
      <c r="GZ31" s="273">
        <v>6153733.1799999997</v>
      </c>
      <c r="HA31" s="273">
        <v>13542999.25</v>
      </c>
      <c r="HB31" s="273">
        <v>12345277.34</v>
      </c>
      <c r="HC31" s="273">
        <v>28175979.02</v>
      </c>
      <c r="HD31" s="273">
        <v>13412403.4</v>
      </c>
      <c r="HE31" s="273">
        <v>32958175.75</v>
      </c>
      <c r="HF31" s="273">
        <v>30244382.419999998</v>
      </c>
      <c r="HG31" s="273">
        <v>32816931.379999999</v>
      </c>
      <c r="HH31" s="273">
        <v>25219465.440000001</v>
      </c>
      <c r="HI31" s="273">
        <v>9920557.9000000004</v>
      </c>
      <c r="HJ31" s="273">
        <v>24486954.66</v>
      </c>
      <c r="HK31" s="273">
        <v>43368650.82</v>
      </c>
      <c r="HL31" s="273">
        <v>10906295.82</v>
      </c>
      <c r="HM31" s="273">
        <v>8651016.3599999994</v>
      </c>
      <c r="HN31" s="273">
        <v>6026759.5800000001</v>
      </c>
      <c r="HO31" s="273">
        <v>6842915.4399999995</v>
      </c>
      <c r="HP31" s="273">
        <v>11720849.24</v>
      </c>
      <c r="HQ31" s="273">
        <v>5454286.6999999993</v>
      </c>
      <c r="HR31" s="273">
        <v>56901814.719999999</v>
      </c>
      <c r="HS31" s="273">
        <v>11713756.220000001</v>
      </c>
      <c r="HT31" s="273">
        <v>7846642.0099999998</v>
      </c>
      <c r="HU31" s="273">
        <v>6547034.6900000004</v>
      </c>
      <c r="HV31" s="273">
        <v>5874132.3400000008</v>
      </c>
      <c r="HW31" s="273">
        <v>6754656.54</v>
      </c>
      <c r="HX31" s="273">
        <v>18805412.669999998</v>
      </c>
      <c r="HY31" s="273">
        <v>6721748.8199999994</v>
      </c>
      <c r="HZ31" s="273">
        <v>9754197.9799999986</v>
      </c>
      <c r="IA31" s="273">
        <v>9801153.5999999978</v>
      </c>
      <c r="IB31" s="273">
        <v>9809753.1799999997</v>
      </c>
      <c r="IC31" s="273">
        <v>14845288.84</v>
      </c>
      <c r="ID31" s="273">
        <v>4295406.2699999996</v>
      </c>
      <c r="IE31" s="273">
        <v>13349221.200000001</v>
      </c>
      <c r="IF31" s="273">
        <v>418818.75</v>
      </c>
      <c r="IG31" s="273">
        <v>2850275.6</v>
      </c>
      <c r="IH31" s="273">
        <v>13620379.899999999</v>
      </c>
      <c r="II31" s="273">
        <v>4780421.6099999994</v>
      </c>
      <c r="IJ31" s="273">
        <v>12463498.539999999</v>
      </c>
      <c r="IK31" s="273">
        <v>11348862.98</v>
      </c>
      <c r="IL31" s="273">
        <v>8091870.79</v>
      </c>
      <c r="IM31" s="273">
        <v>6347196.0600000005</v>
      </c>
      <c r="IN31" s="273">
        <v>6712516.7800000003</v>
      </c>
      <c r="IO31" s="273">
        <v>3703405.49</v>
      </c>
      <c r="IP31" s="273">
        <v>3364003.2800000003</v>
      </c>
      <c r="IQ31" s="273">
        <v>3161708.56</v>
      </c>
      <c r="IR31" s="273">
        <v>4284713.59</v>
      </c>
      <c r="IS31" s="273">
        <v>28053805.579999998</v>
      </c>
      <c r="IT31" s="273">
        <v>6281878.75</v>
      </c>
      <c r="IU31" s="273">
        <v>5996723.0700000003</v>
      </c>
      <c r="IV31" s="273">
        <v>11017719.85</v>
      </c>
      <c r="IW31" s="273">
        <v>1281094.6800000002</v>
      </c>
      <c r="IX31" s="273">
        <v>850326.91</v>
      </c>
      <c r="IY31" s="273">
        <v>7278008.5699999994</v>
      </c>
      <c r="IZ31" s="273">
        <v>1526060.43</v>
      </c>
      <c r="JA31" s="273">
        <v>2580790.38</v>
      </c>
      <c r="JB31" s="273">
        <v>6497634.1799999997</v>
      </c>
      <c r="JC31" s="273">
        <v>4445726.3900000006</v>
      </c>
      <c r="JD31" s="273">
        <v>3674909</v>
      </c>
      <c r="JE31" s="273">
        <v>10806414.300000001</v>
      </c>
      <c r="JF31" s="273">
        <v>6675786.75</v>
      </c>
      <c r="JG31" s="273">
        <v>11695097.310000001</v>
      </c>
      <c r="JH31" s="273">
        <v>6930173.79</v>
      </c>
      <c r="JI31" s="273">
        <v>5197320.54</v>
      </c>
      <c r="JJ31" s="273">
        <v>2455812.25</v>
      </c>
      <c r="JK31" s="273">
        <v>12416213.120000001</v>
      </c>
      <c r="JL31" s="273">
        <v>6490083.1099999994</v>
      </c>
      <c r="JM31" s="273">
        <v>3787310.2</v>
      </c>
      <c r="JN31" s="273">
        <v>18385766.18</v>
      </c>
      <c r="JO31" s="273">
        <v>10259188.799999999</v>
      </c>
      <c r="JP31" s="273">
        <v>8650310.3699999992</v>
      </c>
      <c r="JQ31" s="273">
        <v>4056156.36</v>
      </c>
      <c r="JR31" s="273">
        <v>33979491.290000007</v>
      </c>
      <c r="JS31" s="273">
        <v>35984739.409999996</v>
      </c>
      <c r="JT31" s="273">
        <v>2217684</v>
      </c>
      <c r="JU31" s="273">
        <v>1334295.6299999999</v>
      </c>
      <c r="JV31" s="273">
        <v>13745545.710000001</v>
      </c>
      <c r="JW31" s="273">
        <v>1778644</v>
      </c>
      <c r="JX31" s="273">
        <v>26151873.859999999</v>
      </c>
      <c r="JY31" s="273">
        <v>3549096.05</v>
      </c>
      <c r="JZ31" s="273">
        <v>27959288.449999999</v>
      </c>
      <c r="KA31" s="273">
        <v>7242380.8499999996</v>
      </c>
      <c r="KB31" s="273">
        <v>7054235.8899999997</v>
      </c>
      <c r="KC31" s="273">
        <v>4452580.37</v>
      </c>
      <c r="KD31" s="273">
        <v>67519053.349999994</v>
      </c>
      <c r="KE31" s="273">
        <v>1070563.75</v>
      </c>
      <c r="KF31" s="273">
        <v>4124757.27</v>
      </c>
      <c r="KG31" s="273">
        <v>1393694.56</v>
      </c>
      <c r="KH31" s="273">
        <v>64231807.200000003</v>
      </c>
      <c r="KI31" s="273">
        <v>35674259.979999997</v>
      </c>
      <c r="KJ31" s="273">
        <v>13345942.800000001</v>
      </c>
      <c r="KK31" s="273">
        <v>25283541.559999999</v>
      </c>
      <c r="KL31" s="273">
        <v>17416861.18</v>
      </c>
      <c r="KM31" s="273">
        <v>17936055.940000001</v>
      </c>
      <c r="KN31" s="273">
        <v>48268446.649999999</v>
      </c>
      <c r="KO31" s="273">
        <v>13542725.66</v>
      </c>
      <c r="KP31" s="273">
        <v>7533560.0300000003</v>
      </c>
      <c r="KQ31" s="273">
        <v>17174411.27</v>
      </c>
      <c r="KR31" s="273">
        <v>19093031.079999998</v>
      </c>
      <c r="KS31" s="273">
        <v>14509043.680000002</v>
      </c>
      <c r="KT31" s="273">
        <v>16999334.050000001</v>
      </c>
      <c r="KU31" s="273">
        <v>7527962.5700000003</v>
      </c>
      <c r="KV31" s="273">
        <v>13877362.140000001</v>
      </c>
      <c r="KW31" s="273">
        <v>17862828.27</v>
      </c>
      <c r="KX31" s="273">
        <v>7878952.7599999998</v>
      </c>
      <c r="KY31" s="273">
        <v>15925437.060000002</v>
      </c>
      <c r="KZ31" s="273">
        <v>7944540.4800000004</v>
      </c>
      <c r="LA31" s="273">
        <v>4092823</v>
      </c>
      <c r="LB31" s="273">
        <v>13140807.299999999</v>
      </c>
      <c r="LC31" s="273">
        <v>26831599.66</v>
      </c>
      <c r="LD31" s="273">
        <v>19084654.350000001</v>
      </c>
      <c r="LE31" s="273">
        <v>34259698.549999997</v>
      </c>
      <c r="LF31" s="273">
        <v>4478434.78</v>
      </c>
      <c r="LG31" s="273">
        <v>127476136.41</v>
      </c>
      <c r="LH31" s="273">
        <v>37437696.890000001</v>
      </c>
      <c r="LI31" s="273">
        <v>16326285.069999998</v>
      </c>
      <c r="LJ31" s="273">
        <v>32024319.210000005</v>
      </c>
      <c r="LK31" s="273">
        <v>25705879.850000001</v>
      </c>
      <c r="LL31" s="273">
        <v>9295343.2999999989</v>
      </c>
      <c r="LM31" s="273">
        <v>4849089.08</v>
      </c>
      <c r="LN31" s="273">
        <v>21780019.510000002</v>
      </c>
      <c r="LO31" s="273">
        <v>6362914.0899999999</v>
      </c>
      <c r="LP31" s="273">
        <v>20406922.759999998</v>
      </c>
      <c r="LQ31" s="273">
        <v>12212243.1</v>
      </c>
      <c r="LR31" s="273">
        <v>16784946.629999999</v>
      </c>
      <c r="LS31" s="273">
        <v>2011334.45</v>
      </c>
      <c r="LT31" s="273">
        <v>5280178.43</v>
      </c>
      <c r="LU31" s="273">
        <v>21021262.98</v>
      </c>
      <c r="LV31" s="273">
        <v>15330180.42</v>
      </c>
      <c r="LW31" s="273">
        <v>23554721.770000003</v>
      </c>
      <c r="LX31" s="273">
        <v>33329134.82</v>
      </c>
      <c r="LY31" s="273">
        <v>12816430.08</v>
      </c>
      <c r="LZ31" s="273">
        <v>13803687.5</v>
      </c>
      <c r="MA31" s="273">
        <v>17680649.050000001</v>
      </c>
      <c r="MB31" s="273">
        <v>9045444.7599999998</v>
      </c>
      <c r="MC31" s="273">
        <v>14893909.1</v>
      </c>
      <c r="MD31" s="273">
        <v>10504717.15</v>
      </c>
      <c r="ME31" s="273">
        <v>21510917.57</v>
      </c>
      <c r="MF31" s="273">
        <v>10006841.810000001</v>
      </c>
      <c r="MG31" s="273">
        <v>44420461.059999987</v>
      </c>
      <c r="MH31" s="273">
        <v>32321285.960000001</v>
      </c>
      <c r="MI31" s="273">
        <v>22876608.5</v>
      </c>
      <c r="MJ31" s="273">
        <v>11722868.75</v>
      </c>
      <c r="MK31" s="273">
        <v>15293832.57</v>
      </c>
      <c r="ML31" s="273">
        <v>22233296.350000001</v>
      </c>
      <c r="MM31" s="273">
        <v>18727096.100000001</v>
      </c>
      <c r="MN31" s="273">
        <v>17505480.949999999</v>
      </c>
      <c r="MO31" s="273">
        <v>26903370.449999999</v>
      </c>
      <c r="MP31" s="273">
        <v>21777742.079999998</v>
      </c>
      <c r="MQ31" s="273">
        <v>22000201.25</v>
      </c>
      <c r="MR31" s="273">
        <v>18918894</v>
      </c>
      <c r="MS31" s="273">
        <v>76745477.00999999</v>
      </c>
      <c r="MT31" s="273">
        <v>6814566.4100000001</v>
      </c>
      <c r="MU31" s="273">
        <v>11715823.199999999</v>
      </c>
      <c r="MV31" s="273">
        <v>20346895.390000001</v>
      </c>
      <c r="MW31" s="273">
        <v>23497498.670000002</v>
      </c>
      <c r="MX31" s="273">
        <v>8485159</v>
      </c>
      <c r="MY31" s="273">
        <v>18956187.5</v>
      </c>
      <c r="MZ31" s="273">
        <v>10941824</v>
      </c>
      <c r="NA31" s="273">
        <v>5509946.2999999998</v>
      </c>
      <c r="NB31" s="273">
        <v>3476148.55</v>
      </c>
      <c r="NC31" s="273">
        <v>3987015.85</v>
      </c>
      <c r="ND31" s="273">
        <v>80458326.840000004</v>
      </c>
      <c r="NE31" s="273">
        <v>23705088.52</v>
      </c>
      <c r="NF31" s="273">
        <v>2398338.5</v>
      </c>
      <c r="NG31" s="273">
        <v>41333287.560000002</v>
      </c>
      <c r="NH31" s="273">
        <v>5095349.75</v>
      </c>
      <c r="NI31" s="273">
        <v>18992008.799999997</v>
      </c>
      <c r="NJ31" s="273">
        <v>22904178</v>
      </c>
      <c r="NK31" s="273">
        <v>25421584.849999998</v>
      </c>
      <c r="NL31" s="273">
        <v>944348.45</v>
      </c>
      <c r="NM31" s="273">
        <v>14009653.890000001</v>
      </c>
      <c r="NN31" s="273">
        <v>10898734.039999999</v>
      </c>
      <c r="NO31" s="273">
        <v>3992760.6500000004</v>
      </c>
      <c r="NP31" s="273">
        <v>13636308.040000001</v>
      </c>
      <c r="NQ31" s="273">
        <v>7717008.6800000006</v>
      </c>
      <c r="NR31" s="273">
        <v>19070856.66</v>
      </c>
      <c r="NS31" s="273">
        <v>11266909.569999998</v>
      </c>
      <c r="NT31" s="273">
        <v>9873153</v>
      </c>
      <c r="NU31" s="273">
        <v>1159077.1499999999</v>
      </c>
      <c r="NV31" s="273">
        <v>4401041.96</v>
      </c>
      <c r="NW31" s="273">
        <v>175945641.70999998</v>
      </c>
      <c r="NX31" s="273">
        <v>16998780.850000001</v>
      </c>
      <c r="NY31" s="273">
        <v>12415629.320000002</v>
      </c>
      <c r="NZ31" s="273">
        <v>12013695.220000001</v>
      </c>
      <c r="OA31" s="273">
        <v>21513051.5</v>
      </c>
      <c r="OB31" s="273">
        <v>25314976.469999999</v>
      </c>
      <c r="OC31" s="273">
        <v>7939186.7000000002</v>
      </c>
      <c r="OD31" s="273">
        <v>51611697.889999993</v>
      </c>
      <c r="OE31" s="273">
        <v>4757033.75</v>
      </c>
      <c r="OF31" s="273">
        <v>7905367.6099999994</v>
      </c>
      <c r="OG31" s="273">
        <v>9255495.4499999993</v>
      </c>
      <c r="OH31" s="273">
        <v>10146897.719999999</v>
      </c>
      <c r="OI31" s="273">
        <v>14435349.27</v>
      </c>
      <c r="OJ31" s="273">
        <v>5830032.7300000004</v>
      </c>
      <c r="OK31" s="273">
        <v>1523301.03</v>
      </c>
      <c r="OL31" s="273">
        <v>7862214.8499999996</v>
      </c>
      <c r="OM31" s="273">
        <v>84850384.659999996</v>
      </c>
      <c r="ON31" s="273">
        <v>11314630.34</v>
      </c>
      <c r="OO31" s="273">
        <v>56795793.079999998</v>
      </c>
      <c r="OP31" s="273">
        <v>20513953.059999999</v>
      </c>
      <c r="OQ31" s="273">
        <v>19779287.390000001</v>
      </c>
      <c r="OR31" s="273">
        <v>18039921.25</v>
      </c>
      <c r="OS31" s="273">
        <v>16434008.459999999</v>
      </c>
      <c r="OT31" s="273">
        <v>6165380.0599999996</v>
      </c>
      <c r="OU31" s="273">
        <v>9559337.8699999992</v>
      </c>
      <c r="OV31" s="273">
        <v>10347880.07</v>
      </c>
      <c r="OW31" s="273">
        <v>30125921</v>
      </c>
      <c r="OX31" s="273">
        <v>11336267.75</v>
      </c>
      <c r="OY31" s="273">
        <v>10370448.41</v>
      </c>
      <c r="OZ31" s="273">
        <v>5930127.1399999997</v>
      </c>
      <c r="PA31" s="273">
        <v>3736458.5</v>
      </c>
      <c r="PB31" s="273">
        <v>58938324.600000001</v>
      </c>
      <c r="PC31" s="273">
        <v>2999326.3000000003</v>
      </c>
      <c r="PD31" s="273">
        <v>2686125.25</v>
      </c>
      <c r="PE31" s="273">
        <v>1058375.3400000001</v>
      </c>
      <c r="PF31" s="273">
        <v>2422137.0699999998</v>
      </c>
      <c r="PG31" s="273">
        <v>7790931.7999999998</v>
      </c>
      <c r="PH31" s="273">
        <v>4203433.8899999997</v>
      </c>
      <c r="PI31" s="273">
        <v>1127268.44</v>
      </c>
      <c r="PJ31" s="273">
        <v>6055018.1799999997</v>
      </c>
      <c r="PK31" s="273">
        <v>1257524.3799999999</v>
      </c>
      <c r="PL31" s="273">
        <v>6738775.2599999998</v>
      </c>
      <c r="PM31" s="273">
        <v>3337462.63</v>
      </c>
      <c r="PN31" s="273">
        <v>1634310.6</v>
      </c>
      <c r="PO31" s="273">
        <v>10524898.100000001</v>
      </c>
      <c r="PP31" s="273">
        <v>724376.39</v>
      </c>
      <c r="PQ31" s="273">
        <v>3303994.23</v>
      </c>
      <c r="PR31" s="273">
        <v>448272.5</v>
      </c>
      <c r="PS31" s="273">
        <v>567527.5</v>
      </c>
      <c r="PT31" s="273">
        <v>36991750.219999999</v>
      </c>
      <c r="PU31" s="273">
        <v>2262611.16</v>
      </c>
      <c r="PV31" s="273">
        <v>1210089</v>
      </c>
      <c r="PW31" s="273">
        <v>8130196.8000000007</v>
      </c>
      <c r="PX31" s="273">
        <v>2234221.4</v>
      </c>
      <c r="PY31" s="273">
        <v>12243784.07</v>
      </c>
      <c r="PZ31" s="273">
        <v>271130</v>
      </c>
      <c r="QA31" s="273">
        <v>4872769.76</v>
      </c>
      <c r="QB31" s="273">
        <v>22916915.98</v>
      </c>
      <c r="QC31" s="273">
        <v>3248800.23</v>
      </c>
      <c r="QD31" s="273">
        <v>14528117.289999999</v>
      </c>
      <c r="QE31" s="273">
        <v>7923375.0800000001</v>
      </c>
      <c r="QF31" s="273">
        <v>6476517.8599999994</v>
      </c>
      <c r="QG31" s="273">
        <v>15447295.740000002</v>
      </c>
      <c r="QH31" s="273">
        <v>3827282.5</v>
      </c>
      <c r="QI31" s="273">
        <v>10010651.210000001</v>
      </c>
      <c r="QJ31" s="273">
        <v>1470476.76</v>
      </c>
      <c r="QK31" s="273">
        <v>9529970.1300000008</v>
      </c>
      <c r="QL31" s="273">
        <v>2831023.51</v>
      </c>
      <c r="QM31" s="273">
        <v>8466605.4499999993</v>
      </c>
      <c r="QN31" s="273">
        <v>5214542.1400000006</v>
      </c>
      <c r="QO31" s="273">
        <v>674010</v>
      </c>
      <c r="QP31" s="273">
        <v>236625</v>
      </c>
      <c r="QQ31" s="273">
        <v>565714.4</v>
      </c>
      <c r="QR31" s="273">
        <v>3771458.7800000003</v>
      </c>
      <c r="QS31" s="273">
        <v>65292</v>
      </c>
      <c r="QT31" s="273">
        <v>38042193.390000001</v>
      </c>
      <c r="QU31" s="273">
        <v>4597346.42</v>
      </c>
      <c r="QV31" s="273">
        <v>6896987.4399999995</v>
      </c>
      <c r="QW31" s="273">
        <v>7635386.4500000002</v>
      </c>
      <c r="QX31" s="273">
        <v>4997242.4800000004</v>
      </c>
      <c r="QY31" s="273">
        <v>11835233.41</v>
      </c>
      <c r="QZ31" s="273">
        <v>4952283.04</v>
      </c>
      <c r="RA31" s="273">
        <v>1632750</v>
      </c>
      <c r="RB31" s="273">
        <v>7392819.8599999994</v>
      </c>
      <c r="RC31" s="273">
        <v>6293350.1500000004</v>
      </c>
      <c r="RD31" s="273">
        <v>5140859.25</v>
      </c>
      <c r="RE31" s="273">
        <v>2203047</v>
      </c>
      <c r="RF31" s="273">
        <v>2876779.75</v>
      </c>
      <c r="RG31" s="273">
        <v>29991860.840000004</v>
      </c>
      <c r="RH31" s="273">
        <v>7598335.71</v>
      </c>
      <c r="RI31" s="273">
        <v>7474274.9500000002</v>
      </c>
      <c r="RJ31" s="273">
        <v>10778361.810000001</v>
      </c>
      <c r="RK31" s="273">
        <v>16471120.57</v>
      </c>
      <c r="RL31" s="273">
        <v>8550089.25</v>
      </c>
      <c r="RM31" s="273">
        <v>12895835.710000001</v>
      </c>
      <c r="RN31" s="273">
        <v>8279781.5</v>
      </c>
      <c r="RO31" s="273">
        <v>7965533</v>
      </c>
      <c r="RP31" s="273">
        <v>15000604.33</v>
      </c>
      <c r="RQ31" s="273">
        <v>6215990.25</v>
      </c>
      <c r="RR31" s="273">
        <v>912158.8</v>
      </c>
      <c r="RS31" s="273">
        <v>4398851.16</v>
      </c>
      <c r="RT31" s="273">
        <v>18921302.469999999</v>
      </c>
      <c r="RU31" s="273">
        <v>4267985.1899999995</v>
      </c>
      <c r="RV31" s="273">
        <v>7976662.8599999994</v>
      </c>
      <c r="RW31" s="273">
        <v>6773617.2699999996</v>
      </c>
      <c r="RX31" s="273">
        <v>4023163.29</v>
      </c>
      <c r="RY31" s="273">
        <v>7904372.3899999997</v>
      </c>
      <c r="RZ31" s="273">
        <v>3335770.4</v>
      </c>
      <c r="SA31" s="273">
        <v>4048200.1</v>
      </c>
      <c r="SB31" s="273">
        <v>7408155.8499999996</v>
      </c>
      <c r="SC31" s="273">
        <v>10018740.399999999</v>
      </c>
      <c r="SD31" s="273">
        <v>7007462.25</v>
      </c>
      <c r="SE31" s="273">
        <v>3778543</v>
      </c>
      <c r="SF31" s="273">
        <v>14774395.710000001</v>
      </c>
      <c r="SG31" s="273">
        <v>16312403.950000001</v>
      </c>
      <c r="SH31" s="273">
        <v>15152103.73</v>
      </c>
      <c r="SI31" s="273">
        <v>8032972.7800000003</v>
      </c>
      <c r="SJ31" s="273">
        <v>10156702.67</v>
      </c>
      <c r="SK31" s="273">
        <v>19755584.829999998</v>
      </c>
      <c r="SL31" s="273">
        <v>4246687.3499999996</v>
      </c>
      <c r="SM31" s="273">
        <v>30984354.93</v>
      </c>
      <c r="SN31" s="273">
        <v>14955011.649999999</v>
      </c>
      <c r="SO31" s="273">
        <v>22098721.340000004</v>
      </c>
      <c r="SP31" s="273">
        <v>10583574.050000001</v>
      </c>
      <c r="SQ31" s="273">
        <v>8480087.1300000008</v>
      </c>
      <c r="SR31" s="273">
        <v>8786474.6099999994</v>
      </c>
      <c r="SS31" s="273">
        <v>6667259.5899999999</v>
      </c>
      <c r="ST31" s="273">
        <v>3957510.3599999994</v>
      </c>
      <c r="SU31" s="273">
        <v>13872964.389999999</v>
      </c>
      <c r="SV31" s="273">
        <v>6635825.9699999997</v>
      </c>
      <c r="SW31" s="273">
        <v>10928243.68</v>
      </c>
      <c r="SX31" s="273">
        <v>11843611.34</v>
      </c>
      <c r="SY31" s="273">
        <v>3002283.42</v>
      </c>
      <c r="SZ31" s="273">
        <v>8984379.2200000007</v>
      </c>
      <c r="TA31" s="273">
        <v>2127148</v>
      </c>
      <c r="TB31" s="273">
        <v>18942215.82</v>
      </c>
      <c r="TC31" s="273">
        <v>4125142.43</v>
      </c>
      <c r="TD31" s="273">
        <v>6968664.75</v>
      </c>
      <c r="TE31" s="273">
        <v>10327699.5</v>
      </c>
      <c r="TF31" s="273">
        <v>13736212.920000002</v>
      </c>
      <c r="TG31" s="273">
        <v>10426102.369999999</v>
      </c>
      <c r="TH31" s="273">
        <v>3748752.5</v>
      </c>
      <c r="TI31" s="273">
        <v>103227951.21000001</v>
      </c>
      <c r="TJ31" s="273">
        <v>6134351.8700000001</v>
      </c>
      <c r="TK31" s="273">
        <v>1589336.3</v>
      </c>
      <c r="TL31" s="273">
        <v>23353629.069999997</v>
      </c>
      <c r="TM31" s="273">
        <v>6936975.2800000003</v>
      </c>
      <c r="TN31" s="273">
        <v>6345288.3099999996</v>
      </c>
      <c r="TO31" s="273">
        <v>1180220.01</v>
      </c>
      <c r="TP31" s="273">
        <v>15336579.449999999</v>
      </c>
      <c r="TQ31" s="273">
        <v>3947671.01</v>
      </c>
      <c r="TR31" s="273">
        <v>5584473.6600000001</v>
      </c>
      <c r="TS31" s="273">
        <v>9059840.7400000021</v>
      </c>
      <c r="TT31" s="273">
        <v>2435418.15</v>
      </c>
      <c r="TU31" s="273">
        <v>2187527.75</v>
      </c>
      <c r="TV31" s="273">
        <v>2645454.16</v>
      </c>
      <c r="TW31" s="273">
        <v>2290281.25</v>
      </c>
      <c r="TX31" s="273">
        <v>2730637.51</v>
      </c>
      <c r="TY31" s="273">
        <v>11432093.220000001</v>
      </c>
      <c r="TZ31" s="273">
        <v>2950767.49</v>
      </c>
      <c r="UA31" s="273">
        <v>12020249.1</v>
      </c>
      <c r="UB31" s="273">
        <v>20175448.050000001</v>
      </c>
      <c r="UC31" s="273">
        <v>9743674.8900000006</v>
      </c>
      <c r="UD31" s="273">
        <v>6687647.2999999998</v>
      </c>
      <c r="UE31" s="273">
        <v>33893090.530000001</v>
      </c>
      <c r="UF31" s="273">
        <v>3275346.75</v>
      </c>
      <c r="UG31" s="273">
        <v>3347369.88</v>
      </c>
      <c r="UH31" s="273">
        <v>9753470.75</v>
      </c>
      <c r="UI31" s="273">
        <v>11283082.5</v>
      </c>
      <c r="UJ31" s="273">
        <v>49970574.780000001</v>
      </c>
      <c r="UK31" s="273">
        <v>11017245.989999998</v>
      </c>
      <c r="UL31" s="273">
        <v>8915111.2399999984</v>
      </c>
      <c r="UM31" s="273">
        <v>9520574.5199999996</v>
      </c>
      <c r="UN31" s="273">
        <v>8078536.1600000001</v>
      </c>
      <c r="UO31" s="273">
        <v>4801418.6400000006</v>
      </c>
      <c r="UP31" s="273">
        <v>60382438.790000007</v>
      </c>
      <c r="UQ31" s="273">
        <v>21556503.57</v>
      </c>
      <c r="UR31" s="273">
        <v>21020413.650000002</v>
      </c>
      <c r="US31" s="273">
        <v>26666074.43</v>
      </c>
      <c r="UT31" s="273">
        <v>2235925</v>
      </c>
      <c r="UU31" s="273">
        <v>10048809.33</v>
      </c>
      <c r="UV31" s="273">
        <v>19366428.550000001</v>
      </c>
      <c r="UW31" s="273">
        <v>7790698.75</v>
      </c>
      <c r="UX31" s="273">
        <v>8243307.4800000004</v>
      </c>
      <c r="UY31" s="273">
        <v>15597315.620000001</v>
      </c>
      <c r="UZ31" s="273">
        <v>13752638.26</v>
      </c>
      <c r="VA31" s="273">
        <v>26317742.68</v>
      </c>
      <c r="VB31" s="273">
        <v>11674949.58</v>
      </c>
      <c r="VC31" s="273">
        <v>19606774.82</v>
      </c>
      <c r="VD31" s="273">
        <v>8778866.6400000006</v>
      </c>
      <c r="VE31" s="273">
        <v>6581988.3399999999</v>
      </c>
      <c r="VF31" s="273">
        <v>3428264.23</v>
      </c>
      <c r="VG31" s="273">
        <v>5611303.5</v>
      </c>
      <c r="VH31" s="273">
        <v>21560868.430000003</v>
      </c>
      <c r="VI31" s="273">
        <v>8752102.0299999993</v>
      </c>
      <c r="VJ31" s="273">
        <v>8015980.4400000004</v>
      </c>
      <c r="VK31" s="273">
        <v>2212965.6399999997</v>
      </c>
      <c r="VL31" s="273">
        <v>23534550.490000002</v>
      </c>
      <c r="VM31" s="273">
        <v>4922816.33</v>
      </c>
      <c r="VN31" s="273">
        <v>10322170.210000001</v>
      </c>
      <c r="VO31" s="273">
        <v>21940249.02</v>
      </c>
      <c r="VP31" s="273">
        <v>5578041.8700000001</v>
      </c>
      <c r="VQ31" s="273">
        <v>10664735.010000002</v>
      </c>
      <c r="VR31" s="273">
        <v>12713248.740000002</v>
      </c>
      <c r="VS31" s="273">
        <v>6771259.6200000001</v>
      </c>
      <c r="VT31" s="273">
        <v>9418216.0299999993</v>
      </c>
      <c r="VU31" s="273">
        <v>17384029.350000001</v>
      </c>
      <c r="VV31" s="273">
        <v>10002175.550000001</v>
      </c>
      <c r="VW31" s="273">
        <v>9920923.4000000004</v>
      </c>
      <c r="VX31" s="273">
        <v>14788767.57</v>
      </c>
      <c r="VY31" s="273">
        <v>4891536.6100000003</v>
      </c>
      <c r="VZ31" s="273">
        <v>3463828.4899999998</v>
      </c>
      <c r="WA31" s="273">
        <v>70016147.719999999</v>
      </c>
      <c r="WB31" s="273">
        <v>9392904.9199999999</v>
      </c>
      <c r="WC31" s="273">
        <v>8200588</v>
      </c>
      <c r="WD31" s="273">
        <v>13849130.739999998</v>
      </c>
      <c r="WE31" s="273">
        <v>7312009.6200000001</v>
      </c>
      <c r="WF31" s="273">
        <v>5515585.1500000004</v>
      </c>
      <c r="WG31" s="273">
        <v>9250363.3200000003</v>
      </c>
      <c r="WH31" s="273">
        <v>14637018.6</v>
      </c>
      <c r="WI31" s="273">
        <v>9905233.6500000004</v>
      </c>
      <c r="WJ31" s="273">
        <v>17477183.02</v>
      </c>
      <c r="WK31" s="273">
        <v>4140910.92</v>
      </c>
      <c r="WL31" s="273">
        <v>8517930.120000001</v>
      </c>
      <c r="WM31" s="273">
        <v>12829563.370000001</v>
      </c>
      <c r="WN31" s="273">
        <v>10548678.460000001</v>
      </c>
      <c r="WO31" s="273">
        <v>9372256.1799999997</v>
      </c>
      <c r="WP31" s="273">
        <v>8696163.6799999997</v>
      </c>
      <c r="WQ31" s="273">
        <v>15897432.5</v>
      </c>
      <c r="WR31" s="273">
        <v>9997195.9499999993</v>
      </c>
      <c r="WS31" s="273">
        <v>5800814.6000000006</v>
      </c>
      <c r="WT31" s="273">
        <v>14113668.350000001</v>
      </c>
      <c r="WU31" s="273">
        <v>27378372.800000001</v>
      </c>
      <c r="WV31" s="273">
        <v>3568585.92</v>
      </c>
      <c r="WW31" s="273">
        <v>8835552.5</v>
      </c>
      <c r="WX31" s="273">
        <v>987580.42999999993</v>
      </c>
      <c r="WY31" s="273">
        <v>4628587.59</v>
      </c>
      <c r="WZ31" s="273">
        <v>2897200.2</v>
      </c>
      <c r="XA31" s="273">
        <v>3409650.13</v>
      </c>
      <c r="XB31" s="273">
        <v>5051094.8100000005</v>
      </c>
      <c r="XC31" s="273">
        <v>16425134.84</v>
      </c>
      <c r="XD31" s="273">
        <v>3973138.82</v>
      </c>
      <c r="XE31" s="273">
        <v>6245275.1699999999</v>
      </c>
      <c r="XF31" s="273">
        <v>4365140.9400000004</v>
      </c>
      <c r="XG31" s="273">
        <v>2178796</v>
      </c>
      <c r="XH31" s="273">
        <v>29698437.459999997</v>
      </c>
      <c r="XI31" s="273">
        <v>26110198.789999999</v>
      </c>
      <c r="XJ31" s="273">
        <v>40083766.140000001</v>
      </c>
      <c r="XK31" s="273">
        <v>31372886.280000001</v>
      </c>
      <c r="XL31" s="273">
        <v>19871328.359999999</v>
      </c>
      <c r="XM31" s="273">
        <v>24460274.189999998</v>
      </c>
      <c r="XN31" s="273">
        <v>49574908.150000006</v>
      </c>
      <c r="XO31" s="273">
        <v>40117412.269999996</v>
      </c>
      <c r="XP31" s="273">
        <v>17043206.07</v>
      </c>
      <c r="XQ31" s="273">
        <v>42645382.130000003</v>
      </c>
      <c r="XR31" s="273">
        <v>51059108.189999998</v>
      </c>
      <c r="XS31" s="273">
        <v>15361156.040000001</v>
      </c>
      <c r="XT31" s="273">
        <v>8950496.25</v>
      </c>
      <c r="XU31" s="273">
        <v>17395520.600000001</v>
      </c>
      <c r="XV31" s="273">
        <v>18441233.849999998</v>
      </c>
      <c r="XW31" s="273">
        <v>16226158.949999999</v>
      </c>
      <c r="XX31" s="273">
        <v>7561180</v>
      </c>
      <c r="XY31" s="273">
        <v>13731581.190000001</v>
      </c>
      <c r="XZ31" s="273">
        <v>10518014.139999999</v>
      </c>
      <c r="YA31" s="273">
        <v>8510425.3200000003</v>
      </c>
      <c r="YB31" s="273">
        <v>15059744.279999999</v>
      </c>
      <c r="YC31" s="273">
        <v>15086121.189999999</v>
      </c>
      <c r="YD31" s="273">
        <v>23716608.48</v>
      </c>
      <c r="YE31" s="273">
        <v>107405603.42999999</v>
      </c>
      <c r="YF31" s="273">
        <v>10101226.549999999</v>
      </c>
      <c r="YG31" s="273">
        <v>11933100.860000001</v>
      </c>
      <c r="YH31" s="273">
        <v>7434095.25</v>
      </c>
      <c r="YI31" s="273">
        <v>1138207.5</v>
      </c>
      <c r="YJ31" s="273">
        <v>14311826.939999999</v>
      </c>
      <c r="YK31" s="273">
        <v>10577258.85</v>
      </c>
      <c r="YL31" s="273">
        <v>9084154.5600000005</v>
      </c>
      <c r="YM31" s="273">
        <v>16076270.560000001</v>
      </c>
      <c r="YN31" s="273">
        <v>18415705.719999999</v>
      </c>
      <c r="YO31" s="273">
        <v>10998121.51</v>
      </c>
      <c r="YP31" s="273">
        <v>14532558.42</v>
      </c>
      <c r="YQ31" s="273">
        <v>8012462.1600000001</v>
      </c>
      <c r="YR31" s="273">
        <v>2992338.16</v>
      </c>
      <c r="YS31" s="273">
        <v>10637974.560000001</v>
      </c>
      <c r="YT31" s="273">
        <v>7634287.25</v>
      </c>
      <c r="YU31" s="273">
        <v>5838541.1299999999</v>
      </c>
      <c r="YV31" s="273">
        <v>7537382.2599999998</v>
      </c>
      <c r="YW31" s="273">
        <v>14005689.530000001</v>
      </c>
      <c r="YX31" s="273">
        <v>13076948</v>
      </c>
      <c r="YY31" s="273">
        <v>7865260.25</v>
      </c>
      <c r="YZ31" s="273">
        <v>11736351.23</v>
      </c>
      <c r="ZA31" s="273">
        <v>4687973</v>
      </c>
      <c r="ZB31" s="273">
        <v>6393201.7199999997</v>
      </c>
      <c r="ZC31" s="273">
        <v>47709415.329999998</v>
      </c>
      <c r="ZD31" s="273">
        <v>1721260</v>
      </c>
      <c r="ZE31" s="273">
        <v>7425426.8200000003</v>
      </c>
      <c r="ZF31" s="273">
        <v>4835895</v>
      </c>
      <c r="ZG31" s="273">
        <v>5845907.2300000004</v>
      </c>
      <c r="ZH31" s="273">
        <v>6253383.75</v>
      </c>
      <c r="ZI31" s="273">
        <v>2027647.93</v>
      </c>
      <c r="ZJ31" s="273">
        <v>2358194.4699999997</v>
      </c>
      <c r="ZK31" s="273">
        <v>2802042.35</v>
      </c>
      <c r="ZL31" s="273">
        <v>51549897.849999994</v>
      </c>
      <c r="ZM31" s="273">
        <v>4876112.93</v>
      </c>
      <c r="ZN31" s="273">
        <v>8806219.5600000005</v>
      </c>
      <c r="ZO31" s="273">
        <v>28089643.359999999</v>
      </c>
      <c r="ZP31" s="273">
        <v>17607324.599999998</v>
      </c>
      <c r="ZQ31" s="273">
        <v>6191654.29</v>
      </c>
      <c r="ZR31" s="273">
        <v>7824514.4699999997</v>
      </c>
      <c r="ZS31" s="273">
        <v>14828325.880000001</v>
      </c>
      <c r="ZT31" s="273">
        <v>8440659.3399999999</v>
      </c>
      <c r="ZU31" s="273">
        <v>23194405.449999999</v>
      </c>
      <c r="ZV31" s="273">
        <v>5221759.5500000007</v>
      </c>
      <c r="ZW31" s="273">
        <v>8270281.0499999998</v>
      </c>
      <c r="ZX31" s="273">
        <v>6298370.1399999997</v>
      </c>
      <c r="ZY31" s="273">
        <v>9137839.8900000006</v>
      </c>
      <c r="ZZ31" s="273">
        <v>8945166.120000001</v>
      </c>
      <c r="AAA31" s="273">
        <v>7993023.8000000007</v>
      </c>
      <c r="AAB31" s="273">
        <v>9876386.1999999993</v>
      </c>
      <c r="AAC31" s="273">
        <v>7561654.4500000002</v>
      </c>
      <c r="AAD31" s="273">
        <v>7131182.0999999996</v>
      </c>
      <c r="AAE31" s="273">
        <v>7724012.79</v>
      </c>
      <c r="AAF31" s="273">
        <v>7623318.3499999996</v>
      </c>
      <c r="AAG31" s="273">
        <v>8612477.0700000003</v>
      </c>
      <c r="AAH31" s="273">
        <v>33125645.309999995</v>
      </c>
      <c r="AAI31" s="273">
        <v>4049800.75</v>
      </c>
      <c r="AAJ31" s="273">
        <v>1672441.1600000001</v>
      </c>
      <c r="AAK31" s="273">
        <v>2045059.5499999998</v>
      </c>
      <c r="AAL31" s="273">
        <v>3907379.8</v>
      </c>
      <c r="AAM31" s="273">
        <v>9781381.5</v>
      </c>
      <c r="AAN31" s="273">
        <v>6662826.3899999997</v>
      </c>
      <c r="AAO31" s="273">
        <v>37914711.090000004</v>
      </c>
      <c r="AAP31" s="273">
        <v>6146690.5</v>
      </c>
      <c r="AAQ31" s="273">
        <v>3951689.76</v>
      </c>
      <c r="AAR31" s="273">
        <v>18777475.129999999</v>
      </c>
      <c r="AAS31" s="273">
        <v>8430634.2800000012</v>
      </c>
      <c r="AAT31" s="273">
        <v>6311357.5099999998</v>
      </c>
      <c r="AAU31" s="273">
        <v>13269930.470000001</v>
      </c>
      <c r="AAV31" s="273">
        <v>6527030.25</v>
      </c>
      <c r="AAW31" s="273">
        <v>17225048.170000002</v>
      </c>
      <c r="AAX31" s="273">
        <v>4913219</v>
      </c>
      <c r="AAY31" s="273">
        <v>14401194.870000001</v>
      </c>
      <c r="AAZ31" s="273">
        <v>10702149.25</v>
      </c>
      <c r="ABA31" s="273">
        <v>24646873.68</v>
      </c>
      <c r="ABB31" s="273">
        <v>5929122.2600000007</v>
      </c>
      <c r="ABC31" s="273">
        <v>6589547.4100000001</v>
      </c>
      <c r="ABD31" s="273">
        <v>5314535.6000000006</v>
      </c>
      <c r="ABE31" s="273">
        <v>922152.99</v>
      </c>
      <c r="ABF31" s="273">
        <v>6101078.4000000004</v>
      </c>
      <c r="ABG31" s="273">
        <v>5949363.6500000004</v>
      </c>
      <c r="ABH31" s="273">
        <v>13232577.699999999</v>
      </c>
      <c r="ABI31" s="273">
        <v>34461433.420000002</v>
      </c>
      <c r="ABJ31" s="273">
        <v>4597399.25</v>
      </c>
      <c r="ABK31" s="273">
        <v>6705929.1900000004</v>
      </c>
      <c r="ABL31" s="273">
        <v>5420530.1899999995</v>
      </c>
      <c r="ABM31" s="273">
        <v>7510004.7999999998</v>
      </c>
      <c r="ABN31" s="273">
        <v>3033567</v>
      </c>
      <c r="ABO31" s="273">
        <v>25029352.610000003</v>
      </c>
      <c r="ABP31" s="273">
        <v>18281185.25</v>
      </c>
      <c r="ABQ31" s="273">
        <v>3392761.56</v>
      </c>
      <c r="ABR31" s="273">
        <v>33938437.649999999</v>
      </c>
      <c r="ABS31" s="273">
        <v>23417256.870000001</v>
      </c>
      <c r="ABT31" s="273">
        <v>14134969.91</v>
      </c>
      <c r="ABU31" s="273">
        <v>8314055.1899999995</v>
      </c>
      <c r="ABV31" s="273">
        <v>21742540.280000001</v>
      </c>
      <c r="ABW31" s="273">
        <v>930354</v>
      </c>
      <c r="ABX31" s="273">
        <v>44696145.539999999</v>
      </c>
      <c r="ABY31" s="273">
        <v>2185392.2800000003</v>
      </c>
      <c r="ABZ31" s="273">
        <v>16738191.199999999</v>
      </c>
      <c r="ACA31" s="273">
        <v>1721981.92</v>
      </c>
      <c r="ACB31" s="273">
        <v>2490878.38</v>
      </c>
      <c r="ACC31" s="273">
        <v>10891664.890000001</v>
      </c>
      <c r="ACD31" s="273">
        <v>2977280.86</v>
      </c>
      <c r="ACE31" s="273">
        <v>3441608.2</v>
      </c>
      <c r="ACF31" s="273">
        <v>7494151.4900000002</v>
      </c>
      <c r="ACG31" s="273">
        <v>11700563.029999999</v>
      </c>
      <c r="ACH31" s="273">
        <v>4205420.8499999996</v>
      </c>
      <c r="ACI31" s="273">
        <v>49248801.07</v>
      </c>
      <c r="ACJ31" s="273">
        <v>1730746.7</v>
      </c>
      <c r="ACK31" s="273">
        <v>3380364.66</v>
      </c>
      <c r="ACL31" s="273">
        <v>3489437.65</v>
      </c>
      <c r="ACM31" s="273">
        <v>605471.94999999995</v>
      </c>
      <c r="ACN31" s="273">
        <v>1747101.5</v>
      </c>
      <c r="ACO31" s="273">
        <v>4777398.9000000004</v>
      </c>
      <c r="ACP31" s="273">
        <v>20767105.949999999</v>
      </c>
      <c r="ACQ31" s="273">
        <v>24707677.440000001</v>
      </c>
      <c r="ACR31" s="273">
        <v>389872</v>
      </c>
      <c r="ACS31" s="273">
        <v>1938762.54</v>
      </c>
      <c r="ACT31" s="273">
        <v>4205086.13</v>
      </c>
      <c r="ACU31" s="273">
        <v>1216409</v>
      </c>
      <c r="ACV31" s="273">
        <v>15344752.129999999</v>
      </c>
      <c r="ACW31" s="273">
        <v>2796461</v>
      </c>
      <c r="ACX31" s="273">
        <v>6251520.6600000001</v>
      </c>
      <c r="ACY31" s="273">
        <v>2049770.1300000001</v>
      </c>
      <c r="ACZ31" s="273">
        <v>1509706.26</v>
      </c>
      <c r="ADA31" s="273">
        <v>2333380.86</v>
      </c>
      <c r="ADB31" s="273">
        <v>145192</v>
      </c>
      <c r="ADC31" s="273">
        <v>1129930.9700000002</v>
      </c>
      <c r="ADD31" s="273">
        <v>4994548.1899999995</v>
      </c>
      <c r="ADE31" s="273">
        <v>3075513</v>
      </c>
      <c r="ADF31" s="273">
        <v>6836194.3100000005</v>
      </c>
      <c r="ADG31" s="273">
        <v>5232506.83</v>
      </c>
      <c r="ADH31" s="273">
        <v>4811840.38</v>
      </c>
      <c r="ADI31" s="273">
        <v>1254905.78</v>
      </c>
      <c r="ADJ31" s="273">
        <v>1895342.18</v>
      </c>
      <c r="ADK31" s="273">
        <v>1789118</v>
      </c>
      <c r="ADL31" s="273">
        <v>4532053.6100000003</v>
      </c>
      <c r="ADM31" s="273">
        <v>2907258.57</v>
      </c>
      <c r="ADN31" s="273">
        <v>6617266.4699999997</v>
      </c>
      <c r="ADO31" s="273">
        <v>174270239.03000003</v>
      </c>
      <c r="ADP31" s="273">
        <v>4810380.4800000004</v>
      </c>
      <c r="ADQ31" s="273">
        <v>5805834.1100000003</v>
      </c>
      <c r="ADR31" s="273">
        <v>490320.2</v>
      </c>
      <c r="ADS31" s="273">
        <v>17905470.509999998</v>
      </c>
      <c r="ADT31" s="273">
        <v>999364.53</v>
      </c>
      <c r="ADU31" s="273">
        <v>3492293.6899999995</v>
      </c>
      <c r="ADV31" s="273">
        <v>8760021.1999999993</v>
      </c>
      <c r="ADW31" s="273">
        <v>1188013.56</v>
      </c>
      <c r="ADX31" s="273">
        <v>46702</v>
      </c>
      <c r="ADY31" s="273">
        <v>89980303.790000007</v>
      </c>
      <c r="ADZ31" s="273">
        <v>4310480.82</v>
      </c>
      <c r="AEA31" s="273">
        <v>17125538.939999998</v>
      </c>
      <c r="AEB31" s="273">
        <v>2684023.4500000002</v>
      </c>
      <c r="AEC31" s="273">
        <v>3020091.37</v>
      </c>
      <c r="AED31" s="273">
        <v>10839991.51</v>
      </c>
      <c r="AEE31" s="273">
        <v>4199774.91</v>
      </c>
      <c r="AEF31" s="273">
        <v>3734305.13</v>
      </c>
      <c r="AEG31" s="273">
        <v>2769817.32</v>
      </c>
      <c r="AEH31" s="273">
        <v>2990165.82</v>
      </c>
      <c r="AEI31" s="273">
        <v>2969260.44</v>
      </c>
      <c r="AEJ31" s="273">
        <v>16623300.800000001</v>
      </c>
      <c r="AEK31" s="273">
        <v>3125931.52</v>
      </c>
      <c r="AEL31" s="273">
        <v>6705875.1699999999</v>
      </c>
      <c r="AEM31" s="273">
        <v>6856142.3899999997</v>
      </c>
      <c r="AEN31" s="273">
        <v>2867612.92</v>
      </c>
      <c r="AEO31" s="273">
        <v>3228790.45</v>
      </c>
      <c r="AEP31" s="273">
        <v>6338428.2000000002</v>
      </c>
      <c r="AEQ31" s="273">
        <v>3083854.3299999996</v>
      </c>
      <c r="AER31" s="273">
        <v>3609826.0500000003</v>
      </c>
      <c r="AES31" s="273">
        <v>37939957.369999997</v>
      </c>
      <c r="AET31" s="273">
        <v>23512937.940000001</v>
      </c>
      <c r="AEU31" s="273">
        <v>18513720.990000002</v>
      </c>
      <c r="AEV31" s="273">
        <v>23075486.140000001</v>
      </c>
      <c r="AEW31" s="273">
        <v>11949468.709999999</v>
      </c>
      <c r="AEX31" s="273">
        <v>45012624.569999993</v>
      </c>
      <c r="AEY31" s="273">
        <v>18518886.690000001</v>
      </c>
      <c r="AEZ31" s="273">
        <v>16391354.73</v>
      </c>
      <c r="AFA31" s="273">
        <v>17477332.359999999</v>
      </c>
      <c r="AFB31" s="273">
        <v>7692390.79</v>
      </c>
      <c r="AFC31" s="273">
        <v>16138525.969999999</v>
      </c>
      <c r="AFD31" s="273">
        <v>7301426.1200000001</v>
      </c>
      <c r="AFE31" s="273">
        <v>7365731.04</v>
      </c>
      <c r="AFF31" s="273">
        <v>6147973.6100000003</v>
      </c>
      <c r="AFG31" s="273">
        <v>9390914.0299999993</v>
      </c>
      <c r="AFH31" s="273">
        <v>6024035.5099999998</v>
      </c>
      <c r="AFI31" s="273">
        <v>4510972.54</v>
      </c>
      <c r="AFJ31" s="273">
        <v>9022703.9199999999</v>
      </c>
      <c r="AFK31" s="273">
        <v>3954394.01</v>
      </c>
      <c r="AFL31" s="273">
        <v>6267993.04</v>
      </c>
      <c r="AFM31" s="273">
        <v>3229362.87</v>
      </c>
      <c r="AFN31" s="273">
        <v>3283215.91</v>
      </c>
      <c r="AFO31" s="273">
        <v>4798038.8100000005</v>
      </c>
      <c r="AFP31" s="273">
        <v>7581820.4800000004</v>
      </c>
      <c r="AFQ31" s="273">
        <v>7561358.79</v>
      </c>
      <c r="AFR31" s="273">
        <v>11857272.91</v>
      </c>
      <c r="AFS31" s="273">
        <v>5828066.5899999999</v>
      </c>
      <c r="AFT31" s="273">
        <v>7651088.3500000006</v>
      </c>
      <c r="AFU31" s="273">
        <v>4352458.71</v>
      </c>
      <c r="AFV31" s="273">
        <v>2771205.12</v>
      </c>
      <c r="AFW31" s="273">
        <v>13548575.880000001</v>
      </c>
      <c r="AFX31" s="273">
        <v>14986511.010000002</v>
      </c>
      <c r="AFY31" s="273">
        <v>3863506.75</v>
      </c>
      <c r="AFZ31" s="273">
        <v>7604748.1600000001</v>
      </c>
      <c r="AGA31" s="273">
        <v>3880493.6399999997</v>
      </c>
      <c r="AGB31" s="273">
        <v>126975409.70999999</v>
      </c>
      <c r="AGC31" s="273">
        <v>16119062.250000002</v>
      </c>
      <c r="AGD31" s="273">
        <v>21308738.559999999</v>
      </c>
      <c r="AGE31" s="273">
        <v>13993927.92</v>
      </c>
      <c r="AGF31" s="273">
        <v>38309078.350000001</v>
      </c>
      <c r="AGG31" s="273">
        <v>17570410.23</v>
      </c>
      <c r="AGH31" s="273">
        <v>7103656.29</v>
      </c>
      <c r="AGI31" s="273">
        <v>17761404.550000001</v>
      </c>
      <c r="AGJ31" s="273">
        <v>9325258.7200000007</v>
      </c>
      <c r="AGK31" s="273">
        <v>18449222.699999999</v>
      </c>
      <c r="AGL31" s="273">
        <v>13316657.25</v>
      </c>
      <c r="AGM31" s="273">
        <v>33535841.619999997</v>
      </c>
      <c r="AGN31" s="273">
        <v>7585836.0899999999</v>
      </c>
      <c r="AGO31" s="273">
        <v>15532775.550000001</v>
      </c>
      <c r="AGP31" s="273">
        <v>6166324.2999999998</v>
      </c>
      <c r="AGQ31" s="273">
        <v>15903633.279999999</v>
      </c>
      <c r="AGR31" s="273">
        <v>14392819</v>
      </c>
      <c r="AGS31" s="273">
        <v>4214975.2</v>
      </c>
      <c r="AGT31" s="273">
        <v>7890431.1799999997</v>
      </c>
      <c r="AGU31" s="273">
        <v>66373654.520000003</v>
      </c>
      <c r="AGV31" s="273">
        <v>18452555.390000001</v>
      </c>
      <c r="AGW31" s="273">
        <v>6349887.7599999998</v>
      </c>
      <c r="AGX31" s="273">
        <v>28240526.850000001</v>
      </c>
      <c r="AGY31" s="273">
        <v>10067754.600000001</v>
      </c>
      <c r="AGZ31" s="273">
        <v>9900577.6799999978</v>
      </c>
      <c r="AHA31" s="273">
        <v>8838281.0099999998</v>
      </c>
      <c r="AHB31" s="273">
        <v>19076877.510000002</v>
      </c>
      <c r="AHC31" s="273">
        <v>4686573.1500000004</v>
      </c>
      <c r="AHD31" s="273">
        <v>7547542.1399999997</v>
      </c>
      <c r="AHE31" s="273">
        <v>15341107.109999999</v>
      </c>
      <c r="AHF31" s="273">
        <v>2251746.15</v>
      </c>
      <c r="AHG31" s="273">
        <v>5958939.1100000003</v>
      </c>
      <c r="AHH31" s="273">
        <v>10567091.879999999</v>
      </c>
      <c r="AHI31" s="273">
        <v>9328428.040000001</v>
      </c>
      <c r="AHJ31" s="273">
        <v>8495365.0300000012</v>
      </c>
      <c r="AHK31" s="273">
        <v>9277840.2699999996</v>
      </c>
      <c r="AHL31" s="273">
        <v>18586611.18</v>
      </c>
      <c r="AHM31" s="273">
        <v>9672031.6599999983</v>
      </c>
      <c r="AHN31" s="273">
        <v>8632899.3100000005</v>
      </c>
      <c r="AHO31" s="273">
        <v>5874998.1000000006</v>
      </c>
      <c r="AHP31" s="273">
        <v>16931025.270000003</v>
      </c>
      <c r="AHQ31" s="294">
        <v>7403731.3700000001</v>
      </c>
      <c r="AHR31" s="329">
        <v>5937884.3200000003</v>
      </c>
      <c r="AHS31" s="294">
        <f t="shared" si="18"/>
        <v>13215917949.050028</v>
      </c>
      <c r="AHT31" s="271" t="b">
        <f t="shared" si="1"/>
        <v>1</v>
      </c>
      <c r="AHU31" s="271" t="s">
        <v>41</v>
      </c>
    </row>
    <row r="32" spans="1:905" ht="23.4" customHeight="1" x14ac:dyDescent="0.8">
      <c r="B32" s="270" t="s">
        <v>1141</v>
      </c>
      <c r="C32" s="271" t="s">
        <v>1142</v>
      </c>
      <c r="D32" s="273">
        <v>3240564188.3299999</v>
      </c>
      <c r="E32" s="273">
        <v>0</v>
      </c>
      <c r="F32" s="273">
        <v>0</v>
      </c>
      <c r="G32" s="273">
        <v>0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73">
        <v>0</v>
      </c>
      <c r="Q32" s="273">
        <v>0</v>
      </c>
      <c r="R32" s="273">
        <v>0</v>
      </c>
      <c r="S32" s="273">
        <v>0</v>
      </c>
      <c r="T32" s="273">
        <v>0</v>
      </c>
      <c r="U32" s="273">
        <v>0</v>
      </c>
      <c r="V32" s="273">
        <v>2391644459.3499999</v>
      </c>
      <c r="W32" s="273">
        <v>453906.45</v>
      </c>
      <c r="X32" s="273">
        <v>0</v>
      </c>
      <c r="Y32" s="273">
        <v>0</v>
      </c>
      <c r="Z32" s="273">
        <v>0</v>
      </c>
      <c r="AA32" s="273">
        <v>0</v>
      </c>
      <c r="AB32" s="273">
        <v>0</v>
      </c>
      <c r="AC32" s="273">
        <v>783697.23</v>
      </c>
      <c r="AD32" s="273">
        <v>0</v>
      </c>
      <c r="AE32" s="273">
        <v>0</v>
      </c>
      <c r="AF32" s="273">
        <v>0</v>
      </c>
      <c r="AG32" s="273">
        <v>0</v>
      </c>
      <c r="AH32" s="273">
        <v>0</v>
      </c>
      <c r="AI32" s="273">
        <v>0</v>
      </c>
      <c r="AJ32" s="273">
        <v>0</v>
      </c>
      <c r="AK32" s="273">
        <v>0</v>
      </c>
      <c r="AL32" s="273">
        <v>0</v>
      </c>
      <c r="AM32" s="273">
        <v>0</v>
      </c>
      <c r="AN32" s="273">
        <v>0</v>
      </c>
      <c r="AO32" s="273">
        <v>0</v>
      </c>
      <c r="AP32" s="273">
        <v>0</v>
      </c>
      <c r="AQ32" s="273">
        <v>0</v>
      </c>
      <c r="AR32" s="273">
        <v>0</v>
      </c>
      <c r="AS32" s="273">
        <v>0</v>
      </c>
      <c r="AT32" s="273">
        <v>0</v>
      </c>
      <c r="AU32" s="273">
        <v>0</v>
      </c>
      <c r="AV32" s="273">
        <v>0</v>
      </c>
      <c r="AW32" s="273">
        <v>0</v>
      </c>
      <c r="AX32" s="273">
        <v>0</v>
      </c>
      <c r="AY32" s="273">
        <v>0</v>
      </c>
      <c r="AZ32" s="273">
        <v>0</v>
      </c>
      <c r="BA32" s="273">
        <v>0</v>
      </c>
      <c r="BB32" s="273">
        <v>0</v>
      </c>
      <c r="BC32" s="273">
        <v>0</v>
      </c>
      <c r="BD32" s="273">
        <v>0</v>
      </c>
      <c r="BE32" s="273">
        <v>0</v>
      </c>
      <c r="BF32" s="273">
        <v>0</v>
      </c>
      <c r="BG32" s="273">
        <v>0</v>
      </c>
      <c r="BH32" s="273">
        <v>0</v>
      </c>
      <c r="BI32" s="273">
        <v>296714987.22999996</v>
      </c>
      <c r="BJ32" s="273">
        <v>342066084.75</v>
      </c>
      <c r="BK32" s="273">
        <v>0</v>
      </c>
      <c r="BL32" s="273">
        <v>0</v>
      </c>
      <c r="BM32" s="273">
        <v>0</v>
      </c>
      <c r="BN32" s="273">
        <v>0</v>
      </c>
      <c r="BO32" s="273">
        <v>0</v>
      </c>
      <c r="BP32" s="273">
        <v>0</v>
      </c>
      <c r="BQ32" s="273">
        <v>0</v>
      </c>
      <c r="BR32" s="273">
        <v>1232685318.2600002</v>
      </c>
      <c r="BS32" s="273">
        <v>0</v>
      </c>
      <c r="BT32" s="273">
        <v>0</v>
      </c>
      <c r="BU32" s="273">
        <v>0</v>
      </c>
      <c r="BV32" s="273">
        <v>0</v>
      </c>
      <c r="BW32" s="273">
        <v>0</v>
      </c>
      <c r="BX32" s="273">
        <v>0</v>
      </c>
      <c r="BY32" s="273">
        <v>0</v>
      </c>
      <c r="BZ32" s="273">
        <v>1598800.8</v>
      </c>
      <c r="CA32" s="273">
        <v>0</v>
      </c>
      <c r="CB32" s="273">
        <v>0</v>
      </c>
      <c r="CC32" s="273">
        <v>0</v>
      </c>
      <c r="CD32" s="273">
        <v>0</v>
      </c>
      <c r="CE32" s="273">
        <v>0</v>
      </c>
      <c r="CF32" s="273">
        <v>0</v>
      </c>
      <c r="CG32" s="273">
        <v>1520342104.4400001</v>
      </c>
      <c r="CH32" s="273">
        <v>0</v>
      </c>
      <c r="CI32" s="273">
        <v>0</v>
      </c>
      <c r="CJ32" s="273">
        <v>0</v>
      </c>
      <c r="CK32" s="273">
        <v>0</v>
      </c>
      <c r="CL32" s="273">
        <v>0</v>
      </c>
      <c r="CM32" s="273">
        <v>0</v>
      </c>
      <c r="CN32" s="273">
        <v>0</v>
      </c>
      <c r="CO32" s="273">
        <v>0</v>
      </c>
      <c r="CP32" s="273">
        <v>0</v>
      </c>
      <c r="CQ32" s="273">
        <v>0</v>
      </c>
      <c r="CR32" s="273">
        <v>0</v>
      </c>
      <c r="CS32" s="273">
        <v>0</v>
      </c>
      <c r="CT32" s="273">
        <v>0</v>
      </c>
      <c r="CU32" s="273">
        <v>0</v>
      </c>
      <c r="CV32" s="273">
        <v>0</v>
      </c>
      <c r="CW32" s="273">
        <v>0</v>
      </c>
      <c r="CX32" s="273">
        <v>0</v>
      </c>
      <c r="CY32" s="273">
        <v>0</v>
      </c>
      <c r="CZ32" s="273">
        <v>0</v>
      </c>
      <c r="DA32" s="273">
        <v>0</v>
      </c>
      <c r="DB32" s="273">
        <v>39358187.939999998</v>
      </c>
      <c r="DC32" s="273">
        <v>25149912.800000001</v>
      </c>
      <c r="DD32" s="273">
        <v>0</v>
      </c>
      <c r="DE32" s="273">
        <v>0</v>
      </c>
      <c r="DF32" s="273">
        <v>0</v>
      </c>
      <c r="DG32" s="273">
        <v>0</v>
      </c>
      <c r="DH32" s="273">
        <v>0</v>
      </c>
      <c r="DI32" s="273">
        <v>0</v>
      </c>
      <c r="DJ32" s="273">
        <v>0</v>
      </c>
      <c r="DK32" s="273">
        <v>892519468.25999999</v>
      </c>
      <c r="DL32" s="273">
        <v>0</v>
      </c>
      <c r="DM32" s="273">
        <v>0</v>
      </c>
      <c r="DN32" s="273">
        <v>0</v>
      </c>
      <c r="DO32" s="273">
        <v>0</v>
      </c>
      <c r="DP32" s="273">
        <v>0</v>
      </c>
      <c r="DQ32" s="273">
        <v>0</v>
      </c>
      <c r="DR32" s="273">
        <v>0</v>
      </c>
      <c r="DS32" s="273">
        <v>0</v>
      </c>
      <c r="DT32" s="273">
        <v>211368.25</v>
      </c>
      <c r="DU32" s="273">
        <v>0</v>
      </c>
      <c r="DV32" s="273">
        <v>0</v>
      </c>
      <c r="DW32" s="273">
        <v>0</v>
      </c>
      <c r="DX32" s="273">
        <v>0</v>
      </c>
      <c r="DY32" s="273">
        <v>0</v>
      </c>
      <c r="DZ32" s="273">
        <v>0</v>
      </c>
      <c r="EA32" s="273">
        <v>0</v>
      </c>
      <c r="EB32" s="273">
        <v>0</v>
      </c>
      <c r="EC32" s="273">
        <v>0</v>
      </c>
      <c r="ED32" s="273">
        <v>0</v>
      </c>
      <c r="EE32" s="273">
        <v>137507776.21000001</v>
      </c>
      <c r="EF32" s="273">
        <v>228074354.49000001</v>
      </c>
      <c r="EG32" s="273">
        <v>0</v>
      </c>
      <c r="EH32" s="273">
        <v>0</v>
      </c>
      <c r="EI32" s="273">
        <v>0</v>
      </c>
      <c r="EJ32" s="273">
        <v>0</v>
      </c>
      <c r="EK32" s="273">
        <v>0</v>
      </c>
      <c r="EL32" s="273">
        <v>0</v>
      </c>
      <c r="EM32" s="273">
        <v>0</v>
      </c>
      <c r="EN32" s="273">
        <v>769665092.02999997</v>
      </c>
      <c r="EO32" s="273">
        <v>0</v>
      </c>
      <c r="EP32" s="273">
        <v>0</v>
      </c>
      <c r="EQ32" s="273">
        <v>0</v>
      </c>
      <c r="ER32" s="273">
        <v>0</v>
      </c>
      <c r="ES32" s="273">
        <v>0</v>
      </c>
      <c r="ET32" s="273">
        <v>0</v>
      </c>
      <c r="EU32" s="273">
        <v>0</v>
      </c>
      <c r="EV32" s="273">
        <v>0</v>
      </c>
      <c r="EW32" s="273">
        <v>186591.18</v>
      </c>
      <c r="EX32" s="273">
        <v>0</v>
      </c>
      <c r="EY32" s="273">
        <v>0</v>
      </c>
      <c r="EZ32" s="273">
        <v>0</v>
      </c>
      <c r="FA32" s="273">
        <v>0</v>
      </c>
      <c r="FB32" s="273">
        <v>0</v>
      </c>
      <c r="FC32" s="273">
        <v>0</v>
      </c>
      <c r="FD32" s="273">
        <v>0</v>
      </c>
      <c r="FE32" s="273">
        <v>0</v>
      </c>
      <c r="FF32" s="273">
        <v>0</v>
      </c>
      <c r="FG32" s="273">
        <v>0</v>
      </c>
      <c r="FH32" s="273">
        <v>0</v>
      </c>
      <c r="FI32" s="273">
        <v>345635112.67000002</v>
      </c>
      <c r="FJ32" s="273">
        <v>0</v>
      </c>
      <c r="FK32" s="273">
        <v>0</v>
      </c>
      <c r="FL32" s="273">
        <v>0</v>
      </c>
      <c r="FM32" s="273">
        <v>439000</v>
      </c>
      <c r="FN32" s="273">
        <v>0</v>
      </c>
      <c r="FO32" s="273">
        <v>0</v>
      </c>
      <c r="FP32" s="273">
        <v>0</v>
      </c>
      <c r="FQ32" s="273">
        <v>0</v>
      </c>
      <c r="FR32" s="273">
        <v>0</v>
      </c>
      <c r="FS32" s="273">
        <v>0</v>
      </c>
      <c r="FT32" s="273">
        <v>0</v>
      </c>
      <c r="FU32" s="273">
        <v>0</v>
      </c>
      <c r="FV32" s="273">
        <v>0</v>
      </c>
      <c r="FW32" s="273">
        <v>0</v>
      </c>
      <c r="FX32" s="273">
        <v>0</v>
      </c>
      <c r="FY32" s="273">
        <v>0</v>
      </c>
      <c r="FZ32" s="273">
        <v>0</v>
      </c>
      <c r="GA32" s="273">
        <v>0</v>
      </c>
      <c r="GB32" s="273">
        <v>0</v>
      </c>
      <c r="GC32" s="273">
        <v>279575</v>
      </c>
      <c r="GD32" s="273">
        <v>0</v>
      </c>
      <c r="GE32" s="273">
        <v>15656826.65</v>
      </c>
      <c r="GF32" s="273">
        <v>0</v>
      </c>
      <c r="GG32" s="273">
        <v>0</v>
      </c>
      <c r="GH32" s="273">
        <v>0</v>
      </c>
      <c r="GI32" s="273">
        <v>0</v>
      </c>
      <c r="GJ32" s="273">
        <v>0</v>
      </c>
      <c r="GK32" s="273">
        <v>0</v>
      </c>
      <c r="GL32" s="273">
        <v>0</v>
      </c>
      <c r="GM32" s="273">
        <v>0</v>
      </c>
      <c r="GN32" s="273">
        <v>0</v>
      </c>
      <c r="GO32" s="273">
        <v>0</v>
      </c>
      <c r="GP32" s="273">
        <v>0</v>
      </c>
      <c r="GQ32" s="273">
        <v>1111886.7</v>
      </c>
      <c r="GR32" s="273">
        <v>0</v>
      </c>
      <c r="GS32" s="273">
        <v>0</v>
      </c>
      <c r="GT32" s="273">
        <v>0</v>
      </c>
      <c r="GU32" s="273">
        <v>0</v>
      </c>
      <c r="GV32" s="273">
        <v>0</v>
      </c>
      <c r="GW32" s="273">
        <v>0</v>
      </c>
      <c r="GX32" s="273">
        <v>0</v>
      </c>
      <c r="GY32" s="273">
        <v>0</v>
      </c>
      <c r="GZ32" s="273">
        <v>0</v>
      </c>
      <c r="HA32" s="273">
        <v>0</v>
      </c>
      <c r="HB32" s="273">
        <v>0</v>
      </c>
      <c r="HC32" s="273">
        <v>2127303.84</v>
      </c>
      <c r="HD32" s="273">
        <v>0</v>
      </c>
      <c r="HE32" s="273">
        <v>0</v>
      </c>
      <c r="HF32" s="273">
        <v>0</v>
      </c>
      <c r="HG32" s="273">
        <v>0</v>
      </c>
      <c r="HH32" s="273">
        <v>0</v>
      </c>
      <c r="HI32" s="273">
        <v>0</v>
      </c>
      <c r="HJ32" s="273">
        <v>6482.42</v>
      </c>
      <c r="HK32" s="273">
        <v>0</v>
      </c>
      <c r="HL32" s="273">
        <v>0</v>
      </c>
      <c r="HM32" s="273">
        <v>0</v>
      </c>
      <c r="HN32" s="273">
        <v>823.23</v>
      </c>
      <c r="HO32" s="273">
        <v>0</v>
      </c>
      <c r="HP32" s="273">
        <v>0</v>
      </c>
      <c r="HQ32" s="273">
        <v>0</v>
      </c>
      <c r="HR32" s="273">
        <v>106325.74</v>
      </c>
      <c r="HS32" s="273">
        <v>5585.57</v>
      </c>
      <c r="HT32" s="273">
        <v>0</v>
      </c>
      <c r="HU32" s="273">
        <v>0</v>
      </c>
      <c r="HV32" s="273">
        <v>0</v>
      </c>
      <c r="HW32" s="273">
        <v>0</v>
      </c>
      <c r="HX32" s="273">
        <v>0</v>
      </c>
      <c r="HY32" s="273">
        <v>0</v>
      </c>
      <c r="HZ32" s="273">
        <v>0</v>
      </c>
      <c r="IA32" s="273">
        <v>0</v>
      </c>
      <c r="IB32" s="273">
        <v>0</v>
      </c>
      <c r="IC32" s="273">
        <v>0</v>
      </c>
      <c r="ID32" s="273">
        <v>0</v>
      </c>
      <c r="IE32" s="273">
        <v>0</v>
      </c>
      <c r="IF32" s="273">
        <v>0</v>
      </c>
      <c r="IG32" s="273">
        <v>0</v>
      </c>
      <c r="IH32" s="273">
        <v>98676.28</v>
      </c>
      <c r="II32" s="273">
        <v>132856868.77</v>
      </c>
      <c r="IJ32" s="273">
        <v>0</v>
      </c>
      <c r="IK32" s="273">
        <v>0</v>
      </c>
      <c r="IL32" s="273">
        <v>0</v>
      </c>
      <c r="IM32" s="273">
        <v>0</v>
      </c>
      <c r="IN32" s="273">
        <v>0</v>
      </c>
      <c r="IO32" s="273">
        <v>0</v>
      </c>
      <c r="IP32" s="273">
        <v>0</v>
      </c>
      <c r="IQ32" s="273">
        <v>0</v>
      </c>
      <c r="IR32" s="273">
        <v>0</v>
      </c>
      <c r="IS32" s="273">
        <v>191511.22</v>
      </c>
      <c r="IT32" s="273">
        <v>124843.55</v>
      </c>
      <c r="IU32" s="273">
        <v>0</v>
      </c>
      <c r="IV32" s="273">
        <v>0</v>
      </c>
      <c r="IW32" s="273">
        <v>0</v>
      </c>
      <c r="IX32" s="273">
        <v>0</v>
      </c>
      <c r="IY32" s="273">
        <v>0</v>
      </c>
      <c r="IZ32" s="273">
        <v>0</v>
      </c>
      <c r="JA32" s="273">
        <v>0</v>
      </c>
      <c r="JB32" s="273">
        <v>0</v>
      </c>
      <c r="JC32" s="273">
        <v>0</v>
      </c>
      <c r="JD32" s="273">
        <v>0</v>
      </c>
      <c r="JE32" s="273">
        <v>438030252.59000003</v>
      </c>
      <c r="JF32" s="273">
        <v>0</v>
      </c>
      <c r="JG32" s="273">
        <v>0</v>
      </c>
      <c r="JH32" s="273">
        <v>0</v>
      </c>
      <c r="JI32" s="273">
        <v>0</v>
      </c>
      <c r="JJ32" s="273">
        <v>0</v>
      </c>
      <c r="JK32" s="273">
        <v>116515722.89</v>
      </c>
      <c r="JL32" s="273">
        <v>0</v>
      </c>
      <c r="JM32" s="273">
        <v>0</v>
      </c>
      <c r="JN32" s="273">
        <v>0</v>
      </c>
      <c r="JO32" s="273">
        <v>0</v>
      </c>
      <c r="JP32" s="273">
        <v>0</v>
      </c>
      <c r="JQ32" s="273">
        <v>0</v>
      </c>
      <c r="JR32" s="273">
        <v>408368314.41999996</v>
      </c>
      <c r="JS32" s="273">
        <v>59658</v>
      </c>
      <c r="JT32" s="273">
        <v>0</v>
      </c>
      <c r="JU32" s="273">
        <v>0</v>
      </c>
      <c r="JV32" s="273">
        <v>0</v>
      </c>
      <c r="JW32" s="273">
        <v>0</v>
      </c>
      <c r="JX32" s="273">
        <v>0</v>
      </c>
      <c r="JY32" s="273">
        <v>0</v>
      </c>
      <c r="JZ32" s="273">
        <v>0</v>
      </c>
      <c r="KA32" s="273">
        <v>0</v>
      </c>
      <c r="KB32" s="273">
        <v>0</v>
      </c>
      <c r="KC32" s="273">
        <v>0</v>
      </c>
      <c r="KD32" s="273">
        <v>0</v>
      </c>
      <c r="KE32" s="273">
        <v>0</v>
      </c>
      <c r="KF32" s="273">
        <v>0</v>
      </c>
      <c r="KG32" s="273">
        <v>0</v>
      </c>
      <c r="KH32" s="273">
        <v>367756.93</v>
      </c>
      <c r="KI32" s="273">
        <v>0</v>
      </c>
      <c r="KJ32" s="273">
        <v>0</v>
      </c>
      <c r="KK32" s="273">
        <v>0</v>
      </c>
      <c r="KL32" s="273">
        <v>0</v>
      </c>
      <c r="KM32" s="273">
        <v>0</v>
      </c>
      <c r="KN32" s="273">
        <v>0</v>
      </c>
      <c r="KO32" s="273">
        <v>0</v>
      </c>
      <c r="KP32" s="273">
        <v>0</v>
      </c>
      <c r="KQ32" s="273">
        <v>97797503.459999993</v>
      </c>
      <c r="KR32" s="273">
        <v>0</v>
      </c>
      <c r="KS32" s="273">
        <v>0</v>
      </c>
      <c r="KT32" s="273">
        <v>0</v>
      </c>
      <c r="KU32" s="273">
        <v>0</v>
      </c>
      <c r="KV32" s="273">
        <v>0</v>
      </c>
      <c r="KW32" s="273">
        <v>1611893.57</v>
      </c>
      <c r="KX32" s="273">
        <v>0</v>
      </c>
      <c r="KY32" s="273">
        <v>11251580.52</v>
      </c>
      <c r="KZ32" s="273">
        <v>0</v>
      </c>
      <c r="LA32" s="273">
        <v>0</v>
      </c>
      <c r="LB32" s="273">
        <v>0</v>
      </c>
      <c r="LC32" s="273">
        <v>0</v>
      </c>
      <c r="LD32" s="273">
        <v>0</v>
      </c>
      <c r="LE32" s="273">
        <v>0</v>
      </c>
      <c r="LF32" s="273">
        <v>0</v>
      </c>
      <c r="LG32" s="273">
        <v>1293299.96</v>
      </c>
      <c r="LH32" s="273">
        <v>1025422.35</v>
      </c>
      <c r="LI32" s="273">
        <v>0</v>
      </c>
      <c r="LJ32" s="273">
        <v>0</v>
      </c>
      <c r="LK32" s="273">
        <v>0</v>
      </c>
      <c r="LL32" s="273">
        <v>0</v>
      </c>
      <c r="LM32" s="273">
        <v>0</v>
      </c>
      <c r="LN32" s="273">
        <v>0</v>
      </c>
      <c r="LO32" s="273">
        <v>0</v>
      </c>
      <c r="LP32" s="273">
        <v>0</v>
      </c>
      <c r="LQ32" s="273">
        <v>0</v>
      </c>
      <c r="LR32" s="273">
        <v>319876.62</v>
      </c>
      <c r="LS32" s="273">
        <v>0</v>
      </c>
      <c r="LT32" s="273">
        <v>0</v>
      </c>
      <c r="LU32" s="273">
        <v>956080.9</v>
      </c>
      <c r="LV32" s="273">
        <v>128391852.81</v>
      </c>
      <c r="LW32" s="273">
        <v>97360.82</v>
      </c>
      <c r="LX32" s="273">
        <v>0</v>
      </c>
      <c r="LY32" s="273">
        <v>0</v>
      </c>
      <c r="LZ32" s="273">
        <v>0</v>
      </c>
      <c r="MA32" s="273">
        <v>0</v>
      </c>
      <c r="MB32" s="273">
        <v>0</v>
      </c>
      <c r="MC32" s="273">
        <v>0</v>
      </c>
      <c r="MD32" s="273">
        <v>0</v>
      </c>
      <c r="ME32" s="273">
        <v>0</v>
      </c>
      <c r="MF32" s="273">
        <v>0</v>
      </c>
      <c r="MG32" s="273">
        <v>224261857.72</v>
      </c>
      <c r="MH32" s="273">
        <v>0</v>
      </c>
      <c r="MI32" s="273">
        <v>0</v>
      </c>
      <c r="MJ32" s="273">
        <v>0</v>
      </c>
      <c r="MK32" s="273">
        <v>0</v>
      </c>
      <c r="ML32" s="273">
        <v>0</v>
      </c>
      <c r="MM32" s="273">
        <v>0</v>
      </c>
      <c r="MN32" s="273">
        <v>0</v>
      </c>
      <c r="MO32" s="273">
        <v>0</v>
      </c>
      <c r="MP32" s="273">
        <v>0</v>
      </c>
      <c r="MQ32" s="273">
        <v>0</v>
      </c>
      <c r="MR32" s="273">
        <v>0</v>
      </c>
      <c r="MS32" s="273">
        <v>1166817282.3200002</v>
      </c>
      <c r="MT32" s="273">
        <v>0</v>
      </c>
      <c r="MU32" s="273">
        <v>0</v>
      </c>
      <c r="MV32" s="273">
        <v>30000</v>
      </c>
      <c r="MW32" s="273">
        <v>8120.92</v>
      </c>
      <c r="MX32" s="273">
        <v>0</v>
      </c>
      <c r="MY32" s="273">
        <v>0</v>
      </c>
      <c r="MZ32" s="273">
        <v>2374.2199999999998</v>
      </c>
      <c r="NA32" s="273">
        <v>0</v>
      </c>
      <c r="NB32" s="273">
        <v>0</v>
      </c>
      <c r="NC32" s="273">
        <v>0</v>
      </c>
      <c r="ND32" s="273">
        <v>1165129750.0999999</v>
      </c>
      <c r="NE32" s="273">
        <v>0</v>
      </c>
      <c r="NF32" s="273">
        <v>0</v>
      </c>
      <c r="NG32" s="273">
        <v>45464.95</v>
      </c>
      <c r="NH32" s="273">
        <v>0</v>
      </c>
      <c r="NI32" s="273">
        <v>0</v>
      </c>
      <c r="NJ32" s="273">
        <v>0</v>
      </c>
      <c r="NK32" s="273">
        <v>0</v>
      </c>
      <c r="NL32" s="273">
        <v>0</v>
      </c>
      <c r="NM32" s="273">
        <v>570</v>
      </c>
      <c r="NN32" s="273">
        <v>0</v>
      </c>
      <c r="NO32" s="273">
        <v>0</v>
      </c>
      <c r="NP32" s="273">
        <v>92315226.879999995</v>
      </c>
      <c r="NQ32" s="273">
        <v>0</v>
      </c>
      <c r="NR32" s="273">
        <v>0</v>
      </c>
      <c r="NS32" s="273">
        <v>0</v>
      </c>
      <c r="NT32" s="273">
        <v>0</v>
      </c>
      <c r="NU32" s="273">
        <v>0</v>
      </c>
      <c r="NV32" s="273">
        <v>0</v>
      </c>
      <c r="NW32" s="273">
        <v>1083218341</v>
      </c>
      <c r="NX32" s="273">
        <v>0</v>
      </c>
      <c r="NY32" s="273">
        <v>0</v>
      </c>
      <c r="NZ32" s="273">
        <v>0</v>
      </c>
      <c r="OA32" s="273">
        <v>0</v>
      </c>
      <c r="OB32" s="273">
        <v>0</v>
      </c>
      <c r="OC32" s="273">
        <v>0</v>
      </c>
      <c r="OD32" s="273">
        <v>0</v>
      </c>
      <c r="OE32" s="273">
        <v>582527.10000000009</v>
      </c>
      <c r="OF32" s="273">
        <v>0</v>
      </c>
      <c r="OG32" s="273">
        <v>2085256.6</v>
      </c>
      <c r="OH32" s="273">
        <v>0</v>
      </c>
      <c r="OI32" s="273">
        <v>0</v>
      </c>
      <c r="OJ32" s="273">
        <v>0</v>
      </c>
      <c r="OK32" s="273">
        <v>0</v>
      </c>
      <c r="OL32" s="273">
        <v>0</v>
      </c>
      <c r="OM32" s="273">
        <v>292185.45</v>
      </c>
      <c r="ON32" s="273">
        <v>0</v>
      </c>
      <c r="OO32" s="273">
        <v>0</v>
      </c>
      <c r="OP32" s="273">
        <v>0</v>
      </c>
      <c r="OQ32" s="273">
        <v>0</v>
      </c>
      <c r="OR32" s="273">
        <v>0</v>
      </c>
      <c r="OS32" s="273">
        <v>538492.23</v>
      </c>
      <c r="OT32" s="273">
        <v>0</v>
      </c>
      <c r="OU32" s="273">
        <v>0</v>
      </c>
      <c r="OV32" s="273">
        <v>0</v>
      </c>
      <c r="OW32" s="273">
        <v>0</v>
      </c>
      <c r="OX32" s="273">
        <v>0</v>
      </c>
      <c r="OY32" s="273">
        <v>0</v>
      </c>
      <c r="OZ32" s="273">
        <v>0</v>
      </c>
      <c r="PA32" s="273">
        <v>0</v>
      </c>
      <c r="PB32" s="273">
        <v>2459953.6800000002</v>
      </c>
      <c r="PC32" s="273">
        <v>0</v>
      </c>
      <c r="PD32" s="273">
        <v>0</v>
      </c>
      <c r="PE32" s="273">
        <v>0</v>
      </c>
      <c r="PF32" s="273">
        <v>0</v>
      </c>
      <c r="PG32" s="273">
        <v>0</v>
      </c>
      <c r="PH32" s="273">
        <v>0</v>
      </c>
      <c r="PI32" s="273">
        <v>0</v>
      </c>
      <c r="PJ32" s="273">
        <v>0</v>
      </c>
      <c r="PK32" s="273">
        <v>0</v>
      </c>
      <c r="PL32" s="273">
        <v>0</v>
      </c>
      <c r="PM32" s="273">
        <v>0</v>
      </c>
      <c r="PN32" s="273">
        <v>0</v>
      </c>
      <c r="PO32" s="273">
        <v>0</v>
      </c>
      <c r="PP32" s="273">
        <v>0</v>
      </c>
      <c r="PQ32" s="273">
        <v>0</v>
      </c>
      <c r="PR32" s="273">
        <v>0</v>
      </c>
      <c r="PS32" s="273">
        <v>0</v>
      </c>
      <c r="PT32" s="273">
        <v>3877043.5</v>
      </c>
      <c r="PU32" s="273">
        <v>0</v>
      </c>
      <c r="PV32" s="273">
        <v>0</v>
      </c>
      <c r="PW32" s="273">
        <v>0</v>
      </c>
      <c r="PX32" s="273">
        <v>0</v>
      </c>
      <c r="PY32" s="273">
        <v>0</v>
      </c>
      <c r="PZ32" s="273">
        <v>0</v>
      </c>
      <c r="QA32" s="273">
        <v>0</v>
      </c>
      <c r="QB32" s="273">
        <v>0</v>
      </c>
      <c r="QC32" s="273">
        <v>0</v>
      </c>
      <c r="QD32" s="273">
        <v>0</v>
      </c>
      <c r="QE32" s="273">
        <v>0</v>
      </c>
      <c r="QF32" s="273">
        <v>0</v>
      </c>
      <c r="QG32" s="273">
        <v>0</v>
      </c>
      <c r="QH32" s="273">
        <v>0</v>
      </c>
      <c r="QI32" s="273">
        <v>0</v>
      </c>
      <c r="QJ32" s="273">
        <v>0</v>
      </c>
      <c r="QK32" s="273">
        <v>0</v>
      </c>
      <c r="QL32" s="273">
        <v>0</v>
      </c>
      <c r="QM32" s="273">
        <v>0</v>
      </c>
      <c r="QN32" s="273">
        <v>8793945.8900000006</v>
      </c>
      <c r="QO32" s="273">
        <v>0</v>
      </c>
      <c r="QP32" s="273">
        <v>0</v>
      </c>
      <c r="QQ32" s="273">
        <v>0</v>
      </c>
      <c r="QR32" s="273">
        <v>0</v>
      </c>
      <c r="QS32" s="273">
        <v>0</v>
      </c>
      <c r="QT32" s="273">
        <v>2531478.7999999998</v>
      </c>
      <c r="QU32" s="273">
        <v>0</v>
      </c>
      <c r="QV32" s="273">
        <v>0</v>
      </c>
      <c r="QW32" s="273">
        <v>0</v>
      </c>
      <c r="QX32" s="273">
        <v>0</v>
      </c>
      <c r="QY32" s="273">
        <v>0</v>
      </c>
      <c r="QZ32" s="273">
        <v>0</v>
      </c>
      <c r="RA32" s="273">
        <v>0</v>
      </c>
      <c r="RB32" s="273">
        <v>0</v>
      </c>
      <c r="RC32" s="273">
        <v>0</v>
      </c>
      <c r="RD32" s="273">
        <v>0</v>
      </c>
      <c r="RE32" s="273">
        <v>0</v>
      </c>
      <c r="RF32" s="273">
        <v>0</v>
      </c>
      <c r="RG32" s="273">
        <v>804229.27</v>
      </c>
      <c r="RH32" s="273">
        <v>0</v>
      </c>
      <c r="RI32" s="273">
        <v>0</v>
      </c>
      <c r="RJ32" s="273">
        <v>0</v>
      </c>
      <c r="RK32" s="273">
        <v>0</v>
      </c>
      <c r="RL32" s="273">
        <v>0</v>
      </c>
      <c r="RM32" s="273">
        <v>0</v>
      </c>
      <c r="RN32" s="273">
        <v>0</v>
      </c>
      <c r="RO32" s="273">
        <v>0</v>
      </c>
      <c r="RP32" s="273">
        <v>0</v>
      </c>
      <c r="RQ32" s="273">
        <v>0</v>
      </c>
      <c r="RR32" s="273">
        <v>0</v>
      </c>
      <c r="RS32" s="273">
        <v>0</v>
      </c>
      <c r="RT32" s="273">
        <v>0</v>
      </c>
      <c r="RU32" s="273">
        <v>0</v>
      </c>
      <c r="RV32" s="273">
        <v>0</v>
      </c>
      <c r="RW32" s="273">
        <v>0</v>
      </c>
      <c r="RX32" s="273">
        <v>0</v>
      </c>
      <c r="RY32" s="273">
        <v>0</v>
      </c>
      <c r="RZ32" s="273">
        <v>0</v>
      </c>
      <c r="SA32" s="273">
        <v>3171909.48</v>
      </c>
      <c r="SB32" s="273">
        <v>0</v>
      </c>
      <c r="SC32" s="273">
        <v>0</v>
      </c>
      <c r="SD32" s="273">
        <v>0</v>
      </c>
      <c r="SE32" s="273">
        <v>0</v>
      </c>
      <c r="SF32" s="273">
        <v>0</v>
      </c>
      <c r="SG32" s="273">
        <v>0</v>
      </c>
      <c r="SH32" s="273">
        <v>0</v>
      </c>
      <c r="SI32" s="273">
        <v>0</v>
      </c>
      <c r="SJ32" s="273">
        <v>0</v>
      </c>
      <c r="SK32" s="273">
        <v>0</v>
      </c>
      <c r="SL32" s="273">
        <v>0</v>
      </c>
      <c r="SM32" s="273">
        <v>0</v>
      </c>
      <c r="SN32" s="273">
        <v>0</v>
      </c>
      <c r="SO32" s="273">
        <v>0</v>
      </c>
      <c r="SP32" s="273">
        <v>0</v>
      </c>
      <c r="SQ32" s="273">
        <v>0</v>
      </c>
      <c r="SR32" s="273">
        <v>0</v>
      </c>
      <c r="SS32" s="273">
        <v>0</v>
      </c>
      <c r="ST32" s="273">
        <v>0</v>
      </c>
      <c r="SU32" s="273">
        <v>2384956.87</v>
      </c>
      <c r="SV32" s="273">
        <v>0</v>
      </c>
      <c r="SW32" s="273">
        <v>0</v>
      </c>
      <c r="SX32" s="273">
        <v>0</v>
      </c>
      <c r="SY32" s="273">
        <v>0</v>
      </c>
      <c r="SZ32" s="273">
        <v>0</v>
      </c>
      <c r="TA32" s="273">
        <v>0</v>
      </c>
      <c r="TB32" s="273">
        <v>0</v>
      </c>
      <c r="TC32" s="273">
        <v>0</v>
      </c>
      <c r="TD32" s="273">
        <v>0</v>
      </c>
      <c r="TE32" s="273">
        <v>0</v>
      </c>
      <c r="TF32" s="273">
        <v>0</v>
      </c>
      <c r="TG32" s="273">
        <v>0</v>
      </c>
      <c r="TH32" s="273">
        <v>0</v>
      </c>
      <c r="TI32" s="273">
        <v>36396.67</v>
      </c>
      <c r="TJ32" s="273">
        <v>0</v>
      </c>
      <c r="TK32" s="273">
        <v>0</v>
      </c>
      <c r="TL32" s="273">
        <v>0</v>
      </c>
      <c r="TM32" s="273">
        <v>0</v>
      </c>
      <c r="TN32" s="273">
        <v>0</v>
      </c>
      <c r="TO32" s="273">
        <v>0</v>
      </c>
      <c r="TP32" s="273">
        <v>0</v>
      </c>
      <c r="TQ32" s="273">
        <v>0</v>
      </c>
      <c r="TR32" s="273">
        <v>0</v>
      </c>
      <c r="TS32" s="273">
        <v>0</v>
      </c>
      <c r="TT32" s="273">
        <v>0</v>
      </c>
      <c r="TU32" s="273">
        <v>0</v>
      </c>
      <c r="TV32" s="273">
        <v>0</v>
      </c>
      <c r="TW32" s="273">
        <v>0</v>
      </c>
      <c r="TX32" s="273">
        <v>0</v>
      </c>
      <c r="TY32" s="273">
        <v>666.87</v>
      </c>
      <c r="TZ32" s="273">
        <v>0</v>
      </c>
      <c r="UA32" s="273">
        <v>3357028.24</v>
      </c>
      <c r="UB32" s="273">
        <v>0</v>
      </c>
      <c r="UC32" s="273">
        <v>0</v>
      </c>
      <c r="UD32" s="273">
        <v>0</v>
      </c>
      <c r="UE32" s="273">
        <v>0</v>
      </c>
      <c r="UF32" s="273">
        <v>0</v>
      </c>
      <c r="UG32" s="273">
        <v>0</v>
      </c>
      <c r="UH32" s="273">
        <v>0</v>
      </c>
      <c r="UI32" s="273">
        <v>0</v>
      </c>
      <c r="UJ32" s="273">
        <v>3855934.3100000005</v>
      </c>
      <c r="UK32" s="273">
        <v>0</v>
      </c>
      <c r="UL32" s="273">
        <v>0</v>
      </c>
      <c r="UM32" s="273">
        <v>0</v>
      </c>
      <c r="UN32" s="273">
        <v>0</v>
      </c>
      <c r="UO32" s="273">
        <v>0</v>
      </c>
      <c r="UP32" s="273">
        <v>8577133</v>
      </c>
      <c r="UQ32" s="273">
        <v>0</v>
      </c>
      <c r="UR32" s="273">
        <v>0</v>
      </c>
      <c r="US32" s="273">
        <v>36212.57</v>
      </c>
      <c r="UT32" s="273">
        <v>0</v>
      </c>
      <c r="UU32" s="273">
        <v>0</v>
      </c>
      <c r="UV32" s="273">
        <v>0</v>
      </c>
      <c r="UW32" s="273">
        <v>0</v>
      </c>
      <c r="UX32" s="273">
        <v>0</v>
      </c>
      <c r="UY32" s="273">
        <v>0</v>
      </c>
      <c r="UZ32" s="273">
        <v>0</v>
      </c>
      <c r="VA32" s="273">
        <v>0</v>
      </c>
      <c r="VB32" s="273">
        <v>0</v>
      </c>
      <c r="VC32" s="273">
        <v>0</v>
      </c>
      <c r="VD32" s="273">
        <v>0</v>
      </c>
      <c r="VE32" s="273">
        <v>0</v>
      </c>
      <c r="VF32" s="273">
        <v>0</v>
      </c>
      <c r="VG32" s="273">
        <v>0</v>
      </c>
      <c r="VH32" s="273">
        <v>0</v>
      </c>
      <c r="VI32" s="273">
        <v>0</v>
      </c>
      <c r="VJ32" s="273">
        <v>0</v>
      </c>
      <c r="VK32" s="273">
        <v>0</v>
      </c>
      <c r="VL32" s="273">
        <v>17669358.390000001</v>
      </c>
      <c r="VM32" s="273">
        <v>0</v>
      </c>
      <c r="VN32" s="273">
        <v>0</v>
      </c>
      <c r="VO32" s="273">
        <v>0</v>
      </c>
      <c r="VP32" s="273">
        <v>0</v>
      </c>
      <c r="VQ32" s="273">
        <v>0</v>
      </c>
      <c r="VR32" s="273">
        <v>0</v>
      </c>
      <c r="VS32" s="273">
        <v>0</v>
      </c>
      <c r="VT32" s="273">
        <v>0</v>
      </c>
      <c r="VU32" s="273">
        <v>0</v>
      </c>
      <c r="VV32" s="273">
        <v>0</v>
      </c>
      <c r="VW32" s="273">
        <v>0</v>
      </c>
      <c r="VX32" s="273">
        <v>0</v>
      </c>
      <c r="VY32" s="273">
        <v>0</v>
      </c>
      <c r="VZ32" s="273">
        <v>0</v>
      </c>
      <c r="WA32" s="273">
        <v>42742876.030000001</v>
      </c>
      <c r="WB32" s="273">
        <v>0</v>
      </c>
      <c r="WC32" s="273">
        <v>0</v>
      </c>
      <c r="WD32" s="273">
        <v>0</v>
      </c>
      <c r="WE32" s="273">
        <v>0</v>
      </c>
      <c r="WF32" s="273">
        <v>0</v>
      </c>
      <c r="WG32" s="273">
        <v>0</v>
      </c>
      <c r="WH32" s="273">
        <v>0</v>
      </c>
      <c r="WI32" s="273">
        <v>0</v>
      </c>
      <c r="WJ32" s="273">
        <v>0</v>
      </c>
      <c r="WK32" s="273">
        <v>0</v>
      </c>
      <c r="WL32" s="273">
        <v>0</v>
      </c>
      <c r="WM32" s="273">
        <v>0</v>
      </c>
      <c r="WN32" s="273">
        <v>0</v>
      </c>
      <c r="WO32" s="273">
        <v>0</v>
      </c>
      <c r="WP32" s="273">
        <v>0</v>
      </c>
      <c r="WQ32" s="273">
        <v>353640</v>
      </c>
      <c r="WR32" s="273">
        <v>0</v>
      </c>
      <c r="WS32" s="273">
        <v>0</v>
      </c>
      <c r="WT32" s="273">
        <v>0</v>
      </c>
      <c r="WU32" s="273">
        <v>6111</v>
      </c>
      <c r="WV32" s="273">
        <v>0</v>
      </c>
      <c r="WW32" s="273">
        <v>0</v>
      </c>
      <c r="WX32" s="273">
        <v>0</v>
      </c>
      <c r="WY32" s="273">
        <v>0</v>
      </c>
      <c r="WZ32" s="273">
        <v>0</v>
      </c>
      <c r="XA32" s="273">
        <v>0</v>
      </c>
      <c r="XB32" s="273">
        <v>0</v>
      </c>
      <c r="XC32" s="273">
        <v>0</v>
      </c>
      <c r="XD32" s="273">
        <v>0</v>
      </c>
      <c r="XE32" s="273">
        <v>0</v>
      </c>
      <c r="XF32" s="273">
        <v>0</v>
      </c>
      <c r="XG32" s="273">
        <v>0</v>
      </c>
      <c r="XH32" s="273">
        <v>39263931.899999999</v>
      </c>
      <c r="XI32" s="273">
        <v>0</v>
      </c>
      <c r="XJ32" s="273">
        <v>0</v>
      </c>
      <c r="XK32" s="273">
        <v>87573.92</v>
      </c>
      <c r="XL32" s="273">
        <v>0</v>
      </c>
      <c r="XM32" s="273">
        <v>0</v>
      </c>
      <c r="XN32" s="273">
        <v>0</v>
      </c>
      <c r="XO32" s="273">
        <v>0</v>
      </c>
      <c r="XP32" s="273">
        <v>0</v>
      </c>
      <c r="XQ32" s="273">
        <v>0</v>
      </c>
      <c r="XR32" s="273">
        <v>0</v>
      </c>
      <c r="XS32" s="273">
        <v>0</v>
      </c>
      <c r="XT32" s="273">
        <v>0</v>
      </c>
      <c r="XU32" s="273">
        <v>0</v>
      </c>
      <c r="XV32" s="273">
        <v>0</v>
      </c>
      <c r="XW32" s="273">
        <v>0</v>
      </c>
      <c r="XX32" s="273">
        <v>0</v>
      </c>
      <c r="XY32" s="273">
        <v>0</v>
      </c>
      <c r="XZ32" s="273">
        <v>0</v>
      </c>
      <c r="YA32" s="273">
        <v>0</v>
      </c>
      <c r="YB32" s="273">
        <v>0</v>
      </c>
      <c r="YC32" s="273">
        <v>0</v>
      </c>
      <c r="YD32" s="273">
        <v>0</v>
      </c>
      <c r="YE32" s="273">
        <v>421605.75</v>
      </c>
      <c r="YF32" s="273">
        <v>0</v>
      </c>
      <c r="YG32" s="273">
        <v>0</v>
      </c>
      <c r="YH32" s="273">
        <v>0</v>
      </c>
      <c r="YI32" s="273">
        <v>9082932.5</v>
      </c>
      <c r="YJ32" s="273">
        <v>0</v>
      </c>
      <c r="YK32" s="273">
        <v>0</v>
      </c>
      <c r="YL32" s="273">
        <v>0</v>
      </c>
      <c r="YM32" s="273">
        <v>0</v>
      </c>
      <c r="YN32" s="273">
        <v>0</v>
      </c>
      <c r="YO32" s="273">
        <v>0</v>
      </c>
      <c r="YP32" s="273">
        <v>0</v>
      </c>
      <c r="YQ32" s="273">
        <v>0</v>
      </c>
      <c r="YR32" s="273">
        <v>0</v>
      </c>
      <c r="YS32" s="273">
        <v>0</v>
      </c>
      <c r="YT32" s="273">
        <v>0</v>
      </c>
      <c r="YU32" s="273">
        <v>0</v>
      </c>
      <c r="YV32" s="273">
        <v>175018100.37</v>
      </c>
      <c r="YW32" s="273">
        <v>0</v>
      </c>
      <c r="YX32" s="273">
        <v>0</v>
      </c>
      <c r="YY32" s="273">
        <v>0</v>
      </c>
      <c r="YZ32" s="273">
        <v>0</v>
      </c>
      <c r="ZA32" s="273">
        <v>0</v>
      </c>
      <c r="ZB32" s="273">
        <v>0</v>
      </c>
      <c r="ZC32" s="273">
        <v>804401.58</v>
      </c>
      <c r="ZD32" s="273">
        <v>0</v>
      </c>
      <c r="ZE32" s="273">
        <v>0</v>
      </c>
      <c r="ZF32" s="273">
        <v>0</v>
      </c>
      <c r="ZG32" s="273">
        <v>0</v>
      </c>
      <c r="ZH32" s="273">
        <v>0</v>
      </c>
      <c r="ZI32" s="273">
        <v>0</v>
      </c>
      <c r="ZJ32" s="273">
        <v>0</v>
      </c>
      <c r="ZK32" s="273">
        <v>0</v>
      </c>
      <c r="ZL32" s="273">
        <v>20550287.440000001</v>
      </c>
      <c r="ZM32" s="273">
        <v>0</v>
      </c>
      <c r="ZN32" s="273">
        <v>0</v>
      </c>
      <c r="ZO32" s="273">
        <v>0</v>
      </c>
      <c r="ZP32" s="273">
        <v>0</v>
      </c>
      <c r="ZQ32" s="273">
        <v>0</v>
      </c>
      <c r="ZR32" s="273">
        <v>0</v>
      </c>
      <c r="ZS32" s="273">
        <v>0</v>
      </c>
      <c r="ZT32" s="273">
        <v>0</v>
      </c>
      <c r="ZU32" s="273">
        <v>0</v>
      </c>
      <c r="ZV32" s="273">
        <v>0</v>
      </c>
      <c r="ZW32" s="273">
        <v>0</v>
      </c>
      <c r="ZX32" s="273">
        <v>0</v>
      </c>
      <c r="ZY32" s="273">
        <v>0</v>
      </c>
      <c r="ZZ32" s="273">
        <v>0</v>
      </c>
      <c r="AAA32" s="273">
        <v>0</v>
      </c>
      <c r="AAB32" s="273">
        <v>0</v>
      </c>
      <c r="AAC32" s="273">
        <v>0</v>
      </c>
      <c r="AAD32" s="273">
        <v>0</v>
      </c>
      <c r="AAE32" s="273">
        <v>0</v>
      </c>
      <c r="AAF32" s="273">
        <v>0</v>
      </c>
      <c r="AAG32" s="273">
        <v>0</v>
      </c>
      <c r="AAH32" s="273">
        <v>61398.66</v>
      </c>
      <c r="AAI32" s="273">
        <v>0</v>
      </c>
      <c r="AAJ32" s="273">
        <v>0</v>
      </c>
      <c r="AAK32" s="273">
        <v>0</v>
      </c>
      <c r="AAL32" s="273">
        <v>0</v>
      </c>
      <c r="AAM32" s="273">
        <v>0</v>
      </c>
      <c r="AAN32" s="273">
        <v>0</v>
      </c>
      <c r="AAO32" s="273">
        <v>46408462.159999996</v>
      </c>
      <c r="AAP32" s="273">
        <v>0</v>
      </c>
      <c r="AAQ32" s="273">
        <v>0</v>
      </c>
      <c r="AAR32" s="273">
        <v>0</v>
      </c>
      <c r="AAS32" s="273">
        <v>0</v>
      </c>
      <c r="AAT32" s="273">
        <v>0</v>
      </c>
      <c r="AAU32" s="273">
        <v>0</v>
      </c>
      <c r="AAV32" s="273">
        <v>0</v>
      </c>
      <c r="AAW32" s="273">
        <v>0</v>
      </c>
      <c r="AAX32" s="273">
        <v>0</v>
      </c>
      <c r="AAY32" s="273">
        <v>0</v>
      </c>
      <c r="AAZ32" s="273">
        <v>0</v>
      </c>
      <c r="ABA32" s="273">
        <v>0</v>
      </c>
      <c r="ABB32" s="273">
        <v>0</v>
      </c>
      <c r="ABC32" s="273">
        <v>0</v>
      </c>
      <c r="ABD32" s="273">
        <v>0</v>
      </c>
      <c r="ABE32" s="273">
        <v>0</v>
      </c>
      <c r="ABF32" s="273">
        <v>0</v>
      </c>
      <c r="ABG32" s="273">
        <v>0</v>
      </c>
      <c r="ABH32" s="273">
        <v>0</v>
      </c>
      <c r="ABI32" s="273">
        <v>2529</v>
      </c>
      <c r="ABJ32" s="273">
        <v>0</v>
      </c>
      <c r="ABK32" s="273">
        <v>0</v>
      </c>
      <c r="ABL32" s="273">
        <v>0</v>
      </c>
      <c r="ABM32" s="273">
        <v>0</v>
      </c>
      <c r="ABN32" s="273">
        <v>0</v>
      </c>
      <c r="ABO32" s="273">
        <v>3300092.08</v>
      </c>
      <c r="ABP32" s="273">
        <v>0</v>
      </c>
      <c r="ABQ32" s="273">
        <v>0</v>
      </c>
      <c r="ABR32" s="273">
        <v>0</v>
      </c>
      <c r="ABS32" s="273">
        <v>0</v>
      </c>
      <c r="ABT32" s="273">
        <v>0</v>
      </c>
      <c r="ABU32" s="273">
        <v>0</v>
      </c>
      <c r="ABV32" s="273">
        <v>0</v>
      </c>
      <c r="ABW32" s="273">
        <v>0</v>
      </c>
      <c r="ABX32" s="273">
        <v>59920.27</v>
      </c>
      <c r="ABY32" s="273">
        <v>0</v>
      </c>
      <c r="ABZ32" s="273">
        <v>0</v>
      </c>
      <c r="ACA32" s="273">
        <v>0</v>
      </c>
      <c r="ACB32" s="273">
        <v>0</v>
      </c>
      <c r="ACC32" s="273">
        <v>0</v>
      </c>
      <c r="ACD32" s="273">
        <v>0</v>
      </c>
      <c r="ACE32" s="273">
        <v>0</v>
      </c>
      <c r="ACF32" s="273">
        <v>0</v>
      </c>
      <c r="ACG32" s="273">
        <v>0</v>
      </c>
      <c r="ACH32" s="273">
        <v>0</v>
      </c>
      <c r="ACI32" s="273">
        <v>27482800</v>
      </c>
      <c r="ACJ32" s="273">
        <v>0</v>
      </c>
      <c r="ACK32" s="273">
        <v>0</v>
      </c>
      <c r="ACL32" s="273">
        <v>0</v>
      </c>
      <c r="ACM32" s="273">
        <v>0</v>
      </c>
      <c r="ACN32" s="273">
        <v>0</v>
      </c>
      <c r="ACO32" s="273">
        <v>0</v>
      </c>
      <c r="ACP32" s="273">
        <v>0</v>
      </c>
      <c r="ACQ32" s="273">
        <v>0</v>
      </c>
      <c r="ACR32" s="273">
        <v>0</v>
      </c>
      <c r="ACS32" s="273">
        <v>0</v>
      </c>
      <c r="ACT32" s="273">
        <v>0</v>
      </c>
      <c r="ACU32" s="273">
        <v>0</v>
      </c>
      <c r="ACV32" s="273">
        <v>0</v>
      </c>
      <c r="ACW32" s="273">
        <v>0</v>
      </c>
      <c r="ACX32" s="273">
        <v>0</v>
      </c>
      <c r="ACY32" s="273">
        <v>0</v>
      </c>
      <c r="ACZ32" s="273">
        <v>0</v>
      </c>
      <c r="ADA32" s="273">
        <v>0</v>
      </c>
      <c r="ADB32" s="273">
        <v>0</v>
      </c>
      <c r="ADC32" s="273">
        <v>0</v>
      </c>
      <c r="ADD32" s="273">
        <v>0</v>
      </c>
      <c r="ADE32" s="273">
        <v>0</v>
      </c>
      <c r="ADF32" s="273">
        <v>6978170.1200000001</v>
      </c>
      <c r="ADG32" s="273">
        <v>86013649.190000013</v>
      </c>
      <c r="ADH32" s="273">
        <v>0</v>
      </c>
      <c r="ADI32" s="273">
        <v>0</v>
      </c>
      <c r="ADJ32" s="273">
        <v>0</v>
      </c>
      <c r="ADK32" s="273">
        <v>0</v>
      </c>
      <c r="ADL32" s="273">
        <v>0</v>
      </c>
      <c r="ADM32" s="273">
        <v>0</v>
      </c>
      <c r="ADN32" s="273">
        <v>0</v>
      </c>
      <c r="ADO32" s="273">
        <v>120023858.09999999</v>
      </c>
      <c r="ADP32" s="273">
        <v>0</v>
      </c>
      <c r="ADQ32" s="273">
        <v>0</v>
      </c>
      <c r="ADR32" s="273">
        <v>0</v>
      </c>
      <c r="ADS32" s="273">
        <v>79178016.050000012</v>
      </c>
      <c r="ADT32" s="273">
        <v>0</v>
      </c>
      <c r="ADU32" s="273">
        <v>0</v>
      </c>
      <c r="ADV32" s="273">
        <v>0</v>
      </c>
      <c r="ADW32" s="273">
        <v>0</v>
      </c>
      <c r="ADX32" s="273">
        <v>0</v>
      </c>
      <c r="ADY32" s="273">
        <v>2190071.9900000002</v>
      </c>
      <c r="ADZ32" s="273">
        <v>0</v>
      </c>
      <c r="AEA32" s="273">
        <v>0</v>
      </c>
      <c r="AEB32" s="273">
        <v>0</v>
      </c>
      <c r="AEC32" s="273">
        <v>0</v>
      </c>
      <c r="AED32" s="273">
        <v>0</v>
      </c>
      <c r="AEE32" s="273">
        <v>0</v>
      </c>
      <c r="AEF32" s="273">
        <v>0</v>
      </c>
      <c r="AEG32" s="273">
        <v>0</v>
      </c>
      <c r="AEH32" s="273">
        <v>0</v>
      </c>
      <c r="AEI32" s="273">
        <v>0</v>
      </c>
      <c r="AEJ32" s="273">
        <v>0</v>
      </c>
      <c r="AEK32" s="273">
        <v>0</v>
      </c>
      <c r="AEL32" s="273">
        <v>0</v>
      </c>
      <c r="AEM32" s="273">
        <v>0</v>
      </c>
      <c r="AEN32" s="273">
        <v>0</v>
      </c>
      <c r="AEO32" s="273">
        <v>0</v>
      </c>
      <c r="AEP32" s="273">
        <v>0</v>
      </c>
      <c r="AEQ32" s="273">
        <v>0</v>
      </c>
      <c r="AER32" s="273">
        <v>0</v>
      </c>
      <c r="AES32" s="273">
        <v>471680989</v>
      </c>
      <c r="AET32" s="273">
        <v>0</v>
      </c>
      <c r="AEU32" s="273">
        <v>0</v>
      </c>
      <c r="AEV32" s="273">
        <v>0</v>
      </c>
      <c r="AEW32" s="273">
        <v>0</v>
      </c>
      <c r="AEX32" s="273">
        <v>0</v>
      </c>
      <c r="AEY32" s="273">
        <v>0</v>
      </c>
      <c r="AEZ32" s="273">
        <v>0</v>
      </c>
      <c r="AFA32" s="273">
        <v>0</v>
      </c>
      <c r="AFB32" s="273">
        <v>0</v>
      </c>
      <c r="AFC32" s="273">
        <v>8447697.8599999994</v>
      </c>
      <c r="AFD32" s="273">
        <v>1791429.77</v>
      </c>
      <c r="AFE32" s="273">
        <v>0</v>
      </c>
      <c r="AFF32" s="273">
        <v>0</v>
      </c>
      <c r="AFG32" s="273">
        <v>0</v>
      </c>
      <c r="AFH32" s="273">
        <v>0</v>
      </c>
      <c r="AFI32" s="273">
        <v>0</v>
      </c>
      <c r="AFJ32" s="273">
        <v>0</v>
      </c>
      <c r="AFK32" s="273">
        <v>0</v>
      </c>
      <c r="AFL32" s="273">
        <v>0</v>
      </c>
      <c r="AFM32" s="273">
        <v>0</v>
      </c>
      <c r="AFN32" s="273">
        <v>0</v>
      </c>
      <c r="AFO32" s="273">
        <v>0</v>
      </c>
      <c r="AFP32" s="273">
        <v>96387</v>
      </c>
      <c r="AFQ32" s="273">
        <v>0</v>
      </c>
      <c r="AFR32" s="273">
        <v>0</v>
      </c>
      <c r="AFS32" s="273">
        <v>0</v>
      </c>
      <c r="AFT32" s="273">
        <v>0</v>
      </c>
      <c r="AFU32" s="273">
        <v>0</v>
      </c>
      <c r="AFV32" s="273">
        <v>0</v>
      </c>
      <c r="AFW32" s="273">
        <v>0</v>
      </c>
      <c r="AFX32" s="273">
        <v>0</v>
      </c>
      <c r="AFY32" s="273">
        <v>0</v>
      </c>
      <c r="AFZ32" s="273">
        <v>0</v>
      </c>
      <c r="AGA32" s="273">
        <v>0</v>
      </c>
      <c r="AGB32" s="273">
        <v>126444428.56999999</v>
      </c>
      <c r="AGC32" s="273">
        <v>0</v>
      </c>
      <c r="AGD32" s="273">
        <v>0</v>
      </c>
      <c r="AGE32" s="273">
        <v>0</v>
      </c>
      <c r="AGF32" s="273">
        <v>0</v>
      </c>
      <c r="AGG32" s="273">
        <v>0</v>
      </c>
      <c r="AGH32" s="273">
        <v>0</v>
      </c>
      <c r="AGI32" s="273">
        <v>0</v>
      </c>
      <c r="AGJ32" s="273">
        <v>0</v>
      </c>
      <c r="AGK32" s="273">
        <v>0</v>
      </c>
      <c r="AGL32" s="273">
        <v>0</v>
      </c>
      <c r="AGM32" s="273">
        <v>21876715.649999999</v>
      </c>
      <c r="AGN32" s="273">
        <v>75137</v>
      </c>
      <c r="AGO32" s="273">
        <v>0</v>
      </c>
      <c r="AGP32" s="273">
        <v>0</v>
      </c>
      <c r="AGQ32" s="273">
        <v>0</v>
      </c>
      <c r="AGR32" s="273">
        <v>0</v>
      </c>
      <c r="AGS32" s="273">
        <v>0</v>
      </c>
      <c r="AGT32" s="273">
        <v>0</v>
      </c>
      <c r="AGU32" s="273">
        <v>34545000</v>
      </c>
      <c r="AGV32" s="273">
        <v>21462000</v>
      </c>
      <c r="AGW32" s="273">
        <v>0</v>
      </c>
      <c r="AGX32" s="273">
        <v>0</v>
      </c>
      <c r="AGY32" s="273">
        <v>0</v>
      </c>
      <c r="AGZ32" s="273">
        <v>0</v>
      </c>
      <c r="AHA32" s="273">
        <v>0</v>
      </c>
      <c r="AHB32" s="273">
        <v>0</v>
      </c>
      <c r="AHC32" s="273">
        <v>0</v>
      </c>
      <c r="AHD32" s="273">
        <v>0</v>
      </c>
      <c r="AHE32" s="273">
        <v>0</v>
      </c>
      <c r="AHF32" s="273">
        <v>0</v>
      </c>
      <c r="AHG32" s="273">
        <v>0</v>
      </c>
      <c r="AHH32" s="273">
        <v>0</v>
      </c>
      <c r="AHI32" s="273">
        <v>0</v>
      </c>
      <c r="AHJ32" s="273">
        <v>0</v>
      </c>
      <c r="AHK32" s="273">
        <v>0</v>
      </c>
      <c r="AHL32" s="273">
        <v>1369072.72</v>
      </c>
      <c r="AHM32" s="273">
        <v>0</v>
      </c>
      <c r="AHN32" s="273">
        <v>0</v>
      </c>
      <c r="AHO32" s="273">
        <v>0</v>
      </c>
      <c r="AHP32" s="273">
        <v>0</v>
      </c>
      <c r="AHQ32" s="294">
        <v>0</v>
      </c>
      <c r="AHR32" s="327">
        <v>0</v>
      </c>
      <c r="AHS32" s="294">
        <f t="shared" si="18"/>
        <v>17964956678.190002</v>
      </c>
      <c r="AHT32" s="271" t="b">
        <f t="shared" si="1"/>
        <v>1</v>
      </c>
      <c r="AHU32" s="271" t="s">
        <v>1141</v>
      </c>
    </row>
    <row r="33" spans="1:905" s="275" customFormat="1" ht="24" x14ac:dyDescent="0.8">
      <c r="A33" s="274"/>
      <c r="B33" s="274"/>
      <c r="C33" s="275" t="s">
        <v>646</v>
      </c>
      <c r="D33" s="330">
        <f>SUM(D18:D32)</f>
        <v>6364939841.7799988</v>
      </c>
      <c r="E33" s="330">
        <f t="shared" ref="E33:BP33" si="19">SUM(E18:E32)</f>
        <v>209462448.00999999</v>
      </c>
      <c r="F33" s="330">
        <f t="shared" si="19"/>
        <v>315497149.98999995</v>
      </c>
      <c r="G33" s="330">
        <f t="shared" si="19"/>
        <v>100564082.55</v>
      </c>
      <c r="H33" s="330">
        <f t="shared" si="19"/>
        <v>424840596.19999999</v>
      </c>
      <c r="I33" s="330">
        <f t="shared" si="19"/>
        <v>153975361.55000001</v>
      </c>
      <c r="J33" s="330">
        <f t="shared" si="19"/>
        <v>355161104.44999993</v>
      </c>
      <c r="K33" s="330">
        <f t="shared" si="19"/>
        <v>202088716.65000001</v>
      </c>
      <c r="L33" s="330">
        <f t="shared" si="19"/>
        <v>202611597.66</v>
      </c>
      <c r="M33" s="330">
        <f t="shared" si="19"/>
        <v>156839106.34</v>
      </c>
      <c r="N33" s="330">
        <f t="shared" si="19"/>
        <v>97304401.209999993</v>
      </c>
      <c r="O33" s="330">
        <f t="shared" si="19"/>
        <v>107987037.67999999</v>
      </c>
      <c r="P33" s="330">
        <f t="shared" si="19"/>
        <v>151128182.99000001</v>
      </c>
      <c r="Q33" s="330">
        <f t="shared" si="19"/>
        <v>111240711.44</v>
      </c>
      <c r="R33" s="330">
        <f t="shared" si="19"/>
        <v>102378173.28</v>
      </c>
      <c r="S33" s="330">
        <f t="shared" si="19"/>
        <v>235624326.19999999</v>
      </c>
      <c r="T33" s="330">
        <f t="shared" si="19"/>
        <v>243802622.13999999</v>
      </c>
      <c r="U33" s="330">
        <f t="shared" si="19"/>
        <v>53416032.199999988</v>
      </c>
      <c r="V33" s="330">
        <f t="shared" si="19"/>
        <v>5254022112</v>
      </c>
      <c r="W33" s="330">
        <f t="shared" si="19"/>
        <v>548153404.85000002</v>
      </c>
      <c r="X33" s="330">
        <f t="shared" si="19"/>
        <v>132932732.27000001</v>
      </c>
      <c r="Y33" s="330">
        <f t="shared" si="19"/>
        <v>245455666.98999998</v>
      </c>
      <c r="Z33" s="330">
        <f t="shared" si="19"/>
        <v>170937743.88999996</v>
      </c>
      <c r="AA33" s="330">
        <f t="shared" si="19"/>
        <v>181290351.31000006</v>
      </c>
      <c r="AB33" s="330">
        <f t="shared" si="19"/>
        <v>78610752.159999996</v>
      </c>
      <c r="AC33" s="330">
        <f t="shared" si="19"/>
        <v>604526678.86999989</v>
      </c>
      <c r="AD33" s="330">
        <f t="shared" si="19"/>
        <v>234282382.64000002</v>
      </c>
      <c r="AE33" s="330">
        <f t="shared" si="19"/>
        <v>123616702.63999999</v>
      </c>
      <c r="AF33" s="330">
        <f t="shared" si="19"/>
        <v>462236678.26999992</v>
      </c>
      <c r="AG33" s="330">
        <f t="shared" si="19"/>
        <v>160152429.37999997</v>
      </c>
      <c r="AH33" s="330">
        <f t="shared" si="19"/>
        <v>553152933.70999992</v>
      </c>
      <c r="AI33" s="330">
        <f t="shared" si="19"/>
        <v>250216114.51999998</v>
      </c>
      <c r="AJ33" s="330">
        <f t="shared" si="19"/>
        <v>149552713.13</v>
      </c>
      <c r="AK33" s="330">
        <f t="shared" si="19"/>
        <v>87569232.060000002</v>
      </c>
      <c r="AL33" s="330">
        <f t="shared" si="19"/>
        <v>167426633.03</v>
      </c>
      <c r="AM33" s="330">
        <f t="shared" si="19"/>
        <v>166185174.33000004</v>
      </c>
      <c r="AN33" s="330">
        <f t="shared" si="19"/>
        <v>101441900.77000001</v>
      </c>
      <c r="AO33" s="330">
        <f t="shared" si="19"/>
        <v>125735573.39000002</v>
      </c>
      <c r="AP33" s="330">
        <f t="shared" si="19"/>
        <v>119259743.28000003</v>
      </c>
      <c r="AQ33" s="330">
        <f t="shared" si="19"/>
        <v>91387997.280000001</v>
      </c>
      <c r="AR33" s="330">
        <f t="shared" si="19"/>
        <v>87061320.530000001</v>
      </c>
      <c r="AS33" s="330">
        <f t="shared" si="19"/>
        <v>62334604.829999991</v>
      </c>
      <c r="AT33" s="330">
        <f t="shared" si="19"/>
        <v>1372696950.22</v>
      </c>
      <c r="AU33" s="330">
        <f t="shared" si="19"/>
        <v>61517262.50999999</v>
      </c>
      <c r="AV33" s="330">
        <f t="shared" si="19"/>
        <v>54992170.820000008</v>
      </c>
      <c r="AW33" s="330">
        <f t="shared" si="19"/>
        <v>87797877.059999987</v>
      </c>
      <c r="AX33" s="330">
        <f t="shared" si="19"/>
        <v>145859729.68000001</v>
      </c>
      <c r="AY33" s="330">
        <f t="shared" si="19"/>
        <v>208289279.36999997</v>
      </c>
      <c r="AZ33" s="330">
        <f t="shared" si="19"/>
        <v>71020226.599999994</v>
      </c>
      <c r="BA33" s="330">
        <f t="shared" si="19"/>
        <v>86877090.530000001</v>
      </c>
      <c r="BB33" s="330">
        <f t="shared" si="19"/>
        <v>65908683.489999987</v>
      </c>
      <c r="BC33" s="330">
        <f t="shared" si="19"/>
        <v>66016424.460000001</v>
      </c>
      <c r="BD33" s="330">
        <f t="shared" si="19"/>
        <v>46751235.82</v>
      </c>
      <c r="BE33" s="330">
        <f t="shared" si="19"/>
        <v>52696743.269999996</v>
      </c>
      <c r="BF33" s="330">
        <f t="shared" si="19"/>
        <v>348132104.77999997</v>
      </c>
      <c r="BG33" s="330">
        <f t="shared" si="19"/>
        <v>47338402.529999994</v>
      </c>
      <c r="BH33" s="330">
        <f t="shared" si="19"/>
        <v>53616938.670000009</v>
      </c>
      <c r="BI33" s="330">
        <f t="shared" si="19"/>
        <v>1310796045.4100001</v>
      </c>
      <c r="BJ33" s="330">
        <f t="shared" si="19"/>
        <v>974532774.67000008</v>
      </c>
      <c r="BK33" s="330">
        <f t="shared" si="19"/>
        <v>153758098.61999997</v>
      </c>
      <c r="BL33" s="330">
        <f t="shared" si="19"/>
        <v>91857399.870000005</v>
      </c>
      <c r="BM33" s="330">
        <f t="shared" si="19"/>
        <v>189198291.99000001</v>
      </c>
      <c r="BN33" s="330">
        <f t="shared" si="19"/>
        <v>157232905.64999998</v>
      </c>
      <c r="BO33" s="330">
        <f t="shared" si="19"/>
        <v>120730598.93999998</v>
      </c>
      <c r="BP33" s="330">
        <f t="shared" si="19"/>
        <v>47682315.839999996</v>
      </c>
      <c r="BQ33" s="330">
        <f t="shared" ref="BQ33:EB33" si="20">SUM(BQ18:BQ32)</f>
        <v>35393872.850000001</v>
      </c>
      <c r="BR33" s="330">
        <f t="shared" si="20"/>
        <v>2729417119.7300005</v>
      </c>
      <c r="BS33" s="330">
        <f t="shared" si="20"/>
        <v>164829269.66999999</v>
      </c>
      <c r="BT33" s="330">
        <f t="shared" si="20"/>
        <v>137463132.51000002</v>
      </c>
      <c r="BU33" s="330">
        <f t="shared" si="20"/>
        <v>175599686.36000001</v>
      </c>
      <c r="BV33" s="330">
        <f t="shared" si="20"/>
        <v>149125534.70000002</v>
      </c>
      <c r="BW33" s="330">
        <f t="shared" si="20"/>
        <v>124588800.19000001</v>
      </c>
      <c r="BX33" s="330">
        <f t="shared" si="20"/>
        <v>80003793.789999992</v>
      </c>
      <c r="BY33" s="330">
        <f t="shared" si="20"/>
        <v>145636252.28999999</v>
      </c>
      <c r="BZ33" s="330">
        <f t="shared" si="20"/>
        <v>481771569.28000003</v>
      </c>
      <c r="CA33" s="330">
        <f t="shared" si="20"/>
        <v>100724799.42</v>
      </c>
      <c r="CB33" s="330">
        <f t="shared" si="20"/>
        <v>158420892.59</v>
      </c>
      <c r="CC33" s="330">
        <f t="shared" si="20"/>
        <v>286891600.81999999</v>
      </c>
      <c r="CD33" s="330">
        <f t="shared" si="20"/>
        <v>89186146.73999998</v>
      </c>
      <c r="CE33" s="330">
        <f t="shared" si="20"/>
        <v>95227953.090000004</v>
      </c>
      <c r="CF33" s="330">
        <f t="shared" si="20"/>
        <v>85144597.98999998</v>
      </c>
      <c r="CG33" s="330">
        <f t="shared" si="20"/>
        <v>4363117272.3100004</v>
      </c>
      <c r="CH33" s="330">
        <f t="shared" si="20"/>
        <v>139416769.78000003</v>
      </c>
      <c r="CI33" s="330">
        <f t="shared" si="20"/>
        <v>360318419.87000006</v>
      </c>
      <c r="CJ33" s="330">
        <f t="shared" si="20"/>
        <v>105207219.03</v>
      </c>
      <c r="CK33" s="330">
        <f t="shared" si="20"/>
        <v>132767296.29000001</v>
      </c>
      <c r="CL33" s="330">
        <f t="shared" si="20"/>
        <v>129075775.26000001</v>
      </c>
      <c r="CM33" s="330">
        <f t="shared" si="20"/>
        <v>120191088.26999997</v>
      </c>
      <c r="CN33" s="330">
        <f t="shared" si="20"/>
        <v>222556261.81999999</v>
      </c>
      <c r="CO33" s="330">
        <f t="shared" si="20"/>
        <v>61143774.010000013</v>
      </c>
      <c r="CP33" s="330">
        <f t="shared" si="20"/>
        <v>139642698.59</v>
      </c>
      <c r="CQ33" s="330">
        <f t="shared" si="20"/>
        <v>98143664.579999998</v>
      </c>
      <c r="CR33" s="330">
        <f t="shared" si="20"/>
        <v>143437800.78999999</v>
      </c>
      <c r="CS33" s="330">
        <f t="shared" si="20"/>
        <v>98989789.189999998</v>
      </c>
      <c r="CT33" s="330">
        <f t="shared" si="20"/>
        <v>1170660279.9400001</v>
      </c>
      <c r="CU33" s="330">
        <f t="shared" si="20"/>
        <v>103732750.78999999</v>
      </c>
      <c r="CV33" s="330">
        <f t="shared" si="20"/>
        <v>123707588.08999997</v>
      </c>
      <c r="CW33" s="330">
        <f t="shared" si="20"/>
        <v>212489502.06</v>
      </c>
      <c r="CX33" s="330">
        <f t="shared" si="20"/>
        <v>87609789.329999998</v>
      </c>
      <c r="CY33" s="330">
        <f t="shared" si="20"/>
        <v>200498614.25</v>
      </c>
      <c r="CZ33" s="330">
        <f t="shared" si="20"/>
        <v>87019651.74000001</v>
      </c>
      <c r="DA33" s="330">
        <f t="shared" si="20"/>
        <v>67550474.140000001</v>
      </c>
      <c r="DB33" s="330">
        <f t="shared" si="20"/>
        <v>921176010.6099999</v>
      </c>
      <c r="DC33" s="330">
        <f t="shared" si="20"/>
        <v>1180461665.01</v>
      </c>
      <c r="DD33" s="330">
        <f t="shared" si="20"/>
        <v>141116983.79000002</v>
      </c>
      <c r="DE33" s="330">
        <f t="shared" si="20"/>
        <v>107738092.19999999</v>
      </c>
      <c r="DF33" s="330">
        <f t="shared" si="20"/>
        <v>260444762.52000004</v>
      </c>
      <c r="DG33" s="330">
        <f t="shared" si="20"/>
        <v>218968068.73999998</v>
      </c>
      <c r="DH33" s="330">
        <f t="shared" si="20"/>
        <v>211794207.89999998</v>
      </c>
      <c r="DI33" s="330">
        <f t="shared" si="20"/>
        <v>275295942.42000002</v>
      </c>
      <c r="DJ33" s="330">
        <f t="shared" si="20"/>
        <v>84326620.659999996</v>
      </c>
      <c r="DK33" s="330">
        <f t="shared" si="20"/>
        <v>4402560927.7300005</v>
      </c>
      <c r="DL33" s="330">
        <f t="shared" si="20"/>
        <v>139313981.03999999</v>
      </c>
      <c r="DM33" s="330">
        <f t="shared" si="20"/>
        <v>221319982.74000001</v>
      </c>
      <c r="DN33" s="330">
        <f t="shared" si="20"/>
        <v>170657651.75999999</v>
      </c>
      <c r="DO33" s="330">
        <f t="shared" si="20"/>
        <v>212990964.51999995</v>
      </c>
      <c r="DP33" s="330">
        <f t="shared" si="20"/>
        <v>152819022.88</v>
      </c>
      <c r="DQ33" s="330">
        <f t="shared" si="20"/>
        <v>311522845.20000005</v>
      </c>
      <c r="DR33" s="330">
        <f t="shared" si="20"/>
        <v>148933658.66</v>
      </c>
      <c r="DS33" s="330">
        <f t="shared" si="20"/>
        <v>294634524.39000005</v>
      </c>
      <c r="DT33" s="330">
        <f t="shared" si="20"/>
        <v>1336419402.6599996</v>
      </c>
      <c r="DU33" s="330">
        <f t="shared" si="20"/>
        <v>172214740.48999998</v>
      </c>
      <c r="DV33" s="330">
        <f t="shared" si="20"/>
        <v>443243502.26999998</v>
      </c>
      <c r="DW33" s="330">
        <f t="shared" si="20"/>
        <v>470337831.19999999</v>
      </c>
      <c r="DX33" s="330">
        <f t="shared" si="20"/>
        <v>162424438.44</v>
      </c>
      <c r="DY33" s="330">
        <f t="shared" si="20"/>
        <v>248272619.30000001</v>
      </c>
      <c r="DZ33" s="330">
        <f t="shared" si="20"/>
        <v>192061160.04999998</v>
      </c>
      <c r="EA33" s="330">
        <f t="shared" si="20"/>
        <v>63803709.539999999</v>
      </c>
      <c r="EB33" s="330">
        <f t="shared" si="20"/>
        <v>122183431.58000001</v>
      </c>
      <c r="EC33" s="330">
        <f t="shared" ref="EC33:GN33" si="21">SUM(EC18:EC32)</f>
        <v>122812249.06000002</v>
      </c>
      <c r="ED33" s="330">
        <f t="shared" si="21"/>
        <v>251453013.22000003</v>
      </c>
      <c r="EE33" s="330">
        <f t="shared" si="21"/>
        <v>834388900.0200001</v>
      </c>
      <c r="EF33" s="330">
        <f t="shared" si="21"/>
        <v>879095647.19999993</v>
      </c>
      <c r="EG33" s="330">
        <f t="shared" si="21"/>
        <v>123090500.27000001</v>
      </c>
      <c r="EH33" s="330">
        <f t="shared" si="21"/>
        <v>142672562.88999999</v>
      </c>
      <c r="EI33" s="330">
        <f t="shared" si="21"/>
        <v>140374499.91</v>
      </c>
      <c r="EJ33" s="330">
        <f t="shared" si="21"/>
        <v>189232324.68000001</v>
      </c>
      <c r="EK33" s="330">
        <f t="shared" si="21"/>
        <v>263031043.21000004</v>
      </c>
      <c r="EL33" s="330">
        <f t="shared" si="21"/>
        <v>84553236.020000026</v>
      </c>
      <c r="EM33" s="330">
        <f t="shared" si="21"/>
        <v>121335020.45000002</v>
      </c>
      <c r="EN33" s="330">
        <f t="shared" si="21"/>
        <v>2553868355.4699998</v>
      </c>
      <c r="EO33" s="330">
        <f t="shared" si="21"/>
        <v>142712172.03</v>
      </c>
      <c r="EP33" s="330">
        <f t="shared" si="21"/>
        <v>127651766.87</v>
      </c>
      <c r="EQ33" s="330">
        <f t="shared" si="21"/>
        <v>132117232.11000001</v>
      </c>
      <c r="ER33" s="330">
        <f t="shared" si="21"/>
        <v>82955408.950000003</v>
      </c>
      <c r="ES33" s="330">
        <f t="shared" si="21"/>
        <v>72699800.790000007</v>
      </c>
      <c r="ET33" s="330">
        <f t="shared" si="21"/>
        <v>206392134.28999996</v>
      </c>
      <c r="EU33" s="330">
        <f t="shared" si="21"/>
        <v>193828186.22999999</v>
      </c>
      <c r="EV33" s="330">
        <f t="shared" si="21"/>
        <v>115396410.37</v>
      </c>
      <c r="EW33" s="330">
        <f t="shared" si="21"/>
        <v>1442696473.5899999</v>
      </c>
      <c r="EX33" s="330">
        <f t="shared" si="21"/>
        <v>62305065.869999997</v>
      </c>
      <c r="EY33" s="330">
        <f t="shared" si="21"/>
        <v>118290208.94999999</v>
      </c>
      <c r="EZ33" s="330">
        <f t="shared" si="21"/>
        <v>175082354.41999999</v>
      </c>
      <c r="FA33" s="330">
        <f t="shared" si="21"/>
        <v>260073033.07000005</v>
      </c>
      <c r="FB33" s="330">
        <f t="shared" si="21"/>
        <v>220160450.51999998</v>
      </c>
      <c r="FC33" s="330">
        <f t="shared" si="21"/>
        <v>163226026.72</v>
      </c>
      <c r="FD33" s="330">
        <f t="shared" si="21"/>
        <v>119116242.84000002</v>
      </c>
      <c r="FE33" s="330">
        <f t="shared" si="21"/>
        <v>97143371.23999998</v>
      </c>
      <c r="FF33" s="330">
        <f t="shared" si="21"/>
        <v>88714304.649999991</v>
      </c>
      <c r="FG33" s="330">
        <f t="shared" si="21"/>
        <v>86876454.420000002</v>
      </c>
      <c r="FH33" s="330">
        <f t="shared" si="21"/>
        <v>74467552.719999984</v>
      </c>
      <c r="FI33" s="330">
        <f t="shared" si="21"/>
        <v>1153291572.0800002</v>
      </c>
      <c r="FJ33" s="330">
        <f t="shared" si="21"/>
        <v>94852888.989999995</v>
      </c>
      <c r="FK33" s="330">
        <f t="shared" si="21"/>
        <v>92202005.770000011</v>
      </c>
      <c r="FL33" s="330">
        <f t="shared" si="21"/>
        <v>92719595.869999975</v>
      </c>
      <c r="FM33" s="330">
        <f t="shared" si="21"/>
        <v>171345272.75</v>
      </c>
      <c r="FN33" s="330">
        <f t="shared" si="21"/>
        <v>141653474.92999998</v>
      </c>
      <c r="FO33" s="330">
        <f t="shared" si="21"/>
        <v>57232830.649999999</v>
      </c>
      <c r="FP33" s="330">
        <f t="shared" si="21"/>
        <v>29446150.510000002</v>
      </c>
      <c r="FQ33" s="330">
        <f t="shared" si="21"/>
        <v>2622680728.5800004</v>
      </c>
      <c r="FR33" s="330">
        <f t="shared" si="21"/>
        <v>106939217.88000001</v>
      </c>
      <c r="FS33" s="330">
        <f t="shared" si="21"/>
        <v>179380609.57000002</v>
      </c>
      <c r="FT33" s="330">
        <f t="shared" si="21"/>
        <v>161692864.33000001</v>
      </c>
      <c r="FU33" s="330">
        <f t="shared" si="21"/>
        <v>228035532.60999995</v>
      </c>
      <c r="FV33" s="330">
        <f t="shared" si="21"/>
        <v>107095862.22</v>
      </c>
      <c r="FW33" s="330">
        <f t="shared" si="21"/>
        <v>273033739.07999998</v>
      </c>
      <c r="FX33" s="330">
        <f t="shared" si="21"/>
        <v>170077716.00999999</v>
      </c>
      <c r="FY33" s="330">
        <f t="shared" si="21"/>
        <v>170321723.23999998</v>
      </c>
      <c r="FZ33" s="330">
        <f t="shared" si="21"/>
        <v>131790466.5</v>
      </c>
      <c r="GA33" s="330">
        <f t="shared" si="21"/>
        <v>283672441.31</v>
      </c>
      <c r="GB33" s="330">
        <f t="shared" si="21"/>
        <v>125293470.91</v>
      </c>
      <c r="GC33" s="330">
        <f t="shared" si="21"/>
        <v>117107384.54000001</v>
      </c>
      <c r="GD33" s="330">
        <f t="shared" si="21"/>
        <v>64060796.469999999</v>
      </c>
      <c r="GE33" s="330">
        <f t="shared" si="21"/>
        <v>1164301328.9400003</v>
      </c>
      <c r="GF33" s="330">
        <f t="shared" si="21"/>
        <v>89418602.079999983</v>
      </c>
      <c r="GG33" s="330">
        <f t="shared" si="21"/>
        <v>98809432.159999996</v>
      </c>
      <c r="GH33" s="330">
        <f t="shared" si="21"/>
        <v>248361917.19000003</v>
      </c>
      <c r="GI33" s="330">
        <f t="shared" si="21"/>
        <v>120649390.15000001</v>
      </c>
      <c r="GJ33" s="330">
        <f t="shared" si="21"/>
        <v>110588629.92999999</v>
      </c>
      <c r="GK33" s="330">
        <f t="shared" si="21"/>
        <v>101736390.80999997</v>
      </c>
      <c r="GL33" s="330">
        <f t="shared" si="21"/>
        <v>283289322.65000004</v>
      </c>
      <c r="GM33" s="330">
        <f t="shared" si="21"/>
        <v>86434425.319999993</v>
      </c>
      <c r="GN33" s="330">
        <f t="shared" si="21"/>
        <v>52047677.390000001</v>
      </c>
      <c r="GO33" s="330">
        <f t="shared" ref="GO33:IZ33" si="22">SUM(GO18:GO32)</f>
        <v>43368602.489999987</v>
      </c>
      <c r="GP33" s="330">
        <f t="shared" si="22"/>
        <v>44224833.060000002</v>
      </c>
      <c r="GQ33" s="330">
        <f t="shared" si="22"/>
        <v>731600545.49000013</v>
      </c>
      <c r="GR33" s="330">
        <f t="shared" si="22"/>
        <v>171467610.65000001</v>
      </c>
      <c r="GS33" s="330">
        <f t="shared" si="22"/>
        <v>100729350.70000002</v>
      </c>
      <c r="GT33" s="330">
        <f t="shared" si="22"/>
        <v>200115382.48999995</v>
      </c>
      <c r="GU33" s="330">
        <f t="shared" si="22"/>
        <v>50354015.81000001</v>
      </c>
      <c r="GV33" s="330">
        <f t="shared" si="22"/>
        <v>138838074.17000002</v>
      </c>
      <c r="GW33" s="330">
        <f t="shared" si="22"/>
        <v>141961732.71999997</v>
      </c>
      <c r="GX33" s="330">
        <f t="shared" si="22"/>
        <v>84802886.310000002</v>
      </c>
      <c r="GY33" s="330">
        <f t="shared" si="22"/>
        <v>786982119.11999989</v>
      </c>
      <c r="GZ33" s="330">
        <f t="shared" si="22"/>
        <v>76721898.900000006</v>
      </c>
      <c r="HA33" s="330">
        <f t="shared" si="22"/>
        <v>178866375.37999997</v>
      </c>
      <c r="HB33" s="330">
        <f t="shared" si="22"/>
        <v>133169074.99000001</v>
      </c>
      <c r="HC33" s="330">
        <f t="shared" si="22"/>
        <v>2373380863.8299999</v>
      </c>
      <c r="HD33" s="330">
        <f t="shared" si="22"/>
        <v>379326554.29999995</v>
      </c>
      <c r="HE33" s="330">
        <f t="shared" si="22"/>
        <v>342558187.87</v>
      </c>
      <c r="HF33" s="330">
        <f t="shared" si="22"/>
        <v>294909013.97000003</v>
      </c>
      <c r="HG33" s="330">
        <f t="shared" si="22"/>
        <v>221925526.18999997</v>
      </c>
      <c r="HH33" s="330">
        <f t="shared" si="22"/>
        <v>316653872.40000004</v>
      </c>
      <c r="HI33" s="330">
        <f t="shared" si="22"/>
        <v>81827992.640000001</v>
      </c>
      <c r="HJ33" s="330">
        <f t="shared" si="22"/>
        <v>1377761346.8200002</v>
      </c>
      <c r="HK33" s="330">
        <f t="shared" si="22"/>
        <v>252760195.49999997</v>
      </c>
      <c r="HL33" s="330">
        <f t="shared" si="22"/>
        <v>318840178.23000002</v>
      </c>
      <c r="HM33" s="330">
        <f t="shared" si="22"/>
        <v>178560050.41000003</v>
      </c>
      <c r="HN33" s="330">
        <f t="shared" si="22"/>
        <v>117745671.67000002</v>
      </c>
      <c r="HO33" s="330">
        <f t="shared" si="22"/>
        <v>133665403.26000001</v>
      </c>
      <c r="HP33" s="330">
        <f t="shared" si="22"/>
        <v>177600550.14000002</v>
      </c>
      <c r="HQ33" s="330">
        <f t="shared" si="22"/>
        <v>97891679.549999997</v>
      </c>
      <c r="HR33" s="330">
        <f t="shared" si="22"/>
        <v>1707817007.1400001</v>
      </c>
      <c r="HS33" s="330">
        <f t="shared" si="22"/>
        <v>478633497.03000003</v>
      </c>
      <c r="HT33" s="330">
        <f t="shared" si="22"/>
        <v>113684795.09999999</v>
      </c>
      <c r="HU33" s="330">
        <f t="shared" si="22"/>
        <v>91010180.730000004</v>
      </c>
      <c r="HV33" s="330">
        <f t="shared" si="22"/>
        <v>97263820.38000001</v>
      </c>
      <c r="HW33" s="330">
        <f t="shared" si="22"/>
        <v>77111368.739999995</v>
      </c>
      <c r="HX33" s="330">
        <f t="shared" si="22"/>
        <v>264430928.63999999</v>
      </c>
      <c r="HY33" s="330">
        <f t="shared" si="22"/>
        <v>94760817.479999989</v>
      </c>
      <c r="HZ33" s="330">
        <f t="shared" si="22"/>
        <v>98225896.430000007</v>
      </c>
      <c r="IA33" s="330">
        <f t="shared" si="22"/>
        <v>100169365.58999999</v>
      </c>
      <c r="IB33" s="330">
        <f t="shared" si="22"/>
        <v>104576402.44</v>
      </c>
      <c r="IC33" s="330">
        <f t="shared" si="22"/>
        <v>164643433.67999998</v>
      </c>
      <c r="ID33" s="330">
        <f t="shared" si="22"/>
        <v>51412303.00999999</v>
      </c>
      <c r="IE33" s="330">
        <f t="shared" si="22"/>
        <v>140866341.29999998</v>
      </c>
      <c r="IF33" s="330">
        <f t="shared" si="22"/>
        <v>59483889.330000013</v>
      </c>
      <c r="IG33" s="330">
        <f t="shared" si="22"/>
        <v>64274237.560000002</v>
      </c>
      <c r="IH33" s="330">
        <f t="shared" si="22"/>
        <v>1215940412.4200001</v>
      </c>
      <c r="II33" s="330">
        <f t="shared" si="22"/>
        <v>569593372.95000005</v>
      </c>
      <c r="IJ33" s="330">
        <f t="shared" si="22"/>
        <v>157174644.06999999</v>
      </c>
      <c r="IK33" s="330">
        <f t="shared" si="22"/>
        <v>247765553.17999998</v>
      </c>
      <c r="IL33" s="330">
        <f t="shared" si="22"/>
        <v>341504241.27999997</v>
      </c>
      <c r="IM33" s="330">
        <f t="shared" si="22"/>
        <v>122748858.76999998</v>
      </c>
      <c r="IN33" s="330">
        <f t="shared" si="22"/>
        <v>102390289.02</v>
      </c>
      <c r="IO33" s="330">
        <f t="shared" si="22"/>
        <v>65915081.010000005</v>
      </c>
      <c r="IP33" s="330">
        <f t="shared" si="22"/>
        <v>82332174.090000004</v>
      </c>
      <c r="IQ33" s="330">
        <f t="shared" si="22"/>
        <v>80031976.790000007</v>
      </c>
      <c r="IR33" s="330">
        <f t="shared" si="22"/>
        <v>84491826.200000018</v>
      </c>
      <c r="IS33" s="330">
        <f t="shared" si="22"/>
        <v>2220147688.7199998</v>
      </c>
      <c r="IT33" s="330">
        <f t="shared" si="22"/>
        <v>665661178.92999995</v>
      </c>
      <c r="IU33" s="330">
        <f t="shared" si="22"/>
        <v>198113339.38999996</v>
      </c>
      <c r="IV33" s="330">
        <f t="shared" si="22"/>
        <v>141239856.13999999</v>
      </c>
      <c r="IW33" s="330">
        <f t="shared" si="22"/>
        <v>100108965.04999998</v>
      </c>
      <c r="IX33" s="330">
        <f t="shared" si="22"/>
        <v>48510675.43</v>
      </c>
      <c r="IY33" s="330">
        <f t="shared" si="22"/>
        <v>102531825.7236</v>
      </c>
      <c r="IZ33" s="330">
        <f t="shared" si="22"/>
        <v>51895584.50999999</v>
      </c>
      <c r="JA33" s="330">
        <f t="shared" ref="JA33:LL33" si="23">SUM(JA18:JA32)</f>
        <v>74578994.719999999</v>
      </c>
      <c r="JB33" s="330">
        <f t="shared" si="23"/>
        <v>115525459.56999999</v>
      </c>
      <c r="JC33" s="330">
        <f t="shared" si="23"/>
        <v>123984871.24000002</v>
      </c>
      <c r="JD33" s="330">
        <f t="shared" si="23"/>
        <v>81340210.609999999</v>
      </c>
      <c r="JE33" s="330">
        <f t="shared" si="23"/>
        <v>1132363762.5699999</v>
      </c>
      <c r="JF33" s="330">
        <f t="shared" si="23"/>
        <v>372546199.78000009</v>
      </c>
      <c r="JG33" s="330">
        <f t="shared" si="23"/>
        <v>95289607.910000011</v>
      </c>
      <c r="JH33" s="330">
        <f t="shared" si="23"/>
        <v>98453463.090000018</v>
      </c>
      <c r="JI33" s="330">
        <f t="shared" si="23"/>
        <v>66966976.529999994</v>
      </c>
      <c r="JJ33" s="330">
        <f t="shared" si="23"/>
        <v>70548501.129999995</v>
      </c>
      <c r="JK33" s="330">
        <f t="shared" si="23"/>
        <v>882090422.61999989</v>
      </c>
      <c r="JL33" s="330">
        <f t="shared" si="23"/>
        <v>85216115.330000013</v>
      </c>
      <c r="JM33" s="330">
        <f t="shared" si="23"/>
        <v>108485011.45999999</v>
      </c>
      <c r="JN33" s="330">
        <f t="shared" si="23"/>
        <v>216363258.01999998</v>
      </c>
      <c r="JO33" s="330">
        <f t="shared" si="23"/>
        <v>99120091.469999999</v>
      </c>
      <c r="JP33" s="330">
        <f t="shared" si="23"/>
        <v>196431518.81000003</v>
      </c>
      <c r="JQ33" s="330">
        <f t="shared" si="23"/>
        <v>73965835.879999995</v>
      </c>
      <c r="JR33" s="330">
        <f t="shared" si="23"/>
        <v>1913904846.1999998</v>
      </c>
      <c r="JS33" s="330">
        <f t="shared" si="23"/>
        <v>667767842.69999993</v>
      </c>
      <c r="JT33" s="330">
        <f t="shared" si="23"/>
        <v>100524416.10000001</v>
      </c>
      <c r="JU33" s="330">
        <f t="shared" si="23"/>
        <v>64009771.460000001</v>
      </c>
      <c r="JV33" s="330">
        <f t="shared" si="23"/>
        <v>166053659.42999998</v>
      </c>
      <c r="JW33" s="330">
        <f t="shared" si="23"/>
        <v>51674293.500000007</v>
      </c>
      <c r="JX33" s="330">
        <f t="shared" si="23"/>
        <v>373324087.84000003</v>
      </c>
      <c r="JY33" s="330">
        <f t="shared" si="23"/>
        <v>191912852.75</v>
      </c>
      <c r="JZ33" s="330">
        <f t="shared" si="23"/>
        <v>133564455.83000001</v>
      </c>
      <c r="KA33" s="330">
        <f t="shared" si="23"/>
        <v>154195184.36999997</v>
      </c>
      <c r="KB33" s="330">
        <f t="shared" si="23"/>
        <v>110740719.26000002</v>
      </c>
      <c r="KC33" s="330">
        <f t="shared" si="23"/>
        <v>126854058.44</v>
      </c>
      <c r="KD33" s="330">
        <f t="shared" si="23"/>
        <v>135756162.25999999</v>
      </c>
      <c r="KE33" s="330">
        <f t="shared" si="23"/>
        <v>36791664.710000001</v>
      </c>
      <c r="KF33" s="330">
        <f t="shared" si="23"/>
        <v>85655634.040000007</v>
      </c>
      <c r="KG33" s="330">
        <f t="shared" si="23"/>
        <v>33007075.140000001</v>
      </c>
      <c r="KH33" s="330">
        <f t="shared" si="23"/>
        <v>2605706784.0899997</v>
      </c>
      <c r="KI33" s="330">
        <f t="shared" si="23"/>
        <v>317358628.47000003</v>
      </c>
      <c r="KJ33" s="330">
        <f t="shared" si="23"/>
        <v>154417878.45999998</v>
      </c>
      <c r="KK33" s="330">
        <f t="shared" si="23"/>
        <v>160103140.13000003</v>
      </c>
      <c r="KL33" s="330">
        <f t="shared" si="23"/>
        <v>159243306.18000001</v>
      </c>
      <c r="KM33" s="330">
        <f t="shared" si="23"/>
        <v>139693930.074</v>
      </c>
      <c r="KN33" s="330">
        <f t="shared" si="23"/>
        <v>482951111.3300001</v>
      </c>
      <c r="KO33" s="330">
        <f t="shared" si="23"/>
        <v>113989602.41</v>
      </c>
      <c r="KP33" s="330">
        <f t="shared" si="23"/>
        <v>94562377.640000001</v>
      </c>
      <c r="KQ33" s="330">
        <f t="shared" si="23"/>
        <v>837787076.30999994</v>
      </c>
      <c r="KR33" s="330">
        <f t="shared" si="23"/>
        <v>128816389.02999999</v>
      </c>
      <c r="KS33" s="330">
        <f t="shared" si="23"/>
        <v>155498388.74000001</v>
      </c>
      <c r="KT33" s="330">
        <f t="shared" si="23"/>
        <v>398506751.66000003</v>
      </c>
      <c r="KU33" s="330">
        <f t="shared" si="23"/>
        <v>109538084.92000002</v>
      </c>
      <c r="KV33" s="330">
        <f t="shared" si="23"/>
        <v>178252330.78999996</v>
      </c>
      <c r="KW33" s="330">
        <f t="shared" si="23"/>
        <v>1273039616.51</v>
      </c>
      <c r="KX33" s="330">
        <f t="shared" si="23"/>
        <v>177532840.76999995</v>
      </c>
      <c r="KY33" s="330">
        <f t="shared" si="23"/>
        <v>1212038554.1900001</v>
      </c>
      <c r="KZ33" s="330">
        <f t="shared" si="23"/>
        <v>119476563.43000001</v>
      </c>
      <c r="LA33" s="330">
        <f t="shared" si="23"/>
        <v>80086628.450000003</v>
      </c>
      <c r="LB33" s="330">
        <f t="shared" si="23"/>
        <v>249753197.80000001</v>
      </c>
      <c r="LC33" s="330">
        <f t="shared" si="23"/>
        <v>242711636.90000001</v>
      </c>
      <c r="LD33" s="330">
        <f t="shared" si="23"/>
        <v>151960788.83999997</v>
      </c>
      <c r="LE33" s="330">
        <f t="shared" si="23"/>
        <v>164547018.28999999</v>
      </c>
      <c r="LF33" s="330">
        <f t="shared" si="23"/>
        <v>97682688.090000004</v>
      </c>
      <c r="LG33" s="330">
        <f t="shared" si="23"/>
        <v>2814262668.1599998</v>
      </c>
      <c r="LH33" s="330">
        <f t="shared" si="23"/>
        <v>532797166.30000007</v>
      </c>
      <c r="LI33" s="330">
        <f t="shared" si="23"/>
        <v>796849187.53999996</v>
      </c>
      <c r="LJ33" s="330">
        <f t="shared" si="23"/>
        <v>611338397.88000011</v>
      </c>
      <c r="LK33" s="330">
        <f t="shared" si="23"/>
        <v>179064298.66999999</v>
      </c>
      <c r="LL33" s="330">
        <f t="shared" si="23"/>
        <v>122191407.90999998</v>
      </c>
      <c r="LM33" s="330">
        <f t="shared" ref="LM33:NX33" si="24">SUM(LM18:LM32)</f>
        <v>83452513.629999995</v>
      </c>
      <c r="LN33" s="330">
        <f t="shared" si="24"/>
        <v>166379129.78999999</v>
      </c>
      <c r="LO33" s="330">
        <f t="shared" si="24"/>
        <v>83674094.99000001</v>
      </c>
      <c r="LP33" s="330">
        <f t="shared" si="24"/>
        <v>199536264.41</v>
      </c>
      <c r="LQ33" s="330">
        <f t="shared" si="24"/>
        <v>71574981.670000002</v>
      </c>
      <c r="LR33" s="330">
        <f t="shared" si="24"/>
        <v>941328890.14999998</v>
      </c>
      <c r="LS33" s="330">
        <f t="shared" si="24"/>
        <v>150714177.67000002</v>
      </c>
      <c r="LT33" s="330">
        <f t="shared" si="24"/>
        <v>104212000.37</v>
      </c>
      <c r="LU33" s="330">
        <f t="shared" si="24"/>
        <v>2139693362.7299995</v>
      </c>
      <c r="LV33" s="330">
        <f t="shared" si="24"/>
        <v>941643936.92999983</v>
      </c>
      <c r="LW33" s="330">
        <f t="shared" si="24"/>
        <v>2114164867.0899997</v>
      </c>
      <c r="LX33" s="330">
        <f t="shared" si="24"/>
        <v>585860225.04999995</v>
      </c>
      <c r="LY33" s="330">
        <f t="shared" si="24"/>
        <v>270796823.61000001</v>
      </c>
      <c r="LZ33" s="330">
        <f t="shared" si="24"/>
        <v>269024512.97000003</v>
      </c>
      <c r="MA33" s="330">
        <f t="shared" si="24"/>
        <v>198512493.06000003</v>
      </c>
      <c r="MB33" s="330">
        <f t="shared" si="24"/>
        <v>160336357.88499996</v>
      </c>
      <c r="MC33" s="330">
        <f t="shared" si="24"/>
        <v>179361828.64000002</v>
      </c>
      <c r="MD33" s="330">
        <f t="shared" si="24"/>
        <v>203113999.16000003</v>
      </c>
      <c r="ME33" s="330">
        <f t="shared" si="24"/>
        <v>360970767.82999998</v>
      </c>
      <c r="MF33" s="330">
        <f t="shared" si="24"/>
        <v>118181603.58000001</v>
      </c>
      <c r="MG33" s="330">
        <f t="shared" si="24"/>
        <v>2758186588.0799999</v>
      </c>
      <c r="MH33" s="330">
        <f t="shared" si="24"/>
        <v>164636877.34</v>
      </c>
      <c r="MI33" s="330">
        <f t="shared" si="24"/>
        <v>89451939.61999999</v>
      </c>
      <c r="MJ33" s="330">
        <f t="shared" si="24"/>
        <v>87379196.900000006</v>
      </c>
      <c r="MK33" s="330">
        <f t="shared" si="24"/>
        <v>84578350.590000004</v>
      </c>
      <c r="ML33" s="330">
        <f t="shared" si="24"/>
        <v>143759095.44</v>
      </c>
      <c r="MM33" s="330">
        <f t="shared" si="24"/>
        <v>109449453.91</v>
      </c>
      <c r="MN33" s="330">
        <f t="shared" si="24"/>
        <v>111725274.16</v>
      </c>
      <c r="MO33" s="330">
        <f t="shared" si="24"/>
        <v>199999953.70999995</v>
      </c>
      <c r="MP33" s="330">
        <f t="shared" si="24"/>
        <v>110979875.01000001</v>
      </c>
      <c r="MQ33" s="330">
        <f t="shared" si="24"/>
        <v>107094109.66000001</v>
      </c>
      <c r="MR33" s="330">
        <f t="shared" si="24"/>
        <v>104585621.16300002</v>
      </c>
      <c r="MS33" s="330">
        <f t="shared" si="24"/>
        <v>2819418907.5200005</v>
      </c>
      <c r="MT33" s="330">
        <f t="shared" si="24"/>
        <v>122703380.20999999</v>
      </c>
      <c r="MU33" s="330">
        <f t="shared" si="24"/>
        <v>165795322.43999997</v>
      </c>
      <c r="MV33" s="330">
        <f t="shared" si="24"/>
        <v>239072148.75999999</v>
      </c>
      <c r="MW33" s="330">
        <f t="shared" si="24"/>
        <v>213763694.32999995</v>
      </c>
      <c r="MX33" s="330">
        <f t="shared" si="24"/>
        <v>141833084.97</v>
      </c>
      <c r="MY33" s="330">
        <f t="shared" si="24"/>
        <v>307778411.89129996</v>
      </c>
      <c r="MZ33" s="330">
        <f t="shared" si="24"/>
        <v>243473524.12999997</v>
      </c>
      <c r="NA33" s="330">
        <f t="shared" si="24"/>
        <v>139786627.72000003</v>
      </c>
      <c r="NB33" s="330">
        <f t="shared" si="24"/>
        <v>58232039.70000001</v>
      </c>
      <c r="NC33" s="330">
        <f t="shared" si="24"/>
        <v>42871795.799999997</v>
      </c>
      <c r="ND33" s="330">
        <f t="shared" si="24"/>
        <v>4732716945.1799994</v>
      </c>
      <c r="NE33" s="330">
        <f t="shared" si="24"/>
        <v>416033825.88000005</v>
      </c>
      <c r="NF33" s="330">
        <f t="shared" si="24"/>
        <v>102911580.68000001</v>
      </c>
      <c r="NG33" s="330">
        <f t="shared" si="24"/>
        <v>1289207488.26</v>
      </c>
      <c r="NH33" s="330">
        <f t="shared" si="24"/>
        <v>96401512.189999998</v>
      </c>
      <c r="NI33" s="330">
        <f t="shared" si="24"/>
        <v>256711138.26999998</v>
      </c>
      <c r="NJ33" s="330">
        <f t="shared" si="24"/>
        <v>534970334.29000002</v>
      </c>
      <c r="NK33" s="330">
        <f t="shared" si="24"/>
        <v>502963975.96000004</v>
      </c>
      <c r="NL33" s="330">
        <f t="shared" si="24"/>
        <v>43650675.800000004</v>
      </c>
      <c r="NM33" s="330">
        <f t="shared" si="24"/>
        <v>204852501.03890002</v>
      </c>
      <c r="NN33" s="330">
        <f t="shared" si="24"/>
        <v>161327627.92999998</v>
      </c>
      <c r="NO33" s="330">
        <f t="shared" si="24"/>
        <v>93820450.251000002</v>
      </c>
      <c r="NP33" s="330">
        <f t="shared" si="24"/>
        <v>906540340.68999994</v>
      </c>
      <c r="NQ33" s="330">
        <f t="shared" si="24"/>
        <v>106362827.28000002</v>
      </c>
      <c r="NR33" s="330">
        <f t="shared" si="24"/>
        <v>107343096.36999997</v>
      </c>
      <c r="NS33" s="330">
        <f t="shared" si="24"/>
        <v>98271086.109999985</v>
      </c>
      <c r="NT33" s="330">
        <f t="shared" si="24"/>
        <v>83577790.800000012</v>
      </c>
      <c r="NU33" s="330">
        <f t="shared" si="24"/>
        <v>32948145.659999996</v>
      </c>
      <c r="NV33" s="330">
        <f t="shared" si="24"/>
        <v>59355814.289999999</v>
      </c>
      <c r="NW33" s="330">
        <f t="shared" si="24"/>
        <v>2858385807.9499998</v>
      </c>
      <c r="NX33" s="330">
        <f t="shared" si="24"/>
        <v>564310135.52999985</v>
      </c>
      <c r="NY33" s="330">
        <f t="shared" ref="NY33:QJ33" si="25">SUM(NY18:NY32)</f>
        <v>116666644.17000002</v>
      </c>
      <c r="NZ33" s="330">
        <f t="shared" si="25"/>
        <v>85131079.729999989</v>
      </c>
      <c r="OA33" s="330">
        <f t="shared" si="25"/>
        <v>117643811.77</v>
      </c>
      <c r="OB33" s="330">
        <f t="shared" si="25"/>
        <v>189096554.19</v>
      </c>
      <c r="OC33" s="330">
        <f t="shared" si="25"/>
        <v>73377205.00999999</v>
      </c>
      <c r="OD33" s="330">
        <f t="shared" si="25"/>
        <v>2151943916.4199996</v>
      </c>
      <c r="OE33" s="330">
        <f t="shared" si="25"/>
        <v>434271426.94000006</v>
      </c>
      <c r="OF33" s="330">
        <f t="shared" si="25"/>
        <v>179139347.03999996</v>
      </c>
      <c r="OG33" s="330">
        <f t="shared" si="25"/>
        <v>499166527.47000003</v>
      </c>
      <c r="OH33" s="330">
        <f t="shared" si="25"/>
        <v>142658374.71999997</v>
      </c>
      <c r="OI33" s="330">
        <f t="shared" si="25"/>
        <v>186464930.26000005</v>
      </c>
      <c r="OJ33" s="330">
        <f t="shared" si="25"/>
        <v>177647938.65999994</v>
      </c>
      <c r="OK33" s="330">
        <f t="shared" si="25"/>
        <v>65348399.919999994</v>
      </c>
      <c r="OL33" s="330">
        <f t="shared" si="25"/>
        <v>76996918.24000001</v>
      </c>
      <c r="OM33" s="330">
        <f t="shared" si="25"/>
        <v>1959396296.6299996</v>
      </c>
      <c r="ON33" s="330">
        <f t="shared" si="25"/>
        <v>411593547.98000002</v>
      </c>
      <c r="OO33" s="330">
        <f t="shared" si="25"/>
        <v>699075018.44000018</v>
      </c>
      <c r="OP33" s="330">
        <f t="shared" si="25"/>
        <v>247805431.53000003</v>
      </c>
      <c r="OQ33" s="330">
        <f t="shared" si="25"/>
        <v>194299566.32999998</v>
      </c>
      <c r="OR33" s="330">
        <f t="shared" si="25"/>
        <v>103529207.47000001</v>
      </c>
      <c r="OS33" s="330">
        <f t="shared" si="25"/>
        <v>1060584624.85</v>
      </c>
      <c r="OT33" s="330">
        <f t="shared" si="25"/>
        <v>89350708.810000002</v>
      </c>
      <c r="OU33" s="330">
        <f t="shared" si="25"/>
        <v>108371280.89</v>
      </c>
      <c r="OV33" s="330">
        <f t="shared" si="25"/>
        <v>161328140.00999996</v>
      </c>
      <c r="OW33" s="330">
        <f t="shared" si="25"/>
        <v>195587975.56999999</v>
      </c>
      <c r="OX33" s="330">
        <f t="shared" si="25"/>
        <v>422611325.86000007</v>
      </c>
      <c r="OY33" s="330">
        <f t="shared" si="25"/>
        <v>121459766.98999999</v>
      </c>
      <c r="OZ33" s="330">
        <f t="shared" si="25"/>
        <v>65826774.719999999</v>
      </c>
      <c r="PA33" s="330">
        <f t="shared" si="25"/>
        <v>62870053.740000002</v>
      </c>
      <c r="PB33" s="330">
        <f t="shared" si="25"/>
        <v>1440206212.3600001</v>
      </c>
      <c r="PC33" s="330">
        <f t="shared" si="25"/>
        <v>86868075.570000008</v>
      </c>
      <c r="PD33" s="330">
        <f t="shared" si="25"/>
        <v>255757649.53999999</v>
      </c>
      <c r="PE33" s="330">
        <f t="shared" si="25"/>
        <v>64387950.090000018</v>
      </c>
      <c r="PF33" s="330">
        <f t="shared" si="25"/>
        <v>167922279.40999997</v>
      </c>
      <c r="PG33" s="330">
        <f t="shared" si="25"/>
        <v>344913699.10999995</v>
      </c>
      <c r="PH33" s="330">
        <f t="shared" si="25"/>
        <v>100998615.05999999</v>
      </c>
      <c r="PI33" s="330">
        <f t="shared" si="25"/>
        <v>95143203.320000008</v>
      </c>
      <c r="PJ33" s="330">
        <f t="shared" si="25"/>
        <v>135750351.39000002</v>
      </c>
      <c r="PK33" s="330">
        <f t="shared" si="25"/>
        <v>120442708.53000002</v>
      </c>
      <c r="PL33" s="330">
        <f t="shared" si="25"/>
        <v>155741080.81999999</v>
      </c>
      <c r="PM33" s="330">
        <f t="shared" si="25"/>
        <v>217450973.34</v>
      </c>
      <c r="PN33" s="330">
        <f t="shared" si="25"/>
        <v>87059803.63000001</v>
      </c>
      <c r="PO33" s="330">
        <f t="shared" si="25"/>
        <v>392340967.95000005</v>
      </c>
      <c r="PP33" s="330">
        <f t="shared" si="25"/>
        <v>75878542.480000004</v>
      </c>
      <c r="PQ33" s="330">
        <f t="shared" si="25"/>
        <v>60270013.279999986</v>
      </c>
      <c r="PR33" s="330">
        <f t="shared" si="25"/>
        <v>41905671.100000001</v>
      </c>
      <c r="PS33" s="330">
        <f t="shared" si="25"/>
        <v>56684702.089999996</v>
      </c>
      <c r="PT33" s="330">
        <f t="shared" si="25"/>
        <v>3728442587.0999994</v>
      </c>
      <c r="PU33" s="330">
        <f t="shared" si="25"/>
        <v>119262632.17000002</v>
      </c>
      <c r="PV33" s="330">
        <f t="shared" si="25"/>
        <v>119483152.79000001</v>
      </c>
      <c r="PW33" s="330">
        <f t="shared" si="25"/>
        <v>184799176.60999995</v>
      </c>
      <c r="PX33" s="330">
        <f t="shared" si="25"/>
        <v>735615265.90999997</v>
      </c>
      <c r="PY33" s="330">
        <f t="shared" si="25"/>
        <v>157166560.75000003</v>
      </c>
      <c r="PZ33" s="330">
        <f t="shared" si="25"/>
        <v>276461461.74999994</v>
      </c>
      <c r="QA33" s="330">
        <f t="shared" si="25"/>
        <v>121404665.56000002</v>
      </c>
      <c r="QB33" s="330">
        <f t="shared" si="25"/>
        <v>298732732.56</v>
      </c>
      <c r="QC33" s="330">
        <f t="shared" si="25"/>
        <v>82165736.270000011</v>
      </c>
      <c r="QD33" s="330">
        <f t="shared" si="25"/>
        <v>270113740.13000005</v>
      </c>
      <c r="QE33" s="330">
        <f t="shared" si="25"/>
        <v>93531665.12000002</v>
      </c>
      <c r="QF33" s="330">
        <f t="shared" si="25"/>
        <v>125967170.17999999</v>
      </c>
      <c r="QG33" s="330">
        <f t="shared" si="25"/>
        <v>169753356.57999998</v>
      </c>
      <c r="QH33" s="330">
        <f t="shared" si="25"/>
        <v>176541709.17000002</v>
      </c>
      <c r="QI33" s="330">
        <f t="shared" si="25"/>
        <v>201191294.38</v>
      </c>
      <c r="QJ33" s="330">
        <f t="shared" si="25"/>
        <v>104853699.59000002</v>
      </c>
      <c r="QK33" s="330">
        <f t="shared" ref="QK33:SV33" si="26">SUM(QK18:QK32)</f>
        <v>106687526.19000001</v>
      </c>
      <c r="QL33" s="330">
        <f t="shared" si="26"/>
        <v>79988386.540000007</v>
      </c>
      <c r="QM33" s="330">
        <f t="shared" si="26"/>
        <v>257672442.03999999</v>
      </c>
      <c r="QN33" s="330">
        <f t="shared" si="26"/>
        <v>325769965.47000003</v>
      </c>
      <c r="QO33" s="330">
        <f t="shared" si="26"/>
        <v>82814398.640000015</v>
      </c>
      <c r="QP33" s="330">
        <f t="shared" si="26"/>
        <v>40765087.859999992</v>
      </c>
      <c r="QQ33" s="330">
        <f t="shared" si="26"/>
        <v>31684194.769999992</v>
      </c>
      <c r="QR33" s="330">
        <f t="shared" si="26"/>
        <v>48818614.800000004</v>
      </c>
      <c r="QS33" s="330">
        <f t="shared" si="26"/>
        <v>30850797.360000003</v>
      </c>
      <c r="QT33" s="330">
        <f t="shared" si="26"/>
        <v>1628879279.8999999</v>
      </c>
      <c r="QU33" s="330">
        <f t="shared" si="26"/>
        <v>83197353.629999995</v>
      </c>
      <c r="QV33" s="330">
        <f t="shared" si="26"/>
        <v>268692602.82999998</v>
      </c>
      <c r="QW33" s="330">
        <f t="shared" si="26"/>
        <v>134974044.42999998</v>
      </c>
      <c r="QX33" s="330">
        <f t="shared" si="26"/>
        <v>150186726.66</v>
      </c>
      <c r="QY33" s="330">
        <f t="shared" si="26"/>
        <v>302439941.68000007</v>
      </c>
      <c r="QZ33" s="330">
        <f t="shared" si="26"/>
        <v>114955317.10999998</v>
      </c>
      <c r="RA33" s="330">
        <f t="shared" si="26"/>
        <v>226279692.67000002</v>
      </c>
      <c r="RB33" s="330">
        <f t="shared" si="26"/>
        <v>240163162.11000001</v>
      </c>
      <c r="RC33" s="330">
        <f t="shared" si="26"/>
        <v>93306825.139999986</v>
      </c>
      <c r="RD33" s="330">
        <f t="shared" si="26"/>
        <v>90108294.049999997</v>
      </c>
      <c r="RE33" s="330">
        <f t="shared" si="26"/>
        <v>64216991.370000012</v>
      </c>
      <c r="RF33" s="330">
        <f t="shared" si="26"/>
        <v>49421165.009999998</v>
      </c>
      <c r="RG33" s="330">
        <f t="shared" si="26"/>
        <v>2520394551.0800009</v>
      </c>
      <c r="RH33" s="330">
        <f t="shared" si="26"/>
        <v>288110167.95999998</v>
      </c>
      <c r="RI33" s="330">
        <f t="shared" si="26"/>
        <v>126686779.88</v>
      </c>
      <c r="RJ33" s="330">
        <f t="shared" si="26"/>
        <v>164777770.02999997</v>
      </c>
      <c r="RK33" s="330">
        <f t="shared" si="26"/>
        <v>166586335.63</v>
      </c>
      <c r="RL33" s="330">
        <f t="shared" si="26"/>
        <v>180022009.88999999</v>
      </c>
      <c r="RM33" s="330">
        <f t="shared" si="26"/>
        <v>362599160.53999996</v>
      </c>
      <c r="RN33" s="330">
        <f t="shared" si="26"/>
        <v>111249653.97</v>
      </c>
      <c r="RO33" s="330">
        <f t="shared" si="26"/>
        <v>146707799.58000001</v>
      </c>
      <c r="RP33" s="330">
        <f t="shared" si="26"/>
        <v>319411439.81999999</v>
      </c>
      <c r="RQ33" s="330">
        <f t="shared" si="26"/>
        <v>330079713.55000013</v>
      </c>
      <c r="RR33" s="330">
        <f t="shared" si="26"/>
        <v>87624837.019999996</v>
      </c>
      <c r="RS33" s="330">
        <f t="shared" si="26"/>
        <v>74011582.25</v>
      </c>
      <c r="RT33" s="330">
        <f t="shared" si="26"/>
        <v>137577299.93000001</v>
      </c>
      <c r="RU33" s="330">
        <f t="shared" si="26"/>
        <v>74649827.890000001</v>
      </c>
      <c r="RV33" s="330">
        <f t="shared" si="26"/>
        <v>100274840.45</v>
      </c>
      <c r="RW33" s="330">
        <f t="shared" si="26"/>
        <v>128939403.67999998</v>
      </c>
      <c r="RX33" s="330">
        <f t="shared" si="26"/>
        <v>56072119.140000001</v>
      </c>
      <c r="RY33" s="330">
        <f t="shared" si="26"/>
        <v>40362538.199999996</v>
      </c>
      <c r="RZ33" s="330">
        <f t="shared" si="26"/>
        <v>51253705.660000004</v>
      </c>
      <c r="SA33" s="330">
        <f t="shared" si="26"/>
        <v>953202371.66000009</v>
      </c>
      <c r="SB33" s="330">
        <f t="shared" si="26"/>
        <v>110012012.19</v>
      </c>
      <c r="SC33" s="330">
        <f t="shared" si="26"/>
        <v>116383844.75999999</v>
      </c>
      <c r="SD33" s="330">
        <f t="shared" si="26"/>
        <v>111310218.84999999</v>
      </c>
      <c r="SE33" s="330">
        <f t="shared" si="26"/>
        <v>71654013.789999992</v>
      </c>
      <c r="SF33" s="330">
        <f t="shared" si="26"/>
        <v>134355494.18999997</v>
      </c>
      <c r="SG33" s="330">
        <f t="shared" si="26"/>
        <v>155179295.47999999</v>
      </c>
      <c r="SH33" s="330">
        <f t="shared" si="26"/>
        <v>228827620.69</v>
      </c>
      <c r="SI33" s="330">
        <f t="shared" si="26"/>
        <v>121962191.05</v>
      </c>
      <c r="SJ33" s="330">
        <f t="shared" si="26"/>
        <v>137450846.92999998</v>
      </c>
      <c r="SK33" s="330">
        <f t="shared" si="26"/>
        <v>291892235.65999997</v>
      </c>
      <c r="SL33" s="330">
        <f t="shared" si="26"/>
        <v>47820987.819999993</v>
      </c>
      <c r="SM33" s="330">
        <f t="shared" si="26"/>
        <v>664528730.18000007</v>
      </c>
      <c r="SN33" s="330">
        <f t="shared" si="26"/>
        <v>123311437.81</v>
      </c>
      <c r="SO33" s="330">
        <f t="shared" si="26"/>
        <v>158277053.69999999</v>
      </c>
      <c r="SP33" s="330">
        <f t="shared" si="26"/>
        <v>223874726.56000003</v>
      </c>
      <c r="SQ33" s="330">
        <f t="shared" si="26"/>
        <v>112696440.91999997</v>
      </c>
      <c r="SR33" s="330">
        <f t="shared" si="26"/>
        <v>118499967.84000002</v>
      </c>
      <c r="SS33" s="330">
        <f t="shared" si="26"/>
        <v>104058410.8</v>
      </c>
      <c r="ST33" s="330">
        <f t="shared" si="26"/>
        <v>58843392.980000004</v>
      </c>
      <c r="SU33" s="330">
        <f t="shared" si="26"/>
        <v>1241669801.9400005</v>
      </c>
      <c r="SV33" s="330">
        <f t="shared" si="26"/>
        <v>79751287.499999985</v>
      </c>
      <c r="SW33" s="330">
        <f t="shared" ref="SW33:VH33" si="27">SUM(SW18:SW32)</f>
        <v>161751686.71000001</v>
      </c>
      <c r="SX33" s="330">
        <f t="shared" si="27"/>
        <v>114071135.31</v>
      </c>
      <c r="SY33" s="330">
        <f t="shared" si="27"/>
        <v>60020883.25</v>
      </c>
      <c r="SZ33" s="330">
        <f t="shared" si="27"/>
        <v>80590229.419999987</v>
      </c>
      <c r="TA33" s="330">
        <f t="shared" si="27"/>
        <v>91229288.219999999</v>
      </c>
      <c r="TB33" s="330">
        <f t="shared" si="27"/>
        <v>299297698.96999991</v>
      </c>
      <c r="TC33" s="330">
        <f t="shared" si="27"/>
        <v>87443749.469999999</v>
      </c>
      <c r="TD33" s="330">
        <f t="shared" si="27"/>
        <v>89749820.789999992</v>
      </c>
      <c r="TE33" s="330">
        <f t="shared" si="27"/>
        <v>125214125.84999998</v>
      </c>
      <c r="TF33" s="330">
        <f t="shared" si="27"/>
        <v>187620295.81</v>
      </c>
      <c r="TG33" s="330">
        <f t="shared" si="27"/>
        <v>97303922.99000001</v>
      </c>
      <c r="TH33" s="330">
        <f t="shared" si="27"/>
        <v>65697483.219999999</v>
      </c>
      <c r="TI33" s="330">
        <f t="shared" si="27"/>
        <v>2483231236.04</v>
      </c>
      <c r="TJ33" s="330">
        <f t="shared" si="27"/>
        <v>110833000.58</v>
      </c>
      <c r="TK33" s="330">
        <f t="shared" si="27"/>
        <v>78591401.870000005</v>
      </c>
      <c r="TL33" s="330">
        <f t="shared" si="27"/>
        <v>209664053.56999996</v>
      </c>
      <c r="TM33" s="330">
        <f t="shared" si="27"/>
        <v>180322873.61999997</v>
      </c>
      <c r="TN33" s="330">
        <f t="shared" si="27"/>
        <v>116442593.71999998</v>
      </c>
      <c r="TO33" s="330">
        <f t="shared" si="27"/>
        <v>54122687.580000006</v>
      </c>
      <c r="TP33" s="330">
        <f t="shared" si="27"/>
        <v>456243706.31</v>
      </c>
      <c r="TQ33" s="330">
        <f t="shared" si="27"/>
        <v>101605949.50999999</v>
      </c>
      <c r="TR33" s="330">
        <f t="shared" si="27"/>
        <v>188474119.47999999</v>
      </c>
      <c r="TS33" s="330">
        <f t="shared" si="27"/>
        <v>205215651.35999998</v>
      </c>
      <c r="TT33" s="330">
        <f t="shared" si="27"/>
        <v>92372807.509999976</v>
      </c>
      <c r="TU33" s="330">
        <f t="shared" si="27"/>
        <v>70929615.819999993</v>
      </c>
      <c r="TV33" s="330">
        <f t="shared" si="27"/>
        <v>108026951.30000001</v>
      </c>
      <c r="TW33" s="330">
        <f t="shared" si="27"/>
        <v>93762006.400000021</v>
      </c>
      <c r="TX33" s="330">
        <f t="shared" si="27"/>
        <v>88479963.440000013</v>
      </c>
      <c r="TY33" s="330">
        <f t="shared" si="27"/>
        <v>599888013.91999996</v>
      </c>
      <c r="TZ33" s="330">
        <f t="shared" si="27"/>
        <v>88540363.529999986</v>
      </c>
      <c r="UA33" s="330">
        <f t="shared" si="27"/>
        <v>1130951046.26</v>
      </c>
      <c r="UB33" s="330">
        <f t="shared" si="27"/>
        <v>268974770.54999995</v>
      </c>
      <c r="UC33" s="330">
        <f t="shared" si="27"/>
        <v>94076962.039999977</v>
      </c>
      <c r="UD33" s="330">
        <f t="shared" si="27"/>
        <v>106823942.75999999</v>
      </c>
      <c r="UE33" s="330">
        <f t="shared" si="27"/>
        <v>711100503.47000003</v>
      </c>
      <c r="UF33" s="330">
        <f t="shared" si="27"/>
        <v>71014846.229999989</v>
      </c>
      <c r="UG33" s="330">
        <f t="shared" si="27"/>
        <v>47886963.710000008</v>
      </c>
      <c r="UH33" s="330">
        <f t="shared" si="27"/>
        <v>83564494.109999999</v>
      </c>
      <c r="UI33" s="330">
        <f t="shared" si="27"/>
        <v>80349595.599999994</v>
      </c>
      <c r="UJ33" s="330">
        <f t="shared" si="27"/>
        <v>774366090.58000004</v>
      </c>
      <c r="UK33" s="330">
        <f t="shared" si="27"/>
        <v>189354677.19000006</v>
      </c>
      <c r="UL33" s="330">
        <f t="shared" si="27"/>
        <v>131992426.34999999</v>
      </c>
      <c r="UM33" s="330">
        <f t="shared" si="27"/>
        <v>211406666.42000005</v>
      </c>
      <c r="UN33" s="330">
        <f t="shared" si="27"/>
        <v>136699130.90000001</v>
      </c>
      <c r="UO33" s="330">
        <f t="shared" si="27"/>
        <v>103342818.98999999</v>
      </c>
      <c r="UP33" s="330">
        <f t="shared" si="27"/>
        <v>3703139807.3800001</v>
      </c>
      <c r="UQ33" s="330">
        <f t="shared" si="27"/>
        <v>166879862.85999998</v>
      </c>
      <c r="UR33" s="330">
        <f t="shared" si="27"/>
        <v>154669240.44</v>
      </c>
      <c r="US33" s="330">
        <f t="shared" si="27"/>
        <v>636833144.43000007</v>
      </c>
      <c r="UT33" s="330">
        <f t="shared" si="27"/>
        <v>41783451.719999999</v>
      </c>
      <c r="UU33" s="330">
        <f t="shared" si="27"/>
        <v>131245346.48</v>
      </c>
      <c r="UV33" s="330">
        <f t="shared" si="27"/>
        <v>327836917.85000002</v>
      </c>
      <c r="UW33" s="330">
        <f t="shared" si="27"/>
        <v>95332471.090000018</v>
      </c>
      <c r="UX33" s="330">
        <f t="shared" si="27"/>
        <v>103016849.14000002</v>
      </c>
      <c r="UY33" s="330">
        <f t="shared" si="27"/>
        <v>118523682.33999999</v>
      </c>
      <c r="UZ33" s="330">
        <f t="shared" si="27"/>
        <v>148847542.91999999</v>
      </c>
      <c r="VA33" s="330">
        <f t="shared" si="27"/>
        <v>333598146.6500001</v>
      </c>
      <c r="VB33" s="330">
        <f t="shared" si="27"/>
        <v>161888243.13999999</v>
      </c>
      <c r="VC33" s="330">
        <f t="shared" si="27"/>
        <v>268161172.01000002</v>
      </c>
      <c r="VD33" s="330">
        <f t="shared" si="27"/>
        <v>84306657.24000001</v>
      </c>
      <c r="VE33" s="330">
        <f t="shared" si="27"/>
        <v>84677303.260000005</v>
      </c>
      <c r="VF33" s="330">
        <f t="shared" si="27"/>
        <v>70379726.550000012</v>
      </c>
      <c r="VG33" s="330">
        <f t="shared" si="27"/>
        <v>82204940.50999999</v>
      </c>
      <c r="VH33" s="330">
        <f t="shared" si="27"/>
        <v>364777270.16000003</v>
      </c>
      <c r="VI33" s="330">
        <f t="shared" ref="VI33:XT33" si="28">SUM(VI18:VI32)</f>
        <v>69614103.440000013</v>
      </c>
      <c r="VJ33" s="330">
        <f t="shared" si="28"/>
        <v>63383759.269999996</v>
      </c>
      <c r="VK33" s="330">
        <f t="shared" si="28"/>
        <v>41673612.259999998</v>
      </c>
      <c r="VL33" s="330">
        <f t="shared" si="28"/>
        <v>1649168413.6800003</v>
      </c>
      <c r="VM33" s="330">
        <f t="shared" si="28"/>
        <v>130120436.08000001</v>
      </c>
      <c r="VN33" s="330">
        <f t="shared" si="28"/>
        <v>126111652.82999998</v>
      </c>
      <c r="VO33" s="330">
        <f t="shared" si="28"/>
        <v>239127482.88000003</v>
      </c>
      <c r="VP33" s="330">
        <f t="shared" si="28"/>
        <v>277033939.22000003</v>
      </c>
      <c r="VQ33" s="330">
        <f t="shared" si="28"/>
        <v>233132375.01999995</v>
      </c>
      <c r="VR33" s="330">
        <f t="shared" si="28"/>
        <v>164562466.59999999</v>
      </c>
      <c r="VS33" s="330">
        <f t="shared" si="28"/>
        <v>124053310.95999999</v>
      </c>
      <c r="VT33" s="330">
        <f t="shared" si="28"/>
        <v>118671529.46999998</v>
      </c>
      <c r="VU33" s="330">
        <f t="shared" si="28"/>
        <v>527667188.8300001</v>
      </c>
      <c r="VV33" s="330">
        <f t="shared" si="28"/>
        <v>118840234.02</v>
      </c>
      <c r="VW33" s="330">
        <f t="shared" si="28"/>
        <v>252820513.905</v>
      </c>
      <c r="VX33" s="330">
        <f t="shared" si="28"/>
        <v>135242653.31999999</v>
      </c>
      <c r="VY33" s="330">
        <f t="shared" si="28"/>
        <v>87549597.769999996</v>
      </c>
      <c r="VZ33" s="330">
        <f t="shared" si="28"/>
        <v>82483192.430000007</v>
      </c>
      <c r="WA33" s="330">
        <f t="shared" si="28"/>
        <v>5906977963.6799994</v>
      </c>
      <c r="WB33" s="330">
        <f t="shared" si="28"/>
        <v>231605295.70999998</v>
      </c>
      <c r="WC33" s="330">
        <f t="shared" si="28"/>
        <v>163271804.36999997</v>
      </c>
      <c r="WD33" s="330">
        <f t="shared" si="28"/>
        <v>139899252.02999997</v>
      </c>
      <c r="WE33" s="330">
        <f t="shared" si="28"/>
        <v>98360697.799999982</v>
      </c>
      <c r="WF33" s="330">
        <f t="shared" si="28"/>
        <v>175276492.31</v>
      </c>
      <c r="WG33" s="330">
        <f t="shared" si="28"/>
        <v>264267020.11999997</v>
      </c>
      <c r="WH33" s="330">
        <f t="shared" si="28"/>
        <v>294221168.44999999</v>
      </c>
      <c r="WI33" s="330">
        <f t="shared" si="28"/>
        <v>160580587.33000004</v>
      </c>
      <c r="WJ33" s="330">
        <f t="shared" si="28"/>
        <v>224416620.75000003</v>
      </c>
      <c r="WK33" s="330">
        <f t="shared" si="28"/>
        <v>134933778.44</v>
      </c>
      <c r="WL33" s="330">
        <f t="shared" si="28"/>
        <v>411794325.81000006</v>
      </c>
      <c r="WM33" s="330">
        <f t="shared" si="28"/>
        <v>177284021.00999999</v>
      </c>
      <c r="WN33" s="330">
        <f t="shared" si="28"/>
        <v>280809951.14999998</v>
      </c>
      <c r="WO33" s="330">
        <f t="shared" si="28"/>
        <v>426460826.52999997</v>
      </c>
      <c r="WP33" s="330">
        <f t="shared" si="28"/>
        <v>165858802.76999998</v>
      </c>
      <c r="WQ33" s="330">
        <f t="shared" si="28"/>
        <v>184810648.01999995</v>
      </c>
      <c r="WR33" s="330">
        <f t="shared" si="28"/>
        <v>224732457.17000002</v>
      </c>
      <c r="WS33" s="330">
        <f t="shared" si="28"/>
        <v>114754631.89999999</v>
      </c>
      <c r="WT33" s="330">
        <f t="shared" si="28"/>
        <v>335973394.16000009</v>
      </c>
      <c r="WU33" s="330">
        <f t="shared" si="28"/>
        <v>954204402.1500001</v>
      </c>
      <c r="WV33" s="330">
        <f t="shared" si="28"/>
        <v>138327834.44999996</v>
      </c>
      <c r="WW33" s="330">
        <f t="shared" si="28"/>
        <v>109599044.82000001</v>
      </c>
      <c r="WX33" s="330">
        <f t="shared" si="28"/>
        <v>97967286.349999994</v>
      </c>
      <c r="WY33" s="330">
        <f t="shared" si="28"/>
        <v>110150613.17999999</v>
      </c>
      <c r="WZ33" s="330">
        <f t="shared" si="28"/>
        <v>96473202.070000008</v>
      </c>
      <c r="XA33" s="330">
        <f t="shared" si="28"/>
        <v>92950170.73999998</v>
      </c>
      <c r="XB33" s="330">
        <f t="shared" si="28"/>
        <v>98197359.50999999</v>
      </c>
      <c r="XC33" s="330">
        <f t="shared" si="28"/>
        <v>556338108.6500001</v>
      </c>
      <c r="XD33" s="330">
        <f t="shared" si="28"/>
        <v>69971127.159999996</v>
      </c>
      <c r="XE33" s="330">
        <f t="shared" si="28"/>
        <v>58417590.510000005</v>
      </c>
      <c r="XF33" s="330">
        <f t="shared" si="28"/>
        <v>52294216.979999989</v>
      </c>
      <c r="XG33" s="330">
        <f t="shared" si="28"/>
        <v>53909242.979999997</v>
      </c>
      <c r="XH33" s="330">
        <f t="shared" si="28"/>
        <v>2707217955.2100005</v>
      </c>
      <c r="XI33" s="330">
        <f t="shared" si="28"/>
        <v>205520646.64999998</v>
      </c>
      <c r="XJ33" s="330">
        <f t="shared" si="28"/>
        <v>220785324.09999996</v>
      </c>
      <c r="XK33" s="330">
        <f t="shared" si="28"/>
        <v>791481146.40999985</v>
      </c>
      <c r="XL33" s="330">
        <f t="shared" si="28"/>
        <v>178682448.75999999</v>
      </c>
      <c r="XM33" s="330">
        <f t="shared" si="28"/>
        <v>219502762.78999996</v>
      </c>
      <c r="XN33" s="330">
        <f t="shared" si="28"/>
        <v>391876944.06999993</v>
      </c>
      <c r="XO33" s="330">
        <f t="shared" si="28"/>
        <v>184508115.81</v>
      </c>
      <c r="XP33" s="330">
        <f t="shared" si="28"/>
        <v>162074586.03</v>
      </c>
      <c r="XQ33" s="330">
        <f t="shared" si="28"/>
        <v>361394258.92000002</v>
      </c>
      <c r="XR33" s="330">
        <f t="shared" si="28"/>
        <v>298556135.56999993</v>
      </c>
      <c r="XS33" s="330">
        <f t="shared" si="28"/>
        <v>115074746.21000001</v>
      </c>
      <c r="XT33" s="330">
        <f t="shared" si="28"/>
        <v>102319303.14999999</v>
      </c>
      <c r="XU33" s="330">
        <f t="shared" ref="XU33:AAF33" si="29">SUM(XU18:XU32)</f>
        <v>137681517.43000004</v>
      </c>
      <c r="XV33" s="330">
        <f t="shared" si="29"/>
        <v>117339141.22</v>
      </c>
      <c r="XW33" s="330">
        <f t="shared" si="29"/>
        <v>103677349.23000002</v>
      </c>
      <c r="XX33" s="330">
        <f t="shared" si="29"/>
        <v>78375867.62999998</v>
      </c>
      <c r="XY33" s="330">
        <f t="shared" si="29"/>
        <v>102559381.38</v>
      </c>
      <c r="XZ33" s="330">
        <f t="shared" si="29"/>
        <v>92726466.38000001</v>
      </c>
      <c r="YA33" s="330">
        <f t="shared" si="29"/>
        <v>92374208.180000007</v>
      </c>
      <c r="YB33" s="330">
        <f t="shared" si="29"/>
        <v>97853034.170000002</v>
      </c>
      <c r="YC33" s="330">
        <f t="shared" si="29"/>
        <v>85688771.280000001</v>
      </c>
      <c r="YD33" s="330">
        <f t="shared" si="29"/>
        <v>97791989.120000005</v>
      </c>
      <c r="YE33" s="330">
        <f t="shared" si="29"/>
        <v>2852834465.2600002</v>
      </c>
      <c r="YF33" s="330">
        <f t="shared" si="29"/>
        <v>146653648.50999999</v>
      </c>
      <c r="YG33" s="330">
        <f t="shared" si="29"/>
        <v>277210851.63</v>
      </c>
      <c r="YH33" s="330">
        <f t="shared" si="29"/>
        <v>133662927.13999997</v>
      </c>
      <c r="YI33" s="330">
        <f t="shared" si="29"/>
        <v>515764156</v>
      </c>
      <c r="YJ33" s="330">
        <f t="shared" si="29"/>
        <v>186337357.71399999</v>
      </c>
      <c r="YK33" s="330">
        <f t="shared" si="29"/>
        <v>274391508.02000004</v>
      </c>
      <c r="YL33" s="330">
        <f t="shared" si="29"/>
        <v>98444988.95480001</v>
      </c>
      <c r="YM33" s="330">
        <f t="shared" si="29"/>
        <v>517602535.53000009</v>
      </c>
      <c r="YN33" s="330">
        <f t="shared" si="29"/>
        <v>343839136.99000001</v>
      </c>
      <c r="YO33" s="330">
        <f t="shared" si="29"/>
        <v>191090914.57000002</v>
      </c>
      <c r="YP33" s="330">
        <f t="shared" si="29"/>
        <v>121312983.26000001</v>
      </c>
      <c r="YQ33" s="330">
        <f t="shared" si="29"/>
        <v>108674224.26000001</v>
      </c>
      <c r="YR33" s="330">
        <f t="shared" si="29"/>
        <v>102757481.92999999</v>
      </c>
      <c r="YS33" s="330">
        <f t="shared" si="29"/>
        <v>80653323.670000002</v>
      </c>
      <c r="YT33" s="330">
        <f t="shared" si="29"/>
        <v>74919665.349999994</v>
      </c>
      <c r="YU33" s="330">
        <f t="shared" si="29"/>
        <v>72754756</v>
      </c>
      <c r="YV33" s="330">
        <f t="shared" si="29"/>
        <v>1080471584.1000001</v>
      </c>
      <c r="YW33" s="330">
        <f t="shared" si="29"/>
        <v>131205778.62</v>
      </c>
      <c r="YX33" s="330">
        <f t="shared" si="29"/>
        <v>121785045.05</v>
      </c>
      <c r="YY33" s="330">
        <f t="shared" si="29"/>
        <v>98703350.48999998</v>
      </c>
      <c r="YZ33" s="330">
        <f t="shared" si="29"/>
        <v>141723077.67999998</v>
      </c>
      <c r="ZA33" s="330">
        <f t="shared" si="29"/>
        <v>77140657.510000005</v>
      </c>
      <c r="ZB33" s="330">
        <f t="shared" si="29"/>
        <v>91281512.349999994</v>
      </c>
      <c r="ZC33" s="330">
        <f t="shared" si="29"/>
        <v>1084606678.23</v>
      </c>
      <c r="ZD33" s="330">
        <f t="shared" si="29"/>
        <v>83386463.949999988</v>
      </c>
      <c r="ZE33" s="330">
        <f t="shared" si="29"/>
        <v>141506308.16</v>
      </c>
      <c r="ZF33" s="330">
        <f t="shared" si="29"/>
        <v>163201344.33999997</v>
      </c>
      <c r="ZG33" s="330">
        <f t="shared" si="29"/>
        <v>89552372.420000017</v>
      </c>
      <c r="ZH33" s="330">
        <f t="shared" si="29"/>
        <v>111882565.10000001</v>
      </c>
      <c r="ZI33" s="330">
        <f t="shared" si="29"/>
        <v>75136579.600000009</v>
      </c>
      <c r="ZJ33" s="330">
        <f t="shared" si="29"/>
        <v>75015040.639999986</v>
      </c>
      <c r="ZK33" s="330">
        <f t="shared" si="29"/>
        <v>301763323.71000004</v>
      </c>
      <c r="ZL33" s="330">
        <f t="shared" si="29"/>
        <v>2232115511.2899995</v>
      </c>
      <c r="ZM33" s="330">
        <f t="shared" si="29"/>
        <v>94907212.340000004</v>
      </c>
      <c r="ZN33" s="330">
        <f t="shared" si="29"/>
        <v>248192275.72</v>
      </c>
      <c r="ZO33" s="330">
        <f t="shared" si="29"/>
        <v>616315071.70999992</v>
      </c>
      <c r="ZP33" s="330">
        <f t="shared" si="29"/>
        <v>307903938.83000004</v>
      </c>
      <c r="ZQ33" s="330">
        <f t="shared" si="29"/>
        <v>111789421.86999999</v>
      </c>
      <c r="ZR33" s="330">
        <f t="shared" si="29"/>
        <v>150549997.94</v>
      </c>
      <c r="ZS33" s="330">
        <f t="shared" si="29"/>
        <v>254044147.33999997</v>
      </c>
      <c r="ZT33" s="330">
        <f t="shared" si="29"/>
        <v>247167008.81999996</v>
      </c>
      <c r="ZU33" s="330">
        <f t="shared" si="29"/>
        <v>315822772.88999993</v>
      </c>
      <c r="ZV33" s="330">
        <f t="shared" si="29"/>
        <v>74963994.429999992</v>
      </c>
      <c r="ZW33" s="330">
        <f t="shared" si="29"/>
        <v>103645098.13999997</v>
      </c>
      <c r="ZX33" s="330">
        <f t="shared" si="29"/>
        <v>104925117.19999999</v>
      </c>
      <c r="ZY33" s="330">
        <f t="shared" si="29"/>
        <v>170095262.44999999</v>
      </c>
      <c r="ZZ33" s="330">
        <f t="shared" si="29"/>
        <v>108130485.37</v>
      </c>
      <c r="AAA33" s="330">
        <f t="shared" si="29"/>
        <v>108261635.60200001</v>
      </c>
      <c r="AAB33" s="330">
        <f t="shared" si="29"/>
        <v>115799221.21000001</v>
      </c>
      <c r="AAC33" s="330">
        <f t="shared" si="29"/>
        <v>76405049.260000005</v>
      </c>
      <c r="AAD33" s="330">
        <f t="shared" si="29"/>
        <v>100246487.80999999</v>
      </c>
      <c r="AAE33" s="330">
        <f t="shared" si="29"/>
        <v>73464147.089999989</v>
      </c>
      <c r="AAF33" s="330">
        <f t="shared" si="29"/>
        <v>67600181.469999999</v>
      </c>
      <c r="AAG33" s="330">
        <f t="shared" ref="AAG33:ACR33" si="30">SUM(AAG18:AAG32)</f>
        <v>61802932.259999998</v>
      </c>
      <c r="AAH33" s="330">
        <f t="shared" si="30"/>
        <v>879029242.9399997</v>
      </c>
      <c r="AAI33" s="330">
        <f t="shared" si="30"/>
        <v>103617219.47999999</v>
      </c>
      <c r="AAJ33" s="330">
        <f t="shared" si="30"/>
        <v>120742275.55999999</v>
      </c>
      <c r="AAK33" s="330">
        <f t="shared" si="30"/>
        <v>104298696.44999999</v>
      </c>
      <c r="AAL33" s="330">
        <f t="shared" si="30"/>
        <v>94545619.61999999</v>
      </c>
      <c r="AAM33" s="330">
        <f t="shared" si="30"/>
        <v>157757783.90000001</v>
      </c>
      <c r="AAN33" s="330">
        <f t="shared" si="30"/>
        <v>91680540.099999994</v>
      </c>
      <c r="AAO33" s="330">
        <f t="shared" si="30"/>
        <v>4299467151.1900005</v>
      </c>
      <c r="AAP33" s="330">
        <f t="shared" si="30"/>
        <v>145779513.18000001</v>
      </c>
      <c r="AAQ33" s="330">
        <f t="shared" si="30"/>
        <v>88480632.670000017</v>
      </c>
      <c r="AAR33" s="330">
        <f t="shared" si="30"/>
        <v>265984464.17999995</v>
      </c>
      <c r="AAS33" s="330">
        <f t="shared" si="30"/>
        <v>185425923.21999997</v>
      </c>
      <c r="AAT33" s="330">
        <f t="shared" si="30"/>
        <v>123658822.84</v>
      </c>
      <c r="AAU33" s="330">
        <f t="shared" si="30"/>
        <v>147390935.24000001</v>
      </c>
      <c r="AAV33" s="330">
        <f t="shared" si="30"/>
        <v>188768533.55999997</v>
      </c>
      <c r="AAW33" s="330">
        <f t="shared" si="30"/>
        <v>394688335.62</v>
      </c>
      <c r="AAX33" s="330">
        <f t="shared" si="30"/>
        <v>111916223.98999999</v>
      </c>
      <c r="AAY33" s="330">
        <f t="shared" si="30"/>
        <v>188682098.77000004</v>
      </c>
      <c r="AAZ33" s="330">
        <f t="shared" si="30"/>
        <v>627643170.12</v>
      </c>
      <c r="ABA33" s="330">
        <f t="shared" si="30"/>
        <v>334756691.33999997</v>
      </c>
      <c r="ABB33" s="330">
        <f t="shared" si="30"/>
        <v>80855665.599999994</v>
      </c>
      <c r="ABC33" s="330">
        <f t="shared" si="30"/>
        <v>115134293.51999998</v>
      </c>
      <c r="ABD33" s="330">
        <f t="shared" si="30"/>
        <v>108352786.71999998</v>
      </c>
      <c r="ABE33" s="330">
        <f t="shared" si="30"/>
        <v>68005494.75</v>
      </c>
      <c r="ABF33" s="330">
        <f t="shared" si="30"/>
        <v>117915186.39000002</v>
      </c>
      <c r="ABG33" s="330">
        <f t="shared" si="30"/>
        <v>80384250.040000007</v>
      </c>
      <c r="ABH33" s="330">
        <f t="shared" si="30"/>
        <v>811979768.30000019</v>
      </c>
      <c r="ABI33" s="330">
        <f t="shared" si="30"/>
        <v>627824842.5</v>
      </c>
      <c r="ABJ33" s="330">
        <f t="shared" si="30"/>
        <v>74099060.940000013</v>
      </c>
      <c r="ABK33" s="330">
        <f t="shared" si="30"/>
        <v>70426666.940000013</v>
      </c>
      <c r="ABL33" s="330">
        <f t="shared" si="30"/>
        <v>69301405.780000001</v>
      </c>
      <c r="ABM33" s="330">
        <f t="shared" si="30"/>
        <v>63136527.270000003</v>
      </c>
      <c r="ABN33" s="330">
        <f t="shared" si="30"/>
        <v>64116024.560000002</v>
      </c>
      <c r="ABO33" s="330">
        <f t="shared" si="30"/>
        <v>1061409234.0800002</v>
      </c>
      <c r="ABP33" s="330">
        <f t="shared" si="30"/>
        <v>140482604.91</v>
      </c>
      <c r="ABQ33" s="330">
        <f t="shared" si="30"/>
        <v>88816713.039999992</v>
      </c>
      <c r="ABR33" s="330">
        <f t="shared" si="30"/>
        <v>194274131.75000003</v>
      </c>
      <c r="ABS33" s="330">
        <f t="shared" si="30"/>
        <v>169672257.01000002</v>
      </c>
      <c r="ABT33" s="330">
        <f t="shared" si="30"/>
        <v>112258189.56000002</v>
      </c>
      <c r="ABU33" s="330">
        <f t="shared" si="30"/>
        <v>95968456.560000002</v>
      </c>
      <c r="ABV33" s="330">
        <f t="shared" si="30"/>
        <v>140314813.90999997</v>
      </c>
      <c r="ABW33" s="330">
        <f t="shared" si="30"/>
        <v>34713071.909999996</v>
      </c>
      <c r="ABX33" s="330">
        <f t="shared" si="30"/>
        <v>1232701319.6400003</v>
      </c>
      <c r="ABY33" s="330">
        <f t="shared" si="30"/>
        <v>87018526.459999993</v>
      </c>
      <c r="ABZ33" s="330">
        <f t="shared" si="30"/>
        <v>195052786.25</v>
      </c>
      <c r="ACA33" s="330">
        <f t="shared" si="30"/>
        <v>86746314.320000008</v>
      </c>
      <c r="ACB33" s="330">
        <f t="shared" si="30"/>
        <v>74087246.969999984</v>
      </c>
      <c r="ACC33" s="330">
        <f t="shared" si="30"/>
        <v>339420403.00999999</v>
      </c>
      <c r="ACD33" s="330">
        <f t="shared" si="30"/>
        <v>70404746.109999999</v>
      </c>
      <c r="ACE33" s="330">
        <f t="shared" si="30"/>
        <v>105140873.90000001</v>
      </c>
      <c r="ACF33" s="330">
        <f t="shared" si="30"/>
        <v>90375318.839999989</v>
      </c>
      <c r="ACG33" s="330">
        <f t="shared" si="30"/>
        <v>162789122.87</v>
      </c>
      <c r="ACH33" s="330">
        <f t="shared" si="30"/>
        <v>74697155.919999987</v>
      </c>
      <c r="ACI33" s="330">
        <f t="shared" si="30"/>
        <v>2528588391.5900006</v>
      </c>
      <c r="ACJ33" s="330">
        <f t="shared" si="30"/>
        <v>93712372.980000019</v>
      </c>
      <c r="ACK33" s="330">
        <f t="shared" si="30"/>
        <v>130685972.89</v>
      </c>
      <c r="ACL33" s="330">
        <f t="shared" si="30"/>
        <v>202842470.06</v>
      </c>
      <c r="ACM33" s="330">
        <f t="shared" si="30"/>
        <v>85014256.590000018</v>
      </c>
      <c r="ACN33" s="330">
        <f t="shared" si="30"/>
        <v>120228386.5</v>
      </c>
      <c r="ACO33" s="330">
        <f t="shared" si="30"/>
        <v>171717163.40000001</v>
      </c>
      <c r="ACP33" s="330">
        <f t="shared" si="30"/>
        <v>578456782.65999997</v>
      </c>
      <c r="ACQ33" s="330">
        <f t="shared" si="30"/>
        <v>728321683.65000021</v>
      </c>
      <c r="ACR33" s="330">
        <f t="shared" si="30"/>
        <v>103969274.89</v>
      </c>
      <c r="ACS33" s="330">
        <f t="shared" ref="ACS33:AFD33" si="31">SUM(ACS18:ACS32)</f>
        <v>132773909.39000003</v>
      </c>
      <c r="ACT33" s="330">
        <f t="shared" si="31"/>
        <v>169264497.25999996</v>
      </c>
      <c r="ACU33" s="330">
        <f t="shared" si="31"/>
        <v>136275214.85999998</v>
      </c>
      <c r="ACV33" s="330">
        <f t="shared" si="31"/>
        <v>617345890.65999997</v>
      </c>
      <c r="ACW33" s="330">
        <f t="shared" si="31"/>
        <v>117536131.62000002</v>
      </c>
      <c r="ACX33" s="330">
        <f t="shared" si="31"/>
        <v>132065548.90999997</v>
      </c>
      <c r="ACY33" s="330">
        <f t="shared" si="31"/>
        <v>88761067.339999974</v>
      </c>
      <c r="ACZ33" s="330">
        <f t="shared" si="31"/>
        <v>66290206.020000003</v>
      </c>
      <c r="ADA33" s="330">
        <f t="shared" si="31"/>
        <v>81734587.86999999</v>
      </c>
      <c r="ADB33" s="330">
        <f t="shared" si="31"/>
        <v>62808620.070000008</v>
      </c>
      <c r="ADC33" s="330">
        <f t="shared" si="31"/>
        <v>54431417.449999996</v>
      </c>
      <c r="ADD33" s="330">
        <f t="shared" si="31"/>
        <v>55989390.829999998</v>
      </c>
      <c r="ADE33" s="330">
        <f t="shared" si="31"/>
        <v>74272137.469999984</v>
      </c>
      <c r="ADF33" s="330">
        <f t="shared" si="31"/>
        <v>522073417.68000001</v>
      </c>
      <c r="ADG33" s="330">
        <f t="shared" si="31"/>
        <v>537030923.96000004</v>
      </c>
      <c r="ADH33" s="330">
        <f t="shared" si="31"/>
        <v>78804815.249999985</v>
      </c>
      <c r="ADI33" s="330">
        <f t="shared" si="31"/>
        <v>60130121.039999992</v>
      </c>
      <c r="ADJ33" s="330">
        <f t="shared" si="31"/>
        <v>110622812.95999999</v>
      </c>
      <c r="ADK33" s="330">
        <f t="shared" si="31"/>
        <v>43697373.430000007</v>
      </c>
      <c r="ADL33" s="330">
        <f t="shared" si="31"/>
        <v>97651673.070000008</v>
      </c>
      <c r="ADM33" s="330">
        <f t="shared" si="31"/>
        <v>74066231.120000005</v>
      </c>
      <c r="ADN33" s="330">
        <f t="shared" si="31"/>
        <v>97457423.989999995</v>
      </c>
      <c r="ADO33" s="330">
        <f t="shared" si="31"/>
        <v>2664101581.3700004</v>
      </c>
      <c r="ADP33" s="330">
        <f t="shared" si="31"/>
        <v>258025518.67999998</v>
      </c>
      <c r="ADQ33" s="330">
        <f t="shared" si="31"/>
        <v>252700940.39000002</v>
      </c>
      <c r="ADR33" s="330">
        <f t="shared" si="31"/>
        <v>55523394.43</v>
      </c>
      <c r="ADS33" s="330">
        <f t="shared" si="31"/>
        <v>803957716.31999993</v>
      </c>
      <c r="ADT33" s="330">
        <f t="shared" si="31"/>
        <v>59443942.579999991</v>
      </c>
      <c r="ADU33" s="330">
        <f t="shared" si="31"/>
        <v>77363082.370000005</v>
      </c>
      <c r="ADV33" s="330">
        <f t="shared" si="31"/>
        <v>135534545.00999999</v>
      </c>
      <c r="ADW33" s="330">
        <f t="shared" si="31"/>
        <v>62333372.380000003</v>
      </c>
      <c r="ADX33" s="330">
        <f t="shared" si="31"/>
        <v>33927727.960000001</v>
      </c>
      <c r="ADY33" s="330">
        <f t="shared" si="31"/>
        <v>3131930414.6599998</v>
      </c>
      <c r="ADZ33" s="330">
        <f t="shared" si="31"/>
        <v>474336639.34000003</v>
      </c>
      <c r="AEA33" s="330">
        <f t="shared" si="31"/>
        <v>368647554.26999992</v>
      </c>
      <c r="AEB33" s="330">
        <f t="shared" si="31"/>
        <v>102419887.95</v>
      </c>
      <c r="AEC33" s="330">
        <f t="shared" si="31"/>
        <v>106121635.33000003</v>
      </c>
      <c r="AED33" s="330">
        <f t="shared" si="31"/>
        <v>198884933.52999997</v>
      </c>
      <c r="AEE33" s="330">
        <f t="shared" si="31"/>
        <v>122749276.48999998</v>
      </c>
      <c r="AEF33" s="330">
        <f t="shared" si="31"/>
        <v>124404172.67999999</v>
      </c>
      <c r="AEG33" s="330">
        <f t="shared" si="31"/>
        <v>97701700.99000001</v>
      </c>
      <c r="AEH33" s="330">
        <f t="shared" si="31"/>
        <v>96791218.25999999</v>
      </c>
      <c r="AEI33" s="330">
        <f t="shared" si="31"/>
        <v>115368842.56</v>
      </c>
      <c r="AEJ33" s="330">
        <f t="shared" si="31"/>
        <v>191245567.12000003</v>
      </c>
      <c r="AEK33" s="330">
        <f t="shared" si="31"/>
        <v>91032608.169999987</v>
      </c>
      <c r="AEL33" s="330">
        <f t="shared" si="31"/>
        <v>129264086.66000001</v>
      </c>
      <c r="AEM33" s="330">
        <f t="shared" si="31"/>
        <v>156203979.36999997</v>
      </c>
      <c r="AEN33" s="330">
        <f t="shared" si="31"/>
        <v>155851562.89999998</v>
      </c>
      <c r="AEO33" s="330">
        <f t="shared" si="31"/>
        <v>86348263.460000008</v>
      </c>
      <c r="AEP33" s="330">
        <f t="shared" si="31"/>
        <v>260390564.64999998</v>
      </c>
      <c r="AEQ33" s="330">
        <f t="shared" si="31"/>
        <v>75316376.390000001</v>
      </c>
      <c r="AER33" s="330">
        <f t="shared" si="31"/>
        <v>217992553.35000002</v>
      </c>
      <c r="AES33" s="330">
        <f t="shared" si="31"/>
        <v>2305180288.5699997</v>
      </c>
      <c r="AET33" s="330">
        <f t="shared" si="31"/>
        <v>215431084.23000002</v>
      </c>
      <c r="AEU33" s="330">
        <f t="shared" si="31"/>
        <v>214921961.59</v>
      </c>
      <c r="AEV33" s="330">
        <f t="shared" si="31"/>
        <v>156917407.90000001</v>
      </c>
      <c r="AEW33" s="330">
        <f t="shared" si="31"/>
        <v>113720784.58999996</v>
      </c>
      <c r="AEX33" s="330">
        <f t="shared" si="31"/>
        <v>327356329.47999996</v>
      </c>
      <c r="AEY33" s="330">
        <f t="shared" si="31"/>
        <v>128768144.08999999</v>
      </c>
      <c r="AEZ33" s="330">
        <f t="shared" si="31"/>
        <v>157327849.03999996</v>
      </c>
      <c r="AFA33" s="330">
        <f t="shared" si="31"/>
        <v>123273329.09999999</v>
      </c>
      <c r="AFB33" s="330">
        <f t="shared" si="31"/>
        <v>66602589.609999999</v>
      </c>
      <c r="AFC33" s="330">
        <f t="shared" si="31"/>
        <v>1220749061.4799998</v>
      </c>
      <c r="AFD33" s="330">
        <f t="shared" si="31"/>
        <v>644038872.55000007</v>
      </c>
      <c r="AFE33" s="330">
        <f t="shared" ref="AFE33:AHP33" si="32">SUM(AFE18:AFE32)</f>
        <v>231483850.84999999</v>
      </c>
      <c r="AFF33" s="330">
        <f t="shared" si="32"/>
        <v>177848231.89000002</v>
      </c>
      <c r="AFG33" s="330">
        <f t="shared" si="32"/>
        <v>290338962.34999996</v>
      </c>
      <c r="AFH33" s="330">
        <f t="shared" si="32"/>
        <v>211752923.5</v>
      </c>
      <c r="AFI33" s="330">
        <f t="shared" si="32"/>
        <v>140956914.06999996</v>
      </c>
      <c r="AFJ33" s="330">
        <f t="shared" si="32"/>
        <v>171865754.66999999</v>
      </c>
      <c r="AFK33" s="330">
        <f t="shared" si="32"/>
        <v>110509409.81</v>
      </c>
      <c r="AFL33" s="330">
        <f t="shared" si="32"/>
        <v>163395883.65999997</v>
      </c>
      <c r="AFM33" s="330">
        <f t="shared" si="32"/>
        <v>146553897.71000001</v>
      </c>
      <c r="AFN33" s="330">
        <f t="shared" si="32"/>
        <v>137982225.23999998</v>
      </c>
      <c r="AFO33" s="330">
        <f t="shared" si="32"/>
        <v>181482173.63000003</v>
      </c>
      <c r="AFP33" s="330">
        <f t="shared" si="32"/>
        <v>1231102474.5800002</v>
      </c>
      <c r="AFQ33" s="330">
        <f t="shared" si="32"/>
        <v>257784605.33999994</v>
      </c>
      <c r="AFR33" s="330">
        <f t="shared" si="32"/>
        <v>180987940.16</v>
      </c>
      <c r="AFS33" s="330">
        <f t="shared" si="32"/>
        <v>143663735.28</v>
      </c>
      <c r="AFT33" s="330">
        <f t="shared" si="32"/>
        <v>164926294.05000001</v>
      </c>
      <c r="AFU33" s="330">
        <f t="shared" si="32"/>
        <v>129000487.01999998</v>
      </c>
      <c r="AFV33" s="330">
        <f t="shared" si="32"/>
        <v>96170866.350000009</v>
      </c>
      <c r="AFW33" s="330">
        <f t="shared" si="32"/>
        <v>230230999.10999998</v>
      </c>
      <c r="AFX33" s="330">
        <f t="shared" si="32"/>
        <v>223812226.07999998</v>
      </c>
      <c r="AFY33" s="330">
        <f t="shared" si="32"/>
        <v>102605916.45999999</v>
      </c>
      <c r="AFZ33" s="330">
        <f t="shared" si="32"/>
        <v>245483981.74999994</v>
      </c>
      <c r="AGA33" s="330">
        <f t="shared" si="32"/>
        <v>104908098.55999999</v>
      </c>
      <c r="AGB33" s="330">
        <f t="shared" si="32"/>
        <v>1565617308.3299999</v>
      </c>
      <c r="AGC33" s="330">
        <f t="shared" si="32"/>
        <v>105364006.64</v>
      </c>
      <c r="AGD33" s="330">
        <f t="shared" si="32"/>
        <v>120551881.64999999</v>
      </c>
      <c r="AGE33" s="330">
        <f t="shared" si="32"/>
        <v>111267272.09</v>
      </c>
      <c r="AGF33" s="330">
        <f t="shared" si="32"/>
        <v>288649248.03000003</v>
      </c>
      <c r="AGG33" s="330">
        <f t="shared" si="32"/>
        <v>128260375.16000001</v>
      </c>
      <c r="AGH33" s="330">
        <f t="shared" si="32"/>
        <v>81598740.220000014</v>
      </c>
      <c r="AGI33" s="330">
        <f t="shared" si="32"/>
        <v>122921182.64000002</v>
      </c>
      <c r="AGJ33" s="330">
        <f t="shared" si="32"/>
        <v>87064991.640000001</v>
      </c>
      <c r="AGK33" s="330">
        <f t="shared" si="32"/>
        <v>120231483.09999999</v>
      </c>
      <c r="AGL33" s="330">
        <f t="shared" si="32"/>
        <v>80499590.370000005</v>
      </c>
      <c r="AGM33" s="330">
        <f t="shared" si="32"/>
        <v>1949496826.4199996</v>
      </c>
      <c r="AGN33" s="330">
        <f t="shared" si="32"/>
        <v>385519739.32999992</v>
      </c>
      <c r="AGO33" s="330">
        <f t="shared" si="32"/>
        <v>198899006.51000002</v>
      </c>
      <c r="AGP33" s="330">
        <f t="shared" si="32"/>
        <v>109495807.8</v>
      </c>
      <c r="AGQ33" s="330">
        <f t="shared" si="32"/>
        <v>262222043.38999999</v>
      </c>
      <c r="AGR33" s="330">
        <f t="shared" si="32"/>
        <v>201101193.99000001</v>
      </c>
      <c r="AGS33" s="330">
        <f t="shared" si="32"/>
        <v>95421941.5</v>
      </c>
      <c r="AGT33" s="330">
        <f t="shared" si="32"/>
        <v>113774651.22999999</v>
      </c>
      <c r="AGU33" s="330">
        <f t="shared" si="32"/>
        <v>2796154648.8699999</v>
      </c>
      <c r="AGV33" s="330">
        <f t="shared" si="32"/>
        <v>1795070037.7</v>
      </c>
      <c r="AGW33" s="330">
        <f t="shared" si="32"/>
        <v>126747109.40000001</v>
      </c>
      <c r="AGX33" s="330">
        <f t="shared" si="32"/>
        <v>296319854.14000005</v>
      </c>
      <c r="AGY33" s="330">
        <f t="shared" si="32"/>
        <v>448087907.1500001</v>
      </c>
      <c r="AGZ33" s="330">
        <f t="shared" si="32"/>
        <v>224915248.19000006</v>
      </c>
      <c r="AHA33" s="330">
        <f t="shared" si="32"/>
        <v>203661966.45999998</v>
      </c>
      <c r="AHB33" s="330">
        <f t="shared" si="32"/>
        <v>192914074.97999999</v>
      </c>
      <c r="AHC33" s="330">
        <f t="shared" si="32"/>
        <v>68608693.219999999</v>
      </c>
      <c r="AHD33" s="330">
        <f t="shared" si="32"/>
        <v>149234003.14999998</v>
      </c>
      <c r="AHE33" s="330">
        <f t="shared" si="32"/>
        <v>198820050.83999997</v>
      </c>
      <c r="AHF33" s="330">
        <f t="shared" si="32"/>
        <v>105672941.64</v>
      </c>
      <c r="AHG33" s="330">
        <f t="shared" si="32"/>
        <v>96600413.099999994</v>
      </c>
      <c r="AHH33" s="330">
        <f t="shared" si="32"/>
        <v>108715312.48999999</v>
      </c>
      <c r="AHI33" s="330">
        <f t="shared" si="32"/>
        <v>108218832.08000001</v>
      </c>
      <c r="AHJ33" s="330">
        <f t="shared" si="32"/>
        <v>119789144.83</v>
      </c>
      <c r="AHK33" s="330">
        <f t="shared" si="32"/>
        <v>97347726.539999992</v>
      </c>
      <c r="AHL33" s="330">
        <f t="shared" si="32"/>
        <v>803834965.53000009</v>
      </c>
      <c r="AHM33" s="330">
        <f t="shared" si="32"/>
        <v>112815874.25</v>
      </c>
      <c r="AHN33" s="330">
        <f t="shared" si="32"/>
        <v>117367585.40000002</v>
      </c>
      <c r="AHO33" s="330">
        <f t="shared" si="32"/>
        <v>109101383.45999999</v>
      </c>
      <c r="AHP33" s="330">
        <f t="shared" si="32"/>
        <v>211889109.96999997</v>
      </c>
      <c r="AHQ33" s="330">
        <f t="shared" ref="AHQ33:AHS33" si="33">SUM(AHQ18:AHQ32)</f>
        <v>103523645.52000001</v>
      </c>
      <c r="AHR33" s="330">
        <f t="shared" si="33"/>
        <v>63174531.409999996</v>
      </c>
      <c r="AHS33" s="330">
        <f t="shared" si="33"/>
        <v>298387650022.17242</v>
      </c>
      <c r="AHT33" s="271" t="b">
        <f t="shared" si="1"/>
        <v>1</v>
      </c>
      <c r="AHU33" s="271"/>
    </row>
    <row r="34" spans="1:905" s="275" customFormat="1" ht="24" x14ac:dyDescent="0.8">
      <c r="A34" s="274"/>
      <c r="B34" s="274"/>
      <c r="C34" s="271"/>
      <c r="D34" s="297" t="s">
        <v>5878</v>
      </c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  <c r="AW34" s="297"/>
      <c r="AX34" s="297"/>
      <c r="AY34" s="297"/>
      <c r="AZ34" s="297"/>
      <c r="BA34" s="297"/>
      <c r="BB34" s="297"/>
      <c r="BC34" s="297"/>
      <c r="BD34" s="297"/>
      <c r="BE34" s="297"/>
      <c r="BF34" s="297"/>
      <c r="BG34" s="297"/>
      <c r="BH34" s="297"/>
      <c r="BI34" s="297"/>
      <c r="BJ34" s="297"/>
      <c r="BK34" s="297"/>
      <c r="BL34" s="297"/>
      <c r="BM34" s="297"/>
      <c r="BN34" s="297"/>
      <c r="BO34" s="297"/>
      <c r="BP34" s="297"/>
      <c r="BQ34" s="297"/>
      <c r="BR34" s="297"/>
      <c r="BS34" s="297"/>
      <c r="BT34" s="297"/>
      <c r="BU34" s="297"/>
      <c r="BV34" s="297"/>
      <c r="BW34" s="297"/>
      <c r="BX34" s="297"/>
      <c r="BY34" s="297"/>
      <c r="BZ34" s="297"/>
      <c r="CA34" s="297"/>
      <c r="CB34" s="297"/>
      <c r="CC34" s="297"/>
      <c r="CD34" s="297"/>
      <c r="CE34" s="297"/>
      <c r="CF34" s="297"/>
      <c r="CG34" s="297"/>
      <c r="CH34" s="297"/>
      <c r="CI34" s="297"/>
      <c r="CJ34" s="297"/>
      <c r="CK34" s="297"/>
      <c r="CL34" s="297"/>
      <c r="CM34" s="297"/>
      <c r="CN34" s="297"/>
      <c r="CO34" s="297"/>
      <c r="CP34" s="297"/>
      <c r="CQ34" s="297"/>
      <c r="CR34" s="297"/>
      <c r="CS34" s="297"/>
      <c r="CT34" s="297"/>
      <c r="CU34" s="297"/>
      <c r="CV34" s="297"/>
      <c r="CW34" s="297"/>
      <c r="CX34" s="297"/>
      <c r="CY34" s="297"/>
      <c r="CZ34" s="297"/>
      <c r="DA34" s="297"/>
      <c r="DB34" s="297"/>
      <c r="DC34" s="297"/>
      <c r="DD34" s="297"/>
      <c r="DE34" s="297"/>
      <c r="DF34" s="297"/>
      <c r="DG34" s="297"/>
      <c r="DH34" s="297"/>
      <c r="DI34" s="297"/>
      <c r="DJ34" s="297"/>
      <c r="DK34" s="297"/>
      <c r="DL34" s="297"/>
      <c r="DM34" s="297"/>
      <c r="DN34" s="297"/>
      <c r="DO34" s="297"/>
      <c r="DP34" s="297"/>
      <c r="DQ34" s="297"/>
      <c r="DR34" s="297"/>
      <c r="DS34" s="297"/>
      <c r="DT34" s="297"/>
      <c r="DU34" s="297"/>
      <c r="DV34" s="297"/>
      <c r="DW34" s="297"/>
      <c r="DX34" s="297"/>
      <c r="DY34" s="297"/>
      <c r="DZ34" s="297"/>
      <c r="EA34" s="297"/>
      <c r="EB34" s="297"/>
      <c r="EC34" s="297"/>
      <c r="ED34" s="297"/>
      <c r="EE34" s="297"/>
      <c r="EF34" s="297"/>
      <c r="EG34" s="297"/>
      <c r="EH34" s="297"/>
      <c r="EI34" s="297"/>
      <c r="EJ34" s="297"/>
      <c r="EK34" s="297"/>
      <c r="EL34" s="297"/>
      <c r="EM34" s="297"/>
      <c r="EN34" s="297"/>
      <c r="EO34" s="297"/>
      <c r="EP34" s="297"/>
      <c r="EQ34" s="297"/>
      <c r="ER34" s="297"/>
      <c r="ES34" s="297"/>
      <c r="ET34" s="297"/>
      <c r="EU34" s="297"/>
      <c r="EV34" s="297"/>
      <c r="EW34" s="297"/>
      <c r="EX34" s="297"/>
      <c r="EY34" s="297"/>
      <c r="EZ34" s="297"/>
      <c r="FA34" s="297"/>
      <c r="FB34" s="297"/>
      <c r="FC34" s="297"/>
      <c r="FD34" s="297"/>
      <c r="FE34" s="297"/>
      <c r="FF34" s="297"/>
      <c r="FG34" s="297"/>
      <c r="FH34" s="297"/>
      <c r="FI34" s="297"/>
      <c r="FJ34" s="297"/>
      <c r="FK34" s="297"/>
      <c r="FL34" s="297"/>
      <c r="FM34" s="297"/>
      <c r="FN34" s="297"/>
      <c r="FO34" s="297"/>
      <c r="FP34" s="297"/>
      <c r="FQ34" s="297"/>
      <c r="FR34" s="297"/>
      <c r="FS34" s="297"/>
      <c r="FT34" s="297"/>
      <c r="FU34" s="297"/>
      <c r="FV34" s="297"/>
      <c r="FW34" s="297"/>
      <c r="FX34" s="297"/>
      <c r="FY34" s="297"/>
      <c r="FZ34" s="297"/>
      <c r="GA34" s="297"/>
      <c r="GB34" s="297"/>
      <c r="GC34" s="297"/>
      <c r="GD34" s="297"/>
      <c r="GE34" s="297"/>
      <c r="GF34" s="297"/>
      <c r="GG34" s="297"/>
      <c r="GH34" s="297"/>
      <c r="GI34" s="297"/>
      <c r="GJ34" s="297"/>
      <c r="GK34" s="297"/>
      <c r="GL34" s="297"/>
      <c r="GM34" s="297"/>
      <c r="GN34" s="297"/>
      <c r="GO34" s="297"/>
      <c r="GP34" s="297"/>
      <c r="GQ34" s="297"/>
      <c r="GR34" s="297"/>
      <c r="GS34" s="297"/>
      <c r="GT34" s="297"/>
      <c r="GU34" s="297"/>
      <c r="GV34" s="297"/>
      <c r="GW34" s="297"/>
      <c r="GX34" s="297"/>
      <c r="GY34" s="297"/>
      <c r="GZ34" s="297"/>
      <c r="HA34" s="297"/>
      <c r="HB34" s="297"/>
      <c r="HC34" s="297"/>
      <c r="HD34" s="297"/>
      <c r="HE34" s="297"/>
      <c r="HF34" s="297"/>
      <c r="HG34" s="297"/>
      <c r="HH34" s="297"/>
      <c r="HI34" s="297"/>
      <c r="HJ34" s="297"/>
      <c r="HK34" s="297"/>
      <c r="HL34" s="297"/>
      <c r="HM34" s="297"/>
      <c r="HN34" s="297"/>
      <c r="HO34" s="297"/>
      <c r="HP34" s="297"/>
      <c r="HQ34" s="297"/>
      <c r="HR34" s="297"/>
      <c r="HS34" s="297"/>
      <c r="HT34" s="297"/>
      <c r="HU34" s="297"/>
      <c r="HV34" s="297"/>
      <c r="HW34" s="297"/>
      <c r="HX34" s="297"/>
      <c r="HY34" s="297"/>
      <c r="HZ34" s="297"/>
      <c r="IA34" s="297"/>
      <c r="IB34" s="297"/>
      <c r="IC34" s="297"/>
      <c r="ID34" s="297"/>
      <c r="IE34" s="297"/>
      <c r="IF34" s="297"/>
      <c r="IG34" s="297"/>
      <c r="IH34" s="297"/>
      <c r="II34" s="297"/>
      <c r="IJ34" s="297"/>
      <c r="IK34" s="297"/>
      <c r="IL34" s="297"/>
      <c r="IM34" s="297"/>
      <c r="IN34" s="297"/>
      <c r="IO34" s="297"/>
      <c r="IP34" s="297"/>
      <c r="IQ34" s="297"/>
      <c r="IR34" s="297"/>
      <c r="IS34" s="297"/>
      <c r="IT34" s="297"/>
      <c r="IU34" s="297"/>
      <c r="IV34" s="297"/>
      <c r="IW34" s="297"/>
      <c r="IX34" s="297"/>
      <c r="IY34" s="297"/>
      <c r="IZ34" s="297"/>
      <c r="JA34" s="297"/>
      <c r="JB34" s="297"/>
      <c r="JC34" s="297"/>
      <c r="JD34" s="297"/>
      <c r="JE34" s="297"/>
      <c r="JF34" s="297"/>
      <c r="JG34" s="297"/>
      <c r="JH34" s="297"/>
      <c r="JI34" s="297"/>
      <c r="JJ34" s="297"/>
      <c r="JK34" s="297"/>
      <c r="JL34" s="297"/>
      <c r="JM34" s="297"/>
      <c r="JN34" s="297"/>
      <c r="JO34" s="297"/>
      <c r="JP34" s="297"/>
      <c r="JQ34" s="297"/>
      <c r="JR34" s="297"/>
      <c r="JS34" s="297"/>
      <c r="JT34" s="297"/>
      <c r="JU34" s="297"/>
      <c r="JV34" s="297"/>
      <c r="JW34" s="297"/>
      <c r="JX34" s="297"/>
      <c r="JY34" s="297"/>
      <c r="JZ34" s="297"/>
      <c r="KA34" s="297"/>
      <c r="KB34" s="297"/>
      <c r="KC34" s="297"/>
      <c r="KD34" s="297"/>
      <c r="KE34" s="297"/>
      <c r="KF34" s="297"/>
      <c r="KG34" s="297"/>
      <c r="KH34" s="297"/>
      <c r="KI34" s="297"/>
      <c r="KJ34" s="297"/>
      <c r="KK34" s="297"/>
      <c r="KL34" s="297"/>
      <c r="KM34" s="297"/>
      <c r="KN34" s="297"/>
      <c r="KO34" s="297"/>
      <c r="KP34" s="297"/>
      <c r="KQ34" s="297"/>
      <c r="KR34" s="297"/>
      <c r="KS34" s="297"/>
      <c r="KT34" s="297"/>
      <c r="KU34" s="297"/>
      <c r="KV34" s="297"/>
      <c r="KW34" s="297"/>
      <c r="KX34" s="297"/>
      <c r="KY34" s="297"/>
      <c r="KZ34" s="297"/>
      <c r="LA34" s="297"/>
      <c r="LB34" s="297"/>
      <c r="LC34" s="297"/>
      <c r="LD34" s="297"/>
      <c r="LE34" s="297"/>
      <c r="LF34" s="297"/>
      <c r="LG34" s="297"/>
      <c r="LH34" s="297"/>
      <c r="LI34" s="297"/>
      <c r="LJ34" s="297"/>
      <c r="LK34" s="297"/>
      <c r="LL34" s="297"/>
      <c r="LM34" s="297"/>
      <c r="LN34" s="297"/>
      <c r="LO34" s="297"/>
      <c r="LP34" s="297"/>
      <c r="LQ34" s="297"/>
      <c r="LR34" s="297"/>
      <c r="LS34" s="297"/>
      <c r="LT34" s="297"/>
      <c r="LU34" s="297"/>
      <c r="LV34" s="297"/>
      <c r="LW34" s="297"/>
      <c r="LX34" s="297"/>
      <c r="LY34" s="297"/>
      <c r="LZ34" s="297"/>
      <c r="MA34" s="297"/>
      <c r="MB34" s="297"/>
      <c r="MC34" s="297"/>
      <c r="MD34" s="297"/>
      <c r="ME34" s="297"/>
      <c r="MF34" s="297"/>
      <c r="MG34" s="297"/>
      <c r="MH34" s="297"/>
      <c r="MI34" s="297"/>
      <c r="MJ34" s="297"/>
      <c r="MK34" s="297"/>
      <c r="ML34" s="297"/>
      <c r="MM34" s="297"/>
      <c r="MN34" s="297"/>
      <c r="MO34" s="297"/>
      <c r="MP34" s="297"/>
      <c r="MQ34" s="297"/>
      <c r="MR34" s="297"/>
      <c r="MS34" s="297"/>
      <c r="MT34" s="297"/>
      <c r="MU34" s="297"/>
      <c r="MV34" s="297"/>
      <c r="MW34" s="297"/>
      <c r="MX34" s="297"/>
      <c r="MY34" s="297"/>
      <c r="MZ34" s="297"/>
      <c r="NA34" s="297"/>
      <c r="NB34" s="297"/>
      <c r="NC34" s="297"/>
      <c r="ND34" s="297"/>
      <c r="NE34" s="297"/>
      <c r="NF34" s="297"/>
      <c r="NG34" s="297"/>
      <c r="NH34" s="297"/>
      <c r="NI34" s="297"/>
      <c r="NJ34" s="297"/>
      <c r="NK34" s="297"/>
      <c r="NL34" s="297"/>
      <c r="NM34" s="297"/>
      <c r="NN34" s="297"/>
      <c r="NO34" s="297"/>
      <c r="NP34" s="297"/>
      <c r="NQ34" s="297"/>
      <c r="NR34" s="297"/>
      <c r="NS34" s="297"/>
      <c r="NT34" s="297"/>
      <c r="NU34" s="297"/>
      <c r="NV34" s="297"/>
      <c r="NW34" s="297"/>
      <c r="NX34" s="297"/>
      <c r="NY34" s="297"/>
      <c r="NZ34" s="297"/>
      <c r="OA34" s="297"/>
      <c r="OB34" s="297"/>
      <c r="OC34" s="297"/>
      <c r="OD34" s="297"/>
      <c r="OE34" s="297"/>
      <c r="OF34" s="297"/>
      <c r="OG34" s="297"/>
      <c r="OH34" s="297"/>
      <c r="OI34" s="297"/>
      <c r="OJ34" s="297"/>
      <c r="OK34" s="297"/>
      <c r="OL34" s="297"/>
      <c r="OM34" s="297"/>
      <c r="ON34" s="297"/>
      <c r="OO34" s="297"/>
      <c r="OP34" s="297"/>
      <c r="OQ34" s="297"/>
      <c r="OR34" s="297"/>
      <c r="OS34" s="297"/>
      <c r="OT34" s="297"/>
      <c r="OU34" s="297"/>
      <c r="OV34" s="297"/>
      <c r="OW34" s="297"/>
      <c r="OX34" s="297"/>
      <c r="OY34" s="297"/>
      <c r="OZ34" s="297"/>
      <c r="PA34" s="297"/>
      <c r="PB34" s="297"/>
      <c r="PC34" s="297"/>
      <c r="PD34" s="297"/>
      <c r="PE34" s="297"/>
      <c r="PF34" s="297"/>
      <c r="PG34" s="297"/>
      <c r="PH34" s="297"/>
      <c r="PI34" s="297"/>
      <c r="PJ34" s="297"/>
      <c r="PK34" s="297"/>
      <c r="PL34" s="297"/>
      <c r="PM34" s="297"/>
      <c r="PN34" s="297"/>
      <c r="PO34" s="297"/>
      <c r="PP34" s="297"/>
      <c r="PQ34" s="297"/>
      <c r="PR34" s="297"/>
      <c r="PS34" s="297"/>
      <c r="PT34" s="297"/>
      <c r="PU34" s="297"/>
      <c r="PV34" s="297"/>
      <c r="PW34" s="297"/>
      <c r="PX34" s="297"/>
      <c r="PY34" s="297"/>
      <c r="PZ34" s="297"/>
      <c r="QA34" s="297"/>
      <c r="QB34" s="297"/>
      <c r="QC34" s="297"/>
      <c r="QD34" s="297"/>
      <c r="QE34" s="297"/>
      <c r="QF34" s="297"/>
      <c r="QG34" s="297"/>
      <c r="QH34" s="297"/>
      <c r="QI34" s="297"/>
      <c r="QJ34" s="297"/>
      <c r="QK34" s="297"/>
      <c r="QL34" s="297"/>
      <c r="QM34" s="297"/>
      <c r="QN34" s="297"/>
      <c r="QO34" s="297"/>
      <c r="QP34" s="297"/>
      <c r="QQ34" s="297"/>
      <c r="QR34" s="297"/>
      <c r="QS34" s="297"/>
      <c r="QT34" s="297"/>
      <c r="QU34" s="297"/>
      <c r="QV34" s="297"/>
      <c r="QW34" s="297"/>
      <c r="QX34" s="297"/>
      <c r="QY34" s="297"/>
      <c r="QZ34" s="297"/>
      <c r="RA34" s="297"/>
      <c r="RB34" s="297"/>
      <c r="RC34" s="297"/>
      <c r="RD34" s="297"/>
      <c r="RE34" s="297"/>
      <c r="RF34" s="297"/>
      <c r="RG34" s="297"/>
      <c r="RH34" s="297"/>
      <c r="RI34" s="297"/>
      <c r="RJ34" s="297"/>
      <c r="RK34" s="297"/>
      <c r="RL34" s="297"/>
      <c r="RM34" s="297"/>
      <c r="RN34" s="297"/>
      <c r="RO34" s="297"/>
      <c r="RP34" s="297"/>
      <c r="RQ34" s="297"/>
      <c r="RR34" s="297"/>
      <c r="RS34" s="297"/>
      <c r="RT34" s="297"/>
      <c r="RU34" s="297"/>
      <c r="RV34" s="297"/>
      <c r="RW34" s="297"/>
      <c r="RX34" s="297"/>
      <c r="RY34" s="297"/>
      <c r="RZ34" s="297"/>
      <c r="SA34" s="297"/>
      <c r="SB34" s="297"/>
      <c r="SC34" s="297"/>
      <c r="SD34" s="297"/>
      <c r="SE34" s="297"/>
      <c r="SF34" s="297"/>
      <c r="SG34" s="297"/>
      <c r="SH34" s="297"/>
      <c r="SI34" s="297"/>
      <c r="SJ34" s="297"/>
      <c r="SK34" s="297"/>
      <c r="SL34" s="297"/>
      <c r="SM34" s="297"/>
      <c r="SN34" s="297"/>
      <c r="SO34" s="297"/>
      <c r="SP34" s="297"/>
      <c r="SQ34" s="297"/>
      <c r="SR34" s="297"/>
      <c r="SS34" s="297"/>
      <c r="ST34" s="297"/>
      <c r="SU34" s="297"/>
      <c r="SV34" s="297"/>
      <c r="SW34" s="297"/>
      <c r="SX34" s="297"/>
      <c r="SY34" s="297"/>
      <c r="SZ34" s="297"/>
      <c r="TA34" s="297"/>
      <c r="TB34" s="297"/>
      <c r="TC34" s="297"/>
      <c r="TD34" s="297"/>
      <c r="TE34" s="297"/>
      <c r="TF34" s="297"/>
      <c r="TG34" s="297"/>
      <c r="TH34" s="297"/>
      <c r="TI34" s="297"/>
      <c r="TJ34" s="297"/>
      <c r="TK34" s="297"/>
      <c r="TL34" s="297"/>
      <c r="TM34" s="297"/>
      <c r="TN34" s="297"/>
      <c r="TO34" s="297"/>
      <c r="TP34" s="297"/>
      <c r="TQ34" s="297"/>
      <c r="TR34" s="297"/>
      <c r="TS34" s="297"/>
      <c r="TT34" s="297"/>
      <c r="TU34" s="297"/>
      <c r="TV34" s="297"/>
      <c r="TW34" s="297"/>
      <c r="TX34" s="297"/>
      <c r="TY34" s="297"/>
      <c r="TZ34" s="297"/>
      <c r="UA34" s="297"/>
      <c r="UB34" s="297"/>
      <c r="UC34" s="297"/>
      <c r="UD34" s="297"/>
      <c r="UE34" s="297"/>
      <c r="UF34" s="297"/>
      <c r="UG34" s="297"/>
      <c r="UH34" s="297"/>
      <c r="UI34" s="297"/>
      <c r="UJ34" s="297"/>
      <c r="UK34" s="297"/>
      <c r="UL34" s="297"/>
      <c r="UM34" s="297"/>
      <c r="UN34" s="297"/>
      <c r="UO34" s="297"/>
      <c r="UP34" s="297"/>
      <c r="UQ34" s="297"/>
      <c r="UR34" s="297"/>
      <c r="US34" s="297"/>
      <c r="UT34" s="297"/>
      <c r="UU34" s="297"/>
      <c r="UV34" s="297"/>
      <c r="UW34" s="297"/>
      <c r="UX34" s="297"/>
      <c r="UY34" s="297"/>
      <c r="UZ34" s="297"/>
      <c r="VA34" s="297"/>
      <c r="VB34" s="297"/>
      <c r="VC34" s="297"/>
      <c r="VD34" s="297"/>
      <c r="VE34" s="297"/>
      <c r="VF34" s="297"/>
      <c r="VG34" s="297"/>
      <c r="VH34" s="297"/>
      <c r="VI34" s="297"/>
      <c r="VJ34" s="297"/>
      <c r="VK34" s="297"/>
      <c r="VL34" s="297"/>
      <c r="VM34" s="297"/>
      <c r="VN34" s="297"/>
      <c r="VO34" s="297"/>
      <c r="VP34" s="297"/>
      <c r="VQ34" s="297"/>
      <c r="VR34" s="297"/>
      <c r="VS34" s="297"/>
      <c r="VT34" s="297"/>
      <c r="VU34" s="297"/>
      <c r="VV34" s="297"/>
      <c r="VW34" s="297"/>
      <c r="VX34" s="297"/>
      <c r="VY34" s="297"/>
      <c r="VZ34" s="297"/>
      <c r="WA34" s="297"/>
      <c r="WB34" s="297"/>
      <c r="WC34" s="297"/>
      <c r="WD34" s="297"/>
      <c r="WE34" s="297"/>
      <c r="WF34" s="297"/>
      <c r="WG34" s="297"/>
      <c r="WH34" s="297"/>
      <c r="WI34" s="297"/>
      <c r="WJ34" s="297"/>
      <c r="WK34" s="297"/>
      <c r="WL34" s="297"/>
      <c r="WM34" s="297"/>
      <c r="WN34" s="297"/>
      <c r="WO34" s="297"/>
      <c r="WP34" s="297"/>
      <c r="WQ34" s="297"/>
      <c r="WR34" s="297"/>
      <c r="WS34" s="297"/>
      <c r="WT34" s="297"/>
      <c r="WU34" s="297"/>
      <c r="WV34" s="297"/>
      <c r="WW34" s="297"/>
      <c r="WX34" s="297"/>
      <c r="WY34" s="297"/>
      <c r="WZ34" s="297"/>
      <c r="XA34" s="297"/>
      <c r="XB34" s="297"/>
      <c r="XC34" s="297"/>
      <c r="XD34" s="297"/>
      <c r="XE34" s="297"/>
      <c r="XF34" s="297"/>
      <c r="XG34" s="297"/>
      <c r="XH34" s="297"/>
      <c r="XI34" s="297"/>
      <c r="XJ34" s="297"/>
      <c r="XK34" s="297"/>
      <c r="XL34" s="297"/>
      <c r="XM34" s="297"/>
      <c r="XN34" s="297"/>
      <c r="XO34" s="297"/>
      <c r="XP34" s="297"/>
      <c r="XQ34" s="297"/>
      <c r="XR34" s="297"/>
      <c r="XS34" s="297"/>
      <c r="XT34" s="297"/>
      <c r="XU34" s="297"/>
      <c r="XV34" s="297"/>
      <c r="XW34" s="297"/>
      <c r="XX34" s="297"/>
      <c r="XY34" s="297"/>
      <c r="XZ34" s="297"/>
      <c r="YA34" s="297"/>
      <c r="YB34" s="297"/>
      <c r="YC34" s="297"/>
      <c r="YD34" s="297"/>
      <c r="YE34" s="297"/>
      <c r="YF34" s="297"/>
      <c r="YG34" s="297"/>
      <c r="YH34" s="297"/>
      <c r="YI34" s="297"/>
      <c r="YJ34" s="297"/>
      <c r="YK34" s="297"/>
      <c r="YL34" s="297"/>
      <c r="YM34" s="297"/>
      <c r="YN34" s="297"/>
      <c r="YO34" s="297"/>
      <c r="YP34" s="297"/>
      <c r="YQ34" s="297"/>
      <c r="YR34" s="297"/>
      <c r="YS34" s="297"/>
      <c r="YT34" s="297"/>
      <c r="YU34" s="297"/>
      <c r="YV34" s="297"/>
      <c r="YW34" s="297"/>
      <c r="YX34" s="297"/>
      <c r="YY34" s="297"/>
      <c r="YZ34" s="297"/>
      <c r="ZA34" s="297"/>
      <c r="ZB34" s="297"/>
      <c r="ZC34" s="297"/>
      <c r="ZD34" s="297"/>
      <c r="ZE34" s="297"/>
      <c r="ZF34" s="297"/>
      <c r="ZG34" s="297"/>
      <c r="ZH34" s="297"/>
      <c r="ZI34" s="297"/>
      <c r="ZJ34" s="297"/>
      <c r="ZK34" s="297"/>
      <c r="ZL34" s="297"/>
      <c r="ZM34" s="297"/>
      <c r="ZN34" s="297"/>
      <c r="ZO34" s="297"/>
      <c r="ZP34" s="297"/>
      <c r="ZQ34" s="297"/>
      <c r="ZR34" s="297"/>
      <c r="ZS34" s="297"/>
      <c r="ZT34" s="297"/>
      <c r="ZU34" s="297"/>
      <c r="ZV34" s="297"/>
      <c r="ZW34" s="297"/>
      <c r="ZX34" s="297"/>
      <c r="ZY34" s="297"/>
      <c r="ZZ34" s="297"/>
      <c r="AAA34" s="297"/>
      <c r="AAB34" s="297"/>
      <c r="AAC34" s="297"/>
      <c r="AAD34" s="297"/>
      <c r="AAE34" s="297"/>
      <c r="AAF34" s="297"/>
      <c r="AAG34" s="297"/>
      <c r="AAH34" s="297"/>
      <c r="AAI34" s="297"/>
      <c r="AAJ34" s="297"/>
      <c r="AAK34" s="297"/>
      <c r="AAL34" s="297"/>
      <c r="AAM34" s="297"/>
      <c r="AAN34" s="297"/>
      <c r="AAO34" s="297"/>
      <c r="AAP34" s="297"/>
      <c r="AAQ34" s="297"/>
      <c r="AAR34" s="297"/>
      <c r="AAS34" s="297"/>
      <c r="AAT34" s="297"/>
      <c r="AAU34" s="297"/>
      <c r="AAV34" s="297"/>
      <c r="AAW34" s="297"/>
      <c r="AAX34" s="297"/>
      <c r="AAY34" s="297"/>
      <c r="AAZ34" s="297"/>
      <c r="ABA34" s="297"/>
      <c r="ABB34" s="297"/>
      <c r="ABC34" s="297"/>
      <c r="ABD34" s="297"/>
      <c r="ABE34" s="297"/>
      <c r="ABF34" s="297"/>
      <c r="ABG34" s="297"/>
      <c r="ABH34" s="297"/>
      <c r="ABI34" s="297"/>
      <c r="ABJ34" s="297"/>
      <c r="ABK34" s="297"/>
      <c r="ABL34" s="297"/>
      <c r="ABM34" s="297"/>
      <c r="ABN34" s="297"/>
      <c r="ABO34" s="297"/>
      <c r="ABP34" s="297"/>
      <c r="ABQ34" s="297"/>
      <c r="ABR34" s="297"/>
      <c r="ABS34" s="297"/>
      <c r="ABT34" s="297"/>
      <c r="ABU34" s="297"/>
      <c r="ABV34" s="297"/>
      <c r="ABW34" s="297"/>
      <c r="ABX34" s="297"/>
      <c r="ABY34" s="297"/>
      <c r="ABZ34" s="297"/>
      <c r="ACA34" s="297"/>
      <c r="ACB34" s="297"/>
      <c r="ACC34" s="297"/>
      <c r="ACD34" s="297"/>
      <c r="ACE34" s="297"/>
      <c r="ACF34" s="297"/>
      <c r="ACG34" s="297"/>
      <c r="ACH34" s="297"/>
      <c r="ACI34" s="297"/>
      <c r="ACJ34" s="297"/>
      <c r="ACK34" s="297"/>
      <c r="ACL34" s="297"/>
      <c r="ACM34" s="297"/>
      <c r="ACN34" s="297"/>
      <c r="ACO34" s="297"/>
      <c r="ACP34" s="297"/>
      <c r="ACQ34" s="297"/>
      <c r="ACR34" s="297"/>
      <c r="ACS34" s="297"/>
      <c r="ACT34" s="297"/>
      <c r="ACU34" s="297"/>
      <c r="ACV34" s="297"/>
      <c r="ACW34" s="297"/>
      <c r="ACX34" s="297"/>
      <c r="ACY34" s="297"/>
      <c r="ACZ34" s="297"/>
      <c r="ADA34" s="297"/>
      <c r="ADB34" s="297"/>
      <c r="ADC34" s="297"/>
      <c r="ADD34" s="297"/>
      <c r="ADE34" s="297"/>
      <c r="ADF34" s="297"/>
      <c r="ADG34" s="297"/>
      <c r="ADH34" s="297"/>
      <c r="ADI34" s="297"/>
      <c r="ADJ34" s="297"/>
      <c r="ADK34" s="297"/>
      <c r="ADL34" s="297"/>
      <c r="ADM34" s="297"/>
      <c r="ADN34" s="297"/>
      <c r="ADO34" s="297"/>
      <c r="ADP34" s="297"/>
      <c r="ADQ34" s="297"/>
      <c r="ADR34" s="297"/>
      <c r="ADS34" s="297"/>
      <c r="ADT34" s="297"/>
      <c r="ADU34" s="297"/>
      <c r="ADV34" s="297"/>
      <c r="ADW34" s="297"/>
      <c r="ADX34" s="297"/>
      <c r="ADY34" s="297"/>
      <c r="ADZ34" s="297"/>
      <c r="AEA34" s="297"/>
      <c r="AEB34" s="297"/>
      <c r="AEC34" s="297"/>
      <c r="AED34" s="297"/>
      <c r="AEE34" s="297"/>
      <c r="AEF34" s="297"/>
      <c r="AEG34" s="297"/>
      <c r="AEH34" s="297"/>
      <c r="AEI34" s="297"/>
      <c r="AEJ34" s="297"/>
      <c r="AEK34" s="297"/>
      <c r="AEL34" s="297"/>
      <c r="AEM34" s="297"/>
      <c r="AEN34" s="297"/>
      <c r="AEO34" s="297"/>
      <c r="AEP34" s="297"/>
      <c r="AEQ34" s="297"/>
      <c r="AER34" s="297"/>
      <c r="AES34" s="297"/>
      <c r="AET34" s="297"/>
      <c r="AEU34" s="297"/>
      <c r="AEV34" s="297"/>
      <c r="AEW34" s="297"/>
      <c r="AEX34" s="297"/>
      <c r="AEY34" s="297"/>
      <c r="AEZ34" s="297"/>
      <c r="AFA34" s="297"/>
      <c r="AFB34" s="297"/>
      <c r="AFC34" s="297"/>
      <c r="AFD34" s="297"/>
      <c r="AFE34" s="297"/>
      <c r="AFF34" s="297"/>
      <c r="AFG34" s="297"/>
      <c r="AFH34" s="297"/>
      <c r="AFI34" s="297"/>
      <c r="AFJ34" s="297"/>
      <c r="AFK34" s="297"/>
      <c r="AFL34" s="297"/>
      <c r="AFM34" s="297"/>
      <c r="AFN34" s="297"/>
      <c r="AFO34" s="297"/>
      <c r="AFP34" s="297"/>
      <c r="AFQ34" s="297"/>
      <c r="AFR34" s="297"/>
      <c r="AFS34" s="297"/>
      <c r="AFT34" s="297"/>
      <c r="AFU34" s="297"/>
      <c r="AFV34" s="297"/>
      <c r="AFW34" s="297"/>
      <c r="AFX34" s="297"/>
      <c r="AFY34" s="297"/>
      <c r="AFZ34" s="297"/>
      <c r="AGA34" s="297"/>
      <c r="AGB34" s="297"/>
      <c r="AGC34" s="297"/>
      <c r="AGD34" s="297"/>
      <c r="AGE34" s="297"/>
      <c r="AGF34" s="297"/>
      <c r="AGG34" s="297"/>
      <c r="AGH34" s="297"/>
      <c r="AGI34" s="297"/>
      <c r="AGJ34" s="297"/>
      <c r="AGK34" s="297"/>
      <c r="AGL34" s="297"/>
      <c r="AGM34" s="297"/>
      <c r="AGN34" s="297"/>
      <c r="AGO34" s="297"/>
      <c r="AGP34" s="297"/>
      <c r="AGQ34" s="297"/>
      <c r="AGR34" s="297"/>
      <c r="AGS34" s="297"/>
      <c r="AGT34" s="297"/>
      <c r="AGU34" s="297"/>
      <c r="AGV34" s="297"/>
      <c r="AGW34" s="297"/>
      <c r="AGX34" s="297"/>
      <c r="AGY34" s="297"/>
      <c r="AGZ34" s="297"/>
      <c r="AHA34" s="297"/>
      <c r="AHB34" s="297"/>
      <c r="AHC34" s="297"/>
      <c r="AHD34" s="297"/>
      <c r="AHE34" s="297"/>
      <c r="AHF34" s="297"/>
      <c r="AHG34" s="297"/>
      <c r="AHH34" s="297"/>
      <c r="AHI34" s="297"/>
      <c r="AHJ34" s="297"/>
      <c r="AHK34" s="297"/>
      <c r="AHL34" s="297"/>
      <c r="AHM34" s="297"/>
      <c r="AHN34" s="297"/>
      <c r="AHO34" s="297"/>
      <c r="AHP34" s="297"/>
      <c r="AHQ34" s="328"/>
      <c r="AHR34" s="329"/>
      <c r="AHS34" s="328"/>
      <c r="AHT34" s="271" t="b">
        <f t="shared" si="1"/>
        <v>1</v>
      </c>
      <c r="AHU34" s="271"/>
    </row>
    <row r="35" spans="1:905" s="275" customFormat="1" ht="24" x14ac:dyDescent="0.8">
      <c r="A35" s="274"/>
      <c r="B35" s="274" t="s">
        <v>43</v>
      </c>
      <c r="C35" s="271" t="s">
        <v>6312</v>
      </c>
      <c r="D35" s="297">
        <v>828390546.56000018</v>
      </c>
      <c r="E35" s="297">
        <v>9004534.9199999981</v>
      </c>
      <c r="F35" s="297">
        <v>22721199.680000011</v>
      </c>
      <c r="G35" s="297">
        <v>1321451.5499999975</v>
      </c>
      <c r="H35" s="297">
        <v>50015209.019999996</v>
      </c>
      <c r="I35" s="297">
        <v>15456026.680000003</v>
      </c>
      <c r="J35" s="297">
        <v>342040891.88999993</v>
      </c>
      <c r="K35" s="297">
        <v>77102451.560000017</v>
      </c>
      <c r="L35" s="297">
        <v>3435458.7500000061</v>
      </c>
      <c r="M35" s="297">
        <v>10741264.090000004</v>
      </c>
      <c r="N35" s="297">
        <v>-86484.01999999526</v>
      </c>
      <c r="O35" s="297">
        <v>5452747.4499999974</v>
      </c>
      <c r="P35" s="297">
        <v>82560986.989999965</v>
      </c>
      <c r="Q35" s="297">
        <v>1374425.8900000015</v>
      </c>
      <c r="R35" s="297">
        <v>1461914.0100000016</v>
      </c>
      <c r="S35" s="297">
        <v>-7903211.9399999995</v>
      </c>
      <c r="T35" s="297">
        <v>47254495.689999998</v>
      </c>
      <c r="U35" s="297">
        <v>-967885.69000000088</v>
      </c>
      <c r="V35" s="297">
        <v>1149089206.9600003</v>
      </c>
      <c r="W35" s="297">
        <v>61524217.61999999</v>
      </c>
      <c r="X35" s="297">
        <v>25251961.949999992</v>
      </c>
      <c r="Y35" s="297">
        <v>117718269.58000003</v>
      </c>
      <c r="Z35" s="297">
        <v>8816973.9100000076</v>
      </c>
      <c r="AA35" s="297">
        <v>15379601.230000002</v>
      </c>
      <c r="AB35" s="297">
        <v>2005120.0299999854</v>
      </c>
      <c r="AC35" s="297">
        <v>-6480720.7599999765</v>
      </c>
      <c r="AD35" s="297">
        <v>26107965.709999997</v>
      </c>
      <c r="AE35" s="297">
        <v>-20127261.379999999</v>
      </c>
      <c r="AF35" s="297">
        <v>-8103600.5599999996</v>
      </c>
      <c r="AG35" s="297">
        <v>-2108747.4300000155</v>
      </c>
      <c r="AH35" s="297">
        <v>87459828.509999976</v>
      </c>
      <c r="AI35" s="297">
        <v>-22449316.360000003</v>
      </c>
      <c r="AJ35" s="297">
        <v>2128773.5400000047</v>
      </c>
      <c r="AK35" s="297">
        <v>3750512.8499999898</v>
      </c>
      <c r="AL35" s="297">
        <v>60464987.549999975</v>
      </c>
      <c r="AM35" s="297">
        <v>-142077.73999997473</v>
      </c>
      <c r="AN35" s="297">
        <v>51475988.440000027</v>
      </c>
      <c r="AO35" s="297">
        <v>9475128.9099999908</v>
      </c>
      <c r="AP35" s="297">
        <v>584941.05000000517</v>
      </c>
      <c r="AQ35" s="297">
        <v>1409589.0900000019</v>
      </c>
      <c r="AR35" s="297">
        <v>1676392.1199999992</v>
      </c>
      <c r="AS35" s="297">
        <v>-1103667.9700000023</v>
      </c>
      <c r="AT35" s="297">
        <v>298477887.20999998</v>
      </c>
      <c r="AU35" s="297">
        <v>7327597.0699999966</v>
      </c>
      <c r="AV35" s="297">
        <v>9495818.2399999984</v>
      </c>
      <c r="AW35" s="297">
        <v>13968420.379999999</v>
      </c>
      <c r="AX35" s="297">
        <v>4094558.7599999951</v>
      </c>
      <c r="AY35" s="297">
        <v>1439214.4499999979</v>
      </c>
      <c r="AZ35" s="297">
        <v>15236807.049999997</v>
      </c>
      <c r="BA35" s="297">
        <v>5905852.9299999969</v>
      </c>
      <c r="BB35" s="297">
        <v>9182598.2300000023</v>
      </c>
      <c r="BC35" s="297">
        <v>9551594.2100000046</v>
      </c>
      <c r="BD35" s="297">
        <v>12136259.560000002</v>
      </c>
      <c r="BE35" s="297">
        <v>1506321.0100000002</v>
      </c>
      <c r="BF35" s="297">
        <v>26444658.680000018</v>
      </c>
      <c r="BG35" s="297">
        <v>4798686.9799999986</v>
      </c>
      <c r="BH35" s="297">
        <v>21336402.259999987</v>
      </c>
      <c r="BI35" s="297">
        <v>181495510.00000009</v>
      </c>
      <c r="BJ35" s="297">
        <v>75958418.709999949</v>
      </c>
      <c r="BK35" s="297">
        <v>14459720.590000002</v>
      </c>
      <c r="BL35" s="297">
        <v>6464996.1899999995</v>
      </c>
      <c r="BM35" s="297">
        <v>622151.96000000124</v>
      </c>
      <c r="BN35" s="297">
        <v>14435887.279999992</v>
      </c>
      <c r="BO35" s="297">
        <v>4299505.5100000054</v>
      </c>
      <c r="BP35" s="297">
        <v>7884253.8599999975</v>
      </c>
      <c r="BQ35" s="297">
        <v>9264624.7099999972</v>
      </c>
      <c r="BR35" s="297">
        <v>334885425.87000006</v>
      </c>
      <c r="BS35" s="297">
        <v>17922162.699999999</v>
      </c>
      <c r="BT35" s="297">
        <v>11438014.579999998</v>
      </c>
      <c r="BU35" s="297">
        <v>5653900.0400000084</v>
      </c>
      <c r="BV35" s="297">
        <v>3611008.4700000035</v>
      </c>
      <c r="BW35" s="297">
        <v>4756561.4899999984</v>
      </c>
      <c r="BX35" s="297">
        <v>5022252.5000000009</v>
      </c>
      <c r="BY35" s="297">
        <v>9921569.0499999989</v>
      </c>
      <c r="BZ35" s="297">
        <v>90465431.789999962</v>
      </c>
      <c r="CA35" s="297">
        <v>614464.67999999563</v>
      </c>
      <c r="CB35" s="297">
        <v>-485551.1899999911</v>
      </c>
      <c r="CC35" s="297">
        <v>318899.06000000972</v>
      </c>
      <c r="CD35" s="297">
        <v>4830770.0299999965</v>
      </c>
      <c r="CE35" s="297">
        <v>8079800.4700000109</v>
      </c>
      <c r="CF35" s="297">
        <v>55143.789999999295</v>
      </c>
      <c r="CG35" s="297">
        <v>1944681934.6199996</v>
      </c>
      <c r="CH35" s="297">
        <v>14441982.990000008</v>
      </c>
      <c r="CI35" s="297">
        <v>61875547.340000011</v>
      </c>
      <c r="CJ35" s="297">
        <v>11064951.009999996</v>
      </c>
      <c r="CK35" s="297">
        <v>31240125.20000001</v>
      </c>
      <c r="CL35" s="297">
        <v>12731738.219999997</v>
      </c>
      <c r="CM35" s="297">
        <v>18804854.179999992</v>
      </c>
      <c r="CN35" s="297">
        <v>29498119.710000001</v>
      </c>
      <c r="CO35" s="297">
        <v>12439508.309999999</v>
      </c>
      <c r="CP35" s="297">
        <v>9295989.0200000051</v>
      </c>
      <c r="CQ35" s="297">
        <v>6897288.8200000031</v>
      </c>
      <c r="CR35" s="297">
        <v>14765393.499999989</v>
      </c>
      <c r="CS35" s="297">
        <v>16846213.199999999</v>
      </c>
      <c r="CT35" s="297">
        <v>321804173.89999998</v>
      </c>
      <c r="CU35" s="297">
        <v>24724763.569999993</v>
      </c>
      <c r="CV35" s="297">
        <v>18113928.050000004</v>
      </c>
      <c r="CW35" s="297">
        <v>4726744.9199999887</v>
      </c>
      <c r="CX35" s="297">
        <v>20497244.140000001</v>
      </c>
      <c r="CY35" s="297">
        <v>6241993.1099999938</v>
      </c>
      <c r="CZ35" s="297">
        <v>3468968.8500000015</v>
      </c>
      <c r="DA35" s="297">
        <v>9795107.2099999972</v>
      </c>
      <c r="DB35" s="297">
        <v>142404373.16999993</v>
      </c>
      <c r="DC35" s="297">
        <v>390967516.33999985</v>
      </c>
      <c r="DD35" s="297">
        <v>10929279.49000001</v>
      </c>
      <c r="DE35" s="297">
        <v>13353378.44999999</v>
      </c>
      <c r="DF35" s="297">
        <v>29585317.43999999</v>
      </c>
      <c r="DG35" s="297">
        <v>26595963.150000006</v>
      </c>
      <c r="DH35" s="297">
        <v>69523106.929999977</v>
      </c>
      <c r="DI35" s="297">
        <v>8800021.2600000091</v>
      </c>
      <c r="DJ35" s="297">
        <v>35486153.00999999</v>
      </c>
      <c r="DK35" s="297">
        <v>1022117654.79</v>
      </c>
      <c r="DL35" s="297">
        <v>18036858.769999985</v>
      </c>
      <c r="DM35" s="297">
        <v>30772098.370000001</v>
      </c>
      <c r="DN35" s="297">
        <v>55238434.769999981</v>
      </c>
      <c r="DO35" s="297">
        <v>31743869.029999997</v>
      </c>
      <c r="DP35" s="297">
        <v>16627283.09999999</v>
      </c>
      <c r="DQ35" s="297">
        <v>57992349.449999966</v>
      </c>
      <c r="DR35" s="297">
        <v>39231336.190100007</v>
      </c>
      <c r="DS35" s="297">
        <v>91854667.050000012</v>
      </c>
      <c r="DT35" s="297">
        <v>251611438.92999995</v>
      </c>
      <c r="DU35" s="297">
        <v>9462226.8299999963</v>
      </c>
      <c r="DV35" s="297">
        <v>44494947.54999996</v>
      </c>
      <c r="DW35" s="297">
        <v>55254578.460000031</v>
      </c>
      <c r="DX35" s="297">
        <v>24547607.120000001</v>
      </c>
      <c r="DY35" s="297">
        <v>3649514.9800000181</v>
      </c>
      <c r="DZ35" s="297">
        <v>34952756.159999996</v>
      </c>
      <c r="EA35" s="297">
        <v>20004622.979999993</v>
      </c>
      <c r="EB35" s="297">
        <v>14588456.16</v>
      </c>
      <c r="EC35" s="297">
        <v>23077981.949999984</v>
      </c>
      <c r="ED35" s="297">
        <v>-9248276.6300000027</v>
      </c>
      <c r="EE35" s="297">
        <v>274480433.81999999</v>
      </c>
      <c r="EF35" s="297">
        <v>304223998.61999995</v>
      </c>
      <c r="EG35" s="297">
        <v>24219838.429999992</v>
      </c>
      <c r="EH35" s="297">
        <v>10025069.90000001</v>
      </c>
      <c r="EI35" s="297">
        <v>22710947.570000011</v>
      </c>
      <c r="EJ35" s="297">
        <v>21681589.989999987</v>
      </c>
      <c r="EK35" s="297">
        <v>37649128.980000004</v>
      </c>
      <c r="EL35" s="297">
        <v>7621010.0299999965</v>
      </c>
      <c r="EM35" s="297">
        <v>26240462.860000003</v>
      </c>
      <c r="EN35" s="297">
        <v>302022319.07000029</v>
      </c>
      <c r="EO35" s="297">
        <v>17885514.289999999</v>
      </c>
      <c r="EP35" s="297">
        <v>4343909.7100000065</v>
      </c>
      <c r="EQ35" s="297">
        <v>16032167.590000005</v>
      </c>
      <c r="ER35" s="297">
        <v>7217803.5600000005</v>
      </c>
      <c r="ES35" s="297">
        <v>16694106.510000002</v>
      </c>
      <c r="ET35" s="297">
        <v>9353310.3400000148</v>
      </c>
      <c r="EU35" s="297">
        <v>26049434.849999998</v>
      </c>
      <c r="EV35" s="297">
        <v>21636931.599999987</v>
      </c>
      <c r="EW35" s="297">
        <v>214191206.41000003</v>
      </c>
      <c r="EX35" s="297">
        <v>31566066.000000007</v>
      </c>
      <c r="EY35" s="297">
        <v>40688234.430000007</v>
      </c>
      <c r="EZ35" s="297">
        <v>45339801.370000005</v>
      </c>
      <c r="FA35" s="297">
        <v>50519757.019999959</v>
      </c>
      <c r="FB35" s="297">
        <v>29201123.600000016</v>
      </c>
      <c r="FC35" s="297">
        <v>46486385.560000032</v>
      </c>
      <c r="FD35" s="297">
        <v>14297535.260000002</v>
      </c>
      <c r="FE35" s="297">
        <v>30480332.470000006</v>
      </c>
      <c r="FF35" s="297">
        <v>45024089.510000005</v>
      </c>
      <c r="FG35" s="297">
        <v>25745172.229999993</v>
      </c>
      <c r="FH35" s="297">
        <v>22116838.860000003</v>
      </c>
      <c r="FI35" s="297">
        <v>124521719.45999998</v>
      </c>
      <c r="FJ35" s="297">
        <v>13919911.980000004</v>
      </c>
      <c r="FK35" s="297">
        <v>19736216.179999996</v>
      </c>
      <c r="FL35" s="297">
        <v>24671598.229999997</v>
      </c>
      <c r="FM35" s="297">
        <v>22869502.880000003</v>
      </c>
      <c r="FN35" s="297">
        <v>30504916.609999999</v>
      </c>
      <c r="FO35" s="297">
        <v>4785015.589999998</v>
      </c>
      <c r="FP35" s="297">
        <v>10644465.989999996</v>
      </c>
      <c r="FQ35" s="297">
        <v>1030865607.1699992</v>
      </c>
      <c r="FR35" s="297">
        <v>19172465.52</v>
      </c>
      <c r="FS35" s="297">
        <v>44487606.340000004</v>
      </c>
      <c r="FT35" s="297">
        <v>23158039.219999991</v>
      </c>
      <c r="FU35" s="297">
        <v>26508789.129999999</v>
      </c>
      <c r="FV35" s="297">
        <v>22474673.140000012</v>
      </c>
      <c r="FW35" s="297">
        <v>20788652.609999999</v>
      </c>
      <c r="FX35" s="297">
        <v>-2282956.9200000023</v>
      </c>
      <c r="FY35" s="297">
        <v>52756124.169999979</v>
      </c>
      <c r="FZ35" s="297">
        <v>53041569.359999992</v>
      </c>
      <c r="GA35" s="297">
        <v>47031848.160000063</v>
      </c>
      <c r="GB35" s="297">
        <v>13282994.859999999</v>
      </c>
      <c r="GC35" s="297">
        <v>25603344</v>
      </c>
      <c r="GD35" s="297">
        <v>34371587.139999986</v>
      </c>
      <c r="GE35" s="297">
        <v>153427643.04000008</v>
      </c>
      <c r="GF35" s="297">
        <v>50322721.899999999</v>
      </c>
      <c r="GG35" s="297">
        <v>34947181.539999999</v>
      </c>
      <c r="GH35" s="297">
        <v>53858293.699999966</v>
      </c>
      <c r="GI35" s="297">
        <v>33050223.639999993</v>
      </c>
      <c r="GJ35" s="297">
        <v>45445479.039999999</v>
      </c>
      <c r="GK35" s="297">
        <v>20030591.689999998</v>
      </c>
      <c r="GL35" s="297">
        <v>56389270.749999933</v>
      </c>
      <c r="GM35" s="297">
        <v>24856605.259999987</v>
      </c>
      <c r="GN35" s="297">
        <v>13999607.990000004</v>
      </c>
      <c r="GO35" s="297">
        <v>10677082.949999999</v>
      </c>
      <c r="GP35" s="297">
        <v>8052963.6800000016</v>
      </c>
      <c r="GQ35" s="297">
        <v>419330033</v>
      </c>
      <c r="GR35" s="297">
        <v>86700897.489999995</v>
      </c>
      <c r="GS35" s="297">
        <v>20389694.329999994</v>
      </c>
      <c r="GT35" s="297">
        <v>53991209.840000011</v>
      </c>
      <c r="GU35" s="297">
        <v>6275966.2599999951</v>
      </c>
      <c r="GV35" s="297">
        <v>55867173.62000002</v>
      </c>
      <c r="GW35" s="297">
        <v>30316167.60000002</v>
      </c>
      <c r="GX35" s="297">
        <v>17149420.140000004</v>
      </c>
      <c r="GY35" s="297">
        <v>253439446.85999995</v>
      </c>
      <c r="GZ35" s="297">
        <v>24174681.119999997</v>
      </c>
      <c r="HA35" s="297">
        <v>37117478.570000008</v>
      </c>
      <c r="HB35" s="297">
        <v>49316771.579999976</v>
      </c>
      <c r="HC35" s="297">
        <v>598290192.31000054</v>
      </c>
      <c r="HD35" s="297">
        <v>103881626.54000007</v>
      </c>
      <c r="HE35" s="297">
        <v>10140005.669999974</v>
      </c>
      <c r="HF35" s="297">
        <v>120324673.31999996</v>
      </c>
      <c r="HG35" s="297">
        <v>60721552.799999997</v>
      </c>
      <c r="HH35" s="297">
        <v>127463753.70999998</v>
      </c>
      <c r="HI35" s="297">
        <v>80163087.240000024</v>
      </c>
      <c r="HJ35" s="297">
        <v>848167746.62999976</v>
      </c>
      <c r="HK35" s="297">
        <v>10586153.559999984</v>
      </c>
      <c r="HL35" s="297">
        <v>147749926.19000003</v>
      </c>
      <c r="HM35" s="297">
        <v>104219386.33000001</v>
      </c>
      <c r="HN35" s="297">
        <v>23952841.220000003</v>
      </c>
      <c r="HO35" s="297">
        <v>144789395.81999987</v>
      </c>
      <c r="HP35" s="297">
        <v>57485920.440000027</v>
      </c>
      <c r="HQ35" s="297">
        <v>51738801.430000022</v>
      </c>
      <c r="HR35" s="297">
        <v>372786722.56499964</v>
      </c>
      <c r="HS35" s="297">
        <v>70068472.349999934</v>
      </c>
      <c r="HT35" s="297">
        <v>50134801.199999966</v>
      </c>
      <c r="HU35" s="297">
        <v>44452169.819999993</v>
      </c>
      <c r="HV35" s="297">
        <v>39235933.13000001</v>
      </c>
      <c r="HW35" s="297">
        <v>9169951.8300000019</v>
      </c>
      <c r="HX35" s="297">
        <v>115698141.75000001</v>
      </c>
      <c r="HY35" s="297">
        <v>22936633.119999994</v>
      </c>
      <c r="HZ35" s="297">
        <v>60634197.219999984</v>
      </c>
      <c r="IA35" s="297">
        <v>22000435.630000014</v>
      </c>
      <c r="IB35" s="297">
        <v>57558041.37000002</v>
      </c>
      <c r="IC35" s="297">
        <v>165281886.74999997</v>
      </c>
      <c r="ID35" s="297">
        <v>6224585.6399999941</v>
      </c>
      <c r="IE35" s="297">
        <v>182406799.69000006</v>
      </c>
      <c r="IF35" s="297">
        <v>34789984.469999999</v>
      </c>
      <c r="IG35" s="297">
        <v>7197146.9399999958</v>
      </c>
      <c r="IH35" s="297">
        <v>321307987.46999985</v>
      </c>
      <c r="II35" s="297">
        <v>15966653.99999998</v>
      </c>
      <c r="IJ35" s="297">
        <v>32856251.480000004</v>
      </c>
      <c r="IK35" s="297">
        <v>29992405.920000002</v>
      </c>
      <c r="IL35" s="297">
        <v>8426381.160000002</v>
      </c>
      <c r="IM35" s="297">
        <v>63027876.940000042</v>
      </c>
      <c r="IN35" s="297">
        <v>10027747.539999999</v>
      </c>
      <c r="IO35" s="297">
        <v>7163666.6800000025</v>
      </c>
      <c r="IP35" s="297">
        <v>22837900.599999987</v>
      </c>
      <c r="IQ35" s="297">
        <v>3456137.85</v>
      </c>
      <c r="IR35" s="297">
        <v>57228785.970000014</v>
      </c>
      <c r="IS35" s="297">
        <v>729134218.48000014</v>
      </c>
      <c r="IT35" s="297">
        <v>42526535.669999957</v>
      </c>
      <c r="IU35" s="297">
        <v>82390979.60999997</v>
      </c>
      <c r="IV35" s="297">
        <v>14070553.370000003</v>
      </c>
      <c r="IW35" s="297">
        <v>105017499.93000002</v>
      </c>
      <c r="IX35" s="297">
        <v>45094949.38000001</v>
      </c>
      <c r="IY35" s="297">
        <v>10548082.306399999</v>
      </c>
      <c r="IZ35" s="297">
        <v>24603663.059999999</v>
      </c>
      <c r="JA35" s="297">
        <v>17947721.179999996</v>
      </c>
      <c r="JB35" s="297">
        <v>25307125.899999991</v>
      </c>
      <c r="JC35" s="297">
        <v>77323531.220000014</v>
      </c>
      <c r="JD35" s="297">
        <v>14011229.409999987</v>
      </c>
      <c r="JE35" s="297">
        <v>218703473.80000001</v>
      </c>
      <c r="JF35" s="297">
        <v>44573884.740000032</v>
      </c>
      <c r="JG35" s="297">
        <v>4415608.0000000056</v>
      </c>
      <c r="JH35" s="297">
        <v>264445.41999999993</v>
      </c>
      <c r="JI35" s="297">
        <v>8182890.5500000026</v>
      </c>
      <c r="JJ35" s="297">
        <v>23905646.460000001</v>
      </c>
      <c r="JK35" s="297">
        <v>296882947.85999995</v>
      </c>
      <c r="JL35" s="297">
        <v>162306046.10999995</v>
      </c>
      <c r="JM35" s="297">
        <v>80745973.569999963</v>
      </c>
      <c r="JN35" s="297">
        <v>101852438.91000003</v>
      </c>
      <c r="JO35" s="297">
        <v>25721669.670000009</v>
      </c>
      <c r="JP35" s="297">
        <v>111701723.92000003</v>
      </c>
      <c r="JQ35" s="297">
        <v>15150065.010000005</v>
      </c>
      <c r="JR35" s="297">
        <v>540219398.04999995</v>
      </c>
      <c r="JS35" s="297">
        <v>490354482.26000005</v>
      </c>
      <c r="JT35" s="297">
        <v>54300595.350000009</v>
      </c>
      <c r="JU35" s="297">
        <v>8792356.839999998</v>
      </c>
      <c r="JV35" s="297">
        <v>77955919.730000004</v>
      </c>
      <c r="JW35" s="297">
        <v>14387109.330000004</v>
      </c>
      <c r="JX35" s="297">
        <v>53056994.150000013</v>
      </c>
      <c r="JY35" s="297">
        <v>69347531.270000026</v>
      </c>
      <c r="JZ35" s="297">
        <v>57758200.670000024</v>
      </c>
      <c r="KA35" s="297">
        <v>13328292.530000011</v>
      </c>
      <c r="KB35" s="297">
        <v>35702121.079999998</v>
      </c>
      <c r="KC35" s="297">
        <v>20598543.199999999</v>
      </c>
      <c r="KD35" s="297">
        <v>6614358.179999996</v>
      </c>
      <c r="KE35" s="297">
        <v>12659616.729999999</v>
      </c>
      <c r="KF35" s="297">
        <v>19757806.480000008</v>
      </c>
      <c r="KG35" s="297">
        <v>17278276.48</v>
      </c>
      <c r="KH35" s="297">
        <v>1215671446.1100011</v>
      </c>
      <c r="KI35" s="297">
        <v>30529486.399999991</v>
      </c>
      <c r="KJ35" s="297">
        <v>49634982.120000012</v>
      </c>
      <c r="KK35" s="297">
        <v>38363739.07</v>
      </c>
      <c r="KL35" s="297">
        <v>86102650.750000015</v>
      </c>
      <c r="KM35" s="297">
        <v>112235347.56599998</v>
      </c>
      <c r="KN35" s="297">
        <v>44671263.670000002</v>
      </c>
      <c r="KO35" s="297">
        <v>58829350.660000004</v>
      </c>
      <c r="KP35" s="297">
        <v>47841960.169999972</v>
      </c>
      <c r="KQ35" s="297">
        <v>109585984.34000006</v>
      </c>
      <c r="KR35" s="297">
        <v>50039992.660000034</v>
      </c>
      <c r="KS35" s="297">
        <v>33960303.789999977</v>
      </c>
      <c r="KT35" s="297">
        <v>61627187.950000018</v>
      </c>
      <c r="KU35" s="297">
        <v>24662042.139999986</v>
      </c>
      <c r="KV35" s="297">
        <v>55455179.979999997</v>
      </c>
      <c r="KW35" s="297">
        <v>380846228.85999984</v>
      </c>
      <c r="KX35" s="297">
        <v>132850036.28999999</v>
      </c>
      <c r="KY35" s="297">
        <v>491264392.01999956</v>
      </c>
      <c r="KZ35" s="297">
        <v>68769388.179999962</v>
      </c>
      <c r="LA35" s="297">
        <v>49863548.06000001</v>
      </c>
      <c r="LB35" s="297">
        <v>96566373.680000007</v>
      </c>
      <c r="LC35" s="297">
        <v>78819100.349999994</v>
      </c>
      <c r="LD35" s="297">
        <v>92238504.219999999</v>
      </c>
      <c r="LE35" s="297">
        <v>71917311.87999998</v>
      </c>
      <c r="LF35" s="297">
        <v>98033523.599999979</v>
      </c>
      <c r="LG35" s="297">
        <v>893635547.29000044</v>
      </c>
      <c r="LH35" s="297">
        <v>107092465.38000003</v>
      </c>
      <c r="LI35" s="297">
        <v>323475773.59000003</v>
      </c>
      <c r="LJ35" s="297">
        <v>222300212.20999995</v>
      </c>
      <c r="LK35" s="297">
        <v>31951795.279999986</v>
      </c>
      <c r="LL35" s="297">
        <v>1061608.3299999945</v>
      </c>
      <c r="LM35" s="297">
        <v>3972205.1500000041</v>
      </c>
      <c r="LN35" s="297">
        <v>28120045.489999987</v>
      </c>
      <c r="LO35" s="297">
        <v>11567612.620000001</v>
      </c>
      <c r="LP35" s="297">
        <v>36756736.440000013</v>
      </c>
      <c r="LQ35" s="297">
        <v>5426381.7000000002</v>
      </c>
      <c r="LR35" s="297">
        <v>102022721.98999999</v>
      </c>
      <c r="LS35" s="297">
        <v>34236039.579999991</v>
      </c>
      <c r="LT35" s="297">
        <v>34953155.50999999</v>
      </c>
      <c r="LU35" s="297">
        <v>1041124301.2500001</v>
      </c>
      <c r="LV35" s="297">
        <v>631095908.42999995</v>
      </c>
      <c r="LW35" s="297">
        <v>795411919.20000029</v>
      </c>
      <c r="LX35" s="297">
        <v>203361096.76999995</v>
      </c>
      <c r="LY35" s="297">
        <v>39197710.952499993</v>
      </c>
      <c r="LZ35" s="297">
        <v>109328250.46000013</v>
      </c>
      <c r="MA35" s="297">
        <v>87754920.63000004</v>
      </c>
      <c r="MB35" s="297">
        <v>59862664.710000001</v>
      </c>
      <c r="MC35" s="297">
        <v>89087302.419999942</v>
      </c>
      <c r="MD35" s="297">
        <v>166935058.90999991</v>
      </c>
      <c r="ME35" s="297">
        <v>26190484.380000021</v>
      </c>
      <c r="MF35" s="297">
        <v>38042603.550000019</v>
      </c>
      <c r="MG35" s="297">
        <v>493263984.53000039</v>
      </c>
      <c r="MH35" s="297">
        <v>39075657.079999991</v>
      </c>
      <c r="MI35" s="297">
        <v>40039177.61999999</v>
      </c>
      <c r="MJ35" s="297">
        <v>31012235.379999992</v>
      </c>
      <c r="MK35" s="297">
        <v>40355286.979999997</v>
      </c>
      <c r="ML35" s="297">
        <v>34823069.539999999</v>
      </c>
      <c r="MM35" s="297">
        <v>4340390.3399999971</v>
      </c>
      <c r="MN35" s="297">
        <v>24362180.449999999</v>
      </c>
      <c r="MO35" s="297">
        <v>26220373.100000005</v>
      </c>
      <c r="MP35" s="297">
        <v>27817684.46999998</v>
      </c>
      <c r="MQ35" s="297">
        <v>15081179.959999997</v>
      </c>
      <c r="MR35" s="297">
        <v>40086398.656999983</v>
      </c>
      <c r="MS35" s="297">
        <v>653188500.3900001</v>
      </c>
      <c r="MT35" s="297">
        <v>24574264.919999998</v>
      </c>
      <c r="MU35" s="297">
        <v>193973882.78</v>
      </c>
      <c r="MV35" s="297">
        <v>70384979.499999985</v>
      </c>
      <c r="MW35" s="297">
        <v>66982765.439999983</v>
      </c>
      <c r="MX35" s="297">
        <v>89580177.169999987</v>
      </c>
      <c r="MY35" s="297">
        <v>287771386.91860014</v>
      </c>
      <c r="MZ35" s="297">
        <v>57216120.300000004</v>
      </c>
      <c r="NA35" s="297">
        <v>68641652.189999983</v>
      </c>
      <c r="NB35" s="297">
        <v>6877191.4000000069</v>
      </c>
      <c r="NC35" s="297">
        <v>37951446.400000013</v>
      </c>
      <c r="ND35" s="297">
        <v>2205719543.2999992</v>
      </c>
      <c r="NE35" s="297">
        <v>421481534.07999998</v>
      </c>
      <c r="NF35" s="297">
        <v>45453931.579999991</v>
      </c>
      <c r="NG35" s="297">
        <v>466960414.87000024</v>
      </c>
      <c r="NH35" s="297">
        <v>22278078.610000014</v>
      </c>
      <c r="NI35" s="297">
        <v>107290849.00999989</v>
      </c>
      <c r="NJ35" s="297">
        <v>330268553.76999992</v>
      </c>
      <c r="NK35" s="297">
        <v>253049626.42999968</v>
      </c>
      <c r="NL35" s="297">
        <v>30399675.799999997</v>
      </c>
      <c r="NM35" s="297">
        <v>240712365.15000001</v>
      </c>
      <c r="NN35" s="297">
        <v>104315590.97999999</v>
      </c>
      <c r="NO35" s="297">
        <v>69551578.399000034</v>
      </c>
      <c r="NP35" s="297">
        <v>266890230.12999988</v>
      </c>
      <c r="NQ35" s="297">
        <v>28709927.770000003</v>
      </c>
      <c r="NR35" s="297">
        <v>13637462.09</v>
      </c>
      <c r="NS35" s="297">
        <v>35384898.01570002</v>
      </c>
      <c r="NT35" s="297">
        <v>31052665.870000005</v>
      </c>
      <c r="NU35" s="297">
        <v>9406138.8699999992</v>
      </c>
      <c r="NV35" s="297">
        <v>20050265.349999994</v>
      </c>
      <c r="NW35" s="297">
        <v>480276240.39000046</v>
      </c>
      <c r="NX35" s="297">
        <v>236642645.30999973</v>
      </c>
      <c r="NY35" s="297">
        <v>24969980.739999995</v>
      </c>
      <c r="NZ35" s="297">
        <v>20706327.850000031</v>
      </c>
      <c r="OA35" s="297">
        <v>34726683.370000005</v>
      </c>
      <c r="OB35" s="297">
        <v>25610206.269999992</v>
      </c>
      <c r="OC35" s="297">
        <v>11580580.959999992</v>
      </c>
      <c r="OD35" s="297">
        <v>998499542.24000013</v>
      </c>
      <c r="OE35" s="297">
        <v>45027905.299999952</v>
      </c>
      <c r="OF35" s="297">
        <v>57371913.919999979</v>
      </c>
      <c r="OG35" s="297">
        <v>197080891.32999998</v>
      </c>
      <c r="OH35" s="297">
        <v>31910712.569999997</v>
      </c>
      <c r="OI35" s="297">
        <v>150439378.2599999</v>
      </c>
      <c r="OJ35" s="297">
        <v>162892666.98999998</v>
      </c>
      <c r="OK35" s="297">
        <v>36082045.459999986</v>
      </c>
      <c r="OL35" s="297">
        <v>126301952.98999995</v>
      </c>
      <c r="OM35" s="297">
        <v>1046479982.9599998</v>
      </c>
      <c r="ON35" s="297">
        <v>140967732.01999998</v>
      </c>
      <c r="OO35" s="297">
        <v>657204728.08999991</v>
      </c>
      <c r="OP35" s="297">
        <v>46621947.73999998</v>
      </c>
      <c r="OQ35" s="297">
        <v>32474443.769999988</v>
      </c>
      <c r="OR35" s="297">
        <v>100532682.57000001</v>
      </c>
      <c r="OS35" s="297">
        <v>646645281.59000027</v>
      </c>
      <c r="OT35" s="297">
        <v>26823315.219999999</v>
      </c>
      <c r="OU35" s="297">
        <v>92494432.650000021</v>
      </c>
      <c r="OV35" s="297">
        <v>69599320.12000002</v>
      </c>
      <c r="OW35" s="297">
        <v>67344497.110000044</v>
      </c>
      <c r="OX35" s="297">
        <v>339458151.62000006</v>
      </c>
      <c r="OY35" s="297">
        <v>44426094.910000004</v>
      </c>
      <c r="OZ35" s="297">
        <v>59023602.350000039</v>
      </c>
      <c r="PA35" s="297">
        <v>57088690.910000004</v>
      </c>
      <c r="PB35" s="297">
        <v>357200427.10000002</v>
      </c>
      <c r="PC35" s="297">
        <v>18260965.459999997</v>
      </c>
      <c r="PD35" s="297">
        <v>5938812.6600000206</v>
      </c>
      <c r="PE35" s="297">
        <v>12770876.560000008</v>
      </c>
      <c r="PF35" s="297">
        <v>43522696.659999996</v>
      </c>
      <c r="PG35" s="297">
        <v>133337236.36999995</v>
      </c>
      <c r="PH35" s="297">
        <v>16476942.779999992</v>
      </c>
      <c r="PI35" s="297">
        <v>33863862.88000001</v>
      </c>
      <c r="PJ35" s="297">
        <v>20420896.269999996</v>
      </c>
      <c r="PK35" s="297">
        <v>18505634.649999995</v>
      </c>
      <c r="PL35" s="297">
        <v>65118796.030000001</v>
      </c>
      <c r="PM35" s="297">
        <v>74482362.949999973</v>
      </c>
      <c r="PN35" s="297">
        <v>10015191.92999999</v>
      </c>
      <c r="PO35" s="297">
        <v>98218929.839999974</v>
      </c>
      <c r="PP35" s="297">
        <v>9784493.2400000021</v>
      </c>
      <c r="PQ35" s="297">
        <v>14591931.669999996</v>
      </c>
      <c r="PR35" s="297">
        <v>11439266.459999997</v>
      </c>
      <c r="PS35" s="297">
        <v>26111044.979999993</v>
      </c>
      <c r="PT35" s="297">
        <v>671227064.14000022</v>
      </c>
      <c r="PU35" s="297">
        <v>41319203.099999987</v>
      </c>
      <c r="PV35" s="297">
        <v>2049257.3600000022</v>
      </c>
      <c r="PW35" s="297">
        <v>36371055.830000006</v>
      </c>
      <c r="PX35" s="297">
        <v>174505103.03000015</v>
      </c>
      <c r="PY35" s="297">
        <v>4643914.3299999991</v>
      </c>
      <c r="PZ35" s="297">
        <v>21058990.770000011</v>
      </c>
      <c r="QA35" s="297">
        <v>21936719.25999999</v>
      </c>
      <c r="QB35" s="297">
        <v>70506267.400000006</v>
      </c>
      <c r="QC35" s="297">
        <v>11908336.019999996</v>
      </c>
      <c r="QD35" s="297">
        <v>130971005.59999993</v>
      </c>
      <c r="QE35" s="297">
        <v>2556319.1699999939</v>
      </c>
      <c r="QF35" s="297">
        <v>13442203.119999995</v>
      </c>
      <c r="QG35" s="297">
        <v>45708049.379999995</v>
      </c>
      <c r="QH35" s="297">
        <v>26349315.79999999</v>
      </c>
      <c r="QI35" s="297">
        <v>53957748.949999958</v>
      </c>
      <c r="QJ35" s="297">
        <v>1355377.4100000085</v>
      </c>
      <c r="QK35" s="297">
        <v>3609805.3800000036</v>
      </c>
      <c r="QL35" s="297">
        <v>457176.0299999984</v>
      </c>
      <c r="QM35" s="297">
        <v>32585336.120000023</v>
      </c>
      <c r="QN35" s="297">
        <v>60142789.579999998</v>
      </c>
      <c r="QO35" s="297">
        <v>5856476.8099999987</v>
      </c>
      <c r="QP35" s="297">
        <v>2952399.2599999979</v>
      </c>
      <c r="QQ35" s="297">
        <v>1370279.2400000009</v>
      </c>
      <c r="QR35" s="297">
        <v>1809022.6299999992</v>
      </c>
      <c r="QS35" s="297">
        <v>15177677.229999999</v>
      </c>
      <c r="QT35" s="297">
        <v>730117159.88999987</v>
      </c>
      <c r="QU35" s="297">
        <v>18792446.399999991</v>
      </c>
      <c r="QV35" s="297">
        <v>115817511.38999999</v>
      </c>
      <c r="QW35" s="297">
        <v>29973058.519999981</v>
      </c>
      <c r="QX35" s="297">
        <v>23707554.559999995</v>
      </c>
      <c r="QY35" s="297">
        <v>170129057.28</v>
      </c>
      <c r="QZ35" s="297">
        <v>22112350.190000005</v>
      </c>
      <c r="RA35" s="297">
        <v>95012179.820000052</v>
      </c>
      <c r="RB35" s="297">
        <v>121759579.92000003</v>
      </c>
      <c r="RC35" s="297">
        <v>20712095.040000003</v>
      </c>
      <c r="RD35" s="297">
        <v>20551391.429999996</v>
      </c>
      <c r="RE35" s="297">
        <v>73488866.450000033</v>
      </c>
      <c r="RF35" s="297">
        <v>11997435.979999997</v>
      </c>
      <c r="RG35" s="297">
        <v>982984463.28999996</v>
      </c>
      <c r="RH35" s="297">
        <v>90224414.789999992</v>
      </c>
      <c r="RI35" s="297">
        <v>41170350.669999987</v>
      </c>
      <c r="RJ35" s="297">
        <v>78517024.549999967</v>
      </c>
      <c r="RK35" s="297">
        <v>44331045.109999985</v>
      </c>
      <c r="RL35" s="297">
        <v>46386140.320000008</v>
      </c>
      <c r="RM35" s="297">
        <v>34569994.339999966</v>
      </c>
      <c r="RN35" s="297">
        <v>33132327.979999989</v>
      </c>
      <c r="RO35" s="297">
        <v>45919106.329999991</v>
      </c>
      <c r="RP35" s="297">
        <v>35476134.200000003</v>
      </c>
      <c r="RQ35" s="297">
        <v>135823184.15000001</v>
      </c>
      <c r="RR35" s="297">
        <v>30850729.090000011</v>
      </c>
      <c r="RS35" s="297">
        <v>23331933.460000016</v>
      </c>
      <c r="RT35" s="297">
        <v>13625523.709999984</v>
      </c>
      <c r="RU35" s="297">
        <v>7072813.6299999971</v>
      </c>
      <c r="RV35" s="297">
        <v>18131043.139999993</v>
      </c>
      <c r="RW35" s="297">
        <v>19844806.309999987</v>
      </c>
      <c r="RX35" s="297">
        <v>63730816.019999966</v>
      </c>
      <c r="RY35" s="297">
        <v>3452679.0199999968</v>
      </c>
      <c r="RZ35" s="297">
        <v>32286073.379999999</v>
      </c>
      <c r="SA35" s="297">
        <v>219967012.38999996</v>
      </c>
      <c r="SB35" s="297">
        <v>64141127.809999995</v>
      </c>
      <c r="SC35" s="297">
        <v>37578639.110000007</v>
      </c>
      <c r="SD35" s="297">
        <v>23752789.790000014</v>
      </c>
      <c r="SE35" s="297">
        <v>21672245.870000001</v>
      </c>
      <c r="SF35" s="297">
        <v>14865949.22000001</v>
      </c>
      <c r="SG35" s="297">
        <v>33095511.20000001</v>
      </c>
      <c r="SH35" s="297">
        <v>80261258.38000004</v>
      </c>
      <c r="SI35" s="297">
        <v>37632474.57</v>
      </c>
      <c r="SJ35" s="297">
        <v>69459144.220000014</v>
      </c>
      <c r="SK35" s="297">
        <v>12035253.280000009</v>
      </c>
      <c r="SL35" s="297">
        <v>14317303.109999994</v>
      </c>
      <c r="SM35" s="297">
        <v>196280184.90000001</v>
      </c>
      <c r="SN35" s="297">
        <v>36084688.50999999</v>
      </c>
      <c r="SO35" s="297">
        <v>24538188.049999997</v>
      </c>
      <c r="SP35" s="297">
        <v>60557963.88000004</v>
      </c>
      <c r="SQ35" s="297">
        <v>42325495.160000004</v>
      </c>
      <c r="SR35" s="297">
        <v>35659631.219999999</v>
      </c>
      <c r="SS35" s="297">
        <v>51145987.870000005</v>
      </c>
      <c r="ST35" s="297">
        <v>12257555.100000003</v>
      </c>
      <c r="SU35" s="297">
        <v>100629103.65000015</v>
      </c>
      <c r="SV35" s="297">
        <v>31183802.020000018</v>
      </c>
      <c r="SW35" s="297">
        <v>45406540.310000002</v>
      </c>
      <c r="SX35" s="297">
        <v>18547203.690000016</v>
      </c>
      <c r="SY35" s="297">
        <v>8193176.5600000005</v>
      </c>
      <c r="SZ35" s="297">
        <v>17662506.319999997</v>
      </c>
      <c r="TA35" s="297">
        <v>18536037.910000004</v>
      </c>
      <c r="TB35" s="297">
        <v>17560238.199999992</v>
      </c>
      <c r="TC35" s="297">
        <v>7388826.2600000026</v>
      </c>
      <c r="TD35" s="297">
        <v>15384709.939999994</v>
      </c>
      <c r="TE35" s="297">
        <v>35522288.769999981</v>
      </c>
      <c r="TF35" s="297">
        <v>9807875.0500000194</v>
      </c>
      <c r="TG35" s="297">
        <v>59382168.609999999</v>
      </c>
      <c r="TH35" s="297">
        <v>13441696.609999999</v>
      </c>
      <c r="TI35" s="297">
        <v>207617142.30000019</v>
      </c>
      <c r="TJ35" s="297">
        <v>64115397.770000018</v>
      </c>
      <c r="TK35" s="297">
        <v>23803526.269999996</v>
      </c>
      <c r="TL35" s="297">
        <v>51511834.240000039</v>
      </c>
      <c r="TM35" s="297">
        <v>21715561.049999997</v>
      </c>
      <c r="TN35" s="297">
        <v>21406336.809999999</v>
      </c>
      <c r="TO35" s="297">
        <v>9449720.8100000024</v>
      </c>
      <c r="TP35" s="297">
        <v>186030182.21000001</v>
      </c>
      <c r="TQ35" s="297">
        <v>49058747.829999991</v>
      </c>
      <c r="TR35" s="297">
        <v>36509225.63000001</v>
      </c>
      <c r="TS35" s="297">
        <v>36448361.650000013</v>
      </c>
      <c r="TT35" s="297">
        <v>33761901.619999997</v>
      </c>
      <c r="TU35" s="297">
        <v>12453488.219999995</v>
      </c>
      <c r="TV35" s="297">
        <v>21373808.769999988</v>
      </c>
      <c r="TW35" s="297">
        <v>17353215.750000004</v>
      </c>
      <c r="TX35" s="297">
        <v>63408708.879999995</v>
      </c>
      <c r="TY35" s="297">
        <v>154037372.64000005</v>
      </c>
      <c r="TZ35" s="297">
        <v>33063638.049999997</v>
      </c>
      <c r="UA35" s="297">
        <v>467613306.42000008</v>
      </c>
      <c r="UB35" s="297">
        <v>44894809.029999979</v>
      </c>
      <c r="UC35" s="297">
        <v>-1955705.9100000025</v>
      </c>
      <c r="UD35" s="297">
        <v>8154412.5899999971</v>
      </c>
      <c r="UE35" s="297">
        <v>-74005379.579999998</v>
      </c>
      <c r="UF35" s="297">
        <v>27468562.04000001</v>
      </c>
      <c r="UG35" s="297">
        <v>2860240.0600000028</v>
      </c>
      <c r="UH35" s="297">
        <v>31275345.289999988</v>
      </c>
      <c r="UI35" s="297">
        <v>10390304.779999994</v>
      </c>
      <c r="UJ35" s="297">
        <v>235665652.75999996</v>
      </c>
      <c r="UK35" s="297">
        <v>22401572.500000004</v>
      </c>
      <c r="UL35" s="297">
        <v>27798739.520000007</v>
      </c>
      <c r="UM35" s="297">
        <v>13986837.209999997</v>
      </c>
      <c r="UN35" s="297">
        <v>35942357.659999989</v>
      </c>
      <c r="UO35" s="297">
        <v>22183351.82</v>
      </c>
      <c r="UP35" s="297">
        <v>1326786732.0700004</v>
      </c>
      <c r="UQ35" s="297">
        <v>13769318.900000006</v>
      </c>
      <c r="UR35" s="297">
        <v>16249996.890000002</v>
      </c>
      <c r="US35" s="297">
        <v>79539909.10999991</v>
      </c>
      <c r="UT35" s="297">
        <v>24499053.990000002</v>
      </c>
      <c r="UU35" s="297">
        <v>11362642.519999994</v>
      </c>
      <c r="UV35" s="297">
        <v>20827254.530000009</v>
      </c>
      <c r="UW35" s="297">
        <v>9701551.3699999973</v>
      </c>
      <c r="UX35" s="297">
        <v>713696.44999999902</v>
      </c>
      <c r="UY35" s="297">
        <v>26534626.450000003</v>
      </c>
      <c r="UZ35" s="297">
        <v>29718609.18</v>
      </c>
      <c r="VA35" s="297">
        <v>36894081.179999977</v>
      </c>
      <c r="VB35" s="297">
        <v>50192636.680000022</v>
      </c>
      <c r="VC35" s="297">
        <v>56122590.489999987</v>
      </c>
      <c r="VD35" s="297">
        <v>6850635.0300000003</v>
      </c>
      <c r="VE35" s="297">
        <v>8668913.5100000035</v>
      </c>
      <c r="VF35" s="297">
        <v>11991214.379999986</v>
      </c>
      <c r="VG35" s="297">
        <v>11112419.140000002</v>
      </c>
      <c r="VH35" s="297">
        <v>31456561.180000007</v>
      </c>
      <c r="VI35" s="297">
        <v>3842278.590000005</v>
      </c>
      <c r="VJ35" s="297">
        <v>21957799.710000001</v>
      </c>
      <c r="VK35" s="297">
        <v>32395487.130000006</v>
      </c>
      <c r="VL35" s="297">
        <v>503919397.59000063</v>
      </c>
      <c r="VM35" s="297">
        <v>21643542.859999996</v>
      </c>
      <c r="VN35" s="297">
        <v>39666963.960000001</v>
      </c>
      <c r="VO35" s="297">
        <v>8822531.1499999929</v>
      </c>
      <c r="VP35" s="297">
        <v>34768303.650000006</v>
      </c>
      <c r="VQ35" s="297">
        <v>33713868.61999999</v>
      </c>
      <c r="VR35" s="297">
        <v>16738933.990000006</v>
      </c>
      <c r="VS35" s="297">
        <v>15295359.820000006</v>
      </c>
      <c r="VT35" s="297">
        <v>45996778.270000018</v>
      </c>
      <c r="VU35" s="297">
        <v>167213974.75000003</v>
      </c>
      <c r="VV35" s="297">
        <v>13494326.239999989</v>
      </c>
      <c r="VW35" s="297">
        <v>259297908.37500015</v>
      </c>
      <c r="VX35" s="297">
        <v>23900392.440000001</v>
      </c>
      <c r="VY35" s="297">
        <v>56852397.570000015</v>
      </c>
      <c r="VZ35" s="297">
        <v>13257260.349999998</v>
      </c>
      <c r="WA35" s="297">
        <v>2195857698.6900005</v>
      </c>
      <c r="WB35" s="297">
        <v>53915204.980000012</v>
      </c>
      <c r="WC35" s="297">
        <v>82104711.950000018</v>
      </c>
      <c r="WD35" s="297">
        <v>63128088.839999959</v>
      </c>
      <c r="WE35" s="297">
        <v>31986233.28999998</v>
      </c>
      <c r="WF35" s="297">
        <v>14190348.129999997</v>
      </c>
      <c r="WG35" s="297">
        <v>45210391.870000035</v>
      </c>
      <c r="WH35" s="297">
        <v>66562092.409999989</v>
      </c>
      <c r="WI35" s="297">
        <v>74895849.780000001</v>
      </c>
      <c r="WJ35" s="297">
        <v>40904101.23999998</v>
      </c>
      <c r="WK35" s="297">
        <v>24264275.480000008</v>
      </c>
      <c r="WL35" s="297">
        <v>44871094.010999978</v>
      </c>
      <c r="WM35" s="297">
        <v>62184259.669999979</v>
      </c>
      <c r="WN35" s="297">
        <v>61249027.119999982</v>
      </c>
      <c r="WO35" s="297">
        <v>139281256.08000007</v>
      </c>
      <c r="WP35" s="297">
        <v>73755124.389999971</v>
      </c>
      <c r="WQ35" s="297">
        <v>56445442.909999967</v>
      </c>
      <c r="WR35" s="297">
        <v>53007538.100000031</v>
      </c>
      <c r="WS35" s="297">
        <v>19675463.540000007</v>
      </c>
      <c r="WT35" s="297">
        <v>66101323.669999942</v>
      </c>
      <c r="WU35" s="297">
        <v>116859502.54999985</v>
      </c>
      <c r="WV35" s="297">
        <v>20913536.449999988</v>
      </c>
      <c r="WW35" s="297">
        <v>25783397.579999994</v>
      </c>
      <c r="WX35" s="297">
        <v>57139728.319999985</v>
      </c>
      <c r="WY35" s="297">
        <v>42683391.799999997</v>
      </c>
      <c r="WZ35" s="297">
        <v>32963049.76000002</v>
      </c>
      <c r="XA35" s="297">
        <v>12953118.11999999</v>
      </c>
      <c r="XB35" s="297">
        <v>29683773.760000002</v>
      </c>
      <c r="XC35" s="297">
        <v>349681793.14999998</v>
      </c>
      <c r="XD35" s="297">
        <v>15924806.689999992</v>
      </c>
      <c r="XE35" s="297">
        <v>24770951.140000001</v>
      </c>
      <c r="XF35" s="297">
        <v>20658076.119999997</v>
      </c>
      <c r="XG35" s="297">
        <v>33147357.179999974</v>
      </c>
      <c r="XH35" s="297">
        <v>1442482503.5800011</v>
      </c>
      <c r="XI35" s="297">
        <v>90659836.649999976</v>
      </c>
      <c r="XJ35" s="297">
        <v>116561870.01999997</v>
      </c>
      <c r="XK35" s="297">
        <v>144507546.38</v>
      </c>
      <c r="XL35" s="297">
        <v>57041969.45000001</v>
      </c>
      <c r="XM35" s="297">
        <v>73699827.129999965</v>
      </c>
      <c r="XN35" s="297">
        <v>127941921.86999996</v>
      </c>
      <c r="XO35" s="297">
        <v>116499862.75</v>
      </c>
      <c r="XP35" s="297">
        <v>40815918.940000005</v>
      </c>
      <c r="XQ35" s="297">
        <v>125028100.93999995</v>
      </c>
      <c r="XR35" s="297">
        <v>122805902.41000003</v>
      </c>
      <c r="XS35" s="297">
        <v>26851133.929999992</v>
      </c>
      <c r="XT35" s="297">
        <v>32724374.250000004</v>
      </c>
      <c r="XU35" s="297">
        <v>59431869.600000016</v>
      </c>
      <c r="XV35" s="297">
        <v>70813338.909999982</v>
      </c>
      <c r="XW35" s="297">
        <v>15451981.91</v>
      </c>
      <c r="XX35" s="297">
        <v>34128231.569999985</v>
      </c>
      <c r="XY35" s="297">
        <v>29586019.38000001</v>
      </c>
      <c r="XZ35" s="297">
        <v>19581575.359999999</v>
      </c>
      <c r="YA35" s="297">
        <v>33727003.50999999</v>
      </c>
      <c r="YB35" s="297">
        <v>34795373.549999982</v>
      </c>
      <c r="YC35" s="297">
        <v>75311177.470000014</v>
      </c>
      <c r="YD35" s="297">
        <v>54254975.269999988</v>
      </c>
      <c r="YE35" s="297">
        <v>1032154523.36</v>
      </c>
      <c r="YF35" s="297">
        <v>50966531.270000011</v>
      </c>
      <c r="YG35" s="297">
        <v>157966657.21000004</v>
      </c>
      <c r="YH35" s="297">
        <v>94743414.870000005</v>
      </c>
      <c r="YI35" s="297">
        <v>301550038.15000004</v>
      </c>
      <c r="YJ35" s="297">
        <v>116905222.74999999</v>
      </c>
      <c r="YK35" s="297">
        <v>156610068.83000001</v>
      </c>
      <c r="YL35" s="297">
        <v>57998314.675199986</v>
      </c>
      <c r="YM35" s="297">
        <v>204156982.07000002</v>
      </c>
      <c r="YN35" s="297">
        <v>119293682.94</v>
      </c>
      <c r="YO35" s="297">
        <v>84793419.929999977</v>
      </c>
      <c r="YP35" s="297">
        <v>56182157.830000013</v>
      </c>
      <c r="YQ35" s="297">
        <v>42197500.700000003</v>
      </c>
      <c r="YR35" s="297">
        <v>51532744.270000011</v>
      </c>
      <c r="YS35" s="297">
        <v>91584035.730000004</v>
      </c>
      <c r="YT35" s="297">
        <v>110883359.48999998</v>
      </c>
      <c r="YU35" s="297">
        <v>52320253.349999994</v>
      </c>
      <c r="YV35" s="297">
        <v>227213573.59999999</v>
      </c>
      <c r="YW35" s="297">
        <v>25537192.620000005</v>
      </c>
      <c r="YX35" s="297">
        <v>42608212.120000005</v>
      </c>
      <c r="YY35" s="297">
        <v>22180532.159999993</v>
      </c>
      <c r="YZ35" s="297">
        <v>29208383.629999992</v>
      </c>
      <c r="ZA35" s="297">
        <v>17471023.260000005</v>
      </c>
      <c r="ZB35" s="297">
        <v>26984775.239999998</v>
      </c>
      <c r="ZC35" s="297">
        <v>359371406.00000006</v>
      </c>
      <c r="ZD35" s="297">
        <v>22900847.249999996</v>
      </c>
      <c r="ZE35" s="297">
        <v>52060065.370000005</v>
      </c>
      <c r="ZF35" s="297">
        <v>34162435.890000001</v>
      </c>
      <c r="ZG35" s="297">
        <v>45399860.080000006</v>
      </c>
      <c r="ZH35" s="297">
        <v>33328262.75000003</v>
      </c>
      <c r="ZI35" s="297">
        <v>19314978.440000005</v>
      </c>
      <c r="ZJ35" s="297">
        <v>22009483.840000004</v>
      </c>
      <c r="ZK35" s="297">
        <v>92527946.329999983</v>
      </c>
      <c r="ZL35" s="297">
        <v>355436589.45000005</v>
      </c>
      <c r="ZM35" s="297">
        <v>38991548.079999991</v>
      </c>
      <c r="ZN35" s="297">
        <v>72662703.209999979</v>
      </c>
      <c r="ZO35" s="297">
        <v>311617011.75999987</v>
      </c>
      <c r="ZP35" s="297">
        <v>116075833.52</v>
      </c>
      <c r="ZQ35" s="297">
        <v>45274960.26000002</v>
      </c>
      <c r="ZR35" s="297">
        <v>42955640.539999999</v>
      </c>
      <c r="ZS35" s="297">
        <v>151557499.95000002</v>
      </c>
      <c r="ZT35" s="297">
        <v>363291824.02999979</v>
      </c>
      <c r="ZU35" s="297">
        <v>29083831.639999978</v>
      </c>
      <c r="ZV35" s="297">
        <v>45494033.749999978</v>
      </c>
      <c r="ZW35" s="297">
        <v>79131704.590000018</v>
      </c>
      <c r="ZX35" s="297">
        <v>30824343.709999997</v>
      </c>
      <c r="ZY35" s="297">
        <v>29826301.310000002</v>
      </c>
      <c r="ZZ35" s="297">
        <v>23094775.790000003</v>
      </c>
      <c r="AAA35" s="297">
        <v>26766135.127999995</v>
      </c>
      <c r="AAB35" s="297">
        <v>43745627.75999999</v>
      </c>
      <c r="AAC35" s="297">
        <v>32141078.060000002</v>
      </c>
      <c r="AAD35" s="297">
        <v>69782938.370000064</v>
      </c>
      <c r="AAE35" s="297">
        <v>73068287.780000001</v>
      </c>
      <c r="AAF35" s="297">
        <v>29243240.690000005</v>
      </c>
      <c r="AAG35" s="297">
        <v>26595490.069999997</v>
      </c>
      <c r="AAH35" s="297">
        <v>155414124.43999994</v>
      </c>
      <c r="AAI35" s="297">
        <v>6861433.0399999972</v>
      </c>
      <c r="AAJ35" s="297">
        <v>18918513.069999997</v>
      </c>
      <c r="AAK35" s="297">
        <v>6847480.1999999965</v>
      </c>
      <c r="AAL35" s="297">
        <v>16408960.539999999</v>
      </c>
      <c r="AAM35" s="297">
        <v>4302106.5899999905</v>
      </c>
      <c r="AAN35" s="297">
        <v>14475519.480000004</v>
      </c>
      <c r="AAO35" s="297">
        <v>1525584173.9299986</v>
      </c>
      <c r="AAP35" s="297">
        <v>8929253.4100000076</v>
      </c>
      <c r="AAQ35" s="297">
        <v>51827816.500000007</v>
      </c>
      <c r="AAR35" s="297">
        <v>127282392.31999998</v>
      </c>
      <c r="AAS35" s="297">
        <v>18465148.750000004</v>
      </c>
      <c r="AAT35" s="297">
        <v>70221728.769999981</v>
      </c>
      <c r="AAU35" s="297">
        <v>34034133.140000001</v>
      </c>
      <c r="AAV35" s="297">
        <v>38543173.080000013</v>
      </c>
      <c r="AAW35" s="297">
        <v>51824685.589999966</v>
      </c>
      <c r="AAX35" s="297">
        <v>16755729.050000001</v>
      </c>
      <c r="AAY35" s="297">
        <v>29247734.529999997</v>
      </c>
      <c r="AAZ35" s="297">
        <v>81369358.329999864</v>
      </c>
      <c r="ABA35" s="297">
        <v>44059998.850000016</v>
      </c>
      <c r="ABB35" s="297">
        <v>9496513.879999999</v>
      </c>
      <c r="ABC35" s="297">
        <v>6952983.0099999961</v>
      </c>
      <c r="ABD35" s="297">
        <v>19360330.420000009</v>
      </c>
      <c r="ABE35" s="297">
        <v>36481506.479999982</v>
      </c>
      <c r="ABF35" s="297">
        <v>53801728.669999979</v>
      </c>
      <c r="ABG35" s="297">
        <v>6921730.5899999933</v>
      </c>
      <c r="ABH35" s="297">
        <v>132949096.55999994</v>
      </c>
      <c r="ABI35" s="297">
        <v>21968099.759999983</v>
      </c>
      <c r="ABJ35" s="297">
        <v>38122286.020000011</v>
      </c>
      <c r="ABK35" s="297">
        <v>15994322.080000004</v>
      </c>
      <c r="ABL35" s="297">
        <v>33175409.639999993</v>
      </c>
      <c r="ABM35" s="297">
        <v>43369660.199999996</v>
      </c>
      <c r="ABN35" s="297">
        <v>35983962.370000012</v>
      </c>
      <c r="ABO35" s="297">
        <v>211485926.45000008</v>
      </c>
      <c r="ABP35" s="297">
        <v>59617416.940000035</v>
      </c>
      <c r="ABQ35" s="297">
        <v>14670512.979999997</v>
      </c>
      <c r="ABR35" s="297">
        <v>70488965.069999963</v>
      </c>
      <c r="ABS35" s="297">
        <v>22762564.519999996</v>
      </c>
      <c r="ABT35" s="297">
        <v>55858413.809999987</v>
      </c>
      <c r="ABU35" s="297">
        <v>19936825.190000001</v>
      </c>
      <c r="ABV35" s="297">
        <v>14629380.82</v>
      </c>
      <c r="ABW35" s="297">
        <v>31298236.580000002</v>
      </c>
      <c r="ABX35" s="297">
        <v>135705176.72000009</v>
      </c>
      <c r="ABY35" s="297">
        <v>65951829.20000001</v>
      </c>
      <c r="ABZ35" s="297">
        <v>58973752.539999962</v>
      </c>
      <c r="ACA35" s="297">
        <v>9718140.0399999972</v>
      </c>
      <c r="ACB35" s="297">
        <v>17988828.630000003</v>
      </c>
      <c r="ACC35" s="297">
        <v>64952336.589999996</v>
      </c>
      <c r="ACD35" s="297">
        <v>24406733.020000011</v>
      </c>
      <c r="ACE35" s="297">
        <v>16588027.719999995</v>
      </c>
      <c r="ACF35" s="297">
        <v>8164560.6800000034</v>
      </c>
      <c r="ACG35" s="297">
        <v>50741981.150000028</v>
      </c>
      <c r="ACH35" s="297">
        <v>20514905.819999997</v>
      </c>
      <c r="ACI35" s="297">
        <v>1126922082.1499999</v>
      </c>
      <c r="ACJ35" s="297">
        <v>7551466.1600000001</v>
      </c>
      <c r="ACK35" s="297">
        <v>2402561.0700000008</v>
      </c>
      <c r="ACL35" s="297">
        <v>7830072.7700000098</v>
      </c>
      <c r="ACM35" s="297">
        <v>4130633.479999993</v>
      </c>
      <c r="ACN35" s="297">
        <v>-1539413.0200000021</v>
      </c>
      <c r="ACO35" s="297">
        <v>31862589.870000001</v>
      </c>
      <c r="ACP35" s="297">
        <v>154373775.06999993</v>
      </c>
      <c r="ACQ35" s="297">
        <v>196625168.15000007</v>
      </c>
      <c r="ACR35" s="297">
        <v>841775.7199999966</v>
      </c>
      <c r="ACS35" s="297">
        <v>46563268.649999984</v>
      </c>
      <c r="ACT35" s="297">
        <v>68254522.040000021</v>
      </c>
      <c r="ACU35" s="297">
        <v>8799712.4000000115</v>
      </c>
      <c r="ACV35" s="297">
        <v>418110670.27000004</v>
      </c>
      <c r="ACW35" s="297">
        <v>3512510.3499999959</v>
      </c>
      <c r="ACX35" s="297">
        <v>30470781.020000022</v>
      </c>
      <c r="ACY35" s="297">
        <v>38415474.450000003</v>
      </c>
      <c r="ACZ35" s="297">
        <v>-2347309.8000000007</v>
      </c>
      <c r="ADA35" s="297">
        <v>883796.5600000018</v>
      </c>
      <c r="ADB35" s="297">
        <v>7062093.0699999966</v>
      </c>
      <c r="ADC35" s="297">
        <v>-283679.06000000448</v>
      </c>
      <c r="ADD35" s="297">
        <v>21227879.66</v>
      </c>
      <c r="ADE35" s="297">
        <v>45195779.079999998</v>
      </c>
      <c r="ADF35" s="297">
        <v>52773710.770000003</v>
      </c>
      <c r="ADG35" s="297">
        <v>43361836.250000015</v>
      </c>
      <c r="ADH35" s="297">
        <v>20859556.879999999</v>
      </c>
      <c r="ADI35" s="297">
        <v>5654697.8399999952</v>
      </c>
      <c r="ADJ35" s="297">
        <v>872880.7799999998</v>
      </c>
      <c r="ADK35" s="297">
        <v>10339404.269999996</v>
      </c>
      <c r="ADL35" s="297">
        <v>25533457.649999999</v>
      </c>
      <c r="ADM35" s="297">
        <v>13123114.899999999</v>
      </c>
      <c r="ADN35" s="297">
        <v>15286248.420000002</v>
      </c>
      <c r="ADO35" s="297">
        <v>142343009.37999982</v>
      </c>
      <c r="ADP35" s="297">
        <v>95018554.290000051</v>
      </c>
      <c r="ADQ35" s="297">
        <v>23890866.06000001</v>
      </c>
      <c r="ADR35" s="297">
        <v>37624072.170000017</v>
      </c>
      <c r="ADS35" s="297">
        <v>123780861.21000004</v>
      </c>
      <c r="ADT35" s="297">
        <v>3570515.4799999995</v>
      </c>
      <c r="ADU35" s="297">
        <v>17613468.719999991</v>
      </c>
      <c r="ADV35" s="297">
        <v>21382762.650000013</v>
      </c>
      <c r="ADW35" s="297">
        <v>3306879.8800000027</v>
      </c>
      <c r="ADX35" s="297">
        <v>14112923.479999997</v>
      </c>
      <c r="ADY35" s="297">
        <v>329724651.38999981</v>
      </c>
      <c r="ADZ35" s="297">
        <v>115705628.71999992</v>
      </c>
      <c r="AEA35" s="297">
        <v>42167230.32000003</v>
      </c>
      <c r="AEB35" s="297">
        <v>19018974.330000002</v>
      </c>
      <c r="AEC35" s="297">
        <v>23931788.980000015</v>
      </c>
      <c r="AED35" s="297">
        <v>39258393.740000054</v>
      </c>
      <c r="AEE35" s="297">
        <v>24064565.729999982</v>
      </c>
      <c r="AEF35" s="297">
        <v>15739793.79999999</v>
      </c>
      <c r="AEG35" s="297">
        <v>2552055.9300000039</v>
      </c>
      <c r="AEH35" s="297">
        <v>48052259.220000006</v>
      </c>
      <c r="AEI35" s="297">
        <v>14867556.260000007</v>
      </c>
      <c r="AEJ35" s="297">
        <v>51237292.679999955</v>
      </c>
      <c r="AEK35" s="297">
        <v>17682949.159999996</v>
      </c>
      <c r="AEL35" s="297">
        <v>7832144.9999999907</v>
      </c>
      <c r="AEM35" s="297">
        <v>20293850.459999979</v>
      </c>
      <c r="AEN35" s="297">
        <v>48658686.109999992</v>
      </c>
      <c r="AEO35" s="297">
        <v>9280342.1700000037</v>
      </c>
      <c r="AEP35" s="297">
        <v>670457</v>
      </c>
      <c r="AEQ35" s="297">
        <v>12683286.229999999</v>
      </c>
      <c r="AER35" s="297">
        <v>32956088.99000001</v>
      </c>
      <c r="AES35" s="297">
        <v>564223702.24999988</v>
      </c>
      <c r="AET35" s="297">
        <v>27131270.259999987</v>
      </c>
      <c r="AEU35" s="297">
        <v>80638076.150000036</v>
      </c>
      <c r="AEV35" s="297">
        <v>8641651.4300000034</v>
      </c>
      <c r="AEW35" s="297">
        <v>5849282.7799999937</v>
      </c>
      <c r="AEX35" s="297">
        <v>40334062.959999971</v>
      </c>
      <c r="AEY35" s="297">
        <v>7749476.6599999759</v>
      </c>
      <c r="AEZ35" s="297">
        <v>8168136.7800000133</v>
      </c>
      <c r="AFA35" s="297">
        <v>-609566.78000000061</v>
      </c>
      <c r="AFB35" s="297">
        <v>6626779.0099999961</v>
      </c>
      <c r="AFC35" s="297">
        <v>273930121.77999979</v>
      </c>
      <c r="AFD35" s="297">
        <v>219178690.48000008</v>
      </c>
      <c r="AFE35" s="297">
        <v>33003388.629999988</v>
      </c>
      <c r="AFF35" s="297">
        <v>22970792.77999999</v>
      </c>
      <c r="AFG35" s="297">
        <v>108862894.45999999</v>
      </c>
      <c r="AFH35" s="297">
        <v>58982615.480000019</v>
      </c>
      <c r="AFI35" s="297">
        <v>8644626.6300000083</v>
      </c>
      <c r="AFJ35" s="297">
        <v>8921430.1499999985</v>
      </c>
      <c r="AFK35" s="297">
        <v>26326639.600000013</v>
      </c>
      <c r="AFL35" s="297">
        <v>5727078.6199999861</v>
      </c>
      <c r="AFM35" s="297">
        <v>13117262.789999999</v>
      </c>
      <c r="AFN35" s="297">
        <v>5864135.3699999889</v>
      </c>
      <c r="AFO35" s="297">
        <v>14639288.42</v>
      </c>
      <c r="AFP35" s="297">
        <v>574928968.88000023</v>
      </c>
      <c r="AFQ35" s="297">
        <v>40520304.670000017</v>
      </c>
      <c r="AFR35" s="297">
        <v>61011211.780000001</v>
      </c>
      <c r="AFS35" s="297">
        <v>13508279.139999995</v>
      </c>
      <c r="AFT35" s="297">
        <v>15990264.370000005</v>
      </c>
      <c r="AFU35" s="297">
        <v>29792957.550000012</v>
      </c>
      <c r="AFV35" s="297">
        <v>20298267.829999998</v>
      </c>
      <c r="AFW35" s="297">
        <v>44695845.509999983</v>
      </c>
      <c r="AFX35" s="297">
        <v>54478815.410000004</v>
      </c>
      <c r="AFY35" s="297">
        <v>12566290.450000005</v>
      </c>
      <c r="AFZ35" s="297">
        <v>61061148.970000029</v>
      </c>
      <c r="AGA35" s="297">
        <v>39235983.179999992</v>
      </c>
      <c r="AGB35" s="297">
        <v>410541003.94999993</v>
      </c>
      <c r="AGC35" s="297">
        <v>70925564.679999962</v>
      </c>
      <c r="AGD35" s="297">
        <v>14485272.229999999</v>
      </c>
      <c r="AGE35" s="297">
        <v>29472502.310000002</v>
      </c>
      <c r="AGF35" s="297">
        <v>99719224.179999992</v>
      </c>
      <c r="AGG35" s="297">
        <v>7799896.3400000092</v>
      </c>
      <c r="AGH35" s="297">
        <v>17240016.019999996</v>
      </c>
      <c r="AGI35" s="297">
        <v>13682799.85</v>
      </c>
      <c r="AGJ35" s="297">
        <v>9587384.3999999929</v>
      </c>
      <c r="AGK35" s="297">
        <v>11269398.860000009</v>
      </c>
      <c r="AGL35" s="297">
        <v>5851652.3300000019</v>
      </c>
      <c r="AGM35" s="297">
        <v>900365661.01999974</v>
      </c>
      <c r="AGN35" s="297">
        <v>126668269.77999997</v>
      </c>
      <c r="AGO35" s="297">
        <v>119485406.45000002</v>
      </c>
      <c r="AGP35" s="297">
        <v>21415300.300000001</v>
      </c>
      <c r="AGQ35" s="297">
        <v>66430065.889999993</v>
      </c>
      <c r="AGR35" s="297">
        <v>94185854.159999996</v>
      </c>
      <c r="AGS35" s="297">
        <v>183952.37000000011</v>
      </c>
      <c r="AGT35" s="297">
        <v>40113829.020000003</v>
      </c>
      <c r="AGU35" s="297">
        <v>547961176.76999974</v>
      </c>
      <c r="AGV35" s="297">
        <v>444677381.90000063</v>
      </c>
      <c r="AGW35" s="297">
        <v>5530925.4800000004</v>
      </c>
      <c r="AGX35" s="297">
        <v>152116698.13000003</v>
      </c>
      <c r="AGY35" s="297">
        <v>130531615.55999999</v>
      </c>
      <c r="AGZ35" s="297">
        <v>87325221.029999986</v>
      </c>
      <c r="AHA35" s="297">
        <v>34463826.820000008</v>
      </c>
      <c r="AHB35" s="297">
        <v>29168144.060000017</v>
      </c>
      <c r="AHC35" s="297">
        <v>10911750.769999998</v>
      </c>
      <c r="AHD35" s="297">
        <v>31729483.800000004</v>
      </c>
      <c r="AHE35" s="297">
        <v>70393701.510000005</v>
      </c>
      <c r="AHF35" s="297">
        <v>93566259.849999979</v>
      </c>
      <c r="AHG35" s="297">
        <v>4752040.92</v>
      </c>
      <c r="AHH35" s="297">
        <v>27376988.960000005</v>
      </c>
      <c r="AHI35" s="297">
        <v>37212080.189999998</v>
      </c>
      <c r="AHJ35" s="297">
        <v>103293006.43999998</v>
      </c>
      <c r="AHK35" s="297">
        <v>7012477.9099999992</v>
      </c>
      <c r="AHL35" s="297">
        <v>91805307.800000012</v>
      </c>
      <c r="AHM35" s="297">
        <v>24072997.789999995</v>
      </c>
      <c r="AHN35" s="297">
        <v>18828235.77999999</v>
      </c>
      <c r="AHO35" s="297">
        <v>1072063.219999999</v>
      </c>
      <c r="AHP35" s="297">
        <v>21411363.499999996</v>
      </c>
      <c r="AHQ35" s="328">
        <v>15060360.660000006</v>
      </c>
      <c r="AHR35" s="329">
        <v>2573879.640000008</v>
      </c>
      <c r="AHS35" s="328">
        <f>SUM(D35:AHR35)</f>
        <v>83496741714.559418</v>
      </c>
      <c r="AHT35" s="271" t="b">
        <f t="shared" si="1"/>
        <v>1</v>
      </c>
      <c r="AHU35" s="271" t="s">
        <v>43</v>
      </c>
    </row>
    <row r="36" spans="1:905" s="275" customFormat="1" ht="24" x14ac:dyDescent="0.8">
      <c r="A36" s="274"/>
      <c r="B36" s="274" t="s">
        <v>44</v>
      </c>
      <c r="C36" s="271" t="s">
        <v>6313</v>
      </c>
      <c r="D36" s="297">
        <v>726929966.90999997</v>
      </c>
      <c r="E36" s="297">
        <v>24331484.620000001</v>
      </c>
      <c r="F36" s="297">
        <v>35744936.840000004</v>
      </c>
      <c r="G36" s="297">
        <v>5475209.25</v>
      </c>
      <c r="H36" s="297">
        <v>39070984.009999998</v>
      </c>
      <c r="I36" s="297">
        <v>7904950.1200000001</v>
      </c>
      <c r="J36" s="297">
        <v>366952313.79000002</v>
      </c>
      <c r="K36" s="297">
        <v>80085986.320000008</v>
      </c>
      <c r="L36" s="297">
        <v>16804037.210000001</v>
      </c>
      <c r="M36" s="297">
        <v>10177354.530000001</v>
      </c>
      <c r="N36" s="297">
        <v>7644940.9500000002</v>
      </c>
      <c r="O36" s="297">
        <v>7540552.3899999997</v>
      </c>
      <c r="P36" s="297">
        <v>117454622.70999999</v>
      </c>
      <c r="Q36" s="297">
        <v>9028928.8000000007</v>
      </c>
      <c r="R36" s="297">
        <v>4346830.5</v>
      </c>
      <c r="S36" s="297">
        <v>25881757.32</v>
      </c>
      <c r="T36" s="297">
        <v>30012445.93</v>
      </c>
      <c r="U36" s="297">
        <v>3254233.7499999995</v>
      </c>
      <c r="V36" s="297">
        <v>890690163.92999995</v>
      </c>
      <c r="W36" s="297">
        <v>56923022.989999995</v>
      </c>
      <c r="X36" s="297">
        <v>28621583.339999996</v>
      </c>
      <c r="Y36" s="297">
        <v>108420385.34999999</v>
      </c>
      <c r="Z36" s="297">
        <v>21917360.529999994</v>
      </c>
      <c r="AA36" s="297">
        <v>30766846.66</v>
      </c>
      <c r="AB36" s="297">
        <v>20584435.949999999</v>
      </c>
      <c r="AC36" s="297">
        <v>51724824.709999993</v>
      </c>
      <c r="AD36" s="297">
        <v>42055462.250000007</v>
      </c>
      <c r="AE36" s="297">
        <v>14194024.549999999</v>
      </c>
      <c r="AF36" s="297">
        <v>42946391.069999993</v>
      </c>
      <c r="AG36" s="297">
        <v>33887738.229999997</v>
      </c>
      <c r="AH36" s="297">
        <v>98255783.820000008</v>
      </c>
      <c r="AI36" s="297">
        <v>23691247.420000002</v>
      </c>
      <c r="AJ36" s="297">
        <v>18491577.91</v>
      </c>
      <c r="AK36" s="297">
        <v>14906518.109999999</v>
      </c>
      <c r="AL36" s="297">
        <v>70046471.299999997</v>
      </c>
      <c r="AM36" s="297">
        <v>15176308.74</v>
      </c>
      <c r="AN36" s="297">
        <v>76900359.590000004</v>
      </c>
      <c r="AO36" s="297">
        <v>25145556.989999998</v>
      </c>
      <c r="AP36" s="297">
        <v>7184427.5900000008</v>
      </c>
      <c r="AQ36" s="297">
        <v>9677308.0399999991</v>
      </c>
      <c r="AR36" s="297">
        <v>27100079.440000001</v>
      </c>
      <c r="AS36" s="297">
        <v>7967993.79</v>
      </c>
      <c r="AT36" s="297">
        <v>125147701.75999999</v>
      </c>
      <c r="AU36" s="297">
        <v>8457981.7300000004</v>
      </c>
      <c r="AV36" s="297">
        <v>12378674.310000001</v>
      </c>
      <c r="AW36" s="297">
        <v>11823923.559999999</v>
      </c>
      <c r="AX36" s="297">
        <v>10145625.740000002</v>
      </c>
      <c r="AY36" s="297">
        <v>15390520.890000001</v>
      </c>
      <c r="AZ36" s="297">
        <v>14432597.23</v>
      </c>
      <c r="BA36" s="297">
        <v>6802786.54</v>
      </c>
      <c r="BB36" s="297">
        <v>10023690.68</v>
      </c>
      <c r="BC36" s="297">
        <v>9253350.9199999999</v>
      </c>
      <c r="BD36" s="297">
        <v>13007890.130000001</v>
      </c>
      <c r="BE36" s="297">
        <v>6791728.9799999986</v>
      </c>
      <c r="BF36" s="297">
        <v>16970371.289999999</v>
      </c>
      <c r="BG36" s="297">
        <v>7006008.1699999999</v>
      </c>
      <c r="BH36" s="297">
        <v>30119765.059999999</v>
      </c>
      <c r="BI36" s="297">
        <v>240944575.16</v>
      </c>
      <c r="BJ36" s="297">
        <v>97396852.359999999</v>
      </c>
      <c r="BK36" s="297">
        <v>20730463.059999999</v>
      </c>
      <c r="BL36" s="297">
        <v>8814172.1899999995</v>
      </c>
      <c r="BM36" s="297">
        <v>14167546.840000002</v>
      </c>
      <c r="BN36" s="297">
        <v>13136206.59</v>
      </c>
      <c r="BO36" s="297">
        <v>7011489.8399999989</v>
      </c>
      <c r="BP36" s="297">
        <v>8830625.9800000004</v>
      </c>
      <c r="BQ36" s="297">
        <v>8266143.5999999996</v>
      </c>
      <c r="BR36" s="297">
        <v>243398702.66</v>
      </c>
      <c r="BS36" s="297">
        <v>10680106.559999999</v>
      </c>
      <c r="BT36" s="297">
        <v>7071398.5100000007</v>
      </c>
      <c r="BU36" s="297">
        <v>13821818.460000001</v>
      </c>
      <c r="BV36" s="297">
        <v>8264864.8999999994</v>
      </c>
      <c r="BW36" s="297">
        <v>4430994.59</v>
      </c>
      <c r="BX36" s="297">
        <v>5741748.6600000001</v>
      </c>
      <c r="BY36" s="297">
        <v>7329479.8800000008</v>
      </c>
      <c r="BZ36" s="297">
        <v>100099665.35999998</v>
      </c>
      <c r="CA36" s="297">
        <v>5539463.4000000004</v>
      </c>
      <c r="CB36" s="297">
        <v>6375984.2199999997</v>
      </c>
      <c r="CC36" s="297">
        <v>10651960.080000002</v>
      </c>
      <c r="CD36" s="297">
        <v>5333743.4800000004</v>
      </c>
      <c r="CE36" s="297">
        <v>9122984.8900000006</v>
      </c>
      <c r="CF36" s="297">
        <v>5969271.3300000001</v>
      </c>
      <c r="CG36" s="297">
        <v>1523751770.6299999</v>
      </c>
      <c r="CH36" s="297">
        <v>19464956.790000003</v>
      </c>
      <c r="CI36" s="297">
        <v>53687452.109999999</v>
      </c>
      <c r="CJ36" s="297">
        <v>12724475.210000001</v>
      </c>
      <c r="CK36" s="297">
        <v>33012379.740000002</v>
      </c>
      <c r="CL36" s="297">
        <v>13915791.369999999</v>
      </c>
      <c r="CM36" s="297">
        <v>19302974.879999999</v>
      </c>
      <c r="CN36" s="297">
        <v>34736763.349999994</v>
      </c>
      <c r="CO36" s="297">
        <v>13808153.669999998</v>
      </c>
      <c r="CP36" s="297">
        <v>14057146.780000001</v>
      </c>
      <c r="CQ36" s="297">
        <v>11103208.030000001</v>
      </c>
      <c r="CR36" s="297">
        <v>16651295.099999998</v>
      </c>
      <c r="CS36" s="297">
        <v>17472025.700000003</v>
      </c>
      <c r="CT36" s="297">
        <v>279056924.42000002</v>
      </c>
      <c r="CU36" s="297">
        <v>27706441.359999999</v>
      </c>
      <c r="CV36" s="297">
        <v>26853365.080000002</v>
      </c>
      <c r="CW36" s="297">
        <v>17796311.440000001</v>
      </c>
      <c r="CX36" s="297">
        <v>20050188.359999999</v>
      </c>
      <c r="CY36" s="297">
        <v>16345054.85</v>
      </c>
      <c r="CZ36" s="297">
        <v>8748464.1999999993</v>
      </c>
      <c r="DA36" s="297">
        <v>14685314.66</v>
      </c>
      <c r="DB36" s="297">
        <v>158112817.13</v>
      </c>
      <c r="DC36" s="297">
        <v>343988170.79999995</v>
      </c>
      <c r="DD36" s="297">
        <v>8378034.1800000006</v>
      </c>
      <c r="DE36" s="297">
        <v>17850295.77</v>
      </c>
      <c r="DF36" s="297">
        <v>21070881.210000001</v>
      </c>
      <c r="DG36" s="297">
        <v>32634555.600000001</v>
      </c>
      <c r="DH36" s="297">
        <v>23396835.32</v>
      </c>
      <c r="DI36" s="297">
        <v>6808060.9399999995</v>
      </c>
      <c r="DJ36" s="297">
        <v>32826953.789999999</v>
      </c>
      <c r="DK36" s="297">
        <v>1158824888.24</v>
      </c>
      <c r="DL36" s="297">
        <v>16264483.079999998</v>
      </c>
      <c r="DM36" s="297">
        <v>24376848.619999997</v>
      </c>
      <c r="DN36" s="297">
        <v>50719414.629999995</v>
      </c>
      <c r="DO36" s="297">
        <v>14108023.3599</v>
      </c>
      <c r="DP36" s="297">
        <v>13000511.529999997</v>
      </c>
      <c r="DQ36" s="297">
        <v>53964677.490000002</v>
      </c>
      <c r="DR36" s="297">
        <v>40017418.219999999</v>
      </c>
      <c r="DS36" s="297">
        <v>66736115.900000006</v>
      </c>
      <c r="DT36" s="297">
        <v>273086197.96999997</v>
      </c>
      <c r="DU36" s="297">
        <v>12040891.039999999</v>
      </c>
      <c r="DV36" s="297">
        <v>39913925.659999996</v>
      </c>
      <c r="DW36" s="297">
        <v>57262968.299999997</v>
      </c>
      <c r="DX36" s="297">
        <v>30046558.039999999</v>
      </c>
      <c r="DY36" s="297">
        <v>7761874.9299999997</v>
      </c>
      <c r="DZ36" s="297">
        <v>23276279.979999997</v>
      </c>
      <c r="EA36" s="297">
        <v>19237228.460000001</v>
      </c>
      <c r="EB36" s="297">
        <v>13136062.969999999</v>
      </c>
      <c r="EC36" s="297">
        <v>19040376.310000002</v>
      </c>
      <c r="ED36" s="297">
        <v>17920914.899999995</v>
      </c>
      <c r="EE36" s="297">
        <v>222018432.70999998</v>
      </c>
      <c r="EF36" s="297">
        <v>178921832.37999997</v>
      </c>
      <c r="EG36" s="297">
        <v>31704427.550000001</v>
      </c>
      <c r="EH36" s="297">
        <v>15637336.24</v>
      </c>
      <c r="EI36" s="297">
        <v>33754327.939999998</v>
      </c>
      <c r="EJ36" s="297">
        <v>26190444.59</v>
      </c>
      <c r="EK36" s="297">
        <v>28121829.25</v>
      </c>
      <c r="EL36" s="297">
        <v>15261368.540000001</v>
      </c>
      <c r="EM36" s="297">
        <v>30721976.469999999</v>
      </c>
      <c r="EN36" s="297">
        <v>202705438.28</v>
      </c>
      <c r="EO36" s="297">
        <v>6823261.5</v>
      </c>
      <c r="EP36" s="297">
        <v>9091662.0800000001</v>
      </c>
      <c r="EQ36" s="297">
        <v>6861624.2799999993</v>
      </c>
      <c r="ER36" s="297">
        <v>7344818.3900000006</v>
      </c>
      <c r="ES36" s="297">
        <v>13507538.299999999</v>
      </c>
      <c r="ET36" s="297">
        <v>17382144.780000001</v>
      </c>
      <c r="EU36" s="297">
        <v>21759751.68</v>
      </c>
      <c r="EV36" s="297">
        <v>11838048.149999999</v>
      </c>
      <c r="EW36" s="297">
        <v>153203828.85999998</v>
      </c>
      <c r="EX36" s="297">
        <v>32991642.129999999</v>
      </c>
      <c r="EY36" s="297">
        <v>29586401.350000001</v>
      </c>
      <c r="EZ36" s="297">
        <v>14336003.679999998</v>
      </c>
      <c r="FA36" s="297">
        <v>26235482.73</v>
      </c>
      <c r="FB36" s="297">
        <v>30903517.120000001</v>
      </c>
      <c r="FC36" s="297">
        <v>43650818</v>
      </c>
      <c r="FD36" s="297">
        <v>21465849.66</v>
      </c>
      <c r="FE36" s="297">
        <v>27084806.91</v>
      </c>
      <c r="FF36" s="297">
        <v>39595605.560000002</v>
      </c>
      <c r="FG36" s="297">
        <v>16817537.109999999</v>
      </c>
      <c r="FH36" s="297">
        <v>11100467.030000001</v>
      </c>
      <c r="FI36" s="297">
        <v>154993694.54999998</v>
      </c>
      <c r="FJ36" s="297">
        <v>17124869.379999999</v>
      </c>
      <c r="FK36" s="297">
        <v>16502578.699999999</v>
      </c>
      <c r="FL36" s="297">
        <v>19062318.16</v>
      </c>
      <c r="FM36" s="297">
        <v>28655383.579999998</v>
      </c>
      <c r="FN36" s="297">
        <v>34017457.859999999</v>
      </c>
      <c r="FO36" s="297">
        <v>10203293.300000001</v>
      </c>
      <c r="FP36" s="297">
        <v>14717236.83</v>
      </c>
      <c r="FQ36" s="297">
        <v>1003568538.2799999</v>
      </c>
      <c r="FR36" s="297">
        <v>18716041.270000003</v>
      </c>
      <c r="FS36" s="297">
        <v>36888454.380000003</v>
      </c>
      <c r="FT36" s="297">
        <v>22481178.75</v>
      </c>
      <c r="FU36" s="297">
        <v>42538683.719999999</v>
      </c>
      <c r="FV36" s="297">
        <v>11937070.689999999</v>
      </c>
      <c r="FW36" s="297">
        <v>37084282.480000004</v>
      </c>
      <c r="FX36" s="297">
        <v>22245598.550000004</v>
      </c>
      <c r="FY36" s="297">
        <v>39979162.630000003</v>
      </c>
      <c r="FZ36" s="297">
        <v>39710508.57</v>
      </c>
      <c r="GA36" s="297">
        <v>56001528.559999995</v>
      </c>
      <c r="GB36" s="297">
        <v>11863899.640000001</v>
      </c>
      <c r="GC36" s="297">
        <v>31295734.839999996</v>
      </c>
      <c r="GD36" s="297">
        <v>38138894.299999997</v>
      </c>
      <c r="GE36" s="297">
        <v>248573182.47</v>
      </c>
      <c r="GF36" s="297">
        <v>12648113.459999999</v>
      </c>
      <c r="GG36" s="297">
        <v>26067344.620000001</v>
      </c>
      <c r="GH36" s="297">
        <v>45197404.200000003</v>
      </c>
      <c r="GI36" s="297">
        <v>20693685.349999998</v>
      </c>
      <c r="GJ36" s="297">
        <v>16955984.300000001</v>
      </c>
      <c r="GK36" s="297">
        <v>13390075.270000001</v>
      </c>
      <c r="GL36" s="297">
        <v>44494094.139999993</v>
      </c>
      <c r="GM36" s="297">
        <v>11761680.149999999</v>
      </c>
      <c r="GN36" s="297">
        <v>13686070.020000001</v>
      </c>
      <c r="GO36" s="297">
        <v>7012454.25</v>
      </c>
      <c r="GP36" s="297">
        <v>8794234.0399999991</v>
      </c>
      <c r="GQ36" s="297">
        <v>265264542.07999998</v>
      </c>
      <c r="GR36" s="297">
        <v>71512594.010000005</v>
      </c>
      <c r="GS36" s="297">
        <v>17084745.18</v>
      </c>
      <c r="GT36" s="297">
        <v>21775011.150000002</v>
      </c>
      <c r="GU36" s="297">
        <v>4097216.9899999998</v>
      </c>
      <c r="GV36" s="297">
        <v>26838908.400000002</v>
      </c>
      <c r="GW36" s="297">
        <v>22362500.510000002</v>
      </c>
      <c r="GX36" s="297">
        <v>14879196.93</v>
      </c>
      <c r="GY36" s="297">
        <v>121765460.79000001</v>
      </c>
      <c r="GZ36" s="297">
        <v>7244086.7600000007</v>
      </c>
      <c r="HA36" s="297">
        <v>22940686.280000001</v>
      </c>
      <c r="HB36" s="297">
        <v>9656769.2199999988</v>
      </c>
      <c r="HC36" s="297">
        <v>458613332.21999985</v>
      </c>
      <c r="HD36" s="297">
        <v>215859147.80000007</v>
      </c>
      <c r="HE36" s="297">
        <v>54624514.359999992</v>
      </c>
      <c r="HF36" s="297">
        <v>96898968.86999999</v>
      </c>
      <c r="HG36" s="297">
        <v>72392238.799999997</v>
      </c>
      <c r="HH36" s="297">
        <v>132090973.31</v>
      </c>
      <c r="HI36" s="297">
        <v>35483060.32</v>
      </c>
      <c r="HJ36" s="297">
        <v>601052064.04999995</v>
      </c>
      <c r="HK36" s="297">
        <v>54090675.130000003</v>
      </c>
      <c r="HL36" s="297">
        <v>87776972.510000005</v>
      </c>
      <c r="HM36" s="297">
        <v>93073632.739999995</v>
      </c>
      <c r="HN36" s="297">
        <v>22106326.890000001</v>
      </c>
      <c r="HO36" s="297">
        <v>57022104.139999986</v>
      </c>
      <c r="HP36" s="297">
        <v>59392214.050000004</v>
      </c>
      <c r="HQ36" s="297">
        <v>33225824.239999998</v>
      </c>
      <c r="HR36" s="297">
        <v>247422619.44909999</v>
      </c>
      <c r="HS36" s="297">
        <v>96277120.920000002</v>
      </c>
      <c r="HT36" s="297">
        <v>23775100.369999997</v>
      </c>
      <c r="HU36" s="297">
        <v>31133236.859999999</v>
      </c>
      <c r="HV36" s="297">
        <v>24547329.160000004</v>
      </c>
      <c r="HW36" s="297">
        <v>16082696.420000004</v>
      </c>
      <c r="HX36" s="297">
        <v>81369702.879999995</v>
      </c>
      <c r="HY36" s="297">
        <v>15312878.380000001</v>
      </c>
      <c r="HZ36" s="297">
        <v>28335132.379999995</v>
      </c>
      <c r="IA36" s="297">
        <v>18929200.740000002</v>
      </c>
      <c r="IB36" s="297">
        <v>27517513.540000003</v>
      </c>
      <c r="IC36" s="297">
        <v>63882236</v>
      </c>
      <c r="ID36" s="297">
        <v>6205909.129999999</v>
      </c>
      <c r="IE36" s="297">
        <v>71504790.170000017</v>
      </c>
      <c r="IF36" s="297">
        <v>5293074.41</v>
      </c>
      <c r="IG36" s="297">
        <v>6869207.7599999998</v>
      </c>
      <c r="IH36" s="297">
        <v>215582727.20999998</v>
      </c>
      <c r="II36" s="297">
        <v>94763345.36999999</v>
      </c>
      <c r="IJ36" s="297">
        <v>34893769.350000001</v>
      </c>
      <c r="IK36" s="297">
        <v>69624960.050000012</v>
      </c>
      <c r="IL36" s="297">
        <v>41971612.039999992</v>
      </c>
      <c r="IM36" s="297">
        <v>41677868.750000015</v>
      </c>
      <c r="IN36" s="297">
        <v>13433476.16</v>
      </c>
      <c r="IO36" s="297">
        <v>7011207.6100000003</v>
      </c>
      <c r="IP36" s="297">
        <v>16707632.83</v>
      </c>
      <c r="IQ36" s="297">
        <v>15411534.609999999</v>
      </c>
      <c r="IR36" s="297">
        <v>64619007.750000007</v>
      </c>
      <c r="IS36" s="297">
        <v>244788042.32999998</v>
      </c>
      <c r="IT36" s="297">
        <v>162693917.68000001</v>
      </c>
      <c r="IU36" s="297">
        <v>19350123.030000001</v>
      </c>
      <c r="IV36" s="297">
        <v>29648539.020000007</v>
      </c>
      <c r="IW36" s="297">
        <v>58664390.080000006</v>
      </c>
      <c r="IX36" s="297">
        <v>25994836.57</v>
      </c>
      <c r="IY36" s="297">
        <v>18162610.370000001</v>
      </c>
      <c r="IZ36" s="297">
        <v>14098128.349999998</v>
      </c>
      <c r="JA36" s="297">
        <v>8813848.0500000026</v>
      </c>
      <c r="JB36" s="297">
        <v>26179577</v>
      </c>
      <c r="JC36" s="297">
        <v>38533344.670000002</v>
      </c>
      <c r="JD36" s="297">
        <v>7199866.459999999</v>
      </c>
      <c r="JE36" s="297">
        <v>74795218.449999988</v>
      </c>
      <c r="JF36" s="297">
        <v>47498837.63000001</v>
      </c>
      <c r="JG36" s="297">
        <v>23168667.869999997</v>
      </c>
      <c r="JH36" s="297">
        <v>13843847.67</v>
      </c>
      <c r="JI36" s="297">
        <v>10841304.390000001</v>
      </c>
      <c r="JJ36" s="297">
        <v>10456148.040000001</v>
      </c>
      <c r="JK36" s="297">
        <v>200160687.69</v>
      </c>
      <c r="JL36" s="297">
        <v>9131501.7300000004</v>
      </c>
      <c r="JM36" s="297">
        <v>22970321.5</v>
      </c>
      <c r="JN36" s="297">
        <v>98302763.370000005</v>
      </c>
      <c r="JO36" s="297">
        <v>20705613.400000002</v>
      </c>
      <c r="JP36" s="297">
        <v>17675062.43</v>
      </c>
      <c r="JQ36" s="297">
        <v>11128851.560000001</v>
      </c>
      <c r="JR36" s="297">
        <v>398863491.96999997</v>
      </c>
      <c r="JS36" s="297">
        <v>111811311.40000001</v>
      </c>
      <c r="JT36" s="297">
        <v>41564945.390000008</v>
      </c>
      <c r="JU36" s="297">
        <v>8830370.0700000003</v>
      </c>
      <c r="JV36" s="297">
        <v>24893369.18</v>
      </c>
      <c r="JW36" s="297">
        <v>8526071.25</v>
      </c>
      <c r="JX36" s="297">
        <v>47771519.369999997</v>
      </c>
      <c r="JY36" s="297">
        <v>49729708.989999995</v>
      </c>
      <c r="JZ36" s="297">
        <v>39870521.99000001</v>
      </c>
      <c r="KA36" s="297">
        <v>12252348.08</v>
      </c>
      <c r="KB36" s="297">
        <v>38681252.079999998</v>
      </c>
      <c r="KC36" s="297">
        <v>23382883.209999997</v>
      </c>
      <c r="KD36" s="297">
        <v>10724342.91</v>
      </c>
      <c r="KE36" s="297">
        <v>13551203.920000002</v>
      </c>
      <c r="KF36" s="297">
        <v>16723852.66</v>
      </c>
      <c r="KG36" s="297">
        <v>15253917.730000002</v>
      </c>
      <c r="KH36" s="297">
        <v>968689813.07000005</v>
      </c>
      <c r="KI36" s="297">
        <v>45524455.269999996</v>
      </c>
      <c r="KJ36" s="297">
        <v>55228607.260000005</v>
      </c>
      <c r="KK36" s="297">
        <v>17722453.709999997</v>
      </c>
      <c r="KL36" s="297">
        <v>73840751.179999992</v>
      </c>
      <c r="KM36" s="297">
        <v>95787982.309999987</v>
      </c>
      <c r="KN36" s="297">
        <v>76408778.780000001</v>
      </c>
      <c r="KO36" s="297">
        <v>36267387.409999996</v>
      </c>
      <c r="KP36" s="297">
        <v>29259387.039999999</v>
      </c>
      <c r="KQ36" s="297">
        <v>161600112.50999996</v>
      </c>
      <c r="KR36" s="297">
        <v>23030293.809999999</v>
      </c>
      <c r="KS36" s="297">
        <v>33421491.349999998</v>
      </c>
      <c r="KT36" s="297">
        <v>54995324.099999994</v>
      </c>
      <c r="KU36" s="297">
        <v>23430476.050000001</v>
      </c>
      <c r="KV36" s="297">
        <v>28854151.419999998</v>
      </c>
      <c r="KW36" s="297">
        <v>237344904.93000001</v>
      </c>
      <c r="KX36" s="297">
        <v>109534775.48</v>
      </c>
      <c r="KY36" s="297">
        <v>516844603.09000003</v>
      </c>
      <c r="KZ36" s="297">
        <v>69138530.929999992</v>
      </c>
      <c r="LA36" s="297">
        <v>17567743.500000004</v>
      </c>
      <c r="LB36" s="297">
        <v>51938940.43999999</v>
      </c>
      <c r="LC36" s="297">
        <v>37815731.840000004</v>
      </c>
      <c r="LD36" s="297">
        <v>20295659.670000006</v>
      </c>
      <c r="LE36" s="297">
        <v>19771502.669999994</v>
      </c>
      <c r="LF36" s="297">
        <v>41734172.339999989</v>
      </c>
      <c r="LG36" s="297">
        <v>430202422.25999993</v>
      </c>
      <c r="LH36" s="297">
        <v>99951755.00999999</v>
      </c>
      <c r="LI36" s="297">
        <v>161026904.24000001</v>
      </c>
      <c r="LJ36" s="297">
        <v>138326455.52999997</v>
      </c>
      <c r="LK36" s="297">
        <v>27867948.140000001</v>
      </c>
      <c r="LL36" s="297">
        <v>14440215.16</v>
      </c>
      <c r="LM36" s="297">
        <v>3701161.24</v>
      </c>
      <c r="LN36" s="297">
        <v>40063390.889999993</v>
      </c>
      <c r="LO36" s="297">
        <v>4508336.29</v>
      </c>
      <c r="LP36" s="297">
        <v>21984704.100000001</v>
      </c>
      <c r="LQ36" s="297">
        <v>9570038.0800000019</v>
      </c>
      <c r="LR36" s="297">
        <v>85226454.329999998</v>
      </c>
      <c r="LS36" s="297">
        <v>26828497.599999998</v>
      </c>
      <c r="LT36" s="297">
        <v>27419142.129999999</v>
      </c>
      <c r="LU36" s="297">
        <v>1078341291.1200001</v>
      </c>
      <c r="LV36" s="297">
        <v>361240231.42000002</v>
      </c>
      <c r="LW36" s="297">
        <v>561264844.77999997</v>
      </c>
      <c r="LX36" s="297">
        <v>107776489.35000001</v>
      </c>
      <c r="LY36" s="297">
        <v>31228778.550000001</v>
      </c>
      <c r="LZ36" s="297">
        <v>63601091.68</v>
      </c>
      <c r="MA36" s="297">
        <v>68560171.50999999</v>
      </c>
      <c r="MB36" s="297">
        <v>54628514.760000005</v>
      </c>
      <c r="MC36" s="297">
        <v>73091066.429999977</v>
      </c>
      <c r="MD36" s="297">
        <v>120255028.19</v>
      </c>
      <c r="ME36" s="297">
        <v>58663315.120000012</v>
      </c>
      <c r="MF36" s="297">
        <v>44771992.06000001</v>
      </c>
      <c r="MG36" s="297">
        <v>343785791.95999998</v>
      </c>
      <c r="MH36" s="297">
        <v>35960009.780000001</v>
      </c>
      <c r="MI36" s="297">
        <v>42599093.570000008</v>
      </c>
      <c r="MJ36" s="297">
        <v>25515589.52</v>
      </c>
      <c r="MK36" s="297">
        <v>36181963.330000006</v>
      </c>
      <c r="ML36" s="297">
        <v>28345542.190000001</v>
      </c>
      <c r="MM36" s="297">
        <v>12848485.99</v>
      </c>
      <c r="MN36" s="297">
        <v>23762324.099999998</v>
      </c>
      <c r="MO36" s="297">
        <v>34945845.939999998</v>
      </c>
      <c r="MP36" s="297">
        <v>32215382.060000002</v>
      </c>
      <c r="MQ36" s="297">
        <v>20528358.109999999</v>
      </c>
      <c r="MR36" s="297">
        <v>38222501.090000004</v>
      </c>
      <c r="MS36" s="297">
        <v>556815781.36000001</v>
      </c>
      <c r="MT36" s="297">
        <v>32108568.809999999</v>
      </c>
      <c r="MU36" s="297">
        <v>81240797.019999996</v>
      </c>
      <c r="MV36" s="297">
        <v>26470990.77</v>
      </c>
      <c r="MW36" s="297">
        <v>73882852.939999998</v>
      </c>
      <c r="MX36" s="297">
        <v>39632156.790000007</v>
      </c>
      <c r="MY36" s="297">
        <v>126068630.89110003</v>
      </c>
      <c r="MZ36" s="297">
        <v>30812699.309999999</v>
      </c>
      <c r="NA36" s="297">
        <v>25485145.84</v>
      </c>
      <c r="NB36" s="297">
        <v>7994656.1200000001</v>
      </c>
      <c r="NC36" s="297">
        <v>35216959.780000009</v>
      </c>
      <c r="ND36" s="297">
        <v>1478628609.5700002</v>
      </c>
      <c r="NE36" s="297">
        <v>254510482.08000001</v>
      </c>
      <c r="NF36" s="297">
        <v>37237301.879999995</v>
      </c>
      <c r="NG36" s="297">
        <v>539557175.88</v>
      </c>
      <c r="NH36" s="297">
        <v>27907815.569999997</v>
      </c>
      <c r="NI36" s="297">
        <v>88978903.420000002</v>
      </c>
      <c r="NJ36" s="297">
        <v>337950110.02999997</v>
      </c>
      <c r="NK36" s="297">
        <v>243729321.78999999</v>
      </c>
      <c r="NL36" s="297">
        <v>30874416.820000004</v>
      </c>
      <c r="NM36" s="297">
        <v>187084036.74999997</v>
      </c>
      <c r="NN36" s="297">
        <v>92010464.169999987</v>
      </c>
      <c r="NO36" s="297">
        <v>55841572.080000006</v>
      </c>
      <c r="NP36" s="297">
        <v>197118706.24999997</v>
      </c>
      <c r="NQ36" s="297">
        <v>18213289.91</v>
      </c>
      <c r="NR36" s="297">
        <v>16225595.01</v>
      </c>
      <c r="NS36" s="297">
        <v>21803437.41</v>
      </c>
      <c r="NT36" s="297">
        <v>22906501.43</v>
      </c>
      <c r="NU36" s="297">
        <v>9600780.2399999984</v>
      </c>
      <c r="NV36" s="297">
        <v>14603976.91</v>
      </c>
      <c r="NW36" s="297">
        <v>484264024.10000002</v>
      </c>
      <c r="NX36" s="297">
        <v>152089831.32999998</v>
      </c>
      <c r="NY36" s="297">
        <v>26481357.389999997</v>
      </c>
      <c r="NZ36" s="297">
        <v>9658644.4100000001</v>
      </c>
      <c r="OA36" s="297">
        <v>24006125.48</v>
      </c>
      <c r="OB36" s="297">
        <v>21755841.559999999</v>
      </c>
      <c r="OC36" s="297">
        <v>9641721.5299999993</v>
      </c>
      <c r="OD36" s="297">
        <v>886287315.33000004</v>
      </c>
      <c r="OE36" s="297">
        <v>38923829.309999995</v>
      </c>
      <c r="OF36" s="297">
        <v>44242649.039999999</v>
      </c>
      <c r="OG36" s="297">
        <v>53279234.869999997</v>
      </c>
      <c r="OH36" s="297">
        <v>13448196.539999999</v>
      </c>
      <c r="OI36" s="297">
        <v>85716498.390000001</v>
      </c>
      <c r="OJ36" s="297">
        <v>53993208.319999993</v>
      </c>
      <c r="OK36" s="297">
        <v>11547372.58</v>
      </c>
      <c r="OL36" s="297">
        <v>121004044.81000002</v>
      </c>
      <c r="OM36" s="297">
        <v>430451866.36000007</v>
      </c>
      <c r="ON36" s="297">
        <v>141127522.16000003</v>
      </c>
      <c r="OO36" s="297">
        <v>822093204.24000001</v>
      </c>
      <c r="OP36" s="297">
        <v>60910843.800000004</v>
      </c>
      <c r="OQ36" s="297">
        <v>40673880.909999996</v>
      </c>
      <c r="OR36" s="297">
        <v>119827150.11999999</v>
      </c>
      <c r="OS36" s="297">
        <v>483989937.61000001</v>
      </c>
      <c r="OT36" s="297">
        <v>29616019.390000001</v>
      </c>
      <c r="OU36" s="297">
        <v>77252664.860000014</v>
      </c>
      <c r="OV36" s="297">
        <v>41941390.010000005</v>
      </c>
      <c r="OW36" s="297">
        <v>54626785.070000015</v>
      </c>
      <c r="OX36" s="297">
        <v>119369643.69999997</v>
      </c>
      <c r="OY36" s="297">
        <v>37629545.520000003</v>
      </c>
      <c r="OZ36" s="297">
        <v>40055127.750000007</v>
      </c>
      <c r="PA36" s="297">
        <v>35418356.829999998</v>
      </c>
      <c r="PB36" s="297">
        <v>258480061.47999996</v>
      </c>
      <c r="PC36" s="297">
        <v>15491449.640000001</v>
      </c>
      <c r="PD36" s="297">
        <v>15178653.810000001</v>
      </c>
      <c r="PE36" s="297">
        <v>10215201.899999999</v>
      </c>
      <c r="PF36" s="297">
        <v>34140479.420000002</v>
      </c>
      <c r="PG36" s="297">
        <v>74289008.109999999</v>
      </c>
      <c r="PH36" s="297">
        <v>12451011.4</v>
      </c>
      <c r="PI36" s="297">
        <v>10129170.67</v>
      </c>
      <c r="PJ36" s="297">
        <v>25348223.780000001</v>
      </c>
      <c r="PK36" s="297">
        <v>14347506.23</v>
      </c>
      <c r="PL36" s="297">
        <v>48093064.239999995</v>
      </c>
      <c r="PM36" s="297">
        <v>49774318.820000008</v>
      </c>
      <c r="PN36" s="297">
        <v>6920252.1199999992</v>
      </c>
      <c r="PO36" s="297">
        <v>46711435.960000001</v>
      </c>
      <c r="PP36" s="297">
        <v>9050039.4399999995</v>
      </c>
      <c r="PQ36" s="297">
        <v>13538851.859999999</v>
      </c>
      <c r="PR36" s="297">
        <v>9227921.5500000007</v>
      </c>
      <c r="PS36" s="297">
        <v>5928117.2300000004</v>
      </c>
      <c r="PT36" s="297">
        <v>803977322.01999998</v>
      </c>
      <c r="PU36" s="297">
        <v>48418375.409999996</v>
      </c>
      <c r="PV36" s="297">
        <v>4961079.18</v>
      </c>
      <c r="PW36" s="297">
        <v>29534874.190000001</v>
      </c>
      <c r="PX36" s="297">
        <v>121606636.76000001</v>
      </c>
      <c r="PY36" s="297">
        <v>13238638.1</v>
      </c>
      <c r="PZ36" s="297">
        <v>53205008.699999996</v>
      </c>
      <c r="QA36" s="297">
        <v>10611684.390000001</v>
      </c>
      <c r="QB36" s="297">
        <v>91250483.819999993</v>
      </c>
      <c r="QC36" s="297">
        <v>9168049.8699999992</v>
      </c>
      <c r="QD36" s="297">
        <v>63449386.329999998</v>
      </c>
      <c r="QE36" s="297">
        <v>11938237.73</v>
      </c>
      <c r="QF36" s="297">
        <v>9808640.620000001</v>
      </c>
      <c r="QG36" s="297">
        <v>49671351.449999996</v>
      </c>
      <c r="QH36" s="297">
        <v>8608944.7200000007</v>
      </c>
      <c r="QI36" s="297">
        <v>34308060.960000001</v>
      </c>
      <c r="QJ36" s="297">
        <v>16150716.84</v>
      </c>
      <c r="QK36" s="297">
        <v>10593772.32</v>
      </c>
      <c r="QL36" s="297">
        <v>5351430.7200000007</v>
      </c>
      <c r="QM36" s="297">
        <v>27718545.020000003</v>
      </c>
      <c r="QN36" s="297">
        <v>60037205.36999999</v>
      </c>
      <c r="QO36" s="297">
        <v>9870573.8699999992</v>
      </c>
      <c r="QP36" s="297">
        <v>4106969.4499999997</v>
      </c>
      <c r="QQ36" s="297">
        <v>4007743.6799999997</v>
      </c>
      <c r="QR36" s="297">
        <v>2944877.8499999996</v>
      </c>
      <c r="QS36" s="297">
        <v>19538043.869999997</v>
      </c>
      <c r="QT36" s="297">
        <v>298279345.38</v>
      </c>
      <c r="QU36" s="297">
        <v>7813041.2999999998</v>
      </c>
      <c r="QV36" s="297">
        <v>59954234.780000001</v>
      </c>
      <c r="QW36" s="297">
        <v>25753662.609999999</v>
      </c>
      <c r="QX36" s="297">
        <v>16983319.299999997</v>
      </c>
      <c r="QY36" s="297">
        <v>147443397.73000002</v>
      </c>
      <c r="QZ36" s="297">
        <v>18701980.18</v>
      </c>
      <c r="RA36" s="297">
        <v>50618799.380000003</v>
      </c>
      <c r="RB36" s="297">
        <v>97879818.030000001</v>
      </c>
      <c r="RC36" s="297">
        <v>20918436.09</v>
      </c>
      <c r="RD36" s="297">
        <v>11892401.870000001</v>
      </c>
      <c r="RE36" s="297">
        <v>38081332.100000001</v>
      </c>
      <c r="RF36" s="297">
        <v>13162911.16</v>
      </c>
      <c r="RG36" s="297">
        <v>931996510.18000007</v>
      </c>
      <c r="RH36" s="297">
        <v>33804319.649999999</v>
      </c>
      <c r="RI36" s="297">
        <v>12328208.6</v>
      </c>
      <c r="RJ36" s="297">
        <v>48941108.479999997</v>
      </c>
      <c r="RK36" s="297">
        <v>4824266.3400000008</v>
      </c>
      <c r="RL36" s="297">
        <v>24381798.889999997</v>
      </c>
      <c r="RM36" s="297">
        <v>15004660.610000001</v>
      </c>
      <c r="RN36" s="297">
        <v>33086918.559999999</v>
      </c>
      <c r="RO36" s="297">
        <v>37032541.060000002</v>
      </c>
      <c r="RP36" s="297">
        <v>11913824.48</v>
      </c>
      <c r="RQ36" s="297">
        <v>62257654.109999999</v>
      </c>
      <c r="RR36" s="297">
        <v>16167602.159999998</v>
      </c>
      <c r="RS36" s="297">
        <v>14394478.5</v>
      </c>
      <c r="RT36" s="297">
        <v>18179204.280000001</v>
      </c>
      <c r="RU36" s="297">
        <v>11278968.119999999</v>
      </c>
      <c r="RV36" s="297">
        <v>8189394.1599999992</v>
      </c>
      <c r="RW36" s="297">
        <v>10486159.139999999</v>
      </c>
      <c r="RX36" s="297">
        <v>16570436.27</v>
      </c>
      <c r="RY36" s="297">
        <v>4744458.53</v>
      </c>
      <c r="RZ36" s="297">
        <v>9486593.2599999998</v>
      </c>
      <c r="SA36" s="297">
        <v>117170533.86999999</v>
      </c>
      <c r="SB36" s="297">
        <v>24976422.880000003</v>
      </c>
      <c r="SC36" s="297">
        <v>21182152.890000001</v>
      </c>
      <c r="SD36" s="297">
        <v>24463622.579999998</v>
      </c>
      <c r="SE36" s="297">
        <v>16879668.499999996</v>
      </c>
      <c r="SF36" s="297">
        <v>18310857.340000004</v>
      </c>
      <c r="SG36" s="297">
        <v>32907613.43</v>
      </c>
      <c r="SH36" s="297">
        <v>35504037.010000005</v>
      </c>
      <c r="SI36" s="297">
        <v>33530020.07</v>
      </c>
      <c r="SJ36" s="297">
        <v>31780442.620000001</v>
      </c>
      <c r="SK36" s="297">
        <v>19150288.48</v>
      </c>
      <c r="SL36" s="297">
        <v>4146603.39</v>
      </c>
      <c r="SM36" s="297">
        <v>125421509.49999999</v>
      </c>
      <c r="SN36" s="297">
        <v>31053140.029999997</v>
      </c>
      <c r="SO36" s="297">
        <v>23266303.170000002</v>
      </c>
      <c r="SP36" s="297">
        <v>33643132.090000004</v>
      </c>
      <c r="SQ36" s="297">
        <v>29552801.460000001</v>
      </c>
      <c r="SR36" s="297">
        <v>23236390.409999996</v>
      </c>
      <c r="SS36" s="297">
        <v>26353240.910000004</v>
      </c>
      <c r="ST36" s="297">
        <v>18323983.940000001</v>
      </c>
      <c r="SU36" s="297">
        <v>108141901.98999999</v>
      </c>
      <c r="SV36" s="297">
        <v>14939655.98</v>
      </c>
      <c r="SW36" s="297">
        <v>24657742.52</v>
      </c>
      <c r="SX36" s="297">
        <v>23302812.27</v>
      </c>
      <c r="SY36" s="297">
        <v>6993452.7199999997</v>
      </c>
      <c r="SZ36" s="297">
        <v>15318314.920000002</v>
      </c>
      <c r="TA36" s="297">
        <v>5119682.78</v>
      </c>
      <c r="TB36" s="297">
        <v>28396500.289999999</v>
      </c>
      <c r="TC36" s="297">
        <v>7254647.1799999997</v>
      </c>
      <c r="TD36" s="297">
        <v>8766040.4299999997</v>
      </c>
      <c r="TE36" s="297">
        <v>22898515.989999998</v>
      </c>
      <c r="TF36" s="297">
        <v>24462818.440000001</v>
      </c>
      <c r="TG36" s="297">
        <v>52867879.429999992</v>
      </c>
      <c r="TH36" s="297">
        <v>9858313.7100000009</v>
      </c>
      <c r="TI36" s="297">
        <v>300673512.92000002</v>
      </c>
      <c r="TJ36" s="297">
        <v>17261205.469999999</v>
      </c>
      <c r="TK36" s="297">
        <v>25377599.949999999</v>
      </c>
      <c r="TL36" s="297">
        <v>26033540.219999999</v>
      </c>
      <c r="TM36" s="297">
        <v>6224826.6599999992</v>
      </c>
      <c r="TN36" s="297">
        <v>9467886.8200000003</v>
      </c>
      <c r="TO36" s="297">
        <v>10058573.27</v>
      </c>
      <c r="TP36" s="297">
        <v>39733134.370000005</v>
      </c>
      <c r="TQ36" s="297">
        <v>16773627.819999998</v>
      </c>
      <c r="TR36" s="297">
        <v>10055328.919999998</v>
      </c>
      <c r="TS36" s="297">
        <v>3085604.99</v>
      </c>
      <c r="TT36" s="297">
        <v>24016874.23</v>
      </c>
      <c r="TU36" s="297">
        <v>8015780.9299999997</v>
      </c>
      <c r="TV36" s="297">
        <v>8544306.2899999991</v>
      </c>
      <c r="TW36" s="297">
        <v>23927718.57</v>
      </c>
      <c r="TX36" s="297">
        <v>15340313.84</v>
      </c>
      <c r="TY36" s="297">
        <v>90454183.090000004</v>
      </c>
      <c r="TZ36" s="297">
        <v>13235471.629999999</v>
      </c>
      <c r="UA36" s="297">
        <v>330691458.59999996</v>
      </c>
      <c r="UB36" s="297">
        <v>27074699.950000003</v>
      </c>
      <c r="UC36" s="297">
        <v>10766565.359999999</v>
      </c>
      <c r="UD36" s="297">
        <v>6392228.3199999994</v>
      </c>
      <c r="UE36" s="297">
        <v>31899717.300000004</v>
      </c>
      <c r="UF36" s="297">
        <v>15747576</v>
      </c>
      <c r="UG36" s="297">
        <v>6083146.1699999999</v>
      </c>
      <c r="UH36" s="297">
        <v>34635979.399999999</v>
      </c>
      <c r="UI36" s="297">
        <v>4042784.92</v>
      </c>
      <c r="UJ36" s="297">
        <v>175323760.85999998</v>
      </c>
      <c r="UK36" s="297">
        <v>23531643.66</v>
      </c>
      <c r="UL36" s="297">
        <v>18046230.760000002</v>
      </c>
      <c r="UM36" s="297">
        <v>19404146.41</v>
      </c>
      <c r="UN36" s="297">
        <v>18969801.669999998</v>
      </c>
      <c r="UO36" s="297">
        <v>15600545.750000002</v>
      </c>
      <c r="UP36" s="297">
        <v>803629177.35000002</v>
      </c>
      <c r="UQ36" s="297">
        <v>24301941.639999997</v>
      </c>
      <c r="UR36" s="297">
        <v>17879425.48</v>
      </c>
      <c r="US36" s="297">
        <v>31442527.309999999</v>
      </c>
      <c r="UT36" s="297">
        <v>5992645.6299999999</v>
      </c>
      <c r="UU36" s="297">
        <v>9347068.5199999996</v>
      </c>
      <c r="UV36" s="297">
        <v>35869741.910000004</v>
      </c>
      <c r="UW36" s="297">
        <v>10262284.24</v>
      </c>
      <c r="UX36" s="297">
        <v>5414103.5099999998</v>
      </c>
      <c r="UY36" s="297">
        <v>31394873.530000001</v>
      </c>
      <c r="UZ36" s="297">
        <v>15717333.68</v>
      </c>
      <c r="VA36" s="297">
        <v>35330366.609999999</v>
      </c>
      <c r="VB36" s="297">
        <v>43030581.299999997</v>
      </c>
      <c r="VC36" s="297">
        <v>53623877.359999999</v>
      </c>
      <c r="VD36" s="297">
        <v>19294200.600000001</v>
      </c>
      <c r="VE36" s="297">
        <v>15916599.18</v>
      </c>
      <c r="VF36" s="297">
        <v>21734015.43</v>
      </c>
      <c r="VG36" s="297">
        <v>9531231.75</v>
      </c>
      <c r="VH36" s="297">
        <v>29171443.960000001</v>
      </c>
      <c r="VI36" s="297">
        <v>3938312.11</v>
      </c>
      <c r="VJ36" s="297">
        <v>14165031.560000001</v>
      </c>
      <c r="VK36" s="297">
        <v>18865333.950000003</v>
      </c>
      <c r="VL36" s="297">
        <v>356621958.62</v>
      </c>
      <c r="VM36" s="297">
        <v>27353190.880000003</v>
      </c>
      <c r="VN36" s="297">
        <v>43052490.850000001</v>
      </c>
      <c r="VO36" s="297">
        <v>38376902.089999996</v>
      </c>
      <c r="VP36" s="297">
        <v>41932689.710000001</v>
      </c>
      <c r="VQ36" s="297">
        <v>31737558.779999997</v>
      </c>
      <c r="VR36" s="297">
        <v>28333542.910000004</v>
      </c>
      <c r="VS36" s="297">
        <v>7283347.4100000001</v>
      </c>
      <c r="VT36" s="297">
        <v>40474229.690000005</v>
      </c>
      <c r="VU36" s="297">
        <v>124170200.71000001</v>
      </c>
      <c r="VV36" s="297">
        <v>17331675.52</v>
      </c>
      <c r="VW36" s="297">
        <v>77622188.949999988</v>
      </c>
      <c r="VX36" s="297">
        <v>28211508.289999999</v>
      </c>
      <c r="VY36" s="297">
        <v>42927621.310000002</v>
      </c>
      <c r="VZ36" s="297">
        <v>6099665.6600000001</v>
      </c>
      <c r="WA36" s="297">
        <v>1855599514.3199997</v>
      </c>
      <c r="WB36" s="297">
        <v>41750877.299999997</v>
      </c>
      <c r="WC36" s="297">
        <v>64889808.179999992</v>
      </c>
      <c r="WD36" s="297">
        <v>35098356.419999994</v>
      </c>
      <c r="WE36" s="297">
        <v>20089197.310000002</v>
      </c>
      <c r="WF36" s="297">
        <v>15600224.189999999</v>
      </c>
      <c r="WG36" s="297">
        <v>35680362.510000005</v>
      </c>
      <c r="WH36" s="297">
        <v>35084552.68</v>
      </c>
      <c r="WI36" s="297">
        <v>52028964.020000003</v>
      </c>
      <c r="WJ36" s="297">
        <v>35783551.689999998</v>
      </c>
      <c r="WK36" s="297">
        <v>10661711.780000001</v>
      </c>
      <c r="WL36" s="297">
        <v>31596703.741</v>
      </c>
      <c r="WM36" s="297">
        <v>37030918.130000003</v>
      </c>
      <c r="WN36" s="297">
        <v>62583339.309999995</v>
      </c>
      <c r="WO36" s="297">
        <v>65614311.999999993</v>
      </c>
      <c r="WP36" s="297">
        <v>43206293.110000007</v>
      </c>
      <c r="WQ36" s="297">
        <v>31496209.769999996</v>
      </c>
      <c r="WR36" s="297">
        <v>34778106.210000001</v>
      </c>
      <c r="WS36" s="297">
        <v>12341672.680000002</v>
      </c>
      <c r="WT36" s="297">
        <v>46956787.029999994</v>
      </c>
      <c r="WU36" s="297">
        <v>161463089.28</v>
      </c>
      <c r="WV36" s="297">
        <v>18064740.650000002</v>
      </c>
      <c r="WW36" s="297">
        <v>35080572.559999995</v>
      </c>
      <c r="WX36" s="297">
        <v>22209213.290000003</v>
      </c>
      <c r="WY36" s="297">
        <v>29244576.080000002</v>
      </c>
      <c r="WZ36" s="297">
        <v>12988664.91</v>
      </c>
      <c r="XA36" s="297">
        <v>10257228.719999999</v>
      </c>
      <c r="XB36" s="297">
        <v>28870528.089999992</v>
      </c>
      <c r="XC36" s="297">
        <v>179822475.50999999</v>
      </c>
      <c r="XD36" s="297">
        <v>9763948.9000000004</v>
      </c>
      <c r="XE36" s="297">
        <v>25274900.27</v>
      </c>
      <c r="XF36" s="297">
        <v>18090552.530000001</v>
      </c>
      <c r="XG36" s="297">
        <v>22418084.27</v>
      </c>
      <c r="XH36" s="297">
        <v>926962677.68000007</v>
      </c>
      <c r="XI36" s="297">
        <v>38114800.789999999</v>
      </c>
      <c r="XJ36" s="297">
        <v>113878321.52</v>
      </c>
      <c r="XK36" s="297">
        <v>91954378.49000001</v>
      </c>
      <c r="XL36" s="297">
        <v>28683287.619999997</v>
      </c>
      <c r="XM36" s="297">
        <v>22377704.82</v>
      </c>
      <c r="XN36" s="297">
        <v>37714117.909999996</v>
      </c>
      <c r="XO36" s="297">
        <v>88736864.340000004</v>
      </c>
      <c r="XP36" s="297">
        <v>16360423.620000001</v>
      </c>
      <c r="XQ36" s="297">
        <v>38519007.699999996</v>
      </c>
      <c r="XR36" s="297">
        <v>69642960.13000001</v>
      </c>
      <c r="XS36" s="297">
        <v>19526885.420000002</v>
      </c>
      <c r="XT36" s="297">
        <v>19374334.969999999</v>
      </c>
      <c r="XU36" s="297">
        <v>25150615.23</v>
      </c>
      <c r="XV36" s="297">
        <v>59302710.499999993</v>
      </c>
      <c r="XW36" s="297">
        <v>13236896.119999999</v>
      </c>
      <c r="XX36" s="297">
        <v>19116590.129999999</v>
      </c>
      <c r="XY36" s="297">
        <v>22782592.449999999</v>
      </c>
      <c r="XZ36" s="297">
        <v>14598355.359999999</v>
      </c>
      <c r="YA36" s="297">
        <v>17633042.879999999</v>
      </c>
      <c r="YB36" s="297">
        <v>16018723.08</v>
      </c>
      <c r="YC36" s="297">
        <v>65093639.570000008</v>
      </c>
      <c r="YD36" s="297">
        <v>47138560.020000003</v>
      </c>
      <c r="YE36" s="297">
        <v>747626357.86000013</v>
      </c>
      <c r="YF36" s="297">
        <v>35059145.810000002</v>
      </c>
      <c r="YG36" s="297">
        <v>79686711.310000002</v>
      </c>
      <c r="YH36" s="297">
        <v>68666140.300000012</v>
      </c>
      <c r="YI36" s="297">
        <v>140567208.21000001</v>
      </c>
      <c r="YJ36" s="297">
        <v>20667982.59</v>
      </c>
      <c r="YK36" s="297">
        <v>89852402.469999999</v>
      </c>
      <c r="YL36" s="297">
        <v>24911062.170000002</v>
      </c>
      <c r="YM36" s="297">
        <v>34617448.149999999</v>
      </c>
      <c r="YN36" s="297">
        <v>53835178.299999997</v>
      </c>
      <c r="YO36" s="297">
        <v>46777195.909999996</v>
      </c>
      <c r="YP36" s="297">
        <v>26395395.669999998</v>
      </c>
      <c r="YQ36" s="297">
        <v>49426741.760000005</v>
      </c>
      <c r="YR36" s="297">
        <v>26406974.759999998</v>
      </c>
      <c r="YS36" s="297">
        <v>75963877.850000009</v>
      </c>
      <c r="YT36" s="297">
        <v>92393030.909999996</v>
      </c>
      <c r="YU36" s="297">
        <v>36395103.309999995</v>
      </c>
      <c r="YV36" s="297">
        <v>185452252.92999998</v>
      </c>
      <c r="YW36" s="297">
        <v>14525598.059999999</v>
      </c>
      <c r="YX36" s="297">
        <v>26602803.280000001</v>
      </c>
      <c r="YY36" s="297">
        <v>21847326.140000001</v>
      </c>
      <c r="YZ36" s="297">
        <v>11353249.41</v>
      </c>
      <c r="ZA36" s="297">
        <v>14869523.920000002</v>
      </c>
      <c r="ZB36" s="297">
        <v>22313467.189999998</v>
      </c>
      <c r="ZC36" s="297">
        <v>124780963.71999998</v>
      </c>
      <c r="ZD36" s="297">
        <v>11332031.319999998</v>
      </c>
      <c r="ZE36" s="297">
        <v>37521190.350000001</v>
      </c>
      <c r="ZF36" s="297">
        <v>8346712.25</v>
      </c>
      <c r="ZG36" s="297">
        <v>39979954.780000001</v>
      </c>
      <c r="ZH36" s="297">
        <v>5436632.9000000004</v>
      </c>
      <c r="ZI36" s="297">
        <v>13912874.910000002</v>
      </c>
      <c r="ZJ36" s="297">
        <v>12783414.280000001</v>
      </c>
      <c r="ZK36" s="297">
        <v>34010973.869999997</v>
      </c>
      <c r="ZL36" s="297">
        <v>372080671.75</v>
      </c>
      <c r="ZM36" s="297">
        <v>26260912.549999993</v>
      </c>
      <c r="ZN36" s="297">
        <v>69430442.860000014</v>
      </c>
      <c r="ZO36" s="297">
        <v>262272344.17999998</v>
      </c>
      <c r="ZP36" s="297">
        <v>103114424.63000001</v>
      </c>
      <c r="ZQ36" s="297">
        <v>49595564.49000001</v>
      </c>
      <c r="ZR36" s="297">
        <v>42245598.829999998</v>
      </c>
      <c r="ZS36" s="297">
        <v>142926416.37000003</v>
      </c>
      <c r="ZT36" s="297">
        <v>321496418.74000001</v>
      </c>
      <c r="ZU36" s="297">
        <v>31967204.169999998</v>
      </c>
      <c r="ZV36" s="297">
        <v>38873833.219999999</v>
      </c>
      <c r="ZW36" s="297">
        <v>40491241.960000001</v>
      </c>
      <c r="ZX36" s="297">
        <v>22284987.340000004</v>
      </c>
      <c r="ZY36" s="297">
        <v>32105349.440000005</v>
      </c>
      <c r="ZZ36" s="297">
        <v>14881741.090000002</v>
      </c>
      <c r="AAA36" s="297">
        <v>23390486.949999999</v>
      </c>
      <c r="AAB36" s="297">
        <v>26535693.960000001</v>
      </c>
      <c r="AAC36" s="297">
        <v>12240006.379999999</v>
      </c>
      <c r="AAD36" s="297">
        <v>34931871.579999998</v>
      </c>
      <c r="AAE36" s="297">
        <v>50269846.82</v>
      </c>
      <c r="AAF36" s="297">
        <v>8377457.2999999998</v>
      </c>
      <c r="AAG36" s="297">
        <v>25371539.850000001</v>
      </c>
      <c r="AAH36" s="297">
        <v>112482629.69999999</v>
      </c>
      <c r="AAI36" s="297">
        <v>14835131.07</v>
      </c>
      <c r="AAJ36" s="297">
        <v>19216703.579999998</v>
      </c>
      <c r="AAK36" s="297">
        <v>4999221.88</v>
      </c>
      <c r="AAL36" s="297">
        <v>14979832.149999999</v>
      </c>
      <c r="AAM36" s="297">
        <v>8213801.5199999996</v>
      </c>
      <c r="AAN36" s="297">
        <v>13044055.180000002</v>
      </c>
      <c r="AAO36" s="297">
        <v>1564131295.6799998</v>
      </c>
      <c r="AAP36" s="297">
        <v>18802643.740000002</v>
      </c>
      <c r="AAQ36" s="297">
        <v>29265755.91</v>
      </c>
      <c r="AAR36" s="297">
        <v>65537084.079999998</v>
      </c>
      <c r="AAS36" s="297">
        <v>48826692.119999997</v>
      </c>
      <c r="AAT36" s="297">
        <v>53555427.25</v>
      </c>
      <c r="AAU36" s="297">
        <v>24291609.09</v>
      </c>
      <c r="AAV36" s="297">
        <v>35418777.009999998</v>
      </c>
      <c r="AAW36" s="297">
        <v>60927980.469999999</v>
      </c>
      <c r="AAX36" s="297">
        <v>26325565.939999998</v>
      </c>
      <c r="AAY36" s="297">
        <v>24707961.25</v>
      </c>
      <c r="AAZ36" s="297">
        <v>108643969.63999999</v>
      </c>
      <c r="ABA36" s="297">
        <v>39171081.130000003</v>
      </c>
      <c r="ABB36" s="297">
        <v>5040493.5299999993</v>
      </c>
      <c r="ABC36" s="297">
        <v>12237893.060000001</v>
      </c>
      <c r="ABD36" s="297">
        <v>17926158.199999999</v>
      </c>
      <c r="ABE36" s="297">
        <v>22435922.109999999</v>
      </c>
      <c r="ABF36" s="297">
        <v>30848862.739999998</v>
      </c>
      <c r="ABG36" s="297">
        <v>11835678.279999999</v>
      </c>
      <c r="ABH36" s="297">
        <v>85442571.709999993</v>
      </c>
      <c r="ABI36" s="297">
        <v>45619373.060000002</v>
      </c>
      <c r="ABJ36" s="297">
        <v>43237862.509999998</v>
      </c>
      <c r="ABK36" s="297">
        <v>8599886.8800000008</v>
      </c>
      <c r="ABL36" s="297">
        <v>14490994.720000001</v>
      </c>
      <c r="ABM36" s="297">
        <v>35464584.610000007</v>
      </c>
      <c r="ABN36" s="297">
        <v>18499064</v>
      </c>
      <c r="ABO36" s="297">
        <v>251736064.59000003</v>
      </c>
      <c r="ABP36" s="297">
        <v>66871950.210000001</v>
      </c>
      <c r="ABQ36" s="297">
        <v>5439715.96</v>
      </c>
      <c r="ABR36" s="297">
        <v>76080105.209999993</v>
      </c>
      <c r="ABS36" s="297">
        <v>23049956.32</v>
      </c>
      <c r="ABT36" s="297">
        <v>23286454.48</v>
      </c>
      <c r="ABU36" s="297">
        <v>16138378.57</v>
      </c>
      <c r="ABV36" s="297">
        <v>15051891.969999999</v>
      </c>
      <c r="ABW36" s="297">
        <v>31987465.030000001</v>
      </c>
      <c r="ABX36" s="297">
        <v>219893543.58000004</v>
      </c>
      <c r="ABY36" s="297">
        <v>31415539.02</v>
      </c>
      <c r="ABZ36" s="297">
        <v>57909985.57</v>
      </c>
      <c r="ACA36" s="297">
        <v>11957701.48</v>
      </c>
      <c r="ACB36" s="297">
        <v>19384232.91</v>
      </c>
      <c r="ACC36" s="297">
        <v>65657399.840000004</v>
      </c>
      <c r="ACD36" s="297">
        <v>5921746.8499999996</v>
      </c>
      <c r="ACE36" s="297">
        <v>12106298.33</v>
      </c>
      <c r="ACF36" s="297">
        <v>9576983.950000003</v>
      </c>
      <c r="ACG36" s="297">
        <v>27581075.530000001</v>
      </c>
      <c r="ACH36" s="297">
        <v>15188414.149999999</v>
      </c>
      <c r="ACI36" s="297">
        <v>601061541.51999998</v>
      </c>
      <c r="ACJ36" s="297">
        <v>10821926.060000001</v>
      </c>
      <c r="ACK36" s="297">
        <v>13095796.15</v>
      </c>
      <c r="ACL36" s="297">
        <v>32055401.739999998</v>
      </c>
      <c r="ACM36" s="297">
        <v>13004665.839999998</v>
      </c>
      <c r="ACN36" s="297">
        <v>24431154.16</v>
      </c>
      <c r="ACO36" s="297">
        <v>40913688.810000002</v>
      </c>
      <c r="ACP36" s="297">
        <v>245511205.92999998</v>
      </c>
      <c r="ACQ36" s="297">
        <v>263426520.26000002</v>
      </c>
      <c r="ACR36" s="297">
        <v>17103414.390000001</v>
      </c>
      <c r="ACS36" s="297">
        <v>47544716.629999995</v>
      </c>
      <c r="ACT36" s="297">
        <v>59891392.100000001</v>
      </c>
      <c r="ACU36" s="297">
        <v>24302279.550000008</v>
      </c>
      <c r="ACV36" s="297">
        <v>305201946.58999997</v>
      </c>
      <c r="ACW36" s="297">
        <v>12360451.74</v>
      </c>
      <c r="ACX36" s="297">
        <v>33512902.70000001</v>
      </c>
      <c r="ACY36" s="297">
        <v>56423579.789999999</v>
      </c>
      <c r="ACZ36" s="297">
        <v>10624034.520000001</v>
      </c>
      <c r="ADA36" s="297">
        <v>14281657.109999999</v>
      </c>
      <c r="ADB36" s="297">
        <v>6808844.5599999996</v>
      </c>
      <c r="ADC36" s="297">
        <v>15055430.029999999</v>
      </c>
      <c r="ADD36" s="297">
        <v>28657039.609999999</v>
      </c>
      <c r="ADE36" s="297">
        <v>49980896.380000003</v>
      </c>
      <c r="ADF36" s="297">
        <v>28117860.940000001</v>
      </c>
      <c r="ADG36" s="297">
        <v>35693193.68</v>
      </c>
      <c r="ADH36" s="297">
        <v>20934030.109999999</v>
      </c>
      <c r="ADI36" s="297">
        <v>10080316.579999998</v>
      </c>
      <c r="ADJ36" s="297">
        <v>13671003.610000001</v>
      </c>
      <c r="ADK36" s="297">
        <v>16664912.030000001</v>
      </c>
      <c r="ADL36" s="297">
        <v>28568242.650000006</v>
      </c>
      <c r="ADM36" s="297">
        <v>23822242.050000001</v>
      </c>
      <c r="ADN36" s="297">
        <v>18034292.27</v>
      </c>
      <c r="ADO36" s="297">
        <v>381891445.55000001</v>
      </c>
      <c r="ADP36" s="297">
        <v>128335052.19000003</v>
      </c>
      <c r="ADQ36" s="297">
        <v>43704062.050000004</v>
      </c>
      <c r="ADR36" s="297">
        <v>21888745.379999999</v>
      </c>
      <c r="ADS36" s="297">
        <v>131398490.26000002</v>
      </c>
      <c r="ADT36" s="297">
        <v>1626778.9100000001</v>
      </c>
      <c r="ADU36" s="297">
        <v>9263354.3499999996</v>
      </c>
      <c r="ADV36" s="297">
        <v>27773216.960000005</v>
      </c>
      <c r="ADW36" s="297">
        <v>889228.57999999984</v>
      </c>
      <c r="ADX36" s="297">
        <v>9816214.8500000015</v>
      </c>
      <c r="ADY36" s="297">
        <v>534516532.85000002</v>
      </c>
      <c r="ADZ36" s="297">
        <v>151381770.56999999</v>
      </c>
      <c r="AEA36" s="297">
        <v>25685079.970000003</v>
      </c>
      <c r="AEB36" s="297">
        <v>40670923.710000001</v>
      </c>
      <c r="AEC36" s="297">
        <v>16847452.309999999</v>
      </c>
      <c r="AED36" s="297">
        <v>33434683.430000007</v>
      </c>
      <c r="AEE36" s="297">
        <v>19333455.799999997</v>
      </c>
      <c r="AEF36" s="297">
        <v>22831586.350000001</v>
      </c>
      <c r="AEG36" s="297">
        <v>9512740.9799999986</v>
      </c>
      <c r="AEH36" s="297">
        <v>48398405.300000004</v>
      </c>
      <c r="AEI36" s="297">
        <v>17457841.850000001</v>
      </c>
      <c r="AEJ36" s="297">
        <v>35652236.589999996</v>
      </c>
      <c r="AEK36" s="297">
        <v>12718240.549999999</v>
      </c>
      <c r="AEL36" s="297">
        <v>12799697.239999998</v>
      </c>
      <c r="AEM36" s="297">
        <v>22878089.640000001</v>
      </c>
      <c r="AEN36" s="297">
        <v>28662938.049999997</v>
      </c>
      <c r="AEO36" s="297">
        <v>12500605.699999999</v>
      </c>
      <c r="AEP36" s="297">
        <v>33785886.700000003</v>
      </c>
      <c r="AEQ36" s="297">
        <v>4629950.84</v>
      </c>
      <c r="AER36" s="297">
        <v>35020374.810000002</v>
      </c>
      <c r="AES36" s="297">
        <v>430104028.70000005</v>
      </c>
      <c r="AET36" s="297">
        <v>41256316.620000005</v>
      </c>
      <c r="AEU36" s="297">
        <v>48778957.850000001</v>
      </c>
      <c r="AEV36" s="297">
        <v>22177446.57</v>
      </c>
      <c r="AEW36" s="297">
        <v>11540949.950000001</v>
      </c>
      <c r="AEX36" s="297">
        <v>61905216.149999991</v>
      </c>
      <c r="AEY36" s="297">
        <v>26370284.379999995</v>
      </c>
      <c r="AEZ36" s="297">
        <v>24041126.599999998</v>
      </c>
      <c r="AFA36" s="297">
        <v>17535580.689999998</v>
      </c>
      <c r="AFB36" s="297">
        <v>12245711.35</v>
      </c>
      <c r="AFC36" s="297">
        <v>309423841.75999993</v>
      </c>
      <c r="AFD36" s="297">
        <v>139063565.52000004</v>
      </c>
      <c r="AFE36" s="297">
        <v>24702252.499999996</v>
      </c>
      <c r="AFF36" s="297">
        <v>18271485.609999996</v>
      </c>
      <c r="AFG36" s="297">
        <v>40384454.669999994</v>
      </c>
      <c r="AFH36" s="297">
        <v>74859168.620000005</v>
      </c>
      <c r="AFI36" s="297">
        <v>16027839.540000003</v>
      </c>
      <c r="AFJ36" s="297">
        <v>12989740.24</v>
      </c>
      <c r="AFK36" s="297">
        <v>22899774.770000003</v>
      </c>
      <c r="AFL36" s="297">
        <v>24366094.129999999</v>
      </c>
      <c r="AFM36" s="297">
        <v>6215655.2800000003</v>
      </c>
      <c r="AFN36" s="297">
        <v>9636588.8799999971</v>
      </c>
      <c r="AFO36" s="297">
        <v>19453969.73</v>
      </c>
      <c r="AFP36" s="297">
        <v>357047755.77999997</v>
      </c>
      <c r="AFQ36" s="297">
        <v>22678032.400000006</v>
      </c>
      <c r="AFR36" s="297">
        <v>44272281.690000005</v>
      </c>
      <c r="AFS36" s="297">
        <v>14889173.039999999</v>
      </c>
      <c r="AFT36" s="297">
        <v>23543199.480000004</v>
      </c>
      <c r="AFU36" s="297">
        <v>30658255.470000003</v>
      </c>
      <c r="AFV36" s="297">
        <v>22333593.809999999</v>
      </c>
      <c r="AFW36" s="297">
        <v>41607112.909999996</v>
      </c>
      <c r="AFX36" s="297">
        <v>21482421.100000001</v>
      </c>
      <c r="AFY36" s="297">
        <v>15560982.690000003</v>
      </c>
      <c r="AFZ36" s="297">
        <v>34138917.299999997</v>
      </c>
      <c r="AGA36" s="297">
        <v>31904073.970000003</v>
      </c>
      <c r="AGB36" s="297">
        <v>393171356.53000003</v>
      </c>
      <c r="AGC36" s="297">
        <v>32186528.409999996</v>
      </c>
      <c r="AGD36" s="297">
        <v>11026685.079999998</v>
      </c>
      <c r="AGE36" s="297">
        <v>28492896.380000003</v>
      </c>
      <c r="AGF36" s="297">
        <v>65463107.610000007</v>
      </c>
      <c r="AGG36" s="297">
        <v>15872889.92</v>
      </c>
      <c r="AGH36" s="297">
        <v>10000939.439999998</v>
      </c>
      <c r="AGI36" s="297">
        <v>13235523.01</v>
      </c>
      <c r="AGJ36" s="297">
        <v>9818951.8999999985</v>
      </c>
      <c r="AGK36" s="297">
        <v>14914512.990000002</v>
      </c>
      <c r="AGL36" s="297">
        <v>10359835.73</v>
      </c>
      <c r="AGM36" s="297">
        <v>714162543.38999963</v>
      </c>
      <c r="AGN36" s="297">
        <v>65567600.799999982</v>
      </c>
      <c r="AGO36" s="297">
        <v>23755201.530000001</v>
      </c>
      <c r="AGP36" s="297">
        <v>18724772.369999997</v>
      </c>
      <c r="AGQ36" s="297">
        <v>54895497.880000003</v>
      </c>
      <c r="AGR36" s="297">
        <v>38420535.729999997</v>
      </c>
      <c r="AGS36" s="297">
        <v>13890822.869999999</v>
      </c>
      <c r="AGT36" s="297">
        <v>30585394.920000002</v>
      </c>
      <c r="AGU36" s="297">
        <v>489231384.40000004</v>
      </c>
      <c r="AGV36" s="297">
        <v>540904427.49000013</v>
      </c>
      <c r="AGW36" s="297">
        <v>12819656.949999999</v>
      </c>
      <c r="AGX36" s="297">
        <v>114901894.03</v>
      </c>
      <c r="AGY36" s="297">
        <v>98443559.25999999</v>
      </c>
      <c r="AGZ36" s="297">
        <v>35670439.279999994</v>
      </c>
      <c r="AHA36" s="297">
        <v>9767697.0999999996</v>
      </c>
      <c r="AHB36" s="297">
        <v>31018798.949999999</v>
      </c>
      <c r="AHC36" s="297">
        <v>8627293.9100000001</v>
      </c>
      <c r="AHD36" s="297">
        <v>38724389.350000001</v>
      </c>
      <c r="AHE36" s="297">
        <v>60273243.739999995</v>
      </c>
      <c r="AHF36" s="297">
        <v>80497058.36999999</v>
      </c>
      <c r="AHG36" s="297">
        <v>9745350.6799999997</v>
      </c>
      <c r="AHH36" s="297">
        <v>22350839.809999999</v>
      </c>
      <c r="AHI36" s="297">
        <v>23230273.289999995</v>
      </c>
      <c r="AHJ36" s="297">
        <v>7796140.6899999995</v>
      </c>
      <c r="AHK36" s="297">
        <v>6205027.2799999993</v>
      </c>
      <c r="AHL36" s="297">
        <v>91498450.039999992</v>
      </c>
      <c r="AHM36" s="297">
        <v>28144304.25</v>
      </c>
      <c r="AHN36" s="297">
        <v>24262540.95999999</v>
      </c>
      <c r="AHO36" s="297">
        <v>9559530.7899999991</v>
      </c>
      <c r="AHP36" s="297">
        <v>27245296.239999998</v>
      </c>
      <c r="AHQ36" s="328">
        <v>18874810.23</v>
      </c>
      <c r="AHR36" s="329">
        <v>16635405.34</v>
      </c>
      <c r="AHS36" s="328">
        <f t="shared" ref="AHS36:AHS37" si="34">SUM(D36:AHR36)</f>
        <v>66285038319.821037</v>
      </c>
      <c r="AHT36" s="271" t="b">
        <f t="shared" si="1"/>
        <v>1</v>
      </c>
      <c r="AHU36" s="275" t="s">
        <v>44</v>
      </c>
    </row>
    <row r="37" spans="1:905" s="275" customFormat="1" ht="24" x14ac:dyDescent="0.8">
      <c r="A37" s="274"/>
      <c r="B37" s="274" t="s">
        <v>649</v>
      </c>
      <c r="C37" s="271" t="s">
        <v>6314</v>
      </c>
      <c r="D37" s="297">
        <v>-185687637.36000001</v>
      </c>
      <c r="E37" s="297">
        <v>-32625369.149999999</v>
      </c>
      <c r="F37" s="297">
        <v>-55902491.469999991</v>
      </c>
      <c r="G37" s="297">
        <v>-8628021.6199999992</v>
      </c>
      <c r="H37" s="297">
        <v>-53637755.619999997</v>
      </c>
      <c r="I37" s="297">
        <v>-8674467.7400000002</v>
      </c>
      <c r="J37" s="297">
        <v>-67329534.999999985</v>
      </c>
      <c r="K37" s="297">
        <v>-10403497.25</v>
      </c>
      <c r="L37" s="297">
        <v>-22859489.639999997</v>
      </c>
      <c r="M37" s="297">
        <v>-20865398.600000001</v>
      </c>
      <c r="N37" s="297">
        <v>-19968872.159999996</v>
      </c>
      <c r="O37" s="297">
        <v>-14340392.220000001</v>
      </c>
      <c r="P37" s="297">
        <v>-65272961.409999996</v>
      </c>
      <c r="Q37" s="297">
        <v>-14960626.77</v>
      </c>
      <c r="R37" s="297">
        <v>-9457812.9299999978</v>
      </c>
      <c r="S37" s="297">
        <v>-51765080.43</v>
      </c>
      <c r="T37" s="297">
        <v>-17421222.990000002</v>
      </c>
      <c r="U37" s="297">
        <v>-9645587.0699999984</v>
      </c>
      <c r="V37" s="297">
        <v>-422538504.74000001</v>
      </c>
      <c r="W37" s="297">
        <v>-94102965.499999985</v>
      </c>
      <c r="X37" s="297">
        <v>-15542162.219999999</v>
      </c>
      <c r="Y37" s="297">
        <v>-14369225.440000001</v>
      </c>
      <c r="Z37" s="297">
        <v>-31625993.810000002</v>
      </c>
      <c r="AA37" s="297">
        <v>-32203342.830000006</v>
      </c>
      <c r="AB37" s="297">
        <v>-28294395.280000001</v>
      </c>
      <c r="AC37" s="297">
        <v>-177880832.43000001</v>
      </c>
      <c r="AD37" s="297">
        <v>-48036851.160000011</v>
      </c>
      <c r="AE37" s="297">
        <v>-51298717.449999996</v>
      </c>
      <c r="AF37" s="297">
        <v>-162296117.94000003</v>
      </c>
      <c r="AG37" s="297">
        <v>-43907139.299999997</v>
      </c>
      <c r="AH37" s="297">
        <v>-129491421.08999997</v>
      </c>
      <c r="AI37" s="297">
        <v>-71932099.210000008</v>
      </c>
      <c r="AJ37" s="297">
        <v>-26980470.489999991</v>
      </c>
      <c r="AK37" s="297">
        <v>-21348384.619999997</v>
      </c>
      <c r="AL37" s="297">
        <v>-24000059.990000002</v>
      </c>
      <c r="AM37" s="297">
        <v>-45453142.210000001</v>
      </c>
      <c r="AN37" s="297">
        <v>-33162585.929999996</v>
      </c>
      <c r="AO37" s="297">
        <v>-29127667.489999998</v>
      </c>
      <c r="AP37" s="297">
        <v>-19271132.710000005</v>
      </c>
      <c r="AQ37" s="297">
        <v>-19662729.440000001</v>
      </c>
      <c r="AR37" s="297">
        <v>-30963099.5</v>
      </c>
      <c r="AS37" s="297">
        <v>-18303335.469999999</v>
      </c>
      <c r="AT37" s="297">
        <v>-141655507.14999998</v>
      </c>
      <c r="AU37" s="297">
        <v>-4608444.7700000005</v>
      </c>
      <c r="AV37" s="297">
        <v>-6444850.3600000013</v>
      </c>
      <c r="AW37" s="297">
        <v>-9491182.0199999996</v>
      </c>
      <c r="AX37" s="297">
        <v>-21694477.75</v>
      </c>
      <c r="AY37" s="297">
        <v>-28175908.840000004</v>
      </c>
      <c r="AZ37" s="297">
        <v>-4159066.11</v>
      </c>
      <c r="BA37" s="297">
        <v>-6243905.7700000005</v>
      </c>
      <c r="BB37" s="297">
        <v>-2909741.4099999997</v>
      </c>
      <c r="BC37" s="297">
        <v>-5738761.7999999998</v>
      </c>
      <c r="BD37" s="297">
        <v>-4136259.77</v>
      </c>
      <c r="BE37" s="297">
        <v>-8901575.040000001</v>
      </c>
      <c r="BF37" s="297">
        <v>-46671593.870000005</v>
      </c>
      <c r="BG37" s="297">
        <v>-4224400.3900000006</v>
      </c>
      <c r="BH37" s="297">
        <v>-11609491.669999998</v>
      </c>
      <c r="BI37" s="297">
        <v>-240674779.27000001</v>
      </c>
      <c r="BJ37" s="297">
        <v>-96918236.679999977</v>
      </c>
      <c r="BK37" s="297">
        <v>-24977455.890000004</v>
      </c>
      <c r="BL37" s="297">
        <v>-13034194.810000001</v>
      </c>
      <c r="BM37" s="297">
        <v>-33729116.390000001</v>
      </c>
      <c r="BN37" s="297">
        <v>-17182325.449999999</v>
      </c>
      <c r="BO37" s="297">
        <v>-13956753.460000003</v>
      </c>
      <c r="BP37" s="297">
        <v>-5342231.8900000006</v>
      </c>
      <c r="BQ37" s="297">
        <v>-3246585.0000000005</v>
      </c>
      <c r="BR37" s="297">
        <v>-128890907.89000002</v>
      </c>
      <c r="BS37" s="297">
        <v>-6108269.9399999995</v>
      </c>
      <c r="BT37" s="297">
        <v>-6547792.6400000006</v>
      </c>
      <c r="BU37" s="297">
        <v>-17118162.450000003</v>
      </c>
      <c r="BV37" s="297">
        <v>-11537651.680000002</v>
      </c>
      <c r="BW37" s="297">
        <v>-7813592.7500000009</v>
      </c>
      <c r="BX37" s="297">
        <v>-6269218.0600000005</v>
      </c>
      <c r="BY37" s="297">
        <v>-8040118.9000000004</v>
      </c>
      <c r="BZ37" s="297">
        <v>-98460412.73300001</v>
      </c>
      <c r="CA37" s="297">
        <v>-19917043.779999997</v>
      </c>
      <c r="CB37" s="297">
        <v>-27960115.630000003</v>
      </c>
      <c r="CC37" s="297">
        <v>-49707870.989999995</v>
      </c>
      <c r="CD37" s="297">
        <v>-15367709.790000003</v>
      </c>
      <c r="CE37" s="297">
        <v>-12709717.99</v>
      </c>
      <c r="CF37" s="297">
        <v>-13691932.740000002</v>
      </c>
      <c r="CG37" s="297">
        <v>-82918885.979999989</v>
      </c>
      <c r="CH37" s="297">
        <v>-12541973.670000002</v>
      </c>
      <c r="CI37" s="297">
        <v>-38518894.149999999</v>
      </c>
      <c r="CJ37" s="297">
        <v>-7180687.71</v>
      </c>
      <c r="CK37" s="297">
        <v>-12141668.790000001</v>
      </c>
      <c r="CL37" s="297">
        <v>-14481748.159999998</v>
      </c>
      <c r="CM37" s="297">
        <v>-8710007.370000001</v>
      </c>
      <c r="CN37" s="297">
        <v>-21739399.099999998</v>
      </c>
      <c r="CO37" s="297">
        <v>-3644592.2</v>
      </c>
      <c r="CP37" s="297">
        <v>-14140497.039999999</v>
      </c>
      <c r="CQ37" s="297">
        <v>-9094485.8300000019</v>
      </c>
      <c r="CR37" s="297">
        <v>-11744872.509999998</v>
      </c>
      <c r="CS37" s="297">
        <v>-8729872.4699999988</v>
      </c>
      <c r="CT37" s="297">
        <v>-173430229.38999999</v>
      </c>
      <c r="CU37" s="297">
        <v>-7313899.6899999995</v>
      </c>
      <c r="CV37" s="297">
        <v>-15986861.08</v>
      </c>
      <c r="CW37" s="297">
        <v>-34793932.930000007</v>
      </c>
      <c r="CX37" s="297">
        <v>-4226518.7200000007</v>
      </c>
      <c r="CY37" s="297">
        <v>-24215941.079999998</v>
      </c>
      <c r="CZ37" s="297">
        <v>-10936101.380000001</v>
      </c>
      <c r="DA37" s="297">
        <v>-8364873.0200000005</v>
      </c>
      <c r="DB37" s="297">
        <v>-155339693.21000001</v>
      </c>
      <c r="DC37" s="297">
        <v>-271587028.53999996</v>
      </c>
      <c r="DD37" s="297">
        <v>-20341697.809999999</v>
      </c>
      <c r="DE37" s="297">
        <v>-22662987.52</v>
      </c>
      <c r="DF37" s="297">
        <v>-27464327.949999999</v>
      </c>
      <c r="DG37" s="297">
        <v>-30634751.649999999</v>
      </c>
      <c r="DH37" s="297">
        <v>-45075194.850000001</v>
      </c>
      <c r="DI37" s="297">
        <v>-31947935.659999996</v>
      </c>
      <c r="DJ37" s="297">
        <v>-17007791.229999997</v>
      </c>
      <c r="DK37" s="297">
        <v>-409683177.09999996</v>
      </c>
      <c r="DL37" s="297">
        <v>-17365881.459999997</v>
      </c>
      <c r="DM37" s="297">
        <v>-27160837.879999995</v>
      </c>
      <c r="DN37" s="297">
        <v>-19008860.890000001</v>
      </c>
      <c r="DO37" s="297">
        <v>-16544145.889800001</v>
      </c>
      <c r="DP37" s="297">
        <v>-16991860.310000002</v>
      </c>
      <c r="DQ37" s="297">
        <v>-51452722.93999999</v>
      </c>
      <c r="DR37" s="297">
        <v>-14174953.779900001</v>
      </c>
      <c r="DS37" s="297">
        <v>-33869326.030000001</v>
      </c>
      <c r="DT37" s="297">
        <v>-268874695.25000006</v>
      </c>
      <c r="DU37" s="297">
        <v>-38665557.339999996</v>
      </c>
      <c r="DV37" s="297">
        <v>-78328861.640000001</v>
      </c>
      <c r="DW37" s="297">
        <v>-93124245.070000008</v>
      </c>
      <c r="DX37" s="297">
        <v>-35129699.830000006</v>
      </c>
      <c r="DY37" s="297">
        <v>-41644518.299999997</v>
      </c>
      <c r="DZ37" s="297">
        <v>-33147228.850000001</v>
      </c>
      <c r="EA37" s="297">
        <v>-8036298.5699999994</v>
      </c>
      <c r="EB37" s="297">
        <v>-23758044.280000005</v>
      </c>
      <c r="EC37" s="297">
        <v>-16421282.090000002</v>
      </c>
      <c r="ED37" s="297">
        <v>-58997542.82</v>
      </c>
      <c r="EE37" s="297">
        <v>-87374356.969999984</v>
      </c>
      <c r="EF37" s="297">
        <v>-70826239.079999998</v>
      </c>
      <c r="EG37" s="297">
        <v>-19503797.129999995</v>
      </c>
      <c r="EH37" s="297">
        <v>-18740136.259999998</v>
      </c>
      <c r="EI37" s="297">
        <v>-21681842.650000002</v>
      </c>
      <c r="EJ37" s="297">
        <v>-33573437.990000002</v>
      </c>
      <c r="EK37" s="297">
        <v>-35495550.999999993</v>
      </c>
      <c r="EL37" s="297">
        <v>-15881082.440000001</v>
      </c>
      <c r="EM37" s="297">
        <v>-19731008.999999996</v>
      </c>
      <c r="EN37" s="297">
        <v>-271166145.25999993</v>
      </c>
      <c r="EO37" s="297">
        <v>-23012652.139999997</v>
      </c>
      <c r="EP37" s="297">
        <v>-27177324.439999994</v>
      </c>
      <c r="EQ37" s="297">
        <v>-17100821.489999998</v>
      </c>
      <c r="ER37" s="297">
        <v>-13211007.029999999</v>
      </c>
      <c r="ES37" s="297">
        <v>-7694793.1199999992</v>
      </c>
      <c r="ET37" s="297">
        <v>-52839165.060000002</v>
      </c>
      <c r="EU37" s="297">
        <v>-30973730.330000002</v>
      </c>
      <c r="EV37" s="297">
        <v>-24202089.450000007</v>
      </c>
      <c r="EW37" s="297">
        <v>-310008344.70999992</v>
      </c>
      <c r="EX37" s="297">
        <v>-5007573.6399999997</v>
      </c>
      <c r="EY37" s="297">
        <v>-16090326.960000001</v>
      </c>
      <c r="EZ37" s="297">
        <v>-18908442.489999998</v>
      </c>
      <c r="FA37" s="297">
        <v>-37899661.910000004</v>
      </c>
      <c r="FB37" s="297">
        <v>-53032251.699999996</v>
      </c>
      <c r="FC37" s="297">
        <v>-24779251.169999998</v>
      </c>
      <c r="FD37" s="297">
        <v>-18896567.679999996</v>
      </c>
      <c r="FE37" s="297">
        <v>-13704948.210000001</v>
      </c>
      <c r="FF37" s="297">
        <v>-13410311.98</v>
      </c>
      <c r="FG37" s="297">
        <v>-8663939.2999999989</v>
      </c>
      <c r="FH37" s="297">
        <v>-11796989.640000001</v>
      </c>
      <c r="FI37" s="297">
        <v>-101306451.26000001</v>
      </c>
      <c r="FJ37" s="297">
        <v>-9648324.1899999995</v>
      </c>
      <c r="FK37" s="297">
        <v>-2271110.4899999998</v>
      </c>
      <c r="FL37" s="297">
        <v>-5405358.6999999993</v>
      </c>
      <c r="FM37" s="297">
        <v>-23733151.43</v>
      </c>
      <c r="FN37" s="297">
        <v>-15417555.150000002</v>
      </c>
      <c r="FO37" s="297">
        <v>-7631906.0099999998</v>
      </c>
      <c r="FP37" s="297">
        <v>-5295525.43</v>
      </c>
      <c r="FQ37" s="297">
        <v>-401976834.25000006</v>
      </c>
      <c r="FR37" s="297">
        <v>-17026353.48</v>
      </c>
      <c r="FS37" s="297">
        <v>-30445658.579999998</v>
      </c>
      <c r="FT37" s="297">
        <v>-30489167.140000001</v>
      </c>
      <c r="FU37" s="297">
        <v>-25960622.91</v>
      </c>
      <c r="FV37" s="297">
        <v>-10663090.499999998</v>
      </c>
      <c r="FW37" s="297">
        <v>-57347544.199999996</v>
      </c>
      <c r="FX37" s="297">
        <v>-46785530.469999999</v>
      </c>
      <c r="FY37" s="297">
        <v>-31103025.330000002</v>
      </c>
      <c r="FZ37" s="297">
        <v>-17329708.190000005</v>
      </c>
      <c r="GA37" s="297">
        <v>-63831532.160000011</v>
      </c>
      <c r="GB37" s="297">
        <v>-23997529.309999995</v>
      </c>
      <c r="GC37" s="297">
        <v>-15053820.460000001</v>
      </c>
      <c r="GD37" s="297">
        <v>-7658703.0399999991</v>
      </c>
      <c r="GE37" s="297">
        <v>-191277601.83999997</v>
      </c>
      <c r="GF37" s="297">
        <v>-8518345.7700000014</v>
      </c>
      <c r="GG37" s="297">
        <v>-4914010.7399999993</v>
      </c>
      <c r="GH37" s="297">
        <v>-57601364.160000004</v>
      </c>
      <c r="GI37" s="297">
        <v>-18221828.329999998</v>
      </c>
      <c r="GJ37" s="297">
        <v>-9057675.4199999999</v>
      </c>
      <c r="GK37" s="297">
        <v>-14434501.240000004</v>
      </c>
      <c r="GL37" s="297">
        <v>-24354624.419999998</v>
      </c>
      <c r="GM37" s="297">
        <v>-8786620.6999999993</v>
      </c>
      <c r="GN37" s="297">
        <v>-9049673.2200000007</v>
      </c>
      <c r="GO37" s="297">
        <v>-7460201.8599999994</v>
      </c>
      <c r="GP37" s="297">
        <v>-7082924.9200000009</v>
      </c>
      <c r="GQ37" s="297">
        <v>-153947850.47999999</v>
      </c>
      <c r="GR37" s="297">
        <v>-7836153.5600000005</v>
      </c>
      <c r="GS37" s="297">
        <v>-11690462.049999999</v>
      </c>
      <c r="GT37" s="297">
        <v>-24068785.050000001</v>
      </c>
      <c r="GU37" s="297">
        <v>-3073460.4400000004</v>
      </c>
      <c r="GV37" s="297">
        <v>-13960913.57</v>
      </c>
      <c r="GW37" s="297">
        <v>-13568776.950000001</v>
      </c>
      <c r="GX37" s="297">
        <v>-11822974.840000002</v>
      </c>
      <c r="GY37" s="297">
        <v>-138571884.14999998</v>
      </c>
      <c r="GZ37" s="297">
        <v>-6583540.8799999999</v>
      </c>
      <c r="HA37" s="297">
        <v>-36131286.910000004</v>
      </c>
      <c r="HB37" s="297">
        <v>-29876727.93</v>
      </c>
      <c r="HC37" s="297">
        <v>-636513308.31000006</v>
      </c>
      <c r="HD37" s="297">
        <v>-163363913.69000003</v>
      </c>
      <c r="HE37" s="297">
        <v>-83317331.879999995</v>
      </c>
      <c r="HF37" s="297">
        <v>-90269295.080000028</v>
      </c>
      <c r="HG37" s="297">
        <v>-45603374.820000008</v>
      </c>
      <c r="HH37" s="297">
        <v>-59801066.960000001</v>
      </c>
      <c r="HI37" s="297">
        <v>-31771126.739999998</v>
      </c>
      <c r="HJ37" s="297">
        <v>-337227592.67000008</v>
      </c>
      <c r="HK37" s="297">
        <v>-69923654.889999986</v>
      </c>
      <c r="HL37" s="297">
        <v>-105630433.37</v>
      </c>
      <c r="HM37" s="297">
        <v>-50471931.18</v>
      </c>
      <c r="HN37" s="297">
        <v>-30826040.620000005</v>
      </c>
      <c r="HO37" s="297">
        <v>-35309569.93</v>
      </c>
      <c r="HP37" s="297">
        <v>-50648468.070000008</v>
      </c>
      <c r="HQ37" s="297">
        <v>-42627033.199999996</v>
      </c>
      <c r="HR37" s="297">
        <v>-372542425.43910009</v>
      </c>
      <c r="HS37" s="297">
        <v>-157061688.41000006</v>
      </c>
      <c r="HT37" s="297">
        <v>-24778481.27</v>
      </c>
      <c r="HU37" s="297">
        <v>-14449885.610000001</v>
      </c>
      <c r="HV37" s="297">
        <v>-26155620.820000004</v>
      </c>
      <c r="HW37" s="297">
        <v>-20992151.339999996</v>
      </c>
      <c r="HX37" s="297">
        <v>-61278321.779999994</v>
      </c>
      <c r="HY37" s="297">
        <v>-32968846.440000001</v>
      </c>
      <c r="HZ37" s="297">
        <v>-27113316.09</v>
      </c>
      <c r="IA37" s="297">
        <v>-18332069.010000002</v>
      </c>
      <c r="IB37" s="297">
        <v>-15600602.190000001</v>
      </c>
      <c r="IC37" s="297">
        <v>-26576587.789999999</v>
      </c>
      <c r="ID37" s="297">
        <v>-7724749.330000001</v>
      </c>
      <c r="IE37" s="297">
        <v>-20609607.559999999</v>
      </c>
      <c r="IF37" s="297">
        <v>-12705600.720000001</v>
      </c>
      <c r="IG37" s="297">
        <v>-9107462.6799999997</v>
      </c>
      <c r="IH37" s="297">
        <v>-325345165.01000005</v>
      </c>
      <c r="II37" s="297">
        <v>-46463208.86999999</v>
      </c>
      <c r="IJ37" s="297">
        <v>-18822059.629999999</v>
      </c>
      <c r="IK37" s="297">
        <v>-73761444.030000001</v>
      </c>
      <c r="IL37" s="297">
        <v>-107907259.50000001</v>
      </c>
      <c r="IM37" s="297">
        <v>-37366466.289999999</v>
      </c>
      <c r="IN37" s="297">
        <v>-11596101.220000003</v>
      </c>
      <c r="IO37" s="297">
        <v>-14421699.869999999</v>
      </c>
      <c r="IP37" s="297">
        <v>-16336943.26</v>
      </c>
      <c r="IQ37" s="297">
        <v>-26319265.580000006</v>
      </c>
      <c r="IR37" s="297">
        <v>-18801293.420000002</v>
      </c>
      <c r="IS37" s="297">
        <v>-494028889</v>
      </c>
      <c r="IT37" s="297">
        <v>-355822434.49000007</v>
      </c>
      <c r="IU37" s="297">
        <v>-12530279.15</v>
      </c>
      <c r="IV37" s="297">
        <v>-33812533.530000001</v>
      </c>
      <c r="IW37" s="297">
        <v>-19870406.449999999</v>
      </c>
      <c r="IX37" s="297">
        <v>-10054793.51</v>
      </c>
      <c r="IY37" s="297">
        <v>-21899364.860000003</v>
      </c>
      <c r="IZ37" s="297">
        <v>-5589827.54</v>
      </c>
      <c r="JA37" s="297">
        <v>-12906189.52</v>
      </c>
      <c r="JB37" s="297">
        <v>-20948349.279999997</v>
      </c>
      <c r="JC37" s="297">
        <v>-48069386.909999996</v>
      </c>
      <c r="JD37" s="297">
        <v>-16855151.680000003</v>
      </c>
      <c r="JE37" s="297">
        <v>-64616471.930000007</v>
      </c>
      <c r="JF37" s="297">
        <v>-73828448.930000007</v>
      </c>
      <c r="JG37" s="297">
        <v>-25110206.430000003</v>
      </c>
      <c r="JH37" s="297">
        <v>-20027897.670000002</v>
      </c>
      <c r="JI37" s="297">
        <v>-15858947.949999997</v>
      </c>
      <c r="JJ37" s="297">
        <v>-9737130.2100000009</v>
      </c>
      <c r="JK37" s="297">
        <v>-282315443.58999997</v>
      </c>
      <c r="JL37" s="297">
        <v>-23308388.029999997</v>
      </c>
      <c r="JM37" s="297">
        <v>-32184933.350000005</v>
      </c>
      <c r="JN37" s="297">
        <v>-82512819.120000005</v>
      </c>
      <c r="JO37" s="297">
        <v>-34253636.090000004</v>
      </c>
      <c r="JP37" s="297">
        <v>-58269871.149999984</v>
      </c>
      <c r="JQ37" s="297">
        <v>-18584716.5</v>
      </c>
      <c r="JR37" s="297">
        <v>-232901235.74000001</v>
      </c>
      <c r="JS37" s="297">
        <v>-145640672.84999996</v>
      </c>
      <c r="JT37" s="297">
        <v>-16197490.089999996</v>
      </c>
      <c r="JU37" s="297">
        <v>-7280031.4299999997</v>
      </c>
      <c r="JV37" s="297">
        <v>-16814441.370000001</v>
      </c>
      <c r="JW37" s="297">
        <v>-4978236.3899999997</v>
      </c>
      <c r="JX37" s="297">
        <v>-67842077.109999985</v>
      </c>
      <c r="JY37" s="297">
        <v>-23533483.729999997</v>
      </c>
      <c r="JZ37" s="297">
        <v>-18421725.619999997</v>
      </c>
      <c r="KA37" s="297">
        <v>-18476759.530000001</v>
      </c>
      <c r="KB37" s="297">
        <v>-12007314.470000001</v>
      </c>
      <c r="KC37" s="297">
        <v>-15016249.620000001</v>
      </c>
      <c r="KD37" s="297">
        <v>-9065765.8499999996</v>
      </c>
      <c r="KE37" s="297">
        <v>-3044163.9299999997</v>
      </c>
      <c r="KF37" s="297">
        <v>-7631728.2100000009</v>
      </c>
      <c r="KG37" s="297">
        <v>-9537427.7699999996</v>
      </c>
      <c r="KH37" s="297">
        <v>-663334143.51000011</v>
      </c>
      <c r="KI37" s="297">
        <v>-62839634.900000006</v>
      </c>
      <c r="KJ37" s="297">
        <v>-25267431.549999997</v>
      </c>
      <c r="KK37" s="297">
        <v>-23766510.590000004</v>
      </c>
      <c r="KL37" s="297">
        <v>-12073528.919</v>
      </c>
      <c r="KM37" s="297">
        <v>-25000994.639999997</v>
      </c>
      <c r="KN37" s="297">
        <v>-84267623.290000007</v>
      </c>
      <c r="KO37" s="297">
        <v>-14044117.41</v>
      </c>
      <c r="KP37" s="297">
        <v>-16600917.629999999</v>
      </c>
      <c r="KQ37" s="297">
        <v>-202435093.23000002</v>
      </c>
      <c r="KR37" s="297">
        <v>-24068446.420000002</v>
      </c>
      <c r="KS37" s="297">
        <v>-25201580.579999998</v>
      </c>
      <c r="KT37" s="297">
        <v>-103517272.72</v>
      </c>
      <c r="KU37" s="297">
        <v>-28682914.289999999</v>
      </c>
      <c r="KV37" s="297">
        <v>-32149238.210000001</v>
      </c>
      <c r="KW37" s="297">
        <v>-217521726.46000004</v>
      </c>
      <c r="KX37" s="297">
        <v>-27393691.219999999</v>
      </c>
      <c r="KY37" s="297">
        <v>-282575412.89999998</v>
      </c>
      <c r="KZ37" s="297">
        <v>-16768265.5</v>
      </c>
      <c r="LA37" s="297">
        <v>-10376918.51</v>
      </c>
      <c r="LB37" s="297">
        <v>-28512289.210000001</v>
      </c>
      <c r="LC37" s="297">
        <v>-35967345.120000012</v>
      </c>
      <c r="LD37" s="297">
        <v>-23059663.16</v>
      </c>
      <c r="LE37" s="297">
        <v>-19440093.920000002</v>
      </c>
      <c r="LF37" s="297">
        <v>-20221812.109999999</v>
      </c>
      <c r="LG37" s="297">
        <v>-660640826.91999972</v>
      </c>
      <c r="LH37" s="297">
        <v>-152355512.67999998</v>
      </c>
      <c r="LI37" s="297">
        <v>-72221609.469999999</v>
      </c>
      <c r="LJ37" s="297">
        <v>-132172709.28999998</v>
      </c>
      <c r="LK37" s="297">
        <v>-31979155.309999991</v>
      </c>
      <c r="LL37" s="297">
        <v>-26014182.919999998</v>
      </c>
      <c r="LM37" s="297">
        <v>-12517074.41</v>
      </c>
      <c r="LN37" s="297">
        <v>-36057317.640000001</v>
      </c>
      <c r="LO37" s="297">
        <v>-17339408.349999998</v>
      </c>
      <c r="LP37" s="297">
        <v>-41814034.120000005</v>
      </c>
      <c r="LQ37" s="297">
        <v>-9332852.8099999987</v>
      </c>
      <c r="LR37" s="297">
        <v>-194435105.80000001</v>
      </c>
      <c r="LS37" s="297">
        <v>-20781837.120000001</v>
      </c>
      <c r="LT37" s="297">
        <v>-10877775.529999999</v>
      </c>
      <c r="LU37" s="297">
        <v>-439697497.50999999</v>
      </c>
      <c r="LV37" s="297">
        <v>-166718225.14000008</v>
      </c>
      <c r="LW37" s="297">
        <v>-479052820.83000004</v>
      </c>
      <c r="LX37" s="297">
        <v>-118623339.56999998</v>
      </c>
      <c r="LY37" s="297">
        <v>-42325812.600000001</v>
      </c>
      <c r="LZ37" s="297">
        <v>-61187171.56000001</v>
      </c>
      <c r="MA37" s="297">
        <v>-42922413.259999998</v>
      </c>
      <c r="MB37" s="297">
        <v>-32632078.960000001</v>
      </c>
      <c r="MC37" s="297">
        <v>-45297444.969999991</v>
      </c>
      <c r="MD37" s="297">
        <v>-35445761.100000001</v>
      </c>
      <c r="ME37" s="297">
        <v>-98334517.450000003</v>
      </c>
      <c r="MF37" s="297">
        <v>-27097700.900000002</v>
      </c>
      <c r="MG37" s="297">
        <v>-513834916.61999995</v>
      </c>
      <c r="MH37" s="297">
        <v>-17488251.050000001</v>
      </c>
      <c r="MI37" s="297">
        <v>-10239344.279999999</v>
      </c>
      <c r="MJ37" s="297">
        <v>-5335949.8499999996</v>
      </c>
      <c r="MK37" s="297">
        <v>-6368437.6500000004</v>
      </c>
      <c r="ML37" s="297">
        <v>-14861374.109999999</v>
      </c>
      <c r="MM37" s="297">
        <v>-18755458.459999997</v>
      </c>
      <c r="MN37" s="297">
        <v>-9540939.3900000006</v>
      </c>
      <c r="MO37" s="297">
        <v>-30714299.990000002</v>
      </c>
      <c r="MP37" s="297">
        <v>-14532490.039999997</v>
      </c>
      <c r="MQ37" s="297">
        <v>-15062521.269999998</v>
      </c>
      <c r="MR37" s="297">
        <v>-10933681.620000001</v>
      </c>
      <c r="MS37" s="297">
        <v>-358572248.18000001</v>
      </c>
      <c r="MT37" s="297">
        <v>-27225503.390000001</v>
      </c>
      <c r="MU37" s="297">
        <v>-34021763.68</v>
      </c>
      <c r="MV37" s="297">
        <v>-42383345.790000007</v>
      </c>
      <c r="MW37" s="297">
        <v>-59950524.890000001</v>
      </c>
      <c r="MX37" s="297">
        <v>-24414062.229999997</v>
      </c>
      <c r="MY37" s="297">
        <v>-63375935.709199995</v>
      </c>
      <c r="MZ37" s="297">
        <v>-62033932.210000008</v>
      </c>
      <c r="NA37" s="297">
        <v>-37484079.829999991</v>
      </c>
      <c r="NB37" s="297">
        <v>-15571242.479999999</v>
      </c>
      <c r="NC37" s="297">
        <v>-5657707.6599999983</v>
      </c>
      <c r="ND37" s="297">
        <v>-765655302.94000006</v>
      </c>
      <c r="NE37" s="297">
        <v>-56421842.530000009</v>
      </c>
      <c r="NF37" s="297">
        <v>-16779306.43</v>
      </c>
      <c r="NG37" s="297">
        <v>-365031167.20000011</v>
      </c>
      <c r="NH37" s="297">
        <v>-24359767.720000003</v>
      </c>
      <c r="NI37" s="297">
        <v>-45573734.32</v>
      </c>
      <c r="NJ37" s="297">
        <v>-156640588.27000004</v>
      </c>
      <c r="NK37" s="297">
        <v>-164086168.89999998</v>
      </c>
      <c r="NL37" s="297">
        <v>-4084528.63</v>
      </c>
      <c r="NM37" s="297">
        <v>-57606238.159999996</v>
      </c>
      <c r="NN37" s="297">
        <v>-20332020.219999999</v>
      </c>
      <c r="NO37" s="297">
        <v>-19168195.771000002</v>
      </c>
      <c r="NP37" s="297">
        <v>-91409801.910000011</v>
      </c>
      <c r="NQ37" s="297">
        <v>-8818208.879999999</v>
      </c>
      <c r="NR37" s="297">
        <v>-15378273.069999998</v>
      </c>
      <c r="NS37" s="297">
        <v>-7549836.5600000005</v>
      </c>
      <c r="NT37" s="297">
        <v>-5461062.9299999997</v>
      </c>
      <c r="NU37" s="297">
        <v>-2375392.1399999997</v>
      </c>
      <c r="NV37" s="297">
        <v>-4173113</v>
      </c>
      <c r="NW37" s="297">
        <v>-410318074.67999995</v>
      </c>
      <c r="NX37" s="297">
        <v>-182546050.41</v>
      </c>
      <c r="NY37" s="297">
        <v>-23658637.529999997</v>
      </c>
      <c r="NZ37" s="297">
        <v>-22587119.739999995</v>
      </c>
      <c r="OA37" s="297">
        <v>-17596846.129999999</v>
      </c>
      <c r="OB37" s="297">
        <v>-41454747.490000002</v>
      </c>
      <c r="OC37" s="297">
        <v>-19801008.419999998</v>
      </c>
      <c r="OD37" s="297">
        <v>-384052399.90999997</v>
      </c>
      <c r="OE37" s="297">
        <v>-137429061.90000001</v>
      </c>
      <c r="OF37" s="297">
        <v>-29187258.949999996</v>
      </c>
      <c r="OG37" s="297">
        <v>-112979839.71000001</v>
      </c>
      <c r="OH37" s="297">
        <v>-33812587.059999995</v>
      </c>
      <c r="OI37" s="297">
        <v>-33597499.989999995</v>
      </c>
      <c r="OJ37" s="297">
        <v>-91749222.829999998</v>
      </c>
      <c r="OK37" s="297">
        <v>-15397487.469999999</v>
      </c>
      <c r="OL37" s="297">
        <v>-41390936.410000004</v>
      </c>
      <c r="OM37" s="297">
        <v>-334235881.66000003</v>
      </c>
      <c r="ON37" s="297">
        <v>-95472988.670000017</v>
      </c>
      <c r="OO37" s="297">
        <v>-242981904.56999999</v>
      </c>
      <c r="OP37" s="297">
        <v>-44986492.290000007</v>
      </c>
      <c r="OQ37" s="297">
        <v>-51840235.170000002</v>
      </c>
      <c r="OR37" s="297">
        <v>-33272711.27</v>
      </c>
      <c r="OS37" s="297">
        <v>-158028902.82000002</v>
      </c>
      <c r="OT37" s="297">
        <v>-18045965.780000005</v>
      </c>
      <c r="OU37" s="297">
        <v>-18892421.210000001</v>
      </c>
      <c r="OV37" s="297">
        <v>-13303128.599999998</v>
      </c>
      <c r="OW37" s="297">
        <v>-19015159.980000004</v>
      </c>
      <c r="OX37" s="297">
        <v>-82231330.199999988</v>
      </c>
      <c r="OY37" s="297">
        <v>-16875638.969999999</v>
      </c>
      <c r="OZ37" s="297">
        <v>-10501474.879999999</v>
      </c>
      <c r="PA37" s="297">
        <v>-15163413.16</v>
      </c>
      <c r="PB37" s="297">
        <v>-245246142.67000002</v>
      </c>
      <c r="PC37" s="297">
        <v>-8433547.2300000004</v>
      </c>
      <c r="PD37" s="297">
        <v>-58280986.830000006</v>
      </c>
      <c r="PE37" s="297">
        <v>-10140429.140000001</v>
      </c>
      <c r="PF37" s="297">
        <v>-14126009.680000002</v>
      </c>
      <c r="PG37" s="297">
        <v>-42897236.140000001</v>
      </c>
      <c r="PH37" s="297">
        <v>-17617571.350000001</v>
      </c>
      <c r="PI37" s="297">
        <v>-17117404.850000001</v>
      </c>
      <c r="PJ37" s="297">
        <v>-23531739.41</v>
      </c>
      <c r="PK37" s="297">
        <v>-19642577.010000005</v>
      </c>
      <c r="PL37" s="297">
        <v>-14101493.819999998</v>
      </c>
      <c r="PM37" s="297">
        <v>-37502488.730000004</v>
      </c>
      <c r="PN37" s="297">
        <v>-15106046.490000002</v>
      </c>
      <c r="PO37" s="297">
        <v>-74292867.360000014</v>
      </c>
      <c r="PP37" s="297">
        <v>-11545850.900000002</v>
      </c>
      <c r="PQ37" s="297">
        <v>-11278519.119999999</v>
      </c>
      <c r="PR37" s="297">
        <v>-12471128.960000001</v>
      </c>
      <c r="PS37" s="297">
        <v>-7392356.1600000001</v>
      </c>
      <c r="PT37" s="297">
        <v>-813174653.00000012</v>
      </c>
      <c r="PU37" s="297">
        <v>-40773317.340000011</v>
      </c>
      <c r="PV37" s="297">
        <v>-20627658.720000003</v>
      </c>
      <c r="PW37" s="297">
        <v>-12280060.939999999</v>
      </c>
      <c r="PX37" s="297">
        <v>-188477201.03999996</v>
      </c>
      <c r="PY37" s="297">
        <v>-36069119.099999994</v>
      </c>
      <c r="PZ37" s="297">
        <v>-67913187.86999999</v>
      </c>
      <c r="QA37" s="297">
        <v>-16756298.369999999</v>
      </c>
      <c r="QB37" s="297">
        <v>-67233199.939999998</v>
      </c>
      <c r="QC37" s="297">
        <v>-8910221.4100000001</v>
      </c>
      <c r="QD37" s="297">
        <v>-56240259.410000004</v>
      </c>
      <c r="QE37" s="297">
        <v>-23806616.710000005</v>
      </c>
      <c r="QF37" s="297">
        <v>-11196297.52</v>
      </c>
      <c r="QG37" s="297">
        <v>-18252158.82</v>
      </c>
      <c r="QH37" s="297">
        <v>-41637012.020000011</v>
      </c>
      <c r="QI37" s="297">
        <v>-17818082.199999999</v>
      </c>
      <c r="QJ37" s="297">
        <v>-27213203.489999991</v>
      </c>
      <c r="QK37" s="297">
        <v>-24138568.659999996</v>
      </c>
      <c r="QL37" s="297">
        <v>-17767890.029999997</v>
      </c>
      <c r="QM37" s="297">
        <v>-69224636.499999985</v>
      </c>
      <c r="QN37" s="297">
        <v>-71222835.469999999</v>
      </c>
      <c r="QO37" s="297">
        <v>-16240139.650000004</v>
      </c>
      <c r="QP37" s="297">
        <v>-5060823.1000000006</v>
      </c>
      <c r="QQ37" s="297">
        <v>-10378642.880000001</v>
      </c>
      <c r="QR37" s="297">
        <v>-4597725.0200000005</v>
      </c>
      <c r="QS37" s="297">
        <v>-9616721.0000000019</v>
      </c>
      <c r="QT37" s="297">
        <v>-280970271.1099999</v>
      </c>
      <c r="QU37" s="297">
        <v>-8634939.2300000004</v>
      </c>
      <c r="QV37" s="297">
        <v>-57249553.640000001</v>
      </c>
      <c r="QW37" s="297">
        <v>-6584276.4299999997</v>
      </c>
      <c r="QX37" s="297">
        <v>-13705827.66</v>
      </c>
      <c r="QY37" s="297">
        <v>-57257311.969999984</v>
      </c>
      <c r="QZ37" s="297">
        <v>-23815329.129999995</v>
      </c>
      <c r="RA37" s="297">
        <v>-39070443.420000002</v>
      </c>
      <c r="RB37" s="297">
        <v>-27724854.180000003</v>
      </c>
      <c r="RC37" s="297">
        <v>-24022595.389999997</v>
      </c>
      <c r="RD37" s="297">
        <v>-13752608.539999999</v>
      </c>
      <c r="RE37" s="297">
        <v>-4990650.8499999996</v>
      </c>
      <c r="RF37" s="297">
        <v>-12314215.570000002</v>
      </c>
      <c r="RG37" s="297">
        <v>-446869241.46999991</v>
      </c>
      <c r="RH37" s="297">
        <v>-81082568.639999986</v>
      </c>
      <c r="RI37" s="297">
        <v>-22115940.310000002</v>
      </c>
      <c r="RJ37" s="297">
        <v>-22406335.910000004</v>
      </c>
      <c r="RK37" s="297">
        <v>-35229340.389999993</v>
      </c>
      <c r="RL37" s="297">
        <v>-62038779.550000012</v>
      </c>
      <c r="RM37" s="297">
        <v>-117654512.02000001</v>
      </c>
      <c r="RN37" s="297">
        <v>-19037023.529999997</v>
      </c>
      <c r="RO37" s="297">
        <v>-20877004.219999999</v>
      </c>
      <c r="RP37" s="297">
        <v>-68484915.819999993</v>
      </c>
      <c r="RQ37" s="297">
        <v>-90568555.460000008</v>
      </c>
      <c r="RR37" s="297">
        <v>-26743875.220000003</v>
      </c>
      <c r="RS37" s="297">
        <v>-20742898.890000001</v>
      </c>
      <c r="RT37" s="297">
        <v>-32439249.469999999</v>
      </c>
      <c r="RU37" s="297">
        <v>-16333326.83</v>
      </c>
      <c r="RV37" s="297">
        <v>-17305910.780000001</v>
      </c>
      <c r="RW37" s="297">
        <v>-24626281.700000007</v>
      </c>
      <c r="RX37" s="297">
        <v>-17317339.16</v>
      </c>
      <c r="RY37" s="297">
        <v>-11103246.159999998</v>
      </c>
      <c r="RZ37" s="297">
        <v>-13978438.959999999</v>
      </c>
      <c r="SA37" s="297">
        <v>-194493504.03000003</v>
      </c>
      <c r="SB37" s="297">
        <v>-11675440.329999998</v>
      </c>
      <c r="SC37" s="297">
        <v>-18423586.389999997</v>
      </c>
      <c r="SD37" s="297">
        <v>-23575937.619999997</v>
      </c>
      <c r="SE37" s="297">
        <v>-12478192.219999999</v>
      </c>
      <c r="SF37" s="297">
        <v>-27398721.599999998</v>
      </c>
      <c r="SG37" s="297">
        <v>-28819297.07</v>
      </c>
      <c r="SH37" s="297">
        <v>-29625540.16</v>
      </c>
      <c r="SI37" s="297">
        <v>-19098938.419999998</v>
      </c>
      <c r="SJ37" s="297">
        <v>-13621060.100000001</v>
      </c>
      <c r="SK37" s="297">
        <v>-86238978.070000008</v>
      </c>
      <c r="SL37" s="297">
        <v>-7583787.5800000001</v>
      </c>
      <c r="SM37" s="297">
        <v>-105075280.19</v>
      </c>
      <c r="SN37" s="297">
        <v>-19744252.249999996</v>
      </c>
      <c r="SO37" s="297">
        <v>-28019270.739999998</v>
      </c>
      <c r="SP37" s="297">
        <v>-44452355.730000004</v>
      </c>
      <c r="SQ37" s="297">
        <v>-13911197.08</v>
      </c>
      <c r="SR37" s="297">
        <v>-8993334.1399999987</v>
      </c>
      <c r="SS37" s="297">
        <v>-21959722.470000003</v>
      </c>
      <c r="ST37" s="297">
        <v>-15734229.389999999</v>
      </c>
      <c r="SU37" s="297">
        <v>-287229472.67000002</v>
      </c>
      <c r="SV37" s="297">
        <v>-9887546.040000001</v>
      </c>
      <c r="SW37" s="297">
        <v>-22308143.559999999</v>
      </c>
      <c r="SX37" s="297">
        <v>-22179195.609999999</v>
      </c>
      <c r="SY37" s="297">
        <v>-4934518.78</v>
      </c>
      <c r="SZ37" s="297">
        <v>-6161390.1699999999</v>
      </c>
      <c r="TA37" s="297">
        <v>-4418789</v>
      </c>
      <c r="TB37" s="297">
        <v>-64660083.089999996</v>
      </c>
      <c r="TC37" s="297">
        <v>-13593458.98</v>
      </c>
      <c r="TD37" s="297">
        <v>-13541744.979999999</v>
      </c>
      <c r="TE37" s="297">
        <v>-11790626.349999998</v>
      </c>
      <c r="TF37" s="297">
        <v>-35341995.450000003</v>
      </c>
      <c r="TG37" s="297">
        <v>-9859121.4399999995</v>
      </c>
      <c r="TH37" s="297">
        <v>-9012525.5299999993</v>
      </c>
      <c r="TI37" s="297">
        <v>-637384252.69000006</v>
      </c>
      <c r="TJ37" s="297">
        <v>-17835267.560000006</v>
      </c>
      <c r="TK37" s="297">
        <v>-19753271.480000004</v>
      </c>
      <c r="TL37" s="297">
        <v>-68329937.090000004</v>
      </c>
      <c r="TM37" s="297">
        <v>-25252089.370000001</v>
      </c>
      <c r="TN37" s="297">
        <v>-10556358.299999999</v>
      </c>
      <c r="TO37" s="297">
        <v>-10524148.17</v>
      </c>
      <c r="TP37" s="297">
        <v>-72029371.12999998</v>
      </c>
      <c r="TQ37" s="297">
        <v>-14561884.32</v>
      </c>
      <c r="TR37" s="297">
        <v>-35971791.989999995</v>
      </c>
      <c r="TS37" s="297">
        <v>-37480071.909999996</v>
      </c>
      <c r="TT37" s="297">
        <v>-15604717.470000001</v>
      </c>
      <c r="TU37" s="297">
        <v>-10381459.27</v>
      </c>
      <c r="TV37" s="297">
        <v>-20341833</v>
      </c>
      <c r="TW37" s="297">
        <v>-26302540.040000003</v>
      </c>
      <c r="TX37" s="297">
        <v>-7164548.3099999996</v>
      </c>
      <c r="TY37" s="297">
        <v>-110646491.16999999</v>
      </c>
      <c r="TZ37" s="297">
        <v>-6665999.71</v>
      </c>
      <c r="UA37" s="297">
        <v>-150895276.86000001</v>
      </c>
      <c r="UB37" s="297">
        <v>-63073772.599999994</v>
      </c>
      <c r="UC37" s="297">
        <v>-28027773.669999998</v>
      </c>
      <c r="UD37" s="297">
        <v>-21774467.34</v>
      </c>
      <c r="UE37" s="297">
        <v>-264802083.41</v>
      </c>
      <c r="UF37" s="297">
        <v>-12191640.579999998</v>
      </c>
      <c r="UG37" s="297">
        <v>-15259016.200000001</v>
      </c>
      <c r="UH37" s="297">
        <v>-28164130.59</v>
      </c>
      <c r="UI37" s="297">
        <v>-17642622.890000004</v>
      </c>
      <c r="UJ37" s="297">
        <v>-159812939.45000008</v>
      </c>
      <c r="UK37" s="297">
        <v>-49867044.380000003</v>
      </c>
      <c r="UL37" s="297">
        <v>-34922094.93</v>
      </c>
      <c r="UM37" s="297">
        <v>-50452872.710000001</v>
      </c>
      <c r="UN37" s="297">
        <v>-29709742.119999994</v>
      </c>
      <c r="UO37" s="297">
        <v>-30752904.629999995</v>
      </c>
      <c r="UP37" s="297">
        <v>-609573244.08999991</v>
      </c>
      <c r="UQ37" s="297">
        <v>-40643894.829999991</v>
      </c>
      <c r="UR37" s="297">
        <v>-29765191.170000002</v>
      </c>
      <c r="US37" s="297">
        <v>-176959124.31999993</v>
      </c>
      <c r="UT37" s="297">
        <v>-9539903.8999999985</v>
      </c>
      <c r="UU37" s="297">
        <v>-24668699.350000001</v>
      </c>
      <c r="UV37" s="297">
        <v>-92681483.609999985</v>
      </c>
      <c r="UW37" s="297">
        <v>-14577206.149999999</v>
      </c>
      <c r="UX37" s="297">
        <v>-21632345.940000001</v>
      </c>
      <c r="UY37" s="297">
        <v>-22203314.719999999</v>
      </c>
      <c r="UZ37" s="297">
        <v>-36469244.669999994</v>
      </c>
      <c r="VA37" s="297">
        <v>-71535339.219999999</v>
      </c>
      <c r="VB37" s="297">
        <v>-33399706.91</v>
      </c>
      <c r="VC37" s="297">
        <v>-38537159.830000006</v>
      </c>
      <c r="VD37" s="297">
        <v>-22796347.119999997</v>
      </c>
      <c r="VE37" s="297">
        <v>-25198455.190000005</v>
      </c>
      <c r="VF37" s="297">
        <v>-24980341.150000002</v>
      </c>
      <c r="VG37" s="297">
        <v>-16649795.749999998</v>
      </c>
      <c r="VH37" s="297">
        <v>-79052455.689999998</v>
      </c>
      <c r="VI37" s="297">
        <v>-17621804.050000001</v>
      </c>
      <c r="VJ37" s="297">
        <v>-10372051.76</v>
      </c>
      <c r="VK37" s="297">
        <v>-7861752.6100000003</v>
      </c>
      <c r="VL37" s="297">
        <v>-410353791.69000006</v>
      </c>
      <c r="VM37" s="297">
        <v>-22694445.990000002</v>
      </c>
      <c r="VN37" s="297">
        <v>-29592864.620000001</v>
      </c>
      <c r="VO37" s="297">
        <v>-52587178.38000001</v>
      </c>
      <c r="VP37" s="297">
        <v>-69804342.579999998</v>
      </c>
      <c r="VQ37" s="297">
        <v>-49118378.120000005</v>
      </c>
      <c r="VR37" s="297">
        <v>-38573203.659999996</v>
      </c>
      <c r="VS37" s="297">
        <v>-9678248.620000001</v>
      </c>
      <c r="VT37" s="297">
        <v>-26006302.130000003</v>
      </c>
      <c r="VU37" s="297">
        <v>-147825803.91</v>
      </c>
      <c r="VV37" s="297">
        <v>-15457788.440000001</v>
      </c>
      <c r="VW37" s="297">
        <v>-39805712.900000006</v>
      </c>
      <c r="VX37" s="297">
        <v>-27963036.889999997</v>
      </c>
      <c r="VY37" s="297">
        <v>-5919237.9499999993</v>
      </c>
      <c r="VZ37" s="297">
        <v>-12651382.390000001</v>
      </c>
      <c r="WA37" s="297">
        <v>-660295536.93000007</v>
      </c>
      <c r="WB37" s="297">
        <v>-30531040.410000004</v>
      </c>
      <c r="WC37" s="297">
        <v>-18416249.120000001</v>
      </c>
      <c r="WD37" s="297">
        <v>-15430389.650000002</v>
      </c>
      <c r="WE37" s="297">
        <v>-9804359.1199999992</v>
      </c>
      <c r="WF37" s="297">
        <v>-27051026.170000006</v>
      </c>
      <c r="WG37" s="297">
        <v>-48790881.199999996</v>
      </c>
      <c r="WH37" s="297">
        <v>-32192836.740000002</v>
      </c>
      <c r="WI37" s="297">
        <v>-21454792.109999996</v>
      </c>
      <c r="WJ37" s="297">
        <v>-50807550.720000014</v>
      </c>
      <c r="WK37" s="297">
        <v>-13813670.359999999</v>
      </c>
      <c r="WL37" s="297">
        <v>-58151060.440000005</v>
      </c>
      <c r="WM37" s="297">
        <v>-15801176.029999999</v>
      </c>
      <c r="WN37" s="297">
        <v>-56047043.240000017</v>
      </c>
      <c r="WO37" s="297">
        <v>-71937241.829999998</v>
      </c>
      <c r="WP37" s="297">
        <v>-16772094.76</v>
      </c>
      <c r="WQ37" s="297">
        <v>-27228886.760000002</v>
      </c>
      <c r="WR37" s="297">
        <v>-32200653.210000001</v>
      </c>
      <c r="WS37" s="297">
        <v>-10024725.820000002</v>
      </c>
      <c r="WT37" s="297">
        <v>-42327427.709999986</v>
      </c>
      <c r="WU37" s="297">
        <v>-259839342.38999996</v>
      </c>
      <c r="WV37" s="297">
        <v>-29597323.689999994</v>
      </c>
      <c r="WW37" s="297">
        <v>-21120914.510000005</v>
      </c>
      <c r="WX37" s="297">
        <v>-14456742.1</v>
      </c>
      <c r="WY37" s="297">
        <v>-13515079.720000004</v>
      </c>
      <c r="WZ37" s="297">
        <v>-19266040.789999999</v>
      </c>
      <c r="XA37" s="297">
        <v>-8666091.3899999987</v>
      </c>
      <c r="XB37" s="297">
        <v>-15717474.100000001</v>
      </c>
      <c r="XC37" s="297">
        <v>-100838179.59999998</v>
      </c>
      <c r="XD37" s="297">
        <v>-14851754.239999998</v>
      </c>
      <c r="XE37" s="297">
        <v>-7387322.2700000014</v>
      </c>
      <c r="XF37" s="297">
        <v>-7591449.2999999998</v>
      </c>
      <c r="XG37" s="297">
        <v>-16917163.919999998</v>
      </c>
      <c r="XH37" s="297">
        <v>-249461725.60999998</v>
      </c>
      <c r="XI37" s="297">
        <v>-35796780.629999995</v>
      </c>
      <c r="XJ37" s="297">
        <v>-42044721.530000001</v>
      </c>
      <c r="XK37" s="297">
        <v>-166207825.80000004</v>
      </c>
      <c r="XL37" s="297">
        <v>-19362225.930000003</v>
      </c>
      <c r="XM37" s="297">
        <v>-19774057.560000002</v>
      </c>
      <c r="XN37" s="297">
        <v>-72835714.370000005</v>
      </c>
      <c r="XO37" s="297">
        <v>-21734092.149999999</v>
      </c>
      <c r="XP37" s="297">
        <v>-22802899.849999998</v>
      </c>
      <c r="XQ37" s="297">
        <v>-65753465.729999997</v>
      </c>
      <c r="XR37" s="297">
        <v>-58267874.670000009</v>
      </c>
      <c r="XS37" s="297">
        <v>-19387860.27</v>
      </c>
      <c r="XT37" s="297">
        <v>-17929475.700000007</v>
      </c>
      <c r="XU37" s="297">
        <v>-13188004.6</v>
      </c>
      <c r="XV37" s="297">
        <v>-15694948.310000002</v>
      </c>
      <c r="XW37" s="297">
        <v>-14605917.449999999</v>
      </c>
      <c r="XX37" s="297">
        <v>-9265630.0900000017</v>
      </c>
      <c r="XY37" s="297">
        <v>-17832374.779999997</v>
      </c>
      <c r="XZ37" s="297">
        <v>-10139317.49</v>
      </c>
      <c r="YA37" s="297">
        <v>-8160013.919999999</v>
      </c>
      <c r="YB37" s="297">
        <v>-10887708.33</v>
      </c>
      <c r="YC37" s="297">
        <v>-16296628.699999999</v>
      </c>
      <c r="YD37" s="297">
        <v>-16240186.5</v>
      </c>
      <c r="YE37" s="297">
        <v>-344285190.17999995</v>
      </c>
      <c r="YF37" s="297">
        <v>-23126497.079999994</v>
      </c>
      <c r="YG37" s="297">
        <v>-53167180.479999997</v>
      </c>
      <c r="YH37" s="297">
        <v>-12112039.92</v>
      </c>
      <c r="YI37" s="297">
        <v>-100503068.73999999</v>
      </c>
      <c r="YJ37" s="297">
        <v>-16188405.910000002</v>
      </c>
      <c r="YK37" s="297">
        <v>-48508039.309999987</v>
      </c>
      <c r="YL37" s="297">
        <v>-8768460.1999999993</v>
      </c>
      <c r="YM37" s="297">
        <v>-118585345.02</v>
      </c>
      <c r="YN37" s="297">
        <v>-52471152.359999999</v>
      </c>
      <c r="YO37" s="297">
        <v>-15671751.580000002</v>
      </c>
      <c r="YP37" s="297">
        <v>-13928593.07</v>
      </c>
      <c r="YQ37" s="297">
        <v>-24588834.670000002</v>
      </c>
      <c r="YR37" s="297">
        <v>-7788313.1400000006</v>
      </c>
      <c r="YS37" s="297">
        <v>-10191592.299999999</v>
      </c>
      <c r="YT37" s="297">
        <v>-24448834.800000001</v>
      </c>
      <c r="YU37" s="297">
        <v>-8416008.5099999998</v>
      </c>
      <c r="YV37" s="297">
        <v>-135523880.00999999</v>
      </c>
      <c r="YW37" s="297">
        <v>-18216867.180000003</v>
      </c>
      <c r="YX37" s="297">
        <v>-10597953.75</v>
      </c>
      <c r="YY37" s="297">
        <v>-9787653.2899999991</v>
      </c>
      <c r="YZ37" s="297">
        <v>-13804559.250000002</v>
      </c>
      <c r="ZA37" s="297">
        <v>-11501631.930000002</v>
      </c>
      <c r="ZB37" s="297">
        <v>-6117536.2299999995</v>
      </c>
      <c r="ZC37" s="297">
        <v>-157376042.50000003</v>
      </c>
      <c r="ZD37" s="297">
        <v>-6609551.3399999999</v>
      </c>
      <c r="ZE37" s="297">
        <v>-17093590.219999999</v>
      </c>
      <c r="ZF37" s="297">
        <v>-15841777.660000002</v>
      </c>
      <c r="ZG37" s="297">
        <v>-12420844.08</v>
      </c>
      <c r="ZH37" s="297">
        <v>-10164094.390000001</v>
      </c>
      <c r="ZI37" s="297">
        <v>-17548397.629999999</v>
      </c>
      <c r="ZJ37" s="297">
        <v>-9835758.75</v>
      </c>
      <c r="ZK37" s="297">
        <v>-75640222.840000004</v>
      </c>
      <c r="ZL37" s="297">
        <v>-423775096.3299998</v>
      </c>
      <c r="ZM37" s="297">
        <v>-12612464.26</v>
      </c>
      <c r="ZN37" s="297">
        <v>-37254017.530000001</v>
      </c>
      <c r="ZO37" s="297">
        <v>-81870462.960000023</v>
      </c>
      <c r="ZP37" s="297">
        <v>-44395214.389999993</v>
      </c>
      <c r="ZQ37" s="297">
        <v>-14314478.34</v>
      </c>
      <c r="ZR37" s="297">
        <v>-23521261.050000001</v>
      </c>
      <c r="ZS37" s="297">
        <v>-41617835.159999996</v>
      </c>
      <c r="ZT37" s="297">
        <v>-30616724.109999999</v>
      </c>
      <c r="ZU37" s="297">
        <v>-66942879.620000012</v>
      </c>
      <c r="ZV37" s="297">
        <v>-7510519.7999999989</v>
      </c>
      <c r="ZW37" s="297">
        <v>-22850932.780000001</v>
      </c>
      <c r="ZX37" s="297">
        <v>-13288533.510000002</v>
      </c>
      <c r="ZY37" s="297">
        <v>-33538396.43</v>
      </c>
      <c r="ZZ37" s="297">
        <v>-13496824.949999999</v>
      </c>
      <c r="AAA37" s="297">
        <v>-15962702.879999999</v>
      </c>
      <c r="AAB37" s="297">
        <v>-15953035.479999999</v>
      </c>
      <c r="AAC37" s="297">
        <v>-7646778.1400000006</v>
      </c>
      <c r="AAD37" s="297">
        <v>-29769940.720000003</v>
      </c>
      <c r="AAE37" s="297">
        <v>-11064352.949999999</v>
      </c>
      <c r="AAF37" s="297">
        <v>-6749544.2699999996</v>
      </c>
      <c r="AAG37" s="297">
        <v>-10665868.9</v>
      </c>
      <c r="AAH37" s="297">
        <v>-111723343.34</v>
      </c>
      <c r="AAI37" s="297">
        <v>-18007452.780000001</v>
      </c>
      <c r="AAJ37" s="297">
        <v>-23851049.789999995</v>
      </c>
      <c r="AAK37" s="297">
        <v>-17633600.830000002</v>
      </c>
      <c r="AAL37" s="297">
        <v>-9907728.4800000004</v>
      </c>
      <c r="AAM37" s="297">
        <v>-35104109.310000002</v>
      </c>
      <c r="AAN37" s="297">
        <v>-5489466.5300000003</v>
      </c>
      <c r="AAO37" s="297">
        <v>-942139662.49000001</v>
      </c>
      <c r="AAP37" s="297">
        <v>-34089773.120000005</v>
      </c>
      <c r="AAQ37" s="297">
        <v>-22670680.469999999</v>
      </c>
      <c r="AAR37" s="297">
        <v>-46302229.670000002</v>
      </c>
      <c r="AAS37" s="297">
        <v>-57538152.25</v>
      </c>
      <c r="AAT37" s="297">
        <v>-11726616.26</v>
      </c>
      <c r="AAU37" s="297">
        <v>-22464510.499999996</v>
      </c>
      <c r="AAV37" s="297">
        <v>-36983055.75999999</v>
      </c>
      <c r="AAW37" s="297">
        <v>-120019014.93000001</v>
      </c>
      <c r="AAX37" s="297">
        <v>-26345480.130000003</v>
      </c>
      <c r="AAY37" s="297">
        <v>-41877886.369999997</v>
      </c>
      <c r="AAZ37" s="297">
        <v>-193445142.09000003</v>
      </c>
      <c r="ABA37" s="297">
        <v>-48784685.780000001</v>
      </c>
      <c r="ABB37" s="297">
        <v>-17096705.370000001</v>
      </c>
      <c r="ABC37" s="297">
        <v>-27419754.309999995</v>
      </c>
      <c r="ABD37" s="297">
        <v>-23709104.089999996</v>
      </c>
      <c r="ABE37" s="297">
        <v>-8005117.1399999987</v>
      </c>
      <c r="ABF37" s="297">
        <v>-15355260.34</v>
      </c>
      <c r="ABG37" s="297">
        <v>-17196626.23</v>
      </c>
      <c r="ABH37" s="297">
        <v>-145779413.98000005</v>
      </c>
      <c r="ABI37" s="297">
        <v>-134564420.19</v>
      </c>
      <c r="ABJ37" s="297">
        <v>-23769586.100000001</v>
      </c>
      <c r="ABK37" s="297">
        <v>-13312373.9</v>
      </c>
      <c r="ABL37" s="297">
        <v>-20265937.130000003</v>
      </c>
      <c r="ABM37" s="297">
        <v>-9314983.6600000001</v>
      </c>
      <c r="ABN37" s="297">
        <v>-11423993.65</v>
      </c>
      <c r="ABO37" s="297">
        <v>-219725166.36000001</v>
      </c>
      <c r="ABP37" s="297">
        <v>-17766596.760000002</v>
      </c>
      <c r="ABQ37" s="297">
        <v>-25193201.370000001</v>
      </c>
      <c r="ABR37" s="297">
        <v>-36915630.669999994</v>
      </c>
      <c r="ABS37" s="297">
        <v>-32202067.75</v>
      </c>
      <c r="ABT37" s="297">
        <v>-16282565.32</v>
      </c>
      <c r="ABU37" s="297">
        <v>-10532900.280000001</v>
      </c>
      <c r="ABV37" s="297">
        <v>-17254365.449999999</v>
      </c>
      <c r="ABW37" s="297">
        <v>-1819708.9200000002</v>
      </c>
      <c r="ABX37" s="297">
        <v>-502683075.15000004</v>
      </c>
      <c r="ABY37" s="297">
        <v>-16004399.92</v>
      </c>
      <c r="ABZ37" s="297">
        <v>-25067373.959999997</v>
      </c>
      <c r="ACA37" s="297">
        <v>-9849288.9699999988</v>
      </c>
      <c r="ACB37" s="297">
        <v>-16858095.18</v>
      </c>
      <c r="ACC37" s="297">
        <v>-126091847.48999998</v>
      </c>
      <c r="ACD37" s="297">
        <v>-5334582.32</v>
      </c>
      <c r="ACE37" s="297">
        <v>-12747511.839999998</v>
      </c>
      <c r="ACF37" s="297">
        <v>-14859851.669999998</v>
      </c>
      <c r="ACG37" s="297">
        <v>-31540557.169999998</v>
      </c>
      <c r="ACH37" s="297">
        <v>-21637979.660000004</v>
      </c>
      <c r="ACI37" s="297">
        <v>-316455432.66000003</v>
      </c>
      <c r="ACJ37" s="297">
        <v>-15882743.43</v>
      </c>
      <c r="ACK37" s="297">
        <v>-28749665.289999995</v>
      </c>
      <c r="ACL37" s="297">
        <v>-49503996.190000005</v>
      </c>
      <c r="ACM37" s="297">
        <v>-12978116.689999999</v>
      </c>
      <c r="ACN37" s="297">
        <v>-51847501.760000005</v>
      </c>
      <c r="ACO37" s="297">
        <v>-18557836.470000003</v>
      </c>
      <c r="ACP37" s="297">
        <v>-160561851.08999997</v>
      </c>
      <c r="ACQ37" s="297">
        <v>-166795267.06000003</v>
      </c>
      <c r="ACR37" s="297">
        <v>-31021808.23</v>
      </c>
      <c r="ACS37" s="297">
        <v>-57224960.130000003</v>
      </c>
      <c r="ACT37" s="297">
        <v>-46548532.870000005</v>
      </c>
      <c r="ACU37" s="297">
        <v>-28862572.110000003</v>
      </c>
      <c r="ACV37" s="297">
        <v>-105394284.53</v>
      </c>
      <c r="ACW37" s="297">
        <v>-23725454.27</v>
      </c>
      <c r="ACX37" s="297">
        <v>-18972581.91</v>
      </c>
      <c r="ACY37" s="297">
        <v>-24923081.140000001</v>
      </c>
      <c r="ACZ37" s="297">
        <v>-21088335.309999999</v>
      </c>
      <c r="ADA37" s="297">
        <v>-19213064.449999999</v>
      </c>
      <c r="ADB37" s="297">
        <v>-10505365.409999998</v>
      </c>
      <c r="ADC37" s="297">
        <v>-25200140.150000002</v>
      </c>
      <c r="ADD37" s="297">
        <v>-11333680.190000003</v>
      </c>
      <c r="ADE37" s="297">
        <v>-11462999.690000001</v>
      </c>
      <c r="ADF37" s="297">
        <v>-104654217.94000001</v>
      </c>
      <c r="ADG37" s="297">
        <v>-59647117.279999986</v>
      </c>
      <c r="ADH37" s="297">
        <v>-4916717.6500000013</v>
      </c>
      <c r="ADI37" s="297">
        <v>-11786602.84</v>
      </c>
      <c r="ADJ37" s="297">
        <v>-31562618.920000002</v>
      </c>
      <c r="ADK37" s="297">
        <v>-14517305.220000001</v>
      </c>
      <c r="ADL37" s="297">
        <v>-19930830.899999999</v>
      </c>
      <c r="ADM37" s="297">
        <v>-18004936.539999999</v>
      </c>
      <c r="ADN37" s="297">
        <v>-33928301</v>
      </c>
      <c r="ADO37" s="297">
        <v>-551650207.38000011</v>
      </c>
      <c r="ADP37" s="297">
        <v>-79660705.200000003</v>
      </c>
      <c r="ADQ37" s="297">
        <v>-44645834.680000007</v>
      </c>
      <c r="ADR37" s="297">
        <v>-4460287.2300000004</v>
      </c>
      <c r="ADS37" s="297">
        <v>-161131792.48999998</v>
      </c>
      <c r="ADT37" s="297">
        <v>-7172994.6299999999</v>
      </c>
      <c r="ADU37" s="297">
        <v>-21629823.899999999</v>
      </c>
      <c r="ADV37" s="297">
        <v>-18926752.16</v>
      </c>
      <c r="ADW37" s="297">
        <v>-8276595.3300000001</v>
      </c>
      <c r="ADX37" s="297">
        <v>-5822981.040000001</v>
      </c>
      <c r="ADY37" s="297">
        <v>-616613811.97000003</v>
      </c>
      <c r="ADZ37" s="297">
        <v>-162250085.32999998</v>
      </c>
      <c r="AEA37" s="297">
        <v>-101837250.94999999</v>
      </c>
      <c r="AEB37" s="297">
        <v>-35848188.780000001</v>
      </c>
      <c r="AEC37" s="297">
        <v>-19712271</v>
      </c>
      <c r="AED37" s="297">
        <v>-47358698.759999998</v>
      </c>
      <c r="AEE37" s="297">
        <v>-33465348.029999997</v>
      </c>
      <c r="AEF37" s="297">
        <v>-23740596.610000003</v>
      </c>
      <c r="AEG37" s="297">
        <v>-14997730.100000001</v>
      </c>
      <c r="AEH37" s="297">
        <v>-14263362.280000003</v>
      </c>
      <c r="AEI37" s="297">
        <v>-39308561.959999993</v>
      </c>
      <c r="AEJ37" s="297">
        <v>-18346541.929999992</v>
      </c>
      <c r="AEK37" s="297">
        <v>-11346607.319999998</v>
      </c>
      <c r="AEL37" s="297">
        <v>-23904329.649999999</v>
      </c>
      <c r="AEM37" s="297">
        <v>-32987971.289999999</v>
      </c>
      <c r="AEN37" s="297">
        <v>-33728495.469999991</v>
      </c>
      <c r="AEO37" s="297">
        <v>-8384319.4699999997</v>
      </c>
      <c r="AEP37" s="297">
        <v>-76409583.899999991</v>
      </c>
      <c r="AEQ37" s="297">
        <v>-6396714.9800000004</v>
      </c>
      <c r="AER37" s="297">
        <v>-61544051.82</v>
      </c>
      <c r="AES37" s="297">
        <v>-252607591.70000014</v>
      </c>
      <c r="AET37" s="297">
        <v>-42987756.829999991</v>
      </c>
      <c r="AEU37" s="297">
        <v>-25464716.950000003</v>
      </c>
      <c r="AEV37" s="297">
        <v>-31574799.5</v>
      </c>
      <c r="AEW37" s="297">
        <v>-16465332.290000001</v>
      </c>
      <c r="AEX37" s="297">
        <v>-82269201.289999977</v>
      </c>
      <c r="AEY37" s="297">
        <v>-29588446.219999999</v>
      </c>
      <c r="AEZ37" s="297">
        <v>-32027676.359999996</v>
      </c>
      <c r="AFA37" s="297">
        <v>-26954943.710000001</v>
      </c>
      <c r="AFB37" s="297">
        <v>-12458084.330000002</v>
      </c>
      <c r="AFC37" s="297">
        <v>-262821302.67000002</v>
      </c>
      <c r="AFD37" s="297">
        <v>-45334700.380000003</v>
      </c>
      <c r="AFE37" s="297">
        <v>-32245127.109999999</v>
      </c>
      <c r="AFF37" s="297">
        <v>-20689794.810000002</v>
      </c>
      <c r="AFG37" s="297">
        <v>-34869721.810000002</v>
      </c>
      <c r="AFH37" s="297">
        <v>-28454241.189999998</v>
      </c>
      <c r="AFI37" s="297">
        <v>-20864379.68</v>
      </c>
      <c r="AFJ37" s="297">
        <v>-20806892.25</v>
      </c>
      <c r="AFK37" s="297">
        <v>-12652751.529999999</v>
      </c>
      <c r="AFL37" s="297">
        <v>-29458553.349999998</v>
      </c>
      <c r="AFM37" s="297">
        <v>-16985275.5</v>
      </c>
      <c r="AFN37" s="297">
        <v>-14573696.77</v>
      </c>
      <c r="AFO37" s="297">
        <v>-31158308.130000003</v>
      </c>
      <c r="AFP37" s="297">
        <v>-244660853.61000001</v>
      </c>
      <c r="AFQ37" s="297">
        <v>-51028750.299999997</v>
      </c>
      <c r="AFR37" s="297">
        <v>-43752310.200000003</v>
      </c>
      <c r="AFS37" s="297">
        <v>-26998544.340000011</v>
      </c>
      <c r="AFT37" s="297">
        <v>-30489036.130000003</v>
      </c>
      <c r="AFU37" s="297">
        <v>-30072269.010000002</v>
      </c>
      <c r="AFV37" s="297">
        <v>-12037456.77</v>
      </c>
      <c r="AFW37" s="297">
        <v>-42948690.689999998</v>
      </c>
      <c r="AFX37" s="297">
        <v>-54816104.559999995</v>
      </c>
      <c r="AFY37" s="297">
        <v>-15808457.859999999</v>
      </c>
      <c r="AFZ37" s="297">
        <v>-66160207.340000004</v>
      </c>
      <c r="AGA37" s="297">
        <v>-16319193.27</v>
      </c>
      <c r="AGB37" s="297">
        <v>-169170972.56</v>
      </c>
      <c r="AGC37" s="297">
        <v>-21112217.43</v>
      </c>
      <c r="AGD37" s="297">
        <v>-18269268.709999997</v>
      </c>
      <c r="AGE37" s="297">
        <v>-18713248.59</v>
      </c>
      <c r="AGF37" s="297">
        <v>-46052903.740000017</v>
      </c>
      <c r="AGG37" s="297">
        <v>-24527923.07</v>
      </c>
      <c r="AGH37" s="297">
        <v>-9952895.4900000002</v>
      </c>
      <c r="AGI37" s="297">
        <v>-12799039.82</v>
      </c>
      <c r="AGJ37" s="297">
        <v>-9196058.2300000004</v>
      </c>
      <c r="AGK37" s="297">
        <v>-15417004.770000001</v>
      </c>
      <c r="AGL37" s="297">
        <v>-16403896.550000001</v>
      </c>
      <c r="AGM37" s="297">
        <v>-157026519.04999998</v>
      </c>
      <c r="AGN37" s="297">
        <v>-49052631.439999998</v>
      </c>
      <c r="AGO37" s="297">
        <v>-31051752.860000007</v>
      </c>
      <c r="AGP37" s="297">
        <v>-11105093.289999997</v>
      </c>
      <c r="AGQ37" s="297">
        <v>-37281762.31000001</v>
      </c>
      <c r="AGR37" s="297">
        <v>-38166314.060000002</v>
      </c>
      <c r="AGS37" s="297">
        <v>-19089478.829999998</v>
      </c>
      <c r="AGT37" s="297">
        <v>-18431512.140000001</v>
      </c>
      <c r="AGU37" s="297">
        <v>-475279952.24000001</v>
      </c>
      <c r="AGV37" s="297">
        <v>-511950808.74000001</v>
      </c>
      <c r="AGW37" s="297">
        <v>-25758016.120000008</v>
      </c>
      <c r="AGX37" s="297">
        <v>-36824491.860000007</v>
      </c>
      <c r="AGY37" s="297">
        <v>-70847197.039999992</v>
      </c>
      <c r="AGZ37" s="297">
        <v>-14349630.410000002</v>
      </c>
      <c r="AHA37" s="297">
        <v>-23882535.699999999</v>
      </c>
      <c r="AHB37" s="297">
        <v>-30443827.460000001</v>
      </c>
      <c r="AHC37" s="297">
        <v>-7321030.2700000005</v>
      </c>
      <c r="AHD37" s="297">
        <v>-45661781.759999998</v>
      </c>
      <c r="AHE37" s="297">
        <v>-45243332.380000003</v>
      </c>
      <c r="AHF37" s="297">
        <v>-21700216.870000001</v>
      </c>
      <c r="AHG37" s="297">
        <v>-12754733.34</v>
      </c>
      <c r="AHH37" s="297">
        <v>-25303281.82</v>
      </c>
      <c r="AHI37" s="297">
        <v>-9948465.1699999981</v>
      </c>
      <c r="AHJ37" s="297">
        <v>-11160880.219999999</v>
      </c>
      <c r="AHK37" s="297">
        <v>-18328081.489999998</v>
      </c>
      <c r="AHL37" s="297">
        <v>-165958521.68000001</v>
      </c>
      <c r="AHM37" s="297">
        <v>-10276109.899999999</v>
      </c>
      <c r="AHN37" s="297">
        <v>-12835276.609999999</v>
      </c>
      <c r="AHO37" s="297">
        <v>-12864904.66</v>
      </c>
      <c r="AHP37" s="297">
        <v>-24135164.989999998</v>
      </c>
      <c r="AHQ37" s="328">
        <v>-10418254.089999998</v>
      </c>
      <c r="AHR37" s="329">
        <v>-19150849.91</v>
      </c>
      <c r="AHS37" s="328">
        <f t="shared" si="34"/>
        <v>-52112287585.731003</v>
      </c>
      <c r="AHT37" s="271" t="b">
        <f t="shared" si="1"/>
        <v>1</v>
      </c>
      <c r="AHU37" s="275" t="s">
        <v>649</v>
      </c>
    </row>
    <row r="38" spans="1:905" s="275" customFormat="1" ht="24" x14ac:dyDescent="0.8">
      <c r="A38" s="274"/>
      <c r="B38" s="274"/>
      <c r="C38" s="271"/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297"/>
      <c r="AK38" s="297"/>
      <c r="AL38" s="297"/>
      <c r="AM38" s="297"/>
      <c r="AN38" s="297"/>
      <c r="AO38" s="297"/>
      <c r="AP38" s="297"/>
      <c r="AQ38" s="297"/>
      <c r="AR38" s="297"/>
      <c r="AS38" s="297"/>
      <c r="AT38" s="297"/>
      <c r="AU38" s="297"/>
      <c r="AV38" s="297"/>
      <c r="AW38" s="297"/>
      <c r="AX38" s="297"/>
      <c r="AY38" s="297"/>
      <c r="AZ38" s="297"/>
      <c r="BA38" s="297"/>
      <c r="BB38" s="297"/>
      <c r="BC38" s="297"/>
      <c r="BD38" s="297"/>
      <c r="BE38" s="297"/>
      <c r="BF38" s="297"/>
      <c r="BG38" s="297"/>
      <c r="BH38" s="297"/>
      <c r="BI38" s="297"/>
      <c r="BJ38" s="297"/>
      <c r="BK38" s="297"/>
      <c r="BL38" s="297"/>
      <c r="BM38" s="297"/>
      <c r="BN38" s="297"/>
      <c r="BO38" s="297"/>
      <c r="BP38" s="297"/>
      <c r="BQ38" s="297"/>
      <c r="BR38" s="297"/>
      <c r="BS38" s="297"/>
      <c r="BT38" s="297"/>
      <c r="BU38" s="297"/>
      <c r="BV38" s="297"/>
      <c r="BW38" s="297"/>
      <c r="BX38" s="297"/>
      <c r="BY38" s="297"/>
      <c r="BZ38" s="297"/>
      <c r="CA38" s="297"/>
      <c r="CB38" s="297"/>
      <c r="CC38" s="297"/>
      <c r="CD38" s="297"/>
      <c r="CE38" s="297"/>
      <c r="CF38" s="297"/>
      <c r="CG38" s="297"/>
      <c r="CH38" s="297"/>
      <c r="CI38" s="297"/>
      <c r="CJ38" s="297"/>
      <c r="CK38" s="297"/>
      <c r="CL38" s="297"/>
      <c r="CM38" s="297"/>
      <c r="CN38" s="297"/>
      <c r="CO38" s="297"/>
      <c r="CP38" s="297"/>
      <c r="CQ38" s="297"/>
      <c r="CR38" s="297"/>
      <c r="CS38" s="297"/>
      <c r="CT38" s="297"/>
      <c r="CU38" s="297"/>
      <c r="CV38" s="297"/>
      <c r="CW38" s="297"/>
      <c r="CX38" s="297"/>
      <c r="CY38" s="297"/>
      <c r="CZ38" s="297"/>
      <c r="DA38" s="297"/>
      <c r="DB38" s="297"/>
      <c r="DC38" s="297"/>
      <c r="DD38" s="297"/>
      <c r="DE38" s="297"/>
      <c r="DF38" s="297"/>
      <c r="DG38" s="297"/>
      <c r="DH38" s="297"/>
      <c r="DI38" s="297"/>
      <c r="DJ38" s="297"/>
      <c r="DK38" s="297"/>
      <c r="DL38" s="297"/>
      <c r="DM38" s="297"/>
      <c r="DN38" s="297"/>
      <c r="DO38" s="297"/>
      <c r="DP38" s="297"/>
      <c r="DQ38" s="297"/>
      <c r="DR38" s="297"/>
      <c r="DS38" s="297"/>
      <c r="DT38" s="297"/>
      <c r="DU38" s="297"/>
      <c r="DV38" s="297"/>
      <c r="DW38" s="297"/>
      <c r="DX38" s="297"/>
      <c r="DY38" s="297"/>
      <c r="DZ38" s="297"/>
      <c r="EA38" s="297"/>
      <c r="EB38" s="297"/>
      <c r="EC38" s="297"/>
      <c r="ED38" s="297"/>
      <c r="EE38" s="297"/>
      <c r="EF38" s="297"/>
      <c r="EG38" s="297"/>
      <c r="EH38" s="297"/>
      <c r="EI38" s="297"/>
      <c r="EJ38" s="297"/>
      <c r="EK38" s="297"/>
      <c r="EL38" s="297"/>
      <c r="EM38" s="297"/>
      <c r="EN38" s="297"/>
      <c r="EO38" s="297"/>
      <c r="EP38" s="297"/>
      <c r="EQ38" s="297"/>
      <c r="ER38" s="297"/>
      <c r="ES38" s="297"/>
      <c r="ET38" s="297"/>
      <c r="EU38" s="297"/>
      <c r="EV38" s="297"/>
      <c r="EW38" s="297"/>
      <c r="EX38" s="297"/>
      <c r="EY38" s="297"/>
      <c r="EZ38" s="297"/>
      <c r="FA38" s="297"/>
      <c r="FB38" s="297"/>
      <c r="FC38" s="297"/>
      <c r="FD38" s="297"/>
      <c r="FE38" s="297"/>
      <c r="FF38" s="297"/>
      <c r="FG38" s="297"/>
      <c r="FH38" s="297"/>
      <c r="FI38" s="297"/>
      <c r="FJ38" s="297"/>
      <c r="FK38" s="297"/>
      <c r="FL38" s="297"/>
      <c r="FM38" s="297"/>
      <c r="FN38" s="297"/>
      <c r="FO38" s="297"/>
      <c r="FP38" s="297"/>
      <c r="FQ38" s="297"/>
      <c r="FR38" s="297"/>
      <c r="FS38" s="297"/>
      <c r="FT38" s="297"/>
      <c r="FU38" s="297"/>
      <c r="FV38" s="297"/>
      <c r="FW38" s="297"/>
      <c r="FX38" s="297"/>
      <c r="FY38" s="297"/>
      <c r="FZ38" s="297"/>
      <c r="GA38" s="297"/>
      <c r="GB38" s="297"/>
      <c r="GC38" s="297"/>
      <c r="GD38" s="297"/>
      <c r="GE38" s="297"/>
      <c r="GF38" s="297"/>
      <c r="GG38" s="297"/>
      <c r="GH38" s="297"/>
      <c r="GI38" s="297"/>
      <c r="GJ38" s="297"/>
      <c r="GK38" s="297"/>
      <c r="GL38" s="297"/>
      <c r="GM38" s="297"/>
      <c r="GN38" s="297"/>
      <c r="GO38" s="297"/>
      <c r="GP38" s="297"/>
      <c r="GQ38" s="297"/>
      <c r="GR38" s="297"/>
      <c r="GS38" s="297"/>
      <c r="GT38" s="297"/>
      <c r="GU38" s="297"/>
      <c r="GV38" s="297"/>
      <c r="GW38" s="297"/>
      <c r="GX38" s="297"/>
      <c r="GY38" s="297"/>
      <c r="GZ38" s="297"/>
      <c r="HA38" s="297"/>
      <c r="HB38" s="297"/>
      <c r="HC38" s="297"/>
      <c r="HD38" s="297"/>
      <c r="HE38" s="297"/>
      <c r="HF38" s="297"/>
      <c r="HG38" s="297"/>
      <c r="HH38" s="297"/>
      <c r="HI38" s="297"/>
      <c r="HJ38" s="297"/>
      <c r="HK38" s="297"/>
      <c r="HL38" s="297"/>
      <c r="HM38" s="297"/>
      <c r="HN38" s="297"/>
      <c r="HO38" s="297"/>
      <c r="HP38" s="297"/>
      <c r="HQ38" s="297"/>
      <c r="HR38" s="297"/>
      <c r="HS38" s="297"/>
      <c r="HT38" s="297"/>
      <c r="HU38" s="297"/>
      <c r="HV38" s="297"/>
      <c r="HW38" s="297"/>
      <c r="HX38" s="297"/>
      <c r="HY38" s="297"/>
      <c r="HZ38" s="297"/>
      <c r="IA38" s="297"/>
      <c r="IB38" s="297"/>
      <c r="IC38" s="297"/>
      <c r="ID38" s="297"/>
      <c r="IE38" s="297"/>
      <c r="IF38" s="297"/>
      <c r="IG38" s="297"/>
      <c r="IH38" s="297"/>
      <c r="II38" s="297"/>
      <c r="IJ38" s="297"/>
      <c r="IK38" s="297"/>
      <c r="IL38" s="297"/>
      <c r="IM38" s="297"/>
      <c r="IN38" s="297"/>
      <c r="IO38" s="297"/>
      <c r="IP38" s="297"/>
      <c r="IQ38" s="297"/>
      <c r="IR38" s="297"/>
      <c r="IS38" s="297"/>
      <c r="IT38" s="297"/>
      <c r="IU38" s="297"/>
      <c r="IV38" s="297"/>
      <c r="IW38" s="297"/>
      <c r="IX38" s="297"/>
      <c r="IY38" s="297"/>
      <c r="IZ38" s="297"/>
      <c r="JA38" s="297"/>
      <c r="JB38" s="297"/>
      <c r="JC38" s="297"/>
      <c r="JD38" s="297"/>
      <c r="JE38" s="297"/>
      <c r="JF38" s="297"/>
      <c r="JG38" s="297"/>
      <c r="JH38" s="297"/>
      <c r="JI38" s="297"/>
      <c r="JJ38" s="297"/>
      <c r="JK38" s="297"/>
      <c r="JL38" s="297"/>
      <c r="JM38" s="297"/>
      <c r="JN38" s="297"/>
      <c r="JO38" s="297"/>
      <c r="JP38" s="297"/>
      <c r="JQ38" s="297"/>
      <c r="JR38" s="297"/>
      <c r="JS38" s="297"/>
      <c r="JT38" s="297"/>
      <c r="JU38" s="297"/>
      <c r="JV38" s="297"/>
      <c r="JW38" s="297"/>
      <c r="JX38" s="297"/>
      <c r="JY38" s="297"/>
      <c r="JZ38" s="297"/>
      <c r="KA38" s="297"/>
      <c r="KB38" s="297"/>
      <c r="KC38" s="297"/>
      <c r="KD38" s="297"/>
      <c r="KE38" s="297"/>
      <c r="KF38" s="297"/>
      <c r="KG38" s="297"/>
      <c r="KH38" s="297"/>
      <c r="KI38" s="297"/>
      <c r="KJ38" s="297"/>
      <c r="KK38" s="297"/>
      <c r="KL38" s="297"/>
      <c r="KM38" s="297"/>
      <c r="KN38" s="297"/>
      <c r="KO38" s="297"/>
      <c r="KP38" s="297"/>
      <c r="KQ38" s="297"/>
      <c r="KR38" s="297"/>
      <c r="KS38" s="297"/>
      <c r="KT38" s="297"/>
      <c r="KU38" s="297"/>
      <c r="KV38" s="297"/>
      <c r="KW38" s="297"/>
      <c r="KX38" s="297"/>
      <c r="KY38" s="297"/>
      <c r="KZ38" s="297"/>
      <c r="LA38" s="297"/>
      <c r="LB38" s="297"/>
      <c r="LC38" s="297"/>
      <c r="LD38" s="297"/>
      <c r="LE38" s="297"/>
      <c r="LF38" s="297"/>
      <c r="LG38" s="297"/>
      <c r="LH38" s="297"/>
      <c r="LI38" s="297"/>
      <c r="LJ38" s="297"/>
      <c r="LK38" s="297"/>
      <c r="LL38" s="297"/>
      <c r="LM38" s="297"/>
      <c r="LN38" s="297"/>
      <c r="LO38" s="297"/>
      <c r="LP38" s="297"/>
      <c r="LQ38" s="297"/>
      <c r="LR38" s="297"/>
      <c r="LS38" s="297"/>
      <c r="LT38" s="297"/>
      <c r="LU38" s="297"/>
      <c r="LV38" s="297"/>
      <c r="LW38" s="297"/>
      <c r="LX38" s="297"/>
      <c r="LY38" s="297"/>
      <c r="LZ38" s="297"/>
      <c r="MA38" s="297"/>
      <c r="MB38" s="297"/>
      <c r="MC38" s="297"/>
      <c r="MD38" s="297"/>
      <c r="ME38" s="297"/>
      <c r="MF38" s="297"/>
      <c r="MG38" s="297"/>
      <c r="MH38" s="297"/>
      <c r="MI38" s="297"/>
      <c r="MJ38" s="297"/>
      <c r="MK38" s="297"/>
      <c r="ML38" s="297"/>
      <c r="MM38" s="297"/>
      <c r="MN38" s="297"/>
      <c r="MO38" s="297"/>
      <c r="MP38" s="297"/>
      <c r="MQ38" s="297"/>
      <c r="MR38" s="297"/>
      <c r="MS38" s="297"/>
      <c r="MT38" s="297"/>
      <c r="MU38" s="297"/>
      <c r="MV38" s="297"/>
      <c r="MW38" s="297"/>
      <c r="MX38" s="297"/>
      <c r="MY38" s="297"/>
      <c r="MZ38" s="297"/>
      <c r="NA38" s="297"/>
      <c r="NB38" s="297"/>
      <c r="NC38" s="297"/>
      <c r="ND38" s="297"/>
      <c r="NE38" s="297"/>
      <c r="NF38" s="297"/>
      <c r="NG38" s="297"/>
      <c r="NH38" s="297"/>
      <c r="NI38" s="297"/>
      <c r="NJ38" s="297"/>
      <c r="NK38" s="297"/>
      <c r="NL38" s="297"/>
      <c r="NM38" s="297"/>
      <c r="NN38" s="297"/>
      <c r="NO38" s="297"/>
      <c r="NP38" s="297"/>
      <c r="NQ38" s="297"/>
      <c r="NR38" s="297"/>
      <c r="NS38" s="297"/>
      <c r="NT38" s="297"/>
      <c r="NU38" s="297"/>
      <c r="NV38" s="297"/>
      <c r="NW38" s="297"/>
      <c r="NX38" s="297"/>
      <c r="NY38" s="297"/>
      <c r="NZ38" s="297"/>
      <c r="OA38" s="297"/>
      <c r="OB38" s="297"/>
      <c r="OC38" s="297"/>
      <c r="OD38" s="297"/>
      <c r="OE38" s="297"/>
      <c r="OF38" s="297"/>
      <c r="OG38" s="297"/>
      <c r="OH38" s="297"/>
      <c r="OI38" s="297"/>
      <c r="OJ38" s="297"/>
      <c r="OK38" s="297"/>
      <c r="OL38" s="297"/>
      <c r="OM38" s="297"/>
      <c r="ON38" s="297"/>
      <c r="OO38" s="297"/>
      <c r="OP38" s="297"/>
      <c r="OQ38" s="297"/>
      <c r="OR38" s="297"/>
      <c r="OS38" s="297"/>
      <c r="OT38" s="297"/>
      <c r="OU38" s="297"/>
      <c r="OV38" s="297"/>
      <c r="OW38" s="297"/>
      <c r="OX38" s="297"/>
      <c r="OY38" s="297"/>
      <c r="OZ38" s="297"/>
      <c r="PA38" s="297"/>
      <c r="PB38" s="297"/>
      <c r="PC38" s="297"/>
      <c r="PD38" s="297"/>
      <c r="PE38" s="297"/>
      <c r="PF38" s="297"/>
      <c r="PG38" s="297"/>
      <c r="PH38" s="297"/>
      <c r="PI38" s="297"/>
      <c r="PJ38" s="297"/>
      <c r="PK38" s="297"/>
      <c r="PL38" s="297"/>
      <c r="PM38" s="297"/>
      <c r="PN38" s="297"/>
      <c r="PO38" s="297"/>
      <c r="PP38" s="297"/>
      <c r="PQ38" s="297"/>
      <c r="PR38" s="297"/>
      <c r="PS38" s="297"/>
      <c r="PT38" s="297"/>
      <c r="PU38" s="297"/>
      <c r="PV38" s="297"/>
      <c r="PW38" s="297"/>
      <c r="PX38" s="297"/>
      <c r="PY38" s="297"/>
      <c r="PZ38" s="297"/>
      <c r="QA38" s="297"/>
      <c r="QB38" s="297"/>
      <c r="QC38" s="297"/>
      <c r="QD38" s="297"/>
      <c r="QE38" s="297"/>
      <c r="QF38" s="297"/>
      <c r="QG38" s="297"/>
      <c r="QH38" s="297"/>
      <c r="QI38" s="297"/>
      <c r="QJ38" s="297"/>
      <c r="QK38" s="297"/>
      <c r="QL38" s="297"/>
      <c r="QM38" s="297"/>
      <c r="QN38" s="297"/>
      <c r="QO38" s="297"/>
      <c r="QP38" s="297"/>
      <c r="QQ38" s="297"/>
      <c r="QR38" s="297"/>
      <c r="QS38" s="297"/>
      <c r="QT38" s="297"/>
      <c r="QU38" s="297"/>
      <c r="QV38" s="297"/>
      <c r="QW38" s="297"/>
      <c r="QX38" s="297"/>
      <c r="QY38" s="297"/>
      <c r="QZ38" s="297"/>
      <c r="RA38" s="297"/>
      <c r="RB38" s="297"/>
      <c r="RC38" s="297"/>
      <c r="RD38" s="297"/>
      <c r="RE38" s="297"/>
      <c r="RF38" s="297"/>
      <c r="RG38" s="297"/>
      <c r="RH38" s="297"/>
      <c r="RI38" s="297"/>
      <c r="RJ38" s="297"/>
      <c r="RK38" s="297"/>
      <c r="RL38" s="297"/>
      <c r="RM38" s="297"/>
      <c r="RN38" s="297"/>
      <c r="RO38" s="297"/>
      <c r="RP38" s="297"/>
      <c r="RQ38" s="297"/>
      <c r="RR38" s="297"/>
      <c r="RS38" s="297"/>
      <c r="RT38" s="297"/>
      <c r="RU38" s="297"/>
      <c r="RV38" s="297"/>
      <c r="RW38" s="297"/>
      <c r="RX38" s="297"/>
      <c r="RY38" s="297"/>
      <c r="RZ38" s="297"/>
      <c r="SA38" s="297"/>
      <c r="SB38" s="297"/>
      <c r="SC38" s="297"/>
      <c r="SD38" s="297"/>
      <c r="SE38" s="297"/>
      <c r="SF38" s="297"/>
      <c r="SG38" s="297"/>
      <c r="SH38" s="297"/>
      <c r="SI38" s="297"/>
      <c r="SJ38" s="297"/>
      <c r="SK38" s="297"/>
      <c r="SL38" s="297"/>
      <c r="SM38" s="297"/>
      <c r="SN38" s="297"/>
      <c r="SO38" s="297"/>
      <c r="SP38" s="297"/>
      <c r="SQ38" s="297"/>
      <c r="SR38" s="297"/>
      <c r="SS38" s="297"/>
      <c r="ST38" s="297"/>
      <c r="SU38" s="297"/>
      <c r="SV38" s="297"/>
      <c r="SW38" s="297"/>
      <c r="SX38" s="297"/>
      <c r="SY38" s="297"/>
      <c r="SZ38" s="297"/>
      <c r="TA38" s="297"/>
      <c r="TB38" s="297"/>
      <c r="TC38" s="297"/>
      <c r="TD38" s="297"/>
      <c r="TE38" s="297"/>
      <c r="TF38" s="297"/>
      <c r="TG38" s="297"/>
      <c r="TH38" s="297"/>
      <c r="TI38" s="297"/>
      <c r="TJ38" s="297"/>
      <c r="TK38" s="297"/>
      <c r="TL38" s="297"/>
      <c r="TM38" s="297"/>
      <c r="TN38" s="297"/>
      <c r="TO38" s="297"/>
      <c r="TP38" s="297"/>
      <c r="TQ38" s="297"/>
      <c r="TR38" s="297"/>
      <c r="TS38" s="297"/>
      <c r="TT38" s="297"/>
      <c r="TU38" s="297"/>
      <c r="TV38" s="297"/>
      <c r="TW38" s="297"/>
      <c r="TX38" s="297"/>
      <c r="TY38" s="297"/>
      <c r="TZ38" s="297"/>
      <c r="UA38" s="297"/>
      <c r="UB38" s="297"/>
      <c r="UC38" s="297"/>
      <c r="UD38" s="297"/>
      <c r="UE38" s="297"/>
      <c r="UF38" s="297"/>
      <c r="UG38" s="297"/>
      <c r="UH38" s="297"/>
      <c r="UI38" s="297"/>
      <c r="UJ38" s="297"/>
      <c r="UK38" s="297"/>
      <c r="UL38" s="297"/>
      <c r="UM38" s="297"/>
      <c r="UN38" s="297"/>
      <c r="UO38" s="297"/>
      <c r="UP38" s="297"/>
      <c r="UQ38" s="297"/>
      <c r="UR38" s="297"/>
      <c r="US38" s="297"/>
      <c r="UT38" s="297"/>
      <c r="UU38" s="297"/>
      <c r="UV38" s="297"/>
      <c r="UW38" s="297"/>
      <c r="UX38" s="297"/>
      <c r="UY38" s="297"/>
      <c r="UZ38" s="297"/>
      <c r="VA38" s="297"/>
      <c r="VB38" s="297"/>
      <c r="VC38" s="297"/>
      <c r="VD38" s="297"/>
      <c r="VE38" s="297"/>
      <c r="VF38" s="297"/>
      <c r="VG38" s="297"/>
      <c r="VH38" s="297"/>
      <c r="VI38" s="297"/>
      <c r="VJ38" s="297"/>
      <c r="VK38" s="297"/>
      <c r="VL38" s="297"/>
      <c r="VM38" s="297"/>
      <c r="VN38" s="297"/>
      <c r="VO38" s="297"/>
      <c r="VP38" s="297"/>
      <c r="VQ38" s="297"/>
      <c r="VR38" s="297"/>
      <c r="VS38" s="297"/>
      <c r="VT38" s="297"/>
      <c r="VU38" s="297"/>
      <c r="VV38" s="297"/>
      <c r="VW38" s="297"/>
      <c r="VX38" s="297"/>
      <c r="VY38" s="297"/>
      <c r="VZ38" s="297"/>
      <c r="WA38" s="297"/>
      <c r="WB38" s="297"/>
      <c r="WC38" s="297"/>
      <c r="WD38" s="297"/>
      <c r="WE38" s="297"/>
      <c r="WF38" s="297"/>
      <c r="WG38" s="297"/>
      <c r="WH38" s="297"/>
      <c r="WI38" s="297"/>
      <c r="WJ38" s="297"/>
      <c r="WK38" s="297"/>
      <c r="WL38" s="297"/>
      <c r="WM38" s="297"/>
      <c r="WN38" s="297"/>
      <c r="WO38" s="297"/>
      <c r="WP38" s="297"/>
      <c r="WQ38" s="297"/>
      <c r="WR38" s="297"/>
      <c r="WS38" s="297"/>
      <c r="WT38" s="297"/>
      <c r="WU38" s="297"/>
      <c r="WV38" s="297"/>
      <c r="WW38" s="297"/>
      <c r="WX38" s="297"/>
      <c r="WY38" s="297"/>
      <c r="WZ38" s="297"/>
      <c r="XA38" s="297"/>
      <c r="XB38" s="297"/>
      <c r="XC38" s="297"/>
      <c r="XD38" s="297"/>
      <c r="XE38" s="297"/>
      <c r="XF38" s="297"/>
      <c r="XG38" s="297"/>
      <c r="XH38" s="297"/>
      <c r="XI38" s="297"/>
      <c r="XJ38" s="297"/>
      <c r="XK38" s="297"/>
      <c r="XL38" s="297"/>
      <c r="XM38" s="297"/>
      <c r="XN38" s="297"/>
      <c r="XO38" s="297"/>
      <c r="XP38" s="297"/>
      <c r="XQ38" s="297"/>
      <c r="XR38" s="297"/>
      <c r="XS38" s="297"/>
      <c r="XT38" s="297"/>
      <c r="XU38" s="297"/>
      <c r="XV38" s="297"/>
      <c r="XW38" s="297"/>
      <c r="XX38" s="297"/>
      <c r="XY38" s="297"/>
      <c r="XZ38" s="297"/>
      <c r="YA38" s="297"/>
      <c r="YB38" s="297"/>
      <c r="YC38" s="297"/>
      <c r="YD38" s="297"/>
      <c r="YE38" s="297"/>
      <c r="YF38" s="297"/>
      <c r="YG38" s="297"/>
      <c r="YH38" s="297"/>
      <c r="YI38" s="297"/>
      <c r="YJ38" s="297"/>
      <c r="YK38" s="297"/>
      <c r="YL38" s="297"/>
      <c r="YM38" s="297"/>
      <c r="YN38" s="297"/>
      <c r="YO38" s="297"/>
      <c r="YP38" s="297"/>
      <c r="YQ38" s="297"/>
      <c r="YR38" s="297"/>
      <c r="YS38" s="297"/>
      <c r="YT38" s="297"/>
      <c r="YU38" s="297"/>
      <c r="YV38" s="297"/>
      <c r="YW38" s="297"/>
      <c r="YX38" s="297"/>
      <c r="YY38" s="297"/>
      <c r="YZ38" s="297"/>
      <c r="ZA38" s="297"/>
      <c r="ZB38" s="297"/>
      <c r="ZC38" s="297"/>
      <c r="ZD38" s="297"/>
      <c r="ZE38" s="297"/>
      <c r="ZF38" s="297"/>
      <c r="ZG38" s="297"/>
      <c r="ZH38" s="297"/>
      <c r="ZI38" s="297"/>
      <c r="ZJ38" s="297"/>
      <c r="ZK38" s="297"/>
      <c r="ZL38" s="297"/>
      <c r="ZM38" s="297"/>
      <c r="ZN38" s="297"/>
      <c r="ZO38" s="297"/>
      <c r="ZP38" s="297"/>
      <c r="ZQ38" s="297"/>
      <c r="ZR38" s="297"/>
      <c r="ZS38" s="297"/>
      <c r="ZT38" s="297"/>
      <c r="ZU38" s="297"/>
      <c r="ZV38" s="297"/>
      <c r="ZW38" s="297"/>
      <c r="ZX38" s="297"/>
      <c r="ZY38" s="297"/>
      <c r="ZZ38" s="297"/>
      <c r="AAA38" s="297"/>
      <c r="AAB38" s="297"/>
      <c r="AAC38" s="297"/>
      <c r="AAD38" s="297"/>
      <c r="AAE38" s="297"/>
      <c r="AAF38" s="297"/>
      <c r="AAG38" s="297"/>
      <c r="AAH38" s="297"/>
      <c r="AAI38" s="297"/>
      <c r="AAJ38" s="297"/>
      <c r="AAK38" s="297"/>
      <c r="AAL38" s="297"/>
      <c r="AAM38" s="297"/>
      <c r="AAN38" s="297"/>
      <c r="AAO38" s="297"/>
      <c r="AAP38" s="297"/>
      <c r="AAQ38" s="297"/>
      <c r="AAR38" s="297"/>
      <c r="AAS38" s="297"/>
      <c r="AAT38" s="297"/>
      <c r="AAU38" s="297"/>
      <c r="AAV38" s="297"/>
      <c r="AAW38" s="297"/>
      <c r="AAX38" s="297"/>
      <c r="AAY38" s="297"/>
      <c r="AAZ38" s="297"/>
      <c r="ABA38" s="297"/>
      <c r="ABB38" s="297"/>
      <c r="ABC38" s="297"/>
      <c r="ABD38" s="297"/>
      <c r="ABE38" s="297"/>
      <c r="ABF38" s="297"/>
      <c r="ABG38" s="297"/>
      <c r="ABH38" s="297"/>
      <c r="ABI38" s="297"/>
      <c r="ABJ38" s="297"/>
      <c r="ABK38" s="297"/>
      <c r="ABL38" s="297"/>
      <c r="ABM38" s="297"/>
      <c r="ABN38" s="297"/>
      <c r="ABO38" s="297"/>
      <c r="ABP38" s="297"/>
      <c r="ABQ38" s="297"/>
      <c r="ABR38" s="297"/>
      <c r="ABS38" s="297"/>
      <c r="ABT38" s="297"/>
      <c r="ABU38" s="297"/>
      <c r="ABV38" s="297"/>
      <c r="ABW38" s="297"/>
      <c r="ABX38" s="297"/>
      <c r="ABY38" s="297"/>
      <c r="ABZ38" s="297"/>
      <c r="ACA38" s="297"/>
      <c r="ACB38" s="297"/>
      <c r="ACC38" s="297"/>
      <c r="ACD38" s="297"/>
      <c r="ACE38" s="297"/>
      <c r="ACF38" s="297"/>
      <c r="ACG38" s="297"/>
      <c r="ACH38" s="297"/>
      <c r="ACI38" s="297"/>
      <c r="ACJ38" s="297"/>
      <c r="ACK38" s="297"/>
      <c r="ACL38" s="297"/>
      <c r="ACM38" s="297"/>
      <c r="ACN38" s="297"/>
      <c r="ACO38" s="297"/>
      <c r="ACP38" s="297"/>
      <c r="ACQ38" s="297"/>
      <c r="ACR38" s="297"/>
      <c r="ACS38" s="297"/>
      <c r="ACT38" s="297"/>
      <c r="ACU38" s="297"/>
      <c r="ACV38" s="297"/>
      <c r="ACW38" s="297"/>
      <c r="ACX38" s="297"/>
      <c r="ACY38" s="297"/>
      <c r="ACZ38" s="297"/>
      <c r="ADA38" s="297"/>
      <c r="ADB38" s="297"/>
      <c r="ADC38" s="297"/>
      <c r="ADD38" s="297"/>
      <c r="ADE38" s="297"/>
      <c r="ADF38" s="297"/>
      <c r="ADG38" s="297"/>
      <c r="ADH38" s="297"/>
      <c r="ADI38" s="297"/>
      <c r="ADJ38" s="297"/>
      <c r="ADK38" s="297"/>
      <c r="ADL38" s="297"/>
      <c r="ADM38" s="297"/>
      <c r="ADN38" s="297"/>
      <c r="ADO38" s="297"/>
      <c r="ADP38" s="297"/>
      <c r="ADQ38" s="297"/>
      <c r="ADR38" s="297"/>
      <c r="ADS38" s="297"/>
      <c r="ADT38" s="297"/>
      <c r="ADU38" s="297"/>
      <c r="ADV38" s="297"/>
      <c r="ADW38" s="297"/>
      <c r="ADX38" s="297"/>
      <c r="ADY38" s="297"/>
      <c r="ADZ38" s="297"/>
      <c r="AEA38" s="297"/>
      <c r="AEB38" s="297"/>
      <c r="AEC38" s="297"/>
      <c r="AED38" s="297"/>
      <c r="AEE38" s="297"/>
      <c r="AEF38" s="297"/>
      <c r="AEG38" s="297"/>
      <c r="AEH38" s="297"/>
      <c r="AEI38" s="297"/>
      <c r="AEJ38" s="297"/>
      <c r="AEK38" s="297"/>
      <c r="AEL38" s="297"/>
      <c r="AEM38" s="297"/>
      <c r="AEN38" s="297"/>
      <c r="AEO38" s="297"/>
      <c r="AEP38" s="297"/>
      <c r="AEQ38" s="297"/>
      <c r="AER38" s="297"/>
      <c r="AES38" s="297"/>
      <c r="AET38" s="297"/>
      <c r="AEU38" s="297"/>
      <c r="AEV38" s="297"/>
      <c r="AEW38" s="297"/>
      <c r="AEX38" s="297"/>
      <c r="AEY38" s="297"/>
      <c r="AEZ38" s="297"/>
      <c r="AFA38" s="297"/>
      <c r="AFB38" s="297"/>
      <c r="AFC38" s="297"/>
      <c r="AFD38" s="297"/>
      <c r="AFE38" s="297"/>
      <c r="AFF38" s="297"/>
      <c r="AFG38" s="297"/>
      <c r="AFH38" s="297"/>
      <c r="AFI38" s="297"/>
      <c r="AFJ38" s="297"/>
      <c r="AFK38" s="297"/>
      <c r="AFL38" s="297"/>
      <c r="AFM38" s="297"/>
      <c r="AFN38" s="297"/>
      <c r="AFO38" s="297"/>
      <c r="AFP38" s="297"/>
      <c r="AFQ38" s="297"/>
      <c r="AFR38" s="297"/>
      <c r="AFS38" s="297"/>
      <c r="AFT38" s="297"/>
      <c r="AFU38" s="297"/>
      <c r="AFV38" s="297"/>
      <c r="AFW38" s="297"/>
      <c r="AFX38" s="297"/>
      <c r="AFY38" s="297"/>
      <c r="AFZ38" s="297"/>
      <c r="AGA38" s="297"/>
      <c r="AGB38" s="297"/>
      <c r="AGC38" s="297"/>
      <c r="AGD38" s="297"/>
      <c r="AGE38" s="297"/>
      <c r="AGF38" s="297"/>
      <c r="AGG38" s="297"/>
      <c r="AGH38" s="297"/>
      <c r="AGI38" s="297"/>
      <c r="AGJ38" s="297"/>
      <c r="AGK38" s="297"/>
      <c r="AGL38" s="297"/>
      <c r="AGM38" s="297"/>
      <c r="AGN38" s="297"/>
      <c r="AGO38" s="297"/>
      <c r="AGP38" s="297"/>
      <c r="AGQ38" s="297"/>
      <c r="AGR38" s="297"/>
      <c r="AGS38" s="297"/>
      <c r="AGT38" s="297"/>
      <c r="AGU38" s="297"/>
      <c r="AGV38" s="297"/>
      <c r="AGW38" s="297"/>
      <c r="AGX38" s="297"/>
      <c r="AGY38" s="297"/>
      <c r="AGZ38" s="297"/>
      <c r="AHA38" s="297"/>
      <c r="AHB38" s="297"/>
      <c r="AHC38" s="297"/>
      <c r="AHD38" s="297"/>
      <c r="AHE38" s="297"/>
      <c r="AHF38" s="297"/>
      <c r="AHG38" s="297"/>
      <c r="AHH38" s="297"/>
      <c r="AHI38" s="297"/>
      <c r="AHJ38" s="297"/>
      <c r="AHK38" s="297"/>
      <c r="AHL38" s="297"/>
      <c r="AHM38" s="297"/>
      <c r="AHN38" s="297"/>
      <c r="AHO38" s="297"/>
      <c r="AHP38" s="297"/>
      <c r="AHQ38" s="297"/>
      <c r="AHR38" s="297"/>
      <c r="AHS38" s="297"/>
    </row>
    <row r="39" spans="1:905" s="275" customFormat="1" ht="24" x14ac:dyDescent="0.8">
      <c r="A39" s="274"/>
      <c r="B39" s="274"/>
      <c r="C39" s="6"/>
      <c r="D39" s="297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297"/>
      <c r="AL39" s="297"/>
      <c r="AM39" s="297"/>
      <c r="AN39" s="297"/>
      <c r="AO39" s="297"/>
      <c r="AP39" s="297"/>
      <c r="AQ39" s="297"/>
      <c r="AR39" s="297"/>
      <c r="AS39" s="297"/>
      <c r="AT39" s="297"/>
      <c r="AU39" s="297"/>
      <c r="AV39" s="297"/>
      <c r="AW39" s="297"/>
      <c r="AX39" s="297"/>
      <c r="AY39" s="297"/>
      <c r="AZ39" s="297"/>
      <c r="BA39" s="297"/>
      <c r="BB39" s="297"/>
      <c r="BC39" s="297"/>
      <c r="BD39" s="297"/>
      <c r="BE39" s="297"/>
      <c r="BF39" s="297"/>
      <c r="BG39" s="297"/>
      <c r="BH39" s="297"/>
      <c r="BI39" s="297"/>
      <c r="BJ39" s="297"/>
      <c r="BK39" s="297"/>
      <c r="BL39" s="297"/>
      <c r="BM39" s="297"/>
      <c r="BN39" s="297"/>
      <c r="BO39" s="297"/>
      <c r="BP39" s="297"/>
      <c r="BQ39" s="297"/>
      <c r="BR39" s="297"/>
      <c r="BS39" s="297"/>
      <c r="BT39" s="297"/>
      <c r="BU39" s="297"/>
      <c r="BV39" s="297"/>
      <c r="BW39" s="297"/>
      <c r="BX39" s="297"/>
      <c r="BY39" s="297"/>
      <c r="BZ39" s="297"/>
      <c r="CA39" s="297"/>
      <c r="CB39" s="297"/>
      <c r="CC39" s="297"/>
      <c r="CD39" s="297"/>
      <c r="CE39" s="297"/>
      <c r="CF39" s="297"/>
      <c r="CG39" s="297"/>
      <c r="CH39" s="297"/>
      <c r="CI39" s="297"/>
      <c r="CJ39" s="297"/>
      <c r="CK39" s="297"/>
      <c r="CL39" s="297"/>
      <c r="CM39" s="297"/>
      <c r="CN39" s="297"/>
      <c r="CO39" s="297"/>
      <c r="CP39" s="297"/>
      <c r="CQ39" s="297"/>
      <c r="CR39" s="297"/>
      <c r="CS39" s="297"/>
      <c r="CT39" s="297"/>
      <c r="CU39" s="297"/>
      <c r="CV39" s="297"/>
      <c r="CW39" s="297"/>
      <c r="CX39" s="297"/>
      <c r="CY39" s="297"/>
      <c r="CZ39" s="297"/>
      <c r="DA39" s="297"/>
      <c r="DB39" s="297"/>
      <c r="DC39" s="297"/>
      <c r="DD39" s="297"/>
      <c r="DE39" s="297"/>
      <c r="DF39" s="297"/>
      <c r="DG39" s="297"/>
      <c r="DH39" s="297"/>
      <c r="DI39" s="297"/>
      <c r="DJ39" s="297"/>
      <c r="DK39" s="297"/>
      <c r="DL39" s="297"/>
      <c r="DM39" s="297"/>
      <c r="DN39" s="297"/>
      <c r="DO39" s="297"/>
      <c r="DP39" s="297"/>
      <c r="DQ39" s="297"/>
      <c r="DR39" s="297"/>
      <c r="DS39" s="297"/>
      <c r="DT39" s="297"/>
      <c r="DU39" s="297"/>
      <c r="DV39" s="297"/>
      <c r="DW39" s="297"/>
      <c r="DX39" s="297"/>
      <c r="DY39" s="297"/>
      <c r="DZ39" s="297"/>
      <c r="EA39" s="297"/>
      <c r="EB39" s="297"/>
      <c r="EC39" s="297"/>
      <c r="ED39" s="297"/>
      <c r="EE39" s="297"/>
      <c r="EF39" s="297"/>
      <c r="EG39" s="297"/>
      <c r="EH39" s="297"/>
      <c r="EI39" s="297"/>
      <c r="EJ39" s="297"/>
      <c r="EK39" s="297"/>
      <c r="EL39" s="297"/>
      <c r="EM39" s="297"/>
      <c r="EN39" s="297"/>
      <c r="EO39" s="297"/>
      <c r="EP39" s="297"/>
      <c r="EQ39" s="297"/>
      <c r="ER39" s="297"/>
      <c r="ES39" s="297"/>
      <c r="ET39" s="297"/>
      <c r="EU39" s="297"/>
      <c r="EV39" s="297"/>
      <c r="EW39" s="297"/>
      <c r="EX39" s="297"/>
      <c r="EY39" s="297"/>
      <c r="EZ39" s="297"/>
      <c r="FA39" s="297"/>
      <c r="FB39" s="297"/>
      <c r="FC39" s="297"/>
      <c r="FD39" s="297"/>
      <c r="FE39" s="297"/>
      <c r="FF39" s="297"/>
      <c r="FG39" s="297"/>
      <c r="FH39" s="297"/>
      <c r="FI39" s="297"/>
      <c r="FJ39" s="297"/>
      <c r="FK39" s="297"/>
      <c r="FL39" s="297"/>
      <c r="FM39" s="297"/>
      <c r="FN39" s="297"/>
      <c r="FO39" s="297"/>
      <c r="FP39" s="297"/>
      <c r="FQ39" s="297"/>
      <c r="FR39" s="297"/>
      <c r="FS39" s="297"/>
      <c r="FT39" s="297"/>
      <c r="FU39" s="297"/>
      <c r="FV39" s="297"/>
      <c r="FW39" s="297"/>
      <c r="FX39" s="297"/>
      <c r="FY39" s="297"/>
      <c r="FZ39" s="297"/>
      <c r="GA39" s="297"/>
      <c r="GB39" s="297"/>
      <c r="GC39" s="297"/>
      <c r="GD39" s="297"/>
      <c r="GE39" s="297"/>
      <c r="GF39" s="297"/>
      <c r="GG39" s="297"/>
      <c r="GH39" s="297"/>
      <c r="GI39" s="297"/>
      <c r="GJ39" s="297"/>
      <c r="GK39" s="297"/>
      <c r="GL39" s="297"/>
      <c r="GM39" s="297"/>
      <c r="GN39" s="297"/>
      <c r="GO39" s="297"/>
      <c r="GP39" s="297"/>
      <c r="GQ39" s="297"/>
      <c r="GR39" s="297"/>
      <c r="GS39" s="297"/>
      <c r="GT39" s="297"/>
      <c r="GU39" s="297"/>
      <c r="GV39" s="297"/>
      <c r="GW39" s="297"/>
      <c r="GX39" s="297"/>
      <c r="GY39" s="297"/>
      <c r="GZ39" s="297"/>
      <c r="HA39" s="297"/>
      <c r="HB39" s="297"/>
      <c r="HC39" s="297"/>
      <c r="HD39" s="297"/>
      <c r="HE39" s="297"/>
      <c r="HF39" s="297"/>
      <c r="HG39" s="297"/>
      <c r="HH39" s="297"/>
      <c r="HI39" s="297"/>
      <c r="HJ39" s="297"/>
      <c r="HK39" s="297"/>
      <c r="HL39" s="297"/>
      <c r="HM39" s="297"/>
      <c r="HN39" s="297"/>
      <c r="HO39" s="297"/>
      <c r="HP39" s="297"/>
      <c r="HQ39" s="297"/>
      <c r="HR39" s="297"/>
      <c r="HS39" s="297"/>
      <c r="HT39" s="297"/>
      <c r="HU39" s="297"/>
      <c r="HV39" s="297"/>
      <c r="HW39" s="297"/>
      <c r="HX39" s="297"/>
      <c r="HY39" s="297"/>
      <c r="HZ39" s="297"/>
      <c r="IA39" s="297"/>
      <c r="IB39" s="297"/>
      <c r="IC39" s="297"/>
      <c r="ID39" s="297"/>
      <c r="IE39" s="297"/>
      <c r="IF39" s="297"/>
      <c r="IG39" s="297"/>
      <c r="IH39" s="297"/>
      <c r="II39" s="297"/>
      <c r="IJ39" s="297"/>
      <c r="IK39" s="297"/>
      <c r="IL39" s="297"/>
      <c r="IM39" s="297"/>
      <c r="IN39" s="297"/>
      <c r="IO39" s="297"/>
      <c r="IP39" s="297"/>
      <c r="IQ39" s="297"/>
      <c r="IR39" s="297"/>
      <c r="IS39" s="297"/>
      <c r="IT39" s="297"/>
      <c r="IU39" s="297"/>
      <c r="IV39" s="297"/>
      <c r="IW39" s="297"/>
      <c r="IX39" s="297"/>
      <c r="IY39" s="297"/>
      <c r="IZ39" s="297"/>
      <c r="JA39" s="297"/>
      <c r="JB39" s="297"/>
      <c r="JC39" s="297"/>
      <c r="JD39" s="297"/>
      <c r="JE39" s="297"/>
      <c r="JF39" s="297"/>
      <c r="JG39" s="297"/>
      <c r="JH39" s="297"/>
      <c r="JI39" s="297"/>
      <c r="JJ39" s="297"/>
      <c r="JK39" s="297"/>
      <c r="JL39" s="297"/>
      <c r="JM39" s="297"/>
      <c r="JN39" s="297"/>
      <c r="JO39" s="297"/>
      <c r="JP39" s="297"/>
      <c r="JQ39" s="297"/>
      <c r="JR39" s="297"/>
      <c r="JS39" s="297"/>
      <c r="JT39" s="297"/>
      <c r="JU39" s="297"/>
      <c r="JV39" s="297"/>
      <c r="JW39" s="297"/>
      <c r="JX39" s="297"/>
      <c r="JY39" s="297"/>
      <c r="JZ39" s="297"/>
      <c r="KA39" s="297"/>
      <c r="KB39" s="297"/>
      <c r="KC39" s="297"/>
      <c r="KD39" s="297"/>
      <c r="KE39" s="297"/>
      <c r="KF39" s="297"/>
      <c r="KG39" s="297"/>
      <c r="KH39" s="297"/>
      <c r="KI39" s="297"/>
      <c r="KJ39" s="297"/>
      <c r="KK39" s="297"/>
      <c r="KL39" s="297"/>
      <c r="KM39" s="297"/>
      <c r="KN39" s="297"/>
      <c r="KO39" s="297"/>
      <c r="KP39" s="297"/>
      <c r="KQ39" s="297"/>
      <c r="KR39" s="297"/>
      <c r="KS39" s="297"/>
      <c r="KT39" s="297"/>
      <c r="KU39" s="297"/>
      <c r="KV39" s="297"/>
      <c r="KW39" s="297"/>
      <c r="KX39" s="297"/>
      <c r="KY39" s="297"/>
      <c r="KZ39" s="297"/>
      <c r="LA39" s="297"/>
      <c r="LB39" s="297"/>
      <c r="LC39" s="297"/>
      <c r="LD39" s="297"/>
      <c r="LE39" s="297"/>
      <c r="LF39" s="297"/>
      <c r="LG39" s="297"/>
      <c r="LH39" s="297"/>
      <c r="LI39" s="297"/>
      <c r="LJ39" s="297"/>
      <c r="LK39" s="297"/>
      <c r="LL39" s="297"/>
      <c r="LM39" s="297"/>
      <c r="LN39" s="297"/>
      <c r="LO39" s="297"/>
      <c r="LP39" s="297"/>
      <c r="LQ39" s="297"/>
      <c r="LR39" s="297"/>
      <c r="LS39" s="297"/>
      <c r="LT39" s="297"/>
      <c r="LU39" s="297"/>
      <c r="LV39" s="297"/>
      <c r="LW39" s="297"/>
      <c r="LX39" s="297"/>
      <c r="LY39" s="297"/>
      <c r="LZ39" s="297"/>
      <c r="MA39" s="297"/>
      <c r="MB39" s="297"/>
      <c r="MC39" s="297"/>
      <c r="MD39" s="297"/>
      <c r="ME39" s="297"/>
      <c r="MF39" s="297"/>
      <c r="MG39" s="297"/>
      <c r="MH39" s="297"/>
      <c r="MI39" s="297"/>
      <c r="MJ39" s="297"/>
      <c r="MK39" s="297"/>
      <c r="ML39" s="297"/>
      <c r="MM39" s="297"/>
      <c r="MN39" s="297"/>
      <c r="MO39" s="297"/>
      <c r="MP39" s="297"/>
      <c r="MQ39" s="297"/>
      <c r="MR39" s="297"/>
      <c r="MS39" s="297"/>
      <c r="MT39" s="297"/>
      <c r="MU39" s="297"/>
      <c r="MV39" s="297"/>
      <c r="MW39" s="297"/>
      <c r="MX39" s="297"/>
      <c r="MY39" s="297"/>
      <c r="MZ39" s="297"/>
      <c r="NA39" s="297"/>
      <c r="NB39" s="297"/>
      <c r="NC39" s="297"/>
      <c r="ND39" s="297"/>
      <c r="NE39" s="297"/>
      <c r="NF39" s="297"/>
      <c r="NG39" s="297"/>
      <c r="NH39" s="297"/>
      <c r="NI39" s="297"/>
      <c r="NJ39" s="297"/>
      <c r="NK39" s="297"/>
      <c r="NL39" s="297"/>
      <c r="NM39" s="297"/>
      <c r="NN39" s="297"/>
      <c r="NO39" s="297"/>
      <c r="NP39" s="297"/>
      <c r="NQ39" s="297"/>
      <c r="NR39" s="297"/>
      <c r="NS39" s="297"/>
      <c r="NT39" s="297"/>
      <c r="NU39" s="297"/>
      <c r="NV39" s="297"/>
      <c r="NW39" s="297"/>
      <c r="NX39" s="297"/>
      <c r="NY39" s="297"/>
      <c r="NZ39" s="297"/>
      <c r="OA39" s="297"/>
      <c r="OB39" s="297"/>
      <c r="OC39" s="297"/>
      <c r="OD39" s="297"/>
      <c r="OE39" s="297"/>
      <c r="OF39" s="297"/>
      <c r="OG39" s="297"/>
      <c r="OH39" s="297"/>
      <c r="OI39" s="297"/>
      <c r="OJ39" s="297"/>
      <c r="OK39" s="297"/>
      <c r="OL39" s="297"/>
      <c r="OM39" s="297"/>
      <c r="ON39" s="297"/>
      <c r="OO39" s="297"/>
      <c r="OP39" s="297"/>
      <c r="OQ39" s="297"/>
      <c r="OR39" s="297"/>
      <c r="OS39" s="297"/>
      <c r="OT39" s="297"/>
      <c r="OU39" s="297"/>
      <c r="OV39" s="297"/>
      <c r="OW39" s="297"/>
      <c r="OX39" s="297"/>
      <c r="OY39" s="297"/>
      <c r="OZ39" s="297"/>
      <c r="PA39" s="297"/>
      <c r="PB39" s="297"/>
      <c r="PC39" s="297"/>
      <c r="PD39" s="297"/>
      <c r="PE39" s="297"/>
      <c r="PF39" s="297"/>
      <c r="PG39" s="297"/>
      <c r="PH39" s="297"/>
      <c r="PI39" s="297"/>
      <c r="PJ39" s="297"/>
      <c r="PK39" s="297"/>
      <c r="PL39" s="297"/>
      <c r="PM39" s="297"/>
      <c r="PN39" s="297"/>
      <c r="PO39" s="297"/>
      <c r="PP39" s="297"/>
      <c r="PQ39" s="297"/>
      <c r="PR39" s="297"/>
      <c r="PS39" s="297"/>
      <c r="PT39" s="297"/>
      <c r="PU39" s="297"/>
      <c r="PV39" s="297"/>
      <c r="PW39" s="297"/>
      <c r="PX39" s="297"/>
      <c r="PY39" s="297"/>
      <c r="PZ39" s="297"/>
      <c r="QA39" s="297"/>
      <c r="QB39" s="297"/>
      <c r="QC39" s="297"/>
      <c r="QD39" s="297"/>
      <c r="QE39" s="297"/>
      <c r="QF39" s="297"/>
      <c r="QG39" s="297"/>
      <c r="QH39" s="297"/>
      <c r="QI39" s="297"/>
      <c r="QJ39" s="297"/>
      <c r="QK39" s="297"/>
      <c r="QL39" s="297"/>
      <c r="QM39" s="297"/>
      <c r="QN39" s="297"/>
      <c r="QO39" s="297"/>
      <c r="QP39" s="297"/>
      <c r="QQ39" s="297"/>
      <c r="QR39" s="297"/>
      <c r="QS39" s="297"/>
      <c r="QT39" s="297"/>
      <c r="QU39" s="297"/>
      <c r="QV39" s="297"/>
      <c r="QW39" s="297"/>
      <c r="QX39" s="297"/>
      <c r="QY39" s="297"/>
      <c r="QZ39" s="297"/>
      <c r="RA39" s="297"/>
      <c r="RB39" s="297"/>
      <c r="RC39" s="297"/>
      <c r="RD39" s="297"/>
      <c r="RE39" s="297"/>
      <c r="RF39" s="297"/>
      <c r="RG39" s="297"/>
      <c r="RH39" s="297"/>
      <c r="RI39" s="297"/>
      <c r="RJ39" s="297"/>
      <c r="RK39" s="297"/>
      <c r="RL39" s="297"/>
      <c r="RM39" s="297"/>
      <c r="RN39" s="297"/>
      <c r="RO39" s="297"/>
      <c r="RP39" s="297"/>
      <c r="RQ39" s="297"/>
      <c r="RR39" s="297"/>
      <c r="RS39" s="297"/>
      <c r="RT39" s="297"/>
      <c r="RU39" s="297"/>
      <c r="RV39" s="297"/>
      <c r="RW39" s="297"/>
      <c r="RX39" s="297"/>
      <c r="RY39" s="297"/>
      <c r="RZ39" s="297"/>
      <c r="SA39" s="297"/>
      <c r="SB39" s="297"/>
      <c r="SC39" s="297"/>
      <c r="SD39" s="297"/>
      <c r="SE39" s="297"/>
      <c r="SF39" s="297"/>
      <c r="SG39" s="297"/>
      <c r="SH39" s="297"/>
      <c r="SI39" s="297"/>
      <c r="SJ39" s="297"/>
      <c r="SK39" s="297"/>
      <c r="SL39" s="297"/>
      <c r="SM39" s="297"/>
      <c r="SN39" s="297"/>
      <c r="SO39" s="297"/>
      <c r="SP39" s="297"/>
      <c r="SQ39" s="297"/>
      <c r="SR39" s="297"/>
      <c r="SS39" s="297"/>
      <c r="ST39" s="297"/>
      <c r="SU39" s="297"/>
      <c r="SV39" s="297"/>
      <c r="SW39" s="297"/>
      <c r="SX39" s="297"/>
      <c r="SY39" s="297"/>
      <c r="SZ39" s="297"/>
      <c r="TA39" s="297"/>
      <c r="TB39" s="297"/>
      <c r="TC39" s="297"/>
      <c r="TD39" s="297"/>
      <c r="TE39" s="297"/>
      <c r="TF39" s="297"/>
      <c r="TG39" s="297"/>
      <c r="TH39" s="297"/>
      <c r="TI39" s="297"/>
      <c r="TJ39" s="297"/>
      <c r="TK39" s="297"/>
      <c r="TL39" s="297"/>
      <c r="TM39" s="297"/>
      <c r="TN39" s="297"/>
      <c r="TO39" s="297"/>
      <c r="TP39" s="297"/>
      <c r="TQ39" s="297"/>
      <c r="TR39" s="297"/>
      <c r="TS39" s="297"/>
      <c r="TT39" s="297"/>
      <c r="TU39" s="297"/>
      <c r="TV39" s="297"/>
      <c r="TW39" s="297"/>
      <c r="TX39" s="297"/>
      <c r="TY39" s="297"/>
      <c r="TZ39" s="297"/>
      <c r="UA39" s="297"/>
      <c r="UB39" s="297"/>
      <c r="UC39" s="297"/>
      <c r="UD39" s="297"/>
      <c r="UE39" s="297"/>
      <c r="UF39" s="297"/>
      <c r="UG39" s="297"/>
      <c r="UH39" s="297"/>
      <c r="UI39" s="297"/>
      <c r="UJ39" s="297"/>
      <c r="UK39" s="297"/>
      <c r="UL39" s="297"/>
      <c r="UM39" s="297"/>
      <c r="UN39" s="297"/>
      <c r="UO39" s="297"/>
      <c r="UP39" s="297"/>
      <c r="UQ39" s="297"/>
      <c r="UR39" s="297"/>
      <c r="US39" s="297"/>
      <c r="UT39" s="297"/>
      <c r="UU39" s="297"/>
      <c r="UV39" s="297"/>
      <c r="UW39" s="297"/>
      <c r="UX39" s="297"/>
      <c r="UY39" s="297"/>
      <c r="UZ39" s="297"/>
      <c r="VA39" s="297"/>
      <c r="VB39" s="297"/>
      <c r="VC39" s="297"/>
      <c r="VD39" s="297"/>
      <c r="VE39" s="297"/>
      <c r="VF39" s="297"/>
      <c r="VG39" s="297"/>
      <c r="VH39" s="297"/>
      <c r="VI39" s="297"/>
      <c r="VJ39" s="297"/>
      <c r="VK39" s="297"/>
      <c r="VL39" s="297"/>
      <c r="VM39" s="297"/>
      <c r="VN39" s="297"/>
      <c r="VO39" s="297"/>
      <c r="VP39" s="297"/>
      <c r="VQ39" s="297"/>
      <c r="VR39" s="297"/>
      <c r="VS39" s="297"/>
      <c r="VT39" s="297"/>
      <c r="VU39" s="297"/>
      <c r="VV39" s="297"/>
      <c r="VW39" s="297"/>
      <c r="VX39" s="297"/>
      <c r="VY39" s="297"/>
      <c r="VZ39" s="297"/>
      <c r="WA39" s="297"/>
      <c r="WB39" s="297"/>
      <c r="WC39" s="297"/>
      <c r="WD39" s="297"/>
      <c r="WE39" s="297"/>
      <c r="WF39" s="297"/>
      <c r="WG39" s="297"/>
      <c r="WH39" s="297"/>
      <c r="WI39" s="297"/>
      <c r="WJ39" s="297"/>
      <c r="WK39" s="297"/>
      <c r="WL39" s="297"/>
      <c r="WM39" s="297"/>
      <c r="WN39" s="297"/>
      <c r="WO39" s="297"/>
      <c r="WP39" s="297"/>
      <c r="WQ39" s="297"/>
      <c r="WR39" s="297"/>
      <c r="WS39" s="297"/>
      <c r="WT39" s="297"/>
      <c r="WU39" s="297"/>
      <c r="WV39" s="297"/>
      <c r="WW39" s="297"/>
      <c r="WX39" s="297"/>
      <c r="WY39" s="297"/>
      <c r="WZ39" s="297"/>
      <c r="XA39" s="297"/>
      <c r="XB39" s="297"/>
      <c r="XC39" s="297"/>
      <c r="XD39" s="297"/>
      <c r="XE39" s="297"/>
      <c r="XF39" s="297"/>
      <c r="XG39" s="297"/>
      <c r="XH39" s="297"/>
      <c r="XI39" s="297"/>
      <c r="XJ39" s="297"/>
      <c r="XK39" s="297"/>
      <c r="XL39" s="297"/>
      <c r="XM39" s="297"/>
      <c r="XN39" s="297"/>
      <c r="XO39" s="297"/>
      <c r="XP39" s="297"/>
      <c r="XQ39" s="297"/>
      <c r="XR39" s="297"/>
      <c r="XS39" s="297"/>
      <c r="XT39" s="297"/>
      <c r="XU39" s="297"/>
      <c r="XV39" s="297"/>
      <c r="XW39" s="297"/>
      <c r="XX39" s="297"/>
      <c r="XY39" s="297"/>
      <c r="XZ39" s="297"/>
      <c r="YA39" s="297"/>
      <c r="YB39" s="297"/>
      <c r="YC39" s="297"/>
      <c r="YD39" s="297"/>
      <c r="YE39" s="297"/>
      <c r="YF39" s="297"/>
      <c r="YG39" s="297"/>
      <c r="YH39" s="297"/>
      <c r="YI39" s="297"/>
      <c r="YJ39" s="297"/>
      <c r="YK39" s="297"/>
      <c r="YL39" s="297"/>
      <c r="YM39" s="297"/>
      <c r="YN39" s="297"/>
      <c r="YO39" s="297"/>
      <c r="YP39" s="297"/>
      <c r="YQ39" s="297"/>
      <c r="YR39" s="297"/>
      <c r="YS39" s="297"/>
      <c r="YT39" s="297"/>
      <c r="YU39" s="297"/>
      <c r="YV39" s="297"/>
      <c r="YW39" s="297"/>
      <c r="YX39" s="297"/>
      <c r="YY39" s="297"/>
      <c r="YZ39" s="297"/>
      <c r="ZA39" s="297"/>
      <c r="ZB39" s="297"/>
      <c r="ZC39" s="297"/>
      <c r="ZD39" s="297"/>
      <c r="ZE39" s="297"/>
      <c r="ZF39" s="297"/>
      <c r="ZG39" s="297"/>
      <c r="ZH39" s="297"/>
      <c r="ZI39" s="297"/>
      <c r="ZJ39" s="297"/>
      <c r="ZK39" s="297"/>
      <c r="ZL39" s="297"/>
      <c r="ZM39" s="297"/>
      <c r="ZN39" s="297"/>
      <c r="ZO39" s="297"/>
      <c r="ZP39" s="297"/>
      <c r="ZQ39" s="297"/>
      <c r="ZR39" s="297"/>
      <c r="ZS39" s="297"/>
      <c r="ZT39" s="297"/>
      <c r="ZU39" s="297"/>
      <c r="ZV39" s="297"/>
      <c r="ZW39" s="297"/>
      <c r="ZX39" s="297"/>
      <c r="ZY39" s="297"/>
      <c r="ZZ39" s="297"/>
      <c r="AAA39" s="297"/>
      <c r="AAB39" s="297"/>
      <c r="AAC39" s="297"/>
      <c r="AAD39" s="297"/>
      <c r="AAE39" s="297"/>
      <c r="AAF39" s="297"/>
      <c r="AAG39" s="297"/>
      <c r="AAH39" s="297"/>
      <c r="AAI39" s="297"/>
      <c r="AAJ39" s="297"/>
      <c r="AAK39" s="297"/>
      <c r="AAL39" s="297"/>
      <c r="AAM39" s="297"/>
      <c r="AAN39" s="297"/>
      <c r="AAO39" s="297"/>
      <c r="AAP39" s="297"/>
      <c r="AAQ39" s="297"/>
      <c r="AAR39" s="297"/>
      <c r="AAS39" s="297"/>
      <c r="AAT39" s="297"/>
      <c r="AAU39" s="297"/>
      <c r="AAV39" s="297"/>
      <c r="AAW39" s="297"/>
      <c r="AAX39" s="297"/>
      <c r="AAY39" s="297"/>
      <c r="AAZ39" s="297"/>
      <c r="ABA39" s="297"/>
      <c r="ABB39" s="297"/>
      <c r="ABC39" s="297"/>
      <c r="ABD39" s="297"/>
      <c r="ABE39" s="297"/>
      <c r="ABF39" s="297"/>
      <c r="ABG39" s="297"/>
      <c r="ABH39" s="297"/>
      <c r="ABI39" s="297"/>
      <c r="ABJ39" s="297"/>
      <c r="ABK39" s="297"/>
      <c r="ABL39" s="297"/>
      <c r="ABM39" s="297"/>
      <c r="ABN39" s="297"/>
      <c r="ABO39" s="297"/>
      <c r="ABP39" s="297"/>
      <c r="ABQ39" s="297"/>
      <c r="ABR39" s="297"/>
      <c r="ABS39" s="297"/>
      <c r="ABT39" s="297"/>
      <c r="ABU39" s="297"/>
      <c r="ABV39" s="297"/>
      <c r="ABW39" s="297"/>
      <c r="ABX39" s="297"/>
      <c r="ABY39" s="297"/>
      <c r="ABZ39" s="297"/>
      <c r="ACA39" s="297"/>
      <c r="ACB39" s="297"/>
      <c r="ACC39" s="297"/>
      <c r="ACD39" s="297"/>
      <c r="ACE39" s="297"/>
      <c r="ACF39" s="297"/>
      <c r="ACG39" s="297"/>
      <c r="ACH39" s="297"/>
      <c r="ACI39" s="297"/>
      <c r="ACJ39" s="297"/>
      <c r="ACK39" s="297"/>
      <c r="ACL39" s="297"/>
      <c r="ACM39" s="297"/>
      <c r="ACN39" s="297"/>
      <c r="ACO39" s="297"/>
      <c r="ACP39" s="297"/>
      <c r="ACQ39" s="297"/>
      <c r="ACR39" s="297"/>
      <c r="ACS39" s="297"/>
      <c r="ACT39" s="297"/>
      <c r="ACU39" s="297"/>
      <c r="ACV39" s="297"/>
      <c r="ACW39" s="297"/>
      <c r="ACX39" s="297"/>
      <c r="ACY39" s="297"/>
      <c r="ACZ39" s="297"/>
      <c r="ADA39" s="297"/>
      <c r="ADB39" s="297"/>
      <c r="ADC39" s="297"/>
      <c r="ADD39" s="297"/>
      <c r="ADE39" s="297"/>
      <c r="ADF39" s="297"/>
      <c r="ADG39" s="297"/>
      <c r="ADH39" s="297"/>
      <c r="ADI39" s="297"/>
      <c r="ADJ39" s="297"/>
      <c r="ADK39" s="297"/>
      <c r="ADL39" s="297"/>
      <c r="ADM39" s="297"/>
      <c r="ADN39" s="297"/>
      <c r="ADO39" s="297"/>
      <c r="ADP39" s="297"/>
      <c r="ADQ39" s="297"/>
      <c r="ADR39" s="297"/>
      <c r="ADS39" s="297"/>
      <c r="ADT39" s="297"/>
      <c r="ADU39" s="297"/>
      <c r="ADV39" s="297"/>
      <c r="ADW39" s="297"/>
      <c r="ADX39" s="297"/>
      <c r="ADY39" s="297"/>
      <c r="ADZ39" s="297"/>
      <c r="AEA39" s="297"/>
      <c r="AEB39" s="297"/>
      <c r="AEC39" s="297"/>
      <c r="AED39" s="297"/>
      <c r="AEE39" s="297"/>
      <c r="AEF39" s="297"/>
      <c r="AEG39" s="297"/>
      <c r="AEH39" s="297"/>
      <c r="AEI39" s="297"/>
      <c r="AEJ39" s="297"/>
      <c r="AEK39" s="297"/>
      <c r="AEL39" s="297"/>
      <c r="AEM39" s="297"/>
      <c r="AEN39" s="297"/>
      <c r="AEO39" s="297"/>
      <c r="AEP39" s="297"/>
      <c r="AEQ39" s="297"/>
      <c r="AER39" s="297"/>
      <c r="AES39" s="297"/>
      <c r="AET39" s="297"/>
      <c r="AEU39" s="297"/>
      <c r="AEV39" s="297"/>
      <c r="AEW39" s="297"/>
      <c r="AEX39" s="297"/>
      <c r="AEY39" s="297"/>
      <c r="AEZ39" s="297"/>
      <c r="AFA39" s="297"/>
      <c r="AFB39" s="297"/>
      <c r="AFC39" s="297"/>
      <c r="AFD39" s="297"/>
      <c r="AFE39" s="297"/>
      <c r="AFF39" s="297"/>
      <c r="AFG39" s="297"/>
      <c r="AFH39" s="297"/>
      <c r="AFI39" s="297"/>
      <c r="AFJ39" s="297"/>
      <c r="AFK39" s="297"/>
      <c r="AFL39" s="297"/>
      <c r="AFM39" s="297"/>
      <c r="AFN39" s="297"/>
      <c r="AFO39" s="297"/>
      <c r="AFP39" s="297"/>
      <c r="AFQ39" s="297"/>
      <c r="AFR39" s="297"/>
      <c r="AFS39" s="297"/>
      <c r="AFT39" s="297"/>
      <c r="AFU39" s="297"/>
      <c r="AFV39" s="297"/>
      <c r="AFW39" s="297"/>
      <c r="AFX39" s="297"/>
      <c r="AFY39" s="297"/>
      <c r="AFZ39" s="297"/>
      <c r="AGA39" s="297"/>
      <c r="AGB39" s="297"/>
      <c r="AGC39" s="297"/>
      <c r="AGD39" s="297"/>
      <c r="AGE39" s="297"/>
      <c r="AGF39" s="297"/>
      <c r="AGG39" s="297"/>
      <c r="AGH39" s="297"/>
      <c r="AGI39" s="297"/>
      <c r="AGJ39" s="297"/>
      <c r="AGK39" s="297"/>
      <c r="AGL39" s="297"/>
      <c r="AGM39" s="297"/>
      <c r="AGN39" s="297"/>
      <c r="AGO39" s="297"/>
      <c r="AGP39" s="297"/>
      <c r="AGQ39" s="297"/>
      <c r="AGR39" s="297"/>
      <c r="AGS39" s="297"/>
      <c r="AGT39" s="297"/>
      <c r="AGU39" s="297"/>
      <c r="AGV39" s="297"/>
      <c r="AGW39" s="297"/>
      <c r="AGX39" s="297"/>
      <c r="AGY39" s="297"/>
      <c r="AGZ39" s="297"/>
      <c r="AHA39" s="297"/>
      <c r="AHB39" s="297"/>
      <c r="AHC39" s="297"/>
      <c r="AHD39" s="297"/>
      <c r="AHE39" s="297"/>
      <c r="AHF39" s="297"/>
      <c r="AHG39" s="297"/>
      <c r="AHH39" s="297"/>
      <c r="AHI39" s="297"/>
      <c r="AHJ39" s="297"/>
      <c r="AHK39" s="297"/>
      <c r="AHL39" s="297"/>
      <c r="AHM39" s="297"/>
      <c r="AHN39" s="297"/>
      <c r="AHO39" s="297"/>
      <c r="AHP39" s="297"/>
      <c r="AHQ39" s="297"/>
      <c r="AHR39" s="297"/>
      <c r="AHS39" s="297"/>
    </row>
    <row r="40" spans="1:905" x14ac:dyDescent="1.1000000000000001">
      <c r="AHU40" s="275"/>
    </row>
    <row r="41" spans="1:905" x14ac:dyDescent="1.1000000000000001">
      <c r="C41" s="271" t="s">
        <v>6235</v>
      </c>
      <c r="AHU41" s="275"/>
    </row>
    <row r="42" spans="1:905" ht="24" x14ac:dyDescent="0.8">
      <c r="AHR42" s="270"/>
      <c r="AHU42" s="275"/>
    </row>
    <row r="43" spans="1:905" ht="24" x14ac:dyDescent="0.8">
      <c r="B43" s="270" t="s">
        <v>6028</v>
      </c>
      <c r="C43" s="271" t="s">
        <v>6029</v>
      </c>
      <c r="D43" s="271" t="s">
        <v>2601</v>
      </c>
      <c r="E43" s="271" t="s">
        <v>2605</v>
      </c>
      <c r="F43" s="271" t="s">
        <v>2609</v>
      </c>
      <c r="G43" s="271" t="s">
        <v>2613</v>
      </c>
      <c r="H43" s="271" t="s">
        <v>2617</v>
      </c>
      <c r="I43" s="271" t="s">
        <v>2621</v>
      </c>
      <c r="J43" s="271" t="s">
        <v>2625</v>
      </c>
      <c r="K43" s="271" t="s">
        <v>2629</v>
      </c>
      <c r="L43" s="271" t="s">
        <v>2633</v>
      </c>
      <c r="M43" s="271" t="s">
        <v>2637</v>
      </c>
      <c r="N43" s="271" t="s">
        <v>2641</v>
      </c>
      <c r="O43" s="271" t="s">
        <v>2645</v>
      </c>
      <c r="P43" s="271" t="s">
        <v>2649</v>
      </c>
      <c r="Q43" s="271" t="s">
        <v>2653</v>
      </c>
      <c r="R43" s="271" t="s">
        <v>2657</v>
      </c>
      <c r="S43" s="271" t="s">
        <v>2661</v>
      </c>
      <c r="T43" s="271" t="s">
        <v>2665</v>
      </c>
      <c r="U43" s="271" t="s">
        <v>2669</v>
      </c>
      <c r="V43" s="271" t="s">
        <v>2285</v>
      </c>
      <c r="W43" s="271" t="s">
        <v>2293</v>
      </c>
      <c r="X43" s="271" t="s">
        <v>2301</v>
      </c>
      <c r="Y43" s="271" t="s">
        <v>2308</v>
      </c>
      <c r="Z43" s="271" t="s">
        <v>2313</v>
      </c>
      <c r="AA43" s="271" t="s">
        <v>2317</v>
      </c>
      <c r="AB43" s="271" t="s">
        <v>2321</v>
      </c>
      <c r="AC43" s="271" t="s">
        <v>2325</v>
      </c>
      <c r="AD43" s="271" t="s">
        <v>2329</v>
      </c>
      <c r="AE43" s="271" t="s">
        <v>2333</v>
      </c>
      <c r="AF43" s="271" t="s">
        <v>2337</v>
      </c>
      <c r="AG43" s="271" t="s">
        <v>2342</v>
      </c>
      <c r="AH43" s="271" t="s">
        <v>2346</v>
      </c>
      <c r="AI43" s="271" t="s">
        <v>2350</v>
      </c>
      <c r="AJ43" s="271" t="s">
        <v>2354</v>
      </c>
      <c r="AK43" s="271" t="s">
        <v>2358</v>
      </c>
      <c r="AL43" s="271" t="s">
        <v>2362</v>
      </c>
      <c r="AM43" s="271" t="s">
        <v>2366</v>
      </c>
      <c r="AN43" s="271" t="s">
        <v>2370</v>
      </c>
      <c r="AO43" s="271" t="s">
        <v>2374</v>
      </c>
      <c r="AP43" s="271" t="s">
        <v>2378</v>
      </c>
      <c r="AQ43" s="271" t="s">
        <v>2382</v>
      </c>
      <c r="AR43" s="271" t="s">
        <v>2386</v>
      </c>
      <c r="AS43" s="271" t="s">
        <v>2390</v>
      </c>
      <c r="AT43" s="271" t="s">
        <v>2508</v>
      </c>
      <c r="AU43" s="271" t="s">
        <v>2511</v>
      </c>
      <c r="AV43" s="271" t="s">
        <v>2515</v>
      </c>
      <c r="AW43" s="271" t="s">
        <v>2519</v>
      </c>
      <c r="AX43" s="271" t="s">
        <v>2523</v>
      </c>
      <c r="AY43" s="271" t="s">
        <v>2527</v>
      </c>
      <c r="AZ43" s="271" t="s">
        <v>2531</v>
      </c>
      <c r="BA43" s="271" t="s">
        <v>2535</v>
      </c>
      <c r="BB43" s="271" t="s">
        <v>2539</v>
      </c>
      <c r="BC43" s="271" t="s">
        <v>2543</v>
      </c>
      <c r="BD43" s="271" t="s">
        <v>2547</v>
      </c>
      <c r="BE43" s="271" t="s">
        <v>2551</v>
      </c>
      <c r="BF43" s="271" t="s">
        <v>2555</v>
      </c>
      <c r="BG43" s="271" t="s">
        <v>2559</v>
      </c>
      <c r="BH43" s="271" t="s">
        <v>2563</v>
      </c>
      <c r="BI43" s="271" t="s">
        <v>2566</v>
      </c>
      <c r="BJ43" s="271" t="s">
        <v>2569</v>
      </c>
      <c r="BK43" s="271" t="s">
        <v>2573</v>
      </c>
      <c r="BL43" s="271" t="s">
        <v>2577</v>
      </c>
      <c r="BM43" s="271" t="s">
        <v>2581</v>
      </c>
      <c r="BN43" s="271" t="s">
        <v>2585</v>
      </c>
      <c r="BO43" s="271" t="s">
        <v>2589</v>
      </c>
      <c r="BP43" s="271" t="s">
        <v>2593</v>
      </c>
      <c r="BQ43" s="271" t="s">
        <v>2597</v>
      </c>
      <c r="BR43" s="271" t="s">
        <v>2477</v>
      </c>
      <c r="BS43" s="271" t="s">
        <v>2480</v>
      </c>
      <c r="BT43" s="271" t="s">
        <v>2484</v>
      </c>
      <c r="BU43" s="271" t="s">
        <v>2488</v>
      </c>
      <c r="BV43" s="271" t="s">
        <v>2492</v>
      </c>
      <c r="BW43" s="271" t="s">
        <v>2496</v>
      </c>
      <c r="BX43" s="271" t="s">
        <v>2500</v>
      </c>
      <c r="BY43" s="271" t="s">
        <v>2504</v>
      </c>
      <c r="BZ43" s="271" t="s">
        <v>2673</v>
      </c>
      <c r="CA43" s="271" t="s">
        <v>2677</v>
      </c>
      <c r="CB43" s="271" t="s">
        <v>2681</v>
      </c>
      <c r="CC43" s="271" t="s">
        <v>2685</v>
      </c>
      <c r="CD43" s="271" t="s">
        <v>2689</v>
      </c>
      <c r="CE43" s="271" t="s">
        <v>2693</v>
      </c>
      <c r="CF43" s="271" t="s">
        <v>2697</v>
      </c>
      <c r="CG43" s="271" t="s">
        <v>2426</v>
      </c>
      <c r="CH43" s="271" t="s">
        <v>2429</v>
      </c>
      <c r="CI43" s="271" t="s">
        <v>2433</v>
      </c>
      <c r="CJ43" s="271" t="s">
        <v>2437</v>
      </c>
      <c r="CK43" s="271" t="s">
        <v>2441</v>
      </c>
      <c r="CL43" s="271" t="s">
        <v>2445</v>
      </c>
      <c r="CM43" s="271" t="s">
        <v>2449</v>
      </c>
      <c r="CN43" s="271" t="s">
        <v>2453</v>
      </c>
      <c r="CO43" s="271" t="s">
        <v>2457</v>
      </c>
      <c r="CP43" s="271" t="s">
        <v>2461</v>
      </c>
      <c r="CQ43" s="271" t="s">
        <v>2465</v>
      </c>
      <c r="CR43" s="271" t="s">
        <v>2469</v>
      </c>
      <c r="CS43" s="271" t="s">
        <v>2473</v>
      </c>
      <c r="CT43" s="271" t="s">
        <v>2395</v>
      </c>
      <c r="CU43" s="271" t="s">
        <v>2398</v>
      </c>
      <c r="CV43" s="271" t="s">
        <v>2402</v>
      </c>
      <c r="CW43" s="271" t="s">
        <v>2406</v>
      </c>
      <c r="CX43" s="271" t="s">
        <v>2410</v>
      </c>
      <c r="CY43" s="271" t="s">
        <v>2414</v>
      </c>
      <c r="CZ43" s="271" t="s">
        <v>2418</v>
      </c>
      <c r="DA43" s="271" t="s">
        <v>2422</v>
      </c>
      <c r="DB43" s="271" t="s">
        <v>2736</v>
      </c>
      <c r="DC43" s="271" t="s">
        <v>2740</v>
      </c>
      <c r="DD43" s="271" t="s">
        <v>2744</v>
      </c>
      <c r="DE43" s="271" t="s">
        <v>2748</v>
      </c>
      <c r="DF43" s="271" t="s">
        <v>2752</v>
      </c>
      <c r="DG43" s="271" t="s">
        <v>2756</v>
      </c>
      <c r="DH43" s="271" t="s">
        <v>2760</v>
      </c>
      <c r="DI43" s="271" t="s">
        <v>2764</v>
      </c>
      <c r="DJ43" s="271" t="s">
        <v>2768</v>
      </c>
      <c r="DK43" s="271" t="s">
        <v>2807</v>
      </c>
      <c r="DL43" s="271" t="s">
        <v>2811</v>
      </c>
      <c r="DM43" s="271" t="s">
        <v>2815</v>
      </c>
      <c r="DN43" s="271" t="s">
        <v>2819</v>
      </c>
      <c r="DO43" s="271" t="s">
        <v>2823</v>
      </c>
      <c r="DP43" s="271" t="s">
        <v>2827</v>
      </c>
      <c r="DQ43" s="271" t="s">
        <v>2831</v>
      </c>
      <c r="DR43" s="271" t="s">
        <v>2835</v>
      </c>
      <c r="DS43" s="271" t="s">
        <v>2839</v>
      </c>
      <c r="DT43" s="271" t="s">
        <v>2843</v>
      </c>
      <c r="DU43" s="271" t="s">
        <v>2846</v>
      </c>
      <c r="DV43" s="271" t="s">
        <v>2850</v>
      </c>
      <c r="DW43" s="271" t="s">
        <v>2854</v>
      </c>
      <c r="DX43" s="271" t="s">
        <v>2858</v>
      </c>
      <c r="DY43" s="271" t="s">
        <v>2862</v>
      </c>
      <c r="DZ43" s="271" t="s">
        <v>2866</v>
      </c>
      <c r="EA43" s="271" t="s">
        <v>2870</v>
      </c>
      <c r="EB43" s="271" t="s">
        <v>2874</v>
      </c>
      <c r="EC43" s="271" t="s">
        <v>2878</v>
      </c>
      <c r="ED43" s="271" t="s">
        <v>2882</v>
      </c>
      <c r="EE43" s="271" t="s">
        <v>2772</v>
      </c>
      <c r="EF43" s="271" t="s">
        <v>2775</v>
      </c>
      <c r="EG43" s="271" t="s">
        <v>2779</v>
      </c>
      <c r="EH43" s="271" t="s">
        <v>2783</v>
      </c>
      <c r="EI43" s="271" t="s">
        <v>2787</v>
      </c>
      <c r="EJ43" s="271" t="s">
        <v>2791</v>
      </c>
      <c r="EK43" s="271" t="s">
        <v>2795</v>
      </c>
      <c r="EL43" s="271" t="s">
        <v>2799</v>
      </c>
      <c r="EM43" s="271" t="s">
        <v>2803</v>
      </c>
      <c r="EN43" s="271" t="s">
        <v>2701</v>
      </c>
      <c r="EO43" s="271" t="s">
        <v>2704</v>
      </c>
      <c r="EP43" s="271" t="s">
        <v>2708</v>
      </c>
      <c r="EQ43" s="271" t="s">
        <v>2712</v>
      </c>
      <c r="ER43" s="271" t="s">
        <v>2716</v>
      </c>
      <c r="ES43" s="271" t="s">
        <v>2720</v>
      </c>
      <c r="ET43" s="271" t="s">
        <v>2724</v>
      </c>
      <c r="EU43" s="271" t="s">
        <v>2728</v>
      </c>
      <c r="EV43" s="271" t="s">
        <v>2732</v>
      </c>
      <c r="EW43" s="271" t="s">
        <v>3003</v>
      </c>
      <c r="EX43" s="271" t="s">
        <v>3006</v>
      </c>
      <c r="EY43" s="271" t="s">
        <v>3010</v>
      </c>
      <c r="EZ43" s="271" t="s">
        <v>3014</v>
      </c>
      <c r="FA43" s="271" t="s">
        <v>3018</v>
      </c>
      <c r="FB43" s="271" t="s">
        <v>3022</v>
      </c>
      <c r="FC43" s="271" t="s">
        <v>3026</v>
      </c>
      <c r="FD43" s="271" t="s">
        <v>3030</v>
      </c>
      <c r="FE43" s="271" t="s">
        <v>3034</v>
      </c>
      <c r="FF43" s="271" t="s">
        <v>3038</v>
      </c>
      <c r="FG43" s="271" t="s">
        <v>3042</v>
      </c>
      <c r="FH43" s="271" t="s">
        <v>3046</v>
      </c>
      <c r="FI43" s="271" t="s">
        <v>2886</v>
      </c>
      <c r="FJ43" s="271" t="s">
        <v>2890</v>
      </c>
      <c r="FK43" s="271" t="s">
        <v>2894</v>
      </c>
      <c r="FL43" s="271" t="s">
        <v>2898</v>
      </c>
      <c r="FM43" s="271" t="s">
        <v>2902</v>
      </c>
      <c r="FN43" s="271" t="s">
        <v>2906</v>
      </c>
      <c r="FO43" s="271" t="s">
        <v>2910</v>
      </c>
      <c r="FP43" s="271" t="s">
        <v>2913</v>
      </c>
      <c r="FQ43" s="271" t="s">
        <v>2916</v>
      </c>
      <c r="FR43" s="271" t="s">
        <v>2920</v>
      </c>
      <c r="FS43" s="271" t="s">
        <v>2924</v>
      </c>
      <c r="FT43" s="271" t="s">
        <v>2928</v>
      </c>
      <c r="FU43" s="271" t="s">
        <v>2932</v>
      </c>
      <c r="FV43" s="271" t="s">
        <v>2936</v>
      </c>
      <c r="FW43" s="271" t="s">
        <v>2940</v>
      </c>
      <c r="FX43" s="271" t="s">
        <v>2944</v>
      </c>
      <c r="FY43" s="271" t="s">
        <v>2948</v>
      </c>
      <c r="FZ43" s="271" t="s">
        <v>2952</v>
      </c>
      <c r="GA43" s="271" t="s">
        <v>2956</v>
      </c>
      <c r="GB43" s="271" t="s">
        <v>2960</v>
      </c>
      <c r="GC43" s="271" t="s">
        <v>2964</v>
      </c>
      <c r="GD43" s="271" t="s">
        <v>2968</v>
      </c>
      <c r="GE43" s="271" t="s">
        <v>3049</v>
      </c>
      <c r="GF43" s="271" t="s">
        <v>3052</v>
      </c>
      <c r="GG43" s="271" t="s">
        <v>3056</v>
      </c>
      <c r="GH43" s="271" t="s">
        <v>3060</v>
      </c>
      <c r="GI43" s="271" t="s">
        <v>3064</v>
      </c>
      <c r="GJ43" s="271" t="s">
        <v>3068</v>
      </c>
      <c r="GK43" s="271" t="s">
        <v>3072</v>
      </c>
      <c r="GL43" s="271" t="s">
        <v>3076</v>
      </c>
      <c r="GM43" s="271" t="s">
        <v>3080</v>
      </c>
      <c r="GN43" s="271" t="s">
        <v>3084</v>
      </c>
      <c r="GO43" s="271" t="s">
        <v>3088</v>
      </c>
      <c r="GP43" s="271" t="s">
        <v>3092</v>
      </c>
      <c r="GQ43" s="271" t="s">
        <v>2972</v>
      </c>
      <c r="GR43" s="271" t="s">
        <v>2975</v>
      </c>
      <c r="GS43" s="271" t="s">
        <v>2979</v>
      </c>
      <c r="GT43" s="271" t="s">
        <v>2983</v>
      </c>
      <c r="GU43" s="271" t="s">
        <v>2987</v>
      </c>
      <c r="GV43" s="271" t="s">
        <v>2991</v>
      </c>
      <c r="GW43" s="271" t="s">
        <v>2995</v>
      </c>
      <c r="GX43" s="271" t="s">
        <v>2999</v>
      </c>
      <c r="GY43" s="271" t="s">
        <v>3359</v>
      </c>
      <c r="GZ43" s="271" t="s">
        <v>3362</v>
      </c>
      <c r="HA43" s="271" t="s">
        <v>3366</v>
      </c>
      <c r="HB43" s="271" t="s">
        <v>3370</v>
      </c>
      <c r="HC43" s="271" t="s">
        <v>3096</v>
      </c>
      <c r="HD43" s="271" t="s">
        <v>3100</v>
      </c>
      <c r="HE43" s="271" t="s">
        <v>3104</v>
      </c>
      <c r="HF43" s="271" t="s">
        <v>3108</v>
      </c>
      <c r="HG43" s="271" t="s">
        <v>3112</v>
      </c>
      <c r="HH43" s="271" t="s">
        <v>3116</v>
      </c>
      <c r="HI43" s="271" t="s">
        <v>3120</v>
      </c>
      <c r="HJ43" s="271" t="s">
        <v>3124</v>
      </c>
      <c r="HK43" s="271" t="s">
        <v>3127</v>
      </c>
      <c r="HL43" s="271" t="s">
        <v>3131</v>
      </c>
      <c r="HM43" s="271" t="s">
        <v>3135</v>
      </c>
      <c r="HN43" s="271" t="s">
        <v>3139</v>
      </c>
      <c r="HO43" s="271" t="s">
        <v>3143</v>
      </c>
      <c r="HP43" s="271" t="s">
        <v>3147</v>
      </c>
      <c r="HQ43" s="271" t="s">
        <v>3151</v>
      </c>
      <c r="HR43" s="271" t="s">
        <v>3155</v>
      </c>
      <c r="HS43" s="271" t="s">
        <v>3158</v>
      </c>
      <c r="HT43" s="271" t="s">
        <v>3162</v>
      </c>
      <c r="HU43" s="271" t="s">
        <v>3166</v>
      </c>
      <c r="HV43" s="271" t="s">
        <v>3170</v>
      </c>
      <c r="HW43" s="271" t="s">
        <v>3174</v>
      </c>
      <c r="HX43" s="271" t="s">
        <v>3178</v>
      </c>
      <c r="HY43" s="271" t="s">
        <v>3182</v>
      </c>
      <c r="HZ43" s="271" t="s">
        <v>3186</v>
      </c>
      <c r="IA43" s="271" t="s">
        <v>3190</v>
      </c>
      <c r="IB43" s="271" t="s">
        <v>3194</v>
      </c>
      <c r="IC43" s="271" t="s">
        <v>3198</v>
      </c>
      <c r="ID43" s="271" t="s">
        <v>3202</v>
      </c>
      <c r="IE43" s="271" t="s">
        <v>3206</v>
      </c>
      <c r="IF43" s="271" t="s">
        <v>3210</v>
      </c>
      <c r="IG43" s="271" t="s">
        <v>3214</v>
      </c>
      <c r="IH43" s="271" t="s">
        <v>3245</v>
      </c>
      <c r="II43" s="271" t="s">
        <v>3249</v>
      </c>
      <c r="IJ43" s="271" t="s">
        <v>3253</v>
      </c>
      <c r="IK43" s="271" t="s">
        <v>3257</v>
      </c>
      <c r="IL43" s="271" t="s">
        <v>3261</v>
      </c>
      <c r="IM43" s="271" t="s">
        <v>3265</v>
      </c>
      <c r="IN43" s="271" t="s">
        <v>3269</v>
      </c>
      <c r="IO43" s="271" t="s">
        <v>3273</v>
      </c>
      <c r="IP43" s="271" t="s">
        <v>3277</v>
      </c>
      <c r="IQ43" s="271" t="s">
        <v>3281</v>
      </c>
      <c r="IR43" s="271" t="s">
        <v>3285</v>
      </c>
      <c r="IS43" s="271" t="s">
        <v>3312</v>
      </c>
      <c r="IT43" s="271" t="s">
        <v>3315</v>
      </c>
      <c r="IU43" s="271" t="s">
        <v>3319</v>
      </c>
      <c r="IV43" s="271" t="s">
        <v>3323</v>
      </c>
      <c r="IW43" s="271" t="s">
        <v>3327</v>
      </c>
      <c r="IX43" s="271" t="s">
        <v>3331</v>
      </c>
      <c r="IY43" s="271" t="s">
        <v>3335</v>
      </c>
      <c r="IZ43" s="271" t="s">
        <v>3339</v>
      </c>
      <c r="JA43" s="271" t="s">
        <v>3343</v>
      </c>
      <c r="JB43" s="271" t="s">
        <v>3347</v>
      </c>
      <c r="JC43" s="271" t="s">
        <v>3351</v>
      </c>
      <c r="JD43" s="271" t="s">
        <v>3355</v>
      </c>
      <c r="JE43" s="271" t="s">
        <v>3289</v>
      </c>
      <c r="JF43" s="271" t="s">
        <v>3292</v>
      </c>
      <c r="JG43" s="271" t="s">
        <v>3296</v>
      </c>
      <c r="JH43" s="271" t="s">
        <v>3300</v>
      </c>
      <c r="JI43" s="271" t="s">
        <v>3304</v>
      </c>
      <c r="JJ43" s="271" t="s">
        <v>3308</v>
      </c>
      <c r="JK43" s="271" t="s">
        <v>3218</v>
      </c>
      <c r="JL43" s="271" t="s">
        <v>3221</v>
      </c>
      <c r="JM43" s="271" t="s">
        <v>3225</v>
      </c>
      <c r="JN43" s="271" t="s">
        <v>3229</v>
      </c>
      <c r="JO43" s="271" t="s">
        <v>3233</v>
      </c>
      <c r="JP43" s="271" t="s">
        <v>3237</v>
      </c>
      <c r="JQ43" s="271" t="s">
        <v>3241</v>
      </c>
      <c r="JR43" s="271" t="s">
        <v>3417</v>
      </c>
      <c r="JS43" s="271" t="s">
        <v>3421</v>
      </c>
      <c r="JT43" s="271" t="s">
        <v>3425</v>
      </c>
      <c r="JU43" s="271" t="s">
        <v>3429</v>
      </c>
      <c r="JV43" s="271" t="s">
        <v>3433</v>
      </c>
      <c r="JW43" s="271" t="s">
        <v>3437</v>
      </c>
      <c r="JX43" s="271" t="s">
        <v>3441</v>
      </c>
      <c r="JY43" s="271" t="s">
        <v>3445</v>
      </c>
      <c r="JZ43" s="271" t="s">
        <v>3449</v>
      </c>
      <c r="KA43" s="271" t="s">
        <v>3453</v>
      </c>
      <c r="KB43" s="271" t="s">
        <v>3457</v>
      </c>
      <c r="KC43" s="271" t="s">
        <v>3461</v>
      </c>
      <c r="KD43" s="271" t="s">
        <v>3465</v>
      </c>
      <c r="KE43" s="271" t="s">
        <v>3469</v>
      </c>
      <c r="KF43" s="271" t="s">
        <v>3473</v>
      </c>
      <c r="KG43" s="271" t="s">
        <v>5913</v>
      </c>
      <c r="KH43" s="271" t="s">
        <v>3517</v>
      </c>
      <c r="KI43" s="271" t="s">
        <v>3520</v>
      </c>
      <c r="KJ43" s="271" t="s">
        <v>3524</v>
      </c>
      <c r="KK43" s="271" t="s">
        <v>3528</v>
      </c>
      <c r="KL43" s="271" t="s">
        <v>3532</v>
      </c>
      <c r="KM43" s="271" t="s">
        <v>3536</v>
      </c>
      <c r="KN43" s="271" t="s">
        <v>3540</v>
      </c>
      <c r="KO43" s="271" t="s">
        <v>3544</v>
      </c>
      <c r="KP43" s="271" t="s">
        <v>3548</v>
      </c>
      <c r="KQ43" s="271" t="s">
        <v>3603</v>
      </c>
      <c r="KR43" s="271" t="s">
        <v>3606</v>
      </c>
      <c r="KS43" s="271" t="s">
        <v>3610</v>
      </c>
      <c r="KT43" s="271" t="s">
        <v>3614</v>
      </c>
      <c r="KU43" s="271" t="s">
        <v>3618</v>
      </c>
      <c r="KV43" s="271" t="s">
        <v>3622</v>
      </c>
      <c r="KW43" s="271" t="s">
        <v>3626</v>
      </c>
      <c r="KX43" s="271" t="s">
        <v>3630</v>
      </c>
      <c r="KY43" s="271" t="s">
        <v>3571</v>
      </c>
      <c r="KZ43" s="271" t="s">
        <v>3575</v>
      </c>
      <c r="LA43" s="271" t="s">
        <v>3579</v>
      </c>
      <c r="LB43" s="271" t="s">
        <v>3583</v>
      </c>
      <c r="LC43" s="271" t="s">
        <v>3587</v>
      </c>
      <c r="LD43" s="271" t="s">
        <v>3591</v>
      </c>
      <c r="LE43" s="271" t="s">
        <v>3595</v>
      </c>
      <c r="LF43" s="271" t="s">
        <v>3599</v>
      </c>
      <c r="LG43" s="271" t="s">
        <v>3374</v>
      </c>
      <c r="LH43" s="271" t="s">
        <v>3377</v>
      </c>
      <c r="LI43" s="271" t="s">
        <v>3381</v>
      </c>
      <c r="LJ43" s="271" t="s">
        <v>3385</v>
      </c>
      <c r="LK43" s="271" t="s">
        <v>3389</v>
      </c>
      <c r="LL43" s="271" t="s">
        <v>3393</v>
      </c>
      <c r="LM43" s="271" t="s">
        <v>3397</v>
      </c>
      <c r="LN43" s="271" t="s">
        <v>3401</v>
      </c>
      <c r="LO43" s="271" t="s">
        <v>3405</v>
      </c>
      <c r="LP43" s="271" t="s">
        <v>3409</v>
      </c>
      <c r="LQ43" s="271" t="s">
        <v>3413</v>
      </c>
      <c r="LR43" s="271" t="s">
        <v>3559</v>
      </c>
      <c r="LS43" s="271" t="s">
        <v>3563</v>
      </c>
      <c r="LT43" s="271" t="s">
        <v>3567</v>
      </c>
      <c r="LU43" s="271" t="s">
        <v>3552</v>
      </c>
      <c r="LV43" s="271" t="s">
        <v>3555</v>
      </c>
      <c r="LW43" s="271" t="s">
        <v>3477</v>
      </c>
      <c r="LX43" s="271" t="s">
        <v>3481</v>
      </c>
      <c r="LY43" s="271" t="s">
        <v>3485</v>
      </c>
      <c r="LZ43" s="271" t="s">
        <v>3489</v>
      </c>
      <c r="MA43" s="271" t="s">
        <v>3493</v>
      </c>
      <c r="MB43" s="271" t="s">
        <v>3497</v>
      </c>
      <c r="MC43" s="271" t="s">
        <v>3501</v>
      </c>
      <c r="MD43" s="271" t="s">
        <v>3505</v>
      </c>
      <c r="ME43" s="271" t="s">
        <v>3509</v>
      </c>
      <c r="MF43" s="271" t="s">
        <v>3513</v>
      </c>
      <c r="MG43" s="271" t="s">
        <v>3737</v>
      </c>
      <c r="MH43" s="271" t="s">
        <v>3741</v>
      </c>
      <c r="MI43" s="271" t="s">
        <v>3745</v>
      </c>
      <c r="MJ43" s="271" t="s">
        <v>3749</v>
      </c>
      <c r="MK43" s="271" t="s">
        <v>3753</v>
      </c>
      <c r="ML43" s="271" t="s">
        <v>3757</v>
      </c>
      <c r="MM43" s="271" t="s">
        <v>3761</v>
      </c>
      <c r="MN43" s="271" t="s">
        <v>3765</v>
      </c>
      <c r="MO43" s="271" t="s">
        <v>3769</v>
      </c>
      <c r="MP43" s="271" t="s">
        <v>3773</v>
      </c>
      <c r="MQ43" s="271" t="s">
        <v>3777</v>
      </c>
      <c r="MR43" s="271" t="s">
        <v>3781</v>
      </c>
      <c r="MS43" s="271" t="s">
        <v>3812</v>
      </c>
      <c r="MT43" s="271" t="s">
        <v>3816</v>
      </c>
      <c r="MU43" s="271" t="s">
        <v>3820</v>
      </c>
      <c r="MV43" s="271" t="s">
        <v>3824</v>
      </c>
      <c r="MW43" s="271" t="s">
        <v>3828</v>
      </c>
      <c r="MX43" s="271" t="s">
        <v>3832</v>
      </c>
      <c r="MY43" s="271" t="s">
        <v>3836</v>
      </c>
      <c r="MZ43" s="271" t="s">
        <v>3840</v>
      </c>
      <c r="NA43" s="271" t="s">
        <v>3844</v>
      </c>
      <c r="NB43" s="271" t="s">
        <v>3848</v>
      </c>
      <c r="NC43" s="271" t="s">
        <v>3852</v>
      </c>
      <c r="ND43" s="271" t="s">
        <v>3656</v>
      </c>
      <c r="NE43" s="271" t="s">
        <v>3659</v>
      </c>
      <c r="NF43" s="271" t="s">
        <v>3663</v>
      </c>
      <c r="NG43" s="271" t="s">
        <v>3667</v>
      </c>
      <c r="NH43" s="271" t="s">
        <v>3671</v>
      </c>
      <c r="NI43" s="271" t="s">
        <v>3675</v>
      </c>
      <c r="NJ43" s="271" t="s">
        <v>3679</v>
      </c>
      <c r="NK43" s="271" t="s">
        <v>3683</v>
      </c>
      <c r="NL43" s="271" t="s">
        <v>3687</v>
      </c>
      <c r="NM43" s="271" t="s">
        <v>3691</v>
      </c>
      <c r="NN43" s="271" t="s">
        <v>3695</v>
      </c>
      <c r="NO43" s="271" t="s">
        <v>3699</v>
      </c>
      <c r="NP43" s="271" t="s">
        <v>3785</v>
      </c>
      <c r="NQ43" s="271" t="s">
        <v>3788</v>
      </c>
      <c r="NR43" s="271" t="s">
        <v>3792</v>
      </c>
      <c r="NS43" s="271" t="s">
        <v>3796</v>
      </c>
      <c r="NT43" s="271" t="s">
        <v>3800</v>
      </c>
      <c r="NU43" s="271" t="s">
        <v>3804</v>
      </c>
      <c r="NV43" s="271" t="s">
        <v>3808</v>
      </c>
      <c r="NW43" s="271" t="s">
        <v>3856</v>
      </c>
      <c r="NX43" s="271" t="s">
        <v>3860</v>
      </c>
      <c r="NY43" s="271" t="s">
        <v>3864</v>
      </c>
      <c r="NZ43" s="271" t="s">
        <v>3868</v>
      </c>
      <c r="OA43" s="271" t="s">
        <v>3872</v>
      </c>
      <c r="OB43" s="271" t="s">
        <v>3876</v>
      </c>
      <c r="OC43" s="271" t="s">
        <v>3880</v>
      </c>
      <c r="OD43" s="271" t="s">
        <v>3702</v>
      </c>
      <c r="OE43" s="271" t="s">
        <v>3705</v>
      </c>
      <c r="OF43" s="271" t="s">
        <v>3709</v>
      </c>
      <c r="OG43" s="271" t="s">
        <v>3713</v>
      </c>
      <c r="OH43" s="271" t="s">
        <v>3717</v>
      </c>
      <c r="OI43" s="271" t="s">
        <v>3721</v>
      </c>
      <c r="OJ43" s="271" t="s">
        <v>3725</v>
      </c>
      <c r="OK43" s="271" t="s">
        <v>3729</v>
      </c>
      <c r="OL43" s="271" t="s">
        <v>3733</v>
      </c>
      <c r="OM43" s="271" t="s">
        <v>3634</v>
      </c>
      <c r="ON43" s="271" t="s">
        <v>3637</v>
      </c>
      <c r="OO43" s="271" t="s">
        <v>3641</v>
      </c>
      <c r="OP43" s="271" t="s">
        <v>3645</v>
      </c>
      <c r="OQ43" s="271" t="s">
        <v>3649</v>
      </c>
      <c r="OR43" s="271" t="s">
        <v>3653</v>
      </c>
      <c r="OS43" s="271" t="s">
        <v>3884</v>
      </c>
      <c r="OT43" s="271" t="s">
        <v>3888</v>
      </c>
      <c r="OU43" s="271" t="s">
        <v>3892</v>
      </c>
      <c r="OV43" s="271" t="s">
        <v>3896</v>
      </c>
      <c r="OW43" s="271" t="s">
        <v>3900</v>
      </c>
      <c r="OX43" s="271" t="s">
        <v>3904</v>
      </c>
      <c r="OY43" s="271" t="s">
        <v>3908</v>
      </c>
      <c r="OZ43" s="271" t="s">
        <v>3912</v>
      </c>
      <c r="PA43" s="271" t="s">
        <v>3916</v>
      </c>
      <c r="PB43" s="271" t="s">
        <v>4151</v>
      </c>
      <c r="PC43" s="271" t="s">
        <v>4154</v>
      </c>
      <c r="PD43" s="271" t="s">
        <v>4158</v>
      </c>
      <c r="PE43" s="271" t="s">
        <v>4161</v>
      </c>
      <c r="PF43" s="271" t="s">
        <v>4165</v>
      </c>
      <c r="PG43" s="271" t="s">
        <v>4169</v>
      </c>
      <c r="PH43" s="271" t="s">
        <v>4173</v>
      </c>
      <c r="PI43" s="271" t="s">
        <v>4177</v>
      </c>
      <c r="PJ43" s="271" t="s">
        <v>4181</v>
      </c>
      <c r="PK43" s="271" t="s">
        <v>4185</v>
      </c>
      <c r="PL43" s="271" t="s">
        <v>4189</v>
      </c>
      <c r="PM43" s="271" t="s">
        <v>4193</v>
      </c>
      <c r="PN43" s="271" t="s">
        <v>4197</v>
      </c>
      <c r="PO43" s="271" t="s">
        <v>4201</v>
      </c>
      <c r="PP43" s="271" t="s">
        <v>4205</v>
      </c>
      <c r="PQ43" s="271" t="s">
        <v>4209</v>
      </c>
      <c r="PR43" s="271" t="s">
        <v>4213</v>
      </c>
      <c r="PS43" s="271" t="s">
        <v>4217</v>
      </c>
      <c r="PT43" s="271" t="s">
        <v>3920</v>
      </c>
      <c r="PU43" s="271" t="s">
        <v>3923</v>
      </c>
      <c r="PV43" s="271" t="s">
        <v>3927</v>
      </c>
      <c r="PW43" s="271" t="s">
        <v>3931</v>
      </c>
      <c r="PX43" s="271" t="s">
        <v>3935</v>
      </c>
      <c r="PY43" s="271" t="s">
        <v>3939</v>
      </c>
      <c r="PZ43" s="271" t="s">
        <v>3943</v>
      </c>
      <c r="QA43" s="271" t="s">
        <v>3947</v>
      </c>
      <c r="QB43" s="271" t="s">
        <v>3951</v>
      </c>
      <c r="QC43" s="271" t="s">
        <v>3955</v>
      </c>
      <c r="QD43" s="271" t="s">
        <v>3959</v>
      </c>
      <c r="QE43" s="271" t="s">
        <v>3963</v>
      </c>
      <c r="QF43" s="271" t="s">
        <v>3967</v>
      </c>
      <c r="QG43" s="271" t="s">
        <v>3971</v>
      </c>
      <c r="QH43" s="271" t="s">
        <v>3975</v>
      </c>
      <c r="QI43" s="271" t="s">
        <v>3979</v>
      </c>
      <c r="QJ43" s="271" t="s">
        <v>3983</v>
      </c>
      <c r="QK43" s="271" t="s">
        <v>3987</v>
      </c>
      <c r="QL43" s="271" t="s">
        <v>3991</v>
      </c>
      <c r="QM43" s="271" t="s">
        <v>3995</v>
      </c>
      <c r="QN43" s="271" t="s">
        <v>3999</v>
      </c>
      <c r="QO43" s="271" t="s">
        <v>4003</v>
      </c>
      <c r="QP43" s="271" t="s">
        <v>4007</v>
      </c>
      <c r="QQ43" s="271" t="s">
        <v>4011</v>
      </c>
      <c r="QR43" s="271" t="s">
        <v>4015</v>
      </c>
      <c r="QS43" s="271" t="s">
        <v>4019</v>
      </c>
      <c r="QT43" s="271" t="s">
        <v>4023</v>
      </c>
      <c r="QU43" s="271" t="s">
        <v>4026</v>
      </c>
      <c r="QV43" s="271" t="s">
        <v>4030</v>
      </c>
      <c r="QW43" s="271" t="s">
        <v>4034</v>
      </c>
      <c r="QX43" s="271" t="s">
        <v>4038</v>
      </c>
      <c r="QY43" s="271" t="s">
        <v>4042</v>
      </c>
      <c r="QZ43" s="271" t="s">
        <v>4046</v>
      </c>
      <c r="RA43" s="271" t="s">
        <v>4050</v>
      </c>
      <c r="RB43" s="271" t="s">
        <v>4054</v>
      </c>
      <c r="RC43" s="271" t="s">
        <v>4058</v>
      </c>
      <c r="RD43" s="271" t="s">
        <v>4062</v>
      </c>
      <c r="RE43" s="271" t="s">
        <v>4066</v>
      </c>
      <c r="RF43" s="271" t="s">
        <v>4070</v>
      </c>
      <c r="RG43" s="271" t="s">
        <v>4074</v>
      </c>
      <c r="RH43" s="271" t="s">
        <v>4077</v>
      </c>
      <c r="RI43" s="271" t="s">
        <v>4081</v>
      </c>
      <c r="RJ43" s="271" t="s">
        <v>4085</v>
      </c>
      <c r="RK43" s="271" t="s">
        <v>4089</v>
      </c>
      <c r="RL43" s="271" t="s">
        <v>4093</v>
      </c>
      <c r="RM43" s="271" t="s">
        <v>4097</v>
      </c>
      <c r="RN43" s="271" t="s">
        <v>4101</v>
      </c>
      <c r="RO43" s="271" t="s">
        <v>4105</v>
      </c>
      <c r="RP43" s="271" t="s">
        <v>4109</v>
      </c>
      <c r="RQ43" s="271" t="s">
        <v>4113</v>
      </c>
      <c r="RR43" s="271" t="s">
        <v>4117</v>
      </c>
      <c r="RS43" s="271" t="s">
        <v>4121</v>
      </c>
      <c r="RT43" s="271" t="s">
        <v>4125</v>
      </c>
      <c r="RU43" s="271" t="s">
        <v>4129</v>
      </c>
      <c r="RV43" s="271" t="s">
        <v>4133</v>
      </c>
      <c r="RW43" s="271" t="s">
        <v>4137</v>
      </c>
      <c r="RX43" s="271" t="s">
        <v>4141</v>
      </c>
      <c r="RY43" s="271" t="s">
        <v>4144</v>
      </c>
      <c r="RZ43" s="271" t="s">
        <v>4148</v>
      </c>
      <c r="SA43" s="271" t="s">
        <v>4517</v>
      </c>
      <c r="SB43" s="271" t="s">
        <v>4520</v>
      </c>
      <c r="SC43" s="271" t="s">
        <v>4524</v>
      </c>
      <c r="SD43" s="271" t="s">
        <v>4528</v>
      </c>
      <c r="SE43" s="271" t="s">
        <v>4532</v>
      </c>
      <c r="SF43" s="271" t="s">
        <v>4536</v>
      </c>
      <c r="SG43" s="271" t="s">
        <v>4540</v>
      </c>
      <c r="SH43" s="271" t="s">
        <v>4544</v>
      </c>
      <c r="SI43" s="271" t="s">
        <v>4548</v>
      </c>
      <c r="SJ43" s="271" t="s">
        <v>4552</v>
      </c>
      <c r="SK43" s="271" t="s">
        <v>4556</v>
      </c>
      <c r="SL43" s="271" t="s">
        <v>4560</v>
      </c>
      <c r="SM43" s="271" t="s">
        <v>4221</v>
      </c>
      <c r="SN43" s="271" t="s">
        <v>4224</v>
      </c>
      <c r="SO43" s="271" t="s">
        <v>4228</v>
      </c>
      <c r="SP43" s="271" t="s">
        <v>4232</v>
      </c>
      <c r="SQ43" s="271" t="s">
        <v>4236</v>
      </c>
      <c r="SR43" s="271" t="s">
        <v>4240</v>
      </c>
      <c r="SS43" s="271" t="s">
        <v>4244</v>
      </c>
      <c r="ST43" s="271" t="s">
        <v>4248</v>
      </c>
      <c r="SU43" s="271" t="s">
        <v>4356</v>
      </c>
      <c r="SV43" s="271" t="s">
        <v>4359</v>
      </c>
      <c r="SW43" s="271" t="s">
        <v>4363</v>
      </c>
      <c r="SX43" s="271" t="s">
        <v>4367</v>
      </c>
      <c r="SY43" s="271" t="s">
        <v>4371</v>
      </c>
      <c r="SZ43" s="271" t="s">
        <v>4375</v>
      </c>
      <c r="TA43" s="271" t="s">
        <v>4379</v>
      </c>
      <c r="TB43" s="271" t="s">
        <v>4383</v>
      </c>
      <c r="TC43" s="271" t="s">
        <v>4387</v>
      </c>
      <c r="TD43" s="271" t="s">
        <v>4391</v>
      </c>
      <c r="TE43" s="271" t="s">
        <v>4395</v>
      </c>
      <c r="TF43" s="271" t="s">
        <v>4399</v>
      </c>
      <c r="TG43" s="271" t="s">
        <v>4403</v>
      </c>
      <c r="TH43" s="271" t="s">
        <v>4407</v>
      </c>
      <c r="TI43" s="271" t="s">
        <v>4446</v>
      </c>
      <c r="TJ43" s="271" t="s">
        <v>4449</v>
      </c>
      <c r="TK43" s="271" t="s">
        <v>4453</v>
      </c>
      <c r="TL43" s="271" t="s">
        <v>4457</v>
      </c>
      <c r="TM43" s="271" t="s">
        <v>4461</v>
      </c>
      <c r="TN43" s="271" t="s">
        <v>4465</v>
      </c>
      <c r="TO43" s="271" t="s">
        <v>4469</v>
      </c>
      <c r="TP43" s="271" t="s">
        <v>4473</v>
      </c>
      <c r="TQ43" s="271" t="s">
        <v>4477</v>
      </c>
      <c r="TR43" s="271" t="s">
        <v>4481</v>
      </c>
      <c r="TS43" s="271" t="s">
        <v>4485</v>
      </c>
      <c r="TT43" s="271" t="s">
        <v>4489</v>
      </c>
      <c r="TU43" s="271" t="s">
        <v>4493</v>
      </c>
      <c r="TV43" s="271" t="s">
        <v>4497</v>
      </c>
      <c r="TW43" s="271" t="s">
        <v>4501</v>
      </c>
      <c r="TX43" s="271" t="s">
        <v>4505</v>
      </c>
      <c r="TY43" s="271" t="s">
        <v>4509</v>
      </c>
      <c r="TZ43" s="271" t="s">
        <v>4513</v>
      </c>
      <c r="UA43" s="271" t="s">
        <v>4411</v>
      </c>
      <c r="UB43" s="271" t="s">
        <v>4414</v>
      </c>
      <c r="UC43" s="271" t="s">
        <v>4418</v>
      </c>
      <c r="UD43" s="271" t="s">
        <v>4422</v>
      </c>
      <c r="UE43" s="271" t="s">
        <v>4426</v>
      </c>
      <c r="UF43" s="271" t="s">
        <v>4430</v>
      </c>
      <c r="UG43" s="271" t="s">
        <v>4434</v>
      </c>
      <c r="UH43" s="271" t="s">
        <v>4438</v>
      </c>
      <c r="UI43" s="271" t="s">
        <v>4442</v>
      </c>
      <c r="UJ43" s="271" t="s">
        <v>4252</v>
      </c>
      <c r="UK43" s="271" t="s">
        <v>4255</v>
      </c>
      <c r="UL43" s="271" t="s">
        <v>4259</v>
      </c>
      <c r="UM43" s="271" t="s">
        <v>4263</v>
      </c>
      <c r="UN43" s="271" t="s">
        <v>4267</v>
      </c>
      <c r="UO43" s="271" t="s">
        <v>4271</v>
      </c>
      <c r="UP43" s="271" t="s">
        <v>4275</v>
      </c>
      <c r="UQ43" s="271" t="s">
        <v>4278</v>
      </c>
      <c r="UR43" s="271" t="s">
        <v>4282</v>
      </c>
      <c r="US43" s="271" t="s">
        <v>4286</v>
      </c>
      <c r="UT43" s="271" t="s">
        <v>4290</v>
      </c>
      <c r="UU43" s="271" t="s">
        <v>4294</v>
      </c>
      <c r="UV43" s="271" t="s">
        <v>4298</v>
      </c>
      <c r="UW43" s="271" t="s">
        <v>4302</v>
      </c>
      <c r="UX43" s="271" t="s">
        <v>4306</v>
      </c>
      <c r="UY43" s="271" t="s">
        <v>4310</v>
      </c>
      <c r="UZ43" s="271" t="s">
        <v>4314</v>
      </c>
      <c r="VA43" s="271" t="s">
        <v>4318</v>
      </c>
      <c r="VB43" s="271" t="s">
        <v>4322</v>
      </c>
      <c r="VC43" s="271" t="s">
        <v>4326</v>
      </c>
      <c r="VD43" s="271" t="s">
        <v>4330</v>
      </c>
      <c r="VE43" s="271" t="s">
        <v>4334</v>
      </c>
      <c r="VF43" s="271" t="s">
        <v>4338</v>
      </c>
      <c r="VG43" s="271" t="s">
        <v>4342</v>
      </c>
      <c r="VH43" s="271" t="s">
        <v>4346</v>
      </c>
      <c r="VI43" s="271" t="s">
        <v>4350</v>
      </c>
      <c r="VJ43" s="271" t="s">
        <v>4353</v>
      </c>
      <c r="VK43" s="271" t="s">
        <v>4845</v>
      </c>
      <c r="VL43" s="271" t="s">
        <v>4848</v>
      </c>
      <c r="VM43" s="271" t="s">
        <v>4851</v>
      </c>
      <c r="VN43" s="271" t="s">
        <v>4855</v>
      </c>
      <c r="VO43" s="271" t="s">
        <v>4859</v>
      </c>
      <c r="VP43" s="271" t="s">
        <v>4863</v>
      </c>
      <c r="VQ43" s="271" t="s">
        <v>4867</v>
      </c>
      <c r="VR43" s="271" t="s">
        <v>4871</v>
      </c>
      <c r="VS43" s="271" t="s">
        <v>4875</v>
      </c>
      <c r="VT43" s="271" t="s">
        <v>4879</v>
      </c>
      <c r="VU43" s="271" t="s">
        <v>4883</v>
      </c>
      <c r="VV43" s="271" t="s">
        <v>4887</v>
      </c>
      <c r="VW43" s="271" t="s">
        <v>4891</v>
      </c>
      <c r="VX43" s="271" t="s">
        <v>4895</v>
      </c>
      <c r="VY43" s="271" t="s">
        <v>4899</v>
      </c>
      <c r="VZ43" s="271" t="s">
        <v>4903</v>
      </c>
      <c r="WA43" s="271" t="s">
        <v>4564</v>
      </c>
      <c r="WB43" s="271" t="s">
        <v>4568</v>
      </c>
      <c r="WC43" s="271" t="s">
        <v>4572</v>
      </c>
      <c r="WD43" s="271" t="s">
        <v>4576</v>
      </c>
      <c r="WE43" s="271" t="s">
        <v>4580</v>
      </c>
      <c r="WF43" s="271" t="s">
        <v>4584</v>
      </c>
      <c r="WG43" s="271" t="s">
        <v>4588</v>
      </c>
      <c r="WH43" s="271" t="s">
        <v>4592</v>
      </c>
      <c r="WI43" s="271" t="s">
        <v>4596</v>
      </c>
      <c r="WJ43" s="271" t="s">
        <v>4600</v>
      </c>
      <c r="WK43" s="271" t="s">
        <v>4604</v>
      </c>
      <c r="WL43" s="271" t="s">
        <v>4608</v>
      </c>
      <c r="WM43" s="271" t="s">
        <v>4612</v>
      </c>
      <c r="WN43" s="271" t="s">
        <v>4616</v>
      </c>
      <c r="WO43" s="271" t="s">
        <v>4620</v>
      </c>
      <c r="WP43" s="271" t="s">
        <v>4624</v>
      </c>
      <c r="WQ43" s="271" t="s">
        <v>4628</v>
      </c>
      <c r="WR43" s="271" t="s">
        <v>4632</v>
      </c>
      <c r="WS43" s="271" t="s">
        <v>4636</v>
      </c>
      <c r="WT43" s="271" t="s">
        <v>4640</v>
      </c>
      <c r="WU43" s="271" t="s">
        <v>4644</v>
      </c>
      <c r="WV43" s="271" t="s">
        <v>4648</v>
      </c>
      <c r="WW43" s="271" t="s">
        <v>4652</v>
      </c>
      <c r="WX43" s="271" t="s">
        <v>4656</v>
      </c>
      <c r="WY43" s="271" t="s">
        <v>4660</v>
      </c>
      <c r="WZ43" s="271" t="s">
        <v>4664</v>
      </c>
      <c r="XA43" s="271" t="s">
        <v>4668</v>
      </c>
      <c r="XB43" s="271" t="s">
        <v>4672</v>
      </c>
      <c r="XC43" s="271" t="s">
        <v>4676</v>
      </c>
      <c r="XD43" s="271" t="s">
        <v>4680</v>
      </c>
      <c r="XE43" s="271" t="s">
        <v>4683</v>
      </c>
      <c r="XF43" s="271" t="s">
        <v>4686</v>
      </c>
      <c r="XG43" s="271" t="s">
        <v>4689</v>
      </c>
      <c r="XH43" s="271" t="s">
        <v>4692</v>
      </c>
      <c r="XI43" s="271" t="s">
        <v>4695</v>
      </c>
      <c r="XJ43" s="271" t="s">
        <v>4699</v>
      </c>
      <c r="XK43" s="271" t="s">
        <v>4703</v>
      </c>
      <c r="XL43" s="271" t="s">
        <v>4707</v>
      </c>
      <c r="XM43" s="271" t="s">
        <v>4711</v>
      </c>
      <c r="XN43" s="271" t="s">
        <v>4715</v>
      </c>
      <c r="XO43" s="271" t="s">
        <v>4719</v>
      </c>
      <c r="XP43" s="271" t="s">
        <v>4723</v>
      </c>
      <c r="XQ43" s="271" t="s">
        <v>4727</v>
      </c>
      <c r="XR43" s="271" t="s">
        <v>4731</v>
      </c>
      <c r="XS43" s="271" t="s">
        <v>4735</v>
      </c>
      <c r="XT43" s="271" t="s">
        <v>4739</v>
      </c>
      <c r="XU43" s="271" t="s">
        <v>4743</v>
      </c>
      <c r="XV43" s="271" t="s">
        <v>4747</v>
      </c>
      <c r="XW43" s="271" t="s">
        <v>4751</v>
      </c>
      <c r="XX43" s="271" t="s">
        <v>4755</v>
      </c>
      <c r="XY43" s="271" t="s">
        <v>4759</v>
      </c>
      <c r="XZ43" s="271" t="s">
        <v>4763</v>
      </c>
      <c r="YA43" s="271" t="s">
        <v>4767</v>
      </c>
      <c r="YB43" s="271" t="s">
        <v>4771</v>
      </c>
      <c r="YC43" s="271" t="s">
        <v>4774</v>
      </c>
      <c r="YD43" s="271" t="s">
        <v>4778</v>
      </c>
      <c r="YE43" s="271" t="s">
        <v>4781</v>
      </c>
      <c r="YF43" s="271" t="s">
        <v>4784</v>
      </c>
      <c r="YG43" s="271" t="s">
        <v>4788</v>
      </c>
      <c r="YH43" s="271" t="s">
        <v>4792</v>
      </c>
      <c r="YI43" s="271" t="s">
        <v>4796</v>
      </c>
      <c r="YJ43" s="271" t="s">
        <v>4800</v>
      </c>
      <c r="YK43" s="271" t="s">
        <v>4804</v>
      </c>
      <c r="YL43" s="271" t="s">
        <v>4808</v>
      </c>
      <c r="YM43" s="271" t="s">
        <v>4812</v>
      </c>
      <c r="YN43" s="271" t="s">
        <v>4816</v>
      </c>
      <c r="YO43" s="271" t="s">
        <v>4820</v>
      </c>
      <c r="YP43" s="271" t="s">
        <v>4824</v>
      </c>
      <c r="YQ43" s="271" t="s">
        <v>4828</v>
      </c>
      <c r="YR43" s="271" t="s">
        <v>4832</v>
      </c>
      <c r="YS43" s="271" t="s">
        <v>4836</v>
      </c>
      <c r="YT43" s="271" t="s">
        <v>4839</v>
      </c>
      <c r="YU43" s="271" t="s">
        <v>4842</v>
      </c>
      <c r="YV43" s="271" t="s">
        <v>5156</v>
      </c>
      <c r="YW43" s="271" t="s">
        <v>5159</v>
      </c>
      <c r="YX43" s="271" t="s">
        <v>5163</v>
      </c>
      <c r="YY43" s="271" t="s">
        <v>5167</v>
      </c>
      <c r="YZ43" s="271" t="s">
        <v>5171</v>
      </c>
      <c r="ZA43" s="271" t="s">
        <v>5175</v>
      </c>
      <c r="ZB43" s="271" t="s">
        <v>5179</v>
      </c>
      <c r="ZC43" s="271" t="s">
        <v>5094</v>
      </c>
      <c r="ZD43" s="271" t="s">
        <v>5097</v>
      </c>
      <c r="ZE43" s="271" t="s">
        <v>5101</v>
      </c>
      <c r="ZF43" s="271" t="s">
        <v>5105</v>
      </c>
      <c r="ZG43" s="271" t="s">
        <v>5109</v>
      </c>
      <c r="ZH43" s="271" t="s">
        <v>5113</v>
      </c>
      <c r="ZI43" s="271" t="s">
        <v>5117</v>
      </c>
      <c r="ZJ43" s="271" t="s">
        <v>5121</v>
      </c>
      <c r="ZK43" s="271" t="s">
        <v>5125</v>
      </c>
      <c r="ZL43" s="271" t="s">
        <v>4907</v>
      </c>
      <c r="ZM43" s="271" t="s">
        <v>4910</v>
      </c>
      <c r="ZN43" s="271" t="s">
        <v>4914</v>
      </c>
      <c r="ZO43" s="271" t="s">
        <v>4918</v>
      </c>
      <c r="ZP43" s="271" t="s">
        <v>4922</v>
      </c>
      <c r="ZQ43" s="271" t="s">
        <v>4926</v>
      </c>
      <c r="ZR43" s="271" t="s">
        <v>4930</v>
      </c>
      <c r="ZS43" s="271" t="s">
        <v>4934</v>
      </c>
      <c r="ZT43" s="271" t="s">
        <v>4938</v>
      </c>
      <c r="ZU43" s="271" t="s">
        <v>4942</v>
      </c>
      <c r="ZV43" s="271" t="s">
        <v>4946</v>
      </c>
      <c r="ZW43" s="271" t="s">
        <v>4950</v>
      </c>
      <c r="ZX43" s="271" t="s">
        <v>4954</v>
      </c>
      <c r="ZY43" s="271" t="s">
        <v>4958</v>
      </c>
      <c r="ZZ43" s="271" t="s">
        <v>4962</v>
      </c>
      <c r="AAA43" s="271" t="s">
        <v>4966</v>
      </c>
      <c r="AAB43" s="271" t="s">
        <v>4970</v>
      </c>
      <c r="AAC43" s="271" t="s">
        <v>4974</v>
      </c>
      <c r="AAD43" s="271" t="s">
        <v>4978</v>
      </c>
      <c r="AAE43" s="271" t="s">
        <v>4982</v>
      </c>
      <c r="AAF43" s="271" t="s">
        <v>4986</v>
      </c>
      <c r="AAG43" s="271" t="s">
        <v>4989</v>
      </c>
      <c r="AAH43" s="271" t="s">
        <v>5129</v>
      </c>
      <c r="AAI43" s="271" t="s">
        <v>5132</v>
      </c>
      <c r="AAJ43" s="271" t="s">
        <v>5136</v>
      </c>
      <c r="AAK43" s="271" t="s">
        <v>5140</v>
      </c>
      <c r="AAL43" s="271" t="s">
        <v>5144</v>
      </c>
      <c r="AAM43" s="271" t="s">
        <v>5148</v>
      </c>
      <c r="AAN43" s="271" t="s">
        <v>5152</v>
      </c>
      <c r="AAO43" s="271" t="s">
        <v>4993</v>
      </c>
      <c r="AAP43" s="271" t="s">
        <v>4997</v>
      </c>
      <c r="AAQ43" s="271" t="s">
        <v>5001</v>
      </c>
      <c r="AAR43" s="271" t="s">
        <v>5005</v>
      </c>
      <c r="AAS43" s="271" t="s">
        <v>5009</v>
      </c>
      <c r="AAT43" s="271" t="s">
        <v>5013</v>
      </c>
      <c r="AAU43" s="271" t="s">
        <v>5017</v>
      </c>
      <c r="AAV43" s="271" t="s">
        <v>5021</v>
      </c>
      <c r="AAW43" s="271" t="s">
        <v>5025</v>
      </c>
      <c r="AAX43" s="271" t="s">
        <v>5029</v>
      </c>
      <c r="AAY43" s="271" t="s">
        <v>5033</v>
      </c>
      <c r="AAZ43" s="271" t="s">
        <v>5037</v>
      </c>
      <c r="ABA43" s="271" t="s">
        <v>5041</v>
      </c>
      <c r="ABB43" s="271" t="s">
        <v>5045</v>
      </c>
      <c r="ABC43" s="271" t="s">
        <v>5049</v>
      </c>
      <c r="ABD43" s="271" t="s">
        <v>5053</v>
      </c>
      <c r="ABE43" s="271" t="s">
        <v>5057</v>
      </c>
      <c r="ABF43" s="271" t="s">
        <v>5061</v>
      </c>
      <c r="ABG43" s="271" t="s">
        <v>5065</v>
      </c>
      <c r="ABH43" s="271" t="s">
        <v>5069</v>
      </c>
      <c r="ABI43" s="271" t="s">
        <v>5073</v>
      </c>
      <c r="ABJ43" s="271" t="s">
        <v>5077</v>
      </c>
      <c r="ABK43" s="271" t="s">
        <v>5081</v>
      </c>
      <c r="ABL43" s="271" t="s">
        <v>5085</v>
      </c>
      <c r="ABM43" s="271" t="s">
        <v>5088</v>
      </c>
      <c r="ABN43" s="271" t="s">
        <v>5091</v>
      </c>
      <c r="ABO43" s="271" t="s">
        <v>5273</v>
      </c>
      <c r="ABP43" s="271" t="s">
        <v>5276</v>
      </c>
      <c r="ABQ43" s="271" t="s">
        <v>5280</v>
      </c>
      <c r="ABR43" s="271" t="s">
        <v>5284</v>
      </c>
      <c r="ABS43" s="271" t="s">
        <v>5288</v>
      </c>
      <c r="ABT43" s="271" t="s">
        <v>5292</v>
      </c>
      <c r="ABU43" s="271" t="s">
        <v>5296</v>
      </c>
      <c r="ABV43" s="271" t="s">
        <v>5300</v>
      </c>
      <c r="ABW43" s="271" t="s">
        <v>5304</v>
      </c>
      <c r="ABX43" s="271" t="s">
        <v>5451</v>
      </c>
      <c r="ABY43" s="271" t="s">
        <v>5455</v>
      </c>
      <c r="ABZ43" s="271" t="s">
        <v>5459</v>
      </c>
      <c r="ACA43" s="271" t="s">
        <v>5463</v>
      </c>
      <c r="ACB43" s="271" t="s">
        <v>5467</v>
      </c>
      <c r="ACC43" s="271" t="s">
        <v>5471</v>
      </c>
      <c r="ACD43" s="271" t="s">
        <v>5475</v>
      </c>
      <c r="ACE43" s="271" t="s">
        <v>5479</v>
      </c>
      <c r="ACF43" s="271" t="s">
        <v>5483</v>
      </c>
      <c r="ACG43" s="271" t="s">
        <v>5487</v>
      </c>
      <c r="ACH43" s="271" t="s">
        <v>5491</v>
      </c>
      <c r="ACI43" s="271" t="s">
        <v>5183</v>
      </c>
      <c r="ACJ43" s="271" t="s">
        <v>5187</v>
      </c>
      <c r="ACK43" s="271" t="s">
        <v>5191</v>
      </c>
      <c r="ACL43" s="271" t="s">
        <v>5195</v>
      </c>
      <c r="ACM43" s="271" t="s">
        <v>5199</v>
      </c>
      <c r="ACN43" s="271" t="s">
        <v>5203</v>
      </c>
      <c r="ACO43" s="271" t="s">
        <v>5207</v>
      </c>
      <c r="ACP43" s="271" t="s">
        <v>5211</v>
      </c>
      <c r="ACQ43" s="271" t="s">
        <v>5215</v>
      </c>
      <c r="ACR43" s="271" t="s">
        <v>5219</v>
      </c>
      <c r="ACS43" s="271" t="s">
        <v>5223</v>
      </c>
      <c r="ACT43" s="271" t="s">
        <v>5227</v>
      </c>
      <c r="ACU43" s="271" t="s">
        <v>5231</v>
      </c>
      <c r="ACV43" s="271" t="s">
        <v>5235</v>
      </c>
      <c r="ACW43" s="271" t="s">
        <v>5239</v>
      </c>
      <c r="ACX43" s="271" t="s">
        <v>5243</v>
      </c>
      <c r="ACY43" s="271" t="s">
        <v>5247</v>
      </c>
      <c r="ACZ43" s="271" t="s">
        <v>5251</v>
      </c>
      <c r="ADA43" s="271" t="s">
        <v>5255</v>
      </c>
      <c r="ADB43" s="271" t="s">
        <v>5259</v>
      </c>
      <c r="ADC43" s="271" t="s">
        <v>5261</v>
      </c>
      <c r="ADD43" s="271" t="s">
        <v>5265</v>
      </c>
      <c r="ADE43" s="271" t="s">
        <v>5269</v>
      </c>
      <c r="ADF43" s="271" t="s">
        <v>5308</v>
      </c>
      <c r="ADG43" s="271" t="s">
        <v>5311</v>
      </c>
      <c r="ADH43" s="271" t="s">
        <v>5315</v>
      </c>
      <c r="ADI43" s="271" t="s">
        <v>5319</v>
      </c>
      <c r="ADJ43" s="271" t="s">
        <v>5323</v>
      </c>
      <c r="ADK43" s="271" t="s">
        <v>5327</v>
      </c>
      <c r="ADL43" s="271" t="s">
        <v>5329</v>
      </c>
      <c r="ADM43" s="271" t="s">
        <v>5333</v>
      </c>
      <c r="ADN43" s="271" t="s">
        <v>5337</v>
      </c>
      <c r="ADO43" s="271" t="s">
        <v>5341</v>
      </c>
      <c r="ADP43" s="271" t="s">
        <v>5345</v>
      </c>
      <c r="ADQ43" s="271" t="s">
        <v>5349</v>
      </c>
      <c r="ADR43" s="271" t="s">
        <v>5908</v>
      </c>
      <c r="ADS43" s="271" t="s">
        <v>5432</v>
      </c>
      <c r="ADT43" s="271" t="s">
        <v>5435</v>
      </c>
      <c r="ADU43" s="271" t="s">
        <v>5439</v>
      </c>
      <c r="ADV43" s="271" t="s">
        <v>5443</v>
      </c>
      <c r="ADW43" s="271" t="s">
        <v>5447</v>
      </c>
      <c r="ADX43" s="271" t="s">
        <v>5919</v>
      </c>
      <c r="ADY43" s="271" t="s">
        <v>5353</v>
      </c>
      <c r="ADZ43" s="271" t="s">
        <v>5356</v>
      </c>
      <c r="AEA43" s="271" t="s">
        <v>5360</v>
      </c>
      <c r="AEB43" s="271" t="s">
        <v>5364</v>
      </c>
      <c r="AEC43" s="271" t="s">
        <v>5368</v>
      </c>
      <c r="AED43" s="271" t="s">
        <v>5372</v>
      </c>
      <c r="AEE43" s="271" t="s">
        <v>5376</v>
      </c>
      <c r="AEF43" s="271" t="s">
        <v>5380</v>
      </c>
      <c r="AEG43" s="271" t="s">
        <v>5384</v>
      </c>
      <c r="AEH43" s="271" t="s">
        <v>5388</v>
      </c>
      <c r="AEI43" s="271" t="s">
        <v>5392</v>
      </c>
      <c r="AEJ43" s="271" t="s">
        <v>5396</v>
      </c>
      <c r="AEK43" s="271" t="s">
        <v>5400</v>
      </c>
      <c r="AEL43" s="271" t="s">
        <v>5404</v>
      </c>
      <c r="AEM43" s="271" t="s">
        <v>5408</v>
      </c>
      <c r="AEN43" s="271" t="s">
        <v>5412</v>
      </c>
      <c r="AEO43" s="271" t="s">
        <v>5416</v>
      </c>
      <c r="AEP43" s="271" t="s">
        <v>5420</v>
      </c>
      <c r="AEQ43" s="271" t="s">
        <v>5424</v>
      </c>
      <c r="AER43" s="271" t="s">
        <v>5428</v>
      </c>
      <c r="AES43" s="271" t="s">
        <v>5589</v>
      </c>
      <c r="AET43" s="271" t="s">
        <v>5592</v>
      </c>
      <c r="AEU43" s="271" t="s">
        <v>5596</v>
      </c>
      <c r="AEV43" s="271" t="s">
        <v>5600</v>
      </c>
      <c r="AEW43" s="271" t="s">
        <v>5604</v>
      </c>
      <c r="AEX43" s="271" t="s">
        <v>5608</v>
      </c>
      <c r="AEY43" s="271" t="s">
        <v>5612</v>
      </c>
      <c r="AEZ43" s="271" t="s">
        <v>5616</v>
      </c>
      <c r="AFA43" s="271" t="s">
        <v>5620</v>
      </c>
      <c r="AFB43" s="271" t="s">
        <v>5624</v>
      </c>
      <c r="AFC43" s="271" t="s">
        <v>5749</v>
      </c>
      <c r="AFD43" s="271" t="s">
        <v>5753</v>
      </c>
      <c r="AFE43" s="271" t="s">
        <v>5757</v>
      </c>
      <c r="AFF43" s="271" t="s">
        <v>5761</v>
      </c>
      <c r="AFG43" s="271" t="s">
        <v>5765</v>
      </c>
      <c r="AFH43" s="271" t="s">
        <v>5769</v>
      </c>
      <c r="AFI43" s="271" t="s">
        <v>5773</v>
      </c>
      <c r="AFJ43" s="271" t="s">
        <v>5777</v>
      </c>
      <c r="AFK43" s="271" t="s">
        <v>5781</v>
      </c>
      <c r="AFL43" s="271" t="s">
        <v>5785</v>
      </c>
      <c r="AFM43" s="271" t="s">
        <v>5789</v>
      </c>
      <c r="AFN43" s="271" t="s">
        <v>5793</v>
      </c>
      <c r="AFO43" s="271" t="s">
        <v>5797</v>
      </c>
      <c r="AFP43" s="271" t="s">
        <v>5671</v>
      </c>
      <c r="AFQ43" s="271" t="s">
        <v>5674</v>
      </c>
      <c r="AFR43" s="271" t="s">
        <v>5678</v>
      </c>
      <c r="AFS43" s="271" t="s">
        <v>5682</v>
      </c>
      <c r="AFT43" s="271" t="s">
        <v>5686</v>
      </c>
      <c r="AFU43" s="271" t="s">
        <v>5690</v>
      </c>
      <c r="AFV43" s="271" t="s">
        <v>5694</v>
      </c>
      <c r="AFW43" s="271" t="s">
        <v>5698</v>
      </c>
      <c r="AFX43" s="271" t="s">
        <v>5702</v>
      </c>
      <c r="AFY43" s="271" t="s">
        <v>5706</v>
      </c>
      <c r="AFZ43" s="271" t="s">
        <v>5710</v>
      </c>
      <c r="AGA43" s="271" t="s">
        <v>5714</v>
      </c>
      <c r="AGB43" s="271" t="s">
        <v>5628</v>
      </c>
      <c r="AGC43" s="271" t="s">
        <v>5631</v>
      </c>
      <c r="AGD43" s="271" t="s">
        <v>5635</v>
      </c>
      <c r="AGE43" s="271" t="s">
        <v>5639</v>
      </c>
      <c r="AGF43" s="271" t="s">
        <v>5643</v>
      </c>
      <c r="AGG43" s="271" t="s">
        <v>5647</v>
      </c>
      <c r="AGH43" s="271" t="s">
        <v>5651</v>
      </c>
      <c r="AGI43" s="271" t="s">
        <v>5655</v>
      </c>
      <c r="AGJ43" s="271" t="s">
        <v>5659</v>
      </c>
      <c r="AGK43" s="271" t="s">
        <v>5663</v>
      </c>
      <c r="AGL43" s="271" t="s">
        <v>5667</v>
      </c>
      <c r="AGM43" s="271" t="s">
        <v>5718</v>
      </c>
      <c r="AGN43" s="271" t="s">
        <v>5721</v>
      </c>
      <c r="AGO43" s="271" t="s">
        <v>5725</v>
      </c>
      <c r="AGP43" s="271" t="s">
        <v>5729</v>
      </c>
      <c r="AGQ43" s="271" t="s">
        <v>5733</v>
      </c>
      <c r="AGR43" s="271" t="s">
        <v>5737</v>
      </c>
      <c r="AGS43" s="271" t="s">
        <v>5741</v>
      </c>
      <c r="AGT43" s="271" t="s">
        <v>5745</v>
      </c>
      <c r="AGU43" s="271" t="s">
        <v>5495</v>
      </c>
      <c r="AGV43" s="271" t="s">
        <v>5499</v>
      </c>
      <c r="AGW43" s="271" t="s">
        <v>5502</v>
      </c>
      <c r="AGX43" s="271" t="s">
        <v>5506</v>
      </c>
      <c r="AGY43" s="271" t="s">
        <v>5510</v>
      </c>
      <c r="AGZ43" s="271" t="s">
        <v>5514</v>
      </c>
      <c r="AHA43" s="271" t="s">
        <v>5518</v>
      </c>
      <c r="AHB43" s="271" t="s">
        <v>5522</v>
      </c>
      <c r="AHC43" s="271" t="s">
        <v>5526</v>
      </c>
      <c r="AHD43" s="271" t="s">
        <v>5530</v>
      </c>
      <c r="AHE43" s="271" t="s">
        <v>5534</v>
      </c>
      <c r="AHF43" s="271" t="s">
        <v>5538</v>
      </c>
      <c r="AHG43" s="271" t="s">
        <v>5542</v>
      </c>
      <c r="AHH43" s="271" t="s">
        <v>5546</v>
      </c>
      <c r="AHI43" s="271" t="s">
        <v>5550</v>
      </c>
      <c r="AHJ43" s="271" t="s">
        <v>5554</v>
      </c>
      <c r="AHK43" s="271" t="s">
        <v>5558</v>
      </c>
      <c r="AHL43" s="271" t="s">
        <v>5562</v>
      </c>
      <c r="AHM43" s="271" t="s">
        <v>5565</v>
      </c>
      <c r="AHN43" s="271" t="s">
        <v>5569</v>
      </c>
      <c r="AHO43" s="271" t="s">
        <v>5573</v>
      </c>
      <c r="AHP43" s="271" t="s">
        <v>5577</v>
      </c>
      <c r="AHQ43" s="271" t="s">
        <v>5581</v>
      </c>
      <c r="AHR43" s="270" t="s">
        <v>5585</v>
      </c>
    </row>
    <row r="44" spans="1:905" ht="24" x14ac:dyDescent="0.8">
      <c r="B44" s="270" t="s">
        <v>6030</v>
      </c>
      <c r="C44" s="271" t="s">
        <v>6031</v>
      </c>
      <c r="D44" s="294">
        <v>0</v>
      </c>
      <c r="E44" s="294">
        <v>3955</v>
      </c>
      <c r="F44" s="294">
        <v>71083.399999999994</v>
      </c>
      <c r="G44" s="294">
        <v>8629</v>
      </c>
      <c r="H44" s="294">
        <v>23355.75</v>
      </c>
      <c r="I44" s="294">
        <v>1000</v>
      </c>
      <c r="J44" s="294">
        <v>25226</v>
      </c>
      <c r="K44" s="294">
        <v>0</v>
      </c>
      <c r="L44" s="294">
        <v>0</v>
      </c>
      <c r="M44" s="294">
        <v>140</v>
      </c>
      <c r="N44" s="294">
        <v>0</v>
      </c>
      <c r="O44" s="294">
        <v>27457</v>
      </c>
      <c r="P44" s="294">
        <v>181229.8</v>
      </c>
      <c r="Q44" s="294">
        <v>77961</v>
      </c>
      <c r="R44" s="294">
        <v>1870</v>
      </c>
      <c r="S44" s="294">
        <v>2423</v>
      </c>
      <c r="T44" s="294">
        <v>1040</v>
      </c>
      <c r="U44" s="294">
        <v>25505</v>
      </c>
      <c r="V44" s="294">
        <v>157160</v>
      </c>
      <c r="W44" s="294">
        <v>0</v>
      </c>
      <c r="X44" s="294">
        <v>8643</v>
      </c>
      <c r="Y44" s="294">
        <v>0</v>
      </c>
      <c r="Z44" s="294">
        <v>0</v>
      </c>
      <c r="AA44" s="294">
        <v>826</v>
      </c>
      <c r="AB44" s="294">
        <v>0</v>
      </c>
      <c r="AC44" s="294">
        <v>0</v>
      </c>
      <c r="AD44" s="294">
        <v>0</v>
      </c>
      <c r="AE44" s="294">
        <v>1650</v>
      </c>
      <c r="AF44" s="294">
        <v>200587</v>
      </c>
      <c r="AG44" s="294">
        <v>26143</v>
      </c>
      <c r="AH44" s="294">
        <v>61668</v>
      </c>
      <c r="AI44" s="294">
        <v>0</v>
      </c>
      <c r="AJ44" s="294">
        <v>50.19</v>
      </c>
      <c r="AK44" s="294">
        <v>0</v>
      </c>
      <c r="AL44" s="294">
        <v>1200</v>
      </c>
      <c r="AM44" s="294">
        <v>6748</v>
      </c>
      <c r="AN44" s="294">
        <v>2430.9</v>
      </c>
      <c r="AO44" s="294">
        <v>4000</v>
      </c>
      <c r="AP44" s="294">
        <v>22000</v>
      </c>
      <c r="AQ44" s="294">
        <v>11425.82</v>
      </c>
      <c r="AR44" s="294">
        <v>0</v>
      </c>
      <c r="AS44" s="294">
        <v>0</v>
      </c>
      <c r="AT44" s="294">
        <v>0</v>
      </c>
      <c r="AU44" s="294">
        <v>0</v>
      </c>
      <c r="AV44" s="294">
        <v>0</v>
      </c>
      <c r="AW44" s="294">
        <v>0</v>
      </c>
      <c r="AX44" s="294">
        <v>13616</v>
      </c>
      <c r="AY44" s="294">
        <v>0</v>
      </c>
      <c r="AZ44" s="294">
        <v>0</v>
      </c>
      <c r="BA44" s="294">
        <v>0</v>
      </c>
      <c r="BB44" s="294">
        <v>0</v>
      </c>
      <c r="BC44" s="294">
        <v>0</v>
      </c>
      <c r="BD44" s="294">
        <v>2684</v>
      </c>
      <c r="BE44" s="294">
        <v>1160</v>
      </c>
      <c r="BF44" s="294">
        <v>0</v>
      </c>
      <c r="BG44" s="294">
        <v>0</v>
      </c>
      <c r="BH44" s="294">
        <v>0</v>
      </c>
      <c r="BI44" s="294">
        <v>37940</v>
      </c>
      <c r="BJ44" s="294">
        <v>0</v>
      </c>
      <c r="BK44" s="294">
        <v>13431</v>
      </c>
      <c r="BL44" s="294">
        <v>2405</v>
      </c>
      <c r="BM44" s="294">
        <v>3600</v>
      </c>
      <c r="BN44" s="294">
        <v>7549</v>
      </c>
      <c r="BO44" s="294">
        <v>12018.75</v>
      </c>
      <c r="BP44" s="294">
        <v>2770</v>
      </c>
      <c r="BQ44" s="294">
        <v>4726</v>
      </c>
      <c r="BR44" s="294">
        <v>0</v>
      </c>
      <c r="BS44" s="294">
        <v>28102</v>
      </c>
      <c r="BT44" s="294">
        <v>10769.47</v>
      </c>
      <c r="BU44" s="294">
        <v>0</v>
      </c>
      <c r="BV44" s="294">
        <v>8765</v>
      </c>
      <c r="BW44" s="294">
        <v>0</v>
      </c>
      <c r="BX44" s="294">
        <v>0</v>
      </c>
      <c r="BY44" s="294">
        <v>0</v>
      </c>
      <c r="BZ44" s="294">
        <v>4430</v>
      </c>
      <c r="CA44" s="294">
        <v>0</v>
      </c>
      <c r="CB44" s="294">
        <v>0</v>
      </c>
      <c r="CC44" s="294">
        <v>0</v>
      </c>
      <c r="CD44" s="294">
        <v>0</v>
      </c>
      <c r="CE44" s="294">
        <v>0</v>
      </c>
      <c r="CF44" s="294">
        <v>0</v>
      </c>
      <c r="CG44" s="294">
        <v>0</v>
      </c>
      <c r="CH44" s="294">
        <v>3131</v>
      </c>
      <c r="CI44" s="294">
        <v>282628.25</v>
      </c>
      <c r="CJ44" s="294">
        <v>0</v>
      </c>
      <c r="CK44" s="294">
        <v>1756.5</v>
      </c>
      <c r="CL44" s="294">
        <v>900</v>
      </c>
      <c r="CM44" s="294">
        <v>5058</v>
      </c>
      <c r="CN44" s="294">
        <v>90</v>
      </c>
      <c r="CO44" s="294">
        <v>298</v>
      </c>
      <c r="CP44" s="294">
        <v>0</v>
      </c>
      <c r="CQ44" s="294">
        <v>0</v>
      </c>
      <c r="CR44" s="294">
        <v>0</v>
      </c>
      <c r="CS44" s="294">
        <v>662.75</v>
      </c>
      <c r="CT44" s="294">
        <v>50754.75</v>
      </c>
      <c r="CU44" s="294">
        <v>0</v>
      </c>
      <c r="CV44" s="294">
        <v>224.66</v>
      </c>
      <c r="CW44" s="294">
        <v>0</v>
      </c>
      <c r="CX44" s="294">
        <v>205.8</v>
      </c>
      <c r="CY44" s="294">
        <v>3104</v>
      </c>
      <c r="CZ44" s="294">
        <v>2442</v>
      </c>
      <c r="DA44" s="294">
        <v>1190</v>
      </c>
      <c r="DB44" s="294">
        <v>0</v>
      </c>
      <c r="DC44" s="294">
        <v>0</v>
      </c>
      <c r="DD44" s="294">
        <v>0</v>
      </c>
      <c r="DE44" s="294">
        <v>0</v>
      </c>
      <c r="DF44" s="294">
        <v>0</v>
      </c>
      <c r="DG44" s="294">
        <v>0</v>
      </c>
      <c r="DH44" s="294">
        <v>0</v>
      </c>
      <c r="DI44" s="294">
        <v>0</v>
      </c>
      <c r="DJ44" s="294">
        <v>0</v>
      </c>
      <c r="DK44" s="294">
        <v>170192.14</v>
      </c>
      <c r="DL44" s="294">
        <v>0</v>
      </c>
      <c r="DM44" s="294">
        <v>0</v>
      </c>
      <c r="DN44" s="294">
        <v>0</v>
      </c>
      <c r="DO44" s="294">
        <v>0</v>
      </c>
      <c r="DP44" s="294">
        <v>0</v>
      </c>
      <c r="DQ44" s="294">
        <v>135</v>
      </c>
      <c r="DR44" s="294">
        <v>0</v>
      </c>
      <c r="DS44" s="294">
        <v>0</v>
      </c>
      <c r="DT44" s="294">
        <v>27000</v>
      </c>
      <c r="DU44" s="294">
        <v>788.5</v>
      </c>
      <c r="DV44" s="294">
        <v>15074</v>
      </c>
      <c r="DW44" s="294">
        <v>0</v>
      </c>
      <c r="DX44" s="294">
        <v>6736</v>
      </c>
      <c r="DY44" s="294">
        <v>0</v>
      </c>
      <c r="DZ44" s="294">
        <v>0</v>
      </c>
      <c r="EA44" s="294">
        <v>0</v>
      </c>
      <c r="EB44" s="294">
        <v>0</v>
      </c>
      <c r="EC44" s="294">
        <v>0</v>
      </c>
      <c r="ED44" s="294">
        <v>1710</v>
      </c>
      <c r="EE44" s="294">
        <v>19292.25</v>
      </c>
      <c r="EF44" s="294">
        <v>38492.75</v>
      </c>
      <c r="EG44" s="294">
        <v>0</v>
      </c>
      <c r="EH44" s="294">
        <v>0</v>
      </c>
      <c r="EI44" s="294">
        <v>0</v>
      </c>
      <c r="EJ44" s="294">
        <v>0</v>
      </c>
      <c r="EK44" s="294">
        <v>4</v>
      </c>
      <c r="EL44" s="294">
        <v>0</v>
      </c>
      <c r="EM44" s="294">
        <v>0</v>
      </c>
      <c r="EN44" s="294">
        <v>0</v>
      </c>
      <c r="EO44" s="294">
        <v>0</v>
      </c>
      <c r="EP44" s="294">
        <v>0</v>
      </c>
      <c r="EQ44" s="294">
        <v>0</v>
      </c>
      <c r="ER44" s="294">
        <v>0</v>
      </c>
      <c r="ES44" s="294">
        <v>0</v>
      </c>
      <c r="ET44" s="294">
        <v>0</v>
      </c>
      <c r="EU44" s="294">
        <v>0</v>
      </c>
      <c r="EV44" s="294">
        <v>0</v>
      </c>
      <c r="EW44" s="294">
        <v>51745</v>
      </c>
      <c r="EX44" s="294">
        <v>398912.07</v>
      </c>
      <c r="EY44" s="294">
        <v>570</v>
      </c>
      <c r="EZ44" s="294">
        <v>8081</v>
      </c>
      <c r="FA44" s="294">
        <v>0</v>
      </c>
      <c r="FB44" s="294">
        <v>16380</v>
      </c>
      <c r="FC44" s="294">
        <v>0</v>
      </c>
      <c r="FD44" s="294">
        <v>664202.23</v>
      </c>
      <c r="FE44" s="294">
        <v>0</v>
      </c>
      <c r="FF44" s="294">
        <v>50786</v>
      </c>
      <c r="FG44" s="294">
        <v>193771.36</v>
      </c>
      <c r="FH44" s="294">
        <v>12681</v>
      </c>
      <c r="FI44" s="294">
        <v>31714</v>
      </c>
      <c r="FJ44" s="294">
        <v>0</v>
      </c>
      <c r="FK44" s="294">
        <v>0</v>
      </c>
      <c r="FL44" s="294">
        <v>3440.79</v>
      </c>
      <c r="FM44" s="294">
        <v>5417.86</v>
      </c>
      <c r="FN44" s="294">
        <v>0</v>
      </c>
      <c r="FO44" s="294">
        <v>0</v>
      </c>
      <c r="FP44" s="294">
        <v>0</v>
      </c>
      <c r="FQ44" s="294">
        <v>0</v>
      </c>
      <c r="FR44" s="294">
        <v>0</v>
      </c>
      <c r="FS44" s="294">
        <v>4416</v>
      </c>
      <c r="FT44" s="294">
        <v>0</v>
      </c>
      <c r="FU44" s="294">
        <v>0</v>
      </c>
      <c r="FV44" s="294">
        <v>0</v>
      </c>
      <c r="FW44" s="294">
        <v>0</v>
      </c>
      <c r="FX44" s="294">
        <v>3905</v>
      </c>
      <c r="FY44" s="294">
        <v>0</v>
      </c>
      <c r="FZ44" s="294">
        <v>0</v>
      </c>
      <c r="GA44" s="294">
        <v>0</v>
      </c>
      <c r="GB44" s="294">
        <v>0</v>
      </c>
      <c r="GC44" s="294">
        <v>37.380000000000003</v>
      </c>
      <c r="GD44" s="294">
        <v>0</v>
      </c>
      <c r="GE44" s="294">
        <v>0</v>
      </c>
      <c r="GF44" s="294">
        <v>280</v>
      </c>
      <c r="GG44" s="294">
        <v>548.5</v>
      </c>
      <c r="GH44" s="294">
        <v>30347</v>
      </c>
      <c r="GI44" s="294">
        <v>2607</v>
      </c>
      <c r="GJ44" s="294">
        <v>0</v>
      </c>
      <c r="GK44" s="294">
        <v>440</v>
      </c>
      <c r="GL44" s="294">
        <v>0</v>
      </c>
      <c r="GM44" s="294">
        <v>0</v>
      </c>
      <c r="GN44" s="294">
        <v>0</v>
      </c>
      <c r="GO44" s="294">
        <v>1100</v>
      </c>
      <c r="GP44" s="294">
        <v>2655</v>
      </c>
      <c r="GQ44" s="294">
        <v>28344.5</v>
      </c>
      <c r="GR44" s="294">
        <v>0</v>
      </c>
      <c r="GS44" s="294">
        <v>0</v>
      </c>
      <c r="GT44" s="294">
        <v>0</v>
      </c>
      <c r="GU44" s="294">
        <v>0</v>
      </c>
      <c r="GV44" s="294">
        <v>0</v>
      </c>
      <c r="GW44" s="294">
        <v>0</v>
      </c>
      <c r="GX44" s="294">
        <v>0</v>
      </c>
      <c r="GY44" s="294">
        <v>94168</v>
      </c>
      <c r="GZ44" s="294">
        <v>0</v>
      </c>
      <c r="HA44" s="294">
        <v>8940</v>
      </c>
      <c r="HB44" s="294">
        <v>18795.87</v>
      </c>
      <c r="HC44" s="294">
        <v>17137.5</v>
      </c>
      <c r="HD44" s="294">
        <v>0</v>
      </c>
      <c r="HE44" s="294">
        <v>1533257.51</v>
      </c>
      <c r="HF44" s="294">
        <v>84550</v>
      </c>
      <c r="HG44" s="294">
        <v>0</v>
      </c>
      <c r="HH44" s="294">
        <v>0</v>
      </c>
      <c r="HI44" s="294">
        <v>90</v>
      </c>
      <c r="HJ44" s="294">
        <v>240517</v>
      </c>
      <c r="HK44" s="294">
        <v>17990</v>
      </c>
      <c r="HL44" s="294">
        <v>103195.66</v>
      </c>
      <c r="HM44" s="294">
        <v>3547</v>
      </c>
      <c r="HN44" s="294">
        <v>241913.15</v>
      </c>
      <c r="HO44" s="294">
        <v>0</v>
      </c>
      <c r="HP44" s="294">
        <v>0</v>
      </c>
      <c r="HQ44" s="294">
        <v>7959</v>
      </c>
      <c r="HR44" s="294">
        <v>0</v>
      </c>
      <c r="HS44" s="294">
        <v>25824</v>
      </c>
      <c r="HT44" s="294">
        <v>27287.43</v>
      </c>
      <c r="HU44" s="294">
        <v>24834</v>
      </c>
      <c r="HV44" s="294">
        <v>4300</v>
      </c>
      <c r="HW44" s="294">
        <v>25623</v>
      </c>
      <c r="HX44" s="294">
        <v>11648</v>
      </c>
      <c r="HY44" s="294">
        <v>5827</v>
      </c>
      <c r="HZ44" s="294">
        <v>59652</v>
      </c>
      <c r="IA44" s="294">
        <v>0</v>
      </c>
      <c r="IB44" s="294">
        <v>7044</v>
      </c>
      <c r="IC44" s="294">
        <v>24239.01</v>
      </c>
      <c r="ID44" s="294">
        <v>0</v>
      </c>
      <c r="IE44" s="294">
        <v>257</v>
      </c>
      <c r="IF44" s="294">
        <v>8918.5</v>
      </c>
      <c r="IG44" s="294">
        <v>61285</v>
      </c>
      <c r="IH44" s="294">
        <v>0</v>
      </c>
      <c r="II44" s="294">
        <v>0</v>
      </c>
      <c r="IJ44" s="294">
        <v>0</v>
      </c>
      <c r="IK44" s="294">
        <v>0</v>
      </c>
      <c r="IL44" s="294">
        <v>0</v>
      </c>
      <c r="IM44" s="294">
        <v>0</v>
      </c>
      <c r="IN44" s="294">
        <v>29872</v>
      </c>
      <c r="IO44" s="294">
        <v>1019</v>
      </c>
      <c r="IP44" s="294">
        <v>0</v>
      </c>
      <c r="IQ44" s="294">
        <v>0</v>
      </c>
      <c r="IR44" s="294">
        <v>0</v>
      </c>
      <c r="IS44" s="294">
        <v>394981</v>
      </c>
      <c r="IT44" s="294">
        <v>0</v>
      </c>
      <c r="IU44" s="294">
        <v>0</v>
      </c>
      <c r="IV44" s="294">
        <v>0</v>
      </c>
      <c r="IW44" s="294">
        <v>0</v>
      </c>
      <c r="IX44" s="294">
        <v>0</v>
      </c>
      <c r="IY44" s="294">
        <v>1110</v>
      </c>
      <c r="IZ44" s="294">
        <v>0</v>
      </c>
      <c r="JA44" s="294">
        <v>0</v>
      </c>
      <c r="JB44" s="294">
        <v>0</v>
      </c>
      <c r="JC44" s="294">
        <v>67169</v>
      </c>
      <c r="JD44" s="294">
        <v>300</v>
      </c>
      <c r="JE44" s="294">
        <v>68533.75</v>
      </c>
      <c r="JF44" s="294">
        <v>12068</v>
      </c>
      <c r="JG44" s="294">
        <v>25857.64</v>
      </c>
      <c r="JH44" s="294">
        <v>17717</v>
      </c>
      <c r="JI44" s="294">
        <v>27073.5</v>
      </c>
      <c r="JJ44" s="294">
        <v>1520</v>
      </c>
      <c r="JK44" s="294">
        <v>57636.9</v>
      </c>
      <c r="JL44" s="294">
        <v>5712</v>
      </c>
      <c r="JM44" s="294">
        <v>26277.5</v>
      </c>
      <c r="JN44" s="294"/>
      <c r="JO44" s="294">
        <v>0</v>
      </c>
      <c r="JP44" s="294">
        <v>1001</v>
      </c>
      <c r="JQ44" s="294">
        <v>1781.75</v>
      </c>
      <c r="JR44" s="294">
        <v>50549</v>
      </c>
      <c r="JS44" s="294">
        <v>0</v>
      </c>
      <c r="JT44" s="294">
        <v>0</v>
      </c>
      <c r="JU44" s="294">
        <v>3952</v>
      </c>
      <c r="JV44" s="294">
        <v>0</v>
      </c>
      <c r="JW44" s="294">
        <v>2173</v>
      </c>
      <c r="JX44" s="294">
        <v>600</v>
      </c>
      <c r="JY44" s="294">
        <v>0</v>
      </c>
      <c r="JZ44" s="294">
        <v>0</v>
      </c>
      <c r="KA44" s="294">
        <v>345358.02</v>
      </c>
      <c r="KB44" s="294">
        <v>0</v>
      </c>
      <c r="KC44" s="294">
        <v>2561</v>
      </c>
      <c r="KD44" s="294">
        <v>2351</v>
      </c>
      <c r="KE44" s="294">
        <v>5829</v>
      </c>
      <c r="KF44" s="294">
        <v>10416</v>
      </c>
      <c r="KG44" s="294">
        <v>0</v>
      </c>
      <c r="KH44" s="294">
        <v>196661</v>
      </c>
      <c r="KI44" s="294">
        <v>0</v>
      </c>
      <c r="KJ44" s="294">
        <v>0</v>
      </c>
      <c r="KK44" s="294">
        <v>7273</v>
      </c>
      <c r="KL44" s="294">
        <v>770</v>
      </c>
      <c r="KM44" s="294">
        <v>7212</v>
      </c>
      <c r="KN44" s="294">
        <v>109277</v>
      </c>
      <c r="KO44" s="294">
        <v>5437.36</v>
      </c>
      <c r="KP44" s="294">
        <v>0</v>
      </c>
      <c r="KQ44" s="294">
        <v>1041000.25</v>
      </c>
      <c r="KR44" s="294">
        <v>0</v>
      </c>
      <c r="KS44" s="294">
        <v>1610</v>
      </c>
      <c r="KT44" s="294">
        <v>0</v>
      </c>
      <c r="KU44" s="294">
        <v>0</v>
      </c>
      <c r="KV44" s="294">
        <v>0</v>
      </c>
      <c r="KW44" s="294">
        <v>0</v>
      </c>
      <c r="KX44" s="294">
        <v>678.73</v>
      </c>
      <c r="KY44" s="294">
        <v>298359.56</v>
      </c>
      <c r="KZ44" s="294">
        <v>0</v>
      </c>
      <c r="LA44" s="294">
        <v>90719.94</v>
      </c>
      <c r="LB44" s="294">
        <v>3</v>
      </c>
      <c r="LC44" s="294">
        <v>40500</v>
      </c>
      <c r="LD44" s="294">
        <v>53930.21</v>
      </c>
      <c r="LE44" s="294">
        <v>0</v>
      </c>
      <c r="LF44" s="294">
        <v>7481</v>
      </c>
      <c r="LG44" s="294">
        <v>9309</v>
      </c>
      <c r="LH44" s="294">
        <v>0</v>
      </c>
      <c r="LI44" s="294">
        <v>64611</v>
      </c>
      <c r="LJ44" s="294">
        <v>72639.5</v>
      </c>
      <c r="LK44" s="294">
        <v>0</v>
      </c>
      <c r="LL44" s="294">
        <v>0</v>
      </c>
      <c r="LM44" s="294">
        <v>261385.53</v>
      </c>
      <c r="LN44" s="294">
        <v>33420.14</v>
      </c>
      <c r="LO44" s="294">
        <v>343091</v>
      </c>
      <c r="LP44" s="294">
        <v>40719.800000000003</v>
      </c>
      <c r="LQ44" s="294">
        <v>42157</v>
      </c>
      <c r="LR44" s="294">
        <v>0</v>
      </c>
      <c r="LS44" s="294">
        <v>0</v>
      </c>
      <c r="LT44" s="294">
        <v>0</v>
      </c>
      <c r="LU44" s="294">
        <v>0</v>
      </c>
      <c r="LV44" s="294">
        <v>0</v>
      </c>
      <c r="LW44" s="294">
        <v>69269</v>
      </c>
      <c r="LX44" s="294">
        <v>51122</v>
      </c>
      <c r="LY44" s="294">
        <v>7392.5</v>
      </c>
      <c r="LZ44" s="294">
        <v>8290</v>
      </c>
      <c r="MA44" s="294">
        <v>3060</v>
      </c>
      <c r="MB44" s="294">
        <v>5335</v>
      </c>
      <c r="MC44" s="294">
        <v>3760</v>
      </c>
      <c r="MD44" s="294">
        <v>3914</v>
      </c>
      <c r="ME44" s="294">
        <v>2635</v>
      </c>
      <c r="MF44" s="294">
        <v>6390.8</v>
      </c>
      <c r="MG44" s="294">
        <v>207439</v>
      </c>
      <c r="MH44" s="294">
        <v>0</v>
      </c>
      <c r="MI44" s="294">
        <v>3645.07</v>
      </c>
      <c r="MJ44" s="294">
        <v>0</v>
      </c>
      <c r="MK44" s="294">
        <v>0</v>
      </c>
      <c r="ML44" s="294">
        <v>1930</v>
      </c>
      <c r="MM44" s="294">
        <v>0</v>
      </c>
      <c r="MN44" s="294">
        <v>0</v>
      </c>
      <c r="MO44" s="294">
        <v>10362</v>
      </c>
      <c r="MP44" s="294">
        <v>0</v>
      </c>
      <c r="MQ44" s="294">
        <v>0</v>
      </c>
      <c r="MR44" s="294">
        <v>0</v>
      </c>
      <c r="MS44" s="294">
        <v>0</v>
      </c>
      <c r="MT44" s="294">
        <v>0</v>
      </c>
      <c r="MU44" s="294">
        <v>0</v>
      </c>
      <c r="MV44" s="294">
        <v>0</v>
      </c>
      <c r="MW44" s="294">
        <v>0</v>
      </c>
      <c r="MX44" s="294">
        <v>159120</v>
      </c>
      <c r="MY44" s="294">
        <v>0</v>
      </c>
      <c r="MZ44" s="294">
        <v>30</v>
      </c>
      <c r="NA44" s="294">
        <v>0</v>
      </c>
      <c r="NB44" s="294">
        <v>0</v>
      </c>
      <c r="NC44" s="294">
        <v>0</v>
      </c>
      <c r="ND44" s="294">
        <v>0</v>
      </c>
      <c r="NE44" s="294">
        <v>0</v>
      </c>
      <c r="NF44" s="294">
        <v>0</v>
      </c>
      <c r="NG44" s="294">
        <v>0</v>
      </c>
      <c r="NH44" s="294">
        <v>0</v>
      </c>
      <c r="NI44" s="294">
        <v>0</v>
      </c>
      <c r="NJ44" s="294">
        <v>0</v>
      </c>
      <c r="NK44" s="294">
        <v>0</v>
      </c>
      <c r="NL44" s="294">
        <v>0</v>
      </c>
      <c r="NM44" s="294"/>
      <c r="NN44" s="294">
        <v>0</v>
      </c>
      <c r="NO44" s="294">
        <v>0</v>
      </c>
      <c r="NP44" s="294">
        <v>13454</v>
      </c>
      <c r="NQ44" s="294">
        <v>0</v>
      </c>
      <c r="NR44" s="294">
        <v>0</v>
      </c>
      <c r="NS44" s="294">
        <v>0</v>
      </c>
      <c r="NT44" s="294">
        <v>0</v>
      </c>
      <c r="NU44" s="294">
        <v>0</v>
      </c>
      <c r="NV44" s="294">
        <v>0</v>
      </c>
      <c r="NW44" s="294">
        <v>160027.75</v>
      </c>
      <c r="NX44" s="294">
        <v>0</v>
      </c>
      <c r="NY44" s="294">
        <v>0</v>
      </c>
      <c r="NZ44" s="294">
        <v>0</v>
      </c>
      <c r="OA44" s="294">
        <v>0</v>
      </c>
      <c r="OB44" s="294">
        <v>8597</v>
      </c>
      <c r="OC44" s="294">
        <v>0</v>
      </c>
      <c r="OD44" s="294">
        <v>0</v>
      </c>
      <c r="OE44" s="294">
        <v>0</v>
      </c>
      <c r="OF44" s="294">
        <v>2909.5</v>
      </c>
      <c r="OG44" s="294">
        <v>4864</v>
      </c>
      <c r="OH44" s="294">
        <v>8505</v>
      </c>
      <c r="OI44" s="294">
        <v>8125</v>
      </c>
      <c r="OJ44" s="294">
        <v>3049.25</v>
      </c>
      <c r="OK44" s="294">
        <v>2911</v>
      </c>
      <c r="OL44" s="294">
        <v>9201</v>
      </c>
      <c r="OM44" s="294">
        <v>0</v>
      </c>
      <c r="ON44" s="294">
        <v>0</v>
      </c>
      <c r="OO44" s="294">
        <v>0</v>
      </c>
      <c r="OP44" s="294">
        <v>0</v>
      </c>
      <c r="OQ44" s="294">
        <v>0</v>
      </c>
      <c r="OR44" s="294">
        <v>0</v>
      </c>
      <c r="OS44" s="294">
        <v>57322</v>
      </c>
      <c r="OT44" s="294">
        <v>3279</v>
      </c>
      <c r="OU44" s="294">
        <v>34903.4</v>
      </c>
      <c r="OV44" s="294">
        <v>21184</v>
      </c>
      <c r="OW44" s="294">
        <v>1350</v>
      </c>
      <c r="OX44" s="294">
        <v>0</v>
      </c>
      <c r="OY44" s="294">
        <v>2677</v>
      </c>
      <c r="OZ44" s="294">
        <v>0</v>
      </c>
      <c r="PA44" s="294">
        <v>0</v>
      </c>
      <c r="PB44" s="294">
        <v>0</v>
      </c>
      <c r="PC44" s="294">
        <v>0</v>
      </c>
      <c r="PD44" s="294">
        <v>0</v>
      </c>
      <c r="PE44" s="294">
        <v>0</v>
      </c>
      <c r="PF44" s="294">
        <v>0</v>
      </c>
      <c r="PG44" s="294">
        <v>0</v>
      </c>
      <c r="PH44" s="294">
        <v>0</v>
      </c>
      <c r="PI44" s="294">
        <v>0</v>
      </c>
      <c r="PJ44" s="294">
        <v>0</v>
      </c>
      <c r="PK44" s="294">
        <v>0</v>
      </c>
      <c r="PL44" s="294">
        <v>0</v>
      </c>
      <c r="PM44" s="294">
        <v>0</v>
      </c>
      <c r="PN44" s="294">
        <v>4</v>
      </c>
      <c r="PO44" s="294">
        <v>0</v>
      </c>
      <c r="PP44" s="294">
        <v>0</v>
      </c>
      <c r="PQ44" s="294">
        <v>0</v>
      </c>
      <c r="PR44" s="294">
        <v>0</v>
      </c>
      <c r="PS44" s="294">
        <v>0</v>
      </c>
      <c r="PT44" s="294">
        <v>0</v>
      </c>
      <c r="PU44" s="294">
        <v>35001.5</v>
      </c>
      <c r="PV44" s="294">
        <v>1150</v>
      </c>
      <c r="PW44" s="294">
        <v>0</v>
      </c>
      <c r="PX44" s="294">
        <v>0</v>
      </c>
      <c r="PY44" s="294">
        <v>5670</v>
      </c>
      <c r="PZ44" s="294">
        <v>0</v>
      </c>
      <c r="QA44" s="294">
        <v>3687</v>
      </c>
      <c r="QB44" s="294">
        <v>0</v>
      </c>
      <c r="QC44" s="294">
        <v>0</v>
      </c>
      <c r="QD44" s="294">
        <v>0</v>
      </c>
      <c r="QE44" s="294">
        <v>0</v>
      </c>
      <c r="QF44" s="294">
        <v>0</v>
      </c>
      <c r="QG44" s="294">
        <v>0</v>
      </c>
      <c r="QH44" s="294">
        <v>0</v>
      </c>
      <c r="QI44" s="294">
        <v>0</v>
      </c>
      <c r="QJ44" s="294">
        <v>0</v>
      </c>
      <c r="QK44" s="294">
        <v>0</v>
      </c>
      <c r="QL44" s="294">
        <v>0</v>
      </c>
      <c r="QM44" s="294">
        <v>0</v>
      </c>
      <c r="QN44" s="294">
        <v>0</v>
      </c>
      <c r="QO44" s="294">
        <v>0</v>
      </c>
      <c r="QP44" s="294">
        <v>0</v>
      </c>
      <c r="QQ44" s="294">
        <v>4094</v>
      </c>
      <c r="QR44" s="294"/>
      <c r="QS44" s="294">
        <v>0</v>
      </c>
      <c r="QT44" s="294">
        <v>0</v>
      </c>
      <c r="QU44" s="294">
        <v>7095</v>
      </c>
      <c r="QV44" s="294">
        <v>0</v>
      </c>
      <c r="QW44" s="294">
        <v>3460</v>
      </c>
      <c r="QX44" s="294">
        <v>3360</v>
      </c>
      <c r="QY44" s="294">
        <v>0</v>
      </c>
      <c r="QZ44" s="294">
        <v>0</v>
      </c>
      <c r="RA44" s="294">
        <v>0</v>
      </c>
      <c r="RB44" s="294">
        <v>0</v>
      </c>
      <c r="RC44" s="294">
        <v>0</v>
      </c>
      <c r="RD44" s="294">
        <v>0</v>
      </c>
      <c r="RE44" s="294">
        <v>2317</v>
      </c>
      <c r="RF44" s="294">
        <v>0</v>
      </c>
      <c r="RG44" s="294">
        <v>336152.25</v>
      </c>
      <c r="RH44" s="294">
        <v>0</v>
      </c>
      <c r="RI44" s="294">
        <v>0</v>
      </c>
      <c r="RJ44" s="294">
        <v>0</v>
      </c>
      <c r="RK44" s="294">
        <v>0</v>
      </c>
      <c r="RL44" s="294">
        <v>140400</v>
      </c>
      <c r="RM44" s="294">
        <v>6136.06</v>
      </c>
      <c r="RN44" s="294">
        <v>0</v>
      </c>
      <c r="RO44" s="294">
        <v>610</v>
      </c>
      <c r="RP44" s="294">
        <v>0</v>
      </c>
      <c r="RQ44" s="294">
        <v>0</v>
      </c>
      <c r="RR44" s="294">
        <v>114740</v>
      </c>
      <c r="RS44" s="294">
        <v>0</v>
      </c>
      <c r="RT44" s="294">
        <v>0</v>
      </c>
      <c r="RU44" s="294">
        <v>18000</v>
      </c>
      <c r="RV44" s="294">
        <v>1070</v>
      </c>
      <c r="RW44" s="294">
        <v>9241</v>
      </c>
      <c r="RX44" s="294">
        <v>0</v>
      </c>
      <c r="RY44" s="294">
        <v>0</v>
      </c>
      <c r="RZ44" s="294">
        <v>1010</v>
      </c>
      <c r="SA44" s="294">
        <v>0</v>
      </c>
      <c r="SB44" s="294">
        <v>0</v>
      </c>
      <c r="SC44" s="294">
        <v>0</v>
      </c>
      <c r="SD44" s="294">
        <v>0</v>
      </c>
      <c r="SE44" s="294">
        <v>0</v>
      </c>
      <c r="SF44" s="294">
        <v>0</v>
      </c>
      <c r="SG44" s="294">
        <v>0</v>
      </c>
      <c r="SH44" s="294">
        <v>0</v>
      </c>
      <c r="SI44" s="294">
        <v>0</v>
      </c>
      <c r="SJ44" s="294">
        <v>15051.25</v>
      </c>
      <c r="SK44" s="294">
        <v>27756</v>
      </c>
      <c r="SL44" s="294">
        <v>0</v>
      </c>
      <c r="SM44" s="294">
        <v>74695</v>
      </c>
      <c r="SN44" s="294">
        <v>1871</v>
      </c>
      <c r="SO44" s="294">
        <v>3426</v>
      </c>
      <c r="SP44" s="294">
        <v>0</v>
      </c>
      <c r="SQ44" s="294">
        <v>0</v>
      </c>
      <c r="SR44" s="294">
        <v>3081</v>
      </c>
      <c r="SS44" s="294">
        <v>0</v>
      </c>
      <c r="ST44" s="294">
        <v>0</v>
      </c>
      <c r="SU44" s="294">
        <v>0</v>
      </c>
      <c r="SV44" s="294">
        <v>335.51</v>
      </c>
      <c r="SW44" s="294">
        <v>0</v>
      </c>
      <c r="SX44" s="294">
        <v>0</v>
      </c>
      <c r="SY44" s="294">
        <v>0</v>
      </c>
      <c r="SZ44" s="294">
        <v>3250</v>
      </c>
      <c r="TA44" s="294">
        <v>0</v>
      </c>
      <c r="TB44" s="294">
        <v>0</v>
      </c>
      <c r="TC44" s="294">
        <v>0</v>
      </c>
      <c r="TD44" s="294">
        <v>0</v>
      </c>
      <c r="TE44" s="294">
        <v>0</v>
      </c>
      <c r="TF44" s="294">
        <v>7631</v>
      </c>
      <c r="TG44" s="294">
        <v>0</v>
      </c>
      <c r="TH44" s="294">
        <v>0</v>
      </c>
      <c r="TI44" s="294">
        <v>0</v>
      </c>
      <c r="TJ44" s="294">
        <v>0</v>
      </c>
      <c r="TK44" s="294">
        <v>0</v>
      </c>
      <c r="TL44" s="294">
        <v>0</v>
      </c>
      <c r="TM44" s="294">
        <v>0</v>
      </c>
      <c r="TN44" s="294">
        <v>0</v>
      </c>
      <c r="TO44" s="294">
        <v>0</v>
      </c>
      <c r="TP44" s="294">
        <v>24500</v>
      </c>
      <c r="TQ44" s="294">
        <v>0</v>
      </c>
      <c r="TR44" s="294">
        <v>0</v>
      </c>
      <c r="TS44" s="294">
        <v>0</v>
      </c>
      <c r="TT44" s="294">
        <v>0</v>
      </c>
      <c r="TU44" s="294">
        <v>0</v>
      </c>
      <c r="TV44" s="294">
        <v>0</v>
      </c>
      <c r="TW44" s="294">
        <v>0</v>
      </c>
      <c r="TX44" s="294">
        <v>0</v>
      </c>
      <c r="TY44" s="294">
        <v>0</v>
      </c>
      <c r="TZ44" s="294">
        <v>0</v>
      </c>
      <c r="UA44" s="294">
        <v>0</v>
      </c>
      <c r="UB44" s="294">
        <v>41995.05</v>
      </c>
      <c r="UC44" s="294">
        <v>0</v>
      </c>
      <c r="UD44" s="294">
        <v>0</v>
      </c>
      <c r="UE44" s="294">
        <v>0</v>
      </c>
      <c r="UF44" s="294">
        <v>0</v>
      </c>
      <c r="UG44" s="294">
        <v>0</v>
      </c>
      <c r="UH44" s="294">
        <v>0</v>
      </c>
      <c r="UI44" s="294">
        <v>260</v>
      </c>
      <c r="UJ44" s="294">
        <v>0</v>
      </c>
      <c r="UK44" s="294">
        <v>256.07</v>
      </c>
      <c r="UL44" s="294">
        <v>152400</v>
      </c>
      <c r="UM44" s="294">
        <v>0</v>
      </c>
      <c r="UN44" s="294">
        <v>0</v>
      </c>
      <c r="UO44" s="294">
        <v>0</v>
      </c>
      <c r="UP44" s="294">
        <v>0</v>
      </c>
      <c r="UQ44" s="294">
        <v>0</v>
      </c>
      <c r="UR44" s="294">
        <v>0</v>
      </c>
      <c r="US44" s="294">
        <v>0</v>
      </c>
      <c r="UT44" s="294">
        <v>0</v>
      </c>
      <c r="UU44" s="294">
        <v>0</v>
      </c>
      <c r="UV44" s="294">
        <v>0</v>
      </c>
      <c r="UW44" s="294">
        <v>0</v>
      </c>
      <c r="UX44" s="294">
        <v>3950</v>
      </c>
      <c r="UY44" s="294">
        <v>20407.75</v>
      </c>
      <c r="UZ44" s="294">
        <v>0</v>
      </c>
      <c r="VA44" s="294">
        <v>0</v>
      </c>
      <c r="VB44" s="294">
        <v>0</v>
      </c>
      <c r="VC44" s="294">
        <v>0</v>
      </c>
      <c r="VD44" s="294">
        <v>0</v>
      </c>
      <c r="VE44" s="294">
        <v>0</v>
      </c>
      <c r="VF44" s="294">
        <v>0</v>
      </c>
      <c r="VG44" s="294">
        <v>0</v>
      </c>
      <c r="VH44" s="294">
        <v>0</v>
      </c>
      <c r="VI44" s="294">
        <v>0</v>
      </c>
      <c r="VJ44" s="294">
        <v>0</v>
      </c>
      <c r="VK44" s="294">
        <v>0</v>
      </c>
      <c r="VL44" s="294">
        <v>0</v>
      </c>
      <c r="VM44" s="294">
        <v>0</v>
      </c>
      <c r="VN44" s="294">
        <v>390</v>
      </c>
      <c r="VO44" s="294">
        <v>0</v>
      </c>
      <c r="VP44" s="294">
        <v>0</v>
      </c>
      <c r="VQ44" s="294">
        <v>3419</v>
      </c>
      <c r="VR44" s="294">
        <v>2750</v>
      </c>
      <c r="VS44" s="294">
        <v>0</v>
      </c>
      <c r="VT44" s="294">
        <v>0</v>
      </c>
      <c r="VU44" s="294">
        <v>0</v>
      </c>
      <c r="VV44" s="294">
        <v>1766.17</v>
      </c>
      <c r="VW44" s="294">
        <v>62943</v>
      </c>
      <c r="VX44" s="294">
        <v>8706</v>
      </c>
      <c r="VY44" s="294">
        <v>0</v>
      </c>
      <c r="VZ44" s="294">
        <v>0</v>
      </c>
      <c r="WA44" s="294">
        <v>0</v>
      </c>
      <c r="WB44" s="294">
        <v>36</v>
      </c>
      <c r="WC44" s="294">
        <v>0</v>
      </c>
      <c r="WD44" s="294">
        <v>5973.33</v>
      </c>
      <c r="WE44" s="294">
        <v>0</v>
      </c>
      <c r="WF44" s="294">
        <v>0</v>
      </c>
      <c r="WG44" s="294">
        <v>56828</v>
      </c>
      <c r="WH44" s="294">
        <v>0</v>
      </c>
      <c r="WI44" s="294">
        <v>0</v>
      </c>
      <c r="WJ44" s="294">
        <v>0</v>
      </c>
      <c r="WK44" s="294">
        <v>0</v>
      </c>
      <c r="WL44" s="294">
        <v>0</v>
      </c>
      <c r="WM44" s="294">
        <v>0</v>
      </c>
      <c r="WN44" s="294">
        <v>0</v>
      </c>
      <c r="WO44" s="294">
        <v>0</v>
      </c>
      <c r="WP44" s="294">
        <v>0</v>
      </c>
      <c r="WQ44" s="294">
        <v>0</v>
      </c>
      <c r="WR44" s="294">
        <v>0</v>
      </c>
      <c r="WS44" s="294">
        <v>314</v>
      </c>
      <c r="WT44" s="294">
        <v>93862.5</v>
      </c>
      <c r="WU44" s="294">
        <v>5000</v>
      </c>
      <c r="WV44" s="294">
        <v>365</v>
      </c>
      <c r="WW44" s="294">
        <v>0</v>
      </c>
      <c r="WX44" s="294">
        <v>0</v>
      </c>
      <c r="WY44" s="294">
        <v>5000</v>
      </c>
      <c r="WZ44" s="294">
        <v>424600</v>
      </c>
      <c r="XA44" s="294">
        <v>5790</v>
      </c>
      <c r="XB44" s="294">
        <v>0</v>
      </c>
      <c r="XC44" s="294">
        <v>0</v>
      </c>
      <c r="XD44" s="294">
        <v>0</v>
      </c>
      <c r="XE44" s="294">
        <v>0</v>
      </c>
      <c r="XF44" s="294">
        <v>5000</v>
      </c>
      <c r="XG44" s="294">
        <v>32125</v>
      </c>
      <c r="XH44" s="294">
        <v>0</v>
      </c>
      <c r="XI44" s="294">
        <v>0</v>
      </c>
      <c r="XJ44" s="294">
        <v>0</v>
      </c>
      <c r="XK44" s="294">
        <v>0</v>
      </c>
      <c r="XL44" s="294">
        <v>2000</v>
      </c>
      <c r="XM44" s="294">
        <v>0</v>
      </c>
      <c r="XN44" s="294">
        <v>0</v>
      </c>
      <c r="XO44" s="294">
        <v>0</v>
      </c>
      <c r="XP44" s="294">
        <v>0</v>
      </c>
      <c r="XQ44" s="294">
        <v>0</v>
      </c>
      <c r="XR44" s="294">
        <v>0</v>
      </c>
      <c r="XS44" s="294">
        <v>0</v>
      </c>
      <c r="XT44" s="294">
        <v>0</v>
      </c>
      <c r="XU44" s="294">
        <v>0</v>
      </c>
      <c r="XV44" s="294">
        <v>0</v>
      </c>
      <c r="XW44" s="294">
        <v>0</v>
      </c>
      <c r="XX44" s="294">
        <v>0</v>
      </c>
      <c r="XY44" s="294">
        <v>0</v>
      </c>
      <c r="XZ44" s="294">
        <v>0</v>
      </c>
      <c r="YA44" s="294">
        <v>0</v>
      </c>
      <c r="YB44" s="294">
        <v>0</v>
      </c>
      <c r="YC44" s="294">
        <v>0</v>
      </c>
      <c r="YD44" s="294">
        <v>0</v>
      </c>
      <c r="YE44" s="294">
        <v>0</v>
      </c>
      <c r="YF44" s="294">
        <v>0</v>
      </c>
      <c r="YG44" s="294">
        <v>0</v>
      </c>
      <c r="YH44" s="294">
        <v>0</v>
      </c>
      <c r="YI44" s="294">
        <v>0</v>
      </c>
      <c r="YJ44" s="294">
        <v>0</v>
      </c>
      <c r="YK44" s="294">
        <v>0</v>
      </c>
      <c r="YL44" s="294">
        <v>0</v>
      </c>
      <c r="YM44" s="294">
        <v>0</v>
      </c>
      <c r="YN44" s="294">
        <v>0</v>
      </c>
      <c r="YO44" s="294">
        <v>0</v>
      </c>
      <c r="YP44" s="294">
        <v>0</v>
      </c>
      <c r="YQ44" s="294">
        <v>0</v>
      </c>
      <c r="YR44" s="294">
        <v>0</v>
      </c>
      <c r="YS44" s="294">
        <v>0</v>
      </c>
      <c r="YT44" s="294">
        <v>0</v>
      </c>
      <c r="YU44" s="294">
        <v>0</v>
      </c>
      <c r="YV44" s="294">
        <v>0</v>
      </c>
      <c r="YW44" s="294">
        <v>0</v>
      </c>
      <c r="YX44" s="294">
        <v>0</v>
      </c>
      <c r="YY44" s="294">
        <v>0</v>
      </c>
      <c r="YZ44" s="294">
        <v>0</v>
      </c>
      <c r="ZA44" s="294">
        <v>1846</v>
      </c>
      <c r="ZB44" s="294">
        <v>5505</v>
      </c>
      <c r="ZC44" s="294">
        <v>185069.67</v>
      </c>
      <c r="ZD44" s="294">
        <v>5000</v>
      </c>
      <c r="ZE44" s="294">
        <v>6445</v>
      </c>
      <c r="ZF44" s="294">
        <v>0</v>
      </c>
      <c r="ZG44" s="294">
        <v>0</v>
      </c>
      <c r="ZH44" s="294">
        <v>2506</v>
      </c>
      <c r="ZI44" s="294">
        <v>0</v>
      </c>
      <c r="ZJ44" s="294">
        <v>0</v>
      </c>
      <c r="ZK44" s="294">
        <v>22820.83</v>
      </c>
      <c r="ZL44" s="294">
        <v>0</v>
      </c>
      <c r="ZM44" s="294">
        <v>0</v>
      </c>
      <c r="ZN44" s="294">
        <v>0</v>
      </c>
      <c r="ZO44" s="294">
        <v>0</v>
      </c>
      <c r="ZP44" s="294">
        <v>902.4</v>
      </c>
      <c r="ZQ44" s="294">
        <v>0</v>
      </c>
      <c r="ZR44" s="294">
        <v>0</v>
      </c>
      <c r="ZS44" s="294">
        <v>0</v>
      </c>
      <c r="ZT44" s="294">
        <v>0</v>
      </c>
      <c r="ZU44" s="294">
        <v>0</v>
      </c>
      <c r="ZV44" s="294">
        <v>0</v>
      </c>
      <c r="ZW44" s="294">
        <v>0</v>
      </c>
      <c r="ZX44" s="294">
        <v>0</v>
      </c>
      <c r="ZY44" s="294">
        <v>0</v>
      </c>
      <c r="ZZ44" s="294">
        <v>0</v>
      </c>
      <c r="AAA44" s="294">
        <v>0</v>
      </c>
      <c r="AAB44" s="294">
        <v>0</v>
      </c>
      <c r="AAC44" s="294">
        <v>0</v>
      </c>
      <c r="AAD44" s="294">
        <v>0</v>
      </c>
      <c r="AAE44" s="294">
        <v>0</v>
      </c>
      <c r="AAF44" s="294">
        <v>0</v>
      </c>
      <c r="AAG44" s="294">
        <v>0</v>
      </c>
      <c r="AAH44" s="294">
        <v>0</v>
      </c>
      <c r="AAI44" s="294">
        <v>0</v>
      </c>
      <c r="AAJ44" s="294">
        <v>0</v>
      </c>
      <c r="AAK44" s="294">
        <v>0</v>
      </c>
      <c r="AAL44" s="294">
        <v>0</v>
      </c>
      <c r="AAM44" s="294">
        <v>0</v>
      </c>
      <c r="AAN44" s="294">
        <v>286218.49</v>
      </c>
      <c r="AAO44" s="294">
        <v>0</v>
      </c>
      <c r="AAP44" s="294">
        <v>0</v>
      </c>
      <c r="AAQ44" s="294">
        <v>0</v>
      </c>
      <c r="AAR44" s="294">
        <v>0</v>
      </c>
      <c r="AAS44" s="294">
        <v>0</v>
      </c>
      <c r="AAT44" s="294">
        <v>0</v>
      </c>
      <c r="AAU44" s="294">
        <v>0</v>
      </c>
      <c r="AAV44" s="294">
        <v>0</v>
      </c>
      <c r="AAW44" s="294">
        <v>5496.64</v>
      </c>
      <c r="AAX44" s="294">
        <v>0</v>
      </c>
      <c r="AAY44" s="294">
        <v>0</v>
      </c>
      <c r="AAZ44" s="294">
        <v>0</v>
      </c>
      <c r="ABA44" s="294">
        <v>0</v>
      </c>
      <c r="ABB44" s="294">
        <v>0</v>
      </c>
      <c r="ABC44" s="294">
        <v>0</v>
      </c>
      <c r="ABD44" s="294">
        <v>2560</v>
      </c>
      <c r="ABE44" s="294">
        <v>0</v>
      </c>
      <c r="ABF44" s="294">
        <v>0</v>
      </c>
      <c r="ABG44" s="294">
        <v>0</v>
      </c>
      <c r="ABH44" s="294">
        <v>13600</v>
      </c>
      <c r="ABI44" s="294">
        <v>1129</v>
      </c>
      <c r="ABJ44" s="294">
        <v>0</v>
      </c>
      <c r="ABK44" s="294">
        <v>0</v>
      </c>
      <c r="ABL44" s="294">
        <v>0</v>
      </c>
      <c r="ABM44" s="294">
        <v>0</v>
      </c>
      <c r="ABN44" s="294">
        <v>0</v>
      </c>
      <c r="ABO44" s="294">
        <v>253495.55</v>
      </c>
      <c r="ABP44" s="294">
        <v>5600</v>
      </c>
      <c r="ABQ44" s="294">
        <v>895632.68</v>
      </c>
      <c r="ABR44" s="294">
        <v>0</v>
      </c>
      <c r="ABS44" s="294">
        <v>0</v>
      </c>
      <c r="ABT44" s="294">
        <v>0</v>
      </c>
      <c r="ABU44" s="294">
        <v>0</v>
      </c>
      <c r="ABV44" s="294">
        <v>0</v>
      </c>
      <c r="ABW44" s="294">
        <v>2270</v>
      </c>
      <c r="ABX44" s="294">
        <v>0</v>
      </c>
      <c r="ABY44" s="294">
        <v>142030</v>
      </c>
      <c r="ABZ44" s="294">
        <v>522972.5</v>
      </c>
      <c r="ACA44" s="294">
        <v>0</v>
      </c>
      <c r="ACB44" s="294">
        <v>120137.93</v>
      </c>
      <c r="ACC44" s="294">
        <v>50000</v>
      </c>
      <c r="ACD44" s="294">
        <v>133998.5</v>
      </c>
      <c r="ACE44" s="294">
        <v>0</v>
      </c>
      <c r="ACF44" s="294">
        <v>0</v>
      </c>
      <c r="ACG44" s="294">
        <v>0</v>
      </c>
      <c r="ACH44" s="294">
        <v>0</v>
      </c>
      <c r="ACI44" s="294">
        <v>0</v>
      </c>
      <c r="ACJ44" s="294">
        <v>0</v>
      </c>
      <c r="ACK44" s="294">
        <v>0</v>
      </c>
      <c r="ACL44" s="294">
        <v>0</v>
      </c>
      <c r="ACM44" s="294">
        <v>0</v>
      </c>
      <c r="ACN44" s="294">
        <v>0</v>
      </c>
      <c r="ACO44" s="294">
        <v>0</v>
      </c>
      <c r="ACP44" s="294">
        <v>0</v>
      </c>
      <c r="ACQ44" s="294">
        <v>0</v>
      </c>
      <c r="ACR44" s="294">
        <v>0</v>
      </c>
      <c r="ACS44" s="294">
        <v>0</v>
      </c>
      <c r="ACT44" s="294">
        <v>0</v>
      </c>
      <c r="ACU44" s="294">
        <v>0</v>
      </c>
      <c r="ACV44" s="294">
        <v>0</v>
      </c>
      <c r="ACW44" s="294">
        <v>0</v>
      </c>
      <c r="ACX44" s="294">
        <v>0</v>
      </c>
      <c r="ACY44" s="294">
        <v>0</v>
      </c>
      <c r="ACZ44" s="294">
        <v>0</v>
      </c>
      <c r="ADA44" s="294">
        <v>0</v>
      </c>
      <c r="ADB44" s="294">
        <v>0</v>
      </c>
      <c r="ADC44" s="294">
        <v>0</v>
      </c>
      <c r="ADD44" s="294">
        <v>0</v>
      </c>
      <c r="ADE44" s="294">
        <v>0</v>
      </c>
      <c r="ADF44" s="294">
        <v>0</v>
      </c>
      <c r="ADG44" s="294">
        <v>0</v>
      </c>
      <c r="ADH44" s="294">
        <v>0</v>
      </c>
      <c r="ADI44" s="294">
        <v>16712</v>
      </c>
      <c r="ADJ44" s="294">
        <v>0</v>
      </c>
      <c r="ADK44" s="294">
        <v>0</v>
      </c>
      <c r="ADL44" s="294">
        <v>0</v>
      </c>
      <c r="ADM44" s="294">
        <v>0</v>
      </c>
      <c r="ADN44" s="294">
        <v>0</v>
      </c>
      <c r="ADO44" s="294">
        <v>0</v>
      </c>
      <c r="ADP44" s="294">
        <v>0</v>
      </c>
      <c r="ADQ44" s="294">
        <v>0</v>
      </c>
      <c r="ADR44" s="294">
        <v>68356.399999999994</v>
      </c>
      <c r="ADS44" s="294">
        <v>0</v>
      </c>
      <c r="ADT44" s="294">
        <v>0</v>
      </c>
      <c r="ADU44" s="294">
        <v>0</v>
      </c>
      <c r="ADV44" s="294">
        <v>0</v>
      </c>
      <c r="ADW44" s="294">
        <v>211331.75</v>
      </c>
      <c r="ADX44" s="294">
        <v>0</v>
      </c>
      <c r="ADY44" s="294">
        <v>97500</v>
      </c>
      <c r="ADZ44" s="294">
        <v>140698.9</v>
      </c>
      <c r="AEA44" s="294">
        <v>0</v>
      </c>
      <c r="AEB44" s="294">
        <v>0</v>
      </c>
      <c r="AEC44" s="294">
        <v>0</v>
      </c>
      <c r="AED44" s="294">
        <v>0.46</v>
      </c>
      <c r="AEE44" s="294">
        <v>0</v>
      </c>
      <c r="AEF44" s="294">
        <v>0</v>
      </c>
      <c r="AEG44" s="294">
        <v>0</v>
      </c>
      <c r="AEH44" s="294">
        <v>0</v>
      </c>
      <c r="AEI44" s="294">
        <v>0</v>
      </c>
      <c r="AEJ44" s="294">
        <v>0</v>
      </c>
      <c r="AEK44" s="294">
        <v>0</v>
      </c>
      <c r="AEL44" s="294">
        <v>0</v>
      </c>
      <c r="AEM44" s="294">
        <v>0</v>
      </c>
      <c r="AEN44" s="294">
        <v>0</v>
      </c>
      <c r="AEO44" s="294">
        <v>48772.5</v>
      </c>
      <c r="AEP44" s="294">
        <v>0</v>
      </c>
      <c r="AEQ44" s="294">
        <v>0</v>
      </c>
      <c r="AER44" s="294">
        <v>100</v>
      </c>
      <c r="AES44" s="294">
        <v>0</v>
      </c>
      <c r="AET44" s="294">
        <v>0</v>
      </c>
      <c r="AEU44" s="294">
        <v>0</v>
      </c>
      <c r="AEV44" s="294">
        <v>0</v>
      </c>
      <c r="AEW44" s="294">
        <v>0</v>
      </c>
      <c r="AEX44" s="294">
        <v>0</v>
      </c>
      <c r="AEY44" s="294">
        <v>0</v>
      </c>
      <c r="AEZ44" s="294">
        <v>0</v>
      </c>
      <c r="AFA44" s="294">
        <v>0</v>
      </c>
      <c r="AFB44" s="294">
        <v>0</v>
      </c>
      <c r="AFC44" s="294">
        <v>8244.7000000000007</v>
      </c>
      <c r="AFD44" s="294">
        <v>0</v>
      </c>
      <c r="AFE44" s="294">
        <v>26228.92</v>
      </c>
      <c r="AFF44" s="294">
        <v>4230.33</v>
      </c>
      <c r="AFG44" s="294">
        <v>166.28</v>
      </c>
      <c r="AFH44" s="294">
        <v>0</v>
      </c>
      <c r="AFI44" s="294">
        <v>0</v>
      </c>
      <c r="AFJ44" s="294">
        <v>0</v>
      </c>
      <c r="AFK44" s="294">
        <v>86796.01</v>
      </c>
      <c r="AFL44" s="294">
        <v>578.26</v>
      </c>
      <c r="AFM44" s="294">
        <v>370</v>
      </c>
      <c r="AFN44" s="294">
        <v>9371</v>
      </c>
      <c r="AFO44" s="294">
        <v>19898.5</v>
      </c>
      <c r="AFP44" s="294">
        <v>0</v>
      </c>
      <c r="AFQ44" s="294">
        <v>0</v>
      </c>
      <c r="AFR44" s="294">
        <v>1898.27</v>
      </c>
      <c r="AFS44" s="294">
        <v>0</v>
      </c>
      <c r="AFT44" s="294">
        <v>0</v>
      </c>
      <c r="AFU44" s="294">
        <v>105088.91</v>
      </c>
      <c r="AFV44" s="294">
        <v>15269.87</v>
      </c>
      <c r="AFW44" s="294">
        <v>12325.33</v>
      </c>
      <c r="AFX44" s="294">
        <v>19745.18</v>
      </c>
      <c r="AFY44" s="294">
        <v>38661</v>
      </c>
      <c r="AFZ44" s="294">
        <v>16105.41</v>
      </c>
      <c r="AGA44" s="294">
        <v>19905.66</v>
      </c>
      <c r="AGB44" s="294">
        <v>0</v>
      </c>
      <c r="AGC44" s="294">
        <v>18050</v>
      </c>
      <c r="AGD44" s="294">
        <v>0</v>
      </c>
      <c r="AGE44" s="294">
        <v>5000</v>
      </c>
      <c r="AGF44" s="294">
        <v>0</v>
      </c>
      <c r="AGG44" s="294">
        <v>690</v>
      </c>
      <c r="AGH44" s="294">
        <v>14126.75</v>
      </c>
      <c r="AGI44" s="294">
        <v>0</v>
      </c>
      <c r="AGJ44" s="294">
        <v>0</v>
      </c>
      <c r="AGK44" s="294">
        <v>36030.75</v>
      </c>
      <c r="AGL44" s="294">
        <v>64659</v>
      </c>
      <c r="AGM44" s="294">
        <v>97532</v>
      </c>
      <c r="AGN44" s="294">
        <v>0</v>
      </c>
      <c r="AGO44" s="294">
        <v>15204</v>
      </c>
      <c r="AGP44" s="294">
        <v>1985</v>
      </c>
      <c r="AGQ44" s="294">
        <v>5000</v>
      </c>
      <c r="AGR44" s="294">
        <v>85726.02</v>
      </c>
      <c r="AGS44" s="294">
        <v>1129</v>
      </c>
      <c r="AGT44" s="294">
        <v>486</v>
      </c>
      <c r="AGU44" s="294">
        <v>0</v>
      </c>
      <c r="AGV44" s="294">
        <v>0</v>
      </c>
      <c r="AGW44" s="294">
        <v>0</v>
      </c>
      <c r="AGX44" s="294">
        <v>0</v>
      </c>
      <c r="AGY44" s="294">
        <v>2800</v>
      </c>
      <c r="AGZ44" s="294">
        <v>0</v>
      </c>
      <c r="AHA44" s="294">
        <v>0</v>
      </c>
      <c r="AHB44" s="294">
        <v>0</v>
      </c>
      <c r="AHC44" s="294">
        <v>0</v>
      </c>
      <c r="AHD44" s="294">
        <v>0</v>
      </c>
      <c r="AHE44" s="294">
        <v>0</v>
      </c>
      <c r="AHF44" s="294">
        <v>9112</v>
      </c>
      <c r="AHG44" s="294">
        <v>0</v>
      </c>
      <c r="AHH44" s="294">
        <v>0</v>
      </c>
      <c r="AHI44" s="294">
        <v>0</v>
      </c>
      <c r="AHJ44" s="294">
        <v>3167</v>
      </c>
      <c r="AHK44" s="294">
        <v>0</v>
      </c>
      <c r="AHL44" s="294">
        <v>0</v>
      </c>
      <c r="AHM44" s="294">
        <v>0</v>
      </c>
      <c r="AHN44" s="294">
        <v>20000</v>
      </c>
      <c r="AHO44" s="294">
        <v>0</v>
      </c>
      <c r="AHP44" s="294">
        <v>60000</v>
      </c>
      <c r="AHQ44" s="294">
        <v>0</v>
      </c>
      <c r="AHR44" s="329">
        <v>20000</v>
      </c>
      <c r="AHS44" s="294">
        <f>SUM(D44:AHR44)</f>
        <v>16575363.890000002</v>
      </c>
    </row>
    <row r="45" spans="1:905" ht="24" x14ac:dyDescent="0.8">
      <c r="B45" s="270" t="s">
        <v>6032</v>
      </c>
      <c r="C45" s="271" t="s">
        <v>6033</v>
      </c>
      <c r="D45" s="294">
        <v>20764944.73</v>
      </c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>
        <v>73595279.319999993</v>
      </c>
      <c r="W45" s="294">
        <v>893638</v>
      </c>
      <c r="X45" s="294"/>
      <c r="Y45" s="294"/>
      <c r="Z45" s="294"/>
      <c r="AA45" s="294"/>
      <c r="AB45" s="294"/>
      <c r="AC45" s="294">
        <v>763715</v>
      </c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>
        <v>45097396.729999997</v>
      </c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>
        <v>16275942.57</v>
      </c>
      <c r="BJ45" s="294">
        <v>6142506.4699999997</v>
      </c>
      <c r="BK45" s="294"/>
      <c r="BL45" s="294"/>
      <c r="BM45" s="294"/>
      <c r="BN45" s="294"/>
      <c r="BO45" s="294"/>
      <c r="BP45" s="294"/>
      <c r="BQ45" s="294"/>
      <c r="BR45" s="294">
        <v>169247065.34</v>
      </c>
      <c r="BS45" s="294"/>
      <c r="BT45" s="294"/>
      <c r="BU45" s="294"/>
      <c r="BV45" s="294"/>
      <c r="BW45" s="294"/>
      <c r="BX45" s="294"/>
      <c r="BY45" s="294"/>
      <c r="BZ45" s="294">
        <v>5262640.5</v>
      </c>
      <c r="CA45" s="294"/>
      <c r="CB45" s="294"/>
      <c r="CC45" s="294"/>
      <c r="CD45" s="294"/>
      <c r="CE45" s="294"/>
      <c r="CF45" s="294"/>
      <c r="CG45" s="294">
        <v>424295017.57999998</v>
      </c>
      <c r="CH45" s="294"/>
      <c r="CI45" s="294"/>
      <c r="CJ45" s="294"/>
      <c r="CK45" s="294"/>
      <c r="CL45" s="294"/>
      <c r="CM45" s="294"/>
      <c r="CN45" s="294"/>
      <c r="CO45" s="294"/>
      <c r="CP45" s="294"/>
      <c r="CQ45" s="294"/>
      <c r="CR45" s="294"/>
      <c r="CS45" s="294"/>
      <c r="CT45" s="294">
        <v>115505506.8</v>
      </c>
      <c r="CU45" s="294"/>
      <c r="CV45" s="294"/>
      <c r="CW45" s="294"/>
      <c r="CX45" s="294"/>
      <c r="CY45" s="294"/>
      <c r="CZ45" s="294"/>
      <c r="DA45" s="294"/>
      <c r="DB45" s="294">
        <v>3420028.54</v>
      </c>
      <c r="DC45" s="294">
        <v>4109678.98</v>
      </c>
      <c r="DD45" s="294"/>
      <c r="DE45" s="294"/>
      <c r="DF45" s="294"/>
      <c r="DG45" s="294"/>
      <c r="DH45" s="294"/>
      <c r="DI45" s="294"/>
      <c r="DJ45" s="294"/>
      <c r="DK45" s="294">
        <v>54699374.079999998</v>
      </c>
      <c r="DL45" s="294"/>
      <c r="DM45" s="294"/>
      <c r="DN45" s="294"/>
      <c r="DO45" s="294"/>
      <c r="DP45" s="294"/>
      <c r="DQ45" s="294"/>
      <c r="DR45" s="294"/>
      <c r="DS45" s="294"/>
      <c r="DT45" s="294">
        <v>39760635.700000003</v>
      </c>
      <c r="DU45" s="294"/>
      <c r="DV45" s="294"/>
      <c r="DW45" s="294">
        <v>284706.5</v>
      </c>
      <c r="DX45" s="294"/>
      <c r="DY45" s="294"/>
      <c r="DZ45" s="294"/>
      <c r="EA45" s="294"/>
      <c r="EB45" s="294"/>
      <c r="EC45" s="294"/>
      <c r="ED45" s="294"/>
      <c r="EE45" s="294">
        <v>28152598.379999999</v>
      </c>
      <c r="EF45" s="294">
        <v>45405545.560000002</v>
      </c>
      <c r="EG45" s="294"/>
      <c r="EH45" s="294"/>
      <c r="EI45" s="294">
        <v>813364.72</v>
      </c>
      <c r="EJ45" s="294"/>
      <c r="EK45" s="294"/>
      <c r="EL45" s="294"/>
      <c r="EM45" s="294"/>
      <c r="EN45" s="294">
        <v>33874109.189999998</v>
      </c>
      <c r="EO45" s="294"/>
      <c r="EP45" s="294"/>
      <c r="EQ45" s="294"/>
      <c r="ER45" s="294"/>
      <c r="ES45" s="294"/>
      <c r="ET45" s="294"/>
      <c r="EU45" s="294"/>
      <c r="EV45" s="294"/>
      <c r="EW45" s="294">
        <v>23729332.5</v>
      </c>
      <c r="EX45" s="294"/>
      <c r="EY45" s="294"/>
      <c r="EZ45" s="294"/>
      <c r="FA45" s="294"/>
      <c r="FB45" s="294"/>
      <c r="FC45" s="294"/>
      <c r="FD45" s="294"/>
      <c r="FE45" s="294"/>
      <c r="FF45" s="294"/>
      <c r="FG45" s="294"/>
      <c r="FH45" s="294"/>
      <c r="FI45" s="294">
        <v>126339493.39</v>
      </c>
      <c r="FJ45" s="294"/>
      <c r="FK45" s="294"/>
      <c r="FL45" s="294"/>
      <c r="FM45" s="294"/>
      <c r="FN45" s="294"/>
      <c r="FO45" s="294"/>
      <c r="FP45" s="294"/>
      <c r="FQ45" s="294">
        <v>180869285.78999999</v>
      </c>
      <c r="FR45" s="294"/>
      <c r="FS45" s="294"/>
      <c r="FT45" s="294"/>
      <c r="FU45" s="294"/>
      <c r="FV45" s="294"/>
      <c r="FW45" s="294"/>
      <c r="FX45" s="294"/>
      <c r="FY45" s="294"/>
      <c r="FZ45" s="294"/>
      <c r="GA45" s="294"/>
      <c r="GB45" s="294"/>
      <c r="GC45" s="294"/>
      <c r="GD45" s="294"/>
      <c r="GE45" s="294">
        <v>44170217.530000001</v>
      </c>
      <c r="GF45" s="294"/>
      <c r="GG45" s="294"/>
      <c r="GH45" s="294"/>
      <c r="GI45" s="294"/>
      <c r="GJ45" s="294"/>
      <c r="GK45" s="294"/>
      <c r="GL45" s="294"/>
      <c r="GM45" s="294"/>
      <c r="GN45" s="294"/>
      <c r="GO45" s="294"/>
      <c r="GP45" s="294"/>
      <c r="GQ45" s="294">
        <v>103713192.48</v>
      </c>
      <c r="GR45" s="294"/>
      <c r="GS45" s="294"/>
      <c r="GT45" s="294"/>
      <c r="GU45" s="294"/>
      <c r="GV45" s="294"/>
      <c r="GW45" s="294"/>
      <c r="GX45" s="294"/>
      <c r="GY45" s="294">
        <v>16700722.76</v>
      </c>
      <c r="GZ45" s="294"/>
      <c r="HA45" s="294"/>
      <c r="HB45" s="294"/>
      <c r="HC45" s="294">
        <v>34261026.969999999</v>
      </c>
      <c r="HD45" s="294"/>
      <c r="HE45" s="294"/>
      <c r="HF45" s="294"/>
      <c r="HG45" s="294"/>
      <c r="HH45" s="294"/>
      <c r="HI45" s="294"/>
      <c r="HJ45" s="294">
        <v>14384316.18</v>
      </c>
      <c r="HK45" s="294"/>
      <c r="HL45" s="294"/>
      <c r="HM45" s="294"/>
      <c r="HN45" s="294"/>
      <c r="HO45" s="294"/>
      <c r="HP45" s="294"/>
      <c r="HQ45" s="294"/>
      <c r="HR45" s="294">
        <v>30342031.778999999</v>
      </c>
      <c r="HS45" s="294">
        <v>3587070.76</v>
      </c>
      <c r="HT45" s="294"/>
      <c r="HU45" s="294"/>
      <c r="HV45" s="294"/>
      <c r="HW45" s="294"/>
      <c r="HX45" s="294"/>
      <c r="HY45" s="294"/>
      <c r="HZ45" s="294"/>
      <c r="IA45" s="294"/>
      <c r="IB45" s="294"/>
      <c r="IC45" s="294"/>
      <c r="ID45" s="294"/>
      <c r="IE45" s="294"/>
      <c r="IF45" s="294"/>
      <c r="IG45" s="294"/>
      <c r="IH45" s="294">
        <v>47994572.68</v>
      </c>
      <c r="II45" s="294">
        <v>9526.1</v>
      </c>
      <c r="IJ45" s="294"/>
      <c r="IK45" s="294"/>
      <c r="IL45" s="294"/>
      <c r="IM45" s="294"/>
      <c r="IN45" s="294"/>
      <c r="IO45" s="294"/>
      <c r="IP45" s="294"/>
      <c r="IQ45" s="294"/>
      <c r="IR45" s="294"/>
      <c r="IS45" s="294">
        <v>14959258.859999999</v>
      </c>
      <c r="IT45" s="294">
        <v>24004381.920000002</v>
      </c>
      <c r="IU45" s="294"/>
      <c r="IV45" s="294"/>
      <c r="IW45" s="294"/>
      <c r="IX45" s="294"/>
      <c r="IY45" s="294"/>
      <c r="IZ45" s="294"/>
      <c r="JA45" s="294"/>
      <c r="JB45" s="294"/>
      <c r="JC45" s="294"/>
      <c r="JD45" s="294"/>
      <c r="JE45" s="294">
        <v>4061256.65</v>
      </c>
      <c r="JF45" s="294">
        <v>1124050.9099999999</v>
      </c>
      <c r="JG45" s="294"/>
      <c r="JH45" s="294"/>
      <c r="JI45" s="294"/>
      <c r="JJ45" s="294"/>
      <c r="JK45" s="294">
        <v>28293827.199999999</v>
      </c>
      <c r="JL45" s="294"/>
      <c r="JM45" s="294"/>
      <c r="JN45" s="294"/>
      <c r="JO45" s="294"/>
      <c r="JP45" s="294"/>
      <c r="JQ45" s="294"/>
      <c r="JR45" s="294">
        <v>16136202.779999999</v>
      </c>
      <c r="JS45" s="294">
        <v>3928604.46</v>
      </c>
      <c r="JT45" s="294"/>
      <c r="JU45" s="294"/>
      <c r="JV45" s="294"/>
      <c r="JW45" s="294"/>
      <c r="JX45" s="294"/>
      <c r="JY45" s="294"/>
      <c r="JZ45" s="294"/>
      <c r="KA45" s="294"/>
      <c r="KB45" s="294"/>
      <c r="KC45" s="294"/>
      <c r="KD45" s="294"/>
      <c r="KE45" s="294"/>
      <c r="KF45" s="294"/>
      <c r="KG45" s="294"/>
      <c r="KH45" s="294">
        <v>126130108.97</v>
      </c>
      <c r="KI45" s="294"/>
      <c r="KJ45" s="294"/>
      <c r="KK45" s="294"/>
      <c r="KL45" s="294"/>
      <c r="KM45" s="294"/>
      <c r="KN45" s="294"/>
      <c r="KO45" s="294"/>
      <c r="KP45" s="294"/>
      <c r="KQ45" s="294">
        <v>57564918.170000002</v>
      </c>
      <c r="KR45" s="294"/>
      <c r="KS45" s="294"/>
      <c r="KT45" s="294"/>
      <c r="KU45" s="294"/>
      <c r="KV45" s="294"/>
      <c r="KW45" s="294"/>
      <c r="KX45" s="294"/>
      <c r="KY45" s="294">
        <v>350899341.10000002</v>
      </c>
      <c r="KZ45" s="294"/>
      <c r="LA45" s="294"/>
      <c r="LB45" s="294"/>
      <c r="LC45" s="294"/>
      <c r="LD45" s="294"/>
      <c r="LE45" s="294"/>
      <c r="LF45" s="294"/>
      <c r="LG45" s="294">
        <v>75424455.329999998</v>
      </c>
      <c r="LH45" s="294">
        <v>1729714.06</v>
      </c>
      <c r="LI45" s="294">
        <v>17559065.379999999</v>
      </c>
      <c r="LJ45" s="294">
        <v>3576737.1</v>
      </c>
      <c r="LK45" s="294"/>
      <c r="LL45" s="294"/>
      <c r="LM45" s="294"/>
      <c r="LN45" s="294"/>
      <c r="LO45" s="294"/>
      <c r="LP45" s="294"/>
      <c r="LQ45" s="294"/>
      <c r="LR45" s="294">
        <v>2514997.42</v>
      </c>
      <c r="LS45" s="294"/>
      <c r="LT45" s="294"/>
      <c r="LU45" s="294">
        <v>38041879.450000003</v>
      </c>
      <c r="LV45" s="294">
        <v>50610653.439999998</v>
      </c>
      <c r="LW45" s="294">
        <v>8548204.5500000007</v>
      </c>
      <c r="LX45" s="294">
        <v>2303390.67</v>
      </c>
      <c r="LY45" s="294"/>
      <c r="LZ45" s="294"/>
      <c r="MA45" s="294"/>
      <c r="MB45" s="294"/>
      <c r="MC45" s="294"/>
      <c r="MD45" s="294"/>
      <c r="ME45" s="294"/>
      <c r="MF45" s="294"/>
      <c r="MG45" s="294">
        <v>36050075.519999996</v>
      </c>
      <c r="MH45" s="294"/>
      <c r="MI45" s="294"/>
      <c r="MJ45" s="294"/>
      <c r="MK45" s="294"/>
      <c r="ML45" s="294"/>
      <c r="MM45" s="294"/>
      <c r="MN45" s="294"/>
      <c r="MO45" s="294"/>
      <c r="MP45" s="294"/>
      <c r="MQ45" s="294"/>
      <c r="MR45" s="294"/>
      <c r="MS45" s="294">
        <v>7680334.1900000004</v>
      </c>
      <c r="MT45" s="294"/>
      <c r="MU45" s="294"/>
      <c r="MV45" s="294"/>
      <c r="MW45" s="294"/>
      <c r="MX45" s="294"/>
      <c r="MY45" s="294"/>
      <c r="MZ45" s="294"/>
      <c r="NA45" s="294"/>
      <c r="NB45" s="294"/>
      <c r="NC45" s="294"/>
      <c r="ND45" s="294">
        <v>146543005.81</v>
      </c>
      <c r="NE45" s="294"/>
      <c r="NF45" s="294"/>
      <c r="NG45" s="294">
        <v>28971617.16</v>
      </c>
      <c r="NH45" s="294"/>
      <c r="NI45" s="294"/>
      <c r="NJ45" s="294"/>
      <c r="NK45" s="294"/>
      <c r="NL45" s="294"/>
      <c r="NM45" s="294"/>
      <c r="NN45" s="294"/>
      <c r="NO45" s="294"/>
      <c r="NP45" s="294">
        <v>37427306.270000003</v>
      </c>
      <c r="NQ45" s="294"/>
      <c r="NR45" s="294"/>
      <c r="NS45" s="294"/>
      <c r="NT45" s="294"/>
      <c r="NU45" s="294"/>
      <c r="NV45" s="294"/>
      <c r="NW45" s="294">
        <v>30355213.25</v>
      </c>
      <c r="NX45" s="294"/>
      <c r="NY45" s="294"/>
      <c r="NZ45" s="294"/>
      <c r="OA45" s="294"/>
      <c r="OB45" s="294"/>
      <c r="OC45" s="294"/>
      <c r="OD45" s="294">
        <v>47213376.729999997</v>
      </c>
      <c r="OE45" s="294">
        <v>878344</v>
      </c>
      <c r="OF45" s="294"/>
      <c r="OG45" s="294">
        <v>2520786.65</v>
      </c>
      <c r="OH45" s="294">
        <v>539781</v>
      </c>
      <c r="OI45" s="294"/>
      <c r="OJ45" s="294"/>
      <c r="OK45" s="294"/>
      <c r="OL45" s="294"/>
      <c r="OM45" s="294">
        <v>33263784</v>
      </c>
      <c r="ON45" s="294"/>
      <c r="OO45" s="294"/>
      <c r="OP45" s="294"/>
      <c r="OQ45" s="294"/>
      <c r="OR45" s="294"/>
      <c r="OS45" s="294">
        <v>12247027.48</v>
      </c>
      <c r="OT45" s="294"/>
      <c r="OU45" s="294"/>
      <c r="OV45" s="294"/>
      <c r="OW45" s="294"/>
      <c r="OX45" s="294">
        <v>772722</v>
      </c>
      <c r="OY45" s="294"/>
      <c r="OZ45" s="294"/>
      <c r="PA45" s="294"/>
      <c r="PB45" s="294">
        <v>20351676.199999999</v>
      </c>
      <c r="PC45" s="294">
        <v>275073.43</v>
      </c>
      <c r="PD45" s="294"/>
      <c r="PE45" s="294"/>
      <c r="PF45" s="294"/>
      <c r="PG45" s="294"/>
      <c r="PH45" s="294"/>
      <c r="PI45" s="294"/>
      <c r="PJ45" s="294"/>
      <c r="PK45" s="294"/>
      <c r="PL45" s="294"/>
      <c r="PM45" s="294"/>
      <c r="PN45" s="294"/>
      <c r="PO45" s="294"/>
      <c r="PP45" s="294"/>
      <c r="PQ45" s="294"/>
      <c r="PR45" s="294"/>
      <c r="PS45" s="294"/>
      <c r="PT45" s="294">
        <v>184970669.31</v>
      </c>
      <c r="PU45" s="294"/>
      <c r="PV45" s="294"/>
      <c r="PW45" s="294"/>
      <c r="PX45" s="294">
        <v>650440</v>
      </c>
      <c r="PY45" s="294"/>
      <c r="PZ45" s="294"/>
      <c r="QA45" s="294"/>
      <c r="QB45" s="294"/>
      <c r="QC45" s="294"/>
      <c r="QD45" s="294"/>
      <c r="QE45" s="294"/>
      <c r="QF45" s="294"/>
      <c r="QG45" s="294"/>
      <c r="QH45" s="294"/>
      <c r="QI45" s="294"/>
      <c r="QJ45" s="294"/>
      <c r="QK45" s="294"/>
      <c r="QL45" s="294"/>
      <c r="QM45" s="294"/>
      <c r="QN45" s="294">
        <v>2638346.08</v>
      </c>
      <c r="QO45" s="294"/>
      <c r="QP45" s="294"/>
      <c r="QQ45" s="294"/>
      <c r="QR45" s="294"/>
      <c r="QS45" s="294"/>
      <c r="QT45" s="294">
        <v>49285849.939999998</v>
      </c>
      <c r="QU45" s="294"/>
      <c r="QV45" s="294"/>
      <c r="QW45" s="294"/>
      <c r="QX45" s="294"/>
      <c r="QY45" s="294"/>
      <c r="QZ45" s="294"/>
      <c r="RA45" s="294"/>
      <c r="RB45" s="294">
        <v>1169307</v>
      </c>
      <c r="RC45" s="294"/>
      <c r="RD45" s="294"/>
      <c r="RE45" s="294"/>
      <c r="RF45" s="294"/>
      <c r="RG45" s="294">
        <v>109330987.06</v>
      </c>
      <c r="RH45" s="294"/>
      <c r="RI45" s="294"/>
      <c r="RJ45" s="294"/>
      <c r="RK45" s="294"/>
      <c r="RL45" s="294"/>
      <c r="RM45" s="294"/>
      <c r="RN45" s="294"/>
      <c r="RO45" s="294">
        <v>505205.25</v>
      </c>
      <c r="RP45" s="294"/>
      <c r="RQ45" s="294"/>
      <c r="RR45" s="294"/>
      <c r="RS45" s="294"/>
      <c r="RT45" s="294"/>
      <c r="RU45" s="294"/>
      <c r="RV45" s="294">
        <v>195170</v>
      </c>
      <c r="RW45" s="294"/>
      <c r="RX45" s="294"/>
      <c r="RY45" s="294"/>
      <c r="RZ45" s="294">
        <v>191908.97</v>
      </c>
      <c r="SA45" s="294">
        <v>9691529.1199999992</v>
      </c>
      <c r="SB45" s="294"/>
      <c r="SC45" s="294"/>
      <c r="SD45" s="294"/>
      <c r="SE45" s="294"/>
      <c r="SF45" s="294"/>
      <c r="SG45" s="294"/>
      <c r="SH45" s="294"/>
      <c r="SI45" s="294"/>
      <c r="SJ45" s="294"/>
      <c r="SK45" s="294"/>
      <c r="SL45" s="294"/>
      <c r="SM45" s="294">
        <v>1717242.85</v>
      </c>
      <c r="SN45" s="294"/>
      <c r="SO45" s="294"/>
      <c r="SP45" s="294"/>
      <c r="SQ45" s="294"/>
      <c r="SR45" s="294"/>
      <c r="SS45" s="294"/>
      <c r="ST45" s="294"/>
      <c r="SU45" s="294">
        <v>2137652</v>
      </c>
      <c r="SV45" s="294"/>
      <c r="SW45" s="294"/>
      <c r="SX45" s="294"/>
      <c r="SY45" s="294"/>
      <c r="SZ45" s="294"/>
      <c r="TA45" s="294"/>
      <c r="TB45" s="294"/>
      <c r="TC45" s="294"/>
      <c r="TD45" s="294"/>
      <c r="TE45" s="294"/>
      <c r="TF45" s="294"/>
      <c r="TG45" s="294"/>
      <c r="TH45" s="294"/>
      <c r="TI45" s="294">
        <v>35878004.280000001</v>
      </c>
      <c r="TJ45" s="294"/>
      <c r="TK45" s="294"/>
      <c r="TL45" s="294"/>
      <c r="TM45" s="294"/>
      <c r="TN45" s="294"/>
      <c r="TO45" s="294"/>
      <c r="TP45" s="294">
        <v>393050</v>
      </c>
      <c r="TQ45" s="294"/>
      <c r="TR45" s="294"/>
      <c r="TS45" s="294"/>
      <c r="TT45" s="294"/>
      <c r="TU45" s="294"/>
      <c r="TV45" s="294"/>
      <c r="TW45" s="294"/>
      <c r="TX45" s="294"/>
      <c r="TY45" s="294">
        <v>2501878</v>
      </c>
      <c r="TZ45" s="294"/>
      <c r="UA45" s="294">
        <v>3103667.74</v>
      </c>
      <c r="UB45" s="294"/>
      <c r="UC45" s="294"/>
      <c r="UD45" s="294"/>
      <c r="UE45" s="294"/>
      <c r="UF45" s="294"/>
      <c r="UG45" s="294">
        <v>60737</v>
      </c>
      <c r="UH45" s="294"/>
      <c r="UI45" s="294"/>
      <c r="UJ45" s="294">
        <v>2306774.46</v>
      </c>
      <c r="UK45" s="294"/>
      <c r="UL45" s="294"/>
      <c r="UM45" s="294"/>
      <c r="UN45" s="294"/>
      <c r="UO45" s="294"/>
      <c r="UP45" s="294">
        <v>63099761.850000001</v>
      </c>
      <c r="UQ45" s="294"/>
      <c r="UR45" s="294"/>
      <c r="US45" s="294"/>
      <c r="UT45" s="294"/>
      <c r="UU45" s="294"/>
      <c r="UV45" s="294"/>
      <c r="UW45" s="294"/>
      <c r="UX45" s="294"/>
      <c r="UY45" s="294"/>
      <c r="UZ45" s="294"/>
      <c r="VA45" s="294"/>
      <c r="VB45" s="294"/>
      <c r="VC45" s="294"/>
      <c r="VD45" s="294"/>
      <c r="VE45" s="294"/>
      <c r="VF45" s="294"/>
      <c r="VG45" s="294"/>
      <c r="VH45" s="294"/>
      <c r="VI45" s="294"/>
      <c r="VJ45" s="294"/>
      <c r="VK45" s="294"/>
      <c r="VL45" s="294">
        <v>130284296.19</v>
      </c>
      <c r="VM45" s="294"/>
      <c r="VN45" s="294"/>
      <c r="VO45" s="294"/>
      <c r="VP45" s="294"/>
      <c r="VQ45" s="294"/>
      <c r="VR45" s="294"/>
      <c r="VS45" s="294"/>
      <c r="VT45" s="294"/>
      <c r="VU45" s="294">
        <v>53400507.609999999</v>
      </c>
      <c r="VV45" s="294"/>
      <c r="VW45" s="294"/>
      <c r="VX45" s="294"/>
      <c r="VY45" s="294"/>
      <c r="VZ45" s="294"/>
      <c r="WA45" s="294">
        <v>107660342.34999999</v>
      </c>
      <c r="WB45" s="294"/>
      <c r="WC45" s="294"/>
      <c r="WD45" s="294"/>
      <c r="WE45" s="294"/>
      <c r="WF45" s="294"/>
      <c r="WG45" s="294"/>
      <c r="WH45" s="294"/>
      <c r="WI45" s="294"/>
      <c r="WJ45" s="294"/>
      <c r="WK45" s="294"/>
      <c r="WL45" s="294"/>
      <c r="WM45" s="294"/>
      <c r="WN45" s="294"/>
      <c r="WO45" s="294">
        <v>5195707</v>
      </c>
      <c r="WP45" s="294"/>
      <c r="WQ45" s="294"/>
      <c r="WR45" s="294"/>
      <c r="WS45" s="294"/>
      <c r="WT45" s="294"/>
      <c r="WU45" s="294"/>
      <c r="WV45" s="294"/>
      <c r="WW45" s="294"/>
      <c r="WX45" s="294"/>
      <c r="WY45" s="294"/>
      <c r="WZ45" s="294"/>
      <c r="XA45" s="294"/>
      <c r="XB45" s="294"/>
      <c r="XC45" s="294"/>
      <c r="XD45" s="294"/>
      <c r="XE45" s="294"/>
      <c r="XF45" s="294"/>
      <c r="XG45" s="294"/>
      <c r="XH45" s="294">
        <v>466870873.61000001</v>
      </c>
      <c r="XI45" s="294"/>
      <c r="XJ45" s="294"/>
      <c r="XK45" s="294">
        <v>5450432.8300000001</v>
      </c>
      <c r="XL45" s="294"/>
      <c r="XM45" s="294"/>
      <c r="XN45" s="294"/>
      <c r="XO45" s="294"/>
      <c r="XP45" s="294"/>
      <c r="XQ45" s="294"/>
      <c r="XR45" s="294"/>
      <c r="XS45" s="294"/>
      <c r="XT45" s="294"/>
      <c r="XU45" s="294"/>
      <c r="XV45" s="294"/>
      <c r="XW45" s="294"/>
      <c r="XX45" s="294"/>
      <c r="XY45" s="294"/>
      <c r="XZ45" s="294">
        <v>804315</v>
      </c>
      <c r="YA45" s="294"/>
      <c r="YB45" s="294"/>
      <c r="YC45" s="294"/>
      <c r="YD45" s="294"/>
      <c r="YE45" s="294">
        <v>426076387.27999997</v>
      </c>
      <c r="YF45" s="294"/>
      <c r="YG45" s="294"/>
      <c r="YH45" s="294"/>
      <c r="YI45" s="294">
        <v>537814.39</v>
      </c>
      <c r="YJ45" s="294"/>
      <c r="YK45" s="294"/>
      <c r="YL45" s="294"/>
      <c r="YM45" s="294"/>
      <c r="YN45" s="294"/>
      <c r="YO45" s="294"/>
      <c r="YP45" s="294"/>
      <c r="YQ45" s="294"/>
      <c r="YR45" s="294"/>
      <c r="YS45" s="294"/>
      <c r="YT45" s="294"/>
      <c r="YU45" s="294"/>
      <c r="YV45" s="294">
        <v>27000117.739999998</v>
      </c>
      <c r="YW45" s="294"/>
      <c r="YX45" s="294"/>
      <c r="YY45" s="294"/>
      <c r="YZ45" s="294"/>
      <c r="ZA45" s="294"/>
      <c r="ZB45" s="294">
        <v>106226</v>
      </c>
      <c r="ZC45" s="294">
        <v>8527574.1600000001</v>
      </c>
      <c r="ZD45" s="294"/>
      <c r="ZE45" s="294"/>
      <c r="ZF45" s="294"/>
      <c r="ZG45" s="294"/>
      <c r="ZH45" s="294"/>
      <c r="ZI45" s="294"/>
      <c r="ZJ45" s="294"/>
      <c r="ZK45" s="294"/>
      <c r="ZL45" s="294">
        <v>4266582.68</v>
      </c>
      <c r="ZM45" s="294">
        <v>412649.5</v>
      </c>
      <c r="ZN45" s="294"/>
      <c r="ZO45" s="294">
        <v>10352109.300000001</v>
      </c>
      <c r="ZP45" s="294"/>
      <c r="ZQ45" s="294"/>
      <c r="ZR45" s="294"/>
      <c r="ZS45" s="294"/>
      <c r="ZT45" s="294"/>
      <c r="ZU45" s="294"/>
      <c r="ZV45" s="294"/>
      <c r="ZW45" s="294"/>
      <c r="ZX45" s="294"/>
      <c r="ZY45" s="294"/>
      <c r="ZZ45" s="294"/>
      <c r="AAA45" s="294"/>
      <c r="AAB45" s="294">
        <v>297273.62</v>
      </c>
      <c r="AAC45" s="294"/>
      <c r="AAD45" s="294"/>
      <c r="AAE45" s="294"/>
      <c r="AAF45" s="294"/>
      <c r="AAG45" s="294"/>
      <c r="AAH45" s="294">
        <v>15526106.310000001</v>
      </c>
      <c r="AAI45" s="294"/>
      <c r="AAJ45" s="294"/>
      <c r="AAK45" s="294"/>
      <c r="AAL45" s="294"/>
      <c r="AAM45" s="294"/>
      <c r="AAN45" s="294"/>
      <c r="AAO45" s="294">
        <v>162651822.83000001</v>
      </c>
      <c r="AAP45" s="294"/>
      <c r="AAQ45" s="294"/>
      <c r="AAR45" s="294"/>
      <c r="AAS45" s="294"/>
      <c r="AAT45" s="294"/>
      <c r="AAU45" s="294"/>
      <c r="AAV45" s="294"/>
      <c r="AAW45" s="294"/>
      <c r="AAX45" s="294"/>
      <c r="AAY45" s="294"/>
      <c r="AAZ45" s="294">
        <v>49800</v>
      </c>
      <c r="ABA45" s="294"/>
      <c r="ABB45" s="294"/>
      <c r="ABC45" s="294">
        <v>0</v>
      </c>
      <c r="ABD45" s="294"/>
      <c r="ABE45" s="294"/>
      <c r="ABF45" s="294"/>
      <c r="ABG45" s="294"/>
      <c r="ABH45" s="294">
        <v>6030619.71</v>
      </c>
      <c r="ABI45" s="294">
        <v>3754927.57</v>
      </c>
      <c r="ABJ45" s="294"/>
      <c r="ABK45" s="294">
        <v>0</v>
      </c>
      <c r="ABL45" s="294"/>
      <c r="ABM45" s="294"/>
      <c r="ABN45" s="294"/>
      <c r="ABO45" s="294">
        <v>133645975.12</v>
      </c>
      <c r="ABP45" s="294"/>
      <c r="ABQ45" s="294"/>
      <c r="ABR45" s="294"/>
      <c r="ABS45" s="294"/>
      <c r="ABT45" s="294"/>
      <c r="ABU45" s="294"/>
      <c r="ABV45" s="294"/>
      <c r="ABW45" s="294"/>
      <c r="ABX45" s="294">
        <v>14532070.5</v>
      </c>
      <c r="ABY45" s="294"/>
      <c r="ABZ45" s="294"/>
      <c r="ACA45" s="294"/>
      <c r="ACB45" s="294"/>
      <c r="ACC45" s="294"/>
      <c r="ACD45" s="294"/>
      <c r="ACE45" s="294"/>
      <c r="ACF45" s="294"/>
      <c r="ACG45" s="294"/>
      <c r="ACH45" s="294"/>
      <c r="ACI45" s="294">
        <v>146845024.44999999</v>
      </c>
      <c r="ACJ45" s="294"/>
      <c r="ACK45" s="294"/>
      <c r="ACL45" s="294"/>
      <c r="ACM45" s="294"/>
      <c r="ACN45" s="294"/>
      <c r="ACO45" s="294"/>
      <c r="ACP45" s="294"/>
      <c r="ACQ45" s="294">
        <v>3269279</v>
      </c>
      <c r="ACR45" s="294"/>
      <c r="ACS45" s="294"/>
      <c r="ACT45" s="294"/>
      <c r="ACU45" s="294"/>
      <c r="ACV45" s="294">
        <v>59069381.950000003</v>
      </c>
      <c r="ACW45" s="294"/>
      <c r="ACX45" s="294"/>
      <c r="ACY45" s="294"/>
      <c r="ACZ45" s="294"/>
      <c r="ADA45" s="294"/>
      <c r="ADB45" s="294"/>
      <c r="ADC45" s="294"/>
      <c r="ADD45" s="294"/>
      <c r="ADE45" s="294"/>
      <c r="ADF45" s="294">
        <v>4383683.3499999996</v>
      </c>
      <c r="ADG45" s="294">
        <v>6635391.7599999998</v>
      </c>
      <c r="ADH45" s="294"/>
      <c r="ADI45" s="294"/>
      <c r="ADJ45" s="294">
        <v>0</v>
      </c>
      <c r="ADK45" s="294"/>
      <c r="ADL45" s="294"/>
      <c r="ADM45" s="294"/>
      <c r="ADN45" s="294"/>
      <c r="ADO45" s="294">
        <v>19189739.52</v>
      </c>
      <c r="ADP45" s="294"/>
      <c r="ADQ45" s="294"/>
      <c r="ADR45" s="294"/>
      <c r="ADS45" s="294">
        <v>22961728.890000001</v>
      </c>
      <c r="ADT45" s="294"/>
      <c r="ADU45" s="294"/>
      <c r="ADV45" s="294"/>
      <c r="ADW45" s="294"/>
      <c r="ADX45" s="294"/>
      <c r="ADY45" s="294">
        <v>31777842.699999999</v>
      </c>
      <c r="ADZ45" s="294">
        <v>3409297.92</v>
      </c>
      <c r="AEA45" s="294"/>
      <c r="AEB45" s="294"/>
      <c r="AEC45" s="294"/>
      <c r="AED45" s="294"/>
      <c r="AEE45" s="294"/>
      <c r="AEF45" s="294"/>
      <c r="AEG45" s="294"/>
      <c r="AEH45" s="294"/>
      <c r="AEI45" s="294"/>
      <c r="AEJ45" s="294"/>
      <c r="AEK45" s="294"/>
      <c r="AEL45" s="294"/>
      <c r="AEM45" s="294"/>
      <c r="AEN45" s="294"/>
      <c r="AEO45" s="294"/>
      <c r="AEP45" s="294"/>
      <c r="AEQ45" s="294"/>
      <c r="AER45" s="294"/>
      <c r="AES45" s="294">
        <v>104397950.76000001</v>
      </c>
      <c r="AET45" s="294"/>
      <c r="AEU45" s="294"/>
      <c r="AEV45" s="294"/>
      <c r="AEW45" s="294"/>
      <c r="AEX45" s="294"/>
      <c r="AEY45" s="294"/>
      <c r="AEZ45" s="294"/>
      <c r="AFA45" s="294"/>
      <c r="AFB45" s="294"/>
      <c r="AFC45" s="294">
        <v>12000277.699999999</v>
      </c>
      <c r="AFD45" s="294">
        <v>7835444.1699999999</v>
      </c>
      <c r="AFE45" s="294"/>
      <c r="AFF45" s="294"/>
      <c r="AFG45" s="294"/>
      <c r="AFH45" s="294"/>
      <c r="AFI45" s="294"/>
      <c r="AFJ45" s="294"/>
      <c r="AFK45" s="294"/>
      <c r="AFL45" s="294"/>
      <c r="AFM45" s="294"/>
      <c r="AFN45" s="294"/>
      <c r="AFO45" s="294"/>
      <c r="AFP45" s="294">
        <v>13183200.75</v>
      </c>
      <c r="AFQ45" s="294"/>
      <c r="AFR45" s="294"/>
      <c r="AFS45" s="294"/>
      <c r="AFT45" s="294"/>
      <c r="AFU45" s="294"/>
      <c r="AFV45" s="294"/>
      <c r="AFW45" s="294"/>
      <c r="AFX45" s="294"/>
      <c r="AFY45" s="294"/>
      <c r="AFZ45" s="294"/>
      <c r="AGA45" s="294"/>
      <c r="AGB45" s="294">
        <v>14925986.32</v>
      </c>
      <c r="AGC45" s="294"/>
      <c r="AGD45" s="294"/>
      <c r="AGE45" s="294"/>
      <c r="AGF45" s="294"/>
      <c r="AGG45" s="294"/>
      <c r="AGH45" s="294"/>
      <c r="AGI45" s="294"/>
      <c r="AGJ45" s="294"/>
      <c r="AGK45" s="294"/>
      <c r="AGL45" s="294"/>
      <c r="AGM45" s="294">
        <v>25046477.209999997</v>
      </c>
      <c r="AGN45" s="294">
        <v>2442278.5699999998</v>
      </c>
      <c r="AGO45" s="294"/>
      <c r="AGP45" s="294"/>
      <c r="AGQ45" s="294"/>
      <c r="AGR45" s="294"/>
      <c r="AGS45" s="294"/>
      <c r="AGT45" s="294"/>
      <c r="AGU45" s="294">
        <v>34787558.25</v>
      </c>
      <c r="AGV45" s="294">
        <v>8553699.3399999999</v>
      </c>
      <c r="AGW45" s="294"/>
      <c r="AGX45" s="294"/>
      <c r="AGY45" s="294"/>
      <c r="AGZ45" s="294"/>
      <c r="AHA45" s="294"/>
      <c r="AHB45" s="294"/>
      <c r="AHC45" s="294"/>
      <c r="AHD45" s="294"/>
      <c r="AHE45" s="294"/>
      <c r="AHF45" s="294"/>
      <c r="AHG45" s="294"/>
      <c r="AHH45" s="294"/>
      <c r="AHI45" s="294"/>
      <c r="AHJ45" s="294"/>
      <c r="AHK45" s="294"/>
      <c r="AHL45" s="294">
        <v>20368566.68</v>
      </c>
      <c r="AHM45" s="294"/>
      <c r="AHN45" s="294"/>
      <c r="AHO45" s="294"/>
      <c r="AHP45" s="294"/>
      <c r="AHQ45" s="294"/>
      <c r="AHR45" s="329"/>
      <c r="AHS45" s="294">
        <f t="shared" ref="AHS45:AHS57" si="35">SUM(D45:AHR45)</f>
        <v>5541311177.2190008</v>
      </c>
    </row>
    <row r="46" spans="1:905" ht="24" x14ac:dyDescent="0.8">
      <c r="B46" s="270" t="s">
        <v>6034</v>
      </c>
      <c r="C46" s="271" t="s">
        <v>6035</v>
      </c>
      <c r="D46" s="294"/>
      <c r="E46" s="294">
        <v>307740</v>
      </c>
      <c r="F46" s="294">
        <v>15364987.18</v>
      </c>
      <c r="G46" s="294">
        <v>269661.5</v>
      </c>
      <c r="H46" s="294">
        <v>897481.2</v>
      </c>
      <c r="I46" s="294">
        <v>437012.17</v>
      </c>
      <c r="J46" s="294">
        <v>39633112.409999996</v>
      </c>
      <c r="K46" s="294">
        <v>5056291.9400000004</v>
      </c>
      <c r="L46" s="294">
        <v>332487</v>
      </c>
      <c r="M46" s="294">
        <v>206326.5</v>
      </c>
      <c r="N46" s="294">
        <v>22743</v>
      </c>
      <c r="O46" s="294">
        <v>309992.75</v>
      </c>
      <c r="P46" s="294">
        <v>249793.55</v>
      </c>
      <c r="Q46" s="294">
        <v>347837</v>
      </c>
      <c r="R46" s="294">
        <v>203092</v>
      </c>
      <c r="S46" s="294"/>
      <c r="T46" s="294">
        <v>614319</v>
      </c>
      <c r="U46" s="294">
        <v>165979.5</v>
      </c>
      <c r="V46" s="294"/>
      <c r="W46" s="294"/>
      <c r="X46" s="294">
        <v>509939.93</v>
      </c>
      <c r="Y46" s="294">
        <v>118289</v>
      </c>
      <c r="Z46" s="294">
        <v>247750</v>
      </c>
      <c r="AA46" s="294">
        <v>425881.45</v>
      </c>
      <c r="AB46" s="294">
        <v>165923</v>
      </c>
      <c r="AC46" s="294"/>
      <c r="AD46" s="294">
        <v>385905.81</v>
      </c>
      <c r="AE46" s="294">
        <v>429322.03</v>
      </c>
      <c r="AF46" s="294">
        <v>360512</v>
      </c>
      <c r="AG46" s="294">
        <v>373082.9</v>
      </c>
      <c r="AH46" s="294">
        <v>1231836.9099999999</v>
      </c>
      <c r="AI46" s="294">
        <v>512816.2</v>
      </c>
      <c r="AJ46" s="294">
        <v>306237.76</v>
      </c>
      <c r="AK46" s="294">
        <v>215166</v>
      </c>
      <c r="AL46" s="294">
        <v>254411</v>
      </c>
      <c r="AM46" s="294"/>
      <c r="AN46" s="294">
        <v>150575</v>
      </c>
      <c r="AO46" s="294">
        <v>382591</v>
      </c>
      <c r="AP46" s="294">
        <v>442650</v>
      </c>
      <c r="AQ46" s="294">
        <v>313631</v>
      </c>
      <c r="AR46" s="294">
        <v>190130</v>
      </c>
      <c r="AS46" s="294">
        <v>88684.14</v>
      </c>
      <c r="AT46" s="294"/>
      <c r="AU46" s="294">
        <v>24485</v>
      </c>
      <c r="AV46" s="294">
        <v>76172.25</v>
      </c>
      <c r="AW46" s="294">
        <v>76779</v>
      </c>
      <c r="AX46" s="294">
        <v>202800</v>
      </c>
      <c r="AY46" s="294">
        <v>167298</v>
      </c>
      <c r="AZ46" s="294">
        <v>70703</v>
      </c>
      <c r="BA46" s="294">
        <v>17400</v>
      </c>
      <c r="BB46" s="294">
        <v>26622.5</v>
      </c>
      <c r="BC46" s="294">
        <v>52437</v>
      </c>
      <c r="BD46" s="294">
        <v>60100</v>
      </c>
      <c r="BE46" s="294"/>
      <c r="BF46" s="294">
        <v>44200</v>
      </c>
      <c r="BG46" s="294">
        <v>64445</v>
      </c>
      <c r="BH46" s="294">
        <v>198525</v>
      </c>
      <c r="BI46" s="294"/>
      <c r="BJ46" s="294"/>
      <c r="BK46" s="294">
        <v>194773.21</v>
      </c>
      <c r="BL46" s="294">
        <v>181446.86</v>
      </c>
      <c r="BM46" s="294">
        <v>495718.87</v>
      </c>
      <c r="BN46" s="294">
        <v>320416.03000000003</v>
      </c>
      <c r="BO46" s="294">
        <v>164304.6</v>
      </c>
      <c r="BP46" s="294"/>
      <c r="BQ46" s="294"/>
      <c r="BR46" s="294">
        <v>0</v>
      </c>
      <c r="BS46" s="294">
        <v>111705</v>
      </c>
      <c r="BT46" s="294">
        <v>322179</v>
      </c>
      <c r="BU46" s="294">
        <v>121788</v>
      </c>
      <c r="BV46" s="294">
        <v>408527</v>
      </c>
      <c r="BW46" s="294">
        <v>56450</v>
      </c>
      <c r="BX46" s="294">
        <v>85018.5</v>
      </c>
      <c r="BY46" s="294">
        <v>191760.34</v>
      </c>
      <c r="BZ46" s="294"/>
      <c r="CA46" s="294">
        <v>96550</v>
      </c>
      <c r="CB46" s="294">
        <v>153250</v>
      </c>
      <c r="CC46" s="294">
        <v>201944.75</v>
      </c>
      <c r="CD46" s="294">
        <v>289326.2</v>
      </c>
      <c r="CE46" s="294">
        <v>147849</v>
      </c>
      <c r="CF46" s="294"/>
      <c r="CG46" s="294"/>
      <c r="CH46" s="294">
        <v>501367</v>
      </c>
      <c r="CI46" s="294">
        <v>1064484.8</v>
      </c>
      <c r="CJ46" s="294">
        <v>117873</v>
      </c>
      <c r="CK46" s="294">
        <v>1044539</v>
      </c>
      <c r="CL46" s="294">
        <v>268135.2</v>
      </c>
      <c r="CM46" s="294">
        <v>387252</v>
      </c>
      <c r="CN46" s="294">
        <v>551903.9</v>
      </c>
      <c r="CO46" s="294">
        <v>102288.5</v>
      </c>
      <c r="CP46" s="294">
        <v>140103.49</v>
      </c>
      <c r="CQ46" s="294">
        <v>24503.88</v>
      </c>
      <c r="CR46" s="294">
        <v>206835.20000000001</v>
      </c>
      <c r="CS46" s="294">
        <v>290419</v>
      </c>
      <c r="CT46" s="294"/>
      <c r="CU46" s="294">
        <v>120657.5</v>
      </c>
      <c r="CV46" s="294"/>
      <c r="CW46" s="294"/>
      <c r="CX46" s="294">
        <v>219622.39999999999</v>
      </c>
      <c r="CY46" s="294">
        <v>276605</v>
      </c>
      <c r="CZ46" s="294">
        <v>49213.5</v>
      </c>
      <c r="DA46" s="294">
        <v>195885</v>
      </c>
      <c r="DB46" s="294"/>
      <c r="DC46" s="294"/>
      <c r="DD46" s="294">
        <v>219871.45</v>
      </c>
      <c r="DE46" s="294">
        <v>10000</v>
      </c>
      <c r="DF46" s="294">
        <v>74238.5</v>
      </c>
      <c r="DG46" s="294">
        <v>606968</v>
      </c>
      <c r="DH46" s="294"/>
      <c r="DI46" s="294">
        <v>562855</v>
      </c>
      <c r="DJ46" s="294">
        <v>501361</v>
      </c>
      <c r="DK46" s="294"/>
      <c r="DL46" s="294">
        <v>1140000</v>
      </c>
      <c r="DM46" s="294">
        <v>9507465</v>
      </c>
      <c r="DN46" s="294">
        <v>7631245</v>
      </c>
      <c r="DO46" s="294">
        <v>303220</v>
      </c>
      <c r="DP46" s="294">
        <v>1113750</v>
      </c>
      <c r="DQ46" s="294">
        <v>2000000</v>
      </c>
      <c r="DR46" s="294">
        <v>816105</v>
      </c>
      <c r="DS46" s="294">
        <v>3517880</v>
      </c>
      <c r="DT46" s="294"/>
      <c r="DU46" s="294">
        <v>213915</v>
      </c>
      <c r="DV46" s="294">
        <v>212093</v>
      </c>
      <c r="DW46" s="294"/>
      <c r="DX46" s="294">
        <v>115604</v>
      </c>
      <c r="DY46" s="294">
        <v>275788</v>
      </c>
      <c r="DZ46" s="294"/>
      <c r="EA46" s="294"/>
      <c r="EB46" s="294">
        <v>474929.5</v>
      </c>
      <c r="EC46" s="294">
        <v>240750</v>
      </c>
      <c r="ED46" s="294">
        <v>148750</v>
      </c>
      <c r="EE46" s="294"/>
      <c r="EF46" s="294"/>
      <c r="EG46" s="294">
        <v>2346814.29</v>
      </c>
      <c r="EH46" s="294">
        <v>1211890.22</v>
      </c>
      <c r="EI46" s="294">
        <v>716597.95</v>
      </c>
      <c r="EJ46" s="294">
        <v>497250</v>
      </c>
      <c r="EK46" s="294">
        <v>2000000</v>
      </c>
      <c r="EL46" s="294">
        <v>439044</v>
      </c>
      <c r="EM46" s="294">
        <v>2000000</v>
      </c>
      <c r="EN46" s="294"/>
      <c r="EO46" s="294">
        <v>862622.75</v>
      </c>
      <c r="EP46" s="294">
        <v>357167.93</v>
      </c>
      <c r="EQ46" s="294">
        <v>352960</v>
      </c>
      <c r="ER46" s="294">
        <v>224047</v>
      </c>
      <c r="ES46" s="294">
        <v>229074</v>
      </c>
      <c r="ET46" s="294">
        <v>2016330.25</v>
      </c>
      <c r="EU46" s="294">
        <v>4299810.05</v>
      </c>
      <c r="EV46" s="294">
        <v>241409</v>
      </c>
      <c r="EW46" s="294"/>
      <c r="EX46" s="294">
        <v>151819.25</v>
      </c>
      <c r="EY46" s="294">
        <v>10952941.5</v>
      </c>
      <c r="EZ46" s="294">
        <v>1969214.6</v>
      </c>
      <c r="FA46" s="294">
        <v>5366391</v>
      </c>
      <c r="FB46" s="294">
        <v>647492</v>
      </c>
      <c r="FC46" s="294">
        <v>1120534.2</v>
      </c>
      <c r="FD46" s="294">
        <v>2599919.84</v>
      </c>
      <c r="FE46" s="294">
        <v>107663</v>
      </c>
      <c r="FF46" s="294">
        <v>59312.1</v>
      </c>
      <c r="FG46" s="294">
        <v>327910</v>
      </c>
      <c r="FH46" s="294">
        <v>12</v>
      </c>
      <c r="FI46" s="294"/>
      <c r="FJ46" s="294">
        <v>214940</v>
      </c>
      <c r="FK46" s="294">
        <v>215987</v>
      </c>
      <c r="FL46" s="294">
        <v>124563.6</v>
      </c>
      <c r="FM46" s="294">
        <v>2519429</v>
      </c>
      <c r="FN46" s="294">
        <v>393694.7</v>
      </c>
      <c r="FO46" s="294">
        <v>398590.81</v>
      </c>
      <c r="FP46" s="294">
        <v>217885</v>
      </c>
      <c r="FQ46" s="294"/>
      <c r="FR46" s="294">
        <v>9758148.9800000004</v>
      </c>
      <c r="FS46" s="294">
        <v>143.30000000000001</v>
      </c>
      <c r="FT46" s="294">
        <v>5668811.6600000001</v>
      </c>
      <c r="FU46" s="294">
        <v>9627</v>
      </c>
      <c r="FV46" s="294">
        <v>1917597.5</v>
      </c>
      <c r="FW46" s="294">
        <v>4825617.76</v>
      </c>
      <c r="FX46" s="294">
        <v>2403953</v>
      </c>
      <c r="FY46" s="294">
        <v>341284.8</v>
      </c>
      <c r="FZ46" s="294">
        <v>8539742.0999999996</v>
      </c>
      <c r="GA46" s="294">
        <v>6509270.1500000004</v>
      </c>
      <c r="GB46" s="294">
        <v>425050.2</v>
      </c>
      <c r="GC46" s="294">
        <v>1601063</v>
      </c>
      <c r="GD46" s="294">
        <v>5123101</v>
      </c>
      <c r="GE46" s="294"/>
      <c r="GF46" s="294">
        <v>233583.1</v>
      </c>
      <c r="GG46" s="294">
        <v>4715691.62</v>
      </c>
      <c r="GH46" s="294">
        <v>2073463.3</v>
      </c>
      <c r="GI46" s="294">
        <v>5649879.71</v>
      </c>
      <c r="GJ46" s="294">
        <v>4210449.47</v>
      </c>
      <c r="GK46" s="294">
        <v>3824088</v>
      </c>
      <c r="GL46" s="294">
        <v>16950360.640000001</v>
      </c>
      <c r="GM46" s="294">
        <v>6586538.46</v>
      </c>
      <c r="GN46" s="294">
        <v>30705</v>
      </c>
      <c r="GO46" s="294">
        <v>47044.83</v>
      </c>
      <c r="GP46" s="294">
        <v>561350</v>
      </c>
      <c r="GQ46" s="294"/>
      <c r="GR46" s="294">
        <v>32567615.09</v>
      </c>
      <c r="GS46" s="294">
        <v>4424868.79</v>
      </c>
      <c r="GT46" s="294">
        <v>3349264.68</v>
      </c>
      <c r="GU46" s="294">
        <v>1030483.55</v>
      </c>
      <c r="GV46" s="294">
        <v>2542981.9900000002</v>
      </c>
      <c r="GW46" s="294">
        <v>1220425.8400000001</v>
      </c>
      <c r="GX46" s="294">
        <v>511376.83</v>
      </c>
      <c r="GY46" s="294"/>
      <c r="GZ46" s="294"/>
      <c r="HA46" s="294"/>
      <c r="HB46" s="294"/>
      <c r="HC46" s="294"/>
      <c r="HD46" s="294">
        <v>2376459.56</v>
      </c>
      <c r="HE46" s="294">
        <v>7572042.0499999998</v>
      </c>
      <c r="HF46" s="294"/>
      <c r="HG46" s="294"/>
      <c r="HH46" s="294">
        <v>7276945.8899999997</v>
      </c>
      <c r="HI46" s="294"/>
      <c r="HJ46" s="294">
        <v>7447204.0800000001</v>
      </c>
      <c r="HK46" s="294">
        <v>104605</v>
      </c>
      <c r="HL46" s="294">
        <v>813696.04</v>
      </c>
      <c r="HM46" s="294">
        <v>110876</v>
      </c>
      <c r="HN46" s="294">
        <v>13317.33</v>
      </c>
      <c r="HO46" s="294"/>
      <c r="HP46" s="294">
        <v>54253.56</v>
      </c>
      <c r="HQ46" s="294">
        <v>87200</v>
      </c>
      <c r="HR46" s="294"/>
      <c r="HS46" s="294"/>
      <c r="HT46" s="294"/>
      <c r="HU46" s="294"/>
      <c r="HV46" s="294">
        <v>326300.5</v>
      </c>
      <c r="HW46" s="294">
        <v>461835</v>
      </c>
      <c r="HX46" s="294">
        <v>1541256.34</v>
      </c>
      <c r="HY46" s="294">
        <v>233105</v>
      </c>
      <c r="HZ46" s="294">
        <v>217291.62</v>
      </c>
      <c r="IA46" s="294">
        <v>608310.19999999995</v>
      </c>
      <c r="IB46" s="294">
        <v>180022.3</v>
      </c>
      <c r="IC46" s="294">
        <v>674423.65</v>
      </c>
      <c r="ID46" s="294">
        <v>21941.200000000001</v>
      </c>
      <c r="IE46" s="294">
        <v>756553</v>
      </c>
      <c r="IF46" s="294">
        <v>3500</v>
      </c>
      <c r="IG46" s="294">
        <v>30000</v>
      </c>
      <c r="IH46" s="294"/>
      <c r="II46" s="294"/>
      <c r="IJ46" s="294">
        <v>89335</v>
      </c>
      <c r="IK46" s="294">
        <v>179944</v>
      </c>
      <c r="IL46" s="294">
        <v>625651.64</v>
      </c>
      <c r="IM46" s="294">
        <v>14158512.050000001</v>
      </c>
      <c r="IN46" s="294">
        <v>125481</v>
      </c>
      <c r="IO46" s="294">
        <v>27500</v>
      </c>
      <c r="IP46" s="294">
        <v>141540</v>
      </c>
      <c r="IQ46" s="294">
        <v>74480</v>
      </c>
      <c r="IR46" s="294">
        <v>1896030.25</v>
      </c>
      <c r="IS46" s="294"/>
      <c r="IT46" s="294"/>
      <c r="IU46" s="294">
        <v>1000000</v>
      </c>
      <c r="IV46" s="294"/>
      <c r="IW46" s="294">
        <v>20000</v>
      </c>
      <c r="IX46" s="294"/>
      <c r="IY46" s="294"/>
      <c r="IZ46" s="294">
        <v>7000000</v>
      </c>
      <c r="JA46" s="294">
        <v>300000</v>
      </c>
      <c r="JB46" s="294"/>
      <c r="JC46" s="294"/>
      <c r="JD46" s="294"/>
      <c r="JE46" s="294"/>
      <c r="JF46" s="294"/>
      <c r="JG46" s="294">
        <v>1488923.13</v>
      </c>
      <c r="JH46" s="294">
        <v>55666</v>
      </c>
      <c r="JI46" s="294"/>
      <c r="JJ46" s="294">
        <v>94865</v>
      </c>
      <c r="JK46" s="294"/>
      <c r="JL46" s="294"/>
      <c r="JM46" s="294"/>
      <c r="JN46" s="294"/>
      <c r="JO46" s="294"/>
      <c r="JP46" s="294"/>
      <c r="JQ46" s="294"/>
      <c r="JR46" s="294"/>
      <c r="JS46" s="294"/>
      <c r="JT46" s="294">
        <v>274581</v>
      </c>
      <c r="JU46" s="294"/>
      <c r="JV46" s="294">
        <v>724504</v>
      </c>
      <c r="JW46" s="294">
        <v>153400</v>
      </c>
      <c r="JX46" s="294">
        <v>173555</v>
      </c>
      <c r="JY46" s="294">
        <v>392016</v>
      </c>
      <c r="JZ46" s="294"/>
      <c r="KA46" s="294">
        <v>357365</v>
      </c>
      <c r="KB46" s="294"/>
      <c r="KC46" s="294">
        <v>477520</v>
      </c>
      <c r="KD46" s="294"/>
      <c r="KE46" s="294">
        <v>49800</v>
      </c>
      <c r="KF46" s="294">
        <v>190332.75</v>
      </c>
      <c r="KG46" s="294"/>
      <c r="KH46" s="294"/>
      <c r="KI46" s="294"/>
      <c r="KJ46" s="294">
        <v>23264141.5</v>
      </c>
      <c r="KK46" s="294">
        <v>1950856.32</v>
      </c>
      <c r="KL46" s="294">
        <v>21427158.850000001</v>
      </c>
      <c r="KM46" s="294">
        <v>71130000</v>
      </c>
      <c r="KN46" s="294">
        <v>36019341.5</v>
      </c>
      <c r="KO46" s="294">
        <v>3000000</v>
      </c>
      <c r="KP46" s="294"/>
      <c r="KQ46" s="294"/>
      <c r="KR46" s="294"/>
      <c r="KS46" s="294"/>
      <c r="KT46" s="294"/>
      <c r="KU46" s="294"/>
      <c r="KV46" s="294"/>
      <c r="KW46" s="294"/>
      <c r="KX46" s="294"/>
      <c r="KY46" s="294"/>
      <c r="KZ46" s="294"/>
      <c r="LA46" s="294">
        <v>410765.18</v>
      </c>
      <c r="LB46" s="294">
        <v>28000000</v>
      </c>
      <c r="LC46" s="294">
        <v>838189.14</v>
      </c>
      <c r="LD46" s="294"/>
      <c r="LE46" s="294">
        <v>294946</v>
      </c>
      <c r="LF46" s="294">
        <v>0</v>
      </c>
      <c r="LG46" s="294"/>
      <c r="LH46" s="294"/>
      <c r="LI46" s="294"/>
      <c r="LJ46" s="294"/>
      <c r="LK46" s="294">
        <v>521543</v>
      </c>
      <c r="LL46" s="294">
        <v>169875</v>
      </c>
      <c r="LM46" s="294"/>
      <c r="LN46" s="294">
        <v>66810</v>
      </c>
      <c r="LO46" s="294">
        <v>695232</v>
      </c>
      <c r="LP46" s="294">
        <v>163285.5</v>
      </c>
      <c r="LQ46" s="294">
        <v>263530</v>
      </c>
      <c r="LR46" s="294"/>
      <c r="LS46" s="294">
        <v>2818.95</v>
      </c>
      <c r="LT46" s="294"/>
      <c r="LU46" s="294"/>
      <c r="LV46" s="294"/>
      <c r="LW46" s="294"/>
      <c r="LX46" s="294"/>
      <c r="LY46" s="294">
        <v>331379</v>
      </c>
      <c r="LZ46" s="294">
        <v>2577121.5</v>
      </c>
      <c r="MA46" s="294">
        <v>801552.1</v>
      </c>
      <c r="MB46" s="294"/>
      <c r="MC46" s="294">
        <v>421034.5</v>
      </c>
      <c r="MD46" s="294">
        <v>1683982</v>
      </c>
      <c r="ME46" s="294">
        <v>6493803</v>
      </c>
      <c r="MF46" s="294">
        <v>549341.6</v>
      </c>
      <c r="MG46" s="294"/>
      <c r="MH46" s="294"/>
      <c r="MI46" s="294">
        <v>100365</v>
      </c>
      <c r="MJ46" s="294"/>
      <c r="MK46" s="294">
        <v>178655</v>
      </c>
      <c r="ML46" s="294">
        <v>466472</v>
      </c>
      <c r="MM46" s="294"/>
      <c r="MN46" s="294">
        <v>267069.59999999998</v>
      </c>
      <c r="MO46" s="294">
        <v>161405.9</v>
      </c>
      <c r="MP46" s="294">
        <v>278875</v>
      </c>
      <c r="MQ46" s="294">
        <v>800000</v>
      </c>
      <c r="MR46" s="294">
        <v>2728973.5</v>
      </c>
      <c r="MS46" s="294"/>
      <c r="MT46" s="294">
        <v>5151722</v>
      </c>
      <c r="MU46" s="294">
        <v>19458480.670000002</v>
      </c>
      <c r="MV46" s="294">
        <v>867306</v>
      </c>
      <c r="MW46" s="294">
        <v>35020234.649999999</v>
      </c>
      <c r="MX46" s="294">
        <v>1753731</v>
      </c>
      <c r="MY46" s="294">
        <v>50061391.609999999</v>
      </c>
      <c r="MZ46" s="294">
        <v>3999047.87</v>
      </c>
      <c r="NA46" s="294">
        <v>4947328.95</v>
      </c>
      <c r="NB46" s="294">
        <v>5661000</v>
      </c>
      <c r="NC46" s="294">
        <v>1233946</v>
      </c>
      <c r="ND46" s="294"/>
      <c r="NE46" s="294">
        <v>12604254.23</v>
      </c>
      <c r="NF46" s="294">
        <v>1008903.91</v>
      </c>
      <c r="NG46" s="294"/>
      <c r="NH46" s="294">
        <v>110048</v>
      </c>
      <c r="NI46" s="294">
        <v>11351136.550000001</v>
      </c>
      <c r="NJ46" s="294">
        <v>23174094.850000001</v>
      </c>
      <c r="NK46" s="294">
        <v>4945071.43</v>
      </c>
      <c r="NL46" s="294">
        <v>3977256.3</v>
      </c>
      <c r="NM46" s="294">
        <v>7270537.54</v>
      </c>
      <c r="NN46" s="294">
        <v>1581947.08</v>
      </c>
      <c r="NO46" s="294">
        <v>188017</v>
      </c>
      <c r="NP46" s="294"/>
      <c r="NQ46" s="294"/>
      <c r="NR46" s="294"/>
      <c r="NS46" s="294"/>
      <c r="NT46" s="294"/>
      <c r="NU46" s="294"/>
      <c r="NV46" s="294"/>
      <c r="NW46" s="294"/>
      <c r="NX46" s="294">
        <v>750837.25</v>
      </c>
      <c r="NY46" s="294"/>
      <c r="NZ46" s="294"/>
      <c r="OA46" s="294"/>
      <c r="OB46" s="294"/>
      <c r="OC46" s="294"/>
      <c r="OD46" s="294"/>
      <c r="OE46" s="294"/>
      <c r="OF46" s="294">
        <v>4304706.9800000004</v>
      </c>
      <c r="OG46" s="294"/>
      <c r="OH46" s="294"/>
      <c r="OI46" s="294">
        <v>2846157</v>
      </c>
      <c r="OJ46" s="294"/>
      <c r="OK46" s="294">
        <v>721978.75</v>
      </c>
      <c r="OL46" s="294">
        <v>131494.70000000001</v>
      </c>
      <c r="OM46" s="294"/>
      <c r="ON46" s="294">
        <v>2000000</v>
      </c>
      <c r="OO46" s="294">
        <v>16860017.789999999</v>
      </c>
      <c r="OP46" s="294">
        <v>2000000</v>
      </c>
      <c r="OQ46" s="294">
        <v>1269803.3500000001</v>
      </c>
      <c r="OR46" s="294">
        <v>339354.58</v>
      </c>
      <c r="OS46" s="294"/>
      <c r="OT46" s="294"/>
      <c r="OU46" s="294">
        <v>605596.42000000004</v>
      </c>
      <c r="OV46" s="294"/>
      <c r="OW46" s="294">
        <v>126727</v>
      </c>
      <c r="OX46" s="294"/>
      <c r="OY46" s="294">
        <v>374136.95</v>
      </c>
      <c r="OZ46" s="294">
        <v>485337.65</v>
      </c>
      <c r="PA46" s="294"/>
      <c r="PB46" s="294"/>
      <c r="PC46" s="294"/>
      <c r="PD46" s="294">
        <v>127181</v>
      </c>
      <c r="PE46" s="294">
        <v>35000</v>
      </c>
      <c r="PF46" s="294">
        <v>524795</v>
      </c>
      <c r="PG46" s="294">
        <v>317155</v>
      </c>
      <c r="PH46" s="294">
        <v>191378</v>
      </c>
      <c r="PI46" s="294">
        <v>82580</v>
      </c>
      <c r="PJ46" s="294">
        <v>257676.73</v>
      </c>
      <c r="PK46" s="294">
        <v>150445</v>
      </c>
      <c r="PL46" s="294">
        <v>558916.96</v>
      </c>
      <c r="PM46" s="294">
        <v>774507.78</v>
      </c>
      <c r="PN46" s="294">
        <v>108040</v>
      </c>
      <c r="PO46" s="294">
        <v>1027528.36</v>
      </c>
      <c r="PP46" s="294">
        <v>390571</v>
      </c>
      <c r="PQ46" s="294">
        <v>266515.84999999998</v>
      </c>
      <c r="PR46" s="294">
        <v>167934</v>
      </c>
      <c r="PS46" s="294">
        <v>241808.5</v>
      </c>
      <c r="PT46" s="294"/>
      <c r="PU46" s="294"/>
      <c r="PV46" s="294"/>
      <c r="PW46" s="294"/>
      <c r="PX46" s="294"/>
      <c r="PY46" s="294"/>
      <c r="PZ46" s="294">
        <v>1200000</v>
      </c>
      <c r="QA46" s="294"/>
      <c r="QB46" s="294">
        <v>49900</v>
      </c>
      <c r="QC46" s="294"/>
      <c r="QD46" s="294">
        <v>48650</v>
      </c>
      <c r="QE46" s="294">
        <v>8025</v>
      </c>
      <c r="QF46" s="294">
        <v>351040</v>
      </c>
      <c r="QG46" s="294">
        <v>32500</v>
      </c>
      <c r="QH46" s="294"/>
      <c r="QI46" s="294"/>
      <c r="QJ46" s="294"/>
      <c r="QK46" s="294"/>
      <c r="QL46" s="294"/>
      <c r="QM46" s="294">
        <v>961132.24</v>
      </c>
      <c r="QN46" s="294"/>
      <c r="QO46" s="294"/>
      <c r="QP46" s="294"/>
      <c r="QQ46" s="294">
        <v>32665</v>
      </c>
      <c r="QR46" s="294"/>
      <c r="QS46" s="294"/>
      <c r="QT46" s="294"/>
      <c r="QU46" s="294">
        <v>272340</v>
      </c>
      <c r="QV46" s="294">
        <v>1311200</v>
      </c>
      <c r="QW46" s="294">
        <v>321553</v>
      </c>
      <c r="QX46" s="294">
        <v>120200</v>
      </c>
      <c r="QY46" s="294">
        <v>600000</v>
      </c>
      <c r="QZ46" s="294">
        <v>200000</v>
      </c>
      <c r="RA46" s="294"/>
      <c r="RB46" s="294"/>
      <c r="RC46" s="294">
        <v>101708.5</v>
      </c>
      <c r="RD46" s="294">
        <v>143961.79999999999</v>
      </c>
      <c r="RE46" s="294">
        <v>186250</v>
      </c>
      <c r="RF46" s="294">
        <v>168950</v>
      </c>
      <c r="RG46" s="294"/>
      <c r="RH46" s="294">
        <v>737990</v>
      </c>
      <c r="RI46" s="294">
        <v>56750</v>
      </c>
      <c r="RJ46" s="294">
        <v>206875</v>
      </c>
      <c r="RK46" s="294">
        <v>199720</v>
      </c>
      <c r="RL46" s="294">
        <v>83825</v>
      </c>
      <c r="RM46" s="294"/>
      <c r="RN46" s="294">
        <v>209310</v>
      </c>
      <c r="RO46" s="294"/>
      <c r="RP46" s="294">
        <v>1267480.94</v>
      </c>
      <c r="RQ46" s="294">
        <v>1746970.25</v>
      </c>
      <c r="RR46" s="294">
        <v>41384</v>
      </c>
      <c r="RS46" s="294">
        <v>170490</v>
      </c>
      <c r="RT46" s="294">
        <v>88650</v>
      </c>
      <c r="RU46" s="294">
        <v>280054.5</v>
      </c>
      <c r="RV46" s="294"/>
      <c r="RW46" s="294">
        <v>306783</v>
      </c>
      <c r="RX46" s="294">
        <v>104300</v>
      </c>
      <c r="RY46" s="294">
        <v>94530</v>
      </c>
      <c r="RZ46" s="294"/>
      <c r="SA46" s="294"/>
      <c r="SB46" s="294">
        <v>214036</v>
      </c>
      <c r="SC46" s="294">
        <v>17000</v>
      </c>
      <c r="SD46" s="294">
        <v>0</v>
      </c>
      <c r="SE46" s="294"/>
      <c r="SF46" s="294"/>
      <c r="SG46" s="294"/>
      <c r="SH46" s="294">
        <v>53605</v>
      </c>
      <c r="SI46" s="294">
        <v>216813</v>
      </c>
      <c r="SJ46" s="294">
        <v>224305</v>
      </c>
      <c r="SK46" s="294">
        <v>165225</v>
      </c>
      <c r="SL46" s="294">
        <v>29950</v>
      </c>
      <c r="SM46" s="294"/>
      <c r="SN46" s="294">
        <v>421531.05</v>
      </c>
      <c r="SO46" s="294">
        <v>694327.1</v>
      </c>
      <c r="SP46" s="294">
        <v>493650.35</v>
      </c>
      <c r="SQ46" s="294">
        <v>310312.95</v>
      </c>
      <c r="SR46" s="294">
        <v>442279.95</v>
      </c>
      <c r="SS46" s="294">
        <v>106109</v>
      </c>
      <c r="ST46" s="294">
        <v>174880.1</v>
      </c>
      <c r="SU46" s="294"/>
      <c r="SV46" s="294">
        <v>219175</v>
      </c>
      <c r="SW46" s="294">
        <v>240212</v>
      </c>
      <c r="SX46" s="294">
        <v>194975</v>
      </c>
      <c r="SY46" s="294">
        <v>49865</v>
      </c>
      <c r="SZ46" s="294">
        <v>106705</v>
      </c>
      <c r="TA46" s="294">
        <v>175345</v>
      </c>
      <c r="TB46" s="294">
        <v>304230.5</v>
      </c>
      <c r="TC46" s="294">
        <v>126970</v>
      </c>
      <c r="TD46" s="294">
        <v>179294.5</v>
      </c>
      <c r="TE46" s="294">
        <v>74941</v>
      </c>
      <c r="TF46" s="294">
        <v>496715.5</v>
      </c>
      <c r="TG46" s="294">
        <v>150650</v>
      </c>
      <c r="TH46" s="294">
        <v>90925</v>
      </c>
      <c r="TI46" s="294"/>
      <c r="TJ46" s="294">
        <v>77425</v>
      </c>
      <c r="TK46" s="294">
        <v>104266</v>
      </c>
      <c r="TL46" s="294">
        <v>279411</v>
      </c>
      <c r="TM46" s="294">
        <v>141030</v>
      </c>
      <c r="TN46" s="294">
        <v>98995</v>
      </c>
      <c r="TO46" s="294">
        <v>129348</v>
      </c>
      <c r="TP46" s="294"/>
      <c r="TQ46" s="294">
        <v>159280</v>
      </c>
      <c r="TR46" s="294">
        <v>333231</v>
      </c>
      <c r="TS46" s="294">
        <v>361403</v>
      </c>
      <c r="TT46" s="294">
        <v>96911</v>
      </c>
      <c r="TU46" s="294">
        <v>57665</v>
      </c>
      <c r="TV46" s="294">
        <v>60900</v>
      </c>
      <c r="TW46" s="294">
        <v>236161.6</v>
      </c>
      <c r="TX46" s="294">
        <v>209638.5</v>
      </c>
      <c r="TY46" s="294"/>
      <c r="TZ46" s="294">
        <v>193807</v>
      </c>
      <c r="UA46" s="294"/>
      <c r="UB46" s="294">
        <v>488064</v>
      </c>
      <c r="UC46" s="294">
        <v>103175</v>
      </c>
      <c r="UD46" s="294">
        <v>118888.55</v>
      </c>
      <c r="UE46" s="294">
        <v>3018300.32</v>
      </c>
      <c r="UF46" s="294">
        <v>106703</v>
      </c>
      <c r="UG46" s="294"/>
      <c r="UH46" s="294">
        <v>107689</v>
      </c>
      <c r="UI46" s="294">
        <v>309678</v>
      </c>
      <c r="UJ46" s="294"/>
      <c r="UK46" s="294">
        <v>99540</v>
      </c>
      <c r="UL46" s="294">
        <v>293282.15000000002</v>
      </c>
      <c r="UM46" s="294">
        <v>84760.2</v>
      </c>
      <c r="UN46" s="294">
        <v>177726</v>
      </c>
      <c r="UO46" s="294">
        <v>202336</v>
      </c>
      <c r="UP46" s="294"/>
      <c r="UQ46" s="294">
        <v>336400</v>
      </c>
      <c r="UR46" s="294"/>
      <c r="US46" s="294">
        <v>1032512.37</v>
      </c>
      <c r="UT46" s="294"/>
      <c r="UU46" s="294">
        <v>71435</v>
      </c>
      <c r="UV46" s="294">
        <v>414782</v>
      </c>
      <c r="UW46" s="294">
        <v>21000</v>
      </c>
      <c r="UX46" s="294">
        <v>722855.25</v>
      </c>
      <c r="UY46" s="294">
        <v>260590.7</v>
      </c>
      <c r="UZ46" s="294">
        <v>132680</v>
      </c>
      <c r="VA46" s="294">
        <v>185000</v>
      </c>
      <c r="VB46" s="294">
        <v>340381.93</v>
      </c>
      <c r="VC46" s="294"/>
      <c r="VD46" s="294">
        <v>178966.55</v>
      </c>
      <c r="VE46" s="294">
        <v>124386</v>
      </c>
      <c r="VF46" s="294"/>
      <c r="VG46" s="294">
        <v>73752.399999999994</v>
      </c>
      <c r="VH46" s="294">
        <v>674346</v>
      </c>
      <c r="VI46" s="294">
        <v>186150</v>
      </c>
      <c r="VJ46" s="294">
        <v>156069.78</v>
      </c>
      <c r="VK46" s="294"/>
      <c r="VL46" s="294"/>
      <c r="VM46" s="294"/>
      <c r="VN46" s="294">
        <v>149630</v>
      </c>
      <c r="VO46" s="294">
        <v>300000</v>
      </c>
      <c r="VP46" s="294">
        <v>187170</v>
      </c>
      <c r="VQ46" s="294">
        <v>248901</v>
      </c>
      <c r="VR46" s="294">
        <v>502172.98</v>
      </c>
      <c r="VS46" s="294">
        <v>176325</v>
      </c>
      <c r="VT46" s="294"/>
      <c r="VU46" s="294">
        <v>4369677.3</v>
      </c>
      <c r="VV46" s="294">
        <v>1000000</v>
      </c>
      <c r="VW46" s="294">
        <v>10048859.050000001</v>
      </c>
      <c r="VX46" s="294"/>
      <c r="VY46" s="294"/>
      <c r="VZ46" s="294"/>
      <c r="WA46" s="294"/>
      <c r="WB46" s="294">
        <v>3602244.7</v>
      </c>
      <c r="WC46" s="294">
        <v>12000000</v>
      </c>
      <c r="WD46" s="294">
        <v>9100000</v>
      </c>
      <c r="WE46" s="294">
        <v>1273058.3</v>
      </c>
      <c r="WF46" s="294">
        <v>2531360.7999999998</v>
      </c>
      <c r="WG46" s="294">
        <v>2772033</v>
      </c>
      <c r="WH46" s="294">
        <v>291870</v>
      </c>
      <c r="WI46" s="294">
        <v>1199707.32</v>
      </c>
      <c r="WJ46" s="294">
        <v>2128373</v>
      </c>
      <c r="WK46" s="294">
        <v>249510</v>
      </c>
      <c r="WL46" s="294">
        <v>2755920</v>
      </c>
      <c r="WM46" s="294">
        <v>1024500</v>
      </c>
      <c r="WN46" s="294">
        <v>751410.5</v>
      </c>
      <c r="WO46" s="294"/>
      <c r="WP46" s="294">
        <v>3210000</v>
      </c>
      <c r="WQ46" s="294">
        <v>4606422.92</v>
      </c>
      <c r="WR46" s="294">
        <v>1431789.58</v>
      </c>
      <c r="WS46" s="294"/>
      <c r="WT46" s="294">
        <v>42933674.5</v>
      </c>
      <c r="WU46" s="294">
        <v>57286686.030000001</v>
      </c>
      <c r="WV46" s="294">
        <v>500000</v>
      </c>
      <c r="WW46" s="294">
        <v>15800</v>
      </c>
      <c r="WX46" s="294">
        <v>208534.3</v>
      </c>
      <c r="WY46" s="294">
        <v>3600000</v>
      </c>
      <c r="WZ46" s="294">
        <v>1679491.57</v>
      </c>
      <c r="XA46" s="294">
        <v>2522470</v>
      </c>
      <c r="XB46" s="294">
        <v>661315</v>
      </c>
      <c r="XC46" s="294">
        <v>12456913.050000001</v>
      </c>
      <c r="XD46" s="294">
        <v>330005</v>
      </c>
      <c r="XE46" s="294">
        <v>314192</v>
      </c>
      <c r="XF46" s="294">
        <v>200000</v>
      </c>
      <c r="XG46" s="294">
        <v>326456.31</v>
      </c>
      <c r="XH46" s="294"/>
      <c r="XI46" s="294">
        <v>7185738.6500000004</v>
      </c>
      <c r="XJ46" s="294">
        <v>2375117.5</v>
      </c>
      <c r="XK46" s="294"/>
      <c r="XL46" s="294">
        <v>6753630.3799999999</v>
      </c>
      <c r="XM46" s="294">
        <v>1715577</v>
      </c>
      <c r="XN46" s="294">
        <v>1107460</v>
      </c>
      <c r="XO46" s="294">
        <v>5465750</v>
      </c>
      <c r="XP46" s="294">
        <v>1021520</v>
      </c>
      <c r="XQ46" s="294">
        <v>2263056.75</v>
      </c>
      <c r="XR46" s="294">
        <v>969863.95</v>
      </c>
      <c r="XS46" s="294">
        <v>1861800.25</v>
      </c>
      <c r="XT46" s="294">
        <v>756678</v>
      </c>
      <c r="XU46" s="294">
        <v>990960.9</v>
      </c>
      <c r="XV46" s="294">
        <v>1858200</v>
      </c>
      <c r="XW46" s="294">
        <v>1086156</v>
      </c>
      <c r="XX46" s="294">
        <v>2289553</v>
      </c>
      <c r="XY46" s="294">
        <v>1548417.75</v>
      </c>
      <c r="XZ46" s="294"/>
      <c r="YA46" s="294">
        <v>1667495.2</v>
      </c>
      <c r="YB46" s="294">
        <v>1632475</v>
      </c>
      <c r="YC46" s="294">
        <v>987714.95</v>
      </c>
      <c r="YD46" s="294">
        <v>1918265</v>
      </c>
      <c r="YE46" s="294"/>
      <c r="YF46" s="294">
        <v>523665</v>
      </c>
      <c r="YG46" s="294">
        <v>203790</v>
      </c>
      <c r="YH46" s="294">
        <v>591095</v>
      </c>
      <c r="YI46" s="294">
        <v>3562397.9</v>
      </c>
      <c r="YJ46" s="294">
        <v>935692.2</v>
      </c>
      <c r="YK46" s="294">
        <v>129480</v>
      </c>
      <c r="YL46" s="294">
        <v>110000</v>
      </c>
      <c r="YM46" s="294">
        <v>1252763.7</v>
      </c>
      <c r="YN46" s="294">
        <v>1118069.33</v>
      </c>
      <c r="YO46" s="294">
        <v>303350</v>
      </c>
      <c r="YP46" s="294">
        <v>1000000</v>
      </c>
      <c r="YQ46" s="294">
        <v>132090</v>
      </c>
      <c r="YR46" s="294">
        <v>130000</v>
      </c>
      <c r="YS46" s="294">
        <v>44315</v>
      </c>
      <c r="YT46" s="294">
        <v>100000</v>
      </c>
      <c r="YU46" s="294">
        <v>336700</v>
      </c>
      <c r="YV46" s="294"/>
      <c r="YW46" s="294">
        <v>4251278</v>
      </c>
      <c r="YX46" s="294">
        <v>815777</v>
      </c>
      <c r="YY46" s="294">
        <v>210700</v>
      </c>
      <c r="YZ46" s="294">
        <v>166045</v>
      </c>
      <c r="ZA46" s="294">
        <v>93256</v>
      </c>
      <c r="ZB46" s="294"/>
      <c r="ZC46" s="294"/>
      <c r="ZD46" s="294">
        <v>43265</v>
      </c>
      <c r="ZE46" s="294">
        <v>558050</v>
      </c>
      <c r="ZF46" s="294">
        <v>293505</v>
      </c>
      <c r="ZG46" s="294">
        <v>49650</v>
      </c>
      <c r="ZH46" s="294">
        <v>213660</v>
      </c>
      <c r="ZI46" s="294">
        <v>186835</v>
      </c>
      <c r="ZJ46" s="294">
        <v>166000</v>
      </c>
      <c r="ZK46" s="294">
        <v>155728</v>
      </c>
      <c r="ZL46" s="294"/>
      <c r="ZM46" s="294">
        <v>1083222</v>
      </c>
      <c r="ZN46" s="294">
        <v>180000</v>
      </c>
      <c r="ZO46" s="294">
        <v>0</v>
      </c>
      <c r="ZP46" s="294">
        <v>3034926.7</v>
      </c>
      <c r="ZQ46" s="294">
        <v>1308589.2</v>
      </c>
      <c r="ZR46" s="294">
        <v>551196.94999999995</v>
      </c>
      <c r="ZS46" s="294">
        <v>1841546.2</v>
      </c>
      <c r="ZT46" s="294">
        <v>82140719.290000007</v>
      </c>
      <c r="ZU46" s="294">
        <v>1457820.25</v>
      </c>
      <c r="ZV46" s="294">
        <v>1052437</v>
      </c>
      <c r="ZW46" s="294">
        <v>8584052</v>
      </c>
      <c r="ZX46" s="294">
        <v>1476157.25</v>
      </c>
      <c r="ZY46" s="294">
        <v>1964325.47</v>
      </c>
      <c r="ZZ46" s="294">
        <v>586702</v>
      </c>
      <c r="AAA46" s="294">
        <v>2194676.7000000002</v>
      </c>
      <c r="AAB46" s="294"/>
      <c r="AAC46" s="294">
        <v>300000</v>
      </c>
      <c r="AAD46" s="294">
        <v>278310</v>
      </c>
      <c r="AAE46" s="294">
        <v>1192823</v>
      </c>
      <c r="AAF46" s="294">
        <v>20000</v>
      </c>
      <c r="AAG46" s="294">
        <v>122375</v>
      </c>
      <c r="AAH46" s="294"/>
      <c r="AAI46" s="294">
        <v>299057.8</v>
      </c>
      <c r="AAJ46" s="294">
        <v>775580.25</v>
      </c>
      <c r="AAK46" s="294">
        <v>263478</v>
      </c>
      <c r="AAL46" s="294">
        <v>185291</v>
      </c>
      <c r="AAM46" s="294">
        <v>614615.25</v>
      </c>
      <c r="AAN46" s="294">
        <v>513225.75</v>
      </c>
      <c r="AAO46" s="294"/>
      <c r="AAP46" s="294">
        <v>398800</v>
      </c>
      <c r="AAQ46" s="294">
        <v>984450</v>
      </c>
      <c r="AAR46" s="294">
        <v>70900</v>
      </c>
      <c r="AAS46" s="294">
        <v>496619</v>
      </c>
      <c r="AAT46" s="294">
        <v>262721</v>
      </c>
      <c r="AAU46" s="294">
        <v>671072</v>
      </c>
      <c r="AAV46" s="294">
        <v>1837278.8</v>
      </c>
      <c r="AAW46" s="294">
        <v>3740914</v>
      </c>
      <c r="AAX46" s="294">
        <v>1568450.41</v>
      </c>
      <c r="AAY46" s="294">
        <v>1413687</v>
      </c>
      <c r="AAZ46" s="294"/>
      <c r="ABA46" s="294">
        <v>271600</v>
      </c>
      <c r="ABB46" s="294">
        <v>366376</v>
      </c>
      <c r="ABC46" s="294">
        <v>621162.4</v>
      </c>
      <c r="ABD46" s="294"/>
      <c r="ABE46" s="294"/>
      <c r="ABF46" s="294"/>
      <c r="ABG46" s="294"/>
      <c r="ABH46" s="294"/>
      <c r="ABI46" s="294"/>
      <c r="ABJ46" s="294">
        <v>744486.91</v>
      </c>
      <c r="ABK46" s="294">
        <v>455408</v>
      </c>
      <c r="ABL46" s="294">
        <v>362085</v>
      </c>
      <c r="ABM46" s="294">
        <v>473662.48</v>
      </c>
      <c r="ABN46" s="294">
        <v>407611.5</v>
      </c>
      <c r="ABO46" s="294"/>
      <c r="ABP46" s="294">
        <v>664578.94999999995</v>
      </c>
      <c r="ABQ46" s="294">
        <v>223305</v>
      </c>
      <c r="ABR46" s="294">
        <v>3712713.23</v>
      </c>
      <c r="ABS46" s="294">
        <v>438315.17</v>
      </c>
      <c r="ABT46" s="294">
        <v>277342</v>
      </c>
      <c r="ABU46" s="294">
        <v>185892</v>
      </c>
      <c r="ABV46" s="294">
        <v>306306</v>
      </c>
      <c r="ABW46" s="294">
        <v>50740</v>
      </c>
      <c r="ABX46" s="294"/>
      <c r="ABY46" s="294">
        <v>2079775</v>
      </c>
      <c r="ABZ46" s="294">
        <v>843402.81</v>
      </c>
      <c r="ACA46" s="294">
        <v>514363.86</v>
      </c>
      <c r="ACB46" s="294">
        <v>274346</v>
      </c>
      <c r="ACC46" s="294">
        <v>1516965</v>
      </c>
      <c r="ACD46" s="294">
        <v>21450</v>
      </c>
      <c r="ACE46" s="294">
        <v>621342.19999999995</v>
      </c>
      <c r="ACF46" s="294">
        <v>349703</v>
      </c>
      <c r="ACG46" s="294">
        <v>881025.9</v>
      </c>
      <c r="ACH46" s="294">
        <v>74207.5</v>
      </c>
      <c r="ACI46" s="294"/>
      <c r="ACJ46" s="294">
        <v>162240</v>
      </c>
      <c r="ACK46" s="294">
        <v>294065.13</v>
      </c>
      <c r="ACL46" s="294">
        <v>25554</v>
      </c>
      <c r="ACM46" s="294"/>
      <c r="ACN46" s="294">
        <v>213525</v>
      </c>
      <c r="ACO46" s="294"/>
      <c r="ACP46" s="294">
        <v>6807406.2000000002</v>
      </c>
      <c r="ACQ46" s="294"/>
      <c r="ACR46" s="294">
        <v>184150</v>
      </c>
      <c r="ACS46" s="294"/>
      <c r="ACT46" s="294">
        <v>172983.5</v>
      </c>
      <c r="ACU46" s="294"/>
      <c r="ACV46" s="294"/>
      <c r="ACW46" s="294">
        <v>314139</v>
      </c>
      <c r="ACX46" s="294">
        <v>172267.5</v>
      </c>
      <c r="ACY46" s="294"/>
      <c r="ACZ46" s="294">
        <v>305792.5</v>
      </c>
      <c r="ADA46" s="294">
        <v>117668</v>
      </c>
      <c r="ADB46" s="294"/>
      <c r="ADC46" s="294">
        <v>412119</v>
      </c>
      <c r="ADD46" s="294">
        <v>292075</v>
      </c>
      <c r="ADE46" s="294">
        <v>554565.03</v>
      </c>
      <c r="ADF46" s="294"/>
      <c r="ADG46" s="294"/>
      <c r="ADH46" s="294"/>
      <c r="ADI46" s="294">
        <v>149700</v>
      </c>
      <c r="ADJ46" s="294">
        <v>180010</v>
      </c>
      <c r="ADK46" s="294"/>
      <c r="ADL46" s="294">
        <v>15800</v>
      </c>
      <c r="ADM46" s="294">
        <v>133200</v>
      </c>
      <c r="ADN46" s="294"/>
      <c r="ADO46" s="294"/>
      <c r="ADP46" s="294">
        <v>33650</v>
      </c>
      <c r="ADQ46" s="294">
        <v>1136497.78</v>
      </c>
      <c r="ADR46" s="294"/>
      <c r="ADS46" s="294"/>
      <c r="ADT46" s="294">
        <v>168119.5</v>
      </c>
      <c r="ADU46" s="294">
        <v>264507</v>
      </c>
      <c r="ADV46" s="294">
        <v>211925.07</v>
      </c>
      <c r="ADW46" s="294">
        <v>287384.5</v>
      </c>
      <c r="ADX46" s="294"/>
      <c r="ADY46" s="294"/>
      <c r="ADZ46" s="294"/>
      <c r="AEA46" s="294">
        <v>1039075.75</v>
      </c>
      <c r="AEB46" s="294">
        <v>191597.5</v>
      </c>
      <c r="AEC46" s="294"/>
      <c r="AED46" s="294">
        <v>419422.5</v>
      </c>
      <c r="AEE46" s="294">
        <v>134515</v>
      </c>
      <c r="AEF46" s="294">
        <v>738155.5</v>
      </c>
      <c r="AEG46" s="294">
        <v>198322.95</v>
      </c>
      <c r="AEH46" s="294">
        <v>360461.62</v>
      </c>
      <c r="AEI46" s="294">
        <v>406830.64</v>
      </c>
      <c r="AEJ46" s="294">
        <v>436851</v>
      </c>
      <c r="AEK46" s="294">
        <v>45372.6</v>
      </c>
      <c r="AEL46" s="294">
        <v>550487.56999999995</v>
      </c>
      <c r="AEM46" s="294">
        <v>415360.75</v>
      </c>
      <c r="AEN46" s="294">
        <v>412600</v>
      </c>
      <c r="AEO46" s="294">
        <v>136585</v>
      </c>
      <c r="AEP46" s="294">
        <v>1252428</v>
      </c>
      <c r="AEQ46" s="294">
        <v>161210</v>
      </c>
      <c r="AER46" s="294">
        <v>775118.22</v>
      </c>
      <c r="AES46" s="294"/>
      <c r="AET46" s="294">
        <v>1721900.6</v>
      </c>
      <c r="AEU46" s="294">
        <v>1509855.46</v>
      </c>
      <c r="AEV46" s="294"/>
      <c r="AEW46" s="294">
        <v>1654702.04</v>
      </c>
      <c r="AEX46" s="294">
        <v>7921742.7699999996</v>
      </c>
      <c r="AEY46" s="294">
        <v>478590.3</v>
      </c>
      <c r="AEZ46" s="294">
        <v>389809.6</v>
      </c>
      <c r="AFA46" s="294">
        <v>297619.34999999998</v>
      </c>
      <c r="AFB46" s="294">
        <v>544444.25</v>
      </c>
      <c r="AFC46" s="294">
        <v>0</v>
      </c>
      <c r="AFD46" s="294"/>
      <c r="AFE46" s="294">
        <v>655930</v>
      </c>
      <c r="AFF46" s="294">
        <v>719531.55</v>
      </c>
      <c r="AFG46" s="294">
        <v>2405381.1</v>
      </c>
      <c r="AFH46" s="294">
        <v>2446279.7000000002</v>
      </c>
      <c r="AFI46" s="294">
        <v>1331913.3999999999</v>
      </c>
      <c r="AFJ46" s="294">
        <v>306370</v>
      </c>
      <c r="AFK46" s="294">
        <v>358103.6</v>
      </c>
      <c r="AFL46" s="294">
        <v>3845642.82</v>
      </c>
      <c r="AFM46" s="294">
        <v>1200864.3</v>
      </c>
      <c r="AFN46" s="294">
        <v>916805.1</v>
      </c>
      <c r="AFO46" s="294">
        <v>484411</v>
      </c>
      <c r="AFP46" s="294"/>
      <c r="AFQ46" s="294">
        <v>400000</v>
      </c>
      <c r="AFR46" s="294">
        <v>100000</v>
      </c>
      <c r="AFS46" s="294">
        <v>160000</v>
      </c>
      <c r="AFT46" s="294">
        <v>3026619.0300000003</v>
      </c>
      <c r="AFU46" s="294">
        <v>200000</v>
      </c>
      <c r="AFV46" s="294">
        <v>50000</v>
      </c>
      <c r="AFW46" s="294">
        <v>200000</v>
      </c>
      <c r="AFX46" s="294">
        <v>3164966.52</v>
      </c>
      <c r="AFY46" s="294">
        <v>60000</v>
      </c>
      <c r="AFZ46" s="294">
        <v>1802446.5</v>
      </c>
      <c r="AGA46" s="294">
        <v>796597</v>
      </c>
      <c r="AGB46" s="294"/>
      <c r="AGC46" s="294">
        <v>651085.19999999995</v>
      </c>
      <c r="AGD46" s="294">
        <v>2062398.4</v>
      </c>
      <c r="AGE46" s="294">
        <v>534340.9</v>
      </c>
      <c r="AGF46" s="294">
        <v>1562874.65</v>
      </c>
      <c r="AGG46" s="294">
        <v>879484.8</v>
      </c>
      <c r="AGH46" s="294">
        <v>61205</v>
      </c>
      <c r="AGI46" s="294">
        <v>166471.5</v>
      </c>
      <c r="AGJ46" s="294">
        <v>664561.4</v>
      </c>
      <c r="AGK46" s="294">
        <v>2100900</v>
      </c>
      <c r="AGL46" s="294">
        <v>317085</v>
      </c>
      <c r="AGM46" s="294"/>
      <c r="AGN46" s="294"/>
      <c r="AGO46" s="294">
        <v>838883.4</v>
      </c>
      <c r="AGP46" s="294">
        <v>193072.6</v>
      </c>
      <c r="AGQ46" s="294">
        <v>42720.95</v>
      </c>
      <c r="AGR46" s="294">
        <v>930190.74</v>
      </c>
      <c r="AGS46" s="294">
        <v>54020.6</v>
      </c>
      <c r="AGT46" s="294">
        <v>469763</v>
      </c>
      <c r="AGU46" s="294"/>
      <c r="AGV46" s="294"/>
      <c r="AGW46" s="294">
        <v>515565.3</v>
      </c>
      <c r="AGX46" s="294">
        <v>788718.5</v>
      </c>
      <c r="AGY46" s="294">
        <v>502625</v>
      </c>
      <c r="AGZ46" s="294">
        <v>654353.94999999995</v>
      </c>
      <c r="AHA46" s="294">
        <v>936698.3</v>
      </c>
      <c r="AHB46" s="294">
        <v>733841</v>
      </c>
      <c r="AHC46" s="294">
        <v>252320</v>
      </c>
      <c r="AHD46" s="294">
        <v>3012244</v>
      </c>
      <c r="AHE46" s="294">
        <v>146909.5</v>
      </c>
      <c r="AHF46" s="294">
        <v>167122</v>
      </c>
      <c r="AHG46" s="294"/>
      <c r="AHH46" s="294">
        <v>114800</v>
      </c>
      <c r="AHI46" s="294">
        <v>405358</v>
      </c>
      <c r="AHJ46" s="294">
        <v>291367</v>
      </c>
      <c r="AHK46" s="294">
        <v>392352</v>
      </c>
      <c r="AHL46" s="294"/>
      <c r="AHM46" s="294">
        <v>434962</v>
      </c>
      <c r="AHN46" s="294">
        <v>749796</v>
      </c>
      <c r="AHO46" s="294">
        <v>382426.95</v>
      </c>
      <c r="AHP46" s="294">
        <v>1735041</v>
      </c>
      <c r="AHQ46" s="294">
        <v>1051700.6100000001</v>
      </c>
      <c r="AHR46" s="329">
        <v>529947.5</v>
      </c>
      <c r="AHS46" s="294">
        <f t="shared" si="35"/>
        <v>1300963696.5500002</v>
      </c>
    </row>
    <row r="47" spans="1:905" ht="24" x14ac:dyDescent="0.8">
      <c r="B47" s="270" t="s">
        <v>6036</v>
      </c>
      <c r="C47" s="271" t="s">
        <v>6037</v>
      </c>
      <c r="D47" s="294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>
        <v>1394927.65</v>
      </c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>
        <v>2358284.1</v>
      </c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4"/>
      <c r="CG47" s="294"/>
      <c r="CH47" s="294"/>
      <c r="CI47" s="294"/>
      <c r="CJ47" s="294"/>
      <c r="CK47" s="294"/>
      <c r="CL47" s="294"/>
      <c r="CM47" s="294"/>
      <c r="CN47" s="294"/>
      <c r="CO47" s="294"/>
      <c r="CP47" s="294"/>
      <c r="CQ47" s="294"/>
      <c r="CR47" s="294"/>
      <c r="CS47" s="294"/>
      <c r="CT47" s="294"/>
      <c r="CU47" s="294"/>
      <c r="CV47" s="294"/>
      <c r="CW47" s="294"/>
      <c r="CX47" s="294"/>
      <c r="CY47" s="294"/>
      <c r="CZ47" s="294"/>
      <c r="DA47" s="294"/>
      <c r="DB47" s="294"/>
      <c r="DC47" s="294"/>
      <c r="DD47" s="294">
        <v>1061785</v>
      </c>
      <c r="DE47" s="294"/>
      <c r="DF47" s="294"/>
      <c r="DG47" s="294"/>
      <c r="DH47" s="294"/>
      <c r="DI47" s="294"/>
      <c r="DJ47" s="294"/>
      <c r="DK47" s="294"/>
      <c r="DL47" s="294"/>
      <c r="DM47" s="294"/>
      <c r="DN47" s="294"/>
      <c r="DO47" s="294"/>
      <c r="DP47" s="294"/>
      <c r="DQ47" s="294"/>
      <c r="DR47" s="294"/>
      <c r="DS47" s="294"/>
      <c r="DT47" s="294"/>
      <c r="DU47" s="294"/>
      <c r="DV47" s="294"/>
      <c r="DW47" s="294"/>
      <c r="DX47" s="294"/>
      <c r="DY47" s="294"/>
      <c r="DZ47" s="294"/>
      <c r="EA47" s="294"/>
      <c r="EB47" s="294"/>
      <c r="EC47" s="294"/>
      <c r="ED47" s="294"/>
      <c r="EE47" s="294"/>
      <c r="EF47" s="294"/>
      <c r="EG47" s="294"/>
      <c r="EH47" s="294"/>
      <c r="EI47" s="294"/>
      <c r="EJ47" s="294"/>
      <c r="EK47" s="294"/>
      <c r="EL47" s="294"/>
      <c r="EM47" s="294"/>
      <c r="EN47" s="294"/>
      <c r="EO47" s="294"/>
      <c r="EP47" s="294"/>
      <c r="EQ47" s="294"/>
      <c r="ER47" s="294"/>
      <c r="ES47" s="294"/>
      <c r="ET47" s="294"/>
      <c r="EU47" s="294"/>
      <c r="EV47" s="294"/>
      <c r="EW47" s="294"/>
      <c r="EX47" s="294"/>
      <c r="EY47" s="294"/>
      <c r="EZ47" s="294"/>
      <c r="FA47" s="294"/>
      <c r="FB47" s="294"/>
      <c r="FC47" s="294"/>
      <c r="FD47" s="294"/>
      <c r="FE47" s="294"/>
      <c r="FF47" s="294"/>
      <c r="FG47" s="294"/>
      <c r="FH47" s="294"/>
      <c r="FI47" s="294"/>
      <c r="FJ47" s="294"/>
      <c r="FK47" s="294"/>
      <c r="FL47" s="294"/>
      <c r="FM47" s="294"/>
      <c r="FN47" s="294"/>
      <c r="FO47" s="294"/>
      <c r="FP47" s="294"/>
      <c r="FQ47" s="294"/>
      <c r="FR47" s="294"/>
      <c r="FS47" s="294"/>
      <c r="FT47" s="294"/>
      <c r="FU47" s="294"/>
      <c r="FV47" s="294"/>
      <c r="FW47" s="294"/>
      <c r="FX47" s="294"/>
      <c r="FY47" s="294"/>
      <c r="FZ47" s="294"/>
      <c r="GA47" s="294"/>
      <c r="GB47" s="294"/>
      <c r="GC47" s="294"/>
      <c r="GD47" s="294"/>
      <c r="GE47" s="294"/>
      <c r="GF47" s="294"/>
      <c r="GG47" s="294"/>
      <c r="GH47" s="294"/>
      <c r="GI47" s="294"/>
      <c r="GJ47" s="294"/>
      <c r="GK47" s="294"/>
      <c r="GL47" s="294"/>
      <c r="GM47" s="294"/>
      <c r="GN47" s="294"/>
      <c r="GO47" s="294"/>
      <c r="GP47" s="294"/>
      <c r="GQ47" s="294"/>
      <c r="GR47" s="294"/>
      <c r="GS47" s="294"/>
      <c r="GT47" s="294"/>
      <c r="GU47" s="294">
        <v>75898</v>
      </c>
      <c r="GV47" s="294"/>
      <c r="GW47" s="294"/>
      <c r="GX47" s="294"/>
      <c r="GY47" s="294"/>
      <c r="GZ47" s="294"/>
      <c r="HA47" s="294"/>
      <c r="HB47" s="294"/>
      <c r="HC47" s="294">
        <v>7018497.5</v>
      </c>
      <c r="HD47" s="294"/>
      <c r="HE47" s="294"/>
      <c r="HF47" s="294">
        <v>3053647</v>
      </c>
      <c r="HG47" s="294"/>
      <c r="HH47" s="294"/>
      <c r="HI47" s="294"/>
      <c r="HJ47" s="294"/>
      <c r="HK47" s="294"/>
      <c r="HL47" s="294"/>
      <c r="HM47" s="294"/>
      <c r="HN47" s="294"/>
      <c r="HO47" s="294"/>
      <c r="HP47" s="294"/>
      <c r="HQ47" s="294"/>
      <c r="HR47" s="294">
        <v>2731980</v>
      </c>
      <c r="HS47" s="294"/>
      <c r="HT47" s="294"/>
      <c r="HU47" s="294"/>
      <c r="HV47" s="294"/>
      <c r="HW47" s="294"/>
      <c r="HX47" s="294"/>
      <c r="HY47" s="294"/>
      <c r="HZ47" s="294"/>
      <c r="IA47" s="294"/>
      <c r="IB47" s="294"/>
      <c r="IC47" s="294"/>
      <c r="ID47" s="294"/>
      <c r="IE47" s="294"/>
      <c r="IF47" s="294"/>
      <c r="IG47" s="294"/>
      <c r="IH47" s="294"/>
      <c r="II47" s="294">
        <v>1689573.8</v>
      </c>
      <c r="IJ47" s="294"/>
      <c r="IK47" s="294"/>
      <c r="IL47" s="294"/>
      <c r="IM47" s="294"/>
      <c r="IN47" s="294"/>
      <c r="IO47" s="294"/>
      <c r="IP47" s="294"/>
      <c r="IQ47" s="294"/>
      <c r="IR47" s="294"/>
      <c r="IS47" s="294"/>
      <c r="IT47" s="294"/>
      <c r="IU47" s="294"/>
      <c r="IV47" s="294"/>
      <c r="IW47" s="294"/>
      <c r="IX47" s="294"/>
      <c r="IY47" s="294"/>
      <c r="IZ47" s="294"/>
      <c r="JA47" s="294"/>
      <c r="JB47" s="294"/>
      <c r="JC47" s="294"/>
      <c r="JD47" s="294"/>
      <c r="JE47" s="294"/>
      <c r="JF47" s="294"/>
      <c r="JG47" s="294"/>
      <c r="JH47" s="294"/>
      <c r="JI47" s="294"/>
      <c r="JJ47" s="294"/>
      <c r="JK47" s="294"/>
      <c r="JL47" s="294"/>
      <c r="JM47" s="294"/>
      <c r="JN47" s="294"/>
      <c r="JO47" s="294"/>
      <c r="JP47" s="294"/>
      <c r="JQ47" s="294"/>
      <c r="JR47" s="294"/>
      <c r="JS47" s="294"/>
      <c r="JT47" s="294"/>
      <c r="JU47" s="294"/>
      <c r="JV47" s="294"/>
      <c r="JW47" s="294"/>
      <c r="JX47" s="294"/>
      <c r="JY47" s="294"/>
      <c r="JZ47" s="294"/>
      <c r="KA47" s="294"/>
      <c r="KB47" s="294"/>
      <c r="KC47" s="294"/>
      <c r="KD47" s="294"/>
      <c r="KE47" s="294"/>
      <c r="KF47" s="294"/>
      <c r="KG47" s="294"/>
      <c r="KH47" s="294"/>
      <c r="KI47" s="294"/>
      <c r="KJ47" s="294"/>
      <c r="KK47" s="294"/>
      <c r="KL47" s="294"/>
      <c r="KM47" s="294"/>
      <c r="KN47" s="294"/>
      <c r="KO47" s="294"/>
      <c r="KP47" s="294"/>
      <c r="KQ47" s="294"/>
      <c r="KR47" s="294"/>
      <c r="KS47" s="294"/>
      <c r="KT47" s="294"/>
      <c r="KU47" s="294"/>
      <c r="KV47" s="294"/>
      <c r="KW47" s="294"/>
      <c r="KX47" s="294"/>
      <c r="KY47" s="294"/>
      <c r="KZ47" s="294"/>
      <c r="LA47" s="294"/>
      <c r="LB47" s="294"/>
      <c r="LC47" s="294"/>
      <c r="LD47" s="294"/>
      <c r="LE47" s="294"/>
      <c r="LF47" s="294"/>
      <c r="LG47" s="294"/>
      <c r="LH47" s="294"/>
      <c r="LI47" s="294">
        <v>1097085.5</v>
      </c>
      <c r="LJ47" s="294"/>
      <c r="LK47" s="294"/>
      <c r="LL47" s="294"/>
      <c r="LM47" s="294"/>
      <c r="LN47" s="294"/>
      <c r="LO47" s="294"/>
      <c r="LP47" s="294"/>
      <c r="LQ47" s="294"/>
      <c r="LR47" s="294"/>
      <c r="LS47" s="294"/>
      <c r="LT47" s="294"/>
      <c r="LU47" s="294"/>
      <c r="LV47" s="294"/>
      <c r="LW47" s="294"/>
      <c r="LX47" s="294"/>
      <c r="LY47" s="294"/>
      <c r="LZ47" s="294"/>
      <c r="MA47" s="294"/>
      <c r="MB47" s="294"/>
      <c r="MC47" s="294"/>
      <c r="MD47" s="294"/>
      <c r="ME47" s="294"/>
      <c r="MF47" s="294"/>
      <c r="MG47" s="294"/>
      <c r="MH47" s="294"/>
      <c r="MI47" s="294"/>
      <c r="MJ47" s="294"/>
      <c r="MK47" s="294"/>
      <c r="ML47" s="294"/>
      <c r="MM47" s="294"/>
      <c r="MN47" s="294"/>
      <c r="MO47" s="294"/>
      <c r="MP47" s="294"/>
      <c r="MQ47" s="294"/>
      <c r="MR47" s="294"/>
      <c r="MS47" s="294"/>
      <c r="MT47" s="294"/>
      <c r="MU47" s="294"/>
      <c r="MV47" s="294"/>
      <c r="MW47" s="294"/>
      <c r="MX47" s="294"/>
      <c r="MY47" s="294"/>
      <c r="MZ47" s="294"/>
      <c r="NA47" s="294"/>
      <c r="NB47" s="294"/>
      <c r="NC47" s="294"/>
      <c r="ND47" s="294"/>
      <c r="NE47" s="294"/>
      <c r="NF47" s="294"/>
      <c r="NG47" s="294"/>
      <c r="NH47" s="294"/>
      <c r="NI47" s="294"/>
      <c r="NJ47" s="294"/>
      <c r="NK47" s="294"/>
      <c r="NL47" s="294"/>
      <c r="NM47" s="294"/>
      <c r="NN47" s="294"/>
      <c r="NO47" s="294"/>
      <c r="NP47" s="294"/>
      <c r="NQ47" s="294"/>
      <c r="NR47" s="294"/>
      <c r="NS47" s="294"/>
      <c r="NT47" s="294"/>
      <c r="NU47" s="294"/>
      <c r="NV47" s="294"/>
      <c r="NW47" s="294"/>
      <c r="NX47" s="294"/>
      <c r="NY47" s="294"/>
      <c r="NZ47" s="294"/>
      <c r="OA47" s="294"/>
      <c r="OB47" s="294"/>
      <c r="OC47" s="294"/>
      <c r="OD47" s="294"/>
      <c r="OE47" s="294"/>
      <c r="OF47" s="294"/>
      <c r="OG47" s="294"/>
      <c r="OH47" s="294"/>
      <c r="OI47" s="294"/>
      <c r="OJ47" s="294"/>
      <c r="OK47" s="294"/>
      <c r="OL47" s="294"/>
      <c r="OM47" s="294"/>
      <c r="ON47" s="294"/>
      <c r="OO47" s="294"/>
      <c r="OP47" s="294"/>
      <c r="OQ47" s="294"/>
      <c r="OR47" s="294"/>
      <c r="OS47" s="294">
        <v>3422250.99</v>
      </c>
      <c r="OT47" s="294"/>
      <c r="OU47" s="294"/>
      <c r="OV47" s="294"/>
      <c r="OW47" s="294"/>
      <c r="OX47" s="294"/>
      <c r="OY47" s="294"/>
      <c r="OZ47" s="294"/>
      <c r="PA47" s="294"/>
      <c r="PB47" s="294"/>
      <c r="PC47" s="294"/>
      <c r="PD47" s="294"/>
      <c r="PE47" s="294"/>
      <c r="PF47" s="294"/>
      <c r="PG47" s="294"/>
      <c r="PH47" s="294"/>
      <c r="PI47" s="294"/>
      <c r="PJ47" s="294"/>
      <c r="PK47" s="294"/>
      <c r="PL47" s="294"/>
      <c r="PM47" s="294"/>
      <c r="PN47" s="294"/>
      <c r="PO47" s="294"/>
      <c r="PP47" s="294"/>
      <c r="PQ47" s="294"/>
      <c r="PR47" s="294"/>
      <c r="PS47" s="294"/>
      <c r="PT47" s="294"/>
      <c r="PU47" s="294"/>
      <c r="PV47" s="294"/>
      <c r="PW47" s="294"/>
      <c r="PX47" s="294"/>
      <c r="PY47" s="294"/>
      <c r="PZ47" s="294"/>
      <c r="QA47" s="294"/>
      <c r="QB47" s="294"/>
      <c r="QC47" s="294"/>
      <c r="QD47" s="294"/>
      <c r="QE47" s="294"/>
      <c r="QF47" s="294"/>
      <c r="QG47" s="294"/>
      <c r="QH47" s="294"/>
      <c r="QI47" s="294"/>
      <c r="QJ47" s="294"/>
      <c r="QK47" s="294"/>
      <c r="QL47" s="294"/>
      <c r="QM47" s="294"/>
      <c r="QN47" s="294"/>
      <c r="QO47" s="294"/>
      <c r="QP47" s="294"/>
      <c r="QQ47" s="294"/>
      <c r="QR47" s="294"/>
      <c r="QS47" s="294"/>
      <c r="QT47" s="294"/>
      <c r="QU47" s="294"/>
      <c r="QV47" s="294"/>
      <c r="QW47" s="294"/>
      <c r="QX47" s="294"/>
      <c r="QY47" s="294"/>
      <c r="QZ47" s="294"/>
      <c r="RA47" s="294"/>
      <c r="RB47" s="294"/>
      <c r="RC47" s="294"/>
      <c r="RD47" s="294"/>
      <c r="RE47" s="294"/>
      <c r="RF47" s="294"/>
      <c r="RG47" s="294"/>
      <c r="RH47" s="294"/>
      <c r="RI47" s="294"/>
      <c r="RJ47" s="294"/>
      <c r="RK47" s="294"/>
      <c r="RL47" s="294"/>
      <c r="RM47" s="294"/>
      <c r="RN47" s="294"/>
      <c r="RO47" s="294"/>
      <c r="RP47" s="294"/>
      <c r="RQ47" s="294"/>
      <c r="RR47" s="294"/>
      <c r="RS47" s="294"/>
      <c r="RT47" s="294"/>
      <c r="RU47" s="294"/>
      <c r="RV47" s="294"/>
      <c r="RW47" s="294"/>
      <c r="RX47" s="294"/>
      <c r="RY47" s="294"/>
      <c r="RZ47" s="294"/>
      <c r="SA47" s="294"/>
      <c r="SB47" s="294"/>
      <c r="SC47" s="294"/>
      <c r="SD47" s="294"/>
      <c r="SE47" s="294"/>
      <c r="SF47" s="294"/>
      <c r="SG47" s="294"/>
      <c r="SH47" s="294"/>
      <c r="SI47" s="294"/>
      <c r="SJ47" s="294"/>
      <c r="SK47" s="294"/>
      <c r="SL47" s="294"/>
      <c r="SM47" s="294"/>
      <c r="SN47" s="294"/>
      <c r="SO47" s="294"/>
      <c r="SP47" s="294"/>
      <c r="SQ47" s="294"/>
      <c r="SR47" s="294"/>
      <c r="SS47" s="294"/>
      <c r="ST47" s="294"/>
      <c r="SU47" s="294"/>
      <c r="SV47" s="294"/>
      <c r="SW47" s="294"/>
      <c r="SX47" s="294"/>
      <c r="SY47" s="294"/>
      <c r="SZ47" s="294"/>
      <c r="TA47" s="294"/>
      <c r="TB47" s="294"/>
      <c r="TC47" s="294"/>
      <c r="TD47" s="294"/>
      <c r="TE47" s="294"/>
      <c r="TF47" s="294"/>
      <c r="TG47" s="294"/>
      <c r="TH47" s="294"/>
      <c r="TI47" s="294"/>
      <c r="TJ47" s="294"/>
      <c r="TK47" s="294"/>
      <c r="TL47" s="294"/>
      <c r="TM47" s="294"/>
      <c r="TN47" s="294"/>
      <c r="TO47" s="294"/>
      <c r="TP47" s="294"/>
      <c r="TQ47" s="294"/>
      <c r="TR47" s="294"/>
      <c r="TS47" s="294"/>
      <c r="TT47" s="294"/>
      <c r="TU47" s="294"/>
      <c r="TV47" s="294"/>
      <c r="TW47" s="294"/>
      <c r="TX47" s="294"/>
      <c r="TY47" s="294"/>
      <c r="TZ47" s="294"/>
      <c r="UA47" s="294"/>
      <c r="UB47" s="294"/>
      <c r="UC47" s="294"/>
      <c r="UD47" s="294"/>
      <c r="UE47" s="294"/>
      <c r="UF47" s="294"/>
      <c r="UG47" s="294"/>
      <c r="UH47" s="294"/>
      <c r="UI47" s="294"/>
      <c r="UJ47" s="294"/>
      <c r="UK47" s="294"/>
      <c r="UL47" s="294"/>
      <c r="UM47" s="294"/>
      <c r="UN47" s="294"/>
      <c r="UO47" s="294"/>
      <c r="UP47" s="294"/>
      <c r="UQ47" s="294"/>
      <c r="UR47" s="294"/>
      <c r="US47" s="294"/>
      <c r="UT47" s="294"/>
      <c r="UU47" s="294"/>
      <c r="UV47" s="294"/>
      <c r="UW47" s="294"/>
      <c r="UX47" s="294"/>
      <c r="UY47" s="294"/>
      <c r="UZ47" s="294"/>
      <c r="VA47" s="294"/>
      <c r="VB47" s="294"/>
      <c r="VC47" s="294"/>
      <c r="VD47" s="294"/>
      <c r="VE47" s="294"/>
      <c r="VF47" s="294"/>
      <c r="VG47" s="294"/>
      <c r="VH47" s="294"/>
      <c r="VI47" s="294"/>
      <c r="VJ47" s="294"/>
      <c r="VK47" s="294"/>
      <c r="VL47" s="294"/>
      <c r="VM47" s="294"/>
      <c r="VN47" s="294"/>
      <c r="VO47" s="294"/>
      <c r="VP47" s="294"/>
      <c r="VQ47" s="294"/>
      <c r="VR47" s="294"/>
      <c r="VS47" s="294"/>
      <c r="VT47" s="294"/>
      <c r="VU47" s="294"/>
      <c r="VV47" s="294"/>
      <c r="VW47" s="294"/>
      <c r="VX47" s="294"/>
      <c r="VY47" s="294"/>
      <c r="VZ47" s="294"/>
      <c r="WA47" s="294"/>
      <c r="WB47" s="294"/>
      <c r="WC47" s="294"/>
      <c r="WD47" s="294"/>
      <c r="WE47" s="294"/>
      <c r="WF47" s="294"/>
      <c r="WG47" s="294"/>
      <c r="WH47" s="294"/>
      <c r="WI47" s="294"/>
      <c r="WJ47" s="294"/>
      <c r="WK47" s="294"/>
      <c r="WL47" s="294"/>
      <c r="WM47" s="294"/>
      <c r="WN47" s="294"/>
      <c r="WO47" s="294"/>
      <c r="WP47" s="294"/>
      <c r="WQ47" s="294"/>
      <c r="WR47" s="294"/>
      <c r="WS47" s="294"/>
      <c r="WT47" s="294"/>
      <c r="WU47" s="294"/>
      <c r="WV47" s="294"/>
      <c r="WW47" s="294"/>
      <c r="WX47" s="294"/>
      <c r="WY47" s="294"/>
      <c r="WZ47" s="294"/>
      <c r="XA47" s="294"/>
      <c r="XB47" s="294"/>
      <c r="XC47" s="294">
        <v>141300000</v>
      </c>
      <c r="XD47" s="294"/>
      <c r="XE47" s="294"/>
      <c r="XF47" s="294"/>
      <c r="XG47" s="294"/>
      <c r="XH47" s="294"/>
      <c r="XI47" s="294"/>
      <c r="XJ47" s="294"/>
      <c r="XK47" s="294"/>
      <c r="XL47" s="294"/>
      <c r="XM47" s="294"/>
      <c r="XN47" s="294"/>
      <c r="XO47" s="294"/>
      <c r="XP47" s="294"/>
      <c r="XQ47" s="294"/>
      <c r="XR47" s="294"/>
      <c r="XS47" s="294"/>
      <c r="XT47" s="294"/>
      <c r="XU47" s="294"/>
      <c r="XV47" s="294"/>
      <c r="XW47" s="294"/>
      <c r="XX47" s="294"/>
      <c r="XY47" s="294"/>
      <c r="XZ47" s="294"/>
      <c r="YA47" s="294"/>
      <c r="YB47" s="294"/>
      <c r="YC47" s="294"/>
      <c r="YD47" s="294"/>
      <c r="YE47" s="294"/>
      <c r="YF47" s="294"/>
      <c r="YG47" s="294"/>
      <c r="YH47" s="294"/>
      <c r="YI47" s="294"/>
      <c r="YJ47" s="294"/>
      <c r="YK47" s="294"/>
      <c r="YL47" s="294"/>
      <c r="YM47" s="294"/>
      <c r="YN47" s="294"/>
      <c r="YO47" s="294"/>
      <c r="YP47" s="294"/>
      <c r="YQ47" s="294"/>
      <c r="YR47" s="294"/>
      <c r="YS47" s="294"/>
      <c r="YT47" s="294"/>
      <c r="YU47" s="294"/>
      <c r="YV47" s="294"/>
      <c r="YW47" s="294"/>
      <c r="YX47" s="294"/>
      <c r="YY47" s="294"/>
      <c r="YZ47" s="294"/>
      <c r="ZA47" s="294"/>
      <c r="ZB47" s="294"/>
      <c r="ZC47" s="294"/>
      <c r="ZD47" s="294"/>
      <c r="ZE47" s="294"/>
      <c r="ZF47" s="294"/>
      <c r="ZG47" s="294"/>
      <c r="ZH47" s="294"/>
      <c r="ZI47" s="294"/>
      <c r="ZJ47" s="294"/>
      <c r="ZK47" s="294"/>
      <c r="ZL47" s="294"/>
      <c r="ZM47" s="294"/>
      <c r="ZN47" s="294"/>
      <c r="ZO47" s="294"/>
      <c r="ZP47" s="294"/>
      <c r="ZQ47" s="294"/>
      <c r="ZR47" s="294"/>
      <c r="ZS47" s="294"/>
      <c r="ZT47" s="294"/>
      <c r="ZU47" s="294"/>
      <c r="ZV47" s="294"/>
      <c r="ZW47" s="294"/>
      <c r="ZX47" s="294"/>
      <c r="ZY47" s="294"/>
      <c r="ZZ47" s="294"/>
      <c r="AAA47" s="294"/>
      <c r="AAB47" s="294"/>
      <c r="AAC47" s="294"/>
      <c r="AAD47" s="294"/>
      <c r="AAE47" s="294"/>
      <c r="AAF47" s="294"/>
      <c r="AAG47" s="294"/>
      <c r="AAH47" s="294"/>
      <c r="AAI47" s="294"/>
      <c r="AAJ47" s="294"/>
      <c r="AAK47" s="294"/>
      <c r="AAL47" s="294"/>
      <c r="AAM47" s="294"/>
      <c r="AAN47" s="294"/>
      <c r="AAO47" s="294"/>
      <c r="AAP47" s="294"/>
      <c r="AAQ47" s="294"/>
      <c r="AAR47" s="294"/>
      <c r="AAS47" s="294"/>
      <c r="AAT47" s="294"/>
      <c r="AAU47" s="294"/>
      <c r="AAV47" s="294"/>
      <c r="AAW47" s="294"/>
      <c r="AAX47" s="294"/>
      <c r="AAY47" s="294"/>
      <c r="AAZ47" s="294"/>
      <c r="ABA47" s="294"/>
      <c r="ABB47" s="294"/>
      <c r="ABC47" s="294">
        <v>0</v>
      </c>
      <c r="ABD47" s="294"/>
      <c r="ABE47" s="294"/>
      <c r="ABF47" s="294"/>
      <c r="ABG47" s="294"/>
      <c r="ABH47" s="294"/>
      <c r="ABI47" s="294"/>
      <c r="ABJ47" s="294"/>
      <c r="ABK47" s="294">
        <v>0</v>
      </c>
      <c r="ABL47" s="294"/>
      <c r="ABM47" s="294"/>
      <c r="ABN47" s="294"/>
      <c r="ABO47" s="294"/>
      <c r="ABP47" s="294"/>
      <c r="ABQ47" s="294"/>
      <c r="ABR47" s="294"/>
      <c r="ABS47" s="294"/>
      <c r="ABT47" s="294"/>
      <c r="ABU47" s="294"/>
      <c r="ABV47" s="294"/>
      <c r="ABW47" s="294"/>
      <c r="ABX47" s="294"/>
      <c r="ABY47" s="294"/>
      <c r="ABZ47" s="294"/>
      <c r="ACA47" s="294"/>
      <c r="ACB47" s="294"/>
      <c r="ACC47" s="294"/>
      <c r="ACD47" s="294"/>
      <c r="ACE47" s="294"/>
      <c r="ACF47" s="294"/>
      <c r="ACG47" s="294"/>
      <c r="ACH47" s="294"/>
      <c r="ACI47" s="294"/>
      <c r="ACJ47" s="294"/>
      <c r="ACK47" s="294"/>
      <c r="ACL47" s="294"/>
      <c r="ACM47" s="294"/>
      <c r="ACN47" s="294"/>
      <c r="ACO47" s="294"/>
      <c r="ACP47" s="294"/>
      <c r="ACQ47" s="294"/>
      <c r="ACR47" s="294"/>
      <c r="ACS47" s="294"/>
      <c r="ACT47" s="294"/>
      <c r="ACU47" s="294"/>
      <c r="ACV47" s="294"/>
      <c r="ACW47" s="294"/>
      <c r="ACX47" s="294"/>
      <c r="ACY47" s="294"/>
      <c r="ACZ47" s="294"/>
      <c r="ADA47" s="294"/>
      <c r="ADB47" s="294"/>
      <c r="ADC47" s="294"/>
      <c r="ADD47" s="294"/>
      <c r="ADE47" s="294"/>
      <c r="ADF47" s="294"/>
      <c r="ADG47" s="294"/>
      <c r="ADH47" s="294"/>
      <c r="ADI47" s="294"/>
      <c r="ADJ47" s="294"/>
      <c r="ADK47" s="294"/>
      <c r="ADL47" s="294"/>
      <c r="ADM47" s="294"/>
      <c r="ADN47" s="294"/>
      <c r="ADO47" s="294"/>
      <c r="ADP47" s="294"/>
      <c r="ADQ47" s="294"/>
      <c r="ADR47" s="294"/>
      <c r="ADS47" s="294"/>
      <c r="ADT47" s="294"/>
      <c r="ADU47" s="294"/>
      <c r="ADV47" s="294"/>
      <c r="ADW47" s="294"/>
      <c r="ADX47" s="294"/>
      <c r="ADY47" s="294"/>
      <c r="ADZ47" s="294"/>
      <c r="AEA47" s="294"/>
      <c r="AEB47" s="294"/>
      <c r="AEC47" s="294"/>
      <c r="AED47" s="294"/>
      <c r="AEE47" s="294"/>
      <c r="AEF47" s="294"/>
      <c r="AEG47" s="294"/>
      <c r="AEH47" s="294"/>
      <c r="AEI47" s="294"/>
      <c r="AEJ47" s="294"/>
      <c r="AEK47" s="294"/>
      <c r="AEL47" s="294"/>
      <c r="AEM47" s="294"/>
      <c r="AEN47" s="294"/>
      <c r="AEO47" s="294"/>
      <c r="AEP47" s="294"/>
      <c r="AEQ47" s="294"/>
      <c r="AER47" s="294"/>
      <c r="AES47" s="294"/>
      <c r="AET47" s="294"/>
      <c r="AEU47" s="294"/>
      <c r="AEV47" s="294"/>
      <c r="AEW47" s="294"/>
      <c r="AEX47" s="294"/>
      <c r="AEY47" s="294"/>
      <c r="AEZ47" s="294"/>
      <c r="AFA47" s="294"/>
      <c r="AFB47" s="294"/>
      <c r="AFC47" s="294"/>
      <c r="AFD47" s="294"/>
      <c r="AFE47" s="294"/>
      <c r="AFF47" s="294"/>
      <c r="AFG47" s="294"/>
      <c r="AFH47" s="294"/>
      <c r="AFI47" s="294"/>
      <c r="AFJ47" s="294"/>
      <c r="AFK47" s="294"/>
      <c r="AFL47" s="294"/>
      <c r="AFM47" s="294"/>
      <c r="AFN47" s="294"/>
      <c r="AFO47" s="294"/>
      <c r="AFP47" s="294"/>
      <c r="AFQ47" s="294"/>
      <c r="AFR47" s="294"/>
      <c r="AFS47" s="294"/>
      <c r="AFT47" s="294"/>
      <c r="AFU47" s="294"/>
      <c r="AFV47" s="294"/>
      <c r="AFW47" s="294"/>
      <c r="AFX47" s="294"/>
      <c r="AFY47" s="294"/>
      <c r="AFZ47" s="294"/>
      <c r="AGA47" s="294"/>
      <c r="AGB47" s="294"/>
      <c r="AGC47" s="294"/>
      <c r="AGD47" s="294"/>
      <c r="AGE47" s="294"/>
      <c r="AGF47" s="294"/>
      <c r="AGG47" s="294"/>
      <c r="AGH47" s="294"/>
      <c r="AGI47" s="294"/>
      <c r="AGJ47" s="294"/>
      <c r="AGK47" s="294"/>
      <c r="AGL47" s="294"/>
      <c r="AGM47" s="294"/>
      <c r="AGN47" s="294"/>
      <c r="AGO47" s="294"/>
      <c r="AGP47" s="294"/>
      <c r="AGQ47" s="294"/>
      <c r="AGR47" s="294"/>
      <c r="AGS47" s="294"/>
      <c r="AGT47" s="294"/>
      <c r="AGU47" s="294"/>
      <c r="AGV47" s="294"/>
      <c r="AGW47" s="294"/>
      <c r="AGX47" s="294"/>
      <c r="AGY47" s="294"/>
      <c r="AGZ47" s="294"/>
      <c r="AHA47" s="294"/>
      <c r="AHB47" s="294"/>
      <c r="AHC47" s="294"/>
      <c r="AHD47" s="294"/>
      <c r="AHE47" s="294"/>
      <c r="AHF47" s="294"/>
      <c r="AHG47" s="294"/>
      <c r="AHH47" s="294"/>
      <c r="AHI47" s="294"/>
      <c r="AHJ47" s="294"/>
      <c r="AHK47" s="294"/>
      <c r="AHL47" s="294"/>
      <c r="AHM47" s="294"/>
      <c r="AHN47" s="294"/>
      <c r="AHO47" s="294"/>
      <c r="AHP47" s="294"/>
      <c r="AHQ47" s="294"/>
      <c r="AHR47" s="329"/>
      <c r="AHS47" s="294">
        <f t="shared" si="35"/>
        <v>165203929.53999999</v>
      </c>
    </row>
    <row r="48" spans="1:905" ht="24" x14ac:dyDescent="0.8">
      <c r="B48" s="270" t="s">
        <v>6038</v>
      </c>
      <c r="C48" s="271" t="s">
        <v>6039</v>
      </c>
      <c r="D48" s="294">
        <v>0</v>
      </c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>
        <v>160609</v>
      </c>
      <c r="W48" s="294">
        <v>0</v>
      </c>
      <c r="X48" s="294"/>
      <c r="Y48" s="294"/>
      <c r="Z48" s="294"/>
      <c r="AA48" s="294"/>
      <c r="AB48" s="294"/>
      <c r="AC48" s="294">
        <v>0</v>
      </c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4"/>
      <c r="CG48" s="294">
        <v>0</v>
      </c>
      <c r="CH48" s="294"/>
      <c r="CI48" s="294"/>
      <c r="CJ48" s="294"/>
      <c r="CK48" s="294"/>
      <c r="CL48" s="294"/>
      <c r="CM48" s="294"/>
      <c r="CN48" s="294"/>
      <c r="CO48" s="294"/>
      <c r="CP48" s="294"/>
      <c r="CQ48" s="294"/>
      <c r="CR48" s="294"/>
      <c r="CS48" s="294"/>
      <c r="CT48" s="294"/>
      <c r="CU48" s="294"/>
      <c r="CV48" s="294"/>
      <c r="CW48" s="294"/>
      <c r="CX48" s="294"/>
      <c r="CY48" s="294"/>
      <c r="CZ48" s="294"/>
      <c r="DA48" s="294"/>
      <c r="DB48" s="294"/>
      <c r="DC48" s="294"/>
      <c r="DD48" s="294"/>
      <c r="DE48" s="294"/>
      <c r="DF48" s="294"/>
      <c r="DG48" s="294"/>
      <c r="DH48" s="294"/>
      <c r="DI48" s="294"/>
      <c r="DJ48" s="294"/>
      <c r="DK48" s="294"/>
      <c r="DL48" s="294"/>
      <c r="DM48" s="294"/>
      <c r="DN48" s="294"/>
      <c r="DO48" s="294"/>
      <c r="DP48" s="294"/>
      <c r="DQ48" s="294"/>
      <c r="DR48" s="294"/>
      <c r="DS48" s="294"/>
      <c r="DT48" s="294">
        <v>184535055.89999998</v>
      </c>
      <c r="DU48" s="294"/>
      <c r="DV48" s="294"/>
      <c r="DW48" s="294"/>
      <c r="DX48" s="294"/>
      <c r="DY48" s="294"/>
      <c r="DZ48" s="294"/>
      <c r="EA48" s="294"/>
      <c r="EB48" s="294"/>
      <c r="EC48" s="294"/>
      <c r="ED48" s="294"/>
      <c r="EE48" s="294"/>
      <c r="EF48" s="294"/>
      <c r="EG48" s="294"/>
      <c r="EH48" s="294"/>
      <c r="EI48" s="294"/>
      <c r="EJ48" s="294"/>
      <c r="EK48" s="294"/>
      <c r="EL48" s="294"/>
      <c r="EM48" s="294"/>
      <c r="EN48" s="294"/>
      <c r="EO48" s="294"/>
      <c r="EP48" s="294"/>
      <c r="EQ48" s="294"/>
      <c r="ER48" s="294"/>
      <c r="ES48" s="294"/>
      <c r="ET48" s="294"/>
      <c r="EU48" s="294"/>
      <c r="EV48" s="294"/>
      <c r="EW48" s="294"/>
      <c r="EX48" s="294"/>
      <c r="EY48" s="294"/>
      <c r="EZ48" s="294"/>
      <c r="FA48" s="294"/>
      <c r="FB48" s="294"/>
      <c r="FC48" s="294"/>
      <c r="FD48" s="294"/>
      <c r="FE48" s="294"/>
      <c r="FF48" s="294"/>
      <c r="FG48" s="294"/>
      <c r="FH48" s="294"/>
      <c r="FI48" s="294"/>
      <c r="FJ48" s="294"/>
      <c r="FK48" s="294"/>
      <c r="FL48" s="294"/>
      <c r="FM48" s="294"/>
      <c r="FN48" s="294"/>
      <c r="FO48" s="294"/>
      <c r="FP48" s="294"/>
      <c r="FQ48" s="294"/>
      <c r="FR48" s="294"/>
      <c r="FS48" s="294"/>
      <c r="FT48" s="294"/>
      <c r="FU48" s="294"/>
      <c r="FV48" s="294"/>
      <c r="FW48" s="294"/>
      <c r="FX48" s="294"/>
      <c r="FY48" s="294"/>
      <c r="FZ48" s="294"/>
      <c r="GA48" s="294">
        <v>0</v>
      </c>
      <c r="GB48" s="294"/>
      <c r="GC48" s="294"/>
      <c r="GD48" s="294">
        <v>0</v>
      </c>
      <c r="GE48" s="294"/>
      <c r="GF48" s="294"/>
      <c r="GG48" s="294"/>
      <c r="GH48" s="294"/>
      <c r="GI48" s="294"/>
      <c r="GJ48" s="294"/>
      <c r="GK48" s="294"/>
      <c r="GL48" s="294"/>
      <c r="GM48" s="294"/>
      <c r="GN48" s="294"/>
      <c r="GO48" s="294"/>
      <c r="GP48" s="294"/>
      <c r="GQ48" s="294"/>
      <c r="GR48" s="294"/>
      <c r="GS48" s="294"/>
      <c r="GT48" s="294"/>
      <c r="GU48" s="294"/>
      <c r="GV48" s="294"/>
      <c r="GW48" s="294"/>
      <c r="GX48" s="294"/>
      <c r="GY48" s="294"/>
      <c r="GZ48" s="294"/>
      <c r="HA48" s="294"/>
      <c r="HB48" s="294"/>
      <c r="HC48" s="294">
        <v>22818</v>
      </c>
      <c r="HD48" s="294"/>
      <c r="HE48" s="294"/>
      <c r="HF48" s="294"/>
      <c r="HG48" s="294"/>
      <c r="HH48" s="294"/>
      <c r="HI48" s="294"/>
      <c r="HJ48" s="294"/>
      <c r="HK48" s="294"/>
      <c r="HL48" s="294"/>
      <c r="HM48" s="294"/>
      <c r="HN48" s="294"/>
      <c r="HO48" s="294"/>
      <c r="HP48" s="294"/>
      <c r="HQ48" s="294"/>
      <c r="HR48" s="294"/>
      <c r="HS48" s="294"/>
      <c r="HT48" s="294"/>
      <c r="HU48" s="294"/>
      <c r="HV48" s="294"/>
      <c r="HW48" s="294"/>
      <c r="HX48" s="294"/>
      <c r="HY48" s="294"/>
      <c r="HZ48" s="294"/>
      <c r="IA48" s="294"/>
      <c r="IB48" s="294"/>
      <c r="IC48" s="294"/>
      <c r="ID48" s="294"/>
      <c r="IE48" s="294"/>
      <c r="IF48" s="294"/>
      <c r="IG48" s="294"/>
      <c r="IH48" s="294"/>
      <c r="II48" s="294"/>
      <c r="IJ48" s="294"/>
      <c r="IK48" s="294"/>
      <c r="IL48" s="294"/>
      <c r="IM48" s="294"/>
      <c r="IN48" s="294"/>
      <c r="IO48" s="294"/>
      <c r="IP48" s="294"/>
      <c r="IQ48" s="294"/>
      <c r="IR48" s="294"/>
      <c r="IS48" s="294"/>
      <c r="IT48" s="294"/>
      <c r="IU48" s="294"/>
      <c r="IV48" s="294"/>
      <c r="IW48" s="294"/>
      <c r="IX48" s="294"/>
      <c r="IY48" s="294"/>
      <c r="IZ48" s="294"/>
      <c r="JA48" s="294"/>
      <c r="JB48" s="294"/>
      <c r="JC48" s="294"/>
      <c r="JD48" s="294"/>
      <c r="JE48" s="294"/>
      <c r="JF48" s="294"/>
      <c r="JG48" s="294"/>
      <c r="JH48" s="294"/>
      <c r="JI48" s="294"/>
      <c r="JJ48" s="294"/>
      <c r="JK48" s="294">
        <v>732.51</v>
      </c>
      <c r="JL48" s="294"/>
      <c r="JM48" s="294"/>
      <c r="JN48" s="294"/>
      <c r="JO48" s="294"/>
      <c r="JP48" s="294"/>
      <c r="JQ48" s="294"/>
      <c r="JR48" s="294"/>
      <c r="JS48" s="294"/>
      <c r="JT48" s="294"/>
      <c r="JU48" s="294"/>
      <c r="JV48" s="294"/>
      <c r="JW48" s="294"/>
      <c r="JX48" s="294"/>
      <c r="JY48" s="294"/>
      <c r="JZ48" s="294"/>
      <c r="KA48" s="294"/>
      <c r="KB48" s="294"/>
      <c r="KC48" s="294"/>
      <c r="KD48" s="294"/>
      <c r="KE48" s="294"/>
      <c r="KF48" s="294"/>
      <c r="KG48" s="294"/>
      <c r="KH48" s="294"/>
      <c r="KI48" s="294"/>
      <c r="KJ48" s="294"/>
      <c r="KK48" s="294"/>
      <c r="KL48" s="294"/>
      <c r="KM48" s="294"/>
      <c r="KN48" s="294"/>
      <c r="KO48" s="294"/>
      <c r="KP48" s="294"/>
      <c r="KQ48" s="294"/>
      <c r="KR48" s="294"/>
      <c r="KS48" s="294"/>
      <c r="KT48" s="294"/>
      <c r="KU48" s="294"/>
      <c r="KV48" s="294"/>
      <c r="KW48" s="294"/>
      <c r="KX48" s="294"/>
      <c r="KY48" s="294">
        <v>0</v>
      </c>
      <c r="KZ48" s="294"/>
      <c r="LA48" s="294"/>
      <c r="LB48" s="294"/>
      <c r="LC48" s="294"/>
      <c r="LD48" s="294"/>
      <c r="LE48" s="294"/>
      <c r="LF48" s="294"/>
      <c r="LG48" s="294">
        <v>0</v>
      </c>
      <c r="LH48" s="294"/>
      <c r="LI48" s="294">
        <v>0</v>
      </c>
      <c r="LJ48" s="294"/>
      <c r="LK48" s="294"/>
      <c r="LL48" s="294"/>
      <c r="LM48" s="294"/>
      <c r="LN48" s="294"/>
      <c r="LO48" s="294"/>
      <c r="LP48" s="294"/>
      <c r="LQ48" s="294"/>
      <c r="LR48" s="294">
        <v>0</v>
      </c>
      <c r="LS48" s="294"/>
      <c r="LT48" s="294"/>
      <c r="LU48" s="294"/>
      <c r="LV48" s="294"/>
      <c r="LW48" s="294"/>
      <c r="LX48" s="294"/>
      <c r="LY48" s="294"/>
      <c r="LZ48" s="294"/>
      <c r="MA48" s="294"/>
      <c r="MB48" s="294"/>
      <c r="MC48" s="294"/>
      <c r="MD48" s="294"/>
      <c r="ME48" s="294"/>
      <c r="MF48" s="294"/>
      <c r="MG48" s="294">
        <v>0</v>
      </c>
      <c r="MH48" s="294"/>
      <c r="MI48" s="294"/>
      <c r="MJ48" s="294"/>
      <c r="MK48" s="294"/>
      <c r="ML48" s="294"/>
      <c r="MM48" s="294"/>
      <c r="MN48" s="294"/>
      <c r="MO48" s="294"/>
      <c r="MP48" s="294"/>
      <c r="MQ48" s="294"/>
      <c r="MR48" s="294"/>
      <c r="MS48" s="294"/>
      <c r="MT48" s="294"/>
      <c r="MU48" s="294"/>
      <c r="MV48" s="294"/>
      <c r="MW48" s="294"/>
      <c r="MX48" s="294"/>
      <c r="MY48" s="294"/>
      <c r="MZ48" s="294"/>
      <c r="NA48" s="294"/>
      <c r="NB48" s="294"/>
      <c r="NC48" s="294"/>
      <c r="ND48" s="294"/>
      <c r="NE48" s="294"/>
      <c r="NF48" s="294"/>
      <c r="NG48" s="294">
        <v>0</v>
      </c>
      <c r="NH48" s="294"/>
      <c r="NI48" s="294"/>
      <c r="NJ48" s="294"/>
      <c r="NK48" s="294"/>
      <c r="NL48" s="294"/>
      <c r="NM48" s="294"/>
      <c r="NN48" s="294"/>
      <c r="NO48" s="294"/>
      <c r="NP48" s="294"/>
      <c r="NQ48" s="294"/>
      <c r="NR48" s="294"/>
      <c r="NS48" s="294"/>
      <c r="NT48" s="294"/>
      <c r="NU48" s="294"/>
      <c r="NV48" s="294"/>
      <c r="NW48" s="294">
        <v>0</v>
      </c>
      <c r="NX48" s="294">
        <v>193039.24</v>
      </c>
      <c r="NY48" s="294"/>
      <c r="NZ48" s="294"/>
      <c r="OA48" s="294"/>
      <c r="OB48" s="294"/>
      <c r="OC48" s="294"/>
      <c r="OD48" s="294"/>
      <c r="OE48" s="294"/>
      <c r="OF48" s="294"/>
      <c r="OG48" s="294">
        <v>0</v>
      </c>
      <c r="OH48" s="294"/>
      <c r="OI48" s="294"/>
      <c r="OJ48" s="294"/>
      <c r="OK48" s="294"/>
      <c r="OL48" s="294"/>
      <c r="OM48" s="294"/>
      <c r="ON48" s="294"/>
      <c r="OO48" s="294"/>
      <c r="OP48" s="294"/>
      <c r="OQ48" s="294"/>
      <c r="OR48" s="294"/>
      <c r="OS48" s="294"/>
      <c r="OT48" s="294"/>
      <c r="OU48" s="294"/>
      <c r="OV48" s="294"/>
      <c r="OW48" s="294"/>
      <c r="OX48" s="294"/>
      <c r="OY48" s="294"/>
      <c r="OZ48" s="294"/>
      <c r="PA48" s="294"/>
      <c r="PB48" s="294"/>
      <c r="PC48" s="294"/>
      <c r="PD48" s="294"/>
      <c r="PE48" s="294"/>
      <c r="PF48" s="294"/>
      <c r="PG48" s="294"/>
      <c r="PH48" s="294"/>
      <c r="PI48" s="294"/>
      <c r="PJ48" s="294"/>
      <c r="PK48" s="294"/>
      <c r="PL48" s="294"/>
      <c r="PM48" s="294"/>
      <c r="PN48" s="294"/>
      <c r="PO48" s="294"/>
      <c r="PP48" s="294"/>
      <c r="PQ48" s="294"/>
      <c r="PR48" s="294"/>
      <c r="PS48" s="294"/>
      <c r="PT48" s="294">
        <v>0</v>
      </c>
      <c r="PU48" s="294"/>
      <c r="PV48" s="294">
        <v>399099.22000000003</v>
      </c>
      <c r="PW48" s="294"/>
      <c r="PX48" s="294"/>
      <c r="PY48" s="294"/>
      <c r="PZ48" s="294"/>
      <c r="QA48" s="294"/>
      <c r="QB48" s="294"/>
      <c r="QC48" s="294"/>
      <c r="QD48" s="294"/>
      <c r="QE48" s="294"/>
      <c r="QF48" s="294"/>
      <c r="QG48" s="294"/>
      <c r="QH48" s="294"/>
      <c r="QI48" s="294"/>
      <c r="QJ48" s="294"/>
      <c r="QK48" s="294"/>
      <c r="QL48" s="294"/>
      <c r="QM48" s="294"/>
      <c r="QN48" s="294"/>
      <c r="QO48" s="294"/>
      <c r="QP48" s="294">
        <v>179076</v>
      </c>
      <c r="QQ48" s="294"/>
      <c r="QR48" s="294"/>
      <c r="QS48" s="294"/>
      <c r="QT48" s="294"/>
      <c r="QU48" s="294"/>
      <c r="QV48" s="294"/>
      <c r="QW48" s="294"/>
      <c r="QX48" s="294">
        <v>1616074.44</v>
      </c>
      <c r="QY48" s="294"/>
      <c r="QZ48" s="294"/>
      <c r="RA48" s="294"/>
      <c r="RB48" s="294"/>
      <c r="RC48" s="294"/>
      <c r="RD48" s="294"/>
      <c r="RE48" s="294"/>
      <c r="RF48" s="294"/>
      <c r="RG48" s="294"/>
      <c r="RH48" s="294"/>
      <c r="RI48" s="294"/>
      <c r="RJ48" s="294"/>
      <c r="RK48" s="294"/>
      <c r="RL48" s="294"/>
      <c r="RM48" s="294"/>
      <c r="RN48" s="294"/>
      <c r="RO48" s="294"/>
      <c r="RP48" s="294"/>
      <c r="RQ48" s="294"/>
      <c r="RR48" s="294"/>
      <c r="RS48" s="294"/>
      <c r="RT48" s="294"/>
      <c r="RU48" s="294"/>
      <c r="RV48" s="294"/>
      <c r="RW48" s="294"/>
      <c r="RX48" s="294"/>
      <c r="RY48" s="294"/>
      <c r="RZ48" s="294"/>
      <c r="SA48" s="294"/>
      <c r="SB48" s="294"/>
      <c r="SC48" s="294"/>
      <c r="SD48" s="294"/>
      <c r="SE48" s="294"/>
      <c r="SF48" s="294"/>
      <c r="SG48" s="294"/>
      <c r="SH48" s="294"/>
      <c r="SI48" s="294"/>
      <c r="SJ48" s="294"/>
      <c r="SK48" s="294"/>
      <c r="SL48" s="294"/>
      <c r="SM48" s="294"/>
      <c r="SN48" s="294"/>
      <c r="SO48" s="294"/>
      <c r="SP48" s="294"/>
      <c r="SQ48" s="294"/>
      <c r="SR48" s="294"/>
      <c r="SS48" s="294"/>
      <c r="ST48" s="294"/>
      <c r="SU48" s="294"/>
      <c r="SV48" s="294"/>
      <c r="SW48" s="294"/>
      <c r="SX48" s="294"/>
      <c r="SY48" s="294"/>
      <c r="SZ48" s="294"/>
      <c r="TA48" s="294"/>
      <c r="TB48" s="294"/>
      <c r="TC48" s="294"/>
      <c r="TD48" s="294"/>
      <c r="TE48" s="294"/>
      <c r="TF48" s="294"/>
      <c r="TG48" s="294"/>
      <c r="TH48" s="294"/>
      <c r="TI48" s="294">
        <v>9353</v>
      </c>
      <c r="TJ48" s="294"/>
      <c r="TK48" s="294"/>
      <c r="TL48" s="294"/>
      <c r="TM48" s="294"/>
      <c r="TN48" s="294"/>
      <c r="TO48" s="294"/>
      <c r="TP48" s="294"/>
      <c r="TQ48" s="294"/>
      <c r="TR48" s="294"/>
      <c r="TS48" s="294"/>
      <c r="TT48" s="294">
        <v>0</v>
      </c>
      <c r="TU48" s="294"/>
      <c r="TV48" s="294"/>
      <c r="TW48" s="294"/>
      <c r="TX48" s="294"/>
      <c r="TY48" s="294"/>
      <c r="TZ48" s="294"/>
      <c r="UA48" s="294">
        <v>91308</v>
      </c>
      <c r="UB48" s="294"/>
      <c r="UC48" s="294"/>
      <c r="UD48" s="294"/>
      <c r="UE48" s="294"/>
      <c r="UF48" s="294"/>
      <c r="UG48" s="294"/>
      <c r="UH48" s="294"/>
      <c r="UI48" s="294"/>
      <c r="UJ48" s="294"/>
      <c r="UK48" s="294"/>
      <c r="UL48" s="294"/>
      <c r="UM48" s="294"/>
      <c r="UN48" s="294"/>
      <c r="UO48" s="294"/>
      <c r="UP48" s="294">
        <v>0</v>
      </c>
      <c r="UQ48" s="294"/>
      <c r="UR48" s="294"/>
      <c r="US48" s="294"/>
      <c r="UT48" s="294"/>
      <c r="UU48" s="294"/>
      <c r="UV48" s="294"/>
      <c r="UW48" s="294"/>
      <c r="UX48" s="294"/>
      <c r="UY48" s="294"/>
      <c r="UZ48" s="294"/>
      <c r="VA48" s="294"/>
      <c r="VB48" s="294"/>
      <c r="VC48" s="294"/>
      <c r="VD48" s="294"/>
      <c r="VE48" s="294"/>
      <c r="VF48" s="294"/>
      <c r="VG48" s="294"/>
      <c r="VH48" s="294"/>
      <c r="VI48" s="294"/>
      <c r="VJ48" s="294"/>
      <c r="VK48" s="294"/>
      <c r="VL48" s="294"/>
      <c r="VM48" s="294"/>
      <c r="VN48" s="294"/>
      <c r="VO48" s="294"/>
      <c r="VP48" s="294"/>
      <c r="VQ48" s="294"/>
      <c r="VR48" s="294"/>
      <c r="VS48" s="294"/>
      <c r="VT48" s="294"/>
      <c r="VU48" s="294"/>
      <c r="VV48" s="294"/>
      <c r="VW48" s="294"/>
      <c r="VX48" s="294"/>
      <c r="VY48" s="294"/>
      <c r="VZ48" s="294"/>
      <c r="WA48" s="294"/>
      <c r="WB48" s="294"/>
      <c r="WC48" s="294"/>
      <c r="WD48" s="294"/>
      <c r="WE48" s="294"/>
      <c r="WF48" s="294"/>
      <c r="WG48" s="294"/>
      <c r="WH48" s="294"/>
      <c r="WI48" s="294"/>
      <c r="WJ48" s="294"/>
      <c r="WK48" s="294"/>
      <c r="WL48" s="294"/>
      <c r="WM48" s="294"/>
      <c r="WN48" s="294"/>
      <c r="WO48" s="294"/>
      <c r="WP48" s="294"/>
      <c r="WQ48" s="294"/>
      <c r="WR48" s="294"/>
      <c r="WS48" s="294"/>
      <c r="WT48" s="294"/>
      <c r="WU48" s="294">
        <v>0</v>
      </c>
      <c r="WV48" s="294"/>
      <c r="WW48" s="294"/>
      <c r="WX48" s="294"/>
      <c r="WY48" s="294"/>
      <c r="WZ48" s="294"/>
      <c r="XA48" s="294"/>
      <c r="XB48" s="294"/>
      <c r="XC48" s="294"/>
      <c r="XD48" s="294"/>
      <c r="XE48" s="294"/>
      <c r="XF48" s="294"/>
      <c r="XG48" s="294"/>
      <c r="XH48" s="294">
        <v>0</v>
      </c>
      <c r="XI48" s="294"/>
      <c r="XJ48" s="294"/>
      <c r="XK48" s="294"/>
      <c r="XL48" s="294"/>
      <c r="XM48" s="294"/>
      <c r="XN48" s="294"/>
      <c r="XO48" s="294"/>
      <c r="XP48" s="294"/>
      <c r="XQ48" s="294"/>
      <c r="XR48" s="294"/>
      <c r="XS48" s="294"/>
      <c r="XT48" s="294"/>
      <c r="XU48" s="294"/>
      <c r="XV48" s="294"/>
      <c r="XW48" s="294"/>
      <c r="XX48" s="294"/>
      <c r="XY48" s="294"/>
      <c r="XZ48" s="294"/>
      <c r="YA48" s="294"/>
      <c r="YB48" s="294"/>
      <c r="YC48" s="294"/>
      <c r="YD48" s="294"/>
      <c r="YE48" s="294"/>
      <c r="YF48" s="294"/>
      <c r="YG48" s="294"/>
      <c r="YH48" s="294"/>
      <c r="YI48" s="294"/>
      <c r="YJ48" s="294"/>
      <c r="YK48" s="294"/>
      <c r="YL48" s="294"/>
      <c r="YM48" s="294"/>
      <c r="YN48" s="294"/>
      <c r="YO48" s="294"/>
      <c r="YP48" s="294"/>
      <c r="YQ48" s="294"/>
      <c r="YR48" s="294"/>
      <c r="YS48" s="294"/>
      <c r="YT48" s="294"/>
      <c r="YU48" s="294"/>
      <c r="YV48" s="294">
        <v>16739</v>
      </c>
      <c r="YW48" s="294"/>
      <c r="YX48" s="294"/>
      <c r="YY48" s="294"/>
      <c r="YZ48" s="294"/>
      <c r="ZA48" s="294"/>
      <c r="ZB48" s="294"/>
      <c r="ZC48" s="294">
        <v>0</v>
      </c>
      <c r="ZD48" s="294"/>
      <c r="ZE48" s="294"/>
      <c r="ZF48" s="294"/>
      <c r="ZG48" s="294"/>
      <c r="ZH48" s="294"/>
      <c r="ZI48" s="294"/>
      <c r="ZJ48" s="294"/>
      <c r="ZK48" s="294"/>
      <c r="ZL48" s="294"/>
      <c r="ZM48" s="294"/>
      <c r="ZN48" s="294"/>
      <c r="ZO48" s="294"/>
      <c r="ZP48" s="294"/>
      <c r="ZQ48" s="294"/>
      <c r="ZR48" s="294"/>
      <c r="ZS48" s="294"/>
      <c r="ZT48" s="294"/>
      <c r="ZU48" s="294"/>
      <c r="ZV48" s="294"/>
      <c r="ZW48" s="294"/>
      <c r="ZX48" s="294"/>
      <c r="ZY48" s="294"/>
      <c r="ZZ48" s="294"/>
      <c r="AAA48" s="294"/>
      <c r="AAB48" s="294"/>
      <c r="AAC48" s="294"/>
      <c r="AAD48" s="294"/>
      <c r="AAE48" s="294"/>
      <c r="AAF48" s="294"/>
      <c r="AAG48" s="294"/>
      <c r="AAH48" s="294"/>
      <c r="AAI48" s="294"/>
      <c r="AAJ48" s="294"/>
      <c r="AAK48" s="294"/>
      <c r="AAL48" s="294"/>
      <c r="AAM48" s="294"/>
      <c r="AAN48" s="294"/>
      <c r="AAO48" s="294">
        <v>0</v>
      </c>
      <c r="AAP48" s="294"/>
      <c r="AAQ48" s="294"/>
      <c r="AAR48" s="294"/>
      <c r="AAS48" s="294"/>
      <c r="AAT48" s="294"/>
      <c r="AAU48" s="294"/>
      <c r="AAV48" s="294"/>
      <c r="AAW48" s="294"/>
      <c r="AAX48" s="294"/>
      <c r="AAY48" s="294"/>
      <c r="AAZ48" s="294"/>
      <c r="ABA48" s="294"/>
      <c r="ABB48" s="294"/>
      <c r="ABC48" s="294">
        <v>0</v>
      </c>
      <c r="ABD48" s="294"/>
      <c r="ABE48" s="294"/>
      <c r="ABF48" s="294"/>
      <c r="ABG48" s="294"/>
      <c r="ABH48" s="294"/>
      <c r="ABI48" s="294"/>
      <c r="ABJ48" s="294"/>
      <c r="ABK48" s="294">
        <v>0</v>
      </c>
      <c r="ABL48" s="294"/>
      <c r="ABM48" s="294"/>
      <c r="ABN48" s="294"/>
      <c r="ABO48" s="294"/>
      <c r="ABP48" s="294"/>
      <c r="ABQ48" s="294"/>
      <c r="ABR48" s="294"/>
      <c r="ABS48" s="294"/>
      <c r="ABT48" s="294"/>
      <c r="ABU48" s="294"/>
      <c r="ABV48" s="294"/>
      <c r="ABW48" s="294"/>
      <c r="ABX48" s="294"/>
      <c r="ABY48" s="294"/>
      <c r="ABZ48" s="294"/>
      <c r="ACA48" s="294"/>
      <c r="ACB48" s="294"/>
      <c r="ACC48" s="294"/>
      <c r="ACD48" s="294">
        <v>516.84000000000015</v>
      </c>
      <c r="ACE48" s="294"/>
      <c r="ACF48" s="294"/>
      <c r="ACG48" s="294"/>
      <c r="ACH48" s="294"/>
      <c r="ACI48" s="294"/>
      <c r="ACJ48" s="294"/>
      <c r="ACK48" s="294"/>
      <c r="ACL48" s="294"/>
      <c r="ACM48" s="294"/>
      <c r="ACN48" s="294"/>
      <c r="ACO48" s="294"/>
      <c r="ACP48" s="294"/>
      <c r="ACQ48" s="294"/>
      <c r="ACR48" s="294"/>
      <c r="ACS48" s="294"/>
      <c r="ACT48" s="294"/>
      <c r="ACU48" s="294"/>
      <c r="ACV48" s="294"/>
      <c r="ACW48" s="294"/>
      <c r="ACX48" s="294"/>
      <c r="ACY48" s="294"/>
      <c r="ACZ48" s="294"/>
      <c r="ADA48" s="294"/>
      <c r="ADB48" s="294"/>
      <c r="ADC48" s="294"/>
      <c r="ADD48" s="294"/>
      <c r="ADE48" s="294"/>
      <c r="ADF48" s="294"/>
      <c r="ADG48" s="294">
        <v>5506.77</v>
      </c>
      <c r="ADH48" s="294"/>
      <c r="ADI48" s="294"/>
      <c r="ADJ48" s="294"/>
      <c r="ADK48" s="294"/>
      <c r="ADL48" s="294"/>
      <c r="ADM48" s="294"/>
      <c r="ADN48" s="294"/>
      <c r="ADO48" s="294"/>
      <c r="ADP48" s="294"/>
      <c r="ADQ48" s="294">
        <v>27311991.940000001</v>
      </c>
      <c r="ADR48" s="294"/>
      <c r="ADS48" s="294"/>
      <c r="ADT48" s="294"/>
      <c r="ADU48" s="294"/>
      <c r="ADV48" s="294"/>
      <c r="ADW48" s="294"/>
      <c r="ADX48" s="294"/>
      <c r="ADY48" s="294">
        <v>0</v>
      </c>
      <c r="ADZ48" s="294"/>
      <c r="AEA48" s="294"/>
      <c r="AEB48" s="294"/>
      <c r="AEC48" s="294"/>
      <c r="AED48" s="294"/>
      <c r="AEE48" s="294"/>
      <c r="AEF48" s="294"/>
      <c r="AEG48" s="294"/>
      <c r="AEH48" s="294"/>
      <c r="AEI48" s="294"/>
      <c r="AEJ48" s="294"/>
      <c r="AEK48" s="294"/>
      <c r="AEL48" s="294"/>
      <c r="AEM48" s="294"/>
      <c r="AEN48" s="294"/>
      <c r="AEO48" s="294"/>
      <c r="AEP48" s="294"/>
      <c r="AEQ48" s="294"/>
      <c r="AER48" s="294"/>
      <c r="AES48" s="294"/>
      <c r="AET48" s="294"/>
      <c r="AEU48" s="294"/>
      <c r="AEV48" s="294"/>
      <c r="AEW48" s="294"/>
      <c r="AEX48" s="294"/>
      <c r="AEY48" s="294"/>
      <c r="AEZ48" s="294"/>
      <c r="AFA48" s="294"/>
      <c r="AFB48" s="294"/>
      <c r="AFC48" s="294"/>
      <c r="AFD48" s="294"/>
      <c r="AFE48" s="294"/>
      <c r="AFF48" s="294"/>
      <c r="AFG48" s="294"/>
      <c r="AFH48" s="294"/>
      <c r="AFI48" s="294"/>
      <c r="AFJ48" s="294"/>
      <c r="AFK48" s="294"/>
      <c r="AFL48" s="294"/>
      <c r="AFM48" s="294"/>
      <c r="AFN48" s="294"/>
      <c r="AFO48" s="294"/>
      <c r="AFP48" s="294"/>
      <c r="AFQ48" s="294"/>
      <c r="AFR48" s="294"/>
      <c r="AFS48" s="294"/>
      <c r="AFT48" s="294"/>
      <c r="AFU48" s="294"/>
      <c r="AFV48" s="294"/>
      <c r="AFW48" s="294"/>
      <c r="AFX48" s="294"/>
      <c r="AFY48" s="294"/>
      <c r="AFZ48" s="294"/>
      <c r="AGA48" s="294"/>
      <c r="AGB48" s="294">
        <v>0</v>
      </c>
      <c r="AGC48" s="294"/>
      <c r="AGD48" s="294"/>
      <c r="AGE48" s="294"/>
      <c r="AGF48" s="294"/>
      <c r="AGG48" s="294"/>
      <c r="AGH48" s="294"/>
      <c r="AGI48" s="294"/>
      <c r="AGJ48" s="294"/>
      <c r="AGK48" s="294"/>
      <c r="AGL48" s="294"/>
      <c r="AGM48" s="294"/>
      <c r="AGN48" s="294"/>
      <c r="AGO48" s="294"/>
      <c r="AGP48" s="294"/>
      <c r="AGQ48" s="294"/>
      <c r="AGR48" s="294"/>
      <c r="AGS48" s="294"/>
      <c r="AGT48" s="294"/>
      <c r="AGU48" s="294"/>
      <c r="AGV48" s="294"/>
      <c r="AGW48" s="294"/>
      <c r="AGX48" s="294"/>
      <c r="AGY48" s="294"/>
      <c r="AGZ48" s="294"/>
      <c r="AHA48" s="294"/>
      <c r="AHB48" s="294"/>
      <c r="AHC48" s="294"/>
      <c r="AHD48" s="294"/>
      <c r="AHE48" s="294"/>
      <c r="AHF48" s="294">
        <v>57109562.780000001</v>
      </c>
      <c r="AHG48" s="294"/>
      <c r="AHH48" s="294"/>
      <c r="AHI48" s="294"/>
      <c r="AHJ48" s="294"/>
      <c r="AHK48" s="294"/>
      <c r="AHL48" s="294"/>
      <c r="AHM48" s="294"/>
      <c r="AHN48" s="294"/>
      <c r="AHO48" s="294"/>
      <c r="AHP48" s="294"/>
      <c r="AHQ48" s="294"/>
      <c r="AHR48" s="329"/>
      <c r="AHS48" s="294">
        <f t="shared" si="35"/>
        <v>271651482.63999999</v>
      </c>
    </row>
    <row r="49" spans="1:907" ht="24" x14ac:dyDescent="0.8">
      <c r="B49" s="270" t="s">
        <v>6040</v>
      </c>
      <c r="C49" s="6" t="s">
        <v>6041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>
        <v>23261.25</v>
      </c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>
        <v>0</v>
      </c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  <c r="IU49" s="11"/>
      <c r="IV49" s="11"/>
      <c r="IW49" s="11"/>
      <c r="IX49" s="11"/>
      <c r="IY49" s="11"/>
      <c r="IZ49" s="11"/>
      <c r="JA49" s="11"/>
      <c r="JB49" s="11"/>
      <c r="JC49" s="11"/>
      <c r="JD49" s="11"/>
      <c r="JE49" s="11"/>
      <c r="JF49" s="11"/>
      <c r="JG49" s="11"/>
      <c r="JH49" s="11"/>
      <c r="JI49" s="11"/>
      <c r="JJ49" s="11"/>
      <c r="JK49" s="11">
        <v>953092.85</v>
      </c>
      <c r="JL49" s="11"/>
      <c r="JM49" s="11"/>
      <c r="JN49" s="11"/>
      <c r="JO49" s="11"/>
      <c r="JP49" s="11"/>
      <c r="JQ49" s="11"/>
      <c r="JR49" s="11"/>
      <c r="JS49" s="11"/>
      <c r="JT49" s="11"/>
      <c r="JU49" s="11"/>
      <c r="JV49" s="11"/>
      <c r="JW49" s="11"/>
      <c r="JX49" s="11"/>
      <c r="JY49" s="11"/>
      <c r="JZ49" s="11"/>
      <c r="KA49" s="11"/>
      <c r="KB49" s="11"/>
      <c r="KC49" s="11"/>
      <c r="KD49" s="11"/>
      <c r="KE49" s="11"/>
      <c r="KF49" s="11"/>
      <c r="KG49" s="11"/>
      <c r="KH49" s="11"/>
      <c r="KI49" s="11"/>
      <c r="KJ49" s="11"/>
      <c r="KK49" s="11"/>
      <c r="KL49" s="11"/>
      <c r="KM49" s="11"/>
      <c r="KN49" s="11"/>
      <c r="KO49" s="11"/>
      <c r="KP49" s="11"/>
      <c r="KQ49" s="11"/>
      <c r="KR49" s="11"/>
      <c r="KS49" s="11"/>
      <c r="KT49" s="11"/>
      <c r="KU49" s="11"/>
      <c r="KV49" s="11"/>
      <c r="KW49" s="11"/>
      <c r="KX49" s="11"/>
      <c r="KY49" s="11"/>
      <c r="KZ49" s="11"/>
      <c r="LA49" s="11"/>
      <c r="LB49" s="11"/>
      <c r="LC49" s="11"/>
      <c r="LD49" s="11"/>
      <c r="LE49" s="11"/>
      <c r="LF49" s="11"/>
      <c r="LG49" s="11"/>
      <c r="LH49" s="11"/>
      <c r="LI49" s="11"/>
      <c r="LJ49" s="11"/>
      <c r="LK49" s="11"/>
      <c r="LL49" s="11"/>
      <c r="LM49" s="11"/>
      <c r="LN49" s="11"/>
      <c r="LO49" s="11"/>
      <c r="LP49" s="11"/>
      <c r="LQ49" s="11"/>
      <c r="LR49" s="11">
        <v>0</v>
      </c>
      <c r="LS49" s="11"/>
      <c r="LT49" s="11"/>
      <c r="LU49" s="11"/>
      <c r="LV49" s="11"/>
      <c r="LW49" s="11"/>
      <c r="LX49" s="11"/>
      <c r="LY49" s="11"/>
      <c r="LZ49" s="11"/>
      <c r="MA49" s="11"/>
      <c r="MB49" s="11"/>
      <c r="MC49" s="11"/>
      <c r="MD49" s="11"/>
      <c r="ME49" s="11"/>
      <c r="MF49" s="11"/>
      <c r="MG49" s="11"/>
      <c r="MH49" s="11"/>
      <c r="MI49" s="11"/>
      <c r="MJ49" s="11"/>
      <c r="MK49" s="11"/>
      <c r="ML49" s="11"/>
      <c r="MM49" s="11"/>
      <c r="MN49" s="11"/>
      <c r="MO49" s="11"/>
      <c r="MP49" s="11"/>
      <c r="MQ49" s="11"/>
      <c r="MR49" s="11"/>
      <c r="MS49" s="11"/>
      <c r="MT49" s="11"/>
      <c r="MU49" s="11"/>
      <c r="MV49" s="11"/>
      <c r="MW49" s="11"/>
      <c r="MX49" s="11"/>
      <c r="MY49" s="11"/>
      <c r="MZ49" s="11"/>
      <c r="NA49" s="11"/>
      <c r="NB49" s="11"/>
      <c r="NC49" s="11"/>
      <c r="ND49" s="11"/>
      <c r="NE49" s="11"/>
      <c r="NF49" s="11"/>
      <c r="NG49" s="11"/>
      <c r="NH49" s="11"/>
      <c r="NI49" s="11"/>
      <c r="NJ49" s="11"/>
      <c r="NK49" s="11"/>
      <c r="NL49" s="11"/>
      <c r="NM49" s="11"/>
      <c r="NN49" s="11"/>
      <c r="NO49" s="11"/>
      <c r="NP49" s="11"/>
      <c r="NQ49" s="11"/>
      <c r="NR49" s="11"/>
      <c r="NS49" s="11"/>
      <c r="NT49" s="11"/>
      <c r="NU49" s="11"/>
      <c r="NV49" s="11"/>
      <c r="NW49" s="11">
        <v>72508</v>
      </c>
      <c r="NX49" s="11"/>
      <c r="NY49" s="11"/>
      <c r="NZ49" s="11"/>
      <c r="OA49" s="11"/>
      <c r="OB49" s="11"/>
      <c r="OC49" s="11"/>
      <c r="OD49" s="11"/>
      <c r="OE49" s="11"/>
      <c r="OF49" s="11"/>
      <c r="OG49" s="11"/>
      <c r="OH49" s="11"/>
      <c r="OI49" s="11"/>
      <c r="OJ49" s="11"/>
      <c r="OK49" s="11"/>
      <c r="OL49" s="11"/>
      <c r="OM49" s="11"/>
      <c r="ON49" s="11"/>
      <c r="OO49" s="11"/>
      <c r="OP49" s="11"/>
      <c r="OQ49" s="11"/>
      <c r="OR49" s="11"/>
      <c r="OS49" s="11"/>
      <c r="OT49" s="11"/>
      <c r="OU49" s="11"/>
      <c r="OV49" s="11"/>
      <c r="OW49" s="11"/>
      <c r="OX49" s="11"/>
      <c r="OY49" s="11"/>
      <c r="OZ49" s="11"/>
      <c r="PA49" s="11"/>
      <c r="PB49" s="11"/>
      <c r="PC49" s="11"/>
      <c r="PD49" s="11"/>
      <c r="PE49" s="11"/>
      <c r="PF49" s="11"/>
      <c r="PG49" s="11"/>
      <c r="PH49" s="11"/>
      <c r="PI49" s="11"/>
      <c r="PJ49" s="11"/>
      <c r="PK49" s="11"/>
      <c r="PL49" s="11"/>
      <c r="PM49" s="11"/>
      <c r="PN49" s="11"/>
      <c r="PO49" s="11"/>
      <c r="PP49" s="11"/>
      <c r="PQ49" s="11"/>
      <c r="PR49" s="11"/>
      <c r="PS49" s="11"/>
      <c r="PT49" s="11"/>
      <c r="PU49" s="11"/>
      <c r="PV49" s="11"/>
      <c r="PW49" s="11"/>
      <c r="PX49" s="11"/>
      <c r="PY49" s="11"/>
      <c r="PZ49" s="11"/>
      <c r="QA49" s="11"/>
      <c r="QB49" s="11"/>
      <c r="QC49" s="11"/>
      <c r="QD49" s="11"/>
      <c r="QE49" s="11"/>
      <c r="QF49" s="11"/>
      <c r="QG49" s="11"/>
      <c r="QH49" s="11"/>
      <c r="QI49" s="11"/>
      <c r="QJ49" s="11"/>
      <c r="QK49" s="11"/>
      <c r="QL49" s="11"/>
      <c r="QM49" s="11"/>
      <c r="QN49" s="11"/>
      <c r="QO49" s="11"/>
      <c r="QP49" s="11"/>
      <c r="QQ49" s="11"/>
      <c r="QR49" s="11"/>
      <c r="QS49" s="11"/>
      <c r="QT49" s="11">
        <v>0</v>
      </c>
      <c r="QU49" s="11"/>
      <c r="QV49" s="11"/>
      <c r="QW49" s="11"/>
      <c r="QX49" s="11"/>
      <c r="QY49" s="11"/>
      <c r="QZ49" s="11"/>
      <c r="RA49" s="11"/>
      <c r="RB49" s="11"/>
      <c r="RC49" s="11"/>
      <c r="RD49" s="11"/>
      <c r="RE49" s="11"/>
      <c r="RF49" s="11"/>
      <c r="RG49" s="11">
        <v>0</v>
      </c>
      <c r="RH49" s="11"/>
      <c r="RI49" s="11"/>
      <c r="RJ49" s="11"/>
      <c r="RK49" s="11"/>
      <c r="RL49" s="11"/>
      <c r="RM49" s="11"/>
      <c r="RN49" s="11"/>
      <c r="RO49" s="11"/>
      <c r="RP49" s="11"/>
      <c r="RQ49" s="11"/>
      <c r="RR49" s="11"/>
      <c r="RS49" s="11"/>
      <c r="RT49" s="11"/>
      <c r="RU49" s="11"/>
      <c r="RV49" s="11"/>
      <c r="RW49" s="11"/>
      <c r="RX49" s="11"/>
      <c r="RY49" s="11"/>
      <c r="RZ49" s="11"/>
      <c r="SA49" s="11"/>
      <c r="SB49" s="11"/>
      <c r="SC49" s="11"/>
      <c r="SD49" s="11"/>
      <c r="SE49" s="11"/>
      <c r="SF49" s="11"/>
      <c r="SG49" s="11"/>
      <c r="SH49" s="11"/>
      <c r="SI49" s="11"/>
      <c r="SJ49" s="11"/>
      <c r="SK49" s="11"/>
      <c r="SL49" s="11"/>
      <c r="SM49" s="11"/>
      <c r="SN49" s="11"/>
      <c r="SO49" s="11"/>
      <c r="SP49" s="11"/>
      <c r="SQ49" s="11"/>
      <c r="SR49" s="11"/>
      <c r="SS49" s="11"/>
      <c r="ST49" s="11"/>
      <c r="SU49" s="11"/>
      <c r="SV49" s="11"/>
      <c r="SW49" s="11"/>
      <c r="SX49" s="11"/>
      <c r="SY49" s="11"/>
      <c r="SZ49" s="11"/>
      <c r="TA49" s="11"/>
      <c r="TB49" s="11"/>
      <c r="TC49" s="11"/>
      <c r="TD49" s="11"/>
      <c r="TE49" s="11"/>
      <c r="TF49" s="11"/>
      <c r="TG49" s="11"/>
      <c r="TH49" s="11"/>
      <c r="TI49" s="11"/>
      <c r="TJ49" s="11"/>
      <c r="TK49" s="11"/>
      <c r="TL49" s="11"/>
      <c r="TM49" s="11"/>
      <c r="TN49" s="11"/>
      <c r="TO49" s="11"/>
      <c r="TP49" s="11"/>
      <c r="TQ49" s="11"/>
      <c r="TR49" s="11"/>
      <c r="TS49" s="11"/>
      <c r="TT49" s="11"/>
      <c r="TU49" s="11"/>
      <c r="TV49" s="11"/>
      <c r="TW49" s="11"/>
      <c r="TX49" s="11"/>
      <c r="TY49" s="11"/>
      <c r="TZ49" s="11"/>
      <c r="UA49" s="11"/>
      <c r="UB49" s="11"/>
      <c r="UC49" s="11"/>
      <c r="UD49" s="11"/>
      <c r="UE49" s="11"/>
      <c r="UF49" s="11"/>
      <c r="UG49" s="11"/>
      <c r="UH49" s="11"/>
      <c r="UI49" s="11"/>
      <c r="UJ49" s="11"/>
      <c r="UK49" s="11"/>
      <c r="UL49" s="11"/>
      <c r="UM49" s="11"/>
      <c r="UN49" s="11"/>
      <c r="UO49" s="11"/>
      <c r="UP49" s="11"/>
      <c r="UQ49" s="11"/>
      <c r="UR49" s="11"/>
      <c r="US49" s="11"/>
      <c r="UT49" s="11"/>
      <c r="UU49" s="11"/>
      <c r="UV49" s="11"/>
      <c r="UW49" s="11"/>
      <c r="UX49" s="11"/>
      <c r="UY49" s="11"/>
      <c r="UZ49" s="11"/>
      <c r="VA49" s="11"/>
      <c r="VB49" s="11"/>
      <c r="VC49" s="11"/>
      <c r="VD49" s="11"/>
      <c r="VE49" s="11"/>
      <c r="VF49" s="11"/>
      <c r="VG49" s="11"/>
      <c r="VH49" s="11"/>
      <c r="VI49" s="11"/>
      <c r="VJ49" s="11"/>
      <c r="VK49" s="11"/>
      <c r="VL49" s="11"/>
      <c r="VM49" s="11"/>
      <c r="VN49" s="11"/>
      <c r="VO49" s="11"/>
      <c r="VP49" s="11"/>
      <c r="VQ49" s="11"/>
      <c r="VR49" s="11"/>
      <c r="VS49" s="11"/>
      <c r="VT49" s="11"/>
      <c r="VU49" s="11"/>
      <c r="VV49" s="11"/>
      <c r="VW49" s="11"/>
      <c r="VX49" s="11"/>
      <c r="VY49" s="11"/>
      <c r="VZ49" s="11"/>
      <c r="WA49" s="11"/>
      <c r="WB49" s="11"/>
      <c r="WC49" s="11"/>
      <c r="WD49" s="11"/>
      <c r="WE49" s="11"/>
      <c r="WF49" s="11"/>
      <c r="WG49" s="11"/>
      <c r="WH49" s="11"/>
      <c r="WI49" s="11"/>
      <c r="WJ49" s="11"/>
      <c r="WK49" s="11"/>
      <c r="WL49" s="11"/>
      <c r="WM49" s="11"/>
      <c r="WN49" s="11"/>
      <c r="WO49" s="11"/>
      <c r="WP49" s="11"/>
      <c r="WQ49" s="11"/>
      <c r="WR49" s="11"/>
      <c r="WS49" s="11"/>
      <c r="WT49" s="11"/>
      <c r="WU49" s="11"/>
      <c r="WV49" s="11"/>
      <c r="WW49" s="11"/>
      <c r="WX49" s="11"/>
      <c r="WY49" s="11"/>
      <c r="WZ49" s="11"/>
      <c r="XA49" s="11"/>
      <c r="XB49" s="11"/>
      <c r="XC49" s="11"/>
      <c r="XD49" s="11"/>
      <c r="XE49" s="11"/>
      <c r="XF49" s="11"/>
      <c r="XG49" s="11"/>
      <c r="XH49" s="11"/>
      <c r="XI49" s="11"/>
      <c r="XJ49" s="11"/>
      <c r="XK49" s="11"/>
      <c r="XL49" s="11"/>
      <c r="XM49" s="11"/>
      <c r="XN49" s="11"/>
      <c r="XO49" s="11"/>
      <c r="XP49" s="11"/>
      <c r="XQ49" s="11"/>
      <c r="XR49" s="11"/>
      <c r="XS49" s="11"/>
      <c r="XT49" s="11"/>
      <c r="XU49" s="11"/>
      <c r="XV49" s="11"/>
      <c r="XW49" s="11"/>
      <c r="XX49" s="11"/>
      <c r="XY49" s="11"/>
      <c r="XZ49" s="11"/>
      <c r="YA49" s="11"/>
      <c r="YB49" s="11"/>
      <c r="YC49" s="11"/>
      <c r="YD49" s="11"/>
      <c r="YE49" s="11"/>
      <c r="YF49" s="11"/>
      <c r="YG49" s="11"/>
      <c r="YH49" s="11"/>
      <c r="YI49" s="11"/>
      <c r="YJ49" s="11"/>
      <c r="YK49" s="11"/>
      <c r="YL49" s="11"/>
      <c r="YM49" s="11"/>
      <c r="YN49" s="11"/>
      <c r="YO49" s="11"/>
      <c r="YP49" s="11"/>
      <c r="YQ49" s="11"/>
      <c r="YR49" s="11"/>
      <c r="YS49" s="11"/>
      <c r="YT49" s="11"/>
      <c r="YU49" s="11"/>
      <c r="YV49" s="11"/>
      <c r="YW49" s="11"/>
      <c r="YX49" s="11"/>
      <c r="YY49" s="11"/>
      <c r="YZ49" s="11"/>
      <c r="ZA49" s="11"/>
      <c r="ZB49" s="11"/>
      <c r="ZC49" s="11"/>
      <c r="ZD49" s="11"/>
      <c r="ZE49" s="11"/>
      <c r="ZF49" s="11"/>
      <c r="ZG49" s="11"/>
      <c r="ZH49" s="11"/>
      <c r="ZI49" s="11"/>
      <c r="ZJ49" s="11"/>
      <c r="ZK49" s="11"/>
      <c r="ZL49" s="11"/>
      <c r="ZM49" s="11"/>
      <c r="ZN49" s="11"/>
      <c r="ZO49" s="11"/>
      <c r="ZP49" s="11"/>
      <c r="ZQ49" s="11"/>
      <c r="ZR49" s="11"/>
      <c r="ZS49" s="11"/>
      <c r="ZT49" s="11"/>
      <c r="ZU49" s="11"/>
      <c r="ZV49" s="11"/>
      <c r="ZW49" s="11"/>
      <c r="ZX49" s="11"/>
      <c r="ZY49" s="11"/>
      <c r="ZZ49" s="11"/>
      <c r="AAA49" s="11"/>
      <c r="AAB49" s="11"/>
      <c r="AAC49" s="11"/>
      <c r="AAD49" s="11"/>
      <c r="AAE49" s="11"/>
      <c r="AAF49" s="11"/>
      <c r="AAG49" s="11"/>
      <c r="AAH49" s="11"/>
      <c r="AAI49" s="11"/>
      <c r="AAJ49" s="11"/>
      <c r="AAK49" s="11"/>
      <c r="AAL49" s="11"/>
      <c r="AAM49" s="11"/>
      <c r="AAN49" s="11"/>
      <c r="AAO49" s="11"/>
      <c r="AAP49" s="11"/>
      <c r="AAQ49" s="11"/>
      <c r="AAR49" s="11"/>
      <c r="AAS49" s="11"/>
      <c r="AAT49" s="11"/>
      <c r="AAU49" s="11"/>
      <c r="AAV49" s="11"/>
      <c r="AAW49" s="11"/>
      <c r="AAX49" s="11"/>
      <c r="AAY49" s="11"/>
      <c r="AAZ49" s="11"/>
      <c r="ABA49" s="11"/>
      <c r="ABB49" s="11"/>
      <c r="ABC49" s="11">
        <v>0</v>
      </c>
      <c r="ABD49" s="11"/>
      <c r="ABE49" s="11"/>
      <c r="ABF49" s="11"/>
      <c r="ABG49" s="11"/>
      <c r="ABH49" s="11"/>
      <c r="ABI49" s="11"/>
      <c r="ABJ49" s="11"/>
      <c r="ABK49" s="11">
        <v>0</v>
      </c>
      <c r="ABL49" s="11"/>
      <c r="ABM49" s="11"/>
      <c r="ABN49" s="11"/>
      <c r="ABO49" s="11"/>
      <c r="ABP49" s="11"/>
      <c r="ABQ49" s="11"/>
      <c r="ABR49" s="11"/>
      <c r="ABS49" s="11"/>
      <c r="ABT49" s="11"/>
      <c r="ABU49" s="11"/>
      <c r="ABV49" s="11"/>
      <c r="ABW49" s="11"/>
      <c r="ABX49" s="11"/>
      <c r="ABY49" s="11"/>
      <c r="ABZ49" s="11"/>
      <c r="ACA49" s="11"/>
      <c r="ACB49" s="11"/>
      <c r="ACC49" s="11"/>
      <c r="ACD49" s="11"/>
      <c r="ACE49" s="11"/>
      <c r="ACF49" s="11"/>
      <c r="ACG49" s="11"/>
      <c r="ACH49" s="11"/>
      <c r="ACI49" s="11"/>
      <c r="ACJ49" s="11"/>
      <c r="ACK49" s="11"/>
      <c r="ACL49" s="11"/>
      <c r="ACM49" s="11"/>
      <c r="ACN49" s="11"/>
      <c r="ACO49" s="11"/>
      <c r="ACP49" s="11"/>
      <c r="ACQ49" s="11"/>
      <c r="ACR49" s="11"/>
      <c r="ACS49" s="11"/>
      <c r="ACT49" s="11"/>
      <c r="ACU49" s="11"/>
      <c r="ACV49" s="11"/>
      <c r="ACW49" s="11"/>
      <c r="ACX49" s="11"/>
      <c r="ACY49" s="11"/>
      <c r="ACZ49" s="11"/>
      <c r="ADA49" s="11"/>
      <c r="ADB49" s="11"/>
      <c r="ADC49" s="11"/>
      <c r="ADD49" s="11"/>
      <c r="ADE49" s="11"/>
      <c r="ADF49" s="11"/>
      <c r="ADG49" s="11"/>
      <c r="ADH49" s="11"/>
      <c r="ADI49" s="11"/>
      <c r="ADJ49" s="11"/>
      <c r="ADK49" s="11"/>
      <c r="ADL49" s="11"/>
      <c r="ADM49" s="11"/>
      <c r="ADN49" s="11"/>
      <c r="ADO49" s="11"/>
      <c r="ADP49" s="11"/>
      <c r="ADQ49" s="11"/>
      <c r="ADR49" s="11"/>
      <c r="ADS49" s="11"/>
      <c r="ADT49" s="11"/>
      <c r="ADU49" s="11"/>
      <c r="ADV49" s="11"/>
      <c r="ADW49" s="11"/>
      <c r="ADX49" s="11"/>
      <c r="ADY49" s="11"/>
      <c r="ADZ49" s="11"/>
      <c r="AEA49" s="11"/>
      <c r="AEB49" s="11"/>
      <c r="AEC49" s="11"/>
      <c r="AED49" s="11"/>
      <c r="AEE49" s="11"/>
      <c r="AEF49" s="11"/>
      <c r="AEG49" s="11"/>
      <c r="AEH49" s="11"/>
      <c r="AEI49" s="11"/>
      <c r="AEJ49" s="11"/>
      <c r="AEK49" s="11"/>
      <c r="AEL49" s="11"/>
      <c r="AEM49" s="11"/>
      <c r="AEN49" s="11"/>
      <c r="AEO49" s="11"/>
      <c r="AEP49" s="11"/>
      <c r="AEQ49" s="11"/>
      <c r="AER49" s="11"/>
      <c r="AES49" s="11"/>
      <c r="AET49" s="11"/>
      <c r="AEU49" s="11"/>
      <c r="AEV49" s="11"/>
      <c r="AEW49" s="11"/>
      <c r="AEX49" s="11"/>
      <c r="AEY49" s="11"/>
      <c r="AEZ49" s="11"/>
      <c r="AFA49" s="11"/>
      <c r="AFB49" s="11"/>
      <c r="AFC49" s="11"/>
      <c r="AFD49" s="11"/>
      <c r="AFE49" s="11"/>
      <c r="AFF49" s="11"/>
      <c r="AFG49" s="11"/>
      <c r="AFH49" s="11"/>
      <c r="AFI49" s="11"/>
      <c r="AFJ49" s="11"/>
      <c r="AFK49" s="11"/>
      <c r="AFL49" s="11"/>
      <c r="AFM49" s="11"/>
      <c r="AFN49" s="11"/>
      <c r="AFO49" s="11"/>
      <c r="AFP49" s="11"/>
      <c r="AFQ49" s="11"/>
      <c r="AFR49" s="11"/>
      <c r="AFS49" s="11"/>
      <c r="AFT49" s="11"/>
      <c r="AFU49" s="11"/>
      <c r="AFV49" s="11"/>
      <c r="AFW49" s="11"/>
      <c r="AFX49" s="11"/>
      <c r="AFY49" s="11"/>
      <c r="AFZ49" s="11"/>
      <c r="AGA49" s="11"/>
      <c r="AGB49" s="11"/>
      <c r="AGC49" s="11"/>
      <c r="AGD49" s="11"/>
      <c r="AGE49" s="11"/>
      <c r="AGF49" s="11"/>
      <c r="AGG49" s="11"/>
      <c r="AGH49" s="11"/>
      <c r="AGI49" s="11"/>
      <c r="AGJ49" s="11"/>
      <c r="AGK49" s="11"/>
      <c r="AGL49" s="11"/>
      <c r="AGM49" s="11"/>
      <c r="AGN49" s="11"/>
      <c r="AGO49" s="11"/>
      <c r="AGP49" s="11"/>
      <c r="AGQ49" s="11"/>
      <c r="AGR49" s="11"/>
      <c r="AGS49" s="11"/>
      <c r="AGT49" s="11"/>
      <c r="AGU49" s="11"/>
      <c r="AGV49" s="11"/>
      <c r="AGW49" s="11"/>
      <c r="AGX49" s="11"/>
      <c r="AGY49" s="11"/>
      <c r="AGZ49" s="11"/>
      <c r="AHA49" s="11"/>
      <c r="AHB49" s="11"/>
      <c r="AHC49" s="11"/>
      <c r="AHD49" s="11"/>
      <c r="AHE49" s="11"/>
      <c r="AHF49" s="11"/>
      <c r="AHG49" s="11"/>
      <c r="AHH49" s="11"/>
      <c r="AHI49" s="11"/>
      <c r="AHJ49" s="11"/>
      <c r="AHK49" s="11"/>
      <c r="AHL49" s="11"/>
      <c r="AHM49" s="11"/>
      <c r="AHN49" s="11"/>
      <c r="AHO49" s="11"/>
      <c r="AHP49" s="294"/>
      <c r="AHQ49" s="294"/>
      <c r="AHR49" s="329"/>
      <c r="AHS49" s="294">
        <f t="shared" si="35"/>
        <v>1048862.1000000001</v>
      </c>
    </row>
    <row r="50" spans="1:907" ht="24" x14ac:dyDescent="0.8">
      <c r="B50" s="270" t="s">
        <v>6042</v>
      </c>
      <c r="C50" s="271" t="s">
        <v>6043</v>
      </c>
      <c r="D50" s="294"/>
      <c r="E50" s="294">
        <v>5716</v>
      </c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>
        <v>0</v>
      </c>
      <c r="W50" s="294"/>
      <c r="X50" s="294"/>
      <c r="Y50" s="294"/>
      <c r="Z50" s="294">
        <v>857410.72</v>
      </c>
      <c r="AA50" s="294"/>
      <c r="AB50" s="294"/>
      <c r="AC50" s="294"/>
      <c r="AD50" s="294"/>
      <c r="AE50" s="294"/>
      <c r="AF50" s="294"/>
      <c r="AG50" s="294"/>
      <c r="AH50" s="294">
        <v>255037</v>
      </c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>
        <v>869775.87</v>
      </c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>
        <v>41966</v>
      </c>
      <c r="BJ50" s="294">
        <v>2235969</v>
      </c>
      <c r="BK50" s="294"/>
      <c r="BL50" s="294"/>
      <c r="BM50" s="294"/>
      <c r="BN50" s="294"/>
      <c r="BO50" s="294"/>
      <c r="BP50" s="294"/>
      <c r="BQ50" s="294"/>
      <c r="BR50" s="294">
        <v>0</v>
      </c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4"/>
      <c r="CG50" s="294">
        <v>0</v>
      </c>
      <c r="CH50" s="294"/>
      <c r="CI50" s="294"/>
      <c r="CJ50" s="294"/>
      <c r="CK50" s="294"/>
      <c r="CL50" s="294"/>
      <c r="CM50" s="294"/>
      <c r="CN50" s="294"/>
      <c r="CO50" s="294"/>
      <c r="CP50" s="294"/>
      <c r="CQ50" s="294"/>
      <c r="CR50" s="294"/>
      <c r="CS50" s="294"/>
      <c r="CT50" s="294">
        <v>0</v>
      </c>
      <c r="CU50" s="294"/>
      <c r="CV50" s="294"/>
      <c r="CW50" s="294"/>
      <c r="CX50" s="294"/>
      <c r="CY50" s="294"/>
      <c r="CZ50" s="294"/>
      <c r="DA50" s="294"/>
      <c r="DB50" s="294"/>
      <c r="DC50" s="294"/>
      <c r="DD50" s="294"/>
      <c r="DE50" s="294"/>
      <c r="DF50" s="294"/>
      <c r="DG50" s="294"/>
      <c r="DH50" s="294"/>
      <c r="DI50" s="294"/>
      <c r="DJ50" s="294"/>
      <c r="DK50" s="294">
        <v>8288.99</v>
      </c>
      <c r="DL50" s="294"/>
      <c r="DM50" s="294">
        <v>0</v>
      </c>
      <c r="DN50" s="294"/>
      <c r="DO50" s="294"/>
      <c r="DP50" s="294"/>
      <c r="DQ50" s="294">
        <v>0</v>
      </c>
      <c r="DR50" s="294">
        <v>0</v>
      </c>
      <c r="DS50" s="294">
        <v>0</v>
      </c>
      <c r="DT50" s="294">
        <v>21000</v>
      </c>
      <c r="DU50" s="294"/>
      <c r="DV50" s="294">
        <v>0</v>
      </c>
      <c r="DW50" s="294"/>
      <c r="DX50" s="294">
        <v>0</v>
      </c>
      <c r="DY50" s="294"/>
      <c r="DZ50" s="294">
        <v>0</v>
      </c>
      <c r="EA50" s="294">
        <v>12935</v>
      </c>
      <c r="EB50" s="294"/>
      <c r="EC50" s="294"/>
      <c r="ED50" s="294"/>
      <c r="EE50" s="294">
        <v>0</v>
      </c>
      <c r="EF50" s="294">
        <v>0</v>
      </c>
      <c r="EG50" s="294"/>
      <c r="EH50" s="294"/>
      <c r="EI50" s="294"/>
      <c r="EJ50" s="294">
        <v>202399.5</v>
      </c>
      <c r="EK50" s="294"/>
      <c r="EL50" s="294"/>
      <c r="EM50" s="294"/>
      <c r="EN50" s="294">
        <v>113005</v>
      </c>
      <c r="EO50" s="294"/>
      <c r="EP50" s="294"/>
      <c r="EQ50" s="294"/>
      <c r="ER50" s="294"/>
      <c r="ES50" s="294"/>
      <c r="ET50" s="294"/>
      <c r="EU50" s="294">
        <v>0</v>
      </c>
      <c r="EV50" s="294"/>
      <c r="EW50" s="294">
        <v>0</v>
      </c>
      <c r="EX50" s="294">
        <v>0</v>
      </c>
      <c r="EY50" s="294">
        <v>0</v>
      </c>
      <c r="EZ50" s="294">
        <v>0</v>
      </c>
      <c r="FA50" s="294">
        <v>0</v>
      </c>
      <c r="FB50" s="294">
        <v>0</v>
      </c>
      <c r="FC50" s="294">
        <v>0</v>
      </c>
      <c r="FD50" s="294">
        <v>0</v>
      </c>
      <c r="FE50" s="294">
        <v>0</v>
      </c>
      <c r="FF50" s="294">
        <v>0</v>
      </c>
      <c r="FG50" s="294">
        <v>0</v>
      </c>
      <c r="FH50" s="294">
        <v>0</v>
      </c>
      <c r="FI50" s="294"/>
      <c r="FJ50" s="294"/>
      <c r="FK50" s="294"/>
      <c r="FL50" s="294"/>
      <c r="FM50" s="294"/>
      <c r="FN50" s="294"/>
      <c r="FO50" s="294"/>
      <c r="FP50" s="294"/>
      <c r="FQ50" s="294">
        <v>0</v>
      </c>
      <c r="FR50" s="294"/>
      <c r="FS50" s="294"/>
      <c r="FT50" s="294"/>
      <c r="FU50" s="294"/>
      <c r="FV50" s="294"/>
      <c r="FW50" s="294"/>
      <c r="FX50" s="294"/>
      <c r="FY50" s="294"/>
      <c r="FZ50" s="294"/>
      <c r="GA50" s="294"/>
      <c r="GB50" s="294"/>
      <c r="GC50" s="294"/>
      <c r="GD50" s="294"/>
      <c r="GE50" s="294">
        <v>2148270.9500000002</v>
      </c>
      <c r="GF50" s="294"/>
      <c r="GG50" s="294"/>
      <c r="GH50" s="294"/>
      <c r="GI50" s="294"/>
      <c r="GJ50" s="294"/>
      <c r="GK50" s="294">
        <v>3311110.1</v>
      </c>
      <c r="GL50" s="294"/>
      <c r="GM50" s="294"/>
      <c r="GN50" s="294"/>
      <c r="GO50" s="294"/>
      <c r="GP50" s="294">
        <v>3184214.17</v>
      </c>
      <c r="GQ50" s="294">
        <v>552604.42000000004</v>
      </c>
      <c r="GR50" s="294">
        <v>0</v>
      </c>
      <c r="GS50" s="294"/>
      <c r="GT50" s="294"/>
      <c r="GU50" s="294"/>
      <c r="GV50" s="294"/>
      <c r="GW50" s="294"/>
      <c r="GX50" s="294"/>
      <c r="GY50" s="294"/>
      <c r="GZ50" s="294"/>
      <c r="HA50" s="294"/>
      <c r="HB50" s="294">
        <v>1482500</v>
      </c>
      <c r="HC50" s="294">
        <v>0</v>
      </c>
      <c r="HD50" s="294"/>
      <c r="HE50" s="294">
        <v>1159.27</v>
      </c>
      <c r="HF50" s="294"/>
      <c r="HG50" s="294"/>
      <c r="HH50" s="294">
        <v>73258225.790000007</v>
      </c>
      <c r="HI50" s="294"/>
      <c r="HJ50" s="294">
        <v>5371393.7599999998</v>
      </c>
      <c r="HK50" s="294"/>
      <c r="HL50" s="294"/>
      <c r="HM50" s="294"/>
      <c r="HN50" s="294"/>
      <c r="HO50" s="294"/>
      <c r="HP50" s="294"/>
      <c r="HQ50" s="294"/>
      <c r="HR50" s="294"/>
      <c r="HS50" s="294">
        <v>113537.46</v>
      </c>
      <c r="HT50" s="294"/>
      <c r="HU50" s="294"/>
      <c r="HV50" s="294"/>
      <c r="HW50" s="294"/>
      <c r="HX50" s="294"/>
      <c r="HY50" s="294"/>
      <c r="HZ50" s="294"/>
      <c r="IA50" s="294"/>
      <c r="IB50" s="294"/>
      <c r="IC50" s="294">
        <v>118031.5</v>
      </c>
      <c r="ID50" s="294"/>
      <c r="IE50" s="294"/>
      <c r="IF50" s="294">
        <v>132.16999999999999</v>
      </c>
      <c r="IG50" s="294"/>
      <c r="IH50" s="294">
        <v>0</v>
      </c>
      <c r="II50" s="294">
        <v>170973</v>
      </c>
      <c r="IJ50" s="294">
        <v>0</v>
      </c>
      <c r="IK50" s="294">
        <v>1270</v>
      </c>
      <c r="IL50" s="294">
        <v>0</v>
      </c>
      <c r="IM50" s="294"/>
      <c r="IN50" s="294">
        <v>0</v>
      </c>
      <c r="IO50" s="294"/>
      <c r="IP50" s="294">
        <v>0</v>
      </c>
      <c r="IQ50" s="294"/>
      <c r="IR50" s="294">
        <v>0</v>
      </c>
      <c r="IS50" s="294">
        <v>1129.17</v>
      </c>
      <c r="IT50" s="294">
        <v>1157565.25</v>
      </c>
      <c r="IU50" s="294">
        <v>0</v>
      </c>
      <c r="IV50" s="294">
        <v>0</v>
      </c>
      <c r="IW50" s="294">
        <v>0</v>
      </c>
      <c r="IX50" s="294">
        <v>0</v>
      </c>
      <c r="IY50" s="294">
        <v>1188.6400000000001</v>
      </c>
      <c r="IZ50" s="294">
        <v>0</v>
      </c>
      <c r="JA50" s="294">
        <v>0</v>
      </c>
      <c r="JB50" s="294">
        <v>0</v>
      </c>
      <c r="JC50" s="294">
        <v>0</v>
      </c>
      <c r="JD50" s="294">
        <v>0</v>
      </c>
      <c r="JE50" s="294">
        <v>0</v>
      </c>
      <c r="JF50" s="294"/>
      <c r="JG50" s="294"/>
      <c r="JH50" s="294">
        <v>1135570.42</v>
      </c>
      <c r="JI50" s="294"/>
      <c r="JJ50" s="294">
        <v>127797.79</v>
      </c>
      <c r="JK50" s="294">
        <v>1061843.8500000001</v>
      </c>
      <c r="JL50" s="294"/>
      <c r="JM50" s="294"/>
      <c r="JN50" s="294"/>
      <c r="JO50" s="294">
        <v>681.25</v>
      </c>
      <c r="JP50" s="294"/>
      <c r="JQ50" s="294"/>
      <c r="JR50" s="294">
        <v>3716950.2</v>
      </c>
      <c r="JS50" s="294">
        <v>1445630.98</v>
      </c>
      <c r="JT50" s="294"/>
      <c r="JU50" s="294"/>
      <c r="JV50" s="294"/>
      <c r="JW50" s="294"/>
      <c r="JX50" s="294"/>
      <c r="JY50" s="294"/>
      <c r="JZ50" s="294"/>
      <c r="KA50" s="294"/>
      <c r="KB50" s="294">
        <v>320</v>
      </c>
      <c r="KC50" s="294"/>
      <c r="KD50" s="294"/>
      <c r="KE50" s="294"/>
      <c r="KF50" s="294"/>
      <c r="KG50" s="294"/>
      <c r="KH50" s="294">
        <v>0</v>
      </c>
      <c r="KI50" s="294"/>
      <c r="KJ50" s="294">
        <v>0</v>
      </c>
      <c r="KK50" s="294"/>
      <c r="KL50" s="294"/>
      <c r="KM50" s="294"/>
      <c r="KN50" s="294"/>
      <c r="KO50" s="294"/>
      <c r="KP50" s="294"/>
      <c r="KQ50" s="294"/>
      <c r="KR50" s="294"/>
      <c r="KS50" s="294"/>
      <c r="KT50" s="294"/>
      <c r="KU50" s="294"/>
      <c r="KV50" s="294"/>
      <c r="KW50" s="294"/>
      <c r="KX50" s="294"/>
      <c r="KY50" s="294">
        <v>0</v>
      </c>
      <c r="KZ50" s="294"/>
      <c r="LA50" s="294"/>
      <c r="LB50" s="294"/>
      <c r="LC50" s="294"/>
      <c r="LD50" s="294"/>
      <c r="LE50" s="294"/>
      <c r="LF50" s="294"/>
      <c r="LG50" s="294"/>
      <c r="LH50" s="294"/>
      <c r="LI50" s="294"/>
      <c r="LJ50" s="294"/>
      <c r="LK50" s="294"/>
      <c r="LL50" s="294"/>
      <c r="LM50" s="294">
        <v>151554.07</v>
      </c>
      <c r="LN50" s="294"/>
      <c r="LO50" s="294"/>
      <c r="LP50" s="294"/>
      <c r="LQ50" s="294"/>
      <c r="LR50" s="294"/>
      <c r="LS50" s="294"/>
      <c r="LT50" s="294"/>
      <c r="LU50" s="294"/>
      <c r="LV50" s="294"/>
      <c r="LW50" s="294">
        <v>0</v>
      </c>
      <c r="LX50" s="294">
        <v>97007</v>
      </c>
      <c r="LY50" s="294"/>
      <c r="LZ50" s="294"/>
      <c r="MA50" s="294"/>
      <c r="MB50" s="294"/>
      <c r="MC50" s="294"/>
      <c r="MD50" s="294"/>
      <c r="ME50" s="294"/>
      <c r="MF50" s="294"/>
      <c r="MG50" s="294">
        <v>1605850.47</v>
      </c>
      <c r="MH50" s="294"/>
      <c r="MI50" s="294"/>
      <c r="MJ50" s="294"/>
      <c r="MK50" s="294"/>
      <c r="ML50" s="294"/>
      <c r="MM50" s="294"/>
      <c r="MN50" s="294"/>
      <c r="MO50" s="294"/>
      <c r="MP50" s="294"/>
      <c r="MQ50" s="294"/>
      <c r="MR50" s="294"/>
      <c r="MS50" s="294">
        <v>0</v>
      </c>
      <c r="MT50" s="294"/>
      <c r="MU50" s="294"/>
      <c r="MV50" s="294"/>
      <c r="MW50" s="294"/>
      <c r="MX50" s="294"/>
      <c r="MY50" s="294"/>
      <c r="MZ50" s="294"/>
      <c r="NA50" s="294"/>
      <c r="NB50" s="294"/>
      <c r="NC50" s="294"/>
      <c r="ND50" s="294">
        <v>22598891</v>
      </c>
      <c r="NE50" s="294"/>
      <c r="NF50" s="294"/>
      <c r="NG50" s="294"/>
      <c r="NH50" s="294"/>
      <c r="NI50" s="294"/>
      <c r="NJ50" s="294"/>
      <c r="NK50" s="294"/>
      <c r="NL50" s="294">
        <v>47500</v>
      </c>
      <c r="NM50" s="294"/>
      <c r="NN50" s="294"/>
      <c r="NO50" s="294"/>
      <c r="NP50" s="294">
        <v>102010.35</v>
      </c>
      <c r="NQ50" s="294">
        <v>0</v>
      </c>
      <c r="NR50" s="294"/>
      <c r="NS50" s="294"/>
      <c r="NT50" s="294"/>
      <c r="NU50" s="294"/>
      <c r="NV50" s="294"/>
      <c r="NW50" s="294"/>
      <c r="NX50" s="294"/>
      <c r="NY50" s="294"/>
      <c r="NZ50" s="294"/>
      <c r="OA50" s="294"/>
      <c r="OB50" s="294"/>
      <c r="OC50" s="294">
        <v>2319.9499999999998</v>
      </c>
      <c r="OD50" s="294">
        <v>0</v>
      </c>
      <c r="OE50" s="294"/>
      <c r="OF50" s="294"/>
      <c r="OG50" s="294"/>
      <c r="OH50" s="294"/>
      <c r="OI50" s="294">
        <v>9271791.3599999994</v>
      </c>
      <c r="OJ50" s="294"/>
      <c r="OK50" s="294"/>
      <c r="OL50" s="294"/>
      <c r="OM50" s="294">
        <v>170688.67</v>
      </c>
      <c r="ON50" s="294">
        <v>0</v>
      </c>
      <c r="OO50" s="294">
        <v>0</v>
      </c>
      <c r="OP50" s="294">
        <v>0</v>
      </c>
      <c r="OQ50" s="294">
        <v>0</v>
      </c>
      <c r="OR50" s="294">
        <v>0</v>
      </c>
      <c r="OS50" s="294">
        <v>3202257</v>
      </c>
      <c r="OT50" s="294"/>
      <c r="OU50" s="294"/>
      <c r="OV50" s="294"/>
      <c r="OW50" s="294"/>
      <c r="OX50" s="294"/>
      <c r="OY50" s="294"/>
      <c r="OZ50" s="294"/>
      <c r="PA50" s="294"/>
      <c r="PB50" s="294">
        <v>0</v>
      </c>
      <c r="PC50" s="294"/>
      <c r="PD50" s="294"/>
      <c r="PE50" s="294"/>
      <c r="PF50" s="294"/>
      <c r="PG50" s="294"/>
      <c r="PH50" s="294">
        <v>0</v>
      </c>
      <c r="PI50" s="294">
        <v>0</v>
      </c>
      <c r="PJ50" s="294"/>
      <c r="PK50" s="294">
        <v>0</v>
      </c>
      <c r="PL50" s="294"/>
      <c r="PM50" s="294">
        <v>0</v>
      </c>
      <c r="PN50" s="294"/>
      <c r="PO50" s="294">
        <v>56051</v>
      </c>
      <c r="PP50" s="294"/>
      <c r="PQ50" s="294"/>
      <c r="PR50" s="294"/>
      <c r="PS50" s="294"/>
      <c r="PT50" s="294"/>
      <c r="PU50" s="294">
        <v>8216.3799999999992</v>
      </c>
      <c r="PV50" s="294">
        <v>0</v>
      </c>
      <c r="PW50" s="294">
        <v>0</v>
      </c>
      <c r="PX50" s="294">
        <v>0</v>
      </c>
      <c r="PY50" s="294">
        <v>0</v>
      </c>
      <c r="PZ50" s="294"/>
      <c r="QA50" s="294">
        <v>500</v>
      </c>
      <c r="QB50" s="294">
        <v>0</v>
      </c>
      <c r="QC50" s="294">
        <v>0</v>
      </c>
      <c r="QD50" s="294">
        <v>0</v>
      </c>
      <c r="QE50" s="294">
        <v>0</v>
      </c>
      <c r="QF50" s="294">
        <v>0</v>
      </c>
      <c r="QG50" s="294">
        <v>0</v>
      </c>
      <c r="QH50" s="294">
        <v>0</v>
      </c>
      <c r="QI50" s="294">
        <v>0</v>
      </c>
      <c r="QJ50" s="294">
        <v>0</v>
      </c>
      <c r="QK50" s="294">
        <v>0</v>
      </c>
      <c r="QL50" s="294">
        <v>0</v>
      </c>
      <c r="QM50" s="294">
        <v>0</v>
      </c>
      <c r="QN50" s="294">
        <v>0</v>
      </c>
      <c r="QO50" s="294">
        <v>0</v>
      </c>
      <c r="QP50" s="294">
        <v>0</v>
      </c>
      <c r="QQ50" s="294">
        <v>148500.01</v>
      </c>
      <c r="QR50" s="294">
        <v>872747.48</v>
      </c>
      <c r="QS50" s="294">
        <v>0</v>
      </c>
      <c r="QT50" s="294">
        <v>0</v>
      </c>
      <c r="QU50" s="294"/>
      <c r="QV50" s="294"/>
      <c r="QW50" s="294"/>
      <c r="QX50" s="294"/>
      <c r="QY50" s="294"/>
      <c r="QZ50" s="294"/>
      <c r="RA50" s="294"/>
      <c r="RB50" s="294"/>
      <c r="RC50" s="294"/>
      <c r="RD50" s="294">
        <v>55656</v>
      </c>
      <c r="RE50" s="294"/>
      <c r="RF50" s="294"/>
      <c r="RG50" s="294">
        <v>0</v>
      </c>
      <c r="RH50" s="294"/>
      <c r="RI50" s="294"/>
      <c r="RJ50" s="294"/>
      <c r="RK50" s="294"/>
      <c r="RL50" s="294"/>
      <c r="RM50" s="294"/>
      <c r="RN50" s="294"/>
      <c r="RO50" s="294"/>
      <c r="RP50" s="294"/>
      <c r="RQ50" s="294"/>
      <c r="RR50" s="294"/>
      <c r="RS50" s="294">
        <v>306586.57</v>
      </c>
      <c r="RT50" s="294"/>
      <c r="RU50" s="294"/>
      <c r="RV50" s="294"/>
      <c r="RW50" s="294"/>
      <c r="RX50" s="294"/>
      <c r="RY50" s="294"/>
      <c r="RZ50" s="294"/>
      <c r="SA50" s="294">
        <v>3763467.1500000004</v>
      </c>
      <c r="SB50" s="294"/>
      <c r="SC50" s="294"/>
      <c r="SD50" s="294"/>
      <c r="SE50" s="294"/>
      <c r="SF50" s="294"/>
      <c r="SG50" s="294">
        <v>4704182.25</v>
      </c>
      <c r="SH50" s="294"/>
      <c r="SI50" s="294"/>
      <c r="SJ50" s="294"/>
      <c r="SK50" s="294"/>
      <c r="SL50" s="294"/>
      <c r="SM50" s="294"/>
      <c r="SN50" s="294"/>
      <c r="SO50" s="294"/>
      <c r="SP50" s="294"/>
      <c r="SQ50" s="294"/>
      <c r="SR50" s="294"/>
      <c r="SS50" s="294"/>
      <c r="ST50" s="294"/>
      <c r="SU50" s="294"/>
      <c r="SV50" s="294"/>
      <c r="SW50" s="294"/>
      <c r="SX50" s="294"/>
      <c r="SY50" s="294"/>
      <c r="SZ50" s="294"/>
      <c r="TA50" s="294"/>
      <c r="TB50" s="294"/>
      <c r="TC50" s="294"/>
      <c r="TD50" s="294"/>
      <c r="TE50" s="294"/>
      <c r="TF50" s="294"/>
      <c r="TG50" s="294"/>
      <c r="TH50" s="294"/>
      <c r="TI50" s="294"/>
      <c r="TJ50" s="294"/>
      <c r="TK50" s="294"/>
      <c r="TL50" s="294"/>
      <c r="TM50" s="294"/>
      <c r="TN50" s="294"/>
      <c r="TO50" s="294"/>
      <c r="TP50" s="294"/>
      <c r="TQ50" s="294"/>
      <c r="TR50" s="294"/>
      <c r="TS50" s="294"/>
      <c r="TT50" s="294"/>
      <c r="TU50" s="294"/>
      <c r="TV50" s="294"/>
      <c r="TW50" s="294"/>
      <c r="TX50" s="294"/>
      <c r="TY50" s="294"/>
      <c r="TZ50" s="294"/>
      <c r="UA50" s="294">
        <v>8378826.0300000003</v>
      </c>
      <c r="UB50" s="294">
        <v>0</v>
      </c>
      <c r="UC50" s="294"/>
      <c r="UD50" s="294"/>
      <c r="UE50" s="294"/>
      <c r="UF50" s="294"/>
      <c r="UG50" s="294"/>
      <c r="UH50" s="294"/>
      <c r="UI50" s="294"/>
      <c r="UJ50" s="294">
        <v>0</v>
      </c>
      <c r="UK50" s="294"/>
      <c r="UL50" s="294"/>
      <c r="UM50" s="294"/>
      <c r="UN50" s="294"/>
      <c r="UO50" s="294"/>
      <c r="UP50" s="294">
        <v>99875.68</v>
      </c>
      <c r="UQ50" s="294"/>
      <c r="UR50" s="294"/>
      <c r="US50" s="294">
        <v>0</v>
      </c>
      <c r="UT50" s="294"/>
      <c r="UU50" s="294"/>
      <c r="UV50" s="294"/>
      <c r="UW50" s="294"/>
      <c r="UX50" s="294"/>
      <c r="UY50" s="294"/>
      <c r="UZ50" s="294"/>
      <c r="VA50" s="294"/>
      <c r="VB50" s="294"/>
      <c r="VC50" s="294"/>
      <c r="VD50" s="294">
        <v>295149.14</v>
      </c>
      <c r="VE50" s="294"/>
      <c r="VF50" s="294"/>
      <c r="VG50" s="294"/>
      <c r="VH50" s="294"/>
      <c r="VI50" s="294"/>
      <c r="VJ50" s="294"/>
      <c r="VK50" s="294"/>
      <c r="VL50" s="294">
        <v>0</v>
      </c>
      <c r="VM50" s="294"/>
      <c r="VN50" s="294"/>
      <c r="VO50" s="294"/>
      <c r="VP50" s="294">
        <v>1238690</v>
      </c>
      <c r="VQ50" s="294"/>
      <c r="VR50" s="294"/>
      <c r="VS50" s="294"/>
      <c r="VT50" s="294"/>
      <c r="VU50" s="294"/>
      <c r="VV50" s="294"/>
      <c r="VW50" s="294">
        <v>418599</v>
      </c>
      <c r="VX50" s="294"/>
      <c r="VY50" s="294"/>
      <c r="VZ50" s="294"/>
      <c r="WA50" s="294">
        <v>0</v>
      </c>
      <c r="WB50" s="294"/>
      <c r="WC50" s="294"/>
      <c r="WD50" s="294"/>
      <c r="WE50" s="294"/>
      <c r="WF50" s="294"/>
      <c r="WG50" s="294"/>
      <c r="WH50" s="294"/>
      <c r="WI50" s="294"/>
      <c r="WJ50" s="294"/>
      <c r="WK50" s="294">
        <v>500</v>
      </c>
      <c r="WL50" s="294"/>
      <c r="WM50" s="294"/>
      <c r="WN50" s="294">
        <v>1622368.22</v>
      </c>
      <c r="WO50" s="294"/>
      <c r="WP50" s="294"/>
      <c r="WQ50" s="294"/>
      <c r="WR50" s="294"/>
      <c r="WS50" s="294"/>
      <c r="WT50" s="294"/>
      <c r="WU50" s="294"/>
      <c r="WV50" s="294"/>
      <c r="WW50" s="294"/>
      <c r="WX50" s="294"/>
      <c r="WY50" s="294">
        <v>24726621.010000002</v>
      </c>
      <c r="WZ50" s="294"/>
      <c r="XA50" s="294"/>
      <c r="XB50" s="294"/>
      <c r="XC50" s="294"/>
      <c r="XD50" s="294"/>
      <c r="XE50" s="294"/>
      <c r="XF50" s="294"/>
      <c r="XG50" s="294"/>
      <c r="XH50" s="294">
        <v>22382</v>
      </c>
      <c r="XI50" s="294"/>
      <c r="XJ50" s="294"/>
      <c r="XK50" s="294"/>
      <c r="XL50" s="294"/>
      <c r="XM50" s="294"/>
      <c r="XN50" s="294"/>
      <c r="XO50" s="294"/>
      <c r="XP50" s="294"/>
      <c r="XQ50" s="294"/>
      <c r="XR50" s="294"/>
      <c r="XS50" s="294"/>
      <c r="XT50" s="294"/>
      <c r="XU50" s="294"/>
      <c r="XV50" s="294"/>
      <c r="XW50" s="294"/>
      <c r="XX50" s="294"/>
      <c r="XY50" s="294"/>
      <c r="XZ50" s="294"/>
      <c r="YA50" s="294"/>
      <c r="YB50" s="294"/>
      <c r="YC50" s="294"/>
      <c r="YD50" s="294"/>
      <c r="YE50" s="294"/>
      <c r="YF50" s="294"/>
      <c r="YG50" s="294"/>
      <c r="YH50" s="294"/>
      <c r="YI50" s="294">
        <v>0</v>
      </c>
      <c r="YJ50" s="294"/>
      <c r="YK50" s="294"/>
      <c r="YL50" s="294"/>
      <c r="YM50" s="294"/>
      <c r="YN50" s="294"/>
      <c r="YO50" s="294"/>
      <c r="YP50" s="294"/>
      <c r="YQ50" s="294"/>
      <c r="YR50" s="294"/>
      <c r="YS50" s="294"/>
      <c r="YT50" s="294"/>
      <c r="YU50" s="294"/>
      <c r="YV50" s="294">
        <v>0</v>
      </c>
      <c r="YW50" s="294"/>
      <c r="YX50" s="294"/>
      <c r="YY50" s="294"/>
      <c r="YZ50" s="294"/>
      <c r="ZA50" s="294"/>
      <c r="ZB50" s="294"/>
      <c r="ZC50" s="294">
        <v>0</v>
      </c>
      <c r="ZD50" s="294"/>
      <c r="ZE50" s="294"/>
      <c r="ZF50" s="294"/>
      <c r="ZG50" s="294"/>
      <c r="ZH50" s="294">
        <v>0</v>
      </c>
      <c r="ZI50" s="294"/>
      <c r="ZJ50" s="294"/>
      <c r="ZK50" s="294"/>
      <c r="ZL50" s="294">
        <v>0</v>
      </c>
      <c r="ZM50" s="294"/>
      <c r="ZN50" s="294"/>
      <c r="ZO50" s="294"/>
      <c r="ZP50" s="294"/>
      <c r="ZQ50" s="294"/>
      <c r="ZR50" s="294"/>
      <c r="ZS50" s="294"/>
      <c r="ZT50" s="294"/>
      <c r="ZU50" s="294"/>
      <c r="ZV50" s="294"/>
      <c r="ZW50" s="294"/>
      <c r="ZX50" s="294"/>
      <c r="ZY50" s="294">
        <v>2400</v>
      </c>
      <c r="ZZ50" s="294"/>
      <c r="AAA50" s="294"/>
      <c r="AAB50" s="294">
        <v>0</v>
      </c>
      <c r="AAC50" s="294"/>
      <c r="AAD50" s="294"/>
      <c r="AAE50" s="294"/>
      <c r="AAF50" s="294"/>
      <c r="AAG50" s="294"/>
      <c r="AAH50" s="294">
        <v>332550.68</v>
      </c>
      <c r="AAI50" s="294"/>
      <c r="AAJ50" s="294"/>
      <c r="AAK50" s="294"/>
      <c r="AAL50" s="294"/>
      <c r="AAM50" s="294"/>
      <c r="AAN50" s="294"/>
      <c r="AAO50" s="294"/>
      <c r="AAP50" s="294"/>
      <c r="AAQ50" s="294"/>
      <c r="AAR50" s="294"/>
      <c r="AAS50" s="294"/>
      <c r="AAT50" s="294"/>
      <c r="AAU50" s="294">
        <v>0</v>
      </c>
      <c r="AAV50" s="294"/>
      <c r="AAW50" s="294">
        <v>49200</v>
      </c>
      <c r="AAX50" s="294"/>
      <c r="AAY50" s="294">
        <v>10187.049999999999</v>
      </c>
      <c r="AAZ50" s="294">
        <v>1000</v>
      </c>
      <c r="ABA50" s="294"/>
      <c r="ABB50" s="294">
        <v>0</v>
      </c>
      <c r="ABC50" s="294">
        <v>0</v>
      </c>
      <c r="ABD50" s="294"/>
      <c r="ABE50" s="294"/>
      <c r="ABF50" s="294"/>
      <c r="ABG50" s="294"/>
      <c r="ABH50" s="294"/>
      <c r="ABI50" s="294"/>
      <c r="ABJ50" s="294"/>
      <c r="ABK50" s="294">
        <v>0</v>
      </c>
      <c r="ABL50" s="294"/>
      <c r="ABM50" s="294"/>
      <c r="ABN50" s="294"/>
      <c r="ABO50" s="294">
        <v>0</v>
      </c>
      <c r="ABP50" s="294"/>
      <c r="ABQ50" s="294"/>
      <c r="ABR50" s="294"/>
      <c r="ABS50" s="294"/>
      <c r="ABT50" s="294"/>
      <c r="ABU50" s="294"/>
      <c r="ABV50" s="294">
        <v>0</v>
      </c>
      <c r="ABW50" s="294"/>
      <c r="ABX50" s="294"/>
      <c r="ABY50" s="294">
        <v>6068341.8100000005</v>
      </c>
      <c r="ABZ50" s="294"/>
      <c r="ACA50" s="294"/>
      <c r="ACB50" s="294"/>
      <c r="ACC50" s="294">
        <v>25200</v>
      </c>
      <c r="ACD50" s="294"/>
      <c r="ACE50" s="294"/>
      <c r="ACF50" s="294"/>
      <c r="ACG50" s="294"/>
      <c r="ACH50" s="294"/>
      <c r="ACI50" s="294">
        <v>8755345.2699999996</v>
      </c>
      <c r="ACJ50" s="294"/>
      <c r="ACK50" s="294"/>
      <c r="ACL50" s="294">
        <v>14655.57</v>
      </c>
      <c r="ACM50" s="294">
        <v>1615524.29</v>
      </c>
      <c r="ACN50" s="294"/>
      <c r="ACO50" s="294">
        <v>28926.77</v>
      </c>
      <c r="ACP50" s="294"/>
      <c r="ACQ50" s="294"/>
      <c r="ACR50" s="294"/>
      <c r="ACS50" s="294"/>
      <c r="ACT50" s="294"/>
      <c r="ACU50" s="294"/>
      <c r="ACV50" s="294">
        <v>0</v>
      </c>
      <c r="ACW50" s="294"/>
      <c r="ACX50" s="294"/>
      <c r="ACY50" s="294"/>
      <c r="ACZ50" s="294"/>
      <c r="ADA50" s="294"/>
      <c r="ADB50" s="294"/>
      <c r="ADC50" s="294"/>
      <c r="ADD50" s="294"/>
      <c r="ADE50" s="294"/>
      <c r="ADF50" s="294">
        <v>84334.2</v>
      </c>
      <c r="ADG50" s="294">
        <v>2154543.5</v>
      </c>
      <c r="ADH50" s="294"/>
      <c r="ADI50" s="294"/>
      <c r="ADJ50" s="294"/>
      <c r="ADK50" s="294">
        <v>0</v>
      </c>
      <c r="ADL50" s="294"/>
      <c r="ADM50" s="294"/>
      <c r="ADN50" s="294"/>
      <c r="ADO50" s="294">
        <v>264000</v>
      </c>
      <c r="ADP50" s="294"/>
      <c r="ADQ50" s="294"/>
      <c r="ADR50" s="294"/>
      <c r="ADS50" s="294"/>
      <c r="ADT50" s="294"/>
      <c r="ADU50" s="294"/>
      <c r="ADV50" s="294"/>
      <c r="ADW50" s="294"/>
      <c r="ADX50" s="294">
        <v>10884</v>
      </c>
      <c r="ADY50" s="294">
        <v>0</v>
      </c>
      <c r="ADZ50" s="294">
        <v>0</v>
      </c>
      <c r="AEA50" s="294"/>
      <c r="AEB50" s="294"/>
      <c r="AEC50" s="294"/>
      <c r="AED50" s="294"/>
      <c r="AEE50" s="294"/>
      <c r="AEF50" s="294"/>
      <c r="AEG50" s="294">
        <v>1759.51</v>
      </c>
      <c r="AEH50" s="294"/>
      <c r="AEI50" s="294"/>
      <c r="AEJ50" s="294"/>
      <c r="AEK50" s="294"/>
      <c r="AEL50" s="294"/>
      <c r="AEM50" s="294"/>
      <c r="AEN50" s="294"/>
      <c r="AEO50" s="294"/>
      <c r="AEP50" s="294"/>
      <c r="AEQ50" s="294"/>
      <c r="AER50" s="294"/>
      <c r="AES50" s="294">
        <v>0</v>
      </c>
      <c r="AET50" s="294"/>
      <c r="AEU50" s="294"/>
      <c r="AEV50" s="294"/>
      <c r="AEW50" s="294"/>
      <c r="AEX50" s="294"/>
      <c r="AEY50" s="294"/>
      <c r="AEZ50" s="294"/>
      <c r="AFA50" s="294"/>
      <c r="AFB50" s="294"/>
      <c r="AFC50" s="294">
        <v>146717.38</v>
      </c>
      <c r="AFD50" s="294"/>
      <c r="AFE50" s="294"/>
      <c r="AFF50" s="294">
        <v>2027578.42</v>
      </c>
      <c r="AFG50" s="294"/>
      <c r="AFH50" s="294"/>
      <c r="AFI50" s="294"/>
      <c r="AFJ50" s="294"/>
      <c r="AFK50" s="294"/>
      <c r="AFL50" s="294"/>
      <c r="AFM50" s="294"/>
      <c r="AFN50" s="294"/>
      <c r="AFO50" s="294"/>
      <c r="AFP50" s="294">
        <v>24811733.350000001</v>
      </c>
      <c r="AFQ50" s="294"/>
      <c r="AFR50" s="294"/>
      <c r="AFS50" s="294">
        <v>1288294.57</v>
      </c>
      <c r="AFT50" s="294">
        <v>14912.46</v>
      </c>
      <c r="AFU50" s="294"/>
      <c r="AFV50" s="294">
        <v>486118.72</v>
      </c>
      <c r="AFW50" s="294"/>
      <c r="AFX50" s="294">
        <v>260407</v>
      </c>
      <c r="AFY50" s="294">
        <v>2446262.41</v>
      </c>
      <c r="AFZ50" s="294">
        <v>303578.65000000002</v>
      </c>
      <c r="AGA50" s="294"/>
      <c r="AGB50" s="294"/>
      <c r="AGC50" s="294"/>
      <c r="AGD50" s="294"/>
      <c r="AGE50" s="294"/>
      <c r="AGF50" s="294"/>
      <c r="AGG50" s="294"/>
      <c r="AGH50" s="294"/>
      <c r="AGI50" s="294"/>
      <c r="AGJ50" s="294"/>
      <c r="AGK50" s="294"/>
      <c r="AGL50" s="294"/>
      <c r="AGM50" s="294">
        <v>892194</v>
      </c>
      <c r="AGN50" s="294"/>
      <c r="AGO50" s="294"/>
      <c r="AGP50" s="294"/>
      <c r="AGQ50" s="294"/>
      <c r="AGR50" s="294"/>
      <c r="AGS50" s="294"/>
      <c r="AGT50" s="294"/>
      <c r="AGU50" s="294">
        <v>782391.87</v>
      </c>
      <c r="AGV50" s="294">
        <v>78332.639999999999</v>
      </c>
      <c r="AGW50" s="294"/>
      <c r="AGX50" s="294"/>
      <c r="AGY50" s="294"/>
      <c r="AGZ50" s="294"/>
      <c r="AHA50" s="294"/>
      <c r="AHB50" s="294"/>
      <c r="AHC50" s="294"/>
      <c r="AHD50" s="294"/>
      <c r="AHE50" s="294"/>
      <c r="AHF50" s="294"/>
      <c r="AHG50" s="294">
        <v>1489805.99</v>
      </c>
      <c r="AHH50" s="294">
        <v>456309.8</v>
      </c>
      <c r="AHI50" s="294"/>
      <c r="AHJ50" s="294"/>
      <c r="AHK50" s="294"/>
      <c r="AHL50" s="294">
        <v>1172858</v>
      </c>
      <c r="AHM50" s="294"/>
      <c r="AHN50" s="294"/>
      <c r="AHO50" s="294"/>
      <c r="AHP50" s="294"/>
      <c r="AHQ50" s="294"/>
      <c r="AHR50" s="329"/>
      <c r="AHS50" s="294">
        <f t="shared" si="35"/>
        <v>243030738.91999996</v>
      </c>
    </row>
    <row r="51" spans="1:907" ht="24" x14ac:dyDescent="0.8">
      <c r="B51" s="270" t="s">
        <v>6044</v>
      </c>
      <c r="C51" s="271" t="s">
        <v>6045</v>
      </c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>
        <v>0</v>
      </c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>
        <v>0</v>
      </c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4"/>
      <c r="CG51" s="294">
        <v>0</v>
      </c>
      <c r="CH51" s="294"/>
      <c r="CI51" s="294"/>
      <c r="CJ51" s="294"/>
      <c r="CK51" s="294"/>
      <c r="CL51" s="294"/>
      <c r="CM51" s="294"/>
      <c r="CN51" s="294"/>
      <c r="CO51" s="294"/>
      <c r="CP51" s="294"/>
      <c r="CQ51" s="294"/>
      <c r="CR51" s="294"/>
      <c r="CS51" s="294"/>
      <c r="CT51" s="294">
        <v>0</v>
      </c>
      <c r="CU51" s="294">
        <v>487149.52</v>
      </c>
      <c r="CV51" s="294"/>
      <c r="CW51" s="294"/>
      <c r="CX51" s="294">
        <v>10205.39</v>
      </c>
      <c r="CY51" s="294"/>
      <c r="CZ51" s="294"/>
      <c r="DA51" s="294">
        <v>647493</v>
      </c>
      <c r="DB51" s="294"/>
      <c r="DC51" s="294"/>
      <c r="DD51" s="294"/>
      <c r="DE51" s="294"/>
      <c r="DF51" s="294"/>
      <c r="DG51" s="294"/>
      <c r="DH51" s="294"/>
      <c r="DI51" s="294"/>
      <c r="DJ51" s="294"/>
      <c r="DK51" s="294"/>
      <c r="DL51" s="294"/>
      <c r="DM51" s="294"/>
      <c r="DN51" s="294"/>
      <c r="DO51" s="294"/>
      <c r="DP51" s="294"/>
      <c r="DQ51" s="294"/>
      <c r="DR51" s="294"/>
      <c r="DS51" s="294">
        <v>0</v>
      </c>
      <c r="DT51" s="294">
        <v>30354653.559999999</v>
      </c>
      <c r="DU51" s="294"/>
      <c r="DV51" s="294"/>
      <c r="DW51" s="294"/>
      <c r="DX51" s="294"/>
      <c r="DY51" s="294"/>
      <c r="DZ51" s="294"/>
      <c r="EA51" s="294"/>
      <c r="EB51" s="294"/>
      <c r="EC51" s="294"/>
      <c r="ED51" s="294"/>
      <c r="EE51" s="294">
        <v>0</v>
      </c>
      <c r="EF51" s="294">
        <v>0</v>
      </c>
      <c r="EG51" s="294"/>
      <c r="EH51" s="294"/>
      <c r="EI51" s="294"/>
      <c r="EJ51" s="294"/>
      <c r="EK51" s="294"/>
      <c r="EL51" s="294"/>
      <c r="EM51" s="294"/>
      <c r="EN51" s="294">
        <v>0</v>
      </c>
      <c r="EO51" s="294"/>
      <c r="EP51" s="294"/>
      <c r="EQ51" s="294"/>
      <c r="ER51" s="294"/>
      <c r="ES51" s="294"/>
      <c r="ET51" s="294"/>
      <c r="EU51" s="294"/>
      <c r="EV51" s="294"/>
      <c r="EW51" s="294">
        <v>0</v>
      </c>
      <c r="EX51" s="294"/>
      <c r="EY51" s="294">
        <v>0</v>
      </c>
      <c r="EZ51" s="294"/>
      <c r="FA51" s="294">
        <v>0</v>
      </c>
      <c r="FB51" s="294">
        <v>0</v>
      </c>
      <c r="FC51" s="294">
        <v>0</v>
      </c>
      <c r="FD51" s="294">
        <v>0</v>
      </c>
      <c r="FE51" s="294">
        <v>0</v>
      </c>
      <c r="FF51" s="294"/>
      <c r="FG51" s="294">
        <v>0</v>
      </c>
      <c r="FH51" s="294"/>
      <c r="FI51" s="294"/>
      <c r="FJ51" s="294"/>
      <c r="FK51" s="294"/>
      <c r="FL51" s="294"/>
      <c r="FM51" s="294">
        <v>4119399.39</v>
      </c>
      <c r="FN51" s="294"/>
      <c r="FO51" s="294"/>
      <c r="FP51" s="294"/>
      <c r="FQ51" s="294"/>
      <c r="FR51" s="294"/>
      <c r="FS51" s="294"/>
      <c r="FT51" s="294"/>
      <c r="FU51" s="294"/>
      <c r="FV51" s="294"/>
      <c r="FW51" s="294"/>
      <c r="FX51" s="294"/>
      <c r="FY51" s="294"/>
      <c r="FZ51" s="294"/>
      <c r="GA51" s="294"/>
      <c r="GB51" s="294"/>
      <c r="GC51" s="294"/>
      <c r="GD51" s="294"/>
      <c r="GE51" s="294"/>
      <c r="GF51" s="294"/>
      <c r="GG51" s="294"/>
      <c r="GH51" s="294"/>
      <c r="GI51" s="294"/>
      <c r="GJ51" s="294"/>
      <c r="GK51" s="294">
        <v>3723315.33</v>
      </c>
      <c r="GL51" s="294">
        <v>174856.2</v>
      </c>
      <c r="GM51" s="294"/>
      <c r="GN51" s="294"/>
      <c r="GO51" s="294">
        <v>29306.92</v>
      </c>
      <c r="GP51" s="294"/>
      <c r="GQ51" s="294"/>
      <c r="GR51" s="294"/>
      <c r="GS51" s="294"/>
      <c r="GT51" s="294"/>
      <c r="GU51" s="294"/>
      <c r="GV51" s="294"/>
      <c r="GW51" s="294"/>
      <c r="GX51" s="294"/>
      <c r="GY51" s="294"/>
      <c r="GZ51" s="294"/>
      <c r="HA51" s="294"/>
      <c r="HB51" s="294"/>
      <c r="HC51" s="294"/>
      <c r="HD51" s="294"/>
      <c r="HE51" s="294"/>
      <c r="HF51" s="294"/>
      <c r="HG51" s="294"/>
      <c r="HH51" s="294">
        <v>8448516.3499999996</v>
      </c>
      <c r="HI51" s="294"/>
      <c r="HJ51" s="294"/>
      <c r="HK51" s="294"/>
      <c r="HL51" s="294"/>
      <c r="HM51" s="294">
        <v>14909934.08</v>
      </c>
      <c r="HN51" s="294"/>
      <c r="HO51" s="294"/>
      <c r="HP51" s="294"/>
      <c r="HQ51" s="294"/>
      <c r="HR51" s="294"/>
      <c r="HS51" s="294"/>
      <c r="HT51" s="294"/>
      <c r="HU51" s="294"/>
      <c r="HV51" s="294"/>
      <c r="HW51" s="294"/>
      <c r="HX51" s="294"/>
      <c r="HY51" s="294"/>
      <c r="HZ51" s="294"/>
      <c r="IA51" s="294"/>
      <c r="IB51" s="294"/>
      <c r="IC51" s="294">
        <v>2031424.25</v>
      </c>
      <c r="ID51" s="294"/>
      <c r="IE51" s="294"/>
      <c r="IF51" s="294"/>
      <c r="IG51" s="294"/>
      <c r="IH51" s="294">
        <v>0</v>
      </c>
      <c r="II51" s="294"/>
      <c r="IJ51" s="294">
        <v>0</v>
      </c>
      <c r="IK51" s="294">
        <v>392.52</v>
      </c>
      <c r="IL51" s="294">
        <v>0</v>
      </c>
      <c r="IM51" s="294"/>
      <c r="IN51" s="294">
        <v>0</v>
      </c>
      <c r="IO51" s="294"/>
      <c r="IP51" s="294"/>
      <c r="IQ51" s="294"/>
      <c r="IR51" s="294"/>
      <c r="IS51" s="294">
        <v>0</v>
      </c>
      <c r="IT51" s="294"/>
      <c r="IU51" s="294"/>
      <c r="IV51" s="294"/>
      <c r="IW51" s="294"/>
      <c r="IX51" s="294"/>
      <c r="IY51" s="294"/>
      <c r="IZ51" s="294"/>
      <c r="JA51" s="294"/>
      <c r="JB51" s="294"/>
      <c r="JC51" s="294"/>
      <c r="JD51" s="294">
        <v>0</v>
      </c>
      <c r="JE51" s="294">
        <v>1000</v>
      </c>
      <c r="JF51" s="294"/>
      <c r="JG51" s="294"/>
      <c r="JH51" s="294">
        <v>832704.44</v>
      </c>
      <c r="JI51" s="294"/>
      <c r="JJ51" s="294"/>
      <c r="JK51" s="294">
        <v>877003.5</v>
      </c>
      <c r="JL51" s="294"/>
      <c r="JM51" s="294"/>
      <c r="JN51" s="294"/>
      <c r="JO51" s="294"/>
      <c r="JP51" s="294"/>
      <c r="JQ51" s="294"/>
      <c r="JR51" s="294"/>
      <c r="JS51" s="294"/>
      <c r="JT51" s="294"/>
      <c r="JU51" s="294"/>
      <c r="JV51" s="294"/>
      <c r="JW51" s="294"/>
      <c r="JX51" s="294"/>
      <c r="JY51" s="294"/>
      <c r="JZ51" s="294"/>
      <c r="KA51" s="294"/>
      <c r="KB51" s="294"/>
      <c r="KC51" s="294"/>
      <c r="KD51" s="294"/>
      <c r="KE51" s="294"/>
      <c r="KF51" s="294"/>
      <c r="KG51" s="294"/>
      <c r="KH51" s="294">
        <v>0</v>
      </c>
      <c r="KI51" s="294"/>
      <c r="KJ51" s="294"/>
      <c r="KK51" s="294"/>
      <c r="KL51" s="294"/>
      <c r="KM51" s="294"/>
      <c r="KN51" s="294"/>
      <c r="KO51" s="294"/>
      <c r="KP51" s="294"/>
      <c r="KQ51" s="294"/>
      <c r="KR51" s="294"/>
      <c r="KS51" s="294"/>
      <c r="KT51" s="294"/>
      <c r="KU51" s="294"/>
      <c r="KV51" s="294"/>
      <c r="KW51" s="294"/>
      <c r="KX51" s="294"/>
      <c r="KY51" s="294">
        <v>0</v>
      </c>
      <c r="KZ51" s="294"/>
      <c r="LA51" s="294"/>
      <c r="LB51" s="294"/>
      <c r="LC51" s="294"/>
      <c r="LD51" s="294"/>
      <c r="LE51" s="294"/>
      <c r="LF51" s="294"/>
      <c r="LG51" s="294"/>
      <c r="LH51" s="294">
        <v>25971</v>
      </c>
      <c r="LI51" s="294"/>
      <c r="LJ51" s="294"/>
      <c r="LK51" s="294"/>
      <c r="LL51" s="294"/>
      <c r="LM51" s="294"/>
      <c r="LN51" s="294"/>
      <c r="LO51" s="294"/>
      <c r="LP51" s="294"/>
      <c r="LQ51" s="294"/>
      <c r="LR51" s="294"/>
      <c r="LS51" s="294"/>
      <c r="LT51" s="294"/>
      <c r="LU51" s="294"/>
      <c r="LV51" s="294"/>
      <c r="LW51" s="294"/>
      <c r="LX51" s="294"/>
      <c r="LY51" s="294"/>
      <c r="LZ51" s="294"/>
      <c r="MA51" s="294"/>
      <c r="MB51" s="294"/>
      <c r="MC51" s="294"/>
      <c r="MD51" s="294"/>
      <c r="ME51" s="294"/>
      <c r="MF51" s="294"/>
      <c r="MG51" s="294"/>
      <c r="MH51" s="294"/>
      <c r="MI51" s="294"/>
      <c r="MJ51" s="294"/>
      <c r="MK51" s="294"/>
      <c r="ML51" s="294"/>
      <c r="MM51" s="294"/>
      <c r="MN51" s="294"/>
      <c r="MO51" s="294"/>
      <c r="MP51" s="294"/>
      <c r="MQ51" s="294"/>
      <c r="MR51" s="294"/>
      <c r="MS51" s="294"/>
      <c r="MT51" s="294"/>
      <c r="MU51" s="294"/>
      <c r="MV51" s="294"/>
      <c r="MW51" s="294"/>
      <c r="MX51" s="294"/>
      <c r="MY51" s="294"/>
      <c r="MZ51" s="294"/>
      <c r="NA51" s="294"/>
      <c r="NB51" s="294"/>
      <c r="NC51" s="294"/>
      <c r="ND51" s="294">
        <v>0</v>
      </c>
      <c r="NE51" s="294"/>
      <c r="NF51" s="294"/>
      <c r="NG51" s="294"/>
      <c r="NH51" s="294"/>
      <c r="NI51" s="294"/>
      <c r="NJ51" s="294"/>
      <c r="NK51" s="294"/>
      <c r="NL51" s="294"/>
      <c r="NM51" s="294"/>
      <c r="NN51" s="294"/>
      <c r="NO51" s="294"/>
      <c r="NP51" s="294">
        <v>0</v>
      </c>
      <c r="NQ51" s="294"/>
      <c r="NR51" s="294"/>
      <c r="NS51" s="294"/>
      <c r="NT51" s="294"/>
      <c r="NU51" s="294"/>
      <c r="NV51" s="294"/>
      <c r="NW51" s="294"/>
      <c r="NX51" s="294"/>
      <c r="NY51" s="294"/>
      <c r="NZ51" s="294"/>
      <c r="OA51" s="294"/>
      <c r="OB51" s="294"/>
      <c r="OC51" s="294"/>
      <c r="OD51" s="294">
        <v>0</v>
      </c>
      <c r="OE51" s="294"/>
      <c r="OF51" s="294"/>
      <c r="OG51" s="294"/>
      <c r="OH51" s="294"/>
      <c r="OI51" s="294"/>
      <c r="OJ51" s="294"/>
      <c r="OK51" s="294"/>
      <c r="OL51" s="294"/>
      <c r="OM51" s="294"/>
      <c r="ON51" s="294"/>
      <c r="OO51" s="294"/>
      <c r="OP51" s="294"/>
      <c r="OQ51" s="294"/>
      <c r="OR51" s="294"/>
      <c r="OS51" s="294"/>
      <c r="OT51" s="294"/>
      <c r="OU51" s="294"/>
      <c r="OV51" s="294"/>
      <c r="OW51" s="294"/>
      <c r="OX51" s="294"/>
      <c r="OY51" s="294"/>
      <c r="OZ51" s="294"/>
      <c r="PA51" s="294"/>
      <c r="PB51" s="294">
        <v>0</v>
      </c>
      <c r="PC51" s="294"/>
      <c r="PD51" s="294"/>
      <c r="PE51" s="294"/>
      <c r="PF51" s="294"/>
      <c r="PG51" s="294"/>
      <c r="PH51" s="294"/>
      <c r="PI51" s="294"/>
      <c r="PJ51" s="294"/>
      <c r="PK51" s="294">
        <v>0</v>
      </c>
      <c r="PL51" s="294"/>
      <c r="PM51" s="294"/>
      <c r="PN51" s="294"/>
      <c r="PO51" s="294"/>
      <c r="PP51" s="294"/>
      <c r="PQ51" s="294"/>
      <c r="PR51" s="294"/>
      <c r="PS51" s="294"/>
      <c r="PT51" s="294"/>
      <c r="PU51" s="294"/>
      <c r="PV51" s="294">
        <v>0</v>
      </c>
      <c r="PW51" s="294">
        <v>0</v>
      </c>
      <c r="PX51" s="294"/>
      <c r="PY51" s="294"/>
      <c r="PZ51" s="294"/>
      <c r="QA51" s="294">
        <v>4132165.53</v>
      </c>
      <c r="QB51" s="294"/>
      <c r="QC51" s="294"/>
      <c r="QD51" s="294"/>
      <c r="QE51" s="294"/>
      <c r="QF51" s="294"/>
      <c r="QG51" s="294"/>
      <c r="QH51" s="294"/>
      <c r="QI51" s="294"/>
      <c r="QJ51" s="294"/>
      <c r="QK51" s="294"/>
      <c r="QL51" s="294"/>
      <c r="QM51" s="294"/>
      <c r="QN51" s="294"/>
      <c r="QO51" s="294"/>
      <c r="QP51" s="294"/>
      <c r="QQ51" s="294"/>
      <c r="QR51" s="294"/>
      <c r="QS51" s="294"/>
      <c r="QT51" s="294">
        <v>0</v>
      </c>
      <c r="QU51" s="294"/>
      <c r="QV51" s="294"/>
      <c r="QW51" s="294"/>
      <c r="QX51" s="294"/>
      <c r="QY51" s="294"/>
      <c r="QZ51" s="294"/>
      <c r="RA51" s="294"/>
      <c r="RB51" s="294"/>
      <c r="RC51" s="294"/>
      <c r="RD51" s="294"/>
      <c r="RE51" s="294"/>
      <c r="RF51" s="294"/>
      <c r="RG51" s="294">
        <v>0</v>
      </c>
      <c r="RH51" s="294"/>
      <c r="RI51" s="294"/>
      <c r="RJ51" s="294"/>
      <c r="RK51" s="294"/>
      <c r="RL51" s="294"/>
      <c r="RM51" s="294"/>
      <c r="RN51" s="294"/>
      <c r="RO51" s="294"/>
      <c r="RP51" s="294"/>
      <c r="RQ51" s="294"/>
      <c r="RR51" s="294"/>
      <c r="RS51" s="294"/>
      <c r="RT51" s="294"/>
      <c r="RU51" s="294"/>
      <c r="RV51" s="294"/>
      <c r="RW51" s="294"/>
      <c r="RX51" s="294"/>
      <c r="RY51" s="294"/>
      <c r="RZ51" s="294"/>
      <c r="SA51" s="294">
        <v>2985382.02</v>
      </c>
      <c r="SB51" s="294"/>
      <c r="SC51" s="294"/>
      <c r="SD51" s="294"/>
      <c r="SE51" s="294"/>
      <c r="SF51" s="294"/>
      <c r="SG51" s="294"/>
      <c r="SH51" s="294"/>
      <c r="SI51" s="294"/>
      <c r="SJ51" s="294"/>
      <c r="SK51" s="294"/>
      <c r="SL51" s="294"/>
      <c r="SM51" s="294"/>
      <c r="SN51" s="294"/>
      <c r="SO51" s="294"/>
      <c r="SP51" s="294"/>
      <c r="SQ51" s="294"/>
      <c r="SR51" s="294"/>
      <c r="SS51" s="294"/>
      <c r="ST51" s="294"/>
      <c r="SU51" s="294"/>
      <c r="SV51" s="294"/>
      <c r="SW51" s="294"/>
      <c r="SX51" s="294"/>
      <c r="SY51" s="294"/>
      <c r="SZ51" s="294"/>
      <c r="TA51" s="294"/>
      <c r="TB51" s="294"/>
      <c r="TC51" s="294"/>
      <c r="TD51" s="294"/>
      <c r="TE51" s="294"/>
      <c r="TF51" s="294"/>
      <c r="TG51" s="294"/>
      <c r="TH51" s="294"/>
      <c r="TI51" s="294"/>
      <c r="TJ51" s="294"/>
      <c r="TK51" s="294"/>
      <c r="TL51" s="294"/>
      <c r="TM51" s="294"/>
      <c r="TN51" s="294"/>
      <c r="TO51" s="294"/>
      <c r="TP51" s="294"/>
      <c r="TQ51" s="294"/>
      <c r="TR51" s="294"/>
      <c r="TS51" s="294"/>
      <c r="TT51" s="294"/>
      <c r="TU51" s="294"/>
      <c r="TV51" s="294"/>
      <c r="TW51" s="294"/>
      <c r="TX51" s="294"/>
      <c r="TY51" s="294"/>
      <c r="TZ51" s="294"/>
      <c r="UA51" s="294">
        <v>0</v>
      </c>
      <c r="UB51" s="294">
        <v>0</v>
      </c>
      <c r="UC51" s="294"/>
      <c r="UD51" s="294"/>
      <c r="UE51" s="294"/>
      <c r="UF51" s="294"/>
      <c r="UG51" s="294"/>
      <c r="UH51" s="294"/>
      <c r="UI51" s="294"/>
      <c r="UJ51" s="294">
        <v>0</v>
      </c>
      <c r="UK51" s="294"/>
      <c r="UL51" s="294"/>
      <c r="UM51" s="294"/>
      <c r="UN51" s="294"/>
      <c r="UO51" s="294"/>
      <c r="UP51" s="294"/>
      <c r="UQ51" s="294"/>
      <c r="UR51" s="294"/>
      <c r="US51" s="294"/>
      <c r="UT51" s="294"/>
      <c r="UU51" s="294"/>
      <c r="UV51" s="294"/>
      <c r="UW51" s="294"/>
      <c r="UX51" s="294"/>
      <c r="UY51" s="294"/>
      <c r="UZ51" s="294"/>
      <c r="VA51" s="294"/>
      <c r="VB51" s="294"/>
      <c r="VC51" s="294"/>
      <c r="VD51" s="294"/>
      <c r="VE51" s="294"/>
      <c r="VF51" s="294"/>
      <c r="VG51" s="294"/>
      <c r="VH51" s="294">
        <v>2101371.4300000002</v>
      </c>
      <c r="VI51" s="294"/>
      <c r="VJ51" s="294"/>
      <c r="VK51" s="294"/>
      <c r="VL51" s="294"/>
      <c r="VM51" s="294"/>
      <c r="VN51" s="294"/>
      <c r="VO51" s="294"/>
      <c r="VP51" s="294"/>
      <c r="VQ51" s="294"/>
      <c r="VR51" s="294"/>
      <c r="VS51" s="294"/>
      <c r="VT51" s="294"/>
      <c r="VU51" s="294"/>
      <c r="VV51" s="294"/>
      <c r="VW51" s="294"/>
      <c r="VX51" s="294"/>
      <c r="VY51" s="294"/>
      <c r="VZ51" s="294"/>
      <c r="WA51" s="294">
        <v>0</v>
      </c>
      <c r="WB51" s="294"/>
      <c r="WC51" s="294"/>
      <c r="WD51" s="294"/>
      <c r="WE51" s="294"/>
      <c r="WF51" s="294"/>
      <c r="WG51" s="294"/>
      <c r="WH51" s="294"/>
      <c r="WI51" s="294"/>
      <c r="WJ51" s="294"/>
      <c r="WK51" s="294"/>
      <c r="WL51" s="294"/>
      <c r="WM51" s="294"/>
      <c r="WN51" s="294"/>
      <c r="WO51" s="294"/>
      <c r="WP51" s="294"/>
      <c r="WQ51" s="294"/>
      <c r="WR51" s="294"/>
      <c r="WS51" s="294"/>
      <c r="WT51" s="294"/>
      <c r="WU51" s="294"/>
      <c r="WV51" s="294"/>
      <c r="WW51" s="294"/>
      <c r="WX51" s="294"/>
      <c r="WY51" s="294"/>
      <c r="WZ51" s="294"/>
      <c r="XA51" s="294"/>
      <c r="XB51" s="294"/>
      <c r="XC51" s="294"/>
      <c r="XD51" s="294"/>
      <c r="XE51" s="294"/>
      <c r="XF51" s="294"/>
      <c r="XG51" s="294"/>
      <c r="XH51" s="294"/>
      <c r="XI51" s="294"/>
      <c r="XJ51" s="294"/>
      <c r="XK51" s="294"/>
      <c r="XL51" s="294"/>
      <c r="XM51" s="294"/>
      <c r="XN51" s="294"/>
      <c r="XO51" s="294"/>
      <c r="XP51" s="294"/>
      <c r="XQ51" s="294"/>
      <c r="XR51" s="294"/>
      <c r="XS51" s="294"/>
      <c r="XT51" s="294"/>
      <c r="XU51" s="294"/>
      <c r="XV51" s="294"/>
      <c r="XW51" s="294"/>
      <c r="XX51" s="294"/>
      <c r="XY51" s="294"/>
      <c r="XZ51" s="294"/>
      <c r="YA51" s="294"/>
      <c r="YB51" s="294"/>
      <c r="YC51" s="294"/>
      <c r="YD51" s="294"/>
      <c r="YE51" s="294"/>
      <c r="YF51" s="294"/>
      <c r="YG51" s="294"/>
      <c r="YH51" s="294"/>
      <c r="YI51" s="294"/>
      <c r="YJ51" s="294"/>
      <c r="YK51" s="294"/>
      <c r="YL51" s="294"/>
      <c r="YM51" s="294"/>
      <c r="YN51" s="294"/>
      <c r="YO51" s="294"/>
      <c r="YP51" s="294"/>
      <c r="YQ51" s="294"/>
      <c r="YR51" s="294"/>
      <c r="YS51" s="294"/>
      <c r="YT51" s="294"/>
      <c r="YU51" s="294"/>
      <c r="YV51" s="294">
        <v>0</v>
      </c>
      <c r="YW51" s="294"/>
      <c r="YX51" s="294"/>
      <c r="YY51" s="294"/>
      <c r="YZ51" s="294"/>
      <c r="ZA51" s="294"/>
      <c r="ZB51" s="294"/>
      <c r="ZC51" s="294">
        <v>4811125.37</v>
      </c>
      <c r="ZD51" s="294"/>
      <c r="ZE51" s="294"/>
      <c r="ZF51" s="294"/>
      <c r="ZG51" s="294"/>
      <c r="ZH51" s="294">
        <v>0</v>
      </c>
      <c r="ZI51" s="294"/>
      <c r="ZJ51" s="294"/>
      <c r="ZK51" s="294"/>
      <c r="ZL51" s="294"/>
      <c r="ZM51" s="294"/>
      <c r="ZN51" s="294"/>
      <c r="ZO51" s="294"/>
      <c r="ZP51" s="294"/>
      <c r="ZQ51" s="294"/>
      <c r="ZR51" s="294"/>
      <c r="ZS51" s="294"/>
      <c r="ZT51" s="294"/>
      <c r="ZU51" s="294"/>
      <c r="ZV51" s="294"/>
      <c r="ZW51" s="294"/>
      <c r="ZX51" s="294"/>
      <c r="ZY51" s="294"/>
      <c r="ZZ51" s="294"/>
      <c r="AAA51" s="294"/>
      <c r="AAB51" s="294"/>
      <c r="AAC51" s="294"/>
      <c r="AAD51" s="294"/>
      <c r="AAE51" s="294"/>
      <c r="AAF51" s="294"/>
      <c r="AAG51" s="294"/>
      <c r="AAH51" s="294"/>
      <c r="AAI51" s="294"/>
      <c r="AAJ51" s="294"/>
      <c r="AAK51" s="294"/>
      <c r="AAL51" s="294"/>
      <c r="AAM51" s="294"/>
      <c r="AAN51" s="294"/>
      <c r="AAO51" s="294"/>
      <c r="AAP51" s="294"/>
      <c r="AAQ51" s="294"/>
      <c r="AAR51" s="294"/>
      <c r="AAS51" s="294"/>
      <c r="AAT51" s="294"/>
      <c r="AAU51" s="294"/>
      <c r="AAV51" s="294"/>
      <c r="AAW51" s="294"/>
      <c r="AAX51" s="294"/>
      <c r="AAY51" s="294"/>
      <c r="AAZ51" s="294">
        <v>0</v>
      </c>
      <c r="ABA51" s="294"/>
      <c r="ABB51" s="294"/>
      <c r="ABC51" s="294">
        <v>0</v>
      </c>
      <c r="ABD51" s="294"/>
      <c r="ABE51" s="294"/>
      <c r="ABF51" s="294"/>
      <c r="ABG51" s="294"/>
      <c r="ABH51" s="294"/>
      <c r="ABI51" s="294"/>
      <c r="ABJ51" s="294"/>
      <c r="ABK51" s="294">
        <v>0</v>
      </c>
      <c r="ABL51" s="294"/>
      <c r="ABM51" s="294"/>
      <c r="ABN51" s="294"/>
      <c r="ABO51" s="294"/>
      <c r="ABP51" s="294"/>
      <c r="ABQ51" s="294"/>
      <c r="ABR51" s="294">
        <v>54283177.079999998</v>
      </c>
      <c r="ABS51" s="294"/>
      <c r="ABT51" s="294"/>
      <c r="ABU51" s="294"/>
      <c r="ABV51" s="294">
        <v>835930.99</v>
      </c>
      <c r="ABW51" s="294"/>
      <c r="ABX51" s="294"/>
      <c r="ABY51" s="294"/>
      <c r="ABZ51" s="294"/>
      <c r="ACA51" s="294"/>
      <c r="ACB51" s="294"/>
      <c r="ACC51" s="294"/>
      <c r="ACD51" s="294"/>
      <c r="ACE51" s="294"/>
      <c r="ACF51" s="294"/>
      <c r="ACG51" s="294"/>
      <c r="ACH51" s="294"/>
      <c r="ACI51" s="294">
        <v>0</v>
      </c>
      <c r="ACJ51" s="294"/>
      <c r="ACK51" s="294"/>
      <c r="ACL51" s="294"/>
      <c r="ACM51" s="294">
        <v>860852</v>
      </c>
      <c r="ACN51" s="294">
        <v>995591</v>
      </c>
      <c r="ACO51" s="294"/>
      <c r="ACP51" s="294"/>
      <c r="ACQ51" s="294"/>
      <c r="ACR51" s="294"/>
      <c r="ACS51" s="294"/>
      <c r="ACT51" s="294"/>
      <c r="ACU51" s="294"/>
      <c r="ACV51" s="294"/>
      <c r="ACW51" s="294"/>
      <c r="ACX51" s="294"/>
      <c r="ACY51" s="294"/>
      <c r="ACZ51" s="294"/>
      <c r="ADA51" s="294"/>
      <c r="ADB51" s="294"/>
      <c r="ADC51" s="294"/>
      <c r="ADD51" s="294"/>
      <c r="ADE51" s="294"/>
      <c r="ADF51" s="294"/>
      <c r="ADG51" s="294"/>
      <c r="ADH51" s="294"/>
      <c r="ADI51" s="294"/>
      <c r="ADJ51" s="294"/>
      <c r="ADK51" s="294"/>
      <c r="ADL51" s="294"/>
      <c r="ADM51" s="294"/>
      <c r="ADN51" s="294"/>
      <c r="ADO51" s="294"/>
      <c r="ADP51" s="294"/>
      <c r="ADQ51" s="294"/>
      <c r="ADR51" s="294"/>
      <c r="ADS51" s="294"/>
      <c r="ADT51" s="294"/>
      <c r="ADU51" s="294"/>
      <c r="ADV51" s="294"/>
      <c r="ADW51" s="294"/>
      <c r="ADX51" s="294"/>
      <c r="ADY51" s="294"/>
      <c r="ADZ51" s="294">
        <v>0</v>
      </c>
      <c r="AEA51" s="294"/>
      <c r="AEB51" s="294"/>
      <c r="AEC51" s="294"/>
      <c r="AED51" s="294"/>
      <c r="AEE51" s="294"/>
      <c r="AEF51" s="294"/>
      <c r="AEG51" s="294"/>
      <c r="AEH51" s="294"/>
      <c r="AEI51" s="294"/>
      <c r="AEJ51" s="294"/>
      <c r="AEK51" s="294"/>
      <c r="AEL51" s="294"/>
      <c r="AEM51" s="294"/>
      <c r="AEN51" s="294"/>
      <c r="AEO51" s="294"/>
      <c r="AEP51" s="294"/>
      <c r="AEQ51" s="294"/>
      <c r="AER51" s="294"/>
      <c r="AES51" s="294">
        <v>0</v>
      </c>
      <c r="AET51" s="294"/>
      <c r="AEU51" s="294"/>
      <c r="AEV51" s="294"/>
      <c r="AEW51" s="294"/>
      <c r="AEX51" s="294"/>
      <c r="AEY51" s="294"/>
      <c r="AEZ51" s="294"/>
      <c r="AFA51" s="294"/>
      <c r="AFB51" s="294"/>
      <c r="AFC51" s="294"/>
      <c r="AFD51" s="294"/>
      <c r="AFE51" s="294"/>
      <c r="AFF51" s="294"/>
      <c r="AFG51" s="294"/>
      <c r="AFH51" s="294"/>
      <c r="AFI51" s="294"/>
      <c r="AFJ51" s="294"/>
      <c r="AFK51" s="294"/>
      <c r="AFL51" s="294"/>
      <c r="AFM51" s="294"/>
      <c r="AFN51" s="294"/>
      <c r="AFO51" s="294"/>
      <c r="AFP51" s="294"/>
      <c r="AFQ51" s="294"/>
      <c r="AFR51" s="294"/>
      <c r="AFS51" s="294"/>
      <c r="AFT51" s="294"/>
      <c r="AFU51" s="294"/>
      <c r="AFV51" s="294"/>
      <c r="AFW51" s="294"/>
      <c r="AFX51" s="294"/>
      <c r="AFY51" s="294"/>
      <c r="AFZ51" s="294"/>
      <c r="AGA51" s="294"/>
      <c r="AGB51" s="294"/>
      <c r="AGC51" s="294"/>
      <c r="AGD51" s="294"/>
      <c r="AGE51" s="294"/>
      <c r="AGF51" s="294"/>
      <c r="AGG51" s="294"/>
      <c r="AGH51" s="294"/>
      <c r="AGI51" s="294"/>
      <c r="AGJ51" s="294"/>
      <c r="AGK51" s="294"/>
      <c r="AGL51" s="294"/>
      <c r="AGM51" s="294"/>
      <c r="AGN51" s="294"/>
      <c r="AGO51" s="294"/>
      <c r="AGP51" s="294"/>
      <c r="AGQ51" s="294"/>
      <c r="AGR51" s="294"/>
      <c r="AGS51" s="294"/>
      <c r="AGT51" s="294"/>
      <c r="AGU51" s="294"/>
      <c r="AGV51" s="294"/>
      <c r="AGW51" s="294"/>
      <c r="AGX51" s="294"/>
      <c r="AGY51" s="294"/>
      <c r="AGZ51" s="294"/>
      <c r="AHA51" s="294"/>
      <c r="AHB51" s="294"/>
      <c r="AHC51" s="294"/>
      <c r="AHD51" s="294"/>
      <c r="AHE51" s="294"/>
      <c r="AHF51" s="294"/>
      <c r="AHG51" s="294"/>
      <c r="AHH51" s="294"/>
      <c r="AHI51" s="294"/>
      <c r="AHJ51" s="294"/>
      <c r="AHK51" s="294"/>
      <c r="AHL51" s="294"/>
      <c r="AHM51" s="294"/>
      <c r="AHN51" s="294"/>
      <c r="AHO51" s="294"/>
      <c r="AHP51" s="294"/>
      <c r="AHQ51" s="294"/>
      <c r="AHR51" s="329"/>
      <c r="AHS51" s="294">
        <f t="shared" si="35"/>
        <v>137678920.87</v>
      </c>
    </row>
    <row r="52" spans="1:907" ht="24" x14ac:dyDescent="0.8">
      <c r="B52" s="270" t="s">
        <v>6046</v>
      </c>
      <c r="C52" s="271" t="s">
        <v>6047</v>
      </c>
      <c r="D52" s="294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>
        <v>5569621.29</v>
      </c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>
        <v>0</v>
      </c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>
        <v>1521.56</v>
      </c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4"/>
      <c r="CG52" s="294">
        <v>0</v>
      </c>
      <c r="CH52" s="294"/>
      <c r="CI52" s="294"/>
      <c r="CJ52" s="294"/>
      <c r="CK52" s="294"/>
      <c r="CL52" s="294"/>
      <c r="CM52" s="294"/>
      <c r="CN52" s="294"/>
      <c r="CO52" s="294"/>
      <c r="CP52" s="294"/>
      <c r="CQ52" s="294"/>
      <c r="CR52" s="294"/>
      <c r="CS52" s="294"/>
      <c r="CT52" s="294">
        <v>0</v>
      </c>
      <c r="CU52" s="294"/>
      <c r="CV52" s="294"/>
      <c r="CW52" s="294"/>
      <c r="CX52" s="294">
        <v>42594.21</v>
      </c>
      <c r="CY52" s="294"/>
      <c r="CZ52" s="294"/>
      <c r="DA52" s="294"/>
      <c r="DB52" s="294"/>
      <c r="DC52" s="294"/>
      <c r="DD52" s="294"/>
      <c r="DE52" s="294"/>
      <c r="DF52" s="294"/>
      <c r="DG52" s="294"/>
      <c r="DH52" s="294"/>
      <c r="DI52" s="294"/>
      <c r="DJ52" s="294"/>
      <c r="DK52" s="294"/>
      <c r="DL52" s="294"/>
      <c r="DM52" s="294">
        <v>0</v>
      </c>
      <c r="DN52" s="294"/>
      <c r="DO52" s="294"/>
      <c r="DP52" s="294"/>
      <c r="DQ52" s="294"/>
      <c r="DR52" s="294"/>
      <c r="DS52" s="294"/>
      <c r="DT52" s="294">
        <v>18387852.809999999</v>
      </c>
      <c r="DU52" s="294"/>
      <c r="DV52" s="294">
        <v>61500</v>
      </c>
      <c r="DW52" s="294"/>
      <c r="DX52" s="294"/>
      <c r="DY52" s="294"/>
      <c r="DZ52" s="294">
        <v>0</v>
      </c>
      <c r="EA52" s="294">
        <v>0</v>
      </c>
      <c r="EB52" s="294"/>
      <c r="EC52" s="294"/>
      <c r="ED52" s="294"/>
      <c r="EE52" s="294">
        <v>0</v>
      </c>
      <c r="EF52" s="294">
        <v>0</v>
      </c>
      <c r="EG52" s="294">
        <v>2773.59</v>
      </c>
      <c r="EH52" s="294"/>
      <c r="EI52" s="294"/>
      <c r="EJ52" s="294"/>
      <c r="EK52" s="294"/>
      <c r="EL52" s="294"/>
      <c r="EM52" s="294"/>
      <c r="EN52" s="294">
        <v>0</v>
      </c>
      <c r="EO52" s="294"/>
      <c r="EP52" s="294"/>
      <c r="EQ52" s="294"/>
      <c r="ER52" s="294"/>
      <c r="ES52" s="294"/>
      <c r="ET52" s="294"/>
      <c r="EU52" s="294">
        <v>0</v>
      </c>
      <c r="EV52" s="294"/>
      <c r="EW52" s="294">
        <v>0</v>
      </c>
      <c r="EX52" s="294"/>
      <c r="EY52" s="294">
        <v>0</v>
      </c>
      <c r="EZ52" s="294"/>
      <c r="FA52" s="294"/>
      <c r="FB52" s="294">
        <v>0</v>
      </c>
      <c r="FC52" s="294">
        <v>0</v>
      </c>
      <c r="FD52" s="294">
        <v>0</v>
      </c>
      <c r="FE52" s="294">
        <v>0</v>
      </c>
      <c r="FF52" s="294"/>
      <c r="FG52" s="294">
        <v>0</v>
      </c>
      <c r="FH52" s="294"/>
      <c r="FI52" s="294"/>
      <c r="FJ52" s="294"/>
      <c r="FK52" s="294"/>
      <c r="FL52" s="294"/>
      <c r="FM52" s="294">
        <v>667123.02</v>
      </c>
      <c r="FN52" s="294"/>
      <c r="FO52" s="294"/>
      <c r="FP52" s="294"/>
      <c r="FQ52" s="294"/>
      <c r="FR52" s="294"/>
      <c r="FS52" s="294"/>
      <c r="FT52" s="294"/>
      <c r="FU52" s="294"/>
      <c r="FV52" s="294"/>
      <c r="FW52" s="294"/>
      <c r="FX52" s="294"/>
      <c r="FY52" s="294"/>
      <c r="FZ52" s="294"/>
      <c r="GA52" s="294"/>
      <c r="GB52" s="294"/>
      <c r="GC52" s="294"/>
      <c r="GD52" s="294"/>
      <c r="GE52" s="294"/>
      <c r="GF52" s="294">
        <v>275110</v>
      </c>
      <c r="GG52" s="294"/>
      <c r="GH52" s="294"/>
      <c r="GI52" s="294"/>
      <c r="GJ52" s="294"/>
      <c r="GK52" s="294">
        <v>12302.15</v>
      </c>
      <c r="GL52" s="294">
        <v>384016.9</v>
      </c>
      <c r="GM52" s="294"/>
      <c r="GN52" s="294"/>
      <c r="GO52" s="294"/>
      <c r="GP52" s="294"/>
      <c r="GQ52" s="294"/>
      <c r="GR52" s="294"/>
      <c r="GS52" s="294"/>
      <c r="GT52" s="294"/>
      <c r="GU52" s="294"/>
      <c r="GV52" s="294"/>
      <c r="GW52" s="294"/>
      <c r="GX52" s="294"/>
      <c r="GY52" s="294"/>
      <c r="GZ52" s="294"/>
      <c r="HA52" s="294"/>
      <c r="HB52" s="294"/>
      <c r="HC52" s="294"/>
      <c r="HD52" s="294"/>
      <c r="HE52" s="294"/>
      <c r="HF52" s="294"/>
      <c r="HG52" s="294"/>
      <c r="HH52" s="294">
        <v>4745680.18</v>
      </c>
      <c r="HI52" s="294"/>
      <c r="HJ52" s="294"/>
      <c r="HK52" s="294"/>
      <c r="HL52" s="294"/>
      <c r="HM52" s="294"/>
      <c r="HN52" s="294"/>
      <c r="HO52" s="294"/>
      <c r="HP52" s="294"/>
      <c r="HQ52" s="294"/>
      <c r="HR52" s="294">
        <v>375</v>
      </c>
      <c r="HS52" s="294"/>
      <c r="HT52" s="294"/>
      <c r="HU52" s="294"/>
      <c r="HV52" s="294"/>
      <c r="HW52" s="294"/>
      <c r="HX52" s="294"/>
      <c r="HY52" s="294"/>
      <c r="HZ52" s="294"/>
      <c r="IA52" s="294"/>
      <c r="IB52" s="294"/>
      <c r="IC52" s="294"/>
      <c r="ID52" s="294"/>
      <c r="IE52" s="294"/>
      <c r="IF52" s="294"/>
      <c r="IG52" s="294"/>
      <c r="IH52" s="294"/>
      <c r="II52" s="294"/>
      <c r="IJ52" s="294">
        <v>0</v>
      </c>
      <c r="IK52" s="294">
        <v>0</v>
      </c>
      <c r="IL52" s="294">
        <v>0</v>
      </c>
      <c r="IM52" s="294"/>
      <c r="IN52" s="294">
        <v>0</v>
      </c>
      <c r="IO52" s="294"/>
      <c r="IP52" s="294"/>
      <c r="IQ52" s="294"/>
      <c r="IR52" s="294"/>
      <c r="IS52" s="294"/>
      <c r="IT52" s="294">
        <v>0</v>
      </c>
      <c r="IU52" s="294"/>
      <c r="IV52" s="294"/>
      <c r="IW52" s="294"/>
      <c r="IX52" s="294"/>
      <c r="IY52" s="294"/>
      <c r="IZ52" s="294"/>
      <c r="JA52" s="294"/>
      <c r="JB52" s="294"/>
      <c r="JC52" s="294"/>
      <c r="JD52" s="294">
        <v>0</v>
      </c>
      <c r="JE52" s="294"/>
      <c r="JF52" s="294"/>
      <c r="JG52" s="294"/>
      <c r="JH52" s="294"/>
      <c r="JI52" s="294"/>
      <c r="JJ52" s="294"/>
      <c r="JK52" s="294">
        <v>2985341.72</v>
      </c>
      <c r="JL52" s="294"/>
      <c r="JM52" s="294"/>
      <c r="JN52" s="294"/>
      <c r="JO52" s="294"/>
      <c r="JP52" s="294"/>
      <c r="JQ52" s="294"/>
      <c r="JR52" s="294"/>
      <c r="JS52" s="294">
        <v>0</v>
      </c>
      <c r="JT52" s="294"/>
      <c r="JU52" s="294"/>
      <c r="JV52" s="294"/>
      <c r="JW52" s="294"/>
      <c r="JX52" s="294"/>
      <c r="JY52" s="294"/>
      <c r="JZ52" s="294"/>
      <c r="KA52" s="294"/>
      <c r="KB52" s="294"/>
      <c r="KC52" s="294"/>
      <c r="KD52" s="294"/>
      <c r="KE52" s="294"/>
      <c r="KF52" s="294"/>
      <c r="KG52" s="294"/>
      <c r="KH52" s="294"/>
      <c r="KI52" s="294"/>
      <c r="KJ52" s="294"/>
      <c r="KK52" s="294"/>
      <c r="KL52" s="294"/>
      <c r="KM52" s="294"/>
      <c r="KN52" s="294"/>
      <c r="KO52" s="294"/>
      <c r="KP52" s="294"/>
      <c r="KQ52" s="294"/>
      <c r="KR52" s="294"/>
      <c r="KS52" s="294"/>
      <c r="KT52" s="294"/>
      <c r="KU52" s="294"/>
      <c r="KV52" s="294"/>
      <c r="KW52" s="294"/>
      <c r="KX52" s="294"/>
      <c r="KY52" s="294">
        <v>0</v>
      </c>
      <c r="KZ52" s="294"/>
      <c r="LA52" s="294"/>
      <c r="LB52" s="294"/>
      <c r="LC52" s="294"/>
      <c r="LD52" s="294"/>
      <c r="LE52" s="294"/>
      <c r="LF52" s="294"/>
      <c r="LG52" s="294"/>
      <c r="LH52" s="294"/>
      <c r="LI52" s="294"/>
      <c r="LJ52" s="294"/>
      <c r="LK52" s="294"/>
      <c r="LL52" s="294"/>
      <c r="LM52" s="294"/>
      <c r="LN52" s="294"/>
      <c r="LO52" s="294"/>
      <c r="LP52" s="294"/>
      <c r="LQ52" s="294"/>
      <c r="LR52" s="294"/>
      <c r="LS52" s="294"/>
      <c r="LT52" s="294"/>
      <c r="LU52" s="294"/>
      <c r="LV52" s="294"/>
      <c r="LW52" s="294"/>
      <c r="LX52" s="294">
        <v>41073.47</v>
      </c>
      <c r="LY52" s="294"/>
      <c r="LZ52" s="294"/>
      <c r="MA52" s="294"/>
      <c r="MB52" s="294"/>
      <c r="MC52" s="294"/>
      <c r="MD52" s="294"/>
      <c r="ME52" s="294"/>
      <c r="MF52" s="294"/>
      <c r="MG52" s="294"/>
      <c r="MH52" s="294">
        <v>1869366</v>
      </c>
      <c r="MI52" s="294"/>
      <c r="MJ52" s="294"/>
      <c r="MK52" s="294"/>
      <c r="ML52" s="294"/>
      <c r="MM52" s="294"/>
      <c r="MN52" s="294"/>
      <c r="MO52" s="294"/>
      <c r="MP52" s="294"/>
      <c r="MQ52" s="294"/>
      <c r="MR52" s="294"/>
      <c r="MS52" s="294"/>
      <c r="MT52" s="294"/>
      <c r="MU52" s="294"/>
      <c r="MV52" s="294"/>
      <c r="MW52" s="294"/>
      <c r="MX52" s="294"/>
      <c r="MY52" s="294"/>
      <c r="MZ52" s="294"/>
      <c r="NA52" s="294"/>
      <c r="NB52" s="294"/>
      <c r="NC52" s="294"/>
      <c r="ND52" s="294">
        <v>0</v>
      </c>
      <c r="NE52" s="294"/>
      <c r="NF52" s="294"/>
      <c r="NG52" s="294"/>
      <c r="NH52" s="294"/>
      <c r="NI52" s="294"/>
      <c r="NJ52" s="294"/>
      <c r="NK52" s="294"/>
      <c r="NL52" s="294"/>
      <c r="NM52" s="294"/>
      <c r="NN52" s="294"/>
      <c r="NO52" s="294"/>
      <c r="NP52" s="294">
        <v>0</v>
      </c>
      <c r="NQ52" s="294"/>
      <c r="NR52" s="294"/>
      <c r="NS52" s="294"/>
      <c r="NT52" s="294"/>
      <c r="NU52" s="294"/>
      <c r="NV52" s="294"/>
      <c r="NW52" s="294"/>
      <c r="NX52" s="294"/>
      <c r="NY52" s="294"/>
      <c r="NZ52" s="294"/>
      <c r="OA52" s="294"/>
      <c r="OB52" s="294"/>
      <c r="OC52" s="294"/>
      <c r="OD52" s="294"/>
      <c r="OE52" s="294"/>
      <c r="OF52" s="294"/>
      <c r="OG52" s="294"/>
      <c r="OH52" s="294"/>
      <c r="OI52" s="294"/>
      <c r="OJ52" s="294"/>
      <c r="OK52" s="294"/>
      <c r="OL52" s="294"/>
      <c r="OM52" s="294"/>
      <c r="ON52" s="294">
        <v>0</v>
      </c>
      <c r="OO52" s="294"/>
      <c r="OP52" s="294">
        <v>1671935.13</v>
      </c>
      <c r="OQ52" s="294">
        <v>0</v>
      </c>
      <c r="OR52" s="294">
        <v>0</v>
      </c>
      <c r="OS52" s="294"/>
      <c r="OT52" s="294"/>
      <c r="OU52" s="294"/>
      <c r="OV52" s="294"/>
      <c r="OW52" s="294"/>
      <c r="OX52" s="294"/>
      <c r="OY52" s="294"/>
      <c r="OZ52" s="294"/>
      <c r="PA52" s="294"/>
      <c r="PB52" s="294">
        <v>0</v>
      </c>
      <c r="PC52" s="294"/>
      <c r="PD52" s="294"/>
      <c r="PE52" s="294"/>
      <c r="PF52" s="294"/>
      <c r="PG52" s="294"/>
      <c r="PH52" s="294"/>
      <c r="PI52" s="294"/>
      <c r="PJ52" s="294"/>
      <c r="PK52" s="294"/>
      <c r="PL52" s="294"/>
      <c r="PM52" s="294">
        <v>0</v>
      </c>
      <c r="PN52" s="294"/>
      <c r="PO52" s="294">
        <v>0</v>
      </c>
      <c r="PP52" s="294"/>
      <c r="PQ52" s="294"/>
      <c r="PR52" s="294"/>
      <c r="PS52" s="294"/>
      <c r="PT52" s="294">
        <v>2650502.12</v>
      </c>
      <c r="PU52" s="294"/>
      <c r="PV52" s="294"/>
      <c r="PW52" s="294"/>
      <c r="PX52" s="294"/>
      <c r="PY52" s="294"/>
      <c r="PZ52" s="294"/>
      <c r="QA52" s="294"/>
      <c r="QB52" s="294">
        <v>0</v>
      </c>
      <c r="QC52" s="294"/>
      <c r="QD52" s="294">
        <v>0</v>
      </c>
      <c r="QE52" s="294"/>
      <c r="QF52" s="294"/>
      <c r="QG52" s="294"/>
      <c r="QH52" s="294"/>
      <c r="QI52" s="294">
        <v>0</v>
      </c>
      <c r="QJ52" s="294"/>
      <c r="QK52" s="294">
        <v>0</v>
      </c>
      <c r="QL52" s="294"/>
      <c r="QM52" s="294"/>
      <c r="QN52" s="294"/>
      <c r="QO52" s="294"/>
      <c r="QP52" s="294"/>
      <c r="QQ52" s="294"/>
      <c r="QR52" s="294"/>
      <c r="QS52" s="294"/>
      <c r="QT52" s="294">
        <v>0</v>
      </c>
      <c r="QU52" s="294"/>
      <c r="QV52" s="294"/>
      <c r="QW52" s="294"/>
      <c r="QX52" s="294"/>
      <c r="QY52" s="294"/>
      <c r="QZ52" s="294"/>
      <c r="RA52" s="294"/>
      <c r="RB52" s="294"/>
      <c r="RC52" s="294"/>
      <c r="RD52" s="294"/>
      <c r="RE52" s="294"/>
      <c r="RF52" s="294"/>
      <c r="RG52" s="294"/>
      <c r="RH52" s="294"/>
      <c r="RI52" s="294"/>
      <c r="RJ52" s="294"/>
      <c r="RK52" s="294"/>
      <c r="RL52" s="294"/>
      <c r="RM52" s="294"/>
      <c r="RN52" s="294"/>
      <c r="RO52" s="294"/>
      <c r="RP52" s="294"/>
      <c r="RQ52" s="294"/>
      <c r="RR52" s="294"/>
      <c r="RS52" s="294"/>
      <c r="RT52" s="294">
        <v>48400</v>
      </c>
      <c r="RU52" s="294"/>
      <c r="RV52" s="294"/>
      <c r="RW52" s="294"/>
      <c r="RX52" s="294"/>
      <c r="RY52" s="294"/>
      <c r="RZ52" s="294"/>
      <c r="SA52" s="294"/>
      <c r="SB52" s="294"/>
      <c r="SC52" s="294"/>
      <c r="SD52" s="294"/>
      <c r="SE52" s="294"/>
      <c r="SF52" s="294"/>
      <c r="SG52" s="294"/>
      <c r="SH52" s="294"/>
      <c r="SI52" s="294"/>
      <c r="SJ52" s="294"/>
      <c r="SK52" s="294"/>
      <c r="SL52" s="294"/>
      <c r="SM52" s="294"/>
      <c r="SN52" s="294"/>
      <c r="SO52" s="294"/>
      <c r="SP52" s="294"/>
      <c r="SQ52" s="294"/>
      <c r="SR52" s="294"/>
      <c r="SS52" s="294"/>
      <c r="ST52" s="294"/>
      <c r="SU52" s="294"/>
      <c r="SV52" s="294"/>
      <c r="SW52" s="294"/>
      <c r="SX52" s="294"/>
      <c r="SY52" s="294"/>
      <c r="SZ52" s="294"/>
      <c r="TA52" s="294"/>
      <c r="TB52" s="294"/>
      <c r="TC52" s="294"/>
      <c r="TD52" s="294"/>
      <c r="TE52" s="294"/>
      <c r="TF52" s="294"/>
      <c r="TG52" s="294"/>
      <c r="TH52" s="294"/>
      <c r="TI52" s="294"/>
      <c r="TJ52" s="294"/>
      <c r="TK52" s="294"/>
      <c r="TL52" s="294"/>
      <c r="TM52" s="294"/>
      <c r="TN52" s="294"/>
      <c r="TO52" s="294"/>
      <c r="TP52" s="294"/>
      <c r="TQ52" s="294"/>
      <c r="TR52" s="294"/>
      <c r="TS52" s="294"/>
      <c r="TT52" s="294"/>
      <c r="TU52" s="294"/>
      <c r="TV52" s="294"/>
      <c r="TW52" s="294"/>
      <c r="TX52" s="294"/>
      <c r="TY52" s="294"/>
      <c r="TZ52" s="294"/>
      <c r="UA52" s="294"/>
      <c r="UB52" s="294">
        <v>0</v>
      </c>
      <c r="UC52" s="294"/>
      <c r="UD52" s="294"/>
      <c r="UE52" s="294"/>
      <c r="UF52" s="294"/>
      <c r="UG52" s="294"/>
      <c r="UH52" s="294"/>
      <c r="UI52" s="294"/>
      <c r="UJ52" s="294">
        <v>0</v>
      </c>
      <c r="UK52" s="294"/>
      <c r="UL52" s="294"/>
      <c r="UM52" s="294"/>
      <c r="UN52" s="294"/>
      <c r="UO52" s="294"/>
      <c r="UP52" s="294">
        <v>1579110</v>
      </c>
      <c r="UQ52" s="294"/>
      <c r="UR52" s="294"/>
      <c r="US52" s="294"/>
      <c r="UT52" s="294"/>
      <c r="UU52" s="294"/>
      <c r="UV52" s="294"/>
      <c r="UW52" s="294"/>
      <c r="UX52" s="294"/>
      <c r="UY52" s="294"/>
      <c r="UZ52" s="294"/>
      <c r="VA52" s="294"/>
      <c r="VB52" s="294"/>
      <c r="VC52" s="294"/>
      <c r="VD52" s="294"/>
      <c r="VE52" s="294"/>
      <c r="VF52" s="294"/>
      <c r="VG52" s="294"/>
      <c r="VH52" s="294">
        <v>0</v>
      </c>
      <c r="VI52" s="294"/>
      <c r="VJ52" s="294"/>
      <c r="VK52" s="294"/>
      <c r="VL52" s="294"/>
      <c r="VM52" s="294"/>
      <c r="VN52" s="294"/>
      <c r="VO52" s="294"/>
      <c r="VP52" s="294"/>
      <c r="VQ52" s="294"/>
      <c r="VR52" s="294"/>
      <c r="VS52" s="294"/>
      <c r="VT52" s="294"/>
      <c r="VU52" s="294"/>
      <c r="VV52" s="294"/>
      <c r="VW52" s="294"/>
      <c r="VX52" s="294"/>
      <c r="VY52" s="294"/>
      <c r="VZ52" s="294"/>
      <c r="WA52" s="294">
        <v>0</v>
      </c>
      <c r="WB52" s="294"/>
      <c r="WC52" s="294"/>
      <c r="WD52" s="294"/>
      <c r="WE52" s="294"/>
      <c r="WF52" s="294"/>
      <c r="WG52" s="294"/>
      <c r="WH52" s="294"/>
      <c r="WI52" s="294"/>
      <c r="WJ52" s="294"/>
      <c r="WK52" s="294"/>
      <c r="WL52" s="294"/>
      <c r="WM52" s="294"/>
      <c r="WN52" s="294"/>
      <c r="WO52" s="294"/>
      <c r="WP52" s="294"/>
      <c r="WQ52" s="294"/>
      <c r="WR52" s="294"/>
      <c r="WS52" s="294"/>
      <c r="WT52" s="294"/>
      <c r="WU52" s="294"/>
      <c r="WV52" s="294"/>
      <c r="WW52" s="294"/>
      <c r="WX52" s="294"/>
      <c r="WY52" s="294"/>
      <c r="WZ52" s="294"/>
      <c r="XA52" s="294"/>
      <c r="XB52" s="294"/>
      <c r="XC52" s="294"/>
      <c r="XD52" s="294"/>
      <c r="XE52" s="294"/>
      <c r="XF52" s="294"/>
      <c r="XG52" s="294"/>
      <c r="XH52" s="294"/>
      <c r="XI52" s="294"/>
      <c r="XJ52" s="294"/>
      <c r="XK52" s="294"/>
      <c r="XL52" s="294"/>
      <c r="XM52" s="294"/>
      <c r="XN52" s="294"/>
      <c r="XO52" s="294"/>
      <c r="XP52" s="294"/>
      <c r="XQ52" s="294"/>
      <c r="XR52" s="294"/>
      <c r="XS52" s="294"/>
      <c r="XT52" s="294"/>
      <c r="XU52" s="294"/>
      <c r="XV52" s="294"/>
      <c r="XW52" s="294"/>
      <c r="XX52" s="294"/>
      <c r="XY52" s="294"/>
      <c r="XZ52" s="294"/>
      <c r="YA52" s="294"/>
      <c r="YB52" s="294"/>
      <c r="YC52" s="294"/>
      <c r="YD52" s="294"/>
      <c r="YE52" s="294"/>
      <c r="YF52" s="294"/>
      <c r="YG52" s="294"/>
      <c r="YH52" s="294"/>
      <c r="YI52" s="294"/>
      <c r="YJ52" s="294"/>
      <c r="YK52" s="294"/>
      <c r="YL52" s="294"/>
      <c r="YM52" s="294"/>
      <c r="YN52" s="294"/>
      <c r="YO52" s="294"/>
      <c r="YP52" s="294"/>
      <c r="YQ52" s="294"/>
      <c r="YR52" s="294"/>
      <c r="YS52" s="294"/>
      <c r="YT52" s="294"/>
      <c r="YU52" s="294"/>
      <c r="YV52" s="294">
        <v>0</v>
      </c>
      <c r="YW52" s="294"/>
      <c r="YX52" s="294"/>
      <c r="YY52" s="294"/>
      <c r="YZ52" s="294"/>
      <c r="ZA52" s="294"/>
      <c r="ZB52" s="294"/>
      <c r="ZC52" s="294">
        <v>0</v>
      </c>
      <c r="ZD52" s="294"/>
      <c r="ZE52" s="294"/>
      <c r="ZF52" s="294"/>
      <c r="ZG52" s="294"/>
      <c r="ZH52" s="294"/>
      <c r="ZI52" s="294"/>
      <c r="ZJ52" s="294"/>
      <c r="ZK52" s="294"/>
      <c r="ZL52" s="294">
        <v>0</v>
      </c>
      <c r="ZM52" s="294"/>
      <c r="ZN52" s="294"/>
      <c r="ZO52" s="294"/>
      <c r="ZP52" s="294"/>
      <c r="ZQ52" s="294"/>
      <c r="ZR52" s="294"/>
      <c r="ZS52" s="294"/>
      <c r="ZT52" s="294"/>
      <c r="ZU52" s="294"/>
      <c r="ZV52" s="294"/>
      <c r="ZW52" s="294"/>
      <c r="ZX52" s="294"/>
      <c r="ZY52" s="294"/>
      <c r="ZZ52" s="294"/>
      <c r="AAA52" s="294"/>
      <c r="AAB52" s="294"/>
      <c r="AAC52" s="294"/>
      <c r="AAD52" s="294"/>
      <c r="AAE52" s="294"/>
      <c r="AAF52" s="294"/>
      <c r="AAG52" s="294"/>
      <c r="AAH52" s="294"/>
      <c r="AAI52" s="294"/>
      <c r="AAJ52" s="294"/>
      <c r="AAK52" s="294"/>
      <c r="AAL52" s="294"/>
      <c r="AAM52" s="294"/>
      <c r="AAN52" s="294"/>
      <c r="AAO52" s="294"/>
      <c r="AAP52" s="294"/>
      <c r="AAQ52" s="294"/>
      <c r="AAR52" s="294"/>
      <c r="AAS52" s="294"/>
      <c r="AAT52" s="294"/>
      <c r="AAU52" s="294"/>
      <c r="AAV52" s="294"/>
      <c r="AAW52" s="294"/>
      <c r="AAX52" s="294"/>
      <c r="AAY52" s="294"/>
      <c r="AAZ52" s="294"/>
      <c r="ABA52" s="294">
        <v>176257.6</v>
      </c>
      <c r="ABB52" s="294"/>
      <c r="ABC52" s="294">
        <v>0</v>
      </c>
      <c r="ABD52" s="294"/>
      <c r="ABE52" s="294"/>
      <c r="ABF52" s="294"/>
      <c r="ABG52" s="294"/>
      <c r="ABH52" s="294"/>
      <c r="ABI52" s="294">
        <v>0</v>
      </c>
      <c r="ABJ52" s="294"/>
      <c r="ABK52" s="294">
        <v>0</v>
      </c>
      <c r="ABL52" s="294"/>
      <c r="ABM52" s="294"/>
      <c r="ABN52" s="294"/>
      <c r="ABO52" s="294"/>
      <c r="ABP52" s="294"/>
      <c r="ABQ52" s="294"/>
      <c r="ABR52" s="294"/>
      <c r="ABS52" s="294"/>
      <c r="ABT52" s="294"/>
      <c r="ABU52" s="294"/>
      <c r="ABV52" s="294"/>
      <c r="ABW52" s="294"/>
      <c r="ABX52" s="294"/>
      <c r="ABY52" s="294"/>
      <c r="ABZ52" s="294"/>
      <c r="ACA52" s="294"/>
      <c r="ACB52" s="294"/>
      <c r="ACC52" s="294"/>
      <c r="ACD52" s="294"/>
      <c r="ACE52" s="294"/>
      <c r="ACF52" s="294"/>
      <c r="ACG52" s="294"/>
      <c r="ACH52" s="294"/>
      <c r="ACI52" s="294">
        <v>0</v>
      </c>
      <c r="ACJ52" s="294"/>
      <c r="ACK52" s="294"/>
      <c r="ACL52" s="294"/>
      <c r="ACM52" s="294">
        <v>3180448.23</v>
      </c>
      <c r="ACN52" s="294"/>
      <c r="ACO52" s="294"/>
      <c r="ACP52" s="294"/>
      <c r="ACQ52" s="294"/>
      <c r="ACR52" s="294"/>
      <c r="ACS52" s="294">
        <v>7500</v>
      </c>
      <c r="ACT52" s="294"/>
      <c r="ACU52" s="294"/>
      <c r="ACV52" s="294"/>
      <c r="ACW52" s="294"/>
      <c r="ACX52" s="294"/>
      <c r="ACY52" s="294"/>
      <c r="ACZ52" s="294"/>
      <c r="ADA52" s="294"/>
      <c r="ADB52" s="294">
        <v>1229798.3799999999</v>
      </c>
      <c r="ADC52" s="294"/>
      <c r="ADD52" s="294"/>
      <c r="ADE52" s="294"/>
      <c r="ADF52" s="294"/>
      <c r="ADG52" s="294"/>
      <c r="ADH52" s="294"/>
      <c r="ADI52" s="294"/>
      <c r="ADJ52" s="294"/>
      <c r="ADK52" s="294"/>
      <c r="ADL52" s="294"/>
      <c r="ADM52" s="294"/>
      <c r="ADN52" s="294"/>
      <c r="ADO52" s="294">
        <v>12393022.84</v>
      </c>
      <c r="ADP52" s="294">
        <v>0</v>
      </c>
      <c r="ADQ52" s="294"/>
      <c r="ADR52" s="294"/>
      <c r="ADS52" s="294"/>
      <c r="ADT52" s="294"/>
      <c r="ADU52" s="294"/>
      <c r="ADV52" s="294"/>
      <c r="ADW52" s="294"/>
      <c r="ADX52" s="294"/>
      <c r="ADY52" s="294">
        <v>0</v>
      </c>
      <c r="ADZ52" s="294">
        <v>0</v>
      </c>
      <c r="AEA52" s="294"/>
      <c r="AEB52" s="294"/>
      <c r="AEC52" s="294"/>
      <c r="AED52" s="294"/>
      <c r="AEE52" s="294"/>
      <c r="AEF52" s="294"/>
      <c r="AEG52" s="294">
        <v>897583.31</v>
      </c>
      <c r="AEH52" s="294"/>
      <c r="AEI52" s="294"/>
      <c r="AEJ52" s="294"/>
      <c r="AEK52" s="294"/>
      <c r="AEL52" s="294"/>
      <c r="AEM52" s="294"/>
      <c r="AEN52" s="294"/>
      <c r="AEO52" s="294"/>
      <c r="AEP52" s="294"/>
      <c r="AEQ52" s="294"/>
      <c r="AER52" s="294"/>
      <c r="AES52" s="294">
        <v>0</v>
      </c>
      <c r="AET52" s="294"/>
      <c r="AEU52" s="294"/>
      <c r="AEV52" s="294"/>
      <c r="AEW52" s="294"/>
      <c r="AEX52" s="294"/>
      <c r="AEY52" s="294"/>
      <c r="AEZ52" s="294"/>
      <c r="AFA52" s="294"/>
      <c r="AFB52" s="294"/>
      <c r="AFC52" s="294"/>
      <c r="AFD52" s="294"/>
      <c r="AFE52" s="294"/>
      <c r="AFF52" s="294"/>
      <c r="AFG52" s="294"/>
      <c r="AFH52" s="294"/>
      <c r="AFI52" s="294"/>
      <c r="AFJ52" s="294"/>
      <c r="AFK52" s="294">
        <v>3566601.81</v>
      </c>
      <c r="AFL52" s="294"/>
      <c r="AFM52" s="294"/>
      <c r="AFN52" s="294"/>
      <c r="AFO52" s="294"/>
      <c r="AFP52" s="294"/>
      <c r="AFQ52" s="294"/>
      <c r="AFR52" s="294"/>
      <c r="AFS52" s="294"/>
      <c r="AFT52" s="294"/>
      <c r="AFU52" s="294"/>
      <c r="AFV52" s="294"/>
      <c r="AFW52" s="294"/>
      <c r="AFX52" s="294"/>
      <c r="AFY52" s="294"/>
      <c r="AFZ52" s="294"/>
      <c r="AGA52" s="294"/>
      <c r="AGB52" s="294"/>
      <c r="AGC52" s="294"/>
      <c r="AGD52" s="294"/>
      <c r="AGE52" s="294"/>
      <c r="AGF52" s="294"/>
      <c r="AGG52" s="294"/>
      <c r="AGH52" s="294"/>
      <c r="AGI52" s="294"/>
      <c r="AGJ52" s="294"/>
      <c r="AGK52" s="294"/>
      <c r="AGL52" s="294"/>
      <c r="AGM52" s="294"/>
      <c r="AGN52" s="294"/>
      <c r="AGO52" s="294"/>
      <c r="AGP52" s="294"/>
      <c r="AGQ52" s="294"/>
      <c r="AGR52" s="294"/>
      <c r="AGS52" s="294"/>
      <c r="AGT52" s="294"/>
      <c r="AGU52" s="294"/>
      <c r="AGV52" s="294"/>
      <c r="AGW52" s="294"/>
      <c r="AGX52" s="294"/>
      <c r="AGY52" s="294"/>
      <c r="AGZ52" s="294"/>
      <c r="AHA52" s="294"/>
      <c r="AHB52" s="294"/>
      <c r="AHC52" s="294"/>
      <c r="AHD52" s="294"/>
      <c r="AHE52" s="294"/>
      <c r="AHF52" s="294"/>
      <c r="AHG52" s="294"/>
      <c r="AHH52" s="294"/>
      <c r="AHI52" s="294"/>
      <c r="AHJ52" s="294"/>
      <c r="AHK52" s="294"/>
      <c r="AHL52" s="294"/>
      <c r="AHM52" s="294"/>
      <c r="AHN52" s="294"/>
      <c r="AHO52" s="294"/>
      <c r="AHP52" s="294"/>
      <c r="AHQ52" s="294"/>
      <c r="AHR52" s="329"/>
      <c r="AHS52" s="294">
        <f t="shared" si="35"/>
        <v>62447411.319999993</v>
      </c>
    </row>
    <row r="53" spans="1:907" ht="24" x14ac:dyDescent="0.8">
      <c r="B53" s="270" t="s">
        <v>6048</v>
      </c>
      <c r="C53" s="271" t="s">
        <v>6049</v>
      </c>
      <c r="D53" s="294">
        <v>639500236.87</v>
      </c>
      <c r="E53" s="294">
        <v>18458714.920000002</v>
      </c>
      <c r="F53" s="294">
        <v>17556601.760000002</v>
      </c>
      <c r="G53" s="294">
        <v>3032125.69</v>
      </c>
      <c r="H53" s="294">
        <v>25826742.469999999</v>
      </c>
      <c r="I53" s="294">
        <v>6897727.2199999997</v>
      </c>
      <c r="J53" s="294">
        <v>233883647.44</v>
      </c>
      <c r="K53" s="294">
        <v>70645000.230000004</v>
      </c>
      <c r="L53" s="294">
        <v>10293213.390000001</v>
      </c>
      <c r="M53" s="294">
        <v>9184046.5700000003</v>
      </c>
      <c r="N53" s="294">
        <v>7155600.3200000003</v>
      </c>
      <c r="O53" s="294">
        <v>6846249.2599999998</v>
      </c>
      <c r="P53" s="294">
        <v>81790944.700000003</v>
      </c>
      <c r="Q53" s="294">
        <v>6206377.0599999996</v>
      </c>
      <c r="R53" s="294">
        <v>2955509.64</v>
      </c>
      <c r="S53" s="294">
        <v>19088252.010000002</v>
      </c>
      <c r="T53" s="294">
        <v>23271146.719999999</v>
      </c>
      <c r="U53" s="294">
        <v>1918527.43</v>
      </c>
      <c r="V53" s="294">
        <v>631968276.42999995</v>
      </c>
      <c r="W53" s="294">
        <v>54801967.620000005</v>
      </c>
      <c r="X53" s="294">
        <v>24358517.789999999</v>
      </c>
      <c r="Y53" s="294">
        <v>107221675.28</v>
      </c>
      <c r="Z53" s="294">
        <v>17457709.07</v>
      </c>
      <c r="AA53" s="294">
        <v>27237147.080000002</v>
      </c>
      <c r="AB53" s="294">
        <v>11262656.01</v>
      </c>
      <c r="AC53" s="294">
        <v>38604169.93</v>
      </c>
      <c r="AD53" s="294">
        <v>31262111.520000003</v>
      </c>
      <c r="AE53" s="294">
        <v>7391155.7699999996</v>
      </c>
      <c r="AF53" s="294">
        <v>20428798.16</v>
      </c>
      <c r="AG53" s="294">
        <v>27318778.949999999</v>
      </c>
      <c r="AH53" s="294">
        <v>76199136.450000003</v>
      </c>
      <c r="AI53" s="294">
        <v>16080806.370000001</v>
      </c>
      <c r="AJ53" s="294">
        <v>17402673.23</v>
      </c>
      <c r="AK53" s="294">
        <v>14028063.789999999</v>
      </c>
      <c r="AL53" s="294">
        <v>67360300.319999993</v>
      </c>
      <c r="AM53" s="294">
        <v>5183104.51</v>
      </c>
      <c r="AN53" s="294">
        <v>49305225.230000004</v>
      </c>
      <c r="AO53" s="294">
        <v>17530876.110000003</v>
      </c>
      <c r="AP53" s="294">
        <v>5639428.9200000009</v>
      </c>
      <c r="AQ53" s="294">
        <v>8681562.5299999993</v>
      </c>
      <c r="AR53" s="294">
        <v>21927255.030000001</v>
      </c>
      <c r="AS53" s="294">
        <v>7292631.7799999993</v>
      </c>
      <c r="AT53" s="294">
        <v>67356643.019999996</v>
      </c>
      <c r="AU53" s="294">
        <v>7826163.7300000004</v>
      </c>
      <c r="AV53" s="294">
        <v>8163962.7400000002</v>
      </c>
      <c r="AW53" s="294">
        <v>11075744.369999999</v>
      </c>
      <c r="AX53" s="294">
        <v>8536736.5999999996</v>
      </c>
      <c r="AY53" s="294">
        <v>14448193.990000002</v>
      </c>
      <c r="AZ53" s="294">
        <v>12461023.190000001</v>
      </c>
      <c r="BA53" s="294">
        <v>6663330.9800000004</v>
      </c>
      <c r="BB53" s="294">
        <v>9994868.1799999997</v>
      </c>
      <c r="BC53" s="294">
        <v>9125930.9199999999</v>
      </c>
      <c r="BD53" s="294">
        <v>12571105.609999999</v>
      </c>
      <c r="BE53" s="294">
        <v>6391198.9699999997</v>
      </c>
      <c r="BF53" s="294">
        <v>7987406</v>
      </c>
      <c r="BG53" s="294">
        <v>5903698.5100000007</v>
      </c>
      <c r="BH53" s="294">
        <v>24541295.439999998</v>
      </c>
      <c r="BI53" s="294">
        <v>193327005.59999999</v>
      </c>
      <c r="BJ53" s="294">
        <v>70802813.349999994</v>
      </c>
      <c r="BK53" s="294">
        <v>15425017.970000003</v>
      </c>
      <c r="BL53" s="294">
        <v>7898390.7599999988</v>
      </c>
      <c r="BM53" s="294">
        <v>12838385.67</v>
      </c>
      <c r="BN53" s="294">
        <v>9305302.4400000013</v>
      </c>
      <c r="BO53" s="294">
        <v>4136906.78</v>
      </c>
      <c r="BP53" s="294">
        <v>7342779.1799999997</v>
      </c>
      <c r="BQ53" s="294">
        <v>7430207</v>
      </c>
      <c r="BR53" s="294">
        <v>22859537.079999998</v>
      </c>
      <c r="BS53" s="294">
        <v>9498889.8800000008</v>
      </c>
      <c r="BT53" s="294">
        <v>6603577.9399999995</v>
      </c>
      <c r="BU53" s="294">
        <v>12516418.890000001</v>
      </c>
      <c r="BV53" s="294">
        <v>7751693.9000000004</v>
      </c>
      <c r="BW53" s="294">
        <v>3688784.13</v>
      </c>
      <c r="BX53" s="294">
        <v>2977772.38</v>
      </c>
      <c r="BY53" s="294">
        <v>5664604.25</v>
      </c>
      <c r="BZ53" s="294">
        <v>72178778.810000002</v>
      </c>
      <c r="CA53" s="294">
        <v>5159399.9000000004</v>
      </c>
      <c r="CB53" s="294">
        <v>6222734.2200000007</v>
      </c>
      <c r="CC53" s="294">
        <v>10134610.939999999</v>
      </c>
      <c r="CD53" s="294">
        <v>5044417.2799999993</v>
      </c>
      <c r="CE53" s="294">
        <v>8950717.8899999987</v>
      </c>
      <c r="CF53" s="294">
        <v>5628503.4699999997</v>
      </c>
      <c r="CG53" s="294">
        <v>1034236443.3</v>
      </c>
      <c r="CH53" s="294">
        <v>18070372.66</v>
      </c>
      <c r="CI53" s="294">
        <v>51677331.469999999</v>
      </c>
      <c r="CJ53" s="294">
        <v>12433510.810000001</v>
      </c>
      <c r="CK53" s="294">
        <v>31567712.170000002</v>
      </c>
      <c r="CL53" s="294">
        <v>12975405.73</v>
      </c>
      <c r="CM53" s="294">
        <v>18561895.43</v>
      </c>
      <c r="CN53" s="294">
        <v>34152096.909999996</v>
      </c>
      <c r="CO53" s="294">
        <v>13585739.119999999</v>
      </c>
      <c r="CP53" s="294">
        <v>13728517.83</v>
      </c>
      <c r="CQ53" s="294">
        <v>11053284.43</v>
      </c>
      <c r="CR53" s="294">
        <v>15147205.17</v>
      </c>
      <c r="CS53" s="294">
        <v>15307651.810000001</v>
      </c>
      <c r="CT53" s="294">
        <v>79793098.650000006</v>
      </c>
      <c r="CU53" s="294">
        <v>24830619.620000001</v>
      </c>
      <c r="CV53" s="294">
        <v>24254033.690000001</v>
      </c>
      <c r="CW53" s="294">
        <v>13988518.51</v>
      </c>
      <c r="CX53" s="294">
        <v>19028698.18</v>
      </c>
      <c r="CY53" s="294">
        <v>14843525.32</v>
      </c>
      <c r="CZ53" s="294">
        <v>6999880.0899999999</v>
      </c>
      <c r="DA53" s="294">
        <v>12933922.08</v>
      </c>
      <c r="DB53" s="294">
        <v>135189619.18000001</v>
      </c>
      <c r="DC53" s="294">
        <v>196631291.38</v>
      </c>
      <c r="DD53" s="294">
        <v>6712322.4100000001</v>
      </c>
      <c r="DE53" s="294">
        <v>9584961.6999999993</v>
      </c>
      <c r="DF53" s="294">
        <v>18560953.23</v>
      </c>
      <c r="DG53" s="294">
        <v>24786344.210000001</v>
      </c>
      <c r="DH53" s="294">
        <v>5141110.6500000004</v>
      </c>
      <c r="DI53" s="294">
        <v>5112070.46</v>
      </c>
      <c r="DJ53" s="294">
        <v>24693439.75</v>
      </c>
      <c r="DK53" s="294">
        <v>830113796.56000006</v>
      </c>
      <c r="DL53" s="294">
        <v>14702441.260000002</v>
      </c>
      <c r="DM53" s="294">
        <v>13669369.91</v>
      </c>
      <c r="DN53" s="294">
        <v>41046818.93</v>
      </c>
      <c r="DO53" s="294">
        <v>12686421.209899999</v>
      </c>
      <c r="DP53" s="294">
        <v>11025737.710000001</v>
      </c>
      <c r="DQ53" s="294">
        <v>38284500.370000005</v>
      </c>
      <c r="DR53" s="294">
        <v>38685734.920000002</v>
      </c>
      <c r="DS53" s="294">
        <v>55829646.450000003</v>
      </c>
      <c r="DT53" s="294"/>
      <c r="DU53" s="294">
        <v>8625308.129999999</v>
      </c>
      <c r="DV53" s="294">
        <v>27071240.149999999</v>
      </c>
      <c r="DW53" s="294">
        <v>56102806.149999991</v>
      </c>
      <c r="DX53" s="294">
        <v>28865454.529999997</v>
      </c>
      <c r="DY53" s="294">
        <v>7157517.9299999997</v>
      </c>
      <c r="DZ53" s="294">
        <v>19862976.82</v>
      </c>
      <c r="EA53" s="294">
        <v>18335829.440000001</v>
      </c>
      <c r="EB53" s="294">
        <v>10879631.449999999</v>
      </c>
      <c r="EC53" s="294">
        <v>17761780.710000001</v>
      </c>
      <c r="ED53" s="294">
        <v>14121847.350000001</v>
      </c>
      <c r="EE53" s="294">
        <v>158112684.97999999</v>
      </c>
      <c r="EF53" s="294">
        <v>123019973.2</v>
      </c>
      <c r="EG53" s="294">
        <v>17898708.109999999</v>
      </c>
      <c r="EH53" s="294">
        <v>6947077.4100000001</v>
      </c>
      <c r="EI53" s="294">
        <v>27161048.91</v>
      </c>
      <c r="EJ53" s="294">
        <v>24613446.510000002</v>
      </c>
      <c r="EK53" s="294">
        <v>24281345.100000001</v>
      </c>
      <c r="EL53" s="294">
        <v>10114840.9</v>
      </c>
      <c r="EM53" s="294">
        <v>23196193.73</v>
      </c>
      <c r="EN53" s="294">
        <v>77016556.849999994</v>
      </c>
      <c r="EO53" s="294">
        <v>5519247.0199999996</v>
      </c>
      <c r="EP53" s="294">
        <v>7363360.6600000001</v>
      </c>
      <c r="EQ53" s="294">
        <v>5314725.3</v>
      </c>
      <c r="ER53" s="294">
        <v>6359313.0300000003</v>
      </c>
      <c r="ES53" s="294">
        <v>11947782.32</v>
      </c>
      <c r="ET53" s="294">
        <v>13010036.380000001</v>
      </c>
      <c r="EU53" s="294">
        <v>11342202.43</v>
      </c>
      <c r="EV53" s="294">
        <v>8485334.6199999992</v>
      </c>
      <c r="EW53" s="294">
        <v>89449435.069999993</v>
      </c>
      <c r="EX53" s="294">
        <v>32039533</v>
      </c>
      <c r="EY53" s="294">
        <v>16103042.48</v>
      </c>
      <c r="EZ53" s="294">
        <v>12072081.789999999</v>
      </c>
      <c r="FA53" s="294">
        <v>20269229.690000001</v>
      </c>
      <c r="FB53" s="294">
        <v>28986434.600000001</v>
      </c>
      <c r="FC53" s="294">
        <v>32756904.66</v>
      </c>
      <c r="FD53" s="294">
        <v>14504150.27</v>
      </c>
      <c r="FE53" s="294">
        <v>24455990.34</v>
      </c>
      <c r="FF53" s="294">
        <v>34456277.579999998</v>
      </c>
      <c r="FG53" s="294">
        <v>15572352.99</v>
      </c>
      <c r="FH53" s="294">
        <v>6206297.1799999997</v>
      </c>
      <c r="FI53" s="294">
        <v>12878248.27</v>
      </c>
      <c r="FJ53" s="294">
        <v>16597587.379999999</v>
      </c>
      <c r="FK53" s="294">
        <v>15975670.939999999</v>
      </c>
      <c r="FL53" s="294">
        <v>13475687.739999998</v>
      </c>
      <c r="FM53" s="294">
        <v>18641223.289999999</v>
      </c>
      <c r="FN53" s="294">
        <v>33373564.430000003</v>
      </c>
      <c r="FO53" s="294">
        <v>6462313.2599999998</v>
      </c>
      <c r="FP53" s="294">
        <v>14499351.83</v>
      </c>
      <c r="FQ53" s="294">
        <v>692713639.05999994</v>
      </c>
      <c r="FR53" s="294">
        <v>3410112.8</v>
      </c>
      <c r="FS53" s="294">
        <v>33154694.690000001</v>
      </c>
      <c r="FT53" s="294">
        <v>11493537.35</v>
      </c>
      <c r="FU53" s="294">
        <v>40346892.600000001</v>
      </c>
      <c r="FV53" s="294">
        <v>9403031.6500000004</v>
      </c>
      <c r="FW53" s="294">
        <v>25487948.550000001</v>
      </c>
      <c r="FX53" s="294">
        <v>14717584.630000001</v>
      </c>
      <c r="FY53" s="294">
        <v>39077294.130000003</v>
      </c>
      <c r="FZ53" s="294">
        <v>31041832.800000001</v>
      </c>
      <c r="GA53" s="294">
        <v>44749759.409999996</v>
      </c>
      <c r="GB53" s="294">
        <v>7677304.3399999999</v>
      </c>
      <c r="GC53" s="294">
        <v>24531763.579999998</v>
      </c>
      <c r="GD53" s="294">
        <v>28807228.989999998</v>
      </c>
      <c r="GE53" s="294">
        <v>149573574.83000001</v>
      </c>
      <c r="GF53" s="294">
        <v>8110602.0999999996</v>
      </c>
      <c r="GG53" s="294">
        <v>20923135.809999999</v>
      </c>
      <c r="GH53" s="294">
        <v>25579402.440000001</v>
      </c>
      <c r="GI53" s="294">
        <v>12138674.58</v>
      </c>
      <c r="GJ53" s="294">
        <v>7311050.3700000001</v>
      </c>
      <c r="GK53" s="294">
        <v>3661.26</v>
      </c>
      <c r="GL53" s="294">
        <v>25672513.260000002</v>
      </c>
      <c r="GM53" s="294">
        <v>4769381.42</v>
      </c>
      <c r="GN53" s="294">
        <v>10820926.460000001</v>
      </c>
      <c r="GO53" s="294">
        <v>5574705.7599999998</v>
      </c>
      <c r="GP53" s="294">
        <v>2135725.7999999998</v>
      </c>
      <c r="GQ53" s="294">
        <v>108712053.05</v>
      </c>
      <c r="GR53" s="294">
        <v>38878074.060000002</v>
      </c>
      <c r="GS53" s="294">
        <v>12628946.300000001</v>
      </c>
      <c r="GT53" s="294">
        <v>18026814.760000002</v>
      </c>
      <c r="GU53" s="294">
        <v>2868090.63</v>
      </c>
      <c r="GV53" s="294">
        <v>21751747.68</v>
      </c>
      <c r="GW53" s="294">
        <v>20792930.030000001</v>
      </c>
      <c r="GX53" s="294">
        <v>14078640.439999999</v>
      </c>
      <c r="GY53" s="294">
        <v>89439372.460000008</v>
      </c>
      <c r="GZ53" s="294">
        <v>7150934.370000001</v>
      </c>
      <c r="HA53" s="294">
        <v>15480606.65</v>
      </c>
      <c r="HB53" s="294">
        <v>6578770.0099999998</v>
      </c>
      <c r="HC53" s="294">
        <v>358402572.00999993</v>
      </c>
      <c r="HD53" s="294">
        <v>199181974.66000006</v>
      </c>
      <c r="HE53" s="294">
        <v>22270466.41</v>
      </c>
      <c r="HF53" s="294">
        <v>69546780.949999988</v>
      </c>
      <c r="HG53" s="294">
        <v>57988544.219999999</v>
      </c>
      <c r="HH53" s="294">
        <v>28258559.550000004</v>
      </c>
      <c r="HI53" s="294">
        <v>28823455.979999997</v>
      </c>
      <c r="HJ53" s="294">
        <v>413868133.36000001</v>
      </c>
      <c r="HK53" s="294">
        <v>30591860.570000004</v>
      </c>
      <c r="HL53" s="294">
        <v>70951691.689999998</v>
      </c>
      <c r="HM53" s="294">
        <v>73685107.019999996</v>
      </c>
      <c r="HN53" s="294">
        <v>14506291.83</v>
      </c>
      <c r="HO53" s="294">
        <v>42970043.949999996</v>
      </c>
      <c r="HP53" s="294">
        <v>39551727.609999999</v>
      </c>
      <c r="HQ53" s="294">
        <v>22759453.43</v>
      </c>
      <c r="HR53" s="294">
        <v>67673304.610100001</v>
      </c>
      <c r="HS53" s="294">
        <v>67334218.950000003</v>
      </c>
      <c r="HT53" s="294">
        <v>23439092.439999998</v>
      </c>
      <c r="HU53" s="294">
        <v>26693736.059999999</v>
      </c>
      <c r="HV53" s="294">
        <v>19661163.250000004</v>
      </c>
      <c r="HW53" s="294">
        <v>14508342.180000003</v>
      </c>
      <c r="HX53" s="294">
        <v>72913974.13000001</v>
      </c>
      <c r="HY53" s="294">
        <v>12983332.200000001</v>
      </c>
      <c r="HZ53" s="294">
        <v>25817300.039999999</v>
      </c>
      <c r="IA53" s="294">
        <v>17501858.540000003</v>
      </c>
      <c r="IB53" s="294">
        <v>23261898.740000002</v>
      </c>
      <c r="IC53" s="294">
        <v>59124419.930000007</v>
      </c>
      <c r="ID53" s="294">
        <v>5660689.4099999992</v>
      </c>
      <c r="IE53" s="294">
        <v>68250761.220000014</v>
      </c>
      <c r="IF53" s="294">
        <v>4257439.68</v>
      </c>
      <c r="IG53" s="294">
        <v>6653043.7599999998</v>
      </c>
      <c r="IH53" s="294">
        <v>37694196.640000001</v>
      </c>
      <c r="II53" s="294">
        <v>44173894.390000001</v>
      </c>
      <c r="IJ53" s="294">
        <v>29734369.780000001</v>
      </c>
      <c r="IK53" s="294">
        <v>64775295.089999996</v>
      </c>
      <c r="IL53" s="294">
        <v>38974031.179999992</v>
      </c>
      <c r="IM53" s="294">
        <v>23399397.34</v>
      </c>
      <c r="IN53" s="294">
        <v>12645112.91</v>
      </c>
      <c r="IO53" s="294">
        <v>5247568.58</v>
      </c>
      <c r="IP53" s="294">
        <v>15244437.58</v>
      </c>
      <c r="IQ53" s="294">
        <v>1080445.49</v>
      </c>
      <c r="IR53" s="294">
        <v>60413977.840000004</v>
      </c>
      <c r="IS53" s="294">
        <v>157703889.40000001</v>
      </c>
      <c r="IT53" s="294">
        <v>12464461.940000001</v>
      </c>
      <c r="IU53" s="294">
        <v>16870001.969999999</v>
      </c>
      <c r="IV53" s="294">
        <v>23741209.070000004</v>
      </c>
      <c r="IW53" s="294">
        <v>51843800.900000006</v>
      </c>
      <c r="IX53" s="294">
        <v>25970792.25</v>
      </c>
      <c r="IY53" s="294">
        <v>16903240.82</v>
      </c>
      <c r="IZ53" s="294">
        <v>6902339.6399999987</v>
      </c>
      <c r="JA53" s="294">
        <v>7077200.5000000009</v>
      </c>
      <c r="JB53" s="294">
        <v>24988018.140000001</v>
      </c>
      <c r="JC53" s="294">
        <v>32576051.980000004</v>
      </c>
      <c r="JD53" s="294">
        <v>6900685.4899999993</v>
      </c>
      <c r="JE53" s="294">
        <v>50810809.919999994</v>
      </c>
      <c r="JF53" s="294">
        <v>32838098.150000002</v>
      </c>
      <c r="JG53" s="294">
        <v>19188903.529999997</v>
      </c>
      <c r="JH53" s="294">
        <v>11794357.970000001</v>
      </c>
      <c r="JI53" s="294">
        <v>10675877.890000001</v>
      </c>
      <c r="JJ53" s="294">
        <v>7264078.75</v>
      </c>
      <c r="JK53" s="294">
        <v>96898189.930000007</v>
      </c>
      <c r="JL53" s="294">
        <v>9079989.7300000004</v>
      </c>
      <c r="JM53" s="294">
        <v>21930889</v>
      </c>
      <c r="JN53" s="294">
        <v>61149581.289999999</v>
      </c>
      <c r="JO53" s="294">
        <v>19421577.93</v>
      </c>
      <c r="JP53" s="294">
        <v>14648826.65</v>
      </c>
      <c r="JQ53" s="294">
        <v>10584005.449999999</v>
      </c>
      <c r="JR53" s="294">
        <v>279198761.15999997</v>
      </c>
      <c r="JS53" s="294">
        <v>43946596.200000003</v>
      </c>
      <c r="JT53" s="294">
        <v>33236702.359999999</v>
      </c>
      <c r="JU53" s="294">
        <v>6359792.5599999996</v>
      </c>
      <c r="JV53" s="294">
        <v>22253985.859999999</v>
      </c>
      <c r="JW53" s="294">
        <v>6827332.6999999993</v>
      </c>
      <c r="JX53" s="294">
        <v>40414982.179999992</v>
      </c>
      <c r="JY53" s="294">
        <v>47380287.350000001</v>
      </c>
      <c r="JZ53" s="294">
        <v>34910716.969999999</v>
      </c>
      <c r="KA53" s="294">
        <v>10505367.039999999</v>
      </c>
      <c r="KB53" s="294">
        <v>31460472.140000001</v>
      </c>
      <c r="KC53" s="294">
        <v>21420747.490000002</v>
      </c>
      <c r="KD53" s="294">
        <v>10068675.91</v>
      </c>
      <c r="KE53" s="294">
        <v>13340410.210000001</v>
      </c>
      <c r="KF53" s="294">
        <v>15388303.939999999</v>
      </c>
      <c r="KG53" s="294">
        <v>13202766.290000001</v>
      </c>
      <c r="KH53" s="294">
        <v>622237338.3499999</v>
      </c>
      <c r="KI53" s="294">
        <v>36678175.399999999</v>
      </c>
      <c r="KJ53" s="294">
        <v>9306281.2300000004</v>
      </c>
      <c r="KK53" s="294">
        <v>11930128.75</v>
      </c>
      <c r="KL53" s="294">
        <v>45443190.800999999</v>
      </c>
      <c r="KM53" s="294">
        <v>977825.45</v>
      </c>
      <c r="KN53" s="294">
        <v>33362603.809999999</v>
      </c>
      <c r="KO53" s="294">
        <v>27848248.859999999</v>
      </c>
      <c r="KP53" s="294">
        <v>28132176.34</v>
      </c>
      <c r="KQ53" s="294">
        <v>56293668.43999999</v>
      </c>
      <c r="KR53" s="294">
        <v>20498412.359999999</v>
      </c>
      <c r="KS53" s="294">
        <v>31758218.760000002</v>
      </c>
      <c r="KT53" s="294">
        <v>44099848.789999999</v>
      </c>
      <c r="KU53" s="294">
        <v>15570118.699999999</v>
      </c>
      <c r="KV53" s="294">
        <v>25254879.129999999</v>
      </c>
      <c r="KW53" s="294">
        <v>212777433.05000001</v>
      </c>
      <c r="KX53" s="294">
        <v>104256661.17</v>
      </c>
      <c r="KY53" s="294">
        <v>52673114.43</v>
      </c>
      <c r="KZ53" s="294">
        <v>64433887.5</v>
      </c>
      <c r="LA53" s="294">
        <v>2330195.34</v>
      </c>
      <c r="LB53" s="294">
        <v>19781165.629999999</v>
      </c>
      <c r="LC53" s="294">
        <v>4053795.02</v>
      </c>
      <c r="LD53" s="294">
        <v>20126144.459999997</v>
      </c>
      <c r="LE53" s="294">
        <v>13452392.039999999</v>
      </c>
      <c r="LF53" s="294">
        <v>21300254.050000001</v>
      </c>
      <c r="LG53" s="294">
        <v>270283735.71999997</v>
      </c>
      <c r="LH53" s="294">
        <v>88804969.820000008</v>
      </c>
      <c r="LI53" s="294">
        <v>106360037.28</v>
      </c>
      <c r="LJ53" s="294">
        <v>74906552.379999995</v>
      </c>
      <c r="LK53" s="294">
        <v>25184263.969999999</v>
      </c>
      <c r="LL53" s="294">
        <v>9699184.8200000003</v>
      </c>
      <c r="LM53" s="294">
        <v>2712111.4000000004</v>
      </c>
      <c r="LN53" s="294">
        <v>31447545.399999999</v>
      </c>
      <c r="LO53" s="294">
        <v>2843364.25</v>
      </c>
      <c r="LP53" s="294">
        <v>15573100.999999998</v>
      </c>
      <c r="LQ53" s="294">
        <v>8146230.2000000011</v>
      </c>
      <c r="LR53" s="294">
        <v>49060067.509999998</v>
      </c>
      <c r="LS53" s="294">
        <v>22652220.93</v>
      </c>
      <c r="LT53" s="294">
        <v>25911904.390000001</v>
      </c>
      <c r="LU53" s="294">
        <v>920701135.17000008</v>
      </c>
      <c r="LV53" s="294">
        <v>214690272.73000002</v>
      </c>
      <c r="LW53" s="294">
        <v>453807474.70999998</v>
      </c>
      <c r="LX53" s="294">
        <v>96546641.560000017</v>
      </c>
      <c r="LY53" s="294">
        <v>29504713.230000004</v>
      </c>
      <c r="LZ53" s="294">
        <v>52106651.090000004</v>
      </c>
      <c r="MA53" s="294">
        <v>63721778.660000004</v>
      </c>
      <c r="MB53" s="294">
        <v>52815915.489999995</v>
      </c>
      <c r="MC53" s="294">
        <v>70094278.849999994</v>
      </c>
      <c r="MD53" s="294">
        <v>116394824.86000001</v>
      </c>
      <c r="ME53" s="294">
        <v>42364359.82</v>
      </c>
      <c r="MF53" s="294">
        <v>43244046.010000005</v>
      </c>
      <c r="MG53" s="294">
        <v>196776518.25</v>
      </c>
      <c r="MH53" s="294">
        <v>24512285.390000001</v>
      </c>
      <c r="MI53" s="294">
        <v>42190721.160000004</v>
      </c>
      <c r="MJ53" s="294">
        <v>24826255.309999999</v>
      </c>
      <c r="MK53" s="294">
        <v>35975786.330000006</v>
      </c>
      <c r="ML53" s="294">
        <v>25228030.670000002</v>
      </c>
      <c r="MM53" s="294">
        <v>10344990.99</v>
      </c>
      <c r="MN53" s="294">
        <v>22332982.229999997</v>
      </c>
      <c r="MO53" s="294">
        <v>29417592.849999998</v>
      </c>
      <c r="MP53" s="294">
        <v>29642904.630000003</v>
      </c>
      <c r="MQ53" s="294">
        <v>17480226.440000001</v>
      </c>
      <c r="MR53" s="294">
        <v>34196558.559999995</v>
      </c>
      <c r="MS53" s="294">
        <v>370517716.44</v>
      </c>
      <c r="MT53" s="294">
        <v>22604424.73</v>
      </c>
      <c r="MU53" s="294">
        <v>57779461.569999993</v>
      </c>
      <c r="MV53" s="294">
        <v>24841272.77</v>
      </c>
      <c r="MW53" s="294">
        <v>19497136.48</v>
      </c>
      <c r="MX53" s="294">
        <v>34339664.789999999</v>
      </c>
      <c r="MY53" s="294">
        <v>64655123.550999992</v>
      </c>
      <c r="MZ53" s="294">
        <v>20750027.039999999</v>
      </c>
      <c r="NA53" s="294">
        <v>9001567.6600000001</v>
      </c>
      <c r="NB53" s="294">
        <v>1752166.95</v>
      </c>
      <c r="NC53" s="294">
        <v>32831893.34</v>
      </c>
      <c r="ND53" s="294">
        <v>888555921.42999995</v>
      </c>
      <c r="NE53" s="294">
        <v>193611914.13</v>
      </c>
      <c r="NF53" s="294">
        <v>30057225.970000003</v>
      </c>
      <c r="NG53" s="294">
        <v>462137940.37999994</v>
      </c>
      <c r="NH53" s="294">
        <v>19781459.869999997</v>
      </c>
      <c r="NI53" s="294">
        <v>53943614.439999998</v>
      </c>
      <c r="NJ53" s="294">
        <v>209006967.06</v>
      </c>
      <c r="NK53" s="294">
        <v>170781119.78000003</v>
      </c>
      <c r="NL53" s="294">
        <v>25811423.919999998</v>
      </c>
      <c r="NM53" s="294">
        <v>157192281.45999998</v>
      </c>
      <c r="NN53" s="294">
        <v>75487828.609999999</v>
      </c>
      <c r="NO53" s="294">
        <v>48740567.109999999</v>
      </c>
      <c r="NP53" s="294">
        <v>114680722.31</v>
      </c>
      <c r="NQ53" s="294">
        <v>13877139.9</v>
      </c>
      <c r="NR53" s="294">
        <v>11026311.83</v>
      </c>
      <c r="NS53" s="294">
        <v>18194607.580000002</v>
      </c>
      <c r="NT53" s="294">
        <v>20557526.979999997</v>
      </c>
      <c r="NU53" s="294">
        <v>9235491.0999999978</v>
      </c>
      <c r="NV53" s="294">
        <v>13632514.759999998</v>
      </c>
      <c r="NW53" s="294">
        <v>352382947.30000001</v>
      </c>
      <c r="NX53" s="294">
        <v>58942112.170000002</v>
      </c>
      <c r="NY53" s="294">
        <v>22197209.259999998</v>
      </c>
      <c r="NZ53" s="294">
        <v>8112041.4300000006</v>
      </c>
      <c r="OA53" s="294">
        <v>23436378.48</v>
      </c>
      <c r="OB53" s="294">
        <v>19887059.609999999</v>
      </c>
      <c r="OC53" s="294">
        <v>8500240</v>
      </c>
      <c r="OD53" s="294">
        <v>364422833.66000003</v>
      </c>
      <c r="OE53" s="294">
        <v>26996928.809999999</v>
      </c>
      <c r="OF53" s="294">
        <v>23437921.66</v>
      </c>
      <c r="OG53" s="294">
        <v>28549565.259999998</v>
      </c>
      <c r="OH53" s="294">
        <v>6249688.1299999999</v>
      </c>
      <c r="OI53" s="294">
        <v>62573740.93</v>
      </c>
      <c r="OJ53" s="294">
        <v>53990108.629999995</v>
      </c>
      <c r="OK53" s="294">
        <v>9880904.7799999993</v>
      </c>
      <c r="OL53" s="294">
        <v>98934608.310000002</v>
      </c>
      <c r="OM53" s="294">
        <v>313541997.88000005</v>
      </c>
      <c r="ON53" s="294">
        <v>79519652.329999998</v>
      </c>
      <c r="OO53" s="294">
        <v>745683068.30999994</v>
      </c>
      <c r="OP53" s="294">
        <v>47481524.960000001</v>
      </c>
      <c r="OQ53" s="294">
        <v>11649069.270000001</v>
      </c>
      <c r="OR53" s="294">
        <v>119441174.66</v>
      </c>
      <c r="OS53" s="294">
        <v>426374334.94999999</v>
      </c>
      <c r="OT53" s="294">
        <v>22523663.68</v>
      </c>
      <c r="OU53" s="294">
        <v>66278750.590000011</v>
      </c>
      <c r="OV53" s="294">
        <v>39059278.009999998</v>
      </c>
      <c r="OW53" s="294">
        <v>39500017.99000001</v>
      </c>
      <c r="OX53" s="294">
        <v>21265673.499999996</v>
      </c>
      <c r="OY53" s="294">
        <v>32225053.849999998</v>
      </c>
      <c r="OZ53" s="294">
        <v>38867517</v>
      </c>
      <c r="PA53" s="294">
        <v>21998135.710000001</v>
      </c>
      <c r="PB53" s="294">
        <v>159749809.12</v>
      </c>
      <c r="PC53" s="294">
        <v>13811075.07</v>
      </c>
      <c r="PD53" s="294">
        <v>14879178.810000001</v>
      </c>
      <c r="PE53" s="294">
        <v>10165784.75</v>
      </c>
      <c r="PF53" s="294">
        <v>32260002.710000001</v>
      </c>
      <c r="PG53" s="294">
        <v>68837886.799999997</v>
      </c>
      <c r="PH53" s="294">
        <v>11455697.960000001</v>
      </c>
      <c r="PI53" s="294">
        <v>9458368.75</v>
      </c>
      <c r="PJ53" s="294">
        <v>24980120.800000001</v>
      </c>
      <c r="PK53" s="294">
        <v>14134496.380000001</v>
      </c>
      <c r="PL53" s="294">
        <v>39608903.399999999</v>
      </c>
      <c r="PM53" s="294">
        <v>37370920.649999999</v>
      </c>
      <c r="PN53" s="294">
        <v>5090606.97</v>
      </c>
      <c r="PO53" s="294">
        <v>14072343.210000001</v>
      </c>
      <c r="PP53" s="294">
        <v>6077402.0800000001</v>
      </c>
      <c r="PQ53" s="294">
        <v>12959840.689999999</v>
      </c>
      <c r="PR53" s="294">
        <v>7818913.0499999998</v>
      </c>
      <c r="PS53" s="294">
        <v>5675341.6900000004</v>
      </c>
      <c r="PT53" s="294">
        <v>302992152.25</v>
      </c>
      <c r="PU53" s="294">
        <v>19288439.810000002</v>
      </c>
      <c r="PV53" s="294">
        <v>2099776.5</v>
      </c>
      <c r="PW53" s="294">
        <v>28837510.41</v>
      </c>
      <c r="PX53" s="294">
        <v>78860493.38000001</v>
      </c>
      <c r="PY53" s="294">
        <v>13127533.1</v>
      </c>
      <c r="PZ53" s="294">
        <v>40636524.239999995</v>
      </c>
      <c r="QA53" s="294">
        <v>1451708.8</v>
      </c>
      <c r="QB53" s="294">
        <v>87262390</v>
      </c>
      <c r="QC53" s="294">
        <v>8491224.3900000006</v>
      </c>
      <c r="QD53" s="294">
        <v>35196486.390000001</v>
      </c>
      <c r="QE53" s="294">
        <v>10921823.809999997</v>
      </c>
      <c r="QF53" s="294">
        <v>8930946.4800000004</v>
      </c>
      <c r="QG53" s="294">
        <v>40959298.75</v>
      </c>
      <c r="QH53" s="294">
        <v>7952177.9000000004</v>
      </c>
      <c r="QI53" s="294">
        <v>30434222.719999999</v>
      </c>
      <c r="QJ53" s="294">
        <v>14956029.889999999</v>
      </c>
      <c r="QK53" s="294">
        <v>8131224.3599999994</v>
      </c>
      <c r="QL53" s="294">
        <v>3643615.68</v>
      </c>
      <c r="QM53" s="294">
        <v>24919504.690000001</v>
      </c>
      <c r="QN53" s="294">
        <v>53708073.689999998</v>
      </c>
      <c r="QO53" s="294">
        <v>8388785.4600000009</v>
      </c>
      <c r="QP53" s="294">
        <v>3066798.05</v>
      </c>
      <c r="QQ53" s="294">
        <v>3095995.64</v>
      </c>
      <c r="QR53" s="294">
        <v>1490786.15</v>
      </c>
      <c r="QS53" s="294">
        <v>16368258.210000001</v>
      </c>
      <c r="QT53" s="294">
        <v>165442079.12</v>
      </c>
      <c r="QU53" s="294">
        <v>7415256.2999999998</v>
      </c>
      <c r="QV53" s="294">
        <v>57903034.780000001</v>
      </c>
      <c r="QW53" s="294">
        <v>25187681.239999998</v>
      </c>
      <c r="QX53" s="294">
        <v>12611717.779999999</v>
      </c>
      <c r="QY53" s="294">
        <v>145405735.30000001</v>
      </c>
      <c r="QZ53" s="294">
        <v>18113437.18</v>
      </c>
      <c r="RA53" s="294">
        <v>47139503.170000002</v>
      </c>
      <c r="RB53" s="294">
        <v>95025061.030000001</v>
      </c>
      <c r="RC53" s="294">
        <v>18124817.440000001</v>
      </c>
      <c r="RD53" s="294">
        <v>11678717.07</v>
      </c>
      <c r="RE53" s="294">
        <v>37237852.460000001</v>
      </c>
      <c r="RF53" s="294">
        <v>10736033.25</v>
      </c>
      <c r="RG53" s="294">
        <v>765818838.65999997</v>
      </c>
      <c r="RH53" s="294">
        <v>30968933.780000001</v>
      </c>
      <c r="RI53" s="294">
        <v>12133783.1</v>
      </c>
      <c r="RJ53" s="294">
        <v>44769826.960000001</v>
      </c>
      <c r="RK53" s="294">
        <v>4077236.15</v>
      </c>
      <c r="RL53" s="294">
        <v>24078921.829999998</v>
      </c>
      <c r="RM53" s="294">
        <v>10698542.720000001</v>
      </c>
      <c r="RN53" s="294">
        <v>31454592.579999998</v>
      </c>
      <c r="RO53" s="294">
        <v>34593194.240000002</v>
      </c>
      <c r="RP53" s="294">
        <v>9444366.4000000004</v>
      </c>
      <c r="RQ53" s="294">
        <v>55795686.539999999</v>
      </c>
      <c r="RR53" s="294">
        <v>13967685.779999999</v>
      </c>
      <c r="RS53" s="294">
        <v>10030065.01</v>
      </c>
      <c r="RT53" s="294">
        <v>17546432.75</v>
      </c>
      <c r="RU53" s="294">
        <v>10392429.449999999</v>
      </c>
      <c r="RV53" s="294">
        <v>6744346.7599999998</v>
      </c>
      <c r="RW53" s="294">
        <v>9099951.4499999993</v>
      </c>
      <c r="RX53" s="294">
        <v>1657546.67</v>
      </c>
      <c r="RY53" s="294">
        <v>980445.81</v>
      </c>
      <c r="RZ53" s="294">
        <v>5123963.9800000004</v>
      </c>
      <c r="SA53" s="294">
        <v>54514913.32</v>
      </c>
      <c r="SB53" s="294">
        <v>24301848.880000003</v>
      </c>
      <c r="SC53" s="294">
        <v>16927588.149999999</v>
      </c>
      <c r="SD53" s="294">
        <v>22446719.82</v>
      </c>
      <c r="SE53" s="294">
        <v>15817483.809999999</v>
      </c>
      <c r="SF53" s="294">
        <v>14397865.15</v>
      </c>
      <c r="SG53" s="294">
        <v>26117480.879999999</v>
      </c>
      <c r="SH53" s="294">
        <v>32974864.990000002</v>
      </c>
      <c r="SI53" s="294">
        <v>30768565.030000005</v>
      </c>
      <c r="SJ53" s="294">
        <v>29997500.370000001</v>
      </c>
      <c r="SK53" s="294">
        <v>11751276.289999999</v>
      </c>
      <c r="SL53" s="294">
        <v>3431192.55</v>
      </c>
      <c r="SM53" s="294">
        <v>100311113.84999999</v>
      </c>
      <c r="SN53" s="294">
        <v>28382492.579999998</v>
      </c>
      <c r="SO53" s="294">
        <v>20983550.359999999</v>
      </c>
      <c r="SP53" s="294">
        <v>26474527.690000001</v>
      </c>
      <c r="SQ53" s="294">
        <v>26997024.890000001</v>
      </c>
      <c r="SR53" s="294">
        <v>20227155.27</v>
      </c>
      <c r="SS53" s="294">
        <v>21073221.420000002</v>
      </c>
      <c r="ST53" s="294">
        <v>17999059.050000001</v>
      </c>
      <c r="SU53" s="294">
        <v>70144768.349999994</v>
      </c>
      <c r="SV53" s="294">
        <v>12592850.960000001</v>
      </c>
      <c r="SW53" s="294">
        <v>22578396.52</v>
      </c>
      <c r="SX53" s="294">
        <v>18815694.629999999</v>
      </c>
      <c r="SY53" s="294">
        <v>6843853.2699999996</v>
      </c>
      <c r="SZ53" s="294">
        <v>14874251.710000001</v>
      </c>
      <c r="TA53" s="294">
        <v>4944337.78</v>
      </c>
      <c r="TB53" s="294">
        <v>27907945.789999999</v>
      </c>
      <c r="TC53" s="294">
        <v>6923951.79</v>
      </c>
      <c r="TD53" s="294">
        <v>7396864.1600000001</v>
      </c>
      <c r="TE53" s="294">
        <v>22415914.16</v>
      </c>
      <c r="TF53" s="294">
        <v>23170540.82</v>
      </c>
      <c r="TG53" s="294">
        <v>52097042.789999999</v>
      </c>
      <c r="TH53" s="294">
        <v>9670466.9000000004</v>
      </c>
      <c r="TI53" s="294">
        <v>168717677.81</v>
      </c>
      <c r="TJ53" s="294">
        <v>16436320.779999999</v>
      </c>
      <c r="TK53" s="294">
        <v>24783021.449999999</v>
      </c>
      <c r="TL53" s="294">
        <v>25269776.16</v>
      </c>
      <c r="TM53" s="294">
        <v>5304194.5999999996</v>
      </c>
      <c r="TN53" s="294">
        <v>9221310.1899999995</v>
      </c>
      <c r="TO53" s="294">
        <v>9777015.2699999996</v>
      </c>
      <c r="TP53" s="294">
        <v>37367514.100000001</v>
      </c>
      <c r="TQ53" s="294">
        <v>14785493.369999999</v>
      </c>
      <c r="TR53" s="294">
        <v>9290448.0199999996</v>
      </c>
      <c r="TS53" s="294">
        <v>2326864.31</v>
      </c>
      <c r="TT53" s="294">
        <v>22679980.73</v>
      </c>
      <c r="TU53" s="294">
        <v>7743865.0999999996</v>
      </c>
      <c r="TV53" s="294">
        <v>7631573.5899999999</v>
      </c>
      <c r="TW53" s="294">
        <v>20708066.609999999</v>
      </c>
      <c r="TX53" s="294">
        <v>15112742.529999999</v>
      </c>
      <c r="TY53" s="294">
        <v>71915885.980000004</v>
      </c>
      <c r="TZ53" s="294">
        <v>11887795.93</v>
      </c>
      <c r="UA53" s="294">
        <v>292907544.75</v>
      </c>
      <c r="UB53" s="294">
        <v>21911301.91</v>
      </c>
      <c r="UC53" s="294">
        <v>7419463.6699999999</v>
      </c>
      <c r="UD53" s="294">
        <v>5232490.2699999996</v>
      </c>
      <c r="UE53" s="294">
        <v>10757728.07</v>
      </c>
      <c r="UF53" s="294">
        <v>15640873</v>
      </c>
      <c r="UG53" s="294">
        <v>3480430.56</v>
      </c>
      <c r="UH53" s="294">
        <v>28531953.699999999</v>
      </c>
      <c r="UI53" s="294">
        <v>3026004.83</v>
      </c>
      <c r="UJ53" s="294">
        <v>162720206.32999998</v>
      </c>
      <c r="UK53" s="294">
        <v>22359345.43</v>
      </c>
      <c r="UL53" s="294">
        <v>16112992.940000001</v>
      </c>
      <c r="UM53" s="294">
        <v>19016283.900000002</v>
      </c>
      <c r="UN53" s="294">
        <v>18579662.449999999</v>
      </c>
      <c r="UO53" s="294">
        <v>12085528.260000002</v>
      </c>
      <c r="UP53" s="294">
        <v>608473168.82000005</v>
      </c>
      <c r="UQ53" s="294">
        <v>22583447.399999999</v>
      </c>
      <c r="UR53" s="294">
        <v>17879425.48</v>
      </c>
      <c r="US53" s="294">
        <v>22297513.719999999</v>
      </c>
      <c r="UT53" s="294">
        <v>5992645.6299999999</v>
      </c>
      <c r="UU53" s="294">
        <v>7115582.3899999997</v>
      </c>
      <c r="UV53" s="294">
        <v>30945945.48</v>
      </c>
      <c r="UW53" s="294">
        <v>8972006.9100000001</v>
      </c>
      <c r="UX53" s="294">
        <v>4662698.26</v>
      </c>
      <c r="UY53" s="294">
        <v>25357150.699999999</v>
      </c>
      <c r="UZ53" s="294">
        <v>14617616.91</v>
      </c>
      <c r="VA53" s="294">
        <v>26867744.140000001</v>
      </c>
      <c r="VB53" s="294">
        <v>36802966.359999999</v>
      </c>
      <c r="VC53" s="294">
        <v>47364812.990000002</v>
      </c>
      <c r="VD53" s="294">
        <v>14476816.300000001</v>
      </c>
      <c r="VE53" s="294">
        <v>12014261.6</v>
      </c>
      <c r="VF53" s="294">
        <v>14824497.26</v>
      </c>
      <c r="VG53" s="294">
        <v>8379549.3499999996</v>
      </c>
      <c r="VH53" s="294">
        <v>19788073.850000001</v>
      </c>
      <c r="VI53" s="294">
        <v>3288606.55</v>
      </c>
      <c r="VJ53" s="294">
        <v>13633258.140000001</v>
      </c>
      <c r="VK53" s="294">
        <v>14994284.560000001</v>
      </c>
      <c r="VL53" s="294">
        <v>181922730.28999996</v>
      </c>
      <c r="VM53" s="294">
        <v>26814789.77</v>
      </c>
      <c r="VN53" s="294">
        <v>39645438.5</v>
      </c>
      <c r="VO53" s="294">
        <v>23932556.57</v>
      </c>
      <c r="VP53" s="294">
        <v>39239632.959999993</v>
      </c>
      <c r="VQ53" s="294">
        <v>22624301.600000001</v>
      </c>
      <c r="VR53" s="294">
        <v>25746714.27</v>
      </c>
      <c r="VS53" s="294">
        <v>6830439.5499999998</v>
      </c>
      <c r="VT53" s="294">
        <v>36611490.270000003</v>
      </c>
      <c r="VU53" s="294">
        <v>54551923.799999997</v>
      </c>
      <c r="VV53" s="294">
        <v>15315103.67</v>
      </c>
      <c r="VW53" s="294">
        <v>59772690.500000007</v>
      </c>
      <c r="VX53" s="294">
        <v>20936507.02</v>
      </c>
      <c r="VY53" s="294">
        <v>42908247.060000002</v>
      </c>
      <c r="VZ53" s="294">
        <v>4883181.04</v>
      </c>
      <c r="WA53" s="294">
        <v>1474191838.5999999</v>
      </c>
      <c r="WB53" s="294">
        <v>34197832.019999996</v>
      </c>
      <c r="WC53" s="294">
        <v>46718914.239999995</v>
      </c>
      <c r="WD53" s="294">
        <v>23099521.089999996</v>
      </c>
      <c r="WE53" s="294">
        <v>18816137.09</v>
      </c>
      <c r="WF53" s="294">
        <v>11772000.640000001</v>
      </c>
      <c r="WG53" s="294">
        <v>30274152.290000003</v>
      </c>
      <c r="WH53" s="294">
        <v>33089278.990000002</v>
      </c>
      <c r="WI53" s="294">
        <v>48765056.839999996</v>
      </c>
      <c r="WJ53" s="294">
        <v>27382206.93</v>
      </c>
      <c r="WK53" s="294">
        <v>10171890.430000002</v>
      </c>
      <c r="WL53" s="294">
        <v>26848087.511</v>
      </c>
      <c r="WM53" s="294">
        <v>30353378.57</v>
      </c>
      <c r="WN53" s="294">
        <v>33936812.210000001</v>
      </c>
      <c r="WO53" s="294">
        <v>55250732.769999996</v>
      </c>
      <c r="WP53" s="294">
        <v>39562638.850000009</v>
      </c>
      <c r="WQ53" s="294">
        <v>23545425.73</v>
      </c>
      <c r="WR53" s="294">
        <v>31841004.039999999</v>
      </c>
      <c r="WS53" s="294">
        <v>11523975.550000001</v>
      </c>
      <c r="WT53" s="294">
        <v>3487052.45</v>
      </c>
      <c r="WU53" s="294">
        <v>80274584.180000007</v>
      </c>
      <c r="WV53" s="294">
        <v>17173467.350000001</v>
      </c>
      <c r="WW53" s="294">
        <v>32841921.459999997</v>
      </c>
      <c r="WX53" s="294">
        <v>21555289.440000001</v>
      </c>
      <c r="WY53" s="294"/>
      <c r="WZ53" s="294">
        <v>8491805.4699999988</v>
      </c>
      <c r="XA53" s="294">
        <v>7684168.7199999997</v>
      </c>
      <c r="XB53" s="294">
        <v>26171025.940000001</v>
      </c>
      <c r="XC53" s="294">
        <v>20541563.060000002</v>
      </c>
      <c r="XD53" s="294">
        <v>7314942.8500000006</v>
      </c>
      <c r="XE53" s="294">
        <v>23334358.140000001</v>
      </c>
      <c r="XF53" s="294">
        <v>17066439.259999998</v>
      </c>
      <c r="XG53" s="294">
        <v>17344322.620000001</v>
      </c>
      <c r="XH53" s="294">
        <v>401252552.08999997</v>
      </c>
      <c r="XI53" s="294">
        <v>28434517.16</v>
      </c>
      <c r="XJ53" s="294">
        <v>111052767.02</v>
      </c>
      <c r="XK53" s="294">
        <v>45313539.560000002</v>
      </c>
      <c r="XL53" s="294">
        <v>21267963.329999998</v>
      </c>
      <c r="XM53" s="294">
        <v>18972398.329999998</v>
      </c>
      <c r="XN53" s="294">
        <v>34457446.369999997</v>
      </c>
      <c r="XO53" s="294">
        <v>82667261.480000004</v>
      </c>
      <c r="XP53" s="294">
        <v>14570443.220000001</v>
      </c>
      <c r="XQ53" s="294">
        <v>34112411.619999997</v>
      </c>
      <c r="XR53" s="294">
        <v>65819885.200000003</v>
      </c>
      <c r="XS53" s="294">
        <v>16984449.800000001</v>
      </c>
      <c r="XT53" s="294">
        <v>18447695.32</v>
      </c>
      <c r="XU53" s="294">
        <v>23517516.670000002</v>
      </c>
      <c r="XV53" s="294">
        <v>55844284.979999997</v>
      </c>
      <c r="XW53" s="294">
        <v>11786001.35</v>
      </c>
      <c r="XX53" s="294">
        <v>16367689.699999999</v>
      </c>
      <c r="XY53" s="294">
        <v>20556483.199999999</v>
      </c>
      <c r="XZ53" s="294">
        <v>13277750.32</v>
      </c>
      <c r="YA53" s="294">
        <v>15582294.789999999</v>
      </c>
      <c r="YB53" s="294">
        <v>14036791.08</v>
      </c>
      <c r="YC53" s="294">
        <v>62355607.310000002</v>
      </c>
      <c r="YD53" s="294">
        <v>44639040.020000003</v>
      </c>
      <c r="YE53" s="294">
        <v>213705896.71999997</v>
      </c>
      <c r="YF53" s="294">
        <v>34308743.43</v>
      </c>
      <c r="YG53" s="294">
        <v>79477586.310000002</v>
      </c>
      <c r="YH53" s="294">
        <v>67835435.299999997</v>
      </c>
      <c r="YI53" s="294">
        <v>130908859.70000002</v>
      </c>
      <c r="YJ53" s="294">
        <v>19660090.390000001</v>
      </c>
      <c r="YK53" s="294">
        <v>89722922.469999999</v>
      </c>
      <c r="YL53" s="294">
        <v>24801062.170000002</v>
      </c>
      <c r="YM53" s="294">
        <v>32578336.450000003</v>
      </c>
      <c r="YN53" s="294">
        <v>51908083.969999999</v>
      </c>
      <c r="YO53" s="294">
        <v>45577919.910000004</v>
      </c>
      <c r="YP53" s="294">
        <v>23752030.219999999</v>
      </c>
      <c r="YQ53" s="294">
        <v>48249651.760000005</v>
      </c>
      <c r="YR53" s="294">
        <v>26252874.759999998</v>
      </c>
      <c r="YS53" s="294">
        <v>75575036.830000013</v>
      </c>
      <c r="YT53" s="294">
        <v>91549531.700000003</v>
      </c>
      <c r="YU53" s="294">
        <v>34752237.43</v>
      </c>
      <c r="YV53" s="294">
        <v>67987254.769999996</v>
      </c>
      <c r="YW53" s="294">
        <v>7198508.3500000006</v>
      </c>
      <c r="YX53" s="294">
        <v>19464349.490000002</v>
      </c>
      <c r="YY53" s="294">
        <v>21636626.140000004</v>
      </c>
      <c r="YZ53" s="294">
        <v>8097508.1699999999</v>
      </c>
      <c r="ZA53" s="294">
        <v>13675843.789999999</v>
      </c>
      <c r="ZB53" s="294">
        <v>21558900.549999997</v>
      </c>
      <c r="ZC53" s="294">
        <v>76232492.629999995</v>
      </c>
      <c r="ZD53" s="294">
        <v>6915872.7199999997</v>
      </c>
      <c r="ZE53" s="294">
        <v>29702906.98</v>
      </c>
      <c r="ZF53" s="294">
        <v>4979972.9000000004</v>
      </c>
      <c r="ZG53" s="294">
        <v>38507713.420000002</v>
      </c>
      <c r="ZH53" s="294">
        <v>4468202.7300000004</v>
      </c>
      <c r="ZI53" s="294">
        <v>4007149.38</v>
      </c>
      <c r="ZJ53" s="294">
        <v>6328618.7400000002</v>
      </c>
      <c r="ZK53" s="294">
        <v>9622144.9100000001</v>
      </c>
      <c r="ZL53" s="294">
        <v>311852352.95999998</v>
      </c>
      <c r="ZM53" s="294">
        <v>19576204.73</v>
      </c>
      <c r="ZN53" s="294">
        <v>35645048.390000001</v>
      </c>
      <c r="ZO53" s="294">
        <v>194744615.15000001</v>
      </c>
      <c r="ZP53" s="294">
        <v>88641299.439999983</v>
      </c>
      <c r="ZQ53" s="294">
        <v>33493352.420000002</v>
      </c>
      <c r="ZR53" s="294">
        <v>24293898.68</v>
      </c>
      <c r="ZS53" s="294">
        <v>118316617.91</v>
      </c>
      <c r="ZT53" s="294">
        <v>193289316.07999998</v>
      </c>
      <c r="ZU53" s="294">
        <v>18701839.199999999</v>
      </c>
      <c r="ZV53" s="294">
        <v>35581610.229999997</v>
      </c>
      <c r="ZW53" s="294">
        <v>14444303.739999998</v>
      </c>
      <c r="ZX53" s="294">
        <v>12854013.949999999</v>
      </c>
      <c r="ZY53" s="294">
        <v>16512483.949999999</v>
      </c>
      <c r="ZZ53" s="294">
        <v>7399259.9100000001</v>
      </c>
      <c r="AAA53" s="294">
        <v>19025378.979999997</v>
      </c>
      <c r="AAB53" s="294">
        <v>6912058.71</v>
      </c>
      <c r="AAC53" s="294">
        <v>10064571.689999999</v>
      </c>
      <c r="AAD53" s="294">
        <v>23608906.140000001</v>
      </c>
      <c r="AAE53" s="294">
        <v>39597467.510000005</v>
      </c>
      <c r="AAF53" s="294">
        <v>5861922.5800000001</v>
      </c>
      <c r="AAG53" s="294">
        <v>20748268.399999999</v>
      </c>
      <c r="AAH53" s="294">
        <v>78021759.659999996</v>
      </c>
      <c r="AAI53" s="294">
        <v>12602763.809999999</v>
      </c>
      <c r="AAJ53" s="294">
        <v>18313116.41</v>
      </c>
      <c r="AAK53" s="294">
        <v>3339332.9299999997</v>
      </c>
      <c r="AAL53" s="294">
        <v>14217975.92</v>
      </c>
      <c r="AAM53" s="294">
        <v>4266019.5999999996</v>
      </c>
      <c r="AAN53" s="294">
        <v>10542168.140000001</v>
      </c>
      <c r="AAO53" s="294">
        <v>1161924241.1499999</v>
      </c>
      <c r="AAP53" s="294">
        <v>17412618.780000001</v>
      </c>
      <c r="AAQ53" s="294">
        <v>27641331.66</v>
      </c>
      <c r="AAR53" s="294">
        <v>61943222.100000001</v>
      </c>
      <c r="AAS53" s="294">
        <v>47945373.119999997</v>
      </c>
      <c r="AAT53" s="294">
        <v>53182100.030000001</v>
      </c>
      <c r="AAU53" s="294">
        <v>23265429.57</v>
      </c>
      <c r="AAV53" s="294">
        <v>32171759.91</v>
      </c>
      <c r="AAW53" s="294">
        <v>53899379.579999998</v>
      </c>
      <c r="AAX53" s="294">
        <v>23644924.049999997</v>
      </c>
      <c r="AAY53" s="294">
        <v>22016988.969999999</v>
      </c>
      <c r="AAZ53" s="294">
        <v>68311507.239999995</v>
      </c>
      <c r="ABA53" s="294">
        <v>38220203.380000003</v>
      </c>
      <c r="ABB53" s="294">
        <v>3354859.7399999998</v>
      </c>
      <c r="ABC53" s="294">
        <v>11100474.17</v>
      </c>
      <c r="ABD53" s="294">
        <v>17499901.960000001</v>
      </c>
      <c r="ABE53" s="294">
        <v>21123348.039999999</v>
      </c>
      <c r="ABF53" s="294">
        <v>24097273.629999999</v>
      </c>
      <c r="ABG53" s="294">
        <v>11313832.25</v>
      </c>
      <c r="ABH53" s="294">
        <v>75583611.560000002</v>
      </c>
      <c r="ABI53" s="294">
        <v>33696518.799999997</v>
      </c>
      <c r="ABJ53" s="294">
        <v>41613951.350000001</v>
      </c>
      <c r="ABK53" s="294">
        <v>7680499.8799999999</v>
      </c>
      <c r="ABL53" s="294">
        <v>14128909.720000003</v>
      </c>
      <c r="ABM53" s="294">
        <v>34038309.090000004</v>
      </c>
      <c r="ABN53" s="294">
        <v>17556332.510000002</v>
      </c>
      <c r="ABO53" s="294">
        <v>83855256.370000005</v>
      </c>
      <c r="ABP53" s="294">
        <v>38037316.25</v>
      </c>
      <c r="ABQ53" s="294">
        <v>3038906.92</v>
      </c>
      <c r="ABR53" s="294">
        <v>14817592.050000001</v>
      </c>
      <c r="ABS53" s="294">
        <v>20522299.190000001</v>
      </c>
      <c r="ABT53" s="294">
        <v>22080164.420000002</v>
      </c>
      <c r="ABU53" s="294">
        <v>12141984.899999999</v>
      </c>
      <c r="ABV53" s="294">
        <v>9692551.1099999994</v>
      </c>
      <c r="ABW53" s="294">
        <v>31934455.030000001</v>
      </c>
      <c r="ABX53" s="294">
        <v>59392586.369999997</v>
      </c>
      <c r="ABY53" s="294">
        <v>18572538.579999998</v>
      </c>
      <c r="ABZ53" s="294">
        <v>35140369.210000001</v>
      </c>
      <c r="ACA53" s="294">
        <v>7477308.7199999997</v>
      </c>
      <c r="ACB53" s="294">
        <v>10882041.030000001</v>
      </c>
      <c r="ACC53" s="294">
        <v>58713829.789999992</v>
      </c>
      <c r="ACD53" s="294">
        <v>5665648.5099999998</v>
      </c>
      <c r="ACE53" s="294">
        <v>8351960.4000000004</v>
      </c>
      <c r="ACF53" s="294">
        <v>7901406.8799999999</v>
      </c>
      <c r="ACG53" s="294">
        <v>19022552.340000004</v>
      </c>
      <c r="ACH53" s="294">
        <v>6160762.7199999997</v>
      </c>
      <c r="ACI53" s="294">
        <v>245193888.94</v>
      </c>
      <c r="ACJ53" s="294">
        <v>3930492.31</v>
      </c>
      <c r="ACK53" s="294">
        <v>11017945.66</v>
      </c>
      <c r="ACL53" s="294">
        <v>30624052.020000003</v>
      </c>
      <c r="ACM53" s="294">
        <v>7347841.3200000003</v>
      </c>
      <c r="ACN53" s="294">
        <v>23222038.16</v>
      </c>
      <c r="ACO53" s="294">
        <v>37845348.710000001</v>
      </c>
      <c r="ACP53" s="294">
        <v>202578569.75</v>
      </c>
      <c r="ACQ53" s="294">
        <v>35547588.390000001</v>
      </c>
      <c r="ACR53" s="294">
        <v>15146881.449999999</v>
      </c>
      <c r="ACS53" s="294">
        <v>26674455.450000003</v>
      </c>
      <c r="ACT53" s="294">
        <v>56891863.75</v>
      </c>
      <c r="ACU53" s="294">
        <v>24302279.550000001</v>
      </c>
      <c r="ACV53" s="294">
        <v>234980209.75</v>
      </c>
      <c r="ACW53" s="294">
        <v>7012698.709999999</v>
      </c>
      <c r="ACX53" s="294">
        <v>31095896.27</v>
      </c>
      <c r="ACY53" s="294">
        <v>54447924.100000009</v>
      </c>
      <c r="ACZ53" s="294">
        <v>8999793.5899999999</v>
      </c>
      <c r="ADA53" s="294">
        <v>14084936.91</v>
      </c>
      <c r="ADB53" s="294">
        <v>5579046.1799999997</v>
      </c>
      <c r="ADC53" s="294">
        <v>11129220.639999999</v>
      </c>
      <c r="ADD53" s="294">
        <v>26751697.719999999</v>
      </c>
      <c r="ADE53" s="294">
        <v>48325371.350000001</v>
      </c>
      <c r="ADF53" s="294">
        <v>11815996.68</v>
      </c>
      <c r="ADG53" s="294">
        <v>9325595.2799999993</v>
      </c>
      <c r="ADH53" s="294">
        <v>16532277.749999998</v>
      </c>
      <c r="ADI53" s="294">
        <v>8541471.4699999988</v>
      </c>
      <c r="ADJ53" s="294">
        <v>10810682.039999999</v>
      </c>
      <c r="ADK53" s="294">
        <v>3596836.49</v>
      </c>
      <c r="ADL53" s="294">
        <v>18086097.449999999</v>
      </c>
      <c r="ADM53" s="294">
        <v>20950571.379999995</v>
      </c>
      <c r="ADN53" s="294">
        <v>10063144.109999999</v>
      </c>
      <c r="ADO53" s="294">
        <v>165092211.68000001</v>
      </c>
      <c r="ADP53" s="294">
        <v>86583190.13000001</v>
      </c>
      <c r="ADQ53" s="294"/>
      <c r="ADR53" s="294">
        <v>20455953.07</v>
      </c>
      <c r="ADS53" s="294">
        <v>70157505.700000003</v>
      </c>
      <c r="ADT53" s="294">
        <v>1257514.03</v>
      </c>
      <c r="ADU53" s="294">
        <v>7388088.3900000006</v>
      </c>
      <c r="ADV53" s="294">
        <v>26388458.109999999</v>
      </c>
      <c r="ADW53" s="294">
        <v>345959.86</v>
      </c>
      <c r="ADX53" s="294">
        <v>9720275.8500000015</v>
      </c>
      <c r="ADY53" s="294">
        <v>203137574.26000002</v>
      </c>
      <c r="ADZ53" s="294">
        <v>120484592.8</v>
      </c>
      <c r="AEA53" s="294">
        <v>13178422.68</v>
      </c>
      <c r="AEB53" s="294">
        <v>31548289.570000004</v>
      </c>
      <c r="AEC53" s="294">
        <v>7466906.96</v>
      </c>
      <c r="AED53" s="294">
        <v>28608383.190000001</v>
      </c>
      <c r="AEE53" s="294">
        <v>15650307.02</v>
      </c>
      <c r="AEF53" s="294">
        <v>20384567.07</v>
      </c>
      <c r="AEG53" s="294">
        <v>2921689.54</v>
      </c>
      <c r="AEH53" s="294">
        <v>11523955.290000001</v>
      </c>
      <c r="AEI53" s="294">
        <v>14213158.090000002</v>
      </c>
      <c r="AEJ53" s="294">
        <v>33237943.879999999</v>
      </c>
      <c r="AEK53" s="294">
        <v>8992297.0999999996</v>
      </c>
      <c r="AEL53" s="294">
        <v>6078783.5500000007</v>
      </c>
      <c r="AEM53" s="294">
        <v>19510581.510000002</v>
      </c>
      <c r="AEN53" s="294">
        <v>22852809.740000002</v>
      </c>
      <c r="AEO53" s="294">
        <v>11073221.449999999</v>
      </c>
      <c r="AEP53" s="294">
        <v>26516255.16</v>
      </c>
      <c r="AEQ53" s="294">
        <v>3914376.99</v>
      </c>
      <c r="AER53" s="294">
        <v>18947901.620000001</v>
      </c>
      <c r="AES53" s="294">
        <v>252850869.43000001</v>
      </c>
      <c r="AET53" s="294">
        <v>35578656.130000003</v>
      </c>
      <c r="AEU53" s="294">
        <v>45908802.429999992</v>
      </c>
      <c r="AEV53" s="294">
        <v>18571782.82</v>
      </c>
      <c r="AEW53" s="294">
        <v>7719889.9500000002</v>
      </c>
      <c r="AEX53" s="294">
        <v>37592531.439999998</v>
      </c>
      <c r="AEY53" s="294">
        <v>23352138.389999997</v>
      </c>
      <c r="AEZ53" s="294">
        <v>21926263.23</v>
      </c>
      <c r="AFA53" s="294">
        <v>16408762.49</v>
      </c>
      <c r="AFB53" s="294">
        <v>10764287.52</v>
      </c>
      <c r="AFC53" s="294">
        <v>268297931.33000001</v>
      </c>
      <c r="AFD53" s="294">
        <v>67202407.359999999</v>
      </c>
      <c r="AFE53" s="294">
        <v>23898124.740000002</v>
      </c>
      <c r="AFF53" s="294">
        <v>11614118.289999999</v>
      </c>
      <c r="AFG53" s="294">
        <v>37202764.810000002</v>
      </c>
      <c r="AFH53" s="294">
        <v>71623757.039999992</v>
      </c>
      <c r="AFI53" s="294">
        <v>13795692.690000001</v>
      </c>
      <c r="AFJ53" s="294">
        <v>11686245.050000001</v>
      </c>
      <c r="AFK53" s="294">
        <v>8234979.4799999995</v>
      </c>
      <c r="AFL53" s="294">
        <v>20519873.050000001</v>
      </c>
      <c r="AFM53" s="294">
        <v>2203675.4099999997</v>
      </c>
      <c r="AFN53" s="294">
        <v>8031618.6699999999</v>
      </c>
      <c r="AFO53" s="294">
        <v>16628541.499999998</v>
      </c>
      <c r="AFP53" s="294">
        <v>287514898.34000003</v>
      </c>
      <c r="AFQ53" s="294">
        <v>21435010.969999999</v>
      </c>
      <c r="AFR53" s="294">
        <v>42846032.780000001</v>
      </c>
      <c r="AFS53" s="294">
        <v>12976136.91</v>
      </c>
      <c r="AFT53" s="294">
        <v>20113744.960000001</v>
      </c>
      <c r="AFU53" s="294">
        <v>29855785.849999998</v>
      </c>
      <c r="AFV53" s="294">
        <v>21760480.219999999</v>
      </c>
      <c r="AFW53" s="294">
        <v>39136280.420000002</v>
      </c>
      <c r="AFX53" s="294">
        <v>17104044.140000001</v>
      </c>
      <c r="AFY53" s="294">
        <v>12809388.550000001</v>
      </c>
      <c r="AFZ53" s="294">
        <v>26636080.140000001</v>
      </c>
      <c r="AGA53" s="294">
        <v>31082918.310000002</v>
      </c>
      <c r="AGB53" s="294">
        <v>302318813.99000001</v>
      </c>
      <c r="AGC53" s="294">
        <v>28461229.239999998</v>
      </c>
      <c r="AGD53" s="294">
        <v>8173174.3099999996</v>
      </c>
      <c r="AGE53" s="294">
        <v>27315422.910000004</v>
      </c>
      <c r="AGF53" s="294">
        <v>61911301.68</v>
      </c>
      <c r="AGG53" s="294">
        <v>14273649.079999998</v>
      </c>
      <c r="AGH53" s="294">
        <v>7519196.3800000008</v>
      </c>
      <c r="AGI53" s="294">
        <v>8222133.3800000008</v>
      </c>
      <c r="AGJ53" s="294">
        <v>8778658.5600000005</v>
      </c>
      <c r="AGK53" s="294">
        <v>11556833.369999999</v>
      </c>
      <c r="AGL53" s="294">
        <v>9584159.5899999999</v>
      </c>
      <c r="AGM53" s="294">
        <v>629224442.84999979</v>
      </c>
      <c r="AGN53" s="294">
        <v>55765174.729999989</v>
      </c>
      <c r="AGO53" s="294">
        <v>19368119.140000001</v>
      </c>
      <c r="AGP53" s="294">
        <v>16750212.98</v>
      </c>
      <c r="AGQ53" s="294">
        <v>53095622.590000004</v>
      </c>
      <c r="AGR53" s="294">
        <v>35419323.799999997</v>
      </c>
      <c r="AGS53" s="294">
        <v>9360660.4000000004</v>
      </c>
      <c r="AGT53" s="294">
        <v>28324524.729999997</v>
      </c>
      <c r="AGU53" s="294">
        <v>393425786.70999998</v>
      </c>
      <c r="AGV53" s="294">
        <v>458530387.26000011</v>
      </c>
      <c r="AGW53" s="294">
        <v>7961803.669999999</v>
      </c>
      <c r="AGX53" s="294">
        <v>42915275.359999999</v>
      </c>
      <c r="AGY53" s="294">
        <v>95567748.770000011</v>
      </c>
      <c r="AGZ53" s="294">
        <v>32023105.679999996</v>
      </c>
      <c r="AHA53" s="294">
        <v>7354161.4900000002</v>
      </c>
      <c r="AHB53" s="294">
        <v>28825414.829999998</v>
      </c>
      <c r="AHC53" s="294">
        <v>8025284.0499999989</v>
      </c>
      <c r="AHD53" s="294">
        <v>31808425.32</v>
      </c>
      <c r="AHE53" s="294">
        <v>51783847.119999997</v>
      </c>
      <c r="AHF53" s="294"/>
      <c r="AHG53" s="294">
        <v>7736085.7699999996</v>
      </c>
      <c r="AHH53" s="294">
        <v>14518310.920000002</v>
      </c>
      <c r="AHI53" s="294">
        <v>21844292.57</v>
      </c>
      <c r="AHJ53" s="294">
        <v>1677695.93</v>
      </c>
      <c r="AHK53" s="294">
        <v>3929379.8899999997</v>
      </c>
      <c r="AHL53" s="294">
        <v>49469292.560000002</v>
      </c>
      <c r="AHM53" s="294">
        <v>25710316.700000003</v>
      </c>
      <c r="AHN53" s="294">
        <v>20075633.390000001</v>
      </c>
      <c r="AHO53" s="294">
        <v>9111782.8399999999</v>
      </c>
      <c r="AHP53" s="294">
        <v>21589562.699999999</v>
      </c>
      <c r="AHQ53" s="294">
        <v>16058850.18</v>
      </c>
      <c r="AHR53" s="329">
        <v>14710501.699999999</v>
      </c>
      <c r="AHS53" s="294">
        <f t="shared" si="35"/>
        <v>45969190296.552986</v>
      </c>
    </row>
    <row r="54" spans="1:907" ht="24" x14ac:dyDescent="0.8">
      <c r="B54" s="270" t="s">
        <v>6050</v>
      </c>
      <c r="C54" s="271" t="s">
        <v>6051</v>
      </c>
      <c r="D54" s="294">
        <v>25784348.379999999</v>
      </c>
      <c r="E54" s="294">
        <v>2447386.0099999998</v>
      </c>
      <c r="F54" s="294">
        <v>2599167.83</v>
      </c>
      <c r="G54" s="294">
        <v>1221192.31</v>
      </c>
      <c r="H54" s="294">
        <v>5732480.0199999996</v>
      </c>
      <c r="I54" s="294">
        <v>454539.32</v>
      </c>
      <c r="J54" s="294">
        <v>67042643.049999997</v>
      </c>
      <c r="K54" s="294">
        <v>4384694.1500000004</v>
      </c>
      <c r="L54" s="294">
        <v>5662883.04</v>
      </c>
      <c r="M54" s="294">
        <v>435699.58</v>
      </c>
      <c r="N54" s="294">
        <v>457470.17</v>
      </c>
      <c r="O54" s="294">
        <v>349606.7</v>
      </c>
      <c r="P54" s="294">
        <v>33909696.420000002</v>
      </c>
      <c r="Q54" s="294">
        <v>2027587.11</v>
      </c>
      <c r="R54" s="294">
        <v>1031380.83</v>
      </c>
      <c r="S54" s="294">
        <v>306713.46000000002</v>
      </c>
      <c r="T54" s="294">
        <v>6062940.21</v>
      </c>
      <c r="U54" s="294">
        <v>938554.69</v>
      </c>
      <c r="V54" s="294">
        <v>107411492.02</v>
      </c>
      <c r="W54" s="294">
        <v>89980.5</v>
      </c>
      <c r="X54" s="294">
        <v>3624482.62</v>
      </c>
      <c r="Y54" s="294">
        <v>14403</v>
      </c>
      <c r="Z54" s="294">
        <v>3030773.5300000003</v>
      </c>
      <c r="AA54" s="294">
        <v>2566889.35</v>
      </c>
      <c r="AB54" s="294">
        <v>6829667.9699999997</v>
      </c>
      <c r="AC54" s="294">
        <v>11841744.780000001</v>
      </c>
      <c r="AD54" s="294">
        <v>9500018.2699999996</v>
      </c>
      <c r="AE54" s="294">
        <v>5452854.0599999996</v>
      </c>
      <c r="AF54" s="294">
        <v>20088647.23</v>
      </c>
      <c r="AG54" s="294">
        <v>5781672.7800000003</v>
      </c>
      <c r="AH54" s="294">
        <v>4732424.08</v>
      </c>
      <c r="AI54" s="294">
        <v>6351203.8499999996</v>
      </c>
      <c r="AJ54" s="294">
        <v>452702.97</v>
      </c>
      <c r="AK54" s="294">
        <v>577234.47</v>
      </c>
      <c r="AL54" s="294">
        <v>133904.79999999999</v>
      </c>
      <c r="AM54" s="294">
        <v>9448908.4499999993</v>
      </c>
      <c r="AN54" s="294">
        <v>27214442.459999997</v>
      </c>
      <c r="AO54" s="294">
        <v>6937857.6799999997</v>
      </c>
      <c r="AP54" s="294">
        <v>919136.97</v>
      </c>
      <c r="AQ54" s="294">
        <v>642239.68999999994</v>
      </c>
      <c r="AR54" s="294">
        <v>2725742.39</v>
      </c>
      <c r="AS54" s="294">
        <v>568677.87</v>
      </c>
      <c r="AT54" s="294">
        <v>8092051.0999999996</v>
      </c>
      <c r="AU54" s="294">
        <v>603733</v>
      </c>
      <c r="AV54" s="294">
        <v>2894523.35</v>
      </c>
      <c r="AW54" s="294">
        <v>437395.99</v>
      </c>
      <c r="AX54" s="294">
        <v>1392473.1400000001</v>
      </c>
      <c r="AY54" s="294">
        <v>685784.9</v>
      </c>
      <c r="AZ54" s="294">
        <v>832225</v>
      </c>
      <c r="BA54" s="294">
        <v>47483.56</v>
      </c>
      <c r="BB54" s="294">
        <v>0</v>
      </c>
      <c r="BC54" s="294"/>
      <c r="BD54" s="294">
        <v>144690</v>
      </c>
      <c r="BE54" s="294">
        <v>338265.01</v>
      </c>
      <c r="BF54" s="294">
        <v>2000000</v>
      </c>
      <c r="BG54" s="294">
        <v>1031354.66</v>
      </c>
      <c r="BH54" s="294">
        <v>1949153.87</v>
      </c>
      <c r="BI54" s="294">
        <v>10314487.91</v>
      </c>
      <c r="BJ54" s="294">
        <v>10764201.640000001</v>
      </c>
      <c r="BK54" s="294">
        <v>4217556.59</v>
      </c>
      <c r="BL54" s="294">
        <v>363704.81</v>
      </c>
      <c r="BM54" s="294">
        <v>136804.99</v>
      </c>
      <c r="BN54" s="294">
        <v>2781313.61</v>
      </c>
      <c r="BO54" s="294">
        <v>2026134.34</v>
      </c>
      <c r="BP54" s="294">
        <v>1146958.31</v>
      </c>
      <c r="BQ54" s="294">
        <v>778586.58</v>
      </c>
      <c r="BR54" s="294">
        <v>8664490.2699999996</v>
      </c>
      <c r="BS54" s="294">
        <v>244146.62</v>
      </c>
      <c r="BT54" s="294">
        <v>82872.98000000001</v>
      </c>
      <c r="BU54" s="294">
        <v>1094271.5699999998</v>
      </c>
      <c r="BV54" s="294">
        <v>85310</v>
      </c>
      <c r="BW54" s="294">
        <v>613949.46</v>
      </c>
      <c r="BX54" s="294">
        <v>1090465.1600000001</v>
      </c>
      <c r="BY54" s="294">
        <v>980989</v>
      </c>
      <c r="BZ54" s="294">
        <v>20964177.57</v>
      </c>
      <c r="CA54" s="294">
        <v>283513.5</v>
      </c>
      <c r="CB54" s="294">
        <v>0</v>
      </c>
      <c r="CC54" s="294">
        <v>213190.39</v>
      </c>
      <c r="CD54" s="294">
        <v>0</v>
      </c>
      <c r="CE54" s="294">
        <v>12298</v>
      </c>
      <c r="CF54" s="294">
        <v>266716.86</v>
      </c>
      <c r="CG54" s="294">
        <v>20193994.93</v>
      </c>
      <c r="CH54" s="294">
        <v>446582.6</v>
      </c>
      <c r="CI54" s="294">
        <v>245286.1</v>
      </c>
      <c r="CJ54" s="294">
        <v>73379.600000000006</v>
      </c>
      <c r="CK54" s="294">
        <v>209561.73</v>
      </c>
      <c r="CL54" s="294">
        <v>274122.84999999998</v>
      </c>
      <c r="CM54" s="294">
        <v>149019.45000000001</v>
      </c>
      <c r="CN54" s="294">
        <v>32672.54</v>
      </c>
      <c r="CO54" s="294">
        <v>10696.04</v>
      </c>
      <c r="CP54" s="294">
        <v>101312.46</v>
      </c>
      <c r="CQ54" s="294">
        <v>4358.22</v>
      </c>
      <c r="CR54" s="294">
        <v>1058246.1200000001</v>
      </c>
      <c r="CS54" s="294">
        <v>1254421.52</v>
      </c>
      <c r="CT54" s="294">
        <v>56700275.109999999</v>
      </c>
      <c r="CU54" s="294">
        <v>1878310.16</v>
      </c>
      <c r="CV54" s="294">
        <v>2485059.73</v>
      </c>
      <c r="CW54" s="294">
        <v>2004526.0800000001</v>
      </c>
      <c r="CX54" s="294">
        <v>681100.08</v>
      </c>
      <c r="CY54" s="294">
        <v>1077368.83</v>
      </c>
      <c r="CZ54" s="294">
        <v>861115.68</v>
      </c>
      <c r="DA54" s="294">
        <v>828600.38</v>
      </c>
      <c r="DB54" s="294">
        <v>18503340.77</v>
      </c>
      <c r="DC54" s="294">
        <v>94934317.680000007</v>
      </c>
      <c r="DD54" s="294">
        <v>17501</v>
      </c>
      <c r="DE54" s="294">
        <v>3155783.17</v>
      </c>
      <c r="DF54" s="294">
        <v>1642126.72</v>
      </c>
      <c r="DG54" s="294">
        <v>3044400.16</v>
      </c>
      <c r="DH54" s="294">
        <v>14900926.77</v>
      </c>
      <c r="DI54" s="294">
        <v>555610.42000000004</v>
      </c>
      <c r="DJ54" s="294">
        <v>5791684.0499999998</v>
      </c>
      <c r="DK54" s="294">
        <v>72562889.770000011</v>
      </c>
      <c r="DL54" s="294">
        <v>422041.82</v>
      </c>
      <c r="DM54" s="294">
        <v>797314.71000000008</v>
      </c>
      <c r="DN54" s="294">
        <v>713160.54</v>
      </c>
      <c r="DO54" s="294">
        <v>677670.48</v>
      </c>
      <c r="DP54" s="294">
        <v>678130.71</v>
      </c>
      <c r="DQ54" s="294">
        <v>5020381.3999999994</v>
      </c>
      <c r="DR54" s="294">
        <v>396281.3</v>
      </c>
      <c r="DS54" s="294">
        <v>6566038.4900000002</v>
      </c>
      <c r="DT54" s="294"/>
      <c r="DU54" s="294">
        <v>3200879.41</v>
      </c>
      <c r="DV54" s="294">
        <v>2498594.1</v>
      </c>
      <c r="DW54" s="294">
        <v>333251.65000000002</v>
      </c>
      <c r="DX54" s="294">
        <v>637835.51</v>
      </c>
      <c r="DY54" s="294">
        <v>328569</v>
      </c>
      <c r="DZ54" s="294">
        <v>3017346.16</v>
      </c>
      <c r="EA54" s="294">
        <v>230154.02</v>
      </c>
      <c r="EB54" s="294">
        <v>1072065.76</v>
      </c>
      <c r="EC54" s="294">
        <v>1037845.6</v>
      </c>
      <c r="ED54" s="294">
        <v>116645.61</v>
      </c>
      <c r="EE54" s="294">
        <v>10206210.699999999</v>
      </c>
      <c r="EF54" s="294">
        <v>9332413.1400000006</v>
      </c>
      <c r="EG54" s="294">
        <v>10958093.33</v>
      </c>
      <c r="EH54" s="294">
        <v>7303550.6100000003</v>
      </c>
      <c r="EI54" s="294">
        <v>2362789.52</v>
      </c>
      <c r="EJ54" s="294">
        <v>447913.58</v>
      </c>
      <c r="EK54" s="294">
        <v>1207322.18</v>
      </c>
      <c r="EL54" s="294">
        <v>3472686.32</v>
      </c>
      <c r="EM54" s="294">
        <v>4420087.74</v>
      </c>
      <c r="EN54" s="294">
        <v>37797575.43</v>
      </c>
      <c r="EO54" s="294">
        <v>231536.36</v>
      </c>
      <c r="EP54" s="294">
        <v>1321600.49</v>
      </c>
      <c r="EQ54" s="294">
        <v>1193938.98</v>
      </c>
      <c r="ER54" s="294">
        <v>412833.95</v>
      </c>
      <c r="ES54" s="294">
        <v>714315.61</v>
      </c>
      <c r="ET54" s="294">
        <v>1393081.08</v>
      </c>
      <c r="EU54" s="294">
        <v>4279879.1399999997</v>
      </c>
      <c r="EV54" s="294">
        <v>343560.93</v>
      </c>
      <c r="EW54" s="294">
        <v>18189735.02</v>
      </c>
      <c r="EX54" s="294">
        <v>274982.81</v>
      </c>
      <c r="EY54" s="294">
        <v>191851.38</v>
      </c>
      <c r="EZ54" s="294">
        <v>212126.29</v>
      </c>
      <c r="FA54" s="294">
        <v>192665.04</v>
      </c>
      <c r="FB54" s="294">
        <v>823423.5</v>
      </c>
      <c r="FC54" s="294">
        <v>9187384.6400000006</v>
      </c>
      <c r="FD54" s="294">
        <v>3643107.32</v>
      </c>
      <c r="FE54" s="294">
        <v>1302093.1100000001</v>
      </c>
      <c r="FF54" s="294">
        <v>3854940.54</v>
      </c>
      <c r="FG54" s="294">
        <v>648954.15</v>
      </c>
      <c r="FH54" s="294">
        <v>4390069.87</v>
      </c>
      <c r="FI54" s="294">
        <v>11707550.23</v>
      </c>
      <c r="FJ54" s="294">
        <v>284598</v>
      </c>
      <c r="FK54" s="294">
        <v>310920.76</v>
      </c>
      <c r="FL54" s="294">
        <v>5092582.78</v>
      </c>
      <c r="FM54" s="294"/>
      <c r="FN54" s="294">
        <v>250198.73</v>
      </c>
      <c r="FO54" s="294">
        <v>2629875.34</v>
      </c>
      <c r="FP54" s="294">
        <v>0</v>
      </c>
      <c r="FQ54" s="294">
        <v>119900441.04000001</v>
      </c>
      <c r="FR54" s="294">
        <v>4883240.49</v>
      </c>
      <c r="FS54" s="294">
        <v>3612285.19</v>
      </c>
      <c r="FT54" s="294">
        <v>5282129.74</v>
      </c>
      <c r="FU54" s="294">
        <v>1152159.97</v>
      </c>
      <c r="FV54" s="294">
        <v>181818.84</v>
      </c>
      <c r="FW54" s="294">
        <v>2431214.7000000002</v>
      </c>
      <c r="FX54" s="294">
        <v>4852045.92</v>
      </c>
      <c r="FY54" s="294">
        <v>559291.69999999995</v>
      </c>
      <c r="FZ54" s="294">
        <v>127018.67</v>
      </c>
      <c r="GA54" s="294">
        <v>4622599</v>
      </c>
      <c r="GB54" s="294">
        <v>3329846.1</v>
      </c>
      <c r="GC54" s="294">
        <v>4693210.34</v>
      </c>
      <c r="GD54" s="294">
        <v>3444782.29</v>
      </c>
      <c r="GE54" s="294">
        <v>11366481.5</v>
      </c>
      <c r="GF54" s="294">
        <v>3981233.31</v>
      </c>
      <c r="GG54" s="294">
        <v>382815.59</v>
      </c>
      <c r="GH54" s="294">
        <v>3296046.47</v>
      </c>
      <c r="GI54" s="294">
        <v>2691444.86</v>
      </c>
      <c r="GJ54" s="294">
        <v>5414164.46</v>
      </c>
      <c r="GK54" s="294">
        <v>2041921.96</v>
      </c>
      <c r="GL54" s="294">
        <v>1109825.23</v>
      </c>
      <c r="GM54" s="294">
        <v>376053.27</v>
      </c>
      <c r="GN54" s="294">
        <v>2081891.56</v>
      </c>
      <c r="GO54" s="294">
        <v>1249343.96</v>
      </c>
      <c r="GP54" s="294">
        <v>2459711.9700000002</v>
      </c>
      <c r="GQ54" s="294">
        <v>30378154.140000001</v>
      </c>
      <c r="GR54" s="294">
        <v>0</v>
      </c>
      <c r="GS54" s="294"/>
      <c r="GT54" s="294">
        <v>17100</v>
      </c>
      <c r="GU54" s="294">
        <v>39131.339999999997</v>
      </c>
      <c r="GV54" s="294">
        <v>2055236.23</v>
      </c>
      <c r="GW54" s="294"/>
      <c r="GX54" s="294">
        <v>0</v>
      </c>
      <c r="GY54" s="294">
        <v>14837806.490000002</v>
      </c>
      <c r="GZ54" s="294">
        <v>4617.3900000000003</v>
      </c>
      <c r="HA54" s="294">
        <v>4437186.7699999996</v>
      </c>
      <c r="HB54" s="294">
        <v>1354511</v>
      </c>
      <c r="HC54" s="294">
        <v>56457157.230000004</v>
      </c>
      <c r="HD54" s="294">
        <v>12300713.58</v>
      </c>
      <c r="HE54" s="294">
        <v>22732864.969999999</v>
      </c>
      <c r="HF54" s="294">
        <v>23367225.449999999</v>
      </c>
      <c r="HG54" s="294">
        <v>13575595.470000001</v>
      </c>
      <c r="HH54" s="294"/>
      <c r="HI54" s="294">
        <v>6068767.3399999999</v>
      </c>
      <c r="HJ54" s="294">
        <v>146532241.26000002</v>
      </c>
      <c r="HK54" s="294">
        <v>23104759.48</v>
      </c>
      <c r="HL54" s="294">
        <v>11229048.07</v>
      </c>
      <c r="HM54" s="294">
        <v>4286103.76</v>
      </c>
      <c r="HN54" s="294">
        <v>6699949.3799999999</v>
      </c>
      <c r="HO54" s="294">
        <v>12821708.99</v>
      </c>
      <c r="HP54" s="294">
        <v>13111806.380000001</v>
      </c>
      <c r="HQ54" s="294">
        <v>10168165.949999999</v>
      </c>
      <c r="HR54" s="294">
        <v>135388899.94</v>
      </c>
      <c r="HS54" s="294">
        <v>25003299.460000001</v>
      </c>
      <c r="HT54" s="294">
        <v>308720.5</v>
      </c>
      <c r="HU54" s="294">
        <v>281436.61</v>
      </c>
      <c r="HV54" s="294">
        <v>3878966.96</v>
      </c>
      <c r="HW54" s="294">
        <v>1086896.24</v>
      </c>
      <c r="HX54" s="294">
        <v>6475037.8100000005</v>
      </c>
      <c r="HY54" s="294">
        <v>1820269.1800000002</v>
      </c>
      <c r="HZ54" s="294">
        <v>2193368.6799999997</v>
      </c>
      <c r="IA54" s="294">
        <v>253659</v>
      </c>
      <c r="IB54" s="294">
        <v>4068548.5</v>
      </c>
      <c r="IC54" s="294">
        <v>1817000</v>
      </c>
      <c r="ID54" s="294">
        <v>384228.52</v>
      </c>
      <c r="IE54" s="294">
        <v>2497218.9500000002</v>
      </c>
      <c r="IF54" s="294">
        <v>1017984.06</v>
      </c>
      <c r="IG54" s="294">
        <v>74649</v>
      </c>
      <c r="IH54" s="294">
        <v>128305813.45</v>
      </c>
      <c r="II54" s="294">
        <v>38473120.200000003</v>
      </c>
      <c r="IJ54" s="294">
        <v>3694534.08</v>
      </c>
      <c r="IK54" s="294">
        <v>4153188.9</v>
      </c>
      <c r="IL54" s="294">
        <v>1069114.3600000001</v>
      </c>
      <c r="IM54" s="294">
        <v>3451719.42</v>
      </c>
      <c r="IN54" s="294">
        <v>44060.55</v>
      </c>
      <c r="IO54" s="294">
        <v>599054.91999999993</v>
      </c>
      <c r="IP54" s="294">
        <v>832179.25</v>
      </c>
      <c r="IQ54" s="294">
        <v>13456889.609999999</v>
      </c>
      <c r="IR54" s="294">
        <v>2297299.81</v>
      </c>
      <c r="IS54" s="294">
        <v>58976822.450000003</v>
      </c>
      <c r="IT54" s="294">
        <v>125067508.57000001</v>
      </c>
      <c r="IU54" s="294">
        <v>1333272.1200000001</v>
      </c>
      <c r="IV54" s="294">
        <v>3716099.73</v>
      </c>
      <c r="IW54" s="294">
        <v>5826748.8099999996</v>
      </c>
      <c r="IX54" s="294">
        <v>4570</v>
      </c>
      <c r="IY54" s="294">
        <v>905722.74</v>
      </c>
      <c r="IZ54" s="294">
        <v>28652.15</v>
      </c>
      <c r="JA54" s="294">
        <v>548880.78</v>
      </c>
      <c r="JB54" s="294">
        <v>0</v>
      </c>
      <c r="JC54" s="294">
        <v>5532445.6899999995</v>
      </c>
      <c r="JD54" s="294">
        <v>282655</v>
      </c>
      <c r="JE54" s="294">
        <v>16408837.560000001</v>
      </c>
      <c r="JF54" s="294">
        <v>12817906.850000001</v>
      </c>
      <c r="JG54" s="294">
        <v>1820778.77</v>
      </c>
      <c r="JH54" s="294"/>
      <c r="JI54" s="294">
        <v>58353</v>
      </c>
      <c r="JJ54" s="294">
        <v>780852.31</v>
      </c>
      <c r="JK54" s="294">
        <v>61958096.630000003</v>
      </c>
      <c r="JL54" s="294">
        <v>43000</v>
      </c>
      <c r="JM54" s="294">
        <v>0</v>
      </c>
      <c r="JN54" s="294">
        <v>674890.22</v>
      </c>
      <c r="JO54" s="294">
        <v>829656.76</v>
      </c>
      <c r="JP54" s="294"/>
      <c r="JQ54" s="294">
        <v>499158.56</v>
      </c>
      <c r="JR54" s="294">
        <v>99761028.829999998</v>
      </c>
      <c r="JS54" s="294">
        <v>62490479.760000005</v>
      </c>
      <c r="JT54" s="294">
        <v>7855833.9699999997</v>
      </c>
      <c r="JU54" s="294">
        <v>1617488.01</v>
      </c>
      <c r="JV54" s="294">
        <v>1808906.32</v>
      </c>
      <c r="JW54" s="294">
        <v>500165.55</v>
      </c>
      <c r="JX54" s="294">
        <v>6726047.1299999999</v>
      </c>
      <c r="JY54" s="294">
        <v>1957405.64</v>
      </c>
      <c r="JZ54" s="294">
        <v>4778493.42</v>
      </c>
      <c r="KA54" s="294">
        <v>1043023.45</v>
      </c>
      <c r="KB54" s="294">
        <v>5907936.3300000001</v>
      </c>
      <c r="KC54" s="294">
        <v>1481092.87</v>
      </c>
      <c r="KD54" s="294">
        <v>0</v>
      </c>
      <c r="KE54" s="294">
        <v>152152.21</v>
      </c>
      <c r="KF54" s="294">
        <v>1100839.97</v>
      </c>
      <c r="KG54" s="294">
        <v>1611281.23</v>
      </c>
      <c r="KH54" s="294">
        <v>181066153.70999998</v>
      </c>
      <c r="KI54" s="294">
        <v>8846279.8699999992</v>
      </c>
      <c r="KJ54" s="294">
        <v>19456423.690000001</v>
      </c>
      <c r="KK54" s="294">
        <v>3834195.64</v>
      </c>
      <c r="KL54" s="294">
        <v>6839631.5290000001</v>
      </c>
      <c r="KM54" s="294">
        <v>23464329.34</v>
      </c>
      <c r="KN54" s="294">
        <v>6722056.4699999997</v>
      </c>
      <c r="KO54" s="294">
        <v>4545651.22</v>
      </c>
      <c r="KP54" s="294">
        <v>1127210.7</v>
      </c>
      <c r="KQ54" s="294">
        <v>44944516.810000002</v>
      </c>
      <c r="KR54" s="294">
        <v>1895417.8900000001</v>
      </c>
      <c r="KS54" s="294">
        <v>1634913.01</v>
      </c>
      <c r="KT54" s="294">
        <v>9407535.25</v>
      </c>
      <c r="KU54" s="294">
        <v>7343345.3499999996</v>
      </c>
      <c r="KV54" s="294">
        <v>3008370.68</v>
      </c>
      <c r="KW54" s="294">
        <v>24450359.449999999</v>
      </c>
      <c r="KX54" s="294">
        <v>4573779.7799999993</v>
      </c>
      <c r="KY54" s="294">
        <v>85348053.239999995</v>
      </c>
      <c r="KZ54" s="294">
        <v>4704643.43</v>
      </c>
      <c r="LA54" s="294">
        <v>14509366.59</v>
      </c>
      <c r="LB54" s="294">
        <v>4157771.8099999996</v>
      </c>
      <c r="LC54" s="294">
        <v>5195957.0500000007</v>
      </c>
      <c r="LD54" s="294">
        <v>85160</v>
      </c>
      <c r="LE54" s="294">
        <v>3913478.74</v>
      </c>
      <c r="LF54" s="294">
        <v>19437975.599999998</v>
      </c>
      <c r="LG54" s="294">
        <v>80321372.00999999</v>
      </c>
      <c r="LH54" s="294">
        <v>8199862.3199999994</v>
      </c>
      <c r="LI54" s="294">
        <v>31296112.73</v>
      </c>
      <c r="LJ54" s="294">
        <v>59356457.219999999</v>
      </c>
      <c r="LK54" s="294">
        <v>2133441.17</v>
      </c>
      <c r="LL54" s="294">
        <v>4289601.88</v>
      </c>
      <c r="LM54" s="294">
        <v>576110.24</v>
      </c>
      <c r="LN54" s="294">
        <v>7744979.4500000002</v>
      </c>
      <c r="LO54" s="294">
        <v>86550.8</v>
      </c>
      <c r="LP54" s="294">
        <v>6092597.8000000007</v>
      </c>
      <c r="LQ54" s="294">
        <v>1118120.8799999999</v>
      </c>
      <c r="LR54" s="294">
        <v>32262104.949999999</v>
      </c>
      <c r="LS54" s="294">
        <v>4173457.72</v>
      </c>
      <c r="LT54" s="294">
        <v>1149937.74</v>
      </c>
      <c r="LU54" s="294">
        <v>114158031.45</v>
      </c>
      <c r="LV54" s="294">
        <v>32930821.489999998</v>
      </c>
      <c r="LW54" s="294">
        <v>86056748.159999996</v>
      </c>
      <c r="LX54" s="294">
        <v>8016297.96</v>
      </c>
      <c r="LY54" s="294">
        <v>1381249.82</v>
      </c>
      <c r="LZ54" s="294">
        <v>3943399.12</v>
      </c>
      <c r="MA54" s="294">
        <v>2202752.34</v>
      </c>
      <c r="MB54" s="294">
        <v>1807264.27</v>
      </c>
      <c r="MC54" s="294">
        <v>2062747.8800000001</v>
      </c>
      <c r="MD54" s="294">
        <v>1241994.24</v>
      </c>
      <c r="ME54" s="294">
        <v>9149613.1799999997</v>
      </c>
      <c r="MF54" s="294">
        <v>859461.59</v>
      </c>
      <c r="MG54" s="294">
        <v>22840095.509999998</v>
      </c>
      <c r="MH54" s="294">
        <v>9578358.3900000006</v>
      </c>
      <c r="MI54" s="294">
        <v>34178.339999999997</v>
      </c>
      <c r="MJ54" s="294">
        <v>216311</v>
      </c>
      <c r="MK54" s="294">
        <v>27522</v>
      </c>
      <c r="ML54" s="294">
        <v>1717682.54</v>
      </c>
      <c r="MM54" s="294">
        <v>235495</v>
      </c>
      <c r="MN54" s="294">
        <v>648994.05000000005</v>
      </c>
      <c r="MO54" s="294">
        <v>2312154.86</v>
      </c>
      <c r="MP54" s="294">
        <v>2135952.4300000002</v>
      </c>
      <c r="MQ54" s="294">
        <v>1673481.67</v>
      </c>
      <c r="MR54" s="294">
        <v>922065</v>
      </c>
      <c r="MS54" s="294">
        <v>98255984.230000004</v>
      </c>
      <c r="MT54" s="294">
        <v>4280697.92</v>
      </c>
      <c r="MU54" s="294">
        <v>3921854.7800000003</v>
      </c>
      <c r="MV54" s="294">
        <v>762412</v>
      </c>
      <c r="MW54" s="294">
        <v>18696592.669999998</v>
      </c>
      <c r="MX54" s="294">
        <v>2856351.86</v>
      </c>
      <c r="MY54" s="294">
        <v>10704586.6701</v>
      </c>
      <c r="MZ54" s="294">
        <v>5903984.4100000001</v>
      </c>
      <c r="NA54" s="294">
        <v>10996911.74</v>
      </c>
      <c r="NB54" s="294">
        <v>521945.17</v>
      </c>
      <c r="NC54" s="294">
        <v>640484.42000000004</v>
      </c>
      <c r="ND54" s="294">
        <v>319018196.88999999</v>
      </c>
      <c r="NE54" s="294">
        <v>48294313.720000006</v>
      </c>
      <c r="NF54" s="294">
        <v>6171172</v>
      </c>
      <c r="NG54" s="294">
        <v>48447618.340000004</v>
      </c>
      <c r="NH54" s="294">
        <v>8016307.7000000002</v>
      </c>
      <c r="NI54" s="294">
        <v>16695325.389999999</v>
      </c>
      <c r="NJ54" s="294">
        <v>90260339.479999989</v>
      </c>
      <c r="NK54" s="294">
        <v>60338142.240000002</v>
      </c>
      <c r="NL54" s="294">
        <v>1038236.6</v>
      </c>
      <c r="NM54" s="294">
        <v>22480585.960000001</v>
      </c>
      <c r="NN54" s="294">
        <v>14895352.48</v>
      </c>
      <c r="NO54" s="294">
        <v>6173721.8499999996</v>
      </c>
      <c r="NP54" s="294">
        <v>36949864.619999997</v>
      </c>
      <c r="NQ54" s="294">
        <v>4041269.99</v>
      </c>
      <c r="NR54" s="294">
        <v>5199283.18</v>
      </c>
      <c r="NS54" s="294">
        <v>3590199.3499999996</v>
      </c>
      <c r="NT54" s="294">
        <v>1830211.85</v>
      </c>
      <c r="NU54" s="294">
        <v>365275.08</v>
      </c>
      <c r="NV54" s="294">
        <v>887642.15</v>
      </c>
      <c r="NW54" s="294">
        <v>87719707.329999998</v>
      </c>
      <c r="NX54" s="294">
        <v>76699743.560000002</v>
      </c>
      <c r="NY54" s="294">
        <v>2351738.1300000004</v>
      </c>
      <c r="NZ54" s="294">
        <v>1110404.94</v>
      </c>
      <c r="OA54" s="294">
        <v>464747</v>
      </c>
      <c r="OB54" s="294">
        <v>722315</v>
      </c>
      <c r="OC54" s="294">
        <v>1139161.58</v>
      </c>
      <c r="OD54" s="294">
        <v>450733647.22000003</v>
      </c>
      <c r="OE54" s="294">
        <v>9002228.6799999997</v>
      </c>
      <c r="OF54" s="294">
        <v>14724985.029999999</v>
      </c>
      <c r="OG54" s="294">
        <v>20493334.310000002</v>
      </c>
      <c r="OH54" s="294">
        <v>5873650.4100000001</v>
      </c>
      <c r="OI54" s="294">
        <v>10762806.469999999</v>
      </c>
      <c r="OJ54" s="294"/>
      <c r="OK54" s="294">
        <v>841578.04999999993</v>
      </c>
      <c r="OL54" s="294">
        <v>21928740.800000001</v>
      </c>
      <c r="OM54" s="294">
        <v>82989118.299999997</v>
      </c>
      <c r="ON54" s="294">
        <v>59607869.829999998</v>
      </c>
      <c r="OO54" s="294">
        <v>59001542.139999993</v>
      </c>
      <c r="OP54" s="294">
        <v>7111222.7100000009</v>
      </c>
      <c r="OQ54" s="294">
        <v>26929454.649999999</v>
      </c>
      <c r="OR54" s="294">
        <v>2800</v>
      </c>
      <c r="OS54" s="294">
        <v>21057367.439999998</v>
      </c>
      <c r="OT54" s="294">
        <v>6606972.1200000001</v>
      </c>
      <c r="OU54" s="294">
        <v>9251565.8699999992</v>
      </c>
      <c r="OV54" s="294">
        <v>1706113.84</v>
      </c>
      <c r="OW54" s="294">
        <v>13179621.34</v>
      </c>
      <c r="OX54" s="294">
        <v>73968885.170000002</v>
      </c>
      <c r="OY54" s="294">
        <v>2776474.2</v>
      </c>
      <c r="OZ54" s="294">
        <v>226730.1</v>
      </c>
      <c r="PA54" s="294">
        <v>4061913.98</v>
      </c>
      <c r="PB54" s="294">
        <v>38084147.030000001</v>
      </c>
      <c r="PC54" s="294">
        <v>1405301.14</v>
      </c>
      <c r="PD54" s="294">
        <v>0</v>
      </c>
      <c r="PE54" s="294">
        <v>14124</v>
      </c>
      <c r="PF54" s="294">
        <v>1355681.71</v>
      </c>
      <c r="PG54" s="294">
        <v>4224648.3099999996</v>
      </c>
      <c r="PH54" s="294">
        <v>781935.44</v>
      </c>
      <c r="PI54" s="294">
        <v>357561.92</v>
      </c>
      <c r="PJ54" s="294">
        <v>9600</v>
      </c>
      <c r="PK54" s="294">
        <v>42764.85</v>
      </c>
      <c r="PL54" s="294">
        <v>3693058.29</v>
      </c>
      <c r="PM54" s="294">
        <v>4808288.59</v>
      </c>
      <c r="PN54" s="294">
        <v>323851.51</v>
      </c>
      <c r="PO54" s="294">
        <v>12304368.99</v>
      </c>
      <c r="PP54" s="294">
        <v>2411026.36</v>
      </c>
      <c r="PQ54" s="294">
        <v>312495.32</v>
      </c>
      <c r="PR54" s="294">
        <v>1241074.5</v>
      </c>
      <c r="PS54" s="294">
        <v>10967.04</v>
      </c>
      <c r="PT54" s="294">
        <v>267187108.43000001</v>
      </c>
      <c r="PU54" s="294">
        <v>29086717.719999999</v>
      </c>
      <c r="PV54" s="294">
        <v>2461053.46</v>
      </c>
      <c r="PW54" s="294">
        <v>697363.78</v>
      </c>
      <c r="PX54" s="294">
        <v>42047503.379999995</v>
      </c>
      <c r="PY54" s="294">
        <v>19485</v>
      </c>
      <c r="PZ54" s="294">
        <v>10175757.460000001</v>
      </c>
      <c r="QA54" s="294">
        <v>795765.66999999993</v>
      </c>
      <c r="QB54" s="294">
        <v>3756093.82</v>
      </c>
      <c r="QC54" s="294"/>
      <c r="QD54" s="294">
        <v>27135272.93</v>
      </c>
      <c r="QE54" s="294">
        <v>988751.19</v>
      </c>
      <c r="QF54" s="294">
        <v>177454.14</v>
      </c>
      <c r="QG54" s="294">
        <v>5730217.0800000001</v>
      </c>
      <c r="QH54" s="294">
        <v>656766.81999999995</v>
      </c>
      <c r="QI54" s="294">
        <v>3873838.24</v>
      </c>
      <c r="QJ54" s="294">
        <v>657090</v>
      </c>
      <c r="QK54" s="294">
        <v>2362547.96</v>
      </c>
      <c r="QL54" s="294">
        <v>1635815.04</v>
      </c>
      <c r="QM54" s="294">
        <v>1837908.0899999999</v>
      </c>
      <c r="QN54" s="294">
        <v>2389991.36</v>
      </c>
      <c r="QO54" s="294">
        <v>1427288.41</v>
      </c>
      <c r="QP54" s="294">
        <v>601433.56999999995</v>
      </c>
      <c r="QQ54" s="294">
        <v>726489.03</v>
      </c>
      <c r="QR54" s="294">
        <v>510227.22</v>
      </c>
      <c r="QS54" s="294">
        <v>2868940.66</v>
      </c>
      <c r="QT54" s="294">
        <v>30082755.760000002</v>
      </c>
      <c r="QU54" s="294">
        <v>0</v>
      </c>
      <c r="QV54" s="294">
        <v>740000</v>
      </c>
      <c r="QW54" s="294">
        <v>190808.37</v>
      </c>
      <c r="QX54" s="294">
        <v>2631967.08</v>
      </c>
      <c r="QY54" s="294">
        <v>1139515.43</v>
      </c>
      <c r="QZ54" s="294">
        <v>376743</v>
      </c>
      <c r="RA54" s="294">
        <v>1866405</v>
      </c>
      <c r="RB54" s="294">
        <v>1685450</v>
      </c>
      <c r="RC54" s="294">
        <v>2516666.15</v>
      </c>
      <c r="RD54" s="294">
        <v>14067</v>
      </c>
      <c r="RE54" s="294">
        <v>476380.64</v>
      </c>
      <c r="RF54" s="294">
        <v>2213479.31</v>
      </c>
      <c r="RG54" s="294">
        <v>38156161.009999998</v>
      </c>
      <c r="RH54" s="294">
        <v>356012.55</v>
      </c>
      <c r="RI54" s="294">
        <v>10175</v>
      </c>
      <c r="RJ54" s="294">
        <v>205211.98</v>
      </c>
      <c r="RK54" s="294">
        <v>20313.189999999999</v>
      </c>
      <c r="RL54" s="294">
        <v>78652.06</v>
      </c>
      <c r="RM54" s="294">
        <v>1483049.56</v>
      </c>
      <c r="RN54" s="294">
        <v>1203509.6000000001</v>
      </c>
      <c r="RO54" s="294">
        <v>1165568.57</v>
      </c>
      <c r="RP54" s="294">
        <v>950652.14</v>
      </c>
      <c r="RQ54" s="294">
        <v>4193801.42</v>
      </c>
      <c r="RR54" s="294">
        <v>1928212.03</v>
      </c>
      <c r="RS54" s="294">
        <v>3849639.92</v>
      </c>
      <c r="RT54" s="294">
        <v>495721.53</v>
      </c>
      <c r="RU54" s="294">
        <v>588484.17000000004</v>
      </c>
      <c r="RV54" s="294">
        <v>1213403.52</v>
      </c>
      <c r="RW54" s="294">
        <v>1070183.69</v>
      </c>
      <c r="RX54" s="294">
        <v>14787889.6</v>
      </c>
      <c r="RY54" s="294">
        <v>3669186.11</v>
      </c>
      <c r="RZ54" s="294">
        <v>4005110.31</v>
      </c>
      <c r="SA54" s="294">
        <v>39547152.259999998</v>
      </c>
      <c r="SB54" s="294">
        <v>39468</v>
      </c>
      <c r="SC54" s="294">
        <v>3963134.74</v>
      </c>
      <c r="SD54" s="294">
        <v>1767652.7599999998</v>
      </c>
      <c r="SE54" s="294">
        <v>486834.69</v>
      </c>
      <c r="SF54" s="294">
        <v>1637777.83</v>
      </c>
      <c r="SG54" s="294">
        <v>1111679.8700000001</v>
      </c>
      <c r="SH54" s="294">
        <v>1312930.7</v>
      </c>
      <c r="SI54" s="294">
        <v>1932767.04</v>
      </c>
      <c r="SJ54" s="294">
        <v>1373536</v>
      </c>
      <c r="SK54" s="294">
        <v>5837573.4400000004</v>
      </c>
      <c r="SL54" s="294">
        <v>416592.4</v>
      </c>
      <c r="SM54" s="294">
        <v>15304779.32</v>
      </c>
      <c r="SN54" s="294">
        <v>80153.039999999994</v>
      </c>
      <c r="SO54" s="294">
        <v>346509</v>
      </c>
      <c r="SP54" s="294">
        <v>5386540.0499999998</v>
      </c>
      <c r="SQ54" s="294">
        <v>1046293.7</v>
      </c>
      <c r="SR54" s="294">
        <v>1280775.56</v>
      </c>
      <c r="SS54" s="294">
        <v>2212884.0299999998</v>
      </c>
      <c r="ST54" s="294">
        <v>150044.79</v>
      </c>
      <c r="SU54" s="294">
        <v>35667981.640000001</v>
      </c>
      <c r="SV54" s="294">
        <v>1211992.07</v>
      </c>
      <c r="SW54" s="294">
        <v>1693512.24</v>
      </c>
      <c r="SX54" s="294">
        <v>2806869.57</v>
      </c>
      <c r="SY54" s="294">
        <v>9734.4500000000007</v>
      </c>
      <c r="SZ54" s="294">
        <v>278908.21000000002</v>
      </c>
      <c r="TA54" s="294">
        <v>0</v>
      </c>
      <c r="TB54" s="294">
        <v>95924</v>
      </c>
      <c r="TC54" s="294">
        <v>52329.39</v>
      </c>
      <c r="TD54" s="294">
        <v>415096.77</v>
      </c>
      <c r="TE54" s="294">
        <v>154522.82999999999</v>
      </c>
      <c r="TF54" s="294">
        <v>341840.68</v>
      </c>
      <c r="TG54" s="294">
        <v>50860.480000000003</v>
      </c>
      <c r="TH54" s="294">
        <v>35815.17</v>
      </c>
      <c r="TI54" s="294">
        <v>89462614.109999999</v>
      </c>
      <c r="TJ54" s="294">
        <v>603166.6</v>
      </c>
      <c r="TK54" s="294">
        <v>325512.5</v>
      </c>
      <c r="TL54" s="294">
        <v>29713.06</v>
      </c>
      <c r="TM54" s="294">
        <v>325509.68</v>
      </c>
      <c r="TN54" s="294">
        <v>65331.63</v>
      </c>
      <c r="TO54" s="294">
        <v>51154</v>
      </c>
      <c r="TP54" s="294">
        <v>137380.84</v>
      </c>
      <c r="TQ54" s="294">
        <v>1484064.41</v>
      </c>
      <c r="TR54" s="294">
        <v>87303.53</v>
      </c>
      <c r="TS54" s="294">
        <v>246257.68</v>
      </c>
      <c r="TT54" s="294">
        <v>1157582.5</v>
      </c>
      <c r="TU54" s="294">
        <v>27800.83</v>
      </c>
      <c r="TV54" s="294">
        <v>302966.7</v>
      </c>
      <c r="TW54" s="294">
        <v>2749450.36</v>
      </c>
      <c r="TX54" s="294">
        <v>17932.810000000001</v>
      </c>
      <c r="TY54" s="294">
        <v>14741192.359999999</v>
      </c>
      <c r="TZ54" s="294">
        <v>945868.7</v>
      </c>
      <c r="UA54" s="294">
        <v>25739612.079999998</v>
      </c>
      <c r="UB54" s="294">
        <v>3933238.99</v>
      </c>
      <c r="UC54" s="294">
        <v>24144.45</v>
      </c>
      <c r="UD54" s="294">
        <v>128629.3</v>
      </c>
      <c r="UE54" s="294">
        <v>11383595.74</v>
      </c>
      <c r="UF54" s="294">
        <v>0</v>
      </c>
      <c r="UG54" s="294">
        <v>0</v>
      </c>
      <c r="UH54" s="294">
        <v>5943092.7000000002</v>
      </c>
      <c r="UI54" s="294">
        <v>228488.19</v>
      </c>
      <c r="UJ54" s="294">
        <v>9631783.0700000003</v>
      </c>
      <c r="UK54" s="294">
        <v>476024.16</v>
      </c>
      <c r="UL54" s="294">
        <v>1321308.8700000001</v>
      </c>
      <c r="UM54" s="294">
        <v>51332.31</v>
      </c>
      <c r="UN54" s="294">
        <v>34374.22</v>
      </c>
      <c r="UO54" s="294">
        <v>2209844.9899999998</v>
      </c>
      <c r="UP54" s="294">
        <v>98303870.379999995</v>
      </c>
      <c r="UQ54" s="294">
        <v>1226345.45</v>
      </c>
      <c r="UR54" s="294">
        <v>0</v>
      </c>
      <c r="US54" s="294">
        <v>7262274.7400000002</v>
      </c>
      <c r="UT54" s="294">
        <v>0</v>
      </c>
      <c r="UU54" s="294">
        <v>1888221.84</v>
      </c>
      <c r="UV54" s="294">
        <v>2949046.98</v>
      </c>
      <c r="UW54" s="294">
        <v>1217501.33</v>
      </c>
      <c r="UX54" s="294">
        <v>0</v>
      </c>
      <c r="UY54" s="294">
        <v>5205649.46</v>
      </c>
      <c r="UZ54" s="294">
        <v>111316.66</v>
      </c>
      <c r="VA54" s="294">
        <v>7788417.4699999997</v>
      </c>
      <c r="VB54" s="294">
        <v>4715566.01</v>
      </c>
      <c r="VC54" s="294">
        <v>6075887.4299999997</v>
      </c>
      <c r="VD54" s="294">
        <v>4230850.6100000003</v>
      </c>
      <c r="VE54" s="294">
        <v>2625419.6</v>
      </c>
      <c r="VF54" s="294">
        <v>6202988.4000000004</v>
      </c>
      <c r="VG54" s="294">
        <v>790994.65</v>
      </c>
      <c r="VH54" s="294">
        <v>5439214.1799999997</v>
      </c>
      <c r="VI54" s="294">
        <v>97292</v>
      </c>
      <c r="VJ54" s="294">
        <v>332753.64</v>
      </c>
      <c r="VK54" s="294">
        <v>1217929.3899999999</v>
      </c>
      <c r="VL54" s="294">
        <v>41293657.210000001</v>
      </c>
      <c r="VM54" s="294">
        <v>56165.1</v>
      </c>
      <c r="VN54" s="294">
        <v>2687973.0500000003</v>
      </c>
      <c r="VO54" s="294">
        <v>11344345.52</v>
      </c>
      <c r="VP54" s="294">
        <v>1267196.75</v>
      </c>
      <c r="VQ54" s="294">
        <v>564345</v>
      </c>
      <c r="VR54" s="294">
        <v>1172494.23</v>
      </c>
      <c r="VS54" s="294">
        <v>54699.25</v>
      </c>
      <c r="VT54" s="294">
        <v>2388568.7799999998</v>
      </c>
      <c r="VU54" s="294">
        <v>10999962.699999999</v>
      </c>
      <c r="VV54" s="294">
        <v>118779</v>
      </c>
      <c r="VW54" s="294">
        <v>0</v>
      </c>
      <c r="VX54" s="294">
        <v>3034454.81</v>
      </c>
      <c r="VY54" s="294">
        <v>0</v>
      </c>
      <c r="VZ54" s="294">
        <v>200000</v>
      </c>
      <c r="WA54" s="294">
        <v>268547041.10000002</v>
      </c>
      <c r="WB54" s="294">
        <v>3016662.58</v>
      </c>
      <c r="WC54" s="294">
        <v>3685392.14</v>
      </c>
      <c r="WD54" s="294">
        <v>520000</v>
      </c>
      <c r="WE54" s="294"/>
      <c r="WF54" s="294">
        <v>147958</v>
      </c>
      <c r="WG54" s="294">
        <v>2138011.2199999997</v>
      </c>
      <c r="WH54" s="294">
        <v>480166.33</v>
      </c>
      <c r="WI54" s="294">
        <v>1593480.24</v>
      </c>
      <c r="WJ54" s="294">
        <v>3774105.89</v>
      </c>
      <c r="WK54" s="294">
        <v>110287.94</v>
      </c>
      <c r="WL54" s="294">
        <v>552737.06999999995</v>
      </c>
      <c r="WM54" s="294">
        <v>5270889.91</v>
      </c>
      <c r="WN54" s="294">
        <v>23348781.989999998</v>
      </c>
      <c r="WO54" s="294">
        <v>2474903.56</v>
      </c>
      <c r="WP54" s="294"/>
      <c r="WQ54" s="294">
        <v>3117351.4499999997</v>
      </c>
      <c r="WR54" s="294">
        <v>711022.59</v>
      </c>
      <c r="WS54" s="294">
        <v>159015.64000000001</v>
      </c>
      <c r="WT54" s="294">
        <v>292420.46999999997</v>
      </c>
      <c r="WU54" s="294">
        <v>21526104.330000002</v>
      </c>
      <c r="WV54" s="294">
        <v>254158.3</v>
      </c>
      <c r="WW54" s="294">
        <v>3000</v>
      </c>
      <c r="WX54" s="294">
        <v>145706</v>
      </c>
      <c r="WY54" s="294">
        <v>432330.84</v>
      </c>
      <c r="WZ54" s="294">
        <v>543299.75</v>
      </c>
      <c r="XA54" s="294">
        <v>0</v>
      </c>
      <c r="XB54" s="294">
        <v>1294060.1499999999</v>
      </c>
      <c r="XC54" s="294">
        <v>5523999.3999999994</v>
      </c>
      <c r="XD54" s="294">
        <v>891704.66</v>
      </c>
      <c r="XE54" s="294">
        <v>1626350.13</v>
      </c>
      <c r="XF54" s="294"/>
      <c r="XG54" s="294">
        <v>4619055.34</v>
      </c>
      <c r="XH54" s="294">
        <v>57861122.039999999</v>
      </c>
      <c r="XI54" s="294">
        <v>1174019.18</v>
      </c>
      <c r="XJ54" s="294">
        <v>0</v>
      </c>
      <c r="XK54" s="294">
        <v>35473463.229999997</v>
      </c>
      <c r="XL54" s="294">
        <v>0</v>
      </c>
      <c r="XM54" s="294">
        <v>330.05</v>
      </c>
      <c r="XN54" s="294">
        <v>789509</v>
      </c>
      <c r="XO54" s="294">
        <v>19518.82</v>
      </c>
      <c r="XP54" s="294">
        <v>149474.4</v>
      </c>
      <c r="XQ54" s="294">
        <v>4118.37</v>
      </c>
      <c r="XR54" s="294">
        <v>0</v>
      </c>
      <c r="XS54" s="294">
        <v>3362.37</v>
      </c>
      <c r="XT54" s="294">
        <v>0</v>
      </c>
      <c r="XU54" s="294">
        <v>1186.6600000000001</v>
      </c>
      <c r="XV54" s="294">
        <v>392162.22</v>
      </c>
      <c r="XW54" s="294">
        <v>1732.76</v>
      </c>
      <c r="XX54" s="294">
        <v>1447.29</v>
      </c>
      <c r="XY54" s="294">
        <v>3721.06</v>
      </c>
      <c r="XZ54" s="294">
        <v>0</v>
      </c>
      <c r="YA54" s="294">
        <v>0</v>
      </c>
      <c r="YB54" s="294">
        <v>0</v>
      </c>
      <c r="YC54" s="294">
        <v>0</v>
      </c>
      <c r="YD54" s="294">
        <v>123384</v>
      </c>
      <c r="YE54" s="294">
        <v>98576432.24000001</v>
      </c>
      <c r="YF54" s="294">
        <v>0</v>
      </c>
      <c r="YG54" s="294">
        <v>0</v>
      </c>
      <c r="YH54" s="294">
        <v>0</v>
      </c>
      <c r="YI54" s="294">
        <v>2788330.59</v>
      </c>
      <c r="YJ54" s="294"/>
      <c r="YK54" s="294">
        <v>0</v>
      </c>
      <c r="YL54" s="294">
        <v>0</v>
      </c>
      <c r="YM54" s="294">
        <v>0</v>
      </c>
      <c r="YN54" s="294">
        <v>0</v>
      </c>
      <c r="YO54" s="294">
        <v>373988</v>
      </c>
      <c r="YP54" s="294">
        <v>485510.45</v>
      </c>
      <c r="YQ54" s="294">
        <v>450000</v>
      </c>
      <c r="YR54" s="294">
        <v>0</v>
      </c>
      <c r="YS54" s="294">
        <v>0</v>
      </c>
      <c r="YT54" s="294">
        <v>0</v>
      </c>
      <c r="YU54" s="294">
        <v>1102725.8799999999</v>
      </c>
      <c r="YV54" s="294">
        <v>52266109.060000002</v>
      </c>
      <c r="YW54" s="294">
        <v>1544736.71</v>
      </c>
      <c r="YX54" s="294">
        <v>2254061.21</v>
      </c>
      <c r="YY54" s="294">
        <v>0</v>
      </c>
      <c r="YZ54" s="294">
        <v>2442712.2400000002</v>
      </c>
      <c r="ZA54" s="294">
        <v>1028188.34</v>
      </c>
      <c r="ZB54" s="294">
        <v>481733.41</v>
      </c>
      <c r="ZC54" s="294">
        <v>34583210.18</v>
      </c>
      <c r="ZD54" s="294">
        <v>4366507.57</v>
      </c>
      <c r="ZE54" s="294">
        <v>6742366.75</v>
      </c>
      <c r="ZF54" s="294">
        <v>3050734.35</v>
      </c>
      <c r="ZG54" s="294">
        <v>701943.74</v>
      </c>
      <c r="ZH54" s="294">
        <v>752264.17</v>
      </c>
      <c r="ZI54" s="294">
        <v>8596796.5800000001</v>
      </c>
      <c r="ZJ54" s="294">
        <v>4937529.08</v>
      </c>
      <c r="ZK54" s="294">
        <v>23020089.59</v>
      </c>
      <c r="ZL54" s="294">
        <v>41631508.950000003</v>
      </c>
      <c r="ZM54" s="294">
        <v>3607490.72</v>
      </c>
      <c r="ZN54" s="294">
        <v>33393864.25</v>
      </c>
      <c r="ZO54" s="294">
        <v>54129499.170000002</v>
      </c>
      <c r="ZP54" s="294">
        <v>9241300.9700000007</v>
      </c>
      <c r="ZQ54" s="294">
        <v>10972926.68</v>
      </c>
      <c r="ZR54" s="294">
        <v>17213888.199999999</v>
      </c>
      <c r="ZS54" s="294">
        <v>12374391.460000001</v>
      </c>
      <c r="ZT54" s="294">
        <v>42832692.030000001</v>
      </c>
      <c r="ZU54" s="294">
        <v>8587281.129999999</v>
      </c>
      <c r="ZV54" s="294">
        <v>1788535.13</v>
      </c>
      <c r="ZW54" s="294">
        <v>16256941.609999999</v>
      </c>
      <c r="ZX54" s="294">
        <v>7591642.3600000003</v>
      </c>
      <c r="ZY54" s="294">
        <v>11608429.379999999</v>
      </c>
      <c r="ZZ54" s="294">
        <v>5633135.04</v>
      </c>
      <c r="AAA54" s="294">
        <v>2170431.27</v>
      </c>
      <c r="AAB54" s="294">
        <v>18063251.150000002</v>
      </c>
      <c r="AAC54" s="294">
        <v>1875434.69</v>
      </c>
      <c r="AAD54" s="294">
        <v>8492399.4000000004</v>
      </c>
      <c r="AAE54" s="294">
        <v>6715398.6799999997</v>
      </c>
      <c r="AAF54" s="294">
        <v>1104388.1300000001</v>
      </c>
      <c r="AAG54" s="294">
        <v>4197197.3099999996</v>
      </c>
      <c r="AAH54" s="294">
        <v>13331232.199999999</v>
      </c>
      <c r="AAI54" s="294">
        <v>1038974</v>
      </c>
      <c r="AAJ54" s="294">
        <v>0</v>
      </c>
      <c r="AAK54" s="294">
        <v>21472</v>
      </c>
      <c r="AAL54" s="294">
        <v>36369.75</v>
      </c>
      <c r="AAM54" s="294">
        <v>0</v>
      </c>
      <c r="AAN54" s="294">
        <v>2608</v>
      </c>
      <c r="AAO54" s="294">
        <v>142424903.13999999</v>
      </c>
      <c r="AAP54" s="294">
        <v>415029.96</v>
      </c>
      <c r="AAQ54" s="294">
        <v>2200</v>
      </c>
      <c r="AAR54" s="294">
        <v>3355421.98</v>
      </c>
      <c r="AAS54" s="294">
        <v>0</v>
      </c>
      <c r="AAT54" s="294">
        <v>0</v>
      </c>
      <c r="AAU54" s="294">
        <v>185307.51999999999</v>
      </c>
      <c r="AAV54" s="294">
        <v>1409738.3</v>
      </c>
      <c r="AAW54" s="294">
        <v>3200</v>
      </c>
      <c r="AAX54" s="294">
        <v>826992.25</v>
      </c>
      <c r="AAY54" s="294">
        <v>0</v>
      </c>
      <c r="AAZ54" s="294">
        <v>39995662.399999999</v>
      </c>
      <c r="ABA54" s="294">
        <v>491620.15</v>
      </c>
      <c r="ABB54" s="294">
        <v>960527.29</v>
      </c>
      <c r="ABC54" s="294">
        <v>4400</v>
      </c>
      <c r="ABD54" s="294">
        <v>423696.24</v>
      </c>
      <c r="ABE54" s="294">
        <v>608189.48</v>
      </c>
      <c r="ABF54" s="294">
        <v>0</v>
      </c>
      <c r="ABG54" s="294">
        <v>9600</v>
      </c>
      <c r="ABH54" s="294">
        <v>0</v>
      </c>
      <c r="ABI54" s="294">
        <v>7725514.4699999997</v>
      </c>
      <c r="ABJ54" s="294">
        <v>0</v>
      </c>
      <c r="ABK54" s="294">
        <v>9753.7000000000007</v>
      </c>
      <c r="ABL54" s="294">
        <v>0</v>
      </c>
      <c r="ABM54" s="294">
        <v>636430.77</v>
      </c>
      <c r="ABN54" s="294">
        <v>532119.99</v>
      </c>
      <c r="ABO54" s="294">
        <v>16546263.15</v>
      </c>
      <c r="ABP54" s="294">
        <v>22378603.879999999</v>
      </c>
      <c r="ABQ54" s="294">
        <v>994480.61</v>
      </c>
      <c r="ABR54" s="294"/>
      <c r="ABS54" s="294">
        <v>1741842.88</v>
      </c>
      <c r="ABT54" s="294">
        <v>817738</v>
      </c>
      <c r="ABU54" s="294">
        <v>2946309.25</v>
      </c>
      <c r="ABV54" s="294">
        <v>2921679.43</v>
      </c>
      <c r="ABW54" s="294"/>
      <c r="ABX54" s="294">
        <v>141870658.95000002</v>
      </c>
      <c r="ABY54" s="294">
        <v>4265720.63</v>
      </c>
      <c r="ABZ54" s="294">
        <v>13455470.199999999</v>
      </c>
      <c r="ACA54" s="294">
        <v>3898288.9000000004</v>
      </c>
      <c r="ACB54" s="294">
        <v>8029589.9500000011</v>
      </c>
      <c r="ACC54" s="294">
        <v>4802384.0500000007</v>
      </c>
      <c r="ACD54" s="294"/>
      <c r="ACE54" s="294">
        <v>2311328.0699999998</v>
      </c>
      <c r="ACF54" s="294">
        <v>1185078</v>
      </c>
      <c r="ACG54" s="294">
        <v>7341503.2899999991</v>
      </c>
      <c r="ACH54" s="294">
        <v>8294098</v>
      </c>
      <c r="ACI54" s="294">
        <v>39067331.210000001</v>
      </c>
      <c r="ACJ54" s="294">
        <v>6503304.75</v>
      </c>
      <c r="ACK54" s="294">
        <v>1435461.56</v>
      </c>
      <c r="ACL54" s="294">
        <v>1391140.15</v>
      </c>
      <c r="ACM54" s="294"/>
      <c r="ACN54" s="294"/>
      <c r="ACO54" s="294">
        <v>2697089.06</v>
      </c>
      <c r="ACP54" s="294">
        <v>25544394.449999999</v>
      </c>
      <c r="ACQ54" s="294">
        <v>224541542.13000003</v>
      </c>
      <c r="ACR54" s="294">
        <v>1479036.94</v>
      </c>
      <c r="ACS54" s="294">
        <v>10736524.789999999</v>
      </c>
      <c r="ACT54" s="294">
        <v>2826544.85</v>
      </c>
      <c r="ACU54" s="294">
        <v>0</v>
      </c>
      <c r="ACV54" s="294">
        <v>10684824.52</v>
      </c>
      <c r="ACW54" s="294">
        <v>1870392.14</v>
      </c>
      <c r="ACX54" s="294">
        <v>956023.64</v>
      </c>
      <c r="ACY54" s="294">
        <v>1709401.94</v>
      </c>
      <c r="ACZ54" s="294">
        <v>1040614.5700000001</v>
      </c>
      <c r="ADA54" s="294">
        <v>22513</v>
      </c>
      <c r="ADB54" s="294"/>
      <c r="ADC54" s="294">
        <v>1125000</v>
      </c>
      <c r="ADD54" s="294">
        <v>813266.89</v>
      </c>
      <c r="ADE54" s="294">
        <v>960000</v>
      </c>
      <c r="ADF54" s="294">
        <v>11833846.710000001</v>
      </c>
      <c r="ADG54" s="294">
        <v>16126058.51</v>
      </c>
      <c r="ADH54" s="294">
        <v>2273172.79</v>
      </c>
      <c r="ADI54" s="294">
        <v>1090024.6000000001</v>
      </c>
      <c r="ADJ54" s="294">
        <v>2680311.5699999998</v>
      </c>
      <c r="ADK54" s="294">
        <v>10674493.16</v>
      </c>
      <c r="ADL54" s="294">
        <v>8839987.9199999999</v>
      </c>
      <c r="ADM54" s="294">
        <v>2659120.9300000002</v>
      </c>
      <c r="ADN54" s="294">
        <v>7517658.2300000004</v>
      </c>
      <c r="ADO54" s="294">
        <v>148634654.30000001</v>
      </c>
      <c r="ADP54" s="294">
        <v>40472669.43</v>
      </c>
      <c r="ADQ54" s="294">
        <v>14378983.379999999</v>
      </c>
      <c r="ADR54" s="294">
        <v>-24700</v>
      </c>
      <c r="ADS54" s="294">
        <v>28402368.780000001</v>
      </c>
      <c r="ADT54" s="294">
        <v>183731.56</v>
      </c>
      <c r="ADU54" s="294">
        <v>1610758.96</v>
      </c>
      <c r="ADV54" s="294">
        <v>1172833.78</v>
      </c>
      <c r="ADW54" s="294">
        <v>0</v>
      </c>
      <c r="ADX54" s="294">
        <v>31980</v>
      </c>
      <c r="ADY54" s="294">
        <v>137053433.78000003</v>
      </c>
      <c r="ADZ54" s="294">
        <v>20638349.460000001</v>
      </c>
      <c r="AEA54" s="294">
        <v>11047630.67</v>
      </c>
      <c r="AEB54" s="294">
        <v>7221230.5700000003</v>
      </c>
      <c r="AEC54" s="294">
        <v>5050533.3599999994</v>
      </c>
      <c r="AED54" s="294">
        <v>2039575.68</v>
      </c>
      <c r="AEE54" s="294">
        <v>2690539.09</v>
      </c>
      <c r="AEF54" s="294">
        <v>1473395.5</v>
      </c>
      <c r="AEG54" s="294">
        <v>4518039.8900000006</v>
      </c>
      <c r="AEH54" s="294">
        <v>36513988.390000001</v>
      </c>
      <c r="AEI54" s="294">
        <v>2099000</v>
      </c>
      <c r="AEJ54" s="294">
        <v>1977441.71</v>
      </c>
      <c r="AEK54" s="294">
        <v>2719898.14</v>
      </c>
      <c r="AEL54" s="294">
        <v>5837226.1199999992</v>
      </c>
      <c r="AEM54" s="294">
        <v>2433898.37</v>
      </c>
      <c r="AEN54" s="294">
        <v>5397528.3100000005</v>
      </c>
      <c r="AEO54" s="294">
        <v>1188796.75</v>
      </c>
      <c r="AEP54" s="294">
        <v>5536253.54</v>
      </c>
      <c r="AEQ54" s="294">
        <v>505673.45</v>
      </c>
      <c r="AER54" s="294">
        <v>13182602.93</v>
      </c>
      <c r="AES54" s="294">
        <v>15852358.470000001</v>
      </c>
      <c r="AET54" s="294">
        <v>2749206.78</v>
      </c>
      <c r="AEU54" s="294">
        <v>731188.48</v>
      </c>
      <c r="AEV54" s="294">
        <v>2737828.56</v>
      </c>
      <c r="AEW54" s="294">
        <v>1465874.85</v>
      </c>
      <c r="AEX54" s="294">
        <v>15695596.939999999</v>
      </c>
      <c r="AEY54" s="294">
        <v>2236810.11</v>
      </c>
      <c r="AEZ54" s="294">
        <v>847903.69</v>
      </c>
      <c r="AFA54" s="294">
        <v>497685.83</v>
      </c>
      <c r="AFB54" s="294">
        <v>18218.2</v>
      </c>
      <c r="AFC54" s="294">
        <v>18474282.240000002</v>
      </c>
      <c r="AFD54" s="294">
        <v>10372258.09</v>
      </c>
      <c r="AFE54" s="294">
        <v>121968.84</v>
      </c>
      <c r="AFF54" s="294">
        <v>2235108.04</v>
      </c>
      <c r="AFG54" s="294">
        <v>776142.48</v>
      </c>
      <c r="AFH54" s="294">
        <v>388453.42</v>
      </c>
      <c r="AFI54" s="294">
        <v>291959.88</v>
      </c>
      <c r="AFJ54" s="294">
        <v>997125.19000000006</v>
      </c>
      <c r="AFK54" s="294">
        <v>10653293.870000001</v>
      </c>
      <c r="AFL54" s="294">
        <v>0</v>
      </c>
      <c r="AFM54" s="294">
        <v>2160498.5299999998</v>
      </c>
      <c r="AFN54" s="294">
        <v>0</v>
      </c>
      <c r="AFO54" s="294">
        <v>1275808.8899999999</v>
      </c>
      <c r="AFP54" s="294">
        <v>19046552.190000001</v>
      </c>
      <c r="AFQ54" s="294">
        <v>798421.43</v>
      </c>
      <c r="AFR54" s="294">
        <v>912700</v>
      </c>
      <c r="AFS54" s="294">
        <v>309513.63999999996</v>
      </c>
      <c r="AFT54" s="294">
        <v>10808.75</v>
      </c>
      <c r="AFU54" s="294">
        <v>425150.67</v>
      </c>
      <c r="AFV54" s="294">
        <v>0</v>
      </c>
      <c r="AFW54" s="294">
        <v>2181874.4699999997</v>
      </c>
      <c r="AFX54" s="294">
        <v>933258.26</v>
      </c>
      <c r="AFY54" s="294">
        <v>206670.73</v>
      </c>
      <c r="AFZ54" s="294">
        <v>4316381.5999999996</v>
      </c>
      <c r="AGA54" s="294">
        <v>0</v>
      </c>
      <c r="AGB54" s="294">
        <v>16272538.970000001</v>
      </c>
      <c r="AGC54" s="294">
        <v>2730016.91</v>
      </c>
      <c r="AGD54" s="294"/>
      <c r="AGE54" s="294">
        <v>364564.41</v>
      </c>
      <c r="AGF54" s="294">
        <v>1988443.28</v>
      </c>
      <c r="AGG54" s="294">
        <v>388695.98</v>
      </c>
      <c r="AGH54" s="294">
        <v>2132683.7799999998</v>
      </c>
      <c r="AGI54" s="294">
        <v>2691930.39</v>
      </c>
      <c r="AGJ54" s="294">
        <v>0</v>
      </c>
      <c r="AGK54" s="294">
        <v>935621.73</v>
      </c>
      <c r="AGL54" s="294">
        <v>213324.35</v>
      </c>
      <c r="AGM54" s="294">
        <v>14240425.609999999</v>
      </c>
      <c r="AGN54" s="294">
        <v>5572946.0300000003</v>
      </c>
      <c r="AGO54" s="294">
        <v>275687</v>
      </c>
      <c r="AGP54" s="294">
        <v>1713131.52</v>
      </c>
      <c r="AGQ54" s="294">
        <v>1673822.34</v>
      </c>
      <c r="AGR54" s="294">
        <v>1967964.06</v>
      </c>
      <c r="AGS54" s="294">
        <v>4367284.8499999996</v>
      </c>
      <c r="AGT54" s="294">
        <v>1739061.19</v>
      </c>
      <c r="AGU54" s="294">
        <v>57265332.859999999</v>
      </c>
      <c r="AGV54" s="294">
        <v>68586294.99000001</v>
      </c>
      <c r="AGW54" s="294">
        <v>2016901.02</v>
      </c>
      <c r="AGX54" s="294">
        <v>488205.03</v>
      </c>
      <c r="AGY54" s="294">
        <v>1123825.1499999999</v>
      </c>
      <c r="AGZ54" s="294">
        <v>2314047.75</v>
      </c>
      <c r="AHA54" s="294">
        <v>1071516.31</v>
      </c>
      <c r="AHB54" s="294">
        <v>1392787.12</v>
      </c>
      <c r="AHC54" s="294">
        <v>312024</v>
      </c>
      <c r="AHD54" s="294">
        <v>3452670.03</v>
      </c>
      <c r="AHE54" s="294">
        <v>8342061.9800000004</v>
      </c>
      <c r="AHF54" s="294">
        <v>22807040.699999999</v>
      </c>
      <c r="AHG54" s="294">
        <v>399742.4</v>
      </c>
      <c r="AHH54" s="294">
        <v>6830358.5800000001</v>
      </c>
      <c r="AHI54" s="294">
        <v>816424.85000000009</v>
      </c>
      <c r="AHJ54" s="294">
        <v>4211888.93</v>
      </c>
      <c r="AHK54" s="294">
        <v>1649269.16</v>
      </c>
      <c r="AHL54" s="294">
        <v>19037935.219999999</v>
      </c>
      <c r="AHM54" s="294">
        <v>858665.55</v>
      </c>
      <c r="AHN54" s="294">
        <v>3035460.4899999998</v>
      </c>
      <c r="AHO54" s="294">
        <v>0</v>
      </c>
      <c r="AHP54" s="294">
        <v>3555582.66</v>
      </c>
      <c r="AHQ54" s="294">
        <v>349658.99</v>
      </c>
      <c r="AHR54" s="329">
        <v>1141633.8400000001</v>
      </c>
      <c r="AHS54" s="294">
        <f t="shared" si="35"/>
        <v>9344603163.599102</v>
      </c>
    </row>
    <row r="55" spans="1:907" ht="24" x14ac:dyDescent="0.8">
      <c r="B55" s="270" t="s">
        <v>6052</v>
      </c>
      <c r="C55" s="271" t="s">
        <v>6053</v>
      </c>
      <c r="D55" s="294">
        <v>40880436.93</v>
      </c>
      <c r="E55" s="294">
        <v>3107972.69</v>
      </c>
      <c r="F55" s="294">
        <v>153096.67000000001</v>
      </c>
      <c r="G55" s="294">
        <v>943600.75</v>
      </c>
      <c r="H55" s="294">
        <v>6590924.5700000003</v>
      </c>
      <c r="I55" s="294">
        <v>114671.41</v>
      </c>
      <c r="J55" s="294">
        <v>26367684.890000001</v>
      </c>
      <c r="K55" s="294"/>
      <c r="L55" s="294">
        <v>515453.78</v>
      </c>
      <c r="M55" s="294">
        <v>351141.88</v>
      </c>
      <c r="N55" s="294">
        <v>9127.4599999999991</v>
      </c>
      <c r="O55" s="294">
        <v>7246.68</v>
      </c>
      <c r="P55" s="294">
        <v>1322958.24</v>
      </c>
      <c r="Q55" s="294">
        <v>369166.63</v>
      </c>
      <c r="R55" s="294">
        <v>154978.03</v>
      </c>
      <c r="S55" s="294">
        <v>914747.56</v>
      </c>
      <c r="T55" s="294">
        <v>63000</v>
      </c>
      <c r="U55" s="294">
        <v>205667.13</v>
      </c>
      <c r="V55" s="294">
        <v>77397347.159999996</v>
      </c>
      <c r="W55" s="294">
        <v>1137436.8699999999</v>
      </c>
      <c r="X55" s="294">
        <v>120000</v>
      </c>
      <c r="Y55" s="294">
        <v>1066018.07</v>
      </c>
      <c r="Z55" s="294">
        <v>323717.21000000002</v>
      </c>
      <c r="AA55" s="294">
        <v>536102.78</v>
      </c>
      <c r="AB55" s="294">
        <v>2326188.9700000002</v>
      </c>
      <c r="AC55" s="294">
        <v>515195</v>
      </c>
      <c r="AD55" s="294">
        <v>907426.64999999991</v>
      </c>
      <c r="AE55" s="294">
        <v>919042.69</v>
      </c>
      <c r="AF55" s="294">
        <v>1867846.6800000002</v>
      </c>
      <c r="AG55" s="294">
        <v>388060.6</v>
      </c>
      <c r="AH55" s="294">
        <v>15775681.380000001</v>
      </c>
      <c r="AI55" s="294">
        <v>746421</v>
      </c>
      <c r="AJ55" s="294">
        <v>329913.76</v>
      </c>
      <c r="AK55" s="294">
        <v>86053.85</v>
      </c>
      <c r="AL55" s="294">
        <v>2296655.1799999997</v>
      </c>
      <c r="AM55" s="294">
        <v>537547.78</v>
      </c>
      <c r="AN55" s="294">
        <v>227686</v>
      </c>
      <c r="AO55" s="294">
        <v>290232.2</v>
      </c>
      <c r="AP55" s="294">
        <v>161211.70000000001</v>
      </c>
      <c r="AQ55" s="294">
        <v>28449</v>
      </c>
      <c r="AR55" s="294">
        <v>2256952.0199999996</v>
      </c>
      <c r="AS55" s="294">
        <v>18000</v>
      </c>
      <c r="AT55" s="294">
        <v>2336907.39</v>
      </c>
      <c r="AU55" s="294">
        <v>3600</v>
      </c>
      <c r="AV55" s="294">
        <v>1244015.97</v>
      </c>
      <c r="AW55" s="294">
        <v>234004.2</v>
      </c>
      <c r="AX55" s="294"/>
      <c r="AY55" s="294">
        <v>89244</v>
      </c>
      <c r="AZ55" s="294">
        <v>1068646.04</v>
      </c>
      <c r="BA55" s="294">
        <v>74572</v>
      </c>
      <c r="BB55" s="294">
        <v>2200</v>
      </c>
      <c r="BC55" s="294">
        <v>74983</v>
      </c>
      <c r="BD55" s="294">
        <v>229310.52</v>
      </c>
      <c r="BE55" s="294">
        <v>61105</v>
      </c>
      <c r="BF55" s="294">
        <v>6938765.29</v>
      </c>
      <c r="BG55" s="294">
        <v>6510</v>
      </c>
      <c r="BH55" s="294">
        <v>3430790.75</v>
      </c>
      <c r="BI55" s="294">
        <v>18588948.98</v>
      </c>
      <c r="BJ55" s="294">
        <v>7451361.8999999994</v>
      </c>
      <c r="BK55" s="294">
        <v>879684.29</v>
      </c>
      <c r="BL55" s="294">
        <v>368224.76</v>
      </c>
      <c r="BM55" s="294">
        <v>693037.31</v>
      </c>
      <c r="BN55" s="294">
        <v>721625.51</v>
      </c>
      <c r="BO55" s="294">
        <v>672125.37</v>
      </c>
      <c r="BP55" s="294">
        <v>338118.49</v>
      </c>
      <c r="BQ55" s="294">
        <v>52624.020000000004</v>
      </c>
      <c r="BR55" s="294">
        <v>42626088.409999996</v>
      </c>
      <c r="BS55" s="294">
        <v>797263.06</v>
      </c>
      <c r="BT55" s="294">
        <v>51999.12</v>
      </c>
      <c r="BU55" s="294">
        <v>89340</v>
      </c>
      <c r="BV55" s="294">
        <v>10569</v>
      </c>
      <c r="BW55" s="294">
        <v>71811</v>
      </c>
      <c r="BX55" s="294">
        <v>1588492.6199999999</v>
      </c>
      <c r="BY55" s="294">
        <v>492126.29</v>
      </c>
      <c r="BZ55" s="294">
        <v>1689638.48</v>
      </c>
      <c r="CA55" s="294"/>
      <c r="CB55" s="294"/>
      <c r="CC55" s="294">
        <v>102214</v>
      </c>
      <c r="CD55" s="294"/>
      <c r="CE55" s="294">
        <v>12120</v>
      </c>
      <c r="CF55" s="294">
        <v>74051</v>
      </c>
      <c r="CG55" s="294">
        <v>45026314.82</v>
      </c>
      <c r="CH55" s="294">
        <v>443503.53</v>
      </c>
      <c r="CI55" s="294">
        <v>417721.49</v>
      </c>
      <c r="CJ55" s="294">
        <v>99711.8</v>
      </c>
      <c r="CK55" s="294">
        <v>188810.34</v>
      </c>
      <c r="CL55" s="294">
        <v>397227.59</v>
      </c>
      <c r="CM55" s="294">
        <v>199750</v>
      </c>
      <c r="CN55" s="294"/>
      <c r="CO55" s="294">
        <v>109132.01</v>
      </c>
      <c r="CP55" s="294">
        <v>87213</v>
      </c>
      <c r="CQ55" s="294">
        <v>21061.5</v>
      </c>
      <c r="CR55" s="294">
        <v>239008.61</v>
      </c>
      <c r="CS55" s="294">
        <v>618870.62</v>
      </c>
      <c r="CT55" s="294">
        <v>27007289.109999999</v>
      </c>
      <c r="CU55" s="294">
        <v>389704.56</v>
      </c>
      <c r="CV55" s="294">
        <v>114047</v>
      </c>
      <c r="CW55" s="294">
        <v>1803266.85</v>
      </c>
      <c r="CX55" s="294">
        <v>67762.3</v>
      </c>
      <c r="CY55" s="294">
        <v>144451.70000000001</v>
      </c>
      <c r="CZ55" s="294">
        <v>835812.93</v>
      </c>
      <c r="DA55" s="294">
        <v>78224.2</v>
      </c>
      <c r="DB55" s="294">
        <v>999828.64</v>
      </c>
      <c r="DC55" s="294">
        <v>48005261.859999999</v>
      </c>
      <c r="DD55" s="294">
        <v>366554.32</v>
      </c>
      <c r="DE55" s="294">
        <v>5099550.9000000004</v>
      </c>
      <c r="DF55" s="294">
        <v>793562.76</v>
      </c>
      <c r="DG55" s="294">
        <v>4196843.2300000004</v>
      </c>
      <c r="DH55" s="294">
        <v>3354797.9</v>
      </c>
      <c r="DI55" s="294">
        <v>577525.06000000006</v>
      </c>
      <c r="DJ55" s="294">
        <v>1840468.99</v>
      </c>
      <c r="DK55" s="294">
        <v>56088522.909999996</v>
      </c>
      <c r="DL55" s="294">
        <v>0</v>
      </c>
      <c r="DM55" s="294">
        <v>402699</v>
      </c>
      <c r="DN55" s="294">
        <v>1328190.1599999999</v>
      </c>
      <c r="DO55" s="294">
        <v>440711.67</v>
      </c>
      <c r="DP55" s="294">
        <v>182893.11</v>
      </c>
      <c r="DQ55" s="294">
        <v>8659660.7200000007</v>
      </c>
      <c r="DR55" s="294">
        <v>119297</v>
      </c>
      <c r="DS55" s="294">
        <v>822550.96</v>
      </c>
      <c r="DT55" s="294"/>
      <c r="DU55" s="294">
        <v>0</v>
      </c>
      <c r="DV55" s="294">
        <v>10055424.41</v>
      </c>
      <c r="DW55" s="294">
        <v>542204</v>
      </c>
      <c r="DX55" s="294">
        <v>420928</v>
      </c>
      <c r="DY55" s="294"/>
      <c r="DZ55" s="294">
        <v>395957</v>
      </c>
      <c r="EA55" s="294">
        <v>658310</v>
      </c>
      <c r="EB55" s="294">
        <v>709436.26</v>
      </c>
      <c r="EC55" s="294">
        <v>0</v>
      </c>
      <c r="ED55" s="294">
        <v>3531961.94</v>
      </c>
      <c r="EE55" s="294">
        <v>25504385.149999999</v>
      </c>
      <c r="EF55" s="294">
        <v>1125407.73</v>
      </c>
      <c r="EG55" s="294">
        <v>498038.23</v>
      </c>
      <c r="EH55" s="294">
        <v>174818</v>
      </c>
      <c r="EI55" s="294">
        <v>2700526.84</v>
      </c>
      <c r="EJ55" s="294">
        <v>429435</v>
      </c>
      <c r="EK55" s="294">
        <v>633157.97</v>
      </c>
      <c r="EL55" s="294">
        <v>1234797.32</v>
      </c>
      <c r="EM55" s="294">
        <v>1105695</v>
      </c>
      <c r="EN55" s="294">
        <v>53904191.810000002</v>
      </c>
      <c r="EO55" s="294">
        <v>209855.37</v>
      </c>
      <c r="EP55" s="294">
        <v>49533</v>
      </c>
      <c r="EQ55" s="294"/>
      <c r="ER55" s="294">
        <v>348624.41</v>
      </c>
      <c r="ES55" s="294">
        <v>616366.37</v>
      </c>
      <c r="ET55" s="294">
        <v>962697.07</v>
      </c>
      <c r="EU55" s="294">
        <v>1837860.06</v>
      </c>
      <c r="EV55" s="294">
        <v>2767743.6</v>
      </c>
      <c r="EW55" s="294">
        <v>21783581.27</v>
      </c>
      <c r="EX55" s="294">
        <v>126395</v>
      </c>
      <c r="EY55" s="294">
        <v>2337995.9900000002</v>
      </c>
      <c r="EZ55" s="294">
        <v>74500</v>
      </c>
      <c r="FA55" s="294">
        <v>407197</v>
      </c>
      <c r="FB55" s="294">
        <v>429787.02</v>
      </c>
      <c r="FC55" s="294">
        <v>585994.5</v>
      </c>
      <c r="FD55" s="294">
        <v>54470</v>
      </c>
      <c r="FE55" s="294">
        <v>1219060.46</v>
      </c>
      <c r="FF55" s="294">
        <v>1174289.3400000001</v>
      </c>
      <c r="FG55" s="294">
        <v>74548.61</v>
      </c>
      <c r="FH55" s="294">
        <v>491406.98</v>
      </c>
      <c r="FI55" s="294">
        <v>4036688.66</v>
      </c>
      <c r="FJ55" s="294">
        <v>27744</v>
      </c>
      <c r="FK55" s="294"/>
      <c r="FL55" s="294">
        <v>366043.25</v>
      </c>
      <c r="FM55" s="294">
        <v>2702791.02</v>
      </c>
      <c r="FN55" s="294">
        <v>0</v>
      </c>
      <c r="FO55" s="294">
        <v>712513.89</v>
      </c>
      <c r="FP55" s="294">
        <v>0</v>
      </c>
      <c r="FQ55" s="294">
        <v>10085172.390000001</v>
      </c>
      <c r="FR55" s="294">
        <v>664539</v>
      </c>
      <c r="FS55" s="294">
        <v>116915.2</v>
      </c>
      <c r="FT55" s="294">
        <v>36700</v>
      </c>
      <c r="FU55" s="294">
        <v>1030004.15</v>
      </c>
      <c r="FV55" s="294">
        <v>434622.7</v>
      </c>
      <c r="FW55" s="294">
        <v>4339501.47</v>
      </c>
      <c r="FX55" s="294">
        <v>268110</v>
      </c>
      <c r="FY55" s="294">
        <v>1292</v>
      </c>
      <c r="FZ55" s="294">
        <v>1915</v>
      </c>
      <c r="GA55" s="294">
        <v>119900</v>
      </c>
      <c r="GB55" s="294">
        <v>431699</v>
      </c>
      <c r="GC55" s="294">
        <v>469660.54</v>
      </c>
      <c r="GD55" s="294">
        <v>763782.02</v>
      </c>
      <c r="GE55" s="294">
        <v>41314637.659999996</v>
      </c>
      <c r="GF55" s="294">
        <v>47304.95</v>
      </c>
      <c r="GG55" s="294">
        <v>45153.1</v>
      </c>
      <c r="GH55" s="294">
        <v>14218144.99</v>
      </c>
      <c r="GI55" s="294">
        <v>211079.2</v>
      </c>
      <c r="GJ55" s="294">
        <v>20320</v>
      </c>
      <c r="GK55" s="294">
        <v>473236.47</v>
      </c>
      <c r="GL55" s="294">
        <v>202521.91</v>
      </c>
      <c r="GM55" s="294">
        <v>29707</v>
      </c>
      <c r="GN55" s="294">
        <v>752547</v>
      </c>
      <c r="GO55" s="294">
        <v>110952.78</v>
      </c>
      <c r="GP55" s="294">
        <v>450577.1</v>
      </c>
      <c r="GQ55" s="294">
        <v>21880193.489999998</v>
      </c>
      <c r="GR55" s="294">
        <v>66904.86</v>
      </c>
      <c r="GS55" s="294">
        <v>30930.09</v>
      </c>
      <c r="GT55" s="294">
        <v>381831.71</v>
      </c>
      <c r="GU55" s="294">
        <v>83613.47</v>
      </c>
      <c r="GV55" s="294">
        <v>488942.5</v>
      </c>
      <c r="GW55" s="294">
        <v>349144.64</v>
      </c>
      <c r="GX55" s="294">
        <v>289179.65999999997</v>
      </c>
      <c r="GY55" s="294">
        <v>677490</v>
      </c>
      <c r="GZ55" s="294">
        <v>88535</v>
      </c>
      <c r="HA55" s="294">
        <v>3013952.86</v>
      </c>
      <c r="HB55" s="294">
        <v>222192.34</v>
      </c>
      <c r="HC55" s="294">
        <v>2434123.0100000002</v>
      </c>
      <c r="HD55" s="294">
        <v>2000000</v>
      </c>
      <c r="HE55" s="294">
        <v>514724.15</v>
      </c>
      <c r="HF55" s="294">
        <v>846765.47</v>
      </c>
      <c r="HG55" s="294">
        <v>828099.11</v>
      </c>
      <c r="HH55" s="294">
        <v>10103045.550000001</v>
      </c>
      <c r="HI55" s="294">
        <v>590747</v>
      </c>
      <c r="HJ55" s="294">
        <v>3306432.25</v>
      </c>
      <c r="HK55" s="294">
        <v>271460.08</v>
      </c>
      <c r="HL55" s="294">
        <v>4679341.05</v>
      </c>
      <c r="HM55" s="294">
        <v>78064.88</v>
      </c>
      <c r="HN55" s="294">
        <v>644855.19999999995</v>
      </c>
      <c r="HO55" s="294">
        <v>1230351.2000000002</v>
      </c>
      <c r="HP55" s="294">
        <v>6674426.5</v>
      </c>
      <c r="HQ55" s="294">
        <v>203045.86</v>
      </c>
      <c r="HR55" s="294">
        <v>11286028.119999999</v>
      </c>
      <c r="HS55" s="294">
        <v>213170.28999999998</v>
      </c>
      <c r="HT55" s="294"/>
      <c r="HU55" s="294">
        <v>4133230.19</v>
      </c>
      <c r="HV55" s="294">
        <v>676598.45</v>
      </c>
      <c r="HW55" s="294"/>
      <c r="HX55" s="294">
        <v>427786.6</v>
      </c>
      <c r="HY55" s="294">
        <v>270345</v>
      </c>
      <c r="HZ55" s="294">
        <v>47520.04</v>
      </c>
      <c r="IA55" s="294">
        <v>565373</v>
      </c>
      <c r="IB55" s="294">
        <v>0</v>
      </c>
      <c r="IC55" s="294">
        <v>92697.66</v>
      </c>
      <c r="ID55" s="294">
        <v>139050</v>
      </c>
      <c r="IE55" s="294"/>
      <c r="IF55" s="294">
        <v>5100</v>
      </c>
      <c r="IG55" s="294">
        <v>50230</v>
      </c>
      <c r="IH55" s="294">
        <v>1588144.44</v>
      </c>
      <c r="II55" s="294">
        <v>10246257.880000001</v>
      </c>
      <c r="IJ55" s="294">
        <v>1375530.49</v>
      </c>
      <c r="IK55" s="294">
        <v>514869.54</v>
      </c>
      <c r="IL55" s="294">
        <v>1302814.8599999999</v>
      </c>
      <c r="IM55" s="294">
        <v>668239.93999999994</v>
      </c>
      <c r="IN55" s="294">
        <v>588949.69999999995</v>
      </c>
      <c r="IO55" s="294">
        <v>1136065.1099999999</v>
      </c>
      <c r="IP55" s="294">
        <v>489476</v>
      </c>
      <c r="IQ55" s="294">
        <v>799719.51</v>
      </c>
      <c r="IR55" s="294">
        <v>11699.85</v>
      </c>
      <c r="IS55" s="294">
        <v>12751961.449999999</v>
      </c>
      <c r="IT55" s="294">
        <v>0</v>
      </c>
      <c r="IU55" s="294">
        <v>146848.94</v>
      </c>
      <c r="IV55" s="294">
        <v>2191230.2199999997</v>
      </c>
      <c r="IW55" s="294">
        <v>973840.37</v>
      </c>
      <c r="IX55" s="294">
        <v>19474.32</v>
      </c>
      <c r="IY55" s="294">
        <v>351348.17000000004</v>
      </c>
      <c r="IZ55" s="294">
        <v>167136.56</v>
      </c>
      <c r="JA55" s="294">
        <v>887766.77</v>
      </c>
      <c r="JB55" s="294">
        <v>1191558.8600000001</v>
      </c>
      <c r="JC55" s="294">
        <v>357678</v>
      </c>
      <c r="JD55" s="294">
        <v>16225.970000000001</v>
      </c>
      <c r="JE55" s="294">
        <v>3444780.5700000003</v>
      </c>
      <c r="JF55" s="294">
        <v>681178.08000000007</v>
      </c>
      <c r="JG55" s="294">
        <v>644204.80000000005</v>
      </c>
      <c r="JH55" s="294">
        <v>7831.84</v>
      </c>
      <c r="JI55" s="294">
        <v>80000</v>
      </c>
      <c r="JJ55" s="294">
        <v>2187034.19</v>
      </c>
      <c r="JK55" s="294">
        <v>7074922.5999999996</v>
      </c>
      <c r="JL55" s="294">
        <v>2800</v>
      </c>
      <c r="JM55" s="294">
        <v>1013155</v>
      </c>
      <c r="JN55" s="294">
        <v>5256200.4400000004</v>
      </c>
      <c r="JO55" s="294">
        <v>453697.46</v>
      </c>
      <c r="JP55" s="294">
        <v>3025234.78</v>
      </c>
      <c r="JQ55" s="294">
        <v>43905.8</v>
      </c>
      <c r="JR55" s="294"/>
      <c r="JS55" s="294">
        <v>0</v>
      </c>
      <c r="JT55" s="294">
        <v>197828.06</v>
      </c>
      <c r="JU55" s="294">
        <v>849137.5</v>
      </c>
      <c r="JV55" s="294">
        <v>105973</v>
      </c>
      <c r="JW55" s="294">
        <v>1043000</v>
      </c>
      <c r="JX55" s="294">
        <v>456335.06</v>
      </c>
      <c r="JY55" s="294"/>
      <c r="JZ55" s="294">
        <v>181311.6</v>
      </c>
      <c r="KA55" s="294">
        <v>1234.57</v>
      </c>
      <c r="KB55" s="294">
        <v>1312523.6100000001</v>
      </c>
      <c r="KC55" s="294">
        <v>961.85</v>
      </c>
      <c r="KD55" s="294">
        <v>653316</v>
      </c>
      <c r="KE55" s="294">
        <v>3012.5</v>
      </c>
      <c r="KF55" s="294">
        <v>33960</v>
      </c>
      <c r="KG55" s="294">
        <v>439870.21</v>
      </c>
      <c r="KH55" s="294">
        <v>39059551.040000007</v>
      </c>
      <c r="KI55" s="294"/>
      <c r="KJ55" s="294">
        <v>3201760.84</v>
      </c>
      <c r="KK55" s="294"/>
      <c r="KL55" s="294">
        <v>130000</v>
      </c>
      <c r="KM55" s="294">
        <v>208615.52</v>
      </c>
      <c r="KN55" s="294">
        <v>195500</v>
      </c>
      <c r="KO55" s="294">
        <v>868049.97</v>
      </c>
      <c r="KP55" s="294">
        <v>0</v>
      </c>
      <c r="KQ55" s="294">
        <v>756008.84000000008</v>
      </c>
      <c r="KR55" s="294">
        <v>636463.56000000006</v>
      </c>
      <c r="KS55" s="294">
        <v>26749.58</v>
      </c>
      <c r="KT55" s="294">
        <v>1487940.06</v>
      </c>
      <c r="KU55" s="294">
        <v>517012</v>
      </c>
      <c r="KV55" s="294">
        <v>590901.61</v>
      </c>
      <c r="KW55" s="294"/>
      <c r="KX55" s="294">
        <v>703655.8</v>
      </c>
      <c r="KY55" s="294">
        <v>22120800.18</v>
      </c>
      <c r="KZ55" s="294"/>
      <c r="LA55" s="294">
        <v>226696.45</v>
      </c>
      <c r="LB55" s="294"/>
      <c r="LC55" s="294">
        <v>27687290.630000003</v>
      </c>
      <c r="LD55" s="294">
        <v>30425</v>
      </c>
      <c r="LE55" s="294">
        <v>2110685.8899999997</v>
      </c>
      <c r="LF55" s="294">
        <v>988461.69</v>
      </c>
      <c r="LG55" s="294">
        <v>4163550.1999999997</v>
      </c>
      <c r="LH55" s="294">
        <v>709909.02999999991</v>
      </c>
      <c r="LI55" s="294">
        <v>4649992.3499999996</v>
      </c>
      <c r="LJ55" s="294">
        <v>414069.32999999996</v>
      </c>
      <c r="LK55" s="294">
        <v>28700</v>
      </c>
      <c r="LL55" s="294">
        <v>281553.46000000002</v>
      </c>
      <c r="LM55" s="294"/>
      <c r="LN55" s="294">
        <v>770635.89999999991</v>
      </c>
      <c r="LO55" s="294">
        <v>540098.24</v>
      </c>
      <c r="LP55" s="294">
        <v>115000</v>
      </c>
      <c r="LQ55" s="294"/>
      <c r="LR55" s="294">
        <v>1389284.45</v>
      </c>
      <c r="LS55" s="294"/>
      <c r="LT55" s="294">
        <v>357300</v>
      </c>
      <c r="LU55" s="294">
        <v>5440245.0499999998</v>
      </c>
      <c r="LV55" s="294">
        <v>63008483.759999998</v>
      </c>
      <c r="LW55" s="294">
        <v>11638804.439999999</v>
      </c>
      <c r="LX55" s="294">
        <v>720956.69</v>
      </c>
      <c r="LY55" s="294">
        <v>4044</v>
      </c>
      <c r="LZ55" s="294">
        <v>4965629.97</v>
      </c>
      <c r="MA55" s="294">
        <v>1831028.41</v>
      </c>
      <c r="MB55" s="294"/>
      <c r="MC55" s="294">
        <v>509245.19999999995</v>
      </c>
      <c r="MD55" s="294">
        <v>930313.09</v>
      </c>
      <c r="ME55" s="294">
        <v>652904.12</v>
      </c>
      <c r="MF55" s="294">
        <v>112752.06</v>
      </c>
      <c r="MG55" s="294">
        <v>86305813.209999993</v>
      </c>
      <c r="MH55" s="294"/>
      <c r="MI55" s="294">
        <v>270184</v>
      </c>
      <c r="MJ55" s="294">
        <v>473023.20999999996</v>
      </c>
      <c r="MK55" s="294">
        <v>0</v>
      </c>
      <c r="ML55" s="294">
        <v>931426.98</v>
      </c>
      <c r="MM55" s="294">
        <v>2268000</v>
      </c>
      <c r="MN55" s="294">
        <v>513278.22000000003</v>
      </c>
      <c r="MO55" s="294">
        <v>3044330.33</v>
      </c>
      <c r="MP55" s="294">
        <v>157650</v>
      </c>
      <c r="MQ55" s="294">
        <v>574650</v>
      </c>
      <c r="MR55" s="294">
        <v>374904.03</v>
      </c>
      <c r="MS55" s="294">
        <v>80361746.499999985</v>
      </c>
      <c r="MT55" s="294">
        <v>71724.160000000003</v>
      </c>
      <c r="MU55" s="294">
        <v>81000</v>
      </c>
      <c r="MV55" s="294"/>
      <c r="MW55" s="294">
        <v>668889.14</v>
      </c>
      <c r="MX55" s="294">
        <v>523289.14</v>
      </c>
      <c r="MY55" s="294">
        <v>647529.06000000006</v>
      </c>
      <c r="MZ55" s="294">
        <v>159609.99</v>
      </c>
      <c r="NA55" s="294">
        <v>539337.49</v>
      </c>
      <c r="NB55" s="294">
        <v>59544</v>
      </c>
      <c r="NC55" s="294">
        <v>510636.02</v>
      </c>
      <c r="ND55" s="294">
        <v>101912594.43999998</v>
      </c>
      <c r="NE55" s="294"/>
      <c r="NF55" s="294">
        <v>0</v>
      </c>
      <c r="NG55" s="294">
        <v>0</v>
      </c>
      <c r="NH55" s="294"/>
      <c r="NI55" s="294">
        <v>6988827.04</v>
      </c>
      <c r="NJ55" s="294">
        <v>15508708.640000001</v>
      </c>
      <c r="NK55" s="294">
        <v>7664988.3400000008</v>
      </c>
      <c r="NL55" s="294">
        <v>0</v>
      </c>
      <c r="NM55" s="294">
        <v>140631.79</v>
      </c>
      <c r="NN55" s="294">
        <v>45336</v>
      </c>
      <c r="NO55" s="294">
        <v>739266.12</v>
      </c>
      <c r="NP55" s="294">
        <v>7945348.6999999993</v>
      </c>
      <c r="NQ55" s="294">
        <v>294880.02</v>
      </c>
      <c r="NR55" s="294"/>
      <c r="NS55" s="294">
        <v>18630.48</v>
      </c>
      <c r="NT55" s="294">
        <v>518762.6</v>
      </c>
      <c r="NU55" s="294">
        <v>14.06</v>
      </c>
      <c r="NV55" s="294">
        <v>83820</v>
      </c>
      <c r="NW55" s="294">
        <v>13573620.470000001</v>
      </c>
      <c r="NX55" s="294">
        <v>15504099.109999999</v>
      </c>
      <c r="NY55" s="294">
        <v>1932410</v>
      </c>
      <c r="NZ55" s="294">
        <v>436198.04</v>
      </c>
      <c r="OA55" s="294">
        <v>105000</v>
      </c>
      <c r="OB55" s="294">
        <v>1137869.95</v>
      </c>
      <c r="OC55" s="294"/>
      <c r="OD55" s="294">
        <v>23917457.719999999</v>
      </c>
      <c r="OE55" s="294">
        <v>2046327.82</v>
      </c>
      <c r="OF55" s="294">
        <v>1772125.87</v>
      </c>
      <c r="OG55" s="294">
        <v>1710684.65</v>
      </c>
      <c r="OH55" s="294">
        <v>776572</v>
      </c>
      <c r="OI55" s="294">
        <v>253877.63</v>
      </c>
      <c r="OJ55" s="294">
        <v>50.44</v>
      </c>
      <c r="OK55" s="294">
        <v>100000</v>
      </c>
      <c r="OL55" s="294"/>
      <c r="OM55" s="294">
        <v>486277.51</v>
      </c>
      <c r="ON55" s="294"/>
      <c r="OO55" s="294">
        <v>548576</v>
      </c>
      <c r="OP55" s="294">
        <v>2646161</v>
      </c>
      <c r="OQ55" s="294">
        <v>825553.64</v>
      </c>
      <c r="OR55" s="294">
        <v>43820.88</v>
      </c>
      <c r="OS55" s="294">
        <v>17629377.75</v>
      </c>
      <c r="OT55" s="294">
        <v>482104.59</v>
      </c>
      <c r="OU55" s="294">
        <v>1081848.58</v>
      </c>
      <c r="OV55" s="294">
        <v>1154814.1599999999</v>
      </c>
      <c r="OW55" s="294">
        <v>1819068.74</v>
      </c>
      <c r="OX55" s="294">
        <v>23362363.029999997</v>
      </c>
      <c r="OY55" s="294">
        <v>2251203.52</v>
      </c>
      <c r="OZ55" s="294">
        <v>475543</v>
      </c>
      <c r="PA55" s="294">
        <v>9358307.1400000006</v>
      </c>
      <c r="PB55" s="294">
        <v>40294429.129999995</v>
      </c>
      <c r="PC55" s="294"/>
      <c r="PD55" s="294">
        <v>172294</v>
      </c>
      <c r="PE55" s="294">
        <v>293.14999999999998</v>
      </c>
      <c r="PF55" s="294"/>
      <c r="PG55" s="294">
        <v>909318</v>
      </c>
      <c r="PH55" s="294">
        <v>22000</v>
      </c>
      <c r="PI55" s="294">
        <v>230660</v>
      </c>
      <c r="PJ55" s="294">
        <v>100826.25</v>
      </c>
      <c r="PK55" s="294">
        <v>19800</v>
      </c>
      <c r="PL55" s="294">
        <v>4232185.59</v>
      </c>
      <c r="PM55" s="294">
        <v>6820601.7999999998</v>
      </c>
      <c r="PN55" s="294">
        <v>1397749.64</v>
      </c>
      <c r="PO55" s="294">
        <v>19251144.399999999</v>
      </c>
      <c r="PP55" s="294">
        <v>171040</v>
      </c>
      <c r="PQ55" s="294"/>
      <c r="PR55" s="294"/>
      <c r="PS55" s="294">
        <v>0</v>
      </c>
      <c r="PT55" s="294">
        <v>46176889.909999996</v>
      </c>
      <c r="PU55" s="294"/>
      <c r="PV55" s="294"/>
      <c r="PW55" s="294"/>
      <c r="PX55" s="294">
        <v>48200</v>
      </c>
      <c r="PY55" s="294">
        <v>85950</v>
      </c>
      <c r="PZ55" s="294">
        <v>1192727</v>
      </c>
      <c r="QA55" s="294">
        <v>4227857.3899999997</v>
      </c>
      <c r="QB55" s="294">
        <v>182100</v>
      </c>
      <c r="QC55" s="294">
        <v>676825.48</v>
      </c>
      <c r="QD55" s="294">
        <v>1068977.01</v>
      </c>
      <c r="QE55" s="294">
        <v>19637.73</v>
      </c>
      <c r="QF55" s="294">
        <v>349200</v>
      </c>
      <c r="QG55" s="294">
        <v>2949335.62</v>
      </c>
      <c r="QH55" s="294"/>
      <c r="QI55" s="294"/>
      <c r="QJ55" s="294">
        <v>537596.94999999995</v>
      </c>
      <c r="QK55" s="294">
        <v>100000</v>
      </c>
      <c r="QL55" s="294">
        <v>72000</v>
      </c>
      <c r="QM55" s="294"/>
      <c r="QN55" s="294">
        <v>1300794.24</v>
      </c>
      <c r="QO55" s="294">
        <v>54500</v>
      </c>
      <c r="QP55" s="294">
        <v>259661.83</v>
      </c>
      <c r="QQ55" s="294"/>
      <c r="QR55" s="294">
        <v>71117</v>
      </c>
      <c r="QS55" s="294">
        <v>300845</v>
      </c>
      <c r="QT55" s="294">
        <v>52199004.219999999</v>
      </c>
      <c r="QU55" s="294">
        <v>118350</v>
      </c>
      <c r="QV55" s="294"/>
      <c r="QW55" s="294">
        <v>50160</v>
      </c>
      <c r="QX55" s="294"/>
      <c r="QY55" s="294">
        <v>298147</v>
      </c>
      <c r="QZ55" s="294">
        <v>11800</v>
      </c>
      <c r="RA55" s="294">
        <v>1612891.21</v>
      </c>
      <c r="RB55" s="294"/>
      <c r="RC55" s="294">
        <v>175244</v>
      </c>
      <c r="RD55" s="294"/>
      <c r="RE55" s="294">
        <v>178532</v>
      </c>
      <c r="RF55" s="294">
        <v>44448.6</v>
      </c>
      <c r="RG55" s="294">
        <v>18354371.199999999</v>
      </c>
      <c r="RH55" s="294">
        <v>1741383.32</v>
      </c>
      <c r="RI55" s="294">
        <v>127500.5</v>
      </c>
      <c r="RJ55" s="294">
        <v>3759194.54</v>
      </c>
      <c r="RK55" s="294">
        <v>526997</v>
      </c>
      <c r="RL55" s="294"/>
      <c r="RM55" s="294">
        <v>2816932.27</v>
      </c>
      <c r="RN55" s="294">
        <v>219506.38</v>
      </c>
      <c r="RO55" s="294">
        <v>767963</v>
      </c>
      <c r="RP55" s="294">
        <v>251325</v>
      </c>
      <c r="RQ55" s="294">
        <v>521195.9</v>
      </c>
      <c r="RR55" s="294">
        <v>115580.35</v>
      </c>
      <c r="RS55" s="294">
        <v>37697</v>
      </c>
      <c r="RT55" s="294"/>
      <c r="RU55" s="294"/>
      <c r="RV55" s="294">
        <v>35403.879999999997</v>
      </c>
      <c r="RW55" s="294">
        <v>0</v>
      </c>
      <c r="RX55" s="294">
        <v>20700</v>
      </c>
      <c r="RY55" s="294">
        <v>296.61</v>
      </c>
      <c r="RZ55" s="294">
        <v>164600</v>
      </c>
      <c r="SA55" s="294">
        <v>6668090</v>
      </c>
      <c r="SB55" s="294">
        <v>421070</v>
      </c>
      <c r="SC55" s="294">
        <v>274430</v>
      </c>
      <c r="SD55" s="294">
        <v>249250</v>
      </c>
      <c r="SE55" s="294">
        <v>575350</v>
      </c>
      <c r="SF55" s="294">
        <v>2275214.36</v>
      </c>
      <c r="SG55" s="294">
        <v>974270.43</v>
      </c>
      <c r="SH55" s="294">
        <v>1162636.3199999998</v>
      </c>
      <c r="SI55" s="294">
        <v>611875</v>
      </c>
      <c r="SJ55" s="294">
        <v>170050</v>
      </c>
      <c r="SK55" s="294">
        <v>1368457.75</v>
      </c>
      <c r="SL55" s="294">
        <v>268868.44</v>
      </c>
      <c r="SM55" s="294">
        <v>8013678.4800000004</v>
      </c>
      <c r="SN55" s="294">
        <v>2167092.36</v>
      </c>
      <c r="SO55" s="294">
        <v>1238490.71</v>
      </c>
      <c r="SP55" s="294">
        <v>1288414</v>
      </c>
      <c r="SQ55" s="294">
        <v>1199169.92</v>
      </c>
      <c r="SR55" s="294">
        <v>1283098.6299999999</v>
      </c>
      <c r="SS55" s="294">
        <v>2961026.46</v>
      </c>
      <c r="ST55" s="294">
        <v>0</v>
      </c>
      <c r="SU55" s="294">
        <v>191500</v>
      </c>
      <c r="SV55" s="294">
        <v>915302.44</v>
      </c>
      <c r="SW55" s="294">
        <v>145621.76000000001</v>
      </c>
      <c r="SX55" s="294">
        <v>1485273.07</v>
      </c>
      <c r="SY55" s="294">
        <v>90000</v>
      </c>
      <c r="SZ55" s="294">
        <v>55200</v>
      </c>
      <c r="TA55" s="294"/>
      <c r="TB55" s="294">
        <v>88400</v>
      </c>
      <c r="TC55" s="294">
        <v>151396</v>
      </c>
      <c r="TD55" s="294">
        <v>774785</v>
      </c>
      <c r="TE55" s="294">
        <v>253138</v>
      </c>
      <c r="TF55" s="294">
        <v>446090.44</v>
      </c>
      <c r="TG55" s="294">
        <v>569326.16</v>
      </c>
      <c r="TH55" s="294">
        <v>61106.64</v>
      </c>
      <c r="TI55" s="294">
        <v>6605863.7199999997</v>
      </c>
      <c r="TJ55" s="294">
        <v>144293.09</v>
      </c>
      <c r="TK55" s="294">
        <v>164800</v>
      </c>
      <c r="TL55" s="294">
        <v>454640</v>
      </c>
      <c r="TM55" s="294">
        <v>454092.38</v>
      </c>
      <c r="TN55" s="294">
        <v>82250</v>
      </c>
      <c r="TO55" s="294">
        <v>101056</v>
      </c>
      <c r="TP55" s="294">
        <v>1810689.43</v>
      </c>
      <c r="TQ55" s="294">
        <v>344790.04</v>
      </c>
      <c r="TR55" s="294">
        <v>344346.37</v>
      </c>
      <c r="TS55" s="294">
        <v>151080</v>
      </c>
      <c r="TT55" s="294">
        <v>82400</v>
      </c>
      <c r="TU55" s="294">
        <v>186450</v>
      </c>
      <c r="TV55" s="294">
        <v>548866</v>
      </c>
      <c r="TW55" s="294">
        <v>234040</v>
      </c>
      <c r="TX55" s="294">
        <v>0</v>
      </c>
      <c r="TY55" s="294">
        <v>1295226.75</v>
      </c>
      <c r="TZ55" s="294">
        <v>208000</v>
      </c>
      <c r="UA55" s="294">
        <v>470500</v>
      </c>
      <c r="UB55" s="294">
        <v>700100</v>
      </c>
      <c r="UC55" s="294">
        <v>3219782.24</v>
      </c>
      <c r="UD55" s="294">
        <v>912220.2</v>
      </c>
      <c r="UE55" s="294">
        <v>6740093.1699999999</v>
      </c>
      <c r="UF55" s="294"/>
      <c r="UG55" s="294">
        <v>2541978.61</v>
      </c>
      <c r="UH55" s="294">
        <v>53244</v>
      </c>
      <c r="UI55" s="294">
        <v>478353.9</v>
      </c>
      <c r="UJ55" s="294">
        <v>664997</v>
      </c>
      <c r="UK55" s="294">
        <v>596478</v>
      </c>
      <c r="UL55" s="294">
        <v>166246.79999999999</v>
      </c>
      <c r="UM55" s="294">
        <v>251770</v>
      </c>
      <c r="UN55" s="294">
        <v>178039</v>
      </c>
      <c r="UO55" s="294">
        <v>1102836.5</v>
      </c>
      <c r="UP55" s="294">
        <v>32073390.620000001</v>
      </c>
      <c r="UQ55" s="294">
        <v>155748.79</v>
      </c>
      <c r="UR55" s="294"/>
      <c r="US55" s="294">
        <v>850226.48</v>
      </c>
      <c r="UT55" s="294"/>
      <c r="UU55" s="294">
        <v>271829.28999999998</v>
      </c>
      <c r="UV55" s="294">
        <v>1559967.45</v>
      </c>
      <c r="UW55" s="294">
        <v>51776</v>
      </c>
      <c r="UX55" s="294">
        <v>24600</v>
      </c>
      <c r="UY55" s="294">
        <v>551074.92000000004</v>
      </c>
      <c r="UZ55" s="294">
        <v>855720.11</v>
      </c>
      <c r="VA55" s="294">
        <v>489205</v>
      </c>
      <c r="VB55" s="294">
        <v>1171667</v>
      </c>
      <c r="VC55" s="294">
        <v>183176.94</v>
      </c>
      <c r="VD55" s="294">
        <v>112418</v>
      </c>
      <c r="VE55" s="294">
        <v>1152531.98</v>
      </c>
      <c r="VF55" s="294">
        <v>706529.77</v>
      </c>
      <c r="VG55" s="294">
        <v>286935.34999999998</v>
      </c>
      <c r="VH55" s="294">
        <v>1168438.5</v>
      </c>
      <c r="VI55" s="294">
        <v>366263.56</v>
      </c>
      <c r="VJ55" s="294">
        <v>42950</v>
      </c>
      <c r="VK55" s="294">
        <v>2653120</v>
      </c>
      <c r="VL55" s="294">
        <v>3121274.93</v>
      </c>
      <c r="VM55" s="294">
        <v>482236.01</v>
      </c>
      <c r="VN55" s="294">
        <v>569059.30000000005</v>
      </c>
      <c r="VO55" s="294">
        <v>2800000</v>
      </c>
      <c r="VP55" s="294">
        <v>0</v>
      </c>
      <c r="VQ55" s="294">
        <v>8296592.1799999997</v>
      </c>
      <c r="VR55" s="294">
        <v>909411.43</v>
      </c>
      <c r="VS55" s="294">
        <v>221883.61</v>
      </c>
      <c r="VT55" s="294">
        <v>1474170.64</v>
      </c>
      <c r="VU55" s="294">
        <v>848129.3</v>
      </c>
      <c r="VV55" s="294">
        <v>896026.68</v>
      </c>
      <c r="VW55" s="294">
        <v>7319097.4000000004</v>
      </c>
      <c r="VX55" s="294">
        <v>4231840.4600000009</v>
      </c>
      <c r="VY55" s="294">
        <v>19374.25</v>
      </c>
      <c r="VZ55" s="294">
        <v>1016484.62</v>
      </c>
      <c r="WA55" s="294">
        <v>5200292.2699999996</v>
      </c>
      <c r="WB55" s="294">
        <v>934102</v>
      </c>
      <c r="WC55" s="294">
        <v>2485501.7999999998</v>
      </c>
      <c r="WD55" s="294">
        <v>2372862</v>
      </c>
      <c r="WE55" s="294">
        <v>1.92</v>
      </c>
      <c r="WF55" s="294">
        <v>1148904.75</v>
      </c>
      <c r="WG55" s="294">
        <v>439338</v>
      </c>
      <c r="WH55" s="294">
        <v>1223237.3599999999</v>
      </c>
      <c r="WI55" s="294">
        <v>470719.62</v>
      </c>
      <c r="WJ55" s="294">
        <v>2498865.87</v>
      </c>
      <c r="WK55" s="294">
        <v>129523.41</v>
      </c>
      <c r="WL55" s="294">
        <v>1439959.16</v>
      </c>
      <c r="WM55" s="294">
        <v>382149.65</v>
      </c>
      <c r="WN55" s="294">
        <v>2923966.39</v>
      </c>
      <c r="WO55" s="294">
        <v>2692968.67</v>
      </c>
      <c r="WP55" s="294">
        <v>433654.26</v>
      </c>
      <c r="WQ55" s="294">
        <v>227009.67</v>
      </c>
      <c r="WR55" s="294">
        <v>794290</v>
      </c>
      <c r="WS55" s="294">
        <v>658367.49</v>
      </c>
      <c r="WT55" s="294">
        <v>149777.10999999999</v>
      </c>
      <c r="WU55" s="294">
        <v>2370714.7400000002</v>
      </c>
      <c r="WV55" s="294">
        <v>136750</v>
      </c>
      <c r="WW55" s="294">
        <v>2219851.1</v>
      </c>
      <c r="WX55" s="294">
        <v>299683.55</v>
      </c>
      <c r="WY55" s="294">
        <v>480624.23</v>
      </c>
      <c r="WZ55" s="294">
        <v>1849468.1199999999</v>
      </c>
      <c r="XA55" s="294">
        <v>44800</v>
      </c>
      <c r="XB55" s="294">
        <v>744127</v>
      </c>
      <c r="XC55" s="294">
        <v>0</v>
      </c>
      <c r="XD55" s="294">
        <v>1227296.3899999999</v>
      </c>
      <c r="XE55" s="294"/>
      <c r="XF55" s="294">
        <v>819113.27</v>
      </c>
      <c r="XG55" s="294">
        <v>96125</v>
      </c>
      <c r="XH55" s="294">
        <v>955747.94</v>
      </c>
      <c r="XI55" s="294">
        <v>1320525.8</v>
      </c>
      <c r="XJ55" s="294">
        <v>450437</v>
      </c>
      <c r="XK55" s="294">
        <v>5716942.8700000001</v>
      </c>
      <c r="XL55" s="294">
        <v>659693.91</v>
      </c>
      <c r="XM55" s="294">
        <v>1689399.44</v>
      </c>
      <c r="XN55" s="294">
        <v>1359702.54</v>
      </c>
      <c r="XO55" s="294">
        <v>584334.04</v>
      </c>
      <c r="XP55" s="294">
        <v>618986</v>
      </c>
      <c r="XQ55" s="294">
        <v>2139420.96</v>
      </c>
      <c r="XR55" s="294">
        <v>2853210.98</v>
      </c>
      <c r="XS55" s="294">
        <v>677273</v>
      </c>
      <c r="XT55" s="294">
        <v>169961.65</v>
      </c>
      <c r="XU55" s="294">
        <v>640951</v>
      </c>
      <c r="XV55" s="294">
        <v>1208063.3</v>
      </c>
      <c r="XW55" s="294">
        <v>363006.01</v>
      </c>
      <c r="XX55" s="294">
        <v>457900.14</v>
      </c>
      <c r="XY55" s="294">
        <v>673970.44</v>
      </c>
      <c r="XZ55" s="294">
        <v>516290.04</v>
      </c>
      <c r="YA55" s="294">
        <v>383252.89</v>
      </c>
      <c r="YB55" s="294">
        <v>349457</v>
      </c>
      <c r="YC55" s="294">
        <v>1750317.31</v>
      </c>
      <c r="YD55" s="294">
        <v>457871</v>
      </c>
      <c r="YE55" s="294">
        <v>9267641.6199999992</v>
      </c>
      <c r="YF55" s="294">
        <v>226737.38</v>
      </c>
      <c r="YG55" s="294">
        <v>5335</v>
      </c>
      <c r="YH55" s="294">
        <v>239610</v>
      </c>
      <c r="YI55" s="294">
        <v>2769805.63</v>
      </c>
      <c r="YJ55" s="294">
        <v>72200</v>
      </c>
      <c r="YK55" s="294">
        <v>0</v>
      </c>
      <c r="YL55" s="294"/>
      <c r="YM55" s="294">
        <v>786348</v>
      </c>
      <c r="YN55" s="294">
        <v>809025</v>
      </c>
      <c r="YO55" s="294">
        <v>521938</v>
      </c>
      <c r="YP55" s="294">
        <v>1157855</v>
      </c>
      <c r="YQ55" s="294">
        <v>595000</v>
      </c>
      <c r="YR55" s="294">
        <v>24100</v>
      </c>
      <c r="YS55" s="294">
        <v>344526.02</v>
      </c>
      <c r="YT55" s="294">
        <v>743499.21</v>
      </c>
      <c r="YU55" s="294">
        <v>203440</v>
      </c>
      <c r="YV55" s="294">
        <v>38182032.359999999</v>
      </c>
      <c r="YW55" s="294">
        <v>1531075</v>
      </c>
      <c r="YX55" s="294">
        <v>4068615.5799999996</v>
      </c>
      <c r="YY55" s="294"/>
      <c r="YZ55" s="294">
        <v>646984</v>
      </c>
      <c r="ZA55" s="294">
        <v>70389.790000000008</v>
      </c>
      <c r="ZB55" s="294">
        <v>161102.23000000001</v>
      </c>
      <c r="ZC55" s="294">
        <v>441491.71</v>
      </c>
      <c r="ZD55" s="294">
        <v>1386.03</v>
      </c>
      <c r="ZE55" s="294">
        <v>511421.62</v>
      </c>
      <c r="ZF55" s="294">
        <v>22500</v>
      </c>
      <c r="ZG55" s="294">
        <v>720647.62</v>
      </c>
      <c r="ZH55" s="294">
        <v>0</v>
      </c>
      <c r="ZI55" s="294">
        <v>1122093.95</v>
      </c>
      <c r="ZJ55" s="294">
        <v>1351266.46</v>
      </c>
      <c r="ZK55" s="294">
        <v>1190190.54</v>
      </c>
      <c r="ZL55" s="294">
        <v>14330227.16</v>
      </c>
      <c r="ZM55" s="294">
        <v>1581345.6</v>
      </c>
      <c r="ZN55" s="294">
        <v>211530.22</v>
      </c>
      <c r="ZO55" s="294">
        <v>3046120.56</v>
      </c>
      <c r="ZP55" s="294">
        <v>2195995.12</v>
      </c>
      <c r="ZQ55" s="294">
        <v>3820696.19</v>
      </c>
      <c r="ZR55" s="294">
        <v>186615</v>
      </c>
      <c r="ZS55" s="294">
        <v>10393860.800000001</v>
      </c>
      <c r="ZT55" s="294">
        <v>3233691.34</v>
      </c>
      <c r="ZU55" s="294">
        <v>3220263.59</v>
      </c>
      <c r="ZV55" s="294">
        <v>451250.86</v>
      </c>
      <c r="ZW55" s="294">
        <v>1205944.6099999999</v>
      </c>
      <c r="ZX55" s="294">
        <v>363173.78</v>
      </c>
      <c r="ZY55" s="294">
        <v>2017710.64</v>
      </c>
      <c r="ZZ55" s="294">
        <v>1262644.1399999999</v>
      </c>
      <c r="AAA55" s="294"/>
      <c r="AAB55" s="294">
        <v>1263110.48</v>
      </c>
      <c r="AAC55" s="294">
        <v>0</v>
      </c>
      <c r="AAD55" s="294">
        <v>2552256.04</v>
      </c>
      <c r="AAE55" s="294">
        <v>2764157.63</v>
      </c>
      <c r="AAF55" s="294">
        <v>1391146.59</v>
      </c>
      <c r="AAG55" s="294">
        <v>303699.14</v>
      </c>
      <c r="AAH55" s="294">
        <v>5270980.8499999996</v>
      </c>
      <c r="AAI55" s="294">
        <v>894335.46</v>
      </c>
      <c r="AAJ55" s="294">
        <v>128006.92</v>
      </c>
      <c r="AAK55" s="294">
        <v>1374938.95</v>
      </c>
      <c r="AAL55" s="294">
        <v>540195.48</v>
      </c>
      <c r="AAM55" s="294">
        <v>3333166.67</v>
      </c>
      <c r="AAN55" s="294">
        <v>1699834.8</v>
      </c>
      <c r="AAO55" s="294">
        <v>97130328.559999987</v>
      </c>
      <c r="AAP55" s="294">
        <v>576195</v>
      </c>
      <c r="AAQ55" s="294">
        <v>637774.25</v>
      </c>
      <c r="AAR55" s="294">
        <v>167540</v>
      </c>
      <c r="AAS55" s="294">
        <v>384700</v>
      </c>
      <c r="AAT55" s="294">
        <v>110606.22</v>
      </c>
      <c r="AAU55" s="294">
        <v>169800</v>
      </c>
      <c r="AAV55" s="294"/>
      <c r="AAW55" s="294">
        <v>3229790.25</v>
      </c>
      <c r="AAX55" s="294">
        <v>285199.23</v>
      </c>
      <c r="AAY55" s="294">
        <v>1267098.23</v>
      </c>
      <c r="AAZ55" s="294">
        <v>286000</v>
      </c>
      <c r="ABA55" s="294">
        <v>11400</v>
      </c>
      <c r="ABB55" s="294">
        <v>358730.5</v>
      </c>
      <c r="ABC55" s="294">
        <v>511856.49</v>
      </c>
      <c r="ABD55" s="294">
        <v>0</v>
      </c>
      <c r="ABE55" s="294">
        <v>704384.59</v>
      </c>
      <c r="ABF55" s="294">
        <v>6751589.1100000003</v>
      </c>
      <c r="ABG55" s="294">
        <v>512246.03</v>
      </c>
      <c r="ABH55" s="294">
        <v>3814740.44</v>
      </c>
      <c r="ABI55" s="294">
        <v>441283.22</v>
      </c>
      <c r="ABJ55" s="294">
        <v>879424.25</v>
      </c>
      <c r="ABK55" s="294">
        <v>454225.3</v>
      </c>
      <c r="ABL55" s="294"/>
      <c r="ABM55" s="294">
        <v>316182.27</v>
      </c>
      <c r="ABN55" s="294">
        <v>3000</v>
      </c>
      <c r="ABO55" s="294">
        <v>17435074.399999999</v>
      </c>
      <c r="ABP55" s="294">
        <v>5785851.1299999999</v>
      </c>
      <c r="ABQ55" s="294">
        <v>287390.75</v>
      </c>
      <c r="ABR55" s="294">
        <v>3266622.85</v>
      </c>
      <c r="ABS55" s="294">
        <v>347499.08</v>
      </c>
      <c r="ABT55" s="294">
        <v>111210.06</v>
      </c>
      <c r="ABU55" s="294">
        <v>864192.42</v>
      </c>
      <c r="ABV55" s="294">
        <v>1295424.44</v>
      </c>
      <c r="ABW55" s="294">
        <v>0</v>
      </c>
      <c r="ABX55" s="294">
        <v>4098227.7600000002</v>
      </c>
      <c r="ABY55" s="294">
        <v>287133</v>
      </c>
      <c r="ABZ55" s="294">
        <v>7947770.8499999996</v>
      </c>
      <c r="ACA55" s="294">
        <v>67740</v>
      </c>
      <c r="ACB55" s="294">
        <v>78118</v>
      </c>
      <c r="ACC55" s="294">
        <v>549021</v>
      </c>
      <c r="ACD55" s="294">
        <v>100133</v>
      </c>
      <c r="ACE55" s="294">
        <v>821667.66</v>
      </c>
      <c r="ACF55" s="294">
        <v>140796.07</v>
      </c>
      <c r="ACG55" s="294">
        <v>335994</v>
      </c>
      <c r="ACH55" s="294">
        <v>659345.93000000005</v>
      </c>
      <c r="ACI55" s="294">
        <v>160726454.21000001</v>
      </c>
      <c r="ACJ55" s="294">
        <v>225889</v>
      </c>
      <c r="ACK55" s="294">
        <v>348323.8</v>
      </c>
      <c r="ACL55" s="294"/>
      <c r="ACM55" s="294"/>
      <c r="ACN55" s="294"/>
      <c r="ACO55" s="294">
        <v>342324.27</v>
      </c>
      <c r="ACP55" s="294">
        <v>10580835.529999999</v>
      </c>
      <c r="ACQ55" s="294">
        <v>68110.740000000005</v>
      </c>
      <c r="ACR55" s="294">
        <v>293346</v>
      </c>
      <c r="ACS55" s="294">
        <v>10126236.390000001</v>
      </c>
      <c r="ACT55" s="294"/>
      <c r="ACU55" s="294"/>
      <c r="ACV55" s="294">
        <v>467530.37</v>
      </c>
      <c r="ACW55" s="294">
        <v>3163221.89</v>
      </c>
      <c r="ACX55" s="294">
        <v>1288715.29</v>
      </c>
      <c r="ACY55" s="294">
        <v>266253.75</v>
      </c>
      <c r="ACZ55" s="294">
        <v>277833.86</v>
      </c>
      <c r="ADA55" s="294">
        <v>56539.199999999997</v>
      </c>
      <c r="ADB55" s="294"/>
      <c r="ADC55" s="294">
        <v>2389090.39</v>
      </c>
      <c r="ADD55" s="294">
        <v>800000</v>
      </c>
      <c r="ADE55" s="294">
        <v>140960</v>
      </c>
      <c r="ADF55" s="294"/>
      <c r="ADG55" s="294">
        <v>1446097.86</v>
      </c>
      <c r="ADH55" s="294">
        <v>2128579.5699999998</v>
      </c>
      <c r="ADI55" s="294">
        <v>282408.51</v>
      </c>
      <c r="ADJ55" s="294"/>
      <c r="ADK55" s="294">
        <v>2393582.38</v>
      </c>
      <c r="ADL55" s="294">
        <v>1626357.2799999998</v>
      </c>
      <c r="ADM55" s="294">
        <v>79349.740000000005</v>
      </c>
      <c r="ADN55" s="294">
        <v>453489.93</v>
      </c>
      <c r="ADO55" s="294">
        <v>35896376.689999998</v>
      </c>
      <c r="ADP55" s="294">
        <v>1245542.6299999999</v>
      </c>
      <c r="ADQ55" s="294">
        <v>876588.95</v>
      </c>
      <c r="ADR55" s="294">
        <v>1389135.91</v>
      </c>
      <c r="ADS55" s="294">
        <v>9876886.8900000006</v>
      </c>
      <c r="ADT55" s="294">
        <v>17413.82</v>
      </c>
      <c r="ADU55" s="294"/>
      <c r="ADV55" s="294">
        <v>0</v>
      </c>
      <c r="ADW55" s="294">
        <v>44552.47</v>
      </c>
      <c r="ADX55" s="294">
        <v>53075</v>
      </c>
      <c r="ADY55" s="294">
        <v>157071246.38999999</v>
      </c>
      <c r="ADZ55" s="294">
        <v>6708831.4900000002</v>
      </c>
      <c r="AEA55" s="294">
        <v>419950.87</v>
      </c>
      <c r="AEB55" s="294">
        <v>1709806.07</v>
      </c>
      <c r="AEC55" s="294">
        <v>4330011.9899999993</v>
      </c>
      <c r="AED55" s="294">
        <v>2367301.6</v>
      </c>
      <c r="AEE55" s="294">
        <v>858094.69000000006</v>
      </c>
      <c r="AEF55" s="294">
        <v>235468.28</v>
      </c>
      <c r="AEG55" s="294">
        <v>975345.78</v>
      </c>
      <c r="AEH55" s="294"/>
      <c r="AEI55" s="294">
        <v>738853.12</v>
      </c>
      <c r="AEJ55" s="294"/>
      <c r="AEK55" s="294">
        <v>960672.71</v>
      </c>
      <c r="AEL55" s="294">
        <v>333200</v>
      </c>
      <c r="AEM55" s="294">
        <v>518249.01</v>
      </c>
      <c r="AEN55" s="294"/>
      <c r="AEO55" s="294">
        <v>53230</v>
      </c>
      <c r="AEP55" s="294">
        <v>480950</v>
      </c>
      <c r="AEQ55" s="294">
        <v>48690.400000000001</v>
      </c>
      <c r="AER55" s="294">
        <v>2114652.04</v>
      </c>
      <c r="AES55" s="294">
        <v>57002850.039999999</v>
      </c>
      <c r="AET55" s="294">
        <v>1206553.1099999999</v>
      </c>
      <c r="AEU55" s="294">
        <v>629111.48</v>
      </c>
      <c r="AEV55" s="294">
        <v>867835.19</v>
      </c>
      <c r="AEW55" s="294">
        <v>700483.11</v>
      </c>
      <c r="AEX55" s="294">
        <v>695345</v>
      </c>
      <c r="AEY55" s="294">
        <v>302745.58</v>
      </c>
      <c r="AEZ55" s="294">
        <v>877150.08000000007</v>
      </c>
      <c r="AFA55" s="294">
        <v>331513.02</v>
      </c>
      <c r="AFB55" s="294">
        <v>918761.38</v>
      </c>
      <c r="AFC55" s="294">
        <v>8706692.4600000009</v>
      </c>
      <c r="AFD55" s="294">
        <v>53653455.899999999</v>
      </c>
      <c r="AFE55" s="294"/>
      <c r="AFF55" s="294">
        <v>1670918.98</v>
      </c>
      <c r="AFG55" s="294"/>
      <c r="AFH55" s="294">
        <v>400678.46</v>
      </c>
      <c r="AFI55" s="294">
        <v>608273.57000000007</v>
      </c>
      <c r="AFJ55" s="294">
        <v>0</v>
      </c>
      <c r="AFK55" s="294"/>
      <c r="AFL55" s="294">
        <v>0</v>
      </c>
      <c r="AFM55" s="294">
        <v>650247.04</v>
      </c>
      <c r="AFN55" s="294">
        <v>678794.11</v>
      </c>
      <c r="AFO55" s="294">
        <v>1045309.8400000001</v>
      </c>
      <c r="AFP55" s="294">
        <v>12491371.15</v>
      </c>
      <c r="AFQ55" s="294">
        <v>44600</v>
      </c>
      <c r="AFR55" s="294">
        <v>411650.64</v>
      </c>
      <c r="AFS55" s="294">
        <v>155227.91999999998</v>
      </c>
      <c r="AFT55" s="294">
        <v>377114.28</v>
      </c>
      <c r="AFU55" s="294">
        <v>72230.039999999994</v>
      </c>
      <c r="AFV55" s="294">
        <v>21725</v>
      </c>
      <c r="AFW55" s="294">
        <v>76632.69</v>
      </c>
      <c r="AFX55" s="294"/>
      <c r="AFY55" s="294">
        <v>0</v>
      </c>
      <c r="AFZ55" s="294">
        <v>1064325</v>
      </c>
      <c r="AGA55" s="294">
        <v>4653</v>
      </c>
      <c r="AGB55" s="294">
        <v>59654017.25</v>
      </c>
      <c r="AGC55" s="294">
        <v>326147.06</v>
      </c>
      <c r="AGD55" s="294">
        <v>791112.37</v>
      </c>
      <c r="AGE55" s="294">
        <v>273568.15999999997</v>
      </c>
      <c r="AGF55" s="294">
        <v>488</v>
      </c>
      <c r="AGG55" s="294">
        <v>330370.06</v>
      </c>
      <c r="AGH55" s="294">
        <v>273727.53000000003</v>
      </c>
      <c r="AGI55" s="294">
        <v>2154987.7400000002</v>
      </c>
      <c r="AGJ55" s="294">
        <v>375731.94</v>
      </c>
      <c r="AGK55" s="294">
        <v>285127.14</v>
      </c>
      <c r="AGL55" s="294">
        <v>180607.79</v>
      </c>
      <c r="AGM55" s="294">
        <v>44661471.719999999</v>
      </c>
      <c r="AGN55" s="294">
        <v>1787201.47</v>
      </c>
      <c r="AGO55" s="294">
        <v>3257307.99</v>
      </c>
      <c r="AGP55" s="294">
        <v>66370.27</v>
      </c>
      <c r="AGQ55" s="294">
        <v>78332</v>
      </c>
      <c r="AGR55" s="294">
        <v>17331.11</v>
      </c>
      <c r="AGS55" s="294">
        <v>107728.01999999999</v>
      </c>
      <c r="AGT55" s="294">
        <v>51560</v>
      </c>
      <c r="AGU55" s="294">
        <v>2970314.71</v>
      </c>
      <c r="AGV55" s="294">
        <v>5155713.26</v>
      </c>
      <c r="AGW55" s="294">
        <v>2325386.96</v>
      </c>
      <c r="AGX55" s="294">
        <v>70709695.140000001</v>
      </c>
      <c r="AGY55" s="294">
        <v>1246560.3399999999</v>
      </c>
      <c r="AGZ55" s="294">
        <v>678931.9</v>
      </c>
      <c r="AHA55" s="294">
        <v>405321</v>
      </c>
      <c r="AHB55" s="294">
        <v>66756</v>
      </c>
      <c r="AHC55" s="294">
        <v>37665.86</v>
      </c>
      <c r="AHD55" s="294">
        <v>451050</v>
      </c>
      <c r="AHE55" s="294">
        <v>425.14</v>
      </c>
      <c r="AHF55" s="294">
        <v>404220.89</v>
      </c>
      <c r="AHG55" s="294">
        <v>119716.52</v>
      </c>
      <c r="AHH55" s="294">
        <v>431060.51</v>
      </c>
      <c r="AHI55" s="294">
        <v>164197.87</v>
      </c>
      <c r="AHJ55" s="294">
        <v>1612021.8299999998</v>
      </c>
      <c r="AHK55" s="294">
        <v>234026.22999999998</v>
      </c>
      <c r="AHL55" s="294">
        <v>1449797.58</v>
      </c>
      <c r="AHM55" s="294">
        <v>1140360</v>
      </c>
      <c r="AHN55" s="294">
        <v>381651.08</v>
      </c>
      <c r="AHO55" s="294">
        <v>65321</v>
      </c>
      <c r="AHP55" s="294">
        <v>305109.88</v>
      </c>
      <c r="AHQ55" s="294">
        <v>1414600.45</v>
      </c>
      <c r="AHR55" s="329">
        <v>233322.3</v>
      </c>
      <c r="AHS55" s="294">
        <f t="shared" si="35"/>
        <v>3027097531.9500022</v>
      </c>
    </row>
    <row r="56" spans="1:907" ht="24" x14ac:dyDescent="0.8">
      <c r="B56" s="270" t="s">
        <v>6054</v>
      </c>
      <c r="C56" s="271" t="s">
        <v>6055</v>
      </c>
      <c r="D56" s="294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4"/>
      <c r="CG56" s="294"/>
      <c r="CH56" s="29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4"/>
      <c r="CW56" s="294"/>
      <c r="CX56" s="294"/>
      <c r="CY56" s="294"/>
      <c r="CZ56" s="294"/>
      <c r="DA56" s="294"/>
      <c r="DB56" s="294"/>
      <c r="DC56" s="294">
        <v>307620.90000000002</v>
      </c>
      <c r="DD56" s="294"/>
      <c r="DE56" s="294"/>
      <c r="DF56" s="294"/>
      <c r="DG56" s="294"/>
      <c r="DH56" s="294"/>
      <c r="DI56" s="294"/>
      <c r="DJ56" s="294"/>
      <c r="DK56" s="294">
        <v>145181823.78999999</v>
      </c>
      <c r="DL56" s="294"/>
      <c r="DM56" s="294"/>
      <c r="DN56" s="294"/>
      <c r="DO56" s="294"/>
      <c r="DP56" s="294"/>
      <c r="DQ56" s="294"/>
      <c r="DR56" s="294"/>
      <c r="DS56" s="294"/>
      <c r="DT56" s="294"/>
      <c r="DU56" s="294"/>
      <c r="DV56" s="294"/>
      <c r="DW56" s="294"/>
      <c r="DX56" s="294"/>
      <c r="DY56" s="294"/>
      <c r="DZ56" s="294"/>
      <c r="EA56" s="294"/>
      <c r="EB56" s="294"/>
      <c r="EC56" s="294"/>
      <c r="ED56" s="294"/>
      <c r="EE56" s="294"/>
      <c r="EF56" s="294"/>
      <c r="EG56" s="294"/>
      <c r="EH56" s="294"/>
      <c r="EI56" s="294"/>
      <c r="EJ56" s="294"/>
      <c r="EK56" s="294"/>
      <c r="EL56" s="294"/>
      <c r="EM56" s="294"/>
      <c r="EN56" s="294"/>
      <c r="EO56" s="294"/>
      <c r="EP56" s="294"/>
      <c r="EQ56" s="294"/>
      <c r="ER56" s="294"/>
      <c r="ES56" s="294"/>
      <c r="ET56" s="294"/>
      <c r="EU56" s="294"/>
      <c r="EV56" s="294"/>
      <c r="EW56" s="294"/>
      <c r="EX56" s="294"/>
      <c r="EY56" s="294"/>
      <c r="EZ56" s="294"/>
      <c r="FA56" s="294"/>
      <c r="FB56" s="294"/>
      <c r="FC56" s="294"/>
      <c r="FD56" s="294"/>
      <c r="FE56" s="294"/>
      <c r="FF56" s="294"/>
      <c r="FG56" s="294"/>
      <c r="FH56" s="294"/>
      <c r="FI56" s="294"/>
      <c r="FJ56" s="294"/>
      <c r="FK56" s="294"/>
      <c r="FL56" s="294"/>
      <c r="FM56" s="294"/>
      <c r="FN56" s="294"/>
      <c r="FO56" s="294"/>
      <c r="FP56" s="294"/>
      <c r="FQ56" s="294"/>
      <c r="FR56" s="294"/>
      <c r="FS56" s="294"/>
      <c r="FT56" s="294"/>
      <c r="FU56" s="294"/>
      <c r="FV56" s="294"/>
      <c r="FW56" s="294"/>
      <c r="FX56" s="294"/>
      <c r="FY56" s="294"/>
      <c r="FZ56" s="294"/>
      <c r="GA56" s="294"/>
      <c r="GB56" s="294"/>
      <c r="GC56" s="294"/>
      <c r="GD56" s="294"/>
      <c r="GE56" s="294"/>
      <c r="GF56" s="294"/>
      <c r="GG56" s="294"/>
      <c r="GH56" s="294"/>
      <c r="GI56" s="294"/>
      <c r="GJ56" s="294"/>
      <c r="GK56" s="294"/>
      <c r="GL56" s="294"/>
      <c r="GM56" s="294"/>
      <c r="GN56" s="294"/>
      <c r="GO56" s="294"/>
      <c r="GP56" s="294"/>
      <c r="GQ56" s="294"/>
      <c r="GR56" s="294"/>
      <c r="GS56" s="294"/>
      <c r="GT56" s="294"/>
      <c r="GU56" s="294"/>
      <c r="GV56" s="294"/>
      <c r="GW56" s="294"/>
      <c r="GX56" s="294"/>
      <c r="GY56" s="294">
        <v>15901.08</v>
      </c>
      <c r="GZ56" s="294"/>
      <c r="HA56" s="294"/>
      <c r="HB56" s="294"/>
      <c r="HC56" s="294"/>
      <c r="HD56" s="294"/>
      <c r="HE56" s="294"/>
      <c r="HF56" s="294"/>
      <c r="HG56" s="294"/>
      <c r="HH56" s="294"/>
      <c r="HI56" s="294"/>
      <c r="HJ56" s="294">
        <v>9901826.1600000001</v>
      </c>
      <c r="HK56" s="294"/>
      <c r="HL56" s="294"/>
      <c r="HM56" s="294"/>
      <c r="HN56" s="294"/>
      <c r="HO56" s="294"/>
      <c r="HP56" s="294"/>
      <c r="HQ56" s="294"/>
      <c r="HR56" s="294"/>
      <c r="HS56" s="294"/>
      <c r="HT56" s="294"/>
      <c r="HU56" s="294"/>
      <c r="HV56" s="294"/>
      <c r="HW56" s="294"/>
      <c r="HX56" s="294"/>
      <c r="HY56" s="294"/>
      <c r="HZ56" s="294"/>
      <c r="IA56" s="294"/>
      <c r="IB56" s="294"/>
      <c r="IC56" s="294"/>
      <c r="ID56" s="294"/>
      <c r="IE56" s="294"/>
      <c r="IF56" s="294"/>
      <c r="IG56" s="294"/>
      <c r="IH56" s="294"/>
      <c r="II56" s="294"/>
      <c r="IJ56" s="294"/>
      <c r="IK56" s="294"/>
      <c r="IL56" s="294"/>
      <c r="IM56" s="294"/>
      <c r="IN56" s="294"/>
      <c r="IO56" s="294"/>
      <c r="IP56" s="294"/>
      <c r="IQ56" s="294"/>
      <c r="IR56" s="294"/>
      <c r="IS56" s="294"/>
      <c r="IT56" s="294"/>
      <c r="IU56" s="294"/>
      <c r="IV56" s="294"/>
      <c r="IW56" s="294"/>
      <c r="IX56" s="294"/>
      <c r="IY56" s="294"/>
      <c r="IZ56" s="294"/>
      <c r="JA56" s="294"/>
      <c r="JB56" s="294"/>
      <c r="JC56" s="294"/>
      <c r="JD56" s="294"/>
      <c r="JE56" s="294"/>
      <c r="JF56" s="294">
        <v>25535.64</v>
      </c>
      <c r="JG56" s="294"/>
      <c r="JH56" s="294"/>
      <c r="JI56" s="294"/>
      <c r="JJ56" s="294"/>
      <c r="JK56" s="294"/>
      <c r="JL56" s="294"/>
      <c r="JM56" s="294"/>
      <c r="JN56" s="294">
        <v>31222091.420000002</v>
      </c>
      <c r="JO56" s="294"/>
      <c r="JP56" s="294"/>
      <c r="JQ56" s="294"/>
      <c r="JR56" s="294"/>
      <c r="JS56" s="294"/>
      <c r="JT56" s="294"/>
      <c r="JU56" s="294"/>
      <c r="JV56" s="294"/>
      <c r="JW56" s="294"/>
      <c r="JX56" s="294"/>
      <c r="JY56" s="294"/>
      <c r="JZ56" s="294"/>
      <c r="KA56" s="294"/>
      <c r="KB56" s="294"/>
      <c r="KC56" s="294"/>
      <c r="KD56" s="294"/>
      <c r="KE56" s="294"/>
      <c r="KF56" s="294"/>
      <c r="KG56" s="294"/>
      <c r="KH56" s="294"/>
      <c r="KI56" s="294"/>
      <c r="KJ56" s="294"/>
      <c r="KK56" s="294"/>
      <c r="KL56" s="294"/>
      <c r="KM56" s="294"/>
      <c r="KN56" s="294"/>
      <c r="KO56" s="294"/>
      <c r="KP56" s="294"/>
      <c r="KQ56" s="294">
        <v>1000000</v>
      </c>
      <c r="KR56" s="294"/>
      <c r="KS56" s="294"/>
      <c r="KT56" s="294"/>
      <c r="KU56" s="294"/>
      <c r="KV56" s="294"/>
      <c r="KW56" s="294">
        <v>117112.43</v>
      </c>
      <c r="KX56" s="294"/>
      <c r="KY56" s="294">
        <v>5504934.5800000001</v>
      </c>
      <c r="KZ56" s="294"/>
      <c r="LA56" s="294"/>
      <c r="LB56" s="294"/>
      <c r="LC56" s="294"/>
      <c r="LD56" s="294"/>
      <c r="LE56" s="294"/>
      <c r="LF56" s="294"/>
      <c r="LG56" s="294"/>
      <c r="LH56" s="294"/>
      <c r="LI56" s="294"/>
      <c r="LJ56" s="294"/>
      <c r="LK56" s="294"/>
      <c r="LL56" s="294"/>
      <c r="LM56" s="294"/>
      <c r="LN56" s="294"/>
      <c r="LO56" s="294"/>
      <c r="LP56" s="294"/>
      <c r="LQ56" s="294"/>
      <c r="LR56" s="294"/>
      <c r="LS56" s="294"/>
      <c r="LT56" s="294"/>
      <c r="LU56" s="294"/>
      <c r="LV56" s="294"/>
      <c r="LW56" s="294">
        <v>1144343.92</v>
      </c>
      <c r="LX56" s="294"/>
      <c r="LY56" s="294"/>
      <c r="LZ56" s="294"/>
      <c r="MA56" s="294"/>
      <c r="MB56" s="294"/>
      <c r="MC56" s="294"/>
      <c r="MD56" s="294"/>
      <c r="ME56" s="294"/>
      <c r="MF56" s="294"/>
      <c r="MG56" s="294"/>
      <c r="MH56" s="294"/>
      <c r="MI56" s="294"/>
      <c r="MJ56" s="294"/>
      <c r="MK56" s="294"/>
      <c r="ML56" s="294"/>
      <c r="MM56" s="294"/>
      <c r="MN56" s="294"/>
      <c r="MO56" s="294"/>
      <c r="MP56" s="294"/>
      <c r="MQ56" s="294"/>
      <c r="MR56" s="294"/>
      <c r="MS56" s="294"/>
      <c r="MT56" s="294"/>
      <c r="MU56" s="294"/>
      <c r="MV56" s="294"/>
      <c r="MW56" s="294"/>
      <c r="MX56" s="294"/>
      <c r="MY56" s="294"/>
      <c r="MZ56" s="294"/>
      <c r="NA56" s="294"/>
      <c r="NB56" s="294"/>
      <c r="NC56" s="294"/>
      <c r="ND56" s="294"/>
      <c r="NE56" s="294"/>
      <c r="NF56" s="294"/>
      <c r="NG56" s="294"/>
      <c r="NH56" s="294"/>
      <c r="NI56" s="294"/>
      <c r="NJ56" s="294"/>
      <c r="NK56" s="294"/>
      <c r="NL56" s="294"/>
      <c r="NM56" s="294"/>
      <c r="NN56" s="294"/>
      <c r="NO56" s="294"/>
      <c r="NP56" s="294"/>
      <c r="NQ56" s="294"/>
      <c r="NR56" s="294"/>
      <c r="NS56" s="294"/>
      <c r="NT56" s="294"/>
      <c r="NU56" s="294"/>
      <c r="NV56" s="294"/>
      <c r="NW56" s="294"/>
      <c r="NX56" s="294"/>
      <c r="NY56" s="294"/>
      <c r="NZ56" s="294"/>
      <c r="OA56" s="294"/>
      <c r="OB56" s="294"/>
      <c r="OC56" s="294"/>
      <c r="OD56" s="294"/>
      <c r="OE56" s="294"/>
      <c r="OF56" s="294"/>
      <c r="OG56" s="294"/>
      <c r="OH56" s="294"/>
      <c r="OI56" s="294"/>
      <c r="OJ56" s="294"/>
      <c r="OK56" s="294"/>
      <c r="OL56" s="294"/>
      <c r="OM56" s="294"/>
      <c r="ON56" s="294"/>
      <c r="OO56" s="294"/>
      <c r="OP56" s="294"/>
      <c r="OQ56" s="294"/>
      <c r="OR56" s="294"/>
      <c r="OS56" s="294"/>
      <c r="OT56" s="294"/>
      <c r="OU56" s="294"/>
      <c r="OV56" s="294"/>
      <c r="OW56" s="294"/>
      <c r="OX56" s="294"/>
      <c r="OY56" s="294"/>
      <c r="OZ56" s="294"/>
      <c r="PA56" s="294"/>
      <c r="PB56" s="294"/>
      <c r="PC56" s="294"/>
      <c r="PD56" s="294"/>
      <c r="PE56" s="294"/>
      <c r="PF56" s="294"/>
      <c r="PG56" s="294"/>
      <c r="PH56" s="294"/>
      <c r="PI56" s="294"/>
      <c r="PJ56" s="294"/>
      <c r="PK56" s="294"/>
      <c r="PL56" s="294"/>
      <c r="PM56" s="294"/>
      <c r="PN56" s="294"/>
      <c r="PO56" s="294"/>
      <c r="PP56" s="294"/>
      <c r="PQ56" s="294"/>
      <c r="PR56" s="294"/>
      <c r="PS56" s="294"/>
      <c r="PT56" s="294"/>
      <c r="PU56" s="294"/>
      <c r="PV56" s="294"/>
      <c r="PW56" s="294"/>
      <c r="PX56" s="294"/>
      <c r="PY56" s="294"/>
      <c r="PZ56" s="294"/>
      <c r="QA56" s="294"/>
      <c r="QB56" s="294"/>
      <c r="QC56" s="294"/>
      <c r="QD56" s="294"/>
      <c r="QE56" s="294"/>
      <c r="QF56" s="294"/>
      <c r="QG56" s="294"/>
      <c r="QH56" s="294"/>
      <c r="QI56" s="294"/>
      <c r="QJ56" s="294"/>
      <c r="QK56" s="294"/>
      <c r="QL56" s="294"/>
      <c r="QM56" s="294"/>
      <c r="QN56" s="294"/>
      <c r="QO56" s="294"/>
      <c r="QP56" s="294"/>
      <c r="QQ56" s="294"/>
      <c r="QR56" s="294"/>
      <c r="QS56" s="294"/>
      <c r="QT56" s="294">
        <v>1269656.3400000001</v>
      </c>
      <c r="QU56" s="294"/>
      <c r="QV56" s="294"/>
      <c r="QW56" s="294"/>
      <c r="QX56" s="294"/>
      <c r="QY56" s="294"/>
      <c r="QZ56" s="294"/>
      <c r="RA56" s="294"/>
      <c r="RB56" s="294"/>
      <c r="RC56" s="294"/>
      <c r="RD56" s="294"/>
      <c r="RE56" s="294"/>
      <c r="RF56" s="294"/>
      <c r="RG56" s="294"/>
      <c r="RH56" s="294"/>
      <c r="RI56" s="294"/>
      <c r="RJ56" s="294"/>
      <c r="RK56" s="294"/>
      <c r="RL56" s="294"/>
      <c r="RM56" s="294"/>
      <c r="RN56" s="294"/>
      <c r="RO56" s="294"/>
      <c r="RP56" s="294"/>
      <c r="RQ56" s="294"/>
      <c r="RR56" s="294"/>
      <c r="RS56" s="294"/>
      <c r="RT56" s="294"/>
      <c r="RU56" s="294"/>
      <c r="RV56" s="294"/>
      <c r="RW56" s="294"/>
      <c r="RX56" s="294"/>
      <c r="RY56" s="294"/>
      <c r="RZ56" s="294"/>
      <c r="SA56" s="294"/>
      <c r="SB56" s="294"/>
      <c r="SC56" s="294"/>
      <c r="SD56" s="294"/>
      <c r="SE56" s="294"/>
      <c r="SF56" s="294"/>
      <c r="SG56" s="294"/>
      <c r="SH56" s="294"/>
      <c r="SI56" s="294"/>
      <c r="SJ56" s="294"/>
      <c r="SK56" s="294"/>
      <c r="SL56" s="294"/>
      <c r="SM56" s="294"/>
      <c r="SN56" s="294"/>
      <c r="SO56" s="294"/>
      <c r="SP56" s="294"/>
      <c r="SQ56" s="294"/>
      <c r="SR56" s="294"/>
      <c r="SS56" s="294"/>
      <c r="ST56" s="294"/>
      <c r="SU56" s="294"/>
      <c r="SV56" s="294"/>
      <c r="SW56" s="294"/>
      <c r="SX56" s="294"/>
      <c r="SY56" s="294"/>
      <c r="SZ56" s="294"/>
      <c r="TA56" s="294"/>
      <c r="TB56" s="294"/>
      <c r="TC56" s="294"/>
      <c r="TD56" s="294"/>
      <c r="TE56" s="294"/>
      <c r="TF56" s="294"/>
      <c r="TG56" s="294"/>
      <c r="TH56" s="294"/>
      <c r="TI56" s="294"/>
      <c r="TJ56" s="294"/>
      <c r="TK56" s="294"/>
      <c r="TL56" s="294"/>
      <c r="TM56" s="294"/>
      <c r="TN56" s="294"/>
      <c r="TO56" s="294"/>
      <c r="TP56" s="294"/>
      <c r="TQ56" s="294"/>
      <c r="TR56" s="294"/>
      <c r="TS56" s="294"/>
      <c r="TT56" s="294"/>
      <c r="TU56" s="294"/>
      <c r="TV56" s="294"/>
      <c r="TW56" s="294"/>
      <c r="TX56" s="294"/>
      <c r="TY56" s="294"/>
      <c r="TZ56" s="294"/>
      <c r="UA56" s="294"/>
      <c r="UB56" s="294"/>
      <c r="UC56" s="294"/>
      <c r="UD56" s="294"/>
      <c r="UE56" s="294"/>
      <c r="UF56" s="294"/>
      <c r="UG56" s="294"/>
      <c r="UH56" s="294"/>
      <c r="UI56" s="294"/>
      <c r="UJ56" s="294"/>
      <c r="UK56" s="294"/>
      <c r="UL56" s="294"/>
      <c r="UM56" s="294"/>
      <c r="UN56" s="294"/>
      <c r="UO56" s="294"/>
      <c r="UP56" s="294"/>
      <c r="UQ56" s="294"/>
      <c r="UR56" s="294"/>
      <c r="US56" s="294"/>
      <c r="UT56" s="294"/>
      <c r="UU56" s="294"/>
      <c r="UV56" s="294"/>
      <c r="UW56" s="294"/>
      <c r="UX56" s="294"/>
      <c r="UY56" s="294"/>
      <c r="UZ56" s="294"/>
      <c r="VA56" s="294"/>
      <c r="VB56" s="294"/>
      <c r="VC56" s="294"/>
      <c r="VD56" s="294"/>
      <c r="VE56" s="294"/>
      <c r="VF56" s="294"/>
      <c r="VG56" s="294"/>
      <c r="VH56" s="294"/>
      <c r="VI56" s="294"/>
      <c r="VJ56" s="294"/>
      <c r="VK56" s="294"/>
      <c r="VL56" s="294"/>
      <c r="VM56" s="294"/>
      <c r="VN56" s="294"/>
      <c r="VO56" s="294"/>
      <c r="VP56" s="294"/>
      <c r="VQ56" s="294"/>
      <c r="VR56" s="294"/>
      <c r="VS56" s="294"/>
      <c r="VT56" s="294"/>
      <c r="VU56" s="294"/>
      <c r="VV56" s="294"/>
      <c r="VW56" s="294"/>
      <c r="VX56" s="294"/>
      <c r="VY56" s="294"/>
      <c r="VZ56" s="294"/>
      <c r="WA56" s="294"/>
      <c r="WB56" s="294"/>
      <c r="WC56" s="294"/>
      <c r="WD56" s="294"/>
      <c r="WE56" s="294"/>
      <c r="WF56" s="294"/>
      <c r="WG56" s="294"/>
      <c r="WH56" s="294"/>
      <c r="WI56" s="294"/>
      <c r="WJ56" s="294"/>
      <c r="WK56" s="294"/>
      <c r="WL56" s="294"/>
      <c r="WM56" s="294"/>
      <c r="WN56" s="294"/>
      <c r="WO56" s="294"/>
      <c r="WP56" s="294"/>
      <c r="WQ56" s="294"/>
      <c r="WR56" s="294"/>
      <c r="WS56" s="294"/>
      <c r="WT56" s="294"/>
      <c r="WU56" s="294"/>
      <c r="WV56" s="294"/>
      <c r="WW56" s="294"/>
      <c r="WX56" s="294"/>
      <c r="WY56" s="294"/>
      <c r="WZ56" s="294"/>
      <c r="XA56" s="294"/>
      <c r="XB56" s="294"/>
      <c r="XC56" s="294"/>
      <c r="XD56" s="294"/>
      <c r="XE56" s="294"/>
      <c r="XF56" s="294"/>
      <c r="XG56" s="294"/>
      <c r="XH56" s="294"/>
      <c r="XI56" s="294"/>
      <c r="XJ56" s="294"/>
      <c r="XK56" s="294"/>
      <c r="XL56" s="294"/>
      <c r="XM56" s="294"/>
      <c r="XN56" s="294"/>
      <c r="XO56" s="294"/>
      <c r="XP56" s="294"/>
      <c r="XQ56" s="294"/>
      <c r="XR56" s="294"/>
      <c r="XS56" s="294"/>
      <c r="XT56" s="294"/>
      <c r="XU56" s="294"/>
      <c r="XV56" s="294"/>
      <c r="XW56" s="294"/>
      <c r="XX56" s="294"/>
      <c r="XY56" s="294"/>
      <c r="XZ56" s="294"/>
      <c r="YA56" s="294"/>
      <c r="YB56" s="294"/>
      <c r="YC56" s="294"/>
      <c r="YD56" s="294"/>
      <c r="YE56" s="294"/>
      <c r="YF56" s="294"/>
      <c r="YG56" s="294"/>
      <c r="YH56" s="294"/>
      <c r="YI56" s="294"/>
      <c r="YJ56" s="294"/>
      <c r="YK56" s="294"/>
      <c r="YL56" s="294"/>
      <c r="YM56" s="294"/>
      <c r="YN56" s="294"/>
      <c r="YO56" s="294"/>
      <c r="YP56" s="294"/>
      <c r="YQ56" s="294"/>
      <c r="YR56" s="294"/>
      <c r="YS56" s="294"/>
      <c r="YT56" s="294"/>
      <c r="YU56" s="294"/>
      <c r="YV56" s="294"/>
      <c r="YW56" s="294"/>
      <c r="YX56" s="294"/>
      <c r="YY56" s="294"/>
      <c r="YZ56" s="294"/>
      <c r="ZA56" s="294"/>
      <c r="ZB56" s="294"/>
      <c r="ZC56" s="294"/>
      <c r="ZD56" s="294"/>
      <c r="ZE56" s="294"/>
      <c r="ZF56" s="294"/>
      <c r="ZG56" s="294"/>
      <c r="ZH56" s="294"/>
      <c r="ZI56" s="294"/>
      <c r="ZJ56" s="294"/>
      <c r="ZK56" s="294"/>
      <c r="ZL56" s="294"/>
      <c r="ZM56" s="294"/>
      <c r="ZN56" s="294"/>
      <c r="ZO56" s="294"/>
      <c r="ZP56" s="294"/>
      <c r="ZQ56" s="294"/>
      <c r="ZR56" s="294"/>
      <c r="ZS56" s="294"/>
      <c r="ZT56" s="294"/>
      <c r="ZU56" s="294"/>
      <c r="ZV56" s="294"/>
      <c r="ZW56" s="294"/>
      <c r="ZX56" s="294"/>
      <c r="ZY56" s="294"/>
      <c r="ZZ56" s="294"/>
      <c r="AAA56" s="294"/>
      <c r="AAB56" s="294"/>
      <c r="AAC56" s="294"/>
      <c r="AAD56" s="294"/>
      <c r="AAE56" s="294"/>
      <c r="AAF56" s="294"/>
      <c r="AAG56" s="294"/>
      <c r="AAH56" s="294"/>
      <c r="AAI56" s="294"/>
      <c r="AAJ56" s="294"/>
      <c r="AAK56" s="294"/>
      <c r="AAL56" s="294"/>
      <c r="AAM56" s="294"/>
      <c r="AAN56" s="294"/>
      <c r="AAO56" s="294"/>
      <c r="AAP56" s="294"/>
      <c r="AAQ56" s="294"/>
      <c r="AAR56" s="294"/>
      <c r="AAS56" s="294"/>
      <c r="AAT56" s="294"/>
      <c r="AAU56" s="294"/>
      <c r="AAV56" s="294"/>
      <c r="AAW56" s="294"/>
      <c r="AAX56" s="294"/>
      <c r="AAY56" s="294"/>
      <c r="AAZ56" s="294"/>
      <c r="ABA56" s="294"/>
      <c r="ABB56" s="294"/>
      <c r="ABC56" s="294">
        <v>0</v>
      </c>
      <c r="ABD56" s="294"/>
      <c r="ABE56" s="294"/>
      <c r="ABF56" s="294"/>
      <c r="ABG56" s="294"/>
      <c r="ABH56" s="294"/>
      <c r="ABI56" s="294"/>
      <c r="ABJ56" s="294"/>
      <c r="ABK56" s="294">
        <v>0</v>
      </c>
      <c r="ABL56" s="294"/>
      <c r="ABM56" s="294"/>
      <c r="ABN56" s="294"/>
      <c r="ABO56" s="294"/>
      <c r="ABP56" s="294"/>
      <c r="ABQ56" s="294"/>
      <c r="ABR56" s="294"/>
      <c r="ABS56" s="294"/>
      <c r="ABT56" s="294"/>
      <c r="ABU56" s="294"/>
      <c r="ABV56" s="294"/>
      <c r="ABW56" s="294"/>
      <c r="ABX56" s="294"/>
      <c r="ABY56" s="294"/>
      <c r="ABZ56" s="294"/>
      <c r="ACA56" s="294"/>
      <c r="ACB56" s="294"/>
      <c r="ACC56" s="294"/>
      <c r="ACD56" s="294"/>
      <c r="ACE56" s="294"/>
      <c r="ACF56" s="294"/>
      <c r="ACG56" s="294"/>
      <c r="ACH56" s="294"/>
      <c r="ACI56" s="294">
        <v>473497.44</v>
      </c>
      <c r="ACJ56" s="294"/>
      <c r="ACK56" s="294"/>
      <c r="ACL56" s="294"/>
      <c r="ACM56" s="294"/>
      <c r="ACN56" s="294"/>
      <c r="ACO56" s="294"/>
      <c r="ACP56" s="294"/>
      <c r="ACQ56" s="294"/>
      <c r="ACR56" s="294"/>
      <c r="ACS56" s="294"/>
      <c r="ACT56" s="294"/>
      <c r="ACU56" s="294"/>
      <c r="ACV56" s="294"/>
      <c r="ACW56" s="294"/>
      <c r="ACX56" s="294"/>
      <c r="ACY56" s="294"/>
      <c r="ACZ56" s="294"/>
      <c r="ADA56" s="294"/>
      <c r="ADB56" s="294"/>
      <c r="ADC56" s="294"/>
      <c r="ADD56" s="294"/>
      <c r="ADE56" s="294"/>
      <c r="ADF56" s="294"/>
      <c r="ADG56" s="294"/>
      <c r="ADH56" s="294"/>
      <c r="ADI56" s="294"/>
      <c r="ADJ56" s="294"/>
      <c r="ADK56" s="294"/>
      <c r="ADL56" s="294"/>
      <c r="ADM56" s="294"/>
      <c r="ADN56" s="294"/>
      <c r="ADO56" s="294">
        <v>421440.52</v>
      </c>
      <c r="ADP56" s="294"/>
      <c r="ADQ56" s="294"/>
      <c r="ADR56" s="294"/>
      <c r="ADS56" s="294"/>
      <c r="ADT56" s="294"/>
      <c r="ADU56" s="294"/>
      <c r="ADV56" s="294"/>
      <c r="ADW56" s="294"/>
      <c r="ADX56" s="294"/>
      <c r="ADY56" s="294">
        <v>5378935.7199999997</v>
      </c>
      <c r="ADZ56" s="294"/>
      <c r="AEA56" s="294"/>
      <c r="AEB56" s="294"/>
      <c r="AEC56" s="294"/>
      <c r="AED56" s="294"/>
      <c r="AEE56" s="294"/>
      <c r="AEF56" s="294"/>
      <c r="AEG56" s="294"/>
      <c r="AEH56" s="294"/>
      <c r="AEI56" s="294"/>
      <c r="AEJ56" s="294"/>
      <c r="AEK56" s="294"/>
      <c r="AEL56" s="294"/>
      <c r="AEM56" s="294"/>
      <c r="AEN56" s="294"/>
      <c r="AEO56" s="294"/>
      <c r="AEP56" s="294"/>
      <c r="AEQ56" s="294"/>
      <c r="AER56" s="294"/>
      <c r="AES56" s="294"/>
      <c r="AET56" s="294"/>
      <c r="AEU56" s="294"/>
      <c r="AEV56" s="294"/>
      <c r="AEW56" s="294"/>
      <c r="AEX56" s="294"/>
      <c r="AEY56" s="294"/>
      <c r="AEZ56" s="294"/>
      <c r="AFA56" s="294"/>
      <c r="AFB56" s="294"/>
      <c r="AFC56" s="294">
        <v>1789695.95</v>
      </c>
      <c r="AFD56" s="294"/>
      <c r="AFE56" s="294"/>
      <c r="AFF56" s="294"/>
      <c r="AFG56" s="294"/>
      <c r="AFH56" s="294"/>
      <c r="AFI56" s="294"/>
      <c r="AFJ56" s="294"/>
      <c r="AFK56" s="294"/>
      <c r="AFL56" s="294"/>
      <c r="AFM56" s="294"/>
      <c r="AFN56" s="294"/>
      <c r="AFO56" s="294"/>
      <c r="AFP56" s="294"/>
      <c r="AFQ56" s="294"/>
      <c r="AFR56" s="294"/>
      <c r="AFS56" s="294"/>
      <c r="AFT56" s="294"/>
      <c r="AFU56" s="294"/>
      <c r="AFV56" s="294"/>
      <c r="AFW56" s="294"/>
      <c r="AFX56" s="294"/>
      <c r="AFY56" s="294"/>
      <c r="AFZ56" s="294"/>
      <c r="AGA56" s="294"/>
      <c r="AGB56" s="294"/>
      <c r="AGC56" s="294"/>
      <c r="AGD56" s="294"/>
      <c r="AGE56" s="294"/>
      <c r="AGF56" s="294"/>
      <c r="AGG56" s="294"/>
      <c r="AGH56" s="294"/>
      <c r="AGI56" s="294"/>
      <c r="AGJ56" s="294"/>
      <c r="AGK56" s="294"/>
      <c r="AGL56" s="294"/>
      <c r="AGM56" s="294"/>
      <c r="AGN56" s="294"/>
      <c r="AGO56" s="294"/>
      <c r="AGP56" s="294"/>
      <c r="AGQ56" s="294"/>
      <c r="AGR56" s="294"/>
      <c r="AGS56" s="294"/>
      <c r="AGT56" s="294"/>
      <c r="AGU56" s="294"/>
      <c r="AGV56" s="294"/>
      <c r="AGW56" s="294"/>
      <c r="AGX56" s="294"/>
      <c r="AGY56" s="294"/>
      <c r="AGZ56" s="294"/>
      <c r="AHA56" s="294"/>
      <c r="AHB56" s="294"/>
      <c r="AHC56" s="294"/>
      <c r="AHD56" s="294"/>
      <c r="AHE56" s="294"/>
      <c r="AHF56" s="294"/>
      <c r="AHG56" s="294"/>
      <c r="AHH56" s="294"/>
      <c r="AHI56" s="294"/>
      <c r="AHJ56" s="294"/>
      <c r="AHK56" s="294"/>
      <c r="AHL56" s="294"/>
      <c r="AHM56" s="294"/>
      <c r="AHN56" s="294"/>
      <c r="AHO56" s="294"/>
      <c r="AHP56" s="294"/>
      <c r="AHQ56" s="294"/>
      <c r="AHR56" s="329"/>
      <c r="AHS56" s="294">
        <f t="shared" si="35"/>
        <v>203754415.89000002</v>
      </c>
    </row>
    <row r="57" spans="1:907" ht="24" x14ac:dyDescent="0.8">
      <c r="B57" s="270" t="s">
        <v>6056</v>
      </c>
      <c r="C57" s="271" t="s">
        <v>6057</v>
      </c>
      <c r="D57" s="294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4"/>
      <c r="CG57" s="294"/>
      <c r="CH57" s="294"/>
      <c r="CI57" s="294"/>
      <c r="CJ57" s="294"/>
      <c r="CK57" s="294"/>
      <c r="CL57" s="294"/>
      <c r="CM57" s="294"/>
      <c r="CN57" s="294"/>
      <c r="CO57" s="294"/>
      <c r="CP57" s="294"/>
      <c r="CQ57" s="294"/>
      <c r="CR57" s="294"/>
      <c r="CS57" s="294"/>
      <c r="CT57" s="294"/>
      <c r="CU57" s="294"/>
      <c r="CV57" s="294"/>
      <c r="CW57" s="294"/>
      <c r="CX57" s="294"/>
      <c r="CY57" s="294"/>
      <c r="CZ57" s="294"/>
      <c r="DA57" s="294"/>
      <c r="DB57" s="294"/>
      <c r="DC57" s="294"/>
      <c r="DD57" s="294"/>
      <c r="DE57" s="294"/>
      <c r="DF57" s="294"/>
      <c r="DG57" s="294"/>
      <c r="DH57" s="294"/>
      <c r="DI57" s="294"/>
      <c r="DJ57" s="294"/>
      <c r="DK57" s="294"/>
      <c r="DL57" s="294"/>
      <c r="DM57" s="294"/>
      <c r="DN57" s="294"/>
      <c r="DO57" s="294"/>
      <c r="DP57" s="294"/>
      <c r="DQ57" s="294"/>
      <c r="DR57" s="294"/>
      <c r="DS57" s="294"/>
      <c r="DT57" s="294"/>
      <c r="DU57" s="294"/>
      <c r="DV57" s="294"/>
      <c r="DW57" s="294"/>
      <c r="DX57" s="294"/>
      <c r="DY57" s="294"/>
      <c r="DZ57" s="294"/>
      <c r="EA57" s="294"/>
      <c r="EB57" s="294"/>
      <c r="EC57" s="294"/>
      <c r="ED57" s="294"/>
      <c r="EE57" s="294"/>
      <c r="EF57" s="294"/>
      <c r="EG57" s="294"/>
      <c r="EH57" s="294"/>
      <c r="EI57" s="294"/>
      <c r="EJ57" s="294"/>
      <c r="EK57" s="294"/>
      <c r="EL57" s="294"/>
      <c r="EM57" s="294"/>
      <c r="EN57" s="294"/>
      <c r="EO57" s="294"/>
      <c r="EP57" s="294"/>
      <c r="EQ57" s="294"/>
      <c r="ER57" s="294"/>
      <c r="ES57" s="294"/>
      <c r="ET57" s="294"/>
      <c r="EU57" s="294"/>
      <c r="EV57" s="294"/>
      <c r="EW57" s="294"/>
      <c r="EX57" s="294"/>
      <c r="EY57" s="294"/>
      <c r="EZ57" s="294"/>
      <c r="FA57" s="294"/>
      <c r="FB57" s="294"/>
      <c r="FC57" s="294"/>
      <c r="FD57" s="294"/>
      <c r="FE57" s="294"/>
      <c r="FF57" s="294"/>
      <c r="FG57" s="294"/>
      <c r="FH57" s="294"/>
      <c r="FI57" s="294"/>
      <c r="FJ57" s="294"/>
      <c r="FK57" s="294"/>
      <c r="FL57" s="294"/>
      <c r="FM57" s="294"/>
      <c r="FN57" s="294"/>
      <c r="FO57" s="294"/>
      <c r="FP57" s="294"/>
      <c r="FQ57" s="294"/>
      <c r="FR57" s="294"/>
      <c r="FS57" s="294"/>
      <c r="FT57" s="294"/>
      <c r="FU57" s="294"/>
      <c r="FV57" s="294"/>
      <c r="FW57" s="294"/>
      <c r="FX57" s="294"/>
      <c r="FY57" s="294"/>
      <c r="FZ57" s="294"/>
      <c r="GA57" s="294"/>
      <c r="GB57" s="294"/>
      <c r="GC57" s="294"/>
      <c r="GD57" s="294"/>
      <c r="GE57" s="294"/>
      <c r="GF57" s="294"/>
      <c r="GG57" s="294"/>
      <c r="GH57" s="294"/>
      <c r="GI57" s="294"/>
      <c r="GJ57" s="294"/>
      <c r="GK57" s="294"/>
      <c r="GL57" s="294"/>
      <c r="GM57" s="294"/>
      <c r="GN57" s="294"/>
      <c r="GO57" s="294"/>
      <c r="GP57" s="294"/>
      <c r="GQ57" s="294"/>
      <c r="GR57" s="294"/>
      <c r="GS57" s="294"/>
      <c r="GT57" s="294"/>
      <c r="GU57" s="294"/>
      <c r="GV57" s="294"/>
      <c r="GW57" s="294"/>
      <c r="GX57" s="294"/>
      <c r="GY57" s="294"/>
      <c r="GZ57" s="294"/>
      <c r="HA57" s="294"/>
      <c r="HB57" s="294"/>
      <c r="HC57" s="294"/>
      <c r="HD57" s="294"/>
      <c r="HE57" s="294"/>
      <c r="HF57" s="294"/>
      <c r="HG57" s="294"/>
      <c r="HH57" s="294"/>
      <c r="HI57" s="294"/>
      <c r="HJ57" s="294"/>
      <c r="HK57" s="294"/>
      <c r="HL57" s="294"/>
      <c r="HM57" s="294"/>
      <c r="HN57" s="294"/>
      <c r="HO57" s="294"/>
      <c r="HP57" s="294"/>
      <c r="HQ57" s="294"/>
      <c r="HR57" s="294"/>
      <c r="HS57" s="294"/>
      <c r="HT57" s="294"/>
      <c r="HU57" s="294"/>
      <c r="HV57" s="294"/>
      <c r="HW57" s="294"/>
      <c r="HX57" s="294"/>
      <c r="HY57" s="294"/>
      <c r="HZ57" s="294"/>
      <c r="IA57" s="294"/>
      <c r="IB57" s="294"/>
      <c r="IC57" s="294"/>
      <c r="ID57" s="294"/>
      <c r="IE57" s="294"/>
      <c r="IF57" s="294"/>
      <c r="IG57" s="294"/>
      <c r="IH57" s="294"/>
      <c r="II57" s="294"/>
      <c r="IJ57" s="294"/>
      <c r="IK57" s="294"/>
      <c r="IL57" s="294"/>
      <c r="IM57" s="294"/>
      <c r="IN57" s="294"/>
      <c r="IO57" s="294"/>
      <c r="IP57" s="294"/>
      <c r="IQ57" s="294"/>
      <c r="IR57" s="294"/>
      <c r="IS57" s="294"/>
      <c r="IT57" s="294"/>
      <c r="IU57" s="294"/>
      <c r="IV57" s="294"/>
      <c r="IW57" s="294"/>
      <c r="IX57" s="294"/>
      <c r="IY57" s="294"/>
      <c r="IZ57" s="294"/>
      <c r="JA57" s="294"/>
      <c r="JB57" s="294"/>
      <c r="JC57" s="294"/>
      <c r="JD57" s="294"/>
      <c r="JE57" s="294"/>
      <c r="JF57" s="294"/>
      <c r="JG57" s="294"/>
      <c r="JH57" s="294"/>
      <c r="JI57" s="294"/>
      <c r="JJ57" s="294"/>
      <c r="JK57" s="294"/>
      <c r="JL57" s="294"/>
      <c r="JM57" s="294"/>
      <c r="JN57" s="294"/>
      <c r="JO57" s="294"/>
      <c r="JP57" s="294"/>
      <c r="JQ57" s="294"/>
      <c r="JR57" s="294"/>
      <c r="JS57" s="294"/>
      <c r="JT57" s="294"/>
      <c r="JU57" s="294"/>
      <c r="JV57" s="294"/>
      <c r="JW57" s="294"/>
      <c r="JX57" s="294"/>
      <c r="JY57" s="294"/>
      <c r="JZ57" s="294"/>
      <c r="KA57" s="294"/>
      <c r="KB57" s="294"/>
      <c r="KC57" s="294"/>
      <c r="KD57" s="294"/>
      <c r="KE57" s="294"/>
      <c r="KF57" s="294"/>
      <c r="KG57" s="294"/>
      <c r="KH57" s="294"/>
      <c r="KI57" s="294"/>
      <c r="KJ57" s="294"/>
      <c r="KK57" s="294"/>
      <c r="KL57" s="294"/>
      <c r="KM57" s="294"/>
      <c r="KN57" s="294"/>
      <c r="KO57" s="294"/>
      <c r="KP57" s="294"/>
      <c r="KQ57" s="294"/>
      <c r="KR57" s="294"/>
      <c r="KS57" s="294"/>
      <c r="KT57" s="294"/>
      <c r="KU57" s="294"/>
      <c r="KV57" s="294"/>
      <c r="KW57" s="294"/>
      <c r="KX57" s="294"/>
      <c r="KY57" s="294"/>
      <c r="KZ57" s="294"/>
      <c r="LA57" s="294"/>
      <c r="LB57" s="294"/>
      <c r="LC57" s="294"/>
      <c r="LD57" s="294"/>
      <c r="LE57" s="294"/>
      <c r="LF57" s="294"/>
      <c r="LG57" s="294"/>
      <c r="LH57" s="294">
        <v>481328.78</v>
      </c>
      <c r="LI57" s="294"/>
      <c r="LJ57" s="294"/>
      <c r="LK57" s="294"/>
      <c r="LL57" s="294"/>
      <c r="LM57" s="294"/>
      <c r="LN57" s="294"/>
      <c r="LO57" s="294"/>
      <c r="LP57" s="294"/>
      <c r="LQ57" s="294"/>
      <c r="LR57" s="294"/>
      <c r="LS57" s="294"/>
      <c r="LT57" s="294"/>
      <c r="LU57" s="294"/>
      <c r="LV57" s="294"/>
      <c r="LW57" s="294"/>
      <c r="LX57" s="294"/>
      <c r="LY57" s="294"/>
      <c r="LZ57" s="294"/>
      <c r="MA57" s="294"/>
      <c r="MB57" s="294"/>
      <c r="MC57" s="294"/>
      <c r="MD57" s="294"/>
      <c r="ME57" s="294"/>
      <c r="MF57" s="294"/>
      <c r="MG57" s="294"/>
      <c r="MH57" s="294"/>
      <c r="MI57" s="294"/>
      <c r="MJ57" s="294"/>
      <c r="MK57" s="294"/>
      <c r="ML57" s="294"/>
      <c r="MM57" s="294"/>
      <c r="MN57" s="294"/>
      <c r="MO57" s="294"/>
      <c r="MP57" s="294"/>
      <c r="MQ57" s="294"/>
      <c r="MR57" s="294"/>
      <c r="MS57" s="294"/>
      <c r="MT57" s="294"/>
      <c r="MU57" s="294"/>
      <c r="MV57" s="294"/>
      <c r="MW57" s="294"/>
      <c r="MX57" s="294"/>
      <c r="MY57" s="294"/>
      <c r="MZ57" s="294"/>
      <c r="NA57" s="294"/>
      <c r="NB57" s="294"/>
      <c r="NC57" s="294"/>
      <c r="ND57" s="294"/>
      <c r="NE57" s="294"/>
      <c r="NF57" s="294"/>
      <c r="NG57" s="294"/>
      <c r="NH57" s="294"/>
      <c r="NI57" s="294"/>
      <c r="NJ57" s="294"/>
      <c r="NK57" s="294"/>
      <c r="NL57" s="294"/>
      <c r="NM57" s="294"/>
      <c r="NN57" s="294"/>
      <c r="NO57" s="294"/>
      <c r="NP57" s="294"/>
      <c r="NQ57" s="294"/>
      <c r="NR57" s="294"/>
      <c r="NS57" s="294"/>
      <c r="NT57" s="294"/>
      <c r="NU57" s="294"/>
      <c r="NV57" s="294"/>
      <c r="NW57" s="294"/>
      <c r="NX57" s="294"/>
      <c r="NY57" s="294"/>
      <c r="NZ57" s="294"/>
      <c r="OA57" s="294"/>
      <c r="OB57" s="294"/>
      <c r="OC57" s="294"/>
      <c r="OD57" s="294"/>
      <c r="OE57" s="294"/>
      <c r="OF57" s="294"/>
      <c r="OG57" s="294"/>
      <c r="OH57" s="294"/>
      <c r="OI57" s="294"/>
      <c r="OJ57" s="294"/>
      <c r="OK57" s="294"/>
      <c r="OL57" s="294"/>
      <c r="OM57" s="294"/>
      <c r="ON57" s="294"/>
      <c r="OO57" s="294"/>
      <c r="OP57" s="294"/>
      <c r="OQ57" s="294"/>
      <c r="OR57" s="294"/>
      <c r="OS57" s="294"/>
      <c r="OT57" s="294"/>
      <c r="OU57" s="294"/>
      <c r="OV57" s="294"/>
      <c r="OW57" s="294"/>
      <c r="OX57" s="294"/>
      <c r="OY57" s="294"/>
      <c r="OZ57" s="294"/>
      <c r="PA57" s="294"/>
      <c r="PB57" s="294"/>
      <c r="PC57" s="294"/>
      <c r="PD57" s="294"/>
      <c r="PE57" s="294"/>
      <c r="PF57" s="294"/>
      <c r="PG57" s="294"/>
      <c r="PH57" s="294"/>
      <c r="PI57" s="294"/>
      <c r="PJ57" s="294"/>
      <c r="PK57" s="294"/>
      <c r="PL57" s="294"/>
      <c r="PM57" s="294"/>
      <c r="PN57" s="294"/>
      <c r="PO57" s="294"/>
      <c r="PP57" s="294"/>
      <c r="PQ57" s="294"/>
      <c r="PR57" s="294"/>
      <c r="PS57" s="294"/>
      <c r="PT57" s="294"/>
      <c r="PU57" s="294"/>
      <c r="PV57" s="294"/>
      <c r="PW57" s="294"/>
      <c r="PX57" s="294"/>
      <c r="PY57" s="294"/>
      <c r="PZ57" s="294"/>
      <c r="QA57" s="294"/>
      <c r="QB57" s="294"/>
      <c r="QC57" s="294"/>
      <c r="QD57" s="294"/>
      <c r="QE57" s="294"/>
      <c r="QF57" s="294"/>
      <c r="QG57" s="294"/>
      <c r="QH57" s="294"/>
      <c r="QI57" s="294"/>
      <c r="QJ57" s="294"/>
      <c r="QK57" s="294"/>
      <c r="QL57" s="294"/>
      <c r="QM57" s="294"/>
      <c r="QN57" s="294"/>
      <c r="QO57" s="294"/>
      <c r="QP57" s="294"/>
      <c r="QQ57" s="294"/>
      <c r="QR57" s="294"/>
      <c r="QS57" s="294"/>
      <c r="QT57" s="294"/>
      <c r="QU57" s="294"/>
      <c r="QV57" s="294"/>
      <c r="QW57" s="294"/>
      <c r="QX57" s="294"/>
      <c r="QY57" s="294"/>
      <c r="QZ57" s="294"/>
      <c r="RA57" s="294"/>
      <c r="RB57" s="294"/>
      <c r="RC57" s="294"/>
      <c r="RD57" s="294"/>
      <c r="RE57" s="294"/>
      <c r="RF57" s="294"/>
      <c r="RG57" s="294"/>
      <c r="RH57" s="294"/>
      <c r="RI57" s="294"/>
      <c r="RJ57" s="294"/>
      <c r="RK57" s="294"/>
      <c r="RL57" s="294"/>
      <c r="RM57" s="294"/>
      <c r="RN57" s="294"/>
      <c r="RO57" s="294"/>
      <c r="RP57" s="294"/>
      <c r="RQ57" s="294"/>
      <c r="RR57" s="294"/>
      <c r="RS57" s="294"/>
      <c r="RT57" s="294"/>
      <c r="RU57" s="294"/>
      <c r="RV57" s="294"/>
      <c r="RW57" s="294"/>
      <c r="RX57" s="294"/>
      <c r="RY57" s="294"/>
      <c r="RZ57" s="294"/>
      <c r="SA57" s="294"/>
      <c r="SB57" s="294"/>
      <c r="SC57" s="294"/>
      <c r="SD57" s="294"/>
      <c r="SE57" s="294"/>
      <c r="SF57" s="294"/>
      <c r="SG57" s="294"/>
      <c r="SH57" s="294"/>
      <c r="SI57" s="294"/>
      <c r="SJ57" s="294"/>
      <c r="SK57" s="294"/>
      <c r="SL57" s="294"/>
      <c r="SM57" s="294"/>
      <c r="SN57" s="294"/>
      <c r="SO57" s="294"/>
      <c r="SP57" s="294"/>
      <c r="SQ57" s="294"/>
      <c r="SR57" s="294"/>
      <c r="SS57" s="294"/>
      <c r="ST57" s="294"/>
      <c r="SU57" s="294"/>
      <c r="SV57" s="294"/>
      <c r="SW57" s="294"/>
      <c r="SX57" s="294"/>
      <c r="SY57" s="294"/>
      <c r="SZ57" s="294"/>
      <c r="TA57" s="294"/>
      <c r="TB57" s="294"/>
      <c r="TC57" s="294"/>
      <c r="TD57" s="294"/>
      <c r="TE57" s="294"/>
      <c r="TF57" s="294"/>
      <c r="TG57" s="294"/>
      <c r="TH57" s="294"/>
      <c r="TI57" s="294"/>
      <c r="TJ57" s="294"/>
      <c r="TK57" s="294"/>
      <c r="TL57" s="294"/>
      <c r="TM57" s="294"/>
      <c r="TN57" s="294"/>
      <c r="TO57" s="294"/>
      <c r="TP57" s="294"/>
      <c r="TQ57" s="294"/>
      <c r="TR57" s="294"/>
      <c r="TS57" s="294"/>
      <c r="TT57" s="294"/>
      <c r="TU57" s="294"/>
      <c r="TV57" s="294"/>
      <c r="TW57" s="294"/>
      <c r="TX57" s="294"/>
      <c r="TY57" s="294"/>
      <c r="TZ57" s="294"/>
      <c r="UA57" s="294"/>
      <c r="UB57" s="294"/>
      <c r="UC57" s="294"/>
      <c r="UD57" s="294"/>
      <c r="UE57" s="294"/>
      <c r="UF57" s="294"/>
      <c r="UG57" s="294"/>
      <c r="UH57" s="294"/>
      <c r="UI57" s="294"/>
      <c r="UJ57" s="294"/>
      <c r="UK57" s="294"/>
      <c r="UL57" s="294"/>
      <c r="UM57" s="294"/>
      <c r="UN57" s="294"/>
      <c r="UO57" s="294"/>
      <c r="UP57" s="294"/>
      <c r="UQ57" s="294"/>
      <c r="UR57" s="294"/>
      <c r="US57" s="294"/>
      <c r="UT57" s="294"/>
      <c r="UU57" s="294"/>
      <c r="UV57" s="294"/>
      <c r="UW57" s="294"/>
      <c r="UX57" s="294"/>
      <c r="UY57" s="294"/>
      <c r="UZ57" s="294"/>
      <c r="VA57" s="294"/>
      <c r="VB57" s="294"/>
      <c r="VC57" s="294"/>
      <c r="VD57" s="294"/>
      <c r="VE57" s="294"/>
      <c r="VF57" s="294"/>
      <c r="VG57" s="294"/>
      <c r="VH57" s="294"/>
      <c r="VI57" s="294"/>
      <c r="VJ57" s="294"/>
      <c r="VK57" s="294"/>
      <c r="VL57" s="294"/>
      <c r="VM57" s="294"/>
      <c r="VN57" s="294"/>
      <c r="VO57" s="294"/>
      <c r="VP57" s="294"/>
      <c r="VQ57" s="294"/>
      <c r="VR57" s="294"/>
      <c r="VS57" s="294"/>
      <c r="VT57" s="294"/>
      <c r="VU57" s="294"/>
      <c r="VV57" s="294"/>
      <c r="VW57" s="294"/>
      <c r="VX57" s="294"/>
      <c r="VY57" s="294"/>
      <c r="VZ57" s="294"/>
      <c r="WA57" s="294"/>
      <c r="WB57" s="294"/>
      <c r="WC57" s="294"/>
      <c r="WD57" s="294"/>
      <c r="WE57" s="294"/>
      <c r="WF57" s="294"/>
      <c r="WG57" s="294"/>
      <c r="WH57" s="294"/>
      <c r="WI57" s="294"/>
      <c r="WJ57" s="294"/>
      <c r="WK57" s="294"/>
      <c r="WL57" s="294"/>
      <c r="WM57" s="294"/>
      <c r="WN57" s="294"/>
      <c r="WO57" s="294"/>
      <c r="WP57" s="294"/>
      <c r="WQ57" s="294"/>
      <c r="WR57" s="294"/>
      <c r="WS57" s="294"/>
      <c r="WT57" s="294"/>
      <c r="WU57" s="294"/>
      <c r="WV57" s="294"/>
      <c r="WW57" s="294"/>
      <c r="WX57" s="294"/>
      <c r="WY57" s="294"/>
      <c r="WZ57" s="294"/>
      <c r="XA57" s="294"/>
      <c r="XB57" s="294"/>
      <c r="XC57" s="294"/>
      <c r="XD57" s="294"/>
      <c r="XE57" s="294"/>
      <c r="XF57" s="294"/>
      <c r="XG57" s="294"/>
      <c r="XH57" s="294"/>
      <c r="XI57" s="294"/>
      <c r="XJ57" s="294"/>
      <c r="XK57" s="294"/>
      <c r="XL57" s="294"/>
      <c r="XM57" s="294"/>
      <c r="XN57" s="294"/>
      <c r="XO57" s="294"/>
      <c r="XP57" s="294"/>
      <c r="XQ57" s="294"/>
      <c r="XR57" s="294"/>
      <c r="XS57" s="294"/>
      <c r="XT57" s="294"/>
      <c r="XU57" s="294"/>
      <c r="XV57" s="294"/>
      <c r="XW57" s="294"/>
      <c r="XX57" s="294"/>
      <c r="XY57" s="294"/>
      <c r="XZ57" s="294"/>
      <c r="YA57" s="294"/>
      <c r="YB57" s="294"/>
      <c r="YC57" s="294"/>
      <c r="YD57" s="294"/>
      <c r="YE57" s="294"/>
      <c r="YF57" s="294"/>
      <c r="YG57" s="294"/>
      <c r="YH57" s="294"/>
      <c r="YI57" s="294"/>
      <c r="YJ57" s="294"/>
      <c r="YK57" s="294"/>
      <c r="YL57" s="294"/>
      <c r="YM57" s="294"/>
      <c r="YN57" s="294"/>
      <c r="YO57" s="294"/>
      <c r="YP57" s="294"/>
      <c r="YQ57" s="294"/>
      <c r="YR57" s="294"/>
      <c r="YS57" s="294"/>
      <c r="YT57" s="294"/>
      <c r="YU57" s="294"/>
      <c r="YV57" s="294"/>
      <c r="YW57" s="294"/>
      <c r="YX57" s="294"/>
      <c r="YY57" s="294"/>
      <c r="YZ57" s="294"/>
      <c r="ZA57" s="294"/>
      <c r="ZB57" s="294"/>
      <c r="ZC57" s="294"/>
      <c r="ZD57" s="294"/>
      <c r="ZE57" s="294"/>
      <c r="ZF57" s="294"/>
      <c r="ZG57" s="294"/>
      <c r="ZH57" s="294"/>
      <c r="ZI57" s="294"/>
      <c r="ZJ57" s="294"/>
      <c r="ZK57" s="294"/>
      <c r="ZL57" s="294"/>
      <c r="ZM57" s="294"/>
      <c r="ZN57" s="294"/>
      <c r="ZO57" s="294"/>
      <c r="ZP57" s="294"/>
      <c r="ZQ57" s="294"/>
      <c r="ZR57" s="294"/>
      <c r="ZS57" s="294"/>
      <c r="ZT57" s="294"/>
      <c r="ZU57" s="294"/>
      <c r="ZV57" s="294"/>
      <c r="ZW57" s="294"/>
      <c r="ZX57" s="294"/>
      <c r="ZY57" s="294"/>
      <c r="ZZ57" s="294"/>
      <c r="AAA57" s="294"/>
      <c r="AAB57" s="294"/>
      <c r="AAC57" s="294"/>
      <c r="AAD57" s="294"/>
      <c r="AAE57" s="294"/>
      <c r="AAF57" s="294"/>
      <c r="AAG57" s="294"/>
      <c r="AAH57" s="294"/>
      <c r="AAI57" s="294"/>
      <c r="AAJ57" s="294"/>
      <c r="AAK57" s="294"/>
      <c r="AAL57" s="294"/>
      <c r="AAM57" s="294"/>
      <c r="AAN57" s="294"/>
      <c r="AAO57" s="294"/>
      <c r="AAP57" s="294"/>
      <c r="AAQ57" s="294"/>
      <c r="AAR57" s="294"/>
      <c r="AAS57" s="294"/>
      <c r="AAT57" s="294"/>
      <c r="AAU57" s="294"/>
      <c r="AAV57" s="294"/>
      <c r="AAW57" s="294"/>
      <c r="AAX57" s="294"/>
      <c r="AAY57" s="294"/>
      <c r="AAZ57" s="294"/>
      <c r="ABA57" s="294"/>
      <c r="ABB57" s="294"/>
      <c r="ABC57" s="294">
        <v>0</v>
      </c>
      <c r="ABD57" s="294"/>
      <c r="ABE57" s="294"/>
      <c r="ABF57" s="294"/>
      <c r="ABG57" s="294"/>
      <c r="ABH57" s="294"/>
      <c r="ABI57" s="294"/>
      <c r="ABJ57" s="294"/>
      <c r="ABK57" s="294">
        <v>0</v>
      </c>
      <c r="ABL57" s="294"/>
      <c r="ABM57" s="294"/>
      <c r="ABN57" s="294"/>
      <c r="ABO57" s="294"/>
      <c r="ABP57" s="294"/>
      <c r="ABQ57" s="294"/>
      <c r="ABR57" s="294"/>
      <c r="ABS57" s="294"/>
      <c r="ABT57" s="294"/>
      <c r="ABU57" s="294"/>
      <c r="ABV57" s="294"/>
      <c r="ABW57" s="294"/>
      <c r="ABX57" s="294"/>
      <c r="ABY57" s="294"/>
      <c r="ABZ57" s="294"/>
      <c r="ACA57" s="294"/>
      <c r="ACB57" s="294"/>
      <c r="ACC57" s="294"/>
      <c r="ACD57" s="294"/>
      <c r="ACE57" s="294"/>
      <c r="ACF57" s="294"/>
      <c r="ACG57" s="294"/>
      <c r="ACH57" s="294"/>
      <c r="ACI57" s="294"/>
      <c r="ACJ57" s="294"/>
      <c r="ACK57" s="294"/>
      <c r="ACL57" s="294"/>
      <c r="ACM57" s="294"/>
      <c r="ACN57" s="294"/>
      <c r="ACO57" s="294"/>
      <c r="ACP57" s="294"/>
      <c r="ACQ57" s="294"/>
      <c r="ACR57" s="294"/>
      <c r="ACS57" s="294"/>
      <c r="ACT57" s="294"/>
      <c r="ACU57" s="294"/>
      <c r="ACV57" s="294"/>
      <c r="ACW57" s="294"/>
      <c r="ACX57" s="294"/>
      <c r="ACY57" s="294"/>
      <c r="ACZ57" s="294"/>
      <c r="ADA57" s="294"/>
      <c r="ADB57" s="294"/>
      <c r="ADC57" s="294"/>
      <c r="ADD57" s="294"/>
      <c r="ADE57" s="294"/>
      <c r="ADF57" s="294"/>
      <c r="ADG57" s="294"/>
      <c r="ADH57" s="294"/>
      <c r="ADI57" s="294"/>
      <c r="ADJ57" s="294"/>
      <c r="ADK57" s="294"/>
      <c r="ADL57" s="294"/>
      <c r="ADM57" s="294"/>
      <c r="ADN57" s="294"/>
      <c r="ADO57" s="294"/>
      <c r="ADP57" s="294"/>
      <c r="ADQ57" s="294"/>
      <c r="ADR57" s="294"/>
      <c r="ADS57" s="294"/>
      <c r="ADT57" s="294"/>
      <c r="ADU57" s="294"/>
      <c r="ADV57" s="294"/>
      <c r="ADW57" s="294"/>
      <c r="ADX57" s="294"/>
      <c r="ADY57" s="294"/>
      <c r="ADZ57" s="294"/>
      <c r="AEA57" s="294"/>
      <c r="AEB57" s="294"/>
      <c r="AEC57" s="294"/>
      <c r="AED57" s="294"/>
      <c r="AEE57" s="294"/>
      <c r="AEF57" s="294"/>
      <c r="AEG57" s="294"/>
      <c r="AEH57" s="294"/>
      <c r="AEI57" s="294"/>
      <c r="AEJ57" s="294"/>
      <c r="AEK57" s="294"/>
      <c r="AEL57" s="294"/>
      <c r="AEM57" s="294"/>
      <c r="AEN57" s="294"/>
      <c r="AEO57" s="294"/>
      <c r="AEP57" s="294"/>
      <c r="AEQ57" s="294"/>
      <c r="AER57" s="294"/>
      <c r="AES57" s="294"/>
      <c r="AET57" s="294"/>
      <c r="AEU57" s="294"/>
      <c r="AEV57" s="294"/>
      <c r="AEW57" s="294"/>
      <c r="AEX57" s="294"/>
      <c r="AEY57" s="294"/>
      <c r="AEZ57" s="294"/>
      <c r="AFA57" s="294"/>
      <c r="AFB57" s="294"/>
      <c r="AFC57" s="294"/>
      <c r="AFD57" s="294"/>
      <c r="AFE57" s="294"/>
      <c r="AFF57" s="294"/>
      <c r="AFG57" s="294"/>
      <c r="AFH57" s="294"/>
      <c r="AFI57" s="294"/>
      <c r="AFJ57" s="294"/>
      <c r="AFK57" s="294"/>
      <c r="AFL57" s="294"/>
      <c r="AFM57" s="294"/>
      <c r="AFN57" s="294"/>
      <c r="AFO57" s="294"/>
      <c r="AFP57" s="294"/>
      <c r="AFQ57" s="294"/>
      <c r="AFR57" s="294"/>
      <c r="AFS57" s="294"/>
      <c r="AFT57" s="294"/>
      <c r="AFU57" s="294"/>
      <c r="AFV57" s="294"/>
      <c r="AFW57" s="294"/>
      <c r="AFX57" s="294"/>
      <c r="AFY57" s="294"/>
      <c r="AFZ57" s="294"/>
      <c r="AGA57" s="294"/>
      <c r="AGB57" s="294"/>
      <c r="AGC57" s="294"/>
      <c r="AGD57" s="294"/>
      <c r="AGE57" s="294"/>
      <c r="AGF57" s="294"/>
      <c r="AGG57" s="294"/>
      <c r="AGH57" s="294"/>
      <c r="AGI57" s="294"/>
      <c r="AGJ57" s="294"/>
      <c r="AGK57" s="294"/>
      <c r="AGL57" s="294"/>
      <c r="AGM57" s="294"/>
      <c r="AGN57" s="294"/>
      <c r="AGO57" s="294"/>
      <c r="AGP57" s="294"/>
      <c r="AGQ57" s="294"/>
      <c r="AGR57" s="294"/>
      <c r="AGS57" s="294"/>
      <c r="AGT57" s="294"/>
      <c r="AGU57" s="294"/>
      <c r="AGV57" s="294"/>
      <c r="AGW57" s="294"/>
      <c r="AGX57" s="294"/>
      <c r="AGY57" s="294"/>
      <c r="AGZ57" s="294"/>
      <c r="AHA57" s="294"/>
      <c r="AHB57" s="294"/>
      <c r="AHC57" s="294"/>
      <c r="AHD57" s="294"/>
      <c r="AHE57" s="294"/>
      <c r="AHF57" s="294"/>
      <c r="AHG57" s="294"/>
      <c r="AHH57" s="294"/>
      <c r="AHI57" s="294"/>
      <c r="AHJ57" s="294"/>
      <c r="AHK57" s="294"/>
      <c r="AHL57" s="294"/>
      <c r="AHM57" s="294"/>
      <c r="AHN57" s="294"/>
      <c r="AHO57" s="294"/>
      <c r="AHP57" s="294"/>
      <c r="AHQ57" s="294"/>
      <c r="AHR57" s="329"/>
      <c r="AHS57" s="294">
        <f t="shared" si="35"/>
        <v>481328.78</v>
      </c>
    </row>
    <row r="58" spans="1:907" ht="24" x14ac:dyDescent="0.8">
      <c r="B58" s="270" t="s">
        <v>44</v>
      </c>
      <c r="C58" s="271" t="s">
        <v>6316</v>
      </c>
      <c r="D58" s="294">
        <f>SUM(D44:D57)</f>
        <v>726929966.90999997</v>
      </c>
      <c r="E58" s="294">
        <f t="shared" ref="E58:BP58" si="36">SUM(E44:E57)</f>
        <v>24331484.620000001</v>
      </c>
      <c r="F58" s="294">
        <f t="shared" si="36"/>
        <v>35744936.840000004</v>
      </c>
      <c r="G58" s="294">
        <f t="shared" si="36"/>
        <v>5475209.25</v>
      </c>
      <c r="H58" s="294">
        <f t="shared" si="36"/>
        <v>39070984.009999998</v>
      </c>
      <c r="I58" s="294">
        <f t="shared" si="36"/>
        <v>7904950.1200000001</v>
      </c>
      <c r="J58" s="294">
        <f t="shared" si="36"/>
        <v>366952313.79000002</v>
      </c>
      <c r="K58" s="294">
        <f t="shared" si="36"/>
        <v>80085986.320000008</v>
      </c>
      <c r="L58" s="294">
        <f t="shared" si="36"/>
        <v>16804037.210000001</v>
      </c>
      <c r="M58" s="294">
        <f t="shared" si="36"/>
        <v>10177354.530000001</v>
      </c>
      <c r="N58" s="294">
        <f t="shared" si="36"/>
        <v>7644940.9500000002</v>
      </c>
      <c r="O58" s="294">
        <f t="shared" si="36"/>
        <v>7540552.3899999997</v>
      </c>
      <c r="P58" s="294">
        <f t="shared" si="36"/>
        <v>117454622.70999999</v>
      </c>
      <c r="Q58" s="294">
        <f t="shared" si="36"/>
        <v>9028928.8000000007</v>
      </c>
      <c r="R58" s="294">
        <f t="shared" si="36"/>
        <v>4346830.5</v>
      </c>
      <c r="S58" s="294">
        <f t="shared" si="36"/>
        <v>25881757.32</v>
      </c>
      <c r="T58" s="294">
        <f t="shared" si="36"/>
        <v>30012445.93</v>
      </c>
      <c r="U58" s="294">
        <f t="shared" si="36"/>
        <v>3254233.7499999995</v>
      </c>
      <c r="V58" s="294">
        <f t="shared" si="36"/>
        <v>890690163.92999995</v>
      </c>
      <c r="W58" s="294">
        <f t="shared" si="36"/>
        <v>56923022.990000002</v>
      </c>
      <c r="X58" s="294">
        <f t="shared" si="36"/>
        <v>28621583.34</v>
      </c>
      <c r="Y58" s="294">
        <f t="shared" si="36"/>
        <v>108420385.34999999</v>
      </c>
      <c r="Z58" s="294">
        <f t="shared" si="36"/>
        <v>21917360.530000001</v>
      </c>
      <c r="AA58" s="294">
        <f t="shared" si="36"/>
        <v>30766846.660000004</v>
      </c>
      <c r="AB58" s="294">
        <f t="shared" si="36"/>
        <v>20584435.949999999</v>
      </c>
      <c r="AC58" s="294">
        <f t="shared" si="36"/>
        <v>51724824.710000001</v>
      </c>
      <c r="AD58" s="294">
        <f t="shared" si="36"/>
        <v>42055462.25</v>
      </c>
      <c r="AE58" s="294">
        <f t="shared" si="36"/>
        <v>14194024.549999999</v>
      </c>
      <c r="AF58" s="294">
        <f t="shared" si="36"/>
        <v>42946391.07</v>
      </c>
      <c r="AG58" s="294">
        <f t="shared" si="36"/>
        <v>33887738.229999997</v>
      </c>
      <c r="AH58" s="294">
        <f t="shared" si="36"/>
        <v>98255783.819999993</v>
      </c>
      <c r="AI58" s="294">
        <f t="shared" si="36"/>
        <v>23691247.420000002</v>
      </c>
      <c r="AJ58" s="294">
        <f t="shared" si="36"/>
        <v>18491577.91</v>
      </c>
      <c r="AK58" s="294">
        <f t="shared" si="36"/>
        <v>14906518.109999999</v>
      </c>
      <c r="AL58" s="294">
        <f t="shared" si="36"/>
        <v>70046471.299999982</v>
      </c>
      <c r="AM58" s="294">
        <f t="shared" si="36"/>
        <v>15176308.739999998</v>
      </c>
      <c r="AN58" s="294">
        <f t="shared" si="36"/>
        <v>76900359.590000004</v>
      </c>
      <c r="AO58" s="294">
        <f t="shared" si="36"/>
        <v>25145556.990000002</v>
      </c>
      <c r="AP58" s="294">
        <f t="shared" si="36"/>
        <v>7184427.5900000008</v>
      </c>
      <c r="AQ58" s="294">
        <f t="shared" si="36"/>
        <v>9677308.0399999991</v>
      </c>
      <c r="AR58" s="294">
        <f t="shared" si="36"/>
        <v>27100079.440000001</v>
      </c>
      <c r="AS58" s="294">
        <f t="shared" si="36"/>
        <v>7967993.7899999991</v>
      </c>
      <c r="AT58" s="294">
        <f t="shared" si="36"/>
        <v>125147701.75999998</v>
      </c>
      <c r="AU58" s="294">
        <f t="shared" si="36"/>
        <v>8457981.7300000004</v>
      </c>
      <c r="AV58" s="294">
        <f t="shared" si="36"/>
        <v>12378674.310000001</v>
      </c>
      <c r="AW58" s="294">
        <f t="shared" si="36"/>
        <v>11823923.559999999</v>
      </c>
      <c r="AX58" s="294">
        <f t="shared" si="36"/>
        <v>10145625.74</v>
      </c>
      <c r="AY58" s="294">
        <f t="shared" si="36"/>
        <v>15390520.890000002</v>
      </c>
      <c r="AZ58" s="294">
        <f t="shared" si="36"/>
        <v>14432597.23</v>
      </c>
      <c r="BA58" s="294">
        <f t="shared" si="36"/>
        <v>6802786.54</v>
      </c>
      <c r="BB58" s="294">
        <f t="shared" si="36"/>
        <v>10023690.68</v>
      </c>
      <c r="BC58" s="294">
        <f t="shared" si="36"/>
        <v>9253350.9199999999</v>
      </c>
      <c r="BD58" s="294">
        <f t="shared" si="36"/>
        <v>13007890.129999999</v>
      </c>
      <c r="BE58" s="294">
        <f t="shared" si="36"/>
        <v>6791728.9799999995</v>
      </c>
      <c r="BF58" s="294">
        <f t="shared" si="36"/>
        <v>16970371.289999999</v>
      </c>
      <c r="BG58" s="294">
        <f t="shared" si="36"/>
        <v>7006008.1700000009</v>
      </c>
      <c r="BH58" s="294">
        <f t="shared" si="36"/>
        <v>30119765.059999999</v>
      </c>
      <c r="BI58" s="294">
        <f t="shared" si="36"/>
        <v>240944575.15999997</v>
      </c>
      <c r="BJ58" s="294">
        <f t="shared" si="36"/>
        <v>97396852.359999999</v>
      </c>
      <c r="BK58" s="294">
        <f t="shared" si="36"/>
        <v>20730463.060000002</v>
      </c>
      <c r="BL58" s="294">
        <f t="shared" si="36"/>
        <v>8814172.1899999995</v>
      </c>
      <c r="BM58" s="294">
        <f t="shared" si="36"/>
        <v>14167546.84</v>
      </c>
      <c r="BN58" s="294">
        <f t="shared" si="36"/>
        <v>13136206.59</v>
      </c>
      <c r="BO58" s="294">
        <f t="shared" si="36"/>
        <v>7011489.8399999999</v>
      </c>
      <c r="BP58" s="294">
        <f t="shared" si="36"/>
        <v>8830625.9800000004</v>
      </c>
      <c r="BQ58" s="294">
        <f t="shared" ref="BQ58:EB58" si="37">SUM(BQ44:BQ57)</f>
        <v>8266143.5999999996</v>
      </c>
      <c r="BR58" s="294">
        <f t="shared" si="37"/>
        <v>243398702.66000003</v>
      </c>
      <c r="BS58" s="294">
        <f t="shared" si="37"/>
        <v>10680106.560000001</v>
      </c>
      <c r="BT58" s="294">
        <f t="shared" si="37"/>
        <v>7071398.5099999998</v>
      </c>
      <c r="BU58" s="294">
        <f t="shared" si="37"/>
        <v>13821818.460000001</v>
      </c>
      <c r="BV58" s="294">
        <f t="shared" si="37"/>
        <v>8264864.9000000004</v>
      </c>
      <c r="BW58" s="294">
        <f t="shared" si="37"/>
        <v>4430994.59</v>
      </c>
      <c r="BX58" s="294">
        <f t="shared" si="37"/>
        <v>5741748.6600000001</v>
      </c>
      <c r="BY58" s="294">
        <f t="shared" si="37"/>
        <v>7329479.8799999999</v>
      </c>
      <c r="BZ58" s="294">
        <f t="shared" si="37"/>
        <v>100099665.36</v>
      </c>
      <c r="CA58" s="294">
        <f t="shared" si="37"/>
        <v>5539463.4000000004</v>
      </c>
      <c r="CB58" s="294">
        <f t="shared" si="37"/>
        <v>6375984.2200000007</v>
      </c>
      <c r="CC58" s="294">
        <f t="shared" si="37"/>
        <v>10651960.08</v>
      </c>
      <c r="CD58" s="294">
        <f t="shared" si="37"/>
        <v>5333743.4799999995</v>
      </c>
      <c r="CE58" s="294">
        <f t="shared" si="37"/>
        <v>9122984.8899999987</v>
      </c>
      <c r="CF58" s="294">
        <f t="shared" si="37"/>
        <v>5969271.3300000001</v>
      </c>
      <c r="CG58" s="294">
        <f t="shared" si="37"/>
        <v>1523751770.6299999</v>
      </c>
      <c r="CH58" s="294">
        <f t="shared" si="37"/>
        <v>19464956.790000003</v>
      </c>
      <c r="CI58" s="294">
        <f t="shared" si="37"/>
        <v>53687452.109999999</v>
      </c>
      <c r="CJ58" s="294">
        <f t="shared" si="37"/>
        <v>12724475.210000001</v>
      </c>
      <c r="CK58" s="294">
        <f t="shared" si="37"/>
        <v>33012379.740000002</v>
      </c>
      <c r="CL58" s="294">
        <f t="shared" si="37"/>
        <v>13915791.369999999</v>
      </c>
      <c r="CM58" s="294">
        <f t="shared" si="37"/>
        <v>19302974.879999999</v>
      </c>
      <c r="CN58" s="294">
        <f t="shared" si="37"/>
        <v>34736763.349999994</v>
      </c>
      <c r="CO58" s="294">
        <f t="shared" si="37"/>
        <v>13808153.669999998</v>
      </c>
      <c r="CP58" s="294">
        <f t="shared" si="37"/>
        <v>14057146.780000001</v>
      </c>
      <c r="CQ58" s="294">
        <f t="shared" si="37"/>
        <v>11103208.030000001</v>
      </c>
      <c r="CR58" s="294">
        <f t="shared" si="37"/>
        <v>16651295.099999998</v>
      </c>
      <c r="CS58" s="294">
        <f t="shared" si="37"/>
        <v>17472025.700000003</v>
      </c>
      <c r="CT58" s="294">
        <f t="shared" si="37"/>
        <v>279056924.42000002</v>
      </c>
      <c r="CU58" s="294">
        <f t="shared" si="37"/>
        <v>27706441.359999999</v>
      </c>
      <c r="CV58" s="294">
        <f t="shared" si="37"/>
        <v>26853365.080000002</v>
      </c>
      <c r="CW58" s="294">
        <f t="shared" si="37"/>
        <v>17796311.440000001</v>
      </c>
      <c r="CX58" s="294">
        <f t="shared" si="37"/>
        <v>20050188.359999999</v>
      </c>
      <c r="CY58" s="294">
        <f t="shared" si="37"/>
        <v>16345054.85</v>
      </c>
      <c r="CZ58" s="294">
        <f t="shared" si="37"/>
        <v>8748464.1999999993</v>
      </c>
      <c r="DA58" s="294">
        <f t="shared" si="37"/>
        <v>14685314.66</v>
      </c>
      <c r="DB58" s="294">
        <f t="shared" si="37"/>
        <v>158112817.13</v>
      </c>
      <c r="DC58" s="294">
        <f t="shared" si="37"/>
        <v>343988170.79999995</v>
      </c>
      <c r="DD58" s="294">
        <f t="shared" si="37"/>
        <v>8378034.1800000006</v>
      </c>
      <c r="DE58" s="294">
        <f t="shared" si="37"/>
        <v>17850295.77</v>
      </c>
      <c r="DF58" s="294">
        <f t="shared" si="37"/>
        <v>21070881.210000001</v>
      </c>
      <c r="DG58" s="294">
        <f t="shared" si="37"/>
        <v>32634555.600000001</v>
      </c>
      <c r="DH58" s="294">
        <f t="shared" si="37"/>
        <v>23396835.32</v>
      </c>
      <c r="DI58" s="294">
        <f t="shared" si="37"/>
        <v>6808060.9399999995</v>
      </c>
      <c r="DJ58" s="294">
        <f t="shared" si="37"/>
        <v>32826953.789999999</v>
      </c>
      <c r="DK58" s="294">
        <f t="shared" si="37"/>
        <v>1158824888.24</v>
      </c>
      <c r="DL58" s="294">
        <f t="shared" si="37"/>
        <v>16264483.080000002</v>
      </c>
      <c r="DM58" s="294">
        <f t="shared" si="37"/>
        <v>24376848.620000001</v>
      </c>
      <c r="DN58" s="294">
        <f t="shared" si="37"/>
        <v>50719414.629999995</v>
      </c>
      <c r="DO58" s="294">
        <f t="shared" si="37"/>
        <v>14108023.3599</v>
      </c>
      <c r="DP58" s="294">
        <f t="shared" si="37"/>
        <v>13000511.530000001</v>
      </c>
      <c r="DQ58" s="294">
        <f t="shared" si="37"/>
        <v>53964677.490000002</v>
      </c>
      <c r="DR58" s="294">
        <f t="shared" si="37"/>
        <v>40017418.219999999</v>
      </c>
      <c r="DS58" s="294">
        <f t="shared" si="37"/>
        <v>66736115.900000006</v>
      </c>
      <c r="DT58" s="294">
        <f t="shared" si="37"/>
        <v>273086197.96999997</v>
      </c>
      <c r="DU58" s="294">
        <f t="shared" si="37"/>
        <v>12040891.039999999</v>
      </c>
      <c r="DV58" s="294">
        <f t="shared" si="37"/>
        <v>39913925.659999996</v>
      </c>
      <c r="DW58" s="294">
        <f t="shared" si="37"/>
        <v>57262968.29999999</v>
      </c>
      <c r="DX58" s="294">
        <f t="shared" si="37"/>
        <v>30046558.039999999</v>
      </c>
      <c r="DY58" s="294">
        <f t="shared" si="37"/>
        <v>7761874.9299999997</v>
      </c>
      <c r="DZ58" s="294">
        <f t="shared" si="37"/>
        <v>23276279.98</v>
      </c>
      <c r="EA58" s="294">
        <f t="shared" si="37"/>
        <v>19237228.460000001</v>
      </c>
      <c r="EB58" s="294">
        <f t="shared" si="37"/>
        <v>13136062.969999999</v>
      </c>
      <c r="EC58" s="294">
        <f t="shared" ref="EC58:GN58" si="38">SUM(EC44:EC57)</f>
        <v>19040376.310000002</v>
      </c>
      <c r="ED58" s="294">
        <f t="shared" si="38"/>
        <v>17920914.900000002</v>
      </c>
      <c r="EE58" s="294">
        <f t="shared" si="38"/>
        <v>222018432.70999998</v>
      </c>
      <c r="EF58" s="294">
        <f t="shared" si="38"/>
        <v>178921832.37999997</v>
      </c>
      <c r="EG58" s="294">
        <f t="shared" si="38"/>
        <v>31704427.550000001</v>
      </c>
      <c r="EH58" s="294">
        <f t="shared" si="38"/>
        <v>15637336.24</v>
      </c>
      <c r="EI58" s="294">
        <f t="shared" si="38"/>
        <v>33754327.939999998</v>
      </c>
      <c r="EJ58" s="294">
        <f t="shared" si="38"/>
        <v>26190444.59</v>
      </c>
      <c r="EK58" s="294">
        <f t="shared" si="38"/>
        <v>28121829.25</v>
      </c>
      <c r="EL58" s="294">
        <f t="shared" si="38"/>
        <v>15261368.540000001</v>
      </c>
      <c r="EM58" s="294">
        <f t="shared" si="38"/>
        <v>30721976.469999999</v>
      </c>
      <c r="EN58" s="294">
        <f t="shared" si="38"/>
        <v>202705438.28</v>
      </c>
      <c r="EO58" s="294">
        <f t="shared" si="38"/>
        <v>6823261.5</v>
      </c>
      <c r="EP58" s="294">
        <f t="shared" si="38"/>
        <v>9091662.0800000001</v>
      </c>
      <c r="EQ58" s="294">
        <f t="shared" si="38"/>
        <v>6861624.2799999993</v>
      </c>
      <c r="ER58" s="294">
        <f t="shared" si="38"/>
        <v>7344818.3900000006</v>
      </c>
      <c r="ES58" s="294">
        <f t="shared" si="38"/>
        <v>13507538.299999999</v>
      </c>
      <c r="ET58" s="294">
        <f t="shared" si="38"/>
        <v>17382144.780000001</v>
      </c>
      <c r="EU58" s="294">
        <f t="shared" si="38"/>
        <v>21759751.68</v>
      </c>
      <c r="EV58" s="294">
        <f t="shared" si="38"/>
        <v>11838048.149999999</v>
      </c>
      <c r="EW58" s="294">
        <f t="shared" si="38"/>
        <v>153203828.85999998</v>
      </c>
      <c r="EX58" s="294">
        <f t="shared" si="38"/>
        <v>32991642.129999999</v>
      </c>
      <c r="EY58" s="294">
        <f t="shared" si="38"/>
        <v>29586401.350000001</v>
      </c>
      <c r="EZ58" s="294">
        <f t="shared" si="38"/>
        <v>14336003.679999998</v>
      </c>
      <c r="FA58" s="294">
        <f t="shared" si="38"/>
        <v>26235482.73</v>
      </c>
      <c r="FB58" s="294">
        <f t="shared" si="38"/>
        <v>30903517.120000001</v>
      </c>
      <c r="FC58" s="294">
        <f t="shared" si="38"/>
        <v>43650818</v>
      </c>
      <c r="FD58" s="294">
        <f t="shared" si="38"/>
        <v>21465849.66</v>
      </c>
      <c r="FE58" s="294">
        <f t="shared" si="38"/>
        <v>27084806.91</v>
      </c>
      <c r="FF58" s="294">
        <f t="shared" si="38"/>
        <v>39595605.560000002</v>
      </c>
      <c r="FG58" s="294">
        <f t="shared" si="38"/>
        <v>16817537.109999999</v>
      </c>
      <c r="FH58" s="294">
        <f t="shared" si="38"/>
        <v>11100467.030000001</v>
      </c>
      <c r="FI58" s="294">
        <f t="shared" si="38"/>
        <v>154993694.54999998</v>
      </c>
      <c r="FJ58" s="294">
        <f t="shared" si="38"/>
        <v>17124869.379999999</v>
      </c>
      <c r="FK58" s="294">
        <f t="shared" si="38"/>
        <v>16502578.699999999</v>
      </c>
      <c r="FL58" s="294">
        <f t="shared" si="38"/>
        <v>19062318.16</v>
      </c>
      <c r="FM58" s="294">
        <f t="shared" si="38"/>
        <v>28655383.579999998</v>
      </c>
      <c r="FN58" s="294">
        <f t="shared" si="38"/>
        <v>34017457.859999999</v>
      </c>
      <c r="FO58" s="294">
        <f t="shared" si="38"/>
        <v>10203293.300000001</v>
      </c>
      <c r="FP58" s="294">
        <f t="shared" si="38"/>
        <v>14717236.83</v>
      </c>
      <c r="FQ58" s="294">
        <f t="shared" si="38"/>
        <v>1003568538.2799999</v>
      </c>
      <c r="FR58" s="294">
        <f t="shared" si="38"/>
        <v>18716041.270000003</v>
      </c>
      <c r="FS58" s="294">
        <f t="shared" si="38"/>
        <v>36888454.380000003</v>
      </c>
      <c r="FT58" s="294">
        <f t="shared" si="38"/>
        <v>22481178.75</v>
      </c>
      <c r="FU58" s="294">
        <f t="shared" si="38"/>
        <v>42538683.719999999</v>
      </c>
      <c r="FV58" s="294">
        <f t="shared" si="38"/>
        <v>11937070.689999999</v>
      </c>
      <c r="FW58" s="294">
        <f t="shared" si="38"/>
        <v>37084282.480000004</v>
      </c>
      <c r="FX58" s="294">
        <f t="shared" si="38"/>
        <v>22245598.550000004</v>
      </c>
      <c r="FY58" s="294">
        <f t="shared" si="38"/>
        <v>39979162.630000003</v>
      </c>
      <c r="FZ58" s="294">
        <f t="shared" si="38"/>
        <v>39710508.57</v>
      </c>
      <c r="GA58" s="294">
        <f t="shared" si="38"/>
        <v>56001528.559999995</v>
      </c>
      <c r="GB58" s="294">
        <f t="shared" si="38"/>
        <v>11863899.640000001</v>
      </c>
      <c r="GC58" s="294">
        <f t="shared" si="38"/>
        <v>31295734.839999996</v>
      </c>
      <c r="GD58" s="294">
        <f t="shared" si="38"/>
        <v>38138894.299999997</v>
      </c>
      <c r="GE58" s="294">
        <f t="shared" si="38"/>
        <v>248573182.47</v>
      </c>
      <c r="GF58" s="294">
        <f t="shared" si="38"/>
        <v>12648113.459999999</v>
      </c>
      <c r="GG58" s="294">
        <f t="shared" si="38"/>
        <v>26067344.620000001</v>
      </c>
      <c r="GH58" s="294">
        <f t="shared" si="38"/>
        <v>45197404.200000003</v>
      </c>
      <c r="GI58" s="294">
        <f t="shared" si="38"/>
        <v>20693685.349999998</v>
      </c>
      <c r="GJ58" s="294">
        <f t="shared" si="38"/>
        <v>16955984.300000001</v>
      </c>
      <c r="GK58" s="294">
        <f t="shared" si="38"/>
        <v>13390075.270000001</v>
      </c>
      <c r="GL58" s="294">
        <f t="shared" si="38"/>
        <v>44494094.139999993</v>
      </c>
      <c r="GM58" s="294">
        <f t="shared" si="38"/>
        <v>11761680.149999999</v>
      </c>
      <c r="GN58" s="294">
        <f t="shared" si="38"/>
        <v>13686070.020000001</v>
      </c>
      <c r="GO58" s="294">
        <f t="shared" ref="GO58:IZ58" si="39">SUM(GO44:GO57)</f>
        <v>7012454.25</v>
      </c>
      <c r="GP58" s="294">
        <f t="shared" si="39"/>
        <v>8794234.0399999991</v>
      </c>
      <c r="GQ58" s="294">
        <f t="shared" si="39"/>
        <v>265264542.07999998</v>
      </c>
      <c r="GR58" s="294">
        <f t="shared" si="39"/>
        <v>71512594.010000005</v>
      </c>
      <c r="GS58" s="294">
        <f t="shared" si="39"/>
        <v>17084745.18</v>
      </c>
      <c r="GT58" s="294">
        <f t="shared" si="39"/>
        <v>21775011.150000002</v>
      </c>
      <c r="GU58" s="294">
        <f t="shared" si="39"/>
        <v>4097216.9899999998</v>
      </c>
      <c r="GV58" s="294">
        <f t="shared" si="39"/>
        <v>26838908.400000002</v>
      </c>
      <c r="GW58" s="294">
        <f t="shared" si="39"/>
        <v>22362500.510000002</v>
      </c>
      <c r="GX58" s="294">
        <f t="shared" si="39"/>
        <v>14879196.93</v>
      </c>
      <c r="GY58" s="294">
        <f t="shared" si="39"/>
        <v>121765460.79000001</v>
      </c>
      <c r="GZ58" s="294">
        <f t="shared" si="39"/>
        <v>7244086.7600000007</v>
      </c>
      <c r="HA58" s="294">
        <f t="shared" si="39"/>
        <v>22940686.280000001</v>
      </c>
      <c r="HB58" s="294">
        <f t="shared" si="39"/>
        <v>9656769.2199999988</v>
      </c>
      <c r="HC58" s="294">
        <f t="shared" si="39"/>
        <v>458613332.21999991</v>
      </c>
      <c r="HD58" s="294">
        <f t="shared" si="39"/>
        <v>215859147.80000007</v>
      </c>
      <c r="HE58" s="294">
        <f t="shared" si="39"/>
        <v>54624514.359999999</v>
      </c>
      <c r="HF58" s="294">
        <f t="shared" si="39"/>
        <v>96898968.86999999</v>
      </c>
      <c r="HG58" s="294">
        <f t="shared" si="39"/>
        <v>72392238.799999997</v>
      </c>
      <c r="HH58" s="294">
        <f t="shared" si="39"/>
        <v>132090973.31000002</v>
      </c>
      <c r="HI58" s="294">
        <f t="shared" si="39"/>
        <v>35483060.319999993</v>
      </c>
      <c r="HJ58" s="294">
        <f t="shared" si="39"/>
        <v>601052064.04999995</v>
      </c>
      <c r="HK58" s="294">
        <f t="shared" si="39"/>
        <v>54090675.130000003</v>
      </c>
      <c r="HL58" s="294">
        <f t="shared" si="39"/>
        <v>87776972.510000005</v>
      </c>
      <c r="HM58" s="294">
        <f t="shared" si="39"/>
        <v>93073632.739999995</v>
      </c>
      <c r="HN58" s="294">
        <f t="shared" si="39"/>
        <v>22106326.890000001</v>
      </c>
      <c r="HO58" s="294">
        <f t="shared" si="39"/>
        <v>57022104.140000001</v>
      </c>
      <c r="HP58" s="294">
        <f t="shared" si="39"/>
        <v>59392214.050000004</v>
      </c>
      <c r="HQ58" s="294">
        <f t="shared" si="39"/>
        <v>33225824.239999998</v>
      </c>
      <c r="HR58" s="294">
        <f t="shared" si="39"/>
        <v>247422619.44910002</v>
      </c>
      <c r="HS58" s="294">
        <f t="shared" si="39"/>
        <v>96277120.920000002</v>
      </c>
      <c r="HT58" s="294">
        <f t="shared" si="39"/>
        <v>23775100.369999997</v>
      </c>
      <c r="HU58" s="294">
        <f t="shared" si="39"/>
        <v>31133236.859999999</v>
      </c>
      <c r="HV58" s="294">
        <f t="shared" si="39"/>
        <v>24547329.160000004</v>
      </c>
      <c r="HW58" s="294">
        <f t="shared" si="39"/>
        <v>16082696.420000004</v>
      </c>
      <c r="HX58" s="294">
        <f t="shared" si="39"/>
        <v>81369702.88000001</v>
      </c>
      <c r="HY58" s="294">
        <f t="shared" si="39"/>
        <v>15312878.380000001</v>
      </c>
      <c r="HZ58" s="294">
        <f t="shared" si="39"/>
        <v>28335132.379999999</v>
      </c>
      <c r="IA58" s="294">
        <f t="shared" si="39"/>
        <v>18929200.740000002</v>
      </c>
      <c r="IB58" s="294">
        <f t="shared" si="39"/>
        <v>27517513.540000003</v>
      </c>
      <c r="IC58" s="294">
        <f t="shared" si="39"/>
        <v>63882236</v>
      </c>
      <c r="ID58" s="294">
        <f t="shared" si="39"/>
        <v>6205909.129999999</v>
      </c>
      <c r="IE58" s="294">
        <f t="shared" si="39"/>
        <v>71504790.170000017</v>
      </c>
      <c r="IF58" s="294">
        <f t="shared" si="39"/>
        <v>5293074.41</v>
      </c>
      <c r="IG58" s="294">
        <f t="shared" si="39"/>
        <v>6869207.7599999998</v>
      </c>
      <c r="IH58" s="294">
        <f t="shared" si="39"/>
        <v>215582727.20999998</v>
      </c>
      <c r="II58" s="294">
        <f t="shared" si="39"/>
        <v>94763345.370000005</v>
      </c>
      <c r="IJ58" s="294">
        <f t="shared" si="39"/>
        <v>34893769.350000001</v>
      </c>
      <c r="IK58" s="294">
        <f t="shared" si="39"/>
        <v>69624960.050000012</v>
      </c>
      <c r="IL58" s="294">
        <f t="shared" si="39"/>
        <v>41971612.039999992</v>
      </c>
      <c r="IM58" s="294">
        <f t="shared" si="39"/>
        <v>41677868.75</v>
      </c>
      <c r="IN58" s="294">
        <f t="shared" si="39"/>
        <v>13433476.16</v>
      </c>
      <c r="IO58" s="294">
        <f t="shared" si="39"/>
        <v>7011207.6099999994</v>
      </c>
      <c r="IP58" s="294">
        <f t="shared" si="39"/>
        <v>16707632.83</v>
      </c>
      <c r="IQ58" s="294">
        <f t="shared" si="39"/>
        <v>15411534.609999999</v>
      </c>
      <c r="IR58" s="294">
        <f t="shared" si="39"/>
        <v>64619007.750000007</v>
      </c>
      <c r="IS58" s="294">
        <f t="shared" si="39"/>
        <v>244788042.32999998</v>
      </c>
      <c r="IT58" s="294">
        <f t="shared" si="39"/>
        <v>162693917.68000001</v>
      </c>
      <c r="IU58" s="294">
        <f t="shared" si="39"/>
        <v>19350123.030000001</v>
      </c>
      <c r="IV58" s="294">
        <f t="shared" si="39"/>
        <v>29648539.020000003</v>
      </c>
      <c r="IW58" s="294">
        <f t="shared" si="39"/>
        <v>58664390.080000006</v>
      </c>
      <c r="IX58" s="294">
        <f t="shared" si="39"/>
        <v>25994836.57</v>
      </c>
      <c r="IY58" s="294">
        <f t="shared" si="39"/>
        <v>18162610.370000001</v>
      </c>
      <c r="IZ58" s="294">
        <f t="shared" si="39"/>
        <v>14098128.35</v>
      </c>
      <c r="JA58" s="294">
        <f t="shared" ref="JA58:LL58" si="40">SUM(JA44:JA57)</f>
        <v>8813848.0500000007</v>
      </c>
      <c r="JB58" s="294">
        <f t="shared" si="40"/>
        <v>26179577</v>
      </c>
      <c r="JC58" s="294">
        <f t="shared" si="40"/>
        <v>38533344.670000002</v>
      </c>
      <c r="JD58" s="294">
        <f t="shared" si="40"/>
        <v>7199866.459999999</v>
      </c>
      <c r="JE58" s="294">
        <f t="shared" si="40"/>
        <v>74795218.449999988</v>
      </c>
      <c r="JF58" s="294">
        <f t="shared" si="40"/>
        <v>47498837.630000003</v>
      </c>
      <c r="JG58" s="294">
        <f t="shared" si="40"/>
        <v>23168667.869999997</v>
      </c>
      <c r="JH58" s="294">
        <f t="shared" si="40"/>
        <v>13843847.67</v>
      </c>
      <c r="JI58" s="294">
        <f t="shared" si="40"/>
        <v>10841304.390000001</v>
      </c>
      <c r="JJ58" s="294">
        <f t="shared" si="40"/>
        <v>10456148.039999999</v>
      </c>
      <c r="JK58" s="294">
        <f t="shared" si="40"/>
        <v>200160687.69</v>
      </c>
      <c r="JL58" s="294">
        <f t="shared" si="40"/>
        <v>9131501.7300000004</v>
      </c>
      <c r="JM58" s="294">
        <f t="shared" si="40"/>
        <v>22970321.5</v>
      </c>
      <c r="JN58" s="294">
        <f t="shared" si="40"/>
        <v>98302763.370000005</v>
      </c>
      <c r="JO58" s="294">
        <f t="shared" si="40"/>
        <v>20705613.400000002</v>
      </c>
      <c r="JP58" s="294">
        <f t="shared" si="40"/>
        <v>17675062.43</v>
      </c>
      <c r="JQ58" s="294">
        <f t="shared" si="40"/>
        <v>11128851.560000001</v>
      </c>
      <c r="JR58" s="294">
        <f t="shared" si="40"/>
        <v>398863491.96999997</v>
      </c>
      <c r="JS58" s="294">
        <f t="shared" si="40"/>
        <v>111811311.40000001</v>
      </c>
      <c r="JT58" s="294">
        <f t="shared" si="40"/>
        <v>41564945.390000001</v>
      </c>
      <c r="JU58" s="294">
        <f t="shared" si="40"/>
        <v>8830370.0700000003</v>
      </c>
      <c r="JV58" s="294">
        <f t="shared" si="40"/>
        <v>24893369.18</v>
      </c>
      <c r="JW58" s="294">
        <f t="shared" si="40"/>
        <v>8526071.25</v>
      </c>
      <c r="JX58" s="294">
        <f t="shared" si="40"/>
        <v>47771519.369999997</v>
      </c>
      <c r="JY58" s="294">
        <f t="shared" si="40"/>
        <v>49729708.990000002</v>
      </c>
      <c r="JZ58" s="294">
        <f t="shared" si="40"/>
        <v>39870521.990000002</v>
      </c>
      <c r="KA58" s="294">
        <f t="shared" si="40"/>
        <v>12252348.079999998</v>
      </c>
      <c r="KB58" s="294">
        <f t="shared" si="40"/>
        <v>38681252.079999998</v>
      </c>
      <c r="KC58" s="294">
        <f t="shared" si="40"/>
        <v>23382883.210000005</v>
      </c>
      <c r="KD58" s="294">
        <f t="shared" si="40"/>
        <v>10724342.91</v>
      </c>
      <c r="KE58" s="294">
        <f t="shared" si="40"/>
        <v>13551203.920000002</v>
      </c>
      <c r="KF58" s="294">
        <f t="shared" si="40"/>
        <v>16723852.66</v>
      </c>
      <c r="KG58" s="294">
        <f t="shared" si="40"/>
        <v>15253917.730000002</v>
      </c>
      <c r="KH58" s="294">
        <f t="shared" si="40"/>
        <v>968689813.06999993</v>
      </c>
      <c r="KI58" s="294">
        <f t="shared" si="40"/>
        <v>45524455.269999996</v>
      </c>
      <c r="KJ58" s="294">
        <f t="shared" si="40"/>
        <v>55228607.260000005</v>
      </c>
      <c r="KK58" s="294">
        <f t="shared" si="40"/>
        <v>17722453.710000001</v>
      </c>
      <c r="KL58" s="294">
        <f t="shared" si="40"/>
        <v>73840751.180000007</v>
      </c>
      <c r="KM58" s="294">
        <f t="shared" si="40"/>
        <v>95787982.310000002</v>
      </c>
      <c r="KN58" s="294">
        <f t="shared" si="40"/>
        <v>76408778.780000001</v>
      </c>
      <c r="KO58" s="294">
        <f t="shared" si="40"/>
        <v>36267387.409999996</v>
      </c>
      <c r="KP58" s="294">
        <f t="shared" si="40"/>
        <v>29259387.039999999</v>
      </c>
      <c r="KQ58" s="294">
        <f t="shared" si="40"/>
        <v>161600112.50999999</v>
      </c>
      <c r="KR58" s="294">
        <f t="shared" si="40"/>
        <v>23030293.809999999</v>
      </c>
      <c r="KS58" s="294">
        <f t="shared" si="40"/>
        <v>33421491.350000001</v>
      </c>
      <c r="KT58" s="294">
        <f t="shared" si="40"/>
        <v>54995324.100000001</v>
      </c>
      <c r="KU58" s="294">
        <f t="shared" si="40"/>
        <v>23430476.049999997</v>
      </c>
      <c r="KV58" s="294">
        <f t="shared" si="40"/>
        <v>28854151.419999998</v>
      </c>
      <c r="KW58" s="294">
        <f t="shared" si="40"/>
        <v>237344904.93000001</v>
      </c>
      <c r="KX58" s="294">
        <f t="shared" si="40"/>
        <v>109534775.48</v>
      </c>
      <c r="KY58" s="294">
        <f t="shared" si="40"/>
        <v>516844603.09000003</v>
      </c>
      <c r="KZ58" s="294">
        <f t="shared" si="40"/>
        <v>69138530.930000007</v>
      </c>
      <c r="LA58" s="294">
        <f t="shared" si="40"/>
        <v>17567743.5</v>
      </c>
      <c r="LB58" s="294">
        <f t="shared" si="40"/>
        <v>51938940.439999998</v>
      </c>
      <c r="LC58" s="294">
        <f t="shared" si="40"/>
        <v>37815731.840000004</v>
      </c>
      <c r="LD58" s="294">
        <f t="shared" si="40"/>
        <v>20295659.669999998</v>
      </c>
      <c r="LE58" s="294">
        <f t="shared" si="40"/>
        <v>19771502.670000002</v>
      </c>
      <c r="LF58" s="294">
        <f t="shared" si="40"/>
        <v>41734172.339999996</v>
      </c>
      <c r="LG58" s="294">
        <f t="shared" si="40"/>
        <v>430202422.25999993</v>
      </c>
      <c r="LH58" s="294">
        <f t="shared" si="40"/>
        <v>99951755.010000005</v>
      </c>
      <c r="LI58" s="294">
        <f t="shared" si="40"/>
        <v>161026904.23999998</v>
      </c>
      <c r="LJ58" s="294">
        <f t="shared" si="40"/>
        <v>138326455.53</v>
      </c>
      <c r="LK58" s="294">
        <f t="shared" si="40"/>
        <v>27867948.140000001</v>
      </c>
      <c r="LL58" s="294">
        <f t="shared" si="40"/>
        <v>14440215.16</v>
      </c>
      <c r="LM58" s="294">
        <f t="shared" ref="LM58:NX58" si="41">SUM(LM44:LM57)</f>
        <v>3701161.24</v>
      </c>
      <c r="LN58" s="294">
        <f t="shared" si="41"/>
        <v>40063390.890000001</v>
      </c>
      <c r="LO58" s="294">
        <f t="shared" si="41"/>
        <v>4508336.29</v>
      </c>
      <c r="LP58" s="294">
        <f t="shared" si="41"/>
        <v>21984704.100000001</v>
      </c>
      <c r="LQ58" s="294">
        <f t="shared" si="41"/>
        <v>9570038.0800000019</v>
      </c>
      <c r="LR58" s="294">
        <f t="shared" si="41"/>
        <v>85226454.329999998</v>
      </c>
      <c r="LS58" s="294">
        <f t="shared" si="41"/>
        <v>26828497.599999998</v>
      </c>
      <c r="LT58" s="294">
        <f t="shared" si="41"/>
        <v>27419142.129999999</v>
      </c>
      <c r="LU58" s="294">
        <f t="shared" si="41"/>
        <v>1078341291.1200001</v>
      </c>
      <c r="LV58" s="294">
        <f t="shared" si="41"/>
        <v>361240231.42000002</v>
      </c>
      <c r="LW58" s="294">
        <f t="shared" si="41"/>
        <v>561264844.77999997</v>
      </c>
      <c r="LX58" s="294">
        <f t="shared" si="41"/>
        <v>107776489.35000001</v>
      </c>
      <c r="LY58" s="294">
        <f t="shared" si="41"/>
        <v>31228778.550000004</v>
      </c>
      <c r="LZ58" s="294">
        <f t="shared" si="41"/>
        <v>63601091.68</v>
      </c>
      <c r="MA58" s="294">
        <f t="shared" si="41"/>
        <v>68560171.510000005</v>
      </c>
      <c r="MB58" s="294">
        <f t="shared" si="41"/>
        <v>54628514.759999998</v>
      </c>
      <c r="MC58" s="294">
        <f t="shared" si="41"/>
        <v>73091066.429999992</v>
      </c>
      <c r="MD58" s="294">
        <f t="shared" si="41"/>
        <v>120255028.19000001</v>
      </c>
      <c r="ME58" s="294">
        <f t="shared" si="41"/>
        <v>58663315.119999997</v>
      </c>
      <c r="MF58" s="294">
        <f t="shared" si="41"/>
        <v>44771992.06000001</v>
      </c>
      <c r="MG58" s="294">
        <f t="shared" si="41"/>
        <v>343785791.95999998</v>
      </c>
      <c r="MH58" s="294">
        <f t="shared" si="41"/>
        <v>35960009.780000001</v>
      </c>
      <c r="MI58" s="294">
        <f t="shared" si="41"/>
        <v>42599093.570000008</v>
      </c>
      <c r="MJ58" s="294">
        <f t="shared" si="41"/>
        <v>25515589.52</v>
      </c>
      <c r="MK58" s="294">
        <f t="shared" si="41"/>
        <v>36181963.330000006</v>
      </c>
      <c r="ML58" s="294">
        <f t="shared" si="41"/>
        <v>28345542.190000001</v>
      </c>
      <c r="MM58" s="294">
        <f t="shared" si="41"/>
        <v>12848485.99</v>
      </c>
      <c r="MN58" s="294">
        <f t="shared" si="41"/>
        <v>23762324.099999998</v>
      </c>
      <c r="MO58" s="294">
        <f t="shared" si="41"/>
        <v>34945845.939999998</v>
      </c>
      <c r="MP58" s="294">
        <f t="shared" si="41"/>
        <v>32215382.060000002</v>
      </c>
      <c r="MQ58" s="294">
        <f t="shared" si="41"/>
        <v>20528358.109999999</v>
      </c>
      <c r="MR58" s="294">
        <f t="shared" si="41"/>
        <v>38222501.089999996</v>
      </c>
      <c r="MS58" s="294">
        <f t="shared" si="41"/>
        <v>556815781.36000001</v>
      </c>
      <c r="MT58" s="294">
        <f t="shared" si="41"/>
        <v>32108568.809999999</v>
      </c>
      <c r="MU58" s="294">
        <f t="shared" si="41"/>
        <v>81240797.019999996</v>
      </c>
      <c r="MV58" s="294">
        <f t="shared" si="41"/>
        <v>26470990.77</v>
      </c>
      <c r="MW58" s="294">
        <f t="shared" si="41"/>
        <v>73882852.939999998</v>
      </c>
      <c r="MX58" s="294">
        <f t="shared" si="41"/>
        <v>39632156.789999999</v>
      </c>
      <c r="MY58" s="294">
        <f t="shared" si="41"/>
        <v>126068630.89109999</v>
      </c>
      <c r="MZ58" s="294">
        <f t="shared" si="41"/>
        <v>30812699.309999999</v>
      </c>
      <c r="NA58" s="294">
        <f t="shared" si="41"/>
        <v>25485145.84</v>
      </c>
      <c r="NB58" s="294">
        <f t="shared" si="41"/>
        <v>7994656.1200000001</v>
      </c>
      <c r="NC58" s="294">
        <f t="shared" si="41"/>
        <v>35216959.780000009</v>
      </c>
      <c r="ND58" s="294">
        <f t="shared" si="41"/>
        <v>1478628609.5700002</v>
      </c>
      <c r="NE58" s="294">
        <f t="shared" si="41"/>
        <v>254510482.07999998</v>
      </c>
      <c r="NF58" s="294">
        <f t="shared" si="41"/>
        <v>37237301.880000003</v>
      </c>
      <c r="NG58" s="294">
        <f t="shared" si="41"/>
        <v>539557175.88</v>
      </c>
      <c r="NH58" s="294">
        <f t="shared" si="41"/>
        <v>27907815.569999997</v>
      </c>
      <c r="NI58" s="294">
        <f t="shared" si="41"/>
        <v>88978903.420000002</v>
      </c>
      <c r="NJ58" s="294">
        <f t="shared" si="41"/>
        <v>337950110.02999997</v>
      </c>
      <c r="NK58" s="294">
        <f t="shared" si="41"/>
        <v>243729321.79000005</v>
      </c>
      <c r="NL58" s="294">
        <f t="shared" si="41"/>
        <v>30874416.82</v>
      </c>
      <c r="NM58" s="294">
        <f t="shared" si="41"/>
        <v>187084036.74999997</v>
      </c>
      <c r="NN58" s="294">
        <f t="shared" si="41"/>
        <v>92010464.170000002</v>
      </c>
      <c r="NO58" s="294">
        <f t="shared" si="41"/>
        <v>55841572.079999998</v>
      </c>
      <c r="NP58" s="294">
        <f t="shared" si="41"/>
        <v>197118706.25</v>
      </c>
      <c r="NQ58" s="294">
        <f t="shared" si="41"/>
        <v>18213289.91</v>
      </c>
      <c r="NR58" s="294">
        <f t="shared" si="41"/>
        <v>16225595.01</v>
      </c>
      <c r="NS58" s="294">
        <f t="shared" si="41"/>
        <v>21803437.41</v>
      </c>
      <c r="NT58" s="294">
        <f t="shared" si="41"/>
        <v>22906501.43</v>
      </c>
      <c r="NU58" s="294">
        <f t="shared" si="41"/>
        <v>9600780.2399999984</v>
      </c>
      <c r="NV58" s="294">
        <f t="shared" si="41"/>
        <v>14603976.909999998</v>
      </c>
      <c r="NW58" s="294">
        <f t="shared" si="41"/>
        <v>484264024.10000002</v>
      </c>
      <c r="NX58" s="294">
        <f t="shared" si="41"/>
        <v>152089831.32999998</v>
      </c>
      <c r="NY58" s="294">
        <f t="shared" ref="NY58:QJ58" si="42">SUM(NY44:NY57)</f>
        <v>26481357.389999997</v>
      </c>
      <c r="NZ58" s="294">
        <f t="shared" si="42"/>
        <v>9658644.4100000001</v>
      </c>
      <c r="OA58" s="294">
        <f t="shared" si="42"/>
        <v>24006125.48</v>
      </c>
      <c r="OB58" s="294">
        <f t="shared" si="42"/>
        <v>21755841.559999999</v>
      </c>
      <c r="OC58" s="294">
        <f t="shared" si="42"/>
        <v>9641721.5299999993</v>
      </c>
      <c r="OD58" s="294">
        <f t="shared" si="42"/>
        <v>886287315.33000016</v>
      </c>
      <c r="OE58" s="294">
        <f t="shared" si="42"/>
        <v>38923829.309999995</v>
      </c>
      <c r="OF58" s="294">
        <f t="shared" si="42"/>
        <v>44242649.039999999</v>
      </c>
      <c r="OG58" s="294">
        <f t="shared" si="42"/>
        <v>53279234.869999997</v>
      </c>
      <c r="OH58" s="294">
        <f t="shared" si="42"/>
        <v>13448196.539999999</v>
      </c>
      <c r="OI58" s="294">
        <f t="shared" si="42"/>
        <v>85716498.389999986</v>
      </c>
      <c r="OJ58" s="294">
        <f t="shared" si="42"/>
        <v>53993208.319999993</v>
      </c>
      <c r="OK58" s="294">
        <f t="shared" si="42"/>
        <v>11547372.58</v>
      </c>
      <c r="OL58" s="294">
        <f t="shared" si="42"/>
        <v>121004044.81</v>
      </c>
      <c r="OM58" s="294">
        <f t="shared" si="42"/>
        <v>430451866.36000007</v>
      </c>
      <c r="ON58" s="294">
        <f t="shared" si="42"/>
        <v>141127522.16</v>
      </c>
      <c r="OO58" s="294">
        <f t="shared" si="42"/>
        <v>822093204.23999989</v>
      </c>
      <c r="OP58" s="294">
        <f t="shared" si="42"/>
        <v>60910843.800000004</v>
      </c>
      <c r="OQ58" s="294">
        <f t="shared" si="42"/>
        <v>40673880.909999996</v>
      </c>
      <c r="OR58" s="294">
        <f t="shared" si="42"/>
        <v>119827150.11999999</v>
      </c>
      <c r="OS58" s="294">
        <f t="shared" si="42"/>
        <v>483989937.60999995</v>
      </c>
      <c r="OT58" s="294">
        <f t="shared" si="42"/>
        <v>29616019.390000001</v>
      </c>
      <c r="OU58" s="294">
        <f t="shared" si="42"/>
        <v>77252664.860000014</v>
      </c>
      <c r="OV58" s="294">
        <f t="shared" si="42"/>
        <v>41941390.009999998</v>
      </c>
      <c r="OW58" s="294">
        <f t="shared" si="42"/>
        <v>54626785.070000015</v>
      </c>
      <c r="OX58" s="294">
        <f t="shared" si="42"/>
        <v>119369643.7</v>
      </c>
      <c r="OY58" s="294">
        <f t="shared" si="42"/>
        <v>37629545.520000003</v>
      </c>
      <c r="OZ58" s="294">
        <f t="shared" si="42"/>
        <v>40055127.75</v>
      </c>
      <c r="PA58" s="294">
        <f t="shared" si="42"/>
        <v>35418356.829999998</v>
      </c>
      <c r="PB58" s="294">
        <f t="shared" si="42"/>
        <v>258480061.47999999</v>
      </c>
      <c r="PC58" s="294">
        <f t="shared" si="42"/>
        <v>15491449.640000001</v>
      </c>
      <c r="PD58" s="294">
        <f t="shared" si="42"/>
        <v>15178653.810000001</v>
      </c>
      <c r="PE58" s="294">
        <f t="shared" si="42"/>
        <v>10215201.9</v>
      </c>
      <c r="PF58" s="294">
        <f t="shared" si="42"/>
        <v>34140479.420000002</v>
      </c>
      <c r="PG58" s="294">
        <f t="shared" si="42"/>
        <v>74289008.109999999</v>
      </c>
      <c r="PH58" s="294">
        <f t="shared" si="42"/>
        <v>12451011.4</v>
      </c>
      <c r="PI58" s="294">
        <f t="shared" si="42"/>
        <v>10129170.67</v>
      </c>
      <c r="PJ58" s="294">
        <f t="shared" si="42"/>
        <v>25348223.780000001</v>
      </c>
      <c r="PK58" s="294">
        <f t="shared" si="42"/>
        <v>14347506.23</v>
      </c>
      <c r="PL58" s="294">
        <f t="shared" si="42"/>
        <v>48093064.239999995</v>
      </c>
      <c r="PM58" s="294">
        <f t="shared" si="42"/>
        <v>49774318.819999993</v>
      </c>
      <c r="PN58" s="294">
        <f t="shared" si="42"/>
        <v>6920252.1199999992</v>
      </c>
      <c r="PO58" s="294">
        <f t="shared" si="42"/>
        <v>46711435.960000001</v>
      </c>
      <c r="PP58" s="294">
        <f t="shared" si="42"/>
        <v>9050039.4399999995</v>
      </c>
      <c r="PQ58" s="294">
        <f t="shared" si="42"/>
        <v>13538851.859999999</v>
      </c>
      <c r="PR58" s="294">
        <f t="shared" si="42"/>
        <v>9227921.5500000007</v>
      </c>
      <c r="PS58" s="294">
        <f t="shared" si="42"/>
        <v>5928117.2300000004</v>
      </c>
      <c r="PT58" s="294">
        <f t="shared" si="42"/>
        <v>803977322.01999998</v>
      </c>
      <c r="PU58" s="294">
        <f t="shared" si="42"/>
        <v>48418375.409999996</v>
      </c>
      <c r="PV58" s="294">
        <f t="shared" si="42"/>
        <v>4961079.18</v>
      </c>
      <c r="PW58" s="294">
        <f t="shared" si="42"/>
        <v>29534874.190000001</v>
      </c>
      <c r="PX58" s="294">
        <f t="shared" si="42"/>
        <v>121606636.76000001</v>
      </c>
      <c r="PY58" s="294">
        <f t="shared" si="42"/>
        <v>13238638.1</v>
      </c>
      <c r="PZ58" s="294">
        <f t="shared" si="42"/>
        <v>53205008.699999996</v>
      </c>
      <c r="QA58" s="294">
        <f t="shared" si="42"/>
        <v>10611684.390000001</v>
      </c>
      <c r="QB58" s="294">
        <f t="shared" si="42"/>
        <v>91250483.819999993</v>
      </c>
      <c r="QC58" s="294">
        <f t="shared" si="42"/>
        <v>9168049.870000001</v>
      </c>
      <c r="QD58" s="294">
        <f t="shared" si="42"/>
        <v>63449386.329999998</v>
      </c>
      <c r="QE58" s="294">
        <f t="shared" si="42"/>
        <v>11938237.729999997</v>
      </c>
      <c r="QF58" s="294">
        <f t="shared" si="42"/>
        <v>9808640.620000001</v>
      </c>
      <c r="QG58" s="294">
        <f t="shared" si="42"/>
        <v>49671351.449999996</v>
      </c>
      <c r="QH58" s="294">
        <f t="shared" si="42"/>
        <v>8608944.7200000007</v>
      </c>
      <c r="QI58" s="294">
        <f t="shared" si="42"/>
        <v>34308060.960000001</v>
      </c>
      <c r="QJ58" s="294">
        <f t="shared" si="42"/>
        <v>16150716.839999998</v>
      </c>
      <c r="QK58" s="294">
        <f t="shared" ref="QK58:SV58" si="43">SUM(QK44:QK57)</f>
        <v>10593772.32</v>
      </c>
      <c r="QL58" s="294">
        <f t="shared" si="43"/>
        <v>5351430.7200000007</v>
      </c>
      <c r="QM58" s="294">
        <f t="shared" si="43"/>
        <v>27718545.02</v>
      </c>
      <c r="QN58" s="294">
        <f t="shared" si="43"/>
        <v>60037205.369999997</v>
      </c>
      <c r="QO58" s="294">
        <f t="shared" si="43"/>
        <v>9870573.870000001</v>
      </c>
      <c r="QP58" s="294">
        <f t="shared" si="43"/>
        <v>4106969.4499999997</v>
      </c>
      <c r="QQ58" s="294">
        <f t="shared" si="43"/>
        <v>4007743.6800000006</v>
      </c>
      <c r="QR58" s="294">
        <f t="shared" si="43"/>
        <v>2944877.8499999996</v>
      </c>
      <c r="QS58" s="294">
        <f t="shared" si="43"/>
        <v>19538043.870000001</v>
      </c>
      <c r="QT58" s="294">
        <f t="shared" si="43"/>
        <v>298279345.37999994</v>
      </c>
      <c r="QU58" s="294">
        <f t="shared" si="43"/>
        <v>7813041.2999999998</v>
      </c>
      <c r="QV58" s="294">
        <f t="shared" si="43"/>
        <v>59954234.780000001</v>
      </c>
      <c r="QW58" s="294">
        <f t="shared" si="43"/>
        <v>25753662.609999999</v>
      </c>
      <c r="QX58" s="294">
        <f t="shared" si="43"/>
        <v>16983319.299999997</v>
      </c>
      <c r="QY58" s="294">
        <f t="shared" si="43"/>
        <v>147443397.73000002</v>
      </c>
      <c r="QZ58" s="294">
        <f t="shared" si="43"/>
        <v>18701980.18</v>
      </c>
      <c r="RA58" s="294">
        <f t="shared" si="43"/>
        <v>50618799.380000003</v>
      </c>
      <c r="RB58" s="294">
        <f t="shared" si="43"/>
        <v>97879818.030000001</v>
      </c>
      <c r="RC58" s="294">
        <f t="shared" si="43"/>
        <v>20918436.09</v>
      </c>
      <c r="RD58" s="294">
        <f t="shared" si="43"/>
        <v>11892401.870000001</v>
      </c>
      <c r="RE58" s="294">
        <f t="shared" si="43"/>
        <v>38081332.100000001</v>
      </c>
      <c r="RF58" s="294">
        <f t="shared" si="43"/>
        <v>13162911.16</v>
      </c>
      <c r="RG58" s="294">
        <f t="shared" si="43"/>
        <v>931996510.18000007</v>
      </c>
      <c r="RH58" s="294">
        <f t="shared" si="43"/>
        <v>33804319.649999999</v>
      </c>
      <c r="RI58" s="294">
        <f t="shared" si="43"/>
        <v>12328208.6</v>
      </c>
      <c r="RJ58" s="294">
        <f t="shared" si="43"/>
        <v>48941108.479999997</v>
      </c>
      <c r="RK58" s="294">
        <f t="shared" si="43"/>
        <v>4824266.3400000008</v>
      </c>
      <c r="RL58" s="294">
        <f t="shared" si="43"/>
        <v>24381798.889999997</v>
      </c>
      <c r="RM58" s="294">
        <f t="shared" si="43"/>
        <v>15004660.610000001</v>
      </c>
      <c r="RN58" s="294">
        <f t="shared" si="43"/>
        <v>33086918.559999999</v>
      </c>
      <c r="RO58" s="294">
        <f t="shared" si="43"/>
        <v>37032541.060000002</v>
      </c>
      <c r="RP58" s="294">
        <f t="shared" si="43"/>
        <v>11913824.48</v>
      </c>
      <c r="RQ58" s="294">
        <f t="shared" si="43"/>
        <v>62257654.109999999</v>
      </c>
      <c r="RR58" s="294">
        <f t="shared" si="43"/>
        <v>16167602.159999998</v>
      </c>
      <c r="RS58" s="294">
        <f t="shared" si="43"/>
        <v>14394478.5</v>
      </c>
      <c r="RT58" s="294">
        <f t="shared" si="43"/>
        <v>18179204.280000001</v>
      </c>
      <c r="RU58" s="294">
        <f t="shared" si="43"/>
        <v>11278968.119999999</v>
      </c>
      <c r="RV58" s="294">
        <f t="shared" si="43"/>
        <v>8189394.1599999992</v>
      </c>
      <c r="RW58" s="294">
        <f t="shared" si="43"/>
        <v>10486159.139999999</v>
      </c>
      <c r="RX58" s="294">
        <f t="shared" si="43"/>
        <v>16570436.27</v>
      </c>
      <c r="RY58" s="294">
        <f t="shared" si="43"/>
        <v>4744458.53</v>
      </c>
      <c r="RZ58" s="294">
        <f t="shared" si="43"/>
        <v>9486593.2599999998</v>
      </c>
      <c r="SA58" s="294">
        <f t="shared" si="43"/>
        <v>117170533.87</v>
      </c>
      <c r="SB58" s="294">
        <f t="shared" si="43"/>
        <v>24976422.880000003</v>
      </c>
      <c r="SC58" s="294">
        <f t="shared" si="43"/>
        <v>21182152.890000001</v>
      </c>
      <c r="SD58" s="294">
        <f t="shared" si="43"/>
        <v>24463622.579999998</v>
      </c>
      <c r="SE58" s="294">
        <f t="shared" si="43"/>
        <v>16879668.5</v>
      </c>
      <c r="SF58" s="294">
        <f t="shared" si="43"/>
        <v>18310857.34</v>
      </c>
      <c r="SG58" s="294">
        <f t="shared" si="43"/>
        <v>32907613.43</v>
      </c>
      <c r="SH58" s="294">
        <f t="shared" si="43"/>
        <v>35504037.010000005</v>
      </c>
      <c r="SI58" s="294">
        <f t="shared" si="43"/>
        <v>33530020.070000004</v>
      </c>
      <c r="SJ58" s="294">
        <f t="shared" si="43"/>
        <v>31780442.620000001</v>
      </c>
      <c r="SK58" s="294">
        <f t="shared" si="43"/>
        <v>19150288.48</v>
      </c>
      <c r="SL58" s="294">
        <f t="shared" si="43"/>
        <v>4146603.3899999997</v>
      </c>
      <c r="SM58" s="294">
        <f t="shared" si="43"/>
        <v>125421509.49999999</v>
      </c>
      <c r="SN58" s="294">
        <f t="shared" si="43"/>
        <v>31053140.029999997</v>
      </c>
      <c r="SO58" s="294">
        <f t="shared" si="43"/>
        <v>23266303.170000002</v>
      </c>
      <c r="SP58" s="294">
        <f t="shared" si="43"/>
        <v>33643132.090000004</v>
      </c>
      <c r="SQ58" s="294">
        <f t="shared" si="43"/>
        <v>29552801.460000001</v>
      </c>
      <c r="SR58" s="294">
        <f t="shared" si="43"/>
        <v>23236390.409999996</v>
      </c>
      <c r="SS58" s="294">
        <f t="shared" si="43"/>
        <v>26353240.910000004</v>
      </c>
      <c r="ST58" s="294">
        <f t="shared" si="43"/>
        <v>18323983.940000001</v>
      </c>
      <c r="SU58" s="294">
        <f t="shared" si="43"/>
        <v>108141901.98999999</v>
      </c>
      <c r="SV58" s="294">
        <f t="shared" si="43"/>
        <v>14939655.98</v>
      </c>
      <c r="SW58" s="294">
        <f t="shared" ref="SW58:VH58" si="44">SUM(SW44:SW57)</f>
        <v>24657742.52</v>
      </c>
      <c r="SX58" s="294">
        <f t="shared" si="44"/>
        <v>23302812.27</v>
      </c>
      <c r="SY58" s="294">
        <f t="shared" si="44"/>
        <v>6993452.7199999997</v>
      </c>
      <c r="SZ58" s="294">
        <f t="shared" si="44"/>
        <v>15318314.920000002</v>
      </c>
      <c r="TA58" s="294">
        <f t="shared" si="44"/>
        <v>5119682.78</v>
      </c>
      <c r="TB58" s="294">
        <f t="shared" si="44"/>
        <v>28396500.289999999</v>
      </c>
      <c r="TC58" s="294">
        <f t="shared" si="44"/>
        <v>7254647.1799999997</v>
      </c>
      <c r="TD58" s="294">
        <f t="shared" si="44"/>
        <v>8766040.4299999997</v>
      </c>
      <c r="TE58" s="294">
        <f t="shared" si="44"/>
        <v>22898515.989999998</v>
      </c>
      <c r="TF58" s="294">
        <f t="shared" si="44"/>
        <v>24462818.440000001</v>
      </c>
      <c r="TG58" s="294">
        <f t="shared" si="44"/>
        <v>52867879.429999992</v>
      </c>
      <c r="TH58" s="294">
        <f t="shared" si="44"/>
        <v>9858313.7100000009</v>
      </c>
      <c r="TI58" s="294">
        <f t="shared" si="44"/>
        <v>300673512.92000002</v>
      </c>
      <c r="TJ58" s="294">
        <f t="shared" si="44"/>
        <v>17261205.469999999</v>
      </c>
      <c r="TK58" s="294">
        <f t="shared" si="44"/>
        <v>25377599.949999999</v>
      </c>
      <c r="TL58" s="294">
        <f t="shared" si="44"/>
        <v>26033540.219999999</v>
      </c>
      <c r="TM58" s="294">
        <f t="shared" si="44"/>
        <v>6224826.6599999992</v>
      </c>
      <c r="TN58" s="294">
        <f t="shared" si="44"/>
        <v>9467886.8200000003</v>
      </c>
      <c r="TO58" s="294">
        <f t="shared" si="44"/>
        <v>10058573.27</v>
      </c>
      <c r="TP58" s="294">
        <f t="shared" si="44"/>
        <v>39733134.370000005</v>
      </c>
      <c r="TQ58" s="294">
        <f t="shared" si="44"/>
        <v>16773627.819999998</v>
      </c>
      <c r="TR58" s="294">
        <f t="shared" si="44"/>
        <v>10055328.919999998</v>
      </c>
      <c r="TS58" s="294">
        <f t="shared" si="44"/>
        <v>3085604.99</v>
      </c>
      <c r="TT58" s="294">
        <f t="shared" si="44"/>
        <v>24016874.23</v>
      </c>
      <c r="TU58" s="294">
        <f t="shared" si="44"/>
        <v>8015780.9299999997</v>
      </c>
      <c r="TV58" s="294">
        <f t="shared" si="44"/>
        <v>8544306.2899999991</v>
      </c>
      <c r="TW58" s="294">
        <f t="shared" si="44"/>
        <v>23927718.57</v>
      </c>
      <c r="TX58" s="294">
        <f t="shared" si="44"/>
        <v>15340313.84</v>
      </c>
      <c r="TY58" s="294">
        <f t="shared" si="44"/>
        <v>90454183.090000004</v>
      </c>
      <c r="TZ58" s="294">
        <f t="shared" si="44"/>
        <v>13235471.629999999</v>
      </c>
      <c r="UA58" s="294">
        <f t="shared" si="44"/>
        <v>330691458.59999996</v>
      </c>
      <c r="UB58" s="294">
        <f t="shared" si="44"/>
        <v>27074699.950000003</v>
      </c>
      <c r="UC58" s="294">
        <f t="shared" si="44"/>
        <v>10766565.359999999</v>
      </c>
      <c r="UD58" s="294">
        <f t="shared" si="44"/>
        <v>6392228.3199999994</v>
      </c>
      <c r="UE58" s="294">
        <f t="shared" si="44"/>
        <v>31899717.300000004</v>
      </c>
      <c r="UF58" s="294">
        <f t="shared" si="44"/>
        <v>15747576</v>
      </c>
      <c r="UG58" s="294">
        <f t="shared" si="44"/>
        <v>6083146.1699999999</v>
      </c>
      <c r="UH58" s="294">
        <f t="shared" si="44"/>
        <v>34635979.399999999</v>
      </c>
      <c r="UI58" s="294">
        <f t="shared" si="44"/>
        <v>4042784.92</v>
      </c>
      <c r="UJ58" s="294">
        <f t="shared" si="44"/>
        <v>175323760.85999998</v>
      </c>
      <c r="UK58" s="294">
        <f t="shared" si="44"/>
        <v>23531643.66</v>
      </c>
      <c r="UL58" s="294">
        <f t="shared" si="44"/>
        <v>18046230.760000002</v>
      </c>
      <c r="UM58" s="294">
        <f t="shared" si="44"/>
        <v>19404146.41</v>
      </c>
      <c r="UN58" s="294">
        <f t="shared" si="44"/>
        <v>18969801.669999998</v>
      </c>
      <c r="UO58" s="294">
        <f t="shared" si="44"/>
        <v>15600545.750000002</v>
      </c>
      <c r="UP58" s="294">
        <f t="shared" si="44"/>
        <v>803629177.35000002</v>
      </c>
      <c r="UQ58" s="294">
        <f t="shared" si="44"/>
        <v>24301941.639999997</v>
      </c>
      <c r="UR58" s="294">
        <f t="shared" si="44"/>
        <v>17879425.48</v>
      </c>
      <c r="US58" s="294">
        <f t="shared" si="44"/>
        <v>31442527.309999999</v>
      </c>
      <c r="UT58" s="294">
        <f t="shared" si="44"/>
        <v>5992645.6299999999</v>
      </c>
      <c r="UU58" s="294">
        <f t="shared" si="44"/>
        <v>9347068.5199999996</v>
      </c>
      <c r="UV58" s="294">
        <f t="shared" si="44"/>
        <v>35869741.910000004</v>
      </c>
      <c r="UW58" s="294">
        <f t="shared" si="44"/>
        <v>10262284.24</v>
      </c>
      <c r="UX58" s="294">
        <f t="shared" si="44"/>
        <v>5414103.5099999998</v>
      </c>
      <c r="UY58" s="294">
        <f t="shared" si="44"/>
        <v>31394873.530000001</v>
      </c>
      <c r="UZ58" s="294">
        <f t="shared" si="44"/>
        <v>15717333.68</v>
      </c>
      <c r="VA58" s="294">
        <f t="shared" si="44"/>
        <v>35330366.609999999</v>
      </c>
      <c r="VB58" s="294">
        <f t="shared" si="44"/>
        <v>43030581.299999997</v>
      </c>
      <c r="VC58" s="294">
        <f t="shared" si="44"/>
        <v>53623877.359999999</v>
      </c>
      <c r="VD58" s="294">
        <f t="shared" si="44"/>
        <v>19294200.600000001</v>
      </c>
      <c r="VE58" s="294">
        <f t="shared" si="44"/>
        <v>15916599.18</v>
      </c>
      <c r="VF58" s="294">
        <f t="shared" si="44"/>
        <v>21734015.43</v>
      </c>
      <c r="VG58" s="294">
        <f t="shared" si="44"/>
        <v>9531231.75</v>
      </c>
      <c r="VH58" s="294">
        <f t="shared" si="44"/>
        <v>29171443.960000001</v>
      </c>
      <c r="VI58" s="294">
        <f t="shared" ref="VI58:XT58" si="45">SUM(VI44:VI57)</f>
        <v>3938312.11</v>
      </c>
      <c r="VJ58" s="294">
        <f t="shared" si="45"/>
        <v>14165031.560000001</v>
      </c>
      <c r="VK58" s="294">
        <f t="shared" si="45"/>
        <v>18865333.950000003</v>
      </c>
      <c r="VL58" s="294">
        <f t="shared" si="45"/>
        <v>356621958.61999995</v>
      </c>
      <c r="VM58" s="294">
        <f t="shared" si="45"/>
        <v>27353190.880000003</v>
      </c>
      <c r="VN58" s="294">
        <f t="shared" si="45"/>
        <v>43052490.849999994</v>
      </c>
      <c r="VO58" s="294">
        <f t="shared" si="45"/>
        <v>38376902.090000004</v>
      </c>
      <c r="VP58" s="294">
        <f t="shared" si="45"/>
        <v>41932689.709999993</v>
      </c>
      <c r="VQ58" s="294">
        <f t="shared" si="45"/>
        <v>31737558.780000001</v>
      </c>
      <c r="VR58" s="294">
        <f t="shared" si="45"/>
        <v>28333542.91</v>
      </c>
      <c r="VS58" s="294">
        <f t="shared" si="45"/>
        <v>7283347.4100000001</v>
      </c>
      <c r="VT58" s="294">
        <f t="shared" si="45"/>
        <v>40474229.690000005</v>
      </c>
      <c r="VU58" s="294">
        <f t="shared" si="45"/>
        <v>124170200.70999999</v>
      </c>
      <c r="VV58" s="294">
        <f t="shared" si="45"/>
        <v>17331675.52</v>
      </c>
      <c r="VW58" s="294">
        <f t="shared" si="45"/>
        <v>77622188.950000018</v>
      </c>
      <c r="VX58" s="294">
        <f t="shared" si="45"/>
        <v>28211508.289999999</v>
      </c>
      <c r="VY58" s="294">
        <f t="shared" si="45"/>
        <v>42927621.310000002</v>
      </c>
      <c r="VZ58" s="294">
        <f t="shared" si="45"/>
        <v>6099665.6600000001</v>
      </c>
      <c r="WA58" s="294">
        <f t="shared" si="45"/>
        <v>1855599514.3199997</v>
      </c>
      <c r="WB58" s="294">
        <f t="shared" si="45"/>
        <v>41750877.299999997</v>
      </c>
      <c r="WC58" s="294">
        <f t="shared" si="45"/>
        <v>64889808.179999992</v>
      </c>
      <c r="WD58" s="294">
        <f t="shared" si="45"/>
        <v>35098356.419999994</v>
      </c>
      <c r="WE58" s="294">
        <f t="shared" si="45"/>
        <v>20089197.310000002</v>
      </c>
      <c r="WF58" s="294">
        <f t="shared" si="45"/>
        <v>15600224.190000001</v>
      </c>
      <c r="WG58" s="294">
        <f t="shared" si="45"/>
        <v>35680362.510000005</v>
      </c>
      <c r="WH58" s="294">
        <f t="shared" si="45"/>
        <v>35084552.68</v>
      </c>
      <c r="WI58" s="294">
        <f t="shared" si="45"/>
        <v>52028964.019999996</v>
      </c>
      <c r="WJ58" s="294">
        <f t="shared" si="45"/>
        <v>35783551.689999998</v>
      </c>
      <c r="WK58" s="294">
        <f t="shared" si="45"/>
        <v>10661711.780000001</v>
      </c>
      <c r="WL58" s="294">
        <f t="shared" si="45"/>
        <v>31596703.741</v>
      </c>
      <c r="WM58" s="294">
        <f t="shared" si="45"/>
        <v>37030918.130000003</v>
      </c>
      <c r="WN58" s="294">
        <f t="shared" si="45"/>
        <v>62583339.310000002</v>
      </c>
      <c r="WO58" s="294">
        <f t="shared" si="45"/>
        <v>65614312</v>
      </c>
      <c r="WP58" s="294">
        <f t="shared" si="45"/>
        <v>43206293.110000007</v>
      </c>
      <c r="WQ58" s="294">
        <f t="shared" si="45"/>
        <v>31496209.77</v>
      </c>
      <c r="WR58" s="294">
        <f t="shared" si="45"/>
        <v>34778106.210000001</v>
      </c>
      <c r="WS58" s="294">
        <f t="shared" si="45"/>
        <v>12341672.680000002</v>
      </c>
      <c r="WT58" s="294">
        <f t="shared" si="45"/>
        <v>46956787.030000001</v>
      </c>
      <c r="WU58" s="294">
        <f t="shared" si="45"/>
        <v>161463089.28000003</v>
      </c>
      <c r="WV58" s="294">
        <f t="shared" si="45"/>
        <v>18064740.650000002</v>
      </c>
      <c r="WW58" s="294">
        <f t="shared" si="45"/>
        <v>35080572.559999995</v>
      </c>
      <c r="WX58" s="294">
        <f t="shared" si="45"/>
        <v>22209213.290000003</v>
      </c>
      <c r="WY58" s="294">
        <f t="shared" si="45"/>
        <v>29244576.080000002</v>
      </c>
      <c r="WZ58" s="294">
        <f t="shared" si="45"/>
        <v>12988664.909999998</v>
      </c>
      <c r="XA58" s="294">
        <f t="shared" si="45"/>
        <v>10257228.719999999</v>
      </c>
      <c r="XB58" s="294">
        <f t="shared" si="45"/>
        <v>28870528.09</v>
      </c>
      <c r="XC58" s="294">
        <f t="shared" si="45"/>
        <v>179822475.51000002</v>
      </c>
      <c r="XD58" s="294">
        <f t="shared" si="45"/>
        <v>9763948.9000000004</v>
      </c>
      <c r="XE58" s="294">
        <f t="shared" si="45"/>
        <v>25274900.27</v>
      </c>
      <c r="XF58" s="294">
        <f t="shared" si="45"/>
        <v>18090552.529999997</v>
      </c>
      <c r="XG58" s="294">
        <f t="shared" si="45"/>
        <v>22418084.27</v>
      </c>
      <c r="XH58" s="294">
        <f t="shared" si="45"/>
        <v>926962677.68000007</v>
      </c>
      <c r="XI58" s="294">
        <f t="shared" si="45"/>
        <v>38114800.789999999</v>
      </c>
      <c r="XJ58" s="294">
        <f t="shared" si="45"/>
        <v>113878321.52</v>
      </c>
      <c r="XK58" s="294">
        <f t="shared" si="45"/>
        <v>91954378.49000001</v>
      </c>
      <c r="XL58" s="294">
        <f t="shared" si="45"/>
        <v>28683287.619999997</v>
      </c>
      <c r="XM58" s="294">
        <f t="shared" si="45"/>
        <v>22377704.82</v>
      </c>
      <c r="XN58" s="294">
        <f t="shared" si="45"/>
        <v>37714117.909999996</v>
      </c>
      <c r="XO58" s="294">
        <f t="shared" si="45"/>
        <v>88736864.340000004</v>
      </c>
      <c r="XP58" s="294">
        <f t="shared" si="45"/>
        <v>16360423.620000001</v>
      </c>
      <c r="XQ58" s="294">
        <f t="shared" si="45"/>
        <v>38519007.699999996</v>
      </c>
      <c r="XR58" s="294">
        <f t="shared" si="45"/>
        <v>69642960.13000001</v>
      </c>
      <c r="XS58" s="294">
        <f t="shared" si="45"/>
        <v>19526885.420000002</v>
      </c>
      <c r="XT58" s="294">
        <f t="shared" si="45"/>
        <v>19374334.969999999</v>
      </c>
      <c r="XU58" s="294">
        <f t="shared" ref="XU58:AAF58" si="46">SUM(XU44:XU57)</f>
        <v>25150615.23</v>
      </c>
      <c r="XV58" s="294">
        <f t="shared" si="46"/>
        <v>59302710.499999993</v>
      </c>
      <c r="XW58" s="294">
        <f t="shared" si="46"/>
        <v>13236896.119999999</v>
      </c>
      <c r="XX58" s="294">
        <f t="shared" si="46"/>
        <v>19116590.129999999</v>
      </c>
      <c r="XY58" s="294">
        <f t="shared" si="46"/>
        <v>22782592.449999999</v>
      </c>
      <c r="XZ58" s="294">
        <f t="shared" si="46"/>
        <v>14598355.359999999</v>
      </c>
      <c r="YA58" s="294">
        <f t="shared" si="46"/>
        <v>17633042.879999999</v>
      </c>
      <c r="YB58" s="294">
        <f t="shared" si="46"/>
        <v>16018723.08</v>
      </c>
      <c r="YC58" s="294">
        <f t="shared" si="46"/>
        <v>65093639.570000008</v>
      </c>
      <c r="YD58" s="294">
        <f t="shared" si="46"/>
        <v>47138560.020000003</v>
      </c>
      <c r="YE58" s="294">
        <f t="shared" si="46"/>
        <v>747626357.86000001</v>
      </c>
      <c r="YF58" s="294">
        <f t="shared" si="46"/>
        <v>35059145.810000002</v>
      </c>
      <c r="YG58" s="294">
        <f t="shared" si="46"/>
        <v>79686711.310000002</v>
      </c>
      <c r="YH58" s="294">
        <f t="shared" si="46"/>
        <v>68666140.299999997</v>
      </c>
      <c r="YI58" s="294">
        <f t="shared" si="46"/>
        <v>140567208.21000001</v>
      </c>
      <c r="YJ58" s="294">
        <f t="shared" si="46"/>
        <v>20667982.59</v>
      </c>
      <c r="YK58" s="294">
        <f t="shared" si="46"/>
        <v>89852402.469999999</v>
      </c>
      <c r="YL58" s="294">
        <f t="shared" si="46"/>
        <v>24911062.170000002</v>
      </c>
      <c r="YM58" s="294">
        <f t="shared" si="46"/>
        <v>34617448.150000006</v>
      </c>
      <c r="YN58" s="294">
        <f t="shared" si="46"/>
        <v>53835178.299999997</v>
      </c>
      <c r="YO58" s="294">
        <f t="shared" si="46"/>
        <v>46777195.910000004</v>
      </c>
      <c r="YP58" s="294">
        <f t="shared" si="46"/>
        <v>26395395.669999998</v>
      </c>
      <c r="YQ58" s="294">
        <f t="shared" si="46"/>
        <v>49426741.760000005</v>
      </c>
      <c r="YR58" s="294">
        <f t="shared" si="46"/>
        <v>26406974.759999998</v>
      </c>
      <c r="YS58" s="294">
        <f t="shared" si="46"/>
        <v>75963877.850000009</v>
      </c>
      <c r="YT58" s="294">
        <f t="shared" si="46"/>
        <v>92393030.909999996</v>
      </c>
      <c r="YU58" s="294">
        <f t="shared" si="46"/>
        <v>36395103.310000002</v>
      </c>
      <c r="YV58" s="294">
        <f t="shared" si="46"/>
        <v>185452252.93000001</v>
      </c>
      <c r="YW58" s="294">
        <f t="shared" si="46"/>
        <v>14525598.060000002</v>
      </c>
      <c r="YX58" s="294">
        <f t="shared" si="46"/>
        <v>26602803.280000001</v>
      </c>
      <c r="YY58" s="294">
        <f t="shared" si="46"/>
        <v>21847326.140000004</v>
      </c>
      <c r="YZ58" s="294">
        <f t="shared" si="46"/>
        <v>11353249.41</v>
      </c>
      <c r="ZA58" s="294">
        <f t="shared" si="46"/>
        <v>14869523.919999998</v>
      </c>
      <c r="ZB58" s="294">
        <f t="shared" si="46"/>
        <v>22313467.189999998</v>
      </c>
      <c r="ZC58" s="294">
        <f t="shared" si="46"/>
        <v>124780963.71999998</v>
      </c>
      <c r="ZD58" s="294">
        <f t="shared" si="46"/>
        <v>11332031.319999998</v>
      </c>
      <c r="ZE58" s="294">
        <f t="shared" si="46"/>
        <v>37521190.350000001</v>
      </c>
      <c r="ZF58" s="294">
        <f t="shared" si="46"/>
        <v>8346712.25</v>
      </c>
      <c r="ZG58" s="294">
        <f t="shared" si="46"/>
        <v>39979954.780000001</v>
      </c>
      <c r="ZH58" s="294">
        <f t="shared" si="46"/>
        <v>5436632.9000000004</v>
      </c>
      <c r="ZI58" s="294">
        <f t="shared" si="46"/>
        <v>13912874.91</v>
      </c>
      <c r="ZJ58" s="294">
        <f t="shared" si="46"/>
        <v>12783414.280000001</v>
      </c>
      <c r="ZK58" s="294">
        <f t="shared" si="46"/>
        <v>34010973.869999997</v>
      </c>
      <c r="ZL58" s="294">
        <f t="shared" si="46"/>
        <v>372080671.75</v>
      </c>
      <c r="ZM58" s="294">
        <f t="shared" si="46"/>
        <v>26260912.550000001</v>
      </c>
      <c r="ZN58" s="294">
        <f t="shared" si="46"/>
        <v>69430442.859999999</v>
      </c>
      <c r="ZO58" s="294">
        <f t="shared" si="46"/>
        <v>262272344.18000001</v>
      </c>
      <c r="ZP58" s="294">
        <f t="shared" si="46"/>
        <v>103114424.62999998</v>
      </c>
      <c r="ZQ58" s="294">
        <f t="shared" si="46"/>
        <v>49595564.490000002</v>
      </c>
      <c r="ZR58" s="294">
        <f t="shared" si="46"/>
        <v>42245598.829999998</v>
      </c>
      <c r="ZS58" s="294">
        <f t="shared" si="46"/>
        <v>142926416.37</v>
      </c>
      <c r="ZT58" s="294">
        <f t="shared" si="46"/>
        <v>321496418.73999995</v>
      </c>
      <c r="ZU58" s="294">
        <f t="shared" si="46"/>
        <v>31967204.169999998</v>
      </c>
      <c r="ZV58" s="294">
        <f t="shared" si="46"/>
        <v>38873833.219999999</v>
      </c>
      <c r="ZW58" s="294">
        <f t="shared" si="46"/>
        <v>40491241.959999993</v>
      </c>
      <c r="ZX58" s="294">
        <f t="shared" si="46"/>
        <v>22284987.34</v>
      </c>
      <c r="ZY58" s="294">
        <f t="shared" si="46"/>
        <v>32105349.439999998</v>
      </c>
      <c r="ZZ58" s="294">
        <f t="shared" si="46"/>
        <v>14881741.09</v>
      </c>
      <c r="AAA58" s="294">
        <f t="shared" si="46"/>
        <v>23390486.949999996</v>
      </c>
      <c r="AAB58" s="294">
        <f t="shared" si="46"/>
        <v>26535693.960000005</v>
      </c>
      <c r="AAC58" s="294">
        <f t="shared" si="46"/>
        <v>12240006.379999999</v>
      </c>
      <c r="AAD58" s="294">
        <f t="shared" si="46"/>
        <v>34931871.579999998</v>
      </c>
      <c r="AAE58" s="294">
        <f t="shared" si="46"/>
        <v>50269846.820000008</v>
      </c>
      <c r="AAF58" s="294">
        <f t="shared" si="46"/>
        <v>8377457.2999999998</v>
      </c>
      <c r="AAG58" s="294">
        <f t="shared" ref="AAG58:ACR58" si="47">SUM(AAG44:AAG57)</f>
        <v>25371539.849999998</v>
      </c>
      <c r="AAH58" s="294">
        <f t="shared" si="47"/>
        <v>112482629.69999999</v>
      </c>
      <c r="AAI58" s="294">
        <f t="shared" si="47"/>
        <v>14835131.07</v>
      </c>
      <c r="AAJ58" s="294">
        <f t="shared" si="47"/>
        <v>19216703.580000002</v>
      </c>
      <c r="AAK58" s="294">
        <f t="shared" si="47"/>
        <v>4999221.88</v>
      </c>
      <c r="AAL58" s="294">
        <f t="shared" si="47"/>
        <v>14979832.15</v>
      </c>
      <c r="AAM58" s="294">
        <f t="shared" si="47"/>
        <v>8213801.5199999996</v>
      </c>
      <c r="AAN58" s="294">
        <f t="shared" si="47"/>
        <v>13044055.180000002</v>
      </c>
      <c r="AAO58" s="294">
        <f t="shared" si="47"/>
        <v>1564131295.6799998</v>
      </c>
      <c r="AAP58" s="294">
        <f t="shared" si="47"/>
        <v>18802643.740000002</v>
      </c>
      <c r="AAQ58" s="294">
        <f t="shared" si="47"/>
        <v>29265755.91</v>
      </c>
      <c r="AAR58" s="294">
        <f t="shared" si="47"/>
        <v>65537084.079999998</v>
      </c>
      <c r="AAS58" s="294">
        <f t="shared" si="47"/>
        <v>48826692.119999997</v>
      </c>
      <c r="AAT58" s="294">
        <f t="shared" si="47"/>
        <v>53555427.25</v>
      </c>
      <c r="AAU58" s="294">
        <f t="shared" si="47"/>
        <v>24291609.09</v>
      </c>
      <c r="AAV58" s="294">
        <f t="shared" si="47"/>
        <v>35418777.009999998</v>
      </c>
      <c r="AAW58" s="294">
        <f t="shared" si="47"/>
        <v>60927980.469999999</v>
      </c>
      <c r="AAX58" s="294">
        <f t="shared" si="47"/>
        <v>26325565.939999998</v>
      </c>
      <c r="AAY58" s="294">
        <f t="shared" si="47"/>
        <v>24707961.25</v>
      </c>
      <c r="AAZ58" s="294">
        <f t="shared" si="47"/>
        <v>108643969.63999999</v>
      </c>
      <c r="ABA58" s="294">
        <f t="shared" si="47"/>
        <v>39171081.130000003</v>
      </c>
      <c r="ABB58" s="294">
        <f t="shared" si="47"/>
        <v>5040493.5299999993</v>
      </c>
      <c r="ABC58" s="294">
        <f t="shared" si="47"/>
        <v>12237893.060000001</v>
      </c>
      <c r="ABD58" s="294">
        <f t="shared" si="47"/>
        <v>17926158.199999999</v>
      </c>
      <c r="ABE58" s="294">
        <f t="shared" si="47"/>
        <v>22435922.109999999</v>
      </c>
      <c r="ABF58" s="294">
        <f t="shared" si="47"/>
        <v>30848862.739999998</v>
      </c>
      <c r="ABG58" s="294">
        <f t="shared" si="47"/>
        <v>11835678.279999999</v>
      </c>
      <c r="ABH58" s="294">
        <f t="shared" si="47"/>
        <v>85442571.709999993</v>
      </c>
      <c r="ABI58" s="294">
        <f t="shared" si="47"/>
        <v>45619373.059999995</v>
      </c>
      <c r="ABJ58" s="294">
        <f t="shared" si="47"/>
        <v>43237862.509999998</v>
      </c>
      <c r="ABK58" s="294">
        <f t="shared" si="47"/>
        <v>8599886.8800000008</v>
      </c>
      <c r="ABL58" s="294">
        <f t="shared" si="47"/>
        <v>14490994.720000003</v>
      </c>
      <c r="ABM58" s="294">
        <f t="shared" si="47"/>
        <v>35464584.610000007</v>
      </c>
      <c r="ABN58" s="294">
        <f t="shared" si="47"/>
        <v>18499064</v>
      </c>
      <c r="ABO58" s="294">
        <f t="shared" si="47"/>
        <v>251736064.59000003</v>
      </c>
      <c r="ABP58" s="294">
        <f t="shared" si="47"/>
        <v>66871950.210000001</v>
      </c>
      <c r="ABQ58" s="294">
        <f t="shared" si="47"/>
        <v>5439715.96</v>
      </c>
      <c r="ABR58" s="294">
        <f t="shared" si="47"/>
        <v>76080105.209999993</v>
      </c>
      <c r="ABS58" s="294">
        <f t="shared" si="47"/>
        <v>23049956.32</v>
      </c>
      <c r="ABT58" s="294">
        <f t="shared" si="47"/>
        <v>23286454.48</v>
      </c>
      <c r="ABU58" s="294">
        <f t="shared" si="47"/>
        <v>16138378.569999998</v>
      </c>
      <c r="ABV58" s="294">
        <f t="shared" si="47"/>
        <v>15051891.969999999</v>
      </c>
      <c r="ABW58" s="294">
        <f t="shared" si="47"/>
        <v>31987465.030000001</v>
      </c>
      <c r="ABX58" s="294">
        <f t="shared" si="47"/>
        <v>219893543.58000001</v>
      </c>
      <c r="ABY58" s="294">
        <f t="shared" si="47"/>
        <v>31415539.02</v>
      </c>
      <c r="ABZ58" s="294">
        <f t="shared" si="47"/>
        <v>57909985.57</v>
      </c>
      <c r="ACA58" s="294">
        <f t="shared" si="47"/>
        <v>11957701.48</v>
      </c>
      <c r="ACB58" s="294">
        <f t="shared" si="47"/>
        <v>19384232.910000004</v>
      </c>
      <c r="ACC58" s="294">
        <f t="shared" si="47"/>
        <v>65657399.839999989</v>
      </c>
      <c r="ACD58" s="294">
        <f t="shared" si="47"/>
        <v>5921746.8499999996</v>
      </c>
      <c r="ACE58" s="294">
        <f t="shared" si="47"/>
        <v>12106298.33</v>
      </c>
      <c r="ACF58" s="294">
        <f t="shared" si="47"/>
        <v>9576983.9499999993</v>
      </c>
      <c r="ACG58" s="294">
        <f t="shared" si="47"/>
        <v>27581075.530000001</v>
      </c>
      <c r="ACH58" s="294">
        <f t="shared" si="47"/>
        <v>15188414.149999999</v>
      </c>
      <c r="ACI58" s="294">
        <f t="shared" si="47"/>
        <v>601061541.51999998</v>
      </c>
      <c r="ACJ58" s="294">
        <f t="shared" si="47"/>
        <v>10821926.060000001</v>
      </c>
      <c r="ACK58" s="294">
        <f t="shared" si="47"/>
        <v>13095796.150000002</v>
      </c>
      <c r="ACL58" s="294">
        <f t="shared" si="47"/>
        <v>32055401.740000002</v>
      </c>
      <c r="ACM58" s="294">
        <f t="shared" si="47"/>
        <v>13004665.84</v>
      </c>
      <c r="ACN58" s="294">
        <f t="shared" si="47"/>
        <v>24431154.16</v>
      </c>
      <c r="ACO58" s="294">
        <f t="shared" si="47"/>
        <v>40913688.81000001</v>
      </c>
      <c r="ACP58" s="294">
        <f t="shared" si="47"/>
        <v>245511205.92999998</v>
      </c>
      <c r="ACQ58" s="294">
        <f t="shared" si="47"/>
        <v>263426520.26000005</v>
      </c>
      <c r="ACR58" s="294">
        <f t="shared" si="47"/>
        <v>17103414.390000001</v>
      </c>
      <c r="ACS58" s="294">
        <f t="shared" ref="ACS58:AFD58" si="48">SUM(ACS44:ACS57)</f>
        <v>47544716.630000003</v>
      </c>
      <c r="ACT58" s="294">
        <f t="shared" si="48"/>
        <v>59891392.100000001</v>
      </c>
      <c r="ACU58" s="294">
        <f t="shared" si="48"/>
        <v>24302279.550000001</v>
      </c>
      <c r="ACV58" s="294">
        <f t="shared" si="48"/>
        <v>305201946.58999997</v>
      </c>
      <c r="ACW58" s="294">
        <f t="shared" si="48"/>
        <v>12360451.74</v>
      </c>
      <c r="ACX58" s="294">
        <f t="shared" si="48"/>
        <v>33512902.699999999</v>
      </c>
      <c r="ACY58" s="294">
        <f t="shared" si="48"/>
        <v>56423579.790000007</v>
      </c>
      <c r="ACZ58" s="294">
        <f t="shared" si="48"/>
        <v>10624034.52</v>
      </c>
      <c r="ADA58" s="294">
        <f t="shared" si="48"/>
        <v>14281657.109999999</v>
      </c>
      <c r="ADB58" s="294">
        <f t="shared" si="48"/>
        <v>6808844.5599999996</v>
      </c>
      <c r="ADC58" s="294">
        <f t="shared" si="48"/>
        <v>15055430.029999999</v>
      </c>
      <c r="ADD58" s="294">
        <f t="shared" si="48"/>
        <v>28657039.609999999</v>
      </c>
      <c r="ADE58" s="294">
        <f t="shared" si="48"/>
        <v>49980896.380000003</v>
      </c>
      <c r="ADF58" s="294">
        <f t="shared" si="48"/>
        <v>28117860.940000001</v>
      </c>
      <c r="ADG58" s="294">
        <f t="shared" si="48"/>
        <v>35693193.68</v>
      </c>
      <c r="ADH58" s="294">
        <f t="shared" si="48"/>
        <v>20934030.109999999</v>
      </c>
      <c r="ADI58" s="294">
        <f t="shared" si="48"/>
        <v>10080316.579999998</v>
      </c>
      <c r="ADJ58" s="294">
        <f t="shared" si="48"/>
        <v>13671003.609999999</v>
      </c>
      <c r="ADK58" s="294">
        <f t="shared" si="48"/>
        <v>16664912.030000001</v>
      </c>
      <c r="ADL58" s="294">
        <f t="shared" si="48"/>
        <v>28568242.649999999</v>
      </c>
      <c r="ADM58" s="294">
        <f t="shared" si="48"/>
        <v>23822242.049999993</v>
      </c>
      <c r="ADN58" s="294">
        <f t="shared" si="48"/>
        <v>18034292.27</v>
      </c>
      <c r="ADO58" s="294">
        <f t="shared" si="48"/>
        <v>381891445.55000001</v>
      </c>
      <c r="ADP58" s="294">
        <f t="shared" si="48"/>
        <v>128335052.19</v>
      </c>
      <c r="ADQ58" s="294">
        <f t="shared" si="48"/>
        <v>43704062.050000004</v>
      </c>
      <c r="ADR58" s="294">
        <f t="shared" si="48"/>
        <v>21888745.379999999</v>
      </c>
      <c r="ADS58" s="294">
        <f t="shared" si="48"/>
        <v>131398490.26000001</v>
      </c>
      <c r="ADT58" s="294">
        <f t="shared" si="48"/>
        <v>1626778.9100000001</v>
      </c>
      <c r="ADU58" s="294">
        <f t="shared" si="48"/>
        <v>9263354.3500000015</v>
      </c>
      <c r="ADV58" s="294">
        <f t="shared" si="48"/>
        <v>27773216.960000001</v>
      </c>
      <c r="ADW58" s="294">
        <f t="shared" si="48"/>
        <v>889228.58</v>
      </c>
      <c r="ADX58" s="294">
        <f t="shared" si="48"/>
        <v>9816214.8500000015</v>
      </c>
      <c r="ADY58" s="294">
        <f t="shared" si="48"/>
        <v>534516532.85000002</v>
      </c>
      <c r="ADZ58" s="294">
        <f t="shared" si="48"/>
        <v>151381770.56999999</v>
      </c>
      <c r="AEA58" s="294">
        <f t="shared" si="48"/>
        <v>25685079.970000003</v>
      </c>
      <c r="AEB58" s="294">
        <f t="shared" si="48"/>
        <v>40670923.710000001</v>
      </c>
      <c r="AEC58" s="294">
        <f t="shared" si="48"/>
        <v>16847452.309999999</v>
      </c>
      <c r="AED58" s="294">
        <f t="shared" si="48"/>
        <v>33434683.430000003</v>
      </c>
      <c r="AEE58" s="294">
        <f t="shared" si="48"/>
        <v>19333455.800000001</v>
      </c>
      <c r="AEF58" s="294">
        <f t="shared" si="48"/>
        <v>22831586.350000001</v>
      </c>
      <c r="AEG58" s="294">
        <f t="shared" si="48"/>
        <v>9512740.9800000004</v>
      </c>
      <c r="AEH58" s="294">
        <f t="shared" si="48"/>
        <v>48398405.299999997</v>
      </c>
      <c r="AEI58" s="294">
        <f t="shared" si="48"/>
        <v>17457841.850000001</v>
      </c>
      <c r="AEJ58" s="294">
        <f t="shared" si="48"/>
        <v>35652236.589999996</v>
      </c>
      <c r="AEK58" s="294">
        <f t="shared" si="48"/>
        <v>12718240.550000001</v>
      </c>
      <c r="AEL58" s="294">
        <f t="shared" si="48"/>
        <v>12799697.24</v>
      </c>
      <c r="AEM58" s="294">
        <f t="shared" si="48"/>
        <v>22878089.640000004</v>
      </c>
      <c r="AEN58" s="294">
        <f t="shared" si="48"/>
        <v>28662938.050000004</v>
      </c>
      <c r="AEO58" s="294">
        <f t="shared" si="48"/>
        <v>12500605.699999999</v>
      </c>
      <c r="AEP58" s="294">
        <f t="shared" si="48"/>
        <v>33785886.700000003</v>
      </c>
      <c r="AEQ58" s="294">
        <f t="shared" si="48"/>
        <v>4629950.8400000008</v>
      </c>
      <c r="AER58" s="294">
        <f t="shared" si="48"/>
        <v>35020374.810000002</v>
      </c>
      <c r="AES58" s="294">
        <f t="shared" si="48"/>
        <v>430104028.70000005</v>
      </c>
      <c r="AET58" s="294">
        <f t="shared" si="48"/>
        <v>41256316.620000005</v>
      </c>
      <c r="AEU58" s="294">
        <f t="shared" si="48"/>
        <v>48778957.849999987</v>
      </c>
      <c r="AEV58" s="294">
        <f t="shared" si="48"/>
        <v>22177446.57</v>
      </c>
      <c r="AEW58" s="294">
        <f t="shared" si="48"/>
        <v>11540949.949999999</v>
      </c>
      <c r="AEX58" s="294">
        <f t="shared" si="48"/>
        <v>61905216.149999991</v>
      </c>
      <c r="AEY58" s="294">
        <f t="shared" si="48"/>
        <v>26370284.379999995</v>
      </c>
      <c r="AEZ58" s="294">
        <f t="shared" si="48"/>
        <v>24041126.600000001</v>
      </c>
      <c r="AFA58" s="294">
        <f t="shared" si="48"/>
        <v>17535580.689999998</v>
      </c>
      <c r="AFB58" s="294">
        <f t="shared" si="48"/>
        <v>12245711.35</v>
      </c>
      <c r="AFC58" s="294">
        <f t="shared" si="48"/>
        <v>309423841.75999999</v>
      </c>
      <c r="AFD58" s="294">
        <f t="shared" si="48"/>
        <v>139063565.52000001</v>
      </c>
      <c r="AFE58" s="294">
        <f t="shared" ref="AFE58:AHP58" si="49">SUM(AFE44:AFE57)</f>
        <v>24702252.500000004</v>
      </c>
      <c r="AFF58" s="294">
        <f t="shared" si="49"/>
        <v>18271485.609999999</v>
      </c>
      <c r="AFG58" s="294">
        <f t="shared" si="49"/>
        <v>40384454.670000002</v>
      </c>
      <c r="AFH58" s="294">
        <f t="shared" si="49"/>
        <v>74859168.61999999</v>
      </c>
      <c r="AFI58" s="294">
        <f t="shared" si="49"/>
        <v>16027839.540000003</v>
      </c>
      <c r="AFJ58" s="294">
        <f t="shared" si="49"/>
        <v>12989740.24</v>
      </c>
      <c r="AFK58" s="294">
        <f t="shared" si="49"/>
        <v>22899774.77</v>
      </c>
      <c r="AFL58" s="294">
        <f t="shared" si="49"/>
        <v>24366094.129999999</v>
      </c>
      <c r="AFM58" s="294">
        <f t="shared" si="49"/>
        <v>6215655.2800000003</v>
      </c>
      <c r="AFN58" s="294">
        <f t="shared" si="49"/>
        <v>9636588.879999999</v>
      </c>
      <c r="AFO58" s="294">
        <f t="shared" si="49"/>
        <v>19453969.73</v>
      </c>
      <c r="AFP58" s="294">
        <f t="shared" si="49"/>
        <v>357047755.78000003</v>
      </c>
      <c r="AFQ58" s="294">
        <f t="shared" si="49"/>
        <v>22678032.399999999</v>
      </c>
      <c r="AFR58" s="294">
        <f t="shared" si="49"/>
        <v>44272281.690000005</v>
      </c>
      <c r="AFS58" s="294">
        <f t="shared" si="49"/>
        <v>14889173.040000001</v>
      </c>
      <c r="AFT58" s="294">
        <f t="shared" si="49"/>
        <v>23543199.480000004</v>
      </c>
      <c r="AFU58" s="294">
        <f t="shared" si="49"/>
        <v>30658255.469999999</v>
      </c>
      <c r="AFV58" s="294">
        <f t="shared" si="49"/>
        <v>22333593.809999999</v>
      </c>
      <c r="AFW58" s="294">
        <f t="shared" si="49"/>
        <v>41607112.909999996</v>
      </c>
      <c r="AFX58" s="294">
        <f t="shared" si="49"/>
        <v>21482421.100000001</v>
      </c>
      <c r="AFY58" s="294">
        <f t="shared" si="49"/>
        <v>15560982.690000001</v>
      </c>
      <c r="AFZ58" s="294">
        <f t="shared" si="49"/>
        <v>34138917.299999997</v>
      </c>
      <c r="AGA58" s="294">
        <f t="shared" si="49"/>
        <v>31904073.970000003</v>
      </c>
      <c r="AGB58" s="294">
        <f t="shared" si="49"/>
        <v>393171356.53000003</v>
      </c>
      <c r="AGC58" s="294">
        <f t="shared" si="49"/>
        <v>32186528.409999996</v>
      </c>
      <c r="AGD58" s="294">
        <f t="shared" si="49"/>
        <v>11026685.079999998</v>
      </c>
      <c r="AGE58" s="294">
        <f t="shared" si="49"/>
        <v>28492896.380000003</v>
      </c>
      <c r="AGF58" s="294">
        <f t="shared" si="49"/>
        <v>65463107.609999999</v>
      </c>
      <c r="AGG58" s="294">
        <f t="shared" si="49"/>
        <v>15872889.92</v>
      </c>
      <c r="AGH58" s="294">
        <f t="shared" si="49"/>
        <v>10000939.439999999</v>
      </c>
      <c r="AGI58" s="294">
        <f t="shared" si="49"/>
        <v>13235523.010000002</v>
      </c>
      <c r="AGJ58" s="294">
        <f t="shared" si="49"/>
        <v>9818951.9000000004</v>
      </c>
      <c r="AGK58" s="294">
        <f t="shared" si="49"/>
        <v>14914512.99</v>
      </c>
      <c r="AGL58" s="294">
        <f t="shared" si="49"/>
        <v>10359835.729999999</v>
      </c>
      <c r="AGM58" s="294">
        <f t="shared" si="49"/>
        <v>714162543.38999987</v>
      </c>
      <c r="AGN58" s="294">
        <f t="shared" si="49"/>
        <v>65567600.79999999</v>
      </c>
      <c r="AGO58" s="294">
        <f t="shared" si="49"/>
        <v>23755201.530000001</v>
      </c>
      <c r="AGP58" s="294">
        <f t="shared" si="49"/>
        <v>18724772.370000001</v>
      </c>
      <c r="AGQ58" s="294">
        <f t="shared" si="49"/>
        <v>54895497.88000001</v>
      </c>
      <c r="AGR58" s="294">
        <f t="shared" si="49"/>
        <v>38420535.729999997</v>
      </c>
      <c r="AGS58" s="294">
        <f t="shared" si="49"/>
        <v>13890822.869999999</v>
      </c>
      <c r="AGT58" s="294">
        <f t="shared" si="49"/>
        <v>30585394.919999998</v>
      </c>
      <c r="AGU58" s="294">
        <f t="shared" si="49"/>
        <v>489231384.39999998</v>
      </c>
      <c r="AGV58" s="294">
        <f t="shared" si="49"/>
        <v>540904427.49000013</v>
      </c>
      <c r="AGW58" s="294">
        <f t="shared" si="49"/>
        <v>12819656.949999999</v>
      </c>
      <c r="AGX58" s="294">
        <f t="shared" si="49"/>
        <v>114901894.03</v>
      </c>
      <c r="AGY58" s="294">
        <f t="shared" si="49"/>
        <v>98443559.26000002</v>
      </c>
      <c r="AGZ58" s="294">
        <f t="shared" si="49"/>
        <v>35670439.279999994</v>
      </c>
      <c r="AHA58" s="294">
        <f t="shared" si="49"/>
        <v>9767697.0999999996</v>
      </c>
      <c r="AHB58" s="294">
        <f t="shared" si="49"/>
        <v>31018798.949999999</v>
      </c>
      <c r="AHC58" s="294">
        <f t="shared" si="49"/>
        <v>8627293.9099999983</v>
      </c>
      <c r="AHD58" s="294">
        <f t="shared" si="49"/>
        <v>38724389.350000001</v>
      </c>
      <c r="AHE58" s="294">
        <f t="shared" si="49"/>
        <v>60273243.739999995</v>
      </c>
      <c r="AHF58" s="294">
        <f t="shared" si="49"/>
        <v>80497058.370000005</v>
      </c>
      <c r="AHG58" s="294">
        <f t="shared" si="49"/>
        <v>9745350.6799999997</v>
      </c>
      <c r="AHH58" s="294">
        <f t="shared" si="49"/>
        <v>22350839.810000006</v>
      </c>
      <c r="AHI58" s="294">
        <f t="shared" si="49"/>
        <v>23230273.290000003</v>
      </c>
      <c r="AHJ58" s="294">
        <f t="shared" si="49"/>
        <v>7796140.6899999995</v>
      </c>
      <c r="AHK58" s="294">
        <f t="shared" si="49"/>
        <v>6205027.2799999993</v>
      </c>
      <c r="AHL58" s="294">
        <f t="shared" si="49"/>
        <v>91498450.040000007</v>
      </c>
      <c r="AHM58" s="294">
        <f t="shared" si="49"/>
        <v>28144304.250000004</v>
      </c>
      <c r="AHN58" s="294">
        <f t="shared" si="49"/>
        <v>24262540.959999997</v>
      </c>
      <c r="AHO58" s="294">
        <f t="shared" si="49"/>
        <v>9559530.7899999991</v>
      </c>
      <c r="AHP58" s="294">
        <f t="shared" si="49"/>
        <v>27245296.239999998</v>
      </c>
      <c r="AHQ58" s="294">
        <f t="shared" ref="AHQ58:AHS58" si="50">SUM(AHQ44:AHQ57)</f>
        <v>18874810.229999997</v>
      </c>
      <c r="AHR58" s="294">
        <f t="shared" si="50"/>
        <v>16635405.34</v>
      </c>
      <c r="AHS58" s="294">
        <f t="shared" si="50"/>
        <v>66285038319.821098</v>
      </c>
    </row>
    <row r="59" spans="1:907" ht="24" x14ac:dyDescent="0.8">
      <c r="D59" s="294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4"/>
      <c r="CG59" s="294"/>
      <c r="CH59" s="294"/>
      <c r="CI59" s="294"/>
      <c r="CJ59" s="294"/>
      <c r="CK59" s="294"/>
      <c r="CL59" s="294"/>
      <c r="CM59" s="294"/>
      <c r="CN59" s="294"/>
      <c r="CO59" s="294"/>
      <c r="CP59" s="294"/>
      <c r="CQ59" s="294"/>
      <c r="CR59" s="294"/>
      <c r="CS59" s="294"/>
      <c r="CT59" s="294"/>
      <c r="CU59" s="294"/>
      <c r="CV59" s="294"/>
      <c r="CW59" s="294"/>
      <c r="CX59" s="294"/>
      <c r="CY59" s="294"/>
      <c r="CZ59" s="294"/>
      <c r="DA59" s="294"/>
      <c r="DB59" s="294"/>
      <c r="DC59" s="294"/>
      <c r="DD59" s="294"/>
      <c r="DE59" s="294"/>
      <c r="DF59" s="294"/>
      <c r="DG59" s="294"/>
      <c r="DH59" s="294"/>
      <c r="DI59" s="294"/>
      <c r="DJ59" s="294"/>
      <c r="DK59" s="294"/>
      <c r="DL59" s="294"/>
      <c r="DM59" s="294"/>
      <c r="DN59" s="294"/>
      <c r="DO59" s="294"/>
      <c r="DP59" s="294"/>
      <c r="DQ59" s="294"/>
      <c r="DR59" s="294"/>
      <c r="DS59" s="294"/>
      <c r="DT59" s="294"/>
      <c r="DU59" s="294"/>
      <c r="DV59" s="294"/>
      <c r="DW59" s="294"/>
      <c r="DX59" s="294"/>
      <c r="DY59" s="294"/>
      <c r="DZ59" s="294"/>
      <c r="EA59" s="294"/>
      <c r="EB59" s="294"/>
      <c r="EC59" s="294"/>
      <c r="ED59" s="294"/>
      <c r="EE59" s="294"/>
      <c r="EF59" s="294"/>
      <c r="EG59" s="294"/>
      <c r="EH59" s="294"/>
      <c r="EI59" s="294"/>
      <c r="EJ59" s="294"/>
      <c r="EK59" s="294"/>
      <c r="EL59" s="294"/>
      <c r="EM59" s="294"/>
      <c r="EN59" s="294"/>
      <c r="EO59" s="294"/>
      <c r="EP59" s="294"/>
      <c r="EQ59" s="294"/>
      <c r="ER59" s="294"/>
      <c r="ES59" s="294"/>
      <c r="ET59" s="294"/>
      <c r="EU59" s="294"/>
      <c r="EV59" s="294"/>
      <c r="EW59" s="294"/>
      <c r="EX59" s="294"/>
      <c r="EY59" s="294"/>
      <c r="EZ59" s="294"/>
      <c r="FA59" s="294"/>
      <c r="FB59" s="294"/>
      <c r="FC59" s="294"/>
      <c r="FD59" s="294"/>
      <c r="FE59" s="294"/>
      <c r="FF59" s="294"/>
      <c r="FG59" s="294"/>
      <c r="FH59" s="294"/>
      <c r="FI59" s="294"/>
      <c r="FJ59" s="294"/>
      <c r="FK59" s="294"/>
      <c r="FL59" s="294"/>
      <c r="FM59" s="294"/>
      <c r="FN59" s="294"/>
      <c r="FO59" s="294"/>
      <c r="FP59" s="294"/>
      <c r="FQ59" s="294"/>
      <c r="FR59" s="294"/>
      <c r="FS59" s="294"/>
      <c r="FT59" s="294"/>
      <c r="FU59" s="294"/>
      <c r="FV59" s="294"/>
      <c r="FW59" s="294"/>
      <c r="FX59" s="294"/>
      <c r="FY59" s="294"/>
      <c r="FZ59" s="294"/>
      <c r="GA59" s="294"/>
      <c r="GB59" s="294"/>
      <c r="GC59" s="294"/>
      <c r="GD59" s="294"/>
      <c r="GE59" s="294"/>
      <c r="GF59" s="294"/>
      <c r="GG59" s="294"/>
      <c r="GH59" s="294"/>
      <c r="GI59" s="294"/>
      <c r="GJ59" s="294"/>
      <c r="GK59" s="294"/>
      <c r="GL59" s="294"/>
      <c r="GM59" s="294"/>
      <c r="GN59" s="294"/>
      <c r="GO59" s="294"/>
      <c r="GP59" s="294"/>
      <c r="GQ59" s="294"/>
      <c r="GR59" s="294"/>
      <c r="GS59" s="294"/>
      <c r="GT59" s="294"/>
      <c r="GU59" s="294"/>
      <c r="GV59" s="294"/>
      <c r="GW59" s="294"/>
      <c r="GX59" s="294"/>
      <c r="GY59" s="294"/>
      <c r="GZ59" s="294"/>
      <c r="HA59" s="294"/>
      <c r="HB59" s="294"/>
      <c r="HC59" s="294"/>
      <c r="HD59" s="294"/>
      <c r="HE59" s="294"/>
      <c r="HF59" s="294"/>
      <c r="HG59" s="294"/>
      <c r="HH59" s="294"/>
      <c r="HI59" s="294"/>
      <c r="HJ59" s="294"/>
      <c r="HK59" s="294"/>
      <c r="HL59" s="294"/>
      <c r="HM59" s="294"/>
      <c r="HN59" s="294"/>
      <c r="HO59" s="294"/>
      <c r="HP59" s="294"/>
      <c r="HQ59" s="294"/>
      <c r="HR59" s="294"/>
      <c r="HS59" s="294"/>
      <c r="HT59" s="294"/>
      <c r="HU59" s="294"/>
      <c r="HV59" s="294"/>
      <c r="HW59" s="294"/>
      <c r="HX59" s="294"/>
      <c r="HY59" s="294"/>
      <c r="HZ59" s="294"/>
      <c r="IA59" s="294"/>
      <c r="IB59" s="294"/>
      <c r="IC59" s="294"/>
      <c r="ID59" s="294"/>
      <c r="IE59" s="294"/>
      <c r="IF59" s="294"/>
      <c r="IG59" s="294"/>
      <c r="IH59" s="294"/>
      <c r="II59" s="294"/>
      <c r="IJ59" s="294"/>
      <c r="IK59" s="294"/>
      <c r="IL59" s="294"/>
      <c r="IM59" s="294"/>
      <c r="IN59" s="294"/>
      <c r="IO59" s="294"/>
      <c r="IP59" s="294"/>
      <c r="IQ59" s="294"/>
      <c r="IR59" s="294"/>
      <c r="IS59" s="294"/>
      <c r="IT59" s="294"/>
      <c r="IU59" s="294"/>
      <c r="IV59" s="294"/>
      <c r="IW59" s="294"/>
      <c r="IX59" s="294"/>
      <c r="IY59" s="294"/>
      <c r="IZ59" s="294"/>
      <c r="JA59" s="294"/>
      <c r="JB59" s="294"/>
      <c r="JC59" s="294"/>
      <c r="JD59" s="294"/>
      <c r="JE59" s="294"/>
      <c r="JF59" s="294"/>
      <c r="JG59" s="294"/>
      <c r="JH59" s="294"/>
      <c r="JI59" s="294"/>
      <c r="JJ59" s="294"/>
      <c r="JK59" s="294"/>
      <c r="JL59" s="294"/>
      <c r="JM59" s="294"/>
      <c r="JN59" s="294"/>
      <c r="JO59" s="294"/>
      <c r="JP59" s="294"/>
      <c r="JQ59" s="294"/>
      <c r="JR59" s="294"/>
      <c r="JS59" s="294"/>
      <c r="JT59" s="294"/>
      <c r="JU59" s="294"/>
      <c r="JV59" s="294"/>
      <c r="JW59" s="294"/>
      <c r="JX59" s="294"/>
      <c r="JY59" s="294"/>
      <c r="JZ59" s="294"/>
      <c r="KA59" s="294"/>
      <c r="KB59" s="294"/>
      <c r="KC59" s="294"/>
      <c r="KD59" s="294"/>
      <c r="KE59" s="294"/>
      <c r="KF59" s="294"/>
      <c r="KG59" s="294"/>
      <c r="KH59" s="294"/>
      <c r="KI59" s="294"/>
      <c r="KJ59" s="294"/>
      <c r="KK59" s="294"/>
      <c r="KL59" s="294"/>
      <c r="KM59" s="294"/>
      <c r="KN59" s="294"/>
      <c r="KO59" s="294"/>
      <c r="KP59" s="294"/>
      <c r="KQ59" s="294"/>
      <c r="KR59" s="294"/>
      <c r="KS59" s="294"/>
      <c r="KT59" s="294"/>
      <c r="KU59" s="294"/>
      <c r="KV59" s="294"/>
      <c r="KW59" s="294"/>
      <c r="KX59" s="294"/>
      <c r="KY59" s="294"/>
      <c r="KZ59" s="294"/>
      <c r="LA59" s="294"/>
      <c r="LB59" s="294"/>
      <c r="LC59" s="294"/>
      <c r="LD59" s="294"/>
      <c r="LE59" s="294"/>
      <c r="LF59" s="294"/>
      <c r="LG59" s="294"/>
      <c r="LH59" s="294"/>
      <c r="LI59" s="294"/>
      <c r="LJ59" s="294"/>
      <c r="LK59" s="294"/>
      <c r="LL59" s="294"/>
      <c r="LM59" s="294"/>
      <c r="LN59" s="294"/>
      <c r="LO59" s="294"/>
      <c r="LP59" s="294"/>
      <c r="LQ59" s="294"/>
      <c r="LR59" s="294"/>
      <c r="LS59" s="294"/>
      <c r="LT59" s="294"/>
      <c r="LU59" s="294"/>
      <c r="LV59" s="294"/>
      <c r="LW59" s="294"/>
      <c r="LX59" s="294"/>
      <c r="LY59" s="294"/>
      <c r="LZ59" s="294"/>
      <c r="MA59" s="294"/>
      <c r="MB59" s="294"/>
      <c r="MC59" s="294"/>
      <c r="MD59" s="294"/>
      <c r="ME59" s="294"/>
      <c r="MF59" s="294"/>
      <c r="MG59" s="294"/>
      <c r="MH59" s="294"/>
      <c r="MI59" s="294"/>
      <c r="MJ59" s="294"/>
      <c r="MK59" s="294"/>
      <c r="ML59" s="294"/>
      <c r="MM59" s="294"/>
      <c r="MN59" s="294"/>
      <c r="MO59" s="294"/>
      <c r="MP59" s="294"/>
      <c r="MQ59" s="294"/>
      <c r="MR59" s="294"/>
      <c r="MS59" s="294"/>
      <c r="MT59" s="294"/>
      <c r="MU59" s="294"/>
      <c r="MV59" s="294"/>
      <c r="MW59" s="294"/>
      <c r="MX59" s="294"/>
      <c r="MY59" s="294"/>
      <c r="MZ59" s="294"/>
      <c r="NA59" s="294"/>
      <c r="NB59" s="294"/>
      <c r="NC59" s="294"/>
      <c r="ND59" s="294"/>
      <c r="NE59" s="294"/>
      <c r="NF59" s="294"/>
      <c r="NG59" s="294"/>
      <c r="NH59" s="294"/>
      <c r="NI59" s="294"/>
      <c r="NJ59" s="294"/>
      <c r="NK59" s="294"/>
      <c r="NL59" s="294"/>
      <c r="NM59" s="294"/>
      <c r="NN59" s="294"/>
      <c r="NO59" s="294"/>
      <c r="NP59" s="294"/>
      <c r="NQ59" s="294"/>
      <c r="NR59" s="294"/>
      <c r="NS59" s="294"/>
      <c r="NT59" s="294"/>
      <c r="NU59" s="294"/>
      <c r="NV59" s="294"/>
      <c r="NW59" s="294"/>
      <c r="NX59" s="294"/>
      <c r="NY59" s="294"/>
      <c r="NZ59" s="294"/>
      <c r="OA59" s="294"/>
      <c r="OB59" s="294"/>
      <c r="OC59" s="294"/>
      <c r="OD59" s="294"/>
      <c r="OE59" s="294"/>
      <c r="OF59" s="294"/>
      <c r="OG59" s="294"/>
      <c r="OH59" s="294"/>
      <c r="OI59" s="294"/>
      <c r="OJ59" s="294"/>
      <c r="OK59" s="294"/>
      <c r="OL59" s="294"/>
      <c r="OM59" s="294"/>
      <c r="ON59" s="294"/>
      <c r="OO59" s="294"/>
      <c r="OP59" s="294"/>
      <c r="OQ59" s="294"/>
      <c r="OR59" s="294"/>
      <c r="OS59" s="294"/>
      <c r="OT59" s="294"/>
      <c r="OU59" s="294"/>
      <c r="OV59" s="294"/>
      <c r="OW59" s="294"/>
      <c r="OX59" s="294"/>
      <c r="OY59" s="294"/>
      <c r="OZ59" s="294"/>
      <c r="PA59" s="294"/>
      <c r="PB59" s="294"/>
      <c r="PC59" s="294"/>
      <c r="PD59" s="294"/>
      <c r="PE59" s="294"/>
      <c r="PF59" s="294"/>
      <c r="PG59" s="294"/>
      <c r="PH59" s="294"/>
      <c r="PI59" s="294"/>
      <c r="PJ59" s="294"/>
      <c r="PK59" s="294"/>
      <c r="PL59" s="294"/>
      <c r="PM59" s="294"/>
      <c r="PN59" s="294"/>
      <c r="PO59" s="294"/>
      <c r="PP59" s="294"/>
      <c r="PQ59" s="294"/>
      <c r="PR59" s="294"/>
      <c r="PS59" s="294"/>
      <c r="PT59" s="294"/>
      <c r="PU59" s="294"/>
      <c r="PV59" s="294"/>
      <c r="PW59" s="294"/>
      <c r="PX59" s="294"/>
      <c r="PY59" s="294"/>
      <c r="PZ59" s="294"/>
      <c r="QA59" s="294"/>
      <c r="QB59" s="294"/>
      <c r="QC59" s="294"/>
      <c r="QD59" s="294"/>
      <c r="QE59" s="294"/>
      <c r="QF59" s="294"/>
      <c r="QG59" s="294"/>
      <c r="QH59" s="294"/>
      <c r="QI59" s="294"/>
      <c r="QJ59" s="294"/>
      <c r="QK59" s="294"/>
      <c r="QL59" s="294"/>
      <c r="QM59" s="294"/>
      <c r="QN59" s="294"/>
      <c r="QO59" s="294"/>
      <c r="QP59" s="294"/>
      <c r="QQ59" s="294"/>
      <c r="QR59" s="294"/>
      <c r="QS59" s="294"/>
      <c r="QT59" s="294"/>
      <c r="QU59" s="294"/>
      <c r="QV59" s="294"/>
      <c r="QW59" s="294"/>
      <c r="QX59" s="294"/>
      <c r="QY59" s="294"/>
      <c r="QZ59" s="294"/>
      <c r="RA59" s="294"/>
      <c r="RB59" s="294"/>
      <c r="RC59" s="294"/>
      <c r="RD59" s="294"/>
      <c r="RE59" s="294"/>
      <c r="RF59" s="294"/>
      <c r="RG59" s="294"/>
      <c r="RH59" s="294"/>
      <c r="RI59" s="294"/>
      <c r="RJ59" s="294"/>
      <c r="RK59" s="294"/>
      <c r="RL59" s="294"/>
      <c r="RM59" s="294"/>
      <c r="RN59" s="294"/>
      <c r="RO59" s="294"/>
      <c r="RP59" s="294"/>
      <c r="RQ59" s="294"/>
      <c r="RR59" s="294"/>
      <c r="RS59" s="294"/>
      <c r="RT59" s="294"/>
      <c r="RU59" s="294"/>
      <c r="RV59" s="294"/>
      <c r="RW59" s="294"/>
      <c r="RX59" s="294"/>
      <c r="RY59" s="294"/>
      <c r="RZ59" s="294"/>
      <c r="SA59" s="294"/>
      <c r="SB59" s="294"/>
      <c r="SC59" s="294"/>
      <c r="SD59" s="294"/>
      <c r="SE59" s="294"/>
      <c r="SF59" s="294"/>
      <c r="SG59" s="294"/>
      <c r="SH59" s="294"/>
      <c r="SI59" s="294"/>
      <c r="SJ59" s="294"/>
      <c r="SK59" s="294"/>
      <c r="SL59" s="294"/>
      <c r="SM59" s="294"/>
      <c r="SN59" s="294"/>
      <c r="SO59" s="294"/>
      <c r="SP59" s="294"/>
      <c r="SQ59" s="294"/>
      <c r="SR59" s="294"/>
      <c r="SS59" s="294"/>
      <c r="ST59" s="294"/>
      <c r="SU59" s="294"/>
      <c r="SV59" s="294"/>
      <c r="SW59" s="294"/>
      <c r="SX59" s="294"/>
      <c r="SY59" s="294"/>
      <c r="SZ59" s="294"/>
      <c r="TA59" s="294"/>
      <c r="TB59" s="294"/>
      <c r="TC59" s="294"/>
      <c r="TD59" s="294"/>
      <c r="TE59" s="294"/>
      <c r="TF59" s="294"/>
      <c r="TG59" s="294"/>
      <c r="TH59" s="294"/>
      <c r="TI59" s="294"/>
      <c r="TJ59" s="294"/>
      <c r="TK59" s="294"/>
      <c r="TL59" s="294"/>
      <c r="TM59" s="294"/>
      <c r="TN59" s="294"/>
      <c r="TO59" s="294"/>
      <c r="TP59" s="294"/>
      <c r="TQ59" s="294"/>
      <c r="TR59" s="294"/>
      <c r="TS59" s="294"/>
      <c r="TT59" s="294"/>
      <c r="TU59" s="294"/>
      <c r="TV59" s="294"/>
      <c r="TW59" s="294"/>
      <c r="TX59" s="294"/>
      <c r="TY59" s="294"/>
      <c r="TZ59" s="294"/>
      <c r="UA59" s="294"/>
      <c r="UB59" s="294"/>
      <c r="UC59" s="294"/>
      <c r="UD59" s="294"/>
      <c r="UE59" s="294"/>
      <c r="UF59" s="294"/>
      <c r="UG59" s="294"/>
      <c r="UH59" s="294"/>
      <c r="UI59" s="294"/>
      <c r="UJ59" s="294"/>
      <c r="UK59" s="294"/>
      <c r="UL59" s="294"/>
      <c r="UM59" s="294"/>
      <c r="UN59" s="294"/>
      <c r="UO59" s="294"/>
      <c r="UP59" s="294"/>
      <c r="UQ59" s="294"/>
      <c r="UR59" s="294"/>
      <c r="US59" s="294"/>
      <c r="UT59" s="294"/>
      <c r="UU59" s="294"/>
      <c r="UV59" s="294"/>
      <c r="UW59" s="294"/>
      <c r="UX59" s="294"/>
      <c r="UY59" s="294"/>
      <c r="UZ59" s="294"/>
      <c r="VA59" s="294"/>
      <c r="VB59" s="294"/>
      <c r="VC59" s="294"/>
      <c r="VD59" s="294"/>
      <c r="VE59" s="294"/>
      <c r="VF59" s="294"/>
      <c r="VG59" s="294"/>
      <c r="VH59" s="294"/>
      <c r="VI59" s="294"/>
      <c r="VJ59" s="294"/>
      <c r="VK59" s="294"/>
      <c r="VL59" s="294"/>
      <c r="VM59" s="294"/>
      <c r="VN59" s="294"/>
      <c r="VO59" s="294"/>
      <c r="VP59" s="294"/>
      <c r="VQ59" s="294"/>
      <c r="VR59" s="294"/>
      <c r="VS59" s="294"/>
      <c r="VT59" s="294"/>
      <c r="VU59" s="294"/>
      <c r="VV59" s="294"/>
      <c r="VW59" s="294"/>
      <c r="VX59" s="294"/>
      <c r="VY59" s="294"/>
      <c r="VZ59" s="294"/>
      <c r="WA59" s="294"/>
      <c r="WB59" s="294"/>
      <c r="WC59" s="294"/>
      <c r="WD59" s="294"/>
      <c r="WE59" s="294"/>
      <c r="WF59" s="294"/>
      <c r="WG59" s="294"/>
      <c r="WH59" s="294"/>
      <c r="WI59" s="294"/>
      <c r="WJ59" s="294"/>
      <c r="WK59" s="294"/>
      <c r="WL59" s="294"/>
      <c r="WM59" s="294"/>
      <c r="WN59" s="294"/>
      <c r="WO59" s="294"/>
      <c r="WP59" s="294"/>
      <c r="WQ59" s="294"/>
      <c r="WR59" s="294"/>
      <c r="WS59" s="294"/>
      <c r="WT59" s="294"/>
      <c r="WU59" s="294"/>
      <c r="WV59" s="294"/>
      <c r="WW59" s="294"/>
      <c r="WX59" s="294"/>
      <c r="WY59" s="294"/>
      <c r="WZ59" s="294"/>
      <c r="XA59" s="294"/>
      <c r="XB59" s="294"/>
      <c r="XC59" s="294"/>
      <c r="XD59" s="294"/>
      <c r="XE59" s="294"/>
      <c r="XF59" s="294"/>
      <c r="XG59" s="294"/>
      <c r="XH59" s="294"/>
      <c r="XI59" s="294"/>
      <c r="XJ59" s="294"/>
      <c r="XK59" s="294"/>
      <c r="XL59" s="294"/>
      <c r="XM59" s="294"/>
      <c r="XN59" s="294"/>
      <c r="XO59" s="294"/>
      <c r="XP59" s="294"/>
      <c r="XQ59" s="294"/>
      <c r="XR59" s="294"/>
      <c r="XS59" s="294"/>
      <c r="XT59" s="294"/>
      <c r="XU59" s="294"/>
      <c r="XV59" s="294"/>
      <c r="XW59" s="294"/>
      <c r="XX59" s="294"/>
      <c r="XY59" s="294"/>
      <c r="XZ59" s="294"/>
      <c r="YA59" s="294"/>
      <c r="YB59" s="294"/>
      <c r="YC59" s="294"/>
      <c r="YD59" s="294"/>
      <c r="YE59" s="294"/>
      <c r="YF59" s="294"/>
      <c r="YG59" s="294"/>
      <c r="YH59" s="294"/>
      <c r="YI59" s="294"/>
      <c r="YJ59" s="294"/>
      <c r="YK59" s="294"/>
      <c r="YL59" s="294"/>
      <c r="YM59" s="294"/>
      <c r="YN59" s="294"/>
      <c r="YO59" s="294"/>
      <c r="YP59" s="294"/>
      <c r="YQ59" s="294"/>
      <c r="YR59" s="294"/>
      <c r="YS59" s="294"/>
      <c r="YT59" s="294"/>
      <c r="YU59" s="294"/>
      <c r="YV59" s="294"/>
      <c r="YW59" s="294"/>
      <c r="YX59" s="294"/>
      <c r="YY59" s="294"/>
      <c r="YZ59" s="294"/>
      <c r="ZA59" s="294"/>
      <c r="ZB59" s="294"/>
      <c r="ZC59" s="294"/>
      <c r="ZD59" s="294"/>
      <c r="ZE59" s="294"/>
      <c r="ZF59" s="294"/>
      <c r="ZG59" s="294"/>
      <c r="ZH59" s="294"/>
      <c r="ZI59" s="294"/>
      <c r="ZJ59" s="294"/>
      <c r="ZK59" s="294"/>
      <c r="ZL59" s="294"/>
      <c r="ZM59" s="294"/>
      <c r="ZN59" s="294"/>
      <c r="ZO59" s="294"/>
      <c r="ZP59" s="294"/>
      <c r="ZQ59" s="294"/>
      <c r="ZR59" s="294"/>
      <c r="ZS59" s="294"/>
      <c r="ZT59" s="294"/>
      <c r="ZU59" s="294"/>
      <c r="ZV59" s="294"/>
      <c r="ZW59" s="294"/>
      <c r="ZX59" s="294"/>
      <c r="ZY59" s="294"/>
      <c r="ZZ59" s="294"/>
      <c r="AAA59" s="294"/>
      <c r="AAB59" s="294"/>
      <c r="AAC59" s="294"/>
      <c r="AAD59" s="294"/>
      <c r="AAE59" s="294"/>
      <c r="AAF59" s="294"/>
      <c r="AAG59" s="294"/>
      <c r="AAH59" s="294"/>
      <c r="AAI59" s="294"/>
      <c r="AAJ59" s="294"/>
      <c r="AAK59" s="294"/>
      <c r="AAL59" s="294"/>
      <c r="AAM59" s="294"/>
      <c r="AAN59" s="294"/>
      <c r="AAO59" s="294"/>
      <c r="AAP59" s="294"/>
      <c r="AAQ59" s="294"/>
      <c r="AAR59" s="294"/>
      <c r="AAS59" s="294"/>
      <c r="AAT59" s="294"/>
      <c r="AAU59" s="294"/>
      <c r="AAV59" s="294"/>
      <c r="AAW59" s="294"/>
      <c r="AAX59" s="294"/>
      <c r="AAY59" s="294"/>
      <c r="AAZ59" s="294"/>
      <c r="ABA59" s="294"/>
      <c r="ABB59" s="294"/>
      <c r="ABC59" s="294"/>
      <c r="ABD59" s="294"/>
      <c r="ABE59" s="294"/>
      <c r="ABF59" s="294"/>
      <c r="ABG59" s="294"/>
      <c r="ABH59" s="294"/>
      <c r="ABI59" s="294"/>
      <c r="ABJ59" s="294"/>
      <c r="ABK59" s="294"/>
      <c r="ABL59" s="294"/>
      <c r="ABM59" s="294"/>
      <c r="ABN59" s="294"/>
      <c r="ABO59" s="294"/>
      <c r="ABP59" s="294"/>
      <c r="ABQ59" s="294"/>
      <c r="ABR59" s="294"/>
      <c r="ABS59" s="294"/>
      <c r="ABT59" s="294"/>
      <c r="ABU59" s="294"/>
      <c r="ABV59" s="294"/>
      <c r="ABW59" s="294"/>
      <c r="ABX59" s="294"/>
      <c r="ABY59" s="294"/>
      <c r="ABZ59" s="294"/>
      <c r="ACA59" s="294"/>
      <c r="ACB59" s="294"/>
      <c r="ACC59" s="294"/>
      <c r="ACD59" s="294"/>
      <c r="ACE59" s="294"/>
      <c r="ACF59" s="294"/>
      <c r="ACG59" s="294"/>
      <c r="ACH59" s="294"/>
      <c r="ACI59" s="294"/>
      <c r="ACJ59" s="294"/>
      <c r="ACK59" s="294"/>
      <c r="ACL59" s="294"/>
      <c r="ACM59" s="294"/>
      <c r="ACN59" s="294"/>
      <c r="ACO59" s="294"/>
      <c r="ACP59" s="294"/>
      <c r="ACQ59" s="294"/>
      <c r="ACR59" s="294"/>
      <c r="ACS59" s="294"/>
      <c r="ACT59" s="294"/>
      <c r="ACU59" s="294"/>
      <c r="ACV59" s="294"/>
      <c r="ACW59" s="294"/>
      <c r="ACX59" s="294"/>
      <c r="ACY59" s="294"/>
      <c r="ACZ59" s="294"/>
      <c r="ADA59" s="294"/>
      <c r="ADB59" s="294"/>
      <c r="ADC59" s="294"/>
      <c r="ADD59" s="294"/>
      <c r="ADE59" s="294"/>
      <c r="ADF59" s="294"/>
      <c r="ADG59" s="294"/>
      <c r="ADH59" s="294"/>
      <c r="ADI59" s="294"/>
      <c r="ADJ59" s="294"/>
      <c r="ADK59" s="294"/>
      <c r="ADL59" s="294"/>
      <c r="ADM59" s="294"/>
      <c r="ADN59" s="294"/>
      <c r="ADO59" s="294"/>
      <c r="ADP59" s="294"/>
      <c r="ADQ59" s="294"/>
      <c r="ADR59" s="294"/>
      <c r="ADS59" s="294"/>
      <c r="ADT59" s="294"/>
      <c r="ADU59" s="294"/>
      <c r="ADV59" s="294"/>
      <c r="ADW59" s="294"/>
      <c r="ADX59" s="294"/>
      <c r="ADY59" s="294"/>
      <c r="ADZ59" s="294"/>
      <c r="AEA59" s="294"/>
      <c r="AEB59" s="294"/>
      <c r="AEC59" s="294"/>
      <c r="AED59" s="294"/>
      <c r="AEE59" s="294"/>
      <c r="AEF59" s="294"/>
      <c r="AEG59" s="294"/>
      <c r="AEH59" s="294"/>
      <c r="AEI59" s="294"/>
      <c r="AEJ59" s="294"/>
      <c r="AEK59" s="294"/>
      <c r="AEL59" s="294"/>
      <c r="AEM59" s="294"/>
      <c r="AEN59" s="294"/>
      <c r="AEO59" s="294"/>
      <c r="AEP59" s="294"/>
      <c r="AEQ59" s="294"/>
      <c r="AER59" s="294"/>
      <c r="AES59" s="294"/>
      <c r="AET59" s="294"/>
      <c r="AEU59" s="294"/>
      <c r="AEV59" s="294"/>
      <c r="AEW59" s="294"/>
      <c r="AEX59" s="294"/>
      <c r="AEY59" s="294"/>
      <c r="AEZ59" s="294"/>
      <c r="AFA59" s="294"/>
      <c r="AFB59" s="294"/>
      <c r="AFC59" s="294"/>
      <c r="AFD59" s="294"/>
      <c r="AFE59" s="294"/>
      <c r="AFF59" s="294"/>
      <c r="AFG59" s="294"/>
      <c r="AFH59" s="294"/>
      <c r="AFI59" s="294"/>
      <c r="AFJ59" s="294"/>
      <c r="AFK59" s="294"/>
      <c r="AFL59" s="294"/>
      <c r="AFM59" s="294"/>
      <c r="AFN59" s="294"/>
      <c r="AFO59" s="294"/>
      <c r="AFP59" s="294"/>
      <c r="AFQ59" s="294"/>
      <c r="AFR59" s="294"/>
      <c r="AFS59" s="294"/>
      <c r="AFT59" s="294"/>
      <c r="AFU59" s="294"/>
      <c r="AFV59" s="294"/>
      <c r="AFW59" s="294"/>
      <c r="AFX59" s="294"/>
      <c r="AFY59" s="294"/>
      <c r="AFZ59" s="294"/>
      <c r="AGA59" s="294"/>
      <c r="AGB59" s="294"/>
      <c r="AGC59" s="294"/>
      <c r="AGD59" s="294"/>
      <c r="AGE59" s="294"/>
      <c r="AGF59" s="294"/>
      <c r="AGG59" s="294"/>
      <c r="AGH59" s="294"/>
      <c r="AGI59" s="294"/>
      <c r="AGJ59" s="294"/>
      <c r="AGK59" s="294"/>
      <c r="AGL59" s="294"/>
      <c r="AGM59" s="294"/>
      <c r="AGN59" s="294"/>
      <c r="AGO59" s="294"/>
      <c r="AGP59" s="294"/>
      <c r="AGQ59" s="294"/>
      <c r="AGR59" s="294"/>
      <c r="AGS59" s="294"/>
      <c r="AGT59" s="294"/>
      <c r="AGU59" s="294"/>
      <c r="AGV59" s="294"/>
      <c r="AGW59" s="294"/>
      <c r="AGX59" s="294"/>
      <c r="AGY59" s="294"/>
      <c r="AGZ59" s="294"/>
      <c r="AHA59" s="294"/>
      <c r="AHB59" s="294"/>
      <c r="AHC59" s="294"/>
      <c r="AHD59" s="294"/>
      <c r="AHE59" s="294"/>
      <c r="AHF59" s="294"/>
      <c r="AHG59" s="294"/>
      <c r="AHH59" s="294"/>
      <c r="AHI59" s="294"/>
      <c r="AHJ59" s="294"/>
      <c r="AHK59" s="294"/>
      <c r="AHL59" s="294"/>
      <c r="AHM59" s="294"/>
      <c r="AHN59" s="294"/>
      <c r="AHO59" s="294"/>
      <c r="AHP59" s="294"/>
      <c r="AHQ59" s="294"/>
      <c r="AHR59" s="329"/>
    </row>
    <row r="60" spans="1:907" ht="24" x14ac:dyDescent="0.8">
      <c r="A60" s="270" t="s">
        <v>6273</v>
      </c>
      <c r="B60" s="270" t="s">
        <v>6058</v>
      </c>
      <c r="C60" s="271" t="s">
        <v>6059</v>
      </c>
      <c r="D60" s="294">
        <v>-31799933.02</v>
      </c>
      <c r="E60" s="294"/>
      <c r="F60" s="294"/>
      <c r="G60" s="294"/>
      <c r="H60" s="294">
        <v>-1999024</v>
      </c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>
        <v>-38203166.829999998</v>
      </c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>
        <v>-41482041.920000002</v>
      </c>
      <c r="BJ60" s="294">
        <v>0</v>
      </c>
      <c r="BK60" s="294"/>
      <c r="BL60" s="294"/>
      <c r="BM60" s="294"/>
      <c r="BN60" s="294">
        <v>0</v>
      </c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4"/>
      <c r="CG60" s="294">
        <v>0</v>
      </c>
      <c r="CH60" s="29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4"/>
      <c r="CW60" s="294"/>
      <c r="CX60" s="294"/>
      <c r="CY60" s="294"/>
      <c r="CZ60" s="294"/>
      <c r="DA60" s="294"/>
      <c r="DB60" s="294">
        <v>0</v>
      </c>
      <c r="DC60" s="294"/>
      <c r="DD60" s="294"/>
      <c r="DE60" s="294"/>
      <c r="DF60" s="294"/>
      <c r="DG60" s="294"/>
      <c r="DH60" s="294"/>
      <c r="DI60" s="294"/>
      <c r="DJ60" s="294"/>
      <c r="DK60" s="294">
        <v>0</v>
      </c>
      <c r="DL60" s="294"/>
      <c r="DM60" s="294"/>
      <c r="DN60" s="294"/>
      <c r="DO60" s="294"/>
      <c r="DP60" s="294"/>
      <c r="DQ60" s="294"/>
      <c r="DR60" s="294"/>
      <c r="DS60" s="294"/>
      <c r="DT60" s="294"/>
      <c r="DU60" s="294"/>
      <c r="DV60" s="294"/>
      <c r="DW60" s="294"/>
      <c r="DX60" s="294"/>
      <c r="DY60" s="294"/>
      <c r="DZ60" s="294"/>
      <c r="EA60" s="294"/>
      <c r="EB60" s="294"/>
      <c r="EC60" s="294"/>
      <c r="ED60" s="294"/>
      <c r="EE60" s="294">
        <v>0</v>
      </c>
      <c r="EF60" s="294">
        <v>-10874446.720000001</v>
      </c>
      <c r="EG60" s="294"/>
      <c r="EH60" s="294"/>
      <c r="EI60" s="294"/>
      <c r="EJ60" s="294"/>
      <c r="EK60" s="294"/>
      <c r="EL60" s="294"/>
      <c r="EM60" s="294"/>
      <c r="EN60" s="294">
        <v>-82108114.700000003</v>
      </c>
      <c r="EO60" s="294"/>
      <c r="EP60" s="294"/>
      <c r="EQ60" s="294"/>
      <c r="ER60" s="294"/>
      <c r="ES60" s="294"/>
      <c r="ET60" s="294"/>
      <c r="EU60" s="294"/>
      <c r="EV60" s="294"/>
      <c r="EW60" s="294"/>
      <c r="EX60" s="294"/>
      <c r="EY60" s="294"/>
      <c r="EZ60" s="294"/>
      <c r="FA60" s="294"/>
      <c r="FB60" s="294"/>
      <c r="FC60" s="294"/>
      <c r="FD60" s="294"/>
      <c r="FE60" s="294"/>
      <c r="FF60" s="294"/>
      <c r="FG60" s="294"/>
      <c r="FH60" s="294"/>
      <c r="FI60" s="294"/>
      <c r="FJ60" s="294"/>
      <c r="FK60" s="294"/>
      <c r="FL60" s="294"/>
      <c r="FM60" s="294"/>
      <c r="FN60" s="294"/>
      <c r="FO60" s="294"/>
      <c r="FP60" s="294"/>
      <c r="FQ60" s="294">
        <v>-84891964.290000007</v>
      </c>
      <c r="FR60" s="294"/>
      <c r="FS60" s="294"/>
      <c r="FT60" s="294"/>
      <c r="FU60" s="294">
        <v>0</v>
      </c>
      <c r="FV60" s="294"/>
      <c r="FW60" s="294"/>
      <c r="FX60" s="294"/>
      <c r="FY60" s="294"/>
      <c r="FZ60" s="294"/>
      <c r="GA60" s="294"/>
      <c r="GB60" s="294"/>
      <c r="GC60" s="294"/>
      <c r="GD60" s="294"/>
      <c r="GE60" s="294">
        <v>-48491590.810000002</v>
      </c>
      <c r="GF60" s="294"/>
      <c r="GG60" s="294"/>
      <c r="GH60" s="294"/>
      <c r="GI60" s="294"/>
      <c r="GJ60" s="294"/>
      <c r="GK60" s="294"/>
      <c r="GL60" s="294"/>
      <c r="GM60" s="294"/>
      <c r="GN60" s="294"/>
      <c r="GO60" s="294"/>
      <c r="GP60" s="294"/>
      <c r="GQ60" s="294">
        <v>-18578124.129999999</v>
      </c>
      <c r="GR60" s="294"/>
      <c r="GS60" s="294"/>
      <c r="GT60" s="294"/>
      <c r="GU60" s="294"/>
      <c r="GV60" s="294"/>
      <c r="GW60" s="294"/>
      <c r="GX60" s="294"/>
      <c r="GY60" s="294"/>
      <c r="GZ60" s="294"/>
      <c r="HA60" s="294"/>
      <c r="HB60" s="294"/>
      <c r="HC60" s="294">
        <v>-274050744.63</v>
      </c>
      <c r="HD60" s="294"/>
      <c r="HE60" s="294"/>
      <c r="HF60" s="294"/>
      <c r="HG60" s="294"/>
      <c r="HH60" s="294"/>
      <c r="HI60" s="294"/>
      <c r="HJ60" s="294">
        <v>-1968780</v>
      </c>
      <c r="HK60" s="294"/>
      <c r="HL60" s="294"/>
      <c r="HM60" s="294"/>
      <c r="HN60" s="294"/>
      <c r="HO60" s="294"/>
      <c r="HP60" s="294"/>
      <c r="HQ60" s="294"/>
      <c r="HR60" s="294">
        <v>-74675684.299999997</v>
      </c>
      <c r="HS60" s="294"/>
      <c r="HT60" s="294"/>
      <c r="HU60" s="294"/>
      <c r="HV60" s="294"/>
      <c r="HW60" s="294"/>
      <c r="HX60" s="294"/>
      <c r="HY60" s="294"/>
      <c r="HZ60" s="294"/>
      <c r="IA60" s="294"/>
      <c r="IB60" s="294"/>
      <c r="IC60" s="294"/>
      <c r="ID60" s="294"/>
      <c r="IE60" s="294"/>
      <c r="IF60" s="294"/>
      <c r="IG60" s="294"/>
      <c r="IH60" s="294"/>
      <c r="II60" s="294"/>
      <c r="IJ60" s="294"/>
      <c r="IK60" s="294"/>
      <c r="IL60" s="294"/>
      <c r="IM60" s="294"/>
      <c r="IN60" s="294"/>
      <c r="IO60" s="294"/>
      <c r="IP60" s="294"/>
      <c r="IQ60" s="294"/>
      <c r="IR60" s="294"/>
      <c r="IS60" s="294">
        <v>-196461080</v>
      </c>
      <c r="IT60" s="294">
        <v>-45697376.640000001</v>
      </c>
      <c r="IU60" s="294"/>
      <c r="IV60" s="294"/>
      <c r="IW60" s="294"/>
      <c r="IX60" s="294"/>
      <c r="IY60" s="294"/>
      <c r="IZ60" s="294"/>
      <c r="JA60" s="294"/>
      <c r="JB60" s="294"/>
      <c r="JC60" s="294"/>
      <c r="JD60" s="294"/>
      <c r="JE60" s="294">
        <v>-22175762.170000002</v>
      </c>
      <c r="JF60" s="294"/>
      <c r="JG60" s="294"/>
      <c r="JH60" s="294"/>
      <c r="JI60" s="294"/>
      <c r="JJ60" s="294"/>
      <c r="JK60" s="294">
        <v>0</v>
      </c>
      <c r="JL60" s="294"/>
      <c r="JM60" s="294"/>
      <c r="JN60" s="294"/>
      <c r="JO60" s="294"/>
      <c r="JP60" s="294"/>
      <c r="JQ60" s="294"/>
      <c r="JR60" s="294">
        <v>-37396264.68</v>
      </c>
      <c r="JS60" s="294">
        <v>-29596938.210000001</v>
      </c>
      <c r="JT60" s="294"/>
      <c r="JU60" s="294"/>
      <c r="JV60" s="294"/>
      <c r="JW60" s="294"/>
      <c r="JX60" s="294"/>
      <c r="JY60" s="294"/>
      <c r="JZ60" s="294"/>
      <c r="KA60" s="294"/>
      <c r="KB60" s="294"/>
      <c r="KC60" s="294"/>
      <c r="KD60" s="294"/>
      <c r="KE60" s="294"/>
      <c r="KF60" s="294"/>
      <c r="KG60" s="294"/>
      <c r="KH60" s="294"/>
      <c r="KI60" s="294"/>
      <c r="KJ60" s="294"/>
      <c r="KK60" s="294"/>
      <c r="KL60" s="294"/>
      <c r="KM60" s="294"/>
      <c r="KN60" s="294"/>
      <c r="KO60" s="294"/>
      <c r="KP60" s="294"/>
      <c r="KQ60" s="294"/>
      <c r="KR60" s="294"/>
      <c r="KS60" s="294"/>
      <c r="KT60" s="294"/>
      <c r="KU60" s="294"/>
      <c r="KV60" s="294"/>
      <c r="KW60" s="294"/>
      <c r="KX60" s="294"/>
      <c r="KY60" s="294"/>
      <c r="KZ60" s="294"/>
      <c r="LA60" s="294"/>
      <c r="LB60" s="294"/>
      <c r="LC60" s="294"/>
      <c r="LD60" s="294"/>
      <c r="LE60" s="294"/>
      <c r="LF60" s="294"/>
      <c r="LG60" s="294">
        <v>-200204119.84</v>
      </c>
      <c r="LH60" s="294">
        <v>-44297644.899999999</v>
      </c>
      <c r="LI60" s="294">
        <v>-4152693.5</v>
      </c>
      <c r="LJ60" s="294"/>
      <c r="LK60" s="294"/>
      <c r="LL60" s="294"/>
      <c r="LM60" s="294"/>
      <c r="LN60" s="294"/>
      <c r="LO60" s="294"/>
      <c r="LP60" s="294"/>
      <c r="LQ60" s="294"/>
      <c r="LR60" s="294"/>
      <c r="LS60" s="294"/>
      <c r="LT60" s="294"/>
      <c r="LU60" s="294">
        <v>-57545913.909999996</v>
      </c>
      <c r="LV60" s="294"/>
      <c r="LW60" s="294"/>
      <c r="LX60" s="294"/>
      <c r="LY60" s="294"/>
      <c r="LZ60" s="294"/>
      <c r="MA60" s="294"/>
      <c r="MB60" s="294"/>
      <c r="MC60" s="294"/>
      <c r="MD60" s="294"/>
      <c r="ME60" s="294"/>
      <c r="MF60" s="294"/>
      <c r="MG60" s="294"/>
      <c r="MH60" s="294"/>
      <c r="MI60" s="294"/>
      <c r="MJ60" s="294"/>
      <c r="MK60" s="294"/>
      <c r="ML60" s="294"/>
      <c r="MM60" s="294"/>
      <c r="MN60" s="294"/>
      <c r="MO60" s="294"/>
      <c r="MP60" s="294"/>
      <c r="MQ60" s="294"/>
      <c r="MR60" s="294"/>
      <c r="MS60" s="294">
        <v>-66745817.369999997</v>
      </c>
      <c r="MT60" s="294"/>
      <c r="MU60" s="294"/>
      <c r="MV60" s="294"/>
      <c r="MW60" s="294"/>
      <c r="MX60" s="294"/>
      <c r="MY60" s="294"/>
      <c r="MZ60" s="294"/>
      <c r="NA60" s="294"/>
      <c r="NB60" s="294"/>
      <c r="NC60" s="294"/>
      <c r="ND60" s="294">
        <v>-77306361.840000004</v>
      </c>
      <c r="NE60" s="294">
        <v>0</v>
      </c>
      <c r="NF60" s="294"/>
      <c r="NG60" s="294"/>
      <c r="NH60" s="294"/>
      <c r="NI60" s="294"/>
      <c r="NJ60" s="294"/>
      <c r="NK60" s="294"/>
      <c r="NL60" s="294"/>
      <c r="NM60" s="294"/>
      <c r="NN60" s="294"/>
      <c r="NO60" s="294"/>
      <c r="NP60" s="294">
        <v>0</v>
      </c>
      <c r="NQ60" s="294"/>
      <c r="NR60" s="294"/>
      <c r="NS60" s="294"/>
      <c r="NT60" s="294"/>
      <c r="NU60" s="294"/>
      <c r="NV60" s="294"/>
      <c r="NW60" s="294">
        <v>-73900121.519999996</v>
      </c>
      <c r="NX60" s="294"/>
      <c r="NY60" s="294"/>
      <c r="NZ60" s="294"/>
      <c r="OA60" s="294"/>
      <c r="OB60" s="294"/>
      <c r="OC60" s="294"/>
      <c r="OD60" s="294"/>
      <c r="OE60" s="294"/>
      <c r="OF60" s="294"/>
      <c r="OG60" s="294">
        <v>4341050</v>
      </c>
      <c r="OH60" s="294"/>
      <c r="OI60" s="294"/>
      <c r="OJ60" s="294"/>
      <c r="OK60" s="294"/>
      <c r="OL60" s="294"/>
      <c r="OM60" s="294">
        <v>-40650602.32</v>
      </c>
      <c r="ON60" s="294"/>
      <c r="OO60" s="294"/>
      <c r="OP60" s="294"/>
      <c r="OQ60" s="294"/>
      <c r="OR60" s="294"/>
      <c r="OS60" s="294">
        <v>-20778986.109999999</v>
      </c>
      <c r="OT60" s="294"/>
      <c r="OU60" s="294"/>
      <c r="OV60" s="294"/>
      <c r="OW60" s="294"/>
      <c r="OX60" s="294"/>
      <c r="OY60" s="294"/>
      <c r="OZ60" s="294"/>
      <c r="PA60" s="294"/>
      <c r="PB60" s="294"/>
      <c r="PC60" s="294"/>
      <c r="PD60" s="294"/>
      <c r="PE60" s="294"/>
      <c r="PF60" s="294"/>
      <c r="PG60" s="294"/>
      <c r="PH60" s="294"/>
      <c r="PI60" s="294"/>
      <c r="PJ60" s="294"/>
      <c r="PK60" s="294"/>
      <c r="PL60" s="294"/>
      <c r="PM60" s="294"/>
      <c r="PN60" s="294"/>
      <c r="PO60" s="294"/>
      <c r="PP60" s="294"/>
      <c r="PQ60" s="294"/>
      <c r="PR60" s="294"/>
      <c r="PS60" s="294"/>
      <c r="PT60" s="294"/>
      <c r="PU60" s="294"/>
      <c r="PV60" s="294"/>
      <c r="PW60" s="294"/>
      <c r="PX60" s="294"/>
      <c r="PY60" s="294"/>
      <c r="PZ60" s="294"/>
      <c r="QA60" s="294"/>
      <c r="QB60" s="294"/>
      <c r="QC60" s="294"/>
      <c r="QD60" s="294"/>
      <c r="QE60" s="294"/>
      <c r="QF60" s="294"/>
      <c r="QG60" s="294"/>
      <c r="QH60" s="294"/>
      <c r="QI60" s="294"/>
      <c r="QJ60" s="294"/>
      <c r="QK60" s="294"/>
      <c r="QL60" s="294"/>
      <c r="QM60" s="294"/>
      <c r="QN60" s="294"/>
      <c r="QO60" s="294"/>
      <c r="QP60" s="294"/>
      <c r="QQ60" s="294"/>
      <c r="QR60" s="294"/>
      <c r="QS60" s="294"/>
      <c r="QT60" s="294"/>
      <c r="QU60" s="294"/>
      <c r="QV60" s="294"/>
      <c r="QW60" s="294"/>
      <c r="QX60" s="294"/>
      <c r="QY60" s="294"/>
      <c r="QZ60" s="294"/>
      <c r="RA60" s="294"/>
      <c r="RB60" s="294"/>
      <c r="RC60" s="294"/>
      <c r="RD60" s="294"/>
      <c r="RE60" s="294"/>
      <c r="RF60" s="294"/>
      <c r="RG60" s="294"/>
      <c r="RH60" s="294"/>
      <c r="RI60" s="294">
        <v>0</v>
      </c>
      <c r="RJ60" s="294">
        <v>0</v>
      </c>
      <c r="RK60" s="294">
        <v>-1416803.58</v>
      </c>
      <c r="RL60" s="294">
        <v>0</v>
      </c>
      <c r="RM60" s="294"/>
      <c r="RN60" s="294"/>
      <c r="RO60" s="294">
        <v>0</v>
      </c>
      <c r="RP60" s="294"/>
      <c r="RQ60" s="294"/>
      <c r="RR60" s="294">
        <v>-263646</v>
      </c>
      <c r="RS60" s="294">
        <v>0</v>
      </c>
      <c r="RT60" s="294">
        <v>0</v>
      </c>
      <c r="RU60" s="294"/>
      <c r="RV60" s="294">
        <v>0</v>
      </c>
      <c r="RW60" s="294">
        <v>0</v>
      </c>
      <c r="RX60" s="294">
        <v>0</v>
      </c>
      <c r="RY60" s="294">
        <v>0</v>
      </c>
      <c r="RZ60" s="294">
        <v>-6011.09</v>
      </c>
      <c r="SA60" s="294"/>
      <c r="SB60" s="294"/>
      <c r="SC60" s="294"/>
      <c r="SD60" s="294"/>
      <c r="SE60" s="294"/>
      <c r="SF60" s="294"/>
      <c r="SG60" s="294"/>
      <c r="SH60" s="294"/>
      <c r="SI60" s="294"/>
      <c r="SJ60" s="294"/>
      <c r="SK60" s="294"/>
      <c r="SL60" s="294"/>
      <c r="SM60" s="294"/>
      <c r="SN60" s="294"/>
      <c r="SO60" s="294"/>
      <c r="SP60" s="294"/>
      <c r="SQ60" s="294"/>
      <c r="SR60" s="294"/>
      <c r="SS60" s="294"/>
      <c r="ST60" s="294"/>
      <c r="SU60" s="294"/>
      <c r="SV60" s="294"/>
      <c r="SW60" s="294"/>
      <c r="SX60" s="294"/>
      <c r="SY60" s="294"/>
      <c r="SZ60" s="294"/>
      <c r="TA60" s="294"/>
      <c r="TB60" s="294"/>
      <c r="TC60" s="294"/>
      <c r="TD60" s="294"/>
      <c r="TE60" s="294"/>
      <c r="TF60" s="294"/>
      <c r="TG60" s="294"/>
      <c r="TH60" s="294"/>
      <c r="TI60" s="294"/>
      <c r="TJ60" s="294"/>
      <c r="TK60" s="294"/>
      <c r="TL60" s="294"/>
      <c r="TM60" s="294"/>
      <c r="TN60" s="294"/>
      <c r="TO60" s="294"/>
      <c r="TP60" s="294"/>
      <c r="TQ60" s="294"/>
      <c r="TR60" s="294"/>
      <c r="TS60" s="294"/>
      <c r="TT60" s="294"/>
      <c r="TU60" s="294"/>
      <c r="TV60" s="294"/>
      <c r="TW60" s="294"/>
      <c r="TX60" s="294"/>
      <c r="TY60" s="294"/>
      <c r="TZ60" s="294"/>
      <c r="UA60" s="294"/>
      <c r="UB60" s="294"/>
      <c r="UC60" s="294"/>
      <c r="UD60" s="294"/>
      <c r="UE60" s="294"/>
      <c r="UF60" s="294"/>
      <c r="UG60" s="294"/>
      <c r="UH60" s="294"/>
      <c r="UI60" s="294"/>
      <c r="UJ60" s="294"/>
      <c r="UK60" s="294"/>
      <c r="UL60" s="294"/>
      <c r="UM60" s="294"/>
      <c r="UN60" s="294"/>
      <c r="UO60" s="294"/>
      <c r="UP60" s="294">
        <v>0</v>
      </c>
      <c r="UQ60" s="294"/>
      <c r="UR60" s="294"/>
      <c r="US60" s="294"/>
      <c r="UT60" s="294"/>
      <c r="UU60" s="294"/>
      <c r="UV60" s="294"/>
      <c r="UW60" s="294"/>
      <c r="UX60" s="294"/>
      <c r="UY60" s="294"/>
      <c r="UZ60" s="294"/>
      <c r="VA60" s="294"/>
      <c r="VB60" s="294"/>
      <c r="VC60" s="294"/>
      <c r="VD60" s="294"/>
      <c r="VE60" s="294"/>
      <c r="VF60" s="294"/>
      <c r="VG60" s="294"/>
      <c r="VH60" s="294"/>
      <c r="VI60" s="294"/>
      <c r="VJ60" s="294"/>
      <c r="VK60" s="294"/>
      <c r="VL60" s="294"/>
      <c r="VM60" s="294"/>
      <c r="VN60" s="294"/>
      <c r="VO60" s="294"/>
      <c r="VP60" s="294"/>
      <c r="VQ60" s="294"/>
      <c r="VR60" s="294"/>
      <c r="VS60" s="294"/>
      <c r="VT60" s="294"/>
      <c r="VU60" s="294"/>
      <c r="VV60" s="294"/>
      <c r="VW60" s="294"/>
      <c r="VX60" s="294"/>
      <c r="VY60" s="294"/>
      <c r="VZ60" s="294"/>
      <c r="WA60" s="294"/>
      <c r="WB60" s="294"/>
      <c r="WC60" s="294"/>
      <c r="WD60" s="294"/>
      <c r="WE60" s="294"/>
      <c r="WF60" s="294"/>
      <c r="WG60" s="294"/>
      <c r="WH60" s="294"/>
      <c r="WI60" s="294"/>
      <c r="WJ60" s="294"/>
      <c r="WK60" s="294"/>
      <c r="WL60" s="294"/>
      <c r="WM60" s="294"/>
      <c r="WN60" s="294"/>
      <c r="WO60" s="294"/>
      <c r="WP60" s="294"/>
      <c r="WQ60" s="294"/>
      <c r="WR60" s="294"/>
      <c r="WS60" s="294"/>
      <c r="WT60" s="294"/>
      <c r="WU60" s="294"/>
      <c r="WV60" s="294"/>
      <c r="WW60" s="294"/>
      <c r="WX60" s="294"/>
      <c r="WY60" s="294"/>
      <c r="WZ60" s="294"/>
      <c r="XA60" s="294"/>
      <c r="XB60" s="294"/>
      <c r="XC60" s="294"/>
      <c r="XD60" s="294"/>
      <c r="XE60" s="294"/>
      <c r="XF60" s="294"/>
      <c r="XG60" s="294"/>
      <c r="XH60" s="294">
        <v>-2303144.2000000002</v>
      </c>
      <c r="XI60" s="294"/>
      <c r="XJ60" s="294"/>
      <c r="XK60" s="294">
        <v>0</v>
      </c>
      <c r="XL60" s="294"/>
      <c r="XM60" s="294"/>
      <c r="XN60" s="294"/>
      <c r="XO60" s="294"/>
      <c r="XP60" s="294"/>
      <c r="XQ60" s="294"/>
      <c r="XR60" s="294"/>
      <c r="XS60" s="294"/>
      <c r="XT60" s="294"/>
      <c r="XU60" s="294"/>
      <c r="XV60" s="294"/>
      <c r="XW60" s="294"/>
      <c r="XX60" s="294"/>
      <c r="XY60" s="294"/>
      <c r="XZ60" s="294"/>
      <c r="YA60" s="294"/>
      <c r="YB60" s="294"/>
      <c r="YC60" s="294"/>
      <c r="YD60" s="294"/>
      <c r="YE60" s="294"/>
      <c r="YF60" s="294"/>
      <c r="YG60" s="294"/>
      <c r="YH60" s="294"/>
      <c r="YI60" s="294"/>
      <c r="YJ60" s="294"/>
      <c r="YK60" s="294"/>
      <c r="YL60" s="294"/>
      <c r="YM60" s="294"/>
      <c r="YN60" s="294"/>
      <c r="YO60" s="294"/>
      <c r="YP60" s="294"/>
      <c r="YQ60" s="294"/>
      <c r="YR60" s="294"/>
      <c r="YS60" s="294"/>
      <c r="YT60" s="294"/>
      <c r="YU60" s="294"/>
      <c r="YV60" s="294"/>
      <c r="YW60" s="294"/>
      <c r="YX60" s="294"/>
      <c r="YY60" s="294"/>
      <c r="YZ60" s="294"/>
      <c r="ZA60" s="294"/>
      <c r="ZB60" s="294"/>
      <c r="ZC60" s="294"/>
      <c r="ZD60" s="294"/>
      <c r="ZE60" s="294"/>
      <c r="ZF60" s="294"/>
      <c r="ZG60" s="294"/>
      <c r="ZH60" s="294"/>
      <c r="ZI60" s="294"/>
      <c r="ZJ60" s="294"/>
      <c r="ZK60" s="294"/>
      <c r="ZL60" s="294"/>
      <c r="ZM60" s="294"/>
      <c r="ZN60" s="294"/>
      <c r="ZO60" s="294"/>
      <c r="ZP60" s="294"/>
      <c r="ZQ60" s="294"/>
      <c r="ZR60" s="294"/>
      <c r="ZS60" s="294"/>
      <c r="ZT60" s="294"/>
      <c r="ZU60" s="294"/>
      <c r="ZV60" s="294"/>
      <c r="ZW60" s="294"/>
      <c r="ZX60" s="294"/>
      <c r="ZY60" s="294"/>
      <c r="ZZ60" s="294"/>
      <c r="AAA60" s="294"/>
      <c r="AAB60" s="294"/>
      <c r="AAC60" s="294"/>
      <c r="AAD60" s="294"/>
      <c r="AAE60" s="294"/>
      <c r="AAF60" s="294"/>
      <c r="AAG60" s="294"/>
      <c r="AAH60" s="294"/>
      <c r="AAI60" s="294"/>
      <c r="AAJ60" s="294"/>
      <c r="AAK60" s="294"/>
      <c r="AAL60" s="294"/>
      <c r="AAM60" s="294"/>
      <c r="AAN60" s="294"/>
      <c r="AAO60" s="294"/>
      <c r="AAP60" s="294"/>
      <c r="AAQ60" s="294"/>
      <c r="AAR60" s="294"/>
      <c r="AAS60" s="294"/>
      <c r="AAT60" s="294"/>
      <c r="AAU60" s="294"/>
      <c r="AAV60" s="294"/>
      <c r="AAW60" s="294"/>
      <c r="AAX60" s="294"/>
      <c r="AAY60" s="294"/>
      <c r="AAZ60" s="294"/>
      <c r="ABA60" s="294"/>
      <c r="ABB60" s="294"/>
      <c r="ABC60" s="294">
        <v>0</v>
      </c>
      <c r="ABD60" s="294"/>
      <c r="ABE60" s="294"/>
      <c r="ABF60" s="294"/>
      <c r="ABG60" s="294"/>
      <c r="ABH60" s="294"/>
      <c r="ABI60" s="294"/>
      <c r="ABJ60" s="294"/>
      <c r="ABK60" s="294">
        <v>0</v>
      </c>
      <c r="ABL60" s="294"/>
      <c r="ABM60" s="294"/>
      <c r="ABN60" s="294"/>
      <c r="ABO60" s="294"/>
      <c r="ABP60" s="294"/>
      <c r="ABQ60" s="294"/>
      <c r="ABR60" s="294"/>
      <c r="ABS60" s="294"/>
      <c r="ABT60" s="294"/>
      <c r="ABU60" s="294"/>
      <c r="ABV60" s="294"/>
      <c r="ABW60" s="294"/>
      <c r="ABX60" s="294">
        <v>-171416204.80000001</v>
      </c>
      <c r="ABY60" s="294"/>
      <c r="ABZ60" s="294"/>
      <c r="ACA60" s="294"/>
      <c r="ACB60" s="294"/>
      <c r="ACC60" s="294"/>
      <c r="ACD60" s="294"/>
      <c r="ACE60" s="294"/>
      <c r="ACF60" s="294"/>
      <c r="ACG60" s="294"/>
      <c r="ACH60" s="294"/>
      <c r="ACI60" s="294"/>
      <c r="ACJ60" s="294"/>
      <c r="ACK60" s="294"/>
      <c r="ACL60" s="294"/>
      <c r="ACM60" s="294"/>
      <c r="ACN60" s="294"/>
      <c r="ACO60" s="294"/>
      <c r="ACP60" s="294"/>
      <c r="ACQ60" s="294"/>
      <c r="ACR60" s="294"/>
      <c r="ACS60" s="294"/>
      <c r="ACT60" s="294"/>
      <c r="ACU60" s="294"/>
      <c r="ACV60" s="294"/>
      <c r="ACW60" s="294"/>
      <c r="ACX60" s="294"/>
      <c r="ACY60" s="294"/>
      <c r="ACZ60" s="294"/>
      <c r="ADA60" s="294"/>
      <c r="ADB60" s="294"/>
      <c r="ADC60" s="294"/>
      <c r="ADD60" s="294"/>
      <c r="ADE60" s="294"/>
      <c r="ADF60" s="294"/>
      <c r="ADG60" s="294"/>
      <c r="ADH60" s="294"/>
      <c r="ADI60" s="294"/>
      <c r="ADJ60" s="294"/>
      <c r="ADK60" s="294"/>
      <c r="ADL60" s="294"/>
      <c r="ADM60" s="294"/>
      <c r="ADN60" s="294"/>
      <c r="ADO60" s="294"/>
      <c r="ADP60" s="294"/>
      <c r="ADQ60" s="294"/>
      <c r="ADR60" s="294"/>
      <c r="ADS60" s="294"/>
      <c r="ADT60" s="294"/>
      <c r="ADU60" s="294"/>
      <c r="ADV60" s="294"/>
      <c r="ADW60" s="294"/>
      <c r="ADX60" s="294"/>
      <c r="ADY60" s="294"/>
      <c r="ADZ60" s="294">
        <v>-7800</v>
      </c>
      <c r="AEA60" s="294"/>
      <c r="AEB60" s="294"/>
      <c r="AEC60" s="294"/>
      <c r="AED60" s="294"/>
      <c r="AEE60" s="294"/>
      <c r="AEF60" s="294"/>
      <c r="AEG60" s="294"/>
      <c r="AEH60" s="294"/>
      <c r="AEI60" s="294"/>
      <c r="AEJ60" s="294"/>
      <c r="AEK60" s="294"/>
      <c r="AEL60" s="294"/>
      <c r="AEM60" s="294"/>
      <c r="AEN60" s="294"/>
      <c r="AEO60" s="294">
        <v>0</v>
      </c>
      <c r="AEP60" s="294"/>
      <c r="AEQ60" s="294"/>
      <c r="AER60" s="294"/>
      <c r="AES60" s="294">
        <v>-49047748.450000003</v>
      </c>
      <c r="AET60" s="294"/>
      <c r="AEU60" s="294"/>
      <c r="AEV60" s="294"/>
      <c r="AEW60" s="294"/>
      <c r="AEX60" s="294"/>
      <c r="AEY60" s="294"/>
      <c r="AEZ60" s="294"/>
      <c r="AFA60" s="294"/>
      <c r="AFB60" s="294"/>
      <c r="AFC60" s="294"/>
      <c r="AFD60" s="294"/>
      <c r="AFE60" s="294"/>
      <c r="AFF60" s="294"/>
      <c r="AFG60" s="294"/>
      <c r="AFH60" s="294"/>
      <c r="AFI60" s="294"/>
      <c r="AFJ60" s="294"/>
      <c r="AFK60" s="294"/>
      <c r="AFL60" s="294"/>
      <c r="AFM60" s="294"/>
      <c r="AFN60" s="294"/>
      <c r="AFO60" s="294"/>
      <c r="AFP60" s="294"/>
      <c r="AFQ60" s="294"/>
      <c r="AFR60" s="294"/>
      <c r="AFS60" s="294"/>
      <c r="AFT60" s="294"/>
      <c r="AFU60" s="294"/>
      <c r="AFV60" s="294"/>
      <c r="AFW60" s="294"/>
      <c r="AFX60" s="294"/>
      <c r="AFY60" s="294"/>
      <c r="AFZ60" s="294"/>
      <c r="AGA60" s="294"/>
      <c r="AGB60" s="294"/>
      <c r="AGC60" s="294"/>
      <c r="AGD60" s="294"/>
      <c r="AGE60" s="294"/>
      <c r="AGF60" s="294"/>
      <c r="AGG60" s="294"/>
      <c r="AGH60" s="294"/>
      <c r="AGI60" s="294"/>
      <c r="AGJ60" s="294"/>
      <c r="AGK60" s="294"/>
      <c r="AGL60" s="294"/>
      <c r="AGM60" s="294">
        <v>-23008209.079999998</v>
      </c>
      <c r="AGN60" s="294"/>
      <c r="AGO60" s="294"/>
      <c r="AGP60" s="294"/>
      <c r="AGQ60" s="294"/>
      <c r="AGR60" s="294"/>
      <c r="AGS60" s="294"/>
      <c r="AGT60" s="294"/>
      <c r="AGU60" s="294">
        <v>-126139006.48999999</v>
      </c>
      <c r="AGV60" s="294">
        <v>-180410934.78</v>
      </c>
      <c r="AGW60" s="294"/>
      <c r="AGX60" s="294"/>
      <c r="AGY60" s="294"/>
      <c r="AGZ60" s="294"/>
      <c r="AHA60" s="294"/>
      <c r="AHB60" s="294"/>
      <c r="AHC60" s="294"/>
      <c r="AHD60" s="294"/>
      <c r="AHE60" s="294"/>
      <c r="AHF60" s="294"/>
      <c r="AHG60" s="294"/>
      <c r="AHH60" s="294"/>
      <c r="AHI60" s="294"/>
      <c r="AHJ60" s="294"/>
      <c r="AHK60" s="294"/>
      <c r="AHL60" s="294">
        <v>-32946597.699999999</v>
      </c>
      <c r="AHM60" s="294"/>
      <c r="AHN60" s="294"/>
      <c r="AHO60" s="294"/>
      <c r="AHP60" s="294"/>
      <c r="AHQ60" s="294"/>
      <c r="AHR60" s="329"/>
      <c r="AHS60" s="294">
        <f>SUM(D60:AHR60)</f>
        <v>-2208658354.5299993</v>
      </c>
      <c r="AHT60" s="271" t="b">
        <f>AHV60=B60</f>
        <v>1</v>
      </c>
      <c r="AHU60" s="271" t="s">
        <v>6273</v>
      </c>
      <c r="AHV60" s="271" t="s">
        <v>6058</v>
      </c>
      <c r="AHW60" s="271" t="s">
        <v>6059</v>
      </c>
    </row>
    <row r="61" spans="1:907" ht="24" x14ac:dyDescent="0.8">
      <c r="A61" s="270" t="s">
        <v>6273</v>
      </c>
      <c r="B61" s="270" t="s">
        <v>6060</v>
      </c>
      <c r="C61" s="271" t="s">
        <v>6061</v>
      </c>
      <c r="D61" s="294">
        <v>-40390466.670000002</v>
      </c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>
        <v>-35224013.060000002</v>
      </c>
      <c r="W61" s="294"/>
      <c r="X61" s="294"/>
      <c r="Y61" s="294"/>
      <c r="Z61" s="294"/>
      <c r="AA61" s="294"/>
      <c r="AB61" s="294"/>
      <c r="AC61" s="294">
        <v>0</v>
      </c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>
        <v>-18766925.489999998</v>
      </c>
      <c r="BJ61" s="294">
        <v>0</v>
      </c>
      <c r="BK61" s="294"/>
      <c r="BL61" s="294"/>
      <c r="BM61" s="294"/>
      <c r="BN61" s="294">
        <v>0</v>
      </c>
      <c r="BO61" s="294">
        <v>0</v>
      </c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4"/>
      <c r="CG61" s="294">
        <v>-134280</v>
      </c>
      <c r="CH61" s="294"/>
      <c r="CI61" s="294"/>
      <c r="CJ61" s="294"/>
      <c r="CK61" s="294"/>
      <c r="CL61" s="294"/>
      <c r="CM61" s="294"/>
      <c r="CN61" s="294"/>
      <c r="CO61" s="294"/>
      <c r="CP61" s="294"/>
      <c r="CQ61" s="294"/>
      <c r="CR61" s="294"/>
      <c r="CS61" s="294"/>
      <c r="CT61" s="294"/>
      <c r="CU61" s="294"/>
      <c r="CV61" s="294"/>
      <c r="CW61" s="294"/>
      <c r="CX61" s="294"/>
      <c r="CY61" s="294"/>
      <c r="CZ61" s="294"/>
      <c r="DA61" s="294"/>
      <c r="DB61" s="294">
        <v>0</v>
      </c>
      <c r="DC61" s="294"/>
      <c r="DD61" s="294"/>
      <c r="DE61" s="294"/>
      <c r="DF61" s="294"/>
      <c r="DG61" s="294"/>
      <c r="DH61" s="294"/>
      <c r="DI61" s="294"/>
      <c r="DJ61" s="294"/>
      <c r="DK61" s="294">
        <v>0</v>
      </c>
      <c r="DL61" s="294"/>
      <c r="DM61" s="294"/>
      <c r="DN61" s="294"/>
      <c r="DO61" s="294"/>
      <c r="DP61" s="294"/>
      <c r="DQ61" s="294"/>
      <c r="DR61" s="294"/>
      <c r="DS61" s="294"/>
      <c r="DT61" s="294"/>
      <c r="DU61" s="294"/>
      <c r="DV61" s="294"/>
      <c r="DW61" s="294"/>
      <c r="DX61" s="294"/>
      <c r="DY61" s="294"/>
      <c r="DZ61" s="294"/>
      <c r="EA61" s="294"/>
      <c r="EB61" s="294">
        <v>-5000</v>
      </c>
      <c r="EC61" s="294"/>
      <c r="ED61" s="294"/>
      <c r="EE61" s="294">
        <v>0</v>
      </c>
      <c r="EF61" s="294">
        <v>-57025</v>
      </c>
      <c r="EG61" s="294"/>
      <c r="EH61" s="294"/>
      <c r="EI61" s="294"/>
      <c r="EJ61" s="294"/>
      <c r="EK61" s="294"/>
      <c r="EL61" s="294"/>
      <c r="EM61" s="294"/>
      <c r="EN61" s="294">
        <v>-30222171.600000001</v>
      </c>
      <c r="EO61" s="294"/>
      <c r="EP61" s="294"/>
      <c r="EQ61" s="294"/>
      <c r="ER61" s="294"/>
      <c r="ES61" s="294"/>
      <c r="ET61" s="294"/>
      <c r="EU61" s="294"/>
      <c r="EV61" s="294"/>
      <c r="EW61" s="294"/>
      <c r="EX61" s="294"/>
      <c r="EY61" s="294"/>
      <c r="EZ61" s="294"/>
      <c r="FA61" s="294"/>
      <c r="FB61" s="294"/>
      <c r="FC61" s="294"/>
      <c r="FD61" s="294"/>
      <c r="FE61" s="294"/>
      <c r="FF61" s="294"/>
      <c r="FG61" s="294"/>
      <c r="FH61" s="294"/>
      <c r="FI61" s="294"/>
      <c r="FJ61" s="294"/>
      <c r="FK61" s="294"/>
      <c r="FL61" s="294"/>
      <c r="FM61" s="294"/>
      <c r="FN61" s="294"/>
      <c r="FO61" s="294"/>
      <c r="FP61" s="294"/>
      <c r="FQ61" s="294">
        <v>-85115743.819999993</v>
      </c>
      <c r="FR61" s="294"/>
      <c r="FS61" s="294"/>
      <c r="FT61" s="294"/>
      <c r="FU61" s="294"/>
      <c r="FV61" s="294"/>
      <c r="FW61" s="294"/>
      <c r="FX61" s="294"/>
      <c r="FY61" s="294"/>
      <c r="FZ61" s="294"/>
      <c r="GA61" s="294"/>
      <c r="GB61" s="294"/>
      <c r="GC61" s="294"/>
      <c r="GD61" s="294"/>
      <c r="GE61" s="294">
        <v>-27331046.75</v>
      </c>
      <c r="GF61" s="294"/>
      <c r="GG61" s="294"/>
      <c r="GH61" s="294"/>
      <c r="GI61" s="294"/>
      <c r="GJ61" s="294"/>
      <c r="GK61" s="294"/>
      <c r="GL61" s="294"/>
      <c r="GM61" s="294"/>
      <c r="GN61" s="294"/>
      <c r="GO61" s="294"/>
      <c r="GP61" s="294"/>
      <c r="GQ61" s="294">
        <v>-5013072.5999999996</v>
      </c>
      <c r="GR61" s="294"/>
      <c r="GS61" s="294"/>
      <c r="GT61" s="294"/>
      <c r="GU61" s="294"/>
      <c r="GV61" s="294"/>
      <c r="GW61" s="294"/>
      <c r="GX61" s="294"/>
      <c r="GY61" s="294"/>
      <c r="GZ61" s="294"/>
      <c r="HA61" s="294"/>
      <c r="HB61" s="294"/>
      <c r="HC61" s="294">
        <v>-4522722.3</v>
      </c>
      <c r="HD61" s="294"/>
      <c r="HE61" s="294"/>
      <c r="HF61" s="294"/>
      <c r="HG61" s="294"/>
      <c r="HH61" s="294"/>
      <c r="HI61" s="294"/>
      <c r="HJ61" s="294"/>
      <c r="HK61" s="294"/>
      <c r="HL61" s="294"/>
      <c r="HM61" s="294"/>
      <c r="HN61" s="294"/>
      <c r="HO61" s="294"/>
      <c r="HP61" s="294"/>
      <c r="HQ61" s="294"/>
      <c r="HR61" s="294">
        <v>-35387959.490000002</v>
      </c>
      <c r="HS61" s="294"/>
      <c r="HT61" s="294"/>
      <c r="HU61" s="294"/>
      <c r="HV61" s="294"/>
      <c r="HW61" s="294"/>
      <c r="HX61" s="294"/>
      <c r="HY61" s="294"/>
      <c r="HZ61" s="294"/>
      <c r="IA61" s="294"/>
      <c r="IB61" s="294"/>
      <c r="IC61" s="294"/>
      <c r="ID61" s="294"/>
      <c r="IE61" s="294"/>
      <c r="IF61" s="294"/>
      <c r="IG61" s="294"/>
      <c r="IH61" s="294"/>
      <c r="II61" s="294"/>
      <c r="IJ61" s="294"/>
      <c r="IK61" s="294"/>
      <c r="IL61" s="294"/>
      <c r="IM61" s="294"/>
      <c r="IN61" s="294"/>
      <c r="IO61" s="294"/>
      <c r="IP61" s="294"/>
      <c r="IQ61" s="294"/>
      <c r="IR61" s="294"/>
      <c r="IS61" s="294">
        <v>-44030206.240000002</v>
      </c>
      <c r="IT61" s="294">
        <v>-36392969.509999998</v>
      </c>
      <c r="IU61" s="294"/>
      <c r="IV61" s="294"/>
      <c r="IW61" s="294"/>
      <c r="IX61" s="294"/>
      <c r="IY61" s="294"/>
      <c r="IZ61" s="294"/>
      <c r="JA61" s="294"/>
      <c r="JB61" s="294"/>
      <c r="JC61" s="294">
        <v>-34026</v>
      </c>
      <c r="JD61" s="294"/>
      <c r="JE61" s="294">
        <v>-1377723.4</v>
      </c>
      <c r="JF61" s="294"/>
      <c r="JG61" s="294"/>
      <c r="JH61" s="294"/>
      <c r="JI61" s="294"/>
      <c r="JJ61" s="294"/>
      <c r="JK61" s="294">
        <v>0</v>
      </c>
      <c r="JL61" s="294">
        <v>0</v>
      </c>
      <c r="JM61" s="294"/>
      <c r="JN61" s="294"/>
      <c r="JO61" s="294"/>
      <c r="JP61" s="294"/>
      <c r="JQ61" s="294">
        <v>0</v>
      </c>
      <c r="JR61" s="294">
        <v>-26522123.440000001</v>
      </c>
      <c r="JS61" s="294">
        <v>-18100941.98</v>
      </c>
      <c r="JT61" s="294"/>
      <c r="JU61" s="294"/>
      <c r="JV61" s="294"/>
      <c r="JW61" s="294"/>
      <c r="JX61" s="294"/>
      <c r="JY61" s="294"/>
      <c r="JZ61" s="294"/>
      <c r="KA61" s="294"/>
      <c r="KB61" s="294"/>
      <c r="KC61" s="294"/>
      <c r="KD61" s="294"/>
      <c r="KE61" s="294"/>
      <c r="KF61" s="294"/>
      <c r="KG61" s="294"/>
      <c r="KH61" s="294"/>
      <c r="KI61" s="294"/>
      <c r="KJ61" s="294"/>
      <c r="KK61" s="294"/>
      <c r="KL61" s="294"/>
      <c r="KM61" s="294"/>
      <c r="KN61" s="294"/>
      <c r="KO61" s="294"/>
      <c r="KP61" s="294"/>
      <c r="KQ61" s="294"/>
      <c r="KR61" s="294"/>
      <c r="KS61" s="294"/>
      <c r="KT61" s="294"/>
      <c r="KU61" s="294"/>
      <c r="KV61" s="294"/>
      <c r="KW61" s="294">
        <v>-65920</v>
      </c>
      <c r="KX61" s="294"/>
      <c r="KY61" s="294"/>
      <c r="KZ61" s="294"/>
      <c r="LA61" s="294"/>
      <c r="LB61" s="294"/>
      <c r="LC61" s="294"/>
      <c r="LD61" s="294"/>
      <c r="LE61" s="294"/>
      <c r="LF61" s="294"/>
      <c r="LG61" s="294">
        <v>-132149213.76000001</v>
      </c>
      <c r="LH61" s="294">
        <v>-14978999.199999999</v>
      </c>
      <c r="LI61" s="294">
        <v>-2945045.61</v>
      </c>
      <c r="LJ61" s="294"/>
      <c r="LK61" s="294"/>
      <c r="LL61" s="294"/>
      <c r="LM61" s="294"/>
      <c r="LN61" s="294"/>
      <c r="LO61" s="294"/>
      <c r="LP61" s="294"/>
      <c r="LQ61" s="294"/>
      <c r="LR61" s="294"/>
      <c r="LS61" s="294"/>
      <c r="LT61" s="294"/>
      <c r="LU61" s="294">
        <v>-5614364.9100000001</v>
      </c>
      <c r="LV61" s="294"/>
      <c r="LW61" s="294">
        <v>-150000</v>
      </c>
      <c r="LX61" s="294"/>
      <c r="LY61" s="294"/>
      <c r="LZ61" s="294"/>
      <c r="MA61" s="294"/>
      <c r="MB61" s="294"/>
      <c r="MC61" s="294"/>
      <c r="MD61" s="294"/>
      <c r="ME61" s="294"/>
      <c r="MF61" s="294"/>
      <c r="MG61" s="294">
        <v>0</v>
      </c>
      <c r="MH61" s="294"/>
      <c r="MI61" s="294"/>
      <c r="MJ61" s="294"/>
      <c r="MK61" s="294"/>
      <c r="ML61" s="294"/>
      <c r="MM61" s="294"/>
      <c r="MN61" s="294"/>
      <c r="MO61" s="294"/>
      <c r="MP61" s="294"/>
      <c r="MQ61" s="294"/>
      <c r="MR61" s="294"/>
      <c r="MS61" s="294">
        <v>-16841661.259999998</v>
      </c>
      <c r="MT61" s="294"/>
      <c r="MU61" s="294"/>
      <c r="MV61" s="294"/>
      <c r="MW61" s="294"/>
      <c r="MX61" s="294"/>
      <c r="MY61" s="294"/>
      <c r="MZ61" s="294"/>
      <c r="NA61" s="294"/>
      <c r="NB61" s="294"/>
      <c r="NC61" s="294"/>
      <c r="ND61" s="294">
        <v>-34139357.710000001</v>
      </c>
      <c r="NE61" s="294"/>
      <c r="NF61" s="294"/>
      <c r="NG61" s="294"/>
      <c r="NH61" s="294">
        <v>0</v>
      </c>
      <c r="NI61" s="294"/>
      <c r="NJ61" s="294"/>
      <c r="NK61" s="294"/>
      <c r="NL61" s="294"/>
      <c r="NM61" s="294"/>
      <c r="NN61" s="294"/>
      <c r="NO61" s="294"/>
      <c r="NP61" s="294">
        <v>0</v>
      </c>
      <c r="NQ61" s="294"/>
      <c r="NR61" s="294"/>
      <c r="NS61" s="294"/>
      <c r="NT61" s="294"/>
      <c r="NU61" s="294"/>
      <c r="NV61" s="294"/>
      <c r="NW61" s="294">
        <v>-12911087.5</v>
      </c>
      <c r="NX61" s="294"/>
      <c r="NY61" s="294"/>
      <c r="NZ61" s="294"/>
      <c r="OA61" s="294"/>
      <c r="OB61" s="294"/>
      <c r="OC61" s="294"/>
      <c r="OD61" s="294"/>
      <c r="OE61" s="294"/>
      <c r="OF61" s="294"/>
      <c r="OG61" s="294">
        <v>0</v>
      </c>
      <c r="OH61" s="294"/>
      <c r="OI61" s="294"/>
      <c r="OJ61" s="294"/>
      <c r="OK61" s="294"/>
      <c r="OL61" s="294"/>
      <c r="OM61" s="294">
        <v>-28733882.460000001</v>
      </c>
      <c r="ON61" s="294"/>
      <c r="OO61" s="294"/>
      <c r="OP61" s="294"/>
      <c r="OQ61" s="294"/>
      <c r="OR61" s="294"/>
      <c r="OS61" s="294">
        <v>-9111875.9800000004</v>
      </c>
      <c r="OT61" s="294"/>
      <c r="OU61" s="294"/>
      <c r="OV61" s="294"/>
      <c r="OW61" s="294"/>
      <c r="OX61" s="294"/>
      <c r="OY61" s="294"/>
      <c r="OZ61" s="294"/>
      <c r="PA61" s="294"/>
      <c r="PB61" s="294"/>
      <c r="PC61" s="294"/>
      <c r="PD61" s="294"/>
      <c r="PE61" s="294"/>
      <c r="PF61" s="294"/>
      <c r="PG61" s="294"/>
      <c r="PH61" s="294"/>
      <c r="PI61" s="294"/>
      <c r="PJ61" s="294"/>
      <c r="PK61" s="294"/>
      <c r="PL61" s="294"/>
      <c r="PM61" s="294"/>
      <c r="PN61" s="294"/>
      <c r="PO61" s="294"/>
      <c r="PP61" s="294"/>
      <c r="PQ61" s="294"/>
      <c r="PR61" s="294"/>
      <c r="PS61" s="294"/>
      <c r="PT61" s="294"/>
      <c r="PU61" s="294"/>
      <c r="PV61" s="294"/>
      <c r="PW61" s="294"/>
      <c r="PX61" s="294"/>
      <c r="PY61" s="294"/>
      <c r="PZ61" s="294"/>
      <c r="QA61" s="294"/>
      <c r="QB61" s="294"/>
      <c r="QC61" s="294"/>
      <c r="QD61" s="294"/>
      <c r="QE61" s="294"/>
      <c r="QF61" s="294"/>
      <c r="QG61" s="294"/>
      <c r="QH61" s="294"/>
      <c r="QI61" s="294"/>
      <c r="QJ61" s="294"/>
      <c r="QK61" s="294"/>
      <c r="QL61" s="294"/>
      <c r="QM61" s="294"/>
      <c r="QN61" s="294"/>
      <c r="QO61" s="294"/>
      <c r="QP61" s="294"/>
      <c r="QQ61" s="294"/>
      <c r="QR61" s="294"/>
      <c r="QS61" s="294"/>
      <c r="QT61" s="294"/>
      <c r="QU61" s="294"/>
      <c r="QV61" s="294"/>
      <c r="QW61" s="294"/>
      <c r="QX61" s="294"/>
      <c r="QY61" s="294"/>
      <c r="QZ61" s="294"/>
      <c r="RA61" s="294"/>
      <c r="RB61" s="294"/>
      <c r="RC61" s="294"/>
      <c r="RD61" s="294"/>
      <c r="RE61" s="294"/>
      <c r="RF61" s="294"/>
      <c r="RG61" s="294"/>
      <c r="RH61" s="294">
        <v>0</v>
      </c>
      <c r="RI61" s="294"/>
      <c r="RJ61" s="294">
        <v>0</v>
      </c>
      <c r="RK61" s="294">
        <v>-4000</v>
      </c>
      <c r="RL61" s="294">
        <v>0</v>
      </c>
      <c r="RM61" s="294">
        <v>0</v>
      </c>
      <c r="RN61" s="294">
        <v>0</v>
      </c>
      <c r="RO61" s="294">
        <v>0</v>
      </c>
      <c r="RP61" s="294"/>
      <c r="RQ61" s="294"/>
      <c r="RR61" s="294"/>
      <c r="RS61" s="294">
        <v>0</v>
      </c>
      <c r="RT61" s="294"/>
      <c r="RU61" s="294"/>
      <c r="RV61" s="294"/>
      <c r="RW61" s="294">
        <v>0</v>
      </c>
      <c r="RX61" s="294">
        <v>0</v>
      </c>
      <c r="RY61" s="294">
        <v>0</v>
      </c>
      <c r="RZ61" s="294">
        <v>0</v>
      </c>
      <c r="SA61" s="294"/>
      <c r="SB61" s="294"/>
      <c r="SC61" s="294"/>
      <c r="SD61" s="294"/>
      <c r="SE61" s="294"/>
      <c r="SF61" s="294"/>
      <c r="SG61" s="294"/>
      <c r="SH61" s="294"/>
      <c r="SI61" s="294"/>
      <c r="SJ61" s="294"/>
      <c r="SK61" s="294"/>
      <c r="SL61" s="294"/>
      <c r="SM61" s="294"/>
      <c r="SN61" s="294"/>
      <c r="SO61" s="294"/>
      <c r="SP61" s="294"/>
      <c r="SQ61" s="294"/>
      <c r="SR61" s="294"/>
      <c r="SS61" s="294"/>
      <c r="ST61" s="294"/>
      <c r="SU61" s="294"/>
      <c r="SV61" s="294"/>
      <c r="SW61" s="294"/>
      <c r="SX61" s="294"/>
      <c r="SY61" s="294"/>
      <c r="SZ61" s="294"/>
      <c r="TA61" s="294"/>
      <c r="TB61" s="294"/>
      <c r="TC61" s="294"/>
      <c r="TD61" s="294"/>
      <c r="TE61" s="294"/>
      <c r="TF61" s="294"/>
      <c r="TG61" s="294"/>
      <c r="TH61" s="294"/>
      <c r="TI61" s="294"/>
      <c r="TJ61" s="294"/>
      <c r="TK61" s="294"/>
      <c r="TL61" s="294"/>
      <c r="TM61" s="294"/>
      <c r="TN61" s="294"/>
      <c r="TO61" s="294"/>
      <c r="TP61" s="294"/>
      <c r="TQ61" s="294"/>
      <c r="TR61" s="294"/>
      <c r="TS61" s="294"/>
      <c r="TT61" s="294"/>
      <c r="TU61" s="294"/>
      <c r="TV61" s="294"/>
      <c r="TW61" s="294"/>
      <c r="TX61" s="294"/>
      <c r="TY61" s="294"/>
      <c r="TZ61" s="294"/>
      <c r="UA61" s="294"/>
      <c r="UB61" s="294"/>
      <c r="UC61" s="294"/>
      <c r="UD61" s="294"/>
      <c r="UE61" s="294"/>
      <c r="UF61" s="294"/>
      <c r="UG61" s="294"/>
      <c r="UH61" s="294"/>
      <c r="UI61" s="294"/>
      <c r="UJ61" s="294"/>
      <c r="UK61" s="294"/>
      <c r="UL61" s="294"/>
      <c r="UM61" s="294"/>
      <c r="UN61" s="294"/>
      <c r="UO61" s="294"/>
      <c r="UP61" s="294">
        <v>0</v>
      </c>
      <c r="UQ61" s="294"/>
      <c r="UR61" s="294"/>
      <c r="US61" s="294"/>
      <c r="UT61" s="294"/>
      <c r="UU61" s="294"/>
      <c r="UV61" s="294"/>
      <c r="UW61" s="294"/>
      <c r="UX61" s="294"/>
      <c r="UY61" s="294"/>
      <c r="UZ61" s="294"/>
      <c r="VA61" s="294"/>
      <c r="VB61" s="294"/>
      <c r="VC61" s="294"/>
      <c r="VD61" s="294"/>
      <c r="VE61" s="294"/>
      <c r="VF61" s="294"/>
      <c r="VG61" s="294"/>
      <c r="VH61" s="294"/>
      <c r="VI61" s="294"/>
      <c r="VJ61" s="294"/>
      <c r="VK61" s="294"/>
      <c r="VL61" s="294"/>
      <c r="VM61" s="294"/>
      <c r="VN61" s="294"/>
      <c r="VO61" s="294"/>
      <c r="VP61" s="294"/>
      <c r="VQ61" s="294"/>
      <c r="VR61" s="294"/>
      <c r="VS61" s="294"/>
      <c r="VT61" s="294"/>
      <c r="VU61" s="294"/>
      <c r="VV61" s="294"/>
      <c r="VW61" s="294"/>
      <c r="VX61" s="294"/>
      <c r="VY61" s="294"/>
      <c r="VZ61" s="294"/>
      <c r="WA61" s="294">
        <v>-22512747.07</v>
      </c>
      <c r="WB61" s="294"/>
      <c r="WC61" s="294"/>
      <c r="WD61" s="294"/>
      <c r="WE61" s="294"/>
      <c r="WF61" s="294"/>
      <c r="WG61" s="294"/>
      <c r="WH61" s="294"/>
      <c r="WI61" s="294"/>
      <c r="WJ61" s="294"/>
      <c r="WK61" s="294"/>
      <c r="WL61" s="294"/>
      <c r="WM61" s="294"/>
      <c r="WN61" s="294"/>
      <c r="WO61" s="294"/>
      <c r="WP61" s="294"/>
      <c r="WQ61" s="294"/>
      <c r="WR61" s="294"/>
      <c r="WS61" s="294"/>
      <c r="WT61" s="294"/>
      <c r="WU61" s="294"/>
      <c r="WV61" s="294"/>
      <c r="WW61" s="294"/>
      <c r="WX61" s="294"/>
      <c r="WY61" s="294"/>
      <c r="WZ61" s="294"/>
      <c r="XA61" s="294"/>
      <c r="XB61" s="294"/>
      <c r="XC61" s="294"/>
      <c r="XD61" s="294"/>
      <c r="XE61" s="294"/>
      <c r="XF61" s="294"/>
      <c r="XG61" s="294"/>
      <c r="XH61" s="294">
        <v>-2582202.34</v>
      </c>
      <c r="XI61" s="294"/>
      <c r="XJ61" s="294"/>
      <c r="XK61" s="294"/>
      <c r="XL61" s="294"/>
      <c r="XM61" s="294"/>
      <c r="XN61" s="294"/>
      <c r="XO61" s="294"/>
      <c r="XP61" s="294"/>
      <c r="XQ61" s="294"/>
      <c r="XR61" s="294"/>
      <c r="XS61" s="294"/>
      <c r="XT61" s="294"/>
      <c r="XU61" s="294"/>
      <c r="XV61" s="294"/>
      <c r="XW61" s="294"/>
      <c r="XX61" s="294"/>
      <c r="XY61" s="294"/>
      <c r="XZ61" s="294"/>
      <c r="YA61" s="294"/>
      <c r="YB61" s="294"/>
      <c r="YC61" s="294"/>
      <c r="YD61" s="294"/>
      <c r="YE61" s="294"/>
      <c r="YF61" s="294"/>
      <c r="YG61" s="294"/>
      <c r="YH61" s="294"/>
      <c r="YI61" s="294"/>
      <c r="YJ61" s="294"/>
      <c r="YK61" s="294"/>
      <c r="YL61" s="294"/>
      <c r="YM61" s="294"/>
      <c r="YN61" s="294"/>
      <c r="YO61" s="294"/>
      <c r="YP61" s="294"/>
      <c r="YQ61" s="294"/>
      <c r="YR61" s="294"/>
      <c r="YS61" s="294"/>
      <c r="YT61" s="294"/>
      <c r="YU61" s="294"/>
      <c r="YV61" s="294"/>
      <c r="YW61" s="294"/>
      <c r="YX61" s="294"/>
      <c r="YY61" s="294"/>
      <c r="YZ61" s="294"/>
      <c r="ZA61" s="294"/>
      <c r="ZB61" s="294"/>
      <c r="ZC61" s="294"/>
      <c r="ZD61" s="294"/>
      <c r="ZE61" s="294"/>
      <c r="ZF61" s="294"/>
      <c r="ZG61" s="294"/>
      <c r="ZH61" s="294"/>
      <c r="ZI61" s="294"/>
      <c r="ZJ61" s="294"/>
      <c r="ZK61" s="294"/>
      <c r="ZL61" s="294"/>
      <c r="ZM61" s="294"/>
      <c r="ZN61" s="294"/>
      <c r="ZO61" s="294"/>
      <c r="ZP61" s="294"/>
      <c r="ZQ61" s="294"/>
      <c r="ZR61" s="294"/>
      <c r="ZS61" s="294"/>
      <c r="ZT61" s="294"/>
      <c r="ZU61" s="294"/>
      <c r="ZV61" s="294"/>
      <c r="ZW61" s="294"/>
      <c r="ZX61" s="294"/>
      <c r="ZY61" s="294"/>
      <c r="ZZ61" s="294"/>
      <c r="AAA61" s="294"/>
      <c r="AAB61" s="294"/>
      <c r="AAC61" s="294"/>
      <c r="AAD61" s="294"/>
      <c r="AAE61" s="294"/>
      <c r="AAF61" s="294"/>
      <c r="AAG61" s="294"/>
      <c r="AAH61" s="294"/>
      <c r="AAI61" s="294"/>
      <c r="AAJ61" s="294"/>
      <c r="AAK61" s="294"/>
      <c r="AAL61" s="294"/>
      <c r="AAM61" s="294"/>
      <c r="AAN61" s="294"/>
      <c r="AAO61" s="294"/>
      <c r="AAP61" s="294"/>
      <c r="AAQ61" s="294"/>
      <c r="AAR61" s="294"/>
      <c r="AAS61" s="294"/>
      <c r="AAT61" s="294"/>
      <c r="AAU61" s="294"/>
      <c r="AAV61" s="294"/>
      <c r="AAW61" s="294"/>
      <c r="AAX61" s="294"/>
      <c r="AAY61" s="294"/>
      <c r="AAZ61" s="294"/>
      <c r="ABA61" s="294"/>
      <c r="ABB61" s="294"/>
      <c r="ABC61" s="294">
        <v>0</v>
      </c>
      <c r="ABD61" s="294"/>
      <c r="ABE61" s="294"/>
      <c r="ABF61" s="294"/>
      <c r="ABG61" s="294"/>
      <c r="ABH61" s="294"/>
      <c r="ABI61" s="294"/>
      <c r="ABJ61" s="294"/>
      <c r="ABK61" s="294">
        <v>0</v>
      </c>
      <c r="ABL61" s="294"/>
      <c r="ABM61" s="294"/>
      <c r="ABN61" s="294"/>
      <c r="ABO61" s="294"/>
      <c r="ABP61" s="294"/>
      <c r="ABQ61" s="294"/>
      <c r="ABR61" s="294"/>
      <c r="ABS61" s="294"/>
      <c r="ABT61" s="294"/>
      <c r="ABU61" s="294"/>
      <c r="ABV61" s="294"/>
      <c r="ABW61" s="294"/>
      <c r="ABX61" s="294">
        <v>-76467550.340000004</v>
      </c>
      <c r="ABY61" s="294"/>
      <c r="ABZ61" s="294"/>
      <c r="ACA61" s="294"/>
      <c r="ACB61" s="294"/>
      <c r="ACC61" s="294"/>
      <c r="ACD61" s="294"/>
      <c r="ACE61" s="294"/>
      <c r="ACF61" s="294"/>
      <c r="ACG61" s="294"/>
      <c r="ACH61" s="294"/>
      <c r="ACI61" s="294"/>
      <c r="ACJ61" s="294"/>
      <c r="ACK61" s="294"/>
      <c r="ACL61" s="294"/>
      <c r="ACM61" s="294"/>
      <c r="ACN61" s="294"/>
      <c r="ACO61" s="294"/>
      <c r="ACP61" s="294"/>
      <c r="ACQ61" s="294"/>
      <c r="ACR61" s="294"/>
      <c r="ACS61" s="294"/>
      <c r="ACT61" s="294"/>
      <c r="ACU61" s="294"/>
      <c r="ACV61" s="294"/>
      <c r="ACW61" s="294"/>
      <c r="ACX61" s="294"/>
      <c r="ACY61" s="294"/>
      <c r="ACZ61" s="294"/>
      <c r="ADA61" s="294"/>
      <c r="ADB61" s="294"/>
      <c r="ADC61" s="294"/>
      <c r="ADD61" s="294"/>
      <c r="ADE61" s="294"/>
      <c r="ADF61" s="294"/>
      <c r="ADG61" s="294"/>
      <c r="ADH61" s="294"/>
      <c r="ADI61" s="294"/>
      <c r="ADJ61" s="294"/>
      <c r="ADK61" s="294"/>
      <c r="ADL61" s="294">
        <v>-86620</v>
      </c>
      <c r="ADM61" s="294"/>
      <c r="ADN61" s="294"/>
      <c r="ADO61" s="294"/>
      <c r="ADP61" s="294"/>
      <c r="ADQ61" s="294"/>
      <c r="ADR61" s="294"/>
      <c r="ADS61" s="294">
        <v>0</v>
      </c>
      <c r="ADT61" s="294"/>
      <c r="ADU61" s="294"/>
      <c r="ADV61" s="294"/>
      <c r="ADW61" s="294"/>
      <c r="ADX61" s="294"/>
      <c r="ADY61" s="294">
        <v>-473000</v>
      </c>
      <c r="ADZ61" s="294">
        <v>-74900</v>
      </c>
      <c r="AEA61" s="294"/>
      <c r="AEB61" s="294"/>
      <c r="AEC61" s="294"/>
      <c r="AED61" s="294"/>
      <c r="AEE61" s="294"/>
      <c r="AEF61" s="294"/>
      <c r="AEG61" s="294"/>
      <c r="AEH61" s="294"/>
      <c r="AEI61" s="294"/>
      <c r="AEJ61" s="294"/>
      <c r="AEK61" s="294"/>
      <c r="AEL61" s="294"/>
      <c r="AEM61" s="294"/>
      <c r="AEN61" s="294"/>
      <c r="AEO61" s="294"/>
      <c r="AEP61" s="294"/>
      <c r="AEQ61" s="294"/>
      <c r="AER61" s="294"/>
      <c r="AES61" s="294">
        <v>-32022976.530000001</v>
      </c>
      <c r="AET61" s="294"/>
      <c r="AEU61" s="294"/>
      <c r="AEV61" s="294"/>
      <c r="AEW61" s="294"/>
      <c r="AEX61" s="294"/>
      <c r="AEY61" s="294"/>
      <c r="AEZ61" s="294"/>
      <c r="AFA61" s="294"/>
      <c r="AFB61" s="294"/>
      <c r="AFC61" s="294">
        <v>0</v>
      </c>
      <c r="AFD61" s="294"/>
      <c r="AFE61" s="294"/>
      <c r="AFF61" s="294"/>
      <c r="AFG61" s="294"/>
      <c r="AFH61" s="294"/>
      <c r="AFI61" s="294"/>
      <c r="AFJ61" s="294"/>
      <c r="AFK61" s="294"/>
      <c r="AFL61" s="294"/>
      <c r="AFM61" s="294"/>
      <c r="AFN61" s="294"/>
      <c r="AFO61" s="294"/>
      <c r="AFP61" s="294"/>
      <c r="AFQ61" s="294"/>
      <c r="AFR61" s="294"/>
      <c r="AFS61" s="294"/>
      <c r="AFT61" s="294"/>
      <c r="AFU61" s="294"/>
      <c r="AFV61" s="294"/>
      <c r="AFW61" s="294"/>
      <c r="AFX61" s="294"/>
      <c r="AFY61" s="294"/>
      <c r="AFZ61" s="294"/>
      <c r="AGA61" s="294"/>
      <c r="AGB61" s="294">
        <v>0</v>
      </c>
      <c r="AGC61" s="294"/>
      <c r="AGD61" s="294"/>
      <c r="AGE61" s="294"/>
      <c r="AGF61" s="294"/>
      <c r="AGG61" s="294"/>
      <c r="AGH61" s="294"/>
      <c r="AGI61" s="294"/>
      <c r="AGJ61" s="294"/>
      <c r="AGK61" s="294"/>
      <c r="AGL61" s="294"/>
      <c r="AGM61" s="294">
        <v>-17944321.989999998</v>
      </c>
      <c r="AGN61" s="294"/>
      <c r="AGO61" s="294"/>
      <c r="AGP61" s="294"/>
      <c r="AGQ61" s="294"/>
      <c r="AGR61" s="294"/>
      <c r="AGS61" s="294"/>
      <c r="AGT61" s="294"/>
      <c r="AGU61" s="294">
        <v>-109343600.15000001</v>
      </c>
      <c r="AGV61" s="294">
        <v>-71041279.430000007</v>
      </c>
      <c r="AGW61" s="294"/>
      <c r="AGX61" s="294"/>
      <c r="AGY61" s="294"/>
      <c r="AGZ61" s="294"/>
      <c r="AHA61" s="294"/>
      <c r="AHB61" s="294"/>
      <c r="AHC61" s="294"/>
      <c r="AHD61" s="294"/>
      <c r="AHE61" s="294"/>
      <c r="AHF61" s="294"/>
      <c r="AHG61" s="294"/>
      <c r="AHH61" s="294"/>
      <c r="AHI61" s="294"/>
      <c r="AHJ61" s="294"/>
      <c r="AHK61" s="294"/>
      <c r="AHL61" s="294">
        <v>-7974784.1399999997</v>
      </c>
      <c r="AHM61" s="294"/>
      <c r="AHN61" s="294"/>
      <c r="AHO61" s="294"/>
      <c r="AHP61" s="294"/>
      <c r="AHQ61" s="294"/>
      <c r="AHR61" s="329"/>
      <c r="AHS61" s="294">
        <f t="shared" ref="AHS61:AHS124" si="51">SUM(D61:AHR61)</f>
        <v>-1006797807.7300001</v>
      </c>
      <c r="AHT61" s="271" t="b">
        <f t="shared" ref="AHT61:AHT124" si="52">AHV61=B61</f>
        <v>1</v>
      </c>
      <c r="AHU61" s="271" t="s">
        <v>6273</v>
      </c>
      <c r="AHV61" s="271" t="s">
        <v>6060</v>
      </c>
      <c r="AHW61" s="271" t="s">
        <v>6061</v>
      </c>
    </row>
    <row r="62" spans="1:907" ht="24" x14ac:dyDescent="0.8">
      <c r="A62" s="270" t="s">
        <v>6273</v>
      </c>
      <c r="B62" s="270" t="s">
        <v>6062</v>
      </c>
      <c r="C62" s="271" t="s">
        <v>6063</v>
      </c>
      <c r="D62" s="294">
        <v>-15107596.1</v>
      </c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>
        <v>-18773829.75</v>
      </c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>
        <v>-15490375.9</v>
      </c>
      <c r="BJ62" s="294">
        <v>0</v>
      </c>
      <c r="BK62" s="294"/>
      <c r="BL62" s="294"/>
      <c r="BM62" s="294"/>
      <c r="BN62" s="294">
        <v>0</v>
      </c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4"/>
      <c r="CG62" s="294">
        <v>0</v>
      </c>
      <c r="CH62" s="29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4"/>
      <c r="CW62" s="294"/>
      <c r="CX62" s="294"/>
      <c r="CY62" s="294"/>
      <c r="CZ62" s="294"/>
      <c r="DA62" s="294"/>
      <c r="DB62" s="294">
        <v>0</v>
      </c>
      <c r="DC62" s="294"/>
      <c r="DD62" s="294"/>
      <c r="DE62" s="294"/>
      <c r="DF62" s="294"/>
      <c r="DG62" s="294"/>
      <c r="DH62" s="294"/>
      <c r="DI62" s="294"/>
      <c r="DJ62" s="294"/>
      <c r="DK62" s="294">
        <v>0</v>
      </c>
      <c r="DL62" s="294"/>
      <c r="DM62" s="294"/>
      <c r="DN62" s="294"/>
      <c r="DO62" s="294"/>
      <c r="DP62" s="294"/>
      <c r="DQ62" s="294"/>
      <c r="DR62" s="294"/>
      <c r="DS62" s="294"/>
      <c r="DT62" s="294"/>
      <c r="DU62" s="294"/>
      <c r="DV62" s="294"/>
      <c r="DW62" s="294"/>
      <c r="DX62" s="294"/>
      <c r="DY62" s="294"/>
      <c r="DZ62" s="294"/>
      <c r="EA62" s="294"/>
      <c r="EB62" s="294"/>
      <c r="EC62" s="294"/>
      <c r="ED62" s="294"/>
      <c r="EE62" s="294">
        <v>-3198678.3</v>
      </c>
      <c r="EF62" s="294">
        <v>-6213300</v>
      </c>
      <c r="EG62" s="294"/>
      <c r="EH62" s="294"/>
      <c r="EI62" s="294"/>
      <c r="EJ62" s="294"/>
      <c r="EK62" s="294"/>
      <c r="EL62" s="294"/>
      <c r="EM62" s="294"/>
      <c r="EN62" s="294">
        <v>-14987786.6</v>
      </c>
      <c r="EO62" s="294"/>
      <c r="EP62" s="294"/>
      <c r="EQ62" s="294"/>
      <c r="ER62" s="294"/>
      <c r="ES62" s="294"/>
      <c r="ET62" s="294"/>
      <c r="EU62" s="294"/>
      <c r="EV62" s="294"/>
      <c r="EW62" s="294"/>
      <c r="EX62" s="294"/>
      <c r="EY62" s="294"/>
      <c r="EZ62" s="294"/>
      <c r="FA62" s="294">
        <v>0</v>
      </c>
      <c r="FB62" s="294"/>
      <c r="FC62" s="294"/>
      <c r="FD62" s="294"/>
      <c r="FE62" s="294"/>
      <c r="FF62" s="294"/>
      <c r="FG62" s="294"/>
      <c r="FH62" s="294"/>
      <c r="FI62" s="294"/>
      <c r="FJ62" s="294"/>
      <c r="FK62" s="294"/>
      <c r="FL62" s="294"/>
      <c r="FM62" s="294"/>
      <c r="FN62" s="294"/>
      <c r="FO62" s="294"/>
      <c r="FP62" s="294"/>
      <c r="FQ62" s="294">
        <v>-26808734.809999999</v>
      </c>
      <c r="FR62" s="294"/>
      <c r="FS62" s="294"/>
      <c r="FT62" s="294"/>
      <c r="FU62" s="294">
        <v>0</v>
      </c>
      <c r="FV62" s="294"/>
      <c r="FW62" s="294"/>
      <c r="FX62" s="294"/>
      <c r="FY62" s="294"/>
      <c r="FZ62" s="294"/>
      <c r="GA62" s="294"/>
      <c r="GB62" s="294"/>
      <c r="GC62" s="294"/>
      <c r="GD62" s="294"/>
      <c r="GE62" s="294">
        <v>-21404830.800000001</v>
      </c>
      <c r="GF62" s="294"/>
      <c r="GG62" s="294"/>
      <c r="GH62" s="294"/>
      <c r="GI62" s="294"/>
      <c r="GJ62" s="294"/>
      <c r="GK62" s="294"/>
      <c r="GL62" s="294"/>
      <c r="GM62" s="294"/>
      <c r="GN62" s="294"/>
      <c r="GO62" s="294"/>
      <c r="GP62" s="294"/>
      <c r="GQ62" s="294"/>
      <c r="GR62" s="294"/>
      <c r="GS62" s="294"/>
      <c r="GT62" s="294"/>
      <c r="GU62" s="294"/>
      <c r="GV62" s="294"/>
      <c r="GW62" s="294"/>
      <c r="GX62" s="294"/>
      <c r="GY62" s="294"/>
      <c r="GZ62" s="294"/>
      <c r="HA62" s="294"/>
      <c r="HB62" s="294"/>
      <c r="HC62" s="294">
        <v>-2515040</v>
      </c>
      <c r="HD62" s="294"/>
      <c r="HE62" s="294"/>
      <c r="HF62" s="294"/>
      <c r="HG62" s="294"/>
      <c r="HH62" s="294"/>
      <c r="HI62" s="294"/>
      <c r="HJ62" s="294"/>
      <c r="HK62" s="294"/>
      <c r="HL62" s="294"/>
      <c r="HM62" s="294"/>
      <c r="HN62" s="294"/>
      <c r="HO62" s="294"/>
      <c r="HP62" s="294"/>
      <c r="HQ62" s="294"/>
      <c r="HR62" s="294">
        <v>-57591776.710000001</v>
      </c>
      <c r="HS62" s="294"/>
      <c r="HT62" s="294"/>
      <c r="HU62" s="294"/>
      <c r="HV62" s="294"/>
      <c r="HW62" s="294"/>
      <c r="HX62" s="294"/>
      <c r="HY62" s="294"/>
      <c r="HZ62" s="294"/>
      <c r="IA62" s="294"/>
      <c r="IB62" s="294"/>
      <c r="IC62" s="294"/>
      <c r="ID62" s="294"/>
      <c r="IE62" s="294"/>
      <c r="IF62" s="294"/>
      <c r="IG62" s="294"/>
      <c r="IH62" s="294"/>
      <c r="II62" s="294"/>
      <c r="IJ62" s="294"/>
      <c r="IK62" s="294"/>
      <c r="IL62" s="294"/>
      <c r="IM62" s="294"/>
      <c r="IN62" s="294"/>
      <c r="IO62" s="294"/>
      <c r="IP62" s="294"/>
      <c r="IQ62" s="294"/>
      <c r="IR62" s="294"/>
      <c r="IS62" s="294"/>
      <c r="IT62" s="294">
        <v>-6655957</v>
      </c>
      <c r="IU62" s="294"/>
      <c r="IV62" s="294"/>
      <c r="IW62" s="294"/>
      <c r="IX62" s="294"/>
      <c r="IY62" s="294"/>
      <c r="IZ62" s="294"/>
      <c r="JA62" s="294"/>
      <c r="JB62" s="294"/>
      <c r="JC62" s="294"/>
      <c r="JD62" s="294"/>
      <c r="JE62" s="294">
        <v>-2927690.2</v>
      </c>
      <c r="JF62" s="294"/>
      <c r="JG62" s="294"/>
      <c r="JH62" s="294"/>
      <c r="JI62" s="294"/>
      <c r="JJ62" s="294"/>
      <c r="JK62" s="294">
        <v>0</v>
      </c>
      <c r="JL62" s="294">
        <v>0</v>
      </c>
      <c r="JM62" s="294"/>
      <c r="JN62" s="294"/>
      <c r="JO62" s="294"/>
      <c r="JP62" s="294"/>
      <c r="JQ62" s="294"/>
      <c r="JR62" s="294">
        <v>-36399178.25</v>
      </c>
      <c r="JS62" s="294">
        <v>-7251454.1200000001</v>
      </c>
      <c r="JT62" s="294"/>
      <c r="JU62" s="294"/>
      <c r="JV62" s="294"/>
      <c r="JW62" s="294"/>
      <c r="JX62" s="294"/>
      <c r="JY62" s="294"/>
      <c r="JZ62" s="294"/>
      <c r="KA62" s="294"/>
      <c r="KB62" s="294"/>
      <c r="KC62" s="294"/>
      <c r="KD62" s="294"/>
      <c r="KE62" s="294"/>
      <c r="KF62" s="294"/>
      <c r="KG62" s="294"/>
      <c r="KH62" s="294"/>
      <c r="KI62" s="294"/>
      <c r="KJ62" s="294"/>
      <c r="KK62" s="294"/>
      <c r="KL62" s="294"/>
      <c r="KM62" s="294"/>
      <c r="KN62" s="294"/>
      <c r="KO62" s="294"/>
      <c r="KP62" s="294"/>
      <c r="KQ62" s="294"/>
      <c r="KR62" s="294"/>
      <c r="KS62" s="294"/>
      <c r="KT62" s="294"/>
      <c r="KU62" s="294"/>
      <c r="KV62" s="294"/>
      <c r="KW62" s="294"/>
      <c r="KX62" s="294"/>
      <c r="KY62" s="294"/>
      <c r="KZ62" s="294"/>
      <c r="LA62" s="294"/>
      <c r="LB62" s="294"/>
      <c r="LC62" s="294"/>
      <c r="LD62" s="294"/>
      <c r="LE62" s="294"/>
      <c r="LF62" s="294"/>
      <c r="LG62" s="294">
        <v>-98370935.379999995</v>
      </c>
      <c r="LH62" s="294">
        <v>-4556398.45</v>
      </c>
      <c r="LI62" s="294">
        <v>-5063975</v>
      </c>
      <c r="LJ62" s="294"/>
      <c r="LK62" s="294"/>
      <c r="LL62" s="294"/>
      <c r="LM62" s="294"/>
      <c r="LN62" s="294"/>
      <c r="LO62" s="294"/>
      <c r="LP62" s="294"/>
      <c r="LQ62" s="294"/>
      <c r="LR62" s="294"/>
      <c r="LS62" s="294"/>
      <c r="LT62" s="294"/>
      <c r="LU62" s="294">
        <v>-2516830</v>
      </c>
      <c r="LV62" s="294"/>
      <c r="LW62" s="294">
        <v>0</v>
      </c>
      <c r="LX62" s="294"/>
      <c r="LY62" s="294"/>
      <c r="LZ62" s="294"/>
      <c r="MA62" s="294"/>
      <c r="MB62" s="294"/>
      <c r="MC62" s="294"/>
      <c r="MD62" s="294"/>
      <c r="ME62" s="294"/>
      <c r="MF62" s="294"/>
      <c r="MG62" s="294">
        <v>0</v>
      </c>
      <c r="MH62" s="294"/>
      <c r="MI62" s="294"/>
      <c r="MJ62" s="294"/>
      <c r="MK62" s="294">
        <v>-4300</v>
      </c>
      <c r="ML62" s="294"/>
      <c r="MM62" s="294"/>
      <c r="MN62" s="294"/>
      <c r="MO62" s="294"/>
      <c r="MP62" s="294"/>
      <c r="MQ62" s="294"/>
      <c r="MR62" s="294"/>
      <c r="MS62" s="294">
        <v>-14150506.800000001</v>
      </c>
      <c r="MT62" s="294"/>
      <c r="MU62" s="294"/>
      <c r="MV62" s="294"/>
      <c r="MW62" s="294"/>
      <c r="MX62" s="294"/>
      <c r="MY62" s="294"/>
      <c r="MZ62" s="294"/>
      <c r="NA62" s="294"/>
      <c r="NB62" s="294"/>
      <c r="NC62" s="294"/>
      <c r="ND62" s="294">
        <v>-18888518.100000001</v>
      </c>
      <c r="NE62" s="294"/>
      <c r="NF62" s="294">
        <v>0</v>
      </c>
      <c r="NG62" s="294"/>
      <c r="NH62" s="294"/>
      <c r="NI62" s="294"/>
      <c r="NJ62" s="294"/>
      <c r="NK62" s="294"/>
      <c r="NL62" s="294"/>
      <c r="NM62" s="294"/>
      <c r="NN62" s="294"/>
      <c r="NO62" s="294"/>
      <c r="NP62" s="294">
        <v>-23067600</v>
      </c>
      <c r="NQ62" s="294"/>
      <c r="NR62" s="294"/>
      <c r="NS62" s="294"/>
      <c r="NT62" s="294"/>
      <c r="NU62" s="294">
        <v>0</v>
      </c>
      <c r="NV62" s="294"/>
      <c r="NW62" s="294">
        <v>-36111065</v>
      </c>
      <c r="NX62" s="294"/>
      <c r="NY62" s="294"/>
      <c r="NZ62" s="294"/>
      <c r="OA62" s="294"/>
      <c r="OB62" s="294"/>
      <c r="OC62" s="294"/>
      <c r="OD62" s="294"/>
      <c r="OE62" s="294"/>
      <c r="OF62" s="294"/>
      <c r="OG62" s="294"/>
      <c r="OH62" s="294"/>
      <c r="OI62" s="294"/>
      <c r="OJ62" s="294"/>
      <c r="OK62" s="294"/>
      <c r="OL62" s="294"/>
      <c r="OM62" s="294">
        <v>-28515413.57</v>
      </c>
      <c r="ON62" s="294"/>
      <c r="OO62" s="294"/>
      <c r="OP62" s="294"/>
      <c r="OQ62" s="294"/>
      <c r="OR62" s="294"/>
      <c r="OS62" s="294">
        <v>-7790270.9000000004</v>
      </c>
      <c r="OT62" s="294"/>
      <c r="OU62" s="294"/>
      <c r="OV62" s="294"/>
      <c r="OW62" s="294"/>
      <c r="OX62" s="294"/>
      <c r="OY62" s="294"/>
      <c r="OZ62" s="294"/>
      <c r="PA62" s="294"/>
      <c r="PB62" s="294"/>
      <c r="PC62" s="294"/>
      <c r="PD62" s="294"/>
      <c r="PE62" s="294"/>
      <c r="PF62" s="294"/>
      <c r="PG62" s="294"/>
      <c r="PH62" s="294"/>
      <c r="PI62" s="294"/>
      <c r="PJ62" s="294"/>
      <c r="PK62" s="294"/>
      <c r="PL62" s="294"/>
      <c r="PM62" s="294"/>
      <c r="PN62" s="294"/>
      <c r="PO62" s="294"/>
      <c r="PP62" s="294"/>
      <c r="PQ62" s="294"/>
      <c r="PR62" s="294"/>
      <c r="PS62" s="294"/>
      <c r="PT62" s="294"/>
      <c r="PU62" s="294"/>
      <c r="PV62" s="294"/>
      <c r="PW62" s="294"/>
      <c r="PX62" s="294"/>
      <c r="PY62" s="294"/>
      <c r="PZ62" s="294"/>
      <c r="QA62" s="294"/>
      <c r="QB62" s="294"/>
      <c r="QC62" s="294"/>
      <c r="QD62" s="294"/>
      <c r="QE62" s="294"/>
      <c r="QF62" s="294"/>
      <c r="QG62" s="294"/>
      <c r="QH62" s="294"/>
      <c r="QI62" s="294"/>
      <c r="QJ62" s="294"/>
      <c r="QK62" s="294"/>
      <c r="QL62" s="294"/>
      <c r="QM62" s="294"/>
      <c r="QN62" s="294"/>
      <c r="QO62" s="294"/>
      <c r="QP62" s="294"/>
      <c r="QQ62" s="294"/>
      <c r="QR62" s="294"/>
      <c r="QS62" s="294"/>
      <c r="QT62" s="294"/>
      <c r="QU62" s="294"/>
      <c r="QV62" s="294"/>
      <c r="QW62" s="294"/>
      <c r="QX62" s="294"/>
      <c r="QY62" s="294"/>
      <c r="QZ62" s="294"/>
      <c r="RA62" s="294"/>
      <c r="RB62" s="294"/>
      <c r="RC62" s="294"/>
      <c r="RD62" s="294"/>
      <c r="RE62" s="294"/>
      <c r="RF62" s="294"/>
      <c r="RG62" s="294"/>
      <c r="RH62" s="294"/>
      <c r="RI62" s="294">
        <v>0</v>
      </c>
      <c r="RJ62" s="294">
        <v>0</v>
      </c>
      <c r="RK62" s="294"/>
      <c r="RL62" s="294">
        <v>0</v>
      </c>
      <c r="RM62" s="294"/>
      <c r="RN62" s="294">
        <v>0</v>
      </c>
      <c r="RO62" s="294">
        <v>0</v>
      </c>
      <c r="RP62" s="294"/>
      <c r="RQ62" s="294"/>
      <c r="RR62" s="294"/>
      <c r="RS62" s="294">
        <v>0</v>
      </c>
      <c r="RT62" s="294"/>
      <c r="RU62" s="294"/>
      <c r="RV62" s="294"/>
      <c r="RW62" s="294"/>
      <c r="RX62" s="294">
        <v>0</v>
      </c>
      <c r="RY62" s="294">
        <v>0</v>
      </c>
      <c r="RZ62" s="294">
        <v>0</v>
      </c>
      <c r="SA62" s="294"/>
      <c r="SB62" s="294"/>
      <c r="SC62" s="294"/>
      <c r="SD62" s="294"/>
      <c r="SE62" s="294"/>
      <c r="SF62" s="294"/>
      <c r="SG62" s="294"/>
      <c r="SH62" s="294"/>
      <c r="SI62" s="294"/>
      <c r="SJ62" s="294"/>
      <c r="SK62" s="294"/>
      <c r="SL62" s="294"/>
      <c r="SM62" s="294"/>
      <c r="SN62" s="294"/>
      <c r="SO62" s="294"/>
      <c r="SP62" s="294"/>
      <c r="SQ62" s="294"/>
      <c r="SR62" s="294"/>
      <c r="SS62" s="294"/>
      <c r="ST62" s="294"/>
      <c r="SU62" s="294"/>
      <c r="SV62" s="294"/>
      <c r="SW62" s="294"/>
      <c r="SX62" s="294"/>
      <c r="SY62" s="294"/>
      <c r="SZ62" s="294"/>
      <c r="TA62" s="294"/>
      <c r="TB62" s="294"/>
      <c r="TC62" s="294"/>
      <c r="TD62" s="294"/>
      <c r="TE62" s="294"/>
      <c r="TF62" s="294"/>
      <c r="TG62" s="294"/>
      <c r="TH62" s="294"/>
      <c r="TI62" s="294">
        <v>0</v>
      </c>
      <c r="TJ62" s="294"/>
      <c r="TK62" s="294"/>
      <c r="TL62" s="294"/>
      <c r="TM62" s="294"/>
      <c r="TN62" s="294"/>
      <c r="TO62" s="294"/>
      <c r="TP62" s="294"/>
      <c r="TQ62" s="294"/>
      <c r="TR62" s="294"/>
      <c r="TS62" s="294"/>
      <c r="TT62" s="294"/>
      <c r="TU62" s="294"/>
      <c r="TV62" s="294"/>
      <c r="TW62" s="294"/>
      <c r="TX62" s="294"/>
      <c r="TY62" s="294"/>
      <c r="TZ62" s="294"/>
      <c r="UA62" s="294"/>
      <c r="UB62" s="294"/>
      <c r="UC62" s="294"/>
      <c r="UD62" s="294"/>
      <c r="UE62" s="294"/>
      <c r="UF62" s="294"/>
      <c r="UG62" s="294"/>
      <c r="UH62" s="294"/>
      <c r="UI62" s="294"/>
      <c r="UJ62" s="294"/>
      <c r="UK62" s="294"/>
      <c r="UL62" s="294"/>
      <c r="UM62" s="294"/>
      <c r="UN62" s="294"/>
      <c r="UO62" s="294"/>
      <c r="UP62" s="294"/>
      <c r="UQ62" s="294"/>
      <c r="UR62" s="294"/>
      <c r="US62" s="294"/>
      <c r="UT62" s="294"/>
      <c r="UU62" s="294"/>
      <c r="UV62" s="294"/>
      <c r="UW62" s="294"/>
      <c r="UX62" s="294"/>
      <c r="UY62" s="294"/>
      <c r="UZ62" s="294"/>
      <c r="VA62" s="294"/>
      <c r="VB62" s="294"/>
      <c r="VC62" s="294"/>
      <c r="VD62" s="294"/>
      <c r="VE62" s="294"/>
      <c r="VF62" s="294"/>
      <c r="VG62" s="294"/>
      <c r="VH62" s="294"/>
      <c r="VI62" s="294"/>
      <c r="VJ62" s="294"/>
      <c r="VK62" s="294"/>
      <c r="VL62" s="294"/>
      <c r="VM62" s="294"/>
      <c r="VN62" s="294"/>
      <c r="VO62" s="294"/>
      <c r="VP62" s="294"/>
      <c r="VQ62" s="294"/>
      <c r="VR62" s="294"/>
      <c r="VS62" s="294"/>
      <c r="VT62" s="294"/>
      <c r="VU62" s="294"/>
      <c r="VV62" s="294"/>
      <c r="VW62" s="294"/>
      <c r="VX62" s="294"/>
      <c r="VY62" s="294"/>
      <c r="VZ62" s="294"/>
      <c r="WA62" s="294">
        <v>-6929773.25</v>
      </c>
      <c r="WB62" s="294"/>
      <c r="WC62" s="294"/>
      <c r="WD62" s="294"/>
      <c r="WE62" s="294"/>
      <c r="WF62" s="294"/>
      <c r="WG62" s="294"/>
      <c r="WH62" s="294"/>
      <c r="WI62" s="294"/>
      <c r="WJ62" s="294"/>
      <c r="WK62" s="294"/>
      <c r="WL62" s="294"/>
      <c r="WM62" s="294"/>
      <c r="WN62" s="294"/>
      <c r="WO62" s="294"/>
      <c r="WP62" s="294"/>
      <c r="WQ62" s="294"/>
      <c r="WR62" s="294"/>
      <c r="WS62" s="294"/>
      <c r="WT62" s="294"/>
      <c r="WU62" s="294"/>
      <c r="WV62" s="294"/>
      <c r="WW62" s="294"/>
      <c r="WX62" s="294"/>
      <c r="WY62" s="294"/>
      <c r="WZ62" s="294"/>
      <c r="XA62" s="294"/>
      <c r="XB62" s="294"/>
      <c r="XC62" s="294"/>
      <c r="XD62" s="294"/>
      <c r="XE62" s="294"/>
      <c r="XF62" s="294"/>
      <c r="XG62" s="294"/>
      <c r="XH62" s="294">
        <v>-348337.4</v>
      </c>
      <c r="XI62" s="294"/>
      <c r="XJ62" s="294"/>
      <c r="XK62" s="294"/>
      <c r="XL62" s="294"/>
      <c r="XM62" s="294"/>
      <c r="XN62" s="294"/>
      <c r="XO62" s="294"/>
      <c r="XP62" s="294"/>
      <c r="XQ62" s="294"/>
      <c r="XR62" s="294"/>
      <c r="XS62" s="294"/>
      <c r="XT62" s="294"/>
      <c r="XU62" s="294"/>
      <c r="XV62" s="294"/>
      <c r="XW62" s="294"/>
      <c r="XX62" s="294"/>
      <c r="XY62" s="294"/>
      <c r="XZ62" s="294"/>
      <c r="YA62" s="294"/>
      <c r="YB62" s="294"/>
      <c r="YC62" s="294"/>
      <c r="YD62" s="294"/>
      <c r="YE62" s="294"/>
      <c r="YF62" s="294"/>
      <c r="YG62" s="294"/>
      <c r="YH62" s="294"/>
      <c r="YI62" s="294"/>
      <c r="YJ62" s="294"/>
      <c r="YK62" s="294"/>
      <c r="YL62" s="294"/>
      <c r="YM62" s="294"/>
      <c r="YN62" s="294"/>
      <c r="YO62" s="294"/>
      <c r="YP62" s="294"/>
      <c r="YQ62" s="294"/>
      <c r="YR62" s="294"/>
      <c r="YS62" s="294"/>
      <c r="YT62" s="294"/>
      <c r="YU62" s="294"/>
      <c r="YV62" s="294"/>
      <c r="YW62" s="294"/>
      <c r="YX62" s="294"/>
      <c r="YY62" s="294"/>
      <c r="YZ62" s="294"/>
      <c r="ZA62" s="294"/>
      <c r="ZB62" s="294"/>
      <c r="ZC62" s="294"/>
      <c r="ZD62" s="294"/>
      <c r="ZE62" s="294"/>
      <c r="ZF62" s="294"/>
      <c r="ZG62" s="294"/>
      <c r="ZH62" s="294"/>
      <c r="ZI62" s="294"/>
      <c r="ZJ62" s="294"/>
      <c r="ZK62" s="294"/>
      <c r="ZL62" s="294"/>
      <c r="ZM62" s="294"/>
      <c r="ZN62" s="294"/>
      <c r="ZO62" s="294"/>
      <c r="ZP62" s="294"/>
      <c r="ZQ62" s="294"/>
      <c r="ZR62" s="294"/>
      <c r="ZS62" s="294"/>
      <c r="ZT62" s="294"/>
      <c r="ZU62" s="294"/>
      <c r="ZV62" s="294"/>
      <c r="ZW62" s="294"/>
      <c r="ZX62" s="294"/>
      <c r="ZY62" s="294"/>
      <c r="ZZ62" s="294"/>
      <c r="AAA62" s="294"/>
      <c r="AAB62" s="294"/>
      <c r="AAC62" s="294"/>
      <c r="AAD62" s="294"/>
      <c r="AAE62" s="294"/>
      <c r="AAF62" s="294"/>
      <c r="AAG62" s="294"/>
      <c r="AAH62" s="294"/>
      <c r="AAI62" s="294"/>
      <c r="AAJ62" s="294"/>
      <c r="AAK62" s="294"/>
      <c r="AAL62" s="294"/>
      <c r="AAM62" s="294"/>
      <c r="AAN62" s="294"/>
      <c r="AAO62" s="294"/>
      <c r="AAP62" s="294"/>
      <c r="AAQ62" s="294"/>
      <c r="AAR62" s="294"/>
      <c r="AAS62" s="294"/>
      <c r="AAT62" s="294"/>
      <c r="AAU62" s="294"/>
      <c r="AAV62" s="294"/>
      <c r="AAW62" s="294"/>
      <c r="AAX62" s="294"/>
      <c r="AAY62" s="294"/>
      <c r="AAZ62" s="294"/>
      <c r="ABA62" s="294"/>
      <c r="ABB62" s="294"/>
      <c r="ABC62" s="294">
        <v>0</v>
      </c>
      <c r="ABD62" s="294"/>
      <c r="ABE62" s="294"/>
      <c r="ABF62" s="294"/>
      <c r="ABG62" s="294"/>
      <c r="ABH62" s="294"/>
      <c r="ABI62" s="294"/>
      <c r="ABJ62" s="294"/>
      <c r="ABK62" s="294">
        <v>0</v>
      </c>
      <c r="ABL62" s="294"/>
      <c r="ABM62" s="294"/>
      <c r="ABN62" s="294"/>
      <c r="ABO62" s="294"/>
      <c r="ABP62" s="294"/>
      <c r="ABQ62" s="294"/>
      <c r="ABR62" s="294"/>
      <c r="ABS62" s="294"/>
      <c r="ABT62" s="294"/>
      <c r="ABU62" s="294"/>
      <c r="ABV62" s="294"/>
      <c r="ABW62" s="294"/>
      <c r="ABX62" s="294">
        <v>-46923692.530000001</v>
      </c>
      <c r="ABY62" s="294"/>
      <c r="ABZ62" s="294"/>
      <c r="ACA62" s="294"/>
      <c r="ACB62" s="294"/>
      <c r="ACC62" s="294"/>
      <c r="ACD62" s="294"/>
      <c r="ACE62" s="294"/>
      <c r="ACF62" s="294"/>
      <c r="ACG62" s="294"/>
      <c r="ACH62" s="294"/>
      <c r="ACI62" s="294"/>
      <c r="ACJ62" s="294"/>
      <c r="ACK62" s="294"/>
      <c r="ACL62" s="294"/>
      <c r="ACM62" s="294"/>
      <c r="ACN62" s="294"/>
      <c r="ACO62" s="294"/>
      <c r="ACP62" s="294"/>
      <c r="ACQ62" s="294"/>
      <c r="ACR62" s="294"/>
      <c r="ACS62" s="294"/>
      <c r="ACT62" s="294"/>
      <c r="ACU62" s="294"/>
      <c r="ACV62" s="294"/>
      <c r="ACW62" s="294"/>
      <c r="ACX62" s="294"/>
      <c r="ACY62" s="294"/>
      <c r="ACZ62" s="294"/>
      <c r="ADA62" s="294"/>
      <c r="ADB62" s="294"/>
      <c r="ADC62" s="294"/>
      <c r="ADD62" s="294"/>
      <c r="ADE62" s="294"/>
      <c r="ADF62" s="294"/>
      <c r="ADG62" s="294"/>
      <c r="ADH62" s="294"/>
      <c r="ADI62" s="294"/>
      <c r="ADJ62" s="294"/>
      <c r="ADK62" s="294"/>
      <c r="ADL62" s="294">
        <v>0</v>
      </c>
      <c r="ADM62" s="294"/>
      <c r="ADN62" s="294"/>
      <c r="ADO62" s="294"/>
      <c r="ADP62" s="294"/>
      <c r="ADQ62" s="294"/>
      <c r="ADR62" s="294"/>
      <c r="ADS62" s="294">
        <v>-6500</v>
      </c>
      <c r="ADT62" s="294"/>
      <c r="ADU62" s="294"/>
      <c r="ADV62" s="294"/>
      <c r="ADW62" s="294"/>
      <c r="ADX62" s="294"/>
      <c r="ADY62" s="294"/>
      <c r="ADZ62" s="294"/>
      <c r="AEA62" s="294"/>
      <c r="AEB62" s="294"/>
      <c r="AEC62" s="294"/>
      <c r="AED62" s="294"/>
      <c r="AEE62" s="294"/>
      <c r="AEF62" s="294"/>
      <c r="AEG62" s="294"/>
      <c r="AEH62" s="294"/>
      <c r="AEI62" s="294"/>
      <c r="AEJ62" s="294"/>
      <c r="AEK62" s="294"/>
      <c r="AEL62" s="294"/>
      <c r="AEM62" s="294"/>
      <c r="AEN62" s="294"/>
      <c r="AEO62" s="294">
        <v>0</v>
      </c>
      <c r="AEP62" s="294"/>
      <c r="AEQ62" s="294"/>
      <c r="AER62" s="294"/>
      <c r="AES62" s="294">
        <v>-18119918.289999999</v>
      </c>
      <c r="AET62" s="294"/>
      <c r="AEU62" s="294"/>
      <c r="AEV62" s="294"/>
      <c r="AEW62" s="294"/>
      <c r="AEX62" s="294"/>
      <c r="AEY62" s="294"/>
      <c r="AEZ62" s="294"/>
      <c r="AFA62" s="294"/>
      <c r="AFB62" s="294"/>
      <c r="AFC62" s="294"/>
      <c r="AFD62" s="294"/>
      <c r="AFE62" s="294"/>
      <c r="AFF62" s="294"/>
      <c r="AFG62" s="294"/>
      <c r="AFH62" s="294"/>
      <c r="AFI62" s="294"/>
      <c r="AFJ62" s="294"/>
      <c r="AFK62" s="294"/>
      <c r="AFL62" s="294"/>
      <c r="AFM62" s="294"/>
      <c r="AFN62" s="294"/>
      <c r="AFO62" s="294"/>
      <c r="AFP62" s="294"/>
      <c r="AFQ62" s="294"/>
      <c r="AFR62" s="294"/>
      <c r="AFS62" s="294"/>
      <c r="AFT62" s="294"/>
      <c r="AFU62" s="294"/>
      <c r="AFV62" s="294"/>
      <c r="AFW62" s="294"/>
      <c r="AFX62" s="294"/>
      <c r="AFY62" s="294"/>
      <c r="AFZ62" s="294"/>
      <c r="AGA62" s="294"/>
      <c r="AGB62" s="294"/>
      <c r="AGC62" s="294"/>
      <c r="AGD62" s="294"/>
      <c r="AGE62" s="294"/>
      <c r="AGF62" s="294"/>
      <c r="AGG62" s="294"/>
      <c r="AGH62" s="294"/>
      <c r="AGI62" s="294"/>
      <c r="AGJ62" s="294"/>
      <c r="AGK62" s="294"/>
      <c r="AGL62" s="294"/>
      <c r="AGM62" s="294">
        <v>-12239819.02</v>
      </c>
      <c r="AGN62" s="294"/>
      <c r="AGO62" s="294"/>
      <c r="AGP62" s="294"/>
      <c r="AGQ62" s="294"/>
      <c r="AGR62" s="294"/>
      <c r="AGS62" s="294"/>
      <c r="AGT62" s="294"/>
      <c r="AGU62" s="294">
        <v>-75215592.650000006</v>
      </c>
      <c r="AGV62" s="294">
        <v>-33014207.579999998</v>
      </c>
      <c r="AGW62" s="294"/>
      <c r="AGX62" s="294"/>
      <c r="AGY62" s="294"/>
      <c r="AGZ62" s="294"/>
      <c r="AHA62" s="294"/>
      <c r="AHB62" s="294"/>
      <c r="AHC62" s="294"/>
      <c r="AHD62" s="294"/>
      <c r="AHE62" s="294"/>
      <c r="AHF62" s="294"/>
      <c r="AHG62" s="294"/>
      <c r="AHH62" s="294"/>
      <c r="AHI62" s="294"/>
      <c r="AHJ62" s="294"/>
      <c r="AHK62" s="294"/>
      <c r="AHL62" s="294">
        <v>-11394835.189999999</v>
      </c>
      <c r="AHM62" s="294"/>
      <c r="AHN62" s="294"/>
      <c r="AHO62" s="294"/>
      <c r="AHP62" s="294"/>
      <c r="AHQ62" s="294"/>
      <c r="AHR62" s="329"/>
      <c r="AHS62" s="294">
        <f t="shared" si="51"/>
        <v>-678554717.64999998</v>
      </c>
      <c r="AHT62" s="271" t="b">
        <f t="shared" si="52"/>
        <v>1</v>
      </c>
      <c r="AHU62" s="271" t="s">
        <v>6273</v>
      </c>
      <c r="AHV62" s="271" t="s">
        <v>6062</v>
      </c>
      <c r="AHW62" s="271" t="s">
        <v>6063</v>
      </c>
    </row>
    <row r="63" spans="1:907" ht="24" x14ac:dyDescent="0.8">
      <c r="A63" s="270" t="s">
        <v>6273</v>
      </c>
      <c r="B63" s="270" t="s">
        <v>6064</v>
      </c>
      <c r="C63" s="271" t="s">
        <v>6065</v>
      </c>
      <c r="D63" s="294">
        <v>-3213774.25</v>
      </c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>
        <v>-6686329.71</v>
      </c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>
        <v>-1837932.58</v>
      </c>
      <c r="BJ63" s="294">
        <v>0</v>
      </c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4"/>
      <c r="CG63" s="294">
        <v>-238617</v>
      </c>
      <c r="CH63" s="294"/>
      <c r="CI63" s="294"/>
      <c r="CJ63" s="294"/>
      <c r="CK63" s="294"/>
      <c r="CL63" s="294"/>
      <c r="CM63" s="294"/>
      <c r="CN63" s="294"/>
      <c r="CO63" s="294"/>
      <c r="CP63" s="294"/>
      <c r="CQ63" s="294"/>
      <c r="CR63" s="294"/>
      <c r="CS63" s="294"/>
      <c r="CT63" s="294"/>
      <c r="CU63" s="294"/>
      <c r="CV63" s="294"/>
      <c r="CW63" s="294"/>
      <c r="CX63" s="294"/>
      <c r="CY63" s="294"/>
      <c r="CZ63" s="294"/>
      <c r="DA63" s="294"/>
      <c r="DB63" s="294">
        <v>0</v>
      </c>
      <c r="DC63" s="294"/>
      <c r="DD63" s="294"/>
      <c r="DE63" s="294"/>
      <c r="DF63" s="294"/>
      <c r="DG63" s="294"/>
      <c r="DH63" s="294"/>
      <c r="DI63" s="294"/>
      <c r="DJ63" s="294"/>
      <c r="DK63" s="294">
        <v>0</v>
      </c>
      <c r="DL63" s="294"/>
      <c r="DM63" s="294"/>
      <c r="DN63" s="294"/>
      <c r="DO63" s="294"/>
      <c r="DP63" s="294"/>
      <c r="DQ63" s="294"/>
      <c r="DR63" s="294"/>
      <c r="DS63" s="294"/>
      <c r="DT63" s="294"/>
      <c r="DU63" s="294"/>
      <c r="DV63" s="294"/>
      <c r="DW63" s="294"/>
      <c r="DX63" s="294"/>
      <c r="DY63" s="294"/>
      <c r="DZ63" s="294"/>
      <c r="EA63" s="294"/>
      <c r="EB63" s="294"/>
      <c r="EC63" s="294"/>
      <c r="ED63" s="294"/>
      <c r="EE63" s="294">
        <v>0</v>
      </c>
      <c r="EF63" s="294">
        <v>-285213.31</v>
      </c>
      <c r="EG63" s="294"/>
      <c r="EH63" s="294"/>
      <c r="EI63" s="294"/>
      <c r="EJ63" s="294"/>
      <c r="EK63" s="294"/>
      <c r="EL63" s="294"/>
      <c r="EM63" s="294"/>
      <c r="EN63" s="294">
        <v>-8193648.3899999997</v>
      </c>
      <c r="EO63" s="294"/>
      <c r="EP63" s="294"/>
      <c r="EQ63" s="294"/>
      <c r="ER63" s="294"/>
      <c r="ES63" s="294"/>
      <c r="ET63" s="294"/>
      <c r="EU63" s="294"/>
      <c r="EV63" s="294"/>
      <c r="EW63" s="294"/>
      <c r="EX63" s="294"/>
      <c r="EY63" s="294"/>
      <c r="EZ63" s="294"/>
      <c r="FA63" s="294"/>
      <c r="FB63" s="294"/>
      <c r="FC63" s="294"/>
      <c r="FD63" s="294"/>
      <c r="FE63" s="294"/>
      <c r="FF63" s="294"/>
      <c r="FG63" s="294"/>
      <c r="FH63" s="294"/>
      <c r="FI63" s="294">
        <v>0</v>
      </c>
      <c r="FJ63" s="294"/>
      <c r="FK63" s="294"/>
      <c r="FL63" s="294"/>
      <c r="FM63" s="294"/>
      <c r="FN63" s="294"/>
      <c r="FO63" s="294"/>
      <c r="FP63" s="294"/>
      <c r="FQ63" s="294">
        <v>-7392553.2999999998</v>
      </c>
      <c r="FR63" s="294"/>
      <c r="FS63" s="294"/>
      <c r="FT63" s="294"/>
      <c r="FU63" s="294"/>
      <c r="FV63" s="294"/>
      <c r="FW63" s="294"/>
      <c r="FX63" s="294"/>
      <c r="FY63" s="294"/>
      <c r="FZ63" s="294"/>
      <c r="GA63" s="294"/>
      <c r="GB63" s="294"/>
      <c r="GC63" s="294"/>
      <c r="GD63" s="294"/>
      <c r="GE63" s="294">
        <v>-1988882.67</v>
      </c>
      <c r="GF63" s="294"/>
      <c r="GG63" s="294"/>
      <c r="GH63" s="294"/>
      <c r="GI63" s="294"/>
      <c r="GJ63" s="294"/>
      <c r="GK63" s="294"/>
      <c r="GL63" s="294"/>
      <c r="GM63" s="294"/>
      <c r="GN63" s="294"/>
      <c r="GO63" s="294"/>
      <c r="GP63" s="294"/>
      <c r="GQ63" s="294">
        <v>-109576</v>
      </c>
      <c r="GR63" s="294"/>
      <c r="GS63" s="294"/>
      <c r="GT63" s="294"/>
      <c r="GU63" s="294"/>
      <c r="GV63" s="294"/>
      <c r="GW63" s="294"/>
      <c r="GX63" s="294"/>
      <c r="GY63" s="294"/>
      <c r="GZ63" s="294"/>
      <c r="HA63" s="294"/>
      <c r="HB63" s="294"/>
      <c r="HC63" s="294">
        <v>-9122747.8100000005</v>
      </c>
      <c r="HD63" s="294"/>
      <c r="HE63" s="294"/>
      <c r="HF63" s="294"/>
      <c r="HG63" s="294"/>
      <c r="HH63" s="294"/>
      <c r="HI63" s="294"/>
      <c r="HJ63" s="294"/>
      <c r="HK63" s="294"/>
      <c r="HL63" s="294"/>
      <c r="HM63" s="294"/>
      <c r="HN63" s="294"/>
      <c r="HO63" s="294"/>
      <c r="HP63" s="294"/>
      <c r="HQ63" s="294"/>
      <c r="HR63" s="294">
        <v>-10087633.540000001</v>
      </c>
      <c r="HS63" s="294"/>
      <c r="HT63" s="294"/>
      <c r="HU63" s="294"/>
      <c r="HV63" s="294"/>
      <c r="HW63" s="294"/>
      <c r="HX63" s="294"/>
      <c r="HY63" s="294"/>
      <c r="HZ63" s="294"/>
      <c r="IA63" s="294"/>
      <c r="IB63" s="294"/>
      <c r="IC63" s="294"/>
      <c r="ID63" s="294"/>
      <c r="IE63" s="294"/>
      <c r="IF63" s="294"/>
      <c r="IG63" s="294"/>
      <c r="IH63" s="294"/>
      <c r="II63" s="294"/>
      <c r="IJ63" s="294"/>
      <c r="IK63" s="294"/>
      <c r="IL63" s="294"/>
      <c r="IM63" s="294"/>
      <c r="IN63" s="294"/>
      <c r="IO63" s="294"/>
      <c r="IP63" s="294"/>
      <c r="IQ63" s="294"/>
      <c r="IR63" s="294"/>
      <c r="IS63" s="294"/>
      <c r="IT63" s="294">
        <v>-9762860.040000001</v>
      </c>
      <c r="IU63" s="294"/>
      <c r="IV63" s="294"/>
      <c r="IW63" s="294"/>
      <c r="IX63" s="294"/>
      <c r="IY63" s="294"/>
      <c r="IZ63" s="294"/>
      <c r="JA63" s="294"/>
      <c r="JB63" s="294"/>
      <c r="JC63" s="294"/>
      <c r="JD63" s="294"/>
      <c r="JE63" s="294">
        <v>-667777.04</v>
      </c>
      <c r="JF63" s="294"/>
      <c r="JG63" s="294"/>
      <c r="JH63" s="294"/>
      <c r="JI63" s="294"/>
      <c r="JJ63" s="294"/>
      <c r="JK63" s="294">
        <v>0</v>
      </c>
      <c r="JL63" s="294"/>
      <c r="JM63" s="294"/>
      <c r="JN63" s="294"/>
      <c r="JO63" s="294"/>
      <c r="JP63" s="294"/>
      <c r="JQ63" s="294"/>
      <c r="JR63" s="294">
        <v>-1892691.6</v>
      </c>
      <c r="JS63" s="294">
        <v>-13500</v>
      </c>
      <c r="JT63" s="294"/>
      <c r="JU63" s="294"/>
      <c r="JV63" s="294"/>
      <c r="JW63" s="294"/>
      <c r="JX63" s="294"/>
      <c r="JY63" s="294"/>
      <c r="JZ63" s="294"/>
      <c r="KA63" s="294"/>
      <c r="KB63" s="294"/>
      <c r="KC63" s="294"/>
      <c r="KD63" s="294"/>
      <c r="KE63" s="294"/>
      <c r="KF63" s="294"/>
      <c r="KG63" s="294"/>
      <c r="KH63" s="294"/>
      <c r="KI63" s="294"/>
      <c r="KJ63" s="294"/>
      <c r="KK63" s="294"/>
      <c r="KL63" s="294"/>
      <c r="KM63" s="294"/>
      <c r="KN63" s="294"/>
      <c r="KO63" s="294"/>
      <c r="KP63" s="294"/>
      <c r="KQ63" s="294"/>
      <c r="KR63" s="294"/>
      <c r="KS63" s="294"/>
      <c r="KT63" s="294"/>
      <c r="KU63" s="294"/>
      <c r="KV63" s="294"/>
      <c r="KW63" s="294">
        <v>-59355</v>
      </c>
      <c r="KX63" s="294"/>
      <c r="KY63" s="294">
        <v>0</v>
      </c>
      <c r="KZ63" s="294"/>
      <c r="LA63" s="294"/>
      <c r="LB63" s="294"/>
      <c r="LC63" s="294"/>
      <c r="LD63" s="294"/>
      <c r="LE63" s="294"/>
      <c r="LF63" s="294"/>
      <c r="LG63" s="294">
        <v>-24583398.800000001</v>
      </c>
      <c r="LH63" s="294">
        <v>-3586521.75</v>
      </c>
      <c r="LI63" s="294">
        <v>-2653726.0699999998</v>
      </c>
      <c r="LJ63" s="294"/>
      <c r="LK63" s="294"/>
      <c r="LL63" s="294"/>
      <c r="LM63" s="294"/>
      <c r="LN63" s="294"/>
      <c r="LO63" s="294"/>
      <c r="LP63" s="294"/>
      <c r="LQ63" s="294"/>
      <c r="LR63" s="294"/>
      <c r="LS63" s="294"/>
      <c r="LT63" s="294"/>
      <c r="LU63" s="294">
        <v>-476423.12</v>
      </c>
      <c r="LV63" s="294"/>
      <c r="LW63" s="294">
        <v>-946161.1</v>
      </c>
      <c r="LX63" s="294"/>
      <c r="LY63" s="294"/>
      <c r="LZ63" s="294"/>
      <c r="MA63" s="294"/>
      <c r="MB63" s="294"/>
      <c r="MC63" s="294"/>
      <c r="MD63" s="294"/>
      <c r="ME63" s="294"/>
      <c r="MF63" s="294"/>
      <c r="MG63" s="294">
        <v>0</v>
      </c>
      <c r="MH63" s="294"/>
      <c r="MI63" s="294"/>
      <c r="MJ63" s="294"/>
      <c r="MK63" s="294"/>
      <c r="ML63" s="294"/>
      <c r="MM63" s="294"/>
      <c r="MN63" s="294"/>
      <c r="MO63" s="294"/>
      <c r="MP63" s="294"/>
      <c r="MQ63" s="294"/>
      <c r="MR63" s="294"/>
      <c r="MS63" s="294">
        <v>-5422832</v>
      </c>
      <c r="MT63" s="294"/>
      <c r="MU63" s="294"/>
      <c r="MV63" s="294"/>
      <c r="MW63" s="294"/>
      <c r="MX63" s="294"/>
      <c r="MY63" s="294"/>
      <c r="MZ63" s="294"/>
      <c r="NA63" s="294"/>
      <c r="NB63" s="294"/>
      <c r="NC63" s="294"/>
      <c r="ND63" s="294">
        <v>-15896037.800000001</v>
      </c>
      <c r="NE63" s="294"/>
      <c r="NF63" s="294"/>
      <c r="NG63" s="294"/>
      <c r="NH63" s="294"/>
      <c r="NI63" s="294"/>
      <c r="NJ63" s="294"/>
      <c r="NK63" s="294"/>
      <c r="NL63" s="294"/>
      <c r="NM63" s="294">
        <v>0</v>
      </c>
      <c r="NN63" s="294"/>
      <c r="NO63" s="294"/>
      <c r="NP63" s="294">
        <v>-235196.12</v>
      </c>
      <c r="NQ63" s="294"/>
      <c r="NR63" s="294"/>
      <c r="NS63" s="294"/>
      <c r="NT63" s="294"/>
      <c r="NU63" s="294"/>
      <c r="NV63" s="294"/>
      <c r="NW63" s="294">
        <v>-12468650.579999998</v>
      </c>
      <c r="NX63" s="294"/>
      <c r="NY63" s="294"/>
      <c r="NZ63" s="294"/>
      <c r="OA63" s="294"/>
      <c r="OB63" s="294"/>
      <c r="OC63" s="294"/>
      <c r="OD63" s="294"/>
      <c r="OE63" s="294"/>
      <c r="OF63" s="294"/>
      <c r="OG63" s="294">
        <v>-9800</v>
      </c>
      <c r="OH63" s="294"/>
      <c r="OI63" s="294"/>
      <c r="OJ63" s="294"/>
      <c r="OK63" s="294"/>
      <c r="OL63" s="294"/>
      <c r="OM63" s="294">
        <v>-12821528.91</v>
      </c>
      <c r="ON63" s="294"/>
      <c r="OO63" s="294"/>
      <c r="OP63" s="294"/>
      <c r="OQ63" s="294"/>
      <c r="OR63" s="294"/>
      <c r="OS63" s="294">
        <v>-2245075.52</v>
      </c>
      <c r="OT63" s="294"/>
      <c r="OU63" s="294"/>
      <c r="OV63" s="294"/>
      <c r="OW63" s="294"/>
      <c r="OX63" s="294"/>
      <c r="OY63" s="294"/>
      <c r="OZ63" s="294"/>
      <c r="PA63" s="294"/>
      <c r="PB63" s="294"/>
      <c r="PC63" s="294"/>
      <c r="PD63" s="294"/>
      <c r="PE63" s="294"/>
      <c r="PF63" s="294"/>
      <c r="PG63" s="294"/>
      <c r="PH63" s="294"/>
      <c r="PI63" s="294"/>
      <c r="PJ63" s="294"/>
      <c r="PK63" s="294"/>
      <c r="PL63" s="294"/>
      <c r="PM63" s="294"/>
      <c r="PN63" s="294"/>
      <c r="PO63" s="294"/>
      <c r="PP63" s="294"/>
      <c r="PQ63" s="294"/>
      <c r="PR63" s="294"/>
      <c r="PS63" s="294"/>
      <c r="PT63" s="294"/>
      <c r="PU63" s="294"/>
      <c r="PV63" s="294"/>
      <c r="PW63" s="294"/>
      <c r="PX63" s="294"/>
      <c r="PY63" s="294"/>
      <c r="PZ63" s="294"/>
      <c r="QA63" s="294"/>
      <c r="QB63" s="294"/>
      <c r="QC63" s="294"/>
      <c r="QD63" s="294"/>
      <c r="QE63" s="294"/>
      <c r="QF63" s="294"/>
      <c r="QG63" s="294"/>
      <c r="QH63" s="294"/>
      <c r="QI63" s="294"/>
      <c r="QJ63" s="294"/>
      <c r="QK63" s="294"/>
      <c r="QL63" s="294"/>
      <c r="QM63" s="294"/>
      <c r="QN63" s="294">
        <v>0</v>
      </c>
      <c r="QO63" s="294"/>
      <c r="QP63" s="294"/>
      <c r="QQ63" s="294"/>
      <c r="QR63" s="294"/>
      <c r="QS63" s="294"/>
      <c r="QT63" s="294"/>
      <c r="QU63" s="294"/>
      <c r="QV63" s="294"/>
      <c r="QW63" s="294"/>
      <c r="QX63" s="294"/>
      <c r="QY63" s="294"/>
      <c r="QZ63" s="294"/>
      <c r="RA63" s="294"/>
      <c r="RB63" s="294"/>
      <c r="RC63" s="294"/>
      <c r="RD63" s="294"/>
      <c r="RE63" s="294"/>
      <c r="RF63" s="294"/>
      <c r="RG63" s="294">
        <v>0</v>
      </c>
      <c r="RH63" s="294"/>
      <c r="RI63" s="294">
        <v>0</v>
      </c>
      <c r="RJ63" s="294"/>
      <c r="RK63" s="294"/>
      <c r="RL63" s="294"/>
      <c r="RM63" s="294">
        <v>0</v>
      </c>
      <c r="RN63" s="294"/>
      <c r="RO63" s="294">
        <v>0</v>
      </c>
      <c r="RP63" s="294"/>
      <c r="RQ63" s="294"/>
      <c r="RR63" s="294"/>
      <c r="RS63" s="294"/>
      <c r="RT63" s="294"/>
      <c r="RU63" s="294"/>
      <c r="RV63" s="294"/>
      <c r="RW63" s="294">
        <v>0</v>
      </c>
      <c r="RX63" s="294">
        <v>-12000</v>
      </c>
      <c r="RY63" s="294">
        <v>0</v>
      </c>
      <c r="RZ63" s="294">
        <v>-7000</v>
      </c>
      <c r="SA63" s="294"/>
      <c r="SB63" s="294"/>
      <c r="SC63" s="294"/>
      <c r="SD63" s="294"/>
      <c r="SE63" s="294"/>
      <c r="SF63" s="294"/>
      <c r="SG63" s="294"/>
      <c r="SH63" s="294"/>
      <c r="SI63" s="294"/>
      <c r="SJ63" s="294"/>
      <c r="SK63" s="294"/>
      <c r="SL63" s="294"/>
      <c r="SM63" s="294"/>
      <c r="SN63" s="294"/>
      <c r="SO63" s="294"/>
      <c r="SP63" s="294"/>
      <c r="SQ63" s="294"/>
      <c r="SR63" s="294"/>
      <c r="SS63" s="294"/>
      <c r="ST63" s="294"/>
      <c r="SU63" s="294"/>
      <c r="SV63" s="294"/>
      <c r="SW63" s="294"/>
      <c r="SX63" s="294"/>
      <c r="SY63" s="294"/>
      <c r="SZ63" s="294"/>
      <c r="TA63" s="294"/>
      <c r="TB63" s="294"/>
      <c r="TC63" s="294"/>
      <c r="TD63" s="294"/>
      <c r="TE63" s="294"/>
      <c r="TF63" s="294"/>
      <c r="TG63" s="294"/>
      <c r="TH63" s="294"/>
      <c r="TI63" s="294"/>
      <c r="TJ63" s="294"/>
      <c r="TK63" s="294"/>
      <c r="TL63" s="294"/>
      <c r="TM63" s="294"/>
      <c r="TN63" s="294"/>
      <c r="TO63" s="294"/>
      <c r="TP63" s="294"/>
      <c r="TQ63" s="294"/>
      <c r="TR63" s="294"/>
      <c r="TS63" s="294"/>
      <c r="TT63" s="294"/>
      <c r="TU63" s="294"/>
      <c r="TV63" s="294"/>
      <c r="TW63" s="294"/>
      <c r="TX63" s="294"/>
      <c r="TY63" s="294"/>
      <c r="TZ63" s="294"/>
      <c r="UA63" s="294"/>
      <c r="UB63" s="294"/>
      <c r="UC63" s="294"/>
      <c r="UD63" s="294"/>
      <c r="UE63" s="294"/>
      <c r="UF63" s="294"/>
      <c r="UG63" s="294"/>
      <c r="UH63" s="294"/>
      <c r="UI63" s="294"/>
      <c r="UJ63" s="294">
        <v>-259615</v>
      </c>
      <c r="UK63" s="294"/>
      <c r="UL63" s="294"/>
      <c r="UM63" s="294"/>
      <c r="UN63" s="294"/>
      <c r="UO63" s="294"/>
      <c r="UP63" s="294">
        <v>0</v>
      </c>
      <c r="UQ63" s="294"/>
      <c r="UR63" s="294"/>
      <c r="US63" s="294"/>
      <c r="UT63" s="294"/>
      <c r="UU63" s="294"/>
      <c r="UV63" s="294"/>
      <c r="UW63" s="294"/>
      <c r="UX63" s="294"/>
      <c r="UY63" s="294"/>
      <c r="UZ63" s="294"/>
      <c r="VA63" s="294"/>
      <c r="VB63" s="294"/>
      <c r="VC63" s="294"/>
      <c r="VD63" s="294"/>
      <c r="VE63" s="294"/>
      <c r="VF63" s="294"/>
      <c r="VG63" s="294"/>
      <c r="VH63" s="294"/>
      <c r="VI63" s="294"/>
      <c r="VJ63" s="294"/>
      <c r="VK63" s="294"/>
      <c r="VL63" s="294"/>
      <c r="VM63" s="294"/>
      <c r="VN63" s="294"/>
      <c r="VO63" s="294"/>
      <c r="VP63" s="294"/>
      <c r="VQ63" s="294"/>
      <c r="VR63" s="294"/>
      <c r="VS63" s="294"/>
      <c r="VT63" s="294"/>
      <c r="VU63" s="294"/>
      <c r="VV63" s="294"/>
      <c r="VW63" s="294"/>
      <c r="VX63" s="294"/>
      <c r="VY63" s="294"/>
      <c r="VZ63" s="294"/>
      <c r="WA63" s="294">
        <v>-1225913.6000000001</v>
      </c>
      <c r="WB63" s="294"/>
      <c r="WC63" s="294"/>
      <c r="WD63" s="294"/>
      <c r="WE63" s="294"/>
      <c r="WF63" s="294"/>
      <c r="WG63" s="294"/>
      <c r="WH63" s="294"/>
      <c r="WI63" s="294"/>
      <c r="WJ63" s="294"/>
      <c r="WK63" s="294"/>
      <c r="WL63" s="294"/>
      <c r="WM63" s="294"/>
      <c r="WN63" s="294"/>
      <c r="WO63" s="294"/>
      <c r="WP63" s="294"/>
      <c r="WQ63" s="294"/>
      <c r="WR63" s="294"/>
      <c r="WS63" s="294"/>
      <c r="WT63" s="294"/>
      <c r="WU63" s="294">
        <v>0</v>
      </c>
      <c r="WV63" s="294"/>
      <c r="WW63" s="294"/>
      <c r="WX63" s="294"/>
      <c r="WY63" s="294"/>
      <c r="WZ63" s="294"/>
      <c r="XA63" s="294"/>
      <c r="XB63" s="294"/>
      <c r="XC63" s="294"/>
      <c r="XD63" s="294"/>
      <c r="XE63" s="294"/>
      <c r="XF63" s="294"/>
      <c r="XG63" s="294"/>
      <c r="XH63" s="294">
        <v>-1724942.55</v>
      </c>
      <c r="XI63" s="294"/>
      <c r="XJ63" s="294"/>
      <c r="XK63" s="294">
        <v>0</v>
      </c>
      <c r="XL63" s="294"/>
      <c r="XM63" s="294"/>
      <c r="XN63" s="294"/>
      <c r="XO63" s="294"/>
      <c r="XP63" s="294"/>
      <c r="XQ63" s="294"/>
      <c r="XR63" s="294"/>
      <c r="XS63" s="294"/>
      <c r="XT63" s="294"/>
      <c r="XU63" s="294"/>
      <c r="XV63" s="294"/>
      <c r="XW63" s="294"/>
      <c r="XX63" s="294"/>
      <c r="XY63" s="294"/>
      <c r="XZ63" s="294"/>
      <c r="YA63" s="294"/>
      <c r="YB63" s="294"/>
      <c r="YC63" s="294"/>
      <c r="YD63" s="294"/>
      <c r="YE63" s="294"/>
      <c r="YF63" s="294"/>
      <c r="YG63" s="294"/>
      <c r="YH63" s="294"/>
      <c r="YI63" s="294"/>
      <c r="YJ63" s="294"/>
      <c r="YK63" s="294"/>
      <c r="YL63" s="294"/>
      <c r="YM63" s="294"/>
      <c r="YN63" s="294"/>
      <c r="YO63" s="294"/>
      <c r="YP63" s="294"/>
      <c r="YQ63" s="294"/>
      <c r="YR63" s="294"/>
      <c r="YS63" s="294"/>
      <c r="YT63" s="294"/>
      <c r="YU63" s="294"/>
      <c r="YV63" s="294"/>
      <c r="YW63" s="294"/>
      <c r="YX63" s="294"/>
      <c r="YY63" s="294"/>
      <c r="YZ63" s="294"/>
      <c r="ZA63" s="294"/>
      <c r="ZB63" s="294"/>
      <c r="ZC63" s="294"/>
      <c r="ZD63" s="294"/>
      <c r="ZE63" s="294"/>
      <c r="ZF63" s="294"/>
      <c r="ZG63" s="294"/>
      <c r="ZH63" s="294"/>
      <c r="ZI63" s="294"/>
      <c r="ZJ63" s="294"/>
      <c r="ZK63" s="294"/>
      <c r="ZL63" s="294"/>
      <c r="ZM63" s="294"/>
      <c r="ZN63" s="294"/>
      <c r="ZO63" s="294"/>
      <c r="ZP63" s="294"/>
      <c r="ZQ63" s="294"/>
      <c r="ZR63" s="294"/>
      <c r="ZS63" s="294"/>
      <c r="ZT63" s="294"/>
      <c r="ZU63" s="294"/>
      <c r="ZV63" s="294"/>
      <c r="ZW63" s="294"/>
      <c r="ZX63" s="294"/>
      <c r="ZY63" s="294"/>
      <c r="ZZ63" s="294"/>
      <c r="AAA63" s="294"/>
      <c r="AAB63" s="294"/>
      <c r="AAC63" s="294"/>
      <c r="AAD63" s="294"/>
      <c r="AAE63" s="294"/>
      <c r="AAF63" s="294"/>
      <c r="AAG63" s="294"/>
      <c r="AAH63" s="294"/>
      <c r="AAI63" s="294"/>
      <c r="AAJ63" s="294"/>
      <c r="AAK63" s="294"/>
      <c r="AAL63" s="294"/>
      <c r="AAM63" s="294"/>
      <c r="AAN63" s="294"/>
      <c r="AAO63" s="294"/>
      <c r="AAP63" s="294"/>
      <c r="AAQ63" s="294"/>
      <c r="AAR63" s="294"/>
      <c r="AAS63" s="294"/>
      <c r="AAT63" s="294"/>
      <c r="AAU63" s="294"/>
      <c r="AAV63" s="294"/>
      <c r="AAW63" s="294"/>
      <c r="AAX63" s="294"/>
      <c r="AAY63" s="294"/>
      <c r="AAZ63" s="294"/>
      <c r="ABA63" s="294"/>
      <c r="ABB63" s="294"/>
      <c r="ABC63" s="294">
        <v>0</v>
      </c>
      <c r="ABD63" s="294"/>
      <c r="ABE63" s="294"/>
      <c r="ABF63" s="294"/>
      <c r="ABG63" s="294"/>
      <c r="ABH63" s="294"/>
      <c r="ABI63" s="294"/>
      <c r="ABJ63" s="294"/>
      <c r="ABK63" s="294">
        <v>0</v>
      </c>
      <c r="ABL63" s="294"/>
      <c r="ABM63" s="294"/>
      <c r="ABN63" s="294"/>
      <c r="ABO63" s="294"/>
      <c r="ABP63" s="294"/>
      <c r="ABQ63" s="294"/>
      <c r="ABR63" s="294"/>
      <c r="ABS63" s="294"/>
      <c r="ABT63" s="294"/>
      <c r="ABU63" s="294"/>
      <c r="ABV63" s="294"/>
      <c r="ABW63" s="294"/>
      <c r="ABX63" s="294">
        <v>-12368497.02</v>
      </c>
      <c r="ABY63" s="294"/>
      <c r="ABZ63" s="294"/>
      <c r="ACA63" s="294"/>
      <c r="ACB63" s="294"/>
      <c r="ACC63" s="294"/>
      <c r="ACD63" s="294"/>
      <c r="ACE63" s="294"/>
      <c r="ACF63" s="294"/>
      <c r="ACG63" s="294"/>
      <c r="ACH63" s="294">
        <v>0</v>
      </c>
      <c r="ACI63" s="294"/>
      <c r="ACJ63" s="294"/>
      <c r="ACK63" s="294"/>
      <c r="ACL63" s="294"/>
      <c r="ACM63" s="294"/>
      <c r="ACN63" s="294"/>
      <c r="ACO63" s="294"/>
      <c r="ACP63" s="294"/>
      <c r="ACQ63" s="294"/>
      <c r="ACR63" s="294"/>
      <c r="ACS63" s="294"/>
      <c r="ACT63" s="294"/>
      <c r="ACU63" s="294"/>
      <c r="ACV63" s="294"/>
      <c r="ACW63" s="294"/>
      <c r="ACX63" s="294"/>
      <c r="ACY63" s="294"/>
      <c r="ACZ63" s="294"/>
      <c r="ADA63" s="294"/>
      <c r="ADB63" s="294"/>
      <c r="ADC63" s="294"/>
      <c r="ADD63" s="294"/>
      <c r="ADE63" s="294"/>
      <c r="ADF63" s="294"/>
      <c r="ADG63" s="294"/>
      <c r="ADH63" s="294"/>
      <c r="ADI63" s="294"/>
      <c r="ADJ63" s="294"/>
      <c r="ADK63" s="294"/>
      <c r="ADL63" s="294"/>
      <c r="ADM63" s="294"/>
      <c r="ADN63" s="294"/>
      <c r="ADO63" s="294"/>
      <c r="ADP63" s="294"/>
      <c r="ADQ63" s="294">
        <v>0</v>
      </c>
      <c r="ADR63" s="294"/>
      <c r="ADS63" s="294">
        <v>-7620</v>
      </c>
      <c r="ADT63" s="294"/>
      <c r="ADU63" s="294"/>
      <c r="ADV63" s="294"/>
      <c r="ADW63" s="294"/>
      <c r="ADX63" s="294"/>
      <c r="ADY63" s="294">
        <v>-131020</v>
      </c>
      <c r="ADZ63" s="294"/>
      <c r="AEA63" s="294"/>
      <c r="AEB63" s="294"/>
      <c r="AEC63" s="294"/>
      <c r="AED63" s="294"/>
      <c r="AEE63" s="294"/>
      <c r="AEF63" s="294"/>
      <c r="AEG63" s="294"/>
      <c r="AEH63" s="294"/>
      <c r="AEI63" s="294"/>
      <c r="AEJ63" s="294"/>
      <c r="AEK63" s="294"/>
      <c r="AEL63" s="294"/>
      <c r="AEM63" s="294"/>
      <c r="AEN63" s="294"/>
      <c r="AEO63" s="294">
        <v>0</v>
      </c>
      <c r="AEP63" s="294"/>
      <c r="AEQ63" s="294"/>
      <c r="AER63" s="294"/>
      <c r="AES63" s="294">
        <v>-4015179.89</v>
      </c>
      <c r="AET63" s="294"/>
      <c r="AEU63" s="294"/>
      <c r="AEV63" s="294"/>
      <c r="AEW63" s="294"/>
      <c r="AEX63" s="294"/>
      <c r="AEY63" s="294"/>
      <c r="AEZ63" s="294"/>
      <c r="AFA63" s="294"/>
      <c r="AFB63" s="294"/>
      <c r="AFC63" s="294">
        <v>0</v>
      </c>
      <c r="AFD63" s="294"/>
      <c r="AFE63" s="294"/>
      <c r="AFF63" s="294"/>
      <c r="AFG63" s="294"/>
      <c r="AFH63" s="294"/>
      <c r="AFI63" s="294"/>
      <c r="AFJ63" s="294"/>
      <c r="AFK63" s="294"/>
      <c r="AFL63" s="294"/>
      <c r="AFM63" s="294"/>
      <c r="AFN63" s="294"/>
      <c r="AFO63" s="294"/>
      <c r="AFP63" s="294"/>
      <c r="AFQ63" s="294"/>
      <c r="AFR63" s="294"/>
      <c r="AFS63" s="294"/>
      <c r="AFT63" s="294"/>
      <c r="AFU63" s="294"/>
      <c r="AFV63" s="294"/>
      <c r="AFW63" s="294"/>
      <c r="AFX63" s="294"/>
      <c r="AFY63" s="294"/>
      <c r="AFZ63" s="294"/>
      <c r="AGA63" s="294"/>
      <c r="AGB63" s="294">
        <v>0</v>
      </c>
      <c r="AGC63" s="294"/>
      <c r="AGD63" s="294"/>
      <c r="AGE63" s="294"/>
      <c r="AGF63" s="294"/>
      <c r="AGG63" s="294"/>
      <c r="AGH63" s="294"/>
      <c r="AGI63" s="294"/>
      <c r="AGJ63" s="294"/>
      <c r="AGK63" s="294"/>
      <c r="AGL63" s="294"/>
      <c r="AGM63" s="294">
        <v>-3983704</v>
      </c>
      <c r="AGN63" s="294"/>
      <c r="AGO63" s="294"/>
      <c r="AGP63" s="294"/>
      <c r="AGQ63" s="294"/>
      <c r="AGR63" s="294"/>
      <c r="AGS63" s="294"/>
      <c r="AGT63" s="294"/>
      <c r="AGU63" s="294">
        <v>-9918278.4199999999</v>
      </c>
      <c r="AGV63" s="294">
        <v>-12490268.310000001</v>
      </c>
      <c r="AGW63" s="294"/>
      <c r="AGX63" s="294"/>
      <c r="AGY63" s="294"/>
      <c r="AGZ63" s="294"/>
      <c r="AHA63" s="294"/>
      <c r="AHB63" s="294"/>
      <c r="AHC63" s="294"/>
      <c r="AHD63" s="294"/>
      <c r="AHE63" s="294"/>
      <c r="AHF63" s="294"/>
      <c r="AHG63" s="294"/>
      <c r="AHH63" s="294"/>
      <c r="AHI63" s="294"/>
      <c r="AHJ63" s="294"/>
      <c r="AHK63" s="294"/>
      <c r="AHL63" s="294">
        <v>-2200564.0099999998</v>
      </c>
      <c r="AHM63" s="294"/>
      <c r="AHN63" s="294"/>
      <c r="AHO63" s="294"/>
      <c r="AHP63" s="294"/>
      <c r="AHQ63" s="294"/>
      <c r="AHR63" s="329"/>
      <c r="AHS63" s="294">
        <f t="shared" si="51"/>
        <v>-191243046.81</v>
      </c>
      <c r="AHT63" s="271" t="b">
        <f t="shared" si="52"/>
        <v>1</v>
      </c>
      <c r="AHU63" s="271" t="s">
        <v>6273</v>
      </c>
      <c r="AHV63" s="271" t="s">
        <v>6064</v>
      </c>
      <c r="AHW63" s="271" t="s">
        <v>6065</v>
      </c>
    </row>
    <row r="64" spans="1:907" ht="24" x14ac:dyDescent="0.8">
      <c r="A64" s="270" t="s">
        <v>6273</v>
      </c>
      <c r="B64" s="270" t="s">
        <v>6066</v>
      </c>
      <c r="C64" s="271" t="s">
        <v>6067</v>
      </c>
      <c r="D64" s="294">
        <v>-8355911.5700000003</v>
      </c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>
        <v>0</v>
      </c>
      <c r="X64" s="294"/>
      <c r="Y64" s="294"/>
      <c r="Z64" s="294"/>
      <c r="AA64" s="294"/>
      <c r="AB64" s="294"/>
      <c r="AC64" s="294">
        <v>0</v>
      </c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>
        <v>-14345984.779999999</v>
      </c>
      <c r="BJ64" s="294">
        <v>-4429154.8</v>
      </c>
      <c r="BK64" s="294">
        <v>0</v>
      </c>
      <c r="BL64" s="294"/>
      <c r="BM64" s="294"/>
      <c r="BN64" s="294">
        <v>0</v>
      </c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4"/>
      <c r="CG64" s="294">
        <v>-14996681.02</v>
      </c>
      <c r="CH64" s="294"/>
      <c r="CI64" s="294"/>
      <c r="CJ64" s="294"/>
      <c r="CK64" s="294"/>
      <c r="CL64" s="294"/>
      <c r="CM64" s="294"/>
      <c r="CN64" s="294"/>
      <c r="CO64" s="294"/>
      <c r="CP64" s="294"/>
      <c r="CQ64" s="294"/>
      <c r="CR64" s="294"/>
      <c r="CS64" s="294"/>
      <c r="CT64" s="294"/>
      <c r="CU64" s="294"/>
      <c r="CV64" s="294"/>
      <c r="CW64" s="294"/>
      <c r="CX64" s="294"/>
      <c r="CY64" s="294"/>
      <c r="CZ64" s="294"/>
      <c r="DA64" s="294"/>
      <c r="DB64" s="294">
        <v>0</v>
      </c>
      <c r="DC64" s="294">
        <v>-106000</v>
      </c>
      <c r="DD64" s="294"/>
      <c r="DE64" s="294"/>
      <c r="DF64" s="294"/>
      <c r="DG64" s="294"/>
      <c r="DH64" s="294"/>
      <c r="DI64" s="294"/>
      <c r="DJ64" s="294"/>
      <c r="DK64" s="294">
        <v>0</v>
      </c>
      <c r="DL64" s="294"/>
      <c r="DM64" s="294"/>
      <c r="DN64" s="294"/>
      <c r="DO64" s="294"/>
      <c r="DP64" s="294"/>
      <c r="DQ64" s="294"/>
      <c r="DR64" s="294"/>
      <c r="DS64" s="294"/>
      <c r="DT64" s="294"/>
      <c r="DU64" s="294"/>
      <c r="DV64" s="294"/>
      <c r="DW64" s="294"/>
      <c r="DX64" s="294"/>
      <c r="DY64" s="294"/>
      <c r="DZ64" s="294"/>
      <c r="EA64" s="294"/>
      <c r="EB64" s="294"/>
      <c r="EC64" s="294"/>
      <c r="ED64" s="294"/>
      <c r="EE64" s="294">
        <v>0</v>
      </c>
      <c r="EF64" s="294">
        <v>-3377104.02</v>
      </c>
      <c r="EG64" s="294"/>
      <c r="EH64" s="294"/>
      <c r="EI64" s="294"/>
      <c r="EJ64" s="294"/>
      <c r="EK64" s="294"/>
      <c r="EL64" s="294"/>
      <c r="EM64" s="294"/>
      <c r="EN64" s="294">
        <v>-19910759.18</v>
      </c>
      <c r="EO64" s="294"/>
      <c r="EP64" s="294"/>
      <c r="EQ64" s="294"/>
      <c r="ER64" s="294"/>
      <c r="ES64" s="294"/>
      <c r="ET64" s="294"/>
      <c r="EU64" s="294"/>
      <c r="EV64" s="294"/>
      <c r="EW64" s="294"/>
      <c r="EX64" s="294"/>
      <c r="EY64" s="294"/>
      <c r="EZ64" s="294"/>
      <c r="FA64" s="294"/>
      <c r="FB64" s="294"/>
      <c r="FC64" s="294"/>
      <c r="FD64" s="294"/>
      <c r="FE64" s="294"/>
      <c r="FF64" s="294"/>
      <c r="FG64" s="294"/>
      <c r="FH64" s="294"/>
      <c r="FI64" s="294">
        <v>0</v>
      </c>
      <c r="FJ64" s="294"/>
      <c r="FK64" s="294"/>
      <c r="FL64" s="294"/>
      <c r="FM64" s="294"/>
      <c r="FN64" s="294"/>
      <c r="FO64" s="294"/>
      <c r="FP64" s="294"/>
      <c r="FQ64" s="294">
        <v>-15278504.939999999</v>
      </c>
      <c r="FR64" s="294"/>
      <c r="FS64" s="294"/>
      <c r="FT64" s="294"/>
      <c r="FU64" s="294">
        <v>0</v>
      </c>
      <c r="FV64" s="294"/>
      <c r="FW64" s="294"/>
      <c r="FX64" s="294"/>
      <c r="FY64" s="294"/>
      <c r="FZ64" s="294"/>
      <c r="GA64" s="294"/>
      <c r="GB64" s="294"/>
      <c r="GC64" s="294"/>
      <c r="GD64" s="294"/>
      <c r="GE64" s="294">
        <v>-18366620.260000002</v>
      </c>
      <c r="GF64" s="294"/>
      <c r="GG64" s="294"/>
      <c r="GH64" s="294"/>
      <c r="GI64" s="294"/>
      <c r="GJ64" s="294"/>
      <c r="GK64" s="294"/>
      <c r="GL64" s="294"/>
      <c r="GM64" s="294"/>
      <c r="GN64" s="294"/>
      <c r="GO64" s="294"/>
      <c r="GP64" s="294"/>
      <c r="GQ64" s="294">
        <v>-21761146</v>
      </c>
      <c r="GR64" s="294"/>
      <c r="GS64" s="294"/>
      <c r="GT64" s="294"/>
      <c r="GU64" s="294"/>
      <c r="GV64" s="294"/>
      <c r="GW64" s="294"/>
      <c r="GX64" s="294"/>
      <c r="GY64" s="294"/>
      <c r="GZ64" s="294"/>
      <c r="HA64" s="294"/>
      <c r="HB64" s="294"/>
      <c r="HC64" s="294">
        <v>-19373953.390000001</v>
      </c>
      <c r="HD64" s="294"/>
      <c r="HE64" s="294"/>
      <c r="HF64" s="294"/>
      <c r="HG64" s="294"/>
      <c r="HH64" s="294"/>
      <c r="HI64" s="294"/>
      <c r="HJ64" s="294">
        <v>-22500</v>
      </c>
      <c r="HK64" s="294"/>
      <c r="HL64" s="294"/>
      <c r="HM64" s="294"/>
      <c r="HN64" s="294"/>
      <c r="HO64" s="294"/>
      <c r="HP64" s="294"/>
      <c r="HQ64" s="294"/>
      <c r="HR64" s="294">
        <v>-21359246.98</v>
      </c>
      <c r="HS64" s="294"/>
      <c r="HT64" s="294"/>
      <c r="HU64" s="294"/>
      <c r="HV64" s="294"/>
      <c r="HW64" s="294"/>
      <c r="HX64" s="294"/>
      <c r="HY64" s="294"/>
      <c r="HZ64" s="294"/>
      <c r="IA64" s="294"/>
      <c r="IB64" s="294"/>
      <c r="IC64" s="294"/>
      <c r="ID64" s="294"/>
      <c r="IE64" s="294"/>
      <c r="IF64" s="294"/>
      <c r="IG64" s="294"/>
      <c r="IH64" s="294"/>
      <c r="II64" s="294"/>
      <c r="IJ64" s="294"/>
      <c r="IK64" s="294"/>
      <c r="IL64" s="294"/>
      <c r="IM64" s="294"/>
      <c r="IN64" s="294"/>
      <c r="IO64" s="294"/>
      <c r="IP64" s="294"/>
      <c r="IQ64" s="294"/>
      <c r="IR64" s="294"/>
      <c r="IS64" s="294"/>
      <c r="IT64" s="294">
        <v>-10894742.77</v>
      </c>
      <c r="IU64" s="294"/>
      <c r="IV64" s="294"/>
      <c r="IW64" s="294"/>
      <c r="IX64" s="294"/>
      <c r="IY64" s="294"/>
      <c r="IZ64" s="294"/>
      <c r="JA64" s="294"/>
      <c r="JB64" s="294"/>
      <c r="JC64" s="294"/>
      <c r="JD64" s="294"/>
      <c r="JE64" s="294">
        <v>-4844625.97</v>
      </c>
      <c r="JF64" s="294"/>
      <c r="JG64" s="294"/>
      <c r="JH64" s="294"/>
      <c r="JI64" s="294"/>
      <c r="JJ64" s="294"/>
      <c r="JK64" s="294">
        <v>0</v>
      </c>
      <c r="JL64" s="294"/>
      <c r="JM64" s="294"/>
      <c r="JN64" s="294"/>
      <c r="JO64" s="294"/>
      <c r="JP64" s="294"/>
      <c r="JQ64" s="294"/>
      <c r="JR64" s="294">
        <v>-5205650.84</v>
      </c>
      <c r="JS64" s="294">
        <v>-10627787.709999999</v>
      </c>
      <c r="JT64" s="294"/>
      <c r="JU64" s="294"/>
      <c r="JV64" s="294"/>
      <c r="JW64" s="294"/>
      <c r="JX64" s="294"/>
      <c r="JY64" s="294"/>
      <c r="JZ64" s="294"/>
      <c r="KA64" s="294"/>
      <c r="KB64" s="294"/>
      <c r="KC64" s="294"/>
      <c r="KD64" s="294"/>
      <c r="KE64" s="294"/>
      <c r="KF64" s="294"/>
      <c r="KG64" s="294"/>
      <c r="KH64" s="294">
        <v>-9068600</v>
      </c>
      <c r="KI64" s="294"/>
      <c r="KJ64" s="294"/>
      <c r="KK64" s="294"/>
      <c r="KL64" s="294"/>
      <c r="KM64" s="294"/>
      <c r="KN64" s="294"/>
      <c r="KO64" s="294"/>
      <c r="KP64" s="294"/>
      <c r="KQ64" s="294"/>
      <c r="KR64" s="294"/>
      <c r="KS64" s="294"/>
      <c r="KT64" s="294"/>
      <c r="KU64" s="294"/>
      <c r="KV64" s="294"/>
      <c r="KW64" s="294">
        <v>-15400</v>
      </c>
      <c r="KX64" s="294"/>
      <c r="KY64" s="294">
        <v>0</v>
      </c>
      <c r="KZ64" s="294"/>
      <c r="LA64" s="294"/>
      <c r="LB64" s="294"/>
      <c r="LC64" s="294"/>
      <c r="LD64" s="294"/>
      <c r="LE64" s="294"/>
      <c r="LF64" s="294"/>
      <c r="LG64" s="294">
        <v>-28444678.5</v>
      </c>
      <c r="LH64" s="294">
        <v>-2386322.98</v>
      </c>
      <c r="LI64" s="294">
        <v>-2116865.9699999997</v>
      </c>
      <c r="LJ64" s="294">
        <v>0</v>
      </c>
      <c r="LK64" s="294"/>
      <c r="LL64" s="294"/>
      <c r="LM64" s="294"/>
      <c r="LN64" s="294"/>
      <c r="LO64" s="294"/>
      <c r="LP64" s="294"/>
      <c r="LQ64" s="294"/>
      <c r="LR64" s="294">
        <v>-15347000</v>
      </c>
      <c r="LS64" s="294"/>
      <c r="LT64" s="294"/>
      <c r="LU64" s="294">
        <v>-3939977.47</v>
      </c>
      <c r="LV64" s="294">
        <v>0</v>
      </c>
      <c r="LW64" s="294">
        <v>-11700</v>
      </c>
      <c r="LX64" s="294"/>
      <c r="LY64" s="294"/>
      <c r="LZ64" s="294"/>
      <c r="MA64" s="294"/>
      <c r="MB64" s="294"/>
      <c r="MC64" s="294"/>
      <c r="MD64" s="294"/>
      <c r="ME64" s="294"/>
      <c r="MF64" s="294"/>
      <c r="MG64" s="294">
        <v>-1193498</v>
      </c>
      <c r="MH64" s="294"/>
      <c r="MI64" s="294"/>
      <c r="MJ64" s="294"/>
      <c r="MK64" s="294"/>
      <c r="ML64" s="294"/>
      <c r="MM64" s="294"/>
      <c r="MN64" s="294"/>
      <c r="MO64" s="294"/>
      <c r="MP64" s="294"/>
      <c r="MQ64" s="294"/>
      <c r="MR64" s="294"/>
      <c r="MS64" s="294">
        <v>-14974456.609999999</v>
      </c>
      <c r="MT64" s="294"/>
      <c r="MU64" s="294"/>
      <c r="MV64" s="294"/>
      <c r="MW64" s="294"/>
      <c r="MX64" s="294"/>
      <c r="MY64" s="294"/>
      <c r="MZ64" s="294"/>
      <c r="NA64" s="294"/>
      <c r="NB64" s="294"/>
      <c r="NC64" s="294"/>
      <c r="ND64" s="294">
        <v>-19428841.780000001</v>
      </c>
      <c r="NE64" s="294">
        <v>-283000</v>
      </c>
      <c r="NF64" s="294"/>
      <c r="NG64" s="294"/>
      <c r="NH64" s="294"/>
      <c r="NI64" s="294">
        <v>0</v>
      </c>
      <c r="NJ64" s="294"/>
      <c r="NK64" s="294"/>
      <c r="NL64" s="294"/>
      <c r="NM64" s="294"/>
      <c r="NN64" s="294"/>
      <c r="NO64" s="294"/>
      <c r="NP64" s="294">
        <v>-1589300</v>
      </c>
      <c r="NQ64" s="294"/>
      <c r="NR64" s="294"/>
      <c r="NS64" s="294"/>
      <c r="NT64" s="294"/>
      <c r="NU64" s="294">
        <v>0</v>
      </c>
      <c r="NV64" s="294"/>
      <c r="NW64" s="294">
        <v>-28592491.309999999</v>
      </c>
      <c r="NX64" s="294"/>
      <c r="NY64" s="294"/>
      <c r="NZ64" s="294"/>
      <c r="OA64" s="294"/>
      <c r="OB64" s="294"/>
      <c r="OC64" s="294"/>
      <c r="OD64" s="294"/>
      <c r="OE64" s="294">
        <v>-7500</v>
      </c>
      <c r="OF64" s="294"/>
      <c r="OG64" s="294">
        <v>-5135324</v>
      </c>
      <c r="OH64" s="294"/>
      <c r="OI64" s="294"/>
      <c r="OJ64" s="294"/>
      <c r="OK64" s="294"/>
      <c r="OL64" s="294"/>
      <c r="OM64" s="294">
        <v>-15642244.859999999</v>
      </c>
      <c r="ON64" s="294"/>
      <c r="OO64" s="294"/>
      <c r="OP64" s="294"/>
      <c r="OQ64" s="294"/>
      <c r="OR64" s="294"/>
      <c r="OS64" s="294">
        <v>-9879612.7000000011</v>
      </c>
      <c r="OT64" s="294"/>
      <c r="OU64" s="294"/>
      <c r="OV64" s="294"/>
      <c r="OW64" s="294"/>
      <c r="OX64" s="294"/>
      <c r="OY64" s="294"/>
      <c r="OZ64" s="294"/>
      <c r="PA64" s="294"/>
      <c r="PB64" s="294">
        <v>0</v>
      </c>
      <c r="PC64" s="294"/>
      <c r="PD64" s="294"/>
      <c r="PE64" s="294"/>
      <c r="PF64" s="294"/>
      <c r="PG64" s="294"/>
      <c r="PH64" s="294"/>
      <c r="PI64" s="294"/>
      <c r="PJ64" s="294"/>
      <c r="PK64" s="294"/>
      <c r="PL64" s="294"/>
      <c r="PM64" s="294"/>
      <c r="PN64" s="294"/>
      <c r="PO64" s="294"/>
      <c r="PP64" s="294"/>
      <c r="PQ64" s="294"/>
      <c r="PR64" s="294"/>
      <c r="PS64" s="294"/>
      <c r="PT64" s="294">
        <v>0</v>
      </c>
      <c r="PU64" s="294"/>
      <c r="PV64" s="294"/>
      <c r="PW64" s="294"/>
      <c r="PX64" s="294"/>
      <c r="PY64" s="294"/>
      <c r="PZ64" s="294"/>
      <c r="QA64" s="294"/>
      <c r="QB64" s="294"/>
      <c r="QC64" s="294"/>
      <c r="QD64" s="294"/>
      <c r="QE64" s="294"/>
      <c r="QF64" s="294"/>
      <c r="QG64" s="294"/>
      <c r="QH64" s="294"/>
      <c r="QI64" s="294"/>
      <c r="QJ64" s="294"/>
      <c r="QK64" s="294"/>
      <c r="QL64" s="294"/>
      <c r="QM64" s="294"/>
      <c r="QN64" s="294">
        <v>0</v>
      </c>
      <c r="QO64" s="294"/>
      <c r="QP64" s="294"/>
      <c r="QQ64" s="294"/>
      <c r="QR64" s="294"/>
      <c r="QS64" s="294"/>
      <c r="QT64" s="294">
        <v>0</v>
      </c>
      <c r="QU64" s="294"/>
      <c r="QV64" s="294"/>
      <c r="QW64" s="294"/>
      <c r="QX64" s="294"/>
      <c r="QY64" s="294"/>
      <c r="QZ64" s="294"/>
      <c r="RA64" s="294"/>
      <c r="RB64" s="294"/>
      <c r="RC64" s="294"/>
      <c r="RD64" s="294"/>
      <c r="RE64" s="294"/>
      <c r="RF64" s="294"/>
      <c r="RG64" s="294"/>
      <c r="RH64" s="294">
        <v>0</v>
      </c>
      <c r="RI64" s="294">
        <v>0</v>
      </c>
      <c r="RJ64" s="294"/>
      <c r="RK64" s="294"/>
      <c r="RL64" s="294"/>
      <c r="RM64" s="294"/>
      <c r="RN64" s="294">
        <v>0</v>
      </c>
      <c r="RO64" s="294"/>
      <c r="RP64" s="294"/>
      <c r="RQ64" s="294"/>
      <c r="RR64" s="294"/>
      <c r="RS64" s="294"/>
      <c r="RT64" s="294"/>
      <c r="RU64" s="294"/>
      <c r="RV64" s="294">
        <v>0</v>
      </c>
      <c r="RW64" s="294">
        <v>0</v>
      </c>
      <c r="RX64" s="294"/>
      <c r="RY64" s="294"/>
      <c r="RZ64" s="294">
        <v>0</v>
      </c>
      <c r="SA64" s="294">
        <v>-27227800</v>
      </c>
      <c r="SB64" s="294"/>
      <c r="SC64" s="294"/>
      <c r="SD64" s="294"/>
      <c r="SE64" s="294"/>
      <c r="SF64" s="294"/>
      <c r="SG64" s="294"/>
      <c r="SH64" s="294"/>
      <c r="SI64" s="294"/>
      <c r="SJ64" s="294"/>
      <c r="SK64" s="294"/>
      <c r="SL64" s="294"/>
      <c r="SM64" s="294">
        <v>0</v>
      </c>
      <c r="SN64" s="294"/>
      <c r="SO64" s="294"/>
      <c r="SP64" s="294"/>
      <c r="SQ64" s="294"/>
      <c r="SR64" s="294"/>
      <c r="SS64" s="294"/>
      <c r="ST64" s="294"/>
      <c r="SU64" s="294">
        <v>-4105000</v>
      </c>
      <c r="SV64" s="294"/>
      <c r="SW64" s="294"/>
      <c r="SX64" s="294"/>
      <c r="SY64" s="294"/>
      <c r="SZ64" s="294"/>
      <c r="TA64" s="294"/>
      <c r="TB64" s="294"/>
      <c r="TC64" s="294"/>
      <c r="TD64" s="294"/>
      <c r="TE64" s="294"/>
      <c r="TF64" s="294"/>
      <c r="TG64" s="294"/>
      <c r="TH64" s="294"/>
      <c r="TI64" s="294">
        <v>-3830042.5</v>
      </c>
      <c r="TJ64" s="294"/>
      <c r="TK64" s="294"/>
      <c r="TL64" s="294"/>
      <c r="TM64" s="294"/>
      <c r="TN64" s="294"/>
      <c r="TO64" s="294"/>
      <c r="TP64" s="294"/>
      <c r="TQ64" s="294"/>
      <c r="TR64" s="294"/>
      <c r="TS64" s="294"/>
      <c r="TT64" s="294"/>
      <c r="TU64" s="294"/>
      <c r="TV64" s="294"/>
      <c r="TW64" s="294"/>
      <c r="TX64" s="294"/>
      <c r="TY64" s="294">
        <v>-3597000</v>
      </c>
      <c r="TZ64" s="294"/>
      <c r="UA64" s="294">
        <v>0</v>
      </c>
      <c r="UB64" s="294"/>
      <c r="UC64" s="294"/>
      <c r="UD64" s="294"/>
      <c r="UE64" s="294"/>
      <c r="UF64" s="294"/>
      <c r="UG64" s="294"/>
      <c r="UH64" s="294"/>
      <c r="UI64" s="294"/>
      <c r="UJ64" s="294">
        <v>-4860500</v>
      </c>
      <c r="UK64" s="294"/>
      <c r="UL64" s="294"/>
      <c r="UM64" s="294"/>
      <c r="UN64" s="294"/>
      <c r="UO64" s="294"/>
      <c r="UP64" s="294">
        <v>0</v>
      </c>
      <c r="UQ64" s="294"/>
      <c r="UR64" s="294"/>
      <c r="US64" s="294"/>
      <c r="UT64" s="294"/>
      <c r="UU64" s="294"/>
      <c r="UV64" s="294"/>
      <c r="UW64" s="294"/>
      <c r="UX64" s="294"/>
      <c r="UY64" s="294"/>
      <c r="UZ64" s="294"/>
      <c r="VA64" s="294"/>
      <c r="VB64" s="294"/>
      <c r="VC64" s="294"/>
      <c r="VD64" s="294"/>
      <c r="VE64" s="294"/>
      <c r="VF64" s="294"/>
      <c r="VG64" s="294"/>
      <c r="VH64" s="294"/>
      <c r="VI64" s="294"/>
      <c r="VJ64" s="294"/>
      <c r="VK64" s="294"/>
      <c r="VL64" s="294">
        <v>0</v>
      </c>
      <c r="VM64" s="294"/>
      <c r="VN64" s="294"/>
      <c r="VO64" s="294"/>
      <c r="VP64" s="294"/>
      <c r="VQ64" s="294"/>
      <c r="VR64" s="294"/>
      <c r="VS64" s="294"/>
      <c r="VT64" s="294"/>
      <c r="VU64" s="294"/>
      <c r="VV64" s="294"/>
      <c r="VW64" s="294"/>
      <c r="VX64" s="294"/>
      <c r="VY64" s="294"/>
      <c r="VZ64" s="294"/>
      <c r="WA64" s="294">
        <v>0</v>
      </c>
      <c r="WB64" s="294"/>
      <c r="WC64" s="294"/>
      <c r="WD64" s="294"/>
      <c r="WE64" s="294"/>
      <c r="WF64" s="294"/>
      <c r="WG64" s="294"/>
      <c r="WH64" s="294"/>
      <c r="WI64" s="294"/>
      <c r="WJ64" s="294"/>
      <c r="WK64" s="294"/>
      <c r="WL64" s="294"/>
      <c r="WM64" s="294"/>
      <c r="WN64" s="294"/>
      <c r="WO64" s="294"/>
      <c r="WP64" s="294"/>
      <c r="WQ64" s="294"/>
      <c r="WR64" s="294"/>
      <c r="WS64" s="294"/>
      <c r="WT64" s="294"/>
      <c r="WU64" s="294">
        <v>0</v>
      </c>
      <c r="WV64" s="294"/>
      <c r="WW64" s="294"/>
      <c r="WX64" s="294"/>
      <c r="WY64" s="294"/>
      <c r="WZ64" s="294"/>
      <c r="XA64" s="294"/>
      <c r="XB64" s="294"/>
      <c r="XC64" s="294"/>
      <c r="XD64" s="294"/>
      <c r="XE64" s="294"/>
      <c r="XF64" s="294"/>
      <c r="XG64" s="294"/>
      <c r="XH64" s="294">
        <v>-1047590</v>
      </c>
      <c r="XI64" s="294"/>
      <c r="XJ64" s="294"/>
      <c r="XK64" s="294">
        <v>0</v>
      </c>
      <c r="XL64" s="294"/>
      <c r="XM64" s="294"/>
      <c r="XN64" s="294"/>
      <c r="XO64" s="294"/>
      <c r="XP64" s="294"/>
      <c r="XQ64" s="294"/>
      <c r="XR64" s="294"/>
      <c r="XS64" s="294"/>
      <c r="XT64" s="294"/>
      <c r="XU64" s="294"/>
      <c r="XV64" s="294"/>
      <c r="XW64" s="294"/>
      <c r="XX64" s="294"/>
      <c r="XY64" s="294"/>
      <c r="XZ64" s="294"/>
      <c r="YA64" s="294"/>
      <c r="YB64" s="294"/>
      <c r="YC64" s="294"/>
      <c r="YD64" s="294"/>
      <c r="YE64" s="294"/>
      <c r="YF64" s="294"/>
      <c r="YG64" s="294"/>
      <c r="YH64" s="294"/>
      <c r="YI64" s="294">
        <v>0</v>
      </c>
      <c r="YJ64" s="294"/>
      <c r="YK64" s="294"/>
      <c r="YL64" s="294"/>
      <c r="YM64" s="294"/>
      <c r="YN64" s="294"/>
      <c r="YO64" s="294"/>
      <c r="YP64" s="294"/>
      <c r="YQ64" s="294"/>
      <c r="YR64" s="294"/>
      <c r="YS64" s="294"/>
      <c r="YT64" s="294"/>
      <c r="YU64" s="294"/>
      <c r="YV64" s="294">
        <v>-14600</v>
      </c>
      <c r="YW64" s="294"/>
      <c r="YX64" s="294"/>
      <c r="YY64" s="294"/>
      <c r="YZ64" s="294">
        <v>-370000</v>
      </c>
      <c r="ZA64" s="294"/>
      <c r="ZB64" s="294"/>
      <c r="ZC64" s="294"/>
      <c r="ZD64" s="294"/>
      <c r="ZE64" s="294"/>
      <c r="ZF64" s="294"/>
      <c r="ZG64" s="294"/>
      <c r="ZH64" s="294"/>
      <c r="ZI64" s="294"/>
      <c r="ZJ64" s="294"/>
      <c r="ZK64" s="294"/>
      <c r="ZL64" s="294"/>
      <c r="ZM64" s="294"/>
      <c r="ZN64" s="294"/>
      <c r="ZO64" s="294"/>
      <c r="ZP64" s="294"/>
      <c r="ZQ64" s="294"/>
      <c r="ZR64" s="294"/>
      <c r="ZS64" s="294"/>
      <c r="ZT64" s="294"/>
      <c r="ZU64" s="294"/>
      <c r="ZV64" s="294"/>
      <c r="ZW64" s="294"/>
      <c r="ZX64" s="294"/>
      <c r="ZY64" s="294"/>
      <c r="ZZ64" s="294"/>
      <c r="AAA64" s="294"/>
      <c r="AAB64" s="294"/>
      <c r="AAC64" s="294"/>
      <c r="AAD64" s="294"/>
      <c r="AAE64" s="294"/>
      <c r="AAF64" s="294"/>
      <c r="AAG64" s="294"/>
      <c r="AAH64" s="294"/>
      <c r="AAI64" s="294"/>
      <c r="AAJ64" s="294"/>
      <c r="AAK64" s="294"/>
      <c r="AAL64" s="294"/>
      <c r="AAM64" s="294"/>
      <c r="AAN64" s="294"/>
      <c r="AAO64" s="294"/>
      <c r="AAP64" s="294"/>
      <c r="AAQ64" s="294"/>
      <c r="AAR64" s="294"/>
      <c r="AAS64" s="294"/>
      <c r="AAT64" s="294"/>
      <c r="AAU64" s="294"/>
      <c r="AAV64" s="294"/>
      <c r="AAW64" s="294"/>
      <c r="AAX64" s="294"/>
      <c r="AAY64" s="294"/>
      <c r="AAZ64" s="294"/>
      <c r="ABA64" s="294"/>
      <c r="ABB64" s="294"/>
      <c r="ABC64" s="294">
        <v>0</v>
      </c>
      <c r="ABD64" s="294"/>
      <c r="ABE64" s="294"/>
      <c r="ABF64" s="294"/>
      <c r="ABG64" s="294"/>
      <c r="ABH64" s="294"/>
      <c r="ABI64" s="294"/>
      <c r="ABJ64" s="294"/>
      <c r="ABK64" s="294">
        <v>0</v>
      </c>
      <c r="ABL64" s="294"/>
      <c r="ABM64" s="294"/>
      <c r="ABN64" s="294"/>
      <c r="ABO64" s="294">
        <v>-500000</v>
      </c>
      <c r="ABP64" s="294"/>
      <c r="ABQ64" s="294"/>
      <c r="ABR64" s="294"/>
      <c r="ABS64" s="294"/>
      <c r="ABT64" s="294"/>
      <c r="ABU64" s="294"/>
      <c r="ABV64" s="294"/>
      <c r="ABW64" s="294"/>
      <c r="ABX64" s="294">
        <v>-9858322.8399999999</v>
      </c>
      <c r="ABY64" s="294"/>
      <c r="ABZ64" s="294"/>
      <c r="ACA64" s="294"/>
      <c r="ACB64" s="294"/>
      <c r="ACC64" s="294">
        <v>0</v>
      </c>
      <c r="ACD64" s="294"/>
      <c r="ACE64" s="294"/>
      <c r="ACF64" s="294"/>
      <c r="ACG64" s="294"/>
      <c r="ACH64" s="294">
        <v>0</v>
      </c>
      <c r="ACI64" s="294"/>
      <c r="ACJ64" s="294"/>
      <c r="ACK64" s="294"/>
      <c r="ACL64" s="294"/>
      <c r="ACM64" s="294"/>
      <c r="ACN64" s="294"/>
      <c r="ACO64" s="294"/>
      <c r="ACP64" s="294"/>
      <c r="ACQ64" s="294"/>
      <c r="ACR64" s="294"/>
      <c r="ACS64" s="294"/>
      <c r="ACT64" s="294"/>
      <c r="ACU64" s="294"/>
      <c r="ACV64" s="294"/>
      <c r="ACW64" s="294"/>
      <c r="ACX64" s="294"/>
      <c r="ACY64" s="294"/>
      <c r="ACZ64" s="294"/>
      <c r="ADA64" s="294"/>
      <c r="ADB64" s="294"/>
      <c r="ADC64" s="294"/>
      <c r="ADD64" s="294"/>
      <c r="ADE64" s="294"/>
      <c r="ADF64" s="294"/>
      <c r="ADG64" s="294"/>
      <c r="ADH64" s="294"/>
      <c r="ADI64" s="294"/>
      <c r="ADJ64" s="294"/>
      <c r="ADK64" s="294"/>
      <c r="ADL64" s="294"/>
      <c r="ADM64" s="294"/>
      <c r="ADN64" s="294"/>
      <c r="ADO64" s="294">
        <v>0</v>
      </c>
      <c r="ADP64" s="294"/>
      <c r="ADQ64" s="294">
        <v>0</v>
      </c>
      <c r="ADR64" s="294"/>
      <c r="ADS64" s="294">
        <v>-1165000</v>
      </c>
      <c r="ADT64" s="294"/>
      <c r="ADU64" s="294"/>
      <c r="ADV64" s="294"/>
      <c r="ADW64" s="294"/>
      <c r="ADX64" s="294"/>
      <c r="ADY64" s="294">
        <v>-2584000</v>
      </c>
      <c r="ADZ64" s="294"/>
      <c r="AEA64" s="294"/>
      <c r="AEB64" s="294"/>
      <c r="AEC64" s="294"/>
      <c r="AED64" s="294"/>
      <c r="AEE64" s="294"/>
      <c r="AEF64" s="294"/>
      <c r="AEG64" s="294"/>
      <c r="AEH64" s="294"/>
      <c r="AEI64" s="294"/>
      <c r="AEJ64" s="294"/>
      <c r="AEK64" s="294"/>
      <c r="AEL64" s="294"/>
      <c r="AEM64" s="294"/>
      <c r="AEN64" s="294"/>
      <c r="AEO64" s="294"/>
      <c r="AEP64" s="294"/>
      <c r="AEQ64" s="294"/>
      <c r="AER64" s="294"/>
      <c r="AES64" s="294">
        <v>-2903539.5</v>
      </c>
      <c r="AET64" s="294"/>
      <c r="AEU64" s="294"/>
      <c r="AEV64" s="294"/>
      <c r="AEW64" s="294"/>
      <c r="AEX64" s="294"/>
      <c r="AEY64" s="294"/>
      <c r="AEZ64" s="294"/>
      <c r="AFA64" s="294"/>
      <c r="AFB64" s="294"/>
      <c r="AFC64" s="294">
        <v>0</v>
      </c>
      <c r="AFD64" s="294"/>
      <c r="AFE64" s="294"/>
      <c r="AFF64" s="294"/>
      <c r="AFG64" s="294"/>
      <c r="AFH64" s="294"/>
      <c r="AFI64" s="294"/>
      <c r="AFJ64" s="294"/>
      <c r="AFK64" s="294"/>
      <c r="AFL64" s="294"/>
      <c r="AFM64" s="294"/>
      <c r="AFN64" s="294"/>
      <c r="AFO64" s="294"/>
      <c r="AFP64" s="294">
        <v>0</v>
      </c>
      <c r="AFQ64" s="294"/>
      <c r="AFR64" s="294"/>
      <c r="AFS64" s="294"/>
      <c r="AFT64" s="294"/>
      <c r="AFU64" s="294"/>
      <c r="AFV64" s="294"/>
      <c r="AFW64" s="294"/>
      <c r="AFX64" s="294"/>
      <c r="AFY64" s="294"/>
      <c r="AFZ64" s="294"/>
      <c r="AGA64" s="294"/>
      <c r="AGB64" s="294">
        <v>0</v>
      </c>
      <c r="AGC64" s="294"/>
      <c r="AGD64" s="294"/>
      <c r="AGE64" s="294"/>
      <c r="AGF64" s="294"/>
      <c r="AGG64" s="294"/>
      <c r="AGH64" s="294"/>
      <c r="AGI64" s="294"/>
      <c r="AGJ64" s="294"/>
      <c r="AGK64" s="294"/>
      <c r="AGL64" s="294"/>
      <c r="AGM64" s="294">
        <v>-13603698.129999999</v>
      </c>
      <c r="AGN64" s="294">
        <v>0</v>
      </c>
      <c r="AGO64" s="294"/>
      <c r="AGP64" s="294"/>
      <c r="AGQ64" s="294"/>
      <c r="AGR64" s="294"/>
      <c r="AGS64" s="294"/>
      <c r="AGT64" s="294"/>
      <c r="AGU64" s="294">
        <v>-26736493.440000001</v>
      </c>
      <c r="AGV64" s="294">
        <v>-51460684.019999996</v>
      </c>
      <c r="AGW64" s="294"/>
      <c r="AGX64" s="294"/>
      <c r="AGY64" s="294"/>
      <c r="AGZ64" s="294"/>
      <c r="AHA64" s="294"/>
      <c r="AHB64" s="294"/>
      <c r="AHC64" s="294"/>
      <c r="AHD64" s="294"/>
      <c r="AHE64" s="294"/>
      <c r="AHF64" s="294"/>
      <c r="AHG64" s="294"/>
      <c r="AHH64" s="294"/>
      <c r="AHI64" s="294"/>
      <c r="AHJ64" s="294"/>
      <c r="AHK64" s="294"/>
      <c r="AHL64" s="294">
        <v>-4503274.21</v>
      </c>
      <c r="AHM64" s="294"/>
      <c r="AHN64" s="294"/>
      <c r="AHO64" s="294"/>
      <c r="AHP64" s="294"/>
      <c r="AHQ64" s="294"/>
      <c r="AHR64" s="329"/>
      <c r="AHS64" s="294">
        <f t="shared" si="51"/>
        <v>-509680733.04999989</v>
      </c>
      <c r="AHT64" s="271" t="b">
        <f t="shared" si="52"/>
        <v>1</v>
      </c>
      <c r="AHU64" s="271" t="s">
        <v>6273</v>
      </c>
      <c r="AHV64" s="271" t="s">
        <v>6066</v>
      </c>
      <c r="AHW64" s="271" t="s">
        <v>6067</v>
      </c>
    </row>
    <row r="65" spans="1:907" ht="24" x14ac:dyDescent="0.8">
      <c r="A65" s="270" t="s">
        <v>6273</v>
      </c>
      <c r="B65" s="270" t="s">
        <v>6068</v>
      </c>
      <c r="C65" s="271" t="s">
        <v>6069</v>
      </c>
      <c r="D65" s="294">
        <v>0</v>
      </c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>
        <v>-247036.3</v>
      </c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>
        <v>-279250</v>
      </c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4"/>
      <c r="CG65" s="294">
        <v>-836403.19999999995</v>
      </c>
      <c r="CH65" s="294"/>
      <c r="CI65" s="294"/>
      <c r="CJ65" s="294"/>
      <c r="CK65" s="294"/>
      <c r="CL65" s="294"/>
      <c r="CM65" s="294"/>
      <c r="CN65" s="294"/>
      <c r="CO65" s="294"/>
      <c r="CP65" s="294"/>
      <c r="CQ65" s="294"/>
      <c r="CR65" s="294"/>
      <c r="CS65" s="294"/>
      <c r="CT65" s="294"/>
      <c r="CU65" s="294"/>
      <c r="CV65" s="294"/>
      <c r="CW65" s="294"/>
      <c r="CX65" s="294"/>
      <c r="CY65" s="294"/>
      <c r="CZ65" s="294"/>
      <c r="DA65" s="294"/>
      <c r="DB65" s="294"/>
      <c r="DC65" s="294"/>
      <c r="DD65" s="294"/>
      <c r="DE65" s="294"/>
      <c r="DF65" s="294"/>
      <c r="DG65" s="294"/>
      <c r="DH65" s="294"/>
      <c r="DI65" s="294"/>
      <c r="DJ65" s="294"/>
      <c r="DK65" s="294">
        <v>0</v>
      </c>
      <c r="DL65" s="294"/>
      <c r="DM65" s="294"/>
      <c r="DN65" s="294"/>
      <c r="DO65" s="294"/>
      <c r="DP65" s="294"/>
      <c r="DQ65" s="294"/>
      <c r="DR65" s="294"/>
      <c r="DS65" s="294"/>
      <c r="DT65" s="294"/>
      <c r="DU65" s="294"/>
      <c r="DV65" s="294"/>
      <c r="DW65" s="294"/>
      <c r="DX65" s="294"/>
      <c r="DY65" s="294"/>
      <c r="DZ65" s="294"/>
      <c r="EA65" s="294"/>
      <c r="EB65" s="294"/>
      <c r="EC65" s="294"/>
      <c r="ED65" s="294"/>
      <c r="EE65" s="294"/>
      <c r="EF65" s="294"/>
      <c r="EG65" s="294"/>
      <c r="EH65" s="294"/>
      <c r="EI65" s="294"/>
      <c r="EJ65" s="294"/>
      <c r="EK65" s="294"/>
      <c r="EL65" s="294"/>
      <c r="EM65" s="294"/>
      <c r="EN65" s="294">
        <v>-758820.28</v>
      </c>
      <c r="EO65" s="294"/>
      <c r="EP65" s="294"/>
      <c r="EQ65" s="294"/>
      <c r="ER65" s="294"/>
      <c r="ES65" s="294"/>
      <c r="ET65" s="294"/>
      <c r="EU65" s="294"/>
      <c r="EV65" s="294"/>
      <c r="EW65" s="294"/>
      <c r="EX65" s="294"/>
      <c r="EY65" s="294"/>
      <c r="EZ65" s="294"/>
      <c r="FA65" s="294"/>
      <c r="FB65" s="294"/>
      <c r="FC65" s="294"/>
      <c r="FD65" s="294"/>
      <c r="FE65" s="294"/>
      <c r="FF65" s="294"/>
      <c r="FG65" s="294"/>
      <c r="FH65" s="294"/>
      <c r="FI65" s="294"/>
      <c r="FJ65" s="294"/>
      <c r="FK65" s="294"/>
      <c r="FL65" s="294"/>
      <c r="FM65" s="294"/>
      <c r="FN65" s="294"/>
      <c r="FO65" s="294"/>
      <c r="FP65" s="294"/>
      <c r="FQ65" s="294">
        <v>-692551</v>
      </c>
      <c r="FR65" s="294"/>
      <c r="FS65" s="294"/>
      <c r="FT65" s="294"/>
      <c r="FU65" s="294"/>
      <c r="FV65" s="294"/>
      <c r="FW65" s="294"/>
      <c r="FX65" s="294"/>
      <c r="FY65" s="294"/>
      <c r="FZ65" s="294"/>
      <c r="GA65" s="294"/>
      <c r="GB65" s="294"/>
      <c r="GC65" s="294"/>
      <c r="GD65" s="294"/>
      <c r="GE65" s="294">
        <v>-4599346.28</v>
      </c>
      <c r="GF65" s="294"/>
      <c r="GG65" s="294"/>
      <c r="GH65" s="294"/>
      <c r="GI65" s="294"/>
      <c r="GJ65" s="294"/>
      <c r="GK65" s="294"/>
      <c r="GL65" s="294"/>
      <c r="GM65" s="294"/>
      <c r="GN65" s="294"/>
      <c r="GO65" s="294"/>
      <c r="GP65" s="294"/>
      <c r="GQ65" s="294"/>
      <c r="GR65" s="294"/>
      <c r="GS65" s="294"/>
      <c r="GT65" s="294"/>
      <c r="GU65" s="294"/>
      <c r="GV65" s="294"/>
      <c r="GW65" s="294"/>
      <c r="GX65" s="294"/>
      <c r="GY65" s="294"/>
      <c r="GZ65" s="294"/>
      <c r="HA65" s="294"/>
      <c r="HB65" s="294"/>
      <c r="HC65" s="294">
        <v>-65362881.560000002</v>
      </c>
      <c r="HD65" s="294"/>
      <c r="HE65" s="294"/>
      <c r="HF65" s="294"/>
      <c r="HG65" s="294"/>
      <c r="HH65" s="294"/>
      <c r="HI65" s="294"/>
      <c r="HJ65" s="294">
        <v>-211200</v>
      </c>
      <c r="HK65" s="294"/>
      <c r="HL65" s="294"/>
      <c r="HM65" s="294"/>
      <c r="HN65" s="294"/>
      <c r="HO65" s="294"/>
      <c r="HP65" s="294"/>
      <c r="HQ65" s="294"/>
      <c r="HR65" s="294">
        <v>-38642247.780000001</v>
      </c>
      <c r="HS65" s="294"/>
      <c r="HT65" s="294"/>
      <c r="HU65" s="294"/>
      <c r="HV65" s="294"/>
      <c r="HW65" s="294"/>
      <c r="HX65" s="294"/>
      <c r="HY65" s="294"/>
      <c r="HZ65" s="294"/>
      <c r="IA65" s="294"/>
      <c r="IB65" s="294"/>
      <c r="IC65" s="294"/>
      <c r="ID65" s="294"/>
      <c r="IE65" s="294"/>
      <c r="IF65" s="294"/>
      <c r="IG65" s="294"/>
      <c r="IH65" s="294"/>
      <c r="II65" s="294"/>
      <c r="IJ65" s="294"/>
      <c r="IK65" s="294"/>
      <c r="IL65" s="294"/>
      <c r="IM65" s="294"/>
      <c r="IN65" s="294"/>
      <c r="IO65" s="294"/>
      <c r="IP65" s="294"/>
      <c r="IQ65" s="294"/>
      <c r="IR65" s="294"/>
      <c r="IS65" s="294">
        <v>-631704.39</v>
      </c>
      <c r="IT65" s="294">
        <v>-2344879.92</v>
      </c>
      <c r="IU65" s="294"/>
      <c r="IV65" s="294"/>
      <c r="IW65" s="294"/>
      <c r="IX65" s="294"/>
      <c r="IY65" s="294"/>
      <c r="IZ65" s="294"/>
      <c r="JA65" s="294"/>
      <c r="JB65" s="294"/>
      <c r="JC65" s="294"/>
      <c r="JD65" s="294"/>
      <c r="JE65" s="294">
        <v>-5680140.25</v>
      </c>
      <c r="JF65" s="294"/>
      <c r="JG65" s="294"/>
      <c r="JH65" s="294"/>
      <c r="JI65" s="294"/>
      <c r="JJ65" s="294"/>
      <c r="JK65" s="294">
        <v>0</v>
      </c>
      <c r="JL65" s="294"/>
      <c r="JM65" s="294"/>
      <c r="JN65" s="294"/>
      <c r="JO65" s="294"/>
      <c r="JP65" s="294"/>
      <c r="JQ65" s="294"/>
      <c r="JR65" s="294">
        <v>-339006.19</v>
      </c>
      <c r="JS65" s="294">
        <v>-4523222.7300000004</v>
      </c>
      <c r="JT65" s="294"/>
      <c r="JU65" s="294"/>
      <c r="JV65" s="294"/>
      <c r="JW65" s="294"/>
      <c r="JX65" s="294"/>
      <c r="JY65" s="294"/>
      <c r="JZ65" s="294"/>
      <c r="KA65" s="294"/>
      <c r="KB65" s="294"/>
      <c r="KC65" s="294"/>
      <c r="KD65" s="294"/>
      <c r="KE65" s="294"/>
      <c r="KF65" s="294"/>
      <c r="KG65" s="294"/>
      <c r="KH65" s="294"/>
      <c r="KI65" s="294"/>
      <c r="KJ65" s="294"/>
      <c r="KK65" s="294"/>
      <c r="KL65" s="294"/>
      <c r="KM65" s="294"/>
      <c r="KN65" s="294"/>
      <c r="KO65" s="294"/>
      <c r="KP65" s="294"/>
      <c r="KQ65" s="294"/>
      <c r="KR65" s="294"/>
      <c r="KS65" s="294"/>
      <c r="KT65" s="294"/>
      <c r="KU65" s="294"/>
      <c r="KV65" s="294"/>
      <c r="KW65" s="294"/>
      <c r="KX65" s="294"/>
      <c r="KY65" s="294"/>
      <c r="KZ65" s="294"/>
      <c r="LA65" s="294"/>
      <c r="LB65" s="294"/>
      <c r="LC65" s="294"/>
      <c r="LD65" s="294"/>
      <c r="LE65" s="294"/>
      <c r="LF65" s="294"/>
      <c r="LG65" s="294">
        <v>-621571.05000000005</v>
      </c>
      <c r="LH65" s="294"/>
      <c r="LI65" s="294">
        <v>-635749.31999999995</v>
      </c>
      <c r="LJ65" s="294">
        <v>0</v>
      </c>
      <c r="LK65" s="294"/>
      <c r="LL65" s="294"/>
      <c r="LM65" s="294"/>
      <c r="LN65" s="294"/>
      <c r="LO65" s="294"/>
      <c r="LP65" s="294"/>
      <c r="LQ65" s="294"/>
      <c r="LR65" s="294"/>
      <c r="LS65" s="294"/>
      <c r="LT65" s="294"/>
      <c r="LU65" s="294"/>
      <c r="LV65" s="294"/>
      <c r="LW65" s="294"/>
      <c r="LX65" s="294"/>
      <c r="LY65" s="294"/>
      <c r="LZ65" s="294"/>
      <c r="MA65" s="294"/>
      <c r="MB65" s="294"/>
      <c r="MC65" s="294"/>
      <c r="MD65" s="294"/>
      <c r="ME65" s="294"/>
      <c r="MF65" s="294"/>
      <c r="MG65" s="294"/>
      <c r="MH65" s="294"/>
      <c r="MI65" s="294"/>
      <c r="MJ65" s="294"/>
      <c r="MK65" s="294"/>
      <c r="ML65" s="294"/>
      <c r="MM65" s="294"/>
      <c r="MN65" s="294"/>
      <c r="MO65" s="294"/>
      <c r="MP65" s="294"/>
      <c r="MQ65" s="294"/>
      <c r="MR65" s="294"/>
      <c r="MS65" s="294"/>
      <c r="MT65" s="294"/>
      <c r="MU65" s="294"/>
      <c r="MV65" s="294"/>
      <c r="MW65" s="294"/>
      <c r="MX65" s="294"/>
      <c r="MY65" s="294"/>
      <c r="MZ65" s="294"/>
      <c r="NA65" s="294"/>
      <c r="NB65" s="294"/>
      <c r="NC65" s="294"/>
      <c r="ND65" s="294">
        <v>-34876790.719999999</v>
      </c>
      <c r="NE65" s="294">
        <v>0</v>
      </c>
      <c r="NF65" s="294">
        <v>0</v>
      </c>
      <c r="NG65" s="294"/>
      <c r="NH65" s="294"/>
      <c r="NI65" s="294"/>
      <c r="NJ65" s="294"/>
      <c r="NK65" s="294"/>
      <c r="NL65" s="294"/>
      <c r="NM65" s="294"/>
      <c r="NN65" s="294"/>
      <c r="NO65" s="294"/>
      <c r="NP65" s="294">
        <v>0</v>
      </c>
      <c r="NQ65" s="294"/>
      <c r="NR65" s="294"/>
      <c r="NS65" s="294"/>
      <c r="NT65" s="294"/>
      <c r="NU65" s="294"/>
      <c r="NV65" s="294"/>
      <c r="NW65" s="294">
        <v>-26020297.530000001</v>
      </c>
      <c r="NX65" s="294"/>
      <c r="NY65" s="294"/>
      <c r="NZ65" s="294"/>
      <c r="OA65" s="294"/>
      <c r="OB65" s="294"/>
      <c r="OC65" s="294"/>
      <c r="OD65" s="294"/>
      <c r="OE65" s="294"/>
      <c r="OF65" s="294"/>
      <c r="OG65" s="294"/>
      <c r="OH65" s="294"/>
      <c r="OI65" s="294"/>
      <c r="OJ65" s="294"/>
      <c r="OK65" s="294"/>
      <c r="OL65" s="294"/>
      <c r="OM65" s="294">
        <v>-9700263.0800000001</v>
      </c>
      <c r="ON65" s="294"/>
      <c r="OO65" s="294"/>
      <c r="OP65" s="294"/>
      <c r="OQ65" s="294"/>
      <c r="OR65" s="294"/>
      <c r="OS65" s="294">
        <v>-477953.49</v>
      </c>
      <c r="OT65" s="294"/>
      <c r="OU65" s="294"/>
      <c r="OV65" s="294"/>
      <c r="OW65" s="294"/>
      <c r="OX65" s="294"/>
      <c r="OY65" s="294"/>
      <c r="OZ65" s="294"/>
      <c r="PA65" s="294"/>
      <c r="PB65" s="294"/>
      <c r="PC65" s="294"/>
      <c r="PD65" s="294"/>
      <c r="PE65" s="294"/>
      <c r="PF65" s="294"/>
      <c r="PG65" s="294"/>
      <c r="PH65" s="294"/>
      <c r="PI65" s="294"/>
      <c r="PJ65" s="294"/>
      <c r="PK65" s="294"/>
      <c r="PL65" s="294"/>
      <c r="PM65" s="294"/>
      <c r="PN65" s="294"/>
      <c r="PO65" s="294"/>
      <c r="PP65" s="294"/>
      <c r="PQ65" s="294"/>
      <c r="PR65" s="294"/>
      <c r="PS65" s="294"/>
      <c r="PT65" s="294"/>
      <c r="PU65" s="294"/>
      <c r="PV65" s="294"/>
      <c r="PW65" s="294"/>
      <c r="PX65" s="294"/>
      <c r="PY65" s="294"/>
      <c r="PZ65" s="294"/>
      <c r="QA65" s="294"/>
      <c r="QB65" s="294"/>
      <c r="QC65" s="294"/>
      <c r="QD65" s="294"/>
      <c r="QE65" s="294"/>
      <c r="QF65" s="294"/>
      <c r="QG65" s="294"/>
      <c r="QH65" s="294"/>
      <c r="QI65" s="294"/>
      <c r="QJ65" s="294"/>
      <c r="QK65" s="294"/>
      <c r="QL65" s="294"/>
      <c r="QM65" s="294"/>
      <c r="QN65" s="294"/>
      <c r="QO65" s="294"/>
      <c r="QP65" s="294"/>
      <c r="QQ65" s="294"/>
      <c r="QR65" s="294"/>
      <c r="QS65" s="294"/>
      <c r="QT65" s="294"/>
      <c r="QU65" s="294"/>
      <c r="QV65" s="294"/>
      <c r="QW65" s="294"/>
      <c r="QX65" s="294"/>
      <c r="QY65" s="294"/>
      <c r="QZ65" s="294"/>
      <c r="RA65" s="294"/>
      <c r="RB65" s="294"/>
      <c r="RC65" s="294"/>
      <c r="RD65" s="294"/>
      <c r="RE65" s="294"/>
      <c r="RF65" s="294"/>
      <c r="RG65" s="294"/>
      <c r="RH65" s="294"/>
      <c r="RI65" s="294">
        <v>0</v>
      </c>
      <c r="RJ65" s="294"/>
      <c r="RK65" s="294"/>
      <c r="RL65" s="294"/>
      <c r="RM65" s="294"/>
      <c r="RN65" s="294"/>
      <c r="RO65" s="294"/>
      <c r="RP65" s="294"/>
      <c r="RQ65" s="294"/>
      <c r="RR65" s="294"/>
      <c r="RS65" s="294"/>
      <c r="RT65" s="294"/>
      <c r="RU65" s="294"/>
      <c r="RV65" s="294"/>
      <c r="RW65" s="294"/>
      <c r="RX65" s="294"/>
      <c r="RY65" s="294"/>
      <c r="RZ65" s="294"/>
      <c r="SA65" s="294"/>
      <c r="SB65" s="294"/>
      <c r="SC65" s="294"/>
      <c r="SD65" s="294"/>
      <c r="SE65" s="294"/>
      <c r="SF65" s="294"/>
      <c r="SG65" s="294"/>
      <c r="SH65" s="294"/>
      <c r="SI65" s="294"/>
      <c r="SJ65" s="294"/>
      <c r="SK65" s="294"/>
      <c r="SL65" s="294"/>
      <c r="SM65" s="294"/>
      <c r="SN65" s="294"/>
      <c r="SO65" s="294"/>
      <c r="SP65" s="294"/>
      <c r="SQ65" s="294"/>
      <c r="SR65" s="294"/>
      <c r="SS65" s="294"/>
      <c r="ST65" s="294"/>
      <c r="SU65" s="294"/>
      <c r="SV65" s="294"/>
      <c r="SW65" s="294"/>
      <c r="SX65" s="294"/>
      <c r="SY65" s="294"/>
      <c r="SZ65" s="294"/>
      <c r="TA65" s="294"/>
      <c r="TB65" s="294"/>
      <c r="TC65" s="294"/>
      <c r="TD65" s="294"/>
      <c r="TE65" s="294"/>
      <c r="TF65" s="294"/>
      <c r="TG65" s="294"/>
      <c r="TH65" s="294"/>
      <c r="TI65" s="294"/>
      <c r="TJ65" s="294"/>
      <c r="TK65" s="294"/>
      <c r="TL65" s="294"/>
      <c r="TM65" s="294"/>
      <c r="TN65" s="294"/>
      <c r="TO65" s="294"/>
      <c r="TP65" s="294"/>
      <c r="TQ65" s="294"/>
      <c r="TR65" s="294"/>
      <c r="TS65" s="294"/>
      <c r="TT65" s="294"/>
      <c r="TU65" s="294"/>
      <c r="TV65" s="294"/>
      <c r="TW65" s="294"/>
      <c r="TX65" s="294"/>
      <c r="TY65" s="294"/>
      <c r="TZ65" s="294"/>
      <c r="UA65" s="294"/>
      <c r="UB65" s="294"/>
      <c r="UC65" s="294"/>
      <c r="UD65" s="294"/>
      <c r="UE65" s="294"/>
      <c r="UF65" s="294"/>
      <c r="UG65" s="294"/>
      <c r="UH65" s="294"/>
      <c r="UI65" s="294"/>
      <c r="UJ65" s="294"/>
      <c r="UK65" s="294"/>
      <c r="UL65" s="294"/>
      <c r="UM65" s="294"/>
      <c r="UN65" s="294"/>
      <c r="UO65" s="294"/>
      <c r="UP65" s="294"/>
      <c r="UQ65" s="294"/>
      <c r="UR65" s="294"/>
      <c r="US65" s="294"/>
      <c r="UT65" s="294"/>
      <c r="UU65" s="294"/>
      <c r="UV65" s="294"/>
      <c r="UW65" s="294"/>
      <c r="UX65" s="294"/>
      <c r="UY65" s="294"/>
      <c r="UZ65" s="294"/>
      <c r="VA65" s="294"/>
      <c r="VB65" s="294"/>
      <c r="VC65" s="294"/>
      <c r="VD65" s="294"/>
      <c r="VE65" s="294"/>
      <c r="VF65" s="294"/>
      <c r="VG65" s="294"/>
      <c r="VH65" s="294"/>
      <c r="VI65" s="294"/>
      <c r="VJ65" s="294"/>
      <c r="VK65" s="294"/>
      <c r="VL65" s="294"/>
      <c r="VM65" s="294"/>
      <c r="VN65" s="294"/>
      <c r="VO65" s="294"/>
      <c r="VP65" s="294"/>
      <c r="VQ65" s="294"/>
      <c r="VR65" s="294"/>
      <c r="VS65" s="294"/>
      <c r="VT65" s="294"/>
      <c r="VU65" s="294"/>
      <c r="VV65" s="294"/>
      <c r="VW65" s="294"/>
      <c r="VX65" s="294"/>
      <c r="VY65" s="294"/>
      <c r="VZ65" s="294"/>
      <c r="WA65" s="294">
        <v>-1163340</v>
      </c>
      <c r="WB65" s="294"/>
      <c r="WC65" s="294"/>
      <c r="WD65" s="294"/>
      <c r="WE65" s="294"/>
      <c r="WF65" s="294"/>
      <c r="WG65" s="294"/>
      <c r="WH65" s="294"/>
      <c r="WI65" s="294"/>
      <c r="WJ65" s="294"/>
      <c r="WK65" s="294"/>
      <c r="WL65" s="294"/>
      <c r="WM65" s="294"/>
      <c r="WN65" s="294"/>
      <c r="WO65" s="294"/>
      <c r="WP65" s="294"/>
      <c r="WQ65" s="294"/>
      <c r="WR65" s="294"/>
      <c r="WS65" s="294"/>
      <c r="WT65" s="294"/>
      <c r="WU65" s="294">
        <v>0</v>
      </c>
      <c r="WV65" s="294"/>
      <c r="WW65" s="294"/>
      <c r="WX65" s="294"/>
      <c r="WY65" s="294"/>
      <c r="WZ65" s="294"/>
      <c r="XA65" s="294"/>
      <c r="XB65" s="294"/>
      <c r="XC65" s="294"/>
      <c r="XD65" s="294"/>
      <c r="XE65" s="294"/>
      <c r="XF65" s="294"/>
      <c r="XG65" s="294"/>
      <c r="XH65" s="294">
        <v>-638003</v>
      </c>
      <c r="XI65" s="294"/>
      <c r="XJ65" s="294"/>
      <c r="XK65" s="294"/>
      <c r="XL65" s="294"/>
      <c r="XM65" s="294"/>
      <c r="XN65" s="294"/>
      <c r="XO65" s="294"/>
      <c r="XP65" s="294"/>
      <c r="XQ65" s="294"/>
      <c r="XR65" s="294"/>
      <c r="XS65" s="294"/>
      <c r="XT65" s="294"/>
      <c r="XU65" s="294"/>
      <c r="XV65" s="294"/>
      <c r="XW65" s="294"/>
      <c r="XX65" s="294"/>
      <c r="XY65" s="294"/>
      <c r="XZ65" s="294"/>
      <c r="YA65" s="294"/>
      <c r="YB65" s="294"/>
      <c r="YC65" s="294"/>
      <c r="YD65" s="294"/>
      <c r="YE65" s="294"/>
      <c r="YF65" s="294"/>
      <c r="YG65" s="294"/>
      <c r="YH65" s="294"/>
      <c r="YI65" s="294"/>
      <c r="YJ65" s="294"/>
      <c r="YK65" s="294"/>
      <c r="YL65" s="294"/>
      <c r="YM65" s="294"/>
      <c r="YN65" s="294"/>
      <c r="YO65" s="294"/>
      <c r="YP65" s="294"/>
      <c r="YQ65" s="294"/>
      <c r="YR65" s="294"/>
      <c r="YS65" s="294"/>
      <c r="YT65" s="294"/>
      <c r="YU65" s="294"/>
      <c r="YV65" s="294"/>
      <c r="YW65" s="294"/>
      <c r="YX65" s="294"/>
      <c r="YY65" s="294"/>
      <c r="YZ65" s="294"/>
      <c r="ZA65" s="294"/>
      <c r="ZB65" s="294"/>
      <c r="ZC65" s="294"/>
      <c r="ZD65" s="294"/>
      <c r="ZE65" s="294"/>
      <c r="ZF65" s="294"/>
      <c r="ZG65" s="294"/>
      <c r="ZH65" s="294"/>
      <c r="ZI65" s="294"/>
      <c r="ZJ65" s="294"/>
      <c r="ZK65" s="294"/>
      <c r="ZL65" s="294"/>
      <c r="ZM65" s="294"/>
      <c r="ZN65" s="294"/>
      <c r="ZO65" s="294"/>
      <c r="ZP65" s="294"/>
      <c r="ZQ65" s="294"/>
      <c r="ZR65" s="294"/>
      <c r="ZS65" s="294"/>
      <c r="ZT65" s="294"/>
      <c r="ZU65" s="294"/>
      <c r="ZV65" s="294"/>
      <c r="ZW65" s="294"/>
      <c r="ZX65" s="294"/>
      <c r="ZY65" s="294"/>
      <c r="ZZ65" s="294"/>
      <c r="AAA65" s="294"/>
      <c r="AAB65" s="294"/>
      <c r="AAC65" s="294"/>
      <c r="AAD65" s="294"/>
      <c r="AAE65" s="294"/>
      <c r="AAF65" s="294"/>
      <c r="AAG65" s="294"/>
      <c r="AAH65" s="294"/>
      <c r="AAI65" s="294"/>
      <c r="AAJ65" s="294"/>
      <c r="AAK65" s="294"/>
      <c r="AAL65" s="294"/>
      <c r="AAM65" s="294"/>
      <c r="AAN65" s="294"/>
      <c r="AAO65" s="294"/>
      <c r="AAP65" s="294"/>
      <c r="AAQ65" s="294"/>
      <c r="AAR65" s="294"/>
      <c r="AAS65" s="294"/>
      <c r="AAT65" s="294"/>
      <c r="AAU65" s="294"/>
      <c r="AAV65" s="294"/>
      <c r="AAW65" s="294"/>
      <c r="AAX65" s="294"/>
      <c r="AAY65" s="294"/>
      <c r="AAZ65" s="294"/>
      <c r="ABA65" s="294"/>
      <c r="ABB65" s="294"/>
      <c r="ABC65" s="294">
        <v>0</v>
      </c>
      <c r="ABD65" s="294"/>
      <c r="ABE65" s="294"/>
      <c r="ABF65" s="294"/>
      <c r="ABG65" s="294"/>
      <c r="ABH65" s="294"/>
      <c r="ABI65" s="294"/>
      <c r="ABJ65" s="294"/>
      <c r="ABK65" s="294">
        <v>0</v>
      </c>
      <c r="ABL65" s="294"/>
      <c r="ABM65" s="294"/>
      <c r="ABN65" s="294"/>
      <c r="ABO65" s="294">
        <v>0</v>
      </c>
      <c r="ABP65" s="294"/>
      <c r="ABQ65" s="294"/>
      <c r="ABR65" s="294"/>
      <c r="ABS65" s="294"/>
      <c r="ABT65" s="294"/>
      <c r="ABU65" s="294"/>
      <c r="ABV65" s="294"/>
      <c r="ABW65" s="294"/>
      <c r="ABX65" s="294"/>
      <c r="ABY65" s="294"/>
      <c r="ABZ65" s="294"/>
      <c r="ACA65" s="294"/>
      <c r="ACB65" s="294"/>
      <c r="ACC65" s="294"/>
      <c r="ACD65" s="294"/>
      <c r="ACE65" s="294"/>
      <c r="ACF65" s="294"/>
      <c r="ACG65" s="294"/>
      <c r="ACH65" s="294"/>
      <c r="ACI65" s="294"/>
      <c r="ACJ65" s="294"/>
      <c r="ACK65" s="294"/>
      <c r="ACL65" s="294"/>
      <c r="ACM65" s="294"/>
      <c r="ACN65" s="294"/>
      <c r="ACO65" s="294"/>
      <c r="ACP65" s="294"/>
      <c r="ACQ65" s="294"/>
      <c r="ACR65" s="294"/>
      <c r="ACS65" s="294"/>
      <c r="ACT65" s="294"/>
      <c r="ACU65" s="294"/>
      <c r="ACV65" s="294"/>
      <c r="ACW65" s="294"/>
      <c r="ACX65" s="294"/>
      <c r="ACY65" s="294"/>
      <c r="ACZ65" s="294"/>
      <c r="ADA65" s="294"/>
      <c r="ADB65" s="294"/>
      <c r="ADC65" s="294"/>
      <c r="ADD65" s="294"/>
      <c r="ADE65" s="294"/>
      <c r="ADF65" s="294"/>
      <c r="ADG65" s="294"/>
      <c r="ADH65" s="294"/>
      <c r="ADI65" s="294"/>
      <c r="ADJ65" s="294"/>
      <c r="ADK65" s="294"/>
      <c r="ADL65" s="294"/>
      <c r="ADM65" s="294"/>
      <c r="ADN65" s="294"/>
      <c r="ADO65" s="294"/>
      <c r="ADP65" s="294"/>
      <c r="ADQ65" s="294"/>
      <c r="ADR65" s="294"/>
      <c r="ADS65" s="294"/>
      <c r="ADT65" s="294"/>
      <c r="ADU65" s="294"/>
      <c r="ADV65" s="294"/>
      <c r="ADW65" s="294"/>
      <c r="ADX65" s="294"/>
      <c r="ADY65" s="294"/>
      <c r="ADZ65" s="294"/>
      <c r="AEA65" s="294"/>
      <c r="AEB65" s="294"/>
      <c r="AEC65" s="294"/>
      <c r="AED65" s="294"/>
      <c r="AEE65" s="294"/>
      <c r="AEF65" s="294"/>
      <c r="AEG65" s="294"/>
      <c r="AEH65" s="294"/>
      <c r="AEI65" s="294"/>
      <c r="AEJ65" s="294"/>
      <c r="AEK65" s="294"/>
      <c r="AEL65" s="294"/>
      <c r="AEM65" s="294"/>
      <c r="AEN65" s="294"/>
      <c r="AEO65" s="294">
        <v>0</v>
      </c>
      <c r="AEP65" s="294"/>
      <c r="AEQ65" s="294"/>
      <c r="AER65" s="294"/>
      <c r="AES65" s="294">
        <v>-1067876.76</v>
      </c>
      <c r="AET65" s="294"/>
      <c r="AEU65" s="294"/>
      <c r="AEV65" s="294"/>
      <c r="AEW65" s="294"/>
      <c r="AEX65" s="294"/>
      <c r="AEY65" s="294"/>
      <c r="AEZ65" s="294"/>
      <c r="AFA65" s="294"/>
      <c r="AFB65" s="294"/>
      <c r="AFC65" s="294"/>
      <c r="AFD65" s="294"/>
      <c r="AFE65" s="294"/>
      <c r="AFF65" s="294"/>
      <c r="AFG65" s="294"/>
      <c r="AFH65" s="294"/>
      <c r="AFI65" s="294"/>
      <c r="AFJ65" s="294"/>
      <c r="AFK65" s="294"/>
      <c r="AFL65" s="294"/>
      <c r="AFM65" s="294"/>
      <c r="AFN65" s="294"/>
      <c r="AFO65" s="294"/>
      <c r="AFP65" s="294"/>
      <c r="AFQ65" s="294"/>
      <c r="AFR65" s="294"/>
      <c r="AFS65" s="294"/>
      <c r="AFT65" s="294"/>
      <c r="AFU65" s="294"/>
      <c r="AFV65" s="294"/>
      <c r="AFW65" s="294"/>
      <c r="AFX65" s="294"/>
      <c r="AFY65" s="294"/>
      <c r="AFZ65" s="294"/>
      <c r="AGA65" s="294"/>
      <c r="AGB65" s="294"/>
      <c r="AGC65" s="294"/>
      <c r="AGD65" s="294"/>
      <c r="AGE65" s="294"/>
      <c r="AGF65" s="294"/>
      <c r="AGG65" s="294"/>
      <c r="AGH65" s="294"/>
      <c r="AGI65" s="294"/>
      <c r="AGJ65" s="294"/>
      <c r="AGK65" s="294"/>
      <c r="AGL65" s="294"/>
      <c r="AGM65" s="294">
        <v>-372370</v>
      </c>
      <c r="AGN65" s="294"/>
      <c r="AGO65" s="294"/>
      <c r="AGP65" s="294"/>
      <c r="AGQ65" s="294"/>
      <c r="AGR65" s="294"/>
      <c r="AGS65" s="294"/>
      <c r="AGT65" s="294"/>
      <c r="AGU65" s="294">
        <v>-1018370.95</v>
      </c>
      <c r="AGV65" s="294">
        <v>-1207580.01</v>
      </c>
      <c r="AGW65" s="294"/>
      <c r="AGX65" s="294"/>
      <c r="AGY65" s="294"/>
      <c r="AGZ65" s="294"/>
      <c r="AHA65" s="294"/>
      <c r="AHB65" s="294"/>
      <c r="AHC65" s="294"/>
      <c r="AHD65" s="294"/>
      <c r="AHE65" s="294"/>
      <c r="AHF65" s="294"/>
      <c r="AHG65" s="294"/>
      <c r="AHH65" s="294"/>
      <c r="AHI65" s="294"/>
      <c r="AHJ65" s="294"/>
      <c r="AHK65" s="294"/>
      <c r="AHL65" s="294">
        <v>-9051455.0500000007</v>
      </c>
      <c r="AHM65" s="294"/>
      <c r="AHN65" s="294"/>
      <c r="AHO65" s="294"/>
      <c r="AHP65" s="294"/>
      <c r="AHQ65" s="294"/>
      <c r="AHR65" s="329"/>
      <c r="AHS65" s="294">
        <f t="shared" si="51"/>
        <v>-212000310.84</v>
      </c>
      <c r="AHT65" s="271" t="b">
        <f t="shared" si="52"/>
        <v>1</v>
      </c>
      <c r="AHU65" s="271" t="s">
        <v>6273</v>
      </c>
      <c r="AHV65" s="271" t="s">
        <v>6068</v>
      </c>
      <c r="AHW65" s="271" t="s">
        <v>6069</v>
      </c>
    </row>
    <row r="66" spans="1:907" ht="24" x14ac:dyDescent="0.8">
      <c r="A66" s="270" t="s">
        <v>6273</v>
      </c>
      <c r="B66" s="270" t="s">
        <v>6070</v>
      </c>
      <c r="C66" s="271" t="s">
        <v>6071</v>
      </c>
      <c r="D66" s="294">
        <v>0</v>
      </c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>
        <v>-184638.14</v>
      </c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>
        <v>-129932.56</v>
      </c>
      <c r="BJ66" s="294">
        <v>0</v>
      </c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4"/>
      <c r="CG66" s="294">
        <v>0</v>
      </c>
      <c r="CH66" s="294"/>
      <c r="CI66" s="294"/>
      <c r="CJ66" s="294"/>
      <c r="CK66" s="294"/>
      <c r="CL66" s="294"/>
      <c r="CM66" s="294"/>
      <c r="CN66" s="294"/>
      <c r="CO66" s="294"/>
      <c r="CP66" s="294"/>
      <c r="CQ66" s="294"/>
      <c r="CR66" s="294"/>
      <c r="CS66" s="294"/>
      <c r="CT66" s="294"/>
      <c r="CU66" s="294"/>
      <c r="CV66" s="294"/>
      <c r="CW66" s="294"/>
      <c r="CX66" s="294"/>
      <c r="CY66" s="294"/>
      <c r="CZ66" s="294"/>
      <c r="DA66" s="294"/>
      <c r="DB66" s="294"/>
      <c r="DC66" s="294"/>
      <c r="DD66" s="294"/>
      <c r="DE66" s="294"/>
      <c r="DF66" s="294"/>
      <c r="DG66" s="294"/>
      <c r="DH66" s="294"/>
      <c r="DI66" s="294"/>
      <c r="DJ66" s="294"/>
      <c r="DK66" s="294">
        <v>0</v>
      </c>
      <c r="DL66" s="294"/>
      <c r="DM66" s="294"/>
      <c r="DN66" s="294"/>
      <c r="DO66" s="294"/>
      <c r="DP66" s="294"/>
      <c r="DQ66" s="294"/>
      <c r="DR66" s="294"/>
      <c r="DS66" s="294"/>
      <c r="DT66" s="294"/>
      <c r="DU66" s="294"/>
      <c r="DV66" s="294"/>
      <c r="DW66" s="294"/>
      <c r="DX66" s="294"/>
      <c r="DY66" s="294"/>
      <c r="DZ66" s="294"/>
      <c r="EA66" s="294"/>
      <c r="EB66" s="294"/>
      <c r="EC66" s="294"/>
      <c r="ED66" s="294"/>
      <c r="EE66" s="294">
        <v>0</v>
      </c>
      <c r="EF66" s="294">
        <v>-16050</v>
      </c>
      <c r="EG66" s="294"/>
      <c r="EH66" s="294"/>
      <c r="EI66" s="294"/>
      <c r="EJ66" s="294"/>
      <c r="EK66" s="294"/>
      <c r="EL66" s="294"/>
      <c r="EM66" s="294"/>
      <c r="EN66" s="294">
        <v>-798690.15</v>
      </c>
      <c r="EO66" s="294"/>
      <c r="EP66" s="294"/>
      <c r="EQ66" s="294"/>
      <c r="ER66" s="294"/>
      <c r="ES66" s="294"/>
      <c r="ET66" s="294"/>
      <c r="EU66" s="294"/>
      <c r="EV66" s="294"/>
      <c r="EW66" s="294"/>
      <c r="EX66" s="294"/>
      <c r="EY66" s="294"/>
      <c r="EZ66" s="294"/>
      <c r="FA66" s="294"/>
      <c r="FB66" s="294"/>
      <c r="FC66" s="294"/>
      <c r="FD66" s="294"/>
      <c r="FE66" s="294"/>
      <c r="FF66" s="294"/>
      <c r="FG66" s="294"/>
      <c r="FH66" s="294"/>
      <c r="FI66" s="294"/>
      <c r="FJ66" s="294"/>
      <c r="FK66" s="294"/>
      <c r="FL66" s="294"/>
      <c r="FM66" s="294"/>
      <c r="FN66" s="294"/>
      <c r="FO66" s="294"/>
      <c r="FP66" s="294"/>
      <c r="FQ66" s="294">
        <v>-967436.1</v>
      </c>
      <c r="FR66" s="294"/>
      <c r="FS66" s="294"/>
      <c r="FT66" s="294"/>
      <c r="FU66" s="294"/>
      <c r="FV66" s="294"/>
      <c r="FW66" s="294"/>
      <c r="FX66" s="294"/>
      <c r="FY66" s="294"/>
      <c r="FZ66" s="294"/>
      <c r="GA66" s="294"/>
      <c r="GB66" s="294"/>
      <c r="GC66" s="294"/>
      <c r="GD66" s="294"/>
      <c r="GE66" s="294">
        <v>-287469</v>
      </c>
      <c r="GF66" s="294"/>
      <c r="GG66" s="294"/>
      <c r="GH66" s="294"/>
      <c r="GI66" s="294"/>
      <c r="GJ66" s="294"/>
      <c r="GK66" s="294"/>
      <c r="GL66" s="294"/>
      <c r="GM66" s="294"/>
      <c r="GN66" s="294"/>
      <c r="GO66" s="294"/>
      <c r="GP66" s="294"/>
      <c r="GQ66" s="294"/>
      <c r="GR66" s="294"/>
      <c r="GS66" s="294"/>
      <c r="GT66" s="294"/>
      <c r="GU66" s="294"/>
      <c r="GV66" s="294"/>
      <c r="GW66" s="294"/>
      <c r="GX66" s="294"/>
      <c r="GY66" s="294"/>
      <c r="GZ66" s="294"/>
      <c r="HA66" s="294"/>
      <c r="HB66" s="294"/>
      <c r="HC66" s="294"/>
      <c r="HD66" s="294"/>
      <c r="HE66" s="294"/>
      <c r="HF66" s="294"/>
      <c r="HG66" s="294"/>
      <c r="HH66" s="294"/>
      <c r="HI66" s="294"/>
      <c r="HJ66" s="294"/>
      <c r="HK66" s="294"/>
      <c r="HL66" s="294"/>
      <c r="HM66" s="294"/>
      <c r="HN66" s="294"/>
      <c r="HO66" s="294"/>
      <c r="HP66" s="294"/>
      <c r="HQ66" s="294"/>
      <c r="HR66" s="294">
        <v>-431596.75</v>
      </c>
      <c r="HS66" s="294"/>
      <c r="HT66" s="294"/>
      <c r="HU66" s="294"/>
      <c r="HV66" s="294"/>
      <c r="HW66" s="294"/>
      <c r="HX66" s="294"/>
      <c r="HY66" s="294"/>
      <c r="HZ66" s="294"/>
      <c r="IA66" s="294"/>
      <c r="IB66" s="294"/>
      <c r="IC66" s="294"/>
      <c r="ID66" s="294"/>
      <c r="IE66" s="294"/>
      <c r="IF66" s="294"/>
      <c r="IG66" s="294"/>
      <c r="IH66" s="294"/>
      <c r="II66" s="294"/>
      <c r="IJ66" s="294"/>
      <c r="IK66" s="294"/>
      <c r="IL66" s="294"/>
      <c r="IM66" s="294"/>
      <c r="IN66" s="294"/>
      <c r="IO66" s="294"/>
      <c r="IP66" s="294"/>
      <c r="IQ66" s="294"/>
      <c r="IR66" s="294"/>
      <c r="IS66" s="294"/>
      <c r="IT66" s="294">
        <v>-689301.14</v>
      </c>
      <c r="IU66" s="294"/>
      <c r="IV66" s="294"/>
      <c r="IW66" s="294"/>
      <c r="IX66" s="294"/>
      <c r="IY66" s="294"/>
      <c r="IZ66" s="294"/>
      <c r="JA66" s="294"/>
      <c r="JB66" s="294"/>
      <c r="JC66" s="294"/>
      <c r="JD66" s="294"/>
      <c r="JE66" s="294">
        <v>-304749.98</v>
      </c>
      <c r="JF66" s="294"/>
      <c r="JG66" s="294"/>
      <c r="JH66" s="294"/>
      <c r="JI66" s="294"/>
      <c r="JJ66" s="294"/>
      <c r="JK66" s="294">
        <v>0</v>
      </c>
      <c r="JL66" s="294"/>
      <c r="JM66" s="294"/>
      <c r="JN66" s="294"/>
      <c r="JO66" s="294"/>
      <c r="JP66" s="294"/>
      <c r="JQ66" s="294"/>
      <c r="JR66" s="294">
        <v>-552402.25</v>
      </c>
      <c r="JS66" s="294">
        <v>-3069875.88</v>
      </c>
      <c r="JT66" s="294"/>
      <c r="JU66" s="294"/>
      <c r="JV66" s="294"/>
      <c r="JW66" s="294"/>
      <c r="JX66" s="294"/>
      <c r="JY66" s="294"/>
      <c r="JZ66" s="294"/>
      <c r="KA66" s="294"/>
      <c r="KB66" s="294"/>
      <c r="KC66" s="294"/>
      <c r="KD66" s="294"/>
      <c r="KE66" s="294"/>
      <c r="KF66" s="294"/>
      <c r="KG66" s="294"/>
      <c r="KH66" s="294"/>
      <c r="KI66" s="294"/>
      <c r="KJ66" s="294"/>
      <c r="KK66" s="294"/>
      <c r="KL66" s="294"/>
      <c r="KM66" s="294"/>
      <c r="KN66" s="294"/>
      <c r="KO66" s="294"/>
      <c r="KP66" s="294"/>
      <c r="KQ66" s="294"/>
      <c r="KR66" s="294"/>
      <c r="KS66" s="294"/>
      <c r="KT66" s="294"/>
      <c r="KU66" s="294"/>
      <c r="KV66" s="294"/>
      <c r="KW66" s="294"/>
      <c r="KX66" s="294"/>
      <c r="KY66" s="294"/>
      <c r="KZ66" s="294"/>
      <c r="LA66" s="294"/>
      <c r="LB66" s="294"/>
      <c r="LC66" s="294"/>
      <c r="LD66" s="294"/>
      <c r="LE66" s="294"/>
      <c r="LF66" s="294"/>
      <c r="LG66" s="294">
        <v>-2158540.9</v>
      </c>
      <c r="LH66" s="294">
        <v>-840934.56</v>
      </c>
      <c r="LI66" s="294"/>
      <c r="LJ66" s="294"/>
      <c r="LK66" s="294"/>
      <c r="LL66" s="294"/>
      <c r="LM66" s="294"/>
      <c r="LN66" s="294"/>
      <c r="LO66" s="294"/>
      <c r="LP66" s="294"/>
      <c r="LQ66" s="294"/>
      <c r="LR66" s="294"/>
      <c r="LS66" s="294"/>
      <c r="LT66" s="294"/>
      <c r="LU66" s="294">
        <v>-10272</v>
      </c>
      <c r="LV66" s="294"/>
      <c r="LW66" s="294"/>
      <c r="LX66" s="294"/>
      <c r="LY66" s="294"/>
      <c r="LZ66" s="294"/>
      <c r="MA66" s="294"/>
      <c r="MB66" s="294"/>
      <c r="MC66" s="294"/>
      <c r="MD66" s="294"/>
      <c r="ME66" s="294"/>
      <c r="MF66" s="294"/>
      <c r="MG66" s="294">
        <v>0</v>
      </c>
      <c r="MH66" s="294"/>
      <c r="MI66" s="294"/>
      <c r="MJ66" s="294"/>
      <c r="MK66" s="294"/>
      <c r="ML66" s="294"/>
      <c r="MM66" s="294"/>
      <c r="MN66" s="294"/>
      <c r="MO66" s="294"/>
      <c r="MP66" s="294"/>
      <c r="MQ66" s="294"/>
      <c r="MR66" s="294"/>
      <c r="MS66" s="294">
        <v>-130224.67</v>
      </c>
      <c r="MT66" s="294"/>
      <c r="MU66" s="294"/>
      <c r="MV66" s="294"/>
      <c r="MW66" s="294"/>
      <c r="MX66" s="294"/>
      <c r="MY66" s="294"/>
      <c r="MZ66" s="294"/>
      <c r="NA66" s="294"/>
      <c r="NB66" s="294"/>
      <c r="NC66" s="294"/>
      <c r="ND66" s="294">
        <v>-1400386</v>
      </c>
      <c r="NE66" s="294"/>
      <c r="NF66" s="294"/>
      <c r="NG66" s="294"/>
      <c r="NH66" s="294"/>
      <c r="NI66" s="294"/>
      <c r="NJ66" s="294"/>
      <c r="NK66" s="294"/>
      <c r="NL66" s="294"/>
      <c r="NM66" s="294"/>
      <c r="NN66" s="294"/>
      <c r="NO66" s="294"/>
      <c r="NP66" s="294"/>
      <c r="NQ66" s="294"/>
      <c r="NR66" s="294"/>
      <c r="NS66" s="294"/>
      <c r="NT66" s="294"/>
      <c r="NU66" s="294"/>
      <c r="NV66" s="294"/>
      <c r="NW66" s="294">
        <v>-2156404.7200000002</v>
      </c>
      <c r="NX66" s="294"/>
      <c r="NY66" s="294"/>
      <c r="NZ66" s="294"/>
      <c r="OA66" s="294"/>
      <c r="OB66" s="294"/>
      <c r="OC66" s="294"/>
      <c r="OD66" s="294"/>
      <c r="OE66" s="294"/>
      <c r="OF66" s="294"/>
      <c r="OG66" s="294"/>
      <c r="OH66" s="294"/>
      <c r="OI66" s="294"/>
      <c r="OJ66" s="294"/>
      <c r="OK66" s="294"/>
      <c r="OL66" s="294"/>
      <c r="OM66" s="294">
        <v>-703839</v>
      </c>
      <c r="ON66" s="294"/>
      <c r="OO66" s="294"/>
      <c r="OP66" s="294"/>
      <c r="OQ66" s="294"/>
      <c r="OR66" s="294"/>
      <c r="OS66" s="294">
        <v>-171047.4</v>
      </c>
      <c r="OT66" s="294"/>
      <c r="OU66" s="294"/>
      <c r="OV66" s="294"/>
      <c r="OW66" s="294"/>
      <c r="OX66" s="294"/>
      <c r="OY66" s="294"/>
      <c r="OZ66" s="294"/>
      <c r="PA66" s="294"/>
      <c r="PB66" s="294"/>
      <c r="PC66" s="294"/>
      <c r="PD66" s="294"/>
      <c r="PE66" s="294"/>
      <c r="PF66" s="294"/>
      <c r="PG66" s="294"/>
      <c r="PH66" s="294"/>
      <c r="PI66" s="294"/>
      <c r="PJ66" s="294"/>
      <c r="PK66" s="294"/>
      <c r="PL66" s="294"/>
      <c r="PM66" s="294"/>
      <c r="PN66" s="294"/>
      <c r="PO66" s="294"/>
      <c r="PP66" s="294"/>
      <c r="PQ66" s="294"/>
      <c r="PR66" s="294"/>
      <c r="PS66" s="294"/>
      <c r="PT66" s="294"/>
      <c r="PU66" s="294"/>
      <c r="PV66" s="294"/>
      <c r="PW66" s="294"/>
      <c r="PX66" s="294"/>
      <c r="PY66" s="294"/>
      <c r="PZ66" s="294"/>
      <c r="QA66" s="294"/>
      <c r="QB66" s="294"/>
      <c r="QC66" s="294"/>
      <c r="QD66" s="294"/>
      <c r="QE66" s="294"/>
      <c r="QF66" s="294"/>
      <c r="QG66" s="294"/>
      <c r="QH66" s="294"/>
      <c r="QI66" s="294"/>
      <c r="QJ66" s="294"/>
      <c r="QK66" s="294"/>
      <c r="QL66" s="294"/>
      <c r="QM66" s="294"/>
      <c r="QN66" s="294"/>
      <c r="QO66" s="294"/>
      <c r="QP66" s="294"/>
      <c r="QQ66" s="294"/>
      <c r="QR66" s="294"/>
      <c r="QS66" s="294"/>
      <c r="QT66" s="294"/>
      <c r="QU66" s="294"/>
      <c r="QV66" s="294"/>
      <c r="QW66" s="294"/>
      <c r="QX66" s="294"/>
      <c r="QY66" s="294"/>
      <c r="QZ66" s="294"/>
      <c r="RA66" s="294"/>
      <c r="RB66" s="294"/>
      <c r="RC66" s="294"/>
      <c r="RD66" s="294"/>
      <c r="RE66" s="294"/>
      <c r="RF66" s="294"/>
      <c r="RG66" s="294"/>
      <c r="RH66" s="294"/>
      <c r="RI66" s="294"/>
      <c r="RJ66" s="294"/>
      <c r="RK66" s="294"/>
      <c r="RL66" s="294"/>
      <c r="RM66" s="294"/>
      <c r="RN66" s="294"/>
      <c r="RO66" s="294"/>
      <c r="RP66" s="294"/>
      <c r="RQ66" s="294"/>
      <c r="RR66" s="294"/>
      <c r="RS66" s="294"/>
      <c r="RT66" s="294"/>
      <c r="RU66" s="294"/>
      <c r="RV66" s="294"/>
      <c r="RW66" s="294"/>
      <c r="RX66" s="294"/>
      <c r="RY66" s="294"/>
      <c r="RZ66" s="294"/>
      <c r="SA66" s="294"/>
      <c r="SB66" s="294"/>
      <c r="SC66" s="294"/>
      <c r="SD66" s="294"/>
      <c r="SE66" s="294"/>
      <c r="SF66" s="294"/>
      <c r="SG66" s="294"/>
      <c r="SH66" s="294"/>
      <c r="SI66" s="294"/>
      <c r="SJ66" s="294"/>
      <c r="SK66" s="294"/>
      <c r="SL66" s="294"/>
      <c r="SM66" s="294"/>
      <c r="SN66" s="294"/>
      <c r="SO66" s="294"/>
      <c r="SP66" s="294"/>
      <c r="SQ66" s="294"/>
      <c r="SR66" s="294"/>
      <c r="SS66" s="294"/>
      <c r="ST66" s="294"/>
      <c r="SU66" s="294"/>
      <c r="SV66" s="294"/>
      <c r="SW66" s="294"/>
      <c r="SX66" s="294"/>
      <c r="SY66" s="294"/>
      <c r="SZ66" s="294"/>
      <c r="TA66" s="294"/>
      <c r="TB66" s="294"/>
      <c r="TC66" s="294"/>
      <c r="TD66" s="294"/>
      <c r="TE66" s="294"/>
      <c r="TF66" s="294"/>
      <c r="TG66" s="294"/>
      <c r="TH66" s="294"/>
      <c r="TI66" s="294"/>
      <c r="TJ66" s="294"/>
      <c r="TK66" s="294"/>
      <c r="TL66" s="294"/>
      <c r="TM66" s="294"/>
      <c r="TN66" s="294"/>
      <c r="TO66" s="294"/>
      <c r="TP66" s="294"/>
      <c r="TQ66" s="294"/>
      <c r="TR66" s="294"/>
      <c r="TS66" s="294"/>
      <c r="TT66" s="294"/>
      <c r="TU66" s="294"/>
      <c r="TV66" s="294"/>
      <c r="TW66" s="294"/>
      <c r="TX66" s="294"/>
      <c r="TY66" s="294"/>
      <c r="TZ66" s="294"/>
      <c r="UA66" s="294"/>
      <c r="UB66" s="294"/>
      <c r="UC66" s="294"/>
      <c r="UD66" s="294"/>
      <c r="UE66" s="294"/>
      <c r="UF66" s="294"/>
      <c r="UG66" s="294"/>
      <c r="UH66" s="294"/>
      <c r="UI66" s="294"/>
      <c r="UJ66" s="294"/>
      <c r="UK66" s="294"/>
      <c r="UL66" s="294"/>
      <c r="UM66" s="294"/>
      <c r="UN66" s="294"/>
      <c r="UO66" s="294"/>
      <c r="UP66" s="294"/>
      <c r="UQ66" s="294"/>
      <c r="UR66" s="294"/>
      <c r="US66" s="294"/>
      <c r="UT66" s="294"/>
      <c r="UU66" s="294"/>
      <c r="UV66" s="294"/>
      <c r="UW66" s="294"/>
      <c r="UX66" s="294"/>
      <c r="UY66" s="294"/>
      <c r="UZ66" s="294"/>
      <c r="VA66" s="294"/>
      <c r="VB66" s="294"/>
      <c r="VC66" s="294"/>
      <c r="VD66" s="294"/>
      <c r="VE66" s="294"/>
      <c r="VF66" s="294"/>
      <c r="VG66" s="294"/>
      <c r="VH66" s="294"/>
      <c r="VI66" s="294"/>
      <c r="VJ66" s="294"/>
      <c r="VK66" s="294"/>
      <c r="VL66" s="294"/>
      <c r="VM66" s="294"/>
      <c r="VN66" s="294"/>
      <c r="VO66" s="294"/>
      <c r="VP66" s="294"/>
      <c r="VQ66" s="294"/>
      <c r="VR66" s="294"/>
      <c r="VS66" s="294"/>
      <c r="VT66" s="294"/>
      <c r="VU66" s="294"/>
      <c r="VV66" s="294"/>
      <c r="VW66" s="294"/>
      <c r="VX66" s="294"/>
      <c r="VY66" s="294"/>
      <c r="VZ66" s="294"/>
      <c r="WA66" s="294">
        <v>-513800</v>
      </c>
      <c r="WB66" s="294"/>
      <c r="WC66" s="294"/>
      <c r="WD66" s="294"/>
      <c r="WE66" s="294"/>
      <c r="WF66" s="294"/>
      <c r="WG66" s="294"/>
      <c r="WH66" s="294"/>
      <c r="WI66" s="294"/>
      <c r="WJ66" s="294"/>
      <c r="WK66" s="294"/>
      <c r="WL66" s="294"/>
      <c r="WM66" s="294"/>
      <c r="WN66" s="294"/>
      <c r="WO66" s="294"/>
      <c r="WP66" s="294"/>
      <c r="WQ66" s="294"/>
      <c r="WR66" s="294"/>
      <c r="WS66" s="294"/>
      <c r="WT66" s="294"/>
      <c r="WU66" s="294"/>
      <c r="WV66" s="294"/>
      <c r="WW66" s="294"/>
      <c r="WX66" s="294"/>
      <c r="WY66" s="294"/>
      <c r="WZ66" s="294"/>
      <c r="XA66" s="294"/>
      <c r="XB66" s="294"/>
      <c r="XC66" s="294"/>
      <c r="XD66" s="294"/>
      <c r="XE66" s="294"/>
      <c r="XF66" s="294"/>
      <c r="XG66" s="294"/>
      <c r="XH66" s="294">
        <v>-13942</v>
      </c>
      <c r="XI66" s="294"/>
      <c r="XJ66" s="294"/>
      <c r="XK66" s="294"/>
      <c r="XL66" s="294"/>
      <c r="XM66" s="294"/>
      <c r="XN66" s="294"/>
      <c r="XO66" s="294"/>
      <c r="XP66" s="294"/>
      <c r="XQ66" s="294"/>
      <c r="XR66" s="294"/>
      <c r="XS66" s="294"/>
      <c r="XT66" s="294"/>
      <c r="XU66" s="294"/>
      <c r="XV66" s="294"/>
      <c r="XW66" s="294"/>
      <c r="XX66" s="294"/>
      <c r="XY66" s="294"/>
      <c r="XZ66" s="294"/>
      <c r="YA66" s="294"/>
      <c r="YB66" s="294"/>
      <c r="YC66" s="294"/>
      <c r="YD66" s="294"/>
      <c r="YE66" s="294"/>
      <c r="YF66" s="294"/>
      <c r="YG66" s="294"/>
      <c r="YH66" s="294"/>
      <c r="YI66" s="294"/>
      <c r="YJ66" s="294"/>
      <c r="YK66" s="294"/>
      <c r="YL66" s="294"/>
      <c r="YM66" s="294"/>
      <c r="YN66" s="294"/>
      <c r="YO66" s="294"/>
      <c r="YP66" s="294"/>
      <c r="YQ66" s="294"/>
      <c r="YR66" s="294"/>
      <c r="YS66" s="294"/>
      <c r="YT66" s="294"/>
      <c r="YU66" s="294"/>
      <c r="YV66" s="294"/>
      <c r="YW66" s="294"/>
      <c r="YX66" s="294"/>
      <c r="YY66" s="294"/>
      <c r="YZ66" s="294"/>
      <c r="ZA66" s="294"/>
      <c r="ZB66" s="294"/>
      <c r="ZC66" s="294"/>
      <c r="ZD66" s="294"/>
      <c r="ZE66" s="294"/>
      <c r="ZF66" s="294"/>
      <c r="ZG66" s="294"/>
      <c r="ZH66" s="294"/>
      <c r="ZI66" s="294"/>
      <c r="ZJ66" s="294"/>
      <c r="ZK66" s="294"/>
      <c r="ZL66" s="294"/>
      <c r="ZM66" s="294"/>
      <c r="ZN66" s="294"/>
      <c r="ZO66" s="294"/>
      <c r="ZP66" s="294"/>
      <c r="ZQ66" s="294"/>
      <c r="ZR66" s="294"/>
      <c r="ZS66" s="294"/>
      <c r="ZT66" s="294"/>
      <c r="ZU66" s="294"/>
      <c r="ZV66" s="294"/>
      <c r="ZW66" s="294"/>
      <c r="ZX66" s="294"/>
      <c r="ZY66" s="294"/>
      <c r="ZZ66" s="294"/>
      <c r="AAA66" s="294"/>
      <c r="AAB66" s="294"/>
      <c r="AAC66" s="294"/>
      <c r="AAD66" s="294"/>
      <c r="AAE66" s="294"/>
      <c r="AAF66" s="294"/>
      <c r="AAG66" s="294"/>
      <c r="AAH66" s="294"/>
      <c r="AAI66" s="294"/>
      <c r="AAJ66" s="294"/>
      <c r="AAK66" s="294"/>
      <c r="AAL66" s="294"/>
      <c r="AAM66" s="294"/>
      <c r="AAN66" s="294"/>
      <c r="AAO66" s="294"/>
      <c r="AAP66" s="294"/>
      <c r="AAQ66" s="294"/>
      <c r="AAR66" s="294"/>
      <c r="AAS66" s="294"/>
      <c r="AAT66" s="294"/>
      <c r="AAU66" s="294"/>
      <c r="AAV66" s="294"/>
      <c r="AAW66" s="294"/>
      <c r="AAX66" s="294"/>
      <c r="AAY66" s="294"/>
      <c r="AAZ66" s="294"/>
      <c r="ABA66" s="294"/>
      <c r="ABB66" s="294"/>
      <c r="ABC66" s="294">
        <v>0</v>
      </c>
      <c r="ABD66" s="294"/>
      <c r="ABE66" s="294"/>
      <c r="ABF66" s="294"/>
      <c r="ABG66" s="294"/>
      <c r="ABH66" s="294"/>
      <c r="ABI66" s="294"/>
      <c r="ABJ66" s="294"/>
      <c r="ABK66" s="294">
        <v>0</v>
      </c>
      <c r="ABL66" s="294"/>
      <c r="ABM66" s="294"/>
      <c r="ABN66" s="294"/>
      <c r="ABO66" s="294"/>
      <c r="ABP66" s="294"/>
      <c r="ABQ66" s="294"/>
      <c r="ABR66" s="294"/>
      <c r="ABS66" s="294"/>
      <c r="ABT66" s="294"/>
      <c r="ABU66" s="294"/>
      <c r="ABV66" s="294"/>
      <c r="ABW66" s="294"/>
      <c r="ABX66" s="294"/>
      <c r="ABY66" s="294"/>
      <c r="ABZ66" s="294"/>
      <c r="ACA66" s="294"/>
      <c r="ACB66" s="294"/>
      <c r="ACC66" s="294"/>
      <c r="ACD66" s="294"/>
      <c r="ACE66" s="294"/>
      <c r="ACF66" s="294"/>
      <c r="ACG66" s="294"/>
      <c r="ACH66" s="294"/>
      <c r="ACI66" s="294"/>
      <c r="ACJ66" s="294"/>
      <c r="ACK66" s="294"/>
      <c r="ACL66" s="294"/>
      <c r="ACM66" s="294"/>
      <c r="ACN66" s="294"/>
      <c r="ACO66" s="294"/>
      <c r="ACP66" s="294"/>
      <c r="ACQ66" s="294"/>
      <c r="ACR66" s="294"/>
      <c r="ACS66" s="294"/>
      <c r="ACT66" s="294"/>
      <c r="ACU66" s="294"/>
      <c r="ACV66" s="294"/>
      <c r="ACW66" s="294"/>
      <c r="ACX66" s="294"/>
      <c r="ACY66" s="294"/>
      <c r="ACZ66" s="294"/>
      <c r="ADA66" s="294"/>
      <c r="ADB66" s="294"/>
      <c r="ADC66" s="294"/>
      <c r="ADD66" s="294"/>
      <c r="ADE66" s="294"/>
      <c r="ADF66" s="294"/>
      <c r="ADG66" s="294"/>
      <c r="ADH66" s="294"/>
      <c r="ADI66" s="294"/>
      <c r="ADJ66" s="294"/>
      <c r="ADK66" s="294"/>
      <c r="ADL66" s="294">
        <v>0</v>
      </c>
      <c r="ADM66" s="294"/>
      <c r="ADN66" s="294"/>
      <c r="ADO66" s="294"/>
      <c r="ADP66" s="294"/>
      <c r="ADQ66" s="294"/>
      <c r="ADR66" s="294"/>
      <c r="ADS66" s="294"/>
      <c r="ADT66" s="294"/>
      <c r="ADU66" s="294"/>
      <c r="ADV66" s="294"/>
      <c r="ADW66" s="294"/>
      <c r="ADX66" s="294"/>
      <c r="ADY66" s="294"/>
      <c r="ADZ66" s="294"/>
      <c r="AEA66" s="294"/>
      <c r="AEB66" s="294"/>
      <c r="AEC66" s="294"/>
      <c r="AED66" s="294"/>
      <c r="AEE66" s="294"/>
      <c r="AEF66" s="294"/>
      <c r="AEG66" s="294"/>
      <c r="AEH66" s="294"/>
      <c r="AEI66" s="294"/>
      <c r="AEJ66" s="294"/>
      <c r="AEK66" s="294"/>
      <c r="AEL66" s="294"/>
      <c r="AEM66" s="294"/>
      <c r="AEN66" s="294"/>
      <c r="AEO66" s="294"/>
      <c r="AEP66" s="294"/>
      <c r="AEQ66" s="294"/>
      <c r="AER66" s="294"/>
      <c r="AES66" s="294">
        <v>-68262.100000000006</v>
      </c>
      <c r="AET66" s="294"/>
      <c r="AEU66" s="294"/>
      <c r="AEV66" s="294"/>
      <c r="AEW66" s="294"/>
      <c r="AEX66" s="294"/>
      <c r="AEY66" s="294"/>
      <c r="AEZ66" s="294"/>
      <c r="AFA66" s="294"/>
      <c r="AFB66" s="294"/>
      <c r="AFC66" s="294"/>
      <c r="AFD66" s="294"/>
      <c r="AFE66" s="294"/>
      <c r="AFF66" s="294"/>
      <c r="AFG66" s="294"/>
      <c r="AFH66" s="294"/>
      <c r="AFI66" s="294"/>
      <c r="AFJ66" s="294"/>
      <c r="AFK66" s="294"/>
      <c r="AFL66" s="294"/>
      <c r="AFM66" s="294"/>
      <c r="AFN66" s="294"/>
      <c r="AFO66" s="294"/>
      <c r="AFP66" s="294"/>
      <c r="AFQ66" s="294"/>
      <c r="AFR66" s="294"/>
      <c r="AFS66" s="294"/>
      <c r="AFT66" s="294"/>
      <c r="AFU66" s="294"/>
      <c r="AFV66" s="294"/>
      <c r="AFW66" s="294"/>
      <c r="AFX66" s="294"/>
      <c r="AFY66" s="294"/>
      <c r="AFZ66" s="294"/>
      <c r="AGA66" s="294"/>
      <c r="AGB66" s="294"/>
      <c r="AGC66" s="294"/>
      <c r="AGD66" s="294"/>
      <c r="AGE66" s="294"/>
      <c r="AGF66" s="294"/>
      <c r="AGG66" s="294"/>
      <c r="AGH66" s="294"/>
      <c r="AGI66" s="294"/>
      <c r="AGJ66" s="294"/>
      <c r="AGK66" s="294"/>
      <c r="AGL66" s="294"/>
      <c r="AGM66" s="294">
        <v>-959741.68</v>
      </c>
      <c r="AGN66" s="294"/>
      <c r="AGO66" s="294"/>
      <c r="AGP66" s="294"/>
      <c r="AGQ66" s="294"/>
      <c r="AGR66" s="294"/>
      <c r="AGS66" s="294"/>
      <c r="AGT66" s="294"/>
      <c r="AGU66" s="294">
        <v>-1793220.75</v>
      </c>
      <c r="AGV66" s="294">
        <v>-1058316.1299999999</v>
      </c>
      <c r="AGW66" s="294"/>
      <c r="AGX66" s="294"/>
      <c r="AGY66" s="294"/>
      <c r="AGZ66" s="294"/>
      <c r="AHA66" s="294"/>
      <c r="AHB66" s="294"/>
      <c r="AHC66" s="294"/>
      <c r="AHD66" s="294"/>
      <c r="AHE66" s="294"/>
      <c r="AHF66" s="294"/>
      <c r="AHG66" s="294"/>
      <c r="AHH66" s="294"/>
      <c r="AHI66" s="294"/>
      <c r="AHJ66" s="294"/>
      <c r="AHK66" s="294"/>
      <c r="AHL66" s="294">
        <v>-1560366.1</v>
      </c>
      <c r="AHM66" s="294"/>
      <c r="AHN66" s="294"/>
      <c r="AHO66" s="294"/>
      <c r="AHP66" s="294"/>
      <c r="AHQ66" s="294"/>
      <c r="AHR66" s="329"/>
      <c r="AHS66" s="294">
        <f t="shared" si="51"/>
        <v>-20971439.960000001</v>
      </c>
      <c r="AHT66" s="271" t="b">
        <f t="shared" si="52"/>
        <v>1</v>
      </c>
      <c r="AHU66" s="271" t="s">
        <v>6273</v>
      </c>
      <c r="AHV66" s="271" t="s">
        <v>6070</v>
      </c>
      <c r="AHW66" s="271" t="s">
        <v>6071</v>
      </c>
    </row>
    <row r="67" spans="1:907" ht="24" x14ac:dyDescent="0.8">
      <c r="A67" s="270" t="s">
        <v>6273</v>
      </c>
      <c r="B67" s="270" t="s">
        <v>6072</v>
      </c>
      <c r="C67" s="271" t="s">
        <v>6073</v>
      </c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4"/>
      <c r="CG67" s="294">
        <v>0</v>
      </c>
      <c r="CH67" s="294"/>
      <c r="CI67" s="294"/>
      <c r="CJ67" s="294"/>
      <c r="CK67" s="294"/>
      <c r="CL67" s="294"/>
      <c r="CM67" s="294"/>
      <c r="CN67" s="294"/>
      <c r="CO67" s="294"/>
      <c r="CP67" s="294"/>
      <c r="CQ67" s="294"/>
      <c r="CR67" s="294"/>
      <c r="CS67" s="294"/>
      <c r="CT67" s="294"/>
      <c r="CU67" s="294"/>
      <c r="CV67" s="294"/>
      <c r="CW67" s="294"/>
      <c r="CX67" s="294"/>
      <c r="CY67" s="294"/>
      <c r="CZ67" s="294"/>
      <c r="DA67" s="294"/>
      <c r="DB67" s="294"/>
      <c r="DC67" s="294"/>
      <c r="DD67" s="294"/>
      <c r="DE67" s="294"/>
      <c r="DF67" s="294"/>
      <c r="DG67" s="294"/>
      <c r="DH67" s="294"/>
      <c r="DI67" s="294"/>
      <c r="DJ67" s="294"/>
      <c r="DK67" s="294"/>
      <c r="DL67" s="294"/>
      <c r="DM67" s="294"/>
      <c r="DN67" s="294"/>
      <c r="DO67" s="294"/>
      <c r="DP67" s="294"/>
      <c r="DQ67" s="294"/>
      <c r="DR67" s="294"/>
      <c r="DS67" s="294"/>
      <c r="DT67" s="294"/>
      <c r="DU67" s="294"/>
      <c r="DV67" s="294"/>
      <c r="DW67" s="294"/>
      <c r="DX67" s="294"/>
      <c r="DY67" s="294"/>
      <c r="DZ67" s="294"/>
      <c r="EA67" s="294"/>
      <c r="EB67" s="294"/>
      <c r="EC67" s="294"/>
      <c r="ED67" s="294"/>
      <c r="EE67" s="294"/>
      <c r="EF67" s="294"/>
      <c r="EG67" s="294"/>
      <c r="EH67" s="294"/>
      <c r="EI67" s="294"/>
      <c r="EJ67" s="294"/>
      <c r="EK67" s="294"/>
      <c r="EL67" s="294"/>
      <c r="EM67" s="294"/>
      <c r="EN67" s="294"/>
      <c r="EO67" s="294"/>
      <c r="EP67" s="294"/>
      <c r="EQ67" s="294"/>
      <c r="ER67" s="294"/>
      <c r="ES67" s="294"/>
      <c r="ET67" s="294"/>
      <c r="EU67" s="294"/>
      <c r="EV67" s="294"/>
      <c r="EW67" s="294"/>
      <c r="EX67" s="294"/>
      <c r="EY67" s="294"/>
      <c r="EZ67" s="294"/>
      <c r="FA67" s="294"/>
      <c r="FB67" s="294"/>
      <c r="FC67" s="294"/>
      <c r="FD67" s="294"/>
      <c r="FE67" s="294"/>
      <c r="FF67" s="294"/>
      <c r="FG67" s="294"/>
      <c r="FH67" s="294"/>
      <c r="FI67" s="294"/>
      <c r="FJ67" s="294"/>
      <c r="FK67" s="294"/>
      <c r="FL67" s="294"/>
      <c r="FM67" s="294"/>
      <c r="FN67" s="294"/>
      <c r="FO67" s="294"/>
      <c r="FP67" s="294"/>
      <c r="FQ67" s="294"/>
      <c r="FR67" s="294"/>
      <c r="FS67" s="294"/>
      <c r="FT67" s="294"/>
      <c r="FU67" s="294"/>
      <c r="FV67" s="294"/>
      <c r="FW67" s="294"/>
      <c r="FX67" s="294"/>
      <c r="FY67" s="294"/>
      <c r="FZ67" s="294"/>
      <c r="GA67" s="294"/>
      <c r="GB67" s="294"/>
      <c r="GC67" s="294"/>
      <c r="GD67" s="294"/>
      <c r="GE67" s="294"/>
      <c r="GF67" s="294"/>
      <c r="GG67" s="294"/>
      <c r="GH67" s="294"/>
      <c r="GI67" s="294"/>
      <c r="GJ67" s="294"/>
      <c r="GK67" s="294"/>
      <c r="GL67" s="294"/>
      <c r="GM67" s="294"/>
      <c r="GN67" s="294"/>
      <c r="GO67" s="294"/>
      <c r="GP67" s="294"/>
      <c r="GQ67" s="294"/>
      <c r="GR67" s="294"/>
      <c r="GS67" s="294"/>
      <c r="GT67" s="294"/>
      <c r="GU67" s="294"/>
      <c r="GV67" s="294"/>
      <c r="GW67" s="294"/>
      <c r="GX67" s="294"/>
      <c r="GY67" s="294"/>
      <c r="GZ67" s="294"/>
      <c r="HA67" s="294"/>
      <c r="HB67" s="294"/>
      <c r="HC67" s="294"/>
      <c r="HD67" s="294"/>
      <c r="HE67" s="294"/>
      <c r="HF67" s="294"/>
      <c r="HG67" s="294"/>
      <c r="HH67" s="294"/>
      <c r="HI67" s="294"/>
      <c r="HJ67" s="294"/>
      <c r="HK67" s="294"/>
      <c r="HL67" s="294"/>
      <c r="HM67" s="294"/>
      <c r="HN67" s="294"/>
      <c r="HO67" s="294"/>
      <c r="HP67" s="294"/>
      <c r="HQ67" s="294"/>
      <c r="HR67" s="294"/>
      <c r="HS67" s="294"/>
      <c r="HT67" s="294"/>
      <c r="HU67" s="294"/>
      <c r="HV67" s="294"/>
      <c r="HW67" s="294"/>
      <c r="HX67" s="294"/>
      <c r="HY67" s="294"/>
      <c r="HZ67" s="294"/>
      <c r="IA67" s="294"/>
      <c r="IB67" s="294"/>
      <c r="IC67" s="294"/>
      <c r="ID67" s="294"/>
      <c r="IE67" s="294"/>
      <c r="IF67" s="294"/>
      <c r="IG67" s="294"/>
      <c r="IH67" s="294"/>
      <c r="II67" s="294"/>
      <c r="IJ67" s="294"/>
      <c r="IK67" s="294"/>
      <c r="IL67" s="294"/>
      <c r="IM67" s="294"/>
      <c r="IN67" s="294"/>
      <c r="IO67" s="294"/>
      <c r="IP67" s="294"/>
      <c r="IQ67" s="294"/>
      <c r="IR67" s="294"/>
      <c r="IS67" s="294"/>
      <c r="IT67" s="294"/>
      <c r="IU67" s="294"/>
      <c r="IV67" s="294"/>
      <c r="IW67" s="294"/>
      <c r="IX67" s="294"/>
      <c r="IY67" s="294"/>
      <c r="IZ67" s="294"/>
      <c r="JA67" s="294"/>
      <c r="JB67" s="294"/>
      <c r="JC67" s="294"/>
      <c r="JD67" s="294"/>
      <c r="JE67" s="294"/>
      <c r="JF67" s="294"/>
      <c r="JG67" s="294"/>
      <c r="JH67" s="294"/>
      <c r="JI67" s="294"/>
      <c r="JJ67" s="294"/>
      <c r="JK67" s="294"/>
      <c r="JL67" s="294"/>
      <c r="JM67" s="294"/>
      <c r="JN67" s="294"/>
      <c r="JO67" s="294"/>
      <c r="JP67" s="294"/>
      <c r="JQ67" s="294"/>
      <c r="JR67" s="294"/>
      <c r="JS67" s="294">
        <v>-12940370.290000001</v>
      </c>
      <c r="JT67" s="294"/>
      <c r="JU67" s="294"/>
      <c r="JV67" s="294"/>
      <c r="JW67" s="294"/>
      <c r="JX67" s="294"/>
      <c r="JY67" s="294"/>
      <c r="JZ67" s="294"/>
      <c r="KA67" s="294"/>
      <c r="KB67" s="294"/>
      <c r="KC67" s="294"/>
      <c r="KD67" s="294"/>
      <c r="KE67" s="294"/>
      <c r="KF67" s="294"/>
      <c r="KG67" s="294"/>
      <c r="KH67" s="294"/>
      <c r="KI67" s="294"/>
      <c r="KJ67" s="294"/>
      <c r="KK67" s="294"/>
      <c r="KL67" s="294"/>
      <c r="KM67" s="294"/>
      <c r="KN67" s="294"/>
      <c r="KO67" s="294"/>
      <c r="KP67" s="294"/>
      <c r="KQ67" s="294"/>
      <c r="KR67" s="294"/>
      <c r="KS67" s="294"/>
      <c r="KT67" s="294"/>
      <c r="KU67" s="294"/>
      <c r="KV67" s="294"/>
      <c r="KW67" s="294"/>
      <c r="KX67" s="294"/>
      <c r="KY67" s="294"/>
      <c r="KZ67" s="294"/>
      <c r="LA67" s="294"/>
      <c r="LB67" s="294"/>
      <c r="LC67" s="294"/>
      <c r="LD67" s="294"/>
      <c r="LE67" s="294"/>
      <c r="LF67" s="294"/>
      <c r="LG67" s="294">
        <v>-434172</v>
      </c>
      <c r="LH67" s="294"/>
      <c r="LI67" s="294"/>
      <c r="LJ67" s="294"/>
      <c r="LK67" s="294"/>
      <c r="LL67" s="294"/>
      <c r="LM67" s="294"/>
      <c r="LN67" s="294"/>
      <c r="LO67" s="294"/>
      <c r="LP67" s="294"/>
      <c r="LQ67" s="294"/>
      <c r="LR67" s="294"/>
      <c r="LS67" s="294"/>
      <c r="LT67" s="294"/>
      <c r="LU67" s="294">
        <v>-62910</v>
      </c>
      <c r="LV67" s="294"/>
      <c r="LW67" s="294"/>
      <c r="LX67" s="294"/>
      <c r="LY67" s="294"/>
      <c r="LZ67" s="294"/>
      <c r="MA67" s="294"/>
      <c r="MB67" s="294"/>
      <c r="MC67" s="294"/>
      <c r="MD67" s="294"/>
      <c r="ME67" s="294"/>
      <c r="MF67" s="294"/>
      <c r="MG67" s="294"/>
      <c r="MH67" s="294"/>
      <c r="MI67" s="294"/>
      <c r="MJ67" s="294"/>
      <c r="MK67" s="294"/>
      <c r="ML67" s="294"/>
      <c r="MM67" s="294"/>
      <c r="MN67" s="294"/>
      <c r="MO67" s="294"/>
      <c r="MP67" s="294"/>
      <c r="MQ67" s="294"/>
      <c r="MR67" s="294"/>
      <c r="MS67" s="294"/>
      <c r="MT67" s="294"/>
      <c r="MU67" s="294"/>
      <c r="MV67" s="294"/>
      <c r="MW67" s="294"/>
      <c r="MX67" s="294"/>
      <c r="MY67" s="294"/>
      <c r="MZ67" s="294"/>
      <c r="NA67" s="294"/>
      <c r="NB67" s="294"/>
      <c r="NC67" s="294"/>
      <c r="ND67" s="294"/>
      <c r="NE67" s="294"/>
      <c r="NF67" s="294"/>
      <c r="NG67" s="294"/>
      <c r="NH67" s="294"/>
      <c r="NI67" s="294"/>
      <c r="NJ67" s="294"/>
      <c r="NK67" s="294"/>
      <c r="NL67" s="294"/>
      <c r="NM67" s="294"/>
      <c r="NN67" s="294"/>
      <c r="NO67" s="294"/>
      <c r="NP67" s="294"/>
      <c r="NQ67" s="294"/>
      <c r="NR67" s="294"/>
      <c r="NS67" s="294"/>
      <c r="NT67" s="294"/>
      <c r="NU67" s="294"/>
      <c r="NV67" s="294"/>
      <c r="NW67" s="294"/>
      <c r="NX67" s="294"/>
      <c r="NY67" s="294"/>
      <c r="NZ67" s="294"/>
      <c r="OA67" s="294"/>
      <c r="OB67" s="294"/>
      <c r="OC67" s="294"/>
      <c r="OD67" s="294"/>
      <c r="OE67" s="294"/>
      <c r="OF67" s="294"/>
      <c r="OG67" s="294"/>
      <c r="OH67" s="294"/>
      <c r="OI67" s="294"/>
      <c r="OJ67" s="294"/>
      <c r="OK67" s="294"/>
      <c r="OL67" s="294"/>
      <c r="OM67" s="294"/>
      <c r="ON67" s="294"/>
      <c r="OO67" s="294"/>
      <c r="OP67" s="294"/>
      <c r="OQ67" s="294"/>
      <c r="OR67" s="294"/>
      <c r="OS67" s="294"/>
      <c r="OT67" s="294"/>
      <c r="OU67" s="294"/>
      <c r="OV67" s="294"/>
      <c r="OW67" s="294"/>
      <c r="OX67" s="294"/>
      <c r="OY67" s="294"/>
      <c r="OZ67" s="294"/>
      <c r="PA67" s="294"/>
      <c r="PB67" s="294"/>
      <c r="PC67" s="294"/>
      <c r="PD67" s="294"/>
      <c r="PE67" s="294"/>
      <c r="PF67" s="294"/>
      <c r="PG67" s="294"/>
      <c r="PH67" s="294"/>
      <c r="PI67" s="294"/>
      <c r="PJ67" s="294"/>
      <c r="PK67" s="294"/>
      <c r="PL67" s="294"/>
      <c r="PM67" s="294"/>
      <c r="PN67" s="294"/>
      <c r="PO67" s="294"/>
      <c r="PP67" s="294"/>
      <c r="PQ67" s="294"/>
      <c r="PR67" s="294"/>
      <c r="PS67" s="294"/>
      <c r="PT67" s="294"/>
      <c r="PU67" s="294"/>
      <c r="PV67" s="294"/>
      <c r="PW67" s="294"/>
      <c r="PX67" s="294"/>
      <c r="PY67" s="294"/>
      <c r="PZ67" s="294"/>
      <c r="QA67" s="294"/>
      <c r="QB67" s="294"/>
      <c r="QC67" s="294"/>
      <c r="QD67" s="294"/>
      <c r="QE67" s="294"/>
      <c r="QF67" s="294"/>
      <c r="QG67" s="294"/>
      <c r="QH67" s="294"/>
      <c r="QI67" s="294"/>
      <c r="QJ67" s="294"/>
      <c r="QK67" s="294"/>
      <c r="QL67" s="294"/>
      <c r="QM67" s="294"/>
      <c r="QN67" s="294"/>
      <c r="QO67" s="294"/>
      <c r="QP67" s="294"/>
      <c r="QQ67" s="294"/>
      <c r="QR67" s="294"/>
      <c r="QS67" s="294"/>
      <c r="QT67" s="294"/>
      <c r="QU67" s="294"/>
      <c r="QV67" s="294"/>
      <c r="QW67" s="294"/>
      <c r="QX67" s="294"/>
      <c r="QY67" s="294"/>
      <c r="QZ67" s="294"/>
      <c r="RA67" s="294"/>
      <c r="RB67" s="294"/>
      <c r="RC67" s="294"/>
      <c r="RD67" s="294"/>
      <c r="RE67" s="294"/>
      <c r="RF67" s="294"/>
      <c r="RG67" s="294"/>
      <c r="RH67" s="294"/>
      <c r="RI67" s="294"/>
      <c r="RJ67" s="294"/>
      <c r="RK67" s="294"/>
      <c r="RL67" s="294"/>
      <c r="RM67" s="294"/>
      <c r="RN67" s="294"/>
      <c r="RO67" s="294"/>
      <c r="RP67" s="294"/>
      <c r="RQ67" s="294"/>
      <c r="RR67" s="294"/>
      <c r="RS67" s="294"/>
      <c r="RT67" s="294"/>
      <c r="RU67" s="294"/>
      <c r="RV67" s="294"/>
      <c r="RW67" s="294"/>
      <c r="RX67" s="294"/>
      <c r="RY67" s="294"/>
      <c r="RZ67" s="294"/>
      <c r="SA67" s="294"/>
      <c r="SB67" s="294"/>
      <c r="SC67" s="294"/>
      <c r="SD67" s="294"/>
      <c r="SE67" s="294"/>
      <c r="SF67" s="294"/>
      <c r="SG67" s="294"/>
      <c r="SH67" s="294"/>
      <c r="SI67" s="294"/>
      <c r="SJ67" s="294"/>
      <c r="SK67" s="294"/>
      <c r="SL67" s="294"/>
      <c r="SM67" s="294"/>
      <c r="SN67" s="294"/>
      <c r="SO67" s="294"/>
      <c r="SP67" s="294"/>
      <c r="SQ67" s="294"/>
      <c r="SR67" s="294"/>
      <c r="SS67" s="294"/>
      <c r="ST67" s="294"/>
      <c r="SU67" s="294"/>
      <c r="SV67" s="294"/>
      <c r="SW67" s="294"/>
      <c r="SX67" s="294"/>
      <c r="SY67" s="294"/>
      <c r="SZ67" s="294"/>
      <c r="TA67" s="294"/>
      <c r="TB67" s="294"/>
      <c r="TC67" s="294"/>
      <c r="TD67" s="294"/>
      <c r="TE67" s="294"/>
      <c r="TF67" s="294"/>
      <c r="TG67" s="294"/>
      <c r="TH67" s="294"/>
      <c r="TI67" s="294"/>
      <c r="TJ67" s="294"/>
      <c r="TK67" s="294"/>
      <c r="TL67" s="294"/>
      <c r="TM67" s="294"/>
      <c r="TN67" s="294"/>
      <c r="TO67" s="294"/>
      <c r="TP67" s="294"/>
      <c r="TQ67" s="294"/>
      <c r="TR67" s="294"/>
      <c r="TS67" s="294"/>
      <c r="TT67" s="294"/>
      <c r="TU67" s="294"/>
      <c r="TV67" s="294"/>
      <c r="TW67" s="294"/>
      <c r="TX67" s="294"/>
      <c r="TY67" s="294"/>
      <c r="TZ67" s="294"/>
      <c r="UA67" s="294"/>
      <c r="UB67" s="294"/>
      <c r="UC67" s="294"/>
      <c r="UD67" s="294"/>
      <c r="UE67" s="294"/>
      <c r="UF67" s="294"/>
      <c r="UG67" s="294"/>
      <c r="UH67" s="294"/>
      <c r="UI67" s="294"/>
      <c r="UJ67" s="294"/>
      <c r="UK67" s="294"/>
      <c r="UL67" s="294"/>
      <c r="UM67" s="294"/>
      <c r="UN67" s="294"/>
      <c r="UO67" s="294"/>
      <c r="UP67" s="294"/>
      <c r="UQ67" s="294"/>
      <c r="UR67" s="294"/>
      <c r="US67" s="294"/>
      <c r="UT67" s="294"/>
      <c r="UU67" s="294"/>
      <c r="UV67" s="294"/>
      <c r="UW67" s="294"/>
      <c r="UX67" s="294"/>
      <c r="UY67" s="294"/>
      <c r="UZ67" s="294"/>
      <c r="VA67" s="294"/>
      <c r="VB67" s="294"/>
      <c r="VC67" s="294"/>
      <c r="VD67" s="294"/>
      <c r="VE67" s="294"/>
      <c r="VF67" s="294"/>
      <c r="VG67" s="294"/>
      <c r="VH67" s="294"/>
      <c r="VI67" s="294"/>
      <c r="VJ67" s="294"/>
      <c r="VK67" s="294"/>
      <c r="VL67" s="294"/>
      <c r="VM67" s="294"/>
      <c r="VN67" s="294"/>
      <c r="VO67" s="294"/>
      <c r="VP67" s="294"/>
      <c r="VQ67" s="294"/>
      <c r="VR67" s="294"/>
      <c r="VS67" s="294"/>
      <c r="VT67" s="294"/>
      <c r="VU67" s="294"/>
      <c r="VV67" s="294"/>
      <c r="VW67" s="294"/>
      <c r="VX67" s="294"/>
      <c r="VY67" s="294"/>
      <c r="VZ67" s="294"/>
      <c r="WA67" s="294"/>
      <c r="WB67" s="294"/>
      <c r="WC67" s="294"/>
      <c r="WD67" s="294"/>
      <c r="WE67" s="294"/>
      <c r="WF67" s="294"/>
      <c r="WG67" s="294"/>
      <c r="WH67" s="294"/>
      <c r="WI67" s="294"/>
      <c r="WJ67" s="294"/>
      <c r="WK67" s="294"/>
      <c r="WL67" s="294"/>
      <c r="WM67" s="294"/>
      <c r="WN67" s="294"/>
      <c r="WO67" s="294"/>
      <c r="WP67" s="294"/>
      <c r="WQ67" s="294"/>
      <c r="WR67" s="294"/>
      <c r="WS67" s="294"/>
      <c r="WT67" s="294"/>
      <c r="WU67" s="294"/>
      <c r="WV67" s="294"/>
      <c r="WW67" s="294"/>
      <c r="WX67" s="294"/>
      <c r="WY67" s="294"/>
      <c r="WZ67" s="294"/>
      <c r="XA67" s="294"/>
      <c r="XB67" s="294"/>
      <c r="XC67" s="294"/>
      <c r="XD67" s="294"/>
      <c r="XE67" s="294"/>
      <c r="XF67" s="294"/>
      <c r="XG67" s="294"/>
      <c r="XH67" s="294"/>
      <c r="XI67" s="294"/>
      <c r="XJ67" s="294"/>
      <c r="XK67" s="294"/>
      <c r="XL67" s="294"/>
      <c r="XM67" s="294"/>
      <c r="XN67" s="294"/>
      <c r="XO67" s="294"/>
      <c r="XP67" s="294"/>
      <c r="XQ67" s="294"/>
      <c r="XR67" s="294"/>
      <c r="XS67" s="294"/>
      <c r="XT67" s="294"/>
      <c r="XU67" s="294"/>
      <c r="XV67" s="294"/>
      <c r="XW67" s="294"/>
      <c r="XX67" s="294"/>
      <c r="XY67" s="294"/>
      <c r="XZ67" s="294"/>
      <c r="YA67" s="294"/>
      <c r="YB67" s="294"/>
      <c r="YC67" s="294"/>
      <c r="YD67" s="294"/>
      <c r="YE67" s="294"/>
      <c r="YF67" s="294"/>
      <c r="YG67" s="294"/>
      <c r="YH67" s="294"/>
      <c r="YI67" s="294"/>
      <c r="YJ67" s="294"/>
      <c r="YK67" s="294"/>
      <c r="YL67" s="294"/>
      <c r="YM67" s="294"/>
      <c r="YN67" s="294"/>
      <c r="YO67" s="294"/>
      <c r="YP67" s="294"/>
      <c r="YQ67" s="294"/>
      <c r="YR67" s="294"/>
      <c r="YS67" s="294"/>
      <c r="YT67" s="294"/>
      <c r="YU67" s="294"/>
      <c r="YV67" s="294"/>
      <c r="YW67" s="294"/>
      <c r="YX67" s="294"/>
      <c r="YY67" s="294"/>
      <c r="YZ67" s="294"/>
      <c r="ZA67" s="294"/>
      <c r="ZB67" s="294"/>
      <c r="ZC67" s="294"/>
      <c r="ZD67" s="294"/>
      <c r="ZE67" s="294"/>
      <c r="ZF67" s="294"/>
      <c r="ZG67" s="294"/>
      <c r="ZH67" s="294"/>
      <c r="ZI67" s="294"/>
      <c r="ZJ67" s="294"/>
      <c r="ZK67" s="294"/>
      <c r="ZL67" s="294"/>
      <c r="ZM67" s="294"/>
      <c r="ZN67" s="294"/>
      <c r="ZO67" s="294"/>
      <c r="ZP67" s="294"/>
      <c r="ZQ67" s="294"/>
      <c r="ZR67" s="294"/>
      <c r="ZS67" s="294"/>
      <c r="ZT67" s="294"/>
      <c r="ZU67" s="294"/>
      <c r="ZV67" s="294"/>
      <c r="ZW67" s="294"/>
      <c r="ZX67" s="294"/>
      <c r="ZY67" s="294"/>
      <c r="ZZ67" s="294"/>
      <c r="AAA67" s="294"/>
      <c r="AAB67" s="294"/>
      <c r="AAC67" s="294"/>
      <c r="AAD67" s="294"/>
      <c r="AAE67" s="294"/>
      <c r="AAF67" s="294"/>
      <c r="AAG67" s="294"/>
      <c r="AAH67" s="294"/>
      <c r="AAI67" s="294"/>
      <c r="AAJ67" s="294"/>
      <c r="AAK67" s="294"/>
      <c r="AAL67" s="294"/>
      <c r="AAM67" s="294"/>
      <c r="AAN67" s="294"/>
      <c r="AAO67" s="294"/>
      <c r="AAP67" s="294"/>
      <c r="AAQ67" s="294"/>
      <c r="AAR67" s="294"/>
      <c r="AAS67" s="294"/>
      <c r="AAT67" s="294"/>
      <c r="AAU67" s="294"/>
      <c r="AAV67" s="294"/>
      <c r="AAW67" s="294"/>
      <c r="AAX67" s="294"/>
      <c r="AAY67" s="294"/>
      <c r="AAZ67" s="294"/>
      <c r="ABA67" s="294"/>
      <c r="ABB67" s="294"/>
      <c r="ABC67" s="294">
        <v>0</v>
      </c>
      <c r="ABD67" s="294"/>
      <c r="ABE67" s="294"/>
      <c r="ABF67" s="294"/>
      <c r="ABG67" s="294"/>
      <c r="ABH67" s="294"/>
      <c r="ABI67" s="294"/>
      <c r="ABJ67" s="294"/>
      <c r="ABK67" s="294">
        <v>0</v>
      </c>
      <c r="ABL67" s="294"/>
      <c r="ABM67" s="294"/>
      <c r="ABN67" s="294"/>
      <c r="ABO67" s="294"/>
      <c r="ABP67" s="294"/>
      <c r="ABQ67" s="294"/>
      <c r="ABR67" s="294"/>
      <c r="ABS67" s="294"/>
      <c r="ABT67" s="294"/>
      <c r="ABU67" s="294"/>
      <c r="ABV67" s="294"/>
      <c r="ABW67" s="294"/>
      <c r="ABX67" s="294"/>
      <c r="ABY67" s="294"/>
      <c r="ABZ67" s="294"/>
      <c r="ACA67" s="294"/>
      <c r="ACB67" s="294"/>
      <c r="ACC67" s="294"/>
      <c r="ACD67" s="294"/>
      <c r="ACE67" s="294"/>
      <c r="ACF67" s="294"/>
      <c r="ACG67" s="294"/>
      <c r="ACH67" s="294"/>
      <c r="ACI67" s="294"/>
      <c r="ACJ67" s="294"/>
      <c r="ACK67" s="294"/>
      <c r="ACL67" s="294"/>
      <c r="ACM67" s="294"/>
      <c r="ACN67" s="294"/>
      <c r="ACO67" s="294"/>
      <c r="ACP67" s="294"/>
      <c r="ACQ67" s="294"/>
      <c r="ACR67" s="294"/>
      <c r="ACS67" s="294"/>
      <c r="ACT67" s="294"/>
      <c r="ACU67" s="294"/>
      <c r="ACV67" s="294"/>
      <c r="ACW67" s="294"/>
      <c r="ACX67" s="294"/>
      <c r="ACY67" s="294"/>
      <c r="ACZ67" s="294"/>
      <c r="ADA67" s="294"/>
      <c r="ADB67" s="294"/>
      <c r="ADC67" s="294"/>
      <c r="ADD67" s="294"/>
      <c r="ADE67" s="294"/>
      <c r="ADF67" s="294"/>
      <c r="ADG67" s="294"/>
      <c r="ADH67" s="294"/>
      <c r="ADI67" s="294"/>
      <c r="ADJ67" s="294"/>
      <c r="ADK67" s="294"/>
      <c r="ADL67" s="294"/>
      <c r="ADM67" s="294"/>
      <c r="ADN67" s="294"/>
      <c r="ADO67" s="294"/>
      <c r="ADP67" s="294"/>
      <c r="ADQ67" s="294"/>
      <c r="ADR67" s="294"/>
      <c r="ADS67" s="294"/>
      <c r="ADT67" s="294"/>
      <c r="ADU67" s="294"/>
      <c r="ADV67" s="294"/>
      <c r="ADW67" s="294"/>
      <c r="ADX67" s="294"/>
      <c r="ADY67" s="294"/>
      <c r="ADZ67" s="294"/>
      <c r="AEA67" s="294"/>
      <c r="AEB67" s="294"/>
      <c r="AEC67" s="294"/>
      <c r="AED67" s="294"/>
      <c r="AEE67" s="294"/>
      <c r="AEF67" s="294"/>
      <c r="AEG67" s="294"/>
      <c r="AEH67" s="294"/>
      <c r="AEI67" s="294"/>
      <c r="AEJ67" s="294"/>
      <c r="AEK67" s="294"/>
      <c r="AEL67" s="294"/>
      <c r="AEM67" s="294"/>
      <c r="AEN67" s="294"/>
      <c r="AEO67" s="294"/>
      <c r="AEP67" s="294"/>
      <c r="AEQ67" s="294"/>
      <c r="AER67" s="294"/>
      <c r="AES67" s="294"/>
      <c r="AET67" s="294"/>
      <c r="AEU67" s="294"/>
      <c r="AEV67" s="294"/>
      <c r="AEW67" s="294"/>
      <c r="AEX67" s="294"/>
      <c r="AEY67" s="294"/>
      <c r="AEZ67" s="294"/>
      <c r="AFA67" s="294"/>
      <c r="AFB67" s="294"/>
      <c r="AFC67" s="294"/>
      <c r="AFD67" s="294"/>
      <c r="AFE67" s="294"/>
      <c r="AFF67" s="294"/>
      <c r="AFG67" s="294"/>
      <c r="AFH67" s="294"/>
      <c r="AFI67" s="294"/>
      <c r="AFJ67" s="294"/>
      <c r="AFK67" s="294"/>
      <c r="AFL67" s="294"/>
      <c r="AFM67" s="294"/>
      <c r="AFN67" s="294"/>
      <c r="AFO67" s="294"/>
      <c r="AFP67" s="294"/>
      <c r="AFQ67" s="294"/>
      <c r="AFR67" s="294"/>
      <c r="AFS67" s="294"/>
      <c r="AFT67" s="294"/>
      <c r="AFU67" s="294"/>
      <c r="AFV67" s="294"/>
      <c r="AFW67" s="294"/>
      <c r="AFX67" s="294"/>
      <c r="AFY67" s="294"/>
      <c r="AFZ67" s="294"/>
      <c r="AGA67" s="294"/>
      <c r="AGB67" s="294"/>
      <c r="AGC67" s="294"/>
      <c r="AGD67" s="294"/>
      <c r="AGE67" s="294"/>
      <c r="AGF67" s="294"/>
      <c r="AGG67" s="294"/>
      <c r="AGH67" s="294"/>
      <c r="AGI67" s="294"/>
      <c r="AGJ67" s="294"/>
      <c r="AGK67" s="294"/>
      <c r="AGL67" s="294"/>
      <c r="AGM67" s="294">
        <v>-199126.8</v>
      </c>
      <c r="AGN67" s="294"/>
      <c r="AGO67" s="294"/>
      <c r="AGP67" s="294"/>
      <c r="AGQ67" s="294"/>
      <c r="AGR67" s="294"/>
      <c r="AGS67" s="294"/>
      <c r="AGT67" s="294"/>
      <c r="AGU67" s="294">
        <v>-4641695</v>
      </c>
      <c r="AGV67" s="294"/>
      <c r="AGW67" s="294"/>
      <c r="AGX67" s="294"/>
      <c r="AGY67" s="294"/>
      <c r="AGZ67" s="294"/>
      <c r="AHA67" s="294"/>
      <c r="AHB67" s="294"/>
      <c r="AHC67" s="294"/>
      <c r="AHD67" s="294"/>
      <c r="AHE67" s="294"/>
      <c r="AHF67" s="294"/>
      <c r="AHG67" s="294"/>
      <c r="AHH67" s="294"/>
      <c r="AHI67" s="294"/>
      <c r="AHJ67" s="294"/>
      <c r="AHK67" s="294"/>
      <c r="AHL67" s="294">
        <v>-1299200</v>
      </c>
      <c r="AHM67" s="294"/>
      <c r="AHN67" s="294"/>
      <c r="AHO67" s="294"/>
      <c r="AHP67" s="294"/>
      <c r="AHQ67" s="294"/>
      <c r="AHR67" s="329"/>
      <c r="AHS67" s="294">
        <f t="shared" si="51"/>
        <v>-19577474.090000004</v>
      </c>
      <c r="AHT67" s="271" t="b">
        <f t="shared" si="52"/>
        <v>1</v>
      </c>
      <c r="AHU67" s="271" t="s">
        <v>6273</v>
      </c>
      <c r="AHV67" s="271" t="s">
        <v>6072</v>
      </c>
      <c r="AHW67" s="271" t="s">
        <v>6073</v>
      </c>
    </row>
    <row r="68" spans="1:907" ht="24" x14ac:dyDescent="0.8">
      <c r="A68" s="270" t="s">
        <v>6273</v>
      </c>
      <c r="B68" s="270" t="s">
        <v>6074</v>
      </c>
      <c r="C68" s="271" t="s">
        <v>6075</v>
      </c>
      <c r="D68" s="294">
        <v>0</v>
      </c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>
        <v>-1746131.6</v>
      </c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4"/>
      <c r="CG68" s="294">
        <v>0</v>
      </c>
      <c r="CH68" s="294"/>
      <c r="CI68" s="294"/>
      <c r="CJ68" s="294"/>
      <c r="CK68" s="294"/>
      <c r="CL68" s="294"/>
      <c r="CM68" s="294"/>
      <c r="CN68" s="294"/>
      <c r="CO68" s="294"/>
      <c r="CP68" s="294"/>
      <c r="CQ68" s="294"/>
      <c r="CR68" s="294"/>
      <c r="CS68" s="294"/>
      <c r="CT68" s="294"/>
      <c r="CU68" s="294"/>
      <c r="CV68" s="294"/>
      <c r="CW68" s="294"/>
      <c r="CX68" s="294"/>
      <c r="CY68" s="294"/>
      <c r="CZ68" s="294"/>
      <c r="DA68" s="294"/>
      <c r="DB68" s="294"/>
      <c r="DC68" s="294"/>
      <c r="DD68" s="294"/>
      <c r="DE68" s="294"/>
      <c r="DF68" s="294"/>
      <c r="DG68" s="294"/>
      <c r="DH68" s="294"/>
      <c r="DI68" s="294"/>
      <c r="DJ68" s="294"/>
      <c r="DK68" s="294"/>
      <c r="DL68" s="294"/>
      <c r="DM68" s="294"/>
      <c r="DN68" s="294"/>
      <c r="DO68" s="294"/>
      <c r="DP68" s="294"/>
      <c r="DQ68" s="294"/>
      <c r="DR68" s="294"/>
      <c r="DS68" s="294"/>
      <c r="DT68" s="294"/>
      <c r="DU68" s="294"/>
      <c r="DV68" s="294"/>
      <c r="DW68" s="294"/>
      <c r="DX68" s="294"/>
      <c r="DY68" s="294"/>
      <c r="DZ68" s="294"/>
      <c r="EA68" s="294"/>
      <c r="EB68" s="294"/>
      <c r="EC68" s="294"/>
      <c r="ED68" s="294"/>
      <c r="EE68" s="294"/>
      <c r="EF68" s="294"/>
      <c r="EG68" s="294"/>
      <c r="EH68" s="294"/>
      <c r="EI68" s="294"/>
      <c r="EJ68" s="294"/>
      <c r="EK68" s="294"/>
      <c r="EL68" s="294"/>
      <c r="EM68" s="294"/>
      <c r="EN68" s="294"/>
      <c r="EO68" s="294"/>
      <c r="EP68" s="294"/>
      <c r="EQ68" s="294"/>
      <c r="ER68" s="294"/>
      <c r="ES68" s="294"/>
      <c r="ET68" s="294"/>
      <c r="EU68" s="294"/>
      <c r="EV68" s="294"/>
      <c r="EW68" s="294"/>
      <c r="EX68" s="294"/>
      <c r="EY68" s="294"/>
      <c r="EZ68" s="294"/>
      <c r="FA68" s="294"/>
      <c r="FB68" s="294"/>
      <c r="FC68" s="294"/>
      <c r="FD68" s="294"/>
      <c r="FE68" s="294"/>
      <c r="FF68" s="294"/>
      <c r="FG68" s="294"/>
      <c r="FH68" s="294"/>
      <c r="FI68" s="294"/>
      <c r="FJ68" s="294"/>
      <c r="FK68" s="294"/>
      <c r="FL68" s="294"/>
      <c r="FM68" s="294"/>
      <c r="FN68" s="294"/>
      <c r="FO68" s="294"/>
      <c r="FP68" s="294"/>
      <c r="FQ68" s="294">
        <v>-3450.4</v>
      </c>
      <c r="FR68" s="294"/>
      <c r="FS68" s="294"/>
      <c r="FT68" s="294"/>
      <c r="FU68" s="294"/>
      <c r="FV68" s="294"/>
      <c r="FW68" s="294"/>
      <c r="FX68" s="294"/>
      <c r="FY68" s="294"/>
      <c r="FZ68" s="294"/>
      <c r="GA68" s="294"/>
      <c r="GB68" s="294"/>
      <c r="GC68" s="294"/>
      <c r="GD68" s="294"/>
      <c r="GE68" s="294">
        <v>-1554651</v>
      </c>
      <c r="GF68" s="294"/>
      <c r="GG68" s="294"/>
      <c r="GH68" s="294"/>
      <c r="GI68" s="294"/>
      <c r="GJ68" s="294"/>
      <c r="GK68" s="294"/>
      <c r="GL68" s="294"/>
      <c r="GM68" s="294"/>
      <c r="GN68" s="294"/>
      <c r="GO68" s="294"/>
      <c r="GP68" s="294"/>
      <c r="GQ68" s="294"/>
      <c r="GR68" s="294"/>
      <c r="GS68" s="294"/>
      <c r="GT68" s="294"/>
      <c r="GU68" s="294"/>
      <c r="GV68" s="294"/>
      <c r="GW68" s="294"/>
      <c r="GX68" s="294"/>
      <c r="GY68" s="294"/>
      <c r="GZ68" s="294"/>
      <c r="HA68" s="294"/>
      <c r="HB68" s="294"/>
      <c r="HC68" s="294"/>
      <c r="HD68" s="294"/>
      <c r="HE68" s="294"/>
      <c r="HF68" s="294"/>
      <c r="HG68" s="294"/>
      <c r="HH68" s="294"/>
      <c r="HI68" s="294"/>
      <c r="HJ68" s="294"/>
      <c r="HK68" s="294"/>
      <c r="HL68" s="294"/>
      <c r="HM68" s="294"/>
      <c r="HN68" s="294"/>
      <c r="HO68" s="294"/>
      <c r="HP68" s="294"/>
      <c r="HQ68" s="294"/>
      <c r="HR68" s="294"/>
      <c r="HS68" s="294"/>
      <c r="HT68" s="294"/>
      <c r="HU68" s="294"/>
      <c r="HV68" s="294"/>
      <c r="HW68" s="294"/>
      <c r="HX68" s="294"/>
      <c r="HY68" s="294"/>
      <c r="HZ68" s="294"/>
      <c r="IA68" s="294"/>
      <c r="IB68" s="294"/>
      <c r="IC68" s="294"/>
      <c r="ID68" s="294"/>
      <c r="IE68" s="294"/>
      <c r="IF68" s="294"/>
      <c r="IG68" s="294"/>
      <c r="IH68" s="294"/>
      <c r="II68" s="294"/>
      <c r="IJ68" s="294"/>
      <c r="IK68" s="294"/>
      <c r="IL68" s="294"/>
      <c r="IM68" s="294"/>
      <c r="IN68" s="294"/>
      <c r="IO68" s="294"/>
      <c r="IP68" s="294"/>
      <c r="IQ68" s="294"/>
      <c r="IR68" s="294"/>
      <c r="IS68" s="294"/>
      <c r="IT68" s="294"/>
      <c r="IU68" s="294"/>
      <c r="IV68" s="294"/>
      <c r="IW68" s="294"/>
      <c r="IX68" s="294"/>
      <c r="IY68" s="294"/>
      <c r="IZ68" s="294"/>
      <c r="JA68" s="294"/>
      <c r="JB68" s="294"/>
      <c r="JC68" s="294"/>
      <c r="JD68" s="294"/>
      <c r="JE68" s="294"/>
      <c r="JF68" s="294"/>
      <c r="JG68" s="294"/>
      <c r="JH68" s="294"/>
      <c r="JI68" s="294"/>
      <c r="JJ68" s="294"/>
      <c r="JK68" s="294"/>
      <c r="JL68" s="294"/>
      <c r="JM68" s="294">
        <v>-42800</v>
      </c>
      <c r="JN68" s="294"/>
      <c r="JO68" s="294"/>
      <c r="JP68" s="294"/>
      <c r="JQ68" s="294"/>
      <c r="JR68" s="294"/>
      <c r="JS68" s="294"/>
      <c r="JT68" s="294"/>
      <c r="JU68" s="294"/>
      <c r="JV68" s="294"/>
      <c r="JW68" s="294"/>
      <c r="JX68" s="294"/>
      <c r="JY68" s="294"/>
      <c r="JZ68" s="294"/>
      <c r="KA68" s="294"/>
      <c r="KB68" s="294"/>
      <c r="KC68" s="294"/>
      <c r="KD68" s="294"/>
      <c r="KE68" s="294"/>
      <c r="KF68" s="294"/>
      <c r="KG68" s="294"/>
      <c r="KH68" s="294">
        <v>-3952290.38</v>
      </c>
      <c r="KI68" s="294"/>
      <c r="KJ68" s="294"/>
      <c r="KK68" s="294"/>
      <c r="KL68" s="294"/>
      <c r="KM68" s="294"/>
      <c r="KN68" s="294"/>
      <c r="KO68" s="294"/>
      <c r="KP68" s="294"/>
      <c r="KQ68" s="294"/>
      <c r="KR68" s="294"/>
      <c r="KS68" s="294"/>
      <c r="KT68" s="294"/>
      <c r="KU68" s="294"/>
      <c r="KV68" s="294"/>
      <c r="KW68" s="294"/>
      <c r="KX68" s="294"/>
      <c r="KY68" s="294"/>
      <c r="KZ68" s="294"/>
      <c r="LA68" s="294"/>
      <c r="LB68" s="294"/>
      <c r="LC68" s="294"/>
      <c r="LD68" s="294"/>
      <c r="LE68" s="294"/>
      <c r="LF68" s="294"/>
      <c r="LG68" s="294"/>
      <c r="LH68" s="294"/>
      <c r="LI68" s="294"/>
      <c r="LJ68" s="294"/>
      <c r="LK68" s="294"/>
      <c r="LL68" s="294"/>
      <c r="LM68" s="294"/>
      <c r="LN68" s="294"/>
      <c r="LO68" s="294"/>
      <c r="LP68" s="294"/>
      <c r="LQ68" s="294"/>
      <c r="LR68" s="294"/>
      <c r="LS68" s="294"/>
      <c r="LT68" s="294"/>
      <c r="LU68" s="294"/>
      <c r="LV68" s="294"/>
      <c r="LW68" s="294"/>
      <c r="LX68" s="294"/>
      <c r="LY68" s="294"/>
      <c r="LZ68" s="294"/>
      <c r="MA68" s="294"/>
      <c r="MB68" s="294"/>
      <c r="MC68" s="294"/>
      <c r="MD68" s="294"/>
      <c r="ME68" s="294"/>
      <c r="MF68" s="294"/>
      <c r="MG68" s="294"/>
      <c r="MH68" s="294"/>
      <c r="MI68" s="294"/>
      <c r="MJ68" s="294"/>
      <c r="MK68" s="294"/>
      <c r="ML68" s="294"/>
      <c r="MM68" s="294"/>
      <c r="MN68" s="294"/>
      <c r="MO68" s="294"/>
      <c r="MP68" s="294"/>
      <c r="MQ68" s="294"/>
      <c r="MR68" s="294"/>
      <c r="MS68" s="294"/>
      <c r="MT68" s="294"/>
      <c r="MU68" s="294"/>
      <c r="MV68" s="294"/>
      <c r="MW68" s="294"/>
      <c r="MX68" s="294"/>
      <c r="MY68" s="294"/>
      <c r="MZ68" s="294"/>
      <c r="NA68" s="294"/>
      <c r="NB68" s="294"/>
      <c r="NC68" s="294"/>
      <c r="ND68" s="294"/>
      <c r="NE68" s="294"/>
      <c r="NF68" s="294"/>
      <c r="NG68" s="294"/>
      <c r="NH68" s="294"/>
      <c r="NI68" s="294"/>
      <c r="NJ68" s="294"/>
      <c r="NK68" s="294"/>
      <c r="NL68" s="294"/>
      <c r="NM68" s="294"/>
      <c r="NN68" s="294"/>
      <c r="NO68" s="294"/>
      <c r="NP68" s="294"/>
      <c r="NQ68" s="294"/>
      <c r="NR68" s="294"/>
      <c r="NS68" s="294"/>
      <c r="NT68" s="294">
        <v>-50000</v>
      </c>
      <c r="NU68" s="294"/>
      <c r="NV68" s="294"/>
      <c r="NW68" s="294"/>
      <c r="NX68" s="294"/>
      <c r="NY68" s="294"/>
      <c r="NZ68" s="294"/>
      <c r="OA68" s="294"/>
      <c r="OB68" s="294"/>
      <c r="OC68" s="294"/>
      <c r="OD68" s="294"/>
      <c r="OE68" s="294"/>
      <c r="OF68" s="294"/>
      <c r="OG68" s="294"/>
      <c r="OH68" s="294"/>
      <c r="OI68" s="294"/>
      <c r="OJ68" s="294"/>
      <c r="OK68" s="294"/>
      <c r="OL68" s="294"/>
      <c r="OM68" s="294">
        <v>-15155841.9</v>
      </c>
      <c r="ON68" s="294"/>
      <c r="OO68" s="294"/>
      <c r="OP68" s="294"/>
      <c r="OQ68" s="294"/>
      <c r="OR68" s="294"/>
      <c r="OS68" s="294"/>
      <c r="OT68" s="294"/>
      <c r="OU68" s="294"/>
      <c r="OV68" s="294"/>
      <c r="OW68" s="294"/>
      <c r="OX68" s="294"/>
      <c r="OY68" s="294"/>
      <c r="OZ68" s="294"/>
      <c r="PA68" s="294"/>
      <c r="PB68" s="294"/>
      <c r="PC68" s="294"/>
      <c r="PD68" s="294"/>
      <c r="PE68" s="294"/>
      <c r="PF68" s="294"/>
      <c r="PG68" s="294"/>
      <c r="PH68" s="294"/>
      <c r="PI68" s="294"/>
      <c r="PJ68" s="294"/>
      <c r="PK68" s="294"/>
      <c r="PL68" s="294"/>
      <c r="PM68" s="294"/>
      <c r="PN68" s="294"/>
      <c r="PO68" s="294"/>
      <c r="PP68" s="294"/>
      <c r="PQ68" s="294"/>
      <c r="PR68" s="294"/>
      <c r="PS68" s="294"/>
      <c r="PT68" s="294"/>
      <c r="PU68" s="294"/>
      <c r="PV68" s="294"/>
      <c r="PW68" s="294"/>
      <c r="PX68" s="294"/>
      <c r="PY68" s="294"/>
      <c r="PZ68" s="294"/>
      <c r="QA68" s="294"/>
      <c r="QB68" s="294"/>
      <c r="QC68" s="294"/>
      <c r="QD68" s="294"/>
      <c r="QE68" s="294"/>
      <c r="QF68" s="294"/>
      <c r="QG68" s="294"/>
      <c r="QH68" s="294"/>
      <c r="QI68" s="294"/>
      <c r="QJ68" s="294"/>
      <c r="QK68" s="294"/>
      <c r="QL68" s="294"/>
      <c r="QM68" s="294"/>
      <c r="QN68" s="294"/>
      <c r="QO68" s="294"/>
      <c r="QP68" s="294"/>
      <c r="QQ68" s="294"/>
      <c r="QR68" s="294"/>
      <c r="QS68" s="294"/>
      <c r="QT68" s="294"/>
      <c r="QU68" s="294"/>
      <c r="QV68" s="294"/>
      <c r="QW68" s="294"/>
      <c r="QX68" s="294"/>
      <c r="QY68" s="294"/>
      <c r="QZ68" s="294"/>
      <c r="RA68" s="294"/>
      <c r="RB68" s="294"/>
      <c r="RC68" s="294"/>
      <c r="RD68" s="294"/>
      <c r="RE68" s="294"/>
      <c r="RF68" s="294"/>
      <c r="RG68" s="294"/>
      <c r="RH68" s="294"/>
      <c r="RI68" s="294"/>
      <c r="RJ68" s="294"/>
      <c r="RK68" s="294"/>
      <c r="RL68" s="294"/>
      <c r="RM68" s="294"/>
      <c r="RN68" s="294"/>
      <c r="RO68" s="294"/>
      <c r="RP68" s="294"/>
      <c r="RQ68" s="294">
        <v>0</v>
      </c>
      <c r="RR68" s="294"/>
      <c r="RS68" s="294"/>
      <c r="RT68" s="294"/>
      <c r="RU68" s="294"/>
      <c r="RV68" s="294"/>
      <c r="RW68" s="294"/>
      <c r="RX68" s="294"/>
      <c r="RY68" s="294"/>
      <c r="RZ68" s="294"/>
      <c r="SA68" s="294"/>
      <c r="SB68" s="294"/>
      <c r="SC68" s="294"/>
      <c r="SD68" s="294"/>
      <c r="SE68" s="294"/>
      <c r="SF68" s="294"/>
      <c r="SG68" s="294"/>
      <c r="SH68" s="294"/>
      <c r="SI68" s="294"/>
      <c r="SJ68" s="294"/>
      <c r="SK68" s="294"/>
      <c r="SL68" s="294"/>
      <c r="SM68" s="294"/>
      <c r="SN68" s="294"/>
      <c r="SO68" s="294"/>
      <c r="SP68" s="294"/>
      <c r="SQ68" s="294"/>
      <c r="SR68" s="294"/>
      <c r="SS68" s="294"/>
      <c r="ST68" s="294"/>
      <c r="SU68" s="294"/>
      <c r="SV68" s="294"/>
      <c r="SW68" s="294"/>
      <c r="SX68" s="294"/>
      <c r="SY68" s="294"/>
      <c r="SZ68" s="294"/>
      <c r="TA68" s="294"/>
      <c r="TB68" s="294"/>
      <c r="TC68" s="294"/>
      <c r="TD68" s="294"/>
      <c r="TE68" s="294"/>
      <c r="TF68" s="294"/>
      <c r="TG68" s="294"/>
      <c r="TH68" s="294"/>
      <c r="TI68" s="294"/>
      <c r="TJ68" s="294"/>
      <c r="TK68" s="294"/>
      <c r="TL68" s="294"/>
      <c r="TM68" s="294"/>
      <c r="TN68" s="294"/>
      <c r="TO68" s="294"/>
      <c r="TP68" s="294"/>
      <c r="TQ68" s="294"/>
      <c r="TR68" s="294"/>
      <c r="TS68" s="294"/>
      <c r="TT68" s="294"/>
      <c r="TU68" s="294"/>
      <c r="TV68" s="294"/>
      <c r="TW68" s="294"/>
      <c r="TX68" s="294"/>
      <c r="TY68" s="294"/>
      <c r="TZ68" s="294"/>
      <c r="UA68" s="294"/>
      <c r="UB68" s="294"/>
      <c r="UC68" s="294"/>
      <c r="UD68" s="294"/>
      <c r="UE68" s="294"/>
      <c r="UF68" s="294"/>
      <c r="UG68" s="294"/>
      <c r="UH68" s="294"/>
      <c r="UI68" s="294"/>
      <c r="UJ68" s="294"/>
      <c r="UK68" s="294"/>
      <c r="UL68" s="294"/>
      <c r="UM68" s="294"/>
      <c r="UN68" s="294"/>
      <c r="UO68" s="294"/>
      <c r="UP68" s="294"/>
      <c r="UQ68" s="294"/>
      <c r="UR68" s="294"/>
      <c r="US68" s="294"/>
      <c r="UT68" s="294"/>
      <c r="UU68" s="294"/>
      <c r="UV68" s="294"/>
      <c r="UW68" s="294"/>
      <c r="UX68" s="294"/>
      <c r="UY68" s="294"/>
      <c r="UZ68" s="294"/>
      <c r="VA68" s="294"/>
      <c r="VB68" s="294"/>
      <c r="VC68" s="294"/>
      <c r="VD68" s="294"/>
      <c r="VE68" s="294"/>
      <c r="VF68" s="294"/>
      <c r="VG68" s="294"/>
      <c r="VH68" s="294"/>
      <c r="VI68" s="294"/>
      <c r="VJ68" s="294"/>
      <c r="VK68" s="294"/>
      <c r="VL68" s="294"/>
      <c r="VM68" s="294"/>
      <c r="VN68" s="294"/>
      <c r="VO68" s="294"/>
      <c r="VP68" s="294"/>
      <c r="VQ68" s="294"/>
      <c r="VR68" s="294"/>
      <c r="VS68" s="294"/>
      <c r="VT68" s="294"/>
      <c r="VU68" s="294"/>
      <c r="VV68" s="294"/>
      <c r="VW68" s="294"/>
      <c r="VX68" s="294"/>
      <c r="VY68" s="294"/>
      <c r="VZ68" s="294"/>
      <c r="WA68" s="294">
        <v>0</v>
      </c>
      <c r="WB68" s="294"/>
      <c r="WC68" s="294"/>
      <c r="WD68" s="294"/>
      <c r="WE68" s="294"/>
      <c r="WF68" s="294"/>
      <c r="WG68" s="294"/>
      <c r="WH68" s="294"/>
      <c r="WI68" s="294"/>
      <c r="WJ68" s="294"/>
      <c r="WK68" s="294"/>
      <c r="WL68" s="294"/>
      <c r="WM68" s="294"/>
      <c r="WN68" s="294"/>
      <c r="WO68" s="294"/>
      <c r="WP68" s="294"/>
      <c r="WQ68" s="294"/>
      <c r="WR68" s="294"/>
      <c r="WS68" s="294"/>
      <c r="WT68" s="294"/>
      <c r="WU68" s="294"/>
      <c r="WV68" s="294"/>
      <c r="WW68" s="294"/>
      <c r="WX68" s="294"/>
      <c r="WY68" s="294"/>
      <c r="WZ68" s="294"/>
      <c r="XA68" s="294"/>
      <c r="XB68" s="294"/>
      <c r="XC68" s="294"/>
      <c r="XD68" s="294"/>
      <c r="XE68" s="294"/>
      <c r="XF68" s="294"/>
      <c r="XG68" s="294"/>
      <c r="XH68" s="294"/>
      <c r="XI68" s="294"/>
      <c r="XJ68" s="294"/>
      <c r="XK68" s="294"/>
      <c r="XL68" s="294"/>
      <c r="XM68" s="294"/>
      <c r="XN68" s="294"/>
      <c r="XO68" s="294"/>
      <c r="XP68" s="294"/>
      <c r="XQ68" s="294"/>
      <c r="XR68" s="294"/>
      <c r="XS68" s="294"/>
      <c r="XT68" s="294"/>
      <c r="XU68" s="294"/>
      <c r="XV68" s="294"/>
      <c r="XW68" s="294"/>
      <c r="XX68" s="294"/>
      <c r="XY68" s="294"/>
      <c r="XZ68" s="294"/>
      <c r="YA68" s="294"/>
      <c r="YB68" s="294"/>
      <c r="YC68" s="294"/>
      <c r="YD68" s="294"/>
      <c r="YE68" s="294"/>
      <c r="YF68" s="294"/>
      <c r="YG68" s="294"/>
      <c r="YH68" s="294"/>
      <c r="YI68" s="294"/>
      <c r="YJ68" s="294"/>
      <c r="YK68" s="294"/>
      <c r="YL68" s="294"/>
      <c r="YM68" s="294"/>
      <c r="YN68" s="294"/>
      <c r="YO68" s="294"/>
      <c r="YP68" s="294"/>
      <c r="YQ68" s="294"/>
      <c r="YR68" s="294"/>
      <c r="YS68" s="294"/>
      <c r="YT68" s="294"/>
      <c r="YU68" s="294"/>
      <c r="YV68" s="294"/>
      <c r="YW68" s="294"/>
      <c r="YX68" s="294"/>
      <c r="YY68" s="294"/>
      <c r="YZ68" s="294"/>
      <c r="ZA68" s="294"/>
      <c r="ZB68" s="294"/>
      <c r="ZC68" s="294"/>
      <c r="ZD68" s="294"/>
      <c r="ZE68" s="294"/>
      <c r="ZF68" s="294"/>
      <c r="ZG68" s="294"/>
      <c r="ZH68" s="294"/>
      <c r="ZI68" s="294"/>
      <c r="ZJ68" s="294"/>
      <c r="ZK68" s="294"/>
      <c r="ZL68" s="294"/>
      <c r="ZM68" s="294"/>
      <c r="ZN68" s="294"/>
      <c r="ZO68" s="294"/>
      <c r="ZP68" s="294"/>
      <c r="ZQ68" s="294"/>
      <c r="ZR68" s="294"/>
      <c r="ZS68" s="294"/>
      <c r="ZT68" s="294"/>
      <c r="ZU68" s="294"/>
      <c r="ZV68" s="294"/>
      <c r="ZW68" s="294"/>
      <c r="ZX68" s="294"/>
      <c r="ZY68" s="294"/>
      <c r="ZZ68" s="294"/>
      <c r="AAA68" s="294"/>
      <c r="AAB68" s="294"/>
      <c r="AAC68" s="294"/>
      <c r="AAD68" s="294"/>
      <c r="AAE68" s="294"/>
      <c r="AAF68" s="294"/>
      <c r="AAG68" s="294"/>
      <c r="AAH68" s="294"/>
      <c r="AAI68" s="294"/>
      <c r="AAJ68" s="294"/>
      <c r="AAK68" s="294"/>
      <c r="AAL68" s="294"/>
      <c r="AAM68" s="294"/>
      <c r="AAN68" s="294"/>
      <c r="AAO68" s="294"/>
      <c r="AAP68" s="294"/>
      <c r="AAQ68" s="294"/>
      <c r="AAR68" s="294"/>
      <c r="AAS68" s="294"/>
      <c r="AAT68" s="294"/>
      <c r="AAU68" s="294"/>
      <c r="AAV68" s="294"/>
      <c r="AAW68" s="294"/>
      <c r="AAX68" s="294"/>
      <c r="AAY68" s="294"/>
      <c r="AAZ68" s="294"/>
      <c r="ABA68" s="294"/>
      <c r="ABB68" s="294"/>
      <c r="ABC68" s="294">
        <v>0</v>
      </c>
      <c r="ABD68" s="294"/>
      <c r="ABE68" s="294"/>
      <c r="ABF68" s="294"/>
      <c r="ABG68" s="294"/>
      <c r="ABH68" s="294"/>
      <c r="ABI68" s="294"/>
      <c r="ABJ68" s="294"/>
      <c r="ABK68" s="294">
        <v>0</v>
      </c>
      <c r="ABL68" s="294"/>
      <c r="ABM68" s="294"/>
      <c r="ABN68" s="294"/>
      <c r="ABO68" s="294"/>
      <c r="ABP68" s="294"/>
      <c r="ABQ68" s="294"/>
      <c r="ABR68" s="294"/>
      <c r="ABS68" s="294"/>
      <c r="ABT68" s="294"/>
      <c r="ABU68" s="294"/>
      <c r="ABV68" s="294"/>
      <c r="ABW68" s="294"/>
      <c r="ABX68" s="294"/>
      <c r="ABY68" s="294"/>
      <c r="ABZ68" s="294"/>
      <c r="ACA68" s="294"/>
      <c r="ACB68" s="294"/>
      <c r="ACC68" s="294"/>
      <c r="ACD68" s="294"/>
      <c r="ACE68" s="294"/>
      <c r="ACF68" s="294"/>
      <c r="ACG68" s="294"/>
      <c r="ACH68" s="294"/>
      <c r="ACI68" s="294"/>
      <c r="ACJ68" s="294"/>
      <c r="ACK68" s="294"/>
      <c r="ACL68" s="294"/>
      <c r="ACM68" s="294"/>
      <c r="ACN68" s="294"/>
      <c r="ACO68" s="294"/>
      <c r="ACP68" s="294"/>
      <c r="ACQ68" s="294"/>
      <c r="ACR68" s="294"/>
      <c r="ACS68" s="294"/>
      <c r="ACT68" s="294"/>
      <c r="ACU68" s="294"/>
      <c r="ACV68" s="294"/>
      <c r="ACW68" s="294"/>
      <c r="ACX68" s="294"/>
      <c r="ACY68" s="294"/>
      <c r="ACZ68" s="294"/>
      <c r="ADA68" s="294"/>
      <c r="ADB68" s="294"/>
      <c r="ADC68" s="294"/>
      <c r="ADD68" s="294"/>
      <c r="ADE68" s="294"/>
      <c r="ADF68" s="294"/>
      <c r="ADG68" s="294"/>
      <c r="ADH68" s="294"/>
      <c r="ADI68" s="294"/>
      <c r="ADJ68" s="294"/>
      <c r="ADK68" s="294"/>
      <c r="ADL68" s="294"/>
      <c r="ADM68" s="294"/>
      <c r="ADN68" s="294"/>
      <c r="ADO68" s="294"/>
      <c r="ADP68" s="294"/>
      <c r="ADQ68" s="294"/>
      <c r="ADR68" s="294"/>
      <c r="ADS68" s="294"/>
      <c r="ADT68" s="294"/>
      <c r="ADU68" s="294"/>
      <c r="ADV68" s="294"/>
      <c r="ADW68" s="294"/>
      <c r="ADX68" s="294"/>
      <c r="ADY68" s="294"/>
      <c r="ADZ68" s="294"/>
      <c r="AEA68" s="294"/>
      <c r="AEB68" s="294"/>
      <c r="AEC68" s="294"/>
      <c r="AED68" s="294"/>
      <c r="AEE68" s="294"/>
      <c r="AEF68" s="294"/>
      <c r="AEG68" s="294"/>
      <c r="AEH68" s="294"/>
      <c r="AEI68" s="294"/>
      <c r="AEJ68" s="294"/>
      <c r="AEK68" s="294"/>
      <c r="AEL68" s="294"/>
      <c r="AEM68" s="294"/>
      <c r="AEN68" s="294"/>
      <c r="AEO68" s="294"/>
      <c r="AEP68" s="294"/>
      <c r="AEQ68" s="294"/>
      <c r="AER68" s="294"/>
      <c r="AES68" s="294"/>
      <c r="AET68" s="294"/>
      <c r="AEU68" s="294"/>
      <c r="AEV68" s="294"/>
      <c r="AEW68" s="294"/>
      <c r="AEX68" s="294"/>
      <c r="AEY68" s="294"/>
      <c r="AEZ68" s="294"/>
      <c r="AFA68" s="294"/>
      <c r="AFB68" s="294"/>
      <c r="AFC68" s="294"/>
      <c r="AFD68" s="294"/>
      <c r="AFE68" s="294"/>
      <c r="AFF68" s="294"/>
      <c r="AFG68" s="294"/>
      <c r="AFH68" s="294"/>
      <c r="AFI68" s="294"/>
      <c r="AFJ68" s="294"/>
      <c r="AFK68" s="294"/>
      <c r="AFL68" s="294"/>
      <c r="AFM68" s="294"/>
      <c r="AFN68" s="294"/>
      <c r="AFO68" s="294"/>
      <c r="AFP68" s="294"/>
      <c r="AFQ68" s="294"/>
      <c r="AFR68" s="294"/>
      <c r="AFS68" s="294"/>
      <c r="AFT68" s="294"/>
      <c r="AFU68" s="294"/>
      <c r="AFV68" s="294"/>
      <c r="AFW68" s="294"/>
      <c r="AFX68" s="294"/>
      <c r="AFY68" s="294"/>
      <c r="AFZ68" s="294"/>
      <c r="AGA68" s="294"/>
      <c r="AGB68" s="294"/>
      <c r="AGC68" s="294"/>
      <c r="AGD68" s="294"/>
      <c r="AGE68" s="294"/>
      <c r="AGF68" s="294"/>
      <c r="AGG68" s="294"/>
      <c r="AGH68" s="294"/>
      <c r="AGI68" s="294"/>
      <c r="AGJ68" s="294"/>
      <c r="AGK68" s="294"/>
      <c r="AGL68" s="294"/>
      <c r="AGM68" s="294"/>
      <c r="AGN68" s="294"/>
      <c r="AGO68" s="294"/>
      <c r="AGP68" s="294"/>
      <c r="AGQ68" s="294"/>
      <c r="AGR68" s="294"/>
      <c r="AGS68" s="294"/>
      <c r="AGT68" s="294"/>
      <c r="AGU68" s="294"/>
      <c r="AGV68" s="294"/>
      <c r="AGW68" s="294"/>
      <c r="AGX68" s="294"/>
      <c r="AGY68" s="294"/>
      <c r="AGZ68" s="294"/>
      <c r="AHA68" s="294"/>
      <c r="AHB68" s="294"/>
      <c r="AHC68" s="294"/>
      <c r="AHD68" s="294"/>
      <c r="AHE68" s="294"/>
      <c r="AHF68" s="294"/>
      <c r="AHG68" s="294"/>
      <c r="AHH68" s="294"/>
      <c r="AHI68" s="294"/>
      <c r="AHJ68" s="294"/>
      <c r="AHK68" s="294"/>
      <c r="AHL68" s="294"/>
      <c r="AHM68" s="294"/>
      <c r="AHN68" s="294"/>
      <c r="AHO68" s="294"/>
      <c r="AHP68" s="294"/>
      <c r="AHQ68" s="294"/>
      <c r="AHR68" s="329"/>
      <c r="AHS68" s="294">
        <f t="shared" si="51"/>
        <v>-22505165.280000001</v>
      </c>
      <c r="AHT68" s="271" t="b">
        <f t="shared" si="52"/>
        <v>1</v>
      </c>
      <c r="AHU68" s="271" t="s">
        <v>6273</v>
      </c>
      <c r="AHV68" s="271" t="s">
        <v>6074</v>
      </c>
      <c r="AHW68" s="271" t="s">
        <v>6075</v>
      </c>
    </row>
    <row r="69" spans="1:907" ht="24" x14ac:dyDescent="0.8">
      <c r="A69" s="270" t="s">
        <v>6273</v>
      </c>
      <c r="B69" s="270" t="s">
        <v>6076</v>
      </c>
      <c r="C69" s="271" t="s">
        <v>6077</v>
      </c>
      <c r="D69" s="294">
        <v>0</v>
      </c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>
        <v>0</v>
      </c>
      <c r="AD69" s="294"/>
      <c r="AE69" s="294"/>
      <c r="AF69" s="294"/>
      <c r="AG69" s="294"/>
      <c r="AH69" s="294"/>
      <c r="AI69" s="294"/>
      <c r="AJ69" s="294"/>
      <c r="AK69" s="294">
        <v>0</v>
      </c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4"/>
      <c r="CG69" s="294"/>
      <c r="CH69" s="294"/>
      <c r="CI69" s="294"/>
      <c r="CJ69" s="294"/>
      <c r="CK69" s="294"/>
      <c r="CL69" s="294"/>
      <c r="CM69" s="294"/>
      <c r="CN69" s="294"/>
      <c r="CO69" s="294"/>
      <c r="CP69" s="294"/>
      <c r="CQ69" s="294"/>
      <c r="CR69" s="294"/>
      <c r="CS69" s="294"/>
      <c r="CT69" s="294"/>
      <c r="CU69" s="294"/>
      <c r="CV69" s="294"/>
      <c r="CW69" s="294"/>
      <c r="CX69" s="294"/>
      <c r="CY69" s="294"/>
      <c r="CZ69" s="294"/>
      <c r="DA69" s="294"/>
      <c r="DB69" s="294"/>
      <c r="DC69" s="294"/>
      <c r="DD69" s="294"/>
      <c r="DE69" s="294"/>
      <c r="DF69" s="294"/>
      <c r="DG69" s="294"/>
      <c r="DH69" s="294"/>
      <c r="DI69" s="294"/>
      <c r="DJ69" s="294"/>
      <c r="DK69" s="294"/>
      <c r="DL69" s="294"/>
      <c r="DM69" s="294"/>
      <c r="DN69" s="294"/>
      <c r="DO69" s="294"/>
      <c r="DP69" s="294"/>
      <c r="DQ69" s="294"/>
      <c r="DR69" s="294"/>
      <c r="DS69" s="294"/>
      <c r="DT69" s="294"/>
      <c r="DU69" s="294"/>
      <c r="DV69" s="294"/>
      <c r="DW69" s="294"/>
      <c r="DX69" s="294"/>
      <c r="DY69" s="294"/>
      <c r="DZ69" s="294"/>
      <c r="EA69" s="294"/>
      <c r="EB69" s="294"/>
      <c r="EC69" s="294"/>
      <c r="ED69" s="294"/>
      <c r="EE69" s="294"/>
      <c r="EF69" s="294"/>
      <c r="EG69" s="294"/>
      <c r="EH69" s="294"/>
      <c r="EI69" s="294"/>
      <c r="EJ69" s="294"/>
      <c r="EK69" s="294"/>
      <c r="EL69" s="294"/>
      <c r="EM69" s="294"/>
      <c r="EN69" s="294"/>
      <c r="EO69" s="294"/>
      <c r="EP69" s="294"/>
      <c r="EQ69" s="294"/>
      <c r="ER69" s="294"/>
      <c r="ES69" s="294"/>
      <c r="ET69" s="294"/>
      <c r="EU69" s="294"/>
      <c r="EV69" s="294"/>
      <c r="EW69" s="294"/>
      <c r="EX69" s="294"/>
      <c r="EY69" s="294"/>
      <c r="EZ69" s="294"/>
      <c r="FA69" s="294"/>
      <c r="FB69" s="294"/>
      <c r="FC69" s="294"/>
      <c r="FD69" s="294"/>
      <c r="FE69" s="294"/>
      <c r="FF69" s="294"/>
      <c r="FG69" s="294"/>
      <c r="FH69" s="294"/>
      <c r="FI69" s="294"/>
      <c r="FJ69" s="294"/>
      <c r="FK69" s="294"/>
      <c r="FL69" s="294"/>
      <c r="FM69" s="294"/>
      <c r="FN69" s="294"/>
      <c r="FO69" s="294"/>
      <c r="FP69" s="294"/>
      <c r="FQ69" s="294"/>
      <c r="FR69" s="294"/>
      <c r="FS69" s="294"/>
      <c r="FT69" s="294"/>
      <c r="FU69" s="294"/>
      <c r="FV69" s="294"/>
      <c r="FW69" s="294"/>
      <c r="FX69" s="294"/>
      <c r="FY69" s="294"/>
      <c r="FZ69" s="294"/>
      <c r="GA69" s="294"/>
      <c r="GB69" s="294"/>
      <c r="GC69" s="294"/>
      <c r="GD69" s="294"/>
      <c r="GE69" s="294"/>
      <c r="GF69" s="294"/>
      <c r="GG69" s="294"/>
      <c r="GH69" s="294"/>
      <c r="GI69" s="294"/>
      <c r="GJ69" s="294"/>
      <c r="GK69" s="294"/>
      <c r="GL69" s="294"/>
      <c r="GM69" s="294"/>
      <c r="GN69" s="294"/>
      <c r="GO69" s="294"/>
      <c r="GP69" s="294"/>
      <c r="GQ69" s="294"/>
      <c r="GR69" s="294"/>
      <c r="GS69" s="294"/>
      <c r="GT69" s="294"/>
      <c r="GU69" s="294"/>
      <c r="GV69" s="294"/>
      <c r="GW69" s="294"/>
      <c r="GX69" s="294"/>
      <c r="GY69" s="294"/>
      <c r="GZ69" s="294"/>
      <c r="HA69" s="294"/>
      <c r="HB69" s="294"/>
      <c r="HC69" s="294"/>
      <c r="HD69" s="294"/>
      <c r="HE69" s="294"/>
      <c r="HF69" s="294"/>
      <c r="HG69" s="294"/>
      <c r="HH69" s="294"/>
      <c r="HI69" s="294"/>
      <c r="HJ69" s="294"/>
      <c r="HK69" s="294"/>
      <c r="HL69" s="294"/>
      <c r="HM69" s="294"/>
      <c r="HN69" s="294"/>
      <c r="HO69" s="294"/>
      <c r="HP69" s="294"/>
      <c r="HQ69" s="294"/>
      <c r="HR69" s="294"/>
      <c r="HS69" s="294"/>
      <c r="HT69" s="294"/>
      <c r="HU69" s="294"/>
      <c r="HV69" s="294"/>
      <c r="HW69" s="294"/>
      <c r="HX69" s="294"/>
      <c r="HY69" s="294"/>
      <c r="HZ69" s="294"/>
      <c r="IA69" s="294"/>
      <c r="IB69" s="294"/>
      <c r="IC69" s="294"/>
      <c r="ID69" s="294"/>
      <c r="IE69" s="294"/>
      <c r="IF69" s="294"/>
      <c r="IG69" s="294"/>
      <c r="IH69" s="294"/>
      <c r="II69" s="294"/>
      <c r="IJ69" s="294"/>
      <c r="IK69" s="294"/>
      <c r="IL69" s="294"/>
      <c r="IM69" s="294"/>
      <c r="IN69" s="294"/>
      <c r="IO69" s="294"/>
      <c r="IP69" s="294"/>
      <c r="IQ69" s="294"/>
      <c r="IR69" s="294"/>
      <c r="IS69" s="294"/>
      <c r="IT69" s="294"/>
      <c r="IU69" s="294"/>
      <c r="IV69" s="294"/>
      <c r="IW69" s="294"/>
      <c r="IX69" s="294"/>
      <c r="IY69" s="294"/>
      <c r="IZ69" s="294"/>
      <c r="JA69" s="294"/>
      <c r="JB69" s="294"/>
      <c r="JC69" s="294">
        <v>-55615.6</v>
      </c>
      <c r="JD69" s="294"/>
      <c r="JE69" s="294"/>
      <c r="JF69" s="294"/>
      <c r="JG69" s="294"/>
      <c r="JH69" s="294"/>
      <c r="JI69" s="294"/>
      <c r="JJ69" s="294"/>
      <c r="JK69" s="294"/>
      <c r="JL69" s="294"/>
      <c r="JM69" s="294"/>
      <c r="JN69" s="294"/>
      <c r="JO69" s="294"/>
      <c r="JP69" s="294"/>
      <c r="JQ69" s="294"/>
      <c r="JR69" s="294"/>
      <c r="JS69" s="294"/>
      <c r="JT69" s="294"/>
      <c r="JU69" s="294"/>
      <c r="JV69" s="294"/>
      <c r="JW69" s="294"/>
      <c r="JX69" s="294"/>
      <c r="JY69" s="294"/>
      <c r="JZ69" s="294"/>
      <c r="KA69" s="294"/>
      <c r="KB69" s="294"/>
      <c r="KC69" s="294"/>
      <c r="KD69" s="294"/>
      <c r="KE69" s="294"/>
      <c r="KF69" s="294"/>
      <c r="KG69" s="294"/>
      <c r="KH69" s="294"/>
      <c r="KI69" s="294"/>
      <c r="KJ69" s="294"/>
      <c r="KK69" s="294"/>
      <c r="KL69" s="294"/>
      <c r="KM69" s="294"/>
      <c r="KN69" s="294"/>
      <c r="KO69" s="294"/>
      <c r="KP69" s="294"/>
      <c r="KQ69" s="294"/>
      <c r="KR69" s="294"/>
      <c r="KS69" s="294"/>
      <c r="KT69" s="294"/>
      <c r="KU69" s="294"/>
      <c r="KV69" s="294"/>
      <c r="KW69" s="294"/>
      <c r="KX69" s="294"/>
      <c r="KY69" s="294"/>
      <c r="KZ69" s="294"/>
      <c r="LA69" s="294"/>
      <c r="LB69" s="294"/>
      <c r="LC69" s="294"/>
      <c r="LD69" s="294"/>
      <c r="LE69" s="294"/>
      <c r="LF69" s="294"/>
      <c r="LG69" s="294"/>
      <c r="LH69" s="294"/>
      <c r="LI69" s="294"/>
      <c r="LJ69" s="294"/>
      <c r="LK69" s="294"/>
      <c r="LL69" s="294"/>
      <c r="LM69" s="294"/>
      <c r="LN69" s="294"/>
      <c r="LO69" s="294"/>
      <c r="LP69" s="294"/>
      <c r="LQ69" s="294"/>
      <c r="LR69" s="294"/>
      <c r="LS69" s="294"/>
      <c r="LT69" s="294"/>
      <c r="LU69" s="294"/>
      <c r="LV69" s="294"/>
      <c r="LW69" s="294"/>
      <c r="LX69" s="294"/>
      <c r="LY69" s="294"/>
      <c r="LZ69" s="294"/>
      <c r="MA69" s="294"/>
      <c r="MB69" s="294"/>
      <c r="MC69" s="294"/>
      <c r="MD69" s="294"/>
      <c r="ME69" s="294"/>
      <c r="MF69" s="294"/>
      <c r="MG69" s="294"/>
      <c r="MH69" s="294"/>
      <c r="MI69" s="294"/>
      <c r="MJ69" s="294"/>
      <c r="MK69" s="294"/>
      <c r="ML69" s="294"/>
      <c r="MM69" s="294"/>
      <c r="MN69" s="294"/>
      <c r="MO69" s="294"/>
      <c r="MP69" s="294"/>
      <c r="MQ69" s="294"/>
      <c r="MR69" s="294"/>
      <c r="MS69" s="294"/>
      <c r="MT69" s="294"/>
      <c r="MU69" s="294"/>
      <c r="MV69" s="294"/>
      <c r="MW69" s="294"/>
      <c r="MX69" s="294"/>
      <c r="MY69" s="294"/>
      <c r="MZ69" s="294"/>
      <c r="NA69" s="294"/>
      <c r="NB69" s="294"/>
      <c r="NC69" s="294"/>
      <c r="ND69" s="294">
        <v>-1995.36</v>
      </c>
      <c r="NE69" s="294"/>
      <c r="NF69" s="294"/>
      <c r="NG69" s="294"/>
      <c r="NH69" s="294"/>
      <c r="NI69" s="294"/>
      <c r="NJ69" s="294"/>
      <c r="NK69" s="294"/>
      <c r="NL69" s="294"/>
      <c r="NM69" s="294"/>
      <c r="NN69" s="294"/>
      <c r="NO69" s="294"/>
      <c r="NP69" s="294"/>
      <c r="NQ69" s="294"/>
      <c r="NR69" s="294"/>
      <c r="NS69" s="294">
        <v>-50000</v>
      </c>
      <c r="NT69" s="294"/>
      <c r="NU69" s="294"/>
      <c r="NV69" s="294"/>
      <c r="NW69" s="294"/>
      <c r="NX69" s="294"/>
      <c r="NY69" s="294"/>
      <c r="NZ69" s="294"/>
      <c r="OA69" s="294"/>
      <c r="OB69" s="294"/>
      <c r="OC69" s="294"/>
      <c r="OD69" s="294"/>
      <c r="OE69" s="294"/>
      <c r="OF69" s="294"/>
      <c r="OG69" s="294"/>
      <c r="OH69" s="294"/>
      <c r="OI69" s="294"/>
      <c r="OJ69" s="294"/>
      <c r="OK69" s="294"/>
      <c r="OL69" s="294"/>
      <c r="OM69" s="294"/>
      <c r="ON69" s="294"/>
      <c r="OO69" s="294"/>
      <c r="OP69" s="294"/>
      <c r="OQ69" s="294"/>
      <c r="OR69" s="294"/>
      <c r="OS69" s="294"/>
      <c r="OT69" s="294"/>
      <c r="OU69" s="294"/>
      <c r="OV69" s="294"/>
      <c r="OW69" s="294"/>
      <c r="OX69" s="294"/>
      <c r="OY69" s="294"/>
      <c r="OZ69" s="294"/>
      <c r="PA69" s="294"/>
      <c r="PB69" s="294"/>
      <c r="PC69" s="294"/>
      <c r="PD69" s="294"/>
      <c r="PE69" s="294"/>
      <c r="PF69" s="294"/>
      <c r="PG69" s="294"/>
      <c r="PH69" s="294"/>
      <c r="PI69" s="294"/>
      <c r="PJ69" s="294"/>
      <c r="PK69" s="294"/>
      <c r="PL69" s="294"/>
      <c r="PM69" s="294"/>
      <c r="PN69" s="294"/>
      <c r="PO69" s="294"/>
      <c r="PP69" s="294"/>
      <c r="PQ69" s="294"/>
      <c r="PR69" s="294"/>
      <c r="PS69" s="294"/>
      <c r="PT69" s="294"/>
      <c r="PU69" s="294"/>
      <c r="PV69" s="294"/>
      <c r="PW69" s="294"/>
      <c r="PX69" s="294"/>
      <c r="PY69" s="294"/>
      <c r="PZ69" s="294"/>
      <c r="QA69" s="294"/>
      <c r="QB69" s="294"/>
      <c r="QC69" s="294"/>
      <c r="QD69" s="294"/>
      <c r="QE69" s="294"/>
      <c r="QF69" s="294"/>
      <c r="QG69" s="294"/>
      <c r="QH69" s="294"/>
      <c r="QI69" s="294"/>
      <c r="QJ69" s="294"/>
      <c r="QK69" s="294"/>
      <c r="QL69" s="294"/>
      <c r="QM69" s="294"/>
      <c r="QN69" s="294"/>
      <c r="QO69" s="294"/>
      <c r="QP69" s="294"/>
      <c r="QQ69" s="294"/>
      <c r="QR69" s="294"/>
      <c r="QS69" s="294"/>
      <c r="QT69" s="294"/>
      <c r="QU69" s="294"/>
      <c r="QV69" s="294"/>
      <c r="QW69" s="294"/>
      <c r="QX69" s="294"/>
      <c r="QY69" s="294"/>
      <c r="QZ69" s="294"/>
      <c r="RA69" s="294"/>
      <c r="RB69" s="294"/>
      <c r="RC69" s="294"/>
      <c r="RD69" s="294"/>
      <c r="RE69" s="294"/>
      <c r="RF69" s="294"/>
      <c r="RG69" s="294"/>
      <c r="RH69" s="294">
        <v>0</v>
      </c>
      <c r="RI69" s="294"/>
      <c r="RJ69" s="294"/>
      <c r="RK69" s="294"/>
      <c r="RL69" s="294"/>
      <c r="RM69" s="294"/>
      <c r="RN69" s="294"/>
      <c r="RO69" s="294"/>
      <c r="RP69" s="294"/>
      <c r="RQ69" s="294">
        <v>0</v>
      </c>
      <c r="RR69" s="294"/>
      <c r="RS69" s="294"/>
      <c r="RT69" s="294"/>
      <c r="RU69" s="294"/>
      <c r="RV69" s="294"/>
      <c r="RW69" s="294"/>
      <c r="RX69" s="294"/>
      <c r="RY69" s="294"/>
      <c r="RZ69" s="294"/>
      <c r="SA69" s="294"/>
      <c r="SB69" s="294"/>
      <c r="SC69" s="294"/>
      <c r="SD69" s="294"/>
      <c r="SE69" s="294"/>
      <c r="SF69" s="294"/>
      <c r="SG69" s="294"/>
      <c r="SH69" s="294"/>
      <c r="SI69" s="294"/>
      <c r="SJ69" s="294"/>
      <c r="SK69" s="294"/>
      <c r="SL69" s="294"/>
      <c r="SM69" s="294"/>
      <c r="SN69" s="294"/>
      <c r="SO69" s="294"/>
      <c r="SP69" s="294"/>
      <c r="SQ69" s="294"/>
      <c r="SR69" s="294"/>
      <c r="SS69" s="294"/>
      <c r="ST69" s="294"/>
      <c r="SU69" s="294"/>
      <c r="SV69" s="294"/>
      <c r="SW69" s="294"/>
      <c r="SX69" s="294"/>
      <c r="SY69" s="294"/>
      <c r="SZ69" s="294"/>
      <c r="TA69" s="294"/>
      <c r="TB69" s="294"/>
      <c r="TC69" s="294"/>
      <c r="TD69" s="294"/>
      <c r="TE69" s="294"/>
      <c r="TF69" s="294"/>
      <c r="TG69" s="294"/>
      <c r="TH69" s="294"/>
      <c r="TI69" s="294"/>
      <c r="TJ69" s="294"/>
      <c r="TK69" s="294"/>
      <c r="TL69" s="294"/>
      <c r="TM69" s="294"/>
      <c r="TN69" s="294"/>
      <c r="TO69" s="294"/>
      <c r="TP69" s="294"/>
      <c r="TQ69" s="294"/>
      <c r="TR69" s="294"/>
      <c r="TS69" s="294"/>
      <c r="TT69" s="294"/>
      <c r="TU69" s="294"/>
      <c r="TV69" s="294"/>
      <c r="TW69" s="294"/>
      <c r="TX69" s="294"/>
      <c r="TY69" s="294"/>
      <c r="TZ69" s="294"/>
      <c r="UA69" s="294"/>
      <c r="UB69" s="294"/>
      <c r="UC69" s="294"/>
      <c r="UD69" s="294"/>
      <c r="UE69" s="294"/>
      <c r="UF69" s="294"/>
      <c r="UG69" s="294"/>
      <c r="UH69" s="294"/>
      <c r="UI69" s="294"/>
      <c r="UJ69" s="294"/>
      <c r="UK69" s="294"/>
      <c r="UL69" s="294"/>
      <c r="UM69" s="294"/>
      <c r="UN69" s="294"/>
      <c r="UO69" s="294"/>
      <c r="UP69" s="294"/>
      <c r="UQ69" s="294"/>
      <c r="UR69" s="294"/>
      <c r="US69" s="294"/>
      <c r="UT69" s="294"/>
      <c r="UU69" s="294"/>
      <c r="UV69" s="294"/>
      <c r="UW69" s="294"/>
      <c r="UX69" s="294"/>
      <c r="UY69" s="294"/>
      <c r="UZ69" s="294"/>
      <c r="VA69" s="294"/>
      <c r="VB69" s="294"/>
      <c r="VC69" s="294"/>
      <c r="VD69" s="294"/>
      <c r="VE69" s="294"/>
      <c r="VF69" s="294"/>
      <c r="VG69" s="294"/>
      <c r="VH69" s="294"/>
      <c r="VI69" s="294"/>
      <c r="VJ69" s="294"/>
      <c r="VK69" s="294"/>
      <c r="VL69" s="294"/>
      <c r="VM69" s="294"/>
      <c r="VN69" s="294"/>
      <c r="VO69" s="294"/>
      <c r="VP69" s="294"/>
      <c r="VQ69" s="294"/>
      <c r="VR69" s="294"/>
      <c r="VS69" s="294"/>
      <c r="VT69" s="294"/>
      <c r="VU69" s="294"/>
      <c r="VV69" s="294"/>
      <c r="VW69" s="294"/>
      <c r="VX69" s="294"/>
      <c r="VY69" s="294"/>
      <c r="VZ69" s="294"/>
      <c r="WA69" s="294"/>
      <c r="WB69" s="294"/>
      <c r="WC69" s="294"/>
      <c r="WD69" s="294"/>
      <c r="WE69" s="294"/>
      <c r="WF69" s="294"/>
      <c r="WG69" s="294"/>
      <c r="WH69" s="294"/>
      <c r="WI69" s="294"/>
      <c r="WJ69" s="294"/>
      <c r="WK69" s="294"/>
      <c r="WL69" s="294"/>
      <c r="WM69" s="294"/>
      <c r="WN69" s="294"/>
      <c r="WO69" s="294"/>
      <c r="WP69" s="294"/>
      <c r="WQ69" s="294"/>
      <c r="WR69" s="294"/>
      <c r="WS69" s="294"/>
      <c r="WT69" s="294"/>
      <c r="WU69" s="294"/>
      <c r="WV69" s="294"/>
      <c r="WW69" s="294"/>
      <c r="WX69" s="294"/>
      <c r="WY69" s="294"/>
      <c r="WZ69" s="294"/>
      <c r="XA69" s="294"/>
      <c r="XB69" s="294"/>
      <c r="XC69" s="294"/>
      <c r="XD69" s="294"/>
      <c r="XE69" s="294"/>
      <c r="XF69" s="294"/>
      <c r="XG69" s="294"/>
      <c r="XH69" s="294"/>
      <c r="XI69" s="294"/>
      <c r="XJ69" s="294"/>
      <c r="XK69" s="294"/>
      <c r="XL69" s="294"/>
      <c r="XM69" s="294"/>
      <c r="XN69" s="294"/>
      <c r="XO69" s="294"/>
      <c r="XP69" s="294"/>
      <c r="XQ69" s="294"/>
      <c r="XR69" s="294"/>
      <c r="XS69" s="294"/>
      <c r="XT69" s="294"/>
      <c r="XU69" s="294"/>
      <c r="XV69" s="294"/>
      <c r="XW69" s="294"/>
      <c r="XX69" s="294"/>
      <c r="XY69" s="294"/>
      <c r="XZ69" s="294"/>
      <c r="YA69" s="294"/>
      <c r="YB69" s="294"/>
      <c r="YC69" s="294"/>
      <c r="YD69" s="294"/>
      <c r="YE69" s="294"/>
      <c r="YF69" s="294"/>
      <c r="YG69" s="294"/>
      <c r="YH69" s="294"/>
      <c r="YI69" s="294"/>
      <c r="YJ69" s="294"/>
      <c r="YK69" s="294"/>
      <c r="YL69" s="294"/>
      <c r="YM69" s="294"/>
      <c r="YN69" s="294"/>
      <c r="YO69" s="294"/>
      <c r="YP69" s="294"/>
      <c r="YQ69" s="294"/>
      <c r="YR69" s="294"/>
      <c r="YS69" s="294"/>
      <c r="YT69" s="294"/>
      <c r="YU69" s="294"/>
      <c r="YV69" s="294"/>
      <c r="YW69" s="294"/>
      <c r="YX69" s="294"/>
      <c r="YY69" s="294"/>
      <c r="YZ69" s="294"/>
      <c r="ZA69" s="294"/>
      <c r="ZB69" s="294"/>
      <c r="ZC69" s="294"/>
      <c r="ZD69" s="294"/>
      <c r="ZE69" s="294"/>
      <c r="ZF69" s="294"/>
      <c r="ZG69" s="294"/>
      <c r="ZH69" s="294"/>
      <c r="ZI69" s="294"/>
      <c r="ZJ69" s="294"/>
      <c r="ZK69" s="294"/>
      <c r="ZL69" s="294"/>
      <c r="ZM69" s="294"/>
      <c r="ZN69" s="294"/>
      <c r="ZO69" s="294"/>
      <c r="ZP69" s="294"/>
      <c r="ZQ69" s="294"/>
      <c r="ZR69" s="294"/>
      <c r="ZS69" s="294"/>
      <c r="ZT69" s="294"/>
      <c r="ZU69" s="294"/>
      <c r="ZV69" s="294"/>
      <c r="ZW69" s="294"/>
      <c r="ZX69" s="294"/>
      <c r="ZY69" s="294"/>
      <c r="ZZ69" s="294"/>
      <c r="AAA69" s="294"/>
      <c r="AAB69" s="294"/>
      <c r="AAC69" s="294"/>
      <c r="AAD69" s="294"/>
      <c r="AAE69" s="294"/>
      <c r="AAF69" s="294"/>
      <c r="AAG69" s="294"/>
      <c r="AAH69" s="294"/>
      <c r="AAI69" s="294"/>
      <c r="AAJ69" s="294"/>
      <c r="AAK69" s="294"/>
      <c r="AAL69" s="294"/>
      <c r="AAM69" s="294"/>
      <c r="AAN69" s="294"/>
      <c r="AAO69" s="294"/>
      <c r="AAP69" s="294"/>
      <c r="AAQ69" s="294"/>
      <c r="AAR69" s="294"/>
      <c r="AAS69" s="294"/>
      <c r="AAT69" s="294"/>
      <c r="AAU69" s="294"/>
      <c r="AAV69" s="294"/>
      <c r="AAW69" s="294"/>
      <c r="AAX69" s="294"/>
      <c r="AAY69" s="294"/>
      <c r="AAZ69" s="294"/>
      <c r="ABA69" s="294"/>
      <c r="ABB69" s="294"/>
      <c r="ABC69" s="294">
        <v>0</v>
      </c>
      <c r="ABD69" s="294"/>
      <c r="ABE69" s="294"/>
      <c r="ABF69" s="294"/>
      <c r="ABG69" s="294"/>
      <c r="ABH69" s="294"/>
      <c r="ABI69" s="294"/>
      <c r="ABJ69" s="294"/>
      <c r="ABK69" s="294">
        <v>0</v>
      </c>
      <c r="ABL69" s="294"/>
      <c r="ABM69" s="294"/>
      <c r="ABN69" s="294"/>
      <c r="ABO69" s="294"/>
      <c r="ABP69" s="294"/>
      <c r="ABQ69" s="294"/>
      <c r="ABR69" s="294"/>
      <c r="ABS69" s="294"/>
      <c r="ABT69" s="294"/>
      <c r="ABU69" s="294"/>
      <c r="ABV69" s="294"/>
      <c r="ABW69" s="294"/>
      <c r="ABX69" s="294"/>
      <c r="ABY69" s="294"/>
      <c r="ABZ69" s="294"/>
      <c r="ACA69" s="294"/>
      <c r="ACB69" s="294"/>
      <c r="ACC69" s="294"/>
      <c r="ACD69" s="294"/>
      <c r="ACE69" s="294"/>
      <c r="ACF69" s="294"/>
      <c r="ACG69" s="294"/>
      <c r="ACH69" s="294"/>
      <c r="ACI69" s="294"/>
      <c r="ACJ69" s="294"/>
      <c r="ACK69" s="294"/>
      <c r="ACL69" s="294"/>
      <c r="ACM69" s="294"/>
      <c r="ACN69" s="294"/>
      <c r="ACO69" s="294"/>
      <c r="ACP69" s="294"/>
      <c r="ACQ69" s="294"/>
      <c r="ACR69" s="294"/>
      <c r="ACS69" s="294"/>
      <c r="ACT69" s="294"/>
      <c r="ACU69" s="294"/>
      <c r="ACV69" s="294"/>
      <c r="ACW69" s="294"/>
      <c r="ACX69" s="294"/>
      <c r="ACY69" s="294"/>
      <c r="ACZ69" s="294"/>
      <c r="ADA69" s="294"/>
      <c r="ADB69" s="294"/>
      <c r="ADC69" s="294"/>
      <c r="ADD69" s="294"/>
      <c r="ADE69" s="294"/>
      <c r="ADF69" s="294"/>
      <c r="ADG69" s="294"/>
      <c r="ADH69" s="294"/>
      <c r="ADI69" s="294"/>
      <c r="ADJ69" s="294"/>
      <c r="ADK69" s="294"/>
      <c r="ADL69" s="294"/>
      <c r="ADM69" s="294"/>
      <c r="ADN69" s="294"/>
      <c r="ADO69" s="294"/>
      <c r="ADP69" s="294"/>
      <c r="ADQ69" s="294"/>
      <c r="ADR69" s="294"/>
      <c r="ADS69" s="294"/>
      <c r="ADT69" s="294"/>
      <c r="ADU69" s="294"/>
      <c r="ADV69" s="294"/>
      <c r="ADW69" s="294"/>
      <c r="ADX69" s="294"/>
      <c r="ADY69" s="294"/>
      <c r="ADZ69" s="294">
        <v>-2565910.91</v>
      </c>
      <c r="AEA69" s="294"/>
      <c r="AEB69" s="294"/>
      <c r="AEC69" s="294"/>
      <c r="AED69" s="294"/>
      <c r="AEE69" s="294"/>
      <c r="AEF69" s="294"/>
      <c r="AEG69" s="294"/>
      <c r="AEH69" s="294"/>
      <c r="AEI69" s="294"/>
      <c r="AEJ69" s="294"/>
      <c r="AEK69" s="294"/>
      <c r="AEL69" s="294"/>
      <c r="AEM69" s="294"/>
      <c r="AEN69" s="294"/>
      <c r="AEO69" s="294"/>
      <c r="AEP69" s="294"/>
      <c r="AEQ69" s="294"/>
      <c r="AER69" s="294"/>
      <c r="AES69" s="294"/>
      <c r="AET69" s="294"/>
      <c r="AEU69" s="294"/>
      <c r="AEV69" s="294"/>
      <c r="AEW69" s="294"/>
      <c r="AEX69" s="294"/>
      <c r="AEY69" s="294"/>
      <c r="AEZ69" s="294"/>
      <c r="AFA69" s="294"/>
      <c r="AFB69" s="294"/>
      <c r="AFC69" s="294"/>
      <c r="AFD69" s="294"/>
      <c r="AFE69" s="294"/>
      <c r="AFF69" s="294"/>
      <c r="AFG69" s="294"/>
      <c r="AFH69" s="294"/>
      <c r="AFI69" s="294"/>
      <c r="AFJ69" s="294"/>
      <c r="AFK69" s="294"/>
      <c r="AFL69" s="294"/>
      <c r="AFM69" s="294"/>
      <c r="AFN69" s="294"/>
      <c r="AFO69" s="294"/>
      <c r="AFP69" s="294"/>
      <c r="AFQ69" s="294"/>
      <c r="AFR69" s="294"/>
      <c r="AFS69" s="294"/>
      <c r="AFT69" s="294"/>
      <c r="AFU69" s="294"/>
      <c r="AFV69" s="294"/>
      <c r="AFW69" s="294"/>
      <c r="AFX69" s="294"/>
      <c r="AFY69" s="294"/>
      <c r="AFZ69" s="294"/>
      <c r="AGA69" s="294"/>
      <c r="AGB69" s="294"/>
      <c r="AGC69" s="294"/>
      <c r="AGD69" s="294"/>
      <c r="AGE69" s="294"/>
      <c r="AGF69" s="294"/>
      <c r="AGG69" s="294"/>
      <c r="AGH69" s="294"/>
      <c r="AGI69" s="294"/>
      <c r="AGJ69" s="294"/>
      <c r="AGK69" s="294"/>
      <c r="AGL69" s="294"/>
      <c r="AGM69" s="294"/>
      <c r="AGN69" s="294"/>
      <c r="AGO69" s="294"/>
      <c r="AGP69" s="294"/>
      <c r="AGQ69" s="294"/>
      <c r="AGR69" s="294"/>
      <c r="AGS69" s="294"/>
      <c r="AGT69" s="294"/>
      <c r="AGU69" s="294"/>
      <c r="AGV69" s="294"/>
      <c r="AGW69" s="294"/>
      <c r="AGX69" s="294"/>
      <c r="AGY69" s="294"/>
      <c r="AGZ69" s="294"/>
      <c r="AHA69" s="294"/>
      <c r="AHB69" s="294"/>
      <c r="AHC69" s="294"/>
      <c r="AHD69" s="294"/>
      <c r="AHE69" s="294"/>
      <c r="AHF69" s="294"/>
      <c r="AHG69" s="294"/>
      <c r="AHH69" s="294"/>
      <c r="AHI69" s="294"/>
      <c r="AHJ69" s="294"/>
      <c r="AHK69" s="294"/>
      <c r="AHL69" s="294"/>
      <c r="AHM69" s="294"/>
      <c r="AHN69" s="294"/>
      <c r="AHO69" s="294"/>
      <c r="AHP69" s="294"/>
      <c r="AHQ69" s="294"/>
      <c r="AHR69" s="329"/>
      <c r="AHS69" s="294">
        <f t="shared" si="51"/>
        <v>-2673521.87</v>
      </c>
      <c r="AHT69" s="271" t="b">
        <f t="shared" si="52"/>
        <v>1</v>
      </c>
      <c r="AHU69" s="271" t="s">
        <v>6273</v>
      </c>
      <c r="AHV69" s="271" t="s">
        <v>6076</v>
      </c>
      <c r="AHW69" s="271" t="s">
        <v>6077</v>
      </c>
    </row>
    <row r="70" spans="1:907" ht="24" x14ac:dyDescent="0.8">
      <c r="A70" s="270" t="s">
        <v>6273</v>
      </c>
      <c r="B70" s="270" t="s">
        <v>6078</v>
      </c>
      <c r="C70" s="271" t="s">
        <v>6079</v>
      </c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4"/>
      <c r="CF70" s="294"/>
      <c r="CG70" s="294"/>
      <c r="CH70" s="294"/>
      <c r="CI70" s="294"/>
      <c r="CJ70" s="294"/>
      <c r="CK70" s="294"/>
      <c r="CL70" s="294"/>
      <c r="CM70" s="294"/>
      <c r="CN70" s="294"/>
      <c r="CO70" s="294"/>
      <c r="CP70" s="294"/>
      <c r="CQ70" s="294"/>
      <c r="CR70" s="294"/>
      <c r="CS70" s="294"/>
      <c r="CT70" s="294"/>
      <c r="CU70" s="294"/>
      <c r="CV70" s="294"/>
      <c r="CW70" s="294"/>
      <c r="CX70" s="294"/>
      <c r="CY70" s="294"/>
      <c r="CZ70" s="294"/>
      <c r="DA70" s="294"/>
      <c r="DB70" s="294"/>
      <c r="DC70" s="294"/>
      <c r="DD70" s="294"/>
      <c r="DE70" s="294"/>
      <c r="DF70" s="294"/>
      <c r="DG70" s="294"/>
      <c r="DH70" s="294"/>
      <c r="DI70" s="294"/>
      <c r="DJ70" s="294"/>
      <c r="DK70" s="294"/>
      <c r="DL70" s="294"/>
      <c r="DM70" s="294"/>
      <c r="DN70" s="294"/>
      <c r="DO70" s="294"/>
      <c r="DP70" s="294"/>
      <c r="DQ70" s="294"/>
      <c r="DR70" s="294"/>
      <c r="DS70" s="294"/>
      <c r="DT70" s="294"/>
      <c r="DU70" s="294"/>
      <c r="DV70" s="294"/>
      <c r="DW70" s="294"/>
      <c r="DX70" s="294"/>
      <c r="DY70" s="294"/>
      <c r="DZ70" s="294"/>
      <c r="EA70" s="294"/>
      <c r="EB70" s="294"/>
      <c r="EC70" s="294"/>
      <c r="ED70" s="294"/>
      <c r="EE70" s="294"/>
      <c r="EF70" s="294"/>
      <c r="EG70" s="294"/>
      <c r="EH70" s="294"/>
      <c r="EI70" s="294"/>
      <c r="EJ70" s="294"/>
      <c r="EK70" s="294"/>
      <c r="EL70" s="294"/>
      <c r="EM70" s="294"/>
      <c r="EN70" s="294"/>
      <c r="EO70" s="294"/>
      <c r="EP70" s="294"/>
      <c r="EQ70" s="294"/>
      <c r="ER70" s="294"/>
      <c r="ES70" s="294"/>
      <c r="ET70" s="294"/>
      <c r="EU70" s="294"/>
      <c r="EV70" s="294"/>
      <c r="EW70" s="294"/>
      <c r="EX70" s="294"/>
      <c r="EY70" s="294"/>
      <c r="EZ70" s="294"/>
      <c r="FA70" s="294"/>
      <c r="FB70" s="294"/>
      <c r="FC70" s="294"/>
      <c r="FD70" s="294"/>
      <c r="FE70" s="294"/>
      <c r="FF70" s="294"/>
      <c r="FG70" s="294"/>
      <c r="FH70" s="294"/>
      <c r="FI70" s="294"/>
      <c r="FJ70" s="294"/>
      <c r="FK70" s="294"/>
      <c r="FL70" s="294"/>
      <c r="FM70" s="294"/>
      <c r="FN70" s="294"/>
      <c r="FO70" s="294"/>
      <c r="FP70" s="294"/>
      <c r="FQ70" s="294"/>
      <c r="FR70" s="294"/>
      <c r="FS70" s="294"/>
      <c r="FT70" s="294"/>
      <c r="FU70" s="294"/>
      <c r="FV70" s="294"/>
      <c r="FW70" s="294"/>
      <c r="FX70" s="294"/>
      <c r="FY70" s="294"/>
      <c r="FZ70" s="294"/>
      <c r="GA70" s="294"/>
      <c r="GB70" s="294"/>
      <c r="GC70" s="294"/>
      <c r="GD70" s="294"/>
      <c r="GE70" s="294"/>
      <c r="GF70" s="294"/>
      <c r="GG70" s="294"/>
      <c r="GH70" s="294"/>
      <c r="GI70" s="294"/>
      <c r="GJ70" s="294"/>
      <c r="GK70" s="294"/>
      <c r="GL70" s="294"/>
      <c r="GM70" s="294"/>
      <c r="GN70" s="294"/>
      <c r="GO70" s="294"/>
      <c r="GP70" s="294"/>
      <c r="GQ70" s="294"/>
      <c r="GR70" s="294"/>
      <c r="GS70" s="294"/>
      <c r="GT70" s="294"/>
      <c r="GU70" s="294"/>
      <c r="GV70" s="294"/>
      <c r="GW70" s="294"/>
      <c r="GX70" s="294"/>
      <c r="GY70" s="294"/>
      <c r="GZ70" s="294"/>
      <c r="HA70" s="294"/>
      <c r="HB70" s="294"/>
      <c r="HC70" s="294"/>
      <c r="HD70" s="294"/>
      <c r="HE70" s="294"/>
      <c r="HF70" s="294"/>
      <c r="HG70" s="294"/>
      <c r="HH70" s="294"/>
      <c r="HI70" s="294"/>
      <c r="HJ70" s="294"/>
      <c r="HK70" s="294"/>
      <c r="HL70" s="294"/>
      <c r="HM70" s="294"/>
      <c r="HN70" s="294"/>
      <c r="HO70" s="294"/>
      <c r="HP70" s="294"/>
      <c r="HQ70" s="294"/>
      <c r="HR70" s="294"/>
      <c r="HS70" s="294"/>
      <c r="HT70" s="294"/>
      <c r="HU70" s="294"/>
      <c r="HV70" s="294"/>
      <c r="HW70" s="294"/>
      <c r="HX70" s="294"/>
      <c r="HY70" s="294"/>
      <c r="HZ70" s="294"/>
      <c r="IA70" s="294"/>
      <c r="IB70" s="294"/>
      <c r="IC70" s="294"/>
      <c r="ID70" s="294"/>
      <c r="IE70" s="294"/>
      <c r="IF70" s="294"/>
      <c r="IG70" s="294"/>
      <c r="IH70" s="294"/>
      <c r="II70" s="294"/>
      <c r="IJ70" s="294"/>
      <c r="IK70" s="294"/>
      <c r="IL70" s="294"/>
      <c r="IM70" s="294"/>
      <c r="IN70" s="294"/>
      <c r="IO70" s="294"/>
      <c r="IP70" s="294"/>
      <c r="IQ70" s="294"/>
      <c r="IR70" s="294"/>
      <c r="IS70" s="294"/>
      <c r="IT70" s="294"/>
      <c r="IU70" s="294"/>
      <c r="IV70" s="294"/>
      <c r="IW70" s="294"/>
      <c r="IX70" s="294"/>
      <c r="IY70" s="294"/>
      <c r="IZ70" s="294"/>
      <c r="JA70" s="294"/>
      <c r="JB70" s="294"/>
      <c r="JC70" s="294"/>
      <c r="JD70" s="294"/>
      <c r="JE70" s="294"/>
      <c r="JF70" s="294"/>
      <c r="JG70" s="294"/>
      <c r="JH70" s="294"/>
      <c r="JI70" s="294"/>
      <c r="JJ70" s="294"/>
      <c r="JK70" s="294"/>
      <c r="JL70" s="294"/>
      <c r="JM70" s="294"/>
      <c r="JN70" s="294"/>
      <c r="JO70" s="294"/>
      <c r="JP70" s="294"/>
      <c r="JQ70" s="294"/>
      <c r="JR70" s="294"/>
      <c r="JS70" s="294"/>
      <c r="JT70" s="294"/>
      <c r="JU70" s="294"/>
      <c r="JV70" s="294"/>
      <c r="JW70" s="294"/>
      <c r="JX70" s="294"/>
      <c r="JY70" s="294"/>
      <c r="JZ70" s="294"/>
      <c r="KA70" s="294"/>
      <c r="KB70" s="294"/>
      <c r="KC70" s="294"/>
      <c r="KD70" s="294"/>
      <c r="KE70" s="294"/>
      <c r="KF70" s="294"/>
      <c r="KG70" s="294"/>
      <c r="KH70" s="294"/>
      <c r="KI70" s="294"/>
      <c r="KJ70" s="294"/>
      <c r="KK70" s="294"/>
      <c r="KL70" s="294"/>
      <c r="KM70" s="294"/>
      <c r="KN70" s="294"/>
      <c r="KO70" s="294"/>
      <c r="KP70" s="294"/>
      <c r="KQ70" s="294"/>
      <c r="KR70" s="294"/>
      <c r="KS70" s="294"/>
      <c r="KT70" s="294"/>
      <c r="KU70" s="294"/>
      <c r="KV70" s="294"/>
      <c r="KW70" s="294"/>
      <c r="KX70" s="294"/>
      <c r="KY70" s="294"/>
      <c r="KZ70" s="294"/>
      <c r="LA70" s="294"/>
      <c r="LB70" s="294"/>
      <c r="LC70" s="294"/>
      <c r="LD70" s="294"/>
      <c r="LE70" s="294"/>
      <c r="LF70" s="294"/>
      <c r="LG70" s="294"/>
      <c r="LH70" s="294"/>
      <c r="LI70" s="294"/>
      <c r="LJ70" s="294"/>
      <c r="LK70" s="294"/>
      <c r="LL70" s="294"/>
      <c r="LM70" s="294"/>
      <c r="LN70" s="294"/>
      <c r="LO70" s="294"/>
      <c r="LP70" s="294"/>
      <c r="LQ70" s="294"/>
      <c r="LR70" s="294"/>
      <c r="LS70" s="294"/>
      <c r="LT70" s="294"/>
      <c r="LU70" s="294"/>
      <c r="LV70" s="294"/>
      <c r="LW70" s="294"/>
      <c r="LX70" s="294"/>
      <c r="LY70" s="294"/>
      <c r="LZ70" s="294"/>
      <c r="MA70" s="294"/>
      <c r="MB70" s="294"/>
      <c r="MC70" s="294"/>
      <c r="MD70" s="294"/>
      <c r="ME70" s="294"/>
      <c r="MF70" s="294"/>
      <c r="MG70" s="294"/>
      <c r="MH70" s="294"/>
      <c r="MI70" s="294"/>
      <c r="MJ70" s="294"/>
      <c r="MK70" s="294"/>
      <c r="ML70" s="294"/>
      <c r="MM70" s="294"/>
      <c r="MN70" s="294"/>
      <c r="MO70" s="294"/>
      <c r="MP70" s="294"/>
      <c r="MQ70" s="294"/>
      <c r="MR70" s="294"/>
      <c r="MS70" s="294"/>
      <c r="MT70" s="294"/>
      <c r="MU70" s="294"/>
      <c r="MV70" s="294"/>
      <c r="MW70" s="294"/>
      <c r="MX70" s="294"/>
      <c r="MY70" s="294"/>
      <c r="MZ70" s="294"/>
      <c r="NA70" s="294"/>
      <c r="NB70" s="294"/>
      <c r="NC70" s="294"/>
      <c r="ND70" s="294"/>
      <c r="NE70" s="294"/>
      <c r="NF70" s="294"/>
      <c r="NG70" s="294"/>
      <c r="NH70" s="294"/>
      <c r="NI70" s="294"/>
      <c r="NJ70" s="294"/>
      <c r="NK70" s="294"/>
      <c r="NL70" s="294"/>
      <c r="NM70" s="294"/>
      <c r="NN70" s="294"/>
      <c r="NO70" s="294"/>
      <c r="NP70" s="294"/>
      <c r="NQ70" s="294"/>
      <c r="NR70" s="294"/>
      <c r="NS70" s="294">
        <v>0</v>
      </c>
      <c r="NT70" s="294">
        <v>0</v>
      </c>
      <c r="NU70" s="294"/>
      <c r="NV70" s="294"/>
      <c r="NW70" s="294"/>
      <c r="NX70" s="294"/>
      <c r="NY70" s="294"/>
      <c r="NZ70" s="294"/>
      <c r="OA70" s="294"/>
      <c r="OB70" s="294"/>
      <c r="OC70" s="294"/>
      <c r="OD70" s="294"/>
      <c r="OE70" s="294"/>
      <c r="OF70" s="294"/>
      <c r="OG70" s="294"/>
      <c r="OH70" s="294"/>
      <c r="OI70" s="294"/>
      <c r="OJ70" s="294"/>
      <c r="OK70" s="294"/>
      <c r="OL70" s="294"/>
      <c r="OM70" s="294"/>
      <c r="ON70" s="294"/>
      <c r="OO70" s="294"/>
      <c r="OP70" s="294"/>
      <c r="OQ70" s="294"/>
      <c r="OR70" s="294"/>
      <c r="OS70" s="294"/>
      <c r="OT70" s="294"/>
      <c r="OU70" s="294"/>
      <c r="OV70" s="294"/>
      <c r="OW70" s="294"/>
      <c r="OX70" s="294"/>
      <c r="OY70" s="294"/>
      <c r="OZ70" s="294"/>
      <c r="PA70" s="294"/>
      <c r="PB70" s="294"/>
      <c r="PC70" s="294"/>
      <c r="PD70" s="294"/>
      <c r="PE70" s="294"/>
      <c r="PF70" s="294"/>
      <c r="PG70" s="294"/>
      <c r="PH70" s="294"/>
      <c r="PI70" s="294"/>
      <c r="PJ70" s="294"/>
      <c r="PK70" s="294"/>
      <c r="PL70" s="294"/>
      <c r="PM70" s="294"/>
      <c r="PN70" s="294"/>
      <c r="PO70" s="294"/>
      <c r="PP70" s="294"/>
      <c r="PQ70" s="294"/>
      <c r="PR70" s="294"/>
      <c r="PS70" s="294"/>
      <c r="PT70" s="294"/>
      <c r="PU70" s="294"/>
      <c r="PV70" s="294"/>
      <c r="PW70" s="294"/>
      <c r="PX70" s="294"/>
      <c r="PY70" s="294"/>
      <c r="PZ70" s="294"/>
      <c r="QA70" s="294"/>
      <c r="QB70" s="294"/>
      <c r="QC70" s="294"/>
      <c r="QD70" s="294"/>
      <c r="QE70" s="294"/>
      <c r="QF70" s="294"/>
      <c r="QG70" s="294"/>
      <c r="QH70" s="294"/>
      <c r="QI70" s="294"/>
      <c r="QJ70" s="294"/>
      <c r="QK70" s="294"/>
      <c r="QL70" s="294"/>
      <c r="QM70" s="294"/>
      <c r="QN70" s="294"/>
      <c r="QO70" s="294"/>
      <c r="QP70" s="294"/>
      <c r="QQ70" s="294"/>
      <c r="QR70" s="294"/>
      <c r="QS70" s="294"/>
      <c r="QT70" s="294"/>
      <c r="QU70" s="294"/>
      <c r="QV70" s="294"/>
      <c r="QW70" s="294"/>
      <c r="QX70" s="294"/>
      <c r="QY70" s="294"/>
      <c r="QZ70" s="294"/>
      <c r="RA70" s="294"/>
      <c r="RB70" s="294"/>
      <c r="RC70" s="294"/>
      <c r="RD70" s="294"/>
      <c r="RE70" s="294"/>
      <c r="RF70" s="294"/>
      <c r="RG70" s="294"/>
      <c r="RH70" s="294"/>
      <c r="RI70" s="294"/>
      <c r="RJ70" s="294"/>
      <c r="RK70" s="294"/>
      <c r="RL70" s="294"/>
      <c r="RM70" s="294"/>
      <c r="RN70" s="294"/>
      <c r="RO70" s="294"/>
      <c r="RP70" s="294"/>
      <c r="RQ70" s="294">
        <v>0</v>
      </c>
      <c r="RR70" s="294"/>
      <c r="RS70" s="294"/>
      <c r="RT70" s="294"/>
      <c r="RU70" s="294"/>
      <c r="RV70" s="294"/>
      <c r="RW70" s="294"/>
      <c r="RX70" s="294"/>
      <c r="RY70" s="294"/>
      <c r="RZ70" s="294"/>
      <c r="SA70" s="294"/>
      <c r="SB70" s="294"/>
      <c r="SC70" s="294"/>
      <c r="SD70" s="294"/>
      <c r="SE70" s="294"/>
      <c r="SF70" s="294"/>
      <c r="SG70" s="294"/>
      <c r="SH70" s="294"/>
      <c r="SI70" s="294"/>
      <c r="SJ70" s="294"/>
      <c r="SK70" s="294"/>
      <c r="SL70" s="294"/>
      <c r="SM70" s="294"/>
      <c r="SN70" s="294"/>
      <c r="SO70" s="294"/>
      <c r="SP70" s="294"/>
      <c r="SQ70" s="294"/>
      <c r="SR70" s="294"/>
      <c r="SS70" s="294"/>
      <c r="ST70" s="294"/>
      <c r="SU70" s="294"/>
      <c r="SV70" s="294"/>
      <c r="SW70" s="294"/>
      <c r="SX70" s="294"/>
      <c r="SY70" s="294"/>
      <c r="SZ70" s="294"/>
      <c r="TA70" s="294"/>
      <c r="TB70" s="294"/>
      <c r="TC70" s="294"/>
      <c r="TD70" s="294"/>
      <c r="TE70" s="294"/>
      <c r="TF70" s="294"/>
      <c r="TG70" s="294"/>
      <c r="TH70" s="294"/>
      <c r="TI70" s="294"/>
      <c r="TJ70" s="294"/>
      <c r="TK70" s="294"/>
      <c r="TL70" s="294"/>
      <c r="TM70" s="294"/>
      <c r="TN70" s="294"/>
      <c r="TO70" s="294"/>
      <c r="TP70" s="294"/>
      <c r="TQ70" s="294"/>
      <c r="TR70" s="294"/>
      <c r="TS70" s="294"/>
      <c r="TT70" s="294"/>
      <c r="TU70" s="294"/>
      <c r="TV70" s="294"/>
      <c r="TW70" s="294"/>
      <c r="TX70" s="294"/>
      <c r="TY70" s="294"/>
      <c r="TZ70" s="294"/>
      <c r="UA70" s="294"/>
      <c r="UB70" s="294"/>
      <c r="UC70" s="294"/>
      <c r="UD70" s="294"/>
      <c r="UE70" s="294"/>
      <c r="UF70" s="294"/>
      <c r="UG70" s="294"/>
      <c r="UH70" s="294"/>
      <c r="UI70" s="294"/>
      <c r="UJ70" s="294"/>
      <c r="UK70" s="294"/>
      <c r="UL70" s="294"/>
      <c r="UM70" s="294"/>
      <c r="UN70" s="294"/>
      <c r="UO70" s="294"/>
      <c r="UP70" s="294"/>
      <c r="UQ70" s="294"/>
      <c r="UR70" s="294"/>
      <c r="US70" s="294"/>
      <c r="UT70" s="294"/>
      <c r="UU70" s="294"/>
      <c r="UV70" s="294"/>
      <c r="UW70" s="294"/>
      <c r="UX70" s="294"/>
      <c r="UY70" s="294"/>
      <c r="UZ70" s="294"/>
      <c r="VA70" s="294"/>
      <c r="VB70" s="294"/>
      <c r="VC70" s="294"/>
      <c r="VD70" s="294"/>
      <c r="VE70" s="294"/>
      <c r="VF70" s="294"/>
      <c r="VG70" s="294"/>
      <c r="VH70" s="294"/>
      <c r="VI70" s="294"/>
      <c r="VJ70" s="294"/>
      <c r="VK70" s="294"/>
      <c r="VL70" s="294"/>
      <c r="VM70" s="294"/>
      <c r="VN70" s="294"/>
      <c r="VO70" s="294"/>
      <c r="VP70" s="294"/>
      <c r="VQ70" s="294"/>
      <c r="VR70" s="294"/>
      <c r="VS70" s="294"/>
      <c r="VT70" s="294"/>
      <c r="VU70" s="294"/>
      <c r="VV70" s="294"/>
      <c r="VW70" s="294"/>
      <c r="VX70" s="294"/>
      <c r="VY70" s="294"/>
      <c r="VZ70" s="294"/>
      <c r="WA70" s="294"/>
      <c r="WB70" s="294"/>
      <c r="WC70" s="294"/>
      <c r="WD70" s="294"/>
      <c r="WE70" s="294"/>
      <c r="WF70" s="294"/>
      <c r="WG70" s="294"/>
      <c r="WH70" s="294"/>
      <c r="WI70" s="294"/>
      <c r="WJ70" s="294"/>
      <c r="WK70" s="294"/>
      <c r="WL70" s="294"/>
      <c r="WM70" s="294"/>
      <c r="WN70" s="294"/>
      <c r="WO70" s="294"/>
      <c r="WP70" s="294"/>
      <c r="WQ70" s="294"/>
      <c r="WR70" s="294"/>
      <c r="WS70" s="294"/>
      <c r="WT70" s="294"/>
      <c r="WU70" s="294"/>
      <c r="WV70" s="294"/>
      <c r="WW70" s="294"/>
      <c r="WX70" s="294"/>
      <c r="WY70" s="294"/>
      <c r="WZ70" s="294"/>
      <c r="XA70" s="294"/>
      <c r="XB70" s="294"/>
      <c r="XC70" s="294"/>
      <c r="XD70" s="294"/>
      <c r="XE70" s="294"/>
      <c r="XF70" s="294"/>
      <c r="XG70" s="294"/>
      <c r="XH70" s="294"/>
      <c r="XI70" s="294"/>
      <c r="XJ70" s="294"/>
      <c r="XK70" s="294"/>
      <c r="XL70" s="294"/>
      <c r="XM70" s="294"/>
      <c r="XN70" s="294"/>
      <c r="XO70" s="294"/>
      <c r="XP70" s="294"/>
      <c r="XQ70" s="294"/>
      <c r="XR70" s="294"/>
      <c r="XS70" s="294"/>
      <c r="XT70" s="294"/>
      <c r="XU70" s="294"/>
      <c r="XV70" s="294"/>
      <c r="XW70" s="294"/>
      <c r="XX70" s="294"/>
      <c r="XY70" s="294"/>
      <c r="XZ70" s="294"/>
      <c r="YA70" s="294"/>
      <c r="YB70" s="294"/>
      <c r="YC70" s="294"/>
      <c r="YD70" s="294"/>
      <c r="YE70" s="294"/>
      <c r="YF70" s="294"/>
      <c r="YG70" s="294"/>
      <c r="YH70" s="294"/>
      <c r="YI70" s="294"/>
      <c r="YJ70" s="294"/>
      <c r="YK70" s="294"/>
      <c r="YL70" s="294"/>
      <c r="YM70" s="294"/>
      <c r="YN70" s="294"/>
      <c r="YO70" s="294"/>
      <c r="YP70" s="294"/>
      <c r="YQ70" s="294"/>
      <c r="YR70" s="294"/>
      <c r="YS70" s="294"/>
      <c r="YT70" s="294"/>
      <c r="YU70" s="294"/>
      <c r="YV70" s="294"/>
      <c r="YW70" s="294"/>
      <c r="YX70" s="294"/>
      <c r="YY70" s="294"/>
      <c r="YZ70" s="294"/>
      <c r="ZA70" s="294"/>
      <c r="ZB70" s="294"/>
      <c r="ZC70" s="294"/>
      <c r="ZD70" s="294"/>
      <c r="ZE70" s="294"/>
      <c r="ZF70" s="294"/>
      <c r="ZG70" s="294"/>
      <c r="ZH70" s="294"/>
      <c r="ZI70" s="294"/>
      <c r="ZJ70" s="294"/>
      <c r="ZK70" s="294"/>
      <c r="ZL70" s="294"/>
      <c r="ZM70" s="294"/>
      <c r="ZN70" s="294"/>
      <c r="ZO70" s="294"/>
      <c r="ZP70" s="294"/>
      <c r="ZQ70" s="294"/>
      <c r="ZR70" s="294"/>
      <c r="ZS70" s="294"/>
      <c r="ZT70" s="294"/>
      <c r="ZU70" s="294"/>
      <c r="ZV70" s="294"/>
      <c r="ZW70" s="294"/>
      <c r="ZX70" s="294"/>
      <c r="ZY70" s="294"/>
      <c r="ZZ70" s="294"/>
      <c r="AAA70" s="294"/>
      <c r="AAB70" s="294"/>
      <c r="AAC70" s="294"/>
      <c r="AAD70" s="294"/>
      <c r="AAE70" s="294"/>
      <c r="AAF70" s="294"/>
      <c r="AAG70" s="294"/>
      <c r="AAH70" s="294"/>
      <c r="AAI70" s="294"/>
      <c r="AAJ70" s="294"/>
      <c r="AAK70" s="294"/>
      <c r="AAL70" s="294"/>
      <c r="AAM70" s="294"/>
      <c r="AAN70" s="294"/>
      <c r="AAO70" s="294"/>
      <c r="AAP70" s="294"/>
      <c r="AAQ70" s="294"/>
      <c r="AAR70" s="294"/>
      <c r="AAS70" s="294"/>
      <c r="AAT70" s="294"/>
      <c r="AAU70" s="294"/>
      <c r="AAV70" s="294"/>
      <c r="AAW70" s="294"/>
      <c r="AAX70" s="294"/>
      <c r="AAY70" s="294"/>
      <c r="AAZ70" s="294"/>
      <c r="ABA70" s="294"/>
      <c r="ABB70" s="294"/>
      <c r="ABC70" s="294">
        <v>0</v>
      </c>
      <c r="ABD70" s="294"/>
      <c r="ABE70" s="294"/>
      <c r="ABF70" s="294"/>
      <c r="ABG70" s="294"/>
      <c r="ABH70" s="294"/>
      <c r="ABI70" s="294"/>
      <c r="ABJ70" s="294"/>
      <c r="ABK70" s="294">
        <v>0</v>
      </c>
      <c r="ABL70" s="294"/>
      <c r="ABM70" s="294"/>
      <c r="ABN70" s="294"/>
      <c r="ABO70" s="294"/>
      <c r="ABP70" s="294"/>
      <c r="ABQ70" s="294"/>
      <c r="ABR70" s="294"/>
      <c r="ABS70" s="294"/>
      <c r="ABT70" s="294"/>
      <c r="ABU70" s="294"/>
      <c r="ABV70" s="294"/>
      <c r="ABW70" s="294"/>
      <c r="ABX70" s="294"/>
      <c r="ABY70" s="294"/>
      <c r="ABZ70" s="294"/>
      <c r="ACA70" s="294"/>
      <c r="ACB70" s="294"/>
      <c r="ACC70" s="294"/>
      <c r="ACD70" s="294"/>
      <c r="ACE70" s="294"/>
      <c r="ACF70" s="294"/>
      <c r="ACG70" s="294"/>
      <c r="ACH70" s="294"/>
      <c r="ACI70" s="294"/>
      <c r="ACJ70" s="294"/>
      <c r="ACK70" s="294"/>
      <c r="ACL70" s="294"/>
      <c r="ACM70" s="294"/>
      <c r="ACN70" s="294"/>
      <c r="ACO70" s="294"/>
      <c r="ACP70" s="294"/>
      <c r="ACQ70" s="294"/>
      <c r="ACR70" s="294"/>
      <c r="ACS70" s="294"/>
      <c r="ACT70" s="294"/>
      <c r="ACU70" s="294"/>
      <c r="ACV70" s="294"/>
      <c r="ACW70" s="294"/>
      <c r="ACX70" s="294"/>
      <c r="ACY70" s="294"/>
      <c r="ACZ70" s="294"/>
      <c r="ADA70" s="294"/>
      <c r="ADB70" s="294"/>
      <c r="ADC70" s="294"/>
      <c r="ADD70" s="294"/>
      <c r="ADE70" s="294"/>
      <c r="ADF70" s="294"/>
      <c r="ADG70" s="294"/>
      <c r="ADH70" s="294"/>
      <c r="ADI70" s="294"/>
      <c r="ADJ70" s="294"/>
      <c r="ADK70" s="294"/>
      <c r="ADL70" s="294"/>
      <c r="ADM70" s="294"/>
      <c r="ADN70" s="294"/>
      <c r="ADO70" s="294"/>
      <c r="ADP70" s="294"/>
      <c r="ADQ70" s="294"/>
      <c r="ADR70" s="294"/>
      <c r="ADS70" s="294"/>
      <c r="ADT70" s="294"/>
      <c r="ADU70" s="294"/>
      <c r="ADV70" s="294"/>
      <c r="ADW70" s="294"/>
      <c r="ADX70" s="294"/>
      <c r="ADY70" s="294"/>
      <c r="ADZ70" s="294"/>
      <c r="AEA70" s="294"/>
      <c r="AEB70" s="294"/>
      <c r="AEC70" s="294"/>
      <c r="AED70" s="294"/>
      <c r="AEE70" s="294"/>
      <c r="AEF70" s="294"/>
      <c r="AEG70" s="294"/>
      <c r="AEH70" s="294"/>
      <c r="AEI70" s="294"/>
      <c r="AEJ70" s="294"/>
      <c r="AEK70" s="294"/>
      <c r="AEL70" s="294"/>
      <c r="AEM70" s="294"/>
      <c r="AEN70" s="294"/>
      <c r="AEO70" s="294"/>
      <c r="AEP70" s="294"/>
      <c r="AEQ70" s="294"/>
      <c r="AER70" s="294"/>
      <c r="AES70" s="294"/>
      <c r="AET70" s="294"/>
      <c r="AEU70" s="294"/>
      <c r="AEV70" s="294"/>
      <c r="AEW70" s="294"/>
      <c r="AEX70" s="294"/>
      <c r="AEY70" s="294"/>
      <c r="AEZ70" s="294"/>
      <c r="AFA70" s="294"/>
      <c r="AFB70" s="294"/>
      <c r="AFC70" s="294"/>
      <c r="AFD70" s="294"/>
      <c r="AFE70" s="294"/>
      <c r="AFF70" s="294"/>
      <c r="AFG70" s="294"/>
      <c r="AFH70" s="294"/>
      <c r="AFI70" s="294"/>
      <c r="AFJ70" s="294"/>
      <c r="AFK70" s="294"/>
      <c r="AFL70" s="294"/>
      <c r="AFM70" s="294"/>
      <c r="AFN70" s="294"/>
      <c r="AFO70" s="294"/>
      <c r="AFP70" s="294"/>
      <c r="AFQ70" s="294"/>
      <c r="AFR70" s="294"/>
      <c r="AFS70" s="294"/>
      <c r="AFT70" s="294"/>
      <c r="AFU70" s="294"/>
      <c r="AFV70" s="294"/>
      <c r="AFW70" s="294"/>
      <c r="AFX70" s="294"/>
      <c r="AFY70" s="294"/>
      <c r="AFZ70" s="294"/>
      <c r="AGA70" s="294"/>
      <c r="AGB70" s="294"/>
      <c r="AGC70" s="294"/>
      <c r="AGD70" s="294"/>
      <c r="AGE70" s="294"/>
      <c r="AGF70" s="294"/>
      <c r="AGG70" s="294"/>
      <c r="AGH70" s="294"/>
      <c r="AGI70" s="294"/>
      <c r="AGJ70" s="294"/>
      <c r="AGK70" s="294"/>
      <c r="AGL70" s="294"/>
      <c r="AGM70" s="294"/>
      <c r="AGN70" s="294"/>
      <c r="AGO70" s="294"/>
      <c r="AGP70" s="294"/>
      <c r="AGQ70" s="294"/>
      <c r="AGR70" s="294"/>
      <c r="AGS70" s="294"/>
      <c r="AGT70" s="294"/>
      <c r="AGU70" s="294"/>
      <c r="AGV70" s="294"/>
      <c r="AGW70" s="294"/>
      <c r="AGX70" s="294"/>
      <c r="AGY70" s="294"/>
      <c r="AGZ70" s="294"/>
      <c r="AHA70" s="294"/>
      <c r="AHB70" s="294"/>
      <c r="AHC70" s="294"/>
      <c r="AHD70" s="294"/>
      <c r="AHE70" s="294"/>
      <c r="AHF70" s="294"/>
      <c r="AHG70" s="294"/>
      <c r="AHH70" s="294"/>
      <c r="AHI70" s="294"/>
      <c r="AHJ70" s="294"/>
      <c r="AHK70" s="294"/>
      <c r="AHL70" s="294"/>
      <c r="AHM70" s="294"/>
      <c r="AHN70" s="294"/>
      <c r="AHO70" s="294"/>
      <c r="AHP70" s="294"/>
      <c r="AHQ70" s="294"/>
      <c r="AHR70" s="329"/>
      <c r="AHS70" s="294">
        <f t="shared" si="51"/>
        <v>0</v>
      </c>
      <c r="AHT70" s="271" t="b">
        <f t="shared" si="52"/>
        <v>1</v>
      </c>
      <c r="AHU70" s="271" t="s">
        <v>6273</v>
      </c>
      <c r="AHV70" s="271" t="s">
        <v>6078</v>
      </c>
      <c r="AHW70" s="271" t="s">
        <v>6079</v>
      </c>
    </row>
    <row r="71" spans="1:907" ht="24" x14ac:dyDescent="0.8">
      <c r="A71" s="270" t="s">
        <v>6273</v>
      </c>
      <c r="B71" s="270" t="s">
        <v>6080</v>
      </c>
      <c r="C71" s="271" t="s">
        <v>6081</v>
      </c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4"/>
      <c r="CF71" s="294"/>
      <c r="CG71" s="294"/>
      <c r="CH71" s="294"/>
      <c r="CI71" s="294"/>
      <c r="CJ71" s="294"/>
      <c r="CK71" s="294"/>
      <c r="CL71" s="294"/>
      <c r="CM71" s="294"/>
      <c r="CN71" s="294"/>
      <c r="CO71" s="294"/>
      <c r="CP71" s="294"/>
      <c r="CQ71" s="294"/>
      <c r="CR71" s="294"/>
      <c r="CS71" s="294"/>
      <c r="CT71" s="294"/>
      <c r="CU71" s="294"/>
      <c r="CV71" s="294"/>
      <c r="CW71" s="294"/>
      <c r="CX71" s="294"/>
      <c r="CY71" s="294"/>
      <c r="CZ71" s="294"/>
      <c r="DA71" s="294"/>
      <c r="DB71" s="294"/>
      <c r="DC71" s="294"/>
      <c r="DD71" s="294"/>
      <c r="DE71" s="294"/>
      <c r="DF71" s="294"/>
      <c r="DG71" s="294"/>
      <c r="DH71" s="294"/>
      <c r="DI71" s="294"/>
      <c r="DJ71" s="294"/>
      <c r="DK71" s="294"/>
      <c r="DL71" s="294"/>
      <c r="DM71" s="294"/>
      <c r="DN71" s="294"/>
      <c r="DO71" s="294"/>
      <c r="DP71" s="294"/>
      <c r="DQ71" s="294"/>
      <c r="DR71" s="294"/>
      <c r="DS71" s="294"/>
      <c r="DT71" s="294"/>
      <c r="DU71" s="294"/>
      <c r="DV71" s="294"/>
      <c r="DW71" s="294"/>
      <c r="DX71" s="294"/>
      <c r="DY71" s="294"/>
      <c r="DZ71" s="294"/>
      <c r="EA71" s="294"/>
      <c r="EB71" s="294"/>
      <c r="EC71" s="294"/>
      <c r="ED71" s="294"/>
      <c r="EE71" s="294"/>
      <c r="EF71" s="294"/>
      <c r="EG71" s="294"/>
      <c r="EH71" s="294"/>
      <c r="EI71" s="294"/>
      <c r="EJ71" s="294"/>
      <c r="EK71" s="294"/>
      <c r="EL71" s="294"/>
      <c r="EM71" s="294"/>
      <c r="EN71" s="294"/>
      <c r="EO71" s="294"/>
      <c r="EP71" s="294"/>
      <c r="EQ71" s="294"/>
      <c r="ER71" s="294"/>
      <c r="ES71" s="294"/>
      <c r="ET71" s="294"/>
      <c r="EU71" s="294"/>
      <c r="EV71" s="294"/>
      <c r="EW71" s="294"/>
      <c r="EX71" s="294"/>
      <c r="EY71" s="294"/>
      <c r="EZ71" s="294"/>
      <c r="FA71" s="294"/>
      <c r="FB71" s="294"/>
      <c r="FC71" s="294"/>
      <c r="FD71" s="294"/>
      <c r="FE71" s="294"/>
      <c r="FF71" s="294"/>
      <c r="FG71" s="294"/>
      <c r="FH71" s="294"/>
      <c r="FI71" s="294"/>
      <c r="FJ71" s="294"/>
      <c r="FK71" s="294"/>
      <c r="FL71" s="294"/>
      <c r="FM71" s="294"/>
      <c r="FN71" s="294"/>
      <c r="FO71" s="294"/>
      <c r="FP71" s="294"/>
      <c r="FQ71" s="294"/>
      <c r="FR71" s="294"/>
      <c r="FS71" s="294"/>
      <c r="FT71" s="294"/>
      <c r="FU71" s="294"/>
      <c r="FV71" s="294"/>
      <c r="FW71" s="294"/>
      <c r="FX71" s="294"/>
      <c r="FY71" s="294"/>
      <c r="FZ71" s="294"/>
      <c r="GA71" s="294"/>
      <c r="GB71" s="294"/>
      <c r="GC71" s="294"/>
      <c r="GD71" s="294"/>
      <c r="GE71" s="294"/>
      <c r="GF71" s="294"/>
      <c r="GG71" s="294"/>
      <c r="GH71" s="294"/>
      <c r="GI71" s="294"/>
      <c r="GJ71" s="294"/>
      <c r="GK71" s="294"/>
      <c r="GL71" s="294"/>
      <c r="GM71" s="294"/>
      <c r="GN71" s="294"/>
      <c r="GO71" s="294"/>
      <c r="GP71" s="294"/>
      <c r="GQ71" s="294"/>
      <c r="GR71" s="294"/>
      <c r="GS71" s="294"/>
      <c r="GT71" s="294"/>
      <c r="GU71" s="294"/>
      <c r="GV71" s="294"/>
      <c r="GW71" s="294"/>
      <c r="GX71" s="294"/>
      <c r="GY71" s="294"/>
      <c r="GZ71" s="294"/>
      <c r="HA71" s="294"/>
      <c r="HB71" s="294"/>
      <c r="HC71" s="294"/>
      <c r="HD71" s="294"/>
      <c r="HE71" s="294"/>
      <c r="HF71" s="294"/>
      <c r="HG71" s="294"/>
      <c r="HH71" s="294"/>
      <c r="HI71" s="294"/>
      <c r="HJ71" s="294"/>
      <c r="HK71" s="294"/>
      <c r="HL71" s="294"/>
      <c r="HM71" s="294"/>
      <c r="HN71" s="294"/>
      <c r="HO71" s="294"/>
      <c r="HP71" s="294"/>
      <c r="HQ71" s="294"/>
      <c r="HR71" s="294"/>
      <c r="HS71" s="294"/>
      <c r="HT71" s="294"/>
      <c r="HU71" s="294"/>
      <c r="HV71" s="294"/>
      <c r="HW71" s="294"/>
      <c r="HX71" s="294"/>
      <c r="HY71" s="294"/>
      <c r="HZ71" s="294"/>
      <c r="IA71" s="294"/>
      <c r="IB71" s="294"/>
      <c r="IC71" s="294"/>
      <c r="ID71" s="294"/>
      <c r="IE71" s="294"/>
      <c r="IF71" s="294"/>
      <c r="IG71" s="294"/>
      <c r="IH71" s="294"/>
      <c r="II71" s="294"/>
      <c r="IJ71" s="294"/>
      <c r="IK71" s="294"/>
      <c r="IL71" s="294"/>
      <c r="IM71" s="294"/>
      <c r="IN71" s="294"/>
      <c r="IO71" s="294"/>
      <c r="IP71" s="294"/>
      <c r="IQ71" s="294"/>
      <c r="IR71" s="294"/>
      <c r="IS71" s="294"/>
      <c r="IT71" s="294"/>
      <c r="IU71" s="294"/>
      <c r="IV71" s="294"/>
      <c r="IW71" s="294"/>
      <c r="IX71" s="294"/>
      <c r="IY71" s="294"/>
      <c r="IZ71" s="294"/>
      <c r="JA71" s="294"/>
      <c r="JB71" s="294"/>
      <c r="JC71" s="294"/>
      <c r="JD71" s="294"/>
      <c r="JE71" s="294"/>
      <c r="JF71" s="294"/>
      <c r="JG71" s="294"/>
      <c r="JH71" s="294"/>
      <c r="JI71" s="294"/>
      <c r="JJ71" s="294"/>
      <c r="JK71" s="294"/>
      <c r="JL71" s="294"/>
      <c r="JM71" s="294"/>
      <c r="JN71" s="294"/>
      <c r="JO71" s="294"/>
      <c r="JP71" s="294"/>
      <c r="JQ71" s="294"/>
      <c r="JR71" s="294"/>
      <c r="JS71" s="294"/>
      <c r="JT71" s="294"/>
      <c r="JU71" s="294"/>
      <c r="JV71" s="294"/>
      <c r="JW71" s="294"/>
      <c r="JX71" s="294"/>
      <c r="JY71" s="294"/>
      <c r="JZ71" s="294"/>
      <c r="KA71" s="294"/>
      <c r="KB71" s="294"/>
      <c r="KC71" s="294"/>
      <c r="KD71" s="294"/>
      <c r="KE71" s="294"/>
      <c r="KF71" s="294"/>
      <c r="KG71" s="294"/>
      <c r="KH71" s="294"/>
      <c r="KI71" s="294"/>
      <c r="KJ71" s="294"/>
      <c r="KK71" s="294"/>
      <c r="KL71" s="294"/>
      <c r="KM71" s="294"/>
      <c r="KN71" s="294"/>
      <c r="KO71" s="294"/>
      <c r="KP71" s="294"/>
      <c r="KQ71" s="294"/>
      <c r="KR71" s="294"/>
      <c r="KS71" s="294"/>
      <c r="KT71" s="294"/>
      <c r="KU71" s="294"/>
      <c r="KV71" s="294"/>
      <c r="KW71" s="294"/>
      <c r="KX71" s="294"/>
      <c r="KY71" s="294"/>
      <c r="KZ71" s="294"/>
      <c r="LA71" s="294"/>
      <c r="LB71" s="294"/>
      <c r="LC71" s="294"/>
      <c r="LD71" s="294"/>
      <c r="LE71" s="294"/>
      <c r="LF71" s="294"/>
      <c r="LG71" s="294"/>
      <c r="LH71" s="294"/>
      <c r="LI71" s="294"/>
      <c r="LJ71" s="294"/>
      <c r="LK71" s="294"/>
      <c r="LL71" s="294"/>
      <c r="LM71" s="294"/>
      <c r="LN71" s="294"/>
      <c r="LO71" s="294"/>
      <c r="LP71" s="294"/>
      <c r="LQ71" s="294"/>
      <c r="LR71" s="294"/>
      <c r="LS71" s="294"/>
      <c r="LT71" s="294"/>
      <c r="LU71" s="294"/>
      <c r="LV71" s="294"/>
      <c r="LW71" s="294"/>
      <c r="LX71" s="294"/>
      <c r="LY71" s="294"/>
      <c r="LZ71" s="294"/>
      <c r="MA71" s="294"/>
      <c r="MB71" s="294"/>
      <c r="MC71" s="294"/>
      <c r="MD71" s="294"/>
      <c r="ME71" s="294"/>
      <c r="MF71" s="294"/>
      <c r="MG71" s="294"/>
      <c r="MH71" s="294"/>
      <c r="MI71" s="294"/>
      <c r="MJ71" s="294"/>
      <c r="MK71" s="294"/>
      <c r="ML71" s="294"/>
      <c r="MM71" s="294"/>
      <c r="MN71" s="294"/>
      <c r="MO71" s="294"/>
      <c r="MP71" s="294"/>
      <c r="MQ71" s="294"/>
      <c r="MR71" s="294"/>
      <c r="MS71" s="294"/>
      <c r="MT71" s="294"/>
      <c r="MU71" s="294"/>
      <c r="MV71" s="294"/>
      <c r="MW71" s="294"/>
      <c r="MX71" s="294"/>
      <c r="MY71" s="294"/>
      <c r="MZ71" s="294"/>
      <c r="NA71" s="294"/>
      <c r="NB71" s="294"/>
      <c r="NC71" s="294"/>
      <c r="ND71" s="294"/>
      <c r="NE71" s="294"/>
      <c r="NF71" s="294"/>
      <c r="NG71" s="294"/>
      <c r="NH71" s="294"/>
      <c r="NI71" s="294"/>
      <c r="NJ71" s="294"/>
      <c r="NK71" s="294"/>
      <c r="NL71" s="294"/>
      <c r="NM71" s="294"/>
      <c r="NN71" s="294"/>
      <c r="NO71" s="294"/>
      <c r="NP71" s="294"/>
      <c r="NQ71" s="294"/>
      <c r="NR71" s="294"/>
      <c r="NS71" s="294">
        <v>-1600</v>
      </c>
      <c r="NT71" s="294"/>
      <c r="NU71" s="294"/>
      <c r="NV71" s="294"/>
      <c r="NW71" s="294"/>
      <c r="NX71" s="294"/>
      <c r="NY71" s="294"/>
      <c r="NZ71" s="294"/>
      <c r="OA71" s="294"/>
      <c r="OB71" s="294"/>
      <c r="OC71" s="294"/>
      <c r="OD71" s="294"/>
      <c r="OE71" s="294"/>
      <c r="OF71" s="294"/>
      <c r="OG71" s="294"/>
      <c r="OH71" s="294"/>
      <c r="OI71" s="294"/>
      <c r="OJ71" s="294"/>
      <c r="OK71" s="294"/>
      <c r="OL71" s="294"/>
      <c r="OM71" s="294"/>
      <c r="ON71" s="294"/>
      <c r="OO71" s="294"/>
      <c r="OP71" s="294"/>
      <c r="OQ71" s="294"/>
      <c r="OR71" s="294"/>
      <c r="OS71" s="294"/>
      <c r="OT71" s="294"/>
      <c r="OU71" s="294"/>
      <c r="OV71" s="294"/>
      <c r="OW71" s="294"/>
      <c r="OX71" s="294"/>
      <c r="OY71" s="294"/>
      <c r="OZ71" s="294"/>
      <c r="PA71" s="294"/>
      <c r="PB71" s="294"/>
      <c r="PC71" s="294"/>
      <c r="PD71" s="294"/>
      <c r="PE71" s="294"/>
      <c r="PF71" s="294"/>
      <c r="PG71" s="294"/>
      <c r="PH71" s="294"/>
      <c r="PI71" s="294"/>
      <c r="PJ71" s="294"/>
      <c r="PK71" s="294"/>
      <c r="PL71" s="294"/>
      <c r="PM71" s="294"/>
      <c r="PN71" s="294"/>
      <c r="PO71" s="294"/>
      <c r="PP71" s="294"/>
      <c r="PQ71" s="294"/>
      <c r="PR71" s="294"/>
      <c r="PS71" s="294"/>
      <c r="PT71" s="294"/>
      <c r="PU71" s="294"/>
      <c r="PV71" s="294"/>
      <c r="PW71" s="294"/>
      <c r="PX71" s="294"/>
      <c r="PY71" s="294"/>
      <c r="PZ71" s="294"/>
      <c r="QA71" s="294"/>
      <c r="QB71" s="294"/>
      <c r="QC71" s="294"/>
      <c r="QD71" s="294"/>
      <c r="QE71" s="294"/>
      <c r="QF71" s="294"/>
      <c r="QG71" s="294"/>
      <c r="QH71" s="294"/>
      <c r="QI71" s="294"/>
      <c r="QJ71" s="294"/>
      <c r="QK71" s="294"/>
      <c r="QL71" s="294"/>
      <c r="QM71" s="294"/>
      <c r="QN71" s="294"/>
      <c r="QO71" s="294"/>
      <c r="QP71" s="294"/>
      <c r="QQ71" s="294"/>
      <c r="QR71" s="294"/>
      <c r="QS71" s="294"/>
      <c r="QT71" s="294"/>
      <c r="QU71" s="294"/>
      <c r="QV71" s="294"/>
      <c r="QW71" s="294"/>
      <c r="QX71" s="294"/>
      <c r="QY71" s="294"/>
      <c r="QZ71" s="294"/>
      <c r="RA71" s="294"/>
      <c r="RB71" s="294"/>
      <c r="RC71" s="294"/>
      <c r="RD71" s="294"/>
      <c r="RE71" s="294"/>
      <c r="RF71" s="294"/>
      <c r="RG71" s="294"/>
      <c r="RH71" s="294"/>
      <c r="RI71" s="294"/>
      <c r="RJ71" s="294"/>
      <c r="RK71" s="294">
        <v>-1500</v>
      </c>
      <c r="RL71" s="294"/>
      <c r="RM71" s="294"/>
      <c r="RN71" s="294"/>
      <c r="RO71" s="294"/>
      <c r="RP71" s="294"/>
      <c r="RQ71" s="294"/>
      <c r="RR71" s="294"/>
      <c r="RS71" s="294"/>
      <c r="RT71" s="294"/>
      <c r="RU71" s="294"/>
      <c r="RV71" s="294"/>
      <c r="RW71" s="294"/>
      <c r="RX71" s="294"/>
      <c r="RY71" s="294"/>
      <c r="RZ71" s="294"/>
      <c r="SA71" s="294"/>
      <c r="SB71" s="294"/>
      <c r="SC71" s="294"/>
      <c r="SD71" s="294"/>
      <c r="SE71" s="294"/>
      <c r="SF71" s="294"/>
      <c r="SG71" s="294"/>
      <c r="SH71" s="294"/>
      <c r="SI71" s="294"/>
      <c r="SJ71" s="294"/>
      <c r="SK71" s="294"/>
      <c r="SL71" s="294"/>
      <c r="SM71" s="294"/>
      <c r="SN71" s="294"/>
      <c r="SO71" s="294"/>
      <c r="SP71" s="294"/>
      <c r="SQ71" s="294"/>
      <c r="SR71" s="294"/>
      <c r="SS71" s="294"/>
      <c r="ST71" s="294"/>
      <c r="SU71" s="294"/>
      <c r="SV71" s="294"/>
      <c r="SW71" s="294"/>
      <c r="SX71" s="294"/>
      <c r="SY71" s="294"/>
      <c r="SZ71" s="294"/>
      <c r="TA71" s="294"/>
      <c r="TB71" s="294"/>
      <c r="TC71" s="294"/>
      <c r="TD71" s="294"/>
      <c r="TE71" s="294"/>
      <c r="TF71" s="294"/>
      <c r="TG71" s="294"/>
      <c r="TH71" s="294"/>
      <c r="TI71" s="294"/>
      <c r="TJ71" s="294"/>
      <c r="TK71" s="294"/>
      <c r="TL71" s="294"/>
      <c r="TM71" s="294"/>
      <c r="TN71" s="294"/>
      <c r="TO71" s="294"/>
      <c r="TP71" s="294"/>
      <c r="TQ71" s="294"/>
      <c r="TR71" s="294"/>
      <c r="TS71" s="294"/>
      <c r="TT71" s="294"/>
      <c r="TU71" s="294"/>
      <c r="TV71" s="294"/>
      <c r="TW71" s="294"/>
      <c r="TX71" s="294"/>
      <c r="TY71" s="294"/>
      <c r="TZ71" s="294"/>
      <c r="UA71" s="294"/>
      <c r="UB71" s="294"/>
      <c r="UC71" s="294"/>
      <c r="UD71" s="294"/>
      <c r="UE71" s="294"/>
      <c r="UF71" s="294"/>
      <c r="UG71" s="294"/>
      <c r="UH71" s="294"/>
      <c r="UI71" s="294"/>
      <c r="UJ71" s="294"/>
      <c r="UK71" s="294"/>
      <c r="UL71" s="294"/>
      <c r="UM71" s="294"/>
      <c r="UN71" s="294"/>
      <c r="UO71" s="294"/>
      <c r="UP71" s="294"/>
      <c r="UQ71" s="294"/>
      <c r="UR71" s="294"/>
      <c r="US71" s="294"/>
      <c r="UT71" s="294"/>
      <c r="UU71" s="294"/>
      <c r="UV71" s="294"/>
      <c r="UW71" s="294"/>
      <c r="UX71" s="294"/>
      <c r="UY71" s="294"/>
      <c r="UZ71" s="294"/>
      <c r="VA71" s="294"/>
      <c r="VB71" s="294"/>
      <c r="VC71" s="294"/>
      <c r="VD71" s="294"/>
      <c r="VE71" s="294"/>
      <c r="VF71" s="294"/>
      <c r="VG71" s="294"/>
      <c r="VH71" s="294"/>
      <c r="VI71" s="294"/>
      <c r="VJ71" s="294"/>
      <c r="VK71" s="294"/>
      <c r="VL71" s="294"/>
      <c r="VM71" s="294"/>
      <c r="VN71" s="294"/>
      <c r="VO71" s="294"/>
      <c r="VP71" s="294"/>
      <c r="VQ71" s="294"/>
      <c r="VR71" s="294"/>
      <c r="VS71" s="294"/>
      <c r="VT71" s="294"/>
      <c r="VU71" s="294"/>
      <c r="VV71" s="294"/>
      <c r="VW71" s="294"/>
      <c r="VX71" s="294"/>
      <c r="VY71" s="294"/>
      <c r="VZ71" s="294"/>
      <c r="WA71" s="294"/>
      <c r="WB71" s="294"/>
      <c r="WC71" s="294"/>
      <c r="WD71" s="294"/>
      <c r="WE71" s="294"/>
      <c r="WF71" s="294"/>
      <c r="WG71" s="294"/>
      <c r="WH71" s="294"/>
      <c r="WI71" s="294"/>
      <c r="WJ71" s="294"/>
      <c r="WK71" s="294"/>
      <c r="WL71" s="294"/>
      <c r="WM71" s="294"/>
      <c r="WN71" s="294"/>
      <c r="WO71" s="294"/>
      <c r="WP71" s="294"/>
      <c r="WQ71" s="294"/>
      <c r="WR71" s="294"/>
      <c r="WS71" s="294"/>
      <c r="WT71" s="294"/>
      <c r="WU71" s="294"/>
      <c r="WV71" s="294"/>
      <c r="WW71" s="294"/>
      <c r="WX71" s="294"/>
      <c r="WY71" s="294"/>
      <c r="WZ71" s="294"/>
      <c r="XA71" s="294"/>
      <c r="XB71" s="294"/>
      <c r="XC71" s="294"/>
      <c r="XD71" s="294"/>
      <c r="XE71" s="294"/>
      <c r="XF71" s="294"/>
      <c r="XG71" s="294"/>
      <c r="XH71" s="294"/>
      <c r="XI71" s="294"/>
      <c r="XJ71" s="294"/>
      <c r="XK71" s="294"/>
      <c r="XL71" s="294"/>
      <c r="XM71" s="294"/>
      <c r="XN71" s="294"/>
      <c r="XO71" s="294"/>
      <c r="XP71" s="294"/>
      <c r="XQ71" s="294"/>
      <c r="XR71" s="294"/>
      <c r="XS71" s="294"/>
      <c r="XT71" s="294"/>
      <c r="XU71" s="294"/>
      <c r="XV71" s="294"/>
      <c r="XW71" s="294"/>
      <c r="XX71" s="294"/>
      <c r="XY71" s="294"/>
      <c r="XZ71" s="294"/>
      <c r="YA71" s="294"/>
      <c r="YB71" s="294"/>
      <c r="YC71" s="294"/>
      <c r="YD71" s="294"/>
      <c r="YE71" s="294"/>
      <c r="YF71" s="294"/>
      <c r="YG71" s="294"/>
      <c r="YH71" s="294"/>
      <c r="YI71" s="294"/>
      <c r="YJ71" s="294"/>
      <c r="YK71" s="294"/>
      <c r="YL71" s="294"/>
      <c r="YM71" s="294"/>
      <c r="YN71" s="294"/>
      <c r="YO71" s="294"/>
      <c r="YP71" s="294"/>
      <c r="YQ71" s="294"/>
      <c r="YR71" s="294"/>
      <c r="YS71" s="294"/>
      <c r="YT71" s="294"/>
      <c r="YU71" s="294"/>
      <c r="YV71" s="294"/>
      <c r="YW71" s="294"/>
      <c r="YX71" s="294"/>
      <c r="YY71" s="294"/>
      <c r="YZ71" s="294"/>
      <c r="ZA71" s="294"/>
      <c r="ZB71" s="294"/>
      <c r="ZC71" s="294"/>
      <c r="ZD71" s="294"/>
      <c r="ZE71" s="294"/>
      <c r="ZF71" s="294"/>
      <c r="ZG71" s="294"/>
      <c r="ZH71" s="294"/>
      <c r="ZI71" s="294"/>
      <c r="ZJ71" s="294"/>
      <c r="ZK71" s="294"/>
      <c r="ZL71" s="294"/>
      <c r="ZM71" s="294"/>
      <c r="ZN71" s="294"/>
      <c r="ZO71" s="294"/>
      <c r="ZP71" s="294"/>
      <c r="ZQ71" s="294"/>
      <c r="ZR71" s="294"/>
      <c r="ZS71" s="294"/>
      <c r="ZT71" s="294"/>
      <c r="ZU71" s="294"/>
      <c r="ZV71" s="294"/>
      <c r="ZW71" s="294"/>
      <c r="ZX71" s="294"/>
      <c r="ZY71" s="294"/>
      <c r="ZZ71" s="294"/>
      <c r="AAA71" s="294"/>
      <c r="AAB71" s="294"/>
      <c r="AAC71" s="294"/>
      <c r="AAD71" s="294"/>
      <c r="AAE71" s="294"/>
      <c r="AAF71" s="294"/>
      <c r="AAG71" s="294"/>
      <c r="AAH71" s="294"/>
      <c r="AAI71" s="294"/>
      <c r="AAJ71" s="294"/>
      <c r="AAK71" s="294"/>
      <c r="AAL71" s="294"/>
      <c r="AAM71" s="294"/>
      <c r="AAN71" s="294"/>
      <c r="AAO71" s="294"/>
      <c r="AAP71" s="294"/>
      <c r="AAQ71" s="294"/>
      <c r="AAR71" s="294"/>
      <c r="AAS71" s="294"/>
      <c r="AAT71" s="294"/>
      <c r="AAU71" s="294"/>
      <c r="AAV71" s="294"/>
      <c r="AAW71" s="294"/>
      <c r="AAX71" s="294"/>
      <c r="AAY71" s="294"/>
      <c r="AAZ71" s="294"/>
      <c r="ABA71" s="294"/>
      <c r="ABB71" s="294"/>
      <c r="ABC71" s="294">
        <v>0</v>
      </c>
      <c r="ABD71" s="294"/>
      <c r="ABE71" s="294"/>
      <c r="ABF71" s="294"/>
      <c r="ABG71" s="294"/>
      <c r="ABH71" s="294"/>
      <c r="ABI71" s="294"/>
      <c r="ABJ71" s="294"/>
      <c r="ABK71" s="294">
        <v>0</v>
      </c>
      <c r="ABL71" s="294"/>
      <c r="ABM71" s="294"/>
      <c r="ABN71" s="294"/>
      <c r="ABO71" s="294"/>
      <c r="ABP71" s="294"/>
      <c r="ABQ71" s="294"/>
      <c r="ABR71" s="294"/>
      <c r="ABS71" s="294"/>
      <c r="ABT71" s="294"/>
      <c r="ABU71" s="294"/>
      <c r="ABV71" s="294"/>
      <c r="ABW71" s="294"/>
      <c r="ABX71" s="294"/>
      <c r="ABY71" s="294"/>
      <c r="ABZ71" s="294"/>
      <c r="ACA71" s="294"/>
      <c r="ACB71" s="294"/>
      <c r="ACC71" s="294"/>
      <c r="ACD71" s="294"/>
      <c r="ACE71" s="294"/>
      <c r="ACF71" s="294"/>
      <c r="ACG71" s="294"/>
      <c r="ACH71" s="294"/>
      <c r="ACI71" s="294"/>
      <c r="ACJ71" s="294"/>
      <c r="ACK71" s="294"/>
      <c r="ACL71" s="294"/>
      <c r="ACM71" s="294"/>
      <c r="ACN71" s="294"/>
      <c r="ACO71" s="294"/>
      <c r="ACP71" s="294"/>
      <c r="ACQ71" s="294"/>
      <c r="ACR71" s="294"/>
      <c r="ACS71" s="294"/>
      <c r="ACT71" s="294"/>
      <c r="ACU71" s="294"/>
      <c r="ACV71" s="294"/>
      <c r="ACW71" s="294"/>
      <c r="ACX71" s="294"/>
      <c r="ACY71" s="294"/>
      <c r="ACZ71" s="294"/>
      <c r="ADA71" s="294"/>
      <c r="ADB71" s="294"/>
      <c r="ADC71" s="294"/>
      <c r="ADD71" s="294"/>
      <c r="ADE71" s="294"/>
      <c r="ADF71" s="294"/>
      <c r="ADG71" s="294"/>
      <c r="ADH71" s="294"/>
      <c r="ADI71" s="294"/>
      <c r="ADJ71" s="294"/>
      <c r="ADK71" s="294"/>
      <c r="ADL71" s="294"/>
      <c r="ADM71" s="294"/>
      <c r="ADN71" s="294"/>
      <c r="ADO71" s="294"/>
      <c r="ADP71" s="294"/>
      <c r="ADQ71" s="294"/>
      <c r="ADR71" s="294"/>
      <c r="ADS71" s="294"/>
      <c r="ADT71" s="294"/>
      <c r="ADU71" s="294"/>
      <c r="ADV71" s="294"/>
      <c r="ADW71" s="294"/>
      <c r="ADX71" s="294"/>
      <c r="ADY71" s="294"/>
      <c r="ADZ71" s="294"/>
      <c r="AEA71" s="294"/>
      <c r="AEB71" s="294"/>
      <c r="AEC71" s="294"/>
      <c r="AED71" s="294"/>
      <c r="AEE71" s="294"/>
      <c r="AEF71" s="294"/>
      <c r="AEG71" s="294"/>
      <c r="AEH71" s="294"/>
      <c r="AEI71" s="294"/>
      <c r="AEJ71" s="294"/>
      <c r="AEK71" s="294"/>
      <c r="AEL71" s="294"/>
      <c r="AEM71" s="294"/>
      <c r="AEN71" s="294"/>
      <c r="AEO71" s="294"/>
      <c r="AEP71" s="294"/>
      <c r="AEQ71" s="294"/>
      <c r="AER71" s="294"/>
      <c r="AES71" s="294"/>
      <c r="AET71" s="294"/>
      <c r="AEU71" s="294"/>
      <c r="AEV71" s="294"/>
      <c r="AEW71" s="294"/>
      <c r="AEX71" s="294"/>
      <c r="AEY71" s="294"/>
      <c r="AEZ71" s="294"/>
      <c r="AFA71" s="294"/>
      <c r="AFB71" s="294"/>
      <c r="AFC71" s="294"/>
      <c r="AFD71" s="294"/>
      <c r="AFE71" s="294"/>
      <c r="AFF71" s="294"/>
      <c r="AFG71" s="294"/>
      <c r="AFH71" s="294"/>
      <c r="AFI71" s="294"/>
      <c r="AFJ71" s="294"/>
      <c r="AFK71" s="294"/>
      <c r="AFL71" s="294"/>
      <c r="AFM71" s="294"/>
      <c r="AFN71" s="294"/>
      <c r="AFO71" s="294"/>
      <c r="AFP71" s="294"/>
      <c r="AFQ71" s="294"/>
      <c r="AFR71" s="294"/>
      <c r="AFS71" s="294"/>
      <c r="AFT71" s="294"/>
      <c r="AFU71" s="294"/>
      <c r="AFV71" s="294"/>
      <c r="AFW71" s="294"/>
      <c r="AFX71" s="294"/>
      <c r="AFY71" s="294"/>
      <c r="AFZ71" s="294"/>
      <c r="AGA71" s="294"/>
      <c r="AGB71" s="294"/>
      <c r="AGC71" s="294"/>
      <c r="AGD71" s="294"/>
      <c r="AGE71" s="294"/>
      <c r="AGF71" s="294"/>
      <c r="AGG71" s="294"/>
      <c r="AGH71" s="294"/>
      <c r="AGI71" s="294"/>
      <c r="AGJ71" s="294"/>
      <c r="AGK71" s="294"/>
      <c r="AGL71" s="294"/>
      <c r="AGM71" s="294"/>
      <c r="AGN71" s="294"/>
      <c r="AGO71" s="294"/>
      <c r="AGP71" s="294"/>
      <c r="AGQ71" s="294"/>
      <c r="AGR71" s="294"/>
      <c r="AGS71" s="294"/>
      <c r="AGT71" s="294"/>
      <c r="AGU71" s="294"/>
      <c r="AGV71" s="294"/>
      <c r="AGW71" s="294"/>
      <c r="AGX71" s="294"/>
      <c r="AGY71" s="294"/>
      <c r="AGZ71" s="294"/>
      <c r="AHA71" s="294"/>
      <c r="AHB71" s="294"/>
      <c r="AHC71" s="294"/>
      <c r="AHD71" s="294"/>
      <c r="AHE71" s="294"/>
      <c r="AHF71" s="294"/>
      <c r="AHG71" s="294"/>
      <c r="AHH71" s="294"/>
      <c r="AHI71" s="294"/>
      <c r="AHJ71" s="294"/>
      <c r="AHK71" s="294"/>
      <c r="AHL71" s="294"/>
      <c r="AHM71" s="294"/>
      <c r="AHN71" s="294"/>
      <c r="AHO71" s="294"/>
      <c r="AHP71" s="294"/>
      <c r="AHQ71" s="294"/>
      <c r="AHR71" s="329"/>
      <c r="AHS71" s="294">
        <f t="shared" si="51"/>
        <v>-3100</v>
      </c>
      <c r="AHT71" s="271" t="b">
        <f t="shared" si="52"/>
        <v>1</v>
      </c>
      <c r="AHU71" s="271" t="s">
        <v>6273</v>
      </c>
      <c r="AHV71" s="271" t="s">
        <v>6080</v>
      </c>
      <c r="AHW71" s="271" t="s">
        <v>6081</v>
      </c>
    </row>
    <row r="72" spans="1:907" ht="24" x14ac:dyDescent="0.8">
      <c r="A72" s="270" t="s">
        <v>6273</v>
      </c>
      <c r="B72" s="270" t="s">
        <v>6082</v>
      </c>
      <c r="C72" s="271" t="s">
        <v>6083</v>
      </c>
      <c r="D72" s="294">
        <v>0</v>
      </c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>
        <v>-3000</v>
      </c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4"/>
      <c r="CF72" s="294"/>
      <c r="CG72" s="294">
        <v>-49658.7</v>
      </c>
      <c r="CH72" s="294"/>
      <c r="CI72" s="294"/>
      <c r="CJ72" s="294"/>
      <c r="CK72" s="294"/>
      <c r="CL72" s="294"/>
      <c r="CM72" s="294"/>
      <c r="CN72" s="294"/>
      <c r="CO72" s="294"/>
      <c r="CP72" s="294"/>
      <c r="CQ72" s="294"/>
      <c r="CR72" s="294"/>
      <c r="CS72" s="294"/>
      <c r="CT72" s="294"/>
      <c r="CU72" s="294"/>
      <c r="CV72" s="294"/>
      <c r="CW72" s="294"/>
      <c r="CX72" s="294"/>
      <c r="CY72" s="294"/>
      <c r="CZ72" s="294"/>
      <c r="DA72" s="294"/>
      <c r="DB72" s="294">
        <v>0</v>
      </c>
      <c r="DC72" s="294"/>
      <c r="DD72" s="294"/>
      <c r="DE72" s="294"/>
      <c r="DF72" s="294"/>
      <c r="DG72" s="294"/>
      <c r="DH72" s="294"/>
      <c r="DI72" s="294"/>
      <c r="DJ72" s="294"/>
      <c r="DK72" s="294"/>
      <c r="DL72" s="294"/>
      <c r="DM72" s="294"/>
      <c r="DN72" s="294"/>
      <c r="DO72" s="294"/>
      <c r="DP72" s="294"/>
      <c r="DQ72" s="294"/>
      <c r="DR72" s="294"/>
      <c r="DS72" s="294"/>
      <c r="DT72" s="294"/>
      <c r="DU72" s="294"/>
      <c r="DV72" s="294"/>
      <c r="DW72" s="294"/>
      <c r="DX72" s="294"/>
      <c r="DY72" s="294"/>
      <c r="DZ72" s="294"/>
      <c r="EA72" s="294"/>
      <c r="EB72" s="294"/>
      <c r="EC72" s="294"/>
      <c r="ED72" s="294"/>
      <c r="EE72" s="294">
        <v>0</v>
      </c>
      <c r="EF72" s="294"/>
      <c r="EG72" s="294"/>
      <c r="EH72" s="294"/>
      <c r="EI72" s="294"/>
      <c r="EJ72" s="294"/>
      <c r="EK72" s="294"/>
      <c r="EL72" s="294"/>
      <c r="EM72" s="294"/>
      <c r="EN72" s="294"/>
      <c r="EO72" s="294"/>
      <c r="EP72" s="294"/>
      <c r="EQ72" s="294"/>
      <c r="ER72" s="294"/>
      <c r="ES72" s="294"/>
      <c r="ET72" s="294"/>
      <c r="EU72" s="294"/>
      <c r="EV72" s="294"/>
      <c r="EW72" s="294"/>
      <c r="EX72" s="294"/>
      <c r="EY72" s="294"/>
      <c r="EZ72" s="294"/>
      <c r="FA72" s="294"/>
      <c r="FB72" s="294"/>
      <c r="FC72" s="294"/>
      <c r="FD72" s="294"/>
      <c r="FE72" s="294"/>
      <c r="FF72" s="294"/>
      <c r="FG72" s="294"/>
      <c r="FH72" s="294"/>
      <c r="FI72" s="294"/>
      <c r="FJ72" s="294"/>
      <c r="FK72" s="294"/>
      <c r="FL72" s="294"/>
      <c r="FM72" s="294"/>
      <c r="FN72" s="294"/>
      <c r="FO72" s="294"/>
      <c r="FP72" s="294"/>
      <c r="FQ72" s="294"/>
      <c r="FR72" s="294"/>
      <c r="FS72" s="294"/>
      <c r="FT72" s="294"/>
      <c r="FU72" s="294"/>
      <c r="FV72" s="294"/>
      <c r="FW72" s="294"/>
      <c r="FX72" s="294"/>
      <c r="FY72" s="294"/>
      <c r="FZ72" s="294"/>
      <c r="GA72" s="294"/>
      <c r="GB72" s="294"/>
      <c r="GC72" s="294"/>
      <c r="GD72" s="294"/>
      <c r="GE72" s="294">
        <v>-3126232.56</v>
      </c>
      <c r="GF72" s="294"/>
      <c r="GG72" s="294"/>
      <c r="GH72" s="294"/>
      <c r="GI72" s="294"/>
      <c r="GJ72" s="294"/>
      <c r="GK72" s="294"/>
      <c r="GL72" s="294"/>
      <c r="GM72" s="294"/>
      <c r="GN72" s="294"/>
      <c r="GO72" s="294"/>
      <c r="GP72" s="294"/>
      <c r="GQ72" s="294">
        <v>-1647800</v>
      </c>
      <c r="GR72" s="294"/>
      <c r="GS72" s="294"/>
      <c r="GT72" s="294"/>
      <c r="GU72" s="294"/>
      <c r="GV72" s="294"/>
      <c r="GW72" s="294"/>
      <c r="GX72" s="294"/>
      <c r="GY72" s="294"/>
      <c r="GZ72" s="294"/>
      <c r="HA72" s="294"/>
      <c r="HB72" s="294"/>
      <c r="HC72" s="294"/>
      <c r="HD72" s="294"/>
      <c r="HE72" s="294"/>
      <c r="HF72" s="294"/>
      <c r="HG72" s="294"/>
      <c r="HH72" s="294"/>
      <c r="HI72" s="294"/>
      <c r="HJ72" s="294"/>
      <c r="HK72" s="294"/>
      <c r="HL72" s="294"/>
      <c r="HM72" s="294"/>
      <c r="HN72" s="294"/>
      <c r="HO72" s="294"/>
      <c r="HP72" s="294"/>
      <c r="HQ72" s="294"/>
      <c r="HR72" s="294"/>
      <c r="HS72" s="294"/>
      <c r="HT72" s="294"/>
      <c r="HU72" s="294"/>
      <c r="HV72" s="294"/>
      <c r="HW72" s="294"/>
      <c r="HX72" s="294"/>
      <c r="HY72" s="294"/>
      <c r="HZ72" s="294"/>
      <c r="IA72" s="294"/>
      <c r="IB72" s="294"/>
      <c r="IC72" s="294"/>
      <c r="ID72" s="294"/>
      <c r="IE72" s="294"/>
      <c r="IF72" s="294"/>
      <c r="IG72" s="294"/>
      <c r="IH72" s="294"/>
      <c r="II72" s="294"/>
      <c r="IJ72" s="294"/>
      <c r="IK72" s="294"/>
      <c r="IL72" s="294"/>
      <c r="IM72" s="294"/>
      <c r="IN72" s="294"/>
      <c r="IO72" s="294"/>
      <c r="IP72" s="294"/>
      <c r="IQ72" s="294"/>
      <c r="IR72" s="294"/>
      <c r="IS72" s="294"/>
      <c r="IT72" s="294"/>
      <c r="IU72" s="294"/>
      <c r="IV72" s="294"/>
      <c r="IW72" s="294"/>
      <c r="IX72" s="294"/>
      <c r="IY72" s="294"/>
      <c r="IZ72" s="294"/>
      <c r="JA72" s="294"/>
      <c r="JB72" s="294"/>
      <c r="JC72" s="294"/>
      <c r="JD72" s="294"/>
      <c r="JE72" s="294"/>
      <c r="JF72" s="294"/>
      <c r="JG72" s="294"/>
      <c r="JH72" s="294"/>
      <c r="JI72" s="294"/>
      <c r="JJ72" s="294"/>
      <c r="JK72" s="294"/>
      <c r="JL72" s="294"/>
      <c r="JM72" s="294"/>
      <c r="JN72" s="294"/>
      <c r="JO72" s="294"/>
      <c r="JP72" s="294"/>
      <c r="JQ72" s="294"/>
      <c r="JR72" s="294"/>
      <c r="JS72" s="294"/>
      <c r="JT72" s="294"/>
      <c r="JU72" s="294"/>
      <c r="JV72" s="294"/>
      <c r="JW72" s="294"/>
      <c r="JX72" s="294"/>
      <c r="JY72" s="294"/>
      <c r="JZ72" s="294"/>
      <c r="KA72" s="294"/>
      <c r="KB72" s="294"/>
      <c r="KC72" s="294"/>
      <c r="KD72" s="294"/>
      <c r="KE72" s="294"/>
      <c r="KF72" s="294"/>
      <c r="KG72" s="294"/>
      <c r="KH72" s="294"/>
      <c r="KI72" s="294"/>
      <c r="KJ72" s="294"/>
      <c r="KK72" s="294"/>
      <c r="KL72" s="294"/>
      <c r="KM72" s="294"/>
      <c r="KN72" s="294"/>
      <c r="KO72" s="294"/>
      <c r="KP72" s="294"/>
      <c r="KQ72" s="294"/>
      <c r="KR72" s="294"/>
      <c r="KS72" s="294"/>
      <c r="KT72" s="294"/>
      <c r="KU72" s="294"/>
      <c r="KV72" s="294"/>
      <c r="KW72" s="294"/>
      <c r="KX72" s="294"/>
      <c r="KY72" s="294"/>
      <c r="KZ72" s="294"/>
      <c r="LA72" s="294"/>
      <c r="LB72" s="294"/>
      <c r="LC72" s="294"/>
      <c r="LD72" s="294"/>
      <c r="LE72" s="294"/>
      <c r="LF72" s="294"/>
      <c r="LG72" s="294"/>
      <c r="LH72" s="294">
        <v>0</v>
      </c>
      <c r="LI72" s="294"/>
      <c r="LJ72" s="294">
        <v>-2554745.2599999998</v>
      </c>
      <c r="LK72" s="294"/>
      <c r="LL72" s="294"/>
      <c r="LM72" s="294"/>
      <c r="LN72" s="294"/>
      <c r="LO72" s="294"/>
      <c r="LP72" s="294"/>
      <c r="LQ72" s="294"/>
      <c r="LR72" s="294"/>
      <c r="LS72" s="294"/>
      <c r="LT72" s="294"/>
      <c r="LU72" s="294"/>
      <c r="LV72" s="294">
        <v>0</v>
      </c>
      <c r="LW72" s="294"/>
      <c r="LX72" s="294"/>
      <c r="LY72" s="294"/>
      <c r="LZ72" s="294"/>
      <c r="MA72" s="294"/>
      <c r="MB72" s="294"/>
      <c r="MC72" s="294"/>
      <c r="MD72" s="294"/>
      <c r="ME72" s="294"/>
      <c r="MF72" s="294"/>
      <c r="MG72" s="294"/>
      <c r="MH72" s="294"/>
      <c r="MI72" s="294"/>
      <c r="MJ72" s="294"/>
      <c r="MK72" s="294"/>
      <c r="ML72" s="294"/>
      <c r="MM72" s="294"/>
      <c r="MN72" s="294"/>
      <c r="MO72" s="294"/>
      <c r="MP72" s="294"/>
      <c r="MQ72" s="294"/>
      <c r="MR72" s="294"/>
      <c r="MS72" s="294"/>
      <c r="MT72" s="294"/>
      <c r="MU72" s="294"/>
      <c r="MV72" s="294"/>
      <c r="MW72" s="294"/>
      <c r="MX72" s="294"/>
      <c r="MY72" s="294"/>
      <c r="MZ72" s="294"/>
      <c r="NA72" s="294"/>
      <c r="NB72" s="294"/>
      <c r="NC72" s="294"/>
      <c r="ND72" s="294">
        <v>0</v>
      </c>
      <c r="NE72" s="294"/>
      <c r="NF72" s="294"/>
      <c r="NG72" s="294"/>
      <c r="NH72" s="294"/>
      <c r="NI72" s="294"/>
      <c r="NJ72" s="294"/>
      <c r="NK72" s="294"/>
      <c r="NL72" s="294"/>
      <c r="NM72" s="294">
        <v>0</v>
      </c>
      <c r="NN72" s="294"/>
      <c r="NO72" s="294"/>
      <c r="NP72" s="294"/>
      <c r="NQ72" s="294"/>
      <c r="NR72" s="294"/>
      <c r="NS72" s="294"/>
      <c r="NT72" s="294"/>
      <c r="NU72" s="294"/>
      <c r="NV72" s="294"/>
      <c r="NW72" s="294"/>
      <c r="NX72" s="294"/>
      <c r="NY72" s="294"/>
      <c r="NZ72" s="294"/>
      <c r="OA72" s="294"/>
      <c r="OB72" s="294"/>
      <c r="OC72" s="294"/>
      <c r="OD72" s="294"/>
      <c r="OE72" s="294">
        <v>-375500</v>
      </c>
      <c r="OF72" s="294"/>
      <c r="OG72" s="294"/>
      <c r="OH72" s="294"/>
      <c r="OI72" s="294"/>
      <c r="OJ72" s="294"/>
      <c r="OK72" s="294"/>
      <c r="OL72" s="294"/>
      <c r="OM72" s="294"/>
      <c r="ON72" s="294"/>
      <c r="OO72" s="294"/>
      <c r="OP72" s="294"/>
      <c r="OQ72" s="294"/>
      <c r="OR72" s="294"/>
      <c r="OS72" s="294"/>
      <c r="OT72" s="294"/>
      <c r="OU72" s="294"/>
      <c r="OV72" s="294"/>
      <c r="OW72" s="294"/>
      <c r="OX72" s="294"/>
      <c r="OY72" s="294"/>
      <c r="OZ72" s="294"/>
      <c r="PA72" s="294"/>
      <c r="PB72" s="294">
        <v>-2659054.62</v>
      </c>
      <c r="PC72" s="294"/>
      <c r="PD72" s="294"/>
      <c r="PE72" s="294"/>
      <c r="PF72" s="294"/>
      <c r="PG72" s="294"/>
      <c r="PH72" s="294"/>
      <c r="PI72" s="294"/>
      <c r="PJ72" s="294"/>
      <c r="PK72" s="294"/>
      <c r="PL72" s="294"/>
      <c r="PM72" s="294"/>
      <c r="PN72" s="294"/>
      <c r="PO72" s="294"/>
      <c r="PP72" s="294"/>
      <c r="PQ72" s="294"/>
      <c r="PR72" s="294"/>
      <c r="PS72" s="294"/>
      <c r="PT72" s="294"/>
      <c r="PU72" s="294"/>
      <c r="PV72" s="294"/>
      <c r="PW72" s="294"/>
      <c r="PX72" s="294"/>
      <c r="PY72" s="294"/>
      <c r="PZ72" s="294"/>
      <c r="QA72" s="294"/>
      <c r="QB72" s="294"/>
      <c r="QC72" s="294"/>
      <c r="QD72" s="294"/>
      <c r="QE72" s="294"/>
      <c r="QF72" s="294"/>
      <c r="QG72" s="294"/>
      <c r="QH72" s="294"/>
      <c r="QI72" s="294"/>
      <c r="QJ72" s="294"/>
      <c r="QK72" s="294"/>
      <c r="QL72" s="294"/>
      <c r="QM72" s="294"/>
      <c r="QN72" s="294"/>
      <c r="QO72" s="294"/>
      <c r="QP72" s="294"/>
      <c r="QQ72" s="294"/>
      <c r="QR72" s="294"/>
      <c r="QS72" s="294"/>
      <c r="QT72" s="294"/>
      <c r="QU72" s="294"/>
      <c r="QV72" s="294"/>
      <c r="QW72" s="294"/>
      <c r="QX72" s="294"/>
      <c r="QY72" s="294"/>
      <c r="QZ72" s="294"/>
      <c r="RA72" s="294"/>
      <c r="RB72" s="294"/>
      <c r="RC72" s="294"/>
      <c r="RD72" s="294"/>
      <c r="RE72" s="294"/>
      <c r="RF72" s="294"/>
      <c r="RG72" s="294"/>
      <c r="RH72" s="294"/>
      <c r="RI72" s="294"/>
      <c r="RJ72" s="294"/>
      <c r="RK72" s="294"/>
      <c r="RL72" s="294"/>
      <c r="RM72" s="294"/>
      <c r="RN72" s="294"/>
      <c r="RO72" s="294"/>
      <c r="RP72" s="294"/>
      <c r="RQ72" s="294"/>
      <c r="RR72" s="294"/>
      <c r="RS72" s="294"/>
      <c r="RT72" s="294"/>
      <c r="RU72" s="294"/>
      <c r="RV72" s="294"/>
      <c r="RW72" s="294"/>
      <c r="RX72" s="294"/>
      <c r="RY72" s="294"/>
      <c r="RZ72" s="294"/>
      <c r="SA72" s="294"/>
      <c r="SB72" s="294"/>
      <c r="SC72" s="294"/>
      <c r="SD72" s="294"/>
      <c r="SE72" s="294"/>
      <c r="SF72" s="294"/>
      <c r="SG72" s="294"/>
      <c r="SH72" s="294"/>
      <c r="SI72" s="294"/>
      <c r="SJ72" s="294"/>
      <c r="SK72" s="294"/>
      <c r="SL72" s="294"/>
      <c r="SM72" s="294"/>
      <c r="SN72" s="294"/>
      <c r="SO72" s="294"/>
      <c r="SP72" s="294"/>
      <c r="SQ72" s="294"/>
      <c r="SR72" s="294"/>
      <c r="SS72" s="294"/>
      <c r="ST72" s="294"/>
      <c r="SU72" s="294"/>
      <c r="SV72" s="294"/>
      <c r="SW72" s="294"/>
      <c r="SX72" s="294"/>
      <c r="SY72" s="294"/>
      <c r="SZ72" s="294"/>
      <c r="TA72" s="294"/>
      <c r="TB72" s="294"/>
      <c r="TC72" s="294"/>
      <c r="TD72" s="294"/>
      <c r="TE72" s="294"/>
      <c r="TF72" s="294"/>
      <c r="TG72" s="294"/>
      <c r="TH72" s="294"/>
      <c r="TI72" s="294"/>
      <c r="TJ72" s="294"/>
      <c r="TK72" s="294"/>
      <c r="TL72" s="294"/>
      <c r="TM72" s="294"/>
      <c r="TN72" s="294"/>
      <c r="TO72" s="294"/>
      <c r="TP72" s="294"/>
      <c r="TQ72" s="294"/>
      <c r="TR72" s="294"/>
      <c r="TS72" s="294"/>
      <c r="TT72" s="294"/>
      <c r="TU72" s="294"/>
      <c r="TV72" s="294"/>
      <c r="TW72" s="294"/>
      <c r="TX72" s="294"/>
      <c r="TY72" s="294"/>
      <c r="TZ72" s="294"/>
      <c r="UA72" s="294"/>
      <c r="UB72" s="294"/>
      <c r="UC72" s="294"/>
      <c r="UD72" s="294"/>
      <c r="UE72" s="294"/>
      <c r="UF72" s="294"/>
      <c r="UG72" s="294"/>
      <c r="UH72" s="294"/>
      <c r="UI72" s="294"/>
      <c r="UJ72" s="294"/>
      <c r="UK72" s="294"/>
      <c r="UL72" s="294"/>
      <c r="UM72" s="294"/>
      <c r="UN72" s="294"/>
      <c r="UO72" s="294"/>
      <c r="UP72" s="294"/>
      <c r="UQ72" s="294"/>
      <c r="UR72" s="294"/>
      <c r="US72" s="294"/>
      <c r="UT72" s="294"/>
      <c r="UU72" s="294"/>
      <c r="UV72" s="294"/>
      <c r="UW72" s="294"/>
      <c r="UX72" s="294"/>
      <c r="UY72" s="294"/>
      <c r="UZ72" s="294"/>
      <c r="VA72" s="294"/>
      <c r="VB72" s="294"/>
      <c r="VC72" s="294"/>
      <c r="VD72" s="294"/>
      <c r="VE72" s="294"/>
      <c r="VF72" s="294"/>
      <c r="VG72" s="294"/>
      <c r="VH72" s="294"/>
      <c r="VI72" s="294"/>
      <c r="VJ72" s="294"/>
      <c r="VK72" s="294"/>
      <c r="VL72" s="294"/>
      <c r="VM72" s="294"/>
      <c r="VN72" s="294"/>
      <c r="VO72" s="294"/>
      <c r="VP72" s="294"/>
      <c r="VQ72" s="294"/>
      <c r="VR72" s="294"/>
      <c r="VS72" s="294"/>
      <c r="VT72" s="294"/>
      <c r="VU72" s="294"/>
      <c r="VV72" s="294"/>
      <c r="VW72" s="294"/>
      <c r="VX72" s="294"/>
      <c r="VY72" s="294"/>
      <c r="VZ72" s="294"/>
      <c r="WA72" s="294"/>
      <c r="WB72" s="294"/>
      <c r="WC72" s="294"/>
      <c r="WD72" s="294"/>
      <c r="WE72" s="294"/>
      <c r="WF72" s="294"/>
      <c r="WG72" s="294"/>
      <c r="WH72" s="294"/>
      <c r="WI72" s="294"/>
      <c r="WJ72" s="294"/>
      <c r="WK72" s="294"/>
      <c r="WL72" s="294"/>
      <c r="WM72" s="294"/>
      <c r="WN72" s="294"/>
      <c r="WO72" s="294"/>
      <c r="WP72" s="294"/>
      <c r="WQ72" s="294"/>
      <c r="WR72" s="294"/>
      <c r="WS72" s="294"/>
      <c r="WT72" s="294"/>
      <c r="WU72" s="294"/>
      <c r="WV72" s="294"/>
      <c r="WW72" s="294"/>
      <c r="WX72" s="294"/>
      <c r="WY72" s="294"/>
      <c r="WZ72" s="294"/>
      <c r="XA72" s="294"/>
      <c r="XB72" s="294"/>
      <c r="XC72" s="294"/>
      <c r="XD72" s="294"/>
      <c r="XE72" s="294"/>
      <c r="XF72" s="294"/>
      <c r="XG72" s="294"/>
      <c r="XH72" s="294"/>
      <c r="XI72" s="294"/>
      <c r="XJ72" s="294"/>
      <c r="XK72" s="294"/>
      <c r="XL72" s="294"/>
      <c r="XM72" s="294"/>
      <c r="XN72" s="294"/>
      <c r="XO72" s="294"/>
      <c r="XP72" s="294"/>
      <c r="XQ72" s="294"/>
      <c r="XR72" s="294"/>
      <c r="XS72" s="294"/>
      <c r="XT72" s="294"/>
      <c r="XU72" s="294"/>
      <c r="XV72" s="294"/>
      <c r="XW72" s="294"/>
      <c r="XX72" s="294"/>
      <c r="XY72" s="294"/>
      <c r="XZ72" s="294"/>
      <c r="YA72" s="294"/>
      <c r="YB72" s="294"/>
      <c r="YC72" s="294"/>
      <c r="YD72" s="294"/>
      <c r="YE72" s="294"/>
      <c r="YF72" s="294"/>
      <c r="YG72" s="294"/>
      <c r="YH72" s="294"/>
      <c r="YI72" s="294"/>
      <c r="YJ72" s="294"/>
      <c r="YK72" s="294"/>
      <c r="YL72" s="294"/>
      <c r="YM72" s="294"/>
      <c r="YN72" s="294"/>
      <c r="YO72" s="294"/>
      <c r="YP72" s="294"/>
      <c r="YQ72" s="294"/>
      <c r="YR72" s="294"/>
      <c r="YS72" s="294"/>
      <c r="YT72" s="294"/>
      <c r="YU72" s="294"/>
      <c r="YV72" s="294">
        <v>0</v>
      </c>
      <c r="YW72" s="294"/>
      <c r="YX72" s="294"/>
      <c r="YY72" s="294"/>
      <c r="YZ72" s="294"/>
      <c r="ZA72" s="294">
        <v>0</v>
      </c>
      <c r="ZB72" s="294"/>
      <c r="ZC72" s="294"/>
      <c r="ZD72" s="294"/>
      <c r="ZE72" s="294"/>
      <c r="ZF72" s="294"/>
      <c r="ZG72" s="294"/>
      <c r="ZH72" s="294"/>
      <c r="ZI72" s="294"/>
      <c r="ZJ72" s="294"/>
      <c r="ZK72" s="294"/>
      <c r="ZL72" s="294">
        <v>0</v>
      </c>
      <c r="ZM72" s="294"/>
      <c r="ZN72" s="294"/>
      <c r="ZO72" s="294"/>
      <c r="ZP72" s="294"/>
      <c r="ZQ72" s="294"/>
      <c r="ZR72" s="294"/>
      <c r="ZS72" s="294"/>
      <c r="ZT72" s="294"/>
      <c r="ZU72" s="294"/>
      <c r="ZV72" s="294"/>
      <c r="ZW72" s="294"/>
      <c r="ZX72" s="294"/>
      <c r="ZY72" s="294"/>
      <c r="ZZ72" s="294"/>
      <c r="AAA72" s="294"/>
      <c r="AAB72" s="294"/>
      <c r="AAC72" s="294"/>
      <c r="AAD72" s="294"/>
      <c r="AAE72" s="294"/>
      <c r="AAF72" s="294"/>
      <c r="AAG72" s="294"/>
      <c r="AAH72" s="294"/>
      <c r="AAI72" s="294"/>
      <c r="AAJ72" s="294"/>
      <c r="AAK72" s="294"/>
      <c r="AAL72" s="294"/>
      <c r="AAM72" s="294"/>
      <c r="AAN72" s="294"/>
      <c r="AAO72" s="294"/>
      <c r="AAP72" s="294"/>
      <c r="AAQ72" s="294"/>
      <c r="AAR72" s="294"/>
      <c r="AAS72" s="294"/>
      <c r="AAT72" s="294"/>
      <c r="AAU72" s="294"/>
      <c r="AAV72" s="294"/>
      <c r="AAW72" s="294"/>
      <c r="AAX72" s="294"/>
      <c r="AAY72" s="294"/>
      <c r="AAZ72" s="294">
        <v>0</v>
      </c>
      <c r="ABA72" s="294"/>
      <c r="ABB72" s="294"/>
      <c r="ABC72" s="294">
        <v>0</v>
      </c>
      <c r="ABD72" s="294"/>
      <c r="ABE72" s="294"/>
      <c r="ABF72" s="294"/>
      <c r="ABG72" s="294"/>
      <c r="ABH72" s="294"/>
      <c r="ABI72" s="294"/>
      <c r="ABJ72" s="294"/>
      <c r="ABK72" s="294">
        <v>0</v>
      </c>
      <c r="ABL72" s="294"/>
      <c r="ABM72" s="294"/>
      <c r="ABN72" s="294"/>
      <c r="ABO72" s="294"/>
      <c r="ABP72" s="294"/>
      <c r="ABQ72" s="294"/>
      <c r="ABR72" s="294"/>
      <c r="ABS72" s="294"/>
      <c r="ABT72" s="294"/>
      <c r="ABU72" s="294"/>
      <c r="ABV72" s="294"/>
      <c r="ABW72" s="294"/>
      <c r="ABX72" s="294"/>
      <c r="ABY72" s="294"/>
      <c r="ABZ72" s="294"/>
      <c r="ACA72" s="294"/>
      <c r="ACB72" s="294"/>
      <c r="ACC72" s="294"/>
      <c r="ACD72" s="294"/>
      <c r="ACE72" s="294"/>
      <c r="ACF72" s="294"/>
      <c r="ACG72" s="294"/>
      <c r="ACH72" s="294"/>
      <c r="ACI72" s="294"/>
      <c r="ACJ72" s="294"/>
      <c r="ACK72" s="294"/>
      <c r="ACL72" s="294"/>
      <c r="ACM72" s="294"/>
      <c r="ACN72" s="294"/>
      <c r="ACO72" s="294"/>
      <c r="ACP72" s="294"/>
      <c r="ACQ72" s="294"/>
      <c r="ACR72" s="294"/>
      <c r="ACS72" s="294"/>
      <c r="ACT72" s="294"/>
      <c r="ACU72" s="294"/>
      <c r="ACV72" s="294"/>
      <c r="ACW72" s="294"/>
      <c r="ACX72" s="294"/>
      <c r="ACY72" s="294"/>
      <c r="ACZ72" s="294"/>
      <c r="ADA72" s="294"/>
      <c r="ADB72" s="294"/>
      <c r="ADC72" s="294"/>
      <c r="ADD72" s="294"/>
      <c r="ADE72" s="294"/>
      <c r="ADF72" s="294"/>
      <c r="ADG72" s="294"/>
      <c r="ADH72" s="294"/>
      <c r="ADI72" s="294"/>
      <c r="ADJ72" s="294"/>
      <c r="ADK72" s="294"/>
      <c r="ADL72" s="294"/>
      <c r="ADM72" s="294"/>
      <c r="ADN72" s="294"/>
      <c r="ADO72" s="294"/>
      <c r="ADP72" s="294"/>
      <c r="ADQ72" s="294">
        <v>0</v>
      </c>
      <c r="ADR72" s="294"/>
      <c r="ADS72" s="294"/>
      <c r="ADT72" s="294"/>
      <c r="ADU72" s="294"/>
      <c r="ADV72" s="294"/>
      <c r="ADW72" s="294"/>
      <c r="ADX72" s="294"/>
      <c r="ADY72" s="294"/>
      <c r="ADZ72" s="294"/>
      <c r="AEA72" s="294"/>
      <c r="AEB72" s="294"/>
      <c r="AEC72" s="294"/>
      <c r="AED72" s="294"/>
      <c r="AEE72" s="294"/>
      <c r="AEF72" s="294"/>
      <c r="AEG72" s="294"/>
      <c r="AEH72" s="294"/>
      <c r="AEI72" s="294"/>
      <c r="AEJ72" s="294"/>
      <c r="AEK72" s="294"/>
      <c r="AEL72" s="294"/>
      <c r="AEM72" s="294"/>
      <c r="AEN72" s="294"/>
      <c r="AEO72" s="294"/>
      <c r="AEP72" s="294"/>
      <c r="AEQ72" s="294"/>
      <c r="AER72" s="294"/>
      <c r="AES72" s="294"/>
      <c r="AET72" s="294"/>
      <c r="AEU72" s="294"/>
      <c r="AEV72" s="294"/>
      <c r="AEW72" s="294"/>
      <c r="AEX72" s="294"/>
      <c r="AEY72" s="294"/>
      <c r="AEZ72" s="294"/>
      <c r="AFA72" s="294"/>
      <c r="AFB72" s="294"/>
      <c r="AFC72" s="294"/>
      <c r="AFD72" s="294">
        <v>0</v>
      </c>
      <c r="AFE72" s="294"/>
      <c r="AFF72" s="294"/>
      <c r="AFG72" s="294"/>
      <c r="AFH72" s="294"/>
      <c r="AFI72" s="294"/>
      <c r="AFJ72" s="294"/>
      <c r="AFK72" s="294"/>
      <c r="AFL72" s="294"/>
      <c r="AFM72" s="294"/>
      <c r="AFN72" s="294"/>
      <c r="AFO72" s="294"/>
      <c r="AFP72" s="294"/>
      <c r="AFQ72" s="294"/>
      <c r="AFR72" s="294"/>
      <c r="AFS72" s="294"/>
      <c r="AFT72" s="294"/>
      <c r="AFU72" s="294"/>
      <c r="AFV72" s="294"/>
      <c r="AFW72" s="294"/>
      <c r="AFX72" s="294"/>
      <c r="AFY72" s="294"/>
      <c r="AFZ72" s="294"/>
      <c r="AGA72" s="294"/>
      <c r="AGB72" s="294">
        <v>0</v>
      </c>
      <c r="AGC72" s="294"/>
      <c r="AGD72" s="294"/>
      <c r="AGE72" s="294"/>
      <c r="AGF72" s="294"/>
      <c r="AGG72" s="294"/>
      <c r="AGH72" s="294"/>
      <c r="AGI72" s="294"/>
      <c r="AGJ72" s="294"/>
      <c r="AGK72" s="294"/>
      <c r="AGL72" s="294"/>
      <c r="AGM72" s="294"/>
      <c r="AGN72" s="294"/>
      <c r="AGO72" s="294"/>
      <c r="AGP72" s="294"/>
      <c r="AGQ72" s="294"/>
      <c r="AGR72" s="294"/>
      <c r="AGS72" s="294"/>
      <c r="AGT72" s="294"/>
      <c r="AGU72" s="294"/>
      <c r="AGV72" s="294"/>
      <c r="AGW72" s="294"/>
      <c r="AGX72" s="294"/>
      <c r="AGY72" s="294"/>
      <c r="AGZ72" s="294"/>
      <c r="AHA72" s="294"/>
      <c r="AHB72" s="294"/>
      <c r="AHC72" s="294"/>
      <c r="AHD72" s="294"/>
      <c r="AHE72" s="294"/>
      <c r="AHF72" s="294"/>
      <c r="AHG72" s="294"/>
      <c r="AHH72" s="294"/>
      <c r="AHI72" s="294"/>
      <c r="AHJ72" s="294"/>
      <c r="AHK72" s="294"/>
      <c r="AHL72" s="294"/>
      <c r="AHM72" s="294"/>
      <c r="AHN72" s="294"/>
      <c r="AHO72" s="294"/>
      <c r="AHP72" s="294"/>
      <c r="AHQ72" s="294"/>
      <c r="AHR72" s="329"/>
      <c r="AHS72" s="294">
        <f t="shared" si="51"/>
        <v>-10415991.140000001</v>
      </c>
      <c r="AHT72" s="271" t="b">
        <f t="shared" si="52"/>
        <v>1</v>
      </c>
      <c r="AHU72" s="271" t="s">
        <v>6273</v>
      </c>
      <c r="AHV72" s="271" t="s">
        <v>6082</v>
      </c>
      <c r="AHW72" s="271" t="s">
        <v>6083</v>
      </c>
    </row>
    <row r="73" spans="1:907" ht="24" x14ac:dyDescent="0.8">
      <c r="A73" s="270" t="s">
        <v>6273</v>
      </c>
      <c r="B73" s="270" t="s">
        <v>6084</v>
      </c>
      <c r="C73" s="271" t="s">
        <v>6085</v>
      </c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4"/>
      <c r="CF73" s="294"/>
      <c r="CG73" s="294"/>
      <c r="CH73" s="294"/>
      <c r="CI73" s="294"/>
      <c r="CJ73" s="294"/>
      <c r="CK73" s="294"/>
      <c r="CL73" s="294"/>
      <c r="CM73" s="294"/>
      <c r="CN73" s="294"/>
      <c r="CO73" s="294"/>
      <c r="CP73" s="294"/>
      <c r="CQ73" s="294"/>
      <c r="CR73" s="294"/>
      <c r="CS73" s="294"/>
      <c r="CT73" s="294"/>
      <c r="CU73" s="294"/>
      <c r="CV73" s="294"/>
      <c r="CW73" s="294"/>
      <c r="CX73" s="294"/>
      <c r="CY73" s="294"/>
      <c r="CZ73" s="294"/>
      <c r="DA73" s="294"/>
      <c r="DB73" s="294"/>
      <c r="DC73" s="294"/>
      <c r="DD73" s="294"/>
      <c r="DE73" s="294"/>
      <c r="DF73" s="294"/>
      <c r="DG73" s="294"/>
      <c r="DH73" s="294"/>
      <c r="DI73" s="294"/>
      <c r="DJ73" s="294"/>
      <c r="DK73" s="294"/>
      <c r="DL73" s="294"/>
      <c r="DM73" s="294"/>
      <c r="DN73" s="294"/>
      <c r="DO73" s="294"/>
      <c r="DP73" s="294"/>
      <c r="DQ73" s="294"/>
      <c r="DR73" s="294"/>
      <c r="DS73" s="294"/>
      <c r="DT73" s="294"/>
      <c r="DU73" s="294"/>
      <c r="DV73" s="294"/>
      <c r="DW73" s="294"/>
      <c r="DX73" s="294"/>
      <c r="DY73" s="294"/>
      <c r="DZ73" s="294"/>
      <c r="EA73" s="294"/>
      <c r="EB73" s="294"/>
      <c r="EC73" s="294"/>
      <c r="ED73" s="294"/>
      <c r="EE73" s="294"/>
      <c r="EF73" s="294"/>
      <c r="EG73" s="294"/>
      <c r="EH73" s="294"/>
      <c r="EI73" s="294"/>
      <c r="EJ73" s="294"/>
      <c r="EK73" s="294"/>
      <c r="EL73" s="294"/>
      <c r="EM73" s="294"/>
      <c r="EN73" s="294"/>
      <c r="EO73" s="294"/>
      <c r="EP73" s="294"/>
      <c r="EQ73" s="294"/>
      <c r="ER73" s="294"/>
      <c r="ES73" s="294"/>
      <c r="ET73" s="294"/>
      <c r="EU73" s="294"/>
      <c r="EV73" s="294"/>
      <c r="EW73" s="294"/>
      <c r="EX73" s="294"/>
      <c r="EY73" s="294"/>
      <c r="EZ73" s="294"/>
      <c r="FA73" s="294"/>
      <c r="FB73" s="294"/>
      <c r="FC73" s="294"/>
      <c r="FD73" s="294"/>
      <c r="FE73" s="294"/>
      <c r="FF73" s="294"/>
      <c r="FG73" s="294"/>
      <c r="FH73" s="294"/>
      <c r="FI73" s="294"/>
      <c r="FJ73" s="294"/>
      <c r="FK73" s="294"/>
      <c r="FL73" s="294"/>
      <c r="FM73" s="294"/>
      <c r="FN73" s="294"/>
      <c r="FO73" s="294"/>
      <c r="FP73" s="294"/>
      <c r="FQ73" s="294"/>
      <c r="FR73" s="294"/>
      <c r="FS73" s="294"/>
      <c r="FT73" s="294"/>
      <c r="FU73" s="294"/>
      <c r="FV73" s="294"/>
      <c r="FW73" s="294"/>
      <c r="FX73" s="294"/>
      <c r="FY73" s="294"/>
      <c r="FZ73" s="294"/>
      <c r="GA73" s="294"/>
      <c r="GB73" s="294"/>
      <c r="GC73" s="294"/>
      <c r="GD73" s="294"/>
      <c r="GE73" s="294">
        <v>-700</v>
      </c>
      <c r="GF73" s="294"/>
      <c r="GG73" s="294"/>
      <c r="GH73" s="294"/>
      <c r="GI73" s="294"/>
      <c r="GJ73" s="294"/>
      <c r="GK73" s="294"/>
      <c r="GL73" s="294"/>
      <c r="GM73" s="294"/>
      <c r="GN73" s="294"/>
      <c r="GO73" s="294"/>
      <c r="GP73" s="294"/>
      <c r="GQ73" s="294"/>
      <c r="GR73" s="294"/>
      <c r="GS73" s="294"/>
      <c r="GT73" s="294"/>
      <c r="GU73" s="294"/>
      <c r="GV73" s="294"/>
      <c r="GW73" s="294"/>
      <c r="GX73" s="294"/>
      <c r="GY73" s="294"/>
      <c r="GZ73" s="294"/>
      <c r="HA73" s="294"/>
      <c r="HB73" s="294"/>
      <c r="HC73" s="294"/>
      <c r="HD73" s="294"/>
      <c r="HE73" s="294"/>
      <c r="HF73" s="294"/>
      <c r="HG73" s="294"/>
      <c r="HH73" s="294"/>
      <c r="HI73" s="294"/>
      <c r="HJ73" s="294"/>
      <c r="HK73" s="294"/>
      <c r="HL73" s="294"/>
      <c r="HM73" s="294"/>
      <c r="HN73" s="294"/>
      <c r="HO73" s="294"/>
      <c r="HP73" s="294"/>
      <c r="HQ73" s="294"/>
      <c r="HR73" s="294"/>
      <c r="HS73" s="294"/>
      <c r="HT73" s="294"/>
      <c r="HU73" s="294"/>
      <c r="HV73" s="294"/>
      <c r="HW73" s="294"/>
      <c r="HX73" s="294"/>
      <c r="HY73" s="294"/>
      <c r="HZ73" s="294"/>
      <c r="IA73" s="294"/>
      <c r="IB73" s="294"/>
      <c r="IC73" s="294"/>
      <c r="ID73" s="294"/>
      <c r="IE73" s="294"/>
      <c r="IF73" s="294"/>
      <c r="IG73" s="294"/>
      <c r="IH73" s="294"/>
      <c r="II73" s="294"/>
      <c r="IJ73" s="294"/>
      <c r="IK73" s="294"/>
      <c r="IL73" s="294"/>
      <c r="IM73" s="294"/>
      <c r="IN73" s="294"/>
      <c r="IO73" s="294"/>
      <c r="IP73" s="294"/>
      <c r="IQ73" s="294"/>
      <c r="IR73" s="294"/>
      <c r="IS73" s="294"/>
      <c r="IT73" s="294"/>
      <c r="IU73" s="294"/>
      <c r="IV73" s="294"/>
      <c r="IW73" s="294"/>
      <c r="IX73" s="294"/>
      <c r="IY73" s="294"/>
      <c r="IZ73" s="294"/>
      <c r="JA73" s="294"/>
      <c r="JB73" s="294"/>
      <c r="JC73" s="294"/>
      <c r="JD73" s="294"/>
      <c r="JE73" s="294"/>
      <c r="JF73" s="294"/>
      <c r="JG73" s="294"/>
      <c r="JH73" s="294"/>
      <c r="JI73" s="294"/>
      <c r="JJ73" s="294"/>
      <c r="JK73" s="294"/>
      <c r="JL73" s="294"/>
      <c r="JM73" s="294"/>
      <c r="JN73" s="294"/>
      <c r="JO73" s="294"/>
      <c r="JP73" s="294"/>
      <c r="JQ73" s="294"/>
      <c r="JR73" s="294"/>
      <c r="JS73" s="294"/>
      <c r="JT73" s="294"/>
      <c r="JU73" s="294"/>
      <c r="JV73" s="294"/>
      <c r="JW73" s="294"/>
      <c r="JX73" s="294"/>
      <c r="JY73" s="294"/>
      <c r="JZ73" s="294"/>
      <c r="KA73" s="294"/>
      <c r="KB73" s="294"/>
      <c r="KC73" s="294"/>
      <c r="KD73" s="294"/>
      <c r="KE73" s="294"/>
      <c r="KF73" s="294"/>
      <c r="KG73" s="294"/>
      <c r="KH73" s="294"/>
      <c r="KI73" s="294"/>
      <c r="KJ73" s="294"/>
      <c r="KK73" s="294"/>
      <c r="KL73" s="294"/>
      <c r="KM73" s="294"/>
      <c r="KN73" s="294"/>
      <c r="KO73" s="294"/>
      <c r="KP73" s="294"/>
      <c r="KQ73" s="294"/>
      <c r="KR73" s="294"/>
      <c r="KS73" s="294"/>
      <c r="KT73" s="294"/>
      <c r="KU73" s="294"/>
      <c r="KV73" s="294"/>
      <c r="KW73" s="294"/>
      <c r="KX73" s="294"/>
      <c r="KY73" s="294"/>
      <c r="KZ73" s="294"/>
      <c r="LA73" s="294"/>
      <c r="LB73" s="294"/>
      <c r="LC73" s="294"/>
      <c r="LD73" s="294"/>
      <c r="LE73" s="294"/>
      <c r="LF73" s="294"/>
      <c r="LG73" s="294"/>
      <c r="LH73" s="294"/>
      <c r="LI73" s="294"/>
      <c r="LJ73" s="294"/>
      <c r="LK73" s="294"/>
      <c r="LL73" s="294"/>
      <c r="LM73" s="294"/>
      <c r="LN73" s="294"/>
      <c r="LO73" s="294"/>
      <c r="LP73" s="294"/>
      <c r="LQ73" s="294"/>
      <c r="LR73" s="294"/>
      <c r="LS73" s="294"/>
      <c r="LT73" s="294"/>
      <c r="LU73" s="294"/>
      <c r="LV73" s="294"/>
      <c r="LW73" s="294"/>
      <c r="LX73" s="294"/>
      <c r="LY73" s="294"/>
      <c r="LZ73" s="294"/>
      <c r="MA73" s="294"/>
      <c r="MB73" s="294"/>
      <c r="MC73" s="294"/>
      <c r="MD73" s="294"/>
      <c r="ME73" s="294"/>
      <c r="MF73" s="294"/>
      <c r="MG73" s="294"/>
      <c r="MH73" s="294"/>
      <c r="MI73" s="294"/>
      <c r="MJ73" s="294"/>
      <c r="MK73" s="294"/>
      <c r="ML73" s="294"/>
      <c r="MM73" s="294"/>
      <c r="MN73" s="294"/>
      <c r="MO73" s="294"/>
      <c r="MP73" s="294"/>
      <c r="MQ73" s="294"/>
      <c r="MR73" s="294"/>
      <c r="MS73" s="294"/>
      <c r="MT73" s="294"/>
      <c r="MU73" s="294"/>
      <c r="MV73" s="294"/>
      <c r="MW73" s="294"/>
      <c r="MX73" s="294"/>
      <c r="MY73" s="294"/>
      <c r="MZ73" s="294"/>
      <c r="NA73" s="294"/>
      <c r="NB73" s="294"/>
      <c r="NC73" s="294"/>
      <c r="ND73" s="294"/>
      <c r="NE73" s="294"/>
      <c r="NF73" s="294"/>
      <c r="NG73" s="294"/>
      <c r="NH73" s="294"/>
      <c r="NI73" s="294"/>
      <c r="NJ73" s="294"/>
      <c r="NK73" s="294"/>
      <c r="NL73" s="294"/>
      <c r="NM73" s="294"/>
      <c r="NN73" s="294"/>
      <c r="NO73" s="294"/>
      <c r="NP73" s="294"/>
      <c r="NQ73" s="294"/>
      <c r="NR73" s="294"/>
      <c r="NS73" s="294"/>
      <c r="NT73" s="294"/>
      <c r="NU73" s="294"/>
      <c r="NV73" s="294"/>
      <c r="NW73" s="294"/>
      <c r="NX73" s="294"/>
      <c r="NY73" s="294"/>
      <c r="NZ73" s="294"/>
      <c r="OA73" s="294"/>
      <c r="OB73" s="294"/>
      <c r="OC73" s="294"/>
      <c r="OD73" s="294"/>
      <c r="OE73" s="294"/>
      <c r="OF73" s="294"/>
      <c r="OG73" s="294"/>
      <c r="OH73" s="294"/>
      <c r="OI73" s="294"/>
      <c r="OJ73" s="294"/>
      <c r="OK73" s="294"/>
      <c r="OL73" s="294"/>
      <c r="OM73" s="294"/>
      <c r="ON73" s="294"/>
      <c r="OO73" s="294"/>
      <c r="OP73" s="294"/>
      <c r="OQ73" s="294"/>
      <c r="OR73" s="294"/>
      <c r="OS73" s="294"/>
      <c r="OT73" s="294"/>
      <c r="OU73" s="294"/>
      <c r="OV73" s="294"/>
      <c r="OW73" s="294"/>
      <c r="OX73" s="294"/>
      <c r="OY73" s="294"/>
      <c r="OZ73" s="294"/>
      <c r="PA73" s="294"/>
      <c r="PB73" s="294"/>
      <c r="PC73" s="294"/>
      <c r="PD73" s="294"/>
      <c r="PE73" s="294"/>
      <c r="PF73" s="294"/>
      <c r="PG73" s="294"/>
      <c r="PH73" s="294"/>
      <c r="PI73" s="294"/>
      <c r="PJ73" s="294"/>
      <c r="PK73" s="294"/>
      <c r="PL73" s="294"/>
      <c r="PM73" s="294"/>
      <c r="PN73" s="294"/>
      <c r="PO73" s="294"/>
      <c r="PP73" s="294"/>
      <c r="PQ73" s="294"/>
      <c r="PR73" s="294"/>
      <c r="PS73" s="294"/>
      <c r="PT73" s="294"/>
      <c r="PU73" s="294"/>
      <c r="PV73" s="294"/>
      <c r="PW73" s="294"/>
      <c r="PX73" s="294"/>
      <c r="PY73" s="294"/>
      <c r="PZ73" s="294"/>
      <c r="QA73" s="294"/>
      <c r="QB73" s="294"/>
      <c r="QC73" s="294"/>
      <c r="QD73" s="294"/>
      <c r="QE73" s="294"/>
      <c r="QF73" s="294"/>
      <c r="QG73" s="294"/>
      <c r="QH73" s="294"/>
      <c r="QI73" s="294"/>
      <c r="QJ73" s="294"/>
      <c r="QK73" s="294"/>
      <c r="QL73" s="294"/>
      <c r="QM73" s="294"/>
      <c r="QN73" s="294"/>
      <c r="QO73" s="294"/>
      <c r="QP73" s="294"/>
      <c r="QQ73" s="294"/>
      <c r="QR73" s="294"/>
      <c r="QS73" s="294"/>
      <c r="QT73" s="294"/>
      <c r="QU73" s="294"/>
      <c r="QV73" s="294"/>
      <c r="QW73" s="294"/>
      <c r="QX73" s="294"/>
      <c r="QY73" s="294"/>
      <c r="QZ73" s="294"/>
      <c r="RA73" s="294"/>
      <c r="RB73" s="294"/>
      <c r="RC73" s="294"/>
      <c r="RD73" s="294"/>
      <c r="RE73" s="294"/>
      <c r="RF73" s="294"/>
      <c r="RG73" s="294"/>
      <c r="RH73" s="294"/>
      <c r="RI73" s="294"/>
      <c r="RJ73" s="294"/>
      <c r="RK73" s="294"/>
      <c r="RL73" s="294"/>
      <c r="RM73" s="294"/>
      <c r="RN73" s="294"/>
      <c r="RO73" s="294"/>
      <c r="RP73" s="294"/>
      <c r="RQ73" s="294"/>
      <c r="RR73" s="294"/>
      <c r="RS73" s="294"/>
      <c r="RT73" s="294"/>
      <c r="RU73" s="294"/>
      <c r="RV73" s="294"/>
      <c r="RW73" s="294"/>
      <c r="RX73" s="294"/>
      <c r="RY73" s="294"/>
      <c r="RZ73" s="294"/>
      <c r="SA73" s="294"/>
      <c r="SB73" s="294"/>
      <c r="SC73" s="294"/>
      <c r="SD73" s="294"/>
      <c r="SE73" s="294"/>
      <c r="SF73" s="294"/>
      <c r="SG73" s="294"/>
      <c r="SH73" s="294"/>
      <c r="SI73" s="294"/>
      <c r="SJ73" s="294"/>
      <c r="SK73" s="294"/>
      <c r="SL73" s="294"/>
      <c r="SM73" s="294"/>
      <c r="SN73" s="294"/>
      <c r="SO73" s="294"/>
      <c r="SP73" s="294"/>
      <c r="SQ73" s="294"/>
      <c r="SR73" s="294"/>
      <c r="SS73" s="294"/>
      <c r="ST73" s="294"/>
      <c r="SU73" s="294"/>
      <c r="SV73" s="294"/>
      <c r="SW73" s="294"/>
      <c r="SX73" s="294"/>
      <c r="SY73" s="294"/>
      <c r="SZ73" s="294"/>
      <c r="TA73" s="294"/>
      <c r="TB73" s="294"/>
      <c r="TC73" s="294"/>
      <c r="TD73" s="294"/>
      <c r="TE73" s="294"/>
      <c r="TF73" s="294"/>
      <c r="TG73" s="294"/>
      <c r="TH73" s="294"/>
      <c r="TI73" s="294"/>
      <c r="TJ73" s="294"/>
      <c r="TK73" s="294"/>
      <c r="TL73" s="294"/>
      <c r="TM73" s="294"/>
      <c r="TN73" s="294"/>
      <c r="TO73" s="294"/>
      <c r="TP73" s="294"/>
      <c r="TQ73" s="294"/>
      <c r="TR73" s="294"/>
      <c r="TS73" s="294"/>
      <c r="TT73" s="294"/>
      <c r="TU73" s="294"/>
      <c r="TV73" s="294"/>
      <c r="TW73" s="294"/>
      <c r="TX73" s="294"/>
      <c r="TY73" s="294"/>
      <c r="TZ73" s="294"/>
      <c r="UA73" s="294"/>
      <c r="UB73" s="294"/>
      <c r="UC73" s="294"/>
      <c r="UD73" s="294"/>
      <c r="UE73" s="294"/>
      <c r="UF73" s="294"/>
      <c r="UG73" s="294"/>
      <c r="UH73" s="294"/>
      <c r="UI73" s="294"/>
      <c r="UJ73" s="294"/>
      <c r="UK73" s="294"/>
      <c r="UL73" s="294"/>
      <c r="UM73" s="294"/>
      <c r="UN73" s="294"/>
      <c r="UO73" s="294"/>
      <c r="UP73" s="294"/>
      <c r="UQ73" s="294"/>
      <c r="UR73" s="294"/>
      <c r="US73" s="294"/>
      <c r="UT73" s="294"/>
      <c r="UU73" s="294"/>
      <c r="UV73" s="294"/>
      <c r="UW73" s="294"/>
      <c r="UX73" s="294"/>
      <c r="UY73" s="294"/>
      <c r="UZ73" s="294"/>
      <c r="VA73" s="294"/>
      <c r="VB73" s="294"/>
      <c r="VC73" s="294"/>
      <c r="VD73" s="294"/>
      <c r="VE73" s="294"/>
      <c r="VF73" s="294"/>
      <c r="VG73" s="294"/>
      <c r="VH73" s="294"/>
      <c r="VI73" s="294"/>
      <c r="VJ73" s="294"/>
      <c r="VK73" s="294"/>
      <c r="VL73" s="294"/>
      <c r="VM73" s="294"/>
      <c r="VN73" s="294"/>
      <c r="VO73" s="294"/>
      <c r="VP73" s="294"/>
      <c r="VQ73" s="294"/>
      <c r="VR73" s="294"/>
      <c r="VS73" s="294"/>
      <c r="VT73" s="294"/>
      <c r="VU73" s="294"/>
      <c r="VV73" s="294"/>
      <c r="VW73" s="294"/>
      <c r="VX73" s="294"/>
      <c r="VY73" s="294"/>
      <c r="VZ73" s="294"/>
      <c r="WA73" s="294"/>
      <c r="WB73" s="294"/>
      <c r="WC73" s="294"/>
      <c r="WD73" s="294"/>
      <c r="WE73" s="294"/>
      <c r="WF73" s="294"/>
      <c r="WG73" s="294"/>
      <c r="WH73" s="294"/>
      <c r="WI73" s="294"/>
      <c r="WJ73" s="294"/>
      <c r="WK73" s="294"/>
      <c r="WL73" s="294"/>
      <c r="WM73" s="294"/>
      <c r="WN73" s="294"/>
      <c r="WO73" s="294"/>
      <c r="WP73" s="294"/>
      <c r="WQ73" s="294"/>
      <c r="WR73" s="294"/>
      <c r="WS73" s="294"/>
      <c r="WT73" s="294"/>
      <c r="WU73" s="294"/>
      <c r="WV73" s="294"/>
      <c r="WW73" s="294"/>
      <c r="WX73" s="294"/>
      <c r="WY73" s="294"/>
      <c r="WZ73" s="294"/>
      <c r="XA73" s="294"/>
      <c r="XB73" s="294"/>
      <c r="XC73" s="294"/>
      <c r="XD73" s="294"/>
      <c r="XE73" s="294"/>
      <c r="XF73" s="294"/>
      <c r="XG73" s="294"/>
      <c r="XH73" s="294"/>
      <c r="XI73" s="294"/>
      <c r="XJ73" s="294"/>
      <c r="XK73" s="294"/>
      <c r="XL73" s="294"/>
      <c r="XM73" s="294"/>
      <c r="XN73" s="294"/>
      <c r="XO73" s="294"/>
      <c r="XP73" s="294"/>
      <c r="XQ73" s="294"/>
      <c r="XR73" s="294"/>
      <c r="XS73" s="294"/>
      <c r="XT73" s="294"/>
      <c r="XU73" s="294"/>
      <c r="XV73" s="294"/>
      <c r="XW73" s="294"/>
      <c r="XX73" s="294"/>
      <c r="XY73" s="294"/>
      <c r="XZ73" s="294"/>
      <c r="YA73" s="294"/>
      <c r="YB73" s="294"/>
      <c r="YC73" s="294"/>
      <c r="YD73" s="294"/>
      <c r="YE73" s="294"/>
      <c r="YF73" s="294"/>
      <c r="YG73" s="294"/>
      <c r="YH73" s="294"/>
      <c r="YI73" s="294"/>
      <c r="YJ73" s="294"/>
      <c r="YK73" s="294"/>
      <c r="YL73" s="294"/>
      <c r="YM73" s="294"/>
      <c r="YN73" s="294"/>
      <c r="YO73" s="294"/>
      <c r="YP73" s="294"/>
      <c r="YQ73" s="294"/>
      <c r="YR73" s="294"/>
      <c r="YS73" s="294"/>
      <c r="YT73" s="294"/>
      <c r="YU73" s="294"/>
      <c r="YV73" s="294"/>
      <c r="YW73" s="294"/>
      <c r="YX73" s="294"/>
      <c r="YY73" s="294"/>
      <c r="YZ73" s="294"/>
      <c r="ZA73" s="294"/>
      <c r="ZB73" s="294"/>
      <c r="ZC73" s="294"/>
      <c r="ZD73" s="294"/>
      <c r="ZE73" s="294"/>
      <c r="ZF73" s="294"/>
      <c r="ZG73" s="294"/>
      <c r="ZH73" s="294"/>
      <c r="ZI73" s="294"/>
      <c r="ZJ73" s="294"/>
      <c r="ZK73" s="294"/>
      <c r="ZL73" s="294"/>
      <c r="ZM73" s="294"/>
      <c r="ZN73" s="294"/>
      <c r="ZO73" s="294"/>
      <c r="ZP73" s="294"/>
      <c r="ZQ73" s="294"/>
      <c r="ZR73" s="294"/>
      <c r="ZS73" s="294"/>
      <c r="ZT73" s="294"/>
      <c r="ZU73" s="294"/>
      <c r="ZV73" s="294"/>
      <c r="ZW73" s="294"/>
      <c r="ZX73" s="294"/>
      <c r="ZY73" s="294"/>
      <c r="ZZ73" s="294"/>
      <c r="AAA73" s="294"/>
      <c r="AAB73" s="294"/>
      <c r="AAC73" s="294"/>
      <c r="AAD73" s="294"/>
      <c r="AAE73" s="294"/>
      <c r="AAF73" s="294"/>
      <c r="AAG73" s="294"/>
      <c r="AAH73" s="294"/>
      <c r="AAI73" s="294"/>
      <c r="AAJ73" s="294"/>
      <c r="AAK73" s="294"/>
      <c r="AAL73" s="294"/>
      <c r="AAM73" s="294"/>
      <c r="AAN73" s="294"/>
      <c r="AAO73" s="294"/>
      <c r="AAP73" s="294"/>
      <c r="AAQ73" s="294"/>
      <c r="AAR73" s="294"/>
      <c r="AAS73" s="294"/>
      <c r="AAT73" s="294"/>
      <c r="AAU73" s="294"/>
      <c r="AAV73" s="294"/>
      <c r="AAW73" s="294"/>
      <c r="AAX73" s="294"/>
      <c r="AAY73" s="294"/>
      <c r="AAZ73" s="294"/>
      <c r="ABA73" s="294"/>
      <c r="ABB73" s="294"/>
      <c r="ABC73" s="294">
        <v>0</v>
      </c>
      <c r="ABD73" s="294"/>
      <c r="ABE73" s="294"/>
      <c r="ABF73" s="294"/>
      <c r="ABG73" s="294"/>
      <c r="ABH73" s="294"/>
      <c r="ABI73" s="294"/>
      <c r="ABJ73" s="294"/>
      <c r="ABK73" s="294">
        <v>0</v>
      </c>
      <c r="ABL73" s="294"/>
      <c r="ABM73" s="294"/>
      <c r="ABN73" s="294"/>
      <c r="ABO73" s="294"/>
      <c r="ABP73" s="294"/>
      <c r="ABQ73" s="294"/>
      <c r="ABR73" s="294"/>
      <c r="ABS73" s="294"/>
      <c r="ABT73" s="294"/>
      <c r="ABU73" s="294"/>
      <c r="ABV73" s="294"/>
      <c r="ABW73" s="294"/>
      <c r="ABX73" s="294"/>
      <c r="ABY73" s="294"/>
      <c r="ABZ73" s="294"/>
      <c r="ACA73" s="294"/>
      <c r="ACB73" s="294"/>
      <c r="ACC73" s="294"/>
      <c r="ACD73" s="294"/>
      <c r="ACE73" s="294"/>
      <c r="ACF73" s="294"/>
      <c r="ACG73" s="294"/>
      <c r="ACH73" s="294"/>
      <c r="ACI73" s="294"/>
      <c r="ACJ73" s="294"/>
      <c r="ACK73" s="294"/>
      <c r="ACL73" s="294"/>
      <c r="ACM73" s="294"/>
      <c r="ACN73" s="294"/>
      <c r="ACO73" s="294"/>
      <c r="ACP73" s="294"/>
      <c r="ACQ73" s="294"/>
      <c r="ACR73" s="294"/>
      <c r="ACS73" s="294"/>
      <c r="ACT73" s="294"/>
      <c r="ACU73" s="294"/>
      <c r="ACV73" s="294"/>
      <c r="ACW73" s="294"/>
      <c r="ACX73" s="294"/>
      <c r="ACY73" s="294"/>
      <c r="ACZ73" s="294"/>
      <c r="ADA73" s="294"/>
      <c r="ADB73" s="294"/>
      <c r="ADC73" s="294"/>
      <c r="ADD73" s="294"/>
      <c r="ADE73" s="294"/>
      <c r="ADF73" s="294"/>
      <c r="ADG73" s="294"/>
      <c r="ADH73" s="294"/>
      <c r="ADI73" s="294"/>
      <c r="ADJ73" s="294"/>
      <c r="ADK73" s="294"/>
      <c r="ADL73" s="294"/>
      <c r="ADM73" s="294"/>
      <c r="ADN73" s="294"/>
      <c r="ADO73" s="294"/>
      <c r="ADP73" s="294"/>
      <c r="ADQ73" s="294"/>
      <c r="ADR73" s="294"/>
      <c r="ADS73" s="294"/>
      <c r="ADT73" s="294"/>
      <c r="ADU73" s="294"/>
      <c r="ADV73" s="294"/>
      <c r="ADW73" s="294"/>
      <c r="ADX73" s="294"/>
      <c r="ADY73" s="294"/>
      <c r="ADZ73" s="294"/>
      <c r="AEA73" s="294"/>
      <c r="AEB73" s="294"/>
      <c r="AEC73" s="294"/>
      <c r="AED73" s="294"/>
      <c r="AEE73" s="294"/>
      <c r="AEF73" s="294"/>
      <c r="AEG73" s="294"/>
      <c r="AEH73" s="294"/>
      <c r="AEI73" s="294"/>
      <c r="AEJ73" s="294"/>
      <c r="AEK73" s="294"/>
      <c r="AEL73" s="294"/>
      <c r="AEM73" s="294"/>
      <c r="AEN73" s="294"/>
      <c r="AEO73" s="294"/>
      <c r="AEP73" s="294"/>
      <c r="AEQ73" s="294"/>
      <c r="AER73" s="294"/>
      <c r="AES73" s="294"/>
      <c r="AET73" s="294"/>
      <c r="AEU73" s="294"/>
      <c r="AEV73" s="294"/>
      <c r="AEW73" s="294"/>
      <c r="AEX73" s="294"/>
      <c r="AEY73" s="294"/>
      <c r="AEZ73" s="294"/>
      <c r="AFA73" s="294"/>
      <c r="AFB73" s="294"/>
      <c r="AFC73" s="294"/>
      <c r="AFD73" s="294"/>
      <c r="AFE73" s="294"/>
      <c r="AFF73" s="294"/>
      <c r="AFG73" s="294"/>
      <c r="AFH73" s="294"/>
      <c r="AFI73" s="294"/>
      <c r="AFJ73" s="294"/>
      <c r="AFK73" s="294"/>
      <c r="AFL73" s="294"/>
      <c r="AFM73" s="294"/>
      <c r="AFN73" s="294"/>
      <c r="AFO73" s="294"/>
      <c r="AFP73" s="294"/>
      <c r="AFQ73" s="294"/>
      <c r="AFR73" s="294"/>
      <c r="AFS73" s="294"/>
      <c r="AFT73" s="294"/>
      <c r="AFU73" s="294"/>
      <c r="AFV73" s="294"/>
      <c r="AFW73" s="294"/>
      <c r="AFX73" s="294"/>
      <c r="AFY73" s="294"/>
      <c r="AFZ73" s="294"/>
      <c r="AGA73" s="294"/>
      <c r="AGB73" s="294"/>
      <c r="AGC73" s="294"/>
      <c r="AGD73" s="294"/>
      <c r="AGE73" s="294"/>
      <c r="AGF73" s="294"/>
      <c r="AGG73" s="294"/>
      <c r="AGH73" s="294"/>
      <c r="AGI73" s="294"/>
      <c r="AGJ73" s="294"/>
      <c r="AGK73" s="294"/>
      <c r="AGL73" s="294"/>
      <c r="AGM73" s="294"/>
      <c r="AGN73" s="294"/>
      <c r="AGO73" s="294"/>
      <c r="AGP73" s="294"/>
      <c r="AGQ73" s="294"/>
      <c r="AGR73" s="294"/>
      <c r="AGS73" s="294"/>
      <c r="AGT73" s="294"/>
      <c r="AGU73" s="294"/>
      <c r="AGV73" s="294"/>
      <c r="AGW73" s="294"/>
      <c r="AGX73" s="294"/>
      <c r="AGY73" s="294"/>
      <c r="AGZ73" s="294"/>
      <c r="AHA73" s="294"/>
      <c r="AHB73" s="294"/>
      <c r="AHC73" s="294"/>
      <c r="AHD73" s="294"/>
      <c r="AHE73" s="294"/>
      <c r="AHF73" s="294"/>
      <c r="AHG73" s="294"/>
      <c r="AHH73" s="294"/>
      <c r="AHI73" s="294"/>
      <c r="AHJ73" s="294"/>
      <c r="AHK73" s="294"/>
      <c r="AHL73" s="294"/>
      <c r="AHM73" s="294"/>
      <c r="AHN73" s="294"/>
      <c r="AHO73" s="294"/>
      <c r="AHP73" s="294"/>
      <c r="AHQ73" s="294"/>
      <c r="AHR73" s="329"/>
      <c r="AHS73" s="294">
        <f t="shared" si="51"/>
        <v>-700</v>
      </c>
      <c r="AHT73" s="271" t="b">
        <f t="shared" si="52"/>
        <v>1</v>
      </c>
      <c r="AHU73" s="271" t="s">
        <v>6273</v>
      </c>
      <c r="AHV73" s="271" t="s">
        <v>6084</v>
      </c>
      <c r="AHW73" s="271" t="s">
        <v>6085</v>
      </c>
    </row>
    <row r="74" spans="1:907" ht="24" x14ac:dyDescent="0.8">
      <c r="A74" s="270" t="s">
        <v>6273</v>
      </c>
      <c r="B74" s="270" t="s">
        <v>6086</v>
      </c>
      <c r="C74" s="271" t="s">
        <v>6087</v>
      </c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  <c r="CF74" s="294"/>
      <c r="CG74" s="294"/>
      <c r="CH74" s="294"/>
      <c r="CI74" s="294"/>
      <c r="CJ74" s="294"/>
      <c r="CK74" s="294"/>
      <c r="CL74" s="294"/>
      <c r="CM74" s="294"/>
      <c r="CN74" s="294"/>
      <c r="CO74" s="294"/>
      <c r="CP74" s="294"/>
      <c r="CQ74" s="294"/>
      <c r="CR74" s="294"/>
      <c r="CS74" s="294"/>
      <c r="CT74" s="294"/>
      <c r="CU74" s="294"/>
      <c r="CV74" s="294"/>
      <c r="CW74" s="294"/>
      <c r="CX74" s="294"/>
      <c r="CY74" s="294"/>
      <c r="CZ74" s="294"/>
      <c r="DA74" s="294"/>
      <c r="DB74" s="294"/>
      <c r="DC74" s="294"/>
      <c r="DD74" s="294"/>
      <c r="DE74" s="294"/>
      <c r="DF74" s="294"/>
      <c r="DG74" s="294"/>
      <c r="DH74" s="294"/>
      <c r="DI74" s="294"/>
      <c r="DJ74" s="294"/>
      <c r="DK74" s="294"/>
      <c r="DL74" s="294"/>
      <c r="DM74" s="294"/>
      <c r="DN74" s="294"/>
      <c r="DO74" s="294"/>
      <c r="DP74" s="294"/>
      <c r="DQ74" s="294"/>
      <c r="DR74" s="294"/>
      <c r="DS74" s="294"/>
      <c r="DT74" s="294"/>
      <c r="DU74" s="294"/>
      <c r="DV74" s="294"/>
      <c r="DW74" s="294"/>
      <c r="DX74" s="294"/>
      <c r="DY74" s="294"/>
      <c r="DZ74" s="294"/>
      <c r="EA74" s="294"/>
      <c r="EB74" s="294"/>
      <c r="EC74" s="294"/>
      <c r="ED74" s="294"/>
      <c r="EE74" s="294"/>
      <c r="EF74" s="294"/>
      <c r="EG74" s="294"/>
      <c r="EH74" s="294"/>
      <c r="EI74" s="294"/>
      <c r="EJ74" s="294"/>
      <c r="EK74" s="294"/>
      <c r="EL74" s="294"/>
      <c r="EM74" s="294"/>
      <c r="EN74" s="294"/>
      <c r="EO74" s="294"/>
      <c r="EP74" s="294"/>
      <c r="EQ74" s="294"/>
      <c r="ER74" s="294"/>
      <c r="ES74" s="294"/>
      <c r="ET74" s="294"/>
      <c r="EU74" s="294"/>
      <c r="EV74" s="294"/>
      <c r="EW74" s="294"/>
      <c r="EX74" s="294"/>
      <c r="EY74" s="294"/>
      <c r="EZ74" s="294"/>
      <c r="FA74" s="294"/>
      <c r="FB74" s="294"/>
      <c r="FC74" s="294"/>
      <c r="FD74" s="294"/>
      <c r="FE74" s="294"/>
      <c r="FF74" s="294"/>
      <c r="FG74" s="294"/>
      <c r="FH74" s="294"/>
      <c r="FI74" s="294"/>
      <c r="FJ74" s="294"/>
      <c r="FK74" s="294"/>
      <c r="FL74" s="294"/>
      <c r="FM74" s="294"/>
      <c r="FN74" s="294"/>
      <c r="FO74" s="294"/>
      <c r="FP74" s="294"/>
      <c r="FQ74" s="294"/>
      <c r="FR74" s="294"/>
      <c r="FS74" s="294"/>
      <c r="FT74" s="294"/>
      <c r="FU74" s="294"/>
      <c r="FV74" s="294"/>
      <c r="FW74" s="294"/>
      <c r="FX74" s="294"/>
      <c r="FY74" s="294"/>
      <c r="FZ74" s="294"/>
      <c r="GA74" s="294"/>
      <c r="GB74" s="294"/>
      <c r="GC74" s="294"/>
      <c r="GD74" s="294"/>
      <c r="GE74" s="294"/>
      <c r="GF74" s="294"/>
      <c r="GG74" s="294"/>
      <c r="GH74" s="294"/>
      <c r="GI74" s="294"/>
      <c r="GJ74" s="294"/>
      <c r="GK74" s="294"/>
      <c r="GL74" s="294"/>
      <c r="GM74" s="294"/>
      <c r="GN74" s="294"/>
      <c r="GO74" s="294"/>
      <c r="GP74" s="294"/>
      <c r="GQ74" s="294"/>
      <c r="GR74" s="294"/>
      <c r="GS74" s="294"/>
      <c r="GT74" s="294"/>
      <c r="GU74" s="294"/>
      <c r="GV74" s="294"/>
      <c r="GW74" s="294"/>
      <c r="GX74" s="294"/>
      <c r="GY74" s="294"/>
      <c r="GZ74" s="294"/>
      <c r="HA74" s="294"/>
      <c r="HB74" s="294"/>
      <c r="HC74" s="294"/>
      <c r="HD74" s="294"/>
      <c r="HE74" s="294"/>
      <c r="HF74" s="294"/>
      <c r="HG74" s="294"/>
      <c r="HH74" s="294"/>
      <c r="HI74" s="294"/>
      <c r="HJ74" s="294"/>
      <c r="HK74" s="294"/>
      <c r="HL74" s="294"/>
      <c r="HM74" s="294"/>
      <c r="HN74" s="294"/>
      <c r="HO74" s="294"/>
      <c r="HP74" s="294"/>
      <c r="HQ74" s="294"/>
      <c r="HR74" s="294"/>
      <c r="HS74" s="294"/>
      <c r="HT74" s="294"/>
      <c r="HU74" s="294"/>
      <c r="HV74" s="294"/>
      <c r="HW74" s="294"/>
      <c r="HX74" s="294"/>
      <c r="HY74" s="294"/>
      <c r="HZ74" s="294"/>
      <c r="IA74" s="294"/>
      <c r="IB74" s="294"/>
      <c r="IC74" s="294"/>
      <c r="ID74" s="294"/>
      <c r="IE74" s="294"/>
      <c r="IF74" s="294"/>
      <c r="IG74" s="294"/>
      <c r="IH74" s="294"/>
      <c r="II74" s="294"/>
      <c r="IJ74" s="294"/>
      <c r="IK74" s="294"/>
      <c r="IL74" s="294"/>
      <c r="IM74" s="294"/>
      <c r="IN74" s="294"/>
      <c r="IO74" s="294"/>
      <c r="IP74" s="294"/>
      <c r="IQ74" s="294"/>
      <c r="IR74" s="294"/>
      <c r="IS74" s="294"/>
      <c r="IT74" s="294"/>
      <c r="IU74" s="294"/>
      <c r="IV74" s="294"/>
      <c r="IW74" s="294"/>
      <c r="IX74" s="294"/>
      <c r="IY74" s="294"/>
      <c r="IZ74" s="294"/>
      <c r="JA74" s="294"/>
      <c r="JB74" s="294"/>
      <c r="JC74" s="294"/>
      <c r="JD74" s="294"/>
      <c r="JE74" s="294"/>
      <c r="JF74" s="294"/>
      <c r="JG74" s="294"/>
      <c r="JH74" s="294"/>
      <c r="JI74" s="294"/>
      <c r="JJ74" s="294"/>
      <c r="JK74" s="294"/>
      <c r="JL74" s="294"/>
      <c r="JM74" s="294"/>
      <c r="JN74" s="294"/>
      <c r="JO74" s="294"/>
      <c r="JP74" s="294"/>
      <c r="JQ74" s="294"/>
      <c r="JR74" s="294">
        <v>0</v>
      </c>
      <c r="JS74" s="294"/>
      <c r="JT74" s="294"/>
      <c r="JU74" s="294"/>
      <c r="JV74" s="294"/>
      <c r="JW74" s="294"/>
      <c r="JX74" s="294"/>
      <c r="JY74" s="294"/>
      <c r="JZ74" s="294"/>
      <c r="KA74" s="294"/>
      <c r="KB74" s="294"/>
      <c r="KC74" s="294"/>
      <c r="KD74" s="294"/>
      <c r="KE74" s="294"/>
      <c r="KF74" s="294"/>
      <c r="KG74" s="294"/>
      <c r="KH74" s="294"/>
      <c r="KI74" s="294"/>
      <c r="KJ74" s="294"/>
      <c r="KK74" s="294"/>
      <c r="KL74" s="294"/>
      <c r="KM74" s="294"/>
      <c r="KN74" s="294"/>
      <c r="KO74" s="294"/>
      <c r="KP74" s="294"/>
      <c r="KQ74" s="294"/>
      <c r="KR74" s="294"/>
      <c r="KS74" s="294"/>
      <c r="KT74" s="294"/>
      <c r="KU74" s="294"/>
      <c r="KV74" s="294"/>
      <c r="KW74" s="294"/>
      <c r="KX74" s="294"/>
      <c r="KY74" s="294"/>
      <c r="KZ74" s="294"/>
      <c r="LA74" s="294"/>
      <c r="LB74" s="294"/>
      <c r="LC74" s="294"/>
      <c r="LD74" s="294"/>
      <c r="LE74" s="294"/>
      <c r="LF74" s="294"/>
      <c r="LG74" s="294"/>
      <c r="LH74" s="294"/>
      <c r="LI74" s="294"/>
      <c r="LJ74" s="294"/>
      <c r="LK74" s="294"/>
      <c r="LL74" s="294"/>
      <c r="LM74" s="294"/>
      <c r="LN74" s="294"/>
      <c r="LO74" s="294"/>
      <c r="LP74" s="294"/>
      <c r="LQ74" s="294"/>
      <c r="LR74" s="294"/>
      <c r="LS74" s="294"/>
      <c r="LT74" s="294"/>
      <c r="LU74" s="294"/>
      <c r="LV74" s="294"/>
      <c r="LW74" s="294"/>
      <c r="LX74" s="294"/>
      <c r="LY74" s="294"/>
      <c r="LZ74" s="294"/>
      <c r="MA74" s="294"/>
      <c r="MB74" s="294"/>
      <c r="MC74" s="294"/>
      <c r="MD74" s="294"/>
      <c r="ME74" s="294"/>
      <c r="MF74" s="294"/>
      <c r="MG74" s="294"/>
      <c r="MH74" s="294"/>
      <c r="MI74" s="294"/>
      <c r="MJ74" s="294"/>
      <c r="MK74" s="294"/>
      <c r="ML74" s="294"/>
      <c r="MM74" s="294"/>
      <c r="MN74" s="294"/>
      <c r="MO74" s="294"/>
      <c r="MP74" s="294"/>
      <c r="MQ74" s="294"/>
      <c r="MR74" s="294"/>
      <c r="MS74" s="294"/>
      <c r="MT74" s="294"/>
      <c r="MU74" s="294"/>
      <c r="MV74" s="294"/>
      <c r="MW74" s="294"/>
      <c r="MX74" s="294"/>
      <c r="MY74" s="294"/>
      <c r="MZ74" s="294"/>
      <c r="NA74" s="294"/>
      <c r="NB74" s="294"/>
      <c r="NC74" s="294"/>
      <c r="ND74" s="294"/>
      <c r="NE74" s="294"/>
      <c r="NF74" s="294"/>
      <c r="NG74" s="294"/>
      <c r="NH74" s="294"/>
      <c r="NI74" s="294"/>
      <c r="NJ74" s="294"/>
      <c r="NK74" s="294"/>
      <c r="NL74" s="294"/>
      <c r="NM74" s="294"/>
      <c r="NN74" s="294"/>
      <c r="NO74" s="294"/>
      <c r="NP74" s="294"/>
      <c r="NQ74" s="294"/>
      <c r="NR74" s="294"/>
      <c r="NS74" s="294"/>
      <c r="NT74" s="294"/>
      <c r="NU74" s="294"/>
      <c r="NV74" s="294"/>
      <c r="NW74" s="294"/>
      <c r="NX74" s="294"/>
      <c r="NY74" s="294"/>
      <c r="NZ74" s="294"/>
      <c r="OA74" s="294"/>
      <c r="OB74" s="294"/>
      <c r="OC74" s="294"/>
      <c r="OD74" s="294"/>
      <c r="OE74" s="294"/>
      <c r="OF74" s="294"/>
      <c r="OG74" s="294"/>
      <c r="OH74" s="294"/>
      <c r="OI74" s="294"/>
      <c r="OJ74" s="294"/>
      <c r="OK74" s="294"/>
      <c r="OL74" s="294"/>
      <c r="OM74" s="294"/>
      <c r="ON74" s="294"/>
      <c r="OO74" s="294"/>
      <c r="OP74" s="294"/>
      <c r="OQ74" s="294"/>
      <c r="OR74" s="294"/>
      <c r="OS74" s="294"/>
      <c r="OT74" s="294"/>
      <c r="OU74" s="294"/>
      <c r="OV74" s="294"/>
      <c r="OW74" s="294"/>
      <c r="OX74" s="294"/>
      <c r="OY74" s="294"/>
      <c r="OZ74" s="294"/>
      <c r="PA74" s="294"/>
      <c r="PB74" s="294"/>
      <c r="PC74" s="294"/>
      <c r="PD74" s="294"/>
      <c r="PE74" s="294"/>
      <c r="PF74" s="294"/>
      <c r="PG74" s="294"/>
      <c r="PH74" s="294"/>
      <c r="PI74" s="294"/>
      <c r="PJ74" s="294"/>
      <c r="PK74" s="294"/>
      <c r="PL74" s="294"/>
      <c r="PM74" s="294"/>
      <c r="PN74" s="294"/>
      <c r="PO74" s="294"/>
      <c r="PP74" s="294"/>
      <c r="PQ74" s="294"/>
      <c r="PR74" s="294"/>
      <c r="PS74" s="294"/>
      <c r="PT74" s="294"/>
      <c r="PU74" s="294"/>
      <c r="PV74" s="294"/>
      <c r="PW74" s="294"/>
      <c r="PX74" s="294"/>
      <c r="PY74" s="294"/>
      <c r="PZ74" s="294"/>
      <c r="QA74" s="294"/>
      <c r="QB74" s="294"/>
      <c r="QC74" s="294"/>
      <c r="QD74" s="294"/>
      <c r="QE74" s="294"/>
      <c r="QF74" s="294"/>
      <c r="QG74" s="294"/>
      <c r="QH74" s="294"/>
      <c r="QI74" s="294"/>
      <c r="QJ74" s="294"/>
      <c r="QK74" s="294"/>
      <c r="QL74" s="294"/>
      <c r="QM74" s="294"/>
      <c r="QN74" s="294"/>
      <c r="QO74" s="294"/>
      <c r="QP74" s="294"/>
      <c r="QQ74" s="294"/>
      <c r="QR74" s="294"/>
      <c r="QS74" s="294"/>
      <c r="QT74" s="294"/>
      <c r="QU74" s="294"/>
      <c r="QV74" s="294"/>
      <c r="QW74" s="294"/>
      <c r="QX74" s="294"/>
      <c r="QY74" s="294"/>
      <c r="QZ74" s="294"/>
      <c r="RA74" s="294"/>
      <c r="RB74" s="294"/>
      <c r="RC74" s="294"/>
      <c r="RD74" s="294"/>
      <c r="RE74" s="294"/>
      <c r="RF74" s="294"/>
      <c r="RG74" s="294"/>
      <c r="RH74" s="294"/>
      <c r="RI74" s="294"/>
      <c r="RJ74" s="294"/>
      <c r="RK74" s="294"/>
      <c r="RL74" s="294"/>
      <c r="RM74" s="294"/>
      <c r="RN74" s="294"/>
      <c r="RO74" s="294"/>
      <c r="RP74" s="294"/>
      <c r="RQ74" s="294"/>
      <c r="RR74" s="294"/>
      <c r="RS74" s="294"/>
      <c r="RT74" s="294"/>
      <c r="RU74" s="294"/>
      <c r="RV74" s="294"/>
      <c r="RW74" s="294"/>
      <c r="RX74" s="294"/>
      <c r="RY74" s="294"/>
      <c r="RZ74" s="294"/>
      <c r="SA74" s="294"/>
      <c r="SB74" s="294"/>
      <c r="SC74" s="294"/>
      <c r="SD74" s="294"/>
      <c r="SE74" s="294"/>
      <c r="SF74" s="294"/>
      <c r="SG74" s="294"/>
      <c r="SH74" s="294"/>
      <c r="SI74" s="294"/>
      <c r="SJ74" s="294"/>
      <c r="SK74" s="294"/>
      <c r="SL74" s="294"/>
      <c r="SM74" s="294"/>
      <c r="SN74" s="294"/>
      <c r="SO74" s="294"/>
      <c r="SP74" s="294"/>
      <c r="SQ74" s="294"/>
      <c r="SR74" s="294"/>
      <c r="SS74" s="294"/>
      <c r="ST74" s="294"/>
      <c r="SU74" s="294"/>
      <c r="SV74" s="294"/>
      <c r="SW74" s="294"/>
      <c r="SX74" s="294"/>
      <c r="SY74" s="294"/>
      <c r="SZ74" s="294"/>
      <c r="TA74" s="294"/>
      <c r="TB74" s="294"/>
      <c r="TC74" s="294"/>
      <c r="TD74" s="294"/>
      <c r="TE74" s="294"/>
      <c r="TF74" s="294"/>
      <c r="TG74" s="294"/>
      <c r="TH74" s="294"/>
      <c r="TI74" s="294"/>
      <c r="TJ74" s="294"/>
      <c r="TK74" s="294"/>
      <c r="TL74" s="294"/>
      <c r="TM74" s="294"/>
      <c r="TN74" s="294"/>
      <c r="TO74" s="294"/>
      <c r="TP74" s="294"/>
      <c r="TQ74" s="294"/>
      <c r="TR74" s="294"/>
      <c r="TS74" s="294"/>
      <c r="TT74" s="294"/>
      <c r="TU74" s="294"/>
      <c r="TV74" s="294"/>
      <c r="TW74" s="294"/>
      <c r="TX74" s="294"/>
      <c r="TY74" s="294"/>
      <c r="TZ74" s="294"/>
      <c r="UA74" s="294"/>
      <c r="UB74" s="294"/>
      <c r="UC74" s="294"/>
      <c r="UD74" s="294"/>
      <c r="UE74" s="294"/>
      <c r="UF74" s="294"/>
      <c r="UG74" s="294"/>
      <c r="UH74" s="294"/>
      <c r="UI74" s="294"/>
      <c r="UJ74" s="294"/>
      <c r="UK74" s="294"/>
      <c r="UL74" s="294"/>
      <c r="UM74" s="294"/>
      <c r="UN74" s="294"/>
      <c r="UO74" s="294"/>
      <c r="UP74" s="294"/>
      <c r="UQ74" s="294"/>
      <c r="UR74" s="294"/>
      <c r="US74" s="294"/>
      <c r="UT74" s="294"/>
      <c r="UU74" s="294"/>
      <c r="UV74" s="294"/>
      <c r="UW74" s="294"/>
      <c r="UX74" s="294"/>
      <c r="UY74" s="294"/>
      <c r="UZ74" s="294"/>
      <c r="VA74" s="294"/>
      <c r="VB74" s="294"/>
      <c r="VC74" s="294"/>
      <c r="VD74" s="294"/>
      <c r="VE74" s="294"/>
      <c r="VF74" s="294"/>
      <c r="VG74" s="294"/>
      <c r="VH74" s="294"/>
      <c r="VI74" s="294"/>
      <c r="VJ74" s="294"/>
      <c r="VK74" s="294"/>
      <c r="VL74" s="294"/>
      <c r="VM74" s="294"/>
      <c r="VN74" s="294"/>
      <c r="VO74" s="294"/>
      <c r="VP74" s="294"/>
      <c r="VQ74" s="294"/>
      <c r="VR74" s="294"/>
      <c r="VS74" s="294"/>
      <c r="VT74" s="294"/>
      <c r="VU74" s="294"/>
      <c r="VV74" s="294"/>
      <c r="VW74" s="294"/>
      <c r="VX74" s="294"/>
      <c r="VY74" s="294"/>
      <c r="VZ74" s="294"/>
      <c r="WA74" s="294"/>
      <c r="WB74" s="294"/>
      <c r="WC74" s="294"/>
      <c r="WD74" s="294"/>
      <c r="WE74" s="294"/>
      <c r="WF74" s="294"/>
      <c r="WG74" s="294"/>
      <c r="WH74" s="294"/>
      <c r="WI74" s="294"/>
      <c r="WJ74" s="294"/>
      <c r="WK74" s="294"/>
      <c r="WL74" s="294"/>
      <c r="WM74" s="294"/>
      <c r="WN74" s="294"/>
      <c r="WO74" s="294"/>
      <c r="WP74" s="294"/>
      <c r="WQ74" s="294"/>
      <c r="WR74" s="294"/>
      <c r="WS74" s="294"/>
      <c r="WT74" s="294"/>
      <c r="WU74" s="294"/>
      <c r="WV74" s="294"/>
      <c r="WW74" s="294"/>
      <c r="WX74" s="294"/>
      <c r="WY74" s="294"/>
      <c r="WZ74" s="294"/>
      <c r="XA74" s="294"/>
      <c r="XB74" s="294"/>
      <c r="XC74" s="294"/>
      <c r="XD74" s="294"/>
      <c r="XE74" s="294"/>
      <c r="XF74" s="294"/>
      <c r="XG74" s="294"/>
      <c r="XH74" s="294"/>
      <c r="XI74" s="294"/>
      <c r="XJ74" s="294"/>
      <c r="XK74" s="294"/>
      <c r="XL74" s="294"/>
      <c r="XM74" s="294"/>
      <c r="XN74" s="294"/>
      <c r="XO74" s="294"/>
      <c r="XP74" s="294"/>
      <c r="XQ74" s="294"/>
      <c r="XR74" s="294"/>
      <c r="XS74" s="294"/>
      <c r="XT74" s="294"/>
      <c r="XU74" s="294"/>
      <c r="XV74" s="294"/>
      <c r="XW74" s="294"/>
      <c r="XX74" s="294"/>
      <c r="XY74" s="294"/>
      <c r="XZ74" s="294"/>
      <c r="YA74" s="294"/>
      <c r="YB74" s="294"/>
      <c r="YC74" s="294"/>
      <c r="YD74" s="294"/>
      <c r="YE74" s="294"/>
      <c r="YF74" s="294"/>
      <c r="YG74" s="294"/>
      <c r="YH74" s="294"/>
      <c r="YI74" s="294"/>
      <c r="YJ74" s="294"/>
      <c r="YK74" s="294"/>
      <c r="YL74" s="294"/>
      <c r="YM74" s="294"/>
      <c r="YN74" s="294"/>
      <c r="YO74" s="294"/>
      <c r="YP74" s="294"/>
      <c r="YQ74" s="294"/>
      <c r="YR74" s="294"/>
      <c r="YS74" s="294"/>
      <c r="YT74" s="294"/>
      <c r="YU74" s="294"/>
      <c r="YV74" s="294"/>
      <c r="YW74" s="294"/>
      <c r="YX74" s="294"/>
      <c r="YY74" s="294"/>
      <c r="YZ74" s="294"/>
      <c r="ZA74" s="294"/>
      <c r="ZB74" s="294"/>
      <c r="ZC74" s="294"/>
      <c r="ZD74" s="294"/>
      <c r="ZE74" s="294"/>
      <c r="ZF74" s="294"/>
      <c r="ZG74" s="294"/>
      <c r="ZH74" s="294"/>
      <c r="ZI74" s="294"/>
      <c r="ZJ74" s="294"/>
      <c r="ZK74" s="294"/>
      <c r="ZL74" s="294"/>
      <c r="ZM74" s="294"/>
      <c r="ZN74" s="294"/>
      <c r="ZO74" s="294"/>
      <c r="ZP74" s="294"/>
      <c r="ZQ74" s="294"/>
      <c r="ZR74" s="294"/>
      <c r="ZS74" s="294"/>
      <c r="ZT74" s="294"/>
      <c r="ZU74" s="294"/>
      <c r="ZV74" s="294"/>
      <c r="ZW74" s="294"/>
      <c r="ZX74" s="294"/>
      <c r="ZY74" s="294"/>
      <c r="ZZ74" s="294"/>
      <c r="AAA74" s="294"/>
      <c r="AAB74" s="294"/>
      <c r="AAC74" s="294"/>
      <c r="AAD74" s="294"/>
      <c r="AAE74" s="294"/>
      <c r="AAF74" s="294"/>
      <c r="AAG74" s="294"/>
      <c r="AAH74" s="294"/>
      <c r="AAI74" s="294"/>
      <c r="AAJ74" s="294"/>
      <c r="AAK74" s="294"/>
      <c r="AAL74" s="294"/>
      <c r="AAM74" s="294"/>
      <c r="AAN74" s="294"/>
      <c r="AAO74" s="294"/>
      <c r="AAP74" s="294"/>
      <c r="AAQ74" s="294"/>
      <c r="AAR74" s="294"/>
      <c r="AAS74" s="294"/>
      <c r="AAT74" s="294"/>
      <c r="AAU74" s="294"/>
      <c r="AAV74" s="294"/>
      <c r="AAW74" s="294"/>
      <c r="AAX74" s="294"/>
      <c r="AAY74" s="294"/>
      <c r="AAZ74" s="294"/>
      <c r="ABA74" s="294"/>
      <c r="ABB74" s="294"/>
      <c r="ABC74" s="294">
        <v>0</v>
      </c>
      <c r="ABD74" s="294"/>
      <c r="ABE74" s="294"/>
      <c r="ABF74" s="294"/>
      <c r="ABG74" s="294"/>
      <c r="ABH74" s="294"/>
      <c r="ABI74" s="294"/>
      <c r="ABJ74" s="294"/>
      <c r="ABK74" s="294">
        <v>0</v>
      </c>
      <c r="ABL74" s="294"/>
      <c r="ABM74" s="294"/>
      <c r="ABN74" s="294"/>
      <c r="ABO74" s="294"/>
      <c r="ABP74" s="294"/>
      <c r="ABQ74" s="294"/>
      <c r="ABR74" s="294"/>
      <c r="ABS74" s="294"/>
      <c r="ABT74" s="294"/>
      <c r="ABU74" s="294"/>
      <c r="ABV74" s="294"/>
      <c r="ABW74" s="294"/>
      <c r="ABX74" s="294"/>
      <c r="ABY74" s="294"/>
      <c r="ABZ74" s="294"/>
      <c r="ACA74" s="294"/>
      <c r="ACB74" s="294"/>
      <c r="ACC74" s="294"/>
      <c r="ACD74" s="294"/>
      <c r="ACE74" s="294"/>
      <c r="ACF74" s="294"/>
      <c r="ACG74" s="294"/>
      <c r="ACH74" s="294"/>
      <c r="ACI74" s="294"/>
      <c r="ACJ74" s="294"/>
      <c r="ACK74" s="294"/>
      <c r="ACL74" s="294"/>
      <c r="ACM74" s="294"/>
      <c r="ACN74" s="294"/>
      <c r="ACO74" s="294"/>
      <c r="ACP74" s="294"/>
      <c r="ACQ74" s="294"/>
      <c r="ACR74" s="294"/>
      <c r="ACS74" s="294"/>
      <c r="ACT74" s="294"/>
      <c r="ACU74" s="294"/>
      <c r="ACV74" s="294"/>
      <c r="ACW74" s="294"/>
      <c r="ACX74" s="294"/>
      <c r="ACY74" s="294"/>
      <c r="ACZ74" s="294"/>
      <c r="ADA74" s="294"/>
      <c r="ADB74" s="294"/>
      <c r="ADC74" s="294"/>
      <c r="ADD74" s="294"/>
      <c r="ADE74" s="294"/>
      <c r="ADF74" s="294"/>
      <c r="ADG74" s="294"/>
      <c r="ADH74" s="294"/>
      <c r="ADI74" s="294"/>
      <c r="ADJ74" s="294"/>
      <c r="ADK74" s="294"/>
      <c r="ADL74" s="294"/>
      <c r="ADM74" s="294"/>
      <c r="ADN74" s="294"/>
      <c r="ADO74" s="294"/>
      <c r="ADP74" s="294"/>
      <c r="ADQ74" s="294"/>
      <c r="ADR74" s="294"/>
      <c r="ADS74" s="294"/>
      <c r="ADT74" s="294"/>
      <c r="ADU74" s="294"/>
      <c r="ADV74" s="294"/>
      <c r="ADW74" s="294"/>
      <c r="ADX74" s="294"/>
      <c r="ADY74" s="294"/>
      <c r="ADZ74" s="294"/>
      <c r="AEA74" s="294"/>
      <c r="AEB74" s="294"/>
      <c r="AEC74" s="294"/>
      <c r="AED74" s="294"/>
      <c r="AEE74" s="294"/>
      <c r="AEF74" s="294"/>
      <c r="AEG74" s="294"/>
      <c r="AEH74" s="294"/>
      <c r="AEI74" s="294"/>
      <c r="AEJ74" s="294"/>
      <c r="AEK74" s="294"/>
      <c r="AEL74" s="294"/>
      <c r="AEM74" s="294"/>
      <c r="AEN74" s="294"/>
      <c r="AEO74" s="294"/>
      <c r="AEP74" s="294"/>
      <c r="AEQ74" s="294"/>
      <c r="AER74" s="294"/>
      <c r="AES74" s="294"/>
      <c r="AET74" s="294"/>
      <c r="AEU74" s="294"/>
      <c r="AEV74" s="294"/>
      <c r="AEW74" s="294"/>
      <c r="AEX74" s="294"/>
      <c r="AEY74" s="294"/>
      <c r="AEZ74" s="294"/>
      <c r="AFA74" s="294"/>
      <c r="AFB74" s="294"/>
      <c r="AFC74" s="294"/>
      <c r="AFD74" s="294"/>
      <c r="AFE74" s="294"/>
      <c r="AFF74" s="294"/>
      <c r="AFG74" s="294"/>
      <c r="AFH74" s="294"/>
      <c r="AFI74" s="294"/>
      <c r="AFJ74" s="294"/>
      <c r="AFK74" s="294"/>
      <c r="AFL74" s="294"/>
      <c r="AFM74" s="294"/>
      <c r="AFN74" s="294"/>
      <c r="AFO74" s="294"/>
      <c r="AFP74" s="294"/>
      <c r="AFQ74" s="294"/>
      <c r="AFR74" s="294"/>
      <c r="AFS74" s="294"/>
      <c r="AFT74" s="294"/>
      <c r="AFU74" s="294"/>
      <c r="AFV74" s="294"/>
      <c r="AFW74" s="294"/>
      <c r="AFX74" s="294"/>
      <c r="AFY74" s="294"/>
      <c r="AFZ74" s="294"/>
      <c r="AGA74" s="294"/>
      <c r="AGB74" s="294"/>
      <c r="AGC74" s="294"/>
      <c r="AGD74" s="294"/>
      <c r="AGE74" s="294"/>
      <c r="AGF74" s="294"/>
      <c r="AGG74" s="294"/>
      <c r="AGH74" s="294"/>
      <c r="AGI74" s="294"/>
      <c r="AGJ74" s="294"/>
      <c r="AGK74" s="294"/>
      <c r="AGL74" s="294"/>
      <c r="AGM74" s="294"/>
      <c r="AGN74" s="294"/>
      <c r="AGO74" s="294"/>
      <c r="AGP74" s="294"/>
      <c r="AGQ74" s="294"/>
      <c r="AGR74" s="294"/>
      <c r="AGS74" s="294"/>
      <c r="AGT74" s="294"/>
      <c r="AGU74" s="294"/>
      <c r="AGV74" s="294"/>
      <c r="AGW74" s="294"/>
      <c r="AGX74" s="294"/>
      <c r="AGY74" s="294"/>
      <c r="AGZ74" s="294"/>
      <c r="AHA74" s="294"/>
      <c r="AHB74" s="294"/>
      <c r="AHC74" s="294"/>
      <c r="AHD74" s="294"/>
      <c r="AHE74" s="294"/>
      <c r="AHF74" s="294"/>
      <c r="AHG74" s="294"/>
      <c r="AHH74" s="294"/>
      <c r="AHI74" s="294"/>
      <c r="AHJ74" s="294"/>
      <c r="AHK74" s="294"/>
      <c r="AHL74" s="294"/>
      <c r="AHM74" s="294"/>
      <c r="AHN74" s="294"/>
      <c r="AHO74" s="294"/>
      <c r="AHP74" s="294"/>
      <c r="AHQ74" s="294"/>
      <c r="AHR74" s="329"/>
      <c r="AHS74" s="294">
        <f t="shared" si="51"/>
        <v>0</v>
      </c>
      <c r="AHT74" s="271" t="b">
        <f t="shared" si="52"/>
        <v>1</v>
      </c>
      <c r="AHU74" s="271" t="s">
        <v>6273</v>
      </c>
      <c r="AHV74" s="271" t="s">
        <v>6086</v>
      </c>
      <c r="AHW74" s="271" t="s">
        <v>6087</v>
      </c>
    </row>
    <row r="75" spans="1:907" ht="24" x14ac:dyDescent="0.8">
      <c r="A75" s="270" t="s">
        <v>6273</v>
      </c>
      <c r="B75" s="270" t="s">
        <v>6088</v>
      </c>
      <c r="C75" s="271" t="s">
        <v>6089</v>
      </c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4"/>
      <c r="CG75" s="294"/>
      <c r="CH75" s="294"/>
      <c r="CI75" s="294"/>
      <c r="CJ75" s="294"/>
      <c r="CK75" s="294"/>
      <c r="CL75" s="294"/>
      <c r="CM75" s="294"/>
      <c r="CN75" s="294"/>
      <c r="CO75" s="294"/>
      <c r="CP75" s="294"/>
      <c r="CQ75" s="294"/>
      <c r="CR75" s="294"/>
      <c r="CS75" s="294"/>
      <c r="CT75" s="294"/>
      <c r="CU75" s="294"/>
      <c r="CV75" s="294"/>
      <c r="CW75" s="294"/>
      <c r="CX75" s="294"/>
      <c r="CY75" s="294"/>
      <c r="CZ75" s="294"/>
      <c r="DA75" s="294"/>
      <c r="DB75" s="294"/>
      <c r="DC75" s="294"/>
      <c r="DD75" s="294"/>
      <c r="DE75" s="294"/>
      <c r="DF75" s="294"/>
      <c r="DG75" s="294"/>
      <c r="DH75" s="294"/>
      <c r="DI75" s="294"/>
      <c r="DJ75" s="294"/>
      <c r="DK75" s="294"/>
      <c r="DL75" s="294"/>
      <c r="DM75" s="294"/>
      <c r="DN75" s="294"/>
      <c r="DO75" s="294"/>
      <c r="DP75" s="294"/>
      <c r="DQ75" s="294"/>
      <c r="DR75" s="294"/>
      <c r="DS75" s="294"/>
      <c r="DT75" s="294"/>
      <c r="DU75" s="294"/>
      <c r="DV75" s="294"/>
      <c r="DW75" s="294"/>
      <c r="DX75" s="294"/>
      <c r="DY75" s="294"/>
      <c r="DZ75" s="294"/>
      <c r="EA75" s="294"/>
      <c r="EB75" s="294"/>
      <c r="EC75" s="294"/>
      <c r="ED75" s="294"/>
      <c r="EE75" s="294"/>
      <c r="EF75" s="294"/>
      <c r="EG75" s="294"/>
      <c r="EH75" s="294"/>
      <c r="EI75" s="294"/>
      <c r="EJ75" s="294"/>
      <c r="EK75" s="294"/>
      <c r="EL75" s="294"/>
      <c r="EM75" s="294"/>
      <c r="EN75" s="294"/>
      <c r="EO75" s="294"/>
      <c r="EP75" s="294"/>
      <c r="EQ75" s="294"/>
      <c r="ER75" s="294"/>
      <c r="ES75" s="294"/>
      <c r="ET75" s="294"/>
      <c r="EU75" s="294"/>
      <c r="EV75" s="294"/>
      <c r="EW75" s="294"/>
      <c r="EX75" s="294"/>
      <c r="EY75" s="294"/>
      <c r="EZ75" s="294"/>
      <c r="FA75" s="294"/>
      <c r="FB75" s="294"/>
      <c r="FC75" s="294"/>
      <c r="FD75" s="294"/>
      <c r="FE75" s="294"/>
      <c r="FF75" s="294"/>
      <c r="FG75" s="294"/>
      <c r="FH75" s="294"/>
      <c r="FI75" s="294"/>
      <c r="FJ75" s="294"/>
      <c r="FK75" s="294"/>
      <c r="FL75" s="294"/>
      <c r="FM75" s="294"/>
      <c r="FN75" s="294"/>
      <c r="FO75" s="294"/>
      <c r="FP75" s="294"/>
      <c r="FQ75" s="294"/>
      <c r="FR75" s="294"/>
      <c r="FS75" s="294"/>
      <c r="FT75" s="294"/>
      <c r="FU75" s="294"/>
      <c r="FV75" s="294"/>
      <c r="FW75" s="294"/>
      <c r="FX75" s="294"/>
      <c r="FY75" s="294"/>
      <c r="FZ75" s="294"/>
      <c r="GA75" s="294"/>
      <c r="GB75" s="294"/>
      <c r="GC75" s="294"/>
      <c r="GD75" s="294"/>
      <c r="GE75" s="294"/>
      <c r="GF75" s="294"/>
      <c r="GG75" s="294"/>
      <c r="GH75" s="294"/>
      <c r="GI75" s="294"/>
      <c r="GJ75" s="294"/>
      <c r="GK75" s="294"/>
      <c r="GL75" s="294"/>
      <c r="GM75" s="294"/>
      <c r="GN75" s="294"/>
      <c r="GO75" s="294"/>
      <c r="GP75" s="294"/>
      <c r="GQ75" s="294"/>
      <c r="GR75" s="294"/>
      <c r="GS75" s="294"/>
      <c r="GT75" s="294"/>
      <c r="GU75" s="294"/>
      <c r="GV75" s="294"/>
      <c r="GW75" s="294"/>
      <c r="GX75" s="294"/>
      <c r="GY75" s="294"/>
      <c r="GZ75" s="294"/>
      <c r="HA75" s="294"/>
      <c r="HB75" s="294"/>
      <c r="HC75" s="294"/>
      <c r="HD75" s="294"/>
      <c r="HE75" s="294"/>
      <c r="HF75" s="294"/>
      <c r="HG75" s="294"/>
      <c r="HH75" s="294"/>
      <c r="HI75" s="294"/>
      <c r="HJ75" s="294"/>
      <c r="HK75" s="294"/>
      <c r="HL75" s="294"/>
      <c r="HM75" s="294"/>
      <c r="HN75" s="294"/>
      <c r="HO75" s="294"/>
      <c r="HP75" s="294"/>
      <c r="HQ75" s="294"/>
      <c r="HR75" s="294"/>
      <c r="HS75" s="294"/>
      <c r="HT75" s="294"/>
      <c r="HU75" s="294"/>
      <c r="HV75" s="294"/>
      <c r="HW75" s="294"/>
      <c r="HX75" s="294"/>
      <c r="HY75" s="294"/>
      <c r="HZ75" s="294"/>
      <c r="IA75" s="294"/>
      <c r="IB75" s="294"/>
      <c r="IC75" s="294"/>
      <c r="ID75" s="294"/>
      <c r="IE75" s="294"/>
      <c r="IF75" s="294"/>
      <c r="IG75" s="294"/>
      <c r="IH75" s="294"/>
      <c r="II75" s="294"/>
      <c r="IJ75" s="294"/>
      <c r="IK75" s="294"/>
      <c r="IL75" s="294"/>
      <c r="IM75" s="294"/>
      <c r="IN75" s="294"/>
      <c r="IO75" s="294"/>
      <c r="IP75" s="294"/>
      <c r="IQ75" s="294"/>
      <c r="IR75" s="294"/>
      <c r="IS75" s="294"/>
      <c r="IT75" s="294"/>
      <c r="IU75" s="294"/>
      <c r="IV75" s="294"/>
      <c r="IW75" s="294"/>
      <c r="IX75" s="294"/>
      <c r="IY75" s="294"/>
      <c r="IZ75" s="294"/>
      <c r="JA75" s="294"/>
      <c r="JB75" s="294"/>
      <c r="JC75" s="294"/>
      <c r="JD75" s="294"/>
      <c r="JE75" s="294"/>
      <c r="JF75" s="294"/>
      <c r="JG75" s="294"/>
      <c r="JH75" s="294"/>
      <c r="JI75" s="294"/>
      <c r="JJ75" s="294"/>
      <c r="JK75" s="294"/>
      <c r="JL75" s="294"/>
      <c r="JM75" s="294"/>
      <c r="JN75" s="294"/>
      <c r="JO75" s="294"/>
      <c r="JP75" s="294"/>
      <c r="JQ75" s="294"/>
      <c r="JR75" s="294"/>
      <c r="JS75" s="294">
        <v>0</v>
      </c>
      <c r="JT75" s="294"/>
      <c r="JU75" s="294"/>
      <c r="JV75" s="294"/>
      <c r="JW75" s="294"/>
      <c r="JX75" s="294"/>
      <c r="JY75" s="294"/>
      <c r="JZ75" s="294"/>
      <c r="KA75" s="294"/>
      <c r="KB75" s="294"/>
      <c r="KC75" s="294"/>
      <c r="KD75" s="294"/>
      <c r="KE75" s="294"/>
      <c r="KF75" s="294"/>
      <c r="KG75" s="294"/>
      <c r="KH75" s="294"/>
      <c r="KI75" s="294"/>
      <c r="KJ75" s="294"/>
      <c r="KK75" s="294"/>
      <c r="KL75" s="294"/>
      <c r="KM75" s="294"/>
      <c r="KN75" s="294"/>
      <c r="KO75" s="294"/>
      <c r="KP75" s="294"/>
      <c r="KQ75" s="294"/>
      <c r="KR75" s="294"/>
      <c r="KS75" s="294"/>
      <c r="KT75" s="294"/>
      <c r="KU75" s="294"/>
      <c r="KV75" s="294"/>
      <c r="KW75" s="294"/>
      <c r="KX75" s="294"/>
      <c r="KY75" s="294"/>
      <c r="KZ75" s="294"/>
      <c r="LA75" s="294"/>
      <c r="LB75" s="294"/>
      <c r="LC75" s="294"/>
      <c r="LD75" s="294"/>
      <c r="LE75" s="294"/>
      <c r="LF75" s="294"/>
      <c r="LG75" s="294"/>
      <c r="LH75" s="294"/>
      <c r="LI75" s="294"/>
      <c r="LJ75" s="294"/>
      <c r="LK75" s="294"/>
      <c r="LL75" s="294"/>
      <c r="LM75" s="294"/>
      <c r="LN75" s="294"/>
      <c r="LO75" s="294"/>
      <c r="LP75" s="294"/>
      <c r="LQ75" s="294"/>
      <c r="LR75" s="294"/>
      <c r="LS75" s="294"/>
      <c r="LT75" s="294"/>
      <c r="LU75" s="294"/>
      <c r="LV75" s="294"/>
      <c r="LW75" s="294"/>
      <c r="LX75" s="294"/>
      <c r="LY75" s="294"/>
      <c r="LZ75" s="294"/>
      <c r="MA75" s="294"/>
      <c r="MB75" s="294"/>
      <c r="MC75" s="294"/>
      <c r="MD75" s="294"/>
      <c r="ME75" s="294"/>
      <c r="MF75" s="294"/>
      <c r="MG75" s="294"/>
      <c r="MH75" s="294"/>
      <c r="MI75" s="294"/>
      <c r="MJ75" s="294"/>
      <c r="MK75" s="294"/>
      <c r="ML75" s="294"/>
      <c r="MM75" s="294"/>
      <c r="MN75" s="294"/>
      <c r="MO75" s="294"/>
      <c r="MP75" s="294"/>
      <c r="MQ75" s="294"/>
      <c r="MR75" s="294"/>
      <c r="MS75" s="294"/>
      <c r="MT75" s="294"/>
      <c r="MU75" s="294"/>
      <c r="MV75" s="294"/>
      <c r="MW75" s="294"/>
      <c r="MX75" s="294"/>
      <c r="MY75" s="294"/>
      <c r="MZ75" s="294"/>
      <c r="NA75" s="294"/>
      <c r="NB75" s="294"/>
      <c r="NC75" s="294"/>
      <c r="ND75" s="294"/>
      <c r="NE75" s="294"/>
      <c r="NF75" s="294"/>
      <c r="NG75" s="294"/>
      <c r="NH75" s="294"/>
      <c r="NI75" s="294"/>
      <c r="NJ75" s="294"/>
      <c r="NK75" s="294"/>
      <c r="NL75" s="294"/>
      <c r="NM75" s="294"/>
      <c r="NN75" s="294"/>
      <c r="NO75" s="294"/>
      <c r="NP75" s="294"/>
      <c r="NQ75" s="294"/>
      <c r="NR75" s="294"/>
      <c r="NS75" s="294"/>
      <c r="NT75" s="294"/>
      <c r="NU75" s="294"/>
      <c r="NV75" s="294"/>
      <c r="NW75" s="294"/>
      <c r="NX75" s="294"/>
      <c r="NY75" s="294"/>
      <c r="NZ75" s="294"/>
      <c r="OA75" s="294"/>
      <c r="OB75" s="294"/>
      <c r="OC75" s="294"/>
      <c r="OD75" s="294"/>
      <c r="OE75" s="294"/>
      <c r="OF75" s="294"/>
      <c r="OG75" s="294"/>
      <c r="OH75" s="294"/>
      <c r="OI75" s="294"/>
      <c r="OJ75" s="294"/>
      <c r="OK75" s="294"/>
      <c r="OL75" s="294"/>
      <c r="OM75" s="294"/>
      <c r="ON75" s="294"/>
      <c r="OO75" s="294"/>
      <c r="OP75" s="294"/>
      <c r="OQ75" s="294"/>
      <c r="OR75" s="294"/>
      <c r="OS75" s="294"/>
      <c r="OT75" s="294"/>
      <c r="OU75" s="294"/>
      <c r="OV75" s="294"/>
      <c r="OW75" s="294"/>
      <c r="OX75" s="294"/>
      <c r="OY75" s="294"/>
      <c r="OZ75" s="294"/>
      <c r="PA75" s="294"/>
      <c r="PB75" s="294"/>
      <c r="PC75" s="294"/>
      <c r="PD75" s="294"/>
      <c r="PE75" s="294"/>
      <c r="PF75" s="294"/>
      <c r="PG75" s="294"/>
      <c r="PH75" s="294"/>
      <c r="PI75" s="294"/>
      <c r="PJ75" s="294"/>
      <c r="PK75" s="294"/>
      <c r="PL75" s="294"/>
      <c r="PM75" s="294"/>
      <c r="PN75" s="294"/>
      <c r="PO75" s="294"/>
      <c r="PP75" s="294"/>
      <c r="PQ75" s="294"/>
      <c r="PR75" s="294"/>
      <c r="PS75" s="294"/>
      <c r="PT75" s="294"/>
      <c r="PU75" s="294"/>
      <c r="PV75" s="294"/>
      <c r="PW75" s="294"/>
      <c r="PX75" s="294"/>
      <c r="PY75" s="294"/>
      <c r="PZ75" s="294"/>
      <c r="QA75" s="294"/>
      <c r="QB75" s="294"/>
      <c r="QC75" s="294"/>
      <c r="QD75" s="294"/>
      <c r="QE75" s="294"/>
      <c r="QF75" s="294"/>
      <c r="QG75" s="294"/>
      <c r="QH75" s="294"/>
      <c r="QI75" s="294"/>
      <c r="QJ75" s="294"/>
      <c r="QK75" s="294"/>
      <c r="QL75" s="294"/>
      <c r="QM75" s="294"/>
      <c r="QN75" s="294"/>
      <c r="QO75" s="294"/>
      <c r="QP75" s="294"/>
      <c r="QQ75" s="294"/>
      <c r="QR75" s="294"/>
      <c r="QS75" s="294"/>
      <c r="QT75" s="294"/>
      <c r="QU75" s="294"/>
      <c r="QV75" s="294"/>
      <c r="QW75" s="294"/>
      <c r="QX75" s="294"/>
      <c r="QY75" s="294"/>
      <c r="QZ75" s="294"/>
      <c r="RA75" s="294"/>
      <c r="RB75" s="294"/>
      <c r="RC75" s="294"/>
      <c r="RD75" s="294"/>
      <c r="RE75" s="294"/>
      <c r="RF75" s="294"/>
      <c r="RG75" s="294"/>
      <c r="RH75" s="294"/>
      <c r="RI75" s="294"/>
      <c r="RJ75" s="294"/>
      <c r="RK75" s="294"/>
      <c r="RL75" s="294"/>
      <c r="RM75" s="294"/>
      <c r="RN75" s="294"/>
      <c r="RO75" s="294"/>
      <c r="RP75" s="294"/>
      <c r="RQ75" s="294"/>
      <c r="RR75" s="294"/>
      <c r="RS75" s="294"/>
      <c r="RT75" s="294"/>
      <c r="RU75" s="294"/>
      <c r="RV75" s="294"/>
      <c r="RW75" s="294"/>
      <c r="RX75" s="294"/>
      <c r="RY75" s="294"/>
      <c r="RZ75" s="294"/>
      <c r="SA75" s="294"/>
      <c r="SB75" s="294"/>
      <c r="SC75" s="294"/>
      <c r="SD75" s="294"/>
      <c r="SE75" s="294"/>
      <c r="SF75" s="294"/>
      <c r="SG75" s="294"/>
      <c r="SH75" s="294"/>
      <c r="SI75" s="294"/>
      <c r="SJ75" s="294"/>
      <c r="SK75" s="294"/>
      <c r="SL75" s="294"/>
      <c r="SM75" s="294"/>
      <c r="SN75" s="294"/>
      <c r="SO75" s="294"/>
      <c r="SP75" s="294"/>
      <c r="SQ75" s="294"/>
      <c r="SR75" s="294"/>
      <c r="SS75" s="294"/>
      <c r="ST75" s="294"/>
      <c r="SU75" s="294"/>
      <c r="SV75" s="294"/>
      <c r="SW75" s="294"/>
      <c r="SX75" s="294"/>
      <c r="SY75" s="294"/>
      <c r="SZ75" s="294"/>
      <c r="TA75" s="294"/>
      <c r="TB75" s="294"/>
      <c r="TC75" s="294"/>
      <c r="TD75" s="294"/>
      <c r="TE75" s="294"/>
      <c r="TF75" s="294"/>
      <c r="TG75" s="294"/>
      <c r="TH75" s="294"/>
      <c r="TI75" s="294"/>
      <c r="TJ75" s="294"/>
      <c r="TK75" s="294"/>
      <c r="TL75" s="294"/>
      <c r="TM75" s="294"/>
      <c r="TN75" s="294"/>
      <c r="TO75" s="294"/>
      <c r="TP75" s="294"/>
      <c r="TQ75" s="294"/>
      <c r="TR75" s="294"/>
      <c r="TS75" s="294"/>
      <c r="TT75" s="294"/>
      <c r="TU75" s="294"/>
      <c r="TV75" s="294"/>
      <c r="TW75" s="294"/>
      <c r="TX75" s="294"/>
      <c r="TY75" s="294"/>
      <c r="TZ75" s="294"/>
      <c r="UA75" s="294"/>
      <c r="UB75" s="294"/>
      <c r="UC75" s="294"/>
      <c r="UD75" s="294"/>
      <c r="UE75" s="294"/>
      <c r="UF75" s="294"/>
      <c r="UG75" s="294"/>
      <c r="UH75" s="294"/>
      <c r="UI75" s="294"/>
      <c r="UJ75" s="294"/>
      <c r="UK75" s="294"/>
      <c r="UL75" s="294"/>
      <c r="UM75" s="294"/>
      <c r="UN75" s="294"/>
      <c r="UO75" s="294"/>
      <c r="UP75" s="294"/>
      <c r="UQ75" s="294"/>
      <c r="UR75" s="294"/>
      <c r="US75" s="294"/>
      <c r="UT75" s="294"/>
      <c r="UU75" s="294"/>
      <c r="UV75" s="294"/>
      <c r="UW75" s="294"/>
      <c r="UX75" s="294"/>
      <c r="UY75" s="294"/>
      <c r="UZ75" s="294"/>
      <c r="VA75" s="294"/>
      <c r="VB75" s="294"/>
      <c r="VC75" s="294"/>
      <c r="VD75" s="294"/>
      <c r="VE75" s="294"/>
      <c r="VF75" s="294"/>
      <c r="VG75" s="294"/>
      <c r="VH75" s="294"/>
      <c r="VI75" s="294"/>
      <c r="VJ75" s="294"/>
      <c r="VK75" s="294"/>
      <c r="VL75" s="294"/>
      <c r="VM75" s="294"/>
      <c r="VN75" s="294"/>
      <c r="VO75" s="294"/>
      <c r="VP75" s="294"/>
      <c r="VQ75" s="294"/>
      <c r="VR75" s="294"/>
      <c r="VS75" s="294"/>
      <c r="VT75" s="294"/>
      <c r="VU75" s="294"/>
      <c r="VV75" s="294"/>
      <c r="VW75" s="294"/>
      <c r="VX75" s="294"/>
      <c r="VY75" s="294"/>
      <c r="VZ75" s="294"/>
      <c r="WA75" s="294"/>
      <c r="WB75" s="294"/>
      <c r="WC75" s="294"/>
      <c r="WD75" s="294"/>
      <c r="WE75" s="294"/>
      <c r="WF75" s="294"/>
      <c r="WG75" s="294"/>
      <c r="WH75" s="294"/>
      <c r="WI75" s="294"/>
      <c r="WJ75" s="294"/>
      <c r="WK75" s="294"/>
      <c r="WL75" s="294"/>
      <c r="WM75" s="294"/>
      <c r="WN75" s="294"/>
      <c r="WO75" s="294"/>
      <c r="WP75" s="294"/>
      <c r="WQ75" s="294"/>
      <c r="WR75" s="294"/>
      <c r="WS75" s="294"/>
      <c r="WT75" s="294"/>
      <c r="WU75" s="294"/>
      <c r="WV75" s="294"/>
      <c r="WW75" s="294"/>
      <c r="WX75" s="294"/>
      <c r="WY75" s="294"/>
      <c r="WZ75" s="294"/>
      <c r="XA75" s="294"/>
      <c r="XB75" s="294"/>
      <c r="XC75" s="294"/>
      <c r="XD75" s="294"/>
      <c r="XE75" s="294"/>
      <c r="XF75" s="294"/>
      <c r="XG75" s="294"/>
      <c r="XH75" s="294"/>
      <c r="XI75" s="294"/>
      <c r="XJ75" s="294"/>
      <c r="XK75" s="294"/>
      <c r="XL75" s="294"/>
      <c r="XM75" s="294"/>
      <c r="XN75" s="294"/>
      <c r="XO75" s="294"/>
      <c r="XP75" s="294"/>
      <c r="XQ75" s="294"/>
      <c r="XR75" s="294"/>
      <c r="XS75" s="294"/>
      <c r="XT75" s="294"/>
      <c r="XU75" s="294"/>
      <c r="XV75" s="294"/>
      <c r="XW75" s="294"/>
      <c r="XX75" s="294"/>
      <c r="XY75" s="294"/>
      <c r="XZ75" s="294"/>
      <c r="YA75" s="294"/>
      <c r="YB75" s="294"/>
      <c r="YC75" s="294"/>
      <c r="YD75" s="294"/>
      <c r="YE75" s="294"/>
      <c r="YF75" s="294"/>
      <c r="YG75" s="294"/>
      <c r="YH75" s="294"/>
      <c r="YI75" s="294"/>
      <c r="YJ75" s="294"/>
      <c r="YK75" s="294"/>
      <c r="YL75" s="294"/>
      <c r="YM75" s="294"/>
      <c r="YN75" s="294"/>
      <c r="YO75" s="294"/>
      <c r="YP75" s="294"/>
      <c r="YQ75" s="294"/>
      <c r="YR75" s="294"/>
      <c r="YS75" s="294"/>
      <c r="YT75" s="294"/>
      <c r="YU75" s="294"/>
      <c r="YV75" s="294"/>
      <c r="YW75" s="294"/>
      <c r="YX75" s="294"/>
      <c r="YY75" s="294"/>
      <c r="YZ75" s="294"/>
      <c r="ZA75" s="294"/>
      <c r="ZB75" s="294"/>
      <c r="ZC75" s="294"/>
      <c r="ZD75" s="294"/>
      <c r="ZE75" s="294"/>
      <c r="ZF75" s="294"/>
      <c r="ZG75" s="294"/>
      <c r="ZH75" s="294"/>
      <c r="ZI75" s="294"/>
      <c r="ZJ75" s="294"/>
      <c r="ZK75" s="294"/>
      <c r="ZL75" s="294"/>
      <c r="ZM75" s="294"/>
      <c r="ZN75" s="294"/>
      <c r="ZO75" s="294"/>
      <c r="ZP75" s="294"/>
      <c r="ZQ75" s="294"/>
      <c r="ZR75" s="294"/>
      <c r="ZS75" s="294"/>
      <c r="ZT75" s="294"/>
      <c r="ZU75" s="294"/>
      <c r="ZV75" s="294"/>
      <c r="ZW75" s="294"/>
      <c r="ZX75" s="294"/>
      <c r="ZY75" s="294"/>
      <c r="ZZ75" s="294"/>
      <c r="AAA75" s="294"/>
      <c r="AAB75" s="294"/>
      <c r="AAC75" s="294"/>
      <c r="AAD75" s="294"/>
      <c r="AAE75" s="294"/>
      <c r="AAF75" s="294"/>
      <c r="AAG75" s="294"/>
      <c r="AAH75" s="294"/>
      <c r="AAI75" s="294"/>
      <c r="AAJ75" s="294"/>
      <c r="AAK75" s="294"/>
      <c r="AAL75" s="294"/>
      <c r="AAM75" s="294"/>
      <c r="AAN75" s="294"/>
      <c r="AAO75" s="294"/>
      <c r="AAP75" s="294"/>
      <c r="AAQ75" s="294"/>
      <c r="AAR75" s="294"/>
      <c r="AAS75" s="294"/>
      <c r="AAT75" s="294"/>
      <c r="AAU75" s="294"/>
      <c r="AAV75" s="294"/>
      <c r="AAW75" s="294"/>
      <c r="AAX75" s="294"/>
      <c r="AAY75" s="294"/>
      <c r="AAZ75" s="294"/>
      <c r="ABA75" s="294"/>
      <c r="ABB75" s="294"/>
      <c r="ABC75" s="294">
        <v>0</v>
      </c>
      <c r="ABD75" s="294"/>
      <c r="ABE75" s="294"/>
      <c r="ABF75" s="294"/>
      <c r="ABG75" s="294"/>
      <c r="ABH75" s="294"/>
      <c r="ABI75" s="294"/>
      <c r="ABJ75" s="294"/>
      <c r="ABK75" s="294">
        <v>0</v>
      </c>
      <c r="ABL75" s="294"/>
      <c r="ABM75" s="294"/>
      <c r="ABN75" s="294"/>
      <c r="ABO75" s="294"/>
      <c r="ABP75" s="294"/>
      <c r="ABQ75" s="294"/>
      <c r="ABR75" s="294"/>
      <c r="ABS75" s="294"/>
      <c r="ABT75" s="294"/>
      <c r="ABU75" s="294"/>
      <c r="ABV75" s="294"/>
      <c r="ABW75" s="294"/>
      <c r="ABX75" s="294"/>
      <c r="ABY75" s="294"/>
      <c r="ABZ75" s="294"/>
      <c r="ACA75" s="294"/>
      <c r="ACB75" s="294"/>
      <c r="ACC75" s="294"/>
      <c r="ACD75" s="294"/>
      <c r="ACE75" s="294"/>
      <c r="ACF75" s="294"/>
      <c r="ACG75" s="294"/>
      <c r="ACH75" s="294"/>
      <c r="ACI75" s="294"/>
      <c r="ACJ75" s="294"/>
      <c r="ACK75" s="294"/>
      <c r="ACL75" s="294"/>
      <c r="ACM75" s="294"/>
      <c r="ACN75" s="294"/>
      <c r="ACO75" s="294"/>
      <c r="ACP75" s="294"/>
      <c r="ACQ75" s="294"/>
      <c r="ACR75" s="294"/>
      <c r="ACS75" s="294"/>
      <c r="ACT75" s="294"/>
      <c r="ACU75" s="294"/>
      <c r="ACV75" s="294"/>
      <c r="ACW75" s="294"/>
      <c r="ACX75" s="294"/>
      <c r="ACY75" s="294"/>
      <c r="ACZ75" s="294"/>
      <c r="ADA75" s="294"/>
      <c r="ADB75" s="294"/>
      <c r="ADC75" s="294"/>
      <c r="ADD75" s="294"/>
      <c r="ADE75" s="294"/>
      <c r="ADF75" s="294"/>
      <c r="ADG75" s="294"/>
      <c r="ADH75" s="294"/>
      <c r="ADI75" s="294"/>
      <c r="ADJ75" s="294"/>
      <c r="ADK75" s="294"/>
      <c r="ADL75" s="294"/>
      <c r="ADM75" s="294"/>
      <c r="ADN75" s="294"/>
      <c r="ADO75" s="294"/>
      <c r="ADP75" s="294"/>
      <c r="ADQ75" s="294"/>
      <c r="ADR75" s="294">
        <v>-24922.44</v>
      </c>
      <c r="ADS75" s="294"/>
      <c r="ADT75" s="294"/>
      <c r="ADU75" s="294"/>
      <c r="ADV75" s="294"/>
      <c r="ADW75" s="294"/>
      <c r="ADX75" s="294"/>
      <c r="ADY75" s="294"/>
      <c r="ADZ75" s="294"/>
      <c r="AEA75" s="294"/>
      <c r="AEB75" s="294"/>
      <c r="AEC75" s="294"/>
      <c r="AED75" s="294"/>
      <c r="AEE75" s="294"/>
      <c r="AEF75" s="294"/>
      <c r="AEG75" s="294"/>
      <c r="AEH75" s="294"/>
      <c r="AEI75" s="294"/>
      <c r="AEJ75" s="294"/>
      <c r="AEK75" s="294"/>
      <c r="AEL75" s="294"/>
      <c r="AEM75" s="294"/>
      <c r="AEN75" s="294"/>
      <c r="AEO75" s="294"/>
      <c r="AEP75" s="294"/>
      <c r="AEQ75" s="294"/>
      <c r="AER75" s="294"/>
      <c r="AES75" s="294"/>
      <c r="AET75" s="294"/>
      <c r="AEU75" s="294"/>
      <c r="AEV75" s="294"/>
      <c r="AEW75" s="294"/>
      <c r="AEX75" s="294"/>
      <c r="AEY75" s="294"/>
      <c r="AEZ75" s="294"/>
      <c r="AFA75" s="294"/>
      <c r="AFB75" s="294"/>
      <c r="AFC75" s="294"/>
      <c r="AFD75" s="294"/>
      <c r="AFE75" s="294"/>
      <c r="AFF75" s="294"/>
      <c r="AFG75" s="294"/>
      <c r="AFH75" s="294"/>
      <c r="AFI75" s="294"/>
      <c r="AFJ75" s="294"/>
      <c r="AFK75" s="294"/>
      <c r="AFL75" s="294"/>
      <c r="AFM75" s="294"/>
      <c r="AFN75" s="294"/>
      <c r="AFO75" s="294"/>
      <c r="AFP75" s="294"/>
      <c r="AFQ75" s="294"/>
      <c r="AFR75" s="294"/>
      <c r="AFS75" s="294"/>
      <c r="AFT75" s="294"/>
      <c r="AFU75" s="294"/>
      <c r="AFV75" s="294"/>
      <c r="AFW75" s="294"/>
      <c r="AFX75" s="294"/>
      <c r="AFY75" s="294"/>
      <c r="AFZ75" s="294"/>
      <c r="AGA75" s="294"/>
      <c r="AGB75" s="294"/>
      <c r="AGC75" s="294"/>
      <c r="AGD75" s="294"/>
      <c r="AGE75" s="294"/>
      <c r="AGF75" s="294"/>
      <c r="AGG75" s="294"/>
      <c r="AGH75" s="294"/>
      <c r="AGI75" s="294"/>
      <c r="AGJ75" s="294"/>
      <c r="AGK75" s="294"/>
      <c r="AGL75" s="294"/>
      <c r="AGM75" s="294"/>
      <c r="AGN75" s="294"/>
      <c r="AGO75" s="294"/>
      <c r="AGP75" s="294"/>
      <c r="AGQ75" s="294"/>
      <c r="AGR75" s="294"/>
      <c r="AGS75" s="294"/>
      <c r="AGT75" s="294"/>
      <c r="AGU75" s="294"/>
      <c r="AGV75" s="294"/>
      <c r="AGW75" s="294"/>
      <c r="AGX75" s="294"/>
      <c r="AGY75" s="294"/>
      <c r="AGZ75" s="294"/>
      <c r="AHA75" s="294"/>
      <c r="AHB75" s="294"/>
      <c r="AHC75" s="294"/>
      <c r="AHD75" s="294"/>
      <c r="AHE75" s="294"/>
      <c r="AHF75" s="294"/>
      <c r="AHG75" s="294"/>
      <c r="AHH75" s="294"/>
      <c r="AHI75" s="294"/>
      <c r="AHJ75" s="294"/>
      <c r="AHK75" s="294"/>
      <c r="AHL75" s="294"/>
      <c r="AHM75" s="294"/>
      <c r="AHN75" s="294"/>
      <c r="AHO75" s="294"/>
      <c r="AHP75" s="294"/>
      <c r="AHQ75" s="294"/>
      <c r="AHR75" s="329"/>
      <c r="AHS75" s="294">
        <f t="shared" si="51"/>
        <v>-24922.44</v>
      </c>
      <c r="AHT75" s="271" t="b">
        <f t="shared" si="52"/>
        <v>1</v>
      </c>
      <c r="AHU75" s="271" t="s">
        <v>6273</v>
      </c>
      <c r="AHV75" s="271" t="s">
        <v>6088</v>
      </c>
      <c r="AHW75" s="271" t="s">
        <v>6089</v>
      </c>
    </row>
    <row r="76" spans="1:907" ht="24" x14ac:dyDescent="0.8">
      <c r="A76" s="270" t="s">
        <v>6273</v>
      </c>
      <c r="B76" s="270" t="s">
        <v>6090</v>
      </c>
      <c r="C76" s="271" t="s">
        <v>6091</v>
      </c>
      <c r="D76" s="294">
        <v>-559487.96</v>
      </c>
      <c r="E76" s="294">
        <v>-13153490.970000001</v>
      </c>
      <c r="F76" s="294">
        <v>-32162813.09</v>
      </c>
      <c r="G76" s="294">
        <v>-2416200.67</v>
      </c>
      <c r="H76" s="294">
        <v>-12016636.109999999</v>
      </c>
      <c r="I76" s="294">
        <v>-964346.1</v>
      </c>
      <c r="J76" s="294">
        <v>-5825842.2999999998</v>
      </c>
      <c r="K76" s="294">
        <v>-801857.04</v>
      </c>
      <c r="L76" s="294">
        <v>-5808834.4000000004</v>
      </c>
      <c r="M76" s="294">
        <v>-7048045.5999999996</v>
      </c>
      <c r="N76" s="294">
        <v>-7584903.9199999999</v>
      </c>
      <c r="O76" s="294">
        <v>-5595157.0099999998</v>
      </c>
      <c r="P76" s="294">
        <v>-4260903.6100000003</v>
      </c>
      <c r="Q76" s="294">
        <v>-2677947.7999999998</v>
      </c>
      <c r="R76" s="294">
        <v>-3060419.83</v>
      </c>
      <c r="S76" s="294">
        <v>-12552091.949999999</v>
      </c>
      <c r="T76" s="294">
        <v>-5187647.1900000004</v>
      </c>
      <c r="U76" s="294">
        <v>-2175623.21</v>
      </c>
      <c r="V76" s="294">
        <v>-135453.29</v>
      </c>
      <c r="W76" s="294">
        <v>-46198140.409999996</v>
      </c>
      <c r="X76" s="294">
        <v>-2597083.11</v>
      </c>
      <c r="Y76" s="294">
        <v>-870306.33</v>
      </c>
      <c r="Z76" s="294">
        <v>-10972384.08</v>
      </c>
      <c r="AA76" s="294">
        <v>-13579410.65</v>
      </c>
      <c r="AB76" s="294">
        <v>-7145011.1600000001</v>
      </c>
      <c r="AC76" s="294">
        <v>-79366158.709999993</v>
      </c>
      <c r="AD76" s="294">
        <v>-10736102.699999999</v>
      </c>
      <c r="AE76" s="294">
        <v>-15550858.220000001</v>
      </c>
      <c r="AF76" s="294">
        <v>-73232897.280000001</v>
      </c>
      <c r="AG76" s="294">
        <v>-17078603.969999999</v>
      </c>
      <c r="AH76" s="294">
        <v>-36254323.039999999</v>
      </c>
      <c r="AI76" s="294">
        <v>-32897691.93</v>
      </c>
      <c r="AJ76" s="294">
        <v>-14468533.199999999</v>
      </c>
      <c r="AK76" s="294">
        <v>-7020687.9100000001</v>
      </c>
      <c r="AL76" s="294">
        <v>-4613046.87</v>
      </c>
      <c r="AM76" s="294">
        <v>-23917370.899999999</v>
      </c>
      <c r="AN76" s="294">
        <v>-1566517.16</v>
      </c>
      <c r="AO76" s="294">
        <v>-7365501.1200000001</v>
      </c>
      <c r="AP76" s="294">
        <v>-5834330.1600000001</v>
      </c>
      <c r="AQ76" s="294">
        <v>-6603571.96</v>
      </c>
      <c r="AR76" s="294">
        <v>-9724789.0399999991</v>
      </c>
      <c r="AS76" s="294">
        <v>-4569960.63</v>
      </c>
      <c r="AT76" s="294">
        <v>-37441711.600000001</v>
      </c>
      <c r="AU76" s="294">
        <v>-339801.12</v>
      </c>
      <c r="AV76" s="294">
        <v>-245256.02</v>
      </c>
      <c r="AW76" s="294">
        <v>-2303418.81</v>
      </c>
      <c r="AX76" s="294">
        <v>-3440911.5</v>
      </c>
      <c r="AY76" s="294">
        <v>-7596794.7699999996</v>
      </c>
      <c r="AZ76" s="294">
        <v>-142951.79</v>
      </c>
      <c r="BA76" s="294">
        <v>-1504626.28</v>
      </c>
      <c r="BB76" s="294">
        <v>-356562.69</v>
      </c>
      <c r="BC76" s="294">
        <v>-588620.26</v>
      </c>
      <c r="BD76" s="294">
        <v>-987714.32000000007</v>
      </c>
      <c r="BE76" s="294">
        <v>-754658.4</v>
      </c>
      <c r="BF76" s="294">
        <v>-8301656.9699999997</v>
      </c>
      <c r="BG76" s="294">
        <v>0</v>
      </c>
      <c r="BH76" s="294">
        <v>-985544.84</v>
      </c>
      <c r="BI76" s="294">
        <v>-38568342.57</v>
      </c>
      <c r="BJ76" s="294">
        <v>-25272230.059999999</v>
      </c>
      <c r="BK76" s="294">
        <v>-8578795.1300000008</v>
      </c>
      <c r="BL76" s="294">
        <v>-3440062.33</v>
      </c>
      <c r="BM76" s="294">
        <v>-12361106.130000001</v>
      </c>
      <c r="BN76" s="294">
        <v>-5084961.26</v>
      </c>
      <c r="BO76" s="294">
        <v>-2850131.2</v>
      </c>
      <c r="BP76" s="294">
        <v>-186725.21</v>
      </c>
      <c r="BQ76" s="294">
        <v>-135365.04</v>
      </c>
      <c r="BR76" s="294">
        <v>-30286651.059999999</v>
      </c>
      <c r="BS76" s="294">
        <v>-2043114.42</v>
      </c>
      <c r="BT76" s="294">
        <v>-1231346.82</v>
      </c>
      <c r="BU76" s="294">
        <v>-3996275.08</v>
      </c>
      <c r="BV76" s="294">
        <v>-2953673.92</v>
      </c>
      <c r="BW76" s="294">
        <v>-1654100.82</v>
      </c>
      <c r="BX76" s="294">
        <v>-705522.1</v>
      </c>
      <c r="BY76" s="294">
        <v>-1182574.3</v>
      </c>
      <c r="BZ76" s="294">
        <v>-36259363.969999999</v>
      </c>
      <c r="CA76" s="294">
        <v>-5383697.6200000001</v>
      </c>
      <c r="CB76" s="294">
        <v>-12363148.449999999</v>
      </c>
      <c r="CC76" s="294">
        <v>-15184023.84</v>
      </c>
      <c r="CD76" s="294">
        <v>-6124240.5300000003</v>
      </c>
      <c r="CE76" s="294">
        <v>-3349202.26</v>
      </c>
      <c r="CF76" s="294">
        <v>-4061500.45</v>
      </c>
      <c r="CG76" s="294">
        <v>-1138238.2</v>
      </c>
      <c r="CH76" s="294">
        <v>-3881203.96</v>
      </c>
      <c r="CI76" s="294">
        <v>-8197821.0099999998</v>
      </c>
      <c r="CJ76" s="294">
        <v>-1000715.17</v>
      </c>
      <c r="CK76" s="294">
        <v>-2219545.13</v>
      </c>
      <c r="CL76" s="294">
        <v>-4081696.12</v>
      </c>
      <c r="CM76" s="294">
        <v>-2686658.71</v>
      </c>
      <c r="CN76" s="294">
        <v>-6559976.9900000002</v>
      </c>
      <c r="CO76" s="294">
        <v>-1198606.08</v>
      </c>
      <c r="CP76" s="294">
        <v>-4517845.3899999997</v>
      </c>
      <c r="CQ76" s="294">
        <v>-2828802.21</v>
      </c>
      <c r="CR76" s="294">
        <v>-2615420.9</v>
      </c>
      <c r="CS76" s="294">
        <v>-2301012.5499999998</v>
      </c>
      <c r="CT76" s="294">
        <v>-35125522.909999996</v>
      </c>
      <c r="CU76" s="294">
        <v>-1268956.32</v>
      </c>
      <c r="CV76" s="294">
        <v>-3812490.43</v>
      </c>
      <c r="CW76" s="294">
        <v>-11111696.380000001</v>
      </c>
      <c r="CX76" s="294">
        <v>-739615.01</v>
      </c>
      <c r="CY76" s="294">
        <v>-8116782.1900000004</v>
      </c>
      <c r="CZ76" s="294">
        <v>-3780719.53</v>
      </c>
      <c r="DA76" s="294">
        <v>-2272274.9700000002</v>
      </c>
      <c r="DB76" s="294">
        <v>-48402632.82</v>
      </c>
      <c r="DC76" s="294">
        <v>-43333468.399999999</v>
      </c>
      <c r="DD76" s="294">
        <v>-5998905.5800000001</v>
      </c>
      <c r="DE76" s="294">
        <v>-8504416.3300000001</v>
      </c>
      <c r="DF76" s="294">
        <v>-10816760.300000001</v>
      </c>
      <c r="DG76" s="294">
        <v>-5751968.6399999997</v>
      </c>
      <c r="DH76" s="294">
        <v>-4077543.34</v>
      </c>
      <c r="DI76" s="294">
        <v>-17979172.039999999</v>
      </c>
      <c r="DJ76" s="294">
        <v>-4504143.68</v>
      </c>
      <c r="DK76" s="294">
        <v>-91535058.069999993</v>
      </c>
      <c r="DL76" s="294">
        <v>-5283244.53</v>
      </c>
      <c r="DM76" s="294">
        <v>-14408946.74</v>
      </c>
      <c r="DN76" s="294">
        <v>-5176538.58</v>
      </c>
      <c r="DO76" s="294">
        <v>-6753487.7499000002</v>
      </c>
      <c r="DP76" s="294">
        <v>-5048557.67</v>
      </c>
      <c r="DQ76" s="294">
        <v>-15923039.49</v>
      </c>
      <c r="DR76" s="294">
        <v>-4238658.3</v>
      </c>
      <c r="DS76" s="294">
        <v>-4726323.78</v>
      </c>
      <c r="DT76" s="294">
        <v>-89551757.900000006</v>
      </c>
      <c r="DU76" s="294">
        <v>-21366684.18</v>
      </c>
      <c r="DV76" s="294">
        <v>-14210219.85</v>
      </c>
      <c r="DW76" s="294">
        <v>-34090840.229999997</v>
      </c>
      <c r="DX76" s="294">
        <v>-11242436.09</v>
      </c>
      <c r="DY76" s="294">
        <v>-14098083.1</v>
      </c>
      <c r="DZ76" s="294">
        <v>-4488708.78</v>
      </c>
      <c r="EA76" s="294">
        <v>-1171381.75</v>
      </c>
      <c r="EB76" s="294">
        <v>-7335587.8600000003</v>
      </c>
      <c r="EC76" s="294">
        <v>-3600368.64</v>
      </c>
      <c r="ED76" s="294">
        <v>-14861020.869999999</v>
      </c>
      <c r="EE76" s="294">
        <v>-14054258.779999999</v>
      </c>
      <c r="EF76" s="294">
        <v>-4621873.88</v>
      </c>
      <c r="EG76" s="294">
        <v>-3688732.88</v>
      </c>
      <c r="EH76" s="294">
        <v>-7411048.4900000002</v>
      </c>
      <c r="EI76" s="294">
        <v>-6148195.2199999997</v>
      </c>
      <c r="EJ76" s="294">
        <v>-14687153.380000001</v>
      </c>
      <c r="EK76" s="294">
        <v>-17648244.359999999</v>
      </c>
      <c r="EL76" s="294">
        <v>-5948858.1200000001</v>
      </c>
      <c r="EM76" s="294">
        <v>-9060623.3599999994</v>
      </c>
      <c r="EN76" s="294">
        <v>-556796</v>
      </c>
      <c r="EO76" s="294">
        <v>-9246615.4299999997</v>
      </c>
      <c r="EP76" s="294">
        <v>-11734469.199999999</v>
      </c>
      <c r="EQ76" s="294">
        <v>-5969410.5999999996</v>
      </c>
      <c r="ER76" s="294">
        <v>-6055300.04</v>
      </c>
      <c r="ES76" s="294">
        <v>-2788137.65</v>
      </c>
      <c r="ET76" s="294">
        <v>-20189199.870000001</v>
      </c>
      <c r="EU76" s="294">
        <v>-7778852.4000000004</v>
      </c>
      <c r="EV76" s="294">
        <v>-10064818.43</v>
      </c>
      <c r="EW76" s="294">
        <v>-70196552.560000002</v>
      </c>
      <c r="EX76" s="294">
        <v>-1017055.37</v>
      </c>
      <c r="EY76" s="294">
        <v>-2334259.13</v>
      </c>
      <c r="EZ76" s="294">
        <v>-4762148.58</v>
      </c>
      <c r="FA76" s="294">
        <v>-11042030.800000001</v>
      </c>
      <c r="FB76" s="294">
        <v>-23740283.239999998</v>
      </c>
      <c r="FC76" s="294">
        <v>-6853059.3200000003</v>
      </c>
      <c r="FD76" s="294">
        <v>-5315671.33</v>
      </c>
      <c r="FE76" s="294">
        <v>-2601564.9300000002</v>
      </c>
      <c r="FF76" s="294">
        <v>-3073346.23</v>
      </c>
      <c r="FG76" s="294">
        <v>-1710733.89</v>
      </c>
      <c r="FH76" s="294">
        <v>-1989707.02</v>
      </c>
      <c r="FI76" s="294">
        <v>-24028417.879999999</v>
      </c>
      <c r="FJ76" s="294">
        <v>-3442914.42</v>
      </c>
      <c r="FK76" s="294">
        <v>-484791.36</v>
      </c>
      <c r="FL76" s="294">
        <v>-1746821.03</v>
      </c>
      <c r="FM76" s="294">
        <v>-6609807.6500000004</v>
      </c>
      <c r="FN76" s="294">
        <v>-4560922.24</v>
      </c>
      <c r="FO76" s="294">
        <v>-3249820.63</v>
      </c>
      <c r="FP76" s="294">
        <v>-2255056.2799999998</v>
      </c>
      <c r="FQ76" s="294">
        <v>-223283.81</v>
      </c>
      <c r="FR76" s="294">
        <v>-4332661.2300000004</v>
      </c>
      <c r="FS76" s="294">
        <v>-11206809.529999999</v>
      </c>
      <c r="FT76" s="294">
        <v>-12987510.6</v>
      </c>
      <c r="FU76" s="294">
        <v>-7445454.1600000001</v>
      </c>
      <c r="FV76" s="294">
        <v>-2504792.04</v>
      </c>
      <c r="FW76" s="294">
        <v>-23989068.210000001</v>
      </c>
      <c r="FX76" s="294">
        <v>-20027134.370000001</v>
      </c>
      <c r="FY76" s="294">
        <v>-9608724.9800000004</v>
      </c>
      <c r="FZ76" s="294">
        <v>-6616875.6900000004</v>
      </c>
      <c r="GA76" s="294">
        <v>-28814588.73</v>
      </c>
      <c r="GB76" s="294">
        <v>-10811163.23</v>
      </c>
      <c r="GC76" s="294">
        <v>-2481331.27</v>
      </c>
      <c r="GD76" s="294">
        <v>-1471445.25</v>
      </c>
      <c r="GE76" s="294">
        <v>0</v>
      </c>
      <c r="GF76" s="294">
        <v>-1722144.22</v>
      </c>
      <c r="GG76" s="294">
        <v>-1249886.53</v>
      </c>
      <c r="GH76" s="294">
        <v>-14225356.9</v>
      </c>
      <c r="GI76" s="294">
        <v>-6284499.8099999996</v>
      </c>
      <c r="GJ76" s="294">
        <v>-481461.54</v>
      </c>
      <c r="GK76" s="294">
        <v>-3447300.13</v>
      </c>
      <c r="GL76" s="294">
        <v>-4405154.51</v>
      </c>
      <c r="GM76" s="294">
        <v>-863634.79</v>
      </c>
      <c r="GN76" s="294">
        <v>-1137496.0900000001</v>
      </c>
      <c r="GO76" s="294">
        <v>-1021353.98</v>
      </c>
      <c r="GP76" s="294">
        <v>-882388.84</v>
      </c>
      <c r="GQ76" s="294">
        <v>-15115255.76</v>
      </c>
      <c r="GR76" s="294">
        <v>-1590276</v>
      </c>
      <c r="GS76" s="294">
        <v>-4002273.58</v>
      </c>
      <c r="GT76" s="294">
        <v>-4629646.68</v>
      </c>
      <c r="GU76" s="294">
        <v>0</v>
      </c>
      <c r="GV76" s="294">
        <v>-2402753.1</v>
      </c>
      <c r="GW76" s="294">
        <v>-3756607.97</v>
      </c>
      <c r="GX76" s="294">
        <v>-2914778.77</v>
      </c>
      <c r="GY76" s="294">
        <v>-50591543.299999997</v>
      </c>
      <c r="GZ76" s="294">
        <v>-2505280.7400000002</v>
      </c>
      <c r="HA76" s="294">
        <v>-7535134.1900000004</v>
      </c>
      <c r="HB76" s="294">
        <v>-6250669.2300000004</v>
      </c>
      <c r="HC76" s="294">
        <v>-1687011.4</v>
      </c>
      <c r="HD76" s="294">
        <v>-7272631.9900000002</v>
      </c>
      <c r="HE76" s="294">
        <v>-9470349.8800000008</v>
      </c>
      <c r="HF76" s="294">
        <v>-11370174.27</v>
      </c>
      <c r="HG76" s="294">
        <v>-5084112.2300000004</v>
      </c>
      <c r="HH76" s="294">
        <v>-14773126.52</v>
      </c>
      <c r="HI76" s="294">
        <v>-771044.74</v>
      </c>
      <c r="HJ76" s="294">
        <v>-38873086.210000001</v>
      </c>
      <c r="HK76" s="294">
        <v>-14624458.279999999</v>
      </c>
      <c r="HL76" s="294">
        <v>-18473635.109999999</v>
      </c>
      <c r="HM76" s="294">
        <v>-9994994.2200000007</v>
      </c>
      <c r="HN76" s="294">
        <v>-8574797.4000000004</v>
      </c>
      <c r="HO76" s="294">
        <v>-5899430.3600000003</v>
      </c>
      <c r="HP76" s="294">
        <v>-8739499.8399999999</v>
      </c>
      <c r="HQ76" s="294">
        <v>-1011134.66</v>
      </c>
      <c r="HR76" s="294">
        <v>-1661784.62</v>
      </c>
      <c r="HS76" s="294">
        <v>-45862204.229999997</v>
      </c>
      <c r="HT76" s="294">
        <v>-10540252.220000001</v>
      </c>
      <c r="HU76" s="294">
        <v>-5761522.21</v>
      </c>
      <c r="HV76" s="294">
        <v>-3548720.18</v>
      </c>
      <c r="HW76" s="294">
        <v>-6659972.1500000004</v>
      </c>
      <c r="HX76" s="294">
        <v>-20883667.059999999</v>
      </c>
      <c r="HY76" s="294">
        <v>-14730009.859999999</v>
      </c>
      <c r="HZ76" s="294">
        <v>-11534282.210000001</v>
      </c>
      <c r="IA76" s="294">
        <v>-5229565.93</v>
      </c>
      <c r="IB76" s="294">
        <v>-4801915.1900000004</v>
      </c>
      <c r="IC76" s="294">
        <v>-6036845.4100000001</v>
      </c>
      <c r="ID76" s="294">
        <v>-1299754.96</v>
      </c>
      <c r="IE76" s="294">
        <v>-7739724.4299999997</v>
      </c>
      <c r="IF76" s="294">
        <v>-4193279.35</v>
      </c>
      <c r="IG76" s="294">
        <v>-2519360.9700000002</v>
      </c>
      <c r="IH76" s="294">
        <v>-105631053.12</v>
      </c>
      <c r="II76" s="294">
        <v>0</v>
      </c>
      <c r="IJ76" s="294">
        <v>-1491025</v>
      </c>
      <c r="IK76" s="294">
        <v>-11536398.17</v>
      </c>
      <c r="IL76" s="294">
        <v>-26699005.100000001</v>
      </c>
      <c r="IM76" s="294">
        <v>-2610345.5099999998</v>
      </c>
      <c r="IN76" s="294">
        <v>-1839811.19</v>
      </c>
      <c r="IO76" s="294">
        <v>-1920087.64</v>
      </c>
      <c r="IP76" s="294">
        <v>-1531022.19</v>
      </c>
      <c r="IQ76" s="294">
        <v>-6047559.7999999998</v>
      </c>
      <c r="IR76" s="294">
        <v>-2167442.79</v>
      </c>
      <c r="IS76" s="294">
        <v>-12339485.189999999</v>
      </c>
      <c r="IT76" s="294"/>
      <c r="IU76" s="294">
        <v>-1317626.46</v>
      </c>
      <c r="IV76" s="294">
        <v>-6282479.8700000001</v>
      </c>
      <c r="IW76" s="294">
        <v>-2754211.69</v>
      </c>
      <c r="IX76" s="294">
        <v>-1711817.47</v>
      </c>
      <c r="IY76" s="294">
        <v>-6602906.6699999999</v>
      </c>
      <c r="IZ76" s="294">
        <v>-2512336.86</v>
      </c>
      <c r="JA76" s="294">
        <v>-3714425.88</v>
      </c>
      <c r="JB76" s="294">
        <v>-9868706.6500000004</v>
      </c>
      <c r="JC76" s="294">
        <v>-13374491.369999999</v>
      </c>
      <c r="JD76" s="294">
        <v>-4476558.4000000004</v>
      </c>
      <c r="JE76" s="294">
        <v>-520345.96</v>
      </c>
      <c r="JF76" s="294">
        <v>-33462805.07</v>
      </c>
      <c r="JG76" s="294">
        <v>-6155277.2000000002</v>
      </c>
      <c r="JH76" s="294">
        <v>-6606521.5199999996</v>
      </c>
      <c r="JI76" s="294">
        <v>-7616436.04</v>
      </c>
      <c r="JJ76" s="294">
        <v>-1494180.42</v>
      </c>
      <c r="JK76" s="294">
        <v>-36588168.280000001</v>
      </c>
      <c r="JL76" s="294">
        <v>-7924010.0899999999</v>
      </c>
      <c r="JM76" s="294">
        <v>-13589168.48</v>
      </c>
      <c r="JN76" s="294">
        <v>-19194706.719999999</v>
      </c>
      <c r="JO76" s="294">
        <v>-10240332.800000001</v>
      </c>
      <c r="JP76" s="294">
        <v>-26474604.34</v>
      </c>
      <c r="JQ76" s="294">
        <v>-4689550.8600000003</v>
      </c>
      <c r="JR76" s="294">
        <v>-14586947.779999999</v>
      </c>
      <c r="JS76" s="294">
        <v>-277182.71999999997</v>
      </c>
      <c r="JT76" s="294">
        <v>-4301997.83</v>
      </c>
      <c r="JU76" s="294">
        <v>-1863050.84</v>
      </c>
      <c r="JV76" s="294">
        <v>-5362371.91</v>
      </c>
      <c r="JW76" s="294">
        <v>-823515.89</v>
      </c>
      <c r="JX76" s="294">
        <v>-18818019.850000001</v>
      </c>
      <c r="JY76" s="294">
        <v>-7316782.0899999999</v>
      </c>
      <c r="JZ76" s="294">
        <v>-6732561.6600000001</v>
      </c>
      <c r="KA76" s="294">
        <v>-6645453.04</v>
      </c>
      <c r="KB76" s="294">
        <v>-4449500.21</v>
      </c>
      <c r="KC76" s="294">
        <v>-2312794.39</v>
      </c>
      <c r="KD76" s="294">
        <v>-2593266.63</v>
      </c>
      <c r="KE76" s="294">
        <v>-710419.67</v>
      </c>
      <c r="KF76" s="294">
        <v>-2199015.7200000002</v>
      </c>
      <c r="KG76" s="294">
        <v>-2856781.65</v>
      </c>
      <c r="KH76" s="294">
        <v>-107563515.28</v>
      </c>
      <c r="KI76" s="294">
        <v>-22349751.289999999</v>
      </c>
      <c r="KJ76" s="294">
        <v>-3219646.94</v>
      </c>
      <c r="KK76" s="294">
        <v>-4900211.03</v>
      </c>
      <c r="KL76" s="294">
        <v>-4238416.57</v>
      </c>
      <c r="KM76" s="294">
        <v>-4134074.07</v>
      </c>
      <c r="KN76" s="294">
        <v>-30579129.52</v>
      </c>
      <c r="KO76" s="294">
        <v>-3175379.09</v>
      </c>
      <c r="KP76" s="294">
        <v>-3775800.63</v>
      </c>
      <c r="KQ76" s="294">
        <v>-60850371.68</v>
      </c>
      <c r="KR76" s="294">
        <v>-8646977.1099999994</v>
      </c>
      <c r="KS76" s="294">
        <v>-9703315.7100000009</v>
      </c>
      <c r="KT76" s="294">
        <v>-33114718.640000001</v>
      </c>
      <c r="KU76" s="294">
        <v>-3052692.85</v>
      </c>
      <c r="KV76" s="294">
        <v>-9767781.0299999993</v>
      </c>
      <c r="KW76" s="294">
        <v>-64775143.060000002</v>
      </c>
      <c r="KX76" s="294">
        <v>-6995915.7199999997</v>
      </c>
      <c r="KY76" s="294">
        <v>-85037776.189999998</v>
      </c>
      <c r="KZ76" s="294">
        <v>-4905011.4000000004</v>
      </c>
      <c r="LA76" s="294">
        <v>-1610205.86</v>
      </c>
      <c r="LB76" s="294">
        <v>-8026119.46</v>
      </c>
      <c r="LC76" s="294">
        <v>-10904134.630000001</v>
      </c>
      <c r="LD76" s="294">
        <v>-5445629.7300000004</v>
      </c>
      <c r="LE76" s="294">
        <v>-4322221.34</v>
      </c>
      <c r="LF76" s="294">
        <v>-4143431.59</v>
      </c>
      <c r="LG76" s="294">
        <v>-1571470</v>
      </c>
      <c r="LH76" s="294">
        <v>-125110</v>
      </c>
      <c r="LI76" s="294">
        <v>-3821180.88</v>
      </c>
      <c r="LJ76" s="294">
        <v>-25993119.100000001</v>
      </c>
      <c r="LK76" s="294">
        <v>-4191335.82</v>
      </c>
      <c r="LL76" s="294">
        <v>-3785149.88</v>
      </c>
      <c r="LM76" s="294">
        <v>-1461948.46</v>
      </c>
      <c r="LN76" s="294">
        <v>-2429651.48</v>
      </c>
      <c r="LO76" s="294">
        <v>-4436136.24</v>
      </c>
      <c r="LP76" s="294">
        <v>-8206182.8900000006</v>
      </c>
      <c r="LQ76" s="294">
        <v>-778268.58</v>
      </c>
      <c r="LR76" s="294">
        <v>-49010772.989999995</v>
      </c>
      <c r="LS76" s="294">
        <v>-6152475.7300000004</v>
      </c>
      <c r="LT76" s="294">
        <v>-3058073.52</v>
      </c>
      <c r="LU76" s="294">
        <v>-67796430.950000003</v>
      </c>
      <c r="LV76" s="294">
        <v>-32381591.41</v>
      </c>
      <c r="LW76" s="294">
        <v>-171253514.16999999</v>
      </c>
      <c r="LX76" s="294">
        <v>-50044724.140000001</v>
      </c>
      <c r="LY76" s="294">
        <v>-16149395.92</v>
      </c>
      <c r="LZ76" s="294">
        <v>-13424258.630000001</v>
      </c>
      <c r="MA76" s="294">
        <v>-9378185.5600000005</v>
      </c>
      <c r="MB76" s="294">
        <v>-7812368.5999999996</v>
      </c>
      <c r="MC76" s="294">
        <v>-14671119.48</v>
      </c>
      <c r="MD76" s="294">
        <v>-9027129.4700000007</v>
      </c>
      <c r="ME76" s="294">
        <v>-22411835.920000002</v>
      </c>
      <c r="MF76" s="294">
        <v>-5131822.33</v>
      </c>
      <c r="MG76" s="294">
        <v>-117420181.38</v>
      </c>
      <c r="MH76" s="294">
        <v>-4331951.63</v>
      </c>
      <c r="MI76" s="294">
        <v>-2973462.52</v>
      </c>
      <c r="MJ76" s="294">
        <v>-1426700.45</v>
      </c>
      <c r="MK76" s="294">
        <v>-1015822.33</v>
      </c>
      <c r="ML76" s="294">
        <v>-2577732.7400000002</v>
      </c>
      <c r="MM76" s="294">
        <v>-4710839.5599999996</v>
      </c>
      <c r="MN76" s="294">
        <v>-1940617.41</v>
      </c>
      <c r="MO76" s="294">
        <v>-7665632.2700000005</v>
      </c>
      <c r="MP76" s="294">
        <v>-3060652.59</v>
      </c>
      <c r="MQ76" s="294">
        <v>-2013547.32</v>
      </c>
      <c r="MR76" s="294">
        <v>-3468750.27</v>
      </c>
      <c r="MS76" s="294">
        <v>-7729147.5</v>
      </c>
      <c r="MT76" s="294">
        <v>-5734652.4800000004</v>
      </c>
      <c r="MU76" s="294">
        <v>-5487924.0800000001</v>
      </c>
      <c r="MV76" s="294">
        <v>-15007165.280000001</v>
      </c>
      <c r="MW76" s="294">
        <v>-10114686.789999999</v>
      </c>
      <c r="MX76" s="294">
        <v>-7263007.5099999998</v>
      </c>
      <c r="MY76" s="294">
        <v>-8170845.1701999996</v>
      </c>
      <c r="MZ76" s="294">
        <v>-12816527.59</v>
      </c>
      <c r="NA76" s="294">
        <v>-6184527.7699999996</v>
      </c>
      <c r="NB76" s="294">
        <v>-4473053.49</v>
      </c>
      <c r="NC76" s="294">
        <v>-636125.63</v>
      </c>
      <c r="ND76" s="294">
        <v>-11195097.279999999</v>
      </c>
      <c r="NE76" s="294">
        <v>-5105493.6900000004</v>
      </c>
      <c r="NF76" s="294">
        <v>-1758357.64</v>
      </c>
      <c r="NG76" s="294">
        <v>-42577240.909999996</v>
      </c>
      <c r="NH76" s="294">
        <v>-2718158.75</v>
      </c>
      <c r="NI76" s="294">
        <v>-6169549.5099999998</v>
      </c>
      <c r="NJ76" s="294">
        <v>-21611240.77</v>
      </c>
      <c r="NK76" s="294">
        <v>-14956211.49</v>
      </c>
      <c r="NL76" s="294">
        <v>-773849.49</v>
      </c>
      <c r="NM76" s="294">
        <v>-7453728.4100000001</v>
      </c>
      <c r="NN76" s="294">
        <v>-2992315.85</v>
      </c>
      <c r="NO76" s="294">
        <v>-4521480.9400000004</v>
      </c>
      <c r="NP76" s="294">
        <v>-8642295.9000000004</v>
      </c>
      <c r="NQ76" s="294">
        <v>-1152795.53</v>
      </c>
      <c r="NR76" s="294">
        <v>-1544079.58</v>
      </c>
      <c r="NS76" s="294">
        <v>-402782.08</v>
      </c>
      <c r="NT76" s="294">
        <v>-598561.84</v>
      </c>
      <c r="NU76" s="294">
        <v>-108645.38</v>
      </c>
      <c r="NV76" s="294">
        <v>-128778.25</v>
      </c>
      <c r="NW76" s="294">
        <v>-7744935.2999999998</v>
      </c>
      <c r="NX76" s="294">
        <v>-17932748.530000001</v>
      </c>
      <c r="NY76" s="294">
        <v>-3537926.1999999997</v>
      </c>
      <c r="NZ76" s="294">
        <v>-4439979.26</v>
      </c>
      <c r="OA76" s="294">
        <v>-2846404.9</v>
      </c>
      <c r="OB76" s="294">
        <v>-5416418.7599999998</v>
      </c>
      <c r="OC76" s="294">
        <v>-3979860.73</v>
      </c>
      <c r="OD76" s="294">
        <v>-1669564</v>
      </c>
      <c r="OE76" s="294">
        <v>-36023011.359999999</v>
      </c>
      <c r="OF76" s="294">
        <v>-1866472.12</v>
      </c>
      <c r="OG76" s="294">
        <v>-21472348</v>
      </c>
      <c r="OH76" s="294">
        <v>-2914069.61</v>
      </c>
      <c r="OI76" s="294">
        <v>-4214521.05</v>
      </c>
      <c r="OJ76" s="294">
        <v>-21156944.800000001</v>
      </c>
      <c r="OK76" s="294">
        <v>-4635583.04</v>
      </c>
      <c r="OL76" s="294">
        <v>-7951468.4299999997</v>
      </c>
      <c r="OM76" s="294">
        <v>-25913018.199999999</v>
      </c>
      <c r="ON76" s="294">
        <v>-15245399.25</v>
      </c>
      <c r="OO76" s="294">
        <v>-39791537.25</v>
      </c>
      <c r="OP76" s="294">
        <v>-10943143.43</v>
      </c>
      <c r="OQ76" s="294">
        <v>-10783366.689999999</v>
      </c>
      <c r="OR76" s="294">
        <v>-3571304.84</v>
      </c>
      <c r="OS76" s="294">
        <v>-7161669.96</v>
      </c>
      <c r="OT76" s="294">
        <v>-3100998.56</v>
      </c>
      <c r="OU76" s="294">
        <v>-856671.22</v>
      </c>
      <c r="OV76" s="294">
        <v>-1685190.73</v>
      </c>
      <c r="OW76" s="294">
        <v>-2612751.5499999998</v>
      </c>
      <c r="OX76" s="294">
        <v>-16352070.439999999</v>
      </c>
      <c r="OY76" s="294">
        <v>-2344553.63</v>
      </c>
      <c r="OZ76" s="294">
        <v>-1788636.8</v>
      </c>
      <c r="PA76" s="294">
        <v>-1687536.91</v>
      </c>
      <c r="PB76" s="294">
        <v>-56550359.229999997</v>
      </c>
      <c r="PC76" s="294">
        <v>-2547857.35</v>
      </c>
      <c r="PD76" s="294">
        <v>-33128571.760000002</v>
      </c>
      <c r="PE76" s="294">
        <v>-3546751.26</v>
      </c>
      <c r="PF76" s="294">
        <v>-4148269.38</v>
      </c>
      <c r="PG76" s="294">
        <v>-16708284.24</v>
      </c>
      <c r="PH76" s="294">
        <v>-6073700.2199999997</v>
      </c>
      <c r="PI76" s="294">
        <v>-4061138.05</v>
      </c>
      <c r="PJ76" s="294">
        <v>-7937261</v>
      </c>
      <c r="PK76" s="294">
        <v>-6616625.0599999996</v>
      </c>
      <c r="PL76" s="294">
        <v>-3109421.8</v>
      </c>
      <c r="PM76" s="294">
        <v>-10000311.109999999</v>
      </c>
      <c r="PN76" s="294">
        <v>-4488262.93</v>
      </c>
      <c r="PO76" s="294">
        <v>-24715967.07</v>
      </c>
      <c r="PP76" s="294">
        <v>-3402506.56</v>
      </c>
      <c r="PQ76" s="294">
        <v>-4415038.7699999996</v>
      </c>
      <c r="PR76" s="294">
        <v>-5049068.13</v>
      </c>
      <c r="PS76" s="294">
        <v>-2810263.69</v>
      </c>
      <c r="PT76" s="294">
        <v>-217567981.02000001</v>
      </c>
      <c r="PU76" s="294">
        <v>-17718020.789999999</v>
      </c>
      <c r="PV76" s="294">
        <v>-14142279.82</v>
      </c>
      <c r="PW76" s="294">
        <v>-7004852.7000000002</v>
      </c>
      <c r="PX76" s="294">
        <v>-63485216.469999999</v>
      </c>
      <c r="PY76" s="294">
        <v>-16734322.199999999</v>
      </c>
      <c r="PZ76" s="294">
        <v>-30516231.59</v>
      </c>
      <c r="QA76" s="294">
        <v>-9914102.5700000003</v>
      </c>
      <c r="QB76" s="294">
        <v>-24242577.260000002</v>
      </c>
      <c r="QC76" s="294">
        <v>-3356549.85</v>
      </c>
      <c r="QD76" s="294">
        <v>-24179333.75</v>
      </c>
      <c r="QE76" s="294">
        <v>-6442111.2400000002</v>
      </c>
      <c r="QF76" s="294">
        <v>-5429423.7699999996</v>
      </c>
      <c r="QG76" s="294">
        <v>-7405411.7800000003</v>
      </c>
      <c r="QH76" s="294">
        <v>-24351921.010000002</v>
      </c>
      <c r="QI76" s="294">
        <v>-4632962.5</v>
      </c>
      <c r="QJ76" s="294">
        <v>-15245296.92</v>
      </c>
      <c r="QK76" s="294">
        <v>-11191344.59</v>
      </c>
      <c r="QL76" s="294">
        <v>-8194317.8899999997</v>
      </c>
      <c r="QM76" s="294">
        <v>-35317037.390000001</v>
      </c>
      <c r="QN76" s="294">
        <v>-19305791.489999998</v>
      </c>
      <c r="QO76" s="294">
        <v>-9111550.8200000003</v>
      </c>
      <c r="QP76" s="294">
        <v>-2039104.01</v>
      </c>
      <c r="QQ76" s="294">
        <v>-5722177.7800000003</v>
      </c>
      <c r="QR76" s="294">
        <v>-1186057.5</v>
      </c>
      <c r="QS76" s="294">
        <v>-2569310.44</v>
      </c>
      <c r="QT76" s="294">
        <v>-72201674.030000001</v>
      </c>
      <c r="QU76" s="294">
        <v>-2642504.6</v>
      </c>
      <c r="QV76" s="294">
        <v>-23909908.73</v>
      </c>
      <c r="QW76" s="294">
        <v>-941865.03</v>
      </c>
      <c r="QX76" s="294">
        <v>-3502153.73</v>
      </c>
      <c r="QY76" s="294">
        <v>-20540551.510000002</v>
      </c>
      <c r="QZ76" s="294">
        <v>-6110179.9699999997</v>
      </c>
      <c r="RA76" s="294">
        <v>-14863467.050000001</v>
      </c>
      <c r="RB76" s="294">
        <v>-6582337.2000000002</v>
      </c>
      <c r="RC76" s="294">
        <v>-9256333.4000000004</v>
      </c>
      <c r="RD76" s="294">
        <v>-3895799.87</v>
      </c>
      <c r="RE76" s="294">
        <v>-240193</v>
      </c>
      <c r="RF76" s="294">
        <v>-1367244.08</v>
      </c>
      <c r="RG76" s="294">
        <v>-149242403.5</v>
      </c>
      <c r="RH76" s="294">
        <v>-27735829.629999999</v>
      </c>
      <c r="RI76" s="294">
        <v>-4651025.9400000004</v>
      </c>
      <c r="RJ76" s="294">
        <v>-3631634.04</v>
      </c>
      <c r="RK76" s="294">
        <v>-13565246.890000001</v>
      </c>
      <c r="RL76" s="294">
        <v>-22703659.739999998</v>
      </c>
      <c r="RM76" s="294">
        <v>-38388452.960000001</v>
      </c>
      <c r="RN76" s="294">
        <v>-6358178.6699999999</v>
      </c>
      <c r="RO76" s="294">
        <v>-5553382.7000000002</v>
      </c>
      <c r="RP76" s="294">
        <v>-29328819.640000001</v>
      </c>
      <c r="RQ76" s="294">
        <v>-23438557.030000001</v>
      </c>
      <c r="RR76" s="294">
        <v>-7000377.5999999996</v>
      </c>
      <c r="RS76" s="294">
        <v>-7433559.8600000003</v>
      </c>
      <c r="RT76" s="294">
        <v>-12212026.949999999</v>
      </c>
      <c r="RU76" s="294">
        <v>-3389475.8</v>
      </c>
      <c r="RV76" s="294">
        <v>-4854699.1900000004</v>
      </c>
      <c r="RW76" s="294">
        <v>-8814884.75</v>
      </c>
      <c r="RX76" s="294">
        <v>-1449052.83</v>
      </c>
      <c r="RY76" s="294">
        <v>-3206551.39</v>
      </c>
      <c r="RZ76" s="294">
        <v>-4180678.97</v>
      </c>
      <c r="SA76" s="294">
        <v>-21295231.390000001</v>
      </c>
      <c r="SB76" s="294">
        <v>-4653064</v>
      </c>
      <c r="SC76" s="294">
        <v>-3450106</v>
      </c>
      <c r="SD76" s="294">
        <v>-5952262.5199999996</v>
      </c>
      <c r="SE76" s="294">
        <v>-2061375.9</v>
      </c>
      <c r="SF76" s="294">
        <v>-6454989.6399999997</v>
      </c>
      <c r="SG76" s="294">
        <v>-7432750.1500000004</v>
      </c>
      <c r="SH76" s="294">
        <v>-2738475.13</v>
      </c>
      <c r="SI76" s="294">
        <v>-3452054.52</v>
      </c>
      <c r="SJ76" s="294">
        <v>-2514312.71</v>
      </c>
      <c r="SK76" s="294">
        <v>-19933674.23</v>
      </c>
      <c r="SL76" s="294">
        <v>-1347214.55</v>
      </c>
      <c r="SM76" s="294">
        <v>-20725726.41</v>
      </c>
      <c r="SN76" s="294">
        <v>-4874209.8899999997</v>
      </c>
      <c r="SO76" s="294">
        <v>-6434802.5499999998</v>
      </c>
      <c r="SP76" s="294">
        <v>-11412325.800000001</v>
      </c>
      <c r="SQ76" s="294">
        <v>-2162803.5699999998</v>
      </c>
      <c r="SR76" s="294">
        <v>-871236.04</v>
      </c>
      <c r="SS76" s="294">
        <v>-1809928.52</v>
      </c>
      <c r="ST76" s="294">
        <v>-6861258.4199999999</v>
      </c>
      <c r="SU76" s="294">
        <v>-66667704.390000001</v>
      </c>
      <c r="SV76" s="294">
        <v>-1855945.14</v>
      </c>
      <c r="SW76" s="294">
        <v>-2959410.24</v>
      </c>
      <c r="SX76" s="294">
        <v>-6338994.0199999996</v>
      </c>
      <c r="SY76" s="294">
        <v>-1418202.75</v>
      </c>
      <c r="SZ76" s="294">
        <v>-1971368.51</v>
      </c>
      <c r="TA76" s="294">
        <v>-696954.4</v>
      </c>
      <c r="TB76" s="294">
        <v>-31548087.559999999</v>
      </c>
      <c r="TC76" s="294">
        <v>-6866897.2000000002</v>
      </c>
      <c r="TD76" s="294">
        <v>-5562079.3200000003</v>
      </c>
      <c r="TE76" s="294">
        <v>-2353402.7200000002</v>
      </c>
      <c r="TF76" s="294">
        <v>-19821373.059999999</v>
      </c>
      <c r="TG76" s="294">
        <v>-2396950.83</v>
      </c>
      <c r="TH76" s="294">
        <v>-2695492.96</v>
      </c>
      <c r="TI76" s="294">
        <v>-222361383.03999999</v>
      </c>
      <c r="TJ76" s="294">
        <v>-4467759.88</v>
      </c>
      <c r="TK76" s="294">
        <v>-8027107.6299999999</v>
      </c>
      <c r="TL76" s="294">
        <v>-28387287.18</v>
      </c>
      <c r="TM76" s="294">
        <v>-10861019.48</v>
      </c>
      <c r="TN76" s="294">
        <v>-2518991.2200000002</v>
      </c>
      <c r="TO76" s="294">
        <v>-4984184.17</v>
      </c>
      <c r="TP76" s="294">
        <v>-7017021.1399999997</v>
      </c>
      <c r="TQ76" s="294">
        <v>-2899645.06</v>
      </c>
      <c r="TR76" s="294">
        <v>-17769378.93</v>
      </c>
      <c r="TS76" s="294">
        <v>-17745142.469999999</v>
      </c>
      <c r="TT76" s="294">
        <v>-3192799.34</v>
      </c>
      <c r="TU76" s="294">
        <v>-2382301.0499999998</v>
      </c>
      <c r="TV76" s="294">
        <v>-7667099.0899999999</v>
      </c>
      <c r="TW76" s="294">
        <v>-10710836.24</v>
      </c>
      <c r="TX76" s="294">
        <v>-1259044.29</v>
      </c>
      <c r="TY76" s="294">
        <v>-28291381.98</v>
      </c>
      <c r="TZ76" s="294">
        <v>-1231670.72</v>
      </c>
      <c r="UA76" s="294">
        <v>-41168163.340000004</v>
      </c>
      <c r="UB76" s="294">
        <v>-22810204</v>
      </c>
      <c r="UC76" s="294">
        <v>-10007340.25</v>
      </c>
      <c r="UD76" s="294">
        <v>-8889754.6300000008</v>
      </c>
      <c r="UE76" s="294">
        <v>-67671674.329999998</v>
      </c>
      <c r="UF76" s="294">
        <v>-3529588.64</v>
      </c>
      <c r="UG76" s="294">
        <v>-2795786.78</v>
      </c>
      <c r="UH76" s="294">
        <v>-7660420.9500000002</v>
      </c>
      <c r="UI76" s="294">
        <v>-3364455.83</v>
      </c>
      <c r="UJ76" s="294">
        <v>-26596484.859999999</v>
      </c>
      <c r="UK76" s="294">
        <v>-18649383.879999999</v>
      </c>
      <c r="UL76" s="294">
        <v>-15847691.18</v>
      </c>
      <c r="UM76" s="294">
        <v>-21435895.41</v>
      </c>
      <c r="UN76" s="294">
        <v>-10369685.619999999</v>
      </c>
      <c r="UO76" s="294">
        <v>-10158190.890000001</v>
      </c>
      <c r="UP76" s="294">
        <v>-94241843.060000002</v>
      </c>
      <c r="UQ76" s="294">
        <v>-14193972.82</v>
      </c>
      <c r="UR76" s="294">
        <v>-13175313.300000001</v>
      </c>
      <c r="US76" s="294">
        <v>-62881066.969999999</v>
      </c>
      <c r="UT76" s="294">
        <v>-1088767.25</v>
      </c>
      <c r="UU76" s="294">
        <v>-5088761.22</v>
      </c>
      <c r="UV76" s="294">
        <v>-31587512.050000001</v>
      </c>
      <c r="UW76" s="294">
        <v>-3536866.53</v>
      </c>
      <c r="UX76" s="294">
        <v>-10819993.98</v>
      </c>
      <c r="UY76" s="294">
        <v>-964332.85</v>
      </c>
      <c r="UZ76" s="294">
        <v>-14482595.359999999</v>
      </c>
      <c r="VA76" s="294">
        <v>-19043010.579999998</v>
      </c>
      <c r="VB76" s="294">
        <v>-11340485.42</v>
      </c>
      <c r="VC76" s="294">
        <v>-9515631.8000000007</v>
      </c>
      <c r="VD76" s="294">
        <v>-5253404.96</v>
      </c>
      <c r="VE76" s="294">
        <v>-7812528.5499999998</v>
      </c>
      <c r="VF76" s="294">
        <v>-7478885.3600000003</v>
      </c>
      <c r="VG76" s="294">
        <v>-4379317.1500000004</v>
      </c>
      <c r="VH76" s="294">
        <v>-22679652.190000001</v>
      </c>
      <c r="VI76" s="294">
        <v>-4365257.5599999996</v>
      </c>
      <c r="VJ76" s="294">
        <v>-1342823.95</v>
      </c>
      <c r="VK76" s="294">
        <v>-1138362.05</v>
      </c>
      <c r="VL76" s="294">
        <v>-129626608.92</v>
      </c>
      <c r="VM76" s="294">
        <v>-5701346.4199999999</v>
      </c>
      <c r="VN76" s="294">
        <v>-4978585.59</v>
      </c>
      <c r="VO76" s="294">
        <v>-14543441.16</v>
      </c>
      <c r="VP76" s="294">
        <v>-21321468.699999999</v>
      </c>
      <c r="VQ76" s="294">
        <v>-11566373.23</v>
      </c>
      <c r="VR76" s="294">
        <v>-14989704.859999999</v>
      </c>
      <c r="VS76" s="294">
        <v>-4468837.9000000004</v>
      </c>
      <c r="VT76" s="294">
        <v>-7322760.5199999996</v>
      </c>
      <c r="VU76" s="294">
        <v>-50833572.590000004</v>
      </c>
      <c r="VV76" s="294">
        <v>-5404102.9800000004</v>
      </c>
      <c r="VW76" s="294">
        <v>-5798627.2199999997</v>
      </c>
      <c r="VX76" s="294">
        <v>-4918237.7699999996</v>
      </c>
      <c r="VY76" s="294">
        <v>-1830668.66</v>
      </c>
      <c r="VZ76" s="294">
        <v>-3658673.44</v>
      </c>
      <c r="WA76" s="294">
        <v>-142747210.99000001</v>
      </c>
      <c r="WB76" s="294">
        <v>-8031523.5499999998</v>
      </c>
      <c r="WC76" s="294">
        <v>-1940263.01</v>
      </c>
      <c r="WD76" s="294">
        <v>-2409215.81</v>
      </c>
      <c r="WE76" s="294">
        <v>-1810251.2</v>
      </c>
      <c r="WF76" s="294">
        <v>-10879378</v>
      </c>
      <c r="WG76" s="294">
        <v>-15723278.600000001</v>
      </c>
      <c r="WH76" s="294">
        <v>-9490548.3699999992</v>
      </c>
      <c r="WI76" s="294">
        <v>-5056965.54</v>
      </c>
      <c r="WJ76" s="294">
        <v>-13952114.050000001</v>
      </c>
      <c r="WK76" s="294">
        <v>-4963613.04</v>
      </c>
      <c r="WL76" s="294">
        <v>-16157282.390000001</v>
      </c>
      <c r="WM76" s="294">
        <v>-6311568.9699999997</v>
      </c>
      <c r="WN76" s="294">
        <v>-14773131.800000001</v>
      </c>
      <c r="WO76" s="294">
        <v>-28459049.829999998</v>
      </c>
      <c r="WP76" s="294">
        <v>-4543004.54</v>
      </c>
      <c r="WQ76" s="294">
        <v>-9441767.4399999995</v>
      </c>
      <c r="WR76" s="294">
        <v>-9437993.8699999992</v>
      </c>
      <c r="WS76" s="294">
        <v>-2939955.34</v>
      </c>
      <c r="WT76" s="294">
        <v>-8745892.6799999997</v>
      </c>
      <c r="WU76" s="294">
        <v>-47721339.93</v>
      </c>
      <c r="WV76" s="294">
        <v>-7476257.8600000003</v>
      </c>
      <c r="WW76" s="294">
        <v>-4977895.71</v>
      </c>
      <c r="WX76" s="294">
        <v>-4796949.1900000004</v>
      </c>
      <c r="WY76" s="294">
        <v>-3466532.93</v>
      </c>
      <c r="WZ76" s="294">
        <v>-4594329.43</v>
      </c>
      <c r="XA76" s="294">
        <v>-3121087.91</v>
      </c>
      <c r="XB76" s="294">
        <v>-3925050.71</v>
      </c>
      <c r="XC76" s="294">
        <v>-11187176.99</v>
      </c>
      <c r="XD76" s="294">
        <v>-4071083.78</v>
      </c>
      <c r="XE76" s="294">
        <v>-2115983.89</v>
      </c>
      <c r="XF76" s="294">
        <v>-2396999.36</v>
      </c>
      <c r="XG76" s="294">
        <v>-2943226.82</v>
      </c>
      <c r="XH76" s="294">
        <v>-59791180.659999996</v>
      </c>
      <c r="XI76" s="294">
        <v>-6212991.5599999996</v>
      </c>
      <c r="XJ76" s="294">
        <v>-7637044.5800000001</v>
      </c>
      <c r="XK76" s="294">
        <v>-20748020.050000001</v>
      </c>
      <c r="XL76" s="294">
        <v>-3303663.06</v>
      </c>
      <c r="XM76" s="294">
        <v>-5098064.2</v>
      </c>
      <c r="XN76" s="294">
        <v>-12438689.960000001</v>
      </c>
      <c r="XO76" s="294">
        <v>-3801054.96</v>
      </c>
      <c r="XP76" s="294">
        <v>-3676351.53</v>
      </c>
      <c r="XQ76" s="294">
        <v>-16878198.780000001</v>
      </c>
      <c r="XR76" s="294">
        <v>-12378223.65</v>
      </c>
      <c r="XS76" s="294">
        <v>-4027913.08</v>
      </c>
      <c r="XT76" s="294">
        <v>-4128761.66</v>
      </c>
      <c r="XU76" s="294">
        <v>-2745183.42</v>
      </c>
      <c r="XV76" s="294">
        <v>-2559400.73</v>
      </c>
      <c r="XW76" s="294">
        <v>-2438849.02</v>
      </c>
      <c r="XX76" s="294">
        <v>-1484381</v>
      </c>
      <c r="XY76" s="294">
        <v>-2733724.4</v>
      </c>
      <c r="XZ76" s="294">
        <v>-2050832.89</v>
      </c>
      <c r="YA76" s="294">
        <v>-1272130.8999999999</v>
      </c>
      <c r="YB76" s="294">
        <v>-2061479.57</v>
      </c>
      <c r="YC76" s="294">
        <v>-2437098.62</v>
      </c>
      <c r="YD76" s="294">
        <v>-1896738.81</v>
      </c>
      <c r="YE76" s="294">
        <v>-75715564.560000002</v>
      </c>
      <c r="YF76" s="294">
        <v>-11108972.57</v>
      </c>
      <c r="YG76" s="294">
        <v>-18213364.420000002</v>
      </c>
      <c r="YH76" s="294">
        <v>-2568112</v>
      </c>
      <c r="YI76" s="294">
        <v>-24010312.34</v>
      </c>
      <c r="YJ76" s="294">
        <v>-3127587.2</v>
      </c>
      <c r="YK76" s="294">
        <v>-15338972.779999999</v>
      </c>
      <c r="YL76" s="294">
        <v>-2695414.74</v>
      </c>
      <c r="YM76" s="294">
        <v>-22169605.359999999</v>
      </c>
      <c r="YN76" s="294">
        <v>-13155354.74</v>
      </c>
      <c r="YO76" s="294">
        <v>-4291956.3100000005</v>
      </c>
      <c r="YP76" s="294">
        <v>-4722528.74</v>
      </c>
      <c r="YQ76" s="294">
        <v>-7779703.8300000001</v>
      </c>
      <c r="YR76" s="294">
        <v>-3347100.19</v>
      </c>
      <c r="YS76" s="294">
        <v>-2596513.2999999998</v>
      </c>
      <c r="YT76" s="294">
        <v>-7774712.3499999996</v>
      </c>
      <c r="YU76" s="294">
        <v>-2264742.2000000002</v>
      </c>
      <c r="YV76" s="294">
        <v>-35629802.770000003</v>
      </c>
      <c r="YW76" s="294">
        <v>-5721056.7699999996</v>
      </c>
      <c r="YX76" s="294">
        <v>-2323678.75</v>
      </c>
      <c r="YY76" s="294">
        <v>-1757757.68</v>
      </c>
      <c r="YZ76" s="294">
        <v>-5491138.4900000002</v>
      </c>
      <c r="ZA76" s="294">
        <v>-1568962.49</v>
      </c>
      <c r="ZB76" s="294">
        <v>-1304092.3999999999</v>
      </c>
      <c r="ZC76" s="294">
        <v>-25048253.649999999</v>
      </c>
      <c r="ZD76" s="294">
        <v>-933235.32</v>
      </c>
      <c r="ZE76" s="294">
        <v>-3114244.92</v>
      </c>
      <c r="ZF76" s="294">
        <v>-4700432.9000000004</v>
      </c>
      <c r="ZG76" s="294">
        <v>-2212448.37</v>
      </c>
      <c r="ZH76" s="294">
        <v>-3457598.55</v>
      </c>
      <c r="ZI76" s="294">
        <v>-3364098.33</v>
      </c>
      <c r="ZJ76" s="294">
        <v>-1853964.64</v>
      </c>
      <c r="ZK76" s="294">
        <v>-25463669.170000002</v>
      </c>
      <c r="ZL76" s="294">
        <v>-100978382.20999999</v>
      </c>
      <c r="ZM76" s="294">
        <v>-3302232.89</v>
      </c>
      <c r="ZN76" s="294">
        <v>-11348357.346000001</v>
      </c>
      <c r="ZO76" s="294">
        <v>-8989639.9399999995</v>
      </c>
      <c r="ZP76" s="294">
        <v>-10290846.699999999</v>
      </c>
      <c r="ZQ76" s="294">
        <v>-2240901.5300000003</v>
      </c>
      <c r="ZR76" s="294">
        <v>-5436199.0099999998</v>
      </c>
      <c r="ZS76" s="294">
        <v>-8931261.9499999993</v>
      </c>
      <c r="ZT76" s="294">
        <v>-4168549.76</v>
      </c>
      <c r="ZU76" s="294">
        <v>-16835032.780000001</v>
      </c>
      <c r="ZV76" s="294">
        <v>-1340372.8700000001</v>
      </c>
      <c r="ZW76" s="294">
        <v>-4292302.7300000004</v>
      </c>
      <c r="ZX76" s="294">
        <v>-2755363.16</v>
      </c>
      <c r="ZY76" s="294">
        <v>-3736094.95</v>
      </c>
      <c r="ZZ76" s="294">
        <v>-3010330.43</v>
      </c>
      <c r="AAA76" s="294">
        <v>-3687346.27</v>
      </c>
      <c r="AAB76" s="294">
        <v>-2875393.65</v>
      </c>
      <c r="AAC76" s="294">
        <v>-1613529.01</v>
      </c>
      <c r="AAD76" s="294">
        <v>-6426376.2400000002</v>
      </c>
      <c r="AAE76" s="294">
        <v>-1105312.1200000001</v>
      </c>
      <c r="AAF76" s="294">
        <v>-1393345.8</v>
      </c>
      <c r="AAG76" s="294">
        <v>-1809878.6</v>
      </c>
      <c r="AAH76" s="294">
        <v>-34014733.960000001</v>
      </c>
      <c r="AAI76" s="294">
        <v>-6196173.1699999999</v>
      </c>
      <c r="AAJ76" s="294">
        <v>-8638675.0099999998</v>
      </c>
      <c r="AAK76" s="294">
        <v>-4632683.29</v>
      </c>
      <c r="AAL76" s="294">
        <v>-3184733.4</v>
      </c>
      <c r="AAM76" s="294">
        <v>-12828967.140000001</v>
      </c>
      <c r="AAN76" s="294">
        <v>-1767475.93</v>
      </c>
      <c r="AAO76" s="294">
        <v>-206058331.31999999</v>
      </c>
      <c r="AAP76" s="294">
        <v>-13663468.060000001</v>
      </c>
      <c r="AAQ76" s="294">
        <v>-6324914.6399999997</v>
      </c>
      <c r="AAR76" s="294">
        <v>-14036925.33</v>
      </c>
      <c r="AAS76" s="294">
        <v>-12355796.220000001</v>
      </c>
      <c r="AAT76" s="294">
        <v>-5829397.0199999996</v>
      </c>
      <c r="AAU76" s="294">
        <v>-5251462.18</v>
      </c>
      <c r="AAV76" s="294">
        <v>-9420383.6500000004</v>
      </c>
      <c r="AAW76" s="294">
        <v>-46889442.210000001</v>
      </c>
      <c r="AAX76" s="294">
        <v>-9743256.4700000007</v>
      </c>
      <c r="AAY76" s="294">
        <v>-11156831.640000001</v>
      </c>
      <c r="AAZ76" s="294">
        <v>-56279709.450000003</v>
      </c>
      <c r="ABA76" s="294">
        <v>-20158225.68</v>
      </c>
      <c r="ABB76" s="294">
        <v>-3747980.31</v>
      </c>
      <c r="ABC76" s="294">
        <v>-6616921.4500000002</v>
      </c>
      <c r="ABD76" s="294">
        <v>-9009816.9900000002</v>
      </c>
      <c r="ABE76" s="294">
        <v>-3400330.63</v>
      </c>
      <c r="ABF76" s="294">
        <v>-5096799.72</v>
      </c>
      <c r="ABG76" s="294">
        <v>-5496171.71</v>
      </c>
      <c r="ABH76" s="294">
        <v>-37331801.18</v>
      </c>
      <c r="ABI76" s="294">
        <v>-30483524.940000001</v>
      </c>
      <c r="ABJ76" s="294">
        <v>-9293620.0700000003</v>
      </c>
      <c r="ABK76" s="294">
        <v>-4834265.55</v>
      </c>
      <c r="ABL76" s="294">
        <v>-9357823.5</v>
      </c>
      <c r="ABM76" s="294">
        <v>-1923197.24</v>
      </c>
      <c r="ABN76" s="294">
        <v>-2852225.81</v>
      </c>
      <c r="ABO76" s="294">
        <v>-40890283.950000003</v>
      </c>
      <c r="ABP76" s="294">
        <v>-2233186.2799999998</v>
      </c>
      <c r="ABQ76" s="294">
        <v>-9739132.3499999996</v>
      </c>
      <c r="ABR76" s="294">
        <v>-13151016.76</v>
      </c>
      <c r="ABS76" s="294">
        <v>-10225932.17</v>
      </c>
      <c r="ABT76" s="294">
        <v>-6743517.46</v>
      </c>
      <c r="ABU76" s="294">
        <v>-2495970.1800000002</v>
      </c>
      <c r="ABV76" s="294">
        <v>-5047770.5999999996</v>
      </c>
      <c r="ABW76" s="294">
        <v>-110442</v>
      </c>
      <c r="ABX76" s="294"/>
      <c r="ABY76" s="294">
        <v>-1759598.31</v>
      </c>
      <c r="ABZ76" s="294">
        <v>-3155317.92</v>
      </c>
      <c r="ACA76" s="294">
        <v>-2237290.5699999998</v>
      </c>
      <c r="ACB76" s="294">
        <v>-1617780.38</v>
      </c>
      <c r="ACC76" s="294">
        <v>-44408674.259999998</v>
      </c>
      <c r="ACD76" s="294">
        <v>-2753176.19</v>
      </c>
      <c r="ACE76" s="294">
        <v>-2335572.08</v>
      </c>
      <c r="ACF76" s="294">
        <v>-4123107.29</v>
      </c>
      <c r="ACG76" s="294">
        <v>-15949879.109999999</v>
      </c>
      <c r="ACH76" s="294">
        <v>-2837519.77</v>
      </c>
      <c r="ACI76" s="294">
        <v>-72516282.480000004</v>
      </c>
      <c r="ACJ76" s="294">
        <v>-5686524.0700000003</v>
      </c>
      <c r="ACK76" s="294">
        <v>-15558297.84</v>
      </c>
      <c r="ACL76" s="294">
        <v>-27724115.59</v>
      </c>
      <c r="ACM76" s="294">
        <v>-4786383.6100000003</v>
      </c>
      <c r="ACN76" s="294">
        <v>-37280154.850000001</v>
      </c>
      <c r="ACO76" s="294">
        <v>-8822729.7799999993</v>
      </c>
      <c r="ACP76" s="294">
        <v>-31298032.34</v>
      </c>
      <c r="ACQ76" s="294">
        <v>-35179482.729999997</v>
      </c>
      <c r="ACR76" s="294">
        <v>-15841190.720000001</v>
      </c>
      <c r="ACS76" s="294">
        <v>-35144119.399999999</v>
      </c>
      <c r="ACT76" s="294">
        <v>-24723727.699999999</v>
      </c>
      <c r="ACU76" s="294">
        <v>-20519080.120000001</v>
      </c>
      <c r="ACV76" s="294">
        <v>-16959672.829999998</v>
      </c>
      <c r="ACW76" s="294">
        <v>-8208612.7999999998</v>
      </c>
      <c r="ACX76" s="294">
        <v>-8045304.25</v>
      </c>
      <c r="ACY76" s="294">
        <v>-17264870.09</v>
      </c>
      <c r="ACZ76" s="294">
        <v>-8968683.0199999996</v>
      </c>
      <c r="ADA76" s="294">
        <v>-8799488.2400000002</v>
      </c>
      <c r="ADB76" s="294">
        <v>-5849926.6900000004</v>
      </c>
      <c r="ADC76" s="294">
        <v>-9145588.3300000001</v>
      </c>
      <c r="ADD76" s="294">
        <v>-4302469.4800000004</v>
      </c>
      <c r="ADE76" s="294">
        <v>-6180747.46</v>
      </c>
      <c r="ADF76" s="294">
        <v>-50855685.130000003</v>
      </c>
      <c r="ADG76" s="294">
        <v>-20081182</v>
      </c>
      <c r="ADH76" s="294">
        <v>-1144597.3700000001</v>
      </c>
      <c r="ADI76" s="294">
        <v>-3838347.99</v>
      </c>
      <c r="ADJ76" s="294">
        <v>-17678453.84</v>
      </c>
      <c r="ADK76" s="294">
        <v>-565838.93000000005</v>
      </c>
      <c r="ADL76" s="294">
        <v>-2735614.04</v>
      </c>
      <c r="ADM76" s="294">
        <v>-8422529.7200000007</v>
      </c>
      <c r="ADN76" s="294">
        <v>-15119754.289999999</v>
      </c>
      <c r="ADO76" s="294">
        <v>-99323493.950000003</v>
      </c>
      <c r="ADP76" s="294">
        <v>-14729850.189999999</v>
      </c>
      <c r="ADQ76" s="294">
        <v>-10387796.130000001</v>
      </c>
      <c r="ADR76" s="294">
        <v>-3218554.36</v>
      </c>
      <c r="ADS76" s="294">
        <v>-33393095.350000001</v>
      </c>
      <c r="ADT76" s="294">
        <v>-1643245.42</v>
      </c>
      <c r="ADU76" s="294">
        <v>-5408577.6100000003</v>
      </c>
      <c r="ADV76" s="294">
        <v>0</v>
      </c>
      <c r="ADW76" s="294">
        <v>-1942583.88</v>
      </c>
      <c r="ADX76" s="294">
        <v>-208170.35</v>
      </c>
      <c r="ADY76" s="294">
        <v>-80037806.819999993</v>
      </c>
      <c r="ADZ76" s="294">
        <v>-38217244.68</v>
      </c>
      <c r="AEA76" s="294">
        <v>-41782740.759999998</v>
      </c>
      <c r="AEB76" s="294">
        <v>-11470816.23</v>
      </c>
      <c r="AEC76" s="294">
        <v>-2814860.99</v>
      </c>
      <c r="AED76" s="294">
        <v>-17400912.399999999</v>
      </c>
      <c r="AEE76" s="294">
        <v>-16026150.109999999</v>
      </c>
      <c r="AEF76" s="294">
        <v>-8649559.75</v>
      </c>
      <c r="AEG76" s="294">
        <v>-7373667.7400000002</v>
      </c>
      <c r="AEH76" s="294">
        <v>-1579877.01</v>
      </c>
      <c r="AEI76" s="294">
        <v>-9729861.5500000007</v>
      </c>
      <c r="AEJ76" s="294">
        <v>-10555338.01</v>
      </c>
      <c r="AEK76" s="294">
        <v>-1368897.35</v>
      </c>
      <c r="AEL76" s="294">
        <v>-5345704.62</v>
      </c>
      <c r="AEM76" s="294">
        <v>-10470803.59</v>
      </c>
      <c r="AEN76" s="294">
        <v>-9367010.4399999995</v>
      </c>
      <c r="AEO76" s="294">
        <v>-844732.48</v>
      </c>
      <c r="AEP76" s="294">
        <v>-30029572.09</v>
      </c>
      <c r="AEQ76" s="294">
        <v>-2057425.14</v>
      </c>
      <c r="AER76" s="294">
        <v>-15955931.210000001</v>
      </c>
      <c r="AES76" s="294">
        <v>-35180979.579999998</v>
      </c>
      <c r="AET76" s="294">
        <v>-16044028.550000001</v>
      </c>
      <c r="AEU76" s="294">
        <v>-3451097.8</v>
      </c>
      <c r="AEV76" s="294">
        <v>-11019798.65</v>
      </c>
      <c r="AEW76" s="294">
        <v>-5427255.3300000001</v>
      </c>
      <c r="AEX76" s="294">
        <v>-42930684.270000003</v>
      </c>
      <c r="AEY76" s="294">
        <v>-11911874.82</v>
      </c>
      <c r="AEZ76" s="294">
        <v>-14955283.73</v>
      </c>
      <c r="AFA76" s="294">
        <v>-11056391.210000001</v>
      </c>
      <c r="AFB76" s="294">
        <v>-3332945.84</v>
      </c>
      <c r="AFC76" s="294">
        <v>-31273433.199999999</v>
      </c>
      <c r="AFD76" s="294">
        <v>-169208.35</v>
      </c>
      <c r="AFE76" s="294">
        <v>-8467027.7899999991</v>
      </c>
      <c r="AFF76" s="294">
        <v>-3393364.91</v>
      </c>
      <c r="AFG76" s="294">
        <v>-5085172.99</v>
      </c>
      <c r="AFH76" s="294">
        <v>-5942458.4500000002</v>
      </c>
      <c r="AFI76" s="294">
        <v>-3360168.14</v>
      </c>
      <c r="AFJ76" s="294">
        <v>-3606042.41</v>
      </c>
      <c r="AFK76" s="294">
        <v>-1385574.05</v>
      </c>
      <c r="AFL76" s="294">
        <v>-8291657.7800000003</v>
      </c>
      <c r="AFM76" s="294">
        <v>-2830484.64</v>
      </c>
      <c r="AFN76" s="294">
        <v>-2274065.3199999998</v>
      </c>
      <c r="AFO76" s="294">
        <v>-5447799.3300000001</v>
      </c>
      <c r="AFP76" s="294">
        <v>-44789136.700000003</v>
      </c>
      <c r="AFQ76" s="294">
        <v>-5916961.8499999996</v>
      </c>
      <c r="AFR76" s="294">
        <v>-5346165.63</v>
      </c>
      <c r="AFS76" s="294">
        <v>-3473394.15</v>
      </c>
      <c r="AFT76" s="294">
        <v>-5040091.51</v>
      </c>
      <c r="AFU76" s="294">
        <v>-2642338.06</v>
      </c>
      <c r="AFV76" s="294">
        <v>-2136743.2000000002</v>
      </c>
      <c r="AFW76" s="294">
        <v>-6354194.4400000004</v>
      </c>
      <c r="AFX76" s="294">
        <v>-7719828.29</v>
      </c>
      <c r="AFY76" s="294">
        <v>-2496176.17</v>
      </c>
      <c r="AFZ76" s="294">
        <v>-13783443.23</v>
      </c>
      <c r="AGA76" s="294">
        <v>-2525398.2799999998</v>
      </c>
      <c r="AGB76" s="294">
        <v>-29130306.760000002</v>
      </c>
      <c r="AGC76" s="294">
        <v>-6104678.4299999997</v>
      </c>
      <c r="AGD76" s="294">
        <v>-6522995.1799999997</v>
      </c>
      <c r="AGE76" s="294">
        <v>-8324997.4100000001</v>
      </c>
      <c r="AGF76" s="294">
        <v>-20070371.620000001</v>
      </c>
      <c r="AGG76" s="294">
        <v>-10858764.779999999</v>
      </c>
      <c r="AGH76" s="294">
        <v>-1357404.83</v>
      </c>
      <c r="AGI76" s="294">
        <v>-5886880.9800000004</v>
      </c>
      <c r="AGJ76" s="294">
        <v>-943605.05</v>
      </c>
      <c r="AGK76" s="294">
        <v>-3720283.27</v>
      </c>
      <c r="AGL76" s="294">
        <v>-3867167.31</v>
      </c>
      <c r="AGM76" s="294">
        <v>-810113.4</v>
      </c>
      <c r="AGN76" s="294">
        <v>-10581326.529999999</v>
      </c>
      <c r="AGO76" s="294">
        <v>-2276357.41</v>
      </c>
      <c r="AGP76" s="294">
        <v>-1541175.29</v>
      </c>
      <c r="AGQ76" s="294">
        <v>-2433531.64</v>
      </c>
      <c r="AGR76" s="294">
        <v>-5665744.96</v>
      </c>
      <c r="AGS76" s="294">
        <v>-2025243.85</v>
      </c>
      <c r="AGT76" s="294">
        <v>-1187696.77</v>
      </c>
      <c r="AGU76" s="294">
        <v>-611120</v>
      </c>
      <c r="AGV76" s="294"/>
      <c r="AGW76" s="294">
        <v>-10025652.59</v>
      </c>
      <c r="AGX76" s="294">
        <v>-6549195.5199999996</v>
      </c>
      <c r="AGY76" s="294">
        <v>-9155111.3399999999</v>
      </c>
      <c r="AGZ76" s="294">
        <v>-2286632.73</v>
      </c>
      <c r="AHA76" s="294">
        <v>-4849336.0999999996</v>
      </c>
      <c r="AHB76" s="294">
        <v>-5630717.1500000004</v>
      </c>
      <c r="AHC76" s="294">
        <v>-1462993.48</v>
      </c>
      <c r="AHD76" s="294">
        <v>-21717151.739999998</v>
      </c>
      <c r="AHE76" s="294">
        <v>-10338027.16</v>
      </c>
      <c r="AHF76" s="294">
        <v>-3102282.24</v>
      </c>
      <c r="AHG76" s="294">
        <v>-3621238.36</v>
      </c>
      <c r="AHH76" s="294">
        <v>-4485768.3600000003</v>
      </c>
      <c r="AHI76" s="294">
        <v>-1046222.96</v>
      </c>
      <c r="AHJ76" s="294">
        <v>-1934368.33</v>
      </c>
      <c r="AHK76" s="294">
        <v>-3182434.57</v>
      </c>
      <c r="AHL76" s="294">
        <v>-246650.53</v>
      </c>
      <c r="AHM76" s="294">
        <v>-1114308.43</v>
      </c>
      <c r="AHN76" s="294">
        <v>-2053948.64</v>
      </c>
      <c r="AHO76" s="294">
        <v>-3116717.37</v>
      </c>
      <c r="AHP76" s="294">
        <v>-4978627.82</v>
      </c>
      <c r="AHQ76" s="294">
        <v>-1546519.22</v>
      </c>
      <c r="AHR76" s="329">
        <v>-4266312.1399999997</v>
      </c>
      <c r="AHS76" s="294">
        <f>SUM(D76:AHR76)</f>
        <v>-11043972116.896103</v>
      </c>
      <c r="AHT76" s="271" t="b">
        <f t="shared" si="52"/>
        <v>1</v>
      </c>
      <c r="AHU76" s="271" t="s">
        <v>6273</v>
      </c>
      <c r="AHV76" s="271" t="s">
        <v>6090</v>
      </c>
      <c r="AHW76" s="271" t="s">
        <v>6091</v>
      </c>
    </row>
    <row r="77" spans="1:907" ht="24" x14ac:dyDescent="0.8">
      <c r="A77" s="270" t="s">
        <v>6273</v>
      </c>
      <c r="B77" s="270" t="s">
        <v>6092</v>
      </c>
      <c r="C77" s="271" t="s">
        <v>6093</v>
      </c>
      <c r="D77" s="294">
        <v>-879624.65</v>
      </c>
      <c r="E77" s="294">
        <v>-1676499.21</v>
      </c>
      <c r="F77" s="294">
        <v>-3560046.66</v>
      </c>
      <c r="G77" s="294">
        <v>-443173.84</v>
      </c>
      <c r="H77" s="294">
        <v>-10744990.529999999</v>
      </c>
      <c r="I77" s="294">
        <v>-274010</v>
      </c>
      <c r="J77" s="294">
        <v>-4206619.8899999997</v>
      </c>
      <c r="K77" s="294">
        <v>-9750</v>
      </c>
      <c r="L77" s="294">
        <v>-1792714.84</v>
      </c>
      <c r="M77" s="294">
        <v>-2839186.02</v>
      </c>
      <c r="N77" s="294">
        <v>-2651272.5099999998</v>
      </c>
      <c r="O77" s="294">
        <v>-575724.57999999996</v>
      </c>
      <c r="P77" s="294">
        <v>-2116755.4</v>
      </c>
      <c r="Q77" s="294">
        <v>-1075880.8999999999</v>
      </c>
      <c r="R77" s="294">
        <v>-781558.96</v>
      </c>
      <c r="S77" s="294">
        <v>-5815143.6600000001</v>
      </c>
      <c r="T77" s="294">
        <v>-1351988.63</v>
      </c>
      <c r="U77" s="294">
        <v>-468797.4</v>
      </c>
      <c r="V77" s="294">
        <v>-124553.8</v>
      </c>
      <c r="W77" s="294">
        <v>-10893794.68</v>
      </c>
      <c r="X77" s="294">
        <v>-881462</v>
      </c>
      <c r="Y77" s="294">
        <v>-845092.05</v>
      </c>
      <c r="Z77" s="294">
        <v>-2344967.42</v>
      </c>
      <c r="AA77" s="294">
        <v>-1593663.61</v>
      </c>
      <c r="AB77" s="294">
        <v>-583196.28</v>
      </c>
      <c r="AC77" s="294">
        <v>-27147829.079999998</v>
      </c>
      <c r="AD77" s="294">
        <v>-2452568.77</v>
      </c>
      <c r="AE77" s="294">
        <v>-2663746.7999999998</v>
      </c>
      <c r="AF77" s="294">
        <v>-10639528.27</v>
      </c>
      <c r="AG77" s="294">
        <v>-1297541.6000000001</v>
      </c>
      <c r="AH77" s="294">
        <v>-15828756.449999999</v>
      </c>
      <c r="AI77" s="294">
        <v>-4061909.32</v>
      </c>
      <c r="AJ77" s="294">
        <v>-2152039.0699999998</v>
      </c>
      <c r="AK77" s="294">
        <v>-1161740.3500000001</v>
      </c>
      <c r="AL77" s="294">
        <v>-1756675.61</v>
      </c>
      <c r="AM77" s="294">
        <v>-2612411.4500000002</v>
      </c>
      <c r="AN77" s="294">
        <v>-497806.4</v>
      </c>
      <c r="AO77" s="294">
        <v>-1789497.91</v>
      </c>
      <c r="AP77" s="294">
        <v>-956126.99</v>
      </c>
      <c r="AQ77" s="294">
        <v>-940662.58</v>
      </c>
      <c r="AR77" s="294">
        <v>-792895.77</v>
      </c>
      <c r="AS77" s="294">
        <v>-1189386.8999999999</v>
      </c>
      <c r="AT77" s="294">
        <v>-20188623.219999999</v>
      </c>
      <c r="AU77" s="294">
        <v>-387168.41</v>
      </c>
      <c r="AV77" s="294">
        <v>-157115.76999999999</v>
      </c>
      <c r="AW77" s="294">
        <v>-783899.28</v>
      </c>
      <c r="AX77" s="294">
        <v>-106840</v>
      </c>
      <c r="AY77" s="294">
        <v>-2239448.6399999997</v>
      </c>
      <c r="AZ77" s="294">
        <v>-43906.5</v>
      </c>
      <c r="BA77" s="294">
        <v>-530184.23</v>
      </c>
      <c r="BB77" s="294">
        <v>-163128.74</v>
      </c>
      <c r="BC77" s="294">
        <v>-141211.27000000002</v>
      </c>
      <c r="BD77" s="294">
        <v>-386903.74</v>
      </c>
      <c r="BE77" s="294">
        <v>-289580.55</v>
      </c>
      <c r="BF77" s="294">
        <v>-1969255.5</v>
      </c>
      <c r="BG77" s="294">
        <v>0</v>
      </c>
      <c r="BH77" s="294">
        <v>-135802.5</v>
      </c>
      <c r="BI77" s="294">
        <v>-25408636.359999999</v>
      </c>
      <c r="BJ77" s="294">
        <v>-13054886.960000001</v>
      </c>
      <c r="BK77" s="294">
        <v>-2395642.71</v>
      </c>
      <c r="BL77" s="294">
        <v>-593120.91</v>
      </c>
      <c r="BM77" s="294">
        <v>-2315158.08</v>
      </c>
      <c r="BN77" s="294">
        <v>-1153223.95</v>
      </c>
      <c r="BO77" s="294">
        <v>-758682.03</v>
      </c>
      <c r="BP77" s="294">
        <v>-601765.27</v>
      </c>
      <c r="BQ77" s="294">
        <v>-37583.86</v>
      </c>
      <c r="BR77" s="294">
        <v>-19499451.890000001</v>
      </c>
      <c r="BS77" s="294">
        <v>-697301.84</v>
      </c>
      <c r="BT77" s="294">
        <v>-1085291.03</v>
      </c>
      <c r="BU77" s="294">
        <v>-1237522.27</v>
      </c>
      <c r="BV77" s="294">
        <v>-776665.75</v>
      </c>
      <c r="BW77" s="294">
        <v>-931347.31</v>
      </c>
      <c r="BX77" s="294">
        <v>-556913.67000000004</v>
      </c>
      <c r="BY77" s="294">
        <v>-398618.42</v>
      </c>
      <c r="BZ77" s="294">
        <v>-16848525.912999999</v>
      </c>
      <c r="CA77" s="294">
        <v>-697475.05</v>
      </c>
      <c r="CB77" s="294">
        <v>-165460.4</v>
      </c>
      <c r="CC77" s="294">
        <v>-5041046.5</v>
      </c>
      <c r="CD77" s="294">
        <v>-483282.69</v>
      </c>
      <c r="CE77" s="294">
        <v>-430006</v>
      </c>
      <c r="CF77" s="294">
        <v>-834768.67</v>
      </c>
      <c r="CG77" s="294">
        <v>-354526.5</v>
      </c>
      <c r="CH77" s="294">
        <v>-1258847.07</v>
      </c>
      <c r="CI77" s="294">
        <v>-8334246.5599999996</v>
      </c>
      <c r="CJ77" s="294">
        <v>-618033.9</v>
      </c>
      <c r="CK77" s="294">
        <v>-561175.5</v>
      </c>
      <c r="CL77" s="294">
        <v>-724175.4</v>
      </c>
      <c r="CM77" s="294">
        <v>-554119.48</v>
      </c>
      <c r="CN77" s="294">
        <v>-2062766.41</v>
      </c>
      <c r="CO77" s="294">
        <v>-134349.87</v>
      </c>
      <c r="CP77" s="294">
        <v>-745437.31</v>
      </c>
      <c r="CQ77" s="294">
        <v>-754699.58</v>
      </c>
      <c r="CR77" s="294">
        <v>-768230</v>
      </c>
      <c r="CS77" s="294">
        <v>-356730.6</v>
      </c>
      <c r="CT77" s="294">
        <v>-22332996.370000001</v>
      </c>
      <c r="CU77" s="294">
        <v>-516721.08</v>
      </c>
      <c r="CV77" s="294">
        <v>-1119111.47</v>
      </c>
      <c r="CW77" s="294">
        <v>-3037559.32</v>
      </c>
      <c r="CX77" s="294">
        <v>-143657.82999999999</v>
      </c>
      <c r="CY77" s="294">
        <v>-2632969.08</v>
      </c>
      <c r="CZ77" s="294">
        <v>-600354.54</v>
      </c>
      <c r="DA77" s="294">
        <v>-590196.6</v>
      </c>
      <c r="DB77" s="294">
        <v>-23400088.57</v>
      </c>
      <c r="DC77" s="294">
        <v>-32266130.98</v>
      </c>
      <c r="DD77" s="294">
        <v>-2539649.7200000002</v>
      </c>
      <c r="DE77" s="294">
        <v>-1374068.77</v>
      </c>
      <c r="DF77" s="294">
        <v>-2724369</v>
      </c>
      <c r="DG77" s="294">
        <v>-3313325.61</v>
      </c>
      <c r="DH77" s="294">
        <v>-3063760.18</v>
      </c>
      <c r="DI77" s="294">
        <v>-2632894.6</v>
      </c>
      <c r="DJ77" s="294">
        <v>-579181.98</v>
      </c>
      <c r="DK77" s="294">
        <v>-36548441.990000002</v>
      </c>
      <c r="DL77" s="294">
        <v>-1197549.3</v>
      </c>
      <c r="DM77" s="294">
        <v>-4078005.66</v>
      </c>
      <c r="DN77" s="294">
        <v>-1362882.42</v>
      </c>
      <c r="DO77" s="294">
        <v>-1663849.27</v>
      </c>
      <c r="DP77" s="294">
        <v>-1568043.76</v>
      </c>
      <c r="DQ77" s="294">
        <v>-4689426.7300000004</v>
      </c>
      <c r="DR77" s="294">
        <v>-1089433.0299</v>
      </c>
      <c r="DS77" s="294">
        <v>-2601936.62</v>
      </c>
      <c r="DT77" s="294">
        <v>-43615868.960000008</v>
      </c>
      <c r="DU77" s="294">
        <v>-952330.5</v>
      </c>
      <c r="DV77" s="294">
        <v>-7087032.0899999999</v>
      </c>
      <c r="DW77" s="294">
        <v>-21677694.239999998</v>
      </c>
      <c r="DX77" s="294">
        <v>-1406459.31</v>
      </c>
      <c r="DY77" s="294">
        <v>-5072471.0199999996</v>
      </c>
      <c r="DZ77" s="294">
        <v>-4757413.97</v>
      </c>
      <c r="EA77" s="294">
        <v>-388921.21</v>
      </c>
      <c r="EB77" s="294">
        <v>-2279692.2000000002</v>
      </c>
      <c r="EC77" s="294">
        <v>-3462429.91</v>
      </c>
      <c r="ED77" s="294">
        <v>-6200190.2199999997</v>
      </c>
      <c r="EE77" s="294">
        <v>-13699465.9</v>
      </c>
      <c r="EF77" s="294">
        <v>-3984311.74</v>
      </c>
      <c r="EG77" s="294">
        <v>-167926.38</v>
      </c>
      <c r="EH77" s="294">
        <v>-99266.64</v>
      </c>
      <c r="EI77" s="294">
        <v>-1899933.72</v>
      </c>
      <c r="EJ77" s="294">
        <v>-4046110</v>
      </c>
      <c r="EK77" s="294">
        <v>-3358350.84</v>
      </c>
      <c r="EL77" s="294">
        <v>-914505.21</v>
      </c>
      <c r="EM77" s="294">
        <v>-1868623.72</v>
      </c>
      <c r="EN77" s="294">
        <v>-5760</v>
      </c>
      <c r="EO77" s="294">
        <v>-563137.52</v>
      </c>
      <c r="EP77" s="294">
        <v>-1497500.84</v>
      </c>
      <c r="EQ77" s="294">
        <v>-1064802.01</v>
      </c>
      <c r="ER77" s="294">
        <v>-539208.49</v>
      </c>
      <c r="ES77" s="294">
        <v>-366370.84</v>
      </c>
      <c r="ET77" s="294">
        <v>-3909626.34</v>
      </c>
      <c r="EU77" s="294">
        <v>-1389718.28</v>
      </c>
      <c r="EV77" s="294">
        <v>-303827.84000000003</v>
      </c>
      <c r="EW77" s="294">
        <v>-68243943.629999995</v>
      </c>
      <c r="EX77" s="294">
        <v>-598404.9</v>
      </c>
      <c r="EY77" s="294">
        <v>-1332593.3600000001</v>
      </c>
      <c r="EZ77" s="294">
        <v>-1982434.57</v>
      </c>
      <c r="FA77" s="294">
        <v>-2448091.39</v>
      </c>
      <c r="FB77" s="294">
        <v>-2486618</v>
      </c>
      <c r="FC77" s="294">
        <v>-2761759.44</v>
      </c>
      <c r="FD77" s="294">
        <v>-615874</v>
      </c>
      <c r="FE77" s="294">
        <v>-1623689.44</v>
      </c>
      <c r="FF77" s="294">
        <v>-1544271.05</v>
      </c>
      <c r="FG77" s="294">
        <v>-890986.73</v>
      </c>
      <c r="FH77" s="294">
        <v>-1383693.8</v>
      </c>
      <c r="FI77" s="294">
        <v>-17355358.850000001</v>
      </c>
      <c r="FJ77" s="294">
        <v>-1042631.08</v>
      </c>
      <c r="FK77" s="294">
        <v>-3306.3</v>
      </c>
      <c r="FL77" s="294">
        <v>-331235.09999999998</v>
      </c>
      <c r="FM77" s="294">
        <v>-87025.14</v>
      </c>
      <c r="FN77" s="294">
        <v>-661029.44999999995</v>
      </c>
      <c r="FO77" s="294">
        <v>-522706.18</v>
      </c>
      <c r="FP77" s="294">
        <v>-59328.480000000003</v>
      </c>
      <c r="FQ77" s="294">
        <v>-3394067.19</v>
      </c>
      <c r="FR77" s="294">
        <v>-1095966.26</v>
      </c>
      <c r="FS77" s="294">
        <v>-3267491.31</v>
      </c>
      <c r="FT77" s="294">
        <v>-2420663.44</v>
      </c>
      <c r="FU77" s="294">
        <v>-2674214.15</v>
      </c>
      <c r="FV77" s="294">
        <v>-903012.22</v>
      </c>
      <c r="FW77" s="294">
        <v>-3684823.54</v>
      </c>
      <c r="FX77" s="294">
        <v>-2433831.11</v>
      </c>
      <c r="FY77" s="294">
        <v>-1643843.16</v>
      </c>
      <c r="FZ77" s="294">
        <v>-1201870.69</v>
      </c>
      <c r="GA77" s="294">
        <v>-6658044.2800000003</v>
      </c>
      <c r="GB77" s="294">
        <v>-743744.43</v>
      </c>
      <c r="GC77" s="294">
        <v>-736410.1</v>
      </c>
      <c r="GD77" s="294">
        <v>-338840.7</v>
      </c>
      <c r="GE77" s="294">
        <v>-1404727.32</v>
      </c>
      <c r="GF77" s="294">
        <v>-734928.7</v>
      </c>
      <c r="GG77" s="294">
        <v>-460784.79</v>
      </c>
      <c r="GH77" s="294">
        <v>-6739830.4900000002</v>
      </c>
      <c r="GI77" s="294">
        <v>-1791720.35</v>
      </c>
      <c r="GJ77" s="294">
        <v>-264839.2</v>
      </c>
      <c r="GK77" s="294">
        <v>-832297.77</v>
      </c>
      <c r="GL77" s="294">
        <v>-4767899.82</v>
      </c>
      <c r="GM77" s="294">
        <v>-330722.59999999998</v>
      </c>
      <c r="GN77" s="294">
        <v>-295805</v>
      </c>
      <c r="GO77" s="294">
        <v>-347186.81</v>
      </c>
      <c r="GP77" s="294">
        <v>-544874.30000000005</v>
      </c>
      <c r="GQ77" s="294">
        <v>-14126289.68</v>
      </c>
      <c r="GR77" s="294">
        <v>-458053.69</v>
      </c>
      <c r="GS77" s="294">
        <v>-1332013.5900000001</v>
      </c>
      <c r="GT77" s="294">
        <v>-2339727.5699999998</v>
      </c>
      <c r="GU77" s="294">
        <v>-8700</v>
      </c>
      <c r="GV77" s="294">
        <v>0</v>
      </c>
      <c r="GW77" s="294">
        <v>-376029.11</v>
      </c>
      <c r="GX77" s="294">
        <v>-42928.4</v>
      </c>
      <c r="GY77" s="294">
        <v>-20930235.34</v>
      </c>
      <c r="GZ77" s="294">
        <v>-114499.6</v>
      </c>
      <c r="HA77" s="294">
        <v>-4713313.71</v>
      </c>
      <c r="HB77" s="294">
        <v>-1849139.84</v>
      </c>
      <c r="HC77" s="294">
        <v>-4146837</v>
      </c>
      <c r="HD77" s="294"/>
      <c r="HE77" s="294">
        <v>-3605665.3</v>
      </c>
      <c r="HF77" s="294">
        <v>-8216190.4800000004</v>
      </c>
      <c r="HG77" s="294">
        <v>-2913548.27</v>
      </c>
      <c r="HH77" s="294">
        <v>-910975.99</v>
      </c>
      <c r="HI77" s="294">
        <v>-74482</v>
      </c>
      <c r="HJ77" s="294">
        <v>-19860663.579999998</v>
      </c>
      <c r="HK77" s="294">
        <v>-1091151.5</v>
      </c>
      <c r="HL77" s="294">
        <v>-8823081.2300000004</v>
      </c>
      <c r="HM77" s="294">
        <v>-1040622.04</v>
      </c>
      <c r="HN77" s="294">
        <v>-158934</v>
      </c>
      <c r="HO77" s="294">
        <v>-1710095.55</v>
      </c>
      <c r="HP77" s="294">
        <v>-3045022.99</v>
      </c>
      <c r="HQ77" s="294">
        <v>-1772406.29</v>
      </c>
      <c r="HR77" s="294">
        <v>-1070622.5</v>
      </c>
      <c r="HS77" s="294">
        <v>-28129194.640000001</v>
      </c>
      <c r="HT77" s="294">
        <v>-3065367.27</v>
      </c>
      <c r="HU77" s="294">
        <v>-1615043.55</v>
      </c>
      <c r="HV77" s="294">
        <v>-1703544.7</v>
      </c>
      <c r="HW77" s="294">
        <v>-829586.3</v>
      </c>
      <c r="HX77" s="294">
        <v>-8696193.6899999995</v>
      </c>
      <c r="HY77" s="294">
        <v>-3552085.69</v>
      </c>
      <c r="HZ77" s="294">
        <v>-1128526.1599999999</v>
      </c>
      <c r="IA77" s="294">
        <v>-4100809.4</v>
      </c>
      <c r="IB77" s="294">
        <v>-1210398.48</v>
      </c>
      <c r="IC77" s="294">
        <v>-3109320.9</v>
      </c>
      <c r="ID77" s="294">
        <v>-448055.1</v>
      </c>
      <c r="IE77" s="294">
        <v>-1870628.06</v>
      </c>
      <c r="IF77" s="294">
        <v>-1761384.72</v>
      </c>
      <c r="IG77" s="294">
        <v>-1221281.2</v>
      </c>
      <c r="IH77" s="294">
        <v>-56433475.869999997</v>
      </c>
      <c r="II77" s="294">
        <v>-28660</v>
      </c>
      <c r="IJ77" s="294">
        <v>-447946.99</v>
      </c>
      <c r="IK77" s="294">
        <v>-7227964.1100000003</v>
      </c>
      <c r="IL77" s="294">
        <v>-11723617.810000001</v>
      </c>
      <c r="IM77" s="294">
        <v>-420563.77</v>
      </c>
      <c r="IN77" s="294">
        <v>-1427026.38</v>
      </c>
      <c r="IO77" s="294">
        <v>-1633637.09</v>
      </c>
      <c r="IP77" s="294">
        <v>-932749.94</v>
      </c>
      <c r="IQ77" s="294">
        <v>-1501005.7</v>
      </c>
      <c r="IR77" s="294">
        <v>-1021712.1</v>
      </c>
      <c r="IS77" s="294">
        <v>-34051056</v>
      </c>
      <c r="IT77" s="294">
        <v>-9474296.1899999995</v>
      </c>
      <c r="IU77" s="294">
        <v>-444566.75</v>
      </c>
      <c r="IV77" s="294">
        <v>-1976654.7</v>
      </c>
      <c r="IW77" s="294">
        <v>-1172532.5</v>
      </c>
      <c r="IX77" s="294">
        <v>159727.16</v>
      </c>
      <c r="IY77" s="294">
        <v>-1573299</v>
      </c>
      <c r="IZ77" s="294">
        <v>-186243</v>
      </c>
      <c r="JA77" s="294">
        <v>-529981.5</v>
      </c>
      <c r="JB77" s="294">
        <v>-502746.2</v>
      </c>
      <c r="JC77" s="294">
        <v>-1443634.14</v>
      </c>
      <c r="JD77" s="294">
        <v>-1163023.6399999999</v>
      </c>
      <c r="JE77" s="294">
        <v>-230565.4</v>
      </c>
      <c r="JF77" s="294">
        <v>-6884589.6100000003</v>
      </c>
      <c r="JG77" s="294">
        <v>-817993</v>
      </c>
      <c r="JH77" s="294">
        <v>-974371.3</v>
      </c>
      <c r="JI77" s="294">
        <v>-768948.34</v>
      </c>
      <c r="JJ77" s="294">
        <v>-280195.46000000002</v>
      </c>
      <c r="JK77" s="294">
        <v>-28566188.550000001</v>
      </c>
      <c r="JL77" s="294">
        <v>-1269399.78</v>
      </c>
      <c r="JM77" s="294">
        <v>-2152248.17</v>
      </c>
      <c r="JN77" s="294">
        <v>-4721780.72</v>
      </c>
      <c r="JO77" s="294">
        <v>-1236995.1599999999</v>
      </c>
      <c r="JP77" s="294">
        <v>-4074673.9</v>
      </c>
      <c r="JQ77" s="294">
        <v>-751272.9</v>
      </c>
      <c r="JR77" s="294">
        <v>-1421003.2</v>
      </c>
      <c r="JS77" s="294">
        <v>-4280</v>
      </c>
      <c r="JT77" s="294">
        <v>-713317.2</v>
      </c>
      <c r="JU77" s="294">
        <v>-48897.1</v>
      </c>
      <c r="JV77" s="294">
        <v>-1821644</v>
      </c>
      <c r="JW77" s="294">
        <v>-217028.8</v>
      </c>
      <c r="JX77" s="294">
        <v>-6964568.46</v>
      </c>
      <c r="JY77" s="294">
        <v>-2771388.84</v>
      </c>
      <c r="JZ77" s="294">
        <v>-2306252.13</v>
      </c>
      <c r="KA77" s="294">
        <v>-3808408.22</v>
      </c>
      <c r="KB77" s="294">
        <v>-1233687.1399999999</v>
      </c>
      <c r="KC77" s="294">
        <v>-1451094.72</v>
      </c>
      <c r="KD77" s="294">
        <v>-934996.55</v>
      </c>
      <c r="KE77" s="294">
        <v>-194220.3</v>
      </c>
      <c r="KF77" s="294">
        <v>-646461.29</v>
      </c>
      <c r="KG77" s="294">
        <v>-1024682.74</v>
      </c>
      <c r="KH77" s="294">
        <v>-77889591.090000004</v>
      </c>
      <c r="KI77" s="294">
        <v>-8038359.4199999999</v>
      </c>
      <c r="KJ77" s="294">
        <v>-861774.53</v>
      </c>
      <c r="KK77" s="294">
        <v>-1089215.6599999999</v>
      </c>
      <c r="KL77" s="294">
        <v>-543096.5</v>
      </c>
      <c r="KM77" s="294">
        <v>-2438400.11</v>
      </c>
      <c r="KN77" s="294">
        <v>-19650504.57</v>
      </c>
      <c r="KO77" s="294">
        <v>-1386434.53</v>
      </c>
      <c r="KP77" s="294">
        <v>-1611543.52</v>
      </c>
      <c r="KQ77" s="294">
        <v>-24930992.66</v>
      </c>
      <c r="KR77" s="294">
        <v>-1757963.66</v>
      </c>
      <c r="KS77" s="294">
        <v>-1430974.21</v>
      </c>
      <c r="KT77" s="294">
        <v>-20773555.329999998</v>
      </c>
      <c r="KU77" s="294">
        <v>-878287.54</v>
      </c>
      <c r="KV77" s="294">
        <v>-2976388.05</v>
      </c>
      <c r="KW77" s="294">
        <v>-28469586</v>
      </c>
      <c r="KX77" s="294">
        <v>-2170051.44</v>
      </c>
      <c r="KY77" s="294">
        <v>-31230978.52</v>
      </c>
      <c r="KZ77" s="294">
        <v>-1941895.92</v>
      </c>
      <c r="LA77" s="294">
        <v>-879346.92</v>
      </c>
      <c r="LB77" s="294">
        <v>-1267816.97</v>
      </c>
      <c r="LC77" s="294">
        <v>-1949387</v>
      </c>
      <c r="LD77" s="294">
        <v>-1636910.13</v>
      </c>
      <c r="LE77" s="294">
        <v>-1854816.35</v>
      </c>
      <c r="LF77" s="294">
        <v>-1761170.6300000001</v>
      </c>
      <c r="LG77" s="294">
        <v>-145077.29999999999</v>
      </c>
      <c r="LH77" s="294">
        <v>-19050</v>
      </c>
      <c r="LI77" s="294">
        <v>-383861.39</v>
      </c>
      <c r="LJ77" s="294">
        <v>-12711609.879999999</v>
      </c>
      <c r="LK77" s="294">
        <v>-3239192.37</v>
      </c>
      <c r="LL77" s="294">
        <v>-1223072.3900000001</v>
      </c>
      <c r="LM77" s="294">
        <v>-256938.87</v>
      </c>
      <c r="LN77" s="294">
        <v>-1894316.4600000002</v>
      </c>
      <c r="LO77" s="294">
        <v>-4056369.26</v>
      </c>
      <c r="LP77" s="294">
        <v>-4186857.06</v>
      </c>
      <c r="LQ77" s="294">
        <v>-400820.8</v>
      </c>
      <c r="LR77" s="294">
        <v>-15642021.259999998</v>
      </c>
      <c r="LS77" s="294">
        <v>-2992490.77</v>
      </c>
      <c r="LT77" s="294">
        <v>-1337739.1100000001</v>
      </c>
      <c r="LU77" s="294">
        <v>-21243654.84</v>
      </c>
      <c r="LV77" s="294">
        <v>-6587480.4500000002</v>
      </c>
      <c r="LW77" s="294">
        <v>-75686535.400000006</v>
      </c>
      <c r="LX77" s="294">
        <v>-17269535.809999999</v>
      </c>
      <c r="LY77" s="294">
        <v>-1949098.05</v>
      </c>
      <c r="LZ77" s="294">
        <v>-4493025.04</v>
      </c>
      <c r="MA77" s="294">
        <v>-1043319.85</v>
      </c>
      <c r="MB77" s="294">
        <v>-1267547.83</v>
      </c>
      <c r="MC77" s="294">
        <v>-5066296.95</v>
      </c>
      <c r="MD77" s="294">
        <v>-3053346.62</v>
      </c>
      <c r="ME77" s="294">
        <v>-7236870.4699999997</v>
      </c>
      <c r="MF77" s="294">
        <v>-2413776.75</v>
      </c>
      <c r="MG77" s="294">
        <v>-115837627.98999999</v>
      </c>
      <c r="MH77" s="294">
        <v>-1639028.7</v>
      </c>
      <c r="MI77" s="294">
        <v>-283931.40999999997</v>
      </c>
      <c r="MJ77" s="294">
        <v>-489107.39</v>
      </c>
      <c r="MK77" s="294">
        <v>-634946.67000000004</v>
      </c>
      <c r="ML77" s="294">
        <v>-1084934.7</v>
      </c>
      <c r="MM77" s="294">
        <v>-1740500.34</v>
      </c>
      <c r="MN77" s="294">
        <v>-794072.44</v>
      </c>
      <c r="MO77" s="294">
        <v>-3181459.85</v>
      </c>
      <c r="MP77" s="294">
        <v>-1254760.6299999999</v>
      </c>
      <c r="MQ77" s="294">
        <v>-108957</v>
      </c>
      <c r="MR77" s="294">
        <v>-44780</v>
      </c>
      <c r="MS77" s="294">
        <v>-1428000</v>
      </c>
      <c r="MT77" s="294">
        <v>-2806793.16</v>
      </c>
      <c r="MU77" s="294">
        <v>-1788400.35</v>
      </c>
      <c r="MV77" s="294">
        <v>-5651681.0999999996</v>
      </c>
      <c r="MW77" s="294">
        <v>-6538699.5899999999</v>
      </c>
      <c r="MX77" s="294">
        <v>-1983603.48</v>
      </c>
      <c r="MY77" s="294">
        <v>-4326013.5997000001</v>
      </c>
      <c r="MZ77" s="294">
        <v>-7318990.5200000005</v>
      </c>
      <c r="NA77" s="294">
        <v>-1069071.1100000001</v>
      </c>
      <c r="NB77" s="294">
        <v>-930182.07</v>
      </c>
      <c r="NC77" s="294">
        <v>-241797.5</v>
      </c>
      <c r="ND77" s="294">
        <v>-916502</v>
      </c>
      <c r="NE77" s="294">
        <v>-928028.36</v>
      </c>
      <c r="NF77" s="294">
        <v>-757299</v>
      </c>
      <c r="NG77" s="294">
        <v>-37212400.630000003</v>
      </c>
      <c r="NH77" s="294">
        <v>-1327786.08</v>
      </c>
      <c r="NI77" s="294">
        <v>-2762689.83</v>
      </c>
      <c r="NJ77" s="294">
        <v>-12890149.949999999</v>
      </c>
      <c r="NK77" s="294">
        <v>-10124501.949999999</v>
      </c>
      <c r="NL77" s="294">
        <v>-108081.5</v>
      </c>
      <c r="NM77" s="294">
        <v>-1292818.21</v>
      </c>
      <c r="NN77" s="294">
        <v>-107719</v>
      </c>
      <c r="NO77" s="294">
        <v>-1604947.19</v>
      </c>
      <c r="NP77" s="294">
        <v>-4081919.79</v>
      </c>
      <c r="NQ77" s="294">
        <v>-49726.22</v>
      </c>
      <c r="NR77" s="294">
        <v>-426011.5</v>
      </c>
      <c r="NS77" s="294">
        <v>-127869.6</v>
      </c>
      <c r="NT77" s="294">
        <v>-123378.68</v>
      </c>
      <c r="NU77" s="294">
        <v>-98413.85</v>
      </c>
      <c r="NV77" s="294">
        <v>-263114.71000000002</v>
      </c>
      <c r="NW77" s="294">
        <v>-6920</v>
      </c>
      <c r="NX77" s="294">
        <v>-6837395.1399999997</v>
      </c>
      <c r="NY77" s="294">
        <v>-996015.74</v>
      </c>
      <c r="NZ77" s="294">
        <v>-1225524.48</v>
      </c>
      <c r="OA77" s="294">
        <v>-1446604.5</v>
      </c>
      <c r="OB77" s="294">
        <v>-2847416.54</v>
      </c>
      <c r="OC77" s="294">
        <v>-648664.96</v>
      </c>
      <c r="OD77" s="294">
        <v>-1272806.1000000001</v>
      </c>
      <c r="OE77" s="294">
        <v>-22195888.59</v>
      </c>
      <c r="OF77" s="294">
        <v>-706053.29</v>
      </c>
      <c r="OG77" s="294">
        <v>-10468529.710000001</v>
      </c>
      <c r="OH77" s="294">
        <v>-1576072.48</v>
      </c>
      <c r="OI77" s="294">
        <v>-2813272.5</v>
      </c>
      <c r="OJ77" s="294">
        <v>-9672802.4399999995</v>
      </c>
      <c r="OK77" s="294">
        <v>-619839.79</v>
      </c>
      <c r="OL77" s="294">
        <v>-2246685.0499999998</v>
      </c>
      <c r="OM77" s="294">
        <v>-6068211</v>
      </c>
      <c r="ON77" s="294">
        <v>-7635888.0599999996</v>
      </c>
      <c r="OO77" s="294">
        <v>-13827285.130000001</v>
      </c>
      <c r="OP77" s="294">
        <v>-1795765.58</v>
      </c>
      <c r="OQ77" s="294">
        <v>-3457091.25</v>
      </c>
      <c r="OR77" s="294">
        <v>-2342998.77</v>
      </c>
      <c r="OS77" s="294">
        <v>-540716.85</v>
      </c>
      <c r="OT77" s="294">
        <v>-957439.6</v>
      </c>
      <c r="OU77" s="294">
        <v>-496612.4</v>
      </c>
      <c r="OV77" s="294">
        <v>-961463.2</v>
      </c>
      <c r="OW77" s="294">
        <v>-1096751.3500000001</v>
      </c>
      <c r="OX77" s="294">
        <v>-7394041.0800000001</v>
      </c>
      <c r="OY77" s="294">
        <v>-1515783.08</v>
      </c>
      <c r="OZ77" s="294">
        <v>-581810.96</v>
      </c>
      <c r="PA77" s="294">
        <v>-100591</v>
      </c>
      <c r="PB77" s="294">
        <v>-21167197.23</v>
      </c>
      <c r="PC77" s="294">
        <v>-696781</v>
      </c>
      <c r="PD77" s="294">
        <v>-7666027.79</v>
      </c>
      <c r="PE77" s="294">
        <v>-345467.45</v>
      </c>
      <c r="PF77" s="294">
        <v>-1238407.94</v>
      </c>
      <c r="PG77" s="294">
        <v>-5668319.8099999996</v>
      </c>
      <c r="PH77" s="294">
        <v>-2281271.17</v>
      </c>
      <c r="PI77" s="294">
        <v>-1215109.1100000001</v>
      </c>
      <c r="PJ77" s="294">
        <v>-3004660.76</v>
      </c>
      <c r="PK77" s="294">
        <v>-3057387.2</v>
      </c>
      <c r="PL77" s="294">
        <v>-1077350.9099999999</v>
      </c>
      <c r="PM77" s="294">
        <v>-1970829.05</v>
      </c>
      <c r="PN77" s="294">
        <v>-92540</v>
      </c>
      <c r="PO77" s="294">
        <v>-15346384.390000001</v>
      </c>
      <c r="PP77" s="294">
        <v>-1593304.5</v>
      </c>
      <c r="PQ77" s="294">
        <v>-1780881.03</v>
      </c>
      <c r="PR77" s="294">
        <v>-1409533.51</v>
      </c>
      <c r="PS77" s="294">
        <v>-1045467.15</v>
      </c>
      <c r="PT77" s="294">
        <v>-129047881.3</v>
      </c>
      <c r="PU77" s="294">
        <v>-2028700.6</v>
      </c>
      <c r="PV77" s="294">
        <v>0</v>
      </c>
      <c r="PW77" s="294">
        <v>-1829035</v>
      </c>
      <c r="PX77" s="294">
        <v>-28959431.030000001</v>
      </c>
      <c r="PY77" s="294">
        <v>-4420180.3600000003</v>
      </c>
      <c r="PZ77" s="294">
        <v>-11269269.93</v>
      </c>
      <c r="QA77" s="294">
        <v>-2644213.2799999998</v>
      </c>
      <c r="QB77" s="294">
        <v>-5505559.8600000003</v>
      </c>
      <c r="QC77" s="294">
        <v>-884968.25</v>
      </c>
      <c r="QD77" s="294">
        <v>-8393031.8000000007</v>
      </c>
      <c r="QE77" s="294">
        <v>-5510593.5</v>
      </c>
      <c r="QF77" s="294">
        <v>-1219131.21</v>
      </c>
      <c r="QG77" s="294">
        <v>-247257</v>
      </c>
      <c r="QH77" s="294">
        <v>-6761481.4299999997</v>
      </c>
      <c r="QI77" s="294">
        <v>-1810022.11</v>
      </c>
      <c r="QJ77" s="294">
        <v>-2561724.5699999998</v>
      </c>
      <c r="QK77" s="294">
        <v>-2572724.41</v>
      </c>
      <c r="QL77" s="294">
        <v>-2377012.9700000002</v>
      </c>
      <c r="QM77" s="294">
        <v>-8499742.5999999996</v>
      </c>
      <c r="QN77" s="294">
        <v>-21886089.829999998</v>
      </c>
      <c r="QO77" s="294">
        <v>-1398346.87</v>
      </c>
      <c r="QP77" s="294">
        <v>-538052.65</v>
      </c>
      <c r="QQ77" s="294">
        <v>-916971.9</v>
      </c>
      <c r="QR77" s="294">
        <v>-411389.7</v>
      </c>
      <c r="QS77" s="294">
        <v>-745182.45</v>
      </c>
      <c r="QT77" s="294">
        <v>-65053991.43</v>
      </c>
      <c r="QU77" s="294">
        <v>-984942.35</v>
      </c>
      <c r="QV77" s="294">
        <v>-5929558.3300000001</v>
      </c>
      <c r="QW77" s="294">
        <v>-1001465.74</v>
      </c>
      <c r="QX77" s="294">
        <v>-713695.55</v>
      </c>
      <c r="QY77" s="294">
        <v>-7155798.9199999999</v>
      </c>
      <c r="QZ77" s="294">
        <v>-3463954.23</v>
      </c>
      <c r="RA77" s="294">
        <v>-4762097.78</v>
      </c>
      <c r="RB77" s="294">
        <v>-1942767.7</v>
      </c>
      <c r="RC77" s="294">
        <v>-350388</v>
      </c>
      <c r="RD77" s="294">
        <v>-2113552.5</v>
      </c>
      <c r="RE77" s="294">
        <v>-253272.55</v>
      </c>
      <c r="RF77" s="294">
        <v>-227296.5</v>
      </c>
      <c r="RG77" s="294">
        <v>-77387459.579999998</v>
      </c>
      <c r="RH77" s="294">
        <v>-12247012.91</v>
      </c>
      <c r="RI77" s="294">
        <v>-61447</v>
      </c>
      <c r="RJ77" s="294">
        <v>-893674.47</v>
      </c>
      <c r="RK77" s="294">
        <v>-2775685.75</v>
      </c>
      <c r="RL77" s="294">
        <v>-1773753.64</v>
      </c>
      <c r="RM77" s="294">
        <v>-4197991.8499999996</v>
      </c>
      <c r="RN77" s="294">
        <v>-1419894.3</v>
      </c>
      <c r="RO77" s="294">
        <v>-1027090.5</v>
      </c>
      <c r="RP77" s="294">
        <v>-4982274.2300000004</v>
      </c>
      <c r="RQ77" s="294">
        <v>-12956292.59</v>
      </c>
      <c r="RR77" s="294">
        <v>-2101355.5499999998</v>
      </c>
      <c r="RS77" s="294">
        <v>-961458.5</v>
      </c>
      <c r="RT77" s="294">
        <v>-2000287.6</v>
      </c>
      <c r="RU77" s="294">
        <v>-273050</v>
      </c>
      <c r="RV77" s="294">
        <v>-278337.8</v>
      </c>
      <c r="RW77" s="294">
        <v>-1075504.1000000001</v>
      </c>
      <c r="RX77" s="294">
        <v>-1643578.7</v>
      </c>
      <c r="RY77" s="294">
        <v>-832800.15</v>
      </c>
      <c r="RZ77" s="294">
        <v>-1883584.99</v>
      </c>
      <c r="SA77" s="294">
        <v>-17464604.57</v>
      </c>
      <c r="SB77" s="294">
        <v>-1903375.2</v>
      </c>
      <c r="SC77" s="294">
        <v>-1834370.8</v>
      </c>
      <c r="SD77" s="294">
        <v>-1226071.79</v>
      </c>
      <c r="SE77" s="294">
        <v>-1770401.61</v>
      </c>
      <c r="SF77" s="294">
        <v>-1267959.7899999998</v>
      </c>
      <c r="SG77" s="294">
        <v>-2547791.0499999998</v>
      </c>
      <c r="SH77" s="294">
        <v>-3853871.66</v>
      </c>
      <c r="SI77" s="294">
        <v>-1296695.32</v>
      </c>
      <c r="SJ77" s="294">
        <v>-584736.86</v>
      </c>
      <c r="SK77" s="294">
        <v>-17373280.91</v>
      </c>
      <c r="SL77" s="294">
        <v>-280870.84999999998</v>
      </c>
      <c r="SM77" s="294">
        <v>-22911378.059999999</v>
      </c>
      <c r="SN77" s="294">
        <v>-2468515.85</v>
      </c>
      <c r="SO77" s="294">
        <v>-3508675.34</v>
      </c>
      <c r="SP77" s="294">
        <v>-5779836.1799999997</v>
      </c>
      <c r="SQ77" s="294">
        <v>-1203311.56</v>
      </c>
      <c r="SR77" s="294">
        <v>-647697.19999999995</v>
      </c>
      <c r="SS77" s="294">
        <v>-939429.27</v>
      </c>
      <c r="ST77" s="294">
        <v>-1318453.8999999999</v>
      </c>
      <c r="SU77" s="294">
        <v>-36144237.649999999</v>
      </c>
      <c r="SV77" s="294">
        <v>-1803218.3</v>
      </c>
      <c r="SW77" s="294">
        <v>-1983389.49</v>
      </c>
      <c r="SX77" s="294">
        <v>-2806596.9</v>
      </c>
      <c r="SY77" s="294">
        <v>-616980.55000000005</v>
      </c>
      <c r="SZ77" s="294">
        <v>-841971.65</v>
      </c>
      <c r="TA77" s="294">
        <v>-678448.9</v>
      </c>
      <c r="TB77" s="294">
        <v>-4289532.34</v>
      </c>
      <c r="TC77" s="294">
        <v>-2267851.2000000002</v>
      </c>
      <c r="TD77" s="294">
        <v>-2084936.84</v>
      </c>
      <c r="TE77" s="294">
        <v>-1642511.86</v>
      </c>
      <c r="TF77" s="294">
        <v>-3566016.1</v>
      </c>
      <c r="TG77" s="294">
        <v>-1064872.79</v>
      </c>
      <c r="TH77" s="294">
        <v>-1373660.21</v>
      </c>
      <c r="TI77" s="294">
        <v>-171592017.41</v>
      </c>
      <c r="TJ77" s="294">
        <v>-3927764.4</v>
      </c>
      <c r="TK77" s="294">
        <v>-3034145.75</v>
      </c>
      <c r="TL77" s="294">
        <v>-16760373.08</v>
      </c>
      <c r="TM77" s="294">
        <v>-3168851.93</v>
      </c>
      <c r="TN77" s="294">
        <v>-988168.14</v>
      </c>
      <c r="TO77" s="294">
        <v>-418133.6</v>
      </c>
      <c r="TP77" s="294">
        <v>-2453822.16</v>
      </c>
      <c r="TQ77" s="294">
        <v>-1013379.59</v>
      </c>
      <c r="TR77" s="294">
        <v>-5569026.3200000003</v>
      </c>
      <c r="TS77" s="294">
        <v>-3058710.4</v>
      </c>
      <c r="TT77" s="294">
        <v>-1472469.2</v>
      </c>
      <c r="TU77" s="294">
        <v>-1447829.91</v>
      </c>
      <c r="TV77" s="294">
        <v>-2052040.28</v>
      </c>
      <c r="TW77" s="294">
        <v>-2743027.98</v>
      </c>
      <c r="TX77" s="294">
        <v>-1033504.26</v>
      </c>
      <c r="TY77" s="294">
        <v>-16077095.23</v>
      </c>
      <c r="TZ77" s="294">
        <v>-413257.9</v>
      </c>
      <c r="UA77" s="294">
        <v>-25412327.100000001</v>
      </c>
      <c r="UB77" s="294">
        <v>-7804436.4900000002</v>
      </c>
      <c r="UC77" s="294">
        <v>-2390259.9</v>
      </c>
      <c r="UD77" s="294">
        <v>-1657004.5</v>
      </c>
      <c r="UE77" s="294">
        <v>-73257485.730000004</v>
      </c>
      <c r="UF77" s="294">
        <v>-1170734.9099999999</v>
      </c>
      <c r="UG77" s="294">
        <v>-1483450</v>
      </c>
      <c r="UH77" s="294">
        <v>-2777592.19</v>
      </c>
      <c r="UI77" s="294">
        <v>-2434666.5</v>
      </c>
      <c r="UJ77" s="294">
        <v>-25800124.599999994</v>
      </c>
      <c r="UK77" s="294">
        <v>-5894832.3099999996</v>
      </c>
      <c r="UL77" s="294">
        <v>-2930974.19</v>
      </c>
      <c r="UM77" s="294">
        <v>-8591086.3300000001</v>
      </c>
      <c r="UN77" s="294">
        <v>-5031437.3</v>
      </c>
      <c r="UO77" s="294">
        <v>-2201282</v>
      </c>
      <c r="UP77" s="294">
        <v>-159858530.47999999</v>
      </c>
      <c r="UQ77" s="294">
        <v>-3905370.01</v>
      </c>
      <c r="UR77" s="294">
        <v>-4728044.1100000003</v>
      </c>
      <c r="US77" s="294">
        <v>-26812181.719999999</v>
      </c>
      <c r="UT77" s="294">
        <v>-820334.39</v>
      </c>
      <c r="UU77" s="294">
        <v>-2378624</v>
      </c>
      <c r="UV77" s="294">
        <v>-9301083.6400000006</v>
      </c>
      <c r="UW77" s="294">
        <v>-1632748.69</v>
      </c>
      <c r="UX77" s="294">
        <v>-2415771.5</v>
      </c>
      <c r="UY77" s="294">
        <v>-248971</v>
      </c>
      <c r="UZ77" s="294">
        <v>-2637506.7000000002</v>
      </c>
      <c r="VA77" s="294">
        <v>-6678303.0499999998</v>
      </c>
      <c r="VB77" s="294">
        <v>-4043792.06</v>
      </c>
      <c r="VC77" s="294">
        <v>-3954565.73</v>
      </c>
      <c r="VD77" s="294">
        <v>-1636956.09</v>
      </c>
      <c r="VE77" s="294">
        <v>-1480413.1</v>
      </c>
      <c r="VF77" s="294">
        <v>-1174986.8999999999</v>
      </c>
      <c r="VG77" s="294">
        <v>-2224230.96</v>
      </c>
      <c r="VH77" s="294">
        <v>-6505215.0899999999</v>
      </c>
      <c r="VI77" s="294">
        <v>-2154331.7999999998</v>
      </c>
      <c r="VJ77" s="294">
        <v>-1533970.14</v>
      </c>
      <c r="VK77" s="294">
        <v>-700271.72</v>
      </c>
      <c r="VL77" s="294">
        <v>-82908482.890000001</v>
      </c>
      <c r="VM77" s="294">
        <v>-1673516.18</v>
      </c>
      <c r="VN77" s="294">
        <v>-1951233.39</v>
      </c>
      <c r="VO77" s="294">
        <v>-5177922.05</v>
      </c>
      <c r="VP77" s="294">
        <v>-9407844.4700000007</v>
      </c>
      <c r="VQ77" s="294">
        <v>-2858270.18</v>
      </c>
      <c r="VR77" s="294">
        <v>-1584188.51</v>
      </c>
      <c r="VS77" s="294">
        <v>-875593.54</v>
      </c>
      <c r="VT77" s="294">
        <v>-1737421.97</v>
      </c>
      <c r="VU77" s="294">
        <v>-13096544.5</v>
      </c>
      <c r="VV77" s="294">
        <v>-1165144.48</v>
      </c>
      <c r="VW77" s="294">
        <v>-6290704.7600000007</v>
      </c>
      <c r="VX77" s="294">
        <v>-2260675.75</v>
      </c>
      <c r="VY77" s="294">
        <v>-597734.52</v>
      </c>
      <c r="VZ77" s="294">
        <v>-473507.19</v>
      </c>
      <c r="WA77" s="294">
        <v>-54910051.090000004</v>
      </c>
      <c r="WB77" s="294">
        <v>-3215650.98</v>
      </c>
      <c r="WC77" s="294">
        <v>-2571409.7799999998</v>
      </c>
      <c r="WD77" s="294">
        <v>-399348.22</v>
      </c>
      <c r="WE77" s="294">
        <v>-1592160.4</v>
      </c>
      <c r="WF77" s="294">
        <v>-3054195.22</v>
      </c>
      <c r="WG77" s="294">
        <v>-5769170.0599999996</v>
      </c>
      <c r="WH77" s="294">
        <v>-2956380.71</v>
      </c>
      <c r="WI77" s="294">
        <v>-2322553.11</v>
      </c>
      <c r="WJ77" s="294">
        <v>-5275956.6500000004</v>
      </c>
      <c r="WK77" s="294">
        <v>-60400.2</v>
      </c>
      <c r="WL77" s="294">
        <v>-6279781.5899999999</v>
      </c>
      <c r="WM77" s="294">
        <v>-1168798.28</v>
      </c>
      <c r="WN77" s="294">
        <v>-5880396.8700000001</v>
      </c>
      <c r="WO77" s="294">
        <v>-11166010.42</v>
      </c>
      <c r="WP77" s="294">
        <v>-1029433.4199999999</v>
      </c>
      <c r="WQ77" s="294">
        <v>-1191483.2</v>
      </c>
      <c r="WR77" s="294">
        <v>-1425485.6</v>
      </c>
      <c r="WS77" s="294">
        <v>-1631675.78</v>
      </c>
      <c r="WT77" s="294">
        <v>-6180436.9699999997</v>
      </c>
      <c r="WU77" s="294">
        <v>-16648362.970000001</v>
      </c>
      <c r="WV77" s="294">
        <v>-3680057.12</v>
      </c>
      <c r="WW77" s="294">
        <v>-2447586.1800000002</v>
      </c>
      <c r="WX77" s="294">
        <v>-1990445.02</v>
      </c>
      <c r="WY77" s="294">
        <v>-2122054.89</v>
      </c>
      <c r="WZ77" s="294">
        <v>-2640008.2400000002</v>
      </c>
      <c r="XA77" s="294">
        <v>-1714447.33</v>
      </c>
      <c r="XB77" s="294">
        <v>-2070980.6</v>
      </c>
      <c r="XC77" s="294">
        <v>-14487451.800000001</v>
      </c>
      <c r="XD77" s="294">
        <v>-1479798.41</v>
      </c>
      <c r="XE77" s="294">
        <v>-931694.01</v>
      </c>
      <c r="XF77" s="294">
        <v>-76537.8</v>
      </c>
      <c r="XG77" s="294">
        <v>-1942775.09</v>
      </c>
      <c r="XH77" s="294">
        <v>-13219737.57</v>
      </c>
      <c r="XI77" s="294">
        <v>-5479126.0599999996</v>
      </c>
      <c r="XJ77" s="294">
        <v>-4218822.0999999996</v>
      </c>
      <c r="XK77" s="294">
        <v>-16072201.01</v>
      </c>
      <c r="XL77" s="294">
        <v>-3739195.24</v>
      </c>
      <c r="XM77" s="294">
        <v>-1730202.49</v>
      </c>
      <c r="XN77" s="294">
        <v>-10184332.75</v>
      </c>
      <c r="XO77" s="294">
        <v>-973737.21</v>
      </c>
      <c r="XP77" s="294">
        <v>-2685160.79</v>
      </c>
      <c r="XQ77" s="294">
        <v>-5223783.5599999996</v>
      </c>
      <c r="XR77" s="294">
        <v>-4794970.5999999996</v>
      </c>
      <c r="XS77" s="294">
        <v>-722517.56</v>
      </c>
      <c r="XT77" s="294">
        <v>-1360229</v>
      </c>
      <c r="XU77" s="294">
        <v>-607503.43999999994</v>
      </c>
      <c r="XV77" s="294">
        <v>-1402794.68</v>
      </c>
      <c r="XW77" s="294">
        <v>-1104633.08</v>
      </c>
      <c r="XX77" s="294">
        <v>-479379.4</v>
      </c>
      <c r="XY77" s="294">
        <v>-2387721.75</v>
      </c>
      <c r="XZ77" s="294">
        <v>-1215848.2</v>
      </c>
      <c r="YA77" s="294">
        <v>-901925.2</v>
      </c>
      <c r="YB77" s="294">
        <v>-1257364.52</v>
      </c>
      <c r="YC77" s="294">
        <v>-1995414</v>
      </c>
      <c r="YD77" s="294">
        <v>-944405</v>
      </c>
      <c r="YE77" s="294">
        <v>-50868854.659999996</v>
      </c>
      <c r="YF77" s="294">
        <v>-758209.19</v>
      </c>
      <c r="YG77" s="294">
        <v>-5650838.7400000002</v>
      </c>
      <c r="YH77" s="294">
        <v>-1571621.32</v>
      </c>
      <c r="YI77" s="294">
        <v>-12425356.689999999</v>
      </c>
      <c r="YJ77" s="294">
        <v>-1674685.3</v>
      </c>
      <c r="YK77" s="294">
        <v>-3962019.67</v>
      </c>
      <c r="YL77" s="294">
        <v>-478537.2</v>
      </c>
      <c r="YM77" s="294">
        <v>-32180004</v>
      </c>
      <c r="YN77" s="294">
        <v>-13495724.710000001</v>
      </c>
      <c r="YO77" s="294">
        <v>-1870930.8</v>
      </c>
      <c r="YP77" s="294">
        <v>-1704579.25</v>
      </c>
      <c r="YQ77" s="294">
        <v>-3738369.4</v>
      </c>
      <c r="YR77" s="294">
        <v>-448450.62</v>
      </c>
      <c r="YS77" s="294">
        <v>-1532922.15</v>
      </c>
      <c r="YT77" s="294">
        <v>-3290963.6</v>
      </c>
      <c r="YU77" s="294">
        <v>-1241131.69</v>
      </c>
      <c r="YV77" s="294">
        <v>-23740220.270000003</v>
      </c>
      <c r="YW77" s="294">
        <v>-1529926.37</v>
      </c>
      <c r="YX77" s="294">
        <v>-721674</v>
      </c>
      <c r="YY77" s="294">
        <v>-312497.3</v>
      </c>
      <c r="YZ77" s="294">
        <v>-1679727.71</v>
      </c>
      <c r="ZA77" s="294">
        <v>-1128792</v>
      </c>
      <c r="ZB77" s="294">
        <v>-495313.99</v>
      </c>
      <c r="ZC77" s="294">
        <v>-28617173.379999999</v>
      </c>
      <c r="ZD77" s="294">
        <v>-135013</v>
      </c>
      <c r="ZE77" s="294">
        <v>-1893912</v>
      </c>
      <c r="ZF77" s="294">
        <v>-1783045.24</v>
      </c>
      <c r="ZG77" s="294">
        <v>-1717954.2</v>
      </c>
      <c r="ZH77" s="294">
        <v>-1010719.75</v>
      </c>
      <c r="ZI77" s="294">
        <v>-1209621.23</v>
      </c>
      <c r="ZJ77" s="294">
        <v>-494113.8</v>
      </c>
      <c r="ZK77" s="294">
        <v>-9303172.5899999999</v>
      </c>
      <c r="ZL77" s="294">
        <v>-78312076.299999997</v>
      </c>
      <c r="ZM77" s="294">
        <v>-2152753.15</v>
      </c>
      <c r="ZN77" s="294">
        <v>-5631090.5099999998</v>
      </c>
      <c r="ZO77" s="294">
        <v>-10698138.880000001</v>
      </c>
      <c r="ZP77" s="294">
        <v>-4193942.57</v>
      </c>
      <c r="ZQ77" s="294">
        <v>-748706</v>
      </c>
      <c r="ZR77" s="294">
        <v>-2692927.16</v>
      </c>
      <c r="ZS77" s="294">
        <v>-2013051.4</v>
      </c>
      <c r="ZT77" s="294">
        <v>-2166370.5699999998</v>
      </c>
      <c r="ZU77" s="294">
        <v>-8721818.2799999993</v>
      </c>
      <c r="ZV77" s="294">
        <v>-896893.02</v>
      </c>
      <c r="ZW77" s="294">
        <v>-1369637.48</v>
      </c>
      <c r="ZX77" s="294">
        <v>-2281525.2000000002</v>
      </c>
      <c r="ZY77" s="294">
        <v>-2589084.54</v>
      </c>
      <c r="ZZ77" s="294">
        <v>-1870246.8</v>
      </c>
      <c r="AAA77" s="294">
        <v>-2077156.35</v>
      </c>
      <c r="AAB77" s="294">
        <v>-2186007.9</v>
      </c>
      <c r="AAC77" s="294">
        <v>-561495.4</v>
      </c>
      <c r="AAD77" s="294">
        <v>-2340282.71</v>
      </c>
      <c r="AAE77" s="294">
        <v>-316665.25</v>
      </c>
      <c r="AAF77" s="294">
        <v>-756854.1</v>
      </c>
      <c r="AAG77" s="294">
        <v>-1758914.86</v>
      </c>
      <c r="AAH77" s="294">
        <v>-19504135.82</v>
      </c>
      <c r="AAI77" s="294">
        <v>-2131538.81</v>
      </c>
      <c r="AAJ77" s="294">
        <v>-1675881.78</v>
      </c>
      <c r="AAK77" s="294">
        <v>-1599674.72</v>
      </c>
      <c r="AAL77" s="294">
        <v>-1392134.2</v>
      </c>
      <c r="AAM77" s="294">
        <v>-5193690.8899999997</v>
      </c>
      <c r="AAN77" s="294">
        <v>-649761.38</v>
      </c>
      <c r="AAO77" s="294">
        <v>-220977200.44</v>
      </c>
      <c r="AAP77" s="294">
        <v>-2285021.56</v>
      </c>
      <c r="AAQ77" s="294">
        <v>-2170580.6</v>
      </c>
      <c r="AAR77" s="294">
        <v>-3576296.39</v>
      </c>
      <c r="AAS77" s="294">
        <v>-4481713.3899999997</v>
      </c>
      <c r="AAT77" s="294">
        <v>-1145490.9099999999</v>
      </c>
      <c r="AAU77" s="294">
        <v>-2222889.5699999998</v>
      </c>
      <c r="AAV77" s="294">
        <v>-811180</v>
      </c>
      <c r="AAW77" s="294">
        <v>-20165050.079999998</v>
      </c>
      <c r="AAX77" s="294">
        <v>-2088996.41</v>
      </c>
      <c r="AAY77" s="294">
        <v>-5065508.3899999997</v>
      </c>
      <c r="AAZ77" s="294">
        <v>-28448522.899999999</v>
      </c>
      <c r="ABA77" s="294">
        <v>-6236991.7699999996</v>
      </c>
      <c r="ABB77" s="294">
        <v>-1884067.2</v>
      </c>
      <c r="ABC77" s="294">
        <v>-5377843.8600000003</v>
      </c>
      <c r="ABD77" s="294">
        <v>-2561817.6000000001</v>
      </c>
      <c r="ABE77" s="294">
        <v>-920667.66</v>
      </c>
      <c r="ABF77" s="294">
        <v>-1049221.24</v>
      </c>
      <c r="ABG77" s="294">
        <v>-1629799.85</v>
      </c>
      <c r="ABH77" s="294">
        <v>-26986220.260000002</v>
      </c>
      <c r="ABI77" s="294">
        <v>-19311024.870000001</v>
      </c>
      <c r="ABJ77" s="294">
        <v>-3116113.31</v>
      </c>
      <c r="ABK77" s="294">
        <v>-817452.25</v>
      </c>
      <c r="ABL77" s="294">
        <v>-640602.6</v>
      </c>
      <c r="ABM77" s="294">
        <v>-782602.6</v>
      </c>
      <c r="ABN77" s="294">
        <v>-1065130.3700000001</v>
      </c>
      <c r="ABO77" s="294">
        <v>-20637517.989999998</v>
      </c>
      <c r="ABP77" s="294">
        <v>-189450</v>
      </c>
      <c r="ABQ77" s="294">
        <v>-2571369.69</v>
      </c>
      <c r="ABR77" s="294">
        <v>-1563465.33</v>
      </c>
      <c r="ABS77" s="294">
        <v>-1846618.9</v>
      </c>
      <c r="ABT77" s="294">
        <v>-1207466.21</v>
      </c>
      <c r="ABU77" s="294">
        <v>-443065.24</v>
      </c>
      <c r="ABV77" s="294">
        <v>-2135184.0499999998</v>
      </c>
      <c r="ABW77" s="294">
        <v>-38267.5</v>
      </c>
      <c r="ABX77" s="294">
        <v>-4021549</v>
      </c>
      <c r="ABY77" s="294">
        <v>-1258429.24</v>
      </c>
      <c r="ABZ77" s="294">
        <v>-1990420.6</v>
      </c>
      <c r="ACA77" s="294">
        <v>-1026214.6</v>
      </c>
      <c r="ACB77" s="294">
        <v>-321475.78999999998</v>
      </c>
      <c r="ACC77" s="294">
        <v>-18365173.239999998</v>
      </c>
      <c r="ACD77" s="294">
        <v>-437849.22</v>
      </c>
      <c r="ACE77" s="294">
        <v>-523755.35</v>
      </c>
      <c r="ACF77" s="294">
        <v>-1013845.75</v>
      </c>
      <c r="ACG77" s="294">
        <v>-35230</v>
      </c>
      <c r="ACH77" s="294">
        <v>-1936041.65</v>
      </c>
      <c r="ACI77" s="294">
        <v>-43929071.420000002</v>
      </c>
      <c r="ACJ77" s="294">
        <v>-1960474.24</v>
      </c>
      <c r="ACK77" s="294">
        <v>-305553.99</v>
      </c>
      <c r="ACL77" s="294">
        <v>-297892</v>
      </c>
      <c r="ACM77" s="294">
        <v>-90460</v>
      </c>
      <c r="ACN77" s="294">
        <v>-3085691.63</v>
      </c>
      <c r="ACO77" s="294">
        <v>-2374508.67</v>
      </c>
      <c r="ACP77" s="294">
        <v>-18483584.010000002</v>
      </c>
      <c r="ACQ77" s="294">
        <v>-16077256.65</v>
      </c>
      <c r="ACR77" s="294">
        <v>-2070062.78</v>
      </c>
      <c r="ACS77" s="294">
        <v>-1580424.62</v>
      </c>
      <c r="ACT77" s="294">
        <v>-1210874.8</v>
      </c>
      <c r="ACU77" s="294">
        <v>-4110767.33</v>
      </c>
      <c r="ACV77" s="294">
        <v>-13560762.199999999</v>
      </c>
      <c r="ACW77" s="294">
        <v>-1159081.3899999999</v>
      </c>
      <c r="ACX77" s="294">
        <v>-829691.19</v>
      </c>
      <c r="ACY77" s="294">
        <v>-850643.17</v>
      </c>
      <c r="ACZ77" s="294">
        <v>-121250</v>
      </c>
      <c r="ADA77" s="294">
        <v>-350468</v>
      </c>
      <c r="ADB77" s="294">
        <v>-426847.3</v>
      </c>
      <c r="ADC77" s="294">
        <v>-1771913.18</v>
      </c>
      <c r="ADD77" s="294">
        <v>-722152.76</v>
      </c>
      <c r="ADE77" s="294">
        <v>-1445799.46</v>
      </c>
      <c r="ADF77" s="294">
        <v>-10757917.380000001</v>
      </c>
      <c r="ADG77" s="294">
        <v>-6564311.2199999997</v>
      </c>
      <c r="ADH77" s="294">
        <v>0</v>
      </c>
      <c r="ADI77" s="294">
        <v>-740938.65</v>
      </c>
      <c r="ADJ77" s="294">
        <v>-1910281</v>
      </c>
      <c r="ADK77" s="294">
        <v>-104413.42</v>
      </c>
      <c r="ADL77" s="294">
        <v>-1209767.75</v>
      </c>
      <c r="ADM77" s="294">
        <v>-1423559.54</v>
      </c>
      <c r="ADN77" s="294">
        <v>-2214027.2400000002</v>
      </c>
      <c r="ADO77" s="294">
        <v>-87065879.590000004</v>
      </c>
      <c r="ADP77" s="294">
        <v>-3640307.38</v>
      </c>
      <c r="ADQ77" s="294">
        <v>-4539319.87</v>
      </c>
      <c r="ADR77" s="294">
        <v>-1278466.69</v>
      </c>
      <c r="ADS77" s="294">
        <v>-35237893.240000002</v>
      </c>
      <c r="ADT77" s="294">
        <v>-219651.7</v>
      </c>
      <c r="ADU77" s="294">
        <v>-1279123.6399999999</v>
      </c>
      <c r="ADV77" s="294">
        <v>-610026.02</v>
      </c>
      <c r="ADW77" s="294">
        <v>-743513.11</v>
      </c>
      <c r="ADX77" s="294">
        <v>-3835.88</v>
      </c>
      <c r="ADY77" s="294">
        <v>-179462082.75999999</v>
      </c>
      <c r="ADZ77" s="294">
        <v>-25729418.219999999</v>
      </c>
      <c r="AEA77" s="294">
        <v>-10220382.77</v>
      </c>
      <c r="AEB77" s="294">
        <v>-3147653.47</v>
      </c>
      <c r="AEC77" s="294">
        <v>-684881.97</v>
      </c>
      <c r="AED77" s="294">
        <v>-3953821.31</v>
      </c>
      <c r="AEE77" s="294">
        <v>-2434019.71</v>
      </c>
      <c r="AEF77" s="294">
        <v>-1519333.75</v>
      </c>
      <c r="AEG77" s="294">
        <v>-1594940.6</v>
      </c>
      <c r="AEH77" s="294">
        <v>-1531811.15</v>
      </c>
      <c r="AEI77" s="294">
        <v>-10360</v>
      </c>
      <c r="AEJ77" s="294">
        <v>44761.8</v>
      </c>
      <c r="AEK77" s="294">
        <v>-98664.2</v>
      </c>
      <c r="AEL77" s="294">
        <v>-496364.1</v>
      </c>
      <c r="AEM77" s="294">
        <v>-4879790.8099999996</v>
      </c>
      <c r="AEN77" s="294">
        <v>-3492579.05</v>
      </c>
      <c r="AEO77" s="294">
        <v>-27000</v>
      </c>
      <c r="AEP77" s="294">
        <v>-3549515.78</v>
      </c>
      <c r="AEQ77" s="294">
        <v>-886045.38</v>
      </c>
      <c r="AER77" s="294">
        <v>-765460.61</v>
      </c>
      <c r="AES77" s="294">
        <v>-4206289.3</v>
      </c>
      <c r="AET77" s="294">
        <v>-3618938.99</v>
      </c>
      <c r="AEU77" s="294">
        <v>-1589806.63</v>
      </c>
      <c r="AEV77" s="294">
        <v>-286335.71999999997</v>
      </c>
      <c r="AEW77" s="294">
        <v>-1960702.3</v>
      </c>
      <c r="AEX77" s="294">
        <v>-9991931.6199999992</v>
      </c>
      <c r="AEY77" s="294">
        <v>-2934587.5</v>
      </c>
      <c r="AEZ77" s="294">
        <v>-4644828.25</v>
      </c>
      <c r="AFA77" s="294">
        <v>-2738927</v>
      </c>
      <c r="AFB77" s="294">
        <v>-769337.2</v>
      </c>
      <c r="AFC77" s="294">
        <v>-4780826.57</v>
      </c>
      <c r="AFD77" s="294">
        <v>-1228721.22</v>
      </c>
      <c r="AFE77" s="294">
        <v>-1823151.45</v>
      </c>
      <c r="AFF77" s="294">
        <v>-1669144</v>
      </c>
      <c r="AFG77" s="294">
        <v>-5157394.9000000004</v>
      </c>
      <c r="AFH77" s="294">
        <v>-1287540.6099999999</v>
      </c>
      <c r="AFI77" s="294">
        <v>-2019989.28</v>
      </c>
      <c r="AFJ77" s="294">
        <v>-1705039.38</v>
      </c>
      <c r="AFK77" s="294">
        <v>-855954.6</v>
      </c>
      <c r="AFL77" s="294">
        <v>-2342604.31</v>
      </c>
      <c r="AFM77" s="294">
        <v>-1378847.45</v>
      </c>
      <c r="AFN77" s="294">
        <v>-1896599.04</v>
      </c>
      <c r="AFO77" s="294">
        <v>-2315774.7000000002</v>
      </c>
      <c r="AFP77" s="294">
        <v>-29949059.170000002</v>
      </c>
      <c r="AFQ77" s="294">
        <v>-1903367</v>
      </c>
      <c r="AFR77" s="294">
        <v>-284350</v>
      </c>
      <c r="AFS77" s="294">
        <v>-261360</v>
      </c>
      <c r="AFT77" s="294">
        <v>-2098125.7600000002</v>
      </c>
      <c r="AFU77" s="294">
        <v>-1043909.1799999999</v>
      </c>
      <c r="AFV77" s="294">
        <v>-296192.95</v>
      </c>
      <c r="AFW77" s="294">
        <v>-2606878.7999999998</v>
      </c>
      <c r="AFX77" s="294">
        <v>-4286564.08</v>
      </c>
      <c r="AFY77" s="294">
        <v>-177950</v>
      </c>
      <c r="AFZ77" s="294">
        <v>-2205826.2000000002</v>
      </c>
      <c r="AGA77" s="294">
        <v>-1255545.5</v>
      </c>
      <c r="AGB77" s="294">
        <v>-7363634.2699999996</v>
      </c>
      <c r="AGC77" s="294">
        <v>-1484757.33</v>
      </c>
      <c r="AGD77" s="294">
        <v>-2224181.8199999998</v>
      </c>
      <c r="AGE77" s="294">
        <v>-1420778.29</v>
      </c>
      <c r="AGF77" s="294">
        <v>-2596638.96</v>
      </c>
      <c r="AGG77" s="294">
        <v>-1807447.95</v>
      </c>
      <c r="AGH77" s="294">
        <v>-388238.85</v>
      </c>
      <c r="AGI77" s="294">
        <v>-729224.54</v>
      </c>
      <c r="AGJ77" s="294">
        <v>-936849.54</v>
      </c>
      <c r="AGK77" s="294">
        <v>-1307622.69</v>
      </c>
      <c r="AGL77" s="294">
        <v>-1597565.6</v>
      </c>
      <c r="AGM77" s="294">
        <v>-6555725.21</v>
      </c>
      <c r="AGN77" s="294">
        <v>-3933026.31</v>
      </c>
      <c r="AGO77" s="294">
        <v>-630373.85</v>
      </c>
      <c r="AGP77" s="294">
        <v>-110630</v>
      </c>
      <c r="AGQ77" s="294">
        <v>-178689</v>
      </c>
      <c r="AGR77" s="294">
        <v>-592136.5</v>
      </c>
      <c r="AGS77" s="294">
        <v>-594188.5</v>
      </c>
      <c r="AGT77" s="294">
        <v>-395920</v>
      </c>
      <c r="AGU77" s="294">
        <v>0</v>
      </c>
      <c r="AGV77" s="294"/>
      <c r="AGW77" s="294">
        <v>-2053862.72</v>
      </c>
      <c r="AGX77" s="294">
        <v>-2245311.13</v>
      </c>
      <c r="AGY77" s="294">
        <v>-4153726.44</v>
      </c>
      <c r="AGZ77" s="294">
        <v>-162959.89000000001</v>
      </c>
      <c r="AHA77" s="294">
        <v>-1640654.8</v>
      </c>
      <c r="AHB77" s="294">
        <v>-1364479.7200000002</v>
      </c>
      <c r="AHC77" s="294">
        <v>-467079.4</v>
      </c>
      <c r="AHD77" s="294">
        <v>-3567238.25</v>
      </c>
      <c r="AHE77" s="294">
        <v>-3226138.75</v>
      </c>
      <c r="AHF77" s="294">
        <v>-2761224.63</v>
      </c>
      <c r="AHG77" s="294">
        <v>-1012625.15</v>
      </c>
      <c r="AHH77" s="294">
        <v>-1339675.8</v>
      </c>
      <c r="AHI77" s="294">
        <v>-601986.92000000004</v>
      </c>
      <c r="AHJ77" s="294">
        <v>-1170769</v>
      </c>
      <c r="AHK77" s="294">
        <v>-1465758.77</v>
      </c>
      <c r="AHL77" s="294">
        <v>-1107267.8999999999</v>
      </c>
      <c r="AHM77" s="294">
        <v>-1149126.1599999999</v>
      </c>
      <c r="AHN77" s="294">
        <v>-857422.39</v>
      </c>
      <c r="AHO77" s="294">
        <v>-1736599.03</v>
      </c>
      <c r="AHP77" s="294">
        <v>-1987474.58</v>
      </c>
      <c r="AHQ77" s="294">
        <v>-534301.38</v>
      </c>
      <c r="AHR77" s="329">
        <v>-1515302.73</v>
      </c>
      <c r="AHS77" s="294">
        <f t="shared" si="51"/>
        <v>-5138724238.4226027</v>
      </c>
      <c r="AHT77" s="271" t="b">
        <f t="shared" si="52"/>
        <v>1</v>
      </c>
      <c r="AHU77" s="271" t="s">
        <v>6273</v>
      </c>
      <c r="AHV77" s="271" t="s">
        <v>6092</v>
      </c>
      <c r="AHW77" s="271" t="s">
        <v>6093</v>
      </c>
    </row>
    <row r="78" spans="1:907" ht="24" x14ac:dyDescent="0.8">
      <c r="A78" s="270" t="s">
        <v>6273</v>
      </c>
      <c r="B78" s="270" t="s">
        <v>6094</v>
      </c>
      <c r="C78" s="271" t="s">
        <v>6095</v>
      </c>
      <c r="D78" s="294">
        <v>-668600</v>
      </c>
      <c r="E78" s="294">
        <v>-3061198.3</v>
      </c>
      <c r="F78" s="294">
        <v>-3973894.48</v>
      </c>
      <c r="G78" s="294">
        <v>-596370.4</v>
      </c>
      <c r="H78" s="294">
        <v>-1448936.7</v>
      </c>
      <c r="I78" s="294">
        <v>-274322</v>
      </c>
      <c r="J78" s="294">
        <v>-1963703</v>
      </c>
      <c r="K78" s="294">
        <v>-369759</v>
      </c>
      <c r="L78" s="294">
        <v>-1938303.6</v>
      </c>
      <c r="M78" s="294">
        <v>-1849357</v>
      </c>
      <c r="N78" s="294">
        <v>-1746710.5</v>
      </c>
      <c r="O78" s="294">
        <v>-560976.57999999996</v>
      </c>
      <c r="P78" s="294">
        <v>-2165826.85</v>
      </c>
      <c r="Q78" s="294">
        <v>-1206088.32</v>
      </c>
      <c r="R78" s="294">
        <v>-396012</v>
      </c>
      <c r="S78" s="294">
        <v>-7452915.0999999996</v>
      </c>
      <c r="T78" s="294">
        <v>-434998</v>
      </c>
      <c r="U78" s="294">
        <v>-256210.5</v>
      </c>
      <c r="V78" s="294">
        <v>-23130</v>
      </c>
      <c r="W78" s="294">
        <v>-2247263.06</v>
      </c>
      <c r="X78" s="294">
        <v>-672230.1</v>
      </c>
      <c r="Y78" s="294">
        <v>-271013</v>
      </c>
      <c r="Z78" s="294">
        <v>-3052042.35</v>
      </c>
      <c r="AA78" s="294">
        <v>-1297580.6000000001</v>
      </c>
      <c r="AB78" s="294">
        <v>-1117091.48</v>
      </c>
      <c r="AC78" s="294">
        <v>-12334720</v>
      </c>
      <c r="AD78" s="294">
        <v>-3422391.18</v>
      </c>
      <c r="AE78" s="294">
        <v>-6420085.6900000004</v>
      </c>
      <c r="AF78" s="294">
        <v>-10877319.369999999</v>
      </c>
      <c r="AG78" s="294">
        <v>-1363359.7</v>
      </c>
      <c r="AH78" s="294">
        <v>-13403205.300000001</v>
      </c>
      <c r="AI78" s="294">
        <v>-3850502.68</v>
      </c>
      <c r="AJ78" s="294">
        <v>-2342714.59</v>
      </c>
      <c r="AK78" s="294">
        <v>-1773793.7</v>
      </c>
      <c r="AL78" s="294">
        <v>-2583479.86</v>
      </c>
      <c r="AM78" s="294">
        <v>-6117452.4299999997</v>
      </c>
      <c r="AN78" s="294">
        <v>-230107.34</v>
      </c>
      <c r="AO78" s="294">
        <v>-4372385.41</v>
      </c>
      <c r="AP78" s="294">
        <v>-937801</v>
      </c>
      <c r="AQ78" s="294">
        <v>-1043913.76</v>
      </c>
      <c r="AR78" s="294">
        <v>-2623249.34</v>
      </c>
      <c r="AS78" s="294">
        <v>-2039612.45</v>
      </c>
      <c r="AT78" s="294">
        <v>-12848032.699999999</v>
      </c>
      <c r="AU78" s="294">
        <v>0</v>
      </c>
      <c r="AV78" s="294">
        <v>-4045</v>
      </c>
      <c r="AW78" s="294">
        <v>-419002</v>
      </c>
      <c r="AX78" s="294">
        <v>-817593.6</v>
      </c>
      <c r="AY78" s="294">
        <v>-2984135.16</v>
      </c>
      <c r="AZ78" s="294">
        <v>-426519</v>
      </c>
      <c r="BA78" s="294">
        <v>-643279</v>
      </c>
      <c r="BB78" s="294">
        <v>-31000</v>
      </c>
      <c r="BC78" s="294">
        <v>-160149</v>
      </c>
      <c r="BD78" s="294">
        <v>-70911.78</v>
      </c>
      <c r="BE78" s="294">
        <v>-327550</v>
      </c>
      <c r="BF78" s="294">
        <v>-2676701.2200000002</v>
      </c>
      <c r="BG78" s="294">
        <v>0</v>
      </c>
      <c r="BH78" s="294">
        <v>-560785.5</v>
      </c>
      <c r="BI78" s="294">
        <v>-10100987.199999999</v>
      </c>
      <c r="BJ78" s="294">
        <v>-8289096.7000000002</v>
      </c>
      <c r="BK78" s="294">
        <v>-2062495.48</v>
      </c>
      <c r="BL78" s="294">
        <v>-682963.78</v>
      </c>
      <c r="BM78" s="294">
        <v>-3692883.16</v>
      </c>
      <c r="BN78" s="294">
        <v>-758379.84</v>
      </c>
      <c r="BO78" s="294">
        <v>-478516.06</v>
      </c>
      <c r="BP78" s="294">
        <v>-90270</v>
      </c>
      <c r="BQ78" s="294">
        <v>-13327.59</v>
      </c>
      <c r="BR78" s="294">
        <v>-8147601.5999999996</v>
      </c>
      <c r="BS78" s="294">
        <v>-435636.25</v>
      </c>
      <c r="BT78" s="294">
        <v>-180879.32</v>
      </c>
      <c r="BU78" s="294">
        <v>-1050560</v>
      </c>
      <c r="BV78" s="294">
        <v>-665159.5</v>
      </c>
      <c r="BW78" s="294">
        <v>-117690</v>
      </c>
      <c r="BX78" s="294">
        <v>-217490</v>
      </c>
      <c r="BY78" s="294">
        <v>-156542</v>
      </c>
      <c r="BZ78" s="294">
        <v>-9973544.5199999996</v>
      </c>
      <c r="CA78" s="294">
        <v>-1885351</v>
      </c>
      <c r="CB78" s="294">
        <v>-3583340.7</v>
      </c>
      <c r="CC78" s="294">
        <v>-8808406.1600000001</v>
      </c>
      <c r="CD78" s="294">
        <v>-1457242.37</v>
      </c>
      <c r="CE78" s="294">
        <v>-1303781</v>
      </c>
      <c r="CF78" s="294">
        <v>-2471092.85</v>
      </c>
      <c r="CG78" s="294">
        <v>-204385</v>
      </c>
      <c r="CH78" s="294">
        <v>-767526.56</v>
      </c>
      <c r="CI78" s="294">
        <v>-3635840.4</v>
      </c>
      <c r="CJ78" s="294">
        <v>-690483.98</v>
      </c>
      <c r="CK78" s="294">
        <v>-820053.44</v>
      </c>
      <c r="CL78" s="294">
        <v>-1276182.8899999999</v>
      </c>
      <c r="CM78" s="294">
        <v>-1086673.96</v>
      </c>
      <c r="CN78" s="294">
        <v>-2057790.94</v>
      </c>
      <c r="CO78" s="294">
        <v>-191291.55</v>
      </c>
      <c r="CP78" s="294">
        <v>-1064214.68</v>
      </c>
      <c r="CQ78" s="294">
        <v>-696779.87</v>
      </c>
      <c r="CR78" s="294">
        <v>-1740714.47</v>
      </c>
      <c r="CS78" s="294">
        <v>-478282.42</v>
      </c>
      <c r="CT78" s="294">
        <v>-22362186.800000001</v>
      </c>
      <c r="CU78" s="294">
        <v>-549729.96</v>
      </c>
      <c r="CV78" s="294">
        <v>-1623738.6</v>
      </c>
      <c r="CW78" s="294">
        <v>-1601842</v>
      </c>
      <c r="CX78" s="294">
        <v>-250497</v>
      </c>
      <c r="CY78" s="294">
        <v>-1570139.5</v>
      </c>
      <c r="CZ78" s="294">
        <v>-742895.28</v>
      </c>
      <c r="DA78" s="294">
        <v>-991257</v>
      </c>
      <c r="DB78" s="294">
        <v>-25578395.18</v>
      </c>
      <c r="DC78" s="294">
        <v>-24114645.449999999</v>
      </c>
      <c r="DD78" s="294">
        <v>-1835387.15</v>
      </c>
      <c r="DE78" s="294">
        <v>-2990743</v>
      </c>
      <c r="DF78" s="294">
        <v>-3630626.5</v>
      </c>
      <c r="DG78" s="294">
        <v>-1788043.75</v>
      </c>
      <c r="DH78" s="294">
        <v>-4869472.28</v>
      </c>
      <c r="DI78" s="294">
        <v>-3828036.65</v>
      </c>
      <c r="DJ78" s="294">
        <v>-1139362</v>
      </c>
      <c r="DK78" s="294">
        <v>-8521863.6899999995</v>
      </c>
      <c r="DL78" s="294">
        <v>-1939962.7</v>
      </c>
      <c r="DM78" s="294">
        <v>-9300</v>
      </c>
      <c r="DN78" s="294">
        <v>-971045.21</v>
      </c>
      <c r="DO78" s="294">
        <v>-23830</v>
      </c>
      <c r="DP78" s="294">
        <v>-2189567.5499999998</v>
      </c>
      <c r="DQ78" s="294">
        <v>-4479774</v>
      </c>
      <c r="DR78" s="294">
        <v>-951833</v>
      </c>
      <c r="DS78" s="294">
        <v>-1278931</v>
      </c>
      <c r="DT78" s="294">
        <v>-10436669.92</v>
      </c>
      <c r="DU78" s="294">
        <v>-4459907.5999999996</v>
      </c>
      <c r="DV78" s="294">
        <v>-6037878.25</v>
      </c>
      <c r="DW78" s="294">
        <v>-8368457</v>
      </c>
      <c r="DX78" s="294">
        <v>-4634639</v>
      </c>
      <c r="DY78" s="294">
        <v>-8153169.9900000002</v>
      </c>
      <c r="DZ78" s="294">
        <v>-3305458.5</v>
      </c>
      <c r="EA78" s="294">
        <v>-533329</v>
      </c>
      <c r="EB78" s="294">
        <v>-3418411.83</v>
      </c>
      <c r="EC78" s="294">
        <v>-1339951.25</v>
      </c>
      <c r="ED78" s="294">
        <v>-5725352.75</v>
      </c>
      <c r="EE78" s="294">
        <v>-56209</v>
      </c>
      <c r="EF78" s="294">
        <v>-214741.5</v>
      </c>
      <c r="EG78" s="294">
        <v>-1746390.11</v>
      </c>
      <c r="EH78" s="294">
        <v>-1313017</v>
      </c>
      <c r="EI78" s="294">
        <v>-2309166.31</v>
      </c>
      <c r="EJ78" s="294">
        <v>-3562518.99</v>
      </c>
      <c r="EK78" s="294">
        <v>-1437392</v>
      </c>
      <c r="EL78" s="294">
        <v>-1428435.5</v>
      </c>
      <c r="EM78" s="294">
        <v>-991977.89</v>
      </c>
      <c r="EN78" s="294"/>
      <c r="EO78" s="294">
        <v>-2448879</v>
      </c>
      <c r="EP78" s="294">
        <v>-1852922.6</v>
      </c>
      <c r="EQ78" s="294">
        <v>-1647282.15</v>
      </c>
      <c r="ER78" s="294">
        <v>-372027.75</v>
      </c>
      <c r="ES78" s="294">
        <v>-449972</v>
      </c>
      <c r="ET78" s="294">
        <v>-1213585.21</v>
      </c>
      <c r="EU78" s="294">
        <v>-4946338.2</v>
      </c>
      <c r="EV78" s="294">
        <v>-2979459.69</v>
      </c>
      <c r="EW78" s="294">
        <v>-60073433.130000003</v>
      </c>
      <c r="EX78" s="294">
        <v>-226770</v>
      </c>
      <c r="EY78" s="294">
        <v>-111451</v>
      </c>
      <c r="EZ78" s="294">
        <v>-3165608</v>
      </c>
      <c r="FA78" s="294">
        <v>-6719181</v>
      </c>
      <c r="FB78" s="294">
        <v>-8991500.2599999998</v>
      </c>
      <c r="FC78" s="294">
        <v>-2535789</v>
      </c>
      <c r="FD78" s="294">
        <v>-746144</v>
      </c>
      <c r="FE78" s="294">
        <v>-770107.7</v>
      </c>
      <c r="FF78" s="294">
        <v>-1371455</v>
      </c>
      <c r="FG78" s="294">
        <v>-1097090</v>
      </c>
      <c r="FH78" s="294">
        <v>-387400</v>
      </c>
      <c r="FI78" s="294">
        <v>-12301766.52</v>
      </c>
      <c r="FJ78" s="294">
        <v>-799937.99</v>
      </c>
      <c r="FK78" s="294">
        <v>0</v>
      </c>
      <c r="FL78" s="294">
        <v>-388578.2</v>
      </c>
      <c r="FM78" s="294">
        <v>-1701979.24</v>
      </c>
      <c r="FN78" s="294">
        <v>-601278.27</v>
      </c>
      <c r="FO78" s="294">
        <v>-1186560.2</v>
      </c>
      <c r="FP78" s="294">
        <v>-230008</v>
      </c>
      <c r="FQ78" s="294">
        <v>-1060902.3999999999</v>
      </c>
      <c r="FR78" s="294">
        <v>-2086746.8</v>
      </c>
      <c r="FS78" s="294">
        <v>-2194675</v>
      </c>
      <c r="FT78" s="294">
        <v>-3236658</v>
      </c>
      <c r="FU78" s="294">
        <v>-2190342</v>
      </c>
      <c r="FV78" s="294">
        <v>-761342</v>
      </c>
      <c r="FW78" s="294">
        <v>-3315291.2</v>
      </c>
      <c r="FX78" s="294">
        <v>-3132858.97</v>
      </c>
      <c r="FY78" s="294">
        <v>-1738034</v>
      </c>
      <c r="FZ78" s="294">
        <v>-438542.5</v>
      </c>
      <c r="GA78" s="294">
        <v>-3959922.23</v>
      </c>
      <c r="GB78" s="294">
        <v>-975607</v>
      </c>
      <c r="GC78" s="294">
        <v>-1435543.16</v>
      </c>
      <c r="GD78" s="294">
        <v>-787474.73</v>
      </c>
      <c r="GE78" s="294">
        <v>-12595962.5</v>
      </c>
      <c r="GF78" s="294">
        <v>-756478.25</v>
      </c>
      <c r="GG78" s="294">
        <v>-262244</v>
      </c>
      <c r="GH78" s="294">
        <v>-1607462.25</v>
      </c>
      <c r="GI78" s="294">
        <v>-1587215.75</v>
      </c>
      <c r="GJ78" s="294">
        <v>-310553.45</v>
      </c>
      <c r="GK78" s="294">
        <v>-1455450.5</v>
      </c>
      <c r="GL78" s="294">
        <v>-1638921.25</v>
      </c>
      <c r="GM78" s="294">
        <v>-304498.09999999998</v>
      </c>
      <c r="GN78" s="294">
        <v>-572324.4</v>
      </c>
      <c r="GO78" s="294">
        <v>-541747.5</v>
      </c>
      <c r="GP78" s="294">
        <v>-189388.7</v>
      </c>
      <c r="GQ78" s="294">
        <v>-19555451.52</v>
      </c>
      <c r="GR78" s="294">
        <v>-975271.2</v>
      </c>
      <c r="GS78" s="294">
        <v>-883756</v>
      </c>
      <c r="GT78" s="294">
        <v>-1504352</v>
      </c>
      <c r="GU78" s="294">
        <v>0</v>
      </c>
      <c r="GV78" s="294">
        <v>-803592.3</v>
      </c>
      <c r="GW78" s="294">
        <v>-559760.19999999995</v>
      </c>
      <c r="GX78" s="294">
        <v>-668262.40000000002</v>
      </c>
      <c r="GY78" s="294">
        <v>-7160790.9900000002</v>
      </c>
      <c r="GZ78" s="294">
        <v>-545780</v>
      </c>
      <c r="HA78" s="294">
        <v>-2821493</v>
      </c>
      <c r="HB78" s="294">
        <v>-1731731.4</v>
      </c>
      <c r="HC78" s="294">
        <v>-33658542.299999997</v>
      </c>
      <c r="HD78" s="294">
        <v>-1867592.64</v>
      </c>
      <c r="HE78" s="294">
        <v>-2961065.76</v>
      </c>
      <c r="HF78" s="294">
        <v>-2708576.55</v>
      </c>
      <c r="HG78" s="294">
        <v>-3192377.26</v>
      </c>
      <c r="HH78" s="294">
        <v>-1074860.8999999999</v>
      </c>
      <c r="HI78" s="294">
        <v>-252482.5</v>
      </c>
      <c r="HJ78" s="294">
        <v>-25886230.609999999</v>
      </c>
      <c r="HK78" s="294">
        <v>-4632056.6399999997</v>
      </c>
      <c r="HL78" s="294">
        <v>-7646719.1799999997</v>
      </c>
      <c r="HM78" s="294">
        <v>-1279316.25</v>
      </c>
      <c r="HN78" s="294">
        <v>-1625999.42</v>
      </c>
      <c r="HO78" s="294">
        <v>-1912128</v>
      </c>
      <c r="HP78" s="294">
        <v>-3416778</v>
      </c>
      <c r="HQ78" s="294">
        <v>-212450.41</v>
      </c>
      <c r="HR78" s="294">
        <v>-356125</v>
      </c>
      <c r="HS78" s="294">
        <v>-11083572.1</v>
      </c>
      <c r="HT78" s="294">
        <v>-2910197</v>
      </c>
      <c r="HU78" s="294">
        <v>-1016618</v>
      </c>
      <c r="HV78" s="294">
        <v>-3340574.06</v>
      </c>
      <c r="HW78" s="294">
        <v>-401998.52</v>
      </c>
      <c r="HX78" s="294">
        <v>-16250516.17</v>
      </c>
      <c r="HY78" s="294">
        <v>-3956685.16</v>
      </c>
      <c r="HZ78" s="294">
        <v>-2198137.12</v>
      </c>
      <c r="IA78" s="294">
        <v>-2666438.6</v>
      </c>
      <c r="IB78" s="294">
        <v>-1357085.45</v>
      </c>
      <c r="IC78" s="294">
        <v>-388286</v>
      </c>
      <c r="ID78" s="294">
        <v>-1152485.6000000001</v>
      </c>
      <c r="IE78" s="294">
        <v>-1884429</v>
      </c>
      <c r="IF78" s="294">
        <v>-1206019.2</v>
      </c>
      <c r="IG78" s="294">
        <v>-1283155.5</v>
      </c>
      <c r="IH78" s="294">
        <v>-10908696.359999999</v>
      </c>
      <c r="II78" s="294">
        <v>0</v>
      </c>
      <c r="IJ78" s="294">
        <v>-2754373</v>
      </c>
      <c r="IK78" s="294">
        <v>-4381188.57</v>
      </c>
      <c r="IL78" s="294">
        <v>-12188676</v>
      </c>
      <c r="IM78" s="294">
        <v>-1062213.1000000001</v>
      </c>
      <c r="IN78" s="294">
        <v>-1219816</v>
      </c>
      <c r="IO78" s="294">
        <v>-1425552.73</v>
      </c>
      <c r="IP78" s="294">
        <v>-1280221.6000000001</v>
      </c>
      <c r="IQ78" s="294">
        <v>-3804517.38</v>
      </c>
      <c r="IR78" s="294">
        <v>-1276228.93</v>
      </c>
      <c r="IS78" s="294">
        <v>-47809295.93</v>
      </c>
      <c r="IT78" s="294">
        <v>-1699826.88</v>
      </c>
      <c r="IU78" s="294">
        <v>-3259916.4</v>
      </c>
      <c r="IV78" s="294">
        <v>-6579042</v>
      </c>
      <c r="IW78" s="294">
        <v>-1740056.64</v>
      </c>
      <c r="IX78" s="294">
        <v>-316309.46000000002</v>
      </c>
      <c r="IY78" s="294">
        <v>-2356033.69</v>
      </c>
      <c r="IZ78" s="294">
        <v>-497377.45</v>
      </c>
      <c r="JA78" s="294">
        <v>-1285187.6000000001</v>
      </c>
      <c r="JB78" s="294">
        <v>-1588238</v>
      </c>
      <c r="JC78" s="294">
        <v>-3588646.9</v>
      </c>
      <c r="JD78" s="294">
        <v>-1641432.94</v>
      </c>
      <c r="JE78" s="294">
        <v>-88194</v>
      </c>
      <c r="JF78" s="294">
        <v>-1719771.65</v>
      </c>
      <c r="JG78" s="294">
        <v>-790070.8</v>
      </c>
      <c r="JH78" s="294">
        <v>-958426</v>
      </c>
      <c r="JI78" s="294">
        <v>-512261.53</v>
      </c>
      <c r="JJ78" s="294">
        <v>-117195.1</v>
      </c>
      <c r="JK78" s="294">
        <v>-18442164.699999999</v>
      </c>
      <c r="JL78" s="294">
        <v>-1420781</v>
      </c>
      <c r="JM78" s="294">
        <v>-600427.77</v>
      </c>
      <c r="JN78" s="294">
        <v>-26511234.800000001</v>
      </c>
      <c r="JO78" s="294">
        <v>-1223401.5</v>
      </c>
      <c r="JP78" s="294">
        <v>-3324035.19</v>
      </c>
      <c r="JQ78" s="294">
        <v>-496231.8</v>
      </c>
      <c r="JR78" s="294">
        <v>-277500</v>
      </c>
      <c r="JS78" s="294">
        <v>-7450000</v>
      </c>
      <c r="JT78" s="294">
        <v>-292512.13</v>
      </c>
      <c r="JU78" s="294">
        <v>-983151.5</v>
      </c>
      <c r="JV78" s="294">
        <v>-1100200.58</v>
      </c>
      <c r="JW78" s="294">
        <v>-295529</v>
      </c>
      <c r="JX78" s="294">
        <v>-4263528.67</v>
      </c>
      <c r="JY78" s="294">
        <v>-1473481.41</v>
      </c>
      <c r="JZ78" s="294">
        <v>-927348</v>
      </c>
      <c r="KA78" s="294">
        <v>-908742</v>
      </c>
      <c r="KB78" s="294">
        <v>-1186280</v>
      </c>
      <c r="KC78" s="294">
        <v>-2768932.86</v>
      </c>
      <c r="KD78" s="294">
        <v>-410019</v>
      </c>
      <c r="KE78" s="294">
        <v>-102055</v>
      </c>
      <c r="KF78" s="294">
        <v>-495699</v>
      </c>
      <c r="KG78" s="294">
        <v>-506199.25</v>
      </c>
      <c r="KH78" s="294">
        <v>-24245973.199999999</v>
      </c>
      <c r="KI78" s="294">
        <v>-2711821.78</v>
      </c>
      <c r="KJ78" s="294">
        <v>-193295</v>
      </c>
      <c r="KK78" s="294">
        <v>-1534115.85</v>
      </c>
      <c r="KL78" s="294">
        <v>0</v>
      </c>
      <c r="KM78" s="294">
        <v>-1721699.3</v>
      </c>
      <c r="KN78" s="294">
        <v>-7686495.5</v>
      </c>
      <c r="KO78" s="294">
        <v>-924244.43</v>
      </c>
      <c r="KP78" s="294">
        <v>-1726832.39</v>
      </c>
      <c r="KQ78" s="294">
        <v>-32428847.66</v>
      </c>
      <c r="KR78" s="294">
        <v>-1791111</v>
      </c>
      <c r="KS78" s="294">
        <v>-1465638.63</v>
      </c>
      <c r="KT78" s="294">
        <v>-7951347.1699999999</v>
      </c>
      <c r="KU78" s="294">
        <v>-1453595.7</v>
      </c>
      <c r="KV78" s="294">
        <v>-2817944</v>
      </c>
      <c r="KW78" s="294">
        <v>-32286788.32</v>
      </c>
      <c r="KX78" s="294">
        <v>-2082717.96</v>
      </c>
      <c r="KY78" s="294">
        <v>-33775397.200000003</v>
      </c>
      <c r="KZ78" s="294">
        <v>-1326982</v>
      </c>
      <c r="LA78" s="294">
        <v>-1507933.4</v>
      </c>
      <c r="LB78" s="294">
        <v>-5869335.5999999996</v>
      </c>
      <c r="LC78" s="294">
        <v>-6035960.5</v>
      </c>
      <c r="LD78" s="294">
        <v>-4157543</v>
      </c>
      <c r="LE78" s="294">
        <v>-3486073.4</v>
      </c>
      <c r="LF78" s="294">
        <v>-3374411.4</v>
      </c>
      <c r="LG78" s="294">
        <v>-15000</v>
      </c>
      <c r="LH78" s="294"/>
      <c r="LI78" s="294">
        <v>-62420.4</v>
      </c>
      <c r="LJ78" s="294">
        <v>-1039504.6</v>
      </c>
      <c r="LK78" s="294">
        <v>-2229157</v>
      </c>
      <c r="LL78" s="294">
        <v>-1420613.1</v>
      </c>
      <c r="LM78" s="294">
        <v>-2971712.35</v>
      </c>
      <c r="LN78" s="294">
        <v>-3784923</v>
      </c>
      <c r="LO78" s="294">
        <v>-763628.5</v>
      </c>
      <c r="LP78" s="294">
        <v>-3807676.2</v>
      </c>
      <c r="LQ78" s="294">
        <v>-556949.5</v>
      </c>
      <c r="LR78" s="294">
        <v>-49263387</v>
      </c>
      <c r="LS78" s="294">
        <v>-1134650.0900000001</v>
      </c>
      <c r="LT78" s="294">
        <v>-982016</v>
      </c>
      <c r="LU78" s="294">
        <v>-71154592.530000001</v>
      </c>
      <c r="LV78" s="294">
        <v>-14878103</v>
      </c>
      <c r="LW78" s="294">
        <v>-73271783.180000007</v>
      </c>
      <c r="LX78" s="294">
        <v>-16588196.41</v>
      </c>
      <c r="LY78" s="294">
        <v>-968451.07</v>
      </c>
      <c r="LZ78" s="294">
        <v>-6764065.5</v>
      </c>
      <c r="MA78" s="294">
        <v>-432119.75</v>
      </c>
      <c r="MB78" s="294">
        <v>-2117830.2599999998</v>
      </c>
      <c r="MC78" s="294">
        <v>-3594423.5</v>
      </c>
      <c r="MD78" s="294">
        <v>-1847723.96</v>
      </c>
      <c r="ME78" s="294">
        <v>-3599327.2</v>
      </c>
      <c r="MF78" s="294">
        <v>-1646780.88</v>
      </c>
      <c r="MG78" s="294">
        <v>-100431012.79000001</v>
      </c>
      <c r="MH78" s="294">
        <v>-1699315.34</v>
      </c>
      <c r="MI78" s="294">
        <v>-711141</v>
      </c>
      <c r="MJ78" s="294">
        <v>-970686</v>
      </c>
      <c r="MK78" s="294">
        <v>-625932.5</v>
      </c>
      <c r="ML78" s="294">
        <v>-3480195.8000000003</v>
      </c>
      <c r="MM78" s="294">
        <v>-1544335</v>
      </c>
      <c r="MN78" s="294">
        <v>-397221</v>
      </c>
      <c r="MO78" s="294">
        <v>-3244759.74</v>
      </c>
      <c r="MP78" s="294">
        <v>-1046549</v>
      </c>
      <c r="MQ78" s="294">
        <v>-868083</v>
      </c>
      <c r="MR78" s="294">
        <v>0</v>
      </c>
      <c r="MS78" s="294">
        <v>-20230</v>
      </c>
      <c r="MT78" s="294">
        <v>-1715599</v>
      </c>
      <c r="MU78" s="294">
        <v>-1433786</v>
      </c>
      <c r="MV78" s="294">
        <v>-3028906.45</v>
      </c>
      <c r="MW78" s="294">
        <v>-4600404.0999999996</v>
      </c>
      <c r="MX78" s="294">
        <v>-1372155</v>
      </c>
      <c r="MY78" s="294">
        <v>-2682518.4500000002</v>
      </c>
      <c r="MZ78" s="294">
        <v>-2205737.5</v>
      </c>
      <c r="NA78" s="294">
        <v>-2527210.9</v>
      </c>
      <c r="NB78" s="294">
        <v>-756672</v>
      </c>
      <c r="NC78" s="294">
        <v>-286585</v>
      </c>
      <c r="ND78" s="294">
        <v>-120239104.7</v>
      </c>
      <c r="NE78" s="294">
        <v>-3149858</v>
      </c>
      <c r="NF78" s="294">
        <v>-172495</v>
      </c>
      <c r="NG78" s="294">
        <v>-128017428.3</v>
      </c>
      <c r="NH78" s="294">
        <v>-845246.46</v>
      </c>
      <c r="NI78" s="294">
        <v>-1043999</v>
      </c>
      <c r="NJ78" s="294">
        <v>-3900273.6</v>
      </c>
      <c r="NK78" s="294">
        <v>-5278045.78</v>
      </c>
      <c r="NL78" s="294">
        <v>-66840</v>
      </c>
      <c r="NM78" s="294">
        <v>-3144795.71</v>
      </c>
      <c r="NN78" s="294">
        <v>-806632.15</v>
      </c>
      <c r="NO78" s="294">
        <v>-1642897</v>
      </c>
      <c r="NP78" s="294">
        <v>-2616009.5</v>
      </c>
      <c r="NQ78" s="294">
        <v>-703563</v>
      </c>
      <c r="NR78" s="294">
        <v>-1214215</v>
      </c>
      <c r="NS78" s="294">
        <v>-900</v>
      </c>
      <c r="NT78" s="294">
        <v>-26982</v>
      </c>
      <c r="NU78" s="294">
        <v>-135998</v>
      </c>
      <c r="NV78" s="294">
        <v>-101345</v>
      </c>
      <c r="NW78" s="294">
        <v>-36479033</v>
      </c>
      <c r="NX78" s="294">
        <v>-15927314</v>
      </c>
      <c r="NY78" s="294">
        <v>-1835954.63</v>
      </c>
      <c r="NZ78" s="294">
        <v>-2831081.99</v>
      </c>
      <c r="OA78" s="294">
        <v>-1529798</v>
      </c>
      <c r="OB78" s="294">
        <v>-1937626.2</v>
      </c>
      <c r="OC78" s="294">
        <v>-741234.9</v>
      </c>
      <c r="OD78" s="294">
        <v>0</v>
      </c>
      <c r="OE78" s="294">
        <v>-11135995.199999999</v>
      </c>
      <c r="OF78" s="294">
        <v>-668200.5</v>
      </c>
      <c r="OG78" s="294">
        <v>-11894623.970000001</v>
      </c>
      <c r="OH78" s="294">
        <v>-1528968.8</v>
      </c>
      <c r="OI78" s="294">
        <v>-2784076.74</v>
      </c>
      <c r="OJ78" s="294">
        <v>-7905180.7699999996</v>
      </c>
      <c r="OK78" s="294">
        <v>-2139014.6</v>
      </c>
      <c r="OL78" s="294">
        <v>-4058663.55</v>
      </c>
      <c r="OM78" s="294">
        <v>-1070</v>
      </c>
      <c r="ON78" s="294">
        <v>-2964710.06</v>
      </c>
      <c r="OO78" s="294">
        <v>-10923591.029999999</v>
      </c>
      <c r="OP78" s="294">
        <v>-2935872.04</v>
      </c>
      <c r="OQ78" s="294">
        <v>-1373366.37</v>
      </c>
      <c r="OR78" s="294">
        <v>-2375048.56</v>
      </c>
      <c r="OS78" s="294">
        <v>-23749875</v>
      </c>
      <c r="OT78" s="294">
        <v>-453500.58</v>
      </c>
      <c r="OU78" s="294">
        <v>-152898</v>
      </c>
      <c r="OV78" s="294">
        <v>-1392967.56</v>
      </c>
      <c r="OW78" s="294">
        <v>-220983.6</v>
      </c>
      <c r="OX78" s="294">
        <v>-4016423.5</v>
      </c>
      <c r="OY78" s="294">
        <v>-320827.09000000003</v>
      </c>
      <c r="OZ78" s="294">
        <v>-568496.80000000005</v>
      </c>
      <c r="PA78" s="294">
        <v>-388846</v>
      </c>
      <c r="PB78" s="294">
        <v>-34121248.359999999</v>
      </c>
      <c r="PC78" s="294">
        <v>-1783186.85</v>
      </c>
      <c r="PD78" s="294">
        <v>-8194792.4500000002</v>
      </c>
      <c r="PE78" s="294">
        <v>-750014</v>
      </c>
      <c r="PF78" s="294">
        <v>-1516727.4</v>
      </c>
      <c r="PG78" s="294">
        <v>-6469794.29</v>
      </c>
      <c r="PH78" s="294">
        <v>-2652161.0299999998</v>
      </c>
      <c r="PI78" s="294">
        <v>-3828885.71</v>
      </c>
      <c r="PJ78" s="294">
        <v>-3443583.12</v>
      </c>
      <c r="PK78" s="294">
        <v>-2470010</v>
      </c>
      <c r="PL78" s="294">
        <v>-1486650</v>
      </c>
      <c r="PM78" s="294">
        <v>-5013696.9000000004</v>
      </c>
      <c r="PN78" s="294">
        <v>-1362938</v>
      </c>
      <c r="PO78" s="294">
        <v>-8835832.1500000004</v>
      </c>
      <c r="PP78" s="294">
        <v>-466541.85</v>
      </c>
      <c r="PQ78" s="294">
        <v>-1113956.52</v>
      </c>
      <c r="PR78" s="294">
        <v>-1293189</v>
      </c>
      <c r="PS78" s="294">
        <v>-952596</v>
      </c>
      <c r="PT78" s="294">
        <v>-54597873.740000002</v>
      </c>
      <c r="PU78" s="294">
        <v>-3298224.68</v>
      </c>
      <c r="PV78" s="294">
        <v>-2026080.4</v>
      </c>
      <c r="PW78" s="294">
        <v>-529275</v>
      </c>
      <c r="PX78" s="294">
        <v>-8608293.7200000007</v>
      </c>
      <c r="PY78" s="294">
        <v>-6919759.21</v>
      </c>
      <c r="PZ78" s="294">
        <v>-7750041.5199999996</v>
      </c>
      <c r="QA78" s="294">
        <v>-1510075</v>
      </c>
      <c r="QB78" s="294">
        <v>-7325819.04</v>
      </c>
      <c r="QC78" s="294">
        <v>-1485590.55</v>
      </c>
      <c r="QD78" s="294">
        <v>-1909407.88</v>
      </c>
      <c r="QE78" s="294">
        <v>-2888236.85</v>
      </c>
      <c r="QF78" s="294">
        <v>-834689</v>
      </c>
      <c r="QG78" s="294">
        <v>-2364532.7999999998</v>
      </c>
      <c r="QH78" s="294">
        <v>-2603192.2599999998</v>
      </c>
      <c r="QI78" s="294">
        <v>-2244350.6</v>
      </c>
      <c r="QJ78" s="294">
        <v>-3790528</v>
      </c>
      <c r="QK78" s="294">
        <v>-1341065.54</v>
      </c>
      <c r="QL78" s="294">
        <v>-1875045.17</v>
      </c>
      <c r="QM78" s="294">
        <v>-5484649.2400000002</v>
      </c>
      <c r="QN78" s="294">
        <v>-7444165</v>
      </c>
      <c r="QO78" s="294">
        <v>-2035056.25</v>
      </c>
      <c r="QP78" s="294">
        <v>-489519.98</v>
      </c>
      <c r="QQ78" s="294">
        <v>-1380351.97</v>
      </c>
      <c r="QR78" s="294">
        <v>-280067</v>
      </c>
      <c r="QS78" s="294">
        <v>-1437937.74</v>
      </c>
      <c r="QT78" s="294">
        <v>-42102145.649999999</v>
      </c>
      <c r="QU78" s="294">
        <v>-991894</v>
      </c>
      <c r="QV78" s="294">
        <v>-6437079.7599999998</v>
      </c>
      <c r="QW78" s="294">
        <v>-483940</v>
      </c>
      <c r="QX78" s="294">
        <v>-1148845.5</v>
      </c>
      <c r="QY78" s="294">
        <v>-6992984.8600000003</v>
      </c>
      <c r="QZ78" s="294">
        <v>-2001723.96</v>
      </c>
      <c r="RA78" s="294">
        <v>-2923012.01</v>
      </c>
      <c r="RB78" s="294">
        <v>-2613251.5</v>
      </c>
      <c r="RC78" s="294">
        <v>-2593244.5</v>
      </c>
      <c r="RD78" s="294">
        <v>-627916.38</v>
      </c>
      <c r="RE78" s="294">
        <v>-421035</v>
      </c>
      <c r="RF78" s="294">
        <v>-719059</v>
      </c>
      <c r="RG78" s="294">
        <v>-44410367.93</v>
      </c>
      <c r="RH78" s="294">
        <v>-4092767</v>
      </c>
      <c r="RI78" s="294">
        <v>-770298</v>
      </c>
      <c r="RJ78" s="294">
        <v>-544997.5</v>
      </c>
      <c r="RK78" s="294">
        <v>-1470374</v>
      </c>
      <c r="RL78" s="294">
        <v>-11431471.550000001</v>
      </c>
      <c r="RM78" s="294">
        <v>-14054166.9</v>
      </c>
      <c r="RN78" s="294">
        <v>-966764</v>
      </c>
      <c r="RO78" s="294">
        <v>-596328.78</v>
      </c>
      <c r="RP78" s="294">
        <v>-4155096.8</v>
      </c>
      <c r="RQ78" s="294">
        <v>-7120555</v>
      </c>
      <c r="RR78" s="294">
        <v>-732660</v>
      </c>
      <c r="RS78" s="294">
        <v>-1574496</v>
      </c>
      <c r="RT78" s="294">
        <v>-3300150.75</v>
      </c>
      <c r="RU78" s="294">
        <v>-365330</v>
      </c>
      <c r="RV78" s="294">
        <v>-946610</v>
      </c>
      <c r="RW78" s="294">
        <v>-2285400</v>
      </c>
      <c r="RX78" s="294">
        <v>-1215334</v>
      </c>
      <c r="RY78" s="294">
        <v>-680459</v>
      </c>
      <c r="RZ78" s="294">
        <v>-588360</v>
      </c>
      <c r="SA78" s="294">
        <v>-37135704.340000004</v>
      </c>
      <c r="SB78" s="294">
        <v>-1610971.75</v>
      </c>
      <c r="SC78" s="294">
        <v>-1413449.2</v>
      </c>
      <c r="SD78" s="294">
        <v>-2269807.9</v>
      </c>
      <c r="SE78" s="294">
        <v>-1939826</v>
      </c>
      <c r="SF78" s="294">
        <v>-2749843</v>
      </c>
      <c r="SG78" s="294">
        <v>-3205294</v>
      </c>
      <c r="SH78" s="294">
        <v>-2229616.91</v>
      </c>
      <c r="SI78" s="294">
        <v>-4501432.62</v>
      </c>
      <c r="SJ78" s="294">
        <v>-3536197</v>
      </c>
      <c r="SK78" s="294">
        <v>-8009153</v>
      </c>
      <c r="SL78" s="294">
        <v>-135324</v>
      </c>
      <c r="SM78" s="294">
        <v>-10960895.310000001</v>
      </c>
      <c r="SN78" s="294">
        <v>-1638592.5</v>
      </c>
      <c r="SO78" s="294">
        <v>-2442812</v>
      </c>
      <c r="SP78" s="294">
        <v>-6799623.25</v>
      </c>
      <c r="SQ78" s="294">
        <v>-1830585.54</v>
      </c>
      <c r="SR78" s="294">
        <v>-269172</v>
      </c>
      <c r="SS78" s="294">
        <v>-1577871</v>
      </c>
      <c r="ST78" s="294">
        <v>-1420680</v>
      </c>
      <c r="SU78" s="294">
        <v>-21025766.399999999</v>
      </c>
      <c r="SV78" s="294">
        <v>-489850.1</v>
      </c>
      <c r="SW78" s="294">
        <v>-1823913</v>
      </c>
      <c r="SX78" s="294">
        <v>-1160005</v>
      </c>
      <c r="SY78" s="294">
        <v>-772719</v>
      </c>
      <c r="SZ78" s="294">
        <v>-599546</v>
      </c>
      <c r="TA78" s="294">
        <v>-432546.99</v>
      </c>
      <c r="TB78" s="294">
        <v>-4423870.75</v>
      </c>
      <c r="TC78" s="294">
        <v>-618066</v>
      </c>
      <c r="TD78" s="294">
        <v>-1435175</v>
      </c>
      <c r="TE78" s="294">
        <v>-1273650</v>
      </c>
      <c r="TF78" s="294">
        <v>-2775874.68</v>
      </c>
      <c r="TG78" s="294">
        <v>-1516777.6</v>
      </c>
      <c r="TH78" s="294">
        <v>-1165336</v>
      </c>
      <c r="TI78" s="294">
        <v>-32086381.899999999</v>
      </c>
      <c r="TJ78" s="294">
        <v>-2350763.5</v>
      </c>
      <c r="TK78" s="294">
        <v>-2322160</v>
      </c>
      <c r="TL78" s="294">
        <v>-4206701.4000000004</v>
      </c>
      <c r="TM78" s="294">
        <v>-463790</v>
      </c>
      <c r="TN78" s="294">
        <v>-881692</v>
      </c>
      <c r="TO78" s="294">
        <v>-893617.5</v>
      </c>
      <c r="TP78" s="294">
        <v>-2042538.2</v>
      </c>
      <c r="TQ78" s="294">
        <v>-2070729.93</v>
      </c>
      <c r="TR78" s="294">
        <v>-2109081</v>
      </c>
      <c r="TS78" s="294">
        <v>-4158702.5</v>
      </c>
      <c r="TT78" s="294">
        <v>-1039300</v>
      </c>
      <c r="TU78" s="294">
        <v>-1393668</v>
      </c>
      <c r="TV78" s="294">
        <v>-3431381.42</v>
      </c>
      <c r="TW78" s="294">
        <v>-2389890.4</v>
      </c>
      <c r="TX78" s="294">
        <v>-1561934</v>
      </c>
      <c r="TY78" s="294">
        <v>-18143231.399999999</v>
      </c>
      <c r="TZ78" s="294">
        <v>-521610</v>
      </c>
      <c r="UA78" s="294">
        <v>-12320446.35</v>
      </c>
      <c r="UB78" s="294">
        <v>-6361431.2599999998</v>
      </c>
      <c r="UC78" s="294">
        <v>-2423954.7999999998</v>
      </c>
      <c r="UD78" s="294">
        <v>-2630733</v>
      </c>
      <c r="UE78" s="294">
        <v>-16681683.41</v>
      </c>
      <c r="UF78" s="294">
        <v>-587131.19999999995</v>
      </c>
      <c r="UG78" s="294">
        <v>-1490537.98</v>
      </c>
      <c r="UH78" s="294">
        <v>-1581709</v>
      </c>
      <c r="UI78" s="294">
        <v>-1509417</v>
      </c>
      <c r="UJ78" s="294">
        <v>-28646080.420000002</v>
      </c>
      <c r="UK78" s="294">
        <v>-4221769.5</v>
      </c>
      <c r="UL78" s="294">
        <v>-2406689.2000000002</v>
      </c>
      <c r="UM78" s="294">
        <v>-4157898.4</v>
      </c>
      <c r="UN78" s="294">
        <v>-1346510.2</v>
      </c>
      <c r="UO78" s="294">
        <v>-2807916.6</v>
      </c>
      <c r="UP78" s="294">
        <v>-70740172.400000006</v>
      </c>
      <c r="UQ78" s="294">
        <v>-4465691</v>
      </c>
      <c r="UR78" s="294">
        <v>-2575095</v>
      </c>
      <c r="US78" s="294">
        <v>-15077316.5</v>
      </c>
      <c r="UT78" s="294">
        <v>-74600</v>
      </c>
      <c r="UU78" s="294">
        <v>-2676803.7999999998</v>
      </c>
      <c r="UV78" s="294">
        <v>-5581272</v>
      </c>
      <c r="UW78" s="294">
        <v>-1875629</v>
      </c>
      <c r="UX78" s="294">
        <v>-1613440.7</v>
      </c>
      <c r="UY78" s="294">
        <v>-1550518</v>
      </c>
      <c r="UZ78" s="294">
        <v>-3943440.5</v>
      </c>
      <c r="VA78" s="294">
        <v>-7036689</v>
      </c>
      <c r="VB78" s="294">
        <v>-2635279</v>
      </c>
      <c r="VC78" s="294">
        <v>-1641975.9</v>
      </c>
      <c r="VD78" s="294">
        <v>-1395691</v>
      </c>
      <c r="VE78" s="294">
        <v>-1697369.22</v>
      </c>
      <c r="VF78" s="294">
        <v>-3645896</v>
      </c>
      <c r="VG78" s="294">
        <v>-2044256</v>
      </c>
      <c r="VH78" s="294">
        <v>-8392844</v>
      </c>
      <c r="VI78" s="294">
        <v>-1496580.01</v>
      </c>
      <c r="VJ78" s="294">
        <v>-872941.8</v>
      </c>
      <c r="VK78" s="294">
        <v>-490607</v>
      </c>
      <c r="VL78" s="294">
        <v>-56345722.630000003</v>
      </c>
      <c r="VM78" s="294">
        <v>-2433644</v>
      </c>
      <c r="VN78" s="294">
        <v>-1846113.5</v>
      </c>
      <c r="VO78" s="294">
        <v>-2987410</v>
      </c>
      <c r="VP78" s="294">
        <v>-9423556.8000000007</v>
      </c>
      <c r="VQ78" s="294">
        <v>-2860711.05</v>
      </c>
      <c r="VR78" s="294">
        <v>-3953176.22</v>
      </c>
      <c r="VS78" s="294">
        <v>-2076369</v>
      </c>
      <c r="VT78" s="294">
        <v>-3343661</v>
      </c>
      <c r="VU78" s="294">
        <v>-22825122.300000001</v>
      </c>
      <c r="VV78" s="294">
        <v>-2012150.6</v>
      </c>
      <c r="VW78" s="294">
        <v>-5024911.2300000004</v>
      </c>
      <c r="VX78" s="294">
        <v>-2223250.29</v>
      </c>
      <c r="VY78" s="294">
        <v>-641365</v>
      </c>
      <c r="VZ78" s="294">
        <v>-1819280.88</v>
      </c>
      <c r="WA78" s="294">
        <v>-76739768.340000004</v>
      </c>
      <c r="WB78" s="294">
        <v>-6220837.75</v>
      </c>
      <c r="WC78" s="294">
        <v>-1763300.02</v>
      </c>
      <c r="WD78" s="294">
        <v>-875020.5</v>
      </c>
      <c r="WE78" s="294">
        <v>-721518</v>
      </c>
      <c r="WF78" s="294">
        <v>-2280121.2400000002</v>
      </c>
      <c r="WG78" s="294">
        <v>-4845594</v>
      </c>
      <c r="WH78" s="294">
        <v>-2262207</v>
      </c>
      <c r="WI78" s="294">
        <v>-1977199</v>
      </c>
      <c r="WJ78" s="294">
        <v>-4892016.5</v>
      </c>
      <c r="WK78" s="294">
        <v>-1205766</v>
      </c>
      <c r="WL78" s="294">
        <v>-3743087.5</v>
      </c>
      <c r="WM78" s="294">
        <v>-815775</v>
      </c>
      <c r="WN78" s="294">
        <v>-3749173.75</v>
      </c>
      <c r="WO78" s="294">
        <v>-5572603.0099999998</v>
      </c>
      <c r="WP78" s="294">
        <v>-1259990.2</v>
      </c>
      <c r="WQ78" s="294">
        <v>-2189471.5</v>
      </c>
      <c r="WR78" s="294">
        <v>-1034989.22</v>
      </c>
      <c r="WS78" s="294">
        <v>-541131</v>
      </c>
      <c r="WT78" s="294">
        <v>-4259475</v>
      </c>
      <c r="WU78" s="294">
        <v>-60147932.880000003</v>
      </c>
      <c r="WV78" s="294">
        <v>-3318650.6</v>
      </c>
      <c r="WW78" s="294">
        <v>-1679293</v>
      </c>
      <c r="WX78" s="294">
        <v>-2192583.94</v>
      </c>
      <c r="WY78" s="294">
        <v>-2192076.9700000002</v>
      </c>
      <c r="WZ78" s="294">
        <v>-2679805.34</v>
      </c>
      <c r="XA78" s="294">
        <v>-902065.16</v>
      </c>
      <c r="XB78" s="294">
        <v>-764879.92</v>
      </c>
      <c r="XC78" s="294">
        <v>-16342482.09</v>
      </c>
      <c r="XD78" s="294">
        <v>-1568977.05</v>
      </c>
      <c r="XE78" s="294">
        <v>-284385.78000000003</v>
      </c>
      <c r="XF78" s="294">
        <v>-462225</v>
      </c>
      <c r="XG78" s="294">
        <v>-1599984.21</v>
      </c>
      <c r="XH78" s="294">
        <v>-5667566.4000000004</v>
      </c>
      <c r="XI78" s="294">
        <v>-4074740.5</v>
      </c>
      <c r="XJ78" s="294">
        <v>-4837055.05</v>
      </c>
      <c r="XK78" s="294">
        <v>-20252861.32</v>
      </c>
      <c r="XL78" s="294">
        <v>-1542728.4</v>
      </c>
      <c r="XM78" s="294">
        <v>-1511169.7</v>
      </c>
      <c r="XN78" s="294">
        <v>-5518574.5300000003</v>
      </c>
      <c r="XO78" s="294">
        <v>-842830</v>
      </c>
      <c r="XP78" s="294">
        <v>-2469066.7999999998</v>
      </c>
      <c r="XQ78" s="294">
        <v>-6906794.5999999996</v>
      </c>
      <c r="XR78" s="294">
        <v>-14578988</v>
      </c>
      <c r="XS78" s="294">
        <v>-1853899</v>
      </c>
      <c r="XT78" s="294">
        <v>-2727759.01</v>
      </c>
      <c r="XU78" s="294">
        <v>-1092284</v>
      </c>
      <c r="XV78" s="294">
        <v>-486555.5</v>
      </c>
      <c r="XW78" s="294">
        <v>-1260372</v>
      </c>
      <c r="XX78" s="294">
        <v>-670947.6</v>
      </c>
      <c r="XY78" s="294">
        <v>-1470915.5</v>
      </c>
      <c r="XZ78" s="294">
        <v>-1478043</v>
      </c>
      <c r="YA78" s="294">
        <v>-1173286</v>
      </c>
      <c r="YB78" s="294">
        <v>-1338661.2</v>
      </c>
      <c r="YC78" s="294">
        <v>-1618792.5</v>
      </c>
      <c r="YD78" s="294">
        <v>-2557103</v>
      </c>
      <c r="YE78" s="294">
        <v>-24729777.649999999</v>
      </c>
      <c r="YF78" s="294">
        <v>-2141027.98</v>
      </c>
      <c r="YG78" s="294">
        <v>-3846464.26</v>
      </c>
      <c r="YH78" s="294">
        <v>-1308060</v>
      </c>
      <c r="YI78" s="294">
        <v>-16190646.5</v>
      </c>
      <c r="YJ78" s="294">
        <v>-3024403</v>
      </c>
      <c r="YK78" s="294">
        <v>-4257774.5999999996</v>
      </c>
      <c r="YL78" s="294">
        <v>-1128237.06</v>
      </c>
      <c r="YM78" s="294">
        <v>-11931032.699999999</v>
      </c>
      <c r="YN78" s="294">
        <v>-6868085.29</v>
      </c>
      <c r="YO78" s="294">
        <v>-552813</v>
      </c>
      <c r="YP78" s="294">
        <v>-1290379</v>
      </c>
      <c r="YQ78" s="294">
        <v>-2099174.7999999998</v>
      </c>
      <c r="YR78" s="294">
        <v>-877180</v>
      </c>
      <c r="YS78" s="294">
        <v>-1115849.71</v>
      </c>
      <c r="YT78" s="294">
        <v>-791386</v>
      </c>
      <c r="YU78" s="294">
        <v>-713446</v>
      </c>
      <c r="YV78" s="294">
        <v>-12721280.279999999</v>
      </c>
      <c r="YW78" s="294">
        <v>-1685719</v>
      </c>
      <c r="YX78" s="294">
        <v>-635814</v>
      </c>
      <c r="YY78" s="294">
        <v>-1086685</v>
      </c>
      <c r="YZ78" s="294">
        <v>-1272260</v>
      </c>
      <c r="ZA78" s="294">
        <v>-877546.93</v>
      </c>
      <c r="ZB78" s="294">
        <v>-778338</v>
      </c>
      <c r="ZC78" s="294">
        <v>-9824604</v>
      </c>
      <c r="ZD78" s="294">
        <v>-496547</v>
      </c>
      <c r="ZE78" s="294">
        <v>-1200796</v>
      </c>
      <c r="ZF78" s="294">
        <v>-1263759.8799999999</v>
      </c>
      <c r="ZG78" s="294">
        <v>-580706</v>
      </c>
      <c r="ZH78" s="294">
        <v>-1015204</v>
      </c>
      <c r="ZI78" s="294">
        <v>-278823</v>
      </c>
      <c r="ZJ78" s="294">
        <v>-249100</v>
      </c>
      <c r="ZK78" s="294">
        <v>-7685080</v>
      </c>
      <c r="ZL78" s="294">
        <v>-72869129.659999996</v>
      </c>
      <c r="ZM78" s="294">
        <v>-629962.30000000005</v>
      </c>
      <c r="ZN78" s="294">
        <v>-3127530.28</v>
      </c>
      <c r="ZO78" s="294">
        <v>-21615265.129999999</v>
      </c>
      <c r="ZP78" s="294">
        <v>-7171281.7999999998</v>
      </c>
      <c r="ZQ78" s="294">
        <v>-1390982</v>
      </c>
      <c r="ZR78" s="294">
        <v>-735594</v>
      </c>
      <c r="ZS78" s="294">
        <v>-2790192.56</v>
      </c>
      <c r="ZT78" s="294">
        <v>-924681</v>
      </c>
      <c r="ZU78" s="294">
        <v>-6165978.3700000001</v>
      </c>
      <c r="ZV78" s="294">
        <v>-475848.07</v>
      </c>
      <c r="ZW78" s="294">
        <v>-966435.5</v>
      </c>
      <c r="ZX78" s="294">
        <v>-1050477.29</v>
      </c>
      <c r="ZY78" s="294">
        <v>-8829216.4000000004</v>
      </c>
      <c r="ZZ78" s="294">
        <v>-703050.5</v>
      </c>
      <c r="AAA78" s="294">
        <v>-1269615</v>
      </c>
      <c r="AAB78" s="294">
        <v>-489360</v>
      </c>
      <c r="AAC78" s="294">
        <v>-53810</v>
      </c>
      <c r="AAD78" s="294">
        <v>-2053116.75</v>
      </c>
      <c r="AAE78" s="294">
        <v>-307037.5</v>
      </c>
      <c r="AAF78" s="294">
        <v>-487951.5</v>
      </c>
      <c r="AAG78" s="294">
        <v>-772893.13</v>
      </c>
      <c r="AAH78" s="294">
        <v>-6298311.2999999998</v>
      </c>
      <c r="AAI78" s="294">
        <v>-1450478</v>
      </c>
      <c r="AAJ78" s="294">
        <v>-2454847</v>
      </c>
      <c r="AAK78" s="294">
        <v>-2091640.46</v>
      </c>
      <c r="AAL78" s="294">
        <v>-451385</v>
      </c>
      <c r="AAM78" s="294">
        <v>-2502698</v>
      </c>
      <c r="AAN78" s="294">
        <v>-403006.2</v>
      </c>
      <c r="AAO78" s="294">
        <v>-121907481.52</v>
      </c>
      <c r="AAP78" s="294">
        <v>-3750323.28</v>
      </c>
      <c r="AAQ78" s="294">
        <v>-1401854.7</v>
      </c>
      <c r="AAR78" s="294">
        <v>-6035378.4199999999</v>
      </c>
      <c r="AAS78" s="294">
        <v>-4372349.5</v>
      </c>
      <c r="AAT78" s="294">
        <v>-1793990.7</v>
      </c>
      <c r="AAU78" s="294">
        <v>-2213842</v>
      </c>
      <c r="AAV78" s="294">
        <v>-3838325.31</v>
      </c>
      <c r="AAW78" s="294">
        <v>-13845505.439999999</v>
      </c>
      <c r="AAX78" s="294">
        <v>-4002020.36</v>
      </c>
      <c r="AAY78" s="294">
        <v>-3324815.8</v>
      </c>
      <c r="AAZ78" s="294">
        <v>-19030088.199999999</v>
      </c>
      <c r="ABA78" s="294">
        <v>-4598345</v>
      </c>
      <c r="ABB78" s="294">
        <v>-451470.4</v>
      </c>
      <c r="ABC78" s="294">
        <v>-3567343.2</v>
      </c>
      <c r="ABD78" s="294">
        <v>-2591625</v>
      </c>
      <c r="ABE78" s="294">
        <v>-620300.5</v>
      </c>
      <c r="ABF78" s="294">
        <v>-1820246</v>
      </c>
      <c r="ABG78" s="294">
        <v>-1489653.62</v>
      </c>
      <c r="ABH78" s="294">
        <v>-21164085</v>
      </c>
      <c r="ABI78" s="294">
        <v>-18635371.109999999</v>
      </c>
      <c r="ABJ78" s="294">
        <v>-2095904.88</v>
      </c>
      <c r="ABK78" s="294">
        <v>-597123.5</v>
      </c>
      <c r="ABL78" s="294">
        <v>-2280912</v>
      </c>
      <c r="ABM78" s="294">
        <v>-305215.3</v>
      </c>
      <c r="ABN78" s="294">
        <v>-1133189.3</v>
      </c>
      <c r="ABO78" s="294">
        <v>-21162237.300000001</v>
      </c>
      <c r="ABP78" s="294">
        <v>-2059138.5</v>
      </c>
      <c r="ABQ78" s="294">
        <v>-1813004.38</v>
      </c>
      <c r="ABR78" s="294">
        <v>-5355359.3</v>
      </c>
      <c r="ABS78" s="294">
        <v>-5697009</v>
      </c>
      <c r="ABT78" s="294">
        <v>-1028230</v>
      </c>
      <c r="ABU78" s="294">
        <v>-1026726.65</v>
      </c>
      <c r="ABV78" s="294">
        <v>-1046178</v>
      </c>
      <c r="ABW78" s="294">
        <v>-312979.5</v>
      </c>
      <c r="ABX78" s="294">
        <v>-64889580</v>
      </c>
      <c r="ABY78" s="294">
        <v>-6377777.1600000001</v>
      </c>
      <c r="ABZ78" s="294">
        <v>-2112944.5</v>
      </c>
      <c r="ACA78" s="294">
        <v>-781060.15</v>
      </c>
      <c r="ACB78" s="294">
        <v>-1580092.25</v>
      </c>
      <c r="ACC78" s="294">
        <v>-25470260.600000001</v>
      </c>
      <c r="ACD78" s="294">
        <v>-939029.48</v>
      </c>
      <c r="ACE78" s="294">
        <v>-1823414.68</v>
      </c>
      <c r="ACF78" s="294">
        <v>-3310844</v>
      </c>
      <c r="ACG78" s="294">
        <v>-4306165</v>
      </c>
      <c r="ACH78" s="294">
        <v>-2077777.9</v>
      </c>
      <c r="ACI78" s="294">
        <v>-11382138.76</v>
      </c>
      <c r="ACJ78" s="294">
        <v>-2353759.4</v>
      </c>
      <c r="ACK78" s="294">
        <v>-3970636.8</v>
      </c>
      <c r="ACL78" s="294">
        <v>-4855613</v>
      </c>
      <c r="ACM78" s="294">
        <v>-825856</v>
      </c>
      <c r="ACN78" s="294">
        <v>-2649858</v>
      </c>
      <c r="ACO78" s="294">
        <v>-2440499.48</v>
      </c>
      <c r="ACP78" s="294">
        <v>-48404915.100000001</v>
      </c>
      <c r="ACQ78" s="294">
        <v>-16712139</v>
      </c>
      <c r="ACR78" s="294">
        <v>-4085771.65</v>
      </c>
      <c r="ACS78" s="294">
        <v>-3962834.5</v>
      </c>
      <c r="ACT78" s="294">
        <v>-4789552.4000000004</v>
      </c>
      <c r="ACU78" s="294">
        <v>-3733380.71</v>
      </c>
      <c r="ACV78" s="294">
        <v>-35731753.420000002</v>
      </c>
      <c r="ACW78" s="294">
        <v>-5508061</v>
      </c>
      <c r="ACX78" s="294">
        <v>-2442906</v>
      </c>
      <c r="ACY78" s="294">
        <v>-236073</v>
      </c>
      <c r="ACZ78" s="294">
        <v>-3800246.6</v>
      </c>
      <c r="ADA78" s="294">
        <v>-2216715</v>
      </c>
      <c r="ADB78" s="294">
        <v>-1568667.52</v>
      </c>
      <c r="ADC78" s="294">
        <v>-4335942.38</v>
      </c>
      <c r="ADD78" s="294">
        <v>-2706020.78</v>
      </c>
      <c r="ADE78" s="294">
        <v>-1594028.3</v>
      </c>
      <c r="ADF78" s="294">
        <v>-8412732.6199999992</v>
      </c>
      <c r="ADG78" s="294">
        <v>-7815877.5</v>
      </c>
      <c r="ADH78" s="294">
        <v>-348924.56</v>
      </c>
      <c r="ADI78" s="294">
        <v>-438388.7</v>
      </c>
      <c r="ADJ78" s="294">
        <v>-4132373</v>
      </c>
      <c r="ADK78" s="294">
        <v>-211026</v>
      </c>
      <c r="ADL78" s="294">
        <v>-372996</v>
      </c>
      <c r="ADM78" s="294">
        <v>-2308538.21</v>
      </c>
      <c r="ADN78" s="294">
        <v>-5237798</v>
      </c>
      <c r="ADO78" s="294">
        <v>-71412415.579999998</v>
      </c>
      <c r="ADP78" s="294">
        <v>-2241996.35</v>
      </c>
      <c r="ADQ78" s="294">
        <v>-3429494.25</v>
      </c>
      <c r="ADR78" s="294">
        <v>-1173738.8899999999</v>
      </c>
      <c r="ADS78" s="294">
        <v>-16912024</v>
      </c>
      <c r="ADT78" s="294">
        <v>-342038.5</v>
      </c>
      <c r="ADU78" s="294">
        <v>-1542522.34</v>
      </c>
      <c r="ADV78" s="294">
        <v>-3537682.06</v>
      </c>
      <c r="ADW78" s="294">
        <v>-1376834</v>
      </c>
      <c r="ADX78" s="294">
        <v>-233114.71</v>
      </c>
      <c r="ADY78" s="294">
        <v>-66589466.25</v>
      </c>
      <c r="ADZ78" s="294">
        <v>-5987563.7999999998</v>
      </c>
      <c r="AEA78" s="294">
        <v>-5666631.0300000003</v>
      </c>
      <c r="AEB78" s="294">
        <v>-3682178.04</v>
      </c>
      <c r="AEC78" s="294">
        <v>-1340870.75</v>
      </c>
      <c r="AED78" s="294">
        <v>-6366498.5</v>
      </c>
      <c r="AEE78" s="294">
        <v>-3789743.7</v>
      </c>
      <c r="AEF78" s="294">
        <v>-2600640</v>
      </c>
      <c r="AEG78" s="294">
        <v>-2020782.88</v>
      </c>
      <c r="AEH78" s="294">
        <v>-1298944.78</v>
      </c>
      <c r="AEI78" s="294">
        <v>-3679004.79</v>
      </c>
      <c r="AEJ78" s="294">
        <v>-5061872.12</v>
      </c>
      <c r="AEK78" s="294">
        <v>-910021</v>
      </c>
      <c r="AEL78" s="294">
        <v>-2630567.0299999998</v>
      </c>
      <c r="AEM78" s="294">
        <v>-4629824.5</v>
      </c>
      <c r="AEN78" s="294">
        <v>-5256440</v>
      </c>
      <c r="AEO78" s="294">
        <v>-462469.36</v>
      </c>
      <c r="AEP78" s="294">
        <v>-9442035</v>
      </c>
      <c r="AEQ78" s="294">
        <v>-1407612.75</v>
      </c>
      <c r="AER78" s="294">
        <v>-5696435</v>
      </c>
      <c r="AES78" s="294">
        <v>-10110743.58</v>
      </c>
      <c r="AET78" s="294">
        <v>-5693333.4500000002</v>
      </c>
      <c r="AEU78" s="294">
        <v>-1503112.5</v>
      </c>
      <c r="AEV78" s="294">
        <v>-1255324</v>
      </c>
      <c r="AEW78" s="294">
        <v>-1568299.3</v>
      </c>
      <c r="AEX78" s="294">
        <v>-6061427.79</v>
      </c>
      <c r="AEY78" s="294">
        <v>-1716882.8</v>
      </c>
      <c r="AEZ78" s="294">
        <v>-109590</v>
      </c>
      <c r="AFA78" s="294">
        <v>-2108374.19</v>
      </c>
      <c r="AFB78" s="294">
        <v>-1370207.2</v>
      </c>
      <c r="AFC78" s="294">
        <v>-31260188.43</v>
      </c>
      <c r="AFD78" s="294">
        <v>-1804023.01</v>
      </c>
      <c r="AFE78" s="294">
        <v>-10931879.689999999</v>
      </c>
      <c r="AFF78" s="294">
        <v>-4125840.5</v>
      </c>
      <c r="AFG78" s="294">
        <v>-4511541.07</v>
      </c>
      <c r="AFH78" s="294">
        <v>-1359660.47</v>
      </c>
      <c r="AFI78" s="294">
        <v>-1986810.7</v>
      </c>
      <c r="AFJ78" s="294">
        <v>-7339324</v>
      </c>
      <c r="AFK78" s="294">
        <v>-1248071</v>
      </c>
      <c r="AFL78" s="294">
        <v>-6168107.0499999998</v>
      </c>
      <c r="AFM78" s="294">
        <v>-1647181</v>
      </c>
      <c r="AFN78" s="294">
        <v>-1709880</v>
      </c>
      <c r="AFO78" s="294">
        <v>-2942558</v>
      </c>
      <c r="AFP78" s="294">
        <v>-79815637.390000001</v>
      </c>
      <c r="AFQ78" s="294">
        <v>-2178069</v>
      </c>
      <c r="AFR78" s="294">
        <v>-2827357.7</v>
      </c>
      <c r="AFS78" s="294">
        <v>-2578953.5</v>
      </c>
      <c r="AFT78" s="294">
        <v>-4995768.16</v>
      </c>
      <c r="AFU78" s="294">
        <v>-1662692.21</v>
      </c>
      <c r="AFV78" s="294">
        <v>-1690608</v>
      </c>
      <c r="AFW78" s="294">
        <v>-4362449</v>
      </c>
      <c r="AFX78" s="294">
        <v>-2798895</v>
      </c>
      <c r="AFY78" s="294">
        <v>-1207408.5</v>
      </c>
      <c r="AFZ78" s="294">
        <v>-6773283.5700000003</v>
      </c>
      <c r="AGA78" s="294">
        <v>-1359041.93</v>
      </c>
      <c r="AGB78" s="294">
        <v>-12288304</v>
      </c>
      <c r="AGC78" s="294">
        <v>-735286</v>
      </c>
      <c r="AGD78" s="294">
        <v>-1415528</v>
      </c>
      <c r="AGE78" s="294">
        <v>-685853.5</v>
      </c>
      <c r="AGF78" s="294">
        <v>-1589386.65</v>
      </c>
      <c r="AGG78" s="294">
        <v>-1348929.07</v>
      </c>
      <c r="AGH78" s="294">
        <v>-665543.5</v>
      </c>
      <c r="AGI78" s="294">
        <v>-499160</v>
      </c>
      <c r="AGJ78" s="294">
        <v>-1363458.8</v>
      </c>
      <c r="AGK78" s="294">
        <v>-1292543.05</v>
      </c>
      <c r="AGL78" s="294">
        <v>-850740</v>
      </c>
      <c r="AGM78" s="294">
        <v>-17395</v>
      </c>
      <c r="AGN78" s="294">
        <v>-9176900.2100000009</v>
      </c>
      <c r="AGO78" s="294">
        <v>-2670469</v>
      </c>
      <c r="AGP78" s="294">
        <v>-607456.92000000004</v>
      </c>
      <c r="AGQ78" s="294">
        <v>-6241935</v>
      </c>
      <c r="AGR78" s="294">
        <v>-4826739.88</v>
      </c>
      <c r="AGS78" s="294">
        <v>-1368018.17</v>
      </c>
      <c r="AGT78" s="294">
        <v>-823384</v>
      </c>
      <c r="AGU78" s="294">
        <v>-12050</v>
      </c>
      <c r="AGV78" s="294"/>
      <c r="AGW78" s="294">
        <v>-2661241.7000000002</v>
      </c>
      <c r="AGX78" s="294">
        <v>-2334361.96</v>
      </c>
      <c r="AGY78" s="294">
        <v>-26012252.5</v>
      </c>
      <c r="AGZ78" s="294">
        <v>-1475605</v>
      </c>
      <c r="AHA78" s="294">
        <v>-1996405</v>
      </c>
      <c r="AHB78" s="294">
        <v>-1322023</v>
      </c>
      <c r="AHC78" s="294">
        <v>-1016229</v>
      </c>
      <c r="AHD78" s="294">
        <v>-3225060.33</v>
      </c>
      <c r="AHE78" s="294">
        <v>-5853577.5</v>
      </c>
      <c r="AHF78" s="294">
        <v>-1064548.97</v>
      </c>
      <c r="AHG78" s="294">
        <v>-2035113.16</v>
      </c>
      <c r="AHH78" s="294">
        <v>-3518827.5</v>
      </c>
      <c r="AHI78" s="294">
        <v>-356219.3</v>
      </c>
      <c r="AHJ78" s="294">
        <v>-1000054.5</v>
      </c>
      <c r="AHK78" s="294">
        <v>-1902005.56</v>
      </c>
      <c r="AHL78" s="294">
        <v>-1576351.31</v>
      </c>
      <c r="AHM78" s="294">
        <v>-1918399</v>
      </c>
      <c r="AHN78" s="294">
        <v>-256511</v>
      </c>
      <c r="AHO78" s="294">
        <v>-1347539</v>
      </c>
      <c r="AHP78" s="294">
        <v>-1940384</v>
      </c>
      <c r="AHQ78" s="294">
        <v>-475121.2</v>
      </c>
      <c r="AHR78" s="329">
        <v>-3433032</v>
      </c>
      <c r="AHS78" s="294">
        <f t="shared" si="51"/>
        <v>-4676313674.0300035</v>
      </c>
      <c r="AHT78" s="271" t="b">
        <f t="shared" si="52"/>
        <v>1</v>
      </c>
      <c r="AHU78" s="271" t="s">
        <v>6273</v>
      </c>
      <c r="AHV78" s="271" t="s">
        <v>6094</v>
      </c>
      <c r="AHW78" s="271" t="s">
        <v>6095</v>
      </c>
    </row>
    <row r="79" spans="1:907" ht="24" x14ac:dyDescent="0.8">
      <c r="A79" s="270" t="s">
        <v>6273</v>
      </c>
      <c r="B79" s="270" t="s">
        <v>6096</v>
      </c>
      <c r="C79" s="271" t="s">
        <v>6097</v>
      </c>
      <c r="D79" s="294">
        <v>-488596.25</v>
      </c>
      <c r="E79" s="294">
        <v>-297398.68</v>
      </c>
      <c r="F79" s="294">
        <v>-1805676.79</v>
      </c>
      <c r="G79" s="294">
        <v>-225566.4</v>
      </c>
      <c r="H79" s="294">
        <v>-2666074.67</v>
      </c>
      <c r="I79" s="294">
        <v>-405796.95</v>
      </c>
      <c r="J79" s="294">
        <v>-1826353.21</v>
      </c>
      <c r="K79" s="294">
        <v>-26200</v>
      </c>
      <c r="L79" s="294">
        <v>-575273</v>
      </c>
      <c r="M79" s="294">
        <v>-728067.56</v>
      </c>
      <c r="N79" s="294">
        <v>-2377406.0499999998</v>
      </c>
      <c r="O79" s="294">
        <v>-115915.62</v>
      </c>
      <c r="P79" s="294">
        <v>-883475.43</v>
      </c>
      <c r="Q79" s="294">
        <v>-592216.92000000004</v>
      </c>
      <c r="R79" s="294">
        <v>-558934.28</v>
      </c>
      <c r="S79" s="294">
        <v>-2628735.56</v>
      </c>
      <c r="T79" s="294">
        <v>-396559.3</v>
      </c>
      <c r="U79" s="294">
        <v>-266220.82</v>
      </c>
      <c r="V79" s="294">
        <v>-231115.02</v>
      </c>
      <c r="W79" s="294">
        <v>-1757105.22</v>
      </c>
      <c r="X79" s="294">
        <v>-519719.1</v>
      </c>
      <c r="Y79" s="294">
        <v>-678175.6</v>
      </c>
      <c r="Z79" s="294">
        <v>-1634641.06</v>
      </c>
      <c r="AA79" s="294">
        <v>-50162.559999999998</v>
      </c>
      <c r="AB79" s="294">
        <v>-1212006.3500000001</v>
      </c>
      <c r="AC79" s="294">
        <v>-2715092.77</v>
      </c>
      <c r="AD79" s="294">
        <v>-997829.84</v>
      </c>
      <c r="AE79" s="294">
        <v>-29532.57</v>
      </c>
      <c r="AF79" s="294">
        <v>-1732102.8</v>
      </c>
      <c r="AG79" s="294">
        <v>-131659.79999999999</v>
      </c>
      <c r="AH79" s="294">
        <v>-3000699.8</v>
      </c>
      <c r="AI79" s="294">
        <v>-2390984.69</v>
      </c>
      <c r="AJ79" s="294">
        <v>-395719.5</v>
      </c>
      <c r="AK79" s="294">
        <v>-313094.40000000002</v>
      </c>
      <c r="AL79" s="294">
        <v>-2187875.91</v>
      </c>
      <c r="AM79" s="294">
        <v>-190367.69</v>
      </c>
      <c r="AN79" s="294">
        <v>-222945.49</v>
      </c>
      <c r="AO79" s="294">
        <v>-759321.26</v>
      </c>
      <c r="AP79" s="294">
        <v>-661021.69999999995</v>
      </c>
      <c r="AQ79" s="294">
        <v>-548501.25</v>
      </c>
      <c r="AR79" s="294">
        <v>-558889.12</v>
      </c>
      <c r="AS79" s="294">
        <v>-564417</v>
      </c>
      <c r="AT79" s="294">
        <v>-5103694.59</v>
      </c>
      <c r="AU79" s="294">
        <v>-154883.29999999999</v>
      </c>
      <c r="AV79" s="294">
        <v>-258186.8</v>
      </c>
      <c r="AW79" s="294">
        <v>-165688.76999999999</v>
      </c>
      <c r="AX79" s="294">
        <v>-818328.21</v>
      </c>
      <c r="AY79" s="294">
        <v>-380932</v>
      </c>
      <c r="AZ79" s="294">
        <v>-147886</v>
      </c>
      <c r="BA79" s="294">
        <v>-563734.39999999991</v>
      </c>
      <c r="BB79" s="294">
        <v>-67491.02</v>
      </c>
      <c r="BC79" s="294">
        <v>-660778.46</v>
      </c>
      <c r="BD79" s="294">
        <v>-258883.14</v>
      </c>
      <c r="BE79" s="294">
        <v>-705920</v>
      </c>
      <c r="BF79" s="294">
        <v>-2963121.89</v>
      </c>
      <c r="BG79" s="294">
        <v>-36384</v>
      </c>
      <c r="BH79" s="294">
        <v>-457552.55</v>
      </c>
      <c r="BI79" s="294">
        <v>-1377526.96</v>
      </c>
      <c r="BJ79" s="294">
        <v>-4625148.99</v>
      </c>
      <c r="BK79" s="294">
        <v>-718618.4</v>
      </c>
      <c r="BL79" s="294">
        <v>-166736.91</v>
      </c>
      <c r="BM79" s="294">
        <v>-875816</v>
      </c>
      <c r="BN79" s="294">
        <v>-305576.3</v>
      </c>
      <c r="BO79" s="294">
        <v>-396234</v>
      </c>
      <c r="BP79" s="294">
        <v>-215556.6</v>
      </c>
      <c r="BQ79" s="294">
        <v>-234351.49</v>
      </c>
      <c r="BR79" s="294">
        <v>-4117134.78</v>
      </c>
      <c r="BS79" s="294">
        <v>-26445</v>
      </c>
      <c r="BT79" s="294">
        <v>-252835.13</v>
      </c>
      <c r="BU79" s="294">
        <v>-355493.37</v>
      </c>
      <c r="BV79" s="294">
        <v>-191646.7</v>
      </c>
      <c r="BW79" s="294">
        <v>-287042.27</v>
      </c>
      <c r="BX79" s="294">
        <v>-246534.93000000002</v>
      </c>
      <c r="BY79" s="294">
        <v>-155718.79999999999</v>
      </c>
      <c r="BZ79" s="294">
        <v>-3295164.2499999995</v>
      </c>
      <c r="CA79" s="294">
        <v>-747758.3</v>
      </c>
      <c r="CB79" s="294">
        <v>-1647703</v>
      </c>
      <c r="CC79" s="294">
        <v>-1801562.95</v>
      </c>
      <c r="CD79" s="294">
        <v>-230372.1</v>
      </c>
      <c r="CE79" s="294">
        <v>-662276.57000000007</v>
      </c>
      <c r="CF79" s="294">
        <v>-298030</v>
      </c>
      <c r="CG79" s="294">
        <v>-1324740.8999999999</v>
      </c>
      <c r="CH79" s="294">
        <v>-270758.34000000003</v>
      </c>
      <c r="CI79" s="294">
        <v>-649844.6</v>
      </c>
      <c r="CJ79" s="294">
        <v>-784783</v>
      </c>
      <c r="CK79" s="294">
        <v>-841204.6</v>
      </c>
      <c r="CL79" s="294">
        <v>-562480.19999999995</v>
      </c>
      <c r="CM79" s="294">
        <v>-213845.8</v>
      </c>
      <c r="CN79" s="294">
        <v>-711618.76</v>
      </c>
      <c r="CO79" s="294">
        <v>-91394.5</v>
      </c>
      <c r="CP79" s="294">
        <v>-131939.65</v>
      </c>
      <c r="CQ79" s="294">
        <v>-218867.44</v>
      </c>
      <c r="CR79" s="294">
        <v>-268449.05</v>
      </c>
      <c r="CS79" s="294">
        <v>-181263.19</v>
      </c>
      <c r="CT79" s="294">
        <v>-3940139.69</v>
      </c>
      <c r="CU79" s="294">
        <v>-97980.800000000003</v>
      </c>
      <c r="CV79" s="294">
        <v>-373059</v>
      </c>
      <c r="CW79" s="294">
        <v>-1066829.5</v>
      </c>
      <c r="CX79" s="294">
        <v>-34198.400000000001</v>
      </c>
      <c r="CY79" s="294">
        <v>-114666.8</v>
      </c>
      <c r="CZ79" s="294">
        <v>-141992</v>
      </c>
      <c r="DA79" s="294">
        <v>-167329.79999999999</v>
      </c>
      <c r="DB79" s="294">
        <v>-3180617.54</v>
      </c>
      <c r="DC79" s="294">
        <v>-8203873.6100000003</v>
      </c>
      <c r="DD79" s="294">
        <v>-1023300.73</v>
      </c>
      <c r="DE79" s="294">
        <v>-591003</v>
      </c>
      <c r="DF79" s="294">
        <v>-1164745.71</v>
      </c>
      <c r="DG79" s="294">
        <v>-2663402.6</v>
      </c>
      <c r="DH79" s="294">
        <v>-1044878</v>
      </c>
      <c r="DI79" s="294">
        <v>-814136.5</v>
      </c>
      <c r="DJ79" s="294">
        <v>-979306.01</v>
      </c>
      <c r="DK79" s="294">
        <v>-4826984.97</v>
      </c>
      <c r="DL79" s="294">
        <v>-1704009.1</v>
      </c>
      <c r="DM79" s="294">
        <v>-1070499.55</v>
      </c>
      <c r="DN79" s="294">
        <v>-716994.6</v>
      </c>
      <c r="DO79" s="294">
        <v>-271006.28000000003</v>
      </c>
      <c r="DP79" s="294">
        <v>-1557232.25</v>
      </c>
      <c r="DQ79" s="294">
        <v>-1200662.95</v>
      </c>
      <c r="DR79" s="294">
        <v>-856435.1</v>
      </c>
      <c r="DS79" s="294">
        <v>-761720.81</v>
      </c>
      <c r="DT79" s="294">
        <v>-17506516.27</v>
      </c>
      <c r="DU79" s="294">
        <v>-260120</v>
      </c>
      <c r="DV79" s="294">
        <v>-5259092.47</v>
      </c>
      <c r="DW79" s="294">
        <v>-2417625.96</v>
      </c>
      <c r="DX79" s="294">
        <v>-908412.51</v>
      </c>
      <c r="DY79" s="294">
        <v>-2371508.42</v>
      </c>
      <c r="DZ79" s="294">
        <v>-782614</v>
      </c>
      <c r="EA79" s="294">
        <v>-189370.21</v>
      </c>
      <c r="EB79" s="294">
        <v>-1164561</v>
      </c>
      <c r="EC79" s="294">
        <v>-977949.45</v>
      </c>
      <c r="ED79" s="294">
        <v>-3723175.8</v>
      </c>
      <c r="EE79" s="294">
        <v>-1548803.5</v>
      </c>
      <c r="EF79" s="294">
        <v>-520595.7</v>
      </c>
      <c r="EG79" s="294">
        <v>-377463.35</v>
      </c>
      <c r="EH79" s="294">
        <v>-349725.12</v>
      </c>
      <c r="EI79" s="294">
        <v>-859461.48</v>
      </c>
      <c r="EJ79" s="294">
        <v>-412497.88</v>
      </c>
      <c r="EK79" s="294">
        <v>-1265131.05</v>
      </c>
      <c r="EL79" s="294">
        <v>-614675.19999999995</v>
      </c>
      <c r="EM79" s="294">
        <v>-224738.73</v>
      </c>
      <c r="EN79" s="294">
        <v>-441160.46</v>
      </c>
      <c r="EO79" s="294">
        <v>-528589.28</v>
      </c>
      <c r="EP79" s="294">
        <v>-360828.98</v>
      </c>
      <c r="EQ79" s="294">
        <v>-251981</v>
      </c>
      <c r="ER79" s="294">
        <v>-1917601.3</v>
      </c>
      <c r="ES79" s="294">
        <v>-327473.40000000002</v>
      </c>
      <c r="ET79" s="294">
        <v>-1598994.75</v>
      </c>
      <c r="EU79" s="294">
        <v>-1446752.64</v>
      </c>
      <c r="EV79" s="294">
        <v>-1886517.5</v>
      </c>
      <c r="EW79" s="294">
        <v>-5215780.3499999996</v>
      </c>
      <c r="EX79" s="294">
        <v>-367021</v>
      </c>
      <c r="EY79" s="294">
        <v>-1053112.1000000001</v>
      </c>
      <c r="EZ79" s="294">
        <v>-685474.5</v>
      </c>
      <c r="FA79" s="294">
        <v>-2155585.46</v>
      </c>
      <c r="FB79" s="294">
        <v>-2259626.9</v>
      </c>
      <c r="FC79" s="294">
        <v>-1034947.92</v>
      </c>
      <c r="FD79" s="294">
        <v>-956250.89</v>
      </c>
      <c r="FE79" s="294">
        <v>-278538.03999999998</v>
      </c>
      <c r="FF79" s="294">
        <v>-578733.93000000005</v>
      </c>
      <c r="FG79" s="294">
        <v>-367450.1</v>
      </c>
      <c r="FH79" s="294">
        <v>-708383.7</v>
      </c>
      <c r="FI79" s="294">
        <v>-3941784.35</v>
      </c>
      <c r="FJ79" s="294">
        <v>-227106.62</v>
      </c>
      <c r="FK79" s="294">
        <v>0</v>
      </c>
      <c r="FL79" s="294">
        <v>-188375.19</v>
      </c>
      <c r="FM79" s="294">
        <v>-1536818.77</v>
      </c>
      <c r="FN79" s="294">
        <v>-622676</v>
      </c>
      <c r="FO79" s="294">
        <v>-137064.20000000001</v>
      </c>
      <c r="FP79" s="294">
        <v>-71112</v>
      </c>
      <c r="FQ79" s="294">
        <v>-915671.61</v>
      </c>
      <c r="FR79" s="294">
        <v>-630901.4</v>
      </c>
      <c r="FS79" s="294">
        <v>-618113.5</v>
      </c>
      <c r="FT79" s="294">
        <v>-3195255.54</v>
      </c>
      <c r="FU79" s="294">
        <v>-965545.4</v>
      </c>
      <c r="FV79" s="294">
        <v>-515539</v>
      </c>
      <c r="FW79" s="294">
        <v>-1512091.02</v>
      </c>
      <c r="FX79" s="294">
        <v>-726957.12</v>
      </c>
      <c r="FY79" s="294">
        <v>-1793969.58</v>
      </c>
      <c r="FZ79" s="294">
        <v>-348391.51</v>
      </c>
      <c r="GA79" s="294">
        <v>-836483.24</v>
      </c>
      <c r="GB79" s="294">
        <v>-640971.19999999995</v>
      </c>
      <c r="GC79" s="294">
        <v>-938997.2</v>
      </c>
      <c r="GD79" s="294">
        <v>-435635</v>
      </c>
      <c r="GE79" s="294">
        <v>-1594078.5</v>
      </c>
      <c r="GF79" s="294">
        <v>-571647</v>
      </c>
      <c r="GG79" s="294">
        <v>-200050</v>
      </c>
      <c r="GH79" s="294">
        <v>-2158354.34</v>
      </c>
      <c r="GI79" s="294">
        <v>-853305.77</v>
      </c>
      <c r="GJ79" s="294">
        <v>-111293.4</v>
      </c>
      <c r="GK79" s="294">
        <v>-540394.6</v>
      </c>
      <c r="GL79" s="294">
        <v>-1075805.0900000001</v>
      </c>
      <c r="GM79" s="294">
        <v>-226383.91</v>
      </c>
      <c r="GN79" s="294">
        <v>-221160.75</v>
      </c>
      <c r="GO79" s="294">
        <v>-610155.30000000005</v>
      </c>
      <c r="GP79" s="294">
        <v>-128263.37</v>
      </c>
      <c r="GQ79" s="294">
        <v>-2504887.87</v>
      </c>
      <c r="GR79" s="294">
        <v>-642308.5</v>
      </c>
      <c r="GS79" s="294">
        <v>-534693</v>
      </c>
      <c r="GT79" s="294">
        <v>-897495</v>
      </c>
      <c r="GU79" s="294">
        <v>-54545.5</v>
      </c>
      <c r="GV79" s="294">
        <v>-75729.67</v>
      </c>
      <c r="GW79" s="294">
        <v>-738145.96</v>
      </c>
      <c r="GX79" s="294">
        <v>-471609.5</v>
      </c>
      <c r="GY79" s="294">
        <v>-5104750.12</v>
      </c>
      <c r="GZ79" s="294">
        <v>-97840</v>
      </c>
      <c r="HA79" s="294">
        <v>-3352147.8</v>
      </c>
      <c r="HB79" s="294">
        <v>-938060.43</v>
      </c>
      <c r="HC79" s="294">
        <v>-2284534.2999999998</v>
      </c>
      <c r="HD79" s="294">
        <v>-5000697.29</v>
      </c>
      <c r="HE79" s="294">
        <v>-1598538.19</v>
      </c>
      <c r="HF79" s="294">
        <v>-1717093.23</v>
      </c>
      <c r="HG79" s="294">
        <v>-432266.47</v>
      </c>
      <c r="HH79" s="294">
        <v>-1966191.4700000002</v>
      </c>
      <c r="HI79" s="294">
        <v>-29330</v>
      </c>
      <c r="HJ79" s="294">
        <v>-9550665.7799999993</v>
      </c>
      <c r="HK79" s="294">
        <v>-2688131.22</v>
      </c>
      <c r="HL79" s="294">
        <v>-5940501.5099999998</v>
      </c>
      <c r="HM79" s="294">
        <v>-1376839.5</v>
      </c>
      <c r="HN79" s="294">
        <v>-445223.38</v>
      </c>
      <c r="HO79" s="294">
        <v>-422960.55</v>
      </c>
      <c r="HP79" s="294">
        <v>-2437120.3199999994</v>
      </c>
      <c r="HQ79" s="294">
        <v>-685350.5</v>
      </c>
      <c r="HR79" s="294">
        <v>-529600.54009999998</v>
      </c>
      <c r="HS79" s="294">
        <v>-1365888.77</v>
      </c>
      <c r="HT79" s="294">
        <v>-67748</v>
      </c>
      <c r="HU79" s="294">
        <v>-1234141.44</v>
      </c>
      <c r="HV79" s="294">
        <v>-592674.79</v>
      </c>
      <c r="HW79" s="294">
        <v>-412507.56</v>
      </c>
      <c r="HX79" s="294">
        <v>-1007449.76</v>
      </c>
      <c r="HY79" s="294">
        <v>-676090.07</v>
      </c>
      <c r="HZ79" s="294">
        <v>-854324.62</v>
      </c>
      <c r="IA79" s="294">
        <v>-868929.03</v>
      </c>
      <c r="IB79" s="294">
        <v>-475800.54</v>
      </c>
      <c r="IC79" s="294">
        <v>-865264.35</v>
      </c>
      <c r="ID79" s="294">
        <v>-364227.32</v>
      </c>
      <c r="IE79" s="294">
        <v>-1164107.17</v>
      </c>
      <c r="IF79" s="294">
        <v>-335812.35</v>
      </c>
      <c r="IG79" s="294">
        <v>-531859.5</v>
      </c>
      <c r="IH79" s="294">
        <v>-6323243.04</v>
      </c>
      <c r="II79" s="294">
        <v>-19560</v>
      </c>
      <c r="IJ79" s="294">
        <v>-66527.5</v>
      </c>
      <c r="IK79" s="294">
        <v>-2451965.5299999998</v>
      </c>
      <c r="IL79" s="294">
        <v>-2599559.3299999996</v>
      </c>
      <c r="IM79" s="294">
        <v>-1040106.4</v>
      </c>
      <c r="IN79" s="294">
        <v>-338949.98000000004</v>
      </c>
      <c r="IO79" s="294">
        <v>-513646.26</v>
      </c>
      <c r="IP79" s="294">
        <v>-792242.27</v>
      </c>
      <c r="IQ79" s="294">
        <v>-687785.97</v>
      </c>
      <c r="IR79" s="294">
        <v>-349764.3</v>
      </c>
      <c r="IS79" s="294">
        <v>-11874345.229999997</v>
      </c>
      <c r="IT79" s="294">
        <v>-1129377.46</v>
      </c>
      <c r="IU79" s="294">
        <v>-857808.58</v>
      </c>
      <c r="IV79" s="294">
        <v>-583542.41</v>
      </c>
      <c r="IW79" s="294">
        <v>-877507.09</v>
      </c>
      <c r="IX79" s="294">
        <v>-73123.86</v>
      </c>
      <c r="IY79" s="294">
        <v>-1009247.97</v>
      </c>
      <c r="IZ79" s="294">
        <v>-44428.07</v>
      </c>
      <c r="JA79" s="294">
        <v>-409790.31</v>
      </c>
      <c r="JB79" s="294">
        <v>-364171.44</v>
      </c>
      <c r="JC79" s="294">
        <v>-410515.51</v>
      </c>
      <c r="JD79" s="294"/>
      <c r="JE79" s="294">
        <v>-312516.65999999997</v>
      </c>
      <c r="JF79" s="294">
        <v>-3547828.06</v>
      </c>
      <c r="JG79" s="294">
        <v>-468440.86</v>
      </c>
      <c r="JH79" s="294">
        <v>-601767.06000000006</v>
      </c>
      <c r="JI79" s="294">
        <v>-589656.09</v>
      </c>
      <c r="JJ79" s="294">
        <v>-104086.37</v>
      </c>
      <c r="JK79" s="294">
        <v>-4850842.04</v>
      </c>
      <c r="JL79" s="294">
        <v>-689813.01</v>
      </c>
      <c r="JM79" s="294">
        <v>-1231124.8400000001</v>
      </c>
      <c r="JN79" s="294">
        <v>-1268102.49</v>
      </c>
      <c r="JO79" s="294">
        <v>-852074.88</v>
      </c>
      <c r="JP79" s="294">
        <v>-2629562.7200000002</v>
      </c>
      <c r="JQ79" s="294">
        <v>-493389.24</v>
      </c>
      <c r="JR79" s="294">
        <v>-5133564.8900000006</v>
      </c>
      <c r="JS79" s="294">
        <v>-195681.37</v>
      </c>
      <c r="JT79" s="294">
        <v>-1836742.89</v>
      </c>
      <c r="JU79" s="294">
        <v>-135425</v>
      </c>
      <c r="JV79" s="294">
        <v>-1219771.5</v>
      </c>
      <c r="JW79" s="294">
        <v>-448746</v>
      </c>
      <c r="JX79" s="294">
        <v>-4314998.8</v>
      </c>
      <c r="JY79" s="294">
        <v>-1464349.51</v>
      </c>
      <c r="JZ79" s="294">
        <v>-25615</v>
      </c>
      <c r="KA79" s="294">
        <v>-1121124.3</v>
      </c>
      <c r="KB79" s="294">
        <v>-220419</v>
      </c>
      <c r="KC79" s="294">
        <v>-115475</v>
      </c>
      <c r="KD79" s="294">
        <v>-567438.38</v>
      </c>
      <c r="KE79" s="294">
        <v>-110331.2</v>
      </c>
      <c r="KF79" s="294">
        <v>-870961.63</v>
      </c>
      <c r="KG79" s="294">
        <v>-1551561.47</v>
      </c>
      <c r="KH79" s="294">
        <v>-14717843.650000002</v>
      </c>
      <c r="KI79" s="294">
        <v>-1399184.91</v>
      </c>
      <c r="KJ79" s="294">
        <v>-158599.54999999999</v>
      </c>
      <c r="KK79" s="294">
        <v>-115942.82</v>
      </c>
      <c r="KL79" s="294">
        <v>-144800</v>
      </c>
      <c r="KM79" s="294">
        <v>-194815.79</v>
      </c>
      <c r="KN79" s="294">
        <v>-3363055.84</v>
      </c>
      <c r="KO79" s="294">
        <v>-476064.65</v>
      </c>
      <c r="KP79" s="294">
        <v>-377614.32</v>
      </c>
      <c r="KQ79" s="294">
        <v>-7678671.0999999996</v>
      </c>
      <c r="KR79" s="294">
        <v>-1377528.26</v>
      </c>
      <c r="KS79" s="294">
        <v>-847932.7</v>
      </c>
      <c r="KT79" s="294">
        <v>-5220071.74</v>
      </c>
      <c r="KU79" s="294">
        <v>-1255477.95</v>
      </c>
      <c r="KV79" s="294">
        <v>-2091566.6</v>
      </c>
      <c r="KW79" s="294">
        <v>-2854042.63</v>
      </c>
      <c r="KX79" s="294">
        <v>-2165906.81</v>
      </c>
      <c r="KY79" s="294">
        <v>-4509401.16</v>
      </c>
      <c r="KZ79" s="294">
        <v>-823763.67999999993</v>
      </c>
      <c r="LA79" s="294">
        <v>-656233.12</v>
      </c>
      <c r="LB79" s="294">
        <v>-416116.18</v>
      </c>
      <c r="LC79" s="294">
        <v>-1317244.6200000001</v>
      </c>
      <c r="LD79" s="294">
        <v>-1485824.1099999999</v>
      </c>
      <c r="LE79" s="294">
        <v>-562835.6</v>
      </c>
      <c r="LF79" s="294">
        <v>-1546242.09</v>
      </c>
      <c r="LG79" s="294">
        <v>-5019442.45</v>
      </c>
      <c r="LH79" s="294">
        <v>-72285.62</v>
      </c>
      <c r="LI79" s="294">
        <v>-193664.34</v>
      </c>
      <c r="LJ79" s="294">
        <v>-3866803.86</v>
      </c>
      <c r="LK79" s="294">
        <v>-1032674.88</v>
      </c>
      <c r="LL79" s="294">
        <v>-1029253.17</v>
      </c>
      <c r="LM79" s="294">
        <v>-913387.78</v>
      </c>
      <c r="LN79" s="294">
        <v>-1011064.5</v>
      </c>
      <c r="LO79" s="294">
        <v>-821257.73</v>
      </c>
      <c r="LP79" s="294"/>
      <c r="LQ79" s="294">
        <v>-94999.8</v>
      </c>
      <c r="LR79" s="294">
        <v>-2689303.7</v>
      </c>
      <c r="LS79" s="294">
        <v>-639434.15</v>
      </c>
      <c r="LT79" s="294">
        <v>-950092.23</v>
      </c>
      <c r="LU79" s="294">
        <v>-4458373.4000000004</v>
      </c>
      <c r="LV79" s="294">
        <v>-1077249.1400000001</v>
      </c>
      <c r="LW79" s="294">
        <v>-2451398.6</v>
      </c>
      <c r="LX79" s="294">
        <v>-2386523.2000000002</v>
      </c>
      <c r="LY79" s="294">
        <v>-909872.95</v>
      </c>
      <c r="LZ79" s="294">
        <v>-2158969.2800000003</v>
      </c>
      <c r="MA79" s="294">
        <v>-1289303.46</v>
      </c>
      <c r="MB79" s="294">
        <v>-374212.47</v>
      </c>
      <c r="MC79" s="294">
        <v>-2193733.2999999998</v>
      </c>
      <c r="MD79" s="294">
        <v>-676183.11</v>
      </c>
      <c r="ME79" s="294">
        <v>-3295601.41</v>
      </c>
      <c r="MF79" s="294">
        <v>-968774.23</v>
      </c>
      <c r="MG79" s="294">
        <v>-10844516.66</v>
      </c>
      <c r="MH79" s="294">
        <v>-996555.8</v>
      </c>
      <c r="MI79" s="294">
        <v>-240596</v>
      </c>
      <c r="MJ79" s="294">
        <v>-271427</v>
      </c>
      <c r="MK79" s="294">
        <v>-197079</v>
      </c>
      <c r="ML79" s="294">
        <v>-737791.66</v>
      </c>
      <c r="MM79" s="294">
        <v>-599024</v>
      </c>
      <c r="MN79" s="294">
        <v>-763320.51</v>
      </c>
      <c r="MO79" s="294">
        <v>-1379499.25</v>
      </c>
      <c r="MP79" s="294">
        <v>-715345.2</v>
      </c>
      <c r="MQ79" s="294">
        <v>-588708.82000000007</v>
      </c>
      <c r="MR79" s="294">
        <v>-306556.59999999998</v>
      </c>
      <c r="MS79" s="294">
        <v>-139280</v>
      </c>
      <c r="MT79" s="294">
        <v>-805978.92999999993</v>
      </c>
      <c r="MU79" s="294">
        <v>-1089898.44</v>
      </c>
      <c r="MV79" s="294">
        <v>-2649341.7599999998</v>
      </c>
      <c r="MW79" s="294">
        <v>-3286022.32</v>
      </c>
      <c r="MX79" s="294">
        <v>-548883.01</v>
      </c>
      <c r="MY79" s="294">
        <v>-2621069.7700999998</v>
      </c>
      <c r="MZ79" s="294">
        <v>-2059321.7000000002</v>
      </c>
      <c r="NA79" s="294">
        <v>-1594637.3199999998</v>
      </c>
      <c r="NB79" s="294">
        <v>-566396.73</v>
      </c>
      <c r="NC79" s="294">
        <v>-772887.44</v>
      </c>
      <c r="ND79" s="294">
        <v>-243854.24</v>
      </c>
      <c r="NE79" s="294">
        <v>-821695.61</v>
      </c>
      <c r="NF79" s="294">
        <v>-533420.79</v>
      </c>
      <c r="NG79" s="294">
        <v>-6055465.8799999999</v>
      </c>
      <c r="NH79" s="294">
        <v>-531437.31999999995</v>
      </c>
      <c r="NI79" s="294">
        <v>-1997510.77</v>
      </c>
      <c r="NJ79" s="294">
        <v>-1695121.45</v>
      </c>
      <c r="NK79" s="294">
        <v>-3365735.5500000003</v>
      </c>
      <c r="NL79" s="294">
        <v>-89311.18</v>
      </c>
      <c r="NM79" s="294">
        <v>-1210561.78</v>
      </c>
      <c r="NN79" s="294">
        <v>-317925.65999999997</v>
      </c>
      <c r="NO79" s="294">
        <v>-770452.5</v>
      </c>
      <c r="NP79" s="294">
        <v>-2358743.14</v>
      </c>
      <c r="NQ79" s="294">
        <v>-339870</v>
      </c>
      <c r="NR79" s="294">
        <v>-1080662.7</v>
      </c>
      <c r="NS79" s="294">
        <v>-208100</v>
      </c>
      <c r="NT79" s="294">
        <v>-273264.40000000002</v>
      </c>
      <c r="NU79" s="294">
        <v>-119680</v>
      </c>
      <c r="NV79" s="294">
        <v>-302684.59999999998</v>
      </c>
      <c r="NW79" s="294">
        <v>-529061.30000000005</v>
      </c>
      <c r="NX79" s="294">
        <v>-5077296.0999999996</v>
      </c>
      <c r="NY79" s="294">
        <v>-889240.05</v>
      </c>
      <c r="NZ79" s="294">
        <v>-370546.4</v>
      </c>
      <c r="OA79" s="294">
        <v>-5130</v>
      </c>
      <c r="OB79" s="294">
        <v>-1708998.12</v>
      </c>
      <c r="OC79" s="294">
        <v>-570490.98</v>
      </c>
      <c r="OD79" s="294">
        <v>-531024.72</v>
      </c>
      <c r="OE79" s="294">
        <v>-10940514.5</v>
      </c>
      <c r="OF79" s="294">
        <v>-1294774.26</v>
      </c>
      <c r="OG79" s="294">
        <v>-5958375.5099999998</v>
      </c>
      <c r="OH79" s="294">
        <v>-1058924.19</v>
      </c>
      <c r="OI79" s="294">
        <v>-2804762.5599999996</v>
      </c>
      <c r="OJ79" s="294">
        <v>-3631816.89</v>
      </c>
      <c r="OK79" s="294">
        <v>-690429.09</v>
      </c>
      <c r="OL79" s="294">
        <v>-2105580.0699999998</v>
      </c>
      <c r="OM79" s="294">
        <v>-6687487.9299999997</v>
      </c>
      <c r="ON79" s="294">
        <v>-3383653.5</v>
      </c>
      <c r="OO79" s="294">
        <v>-5501000.4400000004</v>
      </c>
      <c r="OP79" s="294">
        <v>-2709484.81</v>
      </c>
      <c r="OQ79" s="294">
        <v>-1057306.67</v>
      </c>
      <c r="OR79" s="294">
        <v>-703739.96</v>
      </c>
      <c r="OS79" s="294">
        <v>-159052.24000000002</v>
      </c>
      <c r="OT79" s="294">
        <v>-1165358.48</v>
      </c>
      <c r="OU79" s="294">
        <v>-1083502.7</v>
      </c>
      <c r="OV79" s="294">
        <v>-512830</v>
      </c>
      <c r="OW79" s="294">
        <v>-331147.34999999998</v>
      </c>
      <c r="OX79" s="294">
        <v>-6007862.46</v>
      </c>
      <c r="OY79" s="294">
        <v>-424472</v>
      </c>
      <c r="OZ79" s="294">
        <v>-440958</v>
      </c>
      <c r="PA79" s="294">
        <v>-717354.75</v>
      </c>
      <c r="PB79" s="294">
        <v>-5763153.5899999999</v>
      </c>
      <c r="PC79" s="294">
        <v>-221660</v>
      </c>
      <c r="PD79" s="294">
        <v>-1802166.51</v>
      </c>
      <c r="PE79" s="294">
        <v>-490935.08</v>
      </c>
      <c r="PF79" s="294">
        <v>-838627.15</v>
      </c>
      <c r="PG79" s="294">
        <v>-1924503</v>
      </c>
      <c r="PH79" s="294">
        <v>-1973375.81</v>
      </c>
      <c r="PI79" s="294">
        <v>-1077665.3</v>
      </c>
      <c r="PJ79" s="294">
        <v>-1732488.03</v>
      </c>
      <c r="PK79" s="294">
        <v>-1161371.5</v>
      </c>
      <c r="PL79" s="294">
        <v>-467998</v>
      </c>
      <c r="PM79" s="294">
        <v>-1099132.29</v>
      </c>
      <c r="PN79" s="294">
        <v>-672789</v>
      </c>
      <c r="PO79" s="294">
        <v>-2897319.92</v>
      </c>
      <c r="PP79" s="294">
        <v>-389041</v>
      </c>
      <c r="PQ79" s="294">
        <v>-548570.69999999995</v>
      </c>
      <c r="PR79" s="294">
        <v>-334030.69</v>
      </c>
      <c r="PS79" s="294">
        <v>-514110.12</v>
      </c>
      <c r="PT79" s="294">
        <v>-20419537.710000001</v>
      </c>
      <c r="PU79" s="294">
        <v>-1279244.98</v>
      </c>
      <c r="PV79" s="294">
        <v>-218003.39</v>
      </c>
      <c r="PW79" s="294">
        <v>-416057</v>
      </c>
      <c r="PX79" s="294">
        <v>-3989353.65</v>
      </c>
      <c r="PY79" s="294">
        <v>-1247611</v>
      </c>
      <c r="PZ79" s="294">
        <v>-3725089.46</v>
      </c>
      <c r="QA79" s="294">
        <v>-279909.65999999997</v>
      </c>
      <c r="QB79" s="294">
        <v>-2991077.66</v>
      </c>
      <c r="QC79" s="294">
        <v>-406993.5</v>
      </c>
      <c r="QD79" s="294">
        <v>-3222660.15</v>
      </c>
      <c r="QE79" s="294">
        <v>-871763.44</v>
      </c>
      <c r="QF79" s="294">
        <v>-1407412.49</v>
      </c>
      <c r="QG79" s="294">
        <v>-1038776</v>
      </c>
      <c r="QH79" s="294">
        <v>-1318973.42</v>
      </c>
      <c r="QI79" s="294">
        <v>-1277532.92</v>
      </c>
      <c r="QJ79" s="294">
        <v>-1859642.7</v>
      </c>
      <c r="QK79" s="294">
        <v>-548366.01</v>
      </c>
      <c r="QL79" s="294">
        <v>-998308.39</v>
      </c>
      <c r="QM79" s="294">
        <v>-1129909.53</v>
      </c>
      <c r="QN79" s="294">
        <v>-1428927.49</v>
      </c>
      <c r="QO79" s="294">
        <v>-454884</v>
      </c>
      <c r="QP79" s="294">
        <v>-56954.2</v>
      </c>
      <c r="QQ79" s="294">
        <v>-440988.82</v>
      </c>
      <c r="QR79" s="294">
        <v>-171553</v>
      </c>
      <c r="QS79" s="294">
        <v>-373812.86</v>
      </c>
      <c r="QT79" s="294">
        <v>-11375002.16</v>
      </c>
      <c r="QU79" s="294">
        <v>-784204.34</v>
      </c>
      <c r="QV79" s="294">
        <v>-1512050.84</v>
      </c>
      <c r="QW79" s="294">
        <v>-138591.28</v>
      </c>
      <c r="QX79" s="294">
        <v>-295650.78000000003</v>
      </c>
      <c r="QY79" s="294">
        <v>-3227958.0999999996</v>
      </c>
      <c r="QZ79" s="294">
        <v>-2179752.79</v>
      </c>
      <c r="RA79" s="294">
        <v>-2633848.1800000002</v>
      </c>
      <c r="RB79" s="294">
        <v>-781951.8</v>
      </c>
      <c r="RC79" s="294">
        <v>-887236.96</v>
      </c>
      <c r="RD79" s="294">
        <v>-1097131</v>
      </c>
      <c r="RE79" s="294">
        <v>0</v>
      </c>
      <c r="RF79" s="294">
        <v>-228437</v>
      </c>
      <c r="RG79" s="294">
        <v>-7297191.6399999997</v>
      </c>
      <c r="RH79" s="294">
        <v>-5546402.5</v>
      </c>
      <c r="RI79" s="294">
        <v>-3064438.67</v>
      </c>
      <c r="RJ79" s="294">
        <v>-861910.5</v>
      </c>
      <c r="RK79" s="294">
        <v>-1308527.25</v>
      </c>
      <c r="RL79" s="294">
        <v>-3161624.18</v>
      </c>
      <c r="RM79" s="294">
        <v>-2257302.79</v>
      </c>
      <c r="RN79" s="294">
        <v>-756145.36</v>
      </c>
      <c r="RO79" s="294">
        <v>-1589118.2</v>
      </c>
      <c r="RP79" s="294">
        <v>-3881655.75</v>
      </c>
      <c r="RQ79" s="294">
        <v>-5931480.2599999998</v>
      </c>
      <c r="RR79" s="294">
        <v>-801171.58</v>
      </c>
      <c r="RS79" s="294">
        <v>-1118989</v>
      </c>
      <c r="RT79" s="294">
        <v>-1514598.46</v>
      </c>
      <c r="RU79" s="294">
        <v>-451779.76</v>
      </c>
      <c r="RV79" s="294">
        <v>-939411.5</v>
      </c>
      <c r="RW79" s="294">
        <v>-1585863.9</v>
      </c>
      <c r="RX79" s="294">
        <v>-761534.2</v>
      </c>
      <c r="RY79" s="294">
        <v>-387553.4</v>
      </c>
      <c r="RZ79" s="294">
        <v>-206294.49</v>
      </c>
      <c r="SA79" s="294">
        <v>-4011039.28</v>
      </c>
      <c r="SB79" s="294">
        <v>-488483.25</v>
      </c>
      <c r="SC79" s="294">
        <v>-569470</v>
      </c>
      <c r="SD79" s="294">
        <v>-264726.34000000003</v>
      </c>
      <c r="SE79" s="294">
        <v>-262693.78000000003</v>
      </c>
      <c r="SF79" s="294">
        <v>-842389.77</v>
      </c>
      <c r="SG79" s="294">
        <v>-955668.3</v>
      </c>
      <c r="SH79" s="294">
        <v>-774010.46</v>
      </c>
      <c r="SI79" s="294">
        <v>-1042130.34</v>
      </c>
      <c r="SJ79" s="294">
        <v>-1677144.16</v>
      </c>
      <c r="SK79" s="294">
        <v>-1744493.6</v>
      </c>
      <c r="SL79" s="294">
        <v>-67195.58</v>
      </c>
      <c r="SM79" s="294">
        <v>-5287571.79</v>
      </c>
      <c r="SN79" s="294">
        <v>-1363508.5</v>
      </c>
      <c r="SO79" s="294">
        <v>-973281</v>
      </c>
      <c r="SP79" s="294">
        <v>-978580.3</v>
      </c>
      <c r="SQ79" s="294">
        <v>-964497</v>
      </c>
      <c r="SR79" s="294">
        <v>-369267.8</v>
      </c>
      <c r="SS79" s="294">
        <v>-1427375.67</v>
      </c>
      <c r="ST79" s="294">
        <v>-284630</v>
      </c>
      <c r="SU79" s="294">
        <v>-15497796.039999999</v>
      </c>
      <c r="SV79" s="294">
        <v>-355222.08</v>
      </c>
      <c r="SW79" s="294">
        <v>-532212.76</v>
      </c>
      <c r="SX79" s="294">
        <v>-927326</v>
      </c>
      <c r="SY79" s="294">
        <v>-55030</v>
      </c>
      <c r="SZ79" s="294">
        <v>-285003.59999999998</v>
      </c>
      <c r="TA79" s="294">
        <v>-220310.21</v>
      </c>
      <c r="TB79" s="294">
        <v>-3231360.54</v>
      </c>
      <c r="TC79" s="294">
        <v>-620694.80000000005</v>
      </c>
      <c r="TD79" s="294">
        <v>-473902.35</v>
      </c>
      <c r="TE79" s="294">
        <v>-1762575.8</v>
      </c>
      <c r="TF79" s="294">
        <v>-517094</v>
      </c>
      <c r="TG79" s="294">
        <v>-1307862.08</v>
      </c>
      <c r="TH79" s="294">
        <v>-1081563.6000000001</v>
      </c>
      <c r="TI79" s="294">
        <v>-15733270.300000001</v>
      </c>
      <c r="TJ79" s="294">
        <v>-1599894.8</v>
      </c>
      <c r="TK79" s="294">
        <v>-2084802.8</v>
      </c>
      <c r="TL79" s="294">
        <v>-6287558.4400000004</v>
      </c>
      <c r="TM79" s="294">
        <v>-1473022.72</v>
      </c>
      <c r="TN79" s="294">
        <v>-758931.8</v>
      </c>
      <c r="TO79" s="294">
        <v>-180898</v>
      </c>
      <c r="TP79" s="294">
        <v>-7020984.3899999997</v>
      </c>
      <c r="TQ79" s="294">
        <v>-1401343.89</v>
      </c>
      <c r="TR79" s="294">
        <v>-1187214</v>
      </c>
      <c r="TS79" s="294">
        <v>-760707</v>
      </c>
      <c r="TT79" s="294">
        <v>-1108577</v>
      </c>
      <c r="TU79" s="294">
        <v>-1065415</v>
      </c>
      <c r="TV79" s="294">
        <v>-2453231.39</v>
      </c>
      <c r="TW79" s="294">
        <v>-948631</v>
      </c>
      <c r="TX79" s="294">
        <v>-159365.95000000001</v>
      </c>
      <c r="TY79" s="294">
        <v>-2615906.6</v>
      </c>
      <c r="TZ79" s="294">
        <v>-847347.41</v>
      </c>
      <c r="UA79" s="294">
        <v>-1698869.6</v>
      </c>
      <c r="UB79" s="294">
        <v>-891260.5</v>
      </c>
      <c r="UC79" s="294">
        <v>-585488.72</v>
      </c>
      <c r="UD79" s="294">
        <v>-656001.01</v>
      </c>
      <c r="UE79" s="294">
        <v>-7405783.4199999999</v>
      </c>
      <c r="UF79" s="294">
        <v>-654151.97</v>
      </c>
      <c r="UG79" s="294">
        <v>-746460.1</v>
      </c>
      <c r="UH79" s="294">
        <v>-452357.6</v>
      </c>
      <c r="UI79" s="294">
        <v>-534754</v>
      </c>
      <c r="UJ79" s="294">
        <v>-5543170.7300000004</v>
      </c>
      <c r="UK79" s="294">
        <v>-5025643.6899999995</v>
      </c>
      <c r="UL79" s="294">
        <v>-915458.6</v>
      </c>
      <c r="UM79" s="294">
        <v>-2069373.4</v>
      </c>
      <c r="UN79" s="294">
        <v>-2004424</v>
      </c>
      <c r="UO79" s="294">
        <v>-1124032.97</v>
      </c>
      <c r="UP79" s="294">
        <v>-22098855.07</v>
      </c>
      <c r="UQ79" s="294">
        <v>-2032556.36</v>
      </c>
      <c r="UR79" s="294">
        <v>-1518172</v>
      </c>
      <c r="US79" s="294">
        <v>-6532060.4000000004</v>
      </c>
      <c r="UT79" s="294">
        <v>-630095.04</v>
      </c>
      <c r="UU79" s="294">
        <v>-672552.4</v>
      </c>
      <c r="UV79" s="294">
        <v>-3007920.7</v>
      </c>
      <c r="UW79" s="294">
        <v>-703354.1</v>
      </c>
      <c r="UX79" s="294">
        <v>-501403.9</v>
      </c>
      <c r="UY79" s="294">
        <v>-254760.6</v>
      </c>
      <c r="UZ79" s="294">
        <v>-1973644.5</v>
      </c>
      <c r="VA79" s="294">
        <v>-3663258.2</v>
      </c>
      <c r="VB79" s="294">
        <v>-165309</v>
      </c>
      <c r="VC79" s="294">
        <v>-1180053.33</v>
      </c>
      <c r="VD79" s="294">
        <v>-1038304.8</v>
      </c>
      <c r="VE79" s="294">
        <v>-753301.38</v>
      </c>
      <c r="VF79" s="294">
        <v>-612980</v>
      </c>
      <c r="VG79" s="294">
        <v>-788927.29</v>
      </c>
      <c r="VH79" s="294">
        <v>-2158929.66</v>
      </c>
      <c r="VI79" s="294">
        <v>-827687.5</v>
      </c>
      <c r="VJ79" s="294">
        <v>-387531.65</v>
      </c>
      <c r="VK79" s="294">
        <v>0</v>
      </c>
      <c r="VL79" s="294">
        <v>-15398986.449999999</v>
      </c>
      <c r="VM79" s="294">
        <v>-1148984.22</v>
      </c>
      <c r="VN79" s="294">
        <v>-1784941.2</v>
      </c>
      <c r="VO79" s="294">
        <v>-507354.3</v>
      </c>
      <c r="VP79" s="294">
        <v>-925723.31</v>
      </c>
      <c r="VQ79" s="294">
        <v>-942723.54</v>
      </c>
      <c r="VR79" s="294">
        <v>-2282339.14</v>
      </c>
      <c r="VS79" s="294">
        <v>-840642.1</v>
      </c>
      <c r="VT79" s="294">
        <v>-1023369.86</v>
      </c>
      <c r="VU79" s="294">
        <v>-3947745.97</v>
      </c>
      <c r="VV79" s="294"/>
      <c r="VW79" s="294">
        <v>-3388878.37</v>
      </c>
      <c r="VX79" s="294">
        <v>-2029117.13</v>
      </c>
      <c r="VY79" s="294">
        <v>-611558.19999999995</v>
      </c>
      <c r="VZ79" s="294">
        <v>0</v>
      </c>
      <c r="WA79" s="294">
        <v>-11940703.02</v>
      </c>
      <c r="WB79" s="294">
        <v>-960293.64000000013</v>
      </c>
      <c r="WC79" s="294">
        <v>-1323452.83</v>
      </c>
      <c r="WD79" s="294">
        <v>-176761</v>
      </c>
      <c r="WE79" s="294">
        <v>-797715.44</v>
      </c>
      <c r="WF79" s="294">
        <v>-1297030.29</v>
      </c>
      <c r="WG79" s="294">
        <v>-1792776.75</v>
      </c>
      <c r="WH79" s="294">
        <v>-1410638.07</v>
      </c>
      <c r="WI79" s="294">
        <v>-621833.82999999996</v>
      </c>
      <c r="WJ79" s="294">
        <v>-1252276.6599999999</v>
      </c>
      <c r="WK79" s="294">
        <v>-691939</v>
      </c>
      <c r="WL79" s="294">
        <v>-2935216.3499999996</v>
      </c>
      <c r="WM79" s="294">
        <v>-23950</v>
      </c>
      <c r="WN79" s="294">
        <v>-1536690.2600000002</v>
      </c>
      <c r="WO79" s="294">
        <v>-2931723.65</v>
      </c>
      <c r="WP79" s="294">
        <v>-1729718.86</v>
      </c>
      <c r="WQ79" s="294">
        <v>-1460331.19</v>
      </c>
      <c r="WR79" s="294">
        <v>-2779602.42</v>
      </c>
      <c r="WS79" s="294">
        <v>-546244.14</v>
      </c>
      <c r="WT79" s="294">
        <v>-3413229.8499999996</v>
      </c>
      <c r="WU79" s="294">
        <v>-7368953.1799999997</v>
      </c>
      <c r="WV79" s="294">
        <v>-1220656.93</v>
      </c>
      <c r="WW79" s="294">
        <v>-1284978.7</v>
      </c>
      <c r="WX79" s="294">
        <v>-1406757.1400000001</v>
      </c>
      <c r="WY79" s="294">
        <v>-2353010.23</v>
      </c>
      <c r="WZ79" s="294">
        <v>-1099132.98</v>
      </c>
      <c r="XA79" s="294">
        <v>-105152</v>
      </c>
      <c r="XB79" s="294">
        <v>-1366863.78</v>
      </c>
      <c r="XC79" s="294">
        <v>-4147898.48</v>
      </c>
      <c r="XD79" s="294">
        <v>-498500.23</v>
      </c>
      <c r="XE79" s="294">
        <v>-413554</v>
      </c>
      <c r="XF79" s="294">
        <v>-559947.5</v>
      </c>
      <c r="XG79" s="294">
        <v>-1355242.7</v>
      </c>
      <c r="XH79" s="294">
        <v>-6581016.3600000003</v>
      </c>
      <c r="XI79" s="294">
        <v>-2118019.1800000002</v>
      </c>
      <c r="XJ79" s="294">
        <v>-2658306.09</v>
      </c>
      <c r="XK79" s="294">
        <v>-5742914.9699999997</v>
      </c>
      <c r="XL79" s="294">
        <v>-1129363.19</v>
      </c>
      <c r="XM79" s="294">
        <v>-1141626.6499999999</v>
      </c>
      <c r="XN79" s="294">
        <v>-4045176.08</v>
      </c>
      <c r="XO79" s="294">
        <v>-1153815.25</v>
      </c>
      <c r="XP79" s="294">
        <v>-969406.54</v>
      </c>
      <c r="XQ79" s="294">
        <v>-3270512.62</v>
      </c>
      <c r="XR79" s="294">
        <v>-1649417.43</v>
      </c>
      <c r="XS79" s="294">
        <v>-780369.88</v>
      </c>
      <c r="XT79" s="294">
        <v>-1786116.8</v>
      </c>
      <c r="XU79" s="294">
        <v>-543798.19999999995</v>
      </c>
      <c r="XV79" s="294">
        <v>-378819.7</v>
      </c>
      <c r="XW79" s="294">
        <v>-1019854.16</v>
      </c>
      <c r="XX79" s="294">
        <v>-743086.31</v>
      </c>
      <c r="XY79" s="294">
        <v>-1496869.48</v>
      </c>
      <c r="XZ79" s="294">
        <v>-499664.4</v>
      </c>
      <c r="YA79" s="294">
        <v>-654067.5</v>
      </c>
      <c r="YB79" s="294">
        <v>-160987.59</v>
      </c>
      <c r="YC79" s="294">
        <v>-632770.9</v>
      </c>
      <c r="YD79" s="294">
        <v>-122089.1</v>
      </c>
      <c r="YE79" s="294">
        <v>-10748849.300000001</v>
      </c>
      <c r="YF79" s="294">
        <v>-1312919.24</v>
      </c>
      <c r="YG79" s="294">
        <v>-4332170.0999999996</v>
      </c>
      <c r="YH79" s="294">
        <v>-1219738.99</v>
      </c>
      <c r="YI79" s="294">
        <v>-3847011.66</v>
      </c>
      <c r="YJ79" s="294">
        <v>-1034778.05</v>
      </c>
      <c r="YK79" s="294">
        <v>-4489752.29</v>
      </c>
      <c r="YL79" s="294">
        <v>-1374794.35</v>
      </c>
      <c r="YM79" s="294">
        <v>-7709610.7000000002</v>
      </c>
      <c r="YN79" s="294">
        <v>-3437874</v>
      </c>
      <c r="YO79" s="294">
        <v>-2568523.0099999998</v>
      </c>
      <c r="YP79" s="294">
        <v>-654604.4</v>
      </c>
      <c r="YQ79" s="294">
        <v>-2113346.3199999998</v>
      </c>
      <c r="YR79" s="294">
        <v>-931951.31</v>
      </c>
      <c r="YS79" s="294">
        <v>-1012003.8</v>
      </c>
      <c r="YT79" s="294">
        <v>-2208289.08</v>
      </c>
      <c r="YU79" s="294">
        <v>-385489</v>
      </c>
      <c r="YV79" s="294">
        <v>-3910042.0500000007</v>
      </c>
      <c r="YW79" s="294">
        <v>-1397485</v>
      </c>
      <c r="YX79" s="294">
        <v>-208275.8</v>
      </c>
      <c r="YY79" s="294">
        <v>-496421.3</v>
      </c>
      <c r="YZ79" s="294">
        <v>-588562</v>
      </c>
      <c r="ZA79" s="294">
        <v>-289417.5</v>
      </c>
      <c r="ZB79" s="294">
        <v>-400174</v>
      </c>
      <c r="ZC79" s="294">
        <v>-6764752.46</v>
      </c>
      <c r="ZD79" s="294">
        <v>-139436</v>
      </c>
      <c r="ZE79" s="294">
        <v>-1954720</v>
      </c>
      <c r="ZF79" s="294">
        <v>-922027.9</v>
      </c>
      <c r="ZG79" s="294">
        <v>-1000751.43</v>
      </c>
      <c r="ZH79" s="294">
        <v>-312185.65999999997</v>
      </c>
      <c r="ZI79" s="294">
        <v>-630141.72</v>
      </c>
      <c r="ZJ79" s="294">
        <v>-427241</v>
      </c>
      <c r="ZK79" s="294">
        <v>-3379451.2</v>
      </c>
      <c r="ZL79" s="294">
        <v>-21267546.359999999</v>
      </c>
      <c r="ZM79" s="294">
        <v>-772893.8</v>
      </c>
      <c r="ZN79" s="294">
        <v>-783868.52</v>
      </c>
      <c r="ZO79" s="294">
        <v>-3239232.3</v>
      </c>
      <c r="ZP79" s="294">
        <v>-1931573.4</v>
      </c>
      <c r="ZQ79" s="294">
        <v>-1245297.5</v>
      </c>
      <c r="ZR79" s="294">
        <v>-787837</v>
      </c>
      <c r="ZS79" s="294">
        <v>-3065944.74</v>
      </c>
      <c r="ZT79" s="294">
        <v>-2238955.2000000002</v>
      </c>
      <c r="ZU79" s="294">
        <v>-2072043.52</v>
      </c>
      <c r="ZV79" s="294">
        <v>-670929.48</v>
      </c>
      <c r="ZW79" s="294">
        <v>-1568727.6</v>
      </c>
      <c r="ZX79" s="294">
        <v>-850532</v>
      </c>
      <c r="ZY79" s="294">
        <v>-1121664.23</v>
      </c>
      <c r="ZZ79" s="294">
        <v>-1714282</v>
      </c>
      <c r="AAA79" s="294">
        <v>-1192677.52</v>
      </c>
      <c r="AAB79" s="294">
        <v>-970562.6</v>
      </c>
      <c r="AAC79" s="294">
        <v>-541151.62</v>
      </c>
      <c r="AAD79" s="294">
        <v>-1873442.8</v>
      </c>
      <c r="AAE79" s="294">
        <v>-1035543.5</v>
      </c>
      <c r="AAF79" s="294">
        <v>-286887</v>
      </c>
      <c r="AAG79" s="294">
        <v>-569565</v>
      </c>
      <c r="AAH79" s="294">
        <v>-3655332.36</v>
      </c>
      <c r="AAI79" s="294">
        <v>-1165984.3999999999</v>
      </c>
      <c r="AAJ79" s="294">
        <v>-1189995</v>
      </c>
      <c r="AAK79" s="294">
        <v>-1598285.46</v>
      </c>
      <c r="AAL79" s="294">
        <v>-667783.80000000005</v>
      </c>
      <c r="AAM79" s="294">
        <v>-2309297.87</v>
      </c>
      <c r="AAN79" s="294">
        <v>-367484.8</v>
      </c>
      <c r="AAO79" s="294">
        <v>-32468437.940000001</v>
      </c>
      <c r="AAP79" s="294">
        <v>-1574118.98</v>
      </c>
      <c r="AAQ79" s="294">
        <v>-1007171.12</v>
      </c>
      <c r="AAR79" s="294">
        <v>-1699792.74</v>
      </c>
      <c r="AAS79" s="294">
        <v>-926539.88</v>
      </c>
      <c r="AAT79" s="294">
        <v>-900</v>
      </c>
      <c r="AAU79" s="294">
        <v>-1064181.6000000001</v>
      </c>
      <c r="AAV79" s="294">
        <v>-1615245.7</v>
      </c>
      <c r="AAW79" s="294">
        <v>-3123327.7</v>
      </c>
      <c r="AAX79" s="294">
        <v>-718636.5</v>
      </c>
      <c r="AAY79" s="294">
        <v>-1379055.78</v>
      </c>
      <c r="AAZ79" s="294">
        <v>-5490714.2400000002</v>
      </c>
      <c r="ABA79" s="294">
        <v>-1559417.82</v>
      </c>
      <c r="ABB79" s="294">
        <v>-636405.19999999995</v>
      </c>
      <c r="ABC79" s="294">
        <v>-1606980.43</v>
      </c>
      <c r="ABD79" s="294">
        <v>-625018.75</v>
      </c>
      <c r="ABE79" s="294">
        <v>-188191.6</v>
      </c>
      <c r="ABF79" s="294">
        <v>-313051.7</v>
      </c>
      <c r="ABG79" s="294">
        <v>-1020736.3</v>
      </c>
      <c r="ABH79" s="294">
        <v>-6734917.0300000003</v>
      </c>
      <c r="ABI79" s="294">
        <v>-4594813.6900000004</v>
      </c>
      <c r="ABJ79" s="294">
        <v>-660834</v>
      </c>
      <c r="ABK79" s="294">
        <v>-342818</v>
      </c>
      <c r="ABL79" s="294">
        <v>-506927</v>
      </c>
      <c r="ABM79" s="294">
        <v>-236850</v>
      </c>
      <c r="ABN79" s="294">
        <v>-108014</v>
      </c>
      <c r="ABO79" s="294">
        <v>-9331673.5299999993</v>
      </c>
      <c r="ABP79" s="294">
        <v>-1114669.8600000001</v>
      </c>
      <c r="ABQ79" s="294">
        <v>-729191</v>
      </c>
      <c r="ABR79" s="294">
        <v>-1486205.9</v>
      </c>
      <c r="ABS79" s="294">
        <v>-816111.35</v>
      </c>
      <c r="ABT79" s="294">
        <v>-553882.75</v>
      </c>
      <c r="ABU79" s="294">
        <v>-247046.66</v>
      </c>
      <c r="ABV79" s="294">
        <v>-684477.53</v>
      </c>
      <c r="ABW79" s="294">
        <v>0</v>
      </c>
      <c r="ABX79" s="294">
        <v>-249784.4</v>
      </c>
      <c r="ABY79" s="294">
        <v>-15616</v>
      </c>
      <c r="ABZ79" s="294">
        <v>-478264.43</v>
      </c>
      <c r="ACA79" s="294">
        <v>-448584.97</v>
      </c>
      <c r="ACB79" s="294">
        <v>-1221558.1299999999</v>
      </c>
      <c r="ACC79" s="294">
        <v>-4266624.95</v>
      </c>
      <c r="ACD79" s="294">
        <v>-238172.48</v>
      </c>
      <c r="ACE79" s="294">
        <v>-470024.95</v>
      </c>
      <c r="ACF79" s="294">
        <v>-463984.81</v>
      </c>
      <c r="ACG79" s="294">
        <v>-96280.72</v>
      </c>
      <c r="ACH79" s="294">
        <v>-555733</v>
      </c>
      <c r="ACI79" s="294">
        <v>-8666776.1400000006</v>
      </c>
      <c r="ACJ79" s="294">
        <v>-1135675</v>
      </c>
      <c r="ACK79" s="294">
        <v>-907839.35000000009</v>
      </c>
      <c r="ACL79" s="294">
        <v>-1719842.58</v>
      </c>
      <c r="ACM79" s="294">
        <v>-418431</v>
      </c>
      <c r="ACN79" s="294">
        <v>-653964</v>
      </c>
      <c r="ACO79" s="294">
        <v>-258430.91</v>
      </c>
      <c r="ACP79" s="294">
        <v>-6959711.0800000001</v>
      </c>
      <c r="ACQ79" s="294">
        <v>-1151389.4500000002</v>
      </c>
      <c r="ACR79" s="294">
        <v>-1266646.3</v>
      </c>
      <c r="ACS79" s="294">
        <v>-1312802</v>
      </c>
      <c r="ACT79" s="294">
        <v>-700323.09</v>
      </c>
      <c r="ACU79" s="294">
        <v>-7815</v>
      </c>
      <c r="ACV79" s="294">
        <v>-4797058.79</v>
      </c>
      <c r="ACW79" s="294">
        <v>-484439</v>
      </c>
      <c r="ACX79" s="294">
        <v>-629685.35000000009</v>
      </c>
      <c r="ACY79" s="294">
        <v>-343089.48</v>
      </c>
      <c r="ACZ79" s="294">
        <v>-1066175.6000000001</v>
      </c>
      <c r="ADA79" s="294">
        <v>-762830.75</v>
      </c>
      <c r="ADB79" s="294">
        <v>-546636.57000000007</v>
      </c>
      <c r="ADC79" s="294">
        <v>-830314.42</v>
      </c>
      <c r="ADD79" s="294">
        <v>-422093.1</v>
      </c>
      <c r="ADE79" s="294">
        <v>-41540</v>
      </c>
      <c r="ADF79" s="294">
        <v>-2999806.34</v>
      </c>
      <c r="ADG79" s="294">
        <v>-449364.73</v>
      </c>
      <c r="ADH79" s="294">
        <v>-30600</v>
      </c>
      <c r="ADI79" s="294"/>
      <c r="ADJ79" s="294"/>
      <c r="ADK79" s="294">
        <v>-214391.1</v>
      </c>
      <c r="ADL79" s="294">
        <v>-613363.41</v>
      </c>
      <c r="ADM79" s="294">
        <v>-371392.95</v>
      </c>
      <c r="ADN79" s="294">
        <v>-287052.53000000003</v>
      </c>
      <c r="ADO79" s="294">
        <v>-11572200.199999999</v>
      </c>
      <c r="ADP79" s="294">
        <v>-645481.01</v>
      </c>
      <c r="ADQ79" s="294">
        <v>-720981.78</v>
      </c>
      <c r="ADR79" s="294">
        <v>-563919.65</v>
      </c>
      <c r="ADS79" s="294">
        <v>-13082104.65</v>
      </c>
      <c r="ADT79" s="294">
        <v>-307262.3</v>
      </c>
      <c r="ADU79" s="294">
        <v>-780388.95</v>
      </c>
      <c r="ADV79" s="294">
        <v>-2708064.94</v>
      </c>
      <c r="ADW79" s="294">
        <v>-779554.05</v>
      </c>
      <c r="ADX79" s="294">
        <v>-810540</v>
      </c>
      <c r="ADY79" s="294">
        <v>-26874443.710000001</v>
      </c>
      <c r="ADZ79" s="294">
        <v>-7354531.1200000001</v>
      </c>
      <c r="AEA79" s="294">
        <v>-3783620.18</v>
      </c>
      <c r="AEB79" s="294">
        <v>-121921.53</v>
      </c>
      <c r="AEC79" s="294">
        <v>-774054.3</v>
      </c>
      <c r="AED79" s="294">
        <v>-994499.56</v>
      </c>
      <c r="AEE79" s="294">
        <v>-592564.23</v>
      </c>
      <c r="AEF79" s="294">
        <v>-443894.9</v>
      </c>
      <c r="AEG79" s="294">
        <v>-412401.57</v>
      </c>
      <c r="AEH79" s="294">
        <v>-302342.76</v>
      </c>
      <c r="AEI79" s="294">
        <v>-1392634.66</v>
      </c>
      <c r="AEJ79" s="294">
        <v>159134.28</v>
      </c>
      <c r="AEK79" s="294">
        <v>-271524.40000000002</v>
      </c>
      <c r="AEL79" s="294">
        <v>-1355880.2</v>
      </c>
      <c r="AEM79" s="294">
        <v>-1439681.3</v>
      </c>
      <c r="AEN79" s="294">
        <v>-865140.49</v>
      </c>
      <c r="AEO79" s="294">
        <v>-45012.5</v>
      </c>
      <c r="AEP79" s="294">
        <v>-887231.23</v>
      </c>
      <c r="AEQ79" s="294">
        <v>-260583.3</v>
      </c>
      <c r="AER79" s="294">
        <v>-1515216.1</v>
      </c>
      <c r="AES79" s="294">
        <v>-1795516.83</v>
      </c>
      <c r="AET79" s="294">
        <v>-441369.32</v>
      </c>
      <c r="AEU79" s="294">
        <v>-1475239.58</v>
      </c>
      <c r="AEV79" s="294">
        <v>-3139391.83</v>
      </c>
      <c r="AEW79" s="294">
        <v>-113798.08</v>
      </c>
      <c r="AEX79" s="294">
        <v>-1045206.36</v>
      </c>
      <c r="AEY79" s="294">
        <v>-1330636.03</v>
      </c>
      <c r="AEZ79" s="294">
        <v>-442887.72</v>
      </c>
      <c r="AFA79" s="294">
        <v>-737168.8</v>
      </c>
      <c r="AFB79" s="294">
        <v>-857582.48</v>
      </c>
      <c r="AFC79" s="294">
        <v>-9238301.5999999996</v>
      </c>
      <c r="AFD79" s="294">
        <v>-2154499.56</v>
      </c>
      <c r="AFE79" s="294">
        <v>-2651687.79</v>
      </c>
      <c r="AFF79" s="294">
        <v>-1230121.94</v>
      </c>
      <c r="AFG79" s="294">
        <v>-5641115.0499999998</v>
      </c>
      <c r="AFH79" s="294">
        <v>-3634530.3200000003</v>
      </c>
      <c r="AFI79" s="294">
        <v>-2001170.8</v>
      </c>
      <c r="AFJ79" s="294">
        <v>-1645558.4500000002</v>
      </c>
      <c r="AFK79" s="294">
        <v>-1856156.4</v>
      </c>
      <c r="AFL79" s="294">
        <v>-1274902.04</v>
      </c>
      <c r="AFM79" s="294">
        <v>-441743.7</v>
      </c>
      <c r="AFN79" s="294">
        <v>-1696323.42</v>
      </c>
      <c r="AFO79" s="294">
        <v>-1438358</v>
      </c>
      <c r="AFP79" s="294">
        <v>-8546981.8300000001</v>
      </c>
      <c r="AFQ79" s="294">
        <v>-4375146.88</v>
      </c>
      <c r="AFR79" s="294">
        <v>-2090399.56</v>
      </c>
      <c r="AFS79" s="294">
        <v>-1805915.6</v>
      </c>
      <c r="AFT79" s="294">
        <v>-1988380.14</v>
      </c>
      <c r="AFU79" s="294">
        <v>-3415526.2800000003</v>
      </c>
      <c r="AFV79" s="294">
        <v>-2114997</v>
      </c>
      <c r="AFW79" s="294">
        <v>-3175939.7299999995</v>
      </c>
      <c r="AFX79" s="294">
        <v>-3326084.16</v>
      </c>
      <c r="AFY79" s="294">
        <v>-629856.60999999987</v>
      </c>
      <c r="AFZ79" s="294">
        <v>-2526998.5300000003</v>
      </c>
      <c r="AGA79" s="294">
        <v>-1163403.5399999998</v>
      </c>
      <c r="AGB79" s="294">
        <v>-1808197.86</v>
      </c>
      <c r="AGC79" s="294">
        <v>-423501.55</v>
      </c>
      <c r="AGD79" s="294">
        <v>-840240</v>
      </c>
      <c r="AGE79" s="294">
        <v>-655962.1</v>
      </c>
      <c r="AGF79" s="294">
        <v>-1222120.6100000001</v>
      </c>
      <c r="AGG79" s="294">
        <v>-975257.72</v>
      </c>
      <c r="AGH79" s="294">
        <v>-185623.2</v>
      </c>
      <c r="AGI79" s="294">
        <v>-9183</v>
      </c>
      <c r="AGJ79" s="294">
        <v>-934772.5</v>
      </c>
      <c r="AGK79" s="294">
        <v>-449125.8</v>
      </c>
      <c r="AGL79" s="294">
        <v>-784313.7</v>
      </c>
      <c r="AGM79" s="294">
        <v>-6623839.96</v>
      </c>
      <c r="AGN79" s="294">
        <v>-1975727.56</v>
      </c>
      <c r="AGO79" s="294">
        <v>-2262960.58</v>
      </c>
      <c r="AGP79" s="294">
        <v>-819553.97</v>
      </c>
      <c r="AGQ79" s="294">
        <v>-4710693.55</v>
      </c>
      <c r="AGR79" s="294">
        <v>-1718142.65</v>
      </c>
      <c r="AGS79" s="294">
        <v>-755191.61</v>
      </c>
      <c r="AGT79" s="294">
        <v>-2711268.25</v>
      </c>
      <c r="AGU79" s="294">
        <v>0</v>
      </c>
      <c r="AGV79" s="294"/>
      <c r="AGW79" s="294">
        <v>-1732658.15</v>
      </c>
      <c r="AGX79" s="294">
        <v>-2494134.2999999998</v>
      </c>
      <c r="AGY79" s="294">
        <v>-575694.24</v>
      </c>
      <c r="AGZ79" s="294">
        <v>-510294.9</v>
      </c>
      <c r="AHA79" s="294">
        <v>-1922863.1</v>
      </c>
      <c r="AHB79" s="294">
        <v>-726346.91</v>
      </c>
      <c r="AHC79" s="294">
        <v>-194354.1</v>
      </c>
      <c r="AHD79" s="294">
        <v>-2154901.6</v>
      </c>
      <c r="AHE79" s="294">
        <v>-2203409.0499999998</v>
      </c>
      <c r="AHF79" s="294">
        <v>-2535825.62</v>
      </c>
      <c r="AHG79" s="294">
        <v>-137001.59</v>
      </c>
      <c r="AHH79" s="294">
        <v>-751956.74</v>
      </c>
      <c r="AHI79" s="294">
        <v>-611429.19999999995</v>
      </c>
      <c r="AHJ79" s="294">
        <v>-635182.53</v>
      </c>
      <c r="AHK79" s="294">
        <v>-675262.35</v>
      </c>
      <c r="AHL79" s="294">
        <v>-2266759.79</v>
      </c>
      <c r="AHM79" s="294">
        <v>-308173.34999999998</v>
      </c>
      <c r="AHN79" s="294">
        <v>-1229669.92</v>
      </c>
      <c r="AHO79" s="294">
        <v>-862877.1</v>
      </c>
      <c r="AHP79" s="294">
        <v>-563168.77</v>
      </c>
      <c r="AHQ79" s="294">
        <v>-597084.38</v>
      </c>
      <c r="AHR79" s="329">
        <v>-1007803.65</v>
      </c>
      <c r="AHS79" s="294">
        <f t="shared" si="51"/>
        <v>-1516835678.2001984</v>
      </c>
      <c r="AHT79" s="271" t="b">
        <f t="shared" si="52"/>
        <v>1</v>
      </c>
      <c r="AHU79" s="271" t="s">
        <v>6273</v>
      </c>
      <c r="AHV79" s="271" t="s">
        <v>6096</v>
      </c>
      <c r="AHW79" s="271" t="s">
        <v>6097</v>
      </c>
    </row>
    <row r="80" spans="1:907" ht="24" x14ac:dyDescent="0.8">
      <c r="A80" s="270" t="s">
        <v>6273</v>
      </c>
      <c r="B80" s="270" t="s">
        <v>6098</v>
      </c>
      <c r="C80" s="271" t="s">
        <v>6099</v>
      </c>
      <c r="D80" s="294">
        <v>-434698.64</v>
      </c>
      <c r="E80" s="294">
        <v>-310068</v>
      </c>
      <c r="F80" s="294">
        <v>-779432.4</v>
      </c>
      <c r="G80" s="294">
        <v>-197881.5</v>
      </c>
      <c r="H80" s="294">
        <v>-7815777.9400000004</v>
      </c>
      <c r="I80" s="294">
        <v>-448227.04</v>
      </c>
      <c r="J80" s="294">
        <v>-3251647.87</v>
      </c>
      <c r="K80" s="294">
        <v>-64966</v>
      </c>
      <c r="L80" s="294">
        <v>-482944.45</v>
      </c>
      <c r="M80" s="294">
        <v>-196081.21</v>
      </c>
      <c r="N80" s="294">
        <v>-621295.63</v>
      </c>
      <c r="O80" s="294">
        <v>-54744.5</v>
      </c>
      <c r="P80" s="294">
        <v>-2439489.7599999998</v>
      </c>
      <c r="Q80" s="294">
        <v>-756200.2</v>
      </c>
      <c r="R80" s="294">
        <v>-215539.35</v>
      </c>
      <c r="S80" s="294">
        <v>-1030914.23</v>
      </c>
      <c r="T80" s="294">
        <v>-1073915.52</v>
      </c>
      <c r="U80" s="294">
        <v>-834467</v>
      </c>
      <c r="V80" s="294">
        <v>-60154639.109999999</v>
      </c>
      <c r="W80" s="294">
        <v>-4648141.3600000003</v>
      </c>
      <c r="X80" s="294">
        <v>-197158.9</v>
      </c>
      <c r="Y80" s="294">
        <v>-1297765.6000000001</v>
      </c>
      <c r="Z80" s="294"/>
      <c r="AA80" s="294">
        <v>-355576.36</v>
      </c>
      <c r="AB80" s="294">
        <v>-780361.64</v>
      </c>
      <c r="AC80" s="294">
        <v>-4216137.6100000003</v>
      </c>
      <c r="AD80" s="294">
        <v>-856141.82</v>
      </c>
      <c r="AE80" s="294"/>
      <c r="AF80" s="294">
        <v>-2040548.39</v>
      </c>
      <c r="AG80" s="294">
        <v>-787116.23</v>
      </c>
      <c r="AH80" s="294">
        <v>-6253690.7400000002</v>
      </c>
      <c r="AI80" s="294">
        <v>-5149539.1399999997</v>
      </c>
      <c r="AJ80" s="294">
        <v>-679087.98</v>
      </c>
      <c r="AK80" s="294">
        <v>-314909.43</v>
      </c>
      <c r="AL80" s="294">
        <v>-1254353.56</v>
      </c>
      <c r="AM80" s="294">
        <v>-108035.1</v>
      </c>
      <c r="AN80" s="294">
        <v>-469080.67</v>
      </c>
      <c r="AO80" s="294">
        <v>-737716.62</v>
      </c>
      <c r="AP80" s="294">
        <v>-178984.74</v>
      </c>
      <c r="AQ80" s="294">
        <v>-454906.59</v>
      </c>
      <c r="AR80" s="294">
        <v>-406197.38</v>
      </c>
      <c r="AS80" s="294">
        <v>-735779.24</v>
      </c>
      <c r="AT80" s="294">
        <v>-3520597.69</v>
      </c>
      <c r="AU80" s="294"/>
      <c r="AV80" s="294">
        <v>-93606</v>
      </c>
      <c r="AW80" s="294">
        <v>-532138.25</v>
      </c>
      <c r="AX80" s="294">
        <v>-746024.5</v>
      </c>
      <c r="AY80" s="294">
        <v>-99919</v>
      </c>
      <c r="AZ80" s="294">
        <v>-102892.5</v>
      </c>
      <c r="BA80" s="294">
        <v>-155865</v>
      </c>
      <c r="BB80" s="294">
        <v>-70871.199999999997</v>
      </c>
      <c r="BC80" s="294">
        <v>-456870.68</v>
      </c>
      <c r="BD80" s="294">
        <v>-127634.5</v>
      </c>
      <c r="BE80" s="294">
        <v>-415158.8</v>
      </c>
      <c r="BF80" s="294">
        <v>-9868905.1099999994</v>
      </c>
      <c r="BG80" s="294">
        <v>-82193.570000000007</v>
      </c>
      <c r="BH80" s="294">
        <v>-96155</v>
      </c>
      <c r="BI80" s="294">
        <v>-787567.81</v>
      </c>
      <c r="BJ80" s="294">
        <v>-4001941.1</v>
      </c>
      <c r="BK80" s="294">
        <v>-405342.8</v>
      </c>
      <c r="BL80" s="294">
        <v>-250191</v>
      </c>
      <c r="BM80" s="294">
        <v>-518809.08</v>
      </c>
      <c r="BN80" s="294">
        <v>-133554</v>
      </c>
      <c r="BO80" s="294">
        <v>-302353.55</v>
      </c>
      <c r="BP80" s="294">
        <v>-476882.41</v>
      </c>
      <c r="BQ80" s="294">
        <v>-390982.38</v>
      </c>
      <c r="BR80" s="294">
        <v>-1762727.46</v>
      </c>
      <c r="BS80" s="294">
        <v>-38133.990000000005</v>
      </c>
      <c r="BT80" s="294">
        <v>-251360.19</v>
      </c>
      <c r="BU80" s="294">
        <v>-429091.32</v>
      </c>
      <c r="BV80" s="294">
        <v>-297767.19</v>
      </c>
      <c r="BW80" s="294">
        <v>-821963.26</v>
      </c>
      <c r="BX80" s="294"/>
      <c r="BY80" s="294">
        <v>-198391.66999999998</v>
      </c>
      <c r="BZ80" s="294">
        <v>-2269920.12</v>
      </c>
      <c r="CA80" s="294">
        <v>-1084670.5</v>
      </c>
      <c r="CB80" s="294">
        <v>-791627.25</v>
      </c>
      <c r="CC80" s="294">
        <v>-1854747.64</v>
      </c>
      <c r="CD80" s="294">
        <v>-392015.69999999995</v>
      </c>
      <c r="CE80" s="294">
        <v>-678587.2</v>
      </c>
      <c r="CF80" s="294">
        <v>-400564.94</v>
      </c>
      <c r="CG80" s="294">
        <v>-239521.7</v>
      </c>
      <c r="CH80" s="294">
        <v>-599201.42000000004</v>
      </c>
      <c r="CI80" s="294">
        <v>-2859867.65</v>
      </c>
      <c r="CJ80" s="294">
        <v>-378920.5</v>
      </c>
      <c r="CK80" s="294">
        <v>-1156965.97</v>
      </c>
      <c r="CL80" s="294">
        <v>-687158.64</v>
      </c>
      <c r="CM80" s="294">
        <v>-403610</v>
      </c>
      <c r="CN80" s="294">
        <v>-1021896.1</v>
      </c>
      <c r="CO80" s="294">
        <v>-201557.03</v>
      </c>
      <c r="CP80" s="294">
        <v>-204028.75</v>
      </c>
      <c r="CQ80" s="294">
        <v>-615304.67000000004</v>
      </c>
      <c r="CR80" s="294">
        <v>-362159.6</v>
      </c>
      <c r="CS80" s="294">
        <v>-730127.99</v>
      </c>
      <c r="CT80" s="294">
        <v>-4862456.08</v>
      </c>
      <c r="CU80" s="294">
        <v>-139511.25</v>
      </c>
      <c r="CV80" s="294">
        <v>-89871.88</v>
      </c>
      <c r="CW80" s="294">
        <v>-687768.05</v>
      </c>
      <c r="CX80" s="294">
        <v>-74802</v>
      </c>
      <c r="CY80" s="294">
        <v>-587205.85</v>
      </c>
      <c r="CZ80" s="294">
        <v>-216386</v>
      </c>
      <c r="DA80" s="294">
        <v>-351493.44</v>
      </c>
      <c r="DB80" s="294">
        <v>-3920827.12</v>
      </c>
      <c r="DC80" s="294">
        <v>-8286621.5199999996</v>
      </c>
      <c r="DD80" s="294">
        <v>-1406197.85</v>
      </c>
      <c r="DE80" s="294">
        <v>-597751</v>
      </c>
      <c r="DF80" s="294">
        <v>-1917030.97</v>
      </c>
      <c r="DG80" s="294">
        <v>-175348.5</v>
      </c>
      <c r="DH80" s="294">
        <v>-619278.43999999994</v>
      </c>
      <c r="DI80" s="294"/>
      <c r="DJ80" s="294">
        <v>-787464.48</v>
      </c>
      <c r="DK80" s="294">
        <v>-29971664.100000001</v>
      </c>
      <c r="DL80" s="294">
        <v>-407080.6</v>
      </c>
      <c r="DM80" s="294">
        <v>-1049166.6499999999</v>
      </c>
      <c r="DN80" s="294">
        <v>-644424.63</v>
      </c>
      <c r="DO80" s="294">
        <v>-150000</v>
      </c>
      <c r="DP80" s="294">
        <v>-616489.19999999995</v>
      </c>
      <c r="DQ80" s="294">
        <v>-1534082.17</v>
      </c>
      <c r="DR80" s="294">
        <v>-929189.91</v>
      </c>
      <c r="DS80" s="294">
        <v>-1361160.42</v>
      </c>
      <c r="DT80" s="294">
        <v>-13357931.899999999</v>
      </c>
      <c r="DU80" s="294">
        <v>-159823</v>
      </c>
      <c r="DV80" s="294">
        <v>-2405034.5299999998</v>
      </c>
      <c r="DW80" s="294">
        <v>-1854447.1</v>
      </c>
      <c r="DX80" s="294">
        <v>-1396212.3399999999</v>
      </c>
      <c r="DY80" s="294">
        <v>-601463.94000000006</v>
      </c>
      <c r="DZ80" s="294">
        <v>-1480951.17</v>
      </c>
      <c r="EA80" s="294">
        <v>-221220.1</v>
      </c>
      <c r="EB80" s="294">
        <v>-1198185.8299999998</v>
      </c>
      <c r="EC80" s="294">
        <v>-870542.07</v>
      </c>
      <c r="ED80" s="294">
        <v>-9834278.3400000017</v>
      </c>
      <c r="EE80" s="294">
        <v>-636992.43000000005</v>
      </c>
      <c r="EF80" s="294">
        <v>-779808.23</v>
      </c>
      <c r="EG80" s="294">
        <v>-407060.33</v>
      </c>
      <c r="EH80" s="294">
        <v>-978412.7</v>
      </c>
      <c r="EI80" s="294">
        <v>-864286.16</v>
      </c>
      <c r="EJ80" s="294">
        <v>-465704.54</v>
      </c>
      <c r="EK80" s="294">
        <v>-618578.88</v>
      </c>
      <c r="EL80" s="294">
        <v>-303162.06</v>
      </c>
      <c r="EM80" s="294">
        <v>-511540.76</v>
      </c>
      <c r="EN80" s="294">
        <v>-367163.38</v>
      </c>
      <c r="EO80" s="294">
        <v>-443814.5</v>
      </c>
      <c r="EP80" s="294">
        <v>-1154247.27</v>
      </c>
      <c r="EQ80" s="294">
        <v>-454910</v>
      </c>
      <c r="ER80" s="294">
        <v>-649103.12</v>
      </c>
      <c r="ES80" s="294">
        <v>-251272.73</v>
      </c>
      <c r="ET80" s="294">
        <v>-912079.91</v>
      </c>
      <c r="EU80" s="294">
        <v>-515719.47</v>
      </c>
      <c r="EV80" s="294">
        <v>-1629733.84</v>
      </c>
      <c r="EW80" s="294">
        <v>-11692915.35</v>
      </c>
      <c r="EX80" s="294">
        <v>-96678.42</v>
      </c>
      <c r="EY80" s="294">
        <v>-390937.25</v>
      </c>
      <c r="EZ80" s="294">
        <v>-501634</v>
      </c>
      <c r="FA80" s="294">
        <v>-654081.99</v>
      </c>
      <c r="FB80" s="294">
        <v>-769484.01</v>
      </c>
      <c r="FC80" s="294">
        <v>-518345.25</v>
      </c>
      <c r="FD80" s="294">
        <v>-621432.07999999996</v>
      </c>
      <c r="FE80" s="294">
        <v>-155000.79999999999</v>
      </c>
      <c r="FF80" s="294">
        <v>-275952.12</v>
      </c>
      <c r="FG80" s="294">
        <v>-92919.03</v>
      </c>
      <c r="FH80" s="294">
        <v>-449633.38</v>
      </c>
      <c r="FI80" s="294">
        <v>-20369960.440000001</v>
      </c>
      <c r="FJ80" s="294">
        <v>-256014.75</v>
      </c>
      <c r="FK80" s="294">
        <v>0</v>
      </c>
      <c r="FL80" s="294">
        <v>-240459.51999999999</v>
      </c>
      <c r="FM80" s="294">
        <v>-2675243.34</v>
      </c>
      <c r="FN80" s="294">
        <v>-1593936.57</v>
      </c>
      <c r="FO80" s="294">
        <v>-149150.76999999999</v>
      </c>
      <c r="FP80" s="294">
        <v>-444528</v>
      </c>
      <c r="FQ80" s="294">
        <v>-3592677.65</v>
      </c>
      <c r="FR80" s="294">
        <v>-2087675.18</v>
      </c>
      <c r="FS80" s="294">
        <v>-250803.18</v>
      </c>
      <c r="FT80" s="294">
        <v>-524358.48</v>
      </c>
      <c r="FU80" s="294">
        <v>-1951473.75</v>
      </c>
      <c r="FV80" s="294">
        <v>-412771.81</v>
      </c>
      <c r="FW80" s="294">
        <v>-2257691.7200000002</v>
      </c>
      <c r="FX80" s="294">
        <v>-346390.53</v>
      </c>
      <c r="FY80" s="294">
        <v>-445871.91</v>
      </c>
      <c r="FZ80" s="294">
        <v>-571789.19999999995</v>
      </c>
      <c r="GA80" s="294">
        <v>-740762.21</v>
      </c>
      <c r="GB80" s="294">
        <v>-364580.75</v>
      </c>
      <c r="GC80" s="294">
        <v>-265886</v>
      </c>
      <c r="GD80" s="294">
        <v>-417173.78</v>
      </c>
      <c r="GE80" s="294">
        <v>-329300.5</v>
      </c>
      <c r="GF80" s="294">
        <v>-673742.68</v>
      </c>
      <c r="GG80" s="294">
        <v>-157256.26</v>
      </c>
      <c r="GH80" s="294">
        <v>-5707583.2999999998</v>
      </c>
      <c r="GI80" s="294">
        <v>-190124.17</v>
      </c>
      <c r="GJ80" s="294">
        <v>-83498</v>
      </c>
      <c r="GK80" s="294">
        <v>-330634.7</v>
      </c>
      <c r="GL80" s="294">
        <v>-461551.26</v>
      </c>
      <c r="GM80" s="294">
        <v>-413504.28</v>
      </c>
      <c r="GN80" s="294">
        <v>-278348.88</v>
      </c>
      <c r="GO80" s="294">
        <v>-217191.71</v>
      </c>
      <c r="GP80" s="294">
        <v>-281421.99</v>
      </c>
      <c r="GQ80" s="294">
        <v>-6262905.2000000002</v>
      </c>
      <c r="GR80" s="294">
        <v>-383341</v>
      </c>
      <c r="GS80" s="294">
        <v>-192347.03</v>
      </c>
      <c r="GT80" s="294">
        <v>-478182.54</v>
      </c>
      <c r="GU80" s="294">
        <v>-138421.75</v>
      </c>
      <c r="GV80" s="294">
        <v>-82916.45</v>
      </c>
      <c r="GW80" s="294">
        <v>-503367.15</v>
      </c>
      <c r="GX80" s="294">
        <v>-360208.36</v>
      </c>
      <c r="GY80" s="294">
        <v>-7450386.25</v>
      </c>
      <c r="GZ80" s="294">
        <v>-239371.3</v>
      </c>
      <c r="HA80" s="294">
        <v>-853027.7</v>
      </c>
      <c r="HB80" s="294">
        <v>-1584778.05</v>
      </c>
      <c r="HC80" s="294">
        <v>-10211224.699999999</v>
      </c>
      <c r="HD80" s="294">
        <v>-122569332.55</v>
      </c>
      <c r="HE80" s="294">
        <v>-3474426.05</v>
      </c>
      <c r="HF80" s="294">
        <v>-1612067.05</v>
      </c>
      <c r="HG80" s="294">
        <v>-2536966.23</v>
      </c>
      <c r="HH80" s="294">
        <v>-3681746.41</v>
      </c>
      <c r="HI80" s="294">
        <v>-344073.33</v>
      </c>
      <c r="HJ80" s="294">
        <v>-6266983.1299999999</v>
      </c>
      <c r="HK80" s="294">
        <v>-374486.88</v>
      </c>
      <c r="HL80" s="294">
        <v>-4846038.2300000004</v>
      </c>
      <c r="HM80" s="294">
        <v>-6327236.3300000001</v>
      </c>
      <c r="HN80" s="294">
        <v>-3066325.8</v>
      </c>
      <c r="HO80" s="294">
        <v>-905941.8</v>
      </c>
      <c r="HP80" s="294">
        <v>-2317900.08</v>
      </c>
      <c r="HQ80" s="294">
        <v>-2285079.3199999998</v>
      </c>
      <c r="HR80" s="294">
        <v>-108253</v>
      </c>
      <c r="HS80" s="294">
        <v>-1709852.6</v>
      </c>
      <c r="HT80" s="294">
        <v>-86540</v>
      </c>
      <c r="HU80" s="294">
        <v>-251437.58</v>
      </c>
      <c r="HV80" s="294">
        <v>-354928.81</v>
      </c>
      <c r="HW80" s="294">
        <v>-373107.95</v>
      </c>
      <c r="HX80" s="294">
        <v>-202277.57</v>
      </c>
      <c r="HY80" s="294">
        <v>-626363.56000000006</v>
      </c>
      <c r="HZ80" s="294">
        <v>-1009332.76</v>
      </c>
      <c r="IA80" s="294">
        <v>-551681.4</v>
      </c>
      <c r="IB80" s="294">
        <v>-105988.13</v>
      </c>
      <c r="IC80" s="294">
        <v>-2476661</v>
      </c>
      <c r="ID80" s="294">
        <v>-183277.89</v>
      </c>
      <c r="IE80" s="294">
        <v>-376331.02</v>
      </c>
      <c r="IF80" s="294">
        <v>-469925.18</v>
      </c>
      <c r="IG80" s="294">
        <v>-443637.24</v>
      </c>
      <c r="IH80" s="294">
        <v>-8741792.75</v>
      </c>
      <c r="II80" s="294">
        <v>-91140</v>
      </c>
      <c r="IJ80" s="294">
        <v>-807650</v>
      </c>
      <c r="IK80" s="294">
        <v>-1704615.48</v>
      </c>
      <c r="IL80" s="294">
        <v>-1024918.19</v>
      </c>
      <c r="IM80" s="294">
        <v>-732454.99</v>
      </c>
      <c r="IN80" s="294">
        <v>-415741.18</v>
      </c>
      <c r="IO80" s="294">
        <v>-742687.86</v>
      </c>
      <c r="IP80" s="294">
        <v>-1721568.06</v>
      </c>
      <c r="IQ80" s="294">
        <v>-517759.46</v>
      </c>
      <c r="IR80" s="294">
        <v>-134526.24</v>
      </c>
      <c r="IS80" s="294">
        <v>-24648984.91</v>
      </c>
      <c r="IT80" s="294">
        <v>-245489.5</v>
      </c>
      <c r="IU80" s="294">
        <v>-313487</v>
      </c>
      <c r="IV80" s="294">
        <v>-388673.71</v>
      </c>
      <c r="IW80" s="294">
        <v>-156711.28</v>
      </c>
      <c r="IX80" s="294">
        <v>-1889.7</v>
      </c>
      <c r="IY80" s="294">
        <v>-413079.4</v>
      </c>
      <c r="IZ80" s="294">
        <v>-150647.32999999999</v>
      </c>
      <c r="JA80" s="294">
        <v>-723703.98</v>
      </c>
      <c r="JB80" s="294">
        <v>-350204.05</v>
      </c>
      <c r="JC80" s="294">
        <v>-1123095.68</v>
      </c>
      <c r="JD80" s="294">
        <v>-221458.87</v>
      </c>
      <c r="JE80" s="294">
        <v>-630821.4800000001</v>
      </c>
      <c r="JF80" s="294">
        <v>-3252336.5300000003</v>
      </c>
      <c r="JG80" s="294">
        <v>-1122339.78</v>
      </c>
      <c r="JH80" s="294">
        <v>-778837.2</v>
      </c>
      <c r="JI80" s="294">
        <v>-292376.69</v>
      </c>
      <c r="JJ80" s="294">
        <v>-533637.85</v>
      </c>
      <c r="JK80" s="294">
        <v>-8089833</v>
      </c>
      <c r="JL80" s="294">
        <v>-328057.7</v>
      </c>
      <c r="JM80" s="294">
        <v>-649671.28</v>
      </c>
      <c r="JN80" s="294">
        <v>-842496.85</v>
      </c>
      <c r="JO80" s="294">
        <v>-555114.05000000005</v>
      </c>
      <c r="JP80" s="294">
        <v>-971124.4</v>
      </c>
      <c r="JQ80" s="294">
        <v>-312087.2</v>
      </c>
      <c r="JR80" s="294">
        <v>-2961733.0999999996</v>
      </c>
      <c r="JS80" s="294">
        <v>-32106.87</v>
      </c>
      <c r="JT80" s="294">
        <v>-2168081.79</v>
      </c>
      <c r="JU80" s="294">
        <v>-120550</v>
      </c>
      <c r="JV80" s="294">
        <v>-388930.97</v>
      </c>
      <c r="JW80" s="294">
        <v>-69347.11</v>
      </c>
      <c r="JX80" s="294">
        <v>-2717657.46</v>
      </c>
      <c r="JY80" s="294">
        <v>-740686.23</v>
      </c>
      <c r="JZ80" s="294">
        <v>-11889.2</v>
      </c>
      <c r="KA80" s="294">
        <v>-379581.32</v>
      </c>
      <c r="KB80" s="294">
        <v>-61755</v>
      </c>
      <c r="KC80" s="294">
        <v>-891220.29</v>
      </c>
      <c r="KD80" s="294">
        <v>-164148.14000000001</v>
      </c>
      <c r="KE80" s="294">
        <v>-33911.97</v>
      </c>
      <c r="KF80" s="294">
        <v>-431947.45</v>
      </c>
      <c r="KG80" s="294">
        <v>-442368.7</v>
      </c>
      <c r="KH80" s="294">
        <v>-47409293.719999999</v>
      </c>
      <c r="KI80" s="294">
        <v>-9354253.4600000009</v>
      </c>
      <c r="KJ80" s="294">
        <v>-41400</v>
      </c>
      <c r="KK80" s="294">
        <v>-182227.8</v>
      </c>
      <c r="KL80" s="294">
        <v>-330580.05</v>
      </c>
      <c r="KM80" s="294">
        <v>-1290872.83</v>
      </c>
      <c r="KN80" s="294">
        <v>-1178355.75</v>
      </c>
      <c r="KO80" s="294">
        <v>-786125.94</v>
      </c>
      <c r="KP80" s="294">
        <v>-134402</v>
      </c>
      <c r="KQ80" s="294">
        <v>-7648929.9500000002</v>
      </c>
      <c r="KR80" s="294">
        <v>-854043.65</v>
      </c>
      <c r="KS80" s="294">
        <v>-480172.2</v>
      </c>
      <c r="KT80" s="294">
        <v>-7565492.1399999997</v>
      </c>
      <c r="KU80" s="294">
        <v>-1012912</v>
      </c>
      <c r="KV80" s="294">
        <v>-761522.3</v>
      </c>
      <c r="KW80" s="294">
        <v>-26540806.989999998</v>
      </c>
      <c r="KX80" s="294">
        <v>-394695.67999999999</v>
      </c>
      <c r="KY80" s="294">
        <v>-8913991.3900000006</v>
      </c>
      <c r="KZ80" s="294">
        <v>-1098102.3999999999</v>
      </c>
      <c r="LA80" s="294">
        <v>-228323.91</v>
      </c>
      <c r="LB80" s="294">
        <v>-741290.59</v>
      </c>
      <c r="LC80" s="294">
        <v>-677682.96</v>
      </c>
      <c r="LD80" s="294">
        <v>-612823.07000000007</v>
      </c>
      <c r="LE80" s="294">
        <v>-1169359.83</v>
      </c>
      <c r="LF80" s="294">
        <v>-720777.59</v>
      </c>
      <c r="LG80" s="294">
        <v>-4411700.7600000007</v>
      </c>
      <c r="LH80" s="294">
        <v>-32900</v>
      </c>
      <c r="LI80" s="294">
        <v>-200291.16999999998</v>
      </c>
      <c r="LJ80" s="294">
        <v>-4043054.54</v>
      </c>
      <c r="LK80" s="294">
        <v>-1745149.94</v>
      </c>
      <c r="LL80" s="294">
        <v>-681091.14</v>
      </c>
      <c r="LM80" s="294">
        <v>-29231.559999999998</v>
      </c>
      <c r="LN80" s="294">
        <v>-229540.4</v>
      </c>
      <c r="LO80" s="294">
        <v>-496233.4</v>
      </c>
      <c r="LP80" s="294"/>
      <c r="LQ80" s="294">
        <v>-631375.05000000005</v>
      </c>
      <c r="LR80" s="294">
        <v>-1754167.05</v>
      </c>
      <c r="LS80" s="294">
        <v>-12003.9</v>
      </c>
      <c r="LT80" s="294">
        <v>-502944.81</v>
      </c>
      <c r="LU80" s="294">
        <v>-10018628.08</v>
      </c>
      <c r="LV80" s="294">
        <v>-4906286.6900000004</v>
      </c>
      <c r="LW80" s="294">
        <v>-6756515.29</v>
      </c>
      <c r="LX80" s="294"/>
      <c r="LY80" s="294">
        <v>-1701516.2</v>
      </c>
      <c r="LZ80" s="294">
        <v>-1714259.41</v>
      </c>
      <c r="MA80" s="294">
        <v>-1305546.51</v>
      </c>
      <c r="MB80" s="294">
        <v>-279827.44</v>
      </c>
      <c r="MC80" s="294">
        <v>-357041.64999999997</v>
      </c>
      <c r="MD80" s="294">
        <v>-689434.59</v>
      </c>
      <c r="ME80" s="294">
        <v>-2260145.23</v>
      </c>
      <c r="MF80" s="294">
        <v>-185479.51</v>
      </c>
      <c r="MG80" s="294">
        <v>-17925871.25</v>
      </c>
      <c r="MH80" s="294">
        <v>-417772.18</v>
      </c>
      <c r="MI80" s="294">
        <v>-526519.46</v>
      </c>
      <c r="MJ80" s="294">
        <v>-247733.5</v>
      </c>
      <c r="MK80" s="294">
        <v>-456711.36</v>
      </c>
      <c r="ML80" s="294">
        <v>-1077881.26</v>
      </c>
      <c r="MM80" s="294">
        <v>-908037.21</v>
      </c>
      <c r="MN80" s="294">
        <v>-50600</v>
      </c>
      <c r="MO80" s="294">
        <v>-1365206.2</v>
      </c>
      <c r="MP80" s="294">
        <v>-567443</v>
      </c>
      <c r="MQ80" s="294">
        <v>-988647.47</v>
      </c>
      <c r="MR80" s="294">
        <v>-84441.7</v>
      </c>
      <c r="MS80" s="294">
        <v>-5270273</v>
      </c>
      <c r="MT80" s="294">
        <v>-1267140.0300000003</v>
      </c>
      <c r="MU80" s="294">
        <v>-878714.58</v>
      </c>
      <c r="MV80" s="294">
        <v>-2549942.34</v>
      </c>
      <c r="MW80" s="294">
        <v>-1712454.3300000003</v>
      </c>
      <c r="MX80" s="294">
        <v>-385737.76</v>
      </c>
      <c r="MY80" s="294">
        <v>-4153803.69</v>
      </c>
      <c r="MZ80" s="294">
        <v>-4974717.76</v>
      </c>
      <c r="NA80" s="294">
        <v>-1273659.21</v>
      </c>
      <c r="NB80" s="294">
        <v>-312657.40000000002</v>
      </c>
      <c r="NC80" s="294">
        <v>-355167.03</v>
      </c>
      <c r="ND80" s="294">
        <v>-4906920.43</v>
      </c>
      <c r="NE80" s="294">
        <v>-1236759.43</v>
      </c>
      <c r="NF80" s="294">
        <v>-2571824.34</v>
      </c>
      <c r="NG80" s="294">
        <v>-13376425.66</v>
      </c>
      <c r="NH80" s="294">
        <v>-772214.94</v>
      </c>
      <c r="NI80" s="294">
        <v>-3051399.52</v>
      </c>
      <c r="NJ80" s="294">
        <v>-1995919.61</v>
      </c>
      <c r="NK80" s="294">
        <v>-37715271.370000005</v>
      </c>
      <c r="NL80" s="294">
        <v>-442664.34</v>
      </c>
      <c r="NM80" s="294">
        <v>-11984382.879999999</v>
      </c>
      <c r="NN80" s="294">
        <v>-403022.44</v>
      </c>
      <c r="NO80" s="294">
        <v>-1228473.9909999999</v>
      </c>
      <c r="NP80" s="294">
        <v>-1320506.44</v>
      </c>
      <c r="NQ80" s="294">
        <v>-170665.5</v>
      </c>
      <c r="NR80" s="294">
        <v>-529969.74</v>
      </c>
      <c r="NS80" s="294">
        <v>-269247</v>
      </c>
      <c r="NT80" s="294">
        <v>-99846</v>
      </c>
      <c r="NU80" s="294">
        <v>-272798.78999999998</v>
      </c>
      <c r="NV80" s="294">
        <v>-156750</v>
      </c>
      <c r="NW80" s="294">
        <v>-3984027.92</v>
      </c>
      <c r="NX80" s="294">
        <v>-6549152.6999999993</v>
      </c>
      <c r="NY80" s="294">
        <v>-2528060.7600000002</v>
      </c>
      <c r="NZ80" s="294">
        <v>-295544.8</v>
      </c>
      <c r="OA80" s="294">
        <v>-122960</v>
      </c>
      <c r="OB80" s="294">
        <v>-1976843.34</v>
      </c>
      <c r="OC80" s="294">
        <v>-868063.45000000007</v>
      </c>
      <c r="OD80" s="294">
        <v>-2583505.4</v>
      </c>
      <c r="OE80" s="294">
        <v>-10142376.039999999</v>
      </c>
      <c r="OF80" s="294">
        <v>-468105.9</v>
      </c>
      <c r="OG80" s="294">
        <v>-8610920.3800000008</v>
      </c>
      <c r="OH80" s="294">
        <v>-825386.54</v>
      </c>
      <c r="OI80" s="294">
        <v>-1304275.5799999998</v>
      </c>
      <c r="OJ80" s="294">
        <v>-1934656.23</v>
      </c>
      <c r="OK80" s="294">
        <v>-107510.20000000001</v>
      </c>
      <c r="OL80" s="294">
        <v>-2123133.1</v>
      </c>
      <c r="OM80" s="294">
        <v>-9406949.1699999999</v>
      </c>
      <c r="ON80" s="294">
        <v>-1298040.5900000001</v>
      </c>
      <c r="OO80" s="294">
        <v>-13326594.82</v>
      </c>
      <c r="OP80" s="294">
        <v>-2248038.9</v>
      </c>
      <c r="OQ80" s="294">
        <v>-672583.36</v>
      </c>
      <c r="OR80" s="294">
        <v>-557345.30000000005</v>
      </c>
      <c r="OS80" s="294">
        <v>-1074719.68</v>
      </c>
      <c r="OT80" s="294">
        <v>-148751.38</v>
      </c>
      <c r="OU80" s="294">
        <v>-484810.85</v>
      </c>
      <c r="OV80" s="294">
        <v>-376373.83</v>
      </c>
      <c r="OW80" s="294">
        <v>-167950</v>
      </c>
      <c r="OX80" s="294">
        <v>-272172.77999999997</v>
      </c>
      <c r="OY80" s="294">
        <v>-1019526.26</v>
      </c>
      <c r="OZ80" s="294">
        <v>-70470.61</v>
      </c>
      <c r="PA80" s="294">
        <v>-633999.15999999992</v>
      </c>
      <c r="PB80" s="294">
        <v>-4226849</v>
      </c>
      <c r="PC80" s="294">
        <v>-875506.7</v>
      </c>
      <c r="PD80" s="294">
        <v>-529425.07999999996</v>
      </c>
      <c r="PE80" s="294">
        <v>-461700.23</v>
      </c>
      <c r="PF80" s="294">
        <v>-561617.87</v>
      </c>
      <c r="PG80" s="294">
        <v>-1480530.6</v>
      </c>
      <c r="PH80" s="294">
        <v>-482036.19</v>
      </c>
      <c r="PI80" s="294">
        <v>-283745.32</v>
      </c>
      <c r="PJ80" s="294">
        <v>-998510.69</v>
      </c>
      <c r="PK80" s="294">
        <v>-1713824.25</v>
      </c>
      <c r="PL80" s="294">
        <v>-334610.67</v>
      </c>
      <c r="PM80" s="294">
        <v>-997174.15999999992</v>
      </c>
      <c r="PN80" s="294">
        <v>-308411.42</v>
      </c>
      <c r="PO80" s="294">
        <v>-1839879.1</v>
      </c>
      <c r="PP80" s="294">
        <v>-336537.9</v>
      </c>
      <c r="PQ80" s="294">
        <v>-128457.1</v>
      </c>
      <c r="PR80" s="294">
        <v>-384701.86</v>
      </c>
      <c r="PS80" s="294">
        <v>-567237.74</v>
      </c>
      <c r="PT80" s="294">
        <v>-30957464.050000001</v>
      </c>
      <c r="PU80" s="294">
        <v>-799855.92</v>
      </c>
      <c r="PV80" s="294">
        <v>-418063.38</v>
      </c>
      <c r="PW80" s="294">
        <v>-391155.14</v>
      </c>
      <c r="PX80" s="294">
        <v>-7209211.8300000001</v>
      </c>
      <c r="PY80" s="294">
        <v>-1321441.99</v>
      </c>
      <c r="PZ80" s="294">
        <v>-1261040.29</v>
      </c>
      <c r="QA80" s="294">
        <v>-169144.19</v>
      </c>
      <c r="QB80" s="294">
        <v>-5097061.79</v>
      </c>
      <c r="QC80" s="294">
        <v>-539163.06999999995</v>
      </c>
      <c r="QD80" s="294">
        <v>-1637860.64</v>
      </c>
      <c r="QE80" s="294">
        <v>-700190.53</v>
      </c>
      <c r="QF80" s="294">
        <v>-362353.4</v>
      </c>
      <c r="QG80" s="294">
        <v>-886937.68</v>
      </c>
      <c r="QH80" s="294">
        <v>-1116981.57</v>
      </c>
      <c r="QI80" s="294">
        <v>-340775.59</v>
      </c>
      <c r="QJ80" s="294"/>
      <c r="QK80" s="294">
        <v>-786824.68</v>
      </c>
      <c r="QL80" s="294">
        <v>-739469.86</v>
      </c>
      <c r="QM80" s="294">
        <v>-4060926.69</v>
      </c>
      <c r="QN80" s="294">
        <v>-1356886.1700000002</v>
      </c>
      <c r="QO80" s="294">
        <v>-247357.46</v>
      </c>
      <c r="QP80" s="294">
        <v>-268177.63</v>
      </c>
      <c r="QQ80" s="294">
        <v>-357879.26</v>
      </c>
      <c r="QR80" s="294">
        <v>-236376.56</v>
      </c>
      <c r="QS80" s="294">
        <v>-694071.65999999992</v>
      </c>
      <c r="QT80" s="294">
        <v>-14788099.369999999</v>
      </c>
      <c r="QU80" s="294">
        <v>-94565</v>
      </c>
      <c r="QV80" s="294">
        <v>-1345841.51</v>
      </c>
      <c r="QW80" s="294">
        <v>-271491.25</v>
      </c>
      <c r="QX80" s="294">
        <v>-365795.13</v>
      </c>
      <c r="QY80" s="294">
        <v>-2988252.19</v>
      </c>
      <c r="QZ80" s="294">
        <v>-919747.51</v>
      </c>
      <c r="RA80" s="294">
        <v>-992999.58</v>
      </c>
      <c r="RB80" s="294">
        <v>-365304.5</v>
      </c>
      <c r="RC80" s="294">
        <v>-824055.7</v>
      </c>
      <c r="RD80" s="294">
        <v>-174764.71</v>
      </c>
      <c r="RE80" s="294">
        <v>0</v>
      </c>
      <c r="RF80" s="294">
        <v>-1587377.91</v>
      </c>
      <c r="RG80" s="294">
        <v>-8353850.2699999996</v>
      </c>
      <c r="RH80" s="294">
        <v>-3231539.95</v>
      </c>
      <c r="RI80" s="294">
        <v>-1731799.89</v>
      </c>
      <c r="RJ80" s="294">
        <v>-713128.48</v>
      </c>
      <c r="RK80" s="294">
        <v>-2200043.33</v>
      </c>
      <c r="RL80" s="294">
        <v>-1350565.89</v>
      </c>
      <c r="RM80" s="294">
        <v>-1304415.8400000001</v>
      </c>
      <c r="RN80" s="294">
        <v>-404564.52</v>
      </c>
      <c r="RO80" s="294">
        <v>-640072.19999999995</v>
      </c>
      <c r="RP80" s="294">
        <v>-2249980.7799999998</v>
      </c>
      <c r="RQ80" s="294">
        <v>-1821076.57</v>
      </c>
      <c r="RR80" s="294">
        <v>-642740.12</v>
      </c>
      <c r="RS80" s="294">
        <v>-1029547.76</v>
      </c>
      <c r="RT80" s="294">
        <v>-857579.07</v>
      </c>
      <c r="RU80" s="294">
        <v>-537010.5</v>
      </c>
      <c r="RV80" s="294">
        <v>-325370.09999999998</v>
      </c>
      <c r="RW80" s="294">
        <v>-832589.99</v>
      </c>
      <c r="RX80" s="294">
        <v>-1218486.23</v>
      </c>
      <c r="RY80" s="294">
        <v>-537077</v>
      </c>
      <c r="RZ80" s="294">
        <v>-193808.8</v>
      </c>
      <c r="SA80" s="294">
        <v>-7024614.9100000001</v>
      </c>
      <c r="SB80" s="294">
        <v>-401392.61</v>
      </c>
      <c r="SC80" s="294">
        <v>-384007.08</v>
      </c>
      <c r="SD80" s="294">
        <v>-423842</v>
      </c>
      <c r="SE80" s="294">
        <v>-129012.1</v>
      </c>
      <c r="SF80" s="294">
        <v>-781753.23</v>
      </c>
      <c r="SG80" s="294">
        <v>-1418014.45</v>
      </c>
      <c r="SH80" s="294">
        <v>-2997915.37</v>
      </c>
      <c r="SI80" s="294">
        <v>-301585.86</v>
      </c>
      <c r="SJ80" s="294">
        <v>-288490.34000000003</v>
      </c>
      <c r="SK80" s="294">
        <v>-9781381.7300000004</v>
      </c>
      <c r="SL80" s="294">
        <v>-131490.19</v>
      </c>
      <c r="SM80" s="294">
        <v>-5047578.0999999996</v>
      </c>
      <c r="SN80" s="294">
        <v>-789920.27</v>
      </c>
      <c r="SO80" s="294">
        <v>-632529.87</v>
      </c>
      <c r="SP80" s="294">
        <v>-2393669.36</v>
      </c>
      <c r="SQ80" s="294">
        <v>-600567.47</v>
      </c>
      <c r="SR80" s="294">
        <v>-449947.8</v>
      </c>
      <c r="SS80" s="294">
        <v>-653268.17000000004</v>
      </c>
      <c r="ST80" s="294">
        <v>-236935.05</v>
      </c>
      <c r="SU80" s="294">
        <v>-6783573.6500000004</v>
      </c>
      <c r="SV80" s="294">
        <v>-58306.77</v>
      </c>
      <c r="SW80" s="294">
        <v>-1462035</v>
      </c>
      <c r="SX80" s="294">
        <v>-767963.1</v>
      </c>
      <c r="SY80" s="294">
        <v>-59491.08</v>
      </c>
      <c r="SZ80" s="294">
        <v>-66761</v>
      </c>
      <c r="TA80" s="294">
        <v>-202057.58</v>
      </c>
      <c r="TB80" s="294">
        <v>-885849.73</v>
      </c>
      <c r="TC80" s="294">
        <v>-250176.5</v>
      </c>
      <c r="TD80" s="294">
        <v>-493373.2</v>
      </c>
      <c r="TE80" s="294">
        <v>-265665.77</v>
      </c>
      <c r="TF80" s="294">
        <v>-869395.38</v>
      </c>
      <c r="TG80" s="294">
        <v>-423924.75</v>
      </c>
      <c r="TH80" s="294">
        <v>-180282.01</v>
      </c>
      <c r="TI80" s="294">
        <v>-17400718.109999999</v>
      </c>
      <c r="TJ80" s="294">
        <v>-610001.48</v>
      </c>
      <c r="TK80" s="294">
        <v>-728737.31</v>
      </c>
      <c r="TL80" s="294">
        <v>-1426891.43</v>
      </c>
      <c r="TM80" s="294">
        <v>-551504.62</v>
      </c>
      <c r="TN80" s="294">
        <v>-356999.59</v>
      </c>
      <c r="TO80" s="294">
        <v>-171778.34</v>
      </c>
      <c r="TP80" s="294">
        <v>-4760936.78</v>
      </c>
      <c r="TQ80" s="294">
        <v>-508206.21</v>
      </c>
      <c r="TR80" s="294">
        <v>-1294140.82</v>
      </c>
      <c r="TS80" s="294">
        <v>-655924.57999999996</v>
      </c>
      <c r="TT80" s="294">
        <v>-854781.1</v>
      </c>
      <c r="TU80" s="294">
        <v>-374010.94</v>
      </c>
      <c r="TV80" s="294">
        <v>-607288.17000000004</v>
      </c>
      <c r="TW80" s="294">
        <v>-767251.5</v>
      </c>
      <c r="TX80" s="294">
        <v>-157090</v>
      </c>
      <c r="TY80" s="294">
        <v>-1994488.89</v>
      </c>
      <c r="TZ80" s="294">
        <v>-210362.28</v>
      </c>
      <c r="UA80" s="294">
        <v>-4230894.8499999996</v>
      </c>
      <c r="UB80" s="294">
        <v>-619540.68000000005</v>
      </c>
      <c r="UC80" s="294">
        <v>-241303.06</v>
      </c>
      <c r="UD80" s="294">
        <v>-473858.31</v>
      </c>
      <c r="UE80" s="294">
        <v>-22752324.34</v>
      </c>
      <c r="UF80" s="294">
        <v>-395673.22</v>
      </c>
      <c r="UG80" s="294">
        <v>-1179835.7</v>
      </c>
      <c r="UH80" s="294">
        <v>-708501.75</v>
      </c>
      <c r="UI80" s="294">
        <v>-793984.1</v>
      </c>
      <c r="UJ80" s="294">
        <v>-4853219.5999999996</v>
      </c>
      <c r="UK80" s="294">
        <v>-783666.25</v>
      </c>
      <c r="UL80" s="294">
        <v>-735205.6</v>
      </c>
      <c r="UM80" s="294">
        <v>-1188861.6600000001</v>
      </c>
      <c r="UN80" s="294">
        <v>-1007487.96</v>
      </c>
      <c r="UO80" s="294">
        <v>-1188059.6499999999</v>
      </c>
      <c r="UP80" s="294">
        <v>-17473788.809999999</v>
      </c>
      <c r="UQ80" s="294">
        <v>-2234743.44</v>
      </c>
      <c r="UR80" s="294">
        <v>-108350</v>
      </c>
      <c r="US80" s="294">
        <v>-2719245.99</v>
      </c>
      <c r="UT80" s="294">
        <v>-1593363.2</v>
      </c>
      <c r="UU80" s="294">
        <v>-3169799.59</v>
      </c>
      <c r="UV80" s="294">
        <v>-2191413.7999999998</v>
      </c>
      <c r="UW80" s="294">
        <v>-264546.39</v>
      </c>
      <c r="UX80" s="294">
        <v>-341723.9</v>
      </c>
      <c r="UY80" s="294">
        <v>-653287.89</v>
      </c>
      <c r="UZ80" s="294">
        <v>-227810.05</v>
      </c>
      <c r="VA80" s="294">
        <v>-1605811.2</v>
      </c>
      <c r="VB80" s="294">
        <v>-625935.68999999994</v>
      </c>
      <c r="VC80" s="294">
        <v>-1820195.44</v>
      </c>
      <c r="VD80" s="294">
        <v>-781982.78</v>
      </c>
      <c r="VE80" s="294">
        <v>-597008.71</v>
      </c>
      <c r="VF80" s="294">
        <v>-105706.86</v>
      </c>
      <c r="VG80" s="294">
        <v>-556294.57999999996</v>
      </c>
      <c r="VH80" s="294">
        <v>-2175811.7799999998</v>
      </c>
      <c r="VI80" s="294">
        <v>-663625.98</v>
      </c>
      <c r="VJ80" s="294">
        <v>-983304.12</v>
      </c>
      <c r="VK80" s="294">
        <v>-8984</v>
      </c>
      <c r="VL80" s="294">
        <v>-24424735.43</v>
      </c>
      <c r="VM80" s="294">
        <v>-1162357.08</v>
      </c>
      <c r="VN80" s="294">
        <v>-1147057.6299999999</v>
      </c>
      <c r="VO80" s="294">
        <v>-5107990.51</v>
      </c>
      <c r="VP80" s="294">
        <v>-944812.91</v>
      </c>
      <c r="VQ80" s="294">
        <v>-1221178.6399999999</v>
      </c>
      <c r="VR80" s="294">
        <v>-2428980.0299999998</v>
      </c>
      <c r="VS80" s="294">
        <v>-462047.29</v>
      </c>
      <c r="VT80" s="294">
        <v>-679903.23</v>
      </c>
      <c r="VU80" s="294">
        <v>-3097560.91</v>
      </c>
      <c r="VV80" s="294">
        <v>-1980890.05</v>
      </c>
      <c r="VW80" s="294">
        <v>-3210898.54</v>
      </c>
      <c r="VX80" s="294">
        <v>-1374732.4</v>
      </c>
      <c r="VY80" s="294">
        <v>-107462.76</v>
      </c>
      <c r="VZ80" s="294">
        <v>-282339.65000000002</v>
      </c>
      <c r="WA80" s="294">
        <v>-58391293.890000001</v>
      </c>
      <c r="WB80" s="294">
        <v>-592210.44000000006</v>
      </c>
      <c r="WC80" s="294">
        <v>-431832.95</v>
      </c>
      <c r="WD80" s="294"/>
      <c r="WE80" s="294">
        <v>-154054.24</v>
      </c>
      <c r="WF80" s="294">
        <v>-843193.69</v>
      </c>
      <c r="WG80" s="294">
        <v>-247103</v>
      </c>
      <c r="WH80" s="294">
        <v>-1545696.37</v>
      </c>
      <c r="WI80" s="294">
        <v>-339381.61</v>
      </c>
      <c r="WJ80" s="294">
        <v>-920525.83</v>
      </c>
      <c r="WK80" s="294">
        <v>-211445.59</v>
      </c>
      <c r="WL80" s="294">
        <v>-1659849.03</v>
      </c>
      <c r="WM80" s="294">
        <v>-68016.639999999999</v>
      </c>
      <c r="WN80" s="294">
        <v>-1499609.26</v>
      </c>
      <c r="WO80" s="294">
        <v>-2948034.31</v>
      </c>
      <c r="WP80" s="294">
        <v>-699868.17</v>
      </c>
      <c r="WQ80" s="294">
        <v>-1084510.29</v>
      </c>
      <c r="WR80" s="294">
        <v>-1781329.11</v>
      </c>
      <c r="WS80" s="294">
        <v>-60748.9</v>
      </c>
      <c r="WT80" s="294">
        <v>-2468997.1800000002</v>
      </c>
      <c r="WU80" s="294">
        <v>-13589272.33</v>
      </c>
      <c r="WV80" s="294">
        <v>-797162.38</v>
      </c>
      <c r="WW80" s="294">
        <v>-526989.56000000006</v>
      </c>
      <c r="WX80" s="294">
        <v>-404067.83</v>
      </c>
      <c r="WY80" s="294"/>
      <c r="WZ80" s="294">
        <v>-1150272.24</v>
      </c>
      <c r="XA80" s="294">
        <v>-217598.61</v>
      </c>
      <c r="XB80" s="294">
        <v>-551653.62</v>
      </c>
      <c r="XC80" s="294"/>
      <c r="XD80" s="294">
        <v>-515825.51</v>
      </c>
      <c r="XE80" s="294">
        <v>-286885.52</v>
      </c>
      <c r="XF80" s="294">
        <v>-435424</v>
      </c>
      <c r="XG80" s="294">
        <v>-1526743.67</v>
      </c>
      <c r="XH80" s="294">
        <v>-39632251.369999997</v>
      </c>
      <c r="XI80" s="294">
        <v>-898861.79</v>
      </c>
      <c r="XJ80" s="294">
        <v>-897006.61</v>
      </c>
      <c r="XK80" s="294">
        <v>-5143570.55</v>
      </c>
      <c r="XL80" s="294">
        <v>-755119.21</v>
      </c>
      <c r="XM80" s="294">
        <v>-106991.15</v>
      </c>
      <c r="XN80" s="294">
        <v>-4754751.47</v>
      </c>
      <c r="XO80" s="294">
        <v>-323047.98</v>
      </c>
      <c r="XP80" s="294">
        <v>-800484.6</v>
      </c>
      <c r="XQ80" s="294">
        <v>-1328507.3</v>
      </c>
      <c r="XR80" s="294">
        <v>-2857801.77</v>
      </c>
      <c r="XS80" s="294">
        <v>-2421119.7999999998</v>
      </c>
      <c r="XT80" s="294">
        <v>-431530.42</v>
      </c>
      <c r="XU80" s="294">
        <v>-266685</v>
      </c>
      <c r="XV80" s="294">
        <v>-115558.39999999999</v>
      </c>
      <c r="XW80" s="294">
        <v>-522455.06</v>
      </c>
      <c r="XX80" s="294">
        <v>-571493.6</v>
      </c>
      <c r="XY80" s="294">
        <v>-1065496.25</v>
      </c>
      <c r="XZ80" s="294">
        <v>-140946.1</v>
      </c>
      <c r="YA80" s="294">
        <v>-25583.200000000001</v>
      </c>
      <c r="YB80" s="294">
        <v>-401725</v>
      </c>
      <c r="YC80" s="294">
        <v>-284846.8</v>
      </c>
      <c r="YD80" s="294">
        <v>-256312.35</v>
      </c>
      <c r="YE80" s="294">
        <v>-12983497.68</v>
      </c>
      <c r="YF80" s="294">
        <v>-579891.87</v>
      </c>
      <c r="YG80" s="294">
        <v>-766446.1</v>
      </c>
      <c r="YH80" s="294">
        <v>-1048978.6399999999</v>
      </c>
      <c r="YI80" s="294">
        <v>-2598502.4500000002</v>
      </c>
      <c r="YJ80" s="294">
        <v>-449820</v>
      </c>
      <c r="YK80" s="294">
        <v>-1180414.93</v>
      </c>
      <c r="YL80" s="294">
        <v>-71757</v>
      </c>
      <c r="YM80" s="294">
        <v>-3421276.05</v>
      </c>
      <c r="YN80" s="294">
        <v>-1457438.76</v>
      </c>
      <c r="YO80" s="294">
        <v>-751172.56</v>
      </c>
      <c r="YP80" s="294">
        <v>-286697.37</v>
      </c>
      <c r="YQ80" s="294">
        <v>-429838.09</v>
      </c>
      <c r="YR80" s="294">
        <v>-16510</v>
      </c>
      <c r="YS80" s="294">
        <v>-567061.06000000006</v>
      </c>
      <c r="YT80" s="294">
        <v>-894668.61</v>
      </c>
      <c r="YU80" s="294">
        <v>-297795.23</v>
      </c>
      <c r="YV80" s="294">
        <v>-4031604.63</v>
      </c>
      <c r="YW80" s="294">
        <v>-1434708.44</v>
      </c>
      <c r="YX80" s="294">
        <v>-687939.54999999993</v>
      </c>
      <c r="YY80" s="294">
        <v>-968545.65</v>
      </c>
      <c r="YZ80" s="294">
        <v>-339971.01999999996</v>
      </c>
      <c r="ZA80" s="294">
        <v>-105652.6</v>
      </c>
      <c r="ZB80" s="294">
        <v>-397499</v>
      </c>
      <c r="ZC80" s="294">
        <v>-11878184.050000001</v>
      </c>
      <c r="ZD80" s="294">
        <v>-67733.100000000006</v>
      </c>
      <c r="ZE80" s="294">
        <v>-629541</v>
      </c>
      <c r="ZF80" s="294">
        <v>-290215.5</v>
      </c>
      <c r="ZG80" s="294">
        <v>-648820.54</v>
      </c>
      <c r="ZH80" s="294">
        <v>-749739.79</v>
      </c>
      <c r="ZI80" s="294">
        <v>-394885.82</v>
      </c>
      <c r="ZJ80" s="294">
        <v>-440138.5</v>
      </c>
      <c r="ZK80" s="294">
        <v>-963057.54</v>
      </c>
      <c r="ZL80" s="294">
        <v>-12580585.960000001</v>
      </c>
      <c r="ZM80" s="294">
        <v>-462163</v>
      </c>
      <c r="ZN80" s="294">
        <v>-1517380.3</v>
      </c>
      <c r="ZO80" s="294">
        <v>-8715718</v>
      </c>
      <c r="ZP80" s="294">
        <v>-981627.72</v>
      </c>
      <c r="ZQ80" s="294">
        <v>-399296.83</v>
      </c>
      <c r="ZR80" s="294">
        <v>-262426</v>
      </c>
      <c r="ZS80" s="294">
        <v>-982238.51</v>
      </c>
      <c r="ZT80" s="294">
        <v>-1610602.5399999998</v>
      </c>
      <c r="ZU80" s="294">
        <v>-1353773.46</v>
      </c>
      <c r="ZV80" s="294">
        <v>-284415.3</v>
      </c>
      <c r="ZW80" s="294">
        <v>-294648.92000000004</v>
      </c>
      <c r="ZX80" s="294">
        <v>-973055.39</v>
      </c>
      <c r="ZY80" s="294">
        <v>-634576.26</v>
      </c>
      <c r="ZZ80" s="294">
        <v>-571650.89</v>
      </c>
      <c r="AAA80" s="294">
        <v>-546860.68000000005</v>
      </c>
      <c r="AAB80" s="294">
        <v>-199920.7</v>
      </c>
      <c r="AAC80" s="294">
        <v>-44688</v>
      </c>
      <c r="AAD80" s="294">
        <v>-1043317.02</v>
      </c>
      <c r="AAE80" s="294">
        <v>-243755</v>
      </c>
      <c r="AAF80" s="294">
        <v>-280704</v>
      </c>
      <c r="AAG80" s="294">
        <v>-13000</v>
      </c>
      <c r="AAH80" s="294">
        <v>-6594133.0300000003</v>
      </c>
      <c r="AAI80" s="294">
        <v>-556817.73</v>
      </c>
      <c r="AAJ80" s="294">
        <v>-209255.07</v>
      </c>
      <c r="AAK80" s="294">
        <v>-737400.72</v>
      </c>
      <c r="AAL80" s="294">
        <v>-517793.77</v>
      </c>
      <c r="AAM80" s="294">
        <v>-680700.95</v>
      </c>
      <c r="AAN80" s="294">
        <v>-447177.07</v>
      </c>
      <c r="AAO80" s="294">
        <v>-26090736.41</v>
      </c>
      <c r="AAP80" s="294">
        <v>-987733.73</v>
      </c>
      <c r="AAQ80" s="294">
        <v>-674854.06</v>
      </c>
      <c r="AAR80" s="294">
        <v>-1265262.56</v>
      </c>
      <c r="AAS80" s="294">
        <v>-1342095.1499999999</v>
      </c>
      <c r="AAT80" s="294">
        <v>-26385</v>
      </c>
      <c r="AAU80" s="294">
        <v>-1393352.24</v>
      </c>
      <c r="AAV80" s="294">
        <v>-1189954.19</v>
      </c>
      <c r="AAW80" s="294">
        <v>-779260.22</v>
      </c>
      <c r="AAX80" s="294">
        <v>-493331.58</v>
      </c>
      <c r="AAY80" s="294">
        <v>-6144254.7000000002</v>
      </c>
      <c r="AAZ80" s="294">
        <v>-4949024.46</v>
      </c>
      <c r="ABA80" s="294">
        <v>-3133946.64</v>
      </c>
      <c r="ABB80" s="294">
        <v>-268340.36</v>
      </c>
      <c r="ABC80" s="294">
        <v>-631118.94999999995</v>
      </c>
      <c r="ABD80" s="294">
        <v>-432192.06</v>
      </c>
      <c r="ABE80" s="294">
        <v>-225793</v>
      </c>
      <c r="ABF80" s="294">
        <v>-633165.77</v>
      </c>
      <c r="ABG80" s="294">
        <v>-842880.5</v>
      </c>
      <c r="ABH80" s="294">
        <v>-3946178.03</v>
      </c>
      <c r="ABI80" s="294">
        <v>-3254548.65</v>
      </c>
      <c r="ABJ80" s="294">
        <v>-1016444.74</v>
      </c>
      <c r="ABK80" s="294">
        <v>-174943.3</v>
      </c>
      <c r="ABL80" s="294">
        <v>-1078128.06</v>
      </c>
      <c r="ABM80" s="294">
        <v>-149389.56</v>
      </c>
      <c r="ABN80" s="294">
        <v>-338987.1</v>
      </c>
      <c r="ABO80" s="294">
        <v>-5747459.4400000004</v>
      </c>
      <c r="ABP80" s="294">
        <v>-2056940.11</v>
      </c>
      <c r="ABQ80" s="294">
        <v>-2444796.0499999998</v>
      </c>
      <c r="ABR80" s="294">
        <v>-578946.9</v>
      </c>
      <c r="ABS80" s="294">
        <v>-1756357.63</v>
      </c>
      <c r="ABT80" s="294">
        <v>-988051.09</v>
      </c>
      <c r="ABU80" s="294">
        <v>-313506.61</v>
      </c>
      <c r="ABV80" s="294">
        <v>-1038902.53</v>
      </c>
      <c r="ABW80" s="294">
        <v>-27800</v>
      </c>
      <c r="ABX80" s="294">
        <v>-1513013.22</v>
      </c>
      <c r="ABY80" s="294">
        <v>-21080</v>
      </c>
      <c r="ABZ80" s="294">
        <v>-918852.5</v>
      </c>
      <c r="ACA80" s="294">
        <v>-388329.49</v>
      </c>
      <c r="ACB80" s="294">
        <v>-490419.59</v>
      </c>
      <c r="ACC80" s="294">
        <v>-5815655.7000000002</v>
      </c>
      <c r="ACD80" s="294">
        <v>118205.17</v>
      </c>
      <c r="ACE80" s="294">
        <v>-577129.31999999995</v>
      </c>
      <c r="ACF80" s="294">
        <v>-968474.49</v>
      </c>
      <c r="ACG80" s="294">
        <v>-69532.509999999995</v>
      </c>
      <c r="ACH80" s="294">
        <v>-578290.05000000005</v>
      </c>
      <c r="ACI80" s="294">
        <v>-5365750.42</v>
      </c>
      <c r="ACJ80" s="294">
        <v>-814740.69</v>
      </c>
      <c r="ACK80" s="294">
        <v>-1578030.66</v>
      </c>
      <c r="ACL80" s="294">
        <v>-1366266.7</v>
      </c>
      <c r="ACM80" s="294">
        <v>-504687.42</v>
      </c>
      <c r="ACN80" s="294">
        <v>-198252.68</v>
      </c>
      <c r="ACO80" s="294">
        <v>-211137.36</v>
      </c>
      <c r="ACP80" s="294">
        <v>-3161299.55</v>
      </c>
      <c r="ACQ80" s="294">
        <v>-8368977.9900000002</v>
      </c>
      <c r="ACR80" s="294">
        <v>-679417.19</v>
      </c>
      <c r="ACS80" s="294">
        <v>-634621.53</v>
      </c>
      <c r="ACT80" s="294">
        <v>-966044.17</v>
      </c>
      <c r="ACU80" s="294">
        <v>-67500</v>
      </c>
      <c r="ACV80" s="294">
        <v>-1602306.67</v>
      </c>
      <c r="ACW80" s="294">
        <v>-281717.7</v>
      </c>
      <c r="ACX80" s="294">
        <v>-206384.25</v>
      </c>
      <c r="ACY80" s="294">
        <v>-344190.7</v>
      </c>
      <c r="ACZ80" s="294">
        <v>-718740.69</v>
      </c>
      <c r="ADA80" s="294">
        <v>-668265.65</v>
      </c>
      <c r="ADB80" s="294">
        <v>-498861</v>
      </c>
      <c r="ADC80" s="294">
        <v>-387813</v>
      </c>
      <c r="ADD80" s="294">
        <v>-47436.03</v>
      </c>
      <c r="ADE80" s="294"/>
      <c r="ADF80" s="294">
        <v>-3390308.75</v>
      </c>
      <c r="ADG80" s="294">
        <v>-256907.95</v>
      </c>
      <c r="ADH80" s="294"/>
      <c r="ADI80" s="294"/>
      <c r="ADJ80" s="294"/>
      <c r="ADK80" s="294">
        <v>-93190.81</v>
      </c>
      <c r="ADL80" s="294">
        <v>-193838</v>
      </c>
      <c r="ADM80" s="294">
        <v>-521198.37</v>
      </c>
      <c r="ADN80" s="294">
        <v>-294490</v>
      </c>
      <c r="ADO80" s="294">
        <v>-38311984</v>
      </c>
      <c r="ADP80" s="294">
        <v>-269620.38</v>
      </c>
      <c r="ADQ80" s="294">
        <v>-954136.21</v>
      </c>
      <c r="ADR80" s="294">
        <v>-532362.88</v>
      </c>
      <c r="ADS80" s="294">
        <v>-10415884.48</v>
      </c>
      <c r="ADT80" s="294">
        <v>-184288</v>
      </c>
      <c r="ADU80" s="294">
        <v>-1226982.8600000001</v>
      </c>
      <c r="ADV80" s="294">
        <v>-956634.66</v>
      </c>
      <c r="ADW80" s="294">
        <v>-564133.59</v>
      </c>
      <c r="ADX80" s="294">
        <v>-1088369.26</v>
      </c>
      <c r="ADY80" s="294">
        <v>-23709432.59</v>
      </c>
      <c r="ADZ80" s="294">
        <v>-4022289.13</v>
      </c>
      <c r="AEA80" s="294">
        <v>-2905243.1</v>
      </c>
      <c r="AEB80" s="294">
        <v>-1766269.89</v>
      </c>
      <c r="AEC80" s="294">
        <v>-1998960.48</v>
      </c>
      <c r="AED80" s="294">
        <v>-751990.58</v>
      </c>
      <c r="AEE80" s="294">
        <v>-1035291.7299999999</v>
      </c>
      <c r="AEF80" s="294">
        <v>-564041.93000000005</v>
      </c>
      <c r="AEG80" s="294">
        <v>-316477.17</v>
      </c>
      <c r="AEH80" s="294">
        <v>-49547.9</v>
      </c>
      <c r="AEI80" s="294">
        <v>-1016231</v>
      </c>
      <c r="AEJ80" s="294">
        <v>3325303.13</v>
      </c>
      <c r="AEK80" s="294">
        <v>-143502.01999999999</v>
      </c>
      <c r="AEL80" s="294">
        <v>-515753.52</v>
      </c>
      <c r="AEM80" s="294">
        <v>-1046393.4</v>
      </c>
      <c r="AEN80" s="294">
        <v>-2319219.37</v>
      </c>
      <c r="AEO80" s="294">
        <v>-512931.75</v>
      </c>
      <c r="AEP80" s="294">
        <v>-1855486.39</v>
      </c>
      <c r="AEQ80" s="294">
        <v>-99002.17</v>
      </c>
      <c r="AER80" s="294">
        <v>-2699899.02</v>
      </c>
      <c r="AES80" s="294">
        <v>-460348.74</v>
      </c>
      <c r="AET80" s="294">
        <v>-1288378.1100000001</v>
      </c>
      <c r="AEU80" s="294">
        <v>-2513370.36</v>
      </c>
      <c r="AEV80" s="294">
        <v>-460823.89</v>
      </c>
      <c r="AEW80" s="294">
        <v>-150404.5</v>
      </c>
      <c r="AEX80" s="294">
        <v>-125970.57</v>
      </c>
      <c r="AEY80" s="294">
        <v>-885407.06</v>
      </c>
      <c r="AEZ80" s="294">
        <v>-305420.15000000002</v>
      </c>
      <c r="AFA80" s="294">
        <v>-1195503.94</v>
      </c>
      <c r="AFB80" s="294">
        <v>-364985.32</v>
      </c>
      <c r="AFC80" s="294">
        <v>-5449166.4900000002</v>
      </c>
      <c r="AFD80" s="294">
        <v>-811495.1100000001</v>
      </c>
      <c r="AFE80" s="294">
        <v>-589970</v>
      </c>
      <c r="AFF80" s="294">
        <v>-477057.73</v>
      </c>
      <c r="AFG80" s="294">
        <v>-2533149.77</v>
      </c>
      <c r="AFH80" s="294">
        <v>-1008893.1200000001</v>
      </c>
      <c r="AFI80" s="294">
        <v>-622361.13</v>
      </c>
      <c r="AFJ80" s="294">
        <v>-178296.06</v>
      </c>
      <c r="AFK80" s="294">
        <v>-1357248.3199999998</v>
      </c>
      <c r="AFL80" s="294"/>
      <c r="AFM80" s="294"/>
      <c r="AFN80" s="294">
        <v>-1048529.1000000001</v>
      </c>
      <c r="AFO80" s="294">
        <v>-2241080.67</v>
      </c>
      <c r="AFP80" s="294">
        <v>-2791906.44</v>
      </c>
      <c r="AFQ80" s="294">
        <v>-508550.3</v>
      </c>
      <c r="AFR80" s="294"/>
      <c r="AFS80" s="294">
        <v>-1330422.42</v>
      </c>
      <c r="AFT80" s="294">
        <v>-2735069.6900000004</v>
      </c>
      <c r="AFU80" s="294">
        <v>-1248994.98</v>
      </c>
      <c r="AFV80" s="294">
        <v>-889753.3</v>
      </c>
      <c r="AFW80" s="294">
        <v>-2890768.48</v>
      </c>
      <c r="AFX80" s="294">
        <v>-2117080.9</v>
      </c>
      <c r="AFY80" s="294">
        <v>-396442.84</v>
      </c>
      <c r="AFZ80" s="294">
        <v>-975457.02</v>
      </c>
      <c r="AGA80" s="294">
        <v>-668998.67999999993</v>
      </c>
      <c r="AGB80" s="294">
        <v>-2507907.4700000002</v>
      </c>
      <c r="AGC80" s="294">
        <v>-1023357.78</v>
      </c>
      <c r="AGD80" s="294">
        <v>-610521.69999999995</v>
      </c>
      <c r="AGE80" s="294">
        <v>-847684.7</v>
      </c>
      <c r="AGF80" s="294">
        <v>-1593452.94</v>
      </c>
      <c r="AGG80" s="294">
        <v>-932507.64</v>
      </c>
      <c r="AGH80" s="294">
        <v>-250207.76</v>
      </c>
      <c r="AGI80" s="294">
        <v>-98863.31</v>
      </c>
      <c r="AGJ80" s="294">
        <v>-356027.15</v>
      </c>
      <c r="AGK80" s="294">
        <v>-295026.65000000002</v>
      </c>
      <c r="AGL80" s="294">
        <v>-2324886.17</v>
      </c>
      <c r="AGM80" s="294">
        <v>-8834809.7200000007</v>
      </c>
      <c r="AGN80" s="294">
        <v>-2817167.4</v>
      </c>
      <c r="AGO80" s="294">
        <v>-4260584.9400000004</v>
      </c>
      <c r="AGP80" s="294">
        <v>-1027950</v>
      </c>
      <c r="AGQ80" s="294">
        <v>-953739</v>
      </c>
      <c r="AGR80" s="294">
        <v>-1054187.23</v>
      </c>
      <c r="AGS80" s="294">
        <v>-594808</v>
      </c>
      <c r="AGT80" s="294">
        <v>-2344803.8199999998</v>
      </c>
      <c r="AGU80" s="294">
        <v>-75642</v>
      </c>
      <c r="AGV80" s="294"/>
      <c r="AGW80" s="294">
        <v>-821600.91</v>
      </c>
      <c r="AGX80" s="294">
        <v>-1869571.45</v>
      </c>
      <c r="AGY80" s="294">
        <v>-1401091.38</v>
      </c>
      <c r="AGZ80" s="294">
        <v>-62501.65</v>
      </c>
      <c r="AHA80" s="294">
        <v>-2153926.02</v>
      </c>
      <c r="AHB80" s="294">
        <v>-362768.42</v>
      </c>
      <c r="AHC80" s="294">
        <v>-171289.06</v>
      </c>
      <c r="AHD80" s="294">
        <v>-2949693.73</v>
      </c>
      <c r="AHE80" s="294">
        <v>-1782139.98</v>
      </c>
      <c r="AHF80" s="294">
        <v>-915445.51</v>
      </c>
      <c r="AHG80" s="294">
        <v>-136246.57999999999</v>
      </c>
      <c r="AHH80" s="294">
        <v>-461589.71</v>
      </c>
      <c r="AHI80" s="294">
        <v>-855034.61</v>
      </c>
      <c r="AHJ80" s="294">
        <v>-468872.14</v>
      </c>
      <c r="AHK80" s="294">
        <v>-2018001.05</v>
      </c>
      <c r="AHL80" s="294">
        <v>-2194147.96</v>
      </c>
      <c r="AHM80" s="294">
        <v>-762653</v>
      </c>
      <c r="AHN80" s="294">
        <v>-594642.72</v>
      </c>
      <c r="AHO80" s="294">
        <v>-335685.01</v>
      </c>
      <c r="AHP80" s="294">
        <v>-619251.99</v>
      </c>
      <c r="AHQ80" s="294">
        <v>-365990</v>
      </c>
      <c r="AHR80" s="329">
        <v>-186242.16</v>
      </c>
      <c r="AHS80" s="294">
        <f t="shared" si="51"/>
        <v>-1889118547.4309998</v>
      </c>
      <c r="AHT80" s="271" t="b">
        <f t="shared" si="52"/>
        <v>1</v>
      </c>
      <c r="AHU80" s="271" t="s">
        <v>6273</v>
      </c>
      <c r="AHV80" s="271" t="s">
        <v>6098</v>
      </c>
      <c r="AHW80" s="271" t="s">
        <v>6099</v>
      </c>
    </row>
    <row r="81" spans="1:907" ht="24" x14ac:dyDescent="0.8">
      <c r="A81" s="270" t="s">
        <v>6273</v>
      </c>
      <c r="B81" s="270" t="s">
        <v>6100</v>
      </c>
      <c r="C81" s="271" t="s">
        <v>6101</v>
      </c>
      <c r="D81" s="294">
        <v>-24810</v>
      </c>
      <c r="E81" s="294">
        <v>-255900</v>
      </c>
      <c r="F81" s="294">
        <v>-179001.22</v>
      </c>
      <c r="G81" s="294">
        <v>-20900</v>
      </c>
      <c r="H81" s="294">
        <v>-454688</v>
      </c>
      <c r="I81" s="294">
        <v>-59585</v>
      </c>
      <c r="J81" s="294">
        <v>-467777.4</v>
      </c>
      <c r="K81" s="294">
        <v>0</v>
      </c>
      <c r="L81" s="294">
        <v>-274931.99</v>
      </c>
      <c r="M81" s="294">
        <v>-475600</v>
      </c>
      <c r="N81" s="294">
        <v>-316490</v>
      </c>
      <c r="O81" s="294">
        <v>-273481</v>
      </c>
      <c r="P81" s="294">
        <v>-121000</v>
      </c>
      <c r="Q81" s="294">
        <v>-29490</v>
      </c>
      <c r="R81" s="294">
        <v>-269200</v>
      </c>
      <c r="S81" s="294">
        <v>-707995</v>
      </c>
      <c r="T81" s="294">
        <v>-465500</v>
      </c>
      <c r="U81" s="294">
        <v>-153900</v>
      </c>
      <c r="V81" s="294">
        <v>-5658640.6200000001</v>
      </c>
      <c r="W81" s="294">
        <v>0</v>
      </c>
      <c r="X81" s="294">
        <v>-221920</v>
      </c>
      <c r="Y81" s="294">
        <v>-2015198.34</v>
      </c>
      <c r="Z81" s="294">
        <v>0</v>
      </c>
      <c r="AA81" s="294">
        <v>0</v>
      </c>
      <c r="AB81" s="294">
        <v>-205510</v>
      </c>
      <c r="AC81" s="294">
        <v>-4043448.34</v>
      </c>
      <c r="AD81" s="294">
        <v>-89300</v>
      </c>
      <c r="AE81" s="294">
        <v>-138032.88</v>
      </c>
      <c r="AF81" s="294">
        <v>-479250</v>
      </c>
      <c r="AG81" s="294">
        <v>0</v>
      </c>
      <c r="AH81" s="294">
        <v>-682112</v>
      </c>
      <c r="AI81" s="294">
        <v>-505663.82</v>
      </c>
      <c r="AJ81" s="294">
        <v>-547926</v>
      </c>
      <c r="AK81" s="294">
        <v>-75326.19</v>
      </c>
      <c r="AL81" s="294">
        <v>-1652730</v>
      </c>
      <c r="AM81" s="294">
        <v>-250060</v>
      </c>
      <c r="AN81" s="294">
        <v>-300220</v>
      </c>
      <c r="AO81" s="294">
        <v>-221680</v>
      </c>
      <c r="AP81" s="294">
        <v>-114790</v>
      </c>
      <c r="AQ81" s="294">
        <v>-124620</v>
      </c>
      <c r="AR81" s="294">
        <v>-11240</v>
      </c>
      <c r="AS81" s="294">
        <v>-3954.5</v>
      </c>
      <c r="AT81" s="294">
        <v>-6145051</v>
      </c>
      <c r="AU81" s="294">
        <v>-30158</v>
      </c>
      <c r="AV81" s="294">
        <v>-122790</v>
      </c>
      <c r="AW81" s="294">
        <v>-289260</v>
      </c>
      <c r="AX81" s="294">
        <v>-430111.1</v>
      </c>
      <c r="AY81" s="294">
        <v>-353000</v>
      </c>
      <c r="AZ81" s="294">
        <v>-439653.73</v>
      </c>
      <c r="BA81" s="294">
        <v>-87700</v>
      </c>
      <c r="BB81" s="294">
        <v>0</v>
      </c>
      <c r="BC81" s="294">
        <v>-393598.5</v>
      </c>
      <c r="BD81" s="294">
        <v>-179000</v>
      </c>
      <c r="BE81" s="294">
        <v>-107239</v>
      </c>
      <c r="BF81" s="294">
        <v>-1486173</v>
      </c>
      <c r="BG81" s="294">
        <v>0</v>
      </c>
      <c r="BH81" s="294">
        <v>-134484.28</v>
      </c>
      <c r="BI81" s="294">
        <v>-421473</v>
      </c>
      <c r="BJ81" s="294">
        <v>-322715</v>
      </c>
      <c r="BK81" s="294"/>
      <c r="BL81" s="294">
        <v>-17200</v>
      </c>
      <c r="BM81" s="294">
        <v>-383360</v>
      </c>
      <c r="BN81" s="294">
        <v>-260000</v>
      </c>
      <c r="BO81" s="294">
        <v>-25575</v>
      </c>
      <c r="BP81" s="294">
        <v>-187680</v>
      </c>
      <c r="BQ81" s="294">
        <v>-6536</v>
      </c>
      <c r="BR81" s="294">
        <v>-2815080</v>
      </c>
      <c r="BS81" s="294">
        <v>-27500</v>
      </c>
      <c r="BT81" s="294">
        <v>-66600</v>
      </c>
      <c r="BU81" s="294">
        <v>-49590</v>
      </c>
      <c r="BV81" s="294">
        <v>-274900</v>
      </c>
      <c r="BW81" s="294">
        <v>-251300</v>
      </c>
      <c r="BX81" s="294">
        <v>-323000</v>
      </c>
      <c r="BY81" s="294">
        <v>-49000</v>
      </c>
      <c r="BZ81" s="294">
        <v>-5475374.5</v>
      </c>
      <c r="CA81" s="294">
        <v>-409000</v>
      </c>
      <c r="CB81" s="294">
        <v>-6716</v>
      </c>
      <c r="CC81" s="294">
        <v>-1530357</v>
      </c>
      <c r="CD81" s="294">
        <v>-294030</v>
      </c>
      <c r="CE81" s="294">
        <v>-320800</v>
      </c>
      <c r="CF81" s="294">
        <v>-159600</v>
      </c>
      <c r="CG81" s="294">
        <v>-1061397.6000000001</v>
      </c>
      <c r="CH81" s="294">
        <v>-52048</v>
      </c>
      <c r="CI81" s="294">
        <v>-412540</v>
      </c>
      <c r="CJ81" s="294">
        <v>-129200</v>
      </c>
      <c r="CK81" s="294">
        <v>-1065432.5</v>
      </c>
      <c r="CL81" s="294">
        <v>-204690</v>
      </c>
      <c r="CM81" s="294">
        <v>-110000</v>
      </c>
      <c r="CN81" s="294">
        <v>-177140</v>
      </c>
      <c r="CO81" s="294">
        <v>-99500</v>
      </c>
      <c r="CP81" s="294">
        <v>-33000</v>
      </c>
      <c r="CQ81" s="294">
        <v>-114100</v>
      </c>
      <c r="CR81" s="294">
        <v>-364808</v>
      </c>
      <c r="CS81" s="294">
        <v>-28940</v>
      </c>
      <c r="CT81" s="294">
        <v>-3199249</v>
      </c>
      <c r="CU81" s="294">
        <v>-29895</v>
      </c>
      <c r="CV81" s="294">
        <v>-153790</v>
      </c>
      <c r="CW81" s="294">
        <v>-204850</v>
      </c>
      <c r="CX81" s="294">
        <v>-13890</v>
      </c>
      <c r="CY81" s="294">
        <v>-37300</v>
      </c>
      <c r="CZ81" s="294">
        <v>-8270</v>
      </c>
      <c r="DA81" s="294">
        <v>-449274</v>
      </c>
      <c r="DB81" s="294">
        <v>-7284681.6299999999</v>
      </c>
      <c r="DC81" s="294">
        <v>-2906833.73</v>
      </c>
      <c r="DD81" s="294">
        <v>-1964000.88</v>
      </c>
      <c r="DE81" s="294">
        <v>-81390</v>
      </c>
      <c r="DF81" s="294">
        <v>-412758.5</v>
      </c>
      <c r="DG81" s="294">
        <v>-855768.25</v>
      </c>
      <c r="DH81" s="294">
        <v>-5145799.5</v>
      </c>
      <c r="DI81" s="294">
        <v>-1006022</v>
      </c>
      <c r="DJ81" s="294">
        <v>-1246276.05</v>
      </c>
      <c r="DK81" s="294">
        <v>-23172199.300000001</v>
      </c>
      <c r="DL81" s="294">
        <v>-480196</v>
      </c>
      <c r="DM81" s="294">
        <v>-524527</v>
      </c>
      <c r="DN81" s="294">
        <v>-652720.49</v>
      </c>
      <c r="DO81" s="294">
        <v>-38450.019899999999</v>
      </c>
      <c r="DP81" s="294">
        <v>-372890</v>
      </c>
      <c r="DQ81" s="294">
        <v>-1148931.08</v>
      </c>
      <c r="DR81" s="294">
        <v>-841201.96</v>
      </c>
      <c r="DS81" s="294">
        <v>-3147853</v>
      </c>
      <c r="DT81" s="294">
        <v>-13936025</v>
      </c>
      <c r="DU81" s="294">
        <v>0</v>
      </c>
      <c r="DV81" s="294">
        <v>-1388940</v>
      </c>
      <c r="DW81" s="294">
        <v>-2630800</v>
      </c>
      <c r="DX81" s="294">
        <v>-584251.5</v>
      </c>
      <c r="DY81" s="294">
        <v>-2198205</v>
      </c>
      <c r="DZ81" s="294">
        <v>-424212</v>
      </c>
      <c r="EA81" s="294"/>
      <c r="EB81" s="294">
        <v>-603747</v>
      </c>
      <c r="EC81" s="294">
        <v>-110800</v>
      </c>
      <c r="ED81" s="294">
        <v>-2534681.5</v>
      </c>
      <c r="EE81" s="294">
        <v>-78519</v>
      </c>
      <c r="EF81" s="294">
        <v>-5200777.07</v>
      </c>
      <c r="EG81" s="294">
        <v>-126275.64</v>
      </c>
      <c r="EH81" s="294">
        <v>-424995.05</v>
      </c>
      <c r="EI81" s="294">
        <v>-627597.27</v>
      </c>
      <c r="EJ81" s="294">
        <v>0</v>
      </c>
      <c r="EK81" s="294">
        <v>-343704</v>
      </c>
      <c r="EL81" s="294">
        <v>-206380</v>
      </c>
      <c r="EM81" s="294">
        <v>-538941.32999999996</v>
      </c>
      <c r="EN81" s="294">
        <v>-1420160</v>
      </c>
      <c r="EO81" s="294">
        <v>-287990</v>
      </c>
      <c r="EP81" s="294">
        <v>-2104704.75</v>
      </c>
      <c r="EQ81" s="294">
        <v>-113376</v>
      </c>
      <c r="ER81" s="294">
        <v>-39100</v>
      </c>
      <c r="ES81" s="294">
        <v>-248390</v>
      </c>
      <c r="ET81" s="294">
        <v>-67090</v>
      </c>
      <c r="EU81" s="294"/>
      <c r="EV81" s="294">
        <v>-1156344.45</v>
      </c>
      <c r="EW81" s="294">
        <v>-618451.6</v>
      </c>
      <c r="EX81" s="294">
        <v>-257570</v>
      </c>
      <c r="EY81" s="294">
        <v>-1004050</v>
      </c>
      <c r="EZ81" s="294">
        <v>-81800</v>
      </c>
      <c r="FA81" s="294">
        <v>-918900</v>
      </c>
      <c r="FB81" s="294">
        <v>-632365</v>
      </c>
      <c r="FC81" s="294">
        <v>-110790</v>
      </c>
      <c r="FD81" s="294">
        <v>-740887.95</v>
      </c>
      <c r="FE81" s="294">
        <v>-825740</v>
      </c>
      <c r="FF81" s="294">
        <v>-1167070.5</v>
      </c>
      <c r="FG81" s="294">
        <v>-52230</v>
      </c>
      <c r="FH81" s="294">
        <v>-540970</v>
      </c>
      <c r="FI81" s="294">
        <v>-1233740</v>
      </c>
      <c r="FJ81" s="294">
        <v>-156200</v>
      </c>
      <c r="FK81" s="294">
        <v>0</v>
      </c>
      <c r="FL81" s="294">
        <v>-8500</v>
      </c>
      <c r="FM81" s="294">
        <v>-1451480</v>
      </c>
      <c r="FN81" s="294">
        <v>-323801</v>
      </c>
      <c r="FO81" s="294">
        <v>-37000</v>
      </c>
      <c r="FP81" s="294">
        <v>-114000</v>
      </c>
      <c r="FQ81" s="294">
        <v>-51366.5</v>
      </c>
      <c r="FR81" s="294">
        <v>-792410</v>
      </c>
      <c r="FS81" s="294">
        <v>-16670</v>
      </c>
      <c r="FT81" s="294">
        <v>-687189.98</v>
      </c>
      <c r="FU81" s="294">
        <v>-446406</v>
      </c>
      <c r="FV81" s="294">
        <v>-26660</v>
      </c>
      <c r="FW81" s="294">
        <v>-898560</v>
      </c>
      <c r="FX81" s="294">
        <v>-284417</v>
      </c>
      <c r="FY81" s="294">
        <v>-123727.9</v>
      </c>
      <c r="FZ81" s="294">
        <v>-69500</v>
      </c>
      <c r="GA81" s="294">
        <v>-1301126.95</v>
      </c>
      <c r="GB81" s="294">
        <v>-321351.5</v>
      </c>
      <c r="GC81" s="294">
        <v>-573170</v>
      </c>
      <c r="GD81" s="294">
        <v>-239000</v>
      </c>
      <c r="GE81" s="294">
        <v>-7515500</v>
      </c>
      <c r="GF81" s="294">
        <v>-181430</v>
      </c>
      <c r="GG81" s="294">
        <v>-141580</v>
      </c>
      <c r="GH81" s="294">
        <v>-3363480</v>
      </c>
      <c r="GI81" s="294">
        <v>-98728</v>
      </c>
      <c r="GJ81" s="294">
        <v>-316000</v>
      </c>
      <c r="GK81" s="294">
        <v>-25145</v>
      </c>
      <c r="GL81" s="294">
        <v>-949670</v>
      </c>
      <c r="GM81" s="294">
        <v>-53927.76</v>
      </c>
      <c r="GN81" s="294">
        <v>-116290</v>
      </c>
      <c r="GO81" s="294">
        <v>-239510</v>
      </c>
      <c r="GP81" s="294">
        <v>-35500</v>
      </c>
      <c r="GQ81" s="294">
        <v>-200734.93</v>
      </c>
      <c r="GR81" s="294">
        <v>-302372</v>
      </c>
      <c r="GS81" s="294">
        <v>-6000</v>
      </c>
      <c r="GT81" s="294">
        <v>-333960</v>
      </c>
      <c r="GU81" s="294">
        <v>0</v>
      </c>
      <c r="GV81" s="294">
        <v>-72492.5</v>
      </c>
      <c r="GW81" s="294">
        <v>-213210.04</v>
      </c>
      <c r="GX81" s="294">
        <v>-110269</v>
      </c>
      <c r="GY81" s="294">
        <v>-1604959.19</v>
      </c>
      <c r="GZ81" s="294">
        <v>-528746</v>
      </c>
      <c r="HA81" s="294">
        <v>-92760</v>
      </c>
      <c r="HB81" s="294">
        <v>-518662.8</v>
      </c>
      <c r="HC81" s="294">
        <v>-195823</v>
      </c>
      <c r="HD81" s="294">
        <v>-3888517.69</v>
      </c>
      <c r="HE81" s="294">
        <v>-744800</v>
      </c>
      <c r="HF81" s="294">
        <v>-14271799.4</v>
      </c>
      <c r="HG81" s="294">
        <v>-264000</v>
      </c>
      <c r="HH81" s="294">
        <v>-8068634.0999999996</v>
      </c>
      <c r="HI81" s="294">
        <v>-190000</v>
      </c>
      <c r="HJ81" s="294">
        <v>-17944732.09</v>
      </c>
      <c r="HK81" s="294">
        <v>-3923030.9</v>
      </c>
      <c r="HL81" s="294">
        <v>-3162968.5</v>
      </c>
      <c r="HM81" s="294">
        <v>-3596082.71</v>
      </c>
      <c r="HN81" s="294">
        <v>-400000</v>
      </c>
      <c r="HO81" s="294">
        <v>-1315425.5</v>
      </c>
      <c r="HP81" s="294">
        <v>-580219.15</v>
      </c>
      <c r="HQ81" s="294">
        <v>-3314339.93</v>
      </c>
      <c r="HR81" s="294">
        <v>-629347</v>
      </c>
      <c r="HS81" s="294">
        <v>-1634953.9</v>
      </c>
      <c r="HT81" s="294">
        <v>-63000</v>
      </c>
      <c r="HU81" s="294">
        <v>-9523</v>
      </c>
      <c r="HV81" s="294">
        <v>-3386200</v>
      </c>
      <c r="HW81" s="294">
        <v>-2531913.6</v>
      </c>
      <c r="HX81" s="294">
        <v>-383391.87</v>
      </c>
      <c r="HY81" s="294">
        <v>-2630862</v>
      </c>
      <c r="HZ81" s="294">
        <v>-1519804</v>
      </c>
      <c r="IA81" s="294">
        <v>-113029</v>
      </c>
      <c r="IB81" s="294"/>
      <c r="IC81" s="294">
        <v>-2397528.19</v>
      </c>
      <c r="ID81" s="294">
        <v>-170000</v>
      </c>
      <c r="IE81" s="294">
        <v>-25800</v>
      </c>
      <c r="IF81" s="294">
        <v>-655599.05000000005</v>
      </c>
      <c r="IG81" s="294">
        <v>-156700</v>
      </c>
      <c r="IH81" s="294">
        <v>-14978919</v>
      </c>
      <c r="II81" s="294">
        <v>-660000</v>
      </c>
      <c r="IJ81" s="294">
        <v>-3691.5</v>
      </c>
      <c r="IK81" s="294">
        <v>-1520018.45</v>
      </c>
      <c r="IL81" s="294">
        <v>-2106528</v>
      </c>
      <c r="IM81" s="294">
        <v>-881553.99</v>
      </c>
      <c r="IN81" s="294">
        <v>-19180</v>
      </c>
      <c r="IO81" s="294">
        <v>-81075.87</v>
      </c>
      <c r="IP81" s="294">
        <v>-896018.5</v>
      </c>
      <c r="IQ81" s="294">
        <v>-287736.41000000003</v>
      </c>
      <c r="IR81" s="294">
        <v>-116179.02</v>
      </c>
      <c r="IS81" s="294">
        <v>-35278635.030000001</v>
      </c>
      <c r="IT81" s="294"/>
      <c r="IU81" s="294">
        <v>-106210</v>
      </c>
      <c r="IV81" s="294">
        <v>-109220</v>
      </c>
      <c r="IW81" s="294">
        <v>-1149916.1599999999</v>
      </c>
      <c r="IX81" s="294">
        <v>4007.06</v>
      </c>
      <c r="IY81" s="294">
        <v>-496257.69</v>
      </c>
      <c r="IZ81" s="294">
        <v>0</v>
      </c>
      <c r="JA81" s="294">
        <v>-284440</v>
      </c>
      <c r="JB81" s="294">
        <v>-74200</v>
      </c>
      <c r="JC81" s="294">
        <v>-75757.02</v>
      </c>
      <c r="JD81" s="294">
        <v>-73820.460000000006</v>
      </c>
      <c r="JE81" s="294">
        <v>-27452</v>
      </c>
      <c r="JF81" s="294">
        <v>-1650728.02</v>
      </c>
      <c r="JG81" s="294">
        <v>-11100</v>
      </c>
      <c r="JH81" s="294">
        <v>-492362.2</v>
      </c>
      <c r="JI81" s="294">
        <v>-235598</v>
      </c>
      <c r="JJ81" s="294">
        <v>-2350</v>
      </c>
      <c r="JK81" s="294">
        <v>-8959981.4199999999</v>
      </c>
      <c r="JL81" s="294">
        <v>-441255</v>
      </c>
      <c r="JM81" s="294">
        <v>-713752.14</v>
      </c>
      <c r="JN81" s="294">
        <v>-205900</v>
      </c>
      <c r="JO81" s="294">
        <v>-15100</v>
      </c>
      <c r="JP81" s="294">
        <v>-1262421.01</v>
      </c>
      <c r="JQ81" s="294">
        <v>-304000</v>
      </c>
      <c r="JR81" s="294">
        <v>-3911750</v>
      </c>
      <c r="JS81" s="294">
        <v>-81250</v>
      </c>
      <c r="JT81" s="294">
        <v>-1831707.9</v>
      </c>
      <c r="JU81" s="294">
        <v>-306457.34999999998</v>
      </c>
      <c r="JV81" s="294">
        <v>-521998.5</v>
      </c>
      <c r="JW81" s="294">
        <v>-55830</v>
      </c>
      <c r="JX81" s="294">
        <v>-2146000</v>
      </c>
      <c r="JY81" s="294">
        <v>-872700</v>
      </c>
      <c r="JZ81" s="294">
        <v>0</v>
      </c>
      <c r="KA81" s="294">
        <v>-274660</v>
      </c>
      <c r="KB81" s="294">
        <v>-1093638</v>
      </c>
      <c r="KC81" s="294">
        <v>-177900</v>
      </c>
      <c r="KD81" s="294">
        <v>-37480</v>
      </c>
      <c r="KE81" s="294">
        <v>-597110</v>
      </c>
      <c r="KF81" s="294">
        <v>-20720</v>
      </c>
      <c r="KG81" s="294">
        <v>-1227131.5</v>
      </c>
      <c r="KH81" s="294">
        <v>-57342684.920000002</v>
      </c>
      <c r="KI81" s="294">
        <v>-5536495.8399999999</v>
      </c>
      <c r="KJ81" s="294">
        <v>-69062.48</v>
      </c>
      <c r="KK81" s="294">
        <v>-45760.45</v>
      </c>
      <c r="KL81" s="294">
        <v>-3140</v>
      </c>
      <c r="KM81" s="294">
        <v>-1615050</v>
      </c>
      <c r="KN81" s="294">
        <v>-386364.4</v>
      </c>
      <c r="KO81" s="294"/>
      <c r="KP81" s="294">
        <v>-87116</v>
      </c>
      <c r="KQ81" s="294">
        <v>-1013641.8</v>
      </c>
      <c r="KR81" s="294">
        <v>-157310</v>
      </c>
      <c r="KS81" s="294">
        <v>-194658.47</v>
      </c>
      <c r="KT81" s="294">
        <v>-2842770</v>
      </c>
      <c r="KU81" s="294">
        <v>-470500</v>
      </c>
      <c r="KV81" s="294">
        <v>-149806.39999999999</v>
      </c>
      <c r="KW81" s="294">
        <v>-4572986.37</v>
      </c>
      <c r="KX81" s="294">
        <v>-2968843.5</v>
      </c>
      <c r="KY81" s="294">
        <v>-1150057</v>
      </c>
      <c r="KZ81" s="294">
        <v>-669190</v>
      </c>
      <c r="LA81" s="294">
        <v>-55390</v>
      </c>
      <c r="LB81" s="294">
        <v>-444073.7</v>
      </c>
      <c r="LC81" s="294">
        <v>-799484</v>
      </c>
      <c r="LD81" s="294">
        <v>-142800</v>
      </c>
      <c r="LE81" s="294">
        <v>-115000</v>
      </c>
      <c r="LF81" s="294">
        <v>-868938.19</v>
      </c>
      <c r="LG81" s="294">
        <v>-10720</v>
      </c>
      <c r="LH81" s="294"/>
      <c r="LI81" s="294">
        <v>-3411334</v>
      </c>
      <c r="LJ81" s="294">
        <v>-4421715.5999999996</v>
      </c>
      <c r="LK81" s="294">
        <v>-2703058.21</v>
      </c>
      <c r="LL81" s="294">
        <v>-435875.4</v>
      </c>
      <c r="LM81" s="294">
        <v>-558783.32999999996</v>
      </c>
      <c r="LN81" s="294">
        <v>-64340</v>
      </c>
      <c r="LO81" s="294">
        <v>-1071598</v>
      </c>
      <c r="LP81" s="294">
        <v>-166920</v>
      </c>
      <c r="LQ81" s="294">
        <v>-72870.2</v>
      </c>
      <c r="LR81" s="294">
        <v>-4486048</v>
      </c>
      <c r="LS81" s="294">
        <v>-3070524.6</v>
      </c>
      <c r="LT81" s="294">
        <v>-609420</v>
      </c>
      <c r="LU81" s="294">
        <v>-3052240.6</v>
      </c>
      <c r="LV81" s="294">
        <v>-1364126</v>
      </c>
      <c r="LW81" s="294">
        <v>-513758</v>
      </c>
      <c r="LX81" s="294">
        <v>-998399</v>
      </c>
      <c r="LY81" s="294">
        <v>-245500</v>
      </c>
      <c r="LZ81" s="294">
        <v>-3410391.4</v>
      </c>
      <c r="MA81" s="294">
        <v>-371000</v>
      </c>
      <c r="MB81" s="294">
        <v>-493116.92</v>
      </c>
      <c r="MC81" s="294">
        <v>-82200</v>
      </c>
      <c r="MD81" s="294">
        <v>-1093926</v>
      </c>
      <c r="ME81" s="294">
        <v>-3060462</v>
      </c>
      <c r="MF81" s="294">
        <v>-834100</v>
      </c>
      <c r="MG81" s="294">
        <v>-10384538</v>
      </c>
      <c r="MH81" s="294">
        <v>-215067.5</v>
      </c>
      <c r="MI81" s="294">
        <v>-41330</v>
      </c>
      <c r="MJ81" s="294">
        <v>-48450</v>
      </c>
      <c r="MK81" s="294">
        <v>-224830</v>
      </c>
      <c r="ML81" s="294">
        <v>-382369</v>
      </c>
      <c r="MM81" s="294">
        <v>-221463</v>
      </c>
      <c r="MN81" s="294">
        <v>-464447.56</v>
      </c>
      <c r="MO81" s="294">
        <v>-402990</v>
      </c>
      <c r="MP81" s="294">
        <v>-411850</v>
      </c>
      <c r="MQ81" s="294">
        <v>-379154.43</v>
      </c>
      <c r="MR81" s="294">
        <v>-11500</v>
      </c>
      <c r="MS81" s="294">
        <v>-2605431.25</v>
      </c>
      <c r="MT81" s="294">
        <v>-696820</v>
      </c>
      <c r="MU81" s="294">
        <v>-108700</v>
      </c>
      <c r="MV81" s="294">
        <v>-2687274.4299999997</v>
      </c>
      <c r="MW81" s="294">
        <v>-2040184</v>
      </c>
      <c r="MX81" s="294">
        <v>-1191283</v>
      </c>
      <c r="MY81" s="294">
        <v>-2362398.85</v>
      </c>
      <c r="MZ81" s="294">
        <v>0</v>
      </c>
      <c r="NA81" s="294">
        <v>-1426047.88</v>
      </c>
      <c r="NB81" s="294">
        <v>-850665.1</v>
      </c>
      <c r="NC81" s="294">
        <v>-15000</v>
      </c>
      <c r="ND81" s="294">
        <v>-32432</v>
      </c>
      <c r="NE81" s="294">
        <v>-1449526.4</v>
      </c>
      <c r="NF81" s="294">
        <v>-687017</v>
      </c>
      <c r="NG81" s="294">
        <v>-13979342.1</v>
      </c>
      <c r="NH81" s="294">
        <v>0</v>
      </c>
      <c r="NI81" s="294">
        <v>-646080</v>
      </c>
      <c r="NJ81" s="294">
        <v>-2807495.06</v>
      </c>
      <c r="NK81" s="294">
        <v>-2095527.1</v>
      </c>
      <c r="NL81" s="294">
        <v>-59523.55</v>
      </c>
      <c r="NM81" s="294">
        <v>-1526640.65</v>
      </c>
      <c r="NN81" s="294">
        <v>-19700</v>
      </c>
      <c r="NO81" s="294">
        <v>-841240</v>
      </c>
      <c r="NP81" s="294"/>
      <c r="NQ81" s="294">
        <v>-1347236.67</v>
      </c>
      <c r="NR81" s="294">
        <v>-553777.6</v>
      </c>
      <c r="NS81" s="294">
        <v>-320848</v>
      </c>
      <c r="NT81" s="294">
        <v>-151820</v>
      </c>
      <c r="NU81" s="294">
        <v>-146313.5</v>
      </c>
      <c r="NV81" s="294">
        <v>-142480</v>
      </c>
      <c r="NW81" s="294">
        <v>-11439537.5</v>
      </c>
      <c r="NX81" s="294">
        <v>-8555507.5</v>
      </c>
      <c r="NY81" s="294">
        <v>-1241092.42</v>
      </c>
      <c r="NZ81" s="294">
        <v>-432500</v>
      </c>
      <c r="OA81" s="294">
        <v>-10800</v>
      </c>
      <c r="OB81" s="294">
        <v>-76000</v>
      </c>
      <c r="OC81" s="294">
        <v>-1780199</v>
      </c>
      <c r="OD81" s="294">
        <v>-8197176</v>
      </c>
      <c r="OE81" s="294">
        <v>-10220259.9</v>
      </c>
      <c r="OF81" s="294">
        <v>-407015.5</v>
      </c>
      <c r="OG81" s="294">
        <v>-5786433.1299999999</v>
      </c>
      <c r="OH81" s="294">
        <v>-16799</v>
      </c>
      <c r="OI81" s="294">
        <v>-2226544.35</v>
      </c>
      <c r="OJ81" s="294">
        <v>-7793695.6299999999</v>
      </c>
      <c r="OK81" s="294">
        <v>-74875.17</v>
      </c>
      <c r="OL81" s="294">
        <v>-4677249.99</v>
      </c>
      <c r="OM81" s="294">
        <v>-98720</v>
      </c>
      <c r="ON81" s="294">
        <v>-2169967.91</v>
      </c>
      <c r="OO81" s="294">
        <v>-6457098.5999999996</v>
      </c>
      <c r="OP81" s="294">
        <v>-696710</v>
      </c>
      <c r="OQ81" s="294">
        <v>0</v>
      </c>
      <c r="OR81" s="294">
        <v>-277523.20000000001</v>
      </c>
      <c r="OS81" s="294">
        <v>-13820000</v>
      </c>
      <c r="OT81" s="294">
        <v>-633850</v>
      </c>
      <c r="OU81" s="294">
        <v>-115134</v>
      </c>
      <c r="OV81" s="294">
        <v>-622500</v>
      </c>
      <c r="OW81" s="294">
        <v>0</v>
      </c>
      <c r="OX81" s="294">
        <v>-422270.2</v>
      </c>
      <c r="OY81" s="294">
        <v>-444979</v>
      </c>
      <c r="OZ81" s="294">
        <v>-196900</v>
      </c>
      <c r="PA81" s="294">
        <v>-259006.72</v>
      </c>
      <c r="PB81" s="294">
        <v>-5593200.5</v>
      </c>
      <c r="PC81" s="294">
        <v>-143878.70000000001</v>
      </c>
      <c r="PD81" s="294">
        <v>-786102.5</v>
      </c>
      <c r="PE81" s="294">
        <v>-150557</v>
      </c>
      <c r="PF81" s="294">
        <v>-842312.78</v>
      </c>
      <c r="PG81" s="294">
        <v>-1039457</v>
      </c>
      <c r="PH81" s="294">
        <v>-596531.19999999995</v>
      </c>
      <c r="PI81" s="294">
        <v>-707610</v>
      </c>
      <c r="PJ81" s="294">
        <v>-1005615</v>
      </c>
      <c r="PK81" s="294">
        <v>-1226150</v>
      </c>
      <c r="PL81" s="294">
        <v>-145000</v>
      </c>
      <c r="PM81" s="294">
        <v>-1853388</v>
      </c>
      <c r="PN81" s="294">
        <v>-1172690</v>
      </c>
      <c r="PO81" s="294">
        <v>-4916946.08</v>
      </c>
      <c r="PP81" s="294">
        <v>-86780</v>
      </c>
      <c r="PQ81" s="294">
        <v>-119185</v>
      </c>
      <c r="PR81" s="294">
        <v>-373630</v>
      </c>
      <c r="PS81" s="294">
        <v>-257970</v>
      </c>
      <c r="PT81" s="294">
        <v>-8799897.5999999996</v>
      </c>
      <c r="PU81" s="294">
        <v>-1625157.3</v>
      </c>
      <c r="PV81" s="294">
        <v>-45000</v>
      </c>
      <c r="PW81" s="294">
        <v>-32320</v>
      </c>
      <c r="PX81" s="294">
        <v>-8144144</v>
      </c>
      <c r="PY81" s="294">
        <v>-1255520</v>
      </c>
      <c r="PZ81" s="294">
        <v>-623191.68000000005</v>
      </c>
      <c r="QA81" s="294">
        <v>-15000</v>
      </c>
      <c r="QB81" s="294">
        <v>-99500</v>
      </c>
      <c r="QC81" s="294">
        <v>-112500</v>
      </c>
      <c r="QD81" s="294">
        <v>-873622</v>
      </c>
      <c r="QE81" s="294">
        <v>-426365</v>
      </c>
      <c r="QF81" s="294">
        <v>-408545.5</v>
      </c>
      <c r="QG81" s="294">
        <v>-479450</v>
      </c>
      <c r="QH81" s="294">
        <v>-1734491.45</v>
      </c>
      <c r="QI81" s="294">
        <v>-14320</v>
      </c>
      <c r="QJ81" s="294">
        <v>-270549.84000000003</v>
      </c>
      <c r="QK81" s="294">
        <v>-329804</v>
      </c>
      <c r="QL81" s="294">
        <v>-634000</v>
      </c>
      <c r="QM81" s="294">
        <v>-1101098.3500000001</v>
      </c>
      <c r="QN81" s="294">
        <v>-1053340</v>
      </c>
      <c r="QO81" s="294">
        <v>-174330</v>
      </c>
      <c r="QP81" s="294">
        <v>-30350</v>
      </c>
      <c r="QQ81" s="294">
        <v>-293275</v>
      </c>
      <c r="QR81" s="294">
        <v>-553290</v>
      </c>
      <c r="QS81" s="294">
        <v>-330693.06</v>
      </c>
      <c r="QT81" s="294">
        <v>-17314440.5</v>
      </c>
      <c r="QU81" s="294">
        <v>-510860</v>
      </c>
      <c r="QV81" s="294">
        <v>-399943.23</v>
      </c>
      <c r="QW81" s="294">
        <v>-417819.5</v>
      </c>
      <c r="QX81" s="294">
        <v>-251586.5</v>
      </c>
      <c r="QY81" s="294">
        <v>-2009383</v>
      </c>
      <c r="QZ81" s="294">
        <v>-2868103.84</v>
      </c>
      <c r="RA81" s="294">
        <v>-1233637.32</v>
      </c>
      <c r="RB81" s="294">
        <v>-341450</v>
      </c>
      <c r="RC81" s="294">
        <v>-234635.14</v>
      </c>
      <c r="RD81" s="294">
        <v>-389780</v>
      </c>
      <c r="RE81" s="294">
        <v>-128390</v>
      </c>
      <c r="RF81" s="294">
        <v>-855558</v>
      </c>
      <c r="RG81" s="294">
        <v>-15553678</v>
      </c>
      <c r="RH81" s="294">
        <v>-3114516.89</v>
      </c>
      <c r="RI81" s="294">
        <v>-1772160</v>
      </c>
      <c r="RJ81" s="294">
        <v>-1009794</v>
      </c>
      <c r="RK81" s="294">
        <v>-1017128</v>
      </c>
      <c r="RL81" s="294">
        <v>-1015644.29</v>
      </c>
      <c r="RM81" s="294">
        <v>-4877560.7</v>
      </c>
      <c r="RN81" s="294">
        <v>-1213480</v>
      </c>
      <c r="RO81" s="294">
        <v>-932016</v>
      </c>
      <c r="RP81" s="294">
        <v>-2033970</v>
      </c>
      <c r="RQ81" s="294">
        <v>-3385947</v>
      </c>
      <c r="RR81" s="294">
        <v>-596519</v>
      </c>
      <c r="RS81" s="294">
        <v>-1259000</v>
      </c>
      <c r="RT81" s="294">
        <v>-798185.89</v>
      </c>
      <c r="RU81" s="294">
        <v>-194280</v>
      </c>
      <c r="RV81" s="294">
        <v>-1206333</v>
      </c>
      <c r="RW81" s="294">
        <v>-533922</v>
      </c>
      <c r="RX81" s="294">
        <v>-611296.1</v>
      </c>
      <c r="RY81" s="294">
        <v>-1020336</v>
      </c>
      <c r="RZ81" s="294">
        <v>-218550</v>
      </c>
      <c r="SA81" s="294">
        <v>-4182105.28</v>
      </c>
      <c r="SB81" s="294">
        <v>-137554</v>
      </c>
      <c r="SC81" s="294">
        <v>-107900</v>
      </c>
      <c r="SD81" s="294">
        <v>-163780</v>
      </c>
      <c r="SE81" s="294">
        <v>-361140</v>
      </c>
      <c r="SF81" s="294">
        <v>-480095</v>
      </c>
      <c r="SG81" s="294">
        <v>-80000</v>
      </c>
      <c r="SH81" s="294">
        <v>-175590</v>
      </c>
      <c r="SI81" s="294">
        <v>-210880</v>
      </c>
      <c r="SJ81" s="294">
        <v>-873770</v>
      </c>
      <c r="SK81" s="294">
        <v>-891440</v>
      </c>
      <c r="SL81" s="294">
        <v>-166006.74</v>
      </c>
      <c r="SM81" s="294">
        <v>-661578</v>
      </c>
      <c r="SN81" s="294">
        <v>-416980</v>
      </c>
      <c r="SO81" s="294">
        <v>-154660</v>
      </c>
      <c r="SP81" s="294">
        <v>-1167680</v>
      </c>
      <c r="SQ81" s="294">
        <v>-498049</v>
      </c>
      <c r="SR81" s="294">
        <v>-333980</v>
      </c>
      <c r="SS81" s="294">
        <v>-628170</v>
      </c>
      <c r="ST81" s="294">
        <v>-104650</v>
      </c>
      <c r="SU81" s="294">
        <v>-6914627.5</v>
      </c>
      <c r="SV81" s="294">
        <v>-244080</v>
      </c>
      <c r="SW81" s="294">
        <v>-445190</v>
      </c>
      <c r="SX81" s="294">
        <v>-2896730</v>
      </c>
      <c r="SY81" s="294">
        <v>-359780</v>
      </c>
      <c r="SZ81" s="294">
        <v>-61000</v>
      </c>
      <c r="TA81" s="294">
        <v>-251982</v>
      </c>
      <c r="TB81" s="294">
        <v>-1810809</v>
      </c>
      <c r="TC81" s="294">
        <v>-188880</v>
      </c>
      <c r="TD81" s="294">
        <v>-368362.1</v>
      </c>
      <c r="TE81" s="294">
        <v>-268140</v>
      </c>
      <c r="TF81" s="294">
        <v>-30000</v>
      </c>
      <c r="TG81" s="294">
        <v>-606459</v>
      </c>
      <c r="TH81" s="294">
        <v>-581945</v>
      </c>
      <c r="TI81" s="294">
        <v>-4273650</v>
      </c>
      <c r="TJ81" s="294">
        <v>-449910</v>
      </c>
      <c r="TK81" s="294">
        <v>-402636.4</v>
      </c>
      <c r="TL81" s="294">
        <v>-1380980</v>
      </c>
      <c r="TM81" s="294">
        <v>-401600</v>
      </c>
      <c r="TN81" s="294">
        <v>-107500</v>
      </c>
      <c r="TO81" s="294">
        <v>-139439</v>
      </c>
      <c r="TP81" s="294">
        <v>-19387692.289999999</v>
      </c>
      <c r="TQ81" s="294">
        <v>-1070136.5</v>
      </c>
      <c r="TR81" s="294">
        <v>-215000</v>
      </c>
      <c r="TS81" s="294">
        <v>-164940</v>
      </c>
      <c r="TT81" s="294">
        <v>-684000</v>
      </c>
      <c r="TU81" s="294">
        <v>-378680</v>
      </c>
      <c r="TV81" s="294">
        <v>-78100</v>
      </c>
      <c r="TW81" s="294">
        <v>-1441424</v>
      </c>
      <c r="TX81" s="294">
        <v>-4860</v>
      </c>
      <c r="TY81" s="294">
        <v>-994520</v>
      </c>
      <c r="TZ81" s="294">
        <v>-268600</v>
      </c>
      <c r="UA81" s="294">
        <v>-5633348</v>
      </c>
      <c r="UB81" s="294">
        <v>-1364940</v>
      </c>
      <c r="UC81" s="294">
        <v>-2879566</v>
      </c>
      <c r="UD81" s="294">
        <v>-384599</v>
      </c>
      <c r="UE81" s="294">
        <v>-9644016.1999999993</v>
      </c>
      <c r="UF81" s="294">
        <v>-207009.15</v>
      </c>
      <c r="UG81" s="294">
        <v>-502666.35</v>
      </c>
      <c r="UH81" s="294">
        <v>-408083.44</v>
      </c>
      <c r="UI81" s="294">
        <v>-1269900</v>
      </c>
      <c r="UJ81" s="294">
        <v>-11666505.26</v>
      </c>
      <c r="UK81" s="294">
        <v>-780122</v>
      </c>
      <c r="UL81" s="294">
        <v>-663123</v>
      </c>
      <c r="UM81" s="294">
        <v>-1897850</v>
      </c>
      <c r="UN81" s="294">
        <v>-1084749</v>
      </c>
      <c r="UO81" s="294">
        <v>-633198.02</v>
      </c>
      <c r="UP81" s="294">
        <v>-34363835</v>
      </c>
      <c r="UQ81" s="294">
        <v>-475180</v>
      </c>
      <c r="UR81" s="294">
        <v>-897995</v>
      </c>
      <c r="US81" s="294">
        <v>-1956167</v>
      </c>
      <c r="UT81" s="294">
        <v>-2525337</v>
      </c>
      <c r="UU81" s="294">
        <v>-1266406</v>
      </c>
      <c r="UV81" s="294">
        <v>-12924579.300000001</v>
      </c>
      <c r="UW81" s="294">
        <v>-576960</v>
      </c>
      <c r="UX81" s="294">
        <v>-1138805</v>
      </c>
      <c r="UY81" s="294">
        <v>-1302670</v>
      </c>
      <c r="UZ81" s="294">
        <v>-1116065</v>
      </c>
      <c r="VA81" s="294">
        <v>-1144784.5900000001</v>
      </c>
      <c r="VB81" s="294">
        <v>-367040</v>
      </c>
      <c r="VC81" s="294">
        <v>-919718.02</v>
      </c>
      <c r="VD81" s="294">
        <v>-371948</v>
      </c>
      <c r="VE81" s="294">
        <v>-1180620</v>
      </c>
      <c r="VF81" s="294">
        <v>-394249</v>
      </c>
      <c r="VG81" s="294">
        <v>-741204</v>
      </c>
      <c r="VH81" s="294">
        <v>-2605374.25</v>
      </c>
      <c r="VI81" s="294">
        <v>-2387740</v>
      </c>
      <c r="VJ81" s="294">
        <v>-368700</v>
      </c>
      <c r="VK81" s="294">
        <v>0</v>
      </c>
      <c r="VL81" s="294">
        <v>-5345424.3</v>
      </c>
      <c r="VM81" s="294">
        <v>-707436.35</v>
      </c>
      <c r="VN81" s="294">
        <v>-831592.6</v>
      </c>
      <c r="VO81" s="294">
        <v>-2718580</v>
      </c>
      <c r="VP81" s="294">
        <v>-2804639.4</v>
      </c>
      <c r="VQ81" s="294">
        <v>-1379762.97</v>
      </c>
      <c r="VR81" s="294">
        <v>-161922.65</v>
      </c>
      <c r="VS81" s="294">
        <v>-207000</v>
      </c>
      <c r="VT81" s="294">
        <v>-826900</v>
      </c>
      <c r="VU81" s="294">
        <v>-553955</v>
      </c>
      <c r="VV81" s="294">
        <v>-57423</v>
      </c>
      <c r="VW81" s="294">
        <v>-3438137.8200000003</v>
      </c>
      <c r="VX81" s="294">
        <v>-1712981.58</v>
      </c>
      <c r="VY81" s="294">
        <v>-113000</v>
      </c>
      <c r="VZ81" s="294">
        <v>0</v>
      </c>
      <c r="WA81" s="294">
        <v>-53896076</v>
      </c>
      <c r="WB81" s="294">
        <v>-887925.35</v>
      </c>
      <c r="WC81" s="294">
        <v>-952831.3</v>
      </c>
      <c r="WD81" s="294"/>
      <c r="WE81" s="294">
        <v>-241759</v>
      </c>
      <c r="WF81" s="294">
        <v>-231844</v>
      </c>
      <c r="WG81" s="294">
        <v>-810515</v>
      </c>
      <c r="WH81" s="294">
        <v>-552164.5</v>
      </c>
      <c r="WI81" s="294">
        <v>-408162.5</v>
      </c>
      <c r="WJ81" s="294">
        <v>-551850</v>
      </c>
      <c r="WK81" s="294">
        <v>-37070</v>
      </c>
      <c r="WL81" s="294">
        <v>-1638106</v>
      </c>
      <c r="WM81" s="294">
        <v>-240577.1</v>
      </c>
      <c r="WN81" s="294">
        <v>-622557</v>
      </c>
      <c r="WO81" s="294">
        <v>-4144750</v>
      </c>
      <c r="WP81" s="294">
        <v>-1339657.51</v>
      </c>
      <c r="WQ81" s="294">
        <v>-605820</v>
      </c>
      <c r="WR81" s="294">
        <v>-1046309.3</v>
      </c>
      <c r="WS81" s="294">
        <v>-232000</v>
      </c>
      <c r="WT81" s="294">
        <v>-1039265</v>
      </c>
      <c r="WU81" s="294">
        <v>-16422040.91</v>
      </c>
      <c r="WV81" s="294">
        <v>-709789.28</v>
      </c>
      <c r="WW81" s="294">
        <v>-964324</v>
      </c>
      <c r="WX81" s="294">
        <v>-608743.65</v>
      </c>
      <c r="WY81" s="294">
        <v>-313500</v>
      </c>
      <c r="WZ81" s="294">
        <v>-1690060.33</v>
      </c>
      <c r="XA81" s="294">
        <v>-224480.66</v>
      </c>
      <c r="XB81" s="294"/>
      <c r="XC81" s="294">
        <v>-8963964.5</v>
      </c>
      <c r="XD81" s="294">
        <v>-483659.56</v>
      </c>
      <c r="XE81" s="294">
        <v>-347165</v>
      </c>
      <c r="XF81" s="294">
        <v>-774600</v>
      </c>
      <c r="XG81" s="294">
        <v>-1716141.52</v>
      </c>
      <c r="XH81" s="294">
        <v>-3322180.4</v>
      </c>
      <c r="XI81" s="294">
        <v>-1965540</v>
      </c>
      <c r="XJ81" s="294">
        <v>-1285200</v>
      </c>
      <c r="XK81" s="294">
        <v>-2298200</v>
      </c>
      <c r="XL81" s="294">
        <v>-75700</v>
      </c>
      <c r="XM81" s="294">
        <v>-168900</v>
      </c>
      <c r="XN81" s="294">
        <v>-2056923</v>
      </c>
      <c r="XO81" s="294">
        <v>-11650</v>
      </c>
      <c r="XP81" s="294">
        <v>-135355</v>
      </c>
      <c r="XQ81" s="294">
        <v>-1867000</v>
      </c>
      <c r="XR81" s="294">
        <v>-227200</v>
      </c>
      <c r="XS81" s="294">
        <v>-200850</v>
      </c>
      <c r="XT81" s="294">
        <v>-412244</v>
      </c>
      <c r="XU81" s="294"/>
      <c r="XV81" s="294">
        <v>-62900</v>
      </c>
      <c r="XW81" s="294">
        <v>-150900</v>
      </c>
      <c r="XX81" s="294"/>
      <c r="XY81" s="294">
        <v>-622099.76</v>
      </c>
      <c r="XZ81" s="294">
        <v>-49500</v>
      </c>
      <c r="YA81" s="294">
        <v>0</v>
      </c>
      <c r="YB81" s="294">
        <v>-190150</v>
      </c>
      <c r="YC81" s="294">
        <v>-86900</v>
      </c>
      <c r="YD81" s="294">
        <v>-507300</v>
      </c>
      <c r="YE81" s="294">
        <v>-2097610</v>
      </c>
      <c r="YF81" s="294">
        <v>-78600</v>
      </c>
      <c r="YG81" s="294">
        <v>-1405100</v>
      </c>
      <c r="YH81" s="294">
        <v>-1262965.8999999999</v>
      </c>
      <c r="YI81" s="294">
        <v>-5455606.1200000001</v>
      </c>
      <c r="YJ81" s="294">
        <v>-38000</v>
      </c>
      <c r="YK81" s="294">
        <v>-1766872.4</v>
      </c>
      <c r="YL81" s="294">
        <v>-348339.5</v>
      </c>
      <c r="YM81" s="294">
        <v>-4439300</v>
      </c>
      <c r="YN81" s="294">
        <v>-1582890</v>
      </c>
      <c r="YO81" s="294">
        <v>-339680</v>
      </c>
      <c r="YP81" s="294">
        <v>-200300</v>
      </c>
      <c r="YQ81" s="294">
        <v>-234500</v>
      </c>
      <c r="YR81" s="294">
        <v>0</v>
      </c>
      <c r="YS81" s="294">
        <v>-947632.46</v>
      </c>
      <c r="YT81" s="294">
        <v>-2699103.33</v>
      </c>
      <c r="YU81" s="294">
        <v>-301700</v>
      </c>
      <c r="YV81" s="294">
        <v>-2319196</v>
      </c>
      <c r="YW81" s="294">
        <v>-22000</v>
      </c>
      <c r="YX81" s="294">
        <v>-83445</v>
      </c>
      <c r="YY81" s="294">
        <v>-337480</v>
      </c>
      <c r="YZ81" s="294">
        <v>-64900</v>
      </c>
      <c r="ZA81" s="294">
        <v>-159790</v>
      </c>
      <c r="ZB81" s="294">
        <v>-370940</v>
      </c>
      <c r="ZC81" s="294">
        <v>-357140</v>
      </c>
      <c r="ZD81" s="294">
        <v>0</v>
      </c>
      <c r="ZE81" s="294">
        <v>-1082155</v>
      </c>
      <c r="ZF81" s="294">
        <v>-133670</v>
      </c>
      <c r="ZG81" s="294">
        <v>-674390</v>
      </c>
      <c r="ZH81" s="294">
        <v>-552585</v>
      </c>
      <c r="ZI81" s="294">
        <v>-675488</v>
      </c>
      <c r="ZJ81" s="294">
        <v>-351050</v>
      </c>
      <c r="ZK81" s="294">
        <v>-2830522</v>
      </c>
      <c r="ZL81" s="294">
        <v>-7817268.6500000004</v>
      </c>
      <c r="ZM81" s="294">
        <v>-404610</v>
      </c>
      <c r="ZN81" s="294">
        <v>-119575</v>
      </c>
      <c r="ZO81" s="294">
        <v>-4245130</v>
      </c>
      <c r="ZP81" s="294">
        <v>-572130</v>
      </c>
      <c r="ZQ81" s="294">
        <v>-795476</v>
      </c>
      <c r="ZR81" s="294">
        <v>-282000</v>
      </c>
      <c r="ZS81" s="294">
        <v>-1074863</v>
      </c>
      <c r="ZT81" s="294">
        <v>-1824217.6</v>
      </c>
      <c r="ZU81" s="294">
        <v>-8090560</v>
      </c>
      <c r="ZV81" s="294">
        <v>-860347</v>
      </c>
      <c r="ZW81" s="294">
        <v>-48990</v>
      </c>
      <c r="ZX81" s="294">
        <v>-1489450</v>
      </c>
      <c r="ZY81" s="294">
        <v>-656000</v>
      </c>
      <c r="ZZ81" s="294">
        <v>-746030</v>
      </c>
      <c r="AAA81" s="294">
        <v>-2665780.85</v>
      </c>
      <c r="AAB81" s="294">
        <v>-272060</v>
      </c>
      <c r="AAC81" s="294"/>
      <c r="AAD81" s="294">
        <v>-1405390</v>
      </c>
      <c r="AAE81" s="294">
        <v>-125800</v>
      </c>
      <c r="AAF81" s="294">
        <v>-649025</v>
      </c>
      <c r="AAG81" s="294">
        <v>-513800</v>
      </c>
      <c r="AAH81" s="294">
        <v>-4184340</v>
      </c>
      <c r="AAI81" s="294">
        <v>-498092</v>
      </c>
      <c r="AAJ81" s="294">
        <v>-514520</v>
      </c>
      <c r="AAK81" s="294">
        <v>-1160290</v>
      </c>
      <c r="AAL81" s="294">
        <v>-823000</v>
      </c>
      <c r="AAM81" s="294">
        <v>-1925701.5</v>
      </c>
      <c r="AAN81" s="294">
        <v>-172200</v>
      </c>
      <c r="AAO81" s="294">
        <v>-34988467</v>
      </c>
      <c r="AAP81" s="294">
        <v>-849830</v>
      </c>
      <c r="AAQ81" s="294">
        <v>-2200</v>
      </c>
      <c r="AAR81" s="294">
        <v>-1970272.01</v>
      </c>
      <c r="AAS81" s="294">
        <v>-260801</v>
      </c>
      <c r="AAT81" s="294">
        <v>0</v>
      </c>
      <c r="AAU81" s="294">
        <v>-1431570</v>
      </c>
      <c r="AAV81" s="294">
        <v>-753425</v>
      </c>
      <c r="AAW81" s="294">
        <v>-1246316</v>
      </c>
      <c r="AAX81" s="294">
        <v>-1843950</v>
      </c>
      <c r="AAY81" s="294">
        <v>-906460</v>
      </c>
      <c r="AAZ81" s="294">
        <v>-2233284.7999999998</v>
      </c>
      <c r="ABA81" s="294">
        <v>-1056757.2</v>
      </c>
      <c r="ABB81" s="294">
        <v>-158567.29</v>
      </c>
      <c r="ABC81" s="294">
        <v>-1153780</v>
      </c>
      <c r="ABD81" s="294">
        <v>-483070</v>
      </c>
      <c r="ABE81" s="294">
        <v>-482250</v>
      </c>
      <c r="ABF81" s="294">
        <v>-313900</v>
      </c>
      <c r="ABG81" s="294">
        <v>-283502</v>
      </c>
      <c r="ABH81" s="294">
        <v>-15406878.84</v>
      </c>
      <c r="ABI81" s="294">
        <v>-1929631</v>
      </c>
      <c r="ABJ81" s="294">
        <v>-1991251.87</v>
      </c>
      <c r="ABK81" s="294">
        <v>-592914</v>
      </c>
      <c r="ABL81" s="294">
        <v>-569645</v>
      </c>
      <c r="ABM81" s="294">
        <v>-446351.5</v>
      </c>
      <c r="ABN81" s="294">
        <v>-424550</v>
      </c>
      <c r="ABO81" s="294">
        <v>-6233736</v>
      </c>
      <c r="ABP81" s="294">
        <v>-281770</v>
      </c>
      <c r="ABQ81" s="294">
        <v>-1292552</v>
      </c>
      <c r="ABR81" s="294">
        <v>-1462130</v>
      </c>
      <c r="ABS81" s="294">
        <v>-250613</v>
      </c>
      <c r="ABT81" s="294">
        <v>-124680</v>
      </c>
      <c r="ABU81" s="294">
        <v>-154900</v>
      </c>
      <c r="ABV81" s="294">
        <v>-357680</v>
      </c>
      <c r="ABW81" s="294"/>
      <c r="ABX81" s="294">
        <v>-1847259</v>
      </c>
      <c r="ABY81" s="294">
        <v>-96400</v>
      </c>
      <c r="ABZ81" s="294">
        <v>-79180</v>
      </c>
      <c r="ACA81" s="294">
        <v>0</v>
      </c>
      <c r="ACB81" s="294">
        <v>-261889</v>
      </c>
      <c r="ACC81" s="294">
        <v>-2442397.81</v>
      </c>
      <c r="ACD81" s="294">
        <v>-355656.71</v>
      </c>
      <c r="ACE81" s="294">
        <v>-2707000</v>
      </c>
      <c r="ACF81" s="294">
        <v>-163380</v>
      </c>
      <c r="ACG81" s="294">
        <v>-7467</v>
      </c>
      <c r="ACH81" s="294">
        <v>-632829</v>
      </c>
      <c r="ACI81" s="294">
        <v>-14356060</v>
      </c>
      <c r="ACJ81" s="294">
        <v>-382040</v>
      </c>
      <c r="ACK81" s="294">
        <v>-85470</v>
      </c>
      <c r="ACL81" s="294">
        <v>-251998</v>
      </c>
      <c r="ACM81" s="294">
        <v>-606014.85</v>
      </c>
      <c r="ACN81" s="294">
        <v>-307800</v>
      </c>
      <c r="ACO81" s="294">
        <v>-2408817.63</v>
      </c>
      <c r="ACP81" s="294">
        <v>-6738758.6500000004</v>
      </c>
      <c r="ACQ81" s="294">
        <v>-2968830.4</v>
      </c>
      <c r="ACR81" s="294">
        <v>-985634</v>
      </c>
      <c r="ACS81" s="294">
        <v>-1203134</v>
      </c>
      <c r="ACT81" s="294">
        <v>-727315</v>
      </c>
      <c r="ACU81" s="294">
        <v>-9520</v>
      </c>
      <c r="ACV81" s="294">
        <v>-8577679</v>
      </c>
      <c r="ACW81" s="294">
        <v>-495400</v>
      </c>
      <c r="ACX81" s="294">
        <v>-178500</v>
      </c>
      <c r="ACY81" s="294">
        <v>-2820535</v>
      </c>
      <c r="ACZ81" s="294">
        <v>-701835</v>
      </c>
      <c r="ADA81" s="294">
        <v>-545818</v>
      </c>
      <c r="ADB81" s="294"/>
      <c r="ADC81" s="294">
        <v>-1831410</v>
      </c>
      <c r="ADD81" s="294">
        <v>-20000</v>
      </c>
      <c r="ADE81" s="294"/>
      <c r="ADF81" s="294">
        <v>-821680</v>
      </c>
      <c r="ADG81" s="294">
        <v>-38900</v>
      </c>
      <c r="ADH81" s="294"/>
      <c r="ADI81" s="294"/>
      <c r="ADJ81" s="294"/>
      <c r="ADK81" s="294">
        <v>-17749</v>
      </c>
      <c r="ADL81" s="294">
        <v>-34000</v>
      </c>
      <c r="ADM81" s="294">
        <v>-103609</v>
      </c>
      <c r="ADN81" s="294">
        <v>-166390</v>
      </c>
      <c r="ADO81" s="294">
        <v>-9789302.1300000008</v>
      </c>
      <c r="ADP81" s="294">
        <v>-324121.8</v>
      </c>
      <c r="ADQ81" s="294">
        <v>-926430</v>
      </c>
      <c r="ADR81" s="294">
        <v>110820.57</v>
      </c>
      <c r="ADS81" s="294">
        <v>-8482655.9000000004</v>
      </c>
      <c r="ADT81" s="294">
        <v>-235840</v>
      </c>
      <c r="ADU81" s="294">
        <v>-782580</v>
      </c>
      <c r="ADV81" s="294">
        <v>-1497340</v>
      </c>
      <c r="ADW81" s="294">
        <v>-427290</v>
      </c>
      <c r="ADX81" s="294">
        <v>-617180</v>
      </c>
      <c r="ADY81" s="294">
        <v>-57256816.869999997</v>
      </c>
      <c r="ADZ81" s="294">
        <v>-16466996.18</v>
      </c>
      <c r="AEA81" s="294">
        <v>-1166463.04</v>
      </c>
      <c r="AEB81" s="294">
        <v>-669973.21</v>
      </c>
      <c r="AEC81" s="294">
        <v>-1183670</v>
      </c>
      <c r="AED81" s="294">
        <v>-282357</v>
      </c>
      <c r="AEE81" s="294">
        <v>-160670</v>
      </c>
      <c r="AEF81" s="294">
        <v>-53000</v>
      </c>
      <c r="AEG81" s="294">
        <v>-705916.29</v>
      </c>
      <c r="AEH81" s="294">
        <v>-789369.7</v>
      </c>
      <c r="AEI81" s="294">
        <v>-1587090.4</v>
      </c>
      <c r="AEJ81" s="294">
        <v>-454082.24</v>
      </c>
      <c r="AEK81" s="294">
        <v>-60898</v>
      </c>
      <c r="AEL81" s="294">
        <v>-1903620</v>
      </c>
      <c r="AEM81" s="294">
        <v>-348490</v>
      </c>
      <c r="AEN81" s="294">
        <v>-2197683.85</v>
      </c>
      <c r="AEO81" s="294">
        <v>-525748</v>
      </c>
      <c r="AEP81" s="294">
        <v>-931101</v>
      </c>
      <c r="AEQ81" s="294">
        <v>-83448</v>
      </c>
      <c r="AER81" s="294">
        <v>-1959520</v>
      </c>
      <c r="AES81" s="294">
        <v>-703080</v>
      </c>
      <c r="AET81" s="294">
        <v>-195600</v>
      </c>
      <c r="AEU81" s="294">
        <v>-652000</v>
      </c>
      <c r="AEV81" s="294">
        <v>-462890</v>
      </c>
      <c r="AEW81" s="294">
        <v>0</v>
      </c>
      <c r="AEX81" s="294">
        <v>-1783151.05</v>
      </c>
      <c r="AEY81" s="294">
        <v>-758250</v>
      </c>
      <c r="AEZ81" s="294">
        <v>-14500</v>
      </c>
      <c r="AFA81" s="294">
        <v>-79727</v>
      </c>
      <c r="AFB81" s="294">
        <v>-982923.32</v>
      </c>
      <c r="AFC81" s="294">
        <v>-6950980</v>
      </c>
      <c r="AFD81" s="294">
        <v>-1676873</v>
      </c>
      <c r="AFE81" s="294">
        <v>-1166094</v>
      </c>
      <c r="AFF81" s="294">
        <v>-357928</v>
      </c>
      <c r="AFG81" s="294">
        <v>-432960</v>
      </c>
      <c r="AFH81" s="294">
        <v>-1417400.03</v>
      </c>
      <c r="AFI81" s="294">
        <v>-479000</v>
      </c>
      <c r="AFJ81" s="294">
        <v>-191615.51</v>
      </c>
      <c r="AFK81" s="294">
        <v>-1161450</v>
      </c>
      <c r="AFL81" s="294">
        <v>-73499</v>
      </c>
      <c r="AFM81" s="294">
        <v>-769745.9</v>
      </c>
      <c r="AFN81" s="294">
        <v>-526462.11</v>
      </c>
      <c r="AFO81" s="294">
        <v>-457200</v>
      </c>
      <c r="AFP81" s="294">
        <v>-10879564.25</v>
      </c>
      <c r="AFQ81" s="294">
        <v>-2161368.9</v>
      </c>
      <c r="AFR81" s="294">
        <v>-729082</v>
      </c>
      <c r="AFS81" s="294">
        <v>-671563</v>
      </c>
      <c r="AFT81" s="294">
        <v>-695864.5</v>
      </c>
      <c r="AFU81" s="294">
        <v>-711019</v>
      </c>
      <c r="AFV81" s="294">
        <v>-199930</v>
      </c>
      <c r="AFW81" s="294">
        <v>-1201885</v>
      </c>
      <c r="AFX81" s="294">
        <v>-1727600</v>
      </c>
      <c r="AFY81" s="294">
        <v>-485610.6</v>
      </c>
      <c r="AFZ81" s="294">
        <v>-1762765</v>
      </c>
      <c r="AGA81" s="294">
        <v>-885749</v>
      </c>
      <c r="AGB81" s="294">
        <v>-3065182</v>
      </c>
      <c r="AGC81" s="294">
        <v>-1661521.68</v>
      </c>
      <c r="AGD81" s="294">
        <v>-726260</v>
      </c>
      <c r="AGE81" s="294">
        <v>-386630</v>
      </c>
      <c r="AGF81" s="294">
        <v>-420980</v>
      </c>
      <c r="AGG81" s="294">
        <v>-307150</v>
      </c>
      <c r="AGH81" s="294">
        <v>-1930000</v>
      </c>
      <c r="AGI81" s="294">
        <v>0</v>
      </c>
      <c r="AGJ81" s="294">
        <v>-353290</v>
      </c>
      <c r="AGK81" s="294">
        <v>-30900</v>
      </c>
      <c r="AGL81" s="294">
        <v>-1091440</v>
      </c>
      <c r="AGM81" s="294">
        <v>-1756618.05</v>
      </c>
      <c r="AGN81" s="294">
        <v>-1615036.5</v>
      </c>
      <c r="AGO81" s="294">
        <v>-1642129</v>
      </c>
      <c r="AGP81" s="294">
        <v>-8998</v>
      </c>
      <c r="AGQ81" s="294">
        <v>-1690059</v>
      </c>
      <c r="AGR81" s="294">
        <v>-1293454.49</v>
      </c>
      <c r="AGS81" s="294">
        <v>-940760</v>
      </c>
      <c r="AGT81" s="294">
        <v>-1591240</v>
      </c>
      <c r="AGU81" s="294"/>
      <c r="AGV81" s="294"/>
      <c r="AGW81" s="294">
        <v>-1213529.05</v>
      </c>
      <c r="AGX81" s="294">
        <v>-1006000</v>
      </c>
      <c r="AGY81" s="294">
        <v>-122000</v>
      </c>
      <c r="AGZ81" s="294">
        <v>-244470</v>
      </c>
      <c r="AHA81" s="294">
        <v>-1499888</v>
      </c>
      <c r="AHB81" s="294">
        <v>-44081.48</v>
      </c>
      <c r="AHC81" s="294">
        <v>-111780</v>
      </c>
      <c r="AHD81" s="294">
        <v>-259000</v>
      </c>
      <c r="AHE81" s="294">
        <v>-1006570</v>
      </c>
      <c r="AHF81" s="294">
        <v>-1372944.96</v>
      </c>
      <c r="AHG81" s="294">
        <v>-1295340</v>
      </c>
      <c r="AHH81" s="294">
        <v>-62500</v>
      </c>
      <c r="AHI81" s="294">
        <v>-234425</v>
      </c>
      <c r="AHJ81" s="294">
        <v>-526563.18999999994</v>
      </c>
      <c r="AHK81" s="294">
        <v>-7500</v>
      </c>
      <c r="AHL81" s="294">
        <v>-1536999</v>
      </c>
      <c r="AHM81" s="294">
        <v>-158413.5</v>
      </c>
      <c r="AHN81" s="294">
        <v>-228887.45</v>
      </c>
      <c r="AHO81" s="294">
        <v>-915306</v>
      </c>
      <c r="AHP81" s="294">
        <v>-1410440</v>
      </c>
      <c r="AHQ81" s="294">
        <v>-374800</v>
      </c>
      <c r="AHR81" s="329">
        <v>-315500</v>
      </c>
      <c r="AHS81" s="294">
        <f t="shared" si="51"/>
        <v>-1432248644.4099</v>
      </c>
      <c r="AHT81" s="271" t="b">
        <f t="shared" si="52"/>
        <v>1</v>
      </c>
      <c r="AHU81" s="271" t="s">
        <v>6273</v>
      </c>
      <c r="AHV81" s="271" t="s">
        <v>6100</v>
      </c>
      <c r="AHW81" s="271" t="s">
        <v>6101</v>
      </c>
    </row>
    <row r="82" spans="1:907" ht="24" x14ac:dyDescent="0.8">
      <c r="A82" s="270" t="s">
        <v>6273</v>
      </c>
      <c r="B82" s="270" t="s">
        <v>6102</v>
      </c>
      <c r="C82" s="271" t="s">
        <v>6103</v>
      </c>
      <c r="D82" s="294"/>
      <c r="E82" s="294"/>
      <c r="F82" s="294"/>
      <c r="G82" s="294"/>
      <c r="H82" s="294"/>
      <c r="I82" s="294">
        <v>0</v>
      </c>
      <c r="J82" s="294"/>
      <c r="K82" s="294">
        <v>0</v>
      </c>
      <c r="L82" s="294"/>
      <c r="M82" s="294"/>
      <c r="N82" s="294"/>
      <c r="O82" s="294"/>
      <c r="P82" s="294">
        <v>0</v>
      </c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>
        <v>0</v>
      </c>
      <c r="AU82" s="294"/>
      <c r="AV82" s="294"/>
      <c r="AW82" s="294">
        <v>0</v>
      </c>
      <c r="AX82" s="294"/>
      <c r="AY82" s="294"/>
      <c r="AZ82" s="294"/>
      <c r="BA82" s="294"/>
      <c r="BB82" s="294"/>
      <c r="BC82" s="294"/>
      <c r="BD82" s="294"/>
      <c r="BE82" s="294"/>
      <c r="BF82" s="294"/>
      <c r="BG82" s="294">
        <v>-798000</v>
      </c>
      <c r="BH82" s="294">
        <v>0</v>
      </c>
      <c r="BI82" s="294"/>
      <c r="BJ82" s="294"/>
      <c r="BK82" s="294"/>
      <c r="BL82" s="294"/>
      <c r="BM82" s="294">
        <v>-55110</v>
      </c>
      <c r="BN82" s="294">
        <v>-23990</v>
      </c>
      <c r="BO82" s="294"/>
      <c r="BP82" s="294"/>
      <c r="BQ82" s="294">
        <v>0</v>
      </c>
      <c r="BR82" s="294"/>
      <c r="BS82" s="294">
        <v>0</v>
      </c>
      <c r="BT82" s="294">
        <v>-45000</v>
      </c>
      <c r="BU82" s="294"/>
      <c r="BV82" s="294">
        <v>0</v>
      </c>
      <c r="BW82" s="294"/>
      <c r="BX82" s="294"/>
      <c r="BY82" s="294"/>
      <c r="BZ82" s="294"/>
      <c r="CA82" s="294"/>
      <c r="CB82" s="294"/>
      <c r="CC82" s="294"/>
      <c r="CD82" s="294"/>
      <c r="CE82" s="294"/>
      <c r="CF82" s="294"/>
      <c r="CG82" s="294"/>
      <c r="CH82" s="294"/>
      <c r="CI82" s="294"/>
      <c r="CJ82" s="294"/>
      <c r="CK82" s="294"/>
      <c r="CL82" s="294"/>
      <c r="CM82" s="294"/>
      <c r="CN82" s="294"/>
      <c r="CO82" s="294"/>
      <c r="CP82" s="294"/>
      <c r="CQ82" s="294"/>
      <c r="CR82" s="294"/>
      <c r="CS82" s="294"/>
      <c r="CT82" s="294"/>
      <c r="CU82" s="294"/>
      <c r="CV82" s="294"/>
      <c r="CW82" s="294"/>
      <c r="CX82" s="294"/>
      <c r="CY82" s="294"/>
      <c r="CZ82" s="294"/>
      <c r="DA82" s="294"/>
      <c r="DB82" s="294"/>
      <c r="DC82" s="294"/>
      <c r="DD82" s="294">
        <v>-28520</v>
      </c>
      <c r="DE82" s="294"/>
      <c r="DF82" s="294"/>
      <c r="DG82" s="294"/>
      <c r="DH82" s="294"/>
      <c r="DI82" s="294"/>
      <c r="DJ82" s="294">
        <v>-210212</v>
      </c>
      <c r="DK82" s="294"/>
      <c r="DL82" s="294"/>
      <c r="DM82" s="294"/>
      <c r="DN82" s="294"/>
      <c r="DO82" s="294"/>
      <c r="DP82" s="294"/>
      <c r="DQ82" s="294"/>
      <c r="DR82" s="294"/>
      <c r="DS82" s="294"/>
      <c r="DT82" s="294"/>
      <c r="DU82" s="294"/>
      <c r="DV82" s="294"/>
      <c r="DW82" s="294"/>
      <c r="DX82" s="294"/>
      <c r="DY82" s="294"/>
      <c r="DZ82" s="294"/>
      <c r="EA82" s="294">
        <v>-146000</v>
      </c>
      <c r="EB82" s="294"/>
      <c r="EC82" s="294"/>
      <c r="ED82" s="294"/>
      <c r="EE82" s="294"/>
      <c r="EF82" s="294"/>
      <c r="EG82" s="294"/>
      <c r="EH82" s="294"/>
      <c r="EI82" s="294"/>
      <c r="EJ82" s="294"/>
      <c r="EK82" s="294"/>
      <c r="EL82" s="294"/>
      <c r="EM82" s="294"/>
      <c r="EN82" s="294"/>
      <c r="EO82" s="294"/>
      <c r="EP82" s="294"/>
      <c r="EQ82" s="294"/>
      <c r="ER82" s="294"/>
      <c r="ES82" s="294"/>
      <c r="ET82" s="294"/>
      <c r="EU82" s="294"/>
      <c r="EV82" s="294"/>
      <c r="EW82" s="294">
        <v>0</v>
      </c>
      <c r="EX82" s="294">
        <v>0</v>
      </c>
      <c r="EY82" s="294">
        <v>-295865</v>
      </c>
      <c r="EZ82" s="294"/>
      <c r="FA82" s="294"/>
      <c r="FB82" s="294"/>
      <c r="FC82" s="294"/>
      <c r="FD82" s="294"/>
      <c r="FE82" s="294"/>
      <c r="FF82" s="294">
        <v>0</v>
      </c>
      <c r="FG82" s="294">
        <v>-70000</v>
      </c>
      <c r="FH82" s="294"/>
      <c r="FI82" s="294"/>
      <c r="FJ82" s="294"/>
      <c r="FK82" s="294"/>
      <c r="FL82" s="294"/>
      <c r="FM82" s="294">
        <v>-95000</v>
      </c>
      <c r="FN82" s="294">
        <v>-867000</v>
      </c>
      <c r="FO82" s="294">
        <v>-260000</v>
      </c>
      <c r="FP82" s="294">
        <v>0</v>
      </c>
      <c r="FQ82" s="294">
        <v>0</v>
      </c>
      <c r="FR82" s="294"/>
      <c r="FS82" s="294"/>
      <c r="FT82" s="294">
        <v>0</v>
      </c>
      <c r="FU82" s="294"/>
      <c r="FV82" s="294"/>
      <c r="FW82" s="294"/>
      <c r="FX82" s="294"/>
      <c r="FY82" s="294"/>
      <c r="FZ82" s="294"/>
      <c r="GA82" s="294"/>
      <c r="GB82" s="294"/>
      <c r="GC82" s="294"/>
      <c r="GD82" s="294"/>
      <c r="GE82" s="294"/>
      <c r="GF82" s="294"/>
      <c r="GG82" s="294">
        <v>0</v>
      </c>
      <c r="GH82" s="294"/>
      <c r="GI82" s="294"/>
      <c r="GJ82" s="294">
        <v>0</v>
      </c>
      <c r="GK82" s="294">
        <v>-368728.15</v>
      </c>
      <c r="GL82" s="294"/>
      <c r="GM82" s="294">
        <v>-490000</v>
      </c>
      <c r="GN82" s="294">
        <v>-1400000</v>
      </c>
      <c r="GO82" s="294">
        <v>-31000</v>
      </c>
      <c r="GP82" s="294">
        <v>0</v>
      </c>
      <c r="GQ82" s="294"/>
      <c r="GR82" s="294"/>
      <c r="GS82" s="294"/>
      <c r="GT82" s="294"/>
      <c r="GU82" s="294"/>
      <c r="GV82" s="294"/>
      <c r="GW82" s="294"/>
      <c r="GX82" s="294"/>
      <c r="GY82" s="294"/>
      <c r="GZ82" s="294"/>
      <c r="HA82" s="294"/>
      <c r="HB82" s="294"/>
      <c r="HC82" s="294"/>
      <c r="HD82" s="294"/>
      <c r="HE82" s="294"/>
      <c r="HF82" s="294"/>
      <c r="HG82" s="294"/>
      <c r="HH82" s="294"/>
      <c r="HI82" s="294"/>
      <c r="HJ82" s="294"/>
      <c r="HK82" s="294"/>
      <c r="HL82" s="294">
        <v>-638404.5</v>
      </c>
      <c r="HM82" s="294"/>
      <c r="HN82" s="294"/>
      <c r="HO82" s="294"/>
      <c r="HP82" s="294"/>
      <c r="HQ82" s="294"/>
      <c r="HR82" s="294"/>
      <c r="HS82" s="294"/>
      <c r="HT82" s="294"/>
      <c r="HU82" s="294"/>
      <c r="HV82" s="294"/>
      <c r="HW82" s="294"/>
      <c r="HX82" s="294"/>
      <c r="HY82" s="294"/>
      <c r="HZ82" s="294"/>
      <c r="IA82" s="294"/>
      <c r="IB82" s="294"/>
      <c r="IC82" s="294"/>
      <c r="ID82" s="294"/>
      <c r="IE82" s="294"/>
      <c r="IF82" s="294"/>
      <c r="IG82" s="294"/>
      <c r="IH82" s="294"/>
      <c r="II82" s="294"/>
      <c r="IJ82" s="294"/>
      <c r="IK82" s="294"/>
      <c r="IL82" s="294"/>
      <c r="IM82" s="294"/>
      <c r="IN82" s="294"/>
      <c r="IO82" s="294"/>
      <c r="IP82" s="294"/>
      <c r="IQ82" s="294"/>
      <c r="IR82" s="294"/>
      <c r="IS82" s="294"/>
      <c r="IT82" s="294"/>
      <c r="IU82" s="294"/>
      <c r="IV82" s="294"/>
      <c r="IW82" s="294"/>
      <c r="IX82" s="294"/>
      <c r="IY82" s="294"/>
      <c r="IZ82" s="294"/>
      <c r="JA82" s="294"/>
      <c r="JB82" s="294"/>
      <c r="JC82" s="294"/>
      <c r="JD82" s="294"/>
      <c r="JE82" s="294"/>
      <c r="JF82" s="294"/>
      <c r="JG82" s="294"/>
      <c r="JH82" s="294"/>
      <c r="JI82" s="294"/>
      <c r="JJ82" s="294"/>
      <c r="JK82" s="294">
        <v>-679359</v>
      </c>
      <c r="JL82" s="294"/>
      <c r="JM82" s="294"/>
      <c r="JN82" s="294"/>
      <c r="JO82" s="294"/>
      <c r="JP82" s="294"/>
      <c r="JQ82" s="294"/>
      <c r="JR82" s="294"/>
      <c r="JS82" s="294">
        <v>-61570</v>
      </c>
      <c r="JT82" s="294"/>
      <c r="JU82" s="294"/>
      <c r="JV82" s="294"/>
      <c r="JW82" s="294"/>
      <c r="JX82" s="294"/>
      <c r="JY82" s="294"/>
      <c r="JZ82" s="294"/>
      <c r="KA82" s="294"/>
      <c r="KB82" s="294"/>
      <c r="KC82" s="294">
        <v>0</v>
      </c>
      <c r="KD82" s="294"/>
      <c r="KE82" s="294"/>
      <c r="KF82" s="294"/>
      <c r="KG82" s="294">
        <v>-894000</v>
      </c>
      <c r="KH82" s="294"/>
      <c r="KI82" s="294"/>
      <c r="KJ82" s="294"/>
      <c r="KK82" s="294"/>
      <c r="KL82" s="294"/>
      <c r="KM82" s="294"/>
      <c r="KN82" s="294"/>
      <c r="KO82" s="294"/>
      <c r="KP82" s="294"/>
      <c r="KQ82" s="294"/>
      <c r="KR82" s="294">
        <v>-97872</v>
      </c>
      <c r="KS82" s="294"/>
      <c r="KT82" s="294"/>
      <c r="KU82" s="294"/>
      <c r="KV82" s="294">
        <v>-405000</v>
      </c>
      <c r="KW82" s="294">
        <v>-980000</v>
      </c>
      <c r="KX82" s="294"/>
      <c r="KY82" s="294"/>
      <c r="KZ82" s="294">
        <v>-488000</v>
      </c>
      <c r="LA82" s="294"/>
      <c r="LB82" s="294"/>
      <c r="LC82" s="294"/>
      <c r="LD82" s="294"/>
      <c r="LE82" s="294">
        <v>-326400</v>
      </c>
      <c r="LF82" s="294">
        <v>-305032</v>
      </c>
      <c r="LG82" s="294"/>
      <c r="LH82" s="294"/>
      <c r="LI82" s="294"/>
      <c r="LJ82" s="294"/>
      <c r="LK82" s="294">
        <v>0</v>
      </c>
      <c r="LL82" s="294"/>
      <c r="LM82" s="294"/>
      <c r="LN82" s="294"/>
      <c r="LO82" s="294"/>
      <c r="LP82" s="294"/>
      <c r="LQ82" s="294"/>
      <c r="LR82" s="294"/>
      <c r="LS82" s="294"/>
      <c r="LT82" s="294"/>
      <c r="LU82" s="294"/>
      <c r="LV82" s="294"/>
      <c r="LW82" s="294"/>
      <c r="LX82" s="294"/>
      <c r="LY82" s="294">
        <v>-13000</v>
      </c>
      <c r="LZ82" s="294"/>
      <c r="MA82" s="294"/>
      <c r="MB82" s="294"/>
      <c r="MC82" s="294"/>
      <c r="MD82" s="294"/>
      <c r="ME82" s="294">
        <v>0</v>
      </c>
      <c r="MF82" s="294"/>
      <c r="MG82" s="294"/>
      <c r="MH82" s="294"/>
      <c r="MI82" s="294">
        <v>-144000</v>
      </c>
      <c r="MJ82" s="294"/>
      <c r="MK82" s="294"/>
      <c r="ML82" s="294"/>
      <c r="MM82" s="294"/>
      <c r="MN82" s="294"/>
      <c r="MO82" s="294"/>
      <c r="MP82" s="294"/>
      <c r="MQ82" s="294"/>
      <c r="MR82" s="294"/>
      <c r="MS82" s="294"/>
      <c r="MT82" s="294"/>
      <c r="MU82" s="294"/>
      <c r="MV82" s="294"/>
      <c r="MW82" s="294"/>
      <c r="MX82" s="294"/>
      <c r="MY82" s="294">
        <v>-321000</v>
      </c>
      <c r="MZ82" s="294"/>
      <c r="NA82" s="294"/>
      <c r="NB82" s="294">
        <v>0</v>
      </c>
      <c r="NC82" s="294">
        <v>0</v>
      </c>
      <c r="ND82" s="294"/>
      <c r="NE82" s="294"/>
      <c r="NF82" s="294"/>
      <c r="NG82" s="294">
        <v>-52844200</v>
      </c>
      <c r="NH82" s="294"/>
      <c r="NI82" s="294"/>
      <c r="NJ82" s="294"/>
      <c r="NK82" s="294">
        <v>-3537800</v>
      </c>
      <c r="NL82" s="294"/>
      <c r="NM82" s="294"/>
      <c r="NN82" s="294"/>
      <c r="NO82" s="294"/>
      <c r="NP82" s="294"/>
      <c r="NQ82" s="294"/>
      <c r="NR82" s="294"/>
      <c r="NS82" s="294"/>
      <c r="NT82" s="294"/>
      <c r="NU82" s="294"/>
      <c r="NV82" s="294"/>
      <c r="NW82" s="294"/>
      <c r="NX82" s="294"/>
      <c r="NY82" s="294"/>
      <c r="NZ82" s="294"/>
      <c r="OA82" s="294"/>
      <c r="OB82" s="294"/>
      <c r="OC82" s="294"/>
      <c r="OD82" s="294">
        <v>-12825000</v>
      </c>
      <c r="OE82" s="294"/>
      <c r="OF82" s="294"/>
      <c r="OG82" s="294">
        <v>0</v>
      </c>
      <c r="OH82" s="294"/>
      <c r="OI82" s="294"/>
      <c r="OJ82" s="294"/>
      <c r="OK82" s="294">
        <v>-61860</v>
      </c>
      <c r="OL82" s="294"/>
      <c r="OM82" s="294"/>
      <c r="ON82" s="294"/>
      <c r="OO82" s="294"/>
      <c r="OP82" s="294"/>
      <c r="OQ82" s="294"/>
      <c r="OR82" s="294"/>
      <c r="OS82" s="294"/>
      <c r="OT82" s="294"/>
      <c r="OU82" s="294">
        <v>-215600</v>
      </c>
      <c r="OV82" s="294"/>
      <c r="OW82" s="294"/>
      <c r="OX82" s="294"/>
      <c r="OY82" s="294"/>
      <c r="OZ82" s="294">
        <v>-109000</v>
      </c>
      <c r="PA82" s="294"/>
      <c r="PB82" s="294"/>
      <c r="PC82" s="294"/>
      <c r="PD82" s="294"/>
      <c r="PE82" s="294"/>
      <c r="PF82" s="294"/>
      <c r="PG82" s="294">
        <v>-130000</v>
      </c>
      <c r="PH82" s="294"/>
      <c r="PI82" s="294"/>
      <c r="PJ82" s="294">
        <v>0</v>
      </c>
      <c r="PK82" s="294"/>
      <c r="PL82" s="294"/>
      <c r="PM82" s="294"/>
      <c r="PN82" s="294">
        <v>0</v>
      </c>
      <c r="PO82" s="294">
        <v>-172026.25</v>
      </c>
      <c r="PP82" s="294"/>
      <c r="PQ82" s="294"/>
      <c r="PR82" s="294">
        <v>-400000</v>
      </c>
      <c r="PS82" s="294"/>
      <c r="PT82" s="294">
        <v>-619597.15</v>
      </c>
      <c r="PU82" s="294"/>
      <c r="PV82" s="294"/>
      <c r="PW82" s="294"/>
      <c r="PX82" s="294"/>
      <c r="PY82" s="294"/>
      <c r="PZ82" s="294"/>
      <c r="QA82" s="294"/>
      <c r="QB82" s="294"/>
      <c r="QC82" s="294"/>
      <c r="QD82" s="294">
        <v>-180000</v>
      </c>
      <c r="QE82" s="294"/>
      <c r="QF82" s="294"/>
      <c r="QG82" s="294">
        <v>-93000</v>
      </c>
      <c r="QH82" s="294"/>
      <c r="QI82" s="294"/>
      <c r="QJ82" s="294"/>
      <c r="QK82" s="294"/>
      <c r="QL82" s="294"/>
      <c r="QM82" s="294"/>
      <c r="QN82" s="294"/>
      <c r="QO82" s="294"/>
      <c r="QP82" s="294"/>
      <c r="QQ82" s="294"/>
      <c r="QR82" s="294"/>
      <c r="QS82" s="294">
        <v>0</v>
      </c>
      <c r="QT82" s="294">
        <v>0</v>
      </c>
      <c r="QU82" s="294"/>
      <c r="QV82" s="294"/>
      <c r="QW82" s="294"/>
      <c r="QX82" s="294"/>
      <c r="QY82" s="294"/>
      <c r="QZ82" s="294"/>
      <c r="RA82" s="294"/>
      <c r="RB82" s="294"/>
      <c r="RC82" s="294"/>
      <c r="RD82" s="294"/>
      <c r="RE82" s="294"/>
      <c r="RF82" s="294"/>
      <c r="RG82" s="294"/>
      <c r="RH82" s="294"/>
      <c r="RI82" s="294"/>
      <c r="RJ82" s="294">
        <v>-345000</v>
      </c>
      <c r="RK82" s="294"/>
      <c r="RL82" s="294"/>
      <c r="RM82" s="294"/>
      <c r="RN82" s="294">
        <v>-84000</v>
      </c>
      <c r="RO82" s="294"/>
      <c r="RP82" s="294"/>
      <c r="RQ82" s="294">
        <v>-99000</v>
      </c>
      <c r="RR82" s="294"/>
      <c r="RS82" s="294">
        <v>0</v>
      </c>
      <c r="RT82" s="294"/>
      <c r="RU82" s="294"/>
      <c r="RV82" s="294"/>
      <c r="RW82" s="294"/>
      <c r="RX82" s="294"/>
      <c r="RY82" s="294"/>
      <c r="RZ82" s="294"/>
      <c r="SA82" s="294"/>
      <c r="SB82" s="294"/>
      <c r="SC82" s="294"/>
      <c r="SD82" s="294"/>
      <c r="SE82" s="294"/>
      <c r="SF82" s="294"/>
      <c r="SG82" s="294"/>
      <c r="SH82" s="294"/>
      <c r="SI82" s="294"/>
      <c r="SJ82" s="294"/>
      <c r="SK82" s="294"/>
      <c r="SL82" s="294"/>
      <c r="SM82" s="294"/>
      <c r="SN82" s="294"/>
      <c r="SO82" s="294"/>
      <c r="SP82" s="294">
        <v>0</v>
      </c>
      <c r="SQ82" s="294">
        <v>-179155</v>
      </c>
      <c r="SR82" s="294"/>
      <c r="SS82" s="294"/>
      <c r="ST82" s="294"/>
      <c r="SU82" s="294"/>
      <c r="SV82" s="294"/>
      <c r="SW82" s="294"/>
      <c r="SX82" s="294"/>
      <c r="SY82" s="294"/>
      <c r="SZ82" s="294"/>
      <c r="TA82" s="294"/>
      <c r="TB82" s="294"/>
      <c r="TC82" s="294"/>
      <c r="TD82" s="294"/>
      <c r="TE82" s="294"/>
      <c r="TF82" s="294"/>
      <c r="TG82" s="294"/>
      <c r="TH82" s="294"/>
      <c r="TI82" s="294">
        <v>-590000</v>
      </c>
      <c r="TJ82" s="294"/>
      <c r="TK82" s="294">
        <v>0</v>
      </c>
      <c r="TL82" s="294"/>
      <c r="TM82" s="294"/>
      <c r="TN82" s="294"/>
      <c r="TO82" s="294">
        <v>0</v>
      </c>
      <c r="TP82" s="294"/>
      <c r="TQ82" s="294"/>
      <c r="TR82" s="294">
        <v>0</v>
      </c>
      <c r="TS82" s="294"/>
      <c r="TT82" s="294"/>
      <c r="TU82" s="294"/>
      <c r="TV82" s="294"/>
      <c r="TW82" s="294"/>
      <c r="TX82" s="294">
        <v>-880000</v>
      </c>
      <c r="TY82" s="294"/>
      <c r="TZ82" s="294"/>
      <c r="UA82" s="294"/>
      <c r="UB82" s="294">
        <v>-176000</v>
      </c>
      <c r="UC82" s="294"/>
      <c r="UD82" s="294"/>
      <c r="UE82" s="294">
        <v>-8666587.5</v>
      </c>
      <c r="UF82" s="294">
        <v>-1420000</v>
      </c>
      <c r="UG82" s="294"/>
      <c r="UH82" s="294"/>
      <c r="UI82" s="294">
        <v>-817274</v>
      </c>
      <c r="UJ82" s="294"/>
      <c r="UK82" s="294"/>
      <c r="UL82" s="294"/>
      <c r="UM82" s="294"/>
      <c r="UN82" s="294"/>
      <c r="UO82" s="294"/>
      <c r="UP82" s="294"/>
      <c r="UQ82" s="294"/>
      <c r="UR82" s="294">
        <v>0</v>
      </c>
      <c r="US82" s="294">
        <v>0</v>
      </c>
      <c r="UT82" s="294"/>
      <c r="UU82" s="294"/>
      <c r="UV82" s="294"/>
      <c r="UW82" s="294">
        <v>0</v>
      </c>
      <c r="UX82" s="294">
        <v>-499000</v>
      </c>
      <c r="UY82" s="294"/>
      <c r="UZ82" s="294"/>
      <c r="VA82" s="294"/>
      <c r="VB82" s="294"/>
      <c r="VC82" s="294"/>
      <c r="VD82" s="294"/>
      <c r="VE82" s="294"/>
      <c r="VF82" s="294"/>
      <c r="VG82" s="294"/>
      <c r="VH82" s="294"/>
      <c r="VI82" s="294"/>
      <c r="VJ82" s="294">
        <v>-150000</v>
      </c>
      <c r="VK82" s="294"/>
      <c r="VL82" s="294"/>
      <c r="VM82" s="294"/>
      <c r="VN82" s="294">
        <v>-118000</v>
      </c>
      <c r="VO82" s="294"/>
      <c r="VP82" s="294"/>
      <c r="VQ82" s="294"/>
      <c r="VR82" s="294"/>
      <c r="VS82" s="294"/>
      <c r="VT82" s="294"/>
      <c r="VU82" s="294"/>
      <c r="VV82" s="294"/>
      <c r="VW82" s="294"/>
      <c r="VX82" s="294"/>
      <c r="VY82" s="294"/>
      <c r="VZ82" s="294"/>
      <c r="WA82" s="294"/>
      <c r="WB82" s="294">
        <v>-261000</v>
      </c>
      <c r="WC82" s="294"/>
      <c r="WD82" s="294"/>
      <c r="WE82" s="294">
        <v>-300000</v>
      </c>
      <c r="WF82" s="294"/>
      <c r="WG82" s="294"/>
      <c r="WH82" s="294"/>
      <c r="WI82" s="294"/>
      <c r="WJ82" s="294"/>
      <c r="WK82" s="294"/>
      <c r="WL82" s="294"/>
      <c r="WM82" s="294"/>
      <c r="WN82" s="294"/>
      <c r="WO82" s="294"/>
      <c r="WP82" s="294">
        <v>-750825.37</v>
      </c>
      <c r="WQ82" s="294"/>
      <c r="WR82" s="294"/>
      <c r="WS82" s="294"/>
      <c r="WT82" s="294"/>
      <c r="WU82" s="294">
        <v>0</v>
      </c>
      <c r="WV82" s="294"/>
      <c r="WW82" s="294"/>
      <c r="WX82" s="294"/>
      <c r="WY82" s="294"/>
      <c r="WZ82" s="294">
        <v>0</v>
      </c>
      <c r="XA82" s="294">
        <v>-495000</v>
      </c>
      <c r="XB82" s="294"/>
      <c r="XC82" s="294"/>
      <c r="XD82" s="294"/>
      <c r="XE82" s="294">
        <v>-2170000</v>
      </c>
      <c r="XF82" s="294"/>
      <c r="XG82" s="294"/>
      <c r="XH82" s="294"/>
      <c r="XI82" s="294"/>
      <c r="XJ82" s="294"/>
      <c r="XK82" s="294">
        <v>-210000</v>
      </c>
      <c r="XL82" s="294"/>
      <c r="XM82" s="294"/>
      <c r="XN82" s="294"/>
      <c r="XO82" s="294"/>
      <c r="XP82" s="294"/>
      <c r="XQ82" s="294"/>
      <c r="XR82" s="294"/>
      <c r="XS82" s="294"/>
      <c r="XT82" s="294"/>
      <c r="XU82" s="294"/>
      <c r="XV82" s="294"/>
      <c r="XW82" s="294"/>
      <c r="XX82" s="294"/>
      <c r="XY82" s="294"/>
      <c r="XZ82" s="294"/>
      <c r="YA82" s="294"/>
      <c r="YB82" s="294"/>
      <c r="YC82" s="294">
        <v>-498100</v>
      </c>
      <c r="YD82" s="294"/>
      <c r="YE82" s="294"/>
      <c r="YF82" s="294"/>
      <c r="YG82" s="294">
        <v>-494000</v>
      </c>
      <c r="YH82" s="294">
        <v>-814750</v>
      </c>
      <c r="YI82" s="294"/>
      <c r="YJ82" s="294"/>
      <c r="YK82" s="294"/>
      <c r="YL82" s="294">
        <v>-216200</v>
      </c>
      <c r="YM82" s="294"/>
      <c r="YN82" s="294"/>
      <c r="YO82" s="294"/>
      <c r="YP82" s="294"/>
      <c r="YQ82" s="294"/>
      <c r="YR82" s="294"/>
      <c r="YS82" s="294">
        <v>0</v>
      </c>
      <c r="YT82" s="294">
        <v>-597500</v>
      </c>
      <c r="YU82" s="294"/>
      <c r="YV82" s="294"/>
      <c r="YW82" s="294"/>
      <c r="YX82" s="294">
        <v>0</v>
      </c>
      <c r="YY82" s="294"/>
      <c r="YZ82" s="294"/>
      <c r="ZA82" s="294"/>
      <c r="ZB82" s="294"/>
      <c r="ZC82" s="294">
        <v>0</v>
      </c>
      <c r="ZD82" s="294"/>
      <c r="ZE82" s="294"/>
      <c r="ZF82" s="294"/>
      <c r="ZG82" s="294">
        <v>-79000</v>
      </c>
      <c r="ZH82" s="294"/>
      <c r="ZI82" s="294">
        <v>-659000</v>
      </c>
      <c r="ZJ82" s="294"/>
      <c r="ZK82" s="294"/>
      <c r="ZL82" s="294"/>
      <c r="ZM82" s="294"/>
      <c r="ZN82" s="294">
        <v>-82928.89</v>
      </c>
      <c r="ZO82" s="294">
        <v>0</v>
      </c>
      <c r="ZP82" s="294"/>
      <c r="ZQ82" s="294"/>
      <c r="ZR82" s="294"/>
      <c r="ZS82" s="294"/>
      <c r="ZT82" s="294"/>
      <c r="ZU82" s="294">
        <v>-115560</v>
      </c>
      <c r="ZV82" s="294"/>
      <c r="ZW82" s="294">
        <v>0</v>
      </c>
      <c r="ZX82" s="294"/>
      <c r="ZY82" s="294"/>
      <c r="ZZ82" s="294"/>
      <c r="AAA82" s="294">
        <v>-641999.9</v>
      </c>
      <c r="AAB82" s="294"/>
      <c r="AAC82" s="294"/>
      <c r="AAD82" s="294"/>
      <c r="AAE82" s="294">
        <v>0</v>
      </c>
      <c r="AAF82" s="294"/>
      <c r="AAG82" s="294"/>
      <c r="AAH82" s="294"/>
      <c r="AAI82" s="294"/>
      <c r="AAJ82" s="294"/>
      <c r="AAK82" s="294"/>
      <c r="AAL82" s="294"/>
      <c r="AAM82" s="294"/>
      <c r="AAN82" s="294"/>
      <c r="AAO82" s="294">
        <v>-1560800</v>
      </c>
      <c r="AAP82" s="294"/>
      <c r="AAQ82" s="294"/>
      <c r="AAR82" s="294"/>
      <c r="AAS82" s="294"/>
      <c r="AAT82" s="294"/>
      <c r="AAU82" s="294">
        <v>0</v>
      </c>
      <c r="AAV82" s="294"/>
      <c r="AAW82" s="294"/>
      <c r="AAX82" s="294">
        <v>0</v>
      </c>
      <c r="AAY82" s="294">
        <v>0</v>
      </c>
      <c r="AAZ82" s="294">
        <v>-197000</v>
      </c>
      <c r="ABA82" s="294"/>
      <c r="ABB82" s="294"/>
      <c r="ABC82" s="294">
        <v>0</v>
      </c>
      <c r="ABD82" s="294"/>
      <c r="ABE82" s="294"/>
      <c r="ABF82" s="294"/>
      <c r="ABG82" s="294"/>
      <c r="ABH82" s="294"/>
      <c r="ABI82" s="294"/>
      <c r="ABJ82" s="294"/>
      <c r="ABK82" s="294">
        <v>0</v>
      </c>
      <c r="ABL82" s="294"/>
      <c r="ABM82" s="294">
        <v>-390000</v>
      </c>
      <c r="ABN82" s="294"/>
      <c r="ABO82" s="294">
        <v>-149000</v>
      </c>
      <c r="ABP82" s="294"/>
      <c r="ABQ82" s="294"/>
      <c r="ABR82" s="294"/>
      <c r="ABS82" s="294"/>
      <c r="ABT82" s="294">
        <v>0</v>
      </c>
      <c r="ABU82" s="294"/>
      <c r="ABV82" s="294"/>
      <c r="ABW82" s="294"/>
      <c r="ABX82" s="294"/>
      <c r="ABY82" s="294"/>
      <c r="ABZ82" s="294"/>
      <c r="ACA82" s="294"/>
      <c r="ACB82" s="294">
        <v>0</v>
      </c>
      <c r="ACC82" s="294"/>
      <c r="ACD82" s="294">
        <v>-120000</v>
      </c>
      <c r="ACE82" s="294">
        <v>-117500</v>
      </c>
      <c r="ACF82" s="294"/>
      <c r="ACG82" s="294"/>
      <c r="ACH82" s="294"/>
      <c r="ACI82" s="294">
        <v>-4853000</v>
      </c>
      <c r="ACJ82" s="294"/>
      <c r="ACK82" s="294"/>
      <c r="ACL82" s="294"/>
      <c r="ACM82" s="294"/>
      <c r="ACN82" s="294"/>
      <c r="ACO82" s="294"/>
      <c r="ACP82" s="294"/>
      <c r="ACQ82" s="294"/>
      <c r="ACR82" s="294"/>
      <c r="ACS82" s="294"/>
      <c r="ACT82" s="294"/>
      <c r="ACU82" s="294"/>
      <c r="ACV82" s="294">
        <v>0</v>
      </c>
      <c r="ACW82" s="294"/>
      <c r="ACX82" s="294"/>
      <c r="ACY82" s="294"/>
      <c r="ACZ82" s="294"/>
      <c r="ADA82" s="294"/>
      <c r="ADB82" s="294"/>
      <c r="ADC82" s="294">
        <v>-2112710</v>
      </c>
      <c r="ADD82" s="294"/>
      <c r="ADE82" s="294"/>
      <c r="ADF82" s="294"/>
      <c r="ADG82" s="294">
        <v>0</v>
      </c>
      <c r="ADH82" s="294">
        <v>-210000</v>
      </c>
      <c r="ADI82" s="294"/>
      <c r="ADJ82" s="294"/>
      <c r="ADK82" s="294"/>
      <c r="ADL82" s="294"/>
      <c r="ADM82" s="294"/>
      <c r="ADN82" s="294"/>
      <c r="ADO82" s="294"/>
      <c r="ADP82" s="294"/>
      <c r="ADQ82" s="294"/>
      <c r="ADR82" s="294">
        <v>34454.949999999997</v>
      </c>
      <c r="ADS82" s="294"/>
      <c r="ADT82" s="294"/>
      <c r="ADU82" s="294"/>
      <c r="ADV82" s="294">
        <v>-142000</v>
      </c>
      <c r="ADW82" s="294"/>
      <c r="ADX82" s="294"/>
      <c r="ADY82" s="294"/>
      <c r="ADZ82" s="294"/>
      <c r="AEA82" s="294"/>
      <c r="AEB82" s="294"/>
      <c r="AEC82" s="294"/>
      <c r="AED82" s="294"/>
      <c r="AEE82" s="294"/>
      <c r="AEF82" s="294"/>
      <c r="AEG82" s="294">
        <v>0</v>
      </c>
      <c r="AEH82" s="294"/>
      <c r="AEI82" s="294">
        <v>-204800</v>
      </c>
      <c r="AEJ82" s="294">
        <v>-4240.6499999999996</v>
      </c>
      <c r="AEK82" s="294"/>
      <c r="AEL82" s="294"/>
      <c r="AEM82" s="294"/>
      <c r="AEN82" s="294"/>
      <c r="AEO82" s="294"/>
      <c r="AEP82" s="294"/>
      <c r="AEQ82" s="294"/>
      <c r="AER82" s="294"/>
      <c r="AES82" s="294">
        <v>0</v>
      </c>
      <c r="AET82" s="294"/>
      <c r="AEU82" s="294">
        <v>0</v>
      </c>
      <c r="AEV82" s="294"/>
      <c r="AEW82" s="294"/>
      <c r="AEX82" s="294">
        <v>-149000</v>
      </c>
      <c r="AEY82" s="294">
        <v>-145000</v>
      </c>
      <c r="AEZ82" s="294"/>
      <c r="AFA82" s="294"/>
      <c r="AFB82" s="294"/>
      <c r="AFC82" s="294">
        <v>-1463000</v>
      </c>
      <c r="AFD82" s="294"/>
      <c r="AFE82" s="294">
        <v>-1000000</v>
      </c>
      <c r="AFF82" s="294"/>
      <c r="AFG82" s="294"/>
      <c r="AFH82" s="294"/>
      <c r="AFI82" s="294"/>
      <c r="AFJ82" s="294"/>
      <c r="AFK82" s="294">
        <v>0</v>
      </c>
      <c r="AFL82" s="294"/>
      <c r="AFM82" s="294"/>
      <c r="AFN82" s="294"/>
      <c r="AFO82" s="294"/>
      <c r="AFP82" s="294"/>
      <c r="AFQ82" s="294"/>
      <c r="AFR82" s="294"/>
      <c r="AFS82" s="294"/>
      <c r="AFT82" s="294"/>
      <c r="AFU82" s="294">
        <v>-1454927.4</v>
      </c>
      <c r="AFV82" s="294"/>
      <c r="AFW82" s="294"/>
      <c r="AFX82" s="294"/>
      <c r="AFY82" s="294">
        <v>-1835000</v>
      </c>
      <c r="AFZ82" s="294"/>
      <c r="AGA82" s="294">
        <v>-700000</v>
      </c>
      <c r="AGB82" s="294">
        <v>-490000</v>
      </c>
      <c r="AGC82" s="294">
        <v>0</v>
      </c>
      <c r="AGD82" s="294"/>
      <c r="AGE82" s="294">
        <v>0</v>
      </c>
      <c r="AGF82" s="294"/>
      <c r="AGG82" s="294"/>
      <c r="AGH82" s="294"/>
      <c r="AGI82" s="294"/>
      <c r="AGJ82" s="294"/>
      <c r="AGK82" s="294"/>
      <c r="AGL82" s="294"/>
      <c r="AGM82" s="294"/>
      <c r="AGN82" s="294"/>
      <c r="AGO82" s="294"/>
      <c r="AGP82" s="294"/>
      <c r="AGQ82" s="294"/>
      <c r="AGR82" s="294"/>
      <c r="AGS82" s="294"/>
      <c r="AGT82" s="294"/>
      <c r="AGU82" s="294"/>
      <c r="AGV82" s="294"/>
      <c r="AGW82" s="294"/>
      <c r="AGX82" s="294"/>
      <c r="AGY82" s="294"/>
      <c r="AGZ82" s="294"/>
      <c r="AHA82" s="294"/>
      <c r="AHB82" s="294">
        <v>-8370000</v>
      </c>
      <c r="AHC82" s="294"/>
      <c r="AHD82" s="294"/>
      <c r="AHE82" s="294">
        <v>-2679354</v>
      </c>
      <c r="AHF82" s="294">
        <v>0</v>
      </c>
      <c r="AHG82" s="294"/>
      <c r="AHH82" s="294"/>
      <c r="AHI82" s="294">
        <v>-1568160</v>
      </c>
      <c r="AHJ82" s="294"/>
      <c r="AHK82" s="294">
        <v>-410056.99</v>
      </c>
      <c r="AHL82" s="294"/>
      <c r="AHM82" s="294">
        <v>0</v>
      </c>
      <c r="AHN82" s="294">
        <v>0</v>
      </c>
      <c r="AHO82" s="294"/>
      <c r="AHP82" s="294"/>
      <c r="AHQ82" s="294">
        <v>0</v>
      </c>
      <c r="AHR82" s="329"/>
      <c r="AHS82" s="294">
        <f t="shared" si="51"/>
        <v>-134427120.80000004</v>
      </c>
      <c r="AHT82" s="271" t="b">
        <f t="shared" si="52"/>
        <v>1</v>
      </c>
      <c r="AHU82" s="271" t="s">
        <v>6273</v>
      </c>
      <c r="AHV82" s="271" t="s">
        <v>6102</v>
      </c>
      <c r="AHW82" s="271" t="s">
        <v>6103</v>
      </c>
    </row>
    <row r="83" spans="1:907" ht="24" x14ac:dyDescent="0.8">
      <c r="A83" s="270" t="s">
        <v>6273</v>
      </c>
      <c r="B83" s="270" t="s">
        <v>6104</v>
      </c>
      <c r="C83" s="271" t="s">
        <v>6105</v>
      </c>
      <c r="D83" s="294"/>
      <c r="E83" s="294">
        <v>-3040</v>
      </c>
      <c r="F83" s="294"/>
      <c r="G83" s="294"/>
      <c r="H83" s="294"/>
      <c r="I83" s="294"/>
      <c r="J83" s="294"/>
      <c r="K83" s="294"/>
      <c r="L83" s="294"/>
      <c r="M83" s="294">
        <v>-557414</v>
      </c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>
        <v>-12858</v>
      </c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>
        <v>-116812</v>
      </c>
      <c r="BP83" s="294"/>
      <c r="BQ83" s="294"/>
      <c r="BR83" s="294"/>
      <c r="BS83" s="294"/>
      <c r="BT83" s="294"/>
      <c r="BU83" s="294"/>
      <c r="BV83" s="294">
        <v>-1091446.97</v>
      </c>
      <c r="BW83" s="294"/>
      <c r="BX83" s="294"/>
      <c r="BY83" s="294">
        <v>-251252.3</v>
      </c>
      <c r="BZ83" s="294"/>
      <c r="CA83" s="294"/>
      <c r="CB83" s="294"/>
      <c r="CC83" s="294"/>
      <c r="CD83" s="294"/>
      <c r="CE83" s="294"/>
      <c r="CF83" s="294"/>
      <c r="CG83" s="294"/>
      <c r="CH83" s="294"/>
      <c r="CI83" s="294"/>
      <c r="CJ83" s="294"/>
      <c r="CK83" s="294"/>
      <c r="CL83" s="294"/>
      <c r="CM83" s="294"/>
      <c r="CN83" s="294"/>
      <c r="CO83" s="294"/>
      <c r="CP83" s="294"/>
      <c r="CQ83" s="294"/>
      <c r="CR83" s="294"/>
      <c r="CS83" s="294"/>
      <c r="CT83" s="294"/>
      <c r="CU83" s="294"/>
      <c r="CV83" s="294"/>
      <c r="CW83" s="294"/>
      <c r="CX83" s="294"/>
      <c r="CY83" s="294">
        <v>-263178.68</v>
      </c>
      <c r="CZ83" s="294"/>
      <c r="DA83" s="294"/>
      <c r="DB83" s="294"/>
      <c r="DC83" s="294">
        <v>-1063411.3</v>
      </c>
      <c r="DD83" s="294">
        <v>-156430</v>
      </c>
      <c r="DE83" s="294"/>
      <c r="DF83" s="294"/>
      <c r="DG83" s="294"/>
      <c r="DH83" s="294"/>
      <c r="DI83" s="294"/>
      <c r="DJ83" s="294">
        <v>-3890</v>
      </c>
      <c r="DK83" s="294"/>
      <c r="DL83" s="294"/>
      <c r="DM83" s="294"/>
      <c r="DN83" s="294">
        <v>-816482.53</v>
      </c>
      <c r="DO83" s="294"/>
      <c r="DP83" s="294"/>
      <c r="DQ83" s="294">
        <v>-79753.31</v>
      </c>
      <c r="DR83" s="294"/>
      <c r="DS83" s="294"/>
      <c r="DT83" s="294"/>
      <c r="DU83" s="294"/>
      <c r="DV83" s="294"/>
      <c r="DW83" s="294"/>
      <c r="DX83" s="294"/>
      <c r="DY83" s="294"/>
      <c r="DZ83" s="294"/>
      <c r="EA83" s="294"/>
      <c r="EB83" s="294"/>
      <c r="EC83" s="294"/>
      <c r="ED83" s="294"/>
      <c r="EE83" s="294"/>
      <c r="EF83" s="294"/>
      <c r="EG83" s="294"/>
      <c r="EH83" s="294"/>
      <c r="EI83" s="294"/>
      <c r="EJ83" s="294"/>
      <c r="EK83" s="294"/>
      <c r="EL83" s="294"/>
      <c r="EM83" s="294"/>
      <c r="EN83" s="294"/>
      <c r="EO83" s="294"/>
      <c r="EP83" s="294"/>
      <c r="EQ83" s="294"/>
      <c r="ER83" s="294"/>
      <c r="ES83" s="294"/>
      <c r="ET83" s="294"/>
      <c r="EU83" s="294"/>
      <c r="EV83" s="294"/>
      <c r="EW83" s="294"/>
      <c r="EX83" s="294"/>
      <c r="EY83" s="294"/>
      <c r="EZ83" s="294"/>
      <c r="FA83" s="294"/>
      <c r="FB83" s="294"/>
      <c r="FC83" s="294"/>
      <c r="FD83" s="294"/>
      <c r="FE83" s="294"/>
      <c r="FF83" s="294"/>
      <c r="FG83" s="294"/>
      <c r="FH83" s="294"/>
      <c r="FI83" s="294"/>
      <c r="FJ83" s="294"/>
      <c r="FK83" s="294"/>
      <c r="FL83" s="294"/>
      <c r="FM83" s="294">
        <v>-1299779.56</v>
      </c>
      <c r="FN83" s="294"/>
      <c r="FO83" s="294"/>
      <c r="FP83" s="294"/>
      <c r="FQ83" s="294"/>
      <c r="FR83" s="294"/>
      <c r="FS83" s="294"/>
      <c r="FT83" s="294"/>
      <c r="FU83" s="294"/>
      <c r="FV83" s="294"/>
      <c r="FW83" s="294"/>
      <c r="FX83" s="294"/>
      <c r="FY83" s="294"/>
      <c r="FZ83" s="294"/>
      <c r="GA83" s="294"/>
      <c r="GB83" s="294"/>
      <c r="GC83" s="294"/>
      <c r="GD83" s="294"/>
      <c r="GE83" s="294"/>
      <c r="GF83" s="294"/>
      <c r="GG83" s="294"/>
      <c r="GH83" s="294"/>
      <c r="GI83" s="294"/>
      <c r="GJ83" s="294"/>
      <c r="GK83" s="294"/>
      <c r="GL83" s="294"/>
      <c r="GM83" s="294"/>
      <c r="GN83" s="294"/>
      <c r="GO83" s="294"/>
      <c r="GP83" s="294"/>
      <c r="GQ83" s="294"/>
      <c r="GR83" s="294"/>
      <c r="GS83" s="294"/>
      <c r="GT83" s="294">
        <v>-843890.14</v>
      </c>
      <c r="GU83" s="294"/>
      <c r="GV83" s="294"/>
      <c r="GW83" s="294"/>
      <c r="GX83" s="294"/>
      <c r="GY83" s="294"/>
      <c r="GZ83" s="294"/>
      <c r="HA83" s="294">
        <v>-11500</v>
      </c>
      <c r="HB83" s="294"/>
      <c r="HC83" s="294"/>
      <c r="HD83" s="294"/>
      <c r="HE83" s="294"/>
      <c r="HF83" s="294"/>
      <c r="HG83" s="294"/>
      <c r="HH83" s="294"/>
      <c r="HI83" s="294"/>
      <c r="HJ83" s="294"/>
      <c r="HK83" s="294"/>
      <c r="HL83" s="294"/>
      <c r="HM83" s="294"/>
      <c r="HN83" s="294"/>
      <c r="HO83" s="294"/>
      <c r="HP83" s="294"/>
      <c r="HQ83" s="294"/>
      <c r="HR83" s="294"/>
      <c r="HS83" s="294"/>
      <c r="HT83" s="294"/>
      <c r="HU83" s="294"/>
      <c r="HV83" s="294"/>
      <c r="HW83" s="294"/>
      <c r="HX83" s="294"/>
      <c r="HY83" s="294"/>
      <c r="HZ83" s="294"/>
      <c r="IA83" s="294"/>
      <c r="IB83" s="294"/>
      <c r="IC83" s="294"/>
      <c r="ID83" s="294"/>
      <c r="IE83" s="294"/>
      <c r="IF83" s="294"/>
      <c r="IG83" s="294"/>
      <c r="IH83" s="294"/>
      <c r="II83" s="294"/>
      <c r="IJ83" s="294"/>
      <c r="IK83" s="294"/>
      <c r="IL83" s="294"/>
      <c r="IM83" s="294"/>
      <c r="IN83" s="294"/>
      <c r="IO83" s="294"/>
      <c r="IP83" s="294"/>
      <c r="IQ83" s="294"/>
      <c r="IR83" s="294"/>
      <c r="IS83" s="294"/>
      <c r="IT83" s="294"/>
      <c r="IU83" s="294"/>
      <c r="IV83" s="294"/>
      <c r="IW83" s="294"/>
      <c r="IX83" s="294"/>
      <c r="IY83" s="294"/>
      <c r="IZ83" s="294"/>
      <c r="JA83" s="294">
        <v>-157059</v>
      </c>
      <c r="JB83" s="294">
        <v>-114000</v>
      </c>
      <c r="JC83" s="294"/>
      <c r="JD83" s="294"/>
      <c r="JE83" s="294"/>
      <c r="JF83" s="294"/>
      <c r="JG83" s="294"/>
      <c r="JH83" s="294"/>
      <c r="JI83" s="294"/>
      <c r="JJ83" s="294"/>
      <c r="JK83" s="294"/>
      <c r="JL83" s="294"/>
      <c r="JM83" s="294"/>
      <c r="JN83" s="294"/>
      <c r="JO83" s="294"/>
      <c r="JP83" s="294"/>
      <c r="JQ83" s="294"/>
      <c r="JR83" s="294"/>
      <c r="JS83" s="294"/>
      <c r="JT83" s="294"/>
      <c r="JU83" s="294"/>
      <c r="JV83" s="294"/>
      <c r="JW83" s="294"/>
      <c r="JX83" s="294"/>
      <c r="JY83" s="294"/>
      <c r="JZ83" s="294"/>
      <c r="KA83" s="294">
        <v>-560343.32999999996</v>
      </c>
      <c r="KB83" s="294"/>
      <c r="KC83" s="294"/>
      <c r="KD83" s="294"/>
      <c r="KE83" s="294"/>
      <c r="KF83" s="294"/>
      <c r="KG83" s="294"/>
      <c r="KH83" s="294"/>
      <c r="KI83" s="294"/>
      <c r="KJ83" s="294"/>
      <c r="KK83" s="294">
        <v>-109600</v>
      </c>
      <c r="KL83" s="294"/>
      <c r="KM83" s="294">
        <v>-580</v>
      </c>
      <c r="KN83" s="294">
        <v>-395113.4</v>
      </c>
      <c r="KO83" s="294"/>
      <c r="KP83" s="294"/>
      <c r="KQ83" s="294"/>
      <c r="KR83" s="294"/>
      <c r="KS83" s="294"/>
      <c r="KT83" s="294"/>
      <c r="KU83" s="294"/>
      <c r="KV83" s="294"/>
      <c r="KW83" s="294"/>
      <c r="KX83" s="294"/>
      <c r="KY83" s="294"/>
      <c r="KZ83" s="294"/>
      <c r="LA83" s="294"/>
      <c r="LB83" s="294"/>
      <c r="LC83" s="294"/>
      <c r="LD83" s="294"/>
      <c r="LE83" s="294"/>
      <c r="LF83" s="294"/>
      <c r="LG83" s="294"/>
      <c r="LH83" s="294"/>
      <c r="LI83" s="294"/>
      <c r="LJ83" s="294"/>
      <c r="LK83" s="294"/>
      <c r="LL83" s="294"/>
      <c r="LM83" s="294"/>
      <c r="LN83" s="294"/>
      <c r="LO83" s="294"/>
      <c r="LP83" s="294"/>
      <c r="LQ83" s="294"/>
      <c r="LR83" s="294"/>
      <c r="LS83" s="294"/>
      <c r="LT83" s="294"/>
      <c r="LU83" s="294"/>
      <c r="LV83" s="294"/>
      <c r="LW83" s="294"/>
      <c r="LX83" s="294"/>
      <c r="LY83" s="294"/>
      <c r="LZ83" s="294"/>
      <c r="MA83" s="294"/>
      <c r="MB83" s="294"/>
      <c r="MC83" s="294"/>
      <c r="MD83" s="294"/>
      <c r="ME83" s="294">
        <v>-3461925.8</v>
      </c>
      <c r="MF83" s="294"/>
      <c r="MG83" s="294"/>
      <c r="MH83" s="294"/>
      <c r="MI83" s="294"/>
      <c r="MJ83" s="294"/>
      <c r="MK83" s="294"/>
      <c r="ML83" s="294"/>
      <c r="MM83" s="294"/>
      <c r="MN83" s="294"/>
      <c r="MO83" s="294"/>
      <c r="MP83" s="294"/>
      <c r="MQ83" s="294"/>
      <c r="MR83" s="294">
        <v>-378853.6</v>
      </c>
      <c r="MS83" s="294"/>
      <c r="MT83" s="294"/>
      <c r="MU83" s="294"/>
      <c r="MV83" s="294"/>
      <c r="MW83" s="294"/>
      <c r="MX83" s="294"/>
      <c r="MY83" s="294"/>
      <c r="MZ83" s="294"/>
      <c r="NA83" s="294"/>
      <c r="NB83" s="294"/>
      <c r="NC83" s="294"/>
      <c r="ND83" s="294"/>
      <c r="NE83" s="294"/>
      <c r="NF83" s="294"/>
      <c r="NG83" s="294"/>
      <c r="NH83" s="294"/>
      <c r="NI83" s="294"/>
      <c r="NJ83" s="294">
        <v>-25010</v>
      </c>
      <c r="NK83" s="294"/>
      <c r="NL83" s="294"/>
      <c r="NM83" s="294"/>
      <c r="NN83" s="294"/>
      <c r="NO83" s="294"/>
      <c r="NP83" s="294"/>
      <c r="NQ83" s="294"/>
      <c r="NR83" s="294"/>
      <c r="NS83" s="294"/>
      <c r="NT83" s="294"/>
      <c r="NU83" s="294"/>
      <c r="NV83" s="294"/>
      <c r="NW83" s="294">
        <v>-525</v>
      </c>
      <c r="NX83" s="294"/>
      <c r="NY83" s="294">
        <v>0</v>
      </c>
      <c r="NZ83" s="294"/>
      <c r="OA83" s="294"/>
      <c r="OB83" s="294"/>
      <c r="OC83" s="294"/>
      <c r="OD83" s="294"/>
      <c r="OE83" s="294"/>
      <c r="OF83" s="294"/>
      <c r="OG83" s="294"/>
      <c r="OH83" s="294"/>
      <c r="OI83" s="294"/>
      <c r="OJ83" s="294"/>
      <c r="OK83" s="294"/>
      <c r="OL83" s="294"/>
      <c r="OM83" s="294"/>
      <c r="ON83" s="294"/>
      <c r="OO83" s="294"/>
      <c r="OP83" s="294"/>
      <c r="OQ83" s="294"/>
      <c r="OR83" s="294"/>
      <c r="OS83" s="294"/>
      <c r="OT83" s="294"/>
      <c r="OU83" s="294"/>
      <c r="OV83" s="294">
        <v>-99818.7</v>
      </c>
      <c r="OW83" s="294"/>
      <c r="OX83" s="294"/>
      <c r="OY83" s="294"/>
      <c r="OZ83" s="294"/>
      <c r="PA83" s="294"/>
      <c r="PB83" s="294"/>
      <c r="PC83" s="294">
        <v>-116238</v>
      </c>
      <c r="PD83" s="294">
        <v>-411742.41</v>
      </c>
      <c r="PE83" s="294"/>
      <c r="PF83" s="294"/>
      <c r="PG83" s="294"/>
      <c r="PH83" s="294"/>
      <c r="PI83" s="294"/>
      <c r="PJ83" s="294"/>
      <c r="PK83" s="294"/>
      <c r="PL83" s="294"/>
      <c r="PM83" s="294"/>
      <c r="PN83" s="294"/>
      <c r="PO83" s="294"/>
      <c r="PP83" s="294"/>
      <c r="PQ83" s="294"/>
      <c r="PR83" s="294"/>
      <c r="PS83" s="294"/>
      <c r="PT83" s="294"/>
      <c r="PU83" s="294"/>
      <c r="PV83" s="294"/>
      <c r="PW83" s="294"/>
      <c r="PX83" s="294"/>
      <c r="PY83" s="294"/>
      <c r="PZ83" s="294"/>
      <c r="QA83" s="294"/>
      <c r="QB83" s="294"/>
      <c r="QC83" s="294"/>
      <c r="QD83" s="294"/>
      <c r="QE83" s="294"/>
      <c r="QF83" s="294"/>
      <c r="QG83" s="294"/>
      <c r="QH83" s="294"/>
      <c r="QI83" s="294"/>
      <c r="QJ83" s="294"/>
      <c r="QK83" s="294"/>
      <c r="QL83" s="294"/>
      <c r="QM83" s="294"/>
      <c r="QN83" s="294"/>
      <c r="QO83" s="294"/>
      <c r="QP83" s="294"/>
      <c r="QQ83" s="294"/>
      <c r="QR83" s="294"/>
      <c r="QS83" s="294"/>
      <c r="QT83" s="294"/>
      <c r="QU83" s="294"/>
      <c r="QV83" s="294"/>
      <c r="QW83" s="294"/>
      <c r="QX83" s="294"/>
      <c r="QY83" s="294"/>
      <c r="QZ83" s="294"/>
      <c r="RA83" s="294"/>
      <c r="RB83" s="294"/>
      <c r="RC83" s="294"/>
      <c r="RD83" s="294"/>
      <c r="RE83" s="294"/>
      <c r="RF83" s="294"/>
      <c r="RG83" s="294"/>
      <c r="RH83" s="294"/>
      <c r="RI83" s="294"/>
      <c r="RJ83" s="294"/>
      <c r="RK83" s="294">
        <v>-55950</v>
      </c>
      <c r="RL83" s="294"/>
      <c r="RM83" s="294"/>
      <c r="RN83" s="294">
        <v>-4140</v>
      </c>
      <c r="RO83" s="294"/>
      <c r="RP83" s="294">
        <v>-153848</v>
      </c>
      <c r="RQ83" s="294">
        <v>-1244643.8</v>
      </c>
      <c r="RR83" s="294"/>
      <c r="RS83" s="294"/>
      <c r="RT83" s="294"/>
      <c r="RU83" s="294"/>
      <c r="RV83" s="294"/>
      <c r="RW83" s="294"/>
      <c r="RX83" s="294"/>
      <c r="RY83" s="294"/>
      <c r="RZ83" s="294"/>
      <c r="SA83" s="294"/>
      <c r="SB83" s="294"/>
      <c r="SC83" s="294"/>
      <c r="SD83" s="294"/>
      <c r="SE83" s="294"/>
      <c r="SF83" s="294"/>
      <c r="SG83" s="294"/>
      <c r="SH83" s="294"/>
      <c r="SI83" s="294"/>
      <c r="SJ83" s="294"/>
      <c r="SK83" s="294"/>
      <c r="SL83" s="294"/>
      <c r="SM83" s="294"/>
      <c r="SN83" s="294"/>
      <c r="SO83" s="294"/>
      <c r="SP83" s="294"/>
      <c r="SQ83" s="294"/>
      <c r="SR83" s="294"/>
      <c r="SS83" s="294"/>
      <c r="ST83" s="294"/>
      <c r="SU83" s="294"/>
      <c r="SV83" s="294"/>
      <c r="SW83" s="294"/>
      <c r="SX83" s="294"/>
      <c r="SY83" s="294"/>
      <c r="SZ83" s="294"/>
      <c r="TA83" s="294"/>
      <c r="TB83" s="294"/>
      <c r="TC83" s="294"/>
      <c r="TD83" s="294"/>
      <c r="TE83" s="294"/>
      <c r="TF83" s="294"/>
      <c r="TG83" s="294"/>
      <c r="TH83" s="294"/>
      <c r="TI83" s="294"/>
      <c r="TJ83" s="294"/>
      <c r="TK83" s="294"/>
      <c r="TL83" s="294">
        <v>-1601890.3</v>
      </c>
      <c r="TM83" s="294"/>
      <c r="TN83" s="294"/>
      <c r="TO83" s="294"/>
      <c r="TP83" s="294"/>
      <c r="TQ83" s="294"/>
      <c r="TR83" s="294"/>
      <c r="TS83" s="294"/>
      <c r="TT83" s="294"/>
      <c r="TU83" s="294"/>
      <c r="TV83" s="294"/>
      <c r="TW83" s="294"/>
      <c r="TX83" s="294"/>
      <c r="TY83" s="294"/>
      <c r="TZ83" s="294"/>
      <c r="UA83" s="294"/>
      <c r="UB83" s="294">
        <v>-328954</v>
      </c>
      <c r="UC83" s="294"/>
      <c r="UD83" s="294"/>
      <c r="UE83" s="294"/>
      <c r="UF83" s="294"/>
      <c r="UG83" s="294"/>
      <c r="UH83" s="294"/>
      <c r="UI83" s="294"/>
      <c r="UJ83" s="294"/>
      <c r="UK83" s="294"/>
      <c r="UL83" s="294"/>
      <c r="UM83" s="294"/>
      <c r="UN83" s="294"/>
      <c r="UO83" s="294"/>
      <c r="UP83" s="294">
        <v>-705674</v>
      </c>
      <c r="UQ83" s="294"/>
      <c r="UR83" s="294"/>
      <c r="US83" s="294">
        <v>-25700</v>
      </c>
      <c r="UT83" s="294">
        <v>-246720</v>
      </c>
      <c r="UU83" s="294"/>
      <c r="UV83" s="294"/>
      <c r="UW83" s="294"/>
      <c r="UX83" s="294"/>
      <c r="UY83" s="294"/>
      <c r="UZ83" s="294"/>
      <c r="VA83" s="294"/>
      <c r="VB83" s="294"/>
      <c r="VC83" s="294">
        <v>-6300</v>
      </c>
      <c r="VD83" s="294"/>
      <c r="VE83" s="294"/>
      <c r="VF83" s="294"/>
      <c r="VG83" s="294"/>
      <c r="VH83" s="294"/>
      <c r="VI83" s="294"/>
      <c r="VJ83" s="294"/>
      <c r="VK83" s="294"/>
      <c r="VL83" s="294"/>
      <c r="VM83" s="294"/>
      <c r="VN83" s="294"/>
      <c r="VO83" s="294"/>
      <c r="VP83" s="294"/>
      <c r="VQ83" s="294">
        <v>-67540</v>
      </c>
      <c r="VR83" s="294"/>
      <c r="VS83" s="294"/>
      <c r="VT83" s="294"/>
      <c r="VU83" s="294"/>
      <c r="VV83" s="294"/>
      <c r="VW83" s="294"/>
      <c r="VX83" s="294"/>
      <c r="VY83" s="294">
        <v>-44800</v>
      </c>
      <c r="VZ83" s="294"/>
      <c r="WA83" s="294"/>
      <c r="WB83" s="294">
        <v>-14000</v>
      </c>
      <c r="WC83" s="294"/>
      <c r="WD83" s="294"/>
      <c r="WE83" s="294"/>
      <c r="WF83" s="294"/>
      <c r="WG83" s="294"/>
      <c r="WH83" s="294"/>
      <c r="WI83" s="294"/>
      <c r="WJ83" s="294"/>
      <c r="WK83" s="294">
        <v>-114508.2</v>
      </c>
      <c r="WL83" s="294"/>
      <c r="WM83" s="294"/>
      <c r="WN83" s="294"/>
      <c r="WO83" s="294"/>
      <c r="WP83" s="294"/>
      <c r="WQ83" s="294"/>
      <c r="WR83" s="294">
        <v>-70860</v>
      </c>
      <c r="WS83" s="294"/>
      <c r="WT83" s="294"/>
      <c r="WU83" s="294"/>
      <c r="WV83" s="294">
        <v>-30936</v>
      </c>
      <c r="WW83" s="294"/>
      <c r="WX83" s="294"/>
      <c r="WY83" s="294"/>
      <c r="WZ83" s="294"/>
      <c r="XA83" s="294"/>
      <c r="XB83" s="294"/>
      <c r="XC83" s="294"/>
      <c r="XD83" s="294"/>
      <c r="XE83" s="294"/>
      <c r="XF83" s="294"/>
      <c r="XG83" s="294"/>
      <c r="XH83" s="294"/>
      <c r="XI83" s="294">
        <v>-1412494</v>
      </c>
      <c r="XJ83" s="294"/>
      <c r="XK83" s="294"/>
      <c r="XL83" s="294"/>
      <c r="XM83" s="294"/>
      <c r="XN83" s="294">
        <v>-178718.2</v>
      </c>
      <c r="XO83" s="294"/>
      <c r="XP83" s="294"/>
      <c r="XQ83" s="294"/>
      <c r="XR83" s="294"/>
      <c r="XS83" s="294"/>
      <c r="XT83" s="294"/>
      <c r="XU83" s="294"/>
      <c r="XV83" s="294"/>
      <c r="XW83" s="294"/>
      <c r="XX83" s="294"/>
      <c r="XY83" s="294"/>
      <c r="XZ83" s="294"/>
      <c r="YA83" s="294"/>
      <c r="YB83" s="294"/>
      <c r="YC83" s="294"/>
      <c r="YD83" s="294"/>
      <c r="YE83" s="294"/>
      <c r="YF83" s="294"/>
      <c r="YG83" s="294"/>
      <c r="YH83" s="294"/>
      <c r="YI83" s="294"/>
      <c r="YJ83" s="294">
        <v>-368903</v>
      </c>
      <c r="YK83" s="294"/>
      <c r="YL83" s="294"/>
      <c r="YM83" s="294"/>
      <c r="YN83" s="294">
        <v>-1455276.43</v>
      </c>
      <c r="YO83" s="294"/>
      <c r="YP83" s="294"/>
      <c r="YQ83" s="294"/>
      <c r="YR83" s="294">
        <v>-98730</v>
      </c>
      <c r="YS83" s="294"/>
      <c r="YT83" s="294"/>
      <c r="YU83" s="294"/>
      <c r="YV83" s="294"/>
      <c r="YW83" s="294">
        <v>-203602.6</v>
      </c>
      <c r="YX83" s="294"/>
      <c r="YY83" s="294"/>
      <c r="YZ83" s="294"/>
      <c r="ZA83" s="294"/>
      <c r="ZB83" s="294"/>
      <c r="ZC83" s="294"/>
      <c r="ZD83" s="294"/>
      <c r="ZE83" s="294">
        <v>-462351</v>
      </c>
      <c r="ZF83" s="294"/>
      <c r="ZG83" s="294"/>
      <c r="ZH83" s="294"/>
      <c r="ZI83" s="294"/>
      <c r="ZJ83" s="294"/>
      <c r="ZK83" s="294"/>
      <c r="ZL83" s="294"/>
      <c r="ZM83" s="294"/>
      <c r="ZN83" s="294"/>
      <c r="ZO83" s="294"/>
      <c r="ZP83" s="294"/>
      <c r="ZQ83" s="294"/>
      <c r="ZR83" s="294"/>
      <c r="ZS83" s="294">
        <v>-186692</v>
      </c>
      <c r="ZT83" s="294"/>
      <c r="ZU83" s="294"/>
      <c r="ZV83" s="294"/>
      <c r="ZW83" s="294">
        <v>-2788777.6</v>
      </c>
      <c r="ZX83" s="294"/>
      <c r="ZY83" s="294"/>
      <c r="ZZ83" s="294"/>
      <c r="AAA83" s="294"/>
      <c r="AAB83" s="294"/>
      <c r="AAC83" s="294"/>
      <c r="AAD83" s="294">
        <v>-577996</v>
      </c>
      <c r="AAE83" s="294"/>
      <c r="AAF83" s="294"/>
      <c r="AAG83" s="294"/>
      <c r="AAH83" s="294"/>
      <c r="AAI83" s="294"/>
      <c r="AAJ83" s="294"/>
      <c r="AAK83" s="294">
        <v>-649764.39</v>
      </c>
      <c r="AAL83" s="294"/>
      <c r="AAM83" s="294"/>
      <c r="AAN83" s="294"/>
      <c r="AAO83" s="294">
        <v>-12640</v>
      </c>
      <c r="AAP83" s="294"/>
      <c r="AAQ83" s="294"/>
      <c r="AAR83" s="294"/>
      <c r="AAS83" s="294"/>
      <c r="AAT83" s="294"/>
      <c r="AAU83" s="294"/>
      <c r="AAV83" s="294">
        <v>-21940</v>
      </c>
      <c r="AAW83" s="294">
        <v>-2007064</v>
      </c>
      <c r="AAX83" s="294"/>
      <c r="AAY83" s="294"/>
      <c r="AAZ83" s="294"/>
      <c r="ABA83" s="294"/>
      <c r="ABB83" s="294"/>
      <c r="ABC83" s="294">
        <v>0</v>
      </c>
      <c r="ABD83" s="294"/>
      <c r="ABE83" s="294"/>
      <c r="ABF83" s="294"/>
      <c r="ABG83" s="294"/>
      <c r="ABH83" s="294">
        <v>-125385.2</v>
      </c>
      <c r="ABI83" s="294"/>
      <c r="ABJ83" s="294"/>
      <c r="ABK83" s="294">
        <v>0</v>
      </c>
      <c r="ABL83" s="294"/>
      <c r="ABM83" s="294"/>
      <c r="ABN83" s="294"/>
      <c r="ABO83" s="294"/>
      <c r="ABP83" s="294"/>
      <c r="ABQ83" s="294"/>
      <c r="ABR83" s="294"/>
      <c r="ABS83" s="294"/>
      <c r="ABT83" s="294"/>
      <c r="ABU83" s="294"/>
      <c r="ABV83" s="294"/>
      <c r="ABW83" s="294"/>
      <c r="ABX83" s="294"/>
      <c r="ABY83" s="294"/>
      <c r="ABZ83" s="294">
        <v>0</v>
      </c>
      <c r="ACA83" s="294"/>
      <c r="ACB83" s="294"/>
      <c r="ACC83" s="294"/>
      <c r="ACD83" s="294"/>
      <c r="ACE83" s="294"/>
      <c r="ACF83" s="294"/>
      <c r="ACG83" s="294"/>
      <c r="ACH83" s="294"/>
      <c r="ACI83" s="294"/>
      <c r="ACJ83" s="294"/>
      <c r="ACK83" s="294"/>
      <c r="ACL83" s="294"/>
      <c r="ACM83" s="294"/>
      <c r="ACN83" s="294"/>
      <c r="ACO83" s="294"/>
      <c r="ACP83" s="294"/>
      <c r="ACQ83" s="294"/>
      <c r="ACR83" s="294"/>
      <c r="ACS83" s="294"/>
      <c r="ACT83" s="294"/>
      <c r="ACU83" s="294"/>
      <c r="ACV83" s="294"/>
      <c r="ACW83" s="294"/>
      <c r="ACX83" s="294"/>
      <c r="ACY83" s="294"/>
      <c r="ACZ83" s="294"/>
      <c r="ADA83" s="294"/>
      <c r="ADB83" s="294"/>
      <c r="ADC83" s="294"/>
      <c r="ADD83" s="294"/>
      <c r="ADE83" s="294"/>
      <c r="ADF83" s="294"/>
      <c r="ADG83" s="294"/>
      <c r="ADH83" s="294"/>
      <c r="ADI83" s="294"/>
      <c r="ADJ83" s="294"/>
      <c r="ADK83" s="294"/>
      <c r="ADL83" s="294"/>
      <c r="ADM83" s="294"/>
      <c r="ADN83" s="294"/>
      <c r="ADO83" s="294"/>
      <c r="ADP83" s="294"/>
      <c r="ADQ83" s="294"/>
      <c r="ADR83" s="294"/>
      <c r="ADS83" s="294"/>
      <c r="ADT83" s="294"/>
      <c r="ADU83" s="294"/>
      <c r="ADV83" s="294"/>
      <c r="ADW83" s="294"/>
      <c r="ADX83" s="294"/>
      <c r="ADY83" s="294"/>
      <c r="ADZ83" s="294"/>
      <c r="AEA83" s="294"/>
      <c r="AEB83" s="294"/>
      <c r="AEC83" s="294"/>
      <c r="AED83" s="294"/>
      <c r="AEE83" s="294"/>
      <c r="AEF83" s="294"/>
      <c r="AEG83" s="294"/>
      <c r="AEH83" s="294"/>
      <c r="AEI83" s="294">
        <v>-10013990.57</v>
      </c>
      <c r="AEJ83" s="294"/>
      <c r="AEK83" s="294"/>
      <c r="AEL83" s="294"/>
      <c r="AEM83" s="294"/>
      <c r="AEN83" s="294"/>
      <c r="AEO83" s="294"/>
      <c r="AEP83" s="294"/>
      <c r="AEQ83" s="294"/>
      <c r="AER83" s="294"/>
      <c r="AES83" s="294"/>
      <c r="AET83" s="294"/>
      <c r="AEU83" s="294"/>
      <c r="AEV83" s="294"/>
      <c r="AEW83" s="294"/>
      <c r="AEX83" s="294">
        <v>-1934069.57</v>
      </c>
      <c r="AEY83" s="294"/>
      <c r="AEZ83" s="294"/>
      <c r="AFA83" s="294"/>
      <c r="AFB83" s="294"/>
      <c r="AFC83" s="294"/>
      <c r="AFD83" s="294"/>
      <c r="AFE83" s="294">
        <v>-3828</v>
      </c>
      <c r="AFF83" s="294"/>
      <c r="AFG83" s="294"/>
      <c r="AFH83" s="294"/>
      <c r="AFI83" s="294"/>
      <c r="AFJ83" s="294"/>
      <c r="AFK83" s="294"/>
      <c r="AFL83" s="294"/>
      <c r="AFM83" s="294"/>
      <c r="AFN83" s="294"/>
      <c r="AFO83" s="294"/>
      <c r="AFP83" s="294"/>
      <c r="AFQ83" s="294"/>
      <c r="AFR83" s="294"/>
      <c r="AFS83" s="294"/>
      <c r="AFT83" s="294"/>
      <c r="AFU83" s="294"/>
      <c r="AFV83" s="294"/>
      <c r="AFW83" s="294"/>
      <c r="AFX83" s="294"/>
      <c r="AFY83" s="294"/>
      <c r="AFZ83" s="294"/>
      <c r="AGA83" s="294"/>
      <c r="AGB83" s="294"/>
      <c r="AGC83" s="294"/>
      <c r="AGD83" s="294"/>
      <c r="AGE83" s="294"/>
      <c r="AGF83" s="294"/>
      <c r="AGG83" s="294"/>
      <c r="AGH83" s="294"/>
      <c r="AGI83" s="294"/>
      <c r="AGJ83" s="294"/>
      <c r="AGK83" s="294"/>
      <c r="AGL83" s="294"/>
      <c r="AGM83" s="294"/>
      <c r="AGN83" s="294"/>
      <c r="AGO83" s="294"/>
      <c r="AGP83" s="294"/>
      <c r="AGQ83" s="294"/>
      <c r="AGR83" s="294">
        <v>-262174.43</v>
      </c>
      <c r="AGS83" s="294"/>
      <c r="AGT83" s="294"/>
      <c r="AGU83" s="294"/>
      <c r="AGV83" s="294"/>
      <c r="AGW83" s="294"/>
      <c r="AGX83" s="294">
        <v>-41700</v>
      </c>
      <c r="AGY83" s="294"/>
      <c r="AGZ83" s="294"/>
      <c r="AHA83" s="294"/>
      <c r="AHB83" s="294"/>
      <c r="AHC83" s="294"/>
      <c r="AHD83" s="294"/>
      <c r="AHE83" s="294"/>
      <c r="AHF83" s="294"/>
      <c r="AHG83" s="294"/>
      <c r="AHH83" s="294"/>
      <c r="AHI83" s="294"/>
      <c r="AHJ83" s="294"/>
      <c r="AHK83" s="294"/>
      <c r="AHL83" s="294"/>
      <c r="AHM83" s="294"/>
      <c r="AHN83" s="294"/>
      <c r="AHO83" s="294"/>
      <c r="AHP83" s="294"/>
      <c r="AHQ83" s="294"/>
      <c r="AHR83" s="329"/>
      <c r="AHS83" s="294">
        <f t="shared" si="51"/>
        <v>-39924509.320000008</v>
      </c>
      <c r="AHT83" s="271" t="b">
        <f t="shared" si="52"/>
        <v>1</v>
      </c>
      <c r="AHU83" s="271" t="s">
        <v>6273</v>
      </c>
      <c r="AHV83" s="271" t="s">
        <v>6104</v>
      </c>
      <c r="AHW83" s="271" t="s">
        <v>6105</v>
      </c>
    </row>
    <row r="84" spans="1:907" ht="24" x14ac:dyDescent="0.8">
      <c r="A84" s="270" t="s">
        <v>6273</v>
      </c>
      <c r="B84" s="270" t="s">
        <v>6106</v>
      </c>
      <c r="C84" s="271" t="s">
        <v>6107</v>
      </c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4"/>
      <c r="CG84" s="294"/>
      <c r="CH84" s="294"/>
      <c r="CI84" s="294"/>
      <c r="CJ84" s="294"/>
      <c r="CK84" s="294"/>
      <c r="CL84" s="294"/>
      <c r="CM84" s="294"/>
      <c r="CN84" s="294"/>
      <c r="CO84" s="294"/>
      <c r="CP84" s="294"/>
      <c r="CQ84" s="294"/>
      <c r="CR84" s="294"/>
      <c r="CS84" s="294"/>
      <c r="CT84" s="294"/>
      <c r="CU84" s="294"/>
      <c r="CV84" s="294"/>
      <c r="CW84" s="294"/>
      <c r="CX84" s="294"/>
      <c r="CY84" s="294"/>
      <c r="CZ84" s="294"/>
      <c r="DA84" s="294"/>
      <c r="DB84" s="294"/>
      <c r="DC84" s="294"/>
      <c r="DD84" s="294"/>
      <c r="DE84" s="294"/>
      <c r="DF84" s="294"/>
      <c r="DG84" s="294"/>
      <c r="DH84" s="294"/>
      <c r="DI84" s="294"/>
      <c r="DJ84" s="294"/>
      <c r="DK84" s="294"/>
      <c r="DL84" s="294"/>
      <c r="DM84" s="294"/>
      <c r="DN84" s="294"/>
      <c r="DO84" s="294"/>
      <c r="DP84" s="294"/>
      <c r="DQ84" s="294"/>
      <c r="DR84" s="294"/>
      <c r="DS84" s="294"/>
      <c r="DT84" s="294"/>
      <c r="DU84" s="294"/>
      <c r="DV84" s="294"/>
      <c r="DW84" s="294"/>
      <c r="DX84" s="294"/>
      <c r="DY84" s="294"/>
      <c r="DZ84" s="294"/>
      <c r="EA84" s="294"/>
      <c r="EB84" s="294"/>
      <c r="EC84" s="294"/>
      <c r="ED84" s="294"/>
      <c r="EE84" s="294"/>
      <c r="EF84" s="294"/>
      <c r="EG84" s="294"/>
      <c r="EH84" s="294"/>
      <c r="EI84" s="294"/>
      <c r="EJ84" s="294"/>
      <c r="EK84" s="294"/>
      <c r="EL84" s="294"/>
      <c r="EM84" s="294"/>
      <c r="EN84" s="294"/>
      <c r="EO84" s="294"/>
      <c r="EP84" s="294"/>
      <c r="EQ84" s="294"/>
      <c r="ER84" s="294"/>
      <c r="ES84" s="294"/>
      <c r="ET84" s="294"/>
      <c r="EU84" s="294"/>
      <c r="EV84" s="294"/>
      <c r="EW84" s="294"/>
      <c r="EX84" s="294"/>
      <c r="EY84" s="294"/>
      <c r="EZ84" s="294"/>
      <c r="FA84" s="294"/>
      <c r="FB84" s="294"/>
      <c r="FC84" s="294"/>
      <c r="FD84" s="294"/>
      <c r="FE84" s="294"/>
      <c r="FF84" s="294"/>
      <c r="FG84" s="294"/>
      <c r="FH84" s="294"/>
      <c r="FI84" s="294"/>
      <c r="FJ84" s="294"/>
      <c r="FK84" s="294"/>
      <c r="FL84" s="294"/>
      <c r="FM84" s="294"/>
      <c r="FN84" s="294"/>
      <c r="FO84" s="294"/>
      <c r="FP84" s="294"/>
      <c r="FQ84" s="294"/>
      <c r="FR84" s="294"/>
      <c r="FS84" s="294"/>
      <c r="FT84" s="294"/>
      <c r="FU84" s="294"/>
      <c r="FV84" s="294"/>
      <c r="FW84" s="294"/>
      <c r="FX84" s="294"/>
      <c r="FY84" s="294"/>
      <c r="FZ84" s="294"/>
      <c r="GA84" s="294"/>
      <c r="GB84" s="294"/>
      <c r="GC84" s="294"/>
      <c r="GD84" s="294"/>
      <c r="GE84" s="294"/>
      <c r="GF84" s="294"/>
      <c r="GG84" s="294"/>
      <c r="GH84" s="294"/>
      <c r="GI84" s="294"/>
      <c r="GJ84" s="294"/>
      <c r="GK84" s="294"/>
      <c r="GL84" s="294"/>
      <c r="GM84" s="294"/>
      <c r="GN84" s="294"/>
      <c r="GO84" s="294"/>
      <c r="GP84" s="294"/>
      <c r="GQ84" s="294"/>
      <c r="GR84" s="294"/>
      <c r="GS84" s="294"/>
      <c r="GT84" s="294"/>
      <c r="GU84" s="294"/>
      <c r="GV84" s="294"/>
      <c r="GW84" s="294"/>
      <c r="GX84" s="294"/>
      <c r="GY84" s="294"/>
      <c r="GZ84" s="294"/>
      <c r="HA84" s="294"/>
      <c r="HB84" s="294"/>
      <c r="HC84" s="294"/>
      <c r="HD84" s="294"/>
      <c r="HE84" s="294"/>
      <c r="HF84" s="294"/>
      <c r="HG84" s="294"/>
      <c r="HH84" s="294"/>
      <c r="HI84" s="294"/>
      <c r="HJ84" s="294"/>
      <c r="HK84" s="294"/>
      <c r="HL84" s="294"/>
      <c r="HM84" s="294"/>
      <c r="HN84" s="294"/>
      <c r="HO84" s="294"/>
      <c r="HP84" s="294"/>
      <c r="HQ84" s="294"/>
      <c r="HR84" s="294"/>
      <c r="HS84" s="294"/>
      <c r="HT84" s="294"/>
      <c r="HU84" s="294"/>
      <c r="HV84" s="294"/>
      <c r="HW84" s="294"/>
      <c r="HX84" s="294"/>
      <c r="HY84" s="294"/>
      <c r="HZ84" s="294"/>
      <c r="IA84" s="294"/>
      <c r="IB84" s="294"/>
      <c r="IC84" s="294"/>
      <c r="ID84" s="294"/>
      <c r="IE84" s="294"/>
      <c r="IF84" s="294"/>
      <c r="IG84" s="294"/>
      <c r="IH84" s="294"/>
      <c r="II84" s="294"/>
      <c r="IJ84" s="294"/>
      <c r="IK84" s="294"/>
      <c r="IL84" s="294"/>
      <c r="IM84" s="294"/>
      <c r="IN84" s="294"/>
      <c r="IO84" s="294"/>
      <c r="IP84" s="294"/>
      <c r="IQ84" s="294"/>
      <c r="IR84" s="294"/>
      <c r="IS84" s="294"/>
      <c r="IT84" s="294"/>
      <c r="IU84" s="294"/>
      <c r="IV84" s="294"/>
      <c r="IW84" s="294"/>
      <c r="IX84" s="294"/>
      <c r="IY84" s="294"/>
      <c r="IZ84" s="294"/>
      <c r="JA84" s="294">
        <v>-30790.32</v>
      </c>
      <c r="JB84" s="294"/>
      <c r="JC84" s="294"/>
      <c r="JD84" s="294"/>
      <c r="JE84" s="294"/>
      <c r="JF84" s="294"/>
      <c r="JG84" s="294"/>
      <c r="JH84" s="294"/>
      <c r="JI84" s="294"/>
      <c r="JJ84" s="294"/>
      <c r="JK84" s="294"/>
      <c r="JL84" s="294"/>
      <c r="JM84" s="294"/>
      <c r="JN84" s="294"/>
      <c r="JO84" s="294"/>
      <c r="JP84" s="294"/>
      <c r="JQ84" s="294"/>
      <c r="JR84" s="294"/>
      <c r="JS84" s="294"/>
      <c r="JT84" s="294"/>
      <c r="JU84" s="294"/>
      <c r="JV84" s="294"/>
      <c r="JW84" s="294"/>
      <c r="JX84" s="294"/>
      <c r="JY84" s="294"/>
      <c r="JZ84" s="294"/>
      <c r="KA84" s="294"/>
      <c r="KB84" s="294"/>
      <c r="KC84" s="294"/>
      <c r="KD84" s="294"/>
      <c r="KE84" s="294"/>
      <c r="KF84" s="294"/>
      <c r="KG84" s="294"/>
      <c r="KH84" s="294">
        <v>-23409.54</v>
      </c>
      <c r="KI84" s="294"/>
      <c r="KJ84" s="294"/>
      <c r="KK84" s="294">
        <v>-171270</v>
      </c>
      <c r="KL84" s="294"/>
      <c r="KM84" s="294"/>
      <c r="KN84" s="294"/>
      <c r="KO84" s="294"/>
      <c r="KP84" s="294"/>
      <c r="KQ84" s="294"/>
      <c r="KR84" s="294"/>
      <c r="KS84" s="294"/>
      <c r="KT84" s="294"/>
      <c r="KU84" s="294"/>
      <c r="KV84" s="294"/>
      <c r="KW84" s="294"/>
      <c r="KX84" s="294"/>
      <c r="KY84" s="294"/>
      <c r="KZ84" s="294"/>
      <c r="LA84" s="294"/>
      <c r="LB84" s="294"/>
      <c r="LC84" s="294"/>
      <c r="LD84" s="294"/>
      <c r="LE84" s="294"/>
      <c r="LF84" s="294"/>
      <c r="LG84" s="294"/>
      <c r="LH84" s="294"/>
      <c r="LI84" s="294"/>
      <c r="LJ84" s="294"/>
      <c r="LK84" s="294"/>
      <c r="LL84" s="294"/>
      <c r="LM84" s="294"/>
      <c r="LN84" s="294"/>
      <c r="LO84" s="294"/>
      <c r="LP84" s="294"/>
      <c r="LQ84" s="294"/>
      <c r="LR84" s="294"/>
      <c r="LS84" s="294"/>
      <c r="LT84" s="294"/>
      <c r="LU84" s="294"/>
      <c r="LV84" s="294"/>
      <c r="LW84" s="294"/>
      <c r="LX84" s="294"/>
      <c r="LY84" s="294"/>
      <c r="LZ84" s="294"/>
      <c r="MA84" s="294"/>
      <c r="MB84" s="294"/>
      <c r="MC84" s="294"/>
      <c r="MD84" s="294"/>
      <c r="ME84" s="294"/>
      <c r="MF84" s="294"/>
      <c r="MG84" s="294"/>
      <c r="MH84" s="294"/>
      <c r="MI84" s="294"/>
      <c r="MJ84" s="294"/>
      <c r="MK84" s="294"/>
      <c r="ML84" s="294"/>
      <c r="MM84" s="294"/>
      <c r="MN84" s="294"/>
      <c r="MO84" s="294"/>
      <c r="MP84" s="294"/>
      <c r="MQ84" s="294"/>
      <c r="MR84" s="294"/>
      <c r="MS84" s="294"/>
      <c r="MT84" s="294"/>
      <c r="MU84" s="294"/>
      <c r="MV84" s="294"/>
      <c r="MW84" s="294"/>
      <c r="MX84" s="294"/>
      <c r="MY84" s="294"/>
      <c r="MZ84" s="294"/>
      <c r="NA84" s="294"/>
      <c r="NB84" s="294"/>
      <c r="NC84" s="294"/>
      <c r="ND84" s="294"/>
      <c r="NE84" s="294"/>
      <c r="NF84" s="294"/>
      <c r="NG84" s="294"/>
      <c r="NH84" s="294"/>
      <c r="NI84" s="294"/>
      <c r="NJ84" s="294"/>
      <c r="NK84" s="294"/>
      <c r="NL84" s="294"/>
      <c r="NM84" s="294"/>
      <c r="NN84" s="294"/>
      <c r="NO84" s="294"/>
      <c r="NP84" s="294"/>
      <c r="NQ84" s="294"/>
      <c r="NR84" s="294"/>
      <c r="NS84" s="294"/>
      <c r="NT84" s="294"/>
      <c r="NU84" s="294"/>
      <c r="NV84" s="294"/>
      <c r="NW84" s="294"/>
      <c r="NX84" s="294"/>
      <c r="NY84" s="294"/>
      <c r="NZ84" s="294"/>
      <c r="OA84" s="294"/>
      <c r="OB84" s="294"/>
      <c r="OC84" s="294"/>
      <c r="OD84" s="294"/>
      <c r="OE84" s="294"/>
      <c r="OF84" s="294"/>
      <c r="OG84" s="294"/>
      <c r="OH84" s="294"/>
      <c r="OI84" s="294"/>
      <c r="OJ84" s="294"/>
      <c r="OK84" s="294"/>
      <c r="OL84" s="294"/>
      <c r="OM84" s="294"/>
      <c r="ON84" s="294"/>
      <c r="OO84" s="294"/>
      <c r="OP84" s="294"/>
      <c r="OQ84" s="294"/>
      <c r="OR84" s="294"/>
      <c r="OS84" s="294"/>
      <c r="OT84" s="294"/>
      <c r="OU84" s="294"/>
      <c r="OV84" s="294"/>
      <c r="OW84" s="294"/>
      <c r="OX84" s="294"/>
      <c r="OY84" s="294"/>
      <c r="OZ84" s="294"/>
      <c r="PA84" s="294"/>
      <c r="PB84" s="294"/>
      <c r="PC84" s="294"/>
      <c r="PD84" s="294"/>
      <c r="PE84" s="294"/>
      <c r="PF84" s="294"/>
      <c r="PG84" s="294"/>
      <c r="PH84" s="294"/>
      <c r="PI84" s="294"/>
      <c r="PJ84" s="294"/>
      <c r="PK84" s="294"/>
      <c r="PL84" s="294"/>
      <c r="PM84" s="294"/>
      <c r="PN84" s="294"/>
      <c r="PO84" s="294"/>
      <c r="PP84" s="294"/>
      <c r="PQ84" s="294"/>
      <c r="PR84" s="294"/>
      <c r="PS84" s="294"/>
      <c r="PT84" s="294"/>
      <c r="PU84" s="294"/>
      <c r="PV84" s="294"/>
      <c r="PW84" s="294"/>
      <c r="PX84" s="294"/>
      <c r="PY84" s="294"/>
      <c r="PZ84" s="294"/>
      <c r="QA84" s="294"/>
      <c r="QB84" s="294"/>
      <c r="QC84" s="294"/>
      <c r="QD84" s="294"/>
      <c r="QE84" s="294"/>
      <c r="QF84" s="294"/>
      <c r="QG84" s="294"/>
      <c r="QH84" s="294"/>
      <c r="QI84" s="294"/>
      <c r="QJ84" s="294"/>
      <c r="QK84" s="294"/>
      <c r="QL84" s="294"/>
      <c r="QM84" s="294"/>
      <c r="QN84" s="294"/>
      <c r="QO84" s="294"/>
      <c r="QP84" s="294"/>
      <c r="QQ84" s="294"/>
      <c r="QR84" s="294"/>
      <c r="QS84" s="294"/>
      <c r="QT84" s="294"/>
      <c r="QU84" s="294"/>
      <c r="QV84" s="294"/>
      <c r="QW84" s="294"/>
      <c r="QX84" s="294"/>
      <c r="QY84" s="294"/>
      <c r="QZ84" s="294"/>
      <c r="RA84" s="294"/>
      <c r="RB84" s="294"/>
      <c r="RC84" s="294"/>
      <c r="RD84" s="294"/>
      <c r="RE84" s="294"/>
      <c r="RF84" s="294"/>
      <c r="RG84" s="294"/>
      <c r="RH84" s="294"/>
      <c r="RI84" s="294"/>
      <c r="RJ84" s="294"/>
      <c r="RK84" s="294"/>
      <c r="RL84" s="294"/>
      <c r="RM84" s="294"/>
      <c r="RN84" s="294"/>
      <c r="RO84" s="294"/>
      <c r="RP84" s="294"/>
      <c r="RQ84" s="294"/>
      <c r="RR84" s="294"/>
      <c r="RS84" s="294"/>
      <c r="RT84" s="294"/>
      <c r="RU84" s="294"/>
      <c r="RV84" s="294"/>
      <c r="RW84" s="294"/>
      <c r="RX84" s="294"/>
      <c r="RY84" s="294"/>
      <c r="RZ84" s="294"/>
      <c r="SA84" s="294"/>
      <c r="SB84" s="294"/>
      <c r="SC84" s="294"/>
      <c r="SD84" s="294"/>
      <c r="SE84" s="294"/>
      <c r="SF84" s="294"/>
      <c r="SG84" s="294"/>
      <c r="SH84" s="294"/>
      <c r="SI84" s="294"/>
      <c r="SJ84" s="294"/>
      <c r="SK84" s="294"/>
      <c r="SL84" s="294"/>
      <c r="SM84" s="294"/>
      <c r="SN84" s="294"/>
      <c r="SO84" s="294"/>
      <c r="SP84" s="294"/>
      <c r="SQ84" s="294"/>
      <c r="SR84" s="294"/>
      <c r="SS84" s="294"/>
      <c r="ST84" s="294"/>
      <c r="SU84" s="294"/>
      <c r="SV84" s="294"/>
      <c r="SW84" s="294"/>
      <c r="SX84" s="294"/>
      <c r="SY84" s="294"/>
      <c r="SZ84" s="294"/>
      <c r="TA84" s="294"/>
      <c r="TB84" s="294"/>
      <c r="TC84" s="294"/>
      <c r="TD84" s="294"/>
      <c r="TE84" s="294"/>
      <c r="TF84" s="294"/>
      <c r="TG84" s="294"/>
      <c r="TH84" s="294"/>
      <c r="TI84" s="294"/>
      <c r="TJ84" s="294"/>
      <c r="TK84" s="294"/>
      <c r="TL84" s="294"/>
      <c r="TM84" s="294"/>
      <c r="TN84" s="294"/>
      <c r="TO84" s="294"/>
      <c r="TP84" s="294"/>
      <c r="TQ84" s="294"/>
      <c r="TR84" s="294"/>
      <c r="TS84" s="294"/>
      <c r="TT84" s="294"/>
      <c r="TU84" s="294"/>
      <c r="TV84" s="294"/>
      <c r="TW84" s="294"/>
      <c r="TX84" s="294"/>
      <c r="TY84" s="294"/>
      <c r="TZ84" s="294"/>
      <c r="UA84" s="294"/>
      <c r="UB84" s="294"/>
      <c r="UC84" s="294"/>
      <c r="UD84" s="294"/>
      <c r="UE84" s="294"/>
      <c r="UF84" s="294"/>
      <c r="UG84" s="294"/>
      <c r="UH84" s="294">
        <v>-222275</v>
      </c>
      <c r="UI84" s="294"/>
      <c r="UJ84" s="294"/>
      <c r="UK84" s="294"/>
      <c r="UL84" s="294"/>
      <c r="UM84" s="294"/>
      <c r="UN84" s="294"/>
      <c r="UO84" s="294"/>
      <c r="UP84" s="294"/>
      <c r="UQ84" s="294"/>
      <c r="UR84" s="294"/>
      <c r="US84" s="294"/>
      <c r="UT84" s="294"/>
      <c r="UU84" s="294"/>
      <c r="UV84" s="294"/>
      <c r="UW84" s="294"/>
      <c r="UX84" s="294"/>
      <c r="UY84" s="294"/>
      <c r="UZ84" s="294"/>
      <c r="VA84" s="294"/>
      <c r="VB84" s="294"/>
      <c r="VC84" s="294"/>
      <c r="VD84" s="294"/>
      <c r="VE84" s="294"/>
      <c r="VF84" s="294"/>
      <c r="VG84" s="294"/>
      <c r="VH84" s="294"/>
      <c r="VI84" s="294"/>
      <c r="VJ84" s="294"/>
      <c r="VK84" s="294"/>
      <c r="VL84" s="294"/>
      <c r="VM84" s="294"/>
      <c r="VN84" s="294"/>
      <c r="VO84" s="294"/>
      <c r="VP84" s="294"/>
      <c r="VQ84" s="294"/>
      <c r="VR84" s="294"/>
      <c r="VS84" s="294"/>
      <c r="VT84" s="294"/>
      <c r="VU84" s="294"/>
      <c r="VV84" s="294"/>
      <c r="VW84" s="294"/>
      <c r="VX84" s="294"/>
      <c r="VY84" s="294"/>
      <c r="VZ84" s="294"/>
      <c r="WA84" s="294"/>
      <c r="WB84" s="294"/>
      <c r="WC84" s="294"/>
      <c r="WD84" s="294">
        <v>0</v>
      </c>
      <c r="WE84" s="294"/>
      <c r="WF84" s="294"/>
      <c r="WG84" s="294"/>
      <c r="WH84" s="294"/>
      <c r="WI84" s="294"/>
      <c r="WJ84" s="294"/>
      <c r="WK84" s="294"/>
      <c r="WL84" s="294"/>
      <c r="WM84" s="294">
        <v>-137060</v>
      </c>
      <c r="WN84" s="294"/>
      <c r="WO84" s="294"/>
      <c r="WP84" s="294"/>
      <c r="WQ84" s="294"/>
      <c r="WR84" s="294"/>
      <c r="WS84" s="294"/>
      <c r="WT84" s="294"/>
      <c r="WU84" s="294"/>
      <c r="WV84" s="294"/>
      <c r="WW84" s="294"/>
      <c r="WX84" s="294"/>
      <c r="WY84" s="294"/>
      <c r="WZ84" s="294"/>
      <c r="XA84" s="294"/>
      <c r="XB84" s="294"/>
      <c r="XC84" s="294"/>
      <c r="XD84" s="294"/>
      <c r="XE84" s="294"/>
      <c r="XF84" s="294"/>
      <c r="XG84" s="294"/>
      <c r="XH84" s="294"/>
      <c r="XI84" s="294"/>
      <c r="XJ84" s="294"/>
      <c r="XK84" s="294"/>
      <c r="XL84" s="294"/>
      <c r="XM84" s="294"/>
      <c r="XN84" s="294"/>
      <c r="XO84" s="294"/>
      <c r="XP84" s="294"/>
      <c r="XQ84" s="294"/>
      <c r="XR84" s="294"/>
      <c r="XS84" s="294"/>
      <c r="XT84" s="294"/>
      <c r="XU84" s="294"/>
      <c r="XV84" s="294"/>
      <c r="XW84" s="294"/>
      <c r="XX84" s="294"/>
      <c r="XY84" s="294"/>
      <c r="XZ84" s="294"/>
      <c r="YA84" s="294"/>
      <c r="YB84" s="294"/>
      <c r="YC84" s="294"/>
      <c r="YD84" s="294"/>
      <c r="YE84" s="294"/>
      <c r="YF84" s="294"/>
      <c r="YG84" s="294"/>
      <c r="YH84" s="294"/>
      <c r="YI84" s="294"/>
      <c r="YJ84" s="294">
        <v>0</v>
      </c>
      <c r="YK84" s="294"/>
      <c r="YL84" s="294"/>
      <c r="YM84" s="294"/>
      <c r="YN84" s="294"/>
      <c r="YO84" s="294"/>
      <c r="YP84" s="294"/>
      <c r="YQ84" s="294"/>
      <c r="YR84" s="294"/>
      <c r="YS84" s="294"/>
      <c r="YT84" s="294"/>
      <c r="YU84" s="294"/>
      <c r="YV84" s="294"/>
      <c r="YW84" s="294"/>
      <c r="YX84" s="294"/>
      <c r="YY84" s="294"/>
      <c r="YZ84" s="294"/>
      <c r="ZA84" s="294"/>
      <c r="ZB84" s="294"/>
      <c r="ZC84" s="294"/>
      <c r="ZD84" s="294"/>
      <c r="ZE84" s="294"/>
      <c r="ZF84" s="294"/>
      <c r="ZG84" s="294"/>
      <c r="ZH84" s="294"/>
      <c r="ZI84" s="294"/>
      <c r="ZJ84" s="294"/>
      <c r="ZK84" s="294"/>
      <c r="ZL84" s="294"/>
      <c r="ZM84" s="294"/>
      <c r="ZN84" s="294"/>
      <c r="ZO84" s="294"/>
      <c r="ZP84" s="294"/>
      <c r="ZQ84" s="294"/>
      <c r="ZR84" s="294"/>
      <c r="ZS84" s="294">
        <v>-1508943</v>
      </c>
      <c r="ZT84" s="294"/>
      <c r="ZU84" s="294"/>
      <c r="ZV84" s="294"/>
      <c r="ZW84" s="294"/>
      <c r="ZX84" s="294"/>
      <c r="ZY84" s="294"/>
      <c r="ZZ84" s="294"/>
      <c r="AAA84" s="294"/>
      <c r="AAB84" s="294"/>
      <c r="AAC84" s="294"/>
      <c r="AAD84" s="294"/>
      <c r="AAE84" s="294"/>
      <c r="AAF84" s="294"/>
      <c r="AAG84" s="294"/>
      <c r="AAH84" s="294"/>
      <c r="AAI84" s="294"/>
      <c r="AAJ84" s="294"/>
      <c r="AAK84" s="294"/>
      <c r="AAL84" s="294"/>
      <c r="AAM84" s="294"/>
      <c r="AAN84" s="294"/>
      <c r="AAO84" s="294"/>
      <c r="AAP84" s="294"/>
      <c r="AAQ84" s="294"/>
      <c r="AAR84" s="294"/>
      <c r="AAS84" s="294"/>
      <c r="AAT84" s="294"/>
      <c r="AAU84" s="294"/>
      <c r="AAV84" s="294"/>
      <c r="AAW84" s="294"/>
      <c r="AAX84" s="294"/>
      <c r="AAY84" s="294"/>
      <c r="AAZ84" s="294"/>
      <c r="ABA84" s="294"/>
      <c r="ABB84" s="294"/>
      <c r="ABC84" s="294">
        <v>0</v>
      </c>
      <c r="ABD84" s="294"/>
      <c r="ABE84" s="294"/>
      <c r="ABF84" s="294"/>
      <c r="ABG84" s="294"/>
      <c r="ABH84" s="294"/>
      <c r="ABI84" s="294"/>
      <c r="ABJ84" s="294"/>
      <c r="ABK84" s="294">
        <v>0</v>
      </c>
      <c r="ABL84" s="294"/>
      <c r="ABM84" s="294"/>
      <c r="ABN84" s="294"/>
      <c r="ABO84" s="294"/>
      <c r="ABP84" s="294"/>
      <c r="ABQ84" s="294"/>
      <c r="ABR84" s="294"/>
      <c r="ABS84" s="294"/>
      <c r="ABT84" s="294"/>
      <c r="ABU84" s="294"/>
      <c r="ABV84" s="294"/>
      <c r="ABW84" s="294"/>
      <c r="ABX84" s="294"/>
      <c r="ABY84" s="294"/>
      <c r="ABZ84" s="294"/>
      <c r="ACA84" s="294"/>
      <c r="ACB84" s="294"/>
      <c r="ACC84" s="294"/>
      <c r="ACD84" s="294"/>
      <c r="ACE84" s="294"/>
      <c r="ACF84" s="294"/>
      <c r="ACG84" s="294"/>
      <c r="ACH84" s="294"/>
      <c r="ACI84" s="294"/>
      <c r="ACJ84" s="294"/>
      <c r="ACK84" s="294"/>
      <c r="ACL84" s="294"/>
      <c r="ACM84" s="294"/>
      <c r="ACN84" s="294"/>
      <c r="ACO84" s="294"/>
      <c r="ACP84" s="294"/>
      <c r="ACQ84" s="294"/>
      <c r="ACR84" s="294"/>
      <c r="ACS84" s="294"/>
      <c r="ACT84" s="294"/>
      <c r="ACU84" s="294"/>
      <c r="ACV84" s="294"/>
      <c r="ACW84" s="294"/>
      <c r="ACX84" s="294"/>
      <c r="ACY84" s="294"/>
      <c r="ACZ84" s="294"/>
      <c r="ADA84" s="294"/>
      <c r="ADB84" s="294"/>
      <c r="ADC84" s="294"/>
      <c r="ADD84" s="294"/>
      <c r="ADE84" s="294"/>
      <c r="ADF84" s="294"/>
      <c r="ADG84" s="294"/>
      <c r="ADH84" s="294"/>
      <c r="ADI84" s="294"/>
      <c r="ADJ84" s="294"/>
      <c r="ADK84" s="294"/>
      <c r="ADL84" s="294"/>
      <c r="ADM84" s="294"/>
      <c r="ADN84" s="294"/>
      <c r="ADO84" s="294"/>
      <c r="ADP84" s="294"/>
      <c r="ADQ84" s="294"/>
      <c r="ADR84" s="294"/>
      <c r="ADS84" s="294"/>
      <c r="ADT84" s="294"/>
      <c r="ADU84" s="294"/>
      <c r="ADV84" s="294"/>
      <c r="ADW84" s="294"/>
      <c r="ADX84" s="294"/>
      <c r="ADY84" s="294"/>
      <c r="ADZ84" s="294"/>
      <c r="AEA84" s="294"/>
      <c r="AEB84" s="294"/>
      <c r="AEC84" s="294"/>
      <c r="AED84" s="294"/>
      <c r="AEE84" s="294"/>
      <c r="AEF84" s="294"/>
      <c r="AEG84" s="294"/>
      <c r="AEH84" s="294"/>
      <c r="AEI84" s="294"/>
      <c r="AEJ84" s="294"/>
      <c r="AEK84" s="294"/>
      <c r="AEL84" s="294"/>
      <c r="AEM84" s="294"/>
      <c r="AEN84" s="294"/>
      <c r="AEO84" s="294"/>
      <c r="AEP84" s="294"/>
      <c r="AEQ84" s="294"/>
      <c r="AER84" s="294"/>
      <c r="AES84" s="294"/>
      <c r="AET84" s="294"/>
      <c r="AEU84" s="294"/>
      <c r="AEV84" s="294"/>
      <c r="AEW84" s="294"/>
      <c r="AEX84" s="294"/>
      <c r="AEY84" s="294"/>
      <c r="AEZ84" s="294"/>
      <c r="AFA84" s="294"/>
      <c r="AFB84" s="294"/>
      <c r="AFC84" s="294"/>
      <c r="AFD84" s="294"/>
      <c r="AFE84" s="294"/>
      <c r="AFF84" s="294"/>
      <c r="AFG84" s="294"/>
      <c r="AFH84" s="294"/>
      <c r="AFI84" s="294"/>
      <c r="AFJ84" s="294"/>
      <c r="AFK84" s="294"/>
      <c r="AFL84" s="294"/>
      <c r="AFM84" s="294"/>
      <c r="AFN84" s="294"/>
      <c r="AFO84" s="294"/>
      <c r="AFP84" s="294"/>
      <c r="AFQ84" s="294"/>
      <c r="AFR84" s="294"/>
      <c r="AFS84" s="294"/>
      <c r="AFT84" s="294"/>
      <c r="AFU84" s="294"/>
      <c r="AFV84" s="294"/>
      <c r="AFW84" s="294"/>
      <c r="AFX84" s="294"/>
      <c r="AFY84" s="294"/>
      <c r="AFZ84" s="294"/>
      <c r="AGA84" s="294"/>
      <c r="AGB84" s="294"/>
      <c r="AGC84" s="294"/>
      <c r="AGD84" s="294"/>
      <c r="AGE84" s="294"/>
      <c r="AGF84" s="294"/>
      <c r="AGG84" s="294"/>
      <c r="AGH84" s="294"/>
      <c r="AGI84" s="294"/>
      <c r="AGJ84" s="294"/>
      <c r="AGK84" s="294"/>
      <c r="AGL84" s="294"/>
      <c r="AGM84" s="294"/>
      <c r="AGN84" s="294"/>
      <c r="AGO84" s="294"/>
      <c r="AGP84" s="294"/>
      <c r="AGQ84" s="294"/>
      <c r="AGR84" s="294"/>
      <c r="AGS84" s="294"/>
      <c r="AGT84" s="294"/>
      <c r="AGU84" s="294"/>
      <c r="AGV84" s="294"/>
      <c r="AGW84" s="294"/>
      <c r="AGX84" s="294"/>
      <c r="AGY84" s="294"/>
      <c r="AGZ84" s="294"/>
      <c r="AHA84" s="294"/>
      <c r="AHB84" s="294"/>
      <c r="AHC84" s="294"/>
      <c r="AHD84" s="294"/>
      <c r="AHE84" s="294"/>
      <c r="AHF84" s="294"/>
      <c r="AHG84" s="294"/>
      <c r="AHH84" s="294"/>
      <c r="AHI84" s="294"/>
      <c r="AHJ84" s="294"/>
      <c r="AHK84" s="294"/>
      <c r="AHL84" s="294"/>
      <c r="AHM84" s="294"/>
      <c r="AHN84" s="294"/>
      <c r="AHO84" s="294"/>
      <c r="AHP84" s="294"/>
      <c r="AHQ84" s="294"/>
      <c r="AHR84" s="329"/>
      <c r="AHS84" s="294">
        <f t="shared" si="51"/>
        <v>-2093747.8599999999</v>
      </c>
      <c r="AHT84" s="271" t="b">
        <f t="shared" si="52"/>
        <v>1</v>
      </c>
      <c r="AHU84" s="271" t="s">
        <v>6273</v>
      </c>
      <c r="AHV84" s="271" t="s">
        <v>6106</v>
      </c>
      <c r="AHW84" s="271" t="s">
        <v>6107</v>
      </c>
    </row>
    <row r="85" spans="1:907" ht="24" x14ac:dyDescent="0.8">
      <c r="A85" s="270" t="s">
        <v>6273</v>
      </c>
      <c r="B85" s="270" t="s">
        <v>6108</v>
      </c>
      <c r="C85" s="271" t="s">
        <v>6109</v>
      </c>
      <c r="D85" s="294">
        <v>-31299.19</v>
      </c>
      <c r="E85" s="294"/>
      <c r="F85" s="294"/>
      <c r="G85" s="294"/>
      <c r="H85" s="294"/>
      <c r="I85" s="294"/>
      <c r="J85" s="294"/>
      <c r="K85" s="294"/>
      <c r="L85" s="294"/>
      <c r="M85" s="294">
        <v>-525272.80000000005</v>
      </c>
      <c r="N85" s="294">
        <v>-398150</v>
      </c>
      <c r="O85" s="294">
        <v>-199264.8</v>
      </c>
      <c r="P85" s="294"/>
      <c r="Q85" s="294">
        <v>-47412.2</v>
      </c>
      <c r="R85" s="294"/>
      <c r="S85" s="294">
        <v>-353300</v>
      </c>
      <c r="T85" s="294"/>
      <c r="U85" s="294"/>
      <c r="V85" s="294">
        <v>-3498.9</v>
      </c>
      <c r="W85" s="294"/>
      <c r="X85" s="294">
        <v>0</v>
      </c>
      <c r="Y85" s="294"/>
      <c r="Z85" s="294"/>
      <c r="AA85" s="294">
        <v>-169300</v>
      </c>
      <c r="AB85" s="294">
        <v>-3850</v>
      </c>
      <c r="AC85" s="294">
        <v>-3581130.84</v>
      </c>
      <c r="AD85" s="294">
        <v>-298300</v>
      </c>
      <c r="AE85" s="294">
        <v>-503953.71</v>
      </c>
      <c r="AF85" s="294">
        <v>-985893</v>
      </c>
      <c r="AG85" s="294">
        <v>-70572</v>
      </c>
      <c r="AH85" s="294">
        <v>-303668.42</v>
      </c>
      <c r="AI85" s="294"/>
      <c r="AJ85" s="294"/>
      <c r="AK85" s="294"/>
      <c r="AL85" s="294"/>
      <c r="AM85" s="294"/>
      <c r="AN85" s="294"/>
      <c r="AO85" s="294"/>
      <c r="AP85" s="294"/>
      <c r="AQ85" s="294">
        <v>-104657.44</v>
      </c>
      <c r="AR85" s="294">
        <v>-59468</v>
      </c>
      <c r="AS85" s="294">
        <v>-113040</v>
      </c>
      <c r="AT85" s="294">
        <v>-19354578.09</v>
      </c>
      <c r="AU85" s="294">
        <v>0</v>
      </c>
      <c r="AV85" s="294">
        <v>0</v>
      </c>
      <c r="AW85" s="294"/>
      <c r="AX85" s="294">
        <v>-1170722.58</v>
      </c>
      <c r="AY85" s="294">
        <v>-75185</v>
      </c>
      <c r="AZ85" s="294"/>
      <c r="BA85" s="294">
        <v>-9435</v>
      </c>
      <c r="BB85" s="294">
        <v>-1010</v>
      </c>
      <c r="BC85" s="294">
        <v>-7763.38</v>
      </c>
      <c r="BD85" s="294">
        <v>-19626</v>
      </c>
      <c r="BE85" s="294"/>
      <c r="BF85" s="294">
        <v>-1987438.12</v>
      </c>
      <c r="BG85" s="294"/>
      <c r="BH85" s="294"/>
      <c r="BI85" s="294">
        <v>-738374.26</v>
      </c>
      <c r="BJ85" s="294"/>
      <c r="BK85" s="294">
        <v>-147020</v>
      </c>
      <c r="BL85" s="294">
        <v>-52335</v>
      </c>
      <c r="BM85" s="294">
        <v>-7953.7</v>
      </c>
      <c r="BN85" s="294">
        <v>-4800</v>
      </c>
      <c r="BO85" s="294">
        <v>-270525.15000000002</v>
      </c>
      <c r="BP85" s="294"/>
      <c r="BQ85" s="294">
        <v>0</v>
      </c>
      <c r="BR85" s="294">
        <v>-335674</v>
      </c>
      <c r="BS85" s="294">
        <v>-32850</v>
      </c>
      <c r="BT85" s="294">
        <v>-77400</v>
      </c>
      <c r="BU85" s="294">
        <v>-322611.5</v>
      </c>
      <c r="BV85" s="294">
        <v>-116360</v>
      </c>
      <c r="BW85" s="294">
        <v>-60898.35</v>
      </c>
      <c r="BX85" s="294">
        <v>-117750</v>
      </c>
      <c r="BY85" s="294">
        <v>-30750</v>
      </c>
      <c r="BZ85" s="294"/>
      <c r="CA85" s="294">
        <v>-1514897.69</v>
      </c>
      <c r="CB85" s="294">
        <v>-2481047.1800000002</v>
      </c>
      <c r="CC85" s="294">
        <v>-866653.92</v>
      </c>
      <c r="CD85" s="294">
        <v>-86152</v>
      </c>
      <c r="CE85" s="294">
        <v>-459762.72</v>
      </c>
      <c r="CF85" s="294">
        <v>-85700</v>
      </c>
      <c r="CG85" s="294">
        <v>-47415.76</v>
      </c>
      <c r="CH85" s="294">
        <v>-136560</v>
      </c>
      <c r="CI85" s="294">
        <v>-43587</v>
      </c>
      <c r="CJ85" s="294">
        <v>-30420</v>
      </c>
      <c r="CK85" s="294">
        <v>-196802.04</v>
      </c>
      <c r="CL85" s="294">
        <v>-157450</v>
      </c>
      <c r="CM85" s="294">
        <v>-74456</v>
      </c>
      <c r="CN85" s="294">
        <v>-184190</v>
      </c>
      <c r="CO85" s="294">
        <v>-42720</v>
      </c>
      <c r="CP85" s="294">
        <v>-88640</v>
      </c>
      <c r="CQ85" s="294">
        <v>-75975</v>
      </c>
      <c r="CR85" s="294">
        <v>-94200</v>
      </c>
      <c r="CS85" s="294">
        <v>-90800</v>
      </c>
      <c r="CT85" s="294">
        <v>-709618.2</v>
      </c>
      <c r="CU85" s="294"/>
      <c r="CV85" s="294">
        <v>-69595</v>
      </c>
      <c r="CW85" s="294"/>
      <c r="CX85" s="294"/>
      <c r="CY85" s="294">
        <v>-310547.15000000002</v>
      </c>
      <c r="CZ85" s="294">
        <v>-25812.400000000001</v>
      </c>
      <c r="DA85" s="294">
        <v>-27300</v>
      </c>
      <c r="DB85" s="294">
        <v>-300846.40000000002</v>
      </c>
      <c r="DC85" s="294">
        <v>-1064981.5</v>
      </c>
      <c r="DD85" s="294">
        <v>-830671.19</v>
      </c>
      <c r="DE85" s="294">
        <v>-140666</v>
      </c>
      <c r="DF85" s="294">
        <v>-333006</v>
      </c>
      <c r="DG85" s="294">
        <v>-207550</v>
      </c>
      <c r="DH85" s="294">
        <v>-585493</v>
      </c>
      <c r="DI85" s="294">
        <v>-1126757.6000000001</v>
      </c>
      <c r="DJ85" s="294">
        <v>-168775</v>
      </c>
      <c r="DK85" s="294">
        <v>-1526813.6</v>
      </c>
      <c r="DL85" s="294"/>
      <c r="DM85" s="294">
        <v>-32050</v>
      </c>
      <c r="DN85" s="294">
        <v>-1620777</v>
      </c>
      <c r="DO85" s="294"/>
      <c r="DP85" s="294">
        <v>-134360</v>
      </c>
      <c r="DQ85" s="294">
        <v>-368422.8</v>
      </c>
      <c r="DR85" s="294">
        <v>-290575</v>
      </c>
      <c r="DS85" s="294">
        <v>-119760</v>
      </c>
      <c r="DT85" s="294">
        <v>-518979.56</v>
      </c>
      <c r="DU85" s="294">
        <v>-4049093.5</v>
      </c>
      <c r="DV85" s="294"/>
      <c r="DW85" s="294"/>
      <c r="DX85" s="294">
        <v>-3530520.4</v>
      </c>
      <c r="DY85" s="294">
        <v>-1180916.3999999999</v>
      </c>
      <c r="DZ85" s="294"/>
      <c r="EA85" s="294">
        <v>-90030</v>
      </c>
      <c r="EB85" s="294">
        <v>-265974</v>
      </c>
      <c r="EC85" s="294">
        <v>-187528.6</v>
      </c>
      <c r="ED85" s="294">
        <v>-98575</v>
      </c>
      <c r="EE85" s="294">
        <v>-283842.25</v>
      </c>
      <c r="EF85" s="294">
        <v>-6942081.8300000001</v>
      </c>
      <c r="EG85" s="294">
        <v>-839064.27</v>
      </c>
      <c r="EH85" s="294">
        <v>-1022996.63</v>
      </c>
      <c r="EI85" s="294">
        <v>-217075</v>
      </c>
      <c r="EJ85" s="294">
        <v>-453896.54</v>
      </c>
      <c r="EK85" s="294">
        <v>-112299.02</v>
      </c>
      <c r="EL85" s="294">
        <v>-51942</v>
      </c>
      <c r="EM85" s="294">
        <v>-112748</v>
      </c>
      <c r="EN85" s="294">
        <v>-19770.259999999998</v>
      </c>
      <c r="EO85" s="294">
        <v>-921978.25</v>
      </c>
      <c r="EP85" s="294">
        <v>-55400</v>
      </c>
      <c r="EQ85" s="294">
        <v>-702830.3</v>
      </c>
      <c r="ER85" s="294">
        <v>-111360</v>
      </c>
      <c r="ES85" s="294">
        <v>-48150</v>
      </c>
      <c r="ET85" s="294">
        <v>-466152</v>
      </c>
      <c r="EU85" s="294">
        <v>-26259.47</v>
      </c>
      <c r="EV85" s="294">
        <v>-1000092.1</v>
      </c>
      <c r="EW85" s="294">
        <v>-2973003.01</v>
      </c>
      <c r="EX85" s="294"/>
      <c r="EY85" s="294">
        <v>-51095</v>
      </c>
      <c r="EZ85" s="294">
        <v>-289843.34999999998</v>
      </c>
      <c r="FA85" s="294">
        <v>-300425</v>
      </c>
      <c r="FB85" s="294">
        <v>-2986641.5</v>
      </c>
      <c r="FC85" s="294">
        <v>-266775.59999999998</v>
      </c>
      <c r="FD85" s="294">
        <v>-2917940.82</v>
      </c>
      <c r="FE85" s="294">
        <v>-168500</v>
      </c>
      <c r="FF85" s="294"/>
      <c r="FG85" s="294">
        <v>-29501.8</v>
      </c>
      <c r="FH85" s="294">
        <v>-119034.5</v>
      </c>
      <c r="FI85" s="294">
        <v>-826320.92</v>
      </c>
      <c r="FJ85" s="294">
        <v>-33280</v>
      </c>
      <c r="FK85" s="294"/>
      <c r="FL85" s="294"/>
      <c r="FM85" s="294">
        <v>-1724402.4</v>
      </c>
      <c r="FN85" s="294">
        <v>-41250</v>
      </c>
      <c r="FO85" s="294"/>
      <c r="FP85" s="294"/>
      <c r="FQ85" s="294">
        <v>-44870</v>
      </c>
      <c r="FR85" s="294"/>
      <c r="FS85" s="294"/>
      <c r="FT85" s="294">
        <v>-89515</v>
      </c>
      <c r="FU85" s="294"/>
      <c r="FV85" s="294"/>
      <c r="FW85" s="294">
        <v>-343100.19</v>
      </c>
      <c r="FX85" s="294"/>
      <c r="FY85" s="294"/>
      <c r="FZ85" s="294"/>
      <c r="GA85" s="294">
        <v>-169975</v>
      </c>
      <c r="GB85" s="294">
        <v>-127075</v>
      </c>
      <c r="GC85" s="294">
        <v>-38900</v>
      </c>
      <c r="GD85" s="294">
        <v>-1733.4</v>
      </c>
      <c r="GE85" s="294">
        <v>-356029.01</v>
      </c>
      <c r="GF85" s="294">
        <v>-53550</v>
      </c>
      <c r="GG85" s="294">
        <v>-14962</v>
      </c>
      <c r="GH85" s="294">
        <v>-109293.66</v>
      </c>
      <c r="GI85" s="294">
        <v>-173475</v>
      </c>
      <c r="GJ85" s="294"/>
      <c r="GK85" s="294"/>
      <c r="GL85" s="294">
        <v>-105650</v>
      </c>
      <c r="GM85" s="294">
        <v>-10400</v>
      </c>
      <c r="GN85" s="294">
        <v>-30440</v>
      </c>
      <c r="GO85" s="294">
        <v>-64350</v>
      </c>
      <c r="GP85" s="294">
        <v>0</v>
      </c>
      <c r="GQ85" s="294">
        <v>-479564.95</v>
      </c>
      <c r="GR85" s="294">
        <v>-41850</v>
      </c>
      <c r="GS85" s="294">
        <v>-1380</v>
      </c>
      <c r="GT85" s="294">
        <v>-205520</v>
      </c>
      <c r="GU85" s="294">
        <v>-49900</v>
      </c>
      <c r="GV85" s="294">
        <v>-984621.9</v>
      </c>
      <c r="GW85" s="294">
        <v>-1199293.58</v>
      </c>
      <c r="GX85" s="294">
        <v>-980512.7</v>
      </c>
      <c r="GY85" s="294">
        <v>-11842812.689999999</v>
      </c>
      <c r="GZ85" s="294">
        <v>-693659.32</v>
      </c>
      <c r="HA85" s="294"/>
      <c r="HB85" s="294"/>
      <c r="HC85" s="294">
        <v>-45572129.039999999</v>
      </c>
      <c r="HD85" s="294">
        <v>-4328881.22</v>
      </c>
      <c r="HE85" s="294"/>
      <c r="HF85" s="294">
        <v>-47631.6</v>
      </c>
      <c r="HG85" s="294">
        <v>-81150</v>
      </c>
      <c r="HH85" s="294">
        <v>-1319834.77</v>
      </c>
      <c r="HI85" s="294"/>
      <c r="HJ85" s="294">
        <v>-23282003.370000001</v>
      </c>
      <c r="HK85" s="294">
        <v>-3845251.4</v>
      </c>
      <c r="HL85" s="294"/>
      <c r="HM85" s="294">
        <v>-776844.89</v>
      </c>
      <c r="HN85" s="294">
        <v>-1278538</v>
      </c>
      <c r="HO85" s="294"/>
      <c r="HP85" s="294">
        <v>-2463913.7000000002</v>
      </c>
      <c r="HQ85" s="294"/>
      <c r="HR85" s="294">
        <v>-704283.98</v>
      </c>
      <c r="HS85" s="294">
        <v>-451485</v>
      </c>
      <c r="HT85" s="294"/>
      <c r="HU85" s="294"/>
      <c r="HV85" s="294"/>
      <c r="HW85" s="294"/>
      <c r="HX85" s="294"/>
      <c r="HY85" s="294"/>
      <c r="HZ85" s="294"/>
      <c r="IA85" s="294"/>
      <c r="IB85" s="294"/>
      <c r="IC85" s="294"/>
      <c r="ID85" s="294"/>
      <c r="IE85" s="294"/>
      <c r="IF85" s="294"/>
      <c r="IG85" s="294"/>
      <c r="IH85" s="294">
        <v>-1471992.8</v>
      </c>
      <c r="II85" s="294"/>
      <c r="IJ85" s="294"/>
      <c r="IK85" s="294">
        <v>-258081.15</v>
      </c>
      <c r="IL85" s="294">
        <v>-296450</v>
      </c>
      <c r="IM85" s="294">
        <v>-1490679</v>
      </c>
      <c r="IN85" s="294"/>
      <c r="IO85" s="294"/>
      <c r="IP85" s="294"/>
      <c r="IQ85" s="294"/>
      <c r="IR85" s="294"/>
      <c r="IS85" s="294"/>
      <c r="IT85" s="294"/>
      <c r="IU85" s="294">
        <v>0</v>
      </c>
      <c r="IV85" s="294"/>
      <c r="IW85" s="294"/>
      <c r="IX85" s="294"/>
      <c r="IY85" s="294"/>
      <c r="IZ85" s="294"/>
      <c r="JA85" s="294">
        <v>-340839</v>
      </c>
      <c r="JB85" s="294">
        <v>-15250</v>
      </c>
      <c r="JC85" s="294">
        <v>-93565</v>
      </c>
      <c r="JD85" s="294"/>
      <c r="JE85" s="294">
        <v>-339698.05</v>
      </c>
      <c r="JF85" s="294"/>
      <c r="JG85" s="294">
        <v>-87225</v>
      </c>
      <c r="JH85" s="294"/>
      <c r="JI85" s="294"/>
      <c r="JJ85" s="294">
        <v>-199295</v>
      </c>
      <c r="JK85" s="294">
        <v>-500938.15</v>
      </c>
      <c r="JL85" s="294">
        <v>-49500</v>
      </c>
      <c r="JM85" s="294">
        <v>-200200</v>
      </c>
      <c r="JN85" s="294">
        <v>-313190</v>
      </c>
      <c r="JO85" s="294">
        <v>-166800</v>
      </c>
      <c r="JP85" s="294">
        <v>-431047</v>
      </c>
      <c r="JQ85" s="294">
        <v>-22510</v>
      </c>
      <c r="JR85" s="294">
        <v>-593490</v>
      </c>
      <c r="JS85" s="294"/>
      <c r="JT85" s="294"/>
      <c r="JU85" s="294">
        <v>-1037239.34</v>
      </c>
      <c r="JV85" s="294"/>
      <c r="JW85" s="294"/>
      <c r="JX85" s="294"/>
      <c r="JY85" s="294"/>
      <c r="JZ85" s="294"/>
      <c r="KA85" s="294"/>
      <c r="KB85" s="294"/>
      <c r="KC85" s="294"/>
      <c r="KD85" s="294"/>
      <c r="KE85" s="294"/>
      <c r="KF85" s="294"/>
      <c r="KG85" s="294"/>
      <c r="KH85" s="294">
        <v>-3323283.79</v>
      </c>
      <c r="KI85" s="294">
        <v>-59122.96</v>
      </c>
      <c r="KJ85" s="294"/>
      <c r="KK85" s="294">
        <v>-36174</v>
      </c>
      <c r="KL85" s="294">
        <v>0</v>
      </c>
      <c r="KM85" s="294"/>
      <c r="KN85" s="294"/>
      <c r="KO85" s="294">
        <v>-35900</v>
      </c>
      <c r="KP85" s="294">
        <v>-208506.15</v>
      </c>
      <c r="KQ85" s="294"/>
      <c r="KR85" s="294">
        <v>-94555</v>
      </c>
      <c r="KS85" s="294">
        <v>-103494.8</v>
      </c>
      <c r="KT85" s="294">
        <v>-387436.15</v>
      </c>
      <c r="KU85" s="294">
        <v>-22400</v>
      </c>
      <c r="KV85" s="294">
        <v>-25000</v>
      </c>
      <c r="KW85" s="294">
        <v>-11094690.74</v>
      </c>
      <c r="KX85" s="294">
        <v>-43425</v>
      </c>
      <c r="KY85" s="294"/>
      <c r="KZ85" s="294"/>
      <c r="LA85" s="294">
        <v>-122275</v>
      </c>
      <c r="LB85" s="294">
        <v>-758134</v>
      </c>
      <c r="LC85" s="294">
        <v>-422086.75</v>
      </c>
      <c r="LD85" s="294">
        <v>-103675</v>
      </c>
      <c r="LE85" s="294">
        <v>-253500</v>
      </c>
      <c r="LF85" s="294">
        <v>-112750</v>
      </c>
      <c r="LG85" s="294">
        <v>0</v>
      </c>
      <c r="LH85" s="294"/>
      <c r="LI85" s="294">
        <v>-113140.2</v>
      </c>
      <c r="LJ85" s="294"/>
      <c r="LK85" s="294"/>
      <c r="LL85" s="294"/>
      <c r="LM85" s="294">
        <v>-1224679</v>
      </c>
      <c r="LN85" s="294"/>
      <c r="LO85" s="294"/>
      <c r="LP85" s="294">
        <v>-43870</v>
      </c>
      <c r="LQ85" s="294"/>
      <c r="LR85" s="294">
        <v>-5596323.7400000002</v>
      </c>
      <c r="LS85" s="294"/>
      <c r="LT85" s="294"/>
      <c r="LU85" s="294">
        <v>-521735</v>
      </c>
      <c r="LV85" s="294">
        <v>-12253657.689999999</v>
      </c>
      <c r="LW85" s="294">
        <v>-15566771.16</v>
      </c>
      <c r="LX85" s="294">
        <v>-2611483.2200000002</v>
      </c>
      <c r="LY85" s="294"/>
      <c r="LZ85" s="294"/>
      <c r="MA85" s="294">
        <v>-1422834.92</v>
      </c>
      <c r="MB85" s="294">
        <v>-1327838.6599999999</v>
      </c>
      <c r="MC85" s="294"/>
      <c r="MD85" s="294">
        <v>-105950</v>
      </c>
      <c r="ME85" s="294">
        <v>-9638120.3499999996</v>
      </c>
      <c r="MF85" s="294">
        <v>-36920</v>
      </c>
      <c r="MG85" s="294">
        <v>-1214500.06</v>
      </c>
      <c r="MH85" s="294">
        <v>-81980</v>
      </c>
      <c r="MI85" s="294">
        <v>-1173160.28</v>
      </c>
      <c r="MJ85" s="294"/>
      <c r="MK85" s="294">
        <v>-44074.6</v>
      </c>
      <c r="ML85" s="294">
        <v>-60161.84</v>
      </c>
      <c r="MM85" s="294">
        <v>-75395</v>
      </c>
      <c r="MN85" s="294"/>
      <c r="MO85" s="294">
        <v>-2300</v>
      </c>
      <c r="MP85" s="294">
        <v>-68550</v>
      </c>
      <c r="MQ85" s="294">
        <v>-850699.37</v>
      </c>
      <c r="MR85" s="294">
        <v>-1312917.52</v>
      </c>
      <c r="MS85" s="294"/>
      <c r="MT85" s="294"/>
      <c r="MU85" s="294"/>
      <c r="MV85" s="294"/>
      <c r="MW85" s="294"/>
      <c r="MX85" s="294"/>
      <c r="MY85" s="294">
        <v>-1671989.6000999999</v>
      </c>
      <c r="MZ85" s="294">
        <v>-170750</v>
      </c>
      <c r="NA85" s="294">
        <v>-237644.79999999999</v>
      </c>
      <c r="NB85" s="294">
        <v>-103275</v>
      </c>
      <c r="NC85" s="294"/>
      <c r="ND85" s="294">
        <v>-1778535.75</v>
      </c>
      <c r="NE85" s="294">
        <v>-5645825.79</v>
      </c>
      <c r="NF85" s="294">
        <v>-495706.61</v>
      </c>
      <c r="NG85" s="294">
        <v>-488727.6</v>
      </c>
      <c r="NH85" s="294"/>
      <c r="NI85" s="294">
        <v>-35566.800000000003</v>
      </c>
      <c r="NJ85" s="294">
        <v>-1174391</v>
      </c>
      <c r="NK85" s="294">
        <v>-79189.899999999994</v>
      </c>
      <c r="NL85" s="294">
        <v>-335224.89</v>
      </c>
      <c r="NM85" s="294">
        <v>-2464130.39</v>
      </c>
      <c r="NN85" s="294">
        <v>-2079850.56</v>
      </c>
      <c r="NO85" s="294">
        <v>-1779344.69</v>
      </c>
      <c r="NP85" s="294"/>
      <c r="NQ85" s="294"/>
      <c r="NR85" s="294"/>
      <c r="NS85" s="294"/>
      <c r="NT85" s="294"/>
      <c r="NU85" s="294"/>
      <c r="NV85" s="294"/>
      <c r="NW85" s="294">
        <v>-3842987.4</v>
      </c>
      <c r="NX85" s="294">
        <v>-11381170.27</v>
      </c>
      <c r="NY85" s="294">
        <v>-862515.19</v>
      </c>
      <c r="NZ85" s="294"/>
      <c r="OA85" s="294">
        <v>-103150</v>
      </c>
      <c r="OB85" s="294"/>
      <c r="OC85" s="294"/>
      <c r="OD85" s="294">
        <v>0</v>
      </c>
      <c r="OE85" s="294">
        <v>-170535.15</v>
      </c>
      <c r="OF85" s="294">
        <v>-649927.82999999996</v>
      </c>
      <c r="OG85" s="294">
        <v>-263839.48</v>
      </c>
      <c r="OH85" s="294"/>
      <c r="OI85" s="294">
        <v>-505615.93</v>
      </c>
      <c r="OJ85" s="294"/>
      <c r="OK85" s="294"/>
      <c r="OL85" s="294"/>
      <c r="OM85" s="294">
        <v>-3161227.68</v>
      </c>
      <c r="ON85" s="294">
        <v>-237383.77</v>
      </c>
      <c r="OO85" s="294">
        <v>-10616273.560000001</v>
      </c>
      <c r="OP85" s="294"/>
      <c r="OQ85" s="294"/>
      <c r="OR85" s="294"/>
      <c r="OS85" s="294">
        <v>-3500</v>
      </c>
      <c r="OT85" s="294">
        <v>-45000</v>
      </c>
      <c r="OU85" s="294">
        <v>0</v>
      </c>
      <c r="OV85" s="294">
        <v>-3150</v>
      </c>
      <c r="OW85" s="294">
        <v>-56860</v>
      </c>
      <c r="OX85" s="294">
        <v>-266300</v>
      </c>
      <c r="OY85" s="294">
        <v>-161450</v>
      </c>
      <c r="OZ85" s="294"/>
      <c r="PA85" s="294">
        <v>-702241.04</v>
      </c>
      <c r="PB85" s="294">
        <v>-2059914.64</v>
      </c>
      <c r="PC85" s="294">
        <v>-24447</v>
      </c>
      <c r="PD85" s="294">
        <v>-364400</v>
      </c>
      <c r="PE85" s="294">
        <v>-1030790.78</v>
      </c>
      <c r="PF85" s="294">
        <v>-1118976.8799999999</v>
      </c>
      <c r="PG85" s="294">
        <v>-941026.59</v>
      </c>
      <c r="PH85" s="294">
        <v>-161800</v>
      </c>
      <c r="PI85" s="294">
        <v>-2267995.2999999998</v>
      </c>
      <c r="PJ85" s="294">
        <v>-210166.79</v>
      </c>
      <c r="PK85" s="294">
        <v>-107500</v>
      </c>
      <c r="PL85" s="294">
        <v>0</v>
      </c>
      <c r="PM85" s="294">
        <v>-376300.48</v>
      </c>
      <c r="PN85" s="294">
        <v>-1974951.3</v>
      </c>
      <c r="PO85" s="294">
        <v>-2962644.49</v>
      </c>
      <c r="PP85" s="294"/>
      <c r="PQ85" s="294">
        <v>-212827.81</v>
      </c>
      <c r="PR85" s="294">
        <v>-58100</v>
      </c>
      <c r="PS85" s="294">
        <v>-70000</v>
      </c>
      <c r="PT85" s="294">
        <v>-18815415.699999999</v>
      </c>
      <c r="PU85" s="294">
        <v>-3773745.17</v>
      </c>
      <c r="PV85" s="294">
        <v>-2844715.6</v>
      </c>
      <c r="PW85" s="294">
        <v>-288023.76</v>
      </c>
      <c r="PX85" s="294">
        <v>-2358944</v>
      </c>
      <c r="PY85" s="294"/>
      <c r="PZ85" s="294">
        <v>-907822</v>
      </c>
      <c r="QA85" s="294">
        <v>-106963.05</v>
      </c>
      <c r="QB85" s="294">
        <v>-6498219.2999999998</v>
      </c>
      <c r="QC85" s="294"/>
      <c r="QD85" s="294">
        <v>-2080901.15</v>
      </c>
      <c r="QE85" s="294">
        <v>-89350</v>
      </c>
      <c r="QF85" s="294">
        <v>-177600</v>
      </c>
      <c r="QG85" s="294">
        <v>-3442650.29</v>
      </c>
      <c r="QH85" s="294">
        <v>-16500</v>
      </c>
      <c r="QI85" s="294">
        <v>-609981.80000000005</v>
      </c>
      <c r="QJ85" s="294">
        <v>-102700</v>
      </c>
      <c r="QK85" s="294">
        <v>-317244</v>
      </c>
      <c r="QL85" s="294">
        <v>-90200</v>
      </c>
      <c r="QM85" s="294"/>
      <c r="QN85" s="294">
        <v>-703165.51</v>
      </c>
      <c r="QO85" s="294">
        <v>-22500</v>
      </c>
      <c r="QP85" s="294">
        <v>-16099.98</v>
      </c>
      <c r="QQ85" s="294"/>
      <c r="QR85" s="294">
        <v>-17334</v>
      </c>
      <c r="QS85" s="294">
        <v>-950760.87</v>
      </c>
      <c r="QT85" s="294">
        <v>-15083042.68</v>
      </c>
      <c r="QU85" s="294"/>
      <c r="QV85" s="294"/>
      <c r="QW85" s="294"/>
      <c r="QX85" s="294"/>
      <c r="QY85" s="294">
        <v>-411249.8</v>
      </c>
      <c r="QZ85" s="294"/>
      <c r="RA85" s="294"/>
      <c r="RB85" s="294">
        <v>-26656.799999999999</v>
      </c>
      <c r="RC85" s="294">
        <v>-1014083.13</v>
      </c>
      <c r="RD85" s="294">
        <v>0</v>
      </c>
      <c r="RE85" s="294">
        <v>-12500</v>
      </c>
      <c r="RF85" s="294">
        <v>-48200</v>
      </c>
      <c r="RG85" s="294">
        <v>-30737168.210000001</v>
      </c>
      <c r="RH85" s="294">
        <v>-292190</v>
      </c>
      <c r="RI85" s="294">
        <v>-907654</v>
      </c>
      <c r="RJ85" s="294">
        <v>-332167.76</v>
      </c>
      <c r="RK85" s="294">
        <v>-480078.59</v>
      </c>
      <c r="RL85" s="294">
        <v>-4567501.95</v>
      </c>
      <c r="RM85" s="294">
        <v>-7462496.5499999998</v>
      </c>
      <c r="RN85" s="294">
        <v>-272610</v>
      </c>
      <c r="RO85" s="294">
        <v>-438570.05</v>
      </c>
      <c r="RP85" s="294">
        <v>-429142</v>
      </c>
      <c r="RQ85" s="294">
        <v>-81411.83</v>
      </c>
      <c r="RR85" s="294">
        <v>-303337.88</v>
      </c>
      <c r="RS85" s="294">
        <v>-768552.47</v>
      </c>
      <c r="RT85" s="294">
        <v>-1969221.75</v>
      </c>
      <c r="RU85" s="294">
        <v>-1472068.15</v>
      </c>
      <c r="RV85" s="294">
        <v>-95520</v>
      </c>
      <c r="RW85" s="294">
        <v>-570715</v>
      </c>
      <c r="RX85" s="294">
        <v>-46500</v>
      </c>
      <c r="RY85" s="294">
        <v>-11000</v>
      </c>
      <c r="RZ85" s="294">
        <v>-59350</v>
      </c>
      <c r="SA85" s="294"/>
      <c r="SB85" s="294"/>
      <c r="SC85" s="294"/>
      <c r="SD85" s="294">
        <v>-149250</v>
      </c>
      <c r="SE85" s="294">
        <v>-163000</v>
      </c>
      <c r="SF85" s="294">
        <v>-2145362.9</v>
      </c>
      <c r="SG85" s="294">
        <v>-152700</v>
      </c>
      <c r="SH85" s="294">
        <v>-377585</v>
      </c>
      <c r="SI85" s="294">
        <v>-83400</v>
      </c>
      <c r="SJ85" s="294">
        <v>-14000</v>
      </c>
      <c r="SK85" s="294">
        <v>-657170</v>
      </c>
      <c r="SL85" s="294">
        <v>-29070.5</v>
      </c>
      <c r="SM85" s="294">
        <v>-1051068.7</v>
      </c>
      <c r="SN85" s="294">
        <v>-95000</v>
      </c>
      <c r="SO85" s="294">
        <v>-27600</v>
      </c>
      <c r="SP85" s="294">
        <v>-192997</v>
      </c>
      <c r="SQ85" s="294">
        <v>-81440</v>
      </c>
      <c r="SR85" s="294"/>
      <c r="SS85" s="294"/>
      <c r="ST85" s="294">
        <v>-104050</v>
      </c>
      <c r="SU85" s="294">
        <v>-35103254.130000003</v>
      </c>
      <c r="SV85" s="294"/>
      <c r="SW85" s="294"/>
      <c r="SX85" s="294"/>
      <c r="SY85" s="294"/>
      <c r="SZ85" s="294"/>
      <c r="TA85" s="294"/>
      <c r="TB85" s="294"/>
      <c r="TC85" s="294"/>
      <c r="TD85" s="294"/>
      <c r="TE85" s="294"/>
      <c r="TF85" s="294">
        <v>-2354</v>
      </c>
      <c r="TG85" s="294"/>
      <c r="TH85" s="294">
        <v>0</v>
      </c>
      <c r="TI85" s="294">
        <v>-1367486.18</v>
      </c>
      <c r="TJ85" s="294"/>
      <c r="TK85" s="294">
        <v>-74600</v>
      </c>
      <c r="TL85" s="294">
        <v>-444654.6</v>
      </c>
      <c r="TM85" s="294">
        <v>-710797</v>
      </c>
      <c r="TN85" s="294"/>
      <c r="TO85" s="294">
        <v>-30225</v>
      </c>
      <c r="TP85" s="294">
        <v>-5776376.8600000003</v>
      </c>
      <c r="TQ85" s="294">
        <v>-157409.4</v>
      </c>
      <c r="TR85" s="294">
        <v>-1403850.4</v>
      </c>
      <c r="TS85" s="294">
        <v>-96000</v>
      </c>
      <c r="TT85" s="294">
        <v>-120000</v>
      </c>
      <c r="TU85" s="294">
        <v>-56736.09</v>
      </c>
      <c r="TV85" s="294">
        <v>-53114</v>
      </c>
      <c r="TW85" s="294">
        <v>-238305</v>
      </c>
      <c r="TX85" s="294">
        <v>-24750</v>
      </c>
      <c r="TY85" s="294">
        <v>-788724.75</v>
      </c>
      <c r="TZ85" s="294"/>
      <c r="UA85" s="294">
        <v>-909177.3</v>
      </c>
      <c r="UB85" s="294">
        <v>-295600</v>
      </c>
      <c r="UC85" s="294">
        <v>-68250</v>
      </c>
      <c r="UD85" s="294">
        <v>-246165</v>
      </c>
      <c r="UE85" s="294">
        <v>-830990</v>
      </c>
      <c r="UF85" s="294"/>
      <c r="UG85" s="294"/>
      <c r="UH85" s="294">
        <v>-261700</v>
      </c>
      <c r="UI85" s="294"/>
      <c r="UJ85" s="294"/>
      <c r="UK85" s="294"/>
      <c r="UL85" s="294"/>
      <c r="UM85" s="294"/>
      <c r="UN85" s="294"/>
      <c r="UO85" s="294"/>
      <c r="UP85" s="294">
        <v>-757221.07</v>
      </c>
      <c r="UQ85" s="294">
        <v>-184550</v>
      </c>
      <c r="UR85" s="294">
        <v>-637540</v>
      </c>
      <c r="US85" s="294">
        <v>-71700</v>
      </c>
      <c r="UT85" s="294">
        <v>-7982</v>
      </c>
      <c r="UU85" s="294"/>
      <c r="UV85" s="294"/>
      <c r="UW85" s="294"/>
      <c r="UX85" s="294"/>
      <c r="UY85" s="294"/>
      <c r="UZ85" s="294"/>
      <c r="VA85" s="294">
        <v>-219220</v>
      </c>
      <c r="VB85" s="294">
        <v>-175200</v>
      </c>
      <c r="VC85" s="294"/>
      <c r="VD85" s="294"/>
      <c r="VE85" s="294">
        <v>-109950</v>
      </c>
      <c r="VF85" s="294">
        <v>-2500</v>
      </c>
      <c r="VG85" s="294">
        <v>-65260</v>
      </c>
      <c r="VH85" s="294"/>
      <c r="VI85" s="294"/>
      <c r="VJ85" s="294">
        <v>-40580</v>
      </c>
      <c r="VK85" s="294">
        <v>-3595.2</v>
      </c>
      <c r="VL85" s="294">
        <v>-1986781.31</v>
      </c>
      <c r="VM85" s="294">
        <v>-107550</v>
      </c>
      <c r="VN85" s="294">
        <v>-145490</v>
      </c>
      <c r="VO85" s="294">
        <v>-251020</v>
      </c>
      <c r="VP85" s="294">
        <v>-457449.4</v>
      </c>
      <c r="VQ85" s="294">
        <v>-546626.5</v>
      </c>
      <c r="VR85" s="294">
        <v>-368016.2</v>
      </c>
      <c r="VS85" s="294">
        <v>-112150</v>
      </c>
      <c r="VT85" s="294">
        <v>-176550</v>
      </c>
      <c r="VU85" s="294">
        <v>-780661.01</v>
      </c>
      <c r="VV85" s="294"/>
      <c r="VW85" s="294">
        <v>-550105.76</v>
      </c>
      <c r="VX85" s="294">
        <v>-482023.6</v>
      </c>
      <c r="VY85" s="294">
        <v>-65003.9</v>
      </c>
      <c r="VZ85" s="294">
        <v>-87500</v>
      </c>
      <c r="WA85" s="294">
        <v>-1461098.6</v>
      </c>
      <c r="WB85" s="294">
        <v>-306025</v>
      </c>
      <c r="WC85" s="294">
        <v>-160000</v>
      </c>
      <c r="WD85" s="294">
        <v>-77377.22</v>
      </c>
      <c r="WE85" s="294">
        <v>-18500</v>
      </c>
      <c r="WF85" s="294">
        <v>-209230</v>
      </c>
      <c r="WG85" s="294">
        <v>-442193.35</v>
      </c>
      <c r="WH85" s="294">
        <v>-188800</v>
      </c>
      <c r="WI85" s="294">
        <v>-270700</v>
      </c>
      <c r="WJ85" s="294">
        <v>-102681</v>
      </c>
      <c r="WK85" s="294">
        <v>-2529331.96</v>
      </c>
      <c r="WL85" s="294">
        <v>-378778.4</v>
      </c>
      <c r="WM85" s="294">
        <v>0</v>
      </c>
      <c r="WN85" s="294">
        <v>-329276.55</v>
      </c>
      <c r="WO85" s="294">
        <v>0</v>
      </c>
      <c r="WP85" s="294">
        <v>-585334.89</v>
      </c>
      <c r="WQ85" s="294">
        <v>-1669028.08</v>
      </c>
      <c r="WR85" s="294">
        <v>-1566020.3</v>
      </c>
      <c r="WS85" s="294">
        <v>-112640</v>
      </c>
      <c r="WT85" s="294">
        <v>-633288.54</v>
      </c>
      <c r="WU85" s="294">
        <v>-34660791.700000003</v>
      </c>
      <c r="WV85" s="294">
        <v>-271535</v>
      </c>
      <c r="WW85" s="294">
        <v>-159580</v>
      </c>
      <c r="WX85" s="294">
        <v>-55448.18</v>
      </c>
      <c r="WY85" s="294"/>
      <c r="WZ85" s="294">
        <v>-70460</v>
      </c>
      <c r="XA85" s="294">
        <v>-33423.85</v>
      </c>
      <c r="XB85" s="294">
        <v>-89190</v>
      </c>
      <c r="XC85" s="294">
        <v>-6807227.4000000004</v>
      </c>
      <c r="XD85" s="294">
        <v>-177441.32</v>
      </c>
      <c r="XE85" s="294">
        <v>-123217</v>
      </c>
      <c r="XF85" s="294">
        <v>-712241.55</v>
      </c>
      <c r="XG85" s="294">
        <v>-73620</v>
      </c>
      <c r="XH85" s="294">
        <v>-833277.4</v>
      </c>
      <c r="XI85" s="294">
        <v>-214213.2</v>
      </c>
      <c r="XJ85" s="294">
        <v>-501900</v>
      </c>
      <c r="XK85" s="294">
        <v>-1052519.0900000001</v>
      </c>
      <c r="XL85" s="294">
        <v>-103550</v>
      </c>
      <c r="XM85" s="294">
        <v>-165833.72</v>
      </c>
      <c r="XN85" s="294">
        <v>-875670</v>
      </c>
      <c r="XO85" s="294"/>
      <c r="XP85" s="294">
        <v>-142000</v>
      </c>
      <c r="XQ85" s="294">
        <v>-382586</v>
      </c>
      <c r="XR85" s="294">
        <v>-744140</v>
      </c>
      <c r="XS85" s="294">
        <v>-75200</v>
      </c>
      <c r="XT85" s="294">
        <v>-449004.9</v>
      </c>
      <c r="XU85" s="294">
        <v>-27500</v>
      </c>
      <c r="XV85" s="294">
        <v>-73130</v>
      </c>
      <c r="XW85" s="294">
        <v>-77700</v>
      </c>
      <c r="XX85" s="294">
        <v>-47050</v>
      </c>
      <c r="XY85" s="294">
        <v>-157294</v>
      </c>
      <c r="XZ85" s="294">
        <v>-69600</v>
      </c>
      <c r="YA85" s="294">
        <v>-50700</v>
      </c>
      <c r="YB85" s="294">
        <v>-42300</v>
      </c>
      <c r="YC85" s="294">
        <v>-24175</v>
      </c>
      <c r="YD85" s="294">
        <v>-54000</v>
      </c>
      <c r="YE85" s="294">
        <v>-373140.78</v>
      </c>
      <c r="YF85" s="294">
        <v>-155750</v>
      </c>
      <c r="YG85" s="294">
        <v>-500849.6</v>
      </c>
      <c r="YH85" s="294">
        <v>-61100</v>
      </c>
      <c r="YI85" s="294">
        <v>-2172780</v>
      </c>
      <c r="YJ85" s="294">
        <v>-138020</v>
      </c>
      <c r="YK85" s="294">
        <v>-453097.6</v>
      </c>
      <c r="YL85" s="294">
        <v>-95206</v>
      </c>
      <c r="YM85" s="294">
        <v>-1255934</v>
      </c>
      <c r="YN85" s="294">
        <v>-199900</v>
      </c>
      <c r="YO85" s="294">
        <v>-69627.199999999997</v>
      </c>
      <c r="YP85" s="294">
        <v>-217590</v>
      </c>
      <c r="YQ85" s="294">
        <v>-101300</v>
      </c>
      <c r="YR85" s="294">
        <v>-59950</v>
      </c>
      <c r="YS85" s="294">
        <v>-157320</v>
      </c>
      <c r="YT85" s="294">
        <v>-315934.09999999998</v>
      </c>
      <c r="YU85" s="294">
        <v>-71900</v>
      </c>
      <c r="YV85" s="294">
        <v>-904368.74</v>
      </c>
      <c r="YW85" s="294">
        <v>-113643.2</v>
      </c>
      <c r="YX85" s="294"/>
      <c r="YY85" s="294"/>
      <c r="YZ85" s="294"/>
      <c r="ZA85" s="294">
        <v>-23900</v>
      </c>
      <c r="ZB85" s="294"/>
      <c r="ZC85" s="294"/>
      <c r="ZD85" s="294">
        <v>-703151</v>
      </c>
      <c r="ZE85" s="294"/>
      <c r="ZF85" s="294">
        <v>-105430</v>
      </c>
      <c r="ZG85" s="294">
        <v>-130970</v>
      </c>
      <c r="ZH85" s="294"/>
      <c r="ZI85" s="294">
        <v>-44875</v>
      </c>
      <c r="ZJ85" s="294">
        <v>-57750</v>
      </c>
      <c r="ZK85" s="294"/>
      <c r="ZL85" s="294"/>
      <c r="ZM85" s="294">
        <v>-87542.399999999994</v>
      </c>
      <c r="ZN85" s="294">
        <v>-976323.84</v>
      </c>
      <c r="ZO85" s="294">
        <v>-257175</v>
      </c>
      <c r="ZP85" s="294">
        <v>-141160.79999999999</v>
      </c>
      <c r="ZQ85" s="294">
        <v>-103150</v>
      </c>
      <c r="ZR85" s="294">
        <v>-98353</v>
      </c>
      <c r="ZS85" s="294">
        <v>-294738.40000000002</v>
      </c>
      <c r="ZT85" s="294">
        <v>-176200</v>
      </c>
      <c r="ZU85" s="294">
        <v>-504430.89</v>
      </c>
      <c r="ZV85" s="294">
        <v>-29965.42</v>
      </c>
      <c r="ZW85" s="294">
        <v>-175900</v>
      </c>
      <c r="ZX85" s="294">
        <v>-138475</v>
      </c>
      <c r="ZY85" s="294">
        <v>-104175</v>
      </c>
      <c r="ZZ85" s="294">
        <v>-31953.599999999999</v>
      </c>
      <c r="AAA85" s="294">
        <v>-194525</v>
      </c>
      <c r="AAB85" s="294">
        <v>-162772.1</v>
      </c>
      <c r="AAC85" s="294">
        <v>-73264.399999999994</v>
      </c>
      <c r="AAD85" s="294">
        <v>-578526</v>
      </c>
      <c r="AAE85" s="294">
        <v>-67400</v>
      </c>
      <c r="AAF85" s="294">
        <v>-38250</v>
      </c>
      <c r="AAG85" s="294">
        <v>-32600</v>
      </c>
      <c r="AAH85" s="294">
        <v>-137783.75</v>
      </c>
      <c r="AAI85" s="294">
        <v>-458898</v>
      </c>
      <c r="AAJ85" s="294">
        <v>-692434.01</v>
      </c>
      <c r="AAK85" s="294">
        <v>-56500</v>
      </c>
      <c r="AAL85" s="294">
        <v>-165225</v>
      </c>
      <c r="AAM85" s="294"/>
      <c r="AAN85" s="294">
        <v>-26475</v>
      </c>
      <c r="AAO85" s="294">
        <v>-1294176.94</v>
      </c>
      <c r="AAP85" s="294">
        <v>-829861.93</v>
      </c>
      <c r="AAQ85" s="294">
        <v>-119400</v>
      </c>
      <c r="AAR85" s="294"/>
      <c r="AAS85" s="294">
        <v>-511900</v>
      </c>
      <c r="AAT85" s="294">
        <v>-119300</v>
      </c>
      <c r="AAU85" s="294">
        <v>-232960</v>
      </c>
      <c r="AAV85" s="294">
        <v>-5435265.1500000004</v>
      </c>
      <c r="AAW85" s="294">
        <v>-1717600</v>
      </c>
      <c r="AAX85" s="294">
        <v>-473519.5</v>
      </c>
      <c r="AAY85" s="294"/>
      <c r="AAZ85" s="294">
        <v>-2760494.9</v>
      </c>
      <c r="ABA85" s="294"/>
      <c r="ABB85" s="294">
        <v>-244925</v>
      </c>
      <c r="ABC85" s="294">
        <v>-342982</v>
      </c>
      <c r="ABD85" s="294">
        <v>-689250</v>
      </c>
      <c r="ABE85" s="294">
        <v>-996908.03</v>
      </c>
      <c r="ABF85" s="294">
        <v>-253020</v>
      </c>
      <c r="ABG85" s="294">
        <v>-106000</v>
      </c>
      <c r="ABH85" s="294">
        <v>-1486969.3</v>
      </c>
      <c r="ABI85" s="294">
        <v>-459817.5</v>
      </c>
      <c r="ABJ85" s="294">
        <v>-218760</v>
      </c>
      <c r="ABK85" s="294">
        <v>-1383596</v>
      </c>
      <c r="ABL85" s="294">
        <v>-2949148.88</v>
      </c>
      <c r="ABM85" s="294"/>
      <c r="ABN85" s="294"/>
      <c r="ABO85" s="294">
        <v>-15917697.5</v>
      </c>
      <c r="ABP85" s="294">
        <v>-1538824.8</v>
      </c>
      <c r="ABQ85" s="294">
        <v>-33800</v>
      </c>
      <c r="ABR85" s="294">
        <v>-320200</v>
      </c>
      <c r="ABS85" s="294"/>
      <c r="ABT85" s="294">
        <v>-102000</v>
      </c>
      <c r="ABU85" s="294">
        <v>0</v>
      </c>
      <c r="ABV85" s="294">
        <v>-99375</v>
      </c>
      <c r="ABW85" s="294"/>
      <c r="ABX85" s="294"/>
      <c r="ABY85" s="294"/>
      <c r="ABZ85" s="294"/>
      <c r="ACA85" s="294">
        <v>-12000</v>
      </c>
      <c r="ACB85" s="294">
        <v>-991689.87</v>
      </c>
      <c r="ACC85" s="294">
        <v>-494025</v>
      </c>
      <c r="ACD85" s="294">
        <v>-726942.16</v>
      </c>
      <c r="ACE85" s="294">
        <v>-99440</v>
      </c>
      <c r="ACF85" s="294">
        <v>-116875</v>
      </c>
      <c r="ACG85" s="294">
        <v>-2954746.42</v>
      </c>
      <c r="ACH85" s="294"/>
      <c r="ACI85" s="294"/>
      <c r="ACJ85" s="294"/>
      <c r="ACK85" s="294">
        <v>-2052296.12</v>
      </c>
      <c r="ACL85" s="294">
        <v>-3759926.14</v>
      </c>
      <c r="ACM85" s="294">
        <v>-692724.8</v>
      </c>
      <c r="ACN85" s="294"/>
      <c r="ACO85" s="294">
        <v>-63500</v>
      </c>
      <c r="ACP85" s="294"/>
      <c r="ACQ85" s="294">
        <v>-5662679.7300000004</v>
      </c>
      <c r="ACR85" s="294">
        <v>-137800</v>
      </c>
      <c r="ACS85" s="294">
        <v>-4001496.6</v>
      </c>
      <c r="ACT85" s="294">
        <v>-2448757.0499999998</v>
      </c>
      <c r="ACU85" s="294"/>
      <c r="ACV85" s="294"/>
      <c r="ACW85" s="294">
        <v>-870445.47</v>
      </c>
      <c r="ACX85" s="294">
        <v>-101878</v>
      </c>
      <c r="ACY85" s="294">
        <v>-162349.20000000001</v>
      </c>
      <c r="ACZ85" s="294">
        <v>-1233837.95</v>
      </c>
      <c r="ADA85" s="294">
        <v>-87350</v>
      </c>
      <c r="ADB85" s="294">
        <v>-11950</v>
      </c>
      <c r="ADC85" s="294">
        <v>-222963</v>
      </c>
      <c r="ADD85" s="294">
        <v>-75195</v>
      </c>
      <c r="ADE85" s="294">
        <v>-62250</v>
      </c>
      <c r="ADF85" s="294">
        <v>-5594064.54</v>
      </c>
      <c r="ADG85" s="294">
        <v>-448672.91</v>
      </c>
      <c r="ADH85" s="294"/>
      <c r="ADI85" s="294">
        <v>-6820</v>
      </c>
      <c r="ADJ85" s="294"/>
      <c r="ADK85" s="294"/>
      <c r="ADL85" s="294">
        <v>-5600</v>
      </c>
      <c r="ADM85" s="294">
        <v>-77400</v>
      </c>
      <c r="ADN85" s="294">
        <v>-168800</v>
      </c>
      <c r="ADO85" s="294">
        <v>-1008813.8</v>
      </c>
      <c r="ADP85" s="294">
        <v>-1842548.8</v>
      </c>
      <c r="ADQ85" s="294"/>
      <c r="ADR85" s="294">
        <v>-234071.8</v>
      </c>
      <c r="ADS85" s="294">
        <v>-1152651.8400000001</v>
      </c>
      <c r="ADT85" s="294"/>
      <c r="ADU85" s="294"/>
      <c r="ADV85" s="294"/>
      <c r="ADW85" s="294"/>
      <c r="ADX85" s="294"/>
      <c r="ADY85" s="294">
        <v>-5919240.5499999998</v>
      </c>
      <c r="ADZ85" s="294">
        <v>-332376.88</v>
      </c>
      <c r="AEA85" s="294">
        <v>-3639388.65</v>
      </c>
      <c r="AEB85" s="294">
        <v>-110395</v>
      </c>
      <c r="AEC85" s="294"/>
      <c r="AED85" s="294">
        <v>-252270</v>
      </c>
      <c r="AEE85" s="294">
        <v>-200900.15</v>
      </c>
      <c r="AEF85" s="294">
        <v>-62380</v>
      </c>
      <c r="AEG85" s="294"/>
      <c r="AEH85" s="294">
        <v>-9900</v>
      </c>
      <c r="AEI85" s="294">
        <v>-2983831.02</v>
      </c>
      <c r="AEJ85" s="294">
        <v>-864805.44</v>
      </c>
      <c r="AEK85" s="294">
        <v>-883442.37</v>
      </c>
      <c r="AEL85" s="294">
        <v>-1888221.16</v>
      </c>
      <c r="AEM85" s="294">
        <v>-73510</v>
      </c>
      <c r="AEN85" s="294">
        <v>-465856.4</v>
      </c>
      <c r="AEO85" s="294">
        <v>-361532.35</v>
      </c>
      <c r="AEP85" s="294">
        <v>-10755355.140000001</v>
      </c>
      <c r="AEQ85" s="294">
        <v>-32085</v>
      </c>
      <c r="AER85" s="294">
        <v>-3930615.64</v>
      </c>
      <c r="AES85" s="294">
        <v>-263166.09999999998</v>
      </c>
      <c r="AET85" s="294">
        <v>-217662</v>
      </c>
      <c r="AEU85" s="294">
        <v>-44865</v>
      </c>
      <c r="AEV85" s="294">
        <v>-1802753.91</v>
      </c>
      <c r="AEW85" s="294">
        <v>-102215</v>
      </c>
      <c r="AEX85" s="294">
        <v>-736289.5</v>
      </c>
      <c r="AEY85" s="294">
        <v>-107440</v>
      </c>
      <c r="AEZ85" s="294">
        <v>-590195</v>
      </c>
      <c r="AFA85" s="294">
        <v>-104337.60000000001</v>
      </c>
      <c r="AFB85" s="294">
        <v>-80227.600000000006</v>
      </c>
      <c r="AFC85" s="294">
        <v>-4220822.3499999996</v>
      </c>
      <c r="AFD85" s="294"/>
      <c r="AFE85" s="294">
        <v>-90000</v>
      </c>
      <c r="AFF85" s="294">
        <v>-160560</v>
      </c>
      <c r="AFG85" s="294"/>
      <c r="AFH85" s="294">
        <v>-34500</v>
      </c>
      <c r="AFI85" s="294"/>
      <c r="AFJ85" s="294">
        <v>-72930</v>
      </c>
      <c r="AFK85" s="294">
        <v>-114650</v>
      </c>
      <c r="AFL85" s="294">
        <v>-138650</v>
      </c>
      <c r="AFM85" s="294"/>
      <c r="AFN85" s="294"/>
      <c r="AFO85" s="294"/>
      <c r="AFP85" s="294">
        <v>-662536.31999999995</v>
      </c>
      <c r="AFQ85" s="294">
        <v>-1602099.09</v>
      </c>
      <c r="AFR85" s="294">
        <v>-5578058.4000000004</v>
      </c>
      <c r="AFS85" s="294">
        <v>-1256974.55</v>
      </c>
      <c r="AFT85" s="294">
        <v>-138540</v>
      </c>
      <c r="AFU85" s="294">
        <v>-46700</v>
      </c>
      <c r="AFV85" s="294">
        <v>-55500</v>
      </c>
      <c r="AFW85" s="294">
        <v>-77657.899999999994</v>
      </c>
      <c r="AFX85" s="294">
        <v>-131010</v>
      </c>
      <c r="AFY85" s="294">
        <v>-747050.4</v>
      </c>
      <c r="AFZ85" s="294">
        <v>-6680937.3799999999</v>
      </c>
      <c r="AGA85" s="294">
        <v>-88320</v>
      </c>
      <c r="AGB85" s="294">
        <v>-6078621.9000000004</v>
      </c>
      <c r="AGC85" s="294">
        <v>-69175</v>
      </c>
      <c r="AGD85" s="294"/>
      <c r="AGE85" s="294">
        <v>-49579.5</v>
      </c>
      <c r="AGF85" s="294">
        <v>-20725</v>
      </c>
      <c r="AGG85" s="294">
        <v>-232821.5</v>
      </c>
      <c r="AGH85" s="294">
        <v>-74155.08</v>
      </c>
      <c r="AGI85" s="294">
        <v>-214124.5</v>
      </c>
      <c r="AGJ85" s="294">
        <v>-51525</v>
      </c>
      <c r="AGK85" s="294">
        <v>-39640.5</v>
      </c>
      <c r="AGL85" s="294">
        <v>-124185.02</v>
      </c>
      <c r="AGM85" s="294">
        <v>-516834.27</v>
      </c>
      <c r="AGN85" s="294">
        <v>-212510.72</v>
      </c>
      <c r="AGO85" s="294">
        <v>-1063254.3999999999</v>
      </c>
      <c r="AGP85" s="294">
        <v>-633473.76</v>
      </c>
      <c r="AGQ85" s="294">
        <v>-2019342.29</v>
      </c>
      <c r="AGR85" s="294">
        <v>-2191142.2400000002</v>
      </c>
      <c r="AGS85" s="294">
        <v>-160248.44</v>
      </c>
      <c r="AGT85" s="294">
        <v>-521067.5</v>
      </c>
      <c r="AGU85" s="294"/>
      <c r="AGV85" s="294"/>
      <c r="AGW85" s="294">
        <v>-1035939.19</v>
      </c>
      <c r="AGX85" s="294">
        <v>-186500</v>
      </c>
      <c r="AGY85" s="294">
        <v>-234208.08</v>
      </c>
      <c r="AGZ85" s="294"/>
      <c r="AHA85" s="294">
        <v>-133600</v>
      </c>
      <c r="AHB85" s="294"/>
      <c r="AHC85" s="294">
        <v>-75660</v>
      </c>
      <c r="AHD85" s="294">
        <v>-142571</v>
      </c>
      <c r="AHE85" s="294"/>
      <c r="AHF85" s="294">
        <v>-42250</v>
      </c>
      <c r="AHG85" s="294">
        <v>-96753.37</v>
      </c>
      <c r="AHH85" s="294">
        <v>-105711</v>
      </c>
      <c r="AHI85" s="294"/>
      <c r="AHJ85" s="294">
        <v>-239796.04</v>
      </c>
      <c r="AHK85" s="294">
        <v>-40740</v>
      </c>
      <c r="AHL85" s="294">
        <v>-302289.58</v>
      </c>
      <c r="AHM85" s="294">
        <v>-73000</v>
      </c>
      <c r="AHN85" s="294"/>
      <c r="AHO85" s="294">
        <v>-56600</v>
      </c>
      <c r="AHP85" s="294">
        <v>-179466.22</v>
      </c>
      <c r="AHQ85" s="294">
        <v>-35127.5</v>
      </c>
      <c r="AHR85" s="329">
        <v>-134100</v>
      </c>
      <c r="AHS85" s="294">
        <f t="shared" si="51"/>
        <v>-737769010.06009972</v>
      </c>
      <c r="AHT85" s="271" t="b">
        <f t="shared" si="52"/>
        <v>1</v>
      </c>
      <c r="AHU85" s="271" t="s">
        <v>6273</v>
      </c>
      <c r="AHV85" s="271" t="s">
        <v>6108</v>
      </c>
      <c r="AHW85" s="271" t="s">
        <v>6109</v>
      </c>
    </row>
    <row r="86" spans="1:907" ht="24" x14ac:dyDescent="0.8">
      <c r="A86" s="270" t="s">
        <v>6273</v>
      </c>
      <c r="B86" s="270" t="s">
        <v>6110</v>
      </c>
      <c r="C86" s="271" t="s">
        <v>6111</v>
      </c>
      <c r="D86" s="294">
        <v>-72629</v>
      </c>
      <c r="E86" s="294">
        <v>-511652.8</v>
      </c>
      <c r="F86" s="294">
        <v>-841749</v>
      </c>
      <c r="G86" s="294">
        <v>-72838.5</v>
      </c>
      <c r="H86" s="294">
        <v>-676663</v>
      </c>
      <c r="I86" s="294">
        <v>-44198.51</v>
      </c>
      <c r="J86" s="294">
        <v>-220384.5</v>
      </c>
      <c r="K86" s="294">
        <v>-42570</v>
      </c>
      <c r="L86" s="294">
        <v>-287942.84999999998</v>
      </c>
      <c r="M86" s="294">
        <v>-603396.46</v>
      </c>
      <c r="N86" s="294">
        <v>-638490.43000000005</v>
      </c>
      <c r="O86" s="294">
        <v>-25538.06</v>
      </c>
      <c r="P86" s="294">
        <v>-1483722.64</v>
      </c>
      <c r="Q86" s="294">
        <v>-93210.54</v>
      </c>
      <c r="R86" s="294">
        <v>-62855.75</v>
      </c>
      <c r="S86" s="294">
        <v>-378400</v>
      </c>
      <c r="T86" s="294">
        <v>-134119.91</v>
      </c>
      <c r="U86" s="294">
        <v>-88655.6</v>
      </c>
      <c r="V86" s="294">
        <v>-3400</v>
      </c>
      <c r="W86" s="294">
        <v>-197509.97</v>
      </c>
      <c r="X86" s="294">
        <v>-23710</v>
      </c>
      <c r="Y86" s="294">
        <v>-2740</v>
      </c>
      <c r="Z86" s="294">
        <v>-373790.75</v>
      </c>
      <c r="AA86" s="294">
        <v>-423564.3</v>
      </c>
      <c r="AB86" s="294">
        <v>-301534.51</v>
      </c>
      <c r="AC86" s="294">
        <v>-4208349.6500000004</v>
      </c>
      <c r="AD86" s="294">
        <v>-247997.95</v>
      </c>
      <c r="AE86" s="294">
        <v>-402165</v>
      </c>
      <c r="AF86" s="294">
        <v>-254531.52</v>
      </c>
      <c r="AG86" s="294">
        <v>-89157.06</v>
      </c>
      <c r="AH86" s="294">
        <v>-515647</v>
      </c>
      <c r="AI86" s="294">
        <v>-545633.65</v>
      </c>
      <c r="AJ86" s="294">
        <v>-184375</v>
      </c>
      <c r="AK86" s="294">
        <v>-81472.179999999993</v>
      </c>
      <c r="AL86" s="294">
        <v>-475110.7</v>
      </c>
      <c r="AM86" s="294">
        <v>-102544.11</v>
      </c>
      <c r="AN86" s="294"/>
      <c r="AO86" s="294">
        <v>-135045.91</v>
      </c>
      <c r="AP86" s="294">
        <v>-411294.89</v>
      </c>
      <c r="AQ86" s="294">
        <v>-146994.85999999999</v>
      </c>
      <c r="AR86" s="294">
        <v>-220293.34</v>
      </c>
      <c r="AS86" s="294">
        <v>-172058</v>
      </c>
      <c r="AT86" s="294">
        <v>-1799408.27</v>
      </c>
      <c r="AU86" s="294">
        <v>0</v>
      </c>
      <c r="AV86" s="294">
        <v>-32600.92</v>
      </c>
      <c r="AW86" s="294">
        <v>-223172.36</v>
      </c>
      <c r="AX86" s="294">
        <v>-244085.28</v>
      </c>
      <c r="AY86" s="294">
        <v>-194649.05</v>
      </c>
      <c r="AZ86" s="294">
        <v>-42048.83</v>
      </c>
      <c r="BA86" s="294">
        <v>-4000</v>
      </c>
      <c r="BB86" s="294">
        <v>-19084.8</v>
      </c>
      <c r="BC86" s="294">
        <v>-4996.66</v>
      </c>
      <c r="BD86" s="294">
        <v>-47177.9</v>
      </c>
      <c r="BE86" s="294"/>
      <c r="BF86" s="294">
        <v>-339186.2</v>
      </c>
      <c r="BG86" s="294">
        <v>0</v>
      </c>
      <c r="BH86" s="294">
        <v>-103795.09</v>
      </c>
      <c r="BI86" s="294">
        <v>-415527</v>
      </c>
      <c r="BJ86" s="294">
        <v>-253779</v>
      </c>
      <c r="BK86" s="294">
        <v>-346052.95</v>
      </c>
      <c r="BL86" s="294">
        <v>-29492.98</v>
      </c>
      <c r="BM86" s="294">
        <v>-257460.41</v>
      </c>
      <c r="BN86" s="294">
        <v>-127874.82</v>
      </c>
      <c r="BO86" s="294">
        <v>-39946.9</v>
      </c>
      <c r="BP86" s="294"/>
      <c r="BQ86" s="294">
        <v>-20095.91</v>
      </c>
      <c r="BR86" s="294">
        <v>-360469.86</v>
      </c>
      <c r="BS86" s="294">
        <v>-67829.3</v>
      </c>
      <c r="BT86" s="294">
        <v>-5942.14</v>
      </c>
      <c r="BU86" s="294">
        <v>-191693.32</v>
      </c>
      <c r="BV86" s="294">
        <v>-213989.45</v>
      </c>
      <c r="BW86" s="294">
        <v>-80967.259999999995</v>
      </c>
      <c r="BX86" s="294">
        <v>-36917.08</v>
      </c>
      <c r="BY86" s="294">
        <v>-21031.33</v>
      </c>
      <c r="BZ86" s="294">
        <v>-509252.55</v>
      </c>
      <c r="CA86" s="294">
        <v>-502445.08</v>
      </c>
      <c r="CB86" s="294">
        <v>-483040.26</v>
      </c>
      <c r="CC86" s="294">
        <v>-306686.78999999998</v>
      </c>
      <c r="CD86" s="294">
        <v>-110772.78</v>
      </c>
      <c r="CE86" s="294">
        <v>-178987.14</v>
      </c>
      <c r="CF86" s="294">
        <v>-233456.05</v>
      </c>
      <c r="CG86" s="294">
        <v>-16820</v>
      </c>
      <c r="CH86" s="294">
        <v>-52935</v>
      </c>
      <c r="CI86" s="294">
        <v>-823946.53</v>
      </c>
      <c r="CJ86" s="294">
        <v>-154821.92000000001</v>
      </c>
      <c r="CK86" s="294">
        <v>-162852.6</v>
      </c>
      <c r="CL86" s="294">
        <v>-44208.68</v>
      </c>
      <c r="CM86" s="294">
        <v>-47290.720000000001</v>
      </c>
      <c r="CN86" s="294">
        <v>-196044.27</v>
      </c>
      <c r="CO86" s="294">
        <v>-9095.15</v>
      </c>
      <c r="CP86" s="294">
        <v>-65310.8</v>
      </c>
      <c r="CQ86" s="294">
        <v>-113508.69</v>
      </c>
      <c r="CR86" s="294">
        <v>-157146.85</v>
      </c>
      <c r="CS86" s="294">
        <v>-43804.75</v>
      </c>
      <c r="CT86" s="294">
        <v>-366655.04</v>
      </c>
      <c r="CU86" s="294">
        <v>-67162.509999999995</v>
      </c>
      <c r="CV86" s="294">
        <v>-231808.81</v>
      </c>
      <c r="CW86" s="294">
        <v>-380901.17</v>
      </c>
      <c r="CX86" s="294">
        <v>-11830</v>
      </c>
      <c r="CY86" s="294">
        <v>-566013.94999999995</v>
      </c>
      <c r="CZ86" s="294">
        <v>-113501.11</v>
      </c>
      <c r="DA86" s="294">
        <v>-59622.8</v>
      </c>
      <c r="DB86" s="294">
        <v>-258971.75</v>
      </c>
      <c r="DC86" s="294">
        <v>-879071</v>
      </c>
      <c r="DD86" s="294">
        <v>-264794.89</v>
      </c>
      <c r="DE86" s="294">
        <v>-507605.3</v>
      </c>
      <c r="DF86" s="294">
        <v>-93743.72</v>
      </c>
      <c r="DG86" s="294">
        <v>0</v>
      </c>
      <c r="DH86" s="294">
        <v>-82202.2</v>
      </c>
      <c r="DI86" s="294">
        <v>-173394.4</v>
      </c>
      <c r="DJ86" s="294">
        <v>-242660.88</v>
      </c>
      <c r="DK86" s="294">
        <v>-128595.1</v>
      </c>
      <c r="DL86" s="294">
        <v>-208550.5</v>
      </c>
      <c r="DM86" s="294">
        <v>-115094</v>
      </c>
      <c r="DN86" s="294">
        <v>-73639.45</v>
      </c>
      <c r="DO86" s="294">
        <v>-200737.13</v>
      </c>
      <c r="DP86" s="294">
        <v>-103468.39</v>
      </c>
      <c r="DQ86" s="294">
        <v>-882044.77</v>
      </c>
      <c r="DR86" s="294">
        <v>-139676.72</v>
      </c>
      <c r="DS86" s="294">
        <v>-226026</v>
      </c>
      <c r="DT86" s="294">
        <v>-49140</v>
      </c>
      <c r="DU86" s="294">
        <v>0</v>
      </c>
      <c r="DV86" s="294">
        <v>-204544.4</v>
      </c>
      <c r="DW86" s="294">
        <v>-84965</v>
      </c>
      <c r="DX86" s="294">
        <v>-235130.34</v>
      </c>
      <c r="DY86" s="294">
        <v>-158658.57</v>
      </c>
      <c r="DZ86" s="294">
        <v>-223540.02</v>
      </c>
      <c r="EA86" s="294">
        <v>-48849</v>
      </c>
      <c r="EB86" s="294">
        <v>-347323</v>
      </c>
      <c r="EC86" s="294">
        <v>-379320.06</v>
      </c>
      <c r="ED86" s="294">
        <v>-553661.9</v>
      </c>
      <c r="EE86" s="294">
        <v>-10400</v>
      </c>
      <c r="EF86" s="294">
        <v>-13200</v>
      </c>
      <c r="EG86" s="294">
        <v>-75400.88</v>
      </c>
      <c r="EH86" s="294">
        <v>-322741.13</v>
      </c>
      <c r="EI86" s="294">
        <v>-306139.18</v>
      </c>
      <c r="EJ86" s="294">
        <v>-154390.70000000001</v>
      </c>
      <c r="EK86" s="294">
        <v>-555882.48</v>
      </c>
      <c r="EL86" s="294">
        <v>-208415</v>
      </c>
      <c r="EM86" s="294">
        <v>-183780.82</v>
      </c>
      <c r="EN86" s="294"/>
      <c r="EO86" s="294">
        <v>-719205.64</v>
      </c>
      <c r="EP86" s="294">
        <v>-121228.31</v>
      </c>
      <c r="EQ86" s="294">
        <v>-130367.45</v>
      </c>
      <c r="ER86" s="294">
        <v>-259340.74</v>
      </c>
      <c r="ES86" s="294">
        <v>-214093.98</v>
      </c>
      <c r="ET86" s="294">
        <v>-499084.2</v>
      </c>
      <c r="EU86" s="294">
        <v>-543539.37</v>
      </c>
      <c r="EV86" s="294">
        <v>-238004.6</v>
      </c>
      <c r="EW86" s="294">
        <v>-1594508.65</v>
      </c>
      <c r="EX86" s="294">
        <v>-24650</v>
      </c>
      <c r="EY86" s="294">
        <v>-92428.95</v>
      </c>
      <c r="EZ86" s="294">
        <v>-814650.51</v>
      </c>
      <c r="FA86" s="294">
        <v>-33074</v>
      </c>
      <c r="FB86" s="294">
        <v>-115376.74</v>
      </c>
      <c r="FC86" s="294">
        <v>-198170.76</v>
      </c>
      <c r="FD86" s="294">
        <v>-30450.84</v>
      </c>
      <c r="FE86" s="294">
        <v>-136754.12</v>
      </c>
      <c r="FF86" s="294">
        <v>-23571.95</v>
      </c>
      <c r="FG86" s="294">
        <v>-35107.47</v>
      </c>
      <c r="FH86" s="294">
        <v>-78877.05</v>
      </c>
      <c r="FI86" s="294">
        <v>-546262.18000000005</v>
      </c>
      <c r="FJ86" s="294">
        <v>-71480.33</v>
      </c>
      <c r="FK86" s="294">
        <v>0</v>
      </c>
      <c r="FL86" s="294">
        <v>-104177.8</v>
      </c>
      <c r="FM86" s="294">
        <v>-374648.16</v>
      </c>
      <c r="FN86" s="294">
        <v>-132606.39999999999</v>
      </c>
      <c r="FO86" s="294">
        <v>-17722</v>
      </c>
      <c r="FP86" s="294">
        <v>-9643.9599999999991</v>
      </c>
      <c r="FQ86" s="294">
        <v>-15533.99</v>
      </c>
      <c r="FR86" s="294">
        <v>-331541.09999999998</v>
      </c>
      <c r="FS86" s="294">
        <v>-66133.399999999994</v>
      </c>
      <c r="FT86" s="294">
        <v>-65715.600000000006</v>
      </c>
      <c r="FU86" s="294">
        <v>-48185</v>
      </c>
      <c r="FV86" s="294">
        <v>-18240</v>
      </c>
      <c r="FW86" s="294">
        <v>-442322.35</v>
      </c>
      <c r="FX86" s="294">
        <v>-592942.49</v>
      </c>
      <c r="FY86" s="294">
        <v>-56667.9</v>
      </c>
      <c r="FZ86" s="294">
        <v>-87797.55</v>
      </c>
      <c r="GA86" s="294">
        <v>-436210.38</v>
      </c>
      <c r="GB86" s="294">
        <v>-202597.01</v>
      </c>
      <c r="GC86" s="294">
        <v>-230435.62</v>
      </c>
      <c r="GD86" s="294">
        <v>-63060</v>
      </c>
      <c r="GE86" s="294">
        <v>-24334.400000000001</v>
      </c>
      <c r="GF86" s="294">
        <v>-138037.75</v>
      </c>
      <c r="GG86" s="294">
        <v>-47880</v>
      </c>
      <c r="GH86" s="294">
        <v>-268011.28000000003</v>
      </c>
      <c r="GI86" s="294">
        <v>-197941.94</v>
      </c>
      <c r="GJ86" s="294">
        <v>-21510.81</v>
      </c>
      <c r="GK86" s="294">
        <v>-35103</v>
      </c>
      <c r="GL86" s="294">
        <v>-115912.02</v>
      </c>
      <c r="GM86" s="294"/>
      <c r="GN86" s="294">
        <v>-36010.949999999997</v>
      </c>
      <c r="GO86" s="294">
        <v>-42024.1</v>
      </c>
      <c r="GP86" s="294">
        <v>-49397.69</v>
      </c>
      <c r="GQ86" s="294">
        <v>-419104.36</v>
      </c>
      <c r="GR86" s="294">
        <v>-176737.45</v>
      </c>
      <c r="GS86" s="294">
        <v>-89533.34</v>
      </c>
      <c r="GT86" s="294">
        <v>-42590</v>
      </c>
      <c r="GU86" s="294"/>
      <c r="GV86" s="294">
        <v>-37871</v>
      </c>
      <c r="GW86" s="294">
        <v>-42705.7</v>
      </c>
      <c r="GX86" s="294">
        <v>-53637.83</v>
      </c>
      <c r="GY86" s="294">
        <v>-491634.21</v>
      </c>
      <c r="GZ86" s="294">
        <v>-58831.26</v>
      </c>
      <c r="HA86" s="294">
        <v>-73825.600000000006</v>
      </c>
      <c r="HB86" s="294">
        <v>-45041</v>
      </c>
      <c r="HC86" s="294">
        <v>-1662200.79</v>
      </c>
      <c r="HD86" s="294">
        <v>-2511673.14</v>
      </c>
      <c r="HE86" s="294">
        <v>-38642.400000000001</v>
      </c>
      <c r="HF86" s="294">
        <v>-54810</v>
      </c>
      <c r="HG86" s="294">
        <v>-39539</v>
      </c>
      <c r="HH86" s="294">
        <v>-677344.04</v>
      </c>
      <c r="HI86" s="294">
        <v>-16440</v>
      </c>
      <c r="HJ86" s="294"/>
      <c r="HK86" s="294">
        <v>-166081</v>
      </c>
      <c r="HL86" s="294">
        <v>-122913</v>
      </c>
      <c r="HM86" s="294">
        <v>-474551.63</v>
      </c>
      <c r="HN86" s="294">
        <v>-368800</v>
      </c>
      <c r="HO86" s="294">
        <v>-40403.57</v>
      </c>
      <c r="HP86" s="294">
        <v>-124623</v>
      </c>
      <c r="HQ86" s="294">
        <v>-258868.96</v>
      </c>
      <c r="HR86" s="294">
        <v>-78053.740000000005</v>
      </c>
      <c r="HS86" s="294">
        <v>-213498.26</v>
      </c>
      <c r="HT86" s="294">
        <v>-166020</v>
      </c>
      <c r="HU86" s="294">
        <v>-148063.16</v>
      </c>
      <c r="HV86" s="294">
        <v>-52405</v>
      </c>
      <c r="HW86" s="294">
        <v>-74260.5</v>
      </c>
      <c r="HX86" s="294">
        <v>-456982.51</v>
      </c>
      <c r="HY86" s="294">
        <v>-299158.95</v>
      </c>
      <c r="HZ86" s="294">
        <v>-155240.81</v>
      </c>
      <c r="IA86" s="294">
        <v>-176517.5</v>
      </c>
      <c r="IB86" s="294">
        <v>-168131.58</v>
      </c>
      <c r="IC86" s="294">
        <v>-360746.18</v>
      </c>
      <c r="ID86" s="294">
        <v>-35441.440000000002</v>
      </c>
      <c r="IE86" s="294">
        <v>-61205.120000000003</v>
      </c>
      <c r="IF86" s="294">
        <v>-170451.59</v>
      </c>
      <c r="IG86" s="294">
        <v>-18732</v>
      </c>
      <c r="IH86" s="294">
        <v>-253233</v>
      </c>
      <c r="II86" s="294">
        <v>0</v>
      </c>
      <c r="IJ86" s="294">
        <v>0</v>
      </c>
      <c r="IK86" s="294">
        <v>-160350.20000000001</v>
      </c>
      <c r="IL86" s="294">
        <v>-638276.88</v>
      </c>
      <c r="IM86" s="294">
        <v>-86575</v>
      </c>
      <c r="IN86" s="294">
        <v>-53010.74</v>
      </c>
      <c r="IO86" s="294">
        <v>-85458.66</v>
      </c>
      <c r="IP86" s="294">
        <v>-51346</v>
      </c>
      <c r="IQ86" s="294">
        <v>-157880.04999999999</v>
      </c>
      <c r="IR86" s="294">
        <v>-82844.83</v>
      </c>
      <c r="IS86" s="294">
        <v>-1212947.1200000001</v>
      </c>
      <c r="IT86" s="294">
        <v>-215746.5</v>
      </c>
      <c r="IU86" s="294">
        <v>0</v>
      </c>
      <c r="IV86" s="294">
        <v>-60566</v>
      </c>
      <c r="IW86" s="294">
        <v>-50605.05</v>
      </c>
      <c r="IX86" s="294">
        <v>-116919.67999999999</v>
      </c>
      <c r="IY86" s="294">
        <v>-144583.14000000001</v>
      </c>
      <c r="IZ86" s="294">
        <v>-25158</v>
      </c>
      <c r="JA86" s="294">
        <v>-81802.509999999995</v>
      </c>
      <c r="JB86" s="294">
        <v>-4440</v>
      </c>
      <c r="JC86" s="294">
        <v>-8988</v>
      </c>
      <c r="JD86" s="294">
        <v>-216956.59</v>
      </c>
      <c r="JE86" s="294"/>
      <c r="JF86" s="294">
        <v>-47436.35</v>
      </c>
      <c r="JG86" s="294">
        <v>-161460.1</v>
      </c>
      <c r="JH86" s="294">
        <v>-12180.88</v>
      </c>
      <c r="JI86" s="294">
        <v>-356684.44</v>
      </c>
      <c r="JJ86" s="294">
        <v>-126068.94</v>
      </c>
      <c r="JK86" s="294">
        <v>-100775</v>
      </c>
      <c r="JL86" s="294">
        <v>-99633.8</v>
      </c>
      <c r="JM86" s="294">
        <v>-266625.91999999998</v>
      </c>
      <c r="JN86" s="294">
        <v>-392862.7</v>
      </c>
      <c r="JO86" s="294">
        <v>-27403</v>
      </c>
      <c r="JP86" s="294">
        <v>-192955.12</v>
      </c>
      <c r="JQ86" s="294">
        <v>-109632</v>
      </c>
      <c r="JR86" s="294">
        <v>-28080</v>
      </c>
      <c r="JS86" s="294">
        <v>-2200</v>
      </c>
      <c r="JT86" s="294">
        <v>-87988.93</v>
      </c>
      <c r="JU86" s="294">
        <v>-27080</v>
      </c>
      <c r="JV86" s="294">
        <v>-38517.699999999997</v>
      </c>
      <c r="JW86" s="294"/>
      <c r="JX86" s="294">
        <v>-682155</v>
      </c>
      <c r="JY86" s="294">
        <v>-25662</v>
      </c>
      <c r="JZ86" s="294">
        <v>-29570</v>
      </c>
      <c r="KA86" s="294">
        <v>-178296.46</v>
      </c>
      <c r="KB86" s="294">
        <v>-43160</v>
      </c>
      <c r="KC86" s="294">
        <v>-171191.37</v>
      </c>
      <c r="KD86" s="294">
        <v>-69830.05</v>
      </c>
      <c r="KE86" s="294">
        <v>-35575.300000000003</v>
      </c>
      <c r="KF86" s="294">
        <v>-160512.9</v>
      </c>
      <c r="KG86" s="294">
        <v>-66567</v>
      </c>
      <c r="KH86" s="294">
        <v>-682254.53</v>
      </c>
      <c r="KI86" s="294">
        <v>-313394.53000000003</v>
      </c>
      <c r="KJ86" s="294">
        <v>0</v>
      </c>
      <c r="KK86" s="294">
        <v>-873359.09</v>
      </c>
      <c r="KL86" s="294">
        <v>-4500</v>
      </c>
      <c r="KM86" s="294">
        <v>-292659.18</v>
      </c>
      <c r="KN86" s="294">
        <v>-1131604.0900000001</v>
      </c>
      <c r="KO86" s="294">
        <v>-76673</v>
      </c>
      <c r="KP86" s="294">
        <v>-314511.59000000003</v>
      </c>
      <c r="KQ86" s="294">
        <v>-552537.65</v>
      </c>
      <c r="KR86" s="294">
        <v>-161528.29999999999</v>
      </c>
      <c r="KS86" s="294">
        <v>-136147.84</v>
      </c>
      <c r="KT86" s="294">
        <v>-733911.92</v>
      </c>
      <c r="KU86" s="294">
        <v>-280774.40000000002</v>
      </c>
      <c r="KV86" s="294">
        <v>-249753.7</v>
      </c>
      <c r="KW86" s="294">
        <v>-1027816.46</v>
      </c>
      <c r="KX86" s="294">
        <v>-187410.89</v>
      </c>
      <c r="KY86" s="294">
        <v>-49288.95</v>
      </c>
      <c r="KZ86" s="294">
        <v>0</v>
      </c>
      <c r="LA86" s="294">
        <v>-79450.899999999994</v>
      </c>
      <c r="LB86" s="294">
        <v>-533986.51</v>
      </c>
      <c r="LC86" s="294">
        <v>-266981.05</v>
      </c>
      <c r="LD86" s="294">
        <v>-268718.90000000002</v>
      </c>
      <c r="LE86" s="294">
        <v>-99383</v>
      </c>
      <c r="LF86" s="294">
        <v>-288226.75</v>
      </c>
      <c r="LG86" s="294">
        <v>-8620</v>
      </c>
      <c r="LH86" s="294">
        <v>-6944</v>
      </c>
      <c r="LI86" s="294">
        <v>-9148.9</v>
      </c>
      <c r="LJ86" s="294">
        <v>-294289.5</v>
      </c>
      <c r="LK86" s="294">
        <v>-833122.51</v>
      </c>
      <c r="LL86" s="294">
        <v>-193233.28</v>
      </c>
      <c r="LM86" s="294">
        <v>-436212.27</v>
      </c>
      <c r="LN86" s="294">
        <v>-366643.20000000001</v>
      </c>
      <c r="LO86" s="294">
        <v>-89618</v>
      </c>
      <c r="LP86" s="294">
        <v>-309252.59999999998</v>
      </c>
      <c r="LQ86" s="294">
        <v>-13398</v>
      </c>
      <c r="LR86" s="294">
        <v>-97920</v>
      </c>
      <c r="LS86" s="294">
        <v>-216942.57</v>
      </c>
      <c r="LT86" s="294">
        <v>-47444.01</v>
      </c>
      <c r="LU86" s="294">
        <v>-56315.66</v>
      </c>
      <c r="LV86" s="294">
        <v>-121085</v>
      </c>
      <c r="LW86" s="294">
        <v>-250003</v>
      </c>
      <c r="LX86" s="294">
        <v>-368989.22</v>
      </c>
      <c r="LY86" s="294">
        <v>-304662.68</v>
      </c>
      <c r="LZ86" s="294">
        <v>-188111.51</v>
      </c>
      <c r="MA86" s="294">
        <v>-50997.02</v>
      </c>
      <c r="MB86" s="294">
        <v>-14448.78</v>
      </c>
      <c r="MC86" s="294">
        <v>-194223.14</v>
      </c>
      <c r="MD86" s="294">
        <v>-79911</v>
      </c>
      <c r="ME86" s="294">
        <v>-262932.77</v>
      </c>
      <c r="MF86" s="294">
        <v>-337294.6</v>
      </c>
      <c r="MG86" s="294">
        <v>-897268.83</v>
      </c>
      <c r="MH86" s="294">
        <v>-273115.05</v>
      </c>
      <c r="MI86" s="294">
        <v>-78019</v>
      </c>
      <c r="MJ86" s="294">
        <v>-89362.21</v>
      </c>
      <c r="MK86" s="294">
        <v>-202728.56</v>
      </c>
      <c r="ML86" s="294">
        <v>-227646.91</v>
      </c>
      <c r="MM86" s="294">
        <v>-223838.56</v>
      </c>
      <c r="MN86" s="294">
        <v>-107160.8</v>
      </c>
      <c r="MO86" s="294">
        <v>-165805.79999999999</v>
      </c>
      <c r="MP86" s="294">
        <v>-71820.600000000006</v>
      </c>
      <c r="MQ86" s="294">
        <v>-17010</v>
      </c>
      <c r="MR86" s="294">
        <v>-45390</v>
      </c>
      <c r="MS86" s="294">
        <v>0</v>
      </c>
      <c r="MT86" s="294">
        <v>-658708.69999999995</v>
      </c>
      <c r="MU86" s="294">
        <v>-113023.9</v>
      </c>
      <c r="MV86" s="294">
        <v>-188180</v>
      </c>
      <c r="MW86" s="294">
        <v>-182699.05</v>
      </c>
      <c r="MX86" s="294">
        <v>-83342.210000000006</v>
      </c>
      <c r="MY86" s="294">
        <v>-42938.81</v>
      </c>
      <c r="MZ86" s="294">
        <v>-107740.44</v>
      </c>
      <c r="NA86" s="294">
        <v>-55301</v>
      </c>
      <c r="NB86" s="294">
        <v>-196778.53</v>
      </c>
      <c r="NC86" s="294">
        <v>-1230</v>
      </c>
      <c r="ND86" s="294">
        <v>-50448.9</v>
      </c>
      <c r="NE86" s="294">
        <v>-6150</v>
      </c>
      <c r="NF86" s="294">
        <v>-223084</v>
      </c>
      <c r="NG86" s="294">
        <v>-145404.5</v>
      </c>
      <c r="NH86" s="294">
        <v>-38241.800000000003</v>
      </c>
      <c r="NI86" s="294">
        <v>-88767.3</v>
      </c>
      <c r="NJ86" s="294">
        <v>-398170.6</v>
      </c>
      <c r="NK86" s="294">
        <v>-169277.8</v>
      </c>
      <c r="NL86" s="294">
        <v>-38552.44</v>
      </c>
      <c r="NM86" s="294">
        <v>-275802.28000000003</v>
      </c>
      <c r="NN86" s="294">
        <v>-62816.32</v>
      </c>
      <c r="NO86" s="294">
        <v>-82696</v>
      </c>
      <c r="NP86" s="294">
        <v>-1301733</v>
      </c>
      <c r="NQ86" s="294">
        <v>-3020</v>
      </c>
      <c r="NR86" s="294">
        <v>-240392.4</v>
      </c>
      <c r="NS86" s="294">
        <v>0</v>
      </c>
      <c r="NT86" s="294">
        <v>-19144</v>
      </c>
      <c r="NU86" s="294">
        <v>-9726.5</v>
      </c>
      <c r="NV86" s="294">
        <v>0</v>
      </c>
      <c r="NW86" s="294">
        <v>-2160</v>
      </c>
      <c r="NX86" s="294">
        <v>-347472</v>
      </c>
      <c r="NY86" s="294">
        <v>-146182.39999999999</v>
      </c>
      <c r="NZ86" s="294">
        <v>-64521.7</v>
      </c>
      <c r="OA86" s="294">
        <v>-16838.8</v>
      </c>
      <c r="OB86" s="294">
        <v>-54218</v>
      </c>
      <c r="OC86" s="294">
        <v>-398623.34</v>
      </c>
      <c r="OD86" s="294">
        <v>-3162.5</v>
      </c>
      <c r="OE86" s="294">
        <v>-322616.2</v>
      </c>
      <c r="OF86" s="294">
        <v>-261804.86</v>
      </c>
      <c r="OG86" s="294">
        <v>-509824.6</v>
      </c>
      <c r="OH86" s="294">
        <v>-81539.070000000007</v>
      </c>
      <c r="OI86" s="294">
        <v>-246521.44</v>
      </c>
      <c r="OJ86" s="294">
        <v>-67572.2</v>
      </c>
      <c r="OK86" s="294">
        <v>-70766.39</v>
      </c>
      <c r="OL86" s="294">
        <v>-249246.6</v>
      </c>
      <c r="OM86" s="294">
        <v>-38148.5</v>
      </c>
      <c r="ON86" s="294">
        <v>-10296.6</v>
      </c>
      <c r="OO86" s="294">
        <v>-436785.73</v>
      </c>
      <c r="OP86" s="294">
        <v>-38605</v>
      </c>
      <c r="OQ86" s="294">
        <v>-4160</v>
      </c>
      <c r="OR86" s="294">
        <v>-61513</v>
      </c>
      <c r="OS86" s="294">
        <v>0</v>
      </c>
      <c r="OT86" s="294">
        <v>-163181</v>
      </c>
      <c r="OU86" s="294">
        <v>-28163.05</v>
      </c>
      <c r="OV86" s="294">
        <v>-66996</v>
      </c>
      <c r="OW86" s="294">
        <v>-90401.24</v>
      </c>
      <c r="OX86" s="294">
        <v>-77588.600000000006</v>
      </c>
      <c r="OY86" s="294">
        <v>-52834.52</v>
      </c>
      <c r="OZ86" s="294">
        <v>-98911</v>
      </c>
      <c r="PA86" s="294">
        <v>-127957.75</v>
      </c>
      <c r="PB86" s="294">
        <v>-455425.59</v>
      </c>
      <c r="PC86" s="294">
        <v>-20741.5</v>
      </c>
      <c r="PD86" s="294">
        <v>-132970</v>
      </c>
      <c r="PE86" s="294">
        <v>-122969.17</v>
      </c>
      <c r="PF86" s="294"/>
      <c r="PG86" s="294">
        <v>-61806.9</v>
      </c>
      <c r="PH86" s="294">
        <v>-133138.14000000001</v>
      </c>
      <c r="PI86" s="294">
        <v>-86184</v>
      </c>
      <c r="PJ86" s="294">
        <v>-102541.3</v>
      </c>
      <c r="PK86" s="294">
        <v>-182422.31</v>
      </c>
      <c r="PL86" s="294">
        <v>-100006.5</v>
      </c>
      <c r="PM86" s="294">
        <v>-48952.42</v>
      </c>
      <c r="PN86" s="294">
        <v>-138542.23000000001</v>
      </c>
      <c r="PO86" s="294">
        <v>-350510.28</v>
      </c>
      <c r="PP86" s="294">
        <v>-107691</v>
      </c>
      <c r="PQ86" s="294">
        <v>-165901.54999999999</v>
      </c>
      <c r="PR86" s="294">
        <v>-227356.89</v>
      </c>
      <c r="PS86" s="294">
        <v>-110792.1</v>
      </c>
      <c r="PT86" s="294">
        <v>-1423083.2</v>
      </c>
      <c r="PU86" s="294">
        <v>-462356</v>
      </c>
      <c r="PV86" s="294">
        <v>-457101</v>
      </c>
      <c r="PW86" s="294">
        <v>-146406</v>
      </c>
      <c r="PX86" s="294">
        <v>-991548.49</v>
      </c>
      <c r="PY86" s="294">
        <v>-439144</v>
      </c>
      <c r="PZ86" s="294">
        <v>-627468.80000000005</v>
      </c>
      <c r="QA86" s="294">
        <v>-78956</v>
      </c>
      <c r="QB86" s="294">
        <v>-52855</v>
      </c>
      <c r="QC86" s="294">
        <v>-128032</v>
      </c>
      <c r="QD86" s="294">
        <v>-372134.56</v>
      </c>
      <c r="QE86" s="294">
        <v>-315977.40999999997</v>
      </c>
      <c r="QF86" s="294">
        <v>-135584</v>
      </c>
      <c r="QG86" s="294">
        <v>-356568.6</v>
      </c>
      <c r="QH86" s="294">
        <v>-407195.64</v>
      </c>
      <c r="QI86" s="294">
        <v>-496730.15</v>
      </c>
      <c r="QJ86" s="294">
        <v>-495525.88</v>
      </c>
      <c r="QK86" s="294"/>
      <c r="QL86" s="294">
        <v>-569059.24</v>
      </c>
      <c r="QM86" s="294">
        <v>-163709.54999999999</v>
      </c>
      <c r="QN86" s="294">
        <v>-278439.5</v>
      </c>
      <c r="QO86" s="294">
        <v>-149497</v>
      </c>
      <c r="QP86" s="294">
        <v>-51810</v>
      </c>
      <c r="QQ86" s="294">
        <v>-109606</v>
      </c>
      <c r="QR86" s="294">
        <v>-27700</v>
      </c>
      <c r="QS86" s="294">
        <v>-286894.15000000002</v>
      </c>
      <c r="QT86" s="294">
        <v>-695524.65</v>
      </c>
      <c r="QU86" s="294">
        <v>-104655.16</v>
      </c>
      <c r="QV86" s="294">
        <v>-576515.32999999996</v>
      </c>
      <c r="QW86" s="294">
        <v>-11600</v>
      </c>
      <c r="QX86" s="294">
        <v>-223826.2</v>
      </c>
      <c r="QY86" s="294">
        <v>-926611.66</v>
      </c>
      <c r="QZ86" s="294">
        <v>-95425.65</v>
      </c>
      <c r="RA86" s="294">
        <v>-159820.42000000001</v>
      </c>
      <c r="RB86" s="294">
        <v>-278075.59999999998</v>
      </c>
      <c r="RC86" s="294">
        <v>-425475.5</v>
      </c>
      <c r="RD86" s="294">
        <v>-420553.19</v>
      </c>
      <c r="RE86" s="294">
        <v>-73830</v>
      </c>
      <c r="RF86" s="294">
        <v>-64363.5</v>
      </c>
      <c r="RG86" s="294">
        <v>-965621.08</v>
      </c>
      <c r="RH86" s="294">
        <v>-803688.8</v>
      </c>
      <c r="RI86" s="294">
        <v>-5261.56</v>
      </c>
      <c r="RJ86" s="294">
        <v>-176945.3</v>
      </c>
      <c r="RK86" s="294">
        <v>-596773.75</v>
      </c>
      <c r="RL86" s="294">
        <v>-490743.3</v>
      </c>
      <c r="RM86" s="294">
        <v>-1152890.76</v>
      </c>
      <c r="RN86" s="294">
        <v>-136988</v>
      </c>
      <c r="RO86" s="294">
        <v>-126640</v>
      </c>
      <c r="RP86" s="294">
        <v>-392382.99</v>
      </c>
      <c r="RQ86" s="294">
        <v>-364637</v>
      </c>
      <c r="RR86" s="294">
        <v>-533602.36</v>
      </c>
      <c r="RS86" s="294">
        <v>-262754</v>
      </c>
      <c r="RT86" s="294">
        <v>-303917.44</v>
      </c>
      <c r="RU86" s="294">
        <v>-64555</v>
      </c>
      <c r="RV86" s="294">
        <v>-27109.4</v>
      </c>
      <c r="RW86" s="294">
        <v>-106179.88</v>
      </c>
      <c r="RX86" s="294">
        <v>-107124.4</v>
      </c>
      <c r="RY86" s="294">
        <v>-176365.01</v>
      </c>
      <c r="RZ86" s="294">
        <v>-42559</v>
      </c>
      <c r="SA86" s="294">
        <v>-4562257.25</v>
      </c>
      <c r="SB86" s="294">
        <v>-127099</v>
      </c>
      <c r="SC86" s="294">
        <v>-60503.81</v>
      </c>
      <c r="SD86" s="294">
        <v>-77770</v>
      </c>
      <c r="SE86" s="294">
        <v>-248960.87</v>
      </c>
      <c r="SF86" s="294">
        <v>-312727.59000000003</v>
      </c>
      <c r="SG86" s="294">
        <v>-291342.8</v>
      </c>
      <c r="SH86" s="294">
        <v>-129648.9</v>
      </c>
      <c r="SI86" s="294">
        <v>-243647.55</v>
      </c>
      <c r="SJ86" s="294">
        <v>-1284</v>
      </c>
      <c r="SK86" s="294">
        <v>-1783153.88</v>
      </c>
      <c r="SL86" s="294">
        <v>-8041.17</v>
      </c>
      <c r="SM86" s="294">
        <v>-905399.25</v>
      </c>
      <c r="SN86" s="294">
        <v>-494883.88</v>
      </c>
      <c r="SO86" s="294">
        <v>-235593.4</v>
      </c>
      <c r="SP86" s="294">
        <v>-157461.9</v>
      </c>
      <c r="SQ86" s="294">
        <v>-38185</v>
      </c>
      <c r="SR86" s="294">
        <v>-68741</v>
      </c>
      <c r="SS86" s="294">
        <v>-133588.46</v>
      </c>
      <c r="ST86" s="294">
        <v>-377071</v>
      </c>
      <c r="SU86" s="294">
        <v>-542955.80000000005</v>
      </c>
      <c r="SV86" s="294">
        <v>-147081.9</v>
      </c>
      <c r="SW86" s="294">
        <v>-112099.8</v>
      </c>
      <c r="SX86" s="294">
        <v>-127531.7</v>
      </c>
      <c r="SY86" s="294">
        <v>-174874</v>
      </c>
      <c r="SZ86" s="294">
        <v>-96081.600000000006</v>
      </c>
      <c r="TA86" s="294">
        <v>-180913.77</v>
      </c>
      <c r="TB86" s="294">
        <v>-389378</v>
      </c>
      <c r="TC86" s="294">
        <v>-256330</v>
      </c>
      <c r="TD86" s="294">
        <v>-175035.85</v>
      </c>
      <c r="TE86" s="294">
        <v>-254821</v>
      </c>
      <c r="TF86" s="294">
        <v>-312809.71999999997</v>
      </c>
      <c r="TG86" s="294">
        <v>-47778.17</v>
      </c>
      <c r="TH86" s="294">
        <v>-105446.09</v>
      </c>
      <c r="TI86" s="294">
        <v>-1406071.61</v>
      </c>
      <c r="TJ86" s="294">
        <v>-138386.4</v>
      </c>
      <c r="TK86" s="294">
        <v>-340704.6</v>
      </c>
      <c r="TL86" s="294">
        <v>-682634.92</v>
      </c>
      <c r="TM86" s="294">
        <v>-101000</v>
      </c>
      <c r="TN86" s="294">
        <v>-12519</v>
      </c>
      <c r="TO86" s="294">
        <v>-211700.65</v>
      </c>
      <c r="TP86" s="294">
        <v>-4766930.26</v>
      </c>
      <c r="TQ86" s="294">
        <v>-271959.5</v>
      </c>
      <c r="TR86" s="294">
        <v>-600871.68999999994</v>
      </c>
      <c r="TS86" s="294">
        <v>-1273185.8</v>
      </c>
      <c r="TT86" s="294">
        <v>-256853</v>
      </c>
      <c r="TU86" s="294">
        <v>-160067.9</v>
      </c>
      <c r="TV86" s="294">
        <v>-105351</v>
      </c>
      <c r="TW86" s="294">
        <v>-315031.08</v>
      </c>
      <c r="TX86" s="294">
        <v>0</v>
      </c>
      <c r="TY86" s="294">
        <v>-1900418.57</v>
      </c>
      <c r="TZ86" s="294">
        <v>0</v>
      </c>
      <c r="UA86" s="294">
        <v>-401722.49</v>
      </c>
      <c r="UB86" s="294">
        <v>-303050.25</v>
      </c>
      <c r="UC86" s="294">
        <v>-273471.5</v>
      </c>
      <c r="UD86" s="294">
        <v>-202941</v>
      </c>
      <c r="UE86" s="294">
        <v>-1333270.04</v>
      </c>
      <c r="UF86" s="294">
        <v>-105484.99</v>
      </c>
      <c r="UG86" s="294">
        <v>-294575</v>
      </c>
      <c r="UH86" s="294">
        <v>-13803</v>
      </c>
      <c r="UI86" s="294">
        <v>-36074</v>
      </c>
      <c r="UJ86" s="294">
        <v>-612173.69999999995</v>
      </c>
      <c r="UK86" s="294">
        <v>-639340</v>
      </c>
      <c r="UL86" s="294">
        <v>-255173.55</v>
      </c>
      <c r="UM86" s="294">
        <v>-1239433.7</v>
      </c>
      <c r="UN86" s="294">
        <v>-125718.43</v>
      </c>
      <c r="UO86" s="294">
        <v>-254203.31</v>
      </c>
      <c r="UP86" s="294">
        <v>-286346.98</v>
      </c>
      <c r="UQ86" s="294">
        <v>-188037.64</v>
      </c>
      <c r="UR86" s="294">
        <v>-321185.57</v>
      </c>
      <c r="US86" s="294">
        <v>-1116767.2</v>
      </c>
      <c r="UT86" s="294">
        <v>-12288</v>
      </c>
      <c r="UU86" s="294">
        <v>-141403.20000000001</v>
      </c>
      <c r="UV86" s="294">
        <v>-673658.73</v>
      </c>
      <c r="UW86" s="294">
        <v>-160078</v>
      </c>
      <c r="UX86" s="294">
        <v>-157625.16</v>
      </c>
      <c r="UY86" s="294">
        <v>-80970</v>
      </c>
      <c r="UZ86" s="294">
        <v>-658181.19999999995</v>
      </c>
      <c r="VA86" s="294">
        <v>-353647.12</v>
      </c>
      <c r="VB86" s="294">
        <v>-350610.8</v>
      </c>
      <c r="VC86" s="294">
        <v>-519892.6</v>
      </c>
      <c r="VD86" s="294">
        <v>-84255.5</v>
      </c>
      <c r="VE86" s="294">
        <v>-349860.18</v>
      </c>
      <c r="VF86" s="294">
        <v>-139300</v>
      </c>
      <c r="VG86" s="294">
        <v>-50941.1</v>
      </c>
      <c r="VH86" s="294">
        <v>-209204</v>
      </c>
      <c r="VI86" s="294">
        <v>-34601</v>
      </c>
      <c r="VJ86" s="294">
        <v>-128628</v>
      </c>
      <c r="VK86" s="294">
        <v>-81866.899999999994</v>
      </c>
      <c r="VL86" s="294">
        <v>-788372.16</v>
      </c>
      <c r="VM86" s="294">
        <v>-192576.6</v>
      </c>
      <c r="VN86" s="294">
        <v>-342502.6</v>
      </c>
      <c r="VO86" s="294">
        <v>-427485.17</v>
      </c>
      <c r="VP86" s="294">
        <v>-83835.59</v>
      </c>
      <c r="VQ86" s="294">
        <v>-265620.40000000002</v>
      </c>
      <c r="VR86" s="294">
        <v>-236384.4</v>
      </c>
      <c r="VS86" s="294">
        <v>-13562</v>
      </c>
      <c r="VT86" s="294">
        <v>-268556.55</v>
      </c>
      <c r="VU86" s="294">
        <v>-943855.57</v>
      </c>
      <c r="VV86" s="294">
        <v>-276424.01</v>
      </c>
      <c r="VW86" s="294">
        <v>-74338.509999999995</v>
      </c>
      <c r="VX86" s="294">
        <v>-153047.28</v>
      </c>
      <c r="VY86" s="294">
        <v>-85728.5</v>
      </c>
      <c r="VZ86" s="294">
        <v>0</v>
      </c>
      <c r="WA86" s="294">
        <v>-2153532.56</v>
      </c>
      <c r="WB86" s="294">
        <v>-159804.9</v>
      </c>
      <c r="WC86" s="294">
        <v>-88775.9</v>
      </c>
      <c r="WD86" s="294">
        <v>-67553.3</v>
      </c>
      <c r="WE86" s="294">
        <v>-116811.6</v>
      </c>
      <c r="WF86" s="294">
        <v>-187199.52</v>
      </c>
      <c r="WG86" s="294">
        <v>-400779.86</v>
      </c>
      <c r="WH86" s="294">
        <v>-270083.7</v>
      </c>
      <c r="WI86" s="294">
        <v>-202484.9</v>
      </c>
      <c r="WJ86" s="294">
        <v>-226581.05</v>
      </c>
      <c r="WK86" s="294">
        <v>-297531.12</v>
      </c>
      <c r="WL86" s="294">
        <v>-221008.4</v>
      </c>
      <c r="WM86" s="294">
        <v>-100846.65</v>
      </c>
      <c r="WN86" s="294">
        <v>-169996.77</v>
      </c>
      <c r="WO86" s="294">
        <v>-389889.79</v>
      </c>
      <c r="WP86" s="294">
        <v>-69593.45</v>
      </c>
      <c r="WQ86" s="294">
        <v>-77188.350000000006</v>
      </c>
      <c r="WR86" s="294">
        <v>-172803.18</v>
      </c>
      <c r="WS86" s="294">
        <v>-33615</v>
      </c>
      <c r="WT86" s="294">
        <v>-141794.54</v>
      </c>
      <c r="WU86" s="294">
        <v>-646027</v>
      </c>
      <c r="WV86" s="294">
        <v>-157769.18</v>
      </c>
      <c r="WW86" s="294">
        <v>-288928.2</v>
      </c>
      <c r="WX86" s="294">
        <v>-5308.17</v>
      </c>
      <c r="WY86" s="294">
        <v>-340811.21</v>
      </c>
      <c r="WZ86" s="294">
        <v>-592459.55000000005</v>
      </c>
      <c r="XA86" s="294">
        <v>-2553.6999999999998</v>
      </c>
      <c r="XB86" s="294">
        <v>-156546</v>
      </c>
      <c r="XC86" s="294">
        <v>-797084.2</v>
      </c>
      <c r="XD86" s="294">
        <v>-60686.39</v>
      </c>
      <c r="XE86" s="294">
        <v>-39638.9</v>
      </c>
      <c r="XF86" s="294">
        <v>-140937.20000000001</v>
      </c>
      <c r="XG86" s="294">
        <v>-398683.55</v>
      </c>
      <c r="XH86" s="294">
        <v>-418901.6</v>
      </c>
      <c r="XI86" s="294">
        <v>-168283.6</v>
      </c>
      <c r="XJ86" s="294">
        <v>-470484.98</v>
      </c>
      <c r="XK86" s="294">
        <v>-696121.76</v>
      </c>
      <c r="XL86" s="294">
        <v>-168915.88</v>
      </c>
      <c r="XM86" s="294">
        <v>-188707.8</v>
      </c>
      <c r="XN86" s="294">
        <v>-284912.96999999997</v>
      </c>
      <c r="XO86" s="294">
        <v>-166979.28</v>
      </c>
      <c r="XP86" s="294">
        <v>-151783.04999999999</v>
      </c>
      <c r="XQ86" s="294">
        <v>-807565.1</v>
      </c>
      <c r="XR86" s="294">
        <v>-570036.97</v>
      </c>
      <c r="XS86" s="294">
        <v>-174953.95</v>
      </c>
      <c r="XT86" s="294">
        <v>-154498.74</v>
      </c>
      <c r="XU86" s="294">
        <v>0</v>
      </c>
      <c r="XV86" s="294">
        <v>-29084.400000000001</v>
      </c>
      <c r="XW86" s="294">
        <v>-80831.5</v>
      </c>
      <c r="XX86" s="294">
        <v>-129768</v>
      </c>
      <c r="XY86" s="294">
        <v>-228583.3</v>
      </c>
      <c r="XZ86" s="294">
        <v>-156138.20000000001</v>
      </c>
      <c r="YA86" s="294">
        <v>-28425.4</v>
      </c>
      <c r="YB86" s="294">
        <v>-16424</v>
      </c>
      <c r="YC86" s="294">
        <v>-130604.08</v>
      </c>
      <c r="YD86" s="294">
        <v>-209430.32</v>
      </c>
      <c r="YE86" s="294">
        <v>-540685.86</v>
      </c>
      <c r="YF86" s="294">
        <v>-85884.77</v>
      </c>
      <c r="YG86" s="294">
        <v>-309573.3</v>
      </c>
      <c r="YH86" s="294">
        <v>-93304.06</v>
      </c>
      <c r="YI86" s="294">
        <v>-894758.11</v>
      </c>
      <c r="YJ86" s="294">
        <v>-124742.82</v>
      </c>
      <c r="YK86" s="294">
        <v>-483624.88</v>
      </c>
      <c r="YL86" s="294">
        <v>-53159.88</v>
      </c>
      <c r="YM86" s="294">
        <v>-793271.08</v>
      </c>
      <c r="YN86" s="294">
        <v>-543540.72</v>
      </c>
      <c r="YO86" s="294">
        <v>-177120.9</v>
      </c>
      <c r="YP86" s="294">
        <v>-128999.5</v>
      </c>
      <c r="YQ86" s="294">
        <v>-237869.8</v>
      </c>
      <c r="YR86" s="294">
        <v>-53659.89</v>
      </c>
      <c r="YS86" s="294">
        <v>-117371.45</v>
      </c>
      <c r="YT86" s="294">
        <v>-180902.39</v>
      </c>
      <c r="YU86" s="294">
        <v>-191659.2</v>
      </c>
      <c r="YV86" s="294">
        <v>-950103.5</v>
      </c>
      <c r="YW86" s="294">
        <v>-276658.94</v>
      </c>
      <c r="YX86" s="294">
        <v>-107225</v>
      </c>
      <c r="YY86" s="294">
        <v>-367314.81</v>
      </c>
      <c r="YZ86" s="294">
        <v>-129639</v>
      </c>
      <c r="ZA86" s="294">
        <v>-88885.87</v>
      </c>
      <c r="ZB86" s="294">
        <v>-123510.9</v>
      </c>
      <c r="ZC86" s="294">
        <v>-226108.58</v>
      </c>
      <c r="ZD86" s="294">
        <v>-31010</v>
      </c>
      <c r="ZE86" s="294">
        <v>-77361.88</v>
      </c>
      <c r="ZF86" s="294">
        <v>-30380</v>
      </c>
      <c r="ZG86" s="294">
        <v>-53405</v>
      </c>
      <c r="ZH86" s="294">
        <v>-119810.83</v>
      </c>
      <c r="ZI86" s="294">
        <v>-82521.55</v>
      </c>
      <c r="ZJ86" s="294">
        <v>-63255</v>
      </c>
      <c r="ZK86" s="294">
        <v>-721613.17</v>
      </c>
      <c r="ZL86" s="294"/>
      <c r="ZM86" s="294">
        <v>-55897.599999999999</v>
      </c>
      <c r="ZN86" s="294">
        <v>-115537.73</v>
      </c>
      <c r="ZO86" s="294">
        <v>-196057</v>
      </c>
      <c r="ZP86" s="294">
        <v>-127914.78</v>
      </c>
      <c r="ZQ86" s="294">
        <v>-144100</v>
      </c>
      <c r="ZR86" s="294">
        <v>-89730</v>
      </c>
      <c r="ZS86" s="294">
        <v>-765791.32</v>
      </c>
      <c r="ZT86" s="294">
        <v>-50336.33</v>
      </c>
      <c r="ZU86" s="294">
        <v>-363342.46</v>
      </c>
      <c r="ZV86" s="294">
        <v>-109275.89</v>
      </c>
      <c r="ZW86" s="294">
        <v>-232733.79</v>
      </c>
      <c r="ZX86" s="294">
        <v>-89755.5</v>
      </c>
      <c r="ZY86" s="294">
        <v>-123221.36</v>
      </c>
      <c r="ZZ86" s="294">
        <v>-474065.05</v>
      </c>
      <c r="AAA86" s="294">
        <v>-100464.4</v>
      </c>
      <c r="AAB86" s="294">
        <v>-100949.09</v>
      </c>
      <c r="AAC86" s="294"/>
      <c r="AAD86" s="294">
        <v>-529495.46</v>
      </c>
      <c r="AAE86" s="294">
        <v>-128709.6</v>
      </c>
      <c r="AAF86" s="294">
        <v>-79362.2</v>
      </c>
      <c r="AAG86" s="294">
        <v>-91509.62</v>
      </c>
      <c r="AAH86" s="294">
        <v>-175471.5</v>
      </c>
      <c r="AAI86" s="294">
        <v>-283199.95</v>
      </c>
      <c r="AAJ86" s="294">
        <v>-235603.39</v>
      </c>
      <c r="AAK86" s="294">
        <v>-292257.18</v>
      </c>
      <c r="AAL86" s="294">
        <v>-93710.43</v>
      </c>
      <c r="AAM86" s="294">
        <v>-420998.24</v>
      </c>
      <c r="AAN86" s="294">
        <v>-55238.400000000001</v>
      </c>
      <c r="AAO86" s="294">
        <v>-1468243.82</v>
      </c>
      <c r="AAP86" s="294">
        <v>-484018.2</v>
      </c>
      <c r="AAQ86" s="294">
        <v>-171895.86</v>
      </c>
      <c r="AAR86" s="294">
        <v>-130360.78</v>
      </c>
      <c r="AAS86" s="294">
        <v>-620670.06999999995</v>
      </c>
      <c r="AAT86" s="294">
        <v>-7202</v>
      </c>
      <c r="AAU86" s="294">
        <v>-78030</v>
      </c>
      <c r="AAV86" s="294">
        <v>-266777.33</v>
      </c>
      <c r="AAW86" s="294">
        <v>-649439.80000000005</v>
      </c>
      <c r="AAX86" s="294">
        <v>-360725.25</v>
      </c>
      <c r="AAY86" s="294">
        <v>-171760.65</v>
      </c>
      <c r="AAZ86" s="294">
        <v>-1139825.1499999999</v>
      </c>
      <c r="ABA86" s="294">
        <v>-817094.04</v>
      </c>
      <c r="ABB86" s="294">
        <v>-268415.74</v>
      </c>
      <c r="ABC86" s="294">
        <v>-328460.09000000003</v>
      </c>
      <c r="ABD86" s="294">
        <v>-154163.4</v>
      </c>
      <c r="ABE86" s="294">
        <v>-218787</v>
      </c>
      <c r="ABF86" s="294">
        <v>-108547.42</v>
      </c>
      <c r="ABG86" s="294">
        <v>-205170.28</v>
      </c>
      <c r="ABH86" s="294">
        <v>-777164</v>
      </c>
      <c r="ABI86" s="294">
        <v>-427661.6</v>
      </c>
      <c r="ABJ86" s="294">
        <v>-279669.75</v>
      </c>
      <c r="ABK86" s="294">
        <v>-323197.99</v>
      </c>
      <c r="ABL86" s="294">
        <v>-191954.92</v>
      </c>
      <c r="ABM86" s="294">
        <v>-10040.879999999999</v>
      </c>
      <c r="ABN86" s="294">
        <v>-7595.8</v>
      </c>
      <c r="ABO86" s="294">
        <v>-1102763.04</v>
      </c>
      <c r="ABP86" s="294">
        <v>-63778.96</v>
      </c>
      <c r="ABQ86" s="294">
        <v>-338907.72</v>
      </c>
      <c r="ABR86" s="294">
        <v>-260410</v>
      </c>
      <c r="ABS86" s="294">
        <v>-593841.05000000005</v>
      </c>
      <c r="ABT86" s="294">
        <v>-183449.3</v>
      </c>
      <c r="ABU86" s="294">
        <v>-88958.67</v>
      </c>
      <c r="ABV86" s="294">
        <v>-442275.8</v>
      </c>
      <c r="ABW86" s="294"/>
      <c r="ABX86" s="294">
        <v>-2621519.37</v>
      </c>
      <c r="ABY86" s="294">
        <v>-16064</v>
      </c>
      <c r="ABZ86" s="294">
        <v>-133100.38</v>
      </c>
      <c r="ACA86" s="294">
        <v>-18552</v>
      </c>
      <c r="ACB86" s="294">
        <v>-12650</v>
      </c>
      <c r="ACC86" s="294">
        <v>-1395772.67</v>
      </c>
      <c r="ACD86" s="294">
        <v>-112742.04</v>
      </c>
      <c r="ACE86" s="294">
        <v>-259765.8</v>
      </c>
      <c r="ACF86" s="294">
        <v>-88200.1</v>
      </c>
      <c r="ACG86" s="294">
        <v>-120562.11</v>
      </c>
      <c r="ACH86" s="294">
        <v>-107232.92</v>
      </c>
      <c r="ACI86" s="294">
        <v>-58890</v>
      </c>
      <c r="ACJ86" s="294">
        <v>-436095</v>
      </c>
      <c r="ACK86" s="294">
        <v>-124820</v>
      </c>
      <c r="ACL86" s="294">
        <v>-114247</v>
      </c>
      <c r="ACM86" s="294">
        <v>-178339.9</v>
      </c>
      <c r="ACN86" s="294">
        <v>-1281503.8600000001</v>
      </c>
      <c r="ACO86" s="294">
        <v>-711822.54</v>
      </c>
      <c r="ACP86" s="294">
        <v>-1005634.89</v>
      </c>
      <c r="ACQ86" s="294">
        <v>-1456813.62</v>
      </c>
      <c r="ACR86" s="294">
        <v>-837699.94</v>
      </c>
      <c r="ACS86" s="294">
        <v>-990272.04</v>
      </c>
      <c r="ACT86" s="294">
        <v>-858488.15</v>
      </c>
      <c r="ACU86" s="294">
        <v>-274012.39</v>
      </c>
      <c r="ACV86" s="294">
        <v>-225705</v>
      </c>
      <c r="ACW86" s="294">
        <v>-66874.14</v>
      </c>
      <c r="ACX86" s="294">
        <v>-40842.94</v>
      </c>
      <c r="ACY86" s="294">
        <v>-289110.90000000002</v>
      </c>
      <c r="ACZ86" s="294">
        <v>-249692.63</v>
      </c>
      <c r="ADA86" s="294">
        <v>-181106</v>
      </c>
      <c r="ADB86" s="294">
        <v>-164750.6</v>
      </c>
      <c r="ADC86" s="294">
        <v>-181029.95</v>
      </c>
      <c r="ADD86" s="294">
        <v>-23894</v>
      </c>
      <c r="ADE86" s="294">
        <v>-180322.3</v>
      </c>
      <c r="ADF86" s="294">
        <v>-609875.23</v>
      </c>
      <c r="ADG86" s="294">
        <v>-97961.34</v>
      </c>
      <c r="ADH86" s="294">
        <v>-828010.55</v>
      </c>
      <c r="ADI86" s="294">
        <v>-149024.5</v>
      </c>
      <c r="ADJ86" s="294">
        <v>-693145.16</v>
      </c>
      <c r="ADK86" s="294">
        <v>-74029.440000000002</v>
      </c>
      <c r="ADL86" s="294">
        <v>-76055.399999999994</v>
      </c>
      <c r="ADM86" s="294">
        <v>-105146.75</v>
      </c>
      <c r="ADN86" s="294">
        <v>-154641.4</v>
      </c>
      <c r="ADO86" s="294">
        <v>-5279785.41</v>
      </c>
      <c r="ADP86" s="294">
        <v>-306011.71999999997</v>
      </c>
      <c r="ADQ86" s="294">
        <v>-427353.5</v>
      </c>
      <c r="ADR86" s="294">
        <v>-53832.07</v>
      </c>
      <c r="ADS86" s="294">
        <v>-2345936.86</v>
      </c>
      <c r="ADT86" s="294">
        <v>-98643.5</v>
      </c>
      <c r="ADU86" s="294">
        <v>-466969.48</v>
      </c>
      <c r="ADV86" s="294">
        <v>-18725</v>
      </c>
      <c r="ADW86" s="294">
        <v>-65998.5</v>
      </c>
      <c r="ADX86" s="294">
        <v>-131983.78</v>
      </c>
      <c r="ADY86" s="294">
        <v>-6402666.7400000002</v>
      </c>
      <c r="ADZ86" s="294">
        <v>-904511.94</v>
      </c>
      <c r="AEA86" s="294">
        <v>-392244.5</v>
      </c>
      <c r="AEB86" s="294">
        <v>-159346.91</v>
      </c>
      <c r="AEC86" s="294">
        <v>-296929.09999999998</v>
      </c>
      <c r="AED86" s="294">
        <v>-196552</v>
      </c>
      <c r="AEE86" s="294">
        <v>-76473.3</v>
      </c>
      <c r="AEF86" s="294">
        <v>-58577.8</v>
      </c>
      <c r="AEG86" s="294">
        <v>-120410.5</v>
      </c>
      <c r="AEH86" s="294">
        <v>-56304</v>
      </c>
      <c r="AEI86" s="294">
        <v>-1267089.6200000001</v>
      </c>
      <c r="AEJ86" s="294">
        <v>-192031.33</v>
      </c>
      <c r="AEK86" s="294">
        <v>-56700.5</v>
      </c>
      <c r="AEL86" s="294">
        <v>-80246</v>
      </c>
      <c r="AEM86" s="294">
        <v>-175363.48</v>
      </c>
      <c r="AEN86" s="294">
        <v>-624189.18999999994</v>
      </c>
      <c r="AEO86" s="294">
        <v>-42924.4</v>
      </c>
      <c r="AEP86" s="294">
        <v>-979167.97</v>
      </c>
      <c r="AEQ86" s="294">
        <v>-78399.149999999994</v>
      </c>
      <c r="AER86" s="294">
        <v>-735001.61</v>
      </c>
      <c r="AES86" s="294">
        <v>-54666.3</v>
      </c>
      <c r="AET86" s="294">
        <v>-486890</v>
      </c>
      <c r="AEU86" s="294">
        <v>-10592.5</v>
      </c>
      <c r="AEV86" s="294">
        <v>-357325.38</v>
      </c>
      <c r="AEW86" s="294">
        <v>-460592.02</v>
      </c>
      <c r="AEX86" s="294">
        <v>-759145.44</v>
      </c>
      <c r="AEY86" s="294">
        <v>-361320.03</v>
      </c>
      <c r="AEZ86" s="294">
        <v>-203244.33</v>
      </c>
      <c r="AFA86" s="294">
        <v>-441028.51</v>
      </c>
      <c r="AFB86" s="294">
        <v>-21582.97</v>
      </c>
      <c r="AFC86" s="294">
        <v>-28470</v>
      </c>
      <c r="AFD86" s="294">
        <v>-120031.84</v>
      </c>
      <c r="AFE86" s="294">
        <v>-88211</v>
      </c>
      <c r="AFF86" s="294">
        <v>-446321</v>
      </c>
      <c r="AFG86" s="294">
        <v>-724537.46</v>
      </c>
      <c r="AFH86" s="294">
        <v>-91503.91</v>
      </c>
      <c r="AFI86" s="294">
        <v>-131119.97</v>
      </c>
      <c r="AFJ86" s="294">
        <v>-202265</v>
      </c>
      <c r="AFK86" s="294">
        <v>-124285.28</v>
      </c>
      <c r="AFL86" s="294">
        <v>-158623.81</v>
      </c>
      <c r="AFM86" s="294">
        <v>-110765.1</v>
      </c>
      <c r="AFN86" s="294">
        <v>-102775.75</v>
      </c>
      <c r="AFO86" s="294">
        <v>-49045</v>
      </c>
      <c r="AFP86" s="294">
        <v>-717628.7</v>
      </c>
      <c r="AFQ86" s="294">
        <v>-76542.850000000006</v>
      </c>
      <c r="AFR86" s="294">
        <v>-111426</v>
      </c>
      <c r="AFS86" s="294">
        <v>-362167.2</v>
      </c>
      <c r="AFT86" s="294">
        <v>-380089.56</v>
      </c>
      <c r="AFU86" s="294">
        <v>-293850.63</v>
      </c>
      <c r="AFV86" s="294">
        <v>-12329.8</v>
      </c>
      <c r="AFW86" s="294">
        <v>-555645.24</v>
      </c>
      <c r="AFX86" s="294">
        <v>-433903.22</v>
      </c>
      <c r="AFY86" s="294">
        <v>-41018.400000000001</v>
      </c>
      <c r="AFZ86" s="294">
        <v>-177661.3</v>
      </c>
      <c r="AGA86" s="294">
        <v>-66419</v>
      </c>
      <c r="AGB86" s="294">
        <v>-1208450.9099999999</v>
      </c>
      <c r="AGC86" s="294">
        <v>-234200.42</v>
      </c>
      <c r="AGD86" s="294">
        <v>-265833.95</v>
      </c>
      <c r="AGE86" s="294">
        <v>-454660.75</v>
      </c>
      <c r="AGF86" s="294">
        <v>-869546.87</v>
      </c>
      <c r="AGG86" s="294">
        <v>-234109</v>
      </c>
      <c r="AGH86" s="294">
        <v>-159596.76999999999</v>
      </c>
      <c r="AGI86" s="294">
        <v>0</v>
      </c>
      <c r="AGJ86" s="294">
        <v>-160203.97</v>
      </c>
      <c r="AGK86" s="294">
        <v>-216234.6</v>
      </c>
      <c r="AGL86" s="294">
        <v>-33294</v>
      </c>
      <c r="AGM86" s="294">
        <v>-249523.32</v>
      </c>
      <c r="AGN86" s="294">
        <v>-195237.42</v>
      </c>
      <c r="AGO86" s="294">
        <v>-443392.58</v>
      </c>
      <c r="AGP86" s="294">
        <v>0</v>
      </c>
      <c r="AGQ86" s="294">
        <v>-157387.25</v>
      </c>
      <c r="AGR86" s="294">
        <v>-39610.5</v>
      </c>
      <c r="AGS86" s="294">
        <v>-31838</v>
      </c>
      <c r="AGT86" s="294">
        <v>-8239</v>
      </c>
      <c r="AGU86" s="294">
        <v>0</v>
      </c>
      <c r="AGV86" s="294"/>
      <c r="AGW86" s="294">
        <v>-653087.51</v>
      </c>
      <c r="AGX86" s="294">
        <v>-534533.23</v>
      </c>
      <c r="AGY86" s="294">
        <v>-83517</v>
      </c>
      <c r="AGZ86" s="294"/>
      <c r="AHA86" s="294">
        <v>-309374</v>
      </c>
      <c r="AHB86" s="294">
        <v>-69395</v>
      </c>
      <c r="AHC86" s="294">
        <v>-16035</v>
      </c>
      <c r="AHD86" s="294">
        <v>-322047.08</v>
      </c>
      <c r="AHE86" s="294">
        <v>-182960</v>
      </c>
      <c r="AHF86" s="294">
        <v>-60812.08</v>
      </c>
      <c r="AHG86" s="294">
        <v>-254154.17</v>
      </c>
      <c r="AHH86" s="294">
        <v>-35895</v>
      </c>
      <c r="AHI86" s="294">
        <v>-24078.05</v>
      </c>
      <c r="AHJ86" s="294">
        <v>-130</v>
      </c>
      <c r="AHK86" s="294">
        <v>-98490.4</v>
      </c>
      <c r="AHL86" s="294">
        <v>-258596.46</v>
      </c>
      <c r="AHM86" s="294">
        <v>-44130</v>
      </c>
      <c r="AHN86" s="294">
        <v>-139425.74</v>
      </c>
      <c r="AHO86" s="294">
        <v>-180051.32</v>
      </c>
      <c r="AHP86" s="294">
        <v>-259949.57</v>
      </c>
      <c r="AHQ86" s="294">
        <v>-84512.89</v>
      </c>
      <c r="AHR86" s="329">
        <v>-207205.86</v>
      </c>
      <c r="AHS86" s="294">
        <f t="shared" si="51"/>
        <v>-252969775.14000005</v>
      </c>
      <c r="AHT86" s="271" t="b">
        <f t="shared" si="52"/>
        <v>1</v>
      </c>
      <c r="AHU86" s="271" t="s">
        <v>6273</v>
      </c>
      <c r="AHV86" s="271" t="s">
        <v>6110</v>
      </c>
      <c r="AHW86" s="271" t="s">
        <v>6111</v>
      </c>
    </row>
    <row r="87" spans="1:907" ht="24" x14ac:dyDescent="0.8">
      <c r="A87" s="270" t="s">
        <v>6273</v>
      </c>
      <c r="B87" s="270" t="s">
        <v>6112</v>
      </c>
      <c r="C87" s="271" t="s">
        <v>6113</v>
      </c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>
        <v>-62260</v>
      </c>
      <c r="AA87" s="294"/>
      <c r="AB87" s="294"/>
      <c r="AC87" s="294"/>
      <c r="AD87" s="294"/>
      <c r="AE87" s="294">
        <v>-96970.26</v>
      </c>
      <c r="AF87" s="294">
        <v>-14000</v>
      </c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>
        <v>-5580</v>
      </c>
      <c r="AS87" s="294">
        <v>-20775</v>
      </c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>
        <v>0</v>
      </c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  <c r="CG87" s="294"/>
      <c r="CH87" s="294"/>
      <c r="CI87" s="294"/>
      <c r="CJ87" s="294"/>
      <c r="CK87" s="294"/>
      <c r="CL87" s="294"/>
      <c r="CM87" s="294"/>
      <c r="CN87" s="294"/>
      <c r="CO87" s="294"/>
      <c r="CP87" s="294"/>
      <c r="CQ87" s="294"/>
      <c r="CR87" s="294"/>
      <c r="CS87" s="294"/>
      <c r="CT87" s="294"/>
      <c r="CU87" s="294"/>
      <c r="CV87" s="294"/>
      <c r="CW87" s="294"/>
      <c r="CX87" s="294"/>
      <c r="CY87" s="294"/>
      <c r="CZ87" s="294"/>
      <c r="DA87" s="294"/>
      <c r="DB87" s="294"/>
      <c r="DC87" s="294"/>
      <c r="DD87" s="294"/>
      <c r="DE87" s="294"/>
      <c r="DF87" s="294"/>
      <c r="DG87" s="294"/>
      <c r="DH87" s="294"/>
      <c r="DI87" s="294"/>
      <c r="DJ87" s="294"/>
      <c r="DK87" s="294"/>
      <c r="DL87" s="294"/>
      <c r="DM87" s="294"/>
      <c r="DN87" s="294"/>
      <c r="DO87" s="294"/>
      <c r="DP87" s="294"/>
      <c r="DQ87" s="294"/>
      <c r="DR87" s="294"/>
      <c r="DS87" s="294"/>
      <c r="DT87" s="294"/>
      <c r="DU87" s="294"/>
      <c r="DV87" s="294">
        <v>-49149</v>
      </c>
      <c r="DW87" s="294">
        <v>-26350</v>
      </c>
      <c r="DX87" s="294"/>
      <c r="DY87" s="294"/>
      <c r="DZ87" s="294">
        <v>-13555.15</v>
      </c>
      <c r="EA87" s="294"/>
      <c r="EB87" s="294"/>
      <c r="EC87" s="294"/>
      <c r="ED87" s="294"/>
      <c r="EE87" s="294">
        <v>-57490</v>
      </c>
      <c r="EF87" s="294"/>
      <c r="EG87" s="294"/>
      <c r="EH87" s="294"/>
      <c r="EI87" s="294"/>
      <c r="EJ87" s="294"/>
      <c r="EK87" s="294"/>
      <c r="EL87" s="294"/>
      <c r="EM87" s="294"/>
      <c r="EN87" s="294"/>
      <c r="EO87" s="294"/>
      <c r="EP87" s="294"/>
      <c r="EQ87" s="294"/>
      <c r="ER87" s="294">
        <v>-48000</v>
      </c>
      <c r="ES87" s="294"/>
      <c r="ET87" s="294"/>
      <c r="EU87" s="294">
        <v>-3948</v>
      </c>
      <c r="EV87" s="294"/>
      <c r="EW87" s="294">
        <v>-87800</v>
      </c>
      <c r="EX87" s="294"/>
      <c r="EY87" s="294"/>
      <c r="EZ87" s="294"/>
      <c r="FA87" s="294"/>
      <c r="FB87" s="294"/>
      <c r="FC87" s="294"/>
      <c r="FD87" s="294"/>
      <c r="FE87" s="294"/>
      <c r="FF87" s="294"/>
      <c r="FG87" s="294">
        <v>-1860</v>
      </c>
      <c r="FH87" s="294"/>
      <c r="FI87" s="294"/>
      <c r="FJ87" s="294"/>
      <c r="FK87" s="294"/>
      <c r="FL87" s="294"/>
      <c r="FM87" s="294"/>
      <c r="FN87" s="294"/>
      <c r="FO87" s="294"/>
      <c r="FP87" s="294"/>
      <c r="FQ87" s="294"/>
      <c r="FR87" s="294">
        <v>-15500</v>
      </c>
      <c r="FS87" s="294"/>
      <c r="FT87" s="294"/>
      <c r="FU87" s="294"/>
      <c r="FV87" s="294"/>
      <c r="FW87" s="294"/>
      <c r="FX87" s="294"/>
      <c r="FY87" s="294"/>
      <c r="FZ87" s="294"/>
      <c r="GA87" s="294"/>
      <c r="GB87" s="294"/>
      <c r="GC87" s="294"/>
      <c r="GD87" s="294"/>
      <c r="GE87" s="294"/>
      <c r="GF87" s="294"/>
      <c r="GG87" s="294"/>
      <c r="GH87" s="294"/>
      <c r="GI87" s="294"/>
      <c r="GJ87" s="294"/>
      <c r="GK87" s="294"/>
      <c r="GL87" s="294"/>
      <c r="GM87" s="294"/>
      <c r="GN87" s="294"/>
      <c r="GO87" s="294"/>
      <c r="GP87" s="294"/>
      <c r="GQ87" s="294">
        <v>-21828</v>
      </c>
      <c r="GR87" s="294"/>
      <c r="GS87" s="294"/>
      <c r="GT87" s="294"/>
      <c r="GU87" s="294">
        <v>0</v>
      </c>
      <c r="GV87" s="294"/>
      <c r="GW87" s="294"/>
      <c r="GX87" s="294"/>
      <c r="GY87" s="294"/>
      <c r="GZ87" s="294"/>
      <c r="HA87" s="294"/>
      <c r="HB87" s="294"/>
      <c r="HC87" s="294"/>
      <c r="HD87" s="294"/>
      <c r="HE87" s="294"/>
      <c r="HF87" s="294"/>
      <c r="HG87" s="294"/>
      <c r="HH87" s="294"/>
      <c r="HI87" s="294"/>
      <c r="HJ87" s="294"/>
      <c r="HK87" s="294"/>
      <c r="HL87" s="294"/>
      <c r="HM87" s="294"/>
      <c r="HN87" s="294"/>
      <c r="HO87" s="294"/>
      <c r="HP87" s="294"/>
      <c r="HQ87" s="294"/>
      <c r="HR87" s="294"/>
      <c r="HS87" s="294"/>
      <c r="HT87" s="294"/>
      <c r="HU87" s="294"/>
      <c r="HV87" s="294"/>
      <c r="HW87" s="294"/>
      <c r="HX87" s="294"/>
      <c r="HY87" s="294"/>
      <c r="HZ87" s="294"/>
      <c r="IA87" s="294">
        <v>-4000</v>
      </c>
      <c r="IB87" s="294"/>
      <c r="IC87" s="294"/>
      <c r="ID87" s="294"/>
      <c r="IE87" s="294"/>
      <c r="IF87" s="294"/>
      <c r="IG87" s="294"/>
      <c r="IH87" s="294"/>
      <c r="II87" s="294"/>
      <c r="IJ87" s="294"/>
      <c r="IK87" s="294">
        <v>-4000</v>
      </c>
      <c r="IL87" s="294">
        <v>-4400</v>
      </c>
      <c r="IM87" s="294"/>
      <c r="IN87" s="294"/>
      <c r="IO87" s="294">
        <v>-27700</v>
      </c>
      <c r="IP87" s="294"/>
      <c r="IQ87" s="294"/>
      <c r="IR87" s="294"/>
      <c r="IS87" s="294"/>
      <c r="IT87" s="294"/>
      <c r="IU87" s="294"/>
      <c r="IV87" s="294"/>
      <c r="IW87" s="294"/>
      <c r="IX87" s="294">
        <v>-30260</v>
      </c>
      <c r="IY87" s="294"/>
      <c r="IZ87" s="294"/>
      <c r="JA87" s="294"/>
      <c r="JB87" s="294"/>
      <c r="JC87" s="294"/>
      <c r="JD87" s="294"/>
      <c r="JE87" s="294"/>
      <c r="JF87" s="294"/>
      <c r="JG87" s="294"/>
      <c r="JH87" s="294"/>
      <c r="JI87" s="294"/>
      <c r="JJ87" s="294"/>
      <c r="JK87" s="294"/>
      <c r="JL87" s="294"/>
      <c r="JM87" s="294">
        <v>-197522</v>
      </c>
      <c r="JN87" s="294"/>
      <c r="JO87" s="294">
        <v>-45047</v>
      </c>
      <c r="JP87" s="294"/>
      <c r="JQ87" s="294"/>
      <c r="JR87" s="294"/>
      <c r="JS87" s="294"/>
      <c r="JT87" s="294"/>
      <c r="JU87" s="294"/>
      <c r="JV87" s="294"/>
      <c r="JW87" s="294"/>
      <c r="JX87" s="294"/>
      <c r="JY87" s="294"/>
      <c r="JZ87" s="294"/>
      <c r="KA87" s="294"/>
      <c r="KB87" s="294"/>
      <c r="KC87" s="294"/>
      <c r="KD87" s="294"/>
      <c r="KE87" s="294"/>
      <c r="KF87" s="294"/>
      <c r="KG87" s="294"/>
      <c r="KH87" s="294"/>
      <c r="KI87" s="294"/>
      <c r="KJ87" s="294"/>
      <c r="KK87" s="294"/>
      <c r="KL87" s="294"/>
      <c r="KM87" s="294"/>
      <c r="KN87" s="294"/>
      <c r="KO87" s="294"/>
      <c r="KP87" s="294"/>
      <c r="KQ87" s="294"/>
      <c r="KR87" s="294"/>
      <c r="KS87" s="294">
        <v>-3680</v>
      </c>
      <c r="KT87" s="294"/>
      <c r="KU87" s="294">
        <v>-2500</v>
      </c>
      <c r="KV87" s="294"/>
      <c r="KW87" s="294"/>
      <c r="KX87" s="294"/>
      <c r="KY87" s="294"/>
      <c r="KZ87" s="294"/>
      <c r="LA87" s="294">
        <v>-38232</v>
      </c>
      <c r="LB87" s="294"/>
      <c r="LC87" s="294"/>
      <c r="LD87" s="294"/>
      <c r="LE87" s="294"/>
      <c r="LF87" s="294"/>
      <c r="LG87" s="294"/>
      <c r="LH87" s="294"/>
      <c r="LI87" s="294"/>
      <c r="LJ87" s="294"/>
      <c r="LK87" s="294"/>
      <c r="LL87" s="294"/>
      <c r="LM87" s="294"/>
      <c r="LN87" s="294"/>
      <c r="LO87" s="294"/>
      <c r="LP87" s="294"/>
      <c r="LQ87" s="294"/>
      <c r="LR87" s="294"/>
      <c r="LS87" s="294"/>
      <c r="LT87" s="294"/>
      <c r="LU87" s="294">
        <v>-132140</v>
      </c>
      <c r="LV87" s="294"/>
      <c r="LW87" s="294"/>
      <c r="LX87" s="294"/>
      <c r="LY87" s="294"/>
      <c r="LZ87" s="294">
        <v>-42160</v>
      </c>
      <c r="MA87" s="294"/>
      <c r="MB87" s="294"/>
      <c r="MC87" s="294"/>
      <c r="MD87" s="294"/>
      <c r="ME87" s="294"/>
      <c r="MF87" s="294"/>
      <c r="MG87" s="294">
        <v>-702713.5</v>
      </c>
      <c r="MH87" s="294"/>
      <c r="MI87" s="294"/>
      <c r="MJ87" s="294"/>
      <c r="MK87" s="294"/>
      <c r="ML87" s="294"/>
      <c r="MM87" s="294"/>
      <c r="MN87" s="294"/>
      <c r="MO87" s="294"/>
      <c r="MP87" s="294"/>
      <c r="MQ87" s="294"/>
      <c r="MR87" s="294"/>
      <c r="MS87" s="294"/>
      <c r="MT87" s="294"/>
      <c r="MU87" s="294"/>
      <c r="MV87" s="294"/>
      <c r="MW87" s="294">
        <v>-13125</v>
      </c>
      <c r="MX87" s="294"/>
      <c r="MY87" s="294"/>
      <c r="MZ87" s="294"/>
      <c r="NA87" s="294"/>
      <c r="NB87" s="294"/>
      <c r="NC87" s="294"/>
      <c r="ND87" s="294"/>
      <c r="NE87" s="294"/>
      <c r="NF87" s="294"/>
      <c r="NG87" s="294"/>
      <c r="NH87" s="294"/>
      <c r="NI87" s="294"/>
      <c r="NJ87" s="294"/>
      <c r="NK87" s="294"/>
      <c r="NL87" s="294"/>
      <c r="NM87" s="294"/>
      <c r="NN87" s="294"/>
      <c r="NO87" s="294"/>
      <c r="NP87" s="294"/>
      <c r="NQ87" s="294"/>
      <c r="NR87" s="294"/>
      <c r="NS87" s="294"/>
      <c r="NT87" s="294"/>
      <c r="NU87" s="294"/>
      <c r="NV87" s="294"/>
      <c r="NW87" s="294"/>
      <c r="NX87" s="294"/>
      <c r="NY87" s="294"/>
      <c r="NZ87" s="294"/>
      <c r="OA87" s="294">
        <v>-52680</v>
      </c>
      <c r="OB87" s="294"/>
      <c r="OC87" s="294"/>
      <c r="OD87" s="294"/>
      <c r="OE87" s="294"/>
      <c r="OF87" s="294">
        <v>-4960</v>
      </c>
      <c r="OG87" s="294"/>
      <c r="OH87" s="294"/>
      <c r="OI87" s="294">
        <v>-1307.9000000000001</v>
      </c>
      <c r="OJ87" s="294"/>
      <c r="OK87" s="294"/>
      <c r="OL87" s="294"/>
      <c r="OM87" s="294"/>
      <c r="ON87" s="294"/>
      <c r="OO87" s="294"/>
      <c r="OP87" s="294"/>
      <c r="OQ87" s="294"/>
      <c r="OR87" s="294"/>
      <c r="OS87" s="294"/>
      <c r="OT87" s="294">
        <v>-1200</v>
      </c>
      <c r="OU87" s="294"/>
      <c r="OV87" s="294"/>
      <c r="OW87" s="294"/>
      <c r="OX87" s="294"/>
      <c r="OY87" s="294"/>
      <c r="OZ87" s="294"/>
      <c r="PA87" s="294"/>
      <c r="PB87" s="294"/>
      <c r="PC87" s="294"/>
      <c r="PD87" s="294"/>
      <c r="PE87" s="294">
        <v>-54450</v>
      </c>
      <c r="PF87" s="294"/>
      <c r="PG87" s="294"/>
      <c r="PH87" s="294"/>
      <c r="PI87" s="294">
        <v>-20850</v>
      </c>
      <c r="PJ87" s="294"/>
      <c r="PK87" s="294"/>
      <c r="PL87" s="294"/>
      <c r="PM87" s="294"/>
      <c r="PN87" s="294"/>
      <c r="PO87" s="294"/>
      <c r="PP87" s="294"/>
      <c r="PQ87" s="294"/>
      <c r="PR87" s="294">
        <v>-12593.9</v>
      </c>
      <c r="PS87" s="294">
        <v>-68750</v>
      </c>
      <c r="PT87" s="294"/>
      <c r="PU87" s="294"/>
      <c r="PV87" s="294"/>
      <c r="PW87" s="294"/>
      <c r="PX87" s="294">
        <v>-93427</v>
      </c>
      <c r="PY87" s="294"/>
      <c r="PZ87" s="294"/>
      <c r="QA87" s="294"/>
      <c r="QB87" s="294"/>
      <c r="QC87" s="294"/>
      <c r="QD87" s="294"/>
      <c r="QE87" s="294"/>
      <c r="QF87" s="294"/>
      <c r="QG87" s="294">
        <v>-8400</v>
      </c>
      <c r="QH87" s="294"/>
      <c r="QI87" s="294"/>
      <c r="QJ87" s="294"/>
      <c r="QK87" s="294"/>
      <c r="QL87" s="294"/>
      <c r="QM87" s="294"/>
      <c r="QN87" s="294"/>
      <c r="QO87" s="294"/>
      <c r="QP87" s="294"/>
      <c r="QQ87" s="294"/>
      <c r="QR87" s="294"/>
      <c r="QS87" s="294"/>
      <c r="QT87" s="294"/>
      <c r="QU87" s="294"/>
      <c r="QV87" s="294"/>
      <c r="QW87" s="294"/>
      <c r="QX87" s="294"/>
      <c r="QY87" s="294"/>
      <c r="QZ87" s="294"/>
      <c r="RA87" s="294"/>
      <c r="RB87" s="294"/>
      <c r="RC87" s="294"/>
      <c r="RD87" s="294"/>
      <c r="RE87" s="294"/>
      <c r="RF87" s="294"/>
      <c r="RG87" s="294"/>
      <c r="RH87" s="294"/>
      <c r="RI87" s="294">
        <v>-7704</v>
      </c>
      <c r="RJ87" s="294"/>
      <c r="RK87" s="294"/>
      <c r="RL87" s="294"/>
      <c r="RM87" s="294"/>
      <c r="RN87" s="294"/>
      <c r="RO87" s="294"/>
      <c r="RP87" s="294"/>
      <c r="RQ87" s="294"/>
      <c r="RR87" s="294"/>
      <c r="RS87" s="294"/>
      <c r="RT87" s="294"/>
      <c r="RU87" s="294"/>
      <c r="RV87" s="294"/>
      <c r="RW87" s="294"/>
      <c r="RX87" s="294"/>
      <c r="RY87" s="294"/>
      <c r="RZ87" s="294"/>
      <c r="SA87" s="294"/>
      <c r="SB87" s="294"/>
      <c r="SC87" s="294"/>
      <c r="SD87" s="294"/>
      <c r="SE87" s="294"/>
      <c r="SF87" s="294"/>
      <c r="SG87" s="294"/>
      <c r="SH87" s="294"/>
      <c r="SI87" s="294">
        <v>-35100</v>
      </c>
      <c r="SJ87" s="294"/>
      <c r="SK87" s="294"/>
      <c r="SL87" s="294"/>
      <c r="SM87" s="294"/>
      <c r="SN87" s="294"/>
      <c r="SO87" s="294"/>
      <c r="SP87" s="294"/>
      <c r="SQ87" s="294">
        <v>-8890</v>
      </c>
      <c r="SR87" s="294"/>
      <c r="SS87" s="294"/>
      <c r="ST87" s="294"/>
      <c r="SU87" s="294"/>
      <c r="SV87" s="294"/>
      <c r="SW87" s="294"/>
      <c r="SX87" s="294"/>
      <c r="SY87" s="294"/>
      <c r="SZ87" s="294">
        <v>-100000</v>
      </c>
      <c r="TA87" s="294"/>
      <c r="TB87" s="294"/>
      <c r="TC87" s="294"/>
      <c r="TD87" s="294"/>
      <c r="TE87" s="294"/>
      <c r="TF87" s="294"/>
      <c r="TG87" s="294"/>
      <c r="TH87" s="294"/>
      <c r="TI87" s="294"/>
      <c r="TJ87" s="294"/>
      <c r="TK87" s="294"/>
      <c r="TL87" s="294"/>
      <c r="TM87" s="294"/>
      <c r="TN87" s="294"/>
      <c r="TO87" s="294"/>
      <c r="TP87" s="294"/>
      <c r="TQ87" s="294"/>
      <c r="TR87" s="294"/>
      <c r="TS87" s="294"/>
      <c r="TT87" s="294"/>
      <c r="TU87" s="294"/>
      <c r="TV87" s="294"/>
      <c r="TW87" s="294"/>
      <c r="TX87" s="294"/>
      <c r="TY87" s="294"/>
      <c r="TZ87" s="294"/>
      <c r="UA87" s="294"/>
      <c r="UB87" s="294">
        <v>-73000</v>
      </c>
      <c r="UC87" s="294">
        <v>-102730</v>
      </c>
      <c r="UD87" s="294"/>
      <c r="UE87" s="294"/>
      <c r="UF87" s="294"/>
      <c r="UG87" s="294"/>
      <c r="UH87" s="294">
        <v>-42810</v>
      </c>
      <c r="UI87" s="294"/>
      <c r="UJ87" s="294">
        <v>-120407.5</v>
      </c>
      <c r="UK87" s="294"/>
      <c r="UL87" s="294"/>
      <c r="UM87" s="294"/>
      <c r="UN87" s="294"/>
      <c r="UO87" s="294"/>
      <c r="UP87" s="294"/>
      <c r="UQ87" s="294"/>
      <c r="UR87" s="294"/>
      <c r="US87" s="294">
        <v>-3700</v>
      </c>
      <c r="UT87" s="294"/>
      <c r="UU87" s="294"/>
      <c r="UV87" s="294"/>
      <c r="UW87" s="294"/>
      <c r="UX87" s="294">
        <v>-129500</v>
      </c>
      <c r="UY87" s="294"/>
      <c r="UZ87" s="294"/>
      <c r="VA87" s="294"/>
      <c r="VB87" s="294">
        <v>-1765</v>
      </c>
      <c r="VC87" s="294"/>
      <c r="VD87" s="294"/>
      <c r="VE87" s="294"/>
      <c r="VF87" s="294"/>
      <c r="VG87" s="294">
        <v>-8000</v>
      </c>
      <c r="VH87" s="294"/>
      <c r="VI87" s="294"/>
      <c r="VJ87" s="294"/>
      <c r="VK87" s="294"/>
      <c r="VL87" s="294"/>
      <c r="VM87" s="294"/>
      <c r="VN87" s="294"/>
      <c r="VO87" s="294"/>
      <c r="VP87" s="294"/>
      <c r="VQ87" s="294"/>
      <c r="VR87" s="294"/>
      <c r="VS87" s="294"/>
      <c r="VT87" s="294"/>
      <c r="VU87" s="294"/>
      <c r="VV87" s="294"/>
      <c r="VW87" s="294"/>
      <c r="VX87" s="294"/>
      <c r="VY87" s="294"/>
      <c r="VZ87" s="294"/>
      <c r="WA87" s="294"/>
      <c r="WB87" s="294"/>
      <c r="WC87" s="294"/>
      <c r="WD87" s="294"/>
      <c r="WE87" s="294"/>
      <c r="WF87" s="294"/>
      <c r="WG87" s="294"/>
      <c r="WH87" s="294"/>
      <c r="WI87" s="294"/>
      <c r="WJ87" s="294"/>
      <c r="WK87" s="294"/>
      <c r="WL87" s="294"/>
      <c r="WM87" s="294">
        <v>-1062524.3700000001</v>
      </c>
      <c r="WN87" s="294"/>
      <c r="WO87" s="294"/>
      <c r="WP87" s="294"/>
      <c r="WQ87" s="294"/>
      <c r="WR87" s="294"/>
      <c r="WS87" s="294"/>
      <c r="WT87" s="294"/>
      <c r="WU87" s="294"/>
      <c r="WV87" s="294"/>
      <c r="WW87" s="294"/>
      <c r="WX87" s="294"/>
      <c r="WY87" s="294"/>
      <c r="WZ87" s="294">
        <v>-76962</v>
      </c>
      <c r="XA87" s="294"/>
      <c r="XB87" s="294"/>
      <c r="XC87" s="294"/>
      <c r="XD87" s="294"/>
      <c r="XE87" s="294"/>
      <c r="XF87" s="294"/>
      <c r="XG87" s="294"/>
      <c r="XH87" s="294"/>
      <c r="XI87" s="294"/>
      <c r="XJ87" s="294"/>
      <c r="XK87" s="294"/>
      <c r="XL87" s="294"/>
      <c r="XM87" s="294"/>
      <c r="XN87" s="294"/>
      <c r="XO87" s="294"/>
      <c r="XP87" s="294"/>
      <c r="XQ87" s="294"/>
      <c r="XR87" s="294"/>
      <c r="XS87" s="294"/>
      <c r="XT87" s="294"/>
      <c r="XU87" s="294"/>
      <c r="XV87" s="294"/>
      <c r="XW87" s="294"/>
      <c r="XX87" s="294"/>
      <c r="XY87" s="294"/>
      <c r="XZ87" s="294"/>
      <c r="YA87" s="294"/>
      <c r="YB87" s="294"/>
      <c r="YC87" s="294"/>
      <c r="YD87" s="294"/>
      <c r="YE87" s="294"/>
      <c r="YF87" s="294"/>
      <c r="YG87" s="294"/>
      <c r="YH87" s="294"/>
      <c r="YI87" s="294">
        <v>-56250</v>
      </c>
      <c r="YJ87" s="294"/>
      <c r="YK87" s="294"/>
      <c r="YL87" s="294"/>
      <c r="YM87" s="294"/>
      <c r="YN87" s="294"/>
      <c r="YO87" s="294"/>
      <c r="YP87" s="294"/>
      <c r="YQ87" s="294"/>
      <c r="YR87" s="294"/>
      <c r="YS87" s="294"/>
      <c r="YT87" s="294"/>
      <c r="YU87" s="294"/>
      <c r="YV87" s="294"/>
      <c r="YW87" s="294"/>
      <c r="YX87" s="294"/>
      <c r="YY87" s="294"/>
      <c r="YZ87" s="294"/>
      <c r="ZA87" s="294"/>
      <c r="ZB87" s="294"/>
      <c r="ZC87" s="294">
        <v>-22791</v>
      </c>
      <c r="ZD87" s="294">
        <v>-28950</v>
      </c>
      <c r="ZE87" s="294"/>
      <c r="ZF87" s="294"/>
      <c r="ZG87" s="294"/>
      <c r="ZH87" s="294"/>
      <c r="ZI87" s="294"/>
      <c r="ZJ87" s="294"/>
      <c r="ZK87" s="294"/>
      <c r="ZL87" s="294"/>
      <c r="ZM87" s="294"/>
      <c r="ZN87" s="294"/>
      <c r="ZO87" s="294"/>
      <c r="ZP87" s="294"/>
      <c r="ZQ87" s="294"/>
      <c r="ZR87" s="294"/>
      <c r="ZS87" s="294"/>
      <c r="ZT87" s="294"/>
      <c r="ZU87" s="294"/>
      <c r="ZV87" s="294"/>
      <c r="ZW87" s="294"/>
      <c r="ZX87" s="294">
        <v>-23400</v>
      </c>
      <c r="ZY87" s="294"/>
      <c r="ZZ87" s="294"/>
      <c r="AAA87" s="294"/>
      <c r="AAB87" s="294"/>
      <c r="AAC87" s="294"/>
      <c r="AAD87" s="294"/>
      <c r="AAE87" s="294"/>
      <c r="AAF87" s="294"/>
      <c r="AAG87" s="294"/>
      <c r="AAH87" s="294">
        <v>-33500</v>
      </c>
      <c r="AAI87" s="294"/>
      <c r="AAJ87" s="294"/>
      <c r="AAK87" s="294"/>
      <c r="AAL87" s="294"/>
      <c r="AAM87" s="294"/>
      <c r="AAN87" s="294"/>
      <c r="AAO87" s="294">
        <v>-2838218.8</v>
      </c>
      <c r="AAP87" s="294">
        <v>-11250</v>
      </c>
      <c r="AAQ87" s="294"/>
      <c r="AAR87" s="294"/>
      <c r="AAS87" s="294"/>
      <c r="AAT87" s="294"/>
      <c r="AAU87" s="294"/>
      <c r="AAV87" s="294"/>
      <c r="AAW87" s="294"/>
      <c r="AAX87" s="294"/>
      <c r="AAY87" s="294"/>
      <c r="AAZ87" s="294"/>
      <c r="ABA87" s="294"/>
      <c r="ABB87" s="294"/>
      <c r="ABC87" s="294">
        <v>-21420</v>
      </c>
      <c r="ABD87" s="294"/>
      <c r="ABE87" s="294"/>
      <c r="ABF87" s="294"/>
      <c r="ABG87" s="294"/>
      <c r="ABH87" s="294"/>
      <c r="ABI87" s="294">
        <v>0</v>
      </c>
      <c r="ABJ87" s="294"/>
      <c r="ABK87" s="294">
        <v>0</v>
      </c>
      <c r="ABL87" s="294"/>
      <c r="ABM87" s="294"/>
      <c r="ABN87" s="294"/>
      <c r="ABO87" s="294">
        <v>-589000</v>
      </c>
      <c r="ABP87" s="294"/>
      <c r="ABQ87" s="294"/>
      <c r="ABR87" s="294"/>
      <c r="ABS87" s="294"/>
      <c r="ABT87" s="294"/>
      <c r="ABU87" s="294"/>
      <c r="ABV87" s="294"/>
      <c r="ABW87" s="294"/>
      <c r="ABX87" s="294"/>
      <c r="ABY87" s="294"/>
      <c r="ABZ87" s="294"/>
      <c r="ACA87" s="294"/>
      <c r="ACB87" s="294"/>
      <c r="ACC87" s="294"/>
      <c r="ACD87" s="294"/>
      <c r="ACE87" s="294">
        <v>-1980</v>
      </c>
      <c r="ACF87" s="294"/>
      <c r="ACG87" s="294"/>
      <c r="ACH87" s="294"/>
      <c r="ACI87" s="294">
        <v>0</v>
      </c>
      <c r="ACJ87" s="294"/>
      <c r="ACK87" s="294"/>
      <c r="ACL87" s="294"/>
      <c r="ACM87" s="294">
        <v>-73170</v>
      </c>
      <c r="ACN87" s="294"/>
      <c r="ACO87" s="294"/>
      <c r="ACP87" s="294"/>
      <c r="ACQ87" s="294"/>
      <c r="ACR87" s="294"/>
      <c r="ACS87" s="294">
        <v>-1</v>
      </c>
      <c r="ACT87" s="294"/>
      <c r="ACU87" s="294"/>
      <c r="ACV87" s="294">
        <v>-111956</v>
      </c>
      <c r="ACW87" s="294"/>
      <c r="ACX87" s="294">
        <v>-41627.5</v>
      </c>
      <c r="ACY87" s="294"/>
      <c r="ACZ87" s="294"/>
      <c r="ADA87" s="294">
        <v>-695857.1</v>
      </c>
      <c r="ADB87" s="294"/>
      <c r="ADC87" s="294"/>
      <c r="ADD87" s="294"/>
      <c r="ADE87" s="294"/>
      <c r="ADF87" s="294">
        <v>-9000</v>
      </c>
      <c r="ADG87" s="294"/>
      <c r="ADH87" s="294">
        <v>-21309</v>
      </c>
      <c r="ADI87" s="294">
        <v>-4000</v>
      </c>
      <c r="ADJ87" s="294"/>
      <c r="ADK87" s="294">
        <v>-48390</v>
      </c>
      <c r="ADL87" s="294"/>
      <c r="ADM87" s="294"/>
      <c r="ADN87" s="294"/>
      <c r="ADO87" s="294">
        <v>-862550</v>
      </c>
      <c r="ADP87" s="294"/>
      <c r="ADQ87" s="294"/>
      <c r="ADR87" s="294"/>
      <c r="ADS87" s="294"/>
      <c r="ADT87" s="294"/>
      <c r="ADU87" s="294"/>
      <c r="ADV87" s="294"/>
      <c r="ADW87" s="294"/>
      <c r="ADX87" s="294"/>
      <c r="ADY87" s="294"/>
      <c r="ADZ87" s="294"/>
      <c r="AEA87" s="294"/>
      <c r="AEB87" s="294"/>
      <c r="AEC87" s="294"/>
      <c r="AED87" s="294"/>
      <c r="AEE87" s="294"/>
      <c r="AEF87" s="294"/>
      <c r="AEG87" s="294"/>
      <c r="AEH87" s="294"/>
      <c r="AEI87" s="294">
        <v>-34260</v>
      </c>
      <c r="AEJ87" s="294"/>
      <c r="AEK87" s="294"/>
      <c r="AEL87" s="294"/>
      <c r="AEM87" s="294"/>
      <c r="AEN87" s="294"/>
      <c r="AEO87" s="294"/>
      <c r="AEP87" s="294"/>
      <c r="AEQ87" s="294"/>
      <c r="AER87" s="294"/>
      <c r="AES87" s="294"/>
      <c r="AET87" s="294"/>
      <c r="AEU87" s="294"/>
      <c r="AEV87" s="294"/>
      <c r="AEW87" s="294"/>
      <c r="AEX87" s="294"/>
      <c r="AEY87" s="294"/>
      <c r="AEZ87" s="294"/>
      <c r="AFA87" s="294"/>
      <c r="AFB87" s="294"/>
      <c r="AFC87" s="294"/>
      <c r="AFD87" s="294"/>
      <c r="AFE87" s="294"/>
      <c r="AFF87" s="294"/>
      <c r="AFG87" s="294"/>
      <c r="AFH87" s="294"/>
      <c r="AFI87" s="294"/>
      <c r="AFJ87" s="294"/>
      <c r="AFK87" s="294"/>
      <c r="AFL87" s="294"/>
      <c r="AFM87" s="294"/>
      <c r="AFN87" s="294"/>
      <c r="AFO87" s="294"/>
      <c r="AFP87" s="294"/>
      <c r="AFQ87" s="294"/>
      <c r="AFR87" s="294"/>
      <c r="AFS87" s="294"/>
      <c r="AFT87" s="294"/>
      <c r="AFU87" s="294"/>
      <c r="AFV87" s="294"/>
      <c r="AFW87" s="294"/>
      <c r="AFX87" s="294"/>
      <c r="AFY87" s="294"/>
      <c r="AFZ87" s="294"/>
      <c r="AGA87" s="294"/>
      <c r="AGB87" s="294"/>
      <c r="AGC87" s="294"/>
      <c r="AGD87" s="294"/>
      <c r="AGE87" s="294">
        <v>-10540</v>
      </c>
      <c r="AGF87" s="294"/>
      <c r="AGG87" s="294"/>
      <c r="AGH87" s="294"/>
      <c r="AGI87" s="294"/>
      <c r="AGJ87" s="294"/>
      <c r="AGK87" s="294"/>
      <c r="AGL87" s="294"/>
      <c r="AGM87" s="294"/>
      <c r="AGN87" s="294"/>
      <c r="AGO87" s="294"/>
      <c r="AGP87" s="294"/>
      <c r="AGQ87" s="294"/>
      <c r="AGR87" s="294"/>
      <c r="AGS87" s="294"/>
      <c r="AGT87" s="294"/>
      <c r="AGU87" s="294"/>
      <c r="AGV87" s="294"/>
      <c r="AGW87" s="294"/>
      <c r="AGX87" s="294"/>
      <c r="AGY87" s="294"/>
      <c r="AGZ87" s="294"/>
      <c r="AHA87" s="294"/>
      <c r="AHB87" s="294"/>
      <c r="AHC87" s="294"/>
      <c r="AHD87" s="294"/>
      <c r="AHE87" s="294"/>
      <c r="AHF87" s="294"/>
      <c r="AHG87" s="294"/>
      <c r="AHH87" s="294">
        <v>-11360</v>
      </c>
      <c r="AHI87" s="294"/>
      <c r="AHJ87" s="294"/>
      <c r="AHK87" s="294"/>
      <c r="AHL87" s="294"/>
      <c r="AHM87" s="294"/>
      <c r="AHN87" s="294"/>
      <c r="AHO87" s="294"/>
      <c r="AHP87" s="294"/>
      <c r="AHQ87" s="294"/>
      <c r="AHR87" s="329"/>
      <c r="AHS87" s="294">
        <f t="shared" si="51"/>
        <v>-9415036.9800000004</v>
      </c>
      <c r="AHT87" s="271" t="b">
        <f t="shared" si="52"/>
        <v>1</v>
      </c>
      <c r="AHU87" s="271" t="s">
        <v>6273</v>
      </c>
      <c r="AHV87" s="271" t="s">
        <v>6112</v>
      </c>
      <c r="AHW87" s="271" t="s">
        <v>6113</v>
      </c>
    </row>
    <row r="88" spans="1:907" ht="24" x14ac:dyDescent="0.8">
      <c r="A88" s="270" t="s">
        <v>6273</v>
      </c>
      <c r="B88" s="270" t="s">
        <v>6114</v>
      </c>
      <c r="C88" s="271" t="s">
        <v>6115</v>
      </c>
      <c r="D88" s="294"/>
      <c r="E88" s="294">
        <v>-61420</v>
      </c>
      <c r="F88" s="294"/>
      <c r="G88" s="294">
        <v>-41240</v>
      </c>
      <c r="H88" s="294"/>
      <c r="I88" s="294"/>
      <c r="J88" s="294">
        <v>-939815</v>
      </c>
      <c r="K88" s="294">
        <v>0</v>
      </c>
      <c r="L88" s="294"/>
      <c r="M88" s="294"/>
      <c r="N88" s="294"/>
      <c r="O88" s="294">
        <v>-39510</v>
      </c>
      <c r="P88" s="294"/>
      <c r="Q88" s="294"/>
      <c r="R88" s="294"/>
      <c r="S88" s="294">
        <v>-5718895</v>
      </c>
      <c r="T88" s="294">
        <v>-5002976</v>
      </c>
      <c r="U88" s="294"/>
      <c r="V88" s="294"/>
      <c r="W88" s="294">
        <v>-6950773.6799999997</v>
      </c>
      <c r="X88" s="294"/>
      <c r="Y88" s="294"/>
      <c r="Z88" s="294"/>
      <c r="AA88" s="294"/>
      <c r="AB88" s="294"/>
      <c r="AC88" s="294">
        <v>-5063850</v>
      </c>
      <c r="AD88" s="294"/>
      <c r="AE88" s="294">
        <v>-139617.51</v>
      </c>
      <c r="AF88" s="294">
        <v>-11342240</v>
      </c>
      <c r="AG88" s="294"/>
      <c r="AH88" s="294"/>
      <c r="AI88" s="294"/>
      <c r="AJ88" s="294"/>
      <c r="AK88" s="294"/>
      <c r="AL88" s="294"/>
      <c r="AM88" s="294">
        <v>0</v>
      </c>
      <c r="AN88" s="294"/>
      <c r="AO88" s="294"/>
      <c r="AP88" s="294">
        <v>-3800</v>
      </c>
      <c r="AQ88" s="294"/>
      <c r="AR88" s="294"/>
      <c r="AS88" s="294"/>
      <c r="AT88" s="294">
        <v>-326390</v>
      </c>
      <c r="AU88" s="294"/>
      <c r="AV88" s="294">
        <v>-500</v>
      </c>
      <c r="AW88" s="294">
        <v>-26460</v>
      </c>
      <c r="AX88" s="294">
        <v>-62165</v>
      </c>
      <c r="AY88" s="294"/>
      <c r="AZ88" s="294"/>
      <c r="BA88" s="294"/>
      <c r="BB88" s="294"/>
      <c r="BC88" s="294"/>
      <c r="BD88" s="294"/>
      <c r="BE88" s="294"/>
      <c r="BF88" s="294"/>
      <c r="BG88" s="294"/>
      <c r="BH88" s="294">
        <v>-65513</v>
      </c>
      <c r="BI88" s="294">
        <v>-616120</v>
      </c>
      <c r="BJ88" s="294"/>
      <c r="BK88" s="294"/>
      <c r="BL88" s="294">
        <v>-80000</v>
      </c>
      <c r="BM88" s="294"/>
      <c r="BN88" s="294">
        <v>-225684</v>
      </c>
      <c r="BO88" s="294"/>
      <c r="BP88" s="294">
        <v>-24445</v>
      </c>
      <c r="BQ88" s="294"/>
      <c r="BR88" s="294">
        <v>0</v>
      </c>
      <c r="BS88" s="294">
        <v>0</v>
      </c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>
        <v>-36000</v>
      </c>
      <c r="CF88" s="294"/>
      <c r="CG88" s="294">
        <v>-251600</v>
      </c>
      <c r="CH88" s="294">
        <v>0</v>
      </c>
      <c r="CI88" s="294">
        <v>0</v>
      </c>
      <c r="CJ88" s="294"/>
      <c r="CK88" s="294">
        <v>-1050</v>
      </c>
      <c r="CL88" s="294"/>
      <c r="CM88" s="294">
        <v>-250</v>
      </c>
      <c r="CN88" s="294"/>
      <c r="CO88" s="294">
        <v>-25265</v>
      </c>
      <c r="CP88" s="294">
        <v>-9350</v>
      </c>
      <c r="CQ88" s="294">
        <v>-1400</v>
      </c>
      <c r="CR88" s="294">
        <v>-3800</v>
      </c>
      <c r="CS88" s="294">
        <v>-650</v>
      </c>
      <c r="CT88" s="294"/>
      <c r="CU88" s="294">
        <v>0</v>
      </c>
      <c r="CV88" s="294"/>
      <c r="CW88" s="294"/>
      <c r="CX88" s="294"/>
      <c r="CY88" s="294">
        <v>0</v>
      </c>
      <c r="CZ88" s="294"/>
      <c r="DA88" s="294">
        <v>-1000</v>
      </c>
      <c r="DB88" s="294">
        <v>-1039500</v>
      </c>
      <c r="DC88" s="294">
        <v>-374635.5</v>
      </c>
      <c r="DD88" s="294"/>
      <c r="DE88" s="294">
        <v>-835</v>
      </c>
      <c r="DF88" s="294"/>
      <c r="DG88" s="294"/>
      <c r="DH88" s="294">
        <v>-50960</v>
      </c>
      <c r="DI88" s="294"/>
      <c r="DJ88" s="294"/>
      <c r="DK88" s="294"/>
      <c r="DL88" s="294"/>
      <c r="DM88" s="294"/>
      <c r="DN88" s="294"/>
      <c r="DO88" s="294"/>
      <c r="DP88" s="294"/>
      <c r="DQ88" s="294"/>
      <c r="DR88" s="294"/>
      <c r="DS88" s="294">
        <v>-1372950</v>
      </c>
      <c r="DT88" s="294">
        <v>-869792</v>
      </c>
      <c r="DU88" s="294">
        <v>-156000</v>
      </c>
      <c r="DV88" s="294">
        <v>-235500</v>
      </c>
      <c r="DW88" s="294">
        <v>-1104575</v>
      </c>
      <c r="DX88" s="294">
        <v>-78000</v>
      </c>
      <c r="DY88" s="294">
        <v>-352545.58</v>
      </c>
      <c r="DZ88" s="294"/>
      <c r="EA88" s="294">
        <v>-7240</v>
      </c>
      <c r="EB88" s="294">
        <v>-520953</v>
      </c>
      <c r="EC88" s="294">
        <v>-26810</v>
      </c>
      <c r="ED88" s="294"/>
      <c r="EE88" s="294"/>
      <c r="EF88" s="294">
        <v>-714614</v>
      </c>
      <c r="EG88" s="294"/>
      <c r="EH88" s="294"/>
      <c r="EI88" s="294">
        <v>-12000</v>
      </c>
      <c r="EJ88" s="294"/>
      <c r="EK88" s="294">
        <v>-2064590</v>
      </c>
      <c r="EL88" s="294"/>
      <c r="EM88" s="294">
        <v>-32190.9</v>
      </c>
      <c r="EN88" s="294"/>
      <c r="EO88" s="294"/>
      <c r="EP88" s="294"/>
      <c r="EQ88" s="294"/>
      <c r="ER88" s="294"/>
      <c r="ES88" s="294"/>
      <c r="ET88" s="294"/>
      <c r="EU88" s="294">
        <v>-3466950</v>
      </c>
      <c r="EV88" s="294"/>
      <c r="EW88" s="294">
        <v>-8841145.1999999993</v>
      </c>
      <c r="EX88" s="294">
        <v>-38475</v>
      </c>
      <c r="EY88" s="294"/>
      <c r="EZ88" s="294"/>
      <c r="FA88" s="294"/>
      <c r="FB88" s="294"/>
      <c r="FC88" s="294">
        <v>-181200</v>
      </c>
      <c r="FD88" s="294"/>
      <c r="FE88" s="294"/>
      <c r="FF88" s="294"/>
      <c r="FG88" s="294"/>
      <c r="FH88" s="294">
        <v>-140000</v>
      </c>
      <c r="FI88" s="294"/>
      <c r="FJ88" s="294"/>
      <c r="FK88" s="294">
        <v>0</v>
      </c>
      <c r="FL88" s="294"/>
      <c r="FM88" s="294">
        <v>0</v>
      </c>
      <c r="FN88" s="294"/>
      <c r="FO88" s="294">
        <v>-240000</v>
      </c>
      <c r="FP88" s="294">
        <v>-30000</v>
      </c>
      <c r="FQ88" s="294"/>
      <c r="FR88" s="294"/>
      <c r="FS88" s="294"/>
      <c r="FT88" s="294">
        <v>-70000</v>
      </c>
      <c r="FU88" s="294"/>
      <c r="FV88" s="294"/>
      <c r="FW88" s="294"/>
      <c r="FX88" s="294"/>
      <c r="FY88" s="294">
        <v>-70000</v>
      </c>
      <c r="FZ88" s="294"/>
      <c r="GA88" s="294">
        <v>-807298.2</v>
      </c>
      <c r="GB88" s="294">
        <v>-120000</v>
      </c>
      <c r="GC88" s="294">
        <v>-76850.8</v>
      </c>
      <c r="GD88" s="294"/>
      <c r="GE88" s="294"/>
      <c r="GF88" s="294"/>
      <c r="GG88" s="294">
        <v>0</v>
      </c>
      <c r="GH88" s="294">
        <v>-2850000</v>
      </c>
      <c r="GI88" s="294">
        <v>-78000</v>
      </c>
      <c r="GJ88" s="294"/>
      <c r="GK88" s="294"/>
      <c r="GL88" s="294">
        <v>-100000</v>
      </c>
      <c r="GM88" s="294"/>
      <c r="GN88" s="294">
        <v>-64000</v>
      </c>
      <c r="GO88" s="294">
        <v>-81000</v>
      </c>
      <c r="GP88" s="294"/>
      <c r="GQ88" s="294">
        <v>-2759820</v>
      </c>
      <c r="GR88" s="294">
        <v>-41500</v>
      </c>
      <c r="GS88" s="294"/>
      <c r="GT88" s="294"/>
      <c r="GU88" s="294">
        <v>-29337.200000000001</v>
      </c>
      <c r="GV88" s="294"/>
      <c r="GW88" s="294"/>
      <c r="GX88" s="294"/>
      <c r="GY88" s="294"/>
      <c r="GZ88" s="294">
        <v>-28000</v>
      </c>
      <c r="HA88" s="294"/>
      <c r="HB88" s="294"/>
      <c r="HC88" s="294"/>
      <c r="HD88" s="294"/>
      <c r="HE88" s="294"/>
      <c r="HF88" s="294"/>
      <c r="HG88" s="294"/>
      <c r="HH88" s="294">
        <v>-92310</v>
      </c>
      <c r="HI88" s="294"/>
      <c r="HJ88" s="294"/>
      <c r="HK88" s="294"/>
      <c r="HL88" s="294">
        <v>0</v>
      </c>
      <c r="HM88" s="294"/>
      <c r="HN88" s="294"/>
      <c r="HO88" s="294"/>
      <c r="HP88" s="294"/>
      <c r="HQ88" s="294"/>
      <c r="HR88" s="294"/>
      <c r="HS88" s="294"/>
      <c r="HT88" s="294"/>
      <c r="HU88" s="294"/>
      <c r="HV88" s="294">
        <v>-6163.2</v>
      </c>
      <c r="HW88" s="294"/>
      <c r="HX88" s="294"/>
      <c r="HY88" s="294"/>
      <c r="HZ88" s="294"/>
      <c r="IA88" s="294"/>
      <c r="IB88" s="294"/>
      <c r="IC88" s="294"/>
      <c r="ID88" s="294"/>
      <c r="IE88" s="294"/>
      <c r="IF88" s="294"/>
      <c r="IG88" s="294"/>
      <c r="IH88" s="294"/>
      <c r="II88" s="294">
        <v>0</v>
      </c>
      <c r="IJ88" s="294"/>
      <c r="IK88" s="294"/>
      <c r="IL88" s="294">
        <v>-945200</v>
      </c>
      <c r="IM88" s="294">
        <v>-281979.2</v>
      </c>
      <c r="IN88" s="294"/>
      <c r="IO88" s="294">
        <v>-150723.64000000001</v>
      </c>
      <c r="IP88" s="294"/>
      <c r="IQ88" s="294">
        <v>-136490.4</v>
      </c>
      <c r="IR88" s="294"/>
      <c r="IS88" s="294">
        <v>-66000</v>
      </c>
      <c r="IT88" s="294">
        <v>-15000</v>
      </c>
      <c r="IU88" s="294">
        <v>-6286.25</v>
      </c>
      <c r="IV88" s="294"/>
      <c r="IW88" s="294">
        <v>-18501.599999999999</v>
      </c>
      <c r="IX88" s="294"/>
      <c r="IY88" s="294"/>
      <c r="IZ88" s="294">
        <v>-9410</v>
      </c>
      <c r="JA88" s="294">
        <v>-30660</v>
      </c>
      <c r="JB88" s="294"/>
      <c r="JC88" s="294"/>
      <c r="JD88" s="294"/>
      <c r="JE88" s="294"/>
      <c r="JF88" s="294">
        <v>-305578</v>
      </c>
      <c r="JG88" s="294"/>
      <c r="JH88" s="294">
        <v>-28152</v>
      </c>
      <c r="JI88" s="294"/>
      <c r="JJ88" s="294">
        <v>-17890</v>
      </c>
      <c r="JK88" s="294">
        <v>-43335</v>
      </c>
      <c r="JL88" s="294"/>
      <c r="JM88" s="294"/>
      <c r="JN88" s="294">
        <v>-869775</v>
      </c>
      <c r="JO88" s="294"/>
      <c r="JP88" s="294"/>
      <c r="JQ88" s="294"/>
      <c r="JR88" s="294">
        <v>-1904260</v>
      </c>
      <c r="JS88" s="294">
        <v>-1950</v>
      </c>
      <c r="JT88" s="294"/>
      <c r="JU88" s="294"/>
      <c r="JV88" s="294"/>
      <c r="JW88" s="294"/>
      <c r="JX88" s="294">
        <v>-7971563.9000000004</v>
      </c>
      <c r="JY88" s="294">
        <v>-26430</v>
      </c>
      <c r="JZ88" s="294">
        <v>-6222.05</v>
      </c>
      <c r="KA88" s="294"/>
      <c r="KB88" s="294">
        <v>-15068.9</v>
      </c>
      <c r="KC88" s="294"/>
      <c r="KD88" s="294">
        <v>-70000</v>
      </c>
      <c r="KE88" s="294"/>
      <c r="KF88" s="294">
        <v>-5885</v>
      </c>
      <c r="KG88" s="294">
        <v>-70000</v>
      </c>
      <c r="KH88" s="294"/>
      <c r="KI88" s="294"/>
      <c r="KJ88" s="294"/>
      <c r="KK88" s="294">
        <v>-343218.3</v>
      </c>
      <c r="KL88" s="294">
        <v>0</v>
      </c>
      <c r="KM88" s="294"/>
      <c r="KN88" s="294">
        <v>0</v>
      </c>
      <c r="KO88" s="294"/>
      <c r="KP88" s="294"/>
      <c r="KQ88" s="294">
        <v>-18411641.5</v>
      </c>
      <c r="KR88" s="294"/>
      <c r="KS88" s="294">
        <v>-208585</v>
      </c>
      <c r="KT88" s="294"/>
      <c r="KU88" s="294"/>
      <c r="KV88" s="294">
        <v>-16692</v>
      </c>
      <c r="KW88" s="294"/>
      <c r="KX88" s="294"/>
      <c r="KY88" s="294">
        <v>-733500</v>
      </c>
      <c r="KZ88" s="294">
        <v>-1140776.67</v>
      </c>
      <c r="LA88" s="294"/>
      <c r="LB88" s="294">
        <v>-4955250</v>
      </c>
      <c r="LC88" s="294">
        <v>-2990988</v>
      </c>
      <c r="LD88" s="294"/>
      <c r="LE88" s="294"/>
      <c r="LF88" s="294">
        <v>-293289</v>
      </c>
      <c r="LG88" s="294"/>
      <c r="LH88" s="294"/>
      <c r="LI88" s="294"/>
      <c r="LJ88" s="294"/>
      <c r="LK88" s="294">
        <v>-498620.45</v>
      </c>
      <c r="LL88" s="294"/>
      <c r="LM88" s="294"/>
      <c r="LN88" s="294"/>
      <c r="LO88" s="294"/>
      <c r="LP88" s="294"/>
      <c r="LQ88" s="294"/>
      <c r="LR88" s="294"/>
      <c r="LS88" s="294"/>
      <c r="LT88" s="294"/>
      <c r="LU88" s="294">
        <v>-21588774.559999999</v>
      </c>
      <c r="LV88" s="294"/>
      <c r="LW88" s="294">
        <v>-297445.05</v>
      </c>
      <c r="LX88" s="294"/>
      <c r="LY88" s="294">
        <v>0</v>
      </c>
      <c r="LZ88" s="294"/>
      <c r="MA88" s="294"/>
      <c r="MB88" s="294"/>
      <c r="MC88" s="294"/>
      <c r="MD88" s="294">
        <v>-347536</v>
      </c>
      <c r="ME88" s="294"/>
      <c r="MF88" s="294"/>
      <c r="MG88" s="294">
        <v>-45000</v>
      </c>
      <c r="MH88" s="294"/>
      <c r="MI88" s="294"/>
      <c r="MJ88" s="294"/>
      <c r="MK88" s="294">
        <v>-25277.599999999999</v>
      </c>
      <c r="ML88" s="294"/>
      <c r="MM88" s="294"/>
      <c r="MN88" s="294">
        <v>-57206</v>
      </c>
      <c r="MO88" s="294"/>
      <c r="MP88" s="294"/>
      <c r="MQ88" s="294"/>
      <c r="MR88" s="294"/>
      <c r="MS88" s="294"/>
      <c r="MT88" s="294"/>
      <c r="MU88" s="294">
        <v>-313880</v>
      </c>
      <c r="MV88" s="294"/>
      <c r="MW88" s="294">
        <v>-146900</v>
      </c>
      <c r="MX88" s="294"/>
      <c r="MY88" s="294">
        <v>-37030</v>
      </c>
      <c r="MZ88" s="294"/>
      <c r="NA88" s="294"/>
      <c r="NB88" s="294"/>
      <c r="NC88" s="294"/>
      <c r="ND88" s="294">
        <v>-1384200</v>
      </c>
      <c r="NE88" s="294"/>
      <c r="NF88" s="294"/>
      <c r="NG88" s="294">
        <v>-30760</v>
      </c>
      <c r="NH88" s="294"/>
      <c r="NI88" s="294"/>
      <c r="NJ88" s="294"/>
      <c r="NK88" s="294"/>
      <c r="NL88" s="294"/>
      <c r="NM88" s="294"/>
      <c r="NN88" s="294"/>
      <c r="NO88" s="294"/>
      <c r="NP88" s="294">
        <v>-45381.8</v>
      </c>
      <c r="NQ88" s="294">
        <v>0</v>
      </c>
      <c r="NR88" s="294"/>
      <c r="NS88" s="294">
        <v>-4140</v>
      </c>
      <c r="NT88" s="294"/>
      <c r="NU88" s="294"/>
      <c r="NV88" s="294">
        <v>0</v>
      </c>
      <c r="NW88" s="294"/>
      <c r="NX88" s="294"/>
      <c r="NY88" s="294"/>
      <c r="NZ88" s="294"/>
      <c r="OA88" s="294"/>
      <c r="OB88" s="294"/>
      <c r="OC88" s="294"/>
      <c r="OD88" s="294"/>
      <c r="OE88" s="294"/>
      <c r="OF88" s="294"/>
      <c r="OG88" s="294">
        <v>-557895.6</v>
      </c>
      <c r="OH88" s="294">
        <v>-257498</v>
      </c>
      <c r="OI88" s="294"/>
      <c r="OJ88" s="294"/>
      <c r="OK88" s="294"/>
      <c r="OL88" s="294"/>
      <c r="OM88" s="294">
        <v>-222646</v>
      </c>
      <c r="ON88" s="294">
        <v>-214000</v>
      </c>
      <c r="OO88" s="294">
        <v>-44529393.479999997</v>
      </c>
      <c r="OP88" s="294"/>
      <c r="OQ88" s="294">
        <v>-3670.04</v>
      </c>
      <c r="OR88" s="294">
        <v>-19255</v>
      </c>
      <c r="OS88" s="294"/>
      <c r="OT88" s="294">
        <v>-105090</v>
      </c>
      <c r="OU88" s="294"/>
      <c r="OV88" s="294"/>
      <c r="OW88" s="294"/>
      <c r="OX88" s="294">
        <v>-3346825</v>
      </c>
      <c r="OY88" s="294"/>
      <c r="OZ88" s="294">
        <v>-206170.48</v>
      </c>
      <c r="PA88" s="294"/>
      <c r="PB88" s="294">
        <v>-19553141.199999999</v>
      </c>
      <c r="PC88" s="294">
        <v>-66000</v>
      </c>
      <c r="PD88" s="294">
        <v>0</v>
      </c>
      <c r="PE88" s="294"/>
      <c r="PF88" s="294">
        <v>-797500</v>
      </c>
      <c r="PG88" s="294"/>
      <c r="PH88" s="294"/>
      <c r="PI88" s="294"/>
      <c r="PJ88" s="294">
        <v>-869890</v>
      </c>
      <c r="PK88" s="294">
        <v>-538440</v>
      </c>
      <c r="PL88" s="294">
        <v>-1601164</v>
      </c>
      <c r="PM88" s="294">
        <v>0</v>
      </c>
      <c r="PN88" s="294">
        <v>-41724.5</v>
      </c>
      <c r="PO88" s="294"/>
      <c r="PP88" s="294"/>
      <c r="PQ88" s="294"/>
      <c r="PR88" s="294">
        <v>-15000</v>
      </c>
      <c r="PS88" s="294"/>
      <c r="PT88" s="294">
        <v>-422700</v>
      </c>
      <c r="PU88" s="294">
        <v>-82129.210000000006</v>
      </c>
      <c r="PV88" s="294"/>
      <c r="PW88" s="294"/>
      <c r="PX88" s="294">
        <v>-1438800</v>
      </c>
      <c r="PY88" s="294"/>
      <c r="PZ88" s="294"/>
      <c r="QA88" s="294">
        <v>-3800</v>
      </c>
      <c r="QB88" s="294"/>
      <c r="QC88" s="294"/>
      <c r="QD88" s="294">
        <v>-110800</v>
      </c>
      <c r="QE88" s="294">
        <v>-94248.16</v>
      </c>
      <c r="QF88" s="294">
        <v>0</v>
      </c>
      <c r="QG88" s="294">
        <v>-360</v>
      </c>
      <c r="QH88" s="294"/>
      <c r="QI88" s="294">
        <v>-149638.79</v>
      </c>
      <c r="QJ88" s="294"/>
      <c r="QK88" s="294"/>
      <c r="QL88" s="294"/>
      <c r="QM88" s="294"/>
      <c r="QN88" s="294">
        <v>-1724426.9</v>
      </c>
      <c r="QO88" s="294">
        <v>-667766.91</v>
      </c>
      <c r="QP88" s="294">
        <v>-34036.699999999997</v>
      </c>
      <c r="QQ88" s="294">
        <v>-53423.3</v>
      </c>
      <c r="QR88" s="294"/>
      <c r="QS88" s="294"/>
      <c r="QT88" s="294"/>
      <c r="QU88" s="294"/>
      <c r="QV88" s="294">
        <v>-37723.43</v>
      </c>
      <c r="QW88" s="294"/>
      <c r="QX88" s="294"/>
      <c r="QY88" s="294">
        <v>-285391.26</v>
      </c>
      <c r="QZ88" s="294"/>
      <c r="RA88" s="294">
        <v>-707579.9</v>
      </c>
      <c r="RB88" s="294">
        <v>0</v>
      </c>
      <c r="RC88" s="294">
        <v>-23149.8</v>
      </c>
      <c r="RD88" s="294">
        <v>-182279.9</v>
      </c>
      <c r="RE88" s="294"/>
      <c r="RF88" s="294">
        <v>-9255.5</v>
      </c>
      <c r="RG88" s="294"/>
      <c r="RH88" s="294">
        <v>-266726</v>
      </c>
      <c r="RI88" s="294">
        <v>-1872000</v>
      </c>
      <c r="RJ88" s="294">
        <v>-113494.57</v>
      </c>
      <c r="RK88" s="294">
        <v>-197011.7</v>
      </c>
      <c r="RL88" s="294">
        <v>-313623</v>
      </c>
      <c r="RM88" s="294">
        <v>-307940.59999999998</v>
      </c>
      <c r="RN88" s="294">
        <v>-23320</v>
      </c>
      <c r="RO88" s="294">
        <v>-289493.5</v>
      </c>
      <c r="RP88" s="294">
        <v>-1335750</v>
      </c>
      <c r="RQ88" s="294">
        <v>-3357450</v>
      </c>
      <c r="RR88" s="294"/>
      <c r="RS88" s="294"/>
      <c r="RT88" s="294"/>
      <c r="RU88" s="294">
        <v>-212850</v>
      </c>
      <c r="RV88" s="294">
        <v>-125750</v>
      </c>
      <c r="RW88" s="294"/>
      <c r="RX88" s="294"/>
      <c r="RY88" s="294">
        <v>-18473.099999999999</v>
      </c>
      <c r="RZ88" s="294">
        <v>-131000.1</v>
      </c>
      <c r="SA88" s="294">
        <v>-253025</v>
      </c>
      <c r="SB88" s="294"/>
      <c r="SC88" s="294"/>
      <c r="SD88" s="294"/>
      <c r="SE88" s="294"/>
      <c r="SF88" s="294"/>
      <c r="SG88" s="294"/>
      <c r="SH88" s="294">
        <v>-62944.5</v>
      </c>
      <c r="SI88" s="294">
        <v>-273223.15000000002</v>
      </c>
      <c r="SJ88" s="294"/>
      <c r="SK88" s="294"/>
      <c r="SL88" s="294"/>
      <c r="SM88" s="294">
        <v>-138846.20000000001</v>
      </c>
      <c r="SN88" s="294"/>
      <c r="SO88" s="294"/>
      <c r="SP88" s="294">
        <v>0</v>
      </c>
      <c r="SQ88" s="294"/>
      <c r="SR88" s="294"/>
      <c r="SS88" s="294"/>
      <c r="ST88" s="294"/>
      <c r="SU88" s="294">
        <v>-63330</v>
      </c>
      <c r="SV88" s="294"/>
      <c r="SW88" s="294"/>
      <c r="SX88" s="294"/>
      <c r="SY88" s="294"/>
      <c r="SZ88" s="294"/>
      <c r="TA88" s="294"/>
      <c r="TB88" s="294">
        <v>-9585378</v>
      </c>
      <c r="TC88" s="294"/>
      <c r="TD88" s="294"/>
      <c r="TE88" s="294"/>
      <c r="TF88" s="294"/>
      <c r="TG88" s="294"/>
      <c r="TH88" s="294"/>
      <c r="TI88" s="294">
        <v>-1925634</v>
      </c>
      <c r="TJ88" s="294"/>
      <c r="TK88" s="294"/>
      <c r="TL88" s="294"/>
      <c r="TM88" s="294"/>
      <c r="TN88" s="294"/>
      <c r="TO88" s="294"/>
      <c r="TP88" s="294">
        <v>-422851.63</v>
      </c>
      <c r="TQ88" s="294">
        <v>-20171.5</v>
      </c>
      <c r="TR88" s="294"/>
      <c r="TS88" s="294">
        <v>-34775</v>
      </c>
      <c r="TT88" s="294"/>
      <c r="TU88" s="294"/>
      <c r="TV88" s="294"/>
      <c r="TW88" s="294"/>
      <c r="TX88" s="294"/>
      <c r="TY88" s="294">
        <v>-4448890</v>
      </c>
      <c r="TZ88" s="294"/>
      <c r="UA88" s="294">
        <v>0</v>
      </c>
      <c r="UB88" s="294"/>
      <c r="UC88" s="294"/>
      <c r="UD88" s="294"/>
      <c r="UE88" s="294"/>
      <c r="UF88" s="294"/>
      <c r="UG88" s="294"/>
      <c r="UH88" s="294"/>
      <c r="UI88" s="294"/>
      <c r="UJ88" s="294">
        <v>-1341261</v>
      </c>
      <c r="UK88" s="294">
        <v>-13210</v>
      </c>
      <c r="UL88" s="294"/>
      <c r="UM88" s="294"/>
      <c r="UN88" s="294"/>
      <c r="UO88" s="294"/>
      <c r="UP88" s="294">
        <v>-22292608.82</v>
      </c>
      <c r="UQ88" s="294"/>
      <c r="UR88" s="294"/>
      <c r="US88" s="294">
        <v>-12124550</v>
      </c>
      <c r="UT88" s="294"/>
      <c r="UU88" s="294"/>
      <c r="UV88" s="294">
        <v>-3051200</v>
      </c>
      <c r="UW88" s="294"/>
      <c r="UX88" s="294"/>
      <c r="UY88" s="294"/>
      <c r="UZ88" s="294"/>
      <c r="VA88" s="294">
        <v>-4606570</v>
      </c>
      <c r="VB88" s="294"/>
      <c r="VC88" s="294">
        <v>0</v>
      </c>
      <c r="VD88" s="294"/>
      <c r="VE88" s="294"/>
      <c r="VF88" s="294"/>
      <c r="VG88" s="294"/>
      <c r="VH88" s="294">
        <v>-5015658.0199999996</v>
      </c>
      <c r="VI88" s="294"/>
      <c r="VJ88" s="294"/>
      <c r="VK88" s="294">
        <v>-22160</v>
      </c>
      <c r="VL88" s="294">
        <v>-14500</v>
      </c>
      <c r="VM88" s="294"/>
      <c r="VN88" s="294"/>
      <c r="VO88" s="294">
        <v>0</v>
      </c>
      <c r="VP88" s="294">
        <v>-11282170</v>
      </c>
      <c r="VQ88" s="294">
        <v>-10775110</v>
      </c>
      <c r="VR88" s="294">
        <v>-1898995</v>
      </c>
      <c r="VS88" s="294">
        <v>-56000</v>
      </c>
      <c r="VT88" s="294"/>
      <c r="VU88" s="294">
        <v>-14797930</v>
      </c>
      <c r="VV88" s="294"/>
      <c r="VW88" s="294"/>
      <c r="VX88" s="294"/>
      <c r="VY88" s="294"/>
      <c r="VZ88" s="294">
        <v>0</v>
      </c>
      <c r="WA88" s="294"/>
      <c r="WB88" s="294"/>
      <c r="WC88" s="294"/>
      <c r="WD88" s="294"/>
      <c r="WE88" s="294"/>
      <c r="WF88" s="294"/>
      <c r="WG88" s="294"/>
      <c r="WH88" s="294">
        <v>-195400</v>
      </c>
      <c r="WI88" s="294">
        <v>-21500</v>
      </c>
      <c r="WJ88" s="294"/>
      <c r="WK88" s="294"/>
      <c r="WL88" s="294">
        <v>-4707600</v>
      </c>
      <c r="WM88" s="294"/>
      <c r="WN88" s="294">
        <v>-2603305</v>
      </c>
      <c r="WO88" s="294"/>
      <c r="WP88" s="294"/>
      <c r="WQ88" s="294"/>
      <c r="WR88" s="294"/>
      <c r="WS88" s="294"/>
      <c r="WT88" s="294"/>
      <c r="WU88" s="294">
        <v>-11227020</v>
      </c>
      <c r="WV88" s="294"/>
      <c r="WW88" s="294"/>
      <c r="WX88" s="294"/>
      <c r="WY88" s="294"/>
      <c r="WZ88" s="294"/>
      <c r="XA88" s="294"/>
      <c r="XB88" s="294"/>
      <c r="XC88" s="294">
        <v>-1619000</v>
      </c>
      <c r="XD88" s="294"/>
      <c r="XE88" s="294"/>
      <c r="XF88" s="294"/>
      <c r="XG88" s="294"/>
      <c r="XH88" s="294"/>
      <c r="XI88" s="294"/>
      <c r="XJ88" s="294">
        <v>-1376806.2</v>
      </c>
      <c r="XK88" s="294">
        <v>-9423400</v>
      </c>
      <c r="XL88" s="294"/>
      <c r="XM88" s="294">
        <v>-35684.5</v>
      </c>
      <c r="XN88" s="294">
        <v>-3773125</v>
      </c>
      <c r="XO88" s="294"/>
      <c r="XP88" s="294"/>
      <c r="XQ88" s="294">
        <v>-4340000</v>
      </c>
      <c r="XR88" s="294">
        <v>-2734700</v>
      </c>
      <c r="XS88" s="294">
        <v>-11470.4</v>
      </c>
      <c r="XT88" s="294"/>
      <c r="XU88" s="294"/>
      <c r="XV88" s="294"/>
      <c r="XW88" s="294"/>
      <c r="XX88" s="294"/>
      <c r="XY88" s="294">
        <v>-90452.9</v>
      </c>
      <c r="XZ88" s="294"/>
      <c r="YA88" s="294"/>
      <c r="YB88" s="294"/>
      <c r="YC88" s="294"/>
      <c r="YD88" s="294">
        <v>-31126.3</v>
      </c>
      <c r="YE88" s="294">
        <v>-826466.66</v>
      </c>
      <c r="YF88" s="294"/>
      <c r="YG88" s="294">
        <v>-5924010</v>
      </c>
      <c r="YH88" s="294"/>
      <c r="YI88" s="294">
        <v>-4431049.53</v>
      </c>
      <c r="YJ88" s="294"/>
      <c r="YK88" s="294"/>
      <c r="YL88" s="294"/>
      <c r="YM88" s="294">
        <v>-5136850</v>
      </c>
      <c r="YN88" s="294">
        <v>-1433600</v>
      </c>
      <c r="YO88" s="294"/>
      <c r="YP88" s="294"/>
      <c r="YQ88" s="294"/>
      <c r="YR88" s="294"/>
      <c r="YS88" s="294"/>
      <c r="YT88" s="294"/>
      <c r="YU88" s="294"/>
      <c r="YV88" s="294">
        <v>-79500</v>
      </c>
      <c r="YW88" s="294">
        <v>-202785.95</v>
      </c>
      <c r="YX88" s="294">
        <v>-17280</v>
      </c>
      <c r="YY88" s="294"/>
      <c r="YZ88" s="294">
        <v>-32000</v>
      </c>
      <c r="ZA88" s="294"/>
      <c r="ZB88" s="294"/>
      <c r="ZC88" s="294"/>
      <c r="ZD88" s="294">
        <v>-350012</v>
      </c>
      <c r="ZE88" s="294">
        <v>-1921260</v>
      </c>
      <c r="ZF88" s="294">
        <v>-855600</v>
      </c>
      <c r="ZG88" s="294"/>
      <c r="ZH88" s="294"/>
      <c r="ZI88" s="294"/>
      <c r="ZJ88" s="294"/>
      <c r="ZK88" s="294">
        <v>-8147879.7000000002</v>
      </c>
      <c r="ZL88" s="294">
        <v>-3829466.68</v>
      </c>
      <c r="ZM88" s="294"/>
      <c r="ZN88" s="294">
        <v>-1171800</v>
      </c>
      <c r="ZO88" s="294"/>
      <c r="ZP88" s="294">
        <v>-1400000</v>
      </c>
      <c r="ZQ88" s="294"/>
      <c r="ZR88" s="294"/>
      <c r="ZS88" s="294"/>
      <c r="ZT88" s="294">
        <v>-5923680</v>
      </c>
      <c r="ZU88" s="294">
        <v>-3270190</v>
      </c>
      <c r="ZV88" s="294"/>
      <c r="ZW88" s="294"/>
      <c r="ZX88" s="294"/>
      <c r="ZY88" s="294">
        <v>-7942200</v>
      </c>
      <c r="ZZ88" s="294"/>
      <c r="AAA88" s="294"/>
      <c r="AAB88" s="294"/>
      <c r="AAC88" s="294"/>
      <c r="AAD88" s="294"/>
      <c r="AAE88" s="294"/>
      <c r="AAF88" s="294"/>
      <c r="AAG88" s="294">
        <v>-83210</v>
      </c>
      <c r="AAH88" s="294">
        <v>-7985825</v>
      </c>
      <c r="AAI88" s="294"/>
      <c r="AAJ88" s="294">
        <v>-3136040</v>
      </c>
      <c r="AAK88" s="294">
        <v>-12685.3</v>
      </c>
      <c r="AAL88" s="294">
        <v>-65060</v>
      </c>
      <c r="AAM88" s="294">
        <v>-626040</v>
      </c>
      <c r="AAN88" s="294"/>
      <c r="AAO88" s="294">
        <v>-1406852.2</v>
      </c>
      <c r="AAP88" s="294">
        <v>-2800</v>
      </c>
      <c r="AAQ88" s="294"/>
      <c r="AAR88" s="294">
        <v>-1413374.84</v>
      </c>
      <c r="AAS88" s="294">
        <v>-21162450</v>
      </c>
      <c r="AAT88" s="294"/>
      <c r="AAU88" s="294"/>
      <c r="AAV88" s="294"/>
      <c r="AAW88" s="294">
        <v>-3734860</v>
      </c>
      <c r="AAX88" s="294"/>
      <c r="AAY88" s="294"/>
      <c r="AAZ88" s="294">
        <v>-5869613.0499999998</v>
      </c>
      <c r="ABA88" s="294"/>
      <c r="ABB88" s="294"/>
      <c r="ABC88" s="294">
        <v>0</v>
      </c>
      <c r="ABD88" s="294"/>
      <c r="ABE88" s="294"/>
      <c r="ABF88" s="294"/>
      <c r="ABG88" s="294"/>
      <c r="ABH88" s="294">
        <v>-2107820</v>
      </c>
      <c r="ABI88" s="294">
        <v>-8725075</v>
      </c>
      <c r="ABJ88" s="294">
        <v>-73970</v>
      </c>
      <c r="ABK88" s="294">
        <v>-36593.599999999999</v>
      </c>
      <c r="ABL88" s="294"/>
      <c r="ABM88" s="294"/>
      <c r="ABN88" s="294"/>
      <c r="ABO88" s="294">
        <v>-639200</v>
      </c>
      <c r="ABP88" s="294"/>
      <c r="ABQ88" s="294"/>
      <c r="ABR88" s="294"/>
      <c r="ABS88" s="294"/>
      <c r="ABT88" s="294"/>
      <c r="ABU88" s="294"/>
      <c r="ABV88" s="294"/>
      <c r="ABW88" s="294"/>
      <c r="ABX88" s="294"/>
      <c r="ABY88" s="294"/>
      <c r="ABZ88" s="294"/>
      <c r="ACA88" s="294"/>
      <c r="ACB88" s="294"/>
      <c r="ACC88" s="294"/>
      <c r="ACD88" s="294">
        <v>-416154.74</v>
      </c>
      <c r="ACE88" s="294"/>
      <c r="ACF88" s="294"/>
      <c r="ACG88" s="294"/>
      <c r="ACH88" s="294">
        <v>-36704.85</v>
      </c>
      <c r="ACI88" s="294"/>
      <c r="ACJ88" s="294">
        <v>0</v>
      </c>
      <c r="ACK88" s="294"/>
      <c r="ACL88" s="294"/>
      <c r="ACM88" s="294">
        <v>-70422.05</v>
      </c>
      <c r="ACN88" s="294"/>
      <c r="ACO88" s="294"/>
      <c r="ACP88" s="294"/>
      <c r="ACQ88" s="294">
        <v>-3082465</v>
      </c>
      <c r="ACR88" s="294"/>
      <c r="ACS88" s="294"/>
      <c r="ACT88" s="294"/>
      <c r="ACU88" s="294">
        <v>-83200</v>
      </c>
      <c r="ACV88" s="294"/>
      <c r="ACW88" s="294"/>
      <c r="ACX88" s="294"/>
      <c r="ACY88" s="294"/>
      <c r="ACZ88" s="294"/>
      <c r="ADA88" s="294">
        <v>-267429.38</v>
      </c>
      <c r="ADB88" s="294">
        <v>-342.4</v>
      </c>
      <c r="ADC88" s="294">
        <v>-315000</v>
      </c>
      <c r="ADD88" s="294"/>
      <c r="ADE88" s="294"/>
      <c r="ADF88" s="294">
        <v>-1283670</v>
      </c>
      <c r="ADG88" s="294">
        <v>-302220</v>
      </c>
      <c r="ADH88" s="294"/>
      <c r="ADI88" s="294">
        <v>-26809.919999999998</v>
      </c>
      <c r="ADJ88" s="294"/>
      <c r="ADK88" s="294"/>
      <c r="ADL88" s="294"/>
      <c r="ADM88" s="294">
        <v>-104824.69</v>
      </c>
      <c r="ADN88" s="294">
        <v>-14766</v>
      </c>
      <c r="ADO88" s="294"/>
      <c r="ADP88" s="294"/>
      <c r="ADQ88" s="294">
        <v>0</v>
      </c>
      <c r="ADR88" s="294"/>
      <c r="ADS88" s="294"/>
      <c r="ADT88" s="294"/>
      <c r="ADU88" s="294"/>
      <c r="ADV88" s="294"/>
      <c r="ADW88" s="294"/>
      <c r="ADX88" s="294"/>
      <c r="ADY88" s="294">
        <v>-603500</v>
      </c>
      <c r="ADZ88" s="294"/>
      <c r="AEA88" s="294"/>
      <c r="AEB88" s="294"/>
      <c r="AEC88" s="294"/>
      <c r="AED88" s="294"/>
      <c r="AEE88" s="294"/>
      <c r="AEF88" s="294"/>
      <c r="AEG88" s="294">
        <v>-292287.75</v>
      </c>
      <c r="AEH88" s="294"/>
      <c r="AEI88" s="294"/>
      <c r="AEJ88" s="294"/>
      <c r="AEK88" s="294"/>
      <c r="AEL88" s="294"/>
      <c r="AEM88" s="294"/>
      <c r="AEN88" s="294"/>
      <c r="AEO88" s="294"/>
      <c r="AEP88" s="294"/>
      <c r="AEQ88" s="294"/>
      <c r="AER88" s="294">
        <v>-103779.3</v>
      </c>
      <c r="AES88" s="294">
        <v>-395640.25</v>
      </c>
      <c r="AET88" s="294"/>
      <c r="AEU88" s="294"/>
      <c r="AEV88" s="294"/>
      <c r="AEW88" s="294">
        <v>-245813.54</v>
      </c>
      <c r="AEX88" s="294">
        <v>-544703.31000000006</v>
      </c>
      <c r="AEY88" s="294"/>
      <c r="AEZ88" s="294"/>
      <c r="AFA88" s="294"/>
      <c r="AFB88" s="294">
        <v>-17505.2</v>
      </c>
      <c r="AFC88" s="294">
        <v>-2565578.2400000002</v>
      </c>
      <c r="AFD88" s="294"/>
      <c r="AFE88" s="294"/>
      <c r="AFF88" s="294"/>
      <c r="AFG88" s="294"/>
      <c r="AFH88" s="294"/>
      <c r="AFI88" s="294"/>
      <c r="AFJ88" s="294"/>
      <c r="AFK88" s="294"/>
      <c r="AFL88" s="294"/>
      <c r="AFM88" s="294"/>
      <c r="AFN88" s="294"/>
      <c r="AFO88" s="294"/>
      <c r="AFP88" s="294">
        <v>-306595.15000000002</v>
      </c>
      <c r="AFQ88" s="294">
        <v>-1228450</v>
      </c>
      <c r="AFR88" s="294"/>
      <c r="AFS88" s="294">
        <v>0</v>
      </c>
      <c r="AFT88" s="294">
        <v>-4345</v>
      </c>
      <c r="AFU88" s="294"/>
      <c r="AFV88" s="294">
        <v>-4769</v>
      </c>
      <c r="AFW88" s="294"/>
      <c r="AFX88" s="294"/>
      <c r="AFY88" s="294"/>
      <c r="AFZ88" s="294"/>
      <c r="AGA88" s="294"/>
      <c r="AGB88" s="294">
        <v>-6547132.3099999996</v>
      </c>
      <c r="AGC88" s="294">
        <v>-3500</v>
      </c>
      <c r="AGD88" s="294"/>
      <c r="AGE88" s="294"/>
      <c r="AGF88" s="294">
        <v>0</v>
      </c>
      <c r="AGG88" s="294"/>
      <c r="AGH88" s="294"/>
      <c r="AGI88" s="294"/>
      <c r="AGJ88" s="294"/>
      <c r="AGK88" s="294"/>
      <c r="AGL88" s="294"/>
      <c r="AGM88" s="294"/>
      <c r="AGN88" s="294"/>
      <c r="AGO88" s="294"/>
      <c r="AGP88" s="294"/>
      <c r="AGQ88" s="294"/>
      <c r="AGR88" s="294"/>
      <c r="AGS88" s="294"/>
      <c r="AGT88" s="294"/>
      <c r="AGU88" s="294">
        <v>-256000</v>
      </c>
      <c r="AGV88" s="294">
        <v>0</v>
      </c>
      <c r="AGW88" s="294"/>
      <c r="AGX88" s="294"/>
      <c r="AGY88" s="294">
        <v>-24099.61</v>
      </c>
      <c r="AGZ88" s="294"/>
      <c r="AHA88" s="294"/>
      <c r="AHB88" s="294">
        <v>-1390150</v>
      </c>
      <c r="AHC88" s="294"/>
      <c r="AHD88" s="294"/>
      <c r="AHE88" s="294"/>
      <c r="AHF88" s="294">
        <v>-61102.35</v>
      </c>
      <c r="AHG88" s="294"/>
      <c r="AHH88" s="294"/>
      <c r="AHI88" s="294"/>
      <c r="AHJ88" s="294"/>
      <c r="AHK88" s="294"/>
      <c r="AHL88" s="294"/>
      <c r="AHM88" s="294">
        <v>-154050</v>
      </c>
      <c r="AHN88" s="294"/>
      <c r="AHO88" s="294">
        <v>-119999.5</v>
      </c>
      <c r="AHP88" s="294"/>
      <c r="AHQ88" s="294">
        <v>-158855</v>
      </c>
      <c r="AHR88" s="329">
        <v>-180434</v>
      </c>
      <c r="AHS88" s="294">
        <f>SUM(D88:AHR88)</f>
        <v>-498638648.43999994</v>
      </c>
      <c r="AHT88" s="271" t="b">
        <f t="shared" si="52"/>
        <v>1</v>
      </c>
      <c r="AHU88" s="271" t="s">
        <v>6273</v>
      </c>
      <c r="AHV88" s="271" t="s">
        <v>6114</v>
      </c>
      <c r="AHW88" s="271" t="s">
        <v>6115</v>
      </c>
    </row>
    <row r="89" spans="1:907" ht="24" x14ac:dyDescent="0.8">
      <c r="A89" s="270" t="s">
        <v>6273</v>
      </c>
      <c r="B89" s="270" t="s">
        <v>6116</v>
      </c>
      <c r="C89" s="271" t="s">
        <v>6117</v>
      </c>
      <c r="D89" s="294">
        <v>-47000</v>
      </c>
      <c r="E89" s="294">
        <v>-861870</v>
      </c>
      <c r="F89" s="294">
        <v>-855315</v>
      </c>
      <c r="G89" s="294">
        <v>-548460</v>
      </c>
      <c r="H89" s="294">
        <v>-2515231.6</v>
      </c>
      <c r="I89" s="294">
        <v>-46085</v>
      </c>
      <c r="J89" s="294">
        <v>-2950</v>
      </c>
      <c r="K89" s="294">
        <v>-136985.5</v>
      </c>
      <c r="L89" s="294">
        <v>-109990</v>
      </c>
      <c r="M89" s="294">
        <v>-251945</v>
      </c>
      <c r="N89" s="294">
        <v>-689585</v>
      </c>
      <c r="O89" s="294">
        <v>-529149</v>
      </c>
      <c r="P89" s="294">
        <v>-100365</v>
      </c>
      <c r="Q89" s="294">
        <v>-1693765</v>
      </c>
      <c r="R89" s="294">
        <v>-80638.55</v>
      </c>
      <c r="S89" s="294">
        <v>-2853303</v>
      </c>
      <c r="T89" s="294">
        <v>-159275</v>
      </c>
      <c r="U89" s="294">
        <v>-45500</v>
      </c>
      <c r="V89" s="294"/>
      <c r="W89" s="294">
        <v>-1148262</v>
      </c>
      <c r="X89" s="294">
        <v>-387395</v>
      </c>
      <c r="Y89" s="294">
        <v>-196335</v>
      </c>
      <c r="Z89" s="294">
        <v>-442024.6</v>
      </c>
      <c r="AA89" s="294">
        <v>-1470394</v>
      </c>
      <c r="AB89" s="294">
        <v>-248591</v>
      </c>
      <c r="AC89" s="294">
        <v>-5244905</v>
      </c>
      <c r="AD89" s="294">
        <v>-405505</v>
      </c>
      <c r="AE89" s="294">
        <v>-2739111.2</v>
      </c>
      <c r="AF89" s="294">
        <v>-4254222</v>
      </c>
      <c r="AG89" s="294">
        <v>-1398832.4</v>
      </c>
      <c r="AH89" s="294">
        <v>-1013890</v>
      </c>
      <c r="AI89" s="294">
        <v>-5952479.5199999996</v>
      </c>
      <c r="AJ89" s="294">
        <v>-896865.83</v>
      </c>
      <c r="AK89" s="294">
        <v>-1211644</v>
      </c>
      <c r="AL89" s="294">
        <v>-482158</v>
      </c>
      <c r="AM89" s="294">
        <v>-596705</v>
      </c>
      <c r="AN89" s="294">
        <v>-213505.75</v>
      </c>
      <c r="AO89" s="294">
        <v>-572543</v>
      </c>
      <c r="AP89" s="294">
        <v>-2006192</v>
      </c>
      <c r="AQ89" s="294">
        <v>-567552.6</v>
      </c>
      <c r="AR89" s="294">
        <v>-1754352</v>
      </c>
      <c r="AS89" s="294">
        <v>-1675019</v>
      </c>
      <c r="AT89" s="294">
        <v>-1284080</v>
      </c>
      <c r="AU89" s="294">
        <v>-53315</v>
      </c>
      <c r="AV89" s="294">
        <v>-15805</v>
      </c>
      <c r="AW89" s="294">
        <v>-172550</v>
      </c>
      <c r="AX89" s="294">
        <v>-1416260</v>
      </c>
      <c r="AY89" s="294">
        <v>-2856350</v>
      </c>
      <c r="AZ89" s="294">
        <v>-332585</v>
      </c>
      <c r="BA89" s="294">
        <v>-11460</v>
      </c>
      <c r="BB89" s="294">
        <v>-157285</v>
      </c>
      <c r="BC89" s="294">
        <v>-300799</v>
      </c>
      <c r="BD89" s="294">
        <v>-24845</v>
      </c>
      <c r="BE89" s="294">
        <v>-236631</v>
      </c>
      <c r="BF89" s="294">
        <v>-991605</v>
      </c>
      <c r="BG89" s="294">
        <v>-99385</v>
      </c>
      <c r="BH89" s="294">
        <v>0</v>
      </c>
      <c r="BI89" s="294">
        <v>-1076600</v>
      </c>
      <c r="BJ89" s="294">
        <v>-1513735</v>
      </c>
      <c r="BK89" s="294">
        <v>-695940</v>
      </c>
      <c r="BL89" s="294">
        <v>-236901.3</v>
      </c>
      <c r="BM89" s="294">
        <v>-271665</v>
      </c>
      <c r="BN89" s="294">
        <v>-296374</v>
      </c>
      <c r="BO89" s="294">
        <v>-227185</v>
      </c>
      <c r="BP89" s="294">
        <v>-71390</v>
      </c>
      <c r="BQ89" s="294">
        <v>-6855</v>
      </c>
      <c r="BR89" s="294">
        <v>-3000673.42</v>
      </c>
      <c r="BS89" s="294">
        <v>-14665</v>
      </c>
      <c r="BT89" s="294">
        <v>-64135</v>
      </c>
      <c r="BU89" s="294">
        <v>-194144</v>
      </c>
      <c r="BV89" s="294">
        <v>-240096</v>
      </c>
      <c r="BW89" s="294">
        <v>-134865</v>
      </c>
      <c r="BX89" s="294">
        <v>-103573</v>
      </c>
      <c r="BY89" s="294">
        <v>-80076</v>
      </c>
      <c r="BZ89" s="294">
        <v>-3614200.9</v>
      </c>
      <c r="CA89" s="294">
        <v>-882627</v>
      </c>
      <c r="CB89" s="294">
        <v>-285860</v>
      </c>
      <c r="CC89" s="294">
        <v>-1857037</v>
      </c>
      <c r="CD89" s="294">
        <v>-292320</v>
      </c>
      <c r="CE89" s="294">
        <v>-355295</v>
      </c>
      <c r="CF89" s="294">
        <v>-60700</v>
      </c>
      <c r="CG89" s="294">
        <v>-311538</v>
      </c>
      <c r="CH89" s="294">
        <v>-603853.44999999995</v>
      </c>
      <c r="CI89" s="294">
        <v>-493730</v>
      </c>
      <c r="CJ89" s="294">
        <v>-386015</v>
      </c>
      <c r="CK89" s="294">
        <v>-229195</v>
      </c>
      <c r="CL89" s="294">
        <v>-310360</v>
      </c>
      <c r="CM89" s="294">
        <v>-190770</v>
      </c>
      <c r="CN89" s="294">
        <v>-527404</v>
      </c>
      <c r="CO89" s="294">
        <v>-159895</v>
      </c>
      <c r="CP89" s="294">
        <v>-612125</v>
      </c>
      <c r="CQ89" s="294">
        <v>-287050</v>
      </c>
      <c r="CR89" s="294">
        <v>-315040</v>
      </c>
      <c r="CS89" s="294">
        <v>-211390</v>
      </c>
      <c r="CT89" s="294">
        <v>-69380</v>
      </c>
      <c r="CU89" s="294">
        <v>-123505</v>
      </c>
      <c r="CV89" s="294">
        <v>-450192.5</v>
      </c>
      <c r="CW89" s="294">
        <v>-2076299</v>
      </c>
      <c r="CX89" s="294">
        <v>-49921.4</v>
      </c>
      <c r="CY89" s="294">
        <v>-1548512</v>
      </c>
      <c r="CZ89" s="294">
        <v>-899713.2</v>
      </c>
      <c r="DA89" s="294">
        <v>-179973</v>
      </c>
      <c r="DB89" s="294">
        <v>-1952097.05</v>
      </c>
      <c r="DC89" s="294">
        <v>-952229</v>
      </c>
      <c r="DD89" s="294">
        <v>-840730.5</v>
      </c>
      <c r="DE89" s="294">
        <v>-653460</v>
      </c>
      <c r="DF89" s="294">
        <v>-1141371.5</v>
      </c>
      <c r="DG89" s="294">
        <v>0</v>
      </c>
      <c r="DH89" s="294">
        <v>-1896208.9</v>
      </c>
      <c r="DI89" s="294">
        <v>-1544533.9</v>
      </c>
      <c r="DJ89" s="294">
        <v>-423549.1</v>
      </c>
      <c r="DK89" s="294">
        <v>-6454229</v>
      </c>
      <c r="DL89" s="294">
        <v>-75735</v>
      </c>
      <c r="DM89" s="294">
        <v>-29745</v>
      </c>
      <c r="DN89" s="294">
        <v>-31437.06</v>
      </c>
      <c r="DO89" s="294">
        <v>-789862</v>
      </c>
      <c r="DP89" s="294">
        <v>-63074.8</v>
      </c>
      <c r="DQ89" s="294">
        <v>-652229.68999999994</v>
      </c>
      <c r="DR89" s="294">
        <v>-109780</v>
      </c>
      <c r="DS89" s="294">
        <v>-268411</v>
      </c>
      <c r="DT89" s="294">
        <v>-10144736</v>
      </c>
      <c r="DU89" s="294">
        <v>-1007564.65</v>
      </c>
      <c r="DV89" s="294">
        <v>-1720269.8</v>
      </c>
      <c r="DW89" s="294">
        <v>-4042158.8</v>
      </c>
      <c r="DX89" s="294">
        <v>-2547351</v>
      </c>
      <c r="DY89" s="294">
        <v>-3422190.09</v>
      </c>
      <c r="DZ89" s="294">
        <v>-3032064.95</v>
      </c>
      <c r="EA89" s="294">
        <v>-589054.19999999995</v>
      </c>
      <c r="EB89" s="294">
        <v>-863127</v>
      </c>
      <c r="EC89" s="294">
        <v>-503742.6</v>
      </c>
      <c r="ED89" s="294">
        <v>-535963.19999999995</v>
      </c>
      <c r="EE89" s="294">
        <v>-2541471.5</v>
      </c>
      <c r="EF89" s="294">
        <v>-302837</v>
      </c>
      <c r="EG89" s="294">
        <v>-850489.65</v>
      </c>
      <c r="EH89" s="294">
        <v>-273384</v>
      </c>
      <c r="EI89" s="294">
        <v>-1136372.5</v>
      </c>
      <c r="EJ89" s="294">
        <v>-1311073</v>
      </c>
      <c r="EK89" s="294">
        <v>-262003</v>
      </c>
      <c r="EL89" s="294">
        <v>-137816.5</v>
      </c>
      <c r="EM89" s="294">
        <v>-302517.09999999998</v>
      </c>
      <c r="EN89" s="294">
        <v>-1235548</v>
      </c>
      <c r="EO89" s="294">
        <v>-1560571</v>
      </c>
      <c r="EP89" s="294">
        <v>-659867.27</v>
      </c>
      <c r="EQ89" s="294">
        <v>-228986.5</v>
      </c>
      <c r="ER89" s="294">
        <v>-32880</v>
      </c>
      <c r="ES89" s="294">
        <v>-33520</v>
      </c>
      <c r="ET89" s="294">
        <v>-2968884.3</v>
      </c>
      <c r="EU89" s="294">
        <v>-482152</v>
      </c>
      <c r="EV89" s="294">
        <v>-304945.2</v>
      </c>
      <c r="EW89" s="294">
        <v>-2968711.9</v>
      </c>
      <c r="EX89" s="294">
        <v>-60013.4</v>
      </c>
      <c r="EY89" s="294">
        <v>-257419.4</v>
      </c>
      <c r="EZ89" s="294">
        <v>-484253.3</v>
      </c>
      <c r="FA89" s="294">
        <v>-689373.26</v>
      </c>
      <c r="FB89" s="294">
        <v>-1719400</v>
      </c>
      <c r="FC89" s="294">
        <v>-1196322.75</v>
      </c>
      <c r="FD89" s="294">
        <v>-154400</v>
      </c>
      <c r="FE89" s="294">
        <v>-97902</v>
      </c>
      <c r="FF89" s="294">
        <v>-87540</v>
      </c>
      <c r="FG89" s="294">
        <v>-180798.75</v>
      </c>
      <c r="FH89" s="294">
        <v>-351102.63</v>
      </c>
      <c r="FI89" s="294">
        <v>-2035313</v>
      </c>
      <c r="FJ89" s="294">
        <v>-79558</v>
      </c>
      <c r="FK89" s="294">
        <v>0</v>
      </c>
      <c r="FL89" s="294">
        <v>-65484.2</v>
      </c>
      <c r="FM89" s="294">
        <v>-196668.79999999999</v>
      </c>
      <c r="FN89" s="294">
        <v>-47528</v>
      </c>
      <c r="FO89" s="294">
        <v>-118357.2</v>
      </c>
      <c r="FP89" s="294">
        <v>-30250</v>
      </c>
      <c r="FQ89" s="294"/>
      <c r="FR89" s="294">
        <v>-209580</v>
      </c>
      <c r="FS89" s="294">
        <v>-124002.2</v>
      </c>
      <c r="FT89" s="294">
        <v>-531560.80000000005</v>
      </c>
      <c r="FU89" s="294">
        <v>-9600</v>
      </c>
      <c r="FV89" s="294">
        <v>-58647.65</v>
      </c>
      <c r="FW89" s="294">
        <v>-4798389</v>
      </c>
      <c r="FX89" s="294">
        <v>-2698539.89</v>
      </c>
      <c r="FY89" s="294">
        <v>-2025864.6</v>
      </c>
      <c r="FZ89" s="294">
        <v>-300966.75</v>
      </c>
      <c r="GA89" s="294">
        <v>-4563412.3499999996</v>
      </c>
      <c r="GB89" s="294">
        <v>-404220</v>
      </c>
      <c r="GC89" s="294">
        <v>-557134</v>
      </c>
      <c r="GD89" s="294">
        <v>-365097</v>
      </c>
      <c r="GE89" s="294">
        <v>-63958</v>
      </c>
      <c r="GF89" s="294">
        <v>-211569</v>
      </c>
      <c r="GG89" s="294">
        <v>-634839.5</v>
      </c>
      <c r="GH89" s="294">
        <v>-1069664.75</v>
      </c>
      <c r="GI89" s="294">
        <v>-391293.4</v>
      </c>
      <c r="GJ89" s="294">
        <v>-57728</v>
      </c>
      <c r="GK89" s="294">
        <v>-859414.27</v>
      </c>
      <c r="GL89" s="294">
        <v>-336754.4</v>
      </c>
      <c r="GM89" s="294">
        <v>-486802</v>
      </c>
      <c r="GN89" s="294">
        <v>-44182</v>
      </c>
      <c r="GO89" s="294">
        <v>-158441</v>
      </c>
      <c r="GP89" s="294">
        <v>-120490.7</v>
      </c>
      <c r="GQ89" s="294">
        <v>-4385603.5999999996</v>
      </c>
      <c r="GR89" s="294">
        <v>-151044.5</v>
      </c>
      <c r="GS89" s="294">
        <v>-78795</v>
      </c>
      <c r="GT89" s="294">
        <v>-473818.69</v>
      </c>
      <c r="GU89" s="294">
        <v>-186378</v>
      </c>
      <c r="GV89" s="294">
        <v>-72514.83</v>
      </c>
      <c r="GW89" s="294">
        <v>-263061.40000000002</v>
      </c>
      <c r="GX89" s="294">
        <v>-118435</v>
      </c>
      <c r="GY89" s="294">
        <v>-3346195</v>
      </c>
      <c r="GZ89" s="294">
        <v>-333478</v>
      </c>
      <c r="HA89" s="294">
        <v>-2575414.7000000002</v>
      </c>
      <c r="HB89" s="294">
        <v>-656551</v>
      </c>
      <c r="HC89" s="294">
        <v>-7638190</v>
      </c>
      <c r="HD89" s="294"/>
      <c r="HE89" s="294">
        <v>-10780708.5</v>
      </c>
      <c r="HF89" s="294">
        <v>-484933</v>
      </c>
      <c r="HG89" s="294">
        <v>-3492104</v>
      </c>
      <c r="HH89" s="294">
        <v>-754844.67</v>
      </c>
      <c r="HI89" s="294">
        <v>-793051.8</v>
      </c>
      <c r="HJ89" s="294">
        <v>-407747.56</v>
      </c>
      <c r="HK89" s="294">
        <v>-2773927.5</v>
      </c>
      <c r="HL89" s="294">
        <v>-1184500</v>
      </c>
      <c r="HM89" s="294">
        <v>-897877.25</v>
      </c>
      <c r="HN89" s="294">
        <v>-346731.4</v>
      </c>
      <c r="HO89" s="294">
        <v>-1751408</v>
      </c>
      <c r="HP89" s="294">
        <v>-2237957.6</v>
      </c>
      <c r="HQ89" s="294">
        <v>-849677.25</v>
      </c>
      <c r="HR89" s="294">
        <v>-1498136.2</v>
      </c>
      <c r="HS89" s="294">
        <v>-8094180</v>
      </c>
      <c r="HT89" s="294">
        <v>-1977863</v>
      </c>
      <c r="HU89" s="294">
        <v>-994272.89</v>
      </c>
      <c r="HV89" s="294">
        <v>-1169560</v>
      </c>
      <c r="HW89" s="294">
        <v>-2434706</v>
      </c>
      <c r="HX89" s="294">
        <v>-1956480.42</v>
      </c>
      <c r="HY89" s="294">
        <v>-339663.87</v>
      </c>
      <c r="HZ89" s="294">
        <v>-1080385</v>
      </c>
      <c r="IA89" s="294">
        <v>-1109287</v>
      </c>
      <c r="IB89" s="294">
        <v>-219749.3</v>
      </c>
      <c r="IC89" s="294">
        <v>-843840.7</v>
      </c>
      <c r="ID89" s="294">
        <v>-363751.25</v>
      </c>
      <c r="IE89" s="294">
        <v>-1426100.5</v>
      </c>
      <c r="IF89" s="294">
        <v>-579793.09</v>
      </c>
      <c r="IG89" s="294">
        <v>-481489.5</v>
      </c>
      <c r="IH89" s="294">
        <v>-3897970</v>
      </c>
      <c r="II89" s="294">
        <v>-184985</v>
      </c>
      <c r="IJ89" s="294">
        <v>-126692</v>
      </c>
      <c r="IK89" s="294">
        <v>-727652.2</v>
      </c>
      <c r="IL89" s="294">
        <v>-1303585.5</v>
      </c>
      <c r="IM89" s="294">
        <v>-48879</v>
      </c>
      <c r="IN89" s="294">
        <v>-186887</v>
      </c>
      <c r="IO89" s="294">
        <v>-154447.38</v>
      </c>
      <c r="IP89" s="294">
        <v>-424654</v>
      </c>
      <c r="IQ89" s="294">
        <v>-658998.88</v>
      </c>
      <c r="IR89" s="294">
        <v>-203108.5</v>
      </c>
      <c r="IS89" s="294"/>
      <c r="IT89" s="294">
        <v>-1066450</v>
      </c>
      <c r="IU89" s="294">
        <v>-450</v>
      </c>
      <c r="IV89" s="294">
        <v>-1000651.5</v>
      </c>
      <c r="IW89" s="294">
        <v>-710608.3</v>
      </c>
      <c r="IX89" s="294">
        <v>-250213.5</v>
      </c>
      <c r="IY89" s="294">
        <v>-748596</v>
      </c>
      <c r="IZ89" s="294">
        <v>-47610</v>
      </c>
      <c r="JA89" s="294">
        <v>-369300</v>
      </c>
      <c r="JB89" s="294">
        <v>-10595</v>
      </c>
      <c r="JC89" s="294">
        <v>-308896.8</v>
      </c>
      <c r="JD89" s="294">
        <v>-2820406</v>
      </c>
      <c r="JE89" s="294">
        <v>-381560</v>
      </c>
      <c r="JF89" s="294">
        <v>-5971478</v>
      </c>
      <c r="JG89" s="294">
        <v>-361435</v>
      </c>
      <c r="JH89" s="294">
        <v>-398799</v>
      </c>
      <c r="JI89" s="294">
        <v>-128150</v>
      </c>
      <c r="JJ89" s="294">
        <v>-44757.38</v>
      </c>
      <c r="JK89" s="294">
        <v>-3698307</v>
      </c>
      <c r="JL89" s="294">
        <v>-150070.39999999999</v>
      </c>
      <c r="JM89" s="294">
        <v>-365881.3</v>
      </c>
      <c r="JN89" s="294">
        <v>-2645668.4</v>
      </c>
      <c r="JO89" s="294">
        <v>-2012918.6</v>
      </c>
      <c r="JP89" s="294">
        <v>-804425.76</v>
      </c>
      <c r="JQ89" s="294">
        <v>-848496.8</v>
      </c>
      <c r="JR89" s="294">
        <v>-2234729.5</v>
      </c>
      <c r="JS89" s="294">
        <v>-15000</v>
      </c>
      <c r="JT89" s="294">
        <v>-95058.92</v>
      </c>
      <c r="JU89" s="294">
        <v>-50625</v>
      </c>
      <c r="JV89" s="294">
        <v>-224982.25</v>
      </c>
      <c r="JW89" s="294"/>
      <c r="JX89" s="294">
        <v>-658052</v>
      </c>
      <c r="JY89" s="294">
        <v>-434489.25</v>
      </c>
      <c r="JZ89" s="294">
        <v>-230477.5</v>
      </c>
      <c r="KA89" s="294">
        <v>-369043.56</v>
      </c>
      <c r="KB89" s="294">
        <v>-60950</v>
      </c>
      <c r="KC89" s="294">
        <v>0</v>
      </c>
      <c r="KD89" s="294">
        <v>-37890</v>
      </c>
      <c r="KE89" s="294">
        <v>-55880</v>
      </c>
      <c r="KF89" s="294">
        <v>-80935</v>
      </c>
      <c r="KG89" s="294">
        <v>-106615</v>
      </c>
      <c r="KH89" s="294">
        <v>-3361380</v>
      </c>
      <c r="KI89" s="294">
        <v>-2875624.7</v>
      </c>
      <c r="KJ89" s="294">
        <v>0</v>
      </c>
      <c r="KK89" s="294">
        <v>-1334031.07</v>
      </c>
      <c r="KL89" s="294">
        <v>-40920</v>
      </c>
      <c r="KM89" s="294">
        <v>-3000</v>
      </c>
      <c r="KN89" s="294">
        <v>-1085216.02</v>
      </c>
      <c r="KO89" s="294">
        <v>-195129</v>
      </c>
      <c r="KP89" s="294">
        <v>-1057388</v>
      </c>
      <c r="KQ89" s="294">
        <v>-3701897.15</v>
      </c>
      <c r="KR89" s="294">
        <v>-345287.95</v>
      </c>
      <c r="KS89" s="294">
        <v>-1816197.75</v>
      </c>
      <c r="KT89" s="294">
        <v>-2565384.5099999998</v>
      </c>
      <c r="KU89" s="294">
        <v>-304326.5</v>
      </c>
      <c r="KV89" s="294">
        <v>-465258</v>
      </c>
      <c r="KW89" s="294">
        <v>-3802430.05</v>
      </c>
      <c r="KX89" s="294">
        <v>-405668.15</v>
      </c>
      <c r="KY89" s="294">
        <v>-1580409</v>
      </c>
      <c r="KZ89" s="294">
        <v>-117535</v>
      </c>
      <c r="LA89" s="294">
        <v>-241478.7</v>
      </c>
      <c r="LB89" s="294">
        <v>-184553.5</v>
      </c>
      <c r="LC89" s="294">
        <v>-415755</v>
      </c>
      <c r="LD89" s="294">
        <v>-1129351.2</v>
      </c>
      <c r="LE89" s="294">
        <v>-175329.15</v>
      </c>
      <c r="LF89" s="294">
        <v>-345475</v>
      </c>
      <c r="LG89" s="294">
        <v>-18900212</v>
      </c>
      <c r="LH89" s="294">
        <v>-2397555.2000000002</v>
      </c>
      <c r="LI89" s="294">
        <v>-389135.5</v>
      </c>
      <c r="LJ89" s="294">
        <v>-3414847</v>
      </c>
      <c r="LK89" s="294">
        <v>-559317.65</v>
      </c>
      <c r="LL89" s="294">
        <v>-121959.5</v>
      </c>
      <c r="LM89" s="294">
        <v>-3606</v>
      </c>
      <c r="LN89" s="294">
        <v>-195035</v>
      </c>
      <c r="LO89" s="294">
        <v>144566.71</v>
      </c>
      <c r="LP89" s="294">
        <v>-2520832.5</v>
      </c>
      <c r="LQ89" s="294">
        <v>-209224.5</v>
      </c>
      <c r="LR89" s="294">
        <v>-3646866</v>
      </c>
      <c r="LS89" s="294">
        <v>-66225</v>
      </c>
      <c r="LT89" s="294">
        <v>-79505</v>
      </c>
      <c r="LU89" s="294">
        <v>-2157600</v>
      </c>
      <c r="LV89" s="294">
        <v>-3821958.6</v>
      </c>
      <c r="LW89" s="294">
        <v>-3404375.5</v>
      </c>
      <c r="LX89" s="294">
        <v>-2632030</v>
      </c>
      <c r="LY89" s="294">
        <v>-213420.18</v>
      </c>
      <c r="LZ89" s="294">
        <v>-780780</v>
      </c>
      <c r="MA89" s="294">
        <v>-143493.79999999999</v>
      </c>
      <c r="MB89" s="294">
        <v>-512214.89</v>
      </c>
      <c r="MC89" s="294">
        <v>-230640</v>
      </c>
      <c r="MD89" s="294">
        <v>-214202.3</v>
      </c>
      <c r="ME89" s="294">
        <v>-1294185</v>
      </c>
      <c r="MF89" s="294">
        <v>-1052378.2</v>
      </c>
      <c r="MG89" s="294">
        <v>-6200146.2000000002</v>
      </c>
      <c r="MH89" s="294">
        <v>-228821</v>
      </c>
      <c r="MI89" s="294">
        <v>-594305.5</v>
      </c>
      <c r="MJ89" s="294">
        <v>-89151</v>
      </c>
      <c r="MK89" s="294">
        <v>-895229</v>
      </c>
      <c r="ML89" s="294">
        <v>-571950</v>
      </c>
      <c r="MM89" s="294">
        <v>-262191.25</v>
      </c>
      <c r="MN89" s="294">
        <v>-141415.70000000001</v>
      </c>
      <c r="MO89" s="294">
        <v>-321214</v>
      </c>
      <c r="MP89" s="294">
        <v>-572998</v>
      </c>
      <c r="MQ89" s="294">
        <v>-676297</v>
      </c>
      <c r="MR89" s="294">
        <v>-3193</v>
      </c>
      <c r="MS89" s="294">
        <v>-633771.5</v>
      </c>
      <c r="MT89" s="294">
        <v>-273910</v>
      </c>
      <c r="MU89" s="294">
        <v>-606146</v>
      </c>
      <c r="MV89" s="294">
        <v>-837759.6</v>
      </c>
      <c r="MW89" s="294">
        <v>-1230778.3</v>
      </c>
      <c r="MX89" s="294">
        <v>-400478.4</v>
      </c>
      <c r="MY89" s="294">
        <v>-2175332.2000000002</v>
      </c>
      <c r="MZ89" s="294">
        <v>-4285524.8500000006</v>
      </c>
      <c r="NA89" s="294">
        <v>-805664.5</v>
      </c>
      <c r="NB89" s="294">
        <v>-302717.90000000002</v>
      </c>
      <c r="NC89" s="294">
        <v>-23245</v>
      </c>
      <c r="ND89" s="294">
        <v>-2228455</v>
      </c>
      <c r="NE89" s="294">
        <v>-39120</v>
      </c>
      <c r="NF89" s="294">
        <v>-59425</v>
      </c>
      <c r="NG89" s="294">
        <v>-177481</v>
      </c>
      <c r="NH89" s="294">
        <v>-69710</v>
      </c>
      <c r="NI89" s="294">
        <v>-1838959.81</v>
      </c>
      <c r="NJ89" s="294">
        <v>-1814973.8</v>
      </c>
      <c r="NK89" s="294">
        <v>-13072475.800000001</v>
      </c>
      <c r="NL89" s="294">
        <v>-23833</v>
      </c>
      <c r="NM89" s="294">
        <v>-296876</v>
      </c>
      <c r="NN89" s="294">
        <v>-572253.59</v>
      </c>
      <c r="NO89" s="294">
        <v>-441979</v>
      </c>
      <c r="NP89" s="294">
        <v>-523465</v>
      </c>
      <c r="NQ89" s="294">
        <v>-56880</v>
      </c>
      <c r="NR89" s="294">
        <v>-425098.86</v>
      </c>
      <c r="NS89" s="294">
        <v>-279832.8</v>
      </c>
      <c r="NT89" s="294">
        <v>-37545.15</v>
      </c>
      <c r="NU89" s="294">
        <v>-75701.5</v>
      </c>
      <c r="NV89" s="294">
        <v>0</v>
      </c>
      <c r="NW89" s="294">
        <v>-1232990</v>
      </c>
      <c r="NX89" s="294">
        <v>-3724930</v>
      </c>
      <c r="NY89" s="294">
        <v>-324573.75</v>
      </c>
      <c r="NZ89" s="294">
        <v>-312322</v>
      </c>
      <c r="OA89" s="294"/>
      <c r="OB89" s="294">
        <v>-148082</v>
      </c>
      <c r="OC89" s="294">
        <v>-278631.43</v>
      </c>
      <c r="OD89" s="294">
        <v>0</v>
      </c>
      <c r="OE89" s="294">
        <v>-3085007</v>
      </c>
      <c r="OF89" s="294">
        <v>-1333929.95</v>
      </c>
      <c r="OG89" s="294">
        <v>-616342.15</v>
      </c>
      <c r="OH89" s="294">
        <v>-228850</v>
      </c>
      <c r="OI89" s="294">
        <v>-70940</v>
      </c>
      <c r="OJ89" s="294">
        <v>-2016567.4500000002</v>
      </c>
      <c r="OK89" s="294">
        <v>-139428.70000000001</v>
      </c>
      <c r="OL89" s="294"/>
      <c r="OM89" s="294">
        <v>-2598760</v>
      </c>
      <c r="ON89" s="294">
        <v>-6457678.3200000003</v>
      </c>
      <c r="OO89" s="294">
        <v>-6421944.9000000004</v>
      </c>
      <c r="OP89" s="294">
        <v>-584448.80000000005</v>
      </c>
      <c r="OQ89" s="294">
        <v>-766004</v>
      </c>
      <c r="OR89" s="294">
        <v>-678009</v>
      </c>
      <c r="OS89" s="294">
        <v>-6368820</v>
      </c>
      <c r="OT89" s="294">
        <v>-476470.92</v>
      </c>
      <c r="OU89" s="294">
        <v>-104282.3</v>
      </c>
      <c r="OV89" s="294">
        <v>-76665</v>
      </c>
      <c r="OW89" s="294">
        <v>-134901.70000000001</v>
      </c>
      <c r="OX89" s="294">
        <v>-1803475.1</v>
      </c>
      <c r="OY89" s="294">
        <v>-249571.9</v>
      </c>
      <c r="OZ89" s="294">
        <v>-409968.6</v>
      </c>
      <c r="PA89" s="294">
        <v>-121390.2</v>
      </c>
      <c r="PB89" s="294">
        <v>-4145062.3</v>
      </c>
      <c r="PC89" s="294">
        <v>-153863.1</v>
      </c>
      <c r="PD89" s="294">
        <v>-897748.5</v>
      </c>
      <c r="PE89" s="294">
        <v>-184434</v>
      </c>
      <c r="PF89" s="294">
        <v>-443219.8</v>
      </c>
      <c r="PG89" s="294">
        <v>-676505.5</v>
      </c>
      <c r="PH89" s="294">
        <v>-431664.8</v>
      </c>
      <c r="PI89" s="294">
        <v>-433694.6</v>
      </c>
      <c r="PJ89" s="294">
        <v>-97796.5</v>
      </c>
      <c r="PK89" s="294">
        <v>-560303.5</v>
      </c>
      <c r="PL89" s="294">
        <v>-280537.3</v>
      </c>
      <c r="PM89" s="294">
        <v>-2342669</v>
      </c>
      <c r="PN89" s="294">
        <v>-200725</v>
      </c>
      <c r="PO89" s="294">
        <v>-4957384</v>
      </c>
      <c r="PP89" s="294">
        <v>-1380778.7</v>
      </c>
      <c r="PQ89" s="294">
        <v>-149780</v>
      </c>
      <c r="PR89" s="294">
        <v>-14985</v>
      </c>
      <c r="PS89" s="294">
        <v>-50575</v>
      </c>
      <c r="PT89" s="294">
        <v>-11338705.5</v>
      </c>
      <c r="PU89" s="294">
        <v>-2548188.1</v>
      </c>
      <c r="PV89" s="294">
        <v>-5440</v>
      </c>
      <c r="PW89" s="294">
        <v>-693406.6</v>
      </c>
      <c r="PX89" s="294">
        <v>-5541548.7000000002</v>
      </c>
      <c r="PY89" s="294">
        <v>-825635</v>
      </c>
      <c r="PZ89" s="294">
        <v>-3310207</v>
      </c>
      <c r="QA89" s="294">
        <v>-60785</v>
      </c>
      <c r="QB89" s="294">
        <v>-3589545</v>
      </c>
      <c r="QC89" s="294">
        <v>-85550.8</v>
      </c>
      <c r="QD89" s="294">
        <v>-299203.3</v>
      </c>
      <c r="QE89" s="294">
        <v>-198701.3</v>
      </c>
      <c r="QF89" s="294">
        <v>-167358.65</v>
      </c>
      <c r="QG89" s="294">
        <v>-221665</v>
      </c>
      <c r="QH89" s="294"/>
      <c r="QI89" s="294">
        <v>-199195</v>
      </c>
      <c r="QJ89" s="294"/>
      <c r="QK89" s="294">
        <v>-323224.25</v>
      </c>
      <c r="QL89" s="294">
        <v>-967276</v>
      </c>
      <c r="QM89" s="294">
        <v>-1772082</v>
      </c>
      <c r="QN89" s="294">
        <v>-218839.5</v>
      </c>
      <c r="QO89" s="294">
        <v>-9385.2999999999993</v>
      </c>
      <c r="QP89" s="294">
        <v>-66760</v>
      </c>
      <c r="QQ89" s="294">
        <v>-36240</v>
      </c>
      <c r="QR89" s="294">
        <v>-212007.2</v>
      </c>
      <c r="QS89" s="294">
        <v>-5230</v>
      </c>
      <c r="QT89" s="294">
        <v>-1966318.2</v>
      </c>
      <c r="QU89" s="294">
        <v>-34346.83</v>
      </c>
      <c r="QV89" s="294">
        <v>-232532.09</v>
      </c>
      <c r="QW89" s="294">
        <v>-51850</v>
      </c>
      <c r="QX89" s="294">
        <v>-47555</v>
      </c>
      <c r="QY89" s="294">
        <v>-2092277.3</v>
      </c>
      <c r="QZ89" s="294">
        <v>-453792.2</v>
      </c>
      <c r="RA89" s="294">
        <v>-425555</v>
      </c>
      <c r="RB89" s="294">
        <v>-169820</v>
      </c>
      <c r="RC89" s="294">
        <v>-216707</v>
      </c>
      <c r="RD89" s="294">
        <v>-32955</v>
      </c>
      <c r="RE89" s="294">
        <v>0</v>
      </c>
      <c r="RF89" s="294">
        <v>-36930</v>
      </c>
      <c r="RG89" s="294">
        <v>-1130860</v>
      </c>
      <c r="RH89" s="294">
        <v>-2194160.4</v>
      </c>
      <c r="RI89" s="294">
        <v>-115280</v>
      </c>
      <c r="RJ89" s="294">
        <v>-138328</v>
      </c>
      <c r="RK89" s="294">
        <v>-674395</v>
      </c>
      <c r="RL89" s="294">
        <v>-1257313.46</v>
      </c>
      <c r="RM89" s="294">
        <v>-3012905</v>
      </c>
      <c r="RN89" s="294">
        <v>-914010</v>
      </c>
      <c r="RO89" s="294">
        <v>-229390</v>
      </c>
      <c r="RP89" s="294">
        <v>-1505651.5</v>
      </c>
      <c r="RQ89" s="294">
        <v>-2996937.1</v>
      </c>
      <c r="RR89" s="294">
        <v>-544920.4</v>
      </c>
      <c r="RS89" s="294">
        <v>-427590</v>
      </c>
      <c r="RT89" s="294">
        <v>-385963</v>
      </c>
      <c r="RU89" s="294">
        <v>-2595704</v>
      </c>
      <c r="RV89" s="294">
        <v>-515980</v>
      </c>
      <c r="RW89" s="294">
        <v>-598050.75</v>
      </c>
      <c r="RX89" s="294">
        <v>-110767.7</v>
      </c>
      <c r="RY89" s="294">
        <v>-182300</v>
      </c>
      <c r="RZ89" s="294">
        <v>-851830.9</v>
      </c>
      <c r="SA89" s="294">
        <v>-909903.92</v>
      </c>
      <c r="SB89" s="294">
        <v>-75345</v>
      </c>
      <c r="SC89" s="294">
        <v>-286436.90000000002</v>
      </c>
      <c r="SD89" s="294">
        <v>-963200</v>
      </c>
      <c r="SE89" s="294">
        <v>-366250</v>
      </c>
      <c r="SF89" s="294">
        <v>-175723.79</v>
      </c>
      <c r="SG89" s="294">
        <v>-649506.9</v>
      </c>
      <c r="SH89" s="294">
        <v>-3186090</v>
      </c>
      <c r="SI89" s="294">
        <v>-617975</v>
      </c>
      <c r="SJ89" s="294">
        <v>-133816</v>
      </c>
      <c r="SK89" s="294">
        <v>-2999805</v>
      </c>
      <c r="SL89" s="294">
        <v>-17811.8</v>
      </c>
      <c r="SM89" s="294">
        <v>-4665941.8</v>
      </c>
      <c r="SN89" s="294">
        <v>-269205</v>
      </c>
      <c r="SO89" s="294">
        <v>-641176</v>
      </c>
      <c r="SP89" s="294">
        <v>-1250314.8</v>
      </c>
      <c r="SQ89" s="294">
        <v>-424288</v>
      </c>
      <c r="SR89" s="294">
        <v>-101040</v>
      </c>
      <c r="SS89" s="294">
        <v>-2163944.35</v>
      </c>
      <c r="ST89" s="294">
        <v>-1157496.3</v>
      </c>
      <c r="SU89" s="294">
        <v>-10079413</v>
      </c>
      <c r="SV89" s="294">
        <v>-85286</v>
      </c>
      <c r="SW89" s="294">
        <v>-60166.85</v>
      </c>
      <c r="SX89" s="294">
        <v>-172818.65</v>
      </c>
      <c r="SY89" s="294">
        <v>-12422</v>
      </c>
      <c r="SZ89" s="294">
        <v>-45730</v>
      </c>
      <c r="TA89" s="294">
        <v>-94547.5</v>
      </c>
      <c r="TB89" s="294">
        <v>-1114563</v>
      </c>
      <c r="TC89" s="294">
        <v>-579789</v>
      </c>
      <c r="TD89" s="294">
        <v>-84107.3</v>
      </c>
      <c r="TE89" s="294">
        <v>-45690.8</v>
      </c>
      <c r="TF89" s="294">
        <v>-1638457</v>
      </c>
      <c r="TG89" s="294">
        <v>-53510</v>
      </c>
      <c r="TH89" s="294">
        <v>-26051.1</v>
      </c>
      <c r="TI89" s="294">
        <v>-25643536</v>
      </c>
      <c r="TJ89" s="294">
        <v>-298805.3</v>
      </c>
      <c r="TK89" s="294">
        <v>-324610</v>
      </c>
      <c r="TL89" s="294">
        <v>-933645</v>
      </c>
      <c r="TM89" s="294">
        <v>-832810</v>
      </c>
      <c r="TN89" s="294">
        <v>-256095</v>
      </c>
      <c r="TO89" s="294">
        <v>-818564.36</v>
      </c>
      <c r="TP89" s="294">
        <v>-3307170.88</v>
      </c>
      <c r="TQ89" s="294">
        <v>-114930</v>
      </c>
      <c r="TR89" s="294">
        <v>-1029735.5</v>
      </c>
      <c r="TS89" s="294">
        <v>-644422.72</v>
      </c>
      <c r="TT89" s="294">
        <v>-877965</v>
      </c>
      <c r="TU89" s="294">
        <v>-251005</v>
      </c>
      <c r="TV89" s="294">
        <v>-594000</v>
      </c>
      <c r="TW89" s="294">
        <v>-923960</v>
      </c>
      <c r="TX89" s="294">
        <v>-142585</v>
      </c>
      <c r="TY89" s="294">
        <v>-1404385</v>
      </c>
      <c r="TZ89" s="294">
        <v>-133993.5</v>
      </c>
      <c r="UA89" s="294">
        <v>-2261623</v>
      </c>
      <c r="UB89" s="294">
        <v>-3103838</v>
      </c>
      <c r="UC89" s="294">
        <v>-989875</v>
      </c>
      <c r="UD89" s="294">
        <v>-65258.5</v>
      </c>
      <c r="UE89" s="294">
        <v>-10891545</v>
      </c>
      <c r="UF89" s="294">
        <v>-1088017.21</v>
      </c>
      <c r="UG89" s="294">
        <v>-341308.5</v>
      </c>
      <c r="UH89" s="294">
        <v>-967828.52</v>
      </c>
      <c r="UI89" s="294">
        <v>-185626</v>
      </c>
      <c r="UJ89" s="294">
        <v>-7880527.75</v>
      </c>
      <c r="UK89" s="294">
        <v>-1987377.45</v>
      </c>
      <c r="UL89" s="294">
        <v>-1218991.51</v>
      </c>
      <c r="UM89" s="294">
        <v>-3106565</v>
      </c>
      <c r="UN89" s="294">
        <v>-998435.44</v>
      </c>
      <c r="UO89" s="294">
        <v>-2990866.1</v>
      </c>
      <c r="UP89" s="294">
        <v>-10895461</v>
      </c>
      <c r="UQ89" s="294">
        <v>-2068255.2</v>
      </c>
      <c r="UR89" s="294">
        <v>-955553</v>
      </c>
      <c r="US89" s="294">
        <v>-4708501.9400000004</v>
      </c>
      <c r="UT89" s="294">
        <v>-433615</v>
      </c>
      <c r="UU89" s="294">
        <v>-2060405.8</v>
      </c>
      <c r="UV89" s="294">
        <v>-1962000</v>
      </c>
      <c r="UW89" s="294">
        <v>-554649.27</v>
      </c>
      <c r="UX89" s="294">
        <v>-577561.35</v>
      </c>
      <c r="UY89" s="294">
        <v>-3288145</v>
      </c>
      <c r="UZ89" s="294">
        <v>-751678.58</v>
      </c>
      <c r="VA89" s="294">
        <v>-2699652.8</v>
      </c>
      <c r="VB89" s="294">
        <v>-334976.5</v>
      </c>
      <c r="VC89" s="294">
        <v>-1877992.86</v>
      </c>
      <c r="VD89" s="294">
        <v>-843871</v>
      </c>
      <c r="VE89" s="294">
        <v>-1173788</v>
      </c>
      <c r="VF89" s="294">
        <v>-316968</v>
      </c>
      <c r="VG89" s="294">
        <v>-558335.73</v>
      </c>
      <c r="VH89" s="294">
        <v>-2170315</v>
      </c>
      <c r="VI89" s="294">
        <v>-691340</v>
      </c>
      <c r="VJ89" s="294">
        <v>-386453.5</v>
      </c>
      <c r="VK89" s="294">
        <v>-82699</v>
      </c>
      <c r="VL89" s="294">
        <v>-18798230.5</v>
      </c>
      <c r="VM89" s="294">
        <v>-547895</v>
      </c>
      <c r="VN89" s="294">
        <v>-1940329.61</v>
      </c>
      <c r="VO89" s="294">
        <v>-184770</v>
      </c>
      <c r="VP89" s="294">
        <v>-1092465.3999999999</v>
      </c>
      <c r="VQ89" s="294">
        <v>-412891</v>
      </c>
      <c r="VR89" s="294">
        <v>-277415</v>
      </c>
      <c r="VS89" s="294">
        <v>-69619</v>
      </c>
      <c r="VT89" s="294">
        <v>-1050</v>
      </c>
      <c r="VU89" s="294">
        <v>-2984101.8</v>
      </c>
      <c r="VV89" s="294">
        <v>-121504</v>
      </c>
      <c r="VW89" s="294">
        <v>-550425.81000000006</v>
      </c>
      <c r="VX89" s="294">
        <v>-875315.18</v>
      </c>
      <c r="VY89" s="294">
        <v>-88330</v>
      </c>
      <c r="VZ89" s="294">
        <v>-96394.91</v>
      </c>
      <c r="WA89" s="294"/>
      <c r="WB89" s="294">
        <v>-395823</v>
      </c>
      <c r="WC89" s="294">
        <v>-171861</v>
      </c>
      <c r="WD89" s="294">
        <v>-161653.95000000001</v>
      </c>
      <c r="WE89" s="294">
        <v>-145256</v>
      </c>
      <c r="WF89" s="294">
        <v>-828495</v>
      </c>
      <c r="WG89" s="294">
        <v>-2197405</v>
      </c>
      <c r="WH89" s="294">
        <v>-1446229</v>
      </c>
      <c r="WI89" s="294">
        <v>-773632</v>
      </c>
      <c r="WJ89" s="294">
        <v>-32164</v>
      </c>
      <c r="WK89" s="294">
        <v>-104799.5</v>
      </c>
      <c r="WL89" s="294">
        <v>-1789403</v>
      </c>
      <c r="WM89" s="294">
        <v>-586473.52</v>
      </c>
      <c r="WN89" s="294">
        <v>-2497229</v>
      </c>
      <c r="WO89" s="294">
        <v>-994136</v>
      </c>
      <c r="WP89" s="294">
        <v>-446490.55</v>
      </c>
      <c r="WQ89" s="294">
        <v>-608934</v>
      </c>
      <c r="WR89" s="294">
        <v>-2521108</v>
      </c>
      <c r="WS89" s="294">
        <v>-60440</v>
      </c>
      <c r="WT89" s="294">
        <v>-681057.5</v>
      </c>
      <c r="WU89" s="294">
        <v>-914695</v>
      </c>
      <c r="WV89" s="294">
        <v>-2077205</v>
      </c>
      <c r="WW89" s="294">
        <v>-168142</v>
      </c>
      <c r="WX89" s="294">
        <v>-311887.26</v>
      </c>
      <c r="WY89" s="294">
        <v>-225332</v>
      </c>
      <c r="WZ89" s="294">
        <v>-254559.53</v>
      </c>
      <c r="XA89" s="294">
        <v>-1792</v>
      </c>
      <c r="XB89" s="294">
        <v>-307785</v>
      </c>
      <c r="XC89" s="294">
        <v>-1473768</v>
      </c>
      <c r="XD89" s="294">
        <v>-267455.11</v>
      </c>
      <c r="XE89" s="294">
        <v>-5180</v>
      </c>
      <c r="XF89" s="294">
        <v>-46732</v>
      </c>
      <c r="XG89" s="294">
        <v>-177155</v>
      </c>
      <c r="XH89" s="294">
        <v>-5987215</v>
      </c>
      <c r="XI89" s="294">
        <v>-259150.83</v>
      </c>
      <c r="XJ89" s="294">
        <v>-520895</v>
      </c>
      <c r="XK89" s="294">
        <v>-2961607.05</v>
      </c>
      <c r="XL89" s="294">
        <v>-89024</v>
      </c>
      <c r="XM89" s="294">
        <v>-217210</v>
      </c>
      <c r="XN89" s="294">
        <v>-602907</v>
      </c>
      <c r="XO89" s="294">
        <v>-28437</v>
      </c>
      <c r="XP89" s="294">
        <v>-81277</v>
      </c>
      <c r="XQ89" s="294">
        <v>-858780.5</v>
      </c>
      <c r="XR89" s="294">
        <v>-501705</v>
      </c>
      <c r="XS89" s="294">
        <v>-43012.5</v>
      </c>
      <c r="XT89" s="294">
        <v>-140421</v>
      </c>
      <c r="XU89" s="294">
        <v>-426310</v>
      </c>
      <c r="XV89" s="294">
        <v>-65300</v>
      </c>
      <c r="XW89" s="294">
        <v>-127823</v>
      </c>
      <c r="XX89" s="294">
        <v>-139700</v>
      </c>
      <c r="XY89" s="294">
        <v>-185405</v>
      </c>
      <c r="XZ89" s="294">
        <v>-43079</v>
      </c>
      <c r="YA89" s="294">
        <v>-117470</v>
      </c>
      <c r="YB89" s="294">
        <v>-28240</v>
      </c>
      <c r="YC89" s="294">
        <v>-69550</v>
      </c>
      <c r="YD89" s="294">
        <v>-14630</v>
      </c>
      <c r="YE89" s="294">
        <v>-5706213</v>
      </c>
      <c r="YF89" s="294">
        <v>-265746.5</v>
      </c>
      <c r="YG89" s="294">
        <v>-1921150</v>
      </c>
      <c r="YH89" s="294">
        <v>-62772.5</v>
      </c>
      <c r="YI89" s="294">
        <v>-5049998.46</v>
      </c>
      <c r="YJ89" s="294">
        <v>0</v>
      </c>
      <c r="YK89" s="294">
        <v>-1311942</v>
      </c>
      <c r="YL89" s="294">
        <v>-162852</v>
      </c>
      <c r="YM89" s="294">
        <v>-845578</v>
      </c>
      <c r="YN89" s="294">
        <v>-759040</v>
      </c>
      <c r="YO89" s="294">
        <v>-15861</v>
      </c>
      <c r="YP89" s="294">
        <v>-386990</v>
      </c>
      <c r="YQ89" s="294">
        <v>-1014368.94</v>
      </c>
      <c r="YR89" s="294">
        <v>-208071</v>
      </c>
      <c r="YS89" s="294">
        <v>-150815</v>
      </c>
      <c r="YT89" s="294">
        <v>-326593.5</v>
      </c>
      <c r="YU89" s="294">
        <v>-99128</v>
      </c>
      <c r="YV89" s="294">
        <v>-2196585</v>
      </c>
      <c r="YW89" s="294">
        <v>-569376</v>
      </c>
      <c r="YX89" s="294">
        <v>-911419.97</v>
      </c>
      <c r="YY89" s="294">
        <v>-110235</v>
      </c>
      <c r="YZ89" s="294">
        <v>-324139.3</v>
      </c>
      <c r="ZA89" s="294">
        <v>-14335</v>
      </c>
      <c r="ZB89" s="294">
        <v>-79123</v>
      </c>
      <c r="ZC89" s="294">
        <v>-901880</v>
      </c>
      <c r="ZD89" s="294">
        <v>-14180</v>
      </c>
      <c r="ZE89" s="294">
        <v>-132780.6</v>
      </c>
      <c r="ZF89" s="294">
        <v>-185117.8</v>
      </c>
      <c r="ZG89" s="294">
        <v>-83619.3</v>
      </c>
      <c r="ZH89" s="294">
        <v>-262475</v>
      </c>
      <c r="ZI89" s="294">
        <v>-198686.5</v>
      </c>
      <c r="ZJ89" s="294">
        <v>-25950.5</v>
      </c>
      <c r="ZK89" s="294">
        <v>-1635292</v>
      </c>
      <c r="ZL89" s="294">
        <v>-6310478</v>
      </c>
      <c r="ZM89" s="294">
        <v>-69290</v>
      </c>
      <c r="ZN89" s="294">
        <v>-1328324.6000000001</v>
      </c>
      <c r="ZO89" s="294">
        <v>-6406015</v>
      </c>
      <c r="ZP89" s="294">
        <v>-428020</v>
      </c>
      <c r="ZQ89" s="294">
        <v>-936129.4</v>
      </c>
      <c r="ZR89" s="294">
        <v>-116935</v>
      </c>
      <c r="ZS89" s="294">
        <v>-820375.85</v>
      </c>
      <c r="ZT89" s="294">
        <v>-86472</v>
      </c>
      <c r="ZU89" s="294">
        <v>-1565687</v>
      </c>
      <c r="ZV89" s="294">
        <v>-260110</v>
      </c>
      <c r="ZW89" s="294">
        <v>-169469.8</v>
      </c>
      <c r="ZX89" s="294">
        <v>-225068.21</v>
      </c>
      <c r="ZY89" s="294">
        <v>-58705</v>
      </c>
      <c r="ZZ89" s="294">
        <v>-1457815</v>
      </c>
      <c r="AAA89" s="294">
        <v>-454285</v>
      </c>
      <c r="AAB89" s="294">
        <v>-521050</v>
      </c>
      <c r="AAC89" s="294">
        <v>-17490</v>
      </c>
      <c r="AAD89" s="294">
        <v>-361632.8</v>
      </c>
      <c r="AAE89" s="294">
        <v>-105615.59</v>
      </c>
      <c r="AAF89" s="294">
        <v>-45415.5</v>
      </c>
      <c r="AAG89" s="294">
        <v>-52055</v>
      </c>
      <c r="AAH89" s="294">
        <v>-995832.5</v>
      </c>
      <c r="AAI89" s="294">
        <v>-341247</v>
      </c>
      <c r="AAJ89" s="294">
        <v>-538460</v>
      </c>
      <c r="AAK89" s="294">
        <v>-317115</v>
      </c>
      <c r="AAL89" s="294">
        <v>-26832.2</v>
      </c>
      <c r="AAM89" s="294">
        <v>-889100</v>
      </c>
      <c r="AAN89" s="294">
        <v>-76550</v>
      </c>
      <c r="AAO89" s="294">
        <v>-626050</v>
      </c>
      <c r="AAP89" s="294">
        <v>-422405.65</v>
      </c>
      <c r="AAQ89" s="294">
        <v>-724676.35</v>
      </c>
      <c r="AAR89" s="294">
        <v>-213504</v>
      </c>
      <c r="AAS89" s="294">
        <v>-556440.31000000006</v>
      </c>
      <c r="AAT89" s="294">
        <v>-85320</v>
      </c>
      <c r="AAU89" s="294">
        <v>-130220</v>
      </c>
      <c r="AAV89" s="294">
        <v>-236261.9</v>
      </c>
      <c r="AAW89" s="294">
        <v>-2082331.53</v>
      </c>
      <c r="AAX89" s="294">
        <v>-82605</v>
      </c>
      <c r="AAY89" s="294">
        <v>-253610</v>
      </c>
      <c r="AAZ89" s="294">
        <v>-3559365</v>
      </c>
      <c r="ABA89" s="294">
        <v>-431879.3</v>
      </c>
      <c r="ABB89" s="294">
        <v>-110477.55</v>
      </c>
      <c r="ABC89" s="294">
        <v>-437905</v>
      </c>
      <c r="ABD89" s="294">
        <v>-237994.7</v>
      </c>
      <c r="ABE89" s="294">
        <v>-234107.6</v>
      </c>
      <c r="ABF89" s="294">
        <v>-304757.46999999997</v>
      </c>
      <c r="ABG89" s="294">
        <v>-316626.95</v>
      </c>
      <c r="ABH89" s="294">
        <v>-665421.15</v>
      </c>
      <c r="ABI89" s="294">
        <v>-2976286.2</v>
      </c>
      <c r="ABJ89" s="294">
        <v>-174330</v>
      </c>
      <c r="ABK89" s="294">
        <v>0</v>
      </c>
      <c r="ABL89" s="294">
        <v>-92910</v>
      </c>
      <c r="ABM89" s="294">
        <v>-94702</v>
      </c>
      <c r="ABN89" s="294">
        <v>-65541.5</v>
      </c>
      <c r="ABO89" s="294">
        <v>-2814588.96</v>
      </c>
      <c r="ABP89" s="294">
        <v>-252397</v>
      </c>
      <c r="ABQ89" s="294">
        <v>-31936.3</v>
      </c>
      <c r="ABR89" s="294">
        <v>-576762.27</v>
      </c>
      <c r="ABS89" s="294">
        <v>-251845.72</v>
      </c>
      <c r="ABT89" s="294">
        <v>-1187016.96</v>
      </c>
      <c r="ABU89" s="294">
        <v>-66858.7</v>
      </c>
      <c r="ABV89" s="294">
        <v>-626516.19999999995</v>
      </c>
      <c r="ABW89" s="294">
        <v>-35475</v>
      </c>
      <c r="ABX89" s="294">
        <v>-2020826.65</v>
      </c>
      <c r="ABY89" s="294">
        <v>6696.72</v>
      </c>
      <c r="ABZ89" s="294">
        <v>-209365.09</v>
      </c>
      <c r="ACA89" s="294">
        <v>-99784.66</v>
      </c>
      <c r="ACB89" s="294">
        <v>-61318.19</v>
      </c>
      <c r="ACC89" s="294">
        <v>-3671092.92</v>
      </c>
      <c r="ACD89" s="294">
        <v>-393857.1</v>
      </c>
      <c r="ACE89" s="294">
        <v>-257159.36</v>
      </c>
      <c r="ACF89" s="294">
        <v>-728057.52999999991</v>
      </c>
      <c r="ACG89" s="294">
        <v>-251526.83</v>
      </c>
      <c r="ACH89" s="294">
        <v>-744700.55</v>
      </c>
      <c r="ACI89" s="294">
        <v>-1352114</v>
      </c>
      <c r="ACJ89" s="294">
        <v>-138435</v>
      </c>
      <c r="ACK89" s="294">
        <v>-862130.5</v>
      </c>
      <c r="ACL89" s="294">
        <v>-570785</v>
      </c>
      <c r="ACM89" s="294">
        <v>-159190</v>
      </c>
      <c r="ACN89" s="294">
        <v>-401874</v>
      </c>
      <c r="ACO89" s="294"/>
      <c r="ACP89" s="294">
        <v>-2053233.2</v>
      </c>
      <c r="ACQ89" s="294">
        <v>-2485178</v>
      </c>
      <c r="ACR89" s="294">
        <v>-159944</v>
      </c>
      <c r="ACS89" s="294">
        <v>-681155</v>
      </c>
      <c r="ACT89" s="294">
        <v>-168010</v>
      </c>
      <c r="ACU89" s="294"/>
      <c r="ACV89" s="294">
        <v>-828115.78</v>
      </c>
      <c r="ACW89" s="294"/>
      <c r="ACX89" s="294">
        <v>-92406.74</v>
      </c>
      <c r="ACY89" s="294">
        <v>-14105</v>
      </c>
      <c r="ACZ89" s="294">
        <v>-407119.5</v>
      </c>
      <c r="ADA89" s="294">
        <v>-811825</v>
      </c>
      <c r="ADB89" s="294">
        <v>-44490</v>
      </c>
      <c r="ADC89" s="294">
        <v>-119505.52</v>
      </c>
      <c r="ADD89" s="294"/>
      <c r="ADE89" s="294"/>
      <c r="ADF89" s="294">
        <v>-997306</v>
      </c>
      <c r="ADG89" s="294">
        <v>-764726.65</v>
      </c>
      <c r="ADH89" s="294">
        <v>-925.2</v>
      </c>
      <c r="ADI89" s="294">
        <v>-1660733.75</v>
      </c>
      <c r="ADJ89" s="294"/>
      <c r="ADK89" s="294">
        <v>-170853.3</v>
      </c>
      <c r="ADL89" s="294">
        <v>-395219.73</v>
      </c>
      <c r="ADM89" s="294">
        <v>-139027.5</v>
      </c>
      <c r="ADN89" s="294">
        <v>-203740.57</v>
      </c>
      <c r="ADO89" s="294"/>
      <c r="ADP89" s="294">
        <v>-67200</v>
      </c>
      <c r="ADQ89" s="294">
        <v>-1114980</v>
      </c>
      <c r="ADR89" s="294">
        <v>-69792.429999999993</v>
      </c>
      <c r="ADS89" s="294">
        <v>-6042011.0499999998</v>
      </c>
      <c r="ADT89" s="294">
        <v>-8883</v>
      </c>
      <c r="ADU89" s="294">
        <v>-993319.25</v>
      </c>
      <c r="ADV89" s="294">
        <v>-37547.300000000003</v>
      </c>
      <c r="ADW89" s="294"/>
      <c r="ADX89" s="294">
        <v>-15135</v>
      </c>
      <c r="ADY89" s="294"/>
      <c r="ADZ89" s="294">
        <v>-2771123</v>
      </c>
      <c r="AEA89" s="294">
        <v>-695087.2</v>
      </c>
      <c r="AEB89" s="294">
        <v>-440786.5</v>
      </c>
      <c r="AEC89" s="294">
        <v>-97604</v>
      </c>
      <c r="AED89" s="294">
        <v>-1490658.69</v>
      </c>
      <c r="AEE89" s="294">
        <v>-758706.2</v>
      </c>
      <c r="AEF89" s="294">
        <v>-1919262</v>
      </c>
      <c r="AEG89" s="294">
        <v>-37000</v>
      </c>
      <c r="AEH89" s="294">
        <v>-432615</v>
      </c>
      <c r="AEI89" s="294">
        <v>-619720.4</v>
      </c>
      <c r="AEJ89" s="294">
        <v>-197965.41</v>
      </c>
      <c r="AEK89" s="294">
        <v>-300193</v>
      </c>
      <c r="AEL89" s="294">
        <v>-377388.35</v>
      </c>
      <c r="AEM89" s="294">
        <v>-1670015</v>
      </c>
      <c r="AEN89" s="294">
        <v>-275482</v>
      </c>
      <c r="AEO89" s="294">
        <v>-274368</v>
      </c>
      <c r="AEP89" s="294">
        <v>-798162</v>
      </c>
      <c r="AEQ89" s="294">
        <v>-81126</v>
      </c>
      <c r="AER89" s="294">
        <v>-258544</v>
      </c>
      <c r="AES89" s="294">
        <v>-3597713.7</v>
      </c>
      <c r="AET89" s="294">
        <v>-142645</v>
      </c>
      <c r="AEU89" s="294">
        <v>-856772.92</v>
      </c>
      <c r="AEV89" s="294">
        <v>-623905</v>
      </c>
      <c r="AEW89" s="294">
        <v>-463735</v>
      </c>
      <c r="AEX89" s="294">
        <v>-712528</v>
      </c>
      <c r="AEY89" s="294">
        <v>-701381</v>
      </c>
      <c r="AEZ89" s="294">
        <v>-712634.9</v>
      </c>
      <c r="AFA89" s="294">
        <v>-1311155</v>
      </c>
      <c r="AFB89" s="294">
        <v>-138421.4</v>
      </c>
      <c r="AFC89" s="294">
        <v>-208500</v>
      </c>
      <c r="AFD89" s="294">
        <v>-514407</v>
      </c>
      <c r="AFE89" s="294">
        <v>-169990</v>
      </c>
      <c r="AFF89" s="294">
        <v>0</v>
      </c>
      <c r="AFG89" s="294">
        <v>-546258.75</v>
      </c>
      <c r="AFH89" s="294">
        <v>-30530</v>
      </c>
      <c r="AFI89" s="294">
        <v>-105512.9</v>
      </c>
      <c r="AFJ89" s="294">
        <v>-368234.05</v>
      </c>
      <c r="AFK89" s="294">
        <v>-123721</v>
      </c>
      <c r="AFL89" s="294">
        <v>-323862.31</v>
      </c>
      <c r="AFM89" s="294">
        <v>-98722.5</v>
      </c>
      <c r="AFN89" s="294">
        <v>-822559.16</v>
      </c>
      <c r="AFO89" s="294">
        <v>-158781.28</v>
      </c>
      <c r="AFP89" s="294">
        <v>-2142487.2599999998</v>
      </c>
      <c r="AFQ89" s="294">
        <v>-521807.28</v>
      </c>
      <c r="AFR89" s="294">
        <v>-177705</v>
      </c>
      <c r="AFS89" s="294">
        <v>-264015</v>
      </c>
      <c r="AFT89" s="294">
        <v>-38744.620000000003</v>
      </c>
      <c r="AFU89" s="294">
        <v>-271496.31</v>
      </c>
      <c r="AFV89" s="294">
        <v>-96933</v>
      </c>
      <c r="AFW89" s="294">
        <v>-1669909.32</v>
      </c>
      <c r="AFX89" s="294">
        <v>-624561.72</v>
      </c>
      <c r="AFY89" s="294"/>
      <c r="AFZ89" s="294">
        <v>-956852.21</v>
      </c>
      <c r="AGA89" s="294">
        <v>-318345</v>
      </c>
      <c r="AGB89" s="294">
        <v>-1574966.05</v>
      </c>
      <c r="AGC89" s="294">
        <v>-174863.08</v>
      </c>
      <c r="AGD89" s="294">
        <v>-174646.69</v>
      </c>
      <c r="AGE89" s="294">
        <v>-70132.800000000003</v>
      </c>
      <c r="AGF89" s="294">
        <v>-1027786.75</v>
      </c>
      <c r="AGG89" s="294">
        <v>-262325.33</v>
      </c>
      <c r="AGH89" s="294">
        <v>-57132.5</v>
      </c>
      <c r="AGI89" s="294">
        <v>0</v>
      </c>
      <c r="AGJ89" s="294">
        <v>-213944</v>
      </c>
      <c r="AGK89" s="294">
        <v>-183796.08</v>
      </c>
      <c r="AGL89" s="294">
        <v>-266725</v>
      </c>
      <c r="AGM89" s="294">
        <v>-1706319.98</v>
      </c>
      <c r="AGN89" s="294">
        <v>-1898419</v>
      </c>
      <c r="AGO89" s="294">
        <v>-147365</v>
      </c>
      <c r="AGP89" s="294">
        <v>-45105</v>
      </c>
      <c r="AGQ89" s="294">
        <v>-142710</v>
      </c>
      <c r="AGR89" s="294">
        <v>-377221.97</v>
      </c>
      <c r="AGS89" s="294">
        <v>-37190.199999999997</v>
      </c>
      <c r="AGT89" s="294">
        <v>-113732.6</v>
      </c>
      <c r="AGU89" s="294">
        <v>-1906770</v>
      </c>
      <c r="AGV89" s="294">
        <v>-3463657.5</v>
      </c>
      <c r="AGW89" s="294">
        <v>-754029.87</v>
      </c>
      <c r="AGX89" s="294">
        <v>-315031.19</v>
      </c>
      <c r="AGY89" s="294">
        <v>-389524</v>
      </c>
      <c r="AGZ89" s="294">
        <v>-194692</v>
      </c>
      <c r="AHA89" s="294">
        <v>-576331</v>
      </c>
      <c r="AHB89" s="294">
        <v>-77051.039999999994</v>
      </c>
      <c r="AHC89" s="294">
        <v>-15638.65</v>
      </c>
      <c r="AHD89" s="294">
        <v>-198474</v>
      </c>
      <c r="AHE89" s="294">
        <v>-515253.32</v>
      </c>
      <c r="AHF89" s="294">
        <v>-669462.09</v>
      </c>
      <c r="AHG89" s="294">
        <v>-394524.52</v>
      </c>
      <c r="AHH89" s="294">
        <v>-558474</v>
      </c>
      <c r="AHI89" s="294">
        <v>-444450.1</v>
      </c>
      <c r="AHJ89" s="294"/>
      <c r="AHK89" s="294">
        <v>-917607</v>
      </c>
      <c r="AHL89" s="294">
        <v>-6568185</v>
      </c>
      <c r="AHM89" s="294">
        <v>-48760</v>
      </c>
      <c r="AHN89" s="294">
        <v>-201503.39</v>
      </c>
      <c r="AHO89" s="294">
        <v>-565480.49</v>
      </c>
      <c r="AHP89" s="294">
        <v>-32840</v>
      </c>
      <c r="AHQ89" s="294">
        <v>-268268.13</v>
      </c>
      <c r="AHR89" s="329">
        <v>-1417344</v>
      </c>
      <c r="AHS89" s="294">
        <f t="shared" si="51"/>
        <v>-901634646.96999991</v>
      </c>
      <c r="AHT89" s="271" t="b">
        <f t="shared" si="52"/>
        <v>1</v>
      </c>
      <c r="AHU89" s="271" t="s">
        <v>6273</v>
      </c>
      <c r="AHV89" s="271" t="s">
        <v>6116</v>
      </c>
      <c r="AHW89" s="271" t="s">
        <v>6117</v>
      </c>
    </row>
    <row r="90" spans="1:907" ht="24" x14ac:dyDescent="0.8">
      <c r="A90" s="270" t="s">
        <v>6273</v>
      </c>
      <c r="B90" s="270" t="s">
        <v>6118</v>
      </c>
      <c r="C90" s="271" t="s">
        <v>6119</v>
      </c>
      <c r="D90" s="294">
        <v>0</v>
      </c>
      <c r="E90" s="294">
        <v>-668600</v>
      </c>
      <c r="F90" s="294">
        <v>-274900</v>
      </c>
      <c r="G90" s="294">
        <v>-9400</v>
      </c>
      <c r="H90" s="294"/>
      <c r="I90" s="294">
        <v>-61050</v>
      </c>
      <c r="J90" s="294"/>
      <c r="K90" s="294">
        <v>-35100</v>
      </c>
      <c r="L90" s="294">
        <v>-236100</v>
      </c>
      <c r="M90" s="294"/>
      <c r="N90" s="294"/>
      <c r="O90" s="294">
        <v>-22690</v>
      </c>
      <c r="P90" s="294">
        <v>-57500</v>
      </c>
      <c r="Q90" s="294"/>
      <c r="R90" s="294"/>
      <c r="S90" s="294"/>
      <c r="T90" s="294">
        <v>-48400</v>
      </c>
      <c r="U90" s="294"/>
      <c r="V90" s="294"/>
      <c r="W90" s="294">
        <v>-2722180</v>
      </c>
      <c r="X90" s="294">
        <v>-26400</v>
      </c>
      <c r="Y90" s="294">
        <v>-67000</v>
      </c>
      <c r="Z90" s="294"/>
      <c r="AA90" s="294">
        <v>-247900</v>
      </c>
      <c r="AB90" s="294">
        <v>-263600</v>
      </c>
      <c r="AC90" s="294">
        <v>-3417705</v>
      </c>
      <c r="AD90" s="294">
        <v>-2069310</v>
      </c>
      <c r="AE90" s="294">
        <v>-59482.18</v>
      </c>
      <c r="AF90" s="294">
        <v>-9870880</v>
      </c>
      <c r="AG90" s="294">
        <v>-442000</v>
      </c>
      <c r="AH90" s="294">
        <v>-855600</v>
      </c>
      <c r="AI90" s="294">
        <v>-637990</v>
      </c>
      <c r="AJ90" s="294">
        <v>-156205</v>
      </c>
      <c r="AK90" s="294">
        <v>-499120</v>
      </c>
      <c r="AL90" s="294"/>
      <c r="AM90" s="294">
        <v>-66845.33</v>
      </c>
      <c r="AN90" s="294">
        <v>-7220</v>
      </c>
      <c r="AO90" s="294">
        <v>-969920</v>
      </c>
      <c r="AP90" s="294">
        <v>-274200</v>
      </c>
      <c r="AQ90" s="294"/>
      <c r="AR90" s="294">
        <v>-695285</v>
      </c>
      <c r="AS90" s="294">
        <v>-36500</v>
      </c>
      <c r="AT90" s="294">
        <v>-2473270</v>
      </c>
      <c r="AU90" s="294">
        <v>-10680</v>
      </c>
      <c r="AV90" s="294">
        <v>-7120</v>
      </c>
      <c r="AW90" s="294">
        <v>-18240</v>
      </c>
      <c r="AX90" s="294">
        <v>-319487</v>
      </c>
      <c r="AY90" s="294">
        <v>-815345</v>
      </c>
      <c r="AZ90" s="294">
        <v>-9120</v>
      </c>
      <c r="BA90" s="294">
        <v>-3780</v>
      </c>
      <c r="BB90" s="294">
        <v>-25100</v>
      </c>
      <c r="BC90" s="294">
        <v>-46280</v>
      </c>
      <c r="BD90" s="294">
        <v>0</v>
      </c>
      <c r="BE90" s="294">
        <v>-32480</v>
      </c>
      <c r="BF90" s="294"/>
      <c r="BG90" s="294">
        <v>-23560</v>
      </c>
      <c r="BH90" s="294">
        <v>-90000</v>
      </c>
      <c r="BI90" s="294">
        <v>-6764294</v>
      </c>
      <c r="BJ90" s="294">
        <v>-4200</v>
      </c>
      <c r="BK90" s="294">
        <v>-685609</v>
      </c>
      <c r="BL90" s="294">
        <v>-126750</v>
      </c>
      <c r="BM90" s="294">
        <v>-2345447</v>
      </c>
      <c r="BN90" s="294">
        <v>-682077</v>
      </c>
      <c r="BO90" s="294">
        <v>-284212</v>
      </c>
      <c r="BP90" s="294">
        <v>-43020</v>
      </c>
      <c r="BQ90" s="294">
        <v>-108095.8</v>
      </c>
      <c r="BR90" s="294">
        <v>-1395770</v>
      </c>
      <c r="BS90" s="294">
        <v>-35000</v>
      </c>
      <c r="BT90" s="294"/>
      <c r="BU90" s="294"/>
      <c r="BV90" s="294"/>
      <c r="BW90" s="294"/>
      <c r="BX90" s="294"/>
      <c r="BY90" s="294"/>
      <c r="BZ90" s="294">
        <v>-151125</v>
      </c>
      <c r="CA90" s="294">
        <v>-29900</v>
      </c>
      <c r="CB90" s="294">
        <v>0</v>
      </c>
      <c r="CC90" s="294">
        <v>-1371025</v>
      </c>
      <c r="CD90" s="294">
        <v>-358550</v>
      </c>
      <c r="CE90" s="294">
        <v>-207400</v>
      </c>
      <c r="CF90" s="294"/>
      <c r="CG90" s="294">
        <v>-582090</v>
      </c>
      <c r="CH90" s="294">
        <v>-400500</v>
      </c>
      <c r="CI90" s="294">
        <v>-1570379.64</v>
      </c>
      <c r="CJ90" s="294">
        <v>-70000</v>
      </c>
      <c r="CK90" s="294">
        <v>-180000</v>
      </c>
      <c r="CL90" s="294">
        <v>-82000</v>
      </c>
      <c r="CM90" s="294">
        <v>-41000</v>
      </c>
      <c r="CN90" s="294">
        <v>-99800</v>
      </c>
      <c r="CO90" s="294">
        <v>-105000</v>
      </c>
      <c r="CP90" s="294">
        <v>-41000</v>
      </c>
      <c r="CQ90" s="294">
        <v>-123000</v>
      </c>
      <c r="CR90" s="294">
        <v>-41000</v>
      </c>
      <c r="CS90" s="294">
        <v>-70000</v>
      </c>
      <c r="CT90" s="294">
        <v>-2890494</v>
      </c>
      <c r="CU90" s="294">
        <v>-122370</v>
      </c>
      <c r="CV90" s="294">
        <v>-59396</v>
      </c>
      <c r="CW90" s="294">
        <v>-2830008</v>
      </c>
      <c r="CX90" s="294">
        <v>0</v>
      </c>
      <c r="CY90" s="294">
        <v>-1095173</v>
      </c>
      <c r="CZ90" s="294">
        <v>-552375</v>
      </c>
      <c r="DA90" s="294">
        <v>-267216</v>
      </c>
      <c r="DB90" s="294">
        <v>-2391230</v>
      </c>
      <c r="DC90" s="294">
        <v>-1796725</v>
      </c>
      <c r="DD90" s="294"/>
      <c r="DE90" s="294">
        <v>-695520</v>
      </c>
      <c r="DF90" s="294">
        <v>-182850</v>
      </c>
      <c r="DG90" s="294">
        <v>0</v>
      </c>
      <c r="DH90" s="294">
        <v>-108900</v>
      </c>
      <c r="DI90" s="294">
        <v>-150690</v>
      </c>
      <c r="DJ90" s="294"/>
      <c r="DK90" s="294">
        <v>-2839244.3</v>
      </c>
      <c r="DL90" s="294"/>
      <c r="DM90" s="294">
        <v>-100000</v>
      </c>
      <c r="DN90" s="294"/>
      <c r="DO90" s="294"/>
      <c r="DP90" s="294"/>
      <c r="DQ90" s="294"/>
      <c r="DR90" s="294"/>
      <c r="DS90" s="294">
        <v>-614300</v>
      </c>
      <c r="DT90" s="294">
        <v>-10151120</v>
      </c>
      <c r="DU90" s="294">
        <v>-1274055</v>
      </c>
      <c r="DV90" s="294">
        <v>-3665115</v>
      </c>
      <c r="DW90" s="294">
        <v>-5327731</v>
      </c>
      <c r="DX90" s="294">
        <v>-3416054</v>
      </c>
      <c r="DY90" s="294">
        <v>-546532</v>
      </c>
      <c r="DZ90" s="294">
        <v>-1118480</v>
      </c>
      <c r="EA90" s="294">
        <v>-20230</v>
      </c>
      <c r="EB90" s="294">
        <v>-352655</v>
      </c>
      <c r="EC90" s="294">
        <v>-272780</v>
      </c>
      <c r="ED90" s="294">
        <v>-910395</v>
      </c>
      <c r="EE90" s="294">
        <v>-2371710</v>
      </c>
      <c r="EF90" s="294">
        <v>-1702235</v>
      </c>
      <c r="EG90" s="294">
        <v>-556798.43999999994</v>
      </c>
      <c r="EH90" s="294">
        <v>-134395</v>
      </c>
      <c r="EI90" s="294">
        <v>-1402647.5</v>
      </c>
      <c r="EJ90" s="294">
        <v>-605225.1</v>
      </c>
      <c r="EK90" s="294">
        <v>-910730</v>
      </c>
      <c r="EL90" s="294">
        <v>-74820</v>
      </c>
      <c r="EM90" s="294">
        <v>-590475.06999999995</v>
      </c>
      <c r="EN90" s="294">
        <v>0</v>
      </c>
      <c r="EO90" s="294"/>
      <c r="EP90" s="294"/>
      <c r="EQ90" s="294"/>
      <c r="ER90" s="294"/>
      <c r="ES90" s="294"/>
      <c r="ET90" s="294"/>
      <c r="EU90" s="294"/>
      <c r="EV90" s="294"/>
      <c r="EW90" s="294">
        <v>-686850.1</v>
      </c>
      <c r="EX90" s="294">
        <v>-5400</v>
      </c>
      <c r="EY90" s="294">
        <v>-47910</v>
      </c>
      <c r="EZ90" s="294">
        <v>0</v>
      </c>
      <c r="FA90" s="294">
        <v>-72892</v>
      </c>
      <c r="FB90" s="294">
        <v>-610347</v>
      </c>
      <c r="FC90" s="294">
        <v>-322340</v>
      </c>
      <c r="FD90" s="294">
        <v>-121775</v>
      </c>
      <c r="FE90" s="294">
        <v>-73810</v>
      </c>
      <c r="FF90" s="294">
        <v>-27690</v>
      </c>
      <c r="FG90" s="294">
        <v>-48370</v>
      </c>
      <c r="FH90" s="294">
        <v>-29300</v>
      </c>
      <c r="FI90" s="294"/>
      <c r="FJ90" s="294">
        <v>-542690</v>
      </c>
      <c r="FK90" s="294">
        <v>-25400</v>
      </c>
      <c r="FL90" s="294"/>
      <c r="FM90" s="294">
        <v>-2289353.0099999998</v>
      </c>
      <c r="FN90" s="294">
        <v>-2150615</v>
      </c>
      <c r="FO90" s="294">
        <v>-415350</v>
      </c>
      <c r="FP90" s="294">
        <v>-40890</v>
      </c>
      <c r="FQ90" s="294">
        <v>-2440150</v>
      </c>
      <c r="FR90" s="294"/>
      <c r="FS90" s="294"/>
      <c r="FT90" s="294"/>
      <c r="FU90" s="294"/>
      <c r="FV90" s="294">
        <v>-22014</v>
      </c>
      <c r="FW90" s="294"/>
      <c r="FX90" s="294"/>
      <c r="FY90" s="294">
        <v>-8750</v>
      </c>
      <c r="FZ90" s="294"/>
      <c r="GA90" s="294">
        <v>-20855</v>
      </c>
      <c r="GB90" s="294">
        <v>-35000</v>
      </c>
      <c r="GC90" s="294"/>
      <c r="GD90" s="294"/>
      <c r="GE90" s="294"/>
      <c r="GF90" s="294">
        <v>-140066</v>
      </c>
      <c r="GG90" s="294">
        <v>0</v>
      </c>
      <c r="GH90" s="294">
        <v>-1649601.5</v>
      </c>
      <c r="GI90" s="294">
        <v>-1553116.7</v>
      </c>
      <c r="GJ90" s="294">
        <v>0</v>
      </c>
      <c r="GK90" s="294">
        <v>-1013822</v>
      </c>
      <c r="GL90" s="294">
        <v>-645070.25</v>
      </c>
      <c r="GM90" s="294">
        <v>-71543</v>
      </c>
      <c r="GN90" s="294">
        <v>-4075</v>
      </c>
      <c r="GO90" s="294">
        <v>-157568.29999999999</v>
      </c>
      <c r="GP90" s="294">
        <v>-193839.9</v>
      </c>
      <c r="GQ90" s="294">
        <v>-6211633</v>
      </c>
      <c r="GR90" s="294">
        <v>-815630</v>
      </c>
      <c r="GS90" s="294"/>
      <c r="GT90" s="294">
        <v>-1099930</v>
      </c>
      <c r="GU90" s="294">
        <v>-271585</v>
      </c>
      <c r="GV90" s="294"/>
      <c r="GW90" s="294">
        <v>-956230.65</v>
      </c>
      <c r="GX90" s="294">
        <v>-332030</v>
      </c>
      <c r="GY90" s="294"/>
      <c r="GZ90" s="294">
        <v>-138890</v>
      </c>
      <c r="HA90" s="294"/>
      <c r="HB90" s="294">
        <v>-336540</v>
      </c>
      <c r="HC90" s="294">
        <v>-166917.5</v>
      </c>
      <c r="HD90" s="294"/>
      <c r="HE90" s="294">
        <v>-771726</v>
      </c>
      <c r="HF90" s="294">
        <v>-131290</v>
      </c>
      <c r="HG90" s="294">
        <v>-437218.6</v>
      </c>
      <c r="HH90" s="294">
        <v>-485460</v>
      </c>
      <c r="HI90" s="294">
        <v>-1515170.4</v>
      </c>
      <c r="HJ90" s="294">
        <v>-5864802</v>
      </c>
      <c r="HK90" s="294">
        <v>-1151335</v>
      </c>
      <c r="HL90" s="294"/>
      <c r="HM90" s="294">
        <v>-761340.65</v>
      </c>
      <c r="HN90" s="294">
        <v>-484280</v>
      </c>
      <c r="HO90" s="294">
        <v>-726515.7</v>
      </c>
      <c r="HP90" s="294">
        <v>-171850</v>
      </c>
      <c r="HQ90" s="294">
        <v>-364800</v>
      </c>
      <c r="HR90" s="294">
        <v>-287400</v>
      </c>
      <c r="HS90" s="294">
        <v>-4429850</v>
      </c>
      <c r="HT90" s="294">
        <v>-649900</v>
      </c>
      <c r="HU90" s="294"/>
      <c r="HV90" s="294">
        <v>-725326.5</v>
      </c>
      <c r="HW90" s="294">
        <v>-300100</v>
      </c>
      <c r="HX90" s="294"/>
      <c r="HY90" s="294">
        <v>-4400</v>
      </c>
      <c r="HZ90" s="294">
        <v>-1148777</v>
      </c>
      <c r="IA90" s="294">
        <v>-407400</v>
      </c>
      <c r="IB90" s="294">
        <v>-182425</v>
      </c>
      <c r="IC90" s="294">
        <v>-306383.5</v>
      </c>
      <c r="ID90" s="294">
        <v>-236300</v>
      </c>
      <c r="IE90" s="294">
        <v>0</v>
      </c>
      <c r="IF90" s="294"/>
      <c r="IG90" s="294">
        <v>-115090</v>
      </c>
      <c r="IH90" s="294"/>
      <c r="II90" s="294">
        <v>0</v>
      </c>
      <c r="IJ90" s="294">
        <v>0</v>
      </c>
      <c r="IK90" s="294"/>
      <c r="IL90" s="294">
        <v>-1269562</v>
      </c>
      <c r="IM90" s="294"/>
      <c r="IN90" s="294">
        <v>-316030</v>
      </c>
      <c r="IO90" s="294"/>
      <c r="IP90" s="294">
        <v>-379469</v>
      </c>
      <c r="IQ90" s="294">
        <v>-575830.86</v>
      </c>
      <c r="IR90" s="294">
        <v>-309019</v>
      </c>
      <c r="IS90" s="294">
        <v>-9345236</v>
      </c>
      <c r="IT90" s="294">
        <v>-2848095</v>
      </c>
      <c r="IU90" s="294"/>
      <c r="IV90" s="294"/>
      <c r="IW90" s="294"/>
      <c r="IX90" s="294"/>
      <c r="IY90" s="294"/>
      <c r="IZ90" s="294"/>
      <c r="JA90" s="294"/>
      <c r="JB90" s="294"/>
      <c r="JC90" s="294"/>
      <c r="JD90" s="294"/>
      <c r="JE90" s="294"/>
      <c r="JF90" s="294">
        <v>-1673357</v>
      </c>
      <c r="JG90" s="294">
        <v>-625095</v>
      </c>
      <c r="JH90" s="294">
        <v>-521700</v>
      </c>
      <c r="JI90" s="294">
        <v>-312049.84999999998</v>
      </c>
      <c r="JJ90" s="294"/>
      <c r="JK90" s="294">
        <v>-5165268</v>
      </c>
      <c r="JL90" s="294">
        <v>-11728</v>
      </c>
      <c r="JM90" s="294">
        <v>-325122</v>
      </c>
      <c r="JN90" s="294">
        <v>-576050</v>
      </c>
      <c r="JO90" s="294">
        <v>-1731812</v>
      </c>
      <c r="JP90" s="294">
        <v>-144125.99</v>
      </c>
      <c r="JQ90" s="294"/>
      <c r="JR90" s="294">
        <v>-3639075</v>
      </c>
      <c r="JS90" s="294">
        <v>-76350</v>
      </c>
      <c r="JT90" s="294"/>
      <c r="JU90" s="294"/>
      <c r="JV90" s="294"/>
      <c r="JW90" s="294"/>
      <c r="JX90" s="294">
        <v>-881425</v>
      </c>
      <c r="JY90" s="294">
        <v>-448766.58</v>
      </c>
      <c r="JZ90" s="294"/>
      <c r="KA90" s="294"/>
      <c r="KB90" s="294">
        <v>-60000</v>
      </c>
      <c r="KC90" s="294"/>
      <c r="KD90" s="294"/>
      <c r="KE90" s="294"/>
      <c r="KF90" s="294"/>
      <c r="KG90" s="294"/>
      <c r="KH90" s="294"/>
      <c r="KI90" s="294">
        <v>-1052085</v>
      </c>
      <c r="KJ90" s="294"/>
      <c r="KK90" s="294">
        <v>-147000</v>
      </c>
      <c r="KL90" s="294">
        <v>-84600</v>
      </c>
      <c r="KM90" s="294">
        <v>0</v>
      </c>
      <c r="KN90" s="294">
        <v>-60360</v>
      </c>
      <c r="KO90" s="294"/>
      <c r="KP90" s="294"/>
      <c r="KQ90" s="294">
        <v>-4157450</v>
      </c>
      <c r="KR90" s="294">
        <v>-301915</v>
      </c>
      <c r="KS90" s="294">
        <v>-514332.25</v>
      </c>
      <c r="KT90" s="294">
        <v>-983375</v>
      </c>
      <c r="KU90" s="294">
        <v>-5868160.5199999996</v>
      </c>
      <c r="KV90" s="294">
        <v>-1240600</v>
      </c>
      <c r="KW90" s="294">
        <v>0</v>
      </c>
      <c r="KX90" s="294">
        <v>-24320</v>
      </c>
      <c r="KY90" s="294">
        <v>-6432640</v>
      </c>
      <c r="KZ90" s="294"/>
      <c r="LA90" s="294"/>
      <c r="LB90" s="294"/>
      <c r="LC90" s="294"/>
      <c r="LD90" s="294"/>
      <c r="LE90" s="294">
        <v>-167000</v>
      </c>
      <c r="LF90" s="294"/>
      <c r="LG90" s="294">
        <v>-1162438</v>
      </c>
      <c r="LH90" s="294">
        <v>-1067838</v>
      </c>
      <c r="LI90" s="294">
        <v>-77205</v>
      </c>
      <c r="LJ90" s="294">
        <v>-2877662</v>
      </c>
      <c r="LK90" s="294">
        <v>-82248.83</v>
      </c>
      <c r="LL90" s="294">
        <v>-108721</v>
      </c>
      <c r="LM90" s="294">
        <v>-18831</v>
      </c>
      <c r="LN90" s="294">
        <v>-319830</v>
      </c>
      <c r="LO90" s="294">
        <v>-569085.92000000004</v>
      </c>
      <c r="LP90" s="294">
        <v>-954269</v>
      </c>
      <c r="LQ90" s="294">
        <v>-63000</v>
      </c>
      <c r="LR90" s="294">
        <v>-3645100</v>
      </c>
      <c r="LS90" s="294"/>
      <c r="LT90" s="294">
        <v>-199204.2</v>
      </c>
      <c r="LU90" s="294">
        <v>0</v>
      </c>
      <c r="LV90" s="294">
        <v>-4687512</v>
      </c>
      <c r="LW90" s="294">
        <v>-13228720</v>
      </c>
      <c r="LX90" s="294">
        <v>-3701532</v>
      </c>
      <c r="LY90" s="294"/>
      <c r="LZ90" s="294">
        <v>-227000</v>
      </c>
      <c r="MA90" s="294">
        <v>-68000</v>
      </c>
      <c r="MB90" s="294"/>
      <c r="MC90" s="294">
        <v>-40000</v>
      </c>
      <c r="MD90" s="294">
        <v>-45000</v>
      </c>
      <c r="ME90" s="294"/>
      <c r="MF90" s="294"/>
      <c r="MG90" s="294">
        <v>-11709660</v>
      </c>
      <c r="MH90" s="294"/>
      <c r="MI90" s="294"/>
      <c r="MJ90" s="294">
        <v>-566000</v>
      </c>
      <c r="MK90" s="294">
        <v>-380138</v>
      </c>
      <c r="ML90" s="294">
        <v>-402105</v>
      </c>
      <c r="MM90" s="294">
        <v>-24530</v>
      </c>
      <c r="MN90" s="294">
        <v>-29700</v>
      </c>
      <c r="MO90" s="294">
        <v>-236396</v>
      </c>
      <c r="MP90" s="294">
        <v>-969780.8</v>
      </c>
      <c r="MQ90" s="294">
        <v>-381645</v>
      </c>
      <c r="MR90" s="294"/>
      <c r="MS90" s="294"/>
      <c r="MT90" s="294">
        <v>-30458</v>
      </c>
      <c r="MU90" s="294">
        <v>-48630</v>
      </c>
      <c r="MV90" s="294">
        <v>-253025</v>
      </c>
      <c r="MW90" s="294"/>
      <c r="MX90" s="294">
        <v>-296650</v>
      </c>
      <c r="MY90" s="294">
        <v>-402175</v>
      </c>
      <c r="MZ90" s="294">
        <v>-2201425</v>
      </c>
      <c r="NA90" s="294">
        <v>-399726</v>
      </c>
      <c r="NB90" s="294">
        <v>-416020</v>
      </c>
      <c r="NC90" s="294">
        <v>-2750</v>
      </c>
      <c r="ND90" s="294">
        <v>0</v>
      </c>
      <c r="NE90" s="294">
        <v>0</v>
      </c>
      <c r="NF90" s="294">
        <v>-41500</v>
      </c>
      <c r="NG90" s="294">
        <v>-1352400</v>
      </c>
      <c r="NH90" s="294"/>
      <c r="NI90" s="294">
        <v>0</v>
      </c>
      <c r="NJ90" s="294">
        <v>-879900</v>
      </c>
      <c r="NK90" s="294">
        <v>-1957450</v>
      </c>
      <c r="NL90" s="294"/>
      <c r="NM90" s="294"/>
      <c r="NN90" s="294"/>
      <c r="NO90" s="294">
        <v>-93000</v>
      </c>
      <c r="NP90" s="294">
        <v>-1364415</v>
      </c>
      <c r="NQ90" s="294"/>
      <c r="NR90" s="294"/>
      <c r="NS90" s="294"/>
      <c r="NT90" s="294"/>
      <c r="NU90" s="294"/>
      <c r="NV90" s="294"/>
      <c r="NW90" s="294">
        <v>-27500</v>
      </c>
      <c r="NX90" s="294">
        <v>-1728645</v>
      </c>
      <c r="NY90" s="294">
        <v>-494240</v>
      </c>
      <c r="NZ90" s="294">
        <v>-27250</v>
      </c>
      <c r="OA90" s="294">
        <v>-80800</v>
      </c>
      <c r="OB90" s="294"/>
      <c r="OC90" s="294">
        <v>-402855</v>
      </c>
      <c r="OD90" s="294">
        <v>0</v>
      </c>
      <c r="OE90" s="294">
        <v>-9272232.0999999996</v>
      </c>
      <c r="OF90" s="294">
        <v>-406550</v>
      </c>
      <c r="OG90" s="294">
        <v>-840436.5</v>
      </c>
      <c r="OH90" s="294">
        <v>-2055117</v>
      </c>
      <c r="OI90" s="294">
        <v>-24216.6</v>
      </c>
      <c r="OJ90" s="294">
        <v>-4778574.3</v>
      </c>
      <c r="OK90" s="294"/>
      <c r="OL90" s="294"/>
      <c r="OM90" s="294"/>
      <c r="ON90" s="294">
        <v>-962244.1</v>
      </c>
      <c r="OO90" s="294">
        <v>-586605</v>
      </c>
      <c r="OP90" s="294">
        <v>-413325</v>
      </c>
      <c r="OQ90" s="294">
        <v>-85710</v>
      </c>
      <c r="OR90" s="294">
        <v>-549911</v>
      </c>
      <c r="OS90" s="294">
        <v>-9240</v>
      </c>
      <c r="OT90" s="294">
        <v>-172286.5</v>
      </c>
      <c r="OU90" s="294">
        <v>-126188</v>
      </c>
      <c r="OV90" s="294">
        <v>0</v>
      </c>
      <c r="OW90" s="294">
        <v>-502112.5</v>
      </c>
      <c r="OX90" s="294">
        <v>-2521642</v>
      </c>
      <c r="OY90" s="294">
        <v>-385836</v>
      </c>
      <c r="OZ90" s="294">
        <v>-121671</v>
      </c>
      <c r="PA90" s="294">
        <v>-63900</v>
      </c>
      <c r="PB90" s="294">
        <v>-14370888.75</v>
      </c>
      <c r="PC90" s="294"/>
      <c r="PD90" s="294">
        <v>-77980</v>
      </c>
      <c r="PE90" s="294">
        <v>-105000</v>
      </c>
      <c r="PF90" s="294"/>
      <c r="PG90" s="294"/>
      <c r="PH90" s="294"/>
      <c r="PI90" s="294">
        <v>-28000</v>
      </c>
      <c r="PJ90" s="294"/>
      <c r="PK90" s="294"/>
      <c r="PL90" s="294"/>
      <c r="PM90" s="294">
        <v>-74900</v>
      </c>
      <c r="PN90" s="294">
        <v>-20000</v>
      </c>
      <c r="PO90" s="294">
        <v>-564100</v>
      </c>
      <c r="PP90" s="294"/>
      <c r="PQ90" s="294"/>
      <c r="PR90" s="294"/>
      <c r="PS90" s="294"/>
      <c r="PT90" s="294">
        <v>-3418507.5</v>
      </c>
      <c r="PU90" s="294"/>
      <c r="PV90" s="294"/>
      <c r="PW90" s="294"/>
      <c r="PX90" s="294">
        <v>-4938971</v>
      </c>
      <c r="PY90" s="294"/>
      <c r="PZ90" s="294"/>
      <c r="QA90" s="294"/>
      <c r="QB90" s="294"/>
      <c r="QC90" s="294"/>
      <c r="QD90" s="294"/>
      <c r="QE90" s="294">
        <v>-124800</v>
      </c>
      <c r="QF90" s="294"/>
      <c r="QG90" s="294">
        <v>-9500</v>
      </c>
      <c r="QH90" s="294"/>
      <c r="QI90" s="294"/>
      <c r="QJ90" s="294"/>
      <c r="QK90" s="294"/>
      <c r="QL90" s="294"/>
      <c r="QM90" s="294">
        <v>-1191057</v>
      </c>
      <c r="QN90" s="294">
        <v>-2709820</v>
      </c>
      <c r="QO90" s="294"/>
      <c r="QP90" s="294"/>
      <c r="QQ90" s="294"/>
      <c r="QR90" s="294"/>
      <c r="QS90" s="294"/>
      <c r="QT90" s="294">
        <v>-18810185</v>
      </c>
      <c r="QU90" s="294"/>
      <c r="QV90" s="294">
        <v>-651950</v>
      </c>
      <c r="QW90" s="294"/>
      <c r="QX90" s="294"/>
      <c r="QY90" s="294">
        <v>-1868575</v>
      </c>
      <c r="QZ90" s="294"/>
      <c r="RA90" s="294">
        <v>-15750</v>
      </c>
      <c r="RB90" s="294"/>
      <c r="RC90" s="294"/>
      <c r="RD90" s="294">
        <v>-15600</v>
      </c>
      <c r="RE90" s="294"/>
      <c r="RF90" s="294">
        <v>-170000</v>
      </c>
      <c r="RG90" s="294"/>
      <c r="RH90" s="294">
        <v>0</v>
      </c>
      <c r="RI90" s="294">
        <v>0</v>
      </c>
      <c r="RJ90" s="294">
        <v>-1650</v>
      </c>
      <c r="RK90" s="294">
        <v>-249950</v>
      </c>
      <c r="RL90" s="294">
        <v>0</v>
      </c>
      <c r="RM90" s="294"/>
      <c r="RN90" s="294">
        <v>0</v>
      </c>
      <c r="RO90" s="294">
        <v>0</v>
      </c>
      <c r="RP90" s="294">
        <v>-79800</v>
      </c>
      <c r="RQ90" s="294">
        <v>0</v>
      </c>
      <c r="RR90" s="294">
        <v>0</v>
      </c>
      <c r="RS90" s="294">
        <v>0</v>
      </c>
      <c r="RT90" s="294">
        <v>0</v>
      </c>
      <c r="RU90" s="294">
        <v>-4600</v>
      </c>
      <c r="RV90" s="294">
        <v>0</v>
      </c>
      <c r="RW90" s="294">
        <v>0</v>
      </c>
      <c r="RX90" s="294">
        <v>0</v>
      </c>
      <c r="RY90" s="294">
        <v>-1211350</v>
      </c>
      <c r="RZ90" s="294">
        <v>-1650</v>
      </c>
      <c r="SA90" s="294">
        <v>-1035000</v>
      </c>
      <c r="SB90" s="294"/>
      <c r="SC90" s="294">
        <v>-422100</v>
      </c>
      <c r="SD90" s="294">
        <v>-159100</v>
      </c>
      <c r="SE90" s="294">
        <v>-164800</v>
      </c>
      <c r="SF90" s="294">
        <v>-49742.98</v>
      </c>
      <c r="SG90" s="294">
        <v>-296520</v>
      </c>
      <c r="SH90" s="294">
        <v>-1377093</v>
      </c>
      <c r="SI90" s="294"/>
      <c r="SJ90" s="294"/>
      <c r="SK90" s="294">
        <v>-1279768.74</v>
      </c>
      <c r="SL90" s="294"/>
      <c r="SM90" s="294">
        <v>-131975</v>
      </c>
      <c r="SN90" s="294">
        <v>-366365</v>
      </c>
      <c r="SO90" s="294">
        <v>-1035529</v>
      </c>
      <c r="SP90" s="294">
        <v>-697864</v>
      </c>
      <c r="SQ90" s="294">
        <v>-395100</v>
      </c>
      <c r="SR90" s="294">
        <v>-308080</v>
      </c>
      <c r="SS90" s="294">
        <v>-769533.18</v>
      </c>
      <c r="ST90" s="294">
        <v>-293825</v>
      </c>
      <c r="SU90" s="294">
        <v>-32224218</v>
      </c>
      <c r="SV90" s="294"/>
      <c r="SW90" s="294"/>
      <c r="SX90" s="294"/>
      <c r="SY90" s="294"/>
      <c r="SZ90" s="294"/>
      <c r="TA90" s="294"/>
      <c r="TB90" s="294">
        <v>-624825</v>
      </c>
      <c r="TC90" s="294"/>
      <c r="TD90" s="294"/>
      <c r="TE90" s="294"/>
      <c r="TF90" s="294"/>
      <c r="TG90" s="294"/>
      <c r="TH90" s="294"/>
      <c r="TI90" s="294">
        <v>-2205734</v>
      </c>
      <c r="TJ90" s="294"/>
      <c r="TK90" s="294"/>
      <c r="TL90" s="294"/>
      <c r="TM90" s="294"/>
      <c r="TN90" s="294"/>
      <c r="TO90" s="294"/>
      <c r="TP90" s="294">
        <v>-2014160.37</v>
      </c>
      <c r="TQ90" s="294"/>
      <c r="TR90" s="294"/>
      <c r="TS90" s="294"/>
      <c r="TT90" s="294"/>
      <c r="TU90" s="294"/>
      <c r="TV90" s="294"/>
      <c r="TW90" s="294">
        <v>0</v>
      </c>
      <c r="TX90" s="294"/>
      <c r="TY90" s="294">
        <v>-2043400</v>
      </c>
      <c r="TZ90" s="294"/>
      <c r="UA90" s="294">
        <v>-1230750</v>
      </c>
      <c r="UB90" s="294">
        <v>-423540</v>
      </c>
      <c r="UC90" s="294">
        <v>-119300</v>
      </c>
      <c r="UD90" s="294">
        <v>-20300</v>
      </c>
      <c r="UE90" s="294">
        <v>-11997800</v>
      </c>
      <c r="UF90" s="294"/>
      <c r="UG90" s="294">
        <v>-4970</v>
      </c>
      <c r="UH90" s="294"/>
      <c r="UI90" s="294"/>
      <c r="UJ90" s="294">
        <v>-1361131.8</v>
      </c>
      <c r="UK90" s="294">
        <v>-749185</v>
      </c>
      <c r="UL90" s="294">
        <v>-138610</v>
      </c>
      <c r="UM90" s="294">
        <v>-216320.65</v>
      </c>
      <c r="UN90" s="294">
        <v>-137360</v>
      </c>
      <c r="UO90" s="294">
        <v>-364407.06</v>
      </c>
      <c r="UP90" s="294">
        <v>-2595562</v>
      </c>
      <c r="UQ90" s="294"/>
      <c r="UR90" s="294"/>
      <c r="US90" s="294">
        <v>-2601825</v>
      </c>
      <c r="UT90" s="294"/>
      <c r="UU90" s="294"/>
      <c r="UV90" s="294">
        <v>-4772960</v>
      </c>
      <c r="UW90" s="294"/>
      <c r="UX90" s="294">
        <v>-16692</v>
      </c>
      <c r="UY90" s="294"/>
      <c r="UZ90" s="294"/>
      <c r="VA90" s="294">
        <v>-2614200</v>
      </c>
      <c r="VB90" s="294">
        <v>-4700</v>
      </c>
      <c r="VC90" s="294"/>
      <c r="VD90" s="294"/>
      <c r="VE90" s="294"/>
      <c r="VF90" s="294"/>
      <c r="VG90" s="294">
        <v>-5400</v>
      </c>
      <c r="VH90" s="294">
        <v>-1044640</v>
      </c>
      <c r="VI90" s="294"/>
      <c r="VJ90" s="294"/>
      <c r="VK90" s="294"/>
      <c r="VL90" s="294">
        <v>-11530455.5</v>
      </c>
      <c r="VM90" s="294">
        <v>-304000</v>
      </c>
      <c r="VN90" s="294">
        <v>-90000</v>
      </c>
      <c r="VO90" s="294">
        <v>-41100</v>
      </c>
      <c r="VP90" s="294">
        <v>-220000</v>
      </c>
      <c r="VQ90" s="294"/>
      <c r="VR90" s="294">
        <v>-125000</v>
      </c>
      <c r="VS90" s="294"/>
      <c r="VT90" s="294">
        <v>-27559</v>
      </c>
      <c r="VU90" s="294">
        <v>-6546800</v>
      </c>
      <c r="VV90" s="294"/>
      <c r="VW90" s="294"/>
      <c r="VX90" s="294"/>
      <c r="VY90" s="294">
        <v>-75000</v>
      </c>
      <c r="VZ90" s="294"/>
      <c r="WA90" s="294"/>
      <c r="WB90" s="294">
        <v>-68650</v>
      </c>
      <c r="WC90" s="294">
        <v>-100500</v>
      </c>
      <c r="WD90" s="294"/>
      <c r="WE90" s="294">
        <v>-80273</v>
      </c>
      <c r="WF90" s="294">
        <v>-110500</v>
      </c>
      <c r="WG90" s="294">
        <v>-405155</v>
      </c>
      <c r="WH90" s="294"/>
      <c r="WI90" s="294">
        <v>-67000</v>
      </c>
      <c r="WJ90" s="294">
        <v>-134000</v>
      </c>
      <c r="WK90" s="294">
        <v>-67000</v>
      </c>
      <c r="WL90" s="294">
        <v>-124800</v>
      </c>
      <c r="WM90" s="294">
        <v>-67000</v>
      </c>
      <c r="WN90" s="294">
        <v>-1714050</v>
      </c>
      <c r="WO90" s="294">
        <v>-1230900</v>
      </c>
      <c r="WP90" s="294">
        <v>-126210</v>
      </c>
      <c r="WQ90" s="294">
        <v>-109538</v>
      </c>
      <c r="WR90" s="294">
        <v>-67000</v>
      </c>
      <c r="WS90" s="294"/>
      <c r="WT90" s="294">
        <v>-166400</v>
      </c>
      <c r="WU90" s="294"/>
      <c r="WV90" s="294">
        <v>-33500</v>
      </c>
      <c r="WW90" s="294">
        <v>-62100</v>
      </c>
      <c r="WX90" s="294">
        <v>-189643.47</v>
      </c>
      <c r="WY90" s="294"/>
      <c r="WZ90" s="294">
        <v>-50880</v>
      </c>
      <c r="XA90" s="294"/>
      <c r="XB90" s="294">
        <v>-124200</v>
      </c>
      <c r="XC90" s="294">
        <v>-6311950</v>
      </c>
      <c r="XD90" s="294">
        <v>-161159.17000000001</v>
      </c>
      <c r="XE90" s="294">
        <v>-16300</v>
      </c>
      <c r="XF90" s="294"/>
      <c r="XG90" s="294">
        <v>-81500</v>
      </c>
      <c r="XH90" s="294"/>
      <c r="XI90" s="294">
        <v>-485420</v>
      </c>
      <c r="XJ90" s="294"/>
      <c r="XK90" s="294">
        <v>-4877680</v>
      </c>
      <c r="XL90" s="294"/>
      <c r="XM90" s="294">
        <v>-28000</v>
      </c>
      <c r="XN90" s="294">
        <v>-464200</v>
      </c>
      <c r="XO90" s="294">
        <v>0</v>
      </c>
      <c r="XP90" s="294">
        <v>-26000</v>
      </c>
      <c r="XQ90" s="294">
        <v>-56000</v>
      </c>
      <c r="XR90" s="294"/>
      <c r="XS90" s="294">
        <v>-44000</v>
      </c>
      <c r="XT90" s="294">
        <v>-44000</v>
      </c>
      <c r="XU90" s="294">
        <v>-1140720</v>
      </c>
      <c r="XV90" s="294">
        <v>-22000</v>
      </c>
      <c r="XW90" s="294">
        <v>-66000</v>
      </c>
      <c r="XX90" s="294">
        <v>-66000</v>
      </c>
      <c r="XY90" s="294">
        <v>-88000</v>
      </c>
      <c r="XZ90" s="294">
        <v>0</v>
      </c>
      <c r="YA90" s="294">
        <v>-22000</v>
      </c>
      <c r="YB90" s="294">
        <v>-22000</v>
      </c>
      <c r="YC90" s="294">
        <v>-66000</v>
      </c>
      <c r="YD90" s="294">
        <v>-22000</v>
      </c>
      <c r="YE90" s="294">
        <v>-3667600</v>
      </c>
      <c r="YF90" s="294">
        <v>-49610</v>
      </c>
      <c r="YG90" s="294">
        <v>-260900</v>
      </c>
      <c r="YH90" s="294"/>
      <c r="YI90" s="294">
        <v>-363700</v>
      </c>
      <c r="YJ90" s="294">
        <v>-3250</v>
      </c>
      <c r="YK90" s="294">
        <v>-5262900</v>
      </c>
      <c r="YL90" s="294">
        <v>-24005</v>
      </c>
      <c r="YM90" s="294">
        <v>-1373900</v>
      </c>
      <c r="YN90" s="294">
        <v>0</v>
      </c>
      <c r="YO90" s="294">
        <v>-108526</v>
      </c>
      <c r="YP90" s="294"/>
      <c r="YQ90" s="294">
        <v>-44550</v>
      </c>
      <c r="YR90" s="294">
        <v>-4800</v>
      </c>
      <c r="YS90" s="294"/>
      <c r="YT90" s="294"/>
      <c r="YU90" s="294"/>
      <c r="YV90" s="294">
        <v>-1985490</v>
      </c>
      <c r="YW90" s="294"/>
      <c r="YX90" s="294">
        <v>-80000</v>
      </c>
      <c r="YY90" s="294"/>
      <c r="YZ90" s="294"/>
      <c r="ZA90" s="294"/>
      <c r="ZB90" s="294">
        <v>-32000</v>
      </c>
      <c r="ZC90" s="294"/>
      <c r="ZD90" s="294"/>
      <c r="ZE90" s="294"/>
      <c r="ZF90" s="294"/>
      <c r="ZG90" s="294"/>
      <c r="ZH90" s="294"/>
      <c r="ZI90" s="294"/>
      <c r="ZJ90" s="294"/>
      <c r="ZK90" s="294">
        <v>-288000</v>
      </c>
      <c r="ZL90" s="294">
        <v>-4137525.8</v>
      </c>
      <c r="ZM90" s="294"/>
      <c r="ZN90" s="294"/>
      <c r="ZO90" s="294"/>
      <c r="ZP90" s="294"/>
      <c r="ZQ90" s="294"/>
      <c r="ZR90" s="294"/>
      <c r="ZS90" s="294">
        <v>-70000</v>
      </c>
      <c r="ZT90" s="294">
        <v>-55545</v>
      </c>
      <c r="ZU90" s="294"/>
      <c r="ZV90" s="294"/>
      <c r="ZW90" s="294">
        <v>-53000</v>
      </c>
      <c r="ZX90" s="294"/>
      <c r="ZY90" s="294"/>
      <c r="ZZ90" s="294"/>
      <c r="AAA90" s="294"/>
      <c r="AAB90" s="294"/>
      <c r="AAC90" s="294">
        <v>0</v>
      </c>
      <c r="AAD90" s="294"/>
      <c r="AAE90" s="294"/>
      <c r="AAF90" s="294"/>
      <c r="AAG90" s="294"/>
      <c r="AAH90" s="294">
        <v>-4058500</v>
      </c>
      <c r="AAI90" s="294"/>
      <c r="AAJ90" s="294"/>
      <c r="AAK90" s="294"/>
      <c r="AAL90" s="294"/>
      <c r="AAM90" s="294"/>
      <c r="AAN90" s="294"/>
      <c r="AAO90" s="294">
        <v>-6955954.5</v>
      </c>
      <c r="AAP90" s="294">
        <v>-98000</v>
      </c>
      <c r="AAQ90" s="294"/>
      <c r="AAR90" s="294"/>
      <c r="AAS90" s="294"/>
      <c r="AAT90" s="294"/>
      <c r="AAU90" s="294"/>
      <c r="AAV90" s="294"/>
      <c r="AAW90" s="294">
        <v>-1506899.59</v>
      </c>
      <c r="AAX90" s="294"/>
      <c r="AAY90" s="294"/>
      <c r="AAZ90" s="294"/>
      <c r="ABA90" s="294">
        <v>0</v>
      </c>
      <c r="ABB90" s="294"/>
      <c r="ABC90" s="294">
        <v>0</v>
      </c>
      <c r="ABD90" s="294"/>
      <c r="ABE90" s="294"/>
      <c r="ABF90" s="294"/>
      <c r="ABG90" s="294"/>
      <c r="ABH90" s="294">
        <v>-1007770</v>
      </c>
      <c r="ABI90" s="294">
        <v>-2111575</v>
      </c>
      <c r="ABJ90" s="294"/>
      <c r="ABK90" s="294">
        <v>-60000</v>
      </c>
      <c r="ABL90" s="294"/>
      <c r="ABM90" s="294"/>
      <c r="ABN90" s="294"/>
      <c r="ABO90" s="294">
        <v>-1637495</v>
      </c>
      <c r="ABP90" s="294"/>
      <c r="ABQ90" s="294"/>
      <c r="ABR90" s="294"/>
      <c r="ABS90" s="294"/>
      <c r="ABT90" s="294"/>
      <c r="ABU90" s="294"/>
      <c r="ABV90" s="294"/>
      <c r="ABW90" s="294"/>
      <c r="ABX90" s="294">
        <v>-12862414</v>
      </c>
      <c r="ABY90" s="294"/>
      <c r="ABZ90" s="294"/>
      <c r="ACA90" s="294"/>
      <c r="ACB90" s="294"/>
      <c r="ACC90" s="294">
        <v>-5256937.9400000004</v>
      </c>
      <c r="ACD90" s="294"/>
      <c r="ACE90" s="294"/>
      <c r="ACF90" s="294"/>
      <c r="ACG90" s="294"/>
      <c r="ACH90" s="294"/>
      <c r="ACI90" s="294">
        <v>-3267615</v>
      </c>
      <c r="ACJ90" s="294"/>
      <c r="ACK90" s="294"/>
      <c r="ACL90" s="294"/>
      <c r="ACM90" s="294"/>
      <c r="ACN90" s="294"/>
      <c r="ACO90" s="294"/>
      <c r="ACP90" s="294">
        <v>-642200</v>
      </c>
      <c r="ACQ90" s="294">
        <v>-1092133.67</v>
      </c>
      <c r="ACR90" s="294"/>
      <c r="ACS90" s="294">
        <v>-91750</v>
      </c>
      <c r="ACT90" s="294"/>
      <c r="ACU90" s="294"/>
      <c r="ACV90" s="294">
        <v>0</v>
      </c>
      <c r="ACW90" s="294">
        <v>-83000</v>
      </c>
      <c r="ACX90" s="294"/>
      <c r="ACY90" s="294"/>
      <c r="ACZ90" s="294">
        <v>-881640</v>
      </c>
      <c r="ADA90" s="294"/>
      <c r="ADB90" s="294">
        <v>-70000</v>
      </c>
      <c r="ADC90" s="294"/>
      <c r="ADD90" s="294"/>
      <c r="ADE90" s="294"/>
      <c r="ADF90" s="294">
        <v>-50160</v>
      </c>
      <c r="ADG90" s="294"/>
      <c r="ADH90" s="294"/>
      <c r="ADI90" s="294"/>
      <c r="ADJ90" s="294"/>
      <c r="ADK90" s="294"/>
      <c r="ADL90" s="294"/>
      <c r="ADM90" s="294"/>
      <c r="ADN90" s="294"/>
      <c r="ADO90" s="294">
        <v>-21139640</v>
      </c>
      <c r="ADP90" s="294">
        <v>-1643750</v>
      </c>
      <c r="ADQ90" s="294">
        <v>-357273</v>
      </c>
      <c r="ADR90" s="294"/>
      <c r="ADS90" s="294">
        <v>-14206000</v>
      </c>
      <c r="ADT90" s="294"/>
      <c r="ADU90" s="294"/>
      <c r="ADV90" s="294"/>
      <c r="ADW90" s="294"/>
      <c r="ADX90" s="294"/>
      <c r="ADY90" s="294"/>
      <c r="ADZ90" s="294">
        <v>-2219604</v>
      </c>
      <c r="AEA90" s="294">
        <v>-1984460</v>
      </c>
      <c r="AEB90" s="294">
        <v>-470400</v>
      </c>
      <c r="AEC90" s="294">
        <v>-170210</v>
      </c>
      <c r="AED90" s="294">
        <v>-1419100</v>
      </c>
      <c r="AEE90" s="294"/>
      <c r="AEF90" s="294"/>
      <c r="AEG90" s="294"/>
      <c r="AEH90" s="294">
        <v>-388000</v>
      </c>
      <c r="AEI90" s="294">
        <v>-772380</v>
      </c>
      <c r="AEJ90" s="294"/>
      <c r="AEK90" s="294">
        <v>-350700</v>
      </c>
      <c r="AEL90" s="294">
        <v>-1261500</v>
      </c>
      <c r="AEM90" s="294"/>
      <c r="AEN90" s="294"/>
      <c r="AEO90" s="294"/>
      <c r="AEP90" s="294"/>
      <c r="AEQ90" s="294"/>
      <c r="AER90" s="294"/>
      <c r="AES90" s="294">
        <v>-3676720</v>
      </c>
      <c r="AET90" s="294"/>
      <c r="AEU90" s="294"/>
      <c r="AEV90" s="294"/>
      <c r="AEW90" s="294"/>
      <c r="AEX90" s="294"/>
      <c r="AEY90" s="294"/>
      <c r="AEZ90" s="294"/>
      <c r="AFA90" s="294"/>
      <c r="AFB90" s="294"/>
      <c r="AFC90" s="294">
        <v>-4487300</v>
      </c>
      <c r="AFD90" s="294"/>
      <c r="AFE90" s="294"/>
      <c r="AFF90" s="294">
        <v>-15600</v>
      </c>
      <c r="AFG90" s="294">
        <v>-70721</v>
      </c>
      <c r="AFH90" s="294"/>
      <c r="AFI90" s="294"/>
      <c r="AFJ90" s="294"/>
      <c r="AFK90" s="294"/>
      <c r="AFL90" s="294"/>
      <c r="AFM90" s="294"/>
      <c r="AFN90" s="294"/>
      <c r="AFO90" s="294">
        <v>0</v>
      </c>
      <c r="AFP90" s="294">
        <v>-3723100</v>
      </c>
      <c r="AFQ90" s="294"/>
      <c r="AFR90" s="294"/>
      <c r="AFS90" s="294">
        <v>-75000</v>
      </c>
      <c r="AFT90" s="294">
        <v>-25000</v>
      </c>
      <c r="AFU90" s="294">
        <v>-1750</v>
      </c>
      <c r="AFV90" s="294">
        <v>-50000</v>
      </c>
      <c r="AFW90" s="294"/>
      <c r="AFX90" s="294"/>
      <c r="AFY90" s="294">
        <v>-75000</v>
      </c>
      <c r="AFZ90" s="294">
        <v>-172150</v>
      </c>
      <c r="AGA90" s="294">
        <v>-187464</v>
      </c>
      <c r="AGB90" s="294">
        <v>-893092.4</v>
      </c>
      <c r="AGC90" s="294"/>
      <c r="AGD90" s="294"/>
      <c r="AGE90" s="294"/>
      <c r="AGF90" s="294"/>
      <c r="AGG90" s="294"/>
      <c r="AGH90" s="294"/>
      <c r="AGI90" s="294"/>
      <c r="AGJ90" s="294"/>
      <c r="AGK90" s="294"/>
      <c r="AGL90" s="294"/>
      <c r="AGM90" s="294">
        <v>-869720</v>
      </c>
      <c r="AGN90" s="294"/>
      <c r="AGO90" s="294"/>
      <c r="AGP90" s="294"/>
      <c r="AGQ90" s="294"/>
      <c r="AGR90" s="294"/>
      <c r="AGS90" s="294"/>
      <c r="AGT90" s="294">
        <v>0</v>
      </c>
      <c r="AGU90" s="294"/>
      <c r="AGV90" s="294">
        <v>-7758142.6100000003</v>
      </c>
      <c r="AGW90" s="294">
        <v>-129586</v>
      </c>
      <c r="AGX90" s="294">
        <v>-60000</v>
      </c>
      <c r="AGY90" s="294">
        <v>0</v>
      </c>
      <c r="AGZ90" s="294">
        <v>-120000</v>
      </c>
      <c r="AHA90" s="294"/>
      <c r="AHB90" s="294">
        <v>-141000</v>
      </c>
      <c r="AHC90" s="294">
        <v>-24000</v>
      </c>
      <c r="AHD90" s="294">
        <v>-228000</v>
      </c>
      <c r="AHE90" s="294">
        <v>-57000</v>
      </c>
      <c r="AHF90" s="294">
        <v>-116000</v>
      </c>
      <c r="AHG90" s="294">
        <v>-800</v>
      </c>
      <c r="AHH90" s="294">
        <v>-93000</v>
      </c>
      <c r="AHI90" s="294">
        <v>-20000</v>
      </c>
      <c r="AHJ90" s="294"/>
      <c r="AHK90" s="294">
        <v>-48000</v>
      </c>
      <c r="AHL90" s="294">
        <v>-1712600</v>
      </c>
      <c r="AHM90" s="294">
        <v>-45900</v>
      </c>
      <c r="AHN90" s="294">
        <v>-112850</v>
      </c>
      <c r="AHO90" s="294">
        <v>-102500</v>
      </c>
      <c r="AHP90" s="294">
        <v>-208400</v>
      </c>
      <c r="AHQ90" s="294">
        <v>-51900</v>
      </c>
      <c r="AHR90" s="329">
        <v>-349200</v>
      </c>
      <c r="AHS90" s="294">
        <f t="shared" si="51"/>
        <v>-581601184.70000005</v>
      </c>
      <c r="AHT90" s="271" t="b">
        <f t="shared" si="52"/>
        <v>1</v>
      </c>
      <c r="AHU90" s="271" t="s">
        <v>6273</v>
      </c>
      <c r="AHV90" s="271" t="s">
        <v>6118</v>
      </c>
      <c r="AHW90" s="271" t="s">
        <v>6119</v>
      </c>
    </row>
    <row r="91" spans="1:907" ht="24" x14ac:dyDescent="0.8">
      <c r="A91" s="270" t="s">
        <v>6273</v>
      </c>
      <c r="B91" s="270" t="s">
        <v>6120</v>
      </c>
      <c r="C91" s="271" t="s">
        <v>6121</v>
      </c>
      <c r="D91" s="294"/>
      <c r="E91" s="294"/>
      <c r="F91" s="294"/>
      <c r="G91" s="294">
        <v>-14121.83</v>
      </c>
      <c r="H91" s="294">
        <v>-50977.87</v>
      </c>
      <c r="I91" s="294"/>
      <c r="J91" s="294"/>
      <c r="K91" s="294"/>
      <c r="L91" s="294">
        <v>-221072.34</v>
      </c>
      <c r="M91" s="294"/>
      <c r="N91" s="294">
        <v>-3010</v>
      </c>
      <c r="O91" s="294">
        <v>-460695.92</v>
      </c>
      <c r="P91" s="294"/>
      <c r="Q91" s="294">
        <v>-1059448.93</v>
      </c>
      <c r="R91" s="294">
        <v>-6618.38</v>
      </c>
      <c r="S91" s="294"/>
      <c r="T91" s="294"/>
      <c r="U91" s="294"/>
      <c r="V91" s="294">
        <v>-4064567</v>
      </c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>
        <v>-498950</v>
      </c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>
        <v>-7162.7</v>
      </c>
      <c r="AY91" s="294"/>
      <c r="AZ91" s="294"/>
      <c r="BA91" s="294"/>
      <c r="BB91" s="294"/>
      <c r="BC91" s="294">
        <v>-63110</v>
      </c>
      <c r="BD91" s="294">
        <v>-62073.52</v>
      </c>
      <c r="BE91" s="294">
        <v>-56408.26</v>
      </c>
      <c r="BF91" s="294"/>
      <c r="BG91" s="294">
        <v>-56237.8</v>
      </c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  <c r="CG91" s="294"/>
      <c r="CH91" s="294"/>
      <c r="CI91" s="294"/>
      <c r="CJ91" s="294"/>
      <c r="CK91" s="294"/>
      <c r="CL91" s="294"/>
      <c r="CM91" s="294"/>
      <c r="CN91" s="294"/>
      <c r="CO91" s="294"/>
      <c r="CP91" s="294"/>
      <c r="CQ91" s="294"/>
      <c r="CR91" s="294"/>
      <c r="CS91" s="294"/>
      <c r="CT91" s="294"/>
      <c r="CU91" s="294">
        <v>-14870</v>
      </c>
      <c r="CV91" s="294">
        <v>-42880</v>
      </c>
      <c r="CW91" s="294"/>
      <c r="CX91" s="294">
        <v>-3240</v>
      </c>
      <c r="CY91" s="294">
        <v>-118300</v>
      </c>
      <c r="CZ91" s="294">
        <v>-108280</v>
      </c>
      <c r="DA91" s="294">
        <v>-49330</v>
      </c>
      <c r="DB91" s="294"/>
      <c r="DC91" s="294"/>
      <c r="DD91" s="294"/>
      <c r="DE91" s="294"/>
      <c r="DF91" s="294"/>
      <c r="DG91" s="294"/>
      <c r="DH91" s="294"/>
      <c r="DI91" s="294"/>
      <c r="DJ91" s="294"/>
      <c r="DK91" s="294"/>
      <c r="DL91" s="294"/>
      <c r="DM91" s="294"/>
      <c r="DN91" s="294"/>
      <c r="DO91" s="294"/>
      <c r="DP91" s="294"/>
      <c r="DQ91" s="294"/>
      <c r="DR91" s="294"/>
      <c r="DS91" s="294"/>
      <c r="DT91" s="294"/>
      <c r="DU91" s="294"/>
      <c r="DV91" s="294">
        <v>-276645</v>
      </c>
      <c r="DW91" s="294"/>
      <c r="DX91" s="294"/>
      <c r="DY91" s="294"/>
      <c r="DZ91" s="294"/>
      <c r="EA91" s="294">
        <v>-55190</v>
      </c>
      <c r="EB91" s="294">
        <v>-160900</v>
      </c>
      <c r="EC91" s="294"/>
      <c r="ED91" s="294">
        <v>-42500</v>
      </c>
      <c r="EE91" s="294"/>
      <c r="EF91" s="294">
        <v>0</v>
      </c>
      <c r="EG91" s="294">
        <v>-4500</v>
      </c>
      <c r="EH91" s="294">
        <v>-44280</v>
      </c>
      <c r="EI91" s="294"/>
      <c r="EJ91" s="294">
        <v>-243950</v>
      </c>
      <c r="EK91" s="294"/>
      <c r="EL91" s="294">
        <v>-132280</v>
      </c>
      <c r="EM91" s="294"/>
      <c r="EN91" s="294">
        <v>-25800</v>
      </c>
      <c r="EO91" s="294"/>
      <c r="EP91" s="294"/>
      <c r="EQ91" s="294"/>
      <c r="ER91" s="294"/>
      <c r="ES91" s="294"/>
      <c r="ET91" s="294"/>
      <c r="EU91" s="294"/>
      <c r="EV91" s="294"/>
      <c r="EW91" s="294"/>
      <c r="EX91" s="294"/>
      <c r="EY91" s="294"/>
      <c r="EZ91" s="294"/>
      <c r="FA91" s="294"/>
      <c r="FB91" s="294"/>
      <c r="FC91" s="294"/>
      <c r="FD91" s="294"/>
      <c r="FE91" s="294"/>
      <c r="FF91" s="294"/>
      <c r="FG91" s="294"/>
      <c r="FH91" s="294"/>
      <c r="FI91" s="294"/>
      <c r="FJ91" s="294"/>
      <c r="FK91" s="294"/>
      <c r="FL91" s="294"/>
      <c r="FM91" s="294"/>
      <c r="FN91" s="294"/>
      <c r="FO91" s="294"/>
      <c r="FP91" s="294"/>
      <c r="FQ91" s="294"/>
      <c r="FR91" s="294"/>
      <c r="FS91" s="294"/>
      <c r="FT91" s="294"/>
      <c r="FU91" s="294"/>
      <c r="FV91" s="294"/>
      <c r="FW91" s="294"/>
      <c r="FX91" s="294"/>
      <c r="FY91" s="294"/>
      <c r="FZ91" s="294"/>
      <c r="GA91" s="294"/>
      <c r="GB91" s="294"/>
      <c r="GC91" s="294"/>
      <c r="GD91" s="294"/>
      <c r="GE91" s="294"/>
      <c r="GF91" s="294"/>
      <c r="GG91" s="294"/>
      <c r="GH91" s="294"/>
      <c r="GI91" s="294"/>
      <c r="GJ91" s="294"/>
      <c r="GK91" s="294"/>
      <c r="GL91" s="294"/>
      <c r="GM91" s="294"/>
      <c r="GN91" s="294"/>
      <c r="GO91" s="294"/>
      <c r="GP91" s="294"/>
      <c r="GQ91" s="294">
        <v>-23100</v>
      </c>
      <c r="GR91" s="294"/>
      <c r="GS91" s="294"/>
      <c r="GT91" s="294"/>
      <c r="GU91" s="294"/>
      <c r="GV91" s="294"/>
      <c r="GW91" s="294"/>
      <c r="GX91" s="294"/>
      <c r="GY91" s="294"/>
      <c r="GZ91" s="294"/>
      <c r="HA91" s="294"/>
      <c r="HB91" s="294"/>
      <c r="HC91" s="294"/>
      <c r="HD91" s="294"/>
      <c r="HE91" s="294"/>
      <c r="HF91" s="294"/>
      <c r="HG91" s="294"/>
      <c r="HH91" s="294"/>
      <c r="HI91" s="294"/>
      <c r="HJ91" s="294"/>
      <c r="HK91" s="294"/>
      <c r="HL91" s="294"/>
      <c r="HM91" s="294"/>
      <c r="HN91" s="294"/>
      <c r="HO91" s="294">
        <v>-1003435</v>
      </c>
      <c r="HP91" s="294"/>
      <c r="HQ91" s="294"/>
      <c r="HR91" s="294"/>
      <c r="HS91" s="294"/>
      <c r="HT91" s="294"/>
      <c r="HU91" s="294"/>
      <c r="HV91" s="294"/>
      <c r="HW91" s="294"/>
      <c r="HX91" s="294"/>
      <c r="HY91" s="294"/>
      <c r="HZ91" s="294"/>
      <c r="IA91" s="294"/>
      <c r="IB91" s="294"/>
      <c r="IC91" s="294"/>
      <c r="ID91" s="294"/>
      <c r="IE91" s="294"/>
      <c r="IF91" s="294"/>
      <c r="IG91" s="294"/>
      <c r="IH91" s="294"/>
      <c r="II91" s="294"/>
      <c r="IJ91" s="294"/>
      <c r="IK91" s="294"/>
      <c r="IL91" s="294"/>
      <c r="IM91" s="294"/>
      <c r="IN91" s="294"/>
      <c r="IO91" s="294"/>
      <c r="IP91" s="294"/>
      <c r="IQ91" s="294"/>
      <c r="IR91" s="294"/>
      <c r="IS91" s="294"/>
      <c r="IT91" s="294"/>
      <c r="IU91" s="294"/>
      <c r="IV91" s="294"/>
      <c r="IW91" s="294"/>
      <c r="IX91" s="294"/>
      <c r="IY91" s="294"/>
      <c r="IZ91" s="294"/>
      <c r="JA91" s="294"/>
      <c r="JB91" s="294"/>
      <c r="JC91" s="294"/>
      <c r="JD91" s="294"/>
      <c r="JE91" s="294"/>
      <c r="JF91" s="294"/>
      <c r="JG91" s="294"/>
      <c r="JH91" s="294"/>
      <c r="JI91" s="294"/>
      <c r="JJ91" s="294">
        <v>-14500</v>
      </c>
      <c r="JK91" s="294"/>
      <c r="JL91" s="294"/>
      <c r="JM91" s="294"/>
      <c r="JN91" s="294"/>
      <c r="JO91" s="294"/>
      <c r="JP91" s="294">
        <v>-2823247.1</v>
      </c>
      <c r="JQ91" s="294"/>
      <c r="JR91" s="294"/>
      <c r="JS91" s="294"/>
      <c r="JT91" s="294"/>
      <c r="JU91" s="294"/>
      <c r="JV91" s="294"/>
      <c r="JW91" s="294"/>
      <c r="JX91" s="294"/>
      <c r="JY91" s="294"/>
      <c r="JZ91" s="294"/>
      <c r="KA91" s="294"/>
      <c r="KB91" s="294"/>
      <c r="KC91" s="294"/>
      <c r="KD91" s="294"/>
      <c r="KE91" s="294"/>
      <c r="KF91" s="294"/>
      <c r="KG91" s="294"/>
      <c r="KH91" s="294"/>
      <c r="KI91" s="294"/>
      <c r="KJ91" s="294"/>
      <c r="KK91" s="294"/>
      <c r="KL91" s="294"/>
      <c r="KM91" s="294"/>
      <c r="KN91" s="294"/>
      <c r="KO91" s="294"/>
      <c r="KP91" s="294"/>
      <c r="KQ91" s="294"/>
      <c r="KR91" s="294"/>
      <c r="KS91" s="294"/>
      <c r="KT91" s="294"/>
      <c r="KU91" s="294"/>
      <c r="KV91" s="294">
        <v>-522840</v>
      </c>
      <c r="KW91" s="294"/>
      <c r="KX91" s="294"/>
      <c r="KY91" s="294"/>
      <c r="KZ91" s="294"/>
      <c r="LA91" s="294"/>
      <c r="LB91" s="294"/>
      <c r="LC91" s="294"/>
      <c r="LD91" s="294"/>
      <c r="LE91" s="294"/>
      <c r="LF91" s="294"/>
      <c r="LG91" s="294"/>
      <c r="LH91" s="294"/>
      <c r="LI91" s="294"/>
      <c r="LJ91" s="294"/>
      <c r="LK91" s="294"/>
      <c r="LL91" s="294"/>
      <c r="LM91" s="294"/>
      <c r="LN91" s="294"/>
      <c r="LO91" s="294"/>
      <c r="LP91" s="294"/>
      <c r="LQ91" s="294"/>
      <c r="LR91" s="294"/>
      <c r="LS91" s="294"/>
      <c r="LT91" s="294"/>
      <c r="LU91" s="294"/>
      <c r="LV91" s="294"/>
      <c r="LW91" s="294">
        <v>0</v>
      </c>
      <c r="LX91" s="294"/>
      <c r="LY91" s="294">
        <v>0</v>
      </c>
      <c r="LZ91" s="294"/>
      <c r="MA91" s="294"/>
      <c r="MB91" s="294"/>
      <c r="MC91" s="294"/>
      <c r="MD91" s="294"/>
      <c r="ME91" s="294"/>
      <c r="MF91" s="294"/>
      <c r="MG91" s="294"/>
      <c r="MH91" s="294"/>
      <c r="MI91" s="294"/>
      <c r="MJ91" s="294"/>
      <c r="MK91" s="294"/>
      <c r="ML91" s="294"/>
      <c r="MM91" s="294"/>
      <c r="MN91" s="294"/>
      <c r="MO91" s="294"/>
      <c r="MP91" s="294"/>
      <c r="MQ91" s="294"/>
      <c r="MR91" s="294"/>
      <c r="MS91" s="294"/>
      <c r="MT91" s="294">
        <v>-2416039</v>
      </c>
      <c r="MU91" s="294"/>
      <c r="MV91" s="294"/>
      <c r="MW91" s="294"/>
      <c r="MX91" s="294"/>
      <c r="MY91" s="294"/>
      <c r="MZ91" s="294"/>
      <c r="NA91" s="294"/>
      <c r="NB91" s="294">
        <v>-58877</v>
      </c>
      <c r="NC91" s="294"/>
      <c r="ND91" s="294"/>
      <c r="NE91" s="294"/>
      <c r="NF91" s="294"/>
      <c r="NG91" s="294"/>
      <c r="NH91" s="294"/>
      <c r="NI91" s="294"/>
      <c r="NJ91" s="294"/>
      <c r="NK91" s="294"/>
      <c r="NL91" s="294"/>
      <c r="NM91" s="294"/>
      <c r="NN91" s="294"/>
      <c r="NO91" s="294"/>
      <c r="NP91" s="294"/>
      <c r="NQ91" s="294"/>
      <c r="NR91" s="294"/>
      <c r="NS91" s="294"/>
      <c r="NT91" s="294"/>
      <c r="NU91" s="294"/>
      <c r="NV91" s="294"/>
      <c r="NW91" s="294">
        <v>-202583.25</v>
      </c>
      <c r="NX91" s="294"/>
      <c r="NY91" s="294"/>
      <c r="NZ91" s="294"/>
      <c r="OA91" s="294"/>
      <c r="OB91" s="294"/>
      <c r="OC91" s="294"/>
      <c r="OD91" s="294"/>
      <c r="OE91" s="294"/>
      <c r="OF91" s="294"/>
      <c r="OG91" s="294"/>
      <c r="OH91" s="294"/>
      <c r="OI91" s="294"/>
      <c r="OJ91" s="294"/>
      <c r="OK91" s="294"/>
      <c r="OL91" s="294"/>
      <c r="OM91" s="294"/>
      <c r="ON91" s="294"/>
      <c r="OO91" s="294"/>
      <c r="OP91" s="294"/>
      <c r="OQ91" s="294"/>
      <c r="OR91" s="294"/>
      <c r="OS91" s="294"/>
      <c r="OT91" s="294"/>
      <c r="OU91" s="294"/>
      <c r="OV91" s="294"/>
      <c r="OW91" s="294"/>
      <c r="OX91" s="294"/>
      <c r="OY91" s="294"/>
      <c r="OZ91" s="294"/>
      <c r="PA91" s="294"/>
      <c r="PB91" s="294"/>
      <c r="PC91" s="294"/>
      <c r="PD91" s="294"/>
      <c r="PE91" s="294"/>
      <c r="PF91" s="294"/>
      <c r="PG91" s="294"/>
      <c r="PH91" s="294"/>
      <c r="PI91" s="294"/>
      <c r="PJ91" s="294"/>
      <c r="PK91" s="294"/>
      <c r="PL91" s="294"/>
      <c r="PM91" s="294"/>
      <c r="PN91" s="294"/>
      <c r="PO91" s="294">
        <v>-305591.28999999998</v>
      </c>
      <c r="PP91" s="294"/>
      <c r="PQ91" s="294"/>
      <c r="PR91" s="294"/>
      <c r="PS91" s="294"/>
      <c r="PT91" s="294"/>
      <c r="PU91" s="294"/>
      <c r="PV91" s="294"/>
      <c r="PW91" s="294"/>
      <c r="PX91" s="294"/>
      <c r="PY91" s="294"/>
      <c r="PZ91" s="294">
        <v>-223370</v>
      </c>
      <c r="QA91" s="294"/>
      <c r="QB91" s="294"/>
      <c r="QC91" s="294"/>
      <c r="QD91" s="294"/>
      <c r="QE91" s="294"/>
      <c r="QF91" s="294"/>
      <c r="QG91" s="294"/>
      <c r="QH91" s="294">
        <v>-2415391</v>
      </c>
      <c r="QI91" s="294"/>
      <c r="QJ91" s="294">
        <v>-34110</v>
      </c>
      <c r="QK91" s="294"/>
      <c r="QL91" s="294"/>
      <c r="QM91" s="294">
        <v>-2199880</v>
      </c>
      <c r="QN91" s="294"/>
      <c r="QO91" s="294">
        <v>0</v>
      </c>
      <c r="QP91" s="294"/>
      <c r="QQ91" s="294"/>
      <c r="QR91" s="294"/>
      <c r="QS91" s="294"/>
      <c r="QT91" s="294"/>
      <c r="QU91" s="294"/>
      <c r="QV91" s="294">
        <v>-41690</v>
      </c>
      <c r="QW91" s="294"/>
      <c r="QX91" s="294"/>
      <c r="QY91" s="294">
        <v>-33550</v>
      </c>
      <c r="QZ91" s="294"/>
      <c r="RA91" s="294"/>
      <c r="RB91" s="294">
        <v>-12040</v>
      </c>
      <c r="RC91" s="294"/>
      <c r="RD91" s="294"/>
      <c r="RE91" s="294"/>
      <c r="RF91" s="294"/>
      <c r="RG91" s="294"/>
      <c r="RH91" s="294"/>
      <c r="RI91" s="294"/>
      <c r="RJ91" s="294"/>
      <c r="RK91" s="294"/>
      <c r="RL91" s="294"/>
      <c r="RM91" s="294"/>
      <c r="RN91" s="294"/>
      <c r="RO91" s="294"/>
      <c r="RP91" s="294">
        <v>-1120</v>
      </c>
      <c r="RQ91" s="294"/>
      <c r="RR91" s="294"/>
      <c r="RS91" s="294"/>
      <c r="RT91" s="294"/>
      <c r="RU91" s="294"/>
      <c r="RV91" s="294"/>
      <c r="RW91" s="294"/>
      <c r="RX91" s="294">
        <v>-400</v>
      </c>
      <c r="RY91" s="294"/>
      <c r="RZ91" s="294"/>
      <c r="SA91" s="294"/>
      <c r="SB91" s="294"/>
      <c r="SC91" s="294"/>
      <c r="SD91" s="294"/>
      <c r="SE91" s="294"/>
      <c r="SF91" s="294">
        <v>-1325</v>
      </c>
      <c r="SG91" s="294"/>
      <c r="SH91" s="294"/>
      <c r="SI91" s="294"/>
      <c r="SJ91" s="294"/>
      <c r="SK91" s="294"/>
      <c r="SL91" s="294"/>
      <c r="SM91" s="294">
        <v>-769060</v>
      </c>
      <c r="SN91" s="294"/>
      <c r="SO91" s="294"/>
      <c r="SP91" s="294"/>
      <c r="SQ91" s="294"/>
      <c r="SR91" s="294"/>
      <c r="SS91" s="294">
        <v>-194250</v>
      </c>
      <c r="ST91" s="294"/>
      <c r="SU91" s="294"/>
      <c r="SV91" s="294"/>
      <c r="SW91" s="294"/>
      <c r="SX91" s="294"/>
      <c r="SY91" s="294"/>
      <c r="SZ91" s="294"/>
      <c r="TA91" s="294"/>
      <c r="TB91" s="294"/>
      <c r="TC91" s="294"/>
      <c r="TD91" s="294"/>
      <c r="TE91" s="294"/>
      <c r="TF91" s="294"/>
      <c r="TG91" s="294"/>
      <c r="TH91" s="294"/>
      <c r="TI91" s="294"/>
      <c r="TJ91" s="294"/>
      <c r="TK91" s="294"/>
      <c r="TL91" s="294"/>
      <c r="TM91" s="294"/>
      <c r="TN91" s="294"/>
      <c r="TO91" s="294"/>
      <c r="TP91" s="294"/>
      <c r="TQ91" s="294">
        <v>-530</v>
      </c>
      <c r="TR91" s="294"/>
      <c r="TS91" s="294"/>
      <c r="TT91" s="294"/>
      <c r="TU91" s="294"/>
      <c r="TV91" s="294"/>
      <c r="TW91" s="294"/>
      <c r="TX91" s="294"/>
      <c r="TY91" s="294"/>
      <c r="TZ91" s="294"/>
      <c r="UA91" s="294"/>
      <c r="UB91" s="294"/>
      <c r="UC91" s="294"/>
      <c r="UD91" s="294"/>
      <c r="UE91" s="294"/>
      <c r="UF91" s="294"/>
      <c r="UG91" s="294"/>
      <c r="UH91" s="294"/>
      <c r="UI91" s="294"/>
      <c r="UJ91" s="294"/>
      <c r="UK91" s="294"/>
      <c r="UL91" s="294"/>
      <c r="UM91" s="294"/>
      <c r="UN91" s="294"/>
      <c r="UO91" s="294"/>
      <c r="UP91" s="294"/>
      <c r="UQ91" s="294"/>
      <c r="UR91" s="294"/>
      <c r="US91" s="294">
        <v>-187980</v>
      </c>
      <c r="UT91" s="294"/>
      <c r="UU91" s="294">
        <v>-360</v>
      </c>
      <c r="UV91" s="294"/>
      <c r="UW91" s="294">
        <v>-8580</v>
      </c>
      <c r="UX91" s="294"/>
      <c r="UY91" s="294"/>
      <c r="UZ91" s="294"/>
      <c r="VA91" s="294"/>
      <c r="VB91" s="294">
        <v>-114849.9</v>
      </c>
      <c r="VC91" s="294">
        <v>-24640</v>
      </c>
      <c r="VD91" s="294">
        <v>-221810</v>
      </c>
      <c r="VE91" s="294">
        <v>-3140</v>
      </c>
      <c r="VF91" s="294">
        <v>-24780</v>
      </c>
      <c r="VG91" s="294">
        <v>-79310.42</v>
      </c>
      <c r="VH91" s="294">
        <v>-62000</v>
      </c>
      <c r="VI91" s="294"/>
      <c r="VJ91" s="294"/>
      <c r="VK91" s="294"/>
      <c r="VL91" s="294"/>
      <c r="VM91" s="294"/>
      <c r="VN91" s="294"/>
      <c r="VO91" s="294"/>
      <c r="VP91" s="294"/>
      <c r="VQ91" s="294"/>
      <c r="VR91" s="294"/>
      <c r="VS91" s="294"/>
      <c r="VT91" s="294"/>
      <c r="VU91" s="294"/>
      <c r="VV91" s="294"/>
      <c r="VW91" s="294"/>
      <c r="VX91" s="294"/>
      <c r="VY91" s="294"/>
      <c r="VZ91" s="294"/>
      <c r="WA91" s="294">
        <v>-1058980</v>
      </c>
      <c r="WB91" s="294"/>
      <c r="WC91" s="294"/>
      <c r="WD91" s="294"/>
      <c r="WE91" s="294"/>
      <c r="WF91" s="294"/>
      <c r="WG91" s="294"/>
      <c r="WH91" s="294"/>
      <c r="WI91" s="294"/>
      <c r="WJ91" s="294"/>
      <c r="WK91" s="294"/>
      <c r="WL91" s="294"/>
      <c r="WM91" s="294"/>
      <c r="WN91" s="294"/>
      <c r="WO91" s="294"/>
      <c r="WP91" s="294">
        <v>-7050</v>
      </c>
      <c r="WQ91" s="294"/>
      <c r="WR91" s="294"/>
      <c r="WS91" s="294"/>
      <c r="WT91" s="294"/>
      <c r="WU91" s="294">
        <v>-441479.79</v>
      </c>
      <c r="WV91" s="294"/>
      <c r="WW91" s="294"/>
      <c r="WX91" s="294">
        <v>-12410</v>
      </c>
      <c r="WY91" s="294"/>
      <c r="WZ91" s="294"/>
      <c r="XA91" s="294"/>
      <c r="XB91" s="294">
        <v>-32090</v>
      </c>
      <c r="XC91" s="294"/>
      <c r="XD91" s="294"/>
      <c r="XE91" s="294"/>
      <c r="XF91" s="294"/>
      <c r="XG91" s="294"/>
      <c r="XH91" s="294"/>
      <c r="XI91" s="294"/>
      <c r="XJ91" s="294"/>
      <c r="XK91" s="294"/>
      <c r="XL91" s="294"/>
      <c r="XM91" s="294"/>
      <c r="XN91" s="294"/>
      <c r="XO91" s="294"/>
      <c r="XP91" s="294"/>
      <c r="XQ91" s="294"/>
      <c r="XR91" s="294"/>
      <c r="XS91" s="294"/>
      <c r="XT91" s="294"/>
      <c r="XU91" s="294"/>
      <c r="XV91" s="294"/>
      <c r="XW91" s="294"/>
      <c r="XX91" s="294"/>
      <c r="XY91" s="294"/>
      <c r="XZ91" s="294"/>
      <c r="YA91" s="294"/>
      <c r="YB91" s="294"/>
      <c r="YC91" s="294"/>
      <c r="YD91" s="294"/>
      <c r="YE91" s="294"/>
      <c r="YF91" s="294"/>
      <c r="YG91" s="294"/>
      <c r="YH91" s="294"/>
      <c r="YI91" s="294">
        <v>-122719</v>
      </c>
      <c r="YJ91" s="294"/>
      <c r="YK91" s="294"/>
      <c r="YL91" s="294"/>
      <c r="YM91" s="294"/>
      <c r="YN91" s="294"/>
      <c r="YO91" s="294"/>
      <c r="YP91" s="294"/>
      <c r="YQ91" s="294"/>
      <c r="YR91" s="294"/>
      <c r="YS91" s="294"/>
      <c r="YT91" s="294"/>
      <c r="YU91" s="294"/>
      <c r="YV91" s="294"/>
      <c r="YW91" s="294"/>
      <c r="YX91" s="294">
        <v>-27900</v>
      </c>
      <c r="YY91" s="294">
        <v>-1597381</v>
      </c>
      <c r="YZ91" s="294">
        <v>-86230</v>
      </c>
      <c r="ZA91" s="294">
        <v>-1067715</v>
      </c>
      <c r="ZB91" s="294"/>
      <c r="ZC91" s="294"/>
      <c r="ZD91" s="294"/>
      <c r="ZE91" s="294"/>
      <c r="ZF91" s="294"/>
      <c r="ZG91" s="294"/>
      <c r="ZH91" s="294"/>
      <c r="ZI91" s="294"/>
      <c r="ZJ91" s="294"/>
      <c r="ZK91" s="294"/>
      <c r="ZL91" s="294">
        <v>-2373369.96</v>
      </c>
      <c r="ZM91" s="294">
        <v>-74332.5</v>
      </c>
      <c r="ZN91" s="294">
        <v>-385359.7</v>
      </c>
      <c r="ZO91" s="294">
        <v>-323763.95</v>
      </c>
      <c r="ZP91" s="294">
        <v>-1143966.03</v>
      </c>
      <c r="ZQ91" s="294"/>
      <c r="ZR91" s="294"/>
      <c r="ZS91" s="294">
        <v>-2439854.1</v>
      </c>
      <c r="ZT91" s="294"/>
      <c r="ZU91" s="294">
        <v>-1337072.5900000001</v>
      </c>
      <c r="ZV91" s="294"/>
      <c r="ZW91" s="294">
        <v>-11200</v>
      </c>
      <c r="ZX91" s="294">
        <v>-185017.3</v>
      </c>
      <c r="ZY91" s="294">
        <v>-247129.52</v>
      </c>
      <c r="ZZ91" s="294"/>
      <c r="AAA91" s="294">
        <v>-197293.23</v>
      </c>
      <c r="AAB91" s="294">
        <v>-365279.99</v>
      </c>
      <c r="AAC91" s="294">
        <v>-1257032.49</v>
      </c>
      <c r="AAD91" s="294"/>
      <c r="AAE91" s="294">
        <v>-114131.45</v>
      </c>
      <c r="AAF91" s="294"/>
      <c r="AAG91" s="294"/>
      <c r="AAH91" s="294"/>
      <c r="AAI91" s="294"/>
      <c r="AAJ91" s="294"/>
      <c r="AAK91" s="294"/>
      <c r="AAL91" s="294"/>
      <c r="AAM91" s="294">
        <v>-32750</v>
      </c>
      <c r="AAN91" s="294"/>
      <c r="AAO91" s="294">
        <v>-205620</v>
      </c>
      <c r="AAP91" s="294">
        <v>-342252.79999999999</v>
      </c>
      <c r="AAQ91" s="294">
        <v>-314663.40000000002</v>
      </c>
      <c r="AAR91" s="294">
        <v>-82737.69</v>
      </c>
      <c r="AAS91" s="294">
        <v>-1000420.38</v>
      </c>
      <c r="AAT91" s="294">
        <v>-388011.8</v>
      </c>
      <c r="AAU91" s="294">
        <v>-558066.03</v>
      </c>
      <c r="AAV91" s="294">
        <v>-158480.9</v>
      </c>
      <c r="AAW91" s="294">
        <v>-473906.31</v>
      </c>
      <c r="AAX91" s="294">
        <v>-689492</v>
      </c>
      <c r="AAY91" s="294">
        <v>-133913.37</v>
      </c>
      <c r="AAZ91" s="294">
        <v>-2233780.39</v>
      </c>
      <c r="ABA91" s="294">
        <v>-978682.56</v>
      </c>
      <c r="ABB91" s="294">
        <v>-672194</v>
      </c>
      <c r="ABC91" s="294">
        <v>-988903.54</v>
      </c>
      <c r="ABD91" s="294">
        <v>-357787.32</v>
      </c>
      <c r="ABE91" s="294">
        <v>-437183.53</v>
      </c>
      <c r="ABF91" s="294">
        <v>-356362.28</v>
      </c>
      <c r="ABG91" s="294">
        <v>-158071.59</v>
      </c>
      <c r="ABH91" s="294">
        <v>-1542677.68</v>
      </c>
      <c r="ABI91" s="294">
        <v>-261404.77</v>
      </c>
      <c r="ABJ91" s="294">
        <v>-1099027.33</v>
      </c>
      <c r="ABK91" s="294">
        <v>-1007770.65</v>
      </c>
      <c r="ABL91" s="294">
        <v>-143063.94</v>
      </c>
      <c r="ABM91" s="294">
        <v>-408100.7</v>
      </c>
      <c r="ABN91" s="294">
        <v>-113532.88</v>
      </c>
      <c r="ABO91" s="294">
        <v>-2319810</v>
      </c>
      <c r="ABP91" s="294"/>
      <c r="ABQ91" s="294"/>
      <c r="ABR91" s="294"/>
      <c r="ABS91" s="294"/>
      <c r="ABT91" s="294"/>
      <c r="ABU91" s="294"/>
      <c r="ABV91" s="294"/>
      <c r="ABW91" s="294"/>
      <c r="ABX91" s="294">
        <v>-2120500</v>
      </c>
      <c r="ABY91" s="294"/>
      <c r="ABZ91" s="294"/>
      <c r="ACA91" s="294"/>
      <c r="ACB91" s="294"/>
      <c r="ACC91" s="294"/>
      <c r="ACD91" s="294"/>
      <c r="ACE91" s="294"/>
      <c r="ACF91" s="294"/>
      <c r="ACG91" s="294"/>
      <c r="ACH91" s="294"/>
      <c r="ACI91" s="294"/>
      <c r="ACJ91" s="294"/>
      <c r="ACK91" s="294">
        <v>-9450</v>
      </c>
      <c r="ACL91" s="294"/>
      <c r="ACM91" s="294">
        <v>-27120</v>
      </c>
      <c r="ACN91" s="294"/>
      <c r="ACO91" s="294"/>
      <c r="ACP91" s="294">
        <v>-31240</v>
      </c>
      <c r="ACQ91" s="294"/>
      <c r="ACR91" s="294">
        <v>-9800</v>
      </c>
      <c r="ACS91" s="294"/>
      <c r="ACT91" s="294"/>
      <c r="ACU91" s="294"/>
      <c r="ACV91" s="294"/>
      <c r="ACW91" s="294"/>
      <c r="ACX91" s="294"/>
      <c r="ACY91" s="294"/>
      <c r="ACZ91" s="294">
        <v>-143877</v>
      </c>
      <c r="ADA91" s="294"/>
      <c r="ADB91" s="294"/>
      <c r="ADC91" s="294"/>
      <c r="ADD91" s="294"/>
      <c r="ADE91" s="294"/>
      <c r="ADF91" s="294"/>
      <c r="ADG91" s="294"/>
      <c r="ADH91" s="294"/>
      <c r="ADI91" s="294"/>
      <c r="ADJ91" s="294"/>
      <c r="ADK91" s="294"/>
      <c r="ADL91" s="294">
        <v>-149439</v>
      </c>
      <c r="ADM91" s="294"/>
      <c r="ADN91" s="294"/>
      <c r="ADO91" s="294"/>
      <c r="ADP91" s="294"/>
      <c r="ADQ91" s="294"/>
      <c r="ADR91" s="294"/>
      <c r="ADS91" s="294"/>
      <c r="ADT91" s="294"/>
      <c r="ADU91" s="294"/>
      <c r="ADV91" s="294"/>
      <c r="ADW91" s="294"/>
      <c r="ADX91" s="294"/>
      <c r="ADY91" s="294"/>
      <c r="ADZ91" s="294"/>
      <c r="AEA91" s="294"/>
      <c r="AEB91" s="294"/>
      <c r="AEC91" s="294"/>
      <c r="AED91" s="294"/>
      <c r="AEE91" s="294"/>
      <c r="AEF91" s="294"/>
      <c r="AEG91" s="294"/>
      <c r="AEH91" s="294"/>
      <c r="AEI91" s="294"/>
      <c r="AEJ91" s="294"/>
      <c r="AEK91" s="294"/>
      <c r="AEL91" s="294"/>
      <c r="AEM91" s="294"/>
      <c r="AEN91" s="294"/>
      <c r="AEO91" s="294"/>
      <c r="AEP91" s="294"/>
      <c r="AEQ91" s="294"/>
      <c r="AER91" s="294"/>
      <c r="AES91" s="294"/>
      <c r="AET91" s="294"/>
      <c r="AEU91" s="294"/>
      <c r="AEV91" s="294"/>
      <c r="AEW91" s="294"/>
      <c r="AEX91" s="294"/>
      <c r="AEY91" s="294"/>
      <c r="AEZ91" s="294"/>
      <c r="AFA91" s="294"/>
      <c r="AFB91" s="294"/>
      <c r="AFC91" s="294">
        <v>-813640</v>
      </c>
      <c r="AFD91" s="294">
        <v>-1514120</v>
      </c>
      <c r="AFE91" s="294"/>
      <c r="AFF91" s="294"/>
      <c r="AFG91" s="294"/>
      <c r="AFH91" s="294"/>
      <c r="AFI91" s="294">
        <v>-1800</v>
      </c>
      <c r="AFJ91" s="294"/>
      <c r="AFK91" s="294"/>
      <c r="AFL91" s="294"/>
      <c r="AFM91" s="294"/>
      <c r="AFN91" s="294"/>
      <c r="AFO91" s="294"/>
      <c r="AFP91" s="294"/>
      <c r="AFQ91" s="294">
        <v>-29850</v>
      </c>
      <c r="AFR91" s="294"/>
      <c r="AFS91" s="294"/>
      <c r="AFT91" s="294"/>
      <c r="AFU91" s="294"/>
      <c r="AFV91" s="294"/>
      <c r="AFW91" s="294"/>
      <c r="AFX91" s="294"/>
      <c r="AFY91" s="294"/>
      <c r="AFZ91" s="294"/>
      <c r="AGA91" s="294">
        <v>-32933.06</v>
      </c>
      <c r="AGB91" s="294"/>
      <c r="AGC91" s="294"/>
      <c r="AGD91" s="294"/>
      <c r="AGE91" s="294"/>
      <c r="AGF91" s="294"/>
      <c r="AGG91" s="294">
        <v>-9600</v>
      </c>
      <c r="AGH91" s="294"/>
      <c r="AGI91" s="294"/>
      <c r="AGJ91" s="294"/>
      <c r="AGK91" s="294"/>
      <c r="AGL91" s="294"/>
      <c r="AGM91" s="294"/>
      <c r="AGN91" s="294"/>
      <c r="AGO91" s="294"/>
      <c r="AGP91" s="294"/>
      <c r="AGQ91" s="294"/>
      <c r="AGR91" s="294"/>
      <c r="AGS91" s="294">
        <v>-4360</v>
      </c>
      <c r="AGT91" s="294"/>
      <c r="AGU91" s="294">
        <v>-1075990</v>
      </c>
      <c r="AGV91" s="294"/>
      <c r="AGW91" s="294"/>
      <c r="AGX91" s="294"/>
      <c r="AGY91" s="294"/>
      <c r="AGZ91" s="294"/>
      <c r="AHA91" s="294"/>
      <c r="AHB91" s="294"/>
      <c r="AHC91" s="294"/>
      <c r="AHD91" s="294"/>
      <c r="AHE91" s="294"/>
      <c r="AHF91" s="294">
        <v>-7800</v>
      </c>
      <c r="AHG91" s="294"/>
      <c r="AHH91" s="294">
        <v>-21050</v>
      </c>
      <c r="AHI91" s="294"/>
      <c r="AHJ91" s="294"/>
      <c r="AHK91" s="294">
        <v>-46591.16</v>
      </c>
      <c r="AHL91" s="294"/>
      <c r="AHM91" s="294"/>
      <c r="AHN91" s="294"/>
      <c r="AHO91" s="294"/>
      <c r="AHP91" s="294"/>
      <c r="AHQ91" s="294"/>
      <c r="AHR91" s="329"/>
      <c r="AHS91" s="294">
        <f t="shared" si="51"/>
        <v>-60388364.170000009</v>
      </c>
      <c r="AHT91" s="271" t="b">
        <f t="shared" si="52"/>
        <v>1</v>
      </c>
      <c r="AHU91" s="271" t="s">
        <v>6273</v>
      </c>
      <c r="AHV91" s="271" t="s">
        <v>6120</v>
      </c>
      <c r="AHW91" s="271" t="s">
        <v>6121</v>
      </c>
    </row>
    <row r="92" spans="1:907" ht="24" x14ac:dyDescent="0.8">
      <c r="A92" s="270" t="s">
        <v>6273</v>
      </c>
      <c r="B92" s="270" t="s">
        <v>6122</v>
      </c>
      <c r="C92" s="271" t="s">
        <v>6123</v>
      </c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>
        <v>-66098.33</v>
      </c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>
        <v>-627009</v>
      </c>
      <c r="AC92" s="294"/>
      <c r="AD92" s="294"/>
      <c r="AE92" s="294"/>
      <c r="AF92" s="294">
        <v>-6919.5</v>
      </c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  <c r="CG92" s="294"/>
      <c r="CH92" s="294"/>
      <c r="CI92" s="294"/>
      <c r="CJ92" s="294"/>
      <c r="CK92" s="294"/>
      <c r="CL92" s="294"/>
      <c r="CM92" s="294"/>
      <c r="CN92" s="294"/>
      <c r="CO92" s="294"/>
      <c r="CP92" s="294"/>
      <c r="CQ92" s="294"/>
      <c r="CR92" s="294"/>
      <c r="CS92" s="294"/>
      <c r="CT92" s="294"/>
      <c r="CU92" s="294"/>
      <c r="CV92" s="294"/>
      <c r="CW92" s="294"/>
      <c r="CX92" s="294"/>
      <c r="CY92" s="294"/>
      <c r="CZ92" s="294"/>
      <c r="DA92" s="294"/>
      <c r="DB92" s="294"/>
      <c r="DC92" s="294"/>
      <c r="DD92" s="294"/>
      <c r="DE92" s="294"/>
      <c r="DF92" s="294"/>
      <c r="DG92" s="294"/>
      <c r="DH92" s="294"/>
      <c r="DI92" s="294"/>
      <c r="DJ92" s="294"/>
      <c r="DK92" s="294"/>
      <c r="DL92" s="294"/>
      <c r="DM92" s="294"/>
      <c r="DN92" s="294"/>
      <c r="DO92" s="294"/>
      <c r="DP92" s="294"/>
      <c r="DQ92" s="294"/>
      <c r="DR92" s="294"/>
      <c r="DS92" s="294"/>
      <c r="DT92" s="294"/>
      <c r="DU92" s="294"/>
      <c r="DV92" s="294"/>
      <c r="DW92" s="294"/>
      <c r="DX92" s="294"/>
      <c r="DY92" s="294"/>
      <c r="DZ92" s="294"/>
      <c r="EA92" s="294"/>
      <c r="EB92" s="294"/>
      <c r="EC92" s="294"/>
      <c r="ED92" s="294"/>
      <c r="EE92" s="294"/>
      <c r="EF92" s="294"/>
      <c r="EG92" s="294"/>
      <c r="EH92" s="294">
        <v>-34680</v>
      </c>
      <c r="EI92" s="294"/>
      <c r="EJ92" s="294"/>
      <c r="EK92" s="294"/>
      <c r="EL92" s="294"/>
      <c r="EM92" s="294"/>
      <c r="EN92" s="294"/>
      <c r="EO92" s="294"/>
      <c r="EP92" s="294"/>
      <c r="EQ92" s="294"/>
      <c r="ER92" s="294"/>
      <c r="ES92" s="294"/>
      <c r="ET92" s="294"/>
      <c r="EU92" s="294"/>
      <c r="EV92" s="294"/>
      <c r="EW92" s="294"/>
      <c r="EX92" s="294"/>
      <c r="EY92" s="294"/>
      <c r="EZ92" s="294"/>
      <c r="FA92" s="294"/>
      <c r="FB92" s="294"/>
      <c r="FC92" s="294"/>
      <c r="FD92" s="294"/>
      <c r="FE92" s="294"/>
      <c r="FF92" s="294"/>
      <c r="FG92" s="294"/>
      <c r="FH92" s="294"/>
      <c r="FI92" s="294"/>
      <c r="FJ92" s="294"/>
      <c r="FK92" s="294"/>
      <c r="FL92" s="294"/>
      <c r="FM92" s="294"/>
      <c r="FN92" s="294"/>
      <c r="FO92" s="294"/>
      <c r="FP92" s="294"/>
      <c r="FQ92" s="294"/>
      <c r="FR92" s="294"/>
      <c r="FS92" s="294"/>
      <c r="FT92" s="294"/>
      <c r="FU92" s="294"/>
      <c r="FV92" s="294"/>
      <c r="FW92" s="294"/>
      <c r="FX92" s="294"/>
      <c r="FY92" s="294"/>
      <c r="FZ92" s="294"/>
      <c r="GA92" s="294"/>
      <c r="GB92" s="294"/>
      <c r="GC92" s="294"/>
      <c r="GD92" s="294"/>
      <c r="GE92" s="294"/>
      <c r="GF92" s="294"/>
      <c r="GG92" s="294"/>
      <c r="GH92" s="294"/>
      <c r="GI92" s="294"/>
      <c r="GJ92" s="294"/>
      <c r="GK92" s="294"/>
      <c r="GL92" s="294"/>
      <c r="GM92" s="294"/>
      <c r="GN92" s="294"/>
      <c r="GO92" s="294"/>
      <c r="GP92" s="294"/>
      <c r="GQ92" s="294"/>
      <c r="GR92" s="294"/>
      <c r="GS92" s="294"/>
      <c r="GT92" s="294"/>
      <c r="GU92" s="294"/>
      <c r="GV92" s="294"/>
      <c r="GW92" s="294">
        <v>-71723.16</v>
      </c>
      <c r="GX92" s="294"/>
      <c r="GY92" s="294"/>
      <c r="GZ92" s="294"/>
      <c r="HA92" s="294"/>
      <c r="HB92" s="294"/>
      <c r="HC92" s="294"/>
      <c r="HD92" s="294"/>
      <c r="HE92" s="294"/>
      <c r="HF92" s="294"/>
      <c r="HG92" s="294"/>
      <c r="HH92" s="294"/>
      <c r="HI92" s="294"/>
      <c r="HJ92" s="294"/>
      <c r="HK92" s="294"/>
      <c r="HL92" s="294"/>
      <c r="HM92" s="294"/>
      <c r="HN92" s="294"/>
      <c r="HO92" s="294"/>
      <c r="HP92" s="294"/>
      <c r="HQ92" s="294"/>
      <c r="HR92" s="294"/>
      <c r="HS92" s="294"/>
      <c r="HT92" s="294"/>
      <c r="HU92" s="294"/>
      <c r="HV92" s="294"/>
      <c r="HW92" s="294"/>
      <c r="HX92" s="294"/>
      <c r="HY92" s="294"/>
      <c r="HZ92" s="294"/>
      <c r="IA92" s="294"/>
      <c r="IB92" s="294"/>
      <c r="IC92" s="294"/>
      <c r="ID92" s="294"/>
      <c r="IE92" s="294"/>
      <c r="IF92" s="294"/>
      <c r="IG92" s="294"/>
      <c r="IH92" s="294"/>
      <c r="II92" s="294"/>
      <c r="IJ92" s="294"/>
      <c r="IK92" s="294"/>
      <c r="IL92" s="294"/>
      <c r="IM92" s="294"/>
      <c r="IN92" s="294"/>
      <c r="IO92" s="294"/>
      <c r="IP92" s="294"/>
      <c r="IQ92" s="294"/>
      <c r="IR92" s="294"/>
      <c r="IS92" s="294"/>
      <c r="IT92" s="294"/>
      <c r="IU92" s="294"/>
      <c r="IV92" s="294"/>
      <c r="IW92" s="294"/>
      <c r="IX92" s="294"/>
      <c r="IY92" s="294"/>
      <c r="IZ92" s="294"/>
      <c r="JA92" s="294"/>
      <c r="JB92" s="294"/>
      <c r="JC92" s="294"/>
      <c r="JD92" s="294"/>
      <c r="JE92" s="294"/>
      <c r="JF92" s="294"/>
      <c r="JG92" s="294"/>
      <c r="JH92" s="294"/>
      <c r="JI92" s="294"/>
      <c r="JJ92" s="294"/>
      <c r="JK92" s="294"/>
      <c r="JL92" s="294"/>
      <c r="JM92" s="294"/>
      <c r="JN92" s="294"/>
      <c r="JO92" s="294"/>
      <c r="JP92" s="294"/>
      <c r="JQ92" s="294"/>
      <c r="JR92" s="294"/>
      <c r="JS92" s="294"/>
      <c r="JT92" s="294">
        <v>-115800</v>
      </c>
      <c r="JU92" s="294"/>
      <c r="JV92" s="294"/>
      <c r="JW92" s="294"/>
      <c r="JX92" s="294"/>
      <c r="JY92" s="294"/>
      <c r="JZ92" s="294"/>
      <c r="KA92" s="294"/>
      <c r="KB92" s="294"/>
      <c r="KC92" s="294"/>
      <c r="KD92" s="294"/>
      <c r="KE92" s="294"/>
      <c r="KF92" s="294"/>
      <c r="KG92" s="294"/>
      <c r="KH92" s="294"/>
      <c r="KI92" s="294"/>
      <c r="KJ92" s="294"/>
      <c r="KK92" s="294"/>
      <c r="KL92" s="294"/>
      <c r="KM92" s="294"/>
      <c r="KN92" s="294"/>
      <c r="KO92" s="294"/>
      <c r="KP92" s="294"/>
      <c r="KQ92" s="294"/>
      <c r="KR92" s="294"/>
      <c r="KS92" s="294"/>
      <c r="KT92" s="294"/>
      <c r="KU92" s="294"/>
      <c r="KV92" s="294"/>
      <c r="KW92" s="294"/>
      <c r="KX92" s="294"/>
      <c r="KY92" s="294"/>
      <c r="KZ92" s="294"/>
      <c r="LA92" s="294"/>
      <c r="LB92" s="294"/>
      <c r="LC92" s="294"/>
      <c r="LD92" s="294"/>
      <c r="LE92" s="294"/>
      <c r="LF92" s="294"/>
      <c r="LG92" s="294"/>
      <c r="LH92" s="294"/>
      <c r="LI92" s="294"/>
      <c r="LJ92" s="294"/>
      <c r="LK92" s="294"/>
      <c r="LL92" s="294"/>
      <c r="LM92" s="294"/>
      <c r="LN92" s="294"/>
      <c r="LO92" s="294"/>
      <c r="LP92" s="294"/>
      <c r="LQ92" s="294"/>
      <c r="LR92" s="294"/>
      <c r="LS92" s="294"/>
      <c r="LT92" s="294"/>
      <c r="LU92" s="294"/>
      <c r="LV92" s="294"/>
      <c r="LW92" s="294"/>
      <c r="LX92" s="294"/>
      <c r="LY92" s="294"/>
      <c r="LZ92" s="294"/>
      <c r="MA92" s="294"/>
      <c r="MB92" s="294"/>
      <c r="MC92" s="294"/>
      <c r="MD92" s="294"/>
      <c r="ME92" s="294"/>
      <c r="MF92" s="294"/>
      <c r="MG92" s="294"/>
      <c r="MH92" s="294"/>
      <c r="MI92" s="294"/>
      <c r="MJ92" s="294"/>
      <c r="MK92" s="294"/>
      <c r="ML92" s="294"/>
      <c r="MM92" s="294"/>
      <c r="MN92" s="294"/>
      <c r="MO92" s="294"/>
      <c r="MP92" s="294"/>
      <c r="MQ92" s="294"/>
      <c r="MR92" s="294"/>
      <c r="MS92" s="294"/>
      <c r="MT92" s="294"/>
      <c r="MU92" s="294"/>
      <c r="MV92" s="294"/>
      <c r="MW92" s="294"/>
      <c r="MX92" s="294"/>
      <c r="MY92" s="294"/>
      <c r="MZ92" s="294"/>
      <c r="NA92" s="294"/>
      <c r="NB92" s="294"/>
      <c r="NC92" s="294"/>
      <c r="ND92" s="294"/>
      <c r="NE92" s="294"/>
      <c r="NF92" s="294"/>
      <c r="NG92" s="294"/>
      <c r="NH92" s="294"/>
      <c r="NI92" s="294"/>
      <c r="NJ92" s="294"/>
      <c r="NK92" s="294"/>
      <c r="NL92" s="294"/>
      <c r="NM92" s="294"/>
      <c r="NN92" s="294"/>
      <c r="NO92" s="294"/>
      <c r="NP92" s="294"/>
      <c r="NQ92" s="294"/>
      <c r="NR92" s="294"/>
      <c r="NS92" s="294"/>
      <c r="NT92" s="294"/>
      <c r="NU92" s="294"/>
      <c r="NV92" s="294"/>
      <c r="NW92" s="294"/>
      <c r="NX92" s="294"/>
      <c r="NY92" s="294"/>
      <c r="NZ92" s="294"/>
      <c r="OA92" s="294"/>
      <c r="OB92" s="294"/>
      <c r="OC92" s="294"/>
      <c r="OD92" s="294"/>
      <c r="OE92" s="294"/>
      <c r="OF92" s="294"/>
      <c r="OG92" s="294"/>
      <c r="OH92" s="294"/>
      <c r="OI92" s="294"/>
      <c r="OJ92" s="294">
        <v>-965020</v>
      </c>
      <c r="OK92" s="294"/>
      <c r="OL92" s="294"/>
      <c r="OM92" s="294"/>
      <c r="ON92" s="294"/>
      <c r="OO92" s="294"/>
      <c r="OP92" s="294"/>
      <c r="OQ92" s="294"/>
      <c r="OR92" s="294"/>
      <c r="OS92" s="294"/>
      <c r="OT92" s="294"/>
      <c r="OU92" s="294"/>
      <c r="OV92" s="294"/>
      <c r="OW92" s="294"/>
      <c r="OX92" s="294"/>
      <c r="OY92" s="294"/>
      <c r="OZ92" s="294"/>
      <c r="PA92" s="294"/>
      <c r="PB92" s="294"/>
      <c r="PC92" s="294"/>
      <c r="PD92" s="294"/>
      <c r="PE92" s="294"/>
      <c r="PF92" s="294"/>
      <c r="PG92" s="294"/>
      <c r="PH92" s="294"/>
      <c r="PI92" s="294"/>
      <c r="PJ92" s="294"/>
      <c r="PK92" s="294"/>
      <c r="PL92" s="294"/>
      <c r="PM92" s="294"/>
      <c r="PN92" s="294"/>
      <c r="PO92" s="294"/>
      <c r="PP92" s="294"/>
      <c r="PQ92" s="294"/>
      <c r="PR92" s="294"/>
      <c r="PS92" s="294"/>
      <c r="PT92" s="294"/>
      <c r="PU92" s="294"/>
      <c r="PV92" s="294"/>
      <c r="PW92" s="294"/>
      <c r="PX92" s="294"/>
      <c r="PY92" s="294"/>
      <c r="PZ92" s="294"/>
      <c r="QA92" s="294"/>
      <c r="QB92" s="294"/>
      <c r="QC92" s="294"/>
      <c r="QD92" s="294">
        <v>-5064186.13</v>
      </c>
      <c r="QE92" s="294"/>
      <c r="QF92" s="294"/>
      <c r="QG92" s="294"/>
      <c r="QH92" s="294">
        <v>-29920</v>
      </c>
      <c r="QI92" s="294"/>
      <c r="QJ92" s="294"/>
      <c r="QK92" s="294"/>
      <c r="QL92" s="294"/>
      <c r="QM92" s="294"/>
      <c r="QN92" s="294"/>
      <c r="QO92" s="294"/>
      <c r="QP92" s="294"/>
      <c r="QQ92" s="294">
        <v>-20320</v>
      </c>
      <c r="QR92" s="294"/>
      <c r="QS92" s="294"/>
      <c r="QT92" s="294"/>
      <c r="QU92" s="294"/>
      <c r="QV92" s="294"/>
      <c r="QW92" s="294"/>
      <c r="QX92" s="294"/>
      <c r="QY92" s="294"/>
      <c r="QZ92" s="294"/>
      <c r="RA92" s="294"/>
      <c r="RB92" s="294"/>
      <c r="RC92" s="294"/>
      <c r="RD92" s="294"/>
      <c r="RE92" s="294"/>
      <c r="RF92" s="294"/>
      <c r="RG92" s="294"/>
      <c r="RH92" s="294"/>
      <c r="RI92" s="294"/>
      <c r="RJ92" s="294"/>
      <c r="RK92" s="294"/>
      <c r="RL92" s="294"/>
      <c r="RM92" s="294"/>
      <c r="RN92" s="294"/>
      <c r="RO92" s="294"/>
      <c r="RP92" s="294"/>
      <c r="RQ92" s="294"/>
      <c r="RR92" s="294"/>
      <c r="RS92" s="294"/>
      <c r="RT92" s="294"/>
      <c r="RU92" s="294"/>
      <c r="RV92" s="294"/>
      <c r="RW92" s="294"/>
      <c r="RX92" s="294"/>
      <c r="RY92" s="294"/>
      <c r="RZ92" s="294"/>
      <c r="SA92" s="294"/>
      <c r="SB92" s="294"/>
      <c r="SC92" s="294"/>
      <c r="SD92" s="294"/>
      <c r="SE92" s="294"/>
      <c r="SF92" s="294"/>
      <c r="SG92" s="294"/>
      <c r="SH92" s="294"/>
      <c r="SI92" s="294"/>
      <c r="SJ92" s="294"/>
      <c r="SK92" s="294"/>
      <c r="SL92" s="294"/>
      <c r="SM92" s="294"/>
      <c r="SN92" s="294"/>
      <c r="SO92" s="294"/>
      <c r="SP92" s="294"/>
      <c r="SQ92" s="294"/>
      <c r="SR92" s="294"/>
      <c r="SS92" s="294"/>
      <c r="ST92" s="294"/>
      <c r="SU92" s="294"/>
      <c r="SV92" s="294"/>
      <c r="SW92" s="294"/>
      <c r="SX92" s="294"/>
      <c r="SY92" s="294"/>
      <c r="SZ92" s="294"/>
      <c r="TA92" s="294"/>
      <c r="TB92" s="294"/>
      <c r="TC92" s="294"/>
      <c r="TD92" s="294"/>
      <c r="TE92" s="294"/>
      <c r="TF92" s="294"/>
      <c r="TG92" s="294"/>
      <c r="TH92" s="294"/>
      <c r="TI92" s="294"/>
      <c r="TJ92" s="294"/>
      <c r="TK92" s="294"/>
      <c r="TL92" s="294"/>
      <c r="TM92" s="294"/>
      <c r="TN92" s="294"/>
      <c r="TO92" s="294"/>
      <c r="TP92" s="294"/>
      <c r="TQ92" s="294"/>
      <c r="TR92" s="294"/>
      <c r="TS92" s="294"/>
      <c r="TT92" s="294"/>
      <c r="TU92" s="294"/>
      <c r="TV92" s="294"/>
      <c r="TW92" s="294"/>
      <c r="TX92" s="294"/>
      <c r="TY92" s="294"/>
      <c r="TZ92" s="294"/>
      <c r="UA92" s="294"/>
      <c r="UB92" s="294"/>
      <c r="UC92" s="294"/>
      <c r="UD92" s="294"/>
      <c r="UE92" s="294"/>
      <c r="UF92" s="294"/>
      <c r="UG92" s="294"/>
      <c r="UH92" s="294"/>
      <c r="UI92" s="294"/>
      <c r="UJ92" s="294">
        <v>-3696650.64</v>
      </c>
      <c r="UK92" s="294"/>
      <c r="UL92" s="294"/>
      <c r="UM92" s="294"/>
      <c r="UN92" s="294"/>
      <c r="UO92" s="294"/>
      <c r="UP92" s="294"/>
      <c r="UQ92" s="294"/>
      <c r="UR92" s="294"/>
      <c r="US92" s="294"/>
      <c r="UT92" s="294"/>
      <c r="UU92" s="294"/>
      <c r="UV92" s="294"/>
      <c r="UW92" s="294">
        <v>-19063</v>
      </c>
      <c r="UX92" s="294"/>
      <c r="UY92" s="294"/>
      <c r="UZ92" s="294"/>
      <c r="VA92" s="294"/>
      <c r="VB92" s="294"/>
      <c r="VC92" s="294"/>
      <c r="VD92" s="294"/>
      <c r="VE92" s="294"/>
      <c r="VF92" s="294"/>
      <c r="VG92" s="294"/>
      <c r="VH92" s="294"/>
      <c r="VI92" s="294"/>
      <c r="VJ92" s="294"/>
      <c r="VK92" s="294"/>
      <c r="VL92" s="294"/>
      <c r="VM92" s="294"/>
      <c r="VN92" s="294"/>
      <c r="VO92" s="294"/>
      <c r="VP92" s="294"/>
      <c r="VQ92" s="294"/>
      <c r="VR92" s="294"/>
      <c r="VS92" s="294"/>
      <c r="VT92" s="294"/>
      <c r="VU92" s="294"/>
      <c r="VV92" s="294"/>
      <c r="VW92" s="294"/>
      <c r="VX92" s="294"/>
      <c r="VY92" s="294"/>
      <c r="VZ92" s="294"/>
      <c r="WA92" s="294"/>
      <c r="WB92" s="294"/>
      <c r="WC92" s="294"/>
      <c r="WD92" s="294">
        <v>-15071.05</v>
      </c>
      <c r="WE92" s="294"/>
      <c r="WF92" s="294"/>
      <c r="WG92" s="294"/>
      <c r="WH92" s="294"/>
      <c r="WI92" s="294"/>
      <c r="WJ92" s="294"/>
      <c r="WK92" s="294"/>
      <c r="WL92" s="294"/>
      <c r="WM92" s="294"/>
      <c r="WN92" s="294"/>
      <c r="WO92" s="294"/>
      <c r="WP92" s="294">
        <v>-92557.4</v>
      </c>
      <c r="WQ92" s="294"/>
      <c r="WR92" s="294"/>
      <c r="WS92" s="294"/>
      <c r="WT92" s="294"/>
      <c r="WU92" s="294"/>
      <c r="WV92" s="294"/>
      <c r="WW92" s="294"/>
      <c r="WX92" s="294"/>
      <c r="WY92" s="294"/>
      <c r="WZ92" s="294"/>
      <c r="XA92" s="294"/>
      <c r="XB92" s="294"/>
      <c r="XC92" s="294"/>
      <c r="XD92" s="294"/>
      <c r="XE92" s="294"/>
      <c r="XF92" s="294"/>
      <c r="XG92" s="294"/>
      <c r="XH92" s="294"/>
      <c r="XI92" s="294"/>
      <c r="XJ92" s="294"/>
      <c r="XK92" s="294"/>
      <c r="XL92" s="294"/>
      <c r="XM92" s="294"/>
      <c r="XN92" s="294"/>
      <c r="XO92" s="294"/>
      <c r="XP92" s="294"/>
      <c r="XQ92" s="294"/>
      <c r="XR92" s="294"/>
      <c r="XS92" s="294"/>
      <c r="XT92" s="294"/>
      <c r="XU92" s="294"/>
      <c r="XV92" s="294"/>
      <c r="XW92" s="294"/>
      <c r="XX92" s="294"/>
      <c r="XY92" s="294"/>
      <c r="XZ92" s="294"/>
      <c r="YA92" s="294"/>
      <c r="YB92" s="294"/>
      <c r="YC92" s="294"/>
      <c r="YD92" s="294"/>
      <c r="YE92" s="294"/>
      <c r="YF92" s="294"/>
      <c r="YG92" s="294"/>
      <c r="YH92" s="294"/>
      <c r="YI92" s="294"/>
      <c r="YJ92" s="294"/>
      <c r="YK92" s="294"/>
      <c r="YL92" s="294"/>
      <c r="YM92" s="294"/>
      <c r="YN92" s="294"/>
      <c r="YO92" s="294"/>
      <c r="YP92" s="294"/>
      <c r="YQ92" s="294"/>
      <c r="YR92" s="294"/>
      <c r="YS92" s="294"/>
      <c r="YT92" s="294"/>
      <c r="YU92" s="294"/>
      <c r="YV92" s="294"/>
      <c r="YW92" s="294"/>
      <c r="YX92" s="294"/>
      <c r="YY92" s="294"/>
      <c r="YZ92" s="294"/>
      <c r="ZA92" s="294"/>
      <c r="ZB92" s="294"/>
      <c r="ZC92" s="294"/>
      <c r="ZD92" s="294"/>
      <c r="ZE92" s="294"/>
      <c r="ZF92" s="294"/>
      <c r="ZG92" s="294"/>
      <c r="ZH92" s="294"/>
      <c r="ZI92" s="294"/>
      <c r="ZJ92" s="294"/>
      <c r="ZK92" s="294"/>
      <c r="ZL92" s="294"/>
      <c r="ZM92" s="294"/>
      <c r="ZN92" s="294"/>
      <c r="ZO92" s="294"/>
      <c r="ZP92" s="294"/>
      <c r="ZQ92" s="294"/>
      <c r="ZR92" s="294"/>
      <c r="ZS92" s="294"/>
      <c r="ZT92" s="294"/>
      <c r="ZU92" s="294"/>
      <c r="ZV92" s="294"/>
      <c r="ZW92" s="294"/>
      <c r="ZX92" s="294"/>
      <c r="ZY92" s="294"/>
      <c r="ZZ92" s="294"/>
      <c r="AAA92" s="294"/>
      <c r="AAB92" s="294"/>
      <c r="AAC92" s="294"/>
      <c r="AAD92" s="294"/>
      <c r="AAE92" s="294"/>
      <c r="AAF92" s="294"/>
      <c r="AAG92" s="294"/>
      <c r="AAH92" s="294"/>
      <c r="AAI92" s="294"/>
      <c r="AAJ92" s="294"/>
      <c r="AAK92" s="294"/>
      <c r="AAL92" s="294"/>
      <c r="AAM92" s="294">
        <v>-67431.199999999997</v>
      </c>
      <c r="AAN92" s="294"/>
      <c r="AAO92" s="294"/>
      <c r="AAP92" s="294"/>
      <c r="AAQ92" s="294"/>
      <c r="AAR92" s="294"/>
      <c r="AAS92" s="294"/>
      <c r="AAT92" s="294"/>
      <c r="AAU92" s="294"/>
      <c r="AAV92" s="294"/>
      <c r="AAW92" s="294"/>
      <c r="AAX92" s="294"/>
      <c r="AAY92" s="294"/>
      <c r="AAZ92" s="294"/>
      <c r="ABA92" s="294"/>
      <c r="ABB92" s="294"/>
      <c r="ABC92" s="294">
        <v>0</v>
      </c>
      <c r="ABD92" s="294"/>
      <c r="ABE92" s="294">
        <v>-38712.32</v>
      </c>
      <c r="ABF92" s="294"/>
      <c r="ABG92" s="294"/>
      <c r="ABH92" s="294"/>
      <c r="ABI92" s="294"/>
      <c r="ABJ92" s="294"/>
      <c r="ABK92" s="294">
        <v>0</v>
      </c>
      <c r="ABL92" s="294"/>
      <c r="ABM92" s="294"/>
      <c r="ABN92" s="294"/>
      <c r="ABO92" s="294"/>
      <c r="ABP92" s="294"/>
      <c r="ABQ92" s="294"/>
      <c r="ABR92" s="294"/>
      <c r="ABS92" s="294"/>
      <c r="ABT92" s="294"/>
      <c r="ABU92" s="294"/>
      <c r="ABV92" s="294"/>
      <c r="ABW92" s="294"/>
      <c r="ABX92" s="294"/>
      <c r="ABY92" s="294"/>
      <c r="ABZ92" s="294"/>
      <c r="ACA92" s="294"/>
      <c r="ACB92" s="294"/>
      <c r="ACC92" s="294"/>
      <c r="ACD92" s="294"/>
      <c r="ACE92" s="294"/>
      <c r="ACF92" s="294"/>
      <c r="ACG92" s="294"/>
      <c r="ACH92" s="294"/>
      <c r="ACI92" s="294"/>
      <c r="ACJ92" s="294"/>
      <c r="ACK92" s="294"/>
      <c r="ACL92" s="294"/>
      <c r="ACM92" s="294"/>
      <c r="ACN92" s="294"/>
      <c r="ACO92" s="294"/>
      <c r="ACP92" s="294"/>
      <c r="ACQ92" s="294"/>
      <c r="ACR92" s="294"/>
      <c r="ACS92" s="294"/>
      <c r="ACT92" s="294"/>
      <c r="ACU92" s="294"/>
      <c r="ACV92" s="294"/>
      <c r="ACW92" s="294"/>
      <c r="ACX92" s="294"/>
      <c r="ACY92" s="294"/>
      <c r="ACZ92" s="294"/>
      <c r="ADA92" s="294"/>
      <c r="ADB92" s="294"/>
      <c r="ADC92" s="294"/>
      <c r="ADD92" s="294"/>
      <c r="ADE92" s="294"/>
      <c r="ADF92" s="294"/>
      <c r="ADG92" s="294"/>
      <c r="ADH92" s="294"/>
      <c r="ADI92" s="294"/>
      <c r="ADJ92" s="294"/>
      <c r="ADK92" s="294"/>
      <c r="ADL92" s="294"/>
      <c r="ADM92" s="294"/>
      <c r="ADN92" s="294"/>
      <c r="ADO92" s="294"/>
      <c r="ADP92" s="294"/>
      <c r="ADQ92" s="294"/>
      <c r="ADR92" s="294"/>
      <c r="ADS92" s="294"/>
      <c r="ADT92" s="294"/>
      <c r="ADU92" s="294"/>
      <c r="ADV92" s="294"/>
      <c r="ADW92" s="294"/>
      <c r="ADX92" s="294"/>
      <c r="ADY92" s="294"/>
      <c r="ADZ92" s="294"/>
      <c r="AEA92" s="294"/>
      <c r="AEB92" s="294"/>
      <c r="AEC92" s="294"/>
      <c r="AED92" s="294"/>
      <c r="AEE92" s="294"/>
      <c r="AEF92" s="294"/>
      <c r="AEG92" s="294"/>
      <c r="AEH92" s="294"/>
      <c r="AEI92" s="294"/>
      <c r="AEJ92" s="294"/>
      <c r="AEK92" s="294"/>
      <c r="AEL92" s="294"/>
      <c r="AEM92" s="294"/>
      <c r="AEN92" s="294"/>
      <c r="AEO92" s="294"/>
      <c r="AEP92" s="294"/>
      <c r="AEQ92" s="294"/>
      <c r="AER92" s="294"/>
      <c r="AES92" s="294"/>
      <c r="AET92" s="294"/>
      <c r="AEU92" s="294"/>
      <c r="AEV92" s="294"/>
      <c r="AEW92" s="294"/>
      <c r="AEX92" s="294"/>
      <c r="AEY92" s="294"/>
      <c r="AEZ92" s="294"/>
      <c r="AFA92" s="294"/>
      <c r="AFB92" s="294"/>
      <c r="AFC92" s="294"/>
      <c r="AFD92" s="294"/>
      <c r="AFE92" s="294"/>
      <c r="AFF92" s="294"/>
      <c r="AFG92" s="294"/>
      <c r="AFH92" s="294"/>
      <c r="AFI92" s="294"/>
      <c r="AFJ92" s="294"/>
      <c r="AFK92" s="294"/>
      <c r="AFL92" s="294"/>
      <c r="AFM92" s="294"/>
      <c r="AFN92" s="294"/>
      <c r="AFO92" s="294"/>
      <c r="AFP92" s="294"/>
      <c r="AFQ92" s="294">
        <v>-13000</v>
      </c>
      <c r="AFR92" s="294"/>
      <c r="AFS92" s="294"/>
      <c r="AFT92" s="294"/>
      <c r="AFU92" s="294"/>
      <c r="AFV92" s="294"/>
      <c r="AFW92" s="294"/>
      <c r="AFX92" s="294"/>
      <c r="AFY92" s="294"/>
      <c r="AFZ92" s="294"/>
      <c r="AGA92" s="294"/>
      <c r="AGB92" s="294">
        <v>-668509.29</v>
      </c>
      <c r="AGC92" s="294"/>
      <c r="AGD92" s="294"/>
      <c r="AGE92" s="294"/>
      <c r="AGF92" s="294"/>
      <c r="AGG92" s="294"/>
      <c r="AGH92" s="294"/>
      <c r="AGI92" s="294"/>
      <c r="AGJ92" s="294"/>
      <c r="AGK92" s="294"/>
      <c r="AGL92" s="294"/>
      <c r="AGM92" s="294"/>
      <c r="AGN92" s="294"/>
      <c r="AGO92" s="294"/>
      <c r="AGP92" s="294"/>
      <c r="AGQ92" s="294"/>
      <c r="AGR92" s="294"/>
      <c r="AGS92" s="294">
        <v>-105410</v>
      </c>
      <c r="AGT92" s="294"/>
      <c r="AGU92" s="294"/>
      <c r="AGV92" s="294"/>
      <c r="AGW92" s="294"/>
      <c r="AGX92" s="294"/>
      <c r="AGY92" s="294"/>
      <c r="AGZ92" s="294"/>
      <c r="AHA92" s="294"/>
      <c r="AHB92" s="294"/>
      <c r="AHC92" s="294"/>
      <c r="AHD92" s="294"/>
      <c r="AHE92" s="294"/>
      <c r="AHF92" s="294"/>
      <c r="AHG92" s="294"/>
      <c r="AHH92" s="294"/>
      <c r="AHI92" s="294"/>
      <c r="AHJ92" s="294"/>
      <c r="AHK92" s="294"/>
      <c r="AHL92" s="294"/>
      <c r="AHM92" s="294"/>
      <c r="AHN92" s="294"/>
      <c r="AHO92" s="294"/>
      <c r="AHP92" s="294"/>
      <c r="AHQ92" s="294"/>
      <c r="AHR92" s="329"/>
      <c r="AHS92" s="294">
        <f t="shared" si="51"/>
        <v>-11718081.02</v>
      </c>
      <c r="AHT92" s="271" t="b">
        <f t="shared" si="52"/>
        <v>1</v>
      </c>
      <c r="AHU92" s="271" t="s">
        <v>6273</v>
      </c>
      <c r="AHV92" s="271" t="s">
        <v>6122</v>
      </c>
      <c r="AHW92" s="271" t="s">
        <v>6123</v>
      </c>
    </row>
    <row r="93" spans="1:907" ht="24" x14ac:dyDescent="0.8">
      <c r="A93" s="270" t="s">
        <v>6273</v>
      </c>
      <c r="B93" s="270" t="s">
        <v>6124</v>
      </c>
      <c r="C93" s="271" t="s">
        <v>6125</v>
      </c>
      <c r="D93" s="294">
        <v>0</v>
      </c>
      <c r="E93" s="294">
        <v>-5822900</v>
      </c>
      <c r="F93" s="294">
        <v>-6288455</v>
      </c>
      <c r="G93" s="294">
        <v>-2462200</v>
      </c>
      <c r="H93" s="294">
        <v>-907450</v>
      </c>
      <c r="I93" s="294">
        <v>-2350650</v>
      </c>
      <c r="J93" s="294">
        <v>-492200</v>
      </c>
      <c r="K93" s="294">
        <v>-682850</v>
      </c>
      <c r="L93" s="294">
        <v>-2633205.69</v>
      </c>
      <c r="M93" s="294">
        <v>-2331000</v>
      </c>
      <c r="N93" s="294">
        <v>-1792000</v>
      </c>
      <c r="O93" s="294">
        <v>-3874713</v>
      </c>
      <c r="P93" s="294">
        <v>-727430</v>
      </c>
      <c r="Q93" s="294">
        <v>-2843146</v>
      </c>
      <c r="R93" s="294">
        <v>-1600150</v>
      </c>
      <c r="S93" s="294">
        <v>-7185450</v>
      </c>
      <c r="T93" s="294">
        <v>-607800</v>
      </c>
      <c r="U93" s="294">
        <v>-2268400</v>
      </c>
      <c r="V93" s="294">
        <v>-942028</v>
      </c>
      <c r="W93" s="294">
        <v>-1397742.16</v>
      </c>
      <c r="X93" s="294">
        <v>-1644311</v>
      </c>
      <c r="Y93" s="294">
        <v>-896699</v>
      </c>
      <c r="Z93" s="294">
        <v>-5163439.5599999996</v>
      </c>
      <c r="AA93" s="294">
        <v>-7716777</v>
      </c>
      <c r="AB93" s="294">
        <v>-4420001</v>
      </c>
      <c r="AC93" s="294">
        <v>-811142</v>
      </c>
      <c r="AD93" s="294">
        <v>-8960645</v>
      </c>
      <c r="AE93" s="294">
        <v>-9293569.25</v>
      </c>
      <c r="AF93" s="294">
        <v>-1827178</v>
      </c>
      <c r="AG93" s="294">
        <v>-10394745</v>
      </c>
      <c r="AH93" s="294">
        <v>-4178742</v>
      </c>
      <c r="AI93" s="294">
        <v>-2304367</v>
      </c>
      <c r="AJ93" s="294">
        <v>-160297.57999999999</v>
      </c>
      <c r="AK93" s="294">
        <v>-4749355.1100000003</v>
      </c>
      <c r="AL93" s="294">
        <v>-375286</v>
      </c>
      <c r="AM93" s="294">
        <v>-2222203</v>
      </c>
      <c r="AN93" s="294">
        <v>-181621</v>
      </c>
      <c r="AO93" s="294">
        <v>-1402851</v>
      </c>
      <c r="AP93" s="294">
        <v>-1218588</v>
      </c>
      <c r="AQ93" s="294">
        <v>-2599762</v>
      </c>
      <c r="AR93" s="294">
        <v>-5842572</v>
      </c>
      <c r="AS93" s="294">
        <v>-1807182</v>
      </c>
      <c r="AT93" s="294">
        <v>-1912716.2</v>
      </c>
      <c r="AU93" s="294">
        <v>-192600</v>
      </c>
      <c r="AV93" s="294">
        <v>-43800</v>
      </c>
      <c r="AW93" s="294">
        <v>-180200</v>
      </c>
      <c r="AX93" s="294">
        <v>-1917900</v>
      </c>
      <c r="AY93" s="294">
        <v>-2994900</v>
      </c>
      <c r="AZ93" s="294">
        <v>-101930</v>
      </c>
      <c r="BA93" s="294">
        <v>-71700</v>
      </c>
      <c r="BB93" s="294">
        <v>-100700</v>
      </c>
      <c r="BC93" s="294">
        <v>-129454</v>
      </c>
      <c r="BD93" s="294">
        <v>-222900</v>
      </c>
      <c r="BE93" s="294">
        <v>-374300</v>
      </c>
      <c r="BF93" s="294">
        <v>-88100</v>
      </c>
      <c r="BG93" s="294">
        <v>-120201.5</v>
      </c>
      <c r="BH93" s="294">
        <v>-549000</v>
      </c>
      <c r="BI93" s="294">
        <v>-11670</v>
      </c>
      <c r="BJ93" s="294">
        <v>-36390</v>
      </c>
      <c r="BK93" s="294">
        <v>-2085914</v>
      </c>
      <c r="BL93" s="294">
        <v>-156209</v>
      </c>
      <c r="BM93" s="294">
        <v>-6902458</v>
      </c>
      <c r="BN93" s="294">
        <v>-2493711</v>
      </c>
      <c r="BO93" s="294">
        <v>-1451090</v>
      </c>
      <c r="BP93" s="294">
        <v>-530620</v>
      </c>
      <c r="BQ93" s="294">
        <v>-470810</v>
      </c>
      <c r="BR93" s="294">
        <v>-226866</v>
      </c>
      <c r="BS93" s="294">
        <v>-282810</v>
      </c>
      <c r="BT93" s="294">
        <v>-937230</v>
      </c>
      <c r="BU93" s="294">
        <v>-1622652.5</v>
      </c>
      <c r="BV93" s="294">
        <v>-1117920</v>
      </c>
      <c r="BW93" s="294">
        <v>-493450</v>
      </c>
      <c r="BX93" s="294">
        <v>-290400</v>
      </c>
      <c r="BY93" s="294">
        <v>-294030</v>
      </c>
      <c r="BZ93" s="294">
        <v>-581990</v>
      </c>
      <c r="CA93" s="294">
        <v>-3049229.86</v>
      </c>
      <c r="CB93" s="294">
        <v>-1001302.18</v>
      </c>
      <c r="CC93" s="294">
        <v>-1437370.95</v>
      </c>
      <c r="CD93" s="294">
        <v>-2729324.4699999997</v>
      </c>
      <c r="CE93" s="294">
        <v>-1375101.25</v>
      </c>
      <c r="CF93" s="294">
        <v>-1629605.6</v>
      </c>
      <c r="CG93" s="294">
        <v>-59452.9</v>
      </c>
      <c r="CH93" s="294">
        <v>-736118.75</v>
      </c>
      <c r="CI93" s="294">
        <v>-903982.25</v>
      </c>
      <c r="CJ93" s="294">
        <v>-365475.75</v>
      </c>
      <c r="CK93" s="294">
        <v>-891675</v>
      </c>
      <c r="CL93" s="294">
        <v>-2524168.61</v>
      </c>
      <c r="CM93" s="294">
        <v>-759751.5</v>
      </c>
      <c r="CN93" s="294">
        <v>-1082195.6299999999</v>
      </c>
      <c r="CO93" s="294">
        <v>-231427.88</v>
      </c>
      <c r="CP93" s="294">
        <v>-3571682.53</v>
      </c>
      <c r="CQ93" s="294">
        <v>-831053.13</v>
      </c>
      <c r="CR93" s="294">
        <v>-1321661.75</v>
      </c>
      <c r="CS93" s="294">
        <v>-983424.5</v>
      </c>
      <c r="CT93" s="294">
        <v>-65814</v>
      </c>
      <c r="CU93" s="294">
        <v>-359032</v>
      </c>
      <c r="CV93" s="294">
        <v>-3861168.8</v>
      </c>
      <c r="CW93" s="294">
        <v>-3366002.7</v>
      </c>
      <c r="CX93" s="294">
        <v>-421843.5</v>
      </c>
      <c r="CY93" s="294">
        <v>-2857128.05</v>
      </c>
      <c r="CZ93" s="294">
        <v>-381844.6</v>
      </c>
      <c r="DA93" s="294">
        <v>-373175.4</v>
      </c>
      <c r="DB93" s="294">
        <v>0</v>
      </c>
      <c r="DC93" s="294">
        <v>-1122206.75</v>
      </c>
      <c r="DD93" s="294">
        <v>-10885.75</v>
      </c>
      <c r="DE93" s="294">
        <v>-11036.1</v>
      </c>
      <c r="DF93" s="294">
        <v>-43643.75</v>
      </c>
      <c r="DG93" s="294">
        <v>-5753935.5800000001</v>
      </c>
      <c r="DH93" s="294">
        <v>-2422587.4</v>
      </c>
      <c r="DI93" s="294">
        <v>-534680.25</v>
      </c>
      <c r="DJ93" s="294">
        <v>-33946</v>
      </c>
      <c r="DK93" s="294"/>
      <c r="DL93" s="294">
        <v>-3388</v>
      </c>
      <c r="DM93" s="294">
        <v>0</v>
      </c>
      <c r="DN93" s="294">
        <v>0</v>
      </c>
      <c r="DO93" s="294">
        <v>0</v>
      </c>
      <c r="DP93" s="294">
        <v>-7779.5</v>
      </c>
      <c r="DQ93" s="294">
        <v>0</v>
      </c>
      <c r="DR93" s="294">
        <v>-292665.45</v>
      </c>
      <c r="DS93" s="294">
        <v>0</v>
      </c>
      <c r="DT93" s="294">
        <v>-247061.75</v>
      </c>
      <c r="DU93" s="294">
        <v>-119983.75</v>
      </c>
      <c r="DV93" s="294">
        <v>-3429798.75</v>
      </c>
      <c r="DW93" s="294">
        <v>-1372607.42</v>
      </c>
      <c r="DX93" s="294">
        <v>-103749.25</v>
      </c>
      <c r="DY93" s="294">
        <v>-682133.25</v>
      </c>
      <c r="DZ93" s="294">
        <v>-2324222.62</v>
      </c>
      <c r="EA93" s="294">
        <v>-385506</v>
      </c>
      <c r="EB93" s="294">
        <v>-359438.25</v>
      </c>
      <c r="EC93" s="294">
        <v>-202126</v>
      </c>
      <c r="ED93" s="294">
        <v>-1755161.39</v>
      </c>
      <c r="EE93" s="294">
        <v>-69513</v>
      </c>
      <c r="EF93" s="294">
        <v>-63898.1</v>
      </c>
      <c r="EG93" s="294">
        <v>-2069814.78</v>
      </c>
      <c r="EH93" s="294">
        <v>-800544.45</v>
      </c>
      <c r="EI93" s="294">
        <v>-1550299.85</v>
      </c>
      <c r="EJ93" s="294">
        <v>-1924441.7</v>
      </c>
      <c r="EK93" s="294">
        <v>-992470.5</v>
      </c>
      <c r="EL93" s="294">
        <v>-273100</v>
      </c>
      <c r="EM93" s="294">
        <v>-4211471.62</v>
      </c>
      <c r="EN93" s="294">
        <v>-35278.769999999997</v>
      </c>
      <c r="EO93" s="294">
        <v>-3522136.25</v>
      </c>
      <c r="EP93" s="294">
        <v>-2242526.25</v>
      </c>
      <c r="EQ93" s="294">
        <v>-2642662.12</v>
      </c>
      <c r="ER93" s="294">
        <v>-868441.5</v>
      </c>
      <c r="ES93" s="294">
        <v>-418961.25</v>
      </c>
      <c r="ET93" s="294">
        <v>-8927012.8000000007</v>
      </c>
      <c r="EU93" s="294">
        <v>-4154033.5</v>
      </c>
      <c r="EV93" s="294">
        <v>-1577251.25</v>
      </c>
      <c r="EW93" s="294">
        <v>0</v>
      </c>
      <c r="EX93" s="294">
        <v>-174748.22</v>
      </c>
      <c r="EY93" s="294">
        <v>-1662694.93</v>
      </c>
      <c r="EZ93" s="294">
        <v>-2188287.7000000002</v>
      </c>
      <c r="FA93" s="294">
        <v>-4292147.5199999996</v>
      </c>
      <c r="FB93" s="294">
        <v>-2397990.84</v>
      </c>
      <c r="FC93" s="294">
        <v>-4362402.46</v>
      </c>
      <c r="FD93" s="294">
        <v>-1430203.95</v>
      </c>
      <c r="FE93" s="294">
        <v>-725837.01</v>
      </c>
      <c r="FF93" s="294">
        <v>-1292524.06</v>
      </c>
      <c r="FG93" s="294">
        <v>-939629.38</v>
      </c>
      <c r="FH93" s="294">
        <v>-915738.52</v>
      </c>
      <c r="FI93" s="294">
        <v>-19152.25</v>
      </c>
      <c r="FJ93" s="294">
        <v>-1746.75</v>
      </c>
      <c r="FK93" s="294">
        <v>-218758.5</v>
      </c>
      <c r="FL93" s="294">
        <v>-9832.65</v>
      </c>
      <c r="FM93" s="294">
        <v>-38664.51</v>
      </c>
      <c r="FN93" s="294">
        <v>-955027.5</v>
      </c>
      <c r="FO93" s="294">
        <v>-16379</v>
      </c>
      <c r="FP93" s="294">
        <v>-1518114</v>
      </c>
      <c r="FQ93" s="294">
        <v>0</v>
      </c>
      <c r="FR93" s="294">
        <v>-31064.75</v>
      </c>
      <c r="FS93" s="294">
        <v>-38963.75</v>
      </c>
      <c r="FT93" s="294">
        <v>-300132.25</v>
      </c>
      <c r="FU93" s="294">
        <v>-89204.25</v>
      </c>
      <c r="FV93" s="294">
        <v>-69982.75</v>
      </c>
      <c r="FW93" s="294">
        <v>-564802.54</v>
      </c>
      <c r="FX93" s="294">
        <v>-4053987.05</v>
      </c>
      <c r="FY93" s="294">
        <v>-1083113.75</v>
      </c>
      <c r="FZ93" s="294">
        <v>-613882.92000000004</v>
      </c>
      <c r="GA93" s="294">
        <v>-179940.07</v>
      </c>
      <c r="GB93" s="294">
        <v>-787285.5</v>
      </c>
      <c r="GC93" s="294">
        <v>-348080.5</v>
      </c>
      <c r="GD93" s="294">
        <v>-160200</v>
      </c>
      <c r="GE93" s="294">
        <v>-10380</v>
      </c>
      <c r="GF93" s="294">
        <v>-244806.25</v>
      </c>
      <c r="GG93" s="294">
        <v>0</v>
      </c>
      <c r="GH93" s="294">
        <v>-4195879</v>
      </c>
      <c r="GI93" s="294">
        <v>-973948.45</v>
      </c>
      <c r="GJ93" s="294">
        <v>-701126.93</v>
      </c>
      <c r="GK93" s="294">
        <v>-1249732.1599999999</v>
      </c>
      <c r="GL93" s="294">
        <v>-1493147.3</v>
      </c>
      <c r="GM93" s="294">
        <v>-383271.25</v>
      </c>
      <c r="GN93" s="294">
        <v>0</v>
      </c>
      <c r="GO93" s="294">
        <v>-322095.5</v>
      </c>
      <c r="GP93" s="294">
        <v>-4279</v>
      </c>
      <c r="GQ93" s="294"/>
      <c r="GR93" s="294">
        <v>0</v>
      </c>
      <c r="GS93" s="294">
        <v>-8395</v>
      </c>
      <c r="GT93" s="294">
        <v>-6889</v>
      </c>
      <c r="GU93" s="294">
        <v>-1092.75</v>
      </c>
      <c r="GV93" s="294">
        <v>0</v>
      </c>
      <c r="GW93" s="294">
        <v>-35653</v>
      </c>
      <c r="GX93" s="294">
        <v>-2951</v>
      </c>
      <c r="GY93" s="294">
        <v>-314069.81</v>
      </c>
      <c r="GZ93" s="294">
        <v>-237491</v>
      </c>
      <c r="HA93" s="294">
        <v>-2458691.25</v>
      </c>
      <c r="HB93" s="294">
        <v>-1259337.25</v>
      </c>
      <c r="HC93" s="294">
        <v>-2785133.68</v>
      </c>
      <c r="HD93" s="294">
        <v>-1947559.75</v>
      </c>
      <c r="HE93" s="294">
        <v>-5397767.5999999996</v>
      </c>
      <c r="HF93" s="294">
        <v>-23362754.719999999</v>
      </c>
      <c r="HG93" s="294">
        <v>-5911388.0999999996</v>
      </c>
      <c r="HH93" s="294">
        <v>-2497827</v>
      </c>
      <c r="HI93" s="294">
        <v>-18050863.130000003</v>
      </c>
      <c r="HJ93" s="294"/>
      <c r="HK93" s="294">
        <v>-8069951.75</v>
      </c>
      <c r="HL93" s="294">
        <v>-33442108.449999999</v>
      </c>
      <c r="HM93" s="294">
        <v>-3049420</v>
      </c>
      <c r="HN93" s="294">
        <v>-4942774.08</v>
      </c>
      <c r="HO93" s="294">
        <v>-11940790.529999999</v>
      </c>
      <c r="HP93" s="294">
        <v>-1008661.75</v>
      </c>
      <c r="HQ93" s="294">
        <v>-11488931.800000001</v>
      </c>
      <c r="HR93" s="294">
        <v>0</v>
      </c>
      <c r="HS93" s="294">
        <v>0</v>
      </c>
      <c r="HT93" s="294">
        <v>0</v>
      </c>
      <c r="HU93" s="294">
        <v>-1734609.11</v>
      </c>
      <c r="HV93" s="294">
        <v>-3098184.75</v>
      </c>
      <c r="HW93" s="294">
        <v>0</v>
      </c>
      <c r="HX93" s="294">
        <v>0</v>
      </c>
      <c r="HY93" s="294">
        <v>-1294104.1200000001</v>
      </c>
      <c r="HZ93" s="294">
        <v>0</v>
      </c>
      <c r="IA93" s="294">
        <v>0</v>
      </c>
      <c r="IB93" s="294">
        <v>-299706.75</v>
      </c>
      <c r="IC93" s="294">
        <v>0</v>
      </c>
      <c r="ID93" s="294">
        <v>0</v>
      </c>
      <c r="IE93" s="294">
        <v>0</v>
      </c>
      <c r="IF93" s="294">
        <v>-879095.37</v>
      </c>
      <c r="IG93" s="294">
        <v>0</v>
      </c>
      <c r="IH93" s="294">
        <v>-18255</v>
      </c>
      <c r="II93" s="294">
        <v>-7851326.75</v>
      </c>
      <c r="IJ93" s="294">
        <v>-8136567</v>
      </c>
      <c r="IK93" s="294">
        <v>-29408783</v>
      </c>
      <c r="IL93" s="294">
        <v>-5894327.5</v>
      </c>
      <c r="IM93" s="294">
        <v>-9273738.6600000001</v>
      </c>
      <c r="IN93" s="294">
        <v>-2745226.04</v>
      </c>
      <c r="IO93" s="294">
        <v>-1535643.75</v>
      </c>
      <c r="IP93" s="294">
        <v>-1253740.75</v>
      </c>
      <c r="IQ93" s="294">
        <v>-1636948.19</v>
      </c>
      <c r="IR93" s="294">
        <v>-7443742.75</v>
      </c>
      <c r="IS93" s="294">
        <v>-1207476</v>
      </c>
      <c r="IT93" s="294">
        <v>-2641141.2000000002</v>
      </c>
      <c r="IU93" s="294">
        <v>-2411262</v>
      </c>
      <c r="IV93" s="294">
        <v>-7525303.2599999998</v>
      </c>
      <c r="IW93" s="294">
        <v>-1429002.1</v>
      </c>
      <c r="IX93" s="294">
        <v>-4824831</v>
      </c>
      <c r="IY93" s="294">
        <v>-5510184</v>
      </c>
      <c r="IZ93" s="294">
        <v>-1024527</v>
      </c>
      <c r="JA93" s="294">
        <v>-1960382</v>
      </c>
      <c r="JB93" s="294">
        <v>-5032241.4000000004</v>
      </c>
      <c r="JC93" s="294">
        <v>-13019380.09</v>
      </c>
      <c r="JD93" s="294">
        <v>-4733543.41</v>
      </c>
      <c r="JE93" s="294">
        <v>-1400</v>
      </c>
      <c r="JF93" s="294">
        <v>-1581250.4</v>
      </c>
      <c r="JG93" s="294">
        <v>-6348554.5</v>
      </c>
      <c r="JH93" s="294">
        <v>-3779454</v>
      </c>
      <c r="JI93" s="294">
        <v>-2580301.6</v>
      </c>
      <c r="JJ93" s="294">
        <v>-24174.799999999999</v>
      </c>
      <c r="JK93" s="294">
        <v>-620817.13</v>
      </c>
      <c r="JL93" s="294">
        <v>-5792631.6399999997</v>
      </c>
      <c r="JM93" s="294">
        <v>-4856010.76</v>
      </c>
      <c r="JN93" s="294">
        <v>-14445616.390000001</v>
      </c>
      <c r="JO93" s="294">
        <v>-9062676.9499999993</v>
      </c>
      <c r="JP93" s="294">
        <v>-6719614.0899999999</v>
      </c>
      <c r="JQ93" s="294">
        <v>-4114976</v>
      </c>
      <c r="JR93" s="294"/>
      <c r="JS93" s="294">
        <v>-438481.25</v>
      </c>
      <c r="JT93" s="294">
        <v>-859637.68</v>
      </c>
      <c r="JU93" s="294">
        <v>0</v>
      </c>
      <c r="JV93" s="294">
        <v>-1406604</v>
      </c>
      <c r="JW93" s="294">
        <v>-761743.75</v>
      </c>
      <c r="JX93" s="294">
        <v>-3131536.25</v>
      </c>
      <c r="JY93" s="294"/>
      <c r="JZ93" s="294"/>
      <c r="KA93" s="294">
        <v>0</v>
      </c>
      <c r="KB93" s="294"/>
      <c r="KC93" s="294">
        <v>-1406919</v>
      </c>
      <c r="KD93" s="294">
        <v>-1656640.75</v>
      </c>
      <c r="KE93" s="294">
        <v>-205656</v>
      </c>
      <c r="KF93" s="294">
        <v>0</v>
      </c>
      <c r="KG93" s="294">
        <v>-310720</v>
      </c>
      <c r="KH93" s="294">
        <v>-153622</v>
      </c>
      <c r="KI93" s="294">
        <v>-3869149</v>
      </c>
      <c r="KJ93" s="294">
        <v>-3793356</v>
      </c>
      <c r="KK93" s="294">
        <v>-5259568</v>
      </c>
      <c r="KL93" s="294">
        <v>-1363981</v>
      </c>
      <c r="KM93" s="294">
        <v>-1161060</v>
      </c>
      <c r="KN93" s="294">
        <v>-1332819</v>
      </c>
      <c r="KO93" s="294"/>
      <c r="KP93" s="294">
        <v>-3288341</v>
      </c>
      <c r="KQ93" s="294">
        <v>-238923.75</v>
      </c>
      <c r="KR93" s="294">
        <v>-4154498.46</v>
      </c>
      <c r="KS93" s="294">
        <v>-3351294.32</v>
      </c>
      <c r="KT93" s="294">
        <v>-5115326.99</v>
      </c>
      <c r="KU93" s="294">
        <v>-2668716.7400000002</v>
      </c>
      <c r="KV93" s="294">
        <v>-3019302.36</v>
      </c>
      <c r="KW93" s="294">
        <v>-200</v>
      </c>
      <c r="KX93" s="294">
        <v>-704754.71</v>
      </c>
      <c r="KY93" s="294"/>
      <c r="KZ93" s="294">
        <v>-141305</v>
      </c>
      <c r="LA93" s="294">
        <v>-370920</v>
      </c>
      <c r="LB93" s="294">
        <v>-418800</v>
      </c>
      <c r="LC93" s="294">
        <v>-485439</v>
      </c>
      <c r="LD93" s="294">
        <v>0</v>
      </c>
      <c r="LE93" s="294">
        <v>-605550</v>
      </c>
      <c r="LF93" s="294"/>
      <c r="LG93" s="294">
        <v>-1734543.57</v>
      </c>
      <c r="LH93" s="294">
        <v>-5095412.43</v>
      </c>
      <c r="LI93" s="294">
        <v>-4214483.7</v>
      </c>
      <c r="LJ93" s="294">
        <v>-9237259.1699999999</v>
      </c>
      <c r="LK93" s="294">
        <v>-9113805.6899999995</v>
      </c>
      <c r="LL93" s="294">
        <v>-9128994.7699999996</v>
      </c>
      <c r="LM93" s="294">
        <v>-2376255.06</v>
      </c>
      <c r="LN93" s="294">
        <v>-14856385.689999999</v>
      </c>
      <c r="LO93" s="294">
        <v>-2797763.16</v>
      </c>
      <c r="LP93" s="294">
        <v>-12855687.27</v>
      </c>
      <c r="LQ93" s="294">
        <v>-3940550.4499999997</v>
      </c>
      <c r="LR93" s="294"/>
      <c r="LS93" s="294"/>
      <c r="LT93" s="294"/>
      <c r="LU93" s="294">
        <v>-309587.88</v>
      </c>
      <c r="LV93" s="294">
        <v>-3067643.45</v>
      </c>
      <c r="LW93" s="294">
        <v>-3527701.89</v>
      </c>
      <c r="LX93" s="294">
        <v>-4089635.5</v>
      </c>
      <c r="LY93" s="294">
        <v>-16219572</v>
      </c>
      <c r="LZ93" s="294">
        <v>-13709938.17</v>
      </c>
      <c r="MA93" s="294">
        <v>-20173387.25</v>
      </c>
      <c r="MB93" s="294">
        <v>-13602756.960000001</v>
      </c>
      <c r="MC93" s="294">
        <v>-13527504</v>
      </c>
      <c r="MD93" s="294">
        <v>-10653114</v>
      </c>
      <c r="ME93" s="294">
        <v>-25495830</v>
      </c>
      <c r="MF93" s="294">
        <v>-11178112.5</v>
      </c>
      <c r="MG93" s="294">
        <v>0</v>
      </c>
      <c r="MH93" s="294">
        <v>-151464</v>
      </c>
      <c r="MI93" s="294">
        <v>-1613408</v>
      </c>
      <c r="MJ93" s="294">
        <v>-79033</v>
      </c>
      <c r="MK93" s="294">
        <v>0</v>
      </c>
      <c r="ML93" s="294">
        <v>-52736</v>
      </c>
      <c r="MM93" s="294">
        <v>-1838501</v>
      </c>
      <c r="MN93" s="294">
        <v>-7391</v>
      </c>
      <c r="MO93" s="294">
        <v>-253981</v>
      </c>
      <c r="MP93" s="294">
        <v>-378995</v>
      </c>
      <c r="MQ93" s="294">
        <v>-1035307.8</v>
      </c>
      <c r="MR93" s="294">
        <v>-5677</v>
      </c>
      <c r="MS93" s="294">
        <v>-597167.25</v>
      </c>
      <c r="MT93" s="294">
        <v>-1540930.26</v>
      </c>
      <c r="MU93" s="294">
        <v>-6494333.5</v>
      </c>
      <c r="MV93" s="294">
        <v>-3865466.75</v>
      </c>
      <c r="MW93" s="294">
        <v>-5159569.25</v>
      </c>
      <c r="MX93" s="294">
        <v>-1510940.75</v>
      </c>
      <c r="MY93" s="294">
        <v>-16384205.75</v>
      </c>
      <c r="MZ93" s="294">
        <v>-5327933</v>
      </c>
      <c r="NA93" s="294">
        <v>-4407477.8</v>
      </c>
      <c r="NB93" s="294">
        <v>-1893258</v>
      </c>
      <c r="NC93" s="294">
        <v>-850562.25</v>
      </c>
      <c r="ND93" s="294">
        <v>-750677.3</v>
      </c>
      <c r="NE93" s="294">
        <v>-1245613.6000000001</v>
      </c>
      <c r="NF93" s="294">
        <v>-798786</v>
      </c>
      <c r="NG93" s="294">
        <v>-1698951.43</v>
      </c>
      <c r="NH93" s="294">
        <v>-4891074.25</v>
      </c>
      <c r="NI93" s="294">
        <v>-44287.5</v>
      </c>
      <c r="NJ93" s="294">
        <v>-3417560.25</v>
      </c>
      <c r="NK93" s="294">
        <v>-793292.5</v>
      </c>
      <c r="NL93" s="294">
        <v>0</v>
      </c>
      <c r="NM93" s="294">
        <v>-505220.3</v>
      </c>
      <c r="NN93" s="294">
        <v>0</v>
      </c>
      <c r="NO93" s="294">
        <v>0</v>
      </c>
      <c r="NP93" s="294">
        <v>-49479</v>
      </c>
      <c r="NQ93" s="294">
        <v>-1566449</v>
      </c>
      <c r="NR93" s="294">
        <v>-2492812</v>
      </c>
      <c r="NS93" s="294">
        <v>-1021143.13</v>
      </c>
      <c r="NT93" s="294">
        <v>-208874.55</v>
      </c>
      <c r="NU93" s="294">
        <v>-61397.5</v>
      </c>
      <c r="NV93" s="294">
        <v>-37474.75</v>
      </c>
      <c r="NW93" s="294">
        <v>-609151</v>
      </c>
      <c r="NX93" s="294">
        <v>-1188412.72</v>
      </c>
      <c r="NY93" s="294">
        <v>-3970571</v>
      </c>
      <c r="NZ93" s="294">
        <v>-5163367.8099999996</v>
      </c>
      <c r="OA93" s="294">
        <v>-5606240.4500000002</v>
      </c>
      <c r="OB93" s="294">
        <v>-13948866.84</v>
      </c>
      <c r="OC93" s="294">
        <v>-8220493.1200000001</v>
      </c>
      <c r="OD93" s="294">
        <v>-3472</v>
      </c>
      <c r="OE93" s="294">
        <v>-205390.09</v>
      </c>
      <c r="OF93" s="294">
        <v>-1124702.29</v>
      </c>
      <c r="OG93" s="294">
        <v>0</v>
      </c>
      <c r="OH93" s="294">
        <v>-5310754.7</v>
      </c>
      <c r="OI93" s="294">
        <v>-3344724.14</v>
      </c>
      <c r="OJ93" s="294">
        <v>-9084848.3100000005</v>
      </c>
      <c r="OK93" s="294"/>
      <c r="OL93" s="294">
        <v>-1966527.02</v>
      </c>
      <c r="OM93" s="294">
        <v>-56790</v>
      </c>
      <c r="ON93" s="294">
        <v>-6945153</v>
      </c>
      <c r="OO93" s="294">
        <v>-2070153.95</v>
      </c>
      <c r="OP93" s="294">
        <v>-6972957</v>
      </c>
      <c r="OQ93" s="294">
        <v>-2818631</v>
      </c>
      <c r="OR93" s="294">
        <v>-16878614.199999999</v>
      </c>
      <c r="OS93" s="294">
        <v>-107636.75</v>
      </c>
      <c r="OT93" s="294">
        <v>-2679000.9500000002</v>
      </c>
      <c r="OU93" s="294">
        <v>-97472</v>
      </c>
      <c r="OV93" s="294">
        <v>0</v>
      </c>
      <c r="OW93" s="294">
        <v>-2374105.6</v>
      </c>
      <c r="OX93" s="294">
        <v>-1330701</v>
      </c>
      <c r="OY93" s="294">
        <v>-1852541.8</v>
      </c>
      <c r="OZ93" s="294">
        <v>-1095711.5</v>
      </c>
      <c r="PA93" s="294">
        <v>-1893904.4</v>
      </c>
      <c r="PB93" s="294"/>
      <c r="PC93" s="294">
        <v>-368876.86</v>
      </c>
      <c r="PD93" s="294">
        <v>0</v>
      </c>
      <c r="PE93" s="294">
        <v>0</v>
      </c>
      <c r="PF93" s="294">
        <v>-26055.57</v>
      </c>
      <c r="PG93" s="294">
        <v>-13025.8</v>
      </c>
      <c r="PH93" s="294">
        <v>-61210</v>
      </c>
      <c r="PI93" s="294">
        <v>-390497.44</v>
      </c>
      <c r="PJ93" s="294">
        <v>-300692</v>
      </c>
      <c r="PK93" s="294">
        <v>0</v>
      </c>
      <c r="PL93" s="294">
        <v>-1077690.1000000001</v>
      </c>
      <c r="PM93" s="294">
        <v>-1537059.68</v>
      </c>
      <c r="PN93" s="294">
        <v>0</v>
      </c>
      <c r="PO93" s="294">
        <v>-181981.4</v>
      </c>
      <c r="PP93" s="294">
        <v>-71938.570000000007</v>
      </c>
      <c r="PQ93" s="294">
        <v>0</v>
      </c>
      <c r="PR93" s="294"/>
      <c r="PS93" s="294">
        <v>-211758.53</v>
      </c>
      <c r="PT93" s="294">
        <v>-33840</v>
      </c>
      <c r="PU93" s="294">
        <v>-800400</v>
      </c>
      <c r="PV93" s="294"/>
      <c r="PW93" s="294"/>
      <c r="PX93" s="294"/>
      <c r="PY93" s="294">
        <v>0</v>
      </c>
      <c r="PZ93" s="294">
        <v>-451415</v>
      </c>
      <c r="QA93" s="294">
        <v>-5000</v>
      </c>
      <c r="QB93" s="294"/>
      <c r="QC93" s="294">
        <v>0</v>
      </c>
      <c r="QD93" s="294"/>
      <c r="QE93" s="294">
        <v>0</v>
      </c>
      <c r="QF93" s="294"/>
      <c r="QG93" s="294">
        <v>-3960</v>
      </c>
      <c r="QH93" s="294"/>
      <c r="QI93" s="294">
        <v>0</v>
      </c>
      <c r="QJ93" s="294">
        <v>-19390</v>
      </c>
      <c r="QK93" s="294">
        <v>0</v>
      </c>
      <c r="QL93" s="294">
        <v>-6400</v>
      </c>
      <c r="QM93" s="294">
        <v>0</v>
      </c>
      <c r="QN93" s="294">
        <v>-3126884</v>
      </c>
      <c r="QO93" s="294"/>
      <c r="QP93" s="294"/>
      <c r="QQ93" s="294"/>
      <c r="QR93" s="294"/>
      <c r="QS93" s="294">
        <v>-1327346.48</v>
      </c>
      <c r="QT93" s="294">
        <v>-154107.70000000001</v>
      </c>
      <c r="QU93" s="294">
        <v>-383630</v>
      </c>
      <c r="QV93" s="294">
        <v>-9013130.8399999999</v>
      </c>
      <c r="QW93" s="294">
        <v>-286380</v>
      </c>
      <c r="QX93" s="294">
        <v>-1424190</v>
      </c>
      <c r="QY93" s="294">
        <v>-2289313.6</v>
      </c>
      <c r="QZ93" s="294">
        <v>-2892087.5</v>
      </c>
      <c r="RA93" s="294">
        <v>-364351.96</v>
      </c>
      <c r="RB93" s="294">
        <v>-1284234.6499999999</v>
      </c>
      <c r="RC93" s="294">
        <v>-3210491.1</v>
      </c>
      <c r="RD93" s="294">
        <v>-126719.95</v>
      </c>
      <c r="RE93" s="294"/>
      <c r="RF93" s="294">
        <v>-2900776.89</v>
      </c>
      <c r="RG93" s="294">
        <v>-3148592.85</v>
      </c>
      <c r="RH93" s="294">
        <v>-642933</v>
      </c>
      <c r="RI93" s="294">
        <v>-2196940</v>
      </c>
      <c r="RJ93" s="294">
        <v>-403230</v>
      </c>
      <c r="RK93" s="294">
        <v>-157710</v>
      </c>
      <c r="RL93" s="294">
        <v>-1962368</v>
      </c>
      <c r="RM93" s="294">
        <v>0</v>
      </c>
      <c r="RN93" s="294">
        <v>0</v>
      </c>
      <c r="RO93" s="294">
        <v>-211050</v>
      </c>
      <c r="RP93" s="294">
        <v>-274806</v>
      </c>
      <c r="RQ93" s="294">
        <v>-3509733</v>
      </c>
      <c r="RR93" s="294">
        <v>-17350</v>
      </c>
      <c r="RS93" s="294">
        <v>-911935</v>
      </c>
      <c r="RT93" s="294">
        <v>-1505162</v>
      </c>
      <c r="RU93" s="294">
        <v>-3259645</v>
      </c>
      <c r="RV93" s="294">
        <v>-18195</v>
      </c>
      <c r="RW93" s="294">
        <v>0</v>
      </c>
      <c r="RX93" s="294">
        <v>0</v>
      </c>
      <c r="RY93" s="294">
        <v>-715209.85</v>
      </c>
      <c r="RZ93" s="294">
        <v>-1277373</v>
      </c>
      <c r="SA93" s="294">
        <v>-255570</v>
      </c>
      <c r="SB93" s="294"/>
      <c r="SC93" s="294">
        <v>-887270.35</v>
      </c>
      <c r="SD93" s="294">
        <v>-1111641</v>
      </c>
      <c r="SE93" s="294">
        <v>-202298</v>
      </c>
      <c r="SF93" s="294">
        <v>-1697181</v>
      </c>
      <c r="SG93" s="294">
        <v>-679394</v>
      </c>
      <c r="SH93" s="294">
        <v>-2242404</v>
      </c>
      <c r="SI93" s="294"/>
      <c r="SJ93" s="294">
        <v>-357682.22</v>
      </c>
      <c r="SK93" s="294">
        <v>-1372079</v>
      </c>
      <c r="SL93" s="294">
        <v>-276195.67</v>
      </c>
      <c r="SM93" s="294">
        <v>-1888948.93</v>
      </c>
      <c r="SN93" s="294">
        <v>-2099920.58</v>
      </c>
      <c r="SO93" s="294">
        <v>-6769588.2000000002</v>
      </c>
      <c r="SP93" s="294">
        <v>-15491.81</v>
      </c>
      <c r="SQ93" s="294">
        <v>-1118482.94</v>
      </c>
      <c r="SR93" s="294">
        <v>-466038.75</v>
      </c>
      <c r="SS93" s="294">
        <v>-2405432.6</v>
      </c>
      <c r="ST93" s="294">
        <v>-969016.75</v>
      </c>
      <c r="SU93" s="294">
        <v>-686448.7</v>
      </c>
      <c r="SV93" s="294"/>
      <c r="SW93" s="294">
        <v>-462100</v>
      </c>
      <c r="SX93" s="294">
        <v>0</v>
      </c>
      <c r="SY93" s="294">
        <v>0</v>
      </c>
      <c r="SZ93" s="294">
        <v>0</v>
      </c>
      <c r="TA93" s="294"/>
      <c r="TB93" s="294">
        <v>0</v>
      </c>
      <c r="TC93" s="294">
        <v>0</v>
      </c>
      <c r="TD93" s="294">
        <v>0</v>
      </c>
      <c r="TE93" s="294">
        <v>0</v>
      </c>
      <c r="TF93" s="294">
        <v>0</v>
      </c>
      <c r="TG93" s="294"/>
      <c r="TH93" s="294">
        <v>0</v>
      </c>
      <c r="TI93" s="294">
        <v>0</v>
      </c>
      <c r="TJ93" s="294">
        <v>-3150</v>
      </c>
      <c r="TK93" s="294"/>
      <c r="TL93" s="294">
        <v>0</v>
      </c>
      <c r="TM93" s="294"/>
      <c r="TN93" s="294"/>
      <c r="TO93" s="294">
        <v>-635635.36</v>
      </c>
      <c r="TP93" s="294">
        <v>0</v>
      </c>
      <c r="TQ93" s="294">
        <v>-50832</v>
      </c>
      <c r="TR93" s="294"/>
      <c r="TS93" s="294"/>
      <c r="TT93" s="294">
        <v>-7261.68</v>
      </c>
      <c r="TU93" s="294">
        <v>-33034</v>
      </c>
      <c r="TV93" s="294"/>
      <c r="TW93" s="294"/>
      <c r="TX93" s="294"/>
      <c r="TY93" s="294">
        <v>-217106.75</v>
      </c>
      <c r="TZ93" s="294"/>
      <c r="UA93" s="294">
        <v>-617153.94999999995</v>
      </c>
      <c r="UB93" s="294">
        <v>0</v>
      </c>
      <c r="UC93" s="294">
        <v>0</v>
      </c>
      <c r="UD93" s="294">
        <v>-505649.5</v>
      </c>
      <c r="UE93" s="294">
        <v>-101265.5</v>
      </c>
      <c r="UF93" s="294"/>
      <c r="UG93" s="294"/>
      <c r="UH93" s="294">
        <v>-1463894.5</v>
      </c>
      <c r="UI93" s="294">
        <v>-2927401.55</v>
      </c>
      <c r="UJ93" s="294"/>
      <c r="UK93" s="294">
        <v>-500440.8</v>
      </c>
      <c r="UL93" s="294">
        <v>-420995.73</v>
      </c>
      <c r="UM93" s="294">
        <v>-319200</v>
      </c>
      <c r="UN93" s="294">
        <v>-356684.87</v>
      </c>
      <c r="UO93" s="294">
        <v>-814090.84</v>
      </c>
      <c r="UP93" s="294"/>
      <c r="UQ93" s="294">
        <v>-1954060</v>
      </c>
      <c r="UR93" s="294">
        <v>-1443178</v>
      </c>
      <c r="US93" s="294">
        <v>-2054930</v>
      </c>
      <c r="UT93" s="294">
        <v>-519700</v>
      </c>
      <c r="UU93" s="294">
        <v>-1456270</v>
      </c>
      <c r="UV93" s="294">
        <v>-4709684</v>
      </c>
      <c r="UW93" s="294">
        <v>-328390</v>
      </c>
      <c r="UX93" s="294">
        <v>0</v>
      </c>
      <c r="UY93" s="294">
        <v>-2016030</v>
      </c>
      <c r="UZ93" s="294">
        <v>-2587769.58</v>
      </c>
      <c r="VA93" s="294">
        <v>-1301500</v>
      </c>
      <c r="VB93" s="294">
        <v>-1009228.55</v>
      </c>
      <c r="VC93" s="294">
        <v>-1639550</v>
      </c>
      <c r="VD93" s="294">
        <v>-1952596.6</v>
      </c>
      <c r="VE93" s="294">
        <v>-567947</v>
      </c>
      <c r="VF93" s="294">
        <v>-793221.6</v>
      </c>
      <c r="VG93" s="294">
        <v>-183200.5</v>
      </c>
      <c r="VH93" s="294">
        <v>-2774320</v>
      </c>
      <c r="VI93" s="294">
        <v>-1283236</v>
      </c>
      <c r="VJ93" s="294">
        <v>-573140</v>
      </c>
      <c r="VK93" s="294">
        <v>-1323882.98</v>
      </c>
      <c r="VL93" s="294">
        <v>-460975.95</v>
      </c>
      <c r="VM93" s="294">
        <v>-5857727.1699999999</v>
      </c>
      <c r="VN93" s="294">
        <v>-2783157.91</v>
      </c>
      <c r="VO93" s="294">
        <v>-10224983.050000001</v>
      </c>
      <c r="VP93" s="294">
        <v>-3247302.53</v>
      </c>
      <c r="VQ93" s="294">
        <v>-3733136.15</v>
      </c>
      <c r="VR93" s="294">
        <v>-4883856.38</v>
      </c>
      <c r="VS93" s="294"/>
      <c r="VT93" s="294">
        <v>-5385118.1699999999</v>
      </c>
      <c r="VU93" s="294">
        <v>-1229552.31</v>
      </c>
      <c r="VV93" s="294">
        <v>-467382.44</v>
      </c>
      <c r="VW93" s="294">
        <v>-1935545.93</v>
      </c>
      <c r="VX93" s="294">
        <v>-534020.31999999995</v>
      </c>
      <c r="VY93" s="294">
        <v>-133904.13</v>
      </c>
      <c r="VZ93" s="294">
        <v>-2005684.32</v>
      </c>
      <c r="WA93" s="294"/>
      <c r="WB93" s="294">
        <v>-1220010</v>
      </c>
      <c r="WC93" s="294">
        <v>-1205297.8</v>
      </c>
      <c r="WD93" s="294">
        <v>-5174512.4000000004</v>
      </c>
      <c r="WE93" s="294">
        <v>-2081210.32</v>
      </c>
      <c r="WF93" s="294">
        <v>-2516039.6</v>
      </c>
      <c r="WG93" s="294">
        <v>-5783634.2999999998</v>
      </c>
      <c r="WH93" s="294">
        <v>-2212546.5</v>
      </c>
      <c r="WI93" s="294">
        <v>-1620814.7</v>
      </c>
      <c r="WJ93" s="294">
        <v>-9413931.8000000007</v>
      </c>
      <c r="WK93" s="294">
        <v>-1138928.2</v>
      </c>
      <c r="WL93" s="294">
        <v>-1075813.6000000001</v>
      </c>
      <c r="WM93" s="294">
        <v>-1435338.9000000001</v>
      </c>
      <c r="WN93" s="294">
        <v>-7447203.6699999999</v>
      </c>
      <c r="WO93" s="294">
        <v>0</v>
      </c>
      <c r="WP93" s="294">
        <v>-1511694.2</v>
      </c>
      <c r="WQ93" s="294">
        <v>-958502.8</v>
      </c>
      <c r="WR93" s="294">
        <v>-4757388.62</v>
      </c>
      <c r="WS93" s="294">
        <v>-1397036.4</v>
      </c>
      <c r="WT93" s="294">
        <v>-3733844.33</v>
      </c>
      <c r="WU93" s="294"/>
      <c r="WV93" s="294">
        <v>-3767924.4</v>
      </c>
      <c r="WW93" s="294">
        <v>-1333273.3999999999</v>
      </c>
      <c r="WX93" s="294"/>
      <c r="WY93" s="294">
        <v>-32928</v>
      </c>
      <c r="WZ93" s="294">
        <v>-295484.59999999998</v>
      </c>
      <c r="XA93" s="294">
        <v>-205012.3</v>
      </c>
      <c r="XB93" s="294">
        <v>-2050785</v>
      </c>
      <c r="XC93" s="294"/>
      <c r="XD93" s="294">
        <v>-1392842.2</v>
      </c>
      <c r="XE93" s="294">
        <v>-7480</v>
      </c>
      <c r="XF93" s="294">
        <v>-533573.19999999995</v>
      </c>
      <c r="XG93" s="294">
        <v>-852649.7</v>
      </c>
      <c r="XH93" s="294">
        <v>-2059173.19</v>
      </c>
      <c r="XI93" s="294">
        <v>-3925002.77</v>
      </c>
      <c r="XJ93" s="294">
        <v>-13651997.5</v>
      </c>
      <c r="XK93" s="294">
        <v>-9731542.7599999998</v>
      </c>
      <c r="XL93" s="294">
        <v>-3283861.9</v>
      </c>
      <c r="XM93" s="294">
        <v>-3298520.84</v>
      </c>
      <c r="XN93" s="294">
        <v>-16775348.18</v>
      </c>
      <c r="XO93" s="294">
        <v>-9929936.9199999999</v>
      </c>
      <c r="XP93" s="294">
        <v>-6342352.7000000002</v>
      </c>
      <c r="XQ93" s="294">
        <v>-12118553.75</v>
      </c>
      <c r="XR93" s="294">
        <v>-7968798.5</v>
      </c>
      <c r="XS93" s="294">
        <v>-4456769.5999999996</v>
      </c>
      <c r="XT93" s="294">
        <v>-3903061.5</v>
      </c>
      <c r="XU93" s="294">
        <v>-3030574.16</v>
      </c>
      <c r="XV93" s="294">
        <v>-6205982.1600000001</v>
      </c>
      <c r="XW93" s="294">
        <v>-5706072.1299999999</v>
      </c>
      <c r="XX93" s="294">
        <v>-2536368.5</v>
      </c>
      <c r="XY93" s="294">
        <v>-4379845.8</v>
      </c>
      <c r="XZ93" s="294">
        <v>-1658570.2</v>
      </c>
      <c r="YA93" s="294">
        <v>-1161535.1399999999</v>
      </c>
      <c r="YB93" s="294">
        <v>-2897889.69</v>
      </c>
      <c r="YC93" s="294">
        <v>-4808534.25</v>
      </c>
      <c r="YD93" s="294">
        <v>-6614049.1200000001</v>
      </c>
      <c r="YE93" s="294">
        <v>0</v>
      </c>
      <c r="YF93" s="294">
        <v>-2343153.98</v>
      </c>
      <c r="YG93" s="294">
        <v>-2298381.08</v>
      </c>
      <c r="YH93" s="294">
        <v>-244281.25</v>
      </c>
      <c r="YI93" s="294">
        <v>-2599970.41</v>
      </c>
      <c r="YJ93" s="294">
        <v>-623868.25</v>
      </c>
      <c r="YK93" s="294">
        <v>-3200325.12</v>
      </c>
      <c r="YL93" s="294">
        <v>-130721.75</v>
      </c>
      <c r="YM93" s="294">
        <v>-3976871.19</v>
      </c>
      <c r="YN93" s="294">
        <v>-322173.75</v>
      </c>
      <c r="YO93" s="294">
        <v>-1078653.5</v>
      </c>
      <c r="YP93" s="294">
        <v>-337929.01</v>
      </c>
      <c r="YQ93" s="294">
        <v>-1563009.48</v>
      </c>
      <c r="YR93" s="294">
        <v>-228798</v>
      </c>
      <c r="YS93" s="294">
        <v>-769424</v>
      </c>
      <c r="YT93" s="294">
        <v>-1405939.75</v>
      </c>
      <c r="YU93" s="294">
        <v>-662617.05000000005</v>
      </c>
      <c r="YV93" s="294">
        <v>-170350</v>
      </c>
      <c r="YW93" s="294">
        <v>-471740</v>
      </c>
      <c r="YX93" s="294">
        <v>-297110</v>
      </c>
      <c r="YY93" s="294">
        <v>-169700</v>
      </c>
      <c r="YZ93" s="294">
        <v>-156890</v>
      </c>
      <c r="ZA93" s="294">
        <v>-607360</v>
      </c>
      <c r="ZB93" s="294">
        <v>-68350</v>
      </c>
      <c r="ZC93" s="294"/>
      <c r="ZD93" s="294"/>
      <c r="ZE93" s="294">
        <v>0</v>
      </c>
      <c r="ZF93" s="294"/>
      <c r="ZG93" s="294"/>
      <c r="ZH93" s="294"/>
      <c r="ZI93" s="294"/>
      <c r="ZJ93" s="294">
        <v>0</v>
      </c>
      <c r="ZK93" s="294"/>
      <c r="ZL93" s="294">
        <v>0</v>
      </c>
      <c r="ZM93" s="294">
        <v>0</v>
      </c>
      <c r="ZN93" s="294"/>
      <c r="ZO93" s="294">
        <v>0</v>
      </c>
      <c r="ZP93" s="294">
        <v>0</v>
      </c>
      <c r="ZQ93" s="294">
        <v>0</v>
      </c>
      <c r="ZR93" s="294">
        <v>0</v>
      </c>
      <c r="ZS93" s="294">
        <v>0</v>
      </c>
      <c r="ZT93" s="294">
        <v>0</v>
      </c>
      <c r="ZU93" s="294">
        <v>0</v>
      </c>
      <c r="ZV93" s="294"/>
      <c r="ZW93" s="294">
        <v>-71158.5</v>
      </c>
      <c r="ZX93" s="294">
        <v>0</v>
      </c>
      <c r="ZY93" s="294">
        <v>0</v>
      </c>
      <c r="ZZ93" s="294"/>
      <c r="AAA93" s="294">
        <v>0</v>
      </c>
      <c r="AAB93" s="294">
        <v>0</v>
      </c>
      <c r="AAC93" s="294">
        <v>0</v>
      </c>
      <c r="AAD93" s="294">
        <v>0</v>
      </c>
      <c r="AAE93" s="294">
        <v>0</v>
      </c>
      <c r="AAF93" s="294"/>
      <c r="AAG93" s="294">
        <v>0</v>
      </c>
      <c r="AAH93" s="294">
        <v>0</v>
      </c>
      <c r="AAI93" s="294">
        <v>-306527.75</v>
      </c>
      <c r="AAJ93" s="294"/>
      <c r="AAK93" s="294"/>
      <c r="AAL93" s="294">
        <v>0</v>
      </c>
      <c r="AAM93" s="294">
        <v>0</v>
      </c>
      <c r="AAN93" s="294">
        <v>-4285</v>
      </c>
      <c r="AAO93" s="294">
        <v>-12150</v>
      </c>
      <c r="AAP93" s="294"/>
      <c r="AAQ93" s="294">
        <v>-3833145.74</v>
      </c>
      <c r="AAR93" s="294">
        <v>0</v>
      </c>
      <c r="AAS93" s="294"/>
      <c r="AAT93" s="294"/>
      <c r="AAU93" s="294">
        <v>0</v>
      </c>
      <c r="AAV93" s="294"/>
      <c r="AAW93" s="294"/>
      <c r="AAX93" s="294"/>
      <c r="AAY93" s="294"/>
      <c r="AAZ93" s="294"/>
      <c r="ABA93" s="294"/>
      <c r="ABB93" s="294"/>
      <c r="ABC93" s="294">
        <v>0</v>
      </c>
      <c r="ABD93" s="294"/>
      <c r="ABE93" s="294"/>
      <c r="ABF93" s="294"/>
      <c r="ABG93" s="294"/>
      <c r="ABH93" s="294"/>
      <c r="ABI93" s="294"/>
      <c r="ABJ93" s="294"/>
      <c r="ABK93" s="294">
        <v>0</v>
      </c>
      <c r="ABL93" s="294"/>
      <c r="ABM93" s="294"/>
      <c r="ABN93" s="294">
        <v>-298420</v>
      </c>
      <c r="ABO93" s="294">
        <v>0</v>
      </c>
      <c r="ABP93" s="294">
        <v>0</v>
      </c>
      <c r="ABQ93" s="294">
        <v>0</v>
      </c>
      <c r="ABR93" s="294">
        <v>-481840</v>
      </c>
      <c r="ABS93" s="294">
        <v>-18920</v>
      </c>
      <c r="ABT93" s="294">
        <v>0</v>
      </c>
      <c r="ABU93" s="294">
        <v>0</v>
      </c>
      <c r="ABV93" s="294">
        <v>-17380</v>
      </c>
      <c r="ABW93" s="294"/>
      <c r="ABX93" s="294"/>
      <c r="ABY93" s="294"/>
      <c r="ABZ93" s="294">
        <v>-13200</v>
      </c>
      <c r="ACA93" s="294">
        <v>-173800</v>
      </c>
      <c r="ACB93" s="294">
        <v>-222</v>
      </c>
      <c r="ACC93" s="294">
        <v>-8400</v>
      </c>
      <c r="ACD93" s="294">
        <v>255900</v>
      </c>
      <c r="ACE93" s="294">
        <v>-6600</v>
      </c>
      <c r="ACF93" s="294">
        <v>-660680</v>
      </c>
      <c r="ACG93" s="294"/>
      <c r="ACH93" s="294">
        <v>-1358750</v>
      </c>
      <c r="ACI93" s="294"/>
      <c r="ACJ93" s="294"/>
      <c r="ACK93" s="294"/>
      <c r="ACL93" s="294"/>
      <c r="ACM93" s="294"/>
      <c r="ACN93" s="294"/>
      <c r="ACO93" s="294"/>
      <c r="ACP93" s="294"/>
      <c r="ACQ93" s="294">
        <v>-1048909.8899999999</v>
      </c>
      <c r="ACR93" s="294"/>
      <c r="ACS93" s="294"/>
      <c r="ACT93" s="294"/>
      <c r="ACU93" s="294"/>
      <c r="ACV93" s="294"/>
      <c r="ACW93" s="294"/>
      <c r="ACX93" s="294"/>
      <c r="ACY93" s="294"/>
      <c r="ACZ93" s="294"/>
      <c r="ADA93" s="294"/>
      <c r="ADB93" s="294"/>
      <c r="ADC93" s="294"/>
      <c r="ADD93" s="294">
        <v>-64067</v>
      </c>
      <c r="ADE93" s="294"/>
      <c r="ADF93" s="294">
        <v>-16080</v>
      </c>
      <c r="ADG93" s="294"/>
      <c r="ADH93" s="294"/>
      <c r="ADI93" s="294"/>
      <c r="ADJ93" s="294"/>
      <c r="ADK93" s="294"/>
      <c r="ADL93" s="294"/>
      <c r="ADM93" s="294"/>
      <c r="ADN93" s="294"/>
      <c r="ADO93" s="294"/>
      <c r="ADP93" s="294"/>
      <c r="ADQ93" s="294"/>
      <c r="ADR93" s="294"/>
      <c r="ADS93" s="294"/>
      <c r="ADT93" s="294"/>
      <c r="ADU93" s="294">
        <v>-3024402.55</v>
      </c>
      <c r="ADV93" s="294"/>
      <c r="ADW93" s="294">
        <v>-39796.410000000003</v>
      </c>
      <c r="ADX93" s="294"/>
      <c r="ADY93" s="294">
        <v>-86702.47</v>
      </c>
      <c r="ADZ93" s="294"/>
      <c r="AEA93" s="294">
        <v>-286381.84999999998</v>
      </c>
      <c r="AEB93" s="294">
        <v>-380114.68</v>
      </c>
      <c r="AEC93" s="294"/>
      <c r="AED93" s="294">
        <v>-7942.43</v>
      </c>
      <c r="AEE93" s="294">
        <v>-32500</v>
      </c>
      <c r="AEF93" s="294"/>
      <c r="AEG93" s="294">
        <v>-268799.24</v>
      </c>
      <c r="AEH93" s="294">
        <v>-514439.99</v>
      </c>
      <c r="AEI93" s="294">
        <v>-2901236.64</v>
      </c>
      <c r="AEJ93" s="294">
        <v>-406517.06999999995</v>
      </c>
      <c r="AEK93" s="294">
        <v>-213476.86</v>
      </c>
      <c r="AEL93" s="294">
        <v>-300855.59999999998</v>
      </c>
      <c r="AEM93" s="294">
        <v>-40559.4</v>
      </c>
      <c r="AEN93" s="294"/>
      <c r="AEO93" s="294">
        <v>-319900.69</v>
      </c>
      <c r="AEP93" s="294">
        <v>-22603.25</v>
      </c>
      <c r="AEQ93" s="294">
        <v>0</v>
      </c>
      <c r="AER93" s="294">
        <v>-107059.23</v>
      </c>
      <c r="AES93" s="294">
        <v>-67687.5</v>
      </c>
      <c r="AET93" s="294">
        <v>-1772260</v>
      </c>
      <c r="AEU93" s="294">
        <v>-2815720</v>
      </c>
      <c r="AEV93" s="294">
        <v>-1991750</v>
      </c>
      <c r="AEW93" s="294">
        <v>-1418760</v>
      </c>
      <c r="AEX93" s="294">
        <v>-2789210</v>
      </c>
      <c r="AEY93" s="294">
        <v>-1718940</v>
      </c>
      <c r="AEZ93" s="294">
        <v>-1315830</v>
      </c>
      <c r="AFA93" s="294">
        <v>-1238040</v>
      </c>
      <c r="AFB93" s="294">
        <v>-634640</v>
      </c>
      <c r="AFC93" s="294">
        <v>-420301.04</v>
      </c>
      <c r="AFD93" s="294">
        <v>-84394</v>
      </c>
      <c r="AFE93" s="294">
        <v>-1595316</v>
      </c>
      <c r="AFF93" s="294">
        <v>-520972.5</v>
      </c>
      <c r="AFG93" s="294">
        <v>-908085.27</v>
      </c>
      <c r="AFH93" s="294">
        <v>-30575.07</v>
      </c>
      <c r="AFI93" s="294">
        <v>-145637.76999999999</v>
      </c>
      <c r="AFJ93" s="294">
        <v>-924838.44</v>
      </c>
      <c r="AFK93" s="294">
        <v>-1218374.75</v>
      </c>
      <c r="AFL93" s="294">
        <v>-1150645.21</v>
      </c>
      <c r="AFM93" s="294">
        <v>-1325394.8999999999</v>
      </c>
      <c r="AFN93" s="294">
        <v>-1619944.23</v>
      </c>
      <c r="AFO93" s="294">
        <v>-2199049.62</v>
      </c>
      <c r="AFP93" s="294">
        <v>-437564.54</v>
      </c>
      <c r="AFQ93" s="294">
        <v>-10760584.66</v>
      </c>
      <c r="AFR93" s="294">
        <v>-1836006.59</v>
      </c>
      <c r="AFS93" s="294">
        <v>-8834064.25</v>
      </c>
      <c r="AFT93" s="294">
        <v>-4685725.4399999995</v>
      </c>
      <c r="AFU93" s="294">
        <v>-1012862.75</v>
      </c>
      <c r="AFV93" s="294">
        <v>-612196.19999999995</v>
      </c>
      <c r="AFW93" s="294">
        <v>-4480304.16</v>
      </c>
      <c r="AFX93" s="294">
        <v>-3438013</v>
      </c>
      <c r="AFY93" s="294">
        <v>-174230</v>
      </c>
      <c r="AFZ93" s="294">
        <v>-5540059.8600000003</v>
      </c>
      <c r="AGA93" s="294">
        <v>-562927.19999999995</v>
      </c>
      <c r="AGB93" s="294">
        <v>-6200</v>
      </c>
      <c r="AGC93" s="294">
        <v>-426711.93</v>
      </c>
      <c r="AGD93" s="294">
        <v>-1406398</v>
      </c>
      <c r="AGE93" s="294">
        <v>-884200</v>
      </c>
      <c r="AGF93" s="294">
        <v>-4944800</v>
      </c>
      <c r="AGG93" s="294">
        <v>-650250</v>
      </c>
      <c r="AGH93" s="294">
        <v>-180800</v>
      </c>
      <c r="AGI93" s="294">
        <v>-193800</v>
      </c>
      <c r="AGJ93" s="294">
        <v>-474350</v>
      </c>
      <c r="AGK93" s="294">
        <v>-592600</v>
      </c>
      <c r="AGL93" s="294">
        <v>-1320800</v>
      </c>
      <c r="AGM93" s="294">
        <v>-64668.5</v>
      </c>
      <c r="AGN93" s="294">
        <v>-74469</v>
      </c>
      <c r="AGO93" s="294">
        <v>-697753.41</v>
      </c>
      <c r="AGP93" s="294">
        <v>-276608</v>
      </c>
      <c r="AGQ93" s="294">
        <v>-415470</v>
      </c>
      <c r="AGR93" s="294">
        <v>-1224048</v>
      </c>
      <c r="AGS93" s="294">
        <v>-1283597</v>
      </c>
      <c r="AGT93" s="294">
        <v>-156961</v>
      </c>
      <c r="AGU93" s="294">
        <v>-81991.850000000006</v>
      </c>
      <c r="AGV93" s="294">
        <v>-889922.68</v>
      </c>
      <c r="AGW93" s="294">
        <v>-307987.75</v>
      </c>
      <c r="AGX93" s="294">
        <v>-847419.26</v>
      </c>
      <c r="AGY93" s="294">
        <v>-1369273.92</v>
      </c>
      <c r="AGZ93" s="294">
        <v>-233812.75</v>
      </c>
      <c r="AHA93" s="294">
        <v>-1663821.15</v>
      </c>
      <c r="AHB93" s="294">
        <v>-2146141.75</v>
      </c>
      <c r="AHC93" s="294">
        <v>-524104.75</v>
      </c>
      <c r="AHD93" s="294">
        <v>-3725513</v>
      </c>
      <c r="AHE93" s="294">
        <v>-4601720.6500000004</v>
      </c>
      <c r="AHF93" s="294">
        <v>-2549438.12</v>
      </c>
      <c r="AHG93" s="294">
        <v>-338935.75</v>
      </c>
      <c r="AHH93" s="294">
        <v>-3213479</v>
      </c>
      <c r="AHI93" s="294">
        <v>-580124.75</v>
      </c>
      <c r="AHJ93" s="294"/>
      <c r="AHK93" s="294">
        <v>-2683172.5</v>
      </c>
      <c r="AHL93" s="294">
        <v>-1442465.13</v>
      </c>
      <c r="AHM93" s="294">
        <v>-623781</v>
      </c>
      <c r="AHN93" s="294">
        <v>-735136</v>
      </c>
      <c r="AHO93" s="294">
        <v>-1069511.22</v>
      </c>
      <c r="AHP93" s="294">
        <v>-2862244.45</v>
      </c>
      <c r="AHQ93" s="294">
        <v>-625847.5</v>
      </c>
      <c r="AHR93" s="329">
        <v>-1701233.85</v>
      </c>
      <c r="AHS93" s="294">
        <f t="shared" si="51"/>
        <v>-1590303979.650001</v>
      </c>
      <c r="AHT93" s="271" t="b">
        <f t="shared" si="52"/>
        <v>1</v>
      </c>
      <c r="AHU93" s="271" t="s">
        <v>6273</v>
      </c>
      <c r="AHV93" s="271" t="s">
        <v>6124</v>
      </c>
      <c r="AHW93" s="271" t="s">
        <v>6125</v>
      </c>
    </row>
    <row r="94" spans="1:907" ht="24" x14ac:dyDescent="0.8">
      <c r="A94" s="270" t="s">
        <v>6273</v>
      </c>
      <c r="B94" s="270" t="s">
        <v>6126</v>
      </c>
      <c r="C94" s="271" t="s">
        <v>6127</v>
      </c>
      <c r="D94" s="294"/>
      <c r="E94" s="294">
        <v>-251636.25</v>
      </c>
      <c r="F94" s="294"/>
      <c r="G94" s="294"/>
      <c r="H94" s="294"/>
      <c r="I94" s="294"/>
      <c r="J94" s="294">
        <v>-2846.25</v>
      </c>
      <c r="K94" s="294"/>
      <c r="L94" s="294">
        <v>-125881.5</v>
      </c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>
        <v>-182088</v>
      </c>
      <c r="Y94" s="294"/>
      <c r="Z94" s="294"/>
      <c r="AA94" s="294"/>
      <c r="AB94" s="294"/>
      <c r="AC94" s="294"/>
      <c r="AD94" s="294">
        <v>-461368</v>
      </c>
      <c r="AE94" s="294">
        <v>-50770</v>
      </c>
      <c r="AF94" s="294">
        <v>-515</v>
      </c>
      <c r="AG94" s="294"/>
      <c r="AH94" s="294"/>
      <c r="AI94" s="294"/>
      <c r="AJ94" s="294">
        <v>-85227</v>
      </c>
      <c r="AK94" s="294">
        <v>-99660</v>
      </c>
      <c r="AL94" s="294"/>
      <c r="AM94" s="294">
        <v>-505976</v>
      </c>
      <c r="AN94" s="294"/>
      <c r="AO94" s="294">
        <v>-23425</v>
      </c>
      <c r="AP94" s="294"/>
      <c r="AQ94" s="294">
        <v>-179060</v>
      </c>
      <c r="AR94" s="294"/>
      <c r="AS94" s="294"/>
      <c r="AT94" s="294">
        <v>-149573.5</v>
      </c>
      <c r="AU94" s="294"/>
      <c r="AV94" s="294"/>
      <c r="AW94" s="294"/>
      <c r="AX94" s="294">
        <v>-419</v>
      </c>
      <c r="AY94" s="294"/>
      <c r="AZ94" s="294"/>
      <c r="BA94" s="294"/>
      <c r="BB94" s="294"/>
      <c r="BC94" s="294"/>
      <c r="BD94" s="294"/>
      <c r="BE94" s="294"/>
      <c r="BF94" s="294"/>
      <c r="BG94" s="294"/>
      <c r="BH94" s="294">
        <v>-78658.75</v>
      </c>
      <c r="BI94" s="294">
        <v>-794426.21</v>
      </c>
      <c r="BJ94" s="294">
        <v>-134302.41</v>
      </c>
      <c r="BK94" s="294"/>
      <c r="BL94" s="294"/>
      <c r="BM94" s="294">
        <v>-108964.5</v>
      </c>
      <c r="BN94" s="294"/>
      <c r="BO94" s="294">
        <v>-49403.25</v>
      </c>
      <c r="BP94" s="294">
        <v>-47089.5</v>
      </c>
      <c r="BQ94" s="294"/>
      <c r="BR94" s="294">
        <v>-855232</v>
      </c>
      <c r="BS94" s="294"/>
      <c r="BT94" s="294">
        <v>-89981.25</v>
      </c>
      <c r="BU94" s="294">
        <v>-50791.5</v>
      </c>
      <c r="BV94" s="294">
        <v>-5940</v>
      </c>
      <c r="BW94" s="294">
        <v>-9320</v>
      </c>
      <c r="BX94" s="294">
        <v>-4100</v>
      </c>
      <c r="BY94" s="294">
        <v>-152720</v>
      </c>
      <c r="BZ94" s="294">
        <v>-69103.5</v>
      </c>
      <c r="CA94" s="294"/>
      <c r="CB94" s="294"/>
      <c r="CC94" s="294">
        <v>0</v>
      </c>
      <c r="CD94" s="294"/>
      <c r="CE94" s="294">
        <v>-78210</v>
      </c>
      <c r="CF94" s="294"/>
      <c r="CG94" s="294"/>
      <c r="CH94" s="294"/>
      <c r="CI94" s="294">
        <v>0</v>
      </c>
      <c r="CJ94" s="294"/>
      <c r="CK94" s="294"/>
      <c r="CL94" s="294"/>
      <c r="CM94" s="294"/>
      <c r="CN94" s="294">
        <v>-13569</v>
      </c>
      <c r="CO94" s="294"/>
      <c r="CP94" s="294"/>
      <c r="CQ94" s="294"/>
      <c r="CR94" s="294"/>
      <c r="CS94" s="294"/>
      <c r="CT94" s="294"/>
      <c r="CU94" s="294"/>
      <c r="CV94" s="294">
        <v>-868040</v>
      </c>
      <c r="CW94" s="294"/>
      <c r="CX94" s="294">
        <v>0</v>
      </c>
      <c r="CY94" s="294">
        <v>-1628.75</v>
      </c>
      <c r="CZ94" s="294">
        <v>0</v>
      </c>
      <c r="DA94" s="294">
        <v>-69983</v>
      </c>
      <c r="DB94" s="294"/>
      <c r="DC94" s="294">
        <v>-6357</v>
      </c>
      <c r="DD94" s="294"/>
      <c r="DE94" s="294"/>
      <c r="DF94" s="294">
        <v>-10275</v>
      </c>
      <c r="DG94" s="294">
        <v>-116807</v>
      </c>
      <c r="DH94" s="294"/>
      <c r="DI94" s="294">
        <v>-9953</v>
      </c>
      <c r="DJ94" s="294"/>
      <c r="DK94" s="294"/>
      <c r="DL94" s="294"/>
      <c r="DM94" s="294">
        <v>0</v>
      </c>
      <c r="DN94" s="294"/>
      <c r="DO94" s="294"/>
      <c r="DP94" s="294"/>
      <c r="DQ94" s="294">
        <v>-203713.5</v>
      </c>
      <c r="DR94" s="294"/>
      <c r="DS94" s="294">
        <v>-23005</v>
      </c>
      <c r="DT94" s="294">
        <v>-128600</v>
      </c>
      <c r="DU94" s="294"/>
      <c r="DV94" s="294">
        <v>-3000</v>
      </c>
      <c r="DW94" s="294"/>
      <c r="DX94" s="294"/>
      <c r="DY94" s="294">
        <v>-44504.75</v>
      </c>
      <c r="DZ94" s="294">
        <v>-2204516.0499999998</v>
      </c>
      <c r="EA94" s="294"/>
      <c r="EB94" s="294">
        <v>-835</v>
      </c>
      <c r="EC94" s="294">
        <v>-635354.5</v>
      </c>
      <c r="ED94" s="294">
        <v>-86457.75</v>
      </c>
      <c r="EE94" s="294">
        <v>-12515</v>
      </c>
      <c r="EF94" s="294"/>
      <c r="EG94" s="294"/>
      <c r="EH94" s="294">
        <v>-5537.5</v>
      </c>
      <c r="EI94" s="294">
        <v>0</v>
      </c>
      <c r="EJ94" s="294">
        <v>-539777.5</v>
      </c>
      <c r="EK94" s="294">
        <v>-141467.5</v>
      </c>
      <c r="EL94" s="294">
        <v>-1086996.22</v>
      </c>
      <c r="EM94" s="294"/>
      <c r="EN94" s="294">
        <v>-32800</v>
      </c>
      <c r="EO94" s="294">
        <v>0</v>
      </c>
      <c r="EP94" s="294">
        <v>-321558.5</v>
      </c>
      <c r="EQ94" s="294">
        <v>-60200</v>
      </c>
      <c r="ER94" s="294"/>
      <c r="ES94" s="294"/>
      <c r="ET94" s="294">
        <v>-1125754</v>
      </c>
      <c r="EU94" s="294">
        <v>0</v>
      </c>
      <c r="EV94" s="294">
        <v>-4653</v>
      </c>
      <c r="EW94" s="294">
        <v>0</v>
      </c>
      <c r="EX94" s="294">
        <v>-8090</v>
      </c>
      <c r="EY94" s="294"/>
      <c r="EZ94" s="294"/>
      <c r="FA94" s="294">
        <v>-118026.25</v>
      </c>
      <c r="FB94" s="294"/>
      <c r="FC94" s="294">
        <v>-16836</v>
      </c>
      <c r="FD94" s="294">
        <v>-9797.5</v>
      </c>
      <c r="FE94" s="294"/>
      <c r="FF94" s="294"/>
      <c r="FG94" s="294"/>
      <c r="FH94" s="294"/>
      <c r="FI94" s="294"/>
      <c r="FJ94" s="294"/>
      <c r="FK94" s="294"/>
      <c r="FL94" s="294"/>
      <c r="FM94" s="294"/>
      <c r="FN94" s="294"/>
      <c r="FO94" s="294"/>
      <c r="FP94" s="294"/>
      <c r="FQ94" s="294"/>
      <c r="FR94" s="294"/>
      <c r="FS94" s="294"/>
      <c r="FT94" s="294"/>
      <c r="FU94" s="294"/>
      <c r="FV94" s="294">
        <v>-12078</v>
      </c>
      <c r="FW94" s="294"/>
      <c r="FX94" s="294"/>
      <c r="FY94" s="294"/>
      <c r="FZ94" s="294">
        <v>-23410.75</v>
      </c>
      <c r="GA94" s="294">
        <v>-44974</v>
      </c>
      <c r="GB94" s="294"/>
      <c r="GC94" s="294"/>
      <c r="GD94" s="294"/>
      <c r="GE94" s="294"/>
      <c r="GF94" s="294"/>
      <c r="GG94" s="294">
        <v>0</v>
      </c>
      <c r="GH94" s="294"/>
      <c r="GI94" s="294">
        <v>0</v>
      </c>
      <c r="GJ94" s="294">
        <v>-14664</v>
      </c>
      <c r="GK94" s="294"/>
      <c r="GL94" s="294"/>
      <c r="GM94" s="294"/>
      <c r="GN94" s="294"/>
      <c r="GO94" s="294"/>
      <c r="GP94" s="294"/>
      <c r="GQ94" s="294"/>
      <c r="GR94" s="294"/>
      <c r="GS94" s="294"/>
      <c r="GT94" s="294"/>
      <c r="GU94" s="294"/>
      <c r="GV94" s="294"/>
      <c r="GW94" s="294"/>
      <c r="GX94" s="294"/>
      <c r="GY94" s="294">
        <v>-700</v>
      </c>
      <c r="GZ94" s="294">
        <v>-6912.5</v>
      </c>
      <c r="HA94" s="294"/>
      <c r="HB94" s="294">
        <v>-46402.87</v>
      </c>
      <c r="HC94" s="294"/>
      <c r="HD94" s="294"/>
      <c r="HE94" s="294"/>
      <c r="HF94" s="294"/>
      <c r="HG94" s="294"/>
      <c r="HH94" s="294"/>
      <c r="HI94" s="294"/>
      <c r="HJ94" s="294"/>
      <c r="HK94" s="294">
        <v>-5992331.25</v>
      </c>
      <c r="HL94" s="294"/>
      <c r="HM94" s="294">
        <v>-373599.4</v>
      </c>
      <c r="HN94" s="294"/>
      <c r="HO94" s="294"/>
      <c r="HP94" s="294"/>
      <c r="HQ94" s="294">
        <v>-117009</v>
      </c>
      <c r="HR94" s="294"/>
      <c r="HS94" s="294"/>
      <c r="HT94" s="294">
        <v>-83951.83</v>
      </c>
      <c r="HU94" s="294"/>
      <c r="HV94" s="294">
        <v>-850</v>
      </c>
      <c r="HW94" s="294"/>
      <c r="HX94" s="294"/>
      <c r="HY94" s="294"/>
      <c r="HZ94" s="294">
        <v>-133220</v>
      </c>
      <c r="IA94" s="294"/>
      <c r="IB94" s="294">
        <v>-147721.5</v>
      </c>
      <c r="IC94" s="294"/>
      <c r="ID94" s="294"/>
      <c r="IE94" s="294">
        <v>0</v>
      </c>
      <c r="IF94" s="294"/>
      <c r="IG94" s="294"/>
      <c r="IH94" s="294"/>
      <c r="II94" s="294"/>
      <c r="IJ94" s="294"/>
      <c r="IK94" s="294">
        <v>0</v>
      </c>
      <c r="IL94" s="294">
        <v>-6441</v>
      </c>
      <c r="IM94" s="294"/>
      <c r="IN94" s="294"/>
      <c r="IO94" s="294"/>
      <c r="IP94" s="294">
        <v>-177368.25</v>
      </c>
      <c r="IQ94" s="294"/>
      <c r="IR94" s="294"/>
      <c r="IS94" s="294"/>
      <c r="IT94" s="294">
        <v>-409152.75</v>
      </c>
      <c r="IU94" s="294"/>
      <c r="IV94" s="294"/>
      <c r="IW94" s="294"/>
      <c r="IX94" s="294">
        <v>-4404.17</v>
      </c>
      <c r="IY94" s="294"/>
      <c r="IZ94" s="294"/>
      <c r="JA94" s="294"/>
      <c r="JB94" s="294">
        <v>0</v>
      </c>
      <c r="JC94" s="294">
        <v>-5775881.5</v>
      </c>
      <c r="JD94" s="294">
        <v>-5324.5</v>
      </c>
      <c r="JE94" s="294">
        <v>-203985</v>
      </c>
      <c r="JF94" s="294">
        <v>-99809.95</v>
      </c>
      <c r="JG94" s="294">
        <v>-2513</v>
      </c>
      <c r="JH94" s="294">
        <v>-1944</v>
      </c>
      <c r="JI94" s="294"/>
      <c r="JJ94" s="294">
        <v>-100901.75</v>
      </c>
      <c r="JK94" s="294">
        <v>-27769.599999999999</v>
      </c>
      <c r="JL94" s="294">
        <v>-42467.5</v>
      </c>
      <c r="JM94" s="294">
        <v>-2270041.75</v>
      </c>
      <c r="JN94" s="294">
        <v>-2508736.5299999998</v>
      </c>
      <c r="JO94" s="294">
        <v>-1182796.19</v>
      </c>
      <c r="JP94" s="294">
        <v>-196411.22</v>
      </c>
      <c r="JQ94" s="294">
        <v>-1734356.3</v>
      </c>
      <c r="JR94" s="294"/>
      <c r="JS94" s="294"/>
      <c r="JT94" s="294"/>
      <c r="JU94" s="294">
        <v>-252</v>
      </c>
      <c r="JV94" s="294"/>
      <c r="JW94" s="294"/>
      <c r="JX94" s="294"/>
      <c r="JY94" s="294"/>
      <c r="JZ94" s="294"/>
      <c r="KA94" s="294"/>
      <c r="KB94" s="294"/>
      <c r="KC94" s="294"/>
      <c r="KD94" s="294"/>
      <c r="KE94" s="294"/>
      <c r="KF94" s="294">
        <v>0</v>
      </c>
      <c r="KG94" s="294"/>
      <c r="KH94" s="294">
        <v>-5220</v>
      </c>
      <c r="KI94" s="294">
        <v>-17235</v>
      </c>
      <c r="KJ94" s="294"/>
      <c r="KK94" s="294"/>
      <c r="KL94" s="294"/>
      <c r="KM94" s="294">
        <v>-23788</v>
      </c>
      <c r="KN94" s="294"/>
      <c r="KO94" s="294"/>
      <c r="KP94" s="294">
        <v>0</v>
      </c>
      <c r="KQ94" s="294">
        <v>-2050</v>
      </c>
      <c r="KR94" s="294">
        <v>-1129743.75</v>
      </c>
      <c r="KS94" s="294">
        <v>-4188.75</v>
      </c>
      <c r="KT94" s="294">
        <v>-135495.75</v>
      </c>
      <c r="KU94" s="294">
        <v>-28880</v>
      </c>
      <c r="KV94" s="294">
        <v>-117253.22</v>
      </c>
      <c r="KW94" s="294">
        <v>-179461.4</v>
      </c>
      <c r="KX94" s="294"/>
      <c r="KY94" s="294"/>
      <c r="KZ94" s="294"/>
      <c r="LA94" s="294"/>
      <c r="LB94" s="294">
        <v>-12240</v>
      </c>
      <c r="LC94" s="294"/>
      <c r="LD94" s="294"/>
      <c r="LE94" s="294"/>
      <c r="LF94" s="294"/>
      <c r="LG94" s="294"/>
      <c r="LH94" s="294"/>
      <c r="LI94" s="294"/>
      <c r="LJ94" s="294">
        <v>-240</v>
      </c>
      <c r="LK94" s="294">
        <v>-30812.79</v>
      </c>
      <c r="LL94" s="294"/>
      <c r="LM94" s="294"/>
      <c r="LN94" s="294"/>
      <c r="LO94" s="294"/>
      <c r="LP94" s="294"/>
      <c r="LQ94" s="294"/>
      <c r="LR94" s="294"/>
      <c r="LS94" s="294"/>
      <c r="LT94" s="294">
        <v>-961558</v>
      </c>
      <c r="LU94" s="294">
        <v>-3799514.75</v>
      </c>
      <c r="LV94" s="294"/>
      <c r="LW94" s="294">
        <v>-85368</v>
      </c>
      <c r="LX94" s="294">
        <v>0</v>
      </c>
      <c r="LY94" s="294"/>
      <c r="LZ94" s="294"/>
      <c r="MA94" s="294"/>
      <c r="MB94" s="294"/>
      <c r="MC94" s="294">
        <v>-57325</v>
      </c>
      <c r="MD94" s="294"/>
      <c r="ME94" s="294">
        <v>0</v>
      </c>
      <c r="MF94" s="294"/>
      <c r="MG94" s="294"/>
      <c r="MH94" s="294">
        <v>0</v>
      </c>
      <c r="MI94" s="294"/>
      <c r="MJ94" s="294"/>
      <c r="MK94" s="294"/>
      <c r="ML94" s="294">
        <v>0</v>
      </c>
      <c r="MM94" s="294">
        <v>0</v>
      </c>
      <c r="MN94" s="294"/>
      <c r="MO94" s="294">
        <v>0</v>
      </c>
      <c r="MP94" s="294">
        <v>0</v>
      </c>
      <c r="MQ94" s="294">
        <v>-5720</v>
      </c>
      <c r="MR94" s="294">
        <v>0</v>
      </c>
      <c r="MS94" s="294">
        <v>-64847.75</v>
      </c>
      <c r="MT94" s="294"/>
      <c r="MU94" s="294">
        <v>-3116347.6</v>
      </c>
      <c r="MV94" s="294">
        <v>0</v>
      </c>
      <c r="MW94" s="294"/>
      <c r="MX94" s="294">
        <v>-18540.599999999999</v>
      </c>
      <c r="MY94" s="294"/>
      <c r="MZ94" s="294"/>
      <c r="NA94" s="294">
        <v>-15666</v>
      </c>
      <c r="NB94" s="294"/>
      <c r="NC94" s="294">
        <v>-15780.75</v>
      </c>
      <c r="ND94" s="294"/>
      <c r="NE94" s="294">
        <v>-1939.5</v>
      </c>
      <c r="NF94" s="294"/>
      <c r="NG94" s="294"/>
      <c r="NH94" s="294"/>
      <c r="NI94" s="294">
        <v>0</v>
      </c>
      <c r="NJ94" s="294"/>
      <c r="NK94" s="294">
        <v>-17952.5</v>
      </c>
      <c r="NL94" s="294"/>
      <c r="NM94" s="294">
        <v>-195025.2</v>
      </c>
      <c r="NN94" s="294"/>
      <c r="NO94" s="294"/>
      <c r="NP94" s="294"/>
      <c r="NQ94" s="294"/>
      <c r="NR94" s="294"/>
      <c r="NS94" s="294"/>
      <c r="NT94" s="294"/>
      <c r="NU94" s="294"/>
      <c r="NV94" s="294"/>
      <c r="NW94" s="294">
        <v>-804102</v>
      </c>
      <c r="NX94" s="294">
        <v>-395756</v>
      </c>
      <c r="NY94" s="294"/>
      <c r="NZ94" s="294">
        <v>-2336178.02</v>
      </c>
      <c r="OA94" s="294">
        <v>-3141214.5</v>
      </c>
      <c r="OB94" s="294">
        <v>-305609.25</v>
      </c>
      <c r="OC94" s="294"/>
      <c r="OD94" s="294"/>
      <c r="OE94" s="294"/>
      <c r="OF94" s="294"/>
      <c r="OG94" s="294">
        <v>-2193826.1800000002</v>
      </c>
      <c r="OH94" s="294"/>
      <c r="OI94" s="294">
        <v>-386056.85</v>
      </c>
      <c r="OJ94" s="294"/>
      <c r="OK94" s="294"/>
      <c r="OL94" s="294"/>
      <c r="OM94" s="294">
        <v>-11523441.75</v>
      </c>
      <c r="ON94" s="294"/>
      <c r="OO94" s="294">
        <v>-473543.75</v>
      </c>
      <c r="OP94" s="294"/>
      <c r="OQ94" s="294"/>
      <c r="OR94" s="294"/>
      <c r="OS94" s="294">
        <v>0</v>
      </c>
      <c r="OT94" s="294"/>
      <c r="OU94" s="294">
        <v>-30717.8</v>
      </c>
      <c r="OV94" s="294"/>
      <c r="OW94" s="294"/>
      <c r="OX94" s="294"/>
      <c r="OY94" s="294"/>
      <c r="OZ94" s="294"/>
      <c r="PA94" s="294">
        <v>-86133.5</v>
      </c>
      <c r="PB94" s="294">
        <v>-661255.69999999995</v>
      </c>
      <c r="PC94" s="294"/>
      <c r="PD94" s="294"/>
      <c r="PE94" s="294">
        <v>-12800</v>
      </c>
      <c r="PF94" s="294">
        <v>-3120</v>
      </c>
      <c r="PG94" s="294"/>
      <c r="PH94" s="294"/>
      <c r="PI94" s="294"/>
      <c r="PJ94" s="294"/>
      <c r="PK94" s="294">
        <v>-7218.75</v>
      </c>
      <c r="PL94" s="294">
        <v>-69092</v>
      </c>
      <c r="PM94" s="294">
        <v>-388544.48</v>
      </c>
      <c r="PN94" s="294"/>
      <c r="PO94" s="294"/>
      <c r="PP94" s="294">
        <v>-41099.75</v>
      </c>
      <c r="PQ94" s="294"/>
      <c r="PR94" s="294"/>
      <c r="PS94" s="294"/>
      <c r="PT94" s="294"/>
      <c r="PU94" s="294"/>
      <c r="PV94" s="294"/>
      <c r="PW94" s="294"/>
      <c r="PX94" s="294"/>
      <c r="PY94" s="294">
        <v>0</v>
      </c>
      <c r="PZ94" s="294"/>
      <c r="QA94" s="294"/>
      <c r="QB94" s="294"/>
      <c r="QC94" s="294">
        <v>0</v>
      </c>
      <c r="QD94" s="294"/>
      <c r="QE94" s="294">
        <v>0</v>
      </c>
      <c r="QF94" s="294"/>
      <c r="QG94" s="294"/>
      <c r="QH94" s="294"/>
      <c r="QI94" s="294"/>
      <c r="QJ94" s="294"/>
      <c r="QK94" s="294">
        <v>-103873</v>
      </c>
      <c r="QL94" s="294"/>
      <c r="QM94" s="294"/>
      <c r="QN94" s="294">
        <v>0</v>
      </c>
      <c r="QO94" s="294"/>
      <c r="QP94" s="294"/>
      <c r="QQ94" s="294"/>
      <c r="QR94" s="294"/>
      <c r="QS94" s="294"/>
      <c r="QT94" s="294"/>
      <c r="QU94" s="294">
        <v>-34211</v>
      </c>
      <c r="QV94" s="294"/>
      <c r="QW94" s="294">
        <v>-2720</v>
      </c>
      <c r="QX94" s="294">
        <v>-2627270</v>
      </c>
      <c r="QY94" s="294">
        <v>-39499</v>
      </c>
      <c r="QZ94" s="294">
        <v>-163250</v>
      </c>
      <c r="RA94" s="294">
        <v>-96028</v>
      </c>
      <c r="RB94" s="294">
        <v>-8268683.0999999996</v>
      </c>
      <c r="RC94" s="294">
        <v>-290881.40000000002</v>
      </c>
      <c r="RD94" s="294">
        <v>-2040538.2</v>
      </c>
      <c r="RE94" s="294">
        <v>-19496</v>
      </c>
      <c r="RF94" s="294">
        <v>-11087</v>
      </c>
      <c r="RG94" s="294"/>
      <c r="RH94" s="294">
        <v>-32757</v>
      </c>
      <c r="RI94" s="294"/>
      <c r="RJ94" s="294"/>
      <c r="RK94" s="294">
        <v>-16062</v>
      </c>
      <c r="RL94" s="294"/>
      <c r="RM94" s="294"/>
      <c r="RN94" s="294">
        <v>-3946</v>
      </c>
      <c r="RO94" s="294"/>
      <c r="RP94" s="294"/>
      <c r="RQ94" s="294"/>
      <c r="RR94" s="294"/>
      <c r="RS94" s="294"/>
      <c r="RT94" s="294"/>
      <c r="RU94" s="294"/>
      <c r="RV94" s="294"/>
      <c r="RW94" s="294"/>
      <c r="RX94" s="294"/>
      <c r="RY94" s="294"/>
      <c r="RZ94" s="294"/>
      <c r="SA94" s="294">
        <v>-151777</v>
      </c>
      <c r="SB94" s="294"/>
      <c r="SC94" s="294">
        <v>-24980</v>
      </c>
      <c r="SD94" s="294"/>
      <c r="SE94" s="294"/>
      <c r="SF94" s="294"/>
      <c r="SG94" s="294"/>
      <c r="SH94" s="294"/>
      <c r="SI94" s="294"/>
      <c r="SJ94" s="294"/>
      <c r="SK94" s="294">
        <v>-7300</v>
      </c>
      <c r="SL94" s="294">
        <v>-39899</v>
      </c>
      <c r="SM94" s="294">
        <v>-3050</v>
      </c>
      <c r="SN94" s="294"/>
      <c r="SO94" s="294">
        <v>-150273</v>
      </c>
      <c r="SP94" s="294">
        <v>-69178.25</v>
      </c>
      <c r="SQ94" s="294">
        <v>-19953.990000000002</v>
      </c>
      <c r="SR94" s="294">
        <v>-340</v>
      </c>
      <c r="SS94" s="294">
        <v>-42079.5</v>
      </c>
      <c r="ST94" s="294"/>
      <c r="SU94" s="294"/>
      <c r="SV94" s="294"/>
      <c r="SW94" s="294"/>
      <c r="SX94" s="294"/>
      <c r="SY94" s="294"/>
      <c r="SZ94" s="294"/>
      <c r="TA94" s="294"/>
      <c r="TB94" s="294"/>
      <c r="TC94" s="294"/>
      <c r="TD94" s="294"/>
      <c r="TE94" s="294"/>
      <c r="TF94" s="294">
        <v>-6750</v>
      </c>
      <c r="TG94" s="294"/>
      <c r="TH94" s="294"/>
      <c r="TI94" s="294">
        <v>0</v>
      </c>
      <c r="TJ94" s="294">
        <v>-9766</v>
      </c>
      <c r="TK94" s="294">
        <v>-8664</v>
      </c>
      <c r="TL94" s="294">
        <v>-32012.25</v>
      </c>
      <c r="TM94" s="294"/>
      <c r="TN94" s="294"/>
      <c r="TO94" s="294">
        <v>-6027</v>
      </c>
      <c r="TP94" s="294">
        <v>-9819</v>
      </c>
      <c r="TQ94" s="294"/>
      <c r="TR94" s="294">
        <v>-198600</v>
      </c>
      <c r="TS94" s="294">
        <v>0</v>
      </c>
      <c r="TT94" s="294">
        <v>-7163</v>
      </c>
      <c r="TU94" s="294">
        <v>-32687.43</v>
      </c>
      <c r="TV94" s="294">
        <v>-12917.5</v>
      </c>
      <c r="TW94" s="294">
        <v>-28185.5</v>
      </c>
      <c r="TX94" s="294">
        <v>0</v>
      </c>
      <c r="TY94" s="294">
        <v>-1070</v>
      </c>
      <c r="TZ94" s="294"/>
      <c r="UA94" s="294"/>
      <c r="UB94" s="294">
        <v>-33160</v>
      </c>
      <c r="UC94" s="294"/>
      <c r="UD94" s="294"/>
      <c r="UE94" s="294"/>
      <c r="UF94" s="294"/>
      <c r="UG94" s="294"/>
      <c r="UH94" s="294">
        <v>-245266</v>
      </c>
      <c r="UI94" s="294">
        <v>-1028060</v>
      </c>
      <c r="UJ94" s="294"/>
      <c r="UK94" s="294"/>
      <c r="UL94" s="294">
        <v>-62046</v>
      </c>
      <c r="UM94" s="294"/>
      <c r="UN94" s="294"/>
      <c r="UO94" s="294">
        <v>-311727</v>
      </c>
      <c r="UP94" s="294"/>
      <c r="UQ94" s="294">
        <v>-29977.5</v>
      </c>
      <c r="UR94" s="294"/>
      <c r="US94" s="294"/>
      <c r="UT94" s="294"/>
      <c r="UU94" s="294">
        <v>-44990</v>
      </c>
      <c r="UV94" s="294"/>
      <c r="UW94" s="294"/>
      <c r="UX94" s="294"/>
      <c r="UY94" s="294">
        <v>0</v>
      </c>
      <c r="UZ94" s="294">
        <v>-29904</v>
      </c>
      <c r="VA94" s="294"/>
      <c r="VB94" s="294"/>
      <c r="VC94" s="294"/>
      <c r="VD94" s="294"/>
      <c r="VE94" s="294"/>
      <c r="VF94" s="294"/>
      <c r="VG94" s="294"/>
      <c r="VH94" s="294"/>
      <c r="VI94" s="294"/>
      <c r="VJ94" s="294"/>
      <c r="VK94" s="294"/>
      <c r="VL94" s="294">
        <v>-9133</v>
      </c>
      <c r="VM94" s="294"/>
      <c r="VN94" s="294">
        <v>-314057.8</v>
      </c>
      <c r="VO94" s="294">
        <v>-285706.39</v>
      </c>
      <c r="VP94" s="294">
        <v>-73600.75</v>
      </c>
      <c r="VQ94" s="294">
        <v>-27358</v>
      </c>
      <c r="VR94" s="294">
        <v>-700</v>
      </c>
      <c r="VS94" s="294">
        <v>0</v>
      </c>
      <c r="VT94" s="294">
        <v>-33061</v>
      </c>
      <c r="VU94" s="294">
        <v>-151794</v>
      </c>
      <c r="VV94" s="294">
        <v>-605551.5</v>
      </c>
      <c r="VW94" s="294">
        <v>-21665</v>
      </c>
      <c r="VX94" s="294">
        <v>-2514747</v>
      </c>
      <c r="VY94" s="294">
        <v>-15783.5</v>
      </c>
      <c r="VZ94" s="294">
        <v>-169939.04</v>
      </c>
      <c r="WA94" s="294"/>
      <c r="WB94" s="294">
        <v>-14345.5</v>
      </c>
      <c r="WC94" s="294"/>
      <c r="WD94" s="294">
        <v>0</v>
      </c>
      <c r="WE94" s="294"/>
      <c r="WF94" s="294"/>
      <c r="WG94" s="294"/>
      <c r="WH94" s="294">
        <v>-96207</v>
      </c>
      <c r="WI94" s="294">
        <v>-20433.5</v>
      </c>
      <c r="WJ94" s="294"/>
      <c r="WK94" s="294"/>
      <c r="WL94" s="294">
        <v>0</v>
      </c>
      <c r="WM94" s="294"/>
      <c r="WN94" s="294"/>
      <c r="WO94" s="294">
        <v>-6479.75</v>
      </c>
      <c r="WP94" s="294">
        <v>-32943.14</v>
      </c>
      <c r="WQ94" s="294"/>
      <c r="WR94" s="294"/>
      <c r="WS94" s="294"/>
      <c r="WT94" s="294"/>
      <c r="WU94" s="294">
        <v>-8965013</v>
      </c>
      <c r="WV94" s="294"/>
      <c r="WW94" s="294"/>
      <c r="WX94" s="294"/>
      <c r="WY94" s="294"/>
      <c r="WZ94" s="294">
        <v>-385418.6</v>
      </c>
      <c r="XA94" s="294"/>
      <c r="XB94" s="294"/>
      <c r="XC94" s="294"/>
      <c r="XD94" s="294">
        <v>-9554</v>
      </c>
      <c r="XE94" s="294"/>
      <c r="XF94" s="294">
        <v>0</v>
      </c>
      <c r="XG94" s="294">
        <v>-28788</v>
      </c>
      <c r="XH94" s="294"/>
      <c r="XI94" s="294"/>
      <c r="XJ94" s="294"/>
      <c r="XK94" s="294"/>
      <c r="XL94" s="294">
        <v>-24283.75</v>
      </c>
      <c r="XM94" s="294"/>
      <c r="XN94" s="294"/>
      <c r="XO94" s="294"/>
      <c r="XP94" s="294"/>
      <c r="XQ94" s="294"/>
      <c r="XR94" s="294"/>
      <c r="XS94" s="294"/>
      <c r="XT94" s="294"/>
      <c r="XU94" s="294"/>
      <c r="XV94" s="294"/>
      <c r="XW94" s="294"/>
      <c r="XX94" s="294"/>
      <c r="XY94" s="294"/>
      <c r="XZ94" s="294">
        <v>-258618</v>
      </c>
      <c r="YA94" s="294"/>
      <c r="YB94" s="294"/>
      <c r="YC94" s="294"/>
      <c r="YD94" s="294"/>
      <c r="YE94" s="294"/>
      <c r="YF94" s="294">
        <v>-39902</v>
      </c>
      <c r="YG94" s="294">
        <v>-21274.5</v>
      </c>
      <c r="YH94" s="294">
        <v>-13075</v>
      </c>
      <c r="YI94" s="294">
        <v>-5400</v>
      </c>
      <c r="YJ94" s="294">
        <v>-10925</v>
      </c>
      <c r="YK94" s="294">
        <v>-155872.29999999999</v>
      </c>
      <c r="YL94" s="294">
        <v>0</v>
      </c>
      <c r="YM94" s="294">
        <v>-35922.5</v>
      </c>
      <c r="YN94" s="294">
        <v>-20380</v>
      </c>
      <c r="YO94" s="294"/>
      <c r="YP94" s="294">
        <v>-15744.4</v>
      </c>
      <c r="YQ94" s="294"/>
      <c r="YR94" s="294"/>
      <c r="YS94" s="294">
        <v>-3586.5</v>
      </c>
      <c r="YT94" s="294">
        <v>-10682.5</v>
      </c>
      <c r="YU94" s="294">
        <v>0</v>
      </c>
      <c r="YV94" s="294"/>
      <c r="YW94" s="294"/>
      <c r="YX94" s="294"/>
      <c r="YY94" s="294"/>
      <c r="YZ94" s="294"/>
      <c r="ZA94" s="294"/>
      <c r="ZB94" s="294"/>
      <c r="ZC94" s="294"/>
      <c r="ZD94" s="294"/>
      <c r="ZE94" s="294"/>
      <c r="ZF94" s="294"/>
      <c r="ZG94" s="294"/>
      <c r="ZH94" s="294"/>
      <c r="ZI94" s="294"/>
      <c r="ZJ94" s="294"/>
      <c r="ZK94" s="294"/>
      <c r="ZL94" s="294">
        <v>0</v>
      </c>
      <c r="ZM94" s="294"/>
      <c r="ZN94" s="294"/>
      <c r="ZO94" s="294">
        <v>0</v>
      </c>
      <c r="ZP94" s="294">
        <v>-10583</v>
      </c>
      <c r="ZQ94" s="294"/>
      <c r="ZR94" s="294">
        <v>-7680</v>
      </c>
      <c r="ZS94" s="294"/>
      <c r="ZT94" s="294"/>
      <c r="ZU94" s="294"/>
      <c r="ZV94" s="294"/>
      <c r="ZW94" s="294">
        <v>0</v>
      </c>
      <c r="ZX94" s="294"/>
      <c r="ZY94" s="294"/>
      <c r="ZZ94" s="294"/>
      <c r="AAA94" s="294"/>
      <c r="AAB94" s="294"/>
      <c r="AAC94" s="294">
        <v>0</v>
      </c>
      <c r="AAD94" s="294"/>
      <c r="AAE94" s="294"/>
      <c r="AAF94" s="294"/>
      <c r="AAG94" s="294"/>
      <c r="AAH94" s="294"/>
      <c r="AAI94" s="294"/>
      <c r="AAJ94" s="294"/>
      <c r="AAK94" s="294"/>
      <c r="AAL94" s="294"/>
      <c r="AAM94" s="294"/>
      <c r="AAN94" s="294"/>
      <c r="AAO94" s="294"/>
      <c r="AAP94" s="294"/>
      <c r="AAQ94" s="294">
        <v>-642654.5</v>
      </c>
      <c r="AAR94" s="294"/>
      <c r="AAS94" s="294"/>
      <c r="AAT94" s="294"/>
      <c r="AAU94" s="294"/>
      <c r="AAV94" s="294"/>
      <c r="AAW94" s="294"/>
      <c r="AAX94" s="294"/>
      <c r="AAY94" s="294"/>
      <c r="AAZ94" s="294"/>
      <c r="ABA94" s="294"/>
      <c r="ABB94" s="294"/>
      <c r="ABC94" s="294">
        <v>0</v>
      </c>
      <c r="ABD94" s="294"/>
      <c r="ABE94" s="294">
        <v>-31436</v>
      </c>
      <c r="ABF94" s="294"/>
      <c r="ABG94" s="294"/>
      <c r="ABH94" s="294"/>
      <c r="ABI94" s="294"/>
      <c r="ABJ94" s="294"/>
      <c r="ABK94" s="294">
        <v>0</v>
      </c>
      <c r="ABL94" s="294"/>
      <c r="ABM94" s="294"/>
      <c r="ABN94" s="294"/>
      <c r="ABO94" s="294"/>
      <c r="ABP94" s="294"/>
      <c r="ABQ94" s="294"/>
      <c r="ABR94" s="294">
        <v>-260000</v>
      </c>
      <c r="ABS94" s="294"/>
      <c r="ABT94" s="294"/>
      <c r="ABU94" s="294"/>
      <c r="ABV94" s="294"/>
      <c r="ABW94" s="294"/>
      <c r="ABX94" s="294">
        <v>-186460.25</v>
      </c>
      <c r="ABY94" s="294"/>
      <c r="ABZ94" s="294"/>
      <c r="ACA94" s="294"/>
      <c r="ACB94" s="294"/>
      <c r="ACC94" s="294"/>
      <c r="ACD94" s="294"/>
      <c r="ACE94" s="294"/>
      <c r="ACF94" s="294"/>
      <c r="ACG94" s="294"/>
      <c r="ACH94" s="294"/>
      <c r="ACI94" s="294"/>
      <c r="ACJ94" s="294"/>
      <c r="ACK94" s="294"/>
      <c r="ACL94" s="294"/>
      <c r="ACM94" s="294">
        <v>-42595</v>
      </c>
      <c r="ACN94" s="294"/>
      <c r="ACO94" s="294"/>
      <c r="ACP94" s="294"/>
      <c r="ACQ94" s="294"/>
      <c r="ACR94" s="294"/>
      <c r="ACS94" s="294"/>
      <c r="ACT94" s="294"/>
      <c r="ACU94" s="294"/>
      <c r="ACV94" s="294"/>
      <c r="ACW94" s="294"/>
      <c r="ACX94" s="294"/>
      <c r="ACY94" s="294"/>
      <c r="ACZ94" s="294">
        <v>0</v>
      </c>
      <c r="ADA94" s="294"/>
      <c r="ADB94" s="294"/>
      <c r="ADC94" s="294"/>
      <c r="ADD94" s="294"/>
      <c r="ADE94" s="294">
        <v>-19713.5</v>
      </c>
      <c r="ADF94" s="294"/>
      <c r="ADG94" s="294">
        <v>-116095.75</v>
      </c>
      <c r="ADH94" s="294"/>
      <c r="ADI94" s="294"/>
      <c r="ADJ94" s="294">
        <v>0</v>
      </c>
      <c r="ADK94" s="294"/>
      <c r="ADL94" s="294">
        <v>-256782</v>
      </c>
      <c r="ADM94" s="294"/>
      <c r="ADN94" s="294"/>
      <c r="ADO94" s="294"/>
      <c r="ADP94" s="294"/>
      <c r="ADQ94" s="294"/>
      <c r="ADR94" s="294"/>
      <c r="ADS94" s="294"/>
      <c r="ADT94" s="294"/>
      <c r="ADU94" s="294"/>
      <c r="ADV94" s="294"/>
      <c r="ADW94" s="294"/>
      <c r="ADX94" s="294"/>
      <c r="ADY94" s="294"/>
      <c r="ADZ94" s="294"/>
      <c r="AEA94" s="294"/>
      <c r="AEB94" s="294">
        <v>-6312</v>
      </c>
      <c r="AEC94" s="294"/>
      <c r="AED94" s="294"/>
      <c r="AEE94" s="294"/>
      <c r="AEF94" s="294">
        <v>-117307</v>
      </c>
      <c r="AEG94" s="294"/>
      <c r="AEH94" s="294"/>
      <c r="AEI94" s="294">
        <v>-2580</v>
      </c>
      <c r="AEJ94" s="294"/>
      <c r="AEK94" s="294"/>
      <c r="AEL94" s="294"/>
      <c r="AEM94" s="294">
        <v>-1039000</v>
      </c>
      <c r="AEN94" s="294"/>
      <c r="AEO94" s="294"/>
      <c r="AEP94" s="294"/>
      <c r="AEQ94" s="294"/>
      <c r="AER94" s="294"/>
      <c r="AES94" s="294">
        <v>-4576</v>
      </c>
      <c r="AET94" s="294"/>
      <c r="AEU94" s="294"/>
      <c r="AEV94" s="294"/>
      <c r="AEW94" s="294"/>
      <c r="AEX94" s="294"/>
      <c r="AEY94" s="294"/>
      <c r="AEZ94" s="294"/>
      <c r="AFA94" s="294"/>
      <c r="AFB94" s="294"/>
      <c r="AFC94" s="294">
        <v>0</v>
      </c>
      <c r="AFD94" s="294">
        <v>0</v>
      </c>
      <c r="AFE94" s="294"/>
      <c r="AFF94" s="294"/>
      <c r="AFG94" s="294"/>
      <c r="AFH94" s="294"/>
      <c r="AFI94" s="294">
        <v>-8625.5</v>
      </c>
      <c r="AFJ94" s="294"/>
      <c r="AFK94" s="294"/>
      <c r="AFL94" s="294"/>
      <c r="AFM94" s="294">
        <v>-6150</v>
      </c>
      <c r="AFN94" s="294"/>
      <c r="AFO94" s="294"/>
      <c r="AFP94" s="294"/>
      <c r="AFQ94" s="294"/>
      <c r="AFR94" s="294"/>
      <c r="AFS94" s="294"/>
      <c r="AFT94" s="294"/>
      <c r="AFU94" s="294"/>
      <c r="AFV94" s="294">
        <v>-2831</v>
      </c>
      <c r="AFW94" s="294"/>
      <c r="AFX94" s="294"/>
      <c r="AFY94" s="294"/>
      <c r="AFZ94" s="294"/>
      <c r="AGA94" s="294"/>
      <c r="AGB94" s="294"/>
      <c r="AGC94" s="294">
        <v>-366136.72</v>
      </c>
      <c r="AGD94" s="294"/>
      <c r="AGE94" s="294"/>
      <c r="AGF94" s="294"/>
      <c r="AGG94" s="294"/>
      <c r="AGH94" s="294"/>
      <c r="AGI94" s="294"/>
      <c r="AGJ94" s="294"/>
      <c r="AGK94" s="294"/>
      <c r="AGL94" s="294"/>
      <c r="AGM94" s="294"/>
      <c r="AGN94" s="294"/>
      <c r="AGO94" s="294"/>
      <c r="AGP94" s="294"/>
      <c r="AGQ94" s="294"/>
      <c r="AGR94" s="294"/>
      <c r="AGS94" s="294">
        <v>-47850</v>
      </c>
      <c r="AGT94" s="294"/>
      <c r="AGU94" s="294"/>
      <c r="AGV94" s="294"/>
      <c r="AGW94" s="294"/>
      <c r="AGX94" s="294"/>
      <c r="AGY94" s="294"/>
      <c r="AGZ94" s="294">
        <v>-51623</v>
      </c>
      <c r="AHA94" s="294">
        <v>-216813</v>
      </c>
      <c r="AHB94" s="294"/>
      <c r="AHC94" s="294"/>
      <c r="AHD94" s="294"/>
      <c r="AHE94" s="294"/>
      <c r="AHF94" s="294"/>
      <c r="AHG94" s="294"/>
      <c r="AHH94" s="294"/>
      <c r="AHI94" s="294"/>
      <c r="AHJ94" s="294"/>
      <c r="AHK94" s="294"/>
      <c r="AHL94" s="294"/>
      <c r="AHM94" s="294">
        <v>-68323.5</v>
      </c>
      <c r="AHN94" s="294"/>
      <c r="AHO94" s="294"/>
      <c r="AHP94" s="294"/>
      <c r="AHQ94" s="294">
        <v>0</v>
      </c>
      <c r="AHR94" s="329"/>
      <c r="AHS94" s="294">
        <f t="shared" si="51"/>
        <v>-101515581.55000001</v>
      </c>
      <c r="AHT94" s="271" t="b">
        <f t="shared" si="52"/>
        <v>1</v>
      </c>
      <c r="AHU94" s="271" t="s">
        <v>6273</v>
      </c>
      <c r="AHV94" s="271" t="s">
        <v>6126</v>
      </c>
      <c r="AHW94" s="271" t="s">
        <v>6127</v>
      </c>
    </row>
    <row r="95" spans="1:907" ht="24" x14ac:dyDescent="0.8">
      <c r="A95" s="270" t="s">
        <v>6273</v>
      </c>
      <c r="B95" s="270" t="s">
        <v>6128</v>
      </c>
      <c r="C95" s="271" t="s">
        <v>6129</v>
      </c>
      <c r="D95" s="294">
        <v>0</v>
      </c>
      <c r="E95" s="294"/>
      <c r="F95" s="294">
        <v>-1400</v>
      </c>
      <c r="G95" s="294"/>
      <c r="H95" s="294">
        <v>-362146</v>
      </c>
      <c r="I95" s="294"/>
      <c r="J95" s="294">
        <v>-1760</v>
      </c>
      <c r="K95" s="294">
        <v>-10554</v>
      </c>
      <c r="L95" s="294">
        <v>-4314</v>
      </c>
      <c r="M95" s="294">
        <v>-1320</v>
      </c>
      <c r="N95" s="294"/>
      <c r="O95" s="294">
        <v>-37125</v>
      </c>
      <c r="P95" s="294"/>
      <c r="Q95" s="294">
        <v>-54845</v>
      </c>
      <c r="R95" s="294">
        <v>-14689</v>
      </c>
      <c r="S95" s="294">
        <v>-588400</v>
      </c>
      <c r="T95" s="294">
        <v>0</v>
      </c>
      <c r="U95" s="294">
        <v>-9360</v>
      </c>
      <c r="V95" s="294">
        <v>-2510309</v>
      </c>
      <c r="W95" s="294">
        <v>-1210812.75</v>
      </c>
      <c r="X95" s="294"/>
      <c r="Y95" s="294">
        <v>-30314</v>
      </c>
      <c r="Z95" s="294"/>
      <c r="AA95" s="294"/>
      <c r="AB95" s="294">
        <v>-3659</v>
      </c>
      <c r="AC95" s="294">
        <v>-365611.25</v>
      </c>
      <c r="AD95" s="294"/>
      <c r="AE95" s="294">
        <v>-285029</v>
      </c>
      <c r="AF95" s="294">
        <v>-355387.25</v>
      </c>
      <c r="AG95" s="294">
        <v>-294950.5</v>
      </c>
      <c r="AH95" s="294">
        <v>-388440.25</v>
      </c>
      <c r="AI95" s="294"/>
      <c r="AJ95" s="294">
        <v>-261615.08</v>
      </c>
      <c r="AK95" s="294">
        <v>0</v>
      </c>
      <c r="AL95" s="294">
        <v>-423065.97</v>
      </c>
      <c r="AM95" s="294">
        <v>-1721461</v>
      </c>
      <c r="AN95" s="294"/>
      <c r="AO95" s="294"/>
      <c r="AP95" s="294">
        <v>-2241994.75</v>
      </c>
      <c r="AQ95" s="294"/>
      <c r="AR95" s="294"/>
      <c r="AS95" s="294">
        <v>-235053</v>
      </c>
      <c r="AT95" s="294">
        <v>-1711.5</v>
      </c>
      <c r="AU95" s="294"/>
      <c r="AV95" s="294"/>
      <c r="AW95" s="294"/>
      <c r="AX95" s="294">
        <v>-69865.5</v>
      </c>
      <c r="AY95" s="294"/>
      <c r="AZ95" s="294"/>
      <c r="BA95" s="294">
        <v>-3137</v>
      </c>
      <c r="BB95" s="294">
        <v>-2133.5</v>
      </c>
      <c r="BC95" s="294"/>
      <c r="BD95" s="294"/>
      <c r="BE95" s="294"/>
      <c r="BF95" s="294">
        <v>-1553.75</v>
      </c>
      <c r="BG95" s="294"/>
      <c r="BH95" s="294"/>
      <c r="BI95" s="294">
        <v>-36644.5</v>
      </c>
      <c r="BJ95" s="294">
        <v>-1844.25</v>
      </c>
      <c r="BK95" s="294">
        <v>-1064</v>
      </c>
      <c r="BL95" s="294">
        <v>-310</v>
      </c>
      <c r="BM95" s="294">
        <v>-2490</v>
      </c>
      <c r="BN95" s="294">
        <v>-520</v>
      </c>
      <c r="BO95" s="294">
        <v>-894</v>
      </c>
      <c r="BP95" s="294"/>
      <c r="BQ95" s="294"/>
      <c r="BR95" s="294">
        <v>-71128</v>
      </c>
      <c r="BS95" s="294"/>
      <c r="BT95" s="294">
        <v>-342822.5</v>
      </c>
      <c r="BU95" s="294">
        <v>-440970.75</v>
      </c>
      <c r="BV95" s="294">
        <v>-33180</v>
      </c>
      <c r="BW95" s="294">
        <v>-22899.5</v>
      </c>
      <c r="BX95" s="294">
        <v>-26097.5</v>
      </c>
      <c r="BY95" s="294">
        <v>-31244.25</v>
      </c>
      <c r="BZ95" s="294">
        <v>-8000</v>
      </c>
      <c r="CA95" s="294"/>
      <c r="CB95" s="294"/>
      <c r="CC95" s="294"/>
      <c r="CD95" s="294"/>
      <c r="CE95" s="294">
        <v>-152448.5</v>
      </c>
      <c r="CF95" s="294"/>
      <c r="CG95" s="294">
        <v>-94904.25</v>
      </c>
      <c r="CH95" s="294">
        <v>-12345.5</v>
      </c>
      <c r="CI95" s="294">
        <v>-3097</v>
      </c>
      <c r="CJ95" s="294">
        <v>-41041</v>
      </c>
      <c r="CK95" s="294">
        <v>-40805.25</v>
      </c>
      <c r="CL95" s="294">
        <v>-28197.5</v>
      </c>
      <c r="CM95" s="294">
        <v>-18372.25</v>
      </c>
      <c r="CN95" s="294">
        <v>-28368</v>
      </c>
      <c r="CO95" s="294">
        <v>-7836.5</v>
      </c>
      <c r="CP95" s="294">
        <v>-51207.5</v>
      </c>
      <c r="CQ95" s="294">
        <v>-65875</v>
      </c>
      <c r="CR95" s="294">
        <v>-23995.75</v>
      </c>
      <c r="CS95" s="294">
        <v>-31642.5</v>
      </c>
      <c r="CT95" s="294">
        <v>-3704610.75</v>
      </c>
      <c r="CU95" s="294">
        <v>-93377.75</v>
      </c>
      <c r="CV95" s="294">
        <v>-232069.25</v>
      </c>
      <c r="CW95" s="294">
        <v>-322084.5</v>
      </c>
      <c r="CX95" s="294">
        <v>-48856.5</v>
      </c>
      <c r="CY95" s="294">
        <v>-188359.25</v>
      </c>
      <c r="CZ95" s="294">
        <v>-292017.25</v>
      </c>
      <c r="DA95" s="294">
        <v>-158430.5</v>
      </c>
      <c r="DB95" s="294">
        <v>-210000</v>
      </c>
      <c r="DC95" s="294">
        <v>-886806.5</v>
      </c>
      <c r="DD95" s="294">
        <v>-222.5</v>
      </c>
      <c r="DE95" s="294">
        <v>-1535</v>
      </c>
      <c r="DF95" s="294">
        <v>-7434.5</v>
      </c>
      <c r="DG95" s="294">
        <v>-845</v>
      </c>
      <c r="DH95" s="294">
        <v>-725030</v>
      </c>
      <c r="DI95" s="294">
        <v>-4618</v>
      </c>
      <c r="DJ95" s="294">
        <v>-51327.5</v>
      </c>
      <c r="DK95" s="294"/>
      <c r="DL95" s="294">
        <v>-16578</v>
      </c>
      <c r="DM95" s="294">
        <v>-12160.5</v>
      </c>
      <c r="DN95" s="294">
        <v>-57222</v>
      </c>
      <c r="DO95" s="294">
        <v>-3230</v>
      </c>
      <c r="DP95" s="294">
        <v>-14610.5</v>
      </c>
      <c r="DQ95" s="294">
        <v>-428579.5</v>
      </c>
      <c r="DR95" s="294">
        <v>-6391</v>
      </c>
      <c r="DS95" s="294">
        <v>-6090</v>
      </c>
      <c r="DT95" s="294">
        <v>-42553</v>
      </c>
      <c r="DU95" s="294">
        <v>-58233.5</v>
      </c>
      <c r="DV95" s="294">
        <v>-2370</v>
      </c>
      <c r="DW95" s="294"/>
      <c r="DX95" s="294">
        <v>-2758</v>
      </c>
      <c r="DY95" s="294">
        <v>-2827</v>
      </c>
      <c r="DZ95" s="294">
        <v>-705055.75</v>
      </c>
      <c r="EA95" s="294"/>
      <c r="EB95" s="294">
        <v>-69228</v>
      </c>
      <c r="EC95" s="294"/>
      <c r="ED95" s="294">
        <v>-34292.25</v>
      </c>
      <c r="EE95" s="294">
        <v>-18039</v>
      </c>
      <c r="EF95" s="294"/>
      <c r="EG95" s="294"/>
      <c r="EH95" s="294">
        <v>-3400</v>
      </c>
      <c r="EI95" s="294">
        <v>0</v>
      </c>
      <c r="EJ95" s="294"/>
      <c r="EK95" s="294">
        <v>-106049</v>
      </c>
      <c r="EL95" s="294">
        <v>-335836</v>
      </c>
      <c r="EM95" s="294"/>
      <c r="EN95" s="294">
        <v>-700</v>
      </c>
      <c r="EO95" s="294">
        <v>0</v>
      </c>
      <c r="EP95" s="294">
        <v>-259120.5</v>
      </c>
      <c r="EQ95" s="294"/>
      <c r="ER95" s="294"/>
      <c r="ES95" s="294"/>
      <c r="ET95" s="294">
        <v>-2696239.5</v>
      </c>
      <c r="EU95" s="294">
        <v>-22803.5</v>
      </c>
      <c r="EV95" s="294">
        <v>0</v>
      </c>
      <c r="EW95" s="294">
        <v>0</v>
      </c>
      <c r="EX95" s="294">
        <v>-45118.5</v>
      </c>
      <c r="EY95" s="294"/>
      <c r="EZ95" s="294">
        <v>-690</v>
      </c>
      <c r="FA95" s="294"/>
      <c r="FB95" s="294"/>
      <c r="FC95" s="294"/>
      <c r="FD95" s="294">
        <v>-47442.5</v>
      </c>
      <c r="FE95" s="294"/>
      <c r="FF95" s="294"/>
      <c r="FG95" s="294"/>
      <c r="FH95" s="294"/>
      <c r="FI95" s="294"/>
      <c r="FJ95" s="294"/>
      <c r="FK95" s="294"/>
      <c r="FL95" s="294">
        <v>-466380</v>
      </c>
      <c r="FM95" s="294"/>
      <c r="FN95" s="294"/>
      <c r="FO95" s="294"/>
      <c r="FP95" s="294"/>
      <c r="FQ95" s="294">
        <v>-99316</v>
      </c>
      <c r="FR95" s="294">
        <v>-96394</v>
      </c>
      <c r="FS95" s="294">
        <v>-45023</v>
      </c>
      <c r="FT95" s="294">
        <v>-257931.5</v>
      </c>
      <c r="FU95" s="294">
        <v>-98387.75</v>
      </c>
      <c r="FV95" s="294">
        <v>-21269</v>
      </c>
      <c r="FW95" s="294">
        <v>-602964.64</v>
      </c>
      <c r="FX95" s="294">
        <v>-103658</v>
      </c>
      <c r="FY95" s="294">
        <v>-456003.75</v>
      </c>
      <c r="FZ95" s="294">
        <v>-572852.64</v>
      </c>
      <c r="GA95" s="294">
        <v>-65647</v>
      </c>
      <c r="GB95" s="294">
        <v>-285846</v>
      </c>
      <c r="GC95" s="294">
        <v>-12732</v>
      </c>
      <c r="GD95" s="294">
        <v>-11525</v>
      </c>
      <c r="GE95" s="294">
        <v>-304400</v>
      </c>
      <c r="GF95" s="294"/>
      <c r="GG95" s="294">
        <v>0</v>
      </c>
      <c r="GH95" s="294"/>
      <c r="GI95" s="294">
        <v>-650</v>
      </c>
      <c r="GJ95" s="294"/>
      <c r="GK95" s="294"/>
      <c r="GL95" s="294"/>
      <c r="GM95" s="294"/>
      <c r="GN95" s="294"/>
      <c r="GO95" s="294"/>
      <c r="GP95" s="294"/>
      <c r="GQ95" s="294"/>
      <c r="GR95" s="294"/>
      <c r="GS95" s="294"/>
      <c r="GT95" s="294">
        <v>-195</v>
      </c>
      <c r="GU95" s="294"/>
      <c r="GV95" s="294"/>
      <c r="GW95" s="294">
        <v>-60784.25</v>
      </c>
      <c r="GX95" s="294"/>
      <c r="GY95" s="294">
        <v>-2741927.75</v>
      </c>
      <c r="GZ95" s="294">
        <v>-102000.5</v>
      </c>
      <c r="HA95" s="294">
        <v>-405757.75</v>
      </c>
      <c r="HB95" s="294">
        <v>-5892603.75</v>
      </c>
      <c r="HC95" s="294">
        <v>-2804852.75</v>
      </c>
      <c r="HD95" s="294">
        <v>-863863.65</v>
      </c>
      <c r="HE95" s="294">
        <v>-1895723.8</v>
      </c>
      <c r="HF95" s="294">
        <v>-2402338.3199999998</v>
      </c>
      <c r="HG95" s="294">
        <v>-1322005.75</v>
      </c>
      <c r="HH95" s="294">
        <v>-1595165.25</v>
      </c>
      <c r="HI95" s="294">
        <v>-274803</v>
      </c>
      <c r="HJ95" s="294"/>
      <c r="HK95" s="294">
        <v>-2347544.25</v>
      </c>
      <c r="HL95" s="294"/>
      <c r="HM95" s="294">
        <v>-5995.1</v>
      </c>
      <c r="HN95" s="294">
        <v>-110869</v>
      </c>
      <c r="HO95" s="294">
        <v>-7231</v>
      </c>
      <c r="HP95" s="294">
        <v>-11209.95</v>
      </c>
      <c r="HQ95" s="294">
        <v>-7762342.5999999996</v>
      </c>
      <c r="HR95" s="294">
        <v>0</v>
      </c>
      <c r="HS95" s="294"/>
      <c r="HT95" s="294">
        <v>-2948238.65</v>
      </c>
      <c r="HU95" s="294"/>
      <c r="HV95" s="294"/>
      <c r="HW95" s="294">
        <v>-3073088.55</v>
      </c>
      <c r="HX95" s="294"/>
      <c r="HY95" s="294">
        <v>-1000</v>
      </c>
      <c r="HZ95" s="294">
        <v>-153672.5</v>
      </c>
      <c r="IA95" s="294">
        <v>-113478</v>
      </c>
      <c r="IB95" s="294"/>
      <c r="IC95" s="294">
        <v>-2021684.75</v>
      </c>
      <c r="ID95" s="294">
        <v>0</v>
      </c>
      <c r="IE95" s="294"/>
      <c r="IF95" s="294"/>
      <c r="IG95" s="294">
        <v>-20874</v>
      </c>
      <c r="IH95" s="294">
        <v>-21679.5</v>
      </c>
      <c r="II95" s="294">
        <v>-26302.5</v>
      </c>
      <c r="IJ95" s="294">
        <v>-1389002</v>
      </c>
      <c r="IK95" s="294">
        <v>-1111270</v>
      </c>
      <c r="IL95" s="294">
        <v>-16276502.25</v>
      </c>
      <c r="IM95" s="294">
        <v>-11796642</v>
      </c>
      <c r="IN95" s="294">
        <v>-74219.5</v>
      </c>
      <c r="IO95" s="294">
        <v>-1472798.5</v>
      </c>
      <c r="IP95" s="294">
        <v>-256014.5</v>
      </c>
      <c r="IQ95" s="294">
        <v>-5043317.83</v>
      </c>
      <c r="IR95" s="294">
        <v>-47775</v>
      </c>
      <c r="IS95" s="294">
        <v>-31240</v>
      </c>
      <c r="IT95" s="294">
        <v>-1828</v>
      </c>
      <c r="IU95" s="294"/>
      <c r="IV95" s="294">
        <v>-6403</v>
      </c>
      <c r="IW95" s="294">
        <v>-11148</v>
      </c>
      <c r="IX95" s="294"/>
      <c r="IY95" s="294">
        <v>-528.25</v>
      </c>
      <c r="IZ95" s="294">
        <v>-1570.5</v>
      </c>
      <c r="JA95" s="294">
        <v>-8306</v>
      </c>
      <c r="JB95" s="294">
        <v>-438.75</v>
      </c>
      <c r="JC95" s="294"/>
      <c r="JD95" s="294">
        <v>-6268.75</v>
      </c>
      <c r="JE95" s="294">
        <v>-200601.25</v>
      </c>
      <c r="JF95" s="294">
        <v>-198789.93</v>
      </c>
      <c r="JG95" s="294">
        <v>-2250</v>
      </c>
      <c r="JH95" s="294">
        <v>-50</v>
      </c>
      <c r="JI95" s="294"/>
      <c r="JJ95" s="294">
        <v>-9540</v>
      </c>
      <c r="JK95" s="294">
        <v>-24411.93</v>
      </c>
      <c r="JL95" s="294">
        <v>-54571</v>
      </c>
      <c r="JM95" s="294">
        <v>-502690.59</v>
      </c>
      <c r="JN95" s="294"/>
      <c r="JO95" s="294">
        <v>-41701.75</v>
      </c>
      <c r="JP95" s="294"/>
      <c r="JQ95" s="294"/>
      <c r="JR95" s="294">
        <v>0</v>
      </c>
      <c r="JS95" s="294"/>
      <c r="JT95" s="294">
        <v>-6382</v>
      </c>
      <c r="JU95" s="294"/>
      <c r="JV95" s="294"/>
      <c r="JW95" s="294"/>
      <c r="JX95" s="294">
        <v>-57272</v>
      </c>
      <c r="JY95" s="294"/>
      <c r="JZ95" s="294"/>
      <c r="KA95" s="294"/>
      <c r="KB95" s="294"/>
      <c r="KC95" s="294"/>
      <c r="KD95" s="294"/>
      <c r="KE95" s="294"/>
      <c r="KF95" s="294"/>
      <c r="KG95" s="294"/>
      <c r="KH95" s="294">
        <v>-482309.27</v>
      </c>
      <c r="KI95" s="294">
        <v>-433909</v>
      </c>
      <c r="KJ95" s="294">
        <v>-292551</v>
      </c>
      <c r="KK95" s="294"/>
      <c r="KL95" s="294">
        <v>-3700</v>
      </c>
      <c r="KM95" s="294">
        <v>-61959</v>
      </c>
      <c r="KN95" s="294">
        <v>-478137</v>
      </c>
      <c r="KO95" s="294"/>
      <c r="KP95" s="294"/>
      <c r="KQ95" s="294">
        <v>-2907.5</v>
      </c>
      <c r="KR95" s="294">
        <v>-519567.75</v>
      </c>
      <c r="KS95" s="294">
        <v>-273905.25</v>
      </c>
      <c r="KT95" s="294"/>
      <c r="KU95" s="294">
        <v>-127435.75</v>
      </c>
      <c r="KV95" s="294">
        <v>-526685.35</v>
      </c>
      <c r="KW95" s="294">
        <v>-314291.5</v>
      </c>
      <c r="KX95" s="294"/>
      <c r="KY95" s="294">
        <v>-37950</v>
      </c>
      <c r="KZ95" s="294"/>
      <c r="LA95" s="294">
        <v>-34164.25</v>
      </c>
      <c r="LB95" s="294"/>
      <c r="LC95" s="294">
        <v>-6952.04</v>
      </c>
      <c r="LD95" s="294"/>
      <c r="LE95" s="294"/>
      <c r="LF95" s="294"/>
      <c r="LG95" s="294">
        <v>-1626528.2</v>
      </c>
      <c r="LH95" s="294"/>
      <c r="LI95" s="294"/>
      <c r="LJ95" s="294">
        <v>-3356.75</v>
      </c>
      <c r="LK95" s="294">
        <v>-51491</v>
      </c>
      <c r="LL95" s="294"/>
      <c r="LM95" s="294"/>
      <c r="LN95" s="294"/>
      <c r="LO95" s="294">
        <v>-3000</v>
      </c>
      <c r="LP95" s="294">
        <v>-3544.5</v>
      </c>
      <c r="LQ95" s="294"/>
      <c r="LR95" s="294"/>
      <c r="LS95" s="294"/>
      <c r="LT95" s="294"/>
      <c r="LU95" s="294"/>
      <c r="LV95" s="294"/>
      <c r="LW95" s="294">
        <v>-4000</v>
      </c>
      <c r="LX95" s="294"/>
      <c r="LY95" s="294">
        <v>-83100</v>
      </c>
      <c r="LZ95" s="294"/>
      <c r="MA95" s="294"/>
      <c r="MB95" s="294"/>
      <c r="MC95" s="294"/>
      <c r="MD95" s="294"/>
      <c r="ME95" s="294">
        <v>-787808</v>
      </c>
      <c r="MF95" s="294">
        <v>-87382</v>
      </c>
      <c r="MG95" s="294"/>
      <c r="MH95" s="294">
        <v>0</v>
      </c>
      <c r="MI95" s="294"/>
      <c r="MJ95" s="294">
        <v>0</v>
      </c>
      <c r="MK95" s="294"/>
      <c r="ML95" s="294">
        <v>0</v>
      </c>
      <c r="MM95" s="294"/>
      <c r="MN95" s="294">
        <v>0</v>
      </c>
      <c r="MO95" s="294">
        <v>0</v>
      </c>
      <c r="MP95" s="294">
        <v>0</v>
      </c>
      <c r="MQ95" s="294"/>
      <c r="MR95" s="294">
        <v>0</v>
      </c>
      <c r="MS95" s="294">
        <v>-204385.25</v>
      </c>
      <c r="MT95" s="294">
        <v>-18295.63</v>
      </c>
      <c r="MU95" s="294">
        <v>-2099912.25</v>
      </c>
      <c r="MV95" s="294">
        <v>0</v>
      </c>
      <c r="MW95" s="294"/>
      <c r="MX95" s="294">
        <v>-208302.97</v>
      </c>
      <c r="MY95" s="294"/>
      <c r="MZ95" s="294"/>
      <c r="NA95" s="294">
        <v>-20942</v>
      </c>
      <c r="NB95" s="294"/>
      <c r="NC95" s="294"/>
      <c r="ND95" s="294">
        <v>-374526.5</v>
      </c>
      <c r="NE95" s="294">
        <v>-1176724.3999999999</v>
      </c>
      <c r="NF95" s="294">
        <v>-86568.25</v>
      </c>
      <c r="NG95" s="294">
        <v>-1002256.25</v>
      </c>
      <c r="NH95" s="294">
        <v>-299769.3</v>
      </c>
      <c r="NI95" s="294">
        <v>-9092.25</v>
      </c>
      <c r="NJ95" s="294">
        <v>-279980.25</v>
      </c>
      <c r="NK95" s="294">
        <v>-542805.5</v>
      </c>
      <c r="NL95" s="294">
        <v>-16221</v>
      </c>
      <c r="NM95" s="294">
        <v>-365918.65</v>
      </c>
      <c r="NN95" s="294">
        <v>0</v>
      </c>
      <c r="NO95" s="294">
        <v>0</v>
      </c>
      <c r="NP95" s="294"/>
      <c r="NQ95" s="294"/>
      <c r="NR95" s="294"/>
      <c r="NS95" s="294"/>
      <c r="NT95" s="294">
        <v>-60322</v>
      </c>
      <c r="NU95" s="294"/>
      <c r="NV95" s="294"/>
      <c r="NW95" s="294">
        <v>-419803.5</v>
      </c>
      <c r="NX95" s="294">
        <v>-456179.25</v>
      </c>
      <c r="NY95" s="294">
        <v>-1659</v>
      </c>
      <c r="NZ95" s="294">
        <v>-5385.5</v>
      </c>
      <c r="OA95" s="294">
        <v>-206208.68</v>
      </c>
      <c r="OB95" s="294"/>
      <c r="OC95" s="294">
        <v>-25639</v>
      </c>
      <c r="OD95" s="294"/>
      <c r="OE95" s="294"/>
      <c r="OF95" s="294"/>
      <c r="OG95" s="294">
        <v>0</v>
      </c>
      <c r="OH95" s="294"/>
      <c r="OI95" s="294"/>
      <c r="OJ95" s="294">
        <v>-636871.55000000005</v>
      </c>
      <c r="OK95" s="294"/>
      <c r="OL95" s="294"/>
      <c r="OM95" s="294">
        <v>-9884425.5199999996</v>
      </c>
      <c r="ON95" s="294"/>
      <c r="OO95" s="294">
        <v>-298988.23</v>
      </c>
      <c r="OP95" s="294">
        <v>0</v>
      </c>
      <c r="OQ95" s="294">
        <v>-1159246.5</v>
      </c>
      <c r="OR95" s="294">
        <v>-2066472.85</v>
      </c>
      <c r="OS95" s="294">
        <v>-131492</v>
      </c>
      <c r="OT95" s="294"/>
      <c r="OU95" s="294">
        <v>-54304.25</v>
      </c>
      <c r="OV95" s="294">
        <v>0</v>
      </c>
      <c r="OW95" s="294">
        <v>-636766</v>
      </c>
      <c r="OX95" s="294">
        <v>-8954.5</v>
      </c>
      <c r="OY95" s="294"/>
      <c r="OZ95" s="294"/>
      <c r="PA95" s="294">
        <v>-6708</v>
      </c>
      <c r="PB95" s="294"/>
      <c r="PC95" s="294"/>
      <c r="PD95" s="294"/>
      <c r="PE95" s="294"/>
      <c r="PF95" s="294"/>
      <c r="PG95" s="294">
        <v>-30400</v>
      </c>
      <c r="PH95" s="294"/>
      <c r="PI95" s="294"/>
      <c r="PJ95" s="294"/>
      <c r="PK95" s="294"/>
      <c r="PL95" s="294">
        <v>-2814</v>
      </c>
      <c r="PM95" s="294">
        <v>-1230</v>
      </c>
      <c r="PN95" s="294"/>
      <c r="PO95" s="294"/>
      <c r="PP95" s="294"/>
      <c r="PQ95" s="294"/>
      <c r="PR95" s="294"/>
      <c r="PS95" s="294"/>
      <c r="PT95" s="294">
        <v>-948162.4</v>
      </c>
      <c r="PU95" s="294"/>
      <c r="PV95" s="294"/>
      <c r="PW95" s="294"/>
      <c r="PX95" s="294"/>
      <c r="PY95" s="294"/>
      <c r="PZ95" s="294"/>
      <c r="QA95" s="294"/>
      <c r="QB95" s="294"/>
      <c r="QC95" s="294"/>
      <c r="QD95" s="294">
        <v>0</v>
      </c>
      <c r="QE95" s="294">
        <v>0</v>
      </c>
      <c r="QF95" s="294"/>
      <c r="QG95" s="294"/>
      <c r="QH95" s="294"/>
      <c r="QI95" s="294"/>
      <c r="QJ95" s="294"/>
      <c r="QK95" s="294">
        <v>0</v>
      </c>
      <c r="QL95" s="294"/>
      <c r="QM95" s="294"/>
      <c r="QN95" s="294"/>
      <c r="QO95" s="294"/>
      <c r="QP95" s="294"/>
      <c r="QQ95" s="294"/>
      <c r="QR95" s="294"/>
      <c r="QS95" s="294"/>
      <c r="QT95" s="294">
        <v>-633293</v>
      </c>
      <c r="QU95" s="294">
        <v>-5460</v>
      </c>
      <c r="QV95" s="294"/>
      <c r="QW95" s="294">
        <v>-194844</v>
      </c>
      <c r="QX95" s="294"/>
      <c r="QY95" s="294"/>
      <c r="QZ95" s="294"/>
      <c r="RA95" s="294">
        <v>-154953</v>
      </c>
      <c r="RB95" s="294">
        <v>-174456</v>
      </c>
      <c r="RC95" s="294">
        <v>-166491.5</v>
      </c>
      <c r="RD95" s="294"/>
      <c r="RE95" s="294">
        <v>-13836</v>
      </c>
      <c r="RF95" s="294"/>
      <c r="RG95" s="294">
        <v>0</v>
      </c>
      <c r="RH95" s="294">
        <v>-3314</v>
      </c>
      <c r="RI95" s="294">
        <v>-1351</v>
      </c>
      <c r="RJ95" s="294"/>
      <c r="RK95" s="294">
        <v>-1478</v>
      </c>
      <c r="RL95" s="294">
        <v>-3203</v>
      </c>
      <c r="RM95" s="294">
        <v>-5400</v>
      </c>
      <c r="RN95" s="294">
        <v>-2875</v>
      </c>
      <c r="RO95" s="294">
        <v>-2913</v>
      </c>
      <c r="RP95" s="294">
        <v>-4554</v>
      </c>
      <c r="RQ95" s="294">
        <v>-3020</v>
      </c>
      <c r="RR95" s="294">
        <v>-2164</v>
      </c>
      <c r="RS95" s="294">
        <v>-2156</v>
      </c>
      <c r="RT95" s="294">
        <v>-4219</v>
      </c>
      <c r="RU95" s="294">
        <v>-2618</v>
      </c>
      <c r="RV95" s="294">
        <v>-10203</v>
      </c>
      <c r="RW95" s="294">
        <v>-791</v>
      </c>
      <c r="RX95" s="294">
        <v>-840</v>
      </c>
      <c r="RY95" s="294">
        <v>-5447</v>
      </c>
      <c r="RZ95" s="294"/>
      <c r="SA95" s="294"/>
      <c r="SB95" s="294"/>
      <c r="SC95" s="294">
        <v>-166900</v>
      </c>
      <c r="SD95" s="294">
        <v>-271272.5</v>
      </c>
      <c r="SE95" s="294">
        <v>-26762</v>
      </c>
      <c r="SF95" s="294">
        <v>-360</v>
      </c>
      <c r="SG95" s="294">
        <v>-170</v>
      </c>
      <c r="SH95" s="294">
        <v>-350355</v>
      </c>
      <c r="SI95" s="294"/>
      <c r="SJ95" s="294">
        <v>-324771</v>
      </c>
      <c r="SK95" s="294">
        <v>-8212</v>
      </c>
      <c r="SL95" s="294">
        <v>-138882.5</v>
      </c>
      <c r="SM95" s="294"/>
      <c r="SN95" s="294"/>
      <c r="SO95" s="294"/>
      <c r="SP95" s="294"/>
      <c r="SQ95" s="294"/>
      <c r="SR95" s="294"/>
      <c r="SS95" s="294">
        <v>-156533.5</v>
      </c>
      <c r="ST95" s="294"/>
      <c r="SU95" s="294"/>
      <c r="SV95" s="294"/>
      <c r="SW95" s="294"/>
      <c r="SX95" s="294"/>
      <c r="SY95" s="294"/>
      <c r="SZ95" s="294"/>
      <c r="TA95" s="294"/>
      <c r="TB95" s="294"/>
      <c r="TC95" s="294"/>
      <c r="TD95" s="294"/>
      <c r="TE95" s="294"/>
      <c r="TF95" s="294">
        <v>-31576</v>
      </c>
      <c r="TG95" s="294"/>
      <c r="TH95" s="294"/>
      <c r="TI95" s="294">
        <v>-123750</v>
      </c>
      <c r="TJ95" s="294">
        <v>-330</v>
      </c>
      <c r="TK95" s="294">
        <v>-360</v>
      </c>
      <c r="TL95" s="294">
        <v>-1097</v>
      </c>
      <c r="TM95" s="294">
        <v>-80</v>
      </c>
      <c r="TN95" s="294"/>
      <c r="TO95" s="294"/>
      <c r="TP95" s="294">
        <v>-161806.5</v>
      </c>
      <c r="TQ95" s="294"/>
      <c r="TR95" s="294"/>
      <c r="TS95" s="294">
        <v>0</v>
      </c>
      <c r="TT95" s="294">
        <v>-71839</v>
      </c>
      <c r="TU95" s="294">
        <v>-3938</v>
      </c>
      <c r="TV95" s="294">
        <v>-111</v>
      </c>
      <c r="TW95" s="294">
        <v>-274</v>
      </c>
      <c r="TX95" s="294"/>
      <c r="TY95" s="294">
        <v>-3518</v>
      </c>
      <c r="TZ95" s="294"/>
      <c r="UA95" s="294">
        <v>-750</v>
      </c>
      <c r="UB95" s="294"/>
      <c r="UC95" s="294"/>
      <c r="UD95" s="294"/>
      <c r="UE95" s="294"/>
      <c r="UF95" s="294"/>
      <c r="UG95" s="294"/>
      <c r="UH95" s="294">
        <v>-56018</v>
      </c>
      <c r="UI95" s="294">
        <v>-17316.5</v>
      </c>
      <c r="UJ95" s="294"/>
      <c r="UK95" s="294"/>
      <c r="UL95" s="294"/>
      <c r="UM95" s="294"/>
      <c r="UN95" s="294"/>
      <c r="UO95" s="294">
        <v>-360</v>
      </c>
      <c r="UP95" s="294">
        <v>0</v>
      </c>
      <c r="UQ95" s="294">
        <v>-29806.75</v>
      </c>
      <c r="UR95" s="294"/>
      <c r="US95" s="294">
        <v>-149539</v>
      </c>
      <c r="UT95" s="294"/>
      <c r="UU95" s="294">
        <v>-284820</v>
      </c>
      <c r="UV95" s="294">
        <v>-13317</v>
      </c>
      <c r="UW95" s="294">
        <v>-3009</v>
      </c>
      <c r="UX95" s="294"/>
      <c r="UY95" s="294">
        <v>-98434</v>
      </c>
      <c r="UZ95" s="294">
        <v>-209301.25</v>
      </c>
      <c r="VA95" s="294">
        <v>-28653</v>
      </c>
      <c r="VB95" s="294">
        <v>-30682</v>
      </c>
      <c r="VC95" s="294">
        <v>-2952</v>
      </c>
      <c r="VD95" s="294">
        <v>-4854.25</v>
      </c>
      <c r="VE95" s="294">
        <v>-61292</v>
      </c>
      <c r="VF95" s="294">
        <v>-109534.25</v>
      </c>
      <c r="VG95" s="294">
        <v>-4106</v>
      </c>
      <c r="VH95" s="294">
        <v>-300353.25</v>
      </c>
      <c r="VI95" s="294">
        <v>-637</v>
      </c>
      <c r="VJ95" s="294">
        <v>-1757</v>
      </c>
      <c r="VK95" s="294"/>
      <c r="VL95" s="294"/>
      <c r="VM95" s="294"/>
      <c r="VN95" s="294">
        <v>-3123080.75</v>
      </c>
      <c r="VO95" s="294">
        <v>-982805.85</v>
      </c>
      <c r="VP95" s="294"/>
      <c r="VQ95" s="294"/>
      <c r="VR95" s="294">
        <v>-16995.25</v>
      </c>
      <c r="VS95" s="294">
        <v>-26226.25</v>
      </c>
      <c r="VT95" s="294"/>
      <c r="VU95" s="294">
        <v>0</v>
      </c>
      <c r="VV95" s="294"/>
      <c r="VW95" s="294">
        <v>-3050</v>
      </c>
      <c r="VX95" s="294">
        <v>-7650</v>
      </c>
      <c r="VY95" s="294"/>
      <c r="VZ95" s="294">
        <v>-16150.5</v>
      </c>
      <c r="WA95" s="294"/>
      <c r="WB95" s="294">
        <v>0</v>
      </c>
      <c r="WC95" s="294">
        <v>-449289.6</v>
      </c>
      <c r="WD95" s="294">
        <v>-774089.75</v>
      </c>
      <c r="WE95" s="294"/>
      <c r="WF95" s="294">
        <v>-617305</v>
      </c>
      <c r="WG95" s="294">
        <v>-1804254.8</v>
      </c>
      <c r="WH95" s="294">
        <v>-448969.1</v>
      </c>
      <c r="WI95" s="294">
        <v>-46093.599999999999</v>
      </c>
      <c r="WJ95" s="294">
        <v>-357534.2</v>
      </c>
      <c r="WK95" s="294"/>
      <c r="WL95" s="294"/>
      <c r="WM95" s="294"/>
      <c r="WN95" s="294">
        <v>-2664822</v>
      </c>
      <c r="WO95" s="294"/>
      <c r="WP95" s="294"/>
      <c r="WQ95" s="294">
        <v>-759441.23</v>
      </c>
      <c r="WR95" s="294"/>
      <c r="WS95" s="294">
        <v>-86221.2</v>
      </c>
      <c r="WT95" s="294"/>
      <c r="WU95" s="294"/>
      <c r="WV95" s="294"/>
      <c r="WW95" s="294">
        <v>-61580</v>
      </c>
      <c r="WX95" s="294"/>
      <c r="WY95" s="294"/>
      <c r="WZ95" s="294"/>
      <c r="XA95" s="294"/>
      <c r="XB95" s="294"/>
      <c r="XC95" s="294">
        <v>-26162</v>
      </c>
      <c r="XD95" s="294"/>
      <c r="XE95" s="294"/>
      <c r="XF95" s="294"/>
      <c r="XG95" s="294"/>
      <c r="XH95" s="294"/>
      <c r="XI95" s="294"/>
      <c r="XJ95" s="294"/>
      <c r="XK95" s="294"/>
      <c r="XL95" s="294"/>
      <c r="XM95" s="294"/>
      <c r="XN95" s="294">
        <v>-2677</v>
      </c>
      <c r="XO95" s="294">
        <v>-2221</v>
      </c>
      <c r="XP95" s="294"/>
      <c r="XQ95" s="294"/>
      <c r="XR95" s="294"/>
      <c r="XS95" s="294"/>
      <c r="XT95" s="294"/>
      <c r="XU95" s="294"/>
      <c r="XV95" s="294">
        <v>0</v>
      </c>
      <c r="XW95" s="294"/>
      <c r="XX95" s="294"/>
      <c r="XY95" s="294">
        <v>-525</v>
      </c>
      <c r="XZ95" s="294"/>
      <c r="YA95" s="294"/>
      <c r="YB95" s="294"/>
      <c r="YC95" s="294"/>
      <c r="YD95" s="294"/>
      <c r="YE95" s="294"/>
      <c r="YF95" s="294">
        <v>-4217</v>
      </c>
      <c r="YG95" s="294">
        <v>-10149</v>
      </c>
      <c r="YH95" s="294">
        <v>0</v>
      </c>
      <c r="YI95" s="294">
        <v>-24759</v>
      </c>
      <c r="YJ95" s="294">
        <v>0</v>
      </c>
      <c r="YK95" s="294">
        <v>-1951.5</v>
      </c>
      <c r="YL95" s="294"/>
      <c r="YM95" s="294">
        <v>-2809</v>
      </c>
      <c r="YN95" s="294">
        <v>0</v>
      </c>
      <c r="YO95" s="294">
        <v>-1100</v>
      </c>
      <c r="YP95" s="294"/>
      <c r="YQ95" s="294"/>
      <c r="YR95" s="294"/>
      <c r="YS95" s="294">
        <v>-644</v>
      </c>
      <c r="YT95" s="294">
        <v>-704.5</v>
      </c>
      <c r="YU95" s="294"/>
      <c r="YV95" s="294"/>
      <c r="YW95" s="294"/>
      <c r="YX95" s="294"/>
      <c r="YY95" s="294"/>
      <c r="YZ95" s="294"/>
      <c r="ZA95" s="294"/>
      <c r="ZB95" s="294"/>
      <c r="ZC95" s="294"/>
      <c r="ZD95" s="294"/>
      <c r="ZE95" s="294"/>
      <c r="ZF95" s="294"/>
      <c r="ZG95" s="294"/>
      <c r="ZH95" s="294"/>
      <c r="ZI95" s="294"/>
      <c r="ZJ95" s="294"/>
      <c r="ZK95" s="294"/>
      <c r="ZL95" s="294"/>
      <c r="ZM95" s="294"/>
      <c r="ZN95" s="294"/>
      <c r="ZO95" s="294"/>
      <c r="ZP95" s="294"/>
      <c r="ZQ95" s="294"/>
      <c r="ZR95" s="294"/>
      <c r="ZS95" s="294"/>
      <c r="ZT95" s="294"/>
      <c r="ZU95" s="294"/>
      <c r="ZV95" s="294"/>
      <c r="ZW95" s="294"/>
      <c r="ZX95" s="294"/>
      <c r="ZY95" s="294"/>
      <c r="ZZ95" s="294"/>
      <c r="AAA95" s="294"/>
      <c r="AAB95" s="294"/>
      <c r="AAC95" s="294"/>
      <c r="AAD95" s="294"/>
      <c r="AAE95" s="294"/>
      <c r="AAF95" s="294"/>
      <c r="AAG95" s="294"/>
      <c r="AAH95" s="294"/>
      <c r="AAI95" s="294"/>
      <c r="AAJ95" s="294"/>
      <c r="AAK95" s="294"/>
      <c r="AAL95" s="294"/>
      <c r="AAM95" s="294"/>
      <c r="AAN95" s="294"/>
      <c r="AAO95" s="294">
        <v>-25400</v>
      </c>
      <c r="AAP95" s="294">
        <v>-450050</v>
      </c>
      <c r="AAQ95" s="294"/>
      <c r="AAR95" s="294">
        <v>-106711</v>
      </c>
      <c r="AAS95" s="294"/>
      <c r="AAT95" s="294"/>
      <c r="AAU95" s="294">
        <v>0</v>
      </c>
      <c r="AAV95" s="294"/>
      <c r="AAW95" s="294">
        <v>-208421.5</v>
      </c>
      <c r="AAX95" s="294"/>
      <c r="AAY95" s="294"/>
      <c r="AAZ95" s="294">
        <v>-4470</v>
      </c>
      <c r="ABA95" s="294">
        <v>-3375242.75</v>
      </c>
      <c r="ABB95" s="294"/>
      <c r="ABC95" s="294">
        <v>-16970</v>
      </c>
      <c r="ABD95" s="294">
        <v>-1200</v>
      </c>
      <c r="ABE95" s="294"/>
      <c r="ABF95" s="294">
        <v>-217591</v>
      </c>
      <c r="ABG95" s="294"/>
      <c r="ABH95" s="294"/>
      <c r="ABI95" s="294">
        <v>-33220</v>
      </c>
      <c r="ABJ95" s="294"/>
      <c r="ABK95" s="294">
        <v>0</v>
      </c>
      <c r="ABL95" s="294"/>
      <c r="ABM95" s="294">
        <v>-2210</v>
      </c>
      <c r="ABN95" s="294">
        <v>-494809</v>
      </c>
      <c r="ABO95" s="294"/>
      <c r="ABP95" s="294"/>
      <c r="ABQ95" s="294"/>
      <c r="ABR95" s="294"/>
      <c r="ABS95" s="294"/>
      <c r="ABT95" s="294"/>
      <c r="ABU95" s="294"/>
      <c r="ABV95" s="294"/>
      <c r="ABW95" s="294"/>
      <c r="ABX95" s="294">
        <v>0</v>
      </c>
      <c r="ABY95" s="294"/>
      <c r="ABZ95" s="294"/>
      <c r="ACA95" s="294">
        <v>-1295</v>
      </c>
      <c r="ACB95" s="294"/>
      <c r="ACC95" s="294">
        <v>-89785.71</v>
      </c>
      <c r="ACD95" s="294"/>
      <c r="ACE95" s="294"/>
      <c r="ACF95" s="294">
        <v>0</v>
      </c>
      <c r="ACG95" s="294"/>
      <c r="ACH95" s="294"/>
      <c r="ACI95" s="294">
        <v>-12221.07</v>
      </c>
      <c r="ACJ95" s="294">
        <v>-12624</v>
      </c>
      <c r="ACK95" s="294">
        <v>-12480</v>
      </c>
      <c r="ACL95" s="294">
        <v>-9240</v>
      </c>
      <c r="ACM95" s="294"/>
      <c r="ACN95" s="294"/>
      <c r="ACO95" s="294"/>
      <c r="ACP95" s="294">
        <v>-13440</v>
      </c>
      <c r="ACQ95" s="294"/>
      <c r="ACR95" s="294"/>
      <c r="ACS95" s="294">
        <v>-1353</v>
      </c>
      <c r="ACT95" s="294"/>
      <c r="ACU95" s="294"/>
      <c r="ACV95" s="294"/>
      <c r="ACW95" s="294">
        <v>-200</v>
      </c>
      <c r="ACX95" s="294">
        <v>-300200</v>
      </c>
      <c r="ACY95" s="294"/>
      <c r="ACZ95" s="294"/>
      <c r="ADA95" s="294">
        <v>-83854.75</v>
      </c>
      <c r="ADB95" s="294"/>
      <c r="ADC95" s="294"/>
      <c r="ADD95" s="294"/>
      <c r="ADE95" s="294"/>
      <c r="ADF95" s="294"/>
      <c r="ADG95" s="294"/>
      <c r="ADH95" s="294"/>
      <c r="ADI95" s="294"/>
      <c r="ADJ95" s="294">
        <v>0</v>
      </c>
      <c r="ADK95" s="294"/>
      <c r="ADL95" s="294"/>
      <c r="ADM95" s="294"/>
      <c r="ADN95" s="294"/>
      <c r="ADO95" s="294"/>
      <c r="ADP95" s="294"/>
      <c r="ADQ95" s="294"/>
      <c r="ADR95" s="294"/>
      <c r="ADS95" s="294"/>
      <c r="ADT95" s="294"/>
      <c r="ADU95" s="294"/>
      <c r="ADV95" s="294"/>
      <c r="ADW95" s="294"/>
      <c r="ADX95" s="294"/>
      <c r="ADY95" s="294">
        <v>-6012</v>
      </c>
      <c r="ADZ95" s="294"/>
      <c r="AEA95" s="294">
        <v>-261845</v>
      </c>
      <c r="AEB95" s="294">
        <v>-5643.5</v>
      </c>
      <c r="AEC95" s="294"/>
      <c r="AED95" s="294">
        <v>0</v>
      </c>
      <c r="AEE95" s="294"/>
      <c r="AEF95" s="294">
        <v>-2320</v>
      </c>
      <c r="AEG95" s="294"/>
      <c r="AEH95" s="294">
        <v>-1220</v>
      </c>
      <c r="AEI95" s="294">
        <v>-131548</v>
      </c>
      <c r="AEJ95" s="294">
        <v>-3756</v>
      </c>
      <c r="AEK95" s="294">
        <v>-3079</v>
      </c>
      <c r="AEL95" s="294">
        <v>-1922</v>
      </c>
      <c r="AEM95" s="294">
        <v>-4750</v>
      </c>
      <c r="AEN95" s="294"/>
      <c r="AEO95" s="294"/>
      <c r="AEP95" s="294"/>
      <c r="AEQ95" s="294">
        <v>-265</v>
      </c>
      <c r="AER95" s="294"/>
      <c r="AES95" s="294">
        <v>0</v>
      </c>
      <c r="AET95" s="294">
        <v>-558225.25</v>
      </c>
      <c r="AEU95" s="294">
        <v>-34925.5</v>
      </c>
      <c r="AEV95" s="294">
        <v>-117989.75</v>
      </c>
      <c r="AEW95" s="294">
        <v>-34017</v>
      </c>
      <c r="AEX95" s="294">
        <v>-584074.75</v>
      </c>
      <c r="AEY95" s="294">
        <v>-108702.5</v>
      </c>
      <c r="AEZ95" s="294">
        <v>-52212.5</v>
      </c>
      <c r="AFA95" s="294">
        <v>-3113</v>
      </c>
      <c r="AFB95" s="294">
        <v>-3090.5</v>
      </c>
      <c r="AFC95" s="294"/>
      <c r="AFD95" s="294">
        <v>0</v>
      </c>
      <c r="AFE95" s="294"/>
      <c r="AFF95" s="294"/>
      <c r="AFG95" s="294"/>
      <c r="AFH95" s="294">
        <v>-5270</v>
      </c>
      <c r="AFI95" s="294"/>
      <c r="AFJ95" s="294"/>
      <c r="AFK95" s="294"/>
      <c r="AFL95" s="294"/>
      <c r="AFM95" s="294"/>
      <c r="AFN95" s="294"/>
      <c r="AFO95" s="294"/>
      <c r="AFP95" s="294">
        <v>-8726</v>
      </c>
      <c r="AFQ95" s="294">
        <v>-20301</v>
      </c>
      <c r="AFR95" s="294">
        <v>-29982</v>
      </c>
      <c r="AFS95" s="294">
        <v>-11529</v>
      </c>
      <c r="AFT95" s="294">
        <v>-610</v>
      </c>
      <c r="AFU95" s="294">
        <v>-3912</v>
      </c>
      <c r="AFV95" s="294"/>
      <c r="AFW95" s="294">
        <v>-8955</v>
      </c>
      <c r="AFX95" s="294"/>
      <c r="AFY95" s="294">
        <v>-1852.5</v>
      </c>
      <c r="AFZ95" s="294">
        <v>-20120</v>
      </c>
      <c r="AGA95" s="294"/>
      <c r="AGB95" s="294"/>
      <c r="AGC95" s="294">
        <v>-32151.19</v>
      </c>
      <c r="AGD95" s="294"/>
      <c r="AGE95" s="294">
        <v>-261198.75</v>
      </c>
      <c r="AGF95" s="294">
        <v>-591552.21</v>
      </c>
      <c r="AGG95" s="294">
        <v>-1800</v>
      </c>
      <c r="AGH95" s="294"/>
      <c r="AGI95" s="294">
        <v>0</v>
      </c>
      <c r="AGJ95" s="294"/>
      <c r="AGK95" s="294">
        <v>-217355.75</v>
      </c>
      <c r="AGL95" s="294"/>
      <c r="AGM95" s="294"/>
      <c r="AGN95" s="294"/>
      <c r="AGO95" s="294"/>
      <c r="AGP95" s="294">
        <v>-15711.5</v>
      </c>
      <c r="AGQ95" s="294"/>
      <c r="AGR95" s="294">
        <v>-5050</v>
      </c>
      <c r="AGS95" s="294"/>
      <c r="AGT95" s="294">
        <v>0</v>
      </c>
      <c r="AGU95" s="294">
        <v>-366815</v>
      </c>
      <c r="AGV95" s="294">
        <v>-49843</v>
      </c>
      <c r="AGW95" s="294">
        <v>-104051.6</v>
      </c>
      <c r="AGX95" s="294">
        <v>-7803</v>
      </c>
      <c r="AGY95" s="294">
        <v>-48175.73</v>
      </c>
      <c r="AGZ95" s="294">
        <v>0</v>
      </c>
      <c r="AHA95" s="294">
        <v>-206611</v>
      </c>
      <c r="AHB95" s="294">
        <v>-224519.07</v>
      </c>
      <c r="AHC95" s="294">
        <v>-377227.59</v>
      </c>
      <c r="AHD95" s="294">
        <v>-222475.75</v>
      </c>
      <c r="AHE95" s="294">
        <v>-69455</v>
      </c>
      <c r="AHF95" s="294">
        <v>-157382</v>
      </c>
      <c r="AHG95" s="294">
        <v>-53620</v>
      </c>
      <c r="AHH95" s="294">
        <v>-58010.75</v>
      </c>
      <c r="AHI95" s="294">
        <v>-110235</v>
      </c>
      <c r="AHJ95" s="294"/>
      <c r="AHK95" s="294">
        <v>-366937</v>
      </c>
      <c r="AHL95" s="294"/>
      <c r="AHM95" s="294">
        <v>-80862.25</v>
      </c>
      <c r="AHN95" s="294">
        <v>-241751</v>
      </c>
      <c r="AHO95" s="294"/>
      <c r="AHP95" s="294"/>
      <c r="AHQ95" s="294">
        <v>-965871.97</v>
      </c>
      <c r="AHR95" s="329"/>
      <c r="AHS95" s="294">
        <f t="shared" si="51"/>
        <v>-165466790.23999995</v>
      </c>
      <c r="AHT95" s="271" t="b">
        <f t="shared" si="52"/>
        <v>1</v>
      </c>
      <c r="AHU95" s="271" t="s">
        <v>6273</v>
      </c>
      <c r="AHV95" s="271" t="s">
        <v>6128</v>
      </c>
      <c r="AHW95" s="271" t="s">
        <v>6129</v>
      </c>
    </row>
    <row r="96" spans="1:907" ht="24" x14ac:dyDescent="0.8">
      <c r="A96" s="270" t="s">
        <v>6273</v>
      </c>
      <c r="B96" s="270" t="s">
        <v>6130</v>
      </c>
      <c r="C96" s="271" t="s">
        <v>6131</v>
      </c>
      <c r="D96" s="294">
        <v>0</v>
      </c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>
        <v>0</v>
      </c>
      <c r="CA96" s="294"/>
      <c r="CB96" s="294"/>
      <c r="CC96" s="294"/>
      <c r="CD96" s="294"/>
      <c r="CE96" s="294"/>
      <c r="CF96" s="294"/>
      <c r="CG96" s="294">
        <v>-1785543.75</v>
      </c>
      <c r="CH96" s="294"/>
      <c r="CI96" s="294"/>
      <c r="CJ96" s="294"/>
      <c r="CK96" s="294"/>
      <c r="CL96" s="294"/>
      <c r="CM96" s="294"/>
      <c r="CN96" s="294"/>
      <c r="CO96" s="294"/>
      <c r="CP96" s="294"/>
      <c r="CQ96" s="294"/>
      <c r="CR96" s="294"/>
      <c r="CS96" s="294"/>
      <c r="CT96" s="294">
        <v>-10655410.060000001</v>
      </c>
      <c r="CU96" s="294"/>
      <c r="CV96" s="294"/>
      <c r="CW96" s="294"/>
      <c r="CX96" s="294"/>
      <c r="CY96" s="294"/>
      <c r="CZ96" s="294"/>
      <c r="DA96" s="294"/>
      <c r="DB96" s="294"/>
      <c r="DC96" s="294">
        <v>-2100197.9500000002</v>
      </c>
      <c r="DD96" s="294"/>
      <c r="DE96" s="294"/>
      <c r="DF96" s="294"/>
      <c r="DG96" s="294"/>
      <c r="DH96" s="294"/>
      <c r="DI96" s="294"/>
      <c r="DJ96" s="294"/>
      <c r="DK96" s="294"/>
      <c r="DL96" s="294"/>
      <c r="DM96" s="294"/>
      <c r="DN96" s="294"/>
      <c r="DO96" s="294"/>
      <c r="DP96" s="294"/>
      <c r="DQ96" s="294"/>
      <c r="DR96" s="294"/>
      <c r="DS96" s="294"/>
      <c r="DT96" s="294"/>
      <c r="DU96" s="294"/>
      <c r="DV96" s="294"/>
      <c r="DW96" s="294"/>
      <c r="DX96" s="294"/>
      <c r="DY96" s="294"/>
      <c r="DZ96" s="294"/>
      <c r="EA96" s="294"/>
      <c r="EB96" s="294"/>
      <c r="EC96" s="294"/>
      <c r="ED96" s="294"/>
      <c r="EE96" s="294">
        <v>-1932231.53</v>
      </c>
      <c r="EF96" s="294">
        <v>-1180214.42</v>
      </c>
      <c r="EG96" s="294"/>
      <c r="EH96" s="294"/>
      <c r="EI96" s="294">
        <v>-12250</v>
      </c>
      <c r="EJ96" s="294"/>
      <c r="EK96" s="294"/>
      <c r="EL96" s="294"/>
      <c r="EM96" s="294"/>
      <c r="EN96" s="294">
        <v>-1337366.94</v>
      </c>
      <c r="EO96" s="294"/>
      <c r="EP96" s="294"/>
      <c r="EQ96" s="294"/>
      <c r="ER96" s="294"/>
      <c r="ES96" s="294"/>
      <c r="ET96" s="294"/>
      <c r="EU96" s="294"/>
      <c r="EV96" s="294"/>
      <c r="EW96" s="294">
        <v>-5946227.0999999996</v>
      </c>
      <c r="EX96" s="294"/>
      <c r="EY96" s="294"/>
      <c r="EZ96" s="294"/>
      <c r="FA96" s="294"/>
      <c r="FB96" s="294"/>
      <c r="FC96" s="294"/>
      <c r="FD96" s="294"/>
      <c r="FE96" s="294"/>
      <c r="FF96" s="294"/>
      <c r="FG96" s="294"/>
      <c r="FH96" s="294"/>
      <c r="FI96" s="294"/>
      <c r="FJ96" s="294"/>
      <c r="FK96" s="294"/>
      <c r="FL96" s="294"/>
      <c r="FM96" s="294"/>
      <c r="FN96" s="294"/>
      <c r="FO96" s="294"/>
      <c r="FP96" s="294"/>
      <c r="FQ96" s="294"/>
      <c r="FR96" s="294"/>
      <c r="FS96" s="294"/>
      <c r="FT96" s="294"/>
      <c r="FU96" s="294"/>
      <c r="FV96" s="294"/>
      <c r="FW96" s="294"/>
      <c r="FX96" s="294"/>
      <c r="FY96" s="294"/>
      <c r="FZ96" s="294"/>
      <c r="GA96" s="294"/>
      <c r="GB96" s="294"/>
      <c r="GC96" s="294"/>
      <c r="GD96" s="294"/>
      <c r="GE96" s="294">
        <v>-1663419.28</v>
      </c>
      <c r="GF96" s="294"/>
      <c r="GG96" s="294"/>
      <c r="GH96" s="294"/>
      <c r="GI96" s="294"/>
      <c r="GJ96" s="294"/>
      <c r="GK96" s="294"/>
      <c r="GL96" s="294"/>
      <c r="GM96" s="294"/>
      <c r="GN96" s="294"/>
      <c r="GO96" s="294"/>
      <c r="GP96" s="294"/>
      <c r="GQ96" s="294"/>
      <c r="GR96" s="294"/>
      <c r="GS96" s="294"/>
      <c r="GT96" s="294"/>
      <c r="GU96" s="294"/>
      <c r="GV96" s="294"/>
      <c r="GW96" s="294"/>
      <c r="GX96" s="294"/>
      <c r="GY96" s="294">
        <v>-1705506.72</v>
      </c>
      <c r="GZ96" s="294"/>
      <c r="HA96" s="294"/>
      <c r="HB96" s="294"/>
      <c r="HC96" s="294"/>
      <c r="HD96" s="294"/>
      <c r="HE96" s="294"/>
      <c r="HF96" s="294"/>
      <c r="HG96" s="294"/>
      <c r="HH96" s="294"/>
      <c r="HI96" s="294"/>
      <c r="HJ96" s="294"/>
      <c r="HK96" s="294"/>
      <c r="HL96" s="294"/>
      <c r="HM96" s="294"/>
      <c r="HN96" s="294"/>
      <c r="HO96" s="294"/>
      <c r="HP96" s="294"/>
      <c r="HQ96" s="294"/>
      <c r="HR96" s="294">
        <v>-3747023.75</v>
      </c>
      <c r="HS96" s="294">
        <v>-10393490.210000001</v>
      </c>
      <c r="HT96" s="294"/>
      <c r="HU96" s="294"/>
      <c r="HV96" s="294"/>
      <c r="HW96" s="294"/>
      <c r="HX96" s="294"/>
      <c r="HY96" s="294"/>
      <c r="HZ96" s="294"/>
      <c r="IA96" s="294"/>
      <c r="IB96" s="294"/>
      <c r="IC96" s="294"/>
      <c r="ID96" s="294"/>
      <c r="IE96" s="294"/>
      <c r="IF96" s="294"/>
      <c r="IG96" s="294"/>
      <c r="IH96" s="294"/>
      <c r="II96" s="294">
        <v>0</v>
      </c>
      <c r="IJ96" s="294"/>
      <c r="IK96" s="294"/>
      <c r="IL96" s="294"/>
      <c r="IM96" s="294"/>
      <c r="IN96" s="294"/>
      <c r="IO96" s="294"/>
      <c r="IP96" s="294"/>
      <c r="IQ96" s="294"/>
      <c r="IR96" s="294"/>
      <c r="IS96" s="294">
        <v>-5891125.3700000001</v>
      </c>
      <c r="IT96" s="294"/>
      <c r="IU96" s="294"/>
      <c r="IV96" s="294"/>
      <c r="IW96" s="294"/>
      <c r="IX96" s="294"/>
      <c r="IY96" s="294"/>
      <c r="IZ96" s="294"/>
      <c r="JA96" s="294"/>
      <c r="JB96" s="294"/>
      <c r="JC96" s="294"/>
      <c r="JD96" s="294"/>
      <c r="JE96" s="294">
        <v>-265164.59999999998</v>
      </c>
      <c r="JF96" s="294">
        <v>-1246261.75</v>
      </c>
      <c r="JG96" s="294"/>
      <c r="JH96" s="294"/>
      <c r="JI96" s="294"/>
      <c r="JJ96" s="294"/>
      <c r="JK96" s="294">
        <v>-34223601.689999998</v>
      </c>
      <c r="JL96" s="294"/>
      <c r="JM96" s="294"/>
      <c r="JN96" s="294"/>
      <c r="JO96" s="294"/>
      <c r="JP96" s="294"/>
      <c r="JQ96" s="294"/>
      <c r="JR96" s="294">
        <v>-1237248.96</v>
      </c>
      <c r="JS96" s="294">
        <v>-183053.25</v>
      </c>
      <c r="JT96" s="294"/>
      <c r="JU96" s="294"/>
      <c r="JV96" s="294"/>
      <c r="JW96" s="294"/>
      <c r="JX96" s="294"/>
      <c r="JY96" s="294"/>
      <c r="JZ96" s="294"/>
      <c r="KA96" s="294"/>
      <c r="KB96" s="294"/>
      <c r="KC96" s="294"/>
      <c r="KD96" s="294"/>
      <c r="KE96" s="294"/>
      <c r="KF96" s="294"/>
      <c r="KG96" s="294"/>
      <c r="KH96" s="294"/>
      <c r="KI96" s="294"/>
      <c r="KJ96" s="294"/>
      <c r="KK96" s="294"/>
      <c r="KL96" s="294"/>
      <c r="KM96" s="294"/>
      <c r="KN96" s="294"/>
      <c r="KO96" s="294"/>
      <c r="KP96" s="294"/>
      <c r="KQ96" s="294">
        <v>-11535004.880000001</v>
      </c>
      <c r="KR96" s="294"/>
      <c r="KS96" s="294"/>
      <c r="KT96" s="294">
        <v>-1426248.06</v>
      </c>
      <c r="KU96" s="294"/>
      <c r="KV96" s="294"/>
      <c r="KW96" s="294">
        <v>-13352835.68</v>
      </c>
      <c r="KX96" s="294"/>
      <c r="KY96" s="294">
        <v>-624494</v>
      </c>
      <c r="KZ96" s="294"/>
      <c r="LA96" s="294"/>
      <c r="LB96" s="294"/>
      <c r="LC96" s="294"/>
      <c r="LD96" s="294"/>
      <c r="LE96" s="294"/>
      <c r="LF96" s="294"/>
      <c r="LG96" s="294"/>
      <c r="LH96" s="294">
        <v>-252254.5</v>
      </c>
      <c r="LI96" s="294">
        <v>-4818277.13</v>
      </c>
      <c r="LJ96" s="294">
        <v>-5616515.5</v>
      </c>
      <c r="LK96" s="294"/>
      <c r="LL96" s="294"/>
      <c r="LM96" s="294"/>
      <c r="LN96" s="294"/>
      <c r="LO96" s="294"/>
      <c r="LP96" s="294"/>
      <c r="LQ96" s="294"/>
      <c r="LR96" s="294">
        <v>-3313839.06</v>
      </c>
      <c r="LS96" s="294"/>
      <c r="LT96" s="294"/>
      <c r="LU96" s="294">
        <v>-13605020.08</v>
      </c>
      <c r="LV96" s="294">
        <v>-3732873.5</v>
      </c>
      <c r="LW96" s="294">
        <v>-11165246.5</v>
      </c>
      <c r="LX96" s="294">
        <v>-763590.48</v>
      </c>
      <c r="LY96" s="294"/>
      <c r="LZ96" s="294"/>
      <c r="MA96" s="294"/>
      <c r="MB96" s="294"/>
      <c r="MC96" s="294"/>
      <c r="MD96" s="294"/>
      <c r="ME96" s="294">
        <v>-4763010.92</v>
      </c>
      <c r="MF96" s="294"/>
      <c r="MG96" s="294"/>
      <c r="MH96" s="294"/>
      <c r="MI96" s="294"/>
      <c r="MJ96" s="294"/>
      <c r="MK96" s="294"/>
      <c r="ML96" s="294"/>
      <c r="MM96" s="294"/>
      <c r="MN96" s="294"/>
      <c r="MO96" s="294"/>
      <c r="MP96" s="294"/>
      <c r="MQ96" s="294"/>
      <c r="MR96" s="294"/>
      <c r="MS96" s="294">
        <v>-7842758.6100000003</v>
      </c>
      <c r="MT96" s="294"/>
      <c r="MU96" s="294"/>
      <c r="MV96" s="294"/>
      <c r="MW96" s="294"/>
      <c r="MX96" s="294"/>
      <c r="MY96" s="294"/>
      <c r="MZ96" s="294"/>
      <c r="NA96" s="294"/>
      <c r="NB96" s="294"/>
      <c r="NC96" s="294"/>
      <c r="ND96" s="294">
        <v>0</v>
      </c>
      <c r="NE96" s="294"/>
      <c r="NF96" s="294"/>
      <c r="NG96" s="294"/>
      <c r="NH96" s="294"/>
      <c r="NI96" s="294"/>
      <c r="NJ96" s="294">
        <v>-15663246.119999999</v>
      </c>
      <c r="NK96" s="294">
        <v>-411565</v>
      </c>
      <c r="NL96" s="294"/>
      <c r="NM96" s="294"/>
      <c r="NN96" s="294"/>
      <c r="NO96" s="294"/>
      <c r="NP96" s="294">
        <v>0</v>
      </c>
      <c r="NQ96" s="294"/>
      <c r="NR96" s="294"/>
      <c r="NS96" s="294"/>
      <c r="NT96" s="294"/>
      <c r="NU96" s="294"/>
      <c r="NV96" s="294"/>
      <c r="NW96" s="294">
        <v>-12360631.49</v>
      </c>
      <c r="NX96" s="294">
        <v>-3373931.96</v>
      </c>
      <c r="NY96" s="294"/>
      <c r="NZ96" s="294"/>
      <c r="OA96" s="294"/>
      <c r="OB96" s="294"/>
      <c r="OC96" s="294"/>
      <c r="OD96" s="294">
        <v>-21920</v>
      </c>
      <c r="OE96" s="294"/>
      <c r="OF96" s="294"/>
      <c r="OG96" s="294"/>
      <c r="OH96" s="294"/>
      <c r="OI96" s="294"/>
      <c r="OJ96" s="294"/>
      <c r="OK96" s="294"/>
      <c r="OL96" s="294"/>
      <c r="OM96" s="294">
        <v>-28507</v>
      </c>
      <c r="ON96" s="294">
        <v>-6099654.9800000004</v>
      </c>
      <c r="OO96" s="294">
        <v>-798996.66</v>
      </c>
      <c r="OP96" s="294"/>
      <c r="OQ96" s="294"/>
      <c r="OR96" s="294"/>
      <c r="OS96" s="294">
        <v>-4188793.71</v>
      </c>
      <c r="OT96" s="294"/>
      <c r="OU96" s="294"/>
      <c r="OV96" s="294"/>
      <c r="OW96" s="294"/>
      <c r="OX96" s="294"/>
      <c r="OY96" s="294"/>
      <c r="OZ96" s="294"/>
      <c r="PA96" s="294"/>
      <c r="PB96" s="294">
        <v>-6524868.0099999998</v>
      </c>
      <c r="PC96" s="294"/>
      <c r="PD96" s="294"/>
      <c r="PE96" s="294"/>
      <c r="PF96" s="294"/>
      <c r="PG96" s="294"/>
      <c r="PH96" s="294"/>
      <c r="PI96" s="294"/>
      <c r="PJ96" s="294"/>
      <c r="PK96" s="294"/>
      <c r="PL96" s="294"/>
      <c r="PM96" s="294"/>
      <c r="PN96" s="294"/>
      <c r="PO96" s="294"/>
      <c r="PP96" s="294"/>
      <c r="PQ96" s="294"/>
      <c r="PR96" s="294"/>
      <c r="PS96" s="294"/>
      <c r="PT96" s="294">
        <v>-4798082.41</v>
      </c>
      <c r="PU96" s="294"/>
      <c r="PV96" s="294"/>
      <c r="PW96" s="294"/>
      <c r="PX96" s="294"/>
      <c r="PY96" s="294"/>
      <c r="PZ96" s="294"/>
      <c r="QA96" s="294"/>
      <c r="QB96" s="294"/>
      <c r="QC96" s="294"/>
      <c r="QD96" s="294"/>
      <c r="QE96" s="294"/>
      <c r="QF96" s="294"/>
      <c r="QG96" s="294"/>
      <c r="QH96" s="294"/>
      <c r="QI96" s="294"/>
      <c r="QJ96" s="294"/>
      <c r="QK96" s="294"/>
      <c r="QL96" s="294"/>
      <c r="QM96" s="294"/>
      <c r="QN96" s="294"/>
      <c r="QO96" s="294"/>
      <c r="QP96" s="294"/>
      <c r="QQ96" s="294"/>
      <c r="QR96" s="294"/>
      <c r="QS96" s="294"/>
      <c r="QT96" s="294"/>
      <c r="QU96" s="294"/>
      <c r="QV96" s="294"/>
      <c r="QW96" s="294"/>
      <c r="QX96" s="294"/>
      <c r="QY96" s="294"/>
      <c r="QZ96" s="294"/>
      <c r="RA96" s="294"/>
      <c r="RB96" s="294"/>
      <c r="RC96" s="294"/>
      <c r="RD96" s="294"/>
      <c r="RE96" s="294"/>
      <c r="RF96" s="294"/>
      <c r="RG96" s="294"/>
      <c r="RH96" s="294"/>
      <c r="RI96" s="294"/>
      <c r="RJ96" s="294"/>
      <c r="RK96" s="294"/>
      <c r="RL96" s="294"/>
      <c r="RM96" s="294"/>
      <c r="RN96" s="294"/>
      <c r="RO96" s="294"/>
      <c r="RP96" s="294"/>
      <c r="RQ96" s="294"/>
      <c r="RR96" s="294"/>
      <c r="RS96" s="294"/>
      <c r="RT96" s="294"/>
      <c r="RU96" s="294"/>
      <c r="RV96" s="294"/>
      <c r="RW96" s="294"/>
      <c r="RX96" s="294"/>
      <c r="RY96" s="294"/>
      <c r="RZ96" s="294"/>
      <c r="SA96" s="294"/>
      <c r="SB96" s="294"/>
      <c r="SC96" s="294"/>
      <c r="SD96" s="294"/>
      <c r="SE96" s="294"/>
      <c r="SF96" s="294"/>
      <c r="SG96" s="294"/>
      <c r="SH96" s="294"/>
      <c r="SI96" s="294"/>
      <c r="SJ96" s="294"/>
      <c r="SK96" s="294"/>
      <c r="SL96" s="294"/>
      <c r="SM96" s="294">
        <v>-1523696.35</v>
      </c>
      <c r="SN96" s="294"/>
      <c r="SO96" s="294"/>
      <c r="SP96" s="294"/>
      <c r="SQ96" s="294"/>
      <c r="SR96" s="294"/>
      <c r="SS96" s="294"/>
      <c r="ST96" s="294"/>
      <c r="SU96" s="294"/>
      <c r="SV96" s="294"/>
      <c r="SW96" s="294"/>
      <c r="SX96" s="294"/>
      <c r="SY96" s="294"/>
      <c r="SZ96" s="294"/>
      <c r="TA96" s="294"/>
      <c r="TB96" s="294"/>
      <c r="TC96" s="294"/>
      <c r="TD96" s="294"/>
      <c r="TE96" s="294"/>
      <c r="TF96" s="294"/>
      <c r="TG96" s="294"/>
      <c r="TH96" s="294"/>
      <c r="TI96" s="294"/>
      <c r="TJ96" s="294"/>
      <c r="TK96" s="294"/>
      <c r="TL96" s="294"/>
      <c r="TM96" s="294"/>
      <c r="TN96" s="294"/>
      <c r="TO96" s="294"/>
      <c r="TP96" s="294"/>
      <c r="TQ96" s="294"/>
      <c r="TR96" s="294"/>
      <c r="TS96" s="294"/>
      <c r="TT96" s="294"/>
      <c r="TU96" s="294"/>
      <c r="TV96" s="294"/>
      <c r="TW96" s="294"/>
      <c r="TX96" s="294"/>
      <c r="TY96" s="294">
        <v>-1951931.65</v>
      </c>
      <c r="TZ96" s="294"/>
      <c r="UA96" s="294">
        <v>0</v>
      </c>
      <c r="UB96" s="294"/>
      <c r="UC96" s="294"/>
      <c r="UD96" s="294"/>
      <c r="UE96" s="294">
        <v>-190191</v>
      </c>
      <c r="UF96" s="294"/>
      <c r="UG96" s="294"/>
      <c r="UH96" s="294"/>
      <c r="UI96" s="294"/>
      <c r="UJ96" s="294">
        <v>0</v>
      </c>
      <c r="UK96" s="294"/>
      <c r="UL96" s="294"/>
      <c r="UM96" s="294"/>
      <c r="UN96" s="294"/>
      <c r="UO96" s="294"/>
      <c r="UP96" s="294">
        <v>0</v>
      </c>
      <c r="UQ96" s="294"/>
      <c r="UR96" s="294"/>
      <c r="US96" s="294"/>
      <c r="UT96" s="294"/>
      <c r="UU96" s="294"/>
      <c r="UV96" s="294"/>
      <c r="UW96" s="294"/>
      <c r="UX96" s="294"/>
      <c r="UY96" s="294"/>
      <c r="UZ96" s="294"/>
      <c r="VA96" s="294"/>
      <c r="VB96" s="294"/>
      <c r="VC96" s="294"/>
      <c r="VD96" s="294"/>
      <c r="VE96" s="294"/>
      <c r="VF96" s="294"/>
      <c r="VG96" s="294"/>
      <c r="VH96" s="294">
        <v>-2079093.75</v>
      </c>
      <c r="VI96" s="294"/>
      <c r="VJ96" s="294"/>
      <c r="VK96" s="294"/>
      <c r="VL96" s="294"/>
      <c r="VM96" s="294"/>
      <c r="VN96" s="294"/>
      <c r="VO96" s="294"/>
      <c r="VP96" s="294"/>
      <c r="VQ96" s="294"/>
      <c r="VR96" s="294"/>
      <c r="VS96" s="294"/>
      <c r="VT96" s="294"/>
      <c r="VU96" s="294"/>
      <c r="VV96" s="294"/>
      <c r="VW96" s="294"/>
      <c r="VX96" s="294"/>
      <c r="VY96" s="294"/>
      <c r="VZ96" s="294"/>
      <c r="WA96" s="294">
        <v>-278228.75</v>
      </c>
      <c r="WB96" s="294"/>
      <c r="WC96" s="294"/>
      <c r="WD96" s="294"/>
      <c r="WE96" s="294"/>
      <c r="WF96" s="294"/>
      <c r="WG96" s="294"/>
      <c r="WH96" s="294"/>
      <c r="WI96" s="294"/>
      <c r="WJ96" s="294"/>
      <c r="WK96" s="294"/>
      <c r="WL96" s="294"/>
      <c r="WM96" s="294"/>
      <c r="WN96" s="294"/>
      <c r="WO96" s="294"/>
      <c r="WP96" s="294"/>
      <c r="WQ96" s="294"/>
      <c r="WR96" s="294"/>
      <c r="WS96" s="294"/>
      <c r="WT96" s="294"/>
      <c r="WU96" s="294">
        <v>-1864269.29</v>
      </c>
      <c r="WV96" s="294"/>
      <c r="WW96" s="294"/>
      <c r="WX96" s="294"/>
      <c r="WY96" s="294"/>
      <c r="WZ96" s="294"/>
      <c r="XA96" s="294"/>
      <c r="XB96" s="294"/>
      <c r="XC96" s="294">
        <v>-1788989.3</v>
      </c>
      <c r="XD96" s="294"/>
      <c r="XE96" s="294"/>
      <c r="XF96" s="294"/>
      <c r="XG96" s="294"/>
      <c r="XH96" s="294"/>
      <c r="XI96" s="294"/>
      <c r="XJ96" s="294"/>
      <c r="XK96" s="294"/>
      <c r="XL96" s="294"/>
      <c r="XM96" s="294"/>
      <c r="XN96" s="294"/>
      <c r="XO96" s="294"/>
      <c r="XP96" s="294"/>
      <c r="XQ96" s="294"/>
      <c r="XR96" s="294"/>
      <c r="XS96" s="294"/>
      <c r="XT96" s="294"/>
      <c r="XU96" s="294"/>
      <c r="XV96" s="294"/>
      <c r="XW96" s="294"/>
      <c r="XX96" s="294"/>
      <c r="XY96" s="294"/>
      <c r="XZ96" s="294"/>
      <c r="YA96" s="294"/>
      <c r="YB96" s="294"/>
      <c r="YC96" s="294"/>
      <c r="YD96" s="294"/>
      <c r="YE96" s="294">
        <v>0</v>
      </c>
      <c r="YF96" s="294"/>
      <c r="YG96" s="294"/>
      <c r="YH96" s="294"/>
      <c r="YI96" s="294"/>
      <c r="YJ96" s="294"/>
      <c r="YK96" s="294"/>
      <c r="YL96" s="294"/>
      <c r="YM96" s="294"/>
      <c r="YN96" s="294"/>
      <c r="YO96" s="294"/>
      <c r="YP96" s="294"/>
      <c r="YQ96" s="294"/>
      <c r="YR96" s="294"/>
      <c r="YS96" s="294"/>
      <c r="YT96" s="294"/>
      <c r="YU96" s="294"/>
      <c r="YV96" s="294">
        <v>-2259600.25</v>
      </c>
      <c r="YW96" s="294"/>
      <c r="YX96" s="294"/>
      <c r="YY96" s="294"/>
      <c r="YZ96" s="294"/>
      <c r="ZA96" s="294"/>
      <c r="ZB96" s="294"/>
      <c r="ZC96" s="294"/>
      <c r="ZD96" s="294"/>
      <c r="ZE96" s="294"/>
      <c r="ZF96" s="294"/>
      <c r="ZG96" s="294"/>
      <c r="ZH96" s="294"/>
      <c r="ZI96" s="294"/>
      <c r="ZJ96" s="294"/>
      <c r="ZK96" s="294"/>
      <c r="ZL96" s="294"/>
      <c r="ZM96" s="294"/>
      <c r="ZN96" s="294"/>
      <c r="ZO96" s="294"/>
      <c r="ZP96" s="294"/>
      <c r="ZQ96" s="294"/>
      <c r="ZR96" s="294"/>
      <c r="ZS96" s="294"/>
      <c r="ZT96" s="294"/>
      <c r="ZU96" s="294"/>
      <c r="ZV96" s="294"/>
      <c r="ZW96" s="294"/>
      <c r="ZX96" s="294"/>
      <c r="ZY96" s="294"/>
      <c r="ZZ96" s="294"/>
      <c r="AAA96" s="294"/>
      <c r="AAB96" s="294"/>
      <c r="AAC96" s="294"/>
      <c r="AAD96" s="294"/>
      <c r="AAE96" s="294"/>
      <c r="AAF96" s="294"/>
      <c r="AAG96" s="294"/>
      <c r="AAH96" s="294"/>
      <c r="AAI96" s="294"/>
      <c r="AAJ96" s="294"/>
      <c r="AAK96" s="294"/>
      <c r="AAL96" s="294"/>
      <c r="AAM96" s="294"/>
      <c r="AAN96" s="294"/>
      <c r="AAO96" s="294">
        <v>-3111300.5</v>
      </c>
      <c r="AAP96" s="294"/>
      <c r="AAQ96" s="294"/>
      <c r="AAR96" s="294"/>
      <c r="AAS96" s="294"/>
      <c r="AAT96" s="294"/>
      <c r="AAU96" s="294"/>
      <c r="AAV96" s="294"/>
      <c r="AAW96" s="294"/>
      <c r="AAX96" s="294"/>
      <c r="AAY96" s="294"/>
      <c r="AAZ96" s="294"/>
      <c r="ABA96" s="294"/>
      <c r="ABB96" s="294"/>
      <c r="ABC96" s="294">
        <v>0</v>
      </c>
      <c r="ABD96" s="294"/>
      <c r="ABE96" s="294"/>
      <c r="ABF96" s="294"/>
      <c r="ABG96" s="294"/>
      <c r="ABH96" s="294"/>
      <c r="ABI96" s="294"/>
      <c r="ABJ96" s="294"/>
      <c r="ABK96" s="294">
        <v>0</v>
      </c>
      <c r="ABL96" s="294"/>
      <c r="ABM96" s="294"/>
      <c r="ABN96" s="294"/>
      <c r="ABO96" s="294">
        <v>-1861891.84</v>
      </c>
      <c r="ABP96" s="294"/>
      <c r="ABQ96" s="294"/>
      <c r="ABR96" s="294"/>
      <c r="ABS96" s="294"/>
      <c r="ABT96" s="294"/>
      <c r="ABU96" s="294"/>
      <c r="ABV96" s="294"/>
      <c r="ABW96" s="294"/>
      <c r="ABX96" s="294"/>
      <c r="ABY96" s="294"/>
      <c r="ABZ96" s="294"/>
      <c r="ACA96" s="294"/>
      <c r="ACB96" s="294"/>
      <c r="ACC96" s="294"/>
      <c r="ACD96" s="294"/>
      <c r="ACE96" s="294"/>
      <c r="ACF96" s="294"/>
      <c r="ACG96" s="294"/>
      <c r="ACH96" s="294"/>
      <c r="ACI96" s="294">
        <v>-3615518.7</v>
      </c>
      <c r="ACJ96" s="294"/>
      <c r="ACK96" s="294"/>
      <c r="ACL96" s="294"/>
      <c r="ACM96" s="294"/>
      <c r="ACN96" s="294"/>
      <c r="ACO96" s="294"/>
      <c r="ACP96" s="294">
        <v>-165400</v>
      </c>
      <c r="ACQ96" s="294"/>
      <c r="ACR96" s="294"/>
      <c r="ACS96" s="294"/>
      <c r="ACT96" s="294"/>
      <c r="ACU96" s="294"/>
      <c r="ACV96" s="294"/>
      <c r="ACW96" s="294"/>
      <c r="ACX96" s="294"/>
      <c r="ACY96" s="294"/>
      <c r="ACZ96" s="294"/>
      <c r="ADA96" s="294"/>
      <c r="ADB96" s="294"/>
      <c r="ADC96" s="294"/>
      <c r="ADD96" s="294"/>
      <c r="ADE96" s="294"/>
      <c r="ADF96" s="294"/>
      <c r="ADG96" s="294"/>
      <c r="ADH96" s="294"/>
      <c r="ADI96" s="294"/>
      <c r="ADJ96" s="294"/>
      <c r="ADK96" s="294"/>
      <c r="ADL96" s="294"/>
      <c r="ADM96" s="294"/>
      <c r="ADN96" s="294"/>
      <c r="ADO96" s="294">
        <v>-4564811.59</v>
      </c>
      <c r="ADP96" s="294"/>
      <c r="ADQ96" s="294"/>
      <c r="ADR96" s="294"/>
      <c r="ADS96" s="294"/>
      <c r="ADT96" s="294"/>
      <c r="ADU96" s="294"/>
      <c r="ADV96" s="294"/>
      <c r="ADW96" s="294"/>
      <c r="ADX96" s="294"/>
      <c r="ADY96" s="294"/>
      <c r="ADZ96" s="294">
        <v>-1230351.75</v>
      </c>
      <c r="AEA96" s="294"/>
      <c r="AEB96" s="294"/>
      <c r="AEC96" s="294"/>
      <c r="AED96" s="294"/>
      <c r="AEE96" s="294"/>
      <c r="AEF96" s="294"/>
      <c r="AEG96" s="294"/>
      <c r="AEH96" s="294"/>
      <c r="AEI96" s="294"/>
      <c r="AEJ96" s="294"/>
      <c r="AEK96" s="294"/>
      <c r="AEL96" s="294"/>
      <c r="AEM96" s="294"/>
      <c r="AEN96" s="294"/>
      <c r="AEO96" s="294"/>
      <c r="AEP96" s="294"/>
      <c r="AEQ96" s="294"/>
      <c r="AER96" s="294"/>
      <c r="AES96" s="294">
        <v>-5074133.75</v>
      </c>
      <c r="AET96" s="294"/>
      <c r="AEU96" s="294"/>
      <c r="AEV96" s="294"/>
      <c r="AEW96" s="294"/>
      <c r="AEX96" s="294"/>
      <c r="AEY96" s="294"/>
      <c r="AEZ96" s="294"/>
      <c r="AFA96" s="294"/>
      <c r="AFB96" s="294"/>
      <c r="AFC96" s="294"/>
      <c r="AFD96" s="294">
        <v>-350977</v>
      </c>
      <c r="AFE96" s="294"/>
      <c r="AFF96" s="294"/>
      <c r="AFG96" s="294"/>
      <c r="AFH96" s="294"/>
      <c r="AFI96" s="294"/>
      <c r="AFJ96" s="294"/>
      <c r="AFK96" s="294"/>
      <c r="AFL96" s="294"/>
      <c r="AFM96" s="294"/>
      <c r="AFN96" s="294"/>
      <c r="AFO96" s="294"/>
      <c r="AFP96" s="294"/>
      <c r="AFQ96" s="294"/>
      <c r="AFR96" s="294"/>
      <c r="AFS96" s="294"/>
      <c r="AFT96" s="294"/>
      <c r="AFU96" s="294"/>
      <c r="AFV96" s="294"/>
      <c r="AFW96" s="294"/>
      <c r="AFX96" s="294"/>
      <c r="AFY96" s="294"/>
      <c r="AFZ96" s="294"/>
      <c r="AGA96" s="294"/>
      <c r="AGB96" s="294">
        <v>0</v>
      </c>
      <c r="AGC96" s="294"/>
      <c r="AGD96" s="294"/>
      <c r="AGE96" s="294"/>
      <c r="AGF96" s="294"/>
      <c r="AGG96" s="294"/>
      <c r="AGH96" s="294"/>
      <c r="AGI96" s="294"/>
      <c r="AGJ96" s="294"/>
      <c r="AGK96" s="294"/>
      <c r="AGL96" s="294"/>
      <c r="AGM96" s="294">
        <v>-472794.27</v>
      </c>
      <c r="AGN96" s="294">
        <v>-118319.5</v>
      </c>
      <c r="AGO96" s="294"/>
      <c r="AGP96" s="294"/>
      <c r="AGQ96" s="294"/>
      <c r="AGR96" s="294"/>
      <c r="AGS96" s="294"/>
      <c r="AGT96" s="294"/>
      <c r="AGU96" s="294">
        <v>0</v>
      </c>
      <c r="AGV96" s="294">
        <v>-31109917.039999999</v>
      </c>
      <c r="AGW96" s="294"/>
      <c r="AGX96" s="294"/>
      <c r="AGY96" s="294"/>
      <c r="AGZ96" s="294"/>
      <c r="AHA96" s="294"/>
      <c r="AHB96" s="294"/>
      <c r="AHC96" s="294"/>
      <c r="AHD96" s="294"/>
      <c r="AHE96" s="294"/>
      <c r="AHF96" s="294"/>
      <c r="AHG96" s="294"/>
      <c r="AHH96" s="294"/>
      <c r="AHI96" s="294"/>
      <c r="AHJ96" s="294"/>
      <c r="AHK96" s="294"/>
      <c r="AHL96" s="294">
        <v>-2250454.25</v>
      </c>
      <c r="AHM96" s="294"/>
      <c r="AHN96" s="294"/>
      <c r="AHO96" s="294"/>
      <c r="AHP96" s="294"/>
      <c r="AHQ96" s="294"/>
      <c r="AHR96" s="329"/>
      <c r="AHS96" s="294">
        <f t="shared" si="51"/>
        <v>-288449374.10000002</v>
      </c>
      <c r="AHT96" s="271" t="b">
        <f t="shared" si="52"/>
        <v>1</v>
      </c>
      <c r="AHU96" s="271" t="s">
        <v>6273</v>
      </c>
      <c r="AHV96" s="271" t="s">
        <v>6130</v>
      </c>
      <c r="AHW96" s="271" t="s">
        <v>6131</v>
      </c>
    </row>
    <row r="97" spans="1:907" ht="24" x14ac:dyDescent="0.8">
      <c r="A97" s="270" t="s">
        <v>6273</v>
      </c>
      <c r="B97" s="270" t="s">
        <v>6132</v>
      </c>
      <c r="C97" s="271" t="s">
        <v>6133</v>
      </c>
      <c r="D97" s="294">
        <v>0</v>
      </c>
      <c r="E97" s="294">
        <v>-33263.199999999997</v>
      </c>
      <c r="F97" s="294">
        <v>-6850</v>
      </c>
      <c r="G97" s="294"/>
      <c r="H97" s="294">
        <v>-9414.1</v>
      </c>
      <c r="I97" s="294">
        <v>-56880.2</v>
      </c>
      <c r="J97" s="294">
        <v>-8214.1</v>
      </c>
      <c r="K97" s="294">
        <v>-13194.1</v>
      </c>
      <c r="L97" s="294">
        <v>-40564.5</v>
      </c>
      <c r="M97" s="294">
        <v>-37258.449999999997</v>
      </c>
      <c r="N97" s="294">
        <v>-69542.98</v>
      </c>
      <c r="O97" s="294">
        <v>-28649</v>
      </c>
      <c r="P97" s="294">
        <v>-8477.4</v>
      </c>
      <c r="Q97" s="294">
        <v>-4537.7</v>
      </c>
      <c r="R97" s="294">
        <v>-1958</v>
      </c>
      <c r="S97" s="294">
        <v>-15100</v>
      </c>
      <c r="T97" s="294">
        <v>-5602.6</v>
      </c>
      <c r="U97" s="294">
        <v>-1200</v>
      </c>
      <c r="V97" s="294"/>
      <c r="W97" s="294">
        <v>-49066.53</v>
      </c>
      <c r="X97" s="294"/>
      <c r="Y97" s="294">
        <v>0</v>
      </c>
      <c r="Z97" s="294">
        <v>-22744.240000000002</v>
      </c>
      <c r="AA97" s="294"/>
      <c r="AB97" s="294"/>
      <c r="AC97" s="294"/>
      <c r="AD97" s="294">
        <v>-501857.24</v>
      </c>
      <c r="AE97" s="294"/>
      <c r="AF97" s="294"/>
      <c r="AG97" s="294">
        <v>-603034</v>
      </c>
      <c r="AH97" s="294">
        <v>-412256.63</v>
      </c>
      <c r="AI97" s="294"/>
      <c r="AJ97" s="294">
        <v>-7431.74</v>
      </c>
      <c r="AK97" s="294"/>
      <c r="AL97" s="294"/>
      <c r="AM97" s="294"/>
      <c r="AN97" s="294"/>
      <c r="AO97" s="294">
        <v>-105095.71</v>
      </c>
      <c r="AP97" s="294">
        <v>-67490.31</v>
      </c>
      <c r="AQ97" s="294">
        <v>-83482.539999999994</v>
      </c>
      <c r="AR97" s="294"/>
      <c r="AS97" s="294"/>
      <c r="AT97" s="294"/>
      <c r="AU97" s="294">
        <v>-20403.55</v>
      </c>
      <c r="AV97" s="294"/>
      <c r="AW97" s="294"/>
      <c r="AX97" s="294">
        <v>-56786.39</v>
      </c>
      <c r="AY97" s="294">
        <v>-560</v>
      </c>
      <c r="AZ97" s="294"/>
      <c r="BA97" s="294"/>
      <c r="BB97" s="294">
        <v>-1057.5</v>
      </c>
      <c r="BC97" s="294">
        <v>0</v>
      </c>
      <c r="BD97" s="294"/>
      <c r="BE97" s="294"/>
      <c r="BF97" s="294"/>
      <c r="BG97" s="294"/>
      <c r="BH97" s="294"/>
      <c r="BI97" s="294">
        <v>-24709.5</v>
      </c>
      <c r="BJ97" s="294">
        <v>0</v>
      </c>
      <c r="BK97" s="294">
        <v>-9141.85</v>
      </c>
      <c r="BL97" s="294">
        <v>-250</v>
      </c>
      <c r="BM97" s="294">
        <v>-6355.8</v>
      </c>
      <c r="BN97" s="294">
        <v>-26375.05</v>
      </c>
      <c r="BO97" s="294">
        <v>0</v>
      </c>
      <c r="BP97" s="294"/>
      <c r="BQ97" s="294"/>
      <c r="BR97" s="294"/>
      <c r="BS97" s="294">
        <v>0</v>
      </c>
      <c r="BT97" s="294"/>
      <c r="BU97" s="294"/>
      <c r="BV97" s="294"/>
      <c r="BW97" s="294"/>
      <c r="BX97" s="294"/>
      <c r="BY97" s="294"/>
      <c r="BZ97" s="294"/>
      <c r="CA97" s="294"/>
      <c r="CB97" s="294">
        <v>-8000</v>
      </c>
      <c r="CC97" s="294"/>
      <c r="CD97" s="294">
        <v>-20913</v>
      </c>
      <c r="CE97" s="294"/>
      <c r="CF97" s="294">
        <v>0</v>
      </c>
      <c r="CG97" s="294">
        <v>-2842</v>
      </c>
      <c r="CH97" s="294"/>
      <c r="CI97" s="294">
        <v>0</v>
      </c>
      <c r="CJ97" s="294"/>
      <c r="CK97" s="294">
        <v>-16037.73</v>
      </c>
      <c r="CL97" s="294">
        <v>-44696.13</v>
      </c>
      <c r="CM97" s="294">
        <v>-16013.41</v>
      </c>
      <c r="CN97" s="294"/>
      <c r="CO97" s="294">
        <v>0</v>
      </c>
      <c r="CP97" s="294">
        <v>-960</v>
      </c>
      <c r="CQ97" s="294">
        <v>-300</v>
      </c>
      <c r="CR97" s="294">
        <v>-69522.92</v>
      </c>
      <c r="CS97" s="294">
        <v>-8404.4</v>
      </c>
      <c r="CT97" s="294">
        <v>-62211.4</v>
      </c>
      <c r="CU97" s="294">
        <v>-18663.5</v>
      </c>
      <c r="CV97" s="294">
        <v>-99691.5</v>
      </c>
      <c r="CW97" s="294">
        <v>-56916</v>
      </c>
      <c r="CX97" s="294"/>
      <c r="CY97" s="294">
        <v>-13024</v>
      </c>
      <c r="CZ97" s="294">
        <v>-61829.5</v>
      </c>
      <c r="DA97" s="294">
        <v>-43247</v>
      </c>
      <c r="DB97" s="294"/>
      <c r="DC97" s="294">
        <v>-645455</v>
      </c>
      <c r="DD97" s="294"/>
      <c r="DE97" s="294"/>
      <c r="DF97" s="294">
        <v>-42090</v>
      </c>
      <c r="DG97" s="294"/>
      <c r="DH97" s="294">
        <v>-150210</v>
      </c>
      <c r="DI97" s="294">
        <v>-20127</v>
      </c>
      <c r="DJ97" s="294"/>
      <c r="DK97" s="294"/>
      <c r="DL97" s="294">
        <v>-21132.6</v>
      </c>
      <c r="DM97" s="294">
        <v>-5591.4</v>
      </c>
      <c r="DN97" s="294">
        <v>-7606</v>
      </c>
      <c r="DO97" s="294"/>
      <c r="DP97" s="294">
        <v>-23093.8</v>
      </c>
      <c r="DQ97" s="294">
        <v>-54922.2</v>
      </c>
      <c r="DR97" s="294">
        <v>-27173</v>
      </c>
      <c r="DS97" s="294">
        <v>-18938.400000000001</v>
      </c>
      <c r="DT97" s="294"/>
      <c r="DU97" s="294"/>
      <c r="DV97" s="294">
        <v>-89264.59</v>
      </c>
      <c r="DW97" s="294"/>
      <c r="DX97" s="294">
        <v>-16346.87</v>
      </c>
      <c r="DY97" s="294">
        <v>-28794</v>
      </c>
      <c r="DZ97" s="294">
        <v>-1087463.49</v>
      </c>
      <c r="EA97" s="294"/>
      <c r="EB97" s="294"/>
      <c r="EC97" s="294"/>
      <c r="ED97" s="294"/>
      <c r="EE97" s="294"/>
      <c r="EF97" s="294"/>
      <c r="EG97" s="294">
        <v>-25694.35</v>
      </c>
      <c r="EH97" s="294">
        <v>-23920.98</v>
      </c>
      <c r="EI97" s="294">
        <v>-7834.44</v>
      </c>
      <c r="EJ97" s="294">
        <v>-133756.5</v>
      </c>
      <c r="EK97" s="294"/>
      <c r="EL97" s="294">
        <v>-131947.25</v>
      </c>
      <c r="EM97" s="294">
        <v>-138</v>
      </c>
      <c r="EN97" s="294">
        <v>-666</v>
      </c>
      <c r="EO97" s="294"/>
      <c r="EP97" s="294"/>
      <c r="EQ97" s="294">
        <v>-385.5</v>
      </c>
      <c r="ER97" s="294"/>
      <c r="ES97" s="294"/>
      <c r="ET97" s="294">
        <v>-66331.5</v>
      </c>
      <c r="EU97" s="294"/>
      <c r="EV97" s="294"/>
      <c r="EW97" s="294">
        <v>-1745</v>
      </c>
      <c r="EX97" s="294">
        <v>-1314</v>
      </c>
      <c r="EY97" s="294">
        <v>-9916</v>
      </c>
      <c r="EZ97" s="294">
        <v>0</v>
      </c>
      <c r="FA97" s="294">
        <v>-32387</v>
      </c>
      <c r="FB97" s="294">
        <v>-60145.25</v>
      </c>
      <c r="FC97" s="294">
        <v>0</v>
      </c>
      <c r="FD97" s="294">
        <v>-11156</v>
      </c>
      <c r="FE97" s="294">
        <v>-46865</v>
      </c>
      <c r="FF97" s="294">
        <v>-700</v>
      </c>
      <c r="FG97" s="294">
        <v>-10952.6</v>
      </c>
      <c r="FH97" s="294">
        <v>-6150.5</v>
      </c>
      <c r="FI97" s="294"/>
      <c r="FJ97" s="294">
        <v>-929677.24</v>
      </c>
      <c r="FK97" s="294"/>
      <c r="FL97" s="294"/>
      <c r="FM97" s="294"/>
      <c r="FN97" s="294">
        <v>-117408</v>
      </c>
      <c r="FO97" s="294"/>
      <c r="FP97" s="294"/>
      <c r="FQ97" s="294"/>
      <c r="FR97" s="294">
        <v>-21910.2</v>
      </c>
      <c r="FS97" s="294">
        <v>0</v>
      </c>
      <c r="FT97" s="294"/>
      <c r="FU97" s="294">
        <v>-340</v>
      </c>
      <c r="FV97" s="294">
        <v>-25152.16</v>
      </c>
      <c r="FW97" s="294"/>
      <c r="FX97" s="294">
        <v>-2960</v>
      </c>
      <c r="FY97" s="294">
        <v>-41950.86</v>
      </c>
      <c r="FZ97" s="294">
        <v>0</v>
      </c>
      <c r="GA97" s="294">
        <v>-80679.570000000007</v>
      </c>
      <c r="GB97" s="294">
        <v>-22225.09</v>
      </c>
      <c r="GC97" s="294">
        <v>-8345.49</v>
      </c>
      <c r="GD97" s="294"/>
      <c r="GE97" s="294"/>
      <c r="GF97" s="294"/>
      <c r="GG97" s="294">
        <v>-19033.75</v>
      </c>
      <c r="GH97" s="294"/>
      <c r="GI97" s="294"/>
      <c r="GJ97" s="294"/>
      <c r="GK97" s="294">
        <v>-1902</v>
      </c>
      <c r="GL97" s="294"/>
      <c r="GM97" s="294">
        <v>-1538</v>
      </c>
      <c r="GN97" s="294"/>
      <c r="GO97" s="294"/>
      <c r="GP97" s="294"/>
      <c r="GQ97" s="294"/>
      <c r="GR97" s="294"/>
      <c r="GS97" s="294"/>
      <c r="GT97" s="294"/>
      <c r="GU97" s="294"/>
      <c r="GV97" s="294"/>
      <c r="GW97" s="294"/>
      <c r="GX97" s="294"/>
      <c r="GY97" s="294">
        <v>-713</v>
      </c>
      <c r="GZ97" s="294"/>
      <c r="HA97" s="294">
        <v>-360</v>
      </c>
      <c r="HB97" s="294"/>
      <c r="HC97" s="294"/>
      <c r="HD97" s="294">
        <v>-394397.39999999997</v>
      </c>
      <c r="HE97" s="294">
        <v>-69300.800000000003</v>
      </c>
      <c r="HF97" s="294">
        <v>-66628.600000000006</v>
      </c>
      <c r="HG97" s="294">
        <v>-153824.74</v>
      </c>
      <c r="HH97" s="294"/>
      <c r="HI97" s="294">
        <v>-107985.1</v>
      </c>
      <c r="HJ97" s="294">
        <v>0</v>
      </c>
      <c r="HK97" s="294">
        <v>-1292284.26</v>
      </c>
      <c r="HL97" s="294"/>
      <c r="HM97" s="294">
        <v>-182130.18</v>
      </c>
      <c r="HN97" s="294"/>
      <c r="HO97" s="294">
        <v>-99646</v>
      </c>
      <c r="HP97" s="294">
        <v>-68318.87</v>
      </c>
      <c r="HQ97" s="294">
        <v>-189001.87</v>
      </c>
      <c r="HR97" s="294">
        <v>0</v>
      </c>
      <c r="HS97" s="294"/>
      <c r="HT97" s="294"/>
      <c r="HU97" s="294"/>
      <c r="HV97" s="294">
        <v>-106476.04</v>
      </c>
      <c r="HW97" s="294"/>
      <c r="HX97" s="294"/>
      <c r="HY97" s="294">
        <v>-45941.5</v>
      </c>
      <c r="HZ97" s="294"/>
      <c r="IA97" s="294">
        <v>-105067.95</v>
      </c>
      <c r="IB97" s="294"/>
      <c r="IC97" s="294">
        <v>-263446.25</v>
      </c>
      <c r="ID97" s="294"/>
      <c r="IE97" s="294">
        <v>-208921.35</v>
      </c>
      <c r="IF97" s="294"/>
      <c r="IG97" s="294"/>
      <c r="IH97" s="294"/>
      <c r="II97" s="294"/>
      <c r="IJ97" s="294">
        <v>-7442</v>
      </c>
      <c r="IK97" s="294">
        <v>-83700.59</v>
      </c>
      <c r="IL97" s="294">
        <v>-152157.76999999999</v>
      </c>
      <c r="IM97" s="294"/>
      <c r="IN97" s="294"/>
      <c r="IO97" s="294"/>
      <c r="IP97" s="294"/>
      <c r="IQ97" s="294">
        <v>-5902.5</v>
      </c>
      <c r="IR97" s="294">
        <v>-1225</v>
      </c>
      <c r="IS97" s="294"/>
      <c r="IT97" s="294">
        <v>-1058</v>
      </c>
      <c r="IU97" s="294"/>
      <c r="IV97" s="294"/>
      <c r="IW97" s="294">
        <v>-310947.73</v>
      </c>
      <c r="IX97" s="294"/>
      <c r="IY97" s="294">
        <v>-15416.01</v>
      </c>
      <c r="IZ97" s="294"/>
      <c r="JA97" s="294">
        <v>-15476</v>
      </c>
      <c r="JB97" s="294">
        <v>-38449.82</v>
      </c>
      <c r="JC97" s="294">
        <v>-335747.19</v>
      </c>
      <c r="JD97" s="294">
        <v>-1175</v>
      </c>
      <c r="JE97" s="294"/>
      <c r="JF97" s="294">
        <v>-127646</v>
      </c>
      <c r="JG97" s="294">
        <v>-15337.73</v>
      </c>
      <c r="JH97" s="294">
        <v>-26672</v>
      </c>
      <c r="JI97" s="294"/>
      <c r="JJ97" s="294"/>
      <c r="JK97" s="294">
        <v>-167405.9</v>
      </c>
      <c r="JL97" s="294">
        <v>-51515.57</v>
      </c>
      <c r="JM97" s="294"/>
      <c r="JN97" s="294">
        <v>-34288</v>
      </c>
      <c r="JO97" s="294">
        <v>-58107</v>
      </c>
      <c r="JP97" s="294"/>
      <c r="JQ97" s="294"/>
      <c r="JR97" s="294"/>
      <c r="JS97" s="294"/>
      <c r="JT97" s="294"/>
      <c r="JU97" s="294"/>
      <c r="JV97" s="294"/>
      <c r="JW97" s="294"/>
      <c r="JX97" s="294"/>
      <c r="JY97" s="294"/>
      <c r="JZ97" s="294"/>
      <c r="KA97" s="294"/>
      <c r="KB97" s="294"/>
      <c r="KC97" s="294"/>
      <c r="KD97" s="294"/>
      <c r="KE97" s="294"/>
      <c r="KF97" s="294"/>
      <c r="KG97" s="294"/>
      <c r="KH97" s="294"/>
      <c r="KI97" s="294">
        <v>-114846.66</v>
      </c>
      <c r="KJ97" s="294">
        <v>-62127.15</v>
      </c>
      <c r="KK97" s="294">
        <v>-221322.52</v>
      </c>
      <c r="KL97" s="294">
        <v>-58037.16</v>
      </c>
      <c r="KM97" s="294">
        <v>-29113.78</v>
      </c>
      <c r="KN97" s="294">
        <v>-39592.94</v>
      </c>
      <c r="KO97" s="294"/>
      <c r="KP97" s="294">
        <v>-53416.2</v>
      </c>
      <c r="KQ97" s="294">
        <v>-1278243.45</v>
      </c>
      <c r="KR97" s="294">
        <v>-32405.03</v>
      </c>
      <c r="KS97" s="294">
        <v>-707066.25</v>
      </c>
      <c r="KT97" s="294">
        <v>-26981.74</v>
      </c>
      <c r="KU97" s="294">
        <v>-1175612</v>
      </c>
      <c r="KV97" s="294">
        <v>-99868.37</v>
      </c>
      <c r="KW97" s="294"/>
      <c r="KX97" s="294"/>
      <c r="KY97" s="294"/>
      <c r="KZ97" s="294">
        <v>-49259.4</v>
      </c>
      <c r="LA97" s="294"/>
      <c r="LB97" s="294">
        <v>-255996.75</v>
      </c>
      <c r="LC97" s="294">
        <v>-8625.9599999999991</v>
      </c>
      <c r="LD97" s="294">
        <v>-11472</v>
      </c>
      <c r="LE97" s="294">
        <v>-45485.760000000002</v>
      </c>
      <c r="LF97" s="294"/>
      <c r="LG97" s="294">
        <v>-27177.82</v>
      </c>
      <c r="LH97" s="294">
        <v>-3625</v>
      </c>
      <c r="LI97" s="294"/>
      <c r="LJ97" s="294">
        <v>-68856.490000000005</v>
      </c>
      <c r="LK97" s="294">
        <v>-108222.7</v>
      </c>
      <c r="LL97" s="294">
        <v>-751402.35</v>
      </c>
      <c r="LM97" s="294">
        <v>-200404</v>
      </c>
      <c r="LN97" s="294">
        <v>-504606.2</v>
      </c>
      <c r="LO97" s="294">
        <v>-9589</v>
      </c>
      <c r="LP97" s="294">
        <v>-18100.75</v>
      </c>
      <c r="LQ97" s="294">
        <v>-35691.800000000003</v>
      </c>
      <c r="LR97" s="294">
        <v>-40392.620000000003</v>
      </c>
      <c r="LS97" s="294"/>
      <c r="LT97" s="294"/>
      <c r="LU97" s="294"/>
      <c r="LV97" s="294">
        <v>-396006.36</v>
      </c>
      <c r="LW97" s="294"/>
      <c r="LX97" s="294">
        <v>-17846</v>
      </c>
      <c r="LY97" s="294"/>
      <c r="LZ97" s="294"/>
      <c r="MA97" s="294">
        <v>-34312.86</v>
      </c>
      <c r="MB97" s="294"/>
      <c r="MC97" s="294">
        <v>-28730.51</v>
      </c>
      <c r="MD97" s="294">
        <v>-30350</v>
      </c>
      <c r="ME97" s="294">
        <v>-37170.720000000001</v>
      </c>
      <c r="MF97" s="294"/>
      <c r="MG97" s="294"/>
      <c r="MH97" s="294"/>
      <c r="MI97" s="294"/>
      <c r="MJ97" s="294"/>
      <c r="MK97" s="294">
        <v>-1400</v>
      </c>
      <c r="ML97" s="294"/>
      <c r="MM97" s="294"/>
      <c r="MN97" s="294"/>
      <c r="MO97" s="294"/>
      <c r="MP97" s="294"/>
      <c r="MQ97" s="294"/>
      <c r="MR97" s="294"/>
      <c r="MS97" s="294">
        <v>-289310.03999999998</v>
      </c>
      <c r="MT97" s="294">
        <v>-1468171.07</v>
      </c>
      <c r="MU97" s="294">
        <v>-64684</v>
      </c>
      <c r="MV97" s="294"/>
      <c r="MW97" s="294"/>
      <c r="MX97" s="294">
        <v>-645687</v>
      </c>
      <c r="MY97" s="294">
        <v>-298972.09999999998</v>
      </c>
      <c r="MZ97" s="294">
        <v>0</v>
      </c>
      <c r="NA97" s="294">
        <v>-111065</v>
      </c>
      <c r="NB97" s="294">
        <v>-16510</v>
      </c>
      <c r="NC97" s="294"/>
      <c r="ND97" s="294">
        <v>-4000</v>
      </c>
      <c r="NE97" s="294">
        <v>-111674.1</v>
      </c>
      <c r="NF97" s="294">
        <v>-159896.20000000001</v>
      </c>
      <c r="NG97" s="294">
        <v>0</v>
      </c>
      <c r="NH97" s="294">
        <v>-79467.8</v>
      </c>
      <c r="NI97" s="294">
        <v>-45184</v>
      </c>
      <c r="NJ97" s="294">
        <v>-32422.400000000001</v>
      </c>
      <c r="NK97" s="294">
        <v>-47932</v>
      </c>
      <c r="NL97" s="294"/>
      <c r="NM97" s="294">
        <v>-34317.33</v>
      </c>
      <c r="NN97" s="294"/>
      <c r="NO97" s="294">
        <v>0</v>
      </c>
      <c r="NP97" s="294">
        <v>-1334</v>
      </c>
      <c r="NQ97" s="294">
        <v>-97245.3</v>
      </c>
      <c r="NR97" s="294">
        <v>-179362.85</v>
      </c>
      <c r="NS97" s="294">
        <v>-100498.55</v>
      </c>
      <c r="NT97" s="294">
        <v>-8743.7000000000007</v>
      </c>
      <c r="NU97" s="294"/>
      <c r="NV97" s="294">
        <v>-1563</v>
      </c>
      <c r="NW97" s="294"/>
      <c r="NX97" s="294"/>
      <c r="NY97" s="294">
        <v>-43409.33</v>
      </c>
      <c r="NZ97" s="294">
        <v>-21661.5</v>
      </c>
      <c r="OA97" s="294"/>
      <c r="OB97" s="294">
        <v>-97822</v>
      </c>
      <c r="OC97" s="294">
        <v>-125</v>
      </c>
      <c r="OD97" s="294">
        <v>0</v>
      </c>
      <c r="OE97" s="294"/>
      <c r="OF97" s="294">
        <v>-87453.2</v>
      </c>
      <c r="OG97" s="294">
        <v>0</v>
      </c>
      <c r="OH97" s="294">
        <v>-729454.7</v>
      </c>
      <c r="OI97" s="294">
        <v>-367742.9</v>
      </c>
      <c r="OJ97" s="294">
        <v>-456911.3</v>
      </c>
      <c r="OK97" s="294"/>
      <c r="OL97" s="294"/>
      <c r="OM97" s="294">
        <v>-23603.25</v>
      </c>
      <c r="ON97" s="294"/>
      <c r="OO97" s="294">
        <v>-511037.91</v>
      </c>
      <c r="OP97" s="294">
        <v>0</v>
      </c>
      <c r="OQ97" s="294">
        <v>-10685.49</v>
      </c>
      <c r="OR97" s="294"/>
      <c r="OS97" s="294">
        <v>0</v>
      </c>
      <c r="OT97" s="294">
        <v>-28162.400000000001</v>
      </c>
      <c r="OU97" s="294">
        <v>0</v>
      </c>
      <c r="OV97" s="294">
        <v>0</v>
      </c>
      <c r="OW97" s="294">
        <v>-63608</v>
      </c>
      <c r="OX97" s="294">
        <v>-75921.399999999994</v>
      </c>
      <c r="OY97" s="294">
        <v>-24439.200000000001</v>
      </c>
      <c r="OZ97" s="294"/>
      <c r="PA97" s="294"/>
      <c r="PB97" s="294">
        <v>-7712</v>
      </c>
      <c r="PC97" s="294">
        <v>-46142</v>
      </c>
      <c r="PD97" s="294"/>
      <c r="PE97" s="294">
        <v>-18757.490000000002</v>
      </c>
      <c r="PF97" s="294"/>
      <c r="PG97" s="294">
        <v>-7510</v>
      </c>
      <c r="PH97" s="294"/>
      <c r="PI97" s="294"/>
      <c r="PJ97" s="294"/>
      <c r="PK97" s="294">
        <v>-38305</v>
      </c>
      <c r="PL97" s="294">
        <v>-100</v>
      </c>
      <c r="PM97" s="294"/>
      <c r="PN97" s="294"/>
      <c r="PO97" s="294">
        <v>-143615.45000000001</v>
      </c>
      <c r="PP97" s="294"/>
      <c r="PQ97" s="294"/>
      <c r="PR97" s="294"/>
      <c r="PS97" s="294"/>
      <c r="PT97" s="294"/>
      <c r="PU97" s="294"/>
      <c r="PV97" s="294"/>
      <c r="PW97" s="294"/>
      <c r="PX97" s="294"/>
      <c r="PY97" s="294"/>
      <c r="PZ97" s="294"/>
      <c r="QA97" s="294"/>
      <c r="QB97" s="294"/>
      <c r="QC97" s="294"/>
      <c r="QD97" s="294"/>
      <c r="QE97" s="294"/>
      <c r="QF97" s="294"/>
      <c r="QG97" s="294"/>
      <c r="QH97" s="294"/>
      <c r="QI97" s="294"/>
      <c r="QJ97" s="294"/>
      <c r="QK97" s="294"/>
      <c r="QL97" s="294"/>
      <c r="QM97" s="294"/>
      <c r="QN97" s="294"/>
      <c r="QO97" s="294"/>
      <c r="QP97" s="294"/>
      <c r="QQ97" s="294"/>
      <c r="QR97" s="294"/>
      <c r="QS97" s="294"/>
      <c r="QT97" s="294"/>
      <c r="QU97" s="294"/>
      <c r="QV97" s="294">
        <v>-18559</v>
      </c>
      <c r="QW97" s="294"/>
      <c r="QX97" s="294"/>
      <c r="QY97" s="294">
        <v>-17800</v>
      </c>
      <c r="QZ97" s="294">
        <v>-3650</v>
      </c>
      <c r="RA97" s="294">
        <v>-17386</v>
      </c>
      <c r="RB97" s="294"/>
      <c r="RC97" s="294">
        <v>-47308.5</v>
      </c>
      <c r="RD97" s="294"/>
      <c r="RE97" s="294"/>
      <c r="RF97" s="294"/>
      <c r="RG97" s="294"/>
      <c r="RH97" s="294">
        <v>-2972</v>
      </c>
      <c r="RI97" s="294">
        <v>-19728.2</v>
      </c>
      <c r="RJ97" s="294">
        <v>-55539.14</v>
      </c>
      <c r="RK97" s="294"/>
      <c r="RL97" s="294"/>
      <c r="RM97" s="294"/>
      <c r="RN97" s="294"/>
      <c r="RO97" s="294">
        <v>-8346</v>
      </c>
      <c r="RP97" s="294">
        <v>-23586</v>
      </c>
      <c r="RQ97" s="294"/>
      <c r="RR97" s="294">
        <v>-2972</v>
      </c>
      <c r="RS97" s="294"/>
      <c r="RT97" s="294"/>
      <c r="RU97" s="294"/>
      <c r="RV97" s="294">
        <v>-11727</v>
      </c>
      <c r="RW97" s="294">
        <v>0</v>
      </c>
      <c r="RX97" s="294"/>
      <c r="RY97" s="294"/>
      <c r="RZ97" s="294"/>
      <c r="SA97" s="294"/>
      <c r="SB97" s="294"/>
      <c r="SC97" s="294">
        <v>-64888.4</v>
      </c>
      <c r="SD97" s="294">
        <v>-290269.46000000002</v>
      </c>
      <c r="SE97" s="294">
        <v>-1150</v>
      </c>
      <c r="SF97" s="294">
        <v>-68830.2</v>
      </c>
      <c r="SG97" s="294">
        <v>-89600</v>
      </c>
      <c r="SH97" s="294">
        <v>-34047.800000000003</v>
      </c>
      <c r="SI97" s="294"/>
      <c r="SJ97" s="294"/>
      <c r="SK97" s="294">
        <v>-225486.72</v>
      </c>
      <c r="SL97" s="294"/>
      <c r="SM97" s="294"/>
      <c r="SN97" s="294">
        <v>-2969.49</v>
      </c>
      <c r="SO97" s="294">
        <v>-4095</v>
      </c>
      <c r="SP97" s="294"/>
      <c r="SQ97" s="294">
        <v>-28975.11</v>
      </c>
      <c r="SR97" s="294"/>
      <c r="SS97" s="294"/>
      <c r="ST97" s="294">
        <v>-299732.62</v>
      </c>
      <c r="SU97" s="294"/>
      <c r="SV97" s="294"/>
      <c r="SW97" s="294"/>
      <c r="SX97" s="294"/>
      <c r="SY97" s="294"/>
      <c r="SZ97" s="294"/>
      <c r="TA97" s="294"/>
      <c r="TB97" s="294"/>
      <c r="TC97" s="294"/>
      <c r="TD97" s="294"/>
      <c r="TE97" s="294"/>
      <c r="TF97" s="294"/>
      <c r="TG97" s="294"/>
      <c r="TH97" s="294"/>
      <c r="TI97" s="294"/>
      <c r="TJ97" s="294"/>
      <c r="TK97" s="294">
        <v>-940</v>
      </c>
      <c r="TL97" s="294">
        <v>-65515.8</v>
      </c>
      <c r="TM97" s="294"/>
      <c r="TN97" s="294"/>
      <c r="TO97" s="294"/>
      <c r="TP97" s="294"/>
      <c r="TQ97" s="294"/>
      <c r="TR97" s="294"/>
      <c r="TS97" s="294"/>
      <c r="TT97" s="294">
        <v>-725</v>
      </c>
      <c r="TU97" s="294"/>
      <c r="TV97" s="294">
        <v>-10037.200000000001</v>
      </c>
      <c r="TW97" s="294"/>
      <c r="TX97" s="294"/>
      <c r="TY97" s="294"/>
      <c r="TZ97" s="294"/>
      <c r="UA97" s="294"/>
      <c r="UB97" s="294">
        <v>-207886.03</v>
      </c>
      <c r="UC97" s="294">
        <v>-1235</v>
      </c>
      <c r="UD97" s="294">
        <v>-205381.99</v>
      </c>
      <c r="UE97" s="294"/>
      <c r="UF97" s="294"/>
      <c r="UG97" s="294"/>
      <c r="UH97" s="294"/>
      <c r="UI97" s="294"/>
      <c r="UJ97" s="294"/>
      <c r="UK97" s="294"/>
      <c r="UL97" s="294"/>
      <c r="UM97" s="294"/>
      <c r="UN97" s="294">
        <v>-164679.47</v>
      </c>
      <c r="UO97" s="294"/>
      <c r="UP97" s="294"/>
      <c r="UQ97" s="294">
        <v>-65747.22</v>
      </c>
      <c r="UR97" s="294"/>
      <c r="US97" s="294">
        <v>-55259.46</v>
      </c>
      <c r="UT97" s="294"/>
      <c r="UU97" s="294"/>
      <c r="UV97" s="294">
        <v>-65505.01</v>
      </c>
      <c r="UW97" s="294">
        <v>-168</v>
      </c>
      <c r="UX97" s="294"/>
      <c r="UY97" s="294">
        <v>-64309.14</v>
      </c>
      <c r="UZ97" s="294"/>
      <c r="VA97" s="294"/>
      <c r="VB97" s="294">
        <v>-96019.29</v>
      </c>
      <c r="VC97" s="294"/>
      <c r="VD97" s="294"/>
      <c r="VE97" s="294">
        <v>-8675.4699999999993</v>
      </c>
      <c r="VF97" s="294"/>
      <c r="VG97" s="294"/>
      <c r="VH97" s="294"/>
      <c r="VI97" s="294"/>
      <c r="VJ97" s="294"/>
      <c r="VK97" s="294"/>
      <c r="VL97" s="294">
        <v>-3705</v>
      </c>
      <c r="VM97" s="294"/>
      <c r="VN97" s="294">
        <v>-44473.1</v>
      </c>
      <c r="VO97" s="294"/>
      <c r="VP97" s="294"/>
      <c r="VQ97" s="294">
        <v>-23477.9</v>
      </c>
      <c r="VR97" s="294"/>
      <c r="VS97" s="294"/>
      <c r="VT97" s="294">
        <v>-5897.6</v>
      </c>
      <c r="VU97" s="294"/>
      <c r="VV97" s="294"/>
      <c r="VW97" s="294">
        <v>-11302.4</v>
      </c>
      <c r="VX97" s="294"/>
      <c r="VY97" s="294"/>
      <c r="VZ97" s="294"/>
      <c r="WA97" s="294"/>
      <c r="WB97" s="294"/>
      <c r="WC97" s="294">
        <v>-913</v>
      </c>
      <c r="WD97" s="294"/>
      <c r="WE97" s="294"/>
      <c r="WF97" s="294"/>
      <c r="WG97" s="294"/>
      <c r="WH97" s="294">
        <v>-2000</v>
      </c>
      <c r="WI97" s="294">
        <v>0</v>
      </c>
      <c r="WJ97" s="294"/>
      <c r="WK97" s="294"/>
      <c r="WL97" s="294"/>
      <c r="WM97" s="294"/>
      <c r="WN97" s="294"/>
      <c r="WO97" s="294"/>
      <c r="WP97" s="294"/>
      <c r="WQ97" s="294"/>
      <c r="WR97" s="294">
        <v>-40720</v>
      </c>
      <c r="WS97" s="294">
        <v>-190</v>
      </c>
      <c r="WT97" s="294"/>
      <c r="WU97" s="294">
        <v>0</v>
      </c>
      <c r="WV97" s="294"/>
      <c r="WW97" s="294"/>
      <c r="WX97" s="294"/>
      <c r="WY97" s="294"/>
      <c r="WZ97" s="294">
        <v>0</v>
      </c>
      <c r="XA97" s="294"/>
      <c r="XB97" s="294"/>
      <c r="XC97" s="294">
        <v>-1400</v>
      </c>
      <c r="XD97" s="294"/>
      <c r="XE97" s="294"/>
      <c r="XF97" s="294"/>
      <c r="XG97" s="294"/>
      <c r="XH97" s="294"/>
      <c r="XI97" s="294"/>
      <c r="XJ97" s="294"/>
      <c r="XK97" s="294"/>
      <c r="XL97" s="294"/>
      <c r="XM97" s="294"/>
      <c r="XN97" s="294"/>
      <c r="XO97" s="294"/>
      <c r="XP97" s="294"/>
      <c r="XQ97" s="294"/>
      <c r="XR97" s="294"/>
      <c r="XS97" s="294"/>
      <c r="XT97" s="294"/>
      <c r="XU97" s="294"/>
      <c r="XV97" s="294"/>
      <c r="XW97" s="294"/>
      <c r="XX97" s="294"/>
      <c r="XY97" s="294"/>
      <c r="XZ97" s="294"/>
      <c r="YA97" s="294"/>
      <c r="YB97" s="294"/>
      <c r="YC97" s="294"/>
      <c r="YD97" s="294"/>
      <c r="YE97" s="294"/>
      <c r="YF97" s="294"/>
      <c r="YG97" s="294"/>
      <c r="YH97" s="294"/>
      <c r="YI97" s="294"/>
      <c r="YJ97" s="294"/>
      <c r="YK97" s="294"/>
      <c r="YL97" s="294"/>
      <c r="YM97" s="294"/>
      <c r="YN97" s="294"/>
      <c r="YO97" s="294"/>
      <c r="YP97" s="294"/>
      <c r="YQ97" s="294"/>
      <c r="YR97" s="294"/>
      <c r="YS97" s="294"/>
      <c r="YT97" s="294"/>
      <c r="YU97" s="294"/>
      <c r="YV97" s="294"/>
      <c r="YW97" s="294"/>
      <c r="YX97" s="294"/>
      <c r="YY97" s="294"/>
      <c r="YZ97" s="294"/>
      <c r="ZA97" s="294"/>
      <c r="ZB97" s="294"/>
      <c r="ZC97" s="294"/>
      <c r="ZD97" s="294"/>
      <c r="ZE97" s="294"/>
      <c r="ZF97" s="294"/>
      <c r="ZG97" s="294"/>
      <c r="ZH97" s="294"/>
      <c r="ZI97" s="294"/>
      <c r="ZJ97" s="294"/>
      <c r="ZK97" s="294"/>
      <c r="ZL97" s="294"/>
      <c r="ZM97" s="294"/>
      <c r="ZN97" s="294"/>
      <c r="ZO97" s="294"/>
      <c r="ZP97" s="294"/>
      <c r="ZQ97" s="294"/>
      <c r="ZR97" s="294"/>
      <c r="ZS97" s="294"/>
      <c r="ZT97" s="294"/>
      <c r="ZU97" s="294"/>
      <c r="ZV97" s="294"/>
      <c r="ZW97" s="294"/>
      <c r="ZX97" s="294"/>
      <c r="ZY97" s="294"/>
      <c r="ZZ97" s="294"/>
      <c r="AAA97" s="294"/>
      <c r="AAB97" s="294"/>
      <c r="AAC97" s="294"/>
      <c r="AAD97" s="294"/>
      <c r="AAE97" s="294"/>
      <c r="AAF97" s="294"/>
      <c r="AAG97" s="294"/>
      <c r="AAH97" s="294">
        <v>-610</v>
      </c>
      <c r="AAI97" s="294"/>
      <c r="AAJ97" s="294"/>
      <c r="AAK97" s="294"/>
      <c r="AAL97" s="294"/>
      <c r="AAM97" s="294"/>
      <c r="AAN97" s="294">
        <v>-9447.6200000000008</v>
      </c>
      <c r="AAO97" s="294"/>
      <c r="AAP97" s="294"/>
      <c r="AAQ97" s="294"/>
      <c r="AAR97" s="294"/>
      <c r="AAS97" s="294"/>
      <c r="AAT97" s="294"/>
      <c r="AAU97" s="294"/>
      <c r="AAV97" s="294"/>
      <c r="AAW97" s="294"/>
      <c r="AAX97" s="294"/>
      <c r="AAY97" s="294"/>
      <c r="AAZ97" s="294"/>
      <c r="ABA97" s="294"/>
      <c r="ABB97" s="294"/>
      <c r="ABC97" s="294">
        <v>0</v>
      </c>
      <c r="ABD97" s="294"/>
      <c r="ABE97" s="294"/>
      <c r="ABF97" s="294"/>
      <c r="ABG97" s="294"/>
      <c r="ABH97" s="294"/>
      <c r="ABI97" s="294"/>
      <c r="ABJ97" s="294"/>
      <c r="ABK97" s="294">
        <v>0</v>
      </c>
      <c r="ABL97" s="294"/>
      <c r="ABM97" s="294"/>
      <c r="ABN97" s="294"/>
      <c r="ABO97" s="294"/>
      <c r="ABP97" s="294"/>
      <c r="ABQ97" s="294"/>
      <c r="ABR97" s="294"/>
      <c r="ABS97" s="294"/>
      <c r="ABT97" s="294"/>
      <c r="ABU97" s="294"/>
      <c r="ABV97" s="294"/>
      <c r="ABW97" s="294"/>
      <c r="ABX97" s="294"/>
      <c r="ABY97" s="294"/>
      <c r="ABZ97" s="294"/>
      <c r="ACA97" s="294">
        <v>-23242.3</v>
      </c>
      <c r="ACB97" s="294">
        <v>0</v>
      </c>
      <c r="ACC97" s="294">
        <v>-300385.57</v>
      </c>
      <c r="ACD97" s="294">
        <v>257152.1</v>
      </c>
      <c r="ACE97" s="294">
        <v>-193208.77</v>
      </c>
      <c r="ACF97" s="294">
        <v>-112834.2</v>
      </c>
      <c r="ACG97" s="294"/>
      <c r="ACH97" s="294">
        <v>-187764.93</v>
      </c>
      <c r="ACI97" s="294"/>
      <c r="ACJ97" s="294">
        <v>-5722.2</v>
      </c>
      <c r="ACK97" s="294">
        <v>-18910.55</v>
      </c>
      <c r="ACL97" s="294">
        <v>-13410.6</v>
      </c>
      <c r="ACM97" s="294"/>
      <c r="ACN97" s="294"/>
      <c r="ACO97" s="294"/>
      <c r="ACP97" s="294">
        <v>-17427.88</v>
      </c>
      <c r="ACQ97" s="294"/>
      <c r="ACR97" s="294"/>
      <c r="ACS97" s="294"/>
      <c r="ACT97" s="294"/>
      <c r="ACU97" s="294"/>
      <c r="ACV97" s="294"/>
      <c r="ACW97" s="294">
        <v>-374159.5</v>
      </c>
      <c r="ACX97" s="294"/>
      <c r="ACY97" s="294"/>
      <c r="ACZ97" s="294"/>
      <c r="ADA97" s="294">
        <v>-73610.350000000006</v>
      </c>
      <c r="ADB97" s="294"/>
      <c r="ADC97" s="294"/>
      <c r="ADD97" s="294"/>
      <c r="ADE97" s="294"/>
      <c r="ADF97" s="294">
        <v>-52790.58</v>
      </c>
      <c r="ADG97" s="294"/>
      <c r="ADH97" s="294"/>
      <c r="ADI97" s="294"/>
      <c r="ADJ97" s="294"/>
      <c r="ADK97" s="294"/>
      <c r="ADL97" s="294"/>
      <c r="ADM97" s="294"/>
      <c r="ADN97" s="294"/>
      <c r="ADO97" s="294">
        <v>-2550576.23</v>
      </c>
      <c r="ADP97" s="294"/>
      <c r="ADQ97" s="294"/>
      <c r="ADR97" s="294"/>
      <c r="ADS97" s="294"/>
      <c r="ADT97" s="294"/>
      <c r="ADU97" s="294"/>
      <c r="ADV97" s="294"/>
      <c r="ADW97" s="294"/>
      <c r="ADX97" s="294"/>
      <c r="ADY97" s="294">
        <v>0</v>
      </c>
      <c r="ADZ97" s="294">
        <v>-907</v>
      </c>
      <c r="AEA97" s="294">
        <v>-80577</v>
      </c>
      <c r="AEB97" s="294">
        <v>-97017.5</v>
      </c>
      <c r="AEC97" s="294"/>
      <c r="AED97" s="294"/>
      <c r="AEE97" s="294">
        <v>-9996</v>
      </c>
      <c r="AEF97" s="294">
        <v>-97525</v>
      </c>
      <c r="AEG97" s="294">
        <v>-23133</v>
      </c>
      <c r="AEH97" s="294">
        <v>-34667.75</v>
      </c>
      <c r="AEI97" s="294">
        <v>-1682389.89</v>
      </c>
      <c r="AEJ97" s="294">
        <v>-16596</v>
      </c>
      <c r="AEK97" s="294">
        <v>-36808</v>
      </c>
      <c r="AEL97" s="294">
        <v>-179786.1</v>
      </c>
      <c r="AEM97" s="294"/>
      <c r="AEN97" s="294"/>
      <c r="AEO97" s="294">
        <v>-23676.5</v>
      </c>
      <c r="AEP97" s="294"/>
      <c r="AEQ97" s="294">
        <v>-48405.75</v>
      </c>
      <c r="AER97" s="294"/>
      <c r="AES97" s="294"/>
      <c r="AET97" s="294">
        <v>-403</v>
      </c>
      <c r="AEU97" s="294">
        <v>-12150.9</v>
      </c>
      <c r="AEV97" s="294">
        <v>-48156.5</v>
      </c>
      <c r="AEW97" s="294">
        <v>-50818.8</v>
      </c>
      <c r="AEX97" s="294">
        <v>-22770.92</v>
      </c>
      <c r="AEY97" s="294"/>
      <c r="AEZ97" s="294">
        <v>-23798.6</v>
      </c>
      <c r="AFA97" s="294">
        <v>-145</v>
      </c>
      <c r="AFB97" s="294">
        <v>-3975.8</v>
      </c>
      <c r="AFC97" s="294"/>
      <c r="AFD97" s="294"/>
      <c r="AFE97" s="294"/>
      <c r="AFF97" s="294"/>
      <c r="AFG97" s="294"/>
      <c r="AFH97" s="294"/>
      <c r="AFI97" s="294"/>
      <c r="AFJ97" s="294"/>
      <c r="AFK97" s="294"/>
      <c r="AFL97" s="294"/>
      <c r="AFM97" s="294"/>
      <c r="AFN97" s="294"/>
      <c r="AFO97" s="294"/>
      <c r="AFP97" s="294">
        <v>-128643.3</v>
      </c>
      <c r="AFQ97" s="294"/>
      <c r="AFR97" s="294"/>
      <c r="AFS97" s="294"/>
      <c r="AFT97" s="294"/>
      <c r="AFU97" s="294"/>
      <c r="AFV97" s="294"/>
      <c r="AFW97" s="294"/>
      <c r="AFX97" s="294"/>
      <c r="AFY97" s="294"/>
      <c r="AFZ97" s="294"/>
      <c r="AGA97" s="294"/>
      <c r="AGB97" s="294"/>
      <c r="AGC97" s="294"/>
      <c r="AGD97" s="294"/>
      <c r="AGE97" s="294"/>
      <c r="AGF97" s="294"/>
      <c r="AGG97" s="294"/>
      <c r="AGH97" s="294"/>
      <c r="AGI97" s="294"/>
      <c r="AGJ97" s="294"/>
      <c r="AGK97" s="294"/>
      <c r="AGL97" s="294"/>
      <c r="AGM97" s="294">
        <v>-1964</v>
      </c>
      <c r="AGN97" s="294"/>
      <c r="AGO97" s="294"/>
      <c r="AGP97" s="294"/>
      <c r="AGQ97" s="294"/>
      <c r="AGR97" s="294"/>
      <c r="AGS97" s="294"/>
      <c r="AGT97" s="294"/>
      <c r="AGU97" s="294">
        <v>-5284</v>
      </c>
      <c r="AGV97" s="294">
        <v>-7438.99</v>
      </c>
      <c r="AGW97" s="294"/>
      <c r="AGX97" s="294">
        <v>-5545.2</v>
      </c>
      <c r="AGY97" s="294"/>
      <c r="AGZ97" s="294">
        <v>-13948</v>
      </c>
      <c r="AHA97" s="294"/>
      <c r="AHB97" s="294">
        <v>0</v>
      </c>
      <c r="AHC97" s="294"/>
      <c r="AHD97" s="294">
        <v>-2255.1999999999998</v>
      </c>
      <c r="AHE97" s="294">
        <v>-339352.75</v>
      </c>
      <c r="AHF97" s="294">
        <v>-2197.4</v>
      </c>
      <c r="AHG97" s="294">
        <v>-5238.2</v>
      </c>
      <c r="AHH97" s="294">
        <v>-93743.7</v>
      </c>
      <c r="AHI97" s="294">
        <v>-1830</v>
      </c>
      <c r="AHJ97" s="294"/>
      <c r="AHK97" s="294">
        <v>-201334.1</v>
      </c>
      <c r="AHL97" s="294"/>
      <c r="AHM97" s="294"/>
      <c r="AHN97" s="294">
        <v>-450</v>
      </c>
      <c r="AHO97" s="294"/>
      <c r="AHP97" s="294">
        <v>-62006</v>
      </c>
      <c r="AHQ97" s="294"/>
      <c r="AHR97" s="329">
        <v>-50</v>
      </c>
      <c r="AHS97" s="294">
        <f t="shared" si="51"/>
        <v>-34482822.709999993</v>
      </c>
      <c r="AHT97" s="271" t="b">
        <f t="shared" si="52"/>
        <v>1</v>
      </c>
      <c r="AHU97" s="271" t="s">
        <v>6273</v>
      </c>
      <c r="AHV97" s="271" t="s">
        <v>6132</v>
      </c>
      <c r="AHW97" s="271" t="s">
        <v>6133</v>
      </c>
    </row>
    <row r="98" spans="1:907" ht="24" x14ac:dyDescent="0.8">
      <c r="A98" s="270" t="s">
        <v>6273</v>
      </c>
      <c r="B98" s="270" t="s">
        <v>6134</v>
      </c>
      <c r="C98" s="271" t="s">
        <v>6135</v>
      </c>
      <c r="D98" s="294">
        <v>0</v>
      </c>
      <c r="E98" s="294"/>
      <c r="F98" s="294"/>
      <c r="G98" s="294"/>
      <c r="H98" s="294"/>
      <c r="I98" s="294"/>
      <c r="J98" s="294">
        <v>-3482</v>
      </c>
      <c r="K98" s="294"/>
      <c r="L98" s="294">
        <v>-16214.25</v>
      </c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>
        <v>-405</v>
      </c>
      <c r="CC98" s="294"/>
      <c r="CD98" s="294"/>
      <c r="CE98" s="294"/>
      <c r="CF98" s="294"/>
      <c r="CG98" s="294">
        <v>-2264.5</v>
      </c>
      <c r="CH98" s="294"/>
      <c r="CI98" s="294"/>
      <c r="CJ98" s="294"/>
      <c r="CK98" s="294"/>
      <c r="CL98" s="294"/>
      <c r="CM98" s="294"/>
      <c r="CN98" s="294"/>
      <c r="CO98" s="294"/>
      <c r="CP98" s="294"/>
      <c r="CQ98" s="294"/>
      <c r="CR98" s="294"/>
      <c r="CS98" s="294"/>
      <c r="CT98" s="294">
        <v>-99010.5</v>
      </c>
      <c r="CU98" s="294"/>
      <c r="CV98" s="294"/>
      <c r="CW98" s="294">
        <v>-650</v>
      </c>
      <c r="CX98" s="294"/>
      <c r="CY98" s="294">
        <v>-71739.5</v>
      </c>
      <c r="CZ98" s="294">
        <v>-2350</v>
      </c>
      <c r="DA98" s="294"/>
      <c r="DB98" s="294"/>
      <c r="DC98" s="294">
        <v>-6000</v>
      </c>
      <c r="DD98" s="294"/>
      <c r="DE98" s="294"/>
      <c r="DF98" s="294"/>
      <c r="DG98" s="294"/>
      <c r="DH98" s="294"/>
      <c r="DI98" s="294"/>
      <c r="DJ98" s="294"/>
      <c r="DK98" s="294"/>
      <c r="DL98" s="294"/>
      <c r="DM98" s="294"/>
      <c r="DN98" s="294"/>
      <c r="DO98" s="294"/>
      <c r="DP98" s="294"/>
      <c r="DQ98" s="294">
        <v>-3354</v>
      </c>
      <c r="DR98" s="294"/>
      <c r="DS98" s="294"/>
      <c r="DT98" s="294"/>
      <c r="DU98" s="294"/>
      <c r="DV98" s="294"/>
      <c r="DW98" s="294"/>
      <c r="DX98" s="294"/>
      <c r="DY98" s="294"/>
      <c r="DZ98" s="294">
        <v>-16800</v>
      </c>
      <c r="EA98" s="294"/>
      <c r="EB98" s="294"/>
      <c r="EC98" s="294"/>
      <c r="ED98" s="294"/>
      <c r="EE98" s="294"/>
      <c r="EF98" s="294"/>
      <c r="EG98" s="294"/>
      <c r="EH98" s="294"/>
      <c r="EI98" s="294"/>
      <c r="EJ98" s="294"/>
      <c r="EK98" s="294"/>
      <c r="EL98" s="294"/>
      <c r="EM98" s="294"/>
      <c r="EN98" s="294"/>
      <c r="EO98" s="294"/>
      <c r="EP98" s="294"/>
      <c r="EQ98" s="294"/>
      <c r="ER98" s="294"/>
      <c r="ES98" s="294"/>
      <c r="ET98" s="294"/>
      <c r="EU98" s="294"/>
      <c r="EV98" s="294"/>
      <c r="EW98" s="294"/>
      <c r="EX98" s="294"/>
      <c r="EY98" s="294"/>
      <c r="EZ98" s="294"/>
      <c r="FA98" s="294"/>
      <c r="FB98" s="294">
        <v>-27536.39</v>
      </c>
      <c r="FC98" s="294"/>
      <c r="FD98" s="294"/>
      <c r="FE98" s="294"/>
      <c r="FF98" s="294"/>
      <c r="FG98" s="294"/>
      <c r="FH98" s="294"/>
      <c r="FI98" s="294"/>
      <c r="FJ98" s="294"/>
      <c r="FK98" s="294"/>
      <c r="FL98" s="294"/>
      <c r="FM98" s="294"/>
      <c r="FN98" s="294"/>
      <c r="FO98" s="294"/>
      <c r="FP98" s="294"/>
      <c r="FQ98" s="294"/>
      <c r="FR98" s="294"/>
      <c r="FS98" s="294"/>
      <c r="FT98" s="294"/>
      <c r="FU98" s="294"/>
      <c r="FV98" s="294"/>
      <c r="FW98" s="294"/>
      <c r="FX98" s="294"/>
      <c r="FY98" s="294"/>
      <c r="FZ98" s="294"/>
      <c r="GA98" s="294"/>
      <c r="GB98" s="294"/>
      <c r="GC98" s="294"/>
      <c r="GD98" s="294"/>
      <c r="GE98" s="294"/>
      <c r="GF98" s="294"/>
      <c r="GG98" s="294"/>
      <c r="GH98" s="294"/>
      <c r="GI98" s="294"/>
      <c r="GJ98" s="294"/>
      <c r="GK98" s="294"/>
      <c r="GL98" s="294"/>
      <c r="GM98" s="294"/>
      <c r="GN98" s="294"/>
      <c r="GO98" s="294"/>
      <c r="GP98" s="294"/>
      <c r="GQ98" s="294"/>
      <c r="GR98" s="294"/>
      <c r="GS98" s="294"/>
      <c r="GT98" s="294"/>
      <c r="GU98" s="294"/>
      <c r="GV98" s="294"/>
      <c r="GW98" s="294"/>
      <c r="GX98" s="294"/>
      <c r="GY98" s="294">
        <v>-2612</v>
      </c>
      <c r="GZ98" s="294"/>
      <c r="HA98" s="294"/>
      <c r="HB98" s="294"/>
      <c r="HC98" s="294">
        <v>-240475.75</v>
      </c>
      <c r="HD98" s="294"/>
      <c r="HE98" s="294">
        <v>-37751.29</v>
      </c>
      <c r="HF98" s="294">
        <v>-510431.75</v>
      </c>
      <c r="HG98" s="294"/>
      <c r="HH98" s="294"/>
      <c r="HI98" s="294">
        <v>-24170</v>
      </c>
      <c r="HJ98" s="294">
        <v>0</v>
      </c>
      <c r="HK98" s="294"/>
      <c r="HL98" s="294"/>
      <c r="HM98" s="294"/>
      <c r="HN98" s="294"/>
      <c r="HO98" s="294"/>
      <c r="HP98" s="294">
        <v>-37414.51</v>
      </c>
      <c r="HQ98" s="294">
        <v>-229934.93</v>
      </c>
      <c r="HR98" s="294">
        <v>-18500</v>
      </c>
      <c r="HS98" s="294">
        <v>0</v>
      </c>
      <c r="HT98" s="294"/>
      <c r="HU98" s="294"/>
      <c r="HV98" s="294"/>
      <c r="HW98" s="294"/>
      <c r="HX98" s="294"/>
      <c r="HY98" s="294">
        <v>-320</v>
      </c>
      <c r="HZ98" s="294"/>
      <c r="IA98" s="294"/>
      <c r="IB98" s="294"/>
      <c r="IC98" s="294"/>
      <c r="ID98" s="294"/>
      <c r="IE98" s="294"/>
      <c r="IF98" s="294"/>
      <c r="IG98" s="294"/>
      <c r="IH98" s="294"/>
      <c r="II98" s="294"/>
      <c r="IJ98" s="294"/>
      <c r="IK98" s="294"/>
      <c r="IL98" s="294">
        <v>-60865.31</v>
      </c>
      <c r="IM98" s="294"/>
      <c r="IN98" s="294"/>
      <c r="IO98" s="294"/>
      <c r="IP98" s="294"/>
      <c r="IQ98" s="294">
        <v>-1357.5</v>
      </c>
      <c r="IR98" s="294"/>
      <c r="IS98" s="294"/>
      <c r="IT98" s="294">
        <v>-2300</v>
      </c>
      <c r="IU98" s="294"/>
      <c r="IV98" s="294"/>
      <c r="IW98" s="294"/>
      <c r="IX98" s="294"/>
      <c r="IY98" s="294"/>
      <c r="IZ98" s="294"/>
      <c r="JA98" s="294"/>
      <c r="JB98" s="294"/>
      <c r="JC98" s="294">
        <v>-18544.939999999999</v>
      </c>
      <c r="JD98" s="294"/>
      <c r="JE98" s="294"/>
      <c r="JF98" s="294">
        <v>-810</v>
      </c>
      <c r="JG98" s="294"/>
      <c r="JH98" s="294"/>
      <c r="JI98" s="294"/>
      <c r="JJ98" s="294"/>
      <c r="JK98" s="294"/>
      <c r="JL98" s="294"/>
      <c r="JM98" s="294"/>
      <c r="JN98" s="294"/>
      <c r="JO98" s="294"/>
      <c r="JP98" s="294"/>
      <c r="JQ98" s="294"/>
      <c r="JR98" s="294"/>
      <c r="JS98" s="294"/>
      <c r="JT98" s="294"/>
      <c r="JU98" s="294"/>
      <c r="JV98" s="294"/>
      <c r="JW98" s="294"/>
      <c r="JX98" s="294"/>
      <c r="JY98" s="294"/>
      <c r="JZ98" s="294"/>
      <c r="KA98" s="294"/>
      <c r="KB98" s="294"/>
      <c r="KC98" s="294"/>
      <c r="KD98" s="294"/>
      <c r="KE98" s="294"/>
      <c r="KF98" s="294"/>
      <c r="KG98" s="294"/>
      <c r="KH98" s="294"/>
      <c r="KI98" s="294"/>
      <c r="KJ98" s="294"/>
      <c r="KK98" s="294"/>
      <c r="KL98" s="294">
        <v>-7200.75</v>
      </c>
      <c r="KM98" s="294"/>
      <c r="KN98" s="294">
        <v>-440</v>
      </c>
      <c r="KO98" s="294"/>
      <c r="KP98" s="294"/>
      <c r="KQ98" s="294"/>
      <c r="KR98" s="294">
        <v>-2410.0700000000002</v>
      </c>
      <c r="KS98" s="294">
        <v>-12725.6</v>
      </c>
      <c r="KT98" s="294">
        <v>-51127.33</v>
      </c>
      <c r="KU98" s="294">
        <v>-14663.94</v>
      </c>
      <c r="KV98" s="294">
        <v>-4759</v>
      </c>
      <c r="KW98" s="294"/>
      <c r="KX98" s="294"/>
      <c r="KY98" s="294"/>
      <c r="KZ98" s="294">
        <v>-1650</v>
      </c>
      <c r="LA98" s="294"/>
      <c r="LB98" s="294"/>
      <c r="LC98" s="294"/>
      <c r="LD98" s="294"/>
      <c r="LE98" s="294"/>
      <c r="LF98" s="294"/>
      <c r="LG98" s="294">
        <v>-99038.7</v>
      </c>
      <c r="LH98" s="294"/>
      <c r="LI98" s="294"/>
      <c r="LJ98" s="294">
        <v>-147976.65</v>
      </c>
      <c r="LK98" s="294"/>
      <c r="LL98" s="294"/>
      <c r="LM98" s="294"/>
      <c r="LN98" s="294"/>
      <c r="LO98" s="294"/>
      <c r="LP98" s="294">
        <v>-6300</v>
      </c>
      <c r="LQ98" s="294"/>
      <c r="LR98" s="294"/>
      <c r="LS98" s="294"/>
      <c r="LT98" s="294"/>
      <c r="LU98" s="294"/>
      <c r="LV98" s="294">
        <v>-6387.5</v>
      </c>
      <c r="LW98" s="294">
        <v>-18545</v>
      </c>
      <c r="LX98" s="294">
        <v>-5795</v>
      </c>
      <c r="LY98" s="294"/>
      <c r="LZ98" s="294"/>
      <c r="MA98" s="294"/>
      <c r="MB98" s="294"/>
      <c r="MC98" s="294"/>
      <c r="MD98" s="294"/>
      <c r="ME98" s="294">
        <v>-3700</v>
      </c>
      <c r="MF98" s="294"/>
      <c r="MG98" s="294"/>
      <c r="MH98" s="294"/>
      <c r="MI98" s="294"/>
      <c r="MJ98" s="294"/>
      <c r="MK98" s="294"/>
      <c r="ML98" s="294"/>
      <c r="MM98" s="294"/>
      <c r="MN98" s="294"/>
      <c r="MO98" s="294"/>
      <c r="MP98" s="294"/>
      <c r="MQ98" s="294"/>
      <c r="MR98" s="294"/>
      <c r="MS98" s="294">
        <v>-191833.5</v>
      </c>
      <c r="MT98" s="294">
        <v>-31477.5</v>
      </c>
      <c r="MU98" s="294"/>
      <c r="MV98" s="294"/>
      <c r="MW98" s="294"/>
      <c r="MX98" s="294"/>
      <c r="MY98" s="294"/>
      <c r="MZ98" s="294"/>
      <c r="NA98" s="294">
        <v>-2761</v>
      </c>
      <c r="NB98" s="294"/>
      <c r="NC98" s="294"/>
      <c r="ND98" s="294"/>
      <c r="NE98" s="294">
        <v>-3932</v>
      </c>
      <c r="NF98" s="294">
        <v>-1360</v>
      </c>
      <c r="NG98" s="294">
        <v>0</v>
      </c>
      <c r="NH98" s="294"/>
      <c r="NI98" s="294"/>
      <c r="NJ98" s="294"/>
      <c r="NK98" s="294"/>
      <c r="NL98" s="294"/>
      <c r="NM98" s="294"/>
      <c r="NN98" s="294"/>
      <c r="NO98" s="294"/>
      <c r="NP98" s="294"/>
      <c r="NQ98" s="294"/>
      <c r="NR98" s="294">
        <v>-120</v>
      </c>
      <c r="NS98" s="294"/>
      <c r="NT98" s="294">
        <v>-676</v>
      </c>
      <c r="NU98" s="294"/>
      <c r="NV98" s="294"/>
      <c r="NW98" s="294"/>
      <c r="NX98" s="294"/>
      <c r="NY98" s="294"/>
      <c r="NZ98" s="294">
        <v>-420</v>
      </c>
      <c r="OA98" s="294"/>
      <c r="OB98" s="294"/>
      <c r="OC98" s="294">
        <v>-9465.5</v>
      </c>
      <c r="OD98" s="294"/>
      <c r="OE98" s="294"/>
      <c r="OF98" s="294"/>
      <c r="OG98" s="294">
        <v>-329.7</v>
      </c>
      <c r="OH98" s="294"/>
      <c r="OI98" s="294"/>
      <c r="OJ98" s="294">
        <v>-170600.34</v>
      </c>
      <c r="OK98" s="294"/>
      <c r="OL98" s="294"/>
      <c r="OM98" s="294">
        <v>-1720</v>
      </c>
      <c r="ON98" s="294">
        <v>-875</v>
      </c>
      <c r="OO98" s="294">
        <v>-98428.51</v>
      </c>
      <c r="OP98" s="294">
        <v>0</v>
      </c>
      <c r="OQ98" s="294">
        <v>0</v>
      </c>
      <c r="OR98" s="294"/>
      <c r="OS98" s="294"/>
      <c r="OT98" s="294"/>
      <c r="OU98" s="294"/>
      <c r="OV98" s="294"/>
      <c r="OW98" s="294"/>
      <c r="OX98" s="294"/>
      <c r="OY98" s="294"/>
      <c r="OZ98" s="294"/>
      <c r="PA98" s="294"/>
      <c r="PB98" s="294"/>
      <c r="PC98" s="294"/>
      <c r="PD98" s="294"/>
      <c r="PE98" s="294"/>
      <c r="PF98" s="294"/>
      <c r="PG98" s="294"/>
      <c r="PH98" s="294"/>
      <c r="PI98" s="294"/>
      <c r="PJ98" s="294"/>
      <c r="PK98" s="294"/>
      <c r="PL98" s="294"/>
      <c r="PM98" s="294"/>
      <c r="PN98" s="294"/>
      <c r="PO98" s="294">
        <v>-15892</v>
      </c>
      <c r="PP98" s="294"/>
      <c r="PQ98" s="294"/>
      <c r="PR98" s="294"/>
      <c r="PS98" s="294"/>
      <c r="PT98" s="294"/>
      <c r="PU98" s="294"/>
      <c r="PV98" s="294"/>
      <c r="PW98" s="294"/>
      <c r="PX98" s="294"/>
      <c r="PY98" s="294"/>
      <c r="PZ98" s="294"/>
      <c r="QA98" s="294"/>
      <c r="QB98" s="294"/>
      <c r="QC98" s="294"/>
      <c r="QD98" s="294"/>
      <c r="QE98" s="294"/>
      <c r="QF98" s="294"/>
      <c r="QG98" s="294"/>
      <c r="QH98" s="294"/>
      <c r="QI98" s="294"/>
      <c r="QJ98" s="294"/>
      <c r="QK98" s="294"/>
      <c r="QL98" s="294"/>
      <c r="QM98" s="294"/>
      <c r="QN98" s="294"/>
      <c r="QO98" s="294"/>
      <c r="QP98" s="294"/>
      <c r="QQ98" s="294"/>
      <c r="QR98" s="294"/>
      <c r="QS98" s="294"/>
      <c r="QT98" s="294"/>
      <c r="QU98" s="294"/>
      <c r="QV98" s="294"/>
      <c r="QW98" s="294"/>
      <c r="QX98" s="294"/>
      <c r="QY98" s="294"/>
      <c r="QZ98" s="294"/>
      <c r="RA98" s="294"/>
      <c r="RB98" s="294"/>
      <c r="RC98" s="294">
        <v>-11876.9</v>
      </c>
      <c r="RD98" s="294"/>
      <c r="RE98" s="294"/>
      <c r="RF98" s="294"/>
      <c r="RG98" s="294"/>
      <c r="RH98" s="294"/>
      <c r="RI98" s="294"/>
      <c r="RJ98" s="294">
        <v>-350</v>
      </c>
      <c r="RK98" s="294"/>
      <c r="RL98" s="294"/>
      <c r="RM98" s="294"/>
      <c r="RN98" s="294"/>
      <c r="RO98" s="294"/>
      <c r="RP98" s="294"/>
      <c r="RQ98" s="294"/>
      <c r="RR98" s="294"/>
      <c r="RS98" s="294"/>
      <c r="RT98" s="294"/>
      <c r="RU98" s="294"/>
      <c r="RV98" s="294"/>
      <c r="RW98" s="294"/>
      <c r="RX98" s="294"/>
      <c r="RY98" s="294"/>
      <c r="RZ98" s="294"/>
      <c r="SA98" s="294"/>
      <c r="SB98" s="294"/>
      <c r="SC98" s="294">
        <v>-460</v>
      </c>
      <c r="SD98" s="294">
        <v>-55838</v>
      </c>
      <c r="SE98" s="294">
        <v>-5060</v>
      </c>
      <c r="SF98" s="294"/>
      <c r="SG98" s="294"/>
      <c r="SH98" s="294">
        <v>-10700</v>
      </c>
      <c r="SI98" s="294"/>
      <c r="SJ98" s="294"/>
      <c r="SK98" s="294">
        <v>-1500</v>
      </c>
      <c r="SL98" s="294"/>
      <c r="SM98" s="294"/>
      <c r="SN98" s="294"/>
      <c r="SO98" s="294"/>
      <c r="SP98" s="294"/>
      <c r="SQ98" s="294"/>
      <c r="SR98" s="294"/>
      <c r="SS98" s="294">
        <v>-4050</v>
      </c>
      <c r="ST98" s="294"/>
      <c r="SU98" s="294"/>
      <c r="SV98" s="294"/>
      <c r="SW98" s="294"/>
      <c r="SX98" s="294"/>
      <c r="SY98" s="294"/>
      <c r="SZ98" s="294"/>
      <c r="TA98" s="294"/>
      <c r="TB98" s="294"/>
      <c r="TC98" s="294"/>
      <c r="TD98" s="294"/>
      <c r="TE98" s="294"/>
      <c r="TF98" s="294"/>
      <c r="TG98" s="294"/>
      <c r="TH98" s="294"/>
      <c r="TI98" s="294"/>
      <c r="TJ98" s="294"/>
      <c r="TK98" s="294"/>
      <c r="TL98" s="294"/>
      <c r="TM98" s="294"/>
      <c r="TN98" s="294"/>
      <c r="TO98" s="294"/>
      <c r="TP98" s="294"/>
      <c r="TQ98" s="294"/>
      <c r="TR98" s="294"/>
      <c r="TS98" s="294"/>
      <c r="TT98" s="294"/>
      <c r="TU98" s="294"/>
      <c r="TV98" s="294"/>
      <c r="TW98" s="294"/>
      <c r="TX98" s="294"/>
      <c r="TY98" s="294"/>
      <c r="TZ98" s="294"/>
      <c r="UA98" s="294"/>
      <c r="UB98" s="294"/>
      <c r="UC98" s="294"/>
      <c r="UD98" s="294">
        <v>-154827</v>
      </c>
      <c r="UE98" s="294"/>
      <c r="UF98" s="294"/>
      <c r="UG98" s="294"/>
      <c r="UH98" s="294"/>
      <c r="UI98" s="294"/>
      <c r="UJ98" s="294"/>
      <c r="UK98" s="294"/>
      <c r="UL98" s="294"/>
      <c r="UM98" s="294"/>
      <c r="UN98" s="294"/>
      <c r="UO98" s="294"/>
      <c r="UP98" s="294"/>
      <c r="UQ98" s="294"/>
      <c r="UR98" s="294"/>
      <c r="US98" s="294"/>
      <c r="UT98" s="294"/>
      <c r="UU98" s="294">
        <v>-4725</v>
      </c>
      <c r="UV98" s="294"/>
      <c r="UW98" s="294"/>
      <c r="UX98" s="294"/>
      <c r="UY98" s="294"/>
      <c r="UZ98" s="294"/>
      <c r="VA98" s="294"/>
      <c r="VB98" s="294"/>
      <c r="VC98" s="294"/>
      <c r="VD98" s="294"/>
      <c r="VE98" s="294"/>
      <c r="VF98" s="294"/>
      <c r="VG98" s="294"/>
      <c r="VH98" s="294"/>
      <c r="VI98" s="294"/>
      <c r="VJ98" s="294"/>
      <c r="VK98" s="294"/>
      <c r="VL98" s="294"/>
      <c r="VM98" s="294"/>
      <c r="VN98" s="294"/>
      <c r="VO98" s="294">
        <v>-830</v>
      </c>
      <c r="VP98" s="294"/>
      <c r="VQ98" s="294"/>
      <c r="VR98" s="294"/>
      <c r="VS98" s="294"/>
      <c r="VT98" s="294"/>
      <c r="VU98" s="294">
        <v>-35892.199999999997</v>
      </c>
      <c r="VV98" s="294"/>
      <c r="VW98" s="294"/>
      <c r="VX98" s="294"/>
      <c r="VY98" s="294"/>
      <c r="VZ98" s="294"/>
      <c r="WA98" s="294"/>
      <c r="WB98" s="294"/>
      <c r="WC98" s="294"/>
      <c r="WD98" s="294"/>
      <c r="WE98" s="294"/>
      <c r="WF98" s="294"/>
      <c r="WG98" s="294"/>
      <c r="WH98" s="294"/>
      <c r="WI98" s="294"/>
      <c r="WJ98" s="294"/>
      <c r="WK98" s="294"/>
      <c r="WL98" s="294"/>
      <c r="WM98" s="294"/>
      <c r="WN98" s="294"/>
      <c r="WO98" s="294"/>
      <c r="WP98" s="294"/>
      <c r="WQ98" s="294"/>
      <c r="WR98" s="294"/>
      <c r="WS98" s="294"/>
      <c r="WT98" s="294"/>
      <c r="WU98" s="294"/>
      <c r="WV98" s="294"/>
      <c r="WW98" s="294"/>
      <c r="WX98" s="294"/>
      <c r="WY98" s="294"/>
      <c r="WZ98" s="294"/>
      <c r="XA98" s="294"/>
      <c r="XB98" s="294"/>
      <c r="XC98" s="294"/>
      <c r="XD98" s="294"/>
      <c r="XE98" s="294"/>
      <c r="XF98" s="294"/>
      <c r="XG98" s="294"/>
      <c r="XH98" s="294"/>
      <c r="XI98" s="294"/>
      <c r="XJ98" s="294"/>
      <c r="XK98" s="294"/>
      <c r="XL98" s="294"/>
      <c r="XM98" s="294"/>
      <c r="XN98" s="294"/>
      <c r="XO98" s="294"/>
      <c r="XP98" s="294"/>
      <c r="XQ98" s="294"/>
      <c r="XR98" s="294"/>
      <c r="XS98" s="294"/>
      <c r="XT98" s="294"/>
      <c r="XU98" s="294"/>
      <c r="XV98" s="294"/>
      <c r="XW98" s="294"/>
      <c r="XX98" s="294"/>
      <c r="XY98" s="294"/>
      <c r="XZ98" s="294"/>
      <c r="YA98" s="294"/>
      <c r="YB98" s="294"/>
      <c r="YC98" s="294"/>
      <c r="YD98" s="294"/>
      <c r="YE98" s="294"/>
      <c r="YF98" s="294"/>
      <c r="YG98" s="294"/>
      <c r="YH98" s="294"/>
      <c r="YI98" s="294"/>
      <c r="YJ98" s="294"/>
      <c r="YK98" s="294"/>
      <c r="YL98" s="294"/>
      <c r="YM98" s="294"/>
      <c r="YN98" s="294"/>
      <c r="YO98" s="294"/>
      <c r="YP98" s="294"/>
      <c r="YQ98" s="294"/>
      <c r="YR98" s="294"/>
      <c r="YS98" s="294"/>
      <c r="YT98" s="294"/>
      <c r="YU98" s="294"/>
      <c r="YV98" s="294"/>
      <c r="YW98" s="294"/>
      <c r="YX98" s="294"/>
      <c r="YY98" s="294"/>
      <c r="YZ98" s="294"/>
      <c r="ZA98" s="294"/>
      <c r="ZB98" s="294"/>
      <c r="ZC98" s="294"/>
      <c r="ZD98" s="294"/>
      <c r="ZE98" s="294"/>
      <c r="ZF98" s="294"/>
      <c r="ZG98" s="294"/>
      <c r="ZH98" s="294"/>
      <c r="ZI98" s="294"/>
      <c r="ZJ98" s="294"/>
      <c r="ZK98" s="294"/>
      <c r="ZL98" s="294"/>
      <c r="ZM98" s="294"/>
      <c r="ZN98" s="294"/>
      <c r="ZO98" s="294"/>
      <c r="ZP98" s="294"/>
      <c r="ZQ98" s="294"/>
      <c r="ZR98" s="294"/>
      <c r="ZS98" s="294"/>
      <c r="ZT98" s="294"/>
      <c r="ZU98" s="294"/>
      <c r="ZV98" s="294"/>
      <c r="ZW98" s="294"/>
      <c r="ZX98" s="294"/>
      <c r="ZY98" s="294"/>
      <c r="ZZ98" s="294"/>
      <c r="AAA98" s="294"/>
      <c r="AAB98" s="294"/>
      <c r="AAC98" s="294"/>
      <c r="AAD98" s="294"/>
      <c r="AAE98" s="294"/>
      <c r="AAF98" s="294"/>
      <c r="AAG98" s="294"/>
      <c r="AAH98" s="294"/>
      <c r="AAI98" s="294"/>
      <c r="AAJ98" s="294"/>
      <c r="AAK98" s="294"/>
      <c r="AAL98" s="294"/>
      <c r="AAM98" s="294"/>
      <c r="AAN98" s="294"/>
      <c r="AAO98" s="294"/>
      <c r="AAP98" s="294"/>
      <c r="AAQ98" s="294"/>
      <c r="AAR98" s="294"/>
      <c r="AAS98" s="294"/>
      <c r="AAT98" s="294"/>
      <c r="AAU98" s="294"/>
      <c r="AAV98" s="294"/>
      <c r="AAW98" s="294"/>
      <c r="AAX98" s="294"/>
      <c r="AAY98" s="294"/>
      <c r="AAZ98" s="294"/>
      <c r="ABA98" s="294"/>
      <c r="ABB98" s="294"/>
      <c r="ABC98" s="294">
        <v>0</v>
      </c>
      <c r="ABD98" s="294"/>
      <c r="ABE98" s="294"/>
      <c r="ABF98" s="294"/>
      <c r="ABG98" s="294"/>
      <c r="ABH98" s="294"/>
      <c r="ABI98" s="294"/>
      <c r="ABJ98" s="294"/>
      <c r="ABK98" s="294">
        <v>0</v>
      </c>
      <c r="ABL98" s="294"/>
      <c r="ABM98" s="294"/>
      <c r="ABN98" s="294"/>
      <c r="ABO98" s="294"/>
      <c r="ABP98" s="294"/>
      <c r="ABQ98" s="294"/>
      <c r="ABR98" s="294"/>
      <c r="ABS98" s="294"/>
      <c r="ABT98" s="294"/>
      <c r="ABU98" s="294"/>
      <c r="ABV98" s="294"/>
      <c r="ABW98" s="294"/>
      <c r="ABX98" s="294"/>
      <c r="ABY98" s="294"/>
      <c r="ABZ98" s="294"/>
      <c r="ACA98" s="294"/>
      <c r="ACB98" s="294"/>
      <c r="ACC98" s="294"/>
      <c r="ACD98" s="294"/>
      <c r="ACE98" s="294"/>
      <c r="ACF98" s="294"/>
      <c r="ACG98" s="294"/>
      <c r="ACH98" s="294"/>
      <c r="ACI98" s="294"/>
      <c r="ACJ98" s="294"/>
      <c r="ACK98" s="294"/>
      <c r="ACL98" s="294"/>
      <c r="ACM98" s="294"/>
      <c r="ACN98" s="294"/>
      <c r="ACO98" s="294"/>
      <c r="ACP98" s="294"/>
      <c r="ACQ98" s="294"/>
      <c r="ACR98" s="294"/>
      <c r="ACS98" s="294"/>
      <c r="ACT98" s="294"/>
      <c r="ACU98" s="294"/>
      <c r="ACV98" s="294"/>
      <c r="ACW98" s="294"/>
      <c r="ACX98" s="294"/>
      <c r="ACY98" s="294"/>
      <c r="ACZ98" s="294"/>
      <c r="ADA98" s="294"/>
      <c r="ADB98" s="294"/>
      <c r="ADC98" s="294"/>
      <c r="ADD98" s="294"/>
      <c r="ADE98" s="294"/>
      <c r="ADF98" s="294"/>
      <c r="ADG98" s="294"/>
      <c r="ADH98" s="294"/>
      <c r="ADI98" s="294"/>
      <c r="ADJ98" s="294"/>
      <c r="ADK98" s="294"/>
      <c r="ADL98" s="294"/>
      <c r="ADM98" s="294"/>
      <c r="ADN98" s="294"/>
      <c r="ADO98" s="294"/>
      <c r="ADP98" s="294"/>
      <c r="ADQ98" s="294"/>
      <c r="ADR98" s="294"/>
      <c r="ADS98" s="294"/>
      <c r="ADT98" s="294"/>
      <c r="ADU98" s="294"/>
      <c r="ADV98" s="294"/>
      <c r="ADW98" s="294"/>
      <c r="ADX98" s="294"/>
      <c r="ADY98" s="294"/>
      <c r="ADZ98" s="294"/>
      <c r="AEA98" s="294"/>
      <c r="AEB98" s="294"/>
      <c r="AEC98" s="294"/>
      <c r="AED98" s="294"/>
      <c r="AEE98" s="294"/>
      <c r="AEF98" s="294"/>
      <c r="AEG98" s="294"/>
      <c r="AEH98" s="294"/>
      <c r="AEI98" s="294"/>
      <c r="AEJ98" s="294"/>
      <c r="AEK98" s="294"/>
      <c r="AEL98" s="294"/>
      <c r="AEM98" s="294"/>
      <c r="AEN98" s="294"/>
      <c r="AEO98" s="294"/>
      <c r="AEP98" s="294"/>
      <c r="AEQ98" s="294"/>
      <c r="AER98" s="294">
        <v>-219804.31</v>
      </c>
      <c r="AES98" s="294">
        <v>0</v>
      </c>
      <c r="AET98" s="294">
        <v>-750</v>
      </c>
      <c r="AEU98" s="294"/>
      <c r="AEV98" s="294"/>
      <c r="AEW98" s="294"/>
      <c r="AEX98" s="294">
        <v>-700</v>
      </c>
      <c r="AEY98" s="294"/>
      <c r="AEZ98" s="294"/>
      <c r="AFA98" s="294"/>
      <c r="AFB98" s="294"/>
      <c r="AFC98" s="294"/>
      <c r="AFD98" s="294"/>
      <c r="AFE98" s="294"/>
      <c r="AFF98" s="294"/>
      <c r="AFG98" s="294"/>
      <c r="AFH98" s="294"/>
      <c r="AFI98" s="294"/>
      <c r="AFJ98" s="294"/>
      <c r="AFK98" s="294"/>
      <c r="AFL98" s="294"/>
      <c r="AFM98" s="294"/>
      <c r="AFN98" s="294"/>
      <c r="AFO98" s="294"/>
      <c r="AFP98" s="294">
        <v>-5462</v>
      </c>
      <c r="AFQ98" s="294"/>
      <c r="AFR98" s="294"/>
      <c r="AFS98" s="294"/>
      <c r="AFT98" s="294"/>
      <c r="AFU98" s="294"/>
      <c r="AFV98" s="294"/>
      <c r="AFW98" s="294"/>
      <c r="AFX98" s="294"/>
      <c r="AFY98" s="294"/>
      <c r="AFZ98" s="294"/>
      <c r="AGA98" s="294"/>
      <c r="AGB98" s="294"/>
      <c r="AGC98" s="294"/>
      <c r="AGD98" s="294"/>
      <c r="AGE98" s="294"/>
      <c r="AGF98" s="294"/>
      <c r="AGG98" s="294"/>
      <c r="AGH98" s="294"/>
      <c r="AGI98" s="294"/>
      <c r="AGJ98" s="294"/>
      <c r="AGK98" s="294"/>
      <c r="AGL98" s="294"/>
      <c r="AGM98" s="294">
        <v>-10970</v>
      </c>
      <c r="AGN98" s="294"/>
      <c r="AGO98" s="294"/>
      <c r="AGP98" s="294"/>
      <c r="AGQ98" s="294"/>
      <c r="AGR98" s="294"/>
      <c r="AGS98" s="294"/>
      <c r="AGT98" s="294"/>
      <c r="AGU98" s="294">
        <v>-10070.31</v>
      </c>
      <c r="AGV98" s="294">
        <v>-7052.2</v>
      </c>
      <c r="AGW98" s="294"/>
      <c r="AGX98" s="294"/>
      <c r="AGY98" s="294"/>
      <c r="AGZ98" s="294"/>
      <c r="AHA98" s="294"/>
      <c r="AHB98" s="294"/>
      <c r="AHC98" s="294"/>
      <c r="AHD98" s="294"/>
      <c r="AHE98" s="294">
        <v>-2710</v>
      </c>
      <c r="AHF98" s="294"/>
      <c r="AHG98" s="294"/>
      <c r="AHH98" s="294">
        <v>-1431</v>
      </c>
      <c r="AHI98" s="294"/>
      <c r="AHJ98" s="294"/>
      <c r="AHK98" s="294"/>
      <c r="AHL98" s="294"/>
      <c r="AHM98" s="294"/>
      <c r="AHN98" s="294"/>
      <c r="AHO98" s="294"/>
      <c r="AHP98" s="294"/>
      <c r="AHQ98" s="294"/>
      <c r="AHR98" s="329"/>
      <c r="AHS98" s="294">
        <f t="shared" si="51"/>
        <v>-2892963.6300000004</v>
      </c>
      <c r="AHT98" s="271" t="b">
        <f t="shared" si="52"/>
        <v>1</v>
      </c>
      <c r="AHU98" s="271" t="s">
        <v>6273</v>
      </c>
      <c r="AHV98" s="271" t="s">
        <v>6134</v>
      </c>
      <c r="AHW98" s="271" t="s">
        <v>6135</v>
      </c>
    </row>
    <row r="99" spans="1:907" ht="24" x14ac:dyDescent="0.8">
      <c r="A99" s="270" t="s">
        <v>6273</v>
      </c>
      <c r="B99" s="270" t="s">
        <v>6136</v>
      </c>
      <c r="C99" s="271" t="s">
        <v>6137</v>
      </c>
      <c r="D99" s="294">
        <v>0</v>
      </c>
      <c r="E99" s="294">
        <v>-30514</v>
      </c>
      <c r="F99" s="294">
        <v>-1250</v>
      </c>
      <c r="G99" s="294"/>
      <c r="H99" s="294">
        <v>-51995</v>
      </c>
      <c r="I99" s="294">
        <v>-124350</v>
      </c>
      <c r="J99" s="294">
        <v>-102303.25</v>
      </c>
      <c r="K99" s="294">
        <v>-34850</v>
      </c>
      <c r="L99" s="294">
        <v>-44400</v>
      </c>
      <c r="M99" s="294">
        <v>-9950</v>
      </c>
      <c r="N99" s="294">
        <v>-157226</v>
      </c>
      <c r="O99" s="294">
        <v>-1100</v>
      </c>
      <c r="P99" s="294">
        <v>-254730</v>
      </c>
      <c r="Q99" s="294">
        <v>-2500</v>
      </c>
      <c r="R99" s="294"/>
      <c r="S99" s="294">
        <v>-19900</v>
      </c>
      <c r="T99" s="294">
        <v>-5300</v>
      </c>
      <c r="U99" s="294">
        <v>-6890.25</v>
      </c>
      <c r="V99" s="294"/>
      <c r="W99" s="294"/>
      <c r="X99" s="294"/>
      <c r="Y99" s="294"/>
      <c r="Z99" s="294"/>
      <c r="AA99" s="294">
        <v>0</v>
      </c>
      <c r="AB99" s="294"/>
      <c r="AC99" s="294"/>
      <c r="AD99" s="294">
        <v>0</v>
      </c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>
        <v>-200</v>
      </c>
      <c r="AV99" s="294"/>
      <c r="AW99" s="294"/>
      <c r="AX99" s="294">
        <v>-49931.5</v>
      </c>
      <c r="AY99" s="294">
        <v>-7200</v>
      </c>
      <c r="AZ99" s="294">
        <v>-1400</v>
      </c>
      <c r="BA99" s="294">
        <v>0</v>
      </c>
      <c r="BB99" s="294"/>
      <c r="BC99" s="294">
        <v>-200</v>
      </c>
      <c r="BD99" s="294"/>
      <c r="BE99" s="294">
        <v>-6227</v>
      </c>
      <c r="BF99" s="294">
        <v>-3000</v>
      </c>
      <c r="BG99" s="294">
        <v>-600</v>
      </c>
      <c r="BH99" s="294">
        <v>-3630</v>
      </c>
      <c r="BI99" s="294">
        <v>-394</v>
      </c>
      <c r="BJ99" s="294"/>
      <c r="BK99" s="294"/>
      <c r="BL99" s="294">
        <v>-1730</v>
      </c>
      <c r="BM99" s="294">
        <v>-250</v>
      </c>
      <c r="BN99" s="294"/>
      <c r="BO99" s="294"/>
      <c r="BP99" s="294"/>
      <c r="BQ99" s="294"/>
      <c r="BR99" s="294"/>
      <c r="BS99" s="294">
        <v>-560</v>
      </c>
      <c r="BT99" s="294">
        <v>-560</v>
      </c>
      <c r="BU99" s="294"/>
      <c r="BV99" s="294">
        <v>-640</v>
      </c>
      <c r="BW99" s="294"/>
      <c r="BX99" s="294"/>
      <c r="BY99" s="294">
        <v>-280</v>
      </c>
      <c r="BZ99" s="294">
        <v>-36000</v>
      </c>
      <c r="CA99" s="294">
        <v>-21736</v>
      </c>
      <c r="CB99" s="294">
        <v>-114663.25</v>
      </c>
      <c r="CC99" s="294">
        <v>-102939.5</v>
      </c>
      <c r="CD99" s="294">
        <v>-71106.25</v>
      </c>
      <c r="CE99" s="294">
        <v>-52271</v>
      </c>
      <c r="CF99" s="294">
        <v>-131975.5</v>
      </c>
      <c r="CG99" s="294"/>
      <c r="CH99" s="294">
        <v>-1500</v>
      </c>
      <c r="CI99" s="294"/>
      <c r="CJ99" s="294"/>
      <c r="CK99" s="294">
        <v>-700</v>
      </c>
      <c r="CL99" s="294">
        <v>-50</v>
      </c>
      <c r="CM99" s="294">
        <v>-1400</v>
      </c>
      <c r="CN99" s="294"/>
      <c r="CO99" s="294"/>
      <c r="CP99" s="294"/>
      <c r="CQ99" s="294"/>
      <c r="CR99" s="294"/>
      <c r="CS99" s="294"/>
      <c r="CT99" s="294">
        <v>-12587.5</v>
      </c>
      <c r="CU99" s="294"/>
      <c r="CV99" s="294"/>
      <c r="CW99" s="294">
        <v>-4530.75</v>
      </c>
      <c r="CX99" s="294"/>
      <c r="CY99" s="294">
        <v>-1425</v>
      </c>
      <c r="CZ99" s="294">
        <v>-8727</v>
      </c>
      <c r="DA99" s="294">
        <v>-41520</v>
      </c>
      <c r="DB99" s="294">
        <v>-22916.85</v>
      </c>
      <c r="DC99" s="294">
        <v>-94779</v>
      </c>
      <c r="DD99" s="294"/>
      <c r="DE99" s="294">
        <v>-2708</v>
      </c>
      <c r="DF99" s="294">
        <v>-59328</v>
      </c>
      <c r="DG99" s="294">
        <v>-264686.75</v>
      </c>
      <c r="DH99" s="294">
        <v>-496440</v>
      </c>
      <c r="DI99" s="294">
        <v>-185108.88</v>
      </c>
      <c r="DJ99" s="294">
        <v>-9364</v>
      </c>
      <c r="DK99" s="294"/>
      <c r="DL99" s="294">
        <v>-1576</v>
      </c>
      <c r="DM99" s="294">
        <v>-7840</v>
      </c>
      <c r="DN99" s="294"/>
      <c r="DO99" s="294"/>
      <c r="DP99" s="294"/>
      <c r="DQ99" s="294">
        <v>0</v>
      </c>
      <c r="DR99" s="294">
        <v>-373</v>
      </c>
      <c r="DS99" s="294"/>
      <c r="DT99" s="294"/>
      <c r="DU99" s="294"/>
      <c r="DV99" s="294">
        <v>-3650</v>
      </c>
      <c r="DW99" s="294"/>
      <c r="DX99" s="294">
        <v>-800</v>
      </c>
      <c r="DY99" s="294"/>
      <c r="DZ99" s="294"/>
      <c r="EA99" s="294"/>
      <c r="EB99" s="294">
        <v>-3317.5</v>
      </c>
      <c r="EC99" s="294">
        <v>-2364</v>
      </c>
      <c r="ED99" s="294"/>
      <c r="EE99" s="294"/>
      <c r="EF99" s="294"/>
      <c r="EG99" s="294">
        <v>-2839.1</v>
      </c>
      <c r="EH99" s="294">
        <v>-204</v>
      </c>
      <c r="EI99" s="294"/>
      <c r="EJ99" s="294">
        <v>-2542</v>
      </c>
      <c r="EK99" s="294"/>
      <c r="EL99" s="294"/>
      <c r="EM99" s="294"/>
      <c r="EN99" s="294"/>
      <c r="EO99" s="294"/>
      <c r="EP99" s="294"/>
      <c r="EQ99" s="294"/>
      <c r="ER99" s="294"/>
      <c r="ES99" s="294">
        <v>-217598.25</v>
      </c>
      <c r="ET99" s="294"/>
      <c r="EU99" s="294"/>
      <c r="EV99" s="294"/>
      <c r="EW99" s="294"/>
      <c r="EX99" s="294"/>
      <c r="EY99" s="294"/>
      <c r="EZ99" s="294"/>
      <c r="FA99" s="294"/>
      <c r="FB99" s="294"/>
      <c r="FC99" s="294"/>
      <c r="FD99" s="294"/>
      <c r="FE99" s="294"/>
      <c r="FF99" s="294"/>
      <c r="FG99" s="294"/>
      <c r="FH99" s="294"/>
      <c r="FI99" s="294"/>
      <c r="FJ99" s="294"/>
      <c r="FK99" s="294"/>
      <c r="FL99" s="294"/>
      <c r="FM99" s="294"/>
      <c r="FN99" s="294"/>
      <c r="FO99" s="294"/>
      <c r="FP99" s="294"/>
      <c r="FQ99" s="294"/>
      <c r="FR99" s="294"/>
      <c r="FS99" s="294"/>
      <c r="FT99" s="294"/>
      <c r="FU99" s="294"/>
      <c r="FV99" s="294"/>
      <c r="FW99" s="294"/>
      <c r="FX99" s="294"/>
      <c r="FY99" s="294"/>
      <c r="FZ99" s="294"/>
      <c r="GA99" s="294"/>
      <c r="GB99" s="294"/>
      <c r="GC99" s="294"/>
      <c r="GD99" s="294"/>
      <c r="GE99" s="294">
        <v>0</v>
      </c>
      <c r="GF99" s="294"/>
      <c r="GG99" s="294"/>
      <c r="GH99" s="294"/>
      <c r="GI99" s="294"/>
      <c r="GJ99" s="294"/>
      <c r="GK99" s="294"/>
      <c r="GL99" s="294"/>
      <c r="GM99" s="294"/>
      <c r="GN99" s="294"/>
      <c r="GO99" s="294"/>
      <c r="GP99" s="294"/>
      <c r="GQ99" s="294"/>
      <c r="GR99" s="294"/>
      <c r="GS99" s="294"/>
      <c r="GT99" s="294">
        <v>-290</v>
      </c>
      <c r="GU99" s="294"/>
      <c r="GV99" s="294"/>
      <c r="GW99" s="294"/>
      <c r="GX99" s="294"/>
      <c r="GY99" s="294"/>
      <c r="GZ99" s="294"/>
      <c r="HA99" s="294">
        <v>-4409</v>
      </c>
      <c r="HB99" s="294"/>
      <c r="HC99" s="294"/>
      <c r="HD99" s="294">
        <v>-917.66</v>
      </c>
      <c r="HE99" s="294">
        <v>-3634</v>
      </c>
      <c r="HF99" s="294">
        <v>-116209.45</v>
      </c>
      <c r="HG99" s="294">
        <v>-15266</v>
      </c>
      <c r="HH99" s="294"/>
      <c r="HI99" s="294"/>
      <c r="HJ99" s="294"/>
      <c r="HK99" s="294"/>
      <c r="HL99" s="294"/>
      <c r="HM99" s="294"/>
      <c r="HN99" s="294"/>
      <c r="HO99" s="294"/>
      <c r="HP99" s="294"/>
      <c r="HQ99" s="294"/>
      <c r="HR99" s="294"/>
      <c r="HS99" s="294"/>
      <c r="HT99" s="294"/>
      <c r="HU99" s="294"/>
      <c r="HV99" s="294">
        <v>-4358.16</v>
      </c>
      <c r="HW99" s="294"/>
      <c r="HX99" s="294"/>
      <c r="HY99" s="294"/>
      <c r="HZ99" s="294"/>
      <c r="IA99" s="294"/>
      <c r="IB99" s="294"/>
      <c r="IC99" s="294"/>
      <c r="ID99" s="294"/>
      <c r="IE99" s="294"/>
      <c r="IF99" s="294"/>
      <c r="IG99" s="294"/>
      <c r="IH99" s="294"/>
      <c r="II99" s="294"/>
      <c r="IJ99" s="294"/>
      <c r="IK99" s="294">
        <v>-4559.5</v>
      </c>
      <c r="IL99" s="294"/>
      <c r="IM99" s="294"/>
      <c r="IN99" s="294"/>
      <c r="IO99" s="294"/>
      <c r="IP99" s="294"/>
      <c r="IQ99" s="294"/>
      <c r="IR99" s="294">
        <v>-1210</v>
      </c>
      <c r="IS99" s="294"/>
      <c r="IT99" s="294"/>
      <c r="IU99" s="294"/>
      <c r="IV99" s="294"/>
      <c r="IW99" s="294"/>
      <c r="IX99" s="294"/>
      <c r="IY99" s="294"/>
      <c r="IZ99" s="294"/>
      <c r="JA99" s="294"/>
      <c r="JB99" s="294"/>
      <c r="JC99" s="294"/>
      <c r="JD99" s="294"/>
      <c r="JE99" s="294"/>
      <c r="JF99" s="294"/>
      <c r="JG99" s="294">
        <v>-28548</v>
      </c>
      <c r="JH99" s="294"/>
      <c r="JI99" s="294"/>
      <c r="JJ99" s="294"/>
      <c r="JK99" s="294">
        <v>-3154</v>
      </c>
      <c r="JL99" s="294"/>
      <c r="JM99" s="294"/>
      <c r="JN99" s="294"/>
      <c r="JO99" s="294"/>
      <c r="JP99" s="294"/>
      <c r="JQ99" s="294"/>
      <c r="JR99" s="294"/>
      <c r="JS99" s="294"/>
      <c r="JT99" s="294"/>
      <c r="JU99" s="294"/>
      <c r="JV99" s="294"/>
      <c r="JW99" s="294"/>
      <c r="JX99" s="294"/>
      <c r="JY99" s="294"/>
      <c r="JZ99" s="294"/>
      <c r="KA99" s="294"/>
      <c r="KB99" s="294"/>
      <c r="KC99" s="294"/>
      <c r="KD99" s="294"/>
      <c r="KE99" s="294"/>
      <c r="KF99" s="294"/>
      <c r="KG99" s="294"/>
      <c r="KH99" s="294"/>
      <c r="KI99" s="294">
        <v>-6583</v>
      </c>
      <c r="KJ99" s="294"/>
      <c r="KK99" s="294">
        <v>-20800</v>
      </c>
      <c r="KL99" s="294"/>
      <c r="KM99" s="294">
        <v>-3560</v>
      </c>
      <c r="KN99" s="294"/>
      <c r="KO99" s="294"/>
      <c r="KP99" s="294">
        <v>-19138</v>
      </c>
      <c r="KQ99" s="294">
        <v>-757</v>
      </c>
      <c r="KR99" s="294">
        <v>-1680</v>
      </c>
      <c r="KS99" s="294">
        <v>-4450</v>
      </c>
      <c r="KT99" s="294">
        <v>-700</v>
      </c>
      <c r="KU99" s="294"/>
      <c r="KV99" s="294"/>
      <c r="KW99" s="294"/>
      <c r="KX99" s="294"/>
      <c r="KY99" s="294"/>
      <c r="KZ99" s="294"/>
      <c r="LA99" s="294"/>
      <c r="LB99" s="294"/>
      <c r="LC99" s="294"/>
      <c r="LD99" s="294"/>
      <c r="LE99" s="294">
        <v>-55</v>
      </c>
      <c r="LF99" s="294"/>
      <c r="LG99" s="294"/>
      <c r="LH99" s="294"/>
      <c r="LI99" s="294"/>
      <c r="LJ99" s="294">
        <v>-6280</v>
      </c>
      <c r="LK99" s="294">
        <v>-280205.45</v>
      </c>
      <c r="LL99" s="294"/>
      <c r="LM99" s="294"/>
      <c r="LN99" s="294"/>
      <c r="LO99" s="294"/>
      <c r="LP99" s="294">
        <v>-15930</v>
      </c>
      <c r="LQ99" s="294"/>
      <c r="LR99" s="294"/>
      <c r="LS99" s="294"/>
      <c r="LT99" s="294"/>
      <c r="LU99" s="294"/>
      <c r="LV99" s="294"/>
      <c r="LW99" s="294"/>
      <c r="LX99" s="294">
        <v>-3784</v>
      </c>
      <c r="LY99" s="294"/>
      <c r="LZ99" s="294"/>
      <c r="MA99" s="294"/>
      <c r="MB99" s="294"/>
      <c r="MC99" s="294"/>
      <c r="MD99" s="294"/>
      <c r="ME99" s="294">
        <v>-508</v>
      </c>
      <c r="MF99" s="294"/>
      <c r="MG99" s="294"/>
      <c r="MH99" s="294"/>
      <c r="MI99" s="294"/>
      <c r="MJ99" s="294"/>
      <c r="MK99" s="294"/>
      <c r="ML99" s="294"/>
      <c r="MM99" s="294"/>
      <c r="MN99" s="294"/>
      <c r="MO99" s="294"/>
      <c r="MP99" s="294"/>
      <c r="MQ99" s="294"/>
      <c r="MR99" s="294"/>
      <c r="MS99" s="294">
        <v>-11166</v>
      </c>
      <c r="MT99" s="294"/>
      <c r="MU99" s="294">
        <v>-5097.5</v>
      </c>
      <c r="MV99" s="294"/>
      <c r="MW99" s="294"/>
      <c r="MX99" s="294"/>
      <c r="MY99" s="294"/>
      <c r="MZ99" s="294"/>
      <c r="NA99" s="294">
        <v>-1000</v>
      </c>
      <c r="NB99" s="294"/>
      <c r="NC99" s="294"/>
      <c r="ND99" s="294"/>
      <c r="NE99" s="294"/>
      <c r="NF99" s="294"/>
      <c r="NG99" s="294"/>
      <c r="NH99" s="294">
        <v>-4931.25</v>
      </c>
      <c r="NI99" s="294"/>
      <c r="NJ99" s="294">
        <v>-8715</v>
      </c>
      <c r="NK99" s="294">
        <v>-620</v>
      </c>
      <c r="NL99" s="294"/>
      <c r="NM99" s="294"/>
      <c r="NN99" s="294"/>
      <c r="NO99" s="294">
        <v>0</v>
      </c>
      <c r="NP99" s="294">
        <v>0</v>
      </c>
      <c r="NQ99" s="294">
        <v>-93086.75</v>
      </c>
      <c r="NR99" s="294">
        <v>-1400</v>
      </c>
      <c r="NS99" s="294">
        <v>-20077.2</v>
      </c>
      <c r="NT99" s="294">
        <v>-2807</v>
      </c>
      <c r="NU99" s="294">
        <v>-402</v>
      </c>
      <c r="NV99" s="294">
        <v>-1405</v>
      </c>
      <c r="NW99" s="294"/>
      <c r="NX99" s="294"/>
      <c r="NY99" s="294">
        <v>-138485</v>
      </c>
      <c r="NZ99" s="294"/>
      <c r="OA99" s="294"/>
      <c r="OB99" s="294"/>
      <c r="OC99" s="294"/>
      <c r="OD99" s="294"/>
      <c r="OE99" s="294"/>
      <c r="OF99" s="294">
        <v>-2179.9499999999998</v>
      </c>
      <c r="OG99" s="294"/>
      <c r="OH99" s="294">
        <v>-4340</v>
      </c>
      <c r="OI99" s="294">
        <v>-5001</v>
      </c>
      <c r="OJ99" s="294"/>
      <c r="OK99" s="294"/>
      <c r="OL99" s="294"/>
      <c r="OM99" s="294"/>
      <c r="ON99" s="294"/>
      <c r="OO99" s="294">
        <v>-12107</v>
      </c>
      <c r="OP99" s="294">
        <v>-1467</v>
      </c>
      <c r="OQ99" s="294"/>
      <c r="OR99" s="294"/>
      <c r="OS99" s="294"/>
      <c r="OT99" s="294"/>
      <c r="OU99" s="294">
        <v>-700</v>
      </c>
      <c r="OV99" s="294"/>
      <c r="OW99" s="294"/>
      <c r="OX99" s="294">
        <v>-7111</v>
      </c>
      <c r="OY99" s="294"/>
      <c r="OZ99" s="294"/>
      <c r="PA99" s="294"/>
      <c r="PB99" s="294"/>
      <c r="PC99" s="294"/>
      <c r="PD99" s="294"/>
      <c r="PE99" s="294"/>
      <c r="PF99" s="294"/>
      <c r="PG99" s="294"/>
      <c r="PH99" s="294"/>
      <c r="PI99" s="294"/>
      <c r="PJ99" s="294"/>
      <c r="PK99" s="294">
        <v>-1194</v>
      </c>
      <c r="PL99" s="294"/>
      <c r="PM99" s="294"/>
      <c r="PN99" s="294"/>
      <c r="PO99" s="294">
        <v>-3412.8</v>
      </c>
      <c r="PP99" s="294"/>
      <c r="PQ99" s="294"/>
      <c r="PR99" s="294"/>
      <c r="PS99" s="294"/>
      <c r="PT99" s="294"/>
      <c r="PU99" s="294"/>
      <c r="PV99" s="294"/>
      <c r="PW99" s="294"/>
      <c r="PX99" s="294"/>
      <c r="PY99" s="294"/>
      <c r="PZ99" s="294"/>
      <c r="QA99" s="294"/>
      <c r="QB99" s="294"/>
      <c r="QC99" s="294"/>
      <c r="QD99" s="294"/>
      <c r="QE99" s="294"/>
      <c r="QF99" s="294"/>
      <c r="QG99" s="294"/>
      <c r="QH99" s="294"/>
      <c r="QI99" s="294"/>
      <c r="QJ99" s="294"/>
      <c r="QK99" s="294"/>
      <c r="QL99" s="294"/>
      <c r="QM99" s="294"/>
      <c r="QN99" s="294"/>
      <c r="QO99" s="294"/>
      <c r="QP99" s="294"/>
      <c r="QQ99" s="294"/>
      <c r="QR99" s="294"/>
      <c r="QS99" s="294"/>
      <c r="QT99" s="294"/>
      <c r="QU99" s="294"/>
      <c r="QV99" s="294"/>
      <c r="QW99" s="294">
        <v>-2094.75</v>
      </c>
      <c r="QX99" s="294"/>
      <c r="QY99" s="294">
        <v>-2100</v>
      </c>
      <c r="QZ99" s="294"/>
      <c r="RA99" s="294"/>
      <c r="RB99" s="294"/>
      <c r="RC99" s="294"/>
      <c r="RD99" s="294"/>
      <c r="RE99" s="294"/>
      <c r="RF99" s="294"/>
      <c r="RG99" s="294"/>
      <c r="RH99" s="294"/>
      <c r="RI99" s="294"/>
      <c r="RJ99" s="294"/>
      <c r="RK99" s="294"/>
      <c r="RL99" s="294"/>
      <c r="RM99" s="294"/>
      <c r="RN99" s="294"/>
      <c r="RO99" s="294"/>
      <c r="RP99" s="294"/>
      <c r="RQ99" s="294"/>
      <c r="RR99" s="294"/>
      <c r="RS99" s="294"/>
      <c r="RT99" s="294"/>
      <c r="RU99" s="294"/>
      <c r="RV99" s="294"/>
      <c r="RW99" s="294"/>
      <c r="RX99" s="294"/>
      <c r="RY99" s="294"/>
      <c r="RZ99" s="294"/>
      <c r="SA99" s="294">
        <v>-213</v>
      </c>
      <c r="SB99" s="294"/>
      <c r="SC99" s="294">
        <v>-14188</v>
      </c>
      <c r="SD99" s="294">
        <v>-31674</v>
      </c>
      <c r="SE99" s="294"/>
      <c r="SF99" s="294"/>
      <c r="SG99" s="294"/>
      <c r="SH99" s="294">
        <v>-5420</v>
      </c>
      <c r="SI99" s="294">
        <v>-1650</v>
      </c>
      <c r="SJ99" s="294"/>
      <c r="SK99" s="294">
        <v>-70608</v>
      </c>
      <c r="SL99" s="294"/>
      <c r="SM99" s="294">
        <v>0</v>
      </c>
      <c r="SN99" s="294"/>
      <c r="SO99" s="294"/>
      <c r="SP99" s="294"/>
      <c r="SQ99" s="294">
        <v>-12209</v>
      </c>
      <c r="SR99" s="294"/>
      <c r="SS99" s="294"/>
      <c r="ST99" s="294">
        <v>-17415</v>
      </c>
      <c r="SU99" s="294"/>
      <c r="SV99" s="294"/>
      <c r="SW99" s="294"/>
      <c r="SX99" s="294"/>
      <c r="SY99" s="294"/>
      <c r="SZ99" s="294"/>
      <c r="TA99" s="294"/>
      <c r="TB99" s="294"/>
      <c r="TC99" s="294"/>
      <c r="TD99" s="294"/>
      <c r="TE99" s="294"/>
      <c r="TF99" s="294"/>
      <c r="TG99" s="294"/>
      <c r="TH99" s="294"/>
      <c r="TI99" s="294"/>
      <c r="TJ99" s="294"/>
      <c r="TK99" s="294"/>
      <c r="TL99" s="294"/>
      <c r="TM99" s="294">
        <v>-900</v>
      </c>
      <c r="TN99" s="294"/>
      <c r="TO99" s="294"/>
      <c r="TP99" s="294"/>
      <c r="TQ99" s="294"/>
      <c r="TR99" s="294"/>
      <c r="TS99" s="294"/>
      <c r="TT99" s="294"/>
      <c r="TU99" s="294"/>
      <c r="TV99" s="294"/>
      <c r="TW99" s="294"/>
      <c r="TX99" s="294"/>
      <c r="TY99" s="294">
        <v>-1117</v>
      </c>
      <c r="TZ99" s="294"/>
      <c r="UA99" s="294">
        <v>-20500.5</v>
      </c>
      <c r="UB99" s="294">
        <v>-79422.3</v>
      </c>
      <c r="UC99" s="294">
        <v>-27011</v>
      </c>
      <c r="UD99" s="294">
        <v>-34452</v>
      </c>
      <c r="UE99" s="294">
        <v>-12890</v>
      </c>
      <c r="UF99" s="294">
        <v>-1720</v>
      </c>
      <c r="UG99" s="294"/>
      <c r="UH99" s="294"/>
      <c r="UI99" s="294"/>
      <c r="UJ99" s="294"/>
      <c r="UK99" s="294"/>
      <c r="UL99" s="294"/>
      <c r="UM99" s="294"/>
      <c r="UN99" s="294"/>
      <c r="UO99" s="294"/>
      <c r="UP99" s="294"/>
      <c r="UQ99" s="294"/>
      <c r="UR99" s="294"/>
      <c r="US99" s="294">
        <v>-2100</v>
      </c>
      <c r="UT99" s="294"/>
      <c r="UU99" s="294"/>
      <c r="UV99" s="294"/>
      <c r="UW99" s="294">
        <v>-2262</v>
      </c>
      <c r="UX99" s="294"/>
      <c r="UY99" s="294"/>
      <c r="UZ99" s="294"/>
      <c r="VA99" s="294"/>
      <c r="VB99" s="294">
        <v>-4652.75</v>
      </c>
      <c r="VC99" s="294"/>
      <c r="VD99" s="294"/>
      <c r="VE99" s="294"/>
      <c r="VF99" s="294"/>
      <c r="VG99" s="294"/>
      <c r="VH99" s="294"/>
      <c r="VI99" s="294"/>
      <c r="VJ99" s="294"/>
      <c r="VK99" s="294"/>
      <c r="VL99" s="294">
        <v>-1342.5</v>
      </c>
      <c r="VM99" s="294"/>
      <c r="VN99" s="294">
        <v>-8850</v>
      </c>
      <c r="VO99" s="294"/>
      <c r="VP99" s="294"/>
      <c r="VQ99" s="294"/>
      <c r="VR99" s="294"/>
      <c r="VS99" s="294"/>
      <c r="VT99" s="294"/>
      <c r="VU99" s="294"/>
      <c r="VV99" s="294"/>
      <c r="VW99" s="294"/>
      <c r="VX99" s="294"/>
      <c r="VY99" s="294"/>
      <c r="VZ99" s="294"/>
      <c r="WA99" s="294"/>
      <c r="WB99" s="294"/>
      <c r="WC99" s="294"/>
      <c r="WD99" s="294"/>
      <c r="WE99" s="294"/>
      <c r="WF99" s="294"/>
      <c r="WG99" s="294"/>
      <c r="WH99" s="294"/>
      <c r="WI99" s="294"/>
      <c r="WJ99" s="294"/>
      <c r="WK99" s="294"/>
      <c r="WL99" s="294">
        <v>-840</v>
      </c>
      <c r="WM99" s="294"/>
      <c r="WN99" s="294"/>
      <c r="WO99" s="294"/>
      <c r="WP99" s="294"/>
      <c r="WQ99" s="294"/>
      <c r="WR99" s="294">
        <v>-3358</v>
      </c>
      <c r="WS99" s="294"/>
      <c r="WT99" s="294"/>
      <c r="WU99" s="294"/>
      <c r="WV99" s="294"/>
      <c r="WW99" s="294"/>
      <c r="WX99" s="294">
        <v>-13335.75</v>
      </c>
      <c r="WY99" s="294"/>
      <c r="WZ99" s="294"/>
      <c r="XA99" s="294"/>
      <c r="XB99" s="294"/>
      <c r="XC99" s="294"/>
      <c r="XD99" s="294"/>
      <c r="XE99" s="294"/>
      <c r="XF99" s="294"/>
      <c r="XG99" s="294"/>
      <c r="XH99" s="294"/>
      <c r="XI99" s="294"/>
      <c r="XJ99" s="294"/>
      <c r="XK99" s="294"/>
      <c r="XL99" s="294"/>
      <c r="XM99" s="294"/>
      <c r="XN99" s="294"/>
      <c r="XO99" s="294"/>
      <c r="XP99" s="294"/>
      <c r="XQ99" s="294"/>
      <c r="XR99" s="294"/>
      <c r="XS99" s="294"/>
      <c r="XT99" s="294"/>
      <c r="XU99" s="294"/>
      <c r="XV99" s="294"/>
      <c r="XW99" s="294"/>
      <c r="XX99" s="294"/>
      <c r="XY99" s="294"/>
      <c r="XZ99" s="294"/>
      <c r="YA99" s="294"/>
      <c r="YB99" s="294"/>
      <c r="YC99" s="294"/>
      <c r="YD99" s="294"/>
      <c r="YE99" s="294"/>
      <c r="YF99" s="294"/>
      <c r="YG99" s="294"/>
      <c r="YH99" s="294"/>
      <c r="YI99" s="294"/>
      <c r="YJ99" s="294"/>
      <c r="YK99" s="294"/>
      <c r="YL99" s="294"/>
      <c r="YM99" s="294"/>
      <c r="YN99" s="294"/>
      <c r="YO99" s="294"/>
      <c r="YP99" s="294"/>
      <c r="YQ99" s="294"/>
      <c r="YR99" s="294"/>
      <c r="YS99" s="294"/>
      <c r="YT99" s="294"/>
      <c r="YU99" s="294"/>
      <c r="YV99" s="294">
        <v>-700</v>
      </c>
      <c r="YW99" s="294"/>
      <c r="YX99" s="294"/>
      <c r="YY99" s="294"/>
      <c r="YZ99" s="294"/>
      <c r="ZA99" s="294"/>
      <c r="ZB99" s="294"/>
      <c r="ZC99" s="294"/>
      <c r="ZD99" s="294"/>
      <c r="ZE99" s="294"/>
      <c r="ZF99" s="294"/>
      <c r="ZG99" s="294"/>
      <c r="ZH99" s="294"/>
      <c r="ZI99" s="294"/>
      <c r="ZJ99" s="294"/>
      <c r="ZK99" s="294"/>
      <c r="ZL99" s="294"/>
      <c r="ZM99" s="294"/>
      <c r="ZN99" s="294"/>
      <c r="ZO99" s="294"/>
      <c r="ZP99" s="294"/>
      <c r="ZQ99" s="294"/>
      <c r="ZR99" s="294"/>
      <c r="ZS99" s="294"/>
      <c r="ZT99" s="294"/>
      <c r="ZU99" s="294"/>
      <c r="ZV99" s="294"/>
      <c r="ZW99" s="294"/>
      <c r="ZX99" s="294"/>
      <c r="ZY99" s="294"/>
      <c r="ZZ99" s="294"/>
      <c r="AAA99" s="294"/>
      <c r="AAB99" s="294"/>
      <c r="AAC99" s="294"/>
      <c r="AAD99" s="294"/>
      <c r="AAE99" s="294"/>
      <c r="AAF99" s="294"/>
      <c r="AAG99" s="294"/>
      <c r="AAH99" s="294"/>
      <c r="AAI99" s="294">
        <v>-2320</v>
      </c>
      <c r="AAJ99" s="294"/>
      <c r="AAK99" s="294"/>
      <c r="AAL99" s="294"/>
      <c r="AAM99" s="294"/>
      <c r="AAN99" s="294">
        <v>-659</v>
      </c>
      <c r="AAO99" s="294"/>
      <c r="AAP99" s="294"/>
      <c r="AAQ99" s="294"/>
      <c r="AAR99" s="294"/>
      <c r="AAS99" s="294"/>
      <c r="AAT99" s="294"/>
      <c r="AAU99" s="294"/>
      <c r="AAV99" s="294"/>
      <c r="AAW99" s="294"/>
      <c r="AAX99" s="294"/>
      <c r="AAY99" s="294"/>
      <c r="AAZ99" s="294"/>
      <c r="ABA99" s="294"/>
      <c r="ABB99" s="294"/>
      <c r="ABC99" s="294">
        <v>0</v>
      </c>
      <c r="ABD99" s="294"/>
      <c r="ABE99" s="294"/>
      <c r="ABF99" s="294"/>
      <c r="ABG99" s="294"/>
      <c r="ABH99" s="294"/>
      <c r="ABI99" s="294"/>
      <c r="ABJ99" s="294"/>
      <c r="ABK99" s="294">
        <v>0</v>
      </c>
      <c r="ABL99" s="294"/>
      <c r="ABM99" s="294"/>
      <c r="ABN99" s="294"/>
      <c r="ABO99" s="294"/>
      <c r="ABP99" s="294"/>
      <c r="ABQ99" s="294"/>
      <c r="ABR99" s="294"/>
      <c r="ABS99" s="294"/>
      <c r="ABT99" s="294"/>
      <c r="ABU99" s="294"/>
      <c r="ABV99" s="294"/>
      <c r="ABW99" s="294"/>
      <c r="ABX99" s="294"/>
      <c r="ABY99" s="294"/>
      <c r="ABZ99" s="294"/>
      <c r="ACA99" s="294">
        <v>-301.5</v>
      </c>
      <c r="ACB99" s="294"/>
      <c r="ACC99" s="294"/>
      <c r="ACD99" s="294"/>
      <c r="ACE99" s="294"/>
      <c r="ACF99" s="294"/>
      <c r="ACG99" s="294"/>
      <c r="ACH99" s="294"/>
      <c r="ACI99" s="294"/>
      <c r="ACJ99" s="294"/>
      <c r="ACK99" s="294"/>
      <c r="ACL99" s="294">
        <v>-8095</v>
      </c>
      <c r="ACM99" s="294"/>
      <c r="ACN99" s="294"/>
      <c r="ACO99" s="294"/>
      <c r="ACP99" s="294"/>
      <c r="ACQ99" s="294"/>
      <c r="ACR99" s="294"/>
      <c r="ACS99" s="294"/>
      <c r="ACT99" s="294"/>
      <c r="ACU99" s="294"/>
      <c r="ACV99" s="294"/>
      <c r="ACW99" s="294"/>
      <c r="ACX99" s="294"/>
      <c r="ACY99" s="294"/>
      <c r="ACZ99" s="294"/>
      <c r="ADA99" s="294"/>
      <c r="ADB99" s="294"/>
      <c r="ADC99" s="294"/>
      <c r="ADD99" s="294"/>
      <c r="ADE99" s="294"/>
      <c r="ADF99" s="294"/>
      <c r="ADG99" s="294"/>
      <c r="ADH99" s="294"/>
      <c r="ADI99" s="294"/>
      <c r="ADJ99" s="294"/>
      <c r="ADK99" s="294"/>
      <c r="ADL99" s="294">
        <v>-50</v>
      </c>
      <c r="ADM99" s="294"/>
      <c r="ADN99" s="294"/>
      <c r="ADO99" s="294"/>
      <c r="ADP99" s="294"/>
      <c r="ADQ99" s="294">
        <v>0</v>
      </c>
      <c r="ADR99" s="294"/>
      <c r="ADS99" s="294"/>
      <c r="ADT99" s="294">
        <v>0</v>
      </c>
      <c r="ADU99" s="294"/>
      <c r="ADV99" s="294"/>
      <c r="ADW99" s="294"/>
      <c r="ADX99" s="294"/>
      <c r="ADY99" s="294"/>
      <c r="ADZ99" s="294"/>
      <c r="AEA99" s="294"/>
      <c r="AEB99" s="294">
        <v>-23052</v>
      </c>
      <c r="AEC99" s="294"/>
      <c r="AED99" s="294"/>
      <c r="AEE99" s="294"/>
      <c r="AEF99" s="294"/>
      <c r="AEG99" s="294"/>
      <c r="AEH99" s="294">
        <v>-7364.75</v>
      </c>
      <c r="AEI99" s="294"/>
      <c r="AEJ99" s="294">
        <v>-1532.4</v>
      </c>
      <c r="AEK99" s="294"/>
      <c r="AEL99" s="294"/>
      <c r="AEM99" s="294"/>
      <c r="AEN99" s="294"/>
      <c r="AEO99" s="294"/>
      <c r="AEP99" s="294"/>
      <c r="AEQ99" s="294"/>
      <c r="AER99" s="294"/>
      <c r="AES99" s="294">
        <v>0</v>
      </c>
      <c r="AET99" s="294"/>
      <c r="AEU99" s="294">
        <v>-10</v>
      </c>
      <c r="AEV99" s="294"/>
      <c r="AEW99" s="294"/>
      <c r="AEX99" s="294"/>
      <c r="AEY99" s="294"/>
      <c r="AEZ99" s="294"/>
      <c r="AFA99" s="294"/>
      <c r="AFB99" s="294"/>
      <c r="AFC99" s="294"/>
      <c r="AFD99" s="294"/>
      <c r="AFE99" s="294"/>
      <c r="AFF99" s="294"/>
      <c r="AFG99" s="294"/>
      <c r="AFH99" s="294"/>
      <c r="AFI99" s="294">
        <v>-1635</v>
      </c>
      <c r="AFJ99" s="294"/>
      <c r="AFK99" s="294"/>
      <c r="AFL99" s="294">
        <v>-2031</v>
      </c>
      <c r="AFM99" s="294"/>
      <c r="AFN99" s="294"/>
      <c r="AFO99" s="294"/>
      <c r="AFP99" s="294"/>
      <c r="AFQ99" s="294"/>
      <c r="AFR99" s="294"/>
      <c r="AFS99" s="294"/>
      <c r="AFT99" s="294"/>
      <c r="AFU99" s="294"/>
      <c r="AFV99" s="294"/>
      <c r="AFW99" s="294"/>
      <c r="AFX99" s="294"/>
      <c r="AFY99" s="294"/>
      <c r="AFZ99" s="294"/>
      <c r="AGA99" s="294"/>
      <c r="AGB99" s="294"/>
      <c r="AGC99" s="294"/>
      <c r="AGD99" s="294"/>
      <c r="AGE99" s="294"/>
      <c r="AGF99" s="294"/>
      <c r="AGG99" s="294"/>
      <c r="AGH99" s="294"/>
      <c r="AGI99" s="294"/>
      <c r="AGJ99" s="294"/>
      <c r="AGK99" s="294"/>
      <c r="AGL99" s="294"/>
      <c r="AGM99" s="294"/>
      <c r="AGN99" s="294"/>
      <c r="AGO99" s="294"/>
      <c r="AGP99" s="294"/>
      <c r="AGQ99" s="294"/>
      <c r="AGR99" s="294"/>
      <c r="AGS99" s="294"/>
      <c r="AGT99" s="294"/>
      <c r="AGU99" s="294">
        <v>0</v>
      </c>
      <c r="AGV99" s="294">
        <v>-2816</v>
      </c>
      <c r="AGW99" s="294"/>
      <c r="AGX99" s="294"/>
      <c r="AGY99" s="294"/>
      <c r="AGZ99" s="294"/>
      <c r="AHA99" s="294"/>
      <c r="AHB99" s="294"/>
      <c r="AHC99" s="294"/>
      <c r="AHD99" s="294"/>
      <c r="AHE99" s="294">
        <v>-12943.75</v>
      </c>
      <c r="AHF99" s="294"/>
      <c r="AHG99" s="294">
        <v>-150</v>
      </c>
      <c r="AHH99" s="294"/>
      <c r="AHI99" s="294"/>
      <c r="AHJ99" s="294"/>
      <c r="AHK99" s="294"/>
      <c r="AHL99" s="294"/>
      <c r="AHM99" s="294"/>
      <c r="AHN99" s="294"/>
      <c r="AHO99" s="294"/>
      <c r="AHP99" s="294"/>
      <c r="AHQ99" s="294"/>
      <c r="AHR99" s="329"/>
      <c r="AHS99" s="294">
        <f t="shared" si="51"/>
        <v>-4215305.7000000011</v>
      </c>
      <c r="AHT99" s="271" t="b">
        <f t="shared" si="52"/>
        <v>1</v>
      </c>
      <c r="AHU99" s="271" t="s">
        <v>6273</v>
      </c>
      <c r="AHV99" s="271" t="s">
        <v>6136</v>
      </c>
      <c r="AHW99" s="271" t="s">
        <v>6137</v>
      </c>
    </row>
    <row r="100" spans="1:907" ht="24" x14ac:dyDescent="0.8">
      <c r="A100" s="270" t="s">
        <v>6273</v>
      </c>
      <c r="B100" s="270" t="s">
        <v>6138</v>
      </c>
      <c r="C100" s="271" t="s">
        <v>6139</v>
      </c>
      <c r="D100" s="294">
        <v>-530000</v>
      </c>
      <c r="E100" s="294"/>
      <c r="F100" s="294">
        <v>-1265625</v>
      </c>
      <c r="G100" s="294"/>
      <c r="H100" s="294">
        <v>-2412878.5</v>
      </c>
      <c r="I100" s="294"/>
      <c r="J100" s="294">
        <v>-510335.05</v>
      </c>
      <c r="K100" s="294">
        <v>-350112.5</v>
      </c>
      <c r="L100" s="294">
        <v>-1118739.29</v>
      </c>
      <c r="M100" s="294"/>
      <c r="N100" s="294"/>
      <c r="O100" s="294"/>
      <c r="P100" s="294"/>
      <c r="Q100" s="294">
        <v>-219820</v>
      </c>
      <c r="R100" s="294">
        <v>-1213510</v>
      </c>
      <c r="S100" s="294">
        <v>-673171</v>
      </c>
      <c r="T100" s="294"/>
      <c r="U100" s="294">
        <v>-715768</v>
      </c>
      <c r="V100" s="294">
        <v>-269000</v>
      </c>
      <c r="W100" s="294">
        <v>-2685450.7</v>
      </c>
      <c r="X100" s="294">
        <v>-1866851.7</v>
      </c>
      <c r="Y100" s="294">
        <v>-1303069</v>
      </c>
      <c r="Z100" s="294">
        <v>-884687.5</v>
      </c>
      <c r="AA100" s="294">
        <v>-1487525</v>
      </c>
      <c r="AB100" s="294">
        <v>-1340021.57</v>
      </c>
      <c r="AC100" s="294">
        <v>-1405937.5</v>
      </c>
      <c r="AD100" s="294">
        <v>-2475955</v>
      </c>
      <c r="AE100" s="294">
        <v>-5433165.4000000004</v>
      </c>
      <c r="AF100" s="294">
        <v>-2710843</v>
      </c>
      <c r="AG100" s="294">
        <v>-528863.5</v>
      </c>
      <c r="AH100" s="294">
        <v>-1163991</v>
      </c>
      <c r="AI100" s="294">
        <v>-3925209.29</v>
      </c>
      <c r="AJ100" s="294">
        <v>-1989297.5</v>
      </c>
      <c r="AK100" s="294">
        <v>-1628912.86</v>
      </c>
      <c r="AL100" s="294">
        <v>-596725</v>
      </c>
      <c r="AM100" s="294">
        <v>0</v>
      </c>
      <c r="AN100" s="294">
        <v>-515432.9</v>
      </c>
      <c r="AO100" s="294">
        <v>-1296345</v>
      </c>
      <c r="AP100" s="294">
        <v>-1957830.95</v>
      </c>
      <c r="AQ100" s="294">
        <v>-1073911.48</v>
      </c>
      <c r="AR100" s="294">
        <v>-417292.5</v>
      </c>
      <c r="AS100" s="294">
        <v>-1131268.3</v>
      </c>
      <c r="AT100" s="294">
        <v>0</v>
      </c>
      <c r="AU100" s="294">
        <v>-893179.97</v>
      </c>
      <c r="AV100" s="294">
        <v>-867721.68</v>
      </c>
      <c r="AW100" s="294">
        <v>-793850.96</v>
      </c>
      <c r="AX100" s="294">
        <v>-3505941.91</v>
      </c>
      <c r="AY100" s="294">
        <v>-1933696.58</v>
      </c>
      <c r="AZ100" s="294">
        <v>-663889.99</v>
      </c>
      <c r="BA100" s="294">
        <v>-909457.63</v>
      </c>
      <c r="BB100" s="294">
        <v>-158731.19</v>
      </c>
      <c r="BC100" s="294">
        <v>-989882.48</v>
      </c>
      <c r="BD100" s="294">
        <v>-253796.24</v>
      </c>
      <c r="BE100" s="294">
        <v>-1442676.22</v>
      </c>
      <c r="BF100" s="294">
        <v>-4897047.5</v>
      </c>
      <c r="BG100" s="294">
        <v>-455051.06</v>
      </c>
      <c r="BH100" s="294">
        <v>-645374.78</v>
      </c>
      <c r="BI100" s="294">
        <v>-196755</v>
      </c>
      <c r="BJ100" s="294">
        <v>0</v>
      </c>
      <c r="BK100" s="294">
        <v>-1504543.71</v>
      </c>
      <c r="BL100" s="294">
        <v>-1243849.1599999999</v>
      </c>
      <c r="BM100" s="294">
        <v>-1660660</v>
      </c>
      <c r="BN100" s="294">
        <v>-1136306.8600000001</v>
      </c>
      <c r="BO100" s="294">
        <v>-2342512.83</v>
      </c>
      <c r="BP100" s="294"/>
      <c r="BQ100" s="294">
        <v>-447334</v>
      </c>
      <c r="BR100" s="294">
        <v>-2207273</v>
      </c>
      <c r="BS100" s="294"/>
      <c r="BT100" s="294"/>
      <c r="BU100" s="294"/>
      <c r="BV100" s="294"/>
      <c r="BW100" s="294"/>
      <c r="BX100" s="294"/>
      <c r="BY100" s="294"/>
      <c r="BZ100" s="294">
        <v>-22700</v>
      </c>
      <c r="CA100" s="294"/>
      <c r="CB100" s="294">
        <v>-1135767</v>
      </c>
      <c r="CC100" s="294"/>
      <c r="CD100" s="294"/>
      <c r="CE100" s="294"/>
      <c r="CF100" s="294"/>
      <c r="CG100" s="294">
        <v>-744560</v>
      </c>
      <c r="CH100" s="294">
        <v>-816882.5</v>
      </c>
      <c r="CI100" s="294">
        <v>-2715274</v>
      </c>
      <c r="CJ100" s="294">
        <v>-254490</v>
      </c>
      <c r="CK100" s="294">
        <v>-3566.35</v>
      </c>
      <c r="CL100" s="294">
        <v>-1160500</v>
      </c>
      <c r="CM100" s="294">
        <v>-106320</v>
      </c>
      <c r="CN100" s="294">
        <v>-2918425</v>
      </c>
      <c r="CO100" s="294">
        <v>-24000</v>
      </c>
      <c r="CP100" s="294">
        <v>-1036580</v>
      </c>
      <c r="CQ100" s="294">
        <v>-680125</v>
      </c>
      <c r="CR100" s="294">
        <v>-532267.5</v>
      </c>
      <c r="CS100" s="294">
        <v>-670245.25</v>
      </c>
      <c r="CT100" s="294">
        <v>-154634</v>
      </c>
      <c r="CU100" s="294"/>
      <c r="CV100" s="294"/>
      <c r="CW100" s="294"/>
      <c r="CX100" s="294"/>
      <c r="CY100" s="294"/>
      <c r="CZ100" s="294"/>
      <c r="DA100" s="294"/>
      <c r="DB100" s="294">
        <v>-374633</v>
      </c>
      <c r="DC100" s="294">
        <v>-383997</v>
      </c>
      <c r="DD100" s="294"/>
      <c r="DE100" s="294"/>
      <c r="DF100" s="294"/>
      <c r="DG100" s="294"/>
      <c r="DH100" s="294">
        <v>0</v>
      </c>
      <c r="DI100" s="294"/>
      <c r="DJ100" s="294"/>
      <c r="DK100" s="294">
        <v>0</v>
      </c>
      <c r="DL100" s="294"/>
      <c r="DM100" s="294"/>
      <c r="DN100" s="294">
        <v>-1611502.5</v>
      </c>
      <c r="DO100" s="294"/>
      <c r="DP100" s="294">
        <v>-705125</v>
      </c>
      <c r="DQ100" s="294"/>
      <c r="DR100" s="294">
        <v>-61090</v>
      </c>
      <c r="DS100" s="294"/>
      <c r="DT100" s="294">
        <v>-259397</v>
      </c>
      <c r="DU100" s="294">
        <v>-72523.25</v>
      </c>
      <c r="DV100" s="294"/>
      <c r="DW100" s="294"/>
      <c r="DX100" s="294"/>
      <c r="DY100" s="294"/>
      <c r="DZ100" s="294"/>
      <c r="EA100" s="294">
        <v>0</v>
      </c>
      <c r="EB100" s="294"/>
      <c r="EC100" s="294"/>
      <c r="ED100" s="294"/>
      <c r="EE100" s="294">
        <v>0</v>
      </c>
      <c r="EF100" s="294">
        <v>0</v>
      </c>
      <c r="EG100" s="294"/>
      <c r="EH100" s="294"/>
      <c r="EI100" s="294"/>
      <c r="EJ100" s="294"/>
      <c r="EK100" s="294"/>
      <c r="EL100" s="294"/>
      <c r="EM100" s="294"/>
      <c r="EN100" s="294"/>
      <c r="EO100" s="294"/>
      <c r="EP100" s="294"/>
      <c r="EQ100" s="294"/>
      <c r="ER100" s="294"/>
      <c r="ES100" s="294"/>
      <c r="ET100" s="294">
        <v>0</v>
      </c>
      <c r="EU100" s="294"/>
      <c r="EV100" s="294"/>
      <c r="EW100" s="294"/>
      <c r="EX100" s="294">
        <v>-569571.88</v>
      </c>
      <c r="EY100" s="294">
        <v>-2829803.25</v>
      </c>
      <c r="EZ100" s="294">
        <v>-1522702.38</v>
      </c>
      <c r="FA100" s="294">
        <v>-4144765.88</v>
      </c>
      <c r="FB100" s="294">
        <v>-3546498.22</v>
      </c>
      <c r="FC100" s="294"/>
      <c r="FD100" s="294"/>
      <c r="FE100" s="294">
        <v>-1949382.05</v>
      </c>
      <c r="FF100" s="294"/>
      <c r="FG100" s="294">
        <v>-704920.12</v>
      </c>
      <c r="FH100" s="294">
        <v>-750712.22</v>
      </c>
      <c r="FI100" s="294">
        <v>-21212</v>
      </c>
      <c r="FJ100" s="294"/>
      <c r="FK100" s="294"/>
      <c r="FL100" s="294"/>
      <c r="FM100" s="294"/>
      <c r="FN100" s="294"/>
      <c r="FO100" s="294"/>
      <c r="FP100" s="294"/>
      <c r="FQ100" s="294"/>
      <c r="FR100" s="294"/>
      <c r="FS100" s="294"/>
      <c r="FT100" s="294"/>
      <c r="FU100" s="294"/>
      <c r="FV100" s="294">
        <v>-1952624.5</v>
      </c>
      <c r="FW100" s="294"/>
      <c r="FX100" s="294"/>
      <c r="FY100" s="294"/>
      <c r="FZ100" s="294"/>
      <c r="GA100" s="294">
        <v>0</v>
      </c>
      <c r="GB100" s="294"/>
      <c r="GC100" s="294"/>
      <c r="GD100" s="294"/>
      <c r="GE100" s="294">
        <v>-164405</v>
      </c>
      <c r="GF100" s="294"/>
      <c r="GG100" s="294"/>
      <c r="GH100" s="294"/>
      <c r="GI100" s="294"/>
      <c r="GJ100" s="294"/>
      <c r="GK100" s="294"/>
      <c r="GL100" s="294"/>
      <c r="GM100" s="294"/>
      <c r="GN100" s="294"/>
      <c r="GO100" s="294"/>
      <c r="GP100" s="294"/>
      <c r="GQ100" s="294">
        <v>-70000</v>
      </c>
      <c r="GR100" s="294"/>
      <c r="GS100" s="294"/>
      <c r="GT100" s="294"/>
      <c r="GU100" s="294"/>
      <c r="GV100" s="294"/>
      <c r="GW100" s="294"/>
      <c r="GX100" s="294"/>
      <c r="GY100" s="294"/>
      <c r="GZ100" s="294"/>
      <c r="HA100" s="294"/>
      <c r="HB100" s="294"/>
      <c r="HC100" s="294">
        <v>0</v>
      </c>
      <c r="HD100" s="294"/>
      <c r="HE100" s="294"/>
      <c r="HF100" s="294"/>
      <c r="HG100" s="294">
        <v>-428000</v>
      </c>
      <c r="HH100" s="294"/>
      <c r="HI100" s="294">
        <v>-186177</v>
      </c>
      <c r="HJ100" s="294"/>
      <c r="HK100" s="294"/>
      <c r="HL100" s="294">
        <v>-1125</v>
      </c>
      <c r="HM100" s="294"/>
      <c r="HN100" s="294"/>
      <c r="HO100" s="294"/>
      <c r="HP100" s="294"/>
      <c r="HQ100" s="294"/>
      <c r="HR100" s="294">
        <v>-2406500</v>
      </c>
      <c r="HS100" s="294">
        <v>-297834.5</v>
      </c>
      <c r="HT100" s="294"/>
      <c r="HU100" s="294"/>
      <c r="HV100" s="294"/>
      <c r="HW100" s="294"/>
      <c r="HX100" s="294"/>
      <c r="HY100" s="294"/>
      <c r="HZ100" s="294"/>
      <c r="IA100" s="294"/>
      <c r="IB100" s="294"/>
      <c r="IC100" s="294"/>
      <c r="ID100" s="294"/>
      <c r="IE100" s="294">
        <v>-276550</v>
      </c>
      <c r="IF100" s="294">
        <v>-191800</v>
      </c>
      <c r="IG100" s="294"/>
      <c r="IH100" s="294"/>
      <c r="II100" s="294">
        <v>-184192.76</v>
      </c>
      <c r="IJ100" s="294"/>
      <c r="IK100" s="294"/>
      <c r="IL100" s="294"/>
      <c r="IM100" s="294"/>
      <c r="IN100" s="294">
        <v>0</v>
      </c>
      <c r="IO100" s="294"/>
      <c r="IP100" s="294"/>
      <c r="IQ100" s="294"/>
      <c r="IR100" s="294"/>
      <c r="IS100" s="294">
        <v>0</v>
      </c>
      <c r="IT100" s="294">
        <v>0</v>
      </c>
      <c r="IU100" s="294"/>
      <c r="IV100" s="294"/>
      <c r="IW100" s="294"/>
      <c r="IX100" s="294"/>
      <c r="IY100" s="294"/>
      <c r="IZ100" s="294"/>
      <c r="JA100" s="294"/>
      <c r="JB100" s="294"/>
      <c r="JC100" s="294"/>
      <c r="JD100" s="294"/>
      <c r="JE100" s="294">
        <v>-479045</v>
      </c>
      <c r="JF100" s="294">
        <v>-1548878.41</v>
      </c>
      <c r="JG100" s="294"/>
      <c r="JH100" s="294"/>
      <c r="JI100" s="294"/>
      <c r="JJ100" s="294"/>
      <c r="JK100" s="294">
        <v>-6057817</v>
      </c>
      <c r="JL100" s="294"/>
      <c r="JM100" s="294">
        <v>-561563</v>
      </c>
      <c r="JN100" s="294"/>
      <c r="JO100" s="294"/>
      <c r="JP100" s="294"/>
      <c r="JQ100" s="294">
        <v>-1649384.3</v>
      </c>
      <c r="JR100" s="294">
        <v>0</v>
      </c>
      <c r="JS100" s="294">
        <v>0</v>
      </c>
      <c r="JT100" s="294"/>
      <c r="JU100" s="294"/>
      <c r="JV100" s="294">
        <v>0</v>
      </c>
      <c r="JW100" s="294">
        <v>-358082.81</v>
      </c>
      <c r="JX100" s="294">
        <v>-4615171.5</v>
      </c>
      <c r="JY100" s="294"/>
      <c r="JZ100" s="294">
        <v>-288700</v>
      </c>
      <c r="KA100" s="294"/>
      <c r="KB100" s="294"/>
      <c r="KC100" s="294"/>
      <c r="KD100" s="294">
        <v>-18400</v>
      </c>
      <c r="KE100" s="294">
        <v>-138812.5</v>
      </c>
      <c r="KF100" s="294">
        <v>-280785</v>
      </c>
      <c r="KG100" s="294"/>
      <c r="KH100" s="294">
        <v>-728433</v>
      </c>
      <c r="KI100" s="294"/>
      <c r="KJ100" s="294"/>
      <c r="KK100" s="294">
        <v>57260</v>
      </c>
      <c r="KL100" s="294"/>
      <c r="KM100" s="294"/>
      <c r="KN100" s="294"/>
      <c r="KO100" s="294">
        <v>0</v>
      </c>
      <c r="KP100" s="294"/>
      <c r="KQ100" s="294">
        <v>0</v>
      </c>
      <c r="KR100" s="294">
        <v>0</v>
      </c>
      <c r="KS100" s="294"/>
      <c r="KT100" s="294"/>
      <c r="KU100" s="294">
        <v>0</v>
      </c>
      <c r="KV100" s="294"/>
      <c r="KW100" s="294">
        <v>0</v>
      </c>
      <c r="KX100" s="294"/>
      <c r="KY100" s="294">
        <v>-343817</v>
      </c>
      <c r="KZ100" s="294"/>
      <c r="LA100" s="294">
        <v>-374100</v>
      </c>
      <c r="LB100" s="294"/>
      <c r="LC100" s="294"/>
      <c r="LD100" s="294"/>
      <c r="LE100" s="294"/>
      <c r="LF100" s="294"/>
      <c r="LG100" s="294">
        <v>0</v>
      </c>
      <c r="LH100" s="294">
        <v>0</v>
      </c>
      <c r="LI100" s="294">
        <v>0</v>
      </c>
      <c r="LJ100" s="294">
        <v>0</v>
      </c>
      <c r="LK100" s="294"/>
      <c r="LL100" s="294"/>
      <c r="LM100" s="294"/>
      <c r="LN100" s="294"/>
      <c r="LO100" s="294"/>
      <c r="LP100" s="294"/>
      <c r="LQ100" s="294"/>
      <c r="LR100" s="294">
        <v>0</v>
      </c>
      <c r="LS100" s="294"/>
      <c r="LT100" s="294"/>
      <c r="LU100" s="294">
        <v>0</v>
      </c>
      <c r="LV100" s="294">
        <v>0</v>
      </c>
      <c r="LW100" s="294">
        <v>0</v>
      </c>
      <c r="LX100" s="294">
        <v>0</v>
      </c>
      <c r="LY100" s="294"/>
      <c r="LZ100" s="294"/>
      <c r="MA100" s="294"/>
      <c r="MB100" s="294"/>
      <c r="MC100" s="294"/>
      <c r="MD100" s="294"/>
      <c r="ME100" s="294"/>
      <c r="MF100" s="294">
        <v>-20055</v>
      </c>
      <c r="MG100" s="294">
        <v>0</v>
      </c>
      <c r="MH100" s="294">
        <v>-219076</v>
      </c>
      <c r="MI100" s="294"/>
      <c r="MJ100" s="294"/>
      <c r="MK100" s="294">
        <v>-3200</v>
      </c>
      <c r="ML100" s="294"/>
      <c r="MM100" s="294"/>
      <c r="MN100" s="294">
        <v>-163662.22</v>
      </c>
      <c r="MO100" s="294">
        <v>-1522788.28</v>
      </c>
      <c r="MP100" s="294"/>
      <c r="MQ100" s="294">
        <v>-2521345.6800000002</v>
      </c>
      <c r="MR100" s="294">
        <v>0</v>
      </c>
      <c r="MS100" s="294">
        <v>-146042</v>
      </c>
      <c r="MT100" s="294">
        <v>0</v>
      </c>
      <c r="MU100" s="294"/>
      <c r="MV100" s="294">
        <v>0</v>
      </c>
      <c r="MW100" s="294"/>
      <c r="MX100" s="294">
        <v>-744819</v>
      </c>
      <c r="MY100" s="294">
        <v>0</v>
      </c>
      <c r="MZ100" s="294">
        <v>0</v>
      </c>
      <c r="NA100" s="294"/>
      <c r="NB100" s="294"/>
      <c r="NC100" s="294">
        <v>-114666</v>
      </c>
      <c r="ND100" s="294">
        <v>-276889</v>
      </c>
      <c r="NE100" s="294"/>
      <c r="NF100" s="294">
        <v>0</v>
      </c>
      <c r="NG100" s="294">
        <v>-479217.77</v>
      </c>
      <c r="NH100" s="294"/>
      <c r="NI100" s="294"/>
      <c r="NJ100" s="294"/>
      <c r="NK100" s="294"/>
      <c r="NL100" s="294">
        <v>0</v>
      </c>
      <c r="NM100" s="294"/>
      <c r="NN100" s="294">
        <v>0</v>
      </c>
      <c r="NO100" s="294"/>
      <c r="NP100" s="294">
        <v>0</v>
      </c>
      <c r="NQ100" s="294"/>
      <c r="NR100" s="294"/>
      <c r="NS100" s="294"/>
      <c r="NT100" s="294"/>
      <c r="NU100" s="294"/>
      <c r="NV100" s="294"/>
      <c r="NW100" s="294">
        <v>-97575</v>
      </c>
      <c r="NX100" s="294"/>
      <c r="NY100" s="294"/>
      <c r="NZ100" s="294">
        <v>-286500</v>
      </c>
      <c r="OA100" s="294"/>
      <c r="OB100" s="294">
        <v>-5494187.5</v>
      </c>
      <c r="OC100" s="294"/>
      <c r="OD100" s="294"/>
      <c r="OE100" s="294">
        <v>-858388</v>
      </c>
      <c r="OF100" s="294"/>
      <c r="OG100" s="294">
        <v>-243102</v>
      </c>
      <c r="OH100" s="294"/>
      <c r="OI100" s="294"/>
      <c r="OJ100" s="294"/>
      <c r="OK100" s="294"/>
      <c r="OL100" s="294"/>
      <c r="OM100" s="294">
        <v>0</v>
      </c>
      <c r="ON100" s="294"/>
      <c r="OO100" s="294">
        <v>-737000</v>
      </c>
      <c r="OP100" s="294">
        <v>0</v>
      </c>
      <c r="OQ100" s="294"/>
      <c r="OR100" s="294"/>
      <c r="OS100" s="294">
        <v>-1133897.73</v>
      </c>
      <c r="OT100" s="294"/>
      <c r="OU100" s="294"/>
      <c r="OV100" s="294"/>
      <c r="OW100" s="294"/>
      <c r="OX100" s="294">
        <v>-943847</v>
      </c>
      <c r="OY100" s="294"/>
      <c r="OZ100" s="294"/>
      <c r="PA100" s="294"/>
      <c r="PB100" s="294">
        <v>-265599</v>
      </c>
      <c r="PC100" s="294"/>
      <c r="PD100" s="294"/>
      <c r="PE100" s="294"/>
      <c r="PF100" s="294"/>
      <c r="PG100" s="294"/>
      <c r="PH100" s="294"/>
      <c r="PI100" s="294"/>
      <c r="PJ100" s="294"/>
      <c r="PK100" s="294">
        <v>-623671</v>
      </c>
      <c r="PL100" s="294"/>
      <c r="PM100" s="294"/>
      <c r="PN100" s="294"/>
      <c r="PO100" s="294"/>
      <c r="PP100" s="294"/>
      <c r="PQ100" s="294">
        <v>-1751750</v>
      </c>
      <c r="PR100" s="294"/>
      <c r="PS100" s="294"/>
      <c r="PT100" s="294">
        <v>0</v>
      </c>
      <c r="PU100" s="294"/>
      <c r="PV100" s="294"/>
      <c r="PW100" s="294"/>
      <c r="PX100" s="294"/>
      <c r="PY100" s="294"/>
      <c r="PZ100" s="294"/>
      <c r="QA100" s="294">
        <v>-689603</v>
      </c>
      <c r="QB100" s="294"/>
      <c r="QC100" s="294"/>
      <c r="QD100" s="294"/>
      <c r="QE100" s="294">
        <v>-586883</v>
      </c>
      <c r="QF100" s="294"/>
      <c r="QG100" s="294"/>
      <c r="QH100" s="294"/>
      <c r="QI100" s="294"/>
      <c r="QJ100" s="294"/>
      <c r="QK100" s="294"/>
      <c r="QL100" s="294"/>
      <c r="QM100" s="294">
        <v>-653087.29</v>
      </c>
      <c r="QN100" s="294">
        <v>-92639</v>
      </c>
      <c r="QO100" s="294">
        <v>-367000</v>
      </c>
      <c r="QP100" s="294"/>
      <c r="QQ100" s="294"/>
      <c r="QR100" s="294"/>
      <c r="QS100" s="294"/>
      <c r="QT100" s="294"/>
      <c r="QU100" s="294"/>
      <c r="QV100" s="294"/>
      <c r="QW100" s="294">
        <v>-495564</v>
      </c>
      <c r="QX100" s="294">
        <v>0</v>
      </c>
      <c r="QY100" s="294">
        <v>-541200</v>
      </c>
      <c r="QZ100" s="294"/>
      <c r="RA100" s="294"/>
      <c r="RB100" s="294"/>
      <c r="RC100" s="294"/>
      <c r="RD100" s="294">
        <v>-116000</v>
      </c>
      <c r="RE100" s="294"/>
      <c r="RF100" s="294"/>
      <c r="RG100" s="294">
        <v>-27763750</v>
      </c>
      <c r="RH100" s="294"/>
      <c r="RI100" s="294">
        <v>-2387037</v>
      </c>
      <c r="RJ100" s="294">
        <v>-6715911.6600000001</v>
      </c>
      <c r="RK100" s="294">
        <v>-6191647</v>
      </c>
      <c r="RL100" s="294">
        <v>-8739493.7300000004</v>
      </c>
      <c r="RM100" s="294">
        <v>-28567539</v>
      </c>
      <c r="RN100" s="294">
        <v>-2427241</v>
      </c>
      <c r="RO100" s="294"/>
      <c r="RP100" s="294"/>
      <c r="RQ100" s="294">
        <v>-13277221</v>
      </c>
      <c r="RR100" s="294">
        <v>-7617778</v>
      </c>
      <c r="RS100" s="294">
        <v>-2187525.21</v>
      </c>
      <c r="RT100" s="294">
        <v>-15000</v>
      </c>
      <c r="RU100" s="294">
        <v>-1626421.06</v>
      </c>
      <c r="RV100" s="294">
        <v>-2993950</v>
      </c>
      <c r="RW100" s="294">
        <v>-4527530</v>
      </c>
      <c r="RX100" s="294">
        <v>-6675206</v>
      </c>
      <c r="RY100" s="294">
        <v>-1070084.6499999999</v>
      </c>
      <c r="RZ100" s="294">
        <v>-1965500</v>
      </c>
      <c r="SA100" s="294">
        <v>-15569169.1</v>
      </c>
      <c r="SB100" s="294"/>
      <c r="SC100" s="294"/>
      <c r="SD100" s="294"/>
      <c r="SE100" s="294"/>
      <c r="SF100" s="294"/>
      <c r="SG100" s="294"/>
      <c r="SH100" s="294"/>
      <c r="SI100" s="294"/>
      <c r="SJ100" s="294"/>
      <c r="SK100" s="294"/>
      <c r="SL100" s="294"/>
      <c r="SM100" s="294">
        <v>-190629</v>
      </c>
      <c r="SN100" s="294"/>
      <c r="SO100" s="294"/>
      <c r="SP100" s="294"/>
      <c r="SQ100" s="294"/>
      <c r="SR100" s="294"/>
      <c r="SS100" s="294">
        <v>-3065177.39</v>
      </c>
      <c r="ST100" s="294">
        <v>-174300</v>
      </c>
      <c r="SU100" s="294">
        <v>0</v>
      </c>
      <c r="SV100" s="294"/>
      <c r="SW100" s="294">
        <v>-2570470</v>
      </c>
      <c r="SX100" s="294">
        <v>-40400</v>
      </c>
      <c r="SY100" s="294"/>
      <c r="SZ100" s="294">
        <v>-26194</v>
      </c>
      <c r="TA100" s="294"/>
      <c r="TB100" s="294">
        <v>-203827.29</v>
      </c>
      <c r="TC100" s="294"/>
      <c r="TD100" s="294">
        <v>-2000</v>
      </c>
      <c r="TE100" s="294"/>
      <c r="TF100" s="294">
        <v>-1337693.75</v>
      </c>
      <c r="TG100" s="294"/>
      <c r="TH100" s="294">
        <v>-21900</v>
      </c>
      <c r="TI100" s="294">
        <v>-400543.65</v>
      </c>
      <c r="TJ100" s="294"/>
      <c r="TK100" s="294"/>
      <c r="TL100" s="294"/>
      <c r="TM100" s="294"/>
      <c r="TN100" s="294"/>
      <c r="TO100" s="294"/>
      <c r="TP100" s="294">
        <v>-711024</v>
      </c>
      <c r="TQ100" s="294"/>
      <c r="TR100" s="294"/>
      <c r="TS100" s="294"/>
      <c r="TT100" s="294"/>
      <c r="TU100" s="294"/>
      <c r="TV100" s="294"/>
      <c r="TW100" s="294"/>
      <c r="TX100" s="294"/>
      <c r="TY100" s="294">
        <v>0</v>
      </c>
      <c r="TZ100" s="294"/>
      <c r="UA100" s="294">
        <v>0</v>
      </c>
      <c r="UB100" s="294">
        <v>-6076501</v>
      </c>
      <c r="UC100" s="294"/>
      <c r="UD100" s="294"/>
      <c r="UE100" s="294">
        <v>-73500</v>
      </c>
      <c r="UF100" s="294"/>
      <c r="UG100" s="294"/>
      <c r="UH100" s="294"/>
      <c r="UI100" s="294"/>
      <c r="UJ100" s="294">
        <v>-4302824</v>
      </c>
      <c r="UK100" s="294"/>
      <c r="UL100" s="294"/>
      <c r="UM100" s="294"/>
      <c r="UN100" s="294"/>
      <c r="UO100" s="294"/>
      <c r="UP100" s="294">
        <v>-189500</v>
      </c>
      <c r="UQ100" s="294"/>
      <c r="UR100" s="294"/>
      <c r="US100" s="294">
        <v>-229924</v>
      </c>
      <c r="UT100" s="294"/>
      <c r="UU100" s="294">
        <v>0</v>
      </c>
      <c r="UV100" s="294"/>
      <c r="UW100" s="294"/>
      <c r="UX100" s="294"/>
      <c r="UY100" s="294"/>
      <c r="UZ100" s="294">
        <v>-3474000</v>
      </c>
      <c r="VA100" s="294"/>
      <c r="VB100" s="294"/>
      <c r="VC100" s="294"/>
      <c r="VD100" s="294"/>
      <c r="VE100" s="294"/>
      <c r="VF100" s="294"/>
      <c r="VG100" s="294">
        <v>-2452076.6</v>
      </c>
      <c r="VH100" s="294">
        <v>-5704654</v>
      </c>
      <c r="VI100" s="294"/>
      <c r="VJ100" s="294"/>
      <c r="VK100" s="294"/>
      <c r="VL100" s="294">
        <v>-306720</v>
      </c>
      <c r="VM100" s="294"/>
      <c r="VN100" s="294"/>
      <c r="VO100" s="294"/>
      <c r="VP100" s="294"/>
      <c r="VQ100" s="294"/>
      <c r="VR100" s="294"/>
      <c r="VS100" s="294"/>
      <c r="VT100" s="294"/>
      <c r="VU100" s="294">
        <v>0</v>
      </c>
      <c r="VV100" s="294"/>
      <c r="VW100" s="294"/>
      <c r="VX100" s="294"/>
      <c r="VY100" s="294"/>
      <c r="VZ100" s="294">
        <v>-30650</v>
      </c>
      <c r="WA100" s="294">
        <v>0</v>
      </c>
      <c r="WB100" s="294"/>
      <c r="WC100" s="294"/>
      <c r="WD100" s="294"/>
      <c r="WE100" s="294"/>
      <c r="WF100" s="294"/>
      <c r="WG100" s="294">
        <v>0</v>
      </c>
      <c r="WH100" s="294"/>
      <c r="WI100" s="294"/>
      <c r="WJ100" s="294"/>
      <c r="WK100" s="294">
        <v>0</v>
      </c>
      <c r="WL100" s="294">
        <v>0</v>
      </c>
      <c r="WM100" s="294"/>
      <c r="WN100" s="294"/>
      <c r="WO100" s="294"/>
      <c r="WP100" s="294">
        <v>0</v>
      </c>
      <c r="WQ100" s="294"/>
      <c r="WR100" s="294"/>
      <c r="WS100" s="294"/>
      <c r="WT100" s="294"/>
      <c r="WU100" s="294">
        <v>-3208577.43</v>
      </c>
      <c r="WV100" s="294"/>
      <c r="WW100" s="294">
        <v>0</v>
      </c>
      <c r="WX100" s="294">
        <v>-114800</v>
      </c>
      <c r="WY100" s="294"/>
      <c r="WZ100" s="294"/>
      <c r="XA100" s="294"/>
      <c r="XB100" s="294"/>
      <c r="XC100" s="294"/>
      <c r="XD100" s="294"/>
      <c r="XE100" s="294"/>
      <c r="XF100" s="294">
        <v>0</v>
      </c>
      <c r="XG100" s="294"/>
      <c r="XH100" s="294">
        <v>-605000</v>
      </c>
      <c r="XI100" s="294"/>
      <c r="XJ100" s="294"/>
      <c r="XK100" s="294">
        <v>-107550</v>
      </c>
      <c r="XL100" s="294"/>
      <c r="XM100" s="294"/>
      <c r="XN100" s="294"/>
      <c r="XO100" s="294"/>
      <c r="XP100" s="294"/>
      <c r="XQ100" s="294"/>
      <c r="XR100" s="294"/>
      <c r="XS100" s="294"/>
      <c r="XT100" s="294"/>
      <c r="XU100" s="294"/>
      <c r="XV100" s="294"/>
      <c r="XW100" s="294"/>
      <c r="XX100" s="294"/>
      <c r="XY100" s="294"/>
      <c r="XZ100" s="294"/>
      <c r="YA100" s="294"/>
      <c r="YB100" s="294"/>
      <c r="YC100" s="294"/>
      <c r="YD100" s="294"/>
      <c r="YE100" s="294">
        <v>0</v>
      </c>
      <c r="YF100" s="294"/>
      <c r="YG100" s="294"/>
      <c r="YH100" s="294"/>
      <c r="YI100" s="294">
        <v>-144000</v>
      </c>
      <c r="YJ100" s="294"/>
      <c r="YK100" s="294"/>
      <c r="YL100" s="294"/>
      <c r="YM100" s="294"/>
      <c r="YN100" s="294"/>
      <c r="YO100" s="294"/>
      <c r="YP100" s="294"/>
      <c r="YQ100" s="294"/>
      <c r="YR100" s="294"/>
      <c r="YS100" s="294"/>
      <c r="YT100" s="294"/>
      <c r="YU100" s="294"/>
      <c r="YV100" s="294">
        <v>-17739</v>
      </c>
      <c r="YW100" s="294"/>
      <c r="YX100" s="294"/>
      <c r="YY100" s="294"/>
      <c r="YZ100" s="294">
        <v>-185623</v>
      </c>
      <c r="ZA100" s="294"/>
      <c r="ZB100" s="294">
        <v>0</v>
      </c>
      <c r="ZC100" s="294">
        <v>-97504</v>
      </c>
      <c r="ZD100" s="294"/>
      <c r="ZE100" s="294"/>
      <c r="ZF100" s="294"/>
      <c r="ZG100" s="294">
        <v>-2756836</v>
      </c>
      <c r="ZH100" s="294">
        <v>0</v>
      </c>
      <c r="ZI100" s="294"/>
      <c r="ZJ100" s="294"/>
      <c r="ZK100" s="294"/>
      <c r="ZL100" s="294">
        <v>0</v>
      </c>
      <c r="ZM100" s="294"/>
      <c r="ZN100" s="294"/>
      <c r="ZO100" s="294"/>
      <c r="ZP100" s="294"/>
      <c r="ZQ100" s="294"/>
      <c r="ZR100" s="294">
        <v>-100000</v>
      </c>
      <c r="ZS100" s="294"/>
      <c r="ZT100" s="294"/>
      <c r="ZU100" s="294"/>
      <c r="ZV100" s="294"/>
      <c r="ZW100" s="294"/>
      <c r="ZX100" s="294">
        <v>-125000</v>
      </c>
      <c r="ZY100" s="294">
        <v>0</v>
      </c>
      <c r="ZZ100" s="294"/>
      <c r="AAA100" s="294"/>
      <c r="AAB100" s="294">
        <v>0</v>
      </c>
      <c r="AAC100" s="294">
        <v>0</v>
      </c>
      <c r="AAD100" s="294">
        <v>-2079250</v>
      </c>
      <c r="AAE100" s="294"/>
      <c r="AAF100" s="294"/>
      <c r="AAG100" s="294"/>
      <c r="AAH100" s="294">
        <v>0</v>
      </c>
      <c r="AAI100" s="294"/>
      <c r="AAJ100" s="294"/>
      <c r="AAK100" s="294"/>
      <c r="AAL100" s="294"/>
      <c r="AAM100" s="294"/>
      <c r="AAN100" s="294"/>
      <c r="AAO100" s="294">
        <v>-6588957.29</v>
      </c>
      <c r="AAP100" s="294"/>
      <c r="AAQ100" s="294">
        <v>-2452205</v>
      </c>
      <c r="AAR100" s="294"/>
      <c r="AAS100" s="294"/>
      <c r="AAT100" s="294"/>
      <c r="AAU100" s="294"/>
      <c r="AAV100" s="294"/>
      <c r="AAW100" s="294">
        <v>-8143629</v>
      </c>
      <c r="AAX100" s="294">
        <v>-2420600</v>
      </c>
      <c r="AAY100" s="294">
        <v>-7197003.5099999998</v>
      </c>
      <c r="AAZ100" s="294"/>
      <c r="ABA100" s="294"/>
      <c r="ABB100" s="294">
        <v>-4884630</v>
      </c>
      <c r="ABC100" s="294">
        <v>-3035308.66</v>
      </c>
      <c r="ABD100" s="294">
        <v>-2531326</v>
      </c>
      <c r="ABE100" s="294"/>
      <c r="ABF100" s="294">
        <v>-1231112.1499999999</v>
      </c>
      <c r="ABG100" s="294">
        <v>-3298326</v>
      </c>
      <c r="ABH100" s="294">
        <v>-6450580.04</v>
      </c>
      <c r="ABI100" s="294">
        <v>-5919317</v>
      </c>
      <c r="ABJ100" s="294"/>
      <c r="ABK100" s="294">
        <v>-1684055</v>
      </c>
      <c r="ABL100" s="294"/>
      <c r="ABM100" s="294">
        <v>-2163557</v>
      </c>
      <c r="ABN100" s="294"/>
      <c r="ABO100" s="294">
        <v>-2100</v>
      </c>
      <c r="ABP100" s="294"/>
      <c r="ABQ100" s="294"/>
      <c r="ABR100" s="294"/>
      <c r="ABS100" s="294">
        <v>-1952200</v>
      </c>
      <c r="ABT100" s="294">
        <v>-165988</v>
      </c>
      <c r="ABU100" s="294">
        <v>-149833</v>
      </c>
      <c r="ABV100" s="294">
        <v>-205500</v>
      </c>
      <c r="ABW100" s="294">
        <v>-50500</v>
      </c>
      <c r="ABX100" s="294"/>
      <c r="ABY100" s="294"/>
      <c r="ABZ100" s="294"/>
      <c r="ACA100" s="294"/>
      <c r="ACB100" s="294">
        <v>-1984170.5</v>
      </c>
      <c r="ACC100" s="294">
        <v>-1786500</v>
      </c>
      <c r="ACD100" s="294"/>
      <c r="ACE100" s="294"/>
      <c r="ACF100" s="294"/>
      <c r="ACG100" s="294"/>
      <c r="ACH100" s="294"/>
      <c r="ACI100" s="294">
        <v>-64673</v>
      </c>
      <c r="ACJ100" s="294"/>
      <c r="ACK100" s="294"/>
      <c r="ACL100" s="294">
        <v>-2331750</v>
      </c>
      <c r="ACM100" s="294"/>
      <c r="ACN100" s="294">
        <v>-458900</v>
      </c>
      <c r="ACO100" s="294"/>
      <c r="ACP100" s="294"/>
      <c r="ACQ100" s="294"/>
      <c r="ACR100" s="294"/>
      <c r="ACS100" s="294"/>
      <c r="ACT100" s="294">
        <v>-646493</v>
      </c>
      <c r="ACU100" s="294"/>
      <c r="ACV100" s="294">
        <v>-105834.33</v>
      </c>
      <c r="ACW100" s="294">
        <v>-679507</v>
      </c>
      <c r="ACX100" s="294"/>
      <c r="ACY100" s="294"/>
      <c r="ACZ100" s="294">
        <v>-1321804.5</v>
      </c>
      <c r="ADA100" s="294"/>
      <c r="ADB100" s="294"/>
      <c r="ADC100" s="294"/>
      <c r="ADD100" s="294">
        <v>-130000</v>
      </c>
      <c r="ADE100" s="294">
        <v>-143412</v>
      </c>
      <c r="ADF100" s="294">
        <v>0</v>
      </c>
      <c r="ADG100" s="294">
        <v>-428146</v>
      </c>
      <c r="ADH100" s="294"/>
      <c r="ADI100" s="294"/>
      <c r="ADJ100" s="294">
        <v>0</v>
      </c>
      <c r="ADK100" s="294"/>
      <c r="ADL100" s="294"/>
      <c r="ADM100" s="294"/>
      <c r="ADN100" s="294"/>
      <c r="ADO100" s="294"/>
      <c r="ADP100" s="294">
        <v>-891876</v>
      </c>
      <c r="ADQ100" s="294"/>
      <c r="ADR100" s="294">
        <v>2682278</v>
      </c>
      <c r="ADS100" s="294">
        <v>0</v>
      </c>
      <c r="ADT100" s="294">
        <v>-1262962.5</v>
      </c>
      <c r="ADU100" s="294">
        <v>-3467873.26</v>
      </c>
      <c r="ADV100" s="294"/>
      <c r="ADW100" s="294"/>
      <c r="ADX100" s="294"/>
      <c r="ADY100" s="294">
        <v>-4457.24</v>
      </c>
      <c r="ADZ100" s="294">
        <v>-105400</v>
      </c>
      <c r="AEA100" s="294">
        <v>-8687700</v>
      </c>
      <c r="AEB100" s="294">
        <v>-1902906.5</v>
      </c>
      <c r="AEC100" s="294">
        <v>-1852672</v>
      </c>
      <c r="AED100" s="294"/>
      <c r="AEE100" s="294"/>
      <c r="AEF100" s="294">
        <v>-2815723.25</v>
      </c>
      <c r="AEG100" s="294"/>
      <c r="AEH100" s="294">
        <v>-1566671.75</v>
      </c>
      <c r="AEI100" s="294"/>
      <c r="AEJ100" s="294"/>
      <c r="AEK100" s="294">
        <v>-1035140</v>
      </c>
      <c r="AEL100" s="294">
        <v>-1739587.5</v>
      </c>
      <c r="AEM100" s="294">
        <v>-703566</v>
      </c>
      <c r="AEN100" s="294"/>
      <c r="AEO100" s="294">
        <v>-1426791.62</v>
      </c>
      <c r="AEP100" s="294">
        <v>-1853691.5</v>
      </c>
      <c r="AEQ100" s="294"/>
      <c r="AER100" s="294">
        <v>-6914459.8600000003</v>
      </c>
      <c r="AES100" s="294">
        <v>-3054731</v>
      </c>
      <c r="AET100" s="294"/>
      <c r="AEU100" s="294"/>
      <c r="AEV100" s="294"/>
      <c r="AEW100" s="294"/>
      <c r="AEX100" s="294"/>
      <c r="AEY100" s="294"/>
      <c r="AEZ100" s="294"/>
      <c r="AFA100" s="294"/>
      <c r="AFB100" s="294"/>
      <c r="AFC100" s="294"/>
      <c r="AFD100" s="294">
        <v>-7003550</v>
      </c>
      <c r="AFE100" s="294"/>
      <c r="AFF100" s="294"/>
      <c r="AFG100" s="294"/>
      <c r="AFH100" s="294"/>
      <c r="AFI100" s="294"/>
      <c r="AFJ100" s="294"/>
      <c r="AFK100" s="294"/>
      <c r="AFL100" s="294"/>
      <c r="AFM100" s="294"/>
      <c r="AFN100" s="294"/>
      <c r="AFO100" s="294"/>
      <c r="AFP100" s="294">
        <v>-1865290</v>
      </c>
      <c r="AFQ100" s="294"/>
      <c r="AFR100" s="294"/>
      <c r="AFS100" s="294"/>
      <c r="AFT100" s="294">
        <v>-234080.65</v>
      </c>
      <c r="AFU100" s="294">
        <v>-6969000</v>
      </c>
      <c r="AFV100" s="294"/>
      <c r="AFW100" s="294"/>
      <c r="AFX100" s="294">
        <v>-6331689.2300000004</v>
      </c>
      <c r="AFY100" s="294"/>
      <c r="AFZ100" s="294"/>
      <c r="AGA100" s="294"/>
      <c r="AGB100" s="294">
        <v>-391130</v>
      </c>
      <c r="AGC100" s="294"/>
      <c r="AGD100" s="294"/>
      <c r="AGE100" s="294">
        <v>-2809585.26</v>
      </c>
      <c r="AGF100" s="294"/>
      <c r="AGG100" s="294"/>
      <c r="AGH100" s="294"/>
      <c r="AGI100" s="294"/>
      <c r="AGJ100" s="294"/>
      <c r="AGK100" s="294">
        <v>-3261047</v>
      </c>
      <c r="AGL100" s="294">
        <v>0</v>
      </c>
      <c r="AGM100" s="294">
        <v>-221772</v>
      </c>
      <c r="AGN100" s="294">
        <v>-310864</v>
      </c>
      <c r="AGO100" s="294"/>
      <c r="AGP100" s="294"/>
      <c r="AGQ100" s="294"/>
      <c r="AGR100" s="294"/>
      <c r="AGS100" s="294"/>
      <c r="AGT100" s="294"/>
      <c r="AGU100" s="294">
        <v>-62564</v>
      </c>
      <c r="AGV100" s="294">
        <v>0</v>
      </c>
      <c r="AGW100" s="294">
        <v>-442000</v>
      </c>
      <c r="AGX100" s="294"/>
      <c r="AGY100" s="294"/>
      <c r="AGZ100" s="294"/>
      <c r="AHA100" s="294"/>
      <c r="AHB100" s="294">
        <v>-61010</v>
      </c>
      <c r="AHC100" s="294"/>
      <c r="AHD100" s="294"/>
      <c r="AHE100" s="294"/>
      <c r="AHF100" s="294"/>
      <c r="AHG100" s="294"/>
      <c r="AHH100" s="294"/>
      <c r="AHI100" s="294"/>
      <c r="AHJ100" s="294"/>
      <c r="AHK100" s="294"/>
      <c r="AHL100" s="294">
        <v>0</v>
      </c>
      <c r="AHM100" s="294">
        <v>0</v>
      </c>
      <c r="AHN100" s="294"/>
      <c r="AHO100" s="294"/>
      <c r="AHP100" s="294"/>
      <c r="AHQ100" s="294"/>
      <c r="AHR100" s="329"/>
      <c r="AHS100" s="294">
        <f>SUM(D100:AHR100)</f>
        <v>-473085268.45999998</v>
      </c>
      <c r="AHT100" s="271" t="b">
        <f t="shared" si="52"/>
        <v>1</v>
      </c>
      <c r="AHU100" s="271" t="s">
        <v>6273</v>
      </c>
      <c r="AHV100" s="271" t="s">
        <v>6138</v>
      </c>
      <c r="AHW100" s="271" t="s">
        <v>6139</v>
      </c>
    </row>
    <row r="101" spans="1:907" ht="24" x14ac:dyDescent="0.8">
      <c r="A101" s="270" t="s">
        <v>6273</v>
      </c>
      <c r="B101" s="270" t="s">
        <v>6140</v>
      </c>
      <c r="C101" s="271" t="s">
        <v>6141</v>
      </c>
      <c r="D101" s="294">
        <v>0</v>
      </c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>
        <v>-3566.89</v>
      </c>
      <c r="CA101" s="294"/>
      <c r="CB101" s="294"/>
      <c r="CC101" s="294"/>
      <c r="CD101" s="294"/>
      <c r="CE101" s="294"/>
      <c r="CF101" s="294"/>
      <c r="CG101" s="294">
        <v>0</v>
      </c>
      <c r="CH101" s="294"/>
      <c r="CI101" s="294"/>
      <c r="CJ101" s="294"/>
      <c r="CK101" s="294"/>
      <c r="CL101" s="294"/>
      <c r="CM101" s="294"/>
      <c r="CN101" s="294"/>
      <c r="CO101" s="294"/>
      <c r="CP101" s="294"/>
      <c r="CQ101" s="294"/>
      <c r="CR101" s="294"/>
      <c r="CS101" s="294"/>
      <c r="CT101" s="294">
        <v>0</v>
      </c>
      <c r="CU101" s="294"/>
      <c r="CV101" s="294"/>
      <c r="CW101" s="294"/>
      <c r="CX101" s="294"/>
      <c r="CY101" s="294"/>
      <c r="CZ101" s="294"/>
      <c r="DA101" s="294"/>
      <c r="DB101" s="294"/>
      <c r="DC101" s="294"/>
      <c r="DD101" s="294"/>
      <c r="DE101" s="294"/>
      <c r="DF101" s="294"/>
      <c r="DG101" s="294"/>
      <c r="DH101" s="294"/>
      <c r="DI101" s="294"/>
      <c r="DJ101" s="294"/>
      <c r="DK101" s="294">
        <v>0</v>
      </c>
      <c r="DL101" s="294"/>
      <c r="DM101" s="294"/>
      <c r="DN101" s="294"/>
      <c r="DO101" s="294"/>
      <c r="DP101" s="294"/>
      <c r="DQ101" s="294"/>
      <c r="DR101" s="294"/>
      <c r="DS101" s="294"/>
      <c r="DT101" s="294">
        <v>-64838.879999999997</v>
      </c>
      <c r="DU101" s="294">
        <v>0</v>
      </c>
      <c r="DV101" s="294"/>
      <c r="DW101" s="294">
        <v>0</v>
      </c>
      <c r="DX101" s="294">
        <v>0</v>
      </c>
      <c r="DY101" s="294">
        <v>0</v>
      </c>
      <c r="DZ101" s="294">
        <v>0</v>
      </c>
      <c r="EA101" s="294">
        <v>0</v>
      </c>
      <c r="EB101" s="294">
        <v>0</v>
      </c>
      <c r="EC101" s="294">
        <v>0</v>
      </c>
      <c r="ED101" s="294">
        <v>0</v>
      </c>
      <c r="EE101" s="294">
        <v>0</v>
      </c>
      <c r="EF101" s="294"/>
      <c r="EG101" s="294"/>
      <c r="EH101" s="294"/>
      <c r="EI101" s="294"/>
      <c r="EJ101" s="294"/>
      <c r="EK101" s="294"/>
      <c r="EL101" s="294"/>
      <c r="EM101" s="294"/>
      <c r="EN101" s="294"/>
      <c r="EO101" s="294"/>
      <c r="EP101" s="294"/>
      <c r="EQ101" s="294"/>
      <c r="ER101" s="294"/>
      <c r="ES101" s="294"/>
      <c r="ET101" s="294"/>
      <c r="EU101" s="294"/>
      <c r="EV101" s="294"/>
      <c r="EW101" s="294"/>
      <c r="EX101" s="294"/>
      <c r="EY101" s="294"/>
      <c r="EZ101" s="294"/>
      <c r="FA101" s="294"/>
      <c r="FB101" s="294"/>
      <c r="FC101" s="294"/>
      <c r="FD101" s="294"/>
      <c r="FE101" s="294"/>
      <c r="FF101" s="294"/>
      <c r="FG101" s="294"/>
      <c r="FH101" s="294"/>
      <c r="FI101" s="294"/>
      <c r="FJ101" s="294"/>
      <c r="FK101" s="294"/>
      <c r="FL101" s="294">
        <v>-7316.76</v>
      </c>
      <c r="FM101" s="294"/>
      <c r="FN101" s="294"/>
      <c r="FO101" s="294"/>
      <c r="FP101" s="294"/>
      <c r="FQ101" s="294"/>
      <c r="FR101" s="294"/>
      <c r="FS101" s="294"/>
      <c r="FT101" s="294"/>
      <c r="FU101" s="294"/>
      <c r="FV101" s="294"/>
      <c r="FW101" s="294"/>
      <c r="FX101" s="294"/>
      <c r="FY101" s="294"/>
      <c r="FZ101" s="294"/>
      <c r="GA101" s="294"/>
      <c r="GB101" s="294"/>
      <c r="GC101" s="294"/>
      <c r="GD101" s="294"/>
      <c r="GE101" s="294"/>
      <c r="GF101" s="294"/>
      <c r="GG101" s="294"/>
      <c r="GH101" s="294"/>
      <c r="GI101" s="294"/>
      <c r="GJ101" s="294"/>
      <c r="GK101" s="294"/>
      <c r="GL101" s="294"/>
      <c r="GM101" s="294"/>
      <c r="GN101" s="294"/>
      <c r="GO101" s="294"/>
      <c r="GP101" s="294"/>
      <c r="GQ101" s="294"/>
      <c r="GR101" s="294"/>
      <c r="GS101" s="294"/>
      <c r="GT101" s="294"/>
      <c r="GU101" s="294"/>
      <c r="GV101" s="294"/>
      <c r="GW101" s="294"/>
      <c r="GX101" s="294"/>
      <c r="GY101" s="294"/>
      <c r="GZ101" s="294"/>
      <c r="HA101" s="294"/>
      <c r="HB101" s="294"/>
      <c r="HC101" s="294">
        <v>0</v>
      </c>
      <c r="HD101" s="294"/>
      <c r="HE101" s="294"/>
      <c r="HF101" s="294"/>
      <c r="HG101" s="294"/>
      <c r="HH101" s="294"/>
      <c r="HI101" s="294"/>
      <c r="HJ101" s="294"/>
      <c r="HK101" s="294"/>
      <c r="HL101" s="294"/>
      <c r="HM101" s="294"/>
      <c r="HN101" s="294"/>
      <c r="HO101" s="294"/>
      <c r="HP101" s="294"/>
      <c r="HQ101" s="294"/>
      <c r="HR101" s="294"/>
      <c r="HS101" s="294"/>
      <c r="HT101" s="294"/>
      <c r="HU101" s="294"/>
      <c r="HV101" s="294"/>
      <c r="HW101" s="294"/>
      <c r="HX101" s="294"/>
      <c r="HY101" s="294"/>
      <c r="HZ101" s="294"/>
      <c r="IA101" s="294"/>
      <c r="IB101" s="294"/>
      <c r="IC101" s="294"/>
      <c r="ID101" s="294"/>
      <c r="IE101" s="294"/>
      <c r="IF101" s="294"/>
      <c r="IG101" s="294"/>
      <c r="IH101" s="294"/>
      <c r="II101" s="294"/>
      <c r="IJ101" s="294"/>
      <c r="IK101" s="294"/>
      <c r="IL101" s="294"/>
      <c r="IM101" s="294"/>
      <c r="IN101" s="294"/>
      <c r="IO101" s="294"/>
      <c r="IP101" s="294"/>
      <c r="IQ101" s="294"/>
      <c r="IR101" s="294"/>
      <c r="IS101" s="294"/>
      <c r="IT101" s="294"/>
      <c r="IU101" s="294"/>
      <c r="IV101" s="294"/>
      <c r="IW101" s="294"/>
      <c r="IX101" s="294"/>
      <c r="IY101" s="294"/>
      <c r="IZ101" s="294"/>
      <c r="JA101" s="294"/>
      <c r="JB101" s="294"/>
      <c r="JC101" s="294"/>
      <c r="JD101" s="294"/>
      <c r="JE101" s="294">
        <v>0</v>
      </c>
      <c r="JF101" s="294"/>
      <c r="JG101" s="294"/>
      <c r="JH101" s="294"/>
      <c r="JI101" s="294"/>
      <c r="JJ101" s="294"/>
      <c r="JK101" s="294">
        <v>0</v>
      </c>
      <c r="JL101" s="294"/>
      <c r="JM101" s="294"/>
      <c r="JN101" s="294"/>
      <c r="JO101" s="294"/>
      <c r="JP101" s="294"/>
      <c r="JQ101" s="294"/>
      <c r="JR101" s="294"/>
      <c r="JS101" s="294"/>
      <c r="JT101" s="294"/>
      <c r="JU101" s="294"/>
      <c r="JV101" s="294"/>
      <c r="JW101" s="294"/>
      <c r="JX101" s="294"/>
      <c r="JY101" s="294"/>
      <c r="JZ101" s="294"/>
      <c r="KA101" s="294"/>
      <c r="KB101" s="294"/>
      <c r="KC101" s="294"/>
      <c r="KD101" s="294"/>
      <c r="KE101" s="294"/>
      <c r="KF101" s="294"/>
      <c r="KG101" s="294"/>
      <c r="KH101" s="294"/>
      <c r="KI101" s="294"/>
      <c r="KJ101" s="294"/>
      <c r="KK101" s="294"/>
      <c r="KL101" s="294"/>
      <c r="KM101" s="294"/>
      <c r="KN101" s="294"/>
      <c r="KO101" s="294"/>
      <c r="KP101" s="294"/>
      <c r="KQ101" s="294"/>
      <c r="KR101" s="294"/>
      <c r="KS101" s="294"/>
      <c r="KT101" s="294"/>
      <c r="KU101" s="294"/>
      <c r="KV101" s="294"/>
      <c r="KW101" s="294"/>
      <c r="KX101" s="294"/>
      <c r="KY101" s="294"/>
      <c r="KZ101" s="294"/>
      <c r="LA101" s="294"/>
      <c r="LB101" s="294"/>
      <c r="LC101" s="294"/>
      <c r="LD101" s="294"/>
      <c r="LE101" s="294"/>
      <c r="LF101" s="294"/>
      <c r="LG101" s="294"/>
      <c r="LH101" s="294"/>
      <c r="LI101" s="294"/>
      <c r="LJ101" s="294"/>
      <c r="LK101" s="294"/>
      <c r="LL101" s="294"/>
      <c r="LM101" s="294"/>
      <c r="LN101" s="294"/>
      <c r="LO101" s="294"/>
      <c r="LP101" s="294"/>
      <c r="LQ101" s="294"/>
      <c r="LR101" s="294"/>
      <c r="LS101" s="294"/>
      <c r="LT101" s="294"/>
      <c r="LU101" s="294"/>
      <c r="LV101" s="294"/>
      <c r="LW101" s="294">
        <v>-937122.63</v>
      </c>
      <c r="LX101" s="294">
        <v>-269431.40999999997</v>
      </c>
      <c r="LY101" s="294"/>
      <c r="LZ101" s="294"/>
      <c r="MA101" s="294"/>
      <c r="MB101" s="294"/>
      <c r="MC101" s="294"/>
      <c r="MD101" s="294"/>
      <c r="ME101" s="294"/>
      <c r="MF101" s="294"/>
      <c r="MG101" s="294"/>
      <c r="MH101" s="294"/>
      <c r="MI101" s="294"/>
      <c r="MJ101" s="294"/>
      <c r="MK101" s="294"/>
      <c r="ML101" s="294"/>
      <c r="MM101" s="294"/>
      <c r="MN101" s="294"/>
      <c r="MO101" s="294"/>
      <c r="MP101" s="294"/>
      <c r="MQ101" s="294"/>
      <c r="MR101" s="294"/>
      <c r="MS101" s="294">
        <v>0</v>
      </c>
      <c r="MT101" s="294"/>
      <c r="MU101" s="294"/>
      <c r="MV101" s="294"/>
      <c r="MW101" s="294"/>
      <c r="MX101" s="294"/>
      <c r="MY101" s="294"/>
      <c r="MZ101" s="294"/>
      <c r="NA101" s="294"/>
      <c r="NB101" s="294"/>
      <c r="NC101" s="294"/>
      <c r="ND101" s="294"/>
      <c r="NE101" s="294"/>
      <c r="NF101" s="294"/>
      <c r="NG101" s="294"/>
      <c r="NH101" s="294"/>
      <c r="NI101" s="294"/>
      <c r="NJ101" s="294"/>
      <c r="NK101" s="294"/>
      <c r="NL101" s="294"/>
      <c r="NM101" s="294"/>
      <c r="NN101" s="294"/>
      <c r="NO101" s="294"/>
      <c r="NP101" s="294">
        <v>-3654.6</v>
      </c>
      <c r="NQ101" s="294"/>
      <c r="NR101" s="294"/>
      <c r="NS101" s="294"/>
      <c r="NT101" s="294"/>
      <c r="NU101" s="294"/>
      <c r="NV101" s="294"/>
      <c r="NW101" s="294">
        <v>0</v>
      </c>
      <c r="NX101" s="294"/>
      <c r="NY101" s="294"/>
      <c r="NZ101" s="294"/>
      <c r="OA101" s="294"/>
      <c r="OB101" s="294"/>
      <c r="OC101" s="294"/>
      <c r="OD101" s="294"/>
      <c r="OE101" s="294"/>
      <c r="OF101" s="294"/>
      <c r="OG101" s="294">
        <v>0</v>
      </c>
      <c r="OH101" s="294"/>
      <c r="OI101" s="294"/>
      <c r="OJ101" s="294"/>
      <c r="OK101" s="294"/>
      <c r="OL101" s="294"/>
      <c r="OM101" s="294"/>
      <c r="ON101" s="294"/>
      <c r="OO101" s="294"/>
      <c r="OP101" s="294">
        <v>0</v>
      </c>
      <c r="OQ101" s="294">
        <v>0</v>
      </c>
      <c r="OR101" s="294">
        <v>0</v>
      </c>
      <c r="OS101" s="294">
        <v>-24882.16</v>
      </c>
      <c r="OT101" s="294"/>
      <c r="OU101" s="294"/>
      <c r="OV101" s="294"/>
      <c r="OW101" s="294"/>
      <c r="OX101" s="294"/>
      <c r="OY101" s="294"/>
      <c r="OZ101" s="294"/>
      <c r="PA101" s="294"/>
      <c r="PB101" s="294">
        <v>-96303.28</v>
      </c>
      <c r="PC101" s="294"/>
      <c r="PD101" s="294"/>
      <c r="PE101" s="294"/>
      <c r="PF101" s="294"/>
      <c r="PG101" s="294">
        <v>0</v>
      </c>
      <c r="PH101" s="294"/>
      <c r="PI101" s="294">
        <v>0</v>
      </c>
      <c r="PJ101" s="294"/>
      <c r="PK101" s="294"/>
      <c r="PL101" s="294"/>
      <c r="PM101" s="294"/>
      <c r="PN101" s="294"/>
      <c r="PO101" s="294"/>
      <c r="PP101" s="294"/>
      <c r="PQ101" s="294"/>
      <c r="PR101" s="294"/>
      <c r="PS101" s="294"/>
      <c r="PT101" s="294">
        <v>-34382.160000000003</v>
      </c>
      <c r="PU101" s="294">
        <v>-94287.48</v>
      </c>
      <c r="PV101" s="294">
        <v>-21830.63</v>
      </c>
      <c r="PW101" s="294">
        <v>-12551.55</v>
      </c>
      <c r="PX101" s="294">
        <v>-504127.54</v>
      </c>
      <c r="PY101" s="294">
        <v>0</v>
      </c>
      <c r="PZ101" s="294">
        <v>0</v>
      </c>
      <c r="QA101" s="294">
        <v>-12773.62</v>
      </c>
      <c r="QB101" s="294">
        <v>-47072.800000000003</v>
      </c>
      <c r="QC101" s="294">
        <v>-12419</v>
      </c>
      <c r="QD101" s="294">
        <v>-73262.899999999994</v>
      </c>
      <c r="QE101" s="294">
        <v>0</v>
      </c>
      <c r="QF101" s="294"/>
      <c r="QG101" s="294">
        <v>-27603.37</v>
      </c>
      <c r="QH101" s="294">
        <v>-9229.09</v>
      </c>
      <c r="QI101" s="294">
        <v>-92668.03</v>
      </c>
      <c r="QJ101" s="294">
        <v>-21394.58</v>
      </c>
      <c r="QK101" s="294">
        <v>0</v>
      </c>
      <c r="QL101" s="294">
        <v>-9154.68</v>
      </c>
      <c r="QM101" s="294">
        <v>-217316.09</v>
      </c>
      <c r="QN101" s="294">
        <v>-3294.95</v>
      </c>
      <c r="QO101" s="294">
        <v>0</v>
      </c>
      <c r="QP101" s="294">
        <v>-6647.24</v>
      </c>
      <c r="QQ101" s="294">
        <v>0</v>
      </c>
      <c r="QR101" s="294">
        <v>-7302.51</v>
      </c>
      <c r="QS101" s="294">
        <v>-6065.82</v>
      </c>
      <c r="QT101" s="294">
        <v>-59898.080000000002</v>
      </c>
      <c r="QU101" s="294"/>
      <c r="QV101" s="294"/>
      <c r="QW101" s="294"/>
      <c r="QX101" s="294"/>
      <c r="QY101" s="294">
        <v>0</v>
      </c>
      <c r="QZ101" s="294"/>
      <c r="RA101" s="294"/>
      <c r="RB101" s="294">
        <v>-9305.39</v>
      </c>
      <c r="RC101" s="294"/>
      <c r="RD101" s="294"/>
      <c r="RE101" s="294"/>
      <c r="RF101" s="294"/>
      <c r="RG101" s="294"/>
      <c r="RH101" s="294"/>
      <c r="RI101" s="294"/>
      <c r="RJ101" s="294"/>
      <c r="RK101" s="294"/>
      <c r="RL101" s="294"/>
      <c r="RM101" s="294"/>
      <c r="RN101" s="294"/>
      <c r="RO101" s="294"/>
      <c r="RP101" s="294"/>
      <c r="RQ101" s="294"/>
      <c r="RR101" s="294"/>
      <c r="RS101" s="294"/>
      <c r="RT101" s="294"/>
      <c r="RU101" s="294"/>
      <c r="RV101" s="294"/>
      <c r="RW101" s="294"/>
      <c r="RX101" s="294"/>
      <c r="RY101" s="294"/>
      <c r="RZ101" s="294"/>
      <c r="SA101" s="294"/>
      <c r="SB101" s="294"/>
      <c r="SC101" s="294"/>
      <c r="SD101" s="294"/>
      <c r="SE101" s="294"/>
      <c r="SF101" s="294"/>
      <c r="SG101" s="294"/>
      <c r="SH101" s="294"/>
      <c r="SI101" s="294"/>
      <c r="SJ101" s="294"/>
      <c r="SK101" s="294"/>
      <c r="SL101" s="294"/>
      <c r="SM101" s="294"/>
      <c r="SN101" s="294"/>
      <c r="SO101" s="294"/>
      <c r="SP101" s="294"/>
      <c r="SQ101" s="294"/>
      <c r="SR101" s="294"/>
      <c r="SS101" s="294"/>
      <c r="ST101" s="294"/>
      <c r="SU101" s="294"/>
      <c r="SV101" s="294"/>
      <c r="SW101" s="294"/>
      <c r="SX101" s="294"/>
      <c r="SY101" s="294"/>
      <c r="SZ101" s="294"/>
      <c r="TA101" s="294"/>
      <c r="TB101" s="294"/>
      <c r="TC101" s="294"/>
      <c r="TD101" s="294"/>
      <c r="TE101" s="294"/>
      <c r="TF101" s="294"/>
      <c r="TG101" s="294"/>
      <c r="TH101" s="294"/>
      <c r="TI101" s="294"/>
      <c r="TJ101" s="294"/>
      <c r="TK101" s="294"/>
      <c r="TL101" s="294"/>
      <c r="TM101" s="294"/>
      <c r="TN101" s="294"/>
      <c r="TO101" s="294"/>
      <c r="TP101" s="294"/>
      <c r="TQ101" s="294"/>
      <c r="TR101" s="294"/>
      <c r="TS101" s="294"/>
      <c r="TT101" s="294"/>
      <c r="TU101" s="294"/>
      <c r="TV101" s="294"/>
      <c r="TW101" s="294"/>
      <c r="TX101" s="294"/>
      <c r="TY101" s="294"/>
      <c r="TZ101" s="294"/>
      <c r="UA101" s="294"/>
      <c r="UB101" s="294"/>
      <c r="UC101" s="294"/>
      <c r="UD101" s="294"/>
      <c r="UE101" s="294"/>
      <c r="UF101" s="294"/>
      <c r="UG101" s="294"/>
      <c r="UH101" s="294"/>
      <c r="UI101" s="294"/>
      <c r="UJ101" s="294"/>
      <c r="UK101" s="294"/>
      <c r="UL101" s="294"/>
      <c r="UM101" s="294"/>
      <c r="UN101" s="294"/>
      <c r="UO101" s="294"/>
      <c r="UP101" s="294"/>
      <c r="UQ101" s="294"/>
      <c r="UR101" s="294"/>
      <c r="US101" s="294"/>
      <c r="UT101" s="294"/>
      <c r="UU101" s="294"/>
      <c r="UV101" s="294"/>
      <c r="UW101" s="294"/>
      <c r="UX101" s="294"/>
      <c r="UY101" s="294"/>
      <c r="UZ101" s="294"/>
      <c r="VA101" s="294"/>
      <c r="VB101" s="294"/>
      <c r="VC101" s="294"/>
      <c r="VD101" s="294"/>
      <c r="VE101" s="294"/>
      <c r="VF101" s="294"/>
      <c r="VG101" s="294"/>
      <c r="VH101" s="294"/>
      <c r="VI101" s="294"/>
      <c r="VJ101" s="294"/>
      <c r="VK101" s="294"/>
      <c r="VL101" s="294"/>
      <c r="VM101" s="294"/>
      <c r="VN101" s="294"/>
      <c r="VO101" s="294"/>
      <c r="VP101" s="294"/>
      <c r="VQ101" s="294"/>
      <c r="VR101" s="294"/>
      <c r="VS101" s="294"/>
      <c r="VT101" s="294"/>
      <c r="VU101" s="294"/>
      <c r="VV101" s="294"/>
      <c r="VW101" s="294"/>
      <c r="VX101" s="294"/>
      <c r="VY101" s="294"/>
      <c r="VZ101" s="294"/>
      <c r="WA101" s="294">
        <v>-33824.980000000003</v>
      </c>
      <c r="WB101" s="294"/>
      <c r="WC101" s="294"/>
      <c r="WD101" s="294"/>
      <c r="WE101" s="294"/>
      <c r="WF101" s="294"/>
      <c r="WG101" s="294"/>
      <c r="WH101" s="294"/>
      <c r="WI101" s="294"/>
      <c r="WJ101" s="294"/>
      <c r="WK101" s="294"/>
      <c r="WL101" s="294"/>
      <c r="WM101" s="294"/>
      <c r="WN101" s="294"/>
      <c r="WO101" s="294"/>
      <c r="WP101" s="294"/>
      <c r="WQ101" s="294"/>
      <c r="WR101" s="294"/>
      <c r="WS101" s="294"/>
      <c r="WT101" s="294"/>
      <c r="WU101" s="294"/>
      <c r="WV101" s="294"/>
      <c r="WW101" s="294"/>
      <c r="WX101" s="294"/>
      <c r="WY101" s="294"/>
      <c r="WZ101" s="294"/>
      <c r="XA101" s="294"/>
      <c r="XB101" s="294"/>
      <c r="XC101" s="294"/>
      <c r="XD101" s="294"/>
      <c r="XE101" s="294"/>
      <c r="XF101" s="294"/>
      <c r="XG101" s="294"/>
      <c r="XH101" s="294"/>
      <c r="XI101" s="294"/>
      <c r="XJ101" s="294"/>
      <c r="XK101" s="294"/>
      <c r="XL101" s="294"/>
      <c r="XM101" s="294"/>
      <c r="XN101" s="294"/>
      <c r="XO101" s="294"/>
      <c r="XP101" s="294"/>
      <c r="XQ101" s="294"/>
      <c r="XR101" s="294"/>
      <c r="XS101" s="294"/>
      <c r="XT101" s="294"/>
      <c r="XU101" s="294"/>
      <c r="XV101" s="294"/>
      <c r="XW101" s="294"/>
      <c r="XX101" s="294"/>
      <c r="XY101" s="294"/>
      <c r="XZ101" s="294"/>
      <c r="YA101" s="294"/>
      <c r="YB101" s="294"/>
      <c r="YC101" s="294"/>
      <c r="YD101" s="294"/>
      <c r="YE101" s="294"/>
      <c r="YF101" s="294"/>
      <c r="YG101" s="294"/>
      <c r="YH101" s="294"/>
      <c r="YI101" s="294"/>
      <c r="YJ101" s="294"/>
      <c r="YK101" s="294"/>
      <c r="YL101" s="294"/>
      <c r="YM101" s="294"/>
      <c r="YN101" s="294"/>
      <c r="YO101" s="294"/>
      <c r="YP101" s="294"/>
      <c r="YQ101" s="294"/>
      <c r="YR101" s="294"/>
      <c r="YS101" s="294"/>
      <c r="YT101" s="294"/>
      <c r="YU101" s="294"/>
      <c r="YV101" s="294"/>
      <c r="YW101" s="294"/>
      <c r="YX101" s="294"/>
      <c r="YY101" s="294"/>
      <c r="YZ101" s="294"/>
      <c r="ZA101" s="294"/>
      <c r="ZB101" s="294"/>
      <c r="ZC101" s="294"/>
      <c r="ZD101" s="294"/>
      <c r="ZE101" s="294">
        <v>-7506.84</v>
      </c>
      <c r="ZF101" s="294"/>
      <c r="ZG101" s="294"/>
      <c r="ZH101" s="294"/>
      <c r="ZI101" s="294">
        <v>0</v>
      </c>
      <c r="ZJ101" s="294"/>
      <c r="ZK101" s="294"/>
      <c r="ZL101" s="294"/>
      <c r="ZM101" s="294"/>
      <c r="ZN101" s="294"/>
      <c r="ZO101" s="294"/>
      <c r="ZP101" s="294"/>
      <c r="ZQ101" s="294"/>
      <c r="ZR101" s="294"/>
      <c r="ZS101" s="294"/>
      <c r="ZT101" s="294"/>
      <c r="ZU101" s="294"/>
      <c r="ZV101" s="294"/>
      <c r="ZW101" s="294"/>
      <c r="ZX101" s="294"/>
      <c r="ZY101" s="294"/>
      <c r="ZZ101" s="294"/>
      <c r="AAA101" s="294"/>
      <c r="AAB101" s="294"/>
      <c r="AAC101" s="294"/>
      <c r="AAD101" s="294"/>
      <c r="AAE101" s="294"/>
      <c r="AAF101" s="294"/>
      <c r="AAG101" s="294"/>
      <c r="AAH101" s="294">
        <v>-1463.4</v>
      </c>
      <c r="AAI101" s="294"/>
      <c r="AAJ101" s="294"/>
      <c r="AAK101" s="294"/>
      <c r="AAL101" s="294"/>
      <c r="AAM101" s="294"/>
      <c r="AAN101" s="294"/>
      <c r="AAO101" s="294"/>
      <c r="AAP101" s="294"/>
      <c r="AAQ101" s="294"/>
      <c r="AAR101" s="294"/>
      <c r="AAS101" s="294"/>
      <c r="AAT101" s="294"/>
      <c r="AAU101" s="294"/>
      <c r="AAV101" s="294"/>
      <c r="AAW101" s="294"/>
      <c r="AAX101" s="294"/>
      <c r="AAY101" s="294"/>
      <c r="AAZ101" s="294"/>
      <c r="ABA101" s="294"/>
      <c r="ABB101" s="294"/>
      <c r="ABC101" s="294">
        <v>0</v>
      </c>
      <c r="ABD101" s="294"/>
      <c r="ABE101" s="294"/>
      <c r="ABF101" s="294"/>
      <c r="ABG101" s="294"/>
      <c r="ABH101" s="294"/>
      <c r="ABI101" s="294"/>
      <c r="ABJ101" s="294">
        <v>0</v>
      </c>
      <c r="ABK101" s="294">
        <v>0</v>
      </c>
      <c r="ABL101" s="294"/>
      <c r="ABM101" s="294"/>
      <c r="ABN101" s="294"/>
      <c r="ABO101" s="294"/>
      <c r="ABP101" s="294"/>
      <c r="ABQ101" s="294"/>
      <c r="ABR101" s="294"/>
      <c r="ABS101" s="294"/>
      <c r="ABT101" s="294"/>
      <c r="ABU101" s="294"/>
      <c r="ABV101" s="294"/>
      <c r="ABW101" s="294"/>
      <c r="ABX101" s="294">
        <v>-9049.6</v>
      </c>
      <c r="ABY101" s="294"/>
      <c r="ABZ101" s="294"/>
      <c r="ACA101" s="294"/>
      <c r="ACB101" s="294"/>
      <c r="ACC101" s="294"/>
      <c r="ACD101" s="294">
        <v>13388.19</v>
      </c>
      <c r="ACE101" s="294"/>
      <c r="ACF101" s="294"/>
      <c r="ACG101" s="294"/>
      <c r="ACH101" s="294"/>
      <c r="ACI101" s="294">
        <v>-7413.55</v>
      </c>
      <c r="ACJ101" s="294"/>
      <c r="ACK101" s="294"/>
      <c r="ACL101" s="294"/>
      <c r="ACM101" s="294">
        <v>-4603.3900000000003</v>
      </c>
      <c r="ACN101" s="294"/>
      <c r="ACO101" s="294"/>
      <c r="ACP101" s="294"/>
      <c r="ACQ101" s="294"/>
      <c r="ACR101" s="294"/>
      <c r="ACS101" s="294"/>
      <c r="ACT101" s="294"/>
      <c r="ACU101" s="294"/>
      <c r="ACV101" s="294"/>
      <c r="ACW101" s="294"/>
      <c r="ACX101" s="294"/>
      <c r="ACY101" s="294"/>
      <c r="ACZ101" s="294"/>
      <c r="ADA101" s="294"/>
      <c r="ADB101" s="294"/>
      <c r="ADC101" s="294"/>
      <c r="ADD101" s="294"/>
      <c r="ADE101" s="294"/>
      <c r="ADF101" s="294"/>
      <c r="ADG101" s="294">
        <v>0</v>
      </c>
      <c r="ADH101" s="294"/>
      <c r="ADI101" s="294"/>
      <c r="ADJ101" s="294"/>
      <c r="ADK101" s="294"/>
      <c r="ADL101" s="294"/>
      <c r="ADM101" s="294"/>
      <c r="ADN101" s="294"/>
      <c r="ADO101" s="294"/>
      <c r="ADP101" s="294"/>
      <c r="ADQ101" s="294"/>
      <c r="ADR101" s="294"/>
      <c r="ADS101" s="294"/>
      <c r="ADT101" s="294"/>
      <c r="ADU101" s="294"/>
      <c r="ADV101" s="294"/>
      <c r="ADW101" s="294"/>
      <c r="ADX101" s="294"/>
      <c r="ADY101" s="294"/>
      <c r="ADZ101" s="294">
        <v>-5711.7</v>
      </c>
      <c r="AEA101" s="294"/>
      <c r="AEB101" s="294"/>
      <c r="AEC101" s="294"/>
      <c r="AED101" s="294"/>
      <c r="AEE101" s="294"/>
      <c r="AEF101" s="294"/>
      <c r="AEG101" s="294"/>
      <c r="AEH101" s="294"/>
      <c r="AEI101" s="294"/>
      <c r="AEJ101" s="294"/>
      <c r="AEK101" s="294"/>
      <c r="AEL101" s="294"/>
      <c r="AEM101" s="294"/>
      <c r="AEN101" s="294"/>
      <c r="AEO101" s="294"/>
      <c r="AEP101" s="294"/>
      <c r="AEQ101" s="294"/>
      <c r="AER101" s="294"/>
      <c r="AES101" s="294"/>
      <c r="AET101" s="294"/>
      <c r="AEU101" s="294"/>
      <c r="AEV101" s="294"/>
      <c r="AEW101" s="294"/>
      <c r="AEX101" s="294"/>
      <c r="AEY101" s="294"/>
      <c r="AEZ101" s="294"/>
      <c r="AFA101" s="294"/>
      <c r="AFB101" s="294"/>
      <c r="AFC101" s="294"/>
      <c r="AFD101" s="294"/>
      <c r="AFE101" s="294"/>
      <c r="AFF101" s="294"/>
      <c r="AFG101" s="294"/>
      <c r="AFH101" s="294"/>
      <c r="AFI101" s="294"/>
      <c r="AFJ101" s="294"/>
      <c r="AFK101" s="294"/>
      <c r="AFL101" s="294"/>
      <c r="AFM101" s="294"/>
      <c r="AFN101" s="294"/>
      <c r="AFO101" s="294"/>
      <c r="AFP101" s="294"/>
      <c r="AFQ101" s="294"/>
      <c r="AFR101" s="294"/>
      <c r="AFS101" s="294"/>
      <c r="AFT101" s="294"/>
      <c r="AFU101" s="294"/>
      <c r="AFV101" s="294"/>
      <c r="AFW101" s="294"/>
      <c r="AFX101" s="294"/>
      <c r="AFY101" s="294"/>
      <c r="AFZ101" s="294"/>
      <c r="AGA101" s="294"/>
      <c r="AGB101" s="294">
        <v>0</v>
      </c>
      <c r="AGC101" s="294"/>
      <c r="AGD101" s="294"/>
      <c r="AGE101" s="294"/>
      <c r="AGF101" s="294"/>
      <c r="AGG101" s="294"/>
      <c r="AGH101" s="294"/>
      <c r="AGI101" s="294"/>
      <c r="AGJ101" s="294"/>
      <c r="AGK101" s="294"/>
      <c r="AGL101" s="294"/>
      <c r="AGM101" s="294">
        <v>0</v>
      </c>
      <c r="AGN101" s="294"/>
      <c r="AGO101" s="294"/>
      <c r="AGP101" s="294"/>
      <c r="AGQ101" s="294"/>
      <c r="AGR101" s="294"/>
      <c r="AGS101" s="294"/>
      <c r="AGT101" s="294"/>
      <c r="AGU101" s="294">
        <v>0</v>
      </c>
      <c r="AGV101" s="294"/>
      <c r="AGW101" s="294"/>
      <c r="AGX101" s="294"/>
      <c r="AGY101" s="294"/>
      <c r="AGZ101" s="294"/>
      <c r="AHA101" s="294"/>
      <c r="AHB101" s="294"/>
      <c r="AHC101" s="294"/>
      <c r="AHD101" s="294"/>
      <c r="AHE101" s="294"/>
      <c r="AHF101" s="294"/>
      <c r="AHG101" s="294"/>
      <c r="AHH101" s="294"/>
      <c r="AHI101" s="294"/>
      <c r="AHJ101" s="294"/>
      <c r="AHK101" s="294"/>
      <c r="AHL101" s="294"/>
      <c r="AHM101" s="294"/>
      <c r="AHN101" s="294"/>
      <c r="AHO101" s="294"/>
      <c r="AHP101" s="294"/>
      <c r="AHQ101" s="294"/>
      <c r="AHR101" s="329"/>
      <c r="AHS101" s="294">
        <f t="shared" si="51"/>
        <v>-2745889.39</v>
      </c>
      <c r="AHT101" s="271" t="b">
        <f t="shared" si="52"/>
        <v>1</v>
      </c>
      <c r="AHU101" s="271" t="s">
        <v>6273</v>
      </c>
      <c r="AHV101" s="271" t="s">
        <v>6140</v>
      </c>
      <c r="AHW101" s="271" t="s">
        <v>6141</v>
      </c>
    </row>
    <row r="102" spans="1:907" ht="24" x14ac:dyDescent="0.8">
      <c r="A102" s="270" t="s">
        <v>6273</v>
      </c>
      <c r="B102" s="270" t="s">
        <v>6142</v>
      </c>
      <c r="C102" s="271" t="s">
        <v>6143</v>
      </c>
      <c r="D102" s="294">
        <v>0</v>
      </c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>
        <v>0</v>
      </c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>
        <v>0</v>
      </c>
      <c r="AL102" s="294">
        <v>-54290</v>
      </c>
      <c r="AM102" s="294">
        <v>0</v>
      </c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>
        <v>0</v>
      </c>
      <c r="BJ102" s="294">
        <v>0</v>
      </c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  <c r="CG102" s="294">
        <v>0</v>
      </c>
      <c r="CH102" s="294"/>
      <c r="CI102" s="294"/>
      <c r="CJ102" s="294"/>
      <c r="CK102" s="294"/>
      <c r="CL102" s="294"/>
      <c r="CM102" s="294"/>
      <c r="CN102" s="294"/>
      <c r="CO102" s="294"/>
      <c r="CP102" s="294"/>
      <c r="CQ102" s="294"/>
      <c r="CR102" s="294"/>
      <c r="CS102" s="294"/>
      <c r="CT102" s="294">
        <v>0</v>
      </c>
      <c r="CU102" s="294"/>
      <c r="CV102" s="294"/>
      <c r="CW102" s="294"/>
      <c r="CX102" s="294"/>
      <c r="CY102" s="294"/>
      <c r="CZ102" s="294"/>
      <c r="DA102" s="294"/>
      <c r="DB102" s="294">
        <v>0</v>
      </c>
      <c r="DC102" s="294">
        <v>0</v>
      </c>
      <c r="DD102" s="294"/>
      <c r="DE102" s="294"/>
      <c r="DF102" s="294"/>
      <c r="DG102" s="294"/>
      <c r="DH102" s="294"/>
      <c r="DI102" s="294"/>
      <c r="DJ102" s="294"/>
      <c r="DK102" s="294">
        <v>0</v>
      </c>
      <c r="DL102" s="294"/>
      <c r="DM102" s="294"/>
      <c r="DN102" s="294"/>
      <c r="DO102" s="294"/>
      <c r="DP102" s="294"/>
      <c r="DQ102" s="294"/>
      <c r="DR102" s="294"/>
      <c r="DS102" s="294"/>
      <c r="DT102" s="294">
        <v>-187440.33</v>
      </c>
      <c r="DU102" s="294"/>
      <c r="DV102" s="294"/>
      <c r="DW102" s="294"/>
      <c r="DX102" s="294"/>
      <c r="DY102" s="294"/>
      <c r="DZ102" s="294">
        <v>-29802</v>
      </c>
      <c r="EA102" s="294">
        <v>-40785.5</v>
      </c>
      <c r="EB102" s="294"/>
      <c r="EC102" s="294"/>
      <c r="ED102" s="294"/>
      <c r="EE102" s="294">
        <v>0</v>
      </c>
      <c r="EF102" s="294">
        <v>0</v>
      </c>
      <c r="EG102" s="294"/>
      <c r="EH102" s="294"/>
      <c r="EI102" s="294"/>
      <c r="EJ102" s="294"/>
      <c r="EK102" s="294"/>
      <c r="EL102" s="294"/>
      <c r="EM102" s="294"/>
      <c r="EN102" s="294">
        <v>-1840</v>
      </c>
      <c r="EO102" s="294"/>
      <c r="EP102" s="294"/>
      <c r="EQ102" s="294"/>
      <c r="ER102" s="294"/>
      <c r="ES102" s="294"/>
      <c r="ET102" s="294"/>
      <c r="EU102" s="294"/>
      <c r="EV102" s="294"/>
      <c r="EW102" s="294"/>
      <c r="EX102" s="294"/>
      <c r="EY102" s="294"/>
      <c r="EZ102" s="294"/>
      <c r="FA102" s="294"/>
      <c r="FB102" s="294"/>
      <c r="FC102" s="294"/>
      <c r="FD102" s="294"/>
      <c r="FE102" s="294"/>
      <c r="FF102" s="294"/>
      <c r="FG102" s="294"/>
      <c r="FH102" s="294"/>
      <c r="FI102" s="294"/>
      <c r="FJ102" s="294"/>
      <c r="FK102" s="294"/>
      <c r="FL102" s="294"/>
      <c r="FM102" s="294"/>
      <c r="FN102" s="294"/>
      <c r="FO102" s="294"/>
      <c r="FP102" s="294"/>
      <c r="FQ102" s="294">
        <v>0</v>
      </c>
      <c r="FR102" s="294"/>
      <c r="FS102" s="294"/>
      <c r="FT102" s="294"/>
      <c r="FU102" s="294"/>
      <c r="FV102" s="294"/>
      <c r="FW102" s="294">
        <v>-321584</v>
      </c>
      <c r="FX102" s="294"/>
      <c r="FY102" s="294"/>
      <c r="FZ102" s="294"/>
      <c r="GA102" s="294"/>
      <c r="GB102" s="294"/>
      <c r="GC102" s="294"/>
      <c r="GD102" s="294"/>
      <c r="GE102" s="294">
        <v>0</v>
      </c>
      <c r="GF102" s="294"/>
      <c r="GG102" s="294"/>
      <c r="GH102" s="294"/>
      <c r="GI102" s="294"/>
      <c r="GJ102" s="294"/>
      <c r="GK102" s="294">
        <v>-16000</v>
      </c>
      <c r="GL102" s="294"/>
      <c r="GM102" s="294"/>
      <c r="GN102" s="294"/>
      <c r="GO102" s="294"/>
      <c r="GP102" s="294">
        <v>-1073.56</v>
      </c>
      <c r="GQ102" s="294"/>
      <c r="GR102" s="294"/>
      <c r="GS102" s="294"/>
      <c r="GT102" s="294"/>
      <c r="GU102" s="294"/>
      <c r="GV102" s="294"/>
      <c r="GW102" s="294"/>
      <c r="GX102" s="294"/>
      <c r="GY102" s="294"/>
      <c r="GZ102" s="294"/>
      <c r="HA102" s="294"/>
      <c r="HB102" s="294"/>
      <c r="HC102" s="294"/>
      <c r="HD102" s="294"/>
      <c r="HE102" s="294"/>
      <c r="HF102" s="294"/>
      <c r="HG102" s="294"/>
      <c r="HH102" s="294"/>
      <c r="HI102" s="294"/>
      <c r="HJ102" s="294">
        <v>0</v>
      </c>
      <c r="HK102" s="294"/>
      <c r="HL102" s="294"/>
      <c r="HM102" s="294">
        <v>0</v>
      </c>
      <c r="HN102" s="294"/>
      <c r="HO102" s="294"/>
      <c r="HP102" s="294"/>
      <c r="HQ102" s="294"/>
      <c r="HR102" s="294">
        <v>0</v>
      </c>
      <c r="HS102" s="294">
        <v>0</v>
      </c>
      <c r="HT102" s="294"/>
      <c r="HU102" s="294"/>
      <c r="HV102" s="294"/>
      <c r="HW102" s="294"/>
      <c r="HX102" s="294"/>
      <c r="HY102" s="294"/>
      <c r="HZ102" s="294"/>
      <c r="IA102" s="294"/>
      <c r="IB102" s="294"/>
      <c r="IC102" s="294"/>
      <c r="ID102" s="294"/>
      <c r="IE102" s="294"/>
      <c r="IF102" s="294"/>
      <c r="IG102" s="294"/>
      <c r="IH102" s="294"/>
      <c r="II102" s="294">
        <v>0</v>
      </c>
      <c r="IJ102" s="294"/>
      <c r="IK102" s="294"/>
      <c r="IL102" s="294"/>
      <c r="IM102" s="294"/>
      <c r="IN102" s="294"/>
      <c r="IO102" s="294"/>
      <c r="IP102" s="294"/>
      <c r="IQ102" s="294"/>
      <c r="IR102" s="294"/>
      <c r="IS102" s="294">
        <v>0</v>
      </c>
      <c r="IT102" s="294">
        <v>0</v>
      </c>
      <c r="IU102" s="294"/>
      <c r="IV102" s="294"/>
      <c r="IW102" s="294"/>
      <c r="IX102" s="294"/>
      <c r="IY102" s="294"/>
      <c r="IZ102" s="294"/>
      <c r="JA102" s="294"/>
      <c r="JB102" s="294"/>
      <c r="JC102" s="294"/>
      <c r="JD102" s="294"/>
      <c r="JE102" s="294">
        <v>0</v>
      </c>
      <c r="JF102" s="294">
        <v>-3.02</v>
      </c>
      <c r="JG102" s="294"/>
      <c r="JH102" s="294"/>
      <c r="JI102" s="294"/>
      <c r="JJ102" s="294"/>
      <c r="JK102" s="294">
        <v>0</v>
      </c>
      <c r="JL102" s="294"/>
      <c r="JM102" s="294"/>
      <c r="JN102" s="294"/>
      <c r="JO102" s="294"/>
      <c r="JP102" s="294"/>
      <c r="JQ102" s="294"/>
      <c r="JR102" s="294">
        <v>0</v>
      </c>
      <c r="JS102" s="294">
        <v>0</v>
      </c>
      <c r="JT102" s="294"/>
      <c r="JU102" s="294"/>
      <c r="JV102" s="294"/>
      <c r="JW102" s="294"/>
      <c r="JX102" s="294"/>
      <c r="JY102" s="294"/>
      <c r="JZ102" s="294"/>
      <c r="KA102" s="294"/>
      <c r="KB102" s="294"/>
      <c r="KC102" s="294"/>
      <c r="KD102" s="294"/>
      <c r="KE102" s="294"/>
      <c r="KF102" s="294"/>
      <c r="KG102" s="294"/>
      <c r="KH102" s="294"/>
      <c r="KI102" s="294"/>
      <c r="KJ102" s="294"/>
      <c r="KK102" s="294"/>
      <c r="KL102" s="294"/>
      <c r="KM102" s="294"/>
      <c r="KN102" s="294"/>
      <c r="KO102" s="294"/>
      <c r="KP102" s="294"/>
      <c r="KQ102" s="294">
        <v>0</v>
      </c>
      <c r="KR102" s="294"/>
      <c r="KS102" s="294"/>
      <c r="KT102" s="294"/>
      <c r="KU102" s="294"/>
      <c r="KV102" s="294"/>
      <c r="KW102" s="294">
        <v>0</v>
      </c>
      <c r="KX102" s="294"/>
      <c r="KY102" s="294"/>
      <c r="KZ102" s="294"/>
      <c r="LA102" s="294"/>
      <c r="LB102" s="294"/>
      <c r="LC102" s="294"/>
      <c r="LD102" s="294"/>
      <c r="LE102" s="294"/>
      <c r="LF102" s="294"/>
      <c r="LG102" s="294">
        <v>0</v>
      </c>
      <c r="LH102" s="294">
        <v>0</v>
      </c>
      <c r="LI102" s="294">
        <v>0</v>
      </c>
      <c r="LJ102" s="294">
        <v>0</v>
      </c>
      <c r="LK102" s="294"/>
      <c r="LL102" s="294"/>
      <c r="LM102" s="294"/>
      <c r="LN102" s="294"/>
      <c r="LO102" s="294"/>
      <c r="LP102" s="294"/>
      <c r="LQ102" s="294"/>
      <c r="LR102" s="294">
        <v>0</v>
      </c>
      <c r="LS102" s="294"/>
      <c r="LT102" s="294"/>
      <c r="LU102" s="294">
        <v>0</v>
      </c>
      <c r="LV102" s="294">
        <v>0</v>
      </c>
      <c r="LW102" s="294"/>
      <c r="LX102" s="294">
        <v>0</v>
      </c>
      <c r="LY102" s="294"/>
      <c r="LZ102" s="294"/>
      <c r="MA102" s="294"/>
      <c r="MB102" s="294"/>
      <c r="MC102" s="294"/>
      <c r="MD102" s="294"/>
      <c r="ME102" s="294"/>
      <c r="MF102" s="294"/>
      <c r="MG102" s="294"/>
      <c r="MH102" s="294"/>
      <c r="MI102" s="294"/>
      <c r="MJ102" s="294"/>
      <c r="MK102" s="294"/>
      <c r="ML102" s="294"/>
      <c r="MM102" s="294"/>
      <c r="MN102" s="294"/>
      <c r="MO102" s="294"/>
      <c r="MP102" s="294"/>
      <c r="MQ102" s="294"/>
      <c r="MR102" s="294"/>
      <c r="MS102" s="294">
        <v>0</v>
      </c>
      <c r="MT102" s="294"/>
      <c r="MU102" s="294"/>
      <c r="MV102" s="294"/>
      <c r="MW102" s="294"/>
      <c r="MX102" s="294"/>
      <c r="MY102" s="294"/>
      <c r="MZ102" s="294"/>
      <c r="NA102" s="294"/>
      <c r="NB102" s="294"/>
      <c r="NC102" s="294"/>
      <c r="ND102" s="294"/>
      <c r="NE102" s="294"/>
      <c r="NF102" s="294"/>
      <c r="NG102" s="294">
        <v>0</v>
      </c>
      <c r="NH102" s="294"/>
      <c r="NI102" s="294"/>
      <c r="NJ102" s="294"/>
      <c r="NK102" s="294"/>
      <c r="NL102" s="294"/>
      <c r="NM102" s="294"/>
      <c r="NN102" s="294"/>
      <c r="NO102" s="294"/>
      <c r="NP102" s="294">
        <v>0</v>
      </c>
      <c r="NQ102" s="294"/>
      <c r="NR102" s="294"/>
      <c r="NS102" s="294"/>
      <c r="NT102" s="294"/>
      <c r="NU102" s="294"/>
      <c r="NV102" s="294"/>
      <c r="NW102" s="294">
        <v>0</v>
      </c>
      <c r="NX102" s="294"/>
      <c r="NY102" s="294"/>
      <c r="NZ102" s="294"/>
      <c r="OA102" s="294"/>
      <c r="OB102" s="294"/>
      <c r="OC102" s="294"/>
      <c r="OD102" s="294"/>
      <c r="OE102" s="294"/>
      <c r="OF102" s="294"/>
      <c r="OG102" s="294"/>
      <c r="OH102" s="294"/>
      <c r="OI102" s="294"/>
      <c r="OJ102" s="294"/>
      <c r="OK102" s="294"/>
      <c r="OL102" s="294"/>
      <c r="OM102" s="294">
        <v>0</v>
      </c>
      <c r="ON102" s="294"/>
      <c r="OO102" s="294"/>
      <c r="OP102" s="294"/>
      <c r="OQ102" s="294"/>
      <c r="OR102" s="294"/>
      <c r="OS102" s="294"/>
      <c r="OT102" s="294"/>
      <c r="OU102" s="294"/>
      <c r="OV102" s="294"/>
      <c r="OW102" s="294"/>
      <c r="OX102" s="294"/>
      <c r="OY102" s="294"/>
      <c r="OZ102" s="294"/>
      <c r="PA102" s="294"/>
      <c r="PB102" s="294">
        <v>0</v>
      </c>
      <c r="PC102" s="294"/>
      <c r="PD102" s="294"/>
      <c r="PE102" s="294"/>
      <c r="PF102" s="294"/>
      <c r="PG102" s="294"/>
      <c r="PH102" s="294"/>
      <c r="PI102" s="294"/>
      <c r="PJ102" s="294"/>
      <c r="PK102" s="294"/>
      <c r="PL102" s="294"/>
      <c r="PM102" s="294"/>
      <c r="PN102" s="294"/>
      <c r="PO102" s="294"/>
      <c r="PP102" s="294"/>
      <c r="PQ102" s="294"/>
      <c r="PR102" s="294"/>
      <c r="PS102" s="294"/>
      <c r="PT102" s="294">
        <v>-87489</v>
      </c>
      <c r="PU102" s="294"/>
      <c r="PV102" s="294"/>
      <c r="PW102" s="294">
        <v>-22800</v>
      </c>
      <c r="PX102" s="294"/>
      <c r="PY102" s="294"/>
      <c r="PZ102" s="294"/>
      <c r="QA102" s="294"/>
      <c r="QB102" s="294"/>
      <c r="QC102" s="294"/>
      <c r="QD102" s="294"/>
      <c r="QE102" s="294"/>
      <c r="QF102" s="294"/>
      <c r="QG102" s="294"/>
      <c r="QH102" s="294"/>
      <c r="QI102" s="294"/>
      <c r="QJ102" s="294"/>
      <c r="QK102" s="294"/>
      <c r="QL102" s="294"/>
      <c r="QM102" s="294"/>
      <c r="QN102" s="294">
        <v>-3292</v>
      </c>
      <c r="QO102" s="294"/>
      <c r="QP102" s="294"/>
      <c r="QQ102" s="294"/>
      <c r="QR102" s="294"/>
      <c r="QS102" s="294"/>
      <c r="QT102" s="294">
        <v>-465943.4</v>
      </c>
      <c r="QU102" s="294"/>
      <c r="QV102" s="294"/>
      <c r="QW102" s="294"/>
      <c r="QX102" s="294"/>
      <c r="QY102" s="294"/>
      <c r="QZ102" s="294"/>
      <c r="RA102" s="294">
        <v>-73106</v>
      </c>
      <c r="RB102" s="294">
        <v>-122212</v>
      </c>
      <c r="RC102" s="294"/>
      <c r="RD102" s="294"/>
      <c r="RE102" s="294"/>
      <c r="RF102" s="294"/>
      <c r="RG102" s="294">
        <v>0</v>
      </c>
      <c r="RH102" s="294"/>
      <c r="RI102" s="294"/>
      <c r="RJ102" s="294"/>
      <c r="RK102" s="294"/>
      <c r="RL102" s="294"/>
      <c r="RM102" s="294"/>
      <c r="RN102" s="294"/>
      <c r="RO102" s="294"/>
      <c r="RP102" s="294"/>
      <c r="RQ102" s="294"/>
      <c r="RR102" s="294"/>
      <c r="RS102" s="294"/>
      <c r="RT102" s="294"/>
      <c r="RU102" s="294"/>
      <c r="RV102" s="294"/>
      <c r="RW102" s="294"/>
      <c r="RX102" s="294"/>
      <c r="RY102" s="294"/>
      <c r="RZ102" s="294"/>
      <c r="SA102" s="294">
        <v>-2700</v>
      </c>
      <c r="SB102" s="294"/>
      <c r="SC102" s="294"/>
      <c r="SD102" s="294"/>
      <c r="SE102" s="294"/>
      <c r="SF102" s="294"/>
      <c r="SG102" s="294"/>
      <c r="SH102" s="294"/>
      <c r="SI102" s="294"/>
      <c r="SJ102" s="294"/>
      <c r="SK102" s="294"/>
      <c r="SL102" s="294"/>
      <c r="SM102" s="294">
        <v>0</v>
      </c>
      <c r="SN102" s="294"/>
      <c r="SO102" s="294"/>
      <c r="SP102" s="294"/>
      <c r="SQ102" s="294"/>
      <c r="SR102" s="294"/>
      <c r="SS102" s="294"/>
      <c r="ST102" s="294"/>
      <c r="SU102" s="294">
        <v>0</v>
      </c>
      <c r="SV102" s="294"/>
      <c r="SW102" s="294"/>
      <c r="SX102" s="294">
        <v>0</v>
      </c>
      <c r="SY102" s="294"/>
      <c r="SZ102" s="294"/>
      <c r="TA102" s="294"/>
      <c r="TB102" s="294"/>
      <c r="TC102" s="294"/>
      <c r="TD102" s="294"/>
      <c r="TE102" s="294"/>
      <c r="TF102" s="294"/>
      <c r="TG102" s="294"/>
      <c r="TH102" s="294"/>
      <c r="TI102" s="294">
        <v>0</v>
      </c>
      <c r="TJ102" s="294"/>
      <c r="TK102" s="294"/>
      <c r="TL102" s="294"/>
      <c r="TM102" s="294"/>
      <c r="TN102" s="294"/>
      <c r="TO102" s="294"/>
      <c r="TP102" s="294"/>
      <c r="TQ102" s="294"/>
      <c r="TR102" s="294"/>
      <c r="TS102" s="294"/>
      <c r="TT102" s="294"/>
      <c r="TU102" s="294"/>
      <c r="TV102" s="294"/>
      <c r="TW102" s="294"/>
      <c r="TX102" s="294"/>
      <c r="TY102" s="294"/>
      <c r="TZ102" s="294"/>
      <c r="UA102" s="294"/>
      <c r="UB102" s="294"/>
      <c r="UC102" s="294"/>
      <c r="UD102" s="294"/>
      <c r="UE102" s="294"/>
      <c r="UF102" s="294"/>
      <c r="UG102" s="294"/>
      <c r="UH102" s="294"/>
      <c r="UI102" s="294"/>
      <c r="UJ102" s="294">
        <v>0</v>
      </c>
      <c r="UK102" s="294"/>
      <c r="UL102" s="294"/>
      <c r="UM102" s="294"/>
      <c r="UN102" s="294"/>
      <c r="UO102" s="294"/>
      <c r="UP102" s="294">
        <v>0</v>
      </c>
      <c r="UQ102" s="294"/>
      <c r="UR102" s="294"/>
      <c r="US102" s="294"/>
      <c r="UT102" s="294"/>
      <c r="UU102" s="294"/>
      <c r="UV102" s="294"/>
      <c r="UW102" s="294"/>
      <c r="UX102" s="294"/>
      <c r="UY102" s="294"/>
      <c r="UZ102" s="294"/>
      <c r="VA102" s="294"/>
      <c r="VB102" s="294"/>
      <c r="VC102" s="294"/>
      <c r="VD102" s="294"/>
      <c r="VE102" s="294"/>
      <c r="VF102" s="294"/>
      <c r="VG102" s="294"/>
      <c r="VH102" s="294"/>
      <c r="VI102" s="294"/>
      <c r="VJ102" s="294"/>
      <c r="VK102" s="294"/>
      <c r="VL102" s="294">
        <v>0</v>
      </c>
      <c r="VM102" s="294"/>
      <c r="VN102" s="294"/>
      <c r="VO102" s="294"/>
      <c r="VP102" s="294"/>
      <c r="VQ102" s="294"/>
      <c r="VR102" s="294"/>
      <c r="VS102" s="294"/>
      <c r="VT102" s="294"/>
      <c r="VU102" s="294">
        <v>0</v>
      </c>
      <c r="VV102" s="294"/>
      <c r="VW102" s="294"/>
      <c r="VX102" s="294"/>
      <c r="VY102" s="294"/>
      <c r="VZ102" s="294"/>
      <c r="WA102" s="294">
        <v>0</v>
      </c>
      <c r="WB102" s="294"/>
      <c r="WC102" s="294"/>
      <c r="WD102" s="294"/>
      <c r="WE102" s="294"/>
      <c r="WF102" s="294"/>
      <c r="WG102" s="294"/>
      <c r="WH102" s="294"/>
      <c r="WI102" s="294"/>
      <c r="WJ102" s="294"/>
      <c r="WK102" s="294"/>
      <c r="WL102" s="294"/>
      <c r="WM102" s="294"/>
      <c r="WN102" s="294"/>
      <c r="WO102" s="294"/>
      <c r="WP102" s="294">
        <v>0</v>
      </c>
      <c r="WQ102" s="294"/>
      <c r="WR102" s="294"/>
      <c r="WS102" s="294"/>
      <c r="WT102" s="294"/>
      <c r="WU102" s="294">
        <v>0</v>
      </c>
      <c r="WV102" s="294"/>
      <c r="WW102" s="294"/>
      <c r="WX102" s="294"/>
      <c r="WY102" s="294"/>
      <c r="WZ102" s="294"/>
      <c r="XA102" s="294"/>
      <c r="XB102" s="294"/>
      <c r="XC102" s="294"/>
      <c r="XD102" s="294"/>
      <c r="XE102" s="294"/>
      <c r="XF102" s="294"/>
      <c r="XG102" s="294"/>
      <c r="XH102" s="294"/>
      <c r="XI102" s="294"/>
      <c r="XJ102" s="294"/>
      <c r="XK102" s="294"/>
      <c r="XL102" s="294"/>
      <c r="XM102" s="294"/>
      <c r="XN102" s="294"/>
      <c r="XO102" s="294"/>
      <c r="XP102" s="294"/>
      <c r="XQ102" s="294"/>
      <c r="XR102" s="294"/>
      <c r="XS102" s="294"/>
      <c r="XT102" s="294"/>
      <c r="XU102" s="294"/>
      <c r="XV102" s="294"/>
      <c r="XW102" s="294"/>
      <c r="XX102" s="294"/>
      <c r="XY102" s="294"/>
      <c r="XZ102" s="294"/>
      <c r="YA102" s="294"/>
      <c r="YB102" s="294"/>
      <c r="YC102" s="294"/>
      <c r="YD102" s="294"/>
      <c r="YE102" s="294">
        <v>0</v>
      </c>
      <c r="YF102" s="294"/>
      <c r="YG102" s="294"/>
      <c r="YH102" s="294"/>
      <c r="YI102" s="294">
        <v>0</v>
      </c>
      <c r="YJ102" s="294"/>
      <c r="YK102" s="294"/>
      <c r="YL102" s="294"/>
      <c r="YM102" s="294"/>
      <c r="YN102" s="294"/>
      <c r="YO102" s="294"/>
      <c r="YP102" s="294"/>
      <c r="YQ102" s="294"/>
      <c r="YR102" s="294"/>
      <c r="YS102" s="294"/>
      <c r="YT102" s="294"/>
      <c r="YU102" s="294"/>
      <c r="YV102" s="294">
        <v>0</v>
      </c>
      <c r="YW102" s="294"/>
      <c r="YX102" s="294"/>
      <c r="YY102" s="294"/>
      <c r="YZ102" s="294"/>
      <c r="ZA102" s="294"/>
      <c r="ZB102" s="294"/>
      <c r="ZC102" s="294">
        <v>0</v>
      </c>
      <c r="ZD102" s="294"/>
      <c r="ZE102" s="294"/>
      <c r="ZF102" s="294"/>
      <c r="ZG102" s="294"/>
      <c r="ZH102" s="294"/>
      <c r="ZI102" s="294"/>
      <c r="ZJ102" s="294"/>
      <c r="ZK102" s="294"/>
      <c r="ZL102" s="294"/>
      <c r="ZM102" s="294"/>
      <c r="ZN102" s="294"/>
      <c r="ZO102" s="294"/>
      <c r="ZP102" s="294"/>
      <c r="ZQ102" s="294"/>
      <c r="ZR102" s="294"/>
      <c r="ZS102" s="294"/>
      <c r="ZT102" s="294"/>
      <c r="ZU102" s="294"/>
      <c r="ZV102" s="294"/>
      <c r="ZW102" s="294"/>
      <c r="ZX102" s="294"/>
      <c r="ZY102" s="294"/>
      <c r="ZZ102" s="294"/>
      <c r="AAA102" s="294"/>
      <c r="AAB102" s="294"/>
      <c r="AAC102" s="294"/>
      <c r="AAD102" s="294"/>
      <c r="AAE102" s="294"/>
      <c r="AAF102" s="294"/>
      <c r="AAG102" s="294"/>
      <c r="AAH102" s="294">
        <v>0</v>
      </c>
      <c r="AAI102" s="294"/>
      <c r="AAJ102" s="294"/>
      <c r="AAK102" s="294"/>
      <c r="AAL102" s="294"/>
      <c r="AAM102" s="294"/>
      <c r="AAN102" s="294"/>
      <c r="AAO102" s="294"/>
      <c r="AAP102" s="294"/>
      <c r="AAQ102" s="294"/>
      <c r="AAR102" s="294">
        <v>-63827</v>
      </c>
      <c r="AAS102" s="294"/>
      <c r="AAT102" s="294"/>
      <c r="AAU102" s="294">
        <v>-33542.5</v>
      </c>
      <c r="AAV102" s="294"/>
      <c r="AAW102" s="294"/>
      <c r="AAX102" s="294"/>
      <c r="AAY102" s="294"/>
      <c r="AAZ102" s="294">
        <v>-34427</v>
      </c>
      <c r="ABA102" s="294"/>
      <c r="ABB102" s="294"/>
      <c r="ABC102" s="294">
        <v>0</v>
      </c>
      <c r="ABD102" s="294"/>
      <c r="ABE102" s="294"/>
      <c r="ABF102" s="294"/>
      <c r="ABG102" s="294">
        <v>-1300</v>
      </c>
      <c r="ABH102" s="294"/>
      <c r="ABI102" s="294"/>
      <c r="ABJ102" s="294"/>
      <c r="ABK102" s="294">
        <v>0</v>
      </c>
      <c r="ABL102" s="294"/>
      <c r="ABM102" s="294"/>
      <c r="ABN102" s="294"/>
      <c r="ABO102" s="294"/>
      <c r="ABP102" s="294"/>
      <c r="ABQ102" s="294"/>
      <c r="ABR102" s="294"/>
      <c r="ABS102" s="294"/>
      <c r="ABT102" s="294"/>
      <c r="ABU102" s="294"/>
      <c r="ABV102" s="294"/>
      <c r="ABW102" s="294"/>
      <c r="ABX102" s="294">
        <v>0</v>
      </c>
      <c r="ABY102" s="294"/>
      <c r="ABZ102" s="294"/>
      <c r="ACA102" s="294"/>
      <c r="ACB102" s="294"/>
      <c r="ACC102" s="294"/>
      <c r="ACD102" s="294">
        <v>-41100</v>
      </c>
      <c r="ACE102" s="294"/>
      <c r="ACF102" s="294"/>
      <c r="ACG102" s="294"/>
      <c r="ACH102" s="294"/>
      <c r="ACI102" s="294">
        <v>-479064</v>
      </c>
      <c r="ACJ102" s="294"/>
      <c r="ACK102" s="294"/>
      <c r="ACL102" s="294"/>
      <c r="ACM102" s="294"/>
      <c r="ACN102" s="294"/>
      <c r="ACO102" s="294"/>
      <c r="ACP102" s="294">
        <v>0</v>
      </c>
      <c r="ACQ102" s="294"/>
      <c r="ACR102" s="294"/>
      <c r="ACS102" s="294"/>
      <c r="ACT102" s="294"/>
      <c r="ACU102" s="294"/>
      <c r="ACV102" s="294"/>
      <c r="ACW102" s="294">
        <v>0</v>
      </c>
      <c r="ACX102" s="294"/>
      <c r="ACY102" s="294"/>
      <c r="ACZ102" s="294"/>
      <c r="ADA102" s="294"/>
      <c r="ADB102" s="294"/>
      <c r="ADC102" s="294"/>
      <c r="ADD102" s="294"/>
      <c r="ADE102" s="294"/>
      <c r="ADF102" s="294">
        <v>0</v>
      </c>
      <c r="ADG102" s="294">
        <v>0</v>
      </c>
      <c r="ADH102" s="294"/>
      <c r="ADI102" s="294"/>
      <c r="ADJ102" s="294"/>
      <c r="ADK102" s="294"/>
      <c r="ADL102" s="294"/>
      <c r="ADM102" s="294"/>
      <c r="ADN102" s="294"/>
      <c r="ADO102" s="294">
        <v>0</v>
      </c>
      <c r="ADP102" s="294"/>
      <c r="ADQ102" s="294"/>
      <c r="ADR102" s="294"/>
      <c r="ADS102" s="294">
        <v>0</v>
      </c>
      <c r="ADT102" s="294"/>
      <c r="ADU102" s="294"/>
      <c r="ADV102" s="294"/>
      <c r="ADW102" s="294"/>
      <c r="ADX102" s="294"/>
      <c r="ADY102" s="294">
        <v>0</v>
      </c>
      <c r="ADZ102" s="294">
        <v>-4970</v>
      </c>
      <c r="AEA102" s="294"/>
      <c r="AEB102" s="294"/>
      <c r="AEC102" s="294"/>
      <c r="AED102" s="294"/>
      <c r="AEE102" s="294"/>
      <c r="AEF102" s="294"/>
      <c r="AEG102" s="294"/>
      <c r="AEH102" s="294"/>
      <c r="AEI102" s="294"/>
      <c r="AEJ102" s="294"/>
      <c r="AEK102" s="294"/>
      <c r="AEL102" s="294"/>
      <c r="AEM102" s="294"/>
      <c r="AEN102" s="294"/>
      <c r="AEO102" s="294"/>
      <c r="AEP102" s="294"/>
      <c r="AEQ102" s="294"/>
      <c r="AER102" s="294"/>
      <c r="AES102" s="294">
        <v>0</v>
      </c>
      <c r="AET102" s="294"/>
      <c r="AEU102" s="294"/>
      <c r="AEV102" s="294"/>
      <c r="AEW102" s="294"/>
      <c r="AEX102" s="294"/>
      <c r="AEY102" s="294">
        <v>0</v>
      </c>
      <c r="AEZ102" s="294"/>
      <c r="AFA102" s="294"/>
      <c r="AFB102" s="294"/>
      <c r="AFC102" s="294"/>
      <c r="AFD102" s="294">
        <v>0</v>
      </c>
      <c r="AFE102" s="294"/>
      <c r="AFF102" s="294"/>
      <c r="AFG102" s="294"/>
      <c r="AFH102" s="294"/>
      <c r="AFI102" s="294"/>
      <c r="AFJ102" s="294"/>
      <c r="AFK102" s="294"/>
      <c r="AFL102" s="294"/>
      <c r="AFM102" s="294"/>
      <c r="AFN102" s="294"/>
      <c r="AFO102" s="294"/>
      <c r="AFP102" s="294"/>
      <c r="AFQ102" s="294"/>
      <c r="AFR102" s="294"/>
      <c r="AFS102" s="294"/>
      <c r="AFT102" s="294"/>
      <c r="AFU102" s="294"/>
      <c r="AFV102" s="294"/>
      <c r="AFW102" s="294"/>
      <c r="AFX102" s="294"/>
      <c r="AFY102" s="294"/>
      <c r="AFZ102" s="294"/>
      <c r="AGA102" s="294"/>
      <c r="AGB102" s="294">
        <v>0</v>
      </c>
      <c r="AGC102" s="294"/>
      <c r="AGD102" s="294"/>
      <c r="AGE102" s="294"/>
      <c r="AGF102" s="294"/>
      <c r="AGG102" s="294"/>
      <c r="AGH102" s="294"/>
      <c r="AGI102" s="294"/>
      <c r="AGJ102" s="294"/>
      <c r="AGK102" s="294"/>
      <c r="AGL102" s="294"/>
      <c r="AGM102" s="294">
        <v>0</v>
      </c>
      <c r="AGN102" s="294"/>
      <c r="AGO102" s="294"/>
      <c r="AGP102" s="294"/>
      <c r="AGQ102" s="294"/>
      <c r="AGR102" s="294"/>
      <c r="AGS102" s="294"/>
      <c r="AGT102" s="294"/>
      <c r="AGU102" s="294">
        <v>0</v>
      </c>
      <c r="AGV102" s="294">
        <v>0</v>
      </c>
      <c r="AGW102" s="294"/>
      <c r="AGX102" s="294"/>
      <c r="AGY102" s="294"/>
      <c r="AGZ102" s="294"/>
      <c r="AHA102" s="294"/>
      <c r="AHB102" s="294"/>
      <c r="AHC102" s="294"/>
      <c r="AHD102" s="294"/>
      <c r="AHE102" s="294"/>
      <c r="AHF102" s="294"/>
      <c r="AHG102" s="294"/>
      <c r="AHH102" s="294"/>
      <c r="AHI102" s="294"/>
      <c r="AHJ102" s="294"/>
      <c r="AHK102" s="294"/>
      <c r="AHL102" s="294">
        <v>0</v>
      </c>
      <c r="AHM102" s="294"/>
      <c r="AHN102" s="294"/>
      <c r="AHO102" s="294"/>
      <c r="AHP102" s="294"/>
      <c r="AHQ102" s="294"/>
      <c r="AHR102" s="329"/>
      <c r="AHS102" s="294">
        <f t="shared" si="51"/>
        <v>-2088591.31</v>
      </c>
      <c r="AHT102" s="271" t="b">
        <f t="shared" si="52"/>
        <v>1</v>
      </c>
      <c r="AHU102" s="271" t="s">
        <v>6273</v>
      </c>
      <c r="AHV102" s="271" t="s">
        <v>6142</v>
      </c>
      <c r="AHW102" s="271" t="s">
        <v>6143</v>
      </c>
    </row>
    <row r="103" spans="1:907" ht="24" x14ac:dyDescent="0.8">
      <c r="A103" s="270" t="s">
        <v>6273</v>
      </c>
      <c r="B103" s="270" t="s">
        <v>6144</v>
      </c>
      <c r="C103" s="271" t="s">
        <v>6145</v>
      </c>
      <c r="D103" s="294">
        <v>0</v>
      </c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>
        <v>-45445.36</v>
      </c>
      <c r="W103" s="294">
        <v>0</v>
      </c>
      <c r="X103" s="294"/>
      <c r="Y103" s="294"/>
      <c r="Z103" s="294"/>
      <c r="AA103" s="294"/>
      <c r="AB103" s="294"/>
      <c r="AC103" s="294">
        <v>0</v>
      </c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>
        <v>-29.9</v>
      </c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>
        <v>0</v>
      </c>
      <c r="BJ103" s="294">
        <v>0</v>
      </c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>
        <v>-190264.28</v>
      </c>
      <c r="CA103" s="294"/>
      <c r="CB103" s="294"/>
      <c r="CC103" s="294"/>
      <c r="CD103" s="294"/>
      <c r="CE103" s="294"/>
      <c r="CF103" s="294"/>
      <c r="CG103" s="294">
        <v>0</v>
      </c>
      <c r="CH103" s="294"/>
      <c r="CI103" s="294"/>
      <c r="CJ103" s="294"/>
      <c r="CK103" s="294"/>
      <c r="CL103" s="294"/>
      <c r="CM103" s="294"/>
      <c r="CN103" s="294"/>
      <c r="CO103" s="294"/>
      <c r="CP103" s="294"/>
      <c r="CQ103" s="294"/>
      <c r="CR103" s="294"/>
      <c r="CS103" s="294"/>
      <c r="CT103" s="294">
        <v>0</v>
      </c>
      <c r="CU103" s="294"/>
      <c r="CV103" s="294"/>
      <c r="CW103" s="294"/>
      <c r="CX103" s="294"/>
      <c r="CY103" s="294"/>
      <c r="CZ103" s="294"/>
      <c r="DA103" s="294"/>
      <c r="DB103" s="294">
        <v>0</v>
      </c>
      <c r="DC103" s="294">
        <v>0</v>
      </c>
      <c r="DD103" s="294"/>
      <c r="DE103" s="294"/>
      <c r="DF103" s="294"/>
      <c r="DG103" s="294"/>
      <c r="DH103" s="294"/>
      <c r="DI103" s="294"/>
      <c r="DJ103" s="294"/>
      <c r="DK103" s="294">
        <v>0</v>
      </c>
      <c r="DL103" s="294"/>
      <c r="DM103" s="294"/>
      <c r="DN103" s="294"/>
      <c r="DO103" s="294"/>
      <c r="DP103" s="294"/>
      <c r="DQ103" s="294"/>
      <c r="DR103" s="294"/>
      <c r="DS103" s="294"/>
      <c r="DT103" s="294">
        <v>0</v>
      </c>
      <c r="DU103" s="294"/>
      <c r="DV103" s="294"/>
      <c r="DW103" s="294"/>
      <c r="DX103" s="294"/>
      <c r="DY103" s="294"/>
      <c r="DZ103" s="294"/>
      <c r="EA103" s="294"/>
      <c r="EB103" s="294"/>
      <c r="EC103" s="294"/>
      <c r="ED103" s="294"/>
      <c r="EE103" s="294">
        <v>0</v>
      </c>
      <c r="EF103" s="294"/>
      <c r="EG103" s="294"/>
      <c r="EH103" s="294"/>
      <c r="EI103" s="294"/>
      <c r="EJ103" s="294"/>
      <c r="EK103" s="294"/>
      <c r="EL103" s="294"/>
      <c r="EM103" s="294"/>
      <c r="EN103" s="294"/>
      <c r="EO103" s="294"/>
      <c r="EP103" s="294"/>
      <c r="EQ103" s="294"/>
      <c r="ER103" s="294"/>
      <c r="ES103" s="294"/>
      <c r="ET103" s="294"/>
      <c r="EU103" s="294"/>
      <c r="EV103" s="294"/>
      <c r="EW103" s="294"/>
      <c r="EX103" s="294"/>
      <c r="EY103" s="294"/>
      <c r="EZ103" s="294"/>
      <c r="FA103" s="294"/>
      <c r="FB103" s="294"/>
      <c r="FC103" s="294"/>
      <c r="FD103" s="294"/>
      <c r="FE103" s="294"/>
      <c r="FF103" s="294"/>
      <c r="FG103" s="294"/>
      <c r="FH103" s="294"/>
      <c r="FI103" s="294"/>
      <c r="FJ103" s="294"/>
      <c r="FK103" s="294"/>
      <c r="FL103" s="294"/>
      <c r="FM103" s="294"/>
      <c r="FN103" s="294"/>
      <c r="FO103" s="294"/>
      <c r="FP103" s="294"/>
      <c r="FQ103" s="294"/>
      <c r="FR103" s="294"/>
      <c r="FS103" s="294"/>
      <c r="FT103" s="294"/>
      <c r="FU103" s="294"/>
      <c r="FV103" s="294"/>
      <c r="FW103" s="294"/>
      <c r="FX103" s="294"/>
      <c r="FY103" s="294"/>
      <c r="FZ103" s="294"/>
      <c r="GA103" s="294"/>
      <c r="GB103" s="294"/>
      <c r="GC103" s="294"/>
      <c r="GD103" s="294"/>
      <c r="GE103" s="294">
        <v>0</v>
      </c>
      <c r="GF103" s="294"/>
      <c r="GG103" s="294"/>
      <c r="GH103" s="294"/>
      <c r="GI103" s="294"/>
      <c r="GJ103" s="294"/>
      <c r="GK103" s="294"/>
      <c r="GL103" s="294"/>
      <c r="GM103" s="294"/>
      <c r="GN103" s="294"/>
      <c r="GO103" s="294"/>
      <c r="GP103" s="294"/>
      <c r="GQ103" s="294"/>
      <c r="GR103" s="294"/>
      <c r="GS103" s="294"/>
      <c r="GT103" s="294"/>
      <c r="GU103" s="294"/>
      <c r="GV103" s="294"/>
      <c r="GW103" s="294"/>
      <c r="GX103" s="294"/>
      <c r="GY103" s="294"/>
      <c r="GZ103" s="294"/>
      <c r="HA103" s="294"/>
      <c r="HB103" s="294"/>
      <c r="HC103" s="294">
        <v>0</v>
      </c>
      <c r="HD103" s="294"/>
      <c r="HE103" s="294"/>
      <c r="HF103" s="294"/>
      <c r="HG103" s="294"/>
      <c r="HH103" s="294"/>
      <c r="HI103" s="294"/>
      <c r="HJ103" s="294"/>
      <c r="HK103" s="294"/>
      <c r="HL103" s="294"/>
      <c r="HM103" s="294"/>
      <c r="HN103" s="294"/>
      <c r="HO103" s="294"/>
      <c r="HP103" s="294"/>
      <c r="HQ103" s="294"/>
      <c r="HR103" s="294">
        <v>1E-3</v>
      </c>
      <c r="HS103" s="294"/>
      <c r="HT103" s="294"/>
      <c r="HU103" s="294"/>
      <c r="HV103" s="294">
        <v>0</v>
      </c>
      <c r="HW103" s="294"/>
      <c r="HX103" s="294"/>
      <c r="HY103" s="294"/>
      <c r="HZ103" s="294"/>
      <c r="IA103" s="294"/>
      <c r="IB103" s="294"/>
      <c r="IC103" s="294"/>
      <c r="ID103" s="294"/>
      <c r="IE103" s="294"/>
      <c r="IF103" s="294"/>
      <c r="IG103" s="294"/>
      <c r="IH103" s="294"/>
      <c r="II103" s="294"/>
      <c r="IJ103" s="294"/>
      <c r="IK103" s="294"/>
      <c r="IL103" s="294"/>
      <c r="IM103" s="294"/>
      <c r="IN103" s="294"/>
      <c r="IO103" s="294"/>
      <c r="IP103" s="294"/>
      <c r="IQ103" s="294"/>
      <c r="IR103" s="294"/>
      <c r="IS103" s="294"/>
      <c r="IT103" s="294"/>
      <c r="IU103" s="294"/>
      <c r="IV103" s="294"/>
      <c r="IW103" s="294"/>
      <c r="IX103" s="294"/>
      <c r="IY103" s="294"/>
      <c r="IZ103" s="294"/>
      <c r="JA103" s="294"/>
      <c r="JB103" s="294"/>
      <c r="JC103" s="294"/>
      <c r="JD103" s="294"/>
      <c r="JE103" s="294">
        <v>0</v>
      </c>
      <c r="JF103" s="294">
        <v>-224941.57</v>
      </c>
      <c r="JG103" s="294"/>
      <c r="JH103" s="294"/>
      <c r="JI103" s="294"/>
      <c r="JJ103" s="294"/>
      <c r="JK103" s="294">
        <v>0</v>
      </c>
      <c r="JL103" s="294"/>
      <c r="JM103" s="294"/>
      <c r="JN103" s="294"/>
      <c r="JO103" s="294"/>
      <c r="JP103" s="294"/>
      <c r="JQ103" s="294"/>
      <c r="JR103" s="294">
        <v>0</v>
      </c>
      <c r="JS103" s="294"/>
      <c r="JT103" s="294"/>
      <c r="JU103" s="294"/>
      <c r="JV103" s="294"/>
      <c r="JW103" s="294"/>
      <c r="JX103" s="294"/>
      <c r="JY103" s="294"/>
      <c r="JZ103" s="294"/>
      <c r="KA103" s="294"/>
      <c r="KB103" s="294"/>
      <c r="KC103" s="294"/>
      <c r="KD103" s="294"/>
      <c r="KE103" s="294"/>
      <c r="KF103" s="294"/>
      <c r="KG103" s="294"/>
      <c r="KH103" s="294"/>
      <c r="KI103" s="294"/>
      <c r="KJ103" s="294"/>
      <c r="KK103" s="294"/>
      <c r="KL103" s="294"/>
      <c r="KM103" s="294"/>
      <c r="KN103" s="294"/>
      <c r="KO103" s="294"/>
      <c r="KP103" s="294"/>
      <c r="KQ103" s="294"/>
      <c r="KR103" s="294"/>
      <c r="KS103" s="294"/>
      <c r="KT103" s="294"/>
      <c r="KU103" s="294"/>
      <c r="KV103" s="294"/>
      <c r="KW103" s="294"/>
      <c r="KX103" s="294"/>
      <c r="KY103" s="294"/>
      <c r="KZ103" s="294"/>
      <c r="LA103" s="294"/>
      <c r="LB103" s="294"/>
      <c r="LC103" s="294"/>
      <c r="LD103" s="294"/>
      <c r="LE103" s="294"/>
      <c r="LF103" s="294"/>
      <c r="LG103" s="294">
        <v>0</v>
      </c>
      <c r="LH103" s="294">
        <v>0</v>
      </c>
      <c r="LI103" s="294">
        <v>0</v>
      </c>
      <c r="LJ103" s="294"/>
      <c r="LK103" s="294"/>
      <c r="LL103" s="294"/>
      <c r="LM103" s="294"/>
      <c r="LN103" s="294"/>
      <c r="LO103" s="294"/>
      <c r="LP103" s="294"/>
      <c r="LQ103" s="294"/>
      <c r="LR103" s="294"/>
      <c r="LS103" s="294"/>
      <c r="LT103" s="294"/>
      <c r="LU103" s="294">
        <v>0</v>
      </c>
      <c r="LV103" s="294">
        <v>0</v>
      </c>
      <c r="LW103" s="294"/>
      <c r="LX103" s="294"/>
      <c r="LY103" s="294"/>
      <c r="LZ103" s="294"/>
      <c r="MA103" s="294"/>
      <c r="MB103" s="294"/>
      <c r="MC103" s="294"/>
      <c r="MD103" s="294"/>
      <c r="ME103" s="294"/>
      <c r="MF103" s="294"/>
      <c r="MG103" s="294"/>
      <c r="MH103" s="294"/>
      <c r="MI103" s="294"/>
      <c r="MJ103" s="294"/>
      <c r="MK103" s="294"/>
      <c r="ML103" s="294"/>
      <c r="MM103" s="294"/>
      <c r="MN103" s="294"/>
      <c r="MO103" s="294"/>
      <c r="MP103" s="294"/>
      <c r="MQ103" s="294"/>
      <c r="MR103" s="294"/>
      <c r="MS103" s="294"/>
      <c r="MT103" s="294"/>
      <c r="MU103" s="294"/>
      <c r="MV103" s="294"/>
      <c r="MW103" s="294"/>
      <c r="MX103" s="294"/>
      <c r="MY103" s="294"/>
      <c r="MZ103" s="294"/>
      <c r="NA103" s="294"/>
      <c r="NB103" s="294"/>
      <c r="NC103" s="294"/>
      <c r="ND103" s="294"/>
      <c r="NE103" s="294"/>
      <c r="NF103" s="294"/>
      <c r="NG103" s="294"/>
      <c r="NH103" s="294"/>
      <c r="NI103" s="294"/>
      <c r="NJ103" s="294"/>
      <c r="NK103" s="294"/>
      <c r="NL103" s="294"/>
      <c r="NM103" s="294"/>
      <c r="NN103" s="294"/>
      <c r="NO103" s="294"/>
      <c r="NP103" s="294">
        <v>-134472.21</v>
      </c>
      <c r="NQ103" s="294"/>
      <c r="NR103" s="294"/>
      <c r="NS103" s="294"/>
      <c r="NT103" s="294"/>
      <c r="NU103" s="294"/>
      <c r="NV103" s="294"/>
      <c r="NW103" s="294">
        <v>0</v>
      </c>
      <c r="NX103" s="294"/>
      <c r="NY103" s="294"/>
      <c r="NZ103" s="294"/>
      <c r="OA103" s="294"/>
      <c r="OB103" s="294"/>
      <c r="OC103" s="294"/>
      <c r="OD103" s="294"/>
      <c r="OE103" s="294"/>
      <c r="OF103" s="294"/>
      <c r="OG103" s="294">
        <v>0</v>
      </c>
      <c r="OH103" s="294"/>
      <c r="OI103" s="294"/>
      <c r="OJ103" s="294"/>
      <c r="OK103" s="294"/>
      <c r="OL103" s="294"/>
      <c r="OM103" s="294"/>
      <c r="ON103" s="294"/>
      <c r="OO103" s="294"/>
      <c r="OP103" s="294"/>
      <c r="OQ103" s="294"/>
      <c r="OR103" s="294"/>
      <c r="OS103" s="294"/>
      <c r="OT103" s="294"/>
      <c r="OU103" s="294"/>
      <c r="OV103" s="294"/>
      <c r="OW103" s="294"/>
      <c r="OX103" s="294"/>
      <c r="OY103" s="294"/>
      <c r="OZ103" s="294"/>
      <c r="PA103" s="294"/>
      <c r="PB103" s="294">
        <v>-752982.56</v>
      </c>
      <c r="PC103" s="294"/>
      <c r="PD103" s="294"/>
      <c r="PE103" s="294"/>
      <c r="PF103" s="294"/>
      <c r="PG103" s="294"/>
      <c r="PH103" s="294"/>
      <c r="PI103" s="294"/>
      <c r="PJ103" s="294"/>
      <c r="PK103" s="294"/>
      <c r="PL103" s="294"/>
      <c r="PM103" s="294"/>
      <c r="PN103" s="294"/>
      <c r="PO103" s="294"/>
      <c r="PP103" s="294"/>
      <c r="PQ103" s="294"/>
      <c r="PR103" s="294"/>
      <c r="PS103" s="294"/>
      <c r="PT103" s="294">
        <v>-191567.86</v>
      </c>
      <c r="PU103" s="294">
        <v>0</v>
      </c>
      <c r="PV103" s="294"/>
      <c r="PW103" s="294">
        <v>-87063.69</v>
      </c>
      <c r="PX103" s="294"/>
      <c r="PY103" s="294"/>
      <c r="PZ103" s="294"/>
      <c r="QA103" s="294"/>
      <c r="QB103" s="294"/>
      <c r="QC103" s="294"/>
      <c r="QD103" s="294"/>
      <c r="QE103" s="294"/>
      <c r="QF103" s="294"/>
      <c r="QG103" s="294"/>
      <c r="QH103" s="294"/>
      <c r="QI103" s="294"/>
      <c r="QJ103" s="294"/>
      <c r="QK103" s="294"/>
      <c r="QL103" s="294"/>
      <c r="QM103" s="294"/>
      <c r="QN103" s="294">
        <v>-115308.66</v>
      </c>
      <c r="QO103" s="294"/>
      <c r="QP103" s="294"/>
      <c r="QQ103" s="294"/>
      <c r="QR103" s="294"/>
      <c r="QS103" s="294"/>
      <c r="QT103" s="294">
        <v>-144796.38</v>
      </c>
      <c r="QU103" s="294"/>
      <c r="QV103" s="294"/>
      <c r="QW103" s="294"/>
      <c r="QX103" s="294"/>
      <c r="QY103" s="294"/>
      <c r="QZ103" s="294"/>
      <c r="RA103" s="294"/>
      <c r="RB103" s="294">
        <v>-35534.19</v>
      </c>
      <c r="RC103" s="294"/>
      <c r="RD103" s="294"/>
      <c r="RE103" s="294"/>
      <c r="RF103" s="294"/>
      <c r="RG103" s="294">
        <v>0</v>
      </c>
      <c r="RH103" s="294"/>
      <c r="RI103" s="294"/>
      <c r="RJ103" s="294"/>
      <c r="RK103" s="294"/>
      <c r="RL103" s="294"/>
      <c r="RM103" s="294"/>
      <c r="RN103" s="294"/>
      <c r="RO103" s="294"/>
      <c r="RP103" s="294"/>
      <c r="RQ103" s="294"/>
      <c r="RR103" s="294"/>
      <c r="RS103" s="294"/>
      <c r="RT103" s="294"/>
      <c r="RU103" s="294"/>
      <c r="RV103" s="294"/>
      <c r="RW103" s="294"/>
      <c r="RX103" s="294"/>
      <c r="RY103" s="294"/>
      <c r="RZ103" s="294"/>
      <c r="SA103" s="294">
        <v>-968213.49</v>
      </c>
      <c r="SB103" s="294"/>
      <c r="SC103" s="294"/>
      <c r="SD103" s="294"/>
      <c r="SE103" s="294"/>
      <c r="SF103" s="294"/>
      <c r="SG103" s="294"/>
      <c r="SH103" s="294"/>
      <c r="SI103" s="294"/>
      <c r="SJ103" s="294"/>
      <c r="SK103" s="294"/>
      <c r="SL103" s="294"/>
      <c r="SM103" s="294"/>
      <c r="SN103" s="294"/>
      <c r="SO103" s="294"/>
      <c r="SP103" s="294"/>
      <c r="SQ103" s="294"/>
      <c r="SR103" s="294"/>
      <c r="SS103" s="294"/>
      <c r="ST103" s="294"/>
      <c r="SU103" s="294"/>
      <c r="SV103" s="294"/>
      <c r="SW103" s="294"/>
      <c r="SX103" s="294"/>
      <c r="SY103" s="294"/>
      <c r="SZ103" s="294"/>
      <c r="TA103" s="294"/>
      <c r="TB103" s="294"/>
      <c r="TC103" s="294"/>
      <c r="TD103" s="294"/>
      <c r="TE103" s="294"/>
      <c r="TF103" s="294"/>
      <c r="TG103" s="294"/>
      <c r="TH103" s="294"/>
      <c r="TI103" s="294">
        <v>0</v>
      </c>
      <c r="TJ103" s="294"/>
      <c r="TK103" s="294"/>
      <c r="TL103" s="294"/>
      <c r="TM103" s="294"/>
      <c r="TN103" s="294"/>
      <c r="TO103" s="294"/>
      <c r="TP103" s="294"/>
      <c r="TQ103" s="294"/>
      <c r="TR103" s="294"/>
      <c r="TS103" s="294"/>
      <c r="TT103" s="294"/>
      <c r="TU103" s="294"/>
      <c r="TV103" s="294"/>
      <c r="TW103" s="294"/>
      <c r="TX103" s="294"/>
      <c r="TY103" s="294"/>
      <c r="TZ103" s="294"/>
      <c r="UA103" s="294">
        <v>0</v>
      </c>
      <c r="UB103" s="294"/>
      <c r="UC103" s="294"/>
      <c r="UD103" s="294"/>
      <c r="UE103" s="294"/>
      <c r="UF103" s="294"/>
      <c r="UG103" s="294"/>
      <c r="UH103" s="294"/>
      <c r="UI103" s="294"/>
      <c r="UJ103" s="294"/>
      <c r="UK103" s="294"/>
      <c r="UL103" s="294"/>
      <c r="UM103" s="294"/>
      <c r="UN103" s="294"/>
      <c r="UO103" s="294"/>
      <c r="UP103" s="294"/>
      <c r="UQ103" s="294"/>
      <c r="UR103" s="294"/>
      <c r="US103" s="294"/>
      <c r="UT103" s="294"/>
      <c r="UU103" s="294"/>
      <c r="UV103" s="294"/>
      <c r="UW103" s="294"/>
      <c r="UX103" s="294"/>
      <c r="UY103" s="294"/>
      <c r="UZ103" s="294"/>
      <c r="VA103" s="294"/>
      <c r="VB103" s="294"/>
      <c r="VC103" s="294"/>
      <c r="VD103" s="294"/>
      <c r="VE103" s="294"/>
      <c r="VF103" s="294"/>
      <c r="VG103" s="294"/>
      <c r="VH103" s="294"/>
      <c r="VI103" s="294"/>
      <c r="VJ103" s="294"/>
      <c r="VK103" s="294"/>
      <c r="VL103" s="294">
        <v>0</v>
      </c>
      <c r="VM103" s="294"/>
      <c r="VN103" s="294"/>
      <c r="VO103" s="294"/>
      <c r="VP103" s="294"/>
      <c r="VQ103" s="294">
        <v>-52810.89</v>
      </c>
      <c r="VR103" s="294"/>
      <c r="VS103" s="294"/>
      <c r="VT103" s="294"/>
      <c r="VU103" s="294"/>
      <c r="VV103" s="294"/>
      <c r="VW103" s="294"/>
      <c r="VX103" s="294"/>
      <c r="VY103" s="294"/>
      <c r="VZ103" s="294"/>
      <c r="WA103" s="294">
        <v>-2518788.77</v>
      </c>
      <c r="WB103" s="294"/>
      <c r="WC103" s="294"/>
      <c r="WD103" s="294"/>
      <c r="WE103" s="294"/>
      <c r="WF103" s="294"/>
      <c r="WG103" s="294"/>
      <c r="WH103" s="294"/>
      <c r="WI103" s="294"/>
      <c r="WJ103" s="294"/>
      <c r="WK103" s="294"/>
      <c r="WL103" s="294"/>
      <c r="WM103" s="294"/>
      <c r="WN103" s="294"/>
      <c r="WO103" s="294"/>
      <c r="WP103" s="294"/>
      <c r="WQ103" s="294"/>
      <c r="WR103" s="294"/>
      <c r="WS103" s="294"/>
      <c r="WT103" s="294"/>
      <c r="WU103" s="294"/>
      <c r="WV103" s="294"/>
      <c r="WW103" s="294"/>
      <c r="WX103" s="294"/>
      <c r="WY103" s="294"/>
      <c r="WZ103" s="294"/>
      <c r="XA103" s="294"/>
      <c r="XB103" s="294"/>
      <c r="XC103" s="294"/>
      <c r="XD103" s="294"/>
      <c r="XE103" s="294"/>
      <c r="XF103" s="294"/>
      <c r="XG103" s="294"/>
      <c r="XH103" s="294"/>
      <c r="XI103" s="294"/>
      <c r="XJ103" s="294"/>
      <c r="XK103" s="294"/>
      <c r="XL103" s="294"/>
      <c r="XM103" s="294"/>
      <c r="XN103" s="294"/>
      <c r="XO103" s="294"/>
      <c r="XP103" s="294"/>
      <c r="XQ103" s="294"/>
      <c r="XR103" s="294"/>
      <c r="XS103" s="294"/>
      <c r="XT103" s="294"/>
      <c r="XU103" s="294"/>
      <c r="XV103" s="294"/>
      <c r="XW103" s="294"/>
      <c r="XX103" s="294"/>
      <c r="XY103" s="294"/>
      <c r="XZ103" s="294"/>
      <c r="YA103" s="294"/>
      <c r="YB103" s="294"/>
      <c r="YC103" s="294"/>
      <c r="YD103" s="294"/>
      <c r="YE103" s="294"/>
      <c r="YF103" s="294"/>
      <c r="YG103" s="294"/>
      <c r="YH103" s="294"/>
      <c r="YI103" s="294">
        <v>0</v>
      </c>
      <c r="YJ103" s="294"/>
      <c r="YK103" s="294"/>
      <c r="YL103" s="294"/>
      <c r="YM103" s="294"/>
      <c r="YN103" s="294"/>
      <c r="YO103" s="294"/>
      <c r="YP103" s="294"/>
      <c r="YQ103" s="294"/>
      <c r="YR103" s="294"/>
      <c r="YS103" s="294"/>
      <c r="YT103" s="294"/>
      <c r="YU103" s="294"/>
      <c r="YV103" s="294">
        <v>0</v>
      </c>
      <c r="YW103" s="294"/>
      <c r="YX103" s="294"/>
      <c r="YY103" s="294"/>
      <c r="YZ103" s="294"/>
      <c r="ZA103" s="294"/>
      <c r="ZB103" s="294"/>
      <c r="ZC103" s="294"/>
      <c r="ZD103" s="294"/>
      <c r="ZE103" s="294">
        <v>-10235.1</v>
      </c>
      <c r="ZF103" s="294"/>
      <c r="ZG103" s="294"/>
      <c r="ZH103" s="294"/>
      <c r="ZI103" s="294"/>
      <c r="ZJ103" s="294"/>
      <c r="ZK103" s="294"/>
      <c r="ZL103" s="294"/>
      <c r="ZM103" s="294"/>
      <c r="ZN103" s="294"/>
      <c r="ZO103" s="294"/>
      <c r="ZP103" s="294"/>
      <c r="ZQ103" s="294"/>
      <c r="ZR103" s="294"/>
      <c r="ZS103" s="294"/>
      <c r="ZT103" s="294"/>
      <c r="ZU103" s="294"/>
      <c r="ZV103" s="294"/>
      <c r="ZW103" s="294"/>
      <c r="ZX103" s="294"/>
      <c r="ZY103" s="294"/>
      <c r="ZZ103" s="294"/>
      <c r="AAA103" s="294"/>
      <c r="AAB103" s="294"/>
      <c r="AAC103" s="294"/>
      <c r="AAD103" s="294"/>
      <c r="AAE103" s="294"/>
      <c r="AAF103" s="294"/>
      <c r="AAG103" s="294"/>
      <c r="AAH103" s="294">
        <v>-69601.5</v>
      </c>
      <c r="AAI103" s="294"/>
      <c r="AAJ103" s="294"/>
      <c r="AAK103" s="294"/>
      <c r="AAL103" s="294"/>
      <c r="AAM103" s="294"/>
      <c r="AAN103" s="294"/>
      <c r="AAO103" s="294"/>
      <c r="AAP103" s="294"/>
      <c r="AAQ103" s="294"/>
      <c r="AAR103" s="294"/>
      <c r="AAS103" s="294"/>
      <c r="AAT103" s="294"/>
      <c r="AAU103" s="294"/>
      <c r="AAV103" s="294"/>
      <c r="AAW103" s="294"/>
      <c r="AAX103" s="294"/>
      <c r="AAY103" s="294"/>
      <c r="AAZ103" s="294"/>
      <c r="ABA103" s="294"/>
      <c r="ABB103" s="294"/>
      <c r="ABC103" s="294">
        <v>0</v>
      </c>
      <c r="ABD103" s="294"/>
      <c r="ABE103" s="294"/>
      <c r="ABF103" s="294"/>
      <c r="ABG103" s="294"/>
      <c r="ABH103" s="294"/>
      <c r="ABI103" s="294"/>
      <c r="ABJ103" s="294">
        <v>0</v>
      </c>
      <c r="ABK103" s="294">
        <v>0</v>
      </c>
      <c r="ABL103" s="294"/>
      <c r="ABM103" s="294"/>
      <c r="ABN103" s="294"/>
      <c r="ABO103" s="294"/>
      <c r="ABP103" s="294"/>
      <c r="ABQ103" s="294"/>
      <c r="ABR103" s="294"/>
      <c r="ABS103" s="294"/>
      <c r="ABT103" s="294"/>
      <c r="ABU103" s="294"/>
      <c r="ABV103" s="294"/>
      <c r="ABW103" s="294"/>
      <c r="ABX103" s="294">
        <v>-69509.039999999994</v>
      </c>
      <c r="ABY103" s="294"/>
      <c r="ABZ103" s="294"/>
      <c r="ACA103" s="294"/>
      <c r="ACB103" s="294"/>
      <c r="ACC103" s="294"/>
      <c r="ACD103" s="294">
        <v>-39459.199999999997</v>
      </c>
      <c r="ACE103" s="294"/>
      <c r="ACF103" s="294"/>
      <c r="ACG103" s="294"/>
      <c r="ACH103" s="294"/>
      <c r="ACI103" s="294">
        <v>-10631.86</v>
      </c>
      <c r="ACJ103" s="294"/>
      <c r="ACK103" s="294"/>
      <c r="ACL103" s="294"/>
      <c r="ACM103" s="294">
        <v>-8684.85</v>
      </c>
      <c r="ACN103" s="294"/>
      <c r="ACO103" s="294">
        <v>-113451.85</v>
      </c>
      <c r="ACP103" s="294"/>
      <c r="ACQ103" s="294"/>
      <c r="ACR103" s="294"/>
      <c r="ACS103" s="294"/>
      <c r="ACT103" s="294"/>
      <c r="ACU103" s="294"/>
      <c r="ACV103" s="294"/>
      <c r="ACW103" s="294"/>
      <c r="ACX103" s="294"/>
      <c r="ACY103" s="294"/>
      <c r="ACZ103" s="294"/>
      <c r="ADA103" s="294"/>
      <c r="ADB103" s="294"/>
      <c r="ADC103" s="294"/>
      <c r="ADD103" s="294"/>
      <c r="ADE103" s="294"/>
      <c r="ADF103" s="294"/>
      <c r="ADG103" s="294"/>
      <c r="ADH103" s="294"/>
      <c r="ADI103" s="294"/>
      <c r="ADJ103" s="294"/>
      <c r="ADK103" s="294"/>
      <c r="ADL103" s="294"/>
      <c r="ADM103" s="294"/>
      <c r="ADN103" s="294"/>
      <c r="ADO103" s="294">
        <v>-777706.44</v>
      </c>
      <c r="ADP103" s="294"/>
      <c r="ADQ103" s="294"/>
      <c r="ADR103" s="294"/>
      <c r="ADS103" s="294">
        <v>0</v>
      </c>
      <c r="ADT103" s="294"/>
      <c r="ADU103" s="294"/>
      <c r="ADV103" s="294"/>
      <c r="ADW103" s="294"/>
      <c r="ADX103" s="294"/>
      <c r="ADY103" s="294">
        <v>-533057.77</v>
      </c>
      <c r="ADZ103" s="294">
        <v>-124353.23</v>
      </c>
      <c r="AEA103" s="294"/>
      <c r="AEB103" s="294"/>
      <c r="AEC103" s="294"/>
      <c r="AED103" s="294"/>
      <c r="AEE103" s="294"/>
      <c r="AEF103" s="294"/>
      <c r="AEG103" s="294"/>
      <c r="AEH103" s="294"/>
      <c r="AEI103" s="294"/>
      <c r="AEJ103" s="294"/>
      <c r="AEK103" s="294"/>
      <c r="AEL103" s="294"/>
      <c r="AEM103" s="294"/>
      <c r="AEN103" s="294"/>
      <c r="AEO103" s="294"/>
      <c r="AEP103" s="294"/>
      <c r="AEQ103" s="294"/>
      <c r="AER103" s="294"/>
      <c r="AES103" s="294"/>
      <c r="AET103" s="294"/>
      <c r="AEU103" s="294"/>
      <c r="AEV103" s="294"/>
      <c r="AEW103" s="294"/>
      <c r="AEX103" s="294"/>
      <c r="AEY103" s="294"/>
      <c r="AEZ103" s="294"/>
      <c r="AFA103" s="294"/>
      <c r="AFB103" s="294"/>
      <c r="AFC103" s="294">
        <v>0</v>
      </c>
      <c r="AFD103" s="294"/>
      <c r="AFE103" s="294"/>
      <c r="AFF103" s="294"/>
      <c r="AFG103" s="294"/>
      <c r="AFH103" s="294"/>
      <c r="AFI103" s="294"/>
      <c r="AFJ103" s="294"/>
      <c r="AFK103" s="294"/>
      <c r="AFL103" s="294"/>
      <c r="AFM103" s="294"/>
      <c r="AFN103" s="294"/>
      <c r="AFO103" s="294"/>
      <c r="AFP103" s="294"/>
      <c r="AFQ103" s="294"/>
      <c r="AFR103" s="294"/>
      <c r="AFS103" s="294"/>
      <c r="AFT103" s="294"/>
      <c r="AFU103" s="294"/>
      <c r="AFV103" s="294"/>
      <c r="AFW103" s="294"/>
      <c r="AFX103" s="294"/>
      <c r="AFY103" s="294"/>
      <c r="AFZ103" s="294"/>
      <c r="AGA103" s="294"/>
      <c r="AGB103" s="294">
        <v>0</v>
      </c>
      <c r="AGC103" s="294"/>
      <c r="AGD103" s="294"/>
      <c r="AGE103" s="294"/>
      <c r="AGF103" s="294"/>
      <c r="AGG103" s="294"/>
      <c r="AGH103" s="294"/>
      <c r="AGI103" s="294"/>
      <c r="AGJ103" s="294"/>
      <c r="AGK103" s="294"/>
      <c r="AGL103" s="294"/>
      <c r="AGM103" s="294">
        <v>0</v>
      </c>
      <c r="AGN103" s="294"/>
      <c r="AGO103" s="294"/>
      <c r="AGP103" s="294"/>
      <c r="AGQ103" s="294"/>
      <c r="AGR103" s="294"/>
      <c r="AGS103" s="294"/>
      <c r="AGT103" s="294"/>
      <c r="AGU103" s="294">
        <v>0</v>
      </c>
      <c r="AGV103" s="294"/>
      <c r="AGW103" s="294"/>
      <c r="AGX103" s="294"/>
      <c r="AGY103" s="294"/>
      <c r="AGZ103" s="294"/>
      <c r="AHA103" s="294"/>
      <c r="AHB103" s="294"/>
      <c r="AHC103" s="294"/>
      <c r="AHD103" s="294"/>
      <c r="AHE103" s="294"/>
      <c r="AHF103" s="294"/>
      <c r="AHG103" s="294"/>
      <c r="AHH103" s="294"/>
      <c r="AHI103" s="294"/>
      <c r="AHJ103" s="294"/>
      <c r="AHK103" s="294"/>
      <c r="AHL103" s="294"/>
      <c r="AHM103" s="294"/>
      <c r="AHN103" s="294"/>
      <c r="AHO103" s="294"/>
      <c r="AHP103" s="294"/>
      <c r="AHQ103" s="294"/>
      <c r="AHR103" s="329"/>
      <c r="AHS103" s="294">
        <f t="shared" si="51"/>
        <v>-7218910.6490000002</v>
      </c>
      <c r="AHT103" s="271" t="b">
        <f t="shared" si="52"/>
        <v>1</v>
      </c>
      <c r="AHU103" s="271" t="s">
        <v>6273</v>
      </c>
      <c r="AHV103" s="271" t="s">
        <v>6144</v>
      </c>
      <c r="AHW103" s="271" t="s">
        <v>6145</v>
      </c>
    </row>
    <row r="104" spans="1:907" ht="24" x14ac:dyDescent="0.8">
      <c r="A104" s="270" t="s">
        <v>6273</v>
      </c>
      <c r="B104" s="270" t="s">
        <v>6146</v>
      </c>
      <c r="C104" s="271" t="s">
        <v>6147</v>
      </c>
      <c r="D104" s="294"/>
      <c r="E104" s="294"/>
      <c r="F104" s="294"/>
      <c r="G104" s="294"/>
      <c r="H104" s="294">
        <v>-58613</v>
      </c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>
        <v>0</v>
      </c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  <c r="CG104" s="294"/>
      <c r="CH104" s="294"/>
      <c r="CI104" s="294"/>
      <c r="CJ104" s="294"/>
      <c r="CK104" s="294"/>
      <c r="CL104" s="294"/>
      <c r="CM104" s="294"/>
      <c r="CN104" s="294"/>
      <c r="CO104" s="294"/>
      <c r="CP104" s="294"/>
      <c r="CQ104" s="294"/>
      <c r="CR104" s="294"/>
      <c r="CS104" s="294"/>
      <c r="CT104" s="294"/>
      <c r="CU104" s="294"/>
      <c r="CV104" s="294"/>
      <c r="CW104" s="294"/>
      <c r="CX104" s="294"/>
      <c r="CY104" s="294"/>
      <c r="CZ104" s="294"/>
      <c r="DA104" s="294"/>
      <c r="DB104" s="294"/>
      <c r="DC104" s="294"/>
      <c r="DD104" s="294"/>
      <c r="DE104" s="294"/>
      <c r="DF104" s="294"/>
      <c r="DG104" s="294"/>
      <c r="DH104" s="294"/>
      <c r="DI104" s="294"/>
      <c r="DJ104" s="294"/>
      <c r="DK104" s="294"/>
      <c r="DL104" s="294"/>
      <c r="DM104" s="294"/>
      <c r="DN104" s="294"/>
      <c r="DO104" s="294"/>
      <c r="DP104" s="294"/>
      <c r="DQ104" s="294"/>
      <c r="DR104" s="294"/>
      <c r="DS104" s="294"/>
      <c r="DT104" s="294"/>
      <c r="DU104" s="294"/>
      <c r="DV104" s="294"/>
      <c r="DW104" s="294"/>
      <c r="DX104" s="294"/>
      <c r="DY104" s="294"/>
      <c r="DZ104" s="294"/>
      <c r="EA104" s="294"/>
      <c r="EB104" s="294"/>
      <c r="EC104" s="294"/>
      <c r="ED104" s="294"/>
      <c r="EE104" s="294"/>
      <c r="EF104" s="294"/>
      <c r="EG104" s="294"/>
      <c r="EH104" s="294"/>
      <c r="EI104" s="294"/>
      <c r="EJ104" s="294"/>
      <c r="EK104" s="294"/>
      <c r="EL104" s="294"/>
      <c r="EM104" s="294"/>
      <c r="EN104" s="294"/>
      <c r="EO104" s="294"/>
      <c r="EP104" s="294"/>
      <c r="EQ104" s="294"/>
      <c r="ER104" s="294"/>
      <c r="ES104" s="294"/>
      <c r="ET104" s="294"/>
      <c r="EU104" s="294"/>
      <c r="EV104" s="294"/>
      <c r="EW104" s="294"/>
      <c r="EX104" s="294"/>
      <c r="EY104" s="294"/>
      <c r="EZ104" s="294"/>
      <c r="FA104" s="294"/>
      <c r="FB104" s="294"/>
      <c r="FC104" s="294"/>
      <c r="FD104" s="294"/>
      <c r="FE104" s="294"/>
      <c r="FF104" s="294"/>
      <c r="FG104" s="294"/>
      <c r="FH104" s="294"/>
      <c r="FI104" s="294"/>
      <c r="FJ104" s="294"/>
      <c r="FK104" s="294"/>
      <c r="FL104" s="294"/>
      <c r="FM104" s="294"/>
      <c r="FN104" s="294"/>
      <c r="FO104" s="294"/>
      <c r="FP104" s="294"/>
      <c r="FQ104" s="294"/>
      <c r="FR104" s="294"/>
      <c r="FS104" s="294">
        <v>-8900.7999999999993</v>
      </c>
      <c r="FT104" s="294"/>
      <c r="FU104" s="294"/>
      <c r="FV104" s="294"/>
      <c r="FW104" s="294"/>
      <c r="FX104" s="294"/>
      <c r="FY104" s="294"/>
      <c r="FZ104" s="294"/>
      <c r="GA104" s="294"/>
      <c r="GB104" s="294"/>
      <c r="GC104" s="294"/>
      <c r="GD104" s="294"/>
      <c r="GE104" s="294"/>
      <c r="GF104" s="294"/>
      <c r="GG104" s="294"/>
      <c r="GH104" s="294"/>
      <c r="GI104" s="294"/>
      <c r="GJ104" s="294"/>
      <c r="GK104" s="294"/>
      <c r="GL104" s="294"/>
      <c r="GM104" s="294">
        <v>-1727.43</v>
      </c>
      <c r="GN104" s="294"/>
      <c r="GO104" s="294"/>
      <c r="GP104" s="294"/>
      <c r="GQ104" s="294"/>
      <c r="GR104" s="294"/>
      <c r="GS104" s="294"/>
      <c r="GT104" s="294"/>
      <c r="GU104" s="294"/>
      <c r="GV104" s="294"/>
      <c r="GW104" s="294"/>
      <c r="GX104" s="294"/>
      <c r="GY104" s="294"/>
      <c r="GZ104" s="294"/>
      <c r="HA104" s="294"/>
      <c r="HB104" s="294"/>
      <c r="HC104" s="294"/>
      <c r="HD104" s="294"/>
      <c r="HE104" s="294"/>
      <c r="HF104" s="294"/>
      <c r="HG104" s="294"/>
      <c r="HH104" s="294"/>
      <c r="HI104" s="294"/>
      <c r="HJ104" s="294"/>
      <c r="HK104" s="294"/>
      <c r="HL104" s="294"/>
      <c r="HM104" s="294"/>
      <c r="HN104" s="294"/>
      <c r="HO104" s="294"/>
      <c r="HP104" s="294"/>
      <c r="HQ104" s="294"/>
      <c r="HR104" s="294"/>
      <c r="HS104" s="294"/>
      <c r="HT104" s="294"/>
      <c r="HU104" s="294"/>
      <c r="HV104" s="294"/>
      <c r="HW104" s="294"/>
      <c r="HX104" s="294"/>
      <c r="HY104" s="294"/>
      <c r="HZ104" s="294"/>
      <c r="IA104" s="294"/>
      <c r="IB104" s="294"/>
      <c r="IC104" s="294"/>
      <c r="ID104" s="294"/>
      <c r="IE104" s="294"/>
      <c r="IF104" s="294"/>
      <c r="IG104" s="294"/>
      <c r="IH104" s="294"/>
      <c r="II104" s="294"/>
      <c r="IJ104" s="294"/>
      <c r="IK104" s="294"/>
      <c r="IL104" s="294"/>
      <c r="IM104" s="294"/>
      <c r="IN104" s="294"/>
      <c r="IO104" s="294"/>
      <c r="IP104" s="294"/>
      <c r="IQ104" s="294"/>
      <c r="IR104" s="294"/>
      <c r="IS104" s="294">
        <v>0</v>
      </c>
      <c r="IT104" s="294"/>
      <c r="IU104" s="294"/>
      <c r="IV104" s="294"/>
      <c r="IW104" s="294"/>
      <c r="IX104" s="294"/>
      <c r="IY104" s="294"/>
      <c r="IZ104" s="294"/>
      <c r="JA104" s="294"/>
      <c r="JB104" s="294"/>
      <c r="JC104" s="294"/>
      <c r="JD104" s="294"/>
      <c r="JE104" s="294"/>
      <c r="JF104" s="294"/>
      <c r="JG104" s="294"/>
      <c r="JH104" s="294"/>
      <c r="JI104" s="294"/>
      <c r="JJ104" s="294">
        <v>-2000000</v>
      </c>
      <c r="JK104" s="294">
        <v>-16500000</v>
      </c>
      <c r="JL104" s="294"/>
      <c r="JM104" s="294"/>
      <c r="JN104" s="294"/>
      <c r="JO104" s="294"/>
      <c r="JP104" s="294">
        <v>-821621</v>
      </c>
      <c r="JQ104" s="294"/>
      <c r="JR104" s="294"/>
      <c r="JS104" s="294"/>
      <c r="JT104" s="294"/>
      <c r="JU104" s="294"/>
      <c r="JV104" s="294"/>
      <c r="JW104" s="294"/>
      <c r="JX104" s="294"/>
      <c r="JY104" s="294"/>
      <c r="JZ104" s="294"/>
      <c r="KA104" s="294"/>
      <c r="KB104" s="294"/>
      <c r="KC104" s="294"/>
      <c r="KD104" s="294"/>
      <c r="KE104" s="294"/>
      <c r="KF104" s="294"/>
      <c r="KG104" s="294"/>
      <c r="KH104" s="294"/>
      <c r="KI104" s="294"/>
      <c r="KJ104" s="294"/>
      <c r="KK104" s="294"/>
      <c r="KL104" s="294"/>
      <c r="KM104" s="294"/>
      <c r="KN104" s="294"/>
      <c r="KO104" s="294"/>
      <c r="KP104" s="294"/>
      <c r="KQ104" s="294"/>
      <c r="KR104" s="294"/>
      <c r="KS104" s="294"/>
      <c r="KT104" s="294"/>
      <c r="KU104" s="294"/>
      <c r="KV104" s="294"/>
      <c r="KW104" s="294"/>
      <c r="KX104" s="294"/>
      <c r="KY104" s="294"/>
      <c r="KZ104" s="294"/>
      <c r="LA104" s="294"/>
      <c r="LB104" s="294"/>
      <c r="LC104" s="294"/>
      <c r="LD104" s="294"/>
      <c r="LE104" s="294"/>
      <c r="LF104" s="294"/>
      <c r="LG104" s="294"/>
      <c r="LH104" s="294"/>
      <c r="LI104" s="294"/>
      <c r="LJ104" s="294"/>
      <c r="LK104" s="294"/>
      <c r="LL104" s="294"/>
      <c r="LM104" s="294">
        <v>-239108</v>
      </c>
      <c r="LN104" s="294"/>
      <c r="LO104" s="294"/>
      <c r="LP104" s="294"/>
      <c r="LQ104" s="294"/>
      <c r="LR104" s="294">
        <v>-91623</v>
      </c>
      <c r="LS104" s="294"/>
      <c r="LT104" s="294"/>
      <c r="LU104" s="294"/>
      <c r="LV104" s="294">
        <v>-326331.2</v>
      </c>
      <c r="LW104" s="294"/>
      <c r="LX104" s="294">
        <v>-72751</v>
      </c>
      <c r="LY104" s="294"/>
      <c r="LZ104" s="294"/>
      <c r="MA104" s="294"/>
      <c r="MB104" s="294"/>
      <c r="MC104" s="294"/>
      <c r="MD104" s="294"/>
      <c r="ME104" s="294"/>
      <c r="MF104" s="294"/>
      <c r="MG104" s="294"/>
      <c r="MH104" s="294"/>
      <c r="MI104" s="294"/>
      <c r="MJ104" s="294"/>
      <c r="MK104" s="294"/>
      <c r="ML104" s="294"/>
      <c r="MM104" s="294"/>
      <c r="MN104" s="294"/>
      <c r="MO104" s="294"/>
      <c r="MP104" s="294"/>
      <c r="MQ104" s="294"/>
      <c r="MR104" s="294"/>
      <c r="MS104" s="294">
        <v>-10267</v>
      </c>
      <c r="MT104" s="294"/>
      <c r="MU104" s="294"/>
      <c r="MV104" s="294"/>
      <c r="MW104" s="294"/>
      <c r="MX104" s="294"/>
      <c r="MY104" s="294"/>
      <c r="MZ104" s="294"/>
      <c r="NA104" s="294"/>
      <c r="NB104" s="294"/>
      <c r="NC104" s="294"/>
      <c r="ND104" s="294"/>
      <c r="NE104" s="294"/>
      <c r="NF104" s="294"/>
      <c r="NG104" s="294"/>
      <c r="NH104" s="294"/>
      <c r="NI104" s="294"/>
      <c r="NJ104" s="294"/>
      <c r="NK104" s="294"/>
      <c r="NL104" s="294"/>
      <c r="NM104" s="294"/>
      <c r="NN104" s="294"/>
      <c r="NO104" s="294"/>
      <c r="NP104" s="294"/>
      <c r="NQ104" s="294"/>
      <c r="NR104" s="294"/>
      <c r="NS104" s="294"/>
      <c r="NT104" s="294"/>
      <c r="NU104" s="294"/>
      <c r="NV104" s="294"/>
      <c r="NW104" s="294"/>
      <c r="NX104" s="294"/>
      <c r="NY104" s="294"/>
      <c r="NZ104" s="294">
        <v>-70962</v>
      </c>
      <c r="OA104" s="294"/>
      <c r="OB104" s="294"/>
      <c r="OC104" s="294"/>
      <c r="OD104" s="294"/>
      <c r="OE104" s="294"/>
      <c r="OF104" s="294">
        <v>-3596221</v>
      </c>
      <c r="OG104" s="294"/>
      <c r="OH104" s="294"/>
      <c r="OI104" s="294"/>
      <c r="OJ104" s="294"/>
      <c r="OK104" s="294"/>
      <c r="OL104" s="294"/>
      <c r="OM104" s="294"/>
      <c r="ON104" s="294"/>
      <c r="OO104" s="294"/>
      <c r="OP104" s="294"/>
      <c r="OQ104" s="294"/>
      <c r="OR104" s="294"/>
      <c r="OS104" s="294"/>
      <c r="OT104" s="294"/>
      <c r="OU104" s="294"/>
      <c r="OV104" s="294"/>
      <c r="OW104" s="294"/>
      <c r="OX104" s="294"/>
      <c r="OY104" s="294"/>
      <c r="OZ104" s="294"/>
      <c r="PA104" s="294"/>
      <c r="PB104" s="294"/>
      <c r="PC104" s="294"/>
      <c r="PD104" s="294"/>
      <c r="PE104" s="294"/>
      <c r="PF104" s="294"/>
      <c r="PG104" s="294"/>
      <c r="PH104" s="294"/>
      <c r="PI104" s="294"/>
      <c r="PJ104" s="294"/>
      <c r="PK104" s="294"/>
      <c r="PL104" s="294"/>
      <c r="PM104" s="294"/>
      <c r="PN104" s="294"/>
      <c r="PO104" s="294"/>
      <c r="PP104" s="294"/>
      <c r="PQ104" s="294"/>
      <c r="PR104" s="294"/>
      <c r="PS104" s="294"/>
      <c r="PT104" s="294"/>
      <c r="PU104" s="294"/>
      <c r="PV104" s="294"/>
      <c r="PW104" s="294"/>
      <c r="PX104" s="294"/>
      <c r="PY104" s="294"/>
      <c r="PZ104" s="294"/>
      <c r="QA104" s="294"/>
      <c r="QB104" s="294"/>
      <c r="QC104" s="294"/>
      <c r="QD104" s="294"/>
      <c r="QE104" s="294">
        <v>-20225</v>
      </c>
      <c r="QF104" s="294"/>
      <c r="QG104" s="294"/>
      <c r="QH104" s="294"/>
      <c r="QI104" s="294"/>
      <c r="QJ104" s="294"/>
      <c r="QK104" s="294"/>
      <c r="QL104" s="294"/>
      <c r="QM104" s="294"/>
      <c r="QN104" s="294"/>
      <c r="QO104" s="294"/>
      <c r="QP104" s="294"/>
      <c r="QQ104" s="294"/>
      <c r="QR104" s="294"/>
      <c r="QS104" s="294"/>
      <c r="QT104" s="294"/>
      <c r="QU104" s="294"/>
      <c r="QV104" s="294"/>
      <c r="QW104" s="294">
        <v>-192446.25</v>
      </c>
      <c r="QX104" s="294"/>
      <c r="QY104" s="294"/>
      <c r="QZ104" s="294"/>
      <c r="RA104" s="294"/>
      <c r="RB104" s="294"/>
      <c r="RC104" s="294"/>
      <c r="RD104" s="294"/>
      <c r="RE104" s="294"/>
      <c r="RF104" s="294"/>
      <c r="RG104" s="294"/>
      <c r="RH104" s="294"/>
      <c r="RI104" s="294"/>
      <c r="RJ104" s="294"/>
      <c r="RK104" s="294"/>
      <c r="RL104" s="294"/>
      <c r="RM104" s="294"/>
      <c r="RN104" s="294"/>
      <c r="RO104" s="294"/>
      <c r="RP104" s="294"/>
      <c r="RQ104" s="294"/>
      <c r="RR104" s="294"/>
      <c r="RS104" s="294"/>
      <c r="RT104" s="294"/>
      <c r="RU104" s="294"/>
      <c r="RV104" s="294"/>
      <c r="RW104" s="294"/>
      <c r="RX104" s="294"/>
      <c r="RY104" s="294"/>
      <c r="RZ104" s="294"/>
      <c r="SA104" s="294"/>
      <c r="SB104" s="294"/>
      <c r="SC104" s="294"/>
      <c r="SD104" s="294"/>
      <c r="SE104" s="294"/>
      <c r="SF104" s="294"/>
      <c r="SG104" s="294"/>
      <c r="SH104" s="294"/>
      <c r="SI104" s="294"/>
      <c r="SJ104" s="294"/>
      <c r="SK104" s="294"/>
      <c r="SL104" s="294"/>
      <c r="SM104" s="294"/>
      <c r="SN104" s="294">
        <v>-324905</v>
      </c>
      <c r="SO104" s="294"/>
      <c r="SP104" s="294">
        <v>-93739.31</v>
      </c>
      <c r="SQ104" s="294">
        <v>-1205656</v>
      </c>
      <c r="SR104" s="294">
        <v>-456595</v>
      </c>
      <c r="SS104" s="294"/>
      <c r="ST104" s="294"/>
      <c r="SU104" s="294"/>
      <c r="SV104" s="294"/>
      <c r="SW104" s="294"/>
      <c r="SX104" s="294"/>
      <c r="SY104" s="294"/>
      <c r="SZ104" s="294"/>
      <c r="TA104" s="294"/>
      <c r="TB104" s="294"/>
      <c r="TC104" s="294"/>
      <c r="TD104" s="294"/>
      <c r="TE104" s="294"/>
      <c r="TF104" s="294"/>
      <c r="TG104" s="294"/>
      <c r="TH104" s="294"/>
      <c r="TI104" s="294"/>
      <c r="TJ104" s="294"/>
      <c r="TK104" s="294"/>
      <c r="TL104" s="294">
        <v>-48588.68</v>
      </c>
      <c r="TM104" s="294"/>
      <c r="TN104" s="294"/>
      <c r="TO104" s="294"/>
      <c r="TP104" s="294"/>
      <c r="TQ104" s="294"/>
      <c r="TR104" s="294"/>
      <c r="TS104" s="294"/>
      <c r="TT104" s="294"/>
      <c r="TU104" s="294"/>
      <c r="TV104" s="294"/>
      <c r="TW104" s="294"/>
      <c r="TX104" s="294"/>
      <c r="TY104" s="294"/>
      <c r="TZ104" s="294"/>
      <c r="UA104" s="294">
        <v>-217727.14</v>
      </c>
      <c r="UB104" s="294"/>
      <c r="UC104" s="294"/>
      <c r="UD104" s="294"/>
      <c r="UE104" s="294">
        <v>-332175.2</v>
      </c>
      <c r="UF104" s="294"/>
      <c r="UG104" s="294"/>
      <c r="UH104" s="294"/>
      <c r="UI104" s="294"/>
      <c r="UJ104" s="294"/>
      <c r="UK104" s="294"/>
      <c r="UL104" s="294"/>
      <c r="UM104" s="294"/>
      <c r="UN104" s="294"/>
      <c r="UO104" s="294"/>
      <c r="UP104" s="294"/>
      <c r="UQ104" s="294">
        <v>-24316</v>
      </c>
      <c r="UR104" s="294"/>
      <c r="US104" s="294"/>
      <c r="UT104" s="294"/>
      <c r="UU104" s="294"/>
      <c r="UV104" s="294"/>
      <c r="UW104" s="294">
        <v>-8500</v>
      </c>
      <c r="UX104" s="294"/>
      <c r="UY104" s="294"/>
      <c r="UZ104" s="294">
        <v>-159645.45000000001</v>
      </c>
      <c r="VA104" s="294">
        <v>-39045</v>
      </c>
      <c r="VB104" s="294">
        <v>-36086</v>
      </c>
      <c r="VC104" s="294">
        <v>-31343</v>
      </c>
      <c r="VD104" s="294"/>
      <c r="VE104" s="294">
        <v>-129615.56</v>
      </c>
      <c r="VF104" s="294"/>
      <c r="VG104" s="294"/>
      <c r="VH104" s="294"/>
      <c r="VI104" s="294">
        <v>-21564</v>
      </c>
      <c r="VJ104" s="294"/>
      <c r="VK104" s="294"/>
      <c r="VL104" s="294"/>
      <c r="VM104" s="294"/>
      <c r="VN104" s="294">
        <v>-6534</v>
      </c>
      <c r="VO104" s="294"/>
      <c r="VP104" s="294"/>
      <c r="VQ104" s="294"/>
      <c r="VR104" s="294"/>
      <c r="VS104" s="294"/>
      <c r="VT104" s="294"/>
      <c r="VU104" s="294"/>
      <c r="VV104" s="294"/>
      <c r="VW104" s="294"/>
      <c r="VX104" s="294"/>
      <c r="VY104" s="294"/>
      <c r="VZ104" s="294">
        <v>-1500000</v>
      </c>
      <c r="WA104" s="294"/>
      <c r="WB104" s="294"/>
      <c r="WC104" s="294"/>
      <c r="WD104" s="294"/>
      <c r="WE104" s="294"/>
      <c r="WF104" s="294"/>
      <c r="WG104" s="294"/>
      <c r="WH104" s="294"/>
      <c r="WI104" s="294"/>
      <c r="WJ104" s="294"/>
      <c r="WK104" s="294"/>
      <c r="WL104" s="294"/>
      <c r="WM104" s="294"/>
      <c r="WN104" s="294"/>
      <c r="WO104" s="294"/>
      <c r="WP104" s="294"/>
      <c r="WQ104" s="294"/>
      <c r="WR104" s="294"/>
      <c r="WS104" s="294"/>
      <c r="WT104" s="294"/>
      <c r="WU104" s="294"/>
      <c r="WV104" s="294">
        <v>-30893</v>
      </c>
      <c r="WW104" s="294"/>
      <c r="WX104" s="294"/>
      <c r="WY104" s="294"/>
      <c r="WZ104" s="294"/>
      <c r="XA104" s="294"/>
      <c r="XB104" s="294"/>
      <c r="XC104" s="294"/>
      <c r="XD104" s="294"/>
      <c r="XE104" s="294"/>
      <c r="XF104" s="294"/>
      <c r="XG104" s="294"/>
      <c r="XH104" s="294"/>
      <c r="XI104" s="294">
        <v>0</v>
      </c>
      <c r="XJ104" s="294">
        <v>0</v>
      </c>
      <c r="XK104" s="294">
        <v>0</v>
      </c>
      <c r="XL104" s="294"/>
      <c r="XM104" s="294">
        <v>0</v>
      </c>
      <c r="XN104" s="294">
        <v>0</v>
      </c>
      <c r="XO104" s="294"/>
      <c r="XP104" s="294">
        <v>0</v>
      </c>
      <c r="XQ104" s="294"/>
      <c r="XR104" s="294"/>
      <c r="XS104" s="294"/>
      <c r="XT104" s="294">
        <v>0</v>
      </c>
      <c r="XU104" s="294"/>
      <c r="XV104" s="294">
        <v>0</v>
      </c>
      <c r="XW104" s="294"/>
      <c r="XX104" s="294"/>
      <c r="XY104" s="294"/>
      <c r="XZ104" s="294">
        <v>0</v>
      </c>
      <c r="YA104" s="294"/>
      <c r="YB104" s="294"/>
      <c r="YC104" s="294"/>
      <c r="YD104" s="294"/>
      <c r="YE104" s="294"/>
      <c r="YF104" s="294"/>
      <c r="YG104" s="294"/>
      <c r="YH104" s="294"/>
      <c r="YI104" s="294"/>
      <c r="YJ104" s="294"/>
      <c r="YK104" s="294"/>
      <c r="YL104" s="294"/>
      <c r="YM104" s="294"/>
      <c r="YN104" s="294"/>
      <c r="YO104" s="294"/>
      <c r="YP104" s="294"/>
      <c r="YQ104" s="294"/>
      <c r="YR104" s="294"/>
      <c r="YS104" s="294"/>
      <c r="YT104" s="294"/>
      <c r="YU104" s="294"/>
      <c r="YV104" s="294"/>
      <c r="YW104" s="294"/>
      <c r="YX104" s="294"/>
      <c r="YY104" s="294"/>
      <c r="YZ104" s="294"/>
      <c r="ZA104" s="294"/>
      <c r="ZB104" s="294"/>
      <c r="ZC104" s="294"/>
      <c r="ZD104" s="294"/>
      <c r="ZE104" s="294"/>
      <c r="ZF104" s="294"/>
      <c r="ZG104" s="294"/>
      <c r="ZH104" s="294"/>
      <c r="ZI104" s="294"/>
      <c r="ZJ104" s="294"/>
      <c r="ZK104" s="294"/>
      <c r="ZL104" s="294"/>
      <c r="ZM104" s="294"/>
      <c r="ZN104" s="294"/>
      <c r="ZO104" s="294">
        <v>0</v>
      </c>
      <c r="ZP104" s="294"/>
      <c r="ZQ104" s="294"/>
      <c r="ZR104" s="294"/>
      <c r="ZS104" s="294"/>
      <c r="ZT104" s="294"/>
      <c r="ZU104" s="294"/>
      <c r="ZV104" s="294"/>
      <c r="ZW104" s="294"/>
      <c r="ZX104" s="294"/>
      <c r="ZY104" s="294"/>
      <c r="ZZ104" s="294"/>
      <c r="AAA104" s="294"/>
      <c r="AAB104" s="294"/>
      <c r="AAC104" s="294"/>
      <c r="AAD104" s="294"/>
      <c r="AAE104" s="294"/>
      <c r="AAF104" s="294"/>
      <c r="AAG104" s="294"/>
      <c r="AAH104" s="294"/>
      <c r="AAI104" s="294"/>
      <c r="AAJ104" s="294"/>
      <c r="AAK104" s="294"/>
      <c r="AAL104" s="294"/>
      <c r="AAM104" s="294"/>
      <c r="AAN104" s="294"/>
      <c r="AAO104" s="294"/>
      <c r="AAP104" s="294"/>
      <c r="AAQ104" s="294"/>
      <c r="AAR104" s="294"/>
      <c r="AAS104" s="294"/>
      <c r="AAT104" s="294"/>
      <c r="AAU104" s="294"/>
      <c r="AAV104" s="294"/>
      <c r="AAW104" s="294"/>
      <c r="AAX104" s="294"/>
      <c r="AAY104" s="294"/>
      <c r="AAZ104" s="294"/>
      <c r="ABA104" s="294"/>
      <c r="ABB104" s="294"/>
      <c r="ABC104" s="294">
        <v>0</v>
      </c>
      <c r="ABD104" s="294"/>
      <c r="ABE104" s="294"/>
      <c r="ABF104" s="294"/>
      <c r="ABG104" s="294"/>
      <c r="ABH104" s="294"/>
      <c r="ABI104" s="294"/>
      <c r="ABJ104" s="294"/>
      <c r="ABK104" s="294">
        <v>0</v>
      </c>
      <c r="ABL104" s="294"/>
      <c r="ABM104" s="294"/>
      <c r="ABN104" s="294">
        <v>-32664</v>
      </c>
      <c r="ABO104" s="294">
        <v>-15000</v>
      </c>
      <c r="ABP104" s="294"/>
      <c r="ABQ104" s="294"/>
      <c r="ABR104" s="294"/>
      <c r="ABS104" s="294"/>
      <c r="ABT104" s="294"/>
      <c r="ABU104" s="294"/>
      <c r="ABV104" s="294"/>
      <c r="ABW104" s="294"/>
      <c r="ABX104" s="294"/>
      <c r="ABY104" s="294"/>
      <c r="ABZ104" s="294"/>
      <c r="ACA104" s="294"/>
      <c r="ACB104" s="294"/>
      <c r="ACC104" s="294"/>
      <c r="ACD104" s="294"/>
      <c r="ACE104" s="294"/>
      <c r="ACF104" s="294"/>
      <c r="ACG104" s="294"/>
      <c r="ACH104" s="294"/>
      <c r="ACI104" s="294"/>
      <c r="ACJ104" s="294"/>
      <c r="ACK104" s="294">
        <v>-1146212.5</v>
      </c>
      <c r="ACL104" s="294"/>
      <c r="ACM104" s="294"/>
      <c r="ACN104" s="294"/>
      <c r="ACO104" s="294"/>
      <c r="ACP104" s="294"/>
      <c r="ACQ104" s="294"/>
      <c r="ACR104" s="294"/>
      <c r="ACS104" s="294"/>
      <c r="ACT104" s="294"/>
      <c r="ACU104" s="294"/>
      <c r="ACV104" s="294"/>
      <c r="ACW104" s="294"/>
      <c r="ACX104" s="294">
        <v>-1357952</v>
      </c>
      <c r="ACY104" s="294"/>
      <c r="ACZ104" s="294"/>
      <c r="ADA104" s="294"/>
      <c r="ADB104" s="294"/>
      <c r="ADC104" s="294"/>
      <c r="ADD104" s="294"/>
      <c r="ADE104" s="294"/>
      <c r="ADF104" s="294"/>
      <c r="ADG104" s="294"/>
      <c r="ADH104" s="294"/>
      <c r="ADI104" s="294"/>
      <c r="ADJ104" s="294"/>
      <c r="ADK104" s="294"/>
      <c r="ADL104" s="294"/>
      <c r="ADM104" s="294"/>
      <c r="ADN104" s="294"/>
      <c r="ADO104" s="294">
        <v>-10501750</v>
      </c>
      <c r="ADP104" s="294"/>
      <c r="ADQ104" s="294"/>
      <c r="ADR104" s="294"/>
      <c r="ADS104" s="294"/>
      <c r="ADT104" s="294"/>
      <c r="ADU104" s="294"/>
      <c r="ADV104" s="294"/>
      <c r="ADW104" s="294"/>
      <c r="ADX104" s="294"/>
      <c r="ADY104" s="294"/>
      <c r="ADZ104" s="294"/>
      <c r="AEA104" s="294"/>
      <c r="AEB104" s="294">
        <v>-216785.56</v>
      </c>
      <c r="AEC104" s="294"/>
      <c r="AED104" s="294"/>
      <c r="AEE104" s="294"/>
      <c r="AEF104" s="294"/>
      <c r="AEG104" s="294"/>
      <c r="AEH104" s="294"/>
      <c r="AEI104" s="294"/>
      <c r="AEJ104" s="294"/>
      <c r="AEK104" s="294"/>
      <c r="AEL104" s="294">
        <v>-257006</v>
      </c>
      <c r="AEM104" s="294"/>
      <c r="AEN104" s="294"/>
      <c r="AEO104" s="294"/>
      <c r="AEP104" s="294"/>
      <c r="AEQ104" s="294"/>
      <c r="AER104" s="294"/>
      <c r="AES104" s="294">
        <v>-6573457.8399999999</v>
      </c>
      <c r="AET104" s="294"/>
      <c r="AEU104" s="294"/>
      <c r="AEV104" s="294"/>
      <c r="AEW104" s="294"/>
      <c r="AEX104" s="294"/>
      <c r="AEY104" s="294"/>
      <c r="AEZ104" s="294"/>
      <c r="AFA104" s="294"/>
      <c r="AFB104" s="294"/>
      <c r="AFC104" s="294"/>
      <c r="AFD104" s="294"/>
      <c r="AFE104" s="294"/>
      <c r="AFF104" s="294"/>
      <c r="AFG104" s="294"/>
      <c r="AFH104" s="294"/>
      <c r="AFI104" s="294"/>
      <c r="AFJ104" s="294"/>
      <c r="AFK104" s="294"/>
      <c r="AFL104" s="294"/>
      <c r="AFM104" s="294"/>
      <c r="AFN104" s="294"/>
      <c r="AFO104" s="294"/>
      <c r="AFP104" s="294"/>
      <c r="AFQ104" s="294"/>
      <c r="AFR104" s="294"/>
      <c r="AFS104" s="294"/>
      <c r="AFT104" s="294"/>
      <c r="AFU104" s="294"/>
      <c r="AFV104" s="294"/>
      <c r="AFW104" s="294"/>
      <c r="AFX104" s="294"/>
      <c r="AFY104" s="294"/>
      <c r="AFZ104" s="294"/>
      <c r="AGA104" s="294"/>
      <c r="AGB104" s="294"/>
      <c r="AGC104" s="294"/>
      <c r="AGD104" s="294"/>
      <c r="AGE104" s="294"/>
      <c r="AGF104" s="294"/>
      <c r="AGG104" s="294"/>
      <c r="AGH104" s="294"/>
      <c r="AGI104" s="294"/>
      <c r="AGJ104" s="294"/>
      <c r="AGK104" s="294"/>
      <c r="AGL104" s="294"/>
      <c r="AGM104" s="294"/>
      <c r="AGN104" s="294">
        <v>-17500</v>
      </c>
      <c r="AGO104" s="294"/>
      <c r="AGP104" s="294">
        <v>0</v>
      </c>
      <c r="AGQ104" s="294"/>
      <c r="AGR104" s="294"/>
      <c r="AGS104" s="294"/>
      <c r="AGT104" s="294"/>
      <c r="AGU104" s="294"/>
      <c r="AGV104" s="294"/>
      <c r="AGW104" s="294"/>
      <c r="AGX104" s="294"/>
      <c r="AGY104" s="294"/>
      <c r="AGZ104" s="294"/>
      <c r="AHA104" s="294"/>
      <c r="AHB104" s="294"/>
      <c r="AHC104" s="294"/>
      <c r="AHD104" s="294"/>
      <c r="AHE104" s="294"/>
      <c r="AHF104" s="294"/>
      <c r="AHG104" s="294"/>
      <c r="AHH104" s="294"/>
      <c r="AHI104" s="294"/>
      <c r="AHJ104" s="294"/>
      <c r="AHK104" s="294"/>
      <c r="AHL104" s="294"/>
      <c r="AHM104" s="294"/>
      <c r="AHN104" s="294"/>
      <c r="AHO104" s="294"/>
      <c r="AHP104" s="294"/>
      <c r="AHQ104" s="294"/>
      <c r="AHR104" s="329"/>
      <c r="AHS104" s="294">
        <f t="shared" si="51"/>
        <v>-48796052.920000002</v>
      </c>
      <c r="AHT104" s="271" t="b">
        <f t="shared" si="52"/>
        <v>1</v>
      </c>
      <c r="AHU104" s="271" t="s">
        <v>6273</v>
      </c>
      <c r="AHV104" s="271" t="s">
        <v>6146</v>
      </c>
      <c r="AHW104" s="271" t="s">
        <v>6147</v>
      </c>
    </row>
    <row r="105" spans="1:907" ht="24" x14ac:dyDescent="0.8">
      <c r="A105" s="270" t="s">
        <v>6273</v>
      </c>
      <c r="B105" s="270" t="s">
        <v>6148</v>
      </c>
      <c r="C105" s="271" t="s">
        <v>6149</v>
      </c>
      <c r="D105" s="294">
        <v>-56894.04</v>
      </c>
      <c r="E105" s="294"/>
      <c r="F105" s="294"/>
      <c r="G105" s="294">
        <v>-42751.05</v>
      </c>
      <c r="H105" s="294"/>
      <c r="I105" s="294"/>
      <c r="J105" s="294"/>
      <c r="K105" s="294"/>
      <c r="L105" s="294"/>
      <c r="M105" s="294"/>
      <c r="N105" s="294"/>
      <c r="O105" s="294">
        <v>-838.28</v>
      </c>
      <c r="P105" s="294"/>
      <c r="Q105" s="294">
        <v>-40014</v>
      </c>
      <c r="R105" s="294">
        <v>-18571</v>
      </c>
      <c r="S105" s="294"/>
      <c r="T105" s="294"/>
      <c r="U105" s="294"/>
      <c r="V105" s="294"/>
      <c r="W105" s="294"/>
      <c r="X105" s="294"/>
      <c r="Y105" s="294">
        <v>-491964.78</v>
      </c>
      <c r="Z105" s="294">
        <v>-404161.25</v>
      </c>
      <c r="AA105" s="294"/>
      <c r="AB105" s="294">
        <v>-15560</v>
      </c>
      <c r="AC105" s="294"/>
      <c r="AD105" s="294"/>
      <c r="AE105" s="294">
        <v>-798908.31</v>
      </c>
      <c r="AF105" s="294"/>
      <c r="AG105" s="294"/>
      <c r="AH105" s="294"/>
      <c r="AI105" s="294"/>
      <c r="AJ105" s="294"/>
      <c r="AK105" s="294">
        <v>-110740</v>
      </c>
      <c r="AL105" s="294"/>
      <c r="AM105" s="294">
        <v>-16680</v>
      </c>
      <c r="AN105" s="294"/>
      <c r="AO105" s="294">
        <v>-492394.76</v>
      </c>
      <c r="AP105" s="294"/>
      <c r="AQ105" s="294"/>
      <c r="AR105" s="294"/>
      <c r="AS105" s="294"/>
      <c r="AT105" s="294">
        <v>-132</v>
      </c>
      <c r="AU105" s="294">
        <v>-1213143</v>
      </c>
      <c r="AV105" s="294"/>
      <c r="AW105" s="294"/>
      <c r="AX105" s="294">
        <v>0</v>
      </c>
      <c r="AY105" s="294"/>
      <c r="AZ105" s="294"/>
      <c r="BA105" s="294"/>
      <c r="BB105" s="294"/>
      <c r="BC105" s="294">
        <v>-331284.65000000002</v>
      </c>
      <c r="BD105" s="294"/>
      <c r="BE105" s="294"/>
      <c r="BF105" s="294">
        <v>-574166</v>
      </c>
      <c r="BG105" s="294"/>
      <c r="BH105" s="294"/>
      <c r="BI105" s="294">
        <v>-265750</v>
      </c>
      <c r="BJ105" s="294">
        <v>-1957548.16</v>
      </c>
      <c r="BK105" s="294">
        <v>-27297</v>
      </c>
      <c r="BL105" s="294">
        <v>-450082</v>
      </c>
      <c r="BM105" s="294"/>
      <c r="BN105" s="294">
        <v>-35629</v>
      </c>
      <c r="BO105" s="294"/>
      <c r="BP105" s="294">
        <v>-1882</v>
      </c>
      <c r="BQ105" s="294">
        <v>-2675</v>
      </c>
      <c r="BR105" s="294"/>
      <c r="BS105" s="294"/>
      <c r="BT105" s="294"/>
      <c r="BU105" s="294">
        <v>-100000</v>
      </c>
      <c r="BV105" s="294"/>
      <c r="BW105" s="294">
        <v>-4398.7</v>
      </c>
      <c r="BX105" s="294"/>
      <c r="BY105" s="294"/>
      <c r="BZ105" s="294"/>
      <c r="CA105" s="294"/>
      <c r="CB105" s="294"/>
      <c r="CC105" s="294">
        <v>-6000</v>
      </c>
      <c r="CD105" s="294"/>
      <c r="CE105" s="294"/>
      <c r="CF105" s="294"/>
      <c r="CG105" s="294">
        <v>-3866554.29</v>
      </c>
      <c r="CH105" s="294"/>
      <c r="CI105" s="294"/>
      <c r="CJ105" s="294"/>
      <c r="CK105" s="294"/>
      <c r="CL105" s="294"/>
      <c r="CM105" s="294"/>
      <c r="CN105" s="294">
        <v>-58967.66</v>
      </c>
      <c r="CO105" s="294"/>
      <c r="CP105" s="294"/>
      <c r="CQ105" s="294"/>
      <c r="CR105" s="294"/>
      <c r="CS105" s="294"/>
      <c r="CT105" s="294"/>
      <c r="CU105" s="294"/>
      <c r="CV105" s="294"/>
      <c r="CW105" s="294"/>
      <c r="CX105" s="294">
        <v>0</v>
      </c>
      <c r="CY105" s="294">
        <v>0</v>
      </c>
      <c r="CZ105" s="294">
        <v>-14100</v>
      </c>
      <c r="DA105" s="294">
        <v>-13000</v>
      </c>
      <c r="DB105" s="294"/>
      <c r="DC105" s="294">
        <v>-4849413.37</v>
      </c>
      <c r="DD105" s="294">
        <v>-93690.65</v>
      </c>
      <c r="DE105" s="294"/>
      <c r="DF105" s="294">
        <v>-799212.5</v>
      </c>
      <c r="DG105" s="294">
        <v>-87214.61</v>
      </c>
      <c r="DH105" s="294">
        <v>-628292.72</v>
      </c>
      <c r="DI105" s="294"/>
      <c r="DJ105" s="294"/>
      <c r="DK105" s="294"/>
      <c r="DL105" s="294"/>
      <c r="DM105" s="294"/>
      <c r="DN105" s="294"/>
      <c r="DO105" s="294"/>
      <c r="DP105" s="294">
        <v>-448</v>
      </c>
      <c r="DQ105" s="294"/>
      <c r="DR105" s="294"/>
      <c r="DS105" s="294">
        <v>-254774.55</v>
      </c>
      <c r="DT105" s="294"/>
      <c r="DU105" s="294"/>
      <c r="DV105" s="294"/>
      <c r="DW105" s="294"/>
      <c r="DX105" s="294"/>
      <c r="DY105" s="294"/>
      <c r="DZ105" s="294"/>
      <c r="EA105" s="294"/>
      <c r="EB105" s="294">
        <v>-74066</v>
      </c>
      <c r="EC105" s="294">
        <v>-25750</v>
      </c>
      <c r="ED105" s="294"/>
      <c r="EE105" s="294"/>
      <c r="EF105" s="294"/>
      <c r="EG105" s="294"/>
      <c r="EH105" s="294"/>
      <c r="EI105" s="294"/>
      <c r="EJ105" s="294"/>
      <c r="EK105" s="294"/>
      <c r="EL105" s="294">
        <v>-142367.75</v>
      </c>
      <c r="EM105" s="294">
        <v>-900</v>
      </c>
      <c r="EN105" s="294"/>
      <c r="EO105" s="294"/>
      <c r="EP105" s="294"/>
      <c r="EQ105" s="294">
        <v>-78225.17</v>
      </c>
      <c r="ER105" s="294"/>
      <c r="ES105" s="294"/>
      <c r="ET105" s="294"/>
      <c r="EU105" s="294"/>
      <c r="EV105" s="294"/>
      <c r="EW105" s="294"/>
      <c r="EX105" s="294"/>
      <c r="EY105" s="294">
        <v>-347729.6</v>
      </c>
      <c r="EZ105" s="294"/>
      <c r="FA105" s="294"/>
      <c r="FB105" s="294"/>
      <c r="FC105" s="294"/>
      <c r="FD105" s="294"/>
      <c r="FE105" s="294">
        <v>-300580.67</v>
      </c>
      <c r="FF105" s="294"/>
      <c r="FG105" s="294"/>
      <c r="FH105" s="294">
        <v>-159602.5</v>
      </c>
      <c r="FI105" s="294"/>
      <c r="FJ105" s="294"/>
      <c r="FK105" s="294">
        <v>-63043.55</v>
      </c>
      <c r="FL105" s="294"/>
      <c r="FM105" s="294">
        <v>-136908.38</v>
      </c>
      <c r="FN105" s="294"/>
      <c r="FO105" s="294"/>
      <c r="FP105" s="294"/>
      <c r="FQ105" s="294"/>
      <c r="FR105" s="294"/>
      <c r="FS105" s="294">
        <v>-63795.75</v>
      </c>
      <c r="FT105" s="294"/>
      <c r="FU105" s="294"/>
      <c r="FV105" s="294"/>
      <c r="FW105" s="294"/>
      <c r="FX105" s="294">
        <v>-330500</v>
      </c>
      <c r="FY105" s="294"/>
      <c r="FZ105" s="294"/>
      <c r="GA105" s="294"/>
      <c r="GB105" s="294">
        <v>-21330</v>
      </c>
      <c r="GC105" s="294"/>
      <c r="GD105" s="294"/>
      <c r="GE105" s="294"/>
      <c r="GF105" s="294"/>
      <c r="GG105" s="294">
        <v>-91137.5</v>
      </c>
      <c r="GH105" s="294"/>
      <c r="GI105" s="294"/>
      <c r="GJ105" s="294"/>
      <c r="GK105" s="294">
        <v>-32267</v>
      </c>
      <c r="GL105" s="294"/>
      <c r="GM105" s="294">
        <v>-347975.05</v>
      </c>
      <c r="GN105" s="294"/>
      <c r="GO105" s="294"/>
      <c r="GP105" s="294"/>
      <c r="GQ105" s="294"/>
      <c r="GR105" s="294"/>
      <c r="GS105" s="294">
        <v>-2797076</v>
      </c>
      <c r="GT105" s="294"/>
      <c r="GU105" s="294">
        <v>-18450.46</v>
      </c>
      <c r="GV105" s="294"/>
      <c r="GW105" s="294"/>
      <c r="GX105" s="294"/>
      <c r="GY105" s="294">
        <v>-751514.5</v>
      </c>
      <c r="GZ105" s="294"/>
      <c r="HA105" s="294"/>
      <c r="HB105" s="294">
        <v>-2000000</v>
      </c>
      <c r="HC105" s="294">
        <v>-12752925.550000001</v>
      </c>
      <c r="HD105" s="294">
        <v>-8117</v>
      </c>
      <c r="HE105" s="294"/>
      <c r="HF105" s="294"/>
      <c r="HG105" s="294"/>
      <c r="HH105" s="294"/>
      <c r="HI105" s="294"/>
      <c r="HJ105" s="294"/>
      <c r="HK105" s="294">
        <v>-270600</v>
      </c>
      <c r="HL105" s="294">
        <v>0</v>
      </c>
      <c r="HM105" s="294">
        <v>-80000</v>
      </c>
      <c r="HN105" s="294">
        <v>-16080</v>
      </c>
      <c r="HO105" s="294"/>
      <c r="HP105" s="294"/>
      <c r="HQ105" s="294">
        <v>0</v>
      </c>
      <c r="HR105" s="294"/>
      <c r="HS105" s="294"/>
      <c r="HT105" s="294"/>
      <c r="HU105" s="294"/>
      <c r="HV105" s="294">
        <v>-224558.41</v>
      </c>
      <c r="HW105" s="294">
        <v>-358450</v>
      </c>
      <c r="HX105" s="294">
        <v>-2065358.12</v>
      </c>
      <c r="HY105" s="294"/>
      <c r="HZ105" s="294">
        <v>-449795.05</v>
      </c>
      <c r="IA105" s="294"/>
      <c r="IB105" s="294"/>
      <c r="IC105" s="294">
        <v>-1906530.09</v>
      </c>
      <c r="ID105" s="294">
        <v>-1953109.14</v>
      </c>
      <c r="IE105" s="294">
        <v>-16068</v>
      </c>
      <c r="IF105" s="294"/>
      <c r="IG105" s="294">
        <v>-15895</v>
      </c>
      <c r="IH105" s="294">
        <v>0</v>
      </c>
      <c r="II105" s="294"/>
      <c r="IJ105" s="294">
        <v>-111481.25</v>
      </c>
      <c r="IK105" s="294">
        <v>-80200.5</v>
      </c>
      <c r="IL105" s="294">
        <v>-151554.75</v>
      </c>
      <c r="IM105" s="294"/>
      <c r="IN105" s="294">
        <v>-32656</v>
      </c>
      <c r="IO105" s="294"/>
      <c r="IP105" s="294"/>
      <c r="IQ105" s="294">
        <v>-47871.76</v>
      </c>
      <c r="IR105" s="294"/>
      <c r="IS105" s="294"/>
      <c r="IT105" s="294"/>
      <c r="IU105" s="294"/>
      <c r="IV105" s="294">
        <v>-599754</v>
      </c>
      <c r="IW105" s="294">
        <v>-78007.289999999994</v>
      </c>
      <c r="IX105" s="294"/>
      <c r="IY105" s="294">
        <v>-190100</v>
      </c>
      <c r="IZ105" s="294"/>
      <c r="JA105" s="294"/>
      <c r="JB105" s="294"/>
      <c r="JC105" s="294"/>
      <c r="JD105" s="294"/>
      <c r="JE105" s="294">
        <v>-90</v>
      </c>
      <c r="JF105" s="294"/>
      <c r="JG105" s="294"/>
      <c r="JH105" s="294">
        <v>-1694690.51</v>
      </c>
      <c r="JI105" s="294"/>
      <c r="JJ105" s="294">
        <v>-4750</v>
      </c>
      <c r="JK105" s="294">
        <v>-79780</v>
      </c>
      <c r="JL105" s="294"/>
      <c r="JM105" s="294"/>
      <c r="JN105" s="294">
        <v>-247435</v>
      </c>
      <c r="JO105" s="294"/>
      <c r="JP105" s="294"/>
      <c r="JQ105" s="294"/>
      <c r="JR105" s="294"/>
      <c r="JS105" s="294"/>
      <c r="JT105" s="294"/>
      <c r="JU105" s="294"/>
      <c r="JV105" s="294"/>
      <c r="JW105" s="294"/>
      <c r="JX105" s="294">
        <v>-36013.800000000003</v>
      </c>
      <c r="JY105" s="294"/>
      <c r="JZ105" s="294"/>
      <c r="KA105" s="294"/>
      <c r="KB105" s="294"/>
      <c r="KC105" s="294"/>
      <c r="KD105" s="294"/>
      <c r="KE105" s="294"/>
      <c r="KF105" s="294"/>
      <c r="KG105" s="294"/>
      <c r="KH105" s="294"/>
      <c r="KI105" s="294">
        <v>-26130</v>
      </c>
      <c r="KJ105" s="294"/>
      <c r="KK105" s="294"/>
      <c r="KL105" s="294"/>
      <c r="KM105" s="294"/>
      <c r="KN105" s="294"/>
      <c r="KO105" s="294"/>
      <c r="KP105" s="294"/>
      <c r="KQ105" s="294"/>
      <c r="KR105" s="294"/>
      <c r="KS105" s="294"/>
      <c r="KT105" s="294"/>
      <c r="KU105" s="294">
        <v>-163635</v>
      </c>
      <c r="KV105" s="294">
        <v>-167030</v>
      </c>
      <c r="KW105" s="294"/>
      <c r="KX105" s="294"/>
      <c r="KY105" s="294">
        <v>-1240</v>
      </c>
      <c r="KZ105" s="294"/>
      <c r="LA105" s="294">
        <v>-88140</v>
      </c>
      <c r="LB105" s="294"/>
      <c r="LC105" s="294"/>
      <c r="LD105" s="294"/>
      <c r="LE105" s="294"/>
      <c r="LF105" s="294"/>
      <c r="LG105" s="294">
        <v>-302538</v>
      </c>
      <c r="LH105" s="294"/>
      <c r="LI105" s="294"/>
      <c r="LJ105" s="294"/>
      <c r="LK105" s="294">
        <v>-3370.5</v>
      </c>
      <c r="LL105" s="294"/>
      <c r="LM105" s="294"/>
      <c r="LN105" s="294"/>
      <c r="LO105" s="294"/>
      <c r="LP105" s="294">
        <v>-201301.8</v>
      </c>
      <c r="LQ105" s="294"/>
      <c r="LR105" s="294">
        <v>-1491022.04</v>
      </c>
      <c r="LS105" s="294"/>
      <c r="LT105" s="294"/>
      <c r="LU105" s="294"/>
      <c r="LV105" s="294">
        <v>-10603</v>
      </c>
      <c r="LW105" s="294">
        <v>-3360252.84</v>
      </c>
      <c r="LX105" s="294">
        <v>-2598266.1</v>
      </c>
      <c r="LY105" s="294"/>
      <c r="LZ105" s="294">
        <v>-124511.5</v>
      </c>
      <c r="MA105" s="294"/>
      <c r="MB105" s="294"/>
      <c r="MC105" s="294"/>
      <c r="MD105" s="294">
        <v>-499566</v>
      </c>
      <c r="ME105" s="294"/>
      <c r="MF105" s="294"/>
      <c r="MG105" s="294"/>
      <c r="MH105" s="294"/>
      <c r="MI105" s="294">
        <v>-11556</v>
      </c>
      <c r="MJ105" s="294"/>
      <c r="MK105" s="294"/>
      <c r="ML105" s="294"/>
      <c r="MM105" s="294"/>
      <c r="MN105" s="294"/>
      <c r="MO105" s="294"/>
      <c r="MP105" s="294"/>
      <c r="MQ105" s="294"/>
      <c r="MR105" s="294">
        <v>-14800</v>
      </c>
      <c r="MS105" s="294"/>
      <c r="MT105" s="294"/>
      <c r="MU105" s="294">
        <v>-3156110</v>
      </c>
      <c r="MV105" s="294"/>
      <c r="MW105" s="294"/>
      <c r="MX105" s="294"/>
      <c r="MY105" s="294">
        <v>-107783</v>
      </c>
      <c r="MZ105" s="294"/>
      <c r="NA105" s="294"/>
      <c r="NB105" s="294">
        <v>-124360</v>
      </c>
      <c r="NC105" s="294"/>
      <c r="ND105" s="294"/>
      <c r="NE105" s="294">
        <v>0</v>
      </c>
      <c r="NF105" s="294"/>
      <c r="NG105" s="294">
        <v>-673057</v>
      </c>
      <c r="NH105" s="294">
        <v>-2330</v>
      </c>
      <c r="NI105" s="294">
        <v>-2466659.5</v>
      </c>
      <c r="NJ105" s="294"/>
      <c r="NK105" s="294">
        <v>-60775</v>
      </c>
      <c r="NL105" s="294"/>
      <c r="NM105" s="294">
        <v>-15934</v>
      </c>
      <c r="NN105" s="294"/>
      <c r="NO105" s="294">
        <v>-11649</v>
      </c>
      <c r="NP105" s="294"/>
      <c r="NQ105" s="294"/>
      <c r="NR105" s="294"/>
      <c r="NS105" s="294"/>
      <c r="NT105" s="294"/>
      <c r="NU105" s="294">
        <v>-4750</v>
      </c>
      <c r="NV105" s="294">
        <v>-8000</v>
      </c>
      <c r="NW105" s="294">
        <v>0</v>
      </c>
      <c r="NX105" s="294"/>
      <c r="NY105" s="294">
        <v>-166000</v>
      </c>
      <c r="NZ105" s="294">
        <v>-36758.199999999997</v>
      </c>
      <c r="OA105" s="294"/>
      <c r="OB105" s="294"/>
      <c r="OC105" s="294">
        <v>-30909.5</v>
      </c>
      <c r="OD105" s="294"/>
      <c r="OE105" s="294">
        <v>0</v>
      </c>
      <c r="OF105" s="294"/>
      <c r="OG105" s="294"/>
      <c r="OH105" s="294"/>
      <c r="OI105" s="294">
        <v>-51916</v>
      </c>
      <c r="OJ105" s="294"/>
      <c r="OK105" s="294">
        <v>-761560.95</v>
      </c>
      <c r="OL105" s="294"/>
      <c r="OM105" s="294"/>
      <c r="ON105" s="294"/>
      <c r="OO105" s="294"/>
      <c r="OP105" s="294"/>
      <c r="OQ105" s="294"/>
      <c r="OR105" s="294">
        <v>-267595</v>
      </c>
      <c r="OS105" s="294"/>
      <c r="OT105" s="294"/>
      <c r="OU105" s="294">
        <v>-50750.1</v>
      </c>
      <c r="OV105" s="294"/>
      <c r="OW105" s="294"/>
      <c r="OX105" s="294"/>
      <c r="OY105" s="294"/>
      <c r="OZ105" s="294"/>
      <c r="PA105" s="294"/>
      <c r="PB105" s="294">
        <v>-118386.7</v>
      </c>
      <c r="PC105" s="294"/>
      <c r="PD105" s="294"/>
      <c r="PE105" s="294"/>
      <c r="PF105" s="294"/>
      <c r="PG105" s="294"/>
      <c r="PH105" s="294"/>
      <c r="PI105" s="294"/>
      <c r="PJ105" s="294"/>
      <c r="PK105" s="294"/>
      <c r="PL105" s="294"/>
      <c r="PM105" s="294"/>
      <c r="PN105" s="294"/>
      <c r="PO105" s="294"/>
      <c r="PP105" s="294"/>
      <c r="PQ105" s="294"/>
      <c r="PR105" s="294"/>
      <c r="PS105" s="294"/>
      <c r="PT105" s="294">
        <v>-55000</v>
      </c>
      <c r="PU105" s="294"/>
      <c r="PV105" s="294"/>
      <c r="PW105" s="294"/>
      <c r="PX105" s="294"/>
      <c r="PY105" s="294"/>
      <c r="PZ105" s="294"/>
      <c r="QA105" s="294"/>
      <c r="QB105" s="294"/>
      <c r="QC105" s="294"/>
      <c r="QD105" s="294"/>
      <c r="QE105" s="294"/>
      <c r="QF105" s="294"/>
      <c r="QG105" s="294"/>
      <c r="QH105" s="294"/>
      <c r="QI105" s="294"/>
      <c r="QJ105" s="294"/>
      <c r="QK105" s="294"/>
      <c r="QL105" s="294"/>
      <c r="QM105" s="294"/>
      <c r="QN105" s="294"/>
      <c r="QO105" s="294"/>
      <c r="QP105" s="294"/>
      <c r="QQ105" s="294"/>
      <c r="QR105" s="294"/>
      <c r="QS105" s="294"/>
      <c r="QT105" s="294"/>
      <c r="QU105" s="294">
        <v>-17613</v>
      </c>
      <c r="QV105" s="294"/>
      <c r="QW105" s="294">
        <v>-57538</v>
      </c>
      <c r="QX105" s="294"/>
      <c r="QY105" s="294"/>
      <c r="QZ105" s="294"/>
      <c r="RA105" s="294"/>
      <c r="RB105" s="294"/>
      <c r="RC105" s="294">
        <v>-119187.19</v>
      </c>
      <c r="RD105" s="294"/>
      <c r="RE105" s="294"/>
      <c r="RF105" s="294"/>
      <c r="RG105" s="294"/>
      <c r="RH105" s="294">
        <v>-54057.5</v>
      </c>
      <c r="RI105" s="294">
        <v>-51665.5</v>
      </c>
      <c r="RJ105" s="294">
        <v>-2722481.3</v>
      </c>
      <c r="RK105" s="294">
        <v>-53781.5</v>
      </c>
      <c r="RL105" s="294">
        <v>-71859.75</v>
      </c>
      <c r="RM105" s="294">
        <v>-71526.25</v>
      </c>
      <c r="RN105" s="294">
        <v>-57144.75</v>
      </c>
      <c r="RO105" s="294"/>
      <c r="RP105" s="294">
        <v>-135935.5</v>
      </c>
      <c r="RQ105" s="294"/>
      <c r="RR105" s="294"/>
      <c r="RS105" s="294"/>
      <c r="RT105" s="294">
        <v>-50223.5</v>
      </c>
      <c r="RU105" s="294">
        <v>-14069</v>
      </c>
      <c r="RV105" s="294">
        <v>-26009</v>
      </c>
      <c r="RW105" s="294">
        <v>-428335.77</v>
      </c>
      <c r="RX105" s="294">
        <v>-456676.35</v>
      </c>
      <c r="RY105" s="294">
        <v>-55773.5</v>
      </c>
      <c r="RZ105" s="294">
        <v>-34102.75</v>
      </c>
      <c r="SA105" s="294"/>
      <c r="SB105" s="294"/>
      <c r="SC105" s="294"/>
      <c r="SD105" s="294">
        <v>-36743</v>
      </c>
      <c r="SE105" s="294"/>
      <c r="SF105" s="294"/>
      <c r="SG105" s="294">
        <v>-103695.5</v>
      </c>
      <c r="SH105" s="294"/>
      <c r="SI105" s="294">
        <v>-332468.25</v>
      </c>
      <c r="SJ105" s="294">
        <v>-51159.5</v>
      </c>
      <c r="SK105" s="294">
        <v>-142918.39999999999</v>
      </c>
      <c r="SL105" s="294"/>
      <c r="SM105" s="294">
        <v>-985516.12</v>
      </c>
      <c r="SN105" s="294">
        <v>-264287.8</v>
      </c>
      <c r="SO105" s="294">
        <v>-134012.5</v>
      </c>
      <c r="SP105" s="294">
        <v>-1883811.71</v>
      </c>
      <c r="SQ105" s="294"/>
      <c r="SR105" s="294"/>
      <c r="SS105" s="294">
        <v>-78732.25</v>
      </c>
      <c r="ST105" s="294"/>
      <c r="SU105" s="294">
        <v>-205953</v>
      </c>
      <c r="SV105" s="294">
        <v>-26120</v>
      </c>
      <c r="SW105" s="294"/>
      <c r="SX105" s="294"/>
      <c r="SY105" s="294"/>
      <c r="SZ105" s="294"/>
      <c r="TA105" s="294"/>
      <c r="TB105" s="294">
        <v>-36302</v>
      </c>
      <c r="TC105" s="294"/>
      <c r="TD105" s="294"/>
      <c r="TE105" s="294"/>
      <c r="TF105" s="294"/>
      <c r="TG105" s="294"/>
      <c r="TH105" s="294">
        <v>0</v>
      </c>
      <c r="TI105" s="294"/>
      <c r="TJ105" s="294"/>
      <c r="TK105" s="294">
        <v>-8000</v>
      </c>
      <c r="TL105" s="294"/>
      <c r="TM105" s="294">
        <v>-73969.5</v>
      </c>
      <c r="TN105" s="294">
        <v>-31634.5</v>
      </c>
      <c r="TO105" s="294"/>
      <c r="TP105" s="294">
        <v>-35094.99</v>
      </c>
      <c r="TQ105" s="294"/>
      <c r="TR105" s="294">
        <v>-26599.919999999998</v>
      </c>
      <c r="TS105" s="294"/>
      <c r="TT105" s="294">
        <v>-91696.08</v>
      </c>
      <c r="TU105" s="294">
        <v>-316957.5</v>
      </c>
      <c r="TV105" s="294"/>
      <c r="TW105" s="294">
        <v>-6750</v>
      </c>
      <c r="TX105" s="294">
        <v>-225000</v>
      </c>
      <c r="TY105" s="294">
        <v>-84866</v>
      </c>
      <c r="TZ105" s="294"/>
      <c r="UA105" s="294"/>
      <c r="UB105" s="294">
        <v>-32866</v>
      </c>
      <c r="UC105" s="294">
        <v>-166364.25</v>
      </c>
      <c r="UD105" s="294"/>
      <c r="UE105" s="294">
        <v>-334172</v>
      </c>
      <c r="UF105" s="294"/>
      <c r="UG105" s="294">
        <v>-20460.5</v>
      </c>
      <c r="UH105" s="294">
        <v>-1118065</v>
      </c>
      <c r="UI105" s="294">
        <v>-9390</v>
      </c>
      <c r="UJ105" s="294"/>
      <c r="UK105" s="294">
        <v>-80661.75</v>
      </c>
      <c r="UL105" s="294">
        <v>-106433.75</v>
      </c>
      <c r="UM105" s="294"/>
      <c r="UN105" s="294">
        <v>-50123.5</v>
      </c>
      <c r="UO105" s="294">
        <v>-45239</v>
      </c>
      <c r="UP105" s="294">
        <v>-464921.94</v>
      </c>
      <c r="UQ105" s="294">
        <v>-26200</v>
      </c>
      <c r="UR105" s="294">
        <v>-58618.98</v>
      </c>
      <c r="US105" s="294">
        <v>-75047.17</v>
      </c>
      <c r="UT105" s="294"/>
      <c r="UU105" s="294"/>
      <c r="UV105" s="294"/>
      <c r="UW105" s="294"/>
      <c r="UX105" s="294">
        <v>-11856.75</v>
      </c>
      <c r="UY105" s="294">
        <v>-65445</v>
      </c>
      <c r="UZ105" s="294">
        <v>-66650.350000000006</v>
      </c>
      <c r="VA105" s="294">
        <v>-94439.25</v>
      </c>
      <c r="VB105" s="294">
        <v>-45334.879999999997</v>
      </c>
      <c r="VC105" s="294"/>
      <c r="VD105" s="294">
        <v>-47129.5</v>
      </c>
      <c r="VE105" s="294">
        <v>-30036</v>
      </c>
      <c r="VF105" s="294">
        <v>-2650</v>
      </c>
      <c r="VG105" s="294">
        <v>-6461.69</v>
      </c>
      <c r="VH105" s="294">
        <v>-59708</v>
      </c>
      <c r="VI105" s="294"/>
      <c r="VJ105" s="294"/>
      <c r="VK105" s="294"/>
      <c r="VL105" s="294"/>
      <c r="VM105" s="294">
        <v>-28839.25</v>
      </c>
      <c r="VN105" s="294">
        <v>-510102</v>
      </c>
      <c r="VO105" s="294">
        <v>-167221.84</v>
      </c>
      <c r="VP105" s="294"/>
      <c r="VQ105" s="294"/>
      <c r="VR105" s="294"/>
      <c r="VS105" s="294"/>
      <c r="VT105" s="294">
        <v>-87495</v>
      </c>
      <c r="VU105" s="294"/>
      <c r="VV105" s="294">
        <v>-1030880.76</v>
      </c>
      <c r="VW105" s="294">
        <v>-880414.6</v>
      </c>
      <c r="VX105" s="294">
        <v>-171230.28</v>
      </c>
      <c r="VY105" s="294"/>
      <c r="VZ105" s="294"/>
      <c r="WA105" s="294">
        <v>0</v>
      </c>
      <c r="WB105" s="294"/>
      <c r="WC105" s="294"/>
      <c r="WD105" s="294">
        <v>-249000</v>
      </c>
      <c r="WE105" s="294"/>
      <c r="WF105" s="294"/>
      <c r="WG105" s="294">
        <v>-2300623.5</v>
      </c>
      <c r="WH105" s="294">
        <v>-1274406.68</v>
      </c>
      <c r="WI105" s="294">
        <v>-11436</v>
      </c>
      <c r="WJ105" s="294">
        <v>-297083.17</v>
      </c>
      <c r="WK105" s="294"/>
      <c r="WL105" s="294">
        <v>-12916</v>
      </c>
      <c r="WM105" s="294"/>
      <c r="WN105" s="294"/>
      <c r="WO105" s="294"/>
      <c r="WP105" s="294">
        <v>0</v>
      </c>
      <c r="WQ105" s="294">
        <v>-29538</v>
      </c>
      <c r="WR105" s="294"/>
      <c r="WS105" s="294">
        <v>-14073.75</v>
      </c>
      <c r="WT105" s="294">
        <v>-28900</v>
      </c>
      <c r="WU105" s="294">
        <v>0</v>
      </c>
      <c r="WV105" s="294">
        <v>-264010</v>
      </c>
      <c r="WW105" s="294">
        <v>-36436.480000000003</v>
      </c>
      <c r="WX105" s="294">
        <v>-18910</v>
      </c>
      <c r="WY105" s="294"/>
      <c r="WZ105" s="294"/>
      <c r="XA105" s="294"/>
      <c r="XB105" s="294">
        <v>-380476.51</v>
      </c>
      <c r="XC105" s="294">
        <v>-7613976.5999999996</v>
      </c>
      <c r="XD105" s="294"/>
      <c r="XE105" s="294"/>
      <c r="XF105" s="294"/>
      <c r="XG105" s="294"/>
      <c r="XH105" s="294">
        <v>-55763</v>
      </c>
      <c r="XI105" s="294">
        <v>-25390</v>
      </c>
      <c r="XJ105" s="294">
        <v>-30104</v>
      </c>
      <c r="XK105" s="294">
        <v>-61544</v>
      </c>
      <c r="XL105" s="294"/>
      <c r="XM105" s="294">
        <v>-67103.5</v>
      </c>
      <c r="XN105" s="294">
        <v>-906628</v>
      </c>
      <c r="XO105" s="294">
        <v>-35388.75</v>
      </c>
      <c r="XP105" s="294">
        <v>-1225355</v>
      </c>
      <c r="XQ105" s="294"/>
      <c r="XR105" s="294">
        <v>-59491.75</v>
      </c>
      <c r="XS105" s="294">
        <v>-22026.5</v>
      </c>
      <c r="XT105" s="294">
        <v>-194441</v>
      </c>
      <c r="XU105" s="294">
        <v>-19642</v>
      </c>
      <c r="XV105" s="294">
        <v>-24349</v>
      </c>
      <c r="XW105" s="294">
        <v>-23967.5</v>
      </c>
      <c r="XX105" s="294">
        <v>-37400</v>
      </c>
      <c r="XY105" s="294">
        <v>-106824</v>
      </c>
      <c r="XZ105" s="294">
        <v>-175365.77</v>
      </c>
      <c r="YA105" s="294">
        <v>-13525.5</v>
      </c>
      <c r="YB105" s="294">
        <v>-18190</v>
      </c>
      <c r="YC105" s="294">
        <v>-121400</v>
      </c>
      <c r="YD105" s="294">
        <v>-90365.56</v>
      </c>
      <c r="YE105" s="294"/>
      <c r="YF105" s="294"/>
      <c r="YG105" s="294">
        <v>-452557</v>
      </c>
      <c r="YH105" s="294">
        <v>-654900</v>
      </c>
      <c r="YI105" s="294"/>
      <c r="YJ105" s="294"/>
      <c r="YK105" s="294">
        <v>-283663.89</v>
      </c>
      <c r="YL105" s="294"/>
      <c r="YM105" s="294"/>
      <c r="YN105" s="294"/>
      <c r="YO105" s="294"/>
      <c r="YP105" s="294"/>
      <c r="YQ105" s="294"/>
      <c r="YR105" s="294"/>
      <c r="YS105" s="294"/>
      <c r="YT105" s="294">
        <v>-173905</v>
      </c>
      <c r="YU105" s="294">
        <v>-7331</v>
      </c>
      <c r="YV105" s="294">
        <v>-2624023.06</v>
      </c>
      <c r="YW105" s="294"/>
      <c r="YX105" s="294"/>
      <c r="YY105" s="294"/>
      <c r="YZ105" s="294"/>
      <c r="ZA105" s="294"/>
      <c r="ZB105" s="294"/>
      <c r="ZC105" s="294">
        <v>0</v>
      </c>
      <c r="ZD105" s="294"/>
      <c r="ZE105" s="294">
        <v>-572791</v>
      </c>
      <c r="ZF105" s="294"/>
      <c r="ZG105" s="294"/>
      <c r="ZH105" s="294">
        <v>-327996.65000000002</v>
      </c>
      <c r="ZI105" s="294"/>
      <c r="ZJ105" s="294">
        <v>-53000</v>
      </c>
      <c r="ZK105" s="294"/>
      <c r="ZL105" s="294">
        <v>0</v>
      </c>
      <c r="ZM105" s="294"/>
      <c r="ZN105" s="294"/>
      <c r="ZO105" s="294"/>
      <c r="ZP105" s="294"/>
      <c r="ZQ105" s="294"/>
      <c r="ZR105" s="294">
        <v>-23300</v>
      </c>
      <c r="ZS105" s="294"/>
      <c r="ZT105" s="294">
        <v>-84200</v>
      </c>
      <c r="ZU105" s="294"/>
      <c r="ZV105" s="294"/>
      <c r="ZW105" s="294"/>
      <c r="ZX105" s="294">
        <v>-300177.34000000003</v>
      </c>
      <c r="ZY105" s="294">
        <v>-94900</v>
      </c>
      <c r="ZZ105" s="294"/>
      <c r="AAA105" s="294">
        <v>-306260.64</v>
      </c>
      <c r="AAB105" s="294">
        <v>-279468</v>
      </c>
      <c r="AAC105" s="294"/>
      <c r="AAD105" s="294"/>
      <c r="AAE105" s="294">
        <v>-190172</v>
      </c>
      <c r="AAF105" s="294">
        <v>-426986</v>
      </c>
      <c r="AAG105" s="294">
        <v>-658940</v>
      </c>
      <c r="AAH105" s="294">
        <v>-600</v>
      </c>
      <c r="AAI105" s="294">
        <v>-54899.66</v>
      </c>
      <c r="AAJ105" s="294">
        <v>-584699.31000000006</v>
      </c>
      <c r="AAK105" s="294"/>
      <c r="AAL105" s="294">
        <v>-681795.09</v>
      </c>
      <c r="AAM105" s="294"/>
      <c r="AAN105" s="294"/>
      <c r="AAO105" s="294"/>
      <c r="AAP105" s="294"/>
      <c r="AAQ105" s="294"/>
      <c r="AAR105" s="294"/>
      <c r="AAS105" s="294"/>
      <c r="AAT105" s="294"/>
      <c r="AAU105" s="294">
        <v>-276860</v>
      </c>
      <c r="AAV105" s="294"/>
      <c r="AAW105" s="294"/>
      <c r="AAX105" s="294"/>
      <c r="AAY105" s="294">
        <v>-32330</v>
      </c>
      <c r="AAZ105" s="294"/>
      <c r="ABA105" s="294"/>
      <c r="ABB105" s="294"/>
      <c r="ABC105" s="294">
        <v>0</v>
      </c>
      <c r="ABD105" s="294"/>
      <c r="ABE105" s="294"/>
      <c r="ABF105" s="294"/>
      <c r="ABG105" s="294">
        <v>-509780</v>
      </c>
      <c r="ABH105" s="294"/>
      <c r="ABI105" s="294">
        <v>-1142030</v>
      </c>
      <c r="ABJ105" s="294"/>
      <c r="ABK105" s="294">
        <v>0</v>
      </c>
      <c r="ABL105" s="294"/>
      <c r="ABM105" s="294">
        <v>-99000</v>
      </c>
      <c r="ABN105" s="294"/>
      <c r="ABO105" s="294">
        <v>-6529085.3099999996</v>
      </c>
      <c r="ABP105" s="294">
        <v>-82058</v>
      </c>
      <c r="ABQ105" s="294"/>
      <c r="ABR105" s="294">
        <v>-27986</v>
      </c>
      <c r="ABS105" s="294">
        <v>-25437</v>
      </c>
      <c r="ABT105" s="294">
        <v>-126120</v>
      </c>
      <c r="ABU105" s="294"/>
      <c r="ABV105" s="294">
        <v>-148621.5</v>
      </c>
      <c r="ABW105" s="294">
        <v>-15177.55</v>
      </c>
      <c r="ABX105" s="294">
        <v>-95750</v>
      </c>
      <c r="ABY105" s="294"/>
      <c r="ABZ105" s="294">
        <v>0</v>
      </c>
      <c r="ACA105" s="294"/>
      <c r="ACB105" s="294"/>
      <c r="ACC105" s="294"/>
      <c r="ACD105" s="294"/>
      <c r="ACE105" s="294"/>
      <c r="ACF105" s="294"/>
      <c r="ACG105" s="294">
        <v>-600</v>
      </c>
      <c r="ACH105" s="294"/>
      <c r="ACI105" s="294">
        <v>-621821</v>
      </c>
      <c r="ACJ105" s="294"/>
      <c r="ACK105" s="294"/>
      <c r="ACL105" s="294"/>
      <c r="ACM105" s="294"/>
      <c r="ACN105" s="294"/>
      <c r="ACO105" s="294"/>
      <c r="ACP105" s="294"/>
      <c r="ACQ105" s="294"/>
      <c r="ACR105" s="294"/>
      <c r="ACS105" s="294">
        <v>-2929.81</v>
      </c>
      <c r="ACT105" s="294"/>
      <c r="ACU105" s="294"/>
      <c r="ACV105" s="294"/>
      <c r="ACW105" s="294"/>
      <c r="ACX105" s="294"/>
      <c r="ACY105" s="294"/>
      <c r="ACZ105" s="294"/>
      <c r="ADA105" s="294"/>
      <c r="ADB105" s="294"/>
      <c r="ADC105" s="294"/>
      <c r="ADD105" s="294"/>
      <c r="ADE105" s="294"/>
      <c r="ADF105" s="294"/>
      <c r="ADG105" s="294">
        <v>0</v>
      </c>
      <c r="ADH105" s="294"/>
      <c r="ADI105" s="294">
        <v>0</v>
      </c>
      <c r="ADJ105" s="294"/>
      <c r="ADK105" s="294">
        <v>-2000</v>
      </c>
      <c r="ADL105" s="294"/>
      <c r="ADM105" s="294"/>
      <c r="ADN105" s="294"/>
      <c r="ADO105" s="294"/>
      <c r="ADP105" s="294"/>
      <c r="ADQ105" s="294"/>
      <c r="ADR105" s="294">
        <v>-14400</v>
      </c>
      <c r="ADS105" s="294"/>
      <c r="ADT105" s="294"/>
      <c r="ADU105" s="294"/>
      <c r="ADV105" s="294"/>
      <c r="ADW105" s="294">
        <v>-5500</v>
      </c>
      <c r="ADX105" s="294"/>
      <c r="ADY105" s="294"/>
      <c r="ADZ105" s="294">
        <v>-19252</v>
      </c>
      <c r="AEA105" s="294"/>
      <c r="AEB105" s="294">
        <v>-416379.05</v>
      </c>
      <c r="AEC105" s="294"/>
      <c r="AED105" s="294"/>
      <c r="AEE105" s="294">
        <v>-958313.57</v>
      </c>
      <c r="AEF105" s="294"/>
      <c r="AEG105" s="294">
        <v>-404000</v>
      </c>
      <c r="AEH105" s="294"/>
      <c r="AEI105" s="294">
        <v>-5000</v>
      </c>
      <c r="AEJ105" s="294"/>
      <c r="AEK105" s="294"/>
      <c r="AEL105" s="294">
        <v>-365809.91999999998</v>
      </c>
      <c r="AEM105" s="294"/>
      <c r="AEN105" s="294"/>
      <c r="AEO105" s="294"/>
      <c r="AEP105" s="294"/>
      <c r="AEQ105" s="294"/>
      <c r="AER105" s="294">
        <v>-26200</v>
      </c>
      <c r="AES105" s="294">
        <v>-316551.61</v>
      </c>
      <c r="AET105" s="294"/>
      <c r="AEU105" s="294"/>
      <c r="AEV105" s="294"/>
      <c r="AEW105" s="294"/>
      <c r="AEX105" s="294"/>
      <c r="AEY105" s="294"/>
      <c r="AEZ105" s="294"/>
      <c r="AFA105" s="294">
        <v>-586569.24</v>
      </c>
      <c r="AFB105" s="294">
        <v>-1250825</v>
      </c>
      <c r="AFC105" s="294">
        <v>-408403</v>
      </c>
      <c r="AFD105" s="294">
        <v>-419846.2</v>
      </c>
      <c r="AFE105" s="294"/>
      <c r="AFF105" s="294"/>
      <c r="AFG105" s="294">
        <v>0</v>
      </c>
      <c r="AFH105" s="294">
        <v>-455040.79</v>
      </c>
      <c r="AFI105" s="294">
        <v>-641228</v>
      </c>
      <c r="AFJ105" s="294">
        <v>-463812</v>
      </c>
      <c r="AFK105" s="294"/>
      <c r="AFL105" s="294">
        <v>0</v>
      </c>
      <c r="AFM105" s="294"/>
      <c r="AFN105" s="294">
        <v>-49483.35</v>
      </c>
      <c r="AFO105" s="294"/>
      <c r="AFP105" s="294">
        <v>-104424</v>
      </c>
      <c r="AFQ105" s="294">
        <v>-118099</v>
      </c>
      <c r="AFR105" s="294">
        <v>-947933</v>
      </c>
      <c r="AFS105" s="294">
        <v>-687836.51</v>
      </c>
      <c r="AFT105" s="294">
        <v>-50592</v>
      </c>
      <c r="AFU105" s="294">
        <v>-446751.99</v>
      </c>
      <c r="AFV105" s="294"/>
      <c r="AFW105" s="294">
        <v>-394697</v>
      </c>
      <c r="AFX105" s="294">
        <v>-9953.0300000000007</v>
      </c>
      <c r="AFY105" s="294">
        <v>-8930</v>
      </c>
      <c r="AFZ105" s="294"/>
      <c r="AGA105" s="294">
        <v>-120641.18</v>
      </c>
      <c r="AGB105" s="294"/>
      <c r="AGC105" s="294"/>
      <c r="AGD105" s="294"/>
      <c r="AGE105" s="294"/>
      <c r="AGF105" s="294"/>
      <c r="AGG105" s="294"/>
      <c r="AGH105" s="294"/>
      <c r="AGI105" s="294"/>
      <c r="AGJ105" s="294"/>
      <c r="AGK105" s="294">
        <v>-52360</v>
      </c>
      <c r="AGL105" s="294"/>
      <c r="AGM105" s="294">
        <v>-446167.96</v>
      </c>
      <c r="AGN105" s="294"/>
      <c r="AGO105" s="294"/>
      <c r="AGP105" s="294">
        <v>-30</v>
      </c>
      <c r="AGQ105" s="294"/>
      <c r="AGR105" s="294"/>
      <c r="AGS105" s="294"/>
      <c r="AGT105" s="294">
        <v>-46956</v>
      </c>
      <c r="AGU105" s="294">
        <v>-370260</v>
      </c>
      <c r="AGV105" s="294"/>
      <c r="AGW105" s="294"/>
      <c r="AGX105" s="294">
        <v>0</v>
      </c>
      <c r="AGY105" s="294"/>
      <c r="AGZ105" s="294"/>
      <c r="AHA105" s="294"/>
      <c r="AHB105" s="294"/>
      <c r="AHC105" s="294">
        <v>-19765</v>
      </c>
      <c r="AHD105" s="294"/>
      <c r="AHE105" s="294"/>
      <c r="AHF105" s="294">
        <v>-11667.4</v>
      </c>
      <c r="AHG105" s="294"/>
      <c r="AHH105" s="294"/>
      <c r="AHI105" s="294"/>
      <c r="AHJ105" s="294"/>
      <c r="AHK105" s="294">
        <v>-42600</v>
      </c>
      <c r="AHL105" s="294">
        <v>-397130</v>
      </c>
      <c r="AHM105" s="294"/>
      <c r="AHN105" s="294"/>
      <c r="AHO105" s="294"/>
      <c r="AHP105" s="294"/>
      <c r="AHQ105" s="294"/>
      <c r="AHR105" s="329"/>
      <c r="AHS105" s="294">
        <f t="shared" si="51"/>
        <v>-127672809.91</v>
      </c>
      <c r="AHT105" s="271" t="b">
        <f t="shared" si="52"/>
        <v>1</v>
      </c>
      <c r="AHU105" s="271" t="s">
        <v>6273</v>
      </c>
      <c r="AHV105" s="271" t="s">
        <v>6148</v>
      </c>
      <c r="AHW105" s="271" t="s">
        <v>6149</v>
      </c>
    </row>
    <row r="106" spans="1:907" ht="24" x14ac:dyDescent="0.8">
      <c r="A106" s="270" t="s">
        <v>6273</v>
      </c>
      <c r="B106" s="270" t="s">
        <v>6150</v>
      </c>
      <c r="C106" s="271" t="s">
        <v>6151</v>
      </c>
      <c r="D106" s="294">
        <v>-364209</v>
      </c>
      <c r="E106" s="294">
        <v>-299298</v>
      </c>
      <c r="F106" s="294">
        <v>-384</v>
      </c>
      <c r="G106" s="294">
        <v>-168950</v>
      </c>
      <c r="H106" s="294"/>
      <c r="I106" s="294">
        <v>-190710</v>
      </c>
      <c r="J106" s="294"/>
      <c r="K106" s="294"/>
      <c r="L106" s="294">
        <v>-752</v>
      </c>
      <c r="M106" s="294"/>
      <c r="N106" s="294">
        <v>-13472.9</v>
      </c>
      <c r="O106" s="294">
        <v>-223202</v>
      </c>
      <c r="P106" s="294">
        <v>-539722</v>
      </c>
      <c r="Q106" s="294"/>
      <c r="R106" s="294"/>
      <c r="S106" s="294"/>
      <c r="T106" s="294"/>
      <c r="U106" s="294"/>
      <c r="V106" s="294">
        <v>-9514595.5</v>
      </c>
      <c r="W106" s="294">
        <v>-151760</v>
      </c>
      <c r="X106" s="294"/>
      <c r="Y106" s="294"/>
      <c r="Z106" s="294"/>
      <c r="AA106" s="294">
        <v>-218800</v>
      </c>
      <c r="AB106" s="294"/>
      <c r="AC106" s="294">
        <v>-85100</v>
      </c>
      <c r="AD106" s="294">
        <v>-2459099.04</v>
      </c>
      <c r="AE106" s="294"/>
      <c r="AF106" s="294">
        <v>-1641372.8</v>
      </c>
      <c r="AG106" s="294">
        <v>-912103</v>
      </c>
      <c r="AH106" s="294">
        <v>-11250654.66</v>
      </c>
      <c r="AI106" s="294"/>
      <c r="AJ106" s="294">
        <v>-48285</v>
      </c>
      <c r="AK106" s="294">
        <v>-165170</v>
      </c>
      <c r="AL106" s="294">
        <v>-378434</v>
      </c>
      <c r="AM106" s="294"/>
      <c r="AN106" s="294">
        <v>-6780</v>
      </c>
      <c r="AO106" s="294">
        <v>-16086</v>
      </c>
      <c r="AP106" s="294">
        <v>-743051.8</v>
      </c>
      <c r="AQ106" s="294">
        <v>-434041.32</v>
      </c>
      <c r="AR106" s="294">
        <v>0</v>
      </c>
      <c r="AS106" s="294">
        <v>-243528</v>
      </c>
      <c r="AT106" s="294">
        <v>-318848</v>
      </c>
      <c r="AU106" s="294"/>
      <c r="AV106" s="294"/>
      <c r="AW106" s="294"/>
      <c r="AX106" s="294">
        <v>-1089409</v>
      </c>
      <c r="AY106" s="294"/>
      <c r="AZ106" s="294">
        <v>-114350</v>
      </c>
      <c r="BA106" s="294"/>
      <c r="BB106" s="294"/>
      <c r="BC106" s="294"/>
      <c r="BD106" s="294"/>
      <c r="BE106" s="294">
        <v>-59460</v>
      </c>
      <c r="BF106" s="294"/>
      <c r="BG106" s="294"/>
      <c r="BH106" s="294">
        <v>-1221646.78</v>
      </c>
      <c r="BI106" s="294">
        <v>-2306410.5</v>
      </c>
      <c r="BJ106" s="294">
        <v>-3531178.81</v>
      </c>
      <c r="BK106" s="294"/>
      <c r="BL106" s="294"/>
      <c r="BM106" s="294"/>
      <c r="BN106" s="294">
        <v>-2000</v>
      </c>
      <c r="BO106" s="294">
        <v>-73922</v>
      </c>
      <c r="BP106" s="294">
        <v>-595264.5</v>
      </c>
      <c r="BQ106" s="294"/>
      <c r="BR106" s="294"/>
      <c r="BS106" s="294">
        <v>-422187.5</v>
      </c>
      <c r="BT106" s="294">
        <v>-717987.5</v>
      </c>
      <c r="BU106" s="294">
        <v>-2804293.68</v>
      </c>
      <c r="BV106" s="294">
        <v>-964270</v>
      </c>
      <c r="BW106" s="294">
        <v>-1303192</v>
      </c>
      <c r="BX106" s="294">
        <v>-303620</v>
      </c>
      <c r="BY106" s="294">
        <v>-1138350</v>
      </c>
      <c r="BZ106" s="294">
        <v>-933168.06</v>
      </c>
      <c r="CA106" s="294"/>
      <c r="CB106" s="294"/>
      <c r="CC106" s="294">
        <v>-73110</v>
      </c>
      <c r="CD106" s="294"/>
      <c r="CE106" s="294">
        <v>-19431.2</v>
      </c>
      <c r="CF106" s="294">
        <v>0</v>
      </c>
      <c r="CG106" s="294">
        <v>-1498835.28</v>
      </c>
      <c r="CH106" s="294">
        <v>-57440</v>
      </c>
      <c r="CI106" s="294">
        <v>-247695</v>
      </c>
      <c r="CJ106" s="294">
        <v>-192470</v>
      </c>
      <c r="CK106" s="294">
        <v>-193762.22</v>
      </c>
      <c r="CL106" s="294">
        <v>-13770</v>
      </c>
      <c r="CM106" s="294">
        <v>-210780</v>
      </c>
      <c r="CN106" s="294">
        <v>-160577</v>
      </c>
      <c r="CO106" s="294">
        <v>-11656</v>
      </c>
      <c r="CP106" s="294">
        <v>-89420</v>
      </c>
      <c r="CQ106" s="294">
        <v>-64684</v>
      </c>
      <c r="CR106" s="294">
        <v>-93234</v>
      </c>
      <c r="CS106" s="294">
        <v>-45461</v>
      </c>
      <c r="CT106" s="294"/>
      <c r="CU106" s="294"/>
      <c r="CV106" s="294"/>
      <c r="CW106" s="294">
        <v>0</v>
      </c>
      <c r="CX106" s="294">
        <v>-410</v>
      </c>
      <c r="CY106" s="294">
        <v>-44300</v>
      </c>
      <c r="CZ106" s="294">
        <v>-375261</v>
      </c>
      <c r="DA106" s="294"/>
      <c r="DB106" s="294"/>
      <c r="DC106" s="294">
        <v>-14248104.32</v>
      </c>
      <c r="DD106" s="294">
        <v>0</v>
      </c>
      <c r="DE106" s="294"/>
      <c r="DF106" s="294">
        <v>-64017</v>
      </c>
      <c r="DG106" s="294"/>
      <c r="DH106" s="294">
        <v>-269340</v>
      </c>
      <c r="DI106" s="294"/>
      <c r="DJ106" s="294">
        <v>-1409097.5</v>
      </c>
      <c r="DK106" s="294"/>
      <c r="DL106" s="294">
        <v>-2603500</v>
      </c>
      <c r="DM106" s="294">
        <v>-389728</v>
      </c>
      <c r="DN106" s="294"/>
      <c r="DO106" s="294">
        <v>-3197350</v>
      </c>
      <c r="DP106" s="294"/>
      <c r="DQ106" s="294">
        <v>-2708869.67</v>
      </c>
      <c r="DR106" s="294">
        <v>-202519</v>
      </c>
      <c r="DS106" s="294">
        <v>-2885820</v>
      </c>
      <c r="DT106" s="294"/>
      <c r="DU106" s="294"/>
      <c r="DV106" s="294">
        <v>-5157974.5</v>
      </c>
      <c r="DW106" s="294"/>
      <c r="DX106" s="294"/>
      <c r="DY106" s="294">
        <v>-125468.08</v>
      </c>
      <c r="DZ106" s="294"/>
      <c r="EA106" s="294">
        <v>-1222825</v>
      </c>
      <c r="EB106" s="294">
        <v>-955020</v>
      </c>
      <c r="EC106" s="294">
        <v>-1206000</v>
      </c>
      <c r="ED106" s="294">
        <v>-1151625</v>
      </c>
      <c r="EE106" s="294">
        <v>-2068594.35</v>
      </c>
      <c r="EF106" s="294">
        <v>-109936</v>
      </c>
      <c r="EG106" s="294"/>
      <c r="EH106" s="294"/>
      <c r="EI106" s="294">
        <v>-301612.37</v>
      </c>
      <c r="EJ106" s="294"/>
      <c r="EK106" s="294"/>
      <c r="EL106" s="294"/>
      <c r="EM106" s="294"/>
      <c r="EN106" s="294">
        <v>-288847.01</v>
      </c>
      <c r="EO106" s="294"/>
      <c r="EP106" s="294">
        <v>0</v>
      </c>
      <c r="EQ106" s="294"/>
      <c r="ER106" s="294"/>
      <c r="ES106" s="294"/>
      <c r="ET106" s="294">
        <v>-563565</v>
      </c>
      <c r="EU106" s="294"/>
      <c r="EV106" s="294"/>
      <c r="EW106" s="294"/>
      <c r="EX106" s="294"/>
      <c r="EY106" s="294"/>
      <c r="EZ106" s="294"/>
      <c r="FA106" s="294"/>
      <c r="FB106" s="294"/>
      <c r="FC106" s="294"/>
      <c r="FD106" s="294">
        <v>-1227592</v>
      </c>
      <c r="FE106" s="294">
        <v>-221134</v>
      </c>
      <c r="FF106" s="294">
        <v>-686672.46</v>
      </c>
      <c r="FG106" s="294">
        <v>-13806.5</v>
      </c>
      <c r="FH106" s="294"/>
      <c r="FI106" s="294">
        <v>0</v>
      </c>
      <c r="FJ106" s="294">
        <v>-258707.5</v>
      </c>
      <c r="FK106" s="294"/>
      <c r="FL106" s="294">
        <v>-237343.5</v>
      </c>
      <c r="FM106" s="294"/>
      <c r="FN106" s="294">
        <v>-57250</v>
      </c>
      <c r="FO106" s="294"/>
      <c r="FP106" s="294">
        <v>0</v>
      </c>
      <c r="FQ106" s="294"/>
      <c r="FR106" s="294">
        <v>-1226125</v>
      </c>
      <c r="FS106" s="294">
        <v>-3846946.62</v>
      </c>
      <c r="FT106" s="294">
        <v>-2923482</v>
      </c>
      <c r="FU106" s="294">
        <v>-1592000</v>
      </c>
      <c r="FV106" s="294">
        <v>-25580.799999999999</v>
      </c>
      <c r="FW106" s="294">
        <v>-5722062.5</v>
      </c>
      <c r="FX106" s="294">
        <v>-3780687.5</v>
      </c>
      <c r="FY106" s="294">
        <v>-5616250</v>
      </c>
      <c r="FZ106" s="294">
        <v>-10000</v>
      </c>
      <c r="GA106" s="294">
        <v>-4701070</v>
      </c>
      <c r="GB106" s="294">
        <v>-1948069.44</v>
      </c>
      <c r="GC106" s="294">
        <v>-10000</v>
      </c>
      <c r="GD106" s="294">
        <v>-886875</v>
      </c>
      <c r="GE106" s="294">
        <v>-104944</v>
      </c>
      <c r="GF106" s="294">
        <v>-113500</v>
      </c>
      <c r="GG106" s="294">
        <v>0</v>
      </c>
      <c r="GH106" s="294"/>
      <c r="GI106" s="294"/>
      <c r="GJ106" s="294"/>
      <c r="GK106" s="294"/>
      <c r="GL106" s="294">
        <v>-401500</v>
      </c>
      <c r="GM106" s="294">
        <v>-24624</v>
      </c>
      <c r="GN106" s="294">
        <v>-1928540</v>
      </c>
      <c r="GO106" s="294">
        <v>-2013492.5</v>
      </c>
      <c r="GP106" s="294">
        <v>-1127375</v>
      </c>
      <c r="GQ106" s="294"/>
      <c r="GR106" s="294">
        <v>0</v>
      </c>
      <c r="GS106" s="294"/>
      <c r="GT106" s="294">
        <v>-6897642.3399999999</v>
      </c>
      <c r="GU106" s="294">
        <v>-1147620</v>
      </c>
      <c r="GV106" s="294">
        <v>-4558562</v>
      </c>
      <c r="GW106" s="294">
        <v>-2253972</v>
      </c>
      <c r="GX106" s="294">
        <v>-3456527</v>
      </c>
      <c r="GY106" s="294"/>
      <c r="GZ106" s="294"/>
      <c r="HA106" s="294">
        <v>-18690</v>
      </c>
      <c r="HB106" s="294"/>
      <c r="HC106" s="294"/>
      <c r="HD106" s="294">
        <v>-528742.5</v>
      </c>
      <c r="HE106" s="294">
        <v>-915500</v>
      </c>
      <c r="HF106" s="294"/>
      <c r="HG106" s="294"/>
      <c r="HH106" s="294"/>
      <c r="HI106" s="294">
        <v>0</v>
      </c>
      <c r="HJ106" s="294"/>
      <c r="HK106" s="294"/>
      <c r="HL106" s="294">
        <v>-26213</v>
      </c>
      <c r="HM106" s="294"/>
      <c r="HN106" s="294">
        <v>-201000</v>
      </c>
      <c r="HO106" s="294"/>
      <c r="HP106" s="294">
        <v>-270703.52</v>
      </c>
      <c r="HQ106" s="294"/>
      <c r="HR106" s="294"/>
      <c r="HS106" s="294"/>
      <c r="HT106" s="294"/>
      <c r="HU106" s="294"/>
      <c r="HV106" s="294"/>
      <c r="HW106" s="294"/>
      <c r="HX106" s="294"/>
      <c r="HY106" s="294">
        <v>-24554</v>
      </c>
      <c r="HZ106" s="294">
        <v>-24</v>
      </c>
      <c r="IA106" s="294"/>
      <c r="IB106" s="294"/>
      <c r="IC106" s="294"/>
      <c r="ID106" s="294"/>
      <c r="IE106" s="294"/>
      <c r="IF106" s="294">
        <v>0</v>
      </c>
      <c r="IG106" s="294"/>
      <c r="IH106" s="294"/>
      <c r="II106" s="294"/>
      <c r="IJ106" s="294">
        <v>0</v>
      </c>
      <c r="IK106" s="294"/>
      <c r="IL106" s="294">
        <v>-45600</v>
      </c>
      <c r="IM106" s="294"/>
      <c r="IN106" s="294">
        <v>-639360</v>
      </c>
      <c r="IO106" s="294"/>
      <c r="IP106" s="294">
        <v>0</v>
      </c>
      <c r="IQ106" s="294">
        <v>-355149.72</v>
      </c>
      <c r="IR106" s="294"/>
      <c r="IS106" s="294"/>
      <c r="IT106" s="294">
        <v>0</v>
      </c>
      <c r="IU106" s="294"/>
      <c r="IV106" s="294"/>
      <c r="IW106" s="294"/>
      <c r="IX106" s="294"/>
      <c r="IY106" s="294"/>
      <c r="IZ106" s="294"/>
      <c r="JA106" s="294"/>
      <c r="JB106" s="294"/>
      <c r="JC106" s="294"/>
      <c r="JD106" s="294"/>
      <c r="JE106" s="294"/>
      <c r="JF106" s="294">
        <v>-218499</v>
      </c>
      <c r="JG106" s="294">
        <v>-599778.86</v>
      </c>
      <c r="JH106" s="294"/>
      <c r="JI106" s="294"/>
      <c r="JJ106" s="294"/>
      <c r="JK106" s="294">
        <v>-184367.5</v>
      </c>
      <c r="JL106" s="294">
        <v>-1532021</v>
      </c>
      <c r="JM106" s="294"/>
      <c r="JN106" s="294">
        <v>-1061832.33</v>
      </c>
      <c r="JO106" s="294">
        <v>-1503094.4</v>
      </c>
      <c r="JP106" s="294"/>
      <c r="JQ106" s="294"/>
      <c r="JR106" s="294">
        <v>-683158.66</v>
      </c>
      <c r="JS106" s="294"/>
      <c r="JT106" s="294"/>
      <c r="JU106" s="294"/>
      <c r="JV106" s="294"/>
      <c r="JW106" s="294"/>
      <c r="JX106" s="294"/>
      <c r="JY106" s="294"/>
      <c r="JZ106" s="294"/>
      <c r="KA106" s="294"/>
      <c r="KB106" s="294"/>
      <c r="KC106" s="294"/>
      <c r="KD106" s="294"/>
      <c r="KE106" s="294">
        <v>-35600</v>
      </c>
      <c r="KF106" s="294"/>
      <c r="KG106" s="294"/>
      <c r="KH106" s="294"/>
      <c r="KI106" s="294">
        <v>1523466.75</v>
      </c>
      <c r="KJ106" s="294"/>
      <c r="KK106" s="294"/>
      <c r="KL106" s="294">
        <v>-173700</v>
      </c>
      <c r="KM106" s="294">
        <v>0</v>
      </c>
      <c r="KN106" s="294">
        <v>0</v>
      </c>
      <c r="KO106" s="294"/>
      <c r="KP106" s="294">
        <v>0</v>
      </c>
      <c r="KQ106" s="294"/>
      <c r="KR106" s="294">
        <v>0</v>
      </c>
      <c r="KS106" s="294"/>
      <c r="KT106" s="294"/>
      <c r="KU106" s="294"/>
      <c r="KV106" s="294">
        <v>-110580</v>
      </c>
      <c r="KW106" s="294"/>
      <c r="KX106" s="294"/>
      <c r="KY106" s="294">
        <v>-375094</v>
      </c>
      <c r="KZ106" s="294"/>
      <c r="LA106" s="294"/>
      <c r="LB106" s="294"/>
      <c r="LC106" s="294">
        <v>-6085547.5</v>
      </c>
      <c r="LD106" s="294"/>
      <c r="LE106" s="294">
        <v>-2590412.5</v>
      </c>
      <c r="LF106" s="294"/>
      <c r="LG106" s="294"/>
      <c r="LH106" s="294"/>
      <c r="LI106" s="294"/>
      <c r="LJ106" s="294"/>
      <c r="LK106" s="294">
        <v>-77750</v>
      </c>
      <c r="LL106" s="294"/>
      <c r="LM106" s="294"/>
      <c r="LN106" s="294"/>
      <c r="LO106" s="294"/>
      <c r="LP106" s="294"/>
      <c r="LQ106" s="294"/>
      <c r="LR106" s="294">
        <v>-48740</v>
      </c>
      <c r="LS106" s="294"/>
      <c r="LT106" s="294">
        <v>-271430</v>
      </c>
      <c r="LU106" s="294"/>
      <c r="LV106" s="294"/>
      <c r="LW106" s="294">
        <v>-484250.16</v>
      </c>
      <c r="LX106" s="294">
        <v>-4000</v>
      </c>
      <c r="LY106" s="294"/>
      <c r="LZ106" s="294"/>
      <c r="MA106" s="294"/>
      <c r="MB106" s="294"/>
      <c r="MC106" s="294"/>
      <c r="MD106" s="294"/>
      <c r="ME106" s="294"/>
      <c r="MF106" s="294"/>
      <c r="MG106" s="294">
        <v>-193070</v>
      </c>
      <c r="MH106" s="294"/>
      <c r="MI106" s="294"/>
      <c r="MJ106" s="294"/>
      <c r="MK106" s="294"/>
      <c r="ML106" s="294"/>
      <c r="MM106" s="294">
        <v>-28580</v>
      </c>
      <c r="MN106" s="294"/>
      <c r="MO106" s="294">
        <v>-32304</v>
      </c>
      <c r="MP106" s="294">
        <v>-341448</v>
      </c>
      <c r="MQ106" s="294">
        <v>-45000</v>
      </c>
      <c r="MR106" s="294"/>
      <c r="MS106" s="294"/>
      <c r="MT106" s="294"/>
      <c r="MU106" s="294">
        <v>-215250</v>
      </c>
      <c r="MV106" s="294"/>
      <c r="MW106" s="294">
        <v>-4359.93</v>
      </c>
      <c r="MX106" s="294"/>
      <c r="MY106" s="294"/>
      <c r="MZ106" s="294"/>
      <c r="NA106" s="294">
        <v>-186119.04000000001</v>
      </c>
      <c r="NB106" s="294">
        <v>-18000</v>
      </c>
      <c r="NC106" s="294"/>
      <c r="ND106" s="294">
        <v>-5463270</v>
      </c>
      <c r="NE106" s="294"/>
      <c r="NF106" s="294"/>
      <c r="NG106" s="294"/>
      <c r="NH106" s="294">
        <v>-284960</v>
      </c>
      <c r="NI106" s="294"/>
      <c r="NJ106" s="294">
        <v>-2472510</v>
      </c>
      <c r="NK106" s="294">
        <v>-263445</v>
      </c>
      <c r="NL106" s="294"/>
      <c r="NM106" s="294">
        <v>-2372407.67</v>
      </c>
      <c r="NN106" s="294">
        <v>-91287.83</v>
      </c>
      <c r="NO106" s="294"/>
      <c r="NP106" s="294">
        <v>0</v>
      </c>
      <c r="NQ106" s="294"/>
      <c r="NR106" s="294">
        <v>-732319.2</v>
      </c>
      <c r="NS106" s="294"/>
      <c r="NT106" s="294"/>
      <c r="NU106" s="294"/>
      <c r="NV106" s="294">
        <v>-360</v>
      </c>
      <c r="NW106" s="294"/>
      <c r="NX106" s="294"/>
      <c r="NY106" s="294"/>
      <c r="NZ106" s="294">
        <v>-50407</v>
      </c>
      <c r="OA106" s="294">
        <v>-462201.5</v>
      </c>
      <c r="OB106" s="294">
        <v>0</v>
      </c>
      <c r="OC106" s="294">
        <v>-210</v>
      </c>
      <c r="OD106" s="294"/>
      <c r="OE106" s="294"/>
      <c r="OF106" s="294"/>
      <c r="OG106" s="294">
        <v>-122900</v>
      </c>
      <c r="OH106" s="294">
        <v>-2920247.72</v>
      </c>
      <c r="OI106" s="294"/>
      <c r="OJ106" s="294"/>
      <c r="OK106" s="294">
        <v>-1435683.34</v>
      </c>
      <c r="OL106" s="294"/>
      <c r="OM106" s="294"/>
      <c r="ON106" s="294"/>
      <c r="OO106" s="294"/>
      <c r="OP106" s="294"/>
      <c r="OQ106" s="294">
        <v>-2451937.5</v>
      </c>
      <c r="OR106" s="294"/>
      <c r="OS106" s="294">
        <v>-30376</v>
      </c>
      <c r="OT106" s="294">
        <v>-343498.97</v>
      </c>
      <c r="OU106" s="294">
        <v>-177009</v>
      </c>
      <c r="OV106" s="294">
        <v>-227919</v>
      </c>
      <c r="OW106" s="294">
        <v>-948940.5</v>
      </c>
      <c r="OX106" s="294"/>
      <c r="OY106" s="294">
        <v>-943969</v>
      </c>
      <c r="OZ106" s="294">
        <v>-1122175</v>
      </c>
      <c r="PA106" s="294">
        <v>-605220</v>
      </c>
      <c r="PB106" s="294">
        <v>0</v>
      </c>
      <c r="PC106" s="294">
        <v>-137435</v>
      </c>
      <c r="PD106" s="294">
        <v>-698500</v>
      </c>
      <c r="PE106" s="294">
        <v>-1700600</v>
      </c>
      <c r="PF106" s="294"/>
      <c r="PG106" s="294"/>
      <c r="PH106" s="294"/>
      <c r="PI106" s="294">
        <v>-697625</v>
      </c>
      <c r="PJ106" s="294">
        <v>-327606</v>
      </c>
      <c r="PK106" s="294"/>
      <c r="PL106" s="294"/>
      <c r="PM106" s="294"/>
      <c r="PN106" s="294">
        <v>-1706927</v>
      </c>
      <c r="PO106" s="294">
        <v>0</v>
      </c>
      <c r="PP106" s="294"/>
      <c r="PQ106" s="294"/>
      <c r="PR106" s="294">
        <v>-274000</v>
      </c>
      <c r="PS106" s="294"/>
      <c r="PT106" s="294"/>
      <c r="PU106" s="294">
        <v>-850818.2</v>
      </c>
      <c r="PV106" s="294"/>
      <c r="PW106" s="294"/>
      <c r="PX106" s="294"/>
      <c r="PY106" s="294"/>
      <c r="PZ106" s="294"/>
      <c r="QA106" s="294"/>
      <c r="QB106" s="294">
        <v>-439000</v>
      </c>
      <c r="QC106" s="294"/>
      <c r="QD106" s="294"/>
      <c r="QE106" s="294"/>
      <c r="QF106" s="294"/>
      <c r="QG106" s="294"/>
      <c r="QH106" s="294"/>
      <c r="QI106" s="294"/>
      <c r="QJ106" s="294"/>
      <c r="QK106" s="294"/>
      <c r="QL106" s="294"/>
      <c r="QM106" s="294"/>
      <c r="QN106" s="294"/>
      <c r="QO106" s="294"/>
      <c r="QP106" s="294"/>
      <c r="QQ106" s="294"/>
      <c r="QR106" s="294"/>
      <c r="QS106" s="294"/>
      <c r="QT106" s="294"/>
      <c r="QU106" s="294"/>
      <c r="QV106" s="294"/>
      <c r="QW106" s="294"/>
      <c r="QX106" s="294"/>
      <c r="QY106" s="294"/>
      <c r="QZ106" s="294"/>
      <c r="RA106" s="294"/>
      <c r="RB106" s="294"/>
      <c r="RC106" s="294"/>
      <c r="RD106" s="294"/>
      <c r="RE106" s="294"/>
      <c r="RF106" s="294"/>
      <c r="RG106" s="294"/>
      <c r="RH106" s="294">
        <v>-14610097.02</v>
      </c>
      <c r="RI106" s="294">
        <v>-18540</v>
      </c>
      <c r="RJ106" s="294"/>
      <c r="RK106" s="294">
        <v>0</v>
      </c>
      <c r="RL106" s="294">
        <v>-299611</v>
      </c>
      <c r="RM106" s="294"/>
      <c r="RN106" s="294"/>
      <c r="RO106" s="294">
        <v>-4762859</v>
      </c>
      <c r="RP106" s="294">
        <v>-6113570</v>
      </c>
      <c r="RQ106" s="294"/>
      <c r="RR106" s="294"/>
      <c r="RS106" s="294"/>
      <c r="RT106" s="294">
        <v>-4442950</v>
      </c>
      <c r="RU106" s="294"/>
      <c r="RV106" s="294"/>
      <c r="RW106" s="294"/>
      <c r="RX106" s="294">
        <v>-2000</v>
      </c>
      <c r="RY106" s="294"/>
      <c r="RZ106" s="294"/>
      <c r="SA106" s="294">
        <v>0</v>
      </c>
      <c r="SB106" s="294"/>
      <c r="SC106" s="294">
        <v>-2679000</v>
      </c>
      <c r="SD106" s="294">
        <v>-3238400</v>
      </c>
      <c r="SE106" s="294"/>
      <c r="SF106" s="294"/>
      <c r="SG106" s="294">
        <v>-2102022.77</v>
      </c>
      <c r="SH106" s="294">
        <v>-3882500</v>
      </c>
      <c r="SI106" s="294">
        <v>-229000</v>
      </c>
      <c r="SJ106" s="294">
        <v>0</v>
      </c>
      <c r="SK106" s="294">
        <v>-3170055.94</v>
      </c>
      <c r="SL106" s="294">
        <v>-78000</v>
      </c>
      <c r="SM106" s="294"/>
      <c r="SN106" s="294">
        <v>-5340</v>
      </c>
      <c r="SO106" s="294"/>
      <c r="SP106" s="294"/>
      <c r="SQ106" s="294"/>
      <c r="SR106" s="294"/>
      <c r="SS106" s="294">
        <v>-331902.67</v>
      </c>
      <c r="ST106" s="294">
        <v>-582515.17000000004</v>
      </c>
      <c r="SU106" s="294"/>
      <c r="SV106" s="294"/>
      <c r="SW106" s="294"/>
      <c r="SX106" s="294"/>
      <c r="SY106" s="294"/>
      <c r="SZ106" s="294"/>
      <c r="TA106" s="294"/>
      <c r="TB106" s="294"/>
      <c r="TC106" s="294"/>
      <c r="TD106" s="294">
        <v>-1232</v>
      </c>
      <c r="TE106" s="294"/>
      <c r="TF106" s="294">
        <v>-8775</v>
      </c>
      <c r="TG106" s="294"/>
      <c r="TH106" s="294"/>
      <c r="TI106" s="294"/>
      <c r="TJ106" s="294">
        <v>-461692.4</v>
      </c>
      <c r="TK106" s="294"/>
      <c r="TL106" s="294">
        <v>-1683774</v>
      </c>
      <c r="TM106" s="294">
        <v>-373113</v>
      </c>
      <c r="TN106" s="294">
        <v>-2706577</v>
      </c>
      <c r="TO106" s="294">
        <v>-204332</v>
      </c>
      <c r="TP106" s="294">
        <v>-4430021</v>
      </c>
      <c r="TQ106" s="294">
        <v>-132876</v>
      </c>
      <c r="TR106" s="294">
        <v>-8592</v>
      </c>
      <c r="TS106" s="294">
        <v>-1300659</v>
      </c>
      <c r="TT106" s="294">
        <v>-144000</v>
      </c>
      <c r="TU106" s="294">
        <v>-174563</v>
      </c>
      <c r="TV106" s="294">
        <v>-2400</v>
      </c>
      <c r="TW106" s="294">
        <v>-524979</v>
      </c>
      <c r="TX106" s="294">
        <v>-151373</v>
      </c>
      <c r="TY106" s="294"/>
      <c r="TZ106" s="294">
        <v>0</v>
      </c>
      <c r="UA106" s="294"/>
      <c r="UB106" s="294"/>
      <c r="UC106" s="294">
        <v>-2407955.42</v>
      </c>
      <c r="UD106" s="294">
        <v>-1304650</v>
      </c>
      <c r="UE106" s="294">
        <v>-8448920.5500000007</v>
      </c>
      <c r="UF106" s="294">
        <v>-1473550</v>
      </c>
      <c r="UG106" s="294">
        <v>-755018.5</v>
      </c>
      <c r="UH106" s="294">
        <v>-13612</v>
      </c>
      <c r="UI106" s="294">
        <v>-373052.47</v>
      </c>
      <c r="UJ106" s="294"/>
      <c r="UK106" s="294">
        <v>-4746234</v>
      </c>
      <c r="UL106" s="294">
        <v>-3221025</v>
      </c>
      <c r="UM106" s="294">
        <v>-3008160</v>
      </c>
      <c r="UN106" s="294">
        <v>-2076738</v>
      </c>
      <c r="UO106" s="294">
        <v>0</v>
      </c>
      <c r="UP106" s="294"/>
      <c r="UQ106" s="294"/>
      <c r="UR106" s="294"/>
      <c r="US106" s="294">
        <v>-13120470.699999999</v>
      </c>
      <c r="UT106" s="294"/>
      <c r="UU106" s="294"/>
      <c r="UV106" s="294"/>
      <c r="UW106" s="294">
        <v>-1585000</v>
      </c>
      <c r="UX106" s="294">
        <v>-1751000</v>
      </c>
      <c r="UY106" s="294">
        <v>-2650405</v>
      </c>
      <c r="UZ106" s="294"/>
      <c r="VA106" s="294">
        <v>-6791070</v>
      </c>
      <c r="VB106" s="294">
        <v>-4047665</v>
      </c>
      <c r="VC106" s="294">
        <v>-5311908</v>
      </c>
      <c r="VD106" s="294">
        <v>-1592000</v>
      </c>
      <c r="VE106" s="294">
        <v>-1541241</v>
      </c>
      <c r="VF106" s="294">
        <v>-1723884</v>
      </c>
      <c r="VG106" s="294"/>
      <c r="VH106" s="294"/>
      <c r="VI106" s="294">
        <v>-1916739</v>
      </c>
      <c r="VJ106" s="294">
        <v>-1512028</v>
      </c>
      <c r="VK106" s="294">
        <v>-7498</v>
      </c>
      <c r="VL106" s="294"/>
      <c r="VM106" s="294">
        <v>-513220</v>
      </c>
      <c r="VN106" s="294">
        <v>-2044817.81</v>
      </c>
      <c r="VO106" s="294">
        <v>-3801590</v>
      </c>
      <c r="VP106" s="294">
        <v>-769500</v>
      </c>
      <c r="VQ106" s="294">
        <v>-1174362.1499999999</v>
      </c>
      <c r="VR106" s="294">
        <v>-636290</v>
      </c>
      <c r="VS106" s="294"/>
      <c r="VT106" s="294">
        <v>0</v>
      </c>
      <c r="VU106" s="294">
        <v>-480000</v>
      </c>
      <c r="VV106" s="294">
        <v>-412471</v>
      </c>
      <c r="VW106" s="294">
        <v>-564535</v>
      </c>
      <c r="VX106" s="294">
        <v>-864510.15</v>
      </c>
      <c r="VY106" s="294">
        <v>-179280</v>
      </c>
      <c r="VZ106" s="294"/>
      <c r="WA106" s="294"/>
      <c r="WB106" s="294">
        <v>-52211</v>
      </c>
      <c r="WC106" s="294">
        <v>-39253</v>
      </c>
      <c r="WD106" s="294">
        <v>-18436</v>
      </c>
      <c r="WE106" s="294"/>
      <c r="WF106" s="294">
        <v>-20760</v>
      </c>
      <c r="WG106" s="294"/>
      <c r="WH106" s="294">
        <v>-124653</v>
      </c>
      <c r="WI106" s="294">
        <v>-1118555</v>
      </c>
      <c r="WJ106" s="294">
        <v>-124125</v>
      </c>
      <c r="WK106" s="294">
        <v>-356205</v>
      </c>
      <c r="WL106" s="294">
        <v>-122420</v>
      </c>
      <c r="WM106" s="294">
        <v>-417000</v>
      </c>
      <c r="WN106" s="294">
        <v>-23114</v>
      </c>
      <c r="WO106" s="294"/>
      <c r="WP106" s="294"/>
      <c r="WQ106" s="294"/>
      <c r="WR106" s="294">
        <v>-178456</v>
      </c>
      <c r="WS106" s="294">
        <v>-53920</v>
      </c>
      <c r="WT106" s="294">
        <v>-75370</v>
      </c>
      <c r="WU106" s="294">
        <v>-1499487.73</v>
      </c>
      <c r="WV106" s="294"/>
      <c r="WW106" s="294">
        <v>-4000</v>
      </c>
      <c r="WX106" s="294"/>
      <c r="WY106" s="294"/>
      <c r="WZ106" s="294"/>
      <c r="XA106" s="294"/>
      <c r="XB106" s="294">
        <v>0</v>
      </c>
      <c r="XC106" s="294">
        <v>-461995</v>
      </c>
      <c r="XD106" s="294">
        <v>0</v>
      </c>
      <c r="XE106" s="294">
        <v>0</v>
      </c>
      <c r="XF106" s="294">
        <v>-145161</v>
      </c>
      <c r="XG106" s="294">
        <v>-454750</v>
      </c>
      <c r="XH106" s="294">
        <v>-1402829.8</v>
      </c>
      <c r="XI106" s="294">
        <v>-119003.68</v>
      </c>
      <c r="XJ106" s="294"/>
      <c r="XK106" s="294"/>
      <c r="XL106" s="294"/>
      <c r="XM106" s="294"/>
      <c r="XN106" s="294"/>
      <c r="XO106" s="294">
        <v>-44400</v>
      </c>
      <c r="XP106" s="294">
        <v>-86265</v>
      </c>
      <c r="XQ106" s="294"/>
      <c r="XR106" s="294"/>
      <c r="XS106" s="294"/>
      <c r="XT106" s="294"/>
      <c r="XU106" s="294"/>
      <c r="XV106" s="294">
        <v>-90300</v>
      </c>
      <c r="XW106" s="294"/>
      <c r="XX106" s="294"/>
      <c r="XY106" s="294">
        <v>-8140</v>
      </c>
      <c r="XZ106" s="294"/>
      <c r="YA106" s="294"/>
      <c r="YB106" s="294"/>
      <c r="YC106" s="294"/>
      <c r="YD106" s="294">
        <v>-750</v>
      </c>
      <c r="YE106" s="294">
        <v>-4438229</v>
      </c>
      <c r="YF106" s="294">
        <v>-193848</v>
      </c>
      <c r="YG106" s="294">
        <v>-37200</v>
      </c>
      <c r="YH106" s="294">
        <v>-79600</v>
      </c>
      <c r="YI106" s="294">
        <v>-5454509</v>
      </c>
      <c r="YJ106" s="294">
        <v>-676638</v>
      </c>
      <c r="YK106" s="294">
        <v>-304340.55</v>
      </c>
      <c r="YL106" s="294"/>
      <c r="YM106" s="294">
        <v>-951023.28</v>
      </c>
      <c r="YN106" s="294">
        <v>-558350</v>
      </c>
      <c r="YO106" s="294">
        <v>-40000</v>
      </c>
      <c r="YP106" s="294">
        <v>-377751.8</v>
      </c>
      <c r="YQ106" s="294">
        <v>-1969771.13</v>
      </c>
      <c r="YR106" s="294"/>
      <c r="YS106" s="294">
        <v>-105720</v>
      </c>
      <c r="YT106" s="294">
        <v>-5000</v>
      </c>
      <c r="YU106" s="294">
        <v>0</v>
      </c>
      <c r="YV106" s="294">
        <v>-2803425.01</v>
      </c>
      <c r="YW106" s="294">
        <v>-547138.4</v>
      </c>
      <c r="YX106" s="294">
        <v>-282994.09000000003</v>
      </c>
      <c r="YY106" s="294">
        <v>0</v>
      </c>
      <c r="YZ106" s="294"/>
      <c r="ZA106" s="294">
        <v>-1920465.89</v>
      </c>
      <c r="ZB106" s="294"/>
      <c r="ZC106" s="294">
        <v>-1560</v>
      </c>
      <c r="ZD106" s="294"/>
      <c r="ZE106" s="294"/>
      <c r="ZF106" s="294">
        <v>-1048700</v>
      </c>
      <c r="ZG106" s="294">
        <v>-10820</v>
      </c>
      <c r="ZH106" s="294">
        <v>-10970</v>
      </c>
      <c r="ZI106" s="294">
        <v>-332611.12</v>
      </c>
      <c r="ZJ106" s="294">
        <v>-198077</v>
      </c>
      <c r="ZK106" s="294">
        <v>0</v>
      </c>
      <c r="ZL106" s="294">
        <v>-64912</v>
      </c>
      <c r="ZM106" s="294">
        <v>0</v>
      </c>
      <c r="ZN106" s="294"/>
      <c r="ZO106" s="294">
        <v>0</v>
      </c>
      <c r="ZP106" s="294">
        <v>0</v>
      </c>
      <c r="ZQ106" s="294"/>
      <c r="ZR106" s="294"/>
      <c r="ZS106" s="294">
        <v>0</v>
      </c>
      <c r="ZT106" s="294">
        <v>0</v>
      </c>
      <c r="ZU106" s="294">
        <v>-165784</v>
      </c>
      <c r="ZV106" s="294">
        <v>0</v>
      </c>
      <c r="ZW106" s="294">
        <v>0</v>
      </c>
      <c r="ZX106" s="294"/>
      <c r="ZY106" s="294"/>
      <c r="ZZ106" s="294"/>
      <c r="AAA106" s="294">
        <v>0</v>
      </c>
      <c r="AAB106" s="294"/>
      <c r="AAC106" s="294"/>
      <c r="AAD106" s="294"/>
      <c r="AAE106" s="294">
        <v>0</v>
      </c>
      <c r="AAF106" s="294">
        <v>-91490</v>
      </c>
      <c r="AAG106" s="294">
        <v>0</v>
      </c>
      <c r="AAH106" s="294"/>
      <c r="AAI106" s="294">
        <v>-856630</v>
      </c>
      <c r="AAJ106" s="294">
        <v>-466450</v>
      </c>
      <c r="AAK106" s="294"/>
      <c r="AAL106" s="294">
        <v>-158500</v>
      </c>
      <c r="AAM106" s="294">
        <v>-59700</v>
      </c>
      <c r="AAN106" s="294">
        <v>-233000</v>
      </c>
      <c r="AAO106" s="294">
        <v>-10688280</v>
      </c>
      <c r="AAP106" s="294">
        <v>-3579724</v>
      </c>
      <c r="AAQ106" s="294">
        <v>-504089</v>
      </c>
      <c r="AAR106" s="294">
        <v>-7756668.6200000001</v>
      </c>
      <c r="AAS106" s="294">
        <v>-4880532.26</v>
      </c>
      <c r="AAT106" s="294">
        <v>-158500</v>
      </c>
      <c r="AAU106" s="294">
        <v>-3576379.64</v>
      </c>
      <c r="AAV106" s="294">
        <v>-6112517.5</v>
      </c>
      <c r="AAW106" s="294">
        <v>-592474</v>
      </c>
      <c r="AAX106" s="294"/>
      <c r="AAY106" s="294">
        <v>-623891.9</v>
      </c>
      <c r="AAZ106" s="294">
        <v>-7823915</v>
      </c>
      <c r="ABA106" s="294"/>
      <c r="ABB106" s="294"/>
      <c r="ABC106" s="294">
        <v>0</v>
      </c>
      <c r="ABD106" s="294"/>
      <c r="ABE106" s="294">
        <v>838530</v>
      </c>
      <c r="ABF106" s="294"/>
      <c r="ABG106" s="294"/>
      <c r="ABH106" s="294"/>
      <c r="ABI106" s="294">
        <v>-992570</v>
      </c>
      <c r="ABJ106" s="294">
        <v>-463600</v>
      </c>
      <c r="ABK106" s="294">
        <v>-39740</v>
      </c>
      <c r="ABL106" s="294"/>
      <c r="ABM106" s="294">
        <v>0</v>
      </c>
      <c r="ABN106" s="294">
        <v>-2946996</v>
      </c>
      <c r="ABO106" s="294"/>
      <c r="ABP106" s="294"/>
      <c r="ABQ106" s="294"/>
      <c r="ABR106" s="294">
        <v>-753610</v>
      </c>
      <c r="ABS106" s="294"/>
      <c r="ABT106" s="294"/>
      <c r="ABU106" s="294"/>
      <c r="ABV106" s="294"/>
      <c r="ABW106" s="294"/>
      <c r="ABX106" s="294"/>
      <c r="ABY106" s="294"/>
      <c r="ABZ106" s="294"/>
      <c r="ACA106" s="294"/>
      <c r="ACB106" s="294"/>
      <c r="ACC106" s="294">
        <v>-179487.95</v>
      </c>
      <c r="ACD106" s="294"/>
      <c r="ACE106" s="294"/>
      <c r="ACF106" s="294">
        <v>-5477.1</v>
      </c>
      <c r="ACG106" s="294"/>
      <c r="ACH106" s="294"/>
      <c r="ACI106" s="294">
        <v>-1154112.1599999999</v>
      </c>
      <c r="ACJ106" s="294"/>
      <c r="ACK106" s="294"/>
      <c r="ACL106" s="294"/>
      <c r="ACM106" s="294"/>
      <c r="ACN106" s="294"/>
      <c r="ACO106" s="294"/>
      <c r="ACP106" s="294"/>
      <c r="ACQ106" s="294"/>
      <c r="ACR106" s="294"/>
      <c r="ACS106" s="294"/>
      <c r="ACT106" s="294"/>
      <c r="ACU106" s="294"/>
      <c r="ACV106" s="294"/>
      <c r="ACW106" s="294"/>
      <c r="ACX106" s="294"/>
      <c r="ACY106" s="294"/>
      <c r="ACZ106" s="294"/>
      <c r="ADA106" s="294"/>
      <c r="ADB106" s="294"/>
      <c r="ADC106" s="294"/>
      <c r="ADD106" s="294"/>
      <c r="ADE106" s="294"/>
      <c r="ADF106" s="294"/>
      <c r="ADG106" s="294"/>
      <c r="ADH106" s="294"/>
      <c r="ADI106" s="294">
        <v>-37500</v>
      </c>
      <c r="ADJ106" s="294"/>
      <c r="ADK106" s="294">
        <v>-49040</v>
      </c>
      <c r="ADL106" s="294">
        <v>-2623905</v>
      </c>
      <c r="ADM106" s="294">
        <v>-415000</v>
      </c>
      <c r="ADN106" s="294">
        <v>-490000</v>
      </c>
      <c r="ADO106" s="294">
        <v>-2061.0100000000002</v>
      </c>
      <c r="ADP106" s="294"/>
      <c r="ADQ106" s="294"/>
      <c r="ADR106" s="294"/>
      <c r="ADS106" s="294">
        <v>0</v>
      </c>
      <c r="ADT106" s="294"/>
      <c r="ADU106" s="294"/>
      <c r="ADV106" s="294"/>
      <c r="ADW106" s="294"/>
      <c r="ADX106" s="294">
        <v>-560376</v>
      </c>
      <c r="ADY106" s="294"/>
      <c r="ADZ106" s="294">
        <v>0</v>
      </c>
      <c r="AEA106" s="294">
        <v>-31582</v>
      </c>
      <c r="AEB106" s="294"/>
      <c r="AEC106" s="294"/>
      <c r="AED106" s="294">
        <v>-4274219</v>
      </c>
      <c r="AEE106" s="294">
        <v>-31100</v>
      </c>
      <c r="AEF106" s="294">
        <v>-1379825</v>
      </c>
      <c r="AEG106" s="294"/>
      <c r="AEH106" s="294">
        <v>-294203.03000000003</v>
      </c>
      <c r="AEI106" s="294"/>
      <c r="AEJ106" s="294">
        <v>451467.86</v>
      </c>
      <c r="AEK106" s="294"/>
      <c r="AEL106" s="294">
        <v>-768349</v>
      </c>
      <c r="AEM106" s="294"/>
      <c r="AEN106" s="294">
        <v>-116880</v>
      </c>
      <c r="AEO106" s="294">
        <v>-5864</v>
      </c>
      <c r="AEP106" s="294">
        <v>-4607353</v>
      </c>
      <c r="AEQ106" s="294"/>
      <c r="AER106" s="294">
        <v>-18500</v>
      </c>
      <c r="AES106" s="294">
        <v>-2109852.36</v>
      </c>
      <c r="AET106" s="294">
        <v>-1375692.32</v>
      </c>
      <c r="AEU106" s="294">
        <v>-4139919.76</v>
      </c>
      <c r="AEV106" s="294">
        <v>-3411970</v>
      </c>
      <c r="AEW106" s="294">
        <v>-1199561.67</v>
      </c>
      <c r="AEX106" s="294">
        <v>-160939.67000000001</v>
      </c>
      <c r="AEY106" s="294">
        <v>-1264104.1200000001</v>
      </c>
      <c r="AEZ106" s="294">
        <v>-2363304.5</v>
      </c>
      <c r="AFA106" s="294">
        <v>-1051000</v>
      </c>
      <c r="AFB106" s="294"/>
      <c r="AFC106" s="294">
        <v>-16462</v>
      </c>
      <c r="AFD106" s="294">
        <v>-795000</v>
      </c>
      <c r="AFE106" s="294">
        <v>-655930</v>
      </c>
      <c r="AFF106" s="294">
        <v>-781901.22</v>
      </c>
      <c r="AFG106" s="294">
        <v>-731151.5</v>
      </c>
      <c r="AFH106" s="294">
        <v>-605385</v>
      </c>
      <c r="AFI106" s="294">
        <v>-521369</v>
      </c>
      <c r="AFJ106" s="294">
        <v>-315490</v>
      </c>
      <c r="AFK106" s="294"/>
      <c r="AFL106" s="294">
        <v>-577693</v>
      </c>
      <c r="AFM106" s="294">
        <v>-1518539.3</v>
      </c>
      <c r="AFN106" s="294">
        <v>-275974.5</v>
      </c>
      <c r="AFO106" s="294">
        <v>-3337272.84</v>
      </c>
      <c r="AFP106" s="294"/>
      <c r="AFQ106" s="294">
        <v>-453630.65</v>
      </c>
      <c r="AFR106" s="294">
        <v>-11778107.789999999</v>
      </c>
      <c r="AFS106" s="294"/>
      <c r="AFT106" s="294">
        <v>-112348</v>
      </c>
      <c r="AFU106" s="294"/>
      <c r="AFV106" s="294"/>
      <c r="AFW106" s="294">
        <v>-9899595</v>
      </c>
      <c r="AFX106" s="294">
        <v>-1927970.01</v>
      </c>
      <c r="AFY106" s="294">
        <v>-4131800</v>
      </c>
      <c r="AFZ106" s="294">
        <v>-9704374.8200000003</v>
      </c>
      <c r="AGA106" s="294"/>
      <c r="AGB106" s="294">
        <v>-129500</v>
      </c>
      <c r="AGC106" s="294">
        <v>-3749433</v>
      </c>
      <c r="AGD106" s="294"/>
      <c r="AGE106" s="294"/>
      <c r="AGF106" s="294">
        <v>-2617696.27</v>
      </c>
      <c r="AGG106" s="294">
        <v>-2614125</v>
      </c>
      <c r="AGH106" s="294">
        <v>-802125</v>
      </c>
      <c r="AGI106" s="294"/>
      <c r="AGJ106" s="294">
        <v>-2138786.4</v>
      </c>
      <c r="AGK106" s="294"/>
      <c r="AGL106" s="294">
        <v>-1025663.21</v>
      </c>
      <c r="AGM106" s="294">
        <v>-549479.19999999995</v>
      </c>
      <c r="AGN106" s="294"/>
      <c r="AGO106" s="294">
        <v>-7216182</v>
      </c>
      <c r="AGP106" s="294"/>
      <c r="AGQ106" s="294"/>
      <c r="AGR106" s="294">
        <v>-5272961.9000000004</v>
      </c>
      <c r="AGS106" s="294">
        <v>-872687.5</v>
      </c>
      <c r="AGT106" s="294">
        <v>-4077350</v>
      </c>
      <c r="AGU106" s="294">
        <v>-144900</v>
      </c>
      <c r="AGV106" s="294">
        <v>-518950</v>
      </c>
      <c r="AGW106" s="294"/>
      <c r="AGX106" s="294">
        <v>-5951049</v>
      </c>
      <c r="AGY106" s="294">
        <v>-7195921</v>
      </c>
      <c r="AGZ106" s="294">
        <v>-613400</v>
      </c>
      <c r="AHA106" s="294">
        <v>-1034675</v>
      </c>
      <c r="AHB106" s="294"/>
      <c r="AHC106" s="294">
        <v>-614100</v>
      </c>
      <c r="AHD106" s="294"/>
      <c r="AHE106" s="294">
        <v>-2197875</v>
      </c>
      <c r="AHF106" s="294">
        <v>-535198.09</v>
      </c>
      <c r="AHG106" s="294"/>
      <c r="AHH106" s="294">
        <v>0</v>
      </c>
      <c r="AHI106" s="294">
        <v>-28412</v>
      </c>
      <c r="AHJ106" s="294">
        <v>0</v>
      </c>
      <c r="AHK106" s="294">
        <v>-16616</v>
      </c>
      <c r="AHL106" s="294"/>
      <c r="AHM106" s="294"/>
      <c r="AHN106" s="294">
        <v>-3500</v>
      </c>
      <c r="AHO106" s="294">
        <v>-226000</v>
      </c>
      <c r="AHP106" s="294"/>
      <c r="AHQ106" s="294">
        <v>-52080</v>
      </c>
      <c r="AHR106" s="329"/>
      <c r="AHS106" s="294">
        <f t="shared" si="51"/>
        <v>-556300824.91999984</v>
      </c>
      <c r="AHT106" s="271" t="b">
        <f t="shared" si="52"/>
        <v>1</v>
      </c>
      <c r="AHU106" s="271" t="s">
        <v>6273</v>
      </c>
      <c r="AHV106" s="271" t="s">
        <v>6150</v>
      </c>
      <c r="AHW106" s="271" t="s">
        <v>6151</v>
      </c>
    </row>
    <row r="107" spans="1:907" ht="24" x14ac:dyDescent="0.8">
      <c r="A107" s="270" t="s">
        <v>6273</v>
      </c>
      <c r="B107" s="270" t="s">
        <v>6152</v>
      </c>
      <c r="C107" s="271" t="s">
        <v>6153</v>
      </c>
      <c r="D107" s="294">
        <v>-1474880</v>
      </c>
      <c r="E107" s="294">
        <v>-129166</v>
      </c>
      <c r="F107" s="294"/>
      <c r="G107" s="294"/>
      <c r="H107" s="294">
        <v>-492870</v>
      </c>
      <c r="I107" s="294"/>
      <c r="J107" s="294"/>
      <c r="K107" s="294"/>
      <c r="L107" s="294"/>
      <c r="M107" s="294"/>
      <c r="N107" s="294"/>
      <c r="O107" s="294"/>
      <c r="P107" s="294">
        <v>-12230</v>
      </c>
      <c r="Q107" s="294">
        <v>-147113</v>
      </c>
      <c r="R107" s="294">
        <v>-66722.509999999995</v>
      </c>
      <c r="S107" s="294"/>
      <c r="T107" s="294"/>
      <c r="U107" s="294"/>
      <c r="V107" s="294"/>
      <c r="W107" s="294">
        <v>-138600</v>
      </c>
      <c r="X107" s="294"/>
      <c r="Y107" s="294">
        <v>-419616.8</v>
      </c>
      <c r="Z107" s="294"/>
      <c r="AA107" s="294"/>
      <c r="AB107" s="294">
        <v>-35940</v>
      </c>
      <c r="AC107" s="294"/>
      <c r="AD107" s="294"/>
      <c r="AE107" s="294"/>
      <c r="AF107" s="294"/>
      <c r="AG107" s="294"/>
      <c r="AH107" s="294"/>
      <c r="AI107" s="294"/>
      <c r="AJ107" s="294"/>
      <c r="AK107" s="294">
        <v>-66807</v>
      </c>
      <c r="AL107" s="294"/>
      <c r="AM107" s="294"/>
      <c r="AN107" s="294"/>
      <c r="AO107" s="294">
        <v>-189228.3</v>
      </c>
      <c r="AP107" s="294"/>
      <c r="AQ107" s="294"/>
      <c r="AR107" s="294"/>
      <c r="AS107" s="294"/>
      <c r="AT107" s="294">
        <v>-2427520</v>
      </c>
      <c r="AU107" s="294"/>
      <c r="AV107" s="294"/>
      <c r="AW107" s="294"/>
      <c r="AX107" s="294">
        <v>-88720</v>
      </c>
      <c r="AY107" s="294"/>
      <c r="AZ107" s="294"/>
      <c r="BA107" s="294"/>
      <c r="BB107" s="294">
        <v>-7830</v>
      </c>
      <c r="BC107" s="294"/>
      <c r="BD107" s="294"/>
      <c r="BE107" s="294"/>
      <c r="BF107" s="294">
        <v>-626840</v>
      </c>
      <c r="BG107" s="294"/>
      <c r="BH107" s="294"/>
      <c r="BI107" s="294"/>
      <c r="BJ107" s="294"/>
      <c r="BK107" s="294"/>
      <c r="BL107" s="294"/>
      <c r="BM107" s="294"/>
      <c r="BN107" s="294"/>
      <c r="BO107" s="294">
        <v>-161025</v>
      </c>
      <c r="BP107" s="294">
        <v>-73403</v>
      </c>
      <c r="BQ107" s="294">
        <v>-53590</v>
      </c>
      <c r="BR107" s="294"/>
      <c r="BS107" s="294"/>
      <c r="BT107" s="294"/>
      <c r="BU107" s="294"/>
      <c r="BV107" s="294"/>
      <c r="BW107" s="294"/>
      <c r="BX107" s="294"/>
      <c r="BY107" s="294">
        <v>-87625</v>
      </c>
      <c r="BZ107" s="294"/>
      <c r="CA107" s="294"/>
      <c r="CB107" s="294"/>
      <c r="CC107" s="294"/>
      <c r="CD107" s="294">
        <v>-87385</v>
      </c>
      <c r="CE107" s="294"/>
      <c r="CF107" s="294"/>
      <c r="CG107" s="294">
        <v>-1040479</v>
      </c>
      <c r="CH107" s="294">
        <v>-149736.5</v>
      </c>
      <c r="CI107" s="294">
        <v>-618835</v>
      </c>
      <c r="CJ107" s="294">
        <v>-211850</v>
      </c>
      <c r="CK107" s="294">
        <v>-40320</v>
      </c>
      <c r="CL107" s="294"/>
      <c r="CM107" s="294"/>
      <c r="CN107" s="294">
        <v>-262050</v>
      </c>
      <c r="CO107" s="294"/>
      <c r="CP107" s="294">
        <v>-60950</v>
      </c>
      <c r="CQ107" s="294">
        <v>-160402.5</v>
      </c>
      <c r="CR107" s="294">
        <v>-49455</v>
      </c>
      <c r="CS107" s="294">
        <v>-33657</v>
      </c>
      <c r="CT107" s="294">
        <v>-32300</v>
      </c>
      <c r="CU107" s="294"/>
      <c r="CV107" s="294"/>
      <c r="CW107" s="294">
        <v>0</v>
      </c>
      <c r="CX107" s="294"/>
      <c r="CY107" s="294">
        <v>-767406.5</v>
      </c>
      <c r="CZ107" s="294">
        <v>-90300</v>
      </c>
      <c r="DA107" s="294"/>
      <c r="DB107" s="294"/>
      <c r="DC107" s="294"/>
      <c r="DD107" s="294"/>
      <c r="DE107" s="294"/>
      <c r="DF107" s="294"/>
      <c r="DG107" s="294">
        <v>-403554</v>
      </c>
      <c r="DH107" s="294"/>
      <c r="DI107" s="294"/>
      <c r="DJ107" s="294"/>
      <c r="DK107" s="294"/>
      <c r="DL107" s="294"/>
      <c r="DM107" s="294"/>
      <c r="DN107" s="294">
        <v>-53950</v>
      </c>
      <c r="DO107" s="294"/>
      <c r="DP107" s="294"/>
      <c r="DQ107" s="294">
        <v>-309335.44</v>
      </c>
      <c r="DR107" s="294"/>
      <c r="DS107" s="294">
        <v>-191622</v>
      </c>
      <c r="DT107" s="294"/>
      <c r="DU107" s="294"/>
      <c r="DV107" s="294">
        <v>-101958</v>
      </c>
      <c r="DW107" s="294"/>
      <c r="DX107" s="294"/>
      <c r="DY107" s="294">
        <v>-270620</v>
      </c>
      <c r="DZ107" s="294"/>
      <c r="EA107" s="294"/>
      <c r="EB107" s="294"/>
      <c r="EC107" s="294"/>
      <c r="ED107" s="294"/>
      <c r="EE107" s="294">
        <v>-467720</v>
      </c>
      <c r="EF107" s="294"/>
      <c r="EG107" s="294"/>
      <c r="EH107" s="294"/>
      <c r="EI107" s="294">
        <v>-36688</v>
      </c>
      <c r="EJ107" s="294">
        <v>-155256.73000000001</v>
      </c>
      <c r="EK107" s="294"/>
      <c r="EL107" s="294"/>
      <c r="EM107" s="294"/>
      <c r="EN107" s="294"/>
      <c r="EO107" s="294"/>
      <c r="EP107" s="294"/>
      <c r="EQ107" s="294"/>
      <c r="ER107" s="294"/>
      <c r="ES107" s="294"/>
      <c r="ET107" s="294">
        <v>-213366</v>
      </c>
      <c r="EU107" s="294"/>
      <c r="EV107" s="294"/>
      <c r="EW107" s="294"/>
      <c r="EX107" s="294"/>
      <c r="EY107" s="294"/>
      <c r="EZ107" s="294"/>
      <c r="FA107" s="294"/>
      <c r="FB107" s="294"/>
      <c r="FC107" s="294"/>
      <c r="FD107" s="294">
        <v>-128720</v>
      </c>
      <c r="FE107" s="294">
        <v>-36750</v>
      </c>
      <c r="FF107" s="294"/>
      <c r="FG107" s="294"/>
      <c r="FH107" s="294"/>
      <c r="FI107" s="294"/>
      <c r="FJ107" s="294"/>
      <c r="FK107" s="294"/>
      <c r="FL107" s="294"/>
      <c r="FM107" s="294">
        <v>-102221</v>
      </c>
      <c r="FN107" s="294">
        <v>-45590</v>
      </c>
      <c r="FO107" s="294"/>
      <c r="FP107" s="294">
        <v>-6000</v>
      </c>
      <c r="FQ107" s="294"/>
      <c r="FR107" s="294"/>
      <c r="FS107" s="294"/>
      <c r="FT107" s="294"/>
      <c r="FU107" s="294"/>
      <c r="FV107" s="294">
        <v>-99340</v>
      </c>
      <c r="FW107" s="294"/>
      <c r="FX107" s="294">
        <v>-276376</v>
      </c>
      <c r="FY107" s="294">
        <v>-176668.38</v>
      </c>
      <c r="FZ107" s="294"/>
      <c r="GA107" s="294"/>
      <c r="GB107" s="294"/>
      <c r="GC107" s="294"/>
      <c r="GD107" s="294"/>
      <c r="GE107" s="294"/>
      <c r="GF107" s="294"/>
      <c r="GG107" s="294"/>
      <c r="GH107" s="294"/>
      <c r="GI107" s="294"/>
      <c r="GJ107" s="294"/>
      <c r="GK107" s="294"/>
      <c r="GL107" s="294"/>
      <c r="GM107" s="294"/>
      <c r="GN107" s="294"/>
      <c r="GO107" s="294"/>
      <c r="GP107" s="294"/>
      <c r="GQ107" s="294"/>
      <c r="GR107" s="294"/>
      <c r="GS107" s="294"/>
      <c r="GT107" s="294"/>
      <c r="GU107" s="294"/>
      <c r="GV107" s="294"/>
      <c r="GW107" s="294">
        <v>-150332.5</v>
      </c>
      <c r="GX107" s="294"/>
      <c r="GY107" s="294"/>
      <c r="GZ107" s="294"/>
      <c r="HA107" s="294"/>
      <c r="HB107" s="294"/>
      <c r="HC107" s="294"/>
      <c r="HD107" s="294"/>
      <c r="HE107" s="294"/>
      <c r="HF107" s="294"/>
      <c r="HG107" s="294">
        <v>-45240</v>
      </c>
      <c r="HH107" s="294"/>
      <c r="HI107" s="294">
        <v>-85800</v>
      </c>
      <c r="HJ107" s="294"/>
      <c r="HK107" s="294"/>
      <c r="HL107" s="294"/>
      <c r="HM107" s="294"/>
      <c r="HN107" s="294"/>
      <c r="HO107" s="294"/>
      <c r="HP107" s="294"/>
      <c r="HQ107" s="294"/>
      <c r="HR107" s="294"/>
      <c r="HS107" s="294"/>
      <c r="HT107" s="294">
        <v>-14835</v>
      </c>
      <c r="HU107" s="294"/>
      <c r="HV107" s="294"/>
      <c r="HW107" s="294">
        <v>-44480</v>
      </c>
      <c r="HX107" s="294">
        <v>-248454.46</v>
      </c>
      <c r="HY107" s="294">
        <v>-37341</v>
      </c>
      <c r="HZ107" s="294"/>
      <c r="IA107" s="294"/>
      <c r="IB107" s="294"/>
      <c r="IC107" s="294"/>
      <c r="ID107" s="294"/>
      <c r="IE107" s="294">
        <v>-461367.5</v>
      </c>
      <c r="IF107" s="294"/>
      <c r="IG107" s="294">
        <v>-41440</v>
      </c>
      <c r="IH107" s="294"/>
      <c r="II107" s="294"/>
      <c r="IJ107" s="294"/>
      <c r="IK107" s="294"/>
      <c r="IL107" s="294"/>
      <c r="IM107" s="294"/>
      <c r="IN107" s="294"/>
      <c r="IO107" s="294"/>
      <c r="IP107" s="294"/>
      <c r="IQ107" s="294">
        <v>-33010</v>
      </c>
      <c r="IR107" s="294"/>
      <c r="IS107" s="294"/>
      <c r="IT107" s="294">
        <v>0</v>
      </c>
      <c r="IU107" s="294"/>
      <c r="IV107" s="294"/>
      <c r="IW107" s="294"/>
      <c r="IX107" s="294"/>
      <c r="IY107" s="294"/>
      <c r="IZ107" s="294"/>
      <c r="JA107" s="294"/>
      <c r="JB107" s="294"/>
      <c r="JC107" s="294"/>
      <c r="JD107" s="294"/>
      <c r="JE107" s="294">
        <v>-764816.5</v>
      </c>
      <c r="JF107" s="294"/>
      <c r="JG107" s="294"/>
      <c r="JH107" s="294"/>
      <c r="JI107" s="294"/>
      <c r="JJ107" s="294"/>
      <c r="JK107" s="294">
        <v>-498950</v>
      </c>
      <c r="JL107" s="294">
        <v>-182279</v>
      </c>
      <c r="JM107" s="294"/>
      <c r="JN107" s="294"/>
      <c r="JO107" s="294"/>
      <c r="JP107" s="294"/>
      <c r="JQ107" s="294">
        <v>-46960</v>
      </c>
      <c r="JR107" s="294"/>
      <c r="JS107" s="294"/>
      <c r="JT107" s="294"/>
      <c r="JU107" s="294"/>
      <c r="JV107" s="294"/>
      <c r="JW107" s="294"/>
      <c r="JX107" s="294"/>
      <c r="JY107" s="294"/>
      <c r="JZ107" s="294"/>
      <c r="KA107" s="294">
        <v>-133115</v>
      </c>
      <c r="KB107" s="294"/>
      <c r="KC107" s="294"/>
      <c r="KD107" s="294">
        <v>-32680</v>
      </c>
      <c r="KE107" s="294"/>
      <c r="KF107" s="294"/>
      <c r="KG107" s="294"/>
      <c r="KH107" s="294"/>
      <c r="KI107" s="294"/>
      <c r="KJ107" s="294"/>
      <c r="KK107" s="294"/>
      <c r="KL107" s="294"/>
      <c r="KM107" s="294"/>
      <c r="KN107" s="294"/>
      <c r="KO107" s="294"/>
      <c r="KP107" s="294"/>
      <c r="KQ107" s="294">
        <v>-1455420</v>
      </c>
      <c r="KR107" s="294"/>
      <c r="KS107" s="294"/>
      <c r="KT107" s="294">
        <v>-422835</v>
      </c>
      <c r="KU107" s="294"/>
      <c r="KV107" s="294">
        <v>-142920</v>
      </c>
      <c r="KW107" s="294"/>
      <c r="KX107" s="294">
        <v>-44000</v>
      </c>
      <c r="KY107" s="294"/>
      <c r="KZ107" s="294"/>
      <c r="LA107" s="294"/>
      <c r="LB107" s="294"/>
      <c r="LC107" s="294"/>
      <c r="LD107" s="294"/>
      <c r="LE107" s="294"/>
      <c r="LF107" s="294"/>
      <c r="LG107" s="294"/>
      <c r="LH107" s="294"/>
      <c r="LI107" s="294"/>
      <c r="LJ107" s="294"/>
      <c r="LK107" s="294"/>
      <c r="LL107" s="294"/>
      <c r="LM107" s="294"/>
      <c r="LN107" s="294"/>
      <c r="LO107" s="294"/>
      <c r="LP107" s="294"/>
      <c r="LQ107" s="294">
        <v>0</v>
      </c>
      <c r="LR107" s="294"/>
      <c r="LS107" s="294"/>
      <c r="LT107" s="294"/>
      <c r="LU107" s="294"/>
      <c r="LV107" s="294">
        <v>-182385</v>
      </c>
      <c r="LW107" s="294">
        <v>-197220</v>
      </c>
      <c r="LX107" s="294">
        <v>-161317</v>
      </c>
      <c r="LY107" s="294">
        <v>-148173</v>
      </c>
      <c r="LZ107" s="294">
        <v>-226091</v>
      </c>
      <c r="MA107" s="294">
        <v>-71304</v>
      </c>
      <c r="MB107" s="294"/>
      <c r="MC107" s="294"/>
      <c r="MD107" s="294">
        <v>-151729</v>
      </c>
      <c r="ME107" s="294">
        <v>-310543</v>
      </c>
      <c r="MF107" s="294"/>
      <c r="MG107" s="294">
        <v>-1572585</v>
      </c>
      <c r="MH107" s="294"/>
      <c r="MI107" s="294"/>
      <c r="MJ107" s="294"/>
      <c r="MK107" s="294"/>
      <c r="ML107" s="294"/>
      <c r="MM107" s="294"/>
      <c r="MN107" s="294"/>
      <c r="MO107" s="294">
        <v>-50150</v>
      </c>
      <c r="MP107" s="294"/>
      <c r="MQ107" s="294"/>
      <c r="MR107" s="294"/>
      <c r="MS107" s="294"/>
      <c r="MT107" s="294"/>
      <c r="MU107" s="294"/>
      <c r="MV107" s="294">
        <v>-401740</v>
      </c>
      <c r="MW107" s="294">
        <v>-373955.84000000003</v>
      </c>
      <c r="MX107" s="294">
        <v>-150529</v>
      </c>
      <c r="MY107" s="294">
        <v>-294477</v>
      </c>
      <c r="MZ107" s="294"/>
      <c r="NA107" s="294">
        <v>-102200</v>
      </c>
      <c r="NB107" s="294">
        <v>-46691</v>
      </c>
      <c r="NC107" s="294"/>
      <c r="ND107" s="294"/>
      <c r="NE107" s="294"/>
      <c r="NF107" s="294"/>
      <c r="NG107" s="294"/>
      <c r="NH107" s="294"/>
      <c r="NI107" s="294"/>
      <c r="NJ107" s="294"/>
      <c r="NK107" s="294"/>
      <c r="NL107" s="294"/>
      <c r="NM107" s="294"/>
      <c r="NN107" s="294"/>
      <c r="NO107" s="294"/>
      <c r="NP107" s="294">
        <v>-496200</v>
      </c>
      <c r="NQ107" s="294"/>
      <c r="NR107" s="294"/>
      <c r="NS107" s="294"/>
      <c r="NT107" s="294">
        <v>-14332</v>
      </c>
      <c r="NU107" s="294"/>
      <c r="NV107" s="294"/>
      <c r="NW107" s="294"/>
      <c r="NX107" s="294"/>
      <c r="NY107" s="294">
        <v>-580000</v>
      </c>
      <c r="NZ107" s="294">
        <v>0</v>
      </c>
      <c r="OA107" s="294"/>
      <c r="OB107" s="294"/>
      <c r="OC107" s="294"/>
      <c r="OD107" s="294"/>
      <c r="OE107" s="294"/>
      <c r="OF107" s="294"/>
      <c r="OG107" s="294"/>
      <c r="OH107" s="294"/>
      <c r="OI107" s="294"/>
      <c r="OJ107" s="294"/>
      <c r="OK107" s="294"/>
      <c r="OL107" s="294"/>
      <c r="OM107" s="294"/>
      <c r="ON107" s="294"/>
      <c r="OO107" s="294">
        <v>-706927</v>
      </c>
      <c r="OP107" s="294"/>
      <c r="OQ107" s="294">
        <v>-82270</v>
      </c>
      <c r="OR107" s="294">
        <v>-11290</v>
      </c>
      <c r="OS107" s="294"/>
      <c r="OT107" s="294"/>
      <c r="OU107" s="294"/>
      <c r="OV107" s="294"/>
      <c r="OW107" s="294"/>
      <c r="OX107" s="294"/>
      <c r="OY107" s="294"/>
      <c r="OZ107" s="294"/>
      <c r="PA107" s="294"/>
      <c r="PB107" s="294">
        <v>0</v>
      </c>
      <c r="PC107" s="294"/>
      <c r="PD107" s="294">
        <v>-169435</v>
      </c>
      <c r="PE107" s="294"/>
      <c r="PF107" s="294"/>
      <c r="PG107" s="294"/>
      <c r="PH107" s="294"/>
      <c r="PI107" s="294"/>
      <c r="PJ107" s="294">
        <v>-254562</v>
      </c>
      <c r="PK107" s="294"/>
      <c r="PL107" s="294">
        <v>-86432</v>
      </c>
      <c r="PM107" s="294"/>
      <c r="PN107" s="294"/>
      <c r="PO107" s="294"/>
      <c r="PP107" s="294"/>
      <c r="PQ107" s="294"/>
      <c r="PR107" s="294"/>
      <c r="PS107" s="294">
        <v>-434327</v>
      </c>
      <c r="PT107" s="294"/>
      <c r="PU107" s="294"/>
      <c r="PV107" s="294"/>
      <c r="PW107" s="294">
        <v>-157923</v>
      </c>
      <c r="PX107" s="294"/>
      <c r="PY107" s="294"/>
      <c r="PZ107" s="294"/>
      <c r="QA107" s="294"/>
      <c r="QB107" s="294"/>
      <c r="QC107" s="294">
        <v>-117550</v>
      </c>
      <c r="QD107" s="294"/>
      <c r="QE107" s="294">
        <v>-20803</v>
      </c>
      <c r="QF107" s="294"/>
      <c r="QG107" s="294"/>
      <c r="QH107" s="294"/>
      <c r="QI107" s="294"/>
      <c r="QJ107" s="294"/>
      <c r="QK107" s="294"/>
      <c r="QL107" s="294"/>
      <c r="QM107" s="294"/>
      <c r="QN107" s="294"/>
      <c r="QO107" s="294"/>
      <c r="QP107" s="294">
        <v>-241674</v>
      </c>
      <c r="QQ107" s="294"/>
      <c r="QR107" s="294">
        <v>-94767</v>
      </c>
      <c r="QS107" s="294"/>
      <c r="QT107" s="294"/>
      <c r="QU107" s="294"/>
      <c r="QV107" s="294"/>
      <c r="QW107" s="294">
        <v>-121590</v>
      </c>
      <c r="QX107" s="294">
        <v>0</v>
      </c>
      <c r="QY107" s="294"/>
      <c r="QZ107" s="294"/>
      <c r="RA107" s="294"/>
      <c r="RB107" s="294"/>
      <c r="RC107" s="294"/>
      <c r="RD107" s="294">
        <v>-161775</v>
      </c>
      <c r="RE107" s="294">
        <v>-325970</v>
      </c>
      <c r="RF107" s="294"/>
      <c r="RG107" s="294">
        <v>-1604865</v>
      </c>
      <c r="RH107" s="294"/>
      <c r="RI107" s="294"/>
      <c r="RJ107" s="294"/>
      <c r="RK107" s="294">
        <v>-124680</v>
      </c>
      <c r="RL107" s="294">
        <v>-256263</v>
      </c>
      <c r="RM107" s="294">
        <v>-987467</v>
      </c>
      <c r="RN107" s="294">
        <v>-49559</v>
      </c>
      <c r="RO107" s="294"/>
      <c r="RP107" s="294">
        <v>-200491</v>
      </c>
      <c r="RQ107" s="294">
        <v>-501715</v>
      </c>
      <c r="RR107" s="294"/>
      <c r="RS107" s="294"/>
      <c r="RT107" s="294"/>
      <c r="RU107" s="294"/>
      <c r="RV107" s="294"/>
      <c r="RW107" s="294">
        <v>-87660</v>
      </c>
      <c r="RX107" s="294">
        <v>-67263</v>
      </c>
      <c r="RY107" s="294"/>
      <c r="RZ107" s="294">
        <v>-61703</v>
      </c>
      <c r="SA107" s="294">
        <v>-63666.91</v>
      </c>
      <c r="SB107" s="294">
        <v>0</v>
      </c>
      <c r="SC107" s="294"/>
      <c r="SD107" s="294"/>
      <c r="SE107" s="294"/>
      <c r="SF107" s="294"/>
      <c r="SG107" s="294"/>
      <c r="SH107" s="294"/>
      <c r="SI107" s="294"/>
      <c r="SJ107" s="294"/>
      <c r="SK107" s="294"/>
      <c r="SL107" s="294"/>
      <c r="SM107" s="294"/>
      <c r="SN107" s="294"/>
      <c r="SO107" s="294"/>
      <c r="SP107" s="294"/>
      <c r="SQ107" s="294"/>
      <c r="SR107" s="294"/>
      <c r="SS107" s="294"/>
      <c r="ST107" s="294"/>
      <c r="SU107" s="294"/>
      <c r="SV107" s="294">
        <v>-79401</v>
      </c>
      <c r="SW107" s="294">
        <v>0</v>
      </c>
      <c r="SX107" s="294"/>
      <c r="SY107" s="294">
        <v>-170500</v>
      </c>
      <c r="SZ107" s="294">
        <v>-101725</v>
      </c>
      <c r="TA107" s="294">
        <v>-168000</v>
      </c>
      <c r="TB107" s="294">
        <v>-443955</v>
      </c>
      <c r="TC107" s="294">
        <v>-216135</v>
      </c>
      <c r="TD107" s="294">
        <v>-24000</v>
      </c>
      <c r="TE107" s="294"/>
      <c r="TF107" s="294">
        <v>-313160</v>
      </c>
      <c r="TG107" s="294"/>
      <c r="TH107" s="294"/>
      <c r="TI107" s="294"/>
      <c r="TJ107" s="294"/>
      <c r="TK107" s="294">
        <v>-18900</v>
      </c>
      <c r="TL107" s="294"/>
      <c r="TM107" s="294"/>
      <c r="TN107" s="294">
        <v>0</v>
      </c>
      <c r="TO107" s="294"/>
      <c r="TP107" s="294"/>
      <c r="TQ107" s="294"/>
      <c r="TR107" s="294"/>
      <c r="TS107" s="294"/>
      <c r="TT107" s="294"/>
      <c r="TU107" s="294">
        <v>-36400</v>
      </c>
      <c r="TV107" s="294"/>
      <c r="TW107" s="294">
        <v>-45612</v>
      </c>
      <c r="TX107" s="294"/>
      <c r="TY107" s="294"/>
      <c r="TZ107" s="294"/>
      <c r="UA107" s="294">
        <v>-1500000</v>
      </c>
      <c r="UB107" s="294">
        <v>-313125</v>
      </c>
      <c r="UC107" s="294"/>
      <c r="UD107" s="294">
        <v>-43253</v>
      </c>
      <c r="UE107" s="294"/>
      <c r="UF107" s="294"/>
      <c r="UG107" s="294"/>
      <c r="UH107" s="294"/>
      <c r="UI107" s="294"/>
      <c r="UJ107" s="294"/>
      <c r="UK107" s="294"/>
      <c r="UL107" s="294">
        <v>-76923</v>
      </c>
      <c r="UM107" s="294">
        <v>-93550</v>
      </c>
      <c r="UN107" s="294"/>
      <c r="UO107" s="294"/>
      <c r="UP107" s="294">
        <v>-640390</v>
      </c>
      <c r="UQ107" s="294"/>
      <c r="UR107" s="294"/>
      <c r="US107" s="294">
        <v>-947749.81</v>
      </c>
      <c r="UT107" s="294"/>
      <c r="UU107" s="294"/>
      <c r="UV107" s="294"/>
      <c r="UW107" s="294"/>
      <c r="UX107" s="294"/>
      <c r="UY107" s="294">
        <v>-136780</v>
      </c>
      <c r="UZ107" s="294"/>
      <c r="VA107" s="294"/>
      <c r="VB107" s="294">
        <v>-109760</v>
      </c>
      <c r="VC107" s="294">
        <v>-307080</v>
      </c>
      <c r="VD107" s="294">
        <v>-120990</v>
      </c>
      <c r="VE107" s="294"/>
      <c r="VF107" s="294"/>
      <c r="VG107" s="294">
        <v>0</v>
      </c>
      <c r="VH107" s="294"/>
      <c r="VI107" s="294"/>
      <c r="VJ107" s="294"/>
      <c r="VK107" s="294"/>
      <c r="VL107" s="294"/>
      <c r="VM107" s="294">
        <v>-46269</v>
      </c>
      <c r="VN107" s="294"/>
      <c r="VO107" s="294"/>
      <c r="VP107" s="294"/>
      <c r="VQ107" s="294"/>
      <c r="VR107" s="294"/>
      <c r="VS107" s="294">
        <v>-5450</v>
      </c>
      <c r="VT107" s="294"/>
      <c r="VU107" s="294"/>
      <c r="VV107" s="294"/>
      <c r="VW107" s="294"/>
      <c r="VX107" s="294"/>
      <c r="VY107" s="294"/>
      <c r="VZ107" s="294"/>
      <c r="WA107" s="294"/>
      <c r="WB107" s="294">
        <v>-232132.84</v>
      </c>
      <c r="WC107" s="294"/>
      <c r="WD107" s="294"/>
      <c r="WE107" s="294">
        <v>-79000</v>
      </c>
      <c r="WF107" s="294"/>
      <c r="WG107" s="294">
        <v>-153460</v>
      </c>
      <c r="WH107" s="294">
        <v>-339130</v>
      </c>
      <c r="WI107" s="294">
        <v>-41863</v>
      </c>
      <c r="WJ107" s="294">
        <v>-126580</v>
      </c>
      <c r="WK107" s="294">
        <v>0</v>
      </c>
      <c r="WL107" s="294"/>
      <c r="WM107" s="294"/>
      <c r="WN107" s="294"/>
      <c r="WO107" s="294"/>
      <c r="WP107" s="294"/>
      <c r="WQ107" s="294"/>
      <c r="WR107" s="294"/>
      <c r="WS107" s="294">
        <v>-75872.5</v>
      </c>
      <c r="WT107" s="294">
        <v>-142527.48000000001</v>
      </c>
      <c r="WU107" s="294"/>
      <c r="WV107" s="294"/>
      <c r="WW107" s="294"/>
      <c r="WX107" s="294"/>
      <c r="WY107" s="294"/>
      <c r="WZ107" s="294">
        <v>-2409</v>
      </c>
      <c r="XA107" s="294">
        <v>-40898</v>
      </c>
      <c r="XB107" s="294">
        <v>-59465</v>
      </c>
      <c r="XC107" s="294"/>
      <c r="XD107" s="294">
        <v>-93430</v>
      </c>
      <c r="XE107" s="294"/>
      <c r="XF107" s="294">
        <v>-50358</v>
      </c>
      <c r="XG107" s="294"/>
      <c r="XH107" s="294">
        <v>-2135050</v>
      </c>
      <c r="XI107" s="294">
        <v>-252993.5</v>
      </c>
      <c r="XJ107" s="294"/>
      <c r="XK107" s="294">
        <v>-884216.25</v>
      </c>
      <c r="XL107" s="294">
        <v>-17400</v>
      </c>
      <c r="XM107" s="294">
        <v>-104775</v>
      </c>
      <c r="XN107" s="294"/>
      <c r="XO107" s="294">
        <v>-41700</v>
      </c>
      <c r="XP107" s="294"/>
      <c r="XQ107" s="294"/>
      <c r="XR107" s="294">
        <v>-336400</v>
      </c>
      <c r="XS107" s="294"/>
      <c r="XT107" s="294"/>
      <c r="XU107" s="294">
        <v>-12600</v>
      </c>
      <c r="XV107" s="294"/>
      <c r="XW107" s="294"/>
      <c r="XX107" s="294"/>
      <c r="XY107" s="294">
        <v>-63693</v>
      </c>
      <c r="XZ107" s="294"/>
      <c r="YA107" s="294"/>
      <c r="YB107" s="294">
        <v>-11670</v>
      </c>
      <c r="YC107" s="294"/>
      <c r="YD107" s="294"/>
      <c r="YE107" s="294">
        <v>-2083900</v>
      </c>
      <c r="YF107" s="294">
        <v>-6142</v>
      </c>
      <c r="YG107" s="294"/>
      <c r="YH107" s="294"/>
      <c r="YI107" s="294"/>
      <c r="YJ107" s="294">
        <v>-157774</v>
      </c>
      <c r="YK107" s="294"/>
      <c r="YL107" s="294"/>
      <c r="YM107" s="294"/>
      <c r="YN107" s="294"/>
      <c r="YO107" s="294">
        <v>-757887.5</v>
      </c>
      <c r="YP107" s="294"/>
      <c r="YQ107" s="294">
        <v>-2400</v>
      </c>
      <c r="YR107" s="294"/>
      <c r="YS107" s="294"/>
      <c r="YT107" s="294"/>
      <c r="YU107" s="294"/>
      <c r="YV107" s="294"/>
      <c r="YW107" s="294">
        <v>-94902</v>
      </c>
      <c r="YX107" s="294"/>
      <c r="YY107" s="294"/>
      <c r="YZ107" s="294">
        <v>-21000</v>
      </c>
      <c r="ZA107" s="294"/>
      <c r="ZB107" s="294"/>
      <c r="ZC107" s="294"/>
      <c r="ZD107" s="294">
        <v>-93900</v>
      </c>
      <c r="ZE107" s="294"/>
      <c r="ZF107" s="294"/>
      <c r="ZG107" s="294"/>
      <c r="ZH107" s="294"/>
      <c r="ZI107" s="294"/>
      <c r="ZJ107" s="294"/>
      <c r="ZK107" s="294">
        <v>-208812</v>
      </c>
      <c r="ZL107" s="294">
        <v>-1300000</v>
      </c>
      <c r="ZM107" s="294"/>
      <c r="ZN107" s="294"/>
      <c r="ZO107" s="294"/>
      <c r="ZP107" s="294"/>
      <c r="ZQ107" s="294"/>
      <c r="ZR107" s="294"/>
      <c r="ZS107" s="294"/>
      <c r="ZT107" s="294"/>
      <c r="ZU107" s="294"/>
      <c r="ZV107" s="294"/>
      <c r="ZW107" s="294"/>
      <c r="ZX107" s="294"/>
      <c r="ZY107" s="294"/>
      <c r="ZZ107" s="294"/>
      <c r="AAA107" s="294"/>
      <c r="AAB107" s="294"/>
      <c r="AAC107" s="294"/>
      <c r="AAD107" s="294"/>
      <c r="AAE107" s="294"/>
      <c r="AAF107" s="294"/>
      <c r="AAG107" s="294"/>
      <c r="AAH107" s="294"/>
      <c r="AAI107" s="294">
        <v>-167850</v>
      </c>
      <c r="AAJ107" s="294"/>
      <c r="AAK107" s="294"/>
      <c r="AAL107" s="294"/>
      <c r="AAM107" s="294"/>
      <c r="AAN107" s="294"/>
      <c r="AAO107" s="294"/>
      <c r="AAP107" s="294"/>
      <c r="AAQ107" s="294"/>
      <c r="AAR107" s="294"/>
      <c r="AAS107" s="294"/>
      <c r="AAT107" s="294"/>
      <c r="AAU107" s="294"/>
      <c r="AAV107" s="294"/>
      <c r="AAW107" s="294"/>
      <c r="AAX107" s="294"/>
      <c r="AAY107" s="294">
        <v>-9510</v>
      </c>
      <c r="AAZ107" s="294"/>
      <c r="ABA107" s="294"/>
      <c r="ABB107" s="294"/>
      <c r="ABC107" s="294">
        <v>0</v>
      </c>
      <c r="ABD107" s="294"/>
      <c r="ABE107" s="294"/>
      <c r="ABF107" s="294"/>
      <c r="ABG107" s="294"/>
      <c r="ABH107" s="294"/>
      <c r="ABI107" s="294">
        <v>-23940</v>
      </c>
      <c r="ABJ107" s="294">
        <v>-18379</v>
      </c>
      <c r="ABK107" s="294">
        <v>0</v>
      </c>
      <c r="ABL107" s="294"/>
      <c r="ABM107" s="294"/>
      <c r="ABN107" s="294"/>
      <c r="ABO107" s="294"/>
      <c r="ABP107" s="294">
        <v>-116337.5</v>
      </c>
      <c r="ABQ107" s="294"/>
      <c r="ABR107" s="294">
        <v>-216603.75</v>
      </c>
      <c r="ABS107" s="294">
        <v>-104470</v>
      </c>
      <c r="ABT107" s="294"/>
      <c r="ABU107" s="294">
        <v>-12600</v>
      </c>
      <c r="ABV107" s="294">
        <v>-167200</v>
      </c>
      <c r="ABW107" s="294"/>
      <c r="ABX107" s="294">
        <v>-1496300.37</v>
      </c>
      <c r="ABY107" s="294"/>
      <c r="ABZ107" s="294"/>
      <c r="ACA107" s="294"/>
      <c r="ACB107" s="294"/>
      <c r="ACC107" s="294"/>
      <c r="ACD107" s="294"/>
      <c r="ACE107" s="294"/>
      <c r="ACF107" s="294"/>
      <c r="ACG107" s="294"/>
      <c r="ACH107" s="294"/>
      <c r="ACI107" s="294"/>
      <c r="ACJ107" s="294">
        <v>-77785</v>
      </c>
      <c r="ACK107" s="294"/>
      <c r="ACL107" s="294"/>
      <c r="ACM107" s="294"/>
      <c r="ACN107" s="294"/>
      <c r="ACO107" s="294"/>
      <c r="ACP107" s="294"/>
      <c r="ACQ107" s="294"/>
      <c r="ACR107" s="294"/>
      <c r="ACS107" s="294"/>
      <c r="ACT107" s="294"/>
      <c r="ACU107" s="294"/>
      <c r="ACV107" s="294">
        <v>-506454.93</v>
      </c>
      <c r="ACW107" s="294"/>
      <c r="ACX107" s="294"/>
      <c r="ACY107" s="294"/>
      <c r="ACZ107" s="294"/>
      <c r="ADA107" s="294"/>
      <c r="ADB107" s="294"/>
      <c r="ADC107" s="294"/>
      <c r="ADD107" s="294"/>
      <c r="ADE107" s="294"/>
      <c r="ADF107" s="294"/>
      <c r="ADG107" s="294"/>
      <c r="ADH107" s="294"/>
      <c r="ADI107" s="294"/>
      <c r="ADJ107" s="294"/>
      <c r="ADK107" s="294">
        <v>-21000</v>
      </c>
      <c r="ADL107" s="294"/>
      <c r="ADM107" s="294"/>
      <c r="ADN107" s="294"/>
      <c r="ADO107" s="294"/>
      <c r="ADP107" s="294"/>
      <c r="ADQ107" s="294">
        <v>-423173</v>
      </c>
      <c r="ADR107" s="294"/>
      <c r="ADS107" s="294"/>
      <c r="ADT107" s="294"/>
      <c r="ADU107" s="294"/>
      <c r="ADV107" s="294"/>
      <c r="ADW107" s="294"/>
      <c r="ADX107" s="294"/>
      <c r="ADY107" s="294"/>
      <c r="ADZ107" s="294"/>
      <c r="AEA107" s="294">
        <v>-1396538.8399999999</v>
      </c>
      <c r="AEB107" s="294"/>
      <c r="AEC107" s="294"/>
      <c r="AED107" s="294"/>
      <c r="AEE107" s="294"/>
      <c r="AEF107" s="294"/>
      <c r="AEG107" s="294"/>
      <c r="AEH107" s="294"/>
      <c r="AEI107" s="294"/>
      <c r="AEJ107" s="294"/>
      <c r="AEK107" s="294"/>
      <c r="AEL107" s="294"/>
      <c r="AEM107" s="294">
        <v>-225487.5</v>
      </c>
      <c r="AEN107" s="294"/>
      <c r="AEO107" s="294">
        <v>-183712</v>
      </c>
      <c r="AEP107" s="294"/>
      <c r="AEQ107" s="294"/>
      <c r="AER107" s="294"/>
      <c r="AES107" s="294">
        <v>-1382140</v>
      </c>
      <c r="AET107" s="294">
        <v>-282195</v>
      </c>
      <c r="AEU107" s="294">
        <v>-254074</v>
      </c>
      <c r="AEV107" s="294"/>
      <c r="AEW107" s="294">
        <v>-144510</v>
      </c>
      <c r="AEX107" s="294"/>
      <c r="AEY107" s="294"/>
      <c r="AEZ107" s="294">
        <v>-83495</v>
      </c>
      <c r="AFA107" s="294">
        <v>-252443</v>
      </c>
      <c r="AFB107" s="294">
        <v>-264181</v>
      </c>
      <c r="AFC107" s="294"/>
      <c r="AFD107" s="294"/>
      <c r="AFE107" s="294"/>
      <c r="AFF107" s="294"/>
      <c r="AFG107" s="294"/>
      <c r="AFH107" s="294">
        <v>-339326</v>
      </c>
      <c r="AFI107" s="294"/>
      <c r="AFJ107" s="294"/>
      <c r="AFK107" s="294"/>
      <c r="AFL107" s="294"/>
      <c r="AFM107" s="294"/>
      <c r="AFN107" s="294"/>
      <c r="AFO107" s="294"/>
      <c r="AFP107" s="294">
        <v>0</v>
      </c>
      <c r="AFQ107" s="294"/>
      <c r="AFR107" s="294"/>
      <c r="AFS107" s="294"/>
      <c r="AFT107" s="294"/>
      <c r="AFU107" s="294"/>
      <c r="AFV107" s="294"/>
      <c r="AFW107" s="294"/>
      <c r="AFX107" s="294"/>
      <c r="AFY107" s="294"/>
      <c r="AFZ107" s="294"/>
      <c r="AGA107" s="294"/>
      <c r="AGB107" s="294"/>
      <c r="AGC107" s="294">
        <v>-67080</v>
      </c>
      <c r="AGD107" s="294"/>
      <c r="AGE107" s="294">
        <v>-92240</v>
      </c>
      <c r="AGF107" s="294">
        <v>0</v>
      </c>
      <c r="AGG107" s="294"/>
      <c r="AGH107" s="294"/>
      <c r="AGI107" s="294">
        <v>-20160</v>
      </c>
      <c r="AGJ107" s="294"/>
      <c r="AGK107" s="294"/>
      <c r="AGL107" s="294"/>
      <c r="AGM107" s="294"/>
      <c r="AGN107" s="294"/>
      <c r="AGO107" s="294"/>
      <c r="AGP107" s="294"/>
      <c r="AGQ107" s="294"/>
      <c r="AGR107" s="294"/>
      <c r="AGS107" s="294"/>
      <c r="AGT107" s="294"/>
      <c r="AGU107" s="294">
        <v>-1327980</v>
      </c>
      <c r="AGV107" s="294">
        <v>-1082265</v>
      </c>
      <c r="AGW107" s="294"/>
      <c r="AGX107" s="294"/>
      <c r="AGY107" s="294"/>
      <c r="AGZ107" s="294"/>
      <c r="AHA107" s="294"/>
      <c r="AHB107" s="294">
        <v>-112215</v>
      </c>
      <c r="AHC107" s="294"/>
      <c r="AHD107" s="294"/>
      <c r="AHE107" s="294"/>
      <c r="AHF107" s="294"/>
      <c r="AHG107" s="294"/>
      <c r="AHH107" s="294"/>
      <c r="AHI107" s="294"/>
      <c r="AHJ107" s="294"/>
      <c r="AHK107" s="294"/>
      <c r="AHL107" s="294">
        <v>-240000</v>
      </c>
      <c r="AHM107" s="294"/>
      <c r="AHN107" s="294">
        <v>-27600</v>
      </c>
      <c r="AHO107" s="294">
        <v>-58871</v>
      </c>
      <c r="AHP107" s="294"/>
      <c r="AHQ107" s="294"/>
      <c r="AHR107" s="329">
        <v>-137035.5</v>
      </c>
      <c r="AHS107" s="294">
        <f t="shared" si="51"/>
        <v>-58109715.640000001</v>
      </c>
      <c r="AHT107" s="271" t="b">
        <f t="shared" si="52"/>
        <v>1</v>
      </c>
      <c r="AHU107" s="271" t="s">
        <v>6273</v>
      </c>
      <c r="AHV107" s="271" t="s">
        <v>6152</v>
      </c>
      <c r="AHW107" s="271" t="s">
        <v>6153</v>
      </c>
    </row>
    <row r="108" spans="1:907" ht="24" x14ac:dyDescent="0.8">
      <c r="A108" s="270" t="s">
        <v>6273</v>
      </c>
      <c r="B108" s="270" t="s">
        <v>6154</v>
      </c>
      <c r="C108" s="271" t="s">
        <v>6155</v>
      </c>
      <c r="D108" s="294">
        <v>-179750</v>
      </c>
      <c r="E108" s="294"/>
      <c r="F108" s="294"/>
      <c r="G108" s="294"/>
      <c r="H108" s="294">
        <v>-18820</v>
      </c>
      <c r="I108" s="294">
        <v>-78453</v>
      </c>
      <c r="J108" s="294"/>
      <c r="K108" s="294"/>
      <c r="L108" s="294"/>
      <c r="M108" s="294"/>
      <c r="N108" s="294"/>
      <c r="O108" s="294"/>
      <c r="P108" s="294"/>
      <c r="Q108" s="294"/>
      <c r="R108" s="294">
        <v>-26358.66</v>
      </c>
      <c r="S108" s="294"/>
      <c r="T108" s="294"/>
      <c r="U108" s="294"/>
      <c r="V108" s="294"/>
      <c r="W108" s="294">
        <v>-40716</v>
      </c>
      <c r="X108" s="294"/>
      <c r="Y108" s="294"/>
      <c r="Z108" s="294"/>
      <c r="AA108" s="294"/>
      <c r="AB108" s="294">
        <v>-101522</v>
      </c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>
        <v>-1230943.75</v>
      </c>
      <c r="AU108" s="294"/>
      <c r="AV108" s="294"/>
      <c r="AW108" s="294"/>
      <c r="AX108" s="294">
        <v>-34837</v>
      </c>
      <c r="AY108" s="294"/>
      <c r="AZ108" s="294"/>
      <c r="BA108" s="294"/>
      <c r="BB108" s="294">
        <v>-49675</v>
      </c>
      <c r="BC108" s="294"/>
      <c r="BD108" s="294"/>
      <c r="BE108" s="294"/>
      <c r="BF108" s="294">
        <v>-46790</v>
      </c>
      <c r="BG108" s="294"/>
      <c r="BH108" s="294"/>
      <c r="BI108" s="294">
        <v>-750493.5</v>
      </c>
      <c r="BJ108" s="294"/>
      <c r="BK108" s="294">
        <v>-286601.09999999998</v>
      </c>
      <c r="BL108" s="294"/>
      <c r="BM108" s="294"/>
      <c r="BN108" s="294">
        <v>-264493</v>
      </c>
      <c r="BO108" s="294">
        <v>-64660</v>
      </c>
      <c r="BP108" s="294"/>
      <c r="BQ108" s="294">
        <v>-32025</v>
      </c>
      <c r="BR108" s="294"/>
      <c r="BS108" s="294"/>
      <c r="BT108" s="294"/>
      <c r="BU108" s="294"/>
      <c r="BV108" s="294"/>
      <c r="BW108" s="294"/>
      <c r="BX108" s="294"/>
      <c r="BY108" s="294">
        <v>-32136</v>
      </c>
      <c r="BZ108" s="294">
        <v>0</v>
      </c>
      <c r="CA108" s="294"/>
      <c r="CB108" s="294"/>
      <c r="CC108" s="294"/>
      <c r="CD108" s="294">
        <v>-30048</v>
      </c>
      <c r="CE108" s="294"/>
      <c r="CF108" s="294"/>
      <c r="CG108" s="294">
        <v>-246437.49</v>
      </c>
      <c r="CH108" s="294">
        <v>-83791.13</v>
      </c>
      <c r="CI108" s="294">
        <v>-33500</v>
      </c>
      <c r="CJ108" s="294">
        <v>-55050</v>
      </c>
      <c r="CK108" s="294">
        <v>-10080</v>
      </c>
      <c r="CL108" s="294"/>
      <c r="CM108" s="294"/>
      <c r="CN108" s="294">
        <v>-56300</v>
      </c>
      <c r="CO108" s="294"/>
      <c r="CP108" s="294"/>
      <c r="CQ108" s="294"/>
      <c r="CR108" s="294">
        <v>-26145</v>
      </c>
      <c r="CS108" s="294">
        <v>-39019.5</v>
      </c>
      <c r="CT108" s="294"/>
      <c r="CU108" s="294"/>
      <c r="CV108" s="294"/>
      <c r="CW108" s="294">
        <v>0</v>
      </c>
      <c r="CX108" s="294"/>
      <c r="CY108" s="294">
        <v>-81640</v>
      </c>
      <c r="CZ108" s="294">
        <v>-20328</v>
      </c>
      <c r="DA108" s="294"/>
      <c r="DB108" s="294"/>
      <c r="DC108" s="294"/>
      <c r="DD108" s="294"/>
      <c r="DE108" s="294"/>
      <c r="DF108" s="294"/>
      <c r="DG108" s="294">
        <v>-189498</v>
      </c>
      <c r="DH108" s="294"/>
      <c r="DI108" s="294"/>
      <c r="DJ108" s="294"/>
      <c r="DK108" s="294"/>
      <c r="DL108" s="294"/>
      <c r="DM108" s="294"/>
      <c r="DN108" s="294">
        <v>-59590</v>
      </c>
      <c r="DO108" s="294"/>
      <c r="DP108" s="294"/>
      <c r="DQ108" s="294">
        <v>-39060</v>
      </c>
      <c r="DR108" s="294"/>
      <c r="DS108" s="294">
        <v>-115028</v>
      </c>
      <c r="DT108" s="294"/>
      <c r="DU108" s="294"/>
      <c r="DV108" s="294"/>
      <c r="DW108" s="294"/>
      <c r="DX108" s="294"/>
      <c r="DY108" s="294"/>
      <c r="DZ108" s="294"/>
      <c r="EA108" s="294"/>
      <c r="EB108" s="294"/>
      <c r="EC108" s="294"/>
      <c r="ED108" s="294"/>
      <c r="EE108" s="294">
        <v>-126050</v>
      </c>
      <c r="EF108" s="294"/>
      <c r="EG108" s="294"/>
      <c r="EH108" s="294"/>
      <c r="EI108" s="294"/>
      <c r="EJ108" s="294">
        <v>-74800</v>
      </c>
      <c r="EK108" s="294"/>
      <c r="EL108" s="294"/>
      <c r="EM108" s="294"/>
      <c r="EN108" s="294"/>
      <c r="EO108" s="294"/>
      <c r="EP108" s="294"/>
      <c r="EQ108" s="294"/>
      <c r="ER108" s="294"/>
      <c r="ES108" s="294"/>
      <c r="ET108" s="294">
        <v>-83474.5</v>
      </c>
      <c r="EU108" s="294"/>
      <c r="EV108" s="294"/>
      <c r="EW108" s="294"/>
      <c r="EX108" s="294"/>
      <c r="EY108" s="294"/>
      <c r="EZ108" s="294"/>
      <c r="FA108" s="294"/>
      <c r="FB108" s="294"/>
      <c r="FC108" s="294"/>
      <c r="FD108" s="294">
        <v>-25020</v>
      </c>
      <c r="FE108" s="294">
        <v>-20400</v>
      </c>
      <c r="FF108" s="294"/>
      <c r="FG108" s="294"/>
      <c r="FH108" s="294"/>
      <c r="FI108" s="294"/>
      <c r="FJ108" s="294"/>
      <c r="FK108" s="294"/>
      <c r="FL108" s="294"/>
      <c r="FM108" s="294"/>
      <c r="FN108" s="294">
        <v>-110100</v>
      </c>
      <c r="FO108" s="294"/>
      <c r="FP108" s="294"/>
      <c r="FQ108" s="294"/>
      <c r="FR108" s="294"/>
      <c r="FS108" s="294"/>
      <c r="FT108" s="294"/>
      <c r="FU108" s="294"/>
      <c r="FV108" s="294">
        <v>-6720</v>
      </c>
      <c r="FW108" s="294"/>
      <c r="FX108" s="294">
        <v>-167060</v>
      </c>
      <c r="FY108" s="294">
        <v>-19835</v>
      </c>
      <c r="FZ108" s="294"/>
      <c r="GA108" s="294"/>
      <c r="GB108" s="294"/>
      <c r="GC108" s="294"/>
      <c r="GD108" s="294"/>
      <c r="GE108" s="294"/>
      <c r="GF108" s="294"/>
      <c r="GG108" s="294"/>
      <c r="GH108" s="294"/>
      <c r="GI108" s="294"/>
      <c r="GJ108" s="294"/>
      <c r="GK108" s="294"/>
      <c r="GL108" s="294"/>
      <c r="GM108" s="294"/>
      <c r="GN108" s="294"/>
      <c r="GO108" s="294"/>
      <c r="GP108" s="294"/>
      <c r="GQ108" s="294"/>
      <c r="GR108" s="294"/>
      <c r="GS108" s="294">
        <v>-7800</v>
      </c>
      <c r="GT108" s="294"/>
      <c r="GU108" s="294"/>
      <c r="GV108" s="294"/>
      <c r="GW108" s="294">
        <v>-91430</v>
      </c>
      <c r="GX108" s="294"/>
      <c r="GY108" s="294"/>
      <c r="GZ108" s="294"/>
      <c r="HA108" s="294"/>
      <c r="HB108" s="294"/>
      <c r="HC108" s="294"/>
      <c r="HD108" s="294"/>
      <c r="HE108" s="294"/>
      <c r="HF108" s="294"/>
      <c r="HG108" s="294"/>
      <c r="HH108" s="294"/>
      <c r="HI108" s="294">
        <v>-28825</v>
      </c>
      <c r="HJ108" s="294"/>
      <c r="HK108" s="294"/>
      <c r="HL108" s="294"/>
      <c r="HM108" s="294"/>
      <c r="HN108" s="294"/>
      <c r="HO108" s="294"/>
      <c r="HP108" s="294"/>
      <c r="HQ108" s="294"/>
      <c r="HR108" s="294"/>
      <c r="HS108" s="294"/>
      <c r="HT108" s="294">
        <v>-48782</v>
      </c>
      <c r="HU108" s="294"/>
      <c r="HV108" s="294"/>
      <c r="HW108" s="294">
        <v>-111094</v>
      </c>
      <c r="HX108" s="294">
        <v>-54185</v>
      </c>
      <c r="HY108" s="294">
        <v>-81598</v>
      </c>
      <c r="HZ108" s="294"/>
      <c r="IA108" s="294"/>
      <c r="IB108" s="294"/>
      <c r="IC108" s="294"/>
      <c r="ID108" s="294"/>
      <c r="IE108" s="294">
        <v>-15834</v>
      </c>
      <c r="IF108" s="294"/>
      <c r="IG108" s="294"/>
      <c r="IH108" s="294"/>
      <c r="II108" s="294"/>
      <c r="IJ108" s="294"/>
      <c r="IK108" s="294"/>
      <c r="IL108" s="294"/>
      <c r="IM108" s="294"/>
      <c r="IN108" s="294"/>
      <c r="IO108" s="294"/>
      <c r="IP108" s="294"/>
      <c r="IQ108" s="294">
        <v>-6905</v>
      </c>
      <c r="IR108" s="294"/>
      <c r="IS108" s="294"/>
      <c r="IT108" s="294">
        <v>0</v>
      </c>
      <c r="IU108" s="294"/>
      <c r="IV108" s="294"/>
      <c r="IW108" s="294"/>
      <c r="IX108" s="294"/>
      <c r="IY108" s="294"/>
      <c r="IZ108" s="294"/>
      <c r="JA108" s="294"/>
      <c r="JB108" s="294"/>
      <c r="JC108" s="294"/>
      <c r="JD108" s="294"/>
      <c r="JE108" s="294"/>
      <c r="JF108" s="294"/>
      <c r="JG108" s="294"/>
      <c r="JH108" s="294"/>
      <c r="JI108" s="294"/>
      <c r="JJ108" s="294"/>
      <c r="JK108" s="294">
        <v>-705900</v>
      </c>
      <c r="JL108" s="294"/>
      <c r="JM108" s="294"/>
      <c r="JN108" s="294"/>
      <c r="JO108" s="294">
        <v>-95729.48</v>
      </c>
      <c r="JP108" s="294"/>
      <c r="JQ108" s="294"/>
      <c r="JR108" s="294"/>
      <c r="JS108" s="294"/>
      <c r="JT108" s="294"/>
      <c r="JU108" s="294"/>
      <c r="JV108" s="294"/>
      <c r="JW108" s="294"/>
      <c r="JX108" s="294"/>
      <c r="JY108" s="294"/>
      <c r="JZ108" s="294"/>
      <c r="KA108" s="294"/>
      <c r="KB108" s="294"/>
      <c r="KC108" s="294"/>
      <c r="KD108" s="294">
        <v>-129905</v>
      </c>
      <c r="KE108" s="294"/>
      <c r="KF108" s="294"/>
      <c r="KG108" s="294"/>
      <c r="KH108" s="294"/>
      <c r="KI108" s="294"/>
      <c r="KJ108" s="294"/>
      <c r="KK108" s="294"/>
      <c r="KL108" s="294"/>
      <c r="KM108" s="294"/>
      <c r="KN108" s="294"/>
      <c r="KO108" s="294"/>
      <c r="KP108" s="294"/>
      <c r="KQ108" s="294"/>
      <c r="KR108" s="294"/>
      <c r="KS108" s="294"/>
      <c r="KT108" s="294">
        <v>-154875</v>
      </c>
      <c r="KU108" s="294"/>
      <c r="KV108" s="294"/>
      <c r="KW108" s="294"/>
      <c r="KX108" s="294"/>
      <c r="KY108" s="294"/>
      <c r="KZ108" s="294"/>
      <c r="LA108" s="294"/>
      <c r="LB108" s="294"/>
      <c r="LC108" s="294"/>
      <c r="LD108" s="294"/>
      <c r="LE108" s="294"/>
      <c r="LF108" s="294"/>
      <c r="LG108" s="294"/>
      <c r="LH108" s="294"/>
      <c r="LI108" s="294"/>
      <c r="LJ108" s="294"/>
      <c r="LK108" s="294"/>
      <c r="LL108" s="294"/>
      <c r="LM108" s="294"/>
      <c r="LN108" s="294"/>
      <c r="LO108" s="294"/>
      <c r="LP108" s="294"/>
      <c r="LQ108" s="294">
        <v>0</v>
      </c>
      <c r="LR108" s="294"/>
      <c r="LS108" s="294"/>
      <c r="LT108" s="294"/>
      <c r="LU108" s="294"/>
      <c r="LV108" s="294">
        <v>-435795</v>
      </c>
      <c r="LW108" s="294"/>
      <c r="LX108" s="294">
        <v>-240482.25</v>
      </c>
      <c r="LY108" s="294">
        <v>-139677</v>
      </c>
      <c r="LZ108" s="294">
        <v>-18260</v>
      </c>
      <c r="MA108" s="294">
        <v>-135797</v>
      </c>
      <c r="MB108" s="294"/>
      <c r="MC108" s="294">
        <v>-101862</v>
      </c>
      <c r="MD108" s="294"/>
      <c r="ME108" s="294"/>
      <c r="MF108" s="294"/>
      <c r="MG108" s="294">
        <v>-749846</v>
      </c>
      <c r="MH108" s="294">
        <v>0</v>
      </c>
      <c r="MI108" s="294"/>
      <c r="MJ108" s="294"/>
      <c r="MK108" s="294"/>
      <c r="ML108" s="294"/>
      <c r="MM108" s="294"/>
      <c r="MN108" s="294"/>
      <c r="MO108" s="294">
        <v>-28300</v>
      </c>
      <c r="MP108" s="294"/>
      <c r="MQ108" s="294"/>
      <c r="MR108" s="294"/>
      <c r="MS108" s="294"/>
      <c r="MT108" s="294"/>
      <c r="MU108" s="294"/>
      <c r="MV108" s="294"/>
      <c r="MW108" s="294"/>
      <c r="MX108" s="294"/>
      <c r="MY108" s="294">
        <v>-144512</v>
      </c>
      <c r="MZ108" s="294"/>
      <c r="NA108" s="294">
        <v>-207210</v>
      </c>
      <c r="NB108" s="294">
        <v>-13210</v>
      </c>
      <c r="NC108" s="294"/>
      <c r="ND108" s="294"/>
      <c r="NE108" s="294"/>
      <c r="NF108" s="294"/>
      <c r="NG108" s="294"/>
      <c r="NH108" s="294"/>
      <c r="NI108" s="294"/>
      <c r="NJ108" s="294"/>
      <c r="NK108" s="294"/>
      <c r="NL108" s="294"/>
      <c r="NM108" s="294"/>
      <c r="NN108" s="294"/>
      <c r="NO108" s="294"/>
      <c r="NP108" s="294">
        <v>-147700</v>
      </c>
      <c r="NQ108" s="294"/>
      <c r="NR108" s="294"/>
      <c r="NS108" s="294"/>
      <c r="NT108" s="294">
        <v>-23357.27</v>
      </c>
      <c r="NU108" s="294"/>
      <c r="NV108" s="294"/>
      <c r="NW108" s="294"/>
      <c r="NX108" s="294"/>
      <c r="NY108" s="294"/>
      <c r="NZ108" s="294"/>
      <c r="OA108" s="294">
        <v>0</v>
      </c>
      <c r="OB108" s="294"/>
      <c r="OC108" s="294"/>
      <c r="OD108" s="294"/>
      <c r="OE108" s="294"/>
      <c r="OF108" s="294"/>
      <c r="OG108" s="294"/>
      <c r="OH108" s="294"/>
      <c r="OI108" s="294"/>
      <c r="OJ108" s="294"/>
      <c r="OK108" s="294"/>
      <c r="OL108" s="294"/>
      <c r="OM108" s="294"/>
      <c r="ON108" s="294"/>
      <c r="OO108" s="294"/>
      <c r="OP108" s="294"/>
      <c r="OQ108" s="294">
        <v>-13167</v>
      </c>
      <c r="OR108" s="294">
        <v>-61934</v>
      </c>
      <c r="OS108" s="294"/>
      <c r="OT108" s="294"/>
      <c r="OU108" s="294"/>
      <c r="OV108" s="294"/>
      <c r="OW108" s="294"/>
      <c r="OX108" s="294"/>
      <c r="OY108" s="294"/>
      <c r="OZ108" s="294"/>
      <c r="PA108" s="294"/>
      <c r="PB108" s="294">
        <v>0</v>
      </c>
      <c r="PC108" s="294"/>
      <c r="PD108" s="294">
        <v>-244066.5</v>
      </c>
      <c r="PE108" s="294"/>
      <c r="PF108" s="294"/>
      <c r="PG108" s="294"/>
      <c r="PH108" s="294"/>
      <c r="PI108" s="294"/>
      <c r="PJ108" s="294">
        <v>-66045</v>
      </c>
      <c r="PK108" s="294"/>
      <c r="PL108" s="294">
        <v>-109595</v>
      </c>
      <c r="PM108" s="294"/>
      <c r="PN108" s="294"/>
      <c r="PO108" s="294"/>
      <c r="PP108" s="294"/>
      <c r="PQ108" s="294"/>
      <c r="PR108" s="294">
        <v>-58456.17</v>
      </c>
      <c r="PS108" s="294">
        <v>-30590</v>
      </c>
      <c r="PT108" s="294"/>
      <c r="PU108" s="294"/>
      <c r="PV108" s="294"/>
      <c r="PW108" s="294">
        <v>-254899</v>
      </c>
      <c r="PX108" s="294"/>
      <c r="PY108" s="294"/>
      <c r="PZ108" s="294"/>
      <c r="QA108" s="294"/>
      <c r="QB108" s="294"/>
      <c r="QC108" s="294">
        <v>-61410</v>
      </c>
      <c r="QD108" s="294"/>
      <c r="QE108" s="294">
        <v>-23341</v>
      </c>
      <c r="QF108" s="294"/>
      <c r="QG108" s="294"/>
      <c r="QH108" s="294"/>
      <c r="QI108" s="294"/>
      <c r="QJ108" s="294"/>
      <c r="QK108" s="294"/>
      <c r="QL108" s="294"/>
      <c r="QM108" s="294"/>
      <c r="QN108" s="294"/>
      <c r="QO108" s="294"/>
      <c r="QP108" s="294"/>
      <c r="QQ108" s="294"/>
      <c r="QR108" s="294">
        <v>-76402.5</v>
      </c>
      <c r="QS108" s="294"/>
      <c r="QT108" s="294"/>
      <c r="QU108" s="294"/>
      <c r="QV108" s="294"/>
      <c r="QW108" s="294">
        <v>-22260</v>
      </c>
      <c r="QX108" s="294"/>
      <c r="QY108" s="294"/>
      <c r="QZ108" s="294"/>
      <c r="RA108" s="294"/>
      <c r="RB108" s="294"/>
      <c r="RC108" s="294"/>
      <c r="RD108" s="294">
        <v>-90425</v>
      </c>
      <c r="RE108" s="294">
        <v>-124245</v>
      </c>
      <c r="RF108" s="294"/>
      <c r="RG108" s="294">
        <v>-1371365</v>
      </c>
      <c r="RH108" s="294"/>
      <c r="RI108" s="294"/>
      <c r="RJ108" s="294"/>
      <c r="RK108" s="294">
        <v>-174600</v>
      </c>
      <c r="RL108" s="294">
        <v>-98464</v>
      </c>
      <c r="RM108" s="294">
        <v>-256210</v>
      </c>
      <c r="RN108" s="294">
        <v>-62409</v>
      </c>
      <c r="RO108" s="294"/>
      <c r="RP108" s="294">
        <v>-68241</v>
      </c>
      <c r="RQ108" s="294">
        <v>-151200</v>
      </c>
      <c r="RR108" s="294"/>
      <c r="RS108" s="294"/>
      <c r="RT108" s="294"/>
      <c r="RU108" s="294"/>
      <c r="RV108" s="294"/>
      <c r="RW108" s="294">
        <v>-8400</v>
      </c>
      <c r="RX108" s="294"/>
      <c r="RY108" s="294"/>
      <c r="RZ108" s="294">
        <v>-20270</v>
      </c>
      <c r="SA108" s="294">
        <v>-24890</v>
      </c>
      <c r="SB108" s="294"/>
      <c r="SC108" s="294"/>
      <c r="SD108" s="294"/>
      <c r="SE108" s="294"/>
      <c r="SF108" s="294"/>
      <c r="SG108" s="294"/>
      <c r="SH108" s="294"/>
      <c r="SI108" s="294"/>
      <c r="SJ108" s="294"/>
      <c r="SK108" s="294"/>
      <c r="SL108" s="294"/>
      <c r="SM108" s="294"/>
      <c r="SN108" s="294"/>
      <c r="SO108" s="294"/>
      <c r="SP108" s="294"/>
      <c r="SQ108" s="294"/>
      <c r="SR108" s="294"/>
      <c r="SS108" s="294"/>
      <c r="ST108" s="294"/>
      <c r="SU108" s="294"/>
      <c r="SV108" s="294">
        <v>-71715</v>
      </c>
      <c r="SW108" s="294">
        <v>-174807</v>
      </c>
      <c r="SX108" s="294"/>
      <c r="SY108" s="294"/>
      <c r="SZ108" s="294">
        <v>-75600</v>
      </c>
      <c r="TA108" s="294"/>
      <c r="TB108" s="294"/>
      <c r="TC108" s="294"/>
      <c r="TD108" s="294">
        <v>-15040</v>
      </c>
      <c r="TE108" s="294">
        <v>-316799</v>
      </c>
      <c r="TF108" s="294">
        <v>-21900</v>
      </c>
      <c r="TG108" s="294"/>
      <c r="TH108" s="294"/>
      <c r="TI108" s="294"/>
      <c r="TJ108" s="294"/>
      <c r="TK108" s="294"/>
      <c r="TL108" s="294"/>
      <c r="TM108" s="294"/>
      <c r="TN108" s="294"/>
      <c r="TO108" s="294"/>
      <c r="TP108" s="294"/>
      <c r="TQ108" s="294"/>
      <c r="TR108" s="294"/>
      <c r="TS108" s="294"/>
      <c r="TT108" s="294"/>
      <c r="TU108" s="294">
        <v>-6600</v>
      </c>
      <c r="TV108" s="294"/>
      <c r="TW108" s="294">
        <v>-25578</v>
      </c>
      <c r="TX108" s="294"/>
      <c r="TY108" s="294"/>
      <c r="TZ108" s="294"/>
      <c r="UA108" s="294">
        <v>-550000</v>
      </c>
      <c r="UB108" s="294">
        <v>-9660</v>
      </c>
      <c r="UC108" s="294"/>
      <c r="UD108" s="294">
        <v>-251510</v>
      </c>
      <c r="UE108" s="294"/>
      <c r="UF108" s="294"/>
      <c r="UG108" s="294"/>
      <c r="UH108" s="294"/>
      <c r="UI108" s="294"/>
      <c r="UJ108" s="294"/>
      <c r="UK108" s="294"/>
      <c r="UL108" s="294">
        <v>-5265</v>
      </c>
      <c r="UM108" s="294">
        <v>-14189</v>
      </c>
      <c r="UN108" s="294"/>
      <c r="UO108" s="294"/>
      <c r="UP108" s="294"/>
      <c r="UQ108" s="294"/>
      <c r="UR108" s="294"/>
      <c r="US108" s="294">
        <v>-85263</v>
      </c>
      <c r="UT108" s="294"/>
      <c r="UU108" s="294"/>
      <c r="UV108" s="294"/>
      <c r="UW108" s="294"/>
      <c r="UX108" s="294"/>
      <c r="UY108" s="294">
        <v>-62600</v>
      </c>
      <c r="UZ108" s="294"/>
      <c r="VA108" s="294"/>
      <c r="VB108" s="294">
        <v>-36603.5</v>
      </c>
      <c r="VC108" s="294">
        <v>-143740</v>
      </c>
      <c r="VD108" s="294"/>
      <c r="VE108" s="294"/>
      <c r="VF108" s="294"/>
      <c r="VG108" s="294"/>
      <c r="VH108" s="294"/>
      <c r="VI108" s="294"/>
      <c r="VJ108" s="294"/>
      <c r="VK108" s="294"/>
      <c r="VL108" s="294"/>
      <c r="VM108" s="294">
        <v>-46595</v>
      </c>
      <c r="VN108" s="294"/>
      <c r="VO108" s="294"/>
      <c r="VP108" s="294"/>
      <c r="VQ108" s="294"/>
      <c r="VR108" s="294"/>
      <c r="VS108" s="294">
        <v>0</v>
      </c>
      <c r="VT108" s="294"/>
      <c r="VU108" s="294"/>
      <c r="VV108" s="294"/>
      <c r="VW108" s="294"/>
      <c r="VX108" s="294"/>
      <c r="VY108" s="294"/>
      <c r="VZ108" s="294"/>
      <c r="WA108" s="294"/>
      <c r="WB108" s="294">
        <v>-249865</v>
      </c>
      <c r="WC108" s="294"/>
      <c r="WD108" s="294"/>
      <c r="WE108" s="294">
        <v>-9660</v>
      </c>
      <c r="WF108" s="294"/>
      <c r="WG108" s="294">
        <v>-83760</v>
      </c>
      <c r="WH108" s="294">
        <v>-69240</v>
      </c>
      <c r="WI108" s="294">
        <v>-22447</v>
      </c>
      <c r="WJ108" s="294">
        <v>-60549</v>
      </c>
      <c r="WK108" s="294"/>
      <c r="WL108" s="294"/>
      <c r="WM108" s="294">
        <v>-22425</v>
      </c>
      <c r="WN108" s="294"/>
      <c r="WO108" s="294"/>
      <c r="WP108" s="294"/>
      <c r="WQ108" s="294"/>
      <c r="WR108" s="294"/>
      <c r="WS108" s="294">
        <v>-10540</v>
      </c>
      <c r="WT108" s="294">
        <v>-40897.5</v>
      </c>
      <c r="WU108" s="294"/>
      <c r="WV108" s="294"/>
      <c r="WW108" s="294"/>
      <c r="WX108" s="294">
        <v>-134596</v>
      </c>
      <c r="WY108" s="294"/>
      <c r="WZ108" s="294">
        <v>-704</v>
      </c>
      <c r="XA108" s="294">
        <v>-26412</v>
      </c>
      <c r="XB108" s="294">
        <v>-15880</v>
      </c>
      <c r="XC108" s="294"/>
      <c r="XD108" s="294">
        <v>-64410</v>
      </c>
      <c r="XE108" s="294"/>
      <c r="XF108" s="294"/>
      <c r="XG108" s="294"/>
      <c r="XH108" s="294">
        <v>-368010</v>
      </c>
      <c r="XI108" s="294"/>
      <c r="XJ108" s="294"/>
      <c r="XK108" s="294"/>
      <c r="XL108" s="294"/>
      <c r="XM108" s="294">
        <v>-120571.5</v>
      </c>
      <c r="XN108" s="294"/>
      <c r="XO108" s="294">
        <v>-13680</v>
      </c>
      <c r="XP108" s="294"/>
      <c r="XQ108" s="294"/>
      <c r="XR108" s="294">
        <v>-101850</v>
      </c>
      <c r="XS108" s="294"/>
      <c r="XT108" s="294"/>
      <c r="XU108" s="294"/>
      <c r="XV108" s="294"/>
      <c r="XW108" s="294"/>
      <c r="XX108" s="294"/>
      <c r="XY108" s="294">
        <v>-1500</v>
      </c>
      <c r="XZ108" s="294"/>
      <c r="YA108" s="294"/>
      <c r="YB108" s="294"/>
      <c r="YC108" s="294"/>
      <c r="YD108" s="294"/>
      <c r="YE108" s="294"/>
      <c r="YF108" s="294">
        <v>-68413</v>
      </c>
      <c r="YG108" s="294"/>
      <c r="YH108" s="294"/>
      <c r="YI108" s="294"/>
      <c r="YJ108" s="294">
        <v>-79005.5</v>
      </c>
      <c r="YK108" s="294"/>
      <c r="YL108" s="294"/>
      <c r="YM108" s="294"/>
      <c r="YN108" s="294"/>
      <c r="YO108" s="294"/>
      <c r="YP108" s="294"/>
      <c r="YQ108" s="294">
        <v>-2100</v>
      </c>
      <c r="YR108" s="294"/>
      <c r="YS108" s="294"/>
      <c r="YT108" s="294"/>
      <c r="YU108" s="294"/>
      <c r="YV108" s="294"/>
      <c r="YW108" s="294">
        <v>-43153</v>
      </c>
      <c r="YX108" s="294"/>
      <c r="YY108" s="294"/>
      <c r="YZ108" s="294"/>
      <c r="ZA108" s="294"/>
      <c r="ZB108" s="294"/>
      <c r="ZC108" s="294"/>
      <c r="ZD108" s="294">
        <v>-45500</v>
      </c>
      <c r="ZE108" s="294"/>
      <c r="ZF108" s="294"/>
      <c r="ZG108" s="294"/>
      <c r="ZH108" s="294"/>
      <c r="ZI108" s="294"/>
      <c r="ZJ108" s="294"/>
      <c r="ZK108" s="294">
        <v>-224247</v>
      </c>
      <c r="ZL108" s="294">
        <v>-1400000</v>
      </c>
      <c r="ZM108" s="294"/>
      <c r="ZN108" s="294"/>
      <c r="ZO108" s="294"/>
      <c r="ZP108" s="294"/>
      <c r="ZQ108" s="294"/>
      <c r="ZR108" s="294"/>
      <c r="ZS108" s="294"/>
      <c r="ZT108" s="294"/>
      <c r="ZU108" s="294"/>
      <c r="ZV108" s="294"/>
      <c r="ZW108" s="294"/>
      <c r="ZX108" s="294"/>
      <c r="ZY108" s="294"/>
      <c r="ZZ108" s="294"/>
      <c r="AAA108" s="294"/>
      <c r="AAB108" s="294"/>
      <c r="AAC108" s="294"/>
      <c r="AAD108" s="294"/>
      <c r="AAE108" s="294"/>
      <c r="AAF108" s="294"/>
      <c r="AAG108" s="294"/>
      <c r="AAH108" s="294"/>
      <c r="AAI108" s="294">
        <v>-98570</v>
      </c>
      <c r="AAJ108" s="294"/>
      <c r="AAK108" s="294"/>
      <c r="AAL108" s="294"/>
      <c r="AAM108" s="294"/>
      <c r="AAN108" s="294"/>
      <c r="AAO108" s="294"/>
      <c r="AAP108" s="294"/>
      <c r="AAQ108" s="294"/>
      <c r="AAR108" s="294"/>
      <c r="AAS108" s="294"/>
      <c r="AAT108" s="294"/>
      <c r="AAU108" s="294"/>
      <c r="AAV108" s="294"/>
      <c r="AAW108" s="294"/>
      <c r="AAX108" s="294"/>
      <c r="AAY108" s="294">
        <v>-3140</v>
      </c>
      <c r="AAZ108" s="294"/>
      <c r="ABA108" s="294"/>
      <c r="ABB108" s="294"/>
      <c r="ABC108" s="294">
        <v>0</v>
      </c>
      <c r="ABD108" s="294"/>
      <c r="ABE108" s="294"/>
      <c r="ABF108" s="294"/>
      <c r="ABG108" s="294"/>
      <c r="ABH108" s="294"/>
      <c r="ABI108" s="294"/>
      <c r="ABJ108" s="294">
        <v>-23924.5</v>
      </c>
      <c r="ABK108" s="294">
        <v>0</v>
      </c>
      <c r="ABL108" s="294"/>
      <c r="ABM108" s="294">
        <v>0</v>
      </c>
      <c r="ABN108" s="294"/>
      <c r="ABO108" s="294"/>
      <c r="ABP108" s="294">
        <v>-215990</v>
      </c>
      <c r="ABQ108" s="294"/>
      <c r="ABR108" s="294"/>
      <c r="ABS108" s="294">
        <v>-87600</v>
      </c>
      <c r="ABT108" s="294"/>
      <c r="ABU108" s="294">
        <v>-59430</v>
      </c>
      <c r="ABV108" s="294">
        <v>-26520</v>
      </c>
      <c r="ABW108" s="294"/>
      <c r="ABX108" s="294"/>
      <c r="ABY108" s="294"/>
      <c r="ABZ108" s="294"/>
      <c r="ACA108" s="294"/>
      <c r="ACB108" s="294"/>
      <c r="ACC108" s="294"/>
      <c r="ACD108" s="294"/>
      <c r="ACE108" s="294"/>
      <c r="ACF108" s="294"/>
      <c r="ACG108" s="294">
        <v>-23400</v>
      </c>
      <c r="ACH108" s="294"/>
      <c r="ACI108" s="294"/>
      <c r="ACJ108" s="294">
        <v>-133086</v>
      </c>
      <c r="ACK108" s="294"/>
      <c r="ACL108" s="294"/>
      <c r="ACM108" s="294"/>
      <c r="ACN108" s="294"/>
      <c r="ACO108" s="294"/>
      <c r="ACP108" s="294"/>
      <c r="ACQ108" s="294"/>
      <c r="ACR108" s="294"/>
      <c r="ACS108" s="294"/>
      <c r="ACT108" s="294"/>
      <c r="ACU108" s="294"/>
      <c r="ACV108" s="294">
        <v>-16123.52</v>
      </c>
      <c r="ACW108" s="294"/>
      <c r="ACX108" s="294"/>
      <c r="ACY108" s="294"/>
      <c r="ACZ108" s="294"/>
      <c r="ADA108" s="294"/>
      <c r="ADB108" s="294"/>
      <c r="ADC108" s="294"/>
      <c r="ADD108" s="294"/>
      <c r="ADE108" s="294"/>
      <c r="ADF108" s="294"/>
      <c r="ADG108" s="294"/>
      <c r="ADH108" s="294"/>
      <c r="ADI108" s="294"/>
      <c r="ADJ108" s="294"/>
      <c r="ADK108" s="294"/>
      <c r="ADL108" s="294"/>
      <c r="ADM108" s="294"/>
      <c r="ADN108" s="294"/>
      <c r="ADO108" s="294"/>
      <c r="ADP108" s="294"/>
      <c r="ADQ108" s="294">
        <v>-371582</v>
      </c>
      <c r="ADR108" s="294"/>
      <c r="ADS108" s="294"/>
      <c r="ADT108" s="294"/>
      <c r="ADU108" s="294"/>
      <c r="ADV108" s="294"/>
      <c r="ADW108" s="294"/>
      <c r="ADX108" s="294"/>
      <c r="ADY108" s="294"/>
      <c r="ADZ108" s="294"/>
      <c r="AEA108" s="294">
        <v>-510893.1</v>
      </c>
      <c r="AEB108" s="294"/>
      <c r="AEC108" s="294"/>
      <c r="AED108" s="294"/>
      <c r="AEE108" s="294"/>
      <c r="AEF108" s="294"/>
      <c r="AEG108" s="294"/>
      <c r="AEH108" s="294"/>
      <c r="AEI108" s="294"/>
      <c r="AEJ108" s="294"/>
      <c r="AEK108" s="294"/>
      <c r="AEL108" s="294"/>
      <c r="AEM108" s="294"/>
      <c r="AEN108" s="294">
        <v>-37770</v>
      </c>
      <c r="AEO108" s="294">
        <v>-123208</v>
      </c>
      <c r="AEP108" s="294"/>
      <c r="AEQ108" s="294"/>
      <c r="AER108" s="294"/>
      <c r="AES108" s="294">
        <v>-142240</v>
      </c>
      <c r="AET108" s="294">
        <v>-108140</v>
      </c>
      <c r="AEU108" s="294">
        <v>-375097.5</v>
      </c>
      <c r="AEV108" s="294"/>
      <c r="AEW108" s="294">
        <v>-169715</v>
      </c>
      <c r="AEX108" s="294"/>
      <c r="AEY108" s="294">
        <v>-269435</v>
      </c>
      <c r="AEZ108" s="294">
        <v>-57770</v>
      </c>
      <c r="AFA108" s="294">
        <v>-66790</v>
      </c>
      <c r="AFB108" s="294">
        <v>-120572</v>
      </c>
      <c r="AFC108" s="294"/>
      <c r="AFD108" s="294"/>
      <c r="AFE108" s="294"/>
      <c r="AFF108" s="294"/>
      <c r="AFG108" s="294"/>
      <c r="AFH108" s="294">
        <v>-4151</v>
      </c>
      <c r="AFI108" s="294"/>
      <c r="AFJ108" s="294"/>
      <c r="AFK108" s="294"/>
      <c r="AFL108" s="294"/>
      <c r="AFM108" s="294"/>
      <c r="AFN108" s="294"/>
      <c r="AFO108" s="294"/>
      <c r="AFP108" s="294">
        <v>0</v>
      </c>
      <c r="AFQ108" s="294"/>
      <c r="AFR108" s="294"/>
      <c r="AFS108" s="294"/>
      <c r="AFT108" s="294"/>
      <c r="AFU108" s="294"/>
      <c r="AFV108" s="294"/>
      <c r="AFW108" s="294"/>
      <c r="AFX108" s="294"/>
      <c r="AFY108" s="294"/>
      <c r="AFZ108" s="294"/>
      <c r="AGA108" s="294"/>
      <c r="AGB108" s="294"/>
      <c r="AGC108" s="294"/>
      <c r="AGD108" s="294"/>
      <c r="AGE108" s="294">
        <v>-75200</v>
      </c>
      <c r="AGF108" s="294">
        <v>0</v>
      </c>
      <c r="AGG108" s="294"/>
      <c r="AGH108" s="294"/>
      <c r="AGI108" s="294">
        <v>-103630</v>
      </c>
      <c r="AGJ108" s="294"/>
      <c r="AGK108" s="294"/>
      <c r="AGL108" s="294"/>
      <c r="AGM108" s="294"/>
      <c r="AGN108" s="294"/>
      <c r="AGO108" s="294"/>
      <c r="AGP108" s="294"/>
      <c r="AGQ108" s="294"/>
      <c r="AGR108" s="294"/>
      <c r="AGS108" s="294"/>
      <c r="AGT108" s="294"/>
      <c r="AGU108" s="294">
        <v>-57810</v>
      </c>
      <c r="AGV108" s="294">
        <v>-262292</v>
      </c>
      <c r="AGW108" s="294"/>
      <c r="AGX108" s="294"/>
      <c r="AGY108" s="294"/>
      <c r="AGZ108" s="294"/>
      <c r="AHA108" s="294"/>
      <c r="AHB108" s="294"/>
      <c r="AHC108" s="294"/>
      <c r="AHD108" s="294"/>
      <c r="AHE108" s="294"/>
      <c r="AHF108" s="294"/>
      <c r="AHG108" s="294"/>
      <c r="AHH108" s="294"/>
      <c r="AHI108" s="294"/>
      <c r="AHJ108" s="294"/>
      <c r="AHK108" s="294"/>
      <c r="AHL108" s="294"/>
      <c r="AHM108" s="294"/>
      <c r="AHN108" s="294">
        <v>-20850</v>
      </c>
      <c r="AHO108" s="294">
        <v>-135771</v>
      </c>
      <c r="AHP108" s="294"/>
      <c r="AHQ108" s="294"/>
      <c r="AHR108" s="329">
        <v>-44351</v>
      </c>
      <c r="AHS108" s="294">
        <f t="shared" si="51"/>
        <v>-21286936.419999998</v>
      </c>
      <c r="AHT108" s="271" t="b">
        <f t="shared" si="52"/>
        <v>1</v>
      </c>
      <c r="AHU108" s="271" t="s">
        <v>6273</v>
      </c>
      <c r="AHV108" s="271" t="s">
        <v>6154</v>
      </c>
      <c r="AHW108" s="271" t="s">
        <v>6155</v>
      </c>
    </row>
    <row r="109" spans="1:907" ht="24" x14ac:dyDescent="0.8">
      <c r="A109" s="270" t="s">
        <v>6273</v>
      </c>
      <c r="B109" s="270" t="s">
        <v>6156</v>
      </c>
      <c r="C109" s="271" t="s">
        <v>6157</v>
      </c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>
        <v>-960</v>
      </c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>
        <v>0</v>
      </c>
      <c r="CA109" s="294"/>
      <c r="CB109" s="294"/>
      <c r="CC109" s="294"/>
      <c r="CD109" s="294"/>
      <c r="CE109" s="294"/>
      <c r="CF109" s="294"/>
      <c r="CG109" s="294"/>
      <c r="CH109" s="294"/>
      <c r="CI109" s="294"/>
      <c r="CJ109" s="294"/>
      <c r="CK109" s="294"/>
      <c r="CL109" s="294"/>
      <c r="CM109" s="294"/>
      <c r="CN109" s="294"/>
      <c r="CO109" s="294"/>
      <c r="CP109" s="294"/>
      <c r="CQ109" s="294"/>
      <c r="CR109" s="294"/>
      <c r="CS109" s="294"/>
      <c r="CT109" s="294"/>
      <c r="CU109" s="294"/>
      <c r="CV109" s="294"/>
      <c r="CW109" s="294"/>
      <c r="CX109" s="294"/>
      <c r="CY109" s="294"/>
      <c r="CZ109" s="294"/>
      <c r="DA109" s="294"/>
      <c r="DB109" s="294"/>
      <c r="DC109" s="294"/>
      <c r="DD109" s="294"/>
      <c r="DE109" s="294"/>
      <c r="DF109" s="294"/>
      <c r="DG109" s="294"/>
      <c r="DH109" s="294"/>
      <c r="DI109" s="294"/>
      <c r="DJ109" s="294"/>
      <c r="DK109" s="294"/>
      <c r="DL109" s="294"/>
      <c r="DM109" s="294"/>
      <c r="DN109" s="294"/>
      <c r="DO109" s="294"/>
      <c r="DP109" s="294"/>
      <c r="DQ109" s="294">
        <v>-559622</v>
      </c>
      <c r="DR109" s="294"/>
      <c r="DS109" s="294"/>
      <c r="DT109" s="294"/>
      <c r="DU109" s="294"/>
      <c r="DV109" s="294">
        <v>-56214</v>
      </c>
      <c r="DW109" s="294"/>
      <c r="DX109" s="294"/>
      <c r="DY109" s="294"/>
      <c r="DZ109" s="294"/>
      <c r="EA109" s="294"/>
      <c r="EB109" s="294"/>
      <c r="EC109" s="294"/>
      <c r="ED109" s="294"/>
      <c r="EE109" s="294"/>
      <c r="EF109" s="294"/>
      <c r="EG109" s="294"/>
      <c r="EH109" s="294"/>
      <c r="EI109" s="294"/>
      <c r="EJ109" s="294"/>
      <c r="EK109" s="294"/>
      <c r="EL109" s="294"/>
      <c r="EM109" s="294"/>
      <c r="EN109" s="294"/>
      <c r="EO109" s="294"/>
      <c r="EP109" s="294"/>
      <c r="EQ109" s="294"/>
      <c r="ER109" s="294"/>
      <c r="ES109" s="294"/>
      <c r="ET109" s="294"/>
      <c r="EU109" s="294"/>
      <c r="EV109" s="294"/>
      <c r="EW109" s="294"/>
      <c r="EX109" s="294"/>
      <c r="EY109" s="294"/>
      <c r="EZ109" s="294"/>
      <c r="FA109" s="294"/>
      <c r="FB109" s="294"/>
      <c r="FC109" s="294"/>
      <c r="FD109" s="294"/>
      <c r="FE109" s="294"/>
      <c r="FF109" s="294"/>
      <c r="FG109" s="294"/>
      <c r="FH109" s="294"/>
      <c r="FI109" s="294"/>
      <c r="FJ109" s="294"/>
      <c r="FK109" s="294"/>
      <c r="FL109" s="294"/>
      <c r="FM109" s="294"/>
      <c r="FN109" s="294"/>
      <c r="FO109" s="294"/>
      <c r="FP109" s="294"/>
      <c r="FQ109" s="294"/>
      <c r="FR109" s="294"/>
      <c r="FS109" s="294"/>
      <c r="FT109" s="294"/>
      <c r="FU109" s="294"/>
      <c r="FV109" s="294"/>
      <c r="FW109" s="294"/>
      <c r="FX109" s="294">
        <v>-397860</v>
      </c>
      <c r="FY109" s="294"/>
      <c r="FZ109" s="294"/>
      <c r="GA109" s="294"/>
      <c r="GB109" s="294"/>
      <c r="GC109" s="294"/>
      <c r="GD109" s="294"/>
      <c r="GE109" s="294"/>
      <c r="GF109" s="294"/>
      <c r="GG109" s="294"/>
      <c r="GH109" s="294"/>
      <c r="GI109" s="294"/>
      <c r="GJ109" s="294"/>
      <c r="GK109" s="294"/>
      <c r="GL109" s="294"/>
      <c r="GM109" s="294"/>
      <c r="GN109" s="294"/>
      <c r="GO109" s="294"/>
      <c r="GP109" s="294"/>
      <c r="GQ109" s="294"/>
      <c r="GR109" s="294"/>
      <c r="GS109" s="294"/>
      <c r="GT109" s="294"/>
      <c r="GU109" s="294"/>
      <c r="GV109" s="294"/>
      <c r="GW109" s="294"/>
      <c r="GX109" s="294"/>
      <c r="GY109" s="294"/>
      <c r="GZ109" s="294"/>
      <c r="HA109" s="294"/>
      <c r="HB109" s="294"/>
      <c r="HC109" s="294"/>
      <c r="HD109" s="294"/>
      <c r="HE109" s="294"/>
      <c r="HF109" s="294"/>
      <c r="HG109" s="294"/>
      <c r="HH109" s="294"/>
      <c r="HI109" s="294"/>
      <c r="HJ109" s="294"/>
      <c r="HK109" s="294"/>
      <c r="HL109" s="294"/>
      <c r="HM109" s="294"/>
      <c r="HN109" s="294"/>
      <c r="HO109" s="294"/>
      <c r="HP109" s="294"/>
      <c r="HQ109" s="294"/>
      <c r="HR109" s="294"/>
      <c r="HS109" s="294"/>
      <c r="HT109" s="294"/>
      <c r="HU109" s="294"/>
      <c r="HV109" s="294"/>
      <c r="HW109" s="294"/>
      <c r="HX109" s="294"/>
      <c r="HY109" s="294"/>
      <c r="HZ109" s="294"/>
      <c r="IA109" s="294"/>
      <c r="IB109" s="294"/>
      <c r="IC109" s="294"/>
      <c r="ID109" s="294"/>
      <c r="IE109" s="294"/>
      <c r="IF109" s="294"/>
      <c r="IG109" s="294"/>
      <c r="IH109" s="294"/>
      <c r="II109" s="294"/>
      <c r="IJ109" s="294"/>
      <c r="IK109" s="294"/>
      <c r="IL109" s="294"/>
      <c r="IM109" s="294"/>
      <c r="IN109" s="294"/>
      <c r="IO109" s="294"/>
      <c r="IP109" s="294"/>
      <c r="IQ109" s="294">
        <v>0</v>
      </c>
      <c r="IR109" s="294"/>
      <c r="IS109" s="294"/>
      <c r="IT109" s="294">
        <v>0</v>
      </c>
      <c r="IU109" s="294"/>
      <c r="IV109" s="294"/>
      <c r="IW109" s="294"/>
      <c r="IX109" s="294"/>
      <c r="IY109" s="294"/>
      <c r="IZ109" s="294"/>
      <c r="JA109" s="294"/>
      <c r="JB109" s="294"/>
      <c r="JC109" s="294"/>
      <c r="JD109" s="294"/>
      <c r="JE109" s="294"/>
      <c r="JF109" s="294"/>
      <c r="JG109" s="294"/>
      <c r="JH109" s="294"/>
      <c r="JI109" s="294"/>
      <c r="JJ109" s="294"/>
      <c r="JK109" s="294"/>
      <c r="JL109" s="294"/>
      <c r="JM109" s="294"/>
      <c r="JN109" s="294"/>
      <c r="JO109" s="294"/>
      <c r="JP109" s="294"/>
      <c r="JQ109" s="294"/>
      <c r="JR109" s="294"/>
      <c r="JS109" s="294"/>
      <c r="JT109" s="294"/>
      <c r="JU109" s="294"/>
      <c r="JV109" s="294"/>
      <c r="JW109" s="294"/>
      <c r="JX109" s="294"/>
      <c r="JY109" s="294"/>
      <c r="JZ109" s="294"/>
      <c r="KA109" s="294"/>
      <c r="KB109" s="294"/>
      <c r="KC109" s="294"/>
      <c r="KD109" s="294"/>
      <c r="KE109" s="294"/>
      <c r="KF109" s="294"/>
      <c r="KG109" s="294"/>
      <c r="KH109" s="294"/>
      <c r="KI109" s="294"/>
      <c r="KJ109" s="294"/>
      <c r="KK109" s="294"/>
      <c r="KL109" s="294"/>
      <c r="KM109" s="294"/>
      <c r="KN109" s="294"/>
      <c r="KO109" s="294"/>
      <c r="KP109" s="294"/>
      <c r="KQ109" s="294"/>
      <c r="KR109" s="294"/>
      <c r="KS109" s="294"/>
      <c r="KT109" s="294"/>
      <c r="KU109" s="294"/>
      <c r="KV109" s="294"/>
      <c r="KW109" s="294"/>
      <c r="KX109" s="294"/>
      <c r="KY109" s="294"/>
      <c r="KZ109" s="294"/>
      <c r="LA109" s="294"/>
      <c r="LB109" s="294"/>
      <c r="LC109" s="294"/>
      <c r="LD109" s="294"/>
      <c r="LE109" s="294"/>
      <c r="LF109" s="294"/>
      <c r="LG109" s="294"/>
      <c r="LH109" s="294"/>
      <c r="LI109" s="294"/>
      <c r="LJ109" s="294"/>
      <c r="LK109" s="294"/>
      <c r="LL109" s="294"/>
      <c r="LM109" s="294"/>
      <c r="LN109" s="294"/>
      <c r="LO109" s="294"/>
      <c r="LP109" s="294"/>
      <c r="LQ109" s="294"/>
      <c r="LR109" s="294"/>
      <c r="LS109" s="294"/>
      <c r="LT109" s="294"/>
      <c r="LU109" s="294"/>
      <c r="LV109" s="294"/>
      <c r="LW109" s="294"/>
      <c r="LX109" s="294">
        <v>-9663</v>
      </c>
      <c r="LY109" s="294"/>
      <c r="LZ109" s="294">
        <v>-17804</v>
      </c>
      <c r="MA109" s="294"/>
      <c r="MB109" s="294"/>
      <c r="MC109" s="294"/>
      <c r="MD109" s="294"/>
      <c r="ME109" s="294"/>
      <c r="MF109" s="294"/>
      <c r="MG109" s="294"/>
      <c r="MH109" s="294"/>
      <c r="MI109" s="294"/>
      <c r="MJ109" s="294"/>
      <c r="MK109" s="294"/>
      <c r="ML109" s="294"/>
      <c r="MM109" s="294"/>
      <c r="MN109" s="294"/>
      <c r="MO109" s="294"/>
      <c r="MP109" s="294"/>
      <c r="MQ109" s="294"/>
      <c r="MR109" s="294"/>
      <c r="MS109" s="294"/>
      <c r="MT109" s="294"/>
      <c r="MU109" s="294"/>
      <c r="MV109" s="294"/>
      <c r="MW109" s="294"/>
      <c r="MX109" s="294">
        <v>-638310</v>
      </c>
      <c r="MY109" s="294"/>
      <c r="MZ109" s="294"/>
      <c r="NA109" s="294"/>
      <c r="NB109" s="294"/>
      <c r="NC109" s="294"/>
      <c r="ND109" s="294"/>
      <c r="NE109" s="294"/>
      <c r="NF109" s="294"/>
      <c r="NG109" s="294"/>
      <c r="NH109" s="294"/>
      <c r="NI109" s="294"/>
      <c r="NJ109" s="294"/>
      <c r="NK109" s="294"/>
      <c r="NL109" s="294"/>
      <c r="NM109" s="294"/>
      <c r="NN109" s="294"/>
      <c r="NO109" s="294"/>
      <c r="NP109" s="294"/>
      <c r="NQ109" s="294"/>
      <c r="NR109" s="294"/>
      <c r="NS109" s="294"/>
      <c r="NT109" s="294"/>
      <c r="NU109" s="294"/>
      <c r="NV109" s="294"/>
      <c r="NW109" s="294"/>
      <c r="NX109" s="294"/>
      <c r="NY109" s="294"/>
      <c r="NZ109" s="294">
        <v>-1785.8</v>
      </c>
      <c r="OA109" s="294"/>
      <c r="OB109" s="294"/>
      <c r="OC109" s="294"/>
      <c r="OD109" s="294"/>
      <c r="OE109" s="294"/>
      <c r="OF109" s="294"/>
      <c r="OG109" s="294"/>
      <c r="OH109" s="294"/>
      <c r="OI109" s="294"/>
      <c r="OJ109" s="294"/>
      <c r="OK109" s="294"/>
      <c r="OL109" s="294"/>
      <c r="OM109" s="294"/>
      <c r="ON109" s="294"/>
      <c r="OO109" s="294"/>
      <c r="OP109" s="294"/>
      <c r="OQ109" s="294"/>
      <c r="OR109" s="294"/>
      <c r="OS109" s="294"/>
      <c r="OT109" s="294"/>
      <c r="OU109" s="294"/>
      <c r="OV109" s="294"/>
      <c r="OW109" s="294"/>
      <c r="OX109" s="294"/>
      <c r="OY109" s="294"/>
      <c r="OZ109" s="294"/>
      <c r="PA109" s="294"/>
      <c r="PB109" s="294"/>
      <c r="PC109" s="294"/>
      <c r="PD109" s="294"/>
      <c r="PE109" s="294"/>
      <c r="PF109" s="294"/>
      <c r="PG109" s="294"/>
      <c r="PH109" s="294"/>
      <c r="PI109" s="294"/>
      <c r="PJ109" s="294"/>
      <c r="PK109" s="294"/>
      <c r="PL109" s="294"/>
      <c r="PM109" s="294"/>
      <c r="PN109" s="294"/>
      <c r="PO109" s="294"/>
      <c r="PP109" s="294"/>
      <c r="PQ109" s="294"/>
      <c r="PR109" s="294"/>
      <c r="PS109" s="294"/>
      <c r="PT109" s="294"/>
      <c r="PU109" s="294"/>
      <c r="PV109" s="294"/>
      <c r="PW109" s="294"/>
      <c r="PX109" s="294"/>
      <c r="PY109" s="294"/>
      <c r="PZ109" s="294"/>
      <c r="QA109" s="294"/>
      <c r="QB109" s="294"/>
      <c r="QC109" s="294"/>
      <c r="QD109" s="294"/>
      <c r="QE109" s="294"/>
      <c r="QF109" s="294"/>
      <c r="QG109" s="294"/>
      <c r="QH109" s="294"/>
      <c r="QI109" s="294"/>
      <c r="QJ109" s="294"/>
      <c r="QK109" s="294">
        <v>-517340</v>
      </c>
      <c r="QL109" s="294"/>
      <c r="QM109" s="294"/>
      <c r="QN109" s="294"/>
      <c r="QO109" s="294"/>
      <c r="QP109" s="294"/>
      <c r="QQ109" s="294"/>
      <c r="QR109" s="294"/>
      <c r="QS109" s="294"/>
      <c r="QT109" s="294"/>
      <c r="QU109" s="294"/>
      <c r="QV109" s="294"/>
      <c r="QW109" s="294"/>
      <c r="QX109" s="294"/>
      <c r="QY109" s="294"/>
      <c r="QZ109" s="294"/>
      <c r="RA109" s="294"/>
      <c r="RB109" s="294"/>
      <c r="RC109" s="294"/>
      <c r="RD109" s="294"/>
      <c r="RE109" s="294"/>
      <c r="RF109" s="294"/>
      <c r="RG109" s="294"/>
      <c r="RH109" s="294"/>
      <c r="RI109" s="294"/>
      <c r="RJ109" s="294"/>
      <c r="RK109" s="294"/>
      <c r="RL109" s="294">
        <v>0</v>
      </c>
      <c r="RM109" s="294">
        <v>-875650</v>
      </c>
      <c r="RN109" s="294"/>
      <c r="RO109" s="294"/>
      <c r="RP109" s="294"/>
      <c r="RQ109" s="294"/>
      <c r="RR109" s="294"/>
      <c r="RS109" s="294"/>
      <c r="RT109" s="294"/>
      <c r="RU109" s="294"/>
      <c r="RV109" s="294"/>
      <c r="RW109" s="294"/>
      <c r="RX109" s="294"/>
      <c r="RY109" s="294"/>
      <c r="RZ109" s="294"/>
      <c r="SA109" s="294">
        <v>0</v>
      </c>
      <c r="SB109" s="294">
        <v>0</v>
      </c>
      <c r="SC109" s="294"/>
      <c r="SD109" s="294"/>
      <c r="SE109" s="294"/>
      <c r="SF109" s="294"/>
      <c r="SG109" s="294"/>
      <c r="SH109" s="294"/>
      <c r="SI109" s="294"/>
      <c r="SJ109" s="294"/>
      <c r="SK109" s="294"/>
      <c r="SL109" s="294"/>
      <c r="SM109" s="294"/>
      <c r="SN109" s="294"/>
      <c r="SO109" s="294"/>
      <c r="SP109" s="294"/>
      <c r="SQ109" s="294"/>
      <c r="SR109" s="294"/>
      <c r="SS109" s="294"/>
      <c r="ST109" s="294"/>
      <c r="SU109" s="294"/>
      <c r="SV109" s="294"/>
      <c r="SW109" s="294"/>
      <c r="SX109" s="294"/>
      <c r="SY109" s="294"/>
      <c r="SZ109" s="294"/>
      <c r="TA109" s="294"/>
      <c r="TB109" s="294"/>
      <c r="TC109" s="294"/>
      <c r="TD109" s="294"/>
      <c r="TE109" s="294"/>
      <c r="TF109" s="294"/>
      <c r="TG109" s="294"/>
      <c r="TH109" s="294"/>
      <c r="TI109" s="294"/>
      <c r="TJ109" s="294"/>
      <c r="TK109" s="294"/>
      <c r="TL109" s="294"/>
      <c r="TM109" s="294"/>
      <c r="TN109" s="294"/>
      <c r="TO109" s="294"/>
      <c r="TP109" s="294"/>
      <c r="TQ109" s="294"/>
      <c r="TR109" s="294"/>
      <c r="TS109" s="294"/>
      <c r="TT109" s="294"/>
      <c r="TU109" s="294"/>
      <c r="TV109" s="294"/>
      <c r="TW109" s="294"/>
      <c r="TX109" s="294"/>
      <c r="TY109" s="294"/>
      <c r="TZ109" s="294"/>
      <c r="UA109" s="294"/>
      <c r="UB109" s="294"/>
      <c r="UC109" s="294"/>
      <c r="UD109" s="294"/>
      <c r="UE109" s="294"/>
      <c r="UF109" s="294"/>
      <c r="UG109" s="294"/>
      <c r="UH109" s="294"/>
      <c r="UI109" s="294"/>
      <c r="UJ109" s="294"/>
      <c r="UK109" s="294"/>
      <c r="UL109" s="294"/>
      <c r="UM109" s="294"/>
      <c r="UN109" s="294"/>
      <c r="UO109" s="294"/>
      <c r="UP109" s="294"/>
      <c r="UQ109" s="294"/>
      <c r="UR109" s="294"/>
      <c r="US109" s="294"/>
      <c r="UT109" s="294"/>
      <c r="UU109" s="294"/>
      <c r="UV109" s="294"/>
      <c r="UW109" s="294"/>
      <c r="UX109" s="294"/>
      <c r="UY109" s="294"/>
      <c r="UZ109" s="294"/>
      <c r="VA109" s="294"/>
      <c r="VB109" s="294"/>
      <c r="VC109" s="294"/>
      <c r="VD109" s="294"/>
      <c r="VE109" s="294"/>
      <c r="VF109" s="294"/>
      <c r="VG109" s="294"/>
      <c r="VH109" s="294"/>
      <c r="VI109" s="294"/>
      <c r="VJ109" s="294"/>
      <c r="VK109" s="294"/>
      <c r="VL109" s="294"/>
      <c r="VM109" s="294"/>
      <c r="VN109" s="294">
        <v>-13841</v>
      </c>
      <c r="VO109" s="294"/>
      <c r="VP109" s="294"/>
      <c r="VQ109" s="294"/>
      <c r="VR109" s="294">
        <v>-57327</v>
      </c>
      <c r="VS109" s="294"/>
      <c r="VT109" s="294"/>
      <c r="VU109" s="294"/>
      <c r="VV109" s="294"/>
      <c r="VW109" s="294"/>
      <c r="VX109" s="294"/>
      <c r="VY109" s="294"/>
      <c r="VZ109" s="294"/>
      <c r="WA109" s="294"/>
      <c r="WB109" s="294"/>
      <c r="WC109" s="294"/>
      <c r="WD109" s="294"/>
      <c r="WE109" s="294"/>
      <c r="WF109" s="294"/>
      <c r="WG109" s="294"/>
      <c r="WH109" s="294"/>
      <c r="WI109" s="294"/>
      <c r="WJ109" s="294"/>
      <c r="WK109" s="294"/>
      <c r="WL109" s="294"/>
      <c r="WM109" s="294"/>
      <c r="WN109" s="294"/>
      <c r="WO109" s="294"/>
      <c r="WP109" s="294"/>
      <c r="WQ109" s="294"/>
      <c r="WR109" s="294"/>
      <c r="WS109" s="294"/>
      <c r="WT109" s="294"/>
      <c r="WU109" s="294"/>
      <c r="WV109" s="294"/>
      <c r="WW109" s="294"/>
      <c r="WX109" s="294"/>
      <c r="WY109" s="294"/>
      <c r="WZ109" s="294"/>
      <c r="XA109" s="294"/>
      <c r="XB109" s="294"/>
      <c r="XC109" s="294"/>
      <c r="XD109" s="294"/>
      <c r="XE109" s="294"/>
      <c r="XF109" s="294"/>
      <c r="XG109" s="294"/>
      <c r="XH109" s="294"/>
      <c r="XI109" s="294"/>
      <c r="XJ109" s="294"/>
      <c r="XK109" s="294"/>
      <c r="XL109" s="294"/>
      <c r="XM109" s="294"/>
      <c r="XN109" s="294"/>
      <c r="XO109" s="294"/>
      <c r="XP109" s="294"/>
      <c r="XQ109" s="294"/>
      <c r="XR109" s="294"/>
      <c r="XS109" s="294"/>
      <c r="XT109" s="294"/>
      <c r="XU109" s="294"/>
      <c r="XV109" s="294"/>
      <c r="XW109" s="294"/>
      <c r="XX109" s="294"/>
      <c r="XY109" s="294"/>
      <c r="XZ109" s="294"/>
      <c r="YA109" s="294"/>
      <c r="YB109" s="294"/>
      <c r="YC109" s="294"/>
      <c r="YD109" s="294"/>
      <c r="YE109" s="294"/>
      <c r="YF109" s="294"/>
      <c r="YG109" s="294"/>
      <c r="YH109" s="294"/>
      <c r="YI109" s="294"/>
      <c r="YJ109" s="294"/>
      <c r="YK109" s="294"/>
      <c r="YL109" s="294"/>
      <c r="YM109" s="294"/>
      <c r="YN109" s="294"/>
      <c r="YO109" s="294"/>
      <c r="YP109" s="294"/>
      <c r="YQ109" s="294"/>
      <c r="YR109" s="294"/>
      <c r="YS109" s="294"/>
      <c r="YT109" s="294"/>
      <c r="YU109" s="294"/>
      <c r="YV109" s="294"/>
      <c r="YW109" s="294"/>
      <c r="YX109" s="294"/>
      <c r="YY109" s="294"/>
      <c r="YZ109" s="294"/>
      <c r="ZA109" s="294"/>
      <c r="ZB109" s="294"/>
      <c r="ZC109" s="294"/>
      <c r="ZD109" s="294"/>
      <c r="ZE109" s="294"/>
      <c r="ZF109" s="294"/>
      <c r="ZG109" s="294"/>
      <c r="ZH109" s="294"/>
      <c r="ZI109" s="294"/>
      <c r="ZJ109" s="294"/>
      <c r="ZK109" s="294"/>
      <c r="ZL109" s="294"/>
      <c r="ZM109" s="294"/>
      <c r="ZN109" s="294"/>
      <c r="ZO109" s="294"/>
      <c r="ZP109" s="294"/>
      <c r="ZQ109" s="294"/>
      <c r="ZR109" s="294"/>
      <c r="ZS109" s="294"/>
      <c r="ZT109" s="294"/>
      <c r="ZU109" s="294"/>
      <c r="ZV109" s="294"/>
      <c r="ZW109" s="294"/>
      <c r="ZX109" s="294"/>
      <c r="ZY109" s="294"/>
      <c r="ZZ109" s="294"/>
      <c r="AAA109" s="294"/>
      <c r="AAB109" s="294"/>
      <c r="AAC109" s="294"/>
      <c r="AAD109" s="294"/>
      <c r="AAE109" s="294"/>
      <c r="AAF109" s="294"/>
      <c r="AAG109" s="294"/>
      <c r="AAH109" s="294"/>
      <c r="AAI109" s="294"/>
      <c r="AAJ109" s="294"/>
      <c r="AAK109" s="294"/>
      <c r="AAL109" s="294"/>
      <c r="AAM109" s="294"/>
      <c r="AAN109" s="294"/>
      <c r="AAO109" s="294"/>
      <c r="AAP109" s="294"/>
      <c r="AAQ109" s="294"/>
      <c r="AAR109" s="294"/>
      <c r="AAS109" s="294"/>
      <c r="AAT109" s="294"/>
      <c r="AAU109" s="294"/>
      <c r="AAV109" s="294"/>
      <c r="AAW109" s="294"/>
      <c r="AAX109" s="294"/>
      <c r="AAY109" s="294">
        <v>-68630</v>
      </c>
      <c r="AAZ109" s="294"/>
      <c r="ABA109" s="294"/>
      <c r="ABB109" s="294"/>
      <c r="ABC109" s="294">
        <v>0</v>
      </c>
      <c r="ABD109" s="294"/>
      <c r="ABE109" s="294"/>
      <c r="ABF109" s="294"/>
      <c r="ABG109" s="294"/>
      <c r="ABH109" s="294"/>
      <c r="ABI109" s="294"/>
      <c r="ABJ109" s="294"/>
      <c r="ABK109" s="294">
        <v>0</v>
      </c>
      <c r="ABL109" s="294"/>
      <c r="ABM109" s="294"/>
      <c r="ABN109" s="294"/>
      <c r="ABO109" s="294"/>
      <c r="ABP109" s="294"/>
      <c r="ABQ109" s="294"/>
      <c r="ABR109" s="294"/>
      <c r="ABS109" s="294"/>
      <c r="ABT109" s="294"/>
      <c r="ABU109" s="294"/>
      <c r="ABV109" s="294"/>
      <c r="ABW109" s="294"/>
      <c r="ABX109" s="294">
        <v>0</v>
      </c>
      <c r="ABY109" s="294"/>
      <c r="ABZ109" s="294"/>
      <c r="ACA109" s="294"/>
      <c r="ACB109" s="294"/>
      <c r="ACC109" s="294"/>
      <c r="ACD109" s="294"/>
      <c r="ACE109" s="294"/>
      <c r="ACF109" s="294"/>
      <c r="ACG109" s="294"/>
      <c r="ACH109" s="294"/>
      <c r="ACI109" s="294"/>
      <c r="ACJ109" s="294"/>
      <c r="ACK109" s="294"/>
      <c r="ACL109" s="294"/>
      <c r="ACM109" s="294"/>
      <c r="ACN109" s="294"/>
      <c r="ACO109" s="294"/>
      <c r="ACP109" s="294"/>
      <c r="ACQ109" s="294"/>
      <c r="ACR109" s="294"/>
      <c r="ACS109" s="294"/>
      <c r="ACT109" s="294"/>
      <c r="ACU109" s="294"/>
      <c r="ACV109" s="294"/>
      <c r="ACW109" s="294"/>
      <c r="ACX109" s="294"/>
      <c r="ACY109" s="294"/>
      <c r="ACZ109" s="294"/>
      <c r="ADA109" s="294"/>
      <c r="ADB109" s="294"/>
      <c r="ADC109" s="294"/>
      <c r="ADD109" s="294"/>
      <c r="ADE109" s="294"/>
      <c r="ADF109" s="294"/>
      <c r="ADG109" s="294"/>
      <c r="ADH109" s="294"/>
      <c r="ADI109" s="294"/>
      <c r="ADJ109" s="294"/>
      <c r="ADK109" s="294"/>
      <c r="ADL109" s="294"/>
      <c r="ADM109" s="294"/>
      <c r="ADN109" s="294"/>
      <c r="ADO109" s="294"/>
      <c r="ADP109" s="294"/>
      <c r="ADQ109" s="294"/>
      <c r="ADR109" s="294"/>
      <c r="ADS109" s="294"/>
      <c r="ADT109" s="294"/>
      <c r="ADU109" s="294"/>
      <c r="ADV109" s="294"/>
      <c r="ADW109" s="294"/>
      <c r="ADX109" s="294"/>
      <c r="ADY109" s="294"/>
      <c r="ADZ109" s="294"/>
      <c r="AEA109" s="294"/>
      <c r="AEB109" s="294"/>
      <c r="AEC109" s="294"/>
      <c r="AED109" s="294"/>
      <c r="AEE109" s="294"/>
      <c r="AEF109" s="294"/>
      <c r="AEG109" s="294"/>
      <c r="AEH109" s="294"/>
      <c r="AEI109" s="294"/>
      <c r="AEJ109" s="294"/>
      <c r="AEK109" s="294"/>
      <c r="AEL109" s="294"/>
      <c r="AEM109" s="294"/>
      <c r="AEN109" s="294"/>
      <c r="AEO109" s="294"/>
      <c r="AEP109" s="294"/>
      <c r="AEQ109" s="294"/>
      <c r="AER109" s="294"/>
      <c r="AES109" s="294">
        <v>0</v>
      </c>
      <c r="AET109" s="294"/>
      <c r="AEU109" s="294"/>
      <c r="AEV109" s="294"/>
      <c r="AEW109" s="294"/>
      <c r="AEX109" s="294"/>
      <c r="AEY109" s="294"/>
      <c r="AEZ109" s="294"/>
      <c r="AFA109" s="294"/>
      <c r="AFB109" s="294"/>
      <c r="AFC109" s="294"/>
      <c r="AFD109" s="294"/>
      <c r="AFE109" s="294"/>
      <c r="AFF109" s="294"/>
      <c r="AFG109" s="294"/>
      <c r="AFH109" s="294"/>
      <c r="AFI109" s="294"/>
      <c r="AFJ109" s="294"/>
      <c r="AFK109" s="294"/>
      <c r="AFL109" s="294"/>
      <c r="AFM109" s="294"/>
      <c r="AFN109" s="294"/>
      <c r="AFO109" s="294"/>
      <c r="AFP109" s="294"/>
      <c r="AFQ109" s="294"/>
      <c r="AFR109" s="294"/>
      <c r="AFS109" s="294"/>
      <c r="AFT109" s="294"/>
      <c r="AFU109" s="294"/>
      <c r="AFV109" s="294"/>
      <c r="AFW109" s="294"/>
      <c r="AFX109" s="294"/>
      <c r="AFY109" s="294"/>
      <c r="AFZ109" s="294"/>
      <c r="AGA109" s="294"/>
      <c r="AGB109" s="294"/>
      <c r="AGC109" s="294"/>
      <c r="AGD109" s="294"/>
      <c r="AGE109" s="294"/>
      <c r="AGF109" s="294">
        <v>0</v>
      </c>
      <c r="AGG109" s="294"/>
      <c r="AGH109" s="294"/>
      <c r="AGI109" s="294"/>
      <c r="AGJ109" s="294"/>
      <c r="AGK109" s="294"/>
      <c r="AGL109" s="294"/>
      <c r="AGM109" s="294"/>
      <c r="AGN109" s="294"/>
      <c r="AGO109" s="294"/>
      <c r="AGP109" s="294"/>
      <c r="AGQ109" s="294"/>
      <c r="AGR109" s="294"/>
      <c r="AGS109" s="294"/>
      <c r="AGT109" s="294"/>
      <c r="AGU109" s="294"/>
      <c r="AGV109" s="294"/>
      <c r="AGW109" s="294"/>
      <c r="AGX109" s="294"/>
      <c r="AGY109" s="294"/>
      <c r="AGZ109" s="294"/>
      <c r="AHA109" s="294"/>
      <c r="AHB109" s="294"/>
      <c r="AHC109" s="294"/>
      <c r="AHD109" s="294"/>
      <c r="AHE109" s="294"/>
      <c r="AHF109" s="294"/>
      <c r="AHG109" s="294"/>
      <c r="AHH109" s="294"/>
      <c r="AHI109" s="294"/>
      <c r="AHJ109" s="294"/>
      <c r="AHK109" s="294"/>
      <c r="AHL109" s="294"/>
      <c r="AHM109" s="294"/>
      <c r="AHN109" s="294"/>
      <c r="AHO109" s="294"/>
      <c r="AHP109" s="294"/>
      <c r="AHQ109" s="294"/>
      <c r="AHR109" s="329"/>
      <c r="AHS109" s="294">
        <f t="shared" si="51"/>
        <v>-3215006.8</v>
      </c>
      <c r="AHT109" s="271" t="b">
        <f t="shared" si="52"/>
        <v>1</v>
      </c>
      <c r="AHU109" s="271" t="s">
        <v>6273</v>
      </c>
      <c r="AHV109" s="271" t="s">
        <v>6156</v>
      </c>
      <c r="AHW109" s="271" t="s">
        <v>6157</v>
      </c>
    </row>
    <row r="110" spans="1:907" ht="24" x14ac:dyDescent="0.8">
      <c r="A110" s="270" t="s">
        <v>6273</v>
      </c>
      <c r="B110" s="270" t="s">
        <v>6158</v>
      </c>
      <c r="C110" s="271" t="s">
        <v>6159</v>
      </c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>
        <v>-3306.9</v>
      </c>
      <c r="AL110" s="294"/>
      <c r="AM110" s="294"/>
      <c r="AN110" s="294"/>
      <c r="AO110" s="294"/>
      <c r="AP110" s="294"/>
      <c r="AQ110" s="294"/>
      <c r="AR110" s="294"/>
      <c r="AS110" s="294">
        <v>-1325</v>
      </c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>
        <v>0</v>
      </c>
      <c r="CA110" s="294"/>
      <c r="CB110" s="294"/>
      <c r="CC110" s="294"/>
      <c r="CD110" s="294"/>
      <c r="CE110" s="294"/>
      <c r="CF110" s="294"/>
      <c r="CG110" s="294"/>
      <c r="CH110" s="294"/>
      <c r="CI110" s="294"/>
      <c r="CJ110" s="294"/>
      <c r="CK110" s="294"/>
      <c r="CL110" s="294"/>
      <c r="CM110" s="294"/>
      <c r="CN110" s="294"/>
      <c r="CO110" s="294"/>
      <c r="CP110" s="294"/>
      <c r="CQ110" s="294"/>
      <c r="CR110" s="294"/>
      <c r="CS110" s="294"/>
      <c r="CT110" s="294"/>
      <c r="CU110" s="294"/>
      <c r="CV110" s="294"/>
      <c r="CW110" s="294"/>
      <c r="CX110" s="294"/>
      <c r="CY110" s="294"/>
      <c r="CZ110" s="294"/>
      <c r="DA110" s="294"/>
      <c r="DB110" s="294"/>
      <c r="DC110" s="294"/>
      <c r="DD110" s="294"/>
      <c r="DE110" s="294"/>
      <c r="DF110" s="294"/>
      <c r="DG110" s="294"/>
      <c r="DH110" s="294"/>
      <c r="DI110" s="294"/>
      <c r="DJ110" s="294"/>
      <c r="DK110" s="294"/>
      <c r="DL110" s="294"/>
      <c r="DM110" s="294"/>
      <c r="DN110" s="294"/>
      <c r="DO110" s="294"/>
      <c r="DP110" s="294"/>
      <c r="DQ110" s="294">
        <v>-89670</v>
      </c>
      <c r="DR110" s="294"/>
      <c r="DS110" s="294"/>
      <c r="DT110" s="294"/>
      <c r="DU110" s="294"/>
      <c r="DV110" s="294"/>
      <c r="DW110" s="294"/>
      <c r="DX110" s="294"/>
      <c r="DY110" s="294"/>
      <c r="DZ110" s="294"/>
      <c r="EA110" s="294"/>
      <c r="EB110" s="294"/>
      <c r="EC110" s="294"/>
      <c r="ED110" s="294"/>
      <c r="EE110" s="294"/>
      <c r="EF110" s="294"/>
      <c r="EG110" s="294"/>
      <c r="EH110" s="294"/>
      <c r="EI110" s="294"/>
      <c r="EJ110" s="294"/>
      <c r="EK110" s="294"/>
      <c r="EL110" s="294"/>
      <c r="EM110" s="294"/>
      <c r="EN110" s="294"/>
      <c r="EO110" s="294"/>
      <c r="EP110" s="294"/>
      <c r="EQ110" s="294"/>
      <c r="ER110" s="294"/>
      <c r="ES110" s="294"/>
      <c r="ET110" s="294"/>
      <c r="EU110" s="294"/>
      <c r="EV110" s="294"/>
      <c r="EW110" s="294"/>
      <c r="EX110" s="294"/>
      <c r="EY110" s="294"/>
      <c r="EZ110" s="294"/>
      <c r="FA110" s="294"/>
      <c r="FB110" s="294"/>
      <c r="FC110" s="294"/>
      <c r="FD110" s="294"/>
      <c r="FE110" s="294"/>
      <c r="FF110" s="294"/>
      <c r="FG110" s="294"/>
      <c r="FH110" s="294"/>
      <c r="FI110" s="294"/>
      <c r="FJ110" s="294"/>
      <c r="FK110" s="294"/>
      <c r="FL110" s="294"/>
      <c r="FM110" s="294"/>
      <c r="FN110" s="294"/>
      <c r="FO110" s="294"/>
      <c r="FP110" s="294"/>
      <c r="FQ110" s="294"/>
      <c r="FR110" s="294"/>
      <c r="FS110" s="294"/>
      <c r="FT110" s="294"/>
      <c r="FU110" s="294"/>
      <c r="FV110" s="294"/>
      <c r="FW110" s="294"/>
      <c r="FX110" s="294">
        <v>-217890</v>
      </c>
      <c r="FY110" s="294"/>
      <c r="FZ110" s="294"/>
      <c r="GA110" s="294"/>
      <c r="GB110" s="294"/>
      <c r="GC110" s="294"/>
      <c r="GD110" s="294"/>
      <c r="GE110" s="294"/>
      <c r="GF110" s="294"/>
      <c r="GG110" s="294"/>
      <c r="GH110" s="294"/>
      <c r="GI110" s="294"/>
      <c r="GJ110" s="294"/>
      <c r="GK110" s="294"/>
      <c r="GL110" s="294"/>
      <c r="GM110" s="294"/>
      <c r="GN110" s="294"/>
      <c r="GO110" s="294"/>
      <c r="GP110" s="294"/>
      <c r="GQ110" s="294"/>
      <c r="GR110" s="294"/>
      <c r="GS110" s="294"/>
      <c r="GT110" s="294"/>
      <c r="GU110" s="294"/>
      <c r="GV110" s="294"/>
      <c r="GW110" s="294"/>
      <c r="GX110" s="294"/>
      <c r="GY110" s="294"/>
      <c r="GZ110" s="294"/>
      <c r="HA110" s="294"/>
      <c r="HB110" s="294"/>
      <c r="HC110" s="294"/>
      <c r="HD110" s="294"/>
      <c r="HE110" s="294"/>
      <c r="HF110" s="294"/>
      <c r="HG110" s="294"/>
      <c r="HH110" s="294"/>
      <c r="HI110" s="294"/>
      <c r="HJ110" s="294"/>
      <c r="HK110" s="294"/>
      <c r="HL110" s="294"/>
      <c r="HM110" s="294"/>
      <c r="HN110" s="294"/>
      <c r="HO110" s="294"/>
      <c r="HP110" s="294"/>
      <c r="HQ110" s="294"/>
      <c r="HR110" s="294"/>
      <c r="HS110" s="294"/>
      <c r="HT110" s="294"/>
      <c r="HU110" s="294"/>
      <c r="HV110" s="294"/>
      <c r="HW110" s="294"/>
      <c r="HX110" s="294"/>
      <c r="HY110" s="294"/>
      <c r="HZ110" s="294"/>
      <c r="IA110" s="294"/>
      <c r="IB110" s="294"/>
      <c r="IC110" s="294"/>
      <c r="ID110" s="294"/>
      <c r="IE110" s="294"/>
      <c r="IF110" s="294"/>
      <c r="IG110" s="294"/>
      <c r="IH110" s="294"/>
      <c r="II110" s="294"/>
      <c r="IJ110" s="294"/>
      <c r="IK110" s="294"/>
      <c r="IL110" s="294"/>
      <c r="IM110" s="294"/>
      <c r="IN110" s="294"/>
      <c r="IO110" s="294"/>
      <c r="IP110" s="294"/>
      <c r="IQ110" s="294">
        <v>0</v>
      </c>
      <c r="IR110" s="294"/>
      <c r="IS110" s="294"/>
      <c r="IT110" s="294">
        <v>0</v>
      </c>
      <c r="IU110" s="294"/>
      <c r="IV110" s="294"/>
      <c r="IW110" s="294"/>
      <c r="IX110" s="294"/>
      <c r="IY110" s="294"/>
      <c r="IZ110" s="294"/>
      <c r="JA110" s="294"/>
      <c r="JB110" s="294"/>
      <c r="JC110" s="294"/>
      <c r="JD110" s="294"/>
      <c r="JE110" s="294"/>
      <c r="JF110" s="294"/>
      <c r="JG110" s="294"/>
      <c r="JH110" s="294"/>
      <c r="JI110" s="294"/>
      <c r="JJ110" s="294"/>
      <c r="JK110" s="294"/>
      <c r="JL110" s="294"/>
      <c r="JM110" s="294"/>
      <c r="JN110" s="294"/>
      <c r="JO110" s="294"/>
      <c r="JP110" s="294"/>
      <c r="JQ110" s="294"/>
      <c r="JR110" s="294"/>
      <c r="JS110" s="294"/>
      <c r="JT110" s="294"/>
      <c r="JU110" s="294"/>
      <c r="JV110" s="294"/>
      <c r="JW110" s="294"/>
      <c r="JX110" s="294"/>
      <c r="JY110" s="294"/>
      <c r="JZ110" s="294"/>
      <c r="KA110" s="294"/>
      <c r="KB110" s="294"/>
      <c r="KC110" s="294"/>
      <c r="KD110" s="294"/>
      <c r="KE110" s="294"/>
      <c r="KF110" s="294"/>
      <c r="KG110" s="294"/>
      <c r="KH110" s="294"/>
      <c r="KI110" s="294"/>
      <c r="KJ110" s="294"/>
      <c r="KK110" s="294"/>
      <c r="KL110" s="294"/>
      <c r="KM110" s="294"/>
      <c r="KN110" s="294"/>
      <c r="KO110" s="294"/>
      <c r="KP110" s="294"/>
      <c r="KQ110" s="294"/>
      <c r="KR110" s="294"/>
      <c r="KS110" s="294"/>
      <c r="KT110" s="294"/>
      <c r="KU110" s="294"/>
      <c r="KV110" s="294"/>
      <c r="KW110" s="294"/>
      <c r="KX110" s="294"/>
      <c r="KY110" s="294"/>
      <c r="KZ110" s="294"/>
      <c r="LA110" s="294"/>
      <c r="LB110" s="294"/>
      <c r="LC110" s="294"/>
      <c r="LD110" s="294"/>
      <c r="LE110" s="294"/>
      <c r="LF110" s="294"/>
      <c r="LG110" s="294"/>
      <c r="LH110" s="294"/>
      <c r="LI110" s="294"/>
      <c r="LJ110" s="294"/>
      <c r="LK110" s="294"/>
      <c r="LL110" s="294"/>
      <c r="LM110" s="294"/>
      <c r="LN110" s="294"/>
      <c r="LO110" s="294"/>
      <c r="LP110" s="294"/>
      <c r="LQ110" s="294"/>
      <c r="LR110" s="294"/>
      <c r="LS110" s="294"/>
      <c r="LT110" s="294"/>
      <c r="LU110" s="294"/>
      <c r="LV110" s="294"/>
      <c r="LW110" s="294"/>
      <c r="LX110" s="294">
        <v>-3869</v>
      </c>
      <c r="LY110" s="294"/>
      <c r="LZ110" s="294"/>
      <c r="MA110" s="294"/>
      <c r="MB110" s="294"/>
      <c r="MC110" s="294"/>
      <c r="MD110" s="294"/>
      <c r="ME110" s="294"/>
      <c r="MF110" s="294"/>
      <c r="MG110" s="294"/>
      <c r="MH110" s="294"/>
      <c r="MI110" s="294"/>
      <c r="MJ110" s="294"/>
      <c r="MK110" s="294"/>
      <c r="ML110" s="294"/>
      <c r="MM110" s="294"/>
      <c r="MN110" s="294"/>
      <c r="MO110" s="294"/>
      <c r="MP110" s="294"/>
      <c r="MQ110" s="294"/>
      <c r="MR110" s="294"/>
      <c r="MS110" s="294"/>
      <c r="MT110" s="294"/>
      <c r="MU110" s="294"/>
      <c r="MV110" s="294"/>
      <c r="MW110" s="294"/>
      <c r="MX110" s="294"/>
      <c r="MY110" s="294"/>
      <c r="MZ110" s="294"/>
      <c r="NA110" s="294"/>
      <c r="NB110" s="294"/>
      <c r="NC110" s="294"/>
      <c r="ND110" s="294"/>
      <c r="NE110" s="294"/>
      <c r="NF110" s="294">
        <v>0</v>
      </c>
      <c r="NG110" s="294"/>
      <c r="NH110" s="294"/>
      <c r="NI110" s="294"/>
      <c r="NJ110" s="294"/>
      <c r="NK110" s="294"/>
      <c r="NL110" s="294"/>
      <c r="NM110" s="294"/>
      <c r="NN110" s="294"/>
      <c r="NO110" s="294"/>
      <c r="NP110" s="294"/>
      <c r="NQ110" s="294"/>
      <c r="NR110" s="294"/>
      <c r="NS110" s="294"/>
      <c r="NT110" s="294"/>
      <c r="NU110" s="294"/>
      <c r="NV110" s="294"/>
      <c r="NW110" s="294"/>
      <c r="NX110" s="294"/>
      <c r="NY110" s="294"/>
      <c r="NZ110" s="294">
        <v>-7451.4</v>
      </c>
      <c r="OA110" s="294"/>
      <c r="OB110" s="294"/>
      <c r="OC110" s="294"/>
      <c r="OD110" s="294"/>
      <c r="OE110" s="294"/>
      <c r="OF110" s="294"/>
      <c r="OG110" s="294"/>
      <c r="OH110" s="294"/>
      <c r="OI110" s="294"/>
      <c r="OJ110" s="294"/>
      <c r="OK110" s="294"/>
      <c r="OL110" s="294"/>
      <c r="OM110" s="294"/>
      <c r="ON110" s="294"/>
      <c r="OO110" s="294"/>
      <c r="OP110" s="294"/>
      <c r="OQ110" s="294"/>
      <c r="OR110" s="294"/>
      <c r="OS110" s="294"/>
      <c r="OT110" s="294"/>
      <c r="OU110" s="294"/>
      <c r="OV110" s="294"/>
      <c r="OW110" s="294"/>
      <c r="OX110" s="294"/>
      <c r="OY110" s="294"/>
      <c r="OZ110" s="294"/>
      <c r="PA110" s="294"/>
      <c r="PB110" s="294"/>
      <c r="PC110" s="294"/>
      <c r="PD110" s="294"/>
      <c r="PE110" s="294"/>
      <c r="PF110" s="294"/>
      <c r="PG110" s="294"/>
      <c r="PH110" s="294"/>
      <c r="PI110" s="294"/>
      <c r="PJ110" s="294"/>
      <c r="PK110" s="294"/>
      <c r="PL110" s="294"/>
      <c r="PM110" s="294"/>
      <c r="PN110" s="294"/>
      <c r="PO110" s="294"/>
      <c r="PP110" s="294"/>
      <c r="PQ110" s="294"/>
      <c r="PR110" s="294"/>
      <c r="PS110" s="294"/>
      <c r="PT110" s="294"/>
      <c r="PU110" s="294"/>
      <c r="PV110" s="294"/>
      <c r="PW110" s="294"/>
      <c r="PX110" s="294"/>
      <c r="PY110" s="294"/>
      <c r="PZ110" s="294"/>
      <c r="QA110" s="294"/>
      <c r="QB110" s="294"/>
      <c r="QC110" s="294"/>
      <c r="QD110" s="294"/>
      <c r="QE110" s="294"/>
      <c r="QF110" s="294"/>
      <c r="QG110" s="294"/>
      <c r="QH110" s="294"/>
      <c r="QI110" s="294"/>
      <c r="QJ110" s="294"/>
      <c r="QK110" s="294">
        <v>-69010</v>
      </c>
      <c r="QL110" s="294"/>
      <c r="QM110" s="294"/>
      <c r="QN110" s="294"/>
      <c r="QO110" s="294"/>
      <c r="QP110" s="294"/>
      <c r="QQ110" s="294"/>
      <c r="QR110" s="294"/>
      <c r="QS110" s="294"/>
      <c r="QT110" s="294"/>
      <c r="QU110" s="294"/>
      <c r="QV110" s="294"/>
      <c r="QW110" s="294"/>
      <c r="QX110" s="294"/>
      <c r="QY110" s="294"/>
      <c r="QZ110" s="294"/>
      <c r="RA110" s="294"/>
      <c r="RB110" s="294"/>
      <c r="RC110" s="294"/>
      <c r="RD110" s="294"/>
      <c r="RE110" s="294"/>
      <c r="RF110" s="294"/>
      <c r="RG110" s="294"/>
      <c r="RH110" s="294"/>
      <c r="RI110" s="294"/>
      <c r="RJ110" s="294"/>
      <c r="RK110" s="294"/>
      <c r="RL110" s="294">
        <v>0</v>
      </c>
      <c r="RM110" s="294"/>
      <c r="RN110" s="294"/>
      <c r="RO110" s="294"/>
      <c r="RP110" s="294"/>
      <c r="RQ110" s="294"/>
      <c r="RR110" s="294"/>
      <c r="RS110" s="294"/>
      <c r="RT110" s="294"/>
      <c r="RU110" s="294"/>
      <c r="RV110" s="294"/>
      <c r="RW110" s="294"/>
      <c r="RX110" s="294"/>
      <c r="RY110" s="294"/>
      <c r="RZ110" s="294"/>
      <c r="SA110" s="294">
        <v>0</v>
      </c>
      <c r="SB110" s="294">
        <v>0</v>
      </c>
      <c r="SC110" s="294"/>
      <c r="SD110" s="294"/>
      <c r="SE110" s="294"/>
      <c r="SF110" s="294"/>
      <c r="SG110" s="294"/>
      <c r="SH110" s="294"/>
      <c r="SI110" s="294"/>
      <c r="SJ110" s="294"/>
      <c r="SK110" s="294"/>
      <c r="SL110" s="294"/>
      <c r="SM110" s="294"/>
      <c r="SN110" s="294"/>
      <c r="SO110" s="294"/>
      <c r="SP110" s="294"/>
      <c r="SQ110" s="294"/>
      <c r="SR110" s="294"/>
      <c r="SS110" s="294"/>
      <c r="ST110" s="294"/>
      <c r="SU110" s="294"/>
      <c r="SV110" s="294"/>
      <c r="SW110" s="294"/>
      <c r="SX110" s="294"/>
      <c r="SY110" s="294"/>
      <c r="SZ110" s="294"/>
      <c r="TA110" s="294"/>
      <c r="TB110" s="294"/>
      <c r="TC110" s="294"/>
      <c r="TD110" s="294"/>
      <c r="TE110" s="294"/>
      <c r="TF110" s="294"/>
      <c r="TG110" s="294"/>
      <c r="TH110" s="294"/>
      <c r="TI110" s="294"/>
      <c r="TJ110" s="294"/>
      <c r="TK110" s="294"/>
      <c r="TL110" s="294"/>
      <c r="TM110" s="294"/>
      <c r="TN110" s="294"/>
      <c r="TO110" s="294"/>
      <c r="TP110" s="294"/>
      <c r="TQ110" s="294"/>
      <c r="TR110" s="294"/>
      <c r="TS110" s="294"/>
      <c r="TT110" s="294"/>
      <c r="TU110" s="294"/>
      <c r="TV110" s="294"/>
      <c r="TW110" s="294"/>
      <c r="TX110" s="294"/>
      <c r="TY110" s="294"/>
      <c r="TZ110" s="294"/>
      <c r="UA110" s="294"/>
      <c r="UB110" s="294"/>
      <c r="UC110" s="294"/>
      <c r="UD110" s="294"/>
      <c r="UE110" s="294"/>
      <c r="UF110" s="294"/>
      <c r="UG110" s="294"/>
      <c r="UH110" s="294"/>
      <c r="UI110" s="294"/>
      <c r="UJ110" s="294"/>
      <c r="UK110" s="294"/>
      <c r="UL110" s="294"/>
      <c r="UM110" s="294"/>
      <c r="UN110" s="294"/>
      <c r="UO110" s="294"/>
      <c r="UP110" s="294"/>
      <c r="UQ110" s="294"/>
      <c r="UR110" s="294"/>
      <c r="US110" s="294"/>
      <c r="UT110" s="294"/>
      <c r="UU110" s="294"/>
      <c r="UV110" s="294"/>
      <c r="UW110" s="294"/>
      <c r="UX110" s="294"/>
      <c r="UY110" s="294"/>
      <c r="UZ110" s="294"/>
      <c r="VA110" s="294"/>
      <c r="VB110" s="294"/>
      <c r="VC110" s="294"/>
      <c r="VD110" s="294"/>
      <c r="VE110" s="294"/>
      <c r="VF110" s="294"/>
      <c r="VG110" s="294"/>
      <c r="VH110" s="294"/>
      <c r="VI110" s="294"/>
      <c r="VJ110" s="294"/>
      <c r="VK110" s="294"/>
      <c r="VL110" s="294"/>
      <c r="VM110" s="294">
        <v>-29600</v>
      </c>
      <c r="VN110" s="294"/>
      <c r="VO110" s="294"/>
      <c r="VP110" s="294"/>
      <c r="VQ110" s="294"/>
      <c r="VR110" s="294">
        <v>-39480</v>
      </c>
      <c r="VS110" s="294"/>
      <c r="VT110" s="294"/>
      <c r="VU110" s="294"/>
      <c r="VV110" s="294"/>
      <c r="VW110" s="294"/>
      <c r="VX110" s="294"/>
      <c r="VY110" s="294"/>
      <c r="VZ110" s="294"/>
      <c r="WA110" s="294"/>
      <c r="WB110" s="294"/>
      <c r="WC110" s="294"/>
      <c r="WD110" s="294"/>
      <c r="WE110" s="294"/>
      <c r="WF110" s="294"/>
      <c r="WG110" s="294"/>
      <c r="WH110" s="294"/>
      <c r="WI110" s="294"/>
      <c r="WJ110" s="294"/>
      <c r="WK110" s="294"/>
      <c r="WL110" s="294"/>
      <c r="WM110" s="294"/>
      <c r="WN110" s="294"/>
      <c r="WO110" s="294"/>
      <c r="WP110" s="294"/>
      <c r="WQ110" s="294"/>
      <c r="WR110" s="294"/>
      <c r="WS110" s="294"/>
      <c r="WT110" s="294"/>
      <c r="WU110" s="294"/>
      <c r="WV110" s="294"/>
      <c r="WW110" s="294"/>
      <c r="WX110" s="294"/>
      <c r="WY110" s="294"/>
      <c r="WZ110" s="294"/>
      <c r="XA110" s="294"/>
      <c r="XB110" s="294"/>
      <c r="XC110" s="294"/>
      <c r="XD110" s="294"/>
      <c r="XE110" s="294"/>
      <c r="XF110" s="294"/>
      <c r="XG110" s="294"/>
      <c r="XH110" s="294"/>
      <c r="XI110" s="294"/>
      <c r="XJ110" s="294"/>
      <c r="XK110" s="294"/>
      <c r="XL110" s="294"/>
      <c r="XM110" s="294"/>
      <c r="XN110" s="294"/>
      <c r="XO110" s="294"/>
      <c r="XP110" s="294"/>
      <c r="XQ110" s="294"/>
      <c r="XR110" s="294"/>
      <c r="XS110" s="294"/>
      <c r="XT110" s="294"/>
      <c r="XU110" s="294"/>
      <c r="XV110" s="294"/>
      <c r="XW110" s="294"/>
      <c r="XX110" s="294"/>
      <c r="XY110" s="294"/>
      <c r="XZ110" s="294"/>
      <c r="YA110" s="294"/>
      <c r="YB110" s="294"/>
      <c r="YC110" s="294"/>
      <c r="YD110" s="294"/>
      <c r="YE110" s="294"/>
      <c r="YF110" s="294"/>
      <c r="YG110" s="294"/>
      <c r="YH110" s="294"/>
      <c r="YI110" s="294"/>
      <c r="YJ110" s="294"/>
      <c r="YK110" s="294"/>
      <c r="YL110" s="294"/>
      <c r="YM110" s="294"/>
      <c r="YN110" s="294"/>
      <c r="YO110" s="294"/>
      <c r="YP110" s="294"/>
      <c r="YQ110" s="294">
        <v>-2590</v>
      </c>
      <c r="YR110" s="294"/>
      <c r="YS110" s="294"/>
      <c r="YT110" s="294"/>
      <c r="YU110" s="294"/>
      <c r="YV110" s="294"/>
      <c r="YW110" s="294"/>
      <c r="YX110" s="294"/>
      <c r="YY110" s="294"/>
      <c r="YZ110" s="294"/>
      <c r="ZA110" s="294"/>
      <c r="ZB110" s="294"/>
      <c r="ZC110" s="294"/>
      <c r="ZD110" s="294"/>
      <c r="ZE110" s="294"/>
      <c r="ZF110" s="294"/>
      <c r="ZG110" s="294"/>
      <c r="ZH110" s="294"/>
      <c r="ZI110" s="294"/>
      <c r="ZJ110" s="294"/>
      <c r="ZK110" s="294"/>
      <c r="ZL110" s="294"/>
      <c r="ZM110" s="294"/>
      <c r="ZN110" s="294"/>
      <c r="ZO110" s="294"/>
      <c r="ZP110" s="294"/>
      <c r="ZQ110" s="294"/>
      <c r="ZR110" s="294"/>
      <c r="ZS110" s="294"/>
      <c r="ZT110" s="294"/>
      <c r="ZU110" s="294"/>
      <c r="ZV110" s="294"/>
      <c r="ZW110" s="294"/>
      <c r="ZX110" s="294"/>
      <c r="ZY110" s="294"/>
      <c r="ZZ110" s="294"/>
      <c r="AAA110" s="294"/>
      <c r="AAB110" s="294"/>
      <c r="AAC110" s="294"/>
      <c r="AAD110" s="294"/>
      <c r="AAE110" s="294"/>
      <c r="AAF110" s="294"/>
      <c r="AAG110" s="294"/>
      <c r="AAH110" s="294"/>
      <c r="AAI110" s="294"/>
      <c r="AAJ110" s="294"/>
      <c r="AAK110" s="294"/>
      <c r="AAL110" s="294"/>
      <c r="AAM110" s="294"/>
      <c r="AAN110" s="294"/>
      <c r="AAO110" s="294"/>
      <c r="AAP110" s="294"/>
      <c r="AAQ110" s="294"/>
      <c r="AAR110" s="294"/>
      <c r="AAS110" s="294"/>
      <c r="AAT110" s="294"/>
      <c r="AAU110" s="294"/>
      <c r="AAV110" s="294"/>
      <c r="AAW110" s="294"/>
      <c r="AAX110" s="294"/>
      <c r="AAY110" s="294">
        <v>-29150</v>
      </c>
      <c r="AAZ110" s="294"/>
      <c r="ABA110" s="294"/>
      <c r="ABB110" s="294"/>
      <c r="ABC110" s="294">
        <v>0</v>
      </c>
      <c r="ABD110" s="294"/>
      <c r="ABE110" s="294"/>
      <c r="ABF110" s="294"/>
      <c r="ABG110" s="294"/>
      <c r="ABH110" s="294"/>
      <c r="ABI110" s="294"/>
      <c r="ABJ110" s="294"/>
      <c r="ABK110" s="294">
        <v>0</v>
      </c>
      <c r="ABL110" s="294"/>
      <c r="ABM110" s="294"/>
      <c r="ABN110" s="294"/>
      <c r="ABO110" s="294"/>
      <c r="ABP110" s="294"/>
      <c r="ABQ110" s="294"/>
      <c r="ABR110" s="294"/>
      <c r="ABS110" s="294"/>
      <c r="ABT110" s="294"/>
      <c r="ABU110" s="294"/>
      <c r="ABV110" s="294"/>
      <c r="ABW110" s="294"/>
      <c r="ABX110" s="294"/>
      <c r="ABY110" s="294"/>
      <c r="ABZ110" s="294"/>
      <c r="ACA110" s="294"/>
      <c r="ACB110" s="294"/>
      <c r="ACC110" s="294"/>
      <c r="ACD110" s="294"/>
      <c r="ACE110" s="294"/>
      <c r="ACF110" s="294"/>
      <c r="ACG110" s="294"/>
      <c r="ACH110" s="294"/>
      <c r="ACI110" s="294"/>
      <c r="ACJ110" s="294"/>
      <c r="ACK110" s="294"/>
      <c r="ACL110" s="294"/>
      <c r="ACM110" s="294"/>
      <c r="ACN110" s="294"/>
      <c r="ACO110" s="294"/>
      <c r="ACP110" s="294"/>
      <c r="ACQ110" s="294"/>
      <c r="ACR110" s="294"/>
      <c r="ACS110" s="294"/>
      <c r="ACT110" s="294"/>
      <c r="ACU110" s="294"/>
      <c r="ACV110" s="294"/>
      <c r="ACW110" s="294"/>
      <c r="ACX110" s="294"/>
      <c r="ACY110" s="294"/>
      <c r="ACZ110" s="294"/>
      <c r="ADA110" s="294"/>
      <c r="ADB110" s="294"/>
      <c r="ADC110" s="294"/>
      <c r="ADD110" s="294"/>
      <c r="ADE110" s="294"/>
      <c r="ADF110" s="294"/>
      <c r="ADG110" s="294"/>
      <c r="ADH110" s="294"/>
      <c r="ADI110" s="294"/>
      <c r="ADJ110" s="294"/>
      <c r="ADK110" s="294"/>
      <c r="ADL110" s="294"/>
      <c r="ADM110" s="294"/>
      <c r="ADN110" s="294"/>
      <c r="ADO110" s="294"/>
      <c r="ADP110" s="294"/>
      <c r="ADQ110" s="294"/>
      <c r="ADR110" s="294"/>
      <c r="ADS110" s="294"/>
      <c r="ADT110" s="294">
        <v>-88620</v>
      </c>
      <c r="ADU110" s="294"/>
      <c r="ADV110" s="294"/>
      <c r="ADW110" s="294"/>
      <c r="ADX110" s="294"/>
      <c r="ADY110" s="294"/>
      <c r="ADZ110" s="294"/>
      <c r="AEA110" s="294"/>
      <c r="AEB110" s="294"/>
      <c r="AEC110" s="294"/>
      <c r="AED110" s="294"/>
      <c r="AEE110" s="294"/>
      <c r="AEF110" s="294"/>
      <c r="AEG110" s="294"/>
      <c r="AEH110" s="294"/>
      <c r="AEI110" s="294"/>
      <c r="AEJ110" s="294"/>
      <c r="AEK110" s="294"/>
      <c r="AEL110" s="294"/>
      <c r="AEM110" s="294"/>
      <c r="AEN110" s="294"/>
      <c r="AEO110" s="294"/>
      <c r="AEP110" s="294"/>
      <c r="AEQ110" s="294"/>
      <c r="AER110" s="294"/>
      <c r="AES110" s="294">
        <v>0</v>
      </c>
      <c r="AET110" s="294"/>
      <c r="AEU110" s="294"/>
      <c r="AEV110" s="294"/>
      <c r="AEW110" s="294"/>
      <c r="AEX110" s="294"/>
      <c r="AEY110" s="294"/>
      <c r="AEZ110" s="294"/>
      <c r="AFA110" s="294"/>
      <c r="AFB110" s="294"/>
      <c r="AFC110" s="294"/>
      <c r="AFD110" s="294"/>
      <c r="AFE110" s="294"/>
      <c r="AFF110" s="294"/>
      <c r="AFG110" s="294"/>
      <c r="AFH110" s="294"/>
      <c r="AFI110" s="294"/>
      <c r="AFJ110" s="294"/>
      <c r="AFK110" s="294"/>
      <c r="AFL110" s="294"/>
      <c r="AFM110" s="294"/>
      <c r="AFN110" s="294"/>
      <c r="AFO110" s="294"/>
      <c r="AFP110" s="294"/>
      <c r="AFQ110" s="294"/>
      <c r="AFR110" s="294"/>
      <c r="AFS110" s="294"/>
      <c r="AFT110" s="294"/>
      <c r="AFU110" s="294"/>
      <c r="AFV110" s="294"/>
      <c r="AFW110" s="294"/>
      <c r="AFX110" s="294"/>
      <c r="AFY110" s="294"/>
      <c r="AFZ110" s="294"/>
      <c r="AGA110" s="294"/>
      <c r="AGB110" s="294"/>
      <c r="AGC110" s="294"/>
      <c r="AGD110" s="294"/>
      <c r="AGE110" s="294"/>
      <c r="AGF110" s="294">
        <v>0</v>
      </c>
      <c r="AGG110" s="294"/>
      <c r="AGH110" s="294"/>
      <c r="AGI110" s="294"/>
      <c r="AGJ110" s="294"/>
      <c r="AGK110" s="294"/>
      <c r="AGL110" s="294"/>
      <c r="AGM110" s="294"/>
      <c r="AGN110" s="294"/>
      <c r="AGO110" s="294"/>
      <c r="AGP110" s="294"/>
      <c r="AGQ110" s="294"/>
      <c r="AGR110" s="294"/>
      <c r="AGS110" s="294"/>
      <c r="AGT110" s="294"/>
      <c r="AGU110" s="294"/>
      <c r="AGV110" s="294"/>
      <c r="AGW110" s="294"/>
      <c r="AGX110" s="294"/>
      <c r="AGY110" s="294"/>
      <c r="AGZ110" s="294"/>
      <c r="AHA110" s="294"/>
      <c r="AHB110" s="294"/>
      <c r="AHC110" s="294"/>
      <c r="AHD110" s="294"/>
      <c r="AHE110" s="294"/>
      <c r="AHF110" s="294"/>
      <c r="AHG110" s="294"/>
      <c r="AHH110" s="294"/>
      <c r="AHI110" s="294"/>
      <c r="AHJ110" s="294"/>
      <c r="AHK110" s="294"/>
      <c r="AHL110" s="294"/>
      <c r="AHM110" s="294"/>
      <c r="AHN110" s="294"/>
      <c r="AHO110" s="294"/>
      <c r="AHP110" s="294"/>
      <c r="AHQ110" s="294"/>
      <c r="AHR110" s="329"/>
      <c r="AHS110" s="294">
        <f>SUM(D110:AHR110)</f>
        <v>-581962.30000000005</v>
      </c>
      <c r="AHT110" s="271" t="b">
        <f t="shared" si="52"/>
        <v>1</v>
      </c>
      <c r="AHU110" s="271" t="s">
        <v>6273</v>
      </c>
      <c r="AHV110" s="271" t="s">
        <v>6158</v>
      </c>
      <c r="AHW110" s="271" t="s">
        <v>6159</v>
      </c>
    </row>
    <row r="111" spans="1:907" ht="24" x14ac:dyDescent="0.8">
      <c r="A111" s="270" t="s">
        <v>6273</v>
      </c>
      <c r="B111" s="270" t="s">
        <v>6160</v>
      </c>
      <c r="C111" s="271" t="s">
        <v>6161</v>
      </c>
      <c r="D111" s="294">
        <v>-2085000</v>
      </c>
      <c r="E111" s="294"/>
      <c r="F111" s="294"/>
      <c r="G111" s="294"/>
      <c r="H111" s="294"/>
      <c r="I111" s="294"/>
      <c r="J111" s="294"/>
      <c r="K111" s="294">
        <v>-170000</v>
      </c>
      <c r="L111" s="294">
        <v>-160000</v>
      </c>
      <c r="M111" s="294"/>
      <c r="N111" s="294"/>
      <c r="O111" s="294"/>
      <c r="P111" s="294"/>
      <c r="Q111" s="294"/>
      <c r="R111" s="294">
        <v>-85000</v>
      </c>
      <c r="S111" s="294"/>
      <c r="T111" s="294">
        <v>-135000</v>
      </c>
      <c r="U111" s="294">
        <v>-25000</v>
      </c>
      <c r="V111" s="294"/>
      <c r="W111" s="294"/>
      <c r="X111" s="294"/>
      <c r="Y111" s="294">
        <v>-210000</v>
      </c>
      <c r="Z111" s="294"/>
      <c r="AA111" s="294">
        <v>-120000</v>
      </c>
      <c r="AB111" s="294"/>
      <c r="AC111" s="294">
        <v>-505000</v>
      </c>
      <c r="AD111" s="294"/>
      <c r="AE111" s="294">
        <v>-140000</v>
      </c>
      <c r="AF111" s="294">
        <v>-435000</v>
      </c>
      <c r="AG111" s="294"/>
      <c r="AH111" s="294"/>
      <c r="AI111" s="294">
        <v>-215000</v>
      </c>
      <c r="AJ111" s="294"/>
      <c r="AK111" s="294">
        <v>-80000</v>
      </c>
      <c r="AL111" s="294">
        <v>-175000</v>
      </c>
      <c r="AM111" s="294">
        <v>-195000</v>
      </c>
      <c r="AN111" s="294">
        <v>-60000</v>
      </c>
      <c r="AO111" s="294"/>
      <c r="AP111" s="294"/>
      <c r="AQ111" s="294">
        <v>-115000</v>
      </c>
      <c r="AR111" s="294"/>
      <c r="AS111" s="294">
        <v>-60000</v>
      </c>
      <c r="AT111" s="294">
        <v>-800000</v>
      </c>
      <c r="AU111" s="294">
        <v>-90000</v>
      </c>
      <c r="AV111" s="294">
        <v>-50000</v>
      </c>
      <c r="AW111" s="294">
        <v>-350000</v>
      </c>
      <c r="AX111" s="294">
        <v>-110000</v>
      </c>
      <c r="AY111" s="294">
        <v>-155000</v>
      </c>
      <c r="AZ111" s="294">
        <v>-80000</v>
      </c>
      <c r="BA111" s="294">
        <v>-65000</v>
      </c>
      <c r="BB111" s="294">
        <v>-50000</v>
      </c>
      <c r="BC111" s="294">
        <v>-70000</v>
      </c>
      <c r="BD111" s="294">
        <v>-75000</v>
      </c>
      <c r="BE111" s="294">
        <v>-120000</v>
      </c>
      <c r="BF111" s="294">
        <v>-265000</v>
      </c>
      <c r="BG111" s="294">
        <v>-10000</v>
      </c>
      <c r="BH111" s="294">
        <v>-10000</v>
      </c>
      <c r="BI111" s="294"/>
      <c r="BJ111" s="294">
        <v>-520000</v>
      </c>
      <c r="BK111" s="294">
        <v>-115000</v>
      </c>
      <c r="BL111" s="294"/>
      <c r="BM111" s="294"/>
      <c r="BN111" s="294"/>
      <c r="BO111" s="294"/>
      <c r="BP111" s="294">
        <v>-50000</v>
      </c>
      <c r="BQ111" s="294">
        <v>-30000</v>
      </c>
      <c r="BR111" s="294"/>
      <c r="BS111" s="294">
        <v>-120000</v>
      </c>
      <c r="BT111" s="294"/>
      <c r="BU111" s="294">
        <v>-95000</v>
      </c>
      <c r="BV111" s="294"/>
      <c r="BW111" s="294"/>
      <c r="BX111" s="294">
        <v>-75000</v>
      </c>
      <c r="BY111" s="294"/>
      <c r="BZ111" s="294">
        <v>0</v>
      </c>
      <c r="CA111" s="294">
        <v>-100000</v>
      </c>
      <c r="CB111" s="294">
        <v>0</v>
      </c>
      <c r="CC111" s="294"/>
      <c r="CD111" s="294">
        <v>-80000</v>
      </c>
      <c r="CE111" s="294">
        <v>-90000</v>
      </c>
      <c r="CF111" s="294">
        <v>0</v>
      </c>
      <c r="CG111" s="294">
        <v>-1890000</v>
      </c>
      <c r="CH111" s="294">
        <v>-85000</v>
      </c>
      <c r="CI111" s="294">
        <v>-470000</v>
      </c>
      <c r="CJ111" s="294">
        <v>-70000</v>
      </c>
      <c r="CK111" s="294">
        <v>-110000</v>
      </c>
      <c r="CL111" s="294">
        <v>-85000</v>
      </c>
      <c r="CM111" s="294">
        <v>-105000</v>
      </c>
      <c r="CN111" s="294">
        <v>-210000</v>
      </c>
      <c r="CO111" s="294">
        <v>-50000</v>
      </c>
      <c r="CP111" s="294">
        <v>-110000</v>
      </c>
      <c r="CQ111" s="294">
        <v>-55000</v>
      </c>
      <c r="CR111" s="294">
        <v>-100000</v>
      </c>
      <c r="CS111" s="294">
        <v>-95000</v>
      </c>
      <c r="CT111" s="294"/>
      <c r="CU111" s="294">
        <v>-100000</v>
      </c>
      <c r="CV111" s="294">
        <v>-95000</v>
      </c>
      <c r="CW111" s="294">
        <v>-175000</v>
      </c>
      <c r="CX111" s="294">
        <v>-80000</v>
      </c>
      <c r="CY111" s="294">
        <v>-135000</v>
      </c>
      <c r="CZ111" s="294">
        <v>-50000</v>
      </c>
      <c r="DA111" s="294"/>
      <c r="DB111" s="294">
        <v>-585000</v>
      </c>
      <c r="DC111" s="294">
        <v>-490000</v>
      </c>
      <c r="DD111" s="294">
        <v>-135000</v>
      </c>
      <c r="DE111" s="294"/>
      <c r="DF111" s="294">
        <v>-145000</v>
      </c>
      <c r="DG111" s="294">
        <v>-160000</v>
      </c>
      <c r="DH111" s="294"/>
      <c r="DI111" s="294"/>
      <c r="DJ111" s="294">
        <v>-80000</v>
      </c>
      <c r="DK111" s="294">
        <v>-2175000</v>
      </c>
      <c r="DL111" s="294">
        <v>-75000</v>
      </c>
      <c r="DM111" s="294">
        <v>-135000</v>
      </c>
      <c r="DN111" s="294">
        <v>-155000</v>
      </c>
      <c r="DO111" s="294">
        <v>-155000</v>
      </c>
      <c r="DP111" s="294">
        <v>-110000</v>
      </c>
      <c r="DQ111" s="294">
        <v>-435000</v>
      </c>
      <c r="DR111" s="294">
        <v>-120000</v>
      </c>
      <c r="DS111" s="294">
        <v>-265000</v>
      </c>
      <c r="DT111" s="294"/>
      <c r="DU111" s="294">
        <v>0</v>
      </c>
      <c r="DV111" s="294"/>
      <c r="DW111" s="294">
        <v>-320000</v>
      </c>
      <c r="DX111" s="294">
        <v>-80000</v>
      </c>
      <c r="DY111" s="294"/>
      <c r="DZ111" s="294"/>
      <c r="EA111" s="294">
        <v>-55000</v>
      </c>
      <c r="EB111" s="294"/>
      <c r="EC111" s="294"/>
      <c r="ED111" s="294"/>
      <c r="EE111" s="294">
        <v>-360000</v>
      </c>
      <c r="EF111" s="294">
        <v>-400000</v>
      </c>
      <c r="EG111" s="294">
        <v>-110000</v>
      </c>
      <c r="EH111" s="294">
        <v>-115000</v>
      </c>
      <c r="EI111" s="294">
        <v>-120000</v>
      </c>
      <c r="EJ111" s="294">
        <v>-180000</v>
      </c>
      <c r="EK111" s="294">
        <v>-240000</v>
      </c>
      <c r="EL111" s="294">
        <v>-65000</v>
      </c>
      <c r="EM111" s="294"/>
      <c r="EN111" s="294">
        <v>-960000</v>
      </c>
      <c r="EO111" s="294">
        <v>-100000</v>
      </c>
      <c r="EP111" s="294">
        <v>-130000</v>
      </c>
      <c r="EQ111" s="294">
        <v>-95000</v>
      </c>
      <c r="ER111" s="294">
        <v>-70000</v>
      </c>
      <c r="ES111" s="294">
        <v>-90000</v>
      </c>
      <c r="ET111" s="294">
        <v>-170000</v>
      </c>
      <c r="EU111" s="294">
        <v>-155000</v>
      </c>
      <c r="EV111" s="294">
        <v>-115000</v>
      </c>
      <c r="EW111" s="294"/>
      <c r="EX111" s="294">
        <v>-55000</v>
      </c>
      <c r="EY111" s="294">
        <v>-75000</v>
      </c>
      <c r="EZ111" s="294">
        <v>-130000</v>
      </c>
      <c r="FA111" s="294"/>
      <c r="FB111" s="294"/>
      <c r="FC111" s="294">
        <v>-145000</v>
      </c>
      <c r="FD111" s="294">
        <v>-70000</v>
      </c>
      <c r="FE111" s="294">
        <v>-50000</v>
      </c>
      <c r="FF111" s="294">
        <v>-80000</v>
      </c>
      <c r="FG111" s="294">
        <v>-75000</v>
      </c>
      <c r="FH111" s="294">
        <v>-60000</v>
      </c>
      <c r="FI111" s="294"/>
      <c r="FJ111" s="294">
        <v>-80000</v>
      </c>
      <c r="FK111" s="294">
        <v>-65000</v>
      </c>
      <c r="FL111" s="294"/>
      <c r="FM111" s="294">
        <v>-100000</v>
      </c>
      <c r="FN111" s="294">
        <v>-95000</v>
      </c>
      <c r="FO111" s="294">
        <v>-55000</v>
      </c>
      <c r="FP111" s="294">
        <v>-30000</v>
      </c>
      <c r="FQ111" s="294"/>
      <c r="FR111" s="294"/>
      <c r="FS111" s="294"/>
      <c r="FT111" s="294"/>
      <c r="FU111" s="294">
        <v>-140000</v>
      </c>
      <c r="FV111" s="294">
        <v>-111500</v>
      </c>
      <c r="FW111" s="294">
        <v>-210000</v>
      </c>
      <c r="FX111" s="294">
        <v>-125000</v>
      </c>
      <c r="FY111" s="294">
        <v>-160000</v>
      </c>
      <c r="FZ111" s="294">
        <v>-75000</v>
      </c>
      <c r="GA111" s="294"/>
      <c r="GB111" s="294"/>
      <c r="GC111" s="294">
        <v>-140000</v>
      </c>
      <c r="GD111" s="294"/>
      <c r="GE111" s="294"/>
      <c r="GF111" s="294"/>
      <c r="GG111" s="294"/>
      <c r="GH111" s="294"/>
      <c r="GI111" s="294"/>
      <c r="GJ111" s="294">
        <v>-60000</v>
      </c>
      <c r="GK111" s="294">
        <v>-85000</v>
      </c>
      <c r="GL111" s="294">
        <v>-240000</v>
      </c>
      <c r="GM111" s="294"/>
      <c r="GN111" s="294"/>
      <c r="GO111" s="294"/>
      <c r="GP111" s="294"/>
      <c r="GQ111" s="294"/>
      <c r="GR111" s="294"/>
      <c r="GS111" s="294"/>
      <c r="GT111" s="294">
        <v>-190000</v>
      </c>
      <c r="GU111" s="294">
        <v>-70000</v>
      </c>
      <c r="GV111" s="294">
        <v>-145000</v>
      </c>
      <c r="GW111" s="294"/>
      <c r="GX111" s="294">
        <v>-80000</v>
      </c>
      <c r="GY111" s="294">
        <v>-385000</v>
      </c>
      <c r="GZ111" s="294">
        <v>-95000</v>
      </c>
      <c r="HA111" s="294">
        <v>-135000</v>
      </c>
      <c r="HB111" s="294">
        <v>-100000</v>
      </c>
      <c r="HC111" s="294"/>
      <c r="HD111" s="294"/>
      <c r="HE111" s="294">
        <v>-550000</v>
      </c>
      <c r="HF111" s="294">
        <v>-465000</v>
      </c>
      <c r="HG111" s="294">
        <v>-110000</v>
      </c>
      <c r="HH111" s="294"/>
      <c r="HI111" s="294">
        <v>-55000</v>
      </c>
      <c r="HJ111" s="294">
        <v>-650000</v>
      </c>
      <c r="HK111" s="294"/>
      <c r="HL111" s="294">
        <v>0</v>
      </c>
      <c r="HM111" s="294"/>
      <c r="HN111" s="294">
        <v>-65000</v>
      </c>
      <c r="HO111" s="294"/>
      <c r="HP111" s="294">
        <v>-240000</v>
      </c>
      <c r="HQ111" s="294"/>
      <c r="HR111" s="294"/>
      <c r="HS111" s="294">
        <v>-315000</v>
      </c>
      <c r="HT111" s="294">
        <v>-140000</v>
      </c>
      <c r="HU111" s="294">
        <v>-55000</v>
      </c>
      <c r="HV111" s="294">
        <v>-180000</v>
      </c>
      <c r="HW111" s="294">
        <v>0</v>
      </c>
      <c r="HX111" s="294"/>
      <c r="HY111" s="294">
        <v>-45000</v>
      </c>
      <c r="HZ111" s="294">
        <v>-55000</v>
      </c>
      <c r="IA111" s="294"/>
      <c r="IB111" s="294"/>
      <c r="IC111" s="294"/>
      <c r="ID111" s="294">
        <v>-40000</v>
      </c>
      <c r="IE111" s="294">
        <v>-80000</v>
      </c>
      <c r="IF111" s="294">
        <v>-60000</v>
      </c>
      <c r="IG111" s="294">
        <v>-35000</v>
      </c>
      <c r="IH111" s="294"/>
      <c r="II111" s="294"/>
      <c r="IJ111" s="294">
        <v>0</v>
      </c>
      <c r="IK111" s="294">
        <v>-145000</v>
      </c>
      <c r="IL111" s="294"/>
      <c r="IM111" s="294"/>
      <c r="IN111" s="294">
        <v>-70000</v>
      </c>
      <c r="IO111" s="294">
        <v>-100000</v>
      </c>
      <c r="IP111" s="294">
        <v>-55000</v>
      </c>
      <c r="IQ111" s="294">
        <v>-165000</v>
      </c>
      <c r="IR111" s="294">
        <v>-45000</v>
      </c>
      <c r="IS111" s="294"/>
      <c r="IT111" s="294">
        <v>0</v>
      </c>
      <c r="IU111" s="294">
        <v>-160000</v>
      </c>
      <c r="IV111" s="294">
        <v>-110000</v>
      </c>
      <c r="IW111" s="294"/>
      <c r="IX111" s="294">
        <v>-105000</v>
      </c>
      <c r="IY111" s="294">
        <v>-60000</v>
      </c>
      <c r="IZ111" s="294">
        <v>-45000</v>
      </c>
      <c r="JA111" s="294">
        <v>-35000</v>
      </c>
      <c r="JB111" s="294"/>
      <c r="JC111" s="294">
        <v>-445000</v>
      </c>
      <c r="JD111" s="294">
        <v>-50000</v>
      </c>
      <c r="JE111" s="294"/>
      <c r="JF111" s="294"/>
      <c r="JG111" s="294">
        <v>-70000</v>
      </c>
      <c r="JH111" s="294"/>
      <c r="JI111" s="294">
        <v>-35000</v>
      </c>
      <c r="JJ111" s="294">
        <v>-60000</v>
      </c>
      <c r="JK111" s="294">
        <v>-285000</v>
      </c>
      <c r="JL111" s="294">
        <v>-45000</v>
      </c>
      <c r="JM111" s="294">
        <v>-50000</v>
      </c>
      <c r="JN111" s="294">
        <v>-61950</v>
      </c>
      <c r="JO111" s="294">
        <v>-50000</v>
      </c>
      <c r="JP111" s="294">
        <v>-110000</v>
      </c>
      <c r="JQ111" s="294">
        <v>-55000</v>
      </c>
      <c r="JR111" s="294">
        <v>-165000</v>
      </c>
      <c r="JS111" s="294">
        <v>-275000</v>
      </c>
      <c r="JT111" s="294"/>
      <c r="JU111" s="294">
        <v>-80000</v>
      </c>
      <c r="JV111" s="294">
        <v>-100000</v>
      </c>
      <c r="JW111" s="294"/>
      <c r="JX111" s="294">
        <v>-195000</v>
      </c>
      <c r="JY111" s="294">
        <v>-500000</v>
      </c>
      <c r="JZ111" s="294">
        <v>-105000</v>
      </c>
      <c r="KA111" s="294">
        <v>-120000</v>
      </c>
      <c r="KB111" s="294">
        <v>-75000</v>
      </c>
      <c r="KC111" s="294">
        <v>-55000</v>
      </c>
      <c r="KD111" s="294">
        <v>-90000</v>
      </c>
      <c r="KE111" s="294">
        <v>-50000</v>
      </c>
      <c r="KF111" s="294">
        <v>-55000</v>
      </c>
      <c r="KG111" s="294"/>
      <c r="KH111" s="294">
        <v>-1915000</v>
      </c>
      <c r="KI111" s="294"/>
      <c r="KJ111" s="294"/>
      <c r="KK111" s="294">
        <v>-70000</v>
      </c>
      <c r="KL111" s="294"/>
      <c r="KM111" s="294"/>
      <c r="KN111" s="294">
        <v>-295000</v>
      </c>
      <c r="KO111" s="294">
        <v>-150000</v>
      </c>
      <c r="KP111" s="294">
        <v>-55000</v>
      </c>
      <c r="KQ111" s="294">
        <v>-530000</v>
      </c>
      <c r="KR111" s="294"/>
      <c r="KS111" s="294">
        <v>-125000</v>
      </c>
      <c r="KT111" s="294"/>
      <c r="KU111" s="294"/>
      <c r="KV111" s="294">
        <v>-85000</v>
      </c>
      <c r="KW111" s="294"/>
      <c r="KX111" s="294">
        <v>-125000</v>
      </c>
      <c r="KY111" s="294"/>
      <c r="KZ111" s="294">
        <v>-105000</v>
      </c>
      <c r="LA111" s="294">
        <v>-55000</v>
      </c>
      <c r="LB111" s="294"/>
      <c r="LC111" s="294"/>
      <c r="LD111" s="294"/>
      <c r="LE111" s="294">
        <v>-120000</v>
      </c>
      <c r="LF111" s="294"/>
      <c r="LG111" s="294">
        <v>-1300000</v>
      </c>
      <c r="LH111" s="294"/>
      <c r="LI111" s="294"/>
      <c r="LJ111" s="294"/>
      <c r="LK111" s="294">
        <v>-111500</v>
      </c>
      <c r="LL111" s="294"/>
      <c r="LM111" s="294"/>
      <c r="LN111" s="294">
        <v>-190000</v>
      </c>
      <c r="LO111" s="294">
        <v>-10000</v>
      </c>
      <c r="LP111" s="294">
        <v>-215000</v>
      </c>
      <c r="LQ111" s="294">
        <v>-120000</v>
      </c>
      <c r="LR111" s="294">
        <v>-445000</v>
      </c>
      <c r="LS111" s="294"/>
      <c r="LT111" s="294">
        <v>-110000</v>
      </c>
      <c r="LU111" s="294"/>
      <c r="LV111" s="294">
        <v>-520000</v>
      </c>
      <c r="LW111" s="294">
        <v>-735000</v>
      </c>
      <c r="LX111" s="294">
        <v>0</v>
      </c>
      <c r="LY111" s="294">
        <v>-150000</v>
      </c>
      <c r="LZ111" s="294">
        <v>-155000</v>
      </c>
      <c r="MA111" s="294"/>
      <c r="MB111" s="294">
        <v>-125000</v>
      </c>
      <c r="MC111" s="294"/>
      <c r="MD111" s="294">
        <v>-85000</v>
      </c>
      <c r="ME111" s="294"/>
      <c r="MF111" s="294"/>
      <c r="MG111" s="294"/>
      <c r="MH111" s="294">
        <v>-115000</v>
      </c>
      <c r="MI111" s="294"/>
      <c r="MJ111" s="294"/>
      <c r="MK111" s="294"/>
      <c r="ML111" s="294">
        <v>-105000</v>
      </c>
      <c r="MM111" s="294"/>
      <c r="MN111" s="294">
        <v>-65000</v>
      </c>
      <c r="MO111" s="294">
        <v>-110000</v>
      </c>
      <c r="MP111" s="294">
        <v>-80000</v>
      </c>
      <c r="MQ111" s="294">
        <v>-75000</v>
      </c>
      <c r="MR111" s="294">
        <v>-65000</v>
      </c>
      <c r="MS111" s="294"/>
      <c r="MT111" s="294">
        <v>-85000</v>
      </c>
      <c r="MU111" s="294">
        <v>-115000</v>
      </c>
      <c r="MV111" s="294">
        <v>-1005000</v>
      </c>
      <c r="MW111" s="294">
        <v>0</v>
      </c>
      <c r="MX111" s="294">
        <v>-80000</v>
      </c>
      <c r="MY111" s="294">
        <v>-120000</v>
      </c>
      <c r="MZ111" s="294">
        <v>-150000</v>
      </c>
      <c r="NA111" s="294">
        <v>-45000</v>
      </c>
      <c r="NB111" s="294">
        <v>-110000</v>
      </c>
      <c r="NC111" s="294">
        <v>-35000</v>
      </c>
      <c r="ND111" s="294">
        <v>-1245000</v>
      </c>
      <c r="NE111" s="294"/>
      <c r="NF111" s="294">
        <v>-70000</v>
      </c>
      <c r="NG111" s="294"/>
      <c r="NH111" s="294"/>
      <c r="NI111" s="294">
        <v>-95000</v>
      </c>
      <c r="NJ111" s="294">
        <v>-160000</v>
      </c>
      <c r="NK111" s="294">
        <v>-205000</v>
      </c>
      <c r="NL111" s="294"/>
      <c r="NM111" s="294">
        <v>-90000</v>
      </c>
      <c r="NN111" s="294"/>
      <c r="NO111" s="294">
        <v>-55000</v>
      </c>
      <c r="NP111" s="294">
        <v>-310000</v>
      </c>
      <c r="NQ111" s="294"/>
      <c r="NR111" s="294"/>
      <c r="NS111" s="294">
        <v>-70000</v>
      </c>
      <c r="NT111" s="294">
        <v>-70000</v>
      </c>
      <c r="NU111" s="294"/>
      <c r="NV111" s="294">
        <v>-75000</v>
      </c>
      <c r="NW111" s="294">
        <v>-774000</v>
      </c>
      <c r="NX111" s="294"/>
      <c r="NY111" s="294">
        <v>-105000</v>
      </c>
      <c r="NZ111" s="294">
        <v>-95000</v>
      </c>
      <c r="OA111" s="294"/>
      <c r="OB111" s="294">
        <v>-90000</v>
      </c>
      <c r="OC111" s="294">
        <v>0</v>
      </c>
      <c r="OD111" s="294"/>
      <c r="OE111" s="294"/>
      <c r="OF111" s="294">
        <v>-100000</v>
      </c>
      <c r="OG111" s="294"/>
      <c r="OH111" s="294"/>
      <c r="OI111" s="294">
        <v>-95000</v>
      </c>
      <c r="OJ111" s="294"/>
      <c r="OK111" s="294"/>
      <c r="OL111" s="294">
        <v>0</v>
      </c>
      <c r="OM111" s="294"/>
      <c r="ON111" s="294">
        <v>-575000</v>
      </c>
      <c r="OO111" s="294">
        <v>-1140000</v>
      </c>
      <c r="OP111" s="294">
        <v>-160000</v>
      </c>
      <c r="OQ111" s="294">
        <v>-420000</v>
      </c>
      <c r="OR111" s="294">
        <v>-110000</v>
      </c>
      <c r="OS111" s="294">
        <v>-490000</v>
      </c>
      <c r="OT111" s="294">
        <v>-65000</v>
      </c>
      <c r="OU111" s="294">
        <v>-105000</v>
      </c>
      <c r="OV111" s="294">
        <v>-125000</v>
      </c>
      <c r="OW111" s="294">
        <v>0</v>
      </c>
      <c r="OX111" s="294">
        <v>-250000</v>
      </c>
      <c r="OY111" s="294">
        <v>-65000</v>
      </c>
      <c r="OZ111" s="294">
        <v>-70000</v>
      </c>
      <c r="PA111" s="294">
        <v>-70000</v>
      </c>
      <c r="PB111" s="294">
        <v>-595000</v>
      </c>
      <c r="PC111" s="294"/>
      <c r="PD111" s="294">
        <v>-200000</v>
      </c>
      <c r="PE111" s="294"/>
      <c r="PF111" s="294">
        <v>-85000</v>
      </c>
      <c r="PG111" s="294"/>
      <c r="PH111" s="294">
        <v>-90000</v>
      </c>
      <c r="PI111" s="294">
        <v>-60000</v>
      </c>
      <c r="PJ111" s="294">
        <v>-75000</v>
      </c>
      <c r="PK111" s="294"/>
      <c r="PL111" s="294">
        <v>-85000</v>
      </c>
      <c r="PM111" s="294">
        <v>-285000</v>
      </c>
      <c r="PN111" s="294">
        <v>-50000</v>
      </c>
      <c r="PO111" s="294"/>
      <c r="PP111" s="294">
        <v>-45000</v>
      </c>
      <c r="PQ111" s="294"/>
      <c r="PR111" s="294">
        <v>-35000</v>
      </c>
      <c r="PS111" s="294">
        <v>-30000</v>
      </c>
      <c r="PT111" s="294">
        <v>-2838650</v>
      </c>
      <c r="PU111" s="294"/>
      <c r="PV111" s="294"/>
      <c r="PW111" s="294">
        <v>-155000</v>
      </c>
      <c r="PX111" s="294"/>
      <c r="PY111" s="294">
        <v>-130000</v>
      </c>
      <c r="PZ111" s="294">
        <v>-295000</v>
      </c>
      <c r="QA111" s="294">
        <v>-65000</v>
      </c>
      <c r="QB111" s="294"/>
      <c r="QC111" s="294"/>
      <c r="QD111" s="294"/>
      <c r="QE111" s="294">
        <v>-70000</v>
      </c>
      <c r="QF111" s="294"/>
      <c r="QG111" s="294"/>
      <c r="QH111" s="294"/>
      <c r="QI111" s="294">
        <v>-140000</v>
      </c>
      <c r="QJ111" s="294">
        <v>-85000</v>
      </c>
      <c r="QK111" s="294"/>
      <c r="QL111" s="294"/>
      <c r="QM111" s="294">
        <v>-125000</v>
      </c>
      <c r="QN111" s="294">
        <v>-315000</v>
      </c>
      <c r="QO111" s="294">
        <v>-60000</v>
      </c>
      <c r="QP111" s="294">
        <v>-30000</v>
      </c>
      <c r="QQ111" s="294"/>
      <c r="QR111" s="294">
        <v>-40000</v>
      </c>
      <c r="QS111" s="294"/>
      <c r="QT111" s="294">
        <v>-1330000</v>
      </c>
      <c r="QU111" s="294"/>
      <c r="QV111" s="294">
        <v>-140000</v>
      </c>
      <c r="QW111" s="294">
        <v>-125000</v>
      </c>
      <c r="QX111" s="294">
        <v>-90000</v>
      </c>
      <c r="QY111" s="294">
        <v>-210000</v>
      </c>
      <c r="QZ111" s="294">
        <v>-55000</v>
      </c>
      <c r="RA111" s="294">
        <v>-290000</v>
      </c>
      <c r="RB111" s="294">
        <v>-175000</v>
      </c>
      <c r="RC111" s="294">
        <v>-50000</v>
      </c>
      <c r="RD111" s="294">
        <v>-35000</v>
      </c>
      <c r="RE111" s="294">
        <v>-45000</v>
      </c>
      <c r="RF111" s="294">
        <v>-80000</v>
      </c>
      <c r="RG111" s="294"/>
      <c r="RH111" s="294">
        <v>-320000</v>
      </c>
      <c r="RI111" s="294"/>
      <c r="RJ111" s="294">
        <v>-130000</v>
      </c>
      <c r="RK111" s="294">
        <v>-180000</v>
      </c>
      <c r="RL111" s="294">
        <v>-90000</v>
      </c>
      <c r="RM111" s="294">
        <v>-265000</v>
      </c>
      <c r="RN111" s="294">
        <v>-55000</v>
      </c>
      <c r="RO111" s="294">
        <v>-95000</v>
      </c>
      <c r="RP111" s="294">
        <v>-360000</v>
      </c>
      <c r="RQ111" s="294">
        <v>-200000</v>
      </c>
      <c r="RR111" s="294">
        <v>-40000</v>
      </c>
      <c r="RS111" s="294">
        <v>-35000</v>
      </c>
      <c r="RT111" s="294">
        <v>-100000</v>
      </c>
      <c r="RU111" s="294">
        <v>-70000</v>
      </c>
      <c r="RV111" s="294"/>
      <c r="RW111" s="294">
        <v>0</v>
      </c>
      <c r="RX111" s="294">
        <v>-35000</v>
      </c>
      <c r="RY111" s="294">
        <v>-70000</v>
      </c>
      <c r="RZ111" s="294">
        <v>-50000</v>
      </c>
      <c r="SA111" s="294"/>
      <c r="SB111" s="294"/>
      <c r="SC111" s="294"/>
      <c r="SD111" s="294"/>
      <c r="SE111" s="294">
        <v>-75000</v>
      </c>
      <c r="SF111" s="294">
        <v>-45000</v>
      </c>
      <c r="SG111" s="294">
        <v>-120000</v>
      </c>
      <c r="SH111" s="294">
        <v>-180000</v>
      </c>
      <c r="SI111" s="294">
        <v>-50000</v>
      </c>
      <c r="SJ111" s="294">
        <v>-110000</v>
      </c>
      <c r="SK111" s="294">
        <v>-165000</v>
      </c>
      <c r="SL111" s="294">
        <v>-60000</v>
      </c>
      <c r="SM111" s="294">
        <v>0</v>
      </c>
      <c r="SN111" s="294">
        <v>0</v>
      </c>
      <c r="SO111" s="294">
        <v>-110000</v>
      </c>
      <c r="SP111" s="294"/>
      <c r="SQ111" s="294">
        <v>-55000</v>
      </c>
      <c r="SR111" s="294"/>
      <c r="SS111" s="294"/>
      <c r="ST111" s="294"/>
      <c r="SU111" s="294"/>
      <c r="SV111" s="294">
        <v>0</v>
      </c>
      <c r="SW111" s="294">
        <v>-145000</v>
      </c>
      <c r="SX111" s="294">
        <v>-90000</v>
      </c>
      <c r="SY111" s="294">
        <v>-45000</v>
      </c>
      <c r="SZ111" s="294">
        <v>-45000</v>
      </c>
      <c r="TA111" s="294">
        <v>-80000</v>
      </c>
      <c r="TB111" s="294">
        <v>-155000</v>
      </c>
      <c r="TC111" s="294"/>
      <c r="TD111" s="294">
        <v>-45000</v>
      </c>
      <c r="TE111" s="294">
        <v>-95000</v>
      </c>
      <c r="TF111" s="294">
        <v>-165000</v>
      </c>
      <c r="TG111" s="294">
        <v>-30000</v>
      </c>
      <c r="TH111" s="294"/>
      <c r="TI111" s="294">
        <v>-945000</v>
      </c>
      <c r="TJ111" s="294">
        <v>-65000</v>
      </c>
      <c r="TK111" s="294">
        <v>-97635</v>
      </c>
      <c r="TL111" s="294">
        <v>-125000</v>
      </c>
      <c r="TM111" s="294"/>
      <c r="TN111" s="294">
        <v>-80000</v>
      </c>
      <c r="TO111" s="294">
        <v>-35000</v>
      </c>
      <c r="TP111" s="294">
        <v>-280000</v>
      </c>
      <c r="TQ111" s="294">
        <v>-80000</v>
      </c>
      <c r="TR111" s="294">
        <v>-135000</v>
      </c>
      <c r="TS111" s="294">
        <v>0</v>
      </c>
      <c r="TT111" s="294">
        <v>-55000</v>
      </c>
      <c r="TU111" s="294">
        <v>-50000</v>
      </c>
      <c r="TV111" s="294">
        <v>-60000</v>
      </c>
      <c r="TW111" s="294">
        <v>-80000</v>
      </c>
      <c r="TX111" s="294">
        <v>-50000</v>
      </c>
      <c r="TY111" s="294">
        <v>-320000</v>
      </c>
      <c r="TZ111" s="294">
        <v>-45000</v>
      </c>
      <c r="UA111" s="294">
        <v>-500000</v>
      </c>
      <c r="UB111" s="294"/>
      <c r="UC111" s="294"/>
      <c r="UD111" s="294">
        <v>-80000</v>
      </c>
      <c r="UE111" s="294"/>
      <c r="UF111" s="294">
        <v>-55000</v>
      </c>
      <c r="UG111" s="294">
        <v>-35000</v>
      </c>
      <c r="UH111" s="294">
        <v>-55000</v>
      </c>
      <c r="UI111" s="294">
        <v>-55000</v>
      </c>
      <c r="UJ111" s="294">
        <v>-429920</v>
      </c>
      <c r="UK111" s="294">
        <v>-175000</v>
      </c>
      <c r="UL111" s="294">
        <v>-65000</v>
      </c>
      <c r="UM111" s="294">
        <v>-150000</v>
      </c>
      <c r="UN111" s="294">
        <v>-110000</v>
      </c>
      <c r="UO111" s="294"/>
      <c r="UP111" s="294"/>
      <c r="UQ111" s="294">
        <v>-95000</v>
      </c>
      <c r="UR111" s="294">
        <v>-105000</v>
      </c>
      <c r="US111" s="294">
        <v>-340000</v>
      </c>
      <c r="UT111" s="294">
        <v>-20000</v>
      </c>
      <c r="UU111" s="294"/>
      <c r="UV111" s="294">
        <v>-245000</v>
      </c>
      <c r="UW111" s="294"/>
      <c r="UX111" s="294"/>
      <c r="UY111" s="294">
        <v>-95000</v>
      </c>
      <c r="UZ111" s="294"/>
      <c r="VA111" s="294"/>
      <c r="VB111" s="294">
        <v>-65000</v>
      </c>
      <c r="VC111" s="294"/>
      <c r="VD111" s="294">
        <v>-50000</v>
      </c>
      <c r="VE111" s="294"/>
      <c r="VF111" s="294">
        <v>-75000</v>
      </c>
      <c r="VG111" s="294">
        <v>-50000</v>
      </c>
      <c r="VH111" s="294"/>
      <c r="VI111" s="294"/>
      <c r="VJ111" s="294">
        <v>-60000</v>
      </c>
      <c r="VK111" s="294">
        <v>-30000</v>
      </c>
      <c r="VL111" s="294"/>
      <c r="VM111" s="294">
        <v>-65000</v>
      </c>
      <c r="VN111" s="294">
        <v>-65000</v>
      </c>
      <c r="VO111" s="294">
        <v>-170000</v>
      </c>
      <c r="VP111" s="294">
        <v>0</v>
      </c>
      <c r="VQ111" s="294">
        <v>-155000</v>
      </c>
      <c r="VR111" s="294"/>
      <c r="VS111" s="294"/>
      <c r="VT111" s="294"/>
      <c r="VU111" s="294">
        <v>-365000</v>
      </c>
      <c r="VV111" s="294"/>
      <c r="VW111" s="294">
        <v>-315000</v>
      </c>
      <c r="VX111" s="294"/>
      <c r="VY111" s="294"/>
      <c r="VZ111" s="294">
        <v>-169000</v>
      </c>
      <c r="WA111" s="294"/>
      <c r="WB111" s="294">
        <v>-195000</v>
      </c>
      <c r="WC111" s="294">
        <v>-145000</v>
      </c>
      <c r="WD111" s="294"/>
      <c r="WE111" s="294">
        <v>-45000</v>
      </c>
      <c r="WF111" s="294">
        <v>-130000</v>
      </c>
      <c r="WG111" s="294">
        <v>-235000</v>
      </c>
      <c r="WH111" s="294">
        <v>-255000</v>
      </c>
      <c r="WI111" s="294">
        <v>-125000</v>
      </c>
      <c r="WJ111" s="294">
        <v>-175000</v>
      </c>
      <c r="WK111" s="294">
        <v>-65000</v>
      </c>
      <c r="WL111" s="294">
        <v>-200000</v>
      </c>
      <c r="WM111" s="294"/>
      <c r="WN111" s="294">
        <v>-325000</v>
      </c>
      <c r="WO111" s="294">
        <v>-325000</v>
      </c>
      <c r="WP111" s="294"/>
      <c r="WQ111" s="294">
        <v>-220000</v>
      </c>
      <c r="WR111" s="294">
        <v>-220000</v>
      </c>
      <c r="WS111" s="294">
        <v>-120000</v>
      </c>
      <c r="WT111" s="294">
        <v>-215000</v>
      </c>
      <c r="WU111" s="294">
        <v>-385000</v>
      </c>
      <c r="WV111" s="294"/>
      <c r="WW111" s="294"/>
      <c r="WX111" s="294">
        <v>-90000</v>
      </c>
      <c r="WY111" s="294"/>
      <c r="WZ111" s="294">
        <v>-55000</v>
      </c>
      <c r="XA111" s="294">
        <v>-70000</v>
      </c>
      <c r="XB111" s="294">
        <v>-140000</v>
      </c>
      <c r="XC111" s="294">
        <v>-430000</v>
      </c>
      <c r="XD111" s="294">
        <v>-40000</v>
      </c>
      <c r="XE111" s="294">
        <v>-75000</v>
      </c>
      <c r="XF111" s="294">
        <v>-40000</v>
      </c>
      <c r="XG111" s="294">
        <v>-50000</v>
      </c>
      <c r="XH111" s="294">
        <v>-1435000</v>
      </c>
      <c r="XI111" s="294">
        <v>-150000</v>
      </c>
      <c r="XJ111" s="294">
        <v>-155000</v>
      </c>
      <c r="XK111" s="294">
        <v>-450000</v>
      </c>
      <c r="XL111" s="294">
        <v>-145000</v>
      </c>
      <c r="XM111" s="294"/>
      <c r="XN111" s="294">
        <v>-205000</v>
      </c>
      <c r="XO111" s="294">
        <v>-115000</v>
      </c>
      <c r="XP111" s="294">
        <v>-140000</v>
      </c>
      <c r="XQ111" s="294">
        <v>-200000</v>
      </c>
      <c r="XR111" s="294">
        <v>-120000</v>
      </c>
      <c r="XS111" s="294">
        <v>-85000</v>
      </c>
      <c r="XT111" s="294">
        <v>-90000</v>
      </c>
      <c r="XU111" s="294">
        <v>-90000</v>
      </c>
      <c r="XV111" s="294">
        <v>-85000</v>
      </c>
      <c r="XW111" s="294">
        <v>-55000</v>
      </c>
      <c r="XX111" s="294">
        <v>-60000</v>
      </c>
      <c r="XY111" s="294">
        <v>-115000</v>
      </c>
      <c r="XZ111" s="294">
        <v>-70000</v>
      </c>
      <c r="YA111" s="294">
        <v>-60000</v>
      </c>
      <c r="YB111" s="294"/>
      <c r="YC111" s="294">
        <v>-70000</v>
      </c>
      <c r="YD111" s="294">
        <v>-100000</v>
      </c>
      <c r="YE111" s="294"/>
      <c r="YF111" s="294">
        <v>-105000</v>
      </c>
      <c r="YG111" s="294">
        <v>-120000</v>
      </c>
      <c r="YH111" s="294"/>
      <c r="YI111" s="294">
        <v>-245000</v>
      </c>
      <c r="YJ111" s="294">
        <v>-110000</v>
      </c>
      <c r="YK111" s="294">
        <v>-195000</v>
      </c>
      <c r="YL111" s="294">
        <v>-75000</v>
      </c>
      <c r="YM111" s="294">
        <v>-230000</v>
      </c>
      <c r="YN111" s="294">
        <v>-120000</v>
      </c>
      <c r="YO111" s="294"/>
      <c r="YP111" s="294">
        <v>-100000</v>
      </c>
      <c r="YQ111" s="294">
        <v>-95000</v>
      </c>
      <c r="YR111" s="294">
        <v>-115000</v>
      </c>
      <c r="YS111" s="294"/>
      <c r="YT111" s="294">
        <v>-265000</v>
      </c>
      <c r="YU111" s="294">
        <v>-140000</v>
      </c>
      <c r="YV111" s="294">
        <v>-740000</v>
      </c>
      <c r="YW111" s="294">
        <v>-220000</v>
      </c>
      <c r="YX111" s="294">
        <v>-170000</v>
      </c>
      <c r="YY111" s="294">
        <v>-70000</v>
      </c>
      <c r="YZ111" s="294">
        <v>0</v>
      </c>
      <c r="ZA111" s="294">
        <v>-120000</v>
      </c>
      <c r="ZB111" s="294">
        <v>-30000</v>
      </c>
      <c r="ZC111" s="294">
        <v>-415000</v>
      </c>
      <c r="ZD111" s="294">
        <v>-85000</v>
      </c>
      <c r="ZE111" s="294">
        <v>-55000</v>
      </c>
      <c r="ZF111" s="294">
        <v>-90000</v>
      </c>
      <c r="ZG111" s="294">
        <v>-60000</v>
      </c>
      <c r="ZH111" s="294">
        <v>-100000</v>
      </c>
      <c r="ZI111" s="294">
        <v>-55000</v>
      </c>
      <c r="ZJ111" s="294">
        <v>-75000</v>
      </c>
      <c r="ZK111" s="294">
        <v>-325000</v>
      </c>
      <c r="ZL111" s="294"/>
      <c r="ZM111" s="294"/>
      <c r="ZN111" s="294">
        <v>-205000</v>
      </c>
      <c r="ZO111" s="294">
        <v>-400000</v>
      </c>
      <c r="ZP111" s="294">
        <v>-210000</v>
      </c>
      <c r="ZQ111" s="294"/>
      <c r="ZR111" s="294">
        <v>-130000</v>
      </c>
      <c r="ZS111" s="294"/>
      <c r="ZT111" s="294"/>
      <c r="ZU111" s="294">
        <v>-280000</v>
      </c>
      <c r="ZV111" s="294">
        <v>-75000</v>
      </c>
      <c r="ZW111" s="294">
        <v>-75000</v>
      </c>
      <c r="ZX111" s="294">
        <v>-70000</v>
      </c>
      <c r="ZY111" s="294"/>
      <c r="ZZ111" s="294"/>
      <c r="AAA111" s="294">
        <v>-80000</v>
      </c>
      <c r="AAB111" s="294">
        <v>-75000</v>
      </c>
      <c r="AAC111" s="294"/>
      <c r="AAD111" s="294"/>
      <c r="AAE111" s="294"/>
      <c r="AAF111" s="294"/>
      <c r="AAG111" s="294"/>
      <c r="AAH111" s="294"/>
      <c r="AAI111" s="294">
        <v>-80000</v>
      </c>
      <c r="AAJ111" s="294">
        <v>-110000</v>
      </c>
      <c r="AAK111" s="294"/>
      <c r="AAL111" s="294"/>
      <c r="AAM111" s="294">
        <v>-80000</v>
      </c>
      <c r="AAN111" s="294"/>
      <c r="AAO111" s="294"/>
      <c r="AAP111" s="294">
        <v>-130000</v>
      </c>
      <c r="AAQ111" s="294">
        <v>-125000</v>
      </c>
      <c r="AAR111" s="294"/>
      <c r="AAS111" s="294"/>
      <c r="AAT111" s="294">
        <v>-85000</v>
      </c>
      <c r="AAU111" s="294">
        <v>-145000</v>
      </c>
      <c r="AAV111" s="294">
        <v>-160000</v>
      </c>
      <c r="AAW111" s="294">
        <v>-45000</v>
      </c>
      <c r="AAX111" s="294"/>
      <c r="AAY111" s="294"/>
      <c r="AAZ111" s="294">
        <v>-570000</v>
      </c>
      <c r="ABA111" s="294"/>
      <c r="ABB111" s="294">
        <v>-60000</v>
      </c>
      <c r="ABC111" s="294">
        <v>-80000</v>
      </c>
      <c r="ABD111" s="294">
        <v>-90000</v>
      </c>
      <c r="ABE111" s="294"/>
      <c r="ABF111" s="294">
        <v>-90000</v>
      </c>
      <c r="ABG111" s="294"/>
      <c r="ABH111" s="294">
        <v>-535000</v>
      </c>
      <c r="ABI111" s="294">
        <v>-435000</v>
      </c>
      <c r="ABJ111" s="294">
        <v>-80000</v>
      </c>
      <c r="ABK111" s="294">
        <v>0</v>
      </c>
      <c r="ABL111" s="294">
        <v>-45000</v>
      </c>
      <c r="ABM111" s="294"/>
      <c r="ABN111" s="294"/>
      <c r="ABO111" s="294"/>
      <c r="ABP111" s="294">
        <v>-85000</v>
      </c>
      <c r="ABQ111" s="294">
        <v>-150000</v>
      </c>
      <c r="ABR111" s="294">
        <v>-80000</v>
      </c>
      <c r="ABS111" s="294">
        <v>-105000</v>
      </c>
      <c r="ABT111" s="294">
        <v>-85000</v>
      </c>
      <c r="ABU111" s="294">
        <v>-85000</v>
      </c>
      <c r="ABV111" s="294">
        <v>-80000</v>
      </c>
      <c r="ABW111" s="294">
        <v>-50000</v>
      </c>
      <c r="ABX111" s="294">
        <v>0</v>
      </c>
      <c r="ABY111" s="294"/>
      <c r="ABZ111" s="294"/>
      <c r="ACA111" s="294">
        <v>-65000</v>
      </c>
      <c r="ACB111" s="294">
        <v>-75000</v>
      </c>
      <c r="ACC111" s="294">
        <v>-150000</v>
      </c>
      <c r="ACD111" s="294"/>
      <c r="ACE111" s="294">
        <v>0</v>
      </c>
      <c r="ACF111" s="294">
        <v>-60000</v>
      </c>
      <c r="ACG111" s="294">
        <v>-100000</v>
      </c>
      <c r="ACH111" s="294">
        <v>-45000</v>
      </c>
      <c r="ACI111" s="294"/>
      <c r="ACJ111" s="294"/>
      <c r="ACK111" s="294"/>
      <c r="ACL111" s="294"/>
      <c r="ACM111" s="294"/>
      <c r="ACN111" s="294"/>
      <c r="ACO111" s="294">
        <v>-275000</v>
      </c>
      <c r="ACP111" s="294"/>
      <c r="ACQ111" s="294"/>
      <c r="ACR111" s="294">
        <v>-85000</v>
      </c>
      <c r="ACS111" s="294"/>
      <c r="ACT111" s="294">
        <v>-130000</v>
      </c>
      <c r="ACU111" s="294"/>
      <c r="ACV111" s="294">
        <v>-490000</v>
      </c>
      <c r="ACW111" s="294">
        <v>-85000</v>
      </c>
      <c r="ACX111" s="294">
        <v>-90000</v>
      </c>
      <c r="ACY111" s="294"/>
      <c r="ACZ111" s="294"/>
      <c r="ADA111" s="294">
        <v>-55000</v>
      </c>
      <c r="ADB111" s="294"/>
      <c r="ADC111" s="294">
        <v>-55000</v>
      </c>
      <c r="ADD111" s="294">
        <v>-120000</v>
      </c>
      <c r="ADE111" s="294">
        <v>0</v>
      </c>
      <c r="ADF111" s="294">
        <v>-285000</v>
      </c>
      <c r="ADG111" s="294"/>
      <c r="ADH111" s="294">
        <v>-80000</v>
      </c>
      <c r="ADI111" s="294"/>
      <c r="ADJ111" s="294"/>
      <c r="ADK111" s="294">
        <v>-40000</v>
      </c>
      <c r="ADL111" s="294">
        <v>-55000</v>
      </c>
      <c r="ADM111" s="294">
        <v>-30000</v>
      </c>
      <c r="ADN111" s="294">
        <v>-90000</v>
      </c>
      <c r="ADO111" s="294"/>
      <c r="ADP111" s="294"/>
      <c r="ADQ111" s="294">
        <v>-175000</v>
      </c>
      <c r="ADR111" s="294"/>
      <c r="ADS111" s="294"/>
      <c r="ADT111" s="294"/>
      <c r="ADU111" s="294">
        <v>0</v>
      </c>
      <c r="ADV111" s="294">
        <v>-145000</v>
      </c>
      <c r="ADW111" s="294">
        <v>-40000</v>
      </c>
      <c r="ADX111" s="294"/>
      <c r="ADY111" s="294">
        <v>-985000</v>
      </c>
      <c r="ADZ111" s="294">
        <v>-210000</v>
      </c>
      <c r="AEA111" s="294">
        <v>-280000</v>
      </c>
      <c r="AEB111" s="294">
        <v>-50000</v>
      </c>
      <c r="AEC111" s="294">
        <v>-55000</v>
      </c>
      <c r="AED111" s="294"/>
      <c r="AEE111" s="294">
        <v>-70000</v>
      </c>
      <c r="AEF111" s="294"/>
      <c r="AEG111" s="294"/>
      <c r="AEH111" s="294">
        <v>-5000</v>
      </c>
      <c r="AEI111" s="294"/>
      <c r="AEJ111" s="294">
        <v>-80000</v>
      </c>
      <c r="AEK111" s="294">
        <v>-50000</v>
      </c>
      <c r="AEL111" s="294"/>
      <c r="AEM111" s="294">
        <v>-110000</v>
      </c>
      <c r="AEN111" s="294">
        <v>-265000</v>
      </c>
      <c r="AEO111" s="294">
        <v>-65000</v>
      </c>
      <c r="AEP111" s="294">
        <v>-145000</v>
      </c>
      <c r="AEQ111" s="294">
        <v>-45000</v>
      </c>
      <c r="AER111" s="294">
        <v>-90000</v>
      </c>
      <c r="AES111" s="294"/>
      <c r="AET111" s="294">
        <v>-185000</v>
      </c>
      <c r="AEU111" s="294">
        <v>-141000</v>
      </c>
      <c r="AEV111" s="294">
        <v>-95000</v>
      </c>
      <c r="AEW111" s="294"/>
      <c r="AEX111" s="294">
        <v>-845000</v>
      </c>
      <c r="AEY111" s="294">
        <v>-95000</v>
      </c>
      <c r="AEZ111" s="294">
        <v>-135000</v>
      </c>
      <c r="AFA111" s="294">
        <v>-120000</v>
      </c>
      <c r="AFB111" s="294">
        <v>-70000</v>
      </c>
      <c r="AFC111" s="294"/>
      <c r="AFD111" s="294"/>
      <c r="AFE111" s="294">
        <v>-130000</v>
      </c>
      <c r="AFF111" s="294">
        <v>-100000</v>
      </c>
      <c r="AFG111" s="294"/>
      <c r="AFH111" s="294">
        <v>-185000</v>
      </c>
      <c r="AFI111" s="294">
        <v>-70000</v>
      </c>
      <c r="AFJ111" s="294">
        <v>-110000</v>
      </c>
      <c r="AFK111" s="294">
        <v>-130000</v>
      </c>
      <c r="AFL111" s="294"/>
      <c r="AFM111" s="294">
        <v>-75000</v>
      </c>
      <c r="AFN111" s="294">
        <v>-85000</v>
      </c>
      <c r="AFO111" s="294">
        <v>-105000</v>
      </c>
      <c r="AFP111" s="294">
        <v>-485000</v>
      </c>
      <c r="AFQ111" s="294">
        <v>-125000</v>
      </c>
      <c r="AFR111" s="294">
        <v>-220000</v>
      </c>
      <c r="AFS111" s="294">
        <v>-120000</v>
      </c>
      <c r="AFT111" s="294">
        <v>-195000</v>
      </c>
      <c r="AFU111" s="294">
        <v>-100000</v>
      </c>
      <c r="AFV111" s="294">
        <v>-70000</v>
      </c>
      <c r="AFW111" s="294">
        <v>-125000</v>
      </c>
      <c r="AFX111" s="294">
        <v>-680000</v>
      </c>
      <c r="AFY111" s="294">
        <v>-60000</v>
      </c>
      <c r="AFZ111" s="294">
        <v>-325000</v>
      </c>
      <c r="AGA111" s="294">
        <v>-85000</v>
      </c>
      <c r="AGB111" s="294">
        <v>-730000</v>
      </c>
      <c r="AGC111" s="294">
        <v>-65000</v>
      </c>
      <c r="AGD111" s="294">
        <v>-70000</v>
      </c>
      <c r="AGE111" s="294">
        <v>-80000</v>
      </c>
      <c r="AGF111" s="294">
        <v>0</v>
      </c>
      <c r="AGG111" s="294">
        <v>-280000</v>
      </c>
      <c r="AGH111" s="294">
        <v>-40000</v>
      </c>
      <c r="AGI111" s="294">
        <v>-110000</v>
      </c>
      <c r="AGJ111" s="294"/>
      <c r="AGK111" s="294">
        <v>-65000</v>
      </c>
      <c r="AGL111" s="294"/>
      <c r="AGM111" s="294">
        <v>-1055000</v>
      </c>
      <c r="AGN111" s="294"/>
      <c r="AGO111" s="294">
        <v>-165000</v>
      </c>
      <c r="AGP111" s="294">
        <v>-75000</v>
      </c>
      <c r="AGQ111" s="294">
        <v>-210000</v>
      </c>
      <c r="AGR111" s="294">
        <v>-155000</v>
      </c>
      <c r="AGS111" s="294">
        <v>-70000</v>
      </c>
      <c r="AGT111" s="294">
        <v>-80000</v>
      </c>
      <c r="AGU111" s="294"/>
      <c r="AGV111" s="294"/>
      <c r="AGW111" s="294">
        <v>-75000</v>
      </c>
      <c r="AGX111" s="294">
        <v>-215000</v>
      </c>
      <c r="AGY111" s="294">
        <v>-360000</v>
      </c>
      <c r="AGZ111" s="294">
        <v>-195000</v>
      </c>
      <c r="AHA111" s="294">
        <v>-150000</v>
      </c>
      <c r="AHB111" s="294">
        <v>-145000</v>
      </c>
      <c r="AHC111" s="294">
        <v>-45000</v>
      </c>
      <c r="AHD111" s="294">
        <v>-120000</v>
      </c>
      <c r="AHE111" s="294"/>
      <c r="AHF111" s="294"/>
      <c r="AHG111" s="294">
        <v>-80000</v>
      </c>
      <c r="AHH111" s="294">
        <v>-100000</v>
      </c>
      <c r="AHI111" s="294">
        <v>-100000</v>
      </c>
      <c r="AHJ111" s="294">
        <v>0</v>
      </c>
      <c r="AHK111" s="294">
        <v>-65000</v>
      </c>
      <c r="AHL111" s="294">
        <v>-475000</v>
      </c>
      <c r="AHM111" s="294"/>
      <c r="AHN111" s="294">
        <v>-65000</v>
      </c>
      <c r="AHO111" s="294">
        <v>-80000</v>
      </c>
      <c r="AHP111" s="294">
        <v>-235000</v>
      </c>
      <c r="AHQ111" s="294">
        <v>-70000</v>
      </c>
      <c r="AHR111" s="329">
        <v>-85000</v>
      </c>
      <c r="AHS111" s="294">
        <f t="shared" si="51"/>
        <v>-104475155</v>
      </c>
      <c r="AHT111" s="271" t="b">
        <f t="shared" si="52"/>
        <v>1</v>
      </c>
      <c r="AHU111" s="271" t="s">
        <v>6273</v>
      </c>
      <c r="AHV111" s="271" t="s">
        <v>6160</v>
      </c>
      <c r="AHW111" s="271" t="s">
        <v>6161</v>
      </c>
    </row>
    <row r="112" spans="1:907" ht="24" x14ac:dyDescent="0.8">
      <c r="A112" s="270" t="s">
        <v>6273</v>
      </c>
      <c r="B112" s="270" t="s">
        <v>6162</v>
      </c>
      <c r="C112" s="271" t="s">
        <v>6163</v>
      </c>
      <c r="D112" s="294">
        <v>-21738440</v>
      </c>
      <c r="E112" s="294">
        <v>-1191920</v>
      </c>
      <c r="F112" s="294"/>
      <c r="G112" s="294">
        <v>-350000</v>
      </c>
      <c r="H112" s="294">
        <v>-2000000</v>
      </c>
      <c r="I112" s="294">
        <v>-867887.5</v>
      </c>
      <c r="J112" s="294">
        <v>-1700000</v>
      </c>
      <c r="K112" s="294">
        <v>-874000</v>
      </c>
      <c r="L112" s="294">
        <v>-1125247</v>
      </c>
      <c r="M112" s="294">
        <v>-520415</v>
      </c>
      <c r="N112" s="294">
        <v>-565000</v>
      </c>
      <c r="O112" s="294">
        <v>-477990</v>
      </c>
      <c r="P112" s="294">
        <v>-608500</v>
      </c>
      <c r="Q112" s="294">
        <v>-435460</v>
      </c>
      <c r="R112" s="294">
        <v>-435300</v>
      </c>
      <c r="S112" s="294">
        <v>-1295000</v>
      </c>
      <c r="T112" s="294">
        <v>-420822.5</v>
      </c>
      <c r="U112" s="294">
        <v>-360450</v>
      </c>
      <c r="V112" s="294">
        <v>-27270986.75</v>
      </c>
      <c r="W112" s="294">
        <v>-3684694.86</v>
      </c>
      <c r="X112" s="294">
        <v>-885431</v>
      </c>
      <c r="Y112" s="294">
        <v>-1800000</v>
      </c>
      <c r="Z112" s="294">
        <v>-459888</v>
      </c>
      <c r="AA112" s="294">
        <v>-1258325</v>
      </c>
      <c r="AB112" s="294">
        <v>-608951.25</v>
      </c>
      <c r="AC112" s="294">
        <v>-4708647.5</v>
      </c>
      <c r="AD112" s="294">
        <v>-1401461.87</v>
      </c>
      <c r="AE112" s="294"/>
      <c r="AF112" s="294">
        <v>-3158271.75</v>
      </c>
      <c r="AG112" s="294"/>
      <c r="AH112" s="294">
        <v>-4002965.52</v>
      </c>
      <c r="AI112" s="294">
        <v>-1708672.31</v>
      </c>
      <c r="AJ112" s="294">
        <v>-923230</v>
      </c>
      <c r="AK112" s="294">
        <v>-667757</v>
      </c>
      <c r="AL112" s="294">
        <v>-1758143.75</v>
      </c>
      <c r="AM112" s="294">
        <v>-806615</v>
      </c>
      <c r="AN112" s="294">
        <v>-102840</v>
      </c>
      <c r="AO112" s="294">
        <v>-803191.25</v>
      </c>
      <c r="AP112" s="294"/>
      <c r="AQ112" s="294">
        <v>-413749.38</v>
      </c>
      <c r="AR112" s="294">
        <v>-337463</v>
      </c>
      <c r="AS112" s="294">
        <v>-461480</v>
      </c>
      <c r="AT112" s="294">
        <v>-6059605</v>
      </c>
      <c r="AU112" s="294">
        <v>-440450</v>
      </c>
      <c r="AV112" s="294">
        <v>-375730</v>
      </c>
      <c r="AW112" s="294">
        <v>-400000</v>
      </c>
      <c r="AX112" s="294">
        <v>-581860</v>
      </c>
      <c r="AY112" s="294">
        <v>-1013280</v>
      </c>
      <c r="AZ112" s="294">
        <v>-310490</v>
      </c>
      <c r="BA112" s="294">
        <v>-310065</v>
      </c>
      <c r="BB112" s="294">
        <v>-241160</v>
      </c>
      <c r="BC112" s="294">
        <v>-131378.16</v>
      </c>
      <c r="BD112" s="294">
        <v>-439915</v>
      </c>
      <c r="BE112" s="294">
        <v>-428346</v>
      </c>
      <c r="BF112" s="294">
        <v>-3118808</v>
      </c>
      <c r="BG112" s="294">
        <v>-288150</v>
      </c>
      <c r="BH112" s="294">
        <v>-10000</v>
      </c>
      <c r="BI112" s="294">
        <v>-4304111</v>
      </c>
      <c r="BJ112" s="294">
        <v>-3595794.75</v>
      </c>
      <c r="BK112" s="294">
        <v>-673606</v>
      </c>
      <c r="BL112" s="294"/>
      <c r="BM112" s="294">
        <v>-784940.25</v>
      </c>
      <c r="BN112" s="294">
        <v>-763002</v>
      </c>
      <c r="BO112" s="294">
        <v>-579180</v>
      </c>
      <c r="BP112" s="294">
        <v>-223062.5</v>
      </c>
      <c r="BQ112" s="294">
        <v>-202350</v>
      </c>
      <c r="BR112" s="294"/>
      <c r="BS112" s="294">
        <v>-618550</v>
      </c>
      <c r="BT112" s="294"/>
      <c r="BU112" s="294">
        <v>-492520</v>
      </c>
      <c r="BV112" s="294"/>
      <c r="BW112" s="294"/>
      <c r="BX112" s="294">
        <v>-441270</v>
      </c>
      <c r="BY112" s="294">
        <v>-383445</v>
      </c>
      <c r="BZ112" s="294">
        <v>0</v>
      </c>
      <c r="CA112" s="294">
        <v>-451100</v>
      </c>
      <c r="CB112" s="294">
        <v>-30600.25</v>
      </c>
      <c r="CC112" s="294">
        <v>-1711049.86</v>
      </c>
      <c r="CD112" s="294">
        <v>-502231.89</v>
      </c>
      <c r="CE112" s="294">
        <v>-458550</v>
      </c>
      <c r="CF112" s="294">
        <v>0</v>
      </c>
      <c r="CG112" s="294">
        <v>-14330000</v>
      </c>
      <c r="CH112" s="294">
        <v>-442510</v>
      </c>
      <c r="CI112" s="294">
        <v>-2557856</v>
      </c>
      <c r="CJ112" s="294">
        <v>-380344.2</v>
      </c>
      <c r="CK112" s="294">
        <v>-967250</v>
      </c>
      <c r="CL112" s="294">
        <v>-570000</v>
      </c>
      <c r="CM112" s="294">
        <v>-627467.5</v>
      </c>
      <c r="CN112" s="294">
        <v>-1308475</v>
      </c>
      <c r="CO112" s="294">
        <v>-298890</v>
      </c>
      <c r="CP112" s="294">
        <v>-454735</v>
      </c>
      <c r="CQ112" s="294">
        <v>-471318</v>
      </c>
      <c r="CR112" s="294">
        <v>-634197.5</v>
      </c>
      <c r="CS112" s="294">
        <v>-627625</v>
      </c>
      <c r="CT112" s="294">
        <v>-5700000</v>
      </c>
      <c r="CU112" s="294">
        <v>-335297.5</v>
      </c>
      <c r="CV112" s="294">
        <v>-417000</v>
      </c>
      <c r="CW112" s="294">
        <v>-741715</v>
      </c>
      <c r="CX112" s="294">
        <v>-477730</v>
      </c>
      <c r="CY112" s="294">
        <v>-727161.25</v>
      </c>
      <c r="CZ112" s="294">
        <v>-349645</v>
      </c>
      <c r="DA112" s="294">
        <v>0</v>
      </c>
      <c r="DB112" s="294">
        <v>-4886263</v>
      </c>
      <c r="DC112" s="294">
        <v>-9105373</v>
      </c>
      <c r="DD112" s="294">
        <v>-1251557</v>
      </c>
      <c r="DE112" s="294">
        <v>-358800</v>
      </c>
      <c r="DF112" s="294"/>
      <c r="DG112" s="294">
        <v>-2211537</v>
      </c>
      <c r="DH112" s="294"/>
      <c r="DI112" s="294">
        <v>-693855.94</v>
      </c>
      <c r="DJ112" s="294">
        <v>-547963</v>
      </c>
      <c r="DK112" s="294">
        <v>-15125839</v>
      </c>
      <c r="DL112" s="294">
        <v>-697770</v>
      </c>
      <c r="DM112" s="294">
        <v>-618980</v>
      </c>
      <c r="DN112" s="294">
        <v>-412000</v>
      </c>
      <c r="DO112" s="294">
        <v>-642000</v>
      </c>
      <c r="DP112" s="294">
        <v>-485000</v>
      </c>
      <c r="DQ112" s="294">
        <v>-1369141</v>
      </c>
      <c r="DR112" s="294">
        <v>-1137965</v>
      </c>
      <c r="DS112" s="294">
        <v>-1745000</v>
      </c>
      <c r="DT112" s="294"/>
      <c r="DU112" s="294">
        <v>-1189960</v>
      </c>
      <c r="DV112" s="294">
        <v>-3495000</v>
      </c>
      <c r="DW112" s="294">
        <v>-3650000</v>
      </c>
      <c r="DX112" s="294">
        <v>-1150006.6000000001</v>
      </c>
      <c r="DY112" s="294"/>
      <c r="DZ112" s="294">
        <v>-1430000</v>
      </c>
      <c r="EA112" s="294">
        <v>-352250</v>
      </c>
      <c r="EB112" s="294">
        <v>-1051124</v>
      </c>
      <c r="EC112" s="294">
        <v>-1094300</v>
      </c>
      <c r="ED112" s="294">
        <v>-443200</v>
      </c>
      <c r="EE112" s="294">
        <v>-3446942.5</v>
      </c>
      <c r="EF112" s="294">
        <v>-3032397.5</v>
      </c>
      <c r="EG112" s="294">
        <v>-11016.25</v>
      </c>
      <c r="EH112" s="294">
        <v>-459545</v>
      </c>
      <c r="EI112" s="294">
        <v>-502190</v>
      </c>
      <c r="EJ112" s="294">
        <v>-953446.5</v>
      </c>
      <c r="EK112" s="294">
        <v>-1100810</v>
      </c>
      <c r="EL112" s="294">
        <v>-444770</v>
      </c>
      <c r="EM112" s="294"/>
      <c r="EN112" s="294">
        <v>-8272150</v>
      </c>
      <c r="EO112" s="294">
        <v>-635827.5</v>
      </c>
      <c r="EP112" s="294">
        <v>-579585</v>
      </c>
      <c r="EQ112" s="294">
        <v>-890890</v>
      </c>
      <c r="ER112" s="294">
        <v>-407755</v>
      </c>
      <c r="ES112" s="294">
        <v>-756495</v>
      </c>
      <c r="ET112" s="294">
        <v>-2098420</v>
      </c>
      <c r="EU112" s="294">
        <v>-844042.5</v>
      </c>
      <c r="EV112" s="294">
        <v>-604600</v>
      </c>
      <c r="EW112" s="294">
        <v>-9995000</v>
      </c>
      <c r="EX112" s="294">
        <v>-555270</v>
      </c>
      <c r="EY112" s="294">
        <v>-834531</v>
      </c>
      <c r="EZ112" s="294">
        <v>-632020</v>
      </c>
      <c r="FA112" s="294">
        <v>-2063794.75</v>
      </c>
      <c r="FB112" s="294"/>
      <c r="FC112" s="294">
        <v>-750000</v>
      </c>
      <c r="FD112" s="294">
        <v>-889320</v>
      </c>
      <c r="FE112" s="294">
        <v>-359025</v>
      </c>
      <c r="FF112" s="294">
        <v>-581992.5</v>
      </c>
      <c r="FG112" s="294">
        <v>-604440</v>
      </c>
      <c r="FH112" s="294">
        <v>-1028586.27</v>
      </c>
      <c r="FI112" s="294"/>
      <c r="FJ112" s="294">
        <v>-437820</v>
      </c>
      <c r="FK112" s="294">
        <v>-306000</v>
      </c>
      <c r="FL112" s="294">
        <v>-803786</v>
      </c>
      <c r="FM112" s="294">
        <v>-850000</v>
      </c>
      <c r="FN112" s="294">
        <v>-644412.5</v>
      </c>
      <c r="FO112" s="294"/>
      <c r="FP112" s="294">
        <v>-74030</v>
      </c>
      <c r="FQ112" s="294"/>
      <c r="FR112" s="294">
        <v>-348000</v>
      </c>
      <c r="FS112" s="294"/>
      <c r="FT112" s="294"/>
      <c r="FU112" s="294"/>
      <c r="FV112" s="294">
        <v>-633830</v>
      </c>
      <c r="FW112" s="294">
        <v>-1568023</v>
      </c>
      <c r="FX112" s="294">
        <v>-1000000</v>
      </c>
      <c r="FY112" s="294">
        <v>-682780</v>
      </c>
      <c r="FZ112" s="294">
        <v>-840580</v>
      </c>
      <c r="GA112" s="294">
        <v>-1749675</v>
      </c>
      <c r="GB112" s="294">
        <v>-468742</v>
      </c>
      <c r="GC112" s="294">
        <v>-633630</v>
      </c>
      <c r="GD112" s="294">
        <v>-416795</v>
      </c>
      <c r="GE112" s="294"/>
      <c r="GF112" s="294"/>
      <c r="GG112" s="294">
        <v>-573000</v>
      </c>
      <c r="GH112" s="294"/>
      <c r="GI112" s="294"/>
      <c r="GJ112" s="294">
        <v>-300000</v>
      </c>
      <c r="GK112" s="294">
        <v>-661039</v>
      </c>
      <c r="GL112" s="294">
        <v>-2600000</v>
      </c>
      <c r="GM112" s="294">
        <v>-390380</v>
      </c>
      <c r="GN112" s="294">
        <v>-420000</v>
      </c>
      <c r="GO112" s="294"/>
      <c r="GP112" s="294"/>
      <c r="GQ112" s="294">
        <v>-3341427</v>
      </c>
      <c r="GR112" s="294">
        <v>-681241</v>
      </c>
      <c r="GS112" s="294">
        <v>-359050</v>
      </c>
      <c r="GT112" s="294">
        <v>-1091000</v>
      </c>
      <c r="GU112" s="294">
        <v>-260000</v>
      </c>
      <c r="GV112" s="294">
        <v>-950000</v>
      </c>
      <c r="GW112" s="294">
        <v>-773510</v>
      </c>
      <c r="GX112" s="294">
        <v>-694490</v>
      </c>
      <c r="GY112" s="294">
        <v>-3711497.5</v>
      </c>
      <c r="GZ112" s="294">
        <v>-192645</v>
      </c>
      <c r="HA112" s="294">
        <v>-443766</v>
      </c>
      <c r="HB112" s="294">
        <v>-888265</v>
      </c>
      <c r="HC112" s="294"/>
      <c r="HD112" s="294"/>
      <c r="HE112" s="294">
        <v>-1817550</v>
      </c>
      <c r="HF112" s="294">
        <v>-1182142.7</v>
      </c>
      <c r="HG112" s="294">
        <v>-1019721</v>
      </c>
      <c r="HH112" s="294">
        <v>-2697000</v>
      </c>
      <c r="HI112" s="294">
        <v>-776404</v>
      </c>
      <c r="HJ112" s="294">
        <v>-6300000</v>
      </c>
      <c r="HK112" s="294"/>
      <c r="HL112" s="294">
        <v>-1800000</v>
      </c>
      <c r="HM112" s="294">
        <v>-1104000</v>
      </c>
      <c r="HN112" s="294">
        <v>-500000</v>
      </c>
      <c r="HO112" s="294">
        <v>-836462</v>
      </c>
      <c r="HP112" s="294">
        <v>-1200000</v>
      </c>
      <c r="HQ112" s="294">
        <v>-800000</v>
      </c>
      <c r="HR112" s="294">
        <v>-11920249.77</v>
      </c>
      <c r="HS112" s="294">
        <v>-2119027.5</v>
      </c>
      <c r="HT112" s="294">
        <v>-977810</v>
      </c>
      <c r="HU112" s="294">
        <v>-270000</v>
      </c>
      <c r="HV112" s="294">
        <v>-1122500</v>
      </c>
      <c r="HW112" s="294">
        <v>-462085</v>
      </c>
      <c r="HX112" s="294">
        <v>-718869.72</v>
      </c>
      <c r="HY112" s="294">
        <v>-584805</v>
      </c>
      <c r="HZ112" s="294">
        <v>-734168.75</v>
      </c>
      <c r="IA112" s="294">
        <v>-568275</v>
      </c>
      <c r="IB112" s="294">
        <v>-497947.5</v>
      </c>
      <c r="IC112" s="294">
        <v>-699800</v>
      </c>
      <c r="ID112" s="294">
        <v>-262440</v>
      </c>
      <c r="IE112" s="294">
        <v>-1044085</v>
      </c>
      <c r="IF112" s="294">
        <v>-611634</v>
      </c>
      <c r="IG112" s="294">
        <v>-735040</v>
      </c>
      <c r="IH112" s="294"/>
      <c r="II112" s="294">
        <v>-2300000</v>
      </c>
      <c r="IJ112" s="294"/>
      <c r="IK112" s="294">
        <v>-1334154</v>
      </c>
      <c r="IL112" s="294">
        <v>-2460723.75</v>
      </c>
      <c r="IM112" s="294"/>
      <c r="IN112" s="294"/>
      <c r="IO112" s="294">
        <v>-440260</v>
      </c>
      <c r="IP112" s="294">
        <v>-754025</v>
      </c>
      <c r="IQ112" s="294">
        <v>0</v>
      </c>
      <c r="IR112" s="294">
        <v>-577077.5</v>
      </c>
      <c r="IS112" s="294"/>
      <c r="IT112" s="294"/>
      <c r="IU112" s="294">
        <v>-754000</v>
      </c>
      <c r="IV112" s="294">
        <v>-1700000</v>
      </c>
      <c r="IW112" s="294">
        <v>-1132989.7</v>
      </c>
      <c r="IX112" s="294">
        <v>-971477</v>
      </c>
      <c r="IY112" s="294">
        <v>-340000</v>
      </c>
      <c r="IZ112" s="294">
        <v>-302740</v>
      </c>
      <c r="JA112" s="294">
        <v>-530000</v>
      </c>
      <c r="JB112" s="294">
        <v>-560458</v>
      </c>
      <c r="JC112" s="294">
        <v>-934378</v>
      </c>
      <c r="JD112" s="294">
        <v>-695640.01</v>
      </c>
      <c r="JE112" s="294">
        <v>-2808459</v>
      </c>
      <c r="JF112" s="294"/>
      <c r="JG112" s="294">
        <v>-368715</v>
      </c>
      <c r="JH112" s="294"/>
      <c r="JI112" s="294">
        <v>-320020</v>
      </c>
      <c r="JJ112" s="294">
        <v>-566937.5</v>
      </c>
      <c r="JK112" s="294">
        <v>-6174583.75</v>
      </c>
      <c r="JL112" s="294">
        <v>-1739805</v>
      </c>
      <c r="JM112" s="294">
        <v>-1311745</v>
      </c>
      <c r="JN112" s="294">
        <v>-920610</v>
      </c>
      <c r="JO112" s="294">
        <v>-611080</v>
      </c>
      <c r="JP112" s="294">
        <v>-1787627</v>
      </c>
      <c r="JQ112" s="294">
        <v>-1308126</v>
      </c>
      <c r="JR112" s="294">
        <v>-5700653.75</v>
      </c>
      <c r="JS112" s="294">
        <v>-2400000</v>
      </c>
      <c r="JT112" s="294">
        <v>0</v>
      </c>
      <c r="JU112" s="294"/>
      <c r="JV112" s="294">
        <v>-873275</v>
      </c>
      <c r="JW112" s="294">
        <v>-810595</v>
      </c>
      <c r="JX112" s="294">
        <v>-1710000</v>
      </c>
      <c r="JY112" s="294">
        <v>-923713.75</v>
      </c>
      <c r="JZ112" s="294">
        <v>-1019000</v>
      </c>
      <c r="KA112" s="294">
        <v>-1327280</v>
      </c>
      <c r="KB112" s="294">
        <v>-496230</v>
      </c>
      <c r="KC112" s="294">
        <v>-1477550</v>
      </c>
      <c r="KD112" s="294">
        <v>-408475</v>
      </c>
      <c r="KE112" s="294">
        <v>-237485</v>
      </c>
      <c r="KF112" s="294">
        <v>-613532.5</v>
      </c>
      <c r="KG112" s="294"/>
      <c r="KH112" s="294">
        <v>-38353462.270000003</v>
      </c>
      <c r="KI112" s="294"/>
      <c r="KJ112" s="294"/>
      <c r="KK112" s="294">
        <v>-74530</v>
      </c>
      <c r="KL112" s="294"/>
      <c r="KM112" s="294"/>
      <c r="KN112" s="294">
        <v>-1630317</v>
      </c>
      <c r="KO112" s="294">
        <v>-700000</v>
      </c>
      <c r="KP112" s="294"/>
      <c r="KQ112" s="294">
        <v>-4669008.75</v>
      </c>
      <c r="KR112" s="294">
        <v>-827291</v>
      </c>
      <c r="KS112" s="294">
        <v>-774216.52</v>
      </c>
      <c r="KT112" s="294">
        <v>-178078</v>
      </c>
      <c r="KU112" s="294">
        <v>-888572</v>
      </c>
      <c r="KV112" s="294">
        <v>-849277</v>
      </c>
      <c r="KW112" s="294"/>
      <c r="KX112" s="294">
        <v>-1118578.5</v>
      </c>
      <c r="KY112" s="294">
        <v>-6100000</v>
      </c>
      <c r="KZ112" s="294">
        <v>-1000000</v>
      </c>
      <c r="LA112" s="294">
        <v>-929310</v>
      </c>
      <c r="LB112" s="294"/>
      <c r="LC112" s="294">
        <v>-1045000</v>
      </c>
      <c r="LD112" s="294">
        <v>-1470000</v>
      </c>
      <c r="LE112" s="294">
        <v>-682793</v>
      </c>
      <c r="LF112" s="294"/>
      <c r="LG112" s="294">
        <v>-15700000</v>
      </c>
      <c r="LH112" s="294"/>
      <c r="LI112" s="294">
        <v>-7427311</v>
      </c>
      <c r="LJ112" s="294">
        <v>-3260000</v>
      </c>
      <c r="LK112" s="294">
        <v>-1299737.5</v>
      </c>
      <c r="LL112" s="294">
        <v>-400000</v>
      </c>
      <c r="LM112" s="294"/>
      <c r="LN112" s="294">
        <v>-982700</v>
      </c>
      <c r="LO112" s="294">
        <v>0</v>
      </c>
      <c r="LP112" s="294">
        <v>-1177105</v>
      </c>
      <c r="LQ112" s="294">
        <v>-650000</v>
      </c>
      <c r="LR112" s="294">
        <v>-3703505</v>
      </c>
      <c r="LS112" s="294"/>
      <c r="LT112" s="294">
        <v>-264610</v>
      </c>
      <c r="LU112" s="294">
        <v>-9150000.5</v>
      </c>
      <c r="LV112" s="294">
        <v>-5745000</v>
      </c>
      <c r="LW112" s="294">
        <v>-9983950</v>
      </c>
      <c r="LX112" s="294">
        <v>-8000</v>
      </c>
      <c r="LY112" s="294">
        <v>-962610</v>
      </c>
      <c r="LZ112" s="294">
        <v>-1500000</v>
      </c>
      <c r="MA112" s="294">
        <v>-1042000</v>
      </c>
      <c r="MB112" s="294">
        <v>-900000</v>
      </c>
      <c r="MC112" s="294">
        <v>-1528520</v>
      </c>
      <c r="MD112" s="294">
        <v>-537330</v>
      </c>
      <c r="ME112" s="294"/>
      <c r="MF112" s="294">
        <v>-544960</v>
      </c>
      <c r="MG112" s="294">
        <v>-13826292</v>
      </c>
      <c r="MH112" s="294">
        <v>-740000</v>
      </c>
      <c r="MI112" s="294">
        <v>-658507.5</v>
      </c>
      <c r="MJ112" s="294">
        <v>-460006.44</v>
      </c>
      <c r="MK112" s="294">
        <v>-498000</v>
      </c>
      <c r="ML112" s="294">
        <v>-1045000</v>
      </c>
      <c r="MM112" s="294">
        <v>-514900</v>
      </c>
      <c r="MN112" s="294">
        <v>-686862.25</v>
      </c>
      <c r="MO112" s="294">
        <v>-1502115.75</v>
      </c>
      <c r="MP112" s="294">
        <v>-870000</v>
      </c>
      <c r="MQ112" s="294">
        <v>-824321</v>
      </c>
      <c r="MR112" s="294">
        <v>-579750</v>
      </c>
      <c r="MS112" s="294">
        <v>-11400000</v>
      </c>
      <c r="MT112" s="294"/>
      <c r="MU112" s="294">
        <v>0</v>
      </c>
      <c r="MV112" s="294">
        <v>-1500000</v>
      </c>
      <c r="MW112" s="294"/>
      <c r="MX112" s="294">
        <v>0</v>
      </c>
      <c r="MY112" s="294">
        <v>-2623775</v>
      </c>
      <c r="MZ112" s="294">
        <v>-1901508</v>
      </c>
      <c r="NA112" s="294">
        <v>-1034548</v>
      </c>
      <c r="NB112" s="294">
        <v>-505380</v>
      </c>
      <c r="NC112" s="294">
        <v>-533040</v>
      </c>
      <c r="ND112" s="294">
        <v>-14464762</v>
      </c>
      <c r="NE112" s="294">
        <v>-2794396</v>
      </c>
      <c r="NF112" s="294">
        <v>-868835</v>
      </c>
      <c r="NG112" s="294">
        <v>-9405925</v>
      </c>
      <c r="NH112" s="294">
        <v>-671000</v>
      </c>
      <c r="NI112" s="294">
        <v>-1956098</v>
      </c>
      <c r="NJ112" s="294">
        <v>-2610000</v>
      </c>
      <c r="NK112" s="294">
        <v>-5721366.4800000004</v>
      </c>
      <c r="NL112" s="294">
        <v>-806012</v>
      </c>
      <c r="NM112" s="294">
        <v>-1256424.55</v>
      </c>
      <c r="NN112" s="294">
        <v>-1144310.0900000001</v>
      </c>
      <c r="NO112" s="294">
        <v>-1033436.34</v>
      </c>
      <c r="NP112" s="294">
        <v>-4652400</v>
      </c>
      <c r="NQ112" s="294">
        <v>-130000</v>
      </c>
      <c r="NR112" s="294"/>
      <c r="NS112" s="294">
        <v>-656245</v>
      </c>
      <c r="NT112" s="294">
        <v>-456161.5</v>
      </c>
      <c r="NU112" s="294">
        <v>-170000</v>
      </c>
      <c r="NV112" s="294">
        <v>-400000</v>
      </c>
      <c r="NW112" s="294">
        <v>-8650000</v>
      </c>
      <c r="NX112" s="294">
        <v>-301994.59999999998</v>
      </c>
      <c r="NY112" s="294">
        <v>-868927.49</v>
      </c>
      <c r="NZ112" s="294">
        <v>-546035</v>
      </c>
      <c r="OA112" s="294">
        <v>-46957.5</v>
      </c>
      <c r="OB112" s="294">
        <v>-1560670</v>
      </c>
      <c r="OC112" s="294">
        <v>0</v>
      </c>
      <c r="OD112" s="294"/>
      <c r="OE112" s="294"/>
      <c r="OF112" s="294">
        <v>-824529</v>
      </c>
      <c r="OG112" s="294"/>
      <c r="OH112" s="294">
        <v>-1140373</v>
      </c>
      <c r="OI112" s="294">
        <v>-700000</v>
      </c>
      <c r="OJ112" s="294">
        <v>-1869983.5</v>
      </c>
      <c r="OK112" s="294">
        <v>-522720</v>
      </c>
      <c r="OL112" s="294">
        <v>-874165</v>
      </c>
      <c r="OM112" s="294">
        <v>-10125625.18</v>
      </c>
      <c r="ON112" s="294">
        <v>-3181611</v>
      </c>
      <c r="OO112" s="294">
        <v>-4750000</v>
      </c>
      <c r="OP112" s="294">
        <v>-974000</v>
      </c>
      <c r="OQ112" s="294">
        <v>-1700000</v>
      </c>
      <c r="OR112" s="294">
        <v>-694120</v>
      </c>
      <c r="OS112" s="294">
        <v>-8247315</v>
      </c>
      <c r="OT112" s="294">
        <v>-571481</v>
      </c>
      <c r="OU112" s="294">
        <v>-1106688.5</v>
      </c>
      <c r="OV112" s="294">
        <v>-1345760</v>
      </c>
      <c r="OW112" s="294">
        <v>-979557.5</v>
      </c>
      <c r="OX112" s="294">
        <v>-3787010</v>
      </c>
      <c r="OY112" s="294">
        <v>-754020</v>
      </c>
      <c r="OZ112" s="294">
        <v>-480493</v>
      </c>
      <c r="PA112" s="294">
        <v>-962000</v>
      </c>
      <c r="PB112" s="294">
        <v>-2024300</v>
      </c>
      <c r="PC112" s="294"/>
      <c r="PD112" s="294">
        <v>-5000</v>
      </c>
      <c r="PE112" s="294">
        <v>-394840</v>
      </c>
      <c r="PF112" s="294"/>
      <c r="PG112" s="294"/>
      <c r="PH112" s="294">
        <v>-807670</v>
      </c>
      <c r="PI112" s="294">
        <v>-1075245</v>
      </c>
      <c r="PJ112" s="294">
        <v>-847347.5</v>
      </c>
      <c r="PK112" s="294"/>
      <c r="PL112" s="294">
        <v>-1298795</v>
      </c>
      <c r="PM112" s="294"/>
      <c r="PN112" s="294">
        <v>-475000</v>
      </c>
      <c r="PO112" s="294"/>
      <c r="PP112" s="294">
        <v>-1059075</v>
      </c>
      <c r="PQ112" s="294"/>
      <c r="PR112" s="294">
        <v>-541850</v>
      </c>
      <c r="PS112" s="294">
        <v>-186866</v>
      </c>
      <c r="PT112" s="294">
        <v>-21421613</v>
      </c>
      <c r="PU112" s="294"/>
      <c r="PV112" s="294"/>
      <c r="PW112" s="294"/>
      <c r="PX112" s="294"/>
      <c r="PY112" s="294">
        <v>-1580101.64</v>
      </c>
      <c r="PZ112" s="294">
        <v>-3241086</v>
      </c>
      <c r="QA112" s="294"/>
      <c r="QB112" s="294">
        <v>-3231939</v>
      </c>
      <c r="QC112" s="294">
        <v>-60000</v>
      </c>
      <c r="QD112" s="294">
        <v>-3057994.5</v>
      </c>
      <c r="QE112" s="294">
        <v>-843031</v>
      </c>
      <c r="QF112" s="294"/>
      <c r="QG112" s="294"/>
      <c r="QH112" s="294"/>
      <c r="QI112" s="294">
        <v>-905530</v>
      </c>
      <c r="QJ112" s="294">
        <v>-770000</v>
      </c>
      <c r="QK112" s="294">
        <v>-543770</v>
      </c>
      <c r="QL112" s="294"/>
      <c r="QM112" s="294">
        <v>-3782210</v>
      </c>
      <c r="QN112" s="294">
        <v>-2150000</v>
      </c>
      <c r="QO112" s="294">
        <v>-751935</v>
      </c>
      <c r="QP112" s="294"/>
      <c r="QQ112" s="294">
        <v>-13679.5</v>
      </c>
      <c r="QR112" s="294">
        <v>-425930</v>
      </c>
      <c r="QS112" s="294"/>
      <c r="QT112" s="294">
        <v>-1637280</v>
      </c>
      <c r="QU112" s="294">
        <v>-862425</v>
      </c>
      <c r="QV112" s="294">
        <v>-1700000</v>
      </c>
      <c r="QW112" s="294">
        <v>-983220</v>
      </c>
      <c r="QX112" s="294">
        <v>-930000</v>
      </c>
      <c r="QY112" s="294">
        <v>-2068274</v>
      </c>
      <c r="QZ112" s="294">
        <v>-1474895</v>
      </c>
      <c r="RA112" s="294">
        <v>-1655933.25</v>
      </c>
      <c r="RB112" s="294">
        <v>-4167103.75</v>
      </c>
      <c r="RC112" s="294">
        <v>-576465</v>
      </c>
      <c r="RD112" s="294">
        <v>-654850</v>
      </c>
      <c r="RE112" s="294">
        <v>-1000000</v>
      </c>
      <c r="RF112" s="294">
        <v>-563600</v>
      </c>
      <c r="RG112" s="294">
        <v>-12650000</v>
      </c>
      <c r="RH112" s="294">
        <v>-2995840</v>
      </c>
      <c r="RI112" s="294">
        <v>-797840</v>
      </c>
      <c r="RJ112" s="294">
        <v>-1403520</v>
      </c>
      <c r="RK112" s="294">
        <v>-606171.25</v>
      </c>
      <c r="RL112" s="294">
        <v>-767708.77</v>
      </c>
      <c r="RM112" s="294">
        <v>-2497602</v>
      </c>
      <c r="RN112" s="294">
        <v>-881352.5</v>
      </c>
      <c r="RO112" s="294">
        <v>-1099870</v>
      </c>
      <c r="RP112" s="294">
        <v>-2987854</v>
      </c>
      <c r="RQ112" s="294">
        <v>-2925255.5</v>
      </c>
      <c r="RR112" s="294">
        <v>-2515120</v>
      </c>
      <c r="RS112" s="294">
        <v>-693050</v>
      </c>
      <c r="RT112" s="294">
        <v>-300000</v>
      </c>
      <c r="RU112" s="294">
        <v>-538165</v>
      </c>
      <c r="RV112" s="294">
        <v>-908090</v>
      </c>
      <c r="RW112" s="294">
        <v>-793830</v>
      </c>
      <c r="RX112" s="294">
        <v>-995075</v>
      </c>
      <c r="RY112" s="294">
        <v>-253769</v>
      </c>
      <c r="RZ112" s="294">
        <v>-897750</v>
      </c>
      <c r="SA112" s="294"/>
      <c r="SB112" s="294">
        <v>-965046</v>
      </c>
      <c r="SC112" s="294">
        <v>-1266880</v>
      </c>
      <c r="SD112" s="294">
        <v>-455800</v>
      </c>
      <c r="SE112" s="294">
        <v>-796885</v>
      </c>
      <c r="SF112" s="294">
        <v>-2500000</v>
      </c>
      <c r="SG112" s="294">
        <v>-1111865</v>
      </c>
      <c r="SH112" s="294">
        <v>-92979.99</v>
      </c>
      <c r="SI112" s="294">
        <v>-1115982.5</v>
      </c>
      <c r="SJ112" s="294">
        <v>-600000</v>
      </c>
      <c r="SK112" s="294">
        <v>-3164535</v>
      </c>
      <c r="SL112" s="294">
        <v>-505295</v>
      </c>
      <c r="SM112" s="294">
        <v>-5195957.32</v>
      </c>
      <c r="SN112" s="294">
        <v>-1133359.5</v>
      </c>
      <c r="SO112" s="294">
        <v>-1889068.75</v>
      </c>
      <c r="SP112" s="294">
        <v>-2253413</v>
      </c>
      <c r="SQ112" s="294">
        <v>-687434</v>
      </c>
      <c r="SR112" s="294">
        <v>-1574597.8</v>
      </c>
      <c r="SS112" s="294">
        <v>-669061</v>
      </c>
      <c r="ST112" s="294">
        <v>-660000</v>
      </c>
      <c r="SU112" s="294">
        <v>-7667969.96</v>
      </c>
      <c r="SV112" s="294">
        <v>-1332487.5</v>
      </c>
      <c r="SW112" s="294">
        <v>-1107725</v>
      </c>
      <c r="SX112" s="294">
        <v>-1518328.75</v>
      </c>
      <c r="SY112" s="294">
        <v>-358707.5</v>
      </c>
      <c r="SZ112" s="294">
        <v>-807010</v>
      </c>
      <c r="TA112" s="294">
        <v>-685940</v>
      </c>
      <c r="TB112" s="294">
        <v>-1713285.5</v>
      </c>
      <c r="TC112" s="294">
        <v>-711337.5</v>
      </c>
      <c r="TD112" s="294">
        <v>-605029.5</v>
      </c>
      <c r="TE112" s="294">
        <v>-1574241</v>
      </c>
      <c r="TF112" s="294">
        <v>-751520</v>
      </c>
      <c r="TG112" s="294">
        <v>-933057.5</v>
      </c>
      <c r="TH112" s="294">
        <v>-483382.5</v>
      </c>
      <c r="TI112" s="294">
        <v>-15811888.75</v>
      </c>
      <c r="TJ112" s="294">
        <v>-731335</v>
      </c>
      <c r="TK112" s="294">
        <v>-689027.5</v>
      </c>
      <c r="TL112" s="294">
        <v>-659095</v>
      </c>
      <c r="TM112" s="294">
        <v>-1406035</v>
      </c>
      <c r="TN112" s="294">
        <v>-717208.75</v>
      </c>
      <c r="TO112" s="294">
        <v>-302620</v>
      </c>
      <c r="TP112" s="294">
        <v>-3172400</v>
      </c>
      <c r="TQ112" s="294">
        <v>-678372.75</v>
      </c>
      <c r="TR112" s="294">
        <v>-1302700</v>
      </c>
      <c r="TS112" s="294">
        <v>-625000</v>
      </c>
      <c r="TT112" s="294">
        <v>-710440</v>
      </c>
      <c r="TU112" s="294">
        <v>-429423.75</v>
      </c>
      <c r="TV112" s="294">
        <v>-557460</v>
      </c>
      <c r="TW112" s="294">
        <v>-715530</v>
      </c>
      <c r="TX112" s="294">
        <v>-587364</v>
      </c>
      <c r="TY112" s="294">
        <v>-7515960</v>
      </c>
      <c r="TZ112" s="294">
        <v>-593420</v>
      </c>
      <c r="UA112" s="294">
        <v>-6500000</v>
      </c>
      <c r="UB112" s="294">
        <v>-5044820</v>
      </c>
      <c r="UC112" s="294">
        <v>-683300</v>
      </c>
      <c r="UD112" s="294">
        <v>-550000</v>
      </c>
      <c r="UE112" s="294">
        <v>-1890000</v>
      </c>
      <c r="UF112" s="294">
        <v>-496348</v>
      </c>
      <c r="UG112" s="294">
        <v>-855000</v>
      </c>
      <c r="UH112" s="294">
        <v>-1147011</v>
      </c>
      <c r="UI112" s="294">
        <v>-977803</v>
      </c>
      <c r="UJ112" s="294">
        <v>-9610765</v>
      </c>
      <c r="UK112" s="294">
        <v>-1238050</v>
      </c>
      <c r="UL112" s="294">
        <v>-1817093</v>
      </c>
      <c r="UM112" s="294">
        <v>-1598687</v>
      </c>
      <c r="UN112" s="294">
        <v>-2331173</v>
      </c>
      <c r="UO112" s="294">
        <v>-1082037.5</v>
      </c>
      <c r="UP112" s="294">
        <v>-18000000</v>
      </c>
      <c r="UQ112" s="294">
        <v>-884180</v>
      </c>
      <c r="UR112" s="294">
        <v>-1188730</v>
      </c>
      <c r="US112" s="294">
        <v>-4160927</v>
      </c>
      <c r="UT112" s="294">
        <v>-873759</v>
      </c>
      <c r="UU112" s="294">
        <v>-1251158</v>
      </c>
      <c r="UV112" s="294">
        <v>-2003000</v>
      </c>
      <c r="UW112" s="294">
        <v>-644560</v>
      </c>
      <c r="UX112" s="294">
        <v>-532710</v>
      </c>
      <c r="UY112" s="294">
        <v>-1479198.75</v>
      </c>
      <c r="UZ112" s="294">
        <v>-2354357</v>
      </c>
      <c r="VA112" s="294">
        <v>-2252455</v>
      </c>
      <c r="VB112" s="294">
        <v>-803840</v>
      </c>
      <c r="VC112" s="294">
        <v>-1730634</v>
      </c>
      <c r="VD112" s="294">
        <v>-1403210</v>
      </c>
      <c r="VE112" s="294">
        <v>-606120</v>
      </c>
      <c r="VF112" s="294">
        <v>-629937</v>
      </c>
      <c r="VG112" s="294">
        <v>-560370</v>
      </c>
      <c r="VH112" s="294">
        <v>-3113192.5</v>
      </c>
      <c r="VI112" s="294">
        <v>-565350</v>
      </c>
      <c r="VJ112" s="294">
        <v>-408225</v>
      </c>
      <c r="VK112" s="294">
        <v>-455480</v>
      </c>
      <c r="VL112" s="294">
        <v>-6999213</v>
      </c>
      <c r="VM112" s="294">
        <v>-682720</v>
      </c>
      <c r="VN112" s="294">
        <v>-650000</v>
      </c>
      <c r="VO112" s="294">
        <v>-229995</v>
      </c>
      <c r="VP112" s="294">
        <v>-2036987.5</v>
      </c>
      <c r="VQ112" s="294">
        <v>-1100000</v>
      </c>
      <c r="VR112" s="294">
        <v>-1065000</v>
      </c>
      <c r="VS112" s="294"/>
      <c r="VT112" s="294">
        <v>-651485</v>
      </c>
      <c r="VU112" s="294">
        <v>-2000000</v>
      </c>
      <c r="VV112" s="294"/>
      <c r="VW112" s="294">
        <v>-593957</v>
      </c>
      <c r="VX112" s="294">
        <v>-885799</v>
      </c>
      <c r="VY112" s="294">
        <v>-655910</v>
      </c>
      <c r="VZ112" s="294">
        <v>-778292.5</v>
      </c>
      <c r="WA112" s="294">
        <v>-21500000</v>
      </c>
      <c r="WB112" s="294">
        <v>-1928876.62</v>
      </c>
      <c r="WC112" s="294">
        <v>-1749599</v>
      </c>
      <c r="WD112" s="294">
        <v>-2014772.5</v>
      </c>
      <c r="WE112" s="294">
        <v>-604547</v>
      </c>
      <c r="WF112" s="294">
        <v>-1234717.5</v>
      </c>
      <c r="WG112" s="294">
        <v>-2075840</v>
      </c>
      <c r="WH112" s="294">
        <v>-2119142.5</v>
      </c>
      <c r="WI112" s="294">
        <v>-678687.5</v>
      </c>
      <c r="WJ112" s="294">
        <v>-1910433.5</v>
      </c>
      <c r="WK112" s="294">
        <v>-1057167.5</v>
      </c>
      <c r="WL112" s="294">
        <v>-3479115</v>
      </c>
      <c r="WM112" s="294">
        <v>-1219988.5</v>
      </c>
      <c r="WN112" s="294">
        <v>-3042840</v>
      </c>
      <c r="WO112" s="294">
        <v>-3326378.5</v>
      </c>
      <c r="WP112" s="294">
        <v>-1340195</v>
      </c>
      <c r="WQ112" s="294">
        <v>-1588422.5</v>
      </c>
      <c r="WR112" s="294">
        <v>-1895945.01</v>
      </c>
      <c r="WS112" s="294">
        <v>-505492.5</v>
      </c>
      <c r="WT112" s="294">
        <v>-2583065.75</v>
      </c>
      <c r="WU112" s="294">
        <v>-5961762.2599999998</v>
      </c>
      <c r="WV112" s="294">
        <v>-1448612.5</v>
      </c>
      <c r="WW112" s="294">
        <v>-834596</v>
      </c>
      <c r="WX112" s="294">
        <v>-509147</v>
      </c>
      <c r="WY112" s="294">
        <v>-950940</v>
      </c>
      <c r="WZ112" s="294">
        <v>-942595</v>
      </c>
      <c r="XA112" s="294">
        <v>-819300</v>
      </c>
      <c r="XB112" s="294">
        <v>-559055</v>
      </c>
      <c r="XC112" s="294">
        <v>-4931470</v>
      </c>
      <c r="XD112" s="294">
        <v>-512117.5</v>
      </c>
      <c r="XE112" s="294"/>
      <c r="XF112" s="294">
        <v>-350000</v>
      </c>
      <c r="XG112" s="294">
        <v>-873591.25</v>
      </c>
      <c r="XH112" s="294">
        <v>-25487268.25</v>
      </c>
      <c r="XI112" s="294">
        <v>-2337730</v>
      </c>
      <c r="XJ112" s="294">
        <v>-2327650</v>
      </c>
      <c r="XK112" s="294">
        <v>-8650138.75</v>
      </c>
      <c r="XL112" s="294">
        <v>-2280252.5</v>
      </c>
      <c r="XM112" s="294">
        <v>-2956392.5</v>
      </c>
      <c r="XN112" s="294">
        <v>-4505890</v>
      </c>
      <c r="XO112" s="294">
        <v>-1915645</v>
      </c>
      <c r="XP112" s="294">
        <v>-1712480</v>
      </c>
      <c r="XQ112" s="294">
        <v>-4686880</v>
      </c>
      <c r="XR112" s="294">
        <v>-3213530.45</v>
      </c>
      <c r="XS112" s="294">
        <v>-959965</v>
      </c>
      <c r="XT112" s="294">
        <v>-1027375</v>
      </c>
      <c r="XU112" s="294">
        <v>-1808650</v>
      </c>
      <c r="XV112" s="294">
        <v>-1429620</v>
      </c>
      <c r="XW112" s="294">
        <v>-848677.5</v>
      </c>
      <c r="XX112" s="294">
        <v>-983400</v>
      </c>
      <c r="XY112" s="294">
        <v>-1224022.5</v>
      </c>
      <c r="XZ112" s="294">
        <v>-937795</v>
      </c>
      <c r="YA112" s="294">
        <v>-1332975</v>
      </c>
      <c r="YB112" s="294">
        <v>-1196289.01</v>
      </c>
      <c r="YC112" s="294">
        <v>-880482.5</v>
      </c>
      <c r="YD112" s="294">
        <v>-1257432</v>
      </c>
      <c r="YE112" s="294">
        <v>-8526959.4000000004</v>
      </c>
      <c r="YF112" s="294">
        <v>-1177590</v>
      </c>
      <c r="YG112" s="294">
        <v>-2700900</v>
      </c>
      <c r="YH112" s="294">
        <v>-690050</v>
      </c>
      <c r="YI112" s="294">
        <v>-4707756</v>
      </c>
      <c r="YJ112" s="294">
        <v>-1605807.5</v>
      </c>
      <c r="YK112" s="294">
        <v>-1516083.88</v>
      </c>
      <c r="YL112" s="294">
        <v>-835371</v>
      </c>
      <c r="YM112" s="294">
        <v>-5617382</v>
      </c>
      <c r="YN112" s="294">
        <v>-3527883</v>
      </c>
      <c r="YO112" s="294">
        <v>-1536260</v>
      </c>
      <c r="YP112" s="294">
        <v>-1337930</v>
      </c>
      <c r="YQ112" s="294">
        <v>-830171.9</v>
      </c>
      <c r="YR112" s="294">
        <v>-858280</v>
      </c>
      <c r="YS112" s="294">
        <v>-531680</v>
      </c>
      <c r="YT112" s="294">
        <v>-818100</v>
      </c>
      <c r="YU112" s="294">
        <v>-829245.1</v>
      </c>
      <c r="YV112" s="294">
        <v>-8450508</v>
      </c>
      <c r="YW112" s="294">
        <v>-2241063</v>
      </c>
      <c r="YX112" s="294">
        <v>-937188</v>
      </c>
      <c r="YY112" s="294">
        <v>-976985</v>
      </c>
      <c r="YZ112" s="294">
        <v>0</v>
      </c>
      <c r="ZA112" s="294">
        <v>-740465</v>
      </c>
      <c r="ZB112" s="294">
        <v>-1074696</v>
      </c>
      <c r="ZC112" s="294">
        <v>-7206734.7000000002</v>
      </c>
      <c r="ZD112" s="294">
        <v>-415622</v>
      </c>
      <c r="ZE112" s="294">
        <v>-205330</v>
      </c>
      <c r="ZF112" s="294">
        <v>-703207.5</v>
      </c>
      <c r="ZG112" s="294">
        <v>-415715</v>
      </c>
      <c r="ZH112" s="294">
        <v>-641610</v>
      </c>
      <c r="ZI112" s="294">
        <v>-465055</v>
      </c>
      <c r="ZJ112" s="294">
        <v>-536515</v>
      </c>
      <c r="ZK112" s="294">
        <v>-2539000</v>
      </c>
      <c r="ZL112" s="294">
        <v>-18500000</v>
      </c>
      <c r="ZM112" s="294">
        <v>-160000</v>
      </c>
      <c r="ZN112" s="294">
        <v>-1465962</v>
      </c>
      <c r="ZO112" s="294">
        <v>-3500000</v>
      </c>
      <c r="ZP112" s="294">
        <v>-1810775</v>
      </c>
      <c r="ZQ112" s="294"/>
      <c r="ZR112" s="294">
        <v>-343000</v>
      </c>
      <c r="ZS112" s="294">
        <v>-1758978</v>
      </c>
      <c r="ZT112" s="294">
        <v>-166158.5</v>
      </c>
      <c r="ZU112" s="294">
        <v>-835695</v>
      </c>
      <c r="ZV112" s="294">
        <v>-95000</v>
      </c>
      <c r="ZW112" s="294">
        <v>-100000</v>
      </c>
      <c r="ZX112" s="294">
        <v>-932086.5</v>
      </c>
      <c r="ZY112" s="294">
        <v>-192600</v>
      </c>
      <c r="ZZ112" s="294">
        <v>-75000</v>
      </c>
      <c r="AAA112" s="294">
        <v>-453047</v>
      </c>
      <c r="AAB112" s="294">
        <v>-307248</v>
      </c>
      <c r="AAC112" s="294">
        <v>-1162769</v>
      </c>
      <c r="AAD112" s="294">
        <v>-93272.6</v>
      </c>
      <c r="AAE112" s="294">
        <v>-145719</v>
      </c>
      <c r="AAF112" s="294">
        <v>-173450</v>
      </c>
      <c r="AAG112" s="294">
        <v>-229386</v>
      </c>
      <c r="AAH112" s="294">
        <v>-7539691.21</v>
      </c>
      <c r="AAI112" s="294">
        <v>-793631.25</v>
      </c>
      <c r="AAJ112" s="294">
        <v>-2146359</v>
      </c>
      <c r="AAK112" s="294">
        <v>-1834840</v>
      </c>
      <c r="AAL112" s="294"/>
      <c r="AAM112" s="294">
        <v>-3297378</v>
      </c>
      <c r="AAN112" s="294"/>
      <c r="AAO112" s="294">
        <v>-26705815</v>
      </c>
      <c r="AAP112" s="294">
        <v>-1255271</v>
      </c>
      <c r="AAQ112" s="294">
        <v>-850000</v>
      </c>
      <c r="AAR112" s="294">
        <v>-1060000</v>
      </c>
      <c r="AAS112" s="294">
        <v>-2267500</v>
      </c>
      <c r="AAT112" s="294">
        <v>-1659166</v>
      </c>
      <c r="AAU112" s="294">
        <v>-983030</v>
      </c>
      <c r="AAV112" s="294">
        <v>-1633926</v>
      </c>
      <c r="AAW112" s="294">
        <v>-3906650</v>
      </c>
      <c r="AAX112" s="294">
        <v>-1053024</v>
      </c>
      <c r="AAY112" s="294">
        <v>-2200984.25</v>
      </c>
      <c r="AAZ112" s="294">
        <v>-3904968.5</v>
      </c>
      <c r="ABA112" s="294">
        <v>-2298413.5</v>
      </c>
      <c r="ABB112" s="294">
        <v>-828976</v>
      </c>
      <c r="ABC112" s="294">
        <v>-778930.5</v>
      </c>
      <c r="ABD112" s="294">
        <v>-1350760</v>
      </c>
      <c r="ABE112" s="294"/>
      <c r="ABF112" s="294">
        <v>-1485580</v>
      </c>
      <c r="ABG112" s="294">
        <v>-765384</v>
      </c>
      <c r="ABH112" s="294">
        <v>-7157115</v>
      </c>
      <c r="ABI112" s="294">
        <v>-4224006.5</v>
      </c>
      <c r="ABJ112" s="294">
        <v>-770430</v>
      </c>
      <c r="ABK112" s="294">
        <v>-442000</v>
      </c>
      <c r="ABL112" s="294">
        <v>-1148871</v>
      </c>
      <c r="ABM112" s="294">
        <v>-841675</v>
      </c>
      <c r="ABN112" s="294">
        <v>-490871</v>
      </c>
      <c r="ABO112" s="294">
        <v>-4664250</v>
      </c>
      <c r="ABP112" s="294">
        <v>-985944</v>
      </c>
      <c r="ABQ112" s="294">
        <v>-819933</v>
      </c>
      <c r="ABR112" s="294">
        <v>-810000</v>
      </c>
      <c r="ABS112" s="294">
        <v>-3920957.5</v>
      </c>
      <c r="ABT112" s="294">
        <v>-997935.5</v>
      </c>
      <c r="ABU112" s="294">
        <v>-1030000</v>
      </c>
      <c r="ABV112" s="294">
        <v>-848692.65</v>
      </c>
      <c r="ABW112" s="294">
        <v>-383600</v>
      </c>
      <c r="ABX112" s="294"/>
      <c r="ABY112" s="294"/>
      <c r="ABZ112" s="294">
        <v>-1478700</v>
      </c>
      <c r="ACA112" s="294">
        <v>-543095</v>
      </c>
      <c r="ACB112" s="294">
        <v>-702060</v>
      </c>
      <c r="ACC112" s="294">
        <v>-5659776</v>
      </c>
      <c r="ACD112" s="294">
        <v>4864577.5</v>
      </c>
      <c r="ACE112" s="294">
        <v>-560000</v>
      </c>
      <c r="ACF112" s="294">
        <v>-748640</v>
      </c>
      <c r="ACG112" s="294"/>
      <c r="ACH112" s="294">
        <v>-980055</v>
      </c>
      <c r="ACI112" s="294">
        <v>-45204705.350000001</v>
      </c>
      <c r="ACJ112" s="294">
        <v>-673880</v>
      </c>
      <c r="ACK112" s="294"/>
      <c r="ACL112" s="294">
        <v>-1931753</v>
      </c>
      <c r="ACM112" s="294"/>
      <c r="ACN112" s="294"/>
      <c r="ACO112" s="294"/>
      <c r="ACP112" s="294">
        <v>-3000000</v>
      </c>
      <c r="ACQ112" s="294"/>
      <c r="ACR112" s="294">
        <v>-840780</v>
      </c>
      <c r="ACS112" s="294"/>
      <c r="ACT112" s="294">
        <v>-1900000</v>
      </c>
      <c r="ACU112" s="294"/>
      <c r="ACV112" s="294">
        <v>-4729362.5</v>
      </c>
      <c r="ACW112" s="294">
        <v>-744030</v>
      </c>
      <c r="ACX112" s="294">
        <v>-1098605</v>
      </c>
      <c r="ACY112" s="294"/>
      <c r="ACZ112" s="294"/>
      <c r="ADA112" s="294">
        <v>-929960</v>
      </c>
      <c r="ADB112" s="294"/>
      <c r="ADC112" s="294">
        <v>-768780</v>
      </c>
      <c r="ADD112" s="294">
        <v>-800000</v>
      </c>
      <c r="ADE112" s="294">
        <v>0</v>
      </c>
      <c r="ADF112" s="294">
        <v>-3170177.75</v>
      </c>
      <c r="ADG112" s="294">
        <v>-2519854</v>
      </c>
      <c r="ADH112" s="294">
        <v>-38800</v>
      </c>
      <c r="ADI112" s="294"/>
      <c r="ADJ112" s="294"/>
      <c r="ADK112" s="294">
        <v>-274245</v>
      </c>
      <c r="ADL112" s="294">
        <v>-785000</v>
      </c>
      <c r="ADM112" s="294">
        <v>-500000</v>
      </c>
      <c r="ADN112" s="294">
        <v>-1181670</v>
      </c>
      <c r="ADO112" s="294">
        <v>-33478754</v>
      </c>
      <c r="ADP112" s="294">
        <v>-2304635</v>
      </c>
      <c r="ADQ112" s="294"/>
      <c r="ADR112" s="294"/>
      <c r="ADS112" s="294">
        <v>-3000000</v>
      </c>
      <c r="ADT112" s="294">
        <v>-1232200</v>
      </c>
      <c r="ADU112" s="294">
        <v>0</v>
      </c>
      <c r="ADV112" s="294">
        <v>-1100000</v>
      </c>
      <c r="ADW112" s="294">
        <v>-958192.5</v>
      </c>
      <c r="ADX112" s="294">
        <v>-1441265</v>
      </c>
      <c r="ADY112" s="294">
        <v>-18749625.25</v>
      </c>
      <c r="ADZ112" s="294">
        <v>-4629320.4800000004</v>
      </c>
      <c r="AEA112" s="294">
        <v>-2851888.75</v>
      </c>
      <c r="AEB112" s="294">
        <v>-776000.5</v>
      </c>
      <c r="AEC112" s="294">
        <v>-1068672.75</v>
      </c>
      <c r="AED112" s="294">
        <v>-3000000</v>
      </c>
      <c r="AEE112" s="294">
        <v>-988280</v>
      </c>
      <c r="AEF112" s="294"/>
      <c r="AEG112" s="294">
        <v>0</v>
      </c>
      <c r="AEH112" s="294">
        <v>-692264</v>
      </c>
      <c r="AEI112" s="294"/>
      <c r="AEJ112" s="294">
        <v>-1486711.25</v>
      </c>
      <c r="AEK112" s="294">
        <v>-772500</v>
      </c>
      <c r="AEL112" s="294">
        <v>-751648.75</v>
      </c>
      <c r="AEM112" s="294">
        <v>-2180000</v>
      </c>
      <c r="AEN112" s="294">
        <v>-1729834.02</v>
      </c>
      <c r="AEO112" s="294">
        <v>-668648.12</v>
      </c>
      <c r="AEP112" s="294">
        <v>-1858452.05</v>
      </c>
      <c r="AEQ112" s="294">
        <v>-551306</v>
      </c>
      <c r="AER112" s="294">
        <v>-1985073.22</v>
      </c>
      <c r="AES112" s="294">
        <v>-11044438</v>
      </c>
      <c r="AET112" s="294">
        <v>-1252392.5</v>
      </c>
      <c r="AEU112" s="294">
        <v>-1214040</v>
      </c>
      <c r="AEV112" s="294">
        <v>-1099957.6000000001</v>
      </c>
      <c r="AEW112" s="294">
        <v>-102335</v>
      </c>
      <c r="AEX112" s="294">
        <v>-1545000</v>
      </c>
      <c r="AEY112" s="294">
        <v>-1075098.75</v>
      </c>
      <c r="AEZ112" s="294">
        <v>-617527.5</v>
      </c>
      <c r="AFA112" s="294">
        <v>-730320</v>
      </c>
      <c r="AFB112" s="294">
        <v>-365725</v>
      </c>
      <c r="AFC112" s="294">
        <v>-10400000</v>
      </c>
      <c r="AFD112" s="294">
        <v>-2968212.5</v>
      </c>
      <c r="AFE112" s="294">
        <v>-945840</v>
      </c>
      <c r="AFF112" s="294">
        <v>-293890</v>
      </c>
      <c r="AFG112" s="294">
        <v>-3150000</v>
      </c>
      <c r="AFH112" s="294">
        <v>-2135405</v>
      </c>
      <c r="AFI112" s="294">
        <v>-1498960</v>
      </c>
      <c r="AFJ112" s="294">
        <v>-681255</v>
      </c>
      <c r="AFK112" s="294">
        <v>-1006530</v>
      </c>
      <c r="AFL112" s="294">
        <v>-2928750</v>
      </c>
      <c r="AFM112" s="294">
        <v>-660000</v>
      </c>
      <c r="AFN112" s="294">
        <v>-600000</v>
      </c>
      <c r="AFO112" s="294">
        <v>-920100</v>
      </c>
      <c r="AFP112" s="294">
        <v>-6813804</v>
      </c>
      <c r="AFQ112" s="294">
        <v>-1309740</v>
      </c>
      <c r="AFR112" s="294">
        <v>-1732225</v>
      </c>
      <c r="AFS112" s="294">
        <v>-1888515</v>
      </c>
      <c r="AFT112" s="294">
        <v>-2117780</v>
      </c>
      <c r="AFU112" s="294">
        <v>-2030065</v>
      </c>
      <c r="AFV112" s="294">
        <v>-465140</v>
      </c>
      <c r="AFW112" s="294">
        <v>-1293140</v>
      </c>
      <c r="AFX112" s="294">
        <v>-5147755</v>
      </c>
      <c r="AFY112" s="294">
        <v>-355940</v>
      </c>
      <c r="AFZ112" s="294">
        <v>-1684950</v>
      </c>
      <c r="AGA112" s="294">
        <v>-482760</v>
      </c>
      <c r="AGB112" s="294">
        <v>-7940000</v>
      </c>
      <c r="AGC112" s="294">
        <v>-374245</v>
      </c>
      <c r="AGD112" s="294">
        <v>-455000</v>
      </c>
      <c r="AGE112" s="294">
        <v>-553455</v>
      </c>
      <c r="AGF112" s="294">
        <v>-1173010</v>
      </c>
      <c r="AGG112" s="294">
        <v>-670845</v>
      </c>
      <c r="AGH112" s="294">
        <v>-250000</v>
      </c>
      <c r="AGI112" s="294">
        <v>-576790</v>
      </c>
      <c r="AGJ112" s="294">
        <v>-350000</v>
      </c>
      <c r="AGK112" s="294">
        <v>-504375</v>
      </c>
      <c r="AGL112" s="294">
        <v>-539715</v>
      </c>
      <c r="AGM112" s="294">
        <v>-7527041.9199999999</v>
      </c>
      <c r="AGN112" s="294">
        <v>-2212000</v>
      </c>
      <c r="AGO112" s="294">
        <v>-2779305</v>
      </c>
      <c r="AGP112" s="294">
        <v>-1327715.5</v>
      </c>
      <c r="AGQ112" s="294">
        <v>-3506775</v>
      </c>
      <c r="AGR112" s="294">
        <v>-958480</v>
      </c>
      <c r="AGS112" s="294">
        <v>-1512152</v>
      </c>
      <c r="AGT112" s="294">
        <v>-1139338</v>
      </c>
      <c r="AGU112" s="294">
        <v>-12988632.5</v>
      </c>
      <c r="AGV112" s="294">
        <v>-9412024.5</v>
      </c>
      <c r="AGW112" s="294">
        <v>-800177</v>
      </c>
      <c r="AGX112" s="294">
        <v>-1141676.28</v>
      </c>
      <c r="AGY112" s="294">
        <v>-2054325</v>
      </c>
      <c r="AGZ112" s="294">
        <v>-2155134.6</v>
      </c>
      <c r="AHA112" s="294">
        <v>-1335000</v>
      </c>
      <c r="AHB112" s="294">
        <v>-1391020</v>
      </c>
      <c r="AHC112" s="294">
        <v>-463512</v>
      </c>
      <c r="AHD112" s="294">
        <v>-1086181.5</v>
      </c>
      <c r="AHE112" s="294">
        <v>-892000</v>
      </c>
      <c r="AHF112" s="294">
        <v>-875472</v>
      </c>
      <c r="AHG112" s="294">
        <v>-485858</v>
      </c>
      <c r="AHH112" s="294">
        <v>-637611.5</v>
      </c>
      <c r="AHI112" s="294">
        <v>-517108</v>
      </c>
      <c r="AHJ112" s="294">
        <v>0</v>
      </c>
      <c r="AHK112" s="294">
        <v>-628530.19999999995</v>
      </c>
      <c r="AHL112" s="294">
        <v>-4395500</v>
      </c>
      <c r="AHM112" s="294">
        <v>-347730</v>
      </c>
      <c r="AHN112" s="294">
        <v>-467800</v>
      </c>
      <c r="AHO112" s="294">
        <v>-635910</v>
      </c>
      <c r="AHP112" s="294">
        <v>-1300465</v>
      </c>
      <c r="AHQ112" s="294">
        <v>-477922.5</v>
      </c>
      <c r="AHR112" s="329">
        <v>-488330</v>
      </c>
      <c r="AHS112" s="294">
        <f t="shared" si="51"/>
        <v>-1609639000.8300002</v>
      </c>
      <c r="AHT112" s="271" t="b">
        <f t="shared" si="52"/>
        <v>1</v>
      </c>
      <c r="AHU112" s="271" t="s">
        <v>6273</v>
      </c>
      <c r="AHV112" s="271" t="s">
        <v>6162</v>
      </c>
      <c r="AHW112" s="271" t="s">
        <v>6163</v>
      </c>
    </row>
    <row r="113" spans="1:907" ht="24" x14ac:dyDescent="0.8">
      <c r="A113" s="270" t="s">
        <v>6273</v>
      </c>
      <c r="B113" s="270" t="s">
        <v>6164</v>
      </c>
      <c r="C113" s="271" t="s">
        <v>6165</v>
      </c>
      <c r="D113" s="294">
        <v>-1979770</v>
      </c>
      <c r="E113" s="294">
        <v>-198480</v>
      </c>
      <c r="F113" s="294"/>
      <c r="G113" s="294">
        <v>-50000</v>
      </c>
      <c r="H113" s="294">
        <v>-200000</v>
      </c>
      <c r="I113" s="294">
        <v>-83010</v>
      </c>
      <c r="J113" s="294">
        <v>-200000</v>
      </c>
      <c r="K113" s="294">
        <v>-350000</v>
      </c>
      <c r="L113" s="294">
        <v>-70020</v>
      </c>
      <c r="M113" s="294">
        <v>-103274</v>
      </c>
      <c r="N113" s="294">
        <v>-70000</v>
      </c>
      <c r="O113" s="294">
        <v>-66180</v>
      </c>
      <c r="P113" s="294">
        <v>-79161.25</v>
      </c>
      <c r="Q113" s="294">
        <v>-290100</v>
      </c>
      <c r="R113" s="294">
        <v>-28252.5</v>
      </c>
      <c r="S113" s="294"/>
      <c r="T113" s="294">
        <v>-74050</v>
      </c>
      <c r="U113" s="294"/>
      <c r="V113" s="294">
        <v>-1315000</v>
      </c>
      <c r="W113" s="294">
        <v>-242912.46</v>
      </c>
      <c r="X113" s="294">
        <v>-15180</v>
      </c>
      <c r="Y113" s="294">
        <v>-20000</v>
      </c>
      <c r="Z113" s="294">
        <v>-96000</v>
      </c>
      <c r="AA113" s="294">
        <v>-111485</v>
      </c>
      <c r="AB113" s="294">
        <v>0</v>
      </c>
      <c r="AC113" s="294">
        <v>-371537.5</v>
      </c>
      <c r="AD113" s="294">
        <v>-101740</v>
      </c>
      <c r="AE113" s="294"/>
      <c r="AF113" s="294">
        <v>-211395</v>
      </c>
      <c r="AG113" s="294"/>
      <c r="AH113" s="294">
        <v>-350216.89</v>
      </c>
      <c r="AI113" s="294">
        <v>-63520</v>
      </c>
      <c r="AJ113" s="294">
        <v>-110315</v>
      </c>
      <c r="AK113" s="294">
        <v>-28260</v>
      </c>
      <c r="AL113" s="294">
        <v>-149894.49</v>
      </c>
      <c r="AM113" s="294">
        <v>-204750</v>
      </c>
      <c r="AN113" s="294">
        <v>-1800</v>
      </c>
      <c r="AO113" s="294">
        <v>-36195</v>
      </c>
      <c r="AP113" s="294"/>
      <c r="AQ113" s="294">
        <v>-68251.94</v>
      </c>
      <c r="AR113" s="294">
        <v>-20000</v>
      </c>
      <c r="AS113" s="294">
        <v>-54332</v>
      </c>
      <c r="AT113" s="294">
        <v>-840920</v>
      </c>
      <c r="AU113" s="294">
        <v>-18640</v>
      </c>
      <c r="AV113" s="294">
        <v>-66890</v>
      </c>
      <c r="AW113" s="294">
        <v>0</v>
      </c>
      <c r="AX113" s="294">
        <v>-259570</v>
      </c>
      <c r="AY113" s="294">
        <v>-27780</v>
      </c>
      <c r="AZ113" s="294">
        <v>-11000</v>
      </c>
      <c r="BA113" s="294">
        <v>-14490</v>
      </c>
      <c r="BB113" s="294">
        <v>-26530</v>
      </c>
      <c r="BC113" s="294">
        <v>-53000</v>
      </c>
      <c r="BD113" s="294"/>
      <c r="BE113" s="294">
        <v>-12600</v>
      </c>
      <c r="BF113" s="294">
        <v>-204265</v>
      </c>
      <c r="BG113" s="294">
        <v>-37721.25</v>
      </c>
      <c r="BH113" s="294">
        <v>-4440</v>
      </c>
      <c r="BI113" s="294"/>
      <c r="BJ113" s="294">
        <v>-859218.75</v>
      </c>
      <c r="BK113" s="294">
        <v>-54479.25</v>
      </c>
      <c r="BL113" s="294"/>
      <c r="BM113" s="294">
        <v>-6545</v>
      </c>
      <c r="BN113" s="294">
        <v>-51880</v>
      </c>
      <c r="BO113" s="294">
        <v>-14145</v>
      </c>
      <c r="BP113" s="294"/>
      <c r="BQ113" s="294">
        <v>-16420</v>
      </c>
      <c r="BR113" s="294"/>
      <c r="BS113" s="294">
        <v>-17250</v>
      </c>
      <c r="BT113" s="294"/>
      <c r="BU113" s="294">
        <v>-24960</v>
      </c>
      <c r="BV113" s="294"/>
      <c r="BW113" s="294"/>
      <c r="BX113" s="294"/>
      <c r="BY113" s="294">
        <v>-36255</v>
      </c>
      <c r="BZ113" s="294">
        <v>0</v>
      </c>
      <c r="CA113" s="294">
        <v>-113537.5</v>
      </c>
      <c r="CB113" s="294">
        <v>0</v>
      </c>
      <c r="CC113" s="294">
        <v>-207837.5</v>
      </c>
      <c r="CD113" s="294">
        <v>-61605</v>
      </c>
      <c r="CE113" s="294">
        <v>-47445</v>
      </c>
      <c r="CF113" s="294">
        <v>0</v>
      </c>
      <c r="CG113" s="294">
        <v>-1100000</v>
      </c>
      <c r="CH113" s="294">
        <v>-4020</v>
      </c>
      <c r="CI113" s="294"/>
      <c r="CJ113" s="294"/>
      <c r="CK113" s="294">
        <v>-6210</v>
      </c>
      <c r="CL113" s="294">
        <v>-25000</v>
      </c>
      <c r="CM113" s="294"/>
      <c r="CN113" s="294">
        <v>-45880</v>
      </c>
      <c r="CO113" s="294"/>
      <c r="CP113" s="294">
        <v>-140875</v>
      </c>
      <c r="CQ113" s="294">
        <v>-9360</v>
      </c>
      <c r="CR113" s="294">
        <v>-40440</v>
      </c>
      <c r="CS113" s="294">
        <v>-32880</v>
      </c>
      <c r="CT113" s="294">
        <v>-500000</v>
      </c>
      <c r="CU113" s="294"/>
      <c r="CV113" s="294">
        <v>-25700</v>
      </c>
      <c r="CW113" s="294">
        <v>-86340</v>
      </c>
      <c r="CX113" s="294">
        <v>-14890</v>
      </c>
      <c r="CY113" s="294">
        <v>-35835</v>
      </c>
      <c r="CZ113" s="294">
        <v>-22560</v>
      </c>
      <c r="DA113" s="294">
        <v>0</v>
      </c>
      <c r="DB113" s="294">
        <v>-433536</v>
      </c>
      <c r="DC113" s="294">
        <v>-1122860</v>
      </c>
      <c r="DD113" s="294">
        <v>-34000</v>
      </c>
      <c r="DE113" s="294">
        <v>-72000</v>
      </c>
      <c r="DF113" s="294"/>
      <c r="DG113" s="294"/>
      <c r="DH113" s="294"/>
      <c r="DI113" s="294">
        <v>-54572.9</v>
      </c>
      <c r="DJ113" s="294">
        <v>-39123</v>
      </c>
      <c r="DK113" s="294">
        <v>-1388960</v>
      </c>
      <c r="DL113" s="294">
        <v>-118762</v>
      </c>
      <c r="DM113" s="294">
        <v>-145313.5</v>
      </c>
      <c r="DN113" s="294">
        <v>-26000</v>
      </c>
      <c r="DO113" s="294">
        <v>-22000</v>
      </c>
      <c r="DP113" s="294">
        <v>-40000</v>
      </c>
      <c r="DQ113" s="294">
        <v>-67863.75</v>
      </c>
      <c r="DR113" s="294">
        <v>-60507.5</v>
      </c>
      <c r="DS113" s="294">
        <v>-300000</v>
      </c>
      <c r="DT113" s="294"/>
      <c r="DU113" s="294">
        <v>-74128</v>
      </c>
      <c r="DV113" s="294">
        <v>-210000</v>
      </c>
      <c r="DW113" s="294">
        <v>-50000</v>
      </c>
      <c r="DX113" s="294">
        <v>-135142</v>
      </c>
      <c r="DY113" s="294"/>
      <c r="DZ113" s="294">
        <v>-175000</v>
      </c>
      <c r="EA113" s="294">
        <v>-58380</v>
      </c>
      <c r="EB113" s="294">
        <v>-102170</v>
      </c>
      <c r="EC113" s="294">
        <v>-190875</v>
      </c>
      <c r="ED113" s="294">
        <v>0</v>
      </c>
      <c r="EE113" s="294">
        <v>-446231.25</v>
      </c>
      <c r="EF113" s="294">
        <v>-263945</v>
      </c>
      <c r="EG113" s="294">
        <v>-37313.75</v>
      </c>
      <c r="EH113" s="294">
        <v>-94010</v>
      </c>
      <c r="EI113" s="294">
        <v>-25600</v>
      </c>
      <c r="EJ113" s="294">
        <v>-133610</v>
      </c>
      <c r="EK113" s="294">
        <v>-176837.5</v>
      </c>
      <c r="EL113" s="294"/>
      <c r="EM113" s="294"/>
      <c r="EN113" s="294">
        <v>-1872794</v>
      </c>
      <c r="EO113" s="294">
        <v>-89295</v>
      </c>
      <c r="EP113" s="294">
        <v>-279460</v>
      </c>
      <c r="EQ113" s="294">
        <v>-203520</v>
      </c>
      <c r="ER113" s="294">
        <v>-74900</v>
      </c>
      <c r="ES113" s="294">
        <v>-53280</v>
      </c>
      <c r="ET113" s="294">
        <v>-131220</v>
      </c>
      <c r="EU113" s="294">
        <v>-88177.5</v>
      </c>
      <c r="EV113" s="294">
        <v>-134505</v>
      </c>
      <c r="EW113" s="294">
        <v>-869000</v>
      </c>
      <c r="EX113" s="294">
        <v>-30810</v>
      </c>
      <c r="EY113" s="294">
        <v>-97581.75</v>
      </c>
      <c r="EZ113" s="294">
        <v>-10080</v>
      </c>
      <c r="FA113" s="294">
        <v>-54675</v>
      </c>
      <c r="FB113" s="294"/>
      <c r="FC113" s="294">
        <v>-30000</v>
      </c>
      <c r="FD113" s="294">
        <v>-106510</v>
      </c>
      <c r="FE113" s="294">
        <v>-41850</v>
      </c>
      <c r="FF113" s="294">
        <v>-30620</v>
      </c>
      <c r="FG113" s="294">
        <v>-54190</v>
      </c>
      <c r="FH113" s="294">
        <v>-66511.460000000006</v>
      </c>
      <c r="FI113" s="294"/>
      <c r="FJ113" s="294"/>
      <c r="FK113" s="294">
        <v>-75150</v>
      </c>
      <c r="FL113" s="294"/>
      <c r="FM113" s="294">
        <v>-40000</v>
      </c>
      <c r="FN113" s="294">
        <v>-77660</v>
      </c>
      <c r="FO113" s="294"/>
      <c r="FP113" s="294"/>
      <c r="FQ113" s="294"/>
      <c r="FR113" s="294">
        <v>-44000</v>
      </c>
      <c r="FS113" s="294"/>
      <c r="FT113" s="294"/>
      <c r="FU113" s="294"/>
      <c r="FV113" s="294">
        <v>-50010</v>
      </c>
      <c r="FW113" s="294">
        <v>-195788</v>
      </c>
      <c r="FX113" s="294">
        <v>-90000</v>
      </c>
      <c r="FY113" s="294">
        <v>-34130</v>
      </c>
      <c r="FZ113" s="294">
        <v>-54630</v>
      </c>
      <c r="GA113" s="294">
        <v>-249030</v>
      </c>
      <c r="GB113" s="294">
        <v>-85075.5</v>
      </c>
      <c r="GC113" s="294">
        <v>-23130</v>
      </c>
      <c r="GD113" s="294">
        <v>-48900</v>
      </c>
      <c r="GE113" s="294"/>
      <c r="GF113" s="294"/>
      <c r="GG113" s="294">
        <v>-44000</v>
      </c>
      <c r="GH113" s="294"/>
      <c r="GI113" s="294"/>
      <c r="GJ113" s="294">
        <v>-30000</v>
      </c>
      <c r="GK113" s="294">
        <v>-63797</v>
      </c>
      <c r="GL113" s="294"/>
      <c r="GM113" s="294">
        <v>-40285</v>
      </c>
      <c r="GN113" s="294">
        <v>-58000</v>
      </c>
      <c r="GO113" s="294"/>
      <c r="GP113" s="294"/>
      <c r="GQ113" s="294">
        <v>0</v>
      </c>
      <c r="GR113" s="294">
        <v>-5760</v>
      </c>
      <c r="GS113" s="294">
        <v>-14685</v>
      </c>
      <c r="GT113" s="294">
        <v>-40000</v>
      </c>
      <c r="GU113" s="294">
        <v>-30000</v>
      </c>
      <c r="GV113" s="294">
        <v>-25000</v>
      </c>
      <c r="GW113" s="294">
        <v>-73345</v>
      </c>
      <c r="GX113" s="294">
        <v>-100000</v>
      </c>
      <c r="GY113" s="294">
        <v>-106560</v>
      </c>
      <c r="GZ113" s="294"/>
      <c r="HA113" s="294">
        <v>-80812.5</v>
      </c>
      <c r="HB113" s="294">
        <v>-78150</v>
      </c>
      <c r="HC113" s="294"/>
      <c r="HD113" s="294"/>
      <c r="HE113" s="294"/>
      <c r="HF113" s="294">
        <v>-180000</v>
      </c>
      <c r="HG113" s="294">
        <v>-95592</v>
      </c>
      <c r="HH113" s="294">
        <v>-65000</v>
      </c>
      <c r="HI113" s="294">
        <v>-111194</v>
      </c>
      <c r="HJ113" s="294">
        <v>-2700000</v>
      </c>
      <c r="HK113" s="294"/>
      <c r="HL113" s="294">
        <v>-46488</v>
      </c>
      <c r="HM113" s="294"/>
      <c r="HN113" s="294">
        <v>-400000</v>
      </c>
      <c r="HO113" s="294"/>
      <c r="HP113" s="294">
        <v>-30000</v>
      </c>
      <c r="HQ113" s="294">
        <v>-30000</v>
      </c>
      <c r="HR113" s="294">
        <v>-1161900</v>
      </c>
      <c r="HS113" s="294">
        <v>-238137.5</v>
      </c>
      <c r="HT113" s="294">
        <v>-176940</v>
      </c>
      <c r="HU113" s="294">
        <v>-90000</v>
      </c>
      <c r="HV113" s="294">
        <v>-24030</v>
      </c>
      <c r="HW113" s="294">
        <v>-21320</v>
      </c>
      <c r="HX113" s="294">
        <v>-123374.76</v>
      </c>
      <c r="HY113" s="294">
        <v>-15940</v>
      </c>
      <c r="HZ113" s="294">
        <v>-43400</v>
      </c>
      <c r="IA113" s="294">
        <v>-51885</v>
      </c>
      <c r="IB113" s="294">
        <v>-9390</v>
      </c>
      <c r="IC113" s="294">
        <v>-140000</v>
      </c>
      <c r="ID113" s="294">
        <v>-25200</v>
      </c>
      <c r="IE113" s="294">
        <v>-17645</v>
      </c>
      <c r="IF113" s="294">
        <v>-59340</v>
      </c>
      <c r="IG113" s="294">
        <v>-22050</v>
      </c>
      <c r="IH113" s="294"/>
      <c r="II113" s="294">
        <v>-300000</v>
      </c>
      <c r="IJ113" s="294"/>
      <c r="IK113" s="294">
        <v>-51754</v>
      </c>
      <c r="IL113" s="294">
        <v>-255687</v>
      </c>
      <c r="IM113" s="294"/>
      <c r="IN113" s="294"/>
      <c r="IO113" s="294">
        <v>-70545</v>
      </c>
      <c r="IP113" s="294">
        <v>-115780</v>
      </c>
      <c r="IQ113" s="294">
        <v>0</v>
      </c>
      <c r="IR113" s="294">
        <v>-42317.5</v>
      </c>
      <c r="IS113" s="294"/>
      <c r="IT113" s="294">
        <v>0</v>
      </c>
      <c r="IU113" s="294">
        <v>-47000</v>
      </c>
      <c r="IV113" s="294">
        <v>-100000</v>
      </c>
      <c r="IW113" s="294">
        <v>-703467.94</v>
      </c>
      <c r="IX113" s="294"/>
      <c r="IY113" s="294">
        <v>-10000</v>
      </c>
      <c r="IZ113" s="294">
        <v>-23840</v>
      </c>
      <c r="JA113" s="294">
        <v>-25000</v>
      </c>
      <c r="JB113" s="294">
        <v>-45540</v>
      </c>
      <c r="JC113" s="294">
        <v>-82050</v>
      </c>
      <c r="JD113" s="294"/>
      <c r="JE113" s="294">
        <v>-192240</v>
      </c>
      <c r="JF113" s="294"/>
      <c r="JG113" s="294"/>
      <c r="JH113" s="294"/>
      <c r="JI113" s="294"/>
      <c r="JJ113" s="294"/>
      <c r="JK113" s="294">
        <v>-755800</v>
      </c>
      <c r="JL113" s="294"/>
      <c r="JM113" s="294"/>
      <c r="JN113" s="294"/>
      <c r="JO113" s="294"/>
      <c r="JP113" s="294"/>
      <c r="JQ113" s="294"/>
      <c r="JR113" s="294">
        <v>-335460</v>
      </c>
      <c r="JS113" s="294">
        <v>-170000</v>
      </c>
      <c r="JT113" s="294"/>
      <c r="JU113" s="294"/>
      <c r="JV113" s="294">
        <v>-60760</v>
      </c>
      <c r="JW113" s="294"/>
      <c r="JX113" s="294">
        <v>-110000</v>
      </c>
      <c r="JY113" s="294">
        <v>-52020</v>
      </c>
      <c r="JZ113" s="294">
        <v>-142975</v>
      </c>
      <c r="KA113" s="294"/>
      <c r="KB113" s="294">
        <v>-50550</v>
      </c>
      <c r="KC113" s="294"/>
      <c r="KD113" s="294">
        <v>-17280</v>
      </c>
      <c r="KE113" s="294"/>
      <c r="KF113" s="294">
        <v>-13500</v>
      </c>
      <c r="KG113" s="294"/>
      <c r="KH113" s="294"/>
      <c r="KI113" s="294"/>
      <c r="KJ113" s="294"/>
      <c r="KK113" s="294">
        <v>-54060</v>
      </c>
      <c r="KL113" s="294"/>
      <c r="KM113" s="294"/>
      <c r="KN113" s="294">
        <v>-110115</v>
      </c>
      <c r="KO113" s="294"/>
      <c r="KP113" s="294"/>
      <c r="KQ113" s="294">
        <v>-684106.29</v>
      </c>
      <c r="KR113" s="294">
        <v>-65010</v>
      </c>
      <c r="KS113" s="294">
        <v>-244329</v>
      </c>
      <c r="KT113" s="294">
        <v>-66148</v>
      </c>
      <c r="KU113" s="294">
        <v>-119871</v>
      </c>
      <c r="KV113" s="294">
        <v>-125647.5</v>
      </c>
      <c r="KW113" s="294"/>
      <c r="KX113" s="294">
        <v>-136740</v>
      </c>
      <c r="KY113" s="294"/>
      <c r="KZ113" s="294">
        <v>-80000</v>
      </c>
      <c r="LA113" s="294">
        <v>-9937.5</v>
      </c>
      <c r="LB113" s="294"/>
      <c r="LC113" s="294"/>
      <c r="LD113" s="294"/>
      <c r="LE113" s="294">
        <v>-120231.5</v>
      </c>
      <c r="LF113" s="294"/>
      <c r="LG113" s="294">
        <v>-550000</v>
      </c>
      <c r="LH113" s="294"/>
      <c r="LI113" s="294">
        <v>-819164</v>
      </c>
      <c r="LJ113" s="294">
        <v>-160000</v>
      </c>
      <c r="LK113" s="294">
        <v>-40500</v>
      </c>
      <c r="LL113" s="294"/>
      <c r="LM113" s="294"/>
      <c r="LN113" s="294">
        <v>-157300</v>
      </c>
      <c r="LO113" s="294">
        <v>0</v>
      </c>
      <c r="LP113" s="294">
        <v>-87814</v>
      </c>
      <c r="LQ113" s="294">
        <v>-50000</v>
      </c>
      <c r="LR113" s="294">
        <v>-379320</v>
      </c>
      <c r="LS113" s="294"/>
      <c r="LT113" s="294">
        <v>-28700</v>
      </c>
      <c r="LU113" s="294"/>
      <c r="LV113" s="294">
        <v>-1500000</v>
      </c>
      <c r="LW113" s="294">
        <v>-210000</v>
      </c>
      <c r="LX113" s="294">
        <v>0</v>
      </c>
      <c r="LY113" s="294">
        <v>-120000</v>
      </c>
      <c r="LZ113" s="294">
        <v>-110000</v>
      </c>
      <c r="MA113" s="294">
        <v>-160000</v>
      </c>
      <c r="MB113" s="294"/>
      <c r="MC113" s="294">
        <v>-65800</v>
      </c>
      <c r="MD113" s="294">
        <v>-42180</v>
      </c>
      <c r="ME113" s="294"/>
      <c r="MF113" s="294">
        <v>-141000</v>
      </c>
      <c r="MG113" s="294">
        <v>-1577445.5</v>
      </c>
      <c r="MH113" s="294">
        <v>-100000</v>
      </c>
      <c r="MI113" s="294"/>
      <c r="MJ113" s="294"/>
      <c r="MK113" s="294"/>
      <c r="ML113" s="294">
        <v>-35000</v>
      </c>
      <c r="MM113" s="294">
        <v>-90000</v>
      </c>
      <c r="MN113" s="294">
        <v>-18837</v>
      </c>
      <c r="MO113" s="294">
        <v>-258628.5</v>
      </c>
      <c r="MP113" s="294">
        <v>-55000</v>
      </c>
      <c r="MQ113" s="294">
        <v>-29796</v>
      </c>
      <c r="MR113" s="294">
        <v>0</v>
      </c>
      <c r="MS113" s="294"/>
      <c r="MT113" s="294"/>
      <c r="MU113" s="294"/>
      <c r="MV113" s="294"/>
      <c r="MW113" s="294"/>
      <c r="MX113" s="294"/>
      <c r="MY113" s="294">
        <v>-97135</v>
      </c>
      <c r="MZ113" s="294"/>
      <c r="NA113" s="294">
        <v>-123214</v>
      </c>
      <c r="NB113" s="294">
        <v>-4640</v>
      </c>
      <c r="NC113" s="294">
        <v>-2790</v>
      </c>
      <c r="ND113" s="294">
        <v>-4597586</v>
      </c>
      <c r="NE113" s="294"/>
      <c r="NF113" s="294">
        <v>-107077.5</v>
      </c>
      <c r="NG113" s="294"/>
      <c r="NH113" s="294">
        <v>-50000</v>
      </c>
      <c r="NI113" s="294">
        <v>-566831.72</v>
      </c>
      <c r="NJ113" s="294">
        <v>-350000</v>
      </c>
      <c r="NK113" s="294">
        <v>-301345.5</v>
      </c>
      <c r="NL113" s="294">
        <v>-7665</v>
      </c>
      <c r="NM113" s="294"/>
      <c r="NN113" s="294">
        <v>-31260</v>
      </c>
      <c r="NO113" s="294">
        <v>-178743.71</v>
      </c>
      <c r="NP113" s="294">
        <v>-546100</v>
      </c>
      <c r="NQ113" s="294">
        <v>-160000</v>
      </c>
      <c r="NR113" s="294"/>
      <c r="NS113" s="294">
        <v>-27315</v>
      </c>
      <c r="NT113" s="294">
        <v>-30000</v>
      </c>
      <c r="NU113" s="294">
        <v>-40000</v>
      </c>
      <c r="NV113" s="294">
        <v>-6000</v>
      </c>
      <c r="NW113" s="294">
        <v>-1100000</v>
      </c>
      <c r="NX113" s="294"/>
      <c r="NY113" s="294"/>
      <c r="NZ113" s="294">
        <v>-78840</v>
      </c>
      <c r="OA113" s="294">
        <v>-76020</v>
      </c>
      <c r="OB113" s="294">
        <v>-190420</v>
      </c>
      <c r="OC113" s="294"/>
      <c r="OD113" s="294"/>
      <c r="OE113" s="294"/>
      <c r="OF113" s="294">
        <v>-75112</v>
      </c>
      <c r="OG113" s="294"/>
      <c r="OH113" s="294">
        <v>-112730</v>
      </c>
      <c r="OI113" s="294"/>
      <c r="OJ113" s="294">
        <v>-295967.5</v>
      </c>
      <c r="OK113" s="294">
        <v>-15660</v>
      </c>
      <c r="OL113" s="294">
        <v>-54724</v>
      </c>
      <c r="OM113" s="294">
        <v>-982188.57</v>
      </c>
      <c r="ON113" s="294">
        <v>-307102</v>
      </c>
      <c r="OO113" s="294">
        <v>0</v>
      </c>
      <c r="OP113" s="294">
        <v>-56000</v>
      </c>
      <c r="OQ113" s="294">
        <v>-125000</v>
      </c>
      <c r="OR113" s="294"/>
      <c r="OS113" s="294">
        <v>-361751.5</v>
      </c>
      <c r="OT113" s="294">
        <v>-90810</v>
      </c>
      <c r="OU113" s="294">
        <v>-150282.5</v>
      </c>
      <c r="OV113" s="294">
        <v>-179000</v>
      </c>
      <c r="OW113" s="294">
        <v>-95085</v>
      </c>
      <c r="OX113" s="294">
        <v>-163300</v>
      </c>
      <c r="OY113" s="294">
        <v>-114440</v>
      </c>
      <c r="OZ113" s="294">
        <v>-199952</v>
      </c>
      <c r="PA113" s="294">
        <v>-10000</v>
      </c>
      <c r="PB113" s="294">
        <v>-1870075</v>
      </c>
      <c r="PC113" s="294"/>
      <c r="PD113" s="294"/>
      <c r="PE113" s="294">
        <v>-71575</v>
      </c>
      <c r="PF113" s="294"/>
      <c r="PG113" s="294"/>
      <c r="PH113" s="294">
        <v>-31937.5</v>
      </c>
      <c r="PI113" s="294">
        <v>-138600</v>
      </c>
      <c r="PJ113" s="294">
        <v>-198891.25</v>
      </c>
      <c r="PK113" s="294"/>
      <c r="PL113" s="294">
        <v>-178380</v>
      </c>
      <c r="PM113" s="294"/>
      <c r="PN113" s="294">
        <v>-80000</v>
      </c>
      <c r="PO113" s="294"/>
      <c r="PP113" s="294">
        <v>-99515</v>
      </c>
      <c r="PQ113" s="294"/>
      <c r="PR113" s="294">
        <v>-110607.5</v>
      </c>
      <c r="PS113" s="294">
        <v>-25310</v>
      </c>
      <c r="PT113" s="294">
        <v>-3428211</v>
      </c>
      <c r="PU113" s="294"/>
      <c r="PV113" s="294">
        <v>-70999.5</v>
      </c>
      <c r="PW113" s="294">
        <v>-79172.5</v>
      </c>
      <c r="PX113" s="294"/>
      <c r="PY113" s="294">
        <v>-102518.75</v>
      </c>
      <c r="PZ113" s="294">
        <v>-475208</v>
      </c>
      <c r="QA113" s="294"/>
      <c r="QB113" s="294">
        <v>-82670</v>
      </c>
      <c r="QC113" s="294">
        <v>-626805</v>
      </c>
      <c r="QD113" s="294">
        <v>-1066300</v>
      </c>
      <c r="QE113" s="294">
        <v>-101730</v>
      </c>
      <c r="QF113" s="294"/>
      <c r="QG113" s="294"/>
      <c r="QH113" s="294"/>
      <c r="QI113" s="294">
        <v>-82585</v>
      </c>
      <c r="QJ113" s="294"/>
      <c r="QK113" s="294"/>
      <c r="QL113" s="294"/>
      <c r="QM113" s="294">
        <v>-323774.5</v>
      </c>
      <c r="QN113" s="294">
        <v>-50000</v>
      </c>
      <c r="QO113" s="294">
        <v>-83908.11</v>
      </c>
      <c r="QP113" s="294"/>
      <c r="QQ113" s="294"/>
      <c r="QR113" s="294">
        <v>-8160</v>
      </c>
      <c r="QS113" s="294"/>
      <c r="QT113" s="294">
        <v>-826550</v>
      </c>
      <c r="QU113" s="294"/>
      <c r="QV113" s="294"/>
      <c r="QW113" s="294"/>
      <c r="QX113" s="294">
        <v>-16520</v>
      </c>
      <c r="QY113" s="294">
        <v>-132950</v>
      </c>
      <c r="QZ113" s="294"/>
      <c r="RA113" s="294">
        <v>-310930</v>
      </c>
      <c r="RB113" s="294"/>
      <c r="RC113" s="294"/>
      <c r="RD113" s="294">
        <v>-200990</v>
      </c>
      <c r="RE113" s="294"/>
      <c r="RF113" s="294">
        <v>-43890</v>
      </c>
      <c r="RG113" s="294">
        <v>-3900000</v>
      </c>
      <c r="RH113" s="294"/>
      <c r="RI113" s="294">
        <v>-75460</v>
      </c>
      <c r="RJ113" s="294">
        <v>-382480</v>
      </c>
      <c r="RK113" s="294">
        <v>-69040</v>
      </c>
      <c r="RL113" s="294">
        <v>-72013.789999999994</v>
      </c>
      <c r="RM113" s="294">
        <v>-400028</v>
      </c>
      <c r="RN113" s="294">
        <v>-39520</v>
      </c>
      <c r="RO113" s="294">
        <v>-11690</v>
      </c>
      <c r="RP113" s="294">
        <v>-267420</v>
      </c>
      <c r="RQ113" s="294"/>
      <c r="RR113" s="294">
        <v>-152400</v>
      </c>
      <c r="RS113" s="294"/>
      <c r="RT113" s="294">
        <v>-102825.5</v>
      </c>
      <c r="RU113" s="294">
        <v>-17580</v>
      </c>
      <c r="RV113" s="294">
        <v>-20860</v>
      </c>
      <c r="RW113" s="294"/>
      <c r="RX113" s="294"/>
      <c r="RY113" s="294">
        <v>-31770</v>
      </c>
      <c r="RZ113" s="294"/>
      <c r="SA113" s="294"/>
      <c r="SB113" s="294">
        <v>-46100</v>
      </c>
      <c r="SC113" s="294">
        <v>-142710</v>
      </c>
      <c r="SD113" s="294">
        <v>-50000</v>
      </c>
      <c r="SE113" s="294">
        <v>-22780</v>
      </c>
      <c r="SF113" s="294">
        <v>-5000</v>
      </c>
      <c r="SG113" s="294">
        <v>-51200</v>
      </c>
      <c r="SH113" s="294">
        <v>-15000</v>
      </c>
      <c r="SI113" s="294">
        <v>-45105</v>
      </c>
      <c r="SJ113" s="294">
        <v>-60000</v>
      </c>
      <c r="SK113" s="294">
        <v>-44060</v>
      </c>
      <c r="SL113" s="294"/>
      <c r="SM113" s="294">
        <v>-597785.62</v>
      </c>
      <c r="SN113" s="294">
        <v>-77545</v>
      </c>
      <c r="SO113" s="294">
        <v>-310552.5</v>
      </c>
      <c r="SP113" s="294">
        <v>-156512.5</v>
      </c>
      <c r="SQ113" s="294">
        <v>-106865</v>
      </c>
      <c r="SR113" s="294">
        <v>-77660.25</v>
      </c>
      <c r="SS113" s="294">
        <v>-65821.5</v>
      </c>
      <c r="ST113" s="294">
        <v>-75000</v>
      </c>
      <c r="SU113" s="294">
        <v>-885792.5</v>
      </c>
      <c r="SV113" s="294">
        <v>-132232.5</v>
      </c>
      <c r="SW113" s="294">
        <v>-154390</v>
      </c>
      <c r="SX113" s="294">
        <v>-39620</v>
      </c>
      <c r="SY113" s="294">
        <v>0</v>
      </c>
      <c r="SZ113" s="294">
        <v>-5520</v>
      </c>
      <c r="TA113" s="294"/>
      <c r="TB113" s="294">
        <v>-56025</v>
      </c>
      <c r="TC113" s="294">
        <v>-88460</v>
      </c>
      <c r="TD113" s="294">
        <v>-10380</v>
      </c>
      <c r="TE113" s="294">
        <v>-284765</v>
      </c>
      <c r="TF113" s="294">
        <v>-34630</v>
      </c>
      <c r="TG113" s="294">
        <v>-52480</v>
      </c>
      <c r="TH113" s="294">
        <v>-634017</v>
      </c>
      <c r="TI113" s="294">
        <v>-1275201</v>
      </c>
      <c r="TJ113" s="294">
        <v>-104295</v>
      </c>
      <c r="TK113" s="294">
        <v>-35170</v>
      </c>
      <c r="TL113" s="294">
        <v>-76245</v>
      </c>
      <c r="TM113" s="294"/>
      <c r="TN113" s="294">
        <v>-7340</v>
      </c>
      <c r="TO113" s="294">
        <v>-37030</v>
      </c>
      <c r="TP113" s="294">
        <v>-294750</v>
      </c>
      <c r="TQ113" s="294">
        <v>-69150.5</v>
      </c>
      <c r="TR113" s="294">
        <v>-176730</v>
      </c>
      <c r="TS113" s="294">
        <v>-20000</v>
      </c>
      <c r="TT113" s="294">
        <v>-15940</v>
      </c>
      <c r="TU113" s="294">
        <v>-60117.5</v>
      </c>
      <c r="TV113" s="294">
        <v>-83340</v>
      </c>
      <c r="TW113" s="294"/>
      <c r="TX113" s="294">
        <v>-90577.5</v>
      </c>
      <c r="TY113" s="294">
        <v>-421360</v>
      </c>
      <c r="TZ113" s="294">
        <v>-27700</v>
      </c>
      <c r="UA113" s="294">
        <v>-1200000</v>
      </c>
      <c r="UB113" s="294">
        <v>-135970</v>
      </c>
      <c r="UC113" s="294"/>
      <c r="UD113" s="294">
        <v>-30000</v>
      </c>
      <c r="UE113" s="294">
        <v>-150000</v>
      </c>
      <c r="UF113" s="294">
        <v>-18480</v>
      </c>
      <c r="UG113" s="294">
        <v>-95000</v>
      </c>
      <c r="UH113" s="294">
        <v>-123690</v>
      </c>
      <c r="UI113" s="294">
        <v>-48180</v>
      </c>
      <c r="UJ113" s="294">
        <v>-721130</v>
      </c>
      <c r="UK113" s="294">
        <v>-243622.5</v>
      </c>
      <c r="UL113" s="294">
        <v>-227190</v>
      </c>
      <c r="UM113" s="294">
        <v>-212460</v>
      </c>
      <c r="UN113" s="294">
        <v>-205810</v>
      </c>
      <c r="UO113" s="294">
        <v>-49700</v>
      </c>
      <c r="UP113" s="294">
        <v>-3000000</v>
      </c>
      <c r="UQ113" s="294">
        <v>-87060</v>
      </c>
      <c r="UR113" s="294">
        <v>-62190</v>
      </c>
      <c r="US113" s="294">
        <v>-443085</v>
      </c>
      <c r="UT113" s="294">
        <v>-30370</v>
      </c>
      <c r="UU113" s="294">
        <v>-103575</v>
      </c>
      <c r="UV113" s="294">
        <v>-350000</v>
      </c>
      <c r="UW113" s="294">
        <v>-104960</v>
      </c>
      <c r="UX113" s="294">
        <v>-67240</v>
      </c>
      <c r="UY113" s="294">
        <v>-42140</v>
      </c>
      <c r="UZ113" s="294">
        <v>-213560</v>
      </c>
      <c r="VA113" s="294">
        <v>-286045</v>
      </c>
      <c r="VB113" s="294">
        <v>-96960</v>
      </c>
      <c r="VC113" s="294">
        <v>-233810</v>
      </c>
      <c r="VD113" s="294">
        <v>-14020</v>
      </c>
      <c r="VE113" s="294">
        <v>-68460</v>
      </c>
      <c r="VF113" s="294">
        <v>-95226</v>
      </c>
      <c r="VG113" s="294">
        <v>-97775</v>
      </c>
      <c r="VH113" s="294">
        <v>-95200</v>
      </c>
      <c r="VI113" s="294">
        <v>-90048</v>
      </c>
      <c r="VJ113" s="294">
        <v>-63895</v>
      </c>
      <c r="VK113" s="294"/>
      <c r="VL113" s="294">
        <v>-438310</v>
      </c>
      <c r="VM113" s="294"/>
      <c r="VN113" s="294">
        <v>-130000</v>
      </c>
      <c r="VO113" s="294"/>
      <c r="VP113" s="294">
        <v>-64050</v>
      </c>
      <c r="VQ113" s="294">
        <v>-100000</v>
      </c>
      <c r="VR113" s="294">
        <v>-80000</v>
      </c>
      <c r="VS113" s="294"/>
      <c r="VT113" s="294">
        <v>-142055</v>
      </c>
      <c r="VU113" s="294">
        <v>-200000</v>
      </c>
      <c r="VV113" s="294"/>
      <c r="VW113" s="294">
        <v>-18083.5</v>
      </c>
      <c r="VX113" s="294">
        <v>-90970</v>
      </c>
      <c r="VY113" s="294">
        <v>-116010</v>
      </c>
      <c r="VZ113" s="294">
        <v>-118020</v>
      </c>
      <c r="WA113" s="294">
        <v>-9700000</v>
      </c>
      <c r="WB113" s="294">
        <v>-39886.879999999997</v>
      </c>
      <c r="WC113" s="294">
        <v>-238620</v>
      </c>
      <c r="WD113" s="294">
        <v>-339682.5</v>
      </c>
      <c r="WE113" s="294">
        <v>-20640</v>
      </c>
      <c r="WF113" s="294">
        <v>-169215.3</v>
      </c>
      <c r="WG113" s="294">
        <v>-176100</v>
      </c>
      <c r="WH113" s="294"/>
      <c r="WI113" s="294">
        <v>-163537.5</v>
      </c>
      <c r="WJ113" s="294">
        <v>-74537.5</v>
      </c>
      <c r="WK113" s="294"/>
      <c r="WL113" s="294">
        <v>-363339</v>
      </c>
      <c r="WM113" s="294">
        <v>-94505</v>
      </c>
      <c r="WN113" s="294"/>
      <c r="WO113" s="294">
        <v>-379934.5</v>
      </c>
      <c r="WP113" s="294"/>
      <c r="WQ113" s="294"/>
      <c r="WR113" s="294">
        <v>-167000</v>
      </c>
      <c r="WS113" s="294">
        <v>-44520</v>
      </c>
      <c r="WT113" s="294">
        <v>-227025</v>
      </c>
      <c r="WU113" s="294"/>
      <c r="WV113" s="294"/>
      <c r="WW113" s="294">
        <v>-87811</v>
      </c>
      <c r="WX113" s="294">
        <v>-105886</v>
      </c>
      <c r="WY113" s="294"/>
      <c r="WZ113" s="294">
        <v>0</v>
      </c>
      <c r="XA113" s="294">
        <v>-109234</v>
      </c>
      <c r="XB113" s="294"/>
      <c r="XC113" s="294"/>
      <c r="XD113" s="294">
        <v>-88552.5</v>
      </c>
      <c r="XE113" s="294"/>
      <c r="XF113" s="294"/>
      <c r="XG113" s="294"/>
      <c r="XH113" s="294">
        <v>-2486603.75</v>
      </c>
      <c r="XI113" s="294">
        <v>-192037.5</v>
      </c>
      <c r="XJ113" s="294">
        <v>-212920</v>
      </c>
      <c r="XK113" s="294">
        <v>-704665</v>
      </c>
      <c r="XL113" s="294">
        <v>-64725</v>
      </c>
      <c r="XM113" s="294">
        <v>-310057.5</v>
      </c>
      <c r="XN113" s="294">
        <v>-133707</v>
      </c>
      <c r="XO113" s="294">
        <v>-234275</v>
      </c>
      <c r="XP113" s="294">
        <v>-214902</v>
      </c>
      <c r="XQ113" s="294">
        <v>-261150</v>
      </c>
      <c r="XR113" s="294">
        <v>-467799.55</v>
      </c>
      <c r="XS113" s="294">
        <v>-240695</v>
      </c>
      <c r="XT113" s="294">
        <v>-108506.25</v>
      </c>
      <c r="XU113" s="294">
        <v>-198416</v>
      </c>
      <c r="XV113" s="294">
        <v>-27000</v>
      </c>
      <c r="XW113" s="294">
        <v>-47400</v>
      </c>
      <c r="XX113" s="294">
        <v>-166608.14000000001</v>
      </c>
      <c r="XY113" s="294">
        <v>-133785</v>
      </c>
      <c r="XZ113" s="294">
        <v>-120990</v>
      </c>
      <c r="YA113" s="294">
        <v>-63015</v>
      </c>
      <c r="YB113" s="294">
        <v>-28125</v>
      </c>
      <c r="YC113" s="294">
        <v>-80640</v>
      </c>
      <c r="YD113" s="294"/>
      <c r="YE113" s="294">
        <v>-652167.6</v>
      </c>
      <c r="YF113" s="294">
        <v>-16560</v>
      </c>
      <c r="YG113" s="294">
        <v>-150830</v>
      </c>
      <c r="YH113" s="294">
        <v>-57400</v>
      </c>
      <c r="YI113" s="294">
        <v>-633296.5</v>
      </c>
      <c r="YJ113" s="294">
        <v>-63725</v>
      </c>
      <c r="YK113" s="294">
        <v>-500000</v>
      </c>
      <c r="YL113" s="294">
        <v>-106348</v>
      </c>
      <c r="YM113" s="294">
        <v>-464494</v>
      </c>
      <c r="YN113" s="294">
        <v>-82540</v>
      </c>
      <c r="YO113" s="294">
        <v>-42320</v>
      </c>
      <c r="YP113" s="294">
        <v>-241000</v>
      </c>
      <c r="YQ113" s="294">
        <v>-106090</v>
      </c>
      <c r="YR113" s="294">
        <v>-143975</v>
      </c>
      <c r="YS113" s="294">
        <v>-78645</v>
      </c>
      <c r="YT113" s="294">
        <v>-26615</v>
      </c>
      <c r="YU113" s="294">
        <v>-125658.75</v>
      </c>
      <c r="YV113" s="294">
        <v>-484230</v>
      </c>
      <c r="YW113" s="294">
        <v>-77450</v>
      </c>
      <c r="YX113" s="294"/>
      <c r="YY113" s="294">
        <v>-1260</v>
      </c>
      <c r="YZ113" s="294">
        <v>0</v>
      </c>
      <c r="ZA113" s="294">
        <v>-17320</v>
      </c>
      <c r="ZB113" s="294">
        <v>-37020</v>
      </c>
      <c r="ZC113" s="294"/>
      <c r="ZD113" s="294">
        <v>-17500</v>
      </c>
      <c r="ZE113" s="294"/>
      <c r="ZF113" s="294">
        <v>-96440</v>
      </c>
      <c r="ZG113" s="294">
        <v>-51675</v>
      </c>
      <c r="ZH113" s="294">
        <v>-98730</v>
      </c>
      <c r="ZI113" s="294">
        <v>-31560</v>
      </c>
      <c r="ZJ113" s="294">
        <v>-63882.5</v>
      </c>
      <c r="ZK113" s="294">
        <v>-88820</v>
      </c>
      <c r="ZL113" s="294">
        <v>-2300000</v>
      </c>
      <c r="ZM113" s="294">
        <v>-9000</v>
      </c>
      <c r="ZN113" s="294">
        <v>-144396</v>
      </c>
      <c r="ZO113" s="294">
        <v>-700000</v>
      </c>
      <c r="ZP113" s="294">
        <v>-144810</v>
      </c>
      <c r="ZQ113" s="294"/>
      <c r="ZR113" s="294"/>
      <c r="ZS113" s="294">
        <v>-72980</v>
      </c>
      <c r="ZT113" s="294">
        <v>-58307.5</v>
      </c>
      <c r="ZU113" s="294">
        <v>-109450</v>
      </c>
      <c r="ZV113" s="294">
        <v>-840</v>
      </c>
      <c r="ZW113" s="294">
        <v>-10000</v>
      </c>
      <c r="ZX113" s="294">
        <v>-32830</v>
      </c>
      <c r="ZY113" s="294">
        <v>-29100</v>
      </c>
      <c r="ZZ113" s="294"/>
      <c r="AAA113" s="294">
        <v>-28123</v>
      </c>
      <c r="AAB113" s="294">
        <v>-60790</v>
      </c>
      <c r="AAC113" s="294">
        <v>-16200</v>
      </c>
      <c r="AAD113" s="294">
        <v>-17704</v>
      </c>
      <c r="AAE113" s="294">
        <v>-12885</v>
      </c>
      <c r="AAF113" s="294">
        <v>-6600</v>
      </c>
      <c r="AAG113" s="294">
        <v>-20070</v>
      </c>
      <c r="AAH113" s="294"/>
      <c r="AAI113" s="294">
        <v>-114086</v>
      </c>
      <c r="AAJ113" s="294">
        <v>-60680</v>
      </c>
      <c r="AAK113" s="294">
        <v>-94000</v>
      </c>
      <c r="AAL113" s="294"/>
      <c r="AAM113" s="294">
        <v>-162240</v>
      </c>
      <c r="AAN113" s="294"/>
      <c r="AAO113" s="294">
        <v>-1105010</v>
      </c>
      <c r="AAP113" s="294">
        <v>-126571</v>
      </c>
      <c r="AAQ113" s="294">
        <v>-170000</v>
      </c>
      <c r="AAR113" s="294">
        <v>-140000</v>
      </c>
      <c r="AAS113" s="294">
        <v>-159370</v>
      </c>
      <c r="AAT113" s="294">
        <v>-152476</v>
      </c>
      <c r="AAU113" s="294">
        <v>-198560</v>
      </c>
      <c r="AAV113" s="294">
        <v>-94200</v>
      </c>
      <c r="AAW113" s="294">
        <v>-224740</v>
      </c>
      <c r="AAX113" s="294">
        <v>-357642</v>
      </c>
      <c r="AAY113" s="294">
        <v>-196783.75</v>
      </c>
      <c r="AAZ113" s="294">
        <v>-272051.5</v>
      </c>
      <c r="ABA113" s="294">
        <v>-271535.5</v>
      </c>
      <c r="ABB113" s="294"/>
      <c r="ABC113" s="294">
        <v>-131650</v>
      </c>
      <c r="ABD113" s="294">
        <v>-150220</v>
      </c>
      <c r="ABE113" s="294"/>
      <c r="ABF113" s="294">
        <v>-468442</v>
      </c>
      <c r="ABG113" s="294">
        <v>-91030</v>
      </c>
      <c r="ABH113" s="294">
        <v>-706430</v>
      </c>
      <c r="ABI113" s="294">
        <v>-389550</v>
      </c>
      <c r="ABJ113" s="294">
        <v>-83040</v>
      </c>
      <c r="ABK113" s="294">
        <v>-86000</v>
      </c>
      <c r="ABL113" s="294">
        <v>-106335</v>
      </c>
      <c r="ABM113" s="294">
        <v>-106140</v>
      </c>
      <c r="ABN113" s="294">
        <v>-14370</v>
      </c>
      <c r="ABO113" s="294">
        <v>0</v>
      </c>
      <c r="ABP113" s="294"/>
      <c r="ABQ113" s="294">
        <v>-131325</v>
      </c>
      <c r="ABR113" s="294">
        <v>-40000</v>
      </c>
      <c r="ABS113" s="294">
        <v>-230910</v>
      </c>
      <c r="ABT113" s="294">
        <v>-2530</v>
      </c>
      <c r="ABU113" s="294"/>
      <c r="ABV113" s="294"/>
      <c r="ABW113" s="294"/>
      <c r="ABX113" s="294"/>
      <c r="ABY113" s="294">
        <v>0.5</v>
      </c>
      <c r="ABZ113" s="294">
        <v>-23860</v>
      </c>
      <c r="ACA113" s="294">
        <v>-80450</v>
      </c>
      <c r="ACB113" s="294"/>
      <c r="ACC113" s="294">
        <v>-278440</v>
      </c>
      <c r="ACD113" s="294"/>
      <c r="ACE113" s="294">
        <v>-40000</v>
      </c>
      <c r="ACF113" s="294">
        <v>-125930</v>
      </c>
      <c r="ACG113" s="294"/>
      <c r="ACH113" s="294">
        <v>-80000</v>
      </c>
      <c r="ACI113" s="294">
        <v>-12586771.85</v>
      </c>
      <c r="ACJ113" s="294">
        <v>-10540</v>
      </c>
      <c r="ACK113" s="294"/>
      <c r="ACL113" s="294"/>
      <c r="ACM113" s="294"/>
      <c r="ACN113" s="294"/>
      <c r="ACO113" s="294"/>
      <c r="ACP113" s="294"/>
      <c r="ACQ113" s="294"/>
      <c r="ACR113" s="294">
        <v>-16500</v>
      </c>
      <c r="ACS113" s="294"/>
      <c r="ACT113" s="294"/>
      <c r="ACU113" s="294"/>
      <c r="ACV113" s="294">
        <v>-509730</v>
      </c>
      <c r="ACW113" s="294"/>
      <c r="ACX113" s="294">
        <v>-123890</v>
      </c>
      <c r="ACY113" s="294"/>
      <c r="ACZ113" s="294"/>
      <c r="ADA113" s="294">
        <v>-13580</v>
      </c>
      <c r="ADB113" s="294"/>
      <c r="ADC113" s="294">
        <v>-88170</v>
      </c>
      <c r="ADD113" s="294">
        <v>-2900</v>
      </c>
      <c r="ADE113" s="294">
        <v>0</v>
      </c>
      <c r="ADF113" s="294"/>
      <c r="ADG113" s="294"/>
      <c r="ADH113" s="294"/>
      <c r="ADI113" s="294"/>
      <c r="ADJ113" s="294"/>
      <c r="ADK113" s="294"/>
      <c r="ADL113" s="294">
        <v>-200000</v>
      </c>
      <c r="ADM113" s="294"/>
      <c r="ADN113" s="294">
        <v>-11000</v>
      </c>
      <c r="ADO113" s="294">
        <v>-2150890</v>
      </c>
      <c r="ADP113" s="294">
        <v>-263318.5</v>
      </c>
      <c r="ADQ113" s="294"/>
      <c r="ADR113" s="294"/>
      <c r="ADS113" s="294"/>
      <c r="ADT113" s="294">
        <v>-18840</v>
      </c>
      <c r="ADU113" s="294">
        <v>0</v>
      </c>
      <c r="ADV113" s="294">
        <v>-60000</v>
      </c>
      <c r="ADW113" s="294">
        <v>-14930</v>
      </c>
      <c r="ADX113" s="294"/>
      <c r="ADY113" s="294"/>
      <c r="ADZ113" s="294">
        <v>-370614</v>
      </c>
      <c r="AEA113" s="294">
        <v>-350624.44</v>
      </c>
      <c r="AEB113" s="294">
        <v>0</v>
      </c>
      <c r="AEC113" s="294">
        <v>-378550</v>
      </c>
      <c r="AED113" s="294">
        <v>-600000</v>
      </c>
      <c r="AEE113" s="294">
        <v>-3220</v>
      </c>
      <c r="AEF113" s="294"/>
      <c r="AEG113" s="294">
        <v>0</v>
      </c>
      <c r="AEH113" s="294">
        <v>-81100</v>
      </c>
      <c r="AEI113" s="294"/>
      <c r="AEJ113" s="294"/>
      <c r="AEK113" s="294">
        <v>-32000</v>
      </c>
      <c r="AEL113" s="294">
        <v>-82682.5</v>
      </c>
      <c r="AEM113" s="294">
        <v>-30000</v>
      </c>
      <c r="AEN113" s="294">
        <v>-496168.74</v>
      </c>
      <c r="AEO113" s="294">
        <v>-63255</v>
      </c>
      <c r="AEP113" s="294">
        <v>-120420</v>
      </c>
      <c r="AEQ113" s="294">
        <v>-89784</v>
      </c>
      <c r="AER113" s="294"/>
      <c r="AES113" s="294">
        <v>-602767</v>
      </c>
      <c r="AET113" s="294">
        <v>-95200</v>
      </c>
      <c r="AEU113" s="294">
        <v>-106502.5</v>
      </c>
      <c r="AEV113" s="294">
        <v>-116360</v>
      </c>
      <c r="AEW113" s="294">
        <v>-58240</v>
      </c>
      <c r="AEX113" s="294">
        <v>-170000</v>
      </c>
      <c r="AEY113" s="294">
        <v>-66900</v>
      </c>
      <c r="AEZ113" s="294">
        <v>-106202.5</v>
      </c>
      <c r="AFA113" s="294">
        <v>-109882.5</v>
      </c>
      <c r="AFB113" s="294">
        <v>-42832.5</v>
      </c>
      <c r="AFC113" s="294">
        <v>-600000</v>
      </c>
      <c r="AFD113" s="294">
        <v>-243842.5</v>
      </c>
      <c r="AFE113" s="294">
        <v>-13280</v>
      </c>
      <c r="AFF113" s="294"/>
      <c r="AFG113" s="294">
        <v>-150000</v>
      </c>
      <c r="AFH113" s="294">
        <v>0</v>
      </c>
      <c r="AFI113" s="294">
        <v>-67560</v>
      </c>
      <c r="AFJ113" s="294">
        <v>-29120</v>
      </c>
      <c r="AFK113" s="294">
        <v>-86000</v>
      </c>
      <c r="AFL113" s="294">
        <v>-139240</v>
      </c>
      <c r="AFM113" s="294">
        <v>-110000</v>
      </c>
      <c r="AFN113" s="294">
        <v>-150000</v>
      </c>
      <c r="AFO113" s="294">
        <v>-187180</v>
      </c>
      <c r="AFP113" s="294">
        <v>-2200950</v>
      </c>
      <c r="AFQ113" s="294">
        <v>-184055</v>
      </c>
      <c r="AFR113" s="294">
        <v>-297805</v>
      </c>
      <c r="AFS113" s="294"/>
      <c r="AFT113" s="294">
        <v>-298600</v>
      </c>
      <c r="AFU113" s="294">
        <v>-355645</v>
      </c>
      <c r="AFV113" s="294">
        <v>-32040</v>
      </c>
      <c r="AFW113" s="294">
        <v>-115000</v>
      </c>
      <c r="AFX113" s="294">
        <v>-726900</v>
      </c>
      <c r="AFY113" s="294">
        <v>-49700</v>
      </c>
      <c r="AFZ113" s="294">
        <v>-68280</v>
      </c>
      <c r="AGA113" s="294">
        <v>-47490</v>
      </c>
      <c r="AGB113" s="294">
        <v>-880000</v>
      </c>
      <c r="AGC113" s="294">
        <v>-22320</v>
      </c>
      <c r="AGD113" s="294"/>
      <c r="AGE113" s="294">
        <v>-49085</v>
      </c>
      <c r="AGF113" s="294">
        <v>-134482.5</v>
      </c>
      <c r="AGG113" s="294">
        <v>-103010</v>
      </c>
      <c r="AGH113" s="294">
        <v>-35000</v>
      </c>
      <c r="AGI113" s="294">
        <v>-76960</v>
      </c>
      <c r="AGJ113" s="294"/>
      <c r="AGK113" s="294">
        <v>-35040</v>
      </c>
      <c r="AGL113" s="294"/>
      <c r="AGM113" s="294">
        <v>-823947.51</v>
      </c>
      <c r="AGN113" s="294">
        <v>-210000</v>
      </c>
      <c r="AGO113" s="294">
        <v>-101700</v>
      </c>
      <c r="AGP113" s="294">
        <v>-176860</v>
      </c>
      <c r="AGQ113" s="294">
        <v>-300000</v>
      </c>
      <c r="AGR113" s="294">
        <v>-30140</v>
      </c>
      <c r="AGS113" s="294">
        <v>-85300</v>
      </c>
      <c r="AGT113" s="294">
        <v>-199297.5</v>
      </c>
      <c r="AGU113" s="294">
        <v>-1152517.25</v>
      </c>
      <c r="AGV113" s="294">
        <v>-396054</v>
      </c>
      <c r="AGW113" s="294">
        <v>-8208</v>
      </c>
      <c r="AGX113" s="294">
        <v>-177085.87</v>
      </c>
      <c r="AGY113" s="294">
        <v>-176000</v>
      </c>
      <c r="AGZ113" s="294">
        <v>-172555.88</v>
      </c>
      <c r="AHA113" s="294">
        <v>-5000</v>
      </c>
      <c r="AHB113" s="294">
        <v>-28500</v>
      </c>
      <c r="AHC113" s="294">
        <v>-8820</v>
      </c>
      <c r="AHD113" s="294">
        <v>-163641</v>
      </c>
      <c r="AHE113" s="294">
        <v>-9500</v>
      </c>
      <c r="AHF113" s="294">
        <v>-60512</v>
      </c>
      <c r="AHG113" s="294">
        <v>-67788</v>
      </c>
      <c r="AHH113" s="294">
        <v>-35767.5</v>
      </c>
      <c r="AHI113" s="294">
        <v>-95614</v>
      </c>
      <c r="AHJ113" s="294"/>
      <c r="AHK113" s="294">
        <v>-158872</v>
      </c>
      <c r="AHL113" s="294">
        <v>-572595</v>
      </c>
      <c r="AHM113" s="294">
        <v>-30410</v>
      </c>
      <c r="AHN113" s="294">
        <v>-68610</v>
      </c>
      <c r="AHO113" s="294">
        <v>-70000</v>
      </c>
      <c r="AHP113" s="294">
        <v>-83030</v>
      </c>
      <c r="AHQ113" s="294">
        <v>-11383.75</v>
      </c>
      <c r="AHR113" s="329">
        <v>-62675</v>
      </c>
      <c r="AHS113" s="294">
        <f t="shared" si="51"/>
        <v>-157338054.66</v>
      </c>
      <c r="AHT113" s="271" t="b">
        <f t="shared" si="52"/>
        <v>1</v>
      </c>
      <c r="AHU113" s="271" t="s">
        <v>6273</v>
      </c>
      <c r="AHV113" s="271" t="s">
        <v>6164</v>
      </c>
      <c r="AHW113" s="271" t="s">
        <v>6165</v>
      </c>
    </row>
    <row r="114" spans="1:907" ht="24" x14ac:dyDescent="0.8">
      <c r="A114" s="270" t="s">
        <v>6273</v>
      </c>
      <c r="B114" s="270" t="s">
        <v>6166</v>
      </c>
      <c r="C114" s="271" t="s">
        <v>6167</v>
      </c>
      <c r="D114" s="294"/>
      <c r="E114" s="294">
        <v>-6000</v>
      </c>
      <c r="F114" s="294"/>
      <c r="G114" s="294"/>
      <c r="H114" s="294">
        <v>-34500</v>
      </c>
      <c r="I114" s="294"/>
      <c r="J114" s="294"/>
      <c r="K114" s="294"/>
      <c r="L114" s="294"/>
      <c r="M114" s="294"/>
      <c r="N114" s="294"/>
      <c r="O114" s="294"/>
      <c r="P114" s="294"/>
      <c r="Q114" s="294">
        <v>-8500</v>
      </c>
      <c r="R114" s="294"/>
      <c r="S114" s="294"/>
      <c r="T114" s="294"/>
      <c r="U114" s="294">
        <v>-5500</v>
      </c>
      <c r="V114" s="294"/>
      <c r="W114" s="294">
        <v>-346500</v>
      </c>
      <c r="X114" s="294"/>
      <c r="Y114" s="294">
        <v>-24000</v>
      </c>
      <c r="Z114" s="294"/>
      <c r="AA114" s="294">
        <v>-3000</v>
      </c>
      <c r="AB114" s="294">
        <v>-34774</v>
      </c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>
        <v>-25000</v>
      </c>
      <c r="AM114" s="294">
        <v>-8500</v>
      </c>
      <c r="AN114" s="294">
        <v>-5500</v>
      </c>
      <c r="AO114" s="294"/>
      <c r="AP114" s="294"/>
      <c r="AQ114" s="294">
        <v>-4000</v>
      </c>
      <c r="AR114" s="294"/>
      <c r="AS114" s="294">
        <v>-8500</v>
      </c>
      <c r="AT114" s="294">
        <v>0</v>
      </c>
      <c r="AU114" s="294"/>
      <c r="AV114" s="294">
        <v>-1000</v>
      </c>
      <c r="AW114" s="294"/>
      <c r="AX114" s="294"/>
      <c r="AY114" s="294">
        <v>-25000</v>
      </c>
      <c r="AZ114" s="294">
        <v>-12000</v>
      </c>
      <c r="BA114" s="294">
        <v>-2000</v>
      </c>
      <c r="BB114" s="294"/>
      <c r="BC114" s="294"/>
      <c r="BD114" s="294">
        <v>-1500</v>
      </c>
      <c r="BE114" s="294">
        <v>-1000</v>
      </c>
      <c r="BF114" s="294"/>
      <c r="BG114" s="294"/>
      <c r="BH114" s="294"/>
      <c r="BI114" s="294"/>
      <c r="BJ114" s="294">
        <v>-14500</v>
      </c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>
        <v>-3000</v>
      </c>
      <c r="BV114" s="294"/>
      <c r="BW114" s="294"/>
      <c r="BX114" s="294"/>
      <c r="BY114" s="294"/>
      <c r="BZ114" s="294">
        <v>0</v>
      </c>
      <c r="CA114" s="294">
        <v>-5250</v>
      </c>
      <c r="CB114" s="294"/>
      <c r="CC114" s="294"/>
      <c r="CD114" s="294">
        <v>-1500</v>
      </c>
      <c r="CE114" s="294">
        <v>-99000</v>
      </c>
      <c r="CF114" s="294"/>
      <c r="CG114" s="294">
        <v>-57266.67</v>
      </c>
      <c r="CH114" s="294">
        <v>-11500</v>
      </c>
      <c r="CI114" s="294">
        <v>-63000</v>
      </c>
      <c r="CJ114" s="294"/>
      <c r="CK114" s="294">
        <v>-15500</v>
      </c>
      <c r="CL114" s="294">
        <v>-3000</v>
      </c>
      <c r="CM114" s="294">
        <v>-3000</v>
      </c>
      <c r="CN114" s="294">
        <v>-5000</v>
      </c>
      <c r="CO114" s="294"/>
      <c r="CP114" s="294">
        <v>-1500</v>
      </c>
      <c r="CQ114" s="294">
        <v>-3500</v>
      </c>
      <c r="CR114" s="294">
        <v>0</v>
      </c>
      <c r="CS114" s="294">
        <v>-2500</v>
      </c>
      <c r="CT114" s="294"/>
      <c r="CU114" s="294"/>
      <c r="CV114" s="294"/>
      <c r="CW114" s="294"/>
      <c r="CX114" s="294">
        <v>0</v>
      </c>
      <c r="CY114" s="294"/>
      <c r="CZ114" s="294"/>
      <c r="DA114" s="294"/>
      <c r="DB114" s="294"/>
      <c r="DC114" s="294"/>
      <c r="DD114" s="294">
        <v>-3000</v>
      </c>
      <c r="DE114" s="294"/>
      <c r="DF114" s="294">
        <v>-388500</v>
      </c>
      <c r="DG114" s="294"/>
      <c r="DH114" s="294"/>
      <c r="DI114" s="294"/>
      <c r="DJ114" s="294"/>
      <c r="DK114" s="294"/>
      <c r="DL114" s="294"/>
      <c r="DM114" s="294">
        <v>-3000</v>
      </c>
      <c r="DN114" s="294"/>
      <c r="DO114" s="294"/>
      <c r="DP114" s="294"/>
      <c r="DQ114" s="294"/>
      <c r="DR114" s="294">
        <v>-3000</v>
      </c>
      <c r="DS114" s="294">
        <v>-11500</v>
      </c>
      <c r="DT114" s="294"/>
      <c r="DU114" s="294">
        <v>0</v>
      </c>
      <c r="DV114" s="294"/>
      <c r="DW114" s="294"/>
      <c r="DX114" s="294"/>
      <c r="DY114" s="294"/>
      <c r="DZ114" s="294"/>
      <c r="EA114" s="294">
        <v>-1000</v>
      </c>
      <c r="EB114" s="294"/>
      <c r="EC114" s="294"/>
      <c r="ED114" s="294"/>
      <c r="EE114" s="294">
        <v>-1000</v>
      </c>
      <c r="EF114" s="294"/>
      <c r="EG114" s="294">
        <v>-19500</v>
      </c>
      <c r="EH114" s="294">
        <v>-4500</v>
      </c>
      <c r="EI114" s="294">
        <v>-190258.06</v>
      </c>
      <c r="EJ114" s="294"/>
      <c r="EK114" s="294">
        <v>-10000</v>
      </c>
      <c r="EL114" s="294">
        <v>-7000</v>
      </c>
      <c r="EM114" s="294"/>
      <c r="EN114" s="294"/>
      <c r="EO114" s="294"/>
      <c r="EP114" s="294"/>
      <c r="EQ114" s="294">
        <v>-7000</v>
      </c>
      <c r="ER114" s="294">
        <v>-19366</v>
      </c>
      <c r="ES114" s="294"/>
      <c r="ET114" s="294">
        <v>-14000</v>
      </c>
      <c r="EU114" s="294">
        <v>-5500</v>
      </c>
      <c r="EV114" s="294"/>
      <c r="EW114" s="294"/>
      <c r="EX114" s="294">
        <v>-5000</v>
      </c>
      <c r="EY114" s="294"/>
      <c r="EZ114" s="294">
        <v>-3000</v>
      </c>
      <c r="FA114" s="294"/>
      <c r="FB114" s="294"/>
      <c r="FC114" s="294">
        <v>-10500</v>
      </c>
      <c r="FD114" s="294">
        <v>-6500</v>
      </c>
      <c r="FE114" s="294">
        <v>-1500</v>
      </c>
      <c r="FF114" s="294"/>
      <c r="FG114" s="294">
        <v>-17800</v>
      </c>
      <c r="FH114" s="294"/>
      <c r="FI114" s="294"/>
      <c r="FJ114" s="294">
        <v>-1500</v>
      </c>
      <c r="FK114" s="294"/>
      <c r="FL114" s="294"/>
      <c r="FM114" s="294">
        <v>-189000</v>
      </c>
      <c r="FN114" s="294">
        <v>-7000</v>
      </c>
      <c r="FO114" s="294">
        <v>-4500</v>
      </c>
      <c r="FP114" s="294">
        <v>-4500</v>
      </c>
      <c r="FQ114" s="294"/>
      <c r="FR114" s="294"/>
      <c r="FS114" s="294"/>
      <c r="FT114" s="294"/>
      <c r="FU114" s="294"/>
      <c r="FV114" s="294">
        <v>-5000</v>
      </c>
      <c r="FW114" s="294"/>
      <c r="FX114" s="294">
        <v>-7500</v>
      </c>
      <c r="FY114" s="294">
        <v>0</v>
      </c>
      <c r="FZ114" s="294">
        <v>-24000</v>
      </c>
      <c r="GA114" s="294"/>
      <c r="GB114" s="294">
        <v>0</v>
      </c>
      <c r="GC114" s="294"/>
      <c r="GD114" s="294"/>
      <c r="GE114" s="294"/>
      <c r="GF114" s="294"/>
      <c r="GG114" s="294"/>
      <c r="GH114" s="294"/>
      <c r="GI114" s="294"/>
      <c r="GJ114" s="294">
        <v>-4000</v>
      </c>
      <c r="GK114" s="294">
        <v>-117500</v>
      </c>
      <c r="GL114" s="294"/>
      <c r="GM114" s="294">
        <v>-3000</v>
      </c>
      <c r="GN114" s="294"/>
      <c r="GO114" s="294">
        <v>0</v>
      </c>
      <c r="GP114" s="294"/>
      <c r="GQ114" s="294"/>
      <c r="GR114" s="294">
        <v>-11000</v>
      </c>
      <c r="GS114" s="294"/>
      <c r="GT114" s="294">
        <v>-9500</v>
      </c>
      <c r="GU114" s="294">
        <v>-84000</v>
      </c>
      <c r="GV114" s="294">
        <v>-12000</v>
      </c>
      <c r="GW114" s="294"/>
      <c r="GX114" s="294">
        <v>-4000</v>
      </c>
      <c r="GY114" s="294">
        <v>-300000</v>
      </c>
      <c r="GZ114" s="294"/>
      <c r="HA114" s="294"/>
      <c r="HB114" s="294"/>
      <c r="HC114" s="294"/>
      <c r="HD114" s="294"/>
      <c r="HE114" s="294">
        <v>-149370</v>
      </c>
      <c r="HF114" s="294">
        <v>-96127</v>
      </c>
      <c r="HG114" s="294">
        <v>-30000</v>
      </c>
      <c r="HH114" s="294">
        <v>-836628</v>
      </c>
      <c r="HI114" s="294">
        <v>-8000</v>
      </c>
      <c r="HJ114" s="294"/>
      <c r="HK114" s="294"/>
      <c r="HL114" s="294">
        <v>-20500</v>
      </c>
      <c r="HM114" s="294"/>
      <c r="HN114" s="294">
        <v>-9000</v>
      </c>
      <c r="HO114" s="294"/>
      <c r="HP114" s="294">
        <v>-6000</v>
      </c>
      <c r="HQ114" s="294"/>
      <c r="HR114" s="294"/>
      <c r="HS114" s="294"/>
      <c r="HT114" s="294">
        <v>-5000</v>
      </c>
      <c r="HU114" s="294"/>
      <c r="HV114" s="294">
        <v>-10000</v>
      </c>
      <c r="HW114" s="294">
        <v>0</v>
      </c>
      <c r="HX114" s="294"/>
      <c r="HY114" s="294">
        <v>-9000</v>
      </c>
      <c r="HZ114" s="294"/>
      <c r="IA114" s="294"/>
      <c r="IB114" s="294"/>
      <c r="IC114" s="294"/>
      <c r="ID114" s="294"/>
      <c r="IE114" s="294">
        <v>-1500</v>
      </c>
      <c r="IF114" s="294">
        <v>-6000</v>
      </c>
      <c r="IG114" s="294"/>
      <c r="IH114" s="294"/>
      <c r="II114" s="294"/>
      <c r="IJ114" s="294">
        <v>0</v>
      </c>
      <c r="IK114" s="294"/>
      <c r="IL114" s="294">
        <v>-44500</v>
      </c>
      <c r="IM114" s="294"/>
      <c r="IN114" s="294"/>
      <c r="IO114" s="294"/>
      <c r="IP114" s="294">
        <v>-6500</v>
      </c>
      <c r="IQ114" s="294">
        <v>0</v>
      </c>
      <c r="IR114" s="294">
        <v>-1500</v>
      </c>
      <c r="IS114" s="294"/>
      <c r="IT114" s="294">
        <v>0</v>
      </c>
      <c r="IU114" s="294">
        <v>-3000</v>
      </c>
      <c r="IV114" s="294">
        <v>-5000</v>
      </c>
      <c r="IW114" s="294"/>
      <c r="IX114" s="294">
        <v>-1300</v>
      </c>
      <c r="IY114" s="294"/>
      <c r="IZ114" s="294">
        <v>-2900</v>
      </c>
      <c r="JA114" s="294"/>
      <c r="JB114" s="294"/>
      <c r="JC114" s="294"/>
      <c r="JD114" s="294"/>
      <c r="JE114" s="294"/>
      <c r="JF114" s="294"/>
      <c r="JG114" s="294"/>
      <c r="JH114" s="294"/>
      <c r="JI114" s="294"/>
      <c r="JJ114" s="294"/>
      <c r="JK114" s="294">
        <v>-21000</v>
      </c>
      <c r="JL114" s="294"/>
      <c r="JM114" s="294"/>
      <c r="JN114" s="294"/>
      <c r="JO114" s="294"/>
      <c r="JP114" s="294"/>
      <c r="JQ114" s="294">
        <v>-939</v>
      </c>
      <c r="JR114" s="294"/>
      <c r="JS114" s="294"/>
      <c r="JT114" s="294"/>
      <c r="JU114" s="294">
        <v>-7000</v>
      </c>
      <c r="JV114" s="294"/>
      <c r="JW114" s="294"/>
      <c r="JX114" s="294"/>
      <c r="JY114" s="294"/>
      <c r="JZ114" s="294"/>
      <c r="KA114" s="294">
        <v>-7000</v>
      </c>
      <c r="KB114" s="294">
        <v>-135500</v>
      </c>
      <c r="KC114" s="294">
        <v>-19500</v>
      </c>
      <c r="KD114" s="294">
        <v>-6000</v>
      </c>
      <c r="KE114" s="294"/>
      <c r="KF114" s="294"/>
      <c r="KG114" s="294"/>
      <c r="KH114" s="294">
        <v>-427500</v>
      </c>
      <c r="KI114" s="294"/>
      <c r="KJ114" s="294"/>
      <c r="KK114" s="294"/>
      <c r="KL114" s="294"/>
      <c r="KM114" s="294"/>
      <c r="KN114" s="294">
        <v>-23500</v>
      </c>
      <c r="KO114" s="294">
        <v>-2000</v>
      </c>
      <c r="KP114" s="294"/>
      <c r="KQ114" s="294">
        <v>-3500</v>
      </c>
      <c r="KR114" s="294"/>
      <c r="KS114" s="294">
        <v>-11000</v>
      </c>
      <c r="KT114" s="294"/>
      <c r="KU114" s="294"/>
      <c r="KV114" s="294"/>
      <c r="KW114" s="294"/>
      <c r="KX114" s="294">
        <v>-15000</v>
      </c>
      <c r="KY114" s="294"/>
      <c r="KZ114" s="294"/>
      <c r="LA114" s="294">
        <v>-12000</v>
      </c>
      <c r="LB114" s="294"/>
      <c r="LC114" s="294"/>
      <c r="LD114" s="294"/>
      <c r="LE114" s="294">
        <v>-2500</v>
      </c>
      <c r="LF114" s="294"/>
      <c r="LG114" s="294"/>
      <c r="LH114" s="294"/>
      <c r="LI114" s="294"/>
      <c r="LJ114" s="294"/>
      <c r="LK114" s="294"/>
      <c r="LL114" s="294"/>
      <c r="LM114" s="294"/>
      <c r="LN114" s="294"/>
      <c r="LO114" s="294">
        <v>0</v>
      </c>
      <c r="LP114" s="294">
        <v>-12000</v>
      </c>
      <c r="LQ114" s="294">
        <v>-3000</v>
      </c>
      <c r="LR114" s="294"/>
      <c r="LS114" s="294"/>
      <c r="LT114" s="294">
        <v>-1000</v>
      </c>
      <c r="LU114" s="294"/>
      <c r="LV114" s="294"/>
      <c r="LW114" s="294"/>
      <c r="LX114" s="294">
        <v>0</v>
      </c>
      <c r="LY114" s="294"/>
      <c r="LZ114" s="294">
        <v>-29225</v>
      </c>
      <c r="MA114" s="294"/>
      <c r="MB114" s="294">
        <v>-4000</v>
      </c>
      <c r="MC114" s="294"/>
      <c r="MD114" s="294">
        <v>-30000</v>
      </c>
      <c r="ME114" s="294"/>
      <c r="MF114" s="294"/>
      <c r="MG114" s="294">
        <v>0</v>
      </c>
      <c r="MH114" s="294">
        <v>-3000</v>
      </c>
      <c r="MI114" s="294"/>
      <c r="MJ114" s="294"/>
      <c r="MK114" s="294"/>
      <c r="ML114" s="294"/>
      <c r="MM114" s="294"/>
      <c r="MN114" s="294"/>
      <c r="MO114" s="294">
        <v>-2000</v>
      </c>
      <c r="MP114" s="294"/>
      <c r="MQ114" s="294"/>
      <c r="MR114" s="294"/>
      <c r="MS114" s="294"/>
      <c r="MT114" s="294">
        <v>-43500</v>
      </c>
      <c r="MU114" s="294"/>
      <c r="MV114" s="294">
        <v>-40196</v>
      </c>
      <c r="MW114" s="294"/>
      <c r="MX114" s="294">
        <v>-12500</v>
      </c>
      <c r="MY114" s="294">
        <v>-1E-4</v>
      </c>
      <c r="MZ114" s="294"/>
      <c r="NA114" s="294">
        <v>-3677</v>
      </c>
      <c r="NB114" s="294">
        <v>-27150</v>
      </c>
      <c r="NC114" s="294">
        <v>-2500</v>
      </c>
      <c r="ND114" s="294"/>
      <c r="NE114" s="294"/>
      <c r="NF114" s="294">
        <v>-4500</v>
      </c>
      <c r="NG114" s="294"/>
      <c r="NH114" s="294"/>
      <c r="NI114" s="294"/>
      <c r="NJ114" s="294">
        <v>-40000</v>
      </c>
      <c r="NK114" s="294">
        <v>-26500</v>
      </c>
      <c r="NL114" s="294"/>
      <c r="NM114" s="294"/>
      <c r="NN114" s="294">
        <v>0</v>
      </c>
      <c r="NO114" s="294"/>
      <c r="NP114" s="294"/>
      <c r="NQ114" s="294"/>
      <c r="NR114" s="294"/>
      <c r="NS114" s="294"/>
      <c r="NT114" s="294"/>
      <c r="NU114" s="294"/>
      <c r="NV114" s="294"/>
      <c r="NW114" s="294"/>
      <c r="NX114" s="294">
        <v>-6848117</v>
      </c>
      <c r="NY114" s="294"/>
      <c r="NZ114" s="294"/>
      <c r="OA114" s="294"/>
      <c r="OB114" s="294">
        <v>0</v>
      </c>
      <c r="OC114" s="294">
        <v>0</v>
      </c>
      <c r="OD114" s="294"/>
      <c r="OE114" s="294"/>
      <c r="OF114" s="294">
        <v>-5500</v>
      </c>
      <c r="OG114" s="294"/>
      <c r="OH114" s="294"/>
      <c r="OI114" s="294">
        <v>-4000</v>
      </c>
      <c r="OJ114" s="294"/>
      <c r="OK114" s="294"/>
      <c r="OL114" s="294">
        <v>-4500</v>
      </c>
      <c r="OM114" s="294"/>
      <c r="ON114" s="294">
        <v>-48500</v>
      </c>
      <c r="OO114" s="294"/>
      <c r="OP114" s="294">
        <v>-17000</v>
      </c>
      <c r="OQ114" s="294">
        <v>-1000</v>
      </c>
      <c r="OR114" s="294"/>
      <c r="OS114" s="294">
        <v>0</v>
      </c>
      <c r="OT114" s="294"/>
      <c r="OU114" s="294">
        <v>-12000</v>
      </c>
      <c r="OV114" s="294"/>
      <c r="OW114" s="294"/>
      <c r="OX114" s="294">
        <v>0</v>
      </c>
      <c r="OY114" s="294"/>
      <c r="OZ114" s="294">
        <v>-28500</v>
      </c>
      <c r="PA114" s="294">
        <v>-45000</v>
      </c>
      <c r="PB114" s="294"/>
      <c r="PC114" s="294">
        <v>-220000</v>
      </c>
      <c r="PD114" s="294">
        <v>-3000</v>
      </c>
      <c r="PE114" s="294"/>
      <c r="PF114" s="294">
        <v>-422000</v>
      </c>
      <c r="PG114" s="294"/>
      <c r="PH114" s="294"/>
      <c r="PI114" s="294">
        <v>-5902</v>
      </c>
      <c r="PJ114" s="294">
        <v>-20500</v>
      </c>
      <c r="PK114" s="294"/>
      <c r="PL114" s="294"/>
      <c r="PM114" s="294">
        <v>-498200</v>
      </c>
      <c r="PN114" s="294">
        <v>-5000</v>
      </c>
      <c r="PO114" s="294"/>
      <c r="PP114" s="294">
        <v>-8000</v>
      </c>
      <c r="PQ114" s="294"/>
      <c r="PR114" s="294"/>
      <c r="PS114" s="294"/>
      <c r="PT114" s="294"/>
      <c r="PU114" s="294"/>
      <c r="PV114" s="294">
        <v>-11500</v>
      </c>
      <c r="PW114" s="294">
        <v>-4500</v>
      </c>
      <c r="PX114" s="294"/>
      <c r="PY114" s="294">
        <v>-3000</v>
      </c>
      <c r="PZ114" s="294">
        <v>-5000</v>
      </c>
      <c r="QA114" s="294"/>
      <c r="QB114" s="294"/>
      <c r="QC114" s="294"/>
      <c r="QD114" s="294"/>
      <c r="QE114" s="294">
        <v>-4000</v>
      </c>
      <c r="QF114" s="294"/>
      <c r="QG114" s="294"/>
      <c r="QH114" s="294"/>
      <c r="QI114" s="294">
        <v>-5500</v>
      </c>
      <c r="QJ114" s="294"/>
      <c r="QK114" s="294"/>
      <c r="QL114" s="294"/>
      <c r="QM114" s="294">
        <v>-43000</v>
      </c>
      <c r="QN114" s="294"/>
      <c r="QO114" s="294"/>
      <c r="QP114" s="294"/>
      <c r="QQ114" s="294"/>
      <c r="QR114" s="294"/>
      <c r="QS114" s="294"/>
      <c r="QT114" s="294"/>
      <c r="QU114" s="294">
        <v>-10000</v>
      </c>
      <c r="QV114" s="294">
        <v>-15000</v>
      </c>
      <c r="QW114" s="294">
        <v>0</v>
      </c>
      <c r="QX114" s="294"/>
      <c r="QY114" s="294">
        <v>-27000</v>
      </c>
      <c r="QZ114" s="294">
        <v>-327731</v>
      </c>
      <c r="RA114" s="294">
        <v>-426209</v>
      </c>
      <c r="RB114" s="294"/>
      <c r="RC114" s="294">
        <v>-139419</v>
      </c>
      <c r="RD114" s="294">
        <v>-4500</v>
      </c>
      <c r="RE114" s="294">
        <v>-24000</v>
      </c>
      <c r="RF114" s="294">
        <v>-224500</v>
      </c>
      <c r="RG114" s="294"/>
      <c r="RH114" s="294">
        <v>-44612.92</v>
      </c>
      <c r="RI114" s="294">
        <v>-281415</v>
      </c>
      <c r="RJ114" s="294"/>
      <c r="RK114" s="294">
        <v>-159500</v>
      </c>
      <c r="RL114" s="294">
        <v>-5806</v>
      </c>
      <c r="RM114" s="294"/>
      <c r="RN114" s="294">
        <v>-6000</v>
      </c>
      <c r="RO114" s="294">
        <v>-10000</v>
      </c>
      <c r="RP114" s="294">
        <v>-20500</v>
      </c>
      <c r="RQ114" s="294">
        <v>-26000</v>
      </c>
      <c r="RR114" s="294">
        <v>-3000</v>
      </c>
      <c r="RS114" s="294">
        <v>-15000</v>
      </c>
      <c r="RT114" s="294"/>
      <c r="RU114" s="294">
        <v>-11000</v>
      </c>
      <c r="RV114" s="294">
        <v>-12000</v>
      </c>
      <c r="RW114" s="294">
        <v>-8000</v>
      </c>
      <c r="RX114" s="294">
        <v>-5166</v>
      </c>
      <c r="RY114" s="294">
        <v>-5145</v>
      </c>
      <c r="RZ114" s="294">
        <v>-14000</v>
      </c>
      <c r="SA114" s="294">
        <v>0</v>
      </c>
      <c r="SB114" s="294">
        <v>-1000</v>
      </c>
      <c r="SC114" s="294"/>
      <c r="SD114" s="294"/>
      <c r="SE114" s="294">
        <v>-5000</v>
      </c>
      <c r="SF114" s="294">
        <v>-11500</v>
      </c>
      <c r="SG114" s="294">
        <v>-11000</v>
      </c>
      <c r="SH114" s="294">
        <v>-31000</v>
      </c>
      <c r="SI114" s="294">
        <v>-8000</v>
      </c>
      <c r="SJ114" s="294">
        <v>-7000</v>
      </c>
      <c r="SK114" s="294"/>
      <c r="SL114" s="294"/>
      <c r="SM114" s="294"/>
      <c r="SN114" s="294"/>
      <c r="SO114" s="294">
        <v>-5500</v>
      </c>
      <c r="SP114" s="294"/>
      <c r="SQ114" s="294">
        <v>-3000</v>
      </c>
      <c r="SR114" s="294"/>
      <c r="SS114" s="294"/>
      <c r="ST114" s="294"/>
      <c r="SU114" s="294"/>
      <c r="SV114" s="294"/>
      <c r="SW114" s="294">
        <v>-4000</v>
      </c>
      <c r="SX114" s="294">
        <v>-11000</v>
      </c>
      <c r="SY114" s="294">
        <v>-6000</v>
      </c>
      <c r="SZ114" s="294"/>
      <c r="TA114" s="294">
        <v>-4500</v>
      </c>
      <c r="TB114" s="294">
        <v>-6050</v>
      </c>
      <c r="TC114" s="294"/>
      <c r="TD114" s="294"/>
      <c r="TE114" s="294">
        <v>-13000</v>
      </c>
      <c r="TF114" s="294">
        <v>-7000</v>
      </c>
      <c r="TG114" s="294">
        <v>-4500</v>
      </c>
      <c r="TH114" s="294"/>
      <c r="TI114" s="294"/>
      <c r="TJ114" s="294"/>
      <c r="TK114" s="294">
        <v>-26000</v>
      </c>
      <c r="TL114" s="294"/>
      <c r="TM114" s="294">
        <v>-18000</v>
      </c>
      <c r="TN114" s="294">
        <v>-18000</v>
      </c>
      <c r="TO114" s="294"/>
      <c r="TP114" s="294"/>
      <c r="TQ114" s="294">
        <v>-7500</v>
      </c>
      <c r="TR114" s="294">
        <v>-22998</v>
      </c>
      <c r="TS114" s="294"/>
      <c r="TT114" s="294"/>
      <c r="TU114" s="294">
        <v>-1500</v>
      </c>
      <c r="TV114" s="294"/>
      <c r="TW114" s="294">
        <v>-4500</v>
      </c>
      <c r="TX114" s="294">
        <v>-6000</v>
      </c>
      <c r="TY114" s="294">
        <v>-9033</v>
      </c>
      <c r="TZ114" s="294"/>
      <c r="UA114" s="294">
        <v>-90000</v>
      </c>
      <c r="UB114" s="294"/>
      <c r="UC114" s="294"/>
      <c r="UD114" s="294">
        <v>-11500</v>
      </c>
      <c r="UE114" s="294"/>
      <c r="UF114" s="294"/>
      <c r="UG114" s="294"/>
      <c r="UH114" s="294"/>
      <c r="UI114" s="294"/>
      <c r="UJ114" s="294">
        <v>-3000</v>
      </c>
      <c r="UK114" s="294"/>
      <c r="UL114" s="294"/>
      <c r="UM114" s="294"/>
      <c r="UN114" s="294"/>
      <c r="UO114" s="294"/>
      <c r="UP114" s="294">
        <v>-280195</v>
      </c>
      <c r="UQ114" s="294"/>
      <c r="UR114" s="294"/>
      <c r="US114" s="294">
        <v>-61778</v>
      </c>
      <c r="UT114" s="294"/>
      <c r="UU114" s="294"/>
      <c r="UV114" s="294">
        <v>-23000</v>
      </c>
      <c r="UW114" s="294"/>
      <c r="UX114" s="294"/>
      <c r="UY114" s="294">
        <v>-12000</v>
      </c>
      <c r="UZ114" s="294"/>
      <c r="VA114" s="294"/>
      <c r="VB114" s="294"/>
      <c r="VC114" s="294">
        <v>0</v>
      </c>
      <c r="VD114" s="294"/>
      <c r="VE114" s="294"/>
      <c r="VF114" s="294">
        <v>-6500</v>
      </c>
      <c r="VG114" s="294"/>
      <c r="VH114" s="294"/>
      <c r="VI114" s="294"/>
      <c r="VJ114" s="294">
        <v>-6000</v>
      </c>
      <c r="VK114" s="294"/>
      <c r="VL114" s="294"/>
      <c r="VM114" s="294"/>
      <c r="VN114" s="294">
        <v>-5500</v>
      </c>
      <c r="VO114" s="294">
        <v>-90000</v>
      </c>
      <c r="VP114" s="294"/>
      <c r="VQ114" s="294">
        <v>-11500</v>
      </c>
      <c r="VR114" s="294">
        <v>-32400</v>
      </c>
      <c r="VS114" s="294"/>
      <c r="VT114" s="294"/>
      <c r="VU114" s="294">
        <v>0</v>
      </c>
      <c r="VV114" s="294"/>
      <c r="VW114" s="294">
        <v>-3000</v>
      </c>
      <c r="VX114" s="294">
        <v>-355758</v>
      </c>
      <c r="VY114" s="294"/>
      <c r="VZ114" s="294">
        <v>-31500</v>
      </c>
      <c r="WA114" s="294"/>
      <c r="WB114" s="294">
        <v>-39000</v>
      </c>
      <c r="WC114" s="294"/>
      <c r="WD114" s="294"/>
      <c r="WE114" s="294"/>
      <c r="WF114" s="294">
        <v>-10500</v>
      </c>
      <c r="WG114" s="294">
        <v>-22000</v>
      </c>
      <c r="WH114" s="294">
        <v>-28000</v>
      </c>
      <c r="WI114" s="294">
        <v>-16300</v>
      </c>
      <c r="WJ114" s="294">
        <v>-40000</v>
      </c>
      <c r="WK114" s="294">
        <v>-6000</v>
      </c>
      <c r="WL114" s="294"/>
      <c r="WM114" s="294">
        <v>-11500</v>
      </c>
      <c r="WN114" s="294">
        <v>-39000</v>
      </c>
      <c r="WO114" s="294">
        <v>-45000</v>
      </c>
      <c r="WP114" s="294"/>
      <c r="WQ114" s="294">
        <v>-522354</v>
      </c>
      <c r="WR114" s="294">
        <v>-13000</v>
      </c>
      <c r="WS114" s="294">
        <v>-18500</v>
      </c>
      <c r="WT114" s="294">
        <v>-158414</v>
      </c>
      <c r="WU114" s="294"/>
      <c r="WV114" s="294">
        <v>-19500</v>
      </c>
      <c r="WW114" s="294"/>
      <c r="WX114" s="294"/>
      <c r="WY114" s="294"/>
      <c r="WZ114" s="294">
        <v>-35000</v>
      </c>
      <c r="XA114" s="294">
        <v>-10500</v>
      </c>
      <c r="XB114" s="294">
        <v>-32500</v>
      </c>
      <c r="XC114" s="294">
        <v>-26300</v>
      </c>
      <c r="XD114" s="294">
        <v>-3000</v>
      </c>
      <c r="XE114" s="294"/>
      <c r="XF114" s="294">
        <v>-6500</v>
      </c>
      <c r="XG114" s="294">
        <v>-271500</v>
      </c>
      <c r="XH114" s="294"/>
      <c r="XI114" s="294">
        <v>-54000</v>
      </c>
      <c r="XJ114" s="294">
        <v>-4000</v>
      </c>
      <c r="XK114" s="294"/>
      <c r="XL114" s="294">
        <v>-7500</v>
      </c>
      <c r="XM114" s="294"/>
      <c r="XN114" s="294">
        <v>-40000</v>
      </c>
      <c r="XO114" s="294">
        <v>-6000</v>
      </c>
      <c r="XP114" s="294">
        <v>-15672</v>
      </c>
      <c r="XQ114" s="294">
        <v>0</v>
      </c>
      <c r="XR114" s="294"/>
      <c r="XS114" s="294"/>
      <c r="XT114" s="294">
        <v>-6850</v>
      </c>
      <c r="XU114" s="294">
        <v>-47903</v>
      </c>
      <c r="XV114" s="294">
        <v>-1000</v>
      </c>
      <c r="XW114" s="294">
        <v>-31008</v>
      </c>
      <c r="XX114" s="294">
        <v>-7500</v>
      </c>
      <c r="XY114" s="294">
        <v>0</v>
      </c>
      <c r="XZ114" s="294">
        <v>-16000</v>
      </c>
      <c r="YA114" s="294">
        <v>-15000</v>
      </c>
      <c r="YB114" s="294"/>
      <c r="YC114" s="294"/>
      <c r="YD114" s="294"/>
      <c r="YE114" s="294"/>
      <c r="YF114" s="294"/>
      <c r="YG114" s="294">
        <v>-10000</v>
      </c>
      <c r="YH114" s="294"/>
      <c r="YI114" s="294">
        <v>-30000</v>
      </c>
      <c r="YJ114" s="294">
        <v>-6000</v>
      </c>
      <c r="YK114" s="294">
        <v>-14756</v>
      </c>
      <c r="YL114" s="294">
        <v>-15000</v>
      </c>
      <c r="YM114" s="294">
        <v>-59500</v>
      </c>
      <c r="YN114" s="294">
        <v>-18000</v>
      </c>
      <c r="YO114" s="294">
        <v>-76500</v>
      </c>
      <c r="YP114" s="294">
        <v>-4500</v>
      </c>
      <c r="YQ114" s="294">
        <v>-1500</v>
      </c>
      <c r="YR114" s="294">
        <v>-3000</v>
      </c>
      <c r="YS114" s="294"/>
      <c r="YT114" s="294">
        <v>-13500</v>
      </c>
      <c r="YU114" s="294">
        <v>-16000</v>
      </c>
      <c r="YV114" s="294">
        <v>-13936</v>
      </c>
      <c r="YW114" s="294">
        <v>0</v>
      </c>
      <c r="YX114" s="294">
        <v>-1500</v>
      </c>
      <c r="YY114" s="294">
        <v>-14000</v>
      </c>
      <c r="YZ114" s="294"/>
      <c r="ZA114" s="294"/>
      <c r="ZB114" s="294"/>
      <c r="ZC114" s="294">
        <v>0</v>
      </c>
      <c r="ZD114" s="294"/>
      <c r="ZE114" s="294">
        <v>-11000</v>
      </c>
      <c r="ZF114" s="294">
        <v>-3500</v>
      </c>
      <c r="ZG114" s="294"/>
      <c r="ZH114" s="294"/>
      <c r="ZI114" s="294"/>
      <c r="ZJ114" s="294"/>
      <c r="ZK114" s="294">
        <v>-16000</v>
      </c>
      <c r="ZL114" s="294"/>
      <c r="ZM114" s="294"/>
      <c r="ZN114" s="294">
        <v>-5000</v>
      </c>
      <c r="ZO114" s="294">
        <v>0</v>
      </c>
      <c r="ZP114" s="294">
        <v>-20000</v>
      </c>
      <c r="ZQ114" s="294"/>
      <c r="ZR114" s="294">
        <v>-17000</v>
      </c>
      <c r="ZS114" s="294"/>
      <c r="ZT114" s="294">
        <v>0</v>
      </c>
      <c r="ZU114" s="294">
        <v>-12399.96</v>
      </c>
      <c r="ZV114" s="294">
        <v>0</v>
      </c>
      <c r="ZW114" s="294"/>
      <c r="ZX114" s="294"/>
      <c r="ZY114" s="294"/>
      <c r="ZZ114" s="294"/>
      <c r="AAA114" s="294">
        <v>0</v>
      </c>
      <c r="AAB114" s="294"/>
      <c r="AAC114" s="294"/>
      <c r="AAD114" s="294"/>
      <c r="AAE114" s="294"/>
      <c r="AAF114" s="294">
        <v>-6000</v>
      </c>
      <c r="AAG114" s="294">
        <v>-1500</v>
      </c>
      <c r="AAH114" s="294"/>
      <c r="AAI114" s="294">
        <v>-9000</v>
      </c>
      <c r="AAJ114" s="294">
        <v>-4000</v>
      </c>
      <c r="AAK114" s="294"/>
      <c r="AAL114" s="294"/>
      <c r="AAM114" s="294">
        <v>-6000</v>
      </c>
      <c r="AAN114" s="294"/>
      <c r="AAO114" s="294"/>
      <c r="AAP114" s="294"/>
      <c r="AAQ114" s="294">
        <v>-46500</v>
      </c>
      <c r="AAR114" s="294">
        <v>-1500</v>
      </c>
      <c r="AAS114" s="294">
        <v>-5850</v>
      </c>
      <c r="AAT114" s="294"/>
      <c r="AAU114" s="294"/>
      <c r="AAV114" s="294"/>
      <c r="AAW114" s="294">
        <v>-26500</v>
      </c>
      <c r="AAX114" s="294">
        <v>-6000</v>
      </c>
      <c r="AAY114" s="294"/>
      <c r="AAZ114" s="294">
        <v>-27452</v>
      </c>
      <c r="ABA114" s="294"/>
      <c r="ABB114" s="294"/>
      <c r="ABC114" s="294">
        <v>-5000</v>
      </c>
      <c r="ABD114" s="294">
        <v>-2500</v>
      </c>
      <c r="ABE114" s="294"/>
      <c r="ABF114" s="294">
        <v>-3000</v>
      </c>
      <c r="ABG114" s="294"/>
      <c r="ABH114" s="294">
        <v>-1233451</v>
      </c>
      <c r="ABI114" s="294"/>
      <c r="ABJ114" s="294">
        <v>-2500</v>
      </c>
      <c r="ABK114" s="294">
        <v>-1500</v>
      </c>
      <c r="ABL114" s="294">
        <v>-4000</v>
      </c>
      <c r="ABM114" s="294"/>
      <c r="ABN114" s="294"/>
      <c r="ABO114" s="294"/>
      <c r="ABP114" s="294">
        <v>-3000</v>
      </c>
      <c r="ABQ114" s="294">
        <v>-254000</v>
      </c>
      <c r="ABR114" s="294"/>
      <c r="ABS114" s="294"/>
      <c r="ABT114" s="294">
        <v>-12951</v>
      </c>
      <c r="ABU114" s="294">
        <v>-4500</v>
      </c>
      <c r="ABV114" s="294"/>
      <c r="ABW114" s="294"/>
      <c r="ABX114" s="294"/>
      <c r="ABY114" s="294"/>
      <c r="ABZ114" s="294"/>
      <c r="ACA114" s="294"/>
      <c r="ACB114" s="294"/>
      <c r="ACC114" s="294">
        <v>-24500</v>
      </c>
      <c r="ACD114" s="294"/>
      <c r="ACE114" s="294"/>
      <c r="ACF114" s="294">
        <v>-3500</v>
      </c>
      <c r="ACG114" s="294"/>
      <c r="ACH114" s="294"/>
      <c r="ACI114" s="294"/>
      <c r="ACJ114" s="294"/>
      <c r="ACK114" s="294"/>
      <c r="ACL114" s="294"/>
      <c r="ACM114" s="294"/>
      <c r="ACN114" s="294"/>
      <c r="ACO114" s="294"/>
      <c r="ACP114" s="294">
        <v>-70000</v>
      </c>
      <c r="ACQ114" s="294"/>
      <c r="ACR114" s="294"/>
      <c r="ACS114" s="294"/>
      <c r="ACT114" s="294"/>
      <c r="ACU114" s="294"/>
      <c r="ACV114" s="294"/>
      <c r="ACW114" s="294">
        <v>-7000</v>
      </c>
      <c r="ACX114" s="294">
        <v>-7500</v>
      </c>
      <c r="ACY114" s="294"/>
      <c r="ACZ114" s="294"/>
      <c r="ADA114" s="294">
        <v>-4500</v>
      </c>
      <c r="ADB114" s="294"/>
      <c r="ADC114" s="294">
        <v>-23800</v>
      </c>
      <c r="ADD114" s="294"/>
      <c r="ADE114" s="294">
        <v>0</v>
      </c>
      <c r="ADF114" s="294"/>
      <c r="ADG114" s="294"/>
      <c r="ADH114" s="294"/>
      <c r="ADI114" s="294"/>
      <c r="ADJ114" s="294"/>
      <c r="ADK114" s="294"/>
      <c r="ADL114" s="294"/>
      <c r="ADM114" s="294"/>
      <c r="ADN114" s="294"/>
      <c r="ADO114" s="294"/>
      <c r="ADP114" s="294"/>
      <c r="ADQ114" s="294">
        <v>-44849</v>
      </c>
      <c r="ADR114" s="294"/>
      <c r="ADS114" s="294">
        <v>-67483</v>
      </c>
      <c r="ADT114" s="294">
        <v>-16500</v>
      </c>
      <c r="ADU114" s="294">
        <v>-9000</v>
      </c>
      <c r="ADV114" s="294">
        <v>-6500</v>
      </c>
      <c r="ADW114" s="294"/>
      <c r="ADX114" s="294"/>
      <c r="ADY114" s="294"/>
      <c r="ADZ114" s="294"/>
      <c r="AEA114" s="294">
        <v>-18000</v>
      </c>
      <c r="AEB114" s="294">
        <v>-10000</v>
      </c>
      <c r="AEC114" s="294">
        <v>-11500</v>
      </c>
      <c r="AED114" s="294"/>
      <c r="AEE114" s="294">
        <v>-42500</v>
      </c>
      <c r="AEF114" s="294"/>
      <c r="AEG114" s="294"/>
      <c r="AEH114" s="294"/>
      <c r="AEI114" s="294">
        <v>-78200</v>
      </c>
      <c r="AEJ114" s="294"/>
      <c r="AEK114" s="294">
        <v>-6000</v>
      </c>
      <c r="AEL114" s="294"/>
      <c r="AEM114" s="294">
        <v>-7500</v>
      </c>
      <c r="AEN114" s="294">
        <v>-4000</v>
      </c>
      <c r="AEO114" s="294">
        <v>-6000</v>
      </c>
      <c r="AEP114" s="294">
        <v>-10500</v>
      </c>
      <c r="AEQ114" s="294"/>
      <c r="AER114" s="294">
        <v>-18000</v>
      </c>
      <c r="AES114" s="294">
        <v>-65500</v>
      </c>
      <c r="AET114" s="294">
        <v>-14000</v>
      </c>
      <c r="AEU114" s="294">
        <v>-1500</v>
      </c>
      <c r="AEV114" s="294">
        <v>-10000</v>
      </c>
      <c r="AEW114" s="294"/>
      <c r="AEX114" s="294">
        <v>-565113</v>
      </c>
      <c r="AEY114" s="294">
        <v>-5500</v>
      </c>
      <c r="AEZ114" s="294">
        <v>-2000</v>
      </c>
      <c r="AFA114" s="294">
        <v>-5000</v>
      </c>
      <c r="AFB114" s="294">
        <v>-76000</v>
      </c>
      <c r="AFC114" s="294">
        <v>-536000</v>
      </c>
      <c r="AFD114" s="294"/>
      <c r="AFE114" s="294">
        <v>-8000</v>
      </c>
      <c r="AFF114" s="294"/>
      <c r="AFG114" s="294">
        <v>-369919.35</v>
      </c>
      <c r="AFH114" s="294">
        <v>-518500</v>
      </c>
      <c r="AFI114" s="294">
        <v>-68400</v>
      </c>
      <c r="AFJ114" s="294"/>
      <c r="AFK114" s="294"/>
      <c r="AFL114" s="294"/>
      <c r="AFM114" s="294"/>
      <c r="AFN114" s="294"/>
      <c r="AFO114" s="294"/>
      <c r="AFP114" s="294">
        <v>-8000</v>
      </c>
      <c r="AFQ114" s="294">
        <v>-308600</v>
      </c>
      <c r="AFR114" s="294"/>
      <c r="AFS114" s="294">
        <v>-1000</v>
      </c>
      <c r="AFT114" s="294">
        <v>0</v>
      </c>
      <c r="AFU114" s="294"/>
      <c r="AFV114" s="294">
        <v>-2000</v>
      </c>
      <c r="AFW114" s="294"/>
      <c r="AFX114" s="294"/>
      <c r="AFY114" s="294"/>
      <c r="AFZ114" s="294"/>
      <c r="AGA114" s="294">
        <v>-1500</v>
      </c>
      <c r="AGB114" s="294"/>
      <c r="AGC114" s="294"/>
      <c r="AGD114" s="294">
        <v>-109374</v>
      </c>
      <c r="AGE114" s="294">
        <v>0</v>
      </c>
      <c r="AGF114" s="294">
        <v>-26650</v>
      </c>
      <c r="AGG114" s="294">
        <v>-10000</v>
      </c>
      <c r="AGH114" s="294"/>
      <c r="AGI114" s="294">
        <v>-18000</v>
      </c>
      <c r="AGJ114" s="294"/>
      <c r="AGK114" s="294"/>
      <c r="AGL114" s="294"/>
      <c r="AGM114" s="294">
        <v>-8000</v>
      </c>
      <c r="AGN114" s="294">
        <v>-1000</v>
      </c>
      <c r="AGO114" s="294"/>
      <c r="AGP114" s="294"/>
      <c r="AGQ114" s="294"/>
      <c r="AGR114" s="294"/>
      <c r="AGS114" s="294"/>
      <c r="AGT114" s="294"/>
      <c r="AGU114" s="294">
        <v>0</v>
      </c>
      <c r="AGV114" s="294">
        <v>-83000</v>
      </c>
      <c r="AGW114" s="294">
        <v>-15500</v>
      </c>
      <c r="AGX114" s="294">
        <v>-1000</v>
      </c>
      <c r="AGY114" s="294">
        <v>-9000</v>
      </c>
      <c r="AGZ114" s="294">
        <v>-41000</v>
      </c>
      <c r="AHA114" s="294">
        <v>0</v>
      </c>
      <c r="AHB114" s="294">
        <v>-8500</v>
      </c>
      <c r="AHC114" s="294">
        <v>-1500</v>
      </c>
      <c r="AHD114" s="294"/>
      <c r="AHE114" s="294"/>
      <c r="AHF114" s="294"/>
      <c r="AHG114" s="294"/>
      <c r="AHH114" s="294"/>
      <c r="AHI114" s="294">
        <v>-346097</v>
      </c>
      <c r="AHJ114" s="294"/>
      <c r="AHK114" s="294"/>
      <c r="AHL114" s="294"/>
      <c r="AHM114" s="294"/>
      <c r="AHN114" s="294"/>
      <c r="AHO114" s="294"/>
      <c r="AHP114" s="294"/>
      <c r="AHQ114" s="294"/>
      <c r="AHR114" s="329">
        <v>-6500</v>
      </c>
      <c r="AHS114" s="294">
        <f t="shared" si="51"/>
        <v>-23396743.960100003</v>
      </c>
      <c r="AHT114" s="271" t="b">
        <f t="shared" si="52"/>
        <v>1</v>
      </c>
      <c r="AHU114" s="271" t="s">
        <v>6273</v>
      </c>
      <c r="AHV114" s="271" t="s">
        <v>6166</v>
      </c>
      <c r="AHW114" s="271" t="s">
        <v>6167</v>
      </c>
    </row>
    <row r="115" spans="1:907" ht="24" x14ac:dyDescent="0.8">
      <c r="A115" s="270" t="s">
        <v>6273</v>
      </c>
      <c r="B115" s="270" t="s">
        <v>6168</v>
      </c>
      <c r="C115" s="271" t="s">
        <v>6169</v>
      </c>
      <c r="D115" s="294">
        <v>-17470000</v>
      </c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>
        <v>-12000000</v>
      </c>
      <c r="W115" s="294">
        <v>-946451.9</v>
      </c>
      <c r="X115" s="294"/>
      <c r="Y115" s="294"/>
      <c r="Z115" s="294"/>
      <c r="AA115" s="294">
        <v>-10230.030000000001</v>
      </c>
      <c r="AB115" s="294"/>
      <c r="AC115" s="294">
        <v>-1591790</v>
      </c>
      <c r="AD115" s="294"/>
      <c r="AE115" s="294"/>
      <c r="AF115" s="294">
        <v>-2039905.48</v>
      </c>
      <c r="AG115" s="294"/>
      <c r="AH115" s="294"/>
      <c r="AI115" s="294"/>
      <c r="AJ115" s="294"/>
      <c r="AK115" s="294"/>
      <c r="AL115" s="294">
        <v>-1999990</v>
      </c>
      <c r="AM115" s="294"/>
      <c r="AN115" s="294"/>
      <c r="AO115" s="294"/>
      <c r="AP115" s="294"/>
      <c r="AQ115" s="294"/>
      <c r="AR115" s="294"/>
      <c r="AS115" s="294"/>
      <c r="AT115" s="294">
        <v>-3200000</v>
      </c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>
        <v>-15480</v>
      </c>
      <c r="BI115" s="294">
        <v>-37007972</v>
      </c>
      <c r="BJ115" s="294">
        <v>-7934921</v>
      </c>
      <c r="BK115" s="294"/>
      <c r="BL115" s="294"/>
      <c r="BM115" s="294"/>
      <c r="BN115" s="294"/>
      <c r="BO115" s="294"/>
      <c r="BP115" s="294"/>
      <c r="BQ115" s="294"/>
      <c r="BR115" s="294">
        <v>-16187696</v>
      </c>
      <c r="BS115" s="294"/>
      <c r="BT115" s="294"/>
      <c r="BU115" s="294"/>
      <c r="BV115" s="294"/>
      <c r="BW115" s="294"/>
      <c r="BX115" s="294"/>
      <c r="BY115" s="294"/>
      <c r="BZ115" s="294">
        <v>-3045474</v>
      </c>
      <c r="CA115" s="294"/>
      <c r="CB115" s="294"/>
      <c r="CC115" s="294"/>
      <c r="CD115" s="294"/>
      <c r="CE115" s="294"/>
      <c r="CF115" s="294"/>
      <c r="CG115" s="294">
        <v>-4520000</v>
      </c>
      <c r="CH115" s="294"/>
      <c r="CI115" s="294"/>
      <c r="CJ115" s="294"/>
      <c r="CK115" s="294"/>
      <c r="CL115" s="294"/>
      <c r="CM115" s="294"/>
      <c r="CN115" s="294"/>
      <c r="CO115" s="294"/>
      <c r="CP115" s="294"/>
      <c r="CQ115" s="294"/>
      <c r="CR115" s="294"/>
      <c r="CS115" s="294"/>
      <c r="CT115" s="294">
        <v>-7653000</v>
      </c>
      <c r="CU115" s="294"/>
      <c r="CV115" s="294"/>
      <c r="CW115" s="294"/>
      <c r="CX115" s="294"/>
      <c r="CY115" s="294"/>
      <c r="CZ115" s="294"/>
      <c r="DA115" s="294"/>
      <c r="DB115" s="294">
        <v>-6050000</v>
      </c>
      <c r="DC115" s="294">
        <v>-8926470</v>
      </c>
      <c r="DD115" s="294"/>
      <c r="DE115" s="294"/>
      <c r="DF115" s="294"/>
      <c r="DG115" s="294"/>
      <c r="DH115" s="294"/>
      <c r="DI115" s="294"/>
      <c r="DJ115" s="294"/>
      <c r="DK115" s="294">
        <v>-47020073.140000001</v>
      </c>
      <c r="DL115" s="294">
        <v>-469200</v>
      </c>
      <c r="DM115" s="294">
        <v>-673488</v>
      </c>
      <c r="DN115" s="294">
        <v>-722378.02</v>
      </c>
      <c r="DO115" s="294"/>
      <c r="DP115" s="294">
        <v>-2288787.92</v>
      </c>
      <c r="DQ115" s="294"/>
      <c r="DR115" s="294">
        <v>-1137278.47</v>
      </c>
      <c r="DS115" s="294">
        <v>-1702119.4</v>
      </c>
      <c r="DT115" s="294">
        <v>-4807883.49</v>
      </c>
      <c r="DU115" s="294"/>
      <c r="DV115" s="294"/>
      <c r="DW115" s="294"/>
      <c r="DX115" s="294">
        <v>-1231442</v>
      </c>
      <c r="DY115" s="294"/>
      <c r="DZ115" s="294">
        <v>-3117360</v>
      </c>
      <c r="EA115" s="294"/>
      <c r="EB115" s="294">
        <v>-39700</v>
      </c>
      <c r="EC115" s="294"/>
      <c r="ED115" s="294"/>
      <c r="EE115" s="294">
        <v>-26250260.539999999</v>
      </c>
      <c r="EF115" s="294">
        <v>-7602021.1600000001</v>
      </c>
      <c r="EG115" s="294"/>
      <c r="EH115" s="294"/>
      <c r="EI115" s="294"/>
      <c r="EJ115" s="294"/>
      <c r="EK115" s="294"/>
      <c r="EL115" s="294"/>
      <c r="EM115" s="294"/>
      <c r="EN115" s="294">
        <v>-21145748.48</v>
      </c>
      <c r="EO115" s="294"/>
      <c r="EP115" s="294"/>
      <c r="EQ115" s="294"/>
      <c r="ER115" s="294"/>
      <c r="ES115" s="294"/>
      <c r="ET115" s="294"/>
      <c r="EU115" s="294"/>
      <c r="EV115" s="294"/>
      <c r="EW115" s="294">
        <v>-8454743.5</v>
      </c>
      <c r="EX115" s="294"/>
      <c r="EY115" s="294"/>
      <c r="EZ115" s="294"/>
      <c r="FA115" s="294"/>
      <c r="FB115" s="294"/>
      <c r="FC115" s="294"/>
      <c r="FD115" s="294"/>
      <c r="FE115" s="294"/>
      <c r="FF115" s="294"/>
      <c r="FG115" s="294"/>
      <c r="FH115" s="294"/>
      <c r="FI115" s="294">
        <v>-2500000</v>
      </c>
      <c r="FJ115" s="294"/>
      <c r="FK115" s="294"/>
      <c r="FL115" s="294"/>
      <c r="FM115" s="294"/>
      <c r="FN115" s="294">
        <v>-8400</v>
      </c>
      <c r="FO115" s="294"/>
      <c r="FP115" s="294"/>
      <c r="FQ115" s="294">
        <v>-10541620</v>
      </c>
      <c r="FR115" s="294"/>
      <c r="FS115" s="294"/>
      <c r="FT115" s="294"/>
      <c r="FU115" s="294"/>
      <c r="FV115" s="294"/>
      <c r="FW115" s="294">
        <v>-36610.550000000003</v>
      </c>
      <c r="FX115" s="294"/>
      <c r="FY115" s="294"/>
      <c r="FZ115" s="294"/>
      <c r="GA115" s="294"/>
      <c r="GB115" s="294"/>
      <c r="GC115" s="294"/>
      <c r="GD115" s="294"/>
      <c r="GE115" s="294">
        <v>-7187500</v>
      </c>
      <c r="GF115" s="294"/>
      <c r="GG115" s="294"/>
      <c r="GH115" s="294">
        <v>-920098.92</v>
      </c>
      <c r="GI115" s="294"/>
      <c r="GJ115" s="294"/>
      <c r="GK115" s="294"/>
      <c r="GL115" s="294"/>
      <c r="GM115" s="294"/>
      <c r="GN115" s="294"/>
      <c r="GO115" s="294"/>
      <c r="GP115" s="294"/>
      <c r="GQ115" s="294">
        <v>-1755265</v>
      </c>
      <c r="GR115" s="294">
        <v>-47800</v>
      </c>
      <c r="GS115" s="294"/>
      <c r="GT115" s="294"/>
      <c r="GU115" s="294"/>
      <c r="GV115" s="294">
        <v>-89200</v>
      </c>
      <c r="GW115" s="294"/>
      <c r="GX115" s="294"/>
      <c r="GY115" s="294">
        <v>-2100000</v>
      </c>
      <c r="GZ115" s="294"/>
      <c r="HA115" s="294"/>
      <c r="HB115" s="294"/>
      <c r="HC115" s="294">
        <v>-67677596</v>
      </c>
      <c r="HD115" s="294">
        <v>-2708602.18</v>
      </c>
      <c r="HE115" s="294">
        <v>-3561837.6</v>
      </c>
      <c r="HF115" s="294"/>
      <c r="HG115" s="294"/>
      <c r="HH115" s="294">
        <v>-3205080</v>
      </c>
      <c r="HI115" s="294"/>
      <c r="HJ115" s="294">
        <v>-21637272.760000002</v>
      </c>
      <c r="HK115" s="294"/>
      <c r="HL115" s="294"/>
      <c r="HM115" s="294"/>
      <c r="HN115" s="294"/>
      <c r="HO115" s="294"/>
      <c r="HP115" s="294"/>
      <c r="HQ115" s="294"/>
      <c r="HR115" s="294">
        <v>-5096000</v>
      </c>
      <c r="HS115" s="294">
        <v>-25625000</v>
      </c>
      <c r="HT115" s="294"/>
      <c r="HU115" s="294"/>
      <c r="HV115" s="294"/>
      <c r="HW115" s="294"/>
      <c r="HX115" s="294"/>
      <c r="HY115" s="294"/>
      <c r="HZ115" s="294"/>
      <c r="IA115" s="294"/>
      <c r="IB115" s="294"/>
      <c r="IC115" s="294"/>
      <c r="ID115" s="294"/>
      <c r="IE115" s="294"/>
      <c r="IF115" s="294"/>
      <c r="IG115" s="294"/>
      <c r="IH115" s="294"/>
      <c r="II115" s="294">
        <v>-1150000</v>
      </c>
      <c r="IJ115" s="294"/>
      <c r="IK115" s="294"/>
      <c r="IL115" s="294"/>
      <c r="IM115" s="294"/>
      <c r="IN115" s="294"/>
      <c r="IO115" s="294"/>
      <c r="IP115" s="294"/>
      <c r="IQ115" s="294"/>
      <c r="IR115" s="294"/>
      <c r="IS115" s="294">
        <v>-4094199</v>
      </c>
      <c r="IT115" s="294">
        <v>-66000000</v>
      </c>
      <c r="IU115" s="294">
        <v>-560000</v>
      </c>
      <c r="IV115" s="294"/>
      <c r="IW115" s="294">
        <v>-157900</v>
      </c>
      <c r="IX115" s="294"/>
      <c r="IY115" s="294"/>
      <c r="IZ115" s="294">
        <v>70948</v>
      </c>
      <c r="JA115" s="294"/>
      <c r="JB115" s="294"/>
      <c r="JC115" s="294"/>
      <c r="JD115" s="294"/>
      <c r="JE115" s="294">
        <v>-1500000</v>
      </c>
      <c r="JF115" s="294">
        <v>0</v>
      </c>
      <c r="JG115" s="294"/>
      <c r="JH115" s="294"/>
      <c r="JI115" s="294"/>
      <c r="JJ115" s="294"/>
      <c r="JK115" s="294">
        <v>-30293153.02</v>
      </c>
      <c r="JL115" s="294"/>
      <c r="JM115" s="294"/>
      <c r="JN115" s="294"/>
      <c r="JO115" s="294"/>
      <c r="JP115" s="294"/>
      <c r="JQ115" s="294"/>
      <c r="JR115" s="294">
        <v>-10000000</v>
      </c>
      <c r="JS115" s="294">
        <v>-2046230</v>
      </c>
      <c r="JT115" s="294"/>
      <c r="JU115" s="294">
        <v>-70500</v>
      </c>
      <c r="JV115" s="294">
        <v>-51194</v>
      </c>
      <c r="JW115" s="294">
        <v>-28600</v>
      </c>
      <c r="JX115" s="294"/>
      <c r="JY115" s="294"/>
      <c r="JZ115" s="294">
        <v>-53300</v>
      </c>
      <c r="KA115" s="294">
        <v>-119600</v>
      </c>
      <c r="KB115" s="294">
        <v>-126600</v>
      </c>
      <c r="KC115" s="294">
        <v>-164000</v>
      </c>
      <c r="KD115" s="294">
        <v>-60824</v>
      </c>
      <c r="KE115" s="294"/>
      <c r="KF115" s="294"/>
      <c r="KG115" s="294"/>
      <c r="KH115" s="294"/>
      <c r="KI115" s="294"/>
      <c r="KJ115" s="294"/>
      <c r="KK115" s="294"/>
      <c r="KL115" s="294"/>
      <c r="KM115" s="294"/>
      <c r="KN115" s="294">
        <v>-870000</v>
      </c>
      <c r="KO115" s="294"/>
      <c r="KP115" s="294"/>
      <c r="KQ115" s="294">
        <v>-3823864.22</v>
      </c>
      <c r="KR115" s="294">
        <v>-78560</v>
      </c>
      <c r="KS115" s="294"/>
      <c r="KT115" s="294"/>
      <c r="KU115" s="294">
        <v>-94804</v>
      </c>
      <c r="KV115" s="294"/>
      <c r="KW115" s="294">
        <v>-1438889.13</v>
      </c>
      <c r="KX115" s="294">
        <v>-546284</v>
      </c>
      <c r="KY115" s="294">
        <v>-4800000</v>
      </c>
      <c r="KZ115" s="294">
        <v>-18900</v>
      </c>
      <c r="LA115" s="294">
        <v>0</v>
      </c>
      <c r="LB115" s="294"/>
      <c r="LC115" s="294"/>
      <c r="LD115" s="294"/>
      <c r="LE115" s="294"/>
      <c r="LF115" s="294"/>
      <c r="LG115" s="294">
        <v>-8548336.0999999996</v>
      </c>
      <c r="LH115" s="294">
        <v>-68163375.689999998</v>
      </c>
      <c r="LI115" s="294">
        <v>-8080042</v>
      </c>
      <c r="LJ115" s="294">
        <v>-17559762</v>
      </c>
      <c r="LK115" s="294"/>
      <c r="LL115" s="294"/>
      <c r="LM115" s="294"/>
      <c r="LN115" s="294"/>
      <c r="LO115" s="294">
        <v>5040</v>
      </c>
      <c r="LP115" s="294"/>
      <c r="LQ115" s="294"/>
      <c r="LR115" s="294">
        <v>-1526118.77</v>
      </c>
      <c r="LS115" s="294"/>
      <c r="LT115" s="294"/>
      <c r="LU115" s="294">
        <v>-4628736.3899999997</v>
      </c>
      <c r="LV115" s="294">
        <v>-26921816.73</v>
      </c>
      <c r="LW115" s="294">
        <v>-6563329</v>
      </c>
      <c r="LX115" s="294">
        <v>-2000000</v>
      </c>
      <c r="LY115" s="294"/>
      <c r="LZ115" s="294">
        <v>-558991.21</v>
      </c>
      <c r="MA115" s="294">
        <v>-19200</v>
      </c>
      <c r="MB115" s="294"/>
      <c r="MC115" s="294">
        <v>-15600</v>
      </c>
      <c r="MD115" s="294">
        <v>-67299</v>
      </c>
      <c r="ME115" s="294"/>
      <c r="MF115" s="294">
        <v>-179000</v>
      </c>
      <c r="MG115" s="294">
        <v>-9095643</v>
      </c>
      <c r="MH115" s="294"/>
      <c r="MI115" s="294"/>
      <c r="MJ115" s="294"/>
      <c r="MK115" s="294"/>
      <c r="ML115" s="294"/>
      <c r="MM115" s="294"/>
      <c r="MN115" s="294"/>
      <c r="MO115" s="294"/>
      <c r="MP115" s="294"/>
      <c r="MQ115" s="294"/>
      <c r="MR115" s="294"/>
      <c r="MS115" s="294">
        <v>-20168917.75</v>
      </c>
      <c r="MT115" s="294">
        <v>-800000</v>
      </c>
      <c r="MU115" s="294">
        <v>-933480</v>
      </c>
      <c r="MV115" s="294"/>
      <c r="MW115" s="294"/>
      <c r="MX115" s="294"/>
      <c r="MY115" s="294">
        <v>-597711.12</v>
      </c>
      <c r="MZ115" s="294"/>
      <c r="NA115" s="294"/>
      <c r="NB115" s="294"/>
      <c r="NC115" s="294"/>
      <c r="ND115" s="294">
        <v>-57149152</v>
      </c>
      <c r="NE115" s="294">
        <v>-5442294.9400000004</v>
      </c>
      <c r="NF115" s="294"/>
      <c r="NG115" s="294">
        <v>-2459744</v>
      </c>
      <c r="NH115" s="294"/>
      <c r="NI115" s="294">
        <v>-2739527.95</v>
      </c>
      <c r="NJ115" s="294">
        <v>-2166954</v>
      </c>
      <c r="NK115" s="294"/>
      <c r="NL115" s="294"/>
      <c r="NM115" s="294">
        <v>0</v>
      </c>
      <c r="NN115" s="294"/>
      <c r="NO115" s="294"/>
      <c r="NP115" s="294">
        <v>-1380436</v>
      </c>
      <c r="NQ115" s="294"/>
      <c r="NR115" s="294"/>
      <c r="NS115" s="294"/>
      <c r="NT115" s="294"/>
      <c r="NU115" s="294"/>
      <c r="NV115" s="294"/>
      <c r="NW115" s="294">
        <v>-39503091.75</v>
      </c>
      <c r="NX115" s="294"/>
      <c r="NY115" s="294"/>
      <c r="NZ115" s="294"/>
      <c r="OA115" s="294"/>
      <c r="OB115" s="294"/>
      <c r="OC115" s="294"/>
      <c r="OD115" s="294"/>
      <c r="OE115" s="294"/>
      <c r="OF115" s="294">
        <v>-410429</v>
      </c>
      <c r="OG115" s="294">
        <v>-5467185.3099999996</v>
      </c>
      <c r="OH115" s="294"/>
      <c r="OI115" s="294">
        <v>-1020000</v>
      </c>
      <c r="OJ115" s="294">
        <v>-3567000</v>
      </c>
      <c r="OK115" s="294">
        <v>-1372982.57</v>
      </c>
      <c r="OL115" s="294">
        <v>-437839.16</v>
      </c>
      <c r="OM115" s="294">
        <v>-3003136.33</v>
      </c>
      <c r="ON115" s="294"/>
      <c r="OO115" s="294">
        <v>-3311151.69</v>
      </c>
      <c r="OP115" s="294"/>
      <c r="OQ115" s="294"/>
      <c r="OR115" s="294"/>
      <c r="OS115" s="294">
        <v>-1844756</v>
      </c>
      <c r="OT115" s="294"/>
      <c r="OU115" s="294"/>
      <c r="OV115" s="294"/>
      <c r="OW115" s="294"/>
      <c r="OX115" s="294"/>
      <c r="OY115" s="294"/>
      <c r="OZ115" s="294"/>
      <c r="PA115" s="294"/>
      <c r="PB115" s="294">
        <v>-9215057.9100000001</v>
      </c>
      <c r="PC115" s="294"/>
      <c r="PD115" s="294"/>
      <c r="PE115" s="294"/>
      <c r="PF115" s="294"/>
      <c r="PG115" s="294"/>
      <c r="PH115" s="294"/>
      <c r="PI115" s="294"/>
      <c r="PJ115" s="294"/>
      <c r="PK115" s="294"/>
      <c r="PL115" s="294"/>
      <c r="PM115" s="294"/>
      <c r="PN115" s="294"/>
      <c r="PO115" s="294"/>
      <c r="PP115" s="294"/>
      <c r="PQ115" s="294"/>
      <c r="PR115" s="294"/>
      <c r="PS115" s="294"/>
      <c r="PT115" s="294"/>
      <c r="PU115" s="294"/>
      <c r="PV115" s="294"/>
      <c r="PW115" s="294"/>
      <c r="PX115" s="294"/>
      <c r="PY115" s="294"/>
      <c r="PZ115" s="294"/>
      <c r="QA115" s="294">
        <v>-701680</v>
      </c>
      <c r="QB115" s="294"/>
      <c r="QC115" s="294"/>
      <c r="QD115" s="294"/>
      <c r="QE115" s="294"/>
      <c r="QF115" s="294"/>
      <c r="QG115" s="294"/>
      <c r="QH115" s="294"/>
      <c r="QI115" s="294"/>
      <c r="QJ115" s="294"/>
      <c r="QK115" s="294"/>
      <c r="QL115" s="294"/>
      <c r="QM115" s="294"/>
      <c r="QN115" s="294"/>
      <c r="QO115" s="294"/>
      <c r="QP115" s="294"/>
      <c r="QQ115" s="294"/>
      <c r="QR115" s="294"/>
      <c r="QS115" s="294"/>
      <c r="QT115" s="294">
        <v>-1468561</v>
      </c>
      <c r="QU115" s="294"/>
      <c r="QV115" s="294"/>
      <c r="QW115" s="294"/>
      <c r="QX115" s="294"/>
      <c r="QY115" s="294"/>
      <c r="QZ115" s="294"/>
      <c r="RA115" s="294"/>
      <c r="RB115" s="294"/>
      <c r="RC115" s="294"/>
      <c r="RD115" s="294"/>
      <c r="RE115" s="294"/>
      <c r="RF115" s="294"/>
      <c r="RG115" s="294">
        <v>-7000000</v>
      </c>
      <c r="RH115" s="294"/>
      <c r="RI115" s="294"/>
      <c r="RJ115" s="294"/>
      <c r="RK115" s="294"/>
      <c r="RL115" s="294"/>
      <c r="RM115" s="294"/>
      <c r="RN115" s="294"/>
      <c r="RO115" s="294"/>
      <c r="RP115" s="294"/>
      <c r="RQ115" s="294"/>
      <c r="RR115" s="294"/>
      <c r="RS115" s="294"/>
      <c r="RT115" s="294"/>
      <c r="RU115" s="294"/>
      <c r="RV115" s="294"/>
      <c r="RW115" s="294"/>
      <c r="RX115" s="294"/>
      <c r="RY115" s="294"/>
      <c r="RZ115" s="294"/>
      <c r="SA115" s="294">
        <v>-2000000</v>
      </c>
      <c r="SB115" s="294"/>
      <c r="SC115" s="294"/>
      <c r="SD115" s="294"/>
      <c r="SE115" s="294"/>
      <c r="SF115" s="294"/>
      <c r="SG115" s="294"/>
      <c r="SH115" s="294"/>
      <c r="SI115" s="294"/>
      <c r="SJ115" s="294"/>
      <c r="SK115" s="294"/>
      <c r="SL115" s="294"/>
      <c r="SM115" s="294">
        <v>-10620.05</v>
      </c>
      <c r="SN115" s="294">
        <v>-56200</v>
      </c>
      <c r="SO115" s="294">
        <v>-64300</v>
      </c>
      <c r="SP115" s="294"/>
      <c r="SQ115" s="294">
        <v>-39300</v>
      </c>
      <c r="SR115" s="294">
        <v>-45100</v>
      </c>
      <c r="SS115" s="294">
        <v>-84200</v>
      </c>
      <c r="ST115" s="294"/>
      <c r="SU115" s="294">
        <v>-1952948</v>
      </c>
      <c r="SV115" s="294"/>
      <c r="SW115" s="294"/>
      <c r="SX115" s="294"/>
      <c r="SY115" s="294"/>
      <c r="SZ115" s="294"/>
      <c r="TA115" s="294"/>
      <c r="TB115" s="294"/>
      <c r="TC115" s="294"/>
      <c r="TD115" s="294"/>
      <c r="TE115" s="294"/>
      <c r="TF115" s="294"/>
      <c r="TG115" s="294"/>
      <c r="TH115" s="294"/>
      <c r="TI115" s="294">
        <v>-7559411</v>
      </c>
      <c r="TJ115" s="294"/>
      <c r="TK115" s="294"/>
      <c r="TL115" s="294"/>
      <c r="TM115" s="294"/>
      <c r="TN115" s="294"/>
      <c r="TO115" s="294"/>
      <c r="TP115" s="294"/>
      <c r="TQ115" s="294"/>
      <c r="TR115" s="294"/>
      <c r="TS115" s="294"/>
      <c r="TT115" s="294"/>
      <c r="TU115" s="294"/>
      <c r="TV115" s="294"/>
      <c r="TW115" s="294"/>
      <c r="TX115" s="294"/>
      <c r="TY115" s="294"/>
      <c r="TZ115" s="294"/>
      <c r="UA115" s="294">
        <v>-12454289.09</v>
      </c>
      <c r="UB115" s="294">
        <v>-300000</v>
      </c>
      <c r="UC115" s="294"/>
      <c r="UD115" s="294"/>
      <c r="UE115" s="294"/>
      <c r="UF115" s="294"/>
      <c r="UG115" s="294"/>
      <c r="UH115" s="294"/>
      <c r="UI115" s="294"/>
      <c r="UJ115" s="294">
        <v>-4729246</v>
      </c>
      <c r="UK115" s="294"/>
      <c r="UL115" s="294"/>
      <c r="UM115" s="294"/>
      <c r="UN115" s="294"/>
      <c r="UO115" s="294"/>
      <c r="UP115" s="294">
        <v>-10000000</v>
      </c>
      <c r="UQ115" s="294"/>
      <c r="UR115" s="294"/>
      <c r="US115" s="294"/>
      <c r="UT115" s="294"/>
      <c r="UU115" s="294"/>
      <c r="UV115" s="294">
        <v>-150000</v>
      </c>
      <c r="UW115" s="294"/>
      <c r="UX115" s="294"/>
      <c r="UY115" s="294"/>
      <c r="UZ115" s="294"/>
      <c r="VA115" s="294"/>
      <c r="VB115" s="294"/>
      <c r="VC115" s="294"/>
      <c r="VD115" s="294"/>
      <c r="VE115" s="294"/>
      <c r="VF115" s="294"/>
      <c r="VG115" s="294"/>
      <c r="VH115" s="294">
        <v>-98090</v>
      </c>
      <c r="VI115" s="294"/>
      <c r="VJ115" s="294"/>
      <c r="VK115" s="294"/>
      <c r="VL115" s="294">
        <v>-8341613</v>
      </c>
      <c r="VM115" s="294"/>
      <c r="VN115" s="294"/>
      <c r="VO115" s="294"/>
      <c r="VP115" s="294"/>
      <c r="VQ115" s="294"/>
      <c r="VR115" s="294"/>
      <c r="VS115" s="294"/>
      <c r="VT115" s="294"/>
      <c r="VU115" s="294"/>
      <c r="VV115" s="294"/>
      <c r="VW115" s="294"/>
      <c r="VX115" s="294">
        <v>-50176</v>
      </c>
      <c r="VY115" s="294"/>
      <c r="VZ115" s="294"/>
      <c r="WA115" s="294">
        <v>-8700000</v>
      </c>
      <c r="WB115" s="294"/>
      <c r="WC115" s="294"/>
      <c r="WD115" s="294"/>
      <c r="WE115" s="294"/>
      <c r="WF115" s="294"/>
      <c r="WG115" s="294"/>
      <c r="WH115" s="294"/>
      <c r="WI115" s="294"/>
      <c r="WJ115" s="294"/>
      <c r="WK115" s="294"/>
      <c r="WL115" s="294"/>
      <c r="WM115" s="294"/>
      <c r="WN115" s="294"/>
      <c r="WO115" s="294"/>
      <c r="WP115" s="294"/>
      <c r="WQ115" s="294"/>
      <c r="WR115" s="294"/>
      <c r="WS115" s="294"/>
      <c r="WT115" s="294"/>
      <c r="WU115" s="294">
        <v>-3569848</v>
      </c>
      <c r="WV115" s="294"/>
      <c r="WW115" s="294"/>
      <c r="WX115" s="294"/>
      <c r="WY115" s="294"/>
      <c r="WZ115" s="294"/>
      <c r="XA115" s="294"/>
      <c r="XB115" s="294"/>
      <c r="XC115" s="294">
        <v>-8613945</v>
      </c>
      <c r="XD115" s="294"/>
      <c r="XE115" s="294"/>
      <c r="XF115" s="294"/>
      <c r="XG115" s="294">
        <v>-3000</v>
      </c>
      <c r="XH115" s="294">
        <v>-5450690</v>
      </c>
      <c r="XI115" s="294"/>
      <c r="XJ115" s="294"/>
      <c r="XK115" s="294">
        <v>-12372226.859999999</v>
      </c>
      <c r="XL115" s="294"/>
      <c r="XM115" s="294"/>
      <c r="XN115" s="294"/>
      <c r="XO115" s="294"/>
      <c r="XP115" s="294"/>
      <c r="XQ115" s="294"/>
      <c r="XR115" s="294"/>
      <c r="XS115" s="294"/>
      <c r="XT115" s="294"/>
      <c r="XU115" s="294"/>
      <c r="XV115" s="294"/>
      <c r="XW115" s="294"/>
      <c r="XX115" s="294"/>
      <c r="XY115" s="294"/>
      <c r="XZ115" s="294"/>
      <c r="YA115" s="294"/>
      <c r="YB115" s="294"/>
      <c r="YC115" s="294"/>
      <c r="YD115" s="294"/>
      <c r="YE115" s="294">
        <v>-22840000</v>
      </c>
      <c r="YF115" s="294"/>
      <c r="YG115" s="294"/>
      <c r="YH115" s="294"/>
      <c r="YI115" s="294">
        <v>-1955773</v>
      </c>
      <c r="YJ115" s="294"/>
      <c r="YK115" s="294"/>
      <c r="YL115" s="294">
        <v>-61546</v>
      </c>
      <c r="YM115" s="294"/>
      <c r="YN115" s="294"/>
      <c r="YO115" s="294">
        <v>-43440</v>
      </c>
      <c r="YP115" s="294"/>
      <c r="YQ115" s="294">
        <v>-120600</v>
      </c>
      <c r="YR115" s="294"/>
      <c r="YS115" s="294"/>
      <c r="YT115" s="294"/>
      <c r="YU115" s="294"/>
      <c r="YV115" s="294">
        <v>-3995706</v>
      </c>
      <c r="YW115" s="294">
        <v>-116000</v>
      </c>
      <c r="YX115" s="294"/>
      <c r="YY115" s="294"/>
      <c r="YZ115" s="294"/>
      <c r="ZA115" s="294">
        <v>-11100</v>
      </c>
      <c r="ZB115" s="294"/>
      <c r="ZC115" s="294">
        <v>-4455400.42</v>
      </c>
      <c r="ZD115" s="294">
        <v>-36600</v>
      </c>
      <c r="ZE115" s="294">
        <v>-31400</v>
      </c>
      <c r="ZF115" s="294">
        <v>-83100</v>
      </c>
      <c r="ZG115" s="294">
        <v>-21200</v>
      </c>
      <c r="ZH115" s="294"/>
      <c r="ZI115" s="294"/>
      <c r="ZJ115" s="294">
        <v>-22400</v>
      </c>
      <c r="ZK115" s="294"/>
      <c r="ZL115" s="294">
        <v>-36632065</v>
      </c>
      <c r="ZM115" s="294"/>
      <c r="ZN115" s="294"/>
      <c r="ZO115" s="294"/>
      <c r="ZP115" s="294"/>
      <c r="ZQ115" s="294"/>
      <c r="ZR115" s="294"/>
      <c r="ZS115" s="294"/>
      <c r="ZT115" s="294"/>
      <c r="ZU115" s="294"/>
      <c r="ZV115" s="294"/>
      <c r="ZW115" s="294"/>
      <c r="ZX115" s="294"/>
      <c r="ZY115" s="294"/>
      <c r="ZZ115" s="294"/>
      <c r="AAA115" s="294"/>
      <c r="AAB115" s="294"/>
      <c r="AAC115" s="294"/>
      <c r="AAD115" s="294"/>
      <c r="AAE115" s="294"/>
      <c r="AAF115" s="294"/>
      <c r="AAG115" s="294"/>
      <c r="AAH115" s="294"/>
      <c r="AAI115" s="294"/>
      <c r="AAJ115" s="294"/>
      <c r="AAK115" s="294"/>
      <c r="AAL115" s="294"/>
      <c r="AAM115" s="294"/>
      <c r="AAN115" s="294"/>
      <c r="AAO115" s="294">
        <v>-18600000</v>
      </c>
      <c r="AAP115" s="294"/>
      <c r="AAQ115" s="294"/>
      <c r="AAR115" s="294"/>
      <c r="AAS115" s="294"/>
      <c r="AAT115" s="294"/>
      <c r="AAU115" s="294"/>
      <c r="AAV115" s="294"/>
      <c r="AAW115" s="294"/>
      <c r="AAX115" s="294"/>
      <c r="AAY115" s="294"/>
      <c r="AAZ115" s="294"/>
      <c r="ABA115" s="294"/>
      <c r="ABB115" s="294"/>
      <c r="ABC115" s="294">
        <v>0</v>
      </c>
      <c r="ABD115" s="294"/>
      <c r="ABE115" s="294"/>
      <c r="ABF115" s="294"/>
      <c r="ABG115" s="294"/>
      <c r="ABH115" s="294"/>
      <c r="ABI115" s="294"/>
      <c r="ABJ115" s="294"/>
      <c r="ABK115" s="294">
        <v>0</v>
      </c>
      <c r="ABL115" s="294"/>
      <c r="ABM115" s="294"/>
      <c r="ABN115" s="294"/>
      <c r="ABO115" s="294">
        <v>-43709633</v>
      </c>
      <c r="ABP115" s="294"/>
      <c r="ABQ115" s="294"/>
      <c r="ABR115" s="294"/>
      <c r="ABS115" s="294"/>
      <c r="ABT115" s="294"/>
      <c r="ABU115" s="294"/>
      <c r="ABV115" s="294"/>
      <c r="ABW115" s="294"/>
      <c r="ABX115" s="294"/>
      <c r="ABY115" s="294"/>
      <c r="ABZ115" s="294"/>
      <c r="ACA115" s="294"/>
      <c r="ACB115" s="294"/>
      <c r="ACC115" s="294"/>
      <c r="ACD115" s="294"/>
      <c r="ACE115" s="294"/>
      <c r="ACF115" s="294"/>
      <c r="ACG115" s="294"/>
      <c r="ACH115" s="294"/>
      <c r="ACI115" s="294"/>
      <c r="ACJ115" s="294"/>
      <c r="ACK115" s="294"/>
      <c r="ACL115" s="294"/>
      <c r="ACM115" s="294"/>
      <c r="ACN115" s="294"/>
      <c r="ACO115" s="294"/>
      <c r="ACP115" s="294"/>
      <c r="ACQ115" s="294"/>
      <c r="ACR115" s="294"/>
      <c r="ACS115" s="294"/>
      <c r="ACT115" s="294"/>
      <c r="ACU115" s="294"/>
      <c r="ACV115" s="294"/>
      <c r="ACW115" s="294"/>
      <c r="ACX115" s="294"/>
      <c r="ACY115" s="294"/>
      <c r="ACZ115" s="294"/>
      <c r="ADA115" s="294"/>
      <c r="ADB115" s="294"/>
      <c r="ADC115" s="294"/>
      <c r="ADD115" s="294"/>
      <c r="ADE115" s="294"/>
      <c r="ADF115" s="294">
        <v>-4477731</v>
      </c>
      <c r="ADG115" s="294">
        <v>-2480000</v>
      </c>
      <c r="ADH115" s="294"/>
      <c r="ADI115" s="294"/>
      <c r="ADJ115" s="294"/>
      <c r="ADK115" s="294"/>
      <c r="ADL115" s="294"/>
      <c r="ADM115" s="294"/>
      <c r="ADN115" s="294"/>
      <c r="ADO115" s="294">
        <v>-1500000</v>
      </c>
      <c r="ADP115" s="294"/>
      <c r="ADQ115" s="294"/>
      <c r="ADR115" s="294"/>
      <c r="ADS115" s="294">
        <v>-1800000</v>
      </c>
      <c r="ADT115" s="294"/>
      <c r="ADU115" s="294"/>
      <c r="ADV115" s="294"/>
      <c r="ADW115" s="294"/>
      <c r="ADX115" s="294"/>
      <c r="ADY115" s="294">
        <v>-36259240.039999999</v>
      </c>
      <c r="ADZ115" s="294">
        <v>-6482194.96</v>
      </c>
      <c r="AEA115" s="294"/>
      <c r="AEB115" s="294"/>
      <c r="AEC115" s="294"/>
      <c r="AED115" s="294"/>
      <c r="AEE115" s="294"/>
      <c r="AEF115" s="294"/>
      <c r="AEG115" s="294"/>
      <c r="AEH115" s="294"/>
      <c r="AEI115" s="294"/>
      <c r="AEJ115" s="294"/>
      <c r="AEK115" s="294"/>
      <c r="AEL115" s="294"/>
      <c r="AEM115" s="294"/>
      <c r="AEN115" s="294"/>
      <c r="AEO115" s="294"/>
      <c r="AEP115" s="294"/>
      <c r="AEQ115" s="294"/>
      <c r="AER115" s="294"/>
      <c r="AES115" s="294">
        <v>-10117234</v>
      </c>
      <c r="AET115" s="294">
        <v>-765000</v>
      </c>
      <c r="AEU115" s="294"/>
      <c r="AEV115" s="294"/>
      <c r="AEW115" s="294"/>
      <c r="AEX115" s="294"/>
      <c r="AEY115" s="294"/>
      <c r="AEZ115" s="294">
        <v>-810000</v>
      </c>
      <c r="AFA115" s="294"/>
      <c r="AFB115" s="294"/>
      <c r="AFC115" s="294">
        <v>-1463652.97</v>
      </c>
      <c r="AFD115" s="294">
        <v>-3900000</v>
      </c>
      <c r="AFE115" s="294"/>
      <c r="AFF115" s="294"/>
      <c r="AFG115" s="294"/>
      <c r="AFH115" s="294">
        <v>-4896800</v>
      </c>
      <c r="AFI115" s="294"/>
      <c r="AFJ115" s="294"/>
      <c r="AFK115" s="294"/>
      <c r="AFL115" s="294"/>
      <c r="AFM115" s="294"/>
      <c r="AFN115" s="294"/>
      <c r="AFO115" s="294"/>
      <c r="AFP115" s="294">
        <v>-11061830</v>
      </c>
      <c r="AFQ115" s="294"/>
      <c r="AFR115" s="294"/>
      <c r="AFS115" s="294"/>
      <c r="AFT115" s="294"/>
      <c r="AFU115" s="294"/>
      <c r="AFV115" s="294"/>
      <c r="AFW115" s="294"/>
      <c r="AFX115" s="294"/>
      <c r="AFY115" s="294"/>
      <c r="AFZ115" s="294"/>
      <c r="AGA115" s="294"/>
      <c r="AGB115" s="294">
        <v>-2310000</v>
      </c>
      <c r="AGC115" s="294"/>
      <c r="AGD115" s="294"/>
      <c r="AGE115" s="294"/>
      <c r="AGF115" s="294"/>
      <c r="AGG115" s="294"/>
      <c r="AGH115" s="294"/>
      <c r="AGI115" s="294"/>
      <c r="AGJ115" s="294"/>
      <c r="AGK115" s="294"/>
      <c r="AGL115" s="294"/>
      <c r="AGM115" s="294">
        <v>-11719109.33</v>
      </c>
      <c r="AGN115" s="294">
        <v>-1426392.17</v>
      </c>
      <c r="AGO115" s="294"/>
      <c r="AGP115" s="294"/>
      <c r="AGQ115" s="294"/>
      <c r="AGR115" s="294"/>
      <c r="AGS115" s="294"/>
      <c r="AGT115" s="294"/>
      <c r="AGU115" s="294">
        <v>-31464063.579999998</v>
      </c>
      <c r="AGV115" s="294">
        <v>-71200000</v>
      </c>
      <c r="AGW115" s="294"/>
      <c r="AGX115" s="294"/>
      <c r="AGY115" s="294"/>
      <c r="AGZ115" s="294"/>
      <c r="AHA115" s="294"/>
      <c r="AHB115" s="294"/>
      <c r="AHC115" s="294"/>
      <c r="AHD115" s="294"/>
      <c r="AHE115" s="294"/>
      <c r="AHF115" s="294"/>
      <c r="AHG115" s="294"/>
      <c r="AHH115" s="294"/>
      <c r="AHI115" s="294"/>
      <c r="AHJ115" s="294"/>
      <c r="AHK115" s="294"/>
      <c r="AHL115" s="294">
        <v>-45901668</v>
      </c>
      <c r="AHM115" s="294"/>
      <c r="AHN115" s="294"/>
      <c r="AHO115" s="294"/>
      <c r="AHP115" s="294"/>
      <c r="AHQ115" s="294"/>
      <c r="AHR115" s="329"/>
      <c r="AHS115" s="294">
        <f t="shared" si="51"/>
        <v>-1335535581.7500002</v>
      </c>
      <c r="AHT115" s="271" t="b">
        <f t="shared" si="52"/>
        <v>1</v>
      </c>
      <c r="AHU115" s="271" t="s">
        <v>6273</v>
      </c>
      <c r="AHV115" s="271" t="s">
        <v>6168</v>
      </c>
      <c r="AHW115" s="271" t="s">
        <v>6169</v>
      </c>
    </row>
    <row r="116" spans="1:907" ht="24" x14ac:dyDescent="0.8">
      <c r="A116" s="270" t="s">
        <v>6273</v>
      </c>
      <c r="B116" s="270" t="s">
        <v>6170</v>
      </c>
      <c r="C116" s="271" t="s">
        <v>6171</v>
      </c>
      <c r="D116" s="294"/>
      <c r="E116" s="294">
        <v>-676800</v>
      </c>
      <c r="F116" s="294">
        <v>-2109000</v>
      </c>
      <c r="G116" s="294"/>
      <c r="H116" s="294">
        <v>-356600</v>
      </c>
      <c r="I116" s="294">
        <v>-744300</v>
      </c>
      <c r="J116" s="294">
        <v>0</v>
      </c>
      <c r="K116" s="294">
        <v>-960200</v>
      </c>
      <c r="L116" s="294">
        <v>-709282</v>
      </c>
      <c r="M116" s="294">
        <v>-1379400</v>
      </c>
      <c r="N116" s="294">
        <v>0</v>
      </c>
      <c r="O116" s="294">
        <v>-174600</v>
      </c>
      <c r="P116" s="294">
        <v>-1028000</v>
      </c>
      <c r="Q116" s="294">
        <v>-562700</v>
      </c>
      <c r="R116" s="294">
        <v>0</v>
      </c>
      <c r="S116" s="294">
        <v>-1395500</v>
      </c>
      <c r="T116" s="294">
        <v>-652300</v>
      </c>
      <c r="U116" s="294">
        <v>-1208400</v>
      </c>
      <c r="V116" s="294"/>
      <c r="W116" s="294">
        <v>-2133200</v>
      </c>
      <c r="X116" s="294">
        <v>-977000</v>
      </c>
      <c r="Y116" s="294">
        <v>-848600</v>
      </c>
      <c r="Z116" s="294">
        <v>-1944100</v>
      </c>
      <c r="AA116" s="294">
        <v>-117200</v>
      </c>
      <c r="AB116" s="294">
        <v>-817400</v>
      </c>
      <c r="AC116" s="294">
        <v>-2005400</v>
      </c>
      <c r="AD116" s="294">
        <v>-1954416</v>
      </c>
      <c r="AE116" s="294">
        <v>-778161</v>
      </c>
      <c r="AF116" s="294">
        <v>-3047000</v>
      </c>
      <c r="AG116" s="294">
        <v>-1907400</v>
      </c>
      <c r="AH116" s="294">
        <v>-8841100</v>
      </c>
      <c r="AI116" s="294"/>
      <c r="AJ116" s="294">
        <v>-421400</v>
      </c>
      <c r="AK116" s="294">
        <v>-493200</v>
      </c>
      <c r="AL116" s="294">
        <v>-1144200</v>
      </c>
      <c r="AM116" s="294">
        <v>-591200</v>
      </c>
      <c r="AN116" s="294">
        <v>-1252800</v>
      </c>
      <c r="AO116" s="294"/>
      <c r="AP116" s="294"/>
      <c r="AQ116" s="294">
        <v>-2965800</v>
      </c>
      <c r="AR116" s="294">
        <v>-2077600</v>
      </c>
      <c r="AS116" s="294">
        <v>-1640700</v>
      </c>
      <c r="AT116" s="294"/>
      <c r="AU116" s="294">
        <v>-100000</v>
      </c>
      <c r="AV116" s="294">
        <v>-731900</v>
      </c>
      <c r="AW116" s="294">
        <v>-2321500</v>
      </c>
      <c r="AX116" s="294">
        <v>-2698000</v>
      </c>
      <c r="AY116" s="294">
        <v>-3458700</v>
      </c>
      <c r="AZ116" s="294">
        <v>-960300</v>
      </c>
      <c r="BA116" s="294">
        <v>-1009700</v>
      </c>
      <c r="BB116" s="294">
        <v>-1193600</v>
      </c>
      <c r="BC116" s="294">
        <v>-989600</v>
      </c>
      <c r="BD116" s="294">
        <v>-443400</v>
      </c>
      <c r="BE116" s="294">
        <v>-3074200</v>
      </c>
      <c r="BF116" s="294">
        <v>-3597100</v>
      </c>
      <c r="BG116" s="294">
        <v>-909100</v>
      </c>
      <c r="BH116" s="294">
        <v>-499490</v>
      </c>
      <c r="BI116" s="294"/>
      <c r="BJ116" s="294"/>
      <c r="BK116" s="294">
        <v>-1901800</v>
      </c>
      <c r="BL116" s="294">
        <v>-3961800</v>
      </c>
      <c r="BM116" s="294">
        <v>-619800</v>
      </c>
      <c r="BN116" s="294">
        <v>-820318</v>
      </c>
      <c r="BO116" s="294">
        <v>-1125000</v>
      </c>
      <c r="BP116" s="294">
        <v>-685300</v>
      </c>
      <c r="BQ116" s="294">
        <v>-149600</v>
      </c>
      <c r="BR116" s="294"/>
      <c r="BS116" s="294">
        <v>-679900</v>
      </c>
      <c r="BT116" s="294">
        <v>0</v>
      </c>
      <c r="BU116" s="294">
        <v>-1242955.82</v>
      </c>
      <c r="BV116" s="294">
        <v>-1702800</v>
      </c>
      <c r="BW116" s="294">
        <v>-544100</v>
      </c>
      <c r="BX116" s="294">
        <v>-1324500</v>
      </c>
      <c r="BY116" s="294">
        <v>-1266000</v>
      </c>
      <c r="BZ116" s="294">
        <v>-1299346</v>
      </c>
      <c r="CA116" s="294">
        <v>-2755500</v>
      </c>
      <c r="CB116" s="294">
        <v>-3416500</v>
      </c>
      <c r="CC116" s="294">
        <v>-5626500</v>
      </c>
      <c r="CD116" s="294">
        <v>-1522000</v>
      </c>
      <c r="CE116" s="294">
        <v>-1745600</v>
      </c>
      <c r="CF116" s="294">
        <v>-2894500</v>
      </c>
      <c r="CG116" s="294"/>
      <c r="CH116" s="294">
        <v>-438900</v>
      </c>
      <c r="CI116" s="294">
        <v>-947521</v>
      </c>
      <c r="CJ116" s="294">
        <v>-882900</v>
      </c>
      <c r="CK116" s="294">
        <v>-602606</v>
      </c>
      <c r="CL116" s="294">
        <v>-571700</v>
      </c>
      <c r="CM116" s="294">
        <v>-500900</v>
      </c>
      <c r="CN116" s="294">
        <v>-906000</v>
      </c>
      <c r="CO116" s="294">
        <v>-341700</v>
      </c>
      <c r="CP116" s="294">
        <v>-532100</v>
      </c>
      <c r="CQ116" s="294">
        <v>-636900</v>
      </c>
      <c r="CR116" s="294">
        <v>-612100</v>
      </c>
      <c r="CS116" s="294">
        <v>-385000</v>
      </c>
      <c r="CT116" s="294"/>
      <c r="CU116" s="294">
        <v>-620500</v>
      </c>
      <c r="CV116" s="294">
        <v>-268900</v>
      </c>
      <c r="CW116" s="294">
        <v>-4447800</v>
      </c>
      <c r="CX116" s="294">
        <v>-724800</v>
      </c>
      <c r="CY116" s="294">
        <v>-795700</v>
      </c>
      <c r="CZ116" s="294">
        <v>-764539</v>
      </c>
      <c r="DA116" s="294">
        <v>-588000</v>
      </c>
      <c r="DB116" s="294"/>
      <c r="DC116" s="294"/>
      <c r="DD116" s="294">
        <v>-659600</v>
      </c>
      <c r="DE116" s="294">
        <v>-1154019.76</v>
      </c>
      <c r="DF116" s="294">
        <v>-1464500</v>
      </c>
      <c r="DG116" s="294">
        <v>-1639000</v>
      </c>
      <c r="DH116" s="294">
        <v>-2228600</v>
      </c>
      <c r="DI116" s="294"/>
      <c r="DJ116" s="294">
        <v>-338600</v>
      </c>
      <c r="DK116" s="294"/>
      <c r="DL116" s="294">
        <v>-613400</v>
      </c>
      <c r="DM116" s="294">
        <v>-866600</v>
      </c>
      <c r="DN116" s="294">
        <v>-1173400</v>
      </c>
      <c r="DO116" s="294">
        <v>-637400</v>
      </c>
      <c r="DP116" s="294">
        <v>-450000</v>
      </c>
      <c r="DQ116" s="294"/>
      <c r="DR116" s="294">
        <v>-580400</v>
      </c>
      <c r="DS116" s="294">
        <v>-1747700</v>
      </c>
      <c r="DT116" s="294"/>
      <c r="DU116" s="294">
        <v>-2457100</v>
      </c>
      <c r="DV116" s="294">
        <v>-7970900</v>
      </c>
      <c r="DW116" s="294">
        <v>-1595000</v>
      </c>
      <c r="DX116" s="294">
        <v>-598850</v>
      </c>
      <c r="DY116" s="294"/>
      <c r="DZ116" s="294">
        <v>-778300</v>
      </c>
      <c r="EA116" s="294">
        <v>-1444738.11</v>
      </c>
      <c r="EB116" s="294"/>
      <c r="EC116" s="294">
        <v>0</v>
      </c>
      <c r="ED116" s="294">
        <v>-8390900</v>
      </c>
      <c r="EE116" s="294"/>
      <c r="EF116" s="294"/>
      <c r="EG116" s="294">
        <v>-3946980</v>
      </c>
      <c r="EH116" s="294">
        <v>-608900</v>
      </c>
      <c r="EI116" s="294">
        <v>-683941.94</v>
      </c>
      <c r="EJ116" s="294">
        <v>-1800000</v>
      </c>
      <c r="EK116" s="294">
        <v>-2790000</v>
      </c>
      <c r="EL116" s="294">
        <v>-1004100</v>
      </c>
      <c r="EM116" s="294"/>
      <c r="EN116" s="294"/>
      <c r="EO116" s="294">
        <v>-262200</v>
      </c>
      <c r="EP116" s="294">
        <v>-1148200</v>
      </c>
      <c r="EQ116" s="294">
        <v>-677800</v>
      </c>
      <c r="ER116" s="294">
        <v>-545200</v>
      </c>
      <c r="ES116" s="294">
        <v>-304800</v>
      </c>
      <c r="ET116" s="294">
        <v>-458800</v>
      </c>
      <c r="EU116" s="294">
        <v>-685000</v>
      </c>
      <c r="EV116" s="294">
        <v>-1078660</v>
      </c>
      <c r="EW116" s="294"/>
      <c r="EX116" s="294">
        <v>-352681.88</v>
      </c>
      <c r="EY116" s="294">
        <v>-560400</v>
      </c>
      <c r="EZ116" s="294">
        <v>-778500</v>
      </c>
      <c r="FA116" s="294">
        <v>-1032100</v>
      </c>
      <c r="FB116" s="294">
        <v>-870400</v>
      </c>
      <c r="FC116" s="294">
        <v>-1065924</v>
      </c>
      <c r="FD116" s="294">
        <v>-500700</v>
      </c>
      <c r="FE116" s="294">
        <v>-72000</v>
      </c>
      <c r="FF116" s="294">
        <v>-485200</v>
      </c>
      <c r="FG116" s="294">
        <v>-456200</v>
      </c>
      <c r="FH116" s="294">
        <v>-426692.3</v>
      </c>
      <c r="FI116" s="294"/>
      <c r="FJ116" s="294">
        <v>-550868</v>
      </c>
      <c r="FK116" s="294">
        <v>-120993</v>
      </c>
      <c r="FL116" s="294"/>
      <c r="FM116" s="294">
        <v>-552328</v>
      </c>
      <c r="FN116" s="294">
        <v>-547400</v>
      </c>
      <c r="FO116" s="294">
        <v>-318800</v>
      </c>
      <c r="FP116" s="294">
        <v>-52363</v>
      </c>
      <c r="FQ116" s="294"/>
      <c r="FR116" s="294">
        <v>-1469200</v>
      </c>
      <c r="FS116" s="294">
        <v>-4039600</v>
      </c>
      <c r="FT116" s="294">
        <v>-2219103</v>
      </c>
      <c r="FU116" s="294">
        <v>-4404650</v>
      </c>
      <c r="FV116" s="294">
        <v>-1053100</v>
      </c>
      <c r="FW116" s="294">
        <v>-2913000</v>
      </c>
      <c r="FX116" s="294">
        <v>-739600</v>
      </c>
      <c r="FY116" s="294">
        <v>-3677100</v>
      </c>
      <c r="FZ116" s="294">
        <v>-3120000</v>
      </c>
      <c r="GA116" s="294">
        <v>-1294505</v>
      </c>
      <c r="GB116" s="294">
        <v>-826279</v>
      </c>
      <c r="GC116" s="294">
        <v>-1496000</v>
      </c>
      <c r="GD116" s="294">
        <v>-415500</v>
      </c>
      <c r="GE116" s="294"/>
      <c r="GF116" s="294">
        <v>-443500</v>
      </c>
      <c r="GG116" s="294">
        <v>-412600</v>
      </c>
      <c r="GH116" s="294"/>
      <c r="GI116" s="294">
        <v>-632000</v>
      </c>
      <c r="GJ116" s="294">
        <v>-428800</v>
      </c>
      <c r="GK116" s="294">
        <v>-455900</v>
      </c>
      <c r="GL116" s="294">
        <v>-2956900</v>
      </c>
      <c r="GM116" s="294">
        <v>-500500</v>
      </c>
      <c r="GN116" s="294">
        <v>-196900</v>
      </c>
      <c r="GO116" s="294">
        <v>-355200</v>
      </c>
      <c r="GP116" s="294">
        <v>-442800</v>
      </c>
      <c r="GQ116" s="294"/>
      <c r="GR116" s="294">
        <v>-417468</v>
      </c>
      <c r="GS116" s="294">
        <v>-546900</v>
      </c>
      <c r="GT116" s="294">
        <v>-1433800</v>
      </c>
      <c r="GU116" s="294">
        <v>-508125</v>
      </c>
      <c r="GV116" s="294">
        <v>-751738</v>
      </c>
      <c r="GW116" s="294">
        <v>-49636</v>
      </c>
      <c r="GX116" s="294">
        <v>-881400</v>
      </c>
      <c r="GY116" s="294"/>
      <c r="GZ116" s="294">
        <v>-324300</v>
      </c>
      <c r="HA116" s="294">
        <v>-2250056</v>
      </c>
      <c r="HB116" s="294">
        <v>-4081200</v>
      </c>
      <c r="HC116" s="294"/>
      <c r="HD116" s="294">
        <v>-177108.33</v>
      </c>
      <c r="HE116" s="294">
        <v>-2878898.97</v>
      </c>
      <c r="HF116" s="294">
        <v>-4497600</v>
      </c>
      <c r="HG116" s="294">
        <v>-1021500</v>
      </c>
      <c r="HH116" s="294">
        <v>-7567200</v>
      </c>
      <c r="HI116" s="294">
        <v>-967200</v>
      </c>
      <c r="HJ116" s="294"/>
      <c r="HK116" s="294"/>
      <c r="HL116" s="294">
        <v>-4275300</v>
      </c>
      <c r="HM116" s="294">
        <v>-600000</v>
      </c>
      <c r="HN116" s="294">
        <v>-1024800</v>
      </c>
      <c r="HO116" s="294">
        <v>-2463882</v>
      </c>
      <c r="HP116" s="294">
        <v>-6107859</v>
      </c>
      <c r="HQ116" s="294">
        <v>-450000</v>
      </c>
      <c r="HR116" s="294"/>
      <c r="HS116" s="294"/>
      <c r="HT116" s="294">
        <v>0</v>
      </c>
      <c r="HU116" s="294">
        <v>-715200</v>
      </c>
      <c r="HV116" s="294">
        <v>-1357000</v>
      </c>
      <c r="HW116" s="294">
        <v>-810000</v>
      </c>
      <c r="HX116" s="294">
        <v>-5616000</v>
      </c>
      <c r="HY116" s="294">
        <v>-2727750</v>
      </c>
      <c r="HZ116" s="294">
        <v>-2008900</v>
      </c>
      <c r="IA116" s="294">
        <v>-1005000</v>
      </c>
      <c r="IB116" s="294">
        <v>-3888000</v>
      </c>
      <c r="IC116" s="294">
        <v>-633000</v>
      </c>
      <c r="ID116" s="294">
        <v>-447000</v>
      </c>
      <c r="IE116" s="294">
        <v>-582250</v>
      </c>
      <c r="IF116" s="294">
        <v>-27788</v>
      </c>
      <c r="IG116" s="294">
        <v>-976300</v>
      </c>
      <c r="IH116" s="294"/>
      <c r="II116" s="294"/>
      <c r="IJ116" s="294">
        <v>0</v>
      </c>
      <c r="IK116" s="294">
        <v>-5975400</v>
      </c>
      <c r="IL116" s="294">
        <v>-15493026</v>
      </c>
      <c r="IM116" s="294">
        <v>-2587500</v>
      </c>
      <c r="IN116" s="294">
        <v>-1774800</v>
      </c>
      <c r="IO116" s="294">
        <v>-2155164.4500000002</v>
      </c>
      <c r="IP116" s="294">
        <v>-2928500</v>
      </c>
      <c r="IQ116" s="294">
        <v>-1628000</v>
      </c>
      <c r="IR116" s="294">
        <v>-1175800</v>
      </c>
      <c r="IS116" s="294"/>
      <c r="IT116" s="294"/>
      <c r="IU116" s="294">
        <v>-662200</v>
      </c>
      <c r="IV116" s="294">
        <v>-574900</v>
      </c>
      <c r="IW116" s="294">
        <v>-3468637</v>
      </c>
      <c r="IX116" s="294">
        <v>-358703</v>
      </c>
      <c r="IY116" s="294">
        <v>-921700</v>
      </c>
      <c r="IZ116" s="294">
        <v>-550200</v>
      </c>
      <c r="JA116" s="294">
        <v>-791320</v>
      </c>
      <c r="JB116" s="294">
        <v>-900000</v>
      </c>
      <c r="JC116" s="294">
        <v>-616900</v>
      </c>
      <c r="JD116" s="294">
        <v>-289000</v>
      </c>
      <c r="JE116" s="294"/>
      <c r="JF116" s="294"/>
      <c r="JG116" s="294">
        <v>-4081000</v>
      </c>
      <c r="JH116" s="294">
        <v>-2700000</v>
      </c>
      <c r="JI116" s="294">
        <v>-1945200</v>
      </c>
      <c r="JJ116" s="294">
        <v>-3116600</v>
      </c>
      <c r="JK116" s="294"/>
      <c r="JL116" s="294">
        <v>-969985</v>
      </c>
      <c r="JM116" s="294">
        <v>-1146047</v>
      </c>
      <c r="JN116" s="294">
        <v>-2203512</v>
      </c>
      <c r="JO116" s="294">
        <v>-2054600</v>
      </c>
      <c r="JP116" s="294">
        <v>-1991013.6</v>
      </c>
      <c r="JQ116" s="294">
        <v>-582344</v>
      </c>
      <c r="JR116" s="294"/>
      <c r="JS116" s="294"/>
      <c r="JT116" s="294"/>
      <c r="JU116" s="294">
        <v>-778100</v>
      </c>
      <c r="JV116" s="294">
        <v>-522200</v>
      </c>
      <c r="JW116" s="294">
        <v>-272400</v>
      </c>
      <c r="JX116" s="294">
        <v>-4200000</v>
      </c>
      <c r="JY116" s="294">
        <v>-4440236</v>
      </c>
      <c r="JZ116" s="294">
        <v>-760600</v>
      </c>
      <c r="KA116" s="294">
        <v>-562900</v>
      </c>
      <c r="KB116" s="294">
        <v>-438800</v>
      </c>
      <c r="KC116" s="294">
        <v>-1719900</v>
      </c>
      <c r="KD116" s="294">
        <v>-900300</v>
      </c>
      <c r="KE116" s="294">
        <v>-244700</v>
      </c>
      <c r="KF116" s="294">
        <v>-465600</v>
      </c>
      <c r="KG116" s="294"/>
      <c r="KH116" s="294"/>
      <c r="KI116" s="294">
        <v>-223784</v>
      </c>
      <c r="KJ116" s="294">
        <v>-1021100</v>
      </c>
      <c r="KK116" s="294">
        <v>-3277000</v>
      </c>
      <c r="KL116" s="294">
        <v>-1469148</v>
      </c>
      <c r="KM116" s="294"/>
      <c r="KN116" s="294">
        <v>-3610000</v>
      </c>
      <c r="KO116" s="294">
        <v>-2388600</v>
      </c>
      <c r="KP116" s="294">
        <v>-2210100</v>
      </c>
      <c r="KQ116" s="294"/>
      <c r="KR116" s="294">
        <v>-400300</v>
      </c>
      <c r="KS116" s="294">
        <v>-636300</v>
      </c>
      <c r="KT116" s="294">
        <v>-2888600</v>
      </c>
      <c r="KU116" s="294">
        <v>-1213800</v>
      </c>
      <c r="KV116" s="294">
        <v>-1728600</v>
      </c>
      <c r="KW116" s="294"/>
      <c r="KX116" s="294">
        <v>-1352600</v>
      </c>
      <c r="KY116" s="294"/>
      <c r="KZ116" s="294">
        <v>-1037300</v>
      </c>
      <c r="LA116" s="294">
        <v>-21000</v>
      </c>
      <c r="LB116" s="294">
        <v>-2260908</v>
      </c>
      <c r="LC116" s="294">
        <v>-827200</v>
      </c>
      <c r="LD116" s="294">
        <v>-5699700</v>
      </c>
      <c r="LE116" s="294">
        <v>-1332400</v>
      </c>
      <c r="LF116" s="294">
        <v>0</v>
      </c>
      <c r="LG116" s="294"/>
      <c r="LH116" s="294"/>
      <c r="LI116" s="294"/>
      <c r="LJ116" s="294"/>
      <c r="LK116" s="294">
        <v>-1208600</v>
      </c>
      <c r="LL116" s="294">
        <v>-1404845</v>
      </c>
      <c r="LM116" s="294">
        <v>0</v>
      </c>
      <c r="LN116" s="294"/>
      <c r="LO116" s="294">
        <v>-505501</v>
      </c>
      <c r="LP116" s="294">
        <v>-867700</v>
      </c>
      <c r="LQ116" s="294">
        <v>-330000</v>
      </c>
      <c r="LR116" s="294"/>
      <c r="LS116" s="294">
        <v>-1279200</v>
      </c>
      <c r="LT116" s="294">
        <v>0</v>
      </c>
      <c r="LU116" s="294"/>
      <c r="LV116" s="294"/>
      <c r="LW116" s="294"/>
      <c r="LX116" s="294"/>
      <c r="LY116" s="294">
        <v>-985000</v>
      </c>
      <c r="LZ116" s="294">
        <v>-1952404</v>
      </c>
      <c r="MA116" s="294">
        <v>-694700</v>
      </c>
      <c r="MB116" s="294">
        <v>-1115600</v>
      </c>
      <c r="MC116" s="294">
        <v>-673100</v>
      </c>
      <c r="MD116" s="294">
        <v>-2014140</v>
      </c>
      <c r="ME116" s="294">
        <v>-3341100</v>
      </c>
      <c r="MF116" s="294">
        <v>-290300</v>
      </c>
      <c r="MG116" s="294">
        <v>0</v>
      </c>
      <c r="MH116" s="294">
        <v>-2576715</v>
      </c>
      <c r="MI116" s="294">
        <v>-402000</v>
      </c>
      <c r="MJ116" s="294">
        <v>-145591</v>
      </c>
      <c r="MK116" s="294">
        <v>-327100</v>
      </c>
      <c r="ML116" s="294">
        <v>-573100</v>
      </c>
      <c r="MM116" s="294">
        <v>-1243965</v>
      </c>
      <c r="MN116" s="294">
        <v>-2403400</v>
      </c>
      <c r="MO116" s="294">
        <v>-3533046</v>
      </c>
      <c r="MP116" s="294">
        <v>-668502</v>
      </c>
      <c r="MQ116" s="294">
        <v>-909400</v>
      </c>
      <c r="MR116" s="294">
        <v>-487904</v>
      </c>
      <c r="MS116" s="294"/>
      <c r="MT116" s="294">
        <v>-1956000</v>
      </c>
      <c r="MU116" s="294">
        <v>-1647600</v>
      </c>
      <c r="MV116" s="294">
        <v>-765900</v>
      </c>
      <c r="MW116" s="294">
        <v>-3576600</v>
      </c>
      <c r="MX116" s="294">
        <v>-752600</v>
      </c>
      <c r="MY116" s="294">
        <v>0</v>
      </c>
      <c r="MZ116" s="294">
        <v>-8781600</v>
      </c>
      <c r="NA116" s="294">
        <v>-1253500</v>
      </c>
      <c r="NB116" s="294">
        <v>-2941600</v>
      </c>
      <c r="NC116" s="294">
        <v>-460500</v>
      </c>
      <c r="ND116" s="294"/>
      <c r="NE116" s="294">
        <v>-3961210</v>
      </c>
      <c r="NF116" s="294">
        <v>-513800</v>
      </c>
      <c r="NG116" s="294"/>
      <c r="NH116" s="294">
        <v>-3566800</v>
      </c>
      <c r="NI116" s="294">
        <v>-2576400</v>
      </c>
      <c r="NJ116" s="294">
        <v>-4800000</v>
      </c>
      <c r="NK116" s="294">
        <v>-1354200</v>
      </c>
      <c r="NL116" s="294">
        <v>-200000</v>
      </c>
      <c r="NM116" s="294">
        <v>-725000</v>
      </c>
      <c r="NN116" s="294">
        <v>-612100</v>
      </c>
      <c r="NO116" s="294">
        <v>-636969</v>
      </c>
      <c r="NP116" s="294"/>
      <c r="NQ116" s="294">
        <v>-1700800</v>
      </c>
      <c r="NR116" s="294">
        <v>-541991</v>
      </c>
      <c r="NS116" s="294">
        <v>-137288</v>
      </c>
      <c r="NT116" s="294">
        <v>-686600</v>
      </c>
      <c r="NU116" s="294">
        <v>-541499</v>
      </c>
      <c r="NV116" s="294">
        <v>-1068400</v>
      </c>
      <c r="NW116" s="294"/>
      <c r="NX116" s="294">
        <v>-5935619</v>
      </c>
      <c r="NY116" s="294">
        <v>-1594880</v>
      </c>
      <c r="NZ116" s="294">
        <v>-2521503</v>
      </c>
      <c r="OA116" s="294">
        <v>-800100</v>
      </c>
      <c r="OB116" s="294">
        <v>-3351060</v>
      </c>
      <c r="OC116" s="294">
        <v>0</v>
      </c>
      <c r="OD116" s="294"/>
      <c r="OE116" s="294">
        <v>-14063208</v>
      </c>
      <c r="OF116" s="294">
        <v>-1315500</v>
      </c>
      <c r="OG116" s="294"/>
      <c r="OH116" s="294">
        <v>-7479277</v>
      </c>
      <c r="OI116" s="294">
        <v>-2604800</v>
      </c>
      <c r="OJ116" s="294">
        <v>-3317758.47</v>
      </c>
      <c r="OK116" s="294">
        <v>-1056179</v>
      </c>
      <c r="OL116" s="294">
        <v>0</v>
      </c>
      <c r="OM116" s="294"/>
      <c r="ON116" s="294">
        <v>-9261880</v>
      </c>
      <c r="OO116" s="294">
        <v>-8860600</v>
      </c>
      <c r="OP116" s="294">
        <v>-3227300</v>
      </c>
      <c r="OQ116" s="294">
        <v>-670000</v>
      </c>
      <c r="OR116" s="294">
        <v>-1487100</v>
      </c>
      <c r="OS116" s="294"/>
      <c r="OT116" s="294">
        <v>-1577100</v>
      </c>
      <c r="OU116" s="294">
        <v>-2353900</v>
      </c>
      <c r="OV116" s="294">
        <v>-2119140</v>
      </c>
      <c r="OW116" s="294">
        <v>-3268300</v>
      </c>
      <c r="OX116" s="294">
        <v>-6300000</v>
      </c>
      <c r="OY116" s="294">
        <v>-612471</v>
      </c>
      <c r="OZ116" s="294">
        <v>-667091</v>
      </c>
      <c r="PA116" s="294">
        <v>-1731200</v>
      </c>
      <c r="PB116" s="294"/>
      <c r="PC116" s="294"/>
      <c r="PD116" s="294">
        <v>-2149400</v>
      </c>
      <c r="PE116" s="294">
        <v>-285800</v>
      </c>
      <c r="PF116" s="294">
        <v>0</v>
      </c>
      <c r="PG116" s="294">
        <v>-1118600</v>
      </c>
      <c r="PH116" s="294">
        <v>-840000</v>
      </c>
      <c r="PI116" s="294"/>
      <c r="PJ116" s="294">
        <v>-1173400</v>
      </c>
      <c r="PK116" s="294">
        <v>-779100</v>
      </c>
      <c r="PL116" s="294">
        <v>-607300</v>
      </c>
      <c r="PM116" s="294">
        <v>-1339600</v>
      </c>
      <c r="PN116" s="294">
        <v>-585744</v>
      </c>
      <c r="PO116" s="294">
        <v>-1575100</v>
      </c>
      <c r="PP116" s="294">
        <v>-310000</v>
      </c>
      <c r="PQ116" s="294">
        <v>-229300</v>
      </c>
      <c r="PR116" s="294">
        <v>-320800</v>
      </c>
      <c r="PS116" s="294"/>
      <c r="PT116" s="294"/>
      <c r="PU116" s="294"/>
      <c r="PV116" s="294"/>
      <c r="PW116" s="294">
        <v>-140900</v>
      </c>
      <c r="PX116" s="294">
        <v>-11756100</v>
      </c>
      <c r="PY116" s="294">
        <v>-450650</v>
      </c>
      <c r="PZ116" s="294">
        <v>-1502387</v>
      </c>
      <c r="QA116" s="294">
        <v>-311500</v>
      </c>
      <c r="QB116" s="294">
        <v>-2253600</v>
      </c>
      <c r="QC116" s="294"/>
      <c r="QD116" s="294"/>
      <c r="QE116" s="294">
        <v>-2736000</v>
      </c>
      <c r="QF116" s="294"/>
      <c r="QG116" s="294">
        <v>-882300</v>
      </c>
      <c r="QH116" s="294"/>
      <c r="QI116" s="294">
        <v>-754400</v>
      </c>
      <c r="QJ116" s="294">
        <v>-725600</v>
      </c>
      <c r="QK116" s="294">
        <v>-1951688</v>
      </c>
      <c r="QL116" s="294"/>
      <c r="QM116" s="294">
        <v>-1145900</v>
      </c>
      <c r="QN116" s="294"/>
      <c r="QO116" s="294">
        <v>-87100</v>
      </c>
      <c r="QP116" s="294">
        <v>-263700</v>
      </c>
      <c r="QQ116" s="294"/>
      <c r="QR116" s="294">
        <v>-273200</v>
      </c>
      <c r="QS116" s="294"/>
      <c r="QT116" s="294"/>
      <c r="QU116" s="294">
        <v>-376200</v>
      </c>
      <c r="QV116" s="294">
        <v>-2520000</v>
      </c>
      <c r="QW116" s="294">
        <v>0</v>
      </c>
      <c r="QX116" s="294">
        <v>-1631620</v>
      </c>
      <c r="QY116" s="294">
        <v>-1097900</v>
      </c>
      <c r="QZ116" s="294">
        <v>-364400</v>
      </c>
      <c r="RA116" s="294">
        <v>-2726800</v>
      </c>
      <c r="RB116" s="294"/>
      <c r="RC116" s="294">
        <v>-31600</v>
      </c>
      <c r="RD116" s="294">
        <v>-990700</v>
      </c>
      <c r="RE116" s="294">
        <v>-335900</v>
      </c>
      <c r="RF116" s="294">
        <v>-817300</v>
      </c>
      <c r="RG116" s="294"/>
      <c r="RH116" s="294">
        <v>-1070000</v>
      </c>
      <c r="RI116" s="294">
        <v>0</v>
      </c>
      <c r="RJ116" s="294">
        <v>-718800</v>
      </c>
      <c r="RK116" s="294">
        <v>0</v>
      </c>
      <c r="RL116" s="294">
        <v>-889100</v>
      </c>
      <c r="RM116" s="294">
        <v>-4124200</v>
      </c>
      <c r="RN116" s="294">
        <v>-364946</v>
      </c>
      <c r="RO116" s="294">
        <v>-690600</v>
      </c>
      <c r="RP116" s="294">
        <v>-1265700</v>
      </c>
      <c r="RQ116" s="294">
        <v>-1301900</v>
      </c>
      <c r="RR116" s="294">
        <v>-62800</v>
      </c>
      <c r="RS116" s="294">
        <v>-90400</v>
      </c>
      <c r="RT116" s="294">
        <v>-1560000</v>
      </c>
      <c r="RU116" s="294">
        <v>-422500</v>
      </c>
      <c r="RV116" s="294">
        <v>-1955800</v>
      </c>
      <c r="RW116" s="294">
        <v>-1019100</v>
      </c>
      <c r="RX116" s="294">
        <v>-60600</v>
      </c>
      <c r="RY116" s="294">
        <v>-359194</v>
      </c>
      <c r="RZ116" s="294">
        <v>-325900</v>
      </c>
      <c r="SA116" s="294"/>
      <c r="SB116" s="294">
        <v>-477100</v>
      </c>
      <c r="SC116" s="294">
        <v>-313500</v>
      </c>
      <c r="SD116" s="294">
        <v>-812300</v>
      </c>
      <c r="SE116" s="294">
        <v>-348200</v>
      </c>
      <c r="SF116" s="294">
        <v>-905400</v>
      </c>
      <c r="SG116" s="294">
        <v>-1131400</v>
      </c>
      <c r="SH116" s="294">
        <v>-580000</v>
      </c>
      <c r="SI116" s="294">
        <v>-252300</v>
      </c>
      <c r="SJ116" s="294">
        <v>-465400</v>
      </c>
      <c r="SK116" s="294">
        <v>-1055500</v>
      </c>
      <c r="SL116" s="294">
        <v>-252100</v>
      </c>
      <c r="SM116" s="294">
        <v>-3188200</v>
      </c>
      <c r="SN116" s="294">
        <v>0</v>
      </c>
      <c r="SO116" s="294">
        <v>-351900</v>
      </c>
      <c r="SP116" s="294">
        <v>-1877519.2</v>
      </c>
      <c r="SQ116" s="294">
        <v>-237000</v>
      </c>
      <c r="SR116" s="294"/>
      <c r="SS116" s="294">
        <v>-146900</v>
      </c>
      <c r="ST116" s="294">
        <v>0</v>
      </c>
      <c r="SU116" s="294"/>
      <c r="SV116" s="294">
        <v>-444200</v>
      </c>
      <c r="SW116" s="294">
        <v>-5817700</v>
      </c>
      <c r="SX116" s="294">
        <v>-2645220</v>
      </c>
      <c r="SY116" s="294">
        <v>-497100</v>
      </c>
      <c r="SZ116" s="294">
        <v>-360600</v>
      </c>
      <c r="TA116" s="294">
        <v>-416100</v>
      </c>
      <c r="TB116" s="294">
        <v>-1274200</v>
      </c>
      <c r="TC116" s="294">
        <v>-351400</v>
      </c>
      <c r="TD116" s="294">
        <v>-829700</v>
      </c>
      <c r="TE116" s="294">
        <v>-623500</v>
      </c>
      <c r="TF116" s="294">
        <v>-1164800</v>
      </c>
      <c r="TG116" s="294">
        <v>-432790</v>
      </c>
      <c r="TH116" s="294">
        <v>-318500</v>
      </c>
      <c r="TI116" s="294"/>
      <c r="TJ116" s="294">
        <v>-1087258</v>
      </c>
      <c r="TK116" s="294">
        <v>-205219</v>
      </c>
      <c r="TL116" s="294">
        <v>-1815187</v>
      </c>
      <c r="TM116" s="294">
        <v>-2814700</v>
      </c>
      <c r="TN116" s="294">
        <v>-609298</v>
      </c>
      <c r="TO116" s="294">
        <v>-946420</v>
      </c>
      <c r="TP116" s="294">
        <v>-480372</v>
      </c>
      <c r="TQ116" s="294">
        <v>-1187300</v>
      </c>
      <c r="TR116" s="294">
        <v>-737200</v>
      </c>
      <c r="TS116" s="294">
        <v>-4605979</v>
      </c>
      <c r="TT116" s="294">
        <v>-3006148</v>
      </c>
      <c r="TU116" s="294">
        <v>-873818</v>
      </c>
      <c r="TV116" s="294">
        <v>-1468284</v>
      </c>
      <c r="TW116" s="294">
        <v>-449900</v>
      </c>
      <c r="TX116" s="294">
        <v>-384000</v>
      </c>
      <c r="TY116" s="294">
        <v>-430081</v>
      </c>
      <c r="TZ116" s="294">
        <v>-431202</v>
      </c>
      <c r="UA116" s="294"/>
      <c r="UB116" s="294"/>
      <c r="UC116" s="294">
        <v>-1057100</v>
      </c>
      <c r="UD116" s="294">
        <v>-1697800</v>
      </c>
      <c r="UE116" s="294">
        <v>-100000</v>
      </c>
      <c r="UF116" s="294">
        <v>-385900</v>
      </c>
      <c r="UG116" s="294">
        <v>-1658800</v>
      </c>
      <c r="UH116" s="294">
        <v>-239100</v>
      </c>
      <c r="UI116" s="294">
        <v>-456600</v>
      </c>
      <c r="UJ116" s="294"/>
      <c r="UK116" s="294">
        <v>-2471048</v>
      </c>
      <c r="UL116" s="294">
        <v>-1695600</v>
      </c>
      <c r="UM116" s="294">
        <v>-311520</v>
      </c>
      <c r="UN116" s="294">
        <v>-1414700</v>
      </c>
      <c r="UO116" s="294">
        <v>-2896004</v>
      </c>
      <c r="UP116" s="294"/>
      <c r="UQ116" s="294">
        <v>-1156212</v>
      </c>
      <c r="UR116" s="294">
        <v>-1421578</v>
      </c>
      <c r="US116" s="294">
        <v>-5154500</v>
      </c>
      <c r="UT116" s="294">
        <v>-251600</v>
      </c>
      <c r="UU116" s="294">
        <v>-1185590</v>
      </c>
      <c r="UV116" s="294">
        <v>-1262500</v>
      </c>
      <c r="UW116" s="294">
        <v>-720900</v>
      </c>
      <c r="UX116" s="294">
        <v>-77000</v>
      </c>
      <c r="UY116" s="294">
        <v>-475700</v>
      </c>
      <c r="UZ116" s="294">
        <v>-128800</v>
      </c>
      <c r="VA116" s="294">
        <v>-1234600</v>
      </c>
      <c r="VB116" s="294">
        <v>-478735</v>
      </c>
      <c r="VC116" s="294">
        <v>0</v>
      </c>
      <c r="VD116" s="294">
        <v>-818200</v>
      </c>
      <c r="VE116" s="294">
        <v>-228059</v>
      </c>
      <c r="VF116" s="294">
        <v>-492526</v>
      </c>
      <c r="VG116" s="294">
        <v>-442900</v>
      </c>
      <c r="VH116" s="294">
        <v>-2089945</v>
      </c>
      <c r="VI116" s="294">
        <v>-304200</v>
      </c>
      <c r="VJ116" s="294">
        <v>-804572</v>
      </c>
      <c r="VK116" s="294"/>
      <c r="VL116" s="294"/>
      <c r="VM116" s="294">
        <v>-808400</v>
      </c>
      <c r="VN116" s="294">
        <v>-1000600</v>
      </c>
      <c r="VO116" s="294">
        <v>-2126800</v>
      </c>
      <c r="VP116" s="294">
        <v>-3231500</v>
      </c>
      <c r="VQ116" s="294"/>
      <c r="VR116" s="294">
        <v>-787000</v>
      </c>
      <c r="VS116" s="294"/>
      <c r="VT116" s="294"/>
      <c r="VU116" s="294">
        <v>-4039000</v>
      </c>
      <c r="VV116" s="294"/>
      <c r="VW116" s="294">
        <v>0</v>
      </c>
      <c r="VX116" s="294">
        <v>-1074700</v>
      </c>
      <c r="VY116" s="294">
        <v>-373200</v>
      </c>
      <c r="VZ116" s="294">
        <v>-757600</v>
      </c>
      <c r="WA116" s="294"/>
      <c r="WB116" s="294">
        <v>-3460400</v>
      </c>
      <c r="WC116" s="294">
        <v>-733700</v>
      </c>
      <c r="WD116" s="294">
        <v>-2263650.02</v>
      </c>
      <c r="WE116" s="294">
        <v>-393900</v>
      </c>
      <c r="WF116" s="294">
        <v>-778800</v>
      </c>
      <c r="WG116" s="294">
        <v>-1191365</v>
      </c>
      <c r="WH116" s="294">
        <v>-1741700</v>
      </c>
      <c r="WI116" s="294">
        <v>-3067400</v>
      </c>
      <c r="WJ116" s="294">
        <v>-2517600</v>
      </c>
      <c r="WK116" s="294">
        <v>-4500</v>
      </c>
      <c r="WL116" s="294">
        <v>-7705529</v>
      </c>
      <c r="WM116" s="294">
        <v>-1019500</v>
      </c>
      <c r="WN116" s="294">
        <v>-932040</v>
      </c>
      <c r="WO116" s="294">
        <v>-4982600</v>
      </c>
      <c r="WP116" s="294">
        <v>0</v>
      </c>
      <c r="WQ116" s="294">
        <v>-2929700</v>
      </c>
      <c r="WR116" s="294">
        <v>-1119000</v>
      </c>
      <c r="WS116" s="294">
        <v>-496500</v>
      </c>
      <c r="WT116" s="294">
        <v>-3919100</v>
      </c>
      <c r="WU116" s="294"/>
      <c r="WV116" s="294">
        <v>-3831800</v>
      </c>
      <c r="WW116" s="294">
        <v>-3251400</v>
      </c>
      <c r="WX116" s="294">
        <v>-828700</v>
      </c>
      <c r="WY116" s="294">
        <v>0</v>
      </c>
      <c r="WZ116" s="294">
        <v>-752300</v>
      </c>
      <c r="XA116" s="294">
        <v>-397600</v>
      </c>
      <c r="XB116" s="294">
        <v>-608700</v>
      </c>
      <c r="XC116" s="294"/>
      <c r="XD116" s="294">
        <v>-692200</v>
      </c>
      <c r="XE116" s="294"/>
      <c r="XF116" s="294">
        <v>-289900</v>
      </c>
      <c r="XG116" s="294">
        <v>-341850</v>
      </c>
      <c r="XH116" s="294"/>
      <c r="XI116" s="294">
        <v>-2089700</v>
      </c>
      <c r="XJ116" s="294">
        <v>0</v>
      </c>
      <c r="XK116" s="294"/>
      <c r="XL116" s="294">
        <v>-1109900</v>
      </c>
      <c r="XM116" s="294">
        <v>0</v>
      </c>
      <c r="XN116" s="294">
        <v>-1908388</v>
      </c>
      <c r="XO116" s="294">
        <v>-809100</v>
      </c>
      <c r="XP116" s="294">
        <v>-662400</v>
      </c>
      <c r="XQ116" s="294">
        <v>-3344200</v>
      </c>
      <c r="XR116" s="294">
        <v>-1861000</v>
      </c>
      <c r="XS116" s="294">
        <v>-2077300</v>
      </c>
      <c r="XT116" s="294">
        <v>-458500</v>
      </c>
      <c r="XU116" s="294">
        <v>0</v>
      </c>
      <c r="XV116" s="294">
        <v>-730400</v>
      </c>
      <c r="XW116" s="294">
        <v>-348121</v>
      </c>
      <c r="XX116" s="294">
        <v>-467100</v>
      </c>
      <c r="XY116" s="294">
        <v>-414400</v>
      </c>
      <c r="XZ116" s="294">
        <v>-425500</v>
      </c>
      <c r="YA116" s="294">
        <v>-575400</v>
      </c>
      <c r="YB116" s="294">
        <v>-618400</v>
      </c>
      <c r="YC116" s="294">
        <v>-417900</v>
      </c>
      <c r="YD116" s="294">
        <v>-621200</v>
      </c>
      <c r="YE116" s="294"/>
      <c r="YF116" s="294">
        <v>-2040100</v>
      </c>
      <c r="YG116" s="294">
        <v>-3084200</v>
      </c>
      <c r="YH116" s="294">
        <v>0</v>
      </c>
      <c r="YI116" s="294"/>
      <c r="YJ116" s="294">
        <v>-1808800</v>
      </c>
      <c r="YK116" s="294">
        <v>-2340000</v>
      </c>
      <c r="YL116" s="294">
        <v>-621800</v>
      </c>
      <c r="YM116" s="294">
        <v>-12852623</v>
      </c>
      <c r="YN116" s="294">
        <v>-1029100</v>
      </c>
      <c r="YO116" s="294">
        <v>-14400</v>
      </c>
      <c r="YP116" s="294">
        <v>-515990</v>
      </c>
      <c r="YQ116" s="294">
        <v>-764700</v>
      </c>
      <c r="YR116" s="294">
        <v>-129200</v>
      </c>
      <c r="YS116" s="294">
        <v>0</v>
      </c>
      <c r="YT116" s="294">
        <v>-1472000</v>
      </c>
      <c r="YU116" s="294">
        <v>-394000</v>
      </c>
      <c r="YV116" s="294"/>
      <c r="YW116" s="294">
        <v>-102500</v>
      </c>
      <c r="YX116" s="294">
        <v>-502300</v>
      </c>
      <c r="YY116" s="294">
        <v>-576600</v>
      </c>
      <c r="YZ116" s="294">
        <v>0</v>
      </c>
      <c r="ZA116" s="294">
        <v>-1768700</v>
      </c>
      <c r="ZB116" s="294">
        <v>-553100</v>
      </c>
      <c r="ZC116" s="294"/>
      <c r="ZD116" s="294">
        <v>-340300</v>
      </c>
      <c r="ZE116" s="294">
        <v>-1225400</v>
      </c>
      <c r="ZF116" s="294">
        <v>-1033000</v>
      </c>
      <c r="ZG116" s="294">
        <v>-354100</v>
      </c>
      <c r="ZH116" s="294">
        <v>-420700</v>
      </c>
      <c r="ZI116" s="294">
        <v>-277600</v>
      </c>
      <c r="ZJ116" s="294">
        <v>-451330</v>
      </c>
      <c r="ZK116" s="294">
        <v>-1096000</v>
      </c>
      <c r="ZL116" s="294"/>
      <c r="ZM116" s="294">
        <v>-200000</v>
      </c>
      <c r="ZN116" s="294">
        <v>-2451900</v>
      </c>
      <c r="ZO116" s="294">
        <v>0</v>
      </c>
      <c r="ZP116" s="294">
        <v>-957900</v>
      </c>
      <c r="ZQ116" s="294">
        <v>-1333500</v>
      </c>
      <c r="ZR116" s="294">
        <v>-488400</v>
      </c>
      <c r="ZS116" s="294">
        <v>-819700</v>
      </c>
      <c r="ZT116" s="294">
        <v>-802100</v>
      </c>
      <c r="ZU116" s="294">
        <v>-2124343</v>
      </c>
      <c r="ZV116" s="294">
        <v>-338600</v>
      </c>
      <c r="ZW116" s="294">
        <v>-87000</v>
      </c>
      <c r="ZX116" s="294">
        <v>-228100</v>
      </c>
      <c r="ZY116" s="294">
        <v>-522200</v>
      </c>
      <c r="ZZ116" s="294"/>
      <c r="AAA116" s="294">
        <v>-542900</v>
      </c>
      <c r="AAB116" s="294">
        <v>-561300</v>
      </c>
      <c r="AAC116" s="294">
        <v>-437300</v>
      </c>
      <c r="AAD116" s="294">
        <v>-800500</v>
      </c>
      <c r="AAE116" s="294">
        <v>-148200</v>
      </c>
      <c r="AAF116" s="294">
        <v>-264200</v>
      </c>
      <c r="AAG116" s="294">
        <v>-228049</v>
      </c>
      <c r="AAH116" s="294">
        <v>-2000000</v>
      </c>
      <c r="AAI116" s="294">
        <v>-37700</v>
      </c>
      <c r="AAJ116" s="294">
        <v>-231700</v>
      </c>
      <c r="AAK116" s="294">
        <v>-831600</v>
      </c>
      <c r="AAL116" s="294">
        <v>-392600</v>
      </c>
      <c r="AAM116" s="294">
        <v>-686400</v>
      </c>
      <c r="AAN116" s="294">
        <v>-387400</v>
      </c>
      <c r="AAO116" s="294"/>
      <c r="AAP116" s="294">
        <v>-648600</v>
      </c>
      <c r="AAQ116" s="294">
        <v>-216200</v>
      </c>
      <c r="AAR116" s="294">
        <v>-1860300</v>
      </c>
      <c r="AAS116" s="294">
        <v>-1430700</v>
      </c>
      <c r="AAT116" s="294">
        <v>0</v>
      </c>
      <c r="AAU116" s="294">
        <v>-811687</v>
      </c>
      <c r="AAV116" s="294">
        <v>-799400</v>
      </c>
      <c r="AAW116" s="294">
        <v>-3075297</v>
      </c>
      <c r="AAX116" s="294">
        <v>-122400</v>
      </c>
      <c r="AAY116" s="294">
        <v>-609800</v>
      </c>
      <c r="AAZ116" s="294">
        <v>-4874500</v>
      </c>
      <c r="ABA116" s="294">
        <v>-2277000</v>
      </c>
      <c r="ABB116" s="294">
        <v>-904300</v>
      </c>
      <c r="ABC116" s="294">
        <v>-1009300</v>
      </c>
      <c r="ABD116" s="294">
        <v>-1322300</v>
      </c>
      <c r="ABE116" s="294">
        <v>-117000</v>
      </c>
      <c r="ABF116" s="294">
        <v>-569000</v>
      </c>
      <c r="ABG116" s="294">
        <v>-113600</v>
      </c>
      <c r="ABH116" s="294">
        <v>-2506800</v>
      </c>
      <c r="ABI116" s="294">
        <v>-16427300</v>
      </c>
      <c r="ABJ116" s="294">
        <v>-392900</v>
      </c>
      <c r="ABK116" s="294">
        <v>0</v>
      </c>
      <c r="ABL116" s="294">
        <v>-393200</v>
      </c>
      <c r="ABM116" s="294">
        <v>0</v>
      </c>
      <c r="ABN116" s="294">
        <v>-645600</v>
      </c>
      <c r="ABO116" s="294"/>
      <c r="ABP116" s="294">
        <v>-557000</v>
      </c>
      <c r="ABQ116" s="294">
        <v>-3844100</v>
      </c>
      <c r="ABR116" s="294">
        <v>-2800000</v>
      </c>
      <c r="ABS116" s="294">
        <v>-2000100</v>
      </c>
      <c r="ABT116" s="294">
        <v>-1288000</v>
      </c>
      <c r="ABU116" s="294">
        <v>-2972000</v>
      </c>
      <c r="ABV116" s="294">
        <v>-1286700</v>
      </c>
      <c r="ABW116" s="294">
        <v>-679700</v>
      </c>
      <c r="ABX116" s="294"/>
      <c r="ABY116" s="294">
        <v>-590400</v>
      </c>
      <c r="ABZ116" s="294">
        <v>-1229200</v>
      </c>
      <c r="ACA116" s="294">
        <v>-460366</v>
      </c>
      <c r="ACB116" s="294">
        <v>-422000</v>
      </c>
      <c r="ACC116" s="294">
        <v>-536300</v>
      </c>
      <c r="ACD116" s="294"/>
      <c r="ACE116" s="294">
        <v>0</v>
      </c>
      <c r="ACF116" s="294">
        <v>-287500</v>
      </c>
      <c r="ACG116" s="294">
        <v>-1053200</v>
      </c>
      <c r="ACH116" s="294">
        <v>-369600</v>
      </c>
      <c r="ACI116" s="294"/>
      <c r="ACJ116" s="294">
        <v>-1458644</v>
      </c>
      <c r="ACK116" s="294"/>
      <c r="ACL116" s="294">
        <v>-2517900</v>
      </c>
      <c r="ACM116" s="294"/>
      <c r="ACN116" s="294">
        <v>-4929400</v>
      </c>
      <c r="ACO116" s="294"/>
      <c r="ACP116" s="294"/>
      <c r="ACQ116" s="294"/>
      <c r="ACR116" s="294">
        <v>-1581900</v>
      </c>
      <c r="ACS116" s="294"/>
      <c r="ACT116" s="294">
        <v>-3501100</v>
      </c>
      <c r="ACU116" s="294"/>
      <c r="ACV116" s="294">
        <v>-1680000</v>
      </c>
      <c r="ACW116" s="294">
        <v>-2196600</v>
      </c>
      <c r="ACX116" s="294">
        <v>-1821250</v>
      </c>
      <c r="ACY116" s="294"/>
      <c r="ACZ116" s="294">
        <v>-344150</v>
      </c>
      <c r="ADA116" s="294">
        <v>-2031600</v>
      </c>
      <c r="ADB116" s="294"/>
      <c r="ADC116" s="294">
        <v>-601200</v>
      </c>
      <c r="ADD116" s="294">
        <v>-897800</v>
      </c>
      <c r="ADE116" s="294"/>
      <c r="ADF116" s="294"/>
      <c r="ADG116" s="294">
        <v>-5600400</v>
      </c>
      <c r="ADH116" s="294">
        <v>-642400</v>
      </c>
      <c r="ADI116" s="294">
        <v>-3225600</v>
      </c>
      <c r="ADJ116" s="294">
        <v>-4088200</v>
      </c>
      <c r="ADK116" s="294">
        <v>-561000</v>
      </c>
      <c r="ADL116" s="294">
        <v>-470800</v>
      </c>
      <c r="ADM116" s="294">
        <v>-600000</v>
      </c>
      <c r="ADN116" s="294">
        <v>-3537700</v>
      </c>
      <c r="ADO116" s="294"/>
      <c r="ADP116" s="294">
        <v>-8617400</v>
      </c>
      <c r="ADQ116" s="294">
        <v>-2835700</v>
      </c>
      <c r="ADR116" s="294"/>
      <c r="ADS116" s="294"/>
      <c r="ADT116" s="294">
        <v>-1105000</v>
      </c>
      <c r="ADU116" s="294">
        <v>0</v>
      </c>
      <c r="ADV116" s="294">
        <v>-171000</v>
      </c>
      <c r="ADW116" s="294">
        <v>-343700</v>
      </c>
      <c r="ADX116" s="294">
        <v>-437700</v>
      </c>
      <c r="ADY116" s="294"/>
      <c r="ADZ116" s="294">
        <v>-28675220</v>
      </c>
      <c r="AEA116" s="294">
        <v>-1564500</v>
      </c>
      <c r="AEB116" s="294">
        <v>-985700</v>
      </c>
      <c r="AEC116" s="294">
        <v>-732000</v>
      </c>
      <c r="AED116" s="294">
        <v>-3000000</v>
      </c>
      <c r="AEE116" s="294">
        <v>-1515300</v>
      </c>
      <c r="AEF116" s="294">
        <v>-538300</v>
      </c>
      <c r="AEG116" s="294"/>
      <c r="AEH116" s="294">
        <v>-741600</v>
      </c>
      <c r="AEI116" s="294"/>
      <c r="AEJ116" s="294">
        <v>-531000</v>
      </c>
      <c r="AEK116" s="294">
        <v>-1474600</v>
      </c>
      <c r="AEL116" s="294"/>
      <c r="AEM116" s="294">
        <v>-640400</v>
      </c>
      <c r="AEN116" s="294">
        <v>-1740900</v>
      </c>
      <c r="AEO116" s="294">
        <v>-664900</v>
      </c>
      <c r="AEP116" s="294">
        <v>-925900</v>
      </c>
      <c r="AEQ116" s="294"/>
      <c r="AER116" s="294">
        <v>-2328922</v>
      </c>
      <c r="AES116" s="294"/>
      <c r="AET116" s="294">
        <v>-4051500</v>
      </c>
      <c r="AEU116" s="294">
        <v>-1868275</v>
      </c>
      <c r="AEV116" s="294">
        <v>-1616900</v>
      </c>
      <c r="AEW116" s="294">
        <v>-1175700</v>
      </c>
      <c r="AEX116" s="294">
        <v>-5260400</v>
      </c>
      <c r="AEY116" s="294">
        <v>-3027900</v>
      </c>
      <c r="AEZ116" s="294">
        <v>-1762800</v>
      </c>
      <c r="AFA116" s="294">
        <v>-1719200</v>
      </c>
      <c r="AFB116" s="294">
        <v>-670200</v>
      </c>
      <c r="AFC116" s="294">
        <v>-16405700</v>
      </c>
      <c r="AFD116" s="294">
        <v>-1920000</v>
      </c>
      <c r="AFE116" s="294">
        <v>-1150000</v>
      </c>
      <c r="AFF116" s="294">
        <v>-4053400</v>
      </c>
      <c r="AFG116" s="294">
        <v>-3579900</v>
      </c>
      <c r="AFH116" s="294">
        <v>-1375400</v>
      </c>
      <c r="AFI116" s="294">
        <v>-4187300</v>
      </c>
      <c r="AFJ116" s="294">
        <v>-1078100</v>
      </c>
      <c r="AFK116" s="294">
        <v>0</v>
      </c>
      <c r="AFL116" s="294">
        <v>-2034236.43</v>
      </c>
      <c r="AFM116" s="294">
        <v>-3946400</v>
      </c>
      <c r="AFN116" s="294">
        <v>-643200</v>
      </c>
      <c r="AFO116" s="294">
        <v>-5851500</v>
      </c>
      <c r="AFP116" s="294">
        <v>-1292955</v>
      </c>
      <c r="AFQ116" s="294">
        <v>-3690600</v>
      </c>
      <c r="AFR116" s="294">
        <v>-7665891.4500000002</v>
      </c>
      <c r="AFS116" s="294">
        <v>-2753000</v>
      </c>
      <c r="AFT116" s="294">
        <v>-3624100</v>
      </c>
      <c r="AFU116" s="294">
        <v>-3715200</v>
      </c>
      <c r="AFV116" s="294">
        <v>-2590500</v>
      </c>
      <c r="AFW116" s="294">
        <v>-159400</v>
      </c>
      <c r="AFX116" s="294">
        <v>-7311910.7699999996</v>
      </c>
      <c r="AFY116" s="294">
        <v>-1664600</v>
      </c>
      <c r="AFZ116" s="294">
        <v>-6026000</v>
      </c>
      <c r="AGA116" s="294">
        <v>-1160616.57</v>
      </c>
      <c r="AGB116" s="294"/>
      <c r="AGC116" s="294">
        <v>-2252400</v>
      </c>
      <c r="AGD116" s="294">
        <v>-2160000</v>
      </c>
      <c r="AGE116" s="294">
        <v>-188480</v>
      </c>
      <c r="AGF116" s="294">
        <v>-4400800</v>
      </c>
      <c r="AGG116" s="294">
        <v>-1960900</v>
      </c>
      <c r="AGH116" s="294">
        <v>-929200</v>
      </c>
      <c r="AGI116" s="294">
        <v>-1017200</v>
      </c>
      <c r="AGJ116" s="294">
        <v>-378100</v>
      </c>
      <c r="AGK116" s="294">
        <v>-1668053</v>
      </c>
      <c r="AGL116" s="294">
        <v>-2055400</v>
      </c>
      <c r="AGM116" s="294">
        <v>-5500000</v>
      </c>
      <c r="AGN116" s="294">
        <v>-4194166.67</v>
      </c>
      <c r="AGO116" s="294">
        <v>-2615600</v>
      </c>
      <c r="AGP116" s="294">
        <v>-2220000</v>
      </c>
      <c r="AGQ116" s="294">
        <v>-11760000</v>
      </c>
      <c r="AGR116" s="294">
        <v>-6777200</v>
      </c>
      <c r="AGS116" s="294">
        <v>-3636000</v>
      </c>
      <c r="AGT116" s="294">
        <v>-262000</v>
      </c>
      <c r="AGU116" s="294"/>
      <c r="AGV116" s="294"/>
      <c r="AGW116" s="294">
        <v>-1466100</v>
      </c>
      <c r="AGX116" s="294">
        <v>-5553400</v>
      </c>
      <c r="AGY116" s="294">
        <v>-9928959</v>
      </c>
      <c r="AGZ116" s="294">
        <v>-1416800</v>
      </c>
      <c r="AHA116" s="294">
        <v>-840200</v>
      </c>
      <c r="AHB116" s="294">
        <v>-3941100</v>
      </c>
      <c r="AHC116" s="294">
        <v>-872400</v>
      </c>
      <c r="AHD116" s="294">
        <v>-3488500</v>
      </c>
      <c r="AHE116" s="294">
        <v>-845800</v>
      </c>
      <c r="AHF116" s="294">
        <v>-1372600</v>
      </c>
      <c r="AHG116" s="294">
        <v>-1749000</v>
      </c>
      <c r="AHH116" s="294">
        <v>-2850000</v>
      </c>
      <c r="AHI116" s="294">
        <v>-670600</v>
      </c>
      <c r="AHJ116" s="294">
        <v>-60800</v>
      </c>
      <c r="AHK116" s="294">
        <v>-560800</v>
      </c>
      <c r="AHL116" s="294"/>
      <c r="AHM116" s="294">
        <v>-845500</v>
      </c>
      <c r="AHN116" s="294">
        <v>-1160400</v>
      </c>
      <c r="AHO116" s="294">
        <v>-540000</v>
      </c>
      <c r="AHP116" s="294">
        <v>-987900</v>
      </c>
      <c r="AHQ116" s="294">
        <v>-613400</v>
      </c>
      <c r="AHR116" s="329">
        <v>-1317700</v>
      </c>
      <c r="AHS116" s="294">
        <f t="shared" si="51"/>
        <v>-1205708606.7400002</v>
      </c>
      <c r="AHT116" s="271" t="b">
        <f t="shared" si="52"/>
        <v>1</v>
      </c>
      <c r="AHU116" s="271" t="s">
        <v>6273</v>
      </c>
      <c r="AHV116" s="271" t="s">
        <v>6170</v>
      </c>
      <c r="AHW116" s="271" t="s">
        <v>6171</v>
      </c>
    </row>
    <row r="117" spans="1:907" ht="24" x14ac:dyDescent="0.8">
      <c r="A117" s="270" t="s">
        <v>6273</v>
      </c>
      <c r="B117" s="270" t="s">
        <v>6172</v>
      </c>
      <c r="C117" s="271" t="s">
        <v>6173</v>
      </c>
      <c r="D117" s="294">
        <v>-72650</v>
      </c>
      <c r="E117" s="294">
        <v>-10350</v>
      </c>
      <c r="F117" s="294"/>
      <c r="G117" s="294">
        <v>0</v>
      </c>
      <c r="H117" s="294"/>
      <c r="I117" s="294"/>
      <c r="J117" s="294"/>
      <c r="K117" s="294"/>
      <c r="L117" s="294"/>
      <c r="M117" s="294">
        <v>-246250</v>
      </c>
      <c r="N117" s="294">
        <v>-141850</v>
      </c>
      <c r="O117" s="294"/>
      <c r="P117" s="294"/>
      <c r="Q117" s="294"/>
      <c r="R117" s="294"/>
      <c r="S117" s="294"/>
      <c r="T117" s="294"/>
      <c r="U117" s="294"/>
      <c r="V117" s="294"/>
      <c r="W117" s="294"/>
      <c r="X117" s="294">
        <v>-280425</v>
      </c>
      <c r="Y117" s="294"/>
      <c r="Z117" s="294"/>
      <c r="AA117" s="294"/>
      <c r="AB117" s="294">
        <v>-2405950</v>
      </c>
      <c r="AC117" s="294"/>
      <c r="AD117" s="294"/>
      <c r="AE117" s="294"/>
      <c r="AF117" s="294"/>
      <c r="AG117" s="294"/>
      <c r="AH117" s="294">
        <v>0</v>
      </c>
      <c r="AI117" s="294"/>
      <c r="AJ117" s="294"/>
      <c r="AK117" s="294">
        <v>0</v>
      </c>
      <c r="AL117" s="294">
        <v>-710294</v>
      </c>
      <c r="AM117" s="294"/>
      <c r="AN117" s="294"/>
      <c r="AO117" s="294">
        <v>-13350</v>
      </c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>
        <v>-99285</v>
      </c>
      <c r="AZ117" s="294"/>
      <c r="BA117" s="294">
        <v>-26160</v>
      </c>
      <c r="BB117" s="294">
        <v>-48000</v>
      </c>
      <c r="BC117" s="294"/>
      <c r="BD117" s="294"/>
      <c r="BE117" s="294"/>
      <c r="BF117" s="294"/>
      <c r="BG117" s="294">
        <v>-5000</v>
      </c>
      <c r="BH117" s="294">
        <v>-20000</v>
      </c>
      <c r="BI117" s="294">
        <v>-973875</v>
      </c>
      <c r="BJ117" s="294"/>
      <c r="BK117" s="294"/>
      <c r="BL117" s="294">
        <v>-817370</v>
      </c>
      <c r="BM117" s="294"/>
      <c r="BN117" s="294"/>
      <c r="BO117" s="294"/>
      <c r="BP117" s="294"/>
      <c r="BQ117" s="294"/>
      <c r="BR117" s="294"/>
      <c r="BS117" s="294"/>
      <c r="BT117" s="294">
        <v>-34800</v>
      </c>
      <c r="BU117" s="294">
        <v>-339758</v>
      </c>
      <c r="BV117" s="294">
        <v>-90750</v>
      </c>
      <c r="BW117" s="294">
        <v>-5800</v>
      </c>
      <c r="BX117" s="294">
        <v>0</v>
      </c>
      <c r="BY117" s="294"/>
      <c r="BZ117" s="294"/>
      <c r="CA117" s="294"/>
      <c r="CB117" s="294"/>
      <c r="CC117" s="294">
        <v>-715630.55</v>
      </c>
      <c r="CD117" s="294">
        <v>0</v>
      </c>
      <c r="CE117" s="294">
        <v>-3600</v>
      </c>
      <c r="CF117" s="294"/>
      <c r="CG117" s="294">
        <v>-433950</v>
      </c>
      <c r="CH117" s="294"/>
      <c r="CI117" s="294"/>
      <c r="CJ117" s="294"/>
      <c r="CK117" s="294"/>
      <c r="CL117" s="294"/>
      <c r="CM117" s="294"/>
      <c r="CN117" s="294"/>
      <c r="CO117" s="294"/>
      <c r="CP117" s="294"/>
      <c r="CQ117" s="294"/>
      <c r="CR117" s="294"/>
      <c r="CS117" s="294"/>
      <c r="CT117" s="294"/>
      <c r="CU117" s="294"/>
      <c r="CV117" s="294"/>
      <c r="CW117" s="294"/>
      <c r="CX117" s="294">
        <v>-5000</v>
      </c>
      <c r="CY117" s="294">
        <v>-20000</v>
      </c>
      <c r="CZ117" s="294">
        <v>-56800</v>
      </c>
      <c r="DA117" s="294"/>
      <c r="DB117" s="294"/>
      <c r="DC117" s="294"/>
      <c r="DD117" s="294">
        <v>-846625</v>
      </c>
      <c r="DE117" s="294">
        <v>-1595250</v>
      </c>
      <c r="DF117" s="294">
        <v>-289375</v>
      </c>
      <c r="DG117" s="294"/>
      <c r="DH117" s="294">
        <v>-345500</v>
      </c>
      <c r="DI117" s="294"/>
      <c r="DJ117" s="294">
        <v>-441125</v>
      </c>
      <c r="DK117" s="294"/>
      <c r="DL117" s="294"/>
      <c r="DM117" s="294">
        <v>-1249887.5</v>
      </c>
      <c r="DN117" s="294"/>
      <c r="DO117" s="294">
        <v>-25000</v>
      </c>
      <c r="DP117" s="294">
        <v>-10000</v>
      </c>
      <c r="DQ117" s="294"/>
      <c r="DR117" s="294"/>
      <c r="DS117" s="294">
        <v>-109900</v>
      </c>
      <c r="DT117" s="294"/>
      <c r="DU117" s="294"/>
      <c r="DV117" s="294"/>
      <c r="DW117" s="294"/>
      <c r="DX117" s="294"/>
      <c r="DY117" s="294"/>
      <c r="DZ117" s="294"/>
      <c r="EA117" s="294"/>
      <c r="EB117" s="294"/>
      <c r="EC117" s="294"/>
      <c r="ED117" s="294"/>
      <c r="EE117" s="294"/>
      <c r="EF117" s="294"/>
      <c r="EG117" s="294"/>
      <c r="EH117" s="294">
        <v>-1950</v>
      </c>
      <c r="EI117" s="294">
        <v>-34350</v>
      </c>
      <c r="EJ117" s="294"/>
      <c r="EK117" s="294"/>
      <c r="EL117" s="294"/>
      <c r="EM117" s="294">
        <v>-23700</v>
      </c>
      <c r="EN117" s="294"/>
      <c r="EO117" s="294"/>
      <c r="EP117" s="294"/>
      <c r="EQ117" s="294"/>
      <c r="ER117" s="294"/>
      <c r="ES117" s="294"/>
      <c r="ET117" s="294">
        <v>-321195</v>
      </c>
      <c r="EU117" s="294"/>
      <c r="EV117" s="294"/>
      <c r="EW117" s="294">
        <v>-24828375</v>
      </c>
      <c r="EX117" s="294">
        <v>-5000</v>
      </c>
      <c r="EY117" s="294">
        <v>-13500</v>
      </c>
      <c r="EZ117" s="294"/>
      <c r="FA117" s="294"/>
      <c r="FB117" s="294"/>
      <c r="FC117" s="294"/>
      <c r="FD117" s="294">
        <v>-5750</v>
      </c>
      <c r="FE117" s="294">
        <v>-77910</v>
      </c>
      <c r="FF117" s="294">
        <v>-8450</v>
      </c>
      <c r="FG117" s="294">
        <v>-222799</v>
      </c>
      <c r="FH117" s="294">
        <v>-5000</v>
      </c>
      <c r="FI117" s="294"/>
      <c r="FJ117" s="294"/>
      <c r="FK117" s="294"/>
      <c r="FL117" s="294"/>
      <c r="FM117" s="294">
        <v>-76650</v>
      </c>
      <c r="FN117" s="294"/>
      <c r="FO117" s="294"/>
      <c r="FP117" s="294">
        <v>-2400</v>
      </c>
      <c r="FQ117" s="294"/>
      <c r="FR117" s="294"/>
      <c r="FS117" s="294"/>
      <c r="FT117" s="294"/>
      <c r="FU117" s="294"/>
      <c r="FV117" s="294"/>
      <c r="FW117" s="294"/>
      <c r="FX117" s="294"/>
      <c r="FY117" s="294">
        <v>-3000</v>
      </c>
      <c r="FZ117" s="294"/>
      <c r="GA117" s="294"/>
      <c r="GB117" s="294">
        <v>-6080</v>
      </c>
      <c r="GC117" s="294"/>
      <c r="GD117" s="294"/>
      <c r="GE117" s="294"/>
      <c r="GF117" s="294">
        <v>-28000</v>
      </c>
      <c r="GG117" s="294">
        <v>-1200</v>
      </c>
      <c r="GH117" s="294"/>
      <c r="GI117" s="294"/>
      <c r="GJ117" s="294">
        <v>-63000</v>
      </c>
      <c r="GK117" s="294">
        <v>-37535</v>
      </c>
      <c r="GL117" s="294"/>
      <c r="GM117" s="294">
        <v>-3065062.5</v>
      </c>
      <c r="GN117" s="294"/>
      <c r="GO117" s="294">
        <v>-29100</v>
      </c>
      <c r="GP117" s="294">
        <v>0</v>
      </c>
      <c r="GQ117" s="294"/>
      <c r="GR117" s="294">
        <v>-172123</v>
      </c>
      <c r="GS117" s="294"/>
      <c r="GT117" s="294">
        <v>-131000</v>
      </c>
      <c r="GU117" s="294"/>
      <c r="GV117" s="294"/>
      <c r="GW117" s="294"/>
      <c r="GX117" s="294"/>
      <c r="GY117" s="294"/>
      <c r="GZ117" s="294"/>
      <c r="HA117" s="294">
        <v>-711090</v>
      </c>
      <c r="HB117" s="294"/>
      <c r="HC117" s="294"/>
      <c r="HD117" s="294">
        <v>-830437</v>
      </c>
      <c r="HE117" s="294"/>
      <c r="HF117" s="294">
        <v>-3422785</v>
      </c>
      <c r="HG117" s="294">
        <v>-15000</v>
      </c>
      <c r="HH117" s="294"/>
      <c r="HI117" s="294"/>
      <c r="HJ117" s="294"/>
      <c r="HK117" s="294"/>
      <c r="HL117" s="294"/>
      <c r="HM117" s="294"/>
      <c r="HN117" s="294">
        <v>-17800</v>
      </c>
      <c r="HO117" s="294"/>
      <c r="HP117" s="294">
        <v>-5000</v>
      </c>
      <c r="HQ117" s="294"/>
      <c r="HR117" s="294"/>
      <c r="HS117" s="294"/>
      <c r="HT117" s="294"/>
      <c r="HU117" s="294"/>
      <c r="HV117" s="294"/>
      <c r="HW117" s="294"/>
      <c r="HX117" s="294"/>
      <c r="HY117" s="294"/>
      <c r="HZ117" s="294"/>
      <c r="IA117" s="294"/>
      <c r="IB117" s="294"/>
      <c r="IC117" s="294"/>
      <c r="ID117" s="294"/>
      <c r="IE117" s="294"/>
      <c r="IF117" s="294"/>
      <c r="IG117" s="294"/>
      <c r="IH117" s="294">
        <v>-63240</v>
      </c>
      <c r="II117" s="294"/>
      <c r="IJ117" s="294"/>
      <c r="IK117" s="294">
        <v>-297000</v>
      </c>
      <c r="IL117" s="294"/>
      <c r="IM117" s="294"/>
      <c r="IN117" s="294"/>
      <c r="IO117" s="294">
        <v>-113100</v>
      </c>
      <c r="IP117" s="294">
        <v>-1257500</v>
      </c>
      <c r="IQ117" s="294">
        <v>-1028000</v>
      </c>
      <c r="IR117" s="294">
        <v>-1070218.75</v>
      </c>
      <c r="IS117" s="294"/>
      <c r="IT117" s="294"/>
      <c r="IU117" s="294">
        <v>-140000</v>
      </c>
      <c r="IV117" s="294">
        <v>-70000</v>
      </c>
      <c r="IW117" s="294"/>
      <c r="IX117" s="294"/>
      <c r="IY117" s="294"/>
      <c r="IZ117" s="294"/>
      <c r="JA117" s="294"/>
      <c r="JB117" s="294"/>
      <c r="JC117" s="294">
        <v>-36280</v>
      </c>
      <c r="JD117" s="294"/>
      <c r="JE117" s="294"/>
      <c r="JF117" s="294"/>
      <c r="JG117" s="294"/>
      <c r="JH117" s="294"/>
      <c r="JI117" s="294"/>
      <c r="JJ117" s="294">
        <v>-3900</v>
      </c>
      <c r="JK117" s="294"/>
      <c r="JL117" s="294"/>
      <c r="JM117" s="294"/>
      <c r="JN117" s="294"/>
      <c r="JO117" s="294"/>
      <c r="JP117" s="294"/>
      <c r="JQ117" s="294"/>
      <c r="JR117" s="294">
        <v>-1352982.5</v>
      </c>
      <c r="JS117" s="294"/>
      <c r="JT117" s="294"/>
      <c r="JU117" s="294"/>
      <c r="JV117" s="294"/>
      <c r="JW117" s="294"/>
      <c r="JX117" s="294">
        <v>0</v>
      </c>
      <c r="JY117" s="294"/>
      <c r="JZ117" s="294"/>
      <c r="KA117" s="294"/>
      <c r="KB117" s="294"/>
      <c r="KC117" s="294"/>
      <c r="KD117" s="294"/>
      <c r="KE117" s="294"/>
      <c r="KF117" s="294"/>
      <c r="KG117" s="294"/>
      <c r="KH117" s="294">
        <v>-78030000</v>
      </c>
      <c r="KI117" s="294"/>
      <c r="KJ117" s="294"/>
      <c r="KK117" s="294"/>
      <c r="KL117" s="294"/>
      <c r="KM117" s="294"/>
      <c r="KN117" s="294">
        <v>0</v>
      </c>
      <c r="KO117" s="294"/>
      <c r="KP117" s="294"/>
      <c r="KQ117" s="294"/>
      <c r="KR117" s="294"/>
      <c r="KS117" s="294"/>
      <c r="KT117" s="294"/>
      <c r="KU117" s="294"/>
      <c r="KV117" s="294">
        <v>-5250</v>
      </c>
      <c r="KW117" s="294"/>
      <c r="KX117" s="294"/>
      <c r="KY117" s="294"/>
      <c r="KZ117" s="294">
        <v>-70200</v>
      </c>
      <c r="LA117" s="294"/>
      <c r="LB117" s="294">
        <v>-1380910.5</v>
      </c>
      <c r="LC117" s="294"/>
      <c r="LD117" s="294"/>
      <c r="LE117" s="294"/>
      <c r="LF117" s="294">
        <v>0</v>
      </c>
      <c r="LG117" s="294"/>
      <c r="LH117" s="294"/>
      <c r="LI117" s="294"/>
      <c r="LJ117" s="294"/>
      <c r="LK117" s="294"/>
      <c r="LL117" s="294"/>
      <c r="LM117" s="294"/>
      <c r="LN117" s="294">
        <v>-1270400</v>
      </c>
      <c r="LO117" s="294">
        <v>0</v>
      </c>
      <c r="LP117" s="294"/>
      <c r="LQ117" s="294">
        <v>-40000</v>
      </c>
      <c r="LR117" s="294">
        <v>-4800</v>
      </c>
      <c r="LS117" s="294"/>
      <c r="LT117" s="294"/>
      <c r="LU117" s="294"/>
      <c r="LV117" s="294"/>
      <c r="LW117" s="294"/>
      <c r="LX117" s="294">
        <v>0</v>
      </c>
      <c r="LY117" s="294"/>
      <c r="LZ117" s="294">
        <v>0</v>
      </c>
      <c r="MA117" s="294"/>
      <c r="MB117" s="294"/>
      <c r="MC117" s="294"/>
      <c r="MD117" s="294"/>
      <c r="ME117" s="294"/>
      <c r="MF117" s="294">
        <v>-85000</v>
      </c>
      <c r="MG117" s="294">
        <v>0</v>
      </c>
      <c r="MH117" s="294">
        <v>-85500</v>
      </c>
      <c r="MI117" s="294"/>
      <c r="MJ117" s="294"/>
      <c r="MK117" s="294"/>
      <c r="ML117" s="294"/>
      <c r="MM117" s="294">
        <v>-401749.99</v>
      </c>
      <c r="MN117" s="294"/>
      <c r="MO117" s="294">
        <v>-29660</v>
      </c>
      <c r="MP117" s="294">
        <v>-30000</v>
      </c>
      <c r="MQ117" s="294"/>
      <c r="MR117" s="294"/>
      <c r="MS117" s="294"/>
      <c r="MT117" s="294"/>
      <c r="MU117" s="294"/>
      <c r="MV117" s="294"/>
      <c r="MW117" s="294">
        <v>-1600000</v>
      </c>
      <c r="MX117" s="294">
        <v>-3000000</v>
      </c>
      <c r="MY117" s="294">
        <v>-317600</v>
      </c>
      <c r="MZ117" s="294"/>
      <c r="NA117" s="294">
        <v>-43769</v>
      </c>
      <c r="NB117" s="294"/>
      <c r="NC117" s="294">
        <v>-34040</v>
      </c>
      <c r="ND117" s="294"/>
      <c r="NE117" s="294"/>
      <c r="NF117" s="294"/>
      <c r="NG117" s="294"/>
      <c r="NH117" s="294">
        <v>-1000</v>
      </c>
      <c r="NI117" s="294"/>
      <c r="NJ117" s="294"/>
      <c r="NK117" s="294"/>
      <c r="NL117" s="294"/>
      <c r="NM117" s="294"/>
      <c r="NN117" s="294"/>
      <c r="NO117" s="294">
        <v>-22800</v>
      </c>
      <c r="NP117" s="294">
        <v>-2679950</v>
      </c>
      <c r="NQ117" s="294"/>
      <c r="NR117" s="294"/>
      <c r="NS117" s="294"/>
      <c r="NT117" s="294">
        <v>-200419.35</v>
      </c>
      <c r="NU117" s="294">
        <v>-216725.6</v>
      </c>
      <c r="NV117" s="294">
        <v>-241769.35</v>
      </c>
      <c r="NW117" s="294"/>
      <c r="NX117" s="294">
        <v>-5327754.26</v>
      </c>
      <c r="NY117" s="294">
        <v>-265747.5</v>
      </c>
      <c r="NZ117" s="294"/>
      <c r="OA117" s="294"/>
      <c r="OB117" s="294"/>
      <c r="OC117" s="294"/>
      <c r="OD117" s="294"/>
      <c r="OE117" s="294"/>
      <c r="OF117" s="294"/>
      <c r="OG117" s="294">
        <v>-30340</v>
      </c>
      <c r="OH117" s="294"/>
      <c r="OI117" s="294"/>
      <c r="OJ117" s="294"/>
      <c r="OK117" s="294"/>
      <c r="OL117" s="294">
        <v>-160600</v>
      </c>
      <c r="OM117" s="294">
        <v>-1279515</v>
      </c>
      <c r="ON117" s="294">
        <v>-5000</v>
      </c>
      <c r="OO117" s="294">
        <v>-614000</v>
      </c>
      <c r="OP117" s="294"/>
      <c r="OQ117" s="294">
        <v>0</v>
      </c>
      <c r="OR117" s="294"/>
      <c r="OS117" s="294">
        <v>-114270</v>
      </c>
      <c r="OT117" s="294"/>
      <c r="OU117" s="294"/>
      <c r="OV117" s="294"/>
      <c r="OW117" s="294">
        <v>-35790</v>
      </c>
      <c r="OX117" s="294"/>
      <c r="OY117" s="294"/>
      <c r="OZ117" s="294"/>
      <c r="PA117" s="294"/>
      <c r="PB117" s="294"/>
      <c r="PC117" s="294">
        <v>-716225</v>
      </c>
      <c r="PD117" s="294"/>
      <c r="PE117" s="294"/>
      <c r="PF117" s="294"/>
      <c r="PG117" s="294"/>
      <c r="PH117" s="294"/>
      <c r="PI117" s="294"/>
      <c r="PJ117" s="294"/>
      <c r="PK117" s="294"/>
      <c r="PL117" s="294"/>
      <c r="PM117" s="294"/>
      <c r="PN117" s="294"/>
      <c r="PO117" s="294"/>
      <c r="PP117" s="294"/>
      <c r="PQ117" s="294">
        <v>-142812</v>
      </c>
      <c r="PR117" s="294"/>
      <c r="PS117" s="294"/>
      <c r="PT117" s="294">
        <v>-3154840</v>
      </c>
      <c r="PU117" s="294"/>
      <c r="PV117" s="294"/>
      <c r="PW117" s="294">
        <v>-34720</v>
      </c>
      <c r="PX117" s="294"/>
      <c r="PY117" s="294">
        <v>-15000</v>
      </c>
      <c r="PZ117" s="294">
        <v>-60000</v>
      </c>
      <c r="QA117" s="294"/>
      <c r="QB117" s="294"/>
      <c r="QC117" s="294"/>
      <c r="QD117" s="294"/>
      <c r="QE117" s="294"/>
      <c r="QF117" s="294"/>
      <c r="QG117" s="294"/>
      <c r="QH117" s="294"/>
      <c r="QI117" s="294"/>
      <c r="QJ117" s="294"/>
      <c r="QK117" s="294"/>
      <c r="QL117" s="294"/>
      <c r="QM117" s="294">
        <v>-55000</v>
      </c>
      <c r="QN117" s="294">
        <v>-50000</v>
      </c>
      <c r="QO117" s="294">
        <v>-15000</v>
      </c>
      <c r="QP117" s="294"/>
      <c r="QQ117" s="294"/>
      <c r="QR117" s="294">
        <v>-10000</v>
      </c>
      <c r="QS117" s="294"/>
      <c r="QT117" s="294"/>
      <c r="QU117" s="294"/>
      <c r="QV117" s="294"/>
      <c r="QW117" s="294"/>
      <c r="QX117" s="294"/>
      <c r="QY117" s="294">
        <v>0</v>
      </c>
      <c r="QZ117" s="294"/>
      <c r="RA117" s="294"/>
      <c r="RB117" s="294"/>
      <c r="RC117" s="294">
        <v>-815490</v>
      </c>
      <c r="RD117" s="294"/>
      <c r="RE117" s="294">
        <v>-1000000</v>
      </c>
      <c r="RF117" s="294"/>
      <c r="RG117" s="294">
        <v>-3110000</v>
      </c>
      <c r="RH117" s="294">
        <v>-25195</v>
      </c>
      <c r="RI117" s="294">
        <v>0</v>
      </c>
      <c r="RJ117" s="294"/>
      <c r="RK117" s="294"/>
      <c r="RL117" s="294"/>
      <c r="RM117" s="294"/>
      <c r="RN117" s="294">
        <v>-17600</v>
      </c>
      <c r="RO117" s="294">
        <v>-6000</v>
      </c>
      <c r="RP117" s="294"/>
      <c r="RQ117" s="294"/>
      <c r="RR117" s="294"/>
      <c r="RS117" s="294">
        <v>-9400</v>
      </c>
      <c r="RT117" s="294"/>
      <c r="RU117" s="294"/>
      <c r="RV117" s="294"/>
      <c r="RW117" s="294">
        <v>-6760</v>
      </c>
      <c r="RX117" s="294"/>
      <c r="RY117" s="294"/>
      <c r="RZ117" s="294">
        <v>-54060</v>
      </c>
      <c r="SA117" s="294"/>
      <c r="SB117" s="294">
        <v>-20000</v>
      </c>
      <c r="SC117" s="294"/>
      <c r="SD117" s="294">
        <v>-3721375</v>
      </c>
      <c r="SE117" s="294">
        <v>-2289100</v>
      </c>
      <c r="SF117" s="294">
        <v>-2675875</v>
      </c>
      <c r="SG117" s="294">
        <v>-4498500</v>
      </c>
      <c r="SH117" s="294">
        <v>-1094750</v>
      </c>
      <c r="SI117" s="294">
        <v>-2862250</v>
      </c>
      <c r="SJ117" s="294"/>
      <c r="SK117" s="294">
        <v>-4683562.5</v>
      </c>
      <c r="SL117" s="294">
        <v>-3630500</v>
      </c>
      <c r="SM117" s="294"/>
      <c r="SN117" s="294">
        <v>0</v>
      </c>
      <c r="SO117" s="294">
        <v>-3900</v>
      </c>
      <c r="SP117" s="294"/>
      <c r="SQ117" s="294">
        <v>-8150</v>
      </c>
      <c r="SR117" s="294"/>
      <c r="SS117" s="294"/>
      <c r="ST117" s="294"/>
      <c r="SU117" s="294"/>
      <c r="SV117" s="294">
        <v>-33840</v>
      </c>
      <c r="SW117" s="294"/>
      <c r="SX117" s="294"/>
      <c r="SY117" s="294">
        <v>-1440</v>
      </c>
      <c r="SZ117" s="294">
        <v>-9140</v>
      </c>
      <c r="TA117" s="294"/>
      <c r="TB117" s="294">
        <v>-173040</v>
      </c>
      <c r="TC117" s="294"/>
      <c r="TD117" s="294">
        <v>-42190</v>
      </c>
      <c r="TE117" s="294">
        <v>-5000</v>
      </c>
      <c r="TF117" s="294"/>
      <c r="TG117" s="294"/>
      <c r="TH117" s="294">
        <v>-37000</v>
      </c>
      <c r="TI117" s="294">
        <v>-55000</v>
      </c>
      <c r="TJ117" s="294"/>
      <c r="TK117" s="294">
        <v>-4800</v>
      </c>
      <c r="TL117" s="294"/>
      <c r="TM117" s="294"/>
      <c r="TN117" s="294"/>
      <c r="TO117" s="294"/>
      <c r="TP117" s="294"/>
      <c r="TQ117" s="294"/>
      <c r="TR117" s="294"/>
      <c r="TS117" s="294"/>
      <c r="TT117" s="294"/>
      <c r="TU117" s="294"/>
      <c r="TV117" s="294"/>
      <c r="TW117" s="294"/>
      <c r="TX117" s="294"/>
      <c r="TY117" s="294"/>
      <c r="TZ117" s="294"/>
      <c r="UA117" s="294"/>
      <c r="UB117" s="294"/>
      <c r="UC117" s="294"/>
      <c r="UD117" s="294"/>
      <c r="UE117" s="294"/>
      <c r="UF117" s="294"/>
      <c r="UG117" s="294"/>
      <c r="UH117" s="294">
        <v>-2138208</v>
      </c>
      <c r="UI117" s="294"/>
      <c r="UJ117" s="294"/>
      <c r="UK117" s="294"/>
      <c r="UL117" s="294"/>
      <c r="UM117" s="294"/>
      <c r="UN117" s="294"/>
      <c r="UO117" s="294"/>
      <c r="UP117" s="294"/>
      <c r="UQ117" s="294">
        <v>-3923815</v>
      </c>
      <c r="UR117" s="294"/>
      <c r="US117" s="294"/>
      <c r="UT117" s="294"/>
      <c r="UU117" s="294"/>
      <c r="UV117" s="294">
        <v>-1602500</v>
      </c>
      <c r="UW117" s="294"/>
      <c r="UX117" s="294"/>
      <c r="UY117" s="294"/>
      <c r="UZ117" s="294"/>
      <c r="VA117" s="294"/>
      <c r="VB117" s="294"/>
      <c r="VC117" s="294"/>
      <c r="VD117" s="294"/>
      <c r="VE117" s="294">
        <v>-2225958</v>
      </c>
      <c r="VF117" s="294"/>
      <c r="VG117" s="294"/>
      <c r="VH117" s="294"/>
      <c r="VI117" s="294">
        <v>-5000</v>
      </c>
      <c r="VJ117" s="294">
        <v>-1500</v>
      </c>
      <c r="VK117" s="294"/>
      <c r="VL117" s="294"/>
      <c r="VM117" s="294"/>
      <c r="VN117" s="294"/>
      <c r="VO117" s="294">
        <v>-15600</v>
      </c>
      <c r="VP117" s="294"/>
      <c r="VQ117" s="294">
        <v>-130000</v>
      </c>
      <c r="VR117" s="294"/>
      <c r="VS117" s="294"/>
      <c r="VT117" s="294">
        <v>-1033360</v>
      </c>
      <c r="VU117" s="294"/>
      <c r="VV117" s="294">
        <v>-660000</v>
      </c>
      <c r="VW117" s="294"/>
      <c r="VX117" s="294">
        <v>-10350</v>
      </c>
      <c r="VY117" s="294"/>
      <c r="VZ117" s="294"/>
      <c r="WA117" s="294"/>
      <c r="WB117" s="294">
        <v>-4000</v>
      </c>
      <c r="WC117" s="294"/>
      <c r="WD117" s="294"/>
      <c r="WE117" s="294"/>
      <c r="WF117" s="294"/>
      <c r="WG117" s="294">
        <v>-15000</v>
      </c>
      <c r="WH117" s="294">
        <v>-30000</v>
      </c>
      <c r="WI117" s="294">
        <v>-4500</v>
      </c>
      <c r="WJ117" s="294">
        <v>-3385790</v>
      </c>
      <c r="WK117" s="294"/>
      <c r="WL117" s="294"/>
      <c r="WM117" s="294"/>
      <c r="WN117" s="294">
        <v>-10000</v>
      </c>
      <c r="WO117" s="294"/>
      <c r="WP117" s="294">
        <v>-385572</v>
      </c>
      <c r="WQ117" s="294"/>
      <c r="WR117" s="294"/>
      <c r="WS117" s="294"/>
      <c r="WT117" s="294"/>
      <c r="WU117" s="294"/>
      <c r="WV117" s="294"/>
      <c r="WW117" s="294"/>
      <c r="WX117" s="294"/>
      <c r="WY117" s="294"/>
      <c r="WZ117" s="294"/>
      <c r="XA117" s="294">
        <v>-76260</v>
      </c>
      <c r="XB117" s="294">
        <v>-10000</v>
      </c>
      <c r="XC117" s="294">
        <v>-640675</v>
      </c>
      <c r="XD117" s="294">
        <v>-65600</v>
      </c>
      <c r="XE117" s="294">
        <v>0</v>
      </c>
      <c r="XF117" s="294"/>
      <c r="XG117" s="294">
        <v>-12000</v>
      </c>
      <c r="XH117" s="294"/>
      <c r="XI117" s="294">
        <v>-38020</v>
      </c>
      <c r="XJ117" s="294">
        <v>-20700</v>
      </c>
      <c r="XK117" s="294"/>
      <c r="XL117" s="294">
        <v>-112760</v>
      </c>
      <c r="XM117" s="294">
        <v>-187756.5</v>
      </c>
      <c r="XN117" s="294"/>
      <c r="XO117" s="294"/>
      <c r="XP117" s="294"/>
      <c r="XQ117" s="294">
        <v>-87810</v>
      </c>
      <c r="XR117" s="294"/>
      <c r="XS117" s="294"/>
      <c r="XT117" s="294">
        <v>-800</v>
      </c>
      <c r="XU117" s="294">
        <v>-66860</v>
      </c>
      <c r="XV117" s="294">
        <v>-75770</v>
      </c>
      <c r="XW117" s="294">
        <v>-21270</v>
      </c>
      <c r="XX117" s="294"/>
      <c r="XY117" s="294">
        <v>-20840</v>
      </c>
      <c r="XZ117" s="294"/>
      <c r="YA117" s="294">
        <v>-24150</v>
      </c>
      <c r="YB117" s="294"/>
      <c r="YC117" s="294"/>
      <c r="YD117" s="294">
        <v>-23160</v>
      </c>
      <c r="YE117" s="294"/>
      <c r="YF117" s="294">
        <v>-84000</v>
      </c>
      <c r="YG117" s="294"/>
      <c r="YH117" s="294"/>
      <c r="YI117" s="294">
        <v>-120000</v>
      </c>
      <c r="YJ117" s="294">
        <v>-674500</v>
      </c>
      <c r="YK117" s="294">
        <v>-360170</v>
      </c>
      <c r="YL117" s="294"/>
      <c r="YM117" s="294"/>
      <c r="YN117" s="294">
        <v>-608276</v>
      </c>
      <c r="YO117" s="294"/>
      <c r="YP117" s="294"/>
      <c r="YQ117" s="294">
        <v>0</v>
      </c>
      <c r="YR117" s="294"/>
      <c r="YS117" s="294"/>
      <c r="YT117" s="294">
        <v>-9040</v>
      </c>
      <c r="YU117" s="294"/>
      <c r="YV117" s="294"/>
      <c r="YW117" s="294"/>
      <c r="YX117" s="294"/>
      <c r="YY117" s="294">
        <v>-8400</v>
      </c>
      <c r="YZ117" s="294">
        <v>0</v>
      </c>
      <c r="ZA117" s="294">
        <v>0</v>
      </c>
      <c r="ZB117" s="294"/>
      <c r="ZC117" s="294">
        <v>-4512080</v>
      </c>
      <c r="ZD117" s="294"/>
      <c r="ZE117" s="294">
        <v>-378677</v>
      </c>
      <c r="ZF117" s="294"/>
      <c r="ZG117" s="294">
        <v>0</v>
      </c>
      <c r="ZH117" s="294">
        <v>-80820</v>
      </c>
      <c r="ZI117" s="294"/>
      <c r="ZJ117" s="294">
        <v>-95110</v>
      </c>
      <c r="ZK117" s="294"/>
      <c r="ZL117" s="294"/>
      <c r="ZM117" s="294"/>
      <c r="ZN117" s="294"/>
      <c r="ZO117" s="294"/>
      <c r="ZP117" s="294"/>
      <c r="ZQ117" s="294"/>
      <c r="ZR117" s="294"/>
      <c r="ZS117" s="294"/>
      <c r="ZT117" s="294"/>
      <c r="ZU117" s="294"/>
      <c r="ZV117" s="294"/>
      <c r="ZW117" s="294"/>
      <c r="ZX117" s="294"/>
      <c r="ZY117" s="294">
        <v>-25540</v>
      </c>
      <c r="ZZ117" s="294">
        <v>-89600</v>
      </c>
      <c r="AAA117" s="294"/>
      <c r="AAB117" s="294"/>
      <c r="AAC117" s="294"/>
      <c r="AAD117" s="294"/>
      <c r="AAE117" s="294"/>
      <c r="AAF117" s="294"/>
      <c r="AAG117" s="294"/>
      <c r="AAH117" s="294"/>
      <c r="AAI117" s="294">
        <v>-75180</v>
      </c>
      <c r="AAJ117" s="294"/>
      <c r="AAK117" s="294">
        <v>-143500</v>
      </c>
      <c r="AAL117" s="294"/>
      <c r="AAM117" s="294">
        <v>-356000</v>
      </c>
      <c r="AAN117" s="294"/>
      <c r="AAO117" s="294"/>
      <c r="AAP117" s="294"/>
      <c r="AAQ117" s="294">
        <v>-49550</v>
      </c>
      <c r="AAR117" s="294">
        <v>-309515</v>
      </c>
      <c r="AAS117" s="294"/>
      <c r="AAT117" s="294"/>
      <c r="AAU117" s="294">
        <v>-250540</v>
      </c>
      <c r="AAV117" s="294">
        <v>-511946</v>
      </c>
      <c r="AAW117" s="294"/>
      <c r="AAX117" s="294"/>
      <c r="AAY117" s="294"/>
      <c r="AAZ117" s="294"/>
      <c r="ABA117" s="294"/>
      <c r="ABB117" s="294"/>
      <c r="ABC117" s="294">
        <v>0</v>
      </c>
      <c r="ABD117" s="294"/>
      <c r="ABE117" s="294"/>
      <c r="ABF117" s="294"/>
      <c r="ABG117" s="294"/>
      <c r="ABH117" s="294"/>
      <c r="ABI117" s="294"/>
      <c r="ABJ117" s="294"/>
      <c r="ABK117" s="294">
        <v>0</v>
      </c>
      <c r="ABL117" s="294"/>
      <c r="ABM117" s="294"/>
      <c r="ABN117" s="294"/>
      <c r="ABO117" s="294"/>
      <c r="ABP117" s="294">
        <v>-71168</v>
      </c>
      <c r="ABQ117" s="294"/>
      <c r="ABR117" s="294">
        <v>-113400</v>
      </c>
      <c r="ABS117" s="294"/>
      <c r="ABT117" s="294"/>
      <c r="ABU117" s="294"/>
      <c r="ABV117" s="294">
        <v>-14100</v>
      </c>
      <c r="ABW117" s="294"/>
      <c r="ABX117" s="294"/>
      <c r="ABY117" s="294"/>
      <c r="ABZ117" s="294"/>
      <c r="ACA117" s="294"/>
      <c r="ACB117" s="294">
        <v>-18293.68</v>
      </c>
      <c r="ACC117" s="294"/>
      <c r="ACD117" s="294"/>
      <c r="ACE117" s="294">
        <v>-557603</v>
      </c>
      <c r="ACF117" s="294"/>
      <c r="ACG117" s="294"/>
      <c r="ACH117" s="294">
        <v>-77240</v>
      </c>
      <c r="ACI117" s="294"/>
      <c r="ACJ117" s="294">
        <v>-65000</v>
      </c>
      <c r="ACK117" s="294"/>
      <c r="ACL117" s="294"/>
      <c r="ACM117" s="294"/>
      <c r="ACN117" s="294"/>
      <c r="ACO117" s="294"/>
      <c r="ACP117" s="294">
        <v>-400000</v>
      </c>
      <c r="ACQ117" s="294"/>
      <c r="ACR117" s="294">
        <v>-71480</v>
      </c>
      <c r="ACS117" s="294"/>
      <c r="ACT117" s="294"/>
      <c r="ACU117" s="294"/>
      <c r="ACV117" s="294"/>
      <c r="ACW117" s="294">
        <v>-5000</v>
      </c>
      <c r="ACX117" s="294"/>
      <c r="ACY117" s="294">
        <v>-980000</v>
      </c>
      <c r="ACZ117" s="294"/>
      <c r="ADA117" s="294">
        <v>-4500</v>
      </c>
      <c r="ADB117" s="294"/>
      <c r="ADC117" s="294"/>
      <c r="ADD117" s="294">
        <v>-36480</v>
      </c>
      <c r="ADE117" s="294">
        <v>0</v>
      </c>
      <c r="ADF117" s="294"/>
      <c r="ADG117" s="294">
        <v>-330000</v>
      </c>
      <c r="ADH117" s="294"/>
      <c r="ADI117" s="294"/>
      <c r="ADJ117" s="294"/>
      <c r="ADK117" s="294"/>
      <c r="ADL117" s="294"/>
      <c r="ADM117" s="294"/>
      <c r="ADN117" s="294"/>
      <c r="ADO117" s="294"/>
      <c r="ADP117" s="294"/>
      <c r="ADQ117" s="294">
        <v>-2762343.76</v>
      </c>
      <c r="ADR117" s="294"/>
      <c r="ADS117" s="294"/>
      <c r="ADT117" s="294"/>
      <c r="ADU117" s="294"/>
      <c r="ADV117" s="294"/>
      <c r="ADW117" s="294">
        <v>-449032.71</v>
      </c>
      <c r="ADX117" s="294"/>
      <c r="ADY117" s="294"/>
      <c r="ADZ117" s="294"/>
      <c r="AEA117" s="294">
        <v>-240600</v>
      </c>
      <c r="AEB117" s="294"/>
      <c r="AEC117" s="294">
        <v>-10000</v>
      </c>
      <c r="AED117" s="294"/>
      <c r="AEE117" s="294">
        <v>-1421812.5</v>
      </c>
      <c r="AEF117" s="294"/>
      <c r="AEG117" s="294">
        <v>-20850</v>
      </c>
      <c r="AEH117" s="294">
        <v>-11000</v>
      </c>
      <c r="AEI117" s="294"/>
      <c r="AEJ117" s="294">
        <v>-35000</v>
      </c>
      <c r="AEK117" s="294"/>
      <c r="AEL117" s="294"/>
      <c r="AEM117" s="294">
        <v>-5000</v>
      </c>
      <c r="AEN117" s="294"/>
      <c r="AEO117" s="294">
        <v>-10000</v>
      </c>
      <c r="AEP117" s="294">
        <v>-50000</v>
      </c>
      <c r="AEQ117" s="294"/>
      <c r="AER117" s="294">
        <v>-777124</v>
      </c>
      <c r="AES117" s="294">
        <v>-357734</v>
      </c>
      <c r="AET117" s="294"/>
      <c r="AEU117" s="294">
        <v>-62480</v>
      </c>
      <c r="AEV117" s="294"/>
      <c r="AEW117" s="294"/>
      <c r="AEX117" s="294">
        <v>-55000</v>
      </c>
      <c r="AEY117" s="294"/>
      <c r="AEZ117" s="294"/>
      <c r="AFA117" s="294"/>
      <c r="AFB117" s="294"/>
      <c r="AFC117" s="294">
        <v>-1416000</v>
      </c>
      <c r="AFD117" s="294"/>
      <c r="AFE117" s="294">
        <v>-250000</v>
      </c>
      <c r="AFF117" s="294">
        <v>-1276000</v>
      </c>
      <c r="AFG117" s="294">
        <v>-727000</v>
      </c>
      <c r="AFH117" s="294">
        <v>-998005</v>
      </c>
      <c r="AFI117" s="294">
        <v>-1559000</v>
      </c>
      <c r="AFJ117" s="294">
        <v>-199000</v>
      </c>
      <c r="AFK117" s="294">
        <v>-836000</v>
      </c>
      <c r="AFL117" s="294">
        <v>-3302000</v>
      </c>
      <c r="AFM117" s="294">
        <v>-755177</v>
      </c>
      <c r="AFN117" s="294">
        <v>-180000</v>
      </c>
      <c r="AFO117" s="294">
        <v>-1010000</v>
      </c>
      <c r="AFP117" s="294">
        <v>-10981691</v>
      </c>
      <c r="AFQ117" s="294">
        <v>-10930050</v>
      </c>
      <c r="AFR117" s="294">
        <v>-241000</v>
      </c>
      <c r="AFS117" s="294">
        <v>-231000</v>
      </c>
      <c r="AFT117" s="294">
        <v>-257000</v>
      </c>
      <c r="AFU117" s="294">
        <v>-1065000</v>
      </c>
      <c r="AFV117" s="294">
        <v>-360963.21</v>
      </c>
      <c r="AFW117" s="294">
        <v>-606000</v>
      </c>
      <c r="AFX117" s="294">
        <v>-3648000</v>
      </c>
      <c r="AFY117" s="294">
        <v>-689367.2</v>
      </c>
      <c r="AFZ117" s="294">
        <v>-499000</v>
      </c>
      <c r="AGA117" s="294">
        <v>-4246869</v>
      </c>
      <c r="AGB117" s="294">
        <v>-20000</v>
      </c>
      <c r="AGC117" s="294">
        <v>-5000</v>
      </c>
      <c r="AGD117" s="294">
        <v>-162177</v>
      </c>
      <c r="AGE117" s="294">
        <v>-10000</v>
      </c>
      <c r="AGF117" s="294">
        <v>-37050</v>
      </c>
      <c r="AGG117" s="294"/>
      <c r="AGH117" s="294"/>
      <c r="AGI117" s="294"/>
      <c r="AGJ117" s="294"/>
      <c r="AGK117" s="294"/>
      <c r="AGL117" s="294"/>
      <c r="AGM117" s="294">
        <v>-4162166.66</v>
      </c>
      <c r="AGN117" s="294"/>
      <c r="AGO117" s="294"/>
      <c r="AGP117" s="294"/>
      <c r="AGQ117" s="294"/>
      <c r="AGR117" s="294">
        <v>-3312000</v>
      </c>
      <c r="AGS117" s="294"/>
      <c r="AGT117" s="294"/>
      <c r="AGU117" s="294">
        <v>-14700</v>
      </c>
      <c r="AGV117" s="294"/>
      <c r="AGW117" s="294"/>
      <c r="AGX117" s="294">
        <v>-1185660</v>
      </c>
      <c r="AGY117" s="294">
        <v>-3367000</v>
      </c>
      <c r="AGZ117" s="294">
        <v>-830717.5</v>
      </c>
      <c r="AHA117" s="294">
        <v>-266000</v>
      </c>
      <c r="AHB117" s="294"/>
      <c r="AHC117" s="294"/>
      <c r="AHD117" s="294"/>
      <c r="AHE117" s="294"/>
      <c r="AHF117" s="294"/>
      <c r="AHG117" s="294"/>
      <c r="AHH117" s="294"/>
      <c r="AHI117" s="294"/>
      <c r="AHJ117" s="294"/>
      <c r="AHK117" s="294"/>
      <c r="AHL117" s="294"/>
      <c r="AHM117" s="294"/>
      <c r="AHN117" s="294">
        <v>-14640</v>
      </c>
      <c r="AHO117" s="294">
        <v>-63140</v>
      </c>
      <c r="AHP117" s="294"/>
      <c r="AHQ117" s="294">
        <v>-75877</v>
      </c>
      <c r="AHR117" s="329">
        <v>-24840</v>
      </c>
      <c r="AHS117" s="294">
        <f t="shared" si="51"/>
        <v>-279494458.56999999</v>
      </c>
      <c r="AHT117" s="271" t="b">
        <f t="shared" si="52"/>
        <v>1</v>
      </c>
      <c r="AHU117" s="271" t="s">
        <v>6273</v>
      </c>
      <c r="AHV117" s="271" t="s">
        <v>6172</v>
      </c>
      <c r="AHW117" s="271" t="s">
        <v>6173</v>
      </c>
    </row>
    <row r="118" spans="1:907" ht="24" x14ac:dyDescent="0.8">
      <c r="A118" s="270" t="s">
        <v>6273</v>
      </c>
      <c r="B118" s="270" t="s">
        <v>6174</v>
      </c>
      <c r="C118" s="271" t="s">
        <v>6027</v>
      </c>
      <c r="D118" s="294">
        <v>-12028.05</v>
      </c>
      <c r="E118" s="294">
        <v>-615384.15</v>
      </c>
      <c r="F118" s="294">
        <v>-443753</v>
      </c>
      <c r="G118" s="294">
        <v>-528839.85</v>
      </c>
      <c r="H118" s="294">
        <v>-897000</v>
      </c>
      <c r="I118" s="294">
        <v>-974185.21</v>
      </c>
      <c r="J118" s="294">
        <v>-639201.82999999996</v>
      </c>
      <c r="K118" s="294">
        <v>-363837.82</v>
      </c>
      <c r="L118" s="294">
        <v>-14298.29</v>
      </c>
      <c r="M118" s="294">
        <v>-428762.61</v>
      </c>
      <c r="N118" s="294">
        <v>-51736.11</v>
      </c>
      <c r="O118" s="294">
        <v>-366604.45</v>
      </c>
      <c r="P118" s="294">
        <v>-159817.06</v>
      </c>
      <c r="Q118" s="294">
        <v>-222168.3</v>
      </c>
      <c r="R118" s="294">
        <v>-217074.84</v>
      </c>
      <c r="S118" s="294">
        <v>-965128.88</v>
      </c>
      <c r="T118" s="294">
        <v>-392131.14</v>
      </c>
      <c r="U118" s="294">
        <v>-86212.62</v>
      </c>
      <c r="V118" s="294">
        <v>-5084062.8899999997</v>
      </c>
      <c r="W118" s="294">
        <v>-2124518.83</v>
      </c>
      <c r="X118" s="294">
        <v>-24674.76</v>
      </c>
      <c r="Y118" s="294">
        <v>-376837.73</v>
      </c>
      <c r="Z118" s="294">
        <v>-51149.48</v>
      </c>
      <c r="AA118" s="294">
        <v>-293553.91999999998</v>
      </c>
      <c r="AB118" s="294">
        <v>-700676.05</v>
      </c>
      <c r="AC118" s="294">
        <v>-1420194.99</v>
      </c>
      <c r="AD118" s="294">
        <v>-342687.93</v>
      </c>
      <c r="AE118" s="294">
        <v>-136029.94</v>
      </c>
      <c r="AF118" s="294">
        <v>-1394791.33</v>
      </c>
      <c r="AG118" s="294">
        <v>-214790.96</v>
      </c>
      <c r="AH118" s="294">
        <v>-2006227.46</v>
      </c>
      <c r="AI118" s="294">
        <v>-305901.03000000003</v>
      </c>
      <c r="AJ118" s="294">
        <v>-253663.11</v>
      </c>
      <c r="AK118" s="294">
        <v>-287198.07</v>
      </c>
      <c r="AL118" s="294">
        <v>-13435.3</v>
      </c>
      <c r="AM118" s="294">
        <v>-711738.47</v>
      </c>
      <c r="AN118" s="294">
        <v>-98009.03</v>
      </c>
      <c r="AO118" s="294">
        <v>-188578.79</v>
      </c>
      <c r="AP118" s="294">
        <v>-219901.37</v>
      </c>
      <c r="AQ118" s="294">
        <v>-110556.64</v>
      </c>
      <c r="AR118" s="294">
        <v>-277469.12</v>
      </c>
      <c r="AS118" s="294">
        <v>-587215.54</v>
      </c>
      <c r="AT118" s="294">
        <v>-2404213.9</v>
      </c>
      <c r="AU118" s="294">
        <v>-9641.74</v>
      </c>
      <c r="AV118" s="294">
        <v>-87576.68</v>
      </c>
      <c r="AW118" s="294">
        <v>-183873.66</v>
      </c>
      <c r="AX118" s="294">
        <v>-10869</v>
      </c>
      <c r="AY118" s="294">
        <v>-5593.85</v>
      </c>
      <c r="AZ118" s="294">
        <v>-3352</v>
      </c>
      <c r="BA118" s="294">
        <v>-126196.41</v>
      </c>
      <c r="BB118" s="294">
        <v>-78124.12</v>
      </c>
      <c r="BC118" s="294"/>
      <c r="BD118" s="294">
        <v>-70866.51999999999</v>
      </c>
      <c r="BE118" s="294">
        <v>0</v>
      </c>
      <c r="BF118" s="294">
        <v>-1136731.54</v>
      </c>
      <c r="BG118" s="294">
        <v>-78371.319999999992</v>
      </c>
      <c r="BH118" s="294">
        <v>-45839.75</v>
      </c>
      <c r="BI118" s="294">
        <v>-133948.73000000001</v>
      </c>
      <c r="BJ118" s="294"/>
      <c r="BK118" s="294">
        <v>-346530.5</v>
      </c>
      <c r="BL118" s="294">
        <v>-135815.43</v>
      </c>
      <c r="BM118" s="294">
        <v>-306155.74</v>
      </c>
      <c r="BN118" s="294">
        <v>-221549.18</v>
      </c>
      <c r="BO118" s="294">
        <v>-86332.2</v>
      </c>
      <c r="BP118" s="294">
        <v>-87051.82</v>
      </c>
      <c r="BQ118" s="294">
        <v>-90608.89</v>
      </c>
      <c r="BR118" s="294">
        <v>-2208047.56</v>
      </c>
      <c r="BS118" s="294"/>
      <c r="BT118" s="294">
        <v>-432170.21</v>
      </c>
      <c r="BU118" s="294">
        <v>-682570.05</v>
      </c>
      <c r="BV118" s="294">
        <v>-234611.06</v>
      </c>
      <c r="BW118" s="294">
        <v>-265018.45</v>
      </c>
      <c r="BX118" s="294">
        <v>-326897.56</v>
      </c>
      <c r="BY118" s="294">
        <v>-429203.20000000001</v>
      </c>
      <c r="BZ118" s="294">
        <v>-829522.04</v>
      </c>
      <c r="CA118" s="294">
        <v>-101045.4</v>
      </c>
      <c r="CB118" s="294">
        <v>-282002.73</v>
      </c>
      <c r="CC118" s="294">
        <v>-637784.25</v>
      </c>
      <c r="CD118" s="294">
        <v>-129221.96</v>
      </c>
      <c r="CE118" s="294">
        <v>-430714.81</v>
      </c>
      <c r="CF118" s="294">
        <v>-125000</v>
      </c>
      <c r="CG118" s="294">
        <v>-5704566.9100000001</v>
      </c>
      <c r="CH118" s="294">
        <v>-179686.88</v>
      </c>
      <c r="CI118" s="294">
        <v>-754714.86</v>
      </c>
      <c r="CJ118" s="294">
        <v>-152807.57</v>
      </c>
      <c r="CK118" s="294">
        <v>-448444.96</v>
      </c>
      <c r="CL118" s="294">
        <v>-509496.19</v>
      </c>
      <c r="CM118" s="294">
        <v>-182080.66</v>
      </c>
      <c r="CN118" s="294">
        <v>-424261.67</v>
      </c>
      <c r="CO118" s="294">
        <v>-194367.96</v>
      </c>
      <c r="CP118" s="294">
        <v>-156935.26</v>
      </c>
      <c r="CQ118" s="294">
        <v>-180224.01</v>
      </c>
      <c r="CR118" s="294">
        <v>-206497.54</v>
      </c>
      <c r="CS118" s="294">
        <v>-168556.74</v>
      </c>
      <c r="CT118" s="294">
        <v>-2070222.19</v>
      </c>
      <c r="CU118" s="294">
        <v>-359086</v>
      </c>
      <c r="CV118" s="294">
        <v>-322394.38</v>
      </c>
      <c r="CW118" s="294">
        <v>-184.68</v>
      </c>
      <c r="CX118" s="294">
        <v>-98345.68</v>
      </c>
      <c r="CY118" s="294">
        <v>-2838.93</v>
      </c>
      <c r="CZ118" s="294">
        <v>-334143.81</v>
      </c>
      <c r="DA118" s="294">
        <v>-236451.17</v>
      </c>
      <c r="DB118" s="294">
        <v>-3310621.96</v>
      </c>
      <c r="DC118" s="294">
        <v>-4968768.91</v>
      </c>
      <c r="DD118" s="294">
        <v>-14083.2</v>
      </c>
      <c r="DE118" s="294">
        <v>-160682.51999999999</v>
      </c>
      <c r="DF118" s="294">
        <v>-283227.01</v>
      </c>
      <c r="DG118" s="294">
        <v>-309393.01</v>
      </c>
      <c r="DH118" s="294">
        <v>-535634.05000000005</v>
      </c>
      <c r="DI118" s="294">
        <v>-21283.91</v>
      </c>
      <c r="DJ118" s="294">
        <v>-28136.62</v>
      </c>
      <c r="DK118" s="294">
        <v>-5832263.1200000001</v>
      </c>
      <c r="DL118" s="294">
        <v>-13863.53</v>
      </c>
      <c r="DM118" s="294">
        <v>-319588.40000000002</v>
      </c>
      <c r="DN118" s="294">
        <v>-597895.84</v>
      </c>
      <c r="DO118" s="294">
        <v>-712279.4</v>
      </c>
      <c r="DP118" s="294">
        <v>-325576.49</v>
      </c>
      <c r="DQ118" s="294">
        <v>-489358.59</v>
      </c>
      <c r="DR118" s="294">
        <v>-523738.31</v>
      </c>
      <c r="DS118" s="294">
        <v>-602660.93999999994</v>
      </c>
      <c r="DT118" s="294">
        <v>-2430807.27</v>
      </c>
      <c r="DU118" s="294">
        <v>-271877.51</v>
      </c>
      <c r="DV118" s="294">
        <v>-2168472.5699999998</v>
      </c>
      <c r="DW118" s="294">
        <v>-3350358.74</v>
      </c>
      <c r="DX118" s="294">
        <v>-889670.81</v>
      </c>
      <c r="DY118" s="294">
        <v>-1624927.2</v>
      </c>
      <c r="DZ118" s="294">
        <v>-381636.23</v>
      </c>
      <c r="EA118" s="294">
        <v>-75471.3</v>
      </c>
      <c r="EB118" s="294">
        <v>-694722.3</v>
      </c>
      <c r="EC118" s="294">
        <v>-5350</v>
      </c>
      <c r="ED118" s="294">
        <v>-1393454.32</v>
      </c>
      <c r="EE118" s="294">
        <v>-2619063.46</v>
      </c>
      <c r="EF118" s="294">
        <v>-2213681.0299999998</v>
      </c>
      <c r="EG118" s="294">
        <v>-3570641.44</v>
      </c>
      <c r="EH118" s="294">
        <v>-544275.06000000006</v>
      </c>
      <c r="EI118" s="294">
        <v>-285330.67</v>
      </c>
      <c r="EJ118" s="294">
        <v>-615475.71</v>
      </c>
      <c r="EK118" s="294">
        <v>-369685.71</v>
      </c>
      <c r="EL118" s="294">
        <v>-488884.06</v>
      </c>
      <c r="EM118" s="294">
        <v>-3370.86</v>
      </c>
      <c r="EN118" s="294"/>
      <c r="EO118" s="294">
        <v>-1088656.93</v>
      </c>
      <c r="EP118" s="294">
        <v>-1009276.06</v>
      </c>
      <c r="EQ118" s="294">
        <v>-343988.04</v>
      </c>
      <c r="ER118" s="294">
        <v>-560707.04</v>
      </c>
      <c r="ES118" s="294">
        <v>-3531</v>
      </c>
      <c r="ET118" s="294">
        <v>-1536722.34</v>
      </c>
      <c r="EU118" s="294">
        <v>-1036835.98</v>
      </c>
      <c r="EV118" s="294">
        <v>-709746.78</v>
      </c>
      <c r="EW118" s="294">
        <v>-8216798.2800000003</v>
      </c>
      <c r="EX118" s="294">
        <v>-119083.22</v>
      </c>
      <c r="EY118" s="294">
        <v>-411047.33</v>
      </c>
      <c r="EZ118" s="294">
        <v>-350015.06</v>
      </c>
      <c r="FA118" s="294">
        <v>-785525.24</v>
      </c>
      <c r="FB118" s="294">
        <v>-420270.6</v>
      </c>
      <c r="FC118" s="294">
        <v>-10013.200000000001</v>
      </c>
      <c r="FD118" s="294">
        <v>-570704.23</v>
      </c>
      <c r="FE118" s="294">
        <v>-854474.76</v>
      </c>
      <c r="FF118" s="294"/>
      <c r="FG118" s="294">
        <v>-156305.31</v>
      </c>
      <c r="FH118" s="294">
        <v>-518403.77</v>
      </c>
      <c r="FI118" s="294"/>
      <c r="FJ118" s="294">
        <v>-320262.48</v>
      </c>
      <c r="FK118" s="294">
        <v>-370902.23</v>
      </c>
      <c r="FL118" s="294"/>
      <c r="FM118" s="294">
        <v>-389436.8</v>
      </c>
      <c r="FN118" s="294">
        <v>-600839.11</v>
      </c>
      <c r="FO118" s="294">
        <v>-1605</v>
      </c>
      <c r="FP118" s="294">
        <v>-93289.71</v>
      </c>
      <c r="FQ118" s="294">
        <v>-61089.46</v>
      </c>
      <c r="FR118" s="294">
        <v>-205093.24</v>
      </c>
      <c r="FS118" s="294">
        <v>-818413.55</v>
      </c>
      <c r="FT118" s="294">
        <v>-604628.51</v>
      </c>
      <c r="FU118" s="294">
        <v>-1067653.56</v>
      </c>
      <c r="FV118" s="294">
        <v>-426285.29</v>
      </c>
      <c r="FW118" s="294">
        <v>-1470086.74</v>
      </c>
      <c r="FX118" s="294"/>
      <c r="FY118" s="294">
        <v>-710834.18</v>
      </c>
      <c r="FZ118" s="294">
        <v>-446278.88</v>
      </c>
      <c r="GA118" s="294">
        <v>-1163184.77</v>
      </c>
      <c r="GB118" s="294">
        <v>-766445.32</v>
      </c>
      <c r="GC118" s="294"/>
      <c r="GD118" s="294">
        <v>-181473.13</v>
      </c>
      <c r="GE118" s="294">
        <v>-129104.44</v>
      </c>
      <c r="GF118" s="294">
        <v>-341012.61</v>
      </c>
      <c r="GG118" s="294">
        <v>-152725.51</v>
      </c>
      <c r="GH118" s="294"/>
      <c r="GI118" s="294">
        <v>-242625.32</v>
      </c>
      <c r="GJ118" s="294"/>
      <c r="GK118" s="294">
        <v>-285272.14</v>
      </c>
      <c r="GL118" s="294">
        <v>-19083.34</v>
      </c>
      <c r="GM118" s="294">
        <v>-167872.16</v>
      </c>
      <c r="GN118" s="294">
        <v>-97539.07</v>
      </c>
      <c r="GO118" s="294">
        <v>-227652.38</v>
      </c>
      <c r="GP118" s="294">
        <v>-78479.41</v>
      </c>
      <c r="GQ118" s="294"/>
      <c r="GR118" s="294">
        <v>-528889.96</v>
      </c>
      <c r="GS118" s="294">
        <v>-554144.42000000004</v>
      </c>
      <c r="GT118" s="294">
        <v>-1020424.38</v>
      </c>
      <c r="GU118" s="294">
        <v>-109356.66</v>
      </c>
      <c r="GV118" s="294">
        <v>-499792.92</v>
      </c>
      <c r="GW118" s="294">
        <v>-981801.64</v>
      </c>
      <c r="GX118" s="294">
        <v>-261755.22</v>
      </c>
      <c r="GY118" s="294">
        <v>-1691859.89</v>
      </c>
      <c r="GZ118" s="294">
        <v>-41189.01</v>
      </c>
      <c r="HA118" s="294">
        <v>-81814.05</v>
      </c>
      <c r="HB118" s="294">
        <v>-25888.97</v>
      </c>
      <c r="HC118" s="294">
        <v>-53939</v>
      </c>
      <c r="HD118" s="294">
        <v>-60387.15</v>
      </c>
      <c r="HE118" s="294">
        <v>-766208.86</v>
      </c>
      <c r="HF118" s="294">
        <v>-64298.69</v>
      </c>
      <c r="HG118" s="294">
        <v>-1398488.0299999998</v>
      </c>
      <c r="HH118" s="294">
        <v>-800342.83</v>
      </c>
      <c r="HI118" s="294">
        <v>-222574.13</v>
      </c>
      <c r="HJ118" s="294"/>
      <c r="HK118" s="294">
        <v>-289816.17</v>
      </c>
      <c r="HL118" s="294">
        <v>-1608727.44</v>
      </c>
      <c r="HM118" s="294">
        <v>-1860.58</v>
      </c>
      <c r="HN118" s="294">
        <v>-241100.21</v>
      </c>
      <c r="HO118" s="294">
        <v>-149985.84</v>
      </c>
      <c r="HP118" s="294">
        <v>-620124.06999999995</v>
      </c>
      <c r="HQ118" s="294">
        <v>-345890.79</v>
      </c>
      <c r="HR118" s="294">
        <v>-176681.54</v>
      </c>
      <c r="HS118" s="294">
        <v>-75312.08</v>
      </c>
      <c r="HT118" s="294">
        <v>-10757.7</v>
      </c>
      <c r="HU118" s="294">
        <v>-269273.96000000002</v>
      </c>
      <c r="HV118" s="294">
        <v>-306149.78000000003</v>
      </c>
      <c r="HW118" s="294">
        <v>-414622.68</v>
      </c>
      <c r="HX118" s="294">
        <v>-491713.14</v>
      </c>
      <c r="HY118" s="294">
        <v>-346583.67</v>
      </c>
      <c r="HZ118" s="294">
        <v>-404005.34</v>
      </c>
      <c r="IA118" s="294">
        <v>-332176.23</v>
      </c>
      <c r="IB118" s="294">
        <v>-186985.22</v>
      </c>
      <c r="IC118" s="294">
        <v>-391430.01</v>
      </c>
      <c r="ID118" s="294">
        <v>-191981.91</v>
      </c>
      <c r="IE118" s="294">
        <v>-581868.5</v>
      </c>
      <c r="IF118" s="294">
        <v>-344495.41</v>
      </c>
      <c r="IG118" s="294">
        <v>-302046.51</v>
      </c>
      <c r="IH118" s="294"/>
      <c r="II118" s="294">
        <v>-1590471.8</v>
      </c>
      <c r="IJ118" s="294">
        <v>-4649.78</v>
      </c>
      <c r="IK118" s="294">
        <v>-464480.27</v>
      </c>
      <c r="IL118" s="294">
        <v>-2862020.5</v>
      </c>
      <c r="IM118" s="294">
        <v>-472328.18</v>
      </c>
      <c r="IN118" s="294">
        <v>-212348.66</v>
      </c>
      <c r="IO118" s="294">
        <v>-301536.27</v>
      </c>
      <c r="IP118" s="294">
        <v>-22664.26</v>
      </c>
      <c r="IQ118" s="294">
        <v>-845801.33</v>
      </c>
      <c r="IR118" s="294">
        <v>0</v>
      </c>
      <c r="IS118" s="294">
        <v>-3902835.09</v>
      </c>
      <c r="IT118" s="294">
        <v>0</v>
      </c>
      <c r="IU118" s="294">
        <v>-6344.65</v>
      </c>
      <c r="IV118" s="294">
        <v>-8732.1299999999992</v>
      </c>
      <c r="IW118" s="294">
        <v>-642282.51</v>
      </c>
      <c r="IX118" s="294">
        <v>-504222.68</v>
      </c>
      <c r="IY118" s="294">
        <v>-245390.04</v>
      </c>
      <c r="IZ118" s="294">
        <v>-14277.62</v>
      </c>
      <c r="JA118" s="294">
        <v>-245160.37</v>
      </c>
      <c r="JB118" s="294">
        <v>-287111.11</v>
      </c>
      <c r="JC118" s="294">
        <v>-261982.19</v>
      </c>
      <c r="JD118" s="294">
        <v>-253709.49</v>
      </c>
      <c r="JE118" s="294">
        <v>-8318.7199999999993</v>
      </c>
      <c r="JF118" s="294">
        <v>-55808.22</v>
      </c>
      <c r="JG118" s="294">
        <v>-773581.67</v>
      </c>
      <c r="JH118" s="294">
        <v>-288522.33</v>
      </c>
      <c r="JI118" s="294"/>
      <c r="JJ118" s="294">
        <v>-11786.46</v>
      </c>
      <c r="JK118" s="294">
        <v>-3194659.61</v>
      </c>
      <c r="JL118" s="294">
        <v>-425653.99</v>
      </c>
      <c r="JM118" s="294">
        <v>-20612.54</v>
      </c>
      <c r="JN118" s="294">
        <v>-1316948.6200000001</v>
      </c>
      <c r="JO118" s="294">
        <v>-182453.57</v>
      </c>
      <c r="JP118" s="294">
        <v>-2151030.83</v>
      </c>
      <c r="JQ118" s="294">
        <v>-493814.86</v>
      </c>
      <c r="JR118" s="294">
        <v>-3180400.91</v>
      </c>
      <c r="JS118" s="294"/>
      <c r="JT118" s="294">
        <v>-621756.79</v>
      </c>
      <c r="JU118" s="294">
        <v>-343221.42</v>
      </c>
      <c r="JV118" s="294">
        <v>-780518.42</v>
      </c>
      <c r="JW118" s="294">
        <v>-86697.87</v>
      </c>
      <c r="JX118" s="294">
        <v>-1478408.89</v>
      </c>
      <c r="JY118" s="294">
        <v>-433605.86</v>
      </c>
      <c r="JZ118" s="294">
        <v>-822410.06</v>
      </c>
      <c r="KA118" s="294">
        <v>-520632.12</v>
      </c>
      <c r="KB118" s="294"/>
      <c r="KC118" s="294">
        <v>-276197.71000000002</v>
      </c>
      <c r="KD118" s="294">
        <v>0</v>
      </c>
      <c r="KE118" s="294">
        <v>-75819.58</v>
      </c>
      <c r="KF118" s="294"/>
      <c r="KG118" s="294">
        <v>-14635.46</v>
      </c>
      <c r="KH118" s="294">
        <v>-11738859.67</v>
      </c>
      <c r="KI118" s="294"/>
      <c r="KJ118" s="294">
        <v>-56388.54</v>
      </c>
      <c r="KK118" s="294">
        <v>-168339.98</v>
      </c>
      <c r="KL118" s="294">
        <v>-357339.95</v>
      </c>
      <c r="KM118" s="294"/>
      <c r="KN118" s="294">
        <v>-2165186.65</v>
      </c>
      <c r="KO118" s="294">
        <v>-277717.49</v>
      </c>
      <c r="KP118" s="294"/>
      <c r="KQ118" s="294">
        <v>-7502271.6100000003</v>
      </c>
      <c r="KR118" s="294">
        <v>-246204.08</v>
      </c>
      <c r="KS118" s="294">
        <v>-568842.74</v>
      </c>
      <c r="KT118" s="294">
        <v>-870655.08</v>
      </c>
      <c r="KU118" s="294">
        <v>-331765.21999999997</v>
      </c>
      <c r="KV118" s="294">
        <v>-401759.63</v>
      </c>
      <c r="KW118" s="294">
        <v>-5150140.99</v>
      </c>
      <c r="KX118" s="294">
        <v>-368201.49</v>
      </c>
      <c r="KY118" s="294">
        <v>-2483660.38</v>
      </c>
      <c r="KZ118" s="294">
        <v>-500259.66</v>
      </c>
      <c r="LA118" s="294">
        <v>-331095.2</v>
      </c>
      <c r="LB118" s="294">
        <v>-559071.11</v>
      </c>
      <c r="LC118" s="294">
        <v>-860323.86</v>
      </c>
      <c r="LD118" s="294">
        <v>-757035.06</v>
      </c>
      <c r="LE118" s="294">
        <v>-225611.17</v>
      </c>
      <c r="LF118" s="294">
        <v>-382791.55</v>
      </c>
      <c r="LG118" s="294">
        <v>-5827611.4100000001</v>
      </c>
      <c r="LH118" s="294">
        <v>-25533.54</v>
      </c>
      <c r="LI118" s="294"/>
      <c r="LJ118" s="294">
        <v>-165706.18</v>
      </c>
      <c r="LK118" s="294">
        <v>-248509.72</v>
      </c>
      <c r="LL118" s="294">
        <v>-831323.05</v>
      </c>
      <c r="LM118" s="294">
        <v>-608620.67000000004</v>
      </c>
      <c r="LN118" s="294">
        <v>-524546.63</v>
      </c>
      <c r="LO118" s="294">
        <v>-31101.49</v>
      </c>
      <c r="LP118" s="294">
        <v>-269299.96000000002</v>
      </c>
      <c r="LQ118" s="294">
        <v>0</v>
      </c>
      <c r="LR118" s="294">
        <v>-1538397.2</v>
      </c>
      <c r="LS118" s="294">
        <v>-900000</v>
      </c>
      <c r="LT118" s="294">
        <v>-205687.67999999999</v>
      </c>
      <c r="LU118" s="294">
        <v>-573465.68999999994</v>
      </c>
      <c r="LV118" s="294">
        <v>-1699666.42</v>
      </c>
      <c r="LW118" s="294"/>
      <c r="LX118" s="294">
        <v>-1247430.8600000001</v>
      </c>
      <c r="LY118" s="294">
        <v>-639662.39</v>
      </c>
      <c r="LZ118" s="294">
        <v>-1041571.99</v>
      </c>
      <c r="MA118" s="294">
        <v>-317700.74</v>
      </c>
      <c r="MB118" s="294">
        <v>-525837.73</v>
      </c>
      <c r="MC118" s="294">
        <v>-292753.90999999997</v>
      </c>
      <c r="MD118" s="294">
        <v>-312245.78000000003</v>
      </c>
      <c r="ME118" s="294">
        <v>-1249486.97</v>
      </c>
      <c r="MF118" s="294">
        <v>-292472.01</v>
      </c>
      <c r="MG118" s="294">
        <v>-385019.96</v>
      </c>
      <c r="MH118" s="294">
        <v>-227697.3</v>
      </c>
      <c r="MI118" s="294">
        <v>0</v>
      </c>
      <c r="MJ118" s="294">
        <v>-150291.44</v>
      </c>
      <c r="MK118" s="294">
        <v>-112833.82</v>
      </c>
      <c r="ML118" s="294">
        <v>-241631.7</v>
      </c>
      <c r="MM118" s="294">
        <v>-141147.49</v>
      </c>
      <c r="MN118" s="294">
        <v>-163543.47999999998</v>
      </c>
      <c r="MO118" s="294">
        <v>-463536.62</v>
      </c>
      <c r="MP118" s="294">
        <v>-192901.19000000003</v>
      </c>
      <c r="MQ118" s="294">
        <v>-419558.78</v>
      </c>
      <c r="MR118" s="294">
        <v>-154739.62</v>
      </c>
      <c r="MS118" s="294">
        <v>-6260200.4400000004</v>
      </c>
      <c r="MT118" s="294">
        <v>-419338.61</v>
      </c>
      <c r="MU118" s="294">
        <v>-520081.7</v>
      </c>
      <c r="MV118" s="294">
        <v>-589595.16</v>
      </c>
      <c r="MW118" s="294">
        <v>-1182641.69</v>
      </c>
      <c r="MX118" s="294"/>
      <c r="MY118" s="294">
        <v>-903887.5297999999</v>
      </c>
      <c r="MZ118" s="294">
        <v>-2081247.3599999999</v>
      </c>
      <c r="NA118" s="294">
        <v>-792809.94</v>
      </c>
      <c r="NB118" s="294">
        <v>-274735.86</v>
      </c>
      <c r="NC118" s="294">
        <v>-75575.099999999991</v>
      </c>
      <c r="ND118" s="294">
        <v>-7315875.6900000004</v>
      </c>
      <c r="NE118" s="294">
        <v>-64376.39</v>
      </c>
      <c r="NF118" s="294">
        <v>-630710.43000000005</v>
      </c>
      <c r="NG118" s="294">
        <v>-1858184.47</v>
      </c>
      <c r="NH118" s="294">
        <v>-272363.63</v>
      </c>
      <c r="NI118" s="294">
        <v>-1611002.45</v>
      </c>
      <c r="NJ118" s="294">
        <v>-860961.73</v>
      </c>
      <c r="NK118" s="294">
        <v>-1743904.29</v>
      </c>
      <c r="NL118" s="294">
        <v>-262439.90000000002</v>
      </c>
      <c r="NM118" s="294">
        <v>-1125862.8500000001</v>
      </c>
      <c r="NN118" s="294">
        <v>-439769.72</v>
      </c>
      <c r="NO118" s="294">
        <v>-481261.03</v>
      </c>
      <c r="NP118" s="294">
        <v>-1614140.45</v>
      </c>
      <c r="NQ118" s="294">
        <v>-120000</v>
      </c>
      <c r="NR118" s="294">
        <v>-138454.44</v>
      </c>
      <c r="NS118" s="294">
        <v>-209252.5</v>
      </c>
      <c r="NT118" s="294">
        <v>-139043.78</v>
      </c>
      <c r="NU118" s="294">
        <v>-3901.39</v>
      </c>
      <c r="NV118" s="294">
        <v>-205245.53</v>
      </c>
      <c r="NW118" s="294">
        <v>-48000</v>
      </c>
      <c r="NX118" s="294">
        <v>-1332714.58</v>
      </c>
      <c r="NY118" s="294">
        <v>-207124.44</v>
      </c>
      <c r="NZ118" s="294">
        <v>-172729.34</v>
      </c>
      <c r="OA118" s="294">
        <v>-446662.14999999997</v>
      </c>
      <c r="OB118" s="294">
        <v>-365423.99</v>
      </c>
      <c r="OC118" s="294">
        <v>-492732</v>
      </c>
      <c r="OD118" s="294">
        <v>0</v>
      </c>
      <c r="OE118" s="294">
        <v>0</v>
      </c>
      <c r="OF118" s="294">
        <v>-606311.82999999996</v>
      </c>
      <c r="OG118" s="294">
        <v>-1822220.71</v>
      </c>
      <c r="OH118" s="294">
        <v>-671420.37</v>
      </c>
      <c r="OI118" s="294">
        <v>-599712.6</v>
      </c>
      <c r="OJ118" s="294">
        <v>-24472.43</v>
      </c>
      <c r="OK118" s="294"/>
      <c r="OL118" s="294"/>
      <c r="OM118" s="294"/>
      <c r="ON118" s="294">
        <v>-4650232.79</v>
      </c>
      <c r="OO118" s="294">
        <v>-1030883.26</v>
      </c>
      <c r="OP118" s="294">
        <v>-13845.06</v>
      </c>
      <c r="OQ118" s="294">
        <v>-875435.12</v>
      </c>
      <c r="OR118" s="294">
        <v>-186676.41</v>
      </c>
      <c r="OS118" s="294">
        <v>-1902059.24</v>
      </c>
      <c r="OT118" s="294">
        <v>-738.3</v>
      </c>
      <c r="OU118" s="294">
        <v>-395653.64</v>
      </c>
      <c r="OV118" s="294">
        <v>-1218043</v>
      </c>
      <c r="OW118" s="294">
        <v>-1414632.65</v>
      </c>
      <c r="OX118" s="294">
        <v>-2518309.5099999998</v>
      </c>
      <c r="OY118" s="294">
        <v>-285636.98</v>
      </c>
      <c r="OZ118" s="294">
        <v>-27394.120000000003</v>
      </c>
      <c r="PA118" s="294">
        <v>-623960.81000000006</v>
      </c>
      <c r="PB118" s="294">
        <v>-38160</v>
      </c>
      <c r="PC118" s="294">
        <v>-201752.26</v>
      </c>
      <c r="PD118" s="294">
        <v>-388663.7</v>
      </c>
      <c r="PE118" s="294">
        <v>-86060.15</v>
      </c>
      <c r="PF118" s="294">
        <v>-393552.02</v>
      </c>
      <c r="PG118" s="294"/>
      <c r="PH118" s="294">
        <v>-185796.01</v>
      </c>
      <c r="PI118" s="294">
        <v>-354213.54</v>
      </c>
      <c r="PJ118" s="294">
        <v>-204397.25</v>
      </c>
      <c r="PK118" s="294">
        <v>-244547.46</v>
      </c>
      <c r="PL118" s="294">
        <v>-301762.15999999997</v>
      </c>
      <c r="PM118" s="294">
        <v>-322735.23</v>
      </c>
      <c r="PN118" s="294">
        <v>0</v>
      </c>
      <c r="PO118" s="294">
        <v>-545628.53</v>
      </c>
      <c r="PP118" s="294">
        <v>-7153.01</v>
      </c>
      <c r="PQ118" s="294">
        <v>-205199.54</v>
      </c>
      <c r="PR118" s="294">
        <v>-149217.81</v>
      </c>
      <c r="PS118" s="294">
        <v>-14775.79</v>
      </c>
      <c r="PT118" s="294"/>
      <c r="PU118" s="294">
        <v>-64088.23</v>
      </c>
      <c r="PV118" s="294"/>
      <c r="PW118" s="294"/>
      <c r="PX118" s="294"/>
      <c r="PY118" s="294">
        <v>-392943.78</v>
      </c>
      <c r="PZ118" s="294">
        <v>-428964.66</v>
      </c>
      <c r="QA118" s="294">
        <v>-167900</v>
      </c>
      <c r="QB118" s="294">
        <v>-1637014.41</v>
      </c>
      <c r="QC118" s="294">
        <v>-305885.39</v>
      </c>
      <c r="QD118" s="294">
        <v>-407688.99</v>
      </c>
      <c r="QE118" s="294">
        <v>-187303.44</v>
      </c>
      <c r="QF118" s="294">
        <v>-213885.32</v>
      </c>
      <c r="QG118" s="294"/>
      <c r="QH118" s="294">
        <v>-511116.15</v>
      </c>
      <c r="QI118" s="294">
        <v>-205014.57</v>
      </c>
      <c r="QJ118" s="294">
        <v>-217104.74</v>
      </c>
      <c r="QK118" s="294">
        <v>-1024241.53</v>
      </c>
      <c r="QL118" s="294">
        <v>-589147.32999999996</v>
      </c>
      <c r="QM118" s="294">
        <v>-448391.13</v>
      </c>
      <c r="QN118" s="294">
        <v>-2945623.4</v>
      </c>
      <c r="QO118" s="294">
        <v>-172045.47</v>
      </c>
      <c r="QP118" s="294">
        <v>-66841.31</v>
      </c>
      <c r="QQ118" s="294">
        <v>-206068.84</v>
      </c>
      <c r="QR118" s="294">
        <v>-51587.83</v>
      </c>
      <c r="QS118" s="294"/>
      <c r="QT118" s="294"/>
      <c r="QU118" s="294">
        <v>-321191.89</v>
      </c>
      <c r="QV118" s="294">
        <v>-541700</v>
      </c>
      <c r="QW118" s="294">
        <v>-219475.26</v>
      </c>
      <c r="QX118" s="294">
        <v>-247236.28</v>
      </c>
      <c r="QY118" s="294">
        <v>-813941.93</v>
      </c>
      <c r="QZ118" s="294">
        <v>-10339.040000000001</v>
      </c>
      <c r="RA118" s="294">
        <v>-449826.42</v>
      </c>
      <c r="RB118" s="294"/>
      <c r="RC118" s="294">
        <v>-238181.98</v>
      </c>
      <c r="RD118" s="294">
        <v>-136830.1</v>
      </c>
      <c r="RE118" s="294">
        <v>-118504.55</v>
      </c>
      <c r="RF118" s="294">
        <v>-91590.33</v>
      </c>
      <c r="RG118" s="294">
        <v>-4608908.12</v>
      </c>
      <c r="RH118" s="294">
        <v>-468167.39</v>
      </c>
      <c r="RI118" s="294">
        <v>-506450.6</v>
      </c>
      <c r="RJ118" s="294">
        <v>-437378.77</v>
      </c>
      <c r="RK118" s="294">
        <v>-434397.07</v>
      </c>
      <c r="RL118" s="294"/>
      <c r="RM118" s="294">
        <v>-846895.56</v>
      </c>
      <c r="RN118" s="294">
        <v>-202704.85</v>
      </c>
      <c r="RO118" s="294">
        <v>-2172.3200000000002</v>
      </c>
      <c r="RP118" s="294">
        <v>-3361140.55</v>
      </c>
      <c r="RQ118" s="294">
        <v>-1073605.55</v>
      </c>
      <c r="RR118" s="294">
        <v>-134027.37</v>
      </c>
      <c r="RS118" s="294">
        <v>-546297.32999999996</v>
      </c>
      <c r="RT118" s="294">
        <v>-453753.2</v>
      </c>
      <c r="RU118" s="294">
        <v>-351767.66</v>
      </c>
      <c r="RV118" s="294">
        <v>-139222.69</v>
      </c>
      <c r="RW118" s="294">
        <v>-158962.19</v>
      </c>
      <c r="RX118" s="294">
        <v>-212839.6</v>
      </c>
      <c r="RY118" s="294">
        <v>-65175.93</v>
      </c>
      <c r="RZ118" s="294">
        <v>-13832.2</v>
      </c>
      <c r="SA118" s="294">
        <v>-3313846.06</v>
      </c>
      <c r="SB118" s="294">
        <v>0</v>
      </c>
      <c r="SC118" s="294">
        <v>-225644.06</v>
      </c>
      <c r="SD118" s="294">
        <v>-155531.68</v>
      </c>
      <c r="SE118" s="294">
        <v>-139916.65</v>
      </c>
      <c r="SF118" s="294">
        <v>-256957.33</v>
      </c>
      <c r="SG118" s="294">
        <v>-99732.43</v>
      </c>
      <c r="SH118" s="294">
        <v>-493551.07</v>
      </c>
      <c r="SI118" s="294">
        <v>-199871.16</v>
      </c>
      <c r="SJ118" s="294">
        <v>-220500</v>
      </c>
      <c r="SK118" s="294">
        <v>-511585.74</v>
      </c>
      <c r="SL118" s="294">
        <v>-75619.58</v>
      </c>
      <c r="SM118" s="294">
        <v>-2512314.4900000002</v>
      </c>
      <c r="SN118" s="294">
        <v>-271840.73</v>
      </c>
      <c r="SO118" s="294">
        <v>-281933.05</v>
      </c>
      <c r="SP118" s="294">
        <v>-18648.27</v>
      </c>
      <c r="SQ118" s="294">
        <v>-222400.31</v>
      </c>
      <c r="SR118" s="294">
        <v>-193101.68</v>
      </c>
      <c r="SS118" s="294">
        <v>-185637.37</v>
      </c>
      <c r="ST118" s="294">
        <v>-203435.12</v>
      </c>
      <c r="SU118" s="294">
        <v>-2326000</v>
      </c>
      <c r="SV118" s="294">
        <v>-322606.53999999998</v>
      </c>
      <c r="SW118" s="294">
        <v>-339893.62</v>
      </c>
      <c r="SX118" s="294">
        <v>-323618.5</v>
      </c>
      <c r="SY118" s="294">
        <v>-205546.44</v>
      </c>
      <c r="SZ118" s="294">
        <v>-192798.25</v>
      </c>
      <c r="TA118" s="294">
        <v>-102400</v>
      </c>
      <c r="TB118" s="294">
        <v>-2055505.09</v>
      </c>
      <c r="TC118" s="294">
        <v>-339793.76</v>
      </c>
      <c r="TD118" s="294">
        <v>-137735.96</v>
      </c>
      <c r="TE118" s="294">
        <v>-437220.28</v>
      </c>
      <c r="TF118" s="294">
        <v>-619989.6</v>
      </c>
      <c r="TG118" s="294">
        <v>-177575.7</v>
      </c>
      <c r="TH118" s="294">
        <v>-107679.42</v>
      </c>
      <c r="TI118" s="294">
        <v>-13699343.220000001</v>
      </c>
      <c r="TJ118" s="294">
        <v>-588097.54</v>
      </c>
      <c r="TK118" s="294">
        <v>-678082.07</v>
      </c>
      <c r="TL118" s="294">
        <v>-973014.97</v>
      </c>
      <c r="TM118" s="294">
        <v>-1096349.3600000001</v>
      </c>
      <c r="TN118" s="294">
        <v>-247842.64</v>
      </c>
      <c r="TO118" s="294">
        <v>-268074.3</v>
      </c>
      <c r="TP118" s="294">
        <v>-866987.3</v>
      </c>
      <c r="TQ118" s="294">
        <v>-789245.31</v>
      </c>
      <c r="TR118" s="294">
        <v>-1129466.8700000001</v>
      </c>
      <c r="TS118" s="294">
        <v>-1424053.29</v>
      </c>
      <c r="TT118" s="294">
        <v>-526606.30000000005</v>
      </c>
      <c r="TU118" s="294">
        <v>-551225.18000000005</v>
      </c>
      <c r="TV118" s="294">
        <v>-687282.87</v>
      </c>
      <c r="TW118" s="294">
        <v>-596644.66</v>
      </c>
      <c r="TX118" s="294">
        <v>-193091.43</v>
      </c>
      <c r="TY118" s="294">
        <v>-2564129.64</v>
      </c>
      <c r="TZ118" s="294">
        <v>-561218.18999999994</v>
      </c>
      <c r="UA118" s="294">
        <v>-1858943.9</v>
      </c>
      <c r="UB118" s="294">
        <v>-1114331.04</v>
      </c>
      <c r="UC118" s="294">
        <v>-549525.02</v>
      </c>
      <c r="UD118" s="294">
        <v>-446192.2</v>
      </c>
      <c r="UE118" s="294">
        <v>-5525647.3200000003</v>
      </c>
      <c r="UF118" s="294">
        <v>-391053.2</v>
      </c>
      <c r="UG118" s="294">
        <v>-337949.57</v>
      </c>
      <c r="UH118" s="294">
        <v>-147177.82</v>
      </c>
      <c r="UI118" s="294">
        <v>-155720.54</v>
      </c>
      <c r="UJ118" s="294">
        <v>-4432784.8600000003</v>
      </c>
      <c r="UK118" s="294">
        <v>-402390.38</v>
      </c>
      <c r="UL118" s="294">
        <v>-275173.59000000003</v>
      </c>
      <c r="UM118" s="294">
        <v>-430726.23</v>
      </c>
      <c r="UN118" s="294">
        <v>-493513.72</v>
      </c>
      <c r="UO118" s="294">
        <v>-226240</v>
      </c>
      <c r="UP118" s="294">
        <v>-7757719.6600000001</v>
      </c>
      <c r="UQ118" s="294">
        <v>-825375.16</v>
      </c>
      <c r="UR118" s="294">
        <v>-519190.69</v>
      </c>
      <c r="US118" s="294">
        <v>-3239794.02</v>
      </c>
      <c r="UT118" s="294">
        <v>-311655.03999999998</v>
      </c>
      <c r="UU118" s="294">
        <v>-547507.43999999994</v>
      </c>
      <c r="UV118" s="294">
        <v>-2131559.35</v>
      </c>
      <c r="UW118" s="294">
        <v>-632592.19999999995</v>
      </c>
      <c r="UX118" s="294">
        <v>-194954.2</v>
      </c>
      <c r="UY118" s="294">
        <v>-626677.53</v>
      </c>
      <c r="UZ118" s="294">
        <v>-304042.86</v>
      </c>
      <c r="VA118" s="294">
        <v>-1268113.46</v>
      </c>
      <c r="VB118" s="294">
        <v>-601222.98</v>
      </c>
      <c r="VC118" s="294">
        <v>-1257683.42</v>
      </c>
      <c r="VD118" s="294">
        <v>-608942.42000000004</v>
      </c>
      <c r="VE118" s="294">
        <v>-415426.09</v>
      </c>
      <c r="VF118" s="294">
        <v>-354669.05</v>
      </c>
      <c r="VG118" s="294">
        <v>-182461.28</v>
      </c>
      <c r="VH118" s="294">
        <v>-2120641.38</v>
      </c>
      <c r="VI118" s="294">
        <v>-135644.51999999999</v>
      </c>
      <c r="VJ118" s="294">
        <v>-409188.33</v>
      </c>
      <c r="VK118" s="294"/>
      <c r="VL118" s="294"/>
      <c r="VM118" s="294">
        <v>-54978.78</v>
      </c>
      <c r="VN118" s="294">
        <v>-489754.68</v>
      </c>
      <c r="VO118" s="294">
        <v>-778088.33</v>
      </c>
      <c r="VP118" s="294">
        <v>-827813.98</v>
      </c>
      <c r="VQ118" s="294">
        <v>-598787.34</v>
      </c>
      <c r="VR118" s="294">
        <v>-353696.8</v>
      </c>
      <c r="VS118" s="294">
        <v>-292419</v>
      </c>
      <c r="VT118" s="294">
        <v>-269759.21999999997</v>
      </c>
      <c r="VU118" s="294">
        <v>-2441212.81</v>
      </c>
      <c r="VV118" s="294">
        <v>-220608.8</v>
      </c>
      <c r="VW118" s="294">
        <v>-1194955.8500000001</v>
      </c>
      <c r="VX118" s="294">
        <v>-527831.27</v>
      </c>
      <c r="VY118" s="294">
        <v>-162386.96</v>
      </c>
      <c r="VZ118" s="294">
        <v>-350296.06</v>
      </c>
      <c r="WA118" s="294">
        <v>-129692.16</v>
      </c>
      <c r="WB118" s="294">
        <v>-32966.300000000003</v>
      </c>
      <c r="WC118" s="294">
        <v>-407782.14</v>
      </c>
      <c r="WD118" s="294"/>
      <c r="WE118" s="294">
        <v>-264581.53999999998</v>
      </c>
      <c r="WF118" s="294">
        <v>-485913.12000000005</v>
      </c>
      <c r="WG118" s="294">
        <v>-439073.44</v>
      </c>
      <c r="WH118" s="294">
        <v>-658649.19999999995</v>
      </c>
      <c r="WI118" s="294">
        <v>-287278.52</v>
      </c>
      <c r="WJ118" s="294">
        <v>-504363.79</v>
      </c>
      <c r="WK118" s="294">
        <v>-489872.4</v>
      </c>
      <c r="WL118" s="294">
        <v>-3229213.9000000004</v>
      </c>
      <c r="WM118" s="294">
        <v>-495968.64</v>
      </c>
      <c r="WN118" s="294">
        <v>-898421.04</v>
      </c>
      <c r="WO118" s="294">
        <v>-846579.39</v>
      </c>
      <c r="WP118" s="294">
        <v>-345241.98</v>
      </c>
      <c r="WQ118" s="294">
        <v>-583712.22</v>
      </c>
      <c r="WR118" s="294">
        <v>-578936.70000000007</v>
      </c>
      <c r="WS118" s="294">
        <v>-291845.59000000003</v>
      </c>
      <c r="WT118" s="294">
        <v>-667033.59</v>
      </c>
      <c r="WU118" s="294">
        <v>-257132.04</v>
      </c>
      <c r="WV118" s="294">
        <v>-250135.79</v>
      </c>
      <c r="WW118" s="294">
        <v>-5331.75</v>
      </c>
      <c r="WX118" s="294">
        <v>-171511.42</v>
      </c>
      <c r="WY118" s="294">
        <v>-221847.05</v>
      </c>
      <c r="WZ118" s="294"/>
      <c r="XA118" s="294"/>
      <c r="XB118" s="294"/>
      <c r="XC118" s="294">
        <v>-2074785.38</v>
      </c>
      <c r="XD118" s="294">
        <v>-4504.6100000000006</v>
      </c>
      <c r="XE118" s="294">
        <v>-183679.28</v>
      </c>
      <c r="XF118" s="294">
        <v>-141131.75</v>
      </c>
      <c r="XG118" s="294">
        <v>-284335.84000000003</v>
      </c>
      <c r="XH118" s="294">
        <v>-4036296.37</v>
      </c>
      <c r="XI118" s="294">
        <v>-451644.18</v>
      </c>
      <c r="XJ118" s="294">
        <v>-371389.77</v>
      </c>
      <c r="XK118" s="294">
        <v>-1944479.29</v>
      </c>
      <c r="XL118" s="294">
        <v>-321635.84999999998</v>
      </c>
      <c r="XM118" s="294">
        <v>-549665.4</v>
      </c>
      <c r="XN118" s="294">
        <v>-637489.22</v>
      </c>
      <c r="XO118" s="294">
        <v>-275846.52</v>
      </c>
      <c r="XP118" s="294">
        <v>-280542.86</v>
      </c>
      <c r="XQ118" s="294">
        <v>-686526.5</v>
      </c>
      <c r="XR118" s="294">
        <v>-467404.44</v>
      </c>
      <c r="XS118" s="294">
        <v>-165446.63</v>
      </c>
      <c r="XT118" s="294">
        <v>-233877.1</v>
      </c>
      <c r="XU118" s="294">
        <v>-195329.99</v>
      </c>
      <c r="XV118" s="294">
        <v>-160068.9</v>
      </c>
      <c r="XW118" s="294">
        <v>-157588.01999999999</v>
      </c>
      <c r="XX118" s="294">
        <v>-116663.59</v>
      </c>
      <c r="XY118" s="294">
        <v>-188902.56</v>
      </c>
      <c r="XZ118" s="294">
        <v>-190997.47</v>
      </c>
      <c r="YA118" s="294">
        <v>-122824.28</v>
      </c>
      <c r="YB118" s="294">
        <v>-136630.46</v>
      </c>
      <c r="YC118" s="294"/>
      <c r="YD118" s="294">
        <v>-145893.76999999999</v>
      </c>
      <c r="YE118" s="294">
        <v>-4306644.41</v>
      </c>
      <c r="YF118" s="294">
        <v>-243916.96</v>
      </c>
      <c r="YG118" s="294">
        <v>-512660.73</v>
      </c>
      <c r="YH118" s="294">
        <v>-89720.12</v>
      </c>
      <c r="YI118" s="294">
        <v>-846005.11</v>
      </c>
      <c r="YJ118" s="294">
        <v>-266102.24</v>
      </c>
      <c r="YK118" s="294">
        <v>-976366.14</v>
      </c>
      <c r="YL118" s="294">
        <v>-192526.93</v>
      </c>
      <c r="YM118" s="294">
        <v>-1918597.42</v>
      </c>
      <c r="YN118" s="294">
        <v>-787707.53</v>
      </c>
      <c r="YO118" s="294">
        <v>-350810.8</v>
      </c>
      <c r="YP118" s="294">
        <v>-266292.17</v>
      </c>
      <c r="YQ118" s="294">
        <v>-338377.94</v>
      </c>
      <c r="YR118" s="294">
        <v>-205988.18</v>
      </c>
      <c r="YS118" s="294">
        <v>-133966.06</v>
      </c>
      <c r="YT118" s="294">
        <v>-377066.79</v>
      </c>
      <c r="YU118" s="294">
        <v>-411585.5</v>
      </c>
      <c r="YV118" s="294">
        <v>-1898393.21</v>
      </c>
      <c r="YW118" s="294">
        <v>-193962.64</v>
      </c>
      <c r="YX118" s="294">
        <v>-349581.27</v>
      </c>
      <c r="YY118" s="294">
        <v>-299999.63</v>
      </c>
      <c r="YZ118" s="294"/>
      <c r="ZA118" s="294">
        <v>-104513.23</v>
      </c>
      <c r="ZB118" s="294">
        <v>-152634.23000000001</v>
      </c>
      <c r="ZC118" s="294"/>
      <c r="ZD118" s="294">
        <v>-149578.4</v>
      </c>
      <c r="ZE118" s="294">
        <v>-526729.04</v>
      </c>
      <c r="ZF118" s="294">
        <v>-175098.03</v>
      </c>
      <c r="ZG118" s="294">
        <v>-174762.6</v>
      </c>
      <c r="ZH118" s="294">
        <v>-4242.8</v>
      </c>
      <c r="ZI118" s="294">
        <v>-4316.59</v>
      </c>
      <c r="ZJ118" s="294">
        <v>-258845.83</v>
      </c>
      <c r="ZK118" s="294">
        <v>-978079.44</v>
      </c>
      <c r="ZL118" s="294">
        <v>-4310399.33</v>
      </c>
      <c r="ZM118" s="294">
        <v>-176133.3</v>
      </c>
      <c r="ZN118" s="294">
        <v>-721065.34</v>
      </c>
      <c r="ZO118" s="294">
        <v>-945153.48</v>
      </c>
      <c r="ZP118" s="294">
        <v>-1270196.97</v>
      </c>
      <c r="ZQ118" s="294">
        <v>-177423.2</v>
      </c>
      <c r="ZR118" s="294">
        <v>-324306.51</v>
      </c>
      <c r="ZS118" s="294">
        <v>-282460.28999999998</v>
      </c>
      <c r="ZT118" s="294">
        <v>-415459.75</v>
      </c>
      <c r="ZU118" s="294"/>
      <c r="ZV118" s="294">
        <v>-140473.96</v>
      </c>
      <c r="ZW118" s="294">
        <v>-194115.36</v>
      </c>
      <c r="ZX118" s="294">
        <v>-188538.73</v>
      </c>
      <c r="ZY118" s="294">
        <v>-645133.17000000004</v>
      </c>
      <c r="ZZ118" s="294">
        <v>-398306.68</v>
      </c>
      <c r="AAA118" s="294">
        <v>-173490.45</v>
      </c>
      <c r="AAB118" s="294">
        <v>-173464.68</v>
      </c>
      <c r="AAC118" s="294">
        <v>-147701.19</v>
      </c>
      <c r="AAD118" s="294">
        <v>-236554.22</v>
      </c>
      <c r="AAE118" s="294">
        <v>-141860.57999999999</v>
      </c>
      <c r="AAF118" s="294">
        <v>-4023.2</v>
      </c>
      <c r="AAG118" s="294">
        <v>-117799.4</v>
      </c>
      <c r="AAH118" s="294"/>
      <c r="AAI118" s="294">
        <v>-593579.06000000006</v>
      </c>
      <c r="AAJ118" s="294"/>
      <c r="AAK118" s="294">
        <v>-740700.67</v>
      </c>
      <c r="AAL118" s="294">
        <v>-709625.79</v>
      </c>
      <c r="AAM118" s="294">
        <v>-962848.61</v>
      </c>
      <c r="AAN118" s="294">
        <v>-331996.34999999998</v>
      </c>
      <c r="AAO118" s="294">
        <v>-6211019.8899999997</v>
      </c>
      <c r="AAP118" s="294">
        <v>-1174370.5900000001</v>
      </c>
      <c r="AAQ118" s="294">
        <v>-166620</v>
      </c>
      <c r="AAR118" s="294">
        <v>-868575.08</v>
      </c>
      <c r="AAS118" s="294">
        <v>-384990.24</v>
      </c>
      <c r="AAT118" s="294">
        <v>-149991.4</v>
      </c>
      <c r="AAU118" s="294">
        <v>-526296.93999999994</v>
      </c>
      <c r="AAV118" s="294">
        <v>-442665.69</v>
      </c>
      <c r="AAW118" s="294">
        <v>-2075727.76</v>
      </c>
      <c r="AAX118" s="294">
        <v>-563919.28</v>
      </c>
      <c r="AAY118" s="294">
        <v>-458504.32</v>
      </c>
      <c r="AAZ118" s="294">
        <v>-3933132.36</v>
      </c>
      <c r="ABA118" s="294">
        <v>-820302.63</v>
      </c>
      <c r="ABB118" s="294">
        <v>-613926.89</v>
      </c>
      <c r="ABC118" s="294">
        <v>-284640.90000000002</v>
      </c>
      <c r="ABD118" s="294">
        <v>-378996.09</v>
      </c>
      <c r="ABE118" s="294">
        <v>-290594.98</v>
      </c>
      <c r="ABF118" s="294">
        <v>-565605.29</v>
      </c>
      <c r="ABG118" s="294">
        <v>-272145.39</v>
      </c>
      <c r="ABH118" s="294">
        <v>-2569790.12</v>
      </c>
      <c r="ABI118" s="294">
        <v>-1901303.1</v>
      </c>
      <c r="ABJ118" s="294">
        <v>-452325.08</v>
      </c>
      <c r="ABK118" s="294">
        <v>-390907.5</v>
      </c>
      <c r="ABL118" s="294">
        <v>-366374.11</v>
      </c>
      <c r="ABM118" s="294">
        <v>-111255.9</v>
      </c>
      <c r="ABN118" s="294">
        <v>-291690.8</v>
      </c>
      <c r="ABO118" s="294">
        <v>-63485.52</v>
      </c>
      <c r="ABP118" s="294">
        <v>-280046</v>
      </c>
      <c r="ABQ118" s="294"/>
      <c r="ABR118" s="294">
        <v>-345796.66</v>
      </c>
      <c r="ABS118" s="294">
        <v>-281692.01</v>
      </c>
      <c r="ABT118" s="294">
        <v>-167651.39000000001</v>
      </c>
      <c r="ABU118" s="294">
        <v>-14997.56</v>
      </c>
      <c r="ABV118" s="294">
        <v>-179016.93</v>
      </c>
      <c r="ABW118" s="294">
        <v>-60855.75</v>
      </c>
      <c r="ABX118" s="294"/>
      <c r="ABY118" s="294">
        <v>0</v>
      </c>
      <c r="ABZ118" s="294">
        <v>-12733</v>
      </c>
      <c r="ACA118" s="294">
        <v>-139345.68</v>
      </c>
      <c r="ACB118" s="294">
        <v>-139543.75</v>
      </c>
      <c r="ACC118" s="294">
        <v>-95596.49</v>
      </c>
      <c r="ACD118" s="294"/>
      <c r="ACE118" s="294">
        <v>-121794.28</v>
      </c>
      <c r="ACF118" s="294">
        <v>-462492.27</v>
      </c>
      <c r="ACG118" s="294">
        <v>-224965.87</v>
      </c>
      <c r="ACH118" s="294">
        <v>-13736.46</v>
      </c>
      <c r="ACI118" s="294">
        <v>-16082655.449999999</v>
      </c>
      <c r="ACJ118" s="294">
        <v>-162146.75</v>
      </c>
      <c r="ACK118" s="294">
        <v>-454145.45</v>
      </c>
      <c r="ACL118" s="294">
        <v>-581428.63</v>
      </c>
      <c r="ACM118" s="294">
        <v>-99582.16</v>
      </c>
      <c r="ACN118" s="294"/>
      <c r="ACO118" s="294"/>
      <c r="ACP118" s="294"/>
      <c r="ACQ118" s="294"/>
      <c r="ACR118" s="294">
        <v>-615849.68000000005</v>
      </c>
      <c r="ACS118" s="294"/>
      <c r="ACT118" s="294">
        <v>-841663</v>
      </c>
      <c r="ACU118" s="294"/>
      <c r="ACV118" s="294">
        <v>-2091021.27</v>
      </c>
      <c r="ACW118" s="294">
        <v>-211380.13</v>
      </c>
      <c r="ACX118" s="294"/>
      <c r="ACY118" s="294"/>
      <c r="ACZ118" s="294">
        <v>-118779.23</v>
      </c>
      <c r="ADA118" s="294">
        <v>-275653.37</v>
      </c>
      <c r="ADB118" s="294"/>
      <c r="ADC118" s="294">
        <v>-306081.68</v>
      </c>
      <c r="ADD118" s="294">
        <v>-155003.72</v>
      </c>
      <c r="ADE118" s="294">
        <v>-222000</v>
      </c>
      <c r="ADF118" s="294"/>
      <c r="ADG118" s="294"/>
      <c r="ADH118" s="294">
        <v>-83754.41</v>
      </c>
      <c r="ADI118" s="294">
        <v>-70337.19</v>
      </c>
      <c r="ADJ118" s="294"/>
      <c r="ADK118" s="294">
        <v>-3106.52</v>
      </c>
      <c r="ADL118" s="294">
        <v>-5457.71</v>
      </c>
      <c r="ADM118" s="294"/>
      <c r="ADN118" s="294"/>
      <c r="ADO118" s="294">
        <v>-6858673.9400000004</v>
      </c>
      <c r="ADP118" s="294">
        <v>-1162096.8799999999</v>
      </c>
      <c r="ADQ118" s="294">
        <v>-1316743.6200000001</v>
      </c>
      <c r="ADR118" s="294"/>
      <c r="ADS118" s="294">
        <v>-24116.23</v>
      </c>
      <c r="ADT118" s="294">
        <v>-302377.89</v>
      </c>
      <c r="ADU118" s="294">
        <v>-10934.56</v>
      </c>
      <c r="ADV118" s="294">
        <v>-381336.09</v>
      </c>
      <c r="ADW118" s="294">
        <v>-149306.23999999999</v>
      </c>
      <c r="ADX118" s="294">
        <v>-175549.7</v>
      </c>
      <c r="ADY118" s="294">
        <v>-4384740.05</v>
      </c>
      <c r="ADZ118" s="294">
        <v>-24441.47</v>
      </c>
      <c r="AEA118" s="294">
        <v>-1274281.9099999999</v>
      </c>
      <c r="AEB118" s="294">
        <v>-181988.55</v>
      </c>
      <c r="AEC118" s="294">
        <v>-242093.59</v>
      </c>
      <c r="AED118" s="294">
        <v>0</v>
      </c>
      <c r="AEE118" s="294">
        <v>-455624.11</v>
      </c>
      <c r="AEF118" s="294">
        <v>-439703.97</v>
      </c>
      <c r="AEG118" s="294">
        <v>-4285.16</v>
      </c>
      <c r="AEH118" s="294">
        <v>-296245.90000000002</v>
      </c>
      <c r="AEI118" s="294">
        <v>-27246.97</v>
      </c>
      <c r="AEJ118" s="294">
        <v>-255700</v>
      </c>
      <c r="AEK118" s="294">
        <v>-164390</v>
      </c>
      <c r="AEL118" s="294">
        <v>0</v>
      </c>
      <c r="AEM118" s="294">
        <v>-610978.23</v>
      </c>
      <c r="AEN118" s="294">
        <v>-284770.31</v>
      </c>
      <c r="AEO118" s="294">
        <v>-301572.56</v>
      </c>
      <c r="AEP118" s="294">
        <v>-438467.06</v>
      </c>
      <c r="AEQ118" s="294">
        <v>-843.16</v>
      </c>
      <c r="AER118" s="294">
        <v>-407856.57</v>
      </c>
      <c r="AES118" s="294">
        <v>-4613946.03</v>
      </c>
      <c r="AET118" s="294">
        <v>-435473.55</v>
      </c>
      <c r="AEU118" s="294">
        <v>-402089.91</v>
      </c>
      <c r="AEV118" s="294">
        <v>-527226.14</v>
      </c>
      <c r="AEW118" s="294">
        <v>-335423.99</v>
      </c>
      <c r="AEX118" s="294">
        <v>-1108134.7</v>
      </c>
      <c r="AEY118" s="294">
        <v>-162881.81</v>
      </c>
      <c r="AEZ118" s="294">
        <v>-868778.04</v>
      </c>
      <c r="AFA118" s="294">
        <v>-176598.17</v>
      </c>
      <c r="AFB118" s="294">
        <v>-109716.23</v>
      </c>
      <c r="AFC118" s="294">
        <v>-4551351.8600000003</v>
      </c>
      <c r="AFD118" s="294">
        <v>-95746.76</v>
      </c>
      <c r="AFE118" s="294">
        <v>-6067.66</v>
      </c>
      <c r="AFF118" s="294">
        <v>-195604.61</v>
      </c>
      <c r="AFG118" s="294">
        <v>-328141.84000000003</v>
      </c>
      <c r="AFH118" s="294">
        <v>-1573806.2</v>
      </c>
      <c r="AFI118" s="294">
        <v>-451451.29</v>
      </c>
      <c r="AFJ118" s="294">
        <v>-557078.54</v>
      </c>
      <c r="AFK118" s="294">
        <v>-66750.880000000005</v>
      </c>
      <c r="AFL118" s="294">
        <v>-459381.44</v>
      </c>
      <c r="AFM118" s="294">
        <v>-265364.31</v>
      </c>
      <c r="AFN118" s="294">
        <v>-211747.29</v>
      </c>
      <c r="AFO118" s="294">
        <v>-262395.8</v>
      </c>
      <c r="AFP118" s="294">
        <v>-4405182.93</v>
      </c>
      <c r="AFQ118" s="294">
        <v>-904626.62000000011</v>
      </c>
      <c r="AFR118" s="294">
        <v>-496701.04</v>
      </c>
      <c r="AFS118" s="294">
        <v>108995.48999999999</v>
      </c>
      <c r="AFT118" s="294">
        <v>-226532.57</v>
      </c>
      <c r="AFU118" s="294">
        <v>-1073147.1400000001</v>
      </c>
      <c r="AFV118" s="294">
        <v>-297052.58</v>
      </c>
      <c r="AFW118" s="294">
        <v>-586296.91999999993</v>
      </c>
      <c r="AFX118" s="294">
        <v>-1466087.6</v>
      </c>
      <c r="AFY118" s="294">
        <v>-345144.87</v>
      </c>
      <c r="AFZ118" s="294">
        <v>-665586.69000000006</v>
      </c>
      <c r="AGA118" s="294">
        <v>-287370.31</v>
      </c>
      <c r="AGB118" s="294">
        <v>-3220000</v>
      </c>
      <c r="AGC118" s="294"/>
      <c r="AGD118" s="294">
        <v>-335000</v>
      </c>
      <c r="AGE118" s="294">
        <v>-155227.96</v>
      </c>
      <c r="AGF118" s="294">
        <v>-432479.93</v>
      </c>
      <c r="AGG118" s="294">
        <v>-540164.04</v>
      </c>
      <c r="AGH118" s="294">
        <v>-241456.69</v>
      </c>
      <c r="AGI118" s="294">
        <v>-253423.98</v>
      </c>
      <c r="AGJ118" s="294">
        <v>-125573.88</v>
      </c>
      <c r="AGK118" s="294">
        <v>-330252.51</v>
      </c>
      <c r="AGL118" s="294">
        <v>-162122.26</v>
      </c>
      <c r="AGM118" s="294">
        <v>-5946866.3700000001</v>
      </c>
      <c r="AGN118" s="294">
        <v>-554118.62</v>
      </c>
      <c r="AGO118" s="294">
        <v>-237041.23</v>
      </c>
      <c r="AGP118" s="294">
        <v>-340244.36</v>
      </c>
      <c r="AGQ118" s="294">
        <v>-687704.29</v>
      </c>
      <c r="AGR118" s="294">
        <v>-403928.73</v>
      </c>
      <c r="AGS118" s="294">
        <v>-550608.36</v>
      </c>
      <c r="AGT118" s="294">
        <v>-470691.8</v>
      </c>
      <c r="AGU118" s="294">
        <v>-3987652.5</v>
      </c>
      <c r="AGV118" s="294">
        <v>-5117130.54</v>
      </c>
      <c r="AGW118" s="294">
        <v>-327134.38</v>
      </c>
      <c r="AGX118" s="294">
        <v>-465391.18</v>
      </c>
      <c r="AGY118" s="294">
        <v>-1199060.26</v>
      </c>
      <c r="AGZ118" s="294">
        <v>-354039.7</v>
      </c>
      <c r="AHA118" s="294">
        <v>-651146.93999999994</v>
      </c>
      <c r="AHB118" s="294">
        <v>-463499.7</v>
      </c>
      <c r="AHC118" s="294">
        <v>-239072.38</v>
      </c>
      <c r="AHD118" s="294">
        <v>-333918.53000000003</v>
      </c>
      <c r="AHE118" s="294">
        <v>-310007.58</v>
      </c>
      <c r="AHF118" s="294">
        <v>-121366.22</v>
      </c>
      <c r="AHG118" s="294">
        <v>-338974.88</v>
      </c>
      <c r="AHH118" s="294">
        <v>-329744.95</v>
      </c>
      <c r="AHI118" s="294">
        <v>-187976.76</v>
      </c>
      <c r="AHJ118" s="294">
        <v>-335789.29</v>
      </c>
      <c r="AHK118" s="294">
        <v>-501401.1</v>
      </c>
      <c r="AHL118" s="294">
        <v>-5949344.7300000004</v>
      </c>
      <c r="AHM118" s="294">
        <v>-164018.18</v>
      </c>
      <c r="AHN118" s="294">
        <v>-296202.64</v>
      </c>
      <c r="AHO118" s="294">
        <v>-341585.69</v>
      </c>
      <c r="AHP118" s="294">
        <v>-669815.26</v>
      </c>
      <c r="AHQ118" s="294">
        <v>-299401.75</v>
      </c>
      <c r="AHR118" s="329">
        <v>-100336.45</v>
      </c>
      <c r="AHS118" s="294">
        <f t="shared" si="51"/>
        <v>-606238786.34979987</v>
      </c>
      <c r="AHT118" s="271" t="b">
        <f t="shared" si="52"/>
        <v>1</v>
      </c>
      <c r="AHU118" s="271" t="s">
        <v>6273</v>
      </c>
      <c r="AHV118" s="271" t="s">
        <v>6174</v>
      </c>
      <c r="AHW118" s="271" t="s">
        <v>6027</v>
      </c>
    </row>
    <row r="119" spans="1:907" ht="24" x14ac:dyDescent="0.8">
      <c r="A119" s="270" t="s">
        <v>6273</v>
      </c>
      <c r="B119" s="270" t="s">
        <v>6175</v>
      </c>
      <c r="C119" s="271" t="s">
        <v>6176</v>
      </c>
      <c r="D119" s="294"/>
      <c r="E119" s="294"/>
      <c r="F119" s="294"/>
      <c r="G119" s="294"/>
      <c r="H119" s="294"/>
      <c r="I119" s="294"/>
      <c r="J119" s="294"/>
      <c r="K119" s="294"/>
      <c r="L119" s="294">
        <v>-213040</v>
      </c>
      <c r="M119" s="294"/>
      <c r="N119" s="294"/>
      <c r="O119" s="294">
        <v>-100000</v>
      </c>
      <c r="P119" s="294"/>
      <c r="Q119" s="294"/>
      <c r="R119" s="294"/>
      <c r="S119" s="294"/>
      <c r="T119" s="294"/>
      <c r="U119" s="294"/>
      <c r="V119" s="294"/>
      <c r="W119" s="294"/>
      <c r="X119" s="294">
        <v>-4700</v>
      </c>
      <c r="Y119" s="294"/>
      <c r="Z119" s="294"/>
      <c r="AA119" s="294"/>
      <c r="AB119" s="294">
        <v>-142068</v>
      </c>
      <c r="AC119" s="294">
        <v>-36000</v>
      </c>
      <c r="AD119" s="294"/>
      <c r="AE119" s="294"/>
      <c r="AF119" s="294"/>
      <c r="AG119" s="294"/>
      <c r="AH119" s="294"/>
      <c r="AI119" s="294"/>
      <c r="AJ119" s="294"/>
      <c r="AK119" s="294">
        <v>0</v>
      </c>
      <c r="AL119" s="294"/>
      <c r="AM119" s="294"/>
      <c r="AN119" s="294">
        <v>-117210</v>
      </c>
      <c r="AO119" s="294"/>
      <c r="AP119" s="294">
        <v>-27250</v>
      </c>
      <c r="AQ119" s="294"/>
      <c r="AR119" s="294"/>
      <c r="AS119" s="294">
        <v>-712291.3</v>
      </c>
      <c r="AT119" s="294"/>
      <c r="AU119" s="294"/>
      <c r="AV119" s="294"/>
      <c r="AW119" s="294"/>
      <c r="AX119" s="294"/>
      <c r="AY119" s="294"/>
      <c r="AZ119" s="294">
        <v>-8250</v>
      </c>
      <c r="BA119" s="294"/>
      <c r="BB119" s="294"/>
      <c r="BC119" s="294"/>
      <c r="BD119" s="294"/>
      <c r="BE119" s="294"/>
      <c r="BF119" s="294"/>
      <c r="BG119" s="294">
        <v>-99000</v>
      </c>
      <c r="BH119" s="294"/>
      <c r="BI119" s="294">
        <v>-1557394.5</v>
      </c>
      <c r="BJ119" s="294">
        <v>-678800</v>
      </c>
      <c r="BK119" s="294"/>
      <c r="BL119" s="294"/>
      <c r="BM119" s="294"/>
      <c r="BN119" s="294">
        <v>-13970</v>
      </c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>
        <v>-90920</v>
      </c>
      <c r="CD119" s="294"/>
      <c r="CE119" s="294">
        <v>-14420</v>
      </c>
      <c r="CF119" s="294"/>
      <c r="CG119" s="294"/>
      <c r="CH119" s="294"/>
      <c r="CI119" s="294"/>
      <c r="CJ119" s="294"/>
      <c r="CK119" s="294"/>
      <c r="CL119" s="294"/>
      <c r="CM119" s="294"/>
      <c r="CN119" s="294"/>
      <c r="CO119" s="294"/>
      <c r="CP119" s="294"/>
      <c r="CQ119" s="294"/>
      <c r="CR119" s="294"/>
      <c r="CS119" s="294"/>
      <c r="CT119" s="294"/>
      <c r="CU119" s="294"/>
      <c r="CV119" s="294"/>
      <c r="CW119" s="294"/>
      <c r="CX119" s="294">
        <v>-23220</v>
      </c>
      <c r="CY119" s="294"/>
      <c r="CZ119" s="294"/>
      <c r="DA119" s="294"/>
      <c r="DB119" s="294"/>
      <c r="DC119" s="294"/>
      <c r="DD119" s="294"/>
      <c r="DE119" s="294"/>
      <c r="DF119" s="294"/>
      <c r="DG119" s="294">
        <v>-239870</v>
      </c>
      <c r="DH119" s="294">
        <v>-423320</v>
      </c>
      <c r="DI119" s="294"/>
      <c r="DJ119" s="294"/>
      <c r="DK119" s="294"/>
      <c r="DL119" s="294">
        <v>-990292</v>
      </c>
      <c r="DM119" s="294"/>
      <c r="DN119" s="294"/>
      <c r="DO119" s="294"/>
      <c r="DP119" s="294"/>
      <c r="DQ119" s="294">
        <v>0</v>
      </c>
      <c r="DR119" s="294"/>
      <c r="DS119" s="294"/>
      <c r="DT119" s="294"/>
      <c r="DU119" s="294">
        <v>0</v>
      </c>
      <c r="DV119" s="294">
        <v>-243075</v>
      </c>
      <c r="DW119" s="294"/>
      <c r="DX119" s="294"/>
      <c r="DY119" s="294"/>
      <c r="DZ119" s="294"/>
      <c r="EA119" s="294"/>
      <c r="EB119" s="294">
        <v>-37800</v>
      </c>
      <c r="EC119" s="294"/>
      <c r="ED119" s="294"/>
      <c r="EE119" s="294"/>
      <c r="EF119" s="294"/>
      <c r="EG119" s="294">
        <v>-14062</v>
      </c>
      <c r="EH119" s="294">
        <v>-9590</v>
      </c>
      <c r="EI119" s="294">
        <v>-62897.2</v>
      </c>
      <c r="EJ119" s="294"/>
      <c r="EK119" s="294"/>
      <c r="EL119" s="294"/>
      <c r="EM119" s="294"/>
      <c r="EN119" s="294"/>
      <c r="EO119" s="294"/>
      <c r="EP119" s="294">
        <v>0</v>
      </c>
      <c r="EQ119" s="294"/>
      <c r="ER119" s="294"/>
      <c r="ES119" s="294"/>
      <c r="ET119" s="294"/>
      <c r="EU119" s="294"/>
      <c r="EV119" s="294"/>
      <c r="EW119" s="294"/>
      <c r="EX119" s="294">
        <v>-5680</v>
      </c>
      <c r="EY119" s="294"/>
      <c r="EZ119" s="294"/>
      <c r="FA119" s="294"/>
      <c r="FB119" s="294">
        <v>-395925</v>
      </c>
      <c r="FC119" s="294"/>
      <c r="FD119" s="294"/>
      <c r="FE119" s="294"/>
      <c r="FF119" s="294">
        <v>-176404.82</v>
      </c>
      <c r="FG119" s="294"/>
      <c r="FH119" s="294"/>
      <c r="FI119" s="294"/>
      <c r="FJ119" s="294"/>
      <c r="FK119" s="294"/>
      <c r="FL119" s="294"/>
      <c r="FM119" s="294"/>
      <c r="FN119" s="294">
        <v>-46200</v>
      </c>
      <c r="FO119" s="294"/>
      <c r="FP119" s="294"/>
      <c r="FQ119" s="294"/>
      <c r="FR119" s="294"/>
      <c r="FS119" s="294">
        <v>0</v>
      </c>
      <c r="FT119" s="294"/>
      <c r="FU119" s="294"/>
      <c r="FV119" s="294">
        <v>-63800</v>
      </c>
      <c r="FW119" s="294">
        <v>-51500</v>
      </c>
      <c r="FX119" s="294"/>
      <c r="FY119" s="294">
        <v>-51330</v>
      </c>
      <c r="FZ119" s="294">
        <v>-1585525</v>
      </c>
      <c r="GA119" s="294">
        <v>-18000</v>
      </c>
      <c r="GB119" s="294">
        <v>-110458</v>
      </c>
      <c r="GC119" s="294"/>
      <c r="GD119" s="294">
        <v>-28600</v>
      </c>
      <c r="GE119" s="294"/>
      <c r="GF119" s="294">
        <v>-367925</v>
      </c>
      <c r="GG119" s="294"/>
      <c r="GH119" s="294"/>
      <c r="GI119" s="294"/>
      <c r="GJ119" s="294"/>
      <c r="GK119" s="294"/>
      <c r="GL119" s="294"/>
      <c r="GM119" s="294">
        <v>-81195</v>
      </c>
      <c r="GN119" s="294">
        <v>-9000</v>
      </c>
      <c r="GO119" s="294">
        <v>-1000</v>
      </c>
      <c r="GP119" s="294">
        <v>-60430</v>
      </c>
      <c r="GQ119" s="294"/>
      <c r="GR119" s="294"/>
      <c r="GS119" s="294"/>
      <c r="GT119" s="294"/>
      <c r="GU119" s="294"/>
      <c r="GV119" s="294"/>
      <c r="GW119" s="294"/>
      <c r="GX119" s="294"/>
      <c r="GY119" s="294"/>
      <c r="GZ119" s="294"/>
      <c r="HA119" s="294"/>
      <c r="HB119" s="294"/>
      <c r="HC119" s="294"/>
      <c r="HD119" s="294"/>
      <c r="HE119" s="294"/>
      <c r="HF119" s="294"/>
      <c r="HG119" s="294"/>
      <c r="HH119" s="294"/>
      <c r="HI119" s="294"/>
      <c r="HJ119" s="294"/>
      <c r="HK119" s="294"/>
      <c r="HL119" s="294"/>
      <c r="HM119" s="294"/>
      <c r="HN119" s="294"/>
      <c r="HO119" s="294"/>
      <c r="HP119" s="294">
        <v>-92199.46</v>
      </c>
      <c r="HQ119" s="294">
        <v>-62680.56</v>
      </c>
      <c r="HR119" s="294"/>
      <c r="HS119" s="294"/>
      <c r="HT119" s="294"/>
      <c r="HU119" s="294"/>
      <c r="HV119" s="294">
        <v>-19670.759999999998</v>
      </c>
      <c r="HW119" s="294"/>
      <c r="HX119" s="294"/>
      <c r="HY119" s="294"/>
      <c r="HZ119" s="294"/>
      <c r="IA119" s="294"/>
      <c r="IB119" s="294"/>
      <c r="IC119" s="294"/>
      <c r="ID119" s="294"/>
      <c r="IE119" s="294"/>
      <c r="IF119" s="294"/>
      <c r="IG119" s="294"/>
      <c r="IH119" s="294"/>
      <c r="II119" s="294"/>
      <c r="IJ119" s="294"/>
      <c r="IK119" s="294">
        <v>-55080</v>
      </c>
      <c r="IL119" s="294">
        <v>-374000</v>
      </c>
      <c r="IM119" s="294"/>
      <c r="IN119" s="294"/>
      <c r="IO119" s="294">
        <v>-140191.76</v>
      </c>
      <c r="IP119" s="294"/>
      <c r="IQ119" s="294">
        <v>-141284</v>
      </c>
      <c r="IR119" s="294"/>
      <c r="IS119" s="294"/>
      <c r="IT119" s="294">
        <v>-49576</v>
      </c>
      <c r="IU119" s="294"/>
      <c r="IV119" s="294"/>
      <c r="IW119" s="294"/>
      <c r="IX119" s="294"/>
      <c r="IY119" s="294"/>
      <c r="IZ119" s="294"/>
      <c r="JA119" s="294"/>
      <c r="JB119" s="294">
        <v>0</v>
      </c>
      <c r="JC119" s="294"/>
      <c r="JD119" s="294"/>
      <c r="JE119" s="294"/>
      <c r="JF119" s="294">
        <v>-209900</v>
      </c>
      <c r="JG119" s="294"/>
      <c r="JH119" s="294"/>
      <c r="JI119" s="294"/>
      <c r="JJ119" s="294"/>
      <c r="JK119" s="294"/>
      <c r="JL119" s="294"/>
      <c r="JM119" s="294"/>
      <c r="JN119" s="294">
        <v>-1310.06</v>
      </c>
      <c r="JO119" s="294"/>
      <c r="JP119" s="294">
        <v>-1339388.1200000001</v>
      </c>
      <c r="JQ119" s="294">
        <v>0</v>
      </c>
      <c r="JR119" s="294"/>
      <c r="JS119" s="294"/>
      <c r="JT119" s="294"/>
      <c r="JU119" s="294"/>
      <c r="JV119" s="294">
        <v>-48096.5</v>
      </c>
      <c r="JW119" s="294">
        <v>-81545</v>
      </c>
      <c r="JX119" s="294">
        <v>-16500</v>
      </c>
      <c r="JY119" s="294"/>
      <c r="JZ119" s="294">
        <v>-169311.6</v>
      </c>
      <c r="KA119" s="294"/>
      <c r="KB119" s="294"/>
      <c r="KC119" s="294"/>
      <c r="KD119" s="294">
        <v>0</v>
      </c>
      <c r="KE119" s="294"/>
      <c r="KF119" s="294"/>
      <c r="KG119" s="294">
        <v>-20000</v>
      </c>
      <c r="KH119" s="294"/>
      <c r="KI119" s="294"/>
      <c r="KJ119" s="294"/>
      <c r="KK119" s="294"/>
      <c r="KL119" s="294"/>
      <c r="KM119" s="294"/>
      <c r="KN119" s="294"/>
      <c r="KO119" s="294"/>
      <c r="KP119" s="294"/>
      <c r="KQ119" s="294"/>
      <c r="KR119" s="294"/>
      <c r="KS119" s="294"/>
      <c r="KT119" s="294"/>
      <c r="KU119" s="294">
        <v>-257160.42</v>
      </c>
      <c r="KV119" s="294"/>
      <c r="KW119" s="294"/>
      <c r="KX119" s="294">
        <v>-238000</v>
      </c>
      <c r="KY119" s="294">
        <v>-116676</v>
      </c>
      <c r="KZ119" s="294"/>
      <c r="LA119" s="294"/>
      <c r="LB119" s="294"/>
      <c r="LC119" s="294"/>
      <c r="LD119" s="294"/>
      <c r="LE119" s="294">
        <v>-45150</v>
      </c>
      <c r="LF119" s="294">
        <v>-16403.04</v>
      </c>
      <c r="LG119" s="294"/>
      <c r="LH119" s="294">
        <v>-8402.4</v>
      </c>
      <c r="LI119" s="294"/>
      <c r="LJ119" s="294"/>
      <c r="LK119" s="294"/>
      <c r="LL119" s="294"/>
      <c r="LM119" s="294"/>
      <c r="LN119" s="294"/>
      <c r="LO119" s="294">
        <v>-34608</v>
      </c>
      <c r="LP119" s="294"/>
      <c r="LQ119" s="294">
        <v>-100000</v>
      </c>
      <c r="LR119" s="294">
        <v>-1825</v>
      </c>
      <c r="LS119" s="294"/>
      <c r="LT119" s="294"/>
      <c r="LU119" s="294">
        <v>-19643545.809999999</v>
      </c>
      <c r="LV119" s="294"/>
      <c r="LW119" s="294"/>
      <c r="LX119" s="294">
        <v>-99327</v>
      </c>
      <c r="LY119" s="294"/>
      <c r="LZ119" s="294">
        <v>-314200</v>
      </c>
      <c r="MA119" s="294"/>
      <c r="MB119" s="294"/>
      <c r="MC119" s="294"/>
      <c r="MD119" s="294"/>
      <c r="ME119" s="294"/>
      <c r="MF119" s="294"/>
      <c r="MG119" s="294"/>
      <c r="MH119" s="294"/>
      <c r="MI119" s="294"/>
      <c r="MJ119" s="294">
        <v>0</v>
      </c>
      <c r="MK119" s="294"/>
      <c r="ML119" s="294"/>
      <c r="MM119" s="294"/>
      <c r="MN119" s="294">
        <v>0</v>
      </c>
      <c r="MO119" s="294"/>
      <c r="MP119" s="294">
        <v>-268010</v>
      </c>
      <c r="MQ119" s="294">
        <v>0</v>
      </c>
      <c r="MR119" s="294"/>
      <c r="MS119" s="294"/>
      <c r="MT119" s="294"/>
      <c r="MU119" s="294"/>
      <c r="MV119" s="294"/>
      <c r="MW119" s="294"/>
      <c r="MX119" s="294"/>
      <c r="MY119" s="294"/>
      <c r="MZ119" s="294"/>
      <c r="NA119" s="294"/>
      <c r="NB119" s="294">
        <v>-3500</v>
      </c>
      <c r="NC119" s="294"/>
      <c r="ND119" s="294"/>
      <c r="NE119" s="294"/>
      <c r="NF119" s="294"/>
      <c r="NG119" s="294">
        <v>-2100</v>
      </c>
      <c r="NH119" s="294"/>
      <c r="NI119" s="294"/>
      <c r="NJ119" s="294"/>
      <c r="NK119" s="294"/>
      <c r="NL119" s="294"/>
      <c r="NM119" s="294"/>
      <c r="NN119" s="294"/>
      <c r="NO119" s="294"/>
      <c r="NP119" s="294"/>
      <c r="NQ119" s="294"/>
      <c r="NR119" s="294">
        <v>-67980</v>
      </c>
      <c r="NS119" s="294">
        <v>0</v>
      </c>
      <c r="NT119" s="294">
        <v>-2340</v>
      </c>
      <c r="NU119" s="294"/>
      <c r="NV119" s="294">
        <v>-18222.099999999999</v>
      </c>
      <c r="NW119" s="294">
        <v>0</v>
      </c>
      <c r="NX119" s="294">
        <v>-300682.59999999998</v>
      </c>
      <c r="NY119" s="294"/>
      <c r="NZ119" s="294">
        <v>-91157</v>
      </c>
      <c r="OA119" s="294">
        <v>0</v>
      </c>
      <c r="OB119" s="294"/>
      <c r="OC119" s="294">
        <v>-59200</v>
      </c>
      <c r="OD119" s="294"/>
      <c r="OE119" s="294">
        <v>0</v>
      </c>
      <c r="OF119" s="294"/>
      <c r="OG119" s="294"/>
      <c r="OH119" s="294"/>
      <c r="OI119" s="294"/>
      <c r="OJ119" s="294">
        <v>-34775</v>
      </c>
      <c r="OK119" s="294">
        <v>-6000</v>
      </c>
      <c r="OL119" s="294"/>
      <c r="OM119" s="294"/>
      <c r="ON119" s="294"/>
      <c r="OO119" s="294"/>
      <c r="OP119" s="294"/>
      <c r="OQ119" s="294"/>
      <c r="OR119" s="294"/>
      <c r="OS119" s="294"/>
      <c r="OT119" s="294">
        <v>0</v>
      </c>
      <c r="OU119" s="294">
        <v>-16000</v>
      </c>
      <c r="OV119" s="294"/>
      <c r="OW119" s="294"/>
      <c r="OX119" s="294">
        <v>-80408.5</v>
      </c>
      <c r="OY119" s="294"/>
      <c r="OZ119" s="294"/>
      <c r="PA119" s="294">
        <v>-10000</v>
      </c>
      <c r="PB119" s="294">
        <v>-3041396.74</v>
      </c>
      <c r="PC119" s="294"/>
      <c r="PD119" s="294"/>
      <c r="PE119" s="294">
        <v>-247707.36</v>
      </c>
      <c r="PF119" s="294"/>
      <c r="PG119" s="294"/>
      <c r="PH119" s="294"/>
      <c r="PI119" s="294"/>
      <c r="PJ119" s="294">
        <v>-39420</v>
      </c>
      <c r="PK119" s="294"/>
      <c r="PL119" s="294">
        <v>-310570</v>
      </c>
      <c r="PM119" s="294"/>
      <c r="PN119" s="294"/>
      <c r="PO119" s="294"/>
      <c r="PP119" s="294"/>
      <c r="PQ119" s="294"/>
      <c r="PR119" s="294"/>
      <c r="PS119" s="294"/>
      <c r="PT119" s="294"/>
      <c r="PU119" s="294"/>
      <c r="PV119" s="294"/>
      <c r="PW119" s="294"/>
      <c r="PX119" s="294"/>
      <c r="PY119" s="294"/>
      <c r="PZ119" s="294"/>
      <c r="QA119" s="294"/>
      <c r="QB119" s="294"/>
      <c r="QC119" s="294"/>
      <c r="QD119" s="294"/>
      <c r="QE119" s="294">
        <v>-147000</v>
      </c>
      <c r="QF119" s="294"/>
      <c r="QG119" s="294"/>
      <c r="QH119" s="294"/>
      <c r="QI119" s="294"/>
      <c r="QJ119" s="294"/>
      <c r="QK119" s="294"/>
      <c r="QL119" s="294"/>
      <c r="QM119" s="294"/>
      <c r="QN119" s="294"/>
      <c r="QO119" s="294"/>
      <c r="QP119" s="294"/>
      <c r="QQ119" s="294">
        <v>-49240</v>
      </c>
      <c r="QR119" s="294"/>
      <c r="QS119" s="294"/>
      <c r="QT119" s="294">
        <v>-344803.85</v>
      </c>
      <c r="QU119" s="294"/>
      <c r="QV119" s="294"/>
      <c r="QW119" s="294"/>
      <c r="QX119" s="294"/>
      <c r="QY119" s="294"/>
      <c r="QZ119" s="294">
        <v>0</v>
      </c>
      <c r="RA119" s="294"/>
      <c r="RB119" s="294"/>
      <c r="RC119" s="294"/>
      <c r="RD119" s="294"/>
      <c r="RE119" s="294"/>
      <c r="RF119" s="294"/>
      <c r="RG119" s="294"/>
      <c r="RH119" s="294"/>
      <c r="RI119" s="294"/>
      <c r="RJ119" s="294"/>
      <c r="RK119" s="294"/>
      <c r="RL119" s="294">
        <v>-303590</v>
      </c>
      <c r="RM119" s="294"/>
      <c r="RN119" s="294"/>
      <c r="RO119" s="294"/>
      <c r="RP119" s="294"/>
      <c r="RQ119" s="294"/>
      <c r="RR119" s="294">
        <v>-14000</v>
      </c>
      <c r="RS119" s="294"/>
      <c r="RT119" s="294"/>
      <c r="RU119" s="294"/>
      <c r="RV119" s="294"/>
      <c r="RW119" s="294"/>
      <c r="RX119" s="294">
        <v>-106400</v>
      </c>
      <c r="RY119" s="294"/>
      <c r="RZ119" s="294"/>
      <c r="SA119" s="294"/>
      <c r="SB119" s="294"/>
      <c r="SC119" s="294"/>
      <c r="SD119" s="294"/>
      <c r="SE119" s="294"/>
      <c r="SF119" s="294"/>
      <c r="SG119" s="294"/>
      <c r="SH119" s="294"/>
      <c r="SI119" s="294"/>
      <c r="SJ119" s="294"/>
      <c r="SK119" s="294">
        <v>-24330</v>
      </c>
      <c r="SL119" s="294"/>
      <c r="SM119" s="294"/>
      <c r="SN119" s="294"/>
      <c r="SO119" s="294">
        <v>-54600</v>
      </c>
      <c r="SP119" s="294"/>
      <c r="SQ119" s="294"/>
      <c r="SR119" s="294"/>
      <c r="SS119" s="294">
        <v>-1073567.5</v>
      </c>
      <c r="ST119" s="294">
        <v>-235880</v>
      </c>
      <c r="SU119" s="294"/>
      <c r="SV119" s="294">
        <v>-105600</v>
      </c>
      <c r="SW119" s="294">
        <v>0</v>
      </c>
      <c r="SX119" s="294"/>
      <c r="SY119" s="294"/>
      <c r="SZ119" s="294"/>
      <c r="TA119" s="294"/>
      <c r="TB119" s="294"/>
      <c r="TC119" s="294"/>
      <c r="TD119" s="294">
        <v>0</v>
      </c>
      <c r="TE119" s="294"/>
      <c r="TF119" s="294"/>
      <c r="TG119" s="294"/>
      <c r="TH119" s="294"/>
      <c r="TI119" s="294">
        <v>-124615</v>
      </c>
      <c r="TJ119" s="294">
        <v>-154650</v>
      </c>
      <c r="TK119" s="294">
        <v>-19200</v>
      </c>
      <c r="TL119" s="294"/>
      <c r="TM119" s="294"/>
      <c r="TN119" s="294"/>
      <c r="TO119" s="294"/>
      <c r="TP119" s="294"/>
      <c r="TQ119" s="294"/>
      <c r="TR119" s="294"/>
      <c r="TS119" s="294"/>
      <c r="TT119" s="294"/>
      <c r="TU119" s="294"/>
      <c r="TV119" s="294"/>
      <c r="TW119" s="294">
        <v>-92600</v>
      </c>
      <c r="TX119" s="294"/>
      <c r="TY119" s="294"/>
      <c r="TZ119" s="294"/>
      <c r="UA119" s="294"/>
      <c r="UB119" s="294"/>
      <c r="UC119" s="294"/>
      <c r="UD119" s="294"/>
      <c r="UE119" s="294"/>
      <c r="UF119" s="294"/>
      <c r="UG119" s="294"/>
      <c r="UH119" s="294">
        <v>-178915</v>
      </c>
      <c r="UI119" s="294"/>
      <c r="UJ119" s="294">
        <v>-459560</v>
      </c>
      <c r="UK119" s="294"/>
      <c r="UL119" s="294"/>
      <c r="UM119" s="294"/>
      <c r="UN119" s="294"/>
      <c r="UO119" s="294"/>
      <c r="UP119" s="294">
        <v>-153250</v>
      </c>
      <c r="UQ119" s="294"/>
      <c r="UR119" s="294"/>
      <c r="US119" s="294"/>
      <c r="UT119" s="294">
        <v>-80060</v>
      </c>
      <c r="UU119" s="294"/>
      <c r="UV119" s="294"/>
      <c r="UW119" s="294">
        <v>-30300</v>
      </c>
      <c r="UX119" s="294"/>
      <c r="UY119" s="294"/>
      <c r="UZ119" s="294"/>
      <c r="VA119" s="294"/>
      <c r="VB119" s="294">
        <v>-97820</v>
      </c>
      <c r="VC119" s="294"/>
      <c r="VD119" s="294"/>
      <c r="VE119" s="294">
        <v>-204240</v>
      </c>
      <c r="VF119" s="294">
        <v>-148830</v>
      </c>
      <c r="VG119" s="294"/>
      <c r="VH119" s="294"/>
      <c r="VI119" s="294"/>
      <c r="VJ119" s="294"/>
      <c r="VK119" s="294"/>
      <c r="VL119" s="294"/>
      <c r="VM119" s="294"/>
      <c r="VN119" s="294"/>
      <c r="VO119" s="294"/>
      <c r="VP119" s="294"/>
      <c r="VQ119" s="294">
        <v>-5300</v>
      </c>
      <c r="VR119" s="294"/>
      <c r="VS119" s="294">
        <v>0</v>
      </c>
      <c r="VT119" s="294">
        <v>-403850</v>
      </c>
      <c r="VU119" s="294"/>
      <c r="VV119" s="294"/>
      <c r="VW119" s="294">
        <v>-431084</v>
      </c>
      <c r="VX119" s="294"/>
      <c r="VY119" s="294"/>
      <c r="VZ119" s="294"/>
      <c r="WA119" s="294"/>
      <c r="WB119" s="294"/>
      <c r="WC119" s="294"/>
      <c r="WD119" s="294"/>
      <c r="WE119" s="294"/>
      <c r="WF119" s="294"/>
      <c r="WG119" s="294"/>
      <c r="WH119" s="294">
        <v>-628340</v>
      </c>
      <c r="WI119" s="294"/>
      <c r="WJ119" s="294"/>
      <c r="WK119" s="294"/>
      <c r="WL119" s="294"/>
      <c r="WM119" s="294">
        <v>-152100</v>
      </c>
      <c r="WN119" s="294"/>
      <c r="WO119" s="294">
        <v>-184022.08</v>
      </c>
      <c r="WP119" s="294"/>
      <c r="WQ119" s="294">
        <v>-250862</v>
      </c>
      <c r="WR119" s="294"/>
      <c r="WS119" s="294"/>
      <c r="WT119" s="294">
        <v>-1111133</v>
      </c>
      <c r="WU119" s="294"/>
      <c r="WV119" s="294"/>
      <c r="WW119" s="294">
        <v>-656350</v>
      </c>
      <c r="WX119" s="294">
        <v>-105990.2</v>
      </c>
      <c r="WY119" s="294">
        <v>-16317.5</v>
      </c>
      <c r="WZ119" s="294"/>
      <c r="XA119" s="294"/>
      <c r="XB119" s="294"/>
      <c r="XC119" s="294"/>
      <c r="XD119" s="294"/>
      <c r="XE119" s="294">
        <v>-327825</v>
      </c>
      <c r="XF119" s="294"/>
      <c r="XG119" s="294"/>
      <c r="XH119" s="294"/>
      <c r="XI119" s="294">
        <v>-65000</v>
      </c>
      <c r="XJ119" s="294">
        <v>-45650</v>
      </c>
      <c r="XK119" s="294"/>
      <c r="XL119" s="294"/>
      <c r="XM119" s="294"/>
      <c r="XN119" s="294"/>
      <c r="XO119" s="294"/>
      <c r="XP119" s="294"/>
      <c r="XQ119" s="294"/>
      <c r="XR119" s="294"/>
      <c r="XS119" s="294"/>
      <c r="XT119" s="294"/>
      <c r="XU119" s="294">
        <v>-26460</v>
      </c>
      <c r="XV119" s="294"/>
      <c r="XW119" s="294"/>
      <c r="XX119" s="294"/>
      <c r="XY119" s="294">
        <v>-7000</v>
      </c>
      <c r="XZ119" s="294"/>
      <c r="YA119" s="294"/>
      <c r="YB119" s="294"/>
      <c r="YC119" s="294"/>
      <c r="YD119" s="294"/>
      <c r="YE119" s="294"/>
      <c r="YF119" s="294"/>
      <c r="YG119" s="294"/>
      <c r="YH119" s="294"/>
      <c r="YI119" s="294"/>
      <c r="YJ119" s="294"/>
      <c r="YK119" s="294">
        <v>0</v>
      </c>
      <c r="YL119" s="294"/>
      <c r="YM119" s="294"/>
      <c r="YN119" s="294"/>
      <c r="YO119" s="294"/>
      <c r="YP119" s="294"/>
      <c r="YQ119" s="294"/>
      <c r="YR119" s="294"/>
      <c r="YS119" s="294"/>
      <c r="YT119" s="294"/>
      <c r="YU119" s="294"/>
      <c r="YV119" s="294"/>
      <c r="YW119" s="294">
        <v>-69450</v>
      </c>
      <c r="YX119" s="294"/>
      <c r="YY119" s="294">
        <v>-380570</v>
      </c>
      <c r="YZ119" s="294">
        <v>-1640</v>
      </c>
      <c r="ZA119" s="294"/>
      <c r="ZB119" s="294">
        <v>0</v>
      </c>
      <c r="ZC119" s="294">
        <v>-21342296.300000001</v>
      </c>
      <c r="ZD119" s="294"/>
      <c r="ZE119" s="294"/>
      <c r="ZF119" s="294"/>
      <c r="ZG119" s="294">
        <v>-167150</v>
      </c>
      <c r="ZH119" s="294"/>
      <c r="ZI119" s="294"/>
      <c r="ZJ119" s="294">
        <v>0</v>
      </c>
      <c r="ZK119" s="294"/>
      <c r="ZL119" s="294"/>
      <c r="ZM119" s="294">
        <v>-60910</v>
      </c>
      <c r="ZN119" s="294"/>
      <c r="ZO119" s="294"/>
      <c r="ZP119" s="294"/>
      <c r="ZQ119" s="294"/>
      <c r="ZR119" s="294"/>
      <c r="ZS119" s="294"/>
      <c r="ZT119" s="294">
        <v>-44000</v>
      </c>
      <c r="ZU119" s="294">
        <v>-250220</v>
      </c>
      <c r="ZV119" s="294"/>
      <c r="ZW119" s="294"/>
      <c r="ZX119" s="294"/>
      <c r="ZY119" s="294"/>
      <c r="ZZ119" s="294"/>
      <c r="AAA119" s="294"/>
      <c r="AAB119" s="294">
        <v>-75400</v>
      </c>
      <c r="AAC119" s="294"/>
      <c r="AAD119" s="294"/>
      <c r="AAE119" s="294"/>
      <c r="AAF119" s="294">
        <v>-188440</v>
      </c>
      <c r="AAG119" s="294"/>
      <c r="AAH119" s="294"/>
      <c r="AAI119" s="294">
        <v>-125207</v>
      </c>
      <c r="AAJ119" s="294"/>
      <c r="AAK119" s="294"/>
      <c r="AAL119" s="294"/>
      <c r="AAM119" s="294"/>
      <c r="AAN119" s="294"/>
      <c r="AAO119" s="294"/>
      <c r="AAP119" s="294">
        <v>-298190</v>
      </c>
      <c r="AAQ119" s="294"/>
      <c r="AAR119" s="294"/>
      <c r="AAS119" s="294">
        <v>-54925</v>
      </c>
      <c r="AAT119" s="294"/>
      <c r="AAU119" s="294">
        <v>-612870</v>
      </c>
      <c r="AAV119" s="294"/>
      <c r="AAW119" s="294"/>
      <c r="AAX119" s="294"/>
      <c r="AAY119" s="294">
        <v>-84805</v>
      </c>
      <c r="AAZ119" s="294"/>
      <c r="ABA119" s="294"/>
      <c r="ABB119" s="294"/>
      <c r="ABC119" s="294">
        <v>-329660</v>
      </c>
      <c r="ABD119" s="294"/>
      <c r="ABE119" s="294"/>
      <c r="ABF119" s="294"/>
      <c r="ABG119" s="294">
        <v>-21000</v>
      </c>
      <c r="ABH119" s="294"/>
      <c r="ABI119" s="294">
        <v>-66960</v>
      </c>
      <c r="ABJ119" s="294"/>
      <c r="ABK119" s="294">
        <v>0</v>
      </c>
      <c r="ABL119" s="294"/>
      <c r="ABM119" s="294"/>
      <c r="ABN119" s="294"/>
      <c r="ABO119" s="294"/>
      <c r="ABP119" s="294"/>
      <c r="ABQ119" s="294"/>
      <c r="ABR119" s="294"/>
      <c r="ABS119" s="294"/>
      <c r="ABT119" s="294"/>
      <c r="ABU119" s="294"/>
      <c r="ABV119" s="294"/>
      <c r="ABW119" s="294"/>
      <c r="ABX119" s="294"/>
      <c r="ABY119" s="294"/>
      <c r="ABZ119" s="294"/>
      <c r="ACA119" s="294"/>
      <c r="ACB119" s="294">
        <v>-23000</v>
      </c>
      <c r="ACC119" s="294">
        <v>-40700</v>
      </c>
      <c r="ACD119" s="294"/>
      <c r="ACE119" s="294"/>
      <c r="ACF119" s="294"/>
      <c r="ACG119" s="294"/>
      <c r="ACH119" s="294">
        <v>-153976</v>
      </c>
      <c r="ACI119" s="294"/>
      <c r="ACJ119" s="294"/>
      <c r="ACK119" s="294"/>
      <c r="ACL119" s="294"/>
      <c r="ACM119" s="294"/>
      <c r="ACN119" s="294">
        <v>-99150</v>
      </c>
      <c r="ACO119" s="294"/>
      <c r="ACP119" s="294"/>
      <c r="ACQ119" s="294"/>
      <c r="ACR119" s="294"/>
      <c r="ACS119" s="294"/>
      <c r="ACT119" s="294"/>
      <c r="ACU119" s="294"/>
      <c r="ACV119" s="294"/>
      <c r="ACW119" s="294"/>
      <c r="ACX119" s="294">
        <v>-30000</v>
      </c>
      <c r="ACY119" s="294"/>
      <c r="ACZ119" s="294"/>
      <c r="ADA119" s="294"/>
      <c r="ADB119" s="294"/>
      <c r="ADC119" s="294">
        <v>-105960</v>
      </c>
      <c r="ADD119" s="294"/>
      <c r="ADE119" s="294"/>
      <c r="ADF119" s="294"/>
      <c r="ADG119" s="294"/>
      <c r="ADH119" s="294"/>
      <c r="ADI119" s="294"/>
      <c r="ADJ119" s="294"/>
      <c r="ADK119" s="294"/>
      <c r="ADL119" s="294">
        <v>-13945</v>
      </c>
      <c r="ADM119" s="294"/>
      <c r="ADN119" s="294"/>
      <c r="ADO119" s="294"/>
      <c r="ADP119" s="294"/>
      <c r="ADQ119" s="294"/>
      <c r="ADR119" s="294"/>
      <c r="ADS119" s="294"/>
      <c r="ADT119" s="294"/>
      <c r="ADU119" s="294"/>
      <c r="ADV119" s="294"/>
      <c r="ADW119" s="294"/>
      <c r="ADX119" s="294"/>
      <c r="ADY119" s="294"/>
      <c r="ADZ119" s="294"/>
      <c r="AEA119" s="294">
        <v>-20000</v>
      </c>
      <c r="AEB119" s="294"/>
      <c r="AEC119" s="294"/>
      <c r="AED119" s="294">
        <v>-113015</v>
      </c>
      <c r="AEE119" s="294"/>
      <c r="AEF119" s="294">
        <v>-13750</v>
      </c>
      <c r="AEG119" s="294"/>
      <c r="AEH119" s="294"/>
      <c r="AEI119" s="294"/>
      <c r="AEJ119" s="294"/>
      <c r="AEK119" s="294">
        <v>-29532</v>
      </c>
      <c r="AEL119" s="294"/>
      <c r="AEM119" s="294">
        <v>-25600</v>
      </c>
      <c r="AEN119" s="294"/>
      <c r="AEO119" s="294"/>
      <c r="AEP119" s="294"/>
      <c r="AEQ119" s="294"/>
      <c r="AER119" s="294"/>
      <c r="AES119" s="294"/>
      <c r="AET119" s="294"/>
      <c r="AEU119" s="294"/>
      <c r="AEV119" s="294"/>
      <c r="AEW119" s="294"/>
      <c r="AEX119" s="294"/>
      <c r="AEY119" s="294"/>
      <c r="AEZ119" s="294"/>
      <c r="AFA119" s="294">
        <v>-1750</v>
      </c>
      <c r="AFB119" s="294"/>
      <c r="AFC119" s="294"/>
      <c r="AFD119" s="294">
        <v>-435955</v>
      </c>
      <c r="AFE119" s="294"/>
      <c r="AFF119" s="294">
        <v>-8493.5</v>
      </c>
      <c r="AFG119" s="294">
        <v>-18350</v>
      </c>
      <c r="AFH119" s="294">
        <v>-3900</v>
      </c>
      <c r="AFI119" s="294">
        <v>-20000</v>
      </c>
      <c r="AFJ119" s="294">
        <v>-148450</v>
      </c>
      <c r="AFK119" s="294"/>
      <c r="AFL119" s="294">
        <v>-35370</v>
      </c>
      <c r="AFM119" s="294"/>
      <c r="AFN119" s="294"/>
      <c r="AFO119" s="294">
        <v>-210262</v>
      </c>
      <c r="AFP119" s="294"/>
      <c r="AFQ119" s="294"/>
      <c r="AFR119" s="294"/>
      <c r="AFS119" s="294"/>
      <c r="AFT119" s="294">
        <v>-80150</v>
      </c>
      <c r="AFU119" s="294"/>
      <c r="AFV119" s="294"/>
      <c r="AFW119" s="294">
        <v>-15250</v>
      </c>
      <c r="AFX119" s="294"/>
      <c r="AFY119" s="294"/>
      <c r="AFZ119" s="294"/>
      <c r="AGA119" s="294"/>
      <c r="AGB119" s="294"/>
      <c r="AGC119" s="294">
        <v>-451425.62</v>
      </c>
      <c r="AGD119" s="294"/>
      <c r="AGE119" s="294">
        <v>-9625</v>
      </c>
      <c r="AGF119" s="294">
        <v>-233400</v>
      </c>
      <c r="AGG119" s="294">
        <v>-8850</v>
      </c>
      <c r="AGH119" s="294"/>
      <c r="AGI119" s="294"/>
      <c r="AGJ119" s="294">
        <v>-39840</v>
      </c>
      <c r="AGK119" s="294"/>
      <c r="AGL119" s="294"/>
      <c r="AGM119" s="294"/>
      <c r="AGN119" s="294">
        <v>-10530</v>
      </c>
      <c r="AGO119" s="294"/>
      <c r="AGP119" s="294"/>
      <c r="AGQ119" s="294"/>
      <c r="AGR119" s="294"/>
      <c r="AGS119" s="294"/>
      <c r="AGT119" s="294"/>
      <c r="AGU119" s="294"/>
      <c r="AGV119" s="294"/>
      <c r="AGW119" s="294"/>
      <c r="AGX119" s="294"/>
      <c r="AGY119" s="294"/>
      <c r="AGZ119" s="294"/>
      <c r="AHA119" s="294"/>
      <c r="AHB119" s="294"/>
      <c r="AHC119" s="294"/>
      <c r="AHD119" s="294"/>
      <c r="AHE119" s="294"/>
      <c r="AHF119" s="294">
        <v>-107492</v>
      </c>
      <c r="AHG119" s="294"/>
      <c r="AHH119" s="294"/>
      <c r="AHI119" s="294"/>
      <c r="AHJ119" s="294"/>
      <c r="AHK119" s="294"/>
      <c r="AHL119" s="294"/>
      <c r="AHM119" s="294"/>
      <c r="AHN119" s="294"/>
      <c r="AHO119" s="294"/>
      <c r="AHP119" s="294"/>
      <c r="AHQ119" s="294"/>
      <c r="AHR119" s="329">
        <v>-79550</v>
      </c>
      <c r="AHS119" s="294">
        <f t="shared" si="51"/>
        <v>-72589213.160000011</v>
      </c>
      <c r="AHT119" s="271" t="b">
        <f t="shared" si="52"/>
        <v>1</v>
      </c>
      <c r="AHU119" s="271" t="s">
        <v>6273</v>
      </c>
      <c r="AHV119" s="271" t="s">
        <v>6175</v>
      </c>
      <c r="AHW119" s="271" t="s">
        <v>6176</v>
      </c>
    </row>
    <row r="120" spans="1:907" ht="24" x14ac:dyDescent="0.8">
      <c r="A120" s="270" t="s">
        <v>6273</v>
      </c>
      <c r="B120" s="270" t="s">
        <v>6177</v>
      </c>
      <c r="C120" s="271" t="s">
        <v>6178</v>
      </c>
      <c r="D120" s="294">
        <v>-84748</v>
      </c>
      <c r="E120" s="294"/>
      <c r="F120" s="294"/>
      <c r="G120" s="294"/>
      <c r="H120" s="294">
        <v>-500</v>
      </c>
      <c r="I120" s="294"/>
      <c r="J120" s="294"/>
      <c r="K120" s="294"/>
      <c r="L120" s="294">
        <v>-136000</v>
      </c>
      <c r="M120" s="294"/>
      <c r="N120" s="294"/>
      <c r="O120" s="294"/>
      <c r="P120" s="294">
        <v>-15874696.49</v>
      </c>
      <c r="Q120" s="294"/>
      <c r="R120" s="294"/>
      <c r="S120" s="294"/>
      <c r="T120" s="294">
        <v>-109500</v>
      </c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>
        <v>0</v>
      </c>
      <c r="AL120" s="294">
        <v>-16500</v>
      </c>
      <c r="AM120" s="294">
        <v>0</v>
      </c>
      <c r="AN120" s="294"/>
      <c r="AO120" s="294"/>
      <c r="AP120" s="294"/>
      <c r="AQ120" s="294"/>
      <c r="AR120" s="294"/>
      <c r="AS120" s="294"/>
      <c r="AT120" s="294">
        <v>-19000</v>
      </c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>
        <v>-84250.25</v>
      </c>
      <c r="BI120" s="294"/>
      <c r="BJ120" s="294"/>
      <c r="BK120" s="294"/>
      <c r="BL120" s="294"/>
      <c r="BM120" s="294"/>
      <c r="BN120" s="294"/>
      <c r="BO120" s="294"/>
      <c r="BP120" s="294"/>
      <c r="BQ120" s="294">
        <v>-515</v>
      </c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  <c r="CG120" s="294"/>
      <c r="CH120" s="294"/>
      <c r="CI120" s="294"/>
      <c r="CJ120" s="294"/>
      <c r="CK120" s="294"/>
      <c r="CL120" s="294"/>
      <c r="CM120" s="294"/>
      <c r="CN120" s="294"/>
      <c r="CO120" s="294"/>
      <c r="CP120" s="294"/>
      <c r="CQ120" s="294"/>
      <c r="CR120" s="294"/>
      <c r="CS120" s="294"/>
      <c r="CT120" s="294"/>
      <c r="CU120" s="294"/>
      <c r="CV120" s="294"/>
      <c r="CW120" s="294"/>
      <c r="CX120" s="294"/>
      <c r="CY120" s="294"/>
      <c r="CZ120" s="294"/>
      <c r="DA120" s="294"/>
      <c r="DB120" s="294"/>
      <c r="DC120" s="294"/>
      <c r="DD120" s="294"/>
      <c r="DE120" s="294"/>
      <c r="DF120" s="294"/>
      <c r="DG120" s="294"/>
      <c r="DH120" s="294"/>
      <c r="DI120" s="294"/>
      <c r="DJ120" s="294"/>
      <c r="DK120" s="294"/>
      <c r="DL120" s="294"/>
      <c r="DM120" s="294"/>
      <c r="DN120" s="294"/>
      <c r="DO120" s="294"/>
      <c r="DP120" s="294"/>
      <c r="DQ120" s="294"/>
      <c r="DR120" s="294"/>
      <c r="DS120" s="294"/>
      <c r="DT120" s="294"/>
      <c r="DU120" s="294"/>
      <c r="DV120" s="294"/>
      <c r="DW120" s="294"/>
      <c r="DX120" s="294"/>
      <c r="DY120" s="294"/>
      <c r="DZ120" s="294"/>
      <c r="EA120" s="294"/>
      <c r="EB120" s="294"/>
      <c r="EC120" s="294"/>
      <c r="ED120" s="294"/>
      <c r="EE120" s="294">
        <v>-293000.26</v>
      </c>
      <c r="EF120" s="294"/>
      <c r="EG120" s="294"/>
      <c r="EH120" s="294"/>
      <c r="EI120" s="294"/>
      <c r="EJ120" s="294"/>
      <c r="EK120" s="294"/>
      <c r="EL120" s="294"/>
      <c r="EM120" s="294"/>
      <c r="EN120" s="294"/>
      <c r="EO120" s="294"/>
      <c r="EP120" s="294"/>
      <c r="EQ120" s="294"/>
      <c r="ER120" s="294"/>
      <c r="ES120" s="294"/>
      <c r="ET120" s="294"/>
      <c r="EU120" s="294"/>
      <c r="EV120" s="294"/>
      <c r="EW120" s="294"/>
      <c r="EX120" s="294"/>
      <c r="EY120" s="294"/>
      <c r="EZ120" s="294"/>
      <c r="FA120" s="294"/>
      <c r="FB120" s="294"/>
      <c r="FC120" s="294"/>
      <c r="FD120" s="294"/>
      <c r="FE120" s="294"/>
      <c r="FF120" s="294"/>
      <c r="FG120" s="294"/>
      <c r="FH120" s="294"/>
      <c r="FI120" s="294"/>
      <c r="FJ120" s="294"/>
      <c r="FK120" s="294"/>
      <c r="FL120" s="294"/>
      <c r="FM120" s="294"/>
      <c r="FN120" s="294"/>
      <c r="FO120" s="294"/>
      <c r="FP120" s="294"/>
      <c r="FQ120" s="294">
        <v>0</v>
      </c>
      <c r="FR120" s="294"/>
      <c r="FS120" s="294"/>
      <c r="FT120" s="294">
        <v>-95916.9</v>
      </c>
      <c r="FU120" s="294">
        <v>-647004.04</v>
      </c>
      <c r="FV120" s="294">
        <v>0</v>
      </c>
      <c r="FW120" s="294">
        <v>-175585</v>
      </c>
      <c r="FX120" s="294"/>
      <c r="FY120" s="294">
        <v>0</v>
      </c>
      <c r="FZ120" s="294"/>
      <c r="GA120" s="294">
        <v>0</v>
      </c>
      <c r="GB120" s="294">
        <v>0</v>
      </c>
      <c r="GC120" s="294">
        <v>-20255</v>
      </c>
      <c r="GD120" s="294">
        <v>-6823.34</v>
      </c>
      <c r="GE120" s="294">
        <v>-2623273.14</v>
      </c>
      <c r="GF120" s="294"/>
      <c r="GG120" s="294"/>
      <c r="GH120" s="294"/>
      <c r="GI120" s="294"/>
      <c r="GJ120" s="294"/>
      <c r="GK120" s="294"/>
      <c r="GL120" s="294"/>
      <c r="GM120" s="294"/>
      <c r="GN120" s="294"/>
      <c r="GO120" s="294"/>
      <c r="GP120" s="294"/>
      <c r="GQ120" s="294"/>
      <c r="GR120" s="294"/>
      <c r="GS120" s="294"/>
      <c r="GT120" s="294"/>
      <c r="GU120" s="294"/>
      <c r="GV120" s="294"/>
      <c r="GW120" s="294"/>
      <c r="GX120" s="294"/>
      <c r="GY120" s="294"/>
      <c r="GZ120" s="294"/>
      <c r="HA120" s="294"/>
      <c r="HB120" s="294"/>
      <c r="HC120" s="294"/>
      <c r="HD120" s="294"/>
      <c r="HE120" s="294"/>
      <c r="HF120" s="294"/>
      <c r="HG120" s="294"/>
      <c r="HH120" s="294"/>
      <c r="HI120" s="294"/>
      <c r="HJ120" s="294"/>
      <c r="HK120" s="294"/>
      <c r="HL120" s="294"/>
      <c r="HM120" s="294"/>
      <c r="HN120" s="294"/>
      <c r="HO120" s="294"/>
      <c r="HP120" s="294"/>
      <c r="HQ120" s="294"/>
      <c r="HR120" s="294"/>
      <c r="HS120" s="294"/>
      <c r="HT120" s="294"/>
      <c r="HU120" s="294"/>
      <c r="HV120" s="294"/>
      <c r="HW120" s="294"/>
      <c r="HX120" s="294"/>
      <c r="HY120" s="294"/>
      <c r="HZ120" s="294"/>
      <c r="IA120" s="294"/>
      <c r="IB120" s="294"/>
      <c r="IC120" s="294"/>
      <c r="ID120" s="294"/>
      <c r="IE120" s="294"/>
      <c r="IF120" s="294"/>
      <c r="IG120" s="294"/>
      <c r="IH120" s="294"/>
      <c r="II120" s="294"/>
      <c r="IJ120" s="294"/>
      <c r="IK120" s="294"/>
      <c r="IL120" s="294"/>
      <c r="IM120" s="294"/>
      <c r="IN120" s="294"/>
      <c r="IO120" s="294"/>
      <c r="IP120" s="294"/>
      <c r="IQ120" s="294"/>
      <c r="IR120" s="294"/>
      <c r="IS120" s="294">
        <v>-149100</v>
      </c>
      <c r="IT120" s="294"/>
      <c r="IU120" s="294"/>
      <c r="IV120" s="294"/>
      <c r="IW120" s="294"/>
      <c r="IX120" s="294">
        <v>-1800</v>
      </c>
      <c r="IY120" s="294"/>
      <c r="IZ120" s="294"/>
      <c r="JA120" s="294"/>
      <c r="JB120" s="294">
        <v>0</v>
      </c>
      <c r="JC120" s="294"/>
      <c r="JD120" s="294"/>
      <c r="JE120" s="294"/>
      <c r="JF120" s="294"/>
      <c r="JG120" s="294"/>
      <c r="JH120" s="294"/>
      <c r="JI120" s="294"/>
      <c r="JJ120" s="294"/>
      <c r="JK120" s="294"/>
      <c r="JL120" s="294"/>
      <c r="JM120" s="294"/>
      <c r="JN120" s="294"/>
      <c r="JO120" s="294"/>
      <c r="JP120" s="294"/>
      <c r="JQ120" s="294"/>
      <c r="JR120" s="294"/>
      <c r="JS120" s="294"/>
      <c r="JT120" s="294"/>
      <c r="JU120" s="294"/>
      <c r="JV120" s="294"/>
      <c r="JW120" s="294"/>
      <c r="JX120" s="294"/>
      <c r="JY120" s="294"/>
      <c r="JZ120" s="294"/>
      <c r="KA120" s="294"/>
      <c r="KB120" s="294"/>
      <c r="KC120" s="294"/>
      <c r="KD120" s="294"/>
      <c r="KE120" s="294"/>
      <c r="KF120" s="294"/>
      <c r="KG120" s="294"/>
      <c r="KH120" s="294">
        <v>0</v>
      </c>
      <c r="KI120" s="294"/>
      <c r="KJ120" s="294"/>
      <c r="KK120" s="294"/>
      <c r="KL120" s="294"/>
      <c r="KM120" s="294"/>
      <c r="KN120" s="294"/>
      <c r="KO120" s="294"/>
      <c r="KP120" s="294"/>
      <c r="KQ120" s="294"/>
      <c r="KR120" s="294"/>
      <c r="KS120" s="294"/>
      <c r="KT120" s="294">
        <v>-694500</v>
      </c>
      <c r="KU120" s="294"/>
      <c r="KV120" s="294"/>
      <c r="KW120" s="294"/>
      <c r="KX120" s="294"/>
      <c r="KY120" s="294"/>
      <c r="KZ120" s="294"/>
      <c r="LA120" s="294"/>
      <c r="LB120" s="294"/>
      <c r="LC120" s="294"/>
      <c r="LD120" s="294"/>
      <c r="LE120" s="294">
        <v>-106132.5</v>
      </c>
      <c r="LF120" s="294">
        <v>0</v>
      </c>
      <c r="LG120" s="294"/>
      <c r="LH120" s="294"/>
      <c r="LI120" s="294"/>
      <c r="LJ120" s="294"/>
      <c r="LK120" s="294"/>
      <c r="LL120" s="294"/>
      <c r="LM120" s="294"/>
      <c r="LN120" s="294">
        <v>-206431.45</v>
      </c>
      <c r="LO120" s="294">
        <v>-249080</v>
      </c>
      <c r="LP120" s="294"/>
      <c r="LQ120" s="294"/>
      <c r="LR120" s="294"/>
      <c r="LS120" s="294"/>
      <c r="LT120" s="294"/>
      <c r="LU120" s="294"/>
      <c r="LV120" s="294"/>
      <c r="LW120" s="294"/>
      <c r="LX120" s="294"/>
      <c r="LY120" s="294"/>
      <c r="LZ120" s="294">
        <v>-286</v>
      </c>
      <c r="MA120" s="294"/>
      <c r="MB120" s="294"/>
      <c r="MC120" s="294"/>
      <c r="MD120" s="294"/>
      <c r="ME120" s="294"/>
      <c r="MF120" s="294"/>
      <c r="MG120" s="294">
        <v>-1376500</v>
      </c>
      <c r="MH120" s="294"/>
      <c r="MI120" s="294">
        <v>-336500</v>
      </c>
      <c r="MJ120" s="294">
        <v>0</v>
      </c>
      <c r="MK120" s="294">
        <v>-375500</v>
      </c>
      <c r="ML120" s="294">
        <v>-1496000</v>
      </c>
      <c r="MM120" s="294">
        <v>-1632000</v>
      </c>
      <c r="MN120" s="294"/>
      <c r="MO120" s="294">
        <v>-8500</v>
      </c>
      <c r="MP120" s="294"/>
      <c r="MQ120" s="294">
        <v>-301500</v>
      </c>
      <c r="MR120" s="294"/>
      <c r="MS120" s="294"/>
      <c r="MT120" s="294"/>
      <c r="MU120" s="294"/>
      <c r="MV120" s="294"/>
      <c r="MW120" s="294">
        <v>-49000</v>
      </c>
      <c r="MX120" s="294"/>
      <c r="MY120" s="294"/>
      <c r="MZ120" s="294"/>
      <c r="NA120" s="294"/>
      <c r="NB120" s="294"/>
      <c r="NC120" s="294"/>
      <c r="ND120" s="294"/>
      <c r="NE120" s="294">
        <v>0</v>
      </c>
      <c r="NF120" s="294"/>
      <c r="NG120" s="294">
        <v>-5367500</v>
      </c>
      <c r="NH120" s="294"/>
      <c r="NI120" s="294"/>
      <c r="NJ120" s="294"/>
      <c r="NK120" s="294"/>
      <c r="NL120" s="294"/>
      <c r="NM120" s="294"/>
      <c r="NN120" s="294"/>
      <c r="NO120" s="294"/>
      <c r="NP120" s="294"/>
      <c r="NQ120" s="294"/>
      <c r="NR120" s="294"/>
      <c r="NS120" s="294"/>
      <c r="NT120" s="294"/>
      <c r="NU120" s="294"/>
      <c r="NV120" s="294">
        <v>0</v>
      </c>
      <c r="NW120" s="294"/>
      <c r="NX120" s="294"/>
      <c r="NY120" s="294"/>
      <c r="NZ120" s="294"/>
      <c r="OA120" s="294"/>
      <c r="OB120" s="294"/>
      <c r="OC120" s="294">
        <v>0</v>
      </c>
      <c r="OD120" s="294"/>
      <c r="OE120" s="294">
        <v>-30000</v>
      </c>
      <c r="OF120" s="294"/>
      <c r="OG120" s="294"/>
      <c r="OH120" s="294"/>
      <c r="OI120" s="294"/>
      <c r="OJ120" s="294"/>
      <c r="OK120" s="294"/>
      <c r="OL120" s="294">
        <v>0</v>
      </c>
      <c r="OM120" s="294"/>
      <c r="ON120" s="294"/>
      <c r="OO120" s="294">
        <v>-5751500</v>
      </c>
      <c r="OP120" s="294"/>
      <c r="OQ120" s="294"/>
      <c r="OR120" s="294"/>
      <c r="OS120" s="294"/>
      <c r="OT120" s="294">
        <v>-127000</v>
      </c>
      <c r="OU120" s="294"/>
      <c r="OV120" s="294"/>
      <c r="OW120" s="294"/>
      <c r="OX120" s="294"/>
      <c r="OY120" s="294"/>
      <c r="OZ120" s="294"/>
      <c r="PA120" s="294"/>
      <c r="PB120" s="294"/>
      <c r="PC120" s="294"/>
      <c r="PD120" s="294"/>
      <c r="PE120" s="294"/>
      <c r="PF120" s="294"/>
      <c r="PG120" s="294"/>
      <c r="PH120" s="294"/>
      <c r="PI120" s="294"/>
      <c r="PJ120" s="294"/>
      <c r="PK120" s="294"/>
      <c r="PL120" s="294"/>
      <c r="PM120" s="294"/>
      <c r="PN120" s="294"/>
      <c r="PO120" s="294"/>
      <c r="PP120" s="294"/>
      <c r="PQ120" s="294"/>
      <c r="PR120" s="294"/>
      <c r="PS120" s="294"/>
      <c r="PT120" s="294"/>
      <c r="PU120" s="294"/>
      <c r="PV120" s="294"/>
      <c r="PW120" s="294"/>
      <c r="PX120" s="294"/>
      <c r="PY120" s="294"/>
      <c r="PZ120" s="294"/>
      <c r="QA120" s="294"/>
      <c r="QB120" s="294"/>
      <c r="QC120" s="294"/>
      <c r="QD120" s="294"/>
      <c r="QE120" s="294"/>
      <c r="QF120" s="294"/>
      <c r="QG120" s="294"/>
      <c r="QH120" s="294"/>
      <c r="QI120" s="294"/>
      <c r="QJ120" s="294"/>
      <c r="QK120" s="294"/>
      <c r="QL120" s="294"/>
      <c r="QM120" s="294"/>
      <c r="QN120" s="294"/>
      <c r="QO120" s="294"/>
      <c r="QP120" s="294"/>
      <c r="QQ120" s="294"/>
      <c r="QR120" s="294"/>
      <c r="QS120" s="294"/>
      <c r="QT120" s="294"/>
      <c r="QU120" s="294"/>
      <c r="QV120" s="294"/>
      <c r="QW120" s="294"/>
      <c r="QX120" s="294"/>
      <c r="QY120" s="294"/>
      <c r="QZ120" s="294"/>
      <c r="RA120" s="294"/>
      <c r="RB120" s="294"/>
      <c r="RC120" s="294">
        <v>0</v>
      </c>
      <c r="RD120" s="294"/>
      <c r="RE120" s="294"/>
      <c r="RF120" s="294"/>
      <c r="RG120" s="294"/>
      <c r="RH120" s="294"/>
      <c r="RI120" s="294"/>
      <c r="RJ120" s="294"/>
      <c r="RK120" s="294"/>
      <c r="RL120" s="294"/>
      <c r="RM120" s="294"/>
      <c r="RN120" s="294"/>
      <c r="RO120" s="294"/>
      <c r="RP120" s="294">
        <v>0</v>
      </c>
      <c r="RQ120" s="294"/>
      <c r="RR120" s="294"/>
      <c r="RS120" s="294"/>
      <c r="RT120" s="294"/>
      <c r="RU120" s="294"/>
      <c r="RV120" s="294">
        <v>-18750</v>
      </c>
      <c r="RW120" s="294"/>
      <c r="RX120" s="294"/>
      <c r="RY120" s="294"/>
      <c r="RZ120" s="294"/>
      <c r="SA120" s="294">
        <v>-44300</v>
      </c>
      <c r="SB120" s="294"/>
      <c r="SC120" s="294"/>
      <c r="SD120" s="294"/>
      <c r="SE120" s="294"/>
      <c r="SF120" s="294"/>
      <c r="SG120" s="294"/>
      <c r="SH120" s="294"/>
      <c r="SI120" s="294"/>
      <c r="SJ120" s="294"/>
      <c r="SK120" s="294"/>
      <c r="SL120" s="294"/>
      <c r="SM120" s="294"/>
      <c r="SN120" s="294"/>
      <c r="SO120" s="294"/>
      <c r="SP120" s="294"/>
      <c r="SQ120" s="294"/>
      <c r="SR120" s="294"/>
      <c r="SS120" s="294"/>
      <c r="ST120" s="294"/>
      <c r="SU120" s="294"/>
      <c r="SV120" s="294"/>
      <c r="SW120" s="294"/>
      <c r="SX120" s="294"/>
      <c r="SY120" s="294"/>
      <c r="SZ120" s="294"/>
      <c r="TA120" s="294"/>
      <c r="TB120" s="294"/>
      <c r="TC120" s="294"/>
      <c r="TD120" s="294"/>
      <c r="TE120" s="294"/>
      <c r="TF120" s="294"/>
      <c r="TG120" s="294"/>
      <c r="TH120" s="294"/>
      <c r="TI120" s="294">
        <v>-70500</v>
      </c>
      <c r="TJ120" s="294"/>
      <c r="TK120" s="294"/>
      <c r="TL120" s="294"/>
      <c r="TM120" s="294"/>
      <c r="TN120" s="294"/>
      <c r="TO120" s="294"/>
      <c r="TP120" s="294"/>
      <c r="TQ120" s="294"/>
      <c r="TR120" s="294"/>
      <c r="TS120" s="294"/>
      <c r="TT120" s="294"/>
      <c r="TU120" s="294"/>
      <c r="TV120" s="294"/>
      <c r="TW120" s="294">
        <v>-10000</v>
      </c>
      <c r="TX120" s="294"/>
      <c r="TY120" s="294"/>
      <c r="TZ120" s="294"/>
      <c r="UA120" s="294"/>
      <c r="UB120" s="294"/>
      <c r="UC120" s="294"/>
      <c r="UD120" s="294"/>
      <c r="UE120" s="294">
        <v>-103052.87</v>
      </c>
      <c r="UF120" s="294"/>
      <c r="UG120" s="294"/>
      <c r="UH120" s="294"/>
      <c r="UI120" s="294"/>
      <c r="UJ120" s="294"/>
      <c r="UK120" s="294"/>
      <c r="UL120" s="294"/>
      <c r="UM120" s="294"/>
      <c r="UN120" s="294"/>
      <c r="UO120" s="294">
        <v>0</v>
      </c>
      <c r="UP120" s="294"/>
      <c r="UQ120" s="294"/>
      <c r="UR120" s="294"/>
      <c r="US120" s="294"/>
      <c r="UT120" s="294"/>
      <c r="UU120" s="294"/>
      <c r="UV120" s="294"/>
      <c r="UW120" s="294"/>
      <c r="UX120" s="294"/>
      <c r="UY120" s="294"/>
      <c r="UZ120" s="294"/>
      <c r="VA120" s="294"/>
      <c r="VB120" s="294"/>
      <c r="VC120" s="294"/>
      <c r="VD120" s="294"/>
      <c r="VE120" s="294"/>
      <c r="VF120" s="294"/>
      <c r="VG120" s="294"/>
      <c r="VH120" s="294"/>
      <c r="VI120" s="294"/>
      <c r="VJ120" s="294"/>
      <c r="VK120" s="294"/>
      <c r="VL120" s="294"/>
      <c r="VM120" s="294"/>
      <c r="VN120" s="294"/>
      <c r="VO120" s="294"/>
      <c r="VP120" s="294"/>
      <c r="VQ120" s="294"/>
      <c r="VR120" s="294"/>
      <c r="VS120" s="294"/>
      <c r="VT120" s="294"/>
      <c r="VU120" s="294"/>
      <c r="VV120" s="294"/>
      <c r="VW120" s="294"/>
      <c r="VX120" s="294"/>
      <c r="VY120" s="294"/>
      <c r="VZ120" s="294"/>
      <c r="WA120" s="294"/>
      <c r="WB120" s="294">
        <v>-146000</v>
      </c>
      <c r="WC120" s="294"/>
      <c r="WD120" s="294"/>
      <c r="WE120" s="294"/>
      <c r="WF120" s="294"/>
      <c r="WG120" s="294"/>
      <c r="WH120" s="294">
        <v>-13030</v>
      </c>
      <c r="WI120" s="294"/>
      <c r="WJ120" s="294"/>
      <c r="WK120" s="294"/>
      <c r="WL120" s="294"/>
      <c r="WM120" s="294"/>
      <c r="WN120" s="294"/>
      <c r="WO120" s="294">
        <v>-20500</v>
      </c>
      <c r="WP120" s="294">
        <v>-9000</v>
      </c>
      <c r="WQ120" s="294"/>
      <c r="WR120" s="294"/>
      <c r="WS120" s="294"/>
      <c r="WT120" s="294"/>
      <c r="WU120" s="294"/>
      <c r="WV120" s="294"/>
      <c r="WW120" s="294"/>
      <c r="WX120" s="294"/>
      <c r="WY120" s="294">
        <v>-131900</v>
      </c>
      <c r="WZ120" s="294"/>
      <c r="XA120" s="294"/>
      <c r="XB120" s="294"/>
      <c r="XC120" s="294"/>
      <c r="XD120" s="294">
        <v>-17500</v>
      </c>
      <c r="XE120" s="294"/>
      <c r="XF120" s="294"/>
      <c r="XG120" s="294"/>
      <c r="XH120" s="294"/>
      <c r="XI120" s="294"/>
      <c r="XJ120" s="294"/>
      <c r="XK120" s="294"/>
      <c r="XL120" s="294"/>
      <c r="XM120" s="294"/>
      <c r="XN120" s="294"/>
      <c r="XO120" s="294"/>
      <c r="XP120" s="294"/>
      <c r="XQ120" s="294"/>
      <c r="XR120" s="294"/>
      <c r="XS120" s="294"/>
      <c r="XT120" s="294"/>
      <c r="XU120" s="294"/>
      <c r="XV120" s="294"/>
      <c r="XW120" s="294"/>
      <c r="XX120" s="294"/>
      <c r="XY120" s="294"/>
      <c r="XZ120" s="294"/>
      <c r="YA120" s="294"/>
      <c r="YB120" s="294"/>
      <c r="YC120" s="294"/>
      <c r="YD120" s="294"/>
      <c r="YE120" s="294"/>
      <c r="YF120" s="294"/>
      <c r="YG120" s="294"/>
      <c r="YH120" s="294"/>
      <c r="YI120" s="294"/>
      <c r="YJ120" s="294"/>
      <c r="YK120" s="294"/>
      <c r="YL120" s="294"/>
      <c r="YM120" s="294"/>
      <c r="YN120" s="294"/>
      <c r="YO120" s="294"/>
      <c r="YP120" s="294"/>
      <c r="YQ120" s="294"/>
      <c r="YR120" s="294"/>
      <c r="YS120" s="294"/>
      <c r="YT120" s="294"/>
      <c r="YU120" s="294"/>
      <c r="YV120" s="294"/>
      <c r="YW120" s="294"/>
      <c r="YX120" s="294"/>
      <c r="YY120" s="294"/>
      <c r="YZ120" s="294"/>
      <c r="ZA120" s="294"/>
      <c r="ZB120" s="294"/>
      <c r="ZC120" s="294"/>
      <c r="ZD120" s="294"/>
      <c r="ZE120" s="294"/>
      <c r="ZF120" s="294"/>
      <c r="ZG120" s="294"/>
      <c r="ZH120" s="294"/>
      <c r="ZI120" s="294"/>
      <c r="ZJ120" s="294">
        <v>-128530</v>
      </c>
      <c r="ZK120" s="294"/>
      <c r="ZL120" s="294">
        <v>-277054.94</v>
      </c>
      <c r="ZM120" s="294"/>
      <c r="ZN120" s="294"/>
      <c r="ZO120" s="294"/>
      <c r="ZP120" s="294"/>
      <c r="ZQ120" s="294"/>
      <c r="ZR120" s="294"/>
      <c r="ZS120" s="294"/>
      <c r="ZT120" s="294"/>
      <c r="ZU120" s="294"/>
      <c r="ZV120" s="294"/>
      <c r="ZW120" s="294"/>
      <c r="ZX120" s="294"/>
      <c r="ZY120" s="294"/>
      <c r="ZZ120" s="294"/>
      <c r="AAA120" s="294"/>
      <c r="AAB120" s="294"/>
      <c r="AAC120" s="294"/>
      <c r="AAD120" s="294"/>
      <c r="AAE120" s="294"/>
      <c r="AAF120" s="294"/>
      <c r="AAG120" s="294"/>
      <c r="AAH120" s="294"/>
      <c r="AAI120" s="294"/>
      <c r="AAJ120" s="294"/>
      <c r="AAK120" s="294"/>
      <c r="AAL120" s="294"/>
      <c r="AAM120" s="294"/>
      <c r="AAN120" s="294"/>
      <c r="AAO120" s="294"/>
      <c r="AAP120" s="294"/>
      <c r="AAQ120" s="294"/>
      <c r="AAR120" s="294"/>
      <c r="AAS120" s="294"/>
      <c r="AAT120" s="294"/>
      <c r="AAU120" s="294"/>
      <c r="AAV120" s="294"/>
      <c r="AAW120" s="294">
        <v>-17000</v>
      </c>
      <c r="AAX120" s="294"/>
      <c r="AAY120" s="294"/>
      <c r="AAZ120" s="294"/>
      <c r="ABA120" s="294"/>
      <c r="ABB120" s="294"/>
      <c r="ABC120" s="294">
        <v>0</v>
      </c>
      <c r="ABD120" s="294"/>
      <c r="ABE120" s="294"/>
      <c r="ABF120" s="294"/>
      <c r="ABG120" s="294"/>
      <c r="ABH120" s="294"/>
      <c r="ABI120" s="294"/>
      <c r="ABJ120" s="294"/>
      <c r="ABK120" s="294">
        <v>0</v>
      </c>
      <c r="ABL120" s="294"/>
      <c r="ABM120" s="294"/>
      <c r="ABN120" s="294"/>
      <c r="ABO120" s="294"/>
      <c r="ABP120" s="294"/>
      <c r="ABQ120" s="294"/>
      <c r="ABR120" s="294"/>
      <c r="ABS120" s="294"/>
      <c r="ABT120" s="294"/>
      <c r="ABU120" s="294"/>
      <c r="ABV120" s="294"/>
      <c r="ABW120" s="294"/>
      <c r="ABX120" s="294"/>
      <c r="ABY120" s="294"/>
      <c r="ABZ120" s="294"/>
      <c r="ACA120" s="294"/>
      <c r="ACB120" s="294"/>
      <c r="ACC120" s="294"/>
      <c r="ACD120" s="294">
        <v>-19200</v>
      </c>
      <c r="ACE120" s="294"/>
      <c r="ACF120" s="294"/>
      <c r="ACG120" s="294">
        <v>-1500</v>
      </c>
      <c r="ACH120" s="294"/>
      <c r="ACI120" s="294">
        <v>-219458.9</v>
      </c>
      <c r="ACJ120" s="294"/>
      <c r="ACK120" s="294"/>
      <c r="ACL120" s="294"/>
      <c r="ACM120" s="294"/>
      <c r="ACN120" s="294">
        <v>-9307</v>
      </c>
      <c r="ACO120" s="294"/>
      <c r="ACP120" s="294"/>
      <c r="ACQ120" s="294"/>
      <c r="ACR120" s="294"/>
      <c r="ACS120" s="294"/>
      <c r="ACT120" s="294"/>
      <c r="ACU120" s="294"/>
      <c r="ACV120" s="294"/>
      <c r="ACW120" s="294"/>
      <c r="ACX120" s="294"/>
      <c r="ACY120" s="294"/>
      <c r="ACZ120" s="294"/>
      <c r="ADA120" s="294"/>
      <c r="ADB120" s="294"/>
      <c r="ADC120" s="294"/>
      <c r="ADD120" s="294"/>
      <c r="ADE120" s="294"/>
      <c r="ADF120" s="294"/>
      <c r="ADG120" s="294"/>
      <c r="ADH120" s="294"/>
      <c r="ADI120" s="294">
        <v>-4656</v>
      </c>
      <c r="ADJ120" s="294"/>
      <c r="ADK120" s="294"/>
      <c r="ADL120" s="294"/>
      <c r="ADM120" s="294"/>
      <c r="ADN120" s="294"/>
      <c r="ADO120" s="294"/>
      <c r="ADP120" s="294"/>
      <c r="ADQ120" s="294"/>
      <c r="ADR120" s="294"/>
      <c r="ADS120" s="294"/>
      <c r="ADT120" s="294"/>
      <c r="ADU120" s="294"/>
      <c r="ADV120" s="294"/>
      <c r="ADW120" s="294"/>
      <c r="ADX120" s="294"/>
      <c r="ADY120" s="294"/>
      <c r="ADZ120" s="294"/>
      <c r="AEA120" s="294"/>
      <c r="AEB120" s="294"/>
      <c r="AEC120" s="294"/>
      <c r="AED120" s="294"/>
      <c r="AEE120" s="294"/>
      <c r="AEF120" s="294"/>
      <c r="AEG120" s="294"/>
      <c r="AEH120" s="294"/>
      <c r="AEI120" s="294"/>
      <c r="AEJ120" s="294"/>
      <c r="AEK120" s="294"/>
      <c r="AEL120" s="294">
        <v>-3700</v>
      </c>
      <c r="AEM120" s="294"/>
      <c r="AEN120" s="294"/>
      <c r="AEO120" s="294"/>
      <c r="AEP120" s="294"/>
      <c r="AEQ120" s="294"/>
      <c r="AER120" s="294"/>
      <c r="AES120" s="294"/>
      <c r="AET120" s="294"/>
      <c r="AEU120" s="294"/>
      <c r="AEV120" s="294"/>
      <c r="AEW120" s="294"/>
      <c r="AEX120" s="294"/>
      <c r="AEY120" s="294"/>
      <c r="AEZ120" s="294"/>
      <c r="AFA120" s="294"/>
      <c r="AFB120" s="294"/>
      <c r="AFC120" s="294"/>
      <c r="AFD120" s="294"/>
      <c r="AFE120" s="294"/>
      <c r="AFF120" s="294"/>
      <c r="AFG120" s="294"/>
      <c r="AFH120" s="294"/>
      <c r="AFI120" s="294"/>
      <c r="AFJ120" s="294"/>
      <c r="AFK120" s="294"/>
      <c r="AFL120" s="294"/>
      <c r="AFM120" s="294"/>
      <c r="AFN120" s="294"/>
      <c r="AFO120" s="294"/>
      <c r="AFP120" s="294"/>
      <c r="AFQ120" s="294"/>
      <c r="AFR120" s="294"/>
      <c r="AFS120" s="294"/>
      <c r="AFT120" s="294"/>
      <c r="AFU120" s="294"/>
      <c r="AFV120" s="294"/>
      <c r="AFW120" s="294"/>
      <c r="AFX120" s="294"/>
      <c r="AFY120" s="294"/>
      <c r="AFZ120" s="294"/>
      <c r="AGA120" s="294"/>
      <c r="AGB120" s="294"/>
      <c r="AGC120" s="294"/>
      <c r="AGD120" s="294"/>
      <c r="AGE120" s="294"/>
      <c r="AGF120" s="294"/>
      <c r="AGG120" s="294"/>
      <c r="AGH120" s="294"/>
      <c r="AGI120" s="294"/>
      <c r="AGJ120" s="294"/>
      <c r="AGK120" s="294"/>
      <c r="AGL120" s="294"/>
      <c r="AGM120" s="294"/>
      <c r="AGN120" s="294"/>
      <c r="AGO120" s="294"/>
      <c r="AGP120" s="294"/>
      <c r="AGQ120" s="294"/>
      <c r="AGR120" s="294"/>
      <c r="AGS120" s="294"/>
      <c r="AGT120" s="294"/>
      <c r="AGU120" s="294">
        <v>-112583.35</v>
      </c>
      <c r="AGV120" s="294"/>
      <c r="AGW120" s="294"/>
      <c r="AGX120" s="294"/>
      <c r="AGY120" s="294"/>
      <c r="AGZ120" s="294"/>
      <c r="AHA120" s="294"/>
      <c r="AHB120" s="294"/>
      <c r="AHC120" s="294"/>
      <c r="AHD120" s="294"/>
      <c r="AHE120" s="294"/>
      <c r="AHF120" s="294"/>
      <c r="AHG120" s="294"/>
      <c r="AHH120" s="294">
        <v>-240200</v>
      </c>
      <c r="AHI120" s="294"/>
      <c r="AHJ120" s="294"/>
      <c r="AHK120" s="294"/>
      <c r="AHL120" s="294"/>
      <c r="AHM120" s="294"/>
      <c r="AHN120" s="294"/>
      <c r="AHO120" s="294"/>
      <c r="AHP120" s="294"/>
      <c r="AHQ120" s="294"/>
      <c r="AHR120" s="329"/>
      <c r="AHS120" s="294">
        <f>SUM(D120:AHR120)</f>
        <v>-40064120.43</v>
      </c>
      <c r="AHT120" s="271" t="b">
        <f t="shared" si="52"/>
        <v>1</v>
      </c>
      <c r="AHU120" s="271" t="s">
        <v>6273</v>
      </c>
      <c r="AHV120" s="271" t="s">
        <v>6177</v>
      </c>
      <c r="AHW120" s="271" t="s">
        <v>6178</v>
      </c>
    </row>
    <row r="121" spans="1:907" ht="24" x14ac:dyDescent="0.8">
      <c r="A121" s="270" t="s">
        <v>6274</v>
      </c>
      <c r="B121" s="270" t="s">
        <v>6179</v>
      </c>
      <c r="C121" s="271" t="s">
        <v>6180</v>
      </c>
      <c r="D121" s="294">
        <v>-683000</v>
      </c>
      <c r="E121" s="294">
        <v>-38328</v>
      </c>
      <c r="F121" s="294">
        <v>-7256</v>
      </c>
      <c r="G121" s="294">
        <v>-56302</v>
      </c>
      <c r="H121" s="294">
        <v>-122500</v>
      </c>
      <c r="I121" s="294">
        <v>-19329.53</v>
      </c>
      <c r="J121" s="294">
        <v>0</v>
      </c>
      <c r="K121" s="294">
        <v>-671575.92</v>
      </c>
      <c r="L121" s="294">
        <v>-117583.96</v>
      </c>
      <c r="M121" s="294">
        <v>-231521</v>
      </c>
      <c r="N121" s="294">
        <v>0</v>
      </c>
      <c r="O121" s="294">
        <v>-23195</v>
      </c>
      <c r="P121" s="294">
        <v>0</v>
      </c>
      <c r="Q121" s="294">
        <v>-247157</v>
      </c>
      <c r="R121" s="294">
        <v>-12000</v>
      </c>
      <c r="S121" s="294">
        <v>-8500</v>
      </c>
      <c r="T121" s="294">
        <v>-49858.5</v>
      </c>
      <c r="U121" s="294">
        <v>-32658.5</v>
      </c>
      <c r="V121" s="294">
        <v>-32214237.539999999</v>
      </c>
      <c r="W121" s="294">
        <v>-16423</v>
      </c>
      <c r="X121" s="294">
        <v>-2081099.12</v>
      </c>
      <c r="Y121" s="294"/>
      <c r="Z121" s="294">
        <v>-2443604.35</v>
      </c>
      <c r="AA121" s="294">
        <v>-936955.35</v>
      </c>
      <c r="AB121" s="294">
        <v>-2360552.17</v>
      </c>
      <c r="AC121" s="294">
        <v>-3632378.12</v>
      </c>
      <c r="AD121" s="294">
        <v>-2149188.9900000002</v>
      </c>
      <c r="AE121" s="294">
        <v>-1195280.1800000002</v>
      </c>
      <c r="AF121" s="294">
        <v>-1515965.27</v>
      </c>
      <c r="AG121" s="294">
        <v>-4808966.8600000003</v>
      </c>
      <c r="AH121" s="294">
        <v>-1317839.68</v>
      </c>
      <c r="AI121" s="294">
        <v>-447301.98</v>
      </c>
      <c r="AJ121" s="294">
        <v>-232710.97</v>
      </c>
      <c r="AK121" s="294">
        <v>-239918.58</v>
      </c>
      <c r="AL121" s="294">
        <v>-103919.8</v>
      </c>
      <c r="AM121" s="294">
        <v>-3623006.35</v>
      </c>
      <c r="AN121" s="294">
        <v>-172840.41</v>
      </c>
      <c r="AO121" s="294">
        <v>-2881205.23</v>
      </c>
      <c r="AP121" s="294">
        <v>-190000</v>
      </c>
      <c r="AQ121" s="294">
        <v>-624893.68999999994</v>
      </c>
      <c r="AR121" s="294">
        <v>-1811632.39</v>
      </c>
      <c r="AS121" s="294">
        <v>-83569.02</v>
      </c>
      <c r="AT121" s="294">
        <v>-6736</v>
      </c>
      <c r="AU121" s="294">
        <v>0</v>
      </c>
      <c r="AV121" s="294">
        <v>-10919</v>
      </c>
      <c r="AW121" s="294">
        <v>-1771.35</v>
      </c>
      <c r="AX121" s="294">
        <v>-232808</v>
      </c>
      <c r="AY121" s="294">
        <v>-18085.5</v>
      </c>
      <c r="AZ121" s="294">
        <v>-1000</v>
      </c>
      <c r="BA121" s="294">
        <v>-15892</v>
      </c>
      <c r="BB121" s="294">
        <v>0</v>
      </c>
      <c r="BC121" s="294"/>
      <c r="BD121" s="294"/>
      <c r="BE121" s="294"/>
      <c r="BF121" s="294"/>
      <c r="BG121" s="294"/>
      <c r="BH121" s="294">
        <v>-1040</v>
      </c>
      <c r="BI121" s="294">
        <v>0</v>
      </c>
      <c r="BJ121" s="294"/>
      <c r="BK121" s="294"/>
      <c r="BL121" s="294">
        <v>-21034</v>
      </c>
      <c r="BM121" s="294">
        <v>-12000</v>
      </c>
      <c r="BN121" s="294">
        <v>-17632.330000000002</v>
      </c>
      <c r="BO121" s="294">
        <v>0</v>
      </c>
      <c r="BP121" s="294"/>
      <c r="BQ121" s="294"/>
      <c r="BR121" s="294">
        <v>-29500</v>
      </c>
      <c r="BS121" s="294">
        <v>-4000</v>
      </c>
      <c r="BT121" s="294">
        <v>-43496</v>
      </c>
      <c r="BU121" s="294">
        <v>-72541.5</v>
      </c>
      <c r="BV121" s="294">
        <v>-29022</v>
      </c>
      <c r="BW121" s="294">
        <v>-18996</v>
      </c>
      <c r="BX121" s="294">
        <v>-4200</v>
      </c>
      <c r="BY121" s="294">
        <v>-16748</v>
      </c>
      <c r="BZ121" s="294"/>
      <c r="CA121" s="294"/>
      <c r="CB121" s="294">
        <v>0</v>
      </c>
      <c r="CC121" s="294">
        <v>-104720</v>
      </c>
      <c r="CD121" s="294"/>
      <c r="CE121" s="294">
        <v>-5264</v>
      </c>
      <c r="CF121" s="294">
        <v>-70920.97</v>
      </c>
      <c r="CG121" s="294">
        <v>-218500</v>
      </c>
      <c r="CH121" s="294">
        <v>-203881</v>
      </c>
      <c r="CI121" s="294">
        <v>0</v>
      </c>
      <c r="CJ121" s="294">
        <v>-29798</v>
      </c>
      <c r="CK121" s="294">
        <v>-35787.620000000003</v>
      </c>
      <c r="CL121" s="294">
        <v>-10017</v>
      </c>
      <c r="CM121" s="294">
        <v>-1828</v>
      </c>
      <c r="CN121" s="294">
        <v>-23931.19</v>
      </c>
      <c r="CO121" s="294">
        <v>-8826</v>
      </c>
      <c r="CP121" s="294">
        <v>-26662.2</v>
      </c>
      <c r="CQ121" s="294"/>
      <c r="CR121" s="294">
        <v>-1046936</v>
      </c>
      <c r="CS121" s="294">
        <v>-67893.259999999995</v>
      </c>
      <c r="CT121" s="294">
        <v>0</v>
      </c>
      <c r="CU121" s="294">
        <v>-102053</v>
      </c>
      <c r="CV121" s="294">
        <v>-1024719.43</v>
      </c>
      <c r="CW121" s="294">
        <v>0</v>
      </c>
      <c r="CX121" s="294">
        <v>-10205.39</v>
      </c>
      <c r="CY121" s="294">
        <v>-1001470.9</v>
      </c>
      <c r="CZ121" s="294">
        <v>-650029</v>
      </c>
      <c r="DA121" s="294">
        <v>-311507.5</v>
      </c>
      <c r="DB121" s="294">
        <v>-678098.91</v>
      </c>
      <c r="DC121" s="294">
        <v>-24230360.079999998</v>
      </c>
      <c r="DD121" s="294">
        <v>-12467</v>
      </c>
      <c r="DE121" s="294">
        <v>-2796.63</v>
      </c>
      <c r="DF121" s="294">
        <v>-554190</v>
      </c>
      <c r="DG121" s="294">
        <v>-234160.6</v>
      </c>
      <c r="DH121" s="294">
        <v>-1504008</v>
      </c>
      <c r="DI121" s="294">
        <v>-42678</v>
      </c>
      <c r="DJ121" s="294">
        <v>-6052.7</v>
      </c>
      <c r="DK121" s="294">
        <v>-2081437.15</v>
      </c>
      <c r="DL121" s="294">
        <v>-51978.32</v>
      </c>
      <c r="DM121" s="294">
        <v>-131698.62</v>
      </c>
      <c r="DN121" s="294">
        <v>-151666.6</v>
      </c>
      <c r="DO121" s="294">
        <v>-95535.2</v>
      </c>
      <c r="DP121" s="294">
        <v>-224140.35</v>
      </c>
      <c r="DQ121" s="294">
        <v>-686307.54</v>
      </c>
      <c r="DR121" s="294">
        <v>-278019</v>
      </c>
      <c r="DS121" s="294">
        <v>-427551.94</v>
      </c>
      <c r="DT121" s="294">
        <v>-85992</v>
      </c>
      <c r="DU121" s="294">
        <v>-38738</v>
      </c>
      <c r="DV121" s="294"/>
      <c r="DW121" s="294">
        <v>-323121.65000000002</v>
      </c>
      <c r="DX121" s="294">
        <v>-48768.46</v>
      </c>
      <c r="DY121" s="294">
        <v>-328569</v>
      </c>
      <c r="DZ121" s="294">
        <v>-334889.76</v>
      </c>
      <c r="EA121" s="294">
        <v>-58291.5</v>
      </c>
      <c r="EB121" s="294">
        <v>-33418</v>
      </c>
      <c r="EC121" s="294">
        <v>-79810.899999999994</v>
      </c>
      <c r="ED121" s="294">
        <v>-10062.75</v>
      </c>
      <c r="EE121" s="294">
        <v>0</v>
      </c>
      <c r="EF121" s="294">
        <v>0</v>
      </c>
      <c r="EG121" s="294">
        <v>-55184</v>
      </c>
      <c r="EH121" s="294">
        <v>-3655.23</v>
      </c>
      <c r="EI121" s="294">
        <v>-24427.96</v>
      </c>
      <c r="EJ121" s="294">
        <v>-215888.2</v>
      </c>
      <c r="EK121" s="294">
        <v>-64122</v>
      </c>
      <c r="EL121" s="294">
        <v>-9329.25</v>
      </c>
      <c r="EM121" s="294">
        <v>-102244.2</v>
      </c>
      <c r="EN121" s="294">
        <v>-146727.91</v>
      </c>
      <c r="EO121" s="294"/>
      <c r="EP121" s="294"/>
      <c r="EQ121" s="294"/>
      <c r="ER121" s="294"/>
      <c r="ES121" s="294"/>
      <c r="ET121" s="294"/>
      <c r="EU121" s="294"/>
      <c r="EV121" s="294"/>
      <c r="EW121" s="294">
        <v>-332160.39</v>
      </c>
      <c r="EX121" s="294">
        <v>-245493.67</v>
      </c>
      <c r="EY121" s="294">
        <v>-188191.4</v>
      </c>
      <c r="EZ121" s="294">
        <v>-127536</v>
      </c>
      <c r="FA121" s="294"/>
      <c r="FB121" s="294">
        <v>-421092.61</v>
      </c>
      <c r="FC121" s="294">
        <v>-586466.5</v>
      </c>
      <c r="FD121" s="294">
        <v>-107862.33</v>
      </c>
      <c r="FE121" s="294">
        <v>-762995.09</v>
      </c>
      <c r="FF121" s="294">
        <v>-216647.52</v>
      </c>
      <c r="FG121" s="294">
        <v>-640731.02</v>
      </c>
      <c r="FH121" s="294">
        <v>-388566.5</v>
      </c>
      <c r="FI121" s="294">
        <v>-336476.36</v>
      </c>
      <c r="FJ121" s="294">
        <v>-95388</v>
      </c>
      <c r="FK121" s="294"/>
      <c r="FL121" s="294">
        <v>-29248</v>
      </c>
      <c r="FM121" s="294">
        <v>-51359</v>
      </c>
      <c r="FN121" s="294">
        <v>-26911.73</v>
      </c>
      <c r="FO121" s="294">
        <v>-514</v>
      </c>
      <c r="FP121" s="294"/>
      <c r="FQ121" s="294">
        <v>0</v>
      </c>
      <c r="FR121" s="294">
        <v>-75526</v>
      </c>
      <c r="FS121" s="294">
        <v>0</v>
      </c>
      <c r="FT121" s="294">
        <v>0</v>
      </c>
      <c r="FU121" s="294"/>
      <c r="FV121" s="294">
        <v>-69676.66</v>
      </c>
      <c r="FW121" s="294">
        <v>0</v>
      </c>
      <c r="FX121" s="294">
        <v>-203243</v>
      </c>
      <c r="FY121" s="294">
        <v>0</v>
      </c>
      <c r="FZ121" s="294">
        <v>0</v>
      </c>
      <c r="GA121" s="294">
        <v>-16254.53</v>
      </c>
      <c r="GB121" s="294">
        <v>-181607.9</v>
      </c>
      <c r="GC121" s="294">
        <v>-37763</v>
      </c>
      <c r="GD121" s="294"/>
      <c r="GE121" s="294">
        <v>-35290.910000000003</v>
      </c>
      <c r="GF121" s="294">
        <v>-55183.95</v>
      </c>
      <c r="GG121" s="294">
        <v>-330560.65999999997</v>
      </c>
      <c r="GH121" s="294">
        <v>-131224.5</v>
      </c>
      <c r="GI121" s="294">
        <v>-78843</v>
      </c>
      <c r="GJ121" s="294">
        <v>-99272</v>
      </c>
      <c r="GK121" s="294">
        <v>0</v>
      </c>
      <c r="GL121" s="294">
        <v>0</v>
      </c>
      <c r="GM121" s="294">
        <v>-74988.25</v>
      </c>
      <c r="GN121" s="294"/>
      <c r="GO121" s="294"/>
      <c r="GP121" s="294"/>
      <c r="GQ121" s="294"/>
      <c r="GR121" s="294"/>
      <c r="GS121" s="294"/>
      <c r="GT121" s="294"/>
      <c r="GU121" s="294">
        <v>0</v>
      </c>
      <c r="GV121" s="294"/>
      <c r="GW121" s="294"/>
      <c r="GX121" s="294"/>
      <c r="GY121" s="294">
        <v>-537492.57999999996</v>
      </c>
      <c r="GZ121" s="294"/>
      <c r="HA121" s="294">
        <v>-4437086.7699999996</v>
      </c>
      <c r="HB121" s="294">
        <v>-1255510.5</v>
      </c>
      <c r="HC121" s="294">
        <v>-9426712.5500000007</v>
      </c>
      <c r="HD121" s="294">
        <v>-3613365.21</v>
      </c>
      <c r="HE121" s="294">
        <v>-7739321.3499999996</v>
      </c>
      <c r="HF121" s="294">
        <v>-5792082.71</v>
      </c>
      <c r="HG121" s="294">
        <v>-4938411.5</v>
      </c>
      <c r="HH121" s="294">
        <v>-3018331.9</v>
      </c>
      <c r="HI121" s="294">
        <v>-1622379.04</v>
      </c>
      <c r="HJ121" s="294">
        <v>0</v>
      </c>
      <c r="HK121" s="294">
        <v>-11305498.060000001</v>
      </c>
      <c r="HL121" s="294">
        <v>-5351830.53</v>
      </c>
      <c r="HM121" s="294">
        <v>-10625396.68</v>
      </c>
      <c r="HN121" s="294">
        <v>-1980214.8</v>
      </c>
      <c r="HO121" s="294">
        <v>-1954940.98</v>
      </c>
      <c r="HP121" s="294">
        <v>-6599906.04</v>
      </c>
      <c r="HQ121" s="294">
        <v>-5842586.7800000003</v>
      </c>
      <c r="HR121" s="294">
        <v>-1651602.42</v>
      </c>
      <c r="HS121" s="294">
        <v>-596382.06000000006</v>
      </c>
      <c r="HT121" s="294">
        <v>-307348.5</v>
      </c>
      <c r="HU121" s="294">
        <v>-147212</v>
      </c>
      <c r="HV121" s="294">
        <v>-1545365.05</v>
      </c>
      <c r="HW121" s="294"/>
      <c r="HX121" s="294">
        <v>-871028.75</v>
      </c>
      <c r="HY121" s="294">
        <v>-425594.5</v>
      </c>
      <c r="HZ121" s="294">
        <v>-350566.25</v>
      </c>
      <c r="IA121" s="294">
        <v>-253443</v>
      </c>
      <c r="IB121" s="294">
        <v>-1033224.25</v>
      </c>
      <c r="IC121" s="294">
        <v>-700000</v>
      </c>
      <c r="ID121" s="294"/>
      <c r="IE121" s="294">
        <v>-47395.3</v>
      </c>
      <c r="IF121" s="294"/>
      <c r="IG121" s="294"/>
      <c r="IH121" s="294">
        <v>-2380147.5</v>
      </c>
      <c r="II121" s="294">
        <v>-152608.25</v>
      </c>
      <c r="IJ121" s="294">
        <v>-934051.68</v>
      </c>
      <c r="IK121" s="294">
        <v>-81699.25</v>
      </c>
      <c r="IL121" s="294">
        <v>-192425.26</v>
      </c>
      <c r="IM121" s="294">
        <v>-211725.75</v>
      </c>
      <c r="IN121" s="294">
        <v>-9140</v>
      </c>
      <c r="IO121" s="294">
        <v>-42533</v>
      </c>
      <c r="IP121" s="294">
        <v>-61830.2</v>
      </c>
      <c r="IQ121" s="294"/>
      <c r="IR121" s="294">
        <v>-945630.1</v>
      </c>
      <c r="IS121" s="294"/>
      <c r="IT121" s="294">
        <v>-245366.86</v>
      </c>
      <c r="IU121" s="294">
        <v>-1333272.1200000001</v>
      </c>
      <c r="IV121" s="294">
        <v>-2073332.42</v>
      </c>
      <c r="IW121" s="294">
        <v>-1698173.2</v>
      </c>
      <c r="IX121" s="294">
        <v>-841</v>
      </c>
      <c r="IY121" s="294">
        <v>-293411.61</v>
      </c>
      <c r="IZ121" s="294">
        <v>-28652.15</v>
      </c>
      <c r="JA121" s="294">
        <v>-75529</v>
      </c>
      <c r="JB121" s="294">
        <v>0</v>
      </c>
      <c r="JC121" s="294">
        <v>-3225051.59</v>
      </c>
      <c r="JD121" s="294">
        <v>-139566</v>
      </c>
      <c r="JE121" s="294">
        <v>-224362</v>
      </c>
      <c r="JF121" s="294">
        <v>-19336.080000000002</v>
      </c>
      <c r="JG121" s="294">
        <v>-192845.27</v>
      </c>
      <c r="JH121" s="294">
        <v>-132300</v>
      </c>
      <c r="JI121" s="294">
        <v>-58353</v>
      </c>
      <c r="JJ121" s="294">
        <v>-49712</v>
      </c>
      <c r="JK121" s="294">
        <v>0</v>
      </c>
      <c r="JL121" s="294">
        <v>0</v>
      </c>
      <c r="JM121" s="294"/>
      <c r="JN121" s="294">
        <v>-80032</v>
      </c>
      <c r="JO121" s="294">
        <v>-51184</v>
      </c>
      <c r="JP121" s="294"/>
      <c r="JQ121" s="294"/>
      <c r="JR121" s="294"/>
      <c r="JS121" s="294"/>
      <c r="JT121" s="294"/>
      <c r="JU121" s="294">
        <v>0</v>
      </c>
      <c r="JV121" s="294"/>
      <c r="JW121" s="294"/>
      <c r="JX121" s="294"/>
      <c r="JY121" s="294"/>
      <c r="JZ121" s="294"/>
      <c r="KA121" s="294"/>
      <c r="KB121" s="294"/>
      <c r="KC121" s="294"/>
      <c r="KD121" s="294"/>
      <c r="KE121" s="294"/>
      <c r="KF121" s="294"/>
      <c r="KG121" s="294"/>
      <c r="KH121" s="294">
        <v>-7281156</v>
      </c>
      <c r="KI121" s="294">
        <v>-2420324.88</v>
      </c>
      <c r="KJ121" s="294">
        <v>-2509566.85</v>
      </c>
      <c r="KK121" s="294">
        <v>-2527181.04</v>
      </c>
      <c r="KL121" s="294">
        <v>-2267151.67</v>
      </c>
      <c r="KM121" s="294">
        <v>-6665240.8700000001</v>
      </c>
      <c r="KN121" s="294">
        <v>-4839681.4400000004</v>
      </c>
      <c r="KO121" s="294">
        <v>-1761934</v>
      </c>
      <c r="KP121" s="294">
        <v>-32168</v>
      </c>
      <c r="KQ121" s="294">
        <v>0</v>
      </c>
      <c r="KR121" s="294">
        <v>-614735.6</v>
      </c>
      <c r="KS121" s="294">
        <v>-1436489.77</v>
      </c>
      <c r="KT121" s="294">
        <v>-3191192</v>
      </c>
      <c r="KU121" s="294">
        <v>-5498974.5199999996</v>
      </c>
      <c r="KV121" s="294">
        <v>-1403025.53</v>
      </c>
      <c r="KW121" s="294">
        <v>-256539.58</v>
      </c>
      <c r="KX121" s="294">
        <v>-1197329</v>
      </c>
      <c r="KY121" s="294">
        <v>-419609.73</v>
      </c>
      <c r="KZ121" s="294">
        <v>-778345</v>
      </c>
      <c r="LA121" s="294">
        <v>-251875.84</v>
      </c>
      <c r="LB121" s="294">
        <v>-173702.25</v>
      </c>
      <c r="LC121" s="294">
        <v>-265237</v>
      </c>
      <c r="LD121" s="294"/>
      <c r="LE121" s="294">
        <v>0</v>
      </c>
      <c r="LF121" s="294">
        <v>0</v>
      </c>
      <c r="LG121" s="294">
        <v>-5657072.3099999996</v>
      </c>
      <c r="LH121" s="294">
        <v>-1700219.15</v>
      </c>
      <c r="LI121" s="294">
        <v>-1391135.1099999999</v>
      </c>
      <c r="LJ121" s="294">
        <v>0</v>
      </c>
      <c r="LK121" s="294">
        <v>-1332410</v>
      </c>
      <c r="LL121" s="294">
        <v>-2894187.38</v>
      </c>
      <c r="LM121" s="294">
        <v>-266619</v>
      </c>
      <c r="LN121" s="294">
        <v>-40203.42</v>
      </c>
      <c r="LO121" s="294">
        <v>1910.6</v>
      </c>
      <c r="LP121" s="294">
        <v>-2323320.77</v>
      </c>
      <c r="LQ121" s="294">
        <v>-887501.6</v>
      </c>
      <c r="LR121" s="294">
        <v>-3234200.2</v>
      </c>
      <c r="LS121" s="294"/>
      <c r="LT121" s="294"/>
      <c r="LU121" s="294">
        <v>-4955852.46</v>
      </c>
      <c r="LV121" s="294">
        <v>-886713.65</v>
      </c>
      <c r="LW121" s="294">
        <v>-1023580</v>
      </c>
      <c r="LX121" s="294">
        <v>-2109049.19</v>
      </c>
      <c r="LY121" s="294">
        <v>-39509.49</v>
      </c>
      <c r="LZ121" s="294">
        <v>-359628</v>
      </c>
      <c r="MA121" s="294">
        <v>-507541.03</v>
      </c>
      <c r="MB121" s="294">
        <v>-564114.59</v>
      </c>
      <c r="MC121" s="294">
        <v>-250836</v>
      </c>
      <c r="MD121" s="294">
        <v>-685505.68</v>
      </c>
      <c r="ME121" s="294">
        <v>-220584.6</v>
      </c>
      <c r="MF121" s="294">
        <v>0</v>
      </c>
      <c r="MG121" s="294"/>
      <c r="MH121" s="294">
        <v>-964000</v>
      </c>
      <c r="MI121" s="294"/>
      <c r="MJ121" s="294"/>
      <c r="MK121" s="294"/>
      <c r="ML121" s="294"/>
      <c r="MM121" s="294"/>
      <c r="MN121" s="294">
        <v>-472350</v>
      </c>
      <c r="MO121" s="294">
        <v>-1143000</v>
      </c>
      <c r="MP121" s="294">
        <v>-625000</v>
      </c>
      <c r="MQ121" s="294"/>
      <c r="MR121" s="294">
        <v>-878500</v>
      </c>
      <c r="MS121" s="294">
        <v>-281029.46999999997</v>
      </c>
      <c r="MT121" s="294">
        <v>-161162</v>
      </c>
      <c r="MU121" s="294">
        <v>-1978244.42</v>
      </c>
      <c r="MV121" s="294">
        <v>-733726</v>
      </c>
      <c r="MW121" s="294">
        <v>-9995966.4700000007</v>
      </c>
      <c r="MX121" s="294">
        <v>-1633489</v>
      </c>
      <c r="MY121" s="294">
        <v>-3870785.38</v>
      </c>
      <c r="MZ121" s="294">
        <v>-2255251.5</v>
      </c>
      <c r="NA121" s="294">
        <v>-1666350.47</v>
      </c>
      <c r="NB121" s="294">
        <v>-196625.61</v>
      </c>
      <c r="NC121" s="294">
        <v>-202483</v>
      </c>
      <c r="ND121" s="294">
        <v>-10060044.33</v>
      </c>
      <c r="NE121" s="294">
        <v>-12644723</v>
      </c>
      <c r="NF121" s="294">
        <v>-3531664.5</v>
      </c>
      <c r="NG121" s="294">
        <v>-33137696.539999999</v>
      </c>
      <c r="NH121" s="294">
        <v>-3805956.2</v>
      </c>
      <c r="NI121" s="294">
        <v>-3788348.43</v>
      </c>
      <c r="NJ121" s="294">
        <v>-5677216.8499999996</v>
      </c>
      <c r="NK121" s="294">
        <v>-40849605</v>
      </c>
      <c r="NL121" s="294">
        <v>-545364</v>
      </c>
      <c r="NM121" s="294">
        <v>-16072368.689999999</v>
      </c>
      <c r="NN121" s="294">
        <v>-5941419.2300000004</v>
      </c>
      <c r="NO121" s="294">
        <v>-652870.18000000005</v>
      </c>
      <c r="NP121" s="294">
        <v>-959500</v>
      </c>
      <c r="NQ121" s="294">
        <v>-374602.45</v>
      </c>
      <c r="NR121" s="294">
        <v>-4501104.17</v>
      </c>
      <c r="NS121" s="294">
        <v>-3010820.4</v>
      </c>
      <c r="NT121" s="294">
        <v>-1264379.8500000001</v>
      </c>
      <c r="NU121" s="294">
        <v>-258636</v>
      </c>
      <c r="NV121" s="294">
        <v>-878831.15</v>
      </c>
      <c r="NW121" s="294">
        <v>-1620109</v>
      </c>
      <c r="NX121" s="294">
        <v>-3427882.5</v>
      </c>
      <c r="NY121" s="294">
        <v>-448974</v>
      </c>
      <c r="NZ121" s="294">
        <v>-260127.58000000002</v>
      </c>
      <c r="OA121" s="294">
        <v>-82190.38</v>
      </c>
      <c r="OB121" s="294">
        <v>-722315</v>
      </c>
      <c r="OC121" s="294">
        <v>-752839</v>
      </c>
      <c r="OD121" s="294">
        <v>-12981342.279999999</v>
      </c>
      <c r="OE121" s="294">
        <v>-4977883.63</v>
      </c>
      <c r="OF121" s="294">
        <v>-918575.7</v>
      </c>
      <c r="OG121" s="294">
        <v>-4437220.4800000004</v>
      </c>
      <c r="OH121" s="294">
        <v>-2170649.33</v>
      </c>
      <c r="OI121" s="294">
        <v>-2938281.28</v>
      </c>
      <c r="OJ121" s="294">
        <v>-5564828.0999999996</v>
      </c>
      <c r="OK121" s="294">
        <v>-475783.9</v>
      </c>
      <c r="OL121" s="294"/>
      <c r="OM121" s="294">
        <v>-15889474.279999999</v>
      </c>
      <c r="ON121" s="294">
        <v>-4012499.95</v>
      </c>
      <c r="OO121" s="294">
        <v>-11884762.58</v>
      </c>
      <c r="OP121" s="294">
        <v>-2981119.62</v>
      </c>
      <c r="OQ121" s="294">
        <v>-4316155.04</v>
      </c>
      <c r="OR121" s="294"/>
      <c r="OS121" s="294">
        <v>0</v>
      </c>
      <c r="OT121" s="294">
        <v>-3836666.69</v>
      </c>
      <c r="OU121" s="294">
        <v>-2368895.94</v>
      </c>
      <c r="OV121" s="294">
        <v>-424953.52</v>
      </c>
      <c r="OW121" s="294">
        <v>-1744975.02</v>
      </c>
      <c r="OX121" s="294">
        <v>-6465605.2999999998</v>
      </c>
      <c r="OY121" s="294">
        <v>-273047.27</v>
      </c>
      <c r="OZ121" s="294">
        <v>-799533</v>
      </c>
      <c r="PA121" s="294"/>
      <c r="PB121" s="294"/>
      <c r="PC121" s="294">
        <v>-6221</v>
      </c>
      <c r="PD121" s="294"/>
      <c r="PE121" s="294">
        <v>-14124</v>
      </c>
      <c r="PF121" s="294"/>
      <c r="PG121" s="294">
        <v>-22556.7</v>
      </c>
      <c r="PH121" s="294"/>
      <c r="PI121" s="294"/>
      <c r="PJ121" s="294"/>
      <c r="PK121" s="294">
        <v>-12648.64</v>
      </c>
      <c r="PL121" s="294">
        <v>-46441.5</v>
      </c>
      <c r="PM121" s="294">
        <v>-1514</v>
      </c>
      <c r="PN121" s="294">
        <v>-35687</v>
      </c>
      <c r="PO121" s="294">
        <v>0</v>
      </c>
      <c r="PP121" s="294"/>
      <c r="PQ121" s="294"/>
      <c r="PR121" s="294"/>
      <c r="PS121" s="294"/>
      <c r="PT121" s="294">
        <v>0</v>
      </c>
      <c r="PU121" s="294">
        <v>-169612.5</v>
      </c>
      <c r="PV121" s="294"/>
      <c r="PW121" s="294"/>
      <c r="PX121" s="294"/>
      <c r="PY121" s="294"/>
      <c r="PZ121" s="294"/>
      <c r="QA121" s="294">
        <v>0</v>
      </c>
      <c r="QB121" s="294">
        <v>-139451.25</v>
      </c>
      <c r="QC121" s="294"/>
      <c r="QD121" s="294"/>
      <c r="QE121" s="294">
        <v>0</v>
      </c>
      <c r="QF121" s="294">
        <v>-3603</v>
      </c>
      <c r="QG121" s="294"/>
      <c r="QH121" s="294">
        <v>-50318</v>
      </c>
      <c r="QI121" s="294">
        <v>-71455</v>
      </c>
      <c r="QJ121" s="294">
        <v>-8062</v>
      </c>
      <c r="QK121" s="294"/>
      <c r="QL121" s="294">
        <v>-2188</v>
      </c>
      <c r="QM121" s="294">
        <v>0</v>
      </c>
      <c r="QN121" s="294"/>
      <c r="QO121" s="294">
        <v>-412</v>
      </c>
      <c r="QP121" s="294">
        <v>-7368</v>
      </c>
      <c r="QQ121" s="294"/>
      <c r="QR121" s="294">
        <v>-15911</v>
      </c>
      <c r="QS121" s="294"/>
      <c r="QT121" s="294">
        <v>-9108.94</v>
      </c>
      <c r="QU121" s="294">
        <v>0</v>
      </c>
      <c r="QV121" s="294"/>
      <c r="QW121" s="294">
        <v>-13750.5</v>
      </c>
      <c r="QX121" s="294"/>
      <c r="QY121" s="294">
        <v>-7968</v>
      </c>
      <c r="QZ121" s="294">
        <v>-26844</v>
      </c>
      <c r="RA121" s="294">
        <v>-69319</v>
      </c>
      <c r="RB121" s="294"/>
      <c r="RC121" s="294">
        <v>-976</v>
      </c>
      <c r="RD121" s="294">
        <v>-12695</v>
      </c>
      <c r="RE121" s="294"/>
      <c r="RF121" s="294"/>
      <c r="RG121" s="294">
        <v>-7046.75</v>
      </c>
      <c r="RH121" s="294">
        <v>-40102</v>
      </c>
      <c r="RI121" s="294">
        <v>-10175</v>
      </c>
      <c r="RJ121" s="294">
        <v>-36801</v>
      </c>
      <c r="RK121" s="294"/>
      <c r="RL121" s="294"/>
      <c r="RM121" s="294">
        <v>-16452</v>
      </c>
      <c r="RN121" s="294">
        <v>-9360</v>
      </c>
      <c r="RO121" s="294"/>
      <c r="RP121" s="294">
        <v>-34486.160000000003</v>
      </c>
      <c r="RQ121" s="294">
        <v>-13157</v>
      </c>
      <c r="RR121" s="294">
        <v>-19401</v>
      </c>
      <c r="RS121" s="294">
        <v>-11316.5</v>
      </c>
      <c r="RT121" s="294"/>
      <c r="RU121" s="294">
        <v>-12445</v>
      </c>
      <c r="RV121" s="294"/>
      <c r="RW121" s="294">
        <v>-13271</v>
      </c>
      <c r="RX121" s="294"/>
      <c r="RY121" s="294"/>
      <c r="RZ121" s="294"/>
      <c r="SA121" s="294">
        <v>-174372.25</v>
      </c>
      <c r="SB121" s="294"/>
      <c r="SC121" s="294">
        <v>-128227.8</v>
      </c>
      <c r="SD121" s="294"/>
      <c r="SE121" s="294">
        <v>-5870.51</v>
      </c>
      <c r="SF121" s="294">
        <v>-7140</v>
      </c>
      <c r="SG121" s="294">
        <v>-93667.78</v>
      </c>
      <c r="SH121" s="294">
        <v>-744791.68</v>
      </c>
      <c r="SI121" s="294">
        <v>-3174.61</v>
      </c>
      <c r="SJ121" s="294">
        <v>0</v>
      </c>
      <c r="SK121" s="294">
        <v>-110995.23</v>
      </c>
      <c r="SL121" s="294">
        <v>-9861</v>
      </c>
      <c r="SM121" s="294">
        <v>-174193.13</v>
      </c>
      <c r="SN121" s="294">
        <v>-52044.160000000003</v>
      </c>
      <c r="SO121" s="294">
        <v>0</v>
      </c>
      <c r="SP121" s="294">
        <v>-4567.88</v>
      </c>
      <c r="SQ121" s="294">
        <v>-87693.92</v>
      </c>
      <c r="SR121" s="294">
        <v>-36768.400000000001</v>
      </c>
      <c r="SS121" s="294">
        <v>-35340.29</v>
      </c>
      <c r="ST121" s="294">
        <v>-55156.03</v>
      </c>
      <c r="SU121" s="294">
        <v>-582747.04</v>
      </c>
      <c r="SV121" s="294">
        <v>-15156.07</v>
      </c>
      <c r="SW121" s="294">
        <v>-439494</v>
      </c>
      <c r="SX121" s="294">
        <v>-135181.32999999999</v>
      </c>
      <c r="SY121" s="294">
        <v>-6474.45</v>
      </c>
      <c r="SZ121" s="294">
        <v>-231252.21</v>
      </c>
      <c r="TA121" s="294"/>
      <c r="TB121" s="294">
        <v>0</v>
      </c>
      <c r="TC121" s="294">
        <v>-11272.94</v>
      </c>
      <c r="TD121" s="294">
        <v>-38222</v>
      </c>
      <c r="TE121" s="294">
        <v>-21630.33</v>
      </c>
      <c r="TF121" s="294">
        <v>-136168.34</v>
      </c>
      <c r="TG121" s="294">
        <v>-13524</v>
      </c>
      <c r="TH121" s="294">
        <v>-35815.17</v>
      </c>
      <c r="TI121" s="294">
        <v>-162529.12</v>
      </c>
      <c r="TJ121" s="294">
        <v>-51893.04</v>
      </c>
      <c r="TK121" s="294"/>
      <c r="TL121" s="294">
        <v>-10427.84</v>
      </c>
      <c r="TM121" s="294">
        <v>-25135.200000000001</v>
      </c>
      <c r="TN121" s="294">
        <v>-22947.599999999999</v>
      </c>
      <c r="TO121" s="294"/>
      <c r="TP121" s="294">
        <v>-61321.32</v>
      </c>
      <c r="TQ121" s="294">
        <v>-21098.12</v>
      </c>
      <c r="TR121" s="294">
        <v>-37895</v>
      </c>
      <c r="TS121" s="294">
        <v>-244833.68</v>
      </c>
      <c r="TT121" s="294">
        <v>-12394</v>
      </c>
      <c r="TU121" s="294">
        <v>-27800.83</v>
      </c>
      <c r="TV121" s="294">
        <v>-10078.5</v>
      </c>
      <c r="TW121" s="294">
        <v>-16846.189999999999</v>
      </c>
      <c r="TX121" s="294">
        <v>-17932.810000000001</v>
      </c>
      <c r="TY121" s="294">
        <v>-237787.51999999999</v>
      </c>
      <c r="TZ121" s="294">
        <v>-19039.349999999999</v>
      </c>
      <c r="UA121" s="294">
        <v>-120939.96</v>
      </c>
      <c r="UB121" s="294">
        <v>-216297.72</v>
      </c>
      <c r="UC121" s="294">
        <v>0</v>
      </c>
      <c r="UD121" s="294">
        <v>-64177.96</v>
      </c>
      <c r="UE121" s="294">
        <v>-189887.94</v>
      </c>
      <c r="UF121" s="294">
        <v>0</v>
      </c>
      <c r="UG121" s="294"/>
      <c r="UH121" s="294"/>
      <c r="UI121" s="294"/>
      <c r="UJ121" s="294">
        <v>-32397.93</v>
      </c>
      <c r="UK121" s="294">
        <v>-22956.98</v>
      </c>
      <c r="UL121" s="294"/>
      <c r="UM121" s="294">
        <v>-2158.0100000000002</v>
      </c>
      <c r="UN121" s="294">
        <v>-15226.47</v>
      </c>
      <c r="UO121" s="294">
        <v>-32977.21</v>
      </c>
      <c r="UP121" s="294">
        <v>0</v>
      </c>
      <c r="UQ121" s="294">
        <v>-24216</v>
      </c>
      <c r="UR121" s="294"/>
      <c r="US121" s="294">
        <v>-53105.14</v>
      </c>
      <c r="UT121" s="294"/>
      <c r="UU121" s="294">
        <v>-257</v>
      </c>
      <c r="UV121" s="294">
        <v>-75133.14</v>
      </c>
      <c r="UW121" s="294">
        <v>0</v>
      </c>
      <c r="UX121" s="294">
        <v>0</v>
      </c>
      <c r="UY121" s="294">
        <v>-4098.43</v>
      </c>
      <c r="UZ121" s="294">
        <v>-20108</v>
      </c>
      <c r="VA121" s="294">
        <v>-51073.42</v>
      </c>
      <c r="VB121" s="294">
        <v>-10105</v>
      </c>
      <c r="VC121" s="294">
        <v>-47082.93</v>
      </c>
      <c r="VD121" s="294"/>
      <c r="VE121" s="294">
        <v>-7616.67</v>
      </c>
      <c r="VF121" s="294">
        <v>-16907.5</v>
      </c>
      <c r="VG121" s="294">
        <v>-4844</v>
      </c>
      <c r="VH121" s="294">
        <v>-39883.18</v>
      </c>
      <c r="VI121" s="294"/>
      <c r="VJ121" s="294">
        <v>-20700.57</v>
      </c>
      <c r="VK121" s="294"/>
      <c r="VL121" s="294">
        <v>-10161.82</v>
      </c>
      <c r="VM121" s="294">
        <v>-25975</v>
      </c>
      <c r="VN121" s="294">
        <v>-10427.620000000001</v>
      </c>
      <c r="VO121" s="294">
        <v>-22863</v>
      </c>
      <c r="VP121" s="294">
        <v>0</v>
      </c>
      <c r="VQ121" s="294">
        <v>-266488</v>
      </c>
      <c r="VR121" s="294">
        <v>-66292</v>
      </c>
      <c r="VS121" s="294">
        <v>-1828</v>
      </c>
      <c r="VT121" s="294">
        <v>-32276</v>
      </c>
      <c r="VU121" s="294"/>
      <c r="VV121" s="294">
        <v>-11931.5</v>
      </c>
      <c r="VW121" s="294">
        <v>0</v>
      </c>
      <c r="VX121" s="294">
        <v>-70032</v>
      </c>
      <c r="VY121" s="294">
        <v>0</v>
      </c>
      <c r="VZ121" s="294">
        <v>-7200</v>
      </c>
      <c r="WA121" s="294"/>
      <c r="WB121" s="294">
        <v>-826025.28</v>
      </c>
      <c r="WC121" s="294">
        <v>-1139879</v>
      </c>
      <c r="WD121" s="294"/>
      <c r="WE121" s="294"/>
      <c r="WF121" s="294">
        <v>-36926</v>
      </c>
      <c r="WG121" s="294">
        <v>-319691.44</v>
      </c>
      <c r="WH121" s="294">
        <v>-81002.77</v>
      </c>
      <c r="WI121" s="294">
        <v>-11500</v>
      </c>
      <c r="WJ121" s="294"/>
      <c r="WK121" s="294">
        <v>-80968.38</v>
      </c>
      <c r="WL121" s="294">
        <v>-90017.72</v>
      </c>
      <c r="WM121" s="294">
        <v>0</v>
      </c>
      <c r="WN121" s="294">
        <v>-806686.75</v>
      </c>
      <c r="WO121" s="294">
        <v>-52157</v>
      </c>
      <c r="WP121" s="294"/>
      <c r="WQ121" s="294"/>
      <c r="WR121" s="294">
        <v>-242998</v>
      </c>
      <c r="WS121" s="294">
        <v>-128632.33</v>
      </c>
      <c r="WT121" s="294">
        <v>-290463.46999999997</v>
      </c>
      <c r="WU121" s="294">
        <v>0</v>
      </c>
      <c r="WV121" s="294">
        <v>0</v>
      </c>
      <c r="WW121" s="294">
        <v>-3000</v>
      </c>
      <c r="WX121" s="294">
        <v>-19740</v>
      </c>
      <c r="WY121" s="294">
        <v>-414296.59</v>
      </c>
      <c r="WZ121" s="294"/>
      <c r="XA121" s="294">
        <v>0</v>
      </c>
      <c r="XB121" s="294">
        <v>-13471.5</v>
      </c>
      <c r="XC121" s="294">
        <v>0</v>
      </c>
      <c r="XD121" s="294">
        <v>-143037</v>
      </c>
      <c r="XE121" s="294"/>
      <c r="XF121" s="294"/>
      <c r="XG121" s="294">
        <v>-15677.84</v>
      </c>
      <c r="XH121" s="294">
        <v>-1261064.3500000001</v>
      </c>
      <c r="XI121" s="294"/>
      <c r="XJ121" s="294"/>
      <c r="XK121" s="294"/>
      <c r="XL121" s="294"/>
      <c r="XM121" s="294"/>
      <c r="XN121" s="294"/>
      <c r="XO121" s="294"/>
      <c r="XP121" s="294"/>
      <c r="XQ121" s="294"/>
      <c r="XR121" s="294"/>
      <c r="XS121" s="294"/>
      <c r="XT121" s="294"/>
      <c r="XU121" s="294"/>
      <c r="XV121" s="294"/>
      <c r="XW121" s="294"/>
      <c r="XX121" s="294"/>
      <c r="XY121" s="294"/>
      <c r="XZ121" s="294"/>
      <c r="YA121" s="294"/>
      <c r="YB121" s="294"/>
      <c r="YC121" s="294"/>
      <c r="YD121" s="294"/>
      <c r="YE121" s="294">
        <v>0</v>
      </c>
      <c r="YF121" s="294"/>
      <c r="YG121" s="294"/>
      <c r="YH121" s="294"/>
      <c r="YI121" s="294"/>
      <c r="YJ121" s="294"/>
      <c r="YK121" s="294"/>
      <c r="YL121" s="294"/>
      <c r="YM121" s="294"/>
      <c r="YN121" s="294"/>
      <c r="YO121" s="294"/>
      <c r="YP121" s="294"/>
      <c r="YQ121" s="294"/>
      <c r="YR121" s="294"/>
      <c r="YS121" s="294"/>
      <c r="YT121" s="294"/>
      <c r="YU121" s="294"/>
      <c r="YV121" s="294">
        <v>-48522.15</v>
      </c>
      <c r="YW121" s="294"/>
      <c r="YX121" s="294">
        <v>-9347</v>
      </c>
      <c r="YY121" s="294"/>
      <c r="YZ121" s="294">
        <v>-53671.5</v>
      </c>
      <c r="ZA121" s="294">
        <v>-5484</v>
      </c>
      <c r="ZB121" s="294"/>
      <c r="ZC121" s="294">
        <v>-30224</v>
      </c>
      <c r="ZD121" s="294"/>
      <c r="ZE121" s="294"/>
      <c r="ZF121" s="294"/>
      <c r="ZG121" s="294"/>
      <c r="ZH121" s="294"/>
      <c r="ZI121" s="294"/>
      <c r="ZJ121" s="294"/>
      <c r="ZK121" s="294"/>
      <c r="ZL121" s="294">
        <v>-721372.03</v>
      </c>
      <c r="ZM121" s="294">
        <v>-1828</v>
      </c>
      <c r="ZN121" s="294">
        <v>-12796</v>
      </c>
      <c r="ZO121" s="294">
        <v>0</v>
      </c>
      <c r="ZP121" s="294"/>
      <c r="ZQ121" s="294"/>
      <c r="ZR121" s="294"/>
      <c r="ZS121" s="294"/>
      <c r="ZT121" s="294">
        <v>-21911</v>
      </c>
      <c r="ZU121" s="294">
        <v>0</v>
      </c>
      <c r="ZV121" s="294"/>
      <c r="ZW121" s="294">
        <v>-7312</v>
      </c>
      <c r="ZX121" s="294"/>
      <c r="ZY121" s="294">
        <v>-5390.91</v>
      </c>
      <c r="ZZ121" s="294"/>
      <c r="AAA121" s="294"/>
      <c r="AAB121" s="294"/>
      <c r="AAC121" s="294"/>
      <c r="AAD121" s="294">
        <v>-2558</v>
      </c>
      <c r="AAE121" s="294"/>
      <c r="AAF121" s="294">
        <v>-9140</v>
      </c>
      <c r="AAG121" s="294"/>
      <c r="AAH121" s="294"/>
      <c r="AAI121" s="294"/>
      <c r="AAJ121" s="294"/>
      <c r="AAK121" s="294"/>
      <c r="AAL121" s="294"/>
      <c r="AAM121" s="294"/>
      <c r="AAN121" s="294"/>
      <c r="AAO121" s="294">
        <v>0</v>
      </c>
      <c r="AAP121" s="294"/>
      <c r="AAQ121" s="294"/>
      <c r="AAR121" s="294"/>
      <c r="AAS121" s="294"/>
      <c r="AAT121" s="294"/>
      <c r="AAU121" s="294"/>
      <c r="AAV121" s="294"/>
      <c r="AAW121" s="294"/>
      <c r="AAX121" s="294"/>
      <c r="AAY121" s="294"/>
      <c r="AAZ121" s="294">
        <v>-100260</v>
      </c>
      <c r="ABA121" s="294">
        <v>-5500</v>
      </c>
      <c r="ABB121" s="294">
        <v>-7226</v>
      </c>
      <c r="ABC121" s="294">
        <v>0</v>
      </c>
      <c r="ABD121" s="294"/>
      <c r="ABE121" s="294">
        <v>-9920</v>
      </c>
      <c r="ABF121" s="294"/>
      <c r="ABG121" s="294"/>
      <c r="ABH121" s="294"/>
      <c r="ABI121" s="294">
        <v>-7312</v>
      </c>
      <c r="ABJ121" s="294">
        <v>0</v>
      </c>
      <c r="ABK121" s="294">
        <v>0</v>
      </c>
      <c r="ABL121" s="294"/>
      <c r="ABM121" s="294">
        <v>-2000</v>
      </c>
      <c r="ABN121" s="294"/>
      <c r="ABO121" s="294">
        <v>0</v>
      </c>
      <c r="ABP121" s="294">
        <v>-1211173.3400000001</v>
      </c>
      <c r="ABQ121" s="294">
        <v>-462778.5</v>
      </c>
      <c r="ABR121" s="294">
        <v>-1181524.4099999999</v>
      </c>
      <c r="ABS121" s="294">
        <v>-869044.2</v>
      </c>
      <c r="ABT121" s="294">
        <v>-122076</v>
      </c>
      <c r="ABU121" s="294">
        <v>-503591.64</v>
      </c>
      <c r="ABV121" s="294">
        <v>-487351.17</v>
      </c>
      <c r="ABW121" s="294"/>
      <c r="ABX121" s="294">
        <v>0</v>
      </c>
      <c r="ABY121" s="294">
        <v>-4611953</v>
      </c>
      <c r="ABZ121" s="294">
        <v>-4571644.9400000004</v>
      </c>
      <c r="ACA121" s="294">
        <v>-1288625.3400000001</v>
      </c>
      <c r="ACB121" s="294">
        <v>-5236126.32</v>
      </c>
      <c r="ACC121" s="294">
        <v>-3578129.8</v>
      </c>
      <c r="ACD121" s="294">
        <v>-1469525.26</v>
      </c>
      <c r="ACE121" s="294">
        <v>-1240895.1299999999</v>
      </c>
      <c r="ACF121" s="294">
        <v>-1015903.58</v>
      </c>
      <c r="ACG121" s="294">
        <v>-2985825.93</v>
      </c>
      <c r="ACH121" s="294">
        <v>-3145233.5</v>
      </c>
      <c r="ACI121" s="294">
        <v>-584.70000000000005</v>
      </c>
      <c r="ACJ121" s="294">
        <v>-445</v>
      </c>
      <c r="ACK121" s="294">
        <v>-163757</v>
      </c>
      <c r="ACL121" s="294">
        <v>-1204940.28</v>
      </c>
      <c r="ACM121" s="294">
        <v>-150537.75</v>
      </c>
      <c r="ACN121" s="294"/>
      <c r="ACO121" s="294">
        <v>0</v>
      </c>
      <c r="ACP121" s="294">
        <v>-4610911.25</v>
      </c>
      <c r="ACQ121" s="294">
        <v>0</v>
      </c>
      <c r="ACR121" s="294">
        <v>-342629</v>
      </c>
      <c r="ACS121" s="294">
        <v>-2062934.28</v>
      </c>
      <c r="ACT121" s="294">
        <v>-79514</v>
      </c>
      <c r="ACU121" s="294">
        <v>0</v>
      </c>
      <c r="ACV121" s="294">
        <v>-179291.15</v>
      </c>
      <c r="ACW121" s="294">
        <v>-1347605.14</v>
      </c>
      <c r="ACX121" s="294">
        <v>-175774</v>
      </c>
      <c r="ACY121" s="294">
        <v>-731452.19</v>
      </c>
      <c r="ACZ121" s="294">
        <v>-251970.23</v>
      </c>
      <c r="ADA121" s="294">
        <v>-16574</v>
      </c>
      <c r="ADB121" s="294"/>
      <c r="ADC121" s="294"/>
      <c r="ADD121" s="294"/>
      <c r="ADE121" s="294"/>
      <c r="ADF121" s="294"/>
      <c r="ADG121" s="294">
        <v>-1010517.36</v>
      </c>
      <c r="ADH121" s="294"/>
      <c r="ADI121" s="294">
        <v>-446194</v>
      </c>
      <c r="ADJ121" s="294"/>
      <c r="ADK121" s="294">
        <v>-175000</v>
      </c>
      <c r="ADL121" s="294">
        <v>-1165000</v>
      </c>
      <c r="ADM121" s="294"/>
      <c r="ADN121" s="294"/>
      <c r="ADO121" s="294">
        <v>-18279638</v>
      </c>
      <c r="ADP121" s="294">
        <v>-3133418.95</v>
      </c>
      <c r="ADQ121" s="294">
        <v>-5630941</v>
      </c>
      <c r="ADR121" s="294"/>
      <c r="ADS121" s="294">
        <v>0</v>
      </c>
      <c r="ADT121" s="294">
        <v>0</v>
      </c>
      <c r="ADU121" s="294">
        <v>-762547.3</v>
      </c>
      <c r="ADV121" s="294">
        <v>-7154492.5499999998</v>
      </c>
      <c r="ADW121" s="294">
        <v>-43157.38</v>
      </c>
      <c r="ADX121" s="294"/>
      <c r="ADY121" s="294">
        <v>0</v>
      </c>
      <c r="ADZ121" s="294">
        <v>0</v>
      </c>
      <c r="AEA121" s="294">
        <v>-1624077.5</v>
      </c>
      <c r="AEB121" s="294">
        <v>-1536089.05</v>
      </c>
      <c r="AEC121" s="294">
        <v>-416298.56</v>
      </c>
      <c r="AED121" s="294">
        <v>-965949.18</v>
      </c>
      <c r="AEE121" s="294">
        <v>-495745.79</v>
      </c>
      <c r="AEF121" s="294">
        <v>-1055588.03</v>
      </c>
      <c r="AEG121" s="294">
        <v>-101755.72</v>
      </c>
      <c r="AEH121" s="294">
        <v>-1275314.49</v>
      </c>
      <c r="AEI121" s="294">
        <v>-2688</v>
      </c>
      <c r="AEJ121" s="294">
        <v>8819.9</v>
      </c>
      <c r="AEK121" s="294">
        <v>-453469.16</v>
      </c>
      <c r="AEL121" s="294">
        <v>-393648.5</v>
      </c>
      <c r="AEM121" s="294">
        <v>-1100879.4099999999</v>
      </c>
      <c r="AEN121" s="294">
        <v>-1462622.72</v>
      </c>
      <c r="AEO121" s="294">
        <v>-546057</v>
      </c>
      <c r="AEP121" s="294">
        <v>-1185181.44</v>
      </c>
      <c r="AEQ121" s="294">
        <v>-192945.53</v>
      </c>
      <c r="AER121" s="294">
        <v>-633550.65</v>
      </c>
      <c r="AES121" s="294">
        <v>-199422.96</v>
      </c>
      <c r="AET121" s="294">
        <v>-2098361.86</v>
      </c>
      <c r="AEU121" s="294">
        <v>-357241.2</v>
      </c>
      <c r="AEV121" s="294">
        <v>-72588.570000000007</v>
      </c>
      <c r="AEW121" s="294">
        <v>-400021.71</v>
      </c>
      <c r="AEX121" s="294">
        <v>-135485.20000000001</v>
      </c>
      <c r="AEY121" s="294">
        <v>-189983.4</v>
      </c>
      <c r="AEZ121" s="294">
        <v>-16640.75</v>
      </c>
      <c r="AFA121" s="294">
        <v>-324068.2</v>
      </c>
      <c r="AFB121" s="294">
        <v>-214</v>
      </c>
      <c r="AFC121" s="294">
        <v>-159713</v>
      </c>
      <c r="AFD121" s="294">
        <v>-2342</v>
      </c>
      <c r="AFE121" s="294">
        <v>-62724</v>
      </c>
      <c r="AFF121" s="294">
        <v>-5356</v>
      </c>
      <c r="AFG121" s="294"/>
      <c r="AFH121" s="294">
        <v>-76776</v>
      </c>
      <c r="AFI121" s="294"/>
      <c r="AFJ121" s="294"/>
      <c r="AFK121" s="294"/>
      <c r="AFL121" s="294">
        <v>0</v>
      </c>
      <c r="AFM121" s="294"/>
      <c r="AFN121" s="294"/>
      <c r="AFO121" s="294">
        <v>-4068</v>
      </c>
      <c r="AFP121" s="294">
        <v>0</v>
      </c>
      <c r="AFQ121" s="294">
        <v>-513</v>
      </c>
      <c r="AFR121" s="294">
        <v>-23708</v>
      </c>
      <c r="AFS121" s="294">
        <v>-53300</v>
      </c>
      <c r="AFT121" s="294"/>
      <c r="AFU121" s="294"/>
      <c r="AFV121" s="294"/>
      <c r="AFW121" s="294">
        <v>-291452</v>
      </c>
      <c r="AFX121" s="294"/>
      <c r="AFY121" s="294"/>
      <c r="AFZ121" s="294">
        <v>-25592</v>
      </c>
      <c r="AGA121" s="294"/>
      <c r="AGB121" s="294">
        <v>0</v>
      </c>
      <c r="AGC121" s="294"/>
      <c r="AGD121" s="294"/>
      <c r="AGE121" s="294"/>
      <c r="AGF121" s="294"/>
      <c r="AGG121" s="294"/>
      <c r="AGH121" s="294"/>
      <c r="AGI121" s="294"/>
      <c r="AGJ121" s="294"/>
      <c r="AGK121" s="294">
        <v>-2581.75</v>
      </c>
      <c r="AGL121" s="294"/>
      <c r="AGM121" s="294">
        <v>-1753754.66</v>
      </c>
      <c r="AGN121" s="294">
        <v>-253776</v>
      </c>
      <c r="AGO121" s="294"/>
      <c r="AGP121" s="294"/>
      <c r="AGQ121" s="294"/>
      <c r="AGR121" s="294"/>
      <c r="AGS121" s="294"/>
      <c r="AGT121" s="294"/>
      <c r="AGU121" s="294">
        <v>-3392452.87</v>
      </c>
      <c r="AGV121" s="294">
        <v>0</v>
      </c>
      <c r="AGW121" s="294">
        <v>-58894</v>
      </c>
      <c r="AGX121" s="294">
        <v>-92274.03</v>
      </c>
      <c r="AGY121" s="294">
        <v>-281739.06</v>
      </c>
      <c r="AGZ121" s="294">
        <v>-303504</v>
      </c>
      <c r="AHA121" s="294"/>
      <c r="AHB121" s="294">
        <v>-191464.1</v>
      </c>
      <c r="AHC121" s="294">
        <v>-9140</v>
      </c>
      <c r="AHD121" s="294">
        <v>0.5</v>
      </c>
      <c r="AHE121" s="294">
        <v>-4340323.8899999997</v>
      </c>
      <c r="AHF121" s="294">
        <v>-180948.85</v>
      </c>
      <c r="AHG121" s="294">
        <v>-2390.4299999999998</v>
      </c>
      <c r="AHH121" s="294">
        <v>-1254492.7</v>
      </c>
      <c r="AHI121" s="294">
        <v>-354826.95</v>
      </c>
      <c r="AHJ121" s="294">
        <v>-1522077.27</v>
      </c>
      <c r="AHK121" s="294">
        <v>-326632.99</v>
      </c>
      <c r="AHL121" s="294">
        <v>0</v>
      </c>
      <c r="AHM121" s="294">
        <v>-25772</v>
      </c>
      <c r="AHN121" s="294">
        <v>-11980.86</v>
      </c>
      <c r="AHO121" s="294"/>
      <c r="AHP121" s="294">
        <v>-1671628.83</v>
      </c>
      <c r="AHQ121" s="294">
        <v>-68798.05</v>
      </c>
      <c r="AHR121" s="329">
        <v>-55341</v>
      </c>
      <c r="AHS121" s="294">
        <f t="shared" si="51"/>
        <v>-701200850.36000025</v>
      </c>
      <c r="AHT121" s="271" t="b">
        <f t="shared" si="52"/>
        <v>1</v>
      </c>
      <c r="AHU121" s="271" t="s">
        <v>6274</v>
      </c>
      <c r="AHV121" s="271" t="s">
        <v>6179</v>
      </c>
      <c r="AHW121" s="271" t="s">
        <v>6180</v>
      </c>
    </row>
    <row r="122" spans="1:907" ht="24" x14ac:dyDescent="0.8">
      <c r="A122" s="270" t="s">
        <v>6273</v>
      </c>
      <c r="B122" s="270" t="s">
        <v>6181</v>
      </c>
      <c r="C122" s="271" t="s">
        <v>6182</v>
      </c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>
        <v>0</v>
      </c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>
        <v>0</v>
      </c>
      <c r="AU122" s="294"/>
      <c r="AV122" s="294"/>
      <c r="AW122" s="294"/>
      <c r="AX122" s="294"/>
      <c r="AY122" s="294"/>
      <c r="AZ122" s="294"/>
      <c r="BA122" s="294"/>
      <c r="BB122" s="294"/>
      <c r="BC122" s="294">
        <v>-30000</v>
      </c>
      <c r="BD122" s="294"/>
      <c r="BE122" s="294"/>
      <c r="BF122" s="294"/>
      <c r="BG122" s="294"/>
      <c r="BH122" s="294">
        <v>-5.98</v>
      </c>
      <c r="BI122" s="294"/>
      <c r="BJ122" s="294">
        <v>-17975.95</v>
      </c>
      <c r="BK122" s="294"/>
      <c r="BL122" s="294"/>
      <c r="BM122" s="294"/>
      <c r="BN122" s="294"/>
      <c r="BO122" s="294"/>
      <c r="BP122" s="294"/>
      <c r="BQ122" s="294"/>
      <c r="BR122" s="294">
        <v>-4000</v>
      </c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  <c r="CF122" s="294"/>
      <c r="CG122" s="294"/>
      <c r="CH122" s="294"/>
      <c r="CI122" s="294"/>
      <c r="CJ122" s="294"/>
      <c r="CK122" s="294"/>
      <c r="CL122" s="294"/>
      <c r="CM122" s="294"/>
      <c r="CN122" s="294"/>
      <c r="CO122" s="294"/>
      <c r="CP122" s="294">
        <v>0</v>
      </c>
      <c r="CQ122" s="294"/>
      <c r="CR122" s="294"/>
      <c r="CS122" s="294"/>
      <c r="CT122" s="294"/>
      <c r="CU122" s="294"/>
      <c r="CV122" s="294"/>
      <c r="CW122" s="294"/>
      <c r="CX122" s="294"/>
      <c r="CY122" s="294"/>
      <c r="CZ122" s="294"/>
      <c r="DA122" s="294"/>
      <c r="DB122" s="294"/>
      <c r="DC122" s="294"/>
      <c r="DD122" s="294"/>
      <c r="DE122" s="294"/>
      <c r="DF122" s="294"/>
      <c r="DG122" s="294"/>
      <c r="DH122" s="294"/>
      <c r="DI122" s="294"/>
      <c r="DJ122" s="294"/>
      <c r="DK122" s="294"/>
      <c r="DL122" s="294"/>
      <c r="DM122" s="294"/>
      <c r="DN122" s="294"/>
      <c r="DO122" s="294"/>
      <c r="DP122" s="294"/>
      <c r="DQ122" s="294"/>
      <c r="DR122" s="294"/>
      <c r="DS122" s="294"/>
      <c r="DT122" s="294"/>
      <c r="DU122" s="294"/>
      <c r="DV122" s="294"/>
      <c r="DW122" s="294"/>
      <c r="DX122" s="294"/>
      <c r="DY122" s="294"/>
      <c r="DZ122" s="294"/>
      <c r="EA122" s="294"/>
      <c r="EB122" s="294"/>
      <c r="EC122" s="294"/>
      <c r="ED122" s="294"/>
      <c r="EE122" s="294"/>
      <c r="EF122" s="294"/>
      <c r="EG122" s="294"/>
      <c r="EH122" s="294"/>
      <c r="EI122" s="294"/>
      <c r="EJ122" s="294"/>
      <c r="EK122" s="294"/>
      <c r="EL122" s="294"/>
      <c r="EM122" s="294"/>
      <c r="EN122" s="294">
        <v>-392491.89</v>
      </c>
      <c r="EO122" s="294"/>
      <c r="EP122" s="294"/>
      <c r="EQ122" s="294"/>
      <c r="ER122" s="294"/>
      <c r="ES122" s="294"/>
      <c r="ET122" s="294"/>
      <c r="EU122" s="294"/>
      <c r="EV122" s="294"/>
      <c r="EW122" s="294"/>
      <c r="EX122" s="294"/>
      <c r="EY122" s="294"/>
      <c r="EZ122" s="294"/>
      <c r="FA122" s="294"/>
      <c r="FB122" s="294"/>
      <c r="FC122" s="294"/>
      <c r="FD122" s="294"/>
      <c r="FE122" s="294"/>
      <c r="FF122" s="294"/>
      <c r="FG122" s="294"/>
      <c r="FH122" s="294"/>
      <c r="FI122" s="294"/>
      <c r="FJ122" s="294"/>
      <c r="FK122" s="294"/>
      <c r="FL122" s="294"/>
      <c r="FM122" s="294"/>
      <c r="FN122" s="294"/>
      <c r="FO122" s="294"/>
      <c r="FP122" s="294"/>
      <c r="FQ122" s="294"/>
      <c r="FR122" s="294"/>
      <c r="FS122" s="294"/>
      <c r="FT122" s="294"/>
      <c r="FU122" s="294"/>
      <c r="FV122" s="294"/>
      <c r="FW122" s="294"/>
      <c r="FX122" s="294"/>
      <c r="FY122" s="294"/>
      <c r="FZ122" s="294"/>
      <c r="GA122" s="294"/>
      <c r="GB122" s="294"/>
      <c r="GC122" s="294"/>
      <c r="GD122" s="294"/>
      <c r="GE122" s="294"/>
      <c r="GF122" s="294"/>
      <c r="GG122" s="294"/>
      <c r="GH122" s="294"/>
      <c r="GI122" s="294"/>
      <c r="GJ122" s="294"/>
      <c r="GK122" s="294"/>
      <c r="GL122" s="294"/>
      <c r="GM122" s="294"/>
      <c r="GN122" s="294"/>
      <c r="GO122" s="294"/>
      <c r="GP122" s="294"/>
      <c r="GQ122" s="294"/>
      <c r="GR122" s="294"/>
      <c r="GS122" s="294"/>
      <c r="GT122" s="294"/>
      <c r="GU122" s="294"/>
      <c r="GV122" s="294"/>
      <c r="GW122" s="294"/>
      <c r="GX122" s="294"/>
      <c r="GY122" s="294">
        <v>0</v>
      </c>
      <c r="GZ122" s="294"/>
      <c r="HA122" s="294"/>
      <c r="HB122" s="294"/>
      <c r="HC122" s="294"/>
      <c r="HD122" s="294"/>
      <c r="HE122" s="294"/>
      <c r="HF122" s="294"/>
      <c r="HG122" s="294"/>
      <c r="HH122" s="294"/>
      <c r="HI122" s="294"/>
      <c r="HJ122" s="294"/>
      <c r="HK122" s="294"/>
      <c r="HL122" s="294"/>
      <c r="HM122" s="294"/>
      <c r="HN122" s="294"/>
      <c r="HO122" s="294"/>
      <c r="HP122" s="294"/>
      <c r="HQ122" s="294"/>
      <c r="HR122" s="294"/>
      <c r="HS122" s="294"/>
      <c r="HT122" s="294"/>
      <c r="HU122" s="294"/>
      <c r="HV122" s="294"/>
      <c r="HW122" s="294"/>
      <c r="HX122" s="294"/>
      <c r="HY122" s="294"/>
      <c r="HZ122" s="294"/>
      <c r="IA122" s="294"/>
      <c r="IB122" s="294"/>
      <c r="IC122" s="294"/>
      <c r="ID122" s="294"/>
      <c r="IE122" s="294"/>
      <c r="IF122" s="294"/>
      <c r="IG122" s="294"/>
      <c r="IH122" s="294"/>
      <c r="II122" s="294"/>
      <c r="IJ122" s="294"/>
      <c r="IK122" s="294"/>
      <c r="IL122" s="294"/>
      <c r="IM122" s="294"/>
      <c r="IN122" s="294"/>
      <c r="IO122" s="294"/>
      <c r="IP122" s="294"/>
      <c r="IQ122" s="294"/>
      <c r="IR122" s="294"/>
      <c r="IS122" s="294">
        <v>-77550</v>
      </c>
      <c r="IT122" s="294">
        <v>-29275</v>
      </c>
      <c r="IU122" s="294"/>
      <c r="IV122" s="294"/>
      <c r="IW122" s="294"/>
      <c r="IX122" s="294"/>
      <c r="IY122" s="294"/>
      <c r="IZ122" s="294"/>
      <c r="JA122" s="294"/>
      <c r="JB122" s="294"/>
      <c r="JC122" s="294"/>
      <c r="JD122" s="294"/>
      <c r="JE122" s="294"/>
      <c r="JF122" s="294"/>
      <c r="JG122" s="294"/>
      <c r="JH122" s="294"/>
      <c r="JI122" s="294"/>
      <c r="JJ122" s="294"/>
      <c r="JK122" s="294"/>
      <c r="JL122" s="294"/>
      <c r="JM122" s="294"/>
      <c r="JN122" s="294"/>
      <c r="JO122" s="294"/>
      <c r="JP122" s="294"/>
      <c r="JQ122" s="294"/>
      <c r="JR122" s="294"/>
      <c r="JS122" s="294"/>
      <c r="JT122" s="294"/>
      <c r="JU122" s="294"/>
      <c r="JV122" s="294"/>
      <c r="JW122" s="294"/>
      <c r="JX122" s="294"/>
      <c r="JY122" s="294"/>
      <c r="JZ122" s="294"/>
      <c r="KA122" s="294"/>
      <c r="KB122" s="294"/>
      <c r="KC122" s="294"/>
      <c r="KD122" s="294"/>
      <c r="KE122" s="294"/>
      <c r="KF122" s="294"/>
      <c r="KG122" s="294"/>
      <c r="KH122" s="294"/>
      <c r="KI122" s="294"/>
      <c r="KJ122" s="294"/>
      <c r="KK122" s="294"/>
      <c r="KL122" s="294"/>
      <c r="KM122" s="294"/>
      <c r="KN122" s="294"/>
      <c r="KO122" s="294"/>
      <c r="KP122" s="294"/>
      <c r="KQ122" s="294">
        <v>-9950</v>
      </c>
      <c r="KR122" s="294"/>
      <c r="KS122" s="294"/>
      <c r="KT122" s="294"/>
      <c r="KU122" s="294"/>
      <c r="KV122" s="294"/>
      <c r="KW122" s="294"/>
      <c r="KX122" s="294"/>
      <c r="KY122" s="294"/>
      <c r="KZ122" s="294"/>
      <c r="LA122" s="294"/>
      <c r="LB122" s="294"/>
      <c r="LC122" s="294"/>
      <c r="LD122" s="294"/>
      <c r="LE122" s="294"/>
      <c r="LF122" s="294"/>
      <c r="LG122" s="294"/>
      <c r="LH122" s="294"/>
      <c r="LI122" s="294"/>
      <c r="LJ122" s="294"/>
      <c r="LK122" s="294"/>
      <c r="LL122" s="294"/>
      <c r="LM122" s="294"/>
      <c r="LN122" s="294"/>
      <c r="LO122" s="294"/>
      <c r="LP122" s="294"/>
      <c r="LQ122" s="294"/>
      <c r="LR122" s="294"/>
      <c r="LS122" s="294"/>
      <c r="LT122" s="294"/>
      <c r="LU122" s="294"/>
      <c r="LV122" s="294"/>
      <c r="LW122" s="294"/>
      <c r="LX122" s="294">
        <v>0</v>
      </c>
      <c r="LY122" s="294"/>
      <c r="LZ122" s="294"/>
      <c r="MA122" s="294"/>
      <c r="MB122" s="294"/>
      <c r="MC122" s="294"/>
      <c r="MD122" s="294"/>
      <c r="ME122" s="294"/>
      <c r="MF122" s="294"/>
      <c r="MG122" s="294"/>
      <c r="MH122" s="294"/>
      <c r="MI122" s="294"/>
      <c r="MJ122" s="294"/>
      <c r="MK122" s="294"/>
      <c r="ML122" s="294"/>
      <c r="MM122" s="294"/>
      <c r="MN122" s="294"/>
      <c r="MO122" s="294"/>
      <c r="MP122" s="294"/>
      <c r="MQ122" s="294"/>
      <c r="MR122" s="294"/>
      <c r="MS122" s="294"/>
      <c r="MT122" s="294"/>
      <c r="MU122" s="294"/>
      <c r="MV122" s="294"/>
      <c r="MW122" s="294"/>
      <c r="MX122" s="294"/>
      <c r="MY122" s="294"/>
      <c r="MZ122" s="294"/>
      <c r="NA122" s="294"/>
      <c r="NB122" s="294"/>
      <c r="NC122" s="294"/>
      <c r="ND122" s="294"/>
      <c r="NE122" s="294"/>
      <c r="NF122" s="294"/>
      <c r="NG122" s="294">
        <v>0</v>
      </c>
      <c r="NH122" s="294"/>
      <c r="NI122" s="294"/>
      <c r="NJ122" s="294"/>
      <c r="NK122" s="294"/>
      <c r="NL122" s="294"/>
      <c r="NM122" s="294"/>
      <c r="NN122" s="294"/>
      <c r="NO122" s="294"/>
      <c r="NP122" s="294"/>
      <c r="NQ122" s="294"/>
      <c r="NR122" s="294"/>
      <c r="NS122" s="294"/>
      <c r="NT122" s="294"/>
      <c r="NU122" s="294"/>
      <c r="NV122" s="294"/>
      <c r="NW122" s="294"/>
      <c r="NX122" s="294"/>
      <c r="NY122" s="294"/>
      <c r="NZ122" s="294">
        <v>0</v>
      </c>
      <c r="OA122" s="294"/>
      <c r="OB122" s="294"/>
      <c r="OC122" s="294"/>
      <c r="OD122" s="294">
        <v>0</v>
      </c>
      <c r="OE122" s="294"/>
      <c r="OF122" s="294"/>
      <c r="OG122" s="294"/>
      <c r="OH122" s="294"/>
      <c r="OI122" s="294"/>
      <c r="OJ122" s="294"/>
      <c r="OK122" s="294"/>
      <c r="OL122" s="294"/>
      <c r="OM122" s="294"/>
      <c r="ON122" s="294"/>
      <c r="OO122" s="294"/>
      <c r="OP122" s="294"/>
      <c r="OQ122" s="294"/>
      <c r="OR122" s="294"/>
      <c r="OS122" s="294"/>
      <c r="OT122" s="294"/>
      <c r="OU122" s="294"/>
      <c r="OV122" s="294"/>
      <c r="OW122" s="294"/>
      <c r="OX122" s="294"/>
      <c r="OY122" s="294"/>
      <c r="OZ122" s="294"/>
      <c r="PA122" s="294"/>
      <c r="PB122" s="294"/>
      <c r="PC122" s="294"/>
      <c r="PD122" s="294"/>
      <c r="PE122" s="294"/>
      <c r="PF122" s="294"/>
      <c r="PG122" s="294"/>
      <c r="PH122" s="294"/>
      <c r="PI122" s="294"/>
      <c r="PJ122" s="294"/>
      <c r="PK122" s="294"/>
      <c r="PL122" s="294"/>
      <c r="PM122" s="294"/>
      <c r="PN122" s="294"/>
      <c r="PO122" s="294"/>
      <c r="PP122" s="294"/>
      <c r="PQ122" s="294"/>
      <c r="PR122" s="294"/>
      <c r="PS122" s="294"/>
      <c r="PT122" s="294"/>
      <c r="PU122" s="294"/>
      <c r="PV122" s="294"/>
      <c r="PW122" s="294"/>
      <c r="PX122" s="294"/>
      <c r="PY122" s="294"/>
      <c r="PZ122" s="294"/>
      <c r="QA122" s="294"/>
      <c r="QB122" s="294"/>
      <c r="QC122" s="294"/>
      <c r="QD122" s="294"/>
      <c r="QE122" s="294"/>
      <c r="QF122" s="294"/>
      <c r="QG122" s="294"/>
      <c r="QH122" s="294"/>
      <c r="QI122" s="294"/>
      <c r="QJ122" s="294"/>
      <c r="QK122" s="294"/>
      <c r="QL122" s="294"/>
      <c r="QM122" s="294"/>
      <c r="QN122" s="294"/>
      <c r="QO122" s="294"/>
      <c r="QP122" s="294"/>
      <c r="QQ122" s="294"/>
      <c r="QR122" s="294"/>
      <c r="QS122" s="294"/>
      <c r="QT122" s="294"/>
      <c r="QU122" s="294"/>
      <c r="QV122" s="294"/>
      <c r="QW122" s="294"/>
      <c r="QX122" s="294"/>
      <c r="QY122" s="294"/>
      <c r="QZ122" s="294"/>
      <c r="RA122" s="294"/>
      <c r="RB122" s="294"/>
      <c r="RC122" s="294"/>
      <c r="RD122" s="294"/>
      <c r="RE122" s="294"/>
      <c r="RF122" s="294"/>
      <c r="RG122" s="294"/>
      <c r="RH122" s="294"/>
      <c r="RI122" s="294"/>
      <c r="RJ122" s="294"/>
      <c r="RK122" s="294"/>
      <c r="RL122" s="294"/>
      <c r="RM122" s="294"/>
      <c r="RN122" s="294"/>
      <c r="RO122" s="294">
        <v>-435.94</v>
      </c>
      <c r="RP122" s="294"/>
      <c r="RQ122" s="294"/>
      <c r="RR122" s="294"/>
      <c r="RS122" s="294"/>
      <c r="RT122" s="294"/>
      <c r="RU122" s="294"/>
      <c r="RV122" s="294">
        <v>0</v>
      </c>
      <c r="RW122" s="294"/>
      <c r="RX122" s="294"/>
      <c r="RY122" s="294"/>
      <c r="RZ122" s="294"/>
      <c r="SA122" s="294">
        <v>-201000</v>
      </c>
      <c r="SB122" s="294"/>
      <c r="SC122" s="294"/>
      <c r="SD122" s="294"/>
      <c r="SE122" s="294"/>
      <c r="SF122" s="294"/>
      <c r="SG122" s="294"/>
      <c r="SH122" s="294"/>
      <c r="SI122" s="294"/>
      <c r="SJ122" s="294"/>
      <c r="SK122" s="294"/>
      <c r="SL122" s="294"/>
      <c r="SM122" s="294"/>
      <c r="SN122" s="294"/>
      <c r="SO122" s="294"/>
      <c r="SP122" s="294"/>
      <c r="SQ122" s="294"/>
      <c r="SR122" s="294"/>
      <c r="SS122" s="294">
        <v>-100</v>
      </c>
      <c r="ST122" s="294"/>
      <c r="SU122" s="294"/>
      <c r="SV122" s="294"/>
      <c r="SW122" s="294"/>
      <c r="SX122" s="294"/>
      <c r="SY122" s="294"/>
      <c r="SZ122" s="294"/>
      <c r="TA122" s="294"/>
      <c r="TB122" s="294"/>
      <c r="TC122" s="294"/>
      <c r="TD122" s="294"/>
      <c r="TE122" s="294"/>
      <c r="TF122" s="294"/>
      <c r="TG122" s="294"/>
      <c r="TH122" s="294"/>
      <c r="TI122" s="294"/>
      <c r="TJ122" s="294"/>
      <c r="TK122" s="294"/>
      <c r="TL122" s="294"/>
      <c r="TM122" s="294"/>
      <c r="TN122" s="294"/>
      <c r="TO122" s="294"/>
      <c r="TP122" s="294">
        <v>-24500</v>
      </c>
      <c r="TQ122" s="294"/>
      <c r="TR122" s="294"/>
      <c r="TS122" s="294"/>
      <c r="TT122" s="294"/>
      <c r="TU122" s="294"/>
      <c r="TV122" s="294"/>
      <c r="TW122" s="294"/>
      <c r="TX122" s="294"/>
      <c r="TY122" s="294"/>
      <c r="TZ122" s="294"/>
      <c r="UA122" s="294"/>
      <c r="UB122" s="294"/>
      <c r="UC122" s="294"/>
      <c r="UD122" s="294"/>
      <c r="UE122" s="294"/>
      <c r="UF122" s="294"/>
      <c r="UG122" s="294"/>
      <c r="UH122" s="294"/>
      <c r="UI122" s="294"/>
      <c r="UJ122" s="294"/>
      <c r="UK122" s="294"/>
      <c r="UL122" s="294"/>
      <c r="UM122" s="294"/>
      <c r="UN122" s="294"/>
      <c r="UO122" s="294"/>
      <c r="UP122" s="294"/>
      <c r="UQ122" s="294"/>
      <c r="UR122" s="294"/>
      <c r="US122" s="294"/>
      <c r="UT122" s="294"/>
      <c r="UU122" s="294"/>
      <c r="UV122" s="294"/>
      <c r="UW122" s="294"/>
      <c r="UX122" s="294"/>
      <c r="UY122" s="294"/>
      <c r="UZ122" s="294"/>
      <c r="VA122" s="294"/>
      <c r="VB122" s="294"/>
      <c r="VC122" s="294"/>
      <c r="VD122" s="294"/>
      <c r="VE122" s="294"/>
      <c r="VF122" s="294"/>
      <c r="VG122" s="294"/>
      <c r="VH122" s="294"/>
      <c r="VI122" s="294"/>
      <c r="VJ122" s="294"/>
      <c r="VK122" s="294"/>
      <c r="VL122" s="294"/>
      <c r="VM122" s="294"/>
      <c r="VN122" s="294"/>
      <c r="VO122" s="294"/>
      <c r="VP122" s="294"/>
      <c r="VQ122" s="294"/>
      <c r="VR122" s="294"/>
      <c r="VS122" s="294"/>
      <c r="VT122" s="294"/>
      <c r="VU122" s="294"/>
      <c r="VV122" s="294"/>
      <c r="VW122" s="294"/>
      <c r="VX122" s="294"/>
      <c r="VY122" s="294"/>
      <c r="VZ122" s="294"/>
      <c r="WA122" s="294"/>
      <c r="WB122" s="294"/>
      <c r="WC122" s="294"/>
      <c r="WD122" s="294"/>
      <c r="WE122" s="294"/>
      <c r="WF122" s="294"/>
      <c r="WG122" s="294"/>
      <c r="WH122" s="294"/>
      <c r="WI122" s="294"/>
      <c r="WJ122" s="294"/>
      <c r="WK122" s="294"/>
      <c r="WL122" s="294"/>
      <c r="WM122" s="294"/>
      <c r="WN122" s="294"/>
      <c r="WO122" s="294"/>
      <c r="WP122" s="294"/>
      <c r="WQ122" s="294"/>
      <c r="WR122" s="294"/>
      <c r="WS122" s="294"/>
      <c r="WT122" s="294"/>
      <c r="WU122" s="294"/>
      <c r="WV122" s="294"/>
      <c r="WW122" s="294"/>
      <c r="WX122" s="294"/>
      <c r="WY122" s="294"/>
      <c r="WZ122" s="294"/>
      <c r="XA122" s="294"/>
      <c r="XB122" s="294"/>
      <c r="XC122" s="294"/>
      <c r="XD122" s="294"/>
      <c r="XE122" s="294"/>
      <c r="XF122" s="294"/>
      <c r="XG122" s="294"/>
      <c r="XH122" s="294"/>
      <c r="XI122" s="294"/>
      <c r="XJ122" s="294"/>
      <c r="XK122" s="294"/>
      <c r="XL122" s="294"/>
      <c r="XM122" s="294"/>
      <c r="XN122" s="294"/>
      <c r="XO122" s="294"/>
      <c r="XP122" s="294"/>
      <c r="XQ122" s="294"/>
      <c r="XR122" s="294"/>
      <c r="XS122" s="294"/>
      <c r="XT122" s="294"/>
      <c r="XU122" s="294"/>
      <c r="XV122" s="294"/>
      <c r="XW122" s="294"/>
      <c r="XX122" s="294"/>
      <c r="XY122" s="294"/>
      <c r="XZ122" s="294"/>
      <c r="YA122" s="294"/>
      <c r="YB122" s="294"/>
      <c r="YC122" s="294"/>
      <c r="YD122" s="294"/>
      <c r="YE122" s="294"/>
      <c r="YF122" s="294"/>
      <c r="YG122" s="294"/>
      <c r="YH122" s="294"/>
      <c r="YI122" s="294"/>
      <c r="YJ122" s="294"/>
      <c r="YK122" s="294"/>
      <c r="YL122" s="294"/>
      <c r="YM122" s="294"/>
      <c r="YN122" s="294"/>
      <c r="YO122" s="294"/>
      <c r="YP122" s="294"/>
      <c r="YQ122" s="294"/>
      <c r="YR122" s="294"/>
      <c r="YS122" s="294"/>
      <c r="YT122" s="294"/>
      <c r="YU122" s="294"/>
      <c r="YV122" s="294"/>
      <c r="YW122" s="294"/>
      <c r="YX122" s="294"/>
      <c r="YY122" s="294"/>
      <c r="YZ122" s="294"/>
      <c r="ZA122" s="294"/>
      <c r="ZB122" s="294"/>
      <c r="ZC122" s="294"/>
      <c r="ZD122" s="294"/>
      <c r="ZE122" s="294"/>
      <c r="ZF122" s="294"/>
      <c r="ZG122" s="294"/>
      <c r="ZH122" s="294"/>
      <c r="ZI122" s="294">
        <v>0</v>
      </c>
      <c r="ZJ122" s="294"/>
      <c r="ZK122" s="294">
        <v>0</v>
      </c>
      <c r="ZL122" s="294"/>
      <c r="ZM122" s="294"/>
      <c r="ZN122" s="294"/>
      <c r="ZO122" s="294">
        <v>0</v>
      </c>
      <c r="ZP122" s="294"/>
      <c r="ZQ122" s="294"/>
      <c r="ZR122" s="294">
        <v>-39.06</v>
      </c>
      <c r="ZS122" s="294"/>
      <c r="ZT122" s="294"/>
      <c r="ZU122" s="294"/>
      <c r="ZV122" s="294"/>
      <c r="ZW122" s="294"/>
      <c r="ZX122" s="294"/>
      <c r="ZY122" s="294"/>
      <c r="ZZ122" s="294"/>
      <c r="AAA122" s="294"/>
      <c r="AAB122" s="294"/>
      <c r="AAC122" s="294"/>
      <c r="AAD122" s="294"/>
      <c r="AAE122" s="294"/>
      <c r="AAF122" s="294"/>
      <c r="AAG122" s="294"/>
      <c r="AAH122" s="294"/>
      <c r="AAI122" s="294"/>
      <c r="AAJ122" s="294"/>
      <c r="AAK122" s="294"/>
      <c r="AAL122" s="294"/>
      <c r="AAM122" s="294"/>
      <c r="AAN122" s="294"/>
      <c r="AAO122" s="294">
        <v>-21304221</v>
      </c>
      <c r="AAP122" s="294">
        <v>-53425.11</v>
      </c>
      <c r="AAQ122" s="294"/>
      <c r="AAR122" s="294"/>
      <c r="AAS122" s="294"/>
      <c r="AAT122" s="294"/>
      <c r="AAU122" s="294"/>
      <c r="AAV122" s="294"/>
      <c r="AAW122" s="294"/>
      <c r="AAX122" s="294"/>
      <c r="AAY122" s="294"/>
      <c r="AAZ122" s="294"/>
      <c r="ABA122" s="294"/>
      <c r="ABB122" s="294"/>
      <c r="ABC122" s="294">
        <v>0</v>
      </c>
      <c r="ABD122" s="294"/>
      <c r="ABE122" s="294"/>
      <c r="ABF122" s="294"/>
      <c r="ABG122" s="294"/>
      <c r="ABH122" s="294"/>
      <c r="ABI122" s="294"/>
      <c r="ABJ122" s="294"/>
      <c r="ABK122" s="294">
        <v>0</v>
      </c>
      <c r="ABL122" s="294"/>
      <c r="ABM122" s="294"/>
      <c r="ABN122" s="294"/>
      <c r="ABO122" s="294"/>
      <c r="ABP122" s="294"/>
      <c r="ABQ122" s="294"/>
      <c r="ABR122" s="294"/>
      <c r="ABS122" s="294"/>
      <c r="ABT122" s="294"/>
      <c r="ABU122" s="294"/>
      <c r="ABV122" s="294"/>
      <c r="ABW122" s="294"/>
      <c r="ABX122" s="294">
        <v>0</v>
      </c>
      <c r="ABY122" s="294"/>
      <c r="ABZ122" s="294"/>
      <c r="ACA122" s="294"/>
      <c r="ACB122" s="294"/>
      <c r="ACC122" s="294"/>
      <c r="ACD122" s="294"/>
      <c r="ACE122" s="294"/>
      <c r="ACF122" s="294"/>
      <c r="ACG122" s="294"/>
      <c r="ACH122" s="294"/>
      <c r="ACI122" s="294">
        <v>-38442.04</v>
      </c>
      <c r="ACJ122" s="294"/>
      <c r="ACK122" s="294"/>
      <c r="ACL122" s="294"/>
      <c r="ACM122" s="294"/>
      <c r="ACN122" s="294"/>
      <c r="ACO122" s="294"/>
      <c r="ACP122" s="294"/>
      <c r="ACQ122" s="294"/>
      <c r="ACR122" s="294"/>
      <c r="ACS122" s="294"/>
      <c r="ACT122" s="294"/>
      <c r="ACU122" s="294"/>
      <c r="ACV122" s="294">
        <v>0</v>
      </c>
      <c r="ACW122" s="294"/>
      <c r="ACX122" s="294"/>
      <c r="ACY122" s="294"/>
      <c r="ACZ122" s="294"/>
      <c r="ADA122" s="294"/>
      <c r="ADB122" s="294"/>
      <c r="ADC122" s="294"/>
      <c r="ADD122" s="294"/>
      <c r="ADE122" s="294"/>
      <c r="ADF122" s="294"/>
      <c r="ADG122" s="294"/>
      <c r="ADH122" s="294"/>
      <c r="ADI122" s="294"/>
      <c r="ADJ122" s="294"/>
      <c r="ADK122" s="294">
        <v>0</v>
      </c>
      <c r="ADL122" s="294"/>
      <c r="ADM122" s="294"/>
      <c r="ADN122" s="294"/>
      <c r="ADO122" s="294"/>
      <c r="ADP122" s="294"/>
      <c r="ADQ122" s="294"/>
      <c r="ADR122" s="294"/>
      <c r="ADS122" s="294"/>
      <c r="ADT122" s="294"/>
      <c r="ADU122" s="294"/>
      <c r="ADV122" s="294"/>
      <c r="ADW122" s="294"/>
      <c r="ADX122" s="294"/>
      <c r="ADY122" s="294"/>
      <c r="ADZ122" s="294"/>
      <c r="AEA122" s="294"/>
      <c r="AEB122" s="294"/>
      <c r="AEC122" s="294"/>
      <c r="AED122" s="294"/>
      <c r="AEE122" s="294"/>
      <c r="AEF122" s="294"/>
      <c r="AEG122" s="294"/>
      <c r="AEH122" s="294"/>
      <c r="AEI122" s="294"/>
      <c r="AEJ122" s="294"/>
      <c r="AEK122" s="294"/>
      <c r="AEL122" s="294"/>
      <c r="AEM122" s="294"/>
      <c r="AEN122" s="294"/>
      <c r="AEO122" s="294"/>
      <c r="AEP122" s="294"/>
      <c r="AEQ122" s="294"/>
      <c r="AER122" s="294"/>
      <c r="AES122" s="294"/>
      <c r="AET122" s="294"/>
      <c r="AEU122" s="294"/>
      <c r="AEV122" s="294"/>
      <c r="AEW122" s="294"/>
      <c r="AEX122" s="294"/>
      <c r="AEY122" s="294"/>
      <c r="AEZ122" s="294"/>
      <c r="AFA122" s="294"/>
      <c r="AFB122" s="294"/>
      <c r="AFC122" s="294">
        <v>-14823</v>
      </c>
      <c r="AFD122" s="294"/>
      <c r="AFE122" s="294"/>
      <c r="AFF122" s="294"/>
      <c r="AFG122" s="294"/>
      <c r="AFH122" s="294"/>
      <c r="AFI122" s="294"/>
      <c r="AFJ122" s="294"/>
      <c r="AFK122" s="294"/>
      <c r="AFL122" s="294"/>
      <c r="AFM122" s="294"/>
      <c r="AFN122" s="294"/>
      <c r="AFO122" s="294"/>
      <c r="AFP122" s="294"/>
      <c r="AFQ122" s="294"/>
      <c r="AFR122" s="294"/>
      <c r="AFS122" s="294"/>
      <c r="AFT122" s="294"/>
      <c r="AFU122" s="294"/>
      <c r="AFV122" s="294"/>
      <c r="AFW122" s="294"/>
      <c r="AFX122" s="294"/>
      <c r="AFY122" s="294"/>
      <c r="AFZ122" s="294"/>
      <c r="AGA122" s="294"/>
      <c r="AGB122" s="294"/>
      <c r="AGC122" s="294"/>
      <c r="AGD122" s="294"/>
      <c r="AGE122" s="294"/>
      <c r="AGF122" s="294"/>
      <c r="AGG122" s="294"/>
      <c r="AGH122" s="294"/>
      <c r="AGI122" s="294"/>
      <c r="AGJ122" s="294"/>
      <c r="AGK122" s="294"/>
      <c r="AGL122" s="294"/>
      <c r="AGM122" s="294"/>
      <c r="AGN122" s="294"/>
      <c r="AGO122" s="294"/>
      <c r="AGP122" s="294"/>
      <c r="AGQ122" s="294"/>
      <c r="AGR122" s="294"/>
      <c r="AGS122" s="294"/>
      <c r="AGT122" s="294"/>
      <c r="AGU122" s="294"/>
      <c r="AGV122" s="294"/>
      <c r="AGW122" s="294"/>
      <c r="AGX122" s="294"/>
      <c r="AGY122" s="294"/>
      <c r="AGZ122" s="294"/>
      <c r="AHA122" s="294"/>
      <c r="AHB122" s="294"/>
      <c r="AHC122" s="294"/>
      <c r="AHD122" s="294"/>
      <c r="AHE122" s="294"/>
      <c r="AHF122" s="294"/>
      <c r="AHG122" s="294"/>
      <c r="AHH122" s="294"/>
      <c r="AHI122" s="294"/>
      <c r="AHJ122" s="294"/>
      <c r="AHK122" s="294"/>
      <c r="AHL122" s="294"/>
      <c r="AHM122" s="294"/>
      <c r="AHN122" s="294"/>
      <c r="AHO122" s="294"/>
      <c r="AHP122" s="294"/>
      <c r="AHQ122" s="294"/>
      <c r="AHR122" s="329"/>
      <c r="AHS122" s="294">
        <f t="shared" si="51"/>
        <v>-22198234.969999999</v>
      </c>
      <c r="AHT122" s="271" t="b">
        <f t="shared" si="52"/>
        <v>1</v>
      </c>
      <c r="AHU122" s="271" t="s">
        <v>6273</v>
      </c>
      <c r="AHV122" s="271" t="s">
        <v>6181</v>
      </c>
      <c r="AHW122" s="271" t="s">
        <v>6182</v>
      </c>
    </row>
    <row r="123" spans="1:907" ht="24" x14ac:dyDescent="0.8">
      <c r="A123" s="270" t="s">
        <v>6273</v>
      </c>
      <c r="B123" s="270" t="s">
        <v>6183</v>
      </c>
      <c r="C123" s="271" t="s">
        <v>6184</v>
      </c>
      <c r="D123" s="294"/>
      <c r="E123" s="294">
        <v>-6840</v>
      </c>
      <c r="F123" s="294"/>
      <c r="G123" s="294"/>
      <c r="H123" s="294"/>
      <c r="I123" s="294">
        <v>-19929.27</v>
      </c>
      <c r="J123" s="294"/>
      <c r="K123" s="294"/>
      <c r="L123" s="294"/>
      <c r="M123" s="294">
        <v>-9000</v>
      </c>
      <c r="N123" s="294"/>
      <c r="O123" s="294">
        <v>0</v>
      </c>
      <c r="P123" s="294">
        <v>-128745</v>
      </c>
      <c r="Q123" s="294">
        <v>0</v>
      </c>
      <c r="R123" s="294"/>
      <c r="S123" s="294"/>
      <c r="T123" s="294"/>
      <c r="U123" s="294"/>
      <c r="V123" s="294"/>
      <c r="W123" s="294">
        <v>-253245.96</v>
      </c>
      <c r="X123" s="294">
        <v>0</v>
      </c>
      <c r="Y123" s="294"/>
      <c r="Z123" s="294">
        <v>-108614.88</v>
      </c>
      <c r="AA123" s="294"/>
      <c r="AB123" s="294"/>
      <c r="AC123" s="294">
        <v>0</v>
      </c>
      <c r="AD123" s="294"/>
      <c r="AE123" s="294"/>
      <c r="AF123" s="294">
        <v>0</v>
      </c>
      <c r="AG123" s="294">
        <v>-67</v>
      </c>
      <c r="AH123" s="294">
        <v>-1509250</v>
      </c>
      <c r="AI123" s="294"/>
      <c r="AJ123" s="294">
        <v>0</v>
      </c>
      <c r="AK123" s="294"/>
      <c r="AL123" s="294">
        <v>-165908</v>
      </c>
      <c r="AM123" s="294">
        <v>0</v>
      </c>
      <c r="AN123" s="294"/>
      <c r="AO123" s="294">
        <v>-55000</v>
      </c>
      <c r="AP123" s="294">
        <v>-87147.02</v>
      </c>
      <c r="AQ123" s="294"/>
      <c r="AR123" s="294">
        <v>-13564.84</v>
      </c>
      <c r="AS123" s="294">
        <v>-4000</v>
      </c>
      <c r="AT123" s="294">
        <v>-970715.33</v>
      </c>
      <c r="AU123" s="294">
        <v>0</v>
      </c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>
        <v>0</v>
      </c>
      <c r="BJ123" s="294">
        <v>-1069530.8799999999</v>
      </c>
      <c r="BK123" s="294"/>
      <c r="BL123" s="294"/>
      <c r="BM123" s="294"/>
      <c r="BN123" s="294"/>
      <c r="BO123" s="294"/>
      <c r="BP123" s="294"/>
      <c r="BQ123" s="294"/>
      <c r="BR123" s="294"/>
      <c r="BS123" s="294">
        <v>0</v>
      </c>
      <c r="BT123" s="294">
        <v>-20058</v>
      </c>
      <c r="BU123" s="294">
        <v>0</v>
      </c>
      <c r="BV123" s="294"/>
      <c r="BW123" s="294">
        <v>-6950</v>
      </c>
      <c r="BX123" s="294"/>
      <c r="BY123" s="294">
        <v>-492126.29</v>
      </c>
      <c r="BZ123" s="294"/>
      <c r="CA123" s="294"/>
      <c r="CB123" s="294"/>
      <c r="CC123" s="294"/>
      <c r="CD123" s="294"/>
      <c r="CE123" s="294"/>
      <c r="CF123" s="294">
        <v>-74051</v>
      </c>
      <c r="CG123" s="294"/>
      <c r="CH123" s="294">
        <v>0</v>
      </c>
      <c r="CI123" s="294">
        <v>0</v>
      </c>
      <c r="CJ123" s="294">
        <v>0</v>
      </c>
      <c r="CK123" s="294"/>
      <c r="CL123" s="294"/>
      <c r="CM123" s="294"/>
      <c r="CN123" s="294"/>
      <c r="CO123" s="294">
        <v>-85260</v>
      </c>
      <c r="CP123" s="294"/>
      <c r="CQ123" s="294">
        <v>0</v>
      </c>
      <c r="CR123" s="294">
        <v>0</v>
      </c>
      <c r="CS123" s="294"/>
      <c r="CT123" s="294">
        <v>0</v>
      </c>
      <c r="CU123" s="294">
        <v>-352678.56</v>
      </c>
      <c r="CV123" s="294"/>
      <c r="CW123" s="294">
        <v>0</v>
      </c>
      <c r="CX123" s="294"/>
      <c r="CY123" s="294"/>
      <c r="CZ123" s="294">
        <v>0</v>
      </c>
      <c r="DA123" s="294"/>
      <c r="DB123" s="294"/>
      <c r="DC123" s="294">
        <v>0</v>
      </c>
      <c r="DD123" s="294"/>
      <c r="DE123" s="294">
        <v>-1205900</v>
      </c>
      <c r="DF123" s="294">
        <v>0</v>
      </c>
      <c r="DG123" s="294">
        <v>-158060</v>
      </c>
      <c r="DH123" s="294">
        <v>-18500</v>
      </c>
      <c r="DI123" s="294"/>
      <c r="DJ123" s="294">
        <v>-10000</v>
      </c>
      <c r="DK123" s="294">
        <v>-3809607.64</v>
      </c>
      <c r="DL123" s="294">
        <v>0</v>
      </c>
      <c r="DM123" s="294"/>
      <c r="DN123" s="294">
        <v>-289560</v>
      </c>
      <c r="DO123" s="294"/>
      <c r="DP123" s="294">
        <v>-182893.11</v>
      </c>
      <c r="DQ123" s="294">
        <v>-100950</v>
      </c>
      <c r="DR123" s="294"/>
      <c r="DS123" s="294">
        <v>-70000</v>
      </c>
      <c r="DT123" s="294"/>
      <c r="DU123" s="294">
        <v>0</v>
      </c>
      <c r="DV123" s="294">
        <v>-475938</v>
      </c>
      <c r="DW123" s="294">
        <v>-49300</v>
      </c>
      <c r="DX123" s="294"/>
      <c r="DY123" s="294"/>
      <c r="DZ123" s="294">
        <v>-227250</v>
      </c>
      <c r="EA123" s="294">
        <v>-294310</v>
      </c>
      <c r="EB123" s="294">
        <v>-207180</v>
      </c>
      <c r="EC123" s="294">
        <v>0</v>
      </c>
      <c r="ED123" s="294"/>
      <c r="EE123" s="294">
        <v>-100000</v>
      </c>
      <c r="EF123" s="294"/>
      <c r="EG123" s="294"/>
      <c r="EH123" s="294">
        <v>0</v>
      </c>
      <c r="EI123" s="294">
        <v>-1082945.2</v>
      </c>
      <c r="EJ123" s="294">
        <v>-167556</v>
      </c>
      <c r="EK123" s="294">
        <v>-14000</v>
      </c>
      <c r="EL123" s="294">
        <v>-2498</v>
      </c>
      <c r="EM123" s="294">
        <v>-79122</v>
      </c>
      <c r="EN123" s="294"/>
      <c r="EO123" s="294"/>
      <c r="EP123" s="294">
        <v>0</v>
      </c>
      <c r="EQ123" s="294"/>
      <c r="ER123" s="294"/>
      <c r="ES123" s="294">
        <v>-51200</v>
      </c>
      <c r="ET123" s="294">
        <v>-384200</v>
      </c>
      <c r="EU123" s="294"/>
      <c r="EV123" s="294"/>
      <c r="EW123" s="294"/>
      <c r="EX123" s="294">
        <v>-38050</v>
      </c>
      <c r="EY123" s="294">
        <v>-1454135</v>
      </c>
      <c r="EZ123" s="294">
        <v>0</v>
      </c>
      <c r="FA123" s="294">
        <v>-88400</v>
      </c>
      <c r="FB123" s="294">
        <v>0</v>
      </c>
      <c r="FC123" s="294">
        <v>-280800</v>
      </c>
      <c r="FD123" s="294">
        <v>0</v>
      </c>
      <c r="FE123" s="294">
        <v>-257660</v>
      </c>
      <c r="FF123" s="294"/>
      <c r="FG123" s="294">
        <v>-60180</v>
      </c>
      <c r="FH123" s="294">
        <v>-27050</v>
      </c>
      <c r="FI123" s="294"/>
      <c r="FJ123" s="294">
        <v>-27744</v>
      </c>
      <c r="FK123" s="294"/>
      <c r="FL123" s="294">
        <v>-27452.25</v>
      </c>
      <c r="FM123" s="294">
        <v>-285714.53999999998</v>
      </c>
      <c r="FN123" s="294"/>
      <c r="FO123" s="294">
        <v>-95095</v>
      </c>
      <c r="FP123" s="294"/>
      <c r="FQ123" s="294">
        <v>-70030</v>
      </c>
      <c r="FR123" s="294"/>
      <c r="FS123" s="294">
        <v>-91690</v>
      </c>
      <c r="FT123" s="294"/>
      <c r="FU123" s="294"/>
      <c r="FV123" s="294">
        <v>-123460</v>
      </c>
      <c r="FW123" s="294"/>
      <c r="FX123" s="294"/>
      <c r="FY123" s="294"/>
      <c r="FZ123" s="294"/>
      <c r="GA123" s="294"/>
      <c r="GB123" s="294">
        <v>-14400</v>
      </c>
      <c r="GC123" s="294">
        <v>-110115</v>
      </c>
      <c r="GD123" s="294">
        <v>-35000</v>
      </c>
      <c r="GE123" s="294"/>
      <c r="GF123" s="294">
        <v>-115705</v>
      </c>
      <c r="GG123" s="294">
        <v>0</v>
      </c>
      <c r="GH123" s="294">
        <v>-1489815</v>
      </c>
      <c r="GI123" s="294">
        <v>-139393.20000000001</v>
      </c>
      <c r="GJ123" s="294"/>
      <c r="GK123" s="294">
        <v>-372215.89</v>
      </c>
      <c r="GL123" s="294">
        <v>-80179.820000000007</v>
      </c>
      <c r="GM123" s="294">
        <v>0</v>
      </c>
      <c r="GN123" s="294">
        <v>0</v>
      </c>
      <c r="GO123" s="294"/>
      <c r="GP123" s="294"/>
      <c r="GQ123" s="294"/>
      <c r="GR123" s="294"/>
      <c r="GS123" s="294"/>
      <c r="GT123" s="294">
        <v>0</v>
      </c>
      <c r="GU123" s="294"/>
      <c r="GV123" s="294">
        <v>-127900</v>
      </c>
      <c r="GW123" s="294">
        <v>-208971.4</v>
      </c>
      <c r="GX123" s="294"/>
      <c r="GY123" s="294"/>
      <c r="GZ123" s="294">
        <v>-70055</v>
      </c>
      <c r="HA123" s="294">
        <v>-51944</v>
      </c>
      <c r="HB123" s="294"/>
      <c r="HC123" s="294"/>
      <c r="HD123" s="294"/>
      <c r="HE123" s="294"/>
      <c r="HF123" s="294"/>
      <c r="HG123" s="294"/>
      <c r="HH123" s="294"/>
      <c r="HI123" s="294">
        <v>-50000</v>
      </c>
      <c r="HJ123" s="294"/>
      <c r="HK123" s="294">
        <v>-42680.08</v>
      </c>
      <c r="HL123" s="294"/>
      <c r="HM123" s="294">
        <v>0</v>
      </c>
      <c r="HN123" s="294"/>
      <c r="HO123" s="294">
        <v>-141225</v>
      </c>
      <c r="HP123" s="294"/>
      <c r="HQ123" s="294"/>
      <c r="HR123" s="294">
        <v>-5377892</v>
      </c>
      <c r="HS123" s="294"/>
      <c r="HT123" s="294"/>
      <c r="HU123" s="294"/>
      <c r="HV123" s="294">
        <v>-88910</v>
      </c>
      <c r="HW123" s="294"/>
      <c r="HX123" s="294">
        <v>-419270</v>
      </c>
      <c r="HY123" s="294"/>
      <c r="HZ123" s="294"/>
      <c r="IA123" s="294"/>
      <c r="IB123" s="294"/>
      <c r="IC123" s="294">
        <v>-88000</v>
      </c>
      <c r="ID123" s="294"/>
      <c r="IE123" s="294"/>
      <c r="IF123" s="294"/>
      <c r="IG123" s="294"/>
      <c r="IH123" s="294"/>
      <c r="II123" s="294">
        <v>-46742</v>
      </c>
      <c r="IJ123" s="294">
        <v>-185750</v>
      </c>
      <c r="IK123" s="294">
        <v>-44700</v>
      </c>
      <c r="IL123" s="294">
        <v>-1346.88</v>
      </c>
      <c r="IM123" s="294"/>
      <c r="IN123" s="294">
        <v>0</v>
      </c>
      <c r="IO123" s="294">
        <v>-169403.15</v>
      </c>
      <c r="IP123" s="294"/>
      <c r="IQ123" s="294"/>
      <c r="IR123" s="294">
        <v>0</v>
      </c>
      <c r="IS123" s="294">
        <v>-4844534.75</v>
      </c>
      <c r="IT123" s="294"/>
      <c r="IU123" s="294"/>
      <c r="IV123" s="294">
        <v>0</v>
      </c>
      <c r="IW123" s="294">
        <v>-100000</v>
      </c>
      <c r="IX123" s="294"/>
      <c r="IY123" s="294">
        <v>-350569</v>
      </c>
      <c r="IZ123" s="294">
        <v>-158980</v>
      </c>
      <c r="JA123" s="294">
        <v>-713875</v>
      </c>
      <c r="JB123" s="294"/>
      <c r="JC123" s="294"/>
      <c r="JD123" s="294">
        <v>0</v>
      </c>
      <c r="JE123" s="294"/>
      <c r="JF123" s="294"/>
      <c r="JG123" s="294">
        <v>-176560.8</v>
      </c>
      <c r="JH123" s="294"/>
      <c r="JI123" s="294">
        <v>-80000</v>
      </c>
      <c r="JJ123" s="294"/>
      <c r="JK123" s="294">
        <v>0</v>
      </c>
      <c r="JL123" s="294"/>
      <c r="JM123" s="294">
        <v>-596929</v>
      </c>
      <c r="JN123" s="294"/>
      <c r="JO123" s="294">
        <v>-138664</v>
      </c>
      <c r="JP123" s="294"/>
      <c r="JQ123" s="294">
        <v>-8850</v>
      </c>
      <c r="JR123" s="294"/>
      <c r="JS123" s="294"/>
      <c r="JT123" s="294"/>
      <c r="JU123" s="294">
        <v>-64160</v>
      </c>
      <c r="JV123" s="294"/>
      <c r="JW123" s="294"/>
      <c r="JX123" s="294"/>
      <c r="JY123" s="294"/>
      <c r="JZ123" s="294">
        <v>-12000</v>
      </c>
      <c r="KA123" s="294"/>
      <c r="KB123" s="294"/>
      <c r="KC123" s="294"/>
      <c r="KD123" s="294"/>
      <c r="KE123" s="294"/>
      <c r="KF123" s="294"/>
      <c r="KG123" s="294">
        <v>-16150</v>
      </c>
      <c r="KH123" s="294"/>
      <c r="KI123" s="294"/>
      <c r="KJ123" s="294"/>
      <c r="KK123" s="294"/>
      <c r="KL123" s="294">
        <v>-130000</v>
      </c>
      <c r="KM123" s="294"/>
      <c r="KN123" s="294">
        <v>-195500</v>
      </c>
      <c r="KO123" s="294">
        <v>-857038.26</v>
      </c>
      <c r="KP123" s="294">
        <v>0</v>
      </c>
      <c r="KQ123" s="294"/>
      <c r="KR123" s="294">
        <v>-233600</v>
      </c>
      <c r="KS123" s="294"/>
      <c r="KT123" s="294">
        <v>-110409</v>
      </c>
      <c r="KU123" s="294"/>
      <c r="KV123" s="294"/>
      <c r="KW123" s="294"/>
      <c r="KX123" s="294">
        <v>-229510</v>
      </c>
      <c r="KY123" s="294"/>
      <c r="KZ123" s="294"/>
      <c r="LA123" s="294">
        <v>-85150</v>
      </c>
      <c r="LB123" s="294"/>
      <c r="LC123" s="294"/>
      <c r="LD123" s="294">
        <v>-30425</v>
      </c>
      <c r="LE123" s="294">
        <v>0</v>
      </c>
      <c r="LF123" s="294">
        <v>-25000</v>
      </c>
      <c r="LG123" s="294">
        <v>-2253182</v>
      </c>
      <c r="LH123" s="294"/>
      <c r="LI123" s="294"/>
      <c r="LJ123" s="294">
        <v>-414069.32999999996</v>
      </c>
      <c r="LK123" s="294"/>
      <c r="LL123" s="294">
        <v>0</v>
      </c>
      <c r="LM123" s="294"/>
      <c r="LN123" s="294">
        <v>-126000</v>
      </c>
      <c r="LO123" s="294">
        <v>-83640</v>
      </c>
      <c r="LP123" s="294"/>
      <c r="LQ123" s="294"/>
      <c r="LR123" s="294">
        <v>0</v>
      </c>
      <c r="LS123" s="294"/>
      <c r="LT123" s="294"/>
      <c r="LU123" s="294"/>
      <c r="LV123" s="294">
        <v>-96149</v>
      </c>
      <c r="LW123" s="294">
        <v>0</v>
      </c>
      <c r="LX123" s="294">
        <v>-75514.69</v>
      </c>
      <c r="LY123" s="294"/>
      <c r="LZ123" s="294"/>
      <c r="MA123" s="294"/>
      <c r="MB123" s="294"/>
      <c r="MC123" s="294">
        <v>-364330</v>
      </c>
      <c r="MD123" s="294">
        <v>-110510</v>
      </c>
      <c r="ME123" s="294">
        <v>-200318.5</v>
      </c>
      <c r="MF123" s="294">
        <v>-112752.06</v>
      </c>
      <c r="MG123" s="294">
        <v>-4301822.05</v>
      </c>
      <c r="MH123" s="294"/>
      <c r="MI123" s="294">
        <v>-93400</v>
      </c>
      <c r="MJ123" s="294">
        <v>-63900</v>
      </c>
      <c r="MK123" s="294">
        <v>0</v>
      </c>
      <c r="ML123" s="294"/>
      <c r="MM123" s="294"/>
      <c r="MN123" s="294">
        <v>-329800</v>
      </c>
      <c r="MO123" s="294">
        <v>-2301320</v>
      </c>
      <c r="MP123" s="294">
        <v>-147650</v>
      </c>
      <c r="MQ123" s="294"/>
      <c r="MR123" s="294">
        <v>-238521.03</v>
      </c>
      <c r="MS123" s="294"/>
      <c r="MT123" s="294">
        <v>0</v>
      </c>
      <c r="MU123" s="294">
        <v>-81000</v>
      </c>
      <c r="MV123" s="294"/>
      <c r="MW123" s="294"/>
      <c r="MX123" s="294">
        <v>0</v>
      </c>
      <c r="MY123" s="294">
        <v>-226152</v>
      </c>
      <c r="MZ123" s="294">
        <v>-120690</v>
      </c>
      <c r="NA123" s="294"/>
      <c r="NB123" s="294">
        <v>-59544</v>
      </c>
      <c r="NC123" s="294">
        <v>-5482</v>
      </c>
      <c r="ND123" s="294">
        <v>-1695943.71</v>
      </c>
      <c r="NE123" s="294"/>
      <c r="NF123" s="294">
        <v>0</v>
      </c>
      <c r="NG123" s="294"/>
      <c r="NH123" s="294"/>
      <c r="NI123" s="294">
        <v>-2153200</v>
      </c>
      <c r="NJ123" s="294">
        <v>-108300.2</v>
      </c>
      <c r="NK123" s="294"/>
      <c r="NL123" s="294"/>
      <c r="NM123" s="294"/>
      <c r="NN123" s="294">
        <v>-45336</v>
      </c>
      <c r="NO123" s="294"/>
      <c r="NP123" s="294">
        <v>-30500</v>
      </c>
      <c r="NQ123" s="294">
        <v>0</v>
      </c>
      <c r="NR123" s="294"/>
      <c r="NS123" s="294">
        <v>0</v>
      </c>
      <c r="NT123" s="294">
        <v>-248090</v>
      </c>
      <c r="NU123" s="294">
        <v>0</v>
      </c>
      <c r="NV123" s="294"/>
      <c r="NW123" s="294">
        <v>-13573620.470000001</v>
      </c>
      <c r="NX123" s="294"/>
      <c r="NY123" s="294"/>
      <c r="NZ123" s="294"/>
      <c r="OA123" s="294">
        <v>-105000</v>
      </c>
      <c r="OB123" s="294"/>
      <c r="OC123" s="294"/>
      <c r="OD123" s="294"/>
      <c r="OE123" s="294"/>
      <c r="OF123" s="294">
        <v>-1453000</v>
      </c>
      <c r="OG123" s="294">
        <v>-205231</v>
      </c>
      <c r="OH123" s="294"/>
      <c r="OI123" s="294"/>
      <c r="OJ123" s="294">
        <v>-117200</v>
      </c>
      <c r="OK123" s="294"/>
      <c r="OL123" s="294"/>
      <c r="OM123" s="294"/>
      <c r="ON123" s="294"/>
      <c r="OO123" s="294">
        <v>-488576</v>
      </c>
      <c r="OP123" s="294">
        <v>-2990535.13</v>
      </c>
      <c r="OQ123" s="294">
        <v>-93553.64</v>
      </c>
      <c r="OR123" s="294"/>
      <c r="OS123" s="294">
        <v>-14939371.08</v>
      </c>
      <c r="OT123" s="294"/>
      <c r="OU123" s="294">
        <v>-16000</v>
      </c>
      <c r="OV123" s="294">
        <v>0</v>
      </c>
      <c r="OW123" s="294"/>
      <c r="OX123" s="294">
        <v>-1382429.69</v>
      </c>
      <c r="OY123" s="294"/>
      <c r="OZ123" s="294">
        <v>-113788</v>
      </c>
      <c r="PA123" s="294">
        <v>0</v>
      </c>
      <c r="PB123" s="294"/>
      <c r="PC123" s="294"/>
      <c r="PD123" s="294"/>
      <c r="PE123" s="294"/>
      <c r="PF123" s="294"/>
      <c r="PG123" s="294"/>
      <c r="PH123" s="294"/>
      <c r="PI123" s="294"/>
      <c r="PJ123" s="294"/>
      <c r="PK123" s="294"/>
      <c r="PL123" s="294"/>
      <c r="PM123" s="294"/>
      <c r="PN123" s="294">
        <v>0</v>
      </c>
      <c r="PO123" s="294"/>
      <c r="PP123" s="294"/>
      <c r="PQ123" s="294"/>
      <c r="PR123" s="294"/>
      <c r="PS123" s="294"/>
      <c r="PT123" s="294"/>
      <c r="PU123" s="294"/>
      <c r="PV123" s="294"/>
      <c r="PW123" s="294"/>
      <c r="PX123" s="294"/>
      <c r="PY123" s="294"/>
      <c r="PZ123" s="294"/>
      <c r="QA123" s="294"/>
      <c r="QB123" s="294">
        <v>-11100</v>
      </c>
      <c r="QC123" s="294"/>
      <c r="QD123" s="294"/>
      <c r="QE123" s="294"/>
      <c r="QF123" s="294"/>
      <c r="QG123" s="294"/>
      <c r="QH123" s="294"/>
      <c r="QI123" s="294"/>
      <c r="QJ123" s="294"/>
      <c r="QK123" s="294"/>
      <c r="QL123" s="294"/>
      <c r="QM123" s="294"/>
      <c r="QN123" s="294"/>
      <c r="QO123" s="294"/>
      <c r="QP123" s="294"/>
      <c r="QQ123" s="294"/>
      <c r="QR123" s="294">
        <v>0</v>
      </c>
      <c r="QS123" s="294"/>
      <c r="QT123" s="294"/>
      <c r="QU123" s="294"/>
      <c r="QV123" s="294"/>
      <c r="QW123" s="294"/>
      <c r="QX123" s="294"/>
      <c r="QY123" s="294">
        <v>-253147</v>
      </c>
      <c r="QZ123" s="294"/>
      <c r="RA123" s="294"/>
      <c r="RB123" s="294"/>
      <c r="RC123" s="294"/>
      <c r="RD123" s="294"/>
      <c r="RE123" s="294"/>
      <c r="RF123" s="294"/>
      <c r="RG123" s="294"/>
      <c r="RH123" s="294">
        <v>-69722.3</v>
      </c>
      <c r="RI123" s="294"/>
      <c r="RJ123" s="294"/>
      <c r="RK123" s="294"/>
      <c r="RL123" s="294"/>
      <c r="RM123" s="294">
        <v>0</v>
      </c>
      <c r="RN123" s="294">
        <v>-7800</v>
      </c>
      <c r="RO123" s="294">
        <v>-385500</v>
      </c>
      <c r="RP123" s="294"/>
      <c r="RQ123" s="294">
        <v>-71950</v>
      </c>
      <c r="RR123" s="294">
        <v>-106128</v>
      </c>
      <c r="RS123" s="294"/>
      <c r="RT123" s="294"/>
      <c r="RU123" s="294"/>
      <c r="RV123" s="294"/>
      <c r="RW123" s="294"/>
      <c r="RX123" s="294"/>
      <c r="RY123" s="294"/>
      <c r="RZ123" s="294"/>
      <c r="SA123" s="294"/>
      <c r="SB123" s="294">
        <v>-337470</v>
      </c>
      <c r="SC123" s="294">
        <v>-173200</v>
      </c>
      <c r="SD123" s="294">
        <v>-171750</v>
      </c>
      <c r="SE123" s="294">
        <v>-134300</v>
      </c>
      <c r="SF123" s="294">
        <v>-1518236.91</v>
      </c>
      <c r="SG123" s="294">
        <v>-216200</v>
      </c>
      <c r="SH123" s="294">
        <v>-58300</v>
      </c>
      <c r="SI123" s="294">
        <v>-239875</v>
      </c>
      <c r="SJ123" s="294">
        <v>-152050</v>
      </c>
      <c r="SK123" s="294">
        <v>-317060</v>
      </c>
      <c r="SL123" s="294">
        <v>-49625</v>
      </c>
      <c r="SM123" s="294">
        <v>-735669.12</v>
      </c>
      <c r="SN123" s="294">
        <v>-724337.7</v>
      </c>
      <c r="SO123" s="294">
        <v>-840128</v>
      </c>
      <c r="SP123" s="294"/>
      <c r="SQ123" s="294">
        <v>-693798</v>
      </c>
      <c r="SR123" s="294">
        <v>-283400</v>
      </c>
      <c r="SS123" s="294">
        <v>-1050948</v>
      </c>
      <c r="ST123" s="294"/>
      <c r="SU123" s="294">
        <v>-57000</v>
      </c>
      <c r="SV123" s="294">
        <v>-476263.31</v>
      </c>
      <c r="SW123" s="294">
        <v>-34632.15</v>
      </c>
      <c r="SX123" s="294">
        <v>-449509</v>
      </c>
      <c r="SY123" s="294">
        <v>-90000</v>
      </c>
      <c r="SZ123" s="294">
        <v>-55200</v>
      </c>
      <c r="TA123" s="294"/>
      <c r="TB123" s="294">
        <v>0</v>
      </c>
      <c r="TC123" s="294"/>
      <c r="TD123" s="294">
        <v>-215000</v>
      </c>
      <c r="TE123" s="294">
        <v>-253138</v>
      </c>
      <c r="TF123" s="294">
        <v>-436090.44</v>
      </c>
      <c r="TG123" s="294">
        <v>-276418.08</v>
      </c>
      <c r="TH123" s="294">
        <v>-61106.64</v>
      </c>
      <c r="TI123" s="294"/>
      <c r="TJ123" s="294">
        <v>-22992.59</v>
      </c>
      <c r="TK123" s="294"/>
      <c r="TL123" s="294">
        <v>-282900</v>
      </c>
      <c r="TM123" s="294">
        <v>-384065.05</v>
      </c>
      <c r="TN123" s="294">
        <v>-82250</v>
      </c>
      <c r="TO123" s="294">
        <v>-101056</v>
      </c>
      <c r="TP123" s="294">
        <v>-1240094.4099999999</v>
      </c>
      <c r="TQ123" s="294">
        <v>-335450</v>
      </c>
      <c r="TR123" s="294">
        <v>-287635</v>
      </c>
      <c r="TS123" s="294">
        <v>-151080</v>
      </c>
      <c r="TT123" s="294">
        <v>-71100</v>
      </c>
      <c r="TU123" s="294">
        <v>-186450</v>
      </c>
      <c r="TV123" s="294"/>
      <c r="TW123" s="294">
        <v>-188490</v>
      </c>
      <c r="TX123" s="294">
        <v>0</v>
      </c>
      <c r="TY123" s="294">
        <v>-835357.99</v>
      </c>
      <c r="TZ123" s="294">
        <v>-141130</v>
      </c>
      <c r="UA123" s="294"/>
      <c r="UB123" s="294">
        <v>-600100</v>
      </c>
      <c r="UC123" s="294">
        <v>-2864533</v>
      </c>
      <c r="UD123" s="294">
        <v>-836390</v>
      </c>
      <c r="UE123" s="294">
        <v>-625895.32999999996</v>
      </c>
      <c r="UF123" s="294"/>
      <c r="UG123" s="294">
        <v>-2318920.87</v>
      </c>
      <c r="UH123" s="294">
        <v>-20444</v>
      </c>
      <c r="UI123" s="294">
        <v>-46700</v>
      </c>
      <c r="UJ123" s="294">
        <v>-529797</v>
      </c>
      <c r="UK123" s="294">
        <v>-61854</v>
      </c>
      <c r="UL123" s="294">
        <v>-117915</v>
      </c>
      <c r="UM123" s="294">
        <v>-227520</v>
      </c>
      <c r="UN123" s="294">
        <v>-70100</v>
      </c>
      <c r="UO123" s="294">
        <v>-484768.5</v>
      </c>
      <c r="UP123" s="294">
        <v>-894108.78</v>
      </c>
      <c r="UQ123" s="294">
        <v>-155748.79</v>
      </c>
      <c r="UR123" s="294"/>
      <c r="US123" s="294">
        <v>-159692.48000000001</v>
      </c>
      <c r="UT123" s="294"/>
      <c r="UU123" s="294">
        <v>-97979.839999999997</v>
      </c>
      <c r="UV123" s="294"/>
      <c r="UW123" s="294">
        <v>-40106</v>
      </c>
      <c r="UX123" s="294">
        <v>0</v>
      </c>
      <c r="UY123" s="294">
        <v>-198138</v>
      </c>
      <c r="UZ123" s="294">
        <v>-228662</v>
      </c>
      <c r="VA123" s="294">
        <v>-340125</v>
      </c>
      <c r="VB123" s="294">
        <v>-630737</v>
      </c>
      <c r="VC123" s="294"/>
      <c r="VD123" s="294"/>
      <c r="VE123" s="294">
        <v>-327699</v>
      </c>
      <c r="VF123" s="294">
        <v>-130680</v>
      </c>
      <c r="VG123" s="294"/>
      <c r="VH123" s="294">
        <v>-398700</v>
      </c>
      <c r="VI123" s="294"/>
      <c r="VJ123" s="294"/>
      <c r="VK123" s="294">
        <v>-363556.56</v>
      </c>
      <c r="VL123" s="294">
        <v>-994191</v>
      </c>
      <c r="VM123" s="294">
        <v>-287101.01</v>
      </c>
      <c r="VN123" s="294">
        <v>-296025</v>
      </c>
      <c r="VO123" s="294"/>
      <c r="VP123" s="294">
        <v>0</v>
      </c>
      <c r="VQ123" s="294">
        <v>-576893</v>
      </c>
      <c r="VR123" s="294"/>
      <c r="VS123" s="294"/>
      <c r="VT123" s="294"/>
      <c r="VU123" s="294">
        <v>-623129.30000000005</v>
      </c>
      <c r="VV123" s="294"/>
      <c r="VW123" s="294">
        <v>0</v>
      </c>
      <c r="VX123" s="294">
        <v>-1459169.88</v>
      </c>
      <c r="VY123" s="294"/>
      <c r="VZ123" s="294">
        <v>-16880</v>
      </c>
      <c r="WA123" s="294"/>
      <c r="WB123" s="294">
        <v>0</v>
      </c>
      <c r="WC123" s="294"/>
      <c r="WD123" s="294"/>
      <c r="WE123" s="294"/>
      <c r="WF123" s="294"/>
      <c r="WG123" s="294">
        <v>-333038</v>
      </c>
      <c r="WH123" s="294">
        <v>-544559.26</v>
      </c>
      <c r="WI123" s="294">
        <v>-84930</v>
      </c>
      <c r="WJ123" s="294"/>
      <c r="WK123" s="294">
        <v>0</v>
      </c>
      <c r="WL123" s="294">
        <v>-657875</v>
      </c>
      <c r="WM123" s="294">
        <v>-27800</v>
      </c>
      <c r="WN123" s="294">
        <v>-709456.6</v>
      </c>
      <c r="WO123" s="294">
        <v>-398750</v>
      </c>
      <c r="WP123" s="294"/>
      <c r="WQ123" s="294">
        <v>-121141</v>
      </c>
      <c r="WR123" s="294"/>
      <c r="WS123" s="294">
        <v>-177043</v>
      </c>
      <c r="WT123" s="294">
        <v>0</v>
      </c>
      <c r="WU123" s="294">
        <v>-1664129.74</v>
      </c>
      <c r="WV123" s="294"/>
      <c r="WW123" s="294">
        <v>-1821010</v>
      </c>
      <c r="WX123" s="294">
        <v>0</v>
      </c>
      <c r="WY123" s="294">
        <v>-59000</v>
      </c>
      <c r="WZ123" s="294"/>
      <c r="XA123" s="294"/>
      <c r="XB123" s="294"/>
      <c r="XC123" s="294">
        <v>0</v>
      </c>
      <c r="XD123" s="294">
        <v>-325330</v>
      </c>
      <c r="XE123" s="294"/>
      <c r="XF123" s="294"/>
      <c r="XG123" s="294"/>
      <c r="XH123" s="294"/>
      <c r="XI123" s="294">
        <v>-439438.75</v>
      </c>
      <c r="XJ123" s="294"/>
      <c r="XK123" s="294"/>
      <c r="XL123" s="294">
        <v>-97593.91</v>
      </c>
      <c r="XM123" s="294">
        <v>-1299500.44</v>
      </c>
      <c r="XN123" s="294">
        <v>-596176.54</v>
      </c>
      <c r="XO123" s="294">
        <v>-34128.04</v>
      </c>
      <c r="XP123" s="294">
        <v>-103660</v>
      </c>
      <c r="XQ123" s="294">
        <v>-169000</v>
      </c>
      <c r="XR123" s="294">
        <v>-52800</v>
      </c>
      <c r="XS123" s="294">
        <v>-17800</v>
      </c>
      <c r="XT123" s="294">
        <v>-5826.6</v>
      </c>
      <c r="XU123" s="294"/>
      <c r="XV123" s="294">
        <v>-503200</v>
      </c>
      <c r="XW123" s="294"/>
      <c r="XX123" s="294"/>
      <c r="XY123" s="294">
        <v>-205405.44</v>
      </c>
      <c r="XZ123" s="294">
        <v>-205471.04</v>
      </c>
      <c r="YA123" s="294">
        <v>-28820.3</v>
      </c>
      <c r="YB123" s="294">
        <v>-63225</v>
      </c>
      <c r="YC123" s="294"/>
      <c r="YD123" s="294"/>
      <c r="YE123" s="294"/>
      <c r="YF123" s="294">
        <v>-123400</v>
      </c>
      <c r="YG123" s="294"/>
      <c r="YH123" s="294">
        <v>-139610</v>
      </c>
      <c r="YI123" s="294">
        <v>-97900</v>
      </c>
      <c r="YJ123" s="294"/>
      <c r="YK123" s="294"/>
      <c r="YL123" s="294"/>
      <c r="YM123" s="294">
        <v>-321480</v>
      </c>
      <c r="YN123" s="294">
        <v>-692450</v>
      </c>
      <c r="YO123" s="294">
        <v>-385603</v>
      </c>
      <c r="YP123" s="294">
        <v>-691701</v>
      </c>
      <c r="YQ123" s="294">
        <v>-381687</v>
      </c>
      <c r="YR123" s="294">
        <v>-24100</v>
      </c>
      <c r="YS123" s="294">
        <v>-97206.78</v>
      </c>
      <c r="YT123" s="294">
        <v>-378930</v>
      </c>
      <c r="YU123" s="294"/>
      <c r="YV123" s="294">
        <v>-2585610</v>
      </c>
      <c r="YW123" s="294">
        <v>-90000</v>
      </c>
      <c r="YX123" s="294">
        <v>0</v>
      </c>
      <c r="YY123" s="294"/>
      <c r="YZ123" s="294">
        <v>-466480</v>
      </c>
      <c r="ZA123" s="294">
        <v>-54110</v>
      </c>
      <c r="ZB123" s="294"/>
      <c r="ZC123" s="294"/>
      <c r="ZD123" s="294"/>
      <c r="ZE123" s="294"/>
      <c r="ZF123" s="294"/>
      <c r="ZG123" s="294">
        <v>-407655</v>
      </c>
      <c r="ZH123" s="294"/>
      <c r="ZI123" s="294">
        <v>-15000</v>
      </c>
      <c r="ZJ123" s="294"/>
      <c r="ZK123" s="294"/>
      <c r="ZL123" s="294">
        <v>-1343024</v>
      </c>
      <c r="ZM123" s="294"/>
      <c r="ZN123" s="294"/>
      <c r="ZO123" s="294">
        <v>-272743</v>
      </c>
      <c r="ZP123" s="294">
        <v>0</v>
      </c>
      <c r="ZQ123" s="294"/>
      <c r="ZR123" s="294"/>
      <c r="ZS123" s="294"/>
      <c r="ZT123" s="294">
        <v>-86790</v>
      </c>
      <c r="ZU123" s="294"/>
      <c r="ZV123" s="294"/>
      <c r="ZW123" s="294">
        <v>-47550</v>
      </c>
      <c r="ZX123" s="294">
        <v>0</v>
      </c>
      <c r="ZY123" s="294">
        <v>-33950</v>
      </c>
      <c r="ZZ123" s="294"/>
      <c r="AAA123" s="294"/>
      <c r="AAB123" s="294">
        <v>-135600</v>
      </c>
      <c r="AAC123" s="294"/>
      <c r="AAD123" s="294"/>
      <c r="AAE123" s="294"/>
      <c r="AAF123" s="294">
        <v>-88600</v>
      </c>
      <c r="AAG123" s="294"/>
      <c r="AAH123" s="294"/>
      <c r="AAI123" s="294"/>
      <c r="AAJ123" s="294"/>
      <c r="AAK123" s="294"/>
      <c r="AAL123" s="294">
        <v>-258940</v>
      </c>
      <c r="AAM123" s="294">
        <v>-1251412</v>
      </c>
      <c r="AAN123" s="294">
        <v>0</v>
      </c>
      <c r="AAO123" s="294"/>
      <c r="AAP123" s="294">
        <v>-270460</v>
      </c>
      <c r="AAQ123" s="294">
        <v>-432200</v>
      </c>
      <c r="AAR123" s="294"/>
      <c r="AAS123" s="294">
        <v>-366600</v>
      </c>
      <c r="AAT123" s="294"/>
      <c r="AAU123" s="294">
        <v>0</v>
      </c>
      <c r="AAV123" s="294"/>
      <c r="AAW123" s="294">
        <v>0</v>
      </c>
      <c r="AAX123" s="294">
        <v>0</v>
      </c>
      <c r="AAY123" s="294">
        <v>-40075</v>
      </c>
      <c r="AAZ123" s="294"/>
      <c r="ABA123" s="294">
        <v>-176257.6</v>
      </c>
      <c r="ABB123" s="294">
        <v>0</v>
      </c>
      <c r="ABC123" s="294">
        <v>-138780</v>
      </c>
      <c r="ABD123" s="294">
        <v>0</v>
      </c>
      <c r="ABE123" s="294">
        <v>-382000</v>
      </c>
      <c r="ABF123" s="294">
        <v>-275000</v>
      </c>
      <c r="ABG123" s="294">
        <v>-14900</v>
      </c>
      <c r="ABH123" s="294"/>
      <c r="ABI123" s="294"/>
      <c r="ABJ123" s="294"/>
      <c r="ABK123" s="294">
        <v>0</v>
      </c>
      <c r="ABL123" s="294"/>
      <c r="ABM123" s="294">
        <v>-71190.14</v>
      </c>
      <c r="ABN123" s="294"/>
      <c r="ABO123" s="294">
        <v>-282662.24</v>
      </c>
      <c r="ABP123" s="294"/>
      <c r="ABQ123" s="294"/>
      <c r="ABR123" s="294">
        <v>-218280</v>
      </c>
      <c r="ABS123" s="294"/>
      <c r="ABT123" s="294"/>
      <c r="ABU123" s="294">
        <v>-45000</v>
      </c>
      <c r="ABV123" s="294">
        <v>0</v>
      </c>
      <c r="ABW123" s="294">
        <v>0</v>
      </c>
      <c r="ABX123" s="294">
        <v>-347300</v>
      </c>
      <c r="ABY123" s="294">
        <v>-287025</v>
      </c>
      <c r="ABZ123" s="294"/>
      <c r="ACA123" s="294">
        <v>-67740</v>
      </c>
      <c r="ACB123" s="294">
        <v>-23000</v>
      </c>
      <c r="ACC123" s="294">
        <v>-45700</v>
      </c>
      <c r="ACD123" s="294"/>
      <c r="ACE123" s="294">
        <v>-170221</v>
      </c>
      <c r="ACF123" s="294"/>
      <c r="ACG123" s="294">
        <v>-55200</v>
      </c>
      <c r="ACH123" s="294">
        <v>-199942</v>
      </c>
      <c r="ACI123" s="294"/>
      <c r="ACJ123" s="294"/>
      <c r="ACK123" s="294">
        <v>-347272</v>
      </c>
      <c r="ACL123" s="294"/>
      <c r="ACM123" s="294">
        <v>-3156000</v>
      </c>
      <c r="ACN123" s="294"/>
      <c r="ACO123" s="294"/>
      <c r="ACP123" s="294">
        <v>-2858364.1</v>
      </c>
      <c r="ACQ123" s="294"/>
      <c r="ACR123" s="294">
        <v>-233346</v>
      </c>
      <c r="ACS123" s="294"/>
      <c r="ACT123" s="294"/>
      <c r="ACU123" s="294"/>
      <c r="ACV123" s="294"/>
      <c r="ACW123" s="294">
        <v>-37415</v>
      </c>
      <c r="ACX123" s="294">
        <v>-339000</v>
      </c>
      <c r="ACY123" s="294"/>
      <c r="ACZ123" s="294">
        <v>-62150</v>
      </c>
      <c r="ADA123" s="294"/>
      <c r="ADB123" s="294"/>
      <c r="ADC123" s="294"/>
      <c r="ADD123" s="294"/>
      <c r="ADE123" s="294"/>
      <c r="ADF123" s="294"/>
      <c r="ADG123" s="294">
        <v>-174000</v>
      </c>
      <c r="ADH123" s="294">
        <v>0</v>
      </c>
      <c r="ADI123" s="294"/>
      <c r="ADJ123" s="294"/>
      <c r="ADK123" s="294"/>
      <c r="ADL123" s="294"/>
      <c r="ADM123" s="294"/>
      <c r="ADN123" s="294"/>
      <c r="ADO123" s="294"/>
      <c r="ADP123" s="294">
        <v>0</v>
      </c>
      <c r="ADQ123" s="294">
        <v>-303060</v>
      </c>
      <c r="ADR123" s="294"/>
      <c r="ADS123" s="294"/>
      <c r="ADT123" s="294"/>
      <c r="ADU123" s="294"/>
      <c r="ADV123" s="294"/>
      <c r="ADW123" s="294"/>
      <c r="ADX123" s="294"/>
      <c r="ADY123" s="294"/>
      <c r="ADZ123" s="294">
        <v>-672061.7</v>
      </c>
      <c r="AEA123" s="294">
        <v>-403352</v>
      </c>
      <c r="AEB123" s="294">
        <v>-709452.5</v>
      </c>
      <c r="AEC123" s="294">
        <v>-207796.3</v>
      </c>
      <c r="AED123" s="294"/>
      <c r="AEE123" s="294"/>
      <c r="AEF123" s="294">
        <v>-222920</v>
      </c>
      <c r="AEG123" s="294">
        <v>0</v>
      </c>
      <c r="AEH123" s="294"/>
      <c r="AEI123" s="294">
        <v>-21000</v>
      </c>
      <c r="AEJ123" s="294"/>
      <c r="AEK123" s="294"/>
      <c r="AEL123" s="294">
        <v>0</v>
      </c>
      <c r="AEM123" s="294">
        <v>-456845</v>
      </c>
      <c r="AEN123" s="294"/>
      <c r="AEO123" s="294"/>
      <c r="AEP123" s="294">
        <v>-12000</v>
      </c>
      <c r="AEQ123" s="294"/>
      <c r="AER123" s="294">
        <v>-592502.25</v>
      </c>
      <c r="AES123" s="294">
        <v>-274261.40000000002</v>
      </c>
      <c r="AET123" s="294"/>
      <c r="AEU123" s="294">
        <v>-19800</v>
      </c>
      <c r="AEV123" s="294">
        <v>0</v>
      </c>
      <c r="AEW123" s="294">
        <v>0</v>
      </c>
      <c r="AEX123" s="294">
        <v>-212336</v>
      </c>
      <c r="AEY123" s="294"/>
      <c r="AEZ123" s="294">
        <v>-187946</v>
      </c>
      <c r="AFA123" s="294"/>
      <c r="AFB123" s="294">
        <v>-61000</v>
      </c>
      <c r="AFC123" s="294"/>
      <c r="AFD123" s="294">
        <v>-184657.3</v>
      </c>
      <c r="AFE123" s="294"/>
      <c r="AFF123" s="294"/>
      <c r="AFG123" s="294"/>
      <c r="AFH123" s="294"/>
      <c r="AFI123" s="294">
        <v>-456300</v>
      </c>
      <c r="AFJ123" s="294">
        <v>0</v>
      </c>
      <c r="AFK123" s="294">
        <v>-68715</v>
      </c>
      <c r="AFL123" s="294">
        <v>0</v>
      </c>
      <c r="AFM123" s="294"/>
      <c r="AFN123" s="294"/>
      <c r="AFO123" s="294">
        <v>0</v>
      </c>
      <c r="AFP123" s="294"/>
      <c r="AFQ123" s="294"/>
      <c r="AFR123" s="294"/>
      <c r="AFS123" s="294">
        <v>-97800</v>
      </c>
      <c r="AFT123" s="294"/>
      <c r="AFU123" s="294"/>
      <c r="AFV123" s="294"/>
      <c r="AFW123" s="294"/>
      <c r="AFX123" s="294"/>
      <c r="AFY123" s="294"/>
      <c r="AFZ123" s="294"/>
      <c r="AGA123" s="294"/>
      <c r="AGB123" s="294"/>
      <c r="AGC123" s="294"/>
      <c r="AGD123" s="294"/>
      <c r="AGE123" s="294"/>
      <c r="AGF123" s="294"/>
      <c r="AGG123" s="294">
        <v>-75199.350000000006</v>
      </c>
      <c r="AGH123" s="294"/>
      <c r="AGI123" s="294"/>
      <c r="AGJ123" s="294"/>
      <c r="AGK123" s="294"/>
      <c r="AGL123" s="294"/>
      <c r="AGM123" s="294"/>
      <c r="AGN123" s="294"/>
      <c r="AGO123" s="294">
        <v>-359620</v>
      </c>
      <c r="AGP123" s="294"/>
      <c r="AGQ123" s="294"/>
      <c r="AGR123" s="294"/>
      <c r="AGS123" s="294"/>
      <c r="AGT123" s="294">
        <v>-51560</v>
      </c>
      <c r="AGU123" s="294"/>
      <c r="AGV123" s="294"/>
      <c r="AGW123" s="294"/>
      <c r="AGX123" s="294">
        <v>-1953415</v>
      </c>
      <c r="AGY123" s="294"/>
      <c r="AGZ123" s="294">
        <v>-266000</v>
      </c>
      <c r="AHA123" s="294"/>
      <c r="AHB123" s="294">
        <v>-66756</v>
      </c>
      <c r="AHC123" s="294">
        <v>-15170</v>
      </c>
      <c r="AHD123" s="294"/>
      <c r="AHE123" s="294"/>
      <c r="AHF123" s="294"/>
      <c r="AHG123" s="294"/>
      <c r="AHH123" s="294"/>
      <c r="AHI123" s="294">
        <v>-163920</v>
      </c>
      <c r="AHJ123" s="294"/>
      <c r="AHK123" s="294"/>
      <c r="AHL123" s="294"/>
      <c r="AHM123" s="294">
        <v>-1130360</v>
      </c>
      <c r="AHN123" s="294">
        <v>-90695</v>
      </c>
      <c r="AHO123" s="294"/>
      <c r="AHP123" s="294">
        <v>0</v>
      </c>
      <c r="AHQ123" s="294">
        <v>-1340150</v>
      </c>
      <c r="AHR123" s="329">
        <v>-194959</v>
      </c>
      <c r="AHS123" s="294">
        <f t="shared" si="51"/>
        <v>-163082746.93000001</v>
      </c>
      <c r="AHT123" s="271" t="b">
        <f t="shared" si="52"/>
        <v>1</v>
      </c>
      <c r="AHU123" s="271" t="s">
        <v>6273</v>
      </c>
      <c r="AHV123" s="271" t="s">
        <v>6183</v>
      </c>
      <c r="AHW123" s="271" t="s">
        <v>6184</v>
      </c>
    </row>
    <row r="124" spans="1:907" ht="24" x14ac:dyDescent="0.8">
      <c r="A124" s="270" t="s">
        <v>6273</v>
      </c>
      <c r="B124" s="270" t="s">
        <v>6185</v>
      </c>
      <c r="C124" s="271" t="s">
        <v>6186</v>
      </c>
      <c r="D124" s="294">
        <v>-16070</v>
      </c>
      <c r="E124" s="294"/>
      <c r="F124" s="294"/>
      <c r="G124" s="294">
        <v>0</v>
      </c>
      <c r="H124" s="294">
        <v>0</v>
      </c>
      <c r="I124" s="294">
        <v>-45288</v>
      </c>
      <c r="J124" s="294"/>
      <c r="K124" s="294"/>
      <c r="L124" s="294"/>
      <c r="M124" s="294">
        <v>-111900</v>
      </c>
      <c r="N124" s="294">
        <v>0</v>
      </c>
      <c r="O124" s="294"/>
      <c r="P124" s="294"/>
      <c r="Q124" s="294">
        <v>-130223.2</v>
      </c>
      <c r="R124" s="294">
        <v>-29094</v>
      </c>
      <c r="S124" s="294"/>
      <c r="T124" s="294">
        <v>-63000</v>
      </c>
      <c r="U124" s="294"/>
      <c r="V124" s="294">
        <v>-2243013</v>
      </c>
      <c r="W124" s="294">
        <v>-592364.1</v>
      </c>
      <c r="X124" s="294">
        <v>0</v>
      </c>
      <c r="Y124" s="294"/>
      <c r="Z124" s="294">
        <v>-9600</v>
      </c>
      <c r="AA124" s="294"/>
      <c r="AB124" s="294"/>
      <c r="AC124" s="294">
        <v>0</v>
      </c>
      <c r="AD124" s="294">
        <v>-705796.45</v>
      </c>
      <c r="AE124" s="294">
        <v>-398351.8</v>
      </c>
      <c r="AF124" s="294">
        <v>0</v>
      </c>
      <c r="AG124" s="294">
        <v>-88281</v>
      </c>
      <c r="AH124" s="294">
        <v>-74586.2</v>
      </c>
      <c r="AI124" s="294"/>
      <c r="AJ124" s="294"/>
      <c r="AK124" s="294"/>
      <c r="AL124" s="294">
        <v>-182720</v>
      </c>
      <c r="AM124" s="294">
        <v>-8143.88</v>
      </c>
      <c r="AN124" s="294">
        <v>-194392.5</v>
      </c>
      <c r="AO124" s="294">
        <v>-97244.2</v>
      </c>
      <c r="AP124" s="294">
        <v>-2541</v>
      </c>
      <c r="AQ124" s="294">
        <v>-7449</v>
      </c>
      <c r="AR124" s="294">
        <v>-331276.42</v>
      </c>
      <c r="AS124" s="294"/>
      <c r="AT124" s="294">
        <v>-853322.94</v>
      </c>
      <c r="AU124" s="294">
        <v>0</v>
      </c>
      <c r="AV124" s="294">
        <v>-675375.24</v>
      </c>
      <c r="AW124" s="294">
        <v>0</v>
      </c>
      <c r="AX124" s="294"/>
      <c r="AY124" s="294"/>
      <c r="AZ124" s="294"/>
      <c r="BA124" s="294">
        <v>-18272</v>
      </c>
      <c r="BB124" s="294"/>
      <c r="BC124" s="294"/>
      <c r="BD124" s="294"/>
      <c r="BE124" s="294"/>
      <c r="BF124" s="294">
        <v>0</v>
      </c>
      <c r="BG124" s="294"/>
      <c r="BH124" s="294">
        <v>-183</v>
      </c>
      <c r="BI124" s="294">
        <v>-112000</v>
      </c>
      <c r="BJ124" s="294">
        <v>-3912609.64</v>
      </c>
      <c r="BK124" s="294"/>
      <c r="BL124" s="294">
        <v>-181150</v>
      </c>
      <c r="BM124" s="294"/>
      <c r="BN124" s="294"/>
      <c r="BO124" s="294"/>
      <c r="BP124" s="294"/>
      <c r="BQ124" s="294">
        <v>0</v>
      </c>
      <c r="BR124" s="294">
        <v>-27323</v>
      </c>
      <c r="BS124" s="294">
        <v>-22970</v>
      </c>
      <c r="BT124" s="294">
        <v>-10695</v>
      </c>
      <c r="BU124" s="294">
        <v>0</v>
      </c>
      <c r="BV124" s="294"/>
      <c r="BW124" s="294">
        <v>-52866</v>
      </c>
      <c r="BX124" s="294">
        <v>-12180</v>
      </c>
      <c r="BY124" s="294">
        <v>0</v>
      </c>
      <c r="BZ124" s="294">
        <v>-1689638.48</v>
      </c>
      <c r="CA124" s="294"/>
      <c r="CB124" s="294"/>
      <c r="CC124" s="294"/>
      <c r="CD124" s="294"/>
      <c r="CE124" s="294"/>
      <c r="CF124" s="294"/>
      <c r="CG124" s="294"/>
      <c r="CH124" s="294"/>
      <c r="CI124" s="294"/>
      <c r="CJ124" s="294">
        <v>0</v>
      </c>
      <c r="CK124" s="294"/>
      <c r="CL124" s="294"/>
      <c r="CM124" s="294"/>
      <c r="CN124" s="294"/>
      <c r="CO124" s="294"/>
      <c r="CP124" s="294"/>
      <c r="CQ124" s="294"/>
      <c r="CR124" s="294"/>
      <c r="CS124" s="294"/>
      <c r="CT124" s="294">
        <v>0</v>
      </c>
      <c r="CU124" s="294">
        <v>0</v>
      </c>
      <c r="CV124" s="294"/>
      <c r="CW124" s="294">
        <v>0</v>
      </c>
      <c r="CX124" s="294">
        <v>-6210.2</v>
      </c>
      <c r="CY124" s="294"/>
      <c r="CZ124" s="294"/>
      <c r="DA124" s="294">
        <v>0</v>
      </c>
      <c r="DB124" s="294">
        <v>-187013</v>
      </c>
      <c r="DC124" s="294"/>
      <c r="DD124" s="294"/>
      <c r="DE124" s="294"/>
      <c r="DF124" s="294">
        <v>-125000</v>
      </c>
      <c r="DG124" s="294"/>
      <c r="DH124" s="294">
        <v>-266265</v>
      </c>
      <c r="DI124" s="294"/>
      <c r="DJ124" s="294">
        <v>-258368</v>
      </c>
      <c r="DK124" s="294">
        <v>-102621</v>
      </c>
      <c r="DL124" s="294">
        <v>0</v>
      </c>
      <c r="DM124" s="294">
        <v>-402699</v>
      </c>
      <c r="DN124" s="294">
        <v>-839696</v>
      </c>
      <c r="DO124" s="294">
        <v>-440711.67</v>
      </c>
      <c r="DP124" s="294"/>
      <c r="DQ124" s="294">
        <v>-8195336.2400000002</v>
      </c>
      <c r="DR124" s="294">
        <v>-119297</v>
      </c>
      <c r="DS124" s="294">
        <v>-752550.96</v>
      </c>
      <c r="DT124" s="294">
        <v>-76551</v>
      </c>
      <c r="DU124" s="294">
        <v>0</v>
      </c>
      <c r="DV124" s="294">
        <v>-9395676.7200000007</v>
      </c>
      <c r="DW124" s="294">
        <v>-231633</v>
      </c>
      <c r="DX124" s="294"/>
      <c r="DY124" s="294"/>
      <c r="DZ124" s="294">
        <v>-31187</v>
      </c>
      <c r="EA124" s="294">
        <v>-364000</v>
      </c>
      <c r="EB124" s="294">
        <v>-87850</v>
      </c>
      <c r="EC124" s="294">
        <v>0</v>
      </c>
      <c r="ED124" s="294"/>
      <c r="EE124" s="294">
        <v>0</v>
      </c>
      <c r="EF124" s="294">
        <v>-889016.29</v>
      </c>
      <c r="EG124" s="294"/>
      <c r="EH124" s="294"/>
      <c r="EI124" s="294"/>
      <c r="EJ124" s="294">
        <v>-254393</v>
      </c>
      <c r="EK124" s="294">
        <v>-602167</v>
      </c>
      <c r="EL124" s="294">
        <v>-1224294</v>
      </c>
      <c r="EM124" s="294">
        <v>-307616</v>
      </c>
      <c r="EN124" s="294"/>
      <c r="EO124" s="294"/>
      <c r="EP124" s="294">
        <v>9067</v>
      </c>
      <c r="EQ124" s="294"/>
      <c r="ER124" s="294">
        <v>-47042.2</v>
      </c>
      <c r="ES124" s="294">
        <v>-47050</v>
      </c>
      <c r="ET124" s="294">
        <v>-210472.51</v>
      </c>
      <c r="EU124" s="294">
        <v>-268371.14</v>
      </c>
      <c r="EV124" s="294"/>
      <c r="EW124" s="294">
        <v>-3155786.8</v>
      </c>
      <c r="EX124" s="294"/>
      <c r="EY124" s="294">
        <v>0</v>
      </c>
      <c r="EZ124" s="294">
        <v>0</v>
      </c>
      <c r="FA124" s="294"/>
      <c r="FB124" s="294">
        <v>0</v>
      </c>
      <c r="FC124" s="294">
        <v>0</v>
      </c>
      <c r="FD124" s="294">
        <v>-32500</v>
      </c>
      <c r="FE124" s="294">
        <v>-635750</v>
      </c>
      <c r="FF124" s="294">
        <v>-118096.43</v>
      </c>
      <c r="FG124" s="294">
        <v>-13728</v>
      </c>
      <c r="FH124" s="294">
        <v>-430465</v>
      </c>
      <c r="FI124" s="294">
        <v>0</v>
      </c>
      <c r="FJ124" s="294">
        <v>0</v>
      </c>
      <c r="FK124" s="294"/>
      <c r="FL124" s="294">
        <v>-153921</v>
      </c>
      <c r="FM124" s="294">
        <v>-302526.65999999997</v>
      </c>
      <c r="FN124" s="294">
        <v>0</v>
      </c>
      <c r="FO124" s="294">
        <v>-265374.03999999998</v>
      </c>
      <c r="FP124" s="294">
        <v>0</v>
      </c>
      <c r="FQ124" s="294">
        <v>-469540</v>
      </c>
      <c r="FR124" s="294">
        <v>-100000</v>
      </c>
      <c r="FS124" s="294">
        <v>-16800</v>
      </c>
      <c r="FT124" s="294">
        <v>-36000</v>
      </c>
      <c r="FU124" s="294">
        <v>-3150</v>
      </c>
      <c r="FV124" s="294">
        <v>0</v>
      </c>
      <c r="FW124" s="294">
        <v>-12000</v>
      </c>
      <c r="FX124" s="294">
        <v>-268110</v>
      </c>
      <c r="FY124" s="294"/>
      <c r="FZ124" s="294">
        <v>0</v>
      </c>
      <c r="GA124" s="294">
        <v>0</v>
      </c>
      <c r="GB124" s="294">
        <v>-417299</v>
      </c>
      <c r="GC124" s="294">
        <v>-71755</v>
      </c>
      <c r="GD124" s="294">
        <v>-456114.8</v>
      </c>
      <c r="GE124" s="294">
        <v>-2076993.04</v>
      </c>
      <c r="GF124" s="294"/>
      <c r="GG124" s="294">
        <v>-22500</v>
      </c>
      <c r="GH124" s="294">
        <v>-384540</v>
      </c>
      <c r="GI124" s="294">
        <v>-71000</v>
      </c>
      <c r="GJ124" s="294"/>
      <c r="GK124" s="294">
        <v>-12605.81</v>
      </c>
      <c r="GL124" s="294">
        <v>-180214</v>
      </c>
      <c r="GM124" s="294">
        <v>0</v>
      </c>
      <c r="GN124" s="294">
        <v>0</v>
      </c>
      <c r="GO124" s="294"/>
      <c r="GP124" s="294">
        <v>-450577.1</v>
      </c>
      <c r="GQ124" s="294">
        <v>-164105</v>
      </c>
      <c r="GR124" s="294"/>
      <c r="GS124" s="294"/>
      <c r="GT124" s="294">
        <v>-17100</v>
      </c>
      <c r="GU124" s="294">
        <v>0</v>
      </c>
      <c r="GV124" s="294">
        <v>-195540</v>
      </c>
      <c r="GW124" s="294">
        <v>-80046</v>
      </c>
      <c r="GX124" s="294"/>
      <c r="GY124" s="294">
        <v>-591990</v>
      </c>
      <c r="GZ124" s="294">
        <v>0</v>
      </c>
      <c r="HA124" s="294">
        <v>-424388.16</v>
      </c>
      <c r="HB124" s="294"/>
      <c r="HC124" s="294"/>
      <c r="HD124" s="294"/>
      <c r="HE124" s="294">
        <v>0</v>
      </c>
      <c r="HF124" s="294">
        <v>0</v>
      </c>
      <c r="HG124" s="294">
        <v>-234800</v>
      </c>
      <c r="HH124" s="294"/>
      <c r="HI124" s="294">
        <v>-540747</v>
      </c>
      <c r="HJ124" s="294"/>
      <c r="HK124" s="294">
        <v>-228780</v>
      </c>
      <c r="HL124" s="294">
        <v>0</v>
      </c>
      <c r="HM124" s="294"/>
      <c r="HN124" s="294">
        <v>-478761.8</v>
      </c>
      <c r="HO124" s="294">
        <v>-530994.1</v>
      </c>
      <c r="HP124" s="294"/>
      <c r="HQ124" s="294"/>
      <c r="HR124" s="294">
        <v>-193028.7</v>
      </c>
      <c r="HS124" s="294"/>
      <c r="HT124" s="294"/>
      <c r="HU124" s="294"/>
      <c r="HV124" s="294">
        <v>-575188.44999999995</v>
      </c>
      <c r="HW124" s="294"/>
      <c r="HX124" s="294"/>
      <c r="HY124" s="294"/>
      <c r="HZ124" s="294">
        <v>0</v>
      </c>
      <c r="IA124" s="294">
        <v>-565373</v>
      </c>
      <c r="IB124" s="294"/>
      <c r="IC124" s="294"/>
      <c r="ID124" s="294"/>
      <c r="IE124" s="294"/>
      <c r="IF124" s="294">
        <v>-5100</v>
      </c>
      <c r="IG124" s="294">
        <v>-50230</v>
      </c>
      <c r="IH124" s="294"/>
      <c r="II124" s="294">
        <v>-710435.7</v>
      </c>
      <c r="IJ124" s="294">
        <v>-117900</v>
      </c>
      <c r="IK124" s="294">
        <v>-457888.17</v>
      </c>
      <c r="IL124" s="294">
        <v>-1281780.47</v>
      </c>
      <c r="IM124" s="294">
        <v>-410636.82</v>
      </c>
      <c r="IN124" s="294">
        <v>0</v>
      </c>
      <c r="IO124" s="294">
        <v>-148360.98000000001</v>
      </c>
      <c r="IP124" s="294">
        <v>-468076</v>
      </c>
      <c r="IQ124" s="294">
        <v>-180140</v>
      </c>
      <c r="IR124" s="294"/>
      <c r="IS124" s="294">
        <v>-4223850</v>
      </c>
      <c r="IT124" s="294">
        <v>-160000</v>
      </c>
      <c r="IU124" s="294"/>
      <c r="IV124" s="294">
        <v>-1141753.76</v>
      </c>
      <c r="IW124" s="294">
        <v>-613471.04</v>
      </c>
      <c r="IX124" s="294"/>
      <c r="IY124" s="294"/>
      <c r="IZ124" s="294"/>
      <c r="JA124" s="294">
        <v>-23938</v>
      </c>
      <c r="JB124" s="294">
        <v>-1149747.24</v>
      </c>
      <c r="JC124" s="294">
        <v>-663189</v>
      </c>
      <c r="JD124" s="294"/>
      <c r="JE124" s="294">
        <v>-1544610</v>
      </c>
      <c r="JF124" s="294">
        <v>-325400.40000000002</v>
      </c>
      <c r="JG124" s="294">
        <v>-211094</v>
      </c>
      <c r="JH124" s="294"/>
      <c r="JI124" s="294"/>
      <c r="JJ124" s="294">
        <v>-60051.199999999997</v>
      </c>
      <c r="JK124" s="294">
        <v>0</v>
      </c>
      <c r="JL124" s="294">
        <v>-2800</v>
      </c>
      <c r="JM124" s="294">
        <v>-416226</v>
      </c>
      <c r="JN124" s="294">
        <v>-1179318.6399999999</v>
      </c>
      <c r="JO124" s="294">
        <v>-315033.46000000002</v>
      </c>
      <c r="JP124" s="294"/>
      <c r="JQ124" s="294">
        <v>-35055.800000000003</v>
      </c>
      <c r="JR124" s="294"/>
      <c r="JS124" s="294">
        <v>0</v>
      </c>
      <c r="JT124" s="294">
        <v>-141265.62</v>
      </c>
      <c r="JU124" s="294"/>
      <c r="JV124" s="294"/>
      <c r="JW124" s="294"/>
      <c r="JX124" s="294">
        <v>-436129.06</v>
      </c>
      <c r="JY124" s="294"/>
      <c r="JZ124" s="294"/>
      <c r="KA124" s="294"/>
      <c r="KB124" s="294">
        <v>-47400</v>
      </c>
      <c r="KC124" s="294"/>
      <c r="KD124" s="294">
        <v>0</v>
      </c>
      <c r="KE124" s="294">
        <v>-3012.5</v>
      </c>
      <c r="KF124" s="294"/>
      <c r="KG124" s="294"/>
      <c r="KH124" s="294"/>
      <c r="KI124" s="294"/>
      <c r="KJ124" s="294"/>
      <c r="KK124" s="294"/>
      <c r="KL124" s="294"/>
      <c r="KM124" s="294"/>
      <c r="KN124" s="294"/>
      <c r="KO124" s="294"/>
      <c r="KP124" s="294"/>
      <c r="KQ124" s="294">
        <v>-162475</v>
      </c>
      <c r="KR124" s="294"/>
      <c r="KS124" s="294"/>
      <c r="KT124" s="294"/>
      <c r="KU124" s="294"/>
      <c r="KV124" s="294">
        <v>-72300</v>
      </c>
      <c r="KW124" s="294"/>
      <c r="KX124" s="294">
        <v>-141729</v>
      </c>
      <c r="KY124" s="294">
        <v>-859249.85</v>
      </c>
      <c r="KZ124" s="294"/>
      <c r="LA124" s="294">
        <v>-78000</v>
      </c>
      <c r="LB124" s="294"/>
      <c r="LC124" s="294"/>
      <c r="LD124" s="294"/>
      <c r="LE124" s="294">
        <v>0</v>
      </c>
      <c r="LF124" s="294"/>
      <c r="LG124" s="294">
        <v>-1124222.8</v>
      </c>
      <c r="LH124" s="294"/>
      <c r="LI124" s="294">
        <v>0</v>
      </c>
      <c r="LJ124" s="294"/>
      <c r="LK124" s="294">
        <v>0</v>
      </c>
      <c r="LL124" s="294">
        <v>0</v>
      </c>
      <c r="LM124" s="294"/>
      <c r="LN124" s="294">
        <v>-21223.3</v>
      </c>
      <c r="LO124" s="294"/>
      <c r="LP124" s="294">
        <v>-115000</v>
      </c>
      <c r="LQ124" s="294"/>
      <c r="LR124" s="294">
        <v>0</v>
      </c>
      <c r="LS124" s="294"/>
      <c r="LT124" s="294">
        <v>-357300</v>
      </c>
      <c r="LU124" s="294">
        <v>-1623100</v>
      </c>
      <c r="LV124" s="294"/>
      <c r="LW124" s="294">
        <v>-3385971.59</v>
      </c>
      <c r="LX124" s="294">
        <v>-645442</v>
      </c>
      <c r="LY124" s="294">
        <v>-4044</v>
      </c>
      <c r="LZ124" s="294"/>
      <c r="MA124" s="294">
        <v>-236314</v>
      </c>
      <c r="MB124" s="294"/>
      <c r="MC124" s="294">
        <v>-43511.6</v>
      </c>
      <c r="MD124" s="294">
        <v>-451972.56</v>
      </c>
      <c r="ME124" s="294">
        <v>-412582.2</v>
      </c>
      <c r="MF124" s="294"/>
      <c r="MG124" s="294"/>
      <c r="MH124" s="294"/>
      <c r="MI124" s="294">
        <v>-165000</v>
      </c>
      <c r="MJ124" s="294"/>
      <c r="MK124" s="294"/>
      <c r="ML124" s="294"/>
      <c r="MM124" s="294"/>
      <c r="MN124" s="294"/>
      <c r="MO124" s="294">
        <v>-6600</v>
      </c>
      <c r="MP124" s="294"/>
      <c r="MQ124" s="294"/>
      <c r="MR124" s="294"/>
      <c r="MS124" s="294"/>
      <c r="MT124" s="294"/>
      <c r="MU124" s="294"/>
      <c r="MV124" s="294"/>
      <c r="MW124" s="294"/>
      <c r="MX124" s="294"/>
      <c r="MY124" s="294"/>
      <c r="MZ124" s="294"/>
      <c r="NA124" s="294">
        <v>-200000</v>
      </c>
      <c r="NB124" s="294"/>
      <c r="NC124" s="294">
        <v>-247950.02</v>
      </c>
      <c r="ND124" s="294">
        <v>-1588760</v>
      </c>
      <c r="NE124" s="294"/>
      <c r="NF124" s="294"/>
      <c r="NG124" s="294">
        <v>0</v>
      </c>
      <c r="NH124" s="294"/>
      <c r="NI124" s="294"/>
      <c r="NJ124" s="294"/>
      <c r="NK124" s="294"/>
      <c r="NL124" s="294"/>
      <c r="NM124" s="294">
        <v>-140304.45000000001</v>
      </c>
      <c r="NN124" s="294"/>
      <c r="NO124" s="294"/>
      <c r="NP124" s="294"/>
      <c r="NQ124" s="294"/>
      <c r="NR124" s="294"/>
      <c r="NS124" s="294"/>
      <c r="NT124" s="294"/>
      <c r="NU124" s="294"/>
      <c r="NV124" s="294">
        <v>-83820</v>
      </c>
      <c r="NW124" s="294">
        <v>0</v>
      </c>
      <c r="NX124" s="294">
        <v>-381718</v>
      </c>
      <c r="NY124" s="294">
        <v>-1715000</v>
      </c>
      <c r="NZ124" s="294"/>
      <c r="OA124" s="294">
        <v>0</v>
      </c>
      <c r="OB124" s="294">
        <v>-935869.95</v>
      </c>
      <c r="OC124" s="294"/>
      <c r="OD124" s="294"/>
      <c r="OE124" s="294">
        <v>0</v>
      </c>
      <c r="OF124" s="294"/>
      <c r="OG124" s="294"/>
      <c r="OH124" s="294"/>
      <c r="OI124" s="294"/>
      <c r="OJ124" s="294">
        <v>0</v>
      </c>
      <c r="OK124" s="294">
        <v>-100000</v>
      </c>
      <c r="OL124" s="294"/>
      <c r="OM124" s="294"/>
      <c r="ON124" s="294"/>
      <c r="OO124" s="294"/>
      <c r="OP124" s="294">
        <v>-1195561</v>
      </c>
      <c r="OQ124" s="294"/>
      <c r="OR124" s="294">
        <v>0</v>
      </c>
      <c r="OS124" s="294">
        <v>-1701369.93</v>
      </c>
      <c r="OT124" s="294"/>
      <c r="OU124" s="294">
        <v>-533111.4</v>
      </c>
      <c r="OV124" s="294"/>
      <c r="OW124" s="294">
        <v>0</v>
      </c>
      <c r="OX124" s="294"/>
      <c r="OY124" s="294"/>
      <c r="OZ124" s="294">
        <v>-316235</v>
      </c>
      <c r="PA124" s="294">
        <v>0</v>
      </c>
      <c r="PB124" s="294">
        <v>-57819.4</v>
      </c>
      <c r="PC124" s="294"/>
      <c r="PD124" s="294">
        <v>-172294</v>
      </c>
      <c r="PE124" s="294"/>
      <c r="PF124" s="294"/>
      <c r="PG124" s="294">
        <v>-654410</v>
      </c>
      <c r="PH124" s="294"/>
      <c r="PI124" s="294">
        <v>-228660</v>
      </c>
      <c r="PJ124" s="294"/>
      <c r="PK124" s="294">
        <v>-19800</v>
      </c>
      <c r="PL124" s="294"/>
      <c r="PM124" s="294">
        <v>-171350</v>
      </c>
      <c r="PN124" s="294">
        <v>-18000</v>
      </c>
      <c r="PO124" s="294">
        <v>-314800</v>
      </c>
      <c r="PP124" s="294">
        <v>-171040</v>
      </c>
      <c r="PQ124" s="294"/>
      <c r="PR124" s="294"/>
      <c r="PS124" s="294">
        <v>0</v>
      </c>
      <c r="PT124" s="294"/>
      <c r="PU124" s="294"/>
      <c r="PV124" s="294"/>
      <c r="PW124" s="294"/>
      <c r="PX124" s="294"/>
      <c r="PY124" s="294"/>
      <c r="PZ124" s="294">
        <v>-13400</v>
      </c>
      <c r="QA124" s="294">
        <v>0</v>
      </c>
      <c r="QB124" s="294">
        <v>-171000</v>
      </c>
      <c r="QC124" s="294"/>
      <c r="QD124" s="294">
        <v>-826203.2</v>
      </c>
      <c r="QE124" s="294">
        <v>0</v>
      </c>
      <c r="QF124" s="294">
        <v>-349200</v>
      </c>
      <c r="QG124" s="294"/>
      <c r="QH124" s="294"/>
      <c r="QI124" s="294"/>
      <c r="QJ124" s="294"/>
      <c r="QK124" s="294">
        <v>-100000</v>
      </c>
      <c r="QL124" s="294"/>
      <c r="QM124" s="294"/>
      <c r="QN124" s="294">
        <v>-13395</v>
      </c>
      <c r="QO124" s="294"/>
      <c r="QP124" s="294">
        <v>-259661.83</v>
      </c>
      <c r="QQ124" s="294"/>
      <c r="QR124" s="294"/>
      <c r="QS124" s="294">
        <v>-300845</v>
      </c>
      <c r="QT124" s="294"/>
      <c r="QU124" s="294"/>
      <c r="QV124" s="294"/>
      <c r="QW124" s="294"/>
      <c r="QX124" s="294"/>
      <c r="QY124" s="294">
        <v>-45000</v>
      </c>
      <c r="QZ124" s="294"/>
      <c r="RA124" s="294">
        <v>-1612891.21</v>
      </c>
      <c r="RB124" s="294"/>
      <c r="RC124" s="294">
        <v>-19300</v>
      </c>
      <c r="RD124" s="294"/>
      <c r="RE124" s="294">
        <v>-177680</v>
      </c>
      <c r="RF124" s="294">
        <v>0</v>
      </c>
      <c r="RG124" s="294">
        <v>-1831795.8</v>
      </c>
      <c r="RH124" s="294">
        <v>-24750</v>
      </c>
      <c r="RI124" s="294">
        <v>-101285</v>
      </c>
      <c r="RJ124" s="294">
        <v>-211950</v>
      </c>
      <c r="RK124" s="294">
        <v>-495640</v>
      </c>
      <c r="RL124" s="294"/>
      <c r="RM124" s="294">
        <v>-90000</v>
      </c>
      <c r="RN124" s="294">
        <v>-24175</v>
      </c>
      <c r="RO124" s="294">
        <v>-382463</v>
      </c>
      <c r="RP124" s="294">
        <v>-251325</v>
      </c>
      <c r="RQ124" s="294">
        <v>-255110</v>
      </c>
      <c r="RR124" s="294">
        <v>-6550</v>
      </c>
      <c r="RS124" s="294">
        <v>-14500</v>
      </c>
      <c r="RT124" s="294">
        <v>-43900</v>
      </c>
      <c r="RU124" s="294"/>
      <c r="RV124" s="294">
        <v>-15320</v>
      </c>
      <c r="RW124" s="294">
        <v>0</v>
      </c>
      <c r="RX124" s="294">
        <v>-20250</v>
      </c>
      <c r="RY124" s="294"/>
      <c r="RZ124" s="294">
        <v>-164600</v>
      </c>
      <c r="SA124" s="294"/>
      <c r="SB124" s="294">
        <v>-81200</v>
      </c>
      <c r="SC124" s="294">
        <v>-101230</v>
      </c>
      <c r="SD124" s="294">
        <v>0</v>
      </c>
      <c r="SE124" s="294">
        <v>-441050</v>
      </c>
      <c r="SF124" s="294">
        <v>-695320.45</v>
      </c>
      <c r="SG124" s="294">
        <v>-429850</v>
      </c>
      <c r="SH124" s="294">
        <v>-1080900</v>
      </c>
      <c r="SI124" s="294">
        <v>-372000</v>
      </c>
      <c r="SJ124" s="294">
        <v>-18000</v>
      </c>
      <c r="SK124" s="294">
        <v>-70000</v>
      </c>
      <c r="SL124" s="294">
        <v>-151492.03</v>
      </c>
      <c r="SM124" s="294">
        <v>0</v>
      </c>
      <c r="SN124" s="294">
        <v>-1442754.66</v>
      </c>
      <c r="SO124" s="294">
        <v>-81875</v>
      </c>
      <c r="SP124" s="294">
        <v>-1288414</v>
      </c>
      <c r="SQ124" s="294">
        <v>-28925</v>
      </c>
      <c r="SR124" s="294">
        <v>-630246.44999999995</v>
      </c>
      <c r="SS124" s="294">
        <v>-167325</v>
      </c>
      <c r="ST124" s="294">
        <v>0</v>
      </c>
      <c r="SU124" s="294">
        <v>-119500</v>
      </c>
      <c r="SV124" s="294">
        <v>-426884.13</v>
      </c>
      <c r="SW124" s="294">
        <v>-110989.61</v>
      </c>
      <c r="SX124" s="294">
        <v>-412880.34</v>
      </c>
      <c r="SY124" s="294"/>
      <c r="SZ124" s="294">
        <v>0</v>
      </c>
      <c r="TA124" s="294"/>
      <c r="TB124" s="294">
        <v>-88400</v>
      </c>
      <c r="TC124" s="294"/>
      <c r="TD124" s="294">
        <v>-542000</v>
      </c>
      <c r="TE124" s="294"/>
      <c r="TF124" s="294">
        <v>-10000</v>
      </c>
      <c r="TG124" s="294">
        <v>-292908</v>
      </c>
      <c r="TH124" s="294"/>
      <c r="TI124" s="294"/>
      <c r="TJ124" s="294">
        <v>-54800</v>
      </c>
      <c r="TK124" s="294">
        <v>-164800</v>
      </c>
      <c r="TL124" s="294">
        <v>-99900</v>
      </c>
      <c r="TM124" s="294"/>
      <c r="TN124" s="294"/>
      <c r="TO124" s="294"/>
      <c r="TP124" s="294">
        <v>-568864.28</v>
      </c>
      <c r="TQ124" s="294"/>
      <c r="TR124" s="294">
        <v>-56302</v>
      </c>
      <c r="TS124" s="294">
        <v>0</v>
      </c>
      <c r="TT124" s="294">
        <v>-11300</v>
      </c>
      <c r="TU124" s="294"/>
      <c r="TV124" s="294"/>
      <c r="TW124" s="294">
        <v>-45550</v>
      </c>
      <c r="TX124" s="294"/>
      <c r="TY124" s="294"/>
      <c r="TZ124" s="294">
        <v>-64470</v>
      </c>
      <c r="UA124" s="294">
        <v>-470500</v>
      </c>
      <c r="UB124" s="294">
        <v>-100000</v>
      </c>
      <c r="UC124" s="294"/>
      <c r="UD124" s="294">
        <v>-75830.2</v>
      </c>
      <c r="UE124" s="294"/>
      <c r="UF124" s="294"/>
      <c r="UG124" s="294">
        <v>-223000</v>
      </c>
      <c r="UH124" s="294"/>
      <c r="UI124" s="294"/>
      <c r="UJ124" s="294">
        <v>-135200</v>
      </c>
      <c r="UK124" s="294">
        <v>-39800</v>
      </c>
      <c r="UL124" s="294"/>
      <c r="UM124" s="294"/>
      <c r="UN124" s="294">
        <v>-9000</v>
      </c>
      <c r="UO124" s="294">
        <v>-420829.9</v>
      </c>
      <c r="UP124" s="294">
        <v>-14629557.35</v>
      </c>
      <c r="UQ124" s="294"/>
      <c r="UR124" s="294"/>
      <c r="US124" s="294">
        <v>-660194</v>
      </c>
      <c r="UT124" s="294"/>
      <c r="UU124" s="294">
        <v>-119775.2</v>
      </c>
      <c r="UV124" s="294">
        <v>-1367703.1</v>
      </c>
      <c r="UW124" s="294">
        <v>0</v>
      </c>
      <c r="UX124" s="294">
        <v>0</v>
      </c>
      <c r="UY124" s="294">
        <v>-352936.92</v>
      </c>
      <c r="UZ124" s="294">
        <v>-324440</v>
      </c>
      <c r="VA124" s="294">
        <v>-149080</v>
      </c>
      <c r="VB124" s="294">
        <v>0</v>
      </c>
      <c r="VC124" s="294">
        <v>-154629</v>
      </c>
      <c r="VD124" s="294"/>
      <c r="VE124" s="294">
        <v>-824832.98</v>
      </c>
      <c r="VF124" s="294">
        <v>-255606</v>
      </c>
      <c r="VG124" s="294">
        <v>-286935.34999999998</v>
      </c>
      <c r="VH124" s="294">
        <v>-768881</v>
      </c>
      <c r="VI124" s="294">
        <v>-366263.56</v>
      </c>
      <c r="VJ124" s="294">
        <v>-9120</v>
      </c>
      <c r="VK124" s="294">
        <v>-1280828.94</v>
      </c>
      <c r="VL124" s="294">
        <v>-1017916.62</v>
      </c>
      <c r="VM124" s="294">
        <v>-195135</v>
      </c>
      <c r="VN124" s="294">
        <v>-16200</v>
      </c>
      <c r="VO124" s="294">
        <v>-626152.81999999995</v>
      </c>
      <c r="VP124" s="294">
        <v>0</v>
      </c>
      <c r="VQ124" s="294">
        <v>-695836.84</v>
      </c>
      <c r="VR124" s="294">
        <v>-723371.65</v>
      </c>
      <c r="VS124" s="294">
        <v>-29570</v>
      </c>
      <c r="VT124" s="294">
        <v>-111860</v>
      </c>
      <c r="VU124" s="294"/>
      <c r="VV124" s="294">
        <v>-894860</v>
      </c>
      <c r="VW124" s="294"/>
      <c r="VX124" s="294">
        <v>-34420</v>
      </c>
      <c r="VY124" s="294"/>
      <c r="VZ124" s="294">
        <v>-46288</v>
      </c>
      <c r="WA124" s="294"/>
      <c r="WB124" s="294">
        <v>-210500</v>
      </c>
      <c r="WC124" s="294">
        <v>-829710.05</v>
      </c>
      <c r="WD124" s="294">
        <v>-32135</v>
      </c>
      <c r="WE124" s="294"/>
      <c r="WF124" s="294">
        <v>-230650</v>
      </c>
      <c r="WG124" s="294">
        <v>-106300</v>
      </c>
      <c r="WH124" s="294">
        <v>-525606.1</v>
      </c>
      <c r="WI124" s="294">
        <v>-301550</v>
      </c>
      <c r="WJ124" s="294">
        <v>-253500</v>
      </c>
      <c r="WK124" s="294">
        <v>0</v>
      </c>
      <c r="WL124" s="294">
        <v>-527025</v>
      </c>
      <c r="WM124" s="294">
        <v>-185975</v>
      </c>
      <c r="WN124" s="294">
        <v>-165000</v>
      </c>
      <c r="WO124" s="294">
        <v>-1048760.2</v>
      </c>
      <c r="WP124" s="294">
        <v>-399755</v>
      </c>
      <c r="WQ124" s="294"/>
      <c r="WR124" s="294">
        <v>-141650</v>
      </c>
      <c r="WS124" s="294">
        <v>-83250</v>
      </c>
      <c r="WT124" s="294">
        <v>0</v>
      </c>
      <c r="WU124" s="294">
        <v>-532500</v>
      </c>
      <c r="WV124" s="294"/>
      <c r="WW124" s="294">
        <v>-398841.1</v>
      </c>
      <c r="WX124" s="294"/>
      <c r="WY124" s="294">
        <v>-253389.23</v>
      </c>
      <c r="WZ124" s="294">
        <v>-164380.21</v>
      </c>
      <c r="XA124" s="294"/>
      <c r="XB124" s="294">
        <v>-679177</v>
      </c>
      <c r="XC124" s="294">
        <v>0</v>
      </c>
      <c r="XD124" s="294">
        <v>-770990.05</v>
      </c>
      <c r="XE124" s="294"/>
      <c r="XF124" s="294">
        <v>-410602.1</v>
      </c>
      <c r="XG124" s="294">
        <v>-33125</v>
      </c>
      <c r="XH124" s="294">
        <v>-113617</v>
      </c>
      <c r="XI124" s="294">
        <v>-791772.6</v>
      </c>
      <c r="XJ124" s="294">
        <v>-224653</v>
      </c>
      <c r="XK124" s="294">
        <v>-1481679</v>
      </c>
      <c r="XL124" s="294">
        <v>-375295</v>
      </c>
      <c r="XM124" s="294">
        <v>-144095</v>
      </c>
      <c r="XN124" s="294">
        <v>-711001</v>
      </c>
      <c r="XO124" s="294">
        <v>-533206</v>
      </c>
      <c r="XP124" s="294">
        <v>-515326</v>
      </c>
      <c r="XQ124" s="294">
        <v>-319189</v>
      </c>
      <c r="XR124" s="294">
        <v>-1620162.74</v>
      </c>
      <c r="XS124" s="294">
        <v>-626464</v>
      </c>
      <c r="XT124" s="294">
        <v>-115669</v>
      </c>
      <c r="XU124" s="294">
        <v>-187643</v>
      </c>
      <c r="XV124" s="294">
        <v>-336160</v>
      </c>
      <c r="XW124" s="294">
        <v>-308611.01</v>
      </c>
      <c r="XX124" s="294">
        <v>-353698</v>
      </c>
      <c r="XY124" s="294">
        <v>-209455</v>
      </c>
      <c r="XZ124" s="294">
        <v>-310819</v>
      </c>
      <c r="YA124" s="294">
        <v>-293698.59000000003</v>
      </c>
      <c r="YB124" s="294">
        <v>-256232</v>
      </c>
      <c r="YC124" s="294">
        <v>-897957.04</v>
      </c>
      <c r="YD124" s="294">
        <v>-400571</v>
      </c>
      <c r="YE124" s="294">
        <v>-1820592</v>
      </c>
      <c r="YF124" s="294">
        <v>-80350</v>
      </c>
      <c r="YG124" s="294">
        <v>0</v>
      </c>
      <c r="YH124" s="294">
        <v>-100000</v>
      </c>
      <c r="YI124" s="294">
        <v>-284472</v>
      </c>
      <c r="YJ124" s="294"/>
      <c r="YK124" s="294">
        <v>0</v>
      </c>
      <c r="YL124" s="294"/>
      <c r="YM124" s="294"/>
      <c r="YN124" s="294">
        <v>-116575</v>
      </c>
      <c r="YO124" s="294">
        <v>-136335</v>
      </c>
      <c r="YP124" s="294">
        <v>-154511</v>
      </c>
      <c r="YQ124" s="294">
        <v>-162075</v>
      </c>
      <c r="YR124" s="294">
        <v>0</v>
      </c>
      <c r="YS124" s="294">
        <v>-247319.24</v>
      </c>
      <c r="YT124" s="294"/>
      <c r="YU124" s="294">
        <v>-67500</v>
      </c>
      <c r="YV124" s="294">
        <v>-381900</v>
      </c>
      <c r="YW124" s="294">
        <v>-327455</v>
      </c>
      <c r="YX124" s="294"/>
      <c r="YY124" s="294"/>
      <c r="YZ124" s="294">
        <v>-97400</v>
      </c>
      <c r="ZA124" s="294"/>
      <c r="ZB124" s="294">
        <v>0</v>
      </c>
      <c r="ZC124" s="294"/>
      <c r="ZD124" s="294"/>
      <c r="ZE124" s="294">
        <v>0</v>
      </c>
      <c r="ZF124" s="294">
        <v>-22500</v>
      </c>
      <c r="ZG124" s="294">
        <v>-15700</v>
      </c>
      <c r="ZH124" s="294">
        <v>0</v>
      </c>
      <c r="ZI124" s="294">
        <v>-15040</v>
      </c>
      <c r="ZJ124" s="294"/>
      <c r="ZK124" s="294">
        <v>-112986</v>
      </c>
      <c r="ZL124" s="294">
        <v>-459750</v>
      </c>
      <c r="ZM124" s="294"/>
      <c r="ZN124" s="294">
        <v>-107310</v>
      </c>
      <c r="ZO124" s="294">
        <v>-158060</v>
      </c>
      <c r="ZP124" s="294">
        <v>-1331436.92</v>
      </c>
      <c r="ZQ124" s="294">
        <v>-1126505.46</v>
      </c>
      <c r="ZR124" s="294">
        <v>-186615</v>
      </c>
      <c r="ZS124" s="294">
        <v>0</v>
      </c>
      <c r="ZT124" s="294">
        <v>-734222</v>
      </c>
      <c r="ZU124" s="294">
        <v>-2221758.62</v>
      </c>
      <c r="ZV124" s="294">
        <v>0</v>
      </c>
      <c r="ZW124" s="294">
        <v>-596073.80000000005</v>
      </c>
      <c r="ZX124" s="294"/>
      <c r="ZY124" s="294">
        <v>-92560</v>
      </c>
      <c r="ZZ124" s="294">
        <v>-91347.62</v>
      </c>
      <c r="AAA124" s="294"/>
      <c r="AAB124" s="294"/>
      <c r="AAC124" s="294"/>
      <c r="AAD124" s="294">
        <v>-34560</v>
      </c>
      <c r="AAE124" s="294"/>
      <c r="AAF124" s="294">
        <v>-122270</v>
      </c>
      <c r="AAG124" s="294"/>
      <c r="AAH124" s="294">
        <v>0</v>
      </c>
      <c r="AAI124" s="294"/>
      <c r="AAJ124" s="294"/>
      <c r="AAK124" s="294"/>
      <c r="AAL124" s="294">
        <v>0</v>
      </c>
      <c r="AAM124" s="294"/>
      <c r="AAN124" s="294"/>
      <c r="AAO124" s="294">
        <v>-2349219.3199999998</v>
      </c>
      <c r="AAP124" s="294"/>
      <c r="AAQ124" s="294"/>
      <c r="AAR124" s="294">
        <v>-100000</v>
      </c>
      <c r="AAS124" s="294"/>
      <c r="AAT124" s="294"/>
      <c r="AAU124" s="294"/>
      <c r="AAV124" s="294"/>
      <c r="AAW124" s="294"/>
      <c r="AAX124" s="294">
        <v>-232634.23</v>
      </c>
      <c r="AAY124" s="294">
        <v>0</v>
      </c>
      <c r="AAZ124" s="294"/>
      <c r="ABA124" s="294"/>
      <c r="ABB124" s="294"/>
      <c r="ABC124" s="294">
        <v>-22116.49</v>
      </c>
      <c r="ABD124" s="294"/>
      <c r="ABE124" s="294"/>
      <c r="ABF124" s="294">
        <v>-150700</v>
      </c>
      <c r="ABG124" s="294">
        <v>0</v>
      </c>
      <c r="ABH124" s="294"/>
      <c r="ABI124" s="294"/>
      <c r="ABJ124" s="294"/>
      <c r="ABK124" s="294">
        <v>0</v>
      </c>
      <c r="ABL124" s="294"/>
      <c r="ABM124" s="294">
        <v>-30100</v>
      </c>
      <c r="ABN124" s="294"/>
      <c r="ABO124" s="294">
        <v>-165000</v>
      </c>
      <c r="ABP124" s="294"/>
      <c r="ABQ124" s="294"/>
      <c r="ABR124" s="294"/>
      <c r="ABS124" s="294"/>
      <c r="ABT124" s="294"/>
      <c r="ABU124" s="294"/>
      <c r="ABV124" s="294"/>
      <c r="ABW124" s="294"/>
      <c r="ABX124" s="294">
        <v>-672326.03</v>
      </c>
      <c r="ABY124" s="294"/>
      <c r="ABZ124" s="294">
        <v>-46700</v>
      </c>
      <c r="ACA124" s="294"/>
      <c r="ACB124" s="294"/>
      <c r="ACC124" s="294"/>
      <c r="ACD124" s="294">
        <v>-78133</v>
      </c>
      <c r="ACE124" s="294">
        <v>0</v>
      </c>
      <c r="ACF124" s="294"/>
      <c r="ACG124" s="294">
        <v>-131500</v>
      </c>
      <c r="ACH124" s="294">
        <v>-104001</v>
      </c>
      <c r="ACI124" s="294">
        <v>-2669625.41</v>
      </c>
      <c r="ACJ124" s="294">
        <v>-31139</v>
      </c>
      <c r="ACK124" s="294"/>
      <c r="ACL124" s="294"/>
      <c r="ACM124" s="294"/>
      <c r="ACN124" s="294"/>
      <c r="ACO124" s="294"/>
      <c r="ACP124" s="294">
        <v>-969692.66</v>
      </c>
      <c r="ACQ124" s="294"/>
      <c r="ACR124" s="294"/>
      <c r="ACS124" s="294">
        <v>0</v>
      </c>
      <c r="ACT124" s="294"/>
      <c r="ACU124" s="294"/>
      <c r="ACV124" s="294">
        <v>-222000</v>
      </c>
      <c r="ACW124" s="294"/>
      <c r="ACX124" s="294"/>
      <c r="ACY124" s="294"/>
      <c r="ACZ124" s="294"/>
      <c r="ADA124" s="294"/>
      <c r="ADB124" s="294">
        <v>-100000</v>
      </c>
      <c r="ADC124" s="294">
        <v>-450000</v>
      </c>
      <c r="ADD124" s="294">
        <v>-126600</v>
      </c>
      <c r="ADE124" s="294"/>
      <c r="ADF124" s="294"/>
      <c r="ADG124" s="294">
        <v>-533548</v>
      </c>
      <c r="ADH124" s="294">
        <v>0</v>
      </c>
      <c r="ADI124" s="294">
        <v>-281761.40000000002</v>
      </c>
      <c r="ADJ124" s="294"/>
      <c r="ADK124" s="294">
        <v>-2104404.88</v>
      </c>
      <c r="ADL124" s="294">
        <v>-1225087.18</v>
      </c>
      <c r="ADM124" s="294">
        <v>-61359</v>
      </c>
      <c r="ADN124" s="294">
        <v>-22885</v>
      </c>
      <c r="ADO124" s="294">
        <v>-896909.7</v>
      </c>
      <c r="ADP124" s="294">
        <v>-786218.01</v>
      </c>
      <c r="ADQ124" s="294">
        <v>-569147.94999999995</v>
      </c>
      <c r="ADR124" s="294">
        <v>-1075010</v>
      </c>
      <c r="ADS124" s="294">
        <v>-893854</v>
      </c>
      <c r="ADT124" s="294">
        <v>-7063.82</v>
      </c>
      <c r="ADU124" s="294">
        <v>-151227</v>
      </c>
      <c r="ADV124" s="294">
        <v>0</v>
      </c>
      <c r="ADW124" s="294"/>
      <c r="ADX124" s="294"/>
      <c r="ADY124" s="294">
        <v>0</v>
      </c>
      <c r="ADZ124" s="294">
        <v>0</v>
      </c>
      <c r="AEA124" s="294"/>
      <c r="AEB124" s="294">
        <v>-152500</v>
      </c>
      <c r="AEC124" s="294">
        <v>-240673</v>
      </c>
      <c r="AED124" s="294">
        <v>0</v>
      </c>
      <c r="AEE124" s="294">
        <v>-544965.65</v>
      </c>
      <c r="AEF124" s="294"/>
      <c r="AEG124" s="294">
        <v>-686164.81</v>
      </c>
      <c r="AEH124" s="294"/>
      <c r="AEI124" s="294">
        <v>-150599</v>
      </c>
      <c r="AEJ124" s="294"/>
      <c r="AEK124" s="294">
        <v>-416759.21</v>
      </c>
      <c r="AEL124" s="294">
        <v>-333200</v>
      </c>
      <c r="AEM124" s="294"/>
      <c r="AEN124" s="294"/>
      <c r="AEO124" s="294">
        <v>0</v>
      </c>
      <c r="AEP124" s="294"/>
      <c r="AEQ124" s="294"/>
      <c r="AER124" s="294"/>
      <c r="AES124" s="294">
        <v>-129000</v>
      </c>
      <c r="AET124" s="294">
        <v>-814833.11</v>
      </c>
      <c r="AEU124" s="294">
        <v>-224340.19</v>
      </c>
      <c r="AEV124" s="294">
        <v>-391860</v>
      </c>
      <c r="AEW124" s="294">
        <v>-326129.81</v>
      </c>
      <c r="AEX124" s="294">
        <v>-141647.46</v>
      </c>
      <c r="AEY124" s="294">
        <v>-300000</v>
      </c>
      <c r="AEZ124" s="294">
        <v>-203952.72</v>
      </c>
      <c r="AFA124" s="294">
        <v>-311536.02</v>
      </c>
      <c r="AFB124" s="294">
        <v>-379680</v>
      </c>
      <c r="AFC124" s="294"/>
      <c r="AFD124" s="294">
        <v>-5425598.79</v>
      </c>
      <c r="AFE124" s="294"/>
      <c r="AFF124" s="294">
        <v>-298296.53000000003</v>
      </c>
      <c r="AFG124" s="294"/>
      <c r="AFH124" s="294">
        <v>-38118.080000000002</v>
      </c>
      <c r="AFI124" s="294">
        <v>-123396.23</v>
      </c>
      <c r="AFJ124" s="294"/>
      <c r="AFK124" s="294">
        <v>-443704.61</v>
      </c>
      <c r="AFL124" s="294"/>
      <c r="AFM124" s="294">
        <v>-396470.5</v>
      </c>
      <c r="AFN124" s="294">
        <v>-281625</v>
      </c>
      <c r="AFO124" s="294">
        <v>-597135.04</v>
      </c>
      <c r="AFP124" s="294"/>
      <c r="AFQ124" s="294"/>
      <c r="AFR124" s="294">
        <v>-411650.64</v>
      </c>
      <c r="AFS124" s="294"/>
      <c r="AFT124" s="294"/>
      <c r="AFU124" s="294">
        <v>0</v>
      </c>
      <c r="AFV124" s="294">
        <v>-21725</v>
      </c>
      <c r="AFW124" s="294">
        <v>-71632.69</v>
      </c>
      <c r="AFX124" s="294"/>
      <c r="AFY124" s="294"/>
      <c r="AFZ124" s="294"/>
      <c r="AGA124" s="294"/>
      <c r="AGB124" s="294"/>
      <c r="AGC124" s="294"/>
      <c r="AGD124" s="294">
        <v>-331779.90999999997</v>
      </c>
      <c r="AGE124" s="294">
        <v>-155352.78</v>
      </c>
      <c r="AGF124" s="294"/>
      <c r="AGG124" s="294">
        <v>0</v>
      </c>
      <c r="AGH124" s="294">
        <v>-163556</v>
      </c>
      <c r="AGI124" s="294">
        <v>-500000</v>
      </c>
      <c r="AGJ124" s="294">
        <v>-179189.28</v>
      </c>
      <c r="AGK124" s="294"/>
      <c r="AGL124" s="294">
        <v>-57655.61</v>
      </c>
      <c r="AGM124" s="294">
        <v>-467170.77</v>
      </c>
      <c r="AGN124" s="294"/>
      <c r="AGO124" s="294">
        <v>-786476.6</v>
      </c>
      <c r="AGP124" s="294">
        <v>-38650.370000000003</v>
      </c>
      <c r="AGQ124" s="294"/>
      <c r="AGR124" s="294"/>
      <c r="AGS124" s="294"/>
      <c r="AGT124" s="294"/>
      <c r="AGU124" s="294">
        <v>-1849870.21</v>
      </c>
      <c r="AGV124" s="294">
        <v>-444847</v>
      </c>
      <c r="AGW124" s="294">
        <v>-485298.96</v>
      </c>
      <c r="AGX124" s="294">
        <v>-279492.14</v>
      </c>
      <c r="AGY124" s="294">
        <v>0</v>
      </c>
      <c r="AGZ124" s="294">
        <v>-77975.899999999994</v>
      </c>
      <c r="AHA124" s="294"/>
      <c r="AHB124" s="294"/>
      <c r="AHC124" s="294">
        <v>-19955.86</v>
      </c>
      <c r="AHD124" s="294"/>
      <c r="AHE124" s="294"/>
      <c r="AHF124" s="294">
        <v>-171433.86</v>
      </c>
      <c r="AHG124" s="294">
        <v>-119716.52</v>
      </c>
      <c r="AHH124" s="294"/>
      <c r="AHI124" s="294"/>
      <c r="AHJ124" s="294">
        <v>-37904.35</v>
      </c>
      <c r="AHK124" s="294">
        <v>-170506.81</v>
      </c>
      <c r="AHL124" s="294"/>
      <c r="AHM124" s="294">
        <v>0</v>
      </c>
      <c r="AHN124" s="294">
        <v>-288756.08</v>
      </c>
      <c r="AHO124" s="294">
        <v>0</v>
      </c>
      <c r="AHP124" s="294">
        <v>-305109.88</v>
      </c>
      <c r="AHQ124" s="294">
        <v>-54380.02</v>
      </c>
      <c r="AHR124" s="329">
        <v>-38363.300000000003</v>
      </c>
      <c r="AHS124" s="294">
        <f t="shared" si="51"/>
        <v>-205325934.26000011</v>
      </c>
      <c r="AHT124" s="271" t="b">
        <f t="shared" si="52"/>
        <v>1</v>
      </c>
      <c r="AHU124" s="271" t="s">
        <v>6273</v>
      </c>
      <c r="AHV124" s="271" t="s">
        <v>6185</v>
      </c>
      <c r="AHW124" s="271" t="s">
        <v>6186</v>
      </c>
    </row>
    <row r="125" spans="1:907" ht="24" x14ac:dyDescent="0.8">
      <c r="A125" s="270" t="s">
        <v>6273</v>
      </c>
      <c r="B125" s="270" t="s">
        <v>6187</v>
      </c>
      <c r="C125" s="271" t="s">
        <v>6188</v>
      </c>
      <c r="D125" s="294">
        <v>-3312814.55</v>
      </c>
      <c r="E125" s="294">
        <v>-239369.88</v>
      </c>
      <c r="F125" s="294"/>
      <c r="G125" s="294">
        <v>0</v>
      </c>
      <c r="H125" s="294">
        <v>-3780038.78</v>
      </c>
      <c r="I125" s="294">
        <v>0</v>
      </c>
      <c r="J125" s="294">
        <v>-40977635.359999999</v>
      </c>
      <c r="K125" s="294"/>
      <c r="L125" s="294">
        <v>-869585.81</v>
      </c>
      <c r="M125" s="294">
        <v>-44195.76</v>
      </c>
      <c r="N125" s="294"/>
      <c r="O125" s="294">
        <v>-3567.38</v>
      </c>
      <c r="P125" s="294">
        <v>-22291276.59</v>
      </c>
      <c r="Q125" s="294">
        <v>-54813.16</v>
      </c>
      <c r="R125" s="294">
        <v>-34748.28</v>
      </c>
      <c r="S125" s="294"/>
      <c r="T125" s="294"/>
      <c r="U125" s="294"/>
      <c r="V125" s="294">
        <v>0</v>
      </c>
      <c r="W125" s="294">
        <v>-54394.61</v>
      </c>
      <c r="X125" s="294">
        <v>0</v>
      </c>
      <c r="Y125" s="294">
        <v>0</v>
      </c>
      <c r="Z125" s="294">
        <v>-141729.03</v>
      </c>
      <c r="AA125" s="294">
        <v>0</v>
      </c>
      <c r="AB125" s="294">
        <v>-914</v>
      </c>
      <c r="AC125" s="294">
        <v>-5839449.7000000002</v>
      </c>
      <c r="AD125" s="294">
        <v>-4047684.88</v>
      </c>
      <c r="AE125" s="294">
        <v>-2000000</v>
      </c>
      <c r="AF125" s="294">
        <v>-1119077.1200000001</v>
      </c>
      <c r="AG125" s="294">
        <v>-151026.88</v>
      </c>
      <c r="AH125" s="294">
        <v>-169005.52</v>
      </c>
      <c r="AI125" s="294">
        <v>0</v>
      </c>
      <c r="AJ125" s="294"/>
      <c r="AK125" s="294"/>
      <c r="AL125" s="294"/>
      <c r="AM125" s="294"/>
      <c r="AN125" s="294">
        <v>-26312610.579999998</v>
      </c>
      <c r="AO125" s="294">
        <v>-3471075.66</v>
      </c>
      <c r="AP125" s="294">
        <v>0</v>
      </c>
      <c r="AQ125" s="294"/>
      <c r="AR125" s="294">
        <v>-500000</v>
      </c>
      <c r="AS125" s="294"/>
      <c r="AT125" s="294"/>
      <c r="AU125" s="294"/>
      <c r="AV125" s="294"/>
      <c r="AW125" s="294"/>
      <c r="AX125" s="294">
        <v>-54367.14</v>
      </c>
      <c r="AY125" s="294"/>
      <c r="AZ125" s="294">
        <v>0</v>
      </c>
      <c r="BA125" s="294">
        <v>-31591.56</v>
      </c>
      <c r="BB125" s="294">
        <v>0</v>
      </c>
      <c r="BC125" s="294"/>
      <c r="BD125" s="294">
        <v>0</v>
      </c>
      <c r="BE125" s="294"/>
      <c r="BF125" s="294">
        <v>-844862.14</v>
      </c>
      <c r="BG125" s="294">
        <v>-18499.68</v>
      </c>
      <c r="BH125" s="294">
        <v>-6301.86</v>
      </c>
      <c r="BI125" s="294">
        <v>-117605.18</v>
      </c>
      <c r="BJ125" s="294">
        <v>-1280698.49</v>
      </c>
      <c r="BK125" s="294">
        <v>-31384.74</v>
      </c>
      <c r="BL125" s="294"/>
      <c r="BM125" s="294">
        <v>-48001.05</v>
      </c>
      <c r="BN125" s="294">
        <v>-25594.11</v>
      </c>
      <c r="BO125" s="294">
        <v>-6178.81</v>
      </c>
      <c r="BP125" s="294"/>
      <c r="BQ125" s="294"/>
      <c r="BR125" s="294">
        <v>0</v>
      </c>
      <c r="BS125" s="294">
        <v>-200927.64</v>
      </c>
      <c r="BT125" s="294">
        <v>-2287.98</v>
      </c>
      <c r="BU125" s="294">
        <v>0</v>
      </c>
      <c r="BV125" s="294"/>
      <c r="BW125" s="294">
        <v>-89650.92</v>
      </c>
      <c r="BX125" s="294">
        <v>-3203.58</v>
      </c>
      <c r="BY125" s="294">
        <v>0</v>
      </c>
      <c r="BZ125" s="294">
        <v>0</v>
      </c>
      <c r="CA125" s="294"/>
      <c r="CB125" s="294"/>
      <c r="CC125" s="294"/>
      <c r="CD125" s="294"/>
      <c r="CE125" s="294">
        <v>0</v>
      </c>
      <c r="CF125" s="294"/>
      <c r="CG125" s="294">
        <v>0</v>
      </c>
      <c r="CH125" s="294">
        <v>-242701.6</v>
      </c>
      <c r="CI125" s="294">
        <v>-245286.1</v>
      </c>
      <c r="CJ125" s="294">
        <v>-43581.599999999999</v>
      </c>
      <c r="CK125" s="294">
        <v>-172402.11</v>
      </c>
      <c r="CL125" s="294">
        <v>-264105.84999999998</v>
      </c>
      <c r="CM125" s="294">
        <v>-147191.45000000001</v>
      </c>
      <c r="CN125" s="294">
        <v>0</v>
      </c>
      <c r="CO125" s="294">
        <v>-1870.04</v>
      </c>
      <c r="CP125" s="294">
        <v>-73277.48</v>
      </c>
      <c r="CQ125" s="294">
        <v>-4358.22</v>
      </c>
      <c r="CR125" s="294">
        <v>0</v>
      </c>
      <c r="CS125" s="294">
        <v>-10330.31</v>
      </c>
      <c r="CT125" s="294">
        <v>0</v>
      </c>
      <c r="CU125" s="294"/>
      <c r="CV125" s="294">
        <v>-16789.3</v>
      </c>
      <c r="CW125" s="294">
        <v>-231741.1</v>
      </c>
      <c r="CX125" s="294">
        <v>0</v>
      </c>
      <c r="CY125" s="294">
        <v>-38883.019999999997</v>
      </c>
      <c r="CZ125" s="294">
        <v>0</v>
      </c>
      <c r="DA125" s="294">
        <v>-55237.38</v>
      </c>
      <c r="DB125" s="294"/>
      <c r="DC125" s="294">
        <v>-15395831.23</v>
      </c>
      <c r="DD125" s="294"/>
      <c r="DE125" s="294"/>
      <c r="DF125" s="294"/>
      <c r="DG125" s="294">
        <v>-2613682.56</v>
      </c>
      <c r="DH125" s="294">
        <v>-10770246.41</v>
      </c>
      <c r="DI125" s="294">
        <v>-187262.2</v>
      </c>
      <c r="DJ125" s="294">
        <v>-2122345.4500000002</v>
      </c>
      <c r="DK125" s="294">
        <v>0</v>
      </c>
      <c r="DL125" s="294">
        <v>-11452.9</v>
      </c>
      <c r="DM125" s="294">
        <v>-92284.77</v>
      </c>
      <c r="DN125" s="294">
        <v>-77066.679999999993</v>
      </c>
      <c r="DO125" s="294">
        <v>-48040.82</v>
      </c>
      <c r="DP125" s="294">
        <v>-14734.76</v>
      </c>
      <c r="DQ125" s="294">
        <v>-412689.79</v>
      </c>
      <c r="DR125" s="294">
        <v>-5968.8</v>
      </c>
      <c r="DS125" s="294">
        <v>-81387.97</v>
      </c>
      <c r="DT125" s="294"/>
      <c r="DU125" s="294"/>
      <c r="DV125" s="294"/>
      <c r="DW125" s="294"/>
      <c r="DX125" s="294">
        <v>-373213.22</v>
      </c>
      <c r="DY125" s="294"/>
      <c r="DZ125" s="294"/>
      <c r="EA125" s="294">
        <v>-28561.52</v>
      </c>
      <c r="EB125" s="294">
        <v>0</v>
      </c>
      <c r="EC125" s="294">
        <v>-956662.7</v>
      </c>
      <c r="ED125" s="294">
        <v>-37201.300000000003</v>
      </c>
      <c r="EE125" s="294">
        <v>0</v>
      </c>
      <c r="EF125" s="294">
        <v>-29709.72</v>
      </c>
      <c r="EG125" s="294">
        <v>-119910.97</v>
      </c>
      <c r="EH125" s="294">
        <v>0</v>
      </c>
      <c r="EI125" s="294">
        <v>-1824.95</v>
      </c>
      <c r="EJ125" s="294">
        <v>-14224.27</v>
      </c>
      <c r="EK125" s="294">
        <v>-125490.4</v>
      </c>
      <c r="EL125" s="294">
        <v>-144127.06</v>
      </c>
      <c r="EM125" s="294">
        <v>-172633.48</v>
      </c>
      <c r="EN125" s="294"/>
      <c r="EO125" s="294">
        <v>-25000</v>
      </c>
      <c r="EP125" s="294">
        <v>0</v>
      </c>
      <c r="EQ125" s="294">
        <v>-79630.789999999994</v>
      </c>
      <c r="ER125" s="294">
        <v>-12573.28</v>
      </c>
      <c r="ES125" s="294">
        <v>-224744.99</v>
      </c>
      <c r="ET125" s="294">
        <v>-2791.86</v>
      </c>
      <c r="EU125" s="294">
        <v>-34421.53</v>
      </c>
      <c r="EV125" s="294">
        <v>-56056.17</v>
      </c>
      <c r="EW125" s="294">
        <v>-36587.379999999997</v>
      </c>
      <c r="EX125" s="294">
        <v>-11285.72</v>
      </c>
      <c r="EY125" s="294">
        <v>-2287.98</v>
      </c>
      <c r="EZ125" s="294">
        <v>-84590.29</v>
      </c>
      <c r="FA125" s="294">
        <v>-27048.11</v>
      </c>
      <c r="FB125" s="294">
        <v>-107848.26</v>
      </c>
      <c r="FC125" s="294">
        <v>-18656.5</v>
      </c>
      <c r="FD125" s="294">
        <v>-10416.950000000001</v>
      </c>
      <c r="FE125" s="294">
        <v>0</v>
      </c>
      <c r="FF125" s="294">
        <v>-51136.84</v>
      </c>
      <c r="FG125" s="294"/>
      <c r="FH125" s="294">
        <v>-1668.37</v>
      </c>
      <c r="FI125" s="294"/>
      <c r="FJ125" s="294"/>
      <c r="FK125" s="294"/>
      <c r="FL125" s="294"/>
      <c r="FM125" s="294"/>
      <c r="FN125" s="294"/>
      <c r="FO125" s="294"/>
      <c r="FP125" s="294"/>
      <c r="FQ125" s="294">
        <v>-2354.2399999999998</v>
      </c>
      <c r="FR125" s="294">
        <v>-164352.82999999999</v>
      </c>
      <c r="FS125" s="294">
        <v>-212879.56</v>
      </c>
      <c r="FT125" s="294">
        <v>-21153.71</v>
      </c>
      <c r="FU125" s="294"/>
      <c r="FV125" s="294">
        <v>-31626.18</v>
      </c>
      <c r="FW125" s="294">
        <v>-11698.38</v>
      </c>
      <c r="FX125" s="294">
        <v>-59831.71</v>
      </c>
      <c r="FY125" s="294">
        <v>-62410.69</v>
      </c>
      <c r="FZ125" s="294"/>
      <c r="GA125" s="294">
        <v>-5455.54</v>
      </c>
      <c r="GB125" s="294">
        <v>-73724.570000000007</v>
      </c>
      <c r="GC125" s="294">
        <v>-63799.81</v>
      </c>
      <c r="GD125" s="294"/>
      <c r="GE125" s="294">
        <v>-89909.81</v>
      </c>
      <c r="GF125" s="294">
        <v>-9766.84</v>
      </c>
      <c r="GG125" s="294">
        <v>-4189.18</v>
      </c>
      <c r="GH125" s="294"/>
      <c r="GI125" s="294">
        <v>-21669.82</v>
      </c>
      <c r="GJ125" s="294">
        <v>-3193.44</v>
      </c>
      <c r="GK125" s="294">
        <v>-62259.46</v>
      </c>
      <c r="GL125" s="294"/>
      <c r="GM125" s="294"/>
      <c r="GN125" s="294"/>
      <c r="GO125" s="294">
        <v>0</v>
      </c>
      <c r="GP125" s="294"/>
      <c r="GQ125" s="294"/>
      <c r="GR125" s="294"/>
      <c r="GS125" s="294"/>
      <c r="GT125" s="294"/>
      <c r="GU125" s="294">
        <v>0</v>
      </c>
      <c r="GV125" s="294"/>
      <c r="GW125" s="294"/>
      <c r="GX125" s="294"/>
      <c r="GY125" s="294"/>
      <c r="GZ125" s="294">
        <v>-4602.92</v>
      </c>
      <c r="HA125" s="294"/>
      <c r="HB125" s="294"/>
      <c r="HC125" s="294"/>
      <c r="HD125" s="294"/>
      <c r="HE125" s="294">
        <v>0</v>
      </c>
      <c r="HF125" s="294">
        <v>0</v>
      </c>
      <c r="HG125" s="294">
        <v>0</v>
      </c>
      <c r="HH125" s="294"/>
      <c r="HI125" s="294"/>
      <c r="HJ125" s="294"/>
      <c r="HK125" s="294"/>
      <c r="HL125" s="294"/>
      <c r="HM125" s="294"/>
      <c r="HN125" s="294"/>
      <c r="HO125" s="294"/>
      <c r="HP125" s="294">
        <v>-30733.95</v>
      </c>
      <c r="HQ125" s="294"/>
      <c r="HR125" s="294">
        <v>-203000.85</v>
      </c>
      <c r="HS125" s="294"/>
      <c r="HT125" s="294"/>
      <c r="HU125" s="294"/>
      <c r="HV125" s="294">
        <v>-15105.38</v>
      </c>
      <c r="HW125" s="294"/>
      <c r="HX125" s="294"/>
      <c r="HY125" s="294">
        <v>0</v>
      </c>
      <c r="HZ125" s="294"/>
      <c r="IA125" s="294"/>
      <c r="IB125" s="294"/>
      <c r="IC125" s="294"/>
      <c r="ID125" s="294">
        <v>0</v>
      </c>
      <c r="IE125" s="294"/>
      <c r="IF125" s="294"/>
      <c r="IG125" s="294"/>
      <c r="IH125" s="294"/>
      <c r="II125" s="294">
        <v>-189736.54</v>
      </c>
      <c r="IJ125" s="294">
        <v>-35580.870000000003</v>
      </c>
      <c r="IK125" s="294">
        <v>-14315.32</v>
      </c>
      <c r="IL125" s="294"/>
      <c r="IM125" s="294"/>
      <c r="IN125" s="294">
        <v>-2188.5500000000002</v>
      </c>
      <c r="IO125" s="294"/>
      <c r="IP125" s="294">
        <v>-3096.64</v>
      </c>
      <c r="IQ125" s="294">
        <v>-98056.94</v>
      </c>
      <c r="IR125" s="294">
        <v>-3660.61</v>
      </c>
      <c r="IS125" s="294"/>
      <c r="IT125" s="294">
        <v>13853.57</v>
      </c>
      <c r="IU125" s="294"/>
      <c r="IV125" s="294"/>
      <c r="IW125" s="294"/>
      <c r="IX125" s="294"/>
      <c r="IY125" s="294"/>
      <c r="IZ125" s="294"/>
      <c r="JA125" s="294">
        <v>-1606.21</v>
      </c>
      <c r="JB125" s="294"/>
      <c r="JC125" s="294">
        <v>-142368.94</v>
      </c>
      <c r="JD125" s="294"/>
      <c r="JE125" s="294">
        <v>0</v>
      </c>
      <c r="JF125" s="294">
        <v>-25465.31</v>
      </c>
      <c r="JG125" s="294">
        <v>-253075.23</v>
      </c>
      <c r="JH125" s="294"/>
      <c r="JI125" s="294"/>
      <c r="JJ125" s="294">
        <v>-185990.26</v>
      </c>
      <c r="JK125" s="294">
        <v>0</v>
      </c>
      <c r="JL125" s="294"/>
      <c r="JM125" s="294"/>
      <c r="JN125" s="294"/>
      <c r="JO125" s="294"/>
      <c r="JP125" s="294"/>
      <c r="JQ125" s="294"/>
      <c r="JR125" s="294">
        <v>-326916</v>
      </c>
      <c r="JS125" s="294"/>
      <c r="JT125" s="294"/>
      <c r="JU125" s="294">
        <v>-1296947.72</v>
      </c>
      <c r="JV125" s="294"/>
      <c r="JW125" s="294"/>
      <c r="JX125" s="294"/>
      <c r="JY125" s="294"/>
      <c r="JZ125" s="294">
        <v>-4778493.42</v>
      </c>
      <c r="KA125" s="294"/>
      <c r="KB125" s="294"/>
      <c r="KC125" s="294">
        <v>0</v>
      </c>
      <c r="KD125" s="294"/>
      <c r="KE125" s="294"/>
      <c r="KF125" s="294"/>
      <c r="KG125" s="294"/>
      <c r="KH125" s="294"/>
      <c r="KI125" s="294">
        <v>-248501.25</v>
      </c>
      <c r="KJ125" s="294"/>
      <c r="KK125" s="294">
        <v>-338018.21</v>
      </c>
      <c r="KL125" s="294"/>
      <c r="KM125" s="294"/>
      <c r="KN125" s="294"/>
      <c r="KO125" s="294">
        <v>-90199.75</v>
      </c>
      <c r="KP125" s="294"/>
      <c r="KQ125" s="294">
        <v>-1059804.7</v>
      </c>
      <c r="KR125" s="294"/>
      <c r="KS125" s="294"/>
      <c r="KT125" s="294"/>
      <c r="KU125" s="294"/>
      <c r="KV125" s="294"/>
      <c r="KW125" s="294"/>
      <c r="KX125" s="294"/>
      <c r="KY125" s="294">
        <v>-90324.49</v>
      </c>
      <c r="KZ125" s="294"/>
      <c r="LA125" s="294">
        <v>-16011</v>
      </c>
      <c r="LB125" s="294"/>
      <c r="LC125" s="294"/>
      <c r="LD125" s="294"/>
      <c r="LE125" s="294">
        <v>0</v>
      </c>
      <c r="LF125" s="294">
        <v>-396647.2</v>
      </c>
      <c r="LG125" s="294">
        <v>0</v>
      </c>
      <c r="LH125" s="294"/>
      <c r="LI125" s="294"/>
      <c r="LJ125" s="294">
        <v>0</v>
      </c>
      <c r="LK125" s="294"/>
      <c r="LL125" s="294"/>
      <c r="LM125" s="294"/>
      <c r="LN125" s="294"/>
      <c r="LO125" s="294">
        <v>-502768.11</v>
      </c>
      <c r="LP125" s="294"/>
      <c r="LQ125" s="294"/>
      <c r="LR125" s="294">
        <v>-86104.76</v>
      </c>
      <c r="LS125" s="294"/>
      <c r="LT125" s="294"/>
      <c r="LU125" s="294">
        <v>0</v>
      </c>
      <c r="LV125" s="294">
        <v>0</v>
      </c>
      <c r="LW125" s="294">
        <v>-428992.4</v>
      </c>
      <c r="LX125" s="294"/>
      <c r="LY125" s="294"/>
      <c r="LZ125" s="294">
        <v>-118352.36</v>
      </c>
      <c r="MA125" s="294">
        <v>-46238.53</v>
      </c>
      <c r="MB125" s="294"/>
      <c r="MC125" s="294">
        <v>-21034.76</v>
      </c>
      <c r="MD125" s="294"/>
      <c r="ME125" s="294">
        <v>-5260.45</v>
      </c>
      <c r="MF125" s="294"/>
      <c r="MG125" s="294">
        <v>0</v>
      </c>
      <c r="MH125" s="294">
        <v>-28874.92</v>
      </c>
      <c r="MI125" s="294">
        <v>-10538.34</v>
      </c>
      <c r="MJ125" s="294">
        <v>0</v>
      </c>
      <c r="MK125" s="294"/>
      <c r="ML125" s="294">
        <v>-160234.54</v>
      </c>
      <c r="MM125" s="294"/>
      <c r="MN125" s="294">
        <v>-31979.05</v>
      </c>
      <c r="MO125" s="294">
        <v>-84292.28</v>
      </c>
      <c r="MP125" s="294">
        <v>-99964.34</v>
      </c>
      <c r="MQ125" s="294">
        <v>-3665.18</v>
      </c>
      <c r="MR125" s="294"/>
      <c r="MS125" s="294">
        <v>-43916.45</v>
      </c>
      <c r="MT125" s="294">
        <v>-68718.27</v>
      </c>
      <c r="MU125" s="294">
        <v>-31049.33</v>
      </c>
      <c r="MV125" s="294"/>
      <c r="MW125" s="294"/>
      <c r="MX125" s="294"/>
      <c r="MY125" s="294">
        <v>-32832.43</v>
      </c>
      <c r="MZ125" s="294"/>
      <c r="NA125" s="294">
        <v>-196310.9</v>
      </c>
      <c r="NB125" s="294">
        <v>-65872.929999999993</v>
      </c>
      <c r="NC125" s="294"/>
      <c r="ND125" s="294">
        <v>0</v>
      </c>
      <c r="NE125" s="294">
        <v>-336094.13</v>
      </c>
      <c r="NF125" s="294"/>
      <c r="NG125" s="294">
        <v>-105118.06</v>
      </c>
      <c r="NH125" s="294">
        <v>-14938.86</v>
      </c>
      <c r="NI125" s="294">
        <v>-7543.39</v>
      </c>
      <c r="NJ125" s="294">
        <v>-22899.37</v>
      </c>
      <c r="NK125" s="294">
        <v>-671033.22</v>
      </c>
      <c r="NL125" s="294"/>
      <c r="NM125" s="294">
        <v>-21377.15</v>
      </c>
      <c r="NN125" s="294">
        <v>-706078.45</v>
      </c>
      <c r="NO125" s="294"/>
      <c r="NP125" s="294">
        <v>0</v>
      </c>
      <c r="NQ125" s="294">
        <v>-628678.17000000004</v>
      </c>
      <c r="NR125" s="294"/>
      <c r="NS125" s="294">
        <v>-545792.44999999995</v>
      </c>
      <c r="NT125" s="294">
        <v>0</v>
      </c>
      <c r="NU125" s="294">
        <v>-105490.15</v>
      </c>
      <c r="NV125" s="294"/>
      <c r="NW125" s="294">
        <v>-28533.78</v>
      </c>
      <c r="NX125" s="294"/>
      <c r="NY125" s="294"/>
      <c r="NZ125" s="294"/>
      <c r="OA125" s="294"/>
      <c r="OB125" s="294"/>
      <c r="OC125" s="294"/>
      <c r="OD125" s="294"/>
      <c r="OE125" s="294">
        <v>-155367.82999999999</v>
      </c>
      <c r="OF125" s="294">
        <v>-116410.86</v>
      </c>
      <c r="OG125" s="294">
        <v>-549694.56999999995</v>
      </c>
      <c r="OH125" s="294">
        <v>-16160.38</v>
      </c>
      <c r="OI125" s="294">
        <v>-47818</v>
      </c>
      <c r="OJ125" s="294"/>
      <c r="OK125" s="294">
        <v>-21600.92</v>
      </c>
      <c r="OL125" s="294"/>
      <c r="OM125" s="294">
        <v>-131812.87</v>
      </c>
      <c r="ON125" s="294">
        <v>-1133780.6399999999</v>
      </c>
      <c r="OO125" s="294">
        <v>-435482.72</v>
      </c>
      <c r="OP125" s="294">
        <v>-449225.55</v>
      </c>
      <c r="OQ125" s="294">
        <v>-9480.84</v>
      </c>
      <c r="OR125" s="294"/>
      <c r="OS125" s="294">
        <v>-120896.19</v>
      </c>
      <c r="OT125" s="294"/>
      <c r="OU125" s="294"/>
      <c r="OV125" s="294"/>
      <c r="OW125" s="294"/>
      <c r="OX125" s="294">
        <v>-3337548.96</v>
      </c>
      <c r="OY125" s="294"/>
      <c r="OZ125" s="294"/>
      <c r="PA125" s="294"/>
      <c r="PB125" s="294">
        <v>-286768.81</v>
      </c>
      <c r="PC125" s="294"/>
      <c r="PD125" s="294"/>
      <c r="PE125" s="294"/>
      <c r="PF125" s="294"/>
      <c r="PG125" s="294"/>
      <c r="PH125" s="294"/>
      <c r="PI125" s="294"/>
      <c r="PJ125" s="294"/>
      <c r="PK125" s="294">
        <v>-315.73</v>
      </c>
      <c r="PL125" s="294">
        <v>0</v>
      </c>
      <c r="PM125" s="294"/>
      <c r="PN125" s="294"/>
      <c r="PO125" s="294">
        <v>-15428.85</v>
      </c>
      <c r="PP125" s="294"/>
      <c r="PQ125" s="294"/>
      <c r="PR125" s="294"/>
      <c r="PS125" s="294"/>
      <c r="PT125" s="294"/>
      <c r="PU125" s="294"/>
      <c r="PV125" s="294"/>
      <c r="PW125" s="294"/>
      <c r="PX125" s="294"/>
      <c r="PY125" s="294"/>
      <c r="PZ125" s="294"/>
      <c r="QA125" s="294"/>
      <c r="QB125" s="294"/>
      <c r="QC125" s="294"/>
      <c r="QD125" s="294"/>
      <c r="QE125" s="294"/>
      <c r="QF125" s="294"/>
      <c r="QG125" s="294"/>
      <c r="QH125" s="294"/>
      <c r="QI125" s="294"/>
      <c r="QJ125" s="294"/>
      <c r="QK125" s="294">
        <v>-33042.65</v>
      </c>
      <c r="QL125" s="294"/>
      <c r="QM125" s="294"/>
      <c r="QN125" s="294">
        <v>-62644.480000000003</v>
      </c>
      <c r="QO125" s="294"/>
      <c r="QP125" s="294"/>
      <c r="QQ125" s="294"/>
      <c r="QR125" s="294"/>
      <c r="QS125" s="294"/>
      <c r="QT125" s="294"/>
      <c r="QU125" s="294"/>
      <c r="QV125" s="294"/>
      <c r="QW125" s="294"/>
      <c r="QX125" s="294"/>
      <c r="QY125" s="294"/>
      <c r="QZ125" s="294"/>
      <c r="RA125" s="294"/>
      <c r="RB125" s="294"/>
      <c r="RC125" s="294"/>
      <c r="RD125" s="294"/>
      <c r="RE125" s="294"/>
      <c r="RF125" s="294"/>
      <c r="RG125" s="294"/>
      <c r="RH125" s="294">
        <v>-48281.55</v>
      </c>
      <c r="RI125" s="294"/>
      <c r="RJ125" s="294"/>
      <c r="RK125" s="294"/>
      <c r="RL125" s="294"/>
      <c r="RM125" s="294"/>
      <c r="RN125" s="294"/>
      <c r="RO125" s="294">
        <v>-360294.82</v>
      </c>
      <c r="RP125" s="294"/>
      <c r="RQ125" s="294"/>
      <c r="RR125" s="294">
        <v>-147934.93</v>
      </c>
      <c r="RS125" s="294"/>
      <c r="RT125" s="294"/>
      <c r="RU125" s="294">
        <v>-2720.49</v>
      </c>
      <c r="RV125" s="294"/>
      <c r="RW125" s="294"/>
      <c r="RX125" s="294"/>
      <c r="RY125" s="294"/>
      <c r="RZ125" s="294">
        <v>-19781.189999999999</v>
      </c>
      <c r="SA125" s="294">
        <v>-6463855.7800000003</v>
      </c>
      <c r="SB125" s="294"/>
      <c r="SC125" s="294">
        <v>0</v>
      </c>
      <c r="SD125" s="294"/>
      <c r="SE125" s="294"/>
      <c r="SF125" s="294">
        <v>-11150.23</v>
      </c>
      <c r="SG125" s="294">
        <v>-50567.85</v>
      </c>
      <c r="SH125" s="294"/>
      <c r="SI125" s="294">
        <v>-81675.740000000005</v>
      </c>
      <c r="SJ125" s="294"/>
      <c r="SK125" s="294">
        <v>-77775.289999999994</v>
      </c>
      <c r="SL125" s="294"/>
      <c r="SM125" s="294">
        <v>-174913.31</v>
      </c>
      <c r="SN125" s="294">
        <v>-28108.880000000001</v>
      </c>
      <c r="SO125" s="294">
        <v>0</v>
      </c>
      <c r="SP125" s="294">
        <v>-12238.41</v>
      </c>
      <c r="SQ125" s="294">
        <v>-509435.39</v>
      </c>
      <c r="SR125" s="294">
        <v>0</v>
      </c>
      <c r="SS125" s="294">
        <v>-27371.84</v>
      </c>
      <c r="ST125" s="294">
        <v>-23934.76</v>
      </c>
      <c r="SU125" s="294">
        <v>0</v>
      </c>
      <c r="SV125" s="294">
        <v>-59697.9</v>
      </c>
      <c r="SW125" s="294">
        <v>0</v>
      </c>
      <c r="SX125" s="294">
        <v>-572759.18999999994</v>
      </c>
      <c r="SY125" s="294">
        <v>0</v>
      </c>
      <c r="SZ125" s="294"/>
      <c r="TA125" s="294"/>
      <c r="TB125" s="294"/>
      <c r="TC125" s="294">
        <v>-30976.54</v>
      </c>
      <c r="TD125" s="294">
        <v>-5181.4399999999996</v>
      </c>
      <c r="TE125" s="294"/>
      <c r="TF125" s="294">
        <v>-42179.839999999997</v>
      </c>
      <c r="TG125" s="294">
        <v>-37119.760000000002</v>
      </c>
      <c r="TH125" s="294">
        <v>0</v>
      </c>
      <c r="TI125" s="294">
        <v>-230851.72</v>
      </c>
      <c r="TJ125" s="294">
        <v>-34921.300000000003</v>
      </c>
      <c r="TK125" s="294"/>
      <c r="TL125" s="294">
        <v>-6937.22</v>
      </c>
      <c r="TM125" s="294">
        <v>-242681.75</v>
      </c>
      <c r="TN125" s="294">
        <v>-11326.03</v>
      </c>
      <c r="TO125" s="294"/>
      <c r="TP125" s="294">
        <v>-25993.96</v>
      </c>
      <c r="TQ125" s="294">
        <v>-13875.52</v>
      </c>
      <c r="TR125" s="294">
        <v>-35794.53</v>
      </c>
      <c r="TS125" s="294">
        <v>-1424</v>
      </c>
      <c r="TT125" s="294"/>
      <c r="TU125" s="294">
        <v>0</v>
      </c>
      <c r="TV125" s="294"/>
      <c r="TW125" s="294">
        <v>-7851.17</v>
      </c>
      <c r="TX125" s="294"/>
      <c r="TY125" s="294">
        <v>-67157.509999999995</v>
      </c>
      <c r="TZ125" s="294">
        <v>-27756.74</v>
      </c>
      <c r="UA125" s="294">
        <v>-68398.710000000006</v>
      </c>
      <c r="UB125" s="294">
        <v>-1130529.79</v>
      </c>
      <c r="UC125" s="294">
        <v>0</v>
      </c>
      <c r="UD125" s="294">
        <v>-15863.34</v>
      </c>
      <c r="UE125" s="294">
        <v>-1111765.68</v>
      </c>
      <c r="UF125" s="294"/>
      <c r="UG125" s="294"/>
      <c r="UH125" s="294"/>
      <c r="UI125" s="294"/>
      <c r="UJ125" s="294">
        <v>-238.61</v>
      </c>
      <c r="UK125" s="294">
        <v>-8900.18</v>
      </c>
      <c r="UL125" s="294">
        <v>-7166.36</v>
      </c>
      <c r="UM125" s="294">
        <v>-31410.3</v>
      </c>
      <c r="UN125" s="294">
        <v>-1555.75</v>
      </c>
      <c r="UO125" s="294">
        <v>-5768.86</v>
      </c>
      <c r="UP125" s="294">
        <v>-1005605.08</v>
      </c>
      <c r="UQ125" s="294">
        <v>-4541.72</v>
      </c>
      <c r="UR125" s="294"/>
      <c r="US125" s="294">
        <v>-81619.44</v>
      </c>
      <c r="UT125" s="294"/>
      <c r="UU125" s="294">
        <v>-160918.64000000001</v>
      </c>
      <c r="UV125" s="294">
        <v>-6227.63</v>
      </c>
      <c r="UW125" s="294">
        <v>0</v>
      </c>
      <c r="UX125" s="294"/>
      <c r="UY125" s="294">
        <v>-8418.25</v>
      </c>
      <c r="UZ125" s="294"/>
      <c r="VA125" s="294">
        <v>-20223.63</v>
      </c>
      <c r="VB125" s="294"/>
      <c r="VC125" s="294">
        <v>-17437.39</v>
      </c>
      <c r="VD125" s="294"/>
      <c r="VE125" s="294">
        <v>-285775.42</v>
      </c>
      <c r="VF125" s="294"/>
      <c r="VG125" s="294"/>
      <c r="VH125" s="294">
        <v>-7910.28</v>
      </c>
      <c r="VI125" s="294"/>
      <c r="VJ125" s="294"/>
      <c r="VK125" s="294"/>
      <c r="VL125" s="294">
        <v>-9194.26</v>
      </c>
      <c r="VM125" s="294">
        <v>-13228.1</v>
      </c>
      <c r="VN125" s="294">
        <v>-9817.51</v>
      </c>
      <c r="VO125" s="294"/>
      <c r="VP125" s="294"/>
      <c r="VQ125" s="294"/>
      <c r="VR125" s="294"/>
      <c r="VS125" s="294"/>
      <c r="VT125" s="294"/>
      <c r="VU125" s="294">
        <v>-184</v>
      </c>
      <c r="VV125" s="294"/>
      <c r="VW125" s="294">
        <v>0</v>
      </c>
      <c r="VX125" s="294"/>
      <c r="VY125" s="294"/>
      <c r="VZ125" s="294"/>
      <c r="WA125" s="294"/>
      <c r="WB125" s="294">
        <v>-46176.85</v>
      </c>
      <c r="WC125" s="294"/>
      <c r="WD125" s="294"/>
      <c r="WE125" s="294"/>
      <c r="WF125" s="294"/>
      <c r="WG125" s="294"/>
      <c r="WH125" s="294">
        <v>-6827.37</v>
      </c>
      <c r="WI125" s="294">
        <v>-37523.99</v>
      </c>
      <c r="WJ125" s="294"/>
      <c r="WK125" s="294">
        <v>-2859.79</v>
      </c>
      <c r="WL125" s="294"/>
      <c r="WM125" s="294">
        <v>-38759.78</v>
      </c>
      <c r="WN125" s="294">
        <v>-90784.28</v>
      </c>
      <c r="WO125" s="294"/>
      <c r="WP125" s="294"/>
      <c r="WQ125" s="294"/>
      <c r="WR125" s="294"/>
      <c r="WS125" s="294"/>
      <c r="WT125" s="294"/>
      <c r="WU125" s="294">
        <v>-226309.87</v>
      </c>
      <c r="WV125" s="294"/>
      <c r="WW125" s="294"/>
      <c r="WX125" s="294"/>
      <c r="WY125" s="294"/>
      <c r="WZ125" s="294"/>
      <c r="XA125" s="294"/>
      <c r="XB125" s="294">
        <v>-64188.65</v>
      </c>
      <c r="XC125" s="294">
        <v>0</v>
      </c>
      <c r="XD125" s="294"/>
      <c r="XE125" s="294"/>
      <c r="XF125" s="294"/>
      <c r="XG125" s="294"/>
      <c r="XH125" s="294"/>
      <c r="XI125" s="294">
        <v>-6543.23</v>
      </c>
      <c r="XJ125" s="294"/>
      <c r="XK125" s="294">
        <v>0</v>
      </c>
      <c r="XL125" s="294">
        <v>0</v>
      </c>
      <c r="XM125" s="294">
        <v>-275.83999999999997</v>
      </c>
      <c r="XN125" s="294"/>
      <c r="XO125" s="294">
        <v>-3294.41</v>
      </c>
      <c r="XP125" s="294">
        <v>-41832.15</v>
      </c>
      <c r="XQ125" s="294">
        <v>-4118.37</v>
      </c>
      <c r="XR125" s="294">
        <v>0</v>
      </c>
      <c r="XS125" s="294">
        <v>0</v>
      </c>
      <c r="XT125" s="294">
        <v>0</v>
      </c>
      <c r="XU125" s="294"/>
      <c r="XV125" s="294">
        <v>-1165.92</v>
      </c>
      <c r="XW125" s="294">
        <v>-1732.76</v>
      </c>
      <c r="XX125" s="294"/>
      <c r="XY125" s="294">
        <v>-3721.06</v>
      </c>
      <c r="XZ125" s="294"/>
      <c r="YA125" s="294"/>
      <c r="YB125" s="294"/>
      <c r="YC125" s="294"/>
      <c r="YD125" s="294"/>
      <c r="YE125" s="294">
        <v>-92268.65</v>
      </c>
      <c r="YF125" s="294"/>
      <c r="YG125" s="294"/>
      <c r="YH125" s="294"/>
      <c r="YI125" s="294"/>
      <c r="YJ125" s="294"/>
      <c r="YK125" s="294"/>
      <c r="YL125" s="294"/>
      <c r="YM125" s="294"/>
      <c r="YN125" s="294"/>
      <c r="YO125" s="294"/>
      <c r="YP125" s="294"/>
      <c r="YQ125" s="294"/>
      <c r="YR125" s="294"/>
      <c r="YS125" s="294"/>
      <c r="YT125" s="294"/>
      <c r="YU125" s="294"/>
      <c r="YV125" s="294">
        <v>0</v>
      </c>
      <c r="YW125" s="294">
        <v>-12286.57</v>
      </c>
      <c r="YX125" s="294"/>
      <c r="YY125" s="294"/>
      <c r="YZ125" s="294">
        <v>-220954.9</v>
      </c>
      <c r="ZA125" s="294"/>
      <c r="ZB125" s="294">
        <v>-941.58</v>
      </c>
      <c r="ZC125" s="294"/>
      <c r="ZD125" s="294"/>
      <c r="ZE125" s="294">
        <v>-1793.02</v>
      </c>
      <c r="ZF125" s="294"/>
      <c r="ZG125" s="294"/>
      <c r="ZH125" s="294"/>
      <c r="ZI125" s="294"/>
      <c r="ZJ125" s="294"/>
      <c r="ZK125" s="294"/>
      <c r="ZL125" s="294">
        <v>-302168.57</v>
      </c>
      <c r="ZM125" s="294"/>
      <c r="ZN125" s="294"/>
      <c r="ZO125" s="294">
        <v>0</v>
      </c>
      <c r="ZP125" s="294">
        <v>0</v>
      </c>
      <c r="ZQ125" s="294"/>
      <c r="ZR125" s="294"/>
      <c r="ZS125" s="294"/>
      <c r="ZT125" s="294">
        <v>-44549.07</v>
      </c>
      <c r="ZU125" s="294">
        <v>-4718.59</v>
      </c>
      <c r="ZV125" s="294"/>
      <c r="ZW125" s="294">
        <v>0</v>
      </c>
      <c r="ZX125" s="294"/>
      <c r="ZY125" s="294">
        <v>-5260.04</v>
      </c>
      <c r="ZZ125" s="294"/>
      <c r="AAA125" s="294"/>
      <c r="AAB125" s="294"/>
      <c r="AAC125" s="294"/>
      <c r="AAD125" s="294"/>
      <c r="AAE125" s="294"/>
      <c r="AAF125" s="294"/>
      <c r="AAG125" s="294"/>
      <c r="AAH125" s="294">
        <v>0</v>
      </c>
      <c r="AAI125" s="294"/>
      <c r="AAJ125" s="294"/>
      <c r="AAK125" s="294"/>
      <c r="AAL125" s="294"/>
      <c r="AAM125" s="294"/>
      <c r="AAN125" s="294"/>
      <c r="AAO125" s="294"/>
      <c r="AAP125" s="294"/>
      <c r="AAQ125" s="294"/>
      <c r="AAR125" s="294"/>
      <c r="AAS125" s="294"/>
      <c r="AAT125" s="294"/>
      <c r="AAU125" s="294">
        <v>-126903.74</v>
      </c>
      <c r="AAV125" s="294"/>
      <c r="AAW125" s="294"/>
      <c r="AAX125" s="294">
        <v>0</v>
      </c>
      <c r="AAY125" s="294"/>
      <c r="AAZ125" s="294">
        <v>-14441.25</v>
      </c>
      <c r="ABA125" s="294">
        <v>-53321</v>
      </c>
      <c r="ABB125" s="294">
        <v>-8172.56</v>
      </c>
      <c r="ABC125" s="294">
        <v>0</v>
      </c>
      <c r="ABD125" s="294"/>
      <c r="ABE125" s="294">
        <v>-19875</v>
      </c>
      <c r="ABF125" s="294"/>
      <c r="ABG125" s="294"/>
      <c r="ABH125" s="294"/>
      <c r="ABI125" s="294"/>
      <c r="ABJ125" s="294"/>
      <c r="ABK125" s="294">
        <v>0</v>
      </c>
      <c r="ABL125" s="294"/>
      <c r="ABM125" s="294"/>
      <c r="ABN125" s="294"/>
      <c r="ABO125" s="294">
        <v>-390855.63</v>
      </c>
      <c r="ABP125" s="294"/>
      <c r="ABQ125" s="294"/>
      <c r="ABR125" s="294">
        <v>-15539.47</v>
      </c>
      <c r="ABS125" s="294">
        <v>-46718.43</v>
      </c>
      <c r="ABT125" s="294">
        <v>0</v>
      </c>
      <c r="ABU125" s="294"/>
      <c r="ABV125" s="294"/>
      <c r="ABW125" s="294"/>
      <c r="ABX125" s="294"/>
      <c r="ABY125" s="294">
        <v>-7573.43</v>
      </c>
      <c r="ABZ125" s="294">
        <v>0</v>
      </c>
      <c r="ACA125" s="294"/>
      <c r="ACB125" s="294">
        <v>0</v>
      </c>
      <c r="ACC125" s="294">
        <v>0</v>
      </c>
      <c r="ACD125" s="294"/>
      <c r="ACE125" s="294"/>
      <c r="ACF125" s="294">
        <v>-1592.42</v>
      </c>
      <c r="ACG125" s="294"/>
      <c r="ACH125" s="294">
        <v>-8439.5</v>
      </c>
      <c r="ACI125" s="294"/>
      <c r="ACJ125" s="294"/>
      <c r="ACK125" s="294"/>
      <c r="ACL125" s="294"/>
      <c r="ACM125" s="294"/>
      <c r="ACN125" s="294"/>
      <c r="ACO125" s="294"/>
      <c r="ACP125" s="294">
        <v>-19373.689999999999</v>
      </c>
      <c r="ACQ125" s="294"/>
      <c r="ACR125" s="294"/>
      <c r="ACS125" s="294">
        <v>-20345.009999999998</v>
      </c>
      <c r="ACT125" s="294"/>
      <c r="ACU125" s="294"/>
      <c r="ACV125" s="294"/>
      <c r="ACW125" s="294"/>
      <c r="ACX125" s="294"/>
      <c r="ACY125" s="294"/>
      <c r="ACZ125" s="294"/>
      <c r="ADA125" s="294"/>
      <c r="ADB125" s="294"/>
      <c r="ADC125" s="294"/>
      <c r="ADD125" s="294"/>
      <c r="ADE125" s="294"/>
      <c r="ADF125" s="294"/>
      <c r="ADG125" s="294"/>
      <c r="ADH125" s="294"/>
      <c r="ADI125" s="294"/>
      <c r="ADJ125" s="294"/>
      <c r="ADK125" s="294"/>
      <c r="ADL125" s="294">
        <v>-137658.85999999999</v>
      </c>
      <c r="ADM125" s="294"/>
      <c r="ADN125" s="294"/>
      <c r="ADO125" s="294"/>
      <c r="ADP125" s="294">
        <v>-106559.66</v>
      </c>
      <c r="ADQ125" s="294">
        <v>-415110.31</v>
      </c>
      <c r="ADR125" s="294"/>
      <c r="ADS125" s="294">
        <v>-358134.27</v>
      </c>
      <c r="ADT125" s="294">
        <v>0</v>
      </c>
      <c r="ADU125" s="294"/>
      <c r="ADV125" s="294"/>
      <c r="ADW125" s="294"/>
      <c r="ADX125" s="294"/>
      <c r="ADY125" s="294"/>
      <c r="ADZ125" s="294"/>
      <c r="AEA125" s="294">
        <v>0</v>
      </c>
      <c r="AEB125" s="294">
        <v>-9438.2000000000007</v>
      </c>
      <c r="AEC125" s="294"/>
      <c r="AED125" s="294"/>
      <c r="AEE125" s="294"/>
      <c r="AEF125" s="294"/>
      <c r="AEG125" s="294"/>
      <c r="AEH125" s="294"/>
      <c r="AEI125" s="294"/>
      <c r="AEJ125" s="294"/>
      <c r="AEK125" s="294"/>
      <c r="AEL125" s="294">
        <v>-9375.57</v>
      </c>
      <c r="AEM125" s="294">
        <v>-48049.51</v>
      </c>
      <c r="AEN125" s="294"/>
      <c r="AEO125" s="294"/>
      <c r="AEP125" s="294"/>
      <c r="AEQ125" s="294"/>
      <c r="AER125" s="294"/>
      <c r="AES125" s="294">
        <v>0</v>
      </c>
      <c r="AET125" s="294"/>
      <c r="AEU125" s="294">
        <v>0</v>
      </c>
      <c r="AEV125" s="294">
        <v>-14042.35</v>
      </c>
      <c r="AEW125" s="294"/>
      <c r="AEX125" s="294">
        <v>-360631.28</v>
      </c>
      <c r="AEY125" s="294"/>
      <c r="AEZ125" s="294">
        <v>0</v>
      </c>
      <c r="AFA125" s="294"/>
      <c r="AFB125" s="294"/>
      <c r="AFC125" s="294"/>
      <c r="AFD125" s="294"/>
      <c r="AFE125" s="294"/>
      <c r="AFF125" s="294">
        <v>-209174.6</v>
      </c>
      <c r="AFG125" s="294">
        <v>-53164.61</v>
      </c>
      <c r="AFH125" s="294"/>
      <c r="AFI125" s="294">
        <v>-57966.82</v>
      </c>
      <c r="AFJ125" s="294">
        <v>-12743.38</v>
      </c>
      <c r="AFK125" s="294"/>
      <c r="AFL125" s="294"/>
      <c r="AFM125" s="294"/>
      <c r="AFN125" s="294">
        <v>0</v>
      </c>
      <c r="AFO125" s="294"/>
      <c r="AFP125" s="294"/>
      <c r="AFQ125" s="294"/>
      <c r="AFR125" s="294"/>
      <c r="AFS125" s="294">
        <v>-9630.6</v>
      </c>
      <c r="AFT125" s="294">
        <v>-10808.75</v>
      </c>
      <c r="AFU125" s="294"/>
      <c r="AFV125" s="294"/>
      <c r="AFW125" s="294"/>
      <c r="AFX125" s="294"/>
      <c r="AFY125" s="294"/>
      <c r="AFZ125" s="294"/>
      <c r="AGA125" s="294"/>
      <c r="AGB125" s="294"/>
      <c r="AGC125" s="294"/>
      <c r="AGD125" s="294"/>
      <c r="AGE125" s="294"/>
      <c r="AGF125" s="294">
        <v>-5709.79</v>
      </c>
      <c r="AGG125" s="294"/>
      <c r="AGH125" s="294"/>
      <c r="AGI125" s="294"/>
      <c r="AGJ125" s="294"/>
      <c r="AGK125" s="294"/>
      <c r="AGL125" s="294"/>
      <c r="AGM125" s="294"/>
      <c r="AGN125" s="294">
        <v>-138356.26</v>
      </c>
      <c r="AGO125" s="294"/>
      <c r="AGP125" s="294"/>
      <c r="AGQ125" s="294"/>
      <c r="AGR125" s="294"/>
      <c r="AGS125" s="294"/>
      <c r="AGT125" s="294"/>
      <c r="AGU125" s="294">
        <v>-615507.74</v>
      </c>
      <c r="AGV125" s="294">
        <v>-25387.83</v>
      </c>
      <c r="AGW125" s="294"/>
      <c r="AGX125" s="294"/>
      <c r="AGY125" s="294">
        <v>0</v>
      </c>
      <c r="AGZ125" s="294"/>
      <c r="AHA125" s="294"/>
      <c r="AHB125" s="294"/>
      <c r="AHC125" s="294"/>
      <c r="AHD125" s="294"/>
      <c r="AHE125" s="294"/>
      <c r="AHF125" s="294"/>
      <c r="AHG125" s="294"/>
      <c r="AHH125" s="294"/>
      <c r="AHI125" s="294"/>
      <c r="AHJ125" s="294">
        <v>-2026.76</v>
      </c>
      <c r="AHK125" s="294">
        <v>-6192.28</v>
      </c>
      <c r="AHL125" s="294"/>
      <c r="AHM125" s="294"/>
      <c r="AHN125" s="294"/>
      <c r="AHO125" s="294"/>
      <c r="AHP125" s="294"/>
      <c r="AHQ125" s="294">
        <v>-3003.97</v>
      </c>
      <c r="AHR125" s="329"/>
      <c r="AHS125" s="294">
        <f t="shared" ref="AHS125:AHS130" si="53">SUM(D125:AHR125)</f>
        <v>-195378257.08999988</v>
      </c>
      <c r="AHT125" s="271" t="b">
        <f t="shared" ref="AHT125:AHT148" si="54">AHV125=B125</f>
        <v>1</v>
      </c>
      <c r="AHU125" s="271" t="s">
        <v>6273</v>
      </c>
      <c r="AHV125" s="271" t="s">
        <v>6187</v>
      </c>
      <c r="AHW125" s="271" t="s">
        <v>6188</v>
      </c>
    </row>
    <row r="126" spans="1:907" ht="24" x14ac:dyDescent="0.8">
      <c r="A126" s="270" t="s">
        <v>6273</v>
      </c>
      <c r="B126" s="270" t="s">
        <v>6189</v>
      </c>
      <c r="C126" s="271" t="s">
        <v>6190</v>
      </c>
      <c r="D126" s="294"/>
      <c r="E126" s="294"/>
      <c r="F126" s="294"/>
      <c r="G126" s="294"/>
      <c r="H126" s="294">
        <v>-2000</v>
      </c>
      <c r="I126" s="294">
        <v>-1695.96</v>
      </c>
      <c r="J126" s="294">
        <v>-193462.66</v>
      </c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>
        <v>0</v>
      </c>
      <c r="AC126" s="294"/>
      <c r="AD126" s="294">
        <v>0</v>
      </c>
      <c r="AE126" s="294">
        <v>-403.79</v>
      </c>
      <c r="AF126" s="294">
        <v>0</v>
      </c>
      <c r="AG126" s="294">
        <v>0</v>
      </c>
      <c r="AH126" s="294">
        <v>-150</v>
      </c>
      <c r="AI126" s="294"/>
      <c r="AJ126" s="294">
        <v>-587.19000000000005</v>
      </c>
      <c r="AK126" s="294"/>
      <c r="AL126" s="294"/>
      <c r="AM126" s="294">
        <v>-5907.27</v>
      </c>
      <c r="AN126" s="294"/>
      <c r="AO126" s="294"/>
      <c r="AP126" s="294"/>
      <c r="AQ126" s="294">
        <v>-2915.69</v>
      </c>
      <c r="AR126" s="294"/>
      <c r="AS126" s="294"/>
      <c r="AT126" s="294"/>
      <c r="AU126" s="294"/>
      <c r="AV126" s="294">
        <v>-182.73</v>
      </c>
      <c r="AW126" s="294"/>
      <c r="AX126" s="294">
        <v>-391</v>
      </c>
      <c r="AY126" s="294"/>
      <c r="AZ126" s="294">
        <v>-704.98</v>
      </c>
      <c r="BA126" s="294"/>
      <c r="BB126" s="294">
        <v>0</v>
      </c>
      <c r="BC126" s="294"/>
      <c r="BD126" s="294"/>
      <c r="BE126" s="294"/>
      <c r="BF126" s="294"/>
      <c r="BG126" s="294"/>
      <c r="BH126" s="294">
        <v>-4021.54</v>
      </c>
      <c r="BI126" s="294"/>
      <c r="BJ126" s="294"/>
      <c r="BK126" s="294">
        <v>-17.73</v>
      </c>
      <c r="BL126" s="294"/>
      <c r="BM126" s="294"/>
      <c r="BN126" s="294"/>
      <c r="BO126" s="294">
        <v>0</v>
      </c>
      <c r="BP126" s="294">
        <v>-1200</v>
      </c>
      <c r="BQ126" s="294"/>
      <c r="BR126" s="294"/>
      <c r="BS126" s="294">
        <v>-3000</v>
      </c>
      <c r="BT126" s="294"/>
      <c r="BU126" s="294">
        <v>0</v>
      </c>
      <c r="BV126" s="294"/>
      <c r="BW126" s="294"/>
      <c r="BX126" s="294"/>
      <c r="BY126" s="294">
        <v>0</v>
      </c>
      <c r="BZ126" s="294">
        <v>293000</v>
      </c>
      <c r="CA126" s="294">
        <v>0</v>
      </c>
      <c r="CB126" s="294">
        <v>-3681.98</v>
      </c>
      <c r="CC126" s="294">
        <v>-3023.29</v>
      </c>
      <c r="CD126" s="294"/>
      <c r="CE126" s="294">
        <v>-2403.34</v>
      </c>
      <c r="CF126" s="294">
        <v>-2662.13</v>
      </c>
      <c r="CG126" s="294"/>
      <c r="CH126" s="294"/>
      <c r="CI126" s="294"/>
      <c r="CJ126" s="294"/>
      <c r="CK126" s="294"/>
      <c r="CL126" s="294"/>
      <c r="CM126" s="294"/>
      <c r="CN126" s="294"/>
      <c r="CO126" s="294">
        <v>0</v>
      </c>
      <c r="CP126" s="294"/>
      <c r="CQ126" s="294"/>
      <c r="CR126" s="294"/>
      <c r="CS126" s="294">
        <v>0</v>
      </c>
      <c r="CT126" s="294"/>
      <c r="CU126" s="294"/>
      <c r="CV126" s="294">
        <v>-192.57</v>
      </c>
      <c r="CW126" s="294">
        <v>-164.91</v>
      </c>
      <c r="CX126" s="294">
        <v>0</v>
      </c>
      <c r="CY126" s="294"/>
      <c r="CZ126" s="294">
        <v>0</v>
      </c>
      <c r="DA126" s="294"/>
      <c r="DB126" s="294"/>
      <c r="DC126" s="294">
        <v>-32659.98</v>
      </c>
      <c r="DD126" s="294">
        <v>-2339.9</v>
      </c>
      <c r="DE126" s="294"/>
      <c r="DF126" s="294">
        <v>-74238.5</v>
      </c>
      <c r="DG126" s="294">
        <v>-606968</v>
      </c>
      <c r="DH126" s="294">
        <v>-18432.150000000001</v>
      </c>
      <c r="DI126" s="294">
        <v>-562855</v>
      </c>
      <c r="DJ126" s="294">
        <v>-501361</v>
      </c>
      <c r="DK126" s="294"/>
      <c r="DL126" s="294">
        <v>0</v>
      </c>
      <c r="DM126" s="294"/>
      <c r="DN126" s="294"/>
      <c r="DO126" s="294">
        <v>-1000</v>
      </c>
      <c r="DP126" s="294"/>
      <c r="DQ126" s="294"/>
      <c r="DR126" s="294"/>
      <c r="DS126" s="294"/>
      <c r="DT126" s="294"/>
      <c r="DU126" s="294">
        <v>0</v>
      </c>
      <c r="DV126" s="294">
        <v>-212093</v>
      </c>
      <c r="DW126" s="294">
        <v>-472.43</v>
      </c>
      <c r="DX126" s="294"/>
      <c r="DY126" s="294"/>
      <c r="DZ126" s="294">
        <v>-717.55</v>
      </c>
      <c r="EA126" s="294">
        <v>-59.95</v>
      </c>
      <c r="EB126" s="294">
        <v>-650.41999999999996</v>
      </c>
      <c r="EC126" s="294">
        <v>0</v>
      </c>
      <c r="ED126" s="294"/>
      <c r="EE126" s="294"/>
      <c r="EF126" s="294"/>
      <c r="EG126" s="294">
        <v>-3818.58</v>
      </c>
      <c r="EH126" s="294"/>
      <c r="EI126" s="294">
        <v>0</v>
      </c>
      <c r="EJ126" s="294">
        <v>-44784.58</v>
      </c>
      <c r="EK126" s="294">
        <v>-3006.57</v>
      </c>
      <c r="EL126" s="294">
        <v>-1536.85</v>
      </c>
      <c r="EM126" s="294">
        <v>-203058.43</v>
      </c>
      <c r="EN126" s="294"/>
      <c r="EO126" s="294"/>
      <c r="EP126" s="294"/>
      <c r="EQ126" s="294">
        <v>-26543.18</v>
      </c>
      <c r="ER126" s="294"/>
      <c r="ES126" s="294">
        <v>-8855.35</v>
      </c>
      <c r="ET126" s="294"/>
      <c r="EU126" s="294">
        <v>-55.21</v>
      </c>
      <c r="EV126" s="294"/>
      <c r="EW126" s="294"/>
      <c r="EX126" s="294">
        <v>-2113.67</v>
      </c>
      <c r="EY126" s="294"/>
      <c r="EZ126" s="294">
        <v>0</v>
      </c>
      <c r="FA126" s="294"/>
      <c r="FB126" s="294">
        <v>-517.33000000000004</v>
      </c>
      <c r="FC126" s="294"/>
      <c r="FD126" s="294"/>
      <c r="FE126" s="294"/>
      <c r="FF126" s="294">
        <v>-335.58</v>
      </c>
      <c r="FG126" s="294">
        <v>-8.0399999999999991</v>
      </c>
      <c r="FH126" s="294"/>
      <c r="FI126" s="294"/>
      <c r="FJ126" s="294"/>
      <c r="FK126" s="294"/>
      <c r="FL126" s="294"/>
      <c r="FM126" s="294"/>
      <c r="FN126" s="294"/>
      <c r="FO126" s="294"/>
      <c r="FP126" s="294"/>
      <c r="FQ126" s="294"/>
      <c r="FR126" s="294"/>
      <c r="FS126" s="294">
        <v>-2328.73</v>
      </c>
      <c r="FT126" s="294"/>
      <c r="FU126" s="294"/>
      <c r="FV126" s="294"/>
      <c r="FW126" s="294"/>
      <c r="FX126" s="294">
        <v>-9457.48</v>
      </c>
      <c r="FY126" s="294">
        <v>-17640.22</v>
      </c>
      <c r="FZ126" s="294"/>
      <c r="GA126" s="294">
        <v>-9249.65</v>
      </c>
      <c r="GB126" s="294"/>
      <c r="GC126" s="294">
        <v>-4111.83</v>
      </c>
      <c r="GD126" s="294">
        <v>-115.33</v>
      </c>
      <c r="GE126" s="294"/>
      <c r="GF126" s="294">
        <v>-92.36</v>
      </c>
      <c r="GG126" s="294"/>
      <c r="GH126" s="294">
        <v>-107500</v>
      </c>
      <c r="GI126" s="294"/>
      <c r="GJ126" s="294">
        <v>0</v>
      </c>
      <c r="GK126" s="294"/>
      <c r="GL126" s="294">
        <v>-166898</v>
      </c>
      <c r="GM126" s="294"/>
      <c r="GN126" s="294"/>
      <c r="GO126" s="294"/>
      <c r="GP126" s="294"/>
      <c r="GQ126" s="294"/>
      <c r="GR126" s="294">
        <v>0</v>
      </c>
      <c r="GS126" s="294"/>
      <c r="GT126" s="294">
        <v>-18.23</v>
      </c>
      <c r="GU126" s="294">
        <v>0</v>
      </c>
      <c r="GV126" s="294"/>
      <c r="GW126" s="294"/>
      <c r="GX126" s="294"/>
      <c r="GY126" s="294"/>
      <c r="GZ126" s="294"/>
      <c r="HA126" s="294"/>
      <c r="HB126" s="294"/>
      <c r="HC126" s="294"/>
      <c r="HD126" s="294"/>
      <c r="HE126" s="294"/>
      <c r="HF126" s="294"/>
      <c r="HG126" s="294"/>
      <c r="HH126" s="294"/>
      <c r="HI126" s="294"/>
      <c r="HJ126" s="294"/>
      <c r="HK126" s="294"/>
      <c r="HL126" s="294"/>
      <c r="HM126" s="294"/>
      <c r="HN126" s="294">
        <v>-10000</v>
      </c>
      <c r="HO126" s="294">
        <v>-216.28</v>
      </c>
      <c r="HP126" s="294">
        <v>-157.16</v>
      </c>
      <c r="HQ126" s="294"/>
      <c r="HR126" s="294"/>
      <c r="HS126" s="294"/>
      <c r="HT126" s="294">
        <v>-252000</v>
      </c>
      <c r="HU126" s="294"/>
      <c r="HV126" s="294">
        <v>-240.54</v>
      </c>
      <c r="HW126" s="294"/>
      <c r="HX126" s="294">
        <v>-145123.70000000001</v>
      </c>
      <c r="HY126" s="294">
        <v>-2481.7199999999998</v>
      </c>
      <c r="HZ126" s="294">
        <v>-61.8</v>
      </c>
      <c r="IA126" s="294">
        <v>-2625.6</v>
      </c>
      <c r="IB126" s="294">
        <v>-233.46</v>
      </c>
      <c r="IC126" s="294">
        <v>-848.73</v>
      </c>
      <c r="ID126" s="294"/>
      <c r="IE126" s="294">
        <v>-52.37</v>
      </c>
      <c r="IF126" s="294">
        <v>-20525.72</v>
      </c>
      <c r="IG126" s="294">
        <v>-302.76</v>
      </c>
      <c r="IH126" s="294"/>
      <c r="II126" s="294"/>
      <c r="IJ126" s="294">
        <v>-140.91</v>
      </c>
      <c r="IK126" s="294"/>
      <c r="IL126" s="294"/>
      <c r="IM126" s="294"/>
      <c r="IN126" s="294"/>
      <c r="IO126" s="294"/>
      <c r="IP126" s="294"/>
      <c r="IQ126" s="294"/>
      <c r="IR126" s="294"/>
      <c r="IS126" s="294"/>
      <c r="IT126" s="294"/>
      <c r="IU126" s="294"/>
      <c r="IV126" s="294"/>
      <c r="IW126" s="294">
        <v>-306.55</v>
      </c>
      <c r="IX126" s="294"/>
      <c r="IY126" s="294"/>
      <c r="IZ126" s="294">
        <v>0</v>
      </c>
      <c r="JA126" s="294">
        <v>-14</v>
      </c>
      <c r="JB126" s="294"/>
      <c r="JC126" s="294"/>
      <c r="JD126" s="294"/>
      <c r="JE126" s="294">
        <v>0</v>
      </c>
      <c r="JF126" s="294">
        <v>-1757881.18</v>
      </c>
      <c r="JG126" s="294">
        <v>-2918.04</v>
      </c>
      <c r="JH126" s="294"/>
      <c r="JI126" s="294">
        <v>-349.77</v>
      </c>
      <c r="JJ126" s="294"/>
      <c r="JK126" s="294"/>
      <c r="JL126" s="294"/>
      <c r="JM126" s="294">
        <v>-9234.14</v>
      </c>
      <c r="JN126" s="294"/>
      <c r="JO126" s="294">
        <v>-75.59</v>
      </c>
      <c r="JP126" s="294"/>
      <c r="JQ126" s="294">
        <v>0</v>
      </c>
      <c r="JR126" s="294"/>
      <c r="JS126" s="294"/>
      <c r="JT126" s="294"/>
      <c r="JU126" s="294"/>
      <c r="JV126" s="294"/>
      <c r="JW126" s="294"/>
      <c r="JX126" s="294">
        <v>-958.51</v>
      </c>
      <c r="JY126" s="294">
        <v>-6834.3</v>
      </c>
      <c r="JZ126" s="294">
        <v>0</v>
      </c>
      <c r="KA126" s="294">
        <v>0</v>
      </c>
      <c r="KB126" s="294"/>
      <c r="KC126" s="294"/>
      <c r="KD126" s="294"/>
      <c r="KE126" s="294"/>
      <c r="KF126" s="294"/>
      <c r="KG126" s="294"/>
      <c r="KH126" s="294"/>
      <c r="KI126" s="294">
        <v>-8014.93</v>
      </c>
      <c r="KJ126" s="294"/>
      <c r="KK126" s="294">
        <v>-736</v>
      </c>
      <c r="KL126" s="294"/>
      <c r="KM126" s="294">
        <v>-16311.77</v>
      </c>
      <c r="KN126" s="294"/>
      <c r="KO126" s="294"/>
      <c r="KP126" s="294"/>
      <c r="KQ126" s="294"/>
      <c r="KR126" s="294"/>
      <c r="KS126" s="294"/>
      <c r="KT126" s="294">
        <v>-118921.94</v>
      </c>
      <c r="KU126" s="294"/>
      <c r="KV126" s="294">
        <v>-946.78</v>
      </c>
      <c r="KW126" s="294"/>
      <c r="KX126" s="294">
        <v>0</v>
      </c>
      <c r="KY126" s="294"/>
      <c r="KZ126" s="294"/>
      <c r="LA126" s="294"/>
      <c r="LB126" s="294"/>
      <c r="LC126" s="294"/>
      <c r="LD126" s="294"/>
      <c r="LE126" s="294">
        <v>-2096.04</v>
      </c>
      <c r="LF126" s="294">
        <v>-17327.27</v>
      </c>
      <c r="LG126" s="294">
        <v>-16317941.92</v>
      </c>
      <c r="LH126" s="294"/>
      <c r="LI126" s="294"/>
      <c r="LJ126" s="294"/>
      <c r="LK126" s="294">
        <v>0</v>
      </c>
      <c r="LL126" s="294"/>
      <c r="LM126" s="294">
        <v>8668.85</v>
      </c>
      <c r="LN126" s="294"/>
      <c r="LO126" s="294"/>
      <c r="LP126" s="294"/>
      <c r="LQ126" s="294"/>
      <c r="LR126" s="294"/>
      <c r="LS126" s="294"/>
      <c r="LT126" s="294"/>
      <c r="LU126" s="294"/>
      <c r="LV126" s="294"/>
      <c r="LW126" s="294"/>
      <c r="LX126" s="294"/>
      <c r="LY126" s="294">
        <v>0</v>
      </c>
      <c r="LZ126" s="294"/>
      <c r="MA126" s="294">
        <v>0</v>
      </c>
      <c r="MB126" s="294"/>
      <c r="MC126" s="294">
        <v>-284.72000000000003</v>
      </c>
      <c r="MD126" s="294">
        <v>-51.02</v>
      </c>
      <c r="ME126" s="294"/>
      <c r="MF126" s="294">
        <v>-176.04</v>
      </c>
      <c r="MG126" s="294"/>
      <c r="MH126" s="294"/>
      <c r="MI126" s="294"/>
      <c r="MJ126" s="294"/>
      <c r="MK126" s="294"/>
      <c r="ML126" s="294"/>
      <c r="MM126" s="294"/>
      <c r="MN126" s="294">
        <v>0</v>
      </c>
      <c r="MO126" s="294"/>
      <c r="MP126" s="294">
        <v>-340.09</v>
      </c>
      <c r="MQ126" s="294">
        <v>-1318.54</v>
      </c>
      <c r="MR126" s="294"/>
      <c r="MS126" s="294"/>
      <c r="MT126" s="294"/>
      <c r="MU126" s="294">
        <v>-62.91</v>
      </c>
      <c r="MV126" s="294"/>
      <c r="MW126" s="294"/>
      <c r="MX126" s="294"/>
      <c r="MY126" s="294"/>
      <c r="MZ126" s="294"/>
      <c r="NA126" s="294">
        <v>-14673.09</v>
      </c>
      <c r="NB126" s="294"/>
      <c r="NC126" s="294"/>
      <c r="ND126" s="294"/>
      <c r="NE126" s="294">
        <v>0</v>
      </c>
      <c r="NF126" s="294">
        <v>0</v>
      </c>
      <c r="NG126" s="294"/>
      <c r="NH126" s="294">
        <v>0</v>
      </c>
      <c r="NI126" s="294"/>
      <c r="NJ126" s="294">
        <v>-368.21</v>
      </c>
      <c r="NK126" s="294"/>
      <c r="NL126" s="294">
        <v>0</v>
      </c>
      <c r="NM126" s="294"/>
      <c r="NN126" s="294"/>
      <c r="NO126" s="294"/>
      <c r="NP126" s="294"/>
      <c r="NQ126" s="294"/>
      <c r="NR126" s="294"/>
      <c r="NS126" s="294"/>
      <c r="NT126" s="294"/>
      <c r="NU126" s="294"/>
      <c r="NV126" s="294">
        <v>-10794.36</v>
      </c>
      <c r="NW126" s="294"/>
      <c r="NX126" s="294">
        <v>-9100</v>
      </c>
      <c r="NY126" s="294"/>
      <c r="NZ126" s="294"/>
      <c r="OA126" s="294"/>
      <c r="OB126" s="294"/>
      <c r="OC126" s="294"/>
      <c r="OD126" s="294"/>
      <c r="OE126" s="294">
        <v>0</v>
      </c>
      <c r="OF126" s="294">
        <v>-286.39999999999998</v>
      </c>
      <c r="OG126" s="294">
        <v>-34384.15</v>
      </c>
      <c r="OH126" s="294"/>
      <c r="OI126" s="294"/>
      <c r="OJ126" s="294"/>
      <c r="OK126" s="294"/>
      <c r="OL126" s="294"/>
      <c r="OM126" s="294"/>
      <c r="ON126" s="294"/>
      <c r="OO126" s="294">
        <v>-2316.06</v>
      </c>
      <c r="OP126" s="294"/>
      <c r="OQ126" s="294"/>
      <c r="OR126" s="294"/>
      <c r="OS126" s="294"/>
      <c r="OT126" s="294"/>
      <c r="OU126" s="294"/>
      <c r="OV126" s="294">
        <v>-1500</v>
      </c>
      <c r="OW126" s="294"/>
      <c r="OX126" s="294"/>
      <c r="OY126" s="294">
        <v>-38.130000000000003</v>
      </c>
      <c r="OZ126" s="294">
        <v>-500</v>
      </c>
      <c r="PA126" s="294"/>
      <c r="PB126" s="294"/>
      <c r="PC126" s="294"/>
      <c r="PD126" s="294"/>
      <c r="PE126" s="294"/>
      <c r="PF126" s="294"/>
      <c r="PG126" s="294"/>
      <c r="PH126" s="294"/>
      <c r="PI126" s="294">
        <v>-83630</v>
      </c>
      <c r="PJ126" s="294">
        <v>-7088.51</v>
      </c>
      <c r="PK126" s="294"/>
      <c r="PL126" s="294"/>
      <c r="PM126" s="294"/>
      <c r="PN126" s="294">
        <v>-13.96</v>
      </c>
      <c r="PO126" s="294"/>
      <c r="PP126" s="294"/>
      <c r="PQ126" s="294"/>
      <c r="PR126" s="294"/>
      <c r="PS126" s="294"/>
      <c r="PT126" s="294"/>
      <c r="PU126" s="294"/>
      <c r="PV126" s="294"/>
      <c r="PW126" s="294"/>
      <c r="PX126" s="294"/>
      <c r="PY126" s="294">
        <v>-848.19</v>
      </c>
      <c r="PZ126" s="294"/>
      <c r="QA126" s="294"/>
      <c r="QB126" s="294"/>
      <c r="QC126" s="294"/>
      <c r="QD126" s="294"/>
      <c r="QE126" s="294"/>
      <c r="QF126" s="294"/>
      <c r="QG126" s="294"/>
      <c r="QH126" s="294"/>
      <c r="QI126" s="294">
        <v>-40000</v>
      </c>
      <c r="QJ126" s="294"/>
      <c r="QK126" s="294">
        <v>-122.92</v>
      </c>
      <c r="QL126" s="294">
        <v>-125000</v>
      </c>
      <c r="QM126" s="294"/>
      <c r="QN126" s="294"/>
      <c r="QO126" s="294"/>
      <c r="QP126" s="294"/>
      <c r="QQ126" s="294"/>
      <c r="QR126" s="294"/>
      <c r="QS126" s="294"/>
      <c r="QT126" s="294"/>
      <c r="QU126" s="294"/>
      <c r="QV126" s="294"/>
      <c r="QW126" s="294"/>
      <c r="QX126" s="294"/>
      <c r="QY126" s="294">
        <v>-250</v>
      </c>
      <c r="QZ126" s="294">
        <v>-480</v>
      </c>
      <c r="RA126" s="294"/>
      <c r="RB126" s="294"/>
      <c r="RC126" s="294"/>
      <c r="RD126" s="294">
        <v>0</v>
      </c>
      <c r="RE126" s="294"/>
      <c r="RF126" s="294"/>
      <c r="RG126" s="294"/>
      <c r="RH126" s="294">
        <v>-1386.52</v>
      </c>
      <c r="RI126" s="294"/>
      <c r="RJ126" s="294"/>
      <c r="RK126" s="294"/>
      <c r="RL126" s="294"/>
      <c r="RM126" s="294"/>
      <c r="RN126" s="294">
        <v>-273258.55</v>
      </c>
      <c r="RO126" s="294"/>
      <c r="RP126" s="294">
        <v>0</v>
      </c>
      <c r="RQ126" s="294"/>
      <c r="RR126" s="294">
        <v>-1546.41</v>
      </c>
      <c r="RS126" s="294"/>
      <c r="RT126" s="294">
        <v>0</v>
      </c>
      <c r="RU126" s="294"/>
      <c r="RV126" s="294">
        <v>-11862.31</v>
      </c>
      <c r="RW126" s="294">
        <v>-5764.42</v>
      </c>
      <c r="RX126" s="294"/>
      <c r="RY126" s="294"/>
      <c r="RZ126" s="294"/>
      <c r="SA126" s="294"/>
      <c r="SB126" s="294"/>
      <c r="SC126" s="294"/>
      <c r="SD126" s="294"/>
      <c r="SE126" s="294"/>
      <c r="SF126" s="294"/>
      <c r="SG126" s="294"/>
      <c r="SH126" s="294">
        <v>-24600</v>
      </c>
      <c r="SI126" s="294"/>
      <c r="SJ126" s="294"/>
      <c r="SK126" s="294">
        <v>0</v>
      </c>
      <c r="SL126" s="294"/>
      <c r="SM126" s="294"/>
      <c r="SN126" s="294">
        <v>0</v>
      </c>
      <c r="SO126" s="294">
        <v>-3930.97</v>
      </c>
      <c r="SP126" s="294">
        <v>-492910.35</v>
      </c>
      <c r="SQ126" s="294">
        <v>-11260</v>
      </c>
      <c r="SR126" s="294">
        <v>-200</v>
      </c>
      <c r="SS126" s="294">
        <v>-11090.87</v>
      </c>
      <c r="ST126" s="294">
        <v>-300</v>
      </c>
      <c r="SU126" s="294"/>
      <c r="SV126" s="294"/>
      <c r="SW126" s="294"/>
      <c r="SX126" s="294"/>
      <c r="SY126" s="294"/>
      <c r="SZ126" s="294"/>
      <c r="TA126" s="294"/>
      <c r="TB126" s="294"/>
      <c r="TC126" s="294">
        <v>-79.91</v>
      </c>
      <c r="TD126" s="294"/>
      <c r="TE126" s="294"/>
      <c r="TF126" s="294"/>
      <c r="TG126" s="294">
        <v>0</v>
      </c>
      <c r="TH126" s="294"/>
      <c r="TI126" s="294"/>
      <c r="TJ126" s="294">
        <v>-1056.76</v>
      </c>
      <c r="TK126" s="294"/>
      <c r="TL126" s="294"/>
      <c r="TM126" s="294"/>
      <c r="TN126" s="294"/>
      <c r="TO126" s="294">
        <v>-222.45</v>
      </c>
      <c r="TP126" s="294"/>
      <c r="TQ126" s="294">
        <v>-540.04</v>
      </c>
      <c r="TR126" s="294"/>
      <c r="TS126" s="294"/>
      <c r="TT126" s="294"/>
      <c r="TU126" s="294">
        <v>0</v>
      </c>
      <c r="TV126" s="294"/>
      <c r="TW126" s="294"/>
      <c r="TX126" s="294"/>
      <c r="TY126" s="294"/>
      <c r="TZ126" s="294">
        <v>-606.11</v>
      </c>
      <c r="UA126" s="294"/>
      <c r="UB126" s="294"/>
      <c r="UC126" s="294"/>
      <c r="UD126" s="294"/>
      <c r="UE126" s="294"/>
      <c r="UF126" s="294">
        <v>-38084.06</v>
      </c>
      <c r="UG126" s="294"/>
      <c r="UH126" s="294"/>
      <c r="UI126" s="294"/>
      <c r="UJ126" s="294"/>
      <c r="UK126" s="294"/>
      <c r="UL126" s="294"/>
      <c r="UM126" s="294">
        <v>-18.22</v>
      </c>
      <c r="UN126" s="294"/>
      <c r="UO126" s="294">
        <v>0</v>
      </c>
      <c r="UP126" s="294"/>
      <c r="UQ126" s="294">
        <v>0</v>
      </c>
      <c r="UR126" s="294"/>
      <c r="US126" s="294">
        <v>-998.92</v>
      </c>
      <c r="UT126" s="294"/>
      <c r="UU126" s="294"/>
      <c r="UV126" s="294"/>
      <c r="UW126" s="294"/>
      <c r="UX126" s="294"/>
      <c r="UY126" s="294"/>
      <c r="UZ126" s="294"/>
      <c r="VA126" s="294"/>
      <c r="VB126" s="294"/>
      <c r="VC126" s="294"/>
      <c r="VD126" s="294"/>
      <c r="VE126" s="294">
        <v>-10131.709999999999</v>
      </c>
      <c r="VF126" s="294"/>
      <c r="VG126" s="294"/>
      <c r="VH126" s="294"/>
      <c r="VI126" s="294"/>
      <c r="VJ126" s="294"/>
      <c r="VK126" s="294"/>
      <c r="VL126" s="294"/>
      <c r="VM126" s="294"/>
      <c r="VN126" s="294">
        <v>-1128</v>
      </c>
      <c r="VO126" s="294"/>
      <c r="VP126" s="294"/>
      <c r="VQ126" s="294"/>
      <c r="VR126" s="294"/>
      <c r="VS126" s="294"/>
      <c r="VT126" s="294"/>
      <c r="VU126" s="294"/>
      <c r="VV126" s="294">
        <v>0</v>
      </c>
      <c r="VW126" s="294"/>
      <c r="VX126" s="294"/>
      <c r="VY126" s="294">
        <v>0</v>
      </c>
      <c r="VZ126" s="294"/>
      <c r="WA126" s="294"/>
      <c r="WB126" s="294">
        <v>-24.01</v>
      </c>
      <c r="WC126" s="294">
        <v>-127.79</v>
      </c>
      <c r="WD126" s="294"/>
      <c r="WE126" s="294">
        <v>-194.24</v>
      </c>
      <c r="WF126" s="294"/>
      <c r="WG126" s="294">
        <v>-70278.53</v>
      </c>
      <c r="WH126" s="294"/>
      <c r="WI126" s="294">
        <v>-26.25</v>
      </c>
      <c r="WJ126" s="294">
        <v>-329.79</v>
      </c>
      <c r="WK126" s="294">
        <v>-48329.73</v>
      </c>
      <c r="WL126" s="294">
        <v>-8649.93</v>
      </c>
      <c r="WM126" s="294">
        <v>-14.42</v>
      </c>
      <c r="WN126" s="294"/>
      <c r="WO126" s="294"/>
      <c r="WP126" s="294">
        <v>0</v>
      </c>
      <c r="WQ126" s="294"/>
      <c r="WR126" s="294">
        <v>0</v>
      </c>
      <c r="WS126" s="294">
        <v>-1012.32</v>
      </c>
      <c r="WT126" s="294"/>
      <c r="WU126" s="294">
        <v>0</v>
      </c>
      <c r="WV126" s="294">
        <v>-21844.84</v>
      </c>
      <c r="WW126" s="294"/>
      <c r="WX126" s="294">
        <v>-202.19</v>
      </c>
      <c r="WY126" s="294">
        <v>-283.89</v>
      </c>
      <c r="WZ126" s="294"/>
      <c r="XA126" s="294"/>
      <c r="XB126" s="294"/>
      <c r="XC126" s="294">
        <v>-562.30999999999995</v>
      </c>
      <c r="XD126" s="294"/>
      <c r="XE126" s="294">
        <v>-720</v>
      </c>
      <c r="XF126" s="294"/>
      <c r="XG126" s="294"/>
      <c r="XH126" s="294"/>
      <c r="XI126" s="294">
        <v>0</v>
      </c>
      <c r="XJ126" s="294"/>
      <c r="XK126" s="294"/>
      <c r="XL126" s="294"/>
      <c r="XM126" s="294"/>
      <c r="XN126" s="294"/>
      <c r="XO126" s="294"/>
      <c r="XP126" s="294"/>
      <c r="XQ126" s="294"/>
      <c r="XR126" s="294"/>
      <c r="XS126" s="294"/>
      <c r="XT126" s="294"/>
      <c r="XU126" s="294"/>
      <c r="XV126" s="294"/>
      <c r="XW126" s="294">
        <v>0</v>
      </c>
      <c r="XX126" s="294"/>
      <c r="XY126" s="294"/>
      <c r="XZ126" s="294"/>
      <c r="YA126" s="294"/>
      <c r="YB126" s="294"/>
      <c r="YC126" s="294">
        <v>0</v>
      </c>
      <c r="YD126" s="294"/>
      <c r="YE126" s="294"/>
      <c r="YF126" s="294">
        <v>-51.99</v>
      </c>
      <c r="YG126" s="294"/>
      <c r="YH126" s="294"/>
      <c r="YI126" s="294"/>
      <c r="YJ126" s="294"/>
      <c r="YK126" s="294"/>
      <c r="YL126" s="294"/>
      <c r="YM126" s="294"/>
      <c r="YN126" s="294">
        <v>-266.97000000000003</v>
      </c>
      <c r="YO126" s="294"/>
      <c r="YP126" s="294"/>
      <c r="YQ126" s="294">
        <v>-210.7</v>
      </c>
      <c r="YR126" s="294">
        <v>-283.26</v>
      </c>
      <c r="YS126" s="294"/>
      <c r="YT126" s="294"/>
      <c r="YU126" s="294"/>
      <c r="YV126" s="294"/>
      <c r="YW126" s="294">
        <v>-195.27</v>
      </c>
      <c r="YX126" s="294"/>
      <c r="YY126" s="294"/>
      <c r="YZ126" s="294"/>
      <c r="ZA126" s="294"/>
      <c r="ZB126" s="294"/>
      <c r="ZC126" s="294"/>
      <c r="ZD126" s="294"/>
      <c r="ZE126" s="294"/>
      <c r="ZF126" s="294"/>
      <c r="ZG126" s="294"/>
      <c r="ZH126" s="294">
        <v>0</v>
      </c>
      <c r="ZI126" s="294"/>
      <c r="ZJ126" s="294">
        <v>-14980</v>
      </c>
      <c r="ZK126" s="294"/>
      <c r="ZL126" s="294"/>
      <c r="ZM126" s="294"/>
      <c r="ZN126" s="294"/>
      <c r="ZO126" s="294"/>
      <c r="ZP126" s="294">
        <v>-66.77</v>
      </c>
      <c r="ZQ126" s="294"/>
      <c r="ZR126" s="294"/>
      <c r="ZS126" s="294"/>
      <c r="ZT126" s="294">
        <v>-291.56</v>
      </c>
      <c r="ZU126" s="294"/>
      <c r="ZV126" s="294"/>
      <c r="ZW126" s="294">
        <v>-65.56</v>
      </c>
      <c r="ZX126" s="294"/>
      <c r="ZY126" s="294"/>
      <c r="ZZ126" s="294"/>
      <c r="AAA126" s="294">
        <v>-3.29</v>
      </c>
      <c r="AAB126" s="294"/>
      <c r="AAC126" s="294">
        <v>0</v>
      </c>
      <c r="AAD126" s="294"/>
      <c r="AAE126" s="294"/>
      <c r="AAF126" s="294"/>
      <c r="AAG126" s="294"/>
      <c r="AAH126" s="294"/>
      <c r="AAI126" s="294"/>
      <c r="AAJ126" s="294"/>
      <c r="AAK126" s="294"/>
      <c r="AAL126" s="294">
        <v>-1600</v>
      </c>
      <c r="AAM126" s="294">
        <v>-182.85</v>
      </c>
      <c r="AAN126" s="294"/>
      <c r="AAO126" s="294"/>
      <c r="AAP126" s="294">
        <v>-74146.070000000007</v>
      </c>
      <c r="AAQ126" s="294"/>
      <c r="AAR126" s="294">
        <v>-6415.28</v>
      </c>
      <c r="AAS126" s="294">
        <v>0</v>
      </c>
      <c r="AAT126" s="294"/>
      <c r="AAU126" s="294">
        <v>-349.43</v>
      </c>
      <c r="AAV126" s="294"/>
      <c r="AAW126" s="294">
        <v>-65586.34</v>
      </c>
      <c r="AAX126" s="294"/>
      <c r="AAY126" s="294">
        <v>0</v>
      </c>
      <c r="AAZ126" s="294"/>
      <c r="ABA126" s="294"/>
      <c r="ABB126" s="294">
        <v>-84.35</v>
      </c>
      <c r="ABC126" s="294">
        <v>-1586.2</v>
      </c>
      <c r="ABD126" s="294">
        <v>-17352.45</v>
      </c>
      <c r="ABE126" s="294"/>
      <c r="ABF126" s="294"/>
      <c r="ABG126" s="294">
        <v>-28910.44</v>
      </c>
      <c r="ABH126" s="294">
        <v>0</v>
      </c>
      <c r="ABI126" s="294"/>
      <c r="ABJ126" s="294">
        <v>-3299.29</v>
      </c>
      <c r="ABK126" s="294">
        <v>0</v>
      </c>
      <c r="ABL126" s="294"/>
      <c r="ABM126" s="294">
        <v>0</v>
      </c>
      <c r="ABN126" s="294">
        <v>-88543.54</v>
      </c>
      <c r="ABO126" s="294"/>
      <c r="ABP126" s="294"/>
      <c r="ABQ126" s="294"/>
      <c r="ABR126" s="294"/>
      <c r="ABS126" s="294"/>
      <c r="ABT126" s="294">
        <v>-10000</v>
      </c>
      <c r="ABU126" s="294"/>
      <c r="ABV126" s="294"/>
      <c r="ABW126" s="294"/>
      <c r="ABX126" s="294"/>
      <c r="ABY126" s="294"/>
      <c r="ABZ126" s="294">
        <v>-875.8</v>
      </c>
      <c r="ACA126" s="294"/>
      <c r="ACB126" s="294"/>
      <c r="ACC126" s="294">
        <v>0</v>
      </c>
      <c r="ACD126" s="294"/>
      <c r="ACE126" s="294">
        <v>-1375.16</v>
      </c>
      <c r="ACF126" s="294"/>
      <c r="ACG126" s="294">
        <v>-321.13</v>
      </c>
      <c r="ACH126" s="294">
        <v>-377.19</v>
      </c>
      <c r="ACI126" s="294"/>
      <c r="ACJ126" s="294"/>
      <c r="ACK126" s="294"/>
      <c r="ACL126" s="294"/>
      <c r="ACM126" s="294">
        <v>-307338.69</v>
      </c>
      <c r="ACN126" s="294"/>
      <c r="ACO126" s="294"/>
      <c r="ACP126" s="294"/>
      <c r="ACQ126" s="294">
        <v>0</v>
      </c>
      <c r="ACR126" s="294"/>
      <c r="ACS126" s="294"/>
      <c r="ACT126" s="294"/>
      <c r="ACU126" s="294"/>
      <c r="ACV126" s="294"/>
      <c r="ACW126" s="294"/>
      <c r="ACX126" s="294"/>
      <c r="ACY126" s="294"/>
      <c r="ACZ126" s="294"/>
      <c r="ADA126" s="294"/>
      <c r="ADB126" s="294"/>
      <c r="ADC126" s="294"/>
      <c r="ADD126" s="294"/>
      <c r="ADE126" s="294"/>
      <c r="ADF126" s="294"/>
      <c r="ADG126" s="294"/>
      <c r="ADH126" s="294">
        <v>-12504.25</v>
      </c>
      <c r="ADI126" s="294"/>
      <c r="ADJ126" s="294">
        <v>0</v>
      </c>
      <c r="ADK126" s="294"/>
      <c r="ADL126" s="294"/>
      <c r="ADM126" s="294"/>
      <c r="ADN126" s="294"/>
      <c r="ADO126" s="294"/>
      <c r="ADP126" s="294">
        <v>-8650</v>
      </c>
      <c r="ADQ126" s="294">
        <v>-270.69</v>
      </c>
      <c r="ADR126" s="294"/>
      <c r="ADS126" s="294"/>
      <c r="ADT126" s="294"/>
      <c r="ADU126" s="294"/>
      <c r="ADV126" s="294">
        <v>0</v>
      </c>
      <c r="ADW126" s="294"/>
      <c r="ADX126" s="294"/>
      <c r="ADY126" s="294"/>
      <c r="ADZ126" s="294"/>
      <c r="AEA126" s="294"/>
      <c r="AEB126" s="294">
        <v>-120376.96000000001</v>
      </c>
      <c r="AEC126" s="294"/>
      <c r="AED126" s="294"/>
      <c r="AEE126" s="294"/>
      <c r="AEF126" s="294"/>
      <c r="AEG126" s="294">
        <v>0</v>
      </c>
      <c r="AEH126" s="294"/>
      <c r="AEI126" s="294">
        <v>-3000</v>
      </c>
      <c r="AEJ126" s="294">
        <v>-9000</v>
      </c>
      <c r="AEK126" s="294">
        <v>-15.68</v>
      </c>
      <c r="AEL126" s="294"/>
      <c r="AEM126" s="294"/>
      <c r="AEN126" s="294">
        <v>-597.28</v>
      </c>
      <c r="AEO126" s="294"/>
      <c r="AEP126" s="294"/>
      <c r="AEQ126" s="294"/>
      <c r="AER126" s="294">
        <v>-50921.22</v>
      </c>
      <c r="AES126" s="294"/>
      <c r="AET126" s="294">
        <v>0</v>
      </c>
      <c r="AEU126" s="294">
        <v>-34.28</v>
      </c>
      <c r="AEV126" s="294">
        <v>-9.84</v>
      </c>
      <c r="AEW126" s="294"/>
      <c r="AEX126" s="294">
        <v>-161.9</v>
      </c>
      <c r="AEY126" s="294"/>
      <c r="AEZ126" s="294">
        <v>0</v>
      </c>
      <c r="AFA126" s="294">
        <v>-198.83</v>
      </c>
      <c r="AFB126" s="294">
        <v>-98.67</v>
      </c>
      <c r="AFC126" s="294"/>
      <c r="AFD126" s="294"/>
      <c r="AFE126" s="294">
        <v>-582.66</v>
      </c>
      <c r="AFF126" s="294"/>
      <c r="AFG126" s="294"/>
      <c r="AFH126" s="294"/>
      <c r="AFI126" s="294"/>
      <c r="AFJ126" s="294">
        <v>0</v>
      </c>
      <c r="AFK126" s="294"/>
      <c r="AFL126" s="294"/>
      <c r="AFM126" s="294">
        <v>-433.27</v>
      </c>
      <c r="AFN126" s="294">
        <v>0</v>
      </c>
      <c r="AFO126" s="294"/>
      <c r="AFP126" s="294"/>
      <c r="AFQ126" s="294"/>
      <c r="AFR126" s="294"/>
      <c r="AFS126" s="294">
        <v>0</v>
      </c>
      <c r="AFT126" s="294"/>
      <c r="AFU126" s="294"/>
      <c r="AFV126" s="294"/>
      <c r="AFW126" s="294"/>
      <c r="AFX126" s="294"/>
      <c r="AFY126" s="294"/>
      <c r="AFZ126" s="294"/>
      <c r="AGA126" s="294"/>
      <c r="AGB126" s="294"/>
      <c r="AGC126" s="294"/>
      <c r="AGD126" s="294"/>
      <c r="AGE126" s="294"/>
      <c r="AGF126" s="294">
        <v>-1.27</v>
      </c>
      <c r="AGG126" s="294">
        <v>0</v>
      </c>
      <c r="AGH126" s="294">
        <v>-0.56999999999999995</v>
      </c>
      <c r="AGI126" s="294"/>
      <c r="AGJ126" s="294">
        <v>-0.16</v>
      </c>
      <c r="AGK126" s="294"/>
      <c r="AGL126" s="294"/>
      <c r="AGM126" s="294"/>
      <c r="AGN126" s="294"/>
      <c r="AGO126" s="294"/>
      <c r="AGP126" s="294"/>
      <c r="AGQ126" s="294"/>
      <c r="AGR126" s="294"/>
      <c r="AGS126" s="294">
        <v>0</v>
      </c>
      <c r="AGT126" s="294"/>
      <c r="AGU126" s="294"/>
      <c r="AGV126" s="294"/>
      <c r="AGW126" s="294"/>
      <c r="AGX126" s="294"/>
      <c r="AGY126" s="294"/>
      <c r="AGZ126" s="294"/>
      <c r="AHA126" s="294"/>
      <c r="AHB126" s="294"/>
      <c r="AHC126" s="294"/>
      <c r="AHD126" s="294"/>
      <c r="AHE126" s="294"/>
      <c r="AHF126" s="294"/>
      <c r="AHG126" s="294"/>
      <c r="AHH126" s="294"/>
      <c r="AHI126" s="294"/>
      <c r="AHJ126" s="294"/>
      <c r="AHK126" s="294"/>
      <c r="AHL126" s="294"/>
      <c r="AHM126" s="294">
        <v>0</v>
      </c>
      <c r="AHN126" s="294">
        <v>-100</v>
      </c>
      <c r="AHO126" s="294"/>
      <c r="AHP126" s="294">
        <v>0</v>
      </c>
      <c r="AHQ126" s="294">
        <v>-56.79</v>
      </c>
      <c r="AHR126" s="329"/>
      <c r="AHS126" s="294">
        <f t="shared" si="53"/>
        <v>-23457850.489999998</v>
      </c>
      <c r="AHT126" s="271" t="b">
        <f t="shared" si="54"/>
        <v>1</v>
      </c>
      <c r="AHU126" s="271" t="s">
        <v>6273</v>
      </c>
      <c r="AHV126" s="271" t="s">
        <v>6189</v>
      </c>
      <c r="AHW126" s="271" t="s">
        <v>6190</v>
      </c>
    </row>
    <row r="127" spans="1:907" ht="24" x14ac:dyDescent="0.8">
      <c r="A127" s="270" t="s">
        <v>6273</v>
      </c>
      <c r="B127" s="270" t="s">
        <v>6191</v>
      </c>
      <c r="C127" s="271" t="s">
        <v>6192</v>
      </c>
      <c r="D127" s="294">
        <v>-2397983.25</v>
      </c>
      <c r="E127" s="294">
        <v>0</v>
      </c>
      <c r="F127" s="294"/>
      <c r="G127" s="294">
        <v>-53052</v>
      </c>
      <c r="H127" s="294">
        <v>-159000</v>
      </c>
      <c r="I127" s="294"/>
      <c r="J127" s="294">
        <v>-1841736.5</v>
      </c>
      <c r="K127" s="294"/>
      <c r="L127" s="294">
        <v>-341527</v>
      </c>
      <c r="M127" s="294"/>
      <c r="N127" s="294"/>
      <c r="O127" s="294">
        <v>0</v>
      </c>
      <c r="P127" s="294">
        <v>0</v>
      </c>
      <c r="Q127" s="294"/>
      <c r="R127" s="294"/>
      <c r="S127" s="294"/>
      <c r="T127" s="294"/>
      <c r="U127" s="294"/>
      <c r="V127" s="294">
        <v>-72728680.829999998</v>
      </c>
      <c r="W127" s="294">
        <v>-212880</v>
      </c>
      <c r="X127" s="294">
        <v>0</v>
      </c>
      <c r="Y127" s="294">
        <v>-1066018.07</v>
      </c>
      <c r="Z127" s="294">
        <v>-190722.5</v>
      </c>
      <c r="AA127" s="294">
        <v>-153225</v>
      </c>
      <c r="AB127" s="294">
        <v>-287215.69</v>
      </c>
      <c r="AC127" s="294">
        <v>-515195</v>
      </c>
      <c r="AD127" s="294">
        <v>-174476.2</v>
      </c>
      <c r="AE127" s="294">
        <v>0</v>
      </c>
      <c r="AF127" s="294">
        <v>-2103</v>
      </c>
      <c r="AG127" s="294">
        <v>-288836</v>
      </c>
      <c r="AH127" s="294">
        <v>-13604383.300000001</v>
      </c>
      <c r="AI127" s="294">
        <v>-746421</v>
      </c>
      <c r="AJ127" s="294">
        <v>-53525</v>
      </c>
      <c r="AK127" s="294">
        <v>0</v>
      </c>
      <c r="AL127" s="294">
        <v>-412790</v>
      </c>
      <c r="AM127" s="294">
        <v>-231003.5</v>
      </c>
      <c r="AN127" s="294"/>
      <c r="AO127" s="294">
        <v>-137988</v>
      </c>
      <c r="AP127" s="294">
        <v>-71480</v>
      </c>
      <c r="AQ127" s="294">
        <v>-21000</v>
      </c>
      <c r="AR127" s="294">
        <v>-1770650.65</v>
      </c>
      <c r="AS127" s="294"/>
      <c r="AT127" s="294">
        <v>-148662.71</v>
      </c>
      <c r="AU127" s="294">
        <v>0</v>
      </c>
      <c r="AV127" s="294">
        <v>-221813.47</v>
      </c>
      <c r="AW127" s="294">
        <v>-2190</v>
      </c>
      <c r="AX127" s="294"/>
      <c r="AY127" s="294"/>
      <c r="AZ127" s="294">
        <v>-19300</v>
      </c>
      <c r="BA127" s="294">
        <v>-56300</v>
      </c>
      <c r="BB127" s="294"/>
      <c r="BC127" s="294"/>
      <c r="BD127" s="294">
        <v>-229300</v>
      </c>
      <c r="BE127" s="294">
        <v>-16200</v>
      </c>
      <c r="BF127" s="294">
        <v>-247415.09</v>
      </c>
      <c r="BG127" s="294">
        <v>-6510</v>
      </c>
      <c r="BH127" s="294">
        <v>-3313157</v>
      </c>
      <c r="BI127" s="294">
        <v>-227556.85</v>
      </c>
      <c r="BJ127" s="294">
        <v>-143070</v>
      </c>
      <c r="BK127" s="294">
        <v>-128500</v>
      </c>
      <c r="BL127" s="294">
        <v>-10000</v>
      </c>
      <c r="BM127" s="294">
        <v>-2417.5</v>
      </c>
      <c r="BN127" s="294">
        <v>-25611.58</v>
      </c>
      <c r="BO127" s="294">
        <v>-158514.94</v>
      </c>
      <c r="BP127" s="294"/>
      <c r="BQ127" s="294"/>
      <c r="BR127" s="294">
        <v>-20253479.030000001</v>
      </c>
      <c r="BS127" s="294">
        <v>-30339.5</v>
      </c>
      <c r="BT127" s="294">
        <v>-13299.12</v>
      </c>
      <c r="BU127" s="294">
        <v>-89340</v>
      </c>
      <c r="BV127" s="294">
        <v>-10569</v>
      </c>
      <c r="BW127" s="294">
        <v>-11995</v>
      </c>
      <c r="BX127" s="294">
        <v>0</v>
      </c>
      <c r="BY127" s="294">
        <v>0</v>
      </c>
      <c r="BZ127" s="294"/>
      <c r="CA127" s="294"/>
      <c r="CB127" s="294">
        <v>0</v>
      </c>
      <c r="CC127" s="294">
        <v>0</v>
      </c>
      <c r="CD127" s="294"/>
      <c r="CE127" s="294">
        <v>0</v>
      </c>
      <c r="CF127" s="294"/>
      <c r="CG127" s="294">
        <v>-615965.94999999995</v>
      </c>
      <c r="CH127" s="294">
        <v>-443503.53</v>
      </c>
      <c r="CI127" s="294">
        <v>-417721.49</v>
      </c>
      <c r="CJ127" s="294">
        <v>-99711.8</v>
      </c>
      <c r="CK127" s="294">
        <v>-16357.05</v>
      </c>
      <c r="CL127" s="294">
        <v>-225604</v>
      </c>
      <c r="CM127" s="294">
        <v>-199750</v>
      </c>
      <c r="CN127" s="294"/>
      <c r="CO127" s="294">
        <v>-12950</v>
      </c>
      <c r="CP127" s="294">
        <v>-87213</v>
      </c>
      <c r="CQ127" s="294">
        <v>-21061.5</v>
      </c>
      <c r="CR127" s="294"/>
      <c r="CS127" s="294">
        <v>-386002</v>
      </c>
      <c r="CT127" s="294">
        <v>-937701.88</v>
      </c>
      <c r="CU127" s="294"/>
      <c r="CV127" s="294">
        <v>-113008</v>
      </c>
      <c r="CW127" s="294">
        <v>-148498.15</v>
      </c>
      <c r="CX127" s="294">
        <v>0</v>
      </c>
      <c r="CY127" s="294">
        <v>-85544</v>
      </c>
      <c r="CZ127" s="294"/>
      <c r="DA127" s="294">
        <v>0</v>
      </c>
      <c r="DB127" s="294">
        <v>-812815.64</v>
      </c>
      <c r="DC127" s="294">
        <v>-1183628</v>
      </c>
      <c r="DD127" s="294">
        <v>-275821.45</v>
      </c>
      <c r="DE127" s="294">
        <v>-73121</v>
      </c>
      <c r="DF127" s="294">
        <v>0</v>
      </c>
      <c r="DG127" s="294">
        <v>-325000</v>
      </c>
      <c r="DH127" s="294">
        <v>-3508.65</v>
      </c>
      <c r="DI127" s="294">
        <v>0</v>
      </c>
      <c r="DJ127" s="294">
        <v>-52450</v>
      </c>
      <c r="DK127" s="294">
        <v>-52176294.270000003</v>
      </c>
      <c r="DL127" s="294"/>
      <c r="DM127" s="294">
        <v>0</v>
      </c>
      <c r="DN127" s="294">
        <v>-198934.16</v>
      </c>
      <c r="DO127" s="294">
        <v>0</v>
      </c>
      <c r="DP127" s="294">
        <v>0</v>
      </c>
      <c r="DQ127" s="294">
        <v>-363374.48</v>
      </c>
      <c r="DR127" s="294">
        <v>0</v>
      </c>
      <c r="DS127" s="294"/>
      <c r="DT127" s="294">
        <v>-18311301.809999999</v>
      </c>
      <c r="DU127" s="294"/>
      <c r="DV127" s="294">
        <v>-133200</v>
      </c>
      <c r="DW127" s="294">
        <v>-224176</v>
      </c>
      <c r="DX127" s="294">
        <v>-203879</v>
      </c>
      <c r="DY127" s="294"/>
      <c r="DZ127" s="294">
        <v>-76565</v>
      </c>
      <c r="EA127" s="294">
        <v>0</v>
      </c>
      <c r="EB127" s="294">
        <v>-24720</v>
      </c>
      <c r="EC127" s="294"/>
      <c r="ED127" s="294">
        <v>-219234.8</v>
      </c>
      <c r="EE127" s="294">
        <v>-859954.5</v>
      </c>
      <c r="EF127" s="294">
        <v>-236193.43</v>
      </c>
      <c r="EG127" s="294">
        <v>0</v>
      </c>
      <c r="EH127" s="294">
        <v>-174818</v>
      </c>
      <c r="EI127" s="294">
        <v>-6200</v>
      </c>
      <c r="EJ127" s="294">
        <v>-7486</v>
      </c>
      <c r="EK127" s="294">
        <v>-15050</v>
      </c>
      <c r="EL127" s="294">
        <v>-1100</v>
      </c>
      <c r="EM127" s="294">
        <v>-123751.2</v>
      </c>
      <c r="EN127" s="294">
        <v>-33892957.670000002</v>
      </c>
      <c r="EO127" s="294"/>
      <c r="EP127" s="294"/>
      <c r="EQ127" s="294">
        <v>0</v>
      </c>
      <c r="ER127" s="294"/>
      <c r="ES127" s="294"/>
      <c r="ET127" s="294"/>
      <c r="EU127" s="294"/>
      <c r="EV127" s="294"/>
      <c r="EW127" s="294">
        <v>-5710465.7199999997</v>
      </c>
      <c r="EX127" s="294">
        <v>-12960</v>
      </c>
      <c r="EY127" s="294">
        <v>-144600</v>
      </c>
      <c r="EZ127" s="294">
        <v>0</v>
      </c>
      <c r="FA127" s="294">
        <v>-76185</v>
      </c>
      <c r="FB127" s="294">
        <v>-33862.019999999997</v>
      </c>
      <c r="FC127" s="294">
        <v>-305194.5</v>
      </c>
      <c r="FD127" s="294">
        <v>-2160</v>
      </c>
      <c r="FE127" s="294">
        <v>-220456.46</v>
      </c>
      <c r="FF127" s="294">
        <v>-71173</v>
      </c>
      <c r="FG127" s="294">
        <v>-18000</v>
      </c>
      <c r="FH127" s="294">
        <v>-3187</v>
      </c>
      <c r="FI127" s="294">
        <v>-990133.66</v>
      </c>
      <c r="FJ127" s="294"/>
      <c r="FK127" s="294"/>
      <c r="FL127" s="294">
        <v>0</v>
      </c>
      <c r="FM127" s="294">
        <v>-360299.14</v>
      </c>
      <c r="FN127" s="294"/>
      <c r="FO127" s="294"/>
      <c r="FP127" s="294"/>
      <c r="FQ127" s="294">
        <v>-9545602.3900000006</v>
      </c>
      <c r="FR127" s="294">
        <v>-898</v>
      </c>
      <c r="FS127" s="294">
        <v>-8425.2000000000007</v>
      </c>
      <c r="FT127" s="294">
        <v>0</v>
      </c>
      <c r="FU127" s="294">
        <v>-50086.15</v>
      </c>
      <c r="FV127" s="294">
        <v>-311162.7</v>
      </c>
      <c r="FW127" s="294">
        <v>-27047</v>
      </c>
      <c r="FX127" s="294">
        <v>0</v>
      </c>
      <c r="FY127" s="294">
        <v>-1292</v>
      </c>
      <c r="FZ127" s="294">
        <v>-1915</v>
      </c>
      <c r="GA127" s="294"/>
      <c r="GB127" s="294">
        <v>0</v>
      </c>
      <c r="GC127" s="294">
        <v>-89539.42</v>
      </c>
      <c r="GD127" s="294">
        <v>-55683</v>
      </c>
      <c r="GE127" s="294">
        <v>-15490095.369999999</v>
      </c>
      <c r="GF127" s="294"/>
      <c r="GG127" s="294">
        <v>-22653.1</v>
      </c>
      <c r="GH127" s="294">
        <v>-9073947.25</v>
      </c>
      <c r="GI127" s="294">
        <v>0</v>
      </c>
      <c r="GJ127" s="294">
        <v>-20320</v>
      </c>
      <c r="GK127" s="294">
        <v>-16598.439999999999</v>
      </c>
      <c r="GL127" s="294">
        <v>-374851.27</v>
      </c>
      <c r="GM127" s="294">
        <v>-29707</v>
      </c>
      <c r="GN127" s="294">
        <v>0</v>
      </c>
      <c r="GO127" s="294">
        <v>-4718.04</v>
      </c>
      <c r="GP127" s="294"/>
      <c r="GQ127" s="294">
        <v>-671029.87</v>
      </c>
      <c r="GR127" s="294">
        <v>-14645</v>
      </c>
      <c r="GS127" s="294">
        <v>0</v>
      </c>
      <c r="GT127" s="294">
        <v>-30404</v>
      </c>
      <c r="GU127" s="294">
        <v>-22246</v>
      </c>
      <c r="GV127" s="294"/>
      <c r="GW127" s="294">
        <v>-35340.199999999997</v>
      </c>
      <c r="GX127" s="294">
        <v>-144530.67000000001</v>
      </c>
      <c r="GY127" s="294">
        <v>-85500</v>
      </c>
      <c r="GZ127" s="294">
        <v>-18480</v>
      </c>
      <c r="HA127" s="294">
        <v>-2527689.7000000002</v>
      </c>
      <c r="HB127" s="294">
        <v>-109075</v>
      </c>
      <c r="HC127" s="294">
        <v>-2368001.16</v>
      </c>
      <c r="HD127" s="294">
        <v>-1648351.08</v>
      </c>
      <c r="HE127" s="294">
        <v>-3492026.45</v>
      </c>
      <c r="HF127" s="294">
        <v>-1230456.6499999999</v>
      </c>
      <c r="HG127" s="294"/>
      <c r="HH127" s="294">
        <v>0</v>
      </c>
      <c r="HI127" s="294"/>
      <c r="HJ127" s="294">
        <v>-631553.62</v>
      </c>
      <c r="HK127" s="294"/>
      <c r="HL127" s="294">
        <v>-4346450</v>
      </c>
      <c r="HM127" s="294"/>
      <c r="HN127" s="294">
        <v>-151.77000000000001</v>
      </c>
      <c r="HO127" s="294">
        <v>-3660.69</v>
      </c>
      <c r="HP127" s="294">
        <v>-734985.99</v>
      </c>
      <c r="HQ127" s="294">
        <v>-27880.37</v>
      </c>
      <c r="HR127" s="294">
        <v>-3116928.0300000003</v>
      </c>
      <c r="HS127" s="294">
        <v>-101782.43</v>
      </c>
      <c r="HT127" s="294"/>
      <c r="HU127" s="294">
        <v>0</v>
      </c>
      <c r="HV127" s="294">
        <v>0</v>
      </c>
      <c r="HW127" s="294"/>
      <c r="HX127" s="294">
        <v>-7496.6</v>
      </c>
      <c r="HY127" s="294">
        <v>-209618</v>
      </c>
      <c r="HZ127" s="294"/>
      <c r="IA127" s="294"/>
      <c r="IB127" s="294"/>
      <c r="IC127" s="294">
        <v>0</v>
      </c>
      <c r="ID127" s="294">
        <v>-139050</v>
      </c>
      <c r="IE127" s="294"/>
      <c r="IF127" s="294"/>
      <c r="IG127" s="294"/>
      <c r="IH127" s="294">
        <v>-336112.52</v>
      </c>
      <c r="II127" s="294">
        <v>-1662810.25</v>
      </c>
      <c r="IJ127" s="294">
        <v>-180808.53</v>
      </c>
      <c r="IK127" s="294">
        <v>-181.37</v>
      </c>
      <c r="IL127" s="294">
        <v>0</v>
      </c>
      <c r="IM127" s="294">
        <v>-257603.12</v>
      </c>
      <c r="IN127" s="294"/>
      <c r="IO127" s="294">
        <v>-600150</v>
      </c>
      <c r="IP127" s="294">
        <v>0</v>
      </c>
      <c r="IQ127" s="294">
        <v>-288589.51</v>
      </c>
      <c r="IR127" s="294">
        <v>-2000</v>
      </c>
      <c r="IS127" s="294">
        <v>-1162121.17</v>
      </c>
      <c r="IT127" s="294">
        <v>-29297220.330000002</v>
      </c>
      <c r="IU127" s="294">
        <v>0</v>
      </c>
      <c r="IV127" s="294"/>
      <c r="IW127" s="294">
        <v>0</v>
      </c>
      <c r="IX127" s="294"/>
      <c r="IY127" s="294"/>
      <c r="IZ127" s="294"/>
      <c r="JA127" s="294"/>
      <c r="JB127" s="294"/>
      <c r="JC127" s="294">
        <v>-417023.5</v>
      </c>
      <c r="JD127" s="294">
        <v>0</v>
      </c>
      <c r="JE127" s="294">
        <v>-1459793.77</v>
      </c>
      <c r="JF127" s="294">
        <v>-344396.18</v>
      </c>
      <c r="JG127" s="294">
        <v>-252000</v>
      </c>
      <c r="JH127" s="294">
        <v>0</v>
      </c>
      <c r="JI127" s="294"/>
      <c r="JJ127" s="294">
        <v>-55445.36</v>
      </c>
      <c r="JK127" s="294">
        <v>-12519793.359999999</v>
      </c>
      <c r="JL127" s="294"/>
      <c r="JM127" s="294"/>
      <c r="JN127" s="294">
        <v>-169949.2</v>
      </c>
      <c r="JO127" s="294"/>
      <c r="JP127" s="294">
        <v>0</v>
      </c>
      <c r="JQ127" s="294">
        <v>0</v>
      </c>
      <c r="JR127" s="294">
        <v>0</v>
      </c>
      <c r="JS127" s="294">
        <v>0</v>
      </c>
      <c r="JT127" s="294">
        <v>-153330</v>
      </c>
      <c r="JU127" s="294"/>
      <c r="JV127" s="294">
        <v>-2250</v>
      </c>
      <c r="JW127" s="294">
        <v>-10000</v>
      </c>
      <c r="JX127" s="294">
        <v>0</v>
      </c>
      <c r="JY127" s="294">
        <v>0</v>
      </c>
      <c r="JZ127" s="294"/>
      <c r="KA127" s="294"/>
      <c r="KB127" s="294">
        <v>-631057.09</v>
      </c>
      <c r="KC127" s="294">
        <v>-956.76</v>
      </c>
      <c r="KD127" s="294">
        <v>-462550</v>
      </c>
      <c r="KE127" s="294">
        <v>0</v>
      </c>
      <c r="KF127" s="294">
        <v>0</v>
      </c>
      <c r="KG127" s="294">
        <v>-386053.73</v>
      </c>
      <c r="KH127" s="294">
        <v>-20591731.149999999</v>
      </c>
      <c r="KI127" s="294"/>
      <c r="KJ127" s="294">
        <v>0</v>
      </c>
      <c r="KK127" s="294">
        <v>0</v>
      </c>
      <c r="KL127" s="294">
        <v>0</v>
      </c>
      <c r="KM127" s="294"/>
      <c r="KN127" s="294"/>
      <c r="KO127" s="294"/>
      <c r="KP127" s="294"/>
      <c r="KQ127" s="294">
        <v>0</v>
      </c>
      <c r="KR127" s="294">
        <v>-36327.75</v>
      </c>
      <c r="KS127" s="294">
        <v>-26749.58</v>
      </c>
      <c r="KT127" s="294">
        <v>-1377531.06</v>
      </c>
      <c r="KU127" s="294">
        <v>-481760</v>
      </c>
      <c r="KV127" s="294">
        <v>-212200</v>
      </c>
      <c r="KW127" s="294"/>
      <c r="KX127" s="294">
        <v>-332416.8</v>
      </c>
      <c r="KY127" s="294">
        <v>-21251550.329999998</v>
      </c>
      <c r="KZ127" s="294"/>
      <c r="LA127" s="294">
        <v>0</v>
      </c>
      <c r="LB127" s="294"/>
      <c r="LC127" s="294">
        <v>-425594.3</v>
      </c>
      <c r="LD127" s="294"/>
      <c r="LE127" s="294">
        <v>0</v>
      </c>
      <c r="LF127" s="294">
        <v>-97821.97</v>
      </c>
      <c r="LG127" s="294">
        <v>-785833.5</v>
      </c>
      <c r="LH127" s="294">
        <v>0</v>
      </c>
      <c r="LI127" s="294">
        <v>-61751.02</v>
      </c>
      <c r="LJ127" s="294">
        <v>0</v>
      </c>
      <c r="LK127" s="294"/>
      <c r="LL127" s="294">
        <v>-281553.46000000002</v>
      </c>
      <c r="LM127" s="294"/>
      <c r="LN127" s="294">
        <v>-66810</v>
      </c>
      <c r="LO127" s="294"/>
      <c r="LP127" s="294"/>
      <c r="LQ127" s="294"/>
      <c r="LR127" s="294">
        <v>0</v>
      </c>
      <c r="LS127" s="294"/>
      <c r="LT127" s="294"/>
      <c r="LU127" s="294">
        <v>-3817145.05</v>
      </c>
      <c r="LV127" s="294">
        <v>-7453853</v>
      </c>
      <c r="LW127" s="294">
        <v>0</v>
      </c>
      <c r="LX127" s="294"/>
      <c r="LY127" s="294"/>
      <c r="LZ127" s="294">
        <v>-4965629.97</v>
      </c>
      <c r="MA127" s="294">
        <v>-1590354.41</v>
      </c>
      <c r="MB127" s="294"/>
      <c r="MC127" s="294">
        <v>0</v>
      </c>
      <c r="MD127" s="294">
        <v>-361547.25</v>
      </c>
      <c r="ME127" s="294">
        <v>0</v>
      </c>
      <c r="MF127" s="294"/>
      <c r="MG127" s="294">
        <v>-54705290.879999995</v>
      </c>
      <c r="MH127" s="294">
        <v>-6705</v>
      </c>
      <c r="MI127" s="294">
        <v>-11784</v>
      </c>
      <c r="MJ127" s="294">
        <v>0</v>
      </c>
      <c r="MK127" s="294">
        <v>0</v>
      </c>
      <c r="ML127" s="294">
        <v>-2000</v>
      </c>
      <c r="MM127" s="294">
        <v>-2268000</v>
      </c>
      <c r="MN127" s="294">
        <v>-19529.39</v>
      </c>
      <c r="MO127" s="294">
        <v>-147862</v>
      </c>
      <c r="MP127" s="294">
        <v>0</v>
      </c>
      <c r="MQ127" s="294">
        <v>-574650</v>
      </c>
      <c r="MR127" s="294">
        <v>-10500</v>
      </c>
      <c r="MS127" s="294">
        <v>-80162744.499999985</v>
      </c>
      <c r="MT127" s="294"/>
      <c r="MU127" s="294"/>
      <c r="MV127" s="294"/>
      <c r="MW127" s="294">
        <v>-632123</v>
      </c>
      <c r="MX127" s="294">
        <v>-207680</v>
      </c>
      <c r="MY127" s="294">
        <v>-411342.0601</v>
      </c>
      <c r="MZ127" s="294">
        <v>-38919.99</v>
      </c>
      <c r="NA127" s="294">
        <v>-72735.02</v>
      </c>
      <c r="NB127" s="294"/>
      <c r="NC127" s="294">
        <v>-250972</v>
      </c>
      <c r="ND127" s="294">
        <v>-20594957.780000001</v>
      </c>
      <c r="NE127" s="294">
        <v>0</v>
      </c>
      <c r="NF127" s="294">
        <v>0</v>
      </c>
      <c r="NG127" s="294">
        <v>0</v>
      </c>
      <c r="NH127" s="294"/>
      <c r="NI127" s="294"/>
      <c r="NJ127" s="294">
        <v>-18906.39</v>
      </c>
      <c r="NK127" s="294"/>
      <c r="NL127" s="294">
        <v>0</v>
      </c>
      <c r="NM127" s="294"/>
      <c r="NN127" s="294">
        <v>0</v>
      </c>
      <c r="NO127" s="294"/>
      <c r="NP127" s="294">
        <v>-273124.09000000003</v>
      </c>
      <c r="NQ127" s="294"/>
      <c r="NR127" s="294"/>
      <c r="NS127" s="294">
        <v>-18630.48</v>
      </c>
      <c r="NT127" s="294">
        <v>-24936.43</v>
      </c>
      <c r="NU127" s="294">
        <v>0</v>
      </c>
      <c r="NV127" s="294">
        <v>0</v>
      </c>
      <c r="NW127" s="294">
        <v>0</v>
      </c>
      <c r="NX127" s="294">
        <v>-4575934.68</v>
      </c>
      <c r="NY127" s="294">
        <v>-128372</v>
      </c>
      <c r="NZ127" s="294">
        <v>-275096</v>
      </c>
      <c r="OA127" s="294"/>
      <c r="OB127" s="294">
        <v>-202000</v>
      </c>
      <c r="OC127" s="294">
        <v>0</v>
      </c>
      <c r="OD127" s="294">
        <v>-3415880.26</v>
      </c>
      <c r="OE127" s="294">
        <v>-500000</v>
      </c>
      <c r="OF127" s="294">
        <v>-120265.74</v>
      </c>
      <c r="OG127" s="294">
        <v>-1656946</v>
      </c>
      <c r="OH127" s="294"/>
      <c r="OI127" s="294">
        <v>-160058.13</v>
      </c>
      <c r="OJ127" s="294">
        <v>-1081772.5</v>
      </c>
      <c r="OK127" s="294"/>
      <c r="OL127" s="294"/>
      <c r="OM127" s="294">
        <v>0</v>
      </c>
      <c r="ON127" s="294"/>
      <c r="OO127" s="294">
        <v>0</v>
      </c>
      <c r="OP127" s="294">
        <v>0</v>
      </c>
      <c r="OQ127" s="294"/>
      <c r="OR127" s="294"/>
      <c r="OS127" s="294">
        <v>-609146.04</v>
      </c>
      <c r="OT127" s="294">
        <v>-133750</v>
      </c>
      <c r="OU127" s="294">
        <v>-542737.17999999993</v>
      </c>
      <c r="OV127" s="294">
        <v>-541318.1</v>
      </c>
      <c r="OW127" s="294">
        <v>-107250</v>
      </c>
      <c r="OX127" s="294">
        <v>-1461275.52</v>
      </c>
      <c r="OY127" s="294">
        <v>-2251165.3899999997</v>
      </c>
      <c r="OZ127" s="294">
        <v>-119835</v>
      </c>
      <c r="PA127" s="294">
        <v>-214381.86</v>
      </c>
      <c r="PB127" s="294">
        <v>-16357285.359999999</v>
      </c>
      <c r="PC127" s="294"/>
      <c r="PD127" s="294">
        <v>0</v>
      </c>
      <c r="PE127" s="294">
        <v>-293.14999999999998</v>
      </c>
      <c r="PF127" s="294"/>
      <c r="PG127" s="294">
        <v>-112400</v>
      </c>
      <c r="PH127" s="294"/>
      <c r="PI127" s="294"/>
      <c r="PJ127" s="294">
        <v>-100826.25</v>
      </c>
      <c r="PK127" s="294"/>
      <c r="PL127" s="294"/>
      <c r="PM127" s="294">
        <v>-9015973.5800000001</v>
      </c>
      <c r="PN127" s="294">
        <v>-1258698.6399999999</v>
      </c>
      <c r="PO127" s="294">
        <v>-415236.56</v>
      </c>
      <c r="PP127" s="294"/>
      <c r="PQ127" s="294"/>
      <c r="PR127" s="294"/>
      <c r="PS127" s="294"/>
      <c r="PT127" s="294">
        <v>-5235247.93</v>
      </c>
      <c r="PU127" s="294">
        <v>0</v>
      </c>
      <c r="PV127" s="294"/>
      <c r="PW127" s="294"/>
      <c r="PX127" s="294">
        <v>-48200</v>
      </c>
      <c r="PY127" s="294">
        <v>-44862.19</v>
      </c>
      <c r="PZ127" s="294">
        <v>-130460</v>
      </c>
      <c r="QA127" s="294"/>
      <c r="QB127" s="294"/>
      <c r="QC127" s="294">
        <v>-624269</v>
      </c>
      <c r="QD127" s="294"/>
      <c r="QE127" s="294">
        <v>-17787.73</v>
      </c>
      <c r="QF127" s="294"/>
      <c r="QG127" s="294">
        <v>-608240.30000000005</v>
      </c>
      <c r="QH127" s="294"/>
      <c r="QI127" s="294"/>
      <c r="QJ127" s="294">
        <v>-352150</v>
      </c>
      <c r="QK127" s="294">
        <v>0</v>
      </c>
      <c r="QL127" s="294"/>
      <c r="QM127" s="294"/>
      <c r="QN127" s="294">
        <v>-967984.33</v>
      </c>
      <c r="QO127" s="294">
        <v>0</v>
      </c>
      <c r="QP127" s="294"/>
      <c r="QQ127" s="294"/>
      <c r="QR127" s="294"/>
      <c r="QS127" s="294"/>
      <c r="QT127" s="294">
        <v>-1693170.2200000002</v>
      </c>
      <c r="QU127" s="294">
        <v>-118350</v>
      </c>
      <c r="QV127" s="294">
        <v>0</v>
      </c>
      <c r="QW127" s="294">
        <v>-50160</v>
      </c>
      <c r="QX127" s="294"/>
      <c r="QY127" s="294"/>
      <c r="QZ127" s="294">
        <v>0</v>
      </c>
      <c r="RA127" s="294"/>
      <c r="RB127" s="294"/>
      <c r="RC127" s="294">
        <v>-155944</v>
      </c>
      <c r="RD127" s="294">
        <v>0</v>
      </c>
      <c r="RE127" s="294">
        <v>-852</v>
      </c>
      <c r="RF127" s="294">
        <v>0</v>
      </c>
      <c r="RG127" s="294">
        <v>-14918502.83</v>
      </c>
      <c r="RH127" s="294"/>
      <c r="RI127" s="294">
        <v>0</v>
      </c>
      <c r="RJ127" s="294">
        <v>-209290</v>
      </c>
      <c r="RK127" s="294">
        <v>-31357</v>
      </c>
      <c r="RL127" s="294"/>
      <c r="RM127" s="294"/>
      <c r="RN127" s="294">
        <v>-15380.26</v>
      </c>
      <c r="RO127" s="294">
        <v>0</v>
      </c>
      <c r="RP127" s="294">
        <v>0</v>
      </c>
      <c r="RQ127" s="294">
        <v>0</v>
      </c>
      <c r="RR127" s="294"/>
      <c r="RS127" s="294">
        <v>-23197</v>
      </c>
      <c r="RT127" s="294"/>
      <c r="RU127" s="294"/>
      <c r="RV127" s="294">
        <v>-1864</v>
      </c>
      <c r="RW127" s="294"/>
      <c r="RX127" s="294">
        <v>0</v>
      </c>
      <c r="RY127" s="294">
        <v>0</v>
      </c>
      <c r="RZ127" s="294">
        <v>0</v>
      </c>
      <c r="SA127" s="294">
        <v>-802501.21</v>
      </c>
      <c r="SB127" s="294">
        <v>-2400</v>
      </c>
      <c r="SC127" s="294"/>
      <c r="SD127" s="294">
        <v>-77500</v>
      </c>
      <c r="SE127" s="294">
        <v>0</v>
      </c>
      <c r="SF127" s="294">
        <v>-25000</v>
      </c>
      <c r="SG127" s="294">
        <v>-43475</v>
      </c>
      <c r="SH127" s="294">
        <v>0</v>
      </c>
      <c r="SI127" s="294"/>
      <c r="SJ127" s="294"/>
      <c r="SK127" s="294">
        <v>-981397.75</v>
      </c>
      <c r="SL127" s="294"/>
      <c r="SM127" s="294">
        <v>-150050</v>
      </c>
      <c r="SN127" s="294">
        <v>0</v>
      </c>
      <c r="SO127" s="294">
        <v>-53160</v>
      </c>
      <c r="SP127" s="294"/>
      <c r="SQ127" s="294"/>
      <c r="SR127" s="294">
        <v>-27311</v>
      </c>
      <c r="SS127" s="294">
        <v>-75151</v>
      </c>
      <c r="ST127" s="294"/>
      <c r="SU127" s="294">
        <v>-15000</v>
      </c>
      <c r="SV127" s="294">
        <v>-10000</v>
      </c>
      <c r="SW127" s="294"/>
      <c r="SX127" s="294">
        <v>-368713.12</v>
      </c>
      <c r="SY127" s="294"/>
      <c r="SZ127" s="294"/>
      <c r="TA127" s="294"/>
      <c r="TB127" s="294">
        <v>0</v>
      </c>
      <c r="TC127" s="294"/>
      <c r="TD127" s="294">
        <v>-10000</v>
      </c>
      <c r="TE127" s="294">
        <v>0</v>
      </c>
      <c r="TF127" s="294"/>
      <c r="TG127" s="294">
        <v>0</v>
      </c>
      <c r="TH127" s="294">
        <v>0</v>
      </c>
      <c r="TI127" s="294">
        <v>-6605863.7199999997</v>
      </c>
      <c r="TJ127" s="294"/>
      <c r="TK127" s="294"/>
      <c r="TL127" s="294"/>
      <c r="TM127" s="294">
        <v>0</v>
      </c>
      <c r="TN127" s="294">
        <v>0</v>
      </c>
      <c r="TO127" s="294">
        <v>0</v>
      </c>
      <c r="TP127" s="294">
        <v>-1730.74</v>
      </c>
      <c r="TQ127" s="294">
        <v>-8800</v>
      </c>
      <c r="TR127" s="294">
        <v>-409.37</v>
      </c>
      <c r="TS127" s="294"/>
      <c r="TT127" s="294">
        <v>0</v>
      </c>
      <c r="TU127" s="294"/>
      <c r="TV127" s="294"/>
      <c r="TW127" s="294"/>
      <c r="TX127" s="294">
        <v>0</v>
      </c>
      <c r="TY127" s="294"/>
      <c r="TZ127" s="294">
        <v>-2400</v>
      </c>
      <c r="UA127" s="294">
        <v>0</v>
      </c>
      <c r="UB127" s="294"/>
      <c r="UC127" s="294"/>
      <c r="UD127" s="294"/>
      <c r="UE127" s="294">
        <v>-361049.22</v>
      </c>
      <c r="UF127" s="294">
        <v>0</v>
      </c>
      <c r="UG127" s="294">
        <v>-57.74</v>
      </c>
      <c r="UH127" s="294"/>
      <c r="UI127" s="294">
        <v>0</v>
      </c>
      <c r="UJ127" s="294"/>
      <c r="UK127" s="294">
        <v>-494824</v>
      </c>
      <c r="UL127" s="294">
        <v>-48331.8</v>
      </c>
      <c r="UM127" s="294">
        <v>-24250</v>
      </c>
      <c r="UN127" s="294">
        <v>-98939</v>
      </c>
      <c r="UO127" s="294">
        <v>-197238.1</v>
      </c>
      <c r="UP127" s="294">
        <v>-18112048.52</v>
      </c>
      <c r="UQ127" s="294">
        <v>0</v>
      </c>
      <c r="UR127" s="294">
        <v>0</v>
      </c>
      <c r="US127" s="294">
        <v>-30340</v>
      </c>
      <c r="UT127" s="294">
        <v>0</v>
      </c>
      <c r="UU127" s="294">
        <v>-54074.25</v>
      </c>
      <c r="UV127" s="294">
        <v>-189225.9</v>
      </c>
      <c r="UW127" s="294">
        <v>-11670</v>
      </c>
      <c r="UX127" s="294">
        <v>-24600</v>
      </c>
      <c r="UY127" s="294">
        <v>0</v>
      </c>
      <c r="UZ127" s="294">
        <v>-302618.11</v>
      </c>
      <c r="VA127" s="294">
        <v>0</v>
      </c>
      <c r="VB127" s="294">
        <v>-46000</v>
      </c>
      <c r="VC127" s="294">
        <v>-28547.94</v>
      </c>
      <c r="VD127" s="294">
        <v>-112418</v>
      </c>
      <c r="VE127" s="294">
        <v>0</v>
      </c>
      <c r="VF127" s="294">
        <v>-82293.77</v>
      </c>
      <c r="VG127" s="294">
        <v>0</v>
      </c>
      <c r="VH127" s="294">
        <v>-857.5</v>
      </c>
      <c r="VI127" s="294">
        <v>0</v>
      </c>
      <c r="VJ127" s="294">
        <v>-10850</v>
      </c>
      <c r="VK127" s="294">
        <v>-986529</v>
      </c>
      <c r="VL127" s="294">
        <v>-267305.93</v>
      </c>
      <c r="VM127" s="294"/>
      <c r="VN127" s="294">
        <v>-2603</v>
      </c>
      <c r="VO127" s="294">
        <v>-305190</v>
      </c>
      <c r="VP127" s="294">
        <v>0</v>
      </c>
      <c r="VQ127" s="294">
        <v>-7023862.3399999999</v>
      </c>
      <c r="VR127" s="294">
        <v>-186039.78</v>
      </c>
      <c r="VS127" s="294">
        <v>-51800</v>
      </c>
      <c r="VT127" s="294">
        <v>-548435</v>
      </c>
      <c r="VU127" s="294">
        <v>-225000</v>
      </c>
      <c r="VV127" s="294"/>
      <c r="VW127" s="294">
        <v>-5115635.32</v>
      </c>
      <c r="VX127" s="294">
        <v>-40195.760000000002</v>
      </c>
      <c r="VY127" s="294">
        <v>0</v>
      </c>
      <c r="VZ127" s="294"/>
      <c r="WA127" s="294">
        <v>-4804757.43</v>
      </c>
      <c r="WB127" s="294">
        <v>-14629.77</v>
      </c>
      <c r="WC127" s="294">
        <v>-1655791.75</v>
      </c>
      <c r="WD127" s="294">
        <v>0</v>
      </c>
      <c r="WE127" s="294"/>
      <c r="WF127" s="294">
        <v>-252413</v>
      </c>
      <c r="WG127" s="294"/>
      <c r="WH127" s="294">
        <v>-41735.25</v>
      </c>
      <c r="WI127" s="294">
        <v>-2750</v>
      </c>
      <c r="WJ127" s="294">
        <v>-354739.14</v>
      </c>
      <c r="WK127" s="294">
        <v>-129523.41</v>
      </c>
      <c r="WL127" s="294">
        <v>-255059.16</v>
      </c>
      <c r="WM127" s="294">
        <v>-24500</v>
      </c>
      <c r="WN127" s="294">
        <v>-1609495.85</v>
      </c>
      <c r="WO127" s="294">
        <v>-16360</v>
      </c>
      <c r="WP127" s="294">
        <v>0</v>
      </c>
      <c r="WQ127" s="294">
        <v>-80820</v>
      </c>
      <c r="WR127" s="294">
        <v>-287898.43</v>
      </c>
      <c r="WS127" s="294">
        <v>-174740</v>
      </c>
      <c r="WT127" s="294">
        <v>-149777.10999999999</v>
      </c>
      <c r="WU127" s="294">
        <v>-174085</v>
      </c>
      <c r="WV127" s="294">
        <v>-136750</v>
      </c>
      <c r="WW127" s="294"/>
      <c r="WX127" s="294">
        <v>-55587.35</v>
      </c>
      <c r="WY127" s="294">
        <v>-168235</v>
      </c>
      <c r="WZ127" s="294">
        <v>-1376233.92</v>
      </c>
      <c r="XA127" s="294">
        <v>-44800</v>
      </c>
      <c r="XB127" s="294">
        <v>-64950</v>
      </c>
      <c r="XC127" s="294">
        <v>0</v>
      </c>
      <c r="XD127" s="294">
        <v>-92781.34</v>
      </c>
      <c r="XE127" s="294"/>
      <c r="XF127" s="294"/>
      <c r="XG127" s="294">
        <v>-63000</v>
      </c>
      <c r="XH127" s="294">
        <v>-358711.57</v>
      </c>
      <c r="XI127" s="294">
        <v>-22055</v>
      </c>
      <c r="XJ127" s="294">
        <v>-201660</v>
      </c>
      <c r="XK127" s="294">
        <v>-3388095.87</v>
      </c>
      <c r="XL127" s="294">
        <v>-157805</v>
      </c>
      <c r="XM127" s="294">
        <v>0</v>
      </c>
      <c r="XN127" s="294">
        <v>0</v>
      </c>
      <c r="XO127" s="294">
        <v>-17000</v>
      </c>
      <c r="XP127" s="294">
        <v>0</v>
      </c>
      <c r="XQ127" s="294">
        <v>-1651231.96</v>
      </c>
      <c r="XR127" s="294">
        <v>-277731.81</v>
      </c>
      <c r="XS127" s="294">
        <v>0</v>
      </c>
      <c r="XT127" s="294">
        <v>-7.05</v>
      </c>
      <c r="XU127" s="294">
        <v>-384000</v>
      </c>
      <c r="XV127" s="294">
        <v>-368703.3</v>
      </c>
      <c r="XW127" s="294">
        <v>0</v>
      </c>
      <c r="XX127" s="294">
        <v>-81593.14</v>
      </c>
      <c r="XY127" s="294">
        <v>-71130</v>
      </c>
      <c r="XZ127" s="294">
        <v>0</v>
      </c>
      <c r="YA127" s="294">
        <v>0</v>
      </c>
      <c r="YB127" s="294">
        <v>-30000</v>
      </c>
      <c r="YC127" s="294">
        <v>-852360.27</v>
      </c>
      <c r="YD127" s="294">
        <v>-57300</v>
      </c>
      <c r="YE127" s="294">
        <v>-7447049.6200000001</v>
      </c>
      <c r="YF127" s="294">
        <v>-22987.38</v>
      </c>
      <c r="YG127" s="294">
        <v>-5335</v>
      </c>
      <c r="YH127" s="294"/>
      <c r="YI127" s="294">
        <v>-2324733.63</v>
      </c>
      <c r="YJ127" s="294">
        <v>-72200</v>
      </c>
      <c r="YK127" s="294">
        <v>0</v>
      </c>
      <c r="YL127" s="294"/>
      <c r="YM127" s="294">
        <v>-369802</v>
      </c>
      <c r="YN127" s="294"/>
      <c r="YO127" s="294"/>
      <c r="YP127" s="294">
        <v>-225302</v>
      </c>
      <c r="YQ127" s="294">
        <v>-28000</v>
      </c>
      <c r="YR127" s="294"/>
      <c r="YS127" s="294">
        <v>0</v>
      </c>
      <c r="YT127" s="294">
        <v>-364569.21</v>
      </c>
      <c r="YU127" s="294">
        <v>-135940</v>
      </c>
      <c r="YV127" s="294">
        <v>-2206084.63</v>
      </c>
      <c r="YW127" s="294">
        <v>0</v>
      </c>
      <c r="YX127" s="294"/>
      <c r="YY127" s="294">
        <v>0</v>
      </c>
      <c r="YZ127" s="294">
        <v>-81154</v>
      </c>
      <c r="ZA127" s="294"/>
      <c r="ZB127" s="294">
        <v>-58110</v>
      </c>
      <c r="ZC127" s="294"/>
      <c r="ZD127" s="294"/>
      <c r="ZE127" s="294">
        <v>-250</v>
      </c>
      <c r="ZF127" s="294"/>
      <c r="ZG127" s="294"/>
      <c r="ZH127" s="294"/>
      <c r="ZI127" s="294"/>
      <c r="ZJ127" s="294">
        <v>-91640</v>
      </c>
      <c r="ZK127" s="294"/>
      <c r="ZL127" s="294">
        <v>-939614.76</v>
      </c>
      <c r="ZM127" s="294">
        <v>0</v>
      </c>
      <c r="ZN127" s="294"/>
      <c r="ZO127" s="294">
        <v>-2056473.5</v>
      </c>
      <c r="ZP127" s="294">
        <v>-839492</v>
      </c>
      <c r="ZQ127" s="294">
        <v>-1047900</v>
      </c>
      <c r="ZR127" s="294">
        <v>0</v>
      </c>
      <c r="ZS127" s="294">
        <v>-593050</v>
      </c>
      <c r="ZT127" s="294">
        <v>-334205.44</v>
      </c>
      <c r="ZU127" s="294">
        <v>-735600</v>
      </c>
      <c r="ZV127" s="294">
        <v>-3772.18</v>
      </c>
      <c r="ZW127" s="294">
        <v>-229406.05</v>
      </c>
      <c r="ZX127" s="294">
        <v>-147472.45000000001</v>
      </c>
      <c r="ZY127" s="294">
        <v>-168000</v>
      </c>
      <c r="ZZ127" s="294">
        <v>-27500</v>
      </c>
      <c r="AAA127" s="294"/>
      <c r="AAB127" s="294">
        <v>0</v>
      </c>
      <c r="AAC127" s="294"/>
      <c r="AAD127" s="294">
        <v>-1721566.62</v>
      </c>
      <c r="AAE127" s="294">
        <v>-33200</v>
      </c>
      <c r="AAF127" s="294">
        <v>-170912</v>
      </c>
      <c r="AAG127" s="294">
        <v>-107350</v>
      </c>
      <c r="AAH127" s="294">
        <v>-901188.81</v>
      </c>
      <c r="AAI127" s="294"/>
      <c r="AAJ127" s="294">
        <v>0</v>
      </c>
      <c r="AAK127" s="294">
        <v>-523646</v>
      </c>
      <c r="AAL127" s="294"/>
      <c r="AAM127" s="294">
        <v>0</v>
      </c>
      <c r="AAN127" s="294">
        <v>-8552</v>
      </c>
      <c r="AAO127" s="294">
        <v>-27780615.559999999</v>
      </c>
      <c r="AAP127" s="294">
        <v>-278800</v>
      </c>
      <c r="AAQ127" s="294">
        <v>-205574.25</v>
      </c>
      <c r="AAR127" s="294">
        <v>-67540</v>
      </c>
      <c r="AAS127" s="294">
        <v>0</v>
      </c>
      <c r="AAT127" s="294">
        <v>-76900</v>
      </c>
      <c r="AAU127" s="294">
        <v>0</v>
      </c>
      <c r="AAV127" s="294"/>
      <c r="AAW127" s="294">
        <v>-1594633.75</v>
      </c>
      <c r="AAX127" s="294">
        <v>-52565</v>
      </c>
      <c r="AAY127" s="294">
        <v>-173235.23</v>
      </c>
      <c r="AAZ127" s="294">
        <v>-286000</v>
      </c>
      <c r="ABA127" s="294"/>
      <c r="ABB127" s="294">
        <v>-358740.5</v>
      </c>
      <c r="ABC127" s="294">
        <v>-21300</v>
      </c>
      <c r="ABD127" s="294"/>
      <c r="ABE127" s="294">
        <v>-137314.39000000001</v>
      </c>
      <c r="ABF127" s="294">
        <v>0</v>
      </c>
      <c r="ABG127" s="294">
        <v>-497346.03</v>
      </c>
      <c r="ABH127" s="294">
        <v>-1292189</v>
      </c>
      <c r="ABI127" s="294">
        <v>-441283.22</v>
      </c>
      <c r="ABJ127" s="294">
        <v>-829424.25</v>
      </c>
      <c r="ABK127" s="294">
        <v>-454225.3</v>
      </c>
      <c r="ABL127" s="294">
        <v>0</v>
      </c>
      <c r="ABM127" s="294">
        <v>-10500</v>
      </c>
      <c r="ABN127" s="294">
        <v>-3000</v>
      </c>
      <c r="ABO127" s="294">
        <v>-12505542.220000001</v>
      </c>
      <c r="ABP127" s="294">
        <v>-290240</v>
      </c>
      <c r="ABQ127" s="294">
        <v>-9900</v>
      </c>
      <c r="ABR127" s="294">
        <v>-1545613.9</v>
      </c>
      <c r="ABS127" s="294">
        <v>-225277</v>
      </c>
      <c r="ABT127" s="294">
        <v>-110.06</v>
      </c>
      <c r="ABU127" s="294">
        <v>-264362</v>
      </c>
      <c r="ABV127" s="294">
        <v>-118215</v>
      </c>
      <c r="ABW127" s="294"/>
      <c r="ABX127" s="294">
        <v>-788506.22</v>
      </c>
      <c r="ABY127" s="294"/>
      <c r="ABZ127" s="294">
        <v>-482730</v>
      </c>
      <c r="ACA127" s="294"/>
      <c r="ACB127" s="294">
        <v>-2000</v>
      </c>
      <c r="ACC127" s="294">
        <v>-141350</v>
      </c>
      <c r="ACD127" s="294">
        <v>-7000</v>
      </c>
      <c r="ACE127" s="294">
        <v>0</v>
      </c>
      <c r="ACF127" s="294">
        <v>-10934</v>
      </c>
      <c r="ACG127" s="294">
        <v>-15960</v>
      </c>
      <c r="ACH127" s="294">
        <v>-95002.93</v>
      </c>
      <c r="ACI127" s="294">
        <v>-30471790.690000001</v>
      </c>
      <c r="ACJ127" s="294">
        <v>-194750</v>
      </c>
      <c r="ACK127" s="294"/>
      <c r="ACL127" s="294"/>
      <c r="ACM127" s="294">
        <v>-24448.22</v>
      </c>
      <c r="ACN127" s="294">
        <v>0</v>
      </c>
      <c r="ACO127" s="294">
        <v>-377188.25</v>
      </c>
      <c r="ACP127" s="294">
        <v>-6700340.3399999999</v>
      </c>
      <c r="ACQ127" s="294">
        <v>0</v>
      </c>
      <c r="ACR127" s="294">
        <v>-60000</v>
      </c>
      <c r="ACS127" s="294">
        <v>-2273483.2400000002</v>
      </c>
      <c r="ACT127" s="294"/>
      <c r="ACU127" s="294">
        <v>0</v>
      </c>
      <c r="ACV127" s="294">
        <v>0</v>
      </c>
      <c r="ACW127" s="294"/>
      <c r="ACX127" s="294">
        <v>-5075</v>
      </c>
      <c r="ACY127" s="294">
        <v>-266253.75</v>
      </c>
      <c r="ACZ127" s="294">
        <v>-146266</v>
      </c>
      <c r="ADA127" s="294">
        <v>0</v>
      </c>
      <c r="ADB127" s="294">
        <v>-1105125</v>
      </c>
      <c r="ADC127" s="294"/>
      <c r="ADD127" s="294">
        <v>-369611.36</v>
      </c>
      <c r="ADE127" s="294">
        <v>-848</v>
      </c>
      <c r="ADF127" s="294"/>
      <c r="ADG127" s="294">
        <v>-682964.21</v>
      </c>
      <c r="ADH127" s="294"/>
      <c r="ADI127" s="294">
        <v>0</v>
      </c>
      <c r="ADJ127" s="294"/>
      <c r="ADK127" s="294">
        <v>-289177.5</v>
      </c>
      <c r="ADL127" s="294">
        <v>0</v>
      </c>
      <c r="ADM127" s="294">
        <v>0</v>
      </c>
      <c r="ADN127" s="294">
        <v>-57460.66</v>
      </c>
      <c r="ADO127" s="294"/>
      <c r="ADP127" s="294">
        <v>-459324.62</v>
      </c>
      <c r="ADQ127" s="294">
        <v>-4381</v>
      </c>
      <c r="ADR127" s="294"/>
      <c r="ADS127" s="294">
        <v>-804062.6</v>
      </c>
      <c r="ADT127" s="294">
        <v>0</v>
      </c>
      <c r="ADU127" s="294">
        <v>-692198.55</v>
      </c>
      <c r="ADV127" s="294">
        <v>0</v>
      </c>
      <c r="ADW127" s="294">
        <v>-17438.93</v>
      </c>
      <c r="ADX127" s="294">
        <v>-48950</v>
      </c>
      <c r="ADY127" s="294">
        <v>-126380</v>
      </c>
      <c r="ADZ127" s="294">
        <v>-278548.46000000002</v>
      </c>
      <c r="AEA127" s="294">
        <v>0</v>
      </c>
      <c r="AEB127" s="294">
        <v>-219922.16</v>
      </c>
      <c r="AEC127" s="294">
        <v>-620684.12</v>
      </c>
      <c r="AED127" s="294">
        <v>-1134</v>
      </c>
      <c r="AEE127" s="294">
        <v>-26043.64</v>
      </c>
      <c r="AEF127" s="294">
        <v>-12450</v>
      </c>
      <c r="AEG127" s="294">
        <v>-40000</v>
      </c>
      <c r="AEH127" s="294"/>
      <c r="AEI127" s="294">
        <v>-567254.12</v>
      </c>
      <c r="AEJ127" s="294">
        <v>8563.14</v>
      </c>
      <c r="AEK127" s="294">
        <v>-53273</v>
      </c>
      <c r="AEL127" s="294"/>
      <c r="AEM127" s="294">
        <v>-13526</v>
      </c>
      <c r="AEN127" s="294"/>
      <c r="AEO127" s="294">
        <v>-53230</v>
      </c>
      <c r="AEP127" s="294">
        <v>0</v>
      </c>
      <c r="AEQ127" s="294">
        <v>-48690.400000000001</v>
      </c>
      <c r="AER127" s="294">
        <v>-60755.17</v>
      </c>
      <c r="AES127" s="294">
        <v>-24557774.77</v>
      </c>
      <c r="AET127" s="294">
        <v>-391720</v>
      </c>
      <c r="AEU127" s="294">
        <v>-78729.070000000007</v>
      </c>
      <c r="AEV127" s="294">
        <v>-17550</v>
      </c>
      <c r="AEW127" s="294">
        <v>0</v>
      </c>
      <c r="AEX127" s="294">
        <v>-289999.3</v>
      </c>
      <c r="AEY127" s="294">
        <v>0</v>
      </c>
      <c r="AEZ127" s="294">
        <v>-456368.93</v>
      </c>
      <c r="AFA127" s="294">
        <v>-19977</v>
      </c>
      <c r="AFB127" s="294"/>
      <c r="AFC127" s="294">
        <v>-97459786.370000005</v>
      </c>
      <c r="AFD127" s="294">
        <v>-569539.14</v>
      </c>
      <c r="AFE127" s="294">
        <v>0</v>
      </c>
      <c r="AFF127" s="294">
        <v>-1000781.84</v>
      </c>
      <c r="AFG127" s="294"/>
      <c r="AFH127" s="294">
        <v>-202944.92</v>
      </c>
      <c r="AFI127" s="294">
        <v>0</v>
      </c>
      <c r="AFJ127" s="294">
        <v>0</v>
      </c>
      <c r="AFK127" s="294">
        <v>-495654</v>
      </c>
      <c r="AFL127" s="294">
        <v>0</v>
      </c>
      <c r="AFM127" s="294">
        <v>-242325</v>
      </c>
      <c r="AFN127" s="294">
        <v>-309613.7</v>
      </c>
      <c r="AFO127" s="294">
        <v>-350350</v>
      </c>
      <c r="AFP127" s="294">
        <v>-363657.27</v>
      </c>
      <c r="AFQ127" s="294">
        <v>-44600</v>
      </c>
      <c r="AFR127" s="294"/>
      <c r="AFS127" s="294">
        <v>-32107.919999999998</v>
      </c>
      <c r="AFT127" s="294">
        <v>-377114.28</v>
      </c>
      <c r="AFU127" s="294">
        <v>-38391.14</v>
      </c>
      <c r="AFV127" s="294">
        <v>0</v>
      </c>
      <c r="AFW127" s="294">
        <v>-5000</v>
      </c>
      <c r="AFX127" s="294"/>
      <c r="AFY127" s="294">
        <v>0</v>
      </c>
      <c r="AFZ127" s="294">
        <v>-1064325</v>
      </c>
      <c r="AGA127" s="294">
        <v>-4653</v>
      </c>
      <c r="AGB127" s="294">
        <v>-59654017.25</v>
      </c>
      <c r="AGC127" s="294">
        <v>-62550</v>
      </c>
      <c r="AGD127" s="294">
        <v>-413675.86</v>
      </c>
      <c r="AGE127" s="294">
        <v>0</v>
      </c>
      <c r="AGF127" s="294">
        <v>-488</v>
      </c>
      <c r="AGG127" s="294">
        <v>0</v>
      </c>
      <c r="AGH127" s="294">
        <v>-93705</v>
      </c>
      <c r="AGI127" s="294">
        <v>-203672.5</v>
      </c>
      <c r="AGJ127" s="294">
        <v>-184156.51</v>
      </c>
      <c r="AGK127" s="294">
        <v>-210333</v>
      </c>
      <c r="AGL127" s="294">
        <v>-75363.179999999993</v>
      </c>
      <c r="AGM127" s="294">
        <v>-390611</v>
      </c>
      <c r="AGN127" s="294">
        <v>-1492866.67</v>
      </c>
      <c r="AGO127" s="294">
        <v>-38769</v>
      </c>
      <c r="AGP127" s="294">
        <v>-27579.9</v>
      </c>
      <c r="AGQ127" s="294">
        <v>0</v>
      </c>
      <c r="AGR127" s="294">
        <v>0</v>
      </c>
      <c r="AGS127" s="294"/>
      <c r="AGT127" s="294"/>
      <c r="AGU127" s="294">
        <v>-1120444.5</v>
      </c>
      <c r="AGV127" s="294">
        <v>-4316108.67</v>
      </c>
      <c r="AGW127" s="294"/>
      <c r="AGX127" s="294">
        <v>0</v>
      </c>
      <c r="AGY127" s="294"/>
      <c r="AGZ127" s="294">
        <v>-334956</v>
      </c>
      <c r="AHA127" s="294">
        <v>-399721</v>
      </c>
      <c r="AHB127" s="294">
        <v>0</v>
      </c>
      <c r="AHC127" s="294"/>
      <c r="AHD127" s="294">
        <v>-451050</v>
      </c>
      <c r="AHE127" s="294">
        <v>0</v>
      </c>
      <c r="AHF127" s="294">
        <v>-31026</v>
      </c>
      <c r="AHG127" s="294">
        <v>0</v>
      </c>
      <c r="AHH127" s="294">
        <v>-261391.41</v>
      </c>
      <c r="AHI127" s="294"/>
      <c r="AHJ127" s="294">
        <v>-798853.73</v>
      </c>
      <c r="AHK127" s="294">
        <v>-63519.42</v>
      </c>
      <c r="AHL127" s="294">
        <v>-1437278.14</v>
      </c>
      <c r="AHM127" s="294"/>
      <c r="AHN127" s="294">
        <v>0</v>
      </c>
      <c r="AHO127" s="294">
        <v>-65321</v>
      </c>
      <c r="AHP127" s="294">
        <v>0</v>
      </c>
      <c r="AHQ127" s="294">
        <v>-10126.75</v>
      </c>
      <c r="AHR127" s="329"/>
      <c r="AHS127" s="294">
        <f t="shared" si="53"/>
        <v>-1034288520.740099</v>
      </c>
      <c r="AHT127" s="271" t="b">
        <f t="shared" si="54"/>
        <v>1</v>
      </c>
      <c r="AHU127" s="271" t="s">
        <v>6273</v>
      </c>
      <c r="AHV127" s="271" t="s">
        <v>6191</v>
      </c>
      <c r="AHW127" s="271" t="s">
        <v>6192</v>
      </c>
    </row>
    <row r="128" spans="1:907" ht="24" x14ac:dyDescent="0.8">
      <c r="A128" s="270" t="s">
        <v>6273</v>
      </c>
      <c r="B128" s="270" t="s">
        <v>6193</v>
      </c>
      <c r="C128" s="271" t="s">
        <v>6194</v>
      </c>
      <c r="D128" s="294"/>
      <c r="E128" s="294">
        <v>-350026</v>
      </c>
      <c r="F128" s="294"/>
      <c r="G128" s="294"/>
      <c r="H128" s="294"/>
      <c r="I128" s="294">
        <v>-27469</v>
      </c>
      <c r="J128" s="294"/>
      <c r="K128" s="294">
        <v>-111558</v>
      </c>
      <c r="L128" s="294">
        <v>-56281</v>
      </c>
      <c r="M128" s="294">
        <v>-49840</v>
      </c>
      <c r="N128" s="294"/>
      <c r="O128" s="294">
        <v>-54540</v>
      </c>
      <c r="P128" s="294"/>
      <c r="Q128" s="294"/>
      <c r="R128" s="294"/>
      <c r="S128" s="294"/>
      <c r="T128" s="294"/>
      <c r="U128" s="294">
        <v>-15000</v>
      </c>
      <c r="V128" s="294">
        <v>-2162889</v>
      </c>
      <c r="W128" s="294"/>
      <c r="X128" s="294"/>
      <c r="Y128" s="294">
        <v>-462387</v>
      </c>
      <c r="Z128" s="294"/>
      <c r="AA128" s="294">
        <v>-4485</v>
      </c>
      <c r="AB128" s="294">
        <v>-5410</v>
      </c>
      <c r="AC128" s="294"/>
      <c r="AD128" s="294">
        <v>-20554</v>
      </c>
      <c r="AE128" s="294">
        <v>-24700</v>
      </c>
      <c r="AF128" s="294">
        <v>-2340</v>
      </c>
      <c r="AG128" s="294"/>
      <c r="AH128" s="294">
        <v>-311976</v>
      </c>
      <c r="AI128" s="294">
        <v>-196603</v>
      </c>
      <c r="AJ128" s="294"/>
      <c r="AK128" s="294">
        <v>-30900</v>
      </c>
      <c r="AL128" s="294"/>
      <c r="AM128" s="294">
        <v>-5047</v>
      </c>
      <c r="AN128" s="294"/>
      <c r="AO128" s="294">
        <v>-112535.72</v>
      </c>
      <c r="AP128" s="294">
        <v>-228815</v>
      </c>
      <c r="AQ128" s="294"/>
      <c r="AR128" s="294">
        <v>-39883</v>
      </c>
      <c r="AS128" s="294">
        <v>-4404</v>
      </c>
      <c r="AT128" s="294">
        <v>-425256.41</v>
      </c>
      <c r="AU128" s="294">
        <v>-3600</v>
      </c>
      <c r="AV128" s="294">
        <v>-29099</v>
      </c>
      <c r="AW128" s="294">
        <v>-174759</v>
      </c>
      <c r="AX128" s="294">
        <v>-1500</v>
      </c>
      <c r="AY128" s="294">
        <v>-89244</v>
      </c>
      <c r="AZ128" s="294"/>
      <c r="BA128" s="294"/>
      <c r="BB128" s="294">
        <v>-2200</v>
      </c>
      <c r="BC128" s="294">
        <v>-79317</v>
      </c>
      <c r="BD128" s="294"/>
      <c r="BE128" s="294">
        <v>-44905</v>
      </c>
      <c r="BF128" s="294">
        <v>-10000</v>
      </c>
      <c r="BG128" s="294">
        <v>-781</v>
      </c>
      <c r="BH128" s="294"/>
      <c r="BI128" s="294"/>
      <c r="BJ128" s="294">
        <v>-346398</v>
      </c>
      <c r="BK128" s="294">
        <v>-68800</v>
      </c>
      <c r="BL128" s="294"/>
      <c r="BM128" s="294">
        <v>-21050</v>
      </c>
      <c r="BN128" s="294">
        <v>-87979</v>
      </c>
      <c r="BO128" s="294">
        <v>-57000</v>
      </c>
      <c r="BP128" s="294"/>
      <c r="BQ128" s="294">
        <v>-600</v>
      </c>
      <c r="BR128" s="294">
        <v>-59880</v>
      </c>
      <c r="BS128" s="294">
        <v>-5897</v>
      </c>
      <c r="BT128" s="294">
        <v>-28768</v>
      </c>
      <c r="BU128" s="294"/>
      <c r="BV128" s="294">
        <v>-19044</v>
      </c>
      <c r="BW128" s="294">
        <v>-2327</v>
      </c>
      <c r="BX128" s="294">
        <v>-7211</v>
      </c>
      <c r="BY128" s="294"/>
      <c r="BZ128" s="294">
        <v>-601781.64</v>
      </c>
      <c r="CA128" s="294">
        <v>-69572.240000000005</v>
      </c>
      <c r="CB128" s="294">
        <v>-6000</v>
      </c>
      <c r="CC128" s="294"/>
      <c r="CD128" s="294"/>
      <c r="CE128" s="294"/>
      <c r="CF128" s="294">
        <v>-70902</v>
      </c>
      <c r="CG128" s="294">
        <v>-1231502</v>
      </c>
      <c r="CH128" s="294"/>
      <c r="CI128" s="294"/>
      <c r="CJ128" s="294"/>
      <c r="CK128" s="294"/>
      <c r="CL128" s="294"/>
      <c r="CM128" s="294"/>
      <c r="CN128" s="294">
        <v>-5500</v>
      </c>
      <c r="CO128" s="294"/>
      <c r="CP128" s="294"/>
      <c r="CQ128" s="294"/>
      <c r="CR128" s="294"/>
      <c r="CS128" s="294"/>
      <c r="CT128" s="294"/>
      <c r="CU128" s="294"/>
      <c r="CV128" s="294">
        <v>-1039</v>
      </c>
      <c r="CW128" s="294">
        <v>-224600</v>
      </c>
      <c r="CX128" s="294">
        <v>-7800</v>
      </c>
      <c r="CY128" s="294">
        <v>-7400</v>
      </c>
      <c r="CZ128" s="294"/>
      <c r="DA128" s="294">
        <v>-26767</v>
      </c>
      <c r="DB128" s="294"/>
      <c r="DC128" s="294">
        <v>-7136</v>
      </c>
      <c r="DD128" s="294"/>
      <c r="DE128" s="294"/>
      <c r="DF128" s="294"/>
      <c r="DG128" s="294"/>
      <c r="DH128" s="294"/>
      <c r="DI128" s="294"/>
      <c r="DJ128" s="294"/>
      <c r="DK128" s="294"/>
      <c r="DL128" s="294"/>
      <c r="DM128" s="294">
        <v>-35000</v>
      </c>
      <c r="DN128" s="294"/>
      <c r="DO128" s="294"/>
      <c r="DP128" s="294"/>
      <c r="DQ128" s="294"/>
      <c r="DR128" s="294"/>
      <c r="DS128" s="294"/>
      <c r="DT128" s="294">
        <v>-36000</v>
      </c>
      <c r="DU128" s="294"/>
      <c r="DV128" s="294"/>
      <c r="DW128" s="294">
        <v>-37095</v>
      </c>
      <c r="DX128" s="294"/>
      <c r="DY128" s="294"/>
      <c r="DZ128" s="294">
        <v>-16735</v>
      </c>
      <c r="EA128" s="294">
        <v>-22595</v>
      </c>
      <c r="EB128" s="294">
        <v>-25400</v>
      </c>
      <c r="EC128" s="294"/>
      <c r="ED128" s="294"/>
      <c r="EE128" s="294"/>
      <c r="EF128" s="294">
        <v>-12400</v>
      </c>
      <c r="EG128" s="294"/>
      <c r="EH128" s="294"/>
      <c r="EI128" s="294"/>
      <c r="EJ128" s="294"/>
      <c r="EK128" s="294">
        <v>-1932</v>
      </c>
      <c r="EL128" s="294"/>
      <c r="EM128" s="294"/>
      <c r="EN128" s="294"/>
      <c r="EO128" s="294"/>
      <c r="EP128" s="294"/>
      <c r="EQ128" s="294"/>
      <c r="ER128" s="294"/>
      <c r="ES128" s="294">
        <v>-124612</v>
      </c>
      <c r="ET128" s="294">
        <v>-153300</v>
      </c>
      <c r="EU128" s="294"/>
      <c r="EV128" s="294">
        <v>-63125.75</v>
      </c>
      <c r="EW128" s="294">
        <v>-102650</v>
      </c>
      <c r="EX128" s="294"/>
      <c r="EY128" s="294"/>
      <c r="EZ128" s="294"/>
      <c r="FA128" s="294"/>
      <c r="FB128" s="294"/>
      <c r="FC128" s="294"/>
      <c r="FD128" s="294"/>
      <c r="FE128" s="294"/>
      <c r="FF128" s="294">
        <v>-31311</v>
      </c>
      <c r="FG128" s="294">
        <v>-31147</v>
      </c>
      <c r="FH128" s="294"/>
      <c r="FI128" s="294"/>
      <c r="FJ128" s="294">
        <v>-50756</v>
      </c>
      <c r="FK128" s="294">
        <v>-355129</v>
      </c>
      <c r="FL128" s="294">
        <v>-390474</v>
      </c>
      <c r="FM128" s="294">
        <v>-24005</v>
      </c>
      <c r="FN128" s="294">
        <v>0</v>
      </c>
      <c r="FO128" s="294">
        <v>-34693.75</v>
      </c>
      <c r="FP128" s="294">
        <v>-3532</v>
      </c>
      <c r="FQ128" s="294"/>
      <c r="FR128" s="294">
        <v>-53433</v>
      </c>
      <c r="FS128" s="294">
        <v>-44954</v>
      </c>
      <c r="FT128" s="294">
        <v>-300</v>
      </c>
      <c r="FU128" s="294">
        <v>-820935</v>
      </c>
      <c r="FV128" s="294">
        <v>-19549</v>
      </c>
      <c r="FW128" s="294">
        <v>-328653.5</v>
      </c>
      <c r="FX128" s="294">
        <v>-41217</v>
      </c>
      <c r="FY128" s="294">
        <v>-192473</v>
      </c>
      <c r="FZ128" s="294"/>
      <c r="GA128" s="294"/>
      <c r="GB128" s="294">
        <v>-73416</v>
      </c>
      <c r="GC128" s="294"/>
      <c r="GD128" s="294">
        <v>-26922</v>
      </c>
      <c r="GE128" s="294">
        <v>-44955.5</v>
      </c>
      <c r="GF128" s="294"/>
      <c r="GG128" s="294"/>
      <c r="GH128" s="294">
        <v>-20</v>
      </c>
      <c r="GI128" s="294"/>
      <c r="GJ128" s="294"/>
      <c r="GK128" s="294"/>
      <c r="GL128" s="294"/>
      <c r="GM128" s="294"/>
      <c r="GN128" s="294"/>
      <c r="GO128" s="294"/>
      <c r="GP128" s="294"/>
      <c r="GQ128" s="294"/>
      <c r="GR128" s="294"/>
      <c r="GS128" s="294"/>
      <c r="GT128" s="294"/>
      <c r="GU128" s="294"/>
      <c r="GV128" s="294"/>
      <c r="GW128" s="294"/>
      <c r="GX128" s="294"/>
      <c r="GY128" s="294"/>
      <c r="GZ128" s="294">
        <v>-177993</v>
      </c>
      <c r="HA128" s="294">
        <v>-31030.7</v>
      </c>
      <c r="HB128" s="294">
        <v>-17189</v>
      </c>
      <c r="HC128" s="294">
        <v>-260369</v>
      </c>
      <c r="HD128" s="294">
        <v>-8055</v>
      </c>
      <c r="HE128" s="294"/>
      <c r="HF128" s="294">
        <v>-181335.17</v>
      </c>
      <c r="HG128" s="294">
        <v>-24207</v>
      </c>
      <c r="HH128" s="294">
        <v>0</v>
      </c>
      <c r="HI128" s="294"/>
      <c r="HJ128" s="294">
        <v>-23674</v>
      </c>
      <c r="HK128" s="294"/>
      <c r="HL128" s="294"/>
      <c r="HM128" s="294"/>
      <c r="HN128" s="294"/>
      <c r="HO128" s="294"/>
      <c r="HP128" s="294"/>
      <c r="HQ128" s="294">
        <v>0</v>
      </c>
      <c r="HR128" s="294"/>
      <c r="HS128" s="294"/>
      <c r="HT128" s="294">
        <v>-216716</v>
      </c>
      <c r="HU128" s="294">
        <v>-9404</v>
      </c>
      <c r="HV128" s="294">
        <v>-6632.5</v>
      </c>
      <c r="HW128" s="294"/>
      <c r="HX128" s="294"/>
      <c r="HY128" s="294"/>
      <c r="HZ128" s="294">
        <v>-37454</v>
      </c>
      <c r="IA128" s="294"/>
      <c r="IB128" s="294"/>
      <c r="IC128" s="294"/>
      <c r="ID128" s="294"/>
      <c r="IE128" s="294">
        <v>-33910</v>
      </c>
      <c r="IF128" s="294"/>
      <c r="IG128" s="294"/>
      <c r="IH128" s="294">
        <v>0</v>
      </c>
      <c r="II128" s="294">
        <v>-24124</v>
      </c>
      <c r="IJ128" s="294">
        <v>-93393</v>
      </c>
      <c r="IK128" s="294">
        <v>-12100</v>
      </c>
      <c r="IL128" s="294">
        <v>-19608.25</v>
      </c>
      <c r="IM128" s="294">
        <v>-56259</v>
      </c>
      <c r="IN128" s="294">
        <v>-61497</v>
      </c>
      <c r="IO128" s="294">
        <v>-7450</v>
      </c>
      <c r="IP128" s="294">
        <v>-21400</v>
      </c>
      <c r="IQ128" s="294">
        <v>-94568</v>
      </c>
      <c r="IR128" s="294">
        <v>-2235</v>
      </c>
      <c r="IS128" s="294">
        <v>-1042153</v>
      </c>
      <c r="IT128" s="294">
        <v>-58988</v>
      </c>
      <c r="IU128" s="294"/>
      <c r="IV128" s="294">
        <v>-207139</v>
      </c>
      <c r="IW128" s="294"/>
      <c r="IX128" s="294"/>
      <c r="IY128" s="294">
        <v>-18893</v>
      </c>
      <c r="IZ128" s="294"/>
      <c r="JA128" s="294"/>
      <c r="JB128" s="294"/>
      <c r="JC128" s="294">
        <v>-9782</v>
      </c>
      <c r="JD128" s="294">
        <v>-47544</v>
      </c>
      <c r="JE128" s="294"/>
      <c r="JF128" s="294">
        <v>-12000</v>
      </c>
      <c r="JG128" s="294">
        <v>-4550</v>
      </c>
      <c r="JH128" s="294"/>
      <c r="JI128" s="294"/>
      <c r="JJ128" s="294"/>
      <c r="JK128" s="294">
        <v>-179459</v>
      </c>
      <c r="JL128" s="294"/>
      <c r="JM128" s="294"/>
      <c r="JN128" s="294"/>
      <c r="JO128" s="294"/>
      <c r="JP128" s="294"/>
      <c r="JQ128" s="294"/>
      <c r="JR128" s="294"/>
      <c r="JS128" s="294"/>
      <c r="JT128" s="294"/>
      <c r="JU128" s="294">
        <v>-4959.6000000000004</v>
      </c>
      <c r="JV128" s="294">
        <v>-103723</v>
      </c>
      <c r="JW128" s="294"/>
      <c r="JX128" s="294">
        <v>-348166</v>
      </c>
      <c r="JY128" s="294"/>
      <c r="JZ128" s="294"/>
      <c r="KA128" s="294">
        <v>0</v>
      </c>
      <c r="KB128" s="294">
        <v>-6270</v>
      </c>
      <c r="KC128" s="294"/>
      <c r="KD128" s="294">
        <v>-366998</v>
      </c>
      <c r="KE128" s="294">
        <v>-4140</v>
      </c>
      <c r="KF128" s="294">
        <v>0</v>
      </c>
      <c r="KG128" s="294">
        <v>-30744</v>
      </c>
      <c r="KH128" s="294"/>
      <c r="KI128" s="294"/>
      <c r="KJ128" s="294"/>
      <c r="KK128" s="294"/>
      <c r="KL128" s="294"/>
      <c r="KM128" s="294"/>
      <c r="KN128" s="294"/>
      <c r="KO128" s="294">
        <v>0</v>
      </c>
      <c r="KP128" s="294"/>
      <c r="KQ128" s="294">
        <v>-78809</v>
      </c>
      <c r="KR128" s="294">
        <v>-43086</v>
      </c>
      <c r="KS128" s="294">
        <v>-39148</v>
      </c>
      <c r="KT128" s="294"/>
      <c r="KU128" s="294">
        <v>-114106.25</v>
      </c>
      <c r="KV128" s="294">
        <v>-1710</v>
      </c>
      <c r="KW128" s="294">
        <v>-165184.25</v>
      </c>
      <c r="KX128" s="294">
        <v>0</v>
      </c>
      <c r="KY128" s="294">
        <v>-10000</v>
      </c>
      <c r="KZ128" s="294"/>
      <c r="LA128" s="294"/>
      <c r="LB128" s="294"/>
      <c r="LC128" s="294"/>
      <c r="LD128" s="294"/>
      <c r="LE128" s="294"/>
      <c r="LF128" s="294"/>
      <c r="LG128" s="294"/>
      <c r="LH128" s="294">
        <v>-93856</v>
      </c>
      <c r="LI128" s="294">
        <v>-185446.47</v>
      </c>
      <c r="LJ128" s="294">
        <v>-159082</v>
      </c>
      <c r="LK128" s="294"/>
      <c r="LL128" s="294"/>
      <c r="LM128" s="294"/>
      <c r="LN128" s="294"/>
      <c r="LO128" s="294"/>
      <c r="LP128" s="294"/>
      <c r="LQ128" s="294">
        <v>-4450</v>
      </c>
      <c r="LR128" s="294"/>
      <c r="LS128" s="294"/>
      <c r="LT128" s="294"/>
      <c r="LU128" s="294">
        <v>-1974740.75</v>
      </c>
      <c r="LV128" s="294">
        <v>-317000</v>
      </c>
      <c r="LW128" s="294"/>
      <c r="LX128" s="294">
        <v>-91753</v>
      </c>
      <c r="LY128" s="294"/>
      <c r="LZ128" s="294"/>
      <c r="MA128" s="294"/>
      <c r="MB128" s="294"/>
      <c r="MC128" s="294"/>
      <c r="MD128" s="294"/>
      <c r="ME128" s="294"/>
      <c r="MF128" s="294"/>
      <c r="MG128" s="294"/>
      <c r="MH128" s="294"/>
      <c r="MI128" s="294"/>
      <c r="MJ128" s="294">
        <v>0</v>
      </c>
      <c r="MK128" s="294"/>
      <c r="ML128" s="294"/>
      <c r="MM128" s="294"/>
      <c r="MN128" s="294"/>
      <c r="MO128" s="294"/>
      <c r="MP128" s="294"/>
      <c r="MQ128" s="294">
        <v>-113549.25</v>
      </c>
      <c r="MR128" s="294">
        <v>-36010</v>
      </c>
      <c r="MS128" s="294">
        <v>-237163</v>
      </c>
      <c r="MT128" s="294"/>
      <c r="MU128" s="294"/>
      <c r="MV128" s="294">
        <v>-192691</v>
      </c>
      <c r="MW128" s="294"/>
      <c r="MX128" s="294"/>
      <c r="MY128" s="294">
        <v>-34104</v>
      </c>
      <c r="MZ128" s="294"/>
      <c r="NA128" s="294">
        <v>-20725</v>
      </c>
      <c r="NB128" s="294"/>
      <c r="NC128" s="294"/>
      <c r="ND128" s="294">
        <v>-37500</v>
      </c>
      <c r="NE128" s="294"/>
      <c r="NF128" s="294"/>
      <c r="NG128" s="294"/>
      <c r="NH128" s="294">
        <v>0</v>
      </c>
      <c r="NI128" s="294"/>
      <c r="NJ128" s="294">
        <v>-36753</v>
      </c>
      <c r="NK128" s="294"/>
      <c r="NL128" s="294"/>
      <c r="NM128" s="294"/>
      <c r="NN128" s="294"/>
      <c r="NO128" s="294"/>
      <c r="NP128" s="294">
        <v>-39083.9</v>
      </c>
      <c r="NQ128" s="294">
        <v>-43687</v>
      </c>
      <c r="NR128" s="294">
        <v>0</v>
      </c>
      <c r="NS128" s="294"/>
      <c r="NT128" s="294">
        <v>-6533</v>
      </c>
      <c r="NU128" s="294"/>
      <c r="NV128" s="294"/>
      <c r="NW128" s="294"/>
      <c r="NX128" s="294"/>
      <c r="NY128" s="294">
        <v>0</v>
      </c>
      <c r="NZ128" s="294"/>
      <c r="OA128" s="294"/>
      <c r="OB128" s="294"/>
      <c r="OC128" s="294">
        <v>0</v>
      </c>
      <c r="OD128" s="294">
        <v>-108000</v>
      </c>
      <c r="OE128" s="294">
        <v>-326086.43</v>
      </c>
      <c r="OF128" s="294"/>
      <c r="OG128" s="294">
        <v>-793259.05</v>
      </c>
      <c r="OH128" s="294">
        <v>-61388</v>
      </c>
      <c r="OI128" s="294"/>
      <c r="OJ128" s="294">
        <v>-351149.92</v>
      </c>
      <c r="OK128" s="294"/>
      <c r="OL128" s="294"/>
      <c r="OM128" s="294"/>
      <c r="ON128" s="294">
        <v>0</v>
      </c>
      <c r="OO128" s="294">
        <v>-242400</v>
      </c>
      <c r="OP128" s="294"/>
      <c r="OQ128" s="294"/>
      <c r="OR128" s="294"/>
      <c r="OS128" s="294">
        <v>-13000</v>
      </c>
      <c r="OT128" s="294"/>
      <c r="OU128" s="294"/>
      <c r="OV128" s="294">
        <v>-49777</v>
      </c>
      <c r="OW128" s="294">
        <v>-1835</v>
      </c>
      <c r="OX128" s="294"/>
      <c r="OY128" s="294"/>
      <c r="OZ128" s="294">
        <v>-97393</v>
      </c>
      <c r="PA128" s="294"/>
      <c r="PB128" s="294">
        <v>-341559</v>
      </c>
      <c r="PC128" s="294"/>
      <c r="PD128" s="294">
        <v>-44650</v>
      </c>
      <c r="PE128" s="294"/>
      <c r="PF128" s="294">
        <v>0</v>
      </c>
      <c r="PG128" s="294">
        <v>-142508</v>
      </c>
      <c r="PH128" s="294"/>
      <c r="PI128" s="294">
        <v>-6500</v>
      </c>
      <c r="PJ128" s="294"/>
      <c r="PK128" s="294">
        <v>-63420</v>
      </c>
      <c r="PL128" s="294">
        <v>-12800</v>
      </c>
      <c r="PM128" s="294">
        <v>-12044</v>
      </c>
      <c r="PN128" s="294"/>
      <c r="PO128" s="294">
        <v>-55375</v>
      </c>
      <c r="PP128" s="294"/>
      <c r="PQ128" s="294"/>
      <c r="PR128" s="294"/>
      <c r="PS128" s="294"/>
      <c r="PT128" s="294"/>
      <c r="PU128" s="294">
        <v>-45471</v>
      </c>
      <c r="PV128" s="294">
        <v>0</v>
      </c>
      <c r="PW128" s="294"/>
      <c r="PX128" s="294"/>
      <c r="PY128" s="294">
        <v>-42653</v>
      </c>
      <c r="PZ128" s="294">
        <v>-774633</v>
      </c>
      <c r="QA128" s="294"/>
      <c r="QB128" s="294"/>
      <c r="QC128" s="294">
        <v>-102535</v>
      </c>
      <c r="QD128" s="294"/>
      <c r="QE128" s="294">
        <v>-202769</v>
      </c>
      <c r="QF128" s="294">
        <v>-75869</v>
      </c>
      <c r="QG128" s="294">
        <v>-143046</v>
      </c>
      <c r="QH128" s="294">
        <v>-176997</v>
      </c>
      <c r="QI128" s="294"/>
      <c r="QJ128" s="294">
        <v>-7184</v>
      </c>
      <c r="QK128" s="294">
        <v>-5439</v>
      </c>
      <c r="QL128" s="294"/>
      <c r="QM128" s="294">
        <v>-526929.52</v>
      </c>
      <c r="QN128" s="294"/>
      <c r="QO128" s="294">
        <v>-17000</v>
      </c>
      <c r="QP128" s="294"/>
      <c r="QQ128" s="294">
        <v>-22178</v>
      </c>
      <c r="QR128" s="294"/>
      <c r="QS128" s="294"/>
      <c r="QT128" s="294">
        <v>-685970</v>
      </c>
      <c r="QU128" s="294">
        <v>-33725</v>
      </c>
      <c r="QV128" s="294">
        <v>-53000</v>
      </c>
      <c r="QW128" s="294"/>
      <c r="QX128" s="294"/>
      <c r="QY128" s="294">
        <v>-144835</v>
      </c>
      <c r="QZ128" s="294">
        <v>-10800</v>
      </c>
      <c r="RA128" s="294"/>
      <c r="RB128" s="294">
        <v>-23778</v>
      </c>
      <c r="RC128" s="294"/>
      <c r="RD128" s="294"/>
      <c r="RE128" s="294"/>
      <c r="RF128" s="294"/>
      <c r="RG128" s="294">
        <v>-283910.25</v>
      </c>
      <c r="RH128" s="294">
        <v>-55556</v>
      </c>
      <c r="RI128" s="294">
        <v>-64270</v>
      </c>
      <c r="RJ128" s="294"/>
      <c r="RK128" s="294"/>
      <c r="RL128" s="294">
        <v>-277548</v>
      </c>
      <c r="RM128" s="294">
        <v>-402227</v>
      </c>
      <c r="RN128" s="294">
        <v>-539571</v>
      </c>
      <c r="RO128" s="294"/>
      <c r="RP128" s="294">
        <v>-362589</v>
      </c>
      <c r="RQ128" s="294">
        <v>-99003</v>
      </c>
      <c r="RR128" s="294">
        <v>-562222</v>
      </c>
      <c r="RS128" s="294">
        <v>-1000</v>
      </c>
      <c r="RT128" s="294">
        <v>-120970</v>
      </c>
      <c r="RU128" s="294"/>
      <c r="RV128" s="294">
        <v>-400818</v>
      </c>
      <c r="RW128" s="294">
        <v>-31000</v>
      </c>
      <c r="RX128" s="294">
        <v>-129948</v>
      </c>
      <c r="RY128" s="294">
        <v>-44437</v>
      </c>
      <c r="RZ128" s="294">
        <v>-261412</v>
      </c>
      <c r="SA128" s="294">
        <v>-50000</v>
      </c>
      <c r="SB128" s="294"/>
      <c r="SC128" s="294"/>
      <c r="SD128" s="294"/>
      <c r="SE128" s="294"/>
      <c r="SF128" s="294"/>
      <c r="SG128" s="294"/>
      <c r="SH128" s="294"/>
      <c r="SI128" s="294"/>
      <c r="SJ128" s="294">
        <v>-16200</v>
      </c>
      <c r="SK128" s="294"/>
      <c r="SL128" s="294"/>
      <c r="SM128" s="294">
        <v>-77500</v>
      </c>
      <c r="SN128" s="294"/>
      <c r="SO128" s="294"/>
      <c r="SP128" s="294"/>
      <c r="SQ128" s="294"/>
      <c r="SR128" s="294"/>
      <c r="SS128" s="294"/>
      <c r="ST128" s="294"/>
      <c r="SU128" s="294"/>
      <c r="SV128" s="294"/>
      <c r="SW128" s="294"/>
      <c r="SX128" s="294"/>
      <c r="SY128" s="294"/>
      <c r="SZ128" s="294"/>
      <c r="TA128" s="294"/>
      <c r="TB128" s="294"/>
      <c r="TC128" s="294"/>
      <c r="TD128" s="294"/>
      <c r="TE128" s="294"/>
      <c r="TF128" s="294"/>
      <c r="TG128" s="294"/>
      <c r="TH128" s="294"/>
      <c r="TI128" s="294">
        <v>-3500</v>
      </c>
      <c r="TJ128" s="294"/>
      <c r="TK128" s="294"/>
      <c r="TL128" s="294"/>
      <c r="TM128" s="294"/>
      <c r="TN128" s="294"/>
      <c r="TO128" s="294"/>
      <c r="TP128" s="294"/>
      <c r="TQ128" s="294"/>
      <c r="TR128" s="294"/>
      <c r="TS128" s="294">
        <v>-68241</v>
      </c>
      <c r="TT128" s="294"/>
      <c r="TU128" s="294"/>
      <c r="TV128" s="294">
        <v>-13500</v>
      </c>
      <c r="TW128" s="294"/>
      <c r="TX128" s="294"/>
      <c r="TY128" s="294"/>
      <c r="TZ128" s="294"/>
      <c r="UA128" s="294"/>
      <c r="UB128" s="294"/>
      <c r="UC128" s="294"/>
      <c r="UD128" s="294"/>
      <c r="UE128" s="294">
        <v>-113490</v>
      </c>
      <c r="UF128" s="294"/>
      <c r="UG128" s="294"/>
      <c r="UH128" s="294">
        <v>-6400</v>
      </c>
      <c r="UI128" s="294"/>
      <c r="UJ128" s="294"/>
      <c r="UK128" s="294"/>
      <c r="UL128" s="294"/>
      <c r="UM128" s="294"/>
      <c r="UN128" s="294"/>
      <c r="UO128" s="294"/>
      <c r="UP128" s="294"/>
      <c r="UQ128" s="294">
        <v>-8180</v>
      </c>
      <c r="UR128" s="294"/>
      <c r="US128" s="294"/>
      <c r="UT128" s="294"/>
      <c r="UU128" s="294">
        <v>-39416</v>
      </c>
      <c r="UV128" s="294">
        <v>-33774</v>
      </c>
      <c r="UW128" s="294">
        <v>-7000</v>
      </c>
      <c r="UX128" s="294"/>
      <c r="UY128" s="294">
        <v>-41450</v>
      </c>
      <c r="UZ128" s="294"/>
      <c r="VA128" s="294"/>
      <c r="VB128" s="294">
        <v>-63870</v>
      </c>
      <c r="VC128" s="294"/>
      <c r="VD128" s="294"/>
      <c r="VE128" s="294">
        <v>-16727</v>
      </c>
      <c r="VF128" s="294"/>
      <c r="VG128" s="294"/>
      <c r="VH128" s="294"/>
      <c r="VI128" s="294"/>
      <c r="VJ128" s="294"/>
      <c r="VK128" s="294"/>
      <c r="VL128" s="294"/>
      <c r="VM128" s="294"/>
      <c r="VN128" s="294"/>
      <c r="VO128" s="294"/>
      <c r="VP128" s="294"/>
      <c r="VQ128" s="294"/>
      <c r="VR128" s="294">
        <v>-929</v>
      </c>
      <c r="VS128" s="294"/>
      <c r="VT128" s="294">
        <v>-219615.5</v>
      </c>
      <c r="VU128" s="294">
        <v>-18856</v>
      </c>
      <c r="VV128" s="294"/>
      <c r="VW128" s="294"/>
      <c r="VX128" s="294">
        <v>-246597.76000000001</v>
      </c>
      <c r="VY128" s="294"/>
      <c r="VZ128" s="294">
        <v>-20270</v>
      </c>
      <c r="WA128" s="294"/>
      <c r="WB128" s="294">
        <v>-234805</v>
      </c>
      <c r="WC128" s="294">
        <v>-172006.87</v>
      </c>
      <c r="WD128" s="294">
        <v>-315418.73</v>
      </c>
      <c r="WE128" s="294"/>
      <c r="WF128" s="294">
        <v>-42121</v>
      </c>
      <c r="WG128" s="294"/>
      <c r="WH128" s="294">
        <v>-1000</v>
      </c>
      <c r="WI128" s="294">
        <v>-27302</v>
      </c>
      <c r="WJ128" s="294"/>
      <c r="WK128" s="294"/>
      <c r="WL128" s="294">
        <v>-23998</v>
      </c>
      <c r="WM128" s="294"/>
      <c r="WN128" s="294">
        <v>-29976</v>
      </c>
      <c r="WO128" s="294">
        <v>-47874</v>
      </c>
      <c r="WP128" s="294">
        <v>-5000</v>
      </c>
      <c r="WQ128" s="294">
        <v>-24200</v>
      </c>
      <c r="WR128" s="294"/>
      <c r="WS128" s="294">
        <v>-139613.91</v>
      </c>
      <c r="WT128" s="294">
        <v>-357986</v>
      </c>
      <c r="WU128" s="294">
        <v>-121000</v>
      </c>
      <c r="WV128" s="294"/>
      <c r="WW128" s="294">
        <v>0</v>
      </c>
      <c r="WX128" s="294">
        <v>0</v>
      </c>
      <c r="WY128" s="294">
        <v>-198331</v>
      </c>
      <c r="WZ128" s="294">
        <v>-1413</v>
      </c>
      <c r="XA128" s="294"/>
      <c r="XB128" s="294">
        <v>-22974</v>
      </c>
      <c r="XC128" s="294">
        <v>-724035</v>
      </c>
      <c r="XD128" s="294">
        <v>-784656.78</v>
      </c>
      <c r="XE128" s="294"/>
      <c r="XF128" s="294"/>
      <c r="XG128" s="294">
        <v>-5000</v>
      </c>
      <c r="XH128" s="294">
        <v>-179868.25</v>
      </c>
      <c r="XI128" s="294"/>
      <c r="XJ128" s="294">
        <v>-24124</v>
      </c>
      <c r="XK128" s="294"/>
      <c r="XL128" s="294">
        <v>-34000</v>
      </c>
      <c r="XM128" s="294">
        <v>-93804</v>
      </c>
      <c r="XN128" s="294">
        <v>-52525</v>
      </c>
      <c r="XO128" s="294">
        <v>-8070</v>
      </c>
      <c r="XP128" s="294"/>
      <c r="XQ128" s="294">
        <v>0</v>
      </c>
      <c r="XR128" s="294">
        <v>-332457</v>
      </c>
      <c r="XS128" s="294">
        <v>-33009</v>
      </c>
      <c r="XT128" s="294">
        <v>-48459</v>
      </c>
      <c r="XU128" s="294">
        <v>-69308</v>
      </c>
      <c r="XV128" s="294"/>
      <c r="XW128" s="294">
        <v>-54395</v>
      </c>
      <c r="XX128" s="294">
        <v>-22609</v>
      </c>
      <c r="XY128" s="294">
        <v>0</v>
      </c>
      <c r="XZ128" s="294">
        <v>0</v>
      </c>
      <c r="YA128" s="294">
        <v>-60734</v>
      </c>
      <c r="YB128" s="294"/>
      <c r="YC128" s="294">
        <v>-25220</v>
      </c>
      <c r="YD128" s="294">
        <v>0</v>
      </c>
      <c r="YE128" s="294"/>
      <c r="YF128" s="294"/>
      <c r="YG128" s="294"/>
      <c r="YH128" s="294"/>
      <c r="YI128" s="294"/>
      <c r="YJ128" s="294"/>
      <c r="YK128" s="294"/>
      <c r="YL128" s="294">
        <v>-36473</v>
      </c>
      <c r="YM128" s="294"/>
      <c r="YN128" s="294"/>
      <c r="YO128" s="294"/>
      <c r="YP128" s="294"/>
      <c r="YQ128" s="294"/>
      <c r="YR128" s="294"/>
      <c r="YS128" s="294"/>
      <c r="YT128" s="294"/>
      <c r="YU128" s="294"/>
      <c r="YV128" s="294">
        <v>-144785</v>
      </c>
      <c r="YW128" s="294">
        <v>-109200</v>
      </c>
      <c r="YX128" s="294"/>
      <c r="YY128" s="294"/>
      <c r="YZ128" s="294"/>
      <c r="ZA128" s="294"/>
      <c r="ZB128" s="294"/>
      <c r="ZC128" s="294"/>
      <c r="ZD128" s="294">
        <v>-15960</v>
      </c>
      <c r="ZE128" s="294">
        <v>-234297.5</v>
      </c>
      <c r="ZF128" s="294">
        <v>-65786</v>
      </c>
      <c r="ZG128" s="294">
        <v>-20490</v>
      </c>
      <c r="ZH128" s="294"/>
      <c r="ZI128" s="294">
        <v>-11362</v>
      </c>
      <c r="ZJ128" s="294">
        <v>-31497</v>
      </c>
      <c r="ZK128" s="294"/>
      <c r="ZL128" s="294">
        <v>-15398.75</v>
      </c>
      <c r="ZM128" s="294">
        <v>-112657</v>
      </c>
      <c r="ZN128" s="294">
        <v>-500</v>
      </c>
      <c r="ZO128" s="294">
        <v>-188832</v>
      </c>
      <c r="ZP128" s="294">
        <v>-7196</v>
      </c>
      <c r="ZQ128" s="294">
        <v>-14565</v>
      </c>
      <c r="ZR128" s="294">
        <v>-49440</v>
      </c>
      <c r="ZS128" s="294"/>
      <c r="ZT128" s="294">
        <v>-399910</v>
      </c>
      <c r="ZU128" s="294">
        <v>-175750</v>
      </c>
      <c r="ZV128" s="294">
        <v>-34813.94</v>
      </c>
      <c r="ZW128" s="294">
        <v>-43018</v>
      </c>
      <c r="ZX128" s="294">
        <v>-13883</v>
      </c>
      <c r="ZY128" s="294"/>
      <c r="ZZ128" s="294">
        <v>-29020.5</v>
      </c>
      <c r="AAA128" s="294">
        <v>-285188.27</v>
      </c>
      <c r="AAB128" s="294"/>
      <c r="AAC128" s="294"/>
      <c r="AAD128" s="294">
        <v>-38170.379999999997</v>
      </c>
      <c r="AAE128" s="294">
        <v>-11900</v>
      </c>
      <c r="AAF128" s="294">
        <v>-31897</v>
      </c>
      <c r="AAG128" s="294">
        <v>-32188</v>
      </c>
      <c r="AAH128" s="294">
        <v>-259400</v>
      </c>
      <c r="AAI128" s="294">
        <v>-209507</v>
      </c>
      <c r="AAJ128" s="294">
        <v>-132466</v>
      </c>
      <c r="AAK128" s="294"/>
      <c r="AAL128" s="294">
        <v>-75736</v>
      </c>
      <c r="AAM128" s="294">
        <v>-79301</v>
      </c>
      <c r="AAN128" s="294"/>
      <c r="AAO128" s="294">
        <v>-1156468.03</v>
      </c>
      <c r="AAP128" s="294"/>
      <c r="AAQ128" s="294"/>
      <c r="AAR128" s="294"/>
      <c r="AAS128" s="294"/>
      <c r="AAT128" s="294"/>
      <c r="AAU128" s="294"/>
      <c r="AAV128" s="294"/>
      <c r="AAW128" s="294">
        <v>-336449.6</v>
      </c>
      <c r="AAX128" s="294"/>
      <c r="AAY128" s="294"/>
      <c r="AAZ128" s="294"/>
      <c r="ABA128" s="294"/>
      <c r="ABB128" s="294"/>
      <c r="ABC128" s="294">
        <v>0</v>
      </c>
      <c r="ABD128" s="294">
        <v>-40090</v>
      </c>
      <c r="ABE128" s="294"/>
      <c r="ABF128" s="294"/>
      <c r="ABG128" s="294"/>
      <c r="ABH128" s="294">
        <v>-134206</v>
      </c>
      <c r="ABI128" s="294"/>
      <c r="ABJ128" s="294"/>
      <c r="ABK128" s="294">
        <v>0</v>
      </c>
      <c r="ABL128" s="294"/>
      <c r="ABM128" s="294"/>
      <c r="ABN128" s="294"/>
      <c r="ABO128" s="294">
        <v>-474380</v>
      </c>
      <c r="ABP128" s="294"/>
      <c r="ABQ128" s="294"/>
      <c r="ABR128" s="294">
        <v>-26000</v>
      </c>
      <c r="ABS128" s="294">
        <v>0</v>
      </c>
      <c r="ABT128" s="294">
        <v>-12506</v>
      </c>
      <c r="ABU128" s="294"/>
      <c r="ABV128" s="294">
        <v>-12556</v>
      </c>
      <c r="ABW128" s="294"/>
      <c r="ABX128" s="294">
        <v>-496345.5</v>
      </c>
      <c r="ABY128" s="294"/>
      <c r="ABZ128" s="294">
        <v>0</v>
      </c>
      <c r="ACA128" s="294"/>
      <c r="ACB128" s="294">
        <v>-40382</v>
      </c>
      <c r="ACC128" s="294">
        <v>-216424</v>
      </c>
      <c r="ACD128" s="294">
        <v>-68609</v>
      </c>
      <c r="ACE128" s="294"/>
      <c r="ACF128" s="294"/>
      <c r="ACG128" s="294">
        <v>-20725.12</v>
      </c>
      <c r="ACH128" s="294">
        <v>-1500</v>
      </c>
      <c r="ACI128" s="294">
        <v>-695355</v>
      </c>
      <c r="ACJ128" s="294"/>
      <c r="ACK128" s="294"/>
      <c r="ACL128" s="294"/>
      <c r="ACM128" s="294"/>
      <c r="ACN128" s="294"/>
      <c r="ACO128" s="294"/>
      <c r="ACP128" s="294">
        <v>-66449.75</v>
      </c>
      <c r="ACQ128" s="294"/>
      <c r="ACR128" s="294"/>
      <c r="ACS128" s="294">
        <v>-200746</v>
      </c>
      <c r="ACT128" s="294"/>
      <c r="ACU128" s="294">
        <v>-34767</v>
      </c>
      <c r="ACV128" s="294"/>
      <c r="ACW128" s="294"/>
      <c r="ACX128" s="294"/>
      <c r="ACY128" s="294"/>
      <c r="ACZ128" s="294"/>
      <c r="ADA128" s="294">
        <v>-331045</v>
      </c>
      <c r="ADB128" s="294">
        <v>-106371</v>
      </c>
      <c r="ADC128" s="294"/>
      <c r="ADD128" s="294"/>
      <c r="ADE128" s="294"/>
      <c r="ADF128" s="294"/>
      <c r="ADG128" s="294">
        <v>-92183.5</v>
      </c>
      <c r="ADH128" s="294"/>
      <c r="ADI128" s="294">
        <v>-108293.53</v>
      </c>
      <c r="ADJ128" s="294">
        <v>-227799.84</v>
      </c>
      <c r="ADK128" s="294">
        <v>-52942</v>
      </c>
      <c r="ADL128" s="294">
        <v>-204822.48</v>
      </c>
      <c r="ADM128" s="294">
        <v>-69450.5</v>
      </c>
      <c r="ADN128" s="294">
        <v>-50590</v>
      </c>
      <c r="ADO128" s="294">
        <v>-1343183</v>
      </c>
      <c r="ADP128" s="294">
        <v>-183415</v>
      </c>
      <c r="ADQ128" s="294"/>
      <c r="ADR128" s="294">
        <v>-2220.44</v>
      </c>
      <c r="ADS128" s="294">
        <v>-895015</v>
      </c>
      <c r="ADT128" s="294"/>
      <c r="ADU128" s="294">
        <v>-30260</v>
      </c>
      <c r="ADV128" s="294">
        <v>-38000</v>
      </c>
      <c r="ADW128" s="294">
        <v>-4828.8999999999996</v>
      </c>
      <c r="ADX128" s="294"/>
      <c r="ADY128" s="294">
        <v>-579500</v>
      </c>
      <c r="ADZ128" s="294"/>
      <c r="AEA128" s="294">
        <v>-50477</v>
      </c>
      <c r="AEB128" s="294"/>
      <c r="AEC128" s="294"/>
      <c r="AED128" s="294">
        <v>-111651</v>
      </c>
      <c r="AEE128" s="294"/>
      <c r="AEF128" s="294">
        <v>0</v>
      </c>
      <c r="AEG128" s="294"/>
      <c r="AEH128" s="294">
        <v>-35418</v>
      </c>
      <c r="AEI128" s="294">
        <v>-15179</v>
      </c>
      <c r="AEJ128" s="294">
        <v>-5000</v>
      </c>
      <c r="AEK128" s="294"/>
      <c r="AEL128" s="294"/>
      <c r="AEM128" s="294"/>
      <c r="AEN128" s="294"/>
      <c r="AEO128" s="294"/>
      <c r="AEP128" s="294">
        <v>-37994</v>
      </c>
      <c r="AEQ128" s="294"/>
      <c r="AER128" s="294"/>
      <c r="AES128" s="294"/>
      <c r="AET128" s="294"/>
      <c r="AEU128" s="294"/>
      <c r="AEV128" s="294"/>
      <c r="AEW128" s="294"/>
      <c r="AEX128" s="294"/>
      <c r="AEY128" s="294"/>
      <c r="AEZ128" s="294"/>
      <c r="AFA128" s="294"/>
      <c r="AFB128" s="294"/>
      <c r="AFC128" s="294">
        <v>-360342.25</v>
      </c>
      <c r="AFD128" s="294">
        <v>-17809</v>
      </c>
      <c r="AFE128" s="294">
        <v>-278612</v>
      </c>
      <c r="AFF128" s="294"/>
      <c r="AFG128" s="294">
        <v>-4043</v>
      </c>
      <c r="AFH128" s="294"/>
      <c r="AFI128" s="294">
        <v>-23364</v>
      </c>
      <c r="AFJ128" s="294"/>
      <c r="AFK128" s="294">
        <v>-364</v>
      </c>
      <c r="AFL128" s="294">
        <v>0</v>
      </c>
      <c r="AFM128" s="294"/>
      <c r="AFN128" s="294"/>
      <c r="AFO128" s="294">
        <v>-25400</v>
      </c>
      <c r="AFP128" s="294"/>
      <c r="AFQ128" s="294">
        <v>-719949</v>
      </c>
      <c r="AFR128" s="294"/>
      <c r="AFS128" s="294"/>
      <c r="AFT128" s="294">
        <v>-28748</v>
      </c>
      <c r="AFU128" s="294"/>
      <c r="AFV128" s="294"/>
      <c r="AFW128" s="294"/>
      <c r="AFX128" s="294"/>
      <c r="AFY128" s="294">
        <v>-8537</v>
      </c>
      <c r="AFZ128" s="294"/>
      <c r="AGA128" s="294"/>
      <c r="AGB128" s="294"/>
      <c r="AGC128" s="294">
        <v>-18050</v>
      </c>
      <c r="AGD128" s="294"/>
      <c r="AGE128" s="294">
        <v>-74951</v>
      </c>
      <c r="AGF128" s="294"/>
      <c r="AGG128" s="294">
        <v>-156985</v>
      </c>
      <c r="AGH128" s="294"/>
      <c r="AGI128" s="294"/>
      <c r="AGJ128" s="294">
        <v>0</v>
      </c>
      <c r="AGK128" s="294"/>
      <c r="AGL128" s="294"/>
      <c r="AGM128" s="294">
        <v>-8000</v>
      </c>
      <c r="AGN128" s="294">
        <v>-128400</v>
      </c>
      <c r="AGO128" s="294">
        <v>-168937</v>
      </c>
      <c r="AGP128" s="294"/>
      <c r="AGQ128" s="294">
        <v>-78969.09</v>
      </c>
      <c r="AGR128" s="294"/>
      <c r="AGS128" s="294"/>
      <c r="AGT128" s="294"/>
      <c r="AGU128" s="294"/>
      <c r="AGV128" s="294">
        <v>-229000</v>
      </c>
      <c r="AGW128" s="294"/>
      <c r="AGX128" s="294">
        <v>-76788</v>
      </c>
      <c r="AGY128" s="294"/>
      <c r="AGZ128" s="294"/>
      <c r="AHA128" s="294">
        <v>-5600</v>
      </c>
      <c r="AHB128" s="294">
        <v>-213200</v>
      </c>
      <c r="AHC128" s="294">
        <v>-1000</v>
      </c>
      <c r="AHD128" s="294"/>
      <c r="AHE128" s="294"/>
      <c r="AHF128" s="294">
        <v>-71756</v>
      </c>
      <c r="AHG128" s="294">
        <v>-102600</v>
      </c>
      <c r="AHH128" s="294">
        <v>-37760</v>
      </c>
      <c r="AHI128" s="294"/>
      <c r="AHJ128" s="294"/>
      <c r="AHK128" s="294"/>
      <c r="AHL128" s="294">
        <v>-48500</v>
      </c>
      <c r="AHM128" s="294">
        <v>-10000</v>
      </c>
      <c r="AHN128" s="294">
        <v>-1800</v>
      </c>
      <c r="AHO128" s="294"/>
      <c r="AHP128" s="294">
        <v>-113972</v>
      </c>
      <c r="AHQ128" s="294">
        <v>-54251</v>
      </c>
      <c r="AHR128" s="329">
        <v>-132544</v>
      </c>
      <c r="AHS128" s="294">
        <f t="shared" si="53"/>
        <v>-48801926.440000013</v>
      </c>
      <c r="AHT128" s="271" t="b">
        <f t="shared" si="54"/>
        <v>1</v>
      </c>
      <c r="AHU128" s="271" t="s">
        <v>6273</v>
      </c>
      <c r="AHV128" s="271" t="s">
        <v>6193</v>
      </c>
      <c r="AHW128" s="271" t="s">
        <v>6194</v>
      </c>
    </row>
    <row r="129" spans="1:907" ht="24" x14ac:dyDescent="0.8">
      <c r="A129" s="270" t="s">
        <v>6273</v>
      </c>
      <c r="B129" s="270" t="s">
        <v>6195</v>
      </c>
      <c r="C129" s="271" t="s">
        <v>6196</v>
      </c>
      <c r="D129" s="294">
        <v>-2043159.68</v>
      </c>
      <c r="E129" s="294">
        <v>-87218.32</v>
      </c>
      <c r="F129" s="294">
        <v>-23472.66</v>
      </c>
      <c r="G129" s="294">
        <v>-28815.08</v>
      </c>
      <c r="H129" s="294">
        <v>-112840.62</v>
      </c>
      <c r="I129" s="294">
        <v>-50865.3</v>
      </c>
      <c r="J129" s="294">
        <v>-94437.3</v>
      </c>
      <c r="K129" s="294">
        <v>-152963.14000000001</v>
      </c>
      <c r="L129" s="294">
        <v>-50997.61</v>
      </c>
      <c r="M129" s="294">
        <v>-30821.63</v>
      </c>
      <c r="N129" s="294">
        <v>-13535</v>
      </c>
      <c r="O129" s="294">
        <v>-40545.550000000003</v>
      </c>
      <c r="P129" s="294">
        <v>-110437.98</v>
      </c>
      <c r="Q129" s="294">
        <v>-11171.6</v>
      </c>
      <c r="R129" s="294">
        <v>-22928.04</v>
      </c>
      <c r="S129" s="294">
        <v>-124297.05</v>
      </c>
      <c r="T129" s="294">
        <v>-80316.7</v>
      </c>
      <c r="U129" s="294">
        <v>-11140.58</v>
      </c>
      <c r="V129" s="294"/>
      <c r="W129" s="294">
        <v>-63337.26</v>
      </c>
      <c r="X129" s="294">
        <v>0</v>
      </c>
      <c r="Y129" s="294">
        <v>-43401.14</v>
      </c>
      <c r="Z129" s="294">
        <v>-78529.83</v>
      </c>
      <c r="AA129" s="294">
        <v>-132047</v>
      </c>
      <c r="AB129" s="294">
        <v>-38990.93</v>
      </c>
      <c r="AC129" s="294">
        <v>-257214.87</v>
      </c>
      <c r="AD129" s="294">
        <v>-59777.49</v>
      </c>
      <c r="AE129" s="294">
        <v>-66318.259999999995</v>
      </c>
      <c r="AF129" s="294">
        <v>-325548.59999999998</v>
      </c>
      <c r="AG129" s="294">
        <v>-118383.94</v>
      </c>
      <c r="AH129" s="294">
        <v>-421048.32000000001</v>
      </c>
      <c r="AI129" s="294">
        <v>-156187.65</v>
      </c>
      <c r="AJ129" s="294">
        <v>-63863.15</v>
      </c>
      <c r="AK129" s="294">
        <v>-6358.94</v>
      </c>
      <c r="AL129" s="294">
        <v>-25602.17</v>
      </c>
      <c r="AM129" s="294">
        <v>-53760.73</v>
      </c>
      <c r="AN129" s="294">
        <v>-141819.20000000001</v>
      </c>
      <c r="AO129" s="294">
        <v>-103491.66</v>
      </c>
      <c r="AP129" s="294">
        <v>-8793.0300000000007</v>
      </c>
      <c r="AQ129" s="294">
        <v>-92497.72</v>
      </c>
      <c r="AR129" s="294">
        <v>-67186.69</v>
      </c>
      <c r="AS129" s="294">
        <v>-46309.450000000004</v>
      </c>
      <c r="AT129" s="294"/>
      <c r="AU129" s="294">
        <v>-22362.68</v>
      </c>
      <c r="AV129" s="294">
        <v>-15895.43</v>
      </c>
      <c r="AW129" s="294">
        <v>-37604.58</v>
      </c>
      <c r="AX129" s="294">
        <v>-23474.84</v>
      </c>
      <c r="AY129" s="294">
        <v>-49645.29</v>
      </c>
      <c r="AZ129" s="294">
        <v>-35271.79</v>
      </c>
      <c r="BA129" s="294">
        <v>-40146.26</v>
      </c>
      <c r="BB129" s="294">
        <v>-24484.15</v>
      </c>
      <c r="BC129" s="294">
        <v>-25824.3</v>
      </c>
      <c r="BD129" s="294">
        <v>-23640.11</v>
      </c>
      <c r="BE129" s="294">
        <v>-17926.8</v>
      </c>
      <c r="BF129" s="294">
        <v>-167983.44</v>
      </c>
      <c r="BG129" s="294">
        <v>-13632.23</v>
      </c>
      <c r="BH129" s="294">
        <v>-7901.8700000000008</v>
      </c>
      <c r="BI129" s="294">
        <v>-680037.58</v>
      </c>
      <c r="BJ129" s="294">
        <v>-15679.55</v>
      </c>
      <c r="BK129" s="294">
        <v>-67025.87</v>
      </c>
      <c r="BL129" s="294">
        <v>-36170.199999999997</v>
      </c>
      <c r="BM129" s="294">
        <v>-83268.990000000005</v>
      </c>
      <c r="BN129" s="294">
        <v>-65596.160000000003</v>
      </c>
      <c r="BO129" s="294">
        <v>-41858.28</v>
      </c>
      <c r="BP129" s="294">
        <v>-783.77</v>
      </c>
      <c r="BQ129" s="294">
        <v>-16302.46</v>
      </c>
      <c r="BR129" s="294">
        <v>-1223629.71</v>
      </c>
      <c r="BS129" s="294">
        <v>-124354.5</v>
      </c>
      <c r="BT129" s="294">
        <v>-229986.45</v>
      </c>
      <c r="BU129" s="294">
        <v>-66286.720000000001</v>
      </c>
      <c r="BV129" s="294">
        <v>-42385.14</v>
      </c>
      <c r="BW129" s="294">
        <v>-89877.91</v>
      </c>
      <c r="BX129" s="294">
        <v>-35920.300000000003</v>
      </c>
      <c r="BY129" s="294">
        <v>0</v>
      </c>
      <c r="BZ129" s="294"/>
      <c r="CA129" s="294">
        <v>-6901.13</v>
      </c>
      <c r="CB129" s="294">
        <v>0</v>
      </c>
      <c r="CC129" s="294">
        <v>-59023.15</v>
      </c>
      <c r="CD129" s="294">
        <v>-14069.85</v>
      </c>
      <c r="CE129" s="294">
        <v>0</v>
      </c>
      <c r="CF129" s="294">
        <v>0</v>
      </c>
      <c r="CG129" s="294">
        <v>-127988.05</v>
      </c>
      <c r="CH129" s="294">
        <v>-107655.48</v>
      </c>
      <c r="CI129" s="294">
        <v>-125267.76</v>
      </c>
      <c r="CJ129" s="294">
        <v>-39901.32</v>
      </c>
      <c r="CK129" s="294">
        <v>-89976.72</v>
      </c>
      <c r="CL129" s="294">
        <v>-47905.75</v>
      </c>
      <c r="CM129" s="294">
        <v>-34225.93</v>
      </c>
      <c r="CN129" s="294">
        <v>-79367.58</v>
      </c>
      <c r="CO129" s="294">
        <v>-14845.14</v>
      </c>
      <c r="CP129" s="294">
        <v>-81750</v>
      </c>
      <c r="CQ129" s="294">
        <v>-34551.129999999997</v>
      </c>
      <c r="CR129" s="294">
        <v>-44225.48</v>
      </c>
      <c r="CS129" s="294">
        <v>-65281.51</v>
      </c>
      <c r="CT129" s="294">
        <v>-42297.53</v>
      </c>
      <c r="CU129" s="294">
        <v>-15136.3</v>
      </c>
      <c r="CV129" s="294">
        <v>-96983.53</v>
      </c>
      <c r="CW129" s="294">
        <v>-13807.29</v>
      </c>
      <c r="CX129" s="294">
        <v>-15431.85</v>
      </c>
      <c r="CY129" s="294">
        <v>-70669.73</v>
      </c>
      <c r="CZ129" s="294">
        <v>-113680.66</v>
      </c>
      <c r="DA129" s="294">
        <v>-26187.46</v>
      </c>
      <c r="DB129" s="294">
        <v>-561430.93000000005</v>
      </c>
      <c r="DC129" s="294">
        <v>-618519.16</v>
      </c>
      <c r="DD129" s="294">
        <v>-19032.87</v>
      </c>
      <c r="DE129" s="294">
        <v>-13714.57</v>
      </c>
      <c r="DF129" s="294">
        <v>-344265.49</v>
      </c>
      <c r="DG129" s="294">
        <v>-58017.49</v>
      </c>
      <c r="DH129" s="294">
        <v>-56143.27</v>
      </c>
      <c r="DI129" s="294">
        <v>-49632.67</v>
      </c>
      <c r="DJ129" s="294">
        <v>-28253.62</v>
      </c>
      <c r="DK129" s="294">
        <v>-8288.99</v>
      </c>
      <c r="DL129" s="294">
        <v>-44182.38</v>
      </c>
      <c r="DM129" s="294">
        <v>-58715.78</v>
      </c>
      <c r="DN129" s="294">
        <v>-24023.86</v>
      </c>
      <c r="DO129" s="294">
        <v>-94413.89</v>
      </c>
      <c r="DP129" s="294">
        <v>-18360.8</v>
      </c>
      <c r="DQ129" s="294">
        <v>-79805.929999999993</v>
      </c>
      <c r="DR129" s="294">
        <v>-32675.73</v>
      </c>
      <c r="DS129" s="294">
        <v>-146535.57</v>
      </c>
      <c r="DT129" s="294"/>
      <c r="DU129" s="294">
        <v>-207351.15</v>
      </c>
      <c r="DV129" s="294">
        <v>-212079.34</v>
      </c>
      <c r="DW129" s="294"/>
      <c r="DX129" s="294">
        <v>-61549.88</v>
      </c>
      <c r="DY129" s="294">
        <v>-105142.91</v>
      </c>
      <c r="DZ129" s="294">
        <v>-52627.199999999997</v>
      </c>
      <c r="EA129" s="294">
        <v>-25408.22</v>
      </c>
      <c r="EB129" s="294">
        <v>-30022.09</v>
      </c>
      <c r="EC129" s="294">
        <v>-48344.41</v>
      </c>
      <c r="ED129" s="294">
        <v>-37045.68</v>
      </c>
      <c r="EE129" s="294">
        <v>-126171.14</v>
      </c>
      <c r="EF129" s="294">
        <v>-310449.36</v>
      </c>
      <c r="EG129" s="294">
        <v>-34824.199999999997</v>
      </c>
      <c r="EH129" s="294">
        <v>-84838.27</v>
      </c>
      <c r="EI129" s="294">
        <v>-95129.75</v>
      </c>
      <c r="EJ129" s="294">
        <v>-36299.67</v>
      </c>
      <c r="EK129" s="294">
        <v>-67847.19</v>
      </c>
      <c r="EL129" s="294">
        <v>-22931.8</v>
      </c>
      <c r="EM129" s="294">
        <v>-36230.54</v>
      </c>
      <c r="EN129" s="294">
        <v>-27172.79</v>
      </c>
      <c r="EO129" s="294">
        <v>-80913.34</v>
      </c>
      <c r="EP129" s="294">
        <v>-20127.490000000002</v>
      </c>
      <c r="EQ129" s="294">
        <v>-25932.49</v>
      </c>
      <c r="ER129" s="294">
        <v>-30615.93</v>
      </c>
      <c r="ES129" s="294">
        <v>-7640.06</v>
      </c>
      <c r="ET129" s="294">
        <v>-71314</v>
      </c>
      <c r="EU129" s="294">
        <v>-87154.02</v>
      </c>
      <c r="EV129" s="294">
        <v>-13888.85</v>
      </c>
      <c r="EW129" s="294">
        <v>-642532.61</v>
      </c>
      <c r="EX129" s="294">
        <v>-15822.04</v>
      </c>
      <c r="EY129" s="294">
        <v>-31545.08</v>
      </c>
      <c r="EZ129" s="294">
        <v>-72855.25</v>
      </c>
      <c r="FA129" s="294">
        <v>-57597.26</v>
      </c>
      <c r="FB129" s="294">
        <v>-50928.75</v>
      </c>
      <c r="FC129" s="294">
        <v>-36171.97</v>
      </c>
      <c r="FD129" s="294">
        <v>-34123.410000000003</v>
      </c>
      <c r="FE129" s="294">
        <v>-23289.75</v>
      </c>
      <c r="FF129" s="294">
        <v>-63772.51</v>
      </c>
      <c r="FG129" s="294">
        <v>-22004.560000000001</v>
      </c>
      <c r="FH129" s="294">
        <v>-20055.400000000001</v>
      </c>
      <c r="FI129" s="294">
        <v>-7095.78</v>
      </c>
      <c r="FJ129" s="294">
        <v>-11207.03</v>
      </c>
      <c r="FK129" s="294">
        <v>-21662.55</v>
      </c>
      <c r="FL129" s="294"/>
      <c r="FM129" s="294">
        <v>-14639.33</v>
      </c>
      <c r="FN129" s="294">
        <v>-40784.379999999997</v>
      </c>
      <c r="FO129" s="294">
        <v>-18233.310000000001</v>
      </c>
      <c r="FP129" s="294">
        <v>0</v>
      </c>
      <c r="FQ129" s="294">
        <v>0</v>
      </c>
      <c r="FR129" s="294">
        <v>-40087.550000000003</v>
      </c>
      <c r="FS129" s="294">
        <v>-43210.87</v>
      </c>
      <c r="FT129" s="294">
        <v>-63117.83</v>
      </c>
      <c r="FU129" s="294">
        <v>-69534.759999999995</v>
      </c>
      <c r="FV129" s="294">
        <v>-29322.240000000002</v>
      </c>
      <c r="FW129" s="294">
        <v>-43196.05</v>
      </c>
      <c r="FX129" s="294">
        <v>-78550.039999999994</v>
      </c>
      <c r="FY129" s="294">
        <v>-83566.86</v>
      </c>
      <c r="FZ129" s="294">
        <v>-52330.84</v>
      </c>
      <c r="GA129" s="294">
        <v>-100055.29</v>
      </c>
      <c r="GB129" s="294">
        <v>-66126.240000000005</v>
      </c>
      <c r="GC129" s="294">
        <v>-72034.73</v>
      </c>
      <c r="GD129" s="294">
        <v>-36499.96</v>
      </c>
      <c r="GE129" s="294">
        <v>-137648.39000000001</v>
      </c>
      <c r="GF129" s="294">
        <v>-21691.360000000001</v>
      </c>
      <c r="GG129" s="294">
        <v>-41895.96</v>
      </c>
      <c r="GH129" s="294">
        <v>-21177.75</v>
      </c>
      <c r="GI129" s="294">
        <v>-79199.759999999995</v>
      </c>
      <c r="GJ129" s="294">
        <v>-38704.53</v>
      </c>
      <c r="GK129" s="294">
        <v>-22050.17</v>
      </c>
      <c r="GL129" s="294">
        <v>-77114.09</v>
      </c>
      <c r="GM129" s="294">
        <v>-25674.6</v>
      </c>
      <c r="GN129" s="294">
        <v>-19905.52</v>
      </c>
      <c r="GO129" s="294">
        <v>-25281.09</v>
      </c>
      <c r="GP129" s="294">
        <v>-20948.490000000002</v>
      </c>
      <c r="GQ129" s="294">
        <v>-234541.57</v>
      </c>
      <c r="GR129" s="294">
        <v>-52259.86</v>
      </c>
      <c r="GS129" s="294">
        <v>-30930.09</v>
      </c>
      <c r="GT129" s="294">
        <v>-75139.48</v>
      </c>
      <c r="GU129" s="294">
        <v>-7804.12</v>
      </c>
      <c r="GV129" s="294">
        <v>-44393.97</v>
      </c>
      <c r="GW129" s="294">
        <v>-24787.040000000001</v>
      </c>
      <c r="GX129" s="294">
        <v>-10325.99</v>
      </c>
      <c r="GY129" s="294">
        <v>-174342.24</v>
      </c>
      <c r="GZ129" s="294">
        <v>-28495.73</v>
      </c>
      <c r="HA129" s="294">
        <v>-17659.330000000002</v>
      </c>
      <c r="HB129" s="294">
        <v>-75541.34</v>
      </c>
      <c r="HC129" s="294">
        <v>-1922860.9700000002</v>
      </c>
      <c r="HD129" s="294">
        <v>-223589.30000000002</v>
      </c>
      <c r="HE129" s="294">
        <v>-272331.3</v>
      </c>
      <c r="HF129" s="294">
        <v>-191028.01</v>
      </c>
      <c r="HG129" s="294">
        <v>-126992.47</v>
      </c>
      <c r="HH129" s="294">
        <v>-164122.66</v>
      </c>
      <c r="HI129" s="294">
        <v>-71721.26999999999</v>
      </c>
      <c r="HJ129" s="294">
        <v>-704761.8</v>
      </c>
      <c r="HK129" s="294">
        <v>-55864</v>
      </c>
      <c r="HL129" s="294">
        <v>-157299.65</v>
      </c>
      <c r="HM129" s="294">
        <v>-44800.42</v>
      </c>
      <c r="HN129" s="294">
        <v>-35493.279999999999</v>
      </c>
      <c r="HO129" s="294">
        <v>-11095.58</v>
      </c>
      <c r="HP129" s="294">
        <v>-30321.38</v>
      </c>
      <c r="HQ129" s="294">
        <v>-41308.01</v>
      </c>
      <c r="HR129" s="294">
        <v>-126095.32</v>
      </c>
      <c r="HS129" s="294">
        <v>-98701.05</v>
      </c>
      <c r="HT129" s="294">
        <v>-2928.1</v>
      </c>
      <c r="HU129" s="294">
        <v>-6643.71</v>
      </c>
      <c r="HV129" s="294">
        <v>-10389.209999999999</v>
      </c>
      <c r="HW129" s="294">
        <v>-31682.22</v>
      </c>
      <c r="HX129" s="294">
        <v>-107315.03</v>
      </c>
      <c r="HY129" s="294">
        <v>-37639.519999999997</v>
      </c>
      <c r="HZ129" s="294">
        <v>-13192.29</v>
      </c>
      <c r="IA129" s="294">
        <v>-29998.17</v>
      </c>
      <c r="IB129" s="294">
        <v>-32397.29</v>
      </c>
      <c r="IC129" s="294">
        <v>-43830.63</v>
      </c>
      <c r="ID129" s="294">
        <v>0</v>
      </c>
      <c r="IE129" s="294">
        <v>-115380.29</v>
      </c>
      <c r="IF129" s="294">
        <v>-33095.86</v>
      </c>
      <c r="IG129" s="294">
        <v>-15973.5</v>
      </c>
      <c r="IH129" s="294">
        <v>-249589.47</v>
      </c>
      <c r="II129" s="294">
        <v>0</v>
      </c>
      <c r="IJ129" s="294">
        <v>0</v>
      </c>
      <c r="IK129" s="294">
        <v>-40701.61</v>
      </c>
      <c r="IL129" s="294">
        <v>-122097.68</v>
      </c>
      <c r="IM129" s="294">
        <v>-24077.08</v>
      </c>
      <c r="IN129" s="294">
        <v>0</v>
      </c>
      <c r="IO129" s="294">
        <v>-16839.259999999998</v>
      </c>
      <c r="IP129" s="294">
        <v>-13583.49</v>
      </c>
      <c r="IQ129" s="294">
        <v>0</v>
      </c>
      <c r="IR129" s="294">
        <v>-17810.23</v>
      </c>
      <c r="IS129" s="294">
        <v>-481155.86</v>
      </c>
      <c r="IT129" s="294">
        <v>-5037.2199999999993</v>
      </c>
      <c r="IU129" s="294">
        <v>-124377.94</v>
      </c>
      <c r="IV129" s="294">
        <v>-47704.959999999999</v>
      </c>
      <c r="IW129" s="294">
        <v>-174599.37</v>
      </c>
      <c r="IX129" s="294">
        <v>-20280.46</v>
      </c>
      <c r="IY129" s="294">
        <v>-18846.39</v>
      </c>
      <c r="IZ129" s="294">
        <v>-25486.560000000001</v>
      </c>
      <c r="JA129" s="294">
        <v>-40589.78</v>
      </c>
      <c r="JB129" s="294">
        <v>-41811.620000000003</v>
      </c>
      <c r="JC129" s="294">
        <v>0</v>
      </c>
      <c r="JD129" s="294">
        <v>-17973.62</v>
      </c>
      <c r="JE129" s="294">
        <v>-51431.92</v>
      </c>
      <c r="JF129" s="294"/>
      <c r="JG129" s="294">
        <v>-7582.59</v>
      </c>
      <c r="JH129" s="294">
        <v>-27215.67</v>
      </c>
      <c r="JI129" s="294">
        <v>-27562.6</v>
      </c>
      <c r="JJ129" s="294">
        <v>-21595.05</v>
      </c>
      <c r="JK129" s="294">
        <v>-44138.42</v>
      </c>
      <c r="JL129" s="294">
        <v>-42409.55</v>
      </c>
      <c r="JM129" s="294">
        <v>-37319.17</v>
      </c>
      <c r="JN129" s="294">
        <v>-81854.45</v>
      </c>
      <c r="JO129" s="294">
        <v>-16527.95</v>
      </c>
      <c r="JP129" s="294">
        <v>-20942.759999999998</v>
      </c>
      <c r="JQ129" s="294">
        <v>-28580.880000000001</v>
      </c>
      <c r="JR129" s="294">
        <v>0</v>
      </c>
      <c r="JS129" s="294">
        <v>0</v>
      </c>
      <c r="JT129" s="294">
        <v>-44182.45</v>
      </c>
      <c r="JU129" s="294">
        <v>-24592.560000000001</v>
      </c>
      <c r="JV129" s="294">
        <v>-25714.720000000001</v>
      </c>
      <c r="JW129" s="294">
        <v>-6511.61</v>
      </c>
      <c r="JX129" s="294">
        <v>0</v>
      </c>
      <c r="JY129" s="294">
        <v>-50171.490000000005</v>
      </c>
      <c r="JZ129" s="294">
        <v>0</v>
      </c>
      <c r="KA129" s="294">
        <v>-40191.730000000003</v>
      </c>
      <c r="KB129" s="294">
        <v>-50838.8</v>
      </c>
      <c r="KC129" s="294">
        <v>-49004.65</v>
      </c>
      <c r="KD129" s="294">
        <v>-5135.3500000000004</v>
      </c>
      <c r="KE129" s="294">
        <v>-15782.03</v>
      </c>
      <c r="KF129" s="294">
        <v>0</v>
      </c>
      <c r="KG129" s="294">
        <v>-10116.27</v>
      </c>
      <c r="KH129" s="294"/>
      <c r="KI129" s="294">
        <v>-453790.04</v>
      </c>
      <c r="KJ129" s="294">
        <v>-119587.1</v>
      </c>
      <c r="KK129" s="294">
        <v>-98399.16</v>
      </c>
      <c r="KL129" s="294">
        <v>-40717.42</v>
      </c>
      <c r="KM129" s="294">
        <v>-43821.38</v>
      </c>
      <c r="KN129" s="294">
        <v>-134698.53</v>
      </c>
      <c r="KO129" s="294">
        <v>-34973.33</v>
      </c>
      <c r="KP129" s="294">
        <v>-54790.03</v>
      </c>
      <c r="KQ129" s="294">
        <v>-117407.33</v>
      </c>
      <c r="KR129" s="294">
        <v>0</v>
      </c>
      <c r="KS129" s="294">
        <v>-74256.240000000005</v>
      </c>
      <c r="KT129" s="294">
        <v>0</v>
      </c>
      <c r="KU129" s="294">
        <v>-21569.08</v>
      </c>
      <c r="KV129" s="294">
        <v>-41953.61</v>
      </c>
      <c r="KW129" s="294">
        <v>-886259.48</v>
      </c>
      <c r="KX129" s="294">
        <v>-28141.79</v>
      </c>
      <c r="KY129" s="294">
        <v>-254764.00999999998</v>
      </c>
      <c r="KZ129" s="294">
        <v>-73835.62</v>
      </c>
      <c r="LA129" s="294">
        <v>-14260.51</v>
      </c>
      <c r="LB129" s="294">
        <v>-45002.09</v>
      </c>
      <c r="LC129" s="294">
        <v>-52918.95</v>
      </c>
      <c r="LD129" s="294">
        <v>-10695.96</v>
      </c>
      <c r="LE129" s="294">
        <v>-52533.78</v>
      </c>
      <c r="LF129" s="294">
        <v>-38354.54</v>
      </c>
      <c r="LG129" s="294">
        <v>-308348.15000000002</v>
      </c>
      <c r="LH129" s="294">
        <v>-9464.7099999999991</v>
      </c>
      <c r="LI129" s="294">
        <v>-72852.289999999994</v>
      </c>
      <c r="LJ129" s="294">
        <v>-253600.52</v>
      </c>
      <c r="LK129" s="294">
        <v>-59326.239999999998</v>
      </c>
      <c r="LL129" s="294">
        <v>-34715.050000000003</v>
      </c>
      <c r="LM129" s="294">
        <v>-23066.91</v>
      </c>
      <c r="LN129" s="294">
        <v>-47226.8</v>
      </c>
      <c r="LO129" s="294">
        <v>-30460.06</v>
      </c>
      <c r="LP129" s="294">
        <v>-46009.63</v>
      </c>
      <c r="LQ129" s="294">
        <v>-60222.53</v>
      </c>
      <c r="LR129" s="294">
        <v>-395420.6</v>
      </c>
      <c r="LS129" s="294">
        <v>-30653.31</v>
      </c>
      <c r="LT129" s="294">
        <v>-17120.59</v>
      </c>
      <c r="LU129" s="294">
        <v>-571442.21</v>
      </c>
      <c r="LV129" s="294">
        <v>-378269.27</v>
      </c>
      <c r="LW129" s="294"/>
      <c r="LX129" s="294"/>
      <c r="LY129" s="294">
        <v>-109512.1</v>
      </c>
      <c r="LZ129" s="294">
        <v>-118449.35</v>
      </c>
      <c r="MA129" s="294">
        <v>-98236.89</v>
      </c>
      <c r="MB129" s="294">
        <v>-39666.449999999997</v>
      </c>
      <c r="MC129" s="294">
        <v>-72155.45</v>
      </c>
      <c r="MD129" s="294">
        <v>-86833.76</v>
      </c>
      <c r="ME129" s="294">
        <v>-176169</v>
      </c>
      <c r="MF129" s="294">
        <v>-19578.599999999999</v>
      </c>
      <c r="MG129" s="294">
        <v>-1157119.1000000001</v>
      </c>
      <c r="MH129" s="294">
        <v>-31802.240000000002</v>
      </c>
      <c r="MI129" s="294">
        <v>-18282.27</v>
      </c>
      <c r="MJ129" s="294">
        <v>-11059.42</v>
      </c>
      <c r="MK129" s="294">
        <v>-18287.21</v>
      </c>
      <c r="ML129" s="294">
        <v>-19982.96</v>
      </c>
      <c r="MM129" s="294">
        <v>-36545.54</v>
      </c>
      <c r="MN129" s="294">
        <v>-21088.98</v>
      </c>
      <c r="MO129" s="294">
        <v>-33183.97</v>
      </c>
      <c r="MP129" s="294">
        <v>-19088.599999999999</v>
      </c>
      <c r="MQ129" s="294">
        <v>-8622.43</v>
      </c>
      <c r="MR129" s="294">
        <v>-22252.78</v>
      </c>
      <c r="MS129" s="294">
        <v>-94960.31</v>
      </c>
      <c r="MT129" s="294">
        <v>-22771.1</v>
      </c>
      <c r="MU129" s="294">
        <v>-87634.62</v>
      </c>
      <c r="MV129" s="294">
        <v>-60178.92</v>
      </c>
      <c r="MW129" s="294">
        <v>-82207.31</v>
      </c>
      <c r="MX129" s="294">
        <v>-73207.539999999994</v>
      </c>
      <c r="MY129" s="294">
        <v>0</v>
      </c>
      <c r="MZ129" s="294">
        <v>0</v>
      </c>
      <c r="NA129" s="294">
        <v>-13623.79</v>
      </c>
      <c r="NB129" s="294">
        <v>-14435.36</v>
      </c>
      <c r="NC129" s="294">
        <v>-12893.52</v>
      </c>
      <c r="ND129" s="294">
        <v>-670603.39</v>
      </c>
      <c r="NE129" s="294">
        <v>0</v>
      </c>
      <c r="NF129" s="294">
        <v>-66471.67</v>
      </c>
      <c r="NG129" s="294">
        <v>-1098799.9099999999</v>
      </c>
      <c r="NH129" s="294">
        <v>-23104.06</v>
      </c>
      <c r="NI129" s="294">
        <v>-41961.84</v>
      </c>
      <c r="NJ129" s="294">
        <v>-213362.44</v>
      </c>
      <c r="NK129" s="294">
        <v>-105972.16</v>
      </c>
      <c r="NL129" s="294">
        <v>-1491.78</v>
      </c>
      <c r="NM129" s="294">
        <v>-53033.51</v>
      </c>
      <c r="NN129" s="294">
        <v>0</v>
      </c>
      <c r="NO129" s="294">
        <v>-24950.25</v>
      </c>
      <c r="NP129" s="294"/>
      <c r="NQ129" s="294">
        <v>-18607.29</v>
      </c>
      <c r="NR129" s="294">
        <v>-10343.02</v>
      </c>
      <c r="NS129" s="294">
        <v>-33867.870000000003</v>
      </c>
      <c r="NT129" s="294">
        <v>-15426.43</v>
      </c>
      <c r="NU129" s="294">
        <v>-4410.9799999999996</v>
      </c>
      <c r="NV129" s="294">
        <v>-15539.2</v>
      </c>
      <c r="NW129" s="294">
        <v>-215964.21</v>
      </c>
      <c r="NX129" s="294">
        <v>-310007.67</v>
      </c>
      <c r="NY129" s="294">
        <v>-43561.32</v>
      </c>
      <c r="NZ129" s="294">
        <v>-50432.22</v>
      </c>
      <c r="OA129" s="294">
        <v>-26328.15</v>
      </c>
      <c r="OB129" s="294">
        <v>0</v>
      </c>
      <c r="OC129" s="294">
        <v>-14948.93</v>
      </c>
      <c r="OD129" s="294">
        <v>-47170.78</v>
      </c>
      <c r="OE129" s="294">
        <v>-259407.48</v>
      </c>
      <c r="OF129" s="294">
        <v>-441.11</v>
      </c>
      <c r="OG129" s="294">
        <v>-172737.54</v>
      </c>
      <c r="OH129" s="294">
        <v>-44339.85</v>
      </c>
      <c r="OI129" s="294">
        <v>-44587.76</v>
      </c>
      <c r="OJ129" s="294">
        <v>-90765.05</v>
      </c>
      <c r="OK129" s="294">
        <v>-18919.53</v>
      </c>
      <c r="OL129" s="294">
        <v>-12677.24</v>
      </c>
      <c r="OM129" s="294">
        <v>-710766.82</v>
      </c>
      <c r="ON129" s="294">
        <v>-155052.85999999999</v>
      </c>
      <c r="OO129" s="294">
        <v>-264128.13</v>
      </c>
      <c r="OP129" s="294">
        <v>-122204.77</v>
      </c>
      <c r="OQ129" s="294">
        <v>-125642.1</v>
      </c>
      <c r="OR129" s="294">
        <v>-18843.599999999999</v>
      </c>
      <c r="OS129" s="294"/>
      <c r="OT129" s="294">
        <v>-18144.89</v>
      </c>
      <c r="OU129" s="294">
        <v>-20497.03</v>
      </c>
      <c r="OV129" s="294">
        <v>-47505.440000000002</v>
      </c>
      <c r="OW129" s="294">
        <v>-35479.42</v>
      </c>
      <c r="OX129" s="294">
        <v>-239669.95</v>
      </c>
      <c r="OY129" s="294">
        <v>-31606.84</v>
      </c>
      <c r="OZ129" s="294">
        <v>-19115.36</v>
      </c>
      <c r="PA129" s="294">
        <v>-26458.080000000002</v>
      </c>
      <c r="PB129" s="294"/>
      <c r="PC129" s="294">
        <v>-46828.91</v>
      </c>
      <c r="PD129" s="294">
        <v>-51002.63</v>
      </c>
      <c r="PE129" s="294">
        <v>-22814.02</v>
      </c>
      <c r="PF129" s="294">
        <v>-66323.37</v>
      </c>
      <c r="PG129" s="294">
        <v>-229150.1</v>
      </c>
      <c r="PH129" s="294">
        <v>-38906.839999999997</v>
      </c>
      <c r="PI129" s="294">
        <v>-39817.480000000003</v>
      </c>
      <c r="PJ129" s="294">
        <v>-47907.21</v>
      </c>
      <c r="PK129" s="294">
        <v>-14713.69</v>
      </c>
      <c r="PL129" s="294">
        <v>-86706.93</v>
      </c>
      <c r="PM129" s="294">
        <v>-73538.350000000006</v>
      </c>
      <c r="PN129" s="294">
        <v>-23868.75</v>
      </c>
      <c r="PO129" s="294">
        <v>-341570.54</v>
      </c>
      <c r="PP129" s="294">
        <v>-37594.370000000003</v>
      </c>
      <c r="PQ129" s="294">
        <v>-38848.25</v>
      </c>
      <c r="PR129" s="294">
        <v>-27652.42</v>
      </c>
      <c r="PS129" s="294">
        <v>-5270.04</v>
      </c>
      <c r="PT129" s="294"/>
      <c r="PU129" s="294"/>
      <c r="PV129" s="294">
        <v>0</v>
      </c>
      <c r="PW129" s="294"/>
      <c r="PX129" s="294"/>
      <c r="PY129" s="294">
        <v>-34713.29</v>
      </c>
      <c r="PZ129" s="294">
        <v>-113269.15</v>
      </c>
      <c r="QA129" s="294"/>
      <c r="QB129" s="294"/>
      <c r="QC129" s="294"/>
      <c r="QD129" s="294"/>
      <c r="QE129" s="294">
        <v>-11907.92</v>
      </c>
      <c r="QF129" s="294">
        <v>-51977.18</v>
      </c>
      <c r="QG129" s="294"/>
      <c r="QH129" s="294"/>
      <c r="QI129" s="294"/>
      <c r="QJ129" s="294"/>
      <c r="QK129" s="294">
        <v>-3264.88</v>
      </c>
      <c r="QL129" s="294"/>
      <c r="QM129" s="294">
        <v>-61.6</v>
      </c>
      <c r="QN129" s="294"/>
      <c r="QO129" s="294">
        <v>-20901.810000000001</v>
      </c>
      <c r="QP129" s="294"/>
      <c r="QQ129" s="294">
        <v>-1338.48</v>
      </c>
      <c r="QR129" s="294"/>
      <c r="QS129" s="294"/>
      <c r="QT129" s="294"/>
      <c r="QU129" s="294">
        <v>-67821.06</v>
      </c>
      <c r="QV129" s="294">
        <v>-173870.55</v>
      </c>
      <c r="QW129" s="294">
        <v>-157152.87</v>
      </c>
      <c r="QX129" s="294">
        <v>-135882.99</v>
      </c>
      <c r="QY129" s="294">
        <v>-21689.84</v>
      </c>
      <c r="QZ129" s="294">
        <v>-43273.440000000002</v>
      </c>
      <c r="RA129" s="294">
        <v>-31631.58</v>
      </c>
      <c r="RB129" s="294"/>
      <c r="RC129" s="294">
        <v>-45551.68</v>
      </c>
      <c r="RD129" s="294">
        <v>-40762.94</v>
      </c>
      <c r="RE129" s="294">
        <v>-25816.11</v>
      </c>
      <c r="RF129" s="294">
        <v>-7820.55</v>
      </c>
      <c r="RG129" s="294">
        <v>-928346.45</v>
      </c>
      <c r="RH129" s="294">
        <v>-42371.360000000001</v>
      </c>
      <c r="RI129" s="294">
        <v>-38524.949999999997</v>
      </c>
      <c r="RJ129" s="294">
        <v>-54489.42</v>
      </c>
      <c r="RK129" s="294">
        <v>-238639.96</v>
      </c>
      <c r="RL129" s="294">
        <v>-84826.92</v>
      </c>
      <c r="RM129" s="294">
        <v>-101555.76</v>
      </c>
      <c r="RN129" s="294">
        <v>-26924.95</v>
      </c>
      <c r="RO129" s="294">
        <v>-29839.59</v>
      </c>
      <c r="RP129" s="294">
        <v>-39579</v>
      </c>
      <c r="RQ129" s="294">
        <v>-62169.53</v>
      </c>
      <c r="RR129" s="294">
        <v>-11219.92</v>
      </c>
      <c r="RS129" s="294">
        <v>-15611.01</v>
      </c>
      <c r="RT129" s="294">
        <v>-12785.97</v>
      </c>
      <c r="RU129" s="294">
        <v>-15071.98</v>
      </c>
      <c r="RV129" s="294">
        <v>-19869.62</v>
      </c>
      <c r="RW129" s="294">
        <v>-21239.51</v>
      </c>
      <c r="RX129" s="294">
        <v>-24230</v>
      </c>
      <c r="RY129" s="294">
        <v>-18059.54</v>
      </c>
      <c r="RZ129" s="294">
        <v>-21692.51</v>
      </c>
      <c r="SA129" s="294">
        <v>-1042238.97</v>
      </c>
      <c r="SB129" s="294">
        <v>-35960.519999999997</v>
      </c>
      <c r="SC129" s="294">
        <v>-25158.55</v>
      </c>
      <c r="SD129" s="294">
        <v>-29808.240000000002</v>
      </c>
      <c r="SE129" s="294">
        <v>-11547.62</v>
      </c>
      <c r="SF129" s="294">
        <v>-42912.19</v>
      </c>
      <c r="SG129" s="294">
        <v>-63030.85</v>
      </c>
      <c r="SH129" s="294">
        <v>-96121.67</v>
      </c>
      <c r="SI129" s="294">
        <v>-25628.3</v>
      </c>
      <c r="SJ129" s="294">
        <v>-1985.31</v>
      </c>
      <c r="SK129" s="294">
        <v>-45480.19</v>
      </c>
      <c r="SL129" s="294">
        <v>-12847.42</v>
      </c>
      <c r="SM129" s="294">
        <v>-200646.69</v>
      </c>
      <c r="SN129" s="294">
        <v>-42795.81</v>
      </c>
      <c r="SO129" s="294">
        <v>-29621.61</v>
      </c>
      <c r="SP129" s="294">
        <v>-60323.69</v>
      </c>
      <c r="SQ129" s="294">
        <v>-47816.12</v>
      </c>
      <c r="SR129" s="294">
        <v>-49291.86</v>
      </c>
      <c r="SS129" s="294">
        <v>-17846.75</v>
      </c>
      <c r="ST129" s="294">
        <v>-14997.17</v>
      </c>
      <c r="SU129" s="294">
        <v>-355350.31</v>
      </c>
      <c r="SV129" s="294">
        <v>-24145.83</v>
      </c>
      <c r="SW129" s="294">
        <v>-37707.800000000003</v>
      </c>
      <c r="SX129" s="294">
        <v>-19230.009999999998</v>
      </c>
      <c r="SY129" s="294">
        <v>-23121.01</v>
      </c>
      <c r="SZ129" s="294">
        <v>-29527.35</v>
      </c>
      <c r="TA129" s="294">
        <v>-28742.65</v>
      </c>
      <c r="TB129" s="294">
        <v>-109806.79</v>
      </c>
      <c r="TC129" s="294">
        <v>-58348.63</v>
      </c>
      <c r="TD129" s="294">
        <v>-14351.87</v>
      </c>
      <c r="TE129" s="294">
        <v>-73247.289999999994</v>
      </c>
      <c r="TF129" s="294">
        <v>-36823.54</v>
      </c>
      <c r="TG129" s="294">
        <v>-24868.18</v>
      </c>
      <c r="TH129" s="294">
        <v>-12422.83</v>
      </c>
      <c r="TI129" s="294">
        <v>-831097.19</v>
      </c>
      <c r="TJ129" s="294">
        <v>-28023.67</v>
      </c>
      <c r="TK129" s="294">
        <v>-27190.92</v>
      </c>
      <c r="TL129" s="294">
        <v>-45799.98</v>
      </c>
      <c r="TM129" s="294">
        <v>-53957.760000000002</v>
      </c>
      <c r="TN129" s="294">
        <v>-4994.03</v>
      </c>
      <c r="TO129" s="294">
        <v>-9842.44</v>
      </c>
      <c r="TP129" s="294">
        <v>-164479.10999999999</v>
      </c>
      <c r="TQ129" s="294">
        <v>-32793.730000000003</v>
      </c>
      <c r="TR129" s="294">
        <v>-34970.639999999999</v>
      </c>
      <c r="TS129" s="294">
        <v>-84888.47</v>
      </c>
      <c r="TT129" s="294">
        <v>-24260.27</v>
      </c>
      <c r="TU129" s="294">
        <v>-18966.189999999999</v>
      </c>
      <c r="TV129" s="294">
        <v>-51065.58</v>
      </c>
      <c r="TW129" s="294">
        <v>-23977.72</v>
      </c>
      <c r="TX129" s="294">
        <v>-26437.57</v>
      </c>
      <c r="TY129" s="294">
        <v>-282292.40999999997</v>
      </c>
      <c r="TZ129" s="294">
        <v>-32942.01</v>
      </c>
      <c r="UA129" s="294">
        <v>-804645.43</v>
      </c>
      <c r="UB129" s="294">
        <v>-40069.01</v>
      </c>
      <c r="UC129" s="294">
        <v>-36412.300000000003</v>
      </c>
      <c r="UD129" s="294">
        <v>-58097.65</v>
      </c>
      <c r="UE129" s="294">
        <v>-595745.43000000005</v>
      </c>
      <c r="UF129" s="294">
        <v>-25108.03</v>
      </c>
      <c r="UG129" s="294">
        <v>-31105.61</v>
      </c>
      <c r="UH129" s="294">
        <v>-56856.12</v>
      </c>
      <c r="UI129" s="294">
        <v>-56581.21</v>
      </c>
      <c r="UJ129" s="294">
        <v>-213426.94999999998</v>
      </c>
      <c r="UK129" s="294">
        <v>-65501.71</v>
      </c>
      <c r="UL129" s="294">
        <v>-38012.21</v>
      </c>
      <c r="UM129" s="294">
        <v>0</v>
      </c>
      <c r="UN129" s="294">
        <v>-10372.39</v>
      </c>
      <c r="UO129" s="294">
        <v>-53061.75</v>
      </c>
      <c r="UP129" s="294">
        <v>-837783.77</v>
      </c>
      <c r="UQ129" s="294">
        <v>-34253.42</v>
      </c>
      <c r="UR129" s="294">
        <v>-49457.52</v>
      </c>
      <c r="US129" s="294">
        <v>-149093.51</v>
      </c>
      <c r="UT129" s="294">
        <v>-19657.98</v>
      </c>
      <c r="UU129" s="294">
        <v>-43685.01</v>
      </c>
      <c r="UV129" s="294">
        <v>-117286.05</v>
      </c>
      <c r="UW129" s="294">
        <v>-7821.64</v>
      </c>
      <c r="UX129" s="294">
        <v>-38612.25</v>
      </c>
      <c r="UY129" s="294">
        <v>-34809.019999999997</v>
      </c>
      <c r="UZ129" s="294">
        <v>-30658.68</v>
      </c>
      <c r="VA129" s="294">
        <v>-72604.5</v>
      </c>
      <c r="VB129" s="294">
        <v>-38800.449999999997</v>
      </c>
      <c r="VC129" s="294">
        <v>-63300.36</v>
      </c>
      <c r="VD129" s="294">
        <v>-14672.06</v>
      </c>
      <c r="VE129" s="294">
        <v>-33606.379999999997</v>
      </c>
      <c r="VF129" s="294">
        <v>-6201.96</v>
      </c>
      <c r="VG129" s="294">
        <v>-17285.05</v>
      </c>
      <c r="VH129" s="294">
        <v>-233629.46</v>
      </c>
      <c r="VI129" s="294">
        <v>-13879.12</v>
      </c>
      <c r="VJ129" s="294">
        <v>-12539.85</v>
      </c>
      <c r="VK129" s="294">
        <v>-13119.19</v>
      </c>
      <c r="VL129" s="294">
        <v>-74215.59</v>
      </c>
      <c r="VM129" s="294">
        <v>-40247.83</v>
      </c>
      <c r="VN129" s="294">
        <v>-41169.53</v>
      </c>
      <c r="VO129" s="294">
        <v>-138535.41</v>
      </c>
      <c r="VP129" s="294">
        <v>-48879.09</v>
      </c>
      <c r="VQ129" s="294"/>
      <c r="VR129" s="294">
        <v>-45403.31</v>
      </c>
      <c r="VS129" s="294">
        <v>-59201.24</v>
      </c>
      <c r="VT129" s="294">
        <v>-17787.509999999998</v>
      </c>
      <c r="VU129" s="294">
        <v>-24078.14</v>
      </c>
      <c r="VV129" s="294">
        <v>-12018.82</v>
      </c>
      <c r="VW129" s="294">
        <v>-265243.68</v>
      </c>
      <c r="VX129" s="294">
        <v>-31075.68</v>
      </c>
      <c r="VY129" s="294">
        <v>-22111.82</v>
      </c>
      <c r="VZ129" s="294">
        <v>-16587.09</v>
      </c>
      <c r="WA129" s="294"/>
      <c r="WB129" s="294">
        <v>-79297.05</v>
      </c>
      <c r="WC129" s="294">
        <v>-81482.33</v>
      </c>
      <c r="WD129" s="294">
        <v>-24065.21</v>
      </c>
      <c r="WE129" s="294">
        <v>-31664.84</v>
      </c>
      <c r="WF129" s="294">
        <v>-35241.89</v>
      </c>
      <c r="WG129" s="294">
        <v>-277814.06</v>
      </c>
      <c r="WH129" s="294">
        <v>-88868.29</v>
      </c>
      <c r="WI129" s="294">
        <v>-38950.06</v>
      </c>
      <c r="WJ129" s="294">
        <v>-43959.35</v>
      </c>
      <c r="WK129" s="294">
        <v>-24941.57</v>
      </c>
      <c r="WL129" s="294">
        <v>-112834.12</v>
      </c>
      <c r="WM129" s="294">
        <v>-52990.34</v>
      </c>
      <c r="WN129" s="294">
        <v>-56076.37</v>
      </c>
      <c r="WO129" s="294">
        <v>-123050.81</v>
      </c>
      <c r="WP129" s="294">
        <v>-32902.080000000002</v>
      </c>
      <c r="WQ129" s="294">
        <v>-84102.04</v>
      </c>
      <c r="WR129" s="294">
        <v>-38257.870000000003</v>
      </c>
      <c r="WS129" s="294">
        <v>-29230.16</v>
      </c>
      <c r="WT129" s="294">
        <v>-72539.72</v>
      </c>
      <c r="WU129" s="294">
        <v>-302638.02</v>
      </c>
      <c r="WV129" s="294">
        <v>-21440.81</v>
      </c>
      <c r="WW129" s="294">
        <v>-20392.03</v>
      </c>
      <c r="WX129" s="294">
        <v>-27964.04</v>
      </c>
      <c r="WY129" s="294">
        <v>-36258.979999999996</v>
      </c>
      <c r="WZ129" s="294">
        <v>-8140.06</v>
      </c>
      <c r="XA129" s="294">
        <v>-29308.87</v>
      </c>
      <c r="XB129" s="294">
        <v>-4324.8100000000004</v>
      </c>
      <c r="XC129" s="294">
        <v>-164004.5</v>
      </c>
      <c r="XD129" s="294">
        <v>-10246.73</v>
      </c>
      <c r="XE129" s="294">
        <v>-17152.89</v>
      </c>
      <c r="XF129" s="294">
        <v>-18578.84</v>
      </c>
      <c r="XG129" s="294">
        <v>-141006.57999999999</v>
      </c>
      <c r="XH129" s="294">
        <v>-386708.07</v>
      </c>
      <c r="XI129" s="294">
        <v>-19773.099999999999</v>
      </c>
      <c r="XJ129" s="294">
        <v>-50135.15</v>
      </c>
      <c r="XK129" s="294">
        <v>-258443.88</v>
      </c>
      <c r="XL129" s="294">
        <v>-19653.66</v>
      </c>
      <c r="XM129" s="294">
        <v>-25339.33</v>
      </c>
      <c r="XN129" s="294">
        <v>-250640.47</v>
      </c>
      <c r="XO129" s="294">
        <v>-123973.83</v>
      </c>
      <c r="XP129" s="294">
        <v>-31076.58</v>
      </c>
      <c r="XQ129" s="294">
        <v>-96415.94</v>
      </c>
      <c r="XR129" s="294">
        <v>-172201.06</v>
      </c>
      <c r="XS129" s="294">
        <v>-32158.12</v>
      </c>
      <c r="XT129" s="294">
        <v>-12978.67</v>
      </c>
      <c r="XU129" s="294">
        <v>-21081.49</v>
      </c>
      <c r="XV129" s="294">
        <v>-34410.32</v>
      </c>
      <c r="XW129" s="294">
        <v>-14770.71</v>
      </c>
      <c r="XX129" s="294">
        <v>-24765.81</v>
      </c>
      <c r="XY129" s="294">
        <v>-53467.33</v>
      </c>
      <c r="XZ129" s="294">
        <v>-8219.2199999999993</v>
      </c>
      <c r="YA129" s="294">
        <v>-55252.91</v>
      </c>
      <c r="YB129" s="294">
        <v>-13105.29</v>
      </c>
      <c r="YC129" s="294">
        <v>-34952.79</v>
      </c>
      <c r="YD129" s="294">
        <v>-25531.17</v>
      </c>
      <c r="YE129" s="294">
        <v>-20119.05</v>
      </c>
      <c r="YF129" s="294">
        <v>-15378.65</v>
      </c>
      <c r="YG129" s="294">
        <v>-111072.65</v>
      </c>
      <c r="YH129" s="294">
        <v>-32000.14</v>
      </c>
      <c r="YI129" s="294">
        <v>-84658.25</v>
      </c>
      <c r="YJ129" s="294">
        <v>-41005.050000000003</v>
      </c>
      <c r="YK129" s="294">
        <v>-126798.78</v>
      </c>
      <c r="YL129" s="294">
        <v>-26672.79</v>
      </c>
      <c r="YM129" s="294">
        <v>-438197.74</v>
      </c>
      <c r="YN129" s="294">
        <v>-198725.46</v>
      </c>
      <c r="YO129" s="294">
        <v>-71687</v>
      </c>
      <c r="YP129" s="294">
        <v>-46261.43</v>
      </c>
      <c r="YQ129" s="294">
        <v>-20894.34</v>
      </c>
      <c r="YR129" s="294">
        <v>-16242.69</v>
      </c>
      <c r="YS129" s="294">
        <v>-25911.79</v>
      </c>
      <c r="YT129" s="294">
        <v>-33644.089999999997</v>
      </c>
      <c r="YU129" s="294">
        <v>-59139.79</v>
      </c>
      <c r="YV129" s="294">
        <v>-184536.94</v>
      </c>
      <c r="YW129" s="294">
        <v>-22956.03</v>
      </c>
      <c r="YX129" s="294">
        <v>-10863.88</v>
      </c>
      <c r="YY129" s="294">
        <v>-45120.92</v>
      </c>
      <c r="YZ129" s="294">
        <v>-28509.69</v>
      </c>
      <c r="ZA129" s="294">
        <v>-6352.77</v>
      </c>
      <c r="ZB129" s="294">
        <v>-40559.129999999997</v>
      </c>
      <c r="ZC129" s="294">
        <v>-18909.759999999998</v>
      </c>
      <c r="ZD129" s="294">
        <v>-26280.06</v>
      </c>
      <c r="ZE129" s="294"/>
      <c r="ZF129" s="294">
        <v>-37827.75</v>
      </c>
      <c r="ZG129" s="294">
        <v>-18272.899999999998</v>
      </c>
      <c r="ZH129" s="294">
        <v>-21812.19</v>
      </c>
      <c r="ZI129" s="294">
        <v>-19080.189999999999</v>
      </c>
      <c r="ZJ129" s="294">
        <v>-14016.34</v>
      </c>
      <c r="ZK129" s="294">
        <v>-100224.87</v>
      </c>
      <c r="ZL129" s="294">
        <v>-616665.02</v>
      </c>
      <c r="ZM129" s="294">
        <v>-24775.34</v>
      </c>
      <c r="ZN129" s="294">
        <v>-78986.694000000003</v>
      </c>
      <c r="ZO129" s="294">
        <v>-352640.43</v>
      </c>
      <c r="ZP129" s="294">
        <v>-69577.58</v>
      </c>
      <c r="ZQ129" s="294">
        <v>-39439.78</v>
      </c>
      <c r="ZR129" s="294">
        <v>-80154.12</v>
      </c>
      <c r="ZS129" s="294">
        <v>-51922.03</v>
      </c>
      <c r="ZT129" s="294">
        <v>-121000.37</v>
      </c>
      <c r="ZU129" s="294">
        <v>-63179.25</v>
      </c>
      <c r="ZV129" s="294">
        <v>-18106.03</v>
      </c>
      <c r="ZW129" s="294">
        <v>-83357.41</v>
      </c>
      <c r="ZX129" s="294">
        <v>-75955.41</v>
      </c>
      <c r="ZY129" s="294">
        <v>-145071.59</v>
      </c>
      <c r="ZZ129" s="294">
        <v>-34245.300000000003</v>
      </c>
      <c r="AAA129" s="294">
        <v>-29637.18</v>
      </c>
      <c r="AAB129" s="294">
        <v>-41467.06</v>
      </c>
      <c r="AAC129" s="294">
        <v>-60285.24</v>
      </c>
      <c r="AAD129" s="294">
        <v>-27361.86</v>
      </c>
      <c r="AAE129" s="294">
        <v>-62365.61</v>
      </c>
      <c r="AAF129" s="294">
        <v>-36777.65</v>
      </c>
      <c r="AAG129" s="294">
        <v>-18771.990000000002</v>
      </c>
      <c r="AAH129" s="294"/>
      <c r="AAI129" s="294">
        <v>-61072.2</v>
      </c>
      <c r="AAJ129" s="294">
        <v>-53403.97</v>
      </c>
      <c r="AAK129" s="294">
        <v>-32067.64</v>
      </c>
      <c r="AAL129" s="294">
        <v>-19613.05</v>
      </c>
      <c r="AAM129" s="294">
        <v>-44335.81</v>
      </c>
      <c r="AAN129" s="294">
        <v>-17649.03</v>
      </c>
      <c r="AAO129" s="294">
        <v>-26891.57</v>
      </c>
      <c r="AAP129" s="294">
        <v>-23121.200000000001</v>
      </c>
      <c r="AAQ129" s="294">
        <v>-62531.25</v>
      </c>
      <c r="AAR129" s="294">
        <v>-140801.95000000001</v>
      </c>
      <c r="AAS129" s="294">
        <v>-59969.85</v>
      </c>
      <c r="AAT129" s="294">
        <v>-30049.43</v>
      </c>
      <c r="AAU129" s="294">
        <v>-37429.629999999997</v>
      </c>
      <c r="AAV129" s="294">
        <v>-73744.34</v>
      </c>
      <c r="AAW129" s="294">
        <v>-133263.1</v>
      </c>
      <c r="AAX129" s="294">
        <v>-27598.89</v>
      </c>
      <c r="AAY129" s="294">
        <v>-193114.08</v>
      </c>
      <c r="AAZ129" s="294">
        <v>-144882.25</v>
      </c>
      <c r="ABA129" s="294">
        <v>-102973.64</v>
      </c>
      <c r="ABB129" s="294">
        <v>-17317.29</v>
      </c>
      <c r="ABC129" s="294">
        <v>-37491.14</v>
      </c>
      <c r="ABD129" s="294">
        <v>-43678.49</v>
      </c>
      <c r="ABE129" s="294">
        <v>-10550.3</v>
      </c>
      <c r="ABF129" s="294">
        <v>-27467.3</v>
      </c>
      <c r="ABG129" s="294">
        <v>-6672.57</v>
      </c>
      <c r="ABH129" s="294">
        <v>-273166.8</v>
      </c>
      <c r="ABI129" s="294">
        <v>-213575.42</v>
      </c>
      <c r="ABJ129" s="294">
        <v>-15001.12</v>
      </c>
      <c r="ABK129" s="294">
        <v>-22472.560000000001</v>
      </c>
      <c r="ABL129" s="294">
        <v>-1354.12</v>
      </c>
      <c r="ABM129" s="294">
        <v>-22812.59</v>
      </c>
      <c r="ABN129" s="294">
        <v>-8262.5499999999993</v>
      </c>
      <c r="ABO129" s="294">
        <v>-292133.21000000002</v>
      </c>
      <c r="ABP129" s="294">
        <v>-30259.54</v>
      </c>
      <c r="ABQ129" s="294">
        <v>-9465.19</v>
      </c>
      <c r="ABR129" s="294">
        <v>-11961.31</v>
      </c>
      <c r="ABS129" s="294">
        <v>-40638.54</v>
      </c>
      <c r="ABT129" s="294">
        <v>-29828.6</v>
      </c>
      <c r="ABU129" s="294">
        <v>-21553.37</v>
      </c>
      <c r="ABV129" s="294">
        <v>-34348.31</v>
      </c>
      <c r="ABW129" s="294">
        <v>-4171.62</v>
      </c>
      <c r="ABX129" s="294"/>
      <c r="ABY129" s="294">
        <v>0</v>
      </c>
      <c r="ABZ129" s="294">
        <v>0</v>
      </c>
      <c r="ACA129" s="294">
        <v>0</v>
      </c>
      <c r="ACB129" s="294">
        <v>-64623.23</v>
      </c>
      <c r="ACC129" s="294">
        <v>0</v>
      </c>
      <c r="ACD129" s="294"/>
      <c r="ACE129" s="294">
        <v>-63110.76</v>
      </c>
      <c r="ACF129" s="294">
        <v>-24975.13</v>
      </c>
      <c r="ACG129" s="294">
        <v>-25975.34</v>
      </c>
      <c r="ACH129" s="294">
        <v>-60685.96</v>
      </c>
      <c r="ACI129" s="294"/>
      <c r="ACJ129" s="294">
        <v>-5770.08</v>
      </c>
      <c r="ACK129" s="294">
        <v>-65505.52</v>
      </c>
      <c r="ACL129" s="294">
        <v>-35211.67</v>
      </c>
      <c r="ACM129" s="294"/>
      <c r="ACN129" s="294">
        <v>-42310.68</v>
      </c>
      <c r="ACO129" s="294"/>
      <c r="ACP129" s="294">
        <v>0</v>
      </c>
      <c r="ACQ129" s="294">
        <v>-277396.84000000003</v>
      </c>
      <c r="ACR129" s="294">
        <v>-10744.03</v>
      </c>
      <c r="ACS129" s="294">
        <v>-279664.86</v>
      </c>
      <c r="ACT129" s="294">
        <v>-11055.53</v>
      </c>
      <c r="ACU129" s="294">
        <v>-11890.56</v>
      </c>
      <c r="ACV129" s="294">
        <v>-336182.57</v>
      </c>
      <c r="ACW129" s="294">
        <v>0</v>
      </c>
      <c r="ACX129" s="294">
        <v>-17640.55</v>
      </c>
      <c r="ACY129" s="294">
        <v>-21971.16</v>
      </c>
      <c r="ACZ129" s="294">
        <v>-24087.86</v>
      </c>
      <c r="ADA129" s="294">
        <v>-5932.86</v>
      </c>
      <c r="ADB129" s="294">
        <v>-11397.33</v>
      </c>
      <c r="ADC129" s="294">
        <v>-9839.69</v>
      </c>
      <c r="ADD129" s="294">
        <v>-11926.96</v>
      </c>
      <c r="ADE129" s="294">
        <v>-14215.64</v>
      </c>
      <c r="ADF129" s="294">
        <v>-162650.29999999999</v>
      </c>
      <c r="ADG129" s="294">
        <v>-58499.3</v>
      </c>
      <c r="ADH129" s="294">
        <v>-34099.910000000003</v>
      </c>
      <c r="ADI129" s="294">
        <v>-2050.4699999999998</v>
      </c>
      <c r="ADJ129" s="294">
        <v>14774.86</v>
      </c>
      <c r="ADK129" s="294">
        <v>-4306.79</v>
      </c>
      <c r="ADL129" s="294">
        <v>-6791.55</v>
      </c>
      <c r="ADM129" s="294">
        <v>-9535.44</v>
      </c>
      <c r="ADN129" s="294">
        <v>-21313.98</v>
      </c>
      <c r="ADO129" s="294"/>
      <c r="ADP129" s="294">
        <v>-46790.59</v>
      </c>
      <c r="ADQ129" s="294">
        <v>-48240.26</v>
      </c>
      <c r="ADR129" s="294">
        <v>-51802.25</v>
      </c>
      <c r="ADS129" s="294">
        <v>-145317.67000000001</v>
      </c>
      <c r="ADT129" s="294">
        <v>0</v>
      </c>
      <c r="ADU129" s="294">
        <v>-7913.72</v>
      </c>
      <c r="ADV129" s="294">
        <v>-58422.47</v>
      </c>
      <c r="ADW129" s="294">
        <v>-13670.63</v>
      </c>
      <c r="ADX129" s="294">
        <v>-9040.86</v>
      </c>
      <c r="ADY129" s="294"/>
      <c r="ADZ129" s="294">
        <v>0</v>
      </c>
      <c r="AEA129" s="294">
        <v>-79719.41</v>
      </c>
      <c r="AEB129" s="294">
        <v>-21188.47</v>
      </c>
      <c r="AEC129" s="294">
        <v>-42427.23</v>
      </c>
      <c r="AED129" s="294">
        <v>-49938.66</v>
      </c>
      <c r="AEE129" s="294">
        <v>-22744.44</v>
      </c>
      <c r="AEF129" s="294">
        <v>-35426.480000000003</v>
      </c>
      <c r="AEG129" s="294">
        <v>-19140.53</v>
      </c>
      <c r="AEH129" s="294">
        <v>-13755.48</v>
      </c>
      <c r="AEI129" s="294">
        <v>-13628.78</v>
      </c>
      <c r="AEJ129" s="294">
        <v>-60081.45</v>
      </c>
      <c r="AEK129" s="294">
        <v>-13328.11</v>
      </c>
      <c r="AEL129" s="294">
        <v>-21501.9</v>
      </c>
      <c r="AEM129" s="294">
        <v>-22375.55</v>
      </c>
      <c r="AEN129" s="294">
        <v>-32276.32</v>
      </c>
      <c r="AEO129" s="294">
        <v>-17246.29</v>
      </c>
      <c r="AEP129" s="294">
        <v>-51141.35</v>
      </c>
      <c r="AEQ129" s="294">
        <v>-10530.33</v>
      </c>
      <c r="AER129" s="294">
        <v>-81488.149999999994</v>
      </c>
      <c r="AES129" s="294">
        <v>-59374.67</v>
      </c>
      <c r="AET129" s="294">
        <v>-67163.929999999993</v>
      </c>
      <c r="AEU129" s="294">
        <v>-67468.570000000007</v>
      </c>
      <c r="AEV129" s="294">
        <v>-26012.560000000001</v>
      </c>
      <c r="AEW129" s="294">
        <v>0</v>
      </c>
      <c r="AEX129" s="294">
        <v>-88121.71</v>
      </c>
      <c r="AEY129" s="294">
        <v>-17513.900000000001</v>
      </c>
      <c r="AEZ129" s="294">
        <v>-19607.03</v>
      </c>
      <c r="AFA129" s="294">
        <v>-8856.15</v>
      </c>
      <c r="AFB129" s="294">
        <v>-11391.85</v>
      </c>
      <c r="AFC129" s="294">
        <v>-501499.07</v>
      </c>
      <c r="AFD129" s="294">
        <v>-59324.07</v>
      </c>
      <c r="AFE129" s="294">
        <v>-36417.269999999997</v>
      </c>
      <c r="AFF129" s="294">
        <v>-61998.93</v>
      </c>
      <c r="AFG129" s="294">
        <v>-116370.22</v>
      </c>
      <c r="AFH129" s="294">
        <v>-40748.22</v>
      </c>
      <c r="AFI129" s="294">
        <v>-21273.15</v>
      </c>
      <c r="AFJ129" s="294">
        <v>0</v>
      </c>
      <c r="AFK129" s="294">
        <v>-112334.64</v>
      </c>
      <c r="AFL129" s="294">
        <v>-47842.97</v>
      </c>
      <c r="AFM129" s="294">
        <v>-19243.8</v>
      </c>
      <c r="AFN129" s="294">
        <v>-26899.8</v>
      </c>
      <c r="AFO129" s="294">
        <v>-36152.07</v>
      </c>
      <c r="AFP129" s="294">
        <v>-528742.02</v>
      </c>
      <c r="AFQ129" s="294">
        <v>-65959.789999999994</v>
      </c>
      <c r="AFR129" s="294">
        <v>-37763.4</v>
      </c>
      <c r="AFS129" s="294">
        <v>-26308.1</v>
      </c>
      <c r="AFT129" s="294">
        <v>-49827.5</v>
      </c>
      <c r="AFU129" s="294">
        <v>-23409.27</v>
      </c>
      <c r="AFV129" s="294">
        <v>-19616.53</v>
      </c>
      <c r="AFW129" s="294">
        <v>-89907.54</v>
      </c>
      <c r="AFX129" s="294">
        <v>-29040.29</v>
      </c>
      <c r="AFY129" s="294">
        <v>-11242.04</v>
      </c>
      <c r="AFZ129" s="294">
        <v>-40845.129999999997</v>
      </c>
      <c r="AGA129" s="294">
        <v>-40159.019999999997</v>
      </c>
      <c r="AGB129" s="294">
        <v>-407419.75</v>
      </c>
      <c r="AGC129" s="294">
        <v>-12671.05</v>
      </c>
      <c r="AGD129" s="294">
        <v>-27839.599999999999</v>
      </c>
      <c r="AGE129" s="294">
        <v>-9741.3799999999992</v>
      </c>
      <c r="AGF129" s="294">
        <v>-61040.88</v>
      </c>
      <c r="AGG129" s="294">
        <v>-21297.71</v>
      </c>
      <c r="AGH129" s="294">
        <v>-16465.96</v>
      </c>
      <c r="AGI129" s="294">
        <v>-33158</v>
      </c>
      <c r="AGJ129" s="294">
        <v>-12385.99</v>
      </c>
      <c r="AGK129" s="294">
        <v>-9794.14</v>
      </c>
      <c r="AGL129" s="294">
        <v>-13536.14</v>
      </c>
      <c r="AGM129" s="294">
        <v>-171209.96000000002</v>
      </c>
      <c r="AGN129" s="294">
        <v>-165934.79999999999</v>
      </c>
      <c r="AGO129" s="294">
        <v>-43768.26</v>
      </c>
      <c r="AGP129" s="294">
        <v>-39469.199999999997</v>
      </c>
      <c r="AGQ129" s="294">
        <v>-425199.77</v>
      </c>
      <c r="AGR129" s="294">
        <v>-38986.519999999997</v>
      </c>
      <c r="AGS129" s="294">
        <v>-2097.35</v>
      </c>
      <c r="AGT129" s="294">
        <v>-41181.71</v>
      </c>
      <c r="AGU129" s="294">
        <v>-29896.48</v>
      </c>
      <c r="AGV129" s="294">
        <v>-229997.94</v>
      </c>
      <c r="AGW129" s="294">
        <v>-23103.439999999999</v>
      </c>
      <c r="AGX129" s="294">
        <v>-65338.62</v>
      </c>
      <c r="AGY129" s="294">
        <v>-198571.48</v>
      </c>
      <c r="AGZ129" s="294">
        <v>-33162.160000000003</v>
      </c>
      <c r="AHA129" s="294">
        <v>-17354.98</v>
      </c>
      <c r="AHB129" s="294">
        <v>-17725.099999999999</v>
      </c>
      <c r="AHC129" s="294">
        <v>0</v>
      </c>
      <c r="AHD129" s="294">
        <v>-32973.279999999999</v>
      </c>
      <c r="AHE129" s="294">
        <v>0</v>
      </c>
      <c r="AHF129" s="294">
        <v>-39565.14</v>
      </c>
      <c r="AHG129" s="294">
        <v>-13545.69</v>
      </c>
      <c r="AHH129" s="294">
        <v>-25955.94</v>
      </c>
      <c r="AHI129" s="294">
        <v>-29318.78</v>
      </c>
      <c r="AHJ129" s="294">
        <v>-81587.09</v>
      </c>
      <c r="AHK129" s="294">
        <v>-14723.35</v>
      </c>
      <c r="AHL129" s="294">
        <v>-43.15</v>
      </c>
      <c r="AHM129" s="294">
        <v>-26937.98</v>
      </c>
      <c r="AHN129" s="294">
        <v>-22334.65</v>
      </c>
      <c r="AHO129" s="294">
        <v>-12276.88</v>
      </c>
      <c r="AHP129" s="294">
        <v>-67217.789999999994</v>
      </c>
      <c r="AHQ129" s="294">
        <v>-7733.91</v>
      </c>
      <c r="AHR129" s="329">
        <v>-12723.93</v>
      </c>
      <c r="AHS129" s="294">
        <f t="shared" si="53"/>
        <v>-69236685.093999937</v>
      </c>
      <c r="AHT129" s="271" t="b">
        <f t="shared" si="54"/>
        <v>1</v>
      </c>
      <c r="AHU129" s="271" t="s">
        <v>6273</v>
      </c>
      <c r="AHV129" s="271" t="s">
        <v>6195</v>
      </c>
      <c r="AHW129" s="271" t="s">
        <v>6196</v>
      </c>
    </row>
    <row r="130" spans="1:907" ht="24" x14ac:dyDescent="0.8">
      <c r="A130" s="270" t="s">
        <v>6273</v>
      </c>
      <c r="B130" s="270" t="s">
        <v>6197</v>
      </c>
      <c r="C130" s="271" t="s">
        <v>6198</v>
      </c>
      <c r="D130" s="294">
        <v>0</v>
      </c>
      <c r="E130" s="294">
        <v>0</v>
      </c>
      <c r="F130" s="294"/>
      <c r="G130" s="294">
        <v>0</v>
      </c>
      <c r="H130" s="294"/>
      <c r="I130" s="294">
        <v>-8973</v>
      </c>
      <c r="J130" s="294">
        <v>0</v>
      </c>
      <c r="K130" s="294">
        <v>0</v>
      </c>
      <c r="L130" s="294">
        <v>-11655</v>
      </c>
      <c r="M130" s="294">
        <v>0</v>
      </c>
      <c r="N130" s="294">
        <v>0</v>
      </c>
      <c r="O130" s="294">
        <v>-11</v>
      </c>
      <c r="P130" s="294">
        <v>-20910.3</v>
      </c>
      <c r="Q130" s="294">
        <v>0</v>
      </c>
      <c r="R130" s="294">
        <v>0</v>
      </c>
      <c r="S130" s="294">
        <v>-2934</v>
      </c>
      <c r="T130" s="294">
        <v>0</v>
      </c>
      <c r="U130" s="294">
        <v>-11768</v>
      </c>
      <c r="V130" s="294"/>
      <c r="W130" s="294">
        <v>0</v>
      </c>
      <c r="X130" s="294">
        <v>0</v>
      </c>
      <c r="Y130" s="294"/>
      <c r="Z130" s="294"/>
      <c r="AA130" s="294">
        <v>-4117</v>
      </c>
      <c r="AB130" s="294">
        <v>-847.2</v>
      </c>
      <c r="AC130" s="294">
        <v>0</v>
      </c>
      <c r="AD130" s="294">
        <v>-25944</v>
      </c>
      <c r="AE130" s="294"/>
      <c r="AF130" s="294">
        <v>0</v>
      </c>
      <c r="AG130" s="294">
        <v>-18173</v>
      </c>
      <c r="AH130" s="294"/>
      <c r="AI130" s="294"/>
      <c r="AJ130" s="294">
        <v>-36295.24</v>
      </c>
      <c r="AK130" s="294">
        <v>0</v>
      </c>
      <c r="AL130" s="294"/>
      <c r="AM130" s="294"/>
      <c r="AN130" s="294"/>
      <c r="AO130" s="294">
        <v>-4431.8</v>
      </c>
      <c r="AP130" s="294"/>
      <c r="AQ130" s="294">
        <v>0</v>
      </c>
      <c r="AR130" s="294"/>
      <c r="AS130" s="294">
        <v>0</v>
      </c>
      <c r="AT130" s="294">
        <v>0</v>
      </c>
      <c r="AU130" s="294">
        <v>0</v>
      </c>
      <c r="AV130" s="294">
        <v>0</v>
      </c>
      <c r="AW130" s="294">
        <v>0</v>
      </c>
      <c r="AX130" s="294">
        <v>0</v>
      </c>
      <c r="AY130" s="294"/>
      <c r="AZ130" s="294">
        <v>0</v>
      </c>
      <c r="BA130" s="294">
        <v>0</v>
      </c>
      <c r="BB130" s="294"/>
      <c r="BC130" s="294">
        <v>0</v>
      </c>
      <c r="BD130" s="294">
        <v>0</v>
      </c>
      <c r="BE130" s="294">
        <v>0</v>
      </c>
      <c r="BF130" s="294">
        <v>-5946</v>
      </c>
      <c r="BG130" s="294">
        <v>-1824</v>
      </c>
      <c r="BH130" s="294">
        <v>-2</v>
      </c>
      <c r="BI130" s="294">
        <v>0</v>
      </c>
      <c r="BJ130" s="294"/>
      <c r="BK130" s="294">
        <v>0</v>
      </c>
      <c r="BL130" s="294">
        <v>0</v>
      </c>
      <c r="BM130" s="294">
        <v>-19606</v>
      </c>
      <c r="BN130" s="294">
        <v>-9107</v>
      </c>
      <c r="BO130" s="294">
        <v>-718</v>
      </c>
      <c r="BP130" s="294"/>
      <c r="BQ130" s="294"/>
      <c r="BR130" s="294"/>
      <c r="BS130" s="294">
        <v>0</v>
      </c>
      <c r="BT130" s="294">
        <v>0</v>
      </c>
      <c r="BU130" s="294">
        <v>0</v>
      </c>
      <c r="BV130" s="294">
        <v>0</v>
      </c>
      <c r="BW130" s="294">
        <v>0</v>
      </c>
      <c r="BX130" s="294"/>
      <c r="BY130" s="294">
        <v>0</v>
      </c>
      <c r="BZ130" s="294"/>
      <c r="CA130" s="294"/>
      <c r="CB130" s="294">
        <v>0</v>
      </c>
      <c r="CC130" s="294"/>
      <c r="CD130" s="294"/>
      <c r="CE130" s="294">
        <v>0</v>
      </c>
      <c r="CF130" s="294"/>
      <c r="CG130" s="294"/>
      <c r="CH130" s="294">
        <v>0</v>
      </c>
      <c r="CI130" s="294">
        <v>0</v>
      </c>
      <c r="CJ130" s="294">
        <v>0</v>
      </c>
      <c r="CK130" s="294">
        <v>0</v>
      </c>
      <c r="CL130" s="294">
        <v>0</v>
      </c>
      <c r="CM130" s="294">
        <v>0</v>
      </c>
      <c r="CN130" s="294">
        <v>0</v>
      </c>
      <c r="CO130" s="294">
        <v>0</v>
      </c>
      <c r="CP130" s="294">
        <v>0</v>
      </c>
      <c r="CQ130" s="294">
        <v>-9604</v>
      </c>
      <c r="CR130" s="294">
        <v>0</v>
      </c>
      <c r="CS130" s="294">
        <v>0</v>
      </c>
      <c r="CT130" s="294"/>
      <c r="CU130" s="294">
        <v>0</v>
      </c>
      <c r="CV130" s="294">
        <v>0</v>
      </c>
      <c r="CW130" s="294">
        <v>0</v>
      </c>
      <c r="CX130" s="294"/>
      <c r="CY130" s="294">
        <v>0</v>
      </c>
      <c r="CZ130" s="294">
        <v>0</v>
      </c>
      <c r="DA130" s="294">
        <v>-5469</v>
      </c>
      <c r="DB130" s="294">
        <v>0</v>
      </c>
      <c r="DC130" s="294">
        <v>0</v>
      </c>
      <c r="DD130" s="294">
        <v>0</v>
      </c>
      <c r="DE130" s="294">
        <v>0</v>
      </c>
      <c r="DF130" s="294"/>
      <c r="DG130" s="294">
        <v>0</v>
      </c>
      <c r="DH130" s="294"/>
      <c r="DI130" s="294"/>
      <c r="DJ130" s="294">
        <v>0</v>
      </c>
      <c r="DK130" s="294">
        <v>0</v>
      </c>
      <c r="DL130" s="294">
        <v>0</v>
      </c>
      <c r="DM130" s="294">
        <v>-3000</v>
      </c>
      <c r="DN130" s="294"/>
      <c r="DO130" s="294"/>
      <c r="DP130" s="294"/>
      <c r="DQ130" s="294"/>
      <c r="DR130" s="294">
        <v>-13122</v>
      </c>
      <c r="DS130" s="294">
        <v>0</v>
      </c>
      <c r="DT130" s="294"/>
      <c r="DU130" s="294">
        <v>0</v>
      </c>
      <c r="DV130" s="294"/>
      <c r="DW130" s="294">
        <v>0</v>
      </c>
      <c r="DX130" s="294"/>
      <c r="DY130" s="294"/>
      <c r="DZ130" s="294"/>
      <c r="EA130" s="294">
        <v>0</v>
      </c>
      <c r="EB130" s="294"/>
      <c r="EC130" s="294"/>
      <c r="ED130" s="294">
        <v>0</v>
      </c>
      <c r="EE130" s="294">
        <v>0</v>
      </c>
      <c r="EF130" s="294">
        <v>0</v>
      </c>
      <c r="EG130" s="294">
        <v>-35054.800000000003</v>
      </c>
      <c r="EH130" s="294">
        <v>0</v>
      </c>
      <c r="EI130" s="294">
        <v>-43945.2</v>
      </c>
      <c r="EJ130" s="294">
        <v>0</v>
      </c>
      <c r="EK130" s="294">
        <v>0</v>
      </c>
      <c r="EL130" s="294">
        <v>0</v>
      </c>
      <c r="EM130" s="294">
        <v>0</v>
      </c>
      <c r="EN130" s="294">
        <v>0</v>
      </c>
      <c r="EO130" s="294"/>
      <c r="EP130" s="294"/>
      <c r="EQ130" s="294">
        <v>-32200</v>
      </c>
      <c r="ER130" s="294">
        <v>-2701</v>
      </c>
      <c r="ES130" s="294"/>
      <c r="ET130" s="294">
        <v>0</v>
      </c>
      <c r="EU130" s="294"/>
      <c r="EV130" s="294">
        <v>0</v>
      </c>
      <c r="EW130" s="294"/>
      <c r="EX130" s="294">
        <v>0</v>
      </c>
      <c r="EY130" s="294"/>
      <c r="EZ130" s="294">
        <v>0</v>
      </c>
      <c r="FA130" s="294">
        <v>0</v>
      </c>
      <c r="FB130" s="294">
        <v>0</v>
      </c>
      <c r="FC130" s="294">
        <v>0</v>
      </c>
      <c r="FD130" s="294">
        <v>-622</v>
      </c>
      <c r="FE130" s="294"/>
      <c r="FF130" s="294"/>
      <c r="FG130" s="294">
        <v>0</v>
      </c>
      <c r="FH130" s="294">
        <v>0</v>
      </c>
      <c r="FI130" s="294"/>
      <c r="FJ130" s="294"/>
      <c r="FK130" s="294">
        <v>0</v>
      </c>
      <c r="FL130" s="294"/>
      <c r="FM130" s="294"/>
      <c r="FN130" s="294"/>
      <c r="FO130" s="294">
        <v>0</v>
      </c>
      <c r="FP130" s="294">
        <v>-4394</v>
      </c>
      <c r="FQ130" s="294"/>
      <c r="FR130" s="294"/>
      <c r="FS130" s="294">
        <v>0</v>
      </c>
      <c r="FT130" s="294">
        <v>-1323</v>
      </c>
      <c r="FU130" s="294">
        <v>0</v>
      </c>
      <c r="FV130" s="294">
        <v>0</v>
      </c>
      <c r="FW130" s="294">
        <v>0</v>
      </c>
      <c r="FX130" s="294"/>
      <c r="FY130" s="294">
        <v>-782.6</v>
      </c>
      <c r="FZ130" s="294">
        <v>-18135.599999999999</v>
      </c>
      <c r="GA130" s="294">
        <v>0</v>
      </c>
      <c r="GB130" s="294"/>
      <c r="GC130" s="294"/>
      <c r="GD130" s="294">
        <v>-4397.3999999999996</v>
      </c>
      <c r="GE130" s="294">
        <v>-46989.68</v>
      </c>
      <c r="GF130" s="294">
        <v>0</v>
      </c>
      <c r="GG130" s="294">
        <v>0</v>
      </c>
      <c r="GH130" s="294">
        <v>0</v>
      </c>
      <c r="GI130" s="294"/>
      <c r="GJ130" s="294">
        <v>0</v>
      </c>
      <c r="GK130" s="294"/>
      <c r="GL130" s="294"/>
      <c r="GM130" s="294">
        <v>0</v>
      </c>
      <c r="GN130" s="294">
        <v>-2125</v>
      </c>
      <c r="GO130" s="294">
        <v>0</v>
      </c>
      <c r="GP130" s="294">
        <v>0</v>
      </c>
      <c r="GQ130" s="294">
        <v>0</v>
      </c>
      <c r="GR130" s="294">
        <v>0</v>
      </c>
      <c r="GS130" s="294">
        <v>0</v>
      </c>
      <c r="GT130" s="294">
        <v>0</v>
      </c>
      <c r="GU130" s="294">
        <v>0</v>
      </c>
      <c r="GV130" s="294">
        <v>0</v>
      </c>
      <c r="GW130" s="294">
        <v>0</v>
      </c>
      <c r="GX130" s="294">
        <v>0</v>
      </c>
      <c r="GY130" s="294"/>
      <c r="GZ130" s="294">
        <v>0</v>
      </c>
      <c r="HA130" s="294">
        <v>0</v>
      </c>
      <c r="HB130" s="294">
        <v>-5299</v>
      </c>
      <c r="HC130" s="294">
        <v>0</v>
      </c>
      <c r="HD130" s="294">
        <v>-150952</v>
      </c>
      <c r="HE130" s="294">
        <v>0</v>
      </c>
      <c r="HF130" s="294">
        <v>-7600</v>
      </c>
      <c r="HG130" s="294">
        <v>-2299</v>
      </c>
      <c r="HH130" s="294"/>
      <c r="HI130" s="294">
        <v>0</v>
      </c>
      <c r="HJ130" s="294"/>
      <c r="HK130" s="294">
        <v>0</v>
      </c>
      <c r="HL130" s="294">
        <v>0</v>
      </c>
      <c r="HM130" s="294"/>
      <c r="HN130" s="294">
        <v>0</v>
      </c>
      <c r="HO130" s="294">
        <v>0</v>
      </c>
      <c r="HP130" s="294"/>
      <c r="HQ130" s="294"/>
      <c r="HR130" s="294">
        <v>0</v>
      </c>
      <c r="HS130" s="294">
        <v>0</v>
      </c>
      <c r="HT130" s="294">
        <v>0</v>
      </c>
      <c r="HU130" s="294">
        <v>-6060</v>
      </c>
      <c r="HV130" s="294">
        <v>-6258</v>
      </c>
      <c r="HW130" s="294">
        <v>0</v>
      </c>
      <c r="HX130" s="294">
        <v>0</v>
      </c>
      <c r="HY130" s="294">
        <v>0</v>
      </c>
      <c r="HZ130" s="294">
        <v>0</v>
      </c>
      <c r="IA130" s="294">
        <v>0</v>
      </c>
      <c r="IB130" s="294">
        <v>0</v>
      </c>
      <c r="IC130" s="294">
        <v>0</v>
      </c>
      <c r="ID130" s="294">
        <v>0</v>
      </c>
      <c r="IE130" s="294">
        <v>0</v>
      </c>
      <c r="IF130" s="294">
        <v>-49682.63</v>
      </c>
      <c r="IG130" s="294">
        <v>-1259</v>
      </c>
      <c r="IH130" s="294"/>
      <c r="II130" s="294"/>
      <c r="IJ130" s="294"/>
      <c r="IK130" s="294"/>
      <c r="IL130" s="294">
        <v>0</v>
      </c>
      <c r="IM130" s="294"/>
      <c r="IN130" s="294">
        <v>0</v>
      </c>
      <c r="IO130" s="294"/>
      <c r="IP130" s="294">
        <v>-10172.200000000001</v>
      </c>
      <c r="IQ130" s="294"/>
      <c r="IR130" s="294">
        <v>0</v>
      </c>
      <c r="IS130" s="294"/>
      <c r="IT130" s="294"/>
      <c r="IU130" s="294">
        <v>0</v>
      </c>
      <c r="IV130" s="294">
        <v>0</v>
      </c>
      <c r="IW130" s="294">
        <v>0</v>
      </c>
      <c r="IX130" s="294">
        <v>7321.4</v>
      </c>
      <c r="IY130" s="294">
        <v>0</v>
      </c>
      <c r="IZ130" s="294">
        <v>0</v>
      </c>
      <c r="JA130" s="294"/>
      <c r="JB130" s="294"/>
      <c r="JC130" s="294">
        <v>0</v>
      </c>
      <c r="JD130" s="294">
        <v>0</v>
      </c>
      <c r="JE130" s="294">
        <v>0</v>
      </c>
      <c r="JF130" s="294"/>
      <c r="JG130" s="294">
        <v>0</v>
      </c>
      <c r="JH130" s="294">
        <v>0</v>
      </c>
      <c r="JI130" s="294">
        <v>0</v>
      </c>
      <c r="JJ130" s="294"/>
      <c r="JK130" s="294">
        <v>0</v>
      </c>
      <c r="JL130" s="294">
        <v>0</v>
      </c>
      <c r="JM130" s="294">
        <v>0</v>
      </c>
      <c r="JN130" s="294"/>
      <c r="JO130" s="294">
        <v>0</v>
      </c>
      <c r="JP130" s="294"/>
      <c r="JQ130" s="294">
        <v>0</v>
      </c>
      <c r="JR130" s="294"/>
      <c r="JS130" s="294">
        <v>0</v>
      </c>
      <c r="JT130" s="294">
        <v>0</v>
      </c>
      <c r="JU130" s="294">
        <v>-8619</v>
      </c>
      <c r="JV130" s="294">
        <v>0</v>
      </c>
      <c r="JW130" s="294"/>
      <c r="JX130" s="294">
        <v>0</v>
      </c>
      <c r="JY130" s="294">
        <v>0</v>
      </c>
      <c r="JZ130" s="294">
        <v>0</v>
      </c>
      <c r="KA130" s="294">
        <v>0</v>
      </c>
      <c r="KB130" s="294"/>
      <c r="KC130" s="294"/>
      <c r="KD130" s="294"/>
      <c r="KE130" s="294">
        <v>-4384</v>
      </c>
      <c r="KF130" s="294"/>
      <c r="KG130" s="294"/>
      <c r="KH130" s="294"/>
      <c r="KI130" s="294">
        <v>-12687</v>
      </c>
      <c r="KJ130" s="294">
        <v>0</v>
      </c>
      <c r="KK130" s="294">
        <v>-9505.2000000000007</v>
      </c>
      <c r="KL130" s="294">
        <v>0</v>
      </c>
      <c r="KM130" s="294"/>
      <c r="KN130" s="294"/>
      <c r="KO130" s="294"/>
      <c r="KP130" s="294"/>
      <c r="KQ130" s="294"/>
      <c r="KR130" s="294">
        <v>0</v>
      </c>
      <c r="KS130" s="294"/>
      <c r="KT130" s="294"/>
      <c r="KU130" s="294"/>
      <c r="KV130" s="294"/>
      <c r="KW130" s="294">
        <v>0</v>
      </c>
      <c r="KX130" s="294"/>
      <c r="KY130" s="294">
        <v>0</v>
      </c>
      <c r="KZ130" s="294">
        <v>-132.75</v>
      </c>
      <c r="LA130" s="294">
        <v>0</v>
      </c>
      <c r="LB130" s="294"/>
      <c r="LC130" s="294"/>
      <c r="LD130" s="294"/>
      <c r="LE130" s="294"/>
      <c r="LF130" s="294"/>
      <c r="LG130" s="294"/>
      <c r="LH130" s="294">
        <v>0</v>
      </c>
      <c r="LI130" s="294">
        <v>0</v>
      </c>
      <c r="LJ130" s="294"/>
      <c r="LK130" s="294">
        <v>-48</v>
      </c>
      <c r="LL130" s="294"/>
      <c r="LM130" s="294"/>
      <c r="LN130" s="294"/>
      <c r="LO130" s="294">
        <v>0</v>
      </c>
      <c r="LP130" s="294">
        <v>0</v>
      </c>
      <c r="LQ130" s="294">
        <v>0</v>
      </c>
      <c r="LR130" s="294"/>
      <c r="LS130" s="294"/>
      <c r="LT130" s="294"/>
      <c r="LU130" s="294"/>
      <c r="LV130" s="294">
        <v>0</v>
      </c>
      <c r="LW130" s="294"/>
      <c r="LX130" s="294">
        <v>0</v>
      </c>
      <c r="LY130" s="294">
        <v>0.05</v>
      </c>
      <c r="LZ130" s="294">
        <v>-7701.1</v>
      </c>
      <c r="MA130" s="294">
        <v>0</v>
      </c>
      <c r="MB130" s="294">
        <v>0</v>
      </c>
      <c r="MC130" s="294">
        <v>0</v>
      </c>
      <c r="MD130" s="294"/>
      <c r="ME130" s="294">
        <v>0</v>
      </c>
      <c r="MF130" s="294">
        <v>0</v>
      </c>
      <c r="MG130" s="294">
        <v>0</v>
      </c>
      <c r="MH130" s="294"/>
      <c r="MI130" s="294"/>
      <c r="MJ130" s="294"/>
      <c r="MK130" s="294"/>
      <c r="ML130" s="294">
        <v>0</v>
      </c>
      <c r="MM130" s="294">
        <v>-14105.52</v>
      </c>
      <c r="MN130" s="294">
        <v>0</v>
      </c>
      <c r="MO130" s="294">
        <v>0</v>
      </c>
      <c r="MP130" s="294">
        <v>0</v>
      </c>
      <c r="MQ130" s="294"/>
      <c r="MR130" s="294"/>
      <c r="MS130" s="294"/>
      <c r="MT130" s="294">
        <v>0</v>
      </c>
      <c r="MU130" s="294">
        <v>0</v>
      </c>
      <c r="MV130" s="294"/>
      <c r="MW130" s="294">
        <v>0</v>
      </c>
      <c r="MX130" s="294">
        <v>0</v>
      </c>
      <c r="MY130" s="294">
        <v>0</v>
      </c>
      <c r="MZ130" s="294">
        <v>0</v>
      </c>
      <c r="NA130" s="294">
        <v>-8500</v>
      </c>
      <c r="NB130" s="294">
        <v>0</v>
      </c>
      <c r="NC130" s="294">
        <v>0</v>
      </c>
      <c r="ND130" s="294">
        <v>-3000</v>
      </c>
      <c r="NE130" s="294">
        <v>0</v>
      </c>
      <c r="NF130" s="294"/>
      <c r="NG130" s="294">
        <v>0</v>
      </c>
      <c r="NH130" s="294">
        <v>0</v>
      </c>
      <c r="NI130" s="294">
        <v>0</v>
      </c>
      <c r="NJ130" s="294"/>
      <c r="NK130" s="294">
        <v>0</v>
      </c>
      <c r="NL130" s="294">
        <v>0</v>
      </c>
      <c r="NM130" s="294"/>
      <c r="NN130" s="294"/>
      <c r="NO130" s="294">
        <v>-9805</v>
      </c>
      <c r="NP130" s="294">
        <v>0</v>
      </c>
      <c r="NQ130" s="294"/>
      <c r="NR130" s="294">
        <v>0</v>
      </c>
      <c r="NS130" s="294">
        <v>0</v>
      </c>
      <c r="NT130" s="294"/>
      <c r="NU130" s="294">
        <v>0</v>
      </c>
      <c r="NV130" s="294"/>
      <c r="NW130" s="294">
        <v>0</v>
      </c>
      <c r="NX130" s="294"/>
      <c r="NY130" s="294">
        <v>0</v>
      </c>
      <c r="NZ130" s="294"/>
      <c r="OA130" s="294">
        <v>0</v>
      </c>
      <c r="OB130" s="294">
        <v>0</v>
      </c>
      <c r="OC130" s="294"/>
      <c r="OD130" s="294">
        <v>-12190.83</v>
      </c>
      <c r="OE130" s="294">
        <v>0</v>
      </c>
      <c r="OF130" s="294">
        <v>0</v>
      </c>
      <c r="OG130" s="294"/>
      <c r="OH130" s="294"/>
      <c r="OI130" s="294"/>
      <c r="OJ130" s="294">
        <v>0</v>
      </c>
      <c r="OK130" s="294"/>
      <c r="OL130" s="294">
        <v>0</v>
      </c>
      <c r="OM130" s="294">
        <v>0</v>
      </c>
      <c r="ON130" s="294">
        <v>0</v>
      </c>
      <c r="OO130" s="294">
        <v>-12178</v>
      </c>
      <c r="OP130" s="294">
        <v>0</v>
      </c>
      <c r="OQ130" s="294">
        <v>0</v>
      </c>
      <c r="OR130" s="294">
        <v>0</v>
      </c>
      <c r="OS130" s="294">
        <v>-0.9</v>
      </c>
      <c r="OT130" s="294"/>
      <c r="OU130" s="294">
        <v>0</v>
      </c>
      <c r="OV130" s="294">
        <v>0</v>
      </c>
      <c r="OW130" s="294">
        <v>0</v>
      </c>
      <c r="OX130" s="294">
        <v>0</v>
      </c>
      <c r="OY130" s="294">
        <v>0</v>
      </c>
      <c r="OZ130" s="294">
        <v>0</v>
      </c>
      <c r="PA130" s="294"/>
      <c r="PB130" s="294">
        <v>0</v>
      </c>
      <c r="PC130" s="294">
        <v>-13620</v>
      </c>
      <c r="PD130" s="294">
        <v>-8252</v>
      </c>
      <c r="PE130" s="294">
        <v>-2061</v>
      </c>
      <c r="PF130" s="294"/>
      <c r="PG130" s="294">
        <v>-16474</v>
      </c>
      <c r="PH130" s="294">
        <v>-5949</v>
      </c>
      <c r="PI130" s="294"/>
      <c r="PJ130" s="294"/>
      <c r="PK130" s="294">
        <v>-4817</v>
      </c>
      <c r="PL130" s="294">
        <v>-11143</v>
      </c>
      <c r="PM130" s="294"/>
      <c r="PN130" s="294"/>
      <c r="PO130" s="294"/>
      <c r="PP130" s="294">
        <v>-7381</v>
      </c>
      <c r="PQ130" s="294">
        <v>-4242</v>
      </c>
      <c r="PR130" s="294">
        <v>-528</v>
      </c>
      <c r="PS130" s="294"/>
      <c r="PT130" s="294"/>
      <c r="PU130" s="294"/>
      <c r="PV130" s="294"/>
      <c r="PW130" s="294">
        <v>0</v>
      </c>
      <c r="PX130" s="294"/>
      <c r="PY130" s="294">
        <v>0</v>
      </c>
      <c r="PZ130" s="294">
        <v>0</v>
      </c>
      <c r="QA130" s="294"/>
      <c r="QB130" s="294"/>
      <c r="QC130" s="294">
        <v>0</v>
      </c>
      <c r="QD130" s="294">
        <v>0</v>
      </c>
      <c r="QE130" s="294"/>
      <c r="QF130" s="294"/>
      <c r="QG130" s="294">
        <v>0</v>
      </c>
      <c r="QH130" s="294">
        <v>-77684</v>
      </c>
      <c r="QI130" s="294"/>
      <c r="QJ130" s="294"/>
      <c r="QK130" s="294"/>
      <c r="QL130" s="294">
        <v>0</v>
      </c>
      <c r="QM130" s="294"/>
      <c r="QN130" s="294">
        <v>0</v>
      </c>
      <c r="QO130" s="294">
        <v>0</v>
      </c>
      <c r="QP130" s="294"/>
      <c r="QQ130" s="294">
        <v>0</v>
      </c>
      <c r="QR130" s="294">
        <v>0</v>
      </c>
      <c r="QS130" s="294"/>
      <c r="QT130" s="294"/>
      <c r="QU130" s="294"/>
      <c r="QV130" s="294">
        <v>0</v>
      </c>
      <c r="QW130" s="294"/>
      <c r="QX130" s="294"/>
      <c r="QY130" s="294"/>
      <c r="QZ130" s="294">
        <v>0</v>
      </c>
      <c r="RA130" s="294"/>
      <c r="RB130" s="294">
        <v>-8815</v>
      </c>
      <c r="RC130" s="294">
        <v>0</v>
      </c>
      <c r="RD130" s="294">
        <v>0</v>
      </c>
      <c r="RE130" s="294"/>
      <c r="RF130" s="294"/>
      <c r="RG130" s="294">
        <v>0</v>
      </c>
      <c r="RH130" s="294">
        <v>0</v>
      </c>
      <c r="RI130" s="294">
        <v>-34809</v>
      </c>
      <c r="RJ130" s="294">
        <v>0</v>
      </c>
      <c r="RK130" s="294">
        <v>-13133.4</v>
      </c>
      <c r="RL130" s="294">
        <v>-24809.59</v>
      </c>
      <c r="RM130" s="294">
        <v>-15740</v>
      </c>
      <c r="RN130" s="294">
        <v>0</v>
      </c>
      <c r="RO130" s="294">
        <v>0</v>
      </c>
      <c r="RP130" s="294">
        <v>0</v>
      </c>
      <c r="RQ130" s="294">
        <v>-3343</v>
      </c>
      <c r="RR130" s="294">
        <v>0</v>
      </c>
      <c r="RS130" s="294">
        <v>0</v>
      </c>
      <c r="RT130" s="294">
        <v>0</v>
      </c>
      <c r="RU130" s="294">
        <v>-8615.93</v>
      </c>
      <c r="RV130" s="294">
        <v>-6046</v>
      </c>
      <c r="RW130" s="294">
        <v>0</v>
      </c>
      <c r="RX130" s="294">
        <v>0</v>
      </c>
      <c r="RY130" s="294">
        <v>-2392.6</v>
      </c>
      <c r="RZ130" s="294">
        <v>0</v>
      </c>
      <c r="SA130" s="294">
        <v>0</v>
      </c>
      <c r="SB130" s="294">
        <v>-18371</v>
      </c>
      <c r="SC130" s="294">
        <v>0</v>
      </c>
      <c r="SD130" s="294">
        <v>-18503.8</v>
      </c>
      <c r="SE130" s="294"/>
      <c r="SF130" s="294"/>
      <c r="SG130" s="294">
        <v>0</v>
      </c>
      <c r="SH130" s="294">
        <v>0</v>
      </c>
      <c r="SI130" s="294">
        <v>0</v>
      </c>
      <c r="SJ130" s="294"/>
      <c r="SK130" s="294">
        <v>0</v>
      </c>
      <c r="SL130" s="294">
        <v>-2504</v>
      </c>
      <c r="SM130" s="294">
        <v>0</v>
      </c>
      <c r="SN130" s="294"/>
      <c r="SO130" s="294">
        <v>0</v>
      </c>
      <c r="SP130" s="294">
        <v>0</v>
      </c>
      <c r="SQ130" s="294">
        <v>-3647.25</v>
      </c>
      <c r="SR130" s="294"/>
      <c r="SS130" s="294">
        <v>308</v>
      </c>
      <c r="ST130" s="294"/>
      <c r="SU130" s="294">
        <v>0</v>
      </c>
      <c r="SV130" s="294">
        <v>1873</v>
      </c>
      <c r="SW130" s="294"/>
      <c r="SX130" s="294"/>
      <c r="SY130" s="294">
        <v>0</v>
      </c>
      <c r="SZ130" s="294">
        <v>0</v>
      </c>
      <c r="TA130" s="294"/>
      <c r="TB130" s="294">
        <v>-4576</v>
      </c>
      <c r="TC130" s="294">
        <v>0</v>
      </c>
      <c r="TD130" s="294">
        <v>0</v>
      </c>
      <c r="TE130" s="294">
        <v>0</v>
      </c>
      <c r="TF130" s="294">
        <v>0</v>
      </c>
      <c r="TG130" s="294"/>
      <c r="TH130" s="294">
        <v>0</v>
      </c>
      <c r="TI130" s="294"/>
      <c r="TJ130" s="294"/>
      <c r="TK130" s="294">
        <v>0</v>
      </c>
      <c r="TL130" s="294">
        <v>0</v>
      </c>
      <c r="TM130" s="294"/>
      <c r="TN130" s="294"/>
      <c r="TO130" s="294"/>
      <c r="TP130" s="294"/>
      <c r="TQ130" s="294">
        <v>0</v>
      </c>
      <c r="TR130" s="294"/>
      <c r="TS130" s="294"/>
      <c r="TT130" s="294"/>
      <c r="TU130" s="294"/>
      <c r="TV130" s="294">
        <v>0</v>
      </c>
      <c r="TW130" s="294">
        <v>0</v>
      </c>
      <c r="TX130" s="294">
        <v>0</v>
      </c>
      <c r="TY130" s="294"/>
      <c r="TZ130" s="294"/>
      <c r="UA130" s="294"/>
      <c r="UB130" s="294">
        <v>0</v>
      </c>
      <c r="UC130" s="294"/>
      <c r="UD130" s="294">
        <v>0</v>
      </c>
      <c r="UE130" s="294">
        <v>-591.96</v>
      </c>
      <c r="UF130" s="294"/>
      <c r="UG130" s="294"/>
      <c r="UH130" s="294">
        <v>0</v>
      </c>
      <c r="UI130" s="294">
        <v>0</v>
      </c>
      <c r="UJ130" s="294">
        <v>0</v>
      </c>
      <c r="UK130" s="294">
        <v>0</v>
      </c>
      <c r="UL130" s="294">
        <v>0</v>
      </c>
      <c r="UM130" s="294"/>
      <c r="UN130" s="294"/>
      <c r="UO130" s="294">
        <v>0</v>
      </c>
      <c r="UP130" s="294">
        <v>0</v>
      </c>
      <c r="UQ130" s="294">
        <v>-8796</v>
      </c>
      <c r="UR130" s="294"/>
      <c r="US130" s="294"/>
      <c r="UT130" s="294">
        <v>0</v>
      </c>
      <c r="UU130" s="294"/>
      <c r="UV130" s="294">
        <v>0</v>
      </c>
      <c r="UW130" s="294"/>
      <c r="UX130" s="294"/>
      <c r="UY130" s="294">
        <v>0</v>
      </c>
      <c r="UZ130" s="294">
        <v>-56539.43</v>
      </c>
      <c r="VA130" s="294"/>
      <c r="VB130" s="294"/>
      <c r="VC130" s="294"/>
      <c r="VD130" s="294"/>
      <c r="VE130" s="294">
        <v>0</v>
      </c>
      <c r="VF130" s="294"/>
      <c r="VG130" s="294"/>
      <c r="VH130" s="294">
        <v>0</v>
      </c>
      <c r="VI130" s="294">
        <v>-1073</v>
      </c>
      <c r="VJ130" s="294">
        <v>0</v>
      </c>
      <c r="VK130" s="294"/>
      <c r="VL130" s="294"/>
      <c r="VM130" s="294">
        <v>-3142</v>
      </c>
      <c r="VN130" s="294">
        <v>0</v>
      </c>
      <c r="VO130" s="294">
        <v>0</v>
      </c>
      <c r="VP130" s="294"/>
      <c r="VQ130" s="294"/>
      <c r="VR130" s="294"/>
      <c r="VS130" s="294">
        <v>0</v>
      </c>
      <c r="VT130" s="294"/>
      <c r="VU130" s="294"/>
      <c r="VV130" s="294"/>
      <c r="VW130" s="294">
        <v>-34626.6</v>
      </c>
      <c r="VX130" s="294"/>
      <c r="VY130" s="294">
        <v>0</v>
      </c>
      <c r="VZ130" s="294">
        <v>-8889.15</v>
      </c>
      <c r="WA130" s="294">
        <v>0</v>
      </c>
      <c r="WB130" s="294"/>
      <c r="WC130" s="294"/>
      <c r="WD130" s="294"/>
      <c r="WE130" s="294">
        <v>0</v>
      </c>
      <c r="WF130" s="294">
        <v>0</v>
      </c>
      <c r="WG130" s="294">
        <v>0</v>
      </c>
      <c r="WH130" s="294">
        <v>0</v>
      </c>
      <c r="WI130" s="294">
        <v>0</v>
      </c>
      <c r="WJ130" s="294">
        <v>-8076</v>
      </c>
      <c r="WK130" s="294">
        <v>0</v>
      </c>
      <c r="WL130" s="294">
        <v>0</v>
      </c>
      <c r="WM130" s="294"/>
      <c r="WN130" s="294"/>
      <c r="WO130" s="294">
        <v>-35310.06</v>
      </c>
      <c r="WP130" s="294"/>
      <c r="WQ130" s="294"/>
      <c r="WR130" s="294">
        <v>0</v>
      </c>
      <c r="WS130" s="294">
        <v>0</v>
      </c>
      <c r="WT130" s="294"/>
      <c r="WU130" s="294">
        <v>0</v>
      </c>
      <c r="WV130" s="294">
        <v>0</v>
      </c>
      <c r="WW130" s="294">
        <v>0</v>
      </c>
      <c r="WX130" s="294">
        <v>0</v>
      </c>
      <c r="WY130" s="294"/>
      <c r="WZ130" s="294"/>
      <c r="XA130" s="294"/>
      <c r="XB130" s="294">
        <v>0</v>
      </c>
      <c r="XC130" s="294">
        <v>-244963</v>
      </c>
      <c r="XD130" s="294">
        <v>-6200</v>
      </c>
      <c r="XE130" s="294">
        <v>0</v>
      </c>
      <c r="XF130" s="294"/>
      <c r="XG130" s="294">
        <v>-176</v>
      </c>
      <c r="XH130" s="294"/>
      <c r="XI130" s="294">
        <v>-16642</v>
      </c>
      <c r="XJ130" s="294">
        <v>0</v>
      </c>
      <c r="XK130" s="294"/>
      <c r="XL130" s="294">
        <v>0</v>
      </c>
      <c r="XM130" s="294">
        <v>0</v>
      </c>
      <c r="XN130" s="294">
        <v>-21814</v>
      </c>
      <c r="XO130" s="294">
        <v>0</v>
      </c>
      <c r="XP130" s="294">
        <v>0</v>
      </c>
      <c r="XQ130" s="294">
        <v>0</v>
      </c>
      <c r="XR130" s="294">
        <v>0</v>
      </c>
      <c r="XS130" s="294"/>
      <c r="XT130" s="294">
        <v>0</v>
      </c>
      <c r="XU130" s="294">
        <v>0</v>
      </c>
      <c r="XV130" s="294">
        <v>0</v>
      </c>
      <c r="XW130" s="294">
        <v>0</v>
      </c>
      <c r="XX130" s="294">
        <v>0</v>
      </c>
      <c r="XY130" s="294">
        <v>0</v>
      </c>
      <c r="XZ130" s="294">
        <v>0</v>
      </c>
      <c r="YA130" s="294">
        <v>0</v>
      </c>
      <c r="YB130" s="294">
        <v>0</v>
      </c>
      <c r="YC130" s="294"/>
      <c r="YD130" s="294">
        <v>0</v>
      </c>
      <c r="YE130" s="294">
        <v>0</v>
      </c>
      <c r="YF130" s="294">
        <v>0</v>
      </c>
      <c r="YG130" s="294">
        <v>0</v>
      </c>
      <c r="YH130" s="294">
        <v>0</v>
      </c>
      <c r="YI130" s="294">
        <v>0</v>
      </c>
      <c r="YJ130" s="294">
        <v>-2512</v>
      </c>
      <c r="YK130" s="294">
        <v>0</v>
      </c>
      <c r="YL130" s="294">
        <v>0</v>
      </c>
      <c r="YM130" s="294"/>
      <c r="YN130" s="294">
        <v>0</v>
      </c>
      <c r="YO130" s="294">
        <v>0</v>
      </c>
      <c r="YP130" s="294">
        <v>0</v>
      </c>
      <c r="YQ130" s="294">
        <v>0</v>
      </c>
      <c r="YR130" s="294">
        <v>-17043</v>
      </c>
      <c r="YS130" s="294">
        <v>0</v>
      </c>
      <c r="YT130" s="294">
        <v>0</v>
      </c>
      <c r="YU130" s="294">
        <v>0</v>
      </c>
      <c r="YV130" s="294"/>
      <c r="YW130" s="294">
        <v>0</v>
      </c>
      <c r="YX130" s="294">
        <v>0</v>
      </c>
      <c r="YY130" s="294">
        <v>0</v>
      </c>
      <c r="YZ130" s="294">
        <v>-0.8</v>
      </c>
      <c r="ZA130" s="294">
        <v>0</v>
      </c>
      <c r="ZB130" s="294"/>
      <c r="ZC130" s="294">
        <v>0</v>
      </c>
      <c r="ZD130" s="294">
        <v>-1421</v>
      </c>
      <c r="ZE130" s="294">
        <v>0</v>
      </c>
      <c r="ZF130" s="294">
        <v>0</v>
      </c>
      <c r="ZG130" s="294">
        <v>0</v>
      </c>
      <c r="ZH130" s="294">
        <v>0</v>
      </c>
      <c r="ZI130" s="294"/>
      <c r="ZJ130" s="294">
        <v>0</v>
      </c>
      <c r="ZK130" s="294"/>
      <c r="ZL130" s="294"/>
      <c r="ZM130" s="294">
        <v>0</v>
      </c>
      <c r="ZN130" s="294"/>
      <c r="ZO130" s="294"/>
      <c r="ZP130" s="294"/>
      <c r="ZQ130" s="294"/>
      <c r="ZR130" s="294">
        <v>0</v>
      </c>
      <c r="ZS130" s="294">
        <v>0</v>
      </c>
      <c r="ZT130" s="294">
        <v>0</v>
      </c>
      <c r="ZU130" s="294"/>
      <c r="ZV130" s="294">
        <v>-3457.09</v>
      </c>
      <c r="ZW130" s="294"/>
      <c r="ZX130" s="294"/>
      <c r="ZY130" s="294"/>
      <c r="ZZ130" s="294"/>
      <c r="AAA130" s="294"/>
      <c r="AAB130" s="294"/>
      <c r="AAC130" s="294">
        <v>0</v>
      </c>
      <c r="AAD130" s="294"/>
      <c r="AAE130" s="294">
        <v>0</v>
      </c>
      <c r="AAF130" s="294"/>
      <c r="AAG130" s="294"/>
      <c r="AAH130" s="294"/>
      <c r="AAI130" s="294">
        <v>0</v>
      </c>
      <c r="AAJ130" s="294">
        <v>0</v>
      </c>
      <c r="AAK130" s="294">
        <v>0</v>
      </c>
      <c r="AAL130" s="294">
        <v>0</v>
      </c>
      <c r="AAM130" s="294">
        <v>0</v>
      </c>
      <c r="AAN130" s="294"/>
      <c r="AAO130" s="294"/>
      <c r="AAP130" s="294">
        <v>0</v>
      </c>
      <c r="AAQ130" s="294">
        <v>0</v>
      </c>
      <c r="AAR130" s="294"/>
      <c r="AAS130" s="294">
        <v>0</v>
      </c>
      <c r="AAT130" s="294">
        <v>0</v>
      </c>
      <c r="AAU130" s="294">
        <v>0</v>
      </c>
      <c r="AAV130" s="294">
        <v>0</v>
      </c>
      <c r="AAW130" s="294">
        <v>0</v>
      </c>
      <c r="AAX130" s="294">
        <v>0</v>
      </c>
      <c r="AAY130" s="294"/>
      <c r="AAZ130" s="294">
        <v>0</v>
      </c>
      <c r="ABA130" s="294">
        <v>0</v>
      </c>
      <c r="ABB130" s="294">
        <v>-10460</v>
      </c>
      <c r="ABC130" s="294">
        <v>0.5</v>
      </c>
      <c r="ABD130" s="294">
        <v>0</v>
      </c>
      <c r="ABE130" s="294">
        <v>0</v>
      </c>
      <c r="ABF130" s="294">
        <v>-694</v>
      </c>
      <c r="ABG130" s="294">
        <v>0</v>
      </c>
      <c r="ABH130" s="294">
        <v>0</v>
      </c>
      <c r="ABI130" s="294">
        <v>0</v>
      </c>
      <c r="ABJ130" s="294">
        <v>0</v>
      </c>
      <c r="ABK130" s="294">
        <v>0</v>
      </c>
      <c r="ABL130" s="294"/>
      <c r="ABM130" s="294">
        <v>0</v>
      </c>
      <c r="ABN130" s="294">
        <v>0</v>
      </c>
      <c r="ABO130" s="294">
        <v>0</v>
      </c>
      <c r="ABP130" s="294"/>
      <c r="ABQ130" s="294"/>
      <c r="ABR130" s="294">
        <v>-21222</v>
      </c>
      <c r="ABS130" s="294">
        <v>-7977</v>
      </c>
      <c r="ABT130" s="294">
        <v>-3071</v>
      </c>
      <c r="ABU130" s="294">
        <v>0</v>
      </c>
      <c r="ABV130" s="294">
        <v>-176249</v>
      </c>
      <c r="ABW130" s="294"/>
      <c r="ABX130" s="294">
        <v>-25589</v>
      </c>
      <c r="ABY130" s="294">
        <v>0</v>
      </c>
      <c r="ABZ130" s="294"/>
      <c r="ACA130" s="294">
        <v>0</v>
      </c>
      <c r="ACB130" s="294">
        <v>0</v>
      </c>
      <c r="ACC130" s="294">
        <v>-12561</v>
      </c>
      <c r="ACD130" s="294">
        <v>-86427</v>
      </c>
      <c r="ACE130" s="294"/>
      <c r="ACF130" s="294">
        <v>0</v>
      </c>
      <c r="ACG130" s="294">
        <v>0</v>
      </c>
      <c r="ACH130" s="294">
        <v>0</v>
      </c>
      <c r="ACI130" s="294">
        <v>0</v>
      </c>
      <c r="ACJ130" s="294">
        <v>0</v>
      </c>
      <c r="ACK130" s="294">
        <v>0</v>
      </c>
      <c r="ACL130" s="294">
        <v>0</v>
      </c>
      <c r="ACM130" s="294">
        <v>0</v>
      </c>
      <c r="ACN130" s="294">
        <v>0</v>
      </c>
      <c r="ACO130" s="294"/>
      <c r="ACP130" s="294">
        <v>0</v>
      </c>
      <c r="ACQ130" s="294">
        <v>0</v>
      </c>
      <c r="ACR130" s="294">
        <v>0</v>
      </c>
      <c r="ACS130" s="294">
        <v>-196.8</v>
      </c>
      <c r="ACT130" s="294">
        <v>0</v>
      </c>
      <c r="ACU130" s="294"/>
      <c r="ACV130" s="294">
        <v>0</v>
      </c>
      <c r="ACW130" s="294"/>
      <c r="ACX130" s="294">
        <v>0</v>
      </c>
      <c r="ACY130" s="294"/>
      <c r="ACZ130" s="294"/>
      <c r="ADA130" s="294"/>
      <c r="ADB130" s="294"/>
      <c r="ADC130" s="294">
        <v>0</v>
      </c>
      <c r="ADD130" s="294">
        <v>0</v>
      </c>
      <c r="ADE130" s="294">
        <v>0</v>
      </c>
      <c r="ADF130" s="294">
        <v>0.6</v>
      </c>
      <c r="ADG130" s="294">
        <v>0</v>
      </c>
      <c r="ADH130" s="294"/>
      <c r="ADI130" s="294"/>
      <c r="ADJ130" s="294">
        <v>69188.7</v>
      </c>
      <c r="ADK130" s="294">
        <v>0</v>
      </c>
      <c r="ADL130" s="294">
        <v>0</v>
      </c>
      <c r="ADM130" s="294"/>
      <c r="ADN130" s="294">
        <v>0</v>
      </c>
      <c r="ADO130" s="294">
        <v>0</v>
      </c>
      <c r="ADP130" s="294">
        <v>0</v>
      </c>
      <c r="ADQ130" s="294">
        <v>0</v>
      </c>
      <c r="ADR130" s="294"/>
      <c r="ADS130" s="294">
        <v>0</v>
      </c>
      <c r="ADT130" s="294">
        <v>0</v>
      </c>
      <c r="ADU130" s="294"/>
      <c r="ADV130" s="294"/>
      <c r="ADW130" s="294">
        <v>0</v>
      </c>
      <c r="ADX130" s="294"/>
      <c r="ADY130" s="294">
        <v>0</v>
      </c>
      <c r="ADZ130" s="294">
        <v>0</v>
      </c>
      <c r="AEA130" s="294"/>
      <c r="AEB130" s="294"/>
      <c r="AEC130" s="294">
        <v>0</v>
      </c>
      <c r="AED130" s="294">
        <v>-6598.2</v>
      </c>
      <c r="AEE130" s="294"/>
      <c r="AEF130" s="294">
        <v>-10992</v>
      </c>
      <c r="AEG130" s="294"/>
      <c r="AEH130" s="294"/>
      <c r="AEI130" s="294"/>
      <c r="AEJ130" s="294"/>
      <c r="AEK130" s="294">
        <v>-2763</v>
      </c>
      <c r="AEL130" s="294">
        <v>0</v>
      </c>
      <c r="AEM130" s="294">
        <v>0</v>
      </c>
      <c r="AEN130" s="294">
        <v>0</v>
      </c>
      <c r="AEO130" s="294">
        <v>0</v>
      </c>
      <c r="AEP130" s="294">
        <v>-8502</v>
      </c>
      <c r="AEQ130" s="294"/>
      <c r="AER130" s="294">
        <v>-2020.2</v>
      </c>
      <c r="AES130" s="294"/>
      <c r="AET130" s="294">
        <v>0</v>
      </c>
      <c r="AEU130" s="294">
        <v>0</v>
      </c>
      <c r="AEV130" s="294"/>
      <c r="AEW130" s="294"/>
      <c r="AEX130" s="294">
        <v>-7491.7</v>
      </c>
      <c r="AEY130" s="294"/>
      <c r="AEZ130" s="294">
        <v>0</v>
      </c>
      <c r="AFA130" s="294">
        <v>0</v>
      </c>
      <c r="AFB130" s="294">
        <v>0</v>
      </c>
      <c r="AFC130" s="294"/>
      <c r="AFD130" s="294"/>
      <c r="AFE130" s="294">
        <v>-61462.8</v>
      </c>
      <c r="AFF130" s="294">
        <v>-7987</v>
      </c>
      <c r="AFG130" s="294">
        <v>-8188</v>
      </c>
      <c r="AFH130" s="294">
        <v>-104617</v>
      </c>
      <c r="AFI130" s="294">
        <v>-18940</v>
      </c>
      <c r="AFJ130" s="294">
        <v>0</v>
      </c>
      <c r="AFK130" s="294"/>
      <c r="AFL130" s="294"/>
      <c r="AFM130" s="294">
        <v>-7161</v>
      </c>
      <c r="AFN130" s="294"/>
      <c r="AFO130" s="294">
        <v>-14444</v>
      </c>
      <c r="AFP130" s="294">
        <v>0</v>
      </c>
      <c r="AFQ130" s="294">
        <v>0</v>
      </c>
      <c r="AFR130" s="294">
        <v>0</v>
      </c>
      <c r="AFS130" s="294">
        <v>0</v>
      </c>
      <c r="AFT130" s="294">
        <v>0</v>
      </c>
      <c r="AFU130" s="294">
        <v>-8886</v>
      </c>
      <c r="AFV130" s="294">
        <v>-8112</v>
      </c>
      <c r="AFW130" s="294">
        <v>-5886</v>
      </c>
      <c r="AFX130" s="294">
        <v>0</v>
      </c>
      <c r="AFY130" s="294">
        <v>0</v>
      </c>
      <c r="AFZ130" s="294">
        <v>0</v>
      </c>
      <c r="AGA130" s="294">
        <v>-6946</v>
      </c>
      <c r="AGB130" s="294"/>
      <c r="AGC130" s="294">
        <v>0</v>
      </c>
      <c r="AGD130" s="294"/>
      <c r="AGE130" s="294"/>
      <c r="AGF130" s="294">
        <v>0</v>
      </c>
      <c r="AGG130" s="294">
        <v>0</v>
      </c>
      <c r="AGH130" s="294"/>
      <c r="AGI130" s="294">
        <v>0</v>
      </c>
      <c r="AGJ130" s="294"/>
      <c r="AGK130" s="294">
        <v>0</v>
      </c>
      <c r="AGL130" s="294">
        <v>0</v>
      </c>
      <c r="AGM130" s="294">
        <v>0</v>
      </c>
      <c r="AGN130" s="294"/>
      <c r="AGO130" s="294">
        <v>0</v>
      </c>
      <c r="AGP130" s="294">
        <v>0</v>
      </c>
      <c r="AGQ130" s="294"/>
      <c r="AGR130" s="294"/>
      <c r="AGS130" s="294"/>
      <c r="AGT130" s="294"/>
      <c r="AGU130" s="294">
        <v>0</v>
      </c>
      <c r="AGV130" s="294"/>
      <c r="AGW130" s="294">
        <v>0</v>
      </c>
      <c r="AGX130" s="294">
        <v>0</v>
      </c>
      <c r="AGY130" s="294"/>
      <c r="AGZ130" s="294">
        <v>-2005</v>
      </c>
      <c r="AHA130" s="294">
        <v>0</v>
      </c>
      <c r="AHB130" s="294">
        <v>0</v>
      </c>
      <c r="AHC130" s="294"/>
      <c r="AHD130" s="294">
        <v>0</v>
      </c>
      <c r="AHE130" s="294">
        <v>0</v>
      </c>
      <c r="AHF130" s="294"/>
      <c r="AHG130" s="294">
        <v>0</v>
      </c>
      <c r="AHH130" s="294">
        <v>0</v>
      </c>
      <c r="AHI130" s="294">
        <v>-4608</v>
      </c>
      <c r="AHJ130" s="294"/>
      <c r="AHK130" s="294">
        <v>0</v>
      </c>
      <c r="AHL130" s="294"/>
      <c r="AHM130" s="294">
        <v>0</v>
      </c>
      <c r="AHN130" s="294">
        <v>0</v>
      </c>
      <c r="AHO130" s="294">
        <v>0</v>
      </c>
      <c r="AHP130" s="294">
        <v>0</v>
      </c>
      <c r="AHQ130" s="294">
        <v>0</v>
      </c>
      <c r="AHR130" s="329">
        <v>-895</v>
      </c>
      <c r="AHS130" s="294">
        <f t="shared" si="53"/>
        <v>-2102557.0599999996</v>
      </c>
      <c r="AHT130" s="271" t="b">
        <f t="shared" si="54"/>
        <v>1</v>
      </c>
      <c r="AHU130" s="271" t="s">
        <v>6273</v>
      </c>
      <c r="AHV130" s="271" t="s">
        <v>6197</v>
      </c>
      <c r="AHW130" s="271" t="s">
        <v>6198</v>
      </c>
    </row>
    <row r="131" spans="1:907" ht="24" x14ac:dyDescent="0.8">
      <c r="A131" s="270" t="s">
        <v>6273</v>
      </c>
      <c r="B131" s="270" t="s">
        <v>6199</v>
      </c>
      <c r="C131" s="271" t="s">
        <v>6200</v>
      </c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>
        <v>0</v>
      </c>
      <c r="P131" s="294"/>
      <c r="Q131" s="294"/>
      <c r="R131" s="294"/>
      <c r="S131" s="294"/>
      <c r="T131" s="294"/>
      <c r="U131" s="294"/>
      <c r="V131" s="294">
        <v>0</v>
      </c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>
        <v>0</v>
      </c>
      <c r="AU131" s="294"/>
      <c r="AV131" s="294"/>
      <c r="AW131" s="294"/>
      <c r="AX131" s="294"/>
      <c r="AY131" s="294"/>
      <c r="AZ131" s="294"/>
      <c r="BA131" s="294">
        <v>0</v>
      </c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>
        <v>-18551</v>
      </c>
      <c r="BS131" s="294">
        <v>0</v>
      </c>
      <c r="BT131" s="294">
        <v>-2394</v>
      </c>
      <c r="BU131" s="294">
        <v>-750</v>
      </c>
      <c r="BV131" s="294"/>
      <c r="BW131" s="294">
        <v>-3000</v>
      </c>
      <c r="BX131" s="294"/>
      <c r="BY131" s="294">
        <v>0</v>
      </c>
      <c r="BZ131" s="294"/>
      <c r="CA131" s="294"/>
      <c r="CB131" s="294">
        <v>0</v>
      </c>
      <c r="CC131" s="294">
        <v>0</v>
      </c>
      <c r="CD131" s="294">
        <v>0</v>
      </c>
      <c r="CE131" s="294">
        <v>0</v>
      </c>
      <c r="CF131" s="294"/>
      <c r="CG131" s="294"/>
      <c r="CH131" s="294"/>
      <c r="CI131" s="294"/>
      <c r="CJ131" s="294"/>
      <c r="CK131" s="294"/>
      <c r="CL131" s="294">
        <v>0</v>
      </c>
      <c r="CM131" s="294"/>
      <c r="CN131" s="294"/>
      <c r="CO131" s="294"/>
      <c r="CP131" s="294"/>
      <c r="CQ131" s="294"/>
      <c r="CR131" s="294"/>
      <c r="CS131" s="294"/>
      <c r="CT131" s="294">
        <v>0</v>
      </c>
      <c r="CU131" s="294"/>
      <c r="CV131" s="294"/>
      <c r="CW131" s="294"/>
      <c r="CX131" s="294"/>
      <c r="CY131" s="294"/>
      <c r="CZ131" s="294"/>
      <c r="DA131" s="294"/>
      <c r="DB131" s="294"/>
      <c r="DC131" s="294">
        <v>-10372</v>
      </c>
      <c r="DD131" s="294"/>
      <c r="DE131" s="294"/>
      <c r="DF131" s="294"/>
      <c r="DG131" s="294">
        <v>0</v>
      </c>
      <c r="DH131" s="294">
        <v>-3000</v>
      </c>
      <c r="DI131" s="294"/>
      <c r="DJ131" s="294">
        <v>0</v>
      </c>
      <c r="DK131" s="294"/>
      <c r="DL131" s="294">
        <v>0</v>
      </c>
      <c r="DM131" s="294"/>
      <c r="DN131" s="294"/>
      <c r="DO131" s="294">
        <v>-2520</v>
      </c>
      <c r="DP131" s="294">
        <v>0</v>
      </c>
      <c r="DQ131" s="294">
        <v>0</v>
      </c>
      <c r="DR131" s="294">
        <v>0</v>
      </c>
      <c r="DS131" s="294">
        <v>-1875</v>
      </c>
      <c r="DT131" s="294"/>
      <c r="DU131" s="294"/>
      <c r="DV131" s="294"/>
      <c r="DW131" s="294">
        <v>0</v>
      </c>
      <c r="DX131" s="294"/>
      <c r="DY131" s="294"/>
      <c r="DZ131" s="294"/>
      <c r="EA131" s="294"/>
      <c r="EB131" s="294"/>
      <c r="EC131" s="294"/>
      <c r="ED131" s="294"/>
      <c r="EE131" s="294">
        <v>0</v>
      </c>
      <c r="EF131" s="294">
        <v>0</v>
      </c>
      <c r="EG131" s="294"/>
      <c r="EH131" s="294"/>
      <c r="EI131" s="294"/>
      <c r="EJ131" s="294"/>
      <c r="EK131" s="294">
        <v>0</v>
      </c>
      <c r="EL131" s="294"/>
      <c r="EM131" s="294"/>
      <c r="EN131" s="294"/>
      <c r="EO131" s="294"/>
      <c r="EP131" s="294"/>
      <c r="EQ131" s="294"/>
      <c r="ER131" s="294"/>
      <c r="ES131" s="294"/>
      <c r="ET131" s="294"/>
      <c r="EU131" s="294"/>
      <c r="EV131" s="294"/>
      <c r="EW131" s="294"/>
      <c r="EX131" s="294">
        <v>0</v>
      </c>
      <c r="EY131" s="294"/>
      <c r="EZ131" s="294">
        <v>0</v>
      </c>
      <c r="FA131" s="294">
        <v>0</v>
      </c>
      <c r="FB131" s="294">
        <v>0</v>
      </c>
      <c r="FC131" s="294"/>
      <c r="FD131" s="294">
        <v>0</v>
      </c>
      <c r="FE131" s="294">
        <v>-1800</v>
      </c>
      <c r="FF131" s="294"/>
      <c r="FG131" s="294"/>
      <c r="FH131" s="294">
        <v>0</v>
      </c>
      <c r="FI131" s="294">
        <v>-21212</v>
      </c>
      <c r="FJ131" s="294">
        <v>0</v>
      </c>
      <c r="FK131" s="294"/>
      <c r="FL131" s="294"/>
      <c r="FM131" s="294"/>
      <c r="FN131" s="294"/>
      <c r="FO131" s="294"/>
      <c r="FP131" s="294"/>
      <c r="FQ131" s="294"/>
      <c r="FR131" s="294"/>
      <c r="FS131" s="294"/>
      <c r="FT131" s="294"/>
      <c r="FU131" s="294"/>
      <c r="FV131" s="294"/>
      <c r="FW131" s="294"/>
      <c r="FX131" s="294"/>
      <c r="FY131" s="294"/>
      <c r="FZ131" s="294"/>
      <c r="GA131" s="294"/>
      <c r="GB131" s="294"/>
      <c r="GC131" s="294"/>
      <c r="GD131" s="294"/>
      <c r="GE131" s="294"/>
      <c r="GF131" s="294">
        <v>0</v>
      </c>
      <c r="GG131" s="294">
        <v>0</v>
      </c>
      <c r="GH131" s="294">
        <v>-1351</v>
      </c>
      <c r="GI131" s="294"/>
      <c r="GJ131" s="294"/>
      <c r="GK131" s="294"/>
      <c r="GL131" s="294">
        <v>0</v>
      </c>
      <c r="GM131" s="294">
        <v>0</v>
      </c>
      <c r="GN131" s="294">
        <v>0</v>
      </c>
      <c r="GO131" s="294">
        <v>0</v>
      </c>
      <c r="GP131" s="294">
        <v>0</v>
      </c>
      <c r="GQ131" s="294"/>
      <c r="GR131" s="294">
        <v>0</v>
      </c>
      <c r="GS131" s="294">
        <v>0</v>
      </c>
      <c r="GT131" s="294">
        <v>0</v>
      </c>
      <c r="GU131" s="294">
        <v>0</v>
      </c>
      <c r="GV131" s="294">
        <v>0</v>
      </c>
      <c r="GW131" s="294">
        <v>0</v>
      </c>
      <c r="GX131" s="294">
        <v>0</v>
      </c>
      <c r="GY131" s="294">
        <v>0</v>
      </c>
      <c r="GZ131" s="294"/>
      <c r="HA131" s="294"/>
      <c r="HB131" s="294"/>
      <c r="HC131" s="294">
        <v>0</v>
      </c>
      <c r="HD131" s="294"/>
      <c r="HE131" s="294"/>
      <c r="HF131" s="294"/>
      <c r="HG131" s="294"/>
      <c r="HH131" s="294"/>
      <c r="HI131" s="294"/>
      <c r="HJ131" s="294">
        <v>0</v>
      </c>
      <c r="HK131" s="294">
        <v>0</v>
      </c>
      <c r="HL131" s="294">
        <v>-1125</v>
      </c>
      <c r="HM131" s="294"/>
      <c r="HN131" s="294">
        <v>0</v>
      </c>
      <c r="HO131" s="294"/>
      <c r="HP131" s="294"/>
      <c r="HQ131" s="294">
        <v>0</v>
      </c>
      <c r="HR131" s="294">
        <v>0</v>
      </c>
      <c r="HS131" s="294">
        <v>0</v>
      </c>
      <c r="HT131" s="294"/>
      <c r="HU131" s="294"/>
      <c r="HV131" s="294">
        <v>0</v>
      </c>
      <c r="HW131" s="294"/>
      <c r="HX131" s="294"/>
      <c r="HY131" s="294"/>
      <c r="HZ131" s="294"/>
      <c r="IA131" s="294"/>
      <c r="IB131" s="294"/>
      <c r="IC131" s="294">
        <v>0</v>
      </c>
      <c r="ID131" s="294"/>
      <c r="IE131" s="294"/>
      <c r="IF131" s="294"/>
      <c r="IG131" s="294"/>
      <c r="IH131" s="294"/>
      <c r="II131" s="294">
        <v>0</v>
      </c>
      <c r="IJ131" s="294"/>
      <c r="IK131" s="294"/>
      <c r="IL131" s="294"/>
      <c r="IM131" s="294"/>
      <c r="IN131" s="294"/>
      <c r="IO131" s="294"/>
      <c r="IP131" s="294"/>
      <c r="IQ131" s="294"/>
      <c r="IR131" s="294"/>
      <c r="IS131" s="294"/>
      <c r="IT131" s="294">
        <v>-77229</v>
      </c>
      <c r="IU131" s="294">
        <v>0</v>
      </c>
      <c r="IV131" s="294">
        <v>0</v>
      </c>
      <c r="IW131" s="294">
        <v>0</v>
      </c>
      <c r="IX131" s="294">
        <v>-1650</v>
      </c>
      <c r="IY131" s="294">
        <v>0</v>
      </c>
      <c r="IZ131" s="294">
        <v>0</v>
      </c>
      <c r="JA131" s="294">
        <v>0</v>
      </c>
      <c r="JB131" s="294">
        <v>0</v>
      </c>
      <c r="JC131" s="294">
        <v>0</v>
      </c>
      <c r="JD131" s="294">
        <v>0</v>
      </c>
      <c r="JE131" s="294">
        <v>-11445</v>
      </c>
      <c r="JF131" s="294"/>
      <c r="JG131" s="294"/>
      <c r="JH131" s="294"/>
      <c r="JI131" s="294"/>
      <c r="JJ131" s="294"/>
      <c r="JK131" s="294">
        <v>0</v>
      </c>
      <c r="JL131" s="294"/>
      <c r="JM131" s="294"/>
      <c r="JN131" s="294"/>
      <c r="JO131" s="294"/>
      <c r="JP131" s="294"/>
      <c r="JQ131" s="294"/>
      <c r="JR131" s="294"/>
      <c r="JS131" s="294">
        <v>0</v>
      </c>
      <c r="JT131" s="294">
        <v>0</v>
      </c>
      <c r="JU131" s="294">
        <v>0</v>
      </c>
      <c r="JV131" s="294"/>
      <c r="JW131" s="294">
        <v>-375</v>
      </c>
      <c r="JX131" s="294">
        <v>0</v>
      </c>
      <c r="JY131" s="294"/>
      <c r="JZ131" s="294">
        <v>0</v>
      </c>
      <c r="KA131" s="294"/>
      <c r="KB131" s="294">
        <v>0</v>
      </c>
      <c r="KC131" s="294"/>
      <c r="KD131" s="294">
        <v>-1500</v>
      </c>
      <c r="KE131" s="294">
        <v>-375</v>
      </c>
      <c r="KF131" s="294"/>
      <c r="KG131" s="294"/>
      <c r="KH131" s="294"/>
      <c r="KI131" s="294"/>
      <c r="KJ131" s="294">
        <v>0</v>
      </c>
      <c r="KK131" s="294"/>
      <c r="KL131" s="294"/>
      <c r="KM131" s="294"/>
      <c r="KN131" s="294"/>
      <c r="KO131" s="294"/>
      <c r="KP131" s="294"/>
      <c r="KQ131" s="294">
        <v>0</v>
      </c>
      <c r="KR131" s="294"/>
      <c r="KS131" s="294"/>
      <c r="KT131" s="294"/>
      <c r="KU131" s="294"/>
      <c r="KV131" s="294"/>
      <c r="KW131" s="294">
        <v>0</v>
      </c>
      <c r="KX131" s="294"/>
      <c r="KY131" s="294"/>
      <c r="KZ131" s="294"/>
      <c r="LA131" s="294"/>
      <c r="LB131" s="294"/>
      <c r="LC131" s="294"/>
      <c r="LD131" s="294"/>
      <c r="LE131" s="294"/>
      <c r="LF131" s="294"/>
      <c r="LG131" s="294">
        <v>0</v>
      </c>
      <c r="LH131" s="294">
        <v>0</v>
      </c>
      <c r="LI131" s="294">
        <v>0</v>
      </c>
      <c r="LJ131" s="294"/>
      <c r="LK131" s="294">
        <v>0</v>
      </c>
      <c r="LL131" s="294"/>
      <c r="LM131" s="294"/>
      <c r="LN131" s="294"/>
      <c r="LO131" s="294"/>
      <c r="LP131" s="294">
        <v>0</v>
      </c>
      <c r="LQ131" s="294"/>
      <c r="LR131" s="294">
        <v>-13248</v>
      </c>
      <c r="LS131" s="294"/>
      <c r="LT131" s="294"/>
      <c r="LU131" s="294">
        <v>0</v>
      </c>
      <c r="LV131" s="294">
        <v>0</v>
      </c>
      <c r="LW131" s="294"/>
      <c r="LX131" s="294"/>
      <c r="LY131" s="294">
        <v>0</v>
      </c>
      <c r="LZ131" s="294">
        <v>0</v>
      </c>
      <c r="MA131" s="294">
        <v>0</v>
      </c>
      <c r="MB131" s="294">
        <v>0</v>
      </c>
      <c r="MC131" s="294">
        <v>0</v>
      </c>
      <c r="MD131" s="294">
        <v>0</v>
      </c>
      <c r="ME131" s="294"/>
      <c r="MF131" s="294">
        <v>-1125</v>
      </c>
      <c r="MG131" s="294">
        <v>0</v>
      </c>
      <c r="MH131" s="294"/>
      <c r="MI131" s="294"/>
      <c r="MJ131" s="294"/>
      <c r="MK131" s="294"/>
      <c r="ML131" s="294"/>
      <c r="MM131" s="294"/>
      <c r="MN131" s="294"/>
      <c r="MO131" s="294"/>
      <c r="MP131" s="294"/>
      <c r="MQ131" s="294"/>
      <c r="MR131" s="294"/>
      <c r="MS131" s="294"/>
      <c r="MT131" s="294">
        <v>-1500</v>
      </c>
      <c r="MU131" s="294">
        <v>-1125</v>
      </c>
      <c r="MV131" s="294">
        <v>0</v>
      </c>
      <c r="MW131" s="294">
        <v>0</v>
      </c>
      <c r="MX131" s="294">
        <v>-2700</v>
      </c>
      <c r="MY131" s="294">
        <v>0</v>
      </c>
      <c r="MZ131" s="294"/>
      <c r="NA131" s="294">
        <v>0</v>
      </c>
      <c r="NB131" s="294"/>
      <c r="NC131" s="294">
        <v>0</v>
      </c>
      <c r="ND131" s="294">
        <v>0</v>
      </c>
      <c r="NE131" s="294">
        <v>0</v>
      </c>
      <c r="NF131" s="294"/>
      <c r="NG131" s="294"/>
      <c r="NH131" s="294">
        <v>0</v>
      </c>
      <c r="NI131" s="294">
        <v>0</v>
      </c>
      <c r="NJ131" s="294">
        <v>0</v>
      </c>
      <c r="NK131" s="294">
        <v>0</v>
      </c>
      <c r="NL131" s="294"/>
      <c r="NM131" s="294"/>
      <c r="NN131" s="294">
        <v>0</v>
      </c>
      <c r="NO131" s="294">
        <v>0</v>
      </c>
      <c r="NP131" s="294"/>
      <c r="NQ131" s="294"/>
      <c r="NR131" s="294"/>
      <c r="NS131" s="294"/>
      <c r="NT131" s="294"/>
      <c r="NU131" s="294"/>
      <c r="NV131" s="294"/>
      <c r="NW131" s="294"/>
      <c r="NX131" s="294"/>
      <c r="NY131" s="294">
        <v>0</v>
      </c>
      <c r="NZ131" s="294"/>
      <c r="OA131" s="294">
        <v>0</v>
      </c>
      <c r="OB131" s="294">
        <v>0</v>
      </c>
      <c r="OC131" s="294"/>
      <c r="OD131" s="294"/>
      <c r="OE131" s="294">
        <v>-3711</v>
      </c>
      <c r="OF131" s="294"/>
      <c r="OG131" s="294"/>
      <c r="OH131" s="294"/>
      <c r="OI131" s="294"/>
      <c r="OJ131" s="294"/>
      <c r="OK131" s="294"/>
      <c r="OL131" s="294"/>
      <c r="OM131" s="294">
        <v>0</v>
      </c>
      <c r="ON131" s="294"/>
      <c r="OO131" s="294"/>
      <c r="OP131" s="294">
        <v>0</v>
      </c>
      <c r="OQ131" s="294"/>
      <c r="OR131" s="294"/>
      <c r="OS131" s="294"/>
      <c r="OT131" s="294"/>
      <c r="OU131" s="294"/>
      <c r="OV131" s="294"/>
      <c r="OW131" s="294"/>
      <c r="OX131" s="294"/>
      <c r="OY131" s="294"/>
      <c r="OZ131" s="294"/>
      <c r="PA131" s="294"/>
      <c r="PB131" s="294"/>
      <c r="PC131" s="294"/>
      <c r="PD131" s="294"/>
      <c r="PE131" s="294"/>
      <c r="PF131" s="294"/>
      <c r="PG131" s="294"/>
      <c r="PH131" s="294"/>
      <c r="PI131" s="294"/>
      <c r="PJ131" s="294"/>
      <c r="PK131" s="294"/>
      <c r="PL131" s="294"/>
      <c r="PM131" s="294"/>
      <c r="PN131" s="294"/>
      <c r="PO131" s="294"/>
      <c r="PP131" s="294"/>
      <c r="PQ131" s="294"/>
      <c r="PR131" s="294"/>
      <c r="PS131" s="294"/>
      <c r="PT131" s="294">
        <v>0</v>
      </c>
      <c r="PU131" s="294">
        <v>0</v>
      </c>
      <c r="PV131" s="294"/>
      <c r="PW131" s="294">
        <v>0</v>
      </c>
      <c r="PX131" s="294">
        <v>0</v>
      </c>
      <c r="PY131" s="294">
        <v>0</v>
      </c>
      <c r="PZ131" s="294">
        <v>-50565</v>
      </c>
      <c r="QA131" s="294">
        <v>0</v>
      </c>
      <c r="QB131" s="294"/>
      <c r="QC131" s="294"/>
      <c r="QD131" s="294">
        <v>0</v>
      </c>
      <c r="QE131" s="294">
        <v>-750</v>
      </c>
      <c r="QF131" s="294"/>
      <c r="QG131" s="294"/>
      <c r="QH131" s="294">
        <v>-11250</v>
      </c>
      <c r="QI131" s="294">
        <v>0</v>
      </c>
      <c r="QJ131" s="294">
        <v>-21955</v>
      </c>
      <c r="QK131" s="294"/>
      <c r="QL131" s="294">
        <v>0</v>
      </c>
      <c r="QM131" s="294"/>
      <c r="QN131" s="294">
        <v>0</v>
      </c>
      <c r="QO131" s="294">
        <v>-1125</v>
      </c>
      <c r="QP131" s="294"/>
      <c r="QQ131" s="294">
        <v>-750</v>
      </c>
      <c r="QR131" s="294">
        <v>0</v>
      </c>
      <c r="QS131" s="294"/>
      <c r="QT131" s="294">
        <v>-90839</v>
      </c>
      <c r="QU131" s="294"/>
      <c r="QV131" s="294">
        <v>0</v>
      </c>
      <c r="QW131" s="294"/>
      <c r="QX131" s="294"/>
      <c r="QY131" s="294"/>
      <c r="QZ131" s="294">
        <v>0</v>
      </c>
      <c r="RA131" s="294"/>
      <c r="RB131" s="294"/>
      <c r="RC131" s="294">
        <v>0</v>
      </c>
      <c r="RD131" s="294">
        <v>0</v>
      </c>
      <c r="RE131" s="294"/>
      <c r="RF131" s="294">
        <v>0</v>
      </c>
      <c r="RG131" s="294"/>
      <c r="RH131" s="294"/>
      <c r="RI131" s="294">
        <v>0</v>
      </c>
      <c r="RJ131" s="294"/>
      <c r="RK131" s="294"/>
      <c r="RL131" s="294"/>
      <c r="RM131" s="294"/>
      <c r="RN131" s="294"/>
      <c r="RO131" s="294">
        <v>0</v>
      </c>
      <c r="RP131" s="294">
        <v>0</v>
      </c>
      <c r="RQ131" s="294"/>
      <c r="RR131" s="294"/>
      <c r="RS131" s="294"/>
      <c r="RT131" s="294"/>
      <c r="RU131" s="294"/>
      <c r="RV131" s="294">
        <v>0</v>
      </c>
      <c r="RW131" s="294">
        <v>0</v>
      </c>
      <c r="RX131" s="294"/>
      <c r="RY131" s="294"/>
      <c r="RZ131" s="294"/>
      <c r="SA131" s="294"/>
      <c r="SB131" s="294"/>
      <c r="SC131" s="294"/>
      <c r="SD131" s="294"/>
      <c r="SE131" s="294"/>
      <c r="SF131" s="294"/>
      <c r="SG131" s="294"/>
      <c r="SH131" s="294"/>
      <c r="SI131" s="294"/>
      <c r="SJ131" s="294"/>
      <c r="SK131" s="294"/>
      <c r="SL131" s="294"/>
      <c r="SM131" s="294">
        <v>0</v>
      </c>
      <c r="SN131" s="294"/>
      <c r="SO131" s="294"/>
      <c r="SP131" s="294"/>
      <c r="SQ131" s="294"/>
      <c r="SR131" s="294"/>
      <c r="SS131" s="294"/>
      <c r="ST131" s="294"/>
      <c r="SU131" s="294"/>
      <c r="SV131" s="294"/>
      <c r="SW131" s="294"/>
      <c r="SX131" s="294"/>
      <c r="SY131" s="294"/>
      <c r="SZ131" s="294"/>
      <c r="TA131" s="294"/>
      <c r="TB131" s="294"/>
      <c r="TC131" s="294"/>
      <c r="TD131" s="294"/>
      <c r="TE131" s="294"/>
      <c r="TF131" s="294"/>
      <c r="TG131" s="294"/>
      <c r="TH131" s="294"/>
      <c r="TI131" s="294"/>
      <c r="TJ131" s="294"/>
      <c r="TK131" s="294"/>
      <c r="TL131" s="294">
        <v>0</v>
      </c>
      <c r="TM131" s="294"/>
      <c r="TN131" s="294"/>
      <c r="TO131" s="294">
        <v>0</v>
      </c>
      <c r="TP131" s="294">
        <v>0</v>
      </c>
      <c r="TQ131" s="294"/>
      <c r="TR131" s="294">
        <v>0</v>
      </c>
      <c r="TS131" s="294"/>
      <c r="TT131" s="294"/>
      <c r="TU131" s="294"/>
      <c r="TV131" s="294"/>
      <c r="TW131" s="294"/>
      <c r="TX131" s="294"/>
      <c r="TY131" s="294"/>
      <c r="TZ131" s="294"/>
      <c r="UA131" s="294"/>
      <c r="UB131" s="294"/>
      <c r="UC131" s="294"/>
      <c r="UD131" s="294"/>
      <c r="UE131" s="294"/>
      <c r="UF131" s="294"/>
      <c r="UG131" s="294"/>
      <c r="UH131" s="294"/>
      <c r="UI131" s="294"/>
      <c r="UJ131" s="294"/>
      <c r="UK131" s="294"/>
      <c r="UL131" s="294"/>
      <c r="UM131" s="294"/>
      <c r="UN131" s="294"/>
      <c r="UO131" s="294"/>
      <c r="UP131" s="294"/>
      <c r="UQ131" s="294"/>
      <c r="UR131" s="294"/>
      <c r="US131" s="294">
        <v>-7333</v>
      </c>
      <c r="UT131" s="294"/>
      <c r="UU131" s="294"/>
      <c r="UV131" s="294"/>
      <c r="UW131" s="294"/>
      <c r="UX131" s="294"/>
      <c r="UY131" s="294"/>
      <c r="UZ131" s="294"/>
      <c r="VA131" s="294"/>
      <c r="VB131" s="294"/>
      <c r="VC131" s="294"/>
      <c r="VD131" s="294"/>
      <c r="VE131" s="294"/>
      <c r="VF131" s="294"/>
      <c r="VG131" s="294"/>
      <c r="VH131" s="294"/>
      <c r="VI131" s="294"/>
      <c r="VJ131" s="294"/>
      <c r="VK131" s="294"/>
      <c r="VL131" s="294">
        <v>0</v>
      </c>
      <c r="VM131" s="294"/>
      <c r="VN131" s="294"/>
      <c r="VO131" s="294">
        <v>0</v>
      </c>
      <c r="VP131" s="294"/>
      <c r="VQ131" s="294"/>
      <c r="VR131" s="294">
        <v>0</v>
      </c>
      <c r="VS131" s="294"/>
      <c r="VT131" s="294"/>
      <c r="VU131" s="294">
        <v>0</v>
      </c>
      <c r="VV131" s="294"/>
      <c r="VW131" s="294"/>
      <c r="VX131" s="294"/>
      <c r="VY131" s="294"/>
      <c r="VZ131" s="294"/>
      <c r="WA131" s="294"/>
      <c r="WB131" s="294"/>
      <c r="WC131" s="294"/>
      <c r="WD131" s="294"/>
      <c r="WE131" s="294"/>
      <c r="WF131" s="294"/>
      <c r="WG131" s="294"/>
      <c r="WH131" s="294"/>
      <c r="WI131" s="294">
        <v>0</v>
      </c>
      <c r="WJ131" s="294"/>
      <c r="WK131" s="294"/>
      <c r="WL131" s="294">
        <v>0</v>
      </c>
      <c r="WM131" s="294"/>
      <c r="WN131" s="294"/>
      <c r="WO131" s="294">
        <v>0</v>
      </c>
      <c r="WP131" s="294"/>
      <c r="WQ131" s="294"/>
      <c r="WR131" s="294"/>
      <c r="WS131" s="294">
        <v>0</v>
      </c>
      <c r="WT131" s="294"/>
      <c r="WU131" s="294">
        <v>0</v>
      </c>
      <c r="WV131" s="294"/>
      <c r="WW131" s="294">
        <v>0</v>
      </c>
      <c r="WX131" s="294">
        <v>0</v>
      </c>
      <c r="WY131" s="294"/>
      <c r="WZ131" s="294"/>
      <c r="XA131" s="294"/>
      <c r="XB131" s="294"/>
      <c r="XC131" s="294">
        <v>0</v>
      </c>
      <c r="XD131" s="294">
        <v>0</v>
      </c>
      <c r="XE131" s="294"/>
      <c r="XF131" s="294"/>
      <c r="XG131" s="294">
        <v>-263</v>
      </c>
      <c r="XH131" s="294">
        <v>0</v>
      </c>
      <c r="XI131" s="294">
        <v>0</v>
      </c>
      <c r="XJ131" s="294"/>
      <c r="XK131" s="294"/>
      <c r="XL131" s="294"/>
      <c r="XM131" s="294"/>
      <c r="XN131" s="294">
        <v>0</v>
      </c>
      <c r="XO131" s="294">
        <v>0</v>
      </c>
      <c r="XP131" s="294">
        <v>0</v>
      </c>
      <c r="XQ131" s="294"/>
      <c r="XR131" s="294">
        <v>0</v>
      </c>
      <c r="XS131" s="294"/>
      <c r="XT131" s="294"/>
      <c r="XU131" s="294"/>
      <c r="XV131" s="294"/>
      <c r="XW131" s="294"/>
      <c r="XX131" s="294"/>
      <c r="XY131" s="294">
        <v>0</v>
      </c>
      <c r="XZ131" s="294">
        <v>0</v>
      </c>
      <c r="YA131" s="294"/>
      <c r="YB131" s="294"/>
      <c r="YC131" s="294"/>
      <c r="YD131" s="294"/>
      <c r="YE131" s="294"/>
      <c r="YF131" s="294">
        <v>0</v>
      </c>
      <c r="YG131" s="294">
        <v>0</v>
      </c>
      <c r="YH131" s="294">
        <v>0</v>
      </c>
      <c r="YI131" s="294">
        <v>0</v>
      </c>
      <c r="YJ131" s="294">
        <v>0</v>
      </c>
      <c r="YK131" s="294">
        <v>0</v>
      </c>
      <c r="YL131" s="294">
        <v>0</v>
      </c>
      <c r="YM131" s="294">
        <v>0</v>
      </c>
      <c r="YN131" s="294">
        <v>0</v>
      </c>
      <c r="YO131" s="294">
        <v>0</v>
      </c>
      <c r="YP131" s="294">
        <v>0</v>
      </c>
      <c r="YQ131" s="294">
        <v>0</v>
      </c>
      <c r="YR131" s="294">
        <v>0</v>
      </c>
      <c r="YS131" s="294">
        <v>0</v>
      </c>
      <c r="YT131" s="294">
        <v>0</v>
      </c>
      <c r="YU131" s="294">
        <v>0</v>
      </c>
      <c r="YV131" s="294"/>
      <c r="YW131" s="294">
        <v>0</v>
      </c>
      <c r="YX131" s="294">
        <v>0</v>
      </c>
      <c r="YY131" s="294">
        <v>0</v>
      </c>
      <c r="YZ131" s="294">
        <v>0</v>
      </c>
      <c r="ZA131" s="294">
        <v>0</v>
      </c>
      <c r="ZB131" s="294">
        <v>-375</v>
      </c>
      <c r="ZC131" s="294">
        <v>0</v>
      </c>
      <c r="ZD131" s="294"/>
      <c r="ZE131" s="294"/>
      <c r="ZF131" s="294"/>
      <c r="ZG131" s="294"/>
      <c r="ZH131" s="294"/>
      <c r="ZI131" s="294"/>
      <c r="ZJ131" s="294">
        <v>0</v>
      </c>
      <c r="ZK131" s="294">
        <v>0</v>
      </c>
      <c r="ZL131" s="294">
        <v>0</v>
      </c>
      <c r="ZM131" s="294">
        <v>0</v>
      </c>
      <c r="ZN131" s="294"/>
      <c r="ZO131" s="294">
        <v>-2535</v>
      </c>
      <c r="ZP131" s="294"/>
      <c r="ZQ131" s="294"/>
      <c r="ZR131" s="294"/>
      <c r="ZS131" s="294"/>
      <c r="ZT131" s="294"/>
      <c r="ZU131" s="294">
        <v>0</v>
      </c>
      <c r="ZV131" s="294"/>
      <c r="ZW131" s="294">
        <v>0</v>
      </c>
      <c r="ZX131" s="294"/>
      <c r="ZY131" s="294"/>
      <c r="ZZ131" s="294"/>
      <c r="AAA131" s="294"/>
      <c r="AAB131" s="294"/>
      <c r="AAC131" s="294">
        <v>0</v>
      </c>
      <c r="AAD131" s="294"/>
      <c r="AAE131" s="294">
        <v>0</v>
      </c>
      <c r="AAF131" s="294"/>
      <c r="AAG131" s="294"/>
      <c r="AAH131" s="294"/>
      <c r="AAI131" s="294">
        <v>0</v>
      </c>
      <c r="AAJ131" s="294">
        <v>0</v>
      </c>
      <c r="AAK131" s="294">
        <v>0</v>
      </c>
      <c r="AAL131" s="294">
        <v>0</v>
      </c>
      <c r="AAM131" s="294">
        <v>-1125</v>
      </c>
      <c r="AAN131" s="294"/>
      <c r="AAO131" s="294"/>
      <c r="AAP131" s="294"/>
      <c r="AAQ131" s="294"/>
      <c r="AAR131" s="294"/>
      <c r="AAS131" s="294">
        <v>0</v>
      </c>
      <c r="AAT131" s="294">
        <v>0</v>
      </c>
      <c r="AAU131" s="294"/>
      <c r="AAV131" s="294"/>
      <c r="AAW131" s="294">
        <v>0</v>
      </c>
      <c r="AAX131" s="294"/>
      <c r="AAY131" s="294"/>
      <c r="AAZ131" s="294">
        <v>-3750</v>
      </c>
      <c r="ABA131" s="294"/>
      <c r="ABB131" s="294"/>
      <c r="ABC131" s="294">
        <v>0</v>
      </c>
      <c r="ABD131" s="294"/>
      <c r="ABE131" s="294"/>
      <c r="ABF131" s="294"/>
      <c r="ABG131" s="294"/>
      <c r="ABH131" s="294">
        <v>0</v>
      </c>
      <c r="ABI131" s="294">
        <v>0</v>
      </c>
      <c r="ABJ131" s="294"/>
      <c r="ABK131" s="294">
        <v>0</v>
      </c>
      <c r="ABL131" s="294"/>
      <c r="ABM131" s="294"/>
      <c r="ABN131" s="294"/>
      <c r="ABO131" s="294">
        <v>0</v>
      </c>
      <c r="ABP131" s="294"/>
      <c r="ABQ131" s="294"/>
      <c r="ABR131" s="294"/>
      <c r="ABS131" s="294"/>
      <c r="ABT131" s="294"/>
      <c r="ABU131" s="294"/>
      <c r="ABV131" s="294"/>
      <c r="ABW131" s="294"/>
      <c r="ABX131" s="294"/>
      <c r="ABY131" s="294">
        <v>0</v>
      </c>
      <c r="ABZ131" s="294"/>
      <c r="ACA131" s="294">
        <v>-375</v>
      </c>
      <c r="ACB131" s="294">
        <v>0</v>
      </c>
      <c r="ACC131" s="294">
        <v>0</v>
      </c>
      <c r="ACD131" s="294">
        <v>0</v>
      </c>
      <c r="ACE131" s="294">
        <v>0</v>
      </c>
      <c r="ACF131" s="294">
        <v>-1500</v>
      </c>
      <c r="ACG131" s="294">
        <v>0</v>
      </c>
      <c r="ACH131" s="294">
        <v>0</v>
      </c>
      <c r="ACI131" s="294">
        <v>-17592</v>
      </c>
      <c r="ACJ131" s="294">
        <v>0</v>
      </c>
      <c r="ACK131" s="294">
        <v>0</v>
      </c>
      <c r="ACL131" s="294">
        <v>0</v>
      </c>
      <c r="ACM131" s="294"/>
      <c r="ACN131" s="294">
        <v>-720</v>
      </c>
      <c r="ACO131" s="294"/>
      <c r="ACP131" s="294">
        <v>0</v>
      </c>
      <c r="ACQ131" s="294">
        <v>0</v>
      </c>
      <c r="ACR131" s="294">
        <v>0</v>
      </c>
      <c r="ACS131" s="294">
        <v>0</v>
      </c>
      <c r="ACT131" s="294">
        <v>0</v>
      </c>
      <c r="ACU131" s="294">
        <v>0</v>
      </c>
      <c r="ACV131" s="294">
        <v>0</v>
      </c>
      <c r="ACW131" s="294">
        <v>0</v>
      </c>
      <c r="ACX131" s="294">
        <v>-1500</v>
      </c>
      <c r="ACY131" s="294"/>
      <c r="ACZ131" s="294">
        <v>0</v>
      </c>
      <c r="ADA131" s="294">
        <v>0</v>
      </c>
      <c r="ADB131" s="294">
        <v>0</v>
      </c>
      <c r="ADC131" s="294">
        <v>0</v>
      </c>
      <c r="ADD131" s="294"/>
      <c r="ADE131" s="294">
        <v>0</v>
      </c>
      <c r="ADF131" s="294">
        <v>0</v>
      </c>
      <c r="ADG131" s="294"/>
      <c r="ADH131" s="294">
        <v>0</v>
      </c>
      <c r="ADI131" s="294"/>
      <c r="ADJ131" s="294">
        <v>825</v>
      </c>
      <c r="ADK131" s="294">
        <v>0</v>
      </c>
      <c r="ADL131" s="294"/>
      <c r="ADM131" s="294"/>
      <c r="ADN131" s="294">
        <v>0</v>
      </c>
      <c r="ADO131" s="294"/>
      <c r="ADP131" s="294">
        <v>0</v>
      </c>
      <c r="ADQ131" s="294"/>
      <c r="ADR131" s="294"/>
      <c r="ADS131" s="294">
        <v>0</v>
      </c>
      <c r="ADT131" s="294">
        <v>0</v>
      </c>
      <c r="ADU131" s="294"/>
      <c r="ADV131" s="294"/>
      <c r="ADW131" s="294"/>
      <c r="ADX131" s="294"/>
      <c r="ADY131" s="294">
        <v>-23285</v>
      </c>
      <c r="ADZ131" s="294"/>
      <c r="AEA131" s="294">
        <v>0</v>
      </c>
      <c r="AEB131" s="294"/>
      <c r="AEC131" s="294"/>
      <c r="AED131" s="294"/>
      <c r="AEE131" s="294">
        <v>0</v>
      </c>
      <c r="AEF131" s="294">
        <v>0</v>
      </c>
      <c r="AEG131" s="294">
        <v>0</v>
      </c>
      <c r="AEH131" s="294"/>
      <c r="AEI131" s="294"/>
      <c r="AEJ131" s="294"/>
      <c r="AEK131" s="294"/>
      <c r="AEL131" s="294"/>
      <c r="AEM131" s="294">
        <v>0</v>
      </c>
      <c r="AEN131" s="294">
        <v>0</v>
      </c>
      <c r="AEO131" s="294"/>
      <c r="AEP131" s="294"/>
      <c r="AEQ131" s="294"/>
      <c r="AER131" s="294"/>
      <c r="AES131" s="294"/>
      <c r="AET131" s="294"/>
      <c r="AEU131" s="294">
        <v>0</v>
      </c>
      <c r="AEV131" s="294"/>
      <c r="AEW131" s="294">
        <v>0</v>
      </c>
      <c r="AEX131" s="294">
        <v>-750</v>
      </c>
      <c r="AEY131" s="294">
        <v>0</v>
      </c>
      <c r="AEZ131" s="294">
        <v>-1125</v>
      </c>
      <c r="AFA131" s="294"/>
      <c r="AFB131" s="294">
        <v>0</v>
      </c>
      <c r="AFC131" s="294"/>
      <c r="AFD131" s="294">
        <v>0</v>
      </c>
      <c r="AFE131" s="294">
        <v>0</v>
      </c>
      <c r="AFF131" s="294"/>
      <c r="AFG131" s="294"/>
      <c r="AFH131" s="294">
        <v>0</v>
      </c>
      <c r="AFI131" s="294"/>
      <c r="AFJ131" s="294"/>
      <c r="AFK131" s="294"/>
      <c r="AFL131" s="294"/>
      <c r="AFM131" s="294">
        <v>0</v>
      </c>
      <c r="AFN131" s="294"/>
      <c r="AFO131" s="294">
        <v>0</v>
      </c>
      <c r="AFP131" s="294"/>
      <c r="AFQ131" s="294"/>
      <c r="AFR131" s="294">
        <v>0</v>
      </c>
      <c r="AFS131" s="294"/>
      <c r="AFT131" s="294">
        <v>0</v>
      </c>
      <c r="AFU131" s="294"/>
      <c r="AFV131" s="294">
        <v>0</v>
      </c>
      <c r="AFW131" s="294"/>
      <c r="AFX131" s="294">
        <v>0</v>
      </c>
      <c r="AFY131" s="294"/>
      <c r="AFZ131" s="294"/>
      <c r="AGA131" s="294"/>
      <c r="AGB131" s="294"/>
      <c r="AGC131" s="294"/>
      <c r="AGD131" s="294"/>
      <c r="AGE131" s="294"/>
      <c r="AGF131" s="294"/>
      <c r="AGG131" s="294"/>
      <c r="AGH131" s="294"/>
      <c r="AGI131" s="294"/>
      <c r="AGJ131" s="294"/>
      <c r="AGK131" s="294"/>
      <c r="AGL131" s="294"/>
      <c r="AGM131" s="294">
        <v>0</v>
      </c>
      <c r="AGN131" s="294"/>
      <c r="AGO131" s="294">
        <v>0</v>
      </c>
      <c r="AGP131" s="294">
        <v>0</v>
      </c>
      <c r="AGQ131" s="294">
        <v>0</v>
      </c>
      <c r="AGR131" s="294"/>
      <c r="AGS131" s="294">
        <v>0</v>
      </c>
      <c r="AGT131" s="294">
        <v>0</v>
      </c>
      <c r="AGU131" s="294">
        <v>0</v>
      </c>
      <c r="AGV131" s="294"/>
      <c r="AGW131" s="294">
        <v>0</v>
      </c>
      <c r="AGX131" s="294">
        <v>0</v>
      </c>
      <c r="AGY131" s="294">
        <v>0</v>
      </c>
      <c r="AGZ131" s="294">
        <v>0</v>
      </c>
      <c r="AHA131" s="294"/>
      <c r="AHB131" s="294">
        <v>0</v>
      </c>
      <c r="AHC131" s="294">
        <v>0</v>
      </c>
      <c r="AHD131" s="294">
        <v>0</v>
      </c>
      <c r="AHE131" s="294">
        <v>0</v>
      </c>
      <c r="AHF131" s="294">
        <v>750</v>
      </c>
      <c r="AHG131" s="294"/>
      <c r="AHH131" s="294">
        <v>-1125</v>
      </c>
      <c r="AHI131" s="294">
        <v>-750</v>
      </c>
      <c r="AHJ131" s="294"/>
      <c r="AHK131" s="294">
        <v>0</v>
      </c>
      <c r="AHL131" s="294">
        <v>0</v>
      </c>
      <c r="AHM131" s="294"/>
      <c r="AHN131" s="294"/>
      <c r="AHO131" s="294"/>
      <c r="AHP131" s="294"/>
      <c r="AHQ131" s="294"/>
      <c r="AHR131" s="329"/>
      <c r="AHS131" s="294">
        <f>SUM(D131:AHR131)</f>
        <v>-423695</v>
      </c>
      <c r="AHT131" s="271" t="b">
        <f t="shared" si="54"/>
        <v>1</v>
      </c>
      <c r="AHU131" s="271" t="s">
        <v>6273</v>
      </c>
      <c r="AHV131" s="271" t="s">
        <v>6199</v>
      </c>
      <c r="AHW131" s="271" t="s">
        <v>6200</v>
      </c>
    </row>
    <row r="132" spans="1:907" ht="24" x14ac:dyDescent="0.8">
      <c r="A132" s="270" t="s">
        <v>6273</v>
      </c>
      <c r="B132" s="270" t="s">
        <v>6201</v>
      </c>
      <c r="C132" s="271" t="s">
        <v>6202</v>
      </c>
      <c r="D132" s="294">
        <v>0</v>
      </c>
      <c r="E132" s="294">
        <v>-25698</v>
      </c>
      <c r="F132" s="294">
        <v>-108133</v>
      </c>
      <c r="G132" s="294">
        <v>-18077</v>
      </c>
      <c r="H132" s="294">
        <v>-58613</v>
      </c>
      <c r="I132" s="294">
        <v>-24815</v>
      </c>
      <c r="J132" s="294">
        <v>-45141</v>
      </c>
      <c r="K132" s="294">
        <v>-43966</v>
      </c>
      <c r="L132" s="294">
        <v>0</v>
      </c>
      <c r="M132" s="294">
        <v>0</v>
      </c>
      <c r="N132" s="294">
        <v>-9549.15</v>
      </c>
      <c r="O132" s="294">
        <v>0</v>
      </c>
      <c r="P132" s="294">
        <v>-21624</v>
      </c>
      <c r="Q132" s="294">
        <v>-28186</v>
      </c>
      <c r="R132" s="294">
        <v>-18587</v>
      </c>
      <c r="S132" s="294">
        <v>-6</v>
      </c>
      <c r="T132" s="294">
        <v>-26961</v>
      </c>
      <c r="U132" s="294">
        <v>-15416</v>
      </c>
      <c r="V132" s="294">
        <v>0</v>
      </c>
      <c r="W132" s="294">
        <v>-91342</v>
      </c>
      <c r="X132" s="294">
        <v>0</v>
      </c>
      <c r="Y132" s="294"/>
      <c r="Z132" s="294">
        <v>-64723</v>
      </c>
      <c r="AA132" s="294">
        <v>-16410</v>
      </c>
      <c r="AB132" s="294">
        <v>-12061</v>
      </c>
      <c r="AC132" s="294">
        <v>0</v>
      </c>
      <c r="AD132" s="294">
        <v>-29330</v>
      </c>
      <c r="AE132" s="294"/>
      <c r="AF132" s="294">
        <v>0</v>
      </c>
      <c r="AG132" s="294">
        <v>-17256</v>
      </c>
      <c r="AH132" s="294"/>
      <c r="AI132" s="294">
        <v>-53800</v>
      </c>
      <c r="AJ132" s="294">
        <v>-28433</v>
      </c>
      <c r="AK132" s="294">
        <v>0</v>
      </c>
      <c r="AL132" s="294"/>
      <c r="AM132" s="294">
        <v>0</v>
      </c>
      <c r="AN132" s="294"/>
      <c r="AO132" s="294">
        <v>0</v>
      </c>
      <c r="AP132" s="294">
        <v>0</v>
      </c>
      <c r="AQ132" s="294">
        <v>0</v>
      </c>
      <c r="AR132" s="294">
        <v>0</v>
      </c>
      <c r="AS132" s="294">
        <v>-12917</v>
      </c>
      <c r="AT132" s="294">
        <v>0</v>
      </c>
      <c r="AU132" s="294">
        <v>0</v>
      </c>
      <c r="AV132" s="294">
        <v>0</v>
      </c>
      <c r="AW132" s="294">
        <v>0</v>
      </c>
      <c r="AX132" s="294">
        <v>-20038</v>
      </c>
      <c r="AY132" s="294">
        <v>-28537</v>
      </c>
      <c r="AZ132" s="294">
        <v>0</v>
      </c>
      <c r="BA132" s="294">
        <v>-12334</v>
      </c>
      <c r="BB132" s="294">
        <v>-7360</v>
      </c>
      <c r="BC132" s="294">
        <v>-32207</v>
      </c>
      <c r="BD132" s="294">
        <v>-6382</v>
      </c>
      <c r="BE132" s="294">
        <v>-8508</v>
      </c>
      <c r="BF132" s="294">
        <v>-35785</v>
      </c>
      <c r="BG132" s="294">
        <v>-6898</v>
      </c>
      <c r="BH132" s="294">
        <v>-21</v>
      </c>
      <c r="BI132" s="294">
        <v>0</v>
      </c>
      <c r="BJ132" s="294">
        <v>-52602</v>
      </c>
      <c r="BK132" s="294">
        <v>-18548</v>
      </c>
      <c r="BL132" s="294">
        <v>0</v>
      </c>
      <c r="BM132" s="294">
        <v>-22210</v>
      </c>
      <c r="BN132" s="294">
        <v>-19169.5</v>
      </c>
      <c r="BO132" s="294">
        <v>-9297</v>
      </c>
      <c r="BP132" s="294">
        <v>-1882</v>
      </c>
      <c r="BQ132" s="294">
        <v>-1975</v>
      </c>
      <c r="BR132" s="294">
        <v>-117885</v>
      </c>
      <c r="BS132" s="294">
        <v>-13169</v>
      </c>
      <c r="BT132" s="294">
        <v>-21199</v>
      </c>
      <c r="BU132" s="294">
        <v>-19273</v>
      </c>
      <c r="BV132" s="294">
        <v>0</v>
      </c>
      <c r="BW132" s="294">
        <v>-17607</v>
      </c>
      <c r="BX132" s="294"/>
      <c r="BY132" s="294">
        <v>0</v>
      </c>
      <c r="BZ132" s="294"/>
      <c r="CA132" s="294"/>
      <c r="CB132" s="294">
        <v>0</v>
      </c>
      <c r="CC132" s="294">
        <v>0</v>
      </c>
      <c r="CD132" s="294">
        <v>0</v>
      </c>
      <c r="CE132" s="294">
        <v>0</v>
      </c>
      <c r="CF132" s="294"/>
      <c r="CG132" s="294"/>
      <c r="CH132" s="294">
        <v>0</v>
      </c>
      <c r="CI132" s="294">
        <v>0</v>
      </c>
      <c r="CJ132" s="294">
        <v>0</v>
      </c>
      <c r="CK132" s="294">
        <v>0</v>
      </c>
      <c r="CL132" s="294">
        <v>0</v>
      </c>
      <c r="CM132" s="294">
        <v>0</v>
      </c>
      <c r="CN132" s="294">
        <v>0</v>
      </c>
      <c r="CO132" s="294">
        <v>0</v>
      </c>
      <c r="CP132" s="294">
        <v>-10282</v>
      </c>
      <c r="CQ132" s="294">
        <v>-12178</v>
      </c>
      <c r="CR132" s="294">
        <v>0</v>
      </c>
      <c r="CS132" s="294">
        <v>0</v>
      </c>
      <c r="CT132" s="294">
        <v>0</v>
      </c>
      <c r="CU132" s="294">
        <v>0</v>
      </c>
      <c r="CV132" s="294">
        <v>0</v>
      </c>
      <c r="CW132" s="294">
        <v>0</v>
      </c>
      <c r="CX132" s="294"/>
      <c r="CY132" s="294">
        <v>-17884</v>
      </c>
      <c r="CZ132" s="294">
        <v>0</v>
      </c>
      <c r="DA132" s="294">
        <v>0</v>
      </c>
      <c r="DB132" s="294">
        <v>0</v>
      </c>
      <c r="DC132" s="294">
        <v>0</v>
      </c>
      <c r="DD132" s="294">
        <v>0</v>
      </c>
      <c r="DE132" s="294">
        <v>0</v>
      </c>
      <c r="DF132" s="294"/>
      <c r="DG132" s="294">
        <v>0</v>
      </c>
      <c r="DH132" s="294">
        <v>-38969</v>
      </c>
      <c r="DI132" s="294"/>
      <c r="DJ132" s="294">
        <v>0</v>
      </c>
      <c r="DK132" s="294">
        <v>0</v>
      </c>
      <c r="DL132" s="294">
        <v>0</v>
      </c>
      <c r="DM132" s="294">
        <v>-19688</v>
      </c>
      <c r="DN132" s="294">
        <v>0</v>
      </c>
      <c r="DO132" s="294">
        <v>-17848</v>
      </c>
      <c r="DP132" s="294">
        <v>0</v>
      </c>
      <c r="DQ132" s="294">
        <v>0</v>
      </c>
      <c r="DR132" s="294">
        <v>-13694</v>
      </c>
      <c r="DS132" s="294">
        <v>-32895</v>
      </c>
      <c r="DT132" s="294"/>
      <c r="DU132" s="294">
        <v>-24977</v>
      </c>
      <c r="DV132" s="294"/>
      <c r="DW132" s="294">
        <v>0</v>
      </c>
      <c r="DX132" s="294"/>
      <c r="DY132" s="294"/>
      <c r="DZ132" s="294">
        <v>-62586</v>
      </c>
      <c r="EA132" s="294">
        <v>0</v>
      </c>
      <c r="EB132" s="294">
        <v>0</v>
      </c>
      <c r="EC132" s="294"/>
      <c r="ED132" s="294">
        <v>0</v>
      </c>
      <c r="EE132" s="294">
        <v>-57234</v>
      </c>
      <c r="EF132" s="294">
        <v>0</v>
      </c>
      <c r="EG132" s="294">
        <v>0</v>
      </c>
      <c r="EH132" s="294">
        <v>0</v>
      </c>
      <c r="EI132" s="294">
        <v>-942.5</v>
      </c>
      <c r="EJ132" s="294">
        <v>0</v>
      </c>
      <c r="EK132" s="294">
        <v>0</v>
      </c>
      <c r="EL132" s="294">
        <v>0</v>
      </c>
      <c r="EM132" s="294">
        <v>0</v>
      </c>
      <c r="EN132" s="294">
        <v>0</v>
      </c>
      <c r="EO132" s="294">
        <v>0</v>
      </c>
      <c r="EP132" s="294"/>
      <c r="EQ132" s="294"/>
      <c r="ER132" s="294">
        <v>0</v>
      </c>
      <c r="ES132" s="294">
        <v>0</v>
      </c>
      <c r="ET132" s="294">
        <v>-23508</v>
      </c>
      <c r="EU132" s="294">
        <v>0</v>
      </c>
      <c r="EV132" s="294">
        <v>0</v>
      </c>
      <c r="EW132" s="294">
        <v>0</v>
      </c>
      <c r="EX132" s="294">
        <v>0</v>
      </c>
      <c r="EY132" s="294"/>
      <c r="EZ132" s="294"/>
      <c r="FA132" s="294">
        <v>0</v>
      </c>
      <c r="FB132" s="294"/>
      <c r="FC132" s="294">
        <v>0</v>
      </c>
      <c r="FD132" s="294">
        <v>0</v>
      </c>
      <c r="FE132" s="294"/>
      <c r="FF132" s="294"/>
      <c r="FG132" s="294">
        <v>0</v>
      </c>
      <c r="FH132" s="294">
        <v>0</v>
      </c>
      <c r="FI132" s="294">
        <v>-160207</v>
      </c>
      <c r="FJ132" s="294">
        <v>-13150</v>
      </c>
      <c r="FK132" s="294">
        <v>0</v>
      </c>
      <c r="FL132" s="294">
        <v>0</v>
      </c>
      <c r="FM132" s="294">
        <v>-71733</v>
      </c>
      <c r="FN132" s="294">
        <v>-30989</v>
      </c>
      <c r="FO132" s="294">
        <v>0</v>
      </c>
      <c r="FP132" s="294">
        <v>-4201</v>
      </c>
      <c r="FQ132" s="294"/>
      <c r="FR132" s="294">
        <v>-13722</v>
      </c>
      <c r="FS132" s="294">
        <v>-19623</v>
      </c>
      <c r="FT132" s="294">
        <v>-76590</v>
      </c>
      <c r="FU132" s="294">
        <v>-38349</v>
      </c>
      <c r="FV132" s="294">
        <v>-31344</v>
      </c>
      <c r="FW132" s="294">
        <v>0</v>
      </c>
      <c r="FX132" s="294">
        <v>0</v>
      </c>
      <c r="FY132" s="294">
        <v>-19529</v>
      </c>
      <c r="FZ132" s="294">
        <v>-18014</v>
      </c>
      <c r="GA132" s="294">
        <v>-34656</v>
      </c>
      <c r="GB132" s="294">
        <v>-21346</v>
      </c>
      <c r="GC132" s="294">
        <v>0</v>
      </c>
      <c r="GD132" s="294">
        <v>-11278</v>
      </c>
      <c r="GE132" s="294">
        <v>0</v>
      </c>
      <c r="GF132" s="294">
        <v>0</v>
      </c>
      <c r="GG132" s="294">
        <v>0</v>
      </c>
      <c r="GH132" s="294">
        <v>-30987</v>
      </c>
      <c r="GI132" s="294">
        <v>0</v>
      </c>
      <c r="GJ132" s="294">
        <v>-16132</v>
      </c>
      <c r="GK132" s="294"/>
      <c r="GL132" s="294"/>
      <c r="GM132" s="294">
        <v>-12407</v>
      </c>
      <c r="GN132" s="294">
        <v>-4934</v>
      </c>
      <c r="GO132" s="294">
        <v>0</v>
      </c>
      <c r="GP132" s="294">
        <v>-335</v>
      </c>
      <c r="GQ132" s="294">
        <v>0</v>
      </c>
      <c r="GR132" s="294">
        <v>0</v>
      </c>
      <c r="GS132" s="294">
        <v>0</v>
      </c>
      <c r="GT132" s="294">
        <v>0</v>
      </c>
      <c r="GU132" s="294">
        <v>0</v>
      </c>
      <c r="GV132" s="294">
        <v>0</v>
      </c>
      <c r="GW132" s="294">
        <v>0</v>
      </c>
      <c r="GX132" s="294">
        <v>0</v>
      </c>
      <c r="GY132" s="294"/>
      <c r="GZ132" s="294"/>
      <c r="HA132" s="294">
        <v>0</v>
      </c>
      <c r="HB132" s="294">
        <v>-15088</v>
      </c>
      <c r="HC132" s="294">
        <v>0</v>
      </c>
      <c r="HD132" s="294">
        <v>-101013</v>
      </c>
      <c r="HE132" s="294">
        <v>0</v>
      </c>
      <c r="HF132" s="294">
        <v>-1224</v>
      </c>
      <c r="HG132" s="294">
        <v>-31003.200000000001</v>
      </c>
      <c r="HH132" s="294">
        <v>-45422</v>
      </c>
      <c r="HI132" s="294">
        <v>-4291</v>
      </c>
      <c r="HJ132" s="294">
        <v>0</v>
      </c>
      <c r="HK132" s="294">
        <v>0</v>
      </c>
      <c r="HL132" s="294">
        <v>-26213</v>
      </c>
      <c r="HM132" s="294">
        <v>-20772</v>
      </c>
      <c r="HN132" s="294">
        <v>0</v>
      </c>
      <c r="HO132" s="294">
        <v>-433</v>
      </c>
      <c r="HP132" s="294">
        <v>-18804</v>
      </c>
      <c r="HQ132" s="294">
        <v>-17778</v>
      </c>
      <c r="HR132" s="294">
        <v>0</v>
      </c>
      <c r="HS132" s="294">
        <v>0</v>
      </c>
      <c r="HT132" s="294">
        <v>-4964</v>
      </c>
      <c r="HU132" s="294">
        <v>-3433</v>
      </c>
      <c r="HV132" s="294">
        <v>-10311</v>
      </c>
      <c r="HW132" s="294">
        <v>-31352</v>
      </c>
      <c r="HX132" s="294">
        <v>-50420</v>
      </c>
      <c r="HY132" s="294">
        <v>0</v>
      </c>
      <c r="HZ132" s="294">
        <v>-1022</v>
      </c>
      <c r="IA132" s="294">
        <v>0</v>
      </c>
      <c r="IB132" s="294">
        <v>0</v>
      </c>
      <c r="IC132" s="294">
        <v>-28972</v>
      </c>
      <c r="ID132" s="294">
        <v>-6505</v>
      </c>
      <c r="IE132" s="294">
        <v>-11308</v>
      </c>
      <c r="IF132" s="294">
        <v>0</v>
      </c>
      <c r="IG132" s="294">
        <v>-15097</v>
      </c>
      <c r="IH132" s="294"/>
      <c r="II132" s="294">
        <v>0</v>
      </c>
      <c r="IJ132" s="294">
        <v>-18256</v>
      </c>
      <c r="IK132" s="294"/>
      <c r="IL132" s="294">
        <v>0</v>
      </c>
      <c r="IM132" s="294"/>
      <c r="IN132" s="294">
        <v>0</v>
      </c>
      <c r="IO132" s="294"/>
      <c r="IP132" s="294">
        <v>-13608</v>
      </c>
      <c r="IQ132" s="294">
        <v>-11524</v>
      </c>
      <c r="IR132" s="294">
        <v>0</v>
      </c>
      <c r="IS132" s="294"/>
      <c r="IT132" s="294">
        <v>-774363</v>
      </c>
      <c r="IU132" s="294">
        <v>-22471</v>
      </c>
      <c r="IV132" s="294">
        <v>-17142</v>
      </c>
      <c r="IW132" s="294">
        <v>-16205</v>
      </c>
      <c r="IX132" s="294">
        <v>15344.8</v>
      </c>
      <c r="IY132" s="294">
        <v>-3637</v>
      </c>
      <c r="IZ132" s="294">
        <v>-9391</v>
      </c>
      <c r="JA132" s="294">
        <v>-10326</v>
      </c>
      <c r="JB132" s="294">
        <v>0</v>
      </c>
      <c r="JC132" s="294">
        <v>0</v>
      </c>
      <c r="JD132" s="294">
        <v>0</v>
      </c>
      <c r="JE132" s="294">
        <v>-60569</v>
      </c>
      <c r="JF132" s="294">
        <v>-45013</v>
      </c>
      <c r="JG132" s="294">
        <v>0</v>
      </c>
      <c r="JH132" s="294">
        <v>-3932</v>
      </c>
      <c r="JI132" s="294">
        <v>0</v>
      </c>
      <c r="JJ132" s="294">
        <v>0</v>
      </c>
      <c r="JK132" s="294">
        <v>0</v>
      </c>
      <c r="JL132" s="294">
        <v>0</v>
      </c>
      <c r="JM132" s="294">
        <v>-53993</v>
      </c>
      <c r="JN132" s="294"/>
      <c r="JO132" s="294">
        <v>-4440</v>
      </c>
      <c r="JP132" s="294"/>
      <c r="JQ132" s="294">
        <v>0</v>
      </c>
      <c r="JR132" s="294"/>
      <c r="JS132" s="294">
        <v>-89456</v>
      </c>
      <c r="JT132" s="294">
        <v>-11639</v>
      </c>
      <c r="JU132" s="294">
        <v>-29203</v>
      </c>
      <c r="JV132" s="294">
        <v>-28278</v>
      </c>
      <c r="JW132" s="294">
        <v>-8123</v>
      </c>
      <c r="JX132" s="294">
        <v>0</v>
      </c>
      <c r="JY132" s="294">
        <v>0</v>
      </c>
      <c r="JZ132" s="294">
        <v>0</v>
      </c>
      <c r="KA132" s="294">
        <v>0</v>
      </c>
      <c r="KB132" s="294">
        <v>0</v>
      </c>
      <c r="KC132" s="294">
        <v>0</v>
      </c>
      <c r="KD132" s="294">
        <v>-24009</v>
      </c>
      <c r="KE132" s="294">
        <v>0</v>
      </c>
      <c r="KF132" s="294"/>
      <c r="KG132" s="294">
        <v>-3101</v>
      </c>
      <c r="KH132" s="294"/>
      <c r="KI132" s="294">
        <v>-27866</v>
      </c>
      <c r="KJ132" s="294">
        <v>-12702.6</v>
      </c>
      <c r="KK132" s="294">
        <v>-61729</v>
      </c>
      <c r="KL132" s="294">
        <v>-26858</v>
      </c>
      <c r="KM132" s="294">
        <v>-8671</v>
      </c>
      <c r="KN132" s="294">
        <v>-40492</v>
      </c>
      <c r="KO132" s="294">
        <v>-12825</v>
      </c>
      <c r="KP132" s="294"/>
      <c r="KQ132" s="294">
        <v>0</v>
      </c>
      <c r="KR132" s="294">
        <v>0</v>
      </c>
      <c r="KS132" s="294">
        <v>0</v>
      </c>
      <c r="KT132" s="294">
        <v>0</v>
      </c>
      <c r="KU132" s="294"/>
      <c r="KV132" s="294">
        <v>0</v>
      </c>
      <c r="KW132" s="294">
        <v>0</v>
      </c>
      <c r="KX132" s="294">
        <v>0</v>
      </c>
      <c r="KY132" s="294">
        <v>0</v>
      </c>
      <c r="KZ132" s="294">
        <v>0</v>
      </c>
      <c r="LA132" s="294">
        <v>0</v>
      </c>
      <c r="LB132" s="294"/>
      <c r="LC132" s="294"/>
      <c r="LD132" s="294"/>
      <c r="LE132" s="294"/>
      <c r="LF132" s="294"/>
      <c r="LG132" s="294">
        <v>-287538</v>
      </c>
      <c r="LH132" s="294">
        <v>-186</v>
      </c>
      <c r="LI132" s="294">
        <v>0</v>
      </c>
      <c r="LJ132" s="294"/>
      <c r="LK132" s="294">
        <v>-32967</v>
      </c>
      <c r="LL132" s="294">
        <v>-18057</v>
      </c>
      <c r="LM132" s="294">
        <v>-1987</v>
      </c>
      <c r="LN132" s="294">
        <v>0</v>
      </c>
      <c r="LO132" s="294">
        <v>0</v>
      </c>
      <c r="LP132" s="294">
        <v>-22954</v>
      </c>
      <c r="LQ132" s="294">
        <v>0</v>
      </c>
      <c r="LR132" s="294">
        <v>-78375</v>
      </c>
      <c r="LS132" s="294"/>
      <c r="LT132" s="294">
        <v>-10619</v>
      </c>
      <c r="LU132" s="294">
        <v>0</v>
      </c>
      <c r="LV132" s="294">
        <v>-10603</v>
      </c>
      <c r="LW132" s="294"/>
      <c r="LX132" s="294">
        <v>-72751</v>
      </c>
      <c r="LY132" s="294">
        <v>-28728</v>
      </c>
      <c r="LZ132" s="294">
        <v>-29242.9</v>
      </c>
      <c r="MA132" s="294">
        <v>0</v>
      </c>
      <c r="MB132" s="294">
        <v>-21660</v>
      </c>
      <c r="MC132" s="294">
        <v>-33156</v>
      </c>
      <c r="MD132" s="294">
        <v>0</v>
      </c>
      <c r="ME132" s="294">
        <v>-59110</v>
      </c>
      <c r="MF132" s="294">
        <v>-18930</v>
      </c>
      <c r="MG132" s="294">
        <v>0</v>
      </c>
      <c r="MH132" s="294">
        <v>-42941</v>
      </c>
      <c r="MI132" s="294">
        <v>-9198</v>
      </c>
      <c r="MJ132" s="294">
        <v>-11140</v>
      </c>
      <c r="MK132" s="294">
        <v>0</v>
      </c>
      <c r="ML132" s="294">
        <v>0</v>
      </c>
      <c r="MM132" s="294">
        <v>-315</v>
      </c>
      <c r="MN132" s="294">
        <v>0</v>
      </c>
      <c r="MO132" s="294">
        <v>0</v>
      </c>
      <c r="MP132" s="294">
        <v>0</v>
      </c>
      <c r="MQ132" s="294"/>
      <c r="MR132" s="294">
        <v>-11106</v>
      </c>
      <c r="MS132" s="294"/>
      <c r="MT132" s="294">
        <v>0</v>
      </c>
      <c r="MU132" s="294">
        <v>-13942</v>
      </c>
      <c r="MV132" s="294"/>
      <c r="MW132" s="294">
        <v>0</v>
      </c>
      <c r="MX132" s="294">
        <v>-20836</v>
      </c>
      <c r="MY132" s="294">
        <v>0</v>
      </c>
      <c r="MZ132" s="294">
        <v>0</v>
      </c>
      <c r="NA132" s="294">
        <v>0</v>
      </c>
      <c r="NB132" s="294">
        <v>-964</v>
      </c>
      <c r="NC132" s="294">
        <v>0</v>
      </c>
      <c r="ND132" s="294">
        <v>-460159</v>
      </c>
      <c r="NE132" s="294">
        <v>0</v>
      </c>
      <c r="NF132" s="294">
        <v>0</v>
      </c>
      <c r="NG132" s="294"/>
      <c r="NH132" s="294">
        <v>-11151</v>
      </c>
      <c r="NI132" s="294">
        <v>-7918</v>
      </c>
      <c r="NJ132" s="294">
        <v>0</v>
      </c>
      <c r="NK132" s="294">
        <v>-60775</v>
      </c>
      <c r="NL132" s="294">
        <v>-4820</v>
      </c>
      <c r="NM132" s="294">
        <v>-15934</v>
      </c>
      <c r="NN132" s="294">
        <v>-14798</v>
      </c>
      <c r="NO132" s="294">
        <v>-4508</v>
      </c>
      <c r="NP132" s="294">
        <v>0</v>
      </c>
      <c r="NQ132" s="294"/>
      <c r="NR132" s="294">
        <v>0</v>
      </c>
      <c r="NS132" s="294">
        <v>0</v>
      </c>
      <c r="NT132" s="294">
        <v>-51646</v>
      </c>
      <c r="NU132" s="294"/>
      <c r="NV132" s="294">
        <v>0</v>
      </c>
      <c r="NW132" s="294"/>
      <c r="NX132" s="294"/>
      <c r="NY132" s="294">
        <v>0</v>
      </c>
      <c r="NZ132" s="294"/>
      <c r="OA132" s="294">
        <v>0</v>
      </c>
      <c r="OB132" s="294">
        <v>0</v>
      </c>
      <c r="OC132" s="294"/>
      <c r="OD132" s="294"/>
      <c r="OE132" s="294">
        <v>-46902</v>
      </c>
      <c r="OF132" s="294">
        <v>-19779</v>
      </c>
      <c r="OG132" s="294">
        <v>-61384</v>
      </c>
      <c r="OH132" s="294"/>
      <c r="OI132" s="294">
        <v>-44901.88</v>
      </c>
      <c r="OJ132" s="294">
        <v>-33750.5</v>
      </c>
      <c r="OK132" s="294">
        <v>-11248</v>
      </c>
      <c r="OL132" s="294"/>
      <c r="OM132" s="294">
        <v>0</v>
      </c>
      <c r="ON132" s="294">
        <v>-12493</v>
      </c>
      <c r="OO132" s="294">
        <v>-59816</v>
      </c>
      <c r="OP132" s="294">
        <v>0</v>
      </c>
      <c r="OQ132" s="294">
        <v>-26464</v>
      </c>
      <c r="OR132" s="294">
        <v>-14062</v>
      </c>
      <c r="OS132" s="294">
        <v>-1565</v>
      </c>
      <c r="OT132" s="294">
        <v>0</v>
      </c>
      <c r="OU132" s="294">
        <v>-17232</v>
      </c>
      <c r="OV132" s="294">
        <v>0</v>
      </c>
      <c r="OW132" s="294">
        <v>0</v>
      </c>
      <c r="OX132" s="294">
        <v>0</v>
      </c>
      <c r="OY132" s="294">
        <v>-16506</v>
      </c>
      <c r="OZ132" s="294">
        <v>0</v>
      </c>
      <c r="PA132" s="294">
        <v>-13709</v>
      </c>
      <c r="PB132" s="294">
        <v>0</v>
      </c>
      <c r="PC132" s="294">
        <v>-26286</v>
      </c>
      <c r="PD132" s="294">
        <v>-27615</v>
      </c>
      <c r="PE132" s="294">
        <v>-4928</v>
      </c>
      <c r="PF132" s="294">
        <v>0</v>
      </c>
      <c r="PG132" s="294">
        <v>-97591</v>
      </c>
      <c r="PH132" s="294">
        <v>-15307</v>
      </c>
      <c r="PI132" s="294">
        <v>-25837</v>
      </c>
      <c r="PJ132" s="294">
        <v>-22207.4</v>
      </c>
      <c r="PK132" s="294">
        <v>-18610</v>
      </c>
      <c r="PL132" s="294">
        <v>-33356</v>
      </c>
      <c r="PM132" s="294">
        <v>-70346</v>
      </c>
      <c r="PN132" s="294">
        <v>0</v>
      </c>
      <c r="PO132" s="294">
        <v>-71117</v>
      </c>
      <c r="PP132" s="294">
        <v>-12337</v>
      </c>
      <c r="PQ132" s="294">
        <v>-5253</v>
      </c>
      <c r="PR132" s="294">
        <v>-6870.3</v>
      </c>
      <c r="PS132" s="294">
        <v>-5697</v>
      </c>
      <c r="PT132" s="294">
        <v>0</v>
      </c>
      <c r="PU132" s="294">
        <v>0</v>
      </c>
      <c r="PV132" s="294">
        <v>-73665</v>
      </c>
      <c r="PW132" s="294"/>
      <c r="PX132" s="294">
        <v>-110183</v>
      </c>
      <c r="PY132" s="294">
        <v>0</v>
      </c>
      <c r="PZ132" s="294">
        <v>-26620.79</v>
      </c>
      <c r="QA132" s="294">
        <v>-19893</v>
      </c>
      <c r="QB132" s="294"/>
      <c r="QC132" s="294">
        <v>0</v>
      </c>
      <c r="QD132" s="294">
        <v>0</v>
      </c>
      <c r="QE132" s="294">
        <v>-20366</v>
      </c>
      <c r="QF132" s="294">
        <v>0</v>
      </c>
      <c r="QG132" s="294">
        <v>0</v>
      </c>
      <c r="QH132" s="294"/>
      <c r="QI132" s="294"/>
      <c r="QJ132" s="294"/>
      <c r="QK132" s="294"/>
      <c r="QL132" s="294">
        <v>0</v>
      </c>
      <c r="QM132" s="294"/>
      <c r="QN132" s="294">
        <v>0</v>
      </c>
      <c r="QO132" s="294">
        <v>-14853</v>
      </c>
      <c r="QP132" s="294"/>
      <c r="QQ132" s="294"/>
      <c r="QR132" s="294">
        <v>-4373</v>
      </c>
      <c r="QS132" s="294"/>
      <c r="QT132" s="294">
        <v>0</v>
      </c>
      <c r="QU132" s="294"/>
      <c r="QV132" s="294"/>
      <c r="QW132" s="294">
        <v>-19219</v>
      </c>
      <c r="QX132" s="294">
        <v>0</v>
      </c>
      <c r="QY132" s="294"/>
      <c r="QZ132" s="294">
        <v>0</v>
      </c>
      <c r="RA132" s="294"/>
      <c r="RB132" s="294">
        <v>-44770</v>
      </c>
      <c r="RC132" s="294">
        <v>0</v>
      </c>
      <c r="RD132" s="294">
        <v>0</v>
      </c>
      <c r="RE132" s="294"/>
      <c r="RF132" s="294">
        <v>0</v>
      </c>
      <c r="RG132" s="294"/>
      <c r="RH132" s="294">
        <v>0</v>
      </c>
      <c r="RI132" s="294">
        <v>-18550</v>
      </c>
      <c r="RJ132" s="294">
        <v>0</v>
      </c>
      <c r="RK132" s="294">
        <v>-91955.37</v>
      </c>
      <c r="RL132" s="294">
        <v>-26213</v>
      </c>
      <c r="RM132" s="294">
        <v>-34611</v>
      </c>
      <c r="RN132" s="294">
        <v>-14682.64</v>
      </c>
      <c r="RO132" s="294">
        <v>0</v>
      </c>
      <c r="RP132" s="294"/>
      <c r="RQ132" s="294"/>
      <c r="RR132" s="294">
        <v>0</v>
      </c>
      <c r="RS132" s="294">
        <v>0</v>
      </c>
      <c r="RT132" s="294">
        <v>-30511</v>
      </c>
      <c r="RU132" s="294"/>
      <c r="RV132" s="294">
        <v>0</v>
      </c>
      <c r="RW132" s="294">
        <v>0</v>
      </c>
      <c r="RX132" s="294">
        <v>-5748</v>
      </c>
      <c r="RY132" s="294">
        <v>-47993.04</v>
      </c>
      <c r="RZ132" s="294">
        <v>-11175</v>
      </c>
      <c r="SA132" s="294">
        <v>-136063</v>
      </c>
      <c r="SB132" s="294">
        <v>-40004</v>
      </c>
      <c r="SC132" s="294">
        <v>0</v>
      </c>
      <c r="SD132" s="294">
        <v>-12254</v>
      </c>
      <c r="SE132" s="294">
        <v>-12348</v>
      </c>
      <c r="SF132" s="294">
        <v>-21433</v>
      </c>
      <c r="SG132" s="294">
        <v>-14894</v>
      </c>
      <c r="SH132" s="294">
        <v>-83534</v>
      </c>
      <c r="SI132" s="294">
        <v>0</v>
      </c>
      <c r="SJ132" s="294">
        <v>-14720</v>
      </c>
      <c r="SK132" s="294">
        <v>-37263</v>
      </c>
      <c r="SL132" s="294">
        <v>-4735</v>
      </c>
      <c r="SM132" s="294">
        <v>0</v>
      </c>
      <c r="SN132" s="294">
        <v>-19131</v>
      </c>
      <c r="SO132" s="294">
        <v>-22516</v>
      </c>
      <c r="SP132" s="294">
        <v>-2261</v>
      </c>
      <c r="SQ132" s="294">
        <v>-18244</v>
      </c>
      <c r="SR132" s="294">
        <v>-14334</v>
      </c>
      <c r="SS132" s="294">
        <v>-14592</v>
      </c>
      <c r="ST132" s="294">
        <v>-17663</v>
      </c>
      <c r="SU132" s="294">
        <v>0</v>
      </c>
      <c r="SV132" s="294">
        <v>-24315</v>
      </c>
      <c r="SW132" s="294">
        <v>-36587</v>
      </c>
      <c r="SX132" s="294">
        <v>-14162</v>
      </c>
      <c r="SY132" s="294">
        <v>-8005</v>
      </c>
      <c r="SZ132" s="294">
        <v>0</v>
      </c>
      <c r="TA132" s="294">
        <v>0</v>
      </c>
      <c r="TB132" s="294">
        <v>-36302</v>
      </c>
      <c r="TC132" s="294">
        <v>0</v>
      </c>
      <c r="TD132" s="294">
        <v>-13583</v>
      </c>
      <c r="TE132" s="294">
        <v>-18794</v>
      </c>
      <c r="TF132" s="294">
        <v>-24357</v>
      </c>
      <c r="TG132" s="294">
        <v>-15095</v>
      </c>
      <c r="TH132" s="294">
        <v>0</v>
      </c>
      <c r="TI132" s="294"/>
      <c r="TJ132" s="294">
        <v>0</v>
      </c>
      <c r="TK132" s="294">
        <v>0</v>
      </c>
      <c r="TL132" s="294">
        <v>-67</v>
      </c>
      <c r="TM132" s="294">
        <v>-30943</v>
      </c>
      <c r="TN132" s="294">
        <v>-5990</v>
      </c>
      <c r="TO132" s="294">
        <v>0</v>
      </c>
      <c r="TP132" s="294">
        <v>-86512</v>
      </c>
      <c r="TQ132" s="294">
        <v>-23258</v>
      </c>
      <c r="TR132" s="294">
        <v>-49010</v>
      </c>
      <c r="TS132" s="294">
        <v>0</v>
      </c>
      <c r="TT132" s="294">
        <v>0</v>
      </c>
      <c r="TU132" s="294">
        <v>-10599</v>
      </c>
      <c r="TV132" s="294">
        <v>0</v>
      </c>
      <c r="TW132" s="294">
        <v>0</v>
      </c>
      <c r="TX132" s="294">
        <v>0</v>
      </c>
      <c r="TY132" s="294">
        <v>0</v>
      </c>
      <c r="TZ132" s="294"/>
      <c r="UA132" s="294">
        <v>-165</v>
      </c>
      <c r="UB132" s="294">
        <v>-26624</v>
      </c>
      <c r="UC132" s="294">
        <v>-25479</v>
      </c>
      <c r="UD132" s="294">
        <v>-14801</v>
      </c>
      <c r="UE132" s="294">
        <v>-177889</v>
      </c>
      <c r="UF132" s="294">
        <v>-13904</v>
      </c>
      <c r="UG132" s="294">
        <v>-10876</v>
      </c>
      <c r="UH132" s="294">
        <v>-11410</v>
      </c>
      <c r="UI132" s="294">
        <v>0</v>
      </c>
      <c r="UJ132" s="294">
        <v>0</v>
      </c>
      <c r="UK132" s="294">
        <v>-27523</v>
      </c>
      <c r="UL132" s="294">
        <v>-18583</v>
      </c>
      <c r="UM132" s="294">
        <v>-23215.200000000001</v>
      </c>
      <c r="UN132" s="294">
        <v>0</v>
      </c>
      <c r="UO132" s="294">
        <v>-37270.449999999997</v>
      </c>
      <c r="UP132" s="294"/>
      <c r="UQ132" s="294">
        <v>-24318</v>
      </c>
      <c r="UR132" s="294">
        <v>0</v>
      </c>
      <c r="US132" s="294">
        <v>-88770</v>
      </c>
      <c r="UT132" s="294">
        <v>0</v>
      </c>
      <c r="UU132" s="294">
        <v>-20360.759999999998</v>
      </c>
      <c r="UV132" s="294">
        <v>0</v>
      </c>
      <c r="UW132" s="294">
        <v>0</v>
      </c>
      <c r="UX132" s="294">
        <v>0</v>
      </c>
      <c r="UY132" s="294">
        <v>-5675</v>
      </c>
      <c r="UZ132" s="294">
        <v>0</v>
      </c>
      <c r="VA132" s="294">
        <v>-39045</v>
      </c>
      <c r="VB132" s="294">
        <v>-24126</v>
      </c>
      <c r="VC132" s="294">
        <v>-42969</v>
      </c>
      <c r="VD132" s="294">
        <v>-19273</v>
      </c>
      <c r="VE132" s="294">
        <v>-30036</v>
      </c>
      <c r="VF132" s="294">
        <v>-36</v>
      </c>
      <c r="VG132" s="294">
        <v>0</v>
      </c>
      <c r="VH132" s="294">
        <v>-59708</v>
      </c>
      <c r="VI132" s="294">
        <v>-13564</v>
      </c>
      <c r="VJ132" s="294">
        <v>0</v>
      </c>
      <c r="VK132" s="294">
        <v>-7377.5</v>
      </c>
      <c r="VL132" s="294">
        <v>0</v>
      </c>
      <c r="VM132" s="294"/>
      <c r="VN132" s="294">
        <v>-18929</v>
      </c>
      <c r="VO132" s="294">
        <v>-29868</v>
      </c>
      <c r="VP132" s="294">
        <v>-86376</v>
      </c>
      <c r="VQ132" s="294"/>
      <c r="VR132" s="294"/>
      <c r="VS132" s="294">
        <v>-28561.3</v>
      </c>
      <c r="VT132" s="294">
        <v>-15787</v>
      </c>
      <c r="VU132" s="294"/>
      <c r="VV132" s="294">
        <v>-17597</v>
      </c>
      <c r="VW132" s="294">
        <v>-13765.4</v>
      </c>
      <c r="VX132" s="294"/>
      <c r="VY132" s="294">
        <v>0</v>
      </c>
      <c r="VZ132" s="294">
        <v>-2836.8</v>
      </c>
      <c r="WA132" s="294">
        <v>0</v>
      </c>
      <c r="WB132" s="294">
        <v>-83422</v>
      </c>
      <c r="WC132" s="294">
        <v>-39598</v>
      </c>
      <c r="WD132" s="294">
        <v>-14045</v>
      </c>
      <c r="WE132" s="294">
        <v>-22604</v>
      </c>
      <c r="WF132" s="294">
        <v>-25844</v>
      </c>
      <c r="WG132" s="294">
        <v>-35071</v>
      </c>
      <c r="WH132" s="294">
        <v>-43578</v>
      </c>
      <c r="WI132" s="294">
        <v>-30855</v>
      </c>
      <c r="WJ132" s="294">
        <v>-32712</v>
      </c>
      <c r="WK132" s="294">
        <v>0</v>
      </c>
      <c r="WL132" s="294">
        <v>-112863</v>
      </c>
      <c r="WM132" s="294">
        <v>0</v>
      </c>
      <c r="WN132" s="294">
        <v>-4544</v>
      </c>
      <c r="WO132" s="294">
        <v>-69529</v>
      </c>
      <c r="WP132" s="294">
        <v>-30057</v>
      </c>
      <c r="WQ132" s="294">
        <v>-29538</v>
      </c>
      <c r="WR132" s="294">
        <v>-36228</v>
      </c>
      <c r="WS132" s="294">
        <v>-17429</v>
      </c>
      <c r="WT132" s="294">
        <v>-54332</v>
      </c>
      <c r="WU132" s="294">
        <v>0</v>
      </c>
      <c r="WV132" s="294">
        <v>-30893</v>
      </c>
      <c r="WW132" s="294">
        <v>0</v>
      </c>
      <c r="WX132" s="294">
        <v>-643</v>
      </c>
      <c r="WY132" s="294">
        <v>0</v>
      </c>
      <c r="WZ132" s="294">
        <v>0</v>
      </c>
      <c r="XA132" s="294">
        <v>-19165</v>
      </c>
      <c r="XB132" s="294">
        <v>-19572</v>
      </c>
      <c r="XC132" s="294">
        <v>0</v>
      </c>
      <c r="XD132" s="294">
        <v>-15048</v>
      </c>
      <c r="XE132" s="294">
        <v>-9481</v>
      </c>
      <c r="XF132" s="294">
        <v>0</v>
      </c>
      <c r="XG132" s="294">
        <v>0</v>
      </c>
      <c r="XH132" s="294"/>
      <c r="XI132" s="294">
        <v>-6514</v>
      </c>
      <c r="XJ132" s="294">
        <v>0</v>
      </c>
      <c r="XK132" s="294">
        <v>0</v>
      </c>
      <c r="XL132" s="294">
        <v>0</v>
      </c>
      <c r="XM132" s="294">
        <v>-27833</v>
      </c>
      <c r="XN132" s="294">
        <v>-43480</v>
      </c>
      <c r="XO132" s="294">
        <v>0</v>
      </c>
      <c r="XP132" s="294">
        <v>-24338</v>
      </c>
      <c r="XQ132" s="294">
        <v>0</v>
      </c>
      <c r="XR132" s="294"/>
      <c r="XS132" s="294"/>
      <c r="XT132" s="294">
        <v>-16231</v>
      </c>
      <c r="XU132" s="294">
        <v>-19642</v>
      </c>
      <c r="XV132" s="294">
        <v>-21829</v>
      </c>
      <c r="XW132" s="294"/>
      <c r="XX132" s="294">
        <v>0</v>
      </c>
      <c r="XY132" s="294">
        <v>-15763</v>
      </c>
      <c r="XZ132" s="294">
        <v>0</v>
      </c>
      <c r="YA132" s="294">
        <v>0</v>
      </c>
      <c r="YB132" s="294">
        <v>-300</v>
      </c>
      <c r="YC132" s="294"/>
      <c r="YD132" s="294">
        <v>0</v>
      </c>
      <c r="YE132" s="294">
        <v>-300604</v>
      </c>
      <c r="YF132" s="294">
        <v>-24874</v>
      </c>
      <c r="YG132" s="294">
        <v>-27754</v>
      </c>
      <c r="YH132" s="294">
        <v>0</v>
      </c>
      <c r="YI132" s="294">
        <v>0</v>
      </c>
      <c r="YJ132" s="294">
        <v>-5354</v>
      </c>
      <c r="YK132" s="294">
        <v>-25340</v>
      </c>
      <c r="YL132" s="294">
        <v>-18498</v>
      </c>
      <c r="YM132" s="294">
        <v>-90281</v>
      </c>
      <c r="YN132" s="294">
        <v>0</v>
      </c>
      <c r="YO132" s="294">
        <v>-16556</v>
      </c>
      <c r="YP132" s="294">
        <v>-21012</v>
      </c>
      <c r="YQ132" s="294">
        <v>0</v>
      </c>
      <c r="YR132" s="294">
        <v>0</v>
      </c>
      <c r="YS132" s="294">
        <v>0</v>
      </c>
      <c r="YT132" s="294">
        <v>-14085</v>
      </c>
      <c r="YU132" s="294">
        <v>0</v>
      </c>
      <c r="YV132" s="294">
        <v>-7767</v>
      </c>
      <c r="YW132" s="294">
        <v>0</v>
      </c>
      <c r="YX132" s="294"/>
      <c r="YY132" s="294">
        <v>0</v>
      </c>
      <c r="YZ132" s="294">
        <v>0</v>
      </c>
      <c r="ZA132" s="294"/>
      <c r="ZB132" s="294">
        <v>-9133</v>
      </c>
      <c r="ZC132" s="294">
        <v>0</v>
      </c>
      <c r="ZD132" s="294">
        <v>-10160</v>
      </c>
      <c r="ZE132" s="294">
        <v>-44360</v>
      </c>
      <c r="ZF132" s="294">
        <v>0</v>
      </c>
      <c r="ZG132" s="294">
        <v>-12809</v>
      </c>
      <c r="ZH132" s="294">
        <v>-10970</v>
      </c>
      <c r="ZI132" s="294">
        <v>0</v>
      </c>
      <c r="ZJ132" s="294">
        <v>-8303</v>
      </c>
      <c r="ZK132" s="294">
        <v>0</v>
      </c>
      <c r="ZL132" s="294">
        <v>0</v>
      </c>
      <c r="ZM132" s="294">
        <v>-15084</v>
      </c>
      <c r="ZN132" s="294">
        <v>-24239</v>
      </c>
      <c r="ZO132" s="294">
        <v>-76563</v>
      </c>
      <c r="ZP132" s="294">
        <v>-37743</v>
      </c>
      <c r="ZQ132" s="294"/>
      <c r="ZR132" s="294">
        <v>-44362</v>
      </c>
      <c r="ZS132" s="294"/>
      <c r="ZT132" s="294">
        <v>-33574</v>
      </c>
      <c r="ZU132" s="294">
        <v>-54542</v>
      </c>
      <c r="ZV132" s="294">
        <v>-6711.85</v>
      </c>
      <c r="ZW132" s="294">
        <v>0</v>
      </c>
      <c r="ZX132" s="294">
        <v>-11970</v>
      </c>
      <c r="ZY132" s="294">
        <v>-15939</v>
      </c>
      <c r="ZZ132" s="294">
        <v>-16064.2</v>
      </c>
      <c r="AAA132" s="294">
        <v>-19995</v>
      </c>
      <c r="AAB132" s="294">
        <v>-14580</v>
      </c>
      <c r="AAC132" s="294">
        <v>0</v>
      </c>
      <c r="AAD132" s="294">
        <v>0</v>
      </c>
      <c r="AAE132" s="294">
        <v>-8192</v>
      </c>
      <c r="AAF132" s="294">
        <v>-23001</v>
      </c>
      <c r="AAG132" s="294">
        <v>-350</v>
      </c>
      <c r="AAH132" s="294"/>
      <c r="AAI132" s="294">
        <v>-1232</v>
      </c>
      <c r="AAJ132" s="294"/>
      <c r="AAK132" s="294">
        <v>0</v>
      </c>
      <c r="AAL132" s="294">
        <v>0</v>
      </c>
      <c r="AAM132" s="294">
        <v>-25195</v>
      </c>
      <c r="AAN132" s="294">
        <v>-15275</v>
      </c>
      <c r="AAO132" s="294">
        <v>-395084</v>
      </c>
      <c r="AAP132" s="294">
        <v>0</v>
      </c>
      <c r="AAQ132" s="294">
        <v>0</v>
      </c>
      <c r="AAR132" s="294">
        <v>-41049</v>
      </c>
      <c r="AAS132" s="294">
        <v>-30520</v>
      </c>
      <c r="AAT132" s="294">
        <v>-18536</v>
      </c>
      <c r="AAU132" s="294">
        <v>0</v>
      </c>
      <c r="AAV132" s="294">
        <v>0</v>
      </c>
      <c r="AAW132" s="294">
        <v>0</v>
      </c>
      <c r="AAX132" s="294">
        <v>-14446</v>
      </c>
      <c r="AAY132" s="294">
        <v>-27032</v>
      </c>
      <c r="AAZ132" s="294">
        <v>-90401</v>
      </c>
      <c r="ABA132" s="294">
        <v>0</v>
      </c>
      <c r="ABB132" s="294">
        <v>-14900</v>
      </c>
      <c r="ABC132" s="294">
        <v>0</v>
      </c>
      <c r="ABD132" s="294">
        <v>0</v>
      </c>
      <c r="ABE132" s="294">
        <v>-22487.599999999999</v>
      </c>
      <c r="ABF132" s="294">
        <v>-21997</v>
      </c>
      <c r="ABG132" s="294">
        <v>-18019</v>
      </c>
      <c r="ABH132" s="294">
        <v>0</v>
      </c>
      <c r="ABI132" s="294">
        <v>-5902</v>
      </c>
      <c r="ABJ132" s="294">
        <v>0</v>
      </c>
      <c r="ABK132" s="294">
        <v>-11045</v>
      </c>
      <c r="ABL132" s="294">
        <v>-10102</v>
      </c>
      <c r="ABM132" s="294">
        <v>0</v>
      </c>
      <c r="ABN132" s="294"/>
      <c r="ABO132" s="294">
        <v>0</v>
      </c>
      <c r="ABP132" s="294">
        <v>0</v>
      </c>
      <c r="ABQ132" s="294"/>
      <c r="ABR132" s="294">
        <v>-27986</v>
      </c>
      <c r="ABS132" s="294">
        <v>-20717</v>
      </c>
      <c r="ABT132" s="294">
        <v>0</v>
      </c>
      <c r="ABU132" s="294">
        <v>0</v>
      </c>
      <c r="ABV132" s="294">
        <v>-15235</v>
      </c>
      <c r="ABW132" s="294">
        <v>0</v>
      </c>
      <c r="ABX132" s="294">
        <v>-25195</v>
      </c>
      <c r="ABY132" s="294">
        <v>8520</v>
      </c>
      <c r="ABZ132" s="294"/>
      <c r="ACA132" s="294">
        <v>-16916</v>
      </c>
      <c r="ACB132" s="294">
        <v>0</v>
      </c>
      <c r="ACC132" s="294">
        <v>0</v>
      </c>
      <c r="ACD132" s="294">
        <v>-2</v>
      </c>
      <c r="ACE132" s="294">
        <v>0</v>
      </c>
      <c r="ACF132" s="294">
        <v>-10989</v>
      </c>
      <c r="ACG132" s="294">
        <v>-600</v>
      </c>
      <c r="ACH132" s="294">
        <v>-35213</v>
      </c>
      <c r="ACI132" s="294">
        <v>-226957</v>
      </c>
      <c r="ACJ132" s="294">
        <v>-6578</v>
      </c>
      <c r="ACK132" s="294">
        <v>0</v>
      </c>
      <c r="ACL132" s="294">
        <v>0</v>
      </c>
      <c r="ACM132" s="294">
        <v>-41213</v>
      </c>
      <c r="ACN132" s="294">
        <v>-15677</v>
      </c>
      <c r="ACO132" s="294"/>
      <c r="ACP132" s="294">
        <v>-43</v>
      </c>
      <c r="ACQ132" s="294">
        <v>0</v>
      </c>
      <c r="ACR132" s="294">
        <v>-10357</v>
      </c>
      <c r="ACS132" s="294">
        <v>0</v>
      </c>
      <c r="ACT132" s="294">
        <v>0</v>
      </c>
      <c r="ACU132" s="294">
        <v>-10639</v>
      </c>
      <c r="ACV132" s="294">
        <v>-103201</v>
      </c>
      <c r="ACW132" s="294">
        <v>0</v>
      </c>
      <c r="ACX132" s="294">
        <v>-42452</v>
      </c>
      <c r="ACY132" s="294"/>
      <c r="ACZ132" s="294">
        <v>-45569</v>
      </c>
      <c r="ADA132" s="294">
        <v>0</v>
      </c>
      <c r="ADB132" s="294">
        <v>0</v>
      </c>
      <c r="ADC132" s="294">
        <v>0</v>
      </c>
      <c r="ADD132" s="294">
        <v>-7955</v>
      </c>
      <c r="ADE132" s="294">
        <v>-8558</v>
      </c>
      <c r="ADF132" s="294">
        <v>0</v>
      </c>
      <c r="ADG132" s="294">
        <v>0</v>
      </c>
      <c r="ADH132" s="294">
        <v>0</v>
      </c>
      <c r="ADI132" s="294"/>
      <c r="ADJ132" s="294">
        <v>-56833.07</v>
      </c>
      <c r="ADK132" s="294">
        <v>0</v>
      </c>
      <c r="ADL132" s="294"/>
      <c r="ADM132" s="294">
        <v>0</v>
      </c>
      <c r="ADN132" s="294">
        <v>0</v>
      </c>
      <c r="ADO132" s="294"/>
      <c r="ADP132" s="294">
        <v>0</v>
      </c>
      <c r="ADQ132" s="294">
        <v>0</v>
      </c>
      <c r="ADR132" s="294">
        <v>-54826</v>
      </c>
      <c r="ADS132" s="294">
        <v>0</v>
      </c>
      <c r="ADT132" s="294">
        <v>0</v>
      </c>
      <c r="ADU132" s="294"/>
      <c r="ADV132" s="294">
        <v>0</v>
      </c>
      <c r="ADW132" s="294">
        <v>-8848</v>
      </c>
      <c r="ADX132" s="294">
        <v>-9790.5</v>
      </c>
      <c r="ADY132" s="294">
        <v>-329650.49</v>
      </c>
      <c r="ADZ132" s="294">
        <v>-95200</v>
      </c>
      <c r="AEA132" s="294">
        <v>-34200</v>
      </c>
      <c r="AEB132" s="294"/>
      <c r="AEC132" s="294">
        <v>-18836</v>
      </c>
      <c r="AED132" s="294">
        <v>-21551</v>
      </c>
      <c r="AEE132" s="294">
        <v>-19684</v>
      </c>
      <c r="AEF132" s="294">
        <v>-24989</v>
      </c>
      <c r="AEG132" s="294">
        <v>0</v>
      </c>
      <c r="AEH132" s="294">
        <v>-17145</v>
      </c>
      <c r="AEI132" s="294"/>
      <c r="AEJ132" s="294"/>
      <c r="AEK132" s="294">
        <v>-14021</v>
      </c>
      <c r="AEL132" s="294">
        <v>0</v>
      </c>
      <c r="AEM132" s="294">
        <v>0</v>
      </c>
      <c r="AEN132" s="294">
        <v>0</v>
      </c>
      <c r="AEO132" s="294">
        <v>-24062</v>
      </c>
      <c r="AEP132" s="294">
        <v>0</v>
      </c>
      <c r="AEQ132" s="294">
        <v>0</v>
      </c>
      <c r="AER132" s="294">
        <v>-25267</v>
      </c>
      <c r="AES132" s="294">
        <v>0</v>
      </c>
      <c r="AET132" s="294">
        <v>0</v>
      </c>
      <c r="AEU132" s="294">
        <v>0</v>
      </c>
      <c r="AEV132" s="294"/>
      <c r="AEW132" s="294">
        <v>-7859</v>
      </c>
      <c r="AEX132" s="294">
        <v>46703</v>
      </c>
      <c r="AEY132" s="294">
        <v>0</v>
      </c>
      <c r="AEZ132" s="294">
        <v>-13552</v>
      </c>
      <c r="AFA132" s="294">
        <v>0</v>
      </c>
      <c r="AFB132" s="294">
        <v>0</v>
      </c>
      <c r="AFC132" s="294">
        <v>-74100</v>
      </c>
      <c r="AFD132" s="294"/>
      <c r="AFE132" s="294">
        <v>-12999</v>
      </c>
      <c r="AFF132" s="294">
        <v>0</v>
      </c>
      <c r="AFG132" s="294">
        <v>-22557</v>
      </c>
      <c r="AFH132" s="294">
        <v>0</v>
      </c>
      <c r="AFI132" s="294">
        <v>-11040</v>
      </c>
      <c r="AFJ132" s="294">
        <v>0</v>
      </c>
      <c r="AFK132" s="294">
        <v>38787</v>
      </c>
      <c r="AFL132" s="294">
        <v>-9457</v>
      </c>
      <c r="AFM132" s="294">
        <v>-12233</v>
      </c>
      <c r="AFN132" s="294">
        <v>-10765</v>
      </c>
      <c r="AFO132" s="294">
        <v>-10125</v>
      </c>
      <c r="AFP132" s="294">
        <v>-99111</v>
      </c>
      <c r="AFQ132" s="294">
        <v>0</v>
      </c>
      <c r="AFR132" s="294">
        <v>0</v>
      </c>
      <c r="AFS132" s="294">
        <v>0</v>
      </c>
      <c r="AFT132" s="294">
        <v>0</v>
      </c>
      <c r="AFU132" s="294">
        <v>-11644</v>
      </c>
      <c r="AFV132" s="294">
        <v>-6324</v>
      </c>
      <c r="AFW132" s="294">
        <v>-15424</v>
      </c>
      <c r="AFX132" s="294">
        <v>0</v>
      </c>
      <c r="AFY132" s="294">
        <v>-8930</v>
      </c>
      <c r="AFZ132" s="294">
        <v>0</v>
      </c>
      <c r="AGA132" s="294">
        <v>-13143</v>
      </c>
      <c r="AGB132" s="294"/>
      <c r="AGC132" s="294">
        <v>-16055</v>
      </c>
      <c r="AGD132" s="294">
        <v>-17817</v>
      </c>
      <c r="AGE132" s="294">
        <v>-16023</v>
      </c>
      <c r="AGF132" s="294">
        <v>0</v>
      </c>
      <c r="AGG132" s="294">
        <v>-16888</v>
      </c>
      <c r="AGH132" s="294">
        <v>0</v>
      </c>
      <c r="AGI132" s="294">
        <v>-14722</v>
      </c>
      <c r="AGJ132" s="294">
        <v>0</v>
      </c>
      <c r="AGK132" s="294">
        <v>0</v>
      </c>
      <c r="AGL132" s="294">
        <v>0</v>
      </c>
      <c r="AGM132" s="294">
        <v>0</v>
      </c>
      <c r="AGN132" s="294"/>
      <c r="AGO132" s="294">
        <v>0</v>
      </c>
      <c r="AGP132" s="294">
        <v>0</v>
      </c>
      <c r="AGQ132" s="294">
        <v>0</v>
      </c>
      <c r="AGR132" s="294">
        <v>0</v>
      </c>
      <c r="AGS132" s="294">
        <v>0</v>
      </c>
      <c r="AGT132" s="294">
        <v>0</v>
      </c>
      <c r="AGU132" s="294">
        <v>0</v>
      </c>
      <c r="AGV132" s="294">
        <v>-202</v>
      </c>
      <c r="AGW132" s="294">
        <v>0</v>
      </c>
      <c r="AGX132" s="294">
        <v>0</v>
      </c>
      <c r="AGY132" s="294">
        <v>-33072</v>
      </c>
      <c r="AGZ132" s="294">
        <v>0</v>
      </c>
      <c r="AHA132" s="294">
        <v>0</v>
      </c>
      <c r="AHB132" s="294">
        <v>0</v>
      </c>
      <c r="AHC132" s="294">
        <v>0</v>
      </c>
      <c r="AHD132" s="294">
        <v>0</v>
      </c>
      <c r="AHE132" s="294">
        <v>0</v>
      </c>
      <c r="AHF132" s="294">
        <v>-13744</v>
      </c>
      <c r="AHG132" s="294">
        <v>-15767</v>
      </c>
      <c r="AHH132" s="294">
        <v>-12980</v>
      </c>
      <c r="AHI132" s="294">
        <v>-12265</v>
      </c>
      <c r="AHJ132" s="294"/>
      <c r="AHK132" s="294">
        <v>0</v>
      </c>
      <c r="AHL132" s="294">
        <v>0</v>
      </c>
      <c r="AHM132" s="294">
        <v>0</v>
      </c>
      <c r="AHN132" s="294">
        <v>0</v>
      </c>
      <c r="AHO132" s="294">
        <v>-16009.1</v>
      </c>
      <c r="AHP132" s="294">
        <v>-30228</v>
      </c>
      <c r="AHQ132" s="294">
        <v>-6381</v>
      </c>
      <c r="AHR132" s="329">
        <v>-4025</v>
      </c>
      <c r="AHS132" s="294">
        <f t="shared" ref="AHS132:AHS141" si="55">SUM(D132:AHR132)</f>
        <v>-13519258.190000001</v>
      </c>
      <c r="AHT132" s="271" t="b">
        <f t="shared" si="54"/>
        <v>1</v>
      </c>
      <c r="AHU132" s="271" t="s">
        <v>6273</v>
      </c>
      <c r="AHV132" s="271" t="s">
        <v>6201</v>
      </c>
      <c r="AHW132" s="271" t="s">
        <v>6202</v>
      </c>
    </row>
    <row r="133" spans="1:907" ht="24" x14ac:dyDescent="0.8">
      <c r="A133" s="270" t="s">
        <v>6275</v>
      </c>
      <c r="B133" s="270" t="s">
        <v>6203</v>
      </c>
      <c r="C133" s="271" t="s">
        <v>6204</v>
      </c>
      <c r="D133" s="294"/>
      <c r="E133" s="294"/>
      <c r="F133" s="294">
        <v>0</v>
      </c>
      <c r="G133" s="294"/>
      <c r="H133" s="294"/>
      <c r="I133" s="294">
        <v>0</v>
      </c>
      <c r="J133" s="294">
        <v>0</v>
      </c>
      <c r="K133" s="294">
        <v>-3700003.23</v>
      </c>
      <c r="L133" s="294"/>
      <c r="M133" s="294"/>
      <c r="N133" s="294"/>
      <c r="O133" s="294">
        <v>0</v>
      </c>
      <c r="P133" s="294">
        <v>-9701888.6500000004</v>
      </c>
      <c r="Q133" s="294"/>
      <c r="R133" s="294">
        <v>0</v>
      </c>
      <c r="S133" s="294"/>
      <c r="T133" s="294"/>
      <c r="U133" s="294"/>
      <c r="V133" s="294">
        <v>-252040.23</v>
      </c>
      <c r="W133" s="294"/>
      <c r="X133" s="294">
        <v>-1283469.5</v>
      </c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>
        <v>0</v>
      </c>
      <c r="AM133" s="294"/>
      <c r="AN133" s="294"/>
      <c r="AO133" s="294"/>
      <c r="AP133" s="294"/>
      <c r="AQ133" s="294"/>
      <c r="AR133" s="294"/>
      <c r="AS133" s="294"/>
      <c r="AT133" s="294">
        <v>-663852.97</v>
      </c>
      <c r="AU133" s="294"/>
      <c r="AV133" s="294"/>
      <c r="AW133" s="294"/>
      <c r="AX133" s="294">
        <v>-34040</v>
      </c>
      <c r="AY133" s="294"/>
      <c r="AZ133" s="294">
        <v>-78111</v>
      </c>
      <c r="BA133" s="294"/>
      <c r="BB133" s="294"/>
      <c r="BC133" s="294"/>
      <c r="BD133" s="294">
        <v>-144690</v>
      </c>
      <c r="BE133" s="294">
        <v>-338265.01</v>
      </c>
      <c r="BF133" s="294"/>
      <c r="BG133" s="294"/>
      <c r="BH133" s="294">
        <v>-1843000</v>
      </c>
      <c r="BI133" s="294">
        <v>-1101679.75</v>
      </c>
      <c r="BJ133" s="294"/>
      <c r="BK133" s="294">
        <v>-1584370.76</v>
      </c>
      <c r="BL133" s="294"/>
      <c r="BM133" s="294"/>
      <c r="BN133" s="294"/>
      <c r="BO133" s="294">
        <v>-589159.76</v>
      </c>
      <c r="BP133" s="294">
        <v>0</v>
      </c>
      <c r="BQ133" s="294">
        <v>-778586.58</v>
      </c>
      <c r="BR133" s="294">
        <v>-309863.87</v>
      </c>
      <c r="BS133" s="294">
        <v>0</v>
      </c>
      <c r="BT133" s="294">
        <v>-25434</v>
      </c>
      <c r="BU133" s="294">
        <v>-981748</v>
      </c>
      <c r="BV133" s="294"/>
      <c r="BW133" s="294">
        <v>0</v>
      </c>
      <c r="BX133" s="294">
        <v>-473647.2</v>
      </c>
      <c r="BY133" s="294">
        <v>-899045</v>
      </c>
      <c r="BZ133" s="294"/>
      <c r="CA133" s="294"/>
      <c r="CB133" s="294"/>
      <c r="CC133" s="294"/>
      <c r="CD133" s="294"/>
      <c r="CE133" s="294"/>
      <c r="CF133" s="294"/>
      <c r="CG133" s="294"/>
      <c r="CH133" s="294"/>
      <c r="CI133" s="294"/>
      <c r="CJ133" s="294"/>
      <c r="CK133" s="294"/>
      <c r="CL133" s="294"/>
      <c r="CM133" s="294"/>
      <c r="CN133" s="294">
        <v>0</v>
      </c>
      <c r="CO133" s="294"/>
      <c r="CP133" s="294"/>
      <c r="CQ133" s="294"/>
      <c r="CR133" s="294"/>
      <c r="CS133" s="294"/>
      <c r="CT133" s="294">
        <v>-13681700</v>
      </c>
      <c r="CU133" s="294"/>
      <c r="CV133" s="294"/>
      <c r="CW133" s="294"/>
      <c r="CX133" s="294"/>
      <c r="CY133" s="294">
        <v>0</v>
      </c>
      <c r="CZ133" s="294">
        <v>0</v>
      </c>
      <c r="DA133" s="294"/>
      <c r="DB133" s="294">
        <v>-422364.3</v>
      </c>
      <c r="DC133" s="294"/>
      <c r="DD133" s="294"/>
      <c r="DE133" s="294"/>
      <c r="DF133" s="294"/>
      <c r="DG133" s="294"/>
      <c r="DH133" s="294"/>
      <c r="DI133" s="294"/>
      <c r="DJ133" s="294">
        <v>-49443</v>
      </c>
      <c r="DK133" s="294">
        <v>-22640446.920000002</v>
      </c>
      <c r="DL133" s="294"/>
      <c r="DM133" s="294">
        <v>-291017.81</v>
      </c>
      <c r="DN133" s="294">
        <v>-2478</v>
      </c>
      <c r="DO133" s="294"/>
      <c r="DP133" s="294">
        <v>-240030.46</v>
      </c>
      <c r="DQ133" s="294">
        <v>-571569.44999999995</v>
      </c>
      <c r="DR133" s="294"/>
      <c r="DS133" s="294"/>
      <c r="DT133" s="294"/>
      <c r="DU133" s="294"/>
      <c r="DV133" s="294">
        <v>-2276640.7799999998</v>
      </c>
      <c r="DW133" s="294"/>
      <c r="DX133" s="294"/>
      <c r="DY133" s="294"/>
      <c r="DZ133" s="294"/>
      <c r="EA133" s="294"/>
      <c r="EB133" s="294">
        <v>0</v>
      </c>
      <c r="EC133" s="294"/>
      <c r="ED133" s="294"/>
      <c r="EE133" s="294"/>
      <c r="EF133" s="294"/>
      <c r="EG133" s="294">
        <v>-100000</v>
      </c>
      <c r="EH133" s="294"/>
      <c r="EI133" s="294">
        <v>-32501</v>
      </c>
      <c r="EJ133" s="294"/>
      <c r="EK133" s="294"/>
      <c r="EL133" s="294">
        <v>-298025.11</v>
      </c>
      <c r="EM133" s="294"/>
      <c r="EN133" s="294">
        <v>-2016368.15</v>
      </c>
      <c r="EO133" s="294"/>
      <c r="EP133" s="294">
        <v>0</v>
      </c>
      <c r="EQ133" s="294"/>
      <c r="ER133" s="294"/>
      <c r="ES133" s="294">
        <v>-489570.62</v>
      </c>
      <c r="ET133" s="294">
        <v>-782006.47</v>
      </c>
      <c r="EU133" s="294"/>
      <c r="EV133" s="294"/>
      <c r="EW133" s="294">
        <v>0</v>
      </c>
      <c r="EX133" s="294"/>
      <c r="EY133" s="294">
        <v>0</v>
      </c>
      <c r="EZ133" s="294"/>
      <c r="FA133" s="294"/>
      <c r="FB133" s="294"/>
      <c r="FC133" s="294">
        <v>0</v>
      </c>
      <c r="FD133" s="294"/>
      <c r="FE133" s="294">
        <v>0</v>
      </c>
      <c r="FF133" s="294">
        <v>-1365644.48</v>
      </c>
      <c r="FG133" s="294"/>
      <c r="FH133" s="294">
        <v>0</v>
      </c>
      <c r="FI133" s="294">
        <v>0</v>
      </c>
      <c r="FJ133" s="294"/>
      <c r="FK133" s="294"/>
      <c r="FL133" s="294"/>
      <c r="FM133" s="294"/>
      <c r="FN133" s="294"/>
      <c r="FO133" s="294">
        <v>-187197.54</v>
      </c>
      <c r="FP133" s="294"/>
      <c r="FQ133" s="294">
        <v>-43819469.950000003</v>
      </c>
      <c r="FR133" s="294"/>
      <c r="FS133" s="294"/>
      <c r="FT133" s="294"/>
      <c r="FU133" s="294">
        <v>-409551.62</v>
      </c>
      <c r="FV133" s="294"/>
      <c r="FW133" s="294"/>
      <c r="FX133" s="294"/>
      <c r="FY133" s="294"/>
      <c r="FZ133" s="294"/>
      <c r="GA133" s="294">
        <v>-1094847.7</v>
      </c>
      <c r="GB133" s="294"/>
      <c r="GC133" s="294"/>
      <c r="GD133" s="294"/>
      <c r="GE133" s="294">
        <v>0</v>
      </c>
      <c r="GF133" s="294"/>
      <c r="GG133" s="294"/>
      <c r="GH133" s="294">
        <v>-881893.87</v>
      </c>
      <c r="GI133" s="294">
        <v>-2199328.61</v>
      </c>
      <c r="GJ133" s="294">
        <v>-5277145.0199999996</v>
      </c>
      <c r="GK133" s="294"/>
      <c r="GL133" s="294">
        <v>-1000000</v>
      </c>
      <c r="GM133" s="294"/>
      <c r="GN133" s="294"/>
      <c r="GO133" s="294"/>
      <c r="GP133" s="294">
        <v>-279343.90999999997</v>
      </c>
      <c r="GQ133" s="294">
        <v>-421426.67</v>
      </c>
      <c r="GR133" s="294"/>
      <c r="GS133" s="294"/>
      <c r="GT133" s="294"/>
      <c r="GU133" s="294"/>
      <c r="GV133" s="294"/>
      <c r="GW133" s="294"/>
      <c r="GX133" s="294"/>
      <c r="GY133" s="294"/>
      <c r="GZ133" s="294"/>
      <c r="HA133" s="294"/>
      <c r="HB133" s="294"/>
      <c r="HC133" s="294">
        <v>0</v>
      </c>
      <c r="HD133" s="294">
        <v>-357422.68</v>
      </c>
      <c r="HE133" s="294">
        <v>-17373460.949999999</v>
      </c>
      <c r="HF133" s="294">
        <v>-1684211.67</v>
      </c>
      <c r="HG133" s="294">
        <v>-2017845.03</v>
      </c>
      <c r="HH133" s="294"/>
      <c r="HI133" s="294">
        <v>-1988112.67</v>
      </c>
      <c r="HJ133" s="294">
        <v>-46767193.82</v>
      </c>
      <c r="HK133" s="294"/>
      <c r="HL133" s="294">
        <v>0</v>
      </c>
      <c r="HM133" s="294">
        <v>-579830.04</v>
      </c>
      <c r="HN133" s="294">
        <v>-1712809.13</v>
      </c>
      <c r="HO133" s="294">
        <v>-387832.4</v>
      </c>
      <c r="HP133" s="294">
        <v>-2519354.1800000002</v>
      </c>
      <c r="HQ133" s="294">
        <v>0</v>
      </c>
      <c r="HR133" s="294">
        <v>-24342474.870000001</v>
      </c>
      <c r="HS133" s="294"/>
      <c r="HT133" s="294"/>
      <c r="HU133" s="294"/>
      <c r="HV133" s="294">
        <v>-30622.5</v>
      </c>
      <c r="HW133" s="294"/>
      <c r="HX133" s="294">
        <v>-62958.16</v>
      </c>
      <c r="HY133" s="294">
        <v>0</v>
      </c>
      <c r="HZ133" s="294"/>
      <c r="IA133" s="294"/>
      <c r="IB133" s="294"/>
      <c r="IC133" s="294">
        <v>-267000</v>
      </c>
      <c r="ID133" s="294">
        <v>0</v>
      </c>
      <c r="IE133" s="294"/>
      <c r="IF133" s="294"/>
      <c r="IG133" s="294"/>
      <c r="IH133" s="294">
        <v>-49110357.770000003</v>
      </c>
      <c r="II133" s="294">
        <v>0</v>
      </c>
      <c r="IJ133" s="294">
        <v>-1021861.62</v>
      </c>
      <c r="IK133" s="294">
        <v>-3147573.52</v>
      </c>
      <c r="IL133" s="294">
        <v>-678496.68</v>
      </c>
      <c r="IM133" s="294">
        <v>-3231953.67</v>
      </c>
      <c r="IN133" s="294">
        <v>0</v>
      </c>
      <c r="IO133" s="294"/>
      <c r="IP133" s="294">
        <v>-540990.91</v>
      </c>
      <c r="IQ133" s="294"/>
      <c r="IR133" s="294">
        <v>-816803.36</v>
      </c>
      <c r="IS133" s="294">
        <v>-4625359.87</v>
      </c>
      <c r="IT133" s="294">
        <v>-1913560.59</v>
      </c>
      <c r="IU133" s="294"/>
      <c r="IV133" s="294"/>
      <c r="IW133" s="294"/>
      <c r="IX133" s="294">
        <v>-779014.25</v>
      </c>
      <c r="IY133" s="294"/>
      <c r="IZ133" s="294"/>
      <c r="JA133" s="294">
        <v>-270799.56</v>
      </c>
      <c r="JB133" s="294"/>
      <c r="JC133" s="294">
        <v>-1621251.95</v>
      </c>
      <c r="JD133" s="294"/>
      <c r="JE133" s="294">
        <v>-596008.84</v>
      </c>
      <c r="JF133" s="294">
        <v>-6094357.9800000004</v>
      </c>
      <c r="JG133" s="294">
        <v>0</v>
      </c>
      <c r="JH133" s="294"/>
      <c r="JI133" s="294">
        <v>0</v>
      </c>
      <c r="JJ133" s="294">
        <v>-120292</v>
      </c>
      <c r="JK133" s="294"/>
      <c r="JL133" s="294"/>
      <c r="JM133" s="294"/>
      <c r="JN133" s="294"/>
      <c r="JO133" s="294">
        <v>-760216.76</v>
      </c>
      <c r="JP133" s="294"/>
      <c r="JQ133" s="294">
        <v>0</v>
      </c>
      <c r="JR133" s="294"/>
      <c r="JS133" s="294"/>
      <c r="JT133" s="294"/>
      <c r="JU133" s="294"/>
      <c r="JV133" s="294">
        <v>-938460.75</v>
      </c>
      <c r="JW133" s="294">
        <v>-279432.95</v>
      </c>
      <c r="JX133" s="294"/>
      <c r="JY133" s="294">
        <v>-23500</v>
      </c>
      <c r="JZ133" s="294"/>
      <c r="KA133" s="294"/>
      <c r="KB133" s="294"/>
      <c r="KC133" s="294"/>
      <c r="KD133" s="294"/>
      <c r="KE133" s="294">
        <v>-139093.88</v>
      </c>
      <c r="KF133" s="294"/>
      <c r="KG133" s="294"/>
      <c r="KH133" s="294">
        <v>-1558820.6</v>
      </c>
      <c r="KI133" s="294"/>
      <c r="KJ133" s="294">
        <v>-10577772.41</v>
      </c>
      <c r="KK133" s="294">
        <v>0</v>
      </c>
      <c r="KL133" s="294">
        <v>-100000</v>
      </c>
      <c r="KM133" s="294">
        <v>-2746057.94</v>
      </c>
      <c r="KN133" s="294">
        <v>-530290.03</v>
      </c>
      <c r="KO133" s="294"/>
      <c r="KP133" s="294"/>
      <c r="KQ133" s="294">
        <v>-429965.37</v>
      </c>
      <c r="KR133" s="294">
        <v>0</v>
      </c>
      <c r="KS133" s="294"/>
      <c r="KT133" s="294">
        <v>0</v>
      </c>
      <c r="KU133" s="294"/>
      <c r="KV133" s="294">
        <v>-1460171.78</v>
      </c>
      <c r="KW133" s="294"/>
      <c r="KX133" s="294">
        <v>-1846318.78</v>
      </c>
      <c r="KY133" s="294">
        <v>-10635325.15</v>
      </c>
      <c r="KZ133" s="294"/>
      <c r="LA133" s="294">
        <v>-2091989.4</v>
      </c>
      <c r="LB133" s="294"/>
      <c r="LC133" s="294"/>
      <c r="LD133" s="294">
        <v>0</v>
      </c>
      <c r="LE133" s="294"/>
      <c r="LF133" s="294">
        <v>-4567215.3899999997</v>
      </c>
      <c r="LG133" s="294">
        <v>-7429800</v>
      </c>
      <c r="LH133" s="294"/>
      <c r="LI133" s="294">
        <v>-6148449.8499999996</v>
      </c>
      <c r="LJ133" s="294"/>
      <c r="LK133" s="294">
        <v>0</v>
      </c>
      <c r="LL133" s="294"/>
      <c r="LM133" s="294"/>
      <c r="LN133" s="294">
        <v>-3883731.61</v>
      </c>
      <c r="LO133" s="294">
        <v>-82000</v>
      </c>
      <c r="LP133" s="294">
        <v>0</v>
      </c>
      <c r="LQ133" s="294"/>
      <c r="LR133" s="294">
        <v>-8230016.7199999997</v>
      </c>
      <c r="LS133" s="294">
        <v>-4165000</v>
      </c>
      <c r="LT133" s="294"/>
      <c r="LU133" s="294"/>
      <c r="LV133" s="294"/>
      <c r="LW133" s="294">
        <v>-4873944</v>
      </c>
      <c r="LX133" s="294">
        <v>-103315.71</v>
      </c>
      <c r="LY133" s="294"/>
      <c r="LZ133" s="294">
        <v>-827746</v>
      </c>
      <c r="MA133" s="294">
        <v>0</v>
      </c>
      <c r="MB133" s="294">
        <v>-544773.38</v>
      </c>
      <c r="MC133" s="294"/>
      <c r="MD133" s="294"/>
      <c r="ME133" s="294">
        <v>-2722784.41</v>
      </c>
      <c r="MF133" s="294"/>
      <c r="MG133" s="294"/>
      <c r="MH133" s="294">
        <v>0</v>
      </c>
      <c r="MI133" s="294"/>
      <c r="MJ133" s="294"/>
      <c r="MK133" s="294"/>
      <c r="ML133" s="294"/>
      <c r="MM133" s="294">
        <v>0</v>
      </c>
      <c r="MN133" s="294">
        <v>0</v>
      </c>
      <c r="MO133" s="294">
        <v>-1033537.58</v>
      </c>
      <c r="MP133" s="294"/>
      <c r="MQ133" s="294"/>
      <c r="MR133" s="294"/>
      <c r="MS133" s="294">
        <v>-203700</v>
      </c>
      <c r="MT133" s="294"/>
      <c r="MU133" s="294"/>
      <c r="MV133" s="294">
        <v>0</v>
      </c>
      <c r="MW133" s="294">
        <v>-1285512.8999999999</v>
      </c>
      <c r="MX133" s="294"/>
      <c r="MY133" s="294"/>
      <c r="MZ133" s="294"/>
      <c r="NA133" s="294">
        <v>-3625350.23</v>
      </c>
      <c r="NB133" s="294"/>
      <c r="NC133" s="294"/>
      <c r="ND133" s="294">
        <v>0</v>
      </c>
      <c r="NE133" s="294"/>
      <c r="NF133" s="294"/>
      <c r="NG133" s="294"/>
      <c r="NH133" s="294">
        <v>0</v>
      </c>
      <c r="NI133" s="294"/>
      <c r="NJ133" s="294"/>
      <c r="NK133" s="294">
        <v>0</v>
      </c>
      <c r="NL133" s="294"/>
      <c r="NM133" s="294"/>
      <c r="NN133" s="294">
        <v>0</v>
      </c>
      <c r="NO133" s="294">
        <v>-451993.99</v>
      </c>
      <c r="NP133" s="294">
        <v>-2337144.6</v>
      </c>
      <c r="NQ133" s="294"/>
      <c r="NR133" s="294">
        <v>-682909.01</v>
      </c>
      <c r="NS133" s="294">
        <v>0</v>
      </c>
      <c r="NT133" s="294"/>
      <c r="NU133" s="294"/>
      <c r="NV133" s="294">
        <v>0</v>
      </c>
      <c r="NW133" s="294">
        <v>0</v>
      </c>
      <c r="NX133" s="294">
        <v>-19893803.899999999</v>
      </c>
      <c r="NY133" s="294">
        <v>-84858.47</v>
      </c>
      <c r="NZ133" s="294"/>
      <c r="OA133" s="294"/>
      <c r="OB133" s="294"/>
      <c r="OC133" s="294"/>
      <c r="OD133" s="294"/>
      <c r="OE133" s="294">
        <v>0</v>
      </c>
      <c r="OF133" s="294">
        <v>-8035718.7999999998</v>
      </c>
      <c r="OG133" s="294">
        <v>-9124687.2799999993</v>
      </c>
      <c r="OH133" s="294">
        <v>-12000</v>
      </c>
      <c r="OI133" s="294"/>
      <c r="OJ133" s="294">
        <v>0</v>
      </c>
      <c r="OK133" s="294"/>
      <c r="OL133" s="294"/>
      <c r="OM133" s="294">
        <v>0</v>
      </c>
      <c r="ON133" s="294">
        <v>-5353328.96</v>
      </c>
      <c r="OO133" s="294"/>
      <c r="OP133" s="294"/>
      <c r="OQ133" s="294">
        <v>-10000000</v>
      </c>
      <c r="OR133" s="294">
        <v>0</v>
      </c>
      <c r="OS133" s="294">
        <v>0</v>
      </c>
      <c r="OT133" s="294"/>
      <c r="OU133" s="294">
        <v>0</v>
      </c>
      <c r="OV133" s="294"/>
      <c r="OW133" s="294"/>
      <c r="OX133" s="294">
        <v>-333790.71999999997</v>
      </c>
      <c r="OY133" s="294"/>
      <c r="OZ133" s="294">
        <v>0</v>
      </c>
      <c r="PA133" s="294">
        <v>-2689233.93</v>
      </c>
      <c r="PB133" s="294"/>
      <c r="PC133" s="294"/>
      <c r="PD133" s="294"/>
      <c r="PE133" s="294"/>
      <c r="PF133" s="294"/>
      <c r="PG133" s="294">
        <v>-4108500</v>
      </c>
      <c r="PH133" s="294"/>
      <c r="PI133" s="294">
        <v>0</v>
      </c>
      <c r="PJ133" s="294"/>
      <c r="PK133" s="294"/>
      <c r="PL133" s="294">
        <v>-1160944.95</v>
      </c>
      <c r="PM133" s="294"/>
      <c r="PN133" s="294">
        <v>0</v>
      </c>
      <c r="PO133" s="294">
        <v>-1289595.8500000001</v>
      </c>
      <c r="PP133" s="294"/>
      <c r="PQ133" s="294"/>
      <c r="PR133" s="294"/>
      <c r="PS133" s="294"/>
      <c r="PT133" s="294">
        <v>-113616215.08</v>
      </c>
      <c r="PU133" s="294">
        <v>-3725421.41</v>
      </c>
      <c r="PV133" s="294">
        <v>-80000</v>
      </c>
      <c r="PW133" s="294"/>
      <c r="PX133" s="294"/>
      <c r="PY133" s="294"/>
      <c r="PZ133" s="294">
        <v>0</v>
      </c>
      <c r="QA133" s="294">
        <v>0</v>
      </c>
      <c r="QB133" s="294">
        <v>-2474863.86</v>
      </c>
      <c r="QC133" s="294"/>
      <c r="QD133" s="294">
        <v>-1512041.61</v>
      </c>
      <c r="QE133" s="294">
        <v>-972097.19</v>
      </c>
      <c r="QF133" s="294"/>
      <c r="QG133" s="294"/>
      <c r="QH133" s="294"/>
      <c r="QI133" s="294">
        <v>-2872676.14</v>
      </c>
      <c r="QJ133" s="294">
        <v>-620298.74</v>
      </c>
      <c r="QK133" s="294">
        <v>0</v>
      </c>
      <c r="QL133" s="294">
        <v>-178015</v>
      </c>
      <c r="QM133" s="294"/>
      <c r="QN133" s="294">
        <v>-1611363.11</v>
      </c>
      <c r="QO133" s="294"/>
      <c r="QP133" s="294"/>
      <c r="QQ133" s="294"/>
      <c r="QR133" s="294">
        <v>-466921.36</v>
      </c>
      <c r="QS133" s="294">
        <v>-241503.73</v>
      </c>
      <c r="QT133" s="294"/>
      <c r="QU133" s="294"/>
      <c r="QV133" s="294"/>
      <c r="QW133" s="294"/>
      <c r="QX133" s="294"/>
      <c r="QY133" s="294"/>
      <c r="QZ133" s="294"/>
      <c r="RA133" s="294"/>
      <c r="RB133" s="294"/>
      <c r="RC133" s="294">
        <v>-752094</v>
      </c>
      <c r="RD133" s="294"/>
      <c r="RE133" s="294">
        <v>-471980.64</v>
      </c>
      <c r="RF133" s="294"/>
      <c r="RG133" s="294"/>
      <c r="RH133" s="294"/>
      <c r="RI133" s="294"/>
      <c r="RJ133" s="294"/>
      <c r="RK133" s="294">
        <v>-360</v>
      </c>
      <c r="RL133" s="294"/>
      <c r="RM133" s="294"/>
      <c r="RN133" s="294"/>
      <c r="RO133" s="294">
        <v>-596677.81000000006</v>
      </c>
      <c r="RP133" s="294"/>
      <c r="RQ133" s="294"/>
      <c r="RR133" s="294">
        <v>-1234727.1000000001</v>
      </c>
      <c r="RS133" s="294"/>
      <c r="RT133" s="294"/>
      <c r="RU133" s="294"/>
      <c r="RV133" s="294"/>
      <c r="RW133" s="294"/>
      <c r="RX133" s="294">
        <v>-648635.25</v>
      </c>
      <c r="RY133" s="294"/>
      <c r="RZ133" s="294"/>
      <c r="SA133" s="294">
        <v>-15216557.49</v>
      </c>
      <c r="SB133" s="294"/>
      <c r="SC133" s="294"/>
      <c r="SD133" s="294"/>
      <c r="SE133" s="294">
        <v>-419101.18</v>
      </c>
      <c r="SF133" s="294">
        <v>-847708.6</v>
      </c>
      <c r="SG133" s="294">
        <v>-267846.74</v>
      </c>
      <c r="SH133" s="294">
        <v>0</v>
      </c>
      <c r="SI133" s="294">
        <v>0</v>
      </c>
      <c r="SJ133" s="294"/>
      <c r="SK133" s="294">
        <v>-1211197.0900000001</v>
      </c>
      <c r="SL133" s="294">
        <v>-78350</v>
      </c>
      <c r="SM133" s="294">
        <v>-2056602.77</v>
      </c>
      <c r="SN133" s="294">
        <v>0</v>
      </c>
      <c r="SO133" s="294">
        <v>-346509</v>
      </c>
      <c r="SP133" s="294">
        <v>-5336777.76</v>
      </c>
      <c r="SQ133" s="294"/>
      <c r="SR133" s="294">
        <v>-768124.25</v>
      </c>
      <c r="SS133" s="294">
        <v>-1113840</v>
      </c>
      <c r="ST133" s="294"/>
      <c r="SU133" s="294"/>
      <c r="SV133" s="294">
        <v>-916609.97</v>
      </c>
      <c r="SW133" s="294">
        <v>-940683.33</v>
      </c>
      <c r="SX133" s="294"/>
      <c r="SY133" s="294">
        <v>0</v>
      </c>
      <c r="SZ133" s="294"/>
      <c r="TA133" s="294"/>
      <c r="TB133" s="294"/>
      <c r="TC133" s="294">
        <v>-10000</v>
      </c>
      <c r="TD133" s="294">
        <v>0</v>
      </c>
      <c r="TE133" s="294">
        <v>0</v>
      </c>
      <c r="TF133" s="294">
        <v>0</v>
      </c>
      <c r="TG133" s="294"/>
      <c r="TH133" s="294">
        <v>0</v>
      </c>
      <c r="TI133" s="294"/>
      <c r="TJ133" s="294"/>
      <c r="TK133" s="294"/>
      <c r="TL133" s="294"/>
      <c r="TM133" s="294">
        <v>0</v>
      </c>
      <c r="TN133" s="294"/>
      <c r="TO133" s="294"/>
      <c r="TP133" s="294">
        <v>0</v>
      </c>
      <c r="TQ133" s="294"/>
      <c r="TR133" s="294"/>
      <c r="TS133" s="294">
        <v>0</v>
      </c>
      <c r="TT133" s="294"/>
      <c r="TU133" s="294"/>
      <c r="TV133" s="294"/>
      <c r="TW133" s="294">
        <v>0</v>
      </c>
      <c r="TX133" s="294"/>
      <c r="TY133" s="294"/>
      <c r="TZ133" s="294"/>
      <c r="UA133" s="294">
        <v>-11384831.65</v>
      </c>
      <c r="UB133" s="294">
        <v>-2134253.69</v>
      </c>
      <c r="UC133" s="294"/>
      <c r="UD133" s="294">
        <v>0</v>
      </c>
      <c r="UE133" s="294">
        <v>-1436776.33</v>
      </c>
      <c r="UF133" s="294">
        <v>0</v>
      </c>
      <c r="UG133" s="294"/>
      <c r="UH133" s="294">
        <v>-5703280.0700000003</v>
      </c>
      <c r="UI133" s="294"/>
      <c r="UJ133" s="294"/>
      <c r="UK133" s="294"/>
      <c r="UL133" s="294">
        <v>0</v>
      </c>
      <c r="UM133" s="294"/>
      <c r="UN133" s="294">
        <v>0</v>
      </c>
      <c r="UO133" s="294"/>
      <c r="UP133" s="294">
        <v>-5971600</v>
      </c>
      <c r="UQ133" s="294">
        <v>0</v>
      </c>
      <c r="UR133" s="294"/>
      <c r="US133" s="294">
        <v>-2545314.38</v>
      </c>
      <c r="UT133" s="294"/>
      <c r="UU133" s="294"/>
      <c r="UV133" s="294">
        <v>-2628551.46</v>
      </c>
      <c r="UW133" s="294">
        <v>-113142</v>
      </c>
      <c r="UX133" s="294"/>
      <c r="UY133" s="294">
        <v>-1655850.85</v>
      </c>
      <c r="UZ133" s="294"/>
      <c r="VA133" s="294">
        <v>-5891425.3499999996</v>
      </c>
      <c r="VB133" s="294">
        <v>-4149402.21</v>
      </c>
      <c r="VC133" s="294">
        <v>-4570187.8600000003</v>
      </c>
      <c r="VD133" s="294">
        <v>-780415.48</v>
      </c>
      <c r="VE133" s="294">
        <v>-405554.77</v>
      </c>
      <c r="VF133" s="294">
        <v>-2400008.19</v>
      </c>
      <c r="VG133" s="294">
        <v>-541921.54</v>
      </c>
      <c r="VH133" s="294">
        <v>-2417141.59</v>
      </c>
      <c r="VI133" s="294"/>
      <c r="VJ133" s="294">
        <v>-127533.07</v>
      </c>
      <c r="VK133" s="294">
        <v>-861455.5</v>
      </c>
      <c r="VL133" s="294"/>
      <c r="VM133" s="294"/>
      <c r="VN133" s="294">
        <v>-2021568.62</v>
      </c>
      <c r="VO133" s="294"/>
      <c r="VP133" s="294">
        <v>-1234853.75</v>
      </c>
      <c r="VQ133" s="294">
        <v>0</v>
      </c>
      <c r="VR133" s="294"/>
      <c r="VS133" s="294">
        <v>0</v>
      </c>
      <c r="VT133" s="294">
        <v>0</v>
      </c>
      <c r="VU133" s="294">
        <v>-8577987</v>
      </c>
      <c r="VV133" s="294">
        <v>-106847.5</v>
      </c>
      <c r="VW133" s="294"/>
      <c r="VX133" s="294">
        <v>-2931116.81</v>
      </c>
      <c r="VY133" s="294">
        <v>0</v>
      </c>
      <c r="VZ133" s="294">
        <v>-187602.86</v>
      </c>
      <c r="WA133" s="294"/>
      <c r="WB133" s="294"/>
      <c r="WC133" s="294"/>
      <c r="WD133" s="294">
        <v>0</v>
      </c>
      <c r="WE133" s="294"/>
      <c r="WF133" s="294"/>
      <c r="WG133" s="294">
        <v>-278794.76</v>
      </c>
      <c r="WH133" s="294"/>
      <c r="WI133" s="294"/>
      <c r="WJ133" s="294">
        <v>0</v>
      </c>
      <c r="WK133" s="294"/>
      <c r="WL133" s="294"/>
      <c r="WM133" s="294">
        <v>-20219.919999999998</v>
      </c>
      <c r="WN133" s="294"/>
      <c r="WO133" s="294"/>
      <c r="WP133" s="294"/>
      <c r="WQ133" s="294"/>
      <c r="WR133" s="294"/>
      <c r="WS133" s="294"/>
      <c r="WT133" s="294"/>
      <c r="WU133" s="294"/>
      <c r="WV133" s="294"/>
      <c r="WW133" s="294"/>
      <c r="WX133" s="294"/>
      <c r="WY133" s="294">
        <v>-1820</v>
      </c>
      <c r="WZ133" s="294">
        <v>-168541.19</v>
      </c>
      <c r="XA133" s="294"/>
      <c r="XB133" s="294">
        <v>0</v>
      </c>
      <c r="XC133" s="294">
        <v>0</v>
      </c>
      <c r="XD133" s="294"/>
      <c r="XE133" s="294">
        <v>0</v>
      </c>
      <c r="XF133" s="294"/>
      <c r="XG133" s="294">
        <v>-805979.52</v>
      </c>
      <c r="XH133" s="294">
        <v>-16000</v>
      </c>
      <c r="XI133" s="294"/>
      <c r="XJ133" s="294"/>
      <c r="XK133" s="294"/>
      <c r="XL133" s="294">
        <v>0</v>
      </c>
      <c r="XM133" s="294"/>
      <c r="XN133" s="294"/>
      <c r="XO133" s="294"/>
      <c r="XP133" s="294"/>
      <c r="XQ133" s="294"/>
      <c r="XR133" s="294"/>
      <c r="XS133" s="294"/>
      <c r="XT133" s="294"/>
      <c r="XU133" s="294"/>
      <c r="XV133" s="294"/>
      <c r="XW133" s="294"/>
      <c r="XX133" s="294"/>
      <c r="XY133" s="294">
        <v>0</v>
      </c>
      <c r="XZ133" s="294"/>
      <c r="YA133" s="294"/>
      <c r="YB133" s="294"/>
      <c r="YC133" s="294"/>
      <c r="YD133" s="294"/>
      <c r="YE133" s="294">
        <v>0</v>
      </c>
      <c r="YF133" s="294"/>
      <c r="YG133" s="294"/>
      <c r="YH133" s="294"/>
      <c r="YI133" s="294">
        <v>-2788330.59</v>
      </c>
      <c r="YJ133" s="294"/>
      <c r="YK133" s="294">
        <v>0</v>
      </c>
      <c r="YL133" s="294"/>
      <c r="YM133" s="294">
        <v>0</v>
      </c>
      <c r="YN133" s="294"/>
      <c r="YO133" s="294"/>
      <c r="YP133" s="294">
        <v>0</v>
      </c>
      <c r="YQ133" s="294">
        <v>-406636</v>
      </c>
      <c r="YR133" s="294"/>
      <c r="YS133" s="294"/>
      <c r="YT133" s="294"/>
      <c r="YU133" s="294"/>
      <c r="YV133" s="294">
        <v>-3660809</v>
      </c>
      <c r="YW133" s="294"/>
      <c r="YX133" s="294">
        <v>-2151617.44</v>
      </c>
      <c r="YY133" s="294"/>
      <c r="YZ133" s="294"/>
      <c r="ZA133" s="294">
        <v>-123780</v>
      </c>
      <c r="ZB133" s="294"/>
      <c r="ZC133" s="294">
        <v>-11042610.82</v>
      </c>
      <c r="ZD133" s="294">
        <v>-247357.5</v>
      </c>
      <c r="ZE133" s="294">
        <v>-761648.32</v>
      </c>
      <c r="ZF133" s="294">
        <v>-1651067.76</v>
      </c>
      <c r="ZG133" s="294">
        <v>0</v>
      </c>
      <c r="ZH133" s="294">
        <v>-752264.17</v>
      </c>
      <c r="ZI133" s="294">
        <v>-8596796.5800000001</v>
      </c>
      <c r="ZJ133" s="294">
        <v>-3664068.64</v>
      </c>
      <c r="ZK133" s="294">
        <v>-9313213.1600000001</v>
      </c>
      <c r="ZL133" s="294">
        <v>-1833707.63</v>
      </c>
      <c r="ZM133" s="294"/>
      <c r="ZN133" s="294"/>
      <c r="ZO133" s="294">
        <v>0</v>
      </c>
      <c r="ZP133" s="294"/>
      <c r="ZQ133" s="294"/>
      <c r="ZR133" s="294"/>
      <c r="ZS133" s="294"/>
      <c r="ZT133" s="294">
        <v>-514698.02</v>
      </c>
      <c r="ZU133" s="294">
        <v>-642526.25</v>
      </c>
      <c r="ZV133" s="294"/>
      <c r="ZW133" s="294">
        <v>0</v>
      </c>
      <c r="ZX133" s="294"/>
      <c r="ZY133" s="294"/>
      <c r="ZZ133" s="294"/>
      <c r="AAA133" s="294"/>
      <c r="AAB133" s="294">
        <v>-1089154.3199999998</v>
      </c>
      <c r="AAC133" s="294"/>
      <c r="AAD133" s="294"/>
      <c r="AAE133" s="294"/>
      <c r="AAF133" s="294">
        <v>0</v>
      </c>
      <c r="AAG133" s="294">
        <v>-645637.49</v>
      </c>
      <c r="AAH133" s="294">
        <v>-2897689.5</v>
      </c>
      <c r="AAI133" s="294">
        <v>0</v>
      </c>
      <c r="AAJ133" s="294"/>
      <c r="AAK133" s="294">
        <v>0</v>
      </c>
      <c r="AAL133" s="294"/>
      <c r="AAM133" s="294"/>
      <c r="AAN133" s="294">
        <v>0</v>
      </c>
      <c r="AAO133" s="294">
        <v>0</v>
      </c>
      <c r="AAP133" s="294">
        <v>-415029.96</v>
      </c>
      <c r="AAQ133" s="294"/>
      <c r="AAR133" s="294">
        <v>0</v>
      </c>
      <c r="AAS133" s="294"/>
      <c r="AAT133" s="294"/>
      <c r="AAU133" s="294"/>
      <c r="AAV133" s="294"/>
      <c r="AAW133" s="294"/>
      <c r="AAX133" s="294">
        <v>0</v>
      </c>
      <c r="AAY133" s="294"/>
      <c r="AAZ133" s="294"/>
      <c r="ABA133" s="294"/>
      <c r="ABB133" s="294"/>
      <c r="ABC133" s="294">
        <v>0</v>
      </c>
      <c r="ABD133" s="294"/>
      <c r="ABE133" s="294"/>
      <c r="ABF133" s="294"/>
      <c r="ABG133" s="294"/>
      <c r="ABH133" s="294"/>
      <c r="ABI133" s="294"/>
      <c r="ABJ133" s="294">
        <v>0</v>
      </c>
      <c r="ABK133" s="294">
        <v>0</v>
      </c>
      <c r="ABL133" s="294"/>
      <c r="ABM133" s="294">
        <v>0</v>
      </c>
      <c r="ABN133" s="294"/>
      <c r="ABO133" s="294"/>
      <c r="ABP133" s="294">
        <v>-2030242.31</v>
      </c>
      <c r="ABQ133" s="294">
        <v>-268088.19</v>
      </c>
      <c r="ABR133" s="294">
        <v>-1943477.66</v>
      </c>
      <c r="ABS133" s="294"/>
      <c r="ABT133" s="294"/>
      <c r="ABU133" s="294"/>
      <c r="ABV133" s="294">
        <v>-1425365.18</v>
      </c>
      <c r="ABW133" s="294"/>
      <c r="ABX133" s="294"/>
      <c r="ABY133" s="294">
        <v>27500</v>
      </c>
      <c r="ABZ133" s="294"/>
      <c r="ACA133" s="294">
        <v>-497586.85</v>
      </c>
      <c r="ACB133" s="294">
        <v>-661113</v>
      </c>
      <c r="ACC133" s="294"/>
      <c r="ACD133" s="294"/>
      <c r="ACE133" s="294">
        <v>0</v>
      </c>
      <c r="ACF133" s="294"/>
      <c r="ACG133" s="294">
        <v>-463676.17</v>
      </c>
      <c r="ACH133" s="294">
        <v>-483679</v>
      </c>
      <c r="ACI133" s="294"/>
      <c r="ACJ133" s="294"/>
      <c r="ACK133" s="294"/>
      <c r="ACL133" s="294"/>
      <c r="ACM133" s="294"/>
      <c r="ACN133" s="294"/>
      <c r="ACO133" s="294"/>
      <c r="ACP133" s="294"/>
      <c r="ACQ133" s="294">
        <v>-327761.13</v>
      </c>
      <c r="ACR133" s="294">
        <v>-413235.94</v>
      </c>
      <c r="ACS133" s="294"/>
      <c r="ACT133" s="294"/>
      <c r="ACU133" s="294"/>
      <c r="ACV133" s="294"/>
      <c r="ACW133" s="294"/>
      <c r="ACX133" s="294"/>
      <c r="ACY133" s="294"/>
      <c r="ACZ133" s="294"/>
      <c r="ADA133" s="294"/>
      <c r="ADB133" s="294"/>
      <c r="ADC133" s="294"/>
      <c r="ADD133" s="294"/>
      <c r="ADE133" s="294"/>
      <c r="ADF133" s="294">
        <v>-4822692.18</v>
      </c>
      <c r="ADG133" s="294">
        <v>-2322337.23</v>
      </c>
      <c r="ADH133" s="294"/>
      <c r="ADI133" s="294">
        <v>-292817.03999999998</v>
      </c>
      <c r="ADJ133" s="294">
        <v>-1119837</v>
      </c>
      <c r="ADK133" s="294"/>
      <c r="ADL133" s="294">
        <v>-6794372.3899999997</v>
      </c>
      <c r="ADM133" s="294">
        <v>-2102970.87</v>
      </c>
      <c r="ADN133" s="294">
        <v>-3200528.29</v>
      </c>
      <c r="ADO133" s="294">
        <v>0</v>
      </c>
      <c r="ADP133" s="294">
        <v>-749839</v>
      </c>
      <c r="ADQ133" s="294">
        <v>-21811.599999999999</v>
      </c>
      <c r="ADR133" s="294">
        <v>1060079.1499999999</v>
      </c>
      <c r="ADS133" s="294">
        <v>-831171.1</v>
      </c>
      <c r="ADT133" s="294"/>
      <c r="ADU133" s="294">
        <v>-36599</v>
      </c>
      <c r="ADV133" s="294"/>
      <c r="ADW133" s="294"/>
      <c r="ADX133" s="294"/>
      <c r="ADY133" s="294">
        <v>-3139400.52</v>
      </c>
      <c r="ADZ133" s="294">
        <v>0</v>
      </c>
      <c r="AEA133" s="294">
        <v>0</v>
      </c>
      <c r="AEB133" s="294">
        <v>0</v>
      </c>
      <c r="AEC133" s="294">
        <v>-2892774.86</v>
      </c>
      <c r="AED133" s="294"/>
      <c r="AEE133" s="294">
        <v>0</v>
      </c>
      <c r="AEF133" s="294">
        <v>-113754.5</v>
      </c>
      <c r="AEG133" s="294"/>
      <c r="AEH133" s="294">
        <v>-43642.71</v>
      </c>
      <c r="AEI133" s="294"/>
      <c r="AEJ133" s="294">
        <v>301751.3</v>
      </c>
      <c r="AEK133" s="294">
        <v>-1594005.08</v>
      </c>
      <c r="AEL133" s="294">
        <v>0</v>
      </c>
      <c r="AEM133" s="294">
        <v>0</v>
      </c>
      <c r="AEN133" s="294">
        <v>-599364.24</v>
      </c>
      <c r="AEO133" s="294"/>
      <c r="AEP133" s="294">
        <v>-2226654.9</v>
      </c>
      <c r="AEQ133" s="294"/>
      <c r="AER133" s="294">
        <v>-6386646.3200000003</v>
      </c>
      <c r="AES133" s="294">
        <v>0</v>
      </c>
      <c r="AET133" s="294"/>
      <c r="AEU133" s="294"/>
      <c r="AEV133" s="294"/>
      <c r="AEW133" s="294"/>
      <c r="AEX133" s="294"/>
      <c r="AEY133" s="294"/>
      <c r="AEZ133" s="294">
        <v>-18636.91</v>
      </c>
      <c r="AFA133" s="294"/>
      <c r="AFB133" s="294"/>
      <c r="AFC133" s="294">
        <v>-2422225</v>
      </c>
      <c r="AFD133" s="294"/>
      <c r="AFE133" s="294">
        <v>-10000</v>
      </c>
      <c r="AFF133" s="294"/>
      <c r="AFG133" s="294">
        <v>0</v>
      </c>
      <c r="AFH133" s="294"/>
      <c r="AFI133" s="294"/>
      <c r="AFJ133" s="294"/>
      <c r="AFK133" s="294"/>
      <c r="AFL133" s="294"/>
      <c r="AFM133" s="294">
        <v>-213819.13</v>
      </c>
      <c r="AFN133" s="294"/>
      <c r="AFO133" s="294">
        <v>-983984.78</v>
      </c>
      <c r="AFP133" s="294">
        <v>-1617616.95</v>
      </c>
      <c r="AFQ133" s="294"/>
      <c r="AFR133" s="294"/>
      <c r="AFS133" s="294"/>
      <c r="AFT133" s="294"/>
      <c r="AFU133" s="294"/>
      <c r="AFV133" s="294"/>
      <c r="AFW133" s="294"/>
      <c r="AFX133" s="294"/>
      <c r="AFY133" s="294"/>
      <c r="AFZ133" s="294">
        <v>0</v>
      </c>
      <c r="AGA133" s="294"/>
      <c r="AGB133" s="294"/>
      <c r="AGC133" s="294"/>
      <c r="AGD133" s="294"/>
      <c r="AGE133" s="294"/>
      <c r="AGF133" s="294">
        <v>0</v>
      </c>
      <c r="AGG133" s="294"/>
      <c r="AGH133" s="294"/>
      <c r="AGI133" s="294"/>
      <c r="AGJ133" s="294"/>
      <c r="AGK133" s="294">
        <v>-923167.98</v>
      </c>
      <c r="AGL133" s="294">
        <v>-212124.35</v>
      </c>
      <c r="AGM133" s="294">
        <v>-2115835.2000000002</v>
      </c>
      <c r="AGN133" s="294">
        <v>-1995634.69</v>
      </c>
      <c r="AGO133" s="294"/>
      <c r="AGP133" s="294"/>
      <c r="AGQ133" s="294">
        <v>0</v>
      </c>
      <c r="AGR133" s="294">
        <v>0</v>
      </c>
      <c r="AGS133" s="294">
        <v>-2136268.0299999998</v>
      </c>
      <c r="AGT133" s="294">
        <v>-1739061.19</v>
      </c>
      <c r="AGU133" s="294"/>
      <c r="AGV133" s="294"/>
      <c r="AGW133" s="294"/>
      <c r="AGX133" s="294"/>
      <c r="AGY133" s="294">
        <v>0</v>
      </c>
      <c r="AGZ133" s="294"/>
      <c r="AHA133" s="294">
        <v>-72000</v>
      </c>
      <c r="AHB133" s="294"/>
      <c r="AHC133" s="294"/>
      <c r="AHD133" s="294"/>
      <c r="AHE133" s="294">
        <v>0</v>
      </c>
      <c r="AHF133" s="294">
        <v>0</v>
      </c>
      <c r="AHG133" s="294"/>
      <c r="AHH133" s="294"/>
      <c r="AHI133" s="294"/>
      <c r="AHJ133" s="294"/>
      <c r="AHK133" s="294">
        <v>0</v>
      </c>
      <c r="AHL133" s="294"/>
      <c r="AHM133" s="294">
        <v>0</v>
      </c>
      <c r="AHN133" s="294">
        <v>-996383.4</v>
      </c>
      <c r="AHO133" s="294"/>
      <c r="AHP133" s="294">
        <v>0</v>
      </c>
      <c r="AHQ133" s="294">
        <v>-99880.18</v>
      </c>
      <c r="AHR133" s="329">
        <v>0</v>
      </c>
      <c r="AHS133" s="294">
        <f t="shared" si="55"/>
        <v>-798522694.5400008</v>
      </c>
      <c r="AHT133" s="271" t="b">
        <f t="shared" si="54"/>
        <v>1</v>
      </c>
      <c r="AHU133" s="271" t="s">
        <v>6275</v>
      </c>
      <c r="AHV133" s="271" t="s">
        <v>6203</v>
      </c>
      <c r="AHW133" s="271" t="s">
        <v>6204</v>
      </c>
    </row>
    <row r="134" spans="1:907" ht="24" x14ac:dyDescent="0.8">
      <c r="A134" s="270" t="s">
        <v>6275</v>
      </c>
      <c r="B134" s="270" t="s">
        <v>6205</v>
      </c>
      <c r="C134" s="271" t="s">
        <v>6206</v>
      </c>
      <c r="D134" s="294">
        <v>0</v>
      </c>
      <c r="E134" s="294">
        <v>0</v>
      </c>
      <c r="F134" s="294">
        <v>0</v>
      </c>
      <c r="G134" s="294"/>
      <c r="H134" s="294">
        <v>0</v>
      </c>
      <c r="I134" s="294">
        <v>0</v>
      </c>
      <c r="J134" s="294"/>
      <c r="K134" s="294"/>
      <c r="L134" s="294">
        <v>0</v>
      </c>
      <c r="M134" s="294">
        <v>0</v>
      </c>
      <c r="N134" s="294">
        <v>-20322.98</v>
      </c>
      <c r="O134" s="294">
        <v>0</v>
      </c>
      <c r="P134" s="294">
        <v>0</v>
      </c>
      <c r="Q134" s="294"/>
      <c r="R134" s="294">
        <v>0</v>
      </c>
      <c r="S134" s="294"/>
      <c r="T134" s="294"/>
      <c r="U134" s="294">
        <v>-360662.99</v>
      </c>
      <c r="V134" s="294"/>
      <c r="W134" s="294">
        <v>0</v>
      </c>
      <c r="X134" s="294"/>
      <c r="Y134" s="294">
        <v>0</v>
      </c>
      <c r="Z134" s="294">
        <v>0</v>
      </c>
      <c r="AA134" s="294">
        <v>0</v>
      </c>
      <c r="AB134" s="294">
        <v>0</v>
      </c>
      <c r="AC134" s="294">
        <v>0</v>
      </c>
      <c r="AD134" s="294">
        <v>0</v>
      </c>
      <c r="AE134" s="294">
        <v>0</v>
      </c>
      <c r="AF134" s="294">
        <v>0</v>
      </c>
      <c r="AG134" s="294">
        <v>0</v>
      </c>
      <c r="AH134" s="294">
        <v>0</v>
      </c>
      <c r="AI134" s="294">
        <v>0</v>
      </c>
      <c r="AJ134" s="294"/>
      <c r="AK134" s="294">
        <v>0</v>
      </c>
      <c r="AL134" s="294">
        <v>0</v>
      </c>
      <c r="AM134" s="294">
        <v>0</v>
      </c>
      <c r="AN134" s="294">
        <v>-66000</v>
      </c>
      <c r="AO134" s="294">
        <v>-100473.18</v>
      </c>
      <c r="AP134" s="294">
        <v>0</v>
      </c>
      <c r="AQ134" s="294">
        <v>0</v>
      </c>
      <c r="AR134" s="294">
        <v>0</v>
      </c>
      <c r="AS134" s="294">
        <v>0</v>
      </c>
      <c r="AT134" s="294"/>
      <c r="AU134" s="294">
        <v>0</v>
      </c>
      <c r="AV134" s="294">
        <v>-284118.92</v>
      </c>
      <c r="AW134" s="294">
        <v>0</v>
      </c>
      <c r="AX134" s="294">
        <v>0</v>
      </c>
      <c r="AY134" s="294">
        <v>0</v>
      </c>
      <c r="AZ134" s="294">
        <v>0</v>
      </c>
      <c r="BA134" s="294"/>
      <c r="BB134" s="294"/>
      <c r="BC134" s="294"/>
      <c r="BD134" s="294">
        <v>0</v>
      </c>
      <c r="BE134" s="294">
        <v>0</v>
      </c>
      <c r="BF134" s="294">
        <v>0</v>
      </c>
      <c r="BG134" s="294">
        <v>0</v>
      </c>
      <c r="BH134" s="294">
        <v>-417889.35</v>
      </c>
      <c r="BI134" s="294">
        <v>0</v>
      </c>
      <c r="BJ134" s="294">
        <v>0</v>
      </c>
      <c r="BK134" s="294">
        <v>0</v>
      </c>
      <c r="BL134" s="294">
        <v>0</v>
      </c>
      <c r="BM134" s="294">
        <v>0</v>
      </c>
      <c r="BN134" s="294">
        <v>0</v>
      </c>
      <c r="BO134" s="294">
        <v>0</v>
      </c>
      <c r="BP134" s="294">
        <v>0</v>
      </c>
      <c r="BQ134" s="294">
        <v>0</v>
      </c>
      <c r="BR134" s="294">
        <v>0</v>
      </c>
      <c r="BS134" s="294">
        <v>0</v>
      </c>
      <c r="BT134" s="294">
        <v>0</v>
      </c>
      <c r="BU134" s="294">
        <v>-20345.07</v>
      </c>
      <c r="BV134" s="294"/>
      <c r="BW134" s="294"/>
      <c r="BX134" s="294">
        <v>-62605.11</v>
      </c>
      <c r="BY134" s="294">
        <v>0</v>
      </c>
      <c r="BZ134" s="294">
        <v>0</v>
      </c>
      <c r="CA134" s="294">
        <v>0</v>
      </c>
      <c r="CB134" s="294">
        <v>0</v>
      </c>
      <c r="CC134" s="294">
        <v>0</v>
      </c>
      <c r="CD134" s="294">
        <v>0</v>
      </c>
      <c r="CE134" s="294">
        <v>0</v>
      </c>
      <c r="CF134" s="294">
        <v>0</v>
      </c>
      <c r="CG134" s="294">
        <v>0</v>
      </c>
      <c r="CH134" s="294">
        <v>0</v>
      </c>
      <c r="CI134" s="294">
        <v>0</v>
      </c>
      <c r="CJ134" s="294">
        <v>0</v>
      </c>
      <c r="CK134" s="294">
        <v>0</v>
      </c>
      <c r="CL134" s="294"/>
      <c r="CM134" s="294">
        <v>0</v>
      </c>
      <c r="CN134" s="294">
        <v>0</v>
      </c>
      <c r="CO134" s="294">
        <v>0</v>
      </c>
      <c r="CP134" s="294">
        <v>0</v>
      </c>
      <c r="CQ134" s="294">
        <v>0</v>
      </c>
      <c r="CR134" s="294">
        <v>0</v>
      </c>
      <c r="CS134" s="294">
        <v>0</v>
      </c>
      <c r="CT134" s="294"/>
      <c r="CU134" s="294">
        <v>0</v>
      </c>
      <c r="CV134" s="294">
        <v>-48991.38</v>
      </c>
      <c r="CW134" s="294">
        <v>-182501.65</v>
      </c>
      <c r="CX134" s="294">
        <v>0</v>
      </c>
      <c r="CY134" s="294">
        <v>0</v>
      </c>
      <c r="CZ134" s="294">
        <v>0</v>
      </c>
      <c r="DA134" s="294"/>
      <c r="DB134" s="294">
        <v>0</v>
      </c>
      <c r="DC134" s="294">
        <v>0</v>
      </c>
      <c r="DD134" s="294">
        <v>0</v>
      </c>
      <c r="DE134" s="294">
        <v>-511702.04</v>
      </c>
      <c r="DF134" s="294">
        <v>0</v>
      </c>
      <c r="DG134" s="294">
        <v>0</v>
      </c>
      <c r="DH134" s="294">
        <v>0</v>
      </c>
      <c r="DI134" s="294"/>
      <c r="DJ134" s="294">
        <v>0</v>
      </c>
      <c r="DK134" s="294">
        <v>0</v>
      </c>
      <c r="DL134" s="294">
        <v>0</v>
      </c>
      <c r="DM134" s="294">
        <v>0</v>
      </c>
      <c r="DN134" s="294">
        <v>0</v>
      </c>
      <c r="DO134" s="294">
        <v>0</v>
      </c>
      <c r="DP134" s="294">
        <v>0</v>
      </c>
      <c r="DQ134" s="294">
        <v>0</v>
      </c>
      <c r="DR134" s="294">
        <v>0</v>
      </c>
      <c r="DS134" s="294">
        <v>0</v>
      </c>
      <c r="DT134" s="294">
        <v>0</v>
      </c>
      <c r="DU134" s="294">
        <v>0</v>
      </c>
      <c r="DV134" s="294">
        <v>0</v>
      </c>
      <c r="DW134" s="294">
        <v>0</v>
      </c>
      <c r="DX134" s="294">
        <v>0</v>
      </c>
      <c r="DY134" s="294"/>
      <c r="DZ134" s="294">
        <v>0</v>
      </c>
      <c r="EA134" s="294">
        <v>0</v>
      </c>
      <c r="EB134" s="294">
        <v>0</v>
      </c>
      <c r="EC134" s="294">
        <v>0</v>
      </c>
      <c r="ED134" s="294">
        <v>0</v>
      </c>
      <c r="EE134" s="294">
        <v>0</v>
      </c>
      <c r="EF134" s="294"/>
      <c r="EG134" s="294">
        <v>-187882.98</v>
      </c>
      <c r="EH134" s="294">
        <v>0</v>
      </c>
      <c r="EI134" s="294">
        <v>0</v>
      </c>
      <c r="EJ134" s="294">
        <v>0</v>
      </c>
      <c r="EK134" s="294"/>
      <c r="EL134" s="294">
        <v>0</v>
      </c>
      <c r="EM134" s="294">
        <v>-42739.99</v>
      </c>
      <c r="EN134" s="294">
        <v>0</v>
      </c>
      <c r="EO134" s="294">
        <v>0</v>
      </c>
      <c r="EP134" s="294">
        <v>0</v>
      </c>
      <c r="EQ134" s="294">
        <v>0</v>
      </c>
      <c r="ER134" s="294">
        <v>0</v>
      </c>
      <c r="ES134" s="294">
        <v>0</v>
      </c>
      <c r="ET134" s="294">
        <v>0</v>
      </c>
      <c r="EU134" s="294">
        <v>0</v>
      </c>
      <c r="EV134" s="294">
        <v>0</v>
      </c>
      <c r="EW134" s="294">
        <v>0</v>
      </c>
      <c r="EX134" s="294"/>
      <c r="EY134" s="294">
        <v>0</v>
      </c>
      <c r="EZ134" s="294">
        <v>0</v>
      </c>
      <c r="FA134" s="294"/>
      <c r="FB134" s="294">
        <v>0</v>
      </c>
      <c r="FC134" s="294">
        <v>0</v>
      </c>
      <c r="FD134" s="294">
        <v>0</v>
      </c>
      <c r="FE134" s="294">
        <v>0</v>
      </c>
      <c r="FF134" s="294">
        <v>0</v>
      </c>
      <c r="FG134" s="294">
        <v>0</v>
      </c>
      <c r="FH134" s="294">
        <v>0</v>
      </c>
      <c r="FI134" s="294">
        <v>0</v>
      </c>
      <c r="FJ134" s="294">
        <v>0</v>
      </c>
      <c r="FK134" s="294">
        <v>0</v>
      </c>
      <c r="FL134" s="294"/>
      <c r="FM134" s="294">
        <v>0</v>
      </c>
      <c r="FN134" s="294">
        <v>0</v>
      </c>
      <c r="FO134" s="294">
        <v>-300783.19</v>
      </c>
      <c r="FP134" s="294">
        <v>0</v>
      </c>
      <c r="FQ134" s="294">
        <v>-13982881.26</v>
      </c>
      <c r="FR134" s="294">
        <v>0</v>
      </c>
      <c r="FS134" s="294">
        <v>0</v>
      </c>
      <c r="FT134" s="294">
        <v>0</v>
      </c>
      <c r="FU134" s="294"/>
      <c r="FV134" s="294">
        <v>0</v>
      </c>
      <c r="FW134" s="294">
        <v>0</v>
      </c>
      <c r="FX134" s="294">
        <v>0</v>
      </c>
      <c r="FY134" s="294">
        <v>0</v>
      </c>
      <c r="FZ134" s="294">
        <v>0</v>
      </c>
      <c r="GA134" s="294">
        <v>0</v>
      </c>
      <c r="GB134" s="294">
        <v>0</v>
      </c>
      <c r="GC134" s="294">
        <v>0</v>
      </c>
      <c r="GD134" s="294">
        <v>0</v>
      </c>
      <c r="GE134" s="294">
        <v>0</v>
      </c>
      <c r="GF134" s="294">
        <v>-213698.23</v>
      </c>
      <c r="GG134" s="294">
        <v>0</v>
      </c>
      <c r="GH134" s="294">
        <v>140000.15</v>
      </c>
      <c r="GI134" s="294">
        <v>-165499.43</v>
      </c>
      <c r="GJ134" s="294">
        <v>0</v>
      </c>
      <c r="GK134" s="294">
        <v>-210349.15</v>
      </c>
      <c r="GL134" s="294">
        <v>0</v>
      </c>
      <c r="GM134" s="294">
        <v>0</v>
      </c>
      <c r="GN134" s="294">
        <v>0</v>
      </c>
      <c r="GO134" s="294">
        <v>-667948.04</v>
      </c>
      <c r="GP134" s="294">
        <v>-1048401.45</v>
      </c>
      <c r="GQ134" s="294">
        <v>-849419.77</v>
      </c>
      <c r="GR134" s="294">
        <v>0</v>
      </c>
      <c r="GS134" s="294"/>
      <c r="GT134" s="294">
        <v>0</v>
      </c>
      <c r="GU134" s="294">
        <v>0</v>
      </c>
      <c r="GV134" s="294">
        <v>-1622706.23</v>
      </c>
      <c r="GW134" s="294">
        <v>0</v>
      </c>
      <c r="GX134" s="294"/>
      <c r="GY134" s="294"/>
      <c r="GZ134" s="294"/>
      <c r="HA134" s="294"/>
      <c r="HB134" s="294"/>
      <c r="HC134" s="294"/>
      <c r="HD134" s="294"/>
      <c r="HE134" s="294">
        <v>-923726.6</v>
      </c>
      <c r="HF134" s="294">
        <v>-162305.06</v>
      </c>
      <c r="HG134" s="294">
        <v>0</v>
      </c>
      <c r="HH134" s="294">
        <v>-443230.45</v>
      </c>
      <c r="HI134" s="294">
        <v>0</v>
      </c>
      <c r="HJ134" s="294">
        <v>0</v>
      </c>
      <c r="HK134" s="294">
        <v>0</v>
      </c>
      <c r="HL134" s="294"/>
      <c r="HM134" s="294">
        <v>0</v>
      </c>
      <c r="HN134" s="294">
        <v>-196807.5</v>
      </c>
      <c r="HO134" s="294"/>
      <c r="HP134" s="294">
        <v>0</v>
      </c>
      <c r="HQ134" s="294">
        <v>0</v>
      </c>
      <c r="HR134" s="294">
        <v>0</v>
      </c>
      <c r="HS134" s="294">
        <v>0</v>
      </c>
      <c r="HT134" s="294">
        <v>0</v>
      </c>
      <c r="HU134" s="294">
        <v>0</v>
      </c>
      <c r="HV134" s="294">
        <v>0</v>
      </c>
      <c r="HW134" s="294"/>
      <c r="HX134" s="294">
        <v>0</v>
      </c>
      <c r="HY134" s="294"/>
      <c r="HZ134" s="294">
        <v>0</v>
      </c>
      <c r="IA134" s="294">
        <v>0</v>
      </c>
      <c r="IB134" s="294">
        <v>0</v>
      </c>
      <c r="IC134" s="294">
        <v>0</v>
      </c>
      <c r="ID134" s="294">
        <v>0</v>
      </c>
      <c r="IE134" s="294">
        <v>0</v>
      </c>
      <c r="IF134" s="294">
        <v>-629120</v>
      </c>
      <c r="IG134" s="294">
        <v>0</v>
      </c>
      <c r="IH134" s="294"/>
      <c r="II134" s="294">
        <v>-1368023.66</v>
      </c>
      <c r="IJ134" s="294">
        <v>0</v>
      </c>
      <c r="IK134" s="294">
        <v>-518773.38</v>
      </c>
      <c r="IL134" s="294"/>
      <c r="IM134" s="294">
        <v>0</v>
      </c>
      <c r="IN134" s="294">
        <v>0</v>
      </c>
      <c r="IO134" s="294">
        <v>-289795.89</v>
      </c>
      <c r="IP134" s="294">
        <v>0</v>
      </c>
      <c r="IQ134" s="294">
        <v>-93337.78</v>
      </c>
      <c r="IR134" s="294">
        <v>-67649.05</v>
      </c>
      <c r="IS134" s="294">
        <v>0</v>
      </c>
      <c r="IT134" s="294"/>
      <c r="IU134" s="294">
        <v>0</v>
      </c>
      <c r="IV134" s="294">
        <v>0</v>
      </c>
      <c r="IW134" s="294">
        <v>375010.29</v>
      </c>
      <c r="IX134" s="294">
        <v>-152955.70000000001</v>
      </c>
      <c r="IY134" s="294">
        <v>0</v>
      </c>
      <c r="IZ134" s="294">
        <v>0</v>
      </c>
      <c r="JA134" s="294">
        <v>0</v>
      </c>
      <c r="JB134" s="294">
        <v>0</v>
      </c>
      <c r="JC134" s="294">
        <v>0</v>
      </c>
      <c r="JD134" s="294">
        <v>0</v>
      </c>
      <c r="JE134" s="294">
        <v>0</v>
      </c>
      <c r="JF134" s="294">
        <v>0</v>
      </c>
      <c r="JG134" s="294">
        <v>0</v>
      </c>
      <c r="JH134" s="294"/>
      <c r="JI134" s="294">
        <v>0</v>
      </c>
      <c r="JJ134" s="294">
        <v>0</v>
      </c>
      <c r="JK134" s="294">
        <v>0</v>
      </c>
      <c r="JL134" s="294">
        <v>0</v>
      </c>
      <c r="JM134" s="294">
        <v>0</v>
      </c>
      <c r="JN134" s="294">
        <v>-145505.01</v>
      </c>
      <c r="JO134" s="294">
        <v>0</v>
      </c>
      <c r="JP134" s="294"/>
      <c r="JQ134" s="294">
        <v>0</v>
      </c>
      <c r="JR134" s="294">
        <v>0</v>
      </c>
      <c r="JS134" s="294"/>
      <c r="JT134" s="294">
        <v>-229434.08</v>
      </c>
      <c r="JU134" s="294">
        <v>0</v>
      </c>
      <c r="JV134" s="294">
        <v>-870445.57</v>
      </c>
      <c r="JW134" s="294">
        <v>0</v>
      </c>
      <c r="JX134" s="294">
        <v>-948951.96</v>
      </c>
      <c r="JY134" s="294">
        <v>-62410.31</v>
      </c>
      <c r="JZ134" s="294">
        <v>0</v>
      </c>
      <c r="KA134" s="294">
        <v>0</v>
      </c>
      <c r="KB134" s="294">
        <v>-1037115.94</v>
      </c>
      <c r="KC134" s="294">
        <v>0</v>
      </c>
      <c r="KD134" s="294">
        <v>0</v>
      </c>
      <c r="KE134" s="294">
        <v>0</v>
      </c>
      <c r="KF134" s="294">
        <v>0</v>
      </c>
      <c r="KG134" s="294">
        <v>0</v>
      </c>
      <c r="KH134" s="294">
        <v>0</v>
      </c>
      <c r="KI134" s="294">
        <v>0</v>
      </c>
      <c r="KJ134" s="294"/>
      <c r="KK134" s="294">
        <v>0</v>
      </c>
      <c r="KL134" s="294">
        <v>1E-3</v>
      </c>
      <c r="KM134" s="294">
        <v>-600283.29</v>
      </c>
      <c r="KN134" s="294">
        <v>0</v>
      </c>
      <c r="KO134" s="294">
        <v>-282096.94</v>
      </c>
      <c r="KP134" s="294"/>
      <c r="KQ134" s="294">
        <v>0</v>
      </c>
      <c r="KR134" s="294">
        <v>0</v>
      </c>
      <c r="KS134" s="294">
        <v>0</v>
      </c>
      <c r="KT134" s="294">
        <v>0</v>
      </c>
      <c r="KU134" s="294">
        <v>0</v>
      </c>
      <c r="KV134" s="294">
        <v>0</v>
      </c>
      <c r="KW134" s="294">
        <v>0</v>
      </c>
      <c r="KX134" s="294">
        <v>0</v>
      </c>
      <c r="KY134" s="294">
        <v>0</v>
      </c>
      <c r="KZ134" s="294">
        <v>0</v>
      </c>
      <c r="LA134" s="294">
        <v>0</v>
      </c>
      <c r="LB134" s="294"/>
      <c r="LC134" s="294">
        <v>0</v>
      </c>
      <c r="LD134" s="294">
        <v>0</v>
      </c>
      <c r="LE134" s="294">
        <v>0</v>
      </c>
      <c r="LF134" s="294">
        <v>-199294.91</v>
      </c>
      <c r="LG134" s="294">
        <v>-327373.71000000002</v>
      </c>
      <c r="LH134" s="294"/>
      <c r="LI134" s="294">
        <v>0</v>
      </c>
      <c r="LJ134" s="294">
        <v>0</v>
      </c>
      <c r="LK134" s="294">
        <v>0</v>
      </c>
      <c r="LL134" s="294">
        <v>0</v>
      </c>
      <c r="LM134" s="294"/>
      <c r="LN134" s="294">
        <v>-560377.5</v>
      </c>
      <c r="LO134" s="294">
        <v>-92851.79</v>
      </c>
      <c r="LP134" s="294">
        <v>0</v>
      </c>
      <c r="LQ134" s="294"/>
      <c r="LR134" s="294">
        <v>0</v>
      </c>
      <c r="LS134" s="294">
        <v>0</v>
      </c>
      <c r="LT134" s="294">
        <v>0</v>
      </c>
      <c r="LU134" s="294">
        <v>-396138.44</v>
      </c>
      <c r="LV134" s="294"/>
      <c r="LW134" s="294">
        <v>0</v>
      </c>
      <c r="LX134" s="294"/>
      <c r="LY134" s="294">
        <v>0</v>
      </c>
      <c r="LZ134" s="294"/>
      <c r="MA134" s="294"/>
      <c r="MB134" s="294"/>
      <c r="MC134" s="294">
        <v>0</v>
      </c>
      <c r="MD134" s="294">
        <v>0</v>
      </c>
      <c r="ME134" s="294">
        <v>0</v>
      </c>
      <c r="MF134" s="294"/>
      <c r="MG134" s="294">
        <v>0</v>
      </c>
      <c r="MH134" s="294">
        <v>0</v>
      </c>
      <c r="MI134" s="294"/>
      <c r="MJ134" s="294">
        <v>0</v>
      </c>
      <c r="MK134" s="294"/>
      <c r="ML134" s="294">
        <v>0</v>
      </c>
      <c r="MM134" s="294">
        <v>0</v>
      </c>
      <c r="MN134" s="294">
        <v>0</v>
      </c>
      <c r="MO134" s="294">
        <v>0</v>
      </c>
      <c r="MP134" s="294">
        <v>0</v>
      </c>
      <c r="MQ134" s="294">
        <v>-447206.58</v>
      </c>
      <c r="MR134" s="294">
        <v>0</v>
      </c>
      <c r="MS134" s="294">
        <v>0</v>
      </c>
      <c r="MT134" s="294">
        <v>0</v>
      </c>
      <c r="MU134" s="294">
        <v>0</v>
      </c>
      <c r="MV134" s="294">
        <v>0</v>
      </c>
      <c r="MW134" s="294">
        <v>0</v>
      </c>
      <c r="MX134" s="294">
        <v>0</v>
      </c>
      <c r="MY134" s="294">
        <v>-435024.5601</v>
      </c>
      <c r="MZ134" s="294">
        <v>0</v>
      </c>
      <c r="NA134" s="294">
        <v>-3761822.96</v>
      </c>
      <c r="NB134" s="294">
        <v>0</v>
      </c>
      <c r="NC134" s="294">
        <v>-86000.25</v>
      </c>
      <c r="ND134" s="294">
        <v>0</v>
      </c>
      <c r="NE134" s="294">
        <v>-198299.15</v>
      </c>
      <c r="NF134" s="294">
        <v>0</v>
      </c>
      <c r="NG134" s="294">
        <v>-357578.72</v>
      </c>
      <c r="NH134" s="294">
        <v>0</v>
      </c>
      <c r="NI134" s="294">
        <v>0</v>
      </c>
      <c r="NJ134" s="294">
        <v>0</v>
      </c>
      <c r="NK134" s="294">
        <v>0</v>
      </c>
      <c r="NL134" s="294"/>
      <c r="NM134" s="294">
        <v>0</v>
      </c>
      <c r="NN134" s="294">
        <v>0</v>
      </c>
      <c r="NO134" s="294">
        <v>-230702.75</v>
      </c>
      <c r="NP134" s="294">
        <v>0</v>
      </c>
      <c r="NQ134" s="294">
        <v>0</v>
      </c>
      <c r="NR134" s="294">
        <v>0</v>
      </c>
      <c r="NS134" s="294">
        <v>0</v>
      </c>
      <c r="NT134" s="294">
        <v>0</v>
      </c>
      <c r="NU134" s="294"/>
      <c r="NV134" s="294">
        <v>0</v>
      </c>
      <c r="NW134" s="294">
        <v>0</v>
      </c>
      <c r="NX134" s="294">
        <v>-7200000</v>
      </c>
      <c r="NY134" s="294">
        <v>-118020.84</v>
      </c>
      <c r="NZ134" s="294">
        <v>-320545.09000000003</v>
      </c>
      <c r="OA134" s="294">
        <v>0</v>
      </c>
      <c r="OB134" s="294"/>
      <c r="OC134" s="294">
        <v>-136322.57999999999</v>
      </c>
      <c r="OD134" s="294">
        <v>-4346000.43</v>
      </c>
      <c r="OE134" s="294">
        <v>0</v>
      </c>
      <c r="OF134" s="294">
        <v>0</v>
      </c>
      <c r="OG134" s="294">
        <v>-1712358.2</v>
      </c>
      <c r="OH134" s="294">
        <v>-163418.97</v>
      </c>
      <c r="OI134" s="294">
        <v>0</v>
      </c>
      <c r="OJ134" s="294">
        <v>0</v>
      </c>
      <c r="OK134" s="294"/>
      <c r="OL134" s="294">
        <v>0</v>
      </c>
      <c r="OM134" s="294">
        <v>0</v>
      </c>
      <c r="ON134" s="294">
        <v>0</v>
      </c>
      <c r="OO134" s="294">
        <v>-2099652.96</v>
      </c>
      <c r="OP134" s="294">
        <v>-117446.16</v>
      </c>
      <c r="OQ134" s="294">
        <v>0</v>
      </c>
      <c r="OR134" s="294">
        <v>0</v>
      </c>
      <c r="OS134" s="294">
        <v>-1499117.72</v>
      </c>
      <c r="OT134" s="294">
        <v>-443131.85</v>
      </c>
      <c r="OU134" s="294">
        <v>-1261495.74</v>
      </c>
      <c r="OV134" s="294">
        <v>0</v>
      </c>
      <c r="OW134" s="294">
        <v>0</v>
      </c>
      <c r="OX134" s="294">
        <v>0</v>
      </c>
      <c r="OY134" s="294">
        <v>0</v>
      </c>
      <c r="OZ134" s="294">
        <v>0</v>
      </c>
      <c r="PA134" s="294">
        <v>-44960.31</v>
      </c>
      <c r="PB134" s="294">
        <v>0</v>
      </c>
      <c r="PC134" s="294"/>
      <c r="PD134" s="294">
        <v>0</v>
      </c>
      <c r="PE134" s="294">
        <v>0</v>
      </c>
      <c r="PF134" s="294">
        <v>0</v>
      </c>
      <c r="PG134" s="294">
        <v>0</v>
      </c>
      <c r="PH134" s="294">
        <v>-748066.44</v>
      </c>
      <c r="PI134" s="294">
        <v>0</v>
      </c>
      <c r="PJ134" s="294">
        <v>0</v>
      </c>
      <c r="PK134" s="294">
        <v>-29736.92</v>
      </c>
      <c r="PL134" s="294"/>
      <c r="PM134" s="294">
        <v>0</v>
      </c>
      <c r="PN134" s="294">
        <v>0</v>
      </c>
      <c r="PO134" s="294">
        <v>0</v>
      </c>
      <c r="PP134" s="294">
        <v>-153562.14000000001</v>
      </c>
      <c r="PQ134" s="294">
        <v>0</v>
      </c>
      <c r="PR134" s="294">
        <v>0</v>
      </c>
      <c r="PS134" s="294">
        <v>0</v>
      </c>
      <c r="PT134" s="294">
        <v>0</v>
      </c>
      <c r="PU134" s="294">
        <v>0</v>
      </c>
      <c r="PV134" s="294">
        <v>0</v>
      </c>
      <c r="PW134" s="294">
        <v>0</v>
      </c>
      <c r="PX134" s="294">
        <v>-1865147.22</v>
      </c>
      <c r="PY134" s="294">
        <v>0</v>
      </c>
      <c r="PZ134" s="294">
        <v>0</v>
      </c>
      <c r="QA134" s="294">
        <v>0</v>
      </c>
      <c r="QB134" s="294">
        <v>-840126.21</v>
      </c>
      <c r="QC134" s="294">
        <v>0</v>
      </c>
      <c r="QD134" s="294">
        <v>-601253.38</v>
      </c>
      <c r="QE134" s="294">
        <v>0</v>
      </c>
      <c r="QF134" s="294">
        <v>0</v>
      </c>
      <c r="QG134" s="294">
        <v>0</v>
      </c>
      <c r="QH134" s="294">
        <v>0</v>
      </c>
      <c r="QI134" s="294">
        <v>0</v>
      </c>
      <c r="QJ134" s="294"/>
      <c r="QK134" s="294">
        <v>0</v>
      </c>
      <c r="QL134" s="294">
        <v>0</v>
      </c>
      <c r="QM134" s="294">
        <v>0</v>
      </c>
      <c r="QN134" s="294">
        <v>0</v>
      </c>
      <c r="QO134" s="294">
        <v>0</v>
      </c>
      <c r="QP134" s="294">
        <v>-594065.56999999995</v>
      </c>
      <c r="QQ134" s="294">
        <v>-387989.03</v>
      </c>
      <c r="QR134" s="294">
        <v>-27394.86</v>
      </c>
      <c r="QS134" s="294">
        <v>-153001.67000000001</v>
      </c>
      <c r="QT134" s="294"/>
      <c r="QU134" s="294">
        <v>0</v>
      </c>
      <c r="QV134" s="294">
        <v>0</v>
      </c>
      <c r="QW134" s="294">
        <v>0</v>
      </c>
      <c r="QX134" s="294">
        <v>0</v>
      </c>
      <c r="QY134" s="294">
        <v>0</v>
      </c>
      <c r="QZ134" s="294">
        <v>0</v>
      </c>
      <c r="RA134" s="294">
        <v>0</v>
      </c>
      <c r="RB134" s="294">
        <v>0</v>
      </c>
      <c r="RC134" s="294">
        <v>0</v>
      </c>
      <c r="RD134" s="294">
        <v>0</v>
      </c>
      <c r="RE134" s="294">
        <v>0</v>
      </c>
      <c r="RF134" s="294">
        <v>0</v>
      </c>
      <c r="RG134" s="294"/>
      <c r="RH134" s="294">
        <v>0</v>
      </c>
      <c r="RI134" s="294">
        <v>0</v>
      </c>
      <c r="RJ134" s="294">
        <v>0</v>
      </c>
      <c r="RK134" s="294">
        <v>0</v>
      </c>
      <c r="RL134" s="294">
        <v>0</v>
      </c>
      <c r="RM134" s="294"/>
      <c r="RN134" s="294">
        <v>0</v>
      </c>
      <c r="RO134" s="294">
        <v>0</v>
      </c>
      <c r="RP134" s="294">
        <v>0</v>
      </c>
      <c r="RQ134" s="294">
        <v>0</v>
      </c>
      <c r="RR134" s="294">
        <v>0</v>
      </c>
      <c r="RS134" s="294">
        <v>-58296.13</v>
      </c>
      <c r="RT134" s="294"/>
      <c r="RU134" s="294">
        <v>0</v>
      </c>
      <c r="RV134" s="294">
        <v>0</v>
      </c>
      <c r="RW134" s="294">
        <v>0</v>
      </c>
      <c r="RX134" s="294">
        <v>0</v>
      </c>
      <c r="RY134" s="294"/>
      <c r="RZ134" s="294">
        <v>0</v>
      </c>
      <c r="SA134" s="294">
        <v>-343848.51</v>
      </c>
      <c r="SB134" s="294"/>
      <c r="SC134" s="294">
        <v>0</v>
      </c>
      <c r="SD134" s="294">
        <v>0</v>
      </c>
      <c r="SE134" s="294">
        <v>0</v>
      </c>
      <c r="SF134" s="294">
        <v>0</v>
      </c>
      <c r="SG134" s="294">
        <v>0</v>
      </c>
      <c r="SH134" s="294">
        <v>0</v>
      </c>
      <c r="SI134" s="294">
        <v>0</v>
      </c>
      <c r="SJ134" s="294">
        <v>0</v>
      </c>
      <c r="SK134" s="294">
        <v>0</v>
      </c>
      <c r="SL134" s="294">
        <v>0</v>
      </c>
      <c r="SM134" s="294">
        <v>0</v>
      </c>
      <c r="SN134" s="294">
        <v>0</v>
      </c>
      <c r="SO134" s="294">
        <v>0</v>
      </c>
      <c r="SP134" s="294">
        <v>0</v>
      </c>
      <c r="SQ134" s="294">
        <v>-68765.960000000006</v>
      </c>
      <c r="SR134" s="294">
        <v>0</v>
      </c>
      <c r="SS134" s="294">
        <v>0</v>
      </c>
      <c r="ST134" s="294">
        <v>0</v>
      </c>
      <c r="SU134" s="294">
        <v>-1399345.4</v>
      </c>
      <c r="SV134" s="294">
        <v>0</v>
      </c>
      <c r="SW134" s="294">
        <v>-34218.01</v>
      </c>
      <c r="SX134" s="294">
        <v>0</v>
      </c>
      <c r="SY134" s="294">
        <v>0</v>
      </c>
      <c r="SZ134" s="294">
        <v>0</v>
      </c>
      <c r="TA134" s="294">
        <v>0</v>
      </c>
      <c r="TB134" s="294">
        <v>0</v>
      </c>
      <c r="TC134" s="294">
        <v>0</v>
      </c>
      <c r="TD134" s="294">
        <v>0</v>
      </c>
      <c r="TE134" s="294">
        <v>0</v>
      </c>
      <c r="TF134" s="294">
        <v>0</v>
      </c>
      <c r="TG134" s="294">
        <v>0</v>
      </c>
      <c r="TH134" s="294">
        <v>0</v>
      </c>
      <c r="TI134" s="294">
        <v>0</v>
      </c>
      <c r="TJ134" s="294">
        <v>0</v>
      </c>
      <c r="TK134" s="294">
        <v>0</v>
      </c>
      <c r="TL134" s="294">
        <v>0</v>
      </c>
      <c r="TM134" s="294">
        <v>0</v>
      </c>
      <c r="TN134" s="294">
        <v>0</v>
      </c>
      <c r="TO134" s="294">
        <v>0</v>
      </c>
      <c r="TP134" s="294">
        <v>0</v>
      </c>
      <c r="TQ134" s="294">
        <v>-137743.4</v>
      </c>
      <c r="TR134" s="294">
        <v>0</v>
      </c>
      <c r="TS134" s="294">
        <v>0</v>
      </c>
      <c r="TT134" s="294">
        <v>0</v>
      </c>
      <c r="TU134" s="294">
        <v>0</v>
      </c>
      <c r="TV134" s="294">
        <v>0</v>
      </c>
      <c r="TW134" s="294">
        <v>0</v>
      </c>
      <c r="TX134" s="294">
        <v>0</v>
      </c>
      <c r="TY134" s="294">
        <v>0</v>
      </c>
      <c r="TZ134" s="294">
        <v>0</v>
      </c>
      <c r="UA134" s="294">
        <v>-144234.09</v>
      </c>
      <c r="UB134" s="294">
        <v>-390930.84</v>
      </c>
      <c r="UC134" s="294">
        <v>0</v>
      </c>
      <c r="UD134" s="294">
        <v>0</v>
      </c>
      <c r="UE134" s="294">
        <v>0</v>
      </c>
      <c r="UF134" s="294">
        <v>0</v>
      </c>
      <c r="UG134" s="294">
        <v>0</v>
      </c>
      <c r="UH134" s="294">
        <v>0</v>
      </c>
      <c r="UI134" s="294">
        <v>0</v>
      </c>
      <c r="UJ134" s="294">
        <v>0</v>
      </c>
      <c r="UK134" s="294">
        <v>0</v>
      </c>
      <c r="UL134" s="294">
        <v>0</v>
      </c>
      <c r="UM134" s="294">
        <v>0</v>
      </c>
      <c r="UN134" s="294">
        <v>0</v>
      </c>
      <c r="UO134" s="294">
        <v>0</v>
      </c>
      <c r="UP134" s="294">
        <v>-113510.21</v>
      </c>
      <c r="UQ134" s="294">
        <v>0</v>
      </c>
      <c r="UR134" s="294">
        <v>0</v>
      </c>
      <c r="US134" s="294">
        <v>-4266504.26</v>
      </c>
      <c r="UT134" s="294"/>
      <c r="UU134" s="294">
        <v>-919335.2</v>
      </c>
      <c r="UV134" s="294">
        <v>-100773.75</v>
      </c>
      <c r="UW134" s="294">
        <v>-567251.97</v>
      </c>
      <c r="UX134" s="294"/>
      <c r="UY134" s="294">
        <v>-1749629.11</v>
      </c>
      <c r="UZ134" s="294">
        <v>-50470.07</v>
      </c>
      <c r="VA134" s="294">
        <v>-1825695.07</v>
      </c>
      <c r="VB134" s="294"/>
      <c r="VC134" s="294">
        <v>-1441179.25</v>
      </c>
      <c r="VD134" s="294">
        <v>-1000794.36</v>
      </c>
      <c r="VE134" s="294">
        <v>-1107920</v>
      </c>
      <c r="VF134" s="294">
        <v>-36075.96</v>
      </c>
      <c r="VG134" s="294">
        <v>-242273.11</v>
      </c>
      <c r="VH134" s="294">
        <v>-1543019.18</v>
      </c>
      <c r="VI134" s="294">
        <v>0</v>
      </c>
      <c r="VJ134" s="294">
        <v>0</v>
      </c>
      <c r="VK134" s="294">
        <v>-3479.07</v>
      </c>
      <c r="VL134" s="294">
        <v>447395.65</v>
      </c>
      <c r="VM134" s="294">
        <v>0</v>
      </c>
      <c r="VN134" s="294">
        <v>0</v>
      </c>
      <c r="VO134" s="294">
        <v>-258148</v>
      </c>
      <c r="VP134" s="294">
        <v>0</v>
      </c>
      <c r="VQ134" s="294">
        <v>0</v>
      </c>
      <c r="VR134" s="294">
        <v>-974429.98</v>
      </c>
      <c r="VS134" s="294">
        <v>0</v>
      </c>
      <c r="VT134" s="294">
        <v>0</v>
      </c>
      <c r="VU134" s="294">
        <v>0</v>
      </c>
      <c r="VV134" s="294">
        <v>0</v>
      </c>
      <c r="VW134" s="294">
        <v>0</v>
      </c>
      <c r="VX134" s="294">
        <v>0</v>
      </c>
      <c r="VY134" s="294">
        <v>0</v>
      </c>
      <c r="VZ134" s="294">
        <v>0</v>
      </c>
      <c r="WA134" s="294"/>
      <c r="WB134" s="294">
        <v>0</v>
      </c>
      <c r="WC134" s="294">
        <v>0</v>
      </c>
      <c r="WD134" s="294">
        <v>0</v>
      </c>
      <c r="WE134" s="294"/>
      <c r="WF134" s="294">
        <v>0</v>
      </c>
      <c r="WG134" s="294">
        <v>0</v>
      </c>
      <c r="WH134" s="294">
        <v>0</v>
      </c>
      <c r="WI134" s="294">
        <v>0</v>
      </c>
      <c r="WJ134" s="294">
        <v>0</v>
      </c>
      <c r="WK134" s="294">
        <v>0</v>
      </c>
      <c r="WL134" s="294">
        <v>0</v>
      </c>
      <c r="WM134" s="294">
        <v>0</v>
      </c>
      <c r="WN134" s="294">
        <v>0</v>
      </c>
      <c r="WO134" s="294">
        <v>-1017899.49</v>
      </c>
      <c r="WP134" s="294"/>
      <c r="WQ134" s="294">
        <v>0</v>
      </c>
      <c r="WR134" s="294">
        <v>0</v>
      </c>
      <c r="WS134" s="294">
        <v>0</v>
      </c>
      <c r="WT134" s="294">
        <v>0</v>
      </c>
      <c r="WU134" s="294">
        <v>0</v>
      </c>
      <c r="WV134" s="294"/>
      <c r="WW134" s="294"/>
      <c r="WX134" s="294">
        <v>0</v>
      </c>
      <c r="WY134" s="294">
        <v>0</v>
      </c>
      <c r="WZ134" s="294"/>
      <c r="XA134" s="294">
        <v>0</v>
      </c>
      <c r="XB134" s="294">
        <v>0</v>
      </c>
      <c r="XC134" s="294">
        <v>0</v>
      </c>
      <c r="XD134" s="294">
        <v>0</v>
      </c>
      <c r="XE134" s="294">
        <v>0</v>
      </c>
      <c r="XF134" s="294"/>
      <c r="XG134" s="294">
        <v>-562595.31999999995</v>
      </c>
      <c r="XH134" s="294"/>
      <c r="XI134" s="294">
        <v>0</v>
      </c>
      <c r="XJ134" s="294">
        <v>0</v>
      </c>
      <c r="XK134" s="294">
        <v>0</v>
      </c>
      <c r="XL134" s="294">
        <v>0</v>
      </c>
      <c r="XM134" s="294">
        <v>0</v>
      </c>
      <c r="XN134" s="294">
        <v>0</v>
      </c>
      <c r="XO134" s="294">
        <v>0</v>
      </c>
      <c r="XP134" s="294"/>
      <c r="XQ134" s="294">
        <v>0</v>
      </c>
      <c r="XR134" s="294">
        <v>0</v>
      </c>
      <c r="XS134" s="294"/>
      <c r="XT134" s="294">
        <v>0</v>
      </c>
      <c r="XU134" s="294"/>
      <c r="XV134" s="294">
        <v>0</v>
      </c>
      <c r="XW134" s="294">
        <v>0</v>
      </c>
      <c r="XX134" s="294">
        <v>0</v>
      </c>
      <c r="XY134" s="294">
        <v>0</v>
      </c>
      <c r="XZ134" s="294">
        <v>0</v>
      </c>
      <c r="YA134" s="294">
        <v>0</v>
      </c>
      <c r="YB134" s="294">
        <v>0</v>
      </c>
      <c r="YC134" s="294">
        <v>0</v>
      </c>
      <c r="YD134" s="294">
        <v>0</v>
      </c>
      <c r="YE134" s="294">
        <v>0</v>
      </c>
      <c r="YF134" s="294">
        <v>0</v>
      </c>
      <c r="YG134" s="294">
        <v>0</v>
      </c>
      <c r="YH134" s="294">
        <v>0</v>
      </c>
      <c r="YI134" s="294">
        <v>0</v>
      </c>
      <c r="YJ134" s="294">
        <v>0</v>
      </c>
      <c r="YK134" s="294">
        <v>0</v>
      </c>
      <c r="YL134" s="294">
        <v>0</v>
      </c>
      <c r="YM134" s="294">
        <v>0</v>
      </c>
      <c r="YN134" s="294">
        <v>0</v>
      </c>
      <c r="YO134" s="294">
        <v>0</v>
      </c>
      <c r="YP134" s="294">
        <v>0</v>
      </c>
      <c r="YQ134" s="294">
        <v>0</v>
      </c>
      <c r="YR134" s="294">
        <v>0</v>
      </c>
      <c r="YS134" s="294">
        <v>0</v>
      </c>
      <c r="YT134" s="294">
        <v>0</v>
      </c>
      <c r="YU134" s="294">
        <v>0</v>
      </c>
      <c r="YV134" s="294">
        <v>0</v>
      </c>
      <c r="YW134" s="294">
        <v>0</v>
      </c>
      <c r="YX134" s="294">
        <v>0</v>
      </c>
      <c r="YY134" s="294">
        <v>0</v>
      </c>
      <c r="YZ134" s="294">
        <v>-189673.09</v>
      </c>
      <c r="ZA134" s="294">
        <v>-281721.65000000002</v>
      </c>
      <c r="ZB134" s="294">
        <v>0</v>
      </c>
      <c r="ZC134" s="294">
        <v>-80625.47</v>
      </c>
      <c r="ZD134" s="294">
        <v>0</v>
      </c>
      <c r="ZE134" s="294">
        <v>0</v>
      </c>
      <c r="ZF134" s="294">
        <v>-268366.40000000002</v>
      </c>
      <c r="ZG134" s="294">
        <v>0</v>
      </c>
      <c r="ZH134" s="294">
        <v>0</v>
      </c>
      <c r="ZI134" s="294">
        <v>0</v>
      </c>
      <c r="ZJ134" s="294">
        <v>0</v>
      </c>
      <c r="ZK134" s="294">
        <v>0</v>
      </c>
      <c r="ZL134" s="294">
        <v>-10212376.130000001</v>
      </c>
      <c r="ZM134" s="294">
        <v>-2838458.58</v>
      </c>
      <c r="ZN134" s="294">
        <v>-3840964.54</v>
      </c>
      <c r="ZO134" s="294">
        <v>-1304840.05</v>
      </c>
      <c r="ZP134" s="294">
        <v>-3617128.83</v>
      </c>
      <c r="ZQ134" s="294">
        <v>-279961.59999999998</v>
      </c>
      <c r="ZR134" s="294">
        <v>-5821136.8499999996</v>
      </c>
      <c r="ZS134" s="294"/>
      <c r="ZT134" s="294">
        <v>-3943365</v>
      </c>
      <c r="ZU134" s="294">
        <v>-4226205.75</v>
      </c>
      <c r="ZV134" s="294">
        <v>-528721.84</v>
      </c>
      <c r="ZW134" s="294">
        <v>-6808140.5300000003</v>
      </c>
      <c r="ZX134" s="294">
        <v>-74509.88</v>
      </c>
      <c r="ZY134" s="294">
        <v>-2456499.17</v>
      </c>
      <c r="ZZ134" s="294">
        <v>-1978810.78</v>
      </c>
      <c r="AAA134" s="294"/>
      <c r="AAB134" s="294">
        <v>-416245.32</v>
      </c>
      <c r="AAC134" s="294">
        <v>-382967.82</v>
      </c>
      <c r="AAD134" s="294">
        <v>-3868248.25</v>
      </c>
      <c r="AAE134" s="294">
        <v>-4579.75</v>
      </c>
      <c r="AAF134" s="294">
        <v>-1065866.1499999999</v>
      </c>
      <c r="AAG134" s="294">
        <v>-645224.41</v>
      </c>
      <c r="AAH134" s="294">
        <v>0</v>
      </c>
      <c r="AAI134" s="294">
        <v>0</v>
      </c>
      <c r="AAJ134" s="294">
        <v>0</v>
      </c>
      <c r="AAK134" s="294">
        <v>0</v>
      </c>
      <c r="AAL134" s="294">
        <v>0</v>
      </c>
      <c r="AAM134" s="294">
        <v>0</v>
      </c>
      <c r="AAN134" s="294">
        <v>0</v>
      </c>
      <c r="AAO134" s="294"/>
      <c r="AAP134" s="294">
        <v>0</v>
      </c>
      <c r="AAQ134" s="294">
        <v>0</v>
      </c>
      <c r="AAR134" s="294">
        <v>0</v>
      </c>
      <c r="AAS134" s="294">
        <v>0</v>
      </c>
      <c r="AAT134" s="294">
        <v>0</v>
      </c>
      <c r="AAU134" s="294">
        <v>0</v>
      </c>
      <c r="AAV134" s="294">
        <v>0</v>
      </c>
      <c r="AAW134" s="294">
        <v>0</v>
      </c>
      <c r="AAX134" s="294">
        <v>0</v>
      </c>
      <c r="AAY134" s="294"/>
      <c r="AAZ134" s="294">
        <v>0</v>
      </c>
      <c r="ABA134" s="294">
        <v>-432799.15</v>
      </c>
      <c r="ABB134" s="294">
        <v>0</v>
      </c>
      <c r="ABC134" s="294">
        <v>0</v>
      </c>
      <c r="ABD134" s="294">
        <v>0</v>
      </c>
      <c r="ABE134" s="294">
        <v>0</v>
      </c>
      <c r="ABF134" s="294">
        <v>0</v>
      </c>
      <c r="ABG134" s="294">
        <v>0</v>
      </c>
      <c r="ABH134" s="294">
        <v>0</v>
      </c>
      <c r="ABI134" s="294">
        <v>0</v>
      </c>
      <c r="ABJ134" s="294">
        <v>0</v>
      </c>
      <c r="ABK134" s="294">
        <v>0</v>
      </c>
      <c r="ABL134" s="294">
        <v>0</v>
      </c>
      <c r="ABM134" s="294">
        <v>0</v>
      </c>
      <c r="ABN134" s="294">
        <v>0</v>
      </c>
      <c r="ABO134" s="294"/>
      <c r="ABP134" s="294">
        <v>0</v>
      </c>
      <c r="ABQ134" s="294"/>
      <c r="ABR134" s="294">
        <v>0</v>
      </c>
      <c r="ABS134" s="294"/>
      <c r="ABT134" s="294"/>
      <c r="ABU134" s="294">
        <v>0</v>
      </c>
      <c r="ABV134" s="294">
        <v>0</v>
      </c>
      <c r="ABW134" s="294"/>
      <c r="ABX134" s="294">
        <v>-68836.600000000006</v>
      </c>
      <c r="ABY134" s="294"/>
      <c r="ABZ134" s="294">
        <v>0</v>
      </c>
      <c r="ACA134" s="294"/>
      <c r="ACB134" s="294">
        <v>0</v>
      </c>
      <c r="ACC134" s="294">
        <v>0</v>
      </c>
      <c r="ACD134" s="294"/>
      <c r="ACE134" s="294">
        <v>0</v>
      </c>
      <c r="ACF134" s="294">
        <v>0</v>
      </c>
      <c r="ACG134" s="294">
        <v>-191609.01</v>
      </c>
      <c r="ACH134" s="294"/>
      <c r="ACI134" s="294">
        <v>0</v>
      </c>
      <c r="ACJ134" s="294">
        <v>0</v>
      </c>
      <c r="ACK134" s="294">
        <v>0</v>
      </c>
      <c r="ACL134" s="294">
        <v>0</v>
      </c>
      <c r="ACM134" s="294"/>
      <c r="ACN134" s="294">
        <v>-28193.06</v>
      </c>
      <c r="ACO134" s="294">
        <v>0</v>
      </c>
      <c r="ACP134" s="294"/>
      <c r="ACQ134" s="294">
        <v>0</v>
      </c>
      <c r="ACR134" s="294">
        <v>0</v>
      </c>
      <c r="ACS134" s="294">
        <v>-964746.88</v>
      </c>
      <c r="ACT134" s="294">
        <v>-837359.74</v>
      </c>
      <c r="ACU134" s="294">
        <v>0</v>
      </c>
      <c r="ACV134" s="294">
        <v>0</v>
      </c>
      <c r="ACW134" s="294">
        <v>0</v>
      </c>
      <c r="ACX134" s="294">
        <v>0</v>
      </c>
      <c r="ACY134" s="294">
        <v>0</v>
      </c>
      <c r="ACZ134" s="294">
        <v>0</v>
      </c>
      <c r="ADA134" s="294">
        <v>0</v>
      </c>
      <c r="ADB134" s="294"/>
      <c r="ADC134" s="294">
        <v>0</v>
      </c>
      <c r="ADD134" s="294">
        <v>0</v>
      </c>
      <c r="ADE134" s="294"/>
      <c r="ADF134" s="294"/>
      <c r="ADG134" s="294">
        <v>0</v>
      </c>
      <c r="ADH134" s="294"/>
      <c r="ADI134" s="294">
        <v>-90598.7</v>
      </c>
      <c r="ADJ134" s="294">
        <v>-82417.570000000007</v>
      </c>
      <c r="ADK134" s="294">
        <v>-156.53</v>
      </c>
      <c r="ADL134" s="294">
        <v>0</v>
      </c>
      <c r="ADM134" s="294">
        <v>0</v>
      </c>
      <c r="ADN134" s="294">
        <v>0</v>
      </c>
      <c r="ADO134" s="294">
        <v>0</v>
      </c>
      <c r="ADP134" s="294">
        <v>0</v>
      </c>
      <c r="ADQ134" s="294"/>
      <c r="ADR134" s="294"/>
      <c r="ADS134" s="294">
        <v>0</v>
      </c>
      <c r="ADT134" s="294">
        <v>0</v>
      </c>
      <c r="ADU134" s="294">
        <v>-679005.26</v>
      </c>
      <c r="ADV134" s="294">
        <v>0</v>
      </c>
      <c r="ADW134" s="294"/>
      <c r="ADX134" s="294"/>
      <c r="ADY134" s="294"/>
      <c r="ADZ134" s="294">
        <v>-414856.77</v>
      </c>
      <c r="AEA134" s="294">
        <v>0</v>
      </c>
      <c r="AEB134" s="294">
        <v>0</v>
      </c>
      <c r="AEC134" s="294"/>
      <c r="AED134" s="294"/>
      <c r="AEE134" s="294">
        <v>0</v>
      </c>
      <c r="AEF134" s="294">
        <v>0</v>
      </c>
      <c r="AEG134" s="294">
        <v>0</v>
      </c>
      <c r="AEH134" s="294">
        <v>-8753.43</v>
      </c>
      <c r="AEI134" s="294"/>
      <c r="AEJ134" s="294">
        <v>-592375.82999999996</v>
      </c>
      <c r="AEK134" s="294"/>
      <c r="AEL134" s="294">
        <v>0</v>
      </c>
      <c r="AEM134" s="294">
        <v>0</v>
      </c>
      <c r="AEN134" s="294">
        <v>-370116.56</v>
      </c>
      <c r="AEO134" s="294">
        <v>0</v>
      </c>
      <c r="AEP134" s="294"/>
      <c r="AEQ134" s="294"/>
      <c r="AER134" s="294">
        <v>-542692.32999999996</v>
      </c>
      <c r="AES134" s="294">
        <v>0</v>
      </c>
      <c r="AET134" s="294">
        <v>0</v>
      </c>
      <c r="AEU134" s="294">
        <v>0</v>
      </c>
      <c r="AEV134" s="294">
        <v>0</v>
      </c>
      <c r="AEW134" s="294">
        <v>-30448.09</v>
      </c>
      <c r="AEX134" s="294">
        <v>47790.9</v>
      </c>
      <c r="AEY134" s="294">
        <v>0</v>
      </c>
      <c r="AEZ134" s="294">
        <v>0</v>
      </c>
      <c r="AFA134" s="294">
        <v>0</v>
      </c>
      <c r="AFB134" s="294">
        <v>0</v>
      </c>
      <c r="AFC134" s="294">
        <v>-533519.06000000006</v>
      </c>
      <c r="AFD134" s="294">
        <v>-156375.59</v>
      </c>
      <c r="AFE134" s="294"/>
      <c r="AFF134" s="294">
        <v>0</v>
      </c>
      <c r="AFG134" s="294">
        <v>-0.03</v>
      </c>
      <c r="AFH134" s="294"/>
      <c r="AFI134" s="294">
        <v>0</v>
      </c>
      <c r="AFJ134" s="294">
        <v>0</v>
      </c>
      <c r="AFK134" s="294">
        <v>0</v>
      </c>
      <c r="AFL134" s="294">
        <v>0</v>
      </c>
      <c r="AFM134" s="294">
        <v>0</v>
      </c>
      <c r="AFN134" s="294">
        <v>0</v>
      </c>
      <c r="AFO134" s="294">
        <v>0</v>
      </c>
      <c r="AFP134" s="294">
        <v>-412996.35</v>
      </c>
      <c r="AFQ134" s="294">
        <v>-267309.34999999998</v>
      </c>
      <c r="AFR134" s="294">
        <v>0</v>
      </c>
      <c r="AFS134" s="294">
        <v>0</v>
      </c>
      <c r="AFT134" s="294">
        <v>0</v>
      </c>
      <c r="AFU134" s="294">
        <v>0</v>
      </c>
      <c r="AFV134" s="294">
        <v>0</v>
      </c>
      <c r="AFW134" s="294">
        <v>0</v>
      </c>
      <c r="AFX134" s="294">
        <v>0</v>
      </c>
      <c r="AFY134" s="294">
        <v>0</v>
      </c>
      <c r="AFZ134" s="294">
        <v>0</v>
      </c>
      <c r="AGA134" s="294">
        <v>0</v>
      </c>
      <c r="AGB134" s="294">
        <v>0</v>
      </c>
      <c r="AGC134" s="294">
        <v>0</v>
      </c>
      <c r="AGD134" s="294"/>
      <c r="AGE134" s="294">
        <v>0</v>
      </c>
      <c r="AGF134" s="294">
        <v>0</v>
      </c>
      <c r="AGG134" s="294">
        <v>0</v>
      </c>
      <c r="AGH134" s="294">
        <v>0</v>
      </c>
      <c r="AGI134" s="294">
        <v>-183273.01</v>
      </c>
      <c r="AGJ134" s="294">
        <v>0</v>
      </c>
      <c r="AGK134" s="294">
        <v>0</v>
      </c>
      <c r="AGL134" s="294">
        <v>0</v>
      </c>
      <c r="AGM134" s="294">
        <v>0</v>
      </c>
      <c r="AGN134" s="294">
        <v>0</v>
      </c>
      <c r="AGO134" s="294">
        <v>0</v>
      </c>
      <c r="AGP134" s="294">
        <v>0</v>
      </c>
      <c r="AGQ134" s="294">
        <v>-1331888.48</v>
      </c>
      <c r="AGR134" s="294">
        <v>0</v>
      </c>
      <c r="AGS134" s="294">
        <v>0</v>
      </c>
      <c r="AGT134" s="294">
        <v>0</v>
      </c>
      <c r="AGU134" s="294">
        <v>0</v>
      </c>
      <c r="AGV134" s="294">
        <v>-5302814.1100000003</v>
      </c>
      <c r="AGW134" s="294">
        <v>-464091.4</v>
      </c>
      <c r="AGX134" s="294">
        <v>0</v>
      </c>
      <c r="AGY134" s="294">
        <v>0</v>
      </c>
      <c r="AGZ134" s="294">
        <v>0</v>
      </c>
      <c r="AHA134" s="294">
        <v>0</v>
      </c>
      <c r="AHB134" s="294">
        <v>-341522.47</v>
      </c>
      <c r="AHC134" s="294">
        <v>0</v>
      </c>
      <c r="AHD134" s="294">
        <v>-105576.96000000001</v>
      </c>
      <c r="AHE134" s="294">
        <v>0</v>
      </c>
      <c r="AHF134" s="294">
        <v>-530231.34</v>
      </c>
      <c r="AHG134" s="294">
        <v>0</v>
      </c>
      <c r="AHH134" s="294">
        <v>-26834.45</v>
      </c>
      <c r="AHI134" s="294">
        <v>0</v>
      </c>
      <c r="AHJ134" s="294">
        <v>0</v>
      </c>
      <c r="AHK134" s="294">
        <v>0</v>
      </c>
      <c r="AHL134" s="294">
        <v>-501127.15</v>
      </c>
      <c r="AHM134" s="294">
        <v>-543363.96</v>
      </c>
      <c r="AHN134" s="294">
        <v>-198376.36</v>
      </c>
      <c r="AHO134" s="294">
        <v>0</v>
      </c>
      <c r="AHP134" s="294">
        <v>-549483.71</v>
      </c>
      <c r="AHQ134" s="294">
        <v>0</v>
      </c>
      <c r="AHR134" s="329">
        <v>-283144.46000000002</v>
      </c>
      <c r="AHS134" s="294">
        <f t="shared" si="55"/>
        <v>-153895076.46910003</v>
      </c>
      <c r="AHT134" s="271" t="b">
        <f t="shared" si="54"/>
        <v>1</v>
      </c>
      <c r="AHU134" s="271" t="s">
        <v>6275</v>
      </c>
      <c r="AHV134" s="271" t="s">
        <v>6205</v>
      </c>
      <c r="AHW134" s="271" t="s">
        <v>6206</v>
      </c>
    </row>
    <row r="135" spans="1:907" ht="24" x14ac:dyDescent="0.8">
      <c r="A135" s="270" t="s">
        <v>6275</v>
      </c>
      <c r="B135" s="270" t="s">
        <v>6207</v>
      </c>
      <c r="C135" s="271" t="s">
        <v>6208</v>
      </c>
      <c r="D135" s="294">
        <v>0</v>
      </c>
      <c r="E135" s="294">
        <v>-1429929.39</v>
      </c>
      <c r="F135" s="294"/>
      <c r="G135" s="294"/>
      <c r="H135" s="294">
        <v>0</v>
      </c>
      <c r="I135" s="294"/>
      <c r="J135" s="294"/>
      <c r="K135" s="294"/>
      <c r="L135" s="294">
        <v>0</v>
      </c>
      <c r="M135" s="294">
        <v>0</v>
      </c>
      <c r="N135" s="294">
        <v>0</v>
      </c>
      <c r="O135" s="294"/>
      <c r="P135" s="294"/>
      <c r="Q135" s="294"/>
      <c r="R135" s="294"/>
      <c r="S135" s="294"/>
      <c r="T135" s="294"/>
      <c r="U135" s="294"/>
      <c r="V135" s="294">
        <v>0</v>
      </c>
      <c r="W135" s="294"/>
      <c r="X135" s="294">
        <v>-255982</v>
      </c>
      <c r="Y135" s="294">
        <v>0</v>
      </c>
      <c r="Z135" s="294"/>
      <c r="AA135" s="294">
        <v>0</v>
      </c>
      <c r="AB135" s="294">
        <v>0</v>
      </c>
      <c r="AC135" s="294">
        <v>-1048625</v>
      </c>
      <c r="AD135" s="294">
        <v>0</v>
      </c>
      <c r="AE135" s="294">
        <v>-421532.47</v>
      </c>
      <c r="AF135" s="294">
        <v>0</v>
      </c>
      <c r="AG135" s="294">
        <v>0</v>
      </c>
      <c r="AH135" s="294">
        <v>0</v>
      </c>
      <c r="AI135" s="294">
        <v>0</v>
      </c>
      <c r="AJ135" s="294">
        <v>0</v>
      </c>
      <c r="AK135" s="294">
        <v>0</v>
      </c>
      <c r="AL135" s="294">
        <v>0</v>
      </c>
      <c r="AM135" s="294">
        <v>0</v>
      </c>
      <c r="AN135" s="294">
        <v>-273580.5</v>
      </c>
      <c r="AO135" s="294">
        <v>-199762</v>
      </c>
      <c r="AP135" s="294"/>
      <c r="AQ135" s="294">
        <v>0</v>
      </c>
      <c r="AR135" s="294">
        <v>0</v>
      </c>
      <c r="AS135" s="294"/>
      <c r="AT135" s="294"/>
      <c r="AU135" s="294">
        <v>-601451</v>
      </c>
      <c r="AV135" s="294">
        <v>-1260780.45</v>
      </c>
      <c r="AW135" s="294"/>
      <c r="AX135" s="294"/>
      <c r="AY135" s="294"/>
      <c r="AZ135" s="294"/>
      <c r="BA135" s="294"/>
      <c r="BB135" s="294"/>
      <c r="BC135" s="294"/>
      <c r="BD135" s="294"/>
      <c r="BE135" s="294">
        <v>0</v>
      </c>
      <c r="BF135" s="294"/>
      <c r="BG135" s="294"/>
      <c r="BH135" s="294">
        <v>0</v>
      </c>
      <c r="BI135" s="294">
        <v>-170000</v>
      </c>
      <c r="BJ135" s="294"/>
      <c r="BK135" s="294"/>
      <c r="BL135" s="294"/>
      <c r="BM135" s="294">
        <v>0</v>
      </c>
      <c r="BN135" s="294">
        <v>0</v>
      </c>
      <c r="BO135" s="294"/>
      <c r="BP135" s="294"/>
      <c r="BQ135" s="294"/>
      <c r="BR135" s="294">
        <v>0</v>
      </c>
      <c r="BS135" s="294">
        <v>0</v>
      </c>
      <c r="BT135" s="294"/>
      <c r="BU135" s="294"/>
      <c r="BV135" s="294">
        <v>0</v>
      </c>
      <c r="BW135" s="294">
        <v>-452500</v>
      </c>
      <c r="BX135" s="294">
        <v>0</v>
      </c>
      <c r="BY135" s="294"/>
      <c r="BZ135" s="294"/>
      <c r="CA135" s="294"/>
      <c r="CB135" s="294"/>
      <c r="CC135" s="294"/>
      <c r="CD135" s="294"/>
      <c r="CE135" s="294"/>
      <c r="CF135" s="294"/>
      <c r="CG135" s="294"/>
      <c r="CH135" s="294">
        <v>0</v>
      </c>
      <c r="CI135" s="294">
        <v>0</v>
      </c>
      <c r="CJ135" s="294"/>
      <c r="CK135" s="294">
        <v>0</v>
      </c>
      <c r="CL135" s="294"/>
      <c r="CM135" s="294">
        <v>0</v>
      </c>
      <c r="CN135" s="294"/>
      <c r="CO135" s="294">
        <v>0</v>
      </c>
      <c r="CP135" s="294">
        <v>0</v>
      </c>
      <c r="CQ135" s="294">
        <v>0</v>
      </c>
      <c r="CR135" s="294"/>
      <c r="CS135" s="294">
        <v>0</v>
      </c>
      <c r="CT135" s="294">
        <v>0</v>
      </c>
      <c r="CU135" s="294">
        <v>-1067665.8799999999</v>
      </c>
      <c r="CV135" s="294"/>
      <c r="CW135" s="294">
        <v>-1496873.5</v>
      </c>
      <c r="CX135" s="294">
        <v>0</v>
      </c>
      <c r="CY135" s="294"/>
      <c r="CZ135" s="294"/>
      <c r="DA135" s="294"/>
      <c r="DB135" s="294"/>
      <c r="DC135" s="294">
        <v>-4755000</v>
      </c>
      <c r="DD135" s="294"/>
      <c r="DE135" s="294">
        <v>-1249500</v>
      </c>
      <c r="DF135" s="294">
        <v>0</v>
      </c>
      <c r="DG135" s="294">
        <v>0</v>
      </c>
      <c r="DH135" s="294"/>
      <c r="DI135" s="294"/>
      <c r="DJ135" s="294">
        <v>0</v>
      </c>
      <c r="DK135" s="294"/>
      <c r="DL135" s="294"/>
      <c r="DM135" s="294"/>
      <c r="DN135" s="294">
        <v>-345915.26</v>
      </c>
      <c r="DO135" s="294"/>
      <c r="DP135" s="294"/>
      <c r="DQ135" s="294"/>
      <c r="DR135" s="294"/>
      <c r="DS135" s="294">
        <v>0</v>
      </c>
      <c r="DT135" s="294"/>
      <c r="DU135" s="294"/>
      <c r="DV135" s="294"/>
      <c r="DW135" s="294"/>
      <c r="DX135" s="294"/>
      <c r="DY135" s="294">
        <v>0</v>
      </c>
      <c r="DZ135" s="294">
        <v>0</v>
      </c>
      <c r="EA135" s="294"/>
      <c r="EB135" s="294"/>
      <c r="EC135" s="294"/>
      <c r="ED135" s="294"/>
      <c r="EE135" s="294">
        <v>0</v>
      </c>
      <c r="EF135" s="294">
        <v>0</v>
      </c>
      <c r="EG135" s="294"/>
      <c r="EH135" s="294"/>
      <c r="EI135" s="294">
        <v>-3570</v>
      </c>
      <c r="EJ135" s="294"/>
      <c r="EK135" s="294"/>
      <c r="EL135" s="294"/>
      <c r="EM135" s="294"/>
      <c r="EN135" s="294"/>
      <c r="EO135" s="294"/>
      <c r="EP135" s="294"/>
      <c r="EQ135" s="294"/>
      <c r="ER135" s="294"/>
      <c r="ES135" s="294"/>
      <c r="ET135" s="294"/>
      <c r="EU135" s="294"/>
      <c r="EV135" s="294"/>
      <c r="EW135" s="294">
        <v>0</v>
      </c>
      <c r="EX135" s="294"/>
      <c r="EY135" s="294"/>
      <c r="EZ135" s="294"/>
      <c r="FA135" s="294"/>
      <c r="FB135" s="294"/>
      <c r="FC135" s="294"/>
      <c r="FD135" s="294"/>
      <c r="FE135" s="294">
        <v>0</v>
      </c>
      <c r="FF135" s="294"/>
      <c r="FG135" s="294"/>
      <c r="FH135" s="294"/>
      <c r="FI135" s="294"/>
      <c r="FJ135" s="294"/>
      <c r="FK135" s="294">
        <v>0</v>
      </c>
      <c r="FL135" s="294"/>
      <c r="FM135" s="294">
        <v>0</v>
      </c>
      <c r="FN135" s="294"/>
      <c r="FO135" s="294"/>
      <c r="FP135" s="294"/>
      <c r="FQ135" s="294">
        <v>-6767736.7199999997</v>
      </c>
      <c r="FR135" s="294">
        <v>0</v>
      </c>
      <c r="FS135" s="294">
        <v>0</v>
      </c>
      <c r="FT135" s="294"/>
      <c r="FU135" s="294">
        <v>0</v>
      </c>
      <c r="FV135" s="294">
        <v>0</v>
      </c>
      <c r="FW135" s="294">
        <v>-1803735.07</v>
      </c>
      <c r="FX135" s="294">
        <v>-4000000</v>
      </c>
      <c r="FY135" s="294"/>
      <c r="FZ135" s="294">
        <v>0</v>
      </c>
      <c r="GA135" s="294">
        <v>0</v>
      </c>
      <c r="GB135" s="294"/>
      <c r="GC135" s="294"/>
      <c r="GD135" s="294">
        <v>0</v>
      </c>
      <c r="GE135" s="294">
        <v>0</v>
      </c>
      <c r="GF135" s="294"/>
      <c r="GG135" s="294"/>
      <c r="GH135" s="294"/>
      <c r="GI135" s="294"/>
      <c r="GJ135" s="294">
        <v>0</v>
      </c>
      <c r="GK135" s="294">
        <v>-1273252.96</v>
      </c>
      <c r="GL135" s="294"/>
      <c r="GM135" s="294"/>
      <c r="GN135" s="294"/>
      <c r="GO135" s="294"/>
      <c r="GP135" s="294"/>
      <c r="GQ135" s="294"/>
      <c r="GR135" s="294">
        <v>0</v>
      </c>
      <c r="GS135" s="294"/>
      <c r="GT135" s="294"/>
      <c r="GU135" s="294"/>
      <c r="GV135" s="294"/>
      <c r="GW135" s="294"/>
      <c r="GX135" s="294">
        <v>0</v>
      </c>
      <c r="GY135" s="294"/>
      <c r="GZ135" s="294"/>
      <c r="HA135" s="294"/>
      <c r="HB135" s="294">
        <v>0</v>
      </c>
      <c r="HC135" s="294"/>
      <c r="HD135" s="294"/>
      <c r="HE135" s="294"/>
      <c r="HF135" s="294"/>
      <c r="HG135" s="294">
        <v>0</v>
      </c>
      <c r="HH135" s="294"/>
      <c r="HI135" s="294">
        <v>-180000</v>
      </c>
      <c r="HJ135" s="294">
        <v>0</v>
      </c>
      <c r="HK135" s="294">
        <v>0</v>
      </c>
      <c r="HL135" s="294"/>
      <c r="HM135" s="294">
        <v>-600000</v>
      </c>
      <c r="HN135" s="294">
        <v>-608756.14</v>
      </c>
      <c r="HO135" s="294"/>
      <c r="HP135" s="294"/>
      <c r="HQ135" s="294">
        <v>0</v>
      </c>
      <c r="HR135" s="294"/>
      <c r="HS135" s="294"/>
      <c r="HT135" s="294"/>
      <c r="HU135" s="294"/>
      <c r="HV135" s="294">
        <v>-2138298.5499999998</v>
      </c>
      <c r="HW135" s="294">
        <v>-1086896.24</v>
      </c>
      <c r="HX135" s="294"/>
      <c r="HY135" s="294"/>
      <c r="HZ135" s="294"/>
      <c r="IA135" s="294">
        <v>0</v>
      </c>
      <c r="IB135" s="294"/>
      <c r="IC135" s="294">
        <v>-1550000</v>
      </c>
      <c r="ID135" s="294"/>
      <c r="IE135" s="294">
        <v>0</v>
      </c>
      <c r="IF135" s="294"/>
      <c r="IG135" s="294">
        <v>0</v>
      </c>
      <c r="IH135" s="294"/>
      <c r="II135" s="294">
        <v>-301657</v>
      </c>
      <c r="IJ135" s="294">
        <v>-740052</v>
      </c>
      <c r="IK135" s="294">
        <v>-36575.29</v>
      </c>
      <c r="IL135" s="294"/>
      <c r="IM135" s="294">
        <v>0</v>
      </c>
      <c r="IN135" s="294"/>
      <c r="IO135" s="294">
        <v>-20058</v>
      </c>
      <c r="IP135" s="294">
        <v>-132500</v>
      </c>
      <c r="IQ135" s="294">
        <v>-52991.87</v>
      </c>
      <c r="IR135" s="294"/>
      <c r="IS135" s="294"/>
      <c r="IT135" s="294">
        <v>-120000</v>
      </c>
      <c r="IU135" s="294"/>
      <c r="IV135" s="294">
        <v>-1642767.31</v>
      </c>
      <c r="IW135" s="294">
        <v>-196000</v>
      </c>
      <c r="IX135" s="294"/>
      <c r="IY135" s="294">
        <v>-576000</v>
      </c>
      <c r="IZ135" s="294">
        <v>0</v>
      </c>
      <c r="JA135" s="294">
        <v>-117000</v>
      </c>
      <c r="JB135" s="294">
        <v>0</v>
      </c>
      <c r="JC135" s="294"/>
      <c r="JD135" s="294">
        <v>0</v>
      </c>
      <c r="JE135" s="294"/>
      <c r="JF135" s="294">
        <v>-52518.25</v>
      </c>
      <c r="JG135" s="294">
        <v>-134332.88</v>
      </c>
      <c r="JH135" s="294"/>
      <c r="JI135" s="294"/>
      <c r="JJ135" s="294">
        <v>0</v>
      </c>
      <c r="JK135" s="294"/>
      <c r="JL135" s="294"/>
      <c r="JM135" s="294"/>
      <c r="JN135" s="294"/>
      <c r="JO135" s="294"/>
      <c r="JP135" s="294"/>
      <c r="JQ135" s="294"/>
      <c r="JR135" s="294">
        <v>0</v>
      </c>
      <c r="JS135" s="294">
        <v>0</v>
      </c>
      <c r="JT135" s="294"/>
      <c r="JU135" s="294"/>
      <c r="JV135" s="294"/>
      <c r="JW135" s="294"/>
      <c r="JX135" s="294">
        <v>-1140000</v>
      </c>
      <c r="JY135" s="294">
        <v>-1206569.3</v>
      </c>
      <c r="JZ135" s="294"/>
      <c r="KA135" s="294"/>
      <c r="KB135" s="294"/>
      <c r="KC135" s="294"/>
      <c r="KD135" s="294"/>
      <c r="KE135" s="294"/>
      <c r="KF135" s="294"/>
      <c r="KG135" s="294"/>
      <c r="KH135" s="294"/>
      <c r="KI135" s="294"/>
      <c r="KJ135" s="294">
        <v>-565000</v>
      </c>
      <c r="KK135" s="294"/>
      <c r="KL135" s="294"/>
      <c r="KM135" s="294">
        <v>-680000</v>
      </c>
      <c r="KN135" s="294">
        <v>-1070000</v>
      </c>
      <c r="KO135" s="294"/>
      <c r="KP135" s="294">
        <v>-351900</v>
      </c>
      <c r="KQ135" s="294"/>
      <c r="KR135" s="294"/>
      <c r="KS135" s="294"/>
      <c r="KT135" s="294">
        <v>0</v>
      </c>
      <c r="KU135" s="294">
        <v>0</v>
      </c>
      <c r="KV135" s="294"/>
      <c r="KW135" s="294">
        <v>0</v>
      </c>
      <c r="KX135" s="294">
        <v>0</v>
      </c>
      <c r="KY135" s="294">
        <v>-425000</v>
      </c>
      <c r="KZ135" s="294"/>
      <c r="LA135" s="294"/>
      <c r="LB135" s="294"/>
      <c r="LC135" s="294"/>
      <c r="LD135" s="294"/>
      <c r="LE135" s="294"/>
      <c r="LF135" s="294"/>
      <c r="LG135" s="294">
        <v>-120000</v>
      </c>
      <c r="LH135" s="294"/>
      <c r="LI135" s="294"/>
      <c r="LJ135" s="294"/>
      <c r="LK135" s="294">
        <v>-58326</v>
      </c>
      <c r="LL135" s="294">
        <v>0</v>
      </c>
      <c r="LM135" s="294">
        <v>-330000</v>
      </c>
      <c r="LN135" s="294"/>
      <c r="LO135" s="294"/>
      <c r="LP135" s="294">
        <v>-424420</v>
      </c>
      <c r="LQ135" s="294"/>
      <c r="LR135" s="294"/>
      <c r="LS135" s="294"/>
      <c r="LT135" s="294"/>
      <c r="LU135" s="294">
        <v>-12909027.029999999</v>
      </c>
      <c r="LV135" s="294"/>
      <c r="LW135" s="294"/>
      <c r="LX135" s="294">
        <v>-461601.85</v>
      </c>
      <c r="LY135" s="294">
        <v>0</v>
      </c>
      <c r="LZ135" s="294"/>
      <c r="MA135" s="294">
        <v>0</v>
      </c>
      <c r="MB135" s="294">
        <v>-987534</v>
      </c>
      <c r="MC135" s="294">
        <v>-50988</v>
      </c>
      <c r="MD135" s="294">
        <v>0</v>
      </c>
      <c r="ME135" s="294">
        <v>0</v>
      </c>
      <c r="MF135" s="294">
        <v>0</v>
      </c>
      <c r="MG135" s="294"/>
      <c r="MH135" s="294">
        <v>0</v>
      </c>
      <c r="MI135" s="294"/>
      <c r="MJ135" s="294"/>
      <c r="MK135" s="294">
        <v>0</v>
      </c>
      <c r="ML135" s="294"/>
      <c r="MM135" s="294"/>
      <c r="MN135" s="294"/>
      <c r="MO135" s="294">
        <v>0</v>
      </c>
      <c r="MP135" s="294"/>
      <c r="MQ135" s="294"/>
      <c r="MR135" s="294"/>
      <c r="MS135" s="294"/>
      <c r="MT135" s="294">
        <v>0</v>
      </c>
      <c r="MU135" s="294"/>
      <c r="MV135" s="294">
        <v>0</v>
      </c>
      <c r="MW135" s="294"/>
      <c r="MX135" s="294">
        <v>0</v>
      </c>
      <c r="MY135" s="294">
        <v>0</v>
      </c>
      <c r="MZ135" s="294">
        <v>-1557500</v>
      </c>
      <c r="NA135" s="294">
        <v>-422076</v>
      </c>
      <c r="NB135" s="294">
        <v>0</v>
      </c>
      <c r="NC135" s="294"/>
      <c r="ND135" s="294"/>
      <c r="NE135" s="294">
        <v>-1124058.97</v>
      </c>
      <c r="NF135" s="294">
        <v>0</v>
      </c>
      <c r="NG135" s="294"/>
      <c r="NH135" s="294">
        <v>-679228</v>
      </c>
      <c r="NI135" s="294">
        <v>-525000</v>
      </c>
      <c r="NJ135" s="294">
        <v>0</v>
      </c>
      <c r="NK135" s="294"/>
      <c r="NL135" s="294"/>
      <c r="NM135" s="294"/>
      <c r="NN135" s="294"/>
      <c r="NO135" s="294">
        <v>-1707072.62</v>
      </c>
      <c r="NP135" s="294">
        <v>-38592.5</v>
      </c>
      <c r="NQ135" s="294"/>
      <c r="NR135" s="294">
        <v>0</v>
      </c>
      <c r="NS135" s="294"/>
      <c r="NT135" s="294">
        <v>0</v>
      </c>
      <c r="NU135" s="294"/>
      <c r="NV135" s="294">
        <v>0</v>
      </c>
      <c r="NW135" s="294"/>
      <c r="NX135" s="294">
        <v>-3375000</v>
      </c>
      <c r="NY135" s="294"/>
      <c r="NZ135" s="294"/>
      <c r="OA135" s="294"/>
      <c r="OB135" s="294">
        <v>0</v>
      </c>
      <c r="OC135" s="294">
        <v>-250000</v>
      </c>
      <c r="OD135" s="294">
        <v>-6500000</v>
      </c>
      <c r="OE135" s="294"/>
      <c r="OF135" s="294">
        <v>0</v>
      </c>
      <c r="OG135" s="294">
        <v>0</v>
      </c>
      <c r="OH135" s="294">
        <v>-776572</v>
      </c>
      <c r="OI135" s="294"/>
      <c r="OJ135" s="294">
        <v>0</v>
      </c>
      <c r="OK135" s="294">
        <v>0</v>
      </c>
      <c r="OL135" s="294">
        <v>0</v>
      </c>
      <c r="OM135" s="294">
        <v>-27017571.800000001</v>
      </c>
      <c r="ON135" s="294"/>
      <c r="OO135" s="294">
        <v>-3392508</v>
      </c>
      <c r="OP135" s="294"/>
      <c r="OQ135" s="294"/>
      <c r="OR135" s="294"/>
      <c r="OS135" s="294">
        <v>-4719258.2</v>
      </c>
      <c r="OT135" s="294">
        <v>-502108.17</v>
      </c>
      <c r="OU135" s="294">
        <v>-3181983.6</v>
      </c>
      <c r="OV135" s="294">
        <v>0</v>
      </c>
      <c r="OW135" s="294"/>
      <c r="OX135" s="294">
        <v>0</v>
      </c>
      <c r="OY135" s="294">
        <v>0</v>
      </c>
      <c r="OZ135" s="294">
        <v>0</v>
      </c>
      <c r="PA135" s="294">
        <v>-1327719.74</v>
      </c>
      <c r="PB135" s="294"/>
      <c r="PC135" s="294"/>
      <c r="PD135" s="294"/>
      <c r="PE135" s="294"/>
      <c r="PF135" s="294">
        <v>0</v>
      </c>
      <c r="PG135" s="294">
        <v>0</v>
      </c>
      <c r="PH135" s="294"/>
      <c r="PI135" s="294"/>
      <c r="PJ135" s="294">
        <v>0</v>
      </c>
      <c r="PK135" s="294"/>
      <c r="PL135" s="294"/>
      <c r="PM135" s="294"/>
      <c r="PN135" s="294">
        <v>-180000</v>
      </c>
      <c r="PO135" s="294">
        <v>-432000</v>
      </c>
      <c r="PP135" s="294">
        <v>0</v>
      </c>
      <c r="PQ135" s="294"/>
      <c r="PR135" s="294"/>
      <c r="PS135" s="294">
        <v>0</v>
      </c>
      <c r="PT135" s="294">
        <v>0</v>
      </c>
      <c r="PU135" s="294"/>
      <c r="PV135" s="294">
        <v>0</v>
      </c>
      <c r="PW135" s="294">
        <v>0</v>
      </c>
      <c r="PX135" s="294">
        <v>-1342000</v>
      </c>
      <c r="PY135" s="294"/>
      <c r="PZ135" s="294"/>
      <c r="QA135" s="294">
        <v>0</v>
      </c>
      <c r="QB135" s="294">
        <v>-141459.5</v>
      </c>
      <c r="QC135" s="294"/>
      <c r="QD135" s="294"/>
      <c r="QE135" s="294"/>
      <c r="QF135" s="294">
        <v>0</v>
      </c>
      <c r="QG135" s="294"/>
      <c r="QH135" s="294"/>
      <c r="QI135" s="294"/>
      <c r="QJ135" s="294"/>
      <c r="QK135" s="294"/>
      <c r="QL135" s="294">
        <v>-235500</v>
      </c>
      <c r="QM135" s="294">
        <v>0</v>
      </c>
      <c r="QN135" s="294">
        <v>0</v>
      </c>
      <c r="QO135" s="294">
        <v>0</v>
      </c>
      <c r="QP135" s="294"/>
      <c r="QQ135" s="294">
        <v>-338500</v>
      </c>
      <c r="QR135" s="294"/>
      <c r="QS135" s="294"/>
      <c r="QT135" s="294"/>
      <c r="QU135" s="294"/>
      <c r="QV135" s="294">
        <v>-740000</v>
      </c>
      <c r="QW135" s="294"/>
      <c r="QX135" s="294"/>
      <c r="QY135" s="294"/>
      <c r="QZ135" s="294">
        <v>0</v>
      </c>
      <c r="RA135" s="294">
        <v>-1400000</v>
      </c>
      <c r="RB135" s="294">
        <v>0</v>
      </c>
      <c r="RC135" s="294">
        <v>-1198403.6299999999</v>
      </c>
      <c r="RD135" s="294"/>
      <c r="RE135" s="294"/>
      <c r="RF135" s="294"/>
      <c r="RG135" s="294"/>
      <c r="RH135" s="294">
        <v>0</v>
      </c>
      <c r="RI135" s="294"/>
      <c r="RJ135" s="294">
        <v>0</v>
      </c>
      <c r="RK135" s="294">
        <v>0</v>
      </c>
      <c r="RL135" s="294"/>
      <c r="RM135" s="294"/>
      <c r="RN135" s="294">
        <v>0</v>
      </c>
      <c r="RO135" s="294"/>
      <c r="RP135" s="294"/>
      <c r="RQ135" s="294">
        <v>-1372500</v>
      </c>
      <c r="RR135" s="294">
        <v>-390000</v>
      </c>
      <c r="RS135" s="294">
        <v>-545000</v>
      </c>
      <c r="RT135" s="294">
        <v>-353646.39</v>
      </c>
      <c r="RU135" s="294"/>
      <c r="RV135" s="294">
        <v>0</v>
      </c>
      <c r="RW135" s="294">
        <v>-138941</v>
      </c>
      <c r="RX135" s="294">
        <v>-405000</v>
      </c>
      <c r="RY135" s="294"/>
      <c r="RZ135" s="294">
        <v>-152500</v>
      </c>
      <c r="SA135" s="294">
        <v>-8275877.1399999997</v>
      </c>
      <c r="SB135" s="294"/>
      <c r="SC135" s="294"/>
      <c r="SD135" s="294"/>
      <c r="SE135" s="294"/>
      <c r="SF135" s="294"/>
      <c r="SG135" s="294"/>
      <c r="SH135" s="294">
        <v>-8499.98</v>
      </c>
      <c r="SI135" s="294">
        <v>0</v>
      </c>
      <c r="SJ135" s="294">
        <v>-270000</v>
      </c>
      <c r="SK135" s="294"/>
      <c r="SL135" s="294"/>
      <c r="SM135" s="294"/>
      <c r="SN135" s="294"/>
      <c r="SO135" s="294"/>
      <c r="SP135" s="294"/>
      <c r="SQ135" s="294"/>
      <c r="SR135" s="294"/>
      <c r="SS135" s="294">
        <v>1670876.41</v>
      </c>
      <c r="ST135" s="294"/>
      <c r="SU135" s="294">
        <v>-578832</v>
      </c>
      <c r="SV135" s="294">
        <v>-129293</v>
      </c>
      <c r="SW135" s="294">
        <v>-98618.4</v>
      </c>
      <c r="SX135" s="294">
        <v>0</v>
      </c>
      <c r="SY135" s="294">
        <v>0</v>
      </c>
      <c r="SZ135" s="294">
        <v>0</v>
      </c>
      <c r="TA135" s="294"/>
      <c r="TB135" s="294">
        <v>0</v>
      </c>
      <c r="TC135" s="294"/>
      <c r="TD135" s="294">
        <v>0</v>
      </c>
      <c r="TE135" s="294">
        <v>0</v>
      </c>
      <c r="TF135" s="294">
        <v>0</v>
      </c>
      <c r="TG135" s="294"/>
      <c r="TH135" s="294">
        <v>0</v>
      </c>
      <c r="TI135" s="294">
        <v>0</v>
      </c>
      <c r="TJ135" s="294"/>
      <c r="TK135" s="294"/>
      <c r="TL135" s="294">
        <v>0</v>
      </c>
      <c r="TM135" s="294">
        <v>0</v>
      </c>
      <c r="TN135" s="294">
        <v>0</v>
      </c>
      <c r="TO135" s="294"/>
      <c r="TP135" s="294">
        <v>0</v>
      </c>
      <c r="TQ135" s="294"/>
      <c r="TR135" s="294"/>
      <c r="TS135" s="294"/>
      <c r="TT135" s="294">
        <v>0</v>
      </c>
      <c r="TU135" s="294"/>
      <c r="TV135" s="294"/>
      <c r="TW135" s="294">
        <v>-1843509</v>
      </c>
      <c r="TX135" s="294"/>
      <c r="TY135" s="294"/>
      <c r="TZ135" s="294">
        <v>0</v>
      </c>
      <c r="UA135" s="294">
        <v>-106080</v>
      </c>
      <c r="UB135" s="294"/>
      <c r="UC135" s="294">
        <v>0</v>
      </c>
      <c r="UD135" s="294">
        <v>0</v>
      </c>
      <c r="UE135" s="294"/>
      <c r="UF135" s="294"/>
      <c r="UG135" s="294">
        <v>0</v>
      </c>
      <c r="UH135" s="294"/>
      <c r="UI135" s="294"/>
      <c r="UJ135" s="294">
        <v>0</v>
      </c>
      <c r="UK135" s="294"/>
      <c r="UL135" s="294">
        <v>0</v>
      </c>
      <c r="UM135" s="294">
        <v>0</v>
      </c>
      <c r="UN135" s="294"/>
      <c r="UO135" s="294">
        <v>0</v>
      </c>
      <c r="UP135" s="294"/>
      <c r="UQ135" s="294"/>
      <c r="UR135" s="294"/>
      <c r="US135" s="294"/>
      <c r="UT135" s="294"/>
      <c r="UU135" s="294"/>
      <c r="UV135" s="294"/>
      <c r="UW135" s="294"/>
      <c r="UX135" s="294"/>
      <c r="UY135" s="294"/>
      <c r="UZ135" s="294"/>
      <c r="VA135" s="294"/>
      <c r="VB135" s="294">
        <v>-267950</v>
      </c>
      <c r="VC135" s="294"/>
      <c r="VD135" s="294"/>
      <c r="VE135" s="294"/>
      <c r="VF135" s="294"/>
      <c r="VG135" s="294"/>
      <c r="VH135" s="294"/>
      <c r="VI135" s="294"/>
      <c r="VJ135" s="294"/>
      <c r="VK135" s="294">
        <v>0</v>
      </c>
      <c r="VL135" s="294">
        <v>139400</v>
      </c>
      <c r="VM135" s="294"/>
      <c r="VN135" s="294"/>
      <c r="VO135" s="294">
        <v>0</v>
      </c>
      <c r="VP135" s="294"/>
      <c r="VQ135" s="294"/>
      <c r="VR135" s="294">
        <v>-74965</v>
      </c>
      <c r="VS135" s="294"/>
      <c r="VT135" s="294">
        <v>-1601374</v>
      </c>
      <c r="VU135" s="294">
        <v>0</v>
      </c>
      <c r="VV135" s="294"/>
      <c r="VW135" s="294">
        <v>0</v>
      </c>
      <c r="VX135" s="294"/>
      <c r="VY135" s="294">
        <v>0</v>
      </c>
      <c r="VZ135" s="294">
        <v>0</v>
      </c>
      <c r="WA135" s="294"/>
      <c r="WB135" s="294"/>
      <c r="WC135" s="294">
        <v>0</v>
      </c>
      <c r="WD135" s="294">
        <v>0</v>
      </c>
      <c r="WE135" s="294"/>
      <c r="WF135" s="294">
        <v>-95788</v>
      </c>
      <c r="WG135" s="294">
        <v>0</v>
      </c>
      <c r="WH135" s="294">
        <v>0</v>
      </c>
      <c r="WI135" s="294"/>
      <c r="WJ135" s="294">
        <v>-3467840</v>
      </c>
      <c r="WK135" s="294">
        <v>0</v>
      </c>
      <c r="WL135" s="294"/>
      <c r="WM135" s="294">
        <v>0</v>
      </c>
      <c r="WN135" s="294">
        <v>-1146605.92</v>
      </c>
      <c r="WO135" s="294">
        <v>-974137.04</v>
      </c>
      <c r="WP135" s="294"/>
      <c r="WQ135" s="294">
        <v>0</v>
      </c>
      <c r="WR135" s="294"/>
      <c r="WS135" s="294">
        <v>0</v>
      </c>
      <c r="WT135" s="294">
        <v>0</v>
      </c>
      <c r="WU135" s="294"/>
      <c r="WV135" s="294">
        <v>0</v>
      </c>
      <c r="WW135" s="294">
        <v>0</v>
      </c>
      <c r="WX135" s="294">
        <v>-145706</v>
      </c>
      <c r="WY135" s="294"/>
      <c r="WZ135" s="294"/>
      <c r="XA135" s="294"/>
      <c r="XB135" s="294">
        <v>-500000</v>
      </c>
      <c r="XC135" s="294">
        <v>0</v>
      </c>
      <c r="XD135" s="294">
        <v>-393758</v>
      </c>
      <c r="XE135" s="294"/>
      <c r="XF135" s="294"/>
      <c r="XG135" s="294">
        <v>0</v>
      </c>
      <c r="XH135" s="294"/>
      <c r="XI135" s="294"/>
      <c r="XJ135" s="294"/>
      <c r="XK135" s="294">
        <v>0</v>
      </c>
      <c r="XL135" s="294"/>
      <c r="XM135" s="294"/>
      <c r="XN135" s="294">
        <v>0</v>
      </c>
      <c r="XO135" s="294"/>
      <c r="XP135" s="294"/>
      <c r="XQ135" s="294">
        <v>0</v>
      </c>
      <c r="XR135" s="294">
        <v>0</v>
      </c>
      <c r="XS135" s="294"/>
      <c r="XT135" s="294">
        <v>0</v>
      </c>
      <c r="XU135" s="294"/>
      <c r="XV135" s="294"/>
      <c r="XW135" s="294"/>
      <c r="XX135" s="294"/>
      <c r="XY135" s="294"/>
      <c r="XZ135" s="294"/>
      <c r="YA135" s="294">
        <v>0</v>
      </c>
      <c r="YB135" s="294"/>
      <c r="YC135" s="294"/>
      <c r="YD135" s="294"/>
      <c r="YE135" s="294"/>
      <c r="YF135" s="294"/>
      <c r="YG135" s="294">
        <v>0</v>
      </c>
      <c r="YH135" s="294"/>
      <c r="YI135" s="294">
        <v>0</v>
      </c>
      <c r="YJ135" s="294"/>
      <c r="YK135" s="294">
        <v>0</v>
      </c>
      <c r="YL135" s="294">
        <v>0</v>
      </c>
      <c r="YM135" s="294"/>
      <c r="YN135" s="294">
        <v>0</v>
      </c>
      <c r="YO135" s="294"/>
      <c r="YP135" s="294"/>
      <c r="YQ135" s="294">
        <v>0</v>
      </c>
      <c r="YR135" s="294">
        <v>0</v>
      </c>
      <c r="YS135" s="294">
        <v>0</v>
      </c>
      <c r="YT135" s="294">
        <v>0</v>
      </c>
      <c r="YU135" s="294"/>
      <c r="YV135" s="294">
        <v>0</v>
      </c>
      <c r="YW135" s="294"/>
      <c r="YX135" s="294">
        <v>0</v>
      </c>
      <c r="YY135" s="294">
        <v>0</v>
      </c>
      <c r="YZ135" s="294">
        <v>-82480</v>
      </c>
      <c r="ZA135" s="294">
        <v>-234000</v>
      </c>
      <c r="ZB135" s="294">
        <v>0</v>
      </c>
      <c r="ZC135" s="294">
        <v>-3960771.56</v>
      </c>
      <c r="ZD135" s="294"/>
      <c r="ZE135" s="294"/>
      <c r="ZF135" s="294"/>
      <c r="ZG135" s="294"/>
      <c r="ZH135" s="294">
        <v>0</v>
      </c>
      <c r="ZI135" s="294"/>
      <c r="ZJ135" s="294"/>
      <c r="ZK135" s="294"/>
      <c r="ZL135" s="294">
        <v>-7289369.8099999996</v>
      </c>
      <c r="ZM135" s="294">
        <v>0</v>
      </c>
      <c r="ZN135" s="294">
        <v>-141033.25</v>
      </c>
      <c r="ZO135" s="294">
        <v>-6821124.6200000001</v>
      </c>
      <c r="ZP135" s="294">
        <v>-1952096.33</v>
      </c>
      <c r="ZQ135" s="294">
        <v>-1666797.66</v>
      </c>
      <c r="ZR135" s="294">
        <v>-1294034.47</v>
      </c>
      <c r="ZS135" s="294">
        <v>-12374391.460000001</v>
      </c>
      <c r="ZT135" s="294">
        <v>-2937399.91</v>
      </c>
      <c r="ZU135" s="294">
        <v>-1289561.27</v>
      </c>
      <c r="ZV135" s="294">
        <v>-315731.17</v>
      </c>
      <c r="ZW135" s="294">
        <v>-410516.79</v>
      </c>
      <c r="ZX135" s="294">
        <v>-56749.23</v>
      </c>
      <c r="ZY135" s="294">
        <v>-1195596.1399999999</v>
      </c>
      <c r="ZZ135" s="294"/>
      <c r="AAA135" s="294"/>
      <c r="AAB135" s="294">
        <v>-1664152.02</v>
      </c>
      <c r="AAC135" s="294">
        <v>-221304.32000000001</v>
      </c>
      <c r="AAD135" s="294">
        <v>-2283791.1</v>
      </c>
      <c r="AAE135" s="294">
        <v>-3010785.65</v>
      </c>
      <c r="AAF135" s="294">
        <v>-15236.17</v>
      </c>
      <c r="AAG135" s="294">
        <v>0</v>
      </c>
      <c r="AAH135" s="294">
        <v>0</v>
      </c>
      <c r="AAI135" s="294">
        <v>0</v>
      </c>
      <c r="AAJ135" s="294"/>
      <c r="AAK135" s="294"/>
      <c r="AAL135" s="294">
        <v>0</v>
      </c>
      <c r="AAM135" s="294">
        <v>0</v>
      </c>
      <c r="AAN135" s="294"/>
      <c r="AAO135" s="294"/>
      <c r="AAP135" s="294">
        <v>0</v>
      </c>
      <c r="AAQ135" s="294"/>
      <c r="AAR135" s="294">
        <v>0</v>
      </c>
      <c r="AAS135" s="294"/>
      <c r="AAT135" s="294"/>
      <c r="AAU135" s="294"/>
      <c r="AAV135" s="294"/>
      <c r="AAW135" s="294"/>
      <c r="AAX135" s="294">
        <v>0</v>
      </c>
      <c r="AAY135" s="294">
        <v>0</v>
      </c>
      <c r="AAZ135" s="294"/>
      <c r="ABA135" s="294">
        <v>0</v>
      </c>
      <c r="ABB135" s="294"/>
      <c r="ABC135" s="294">
        <v>0</v>
      </c>
      <c r="ABD135" s="294">
        <v>-348056.24</v>
      </c>
      <c r="ABE135" s="294">
        <v>0</v>
      </c>
      <c r="ABF135" s="294">
        <v>0</v>
      </c>
      <c r="ABG135" s="294">
        <v>0</v>
      </c>
      <c r="ABH135" s="294"/>
      <c r="ABI135" s="294">
        <v>0</v>
      </c>
      <c r="ABJ135" s="294">
        <v>0</v>
      </c>
      <c r="ABK135" s="294">
        <v>0</v>
      </c>
      <c r="ABL135" s="294">
        <v>0</v>
      </c>
      <c r="ABM135" s="294">
        <v>0</v>
      </c>
      <c r="ABN135" s="294"/>
      <c r="ABO135" s="294"/>
      <c r="ABP135" s="294"/>
      <c r="ABQ135" s="294"/>
      <c r="ABR135" s="294"/>
      <c r="ABS135" s="294"/>
      <c r="ABT135" s="294"/>
      <c r="ABU135" s="294"/>
      <c r="ABV135" s="294"/>
      <c r="ABW135" s="294"/>
      <c r="ABX135" s="294">
        <v>-1357500</v>
      </c>
      <c r="ABY135" s="294">
        <v>-27500</v>
      </c>
      <c r="ABZ135" s="294"/>
      <c r="ACA135" s="294"/>
      <c r="ACB135" s="294"/>
      <c r="ACC135" s="294">
        <v>-240000</v>
      </c>
      <c r="ACD135" s="294"/>
      <c r="ACE135" s="294">
        <v>0</v>
      </c>
      <c r="ACF135" s="294"/>
      <c r="ACG135" s="294"/>
      <c r="ACH135" s="294">
        <v>-1561500</v>
      </c>
      <c r="ACI135" s="294">
        <v>-50000</v>
      </c>
      <c r="ACJ135" s="294"/>
      <c r="ACK135" s="294">
        <v>0</v>
      </c>
      <c r="ACL135" s="294">
        <v>0</v>
      </c>
      <c r="ACM135" s="294">
        <v>-458272</v>
      </c>
      <c r="ACN135" s="294">
        <v>-10000</v>
      </c>
      <c r="ACO135" s="294"/>
      <c r="ACP135" s="294"/>
      <c r="ACQ135" s="294"/>
      <c r="ACR135" s="294">
        <v>-532500</v>
      </c>
      <c r="ACS135" s="294">
        <v>0</v>
      </c>
      <c r="ACT135" s="294">
        <v>-1376700</v>
      </c>
      <c r="ACU135" s="294"/>
      <c r="ACV135" s="294"/>
      <c r="ACW135" s="294"/>
      <c r="ACX135" s="294"/>
      <c r="ACY135" s="294">
        <v>-500000</v>
      </c>
      <c r="ACZ135" s="294"/>
      <c r="ADA135" s="294">
        <v>0</v>
      </c>
      <c r="ADB135" s="294"/>
      <c r="ADC135" s="294">
        <v>-1125000</v>
      </c>
      <c r="ADD135" s="294"/>
      <c r="ADE135" s="294">
        <v>-960000</v>
      </c>
      <c r="ADF135" s="294">
        <v>0</v>
      </c>
      <c r="ADG135" s="294"/>
      <c r="ADH135" s="294"/>
      <c r="ADI135" s="294">
        <v>0</v>
      </c>
      <c r="ADJ135" s="294">
        <v>-922500</v>
      </c>
      <c r="ADK135" s="294">
        <v>-315000</v>
      </c>
      <c r="ADL135" s="294"/>
      <c r="ADM135" s="294"/>
      <c r="ADN135" s="294">
        <v>-697500</v>
      </c>
      <c r="ADO135" s="294">
        <v>-204000</v>
      </c>
      <c r="ADP135" s="294">
        <v>-187956.43</v>
      </c>
      <c r="ADQ135" s="294"/>
      <c r="ADR135" s="294"/>
      <c r="ADS135" s="294">
        <v>0</v>
      </c>
      <c r="ADT135" s="294">
        <v>0</v>
      </c>
      <c r="ADU135" s="294"/>
      <c r="ADV135" s="294"/>
      <c r="ADW135" s="294"/>
      <c r="ADX135" s="294"/>
      <c r="ADY135" s="294">
        <v>0</v>
      </c>
      <c r="ADZ135" s="294">
        <v>-500000</v>
      </c>
      <c r="AEA135" s="294"/>
      <c r="AEB135" s="294"/>
      <c r="AEC135" s="294"/>
      <c r="AED135" s="294"/>
      <c r="AEE135" s="294"/>
      <c r="AEF135" s="294"/>
      <c r="AEG135" s="294"/>
      <c r="AEH135" s="294"/>
      <c r="AEI135" s="294"/>
      <c r="AEJ135" s="294"/>
      <c r="AEK135" s="294"/>
      <c r="AEL135" s="294"/>
      <c r="AEM135" s="294"/>
      <c r="AEN135" s="294"/>
      <c r="AEO135" s="294"/>
      <c r="AEP135" s="294"/>
      <c r="AEQ135" s="294"/>
      <c r="AER135" s="294"/>
      <c r="AES135" s="294">
        <v>0</v>
      </c>
      <c r="AET135" s="294"/>
      <c r="AEU135" s="294"/>
      <c r="AEV135" s="294"/>
      <c r="AEW135" s="294"/>
      <c r="AEX135" s="294">
        <v>-430000</v>
      </c>
      <c r="AEY135" s="294"/>
      <c r="AEZ135" s="294"/>
      <c r="AFA135" s="294"/>
      <c r="AFB135" s="294"/>
      <c r="AFC135" s="294"/>
      <c r="AFD135" s="294"/>
      <c r="AFE135" s="294"/>
      <c r="AFF135" s="294"/>
      <c r="AFG135" s="294"/>
      <c r="AFH135" s="294"/>
      <c r="AFI135" s="294"/>
      <c r="AFJ135" s="294"/>
      <c r="AFK135" s="294"/>
      <c r="AFL135" s="294"/>
      <c r="AFM135" s="294"/>
      <c r="AFN135" s="294"/>
      <c r="AFO135" s="294"/>
      <c r="AFP135" s="294">
        <v>-2310000</v>
      </c>
      <c r="AFQ135" s="294"/>
      <c r="AFR135" s="294"/>
      <c r="AFS135" s="294"/>
      <c r="AFT135" s="294">
        <v>0</v>
      </c>
      <c r="AFU135" s="294">
        <v>0</v>
      </c>
      <c r="AFV135" s="294"/>
      <c r="AFW135" s="294"/>
      <c r="AFX135" s="294"/>
      <c r="AFY135" s="294">
        <v>0</v>
      </c>
      <c r="AFZ135" s="294"/>
      <c r="AGA135" s="294"/>
      <c r="AGB135" s="294"/>
      <c r="AGC135" s="294">
        <v>-864640</v>
      </c>
      <c r="AGD135" s="294"/>
      <c r="AGE135" s="294">
        <v>0</v>
      </c>
      <c r="AGF135" s="294">
        <v>0</v>
      </c>
      <c r="AGG135" s="294">
        <v>0</v>
      </c>
      <c r="AGH135" s="294"/>
      <c r="AGI135" s="294"/>
      <c r="AGJ135" s="294">
        <v>0</v>
      </c>
      <c r="AGK135" s="294">
        <v>0</v>
      </c>
      <c r="AGL135" s="294"/>
      <c r="AGM135" s="294"/>
      <c r="AGN135" s="294"/>
      <c r="AGO135" s="294"/>
      <c r="AGP135" s="294">
        <v>-1713131.52</v>
      </c>
      <c r="AGQ135" s="294"/>
      <c r="AGR135" s="294"/>
      <c r="AGS135" s="294"/>
      <c r="AGT135" s="294"/>
      <c r="AGU135" s="294"/>
      <c r="AGV135" s="294">
        <v>-6600000</v>
      </c>
      <c r="AGW135" s="294">
        <v>464091.4</v>
      </c>
      <c r="AGX135" s="294">
        <v>0</v>
      </c>
      <c r="AGY135" s="294">
        <v>0</v>
      </c>
      <c r="AGZ135" s="294"/>
      <c r="AHA135" s="294"/>
      <c r="AHB135" s="294"/>
      <c r="AHC135" s="294"/>
      <c r="AHD135" s="294"/>
      <c r="AHE135" s="294">
        <v>0</v>
      </c>
      <c r="AHF135" s="294">
        <v>-1020000</v>
      </c>
      <c r="AHG135" s="294"/>
      <c r="AHH135" s="294">
        <v>-406668</v>
      </c>
      <c r="AHI135" s="294"/>
      <c r="AHJ135" s="294"/>
      <c r="AHK135" s="294"/>
      <c r="AHL135" s="294">
        <v>-2799595.78</v>
      </c>
      <c r="AHM135" s="294"/>
      <c r="AHN135" s="294">
        <v>-1394939</v>
      </c>
      <c r="AHO135" s="294">
        <v>0</v>
      </c>
      <c r="AHP135" s="294">
        <v>-95218.7</v>
      </c>
      <c r="AHQ135" s="294">
        <v>-177920</v>
      </c>
      <c r="AHR135" s="329">
        <v>-139639</v>
      </c>
      <c r="AHS135" s="294">
        <f t="shared" si="55"/>
        <v>-222652987.29999995</v>
      </c>
      <c r="AHT135" s="271" t="b">
        <f t="shared" si="54"/>
        <v>1</v>
      </c>
      <c r="AHU135" s="271" t="s">
        <v>6275</v>
      </c>
      <c r="AHV135" s="271" t="s">
        <v>6207</v>
      </c>
      <c r="AHW135" s="271" t="s">
        <v>6208</v>
      </c>
    </row>
    <row r="136" spans="1:907" ht="24" x14ac:dyDescent="0.8">
      <c r="A136" s="270" t="s">
        <v>6275</v>
      </c>
      <c r="B136" s="270" t="s">
        <v>6209</v>
      </c>
      <c r="C136" s="271" t="s">
        <v>6210</v>
      </c>
      <c r="D136" s="294">
        <v>0</v>
      </c>
      <c r="E136" s="294"/>
      <c r="F136" s="294"/>
      <c r="G136" s="294"/>
      <c r="H136" s="294">
        <v>0</v>
      </c>
      <c r="I136" s="294"/>
      <c r="J136" s="294"/>
      <c r="K136" s="294"/>
      <c r="L136" s="294">
        <v>-2937902.27</v>
      </c>
      <c r="M136" s="294"/>
      <c r="N136" s="294"/>
      <c r="O136" s="294">
        <v>-1968.47</v>
      </c>
      <c r="P136" s="294"/>
      <c r="Q136" s="294"/>
      <c r="R136" s="294"/>
      <c r="S136" s="294"/>
      <c r="T136" s="294"/>
      <c r="U136" s="294"/>
      <c r="V136" s="294"/>
      <c r="W136" s="294"/>
      <c r="X136" s="294">
        <v>0</v>
      </c>
      <c r="Y136" s="294"/>
      <c r="Z136" s="294"/>
      <c r="AA136" s="294"/>
      <c r="AB136" s="294">
        <v>-191860</v>
      </c>
      <c r="AC136" s="294">
        <v>0</v>
      </c>
      <c r="AD136" s="294">
        <v>-160732</v>
      </c>
      <c r="AE136" s="294">
        <v>-441220</v>
      </c>
      <c r="AF136" s="294">
        <v>0</v>
      </c>
      <c r="AG136" s="294">
        <v>0</v>
      </c>
      <c r="AH136" s="294">
        <v>0</v>
      </c>
      <c r="AI136" s="294">
        <v>0</v>
      </c>
      <c r="AJ136" s="294">
        <v>0</v>
      </c>
      <c r="AK136" s="294">
        <v>0</v>
      </c>
      <c r="AL136" s="294">
        <v>0</v>
      </c>
      <c r="AM136" s="294">
        <v>0</v>
      </c>
      <c r="AN136" s="294"/>
      <c r="AO136" s="294">
        <v>0</v>
      </c>
      <c r="AP136" s="294">
        <v>-361200</v>
      </c>
      <c r="AQ136" s="294"/>
      <c r="AR136" s="294"/>
      <c r="AS136" s="294"/>
      <c r="AT136" s="294"/>
      <c r="AU136" s="294">
        <v>0</v>
      </c>
      <c r="AV136" s="294">
        <v>-700000</v>
      </c>
      <c r="AW136" s="294"/>
      <c r="AX136" s="294">
        <v>-1063163</v>
      </c>
      <c r="AY136" s="294">
        <v>-500000</v>
      </c>
      <c r="AZ136" s="294">
        <v>0</v>
      </c>
      <c r="BA136" s="294"/>
      <c r="BB136" s="294">
        <v>0</v>
      </c>
      <c r="BC136" s="294"/>
      <c r="BD136" s="294"/>
      <c r="BE136" s="294"/>
      <c r="BF136" s="294"/>
      <c r="BG136" s="294">
        <v>-1012854.98</v>
      </c>
      <c r="BH136" s="294">
        <v>0</v>
      </c>
      <c r="BI136" s="294">
        <v>-3360189.98</v>
      </c>
      <c r="BJ136" s="294">
        <v>0</v>
      </c>
      <c r="BK136" s="294">
        <v>0</v>
      </c>
      <c r="BL136" s="294">
        <v>-339956.81</v>
      </c>
      <c r="BM136" s="294"/>
      <c r="BN136" s="294">
        <v>-1934373.51</v>
      </c>
      <c r="BO136" s="294">
        <v>-1335498</v>
      </c>
      <c r="BP136" s="294">
        <v>-1146958.31</v>
      </c>
      <c r="BQ136" s="294"/>
      <c r="BR136" s="294"/>
      <c r="BS136" s="294"/>
      <c r="BT136" s="294">
        <v>0</v>
      </c>
      <c r="BU136" s="294"/>
      <c r="BV136" s="294">
        <v>-43750</v>
      </c>
      <c r="BW136" s="294"/>
      <c r="BX136" s="294">
        <v>-468792.88</v>
      </c>
      <c r="BY136" s="294"/>
      <c r="BZ136" s="294"/>
      <c r="CA136" s="294">
        <v>-8799.41</v>
      </c>
      <c r="CB136" s="294"/>
      <c r="CC136" s="294">
        <v>-108470.39</v>
      </c>
      <c r="CD136" s="294"/>
      <c r="CE136" s="294">
        <v>0</v>
      </c>
      <c r="CF136" s="294"/>
      <c r="CG136" s="294"/>
      <c r="CH136" s="294"/>
      <c r="CI136" s="294"/>
      <c r="CJ136" s="294"/>
      <c r="CK136" s="294"/>
      <c r="CL136" s="294"/>
      <c r="CM136" s="294"/>
      <c r="CN136" s="294"/>
      <c r="CO136" s="294"/>
      <c r="CP136" s="294"/>
      <c r="CQ136" s="294"/>
      <c r="CR136" s="294">
        <v>0</v>
      </c>
      <c r="CS136" s="294">
        <v>-293529</v>
      </c>
      <c r="CT136" s="294">
        <v>0</v>
      </c>
      <c r="CU136" s="294">
        <v>-810644.28</v>
      </c>
      <c r="CV136" s="294">
        <v>-100407.25</v>
      </c>
      <c r="CW136" s="294">
        <v>-6460.28</v>
      </c>
      <c r="CX136" s="294">
        <v>-680000</v>
      </c>
      <c r="CY136" s="294">
        <v>0</v>
      </c>
      <c r="CZ136" s="294">
        <v>0</v>
      </c>
      <c r="DA136" s="294">
        <v>-773363</v>
      </c>
      <c r="DB136" s="294"/>
      <c r="DC136" s="294"/>
      <c r="DD136" s="294">
        <v>0</v>
      </c>
      <c r="DE136" s="294">
        <v>-24482.5</v>
      </c>
      <c r="DF136" s="294"/>
      <c r="DG136" s="294"/>
      <c r="DH136" s="294">
        <v>-1562879.8</v>
      </c>
      <c r="DI136" s="294"/>
      <c r="DJ136" s="294">
        <v>-663792.66</v>
      </c>
      <c r="DK136" s="294"/>
      <c r="DL136" s="294"/>
      <c r="DM136" s="294"/>
      <c r="DN136" s="294"/>
      <c r="DO136" s="294">
        <v>-424540.46</v>
      </c>
      <c r="DP136" s="294"/>
      <c r="DQ136" s="294">
        <v>-2492010.37</v>
      </c>
      <c r="DR136" s="294">
        <v>0</v>
      </c>
      <c r="DS136" s="294">
        <v>-4607638.67</v>
      </c>
      <c r="DT136" s="294"/>
      <c r="DU136" s="294">
        <v>-150977.75</v>
      </c>
      <c r="DV136" s="294">
        <v>0</v>
      </c>
      <c r="DW136" s="294"/>
      <c r="DX136" s="294">
        <v>-37008.25</v>
      </c>
      <c r="DY136" s="294"/>
      <c r="DZ136" s="294">
        <v>-422456.66</v>
      </c>
      <c r="EA136" s="294">
        <v>-43301</v>
      </c>
      <c r="EB136" s="294">
        <v>-850765.5</v>
      </c>
      <c r="EC136" s="294"/>
      <c r="ED136" s="294"/>
      <c r="EE136" s="294">
        <v>-1894579.41</v>
      </c>
      <c r="EF136" s="294">
        <v>-1106783.45</v>
      </c>
      <c r="EG136" s="294"/>
      <c r="EH136" s="294">
        <v>-3387110.01</v>
      </c>
      <c r="EI136" s="294">
        <v>-152181.26999999999</v>
      </c>
      <c r="EJ136" s="294">
        <v>0</v>
      </c>
      <c r="EK136" s="294"/>
      <c r="EL136" s="294">
        <v>-14622.5</v>
      </c>
      <c r="EM136" s="294">
        <v>0</v>
      </c>
      <c r="EN136" s="294"/>
      <c r="EO136" s="294"/>
      <c r="EP136" s="294">
        <v>-1321600.49</v>
      </c>
      <c r="EQ136" s="294">
        <v>-1114308.19</v>
      </c>
      <c r="ER136" s="294">
        <v>-400260.64</v>
      </c>
      <c r="ES136" s="294">
        <v>0</v>
      </c>
      <c r="ET136" s="294">
        <v>-608282.75</v>
      </c>
      <c r="EU136" s="294">
        <v>-1942822.12</v>
      </c>
      <c r="EV136" s="294"/>
      <c r="EW136" s="294">
        <v>-150938</v>
      </c>
      <c r="EX136" s="294"/>
      <c r="EY136" s="294">
        <v>0</v>
      </c>
      <c r="EZ136" s="294"/>
      <c r="FA136" s="294"/>
      <c r="FB136" s="294"/>
      <c r="FC136" s="294">
        <v>-833000</v>
      </c>
      <c r="FD136" s="294">
        <v>-1262522.06</v>
      </c>
      <c r="FE136" s="294"/>
      <c r="FF136" s="294"/>
      <c r="FG136" s="294"/>
      <c r="FH136" s="294">
        <v>-568581.75</v>
      </c>
      <c r="FI136" s="294">
        <v>0</v>
      </c>
      <c r="FJ136" s="294"/>
      <c r="FK136" s="294"/>
      <c r="FL136" s="294">
        <v>0</v>
      </c>
      <c r="FM136" s="294"/>
      <c r="FN136" s="294">
        <v>0</v>
      </c>
      <c r="FO136" s="294">
        <v>0</v>
      </c>
      <c r="FP136" s="294"/>
      <c r="FQ136" s="294"/>
      <c r="FR136" s="294">
        <v>-1059307.1000000001</v>
      </c>
      <c r="FS136" s="294">
        <v>-3355157.63</v>
      </c>
      <c r="FT136" s="294"/>
      <c r="FU136" s="294">
        <v>-661277.81999999995</v>
      </c>
      <c r="FV136" s="294">
        <v>0</v>
      </c>
      <c r="FW136" s="294"/>
      <c r="FX136" s="294">
        <v>-518766.21</v>
      </c>
      <c r="FY136" s="294">
        <v>-469864.01</v>
      </c>
      <c r="FZ136" s="294"/>
      <c r="GA136" s="294">
        <v>-2955310.32</v>
      </c>
      <c r="GB136" s="294">
        <v>-3011467.63</v>
      </c>
      <c r="GC136" s="294">
        <v>-4537694.3</v>
      </c>
      <c r="GD136" s="294">
        <v>-472815.22</v>
      </c>
      <c r="GE136" s="294">
        <v>-1786348.7</v>
      </c>
      <c r="GF136" s="294">
        <v>-1180545.57</v>
      </c>
      <c r="GG136" s="294">
        <v>0</v>
      </c>
      <c r="GH136" s="294">
        <v>-453725.45</v>
      </c>
      <c r="GI136" s="294">
        <v>-226104</v>
      </c>
      <c r="GJ136" s="294">
        <v>0</v>
      </c>
      <c r="GK136" s="294">
        <v>-550934.93999999994</v>
      </c>
      <c r="GL136" s="294">
        <v>0</v>
      </c>
      <c r="GM136" s="294">
        <v>-301065.02</v>
      </c>
      <c r="GN136" s="294">
        <v>-2081891.56</v>
      </c>
      <c r="GO136" s="294">
        <v>-258492.11</v>
      </c>
      <c r="GP136" s="294">
        <v>-1131966.51</v>
      </c>
      <c r="GQ136" s="294"/>
      <c r="GR136" s="294"/>
      <c r="GS136" s="294"/>
      <c r="GT136" s="294"/>
      <c r="GU136" s="294"/>
      <c r="GV136" s="294"/>
      <c r="GW136" s="294"/>
      <c r="GX136" s="294"/>
      <c r="GY136" s="294">
        <v>-268809</v>
      </c>
      <c r="GZ136" s="294"/>
      <c r="HA136" s="294"/>
      <c r="HB136" s="294"/>
      <c r="HC136" s="294"/>
      <c r="HD136" s="294"/>
      <c r="HE136" s="294"/>
      <c r="HF136" s="294"/>
      <c r="HG136" s="294">
        <v>-1484940.94</v>
      </c>
      <c r="HH136" s="294"/>
      <c r="HI136" s="294">
        <v>-2271413.63</v>
      </c>
      <c r="HJ136" s="294"/>
      <c r="HK136" s="294">
        <v>-541990.75</v>
      </c>
      <c r="HL136" s="294"/>
      <c r="HM136" s="294">
        <v>-60905.29</v>
      </c>
      <c r="HN136" s="294">
        <v>-91230.78</v>
      </c>
      <c r="HO136" s="294"/>
      <c r="HP136" s="294"/>
      <c r="HQ136" s="294"/>
      <c r="HR136" s="294"/>
      <c r="HS136" s="294">
        <v>-1866072.74</v>
      </c>
      <c r="HT136" s="294"/>
      <c r="HU136" s="294"/>
      <c r="HV136" s="294"/>
      <c r="HW136" s="294"/>
      <c r="HX136" s="294"/>
      <c r="HY136" s="294"/>
      <c r="HZ136" s="294">
        <v>-1835193.43</v>
      </c>
      <c r="IA136" s="294"/>
      <c r="IB136" s="294">
        <v>-783594.25</v>
      </c>
      <c r="IC136" s="294">
        <v>0</v>
      </c>
      <c r="ID136" s="294">
        <v>-384228.52</v>
      </c>
      <c r="IE136" s="294">
        <v>-240000</v>
      </c>
      <c r="IF136" s="294">
        <v>-388864.06</v>
      </c>
      <c r="IG136" s="294"/>
      <c r="IH136" s="294"/>
      <c r="II136" s="294">
        <v>-1196784.99</v>
      </c>
      <c r="IJ136" s="294"/>
      <c r="IK136" s="294">
        <v>-1132.4000000000001</v>
      </c>
      <c r="IL136" s="294"/>
      <c r="IM136" s="294">
        <v>0</v>
      </c>
      <c r="IN136" s="294">
        <v>-25872</v>
      </c>
      <c r="IO136" s="294">
        <v>-5369</v>
      </c>
      <c r="IP136" s="294"/>
      <c r="IQ136" s="294">
        <v>-25420</v>
      </c>
      <c r="IR136" s="294">
        <v>-160740.41</v>
      </c>
      <c r="IS136" s="294">
        <v>-242343.67999999999</v>
      </c>
      <c r="IT136" s="294"/>
      <c r="IU136" s="294"/>
      <c r="IV136" s="294"/>
      <c r="IW136" s="294"/>
      <c r="IX136" s="294"/>
      <c r="IY136" s="294"/>
      <c r="IZ136" s="294">
        <v>0</v>
      </c>
      <c r="JA136" s="294">
        <v>-83887.5</v>
      </c>
      <c r="JB136" s="294"/>
      <c r="JC136" s="294"/>
      <c r="JD136" s="294"/>
      <c r="JE136" s="294"/>
      <c r="JF136" s="294"/>
      <c r="JG136" s="294">
        <v>-979494.12</v>
      </c>
      <c r="JH136" s="294"/>
      <c r="JI136" s="294"/>
      <c r="JJ136" s="294">
        <v>-366987.31</v>
      </c>
      <c r="JK136" s="294">
        <v>-14867122.51</v>
      </c>
      <c r="JL136" s="294">
        <v>-43000</v>
      </c>
      <c r="JM136" s="294"/>
      <c r="JN136" s="294">
        <v>-420415.21</v>
      </c>
      <c r="JO136" s="294"/>
      <c r="JP136" s="294"/>
      <c r="JQ136" s="294">
        <v>-499158.56</v>
      </c>
      <c r="JR136" s="294">
        <v>-10355736.380000001</v>
      </c>
      <c r="JS136" s="294"/>
      <c r="JT136" s="294">
        <v>-2389348.88</v>
      </c>
      <c r="JU136" s="294">
        <v>0</v>
      </c>
      <c r="JV136" s="294"/>
      <c r="JW136" s="294">
        <v>-200000</v>
      </c>
      <c r="JX136" s="294"/>
      <c r="JY136" s="294">
        <v>-259686.81</v>
      </c>
      <c r="JZ136" s="294"/>
      <c r="KA136" s="294">
        <v>-1040823.45</v>
      </c>
      <c r="KB136" s="294">
        <v>-487494.39</v>
      </c>
      <c r="KC136" s="294">
        <v>-1480362.87</v>
      </c>
      <c r="KD136" s="294"/>
      <c r="KE136" s="294"/>
      <c r="KF136" s="294">
        <v>-1100839.97</v>
      </c>
      <c r="KG136" s="294"/>
      <c r="KH136" s="294">
        <v>-2571917.0699999998</v>
      </c>
      <c r="KI136" s="294"/>
      <c r="KJ136" s="294"/>
      <c r="KK136" s="294"/>
      <c r="KL136" s="294"/>
      <c r="KM136" s="294">
        <v>-136437.43</v>
      </c>
      <c r="KN136" s="294"/>
      <c r="KO136" s="294"/>
      <c r="KP136" s="294">
        <v>-719180.7</v>
      </c>
      <c r="KQ136" s="294"/>
      <c r="KR136" s="294"/>
      <c r="KS136" s="294"/>
      <c r="KT136" s="294"/>
      <c r="KU136" s="294">
        <v>-605761.43999999994</v>
      </c>
      <c r="KV136" s="294">
        <v>0</v>
      </c>
      <c r="KW136" s="294"/>
      <c r="KX136" s="294">
        <v>-1506360</v>
      </c>
      <c r="KY136" s="294">
        <v>-6966328.4000000004</v>
      </c>
      <c r="KZ136" s="294"/>
      <c r="LA136" s="294">
        <v>0</v>
      </c>
      <c r="LB136" s="294"/>
      <c r="LC136" s="294"/>
      <c r="LD136" s="294"/>
      <c r="LE136" s="294">
        <v>0</v>
      </c>
      <c r="LF136" s="294">
        <v>-521310</v>
      </c>
      <c r="LG136" s="294">
        <v>-1840203.16</v>
      </c>
      <c r="LH136" s="294"/>
      <c r="LI136" s="294"/>
      <c r="LJ136" s="294"/>
      <c r="LK136" s="294">
        <v>-28700</v>
      </c>
      <c r="LL136" s="294"/>
      <c r="LM136" s="294">
        <v>0</v>
      </c>
      <c r="LN136" s="294">
        <v>-1083290</v>
      </c>
      <c r="LO136" s="294"/>
      <c r="LP136" s="294">
        <v>-2087762.39</v>
      </c>
      <c r="LQ136" s="294"/>
      <c r="LR136" s="294"/>
      <c r="LS136" s="294"/>
      <c r="LT136" s="294">
        <v>-717334.88</v>
      </c>
      <c r="LU136" s="294"/>
      <c r="LV136" s="294">
        <v>-12945301.18</v>
      </c>
      <c r="LW136" s="294"/>
      <c r="LX136" s="294">
        <v>-3148198.01</v>
      </c>
      <c r="LY136" s="294">
        <v>0</v>
      </c>
      <c r="LZ136" s="294"/>
      <c r="MA136" s="294">
        <v>-1233425.08</v>
      </c>
      <c r="MB136" s="294"/>
      <c r="MC136" s="294">
        <v>-1163600.5</v>
      </c>
      <c r="MD136" s="294">
        <v>-237272</v>
      </c>
      <c r="ME136" s="294">
        <v>0</v>
      </c>
      <c r="MF136" s="294">
        <v>-859461.59</v>
      </c>
      <c r="MG136" s="294"/>
      <c r="MH136" s="294">
        <v>0</v>
      </c>
      <c r="MI136" s="294"/>
      <c r="MJ136" s="294">
        <v>0</v>
      </c>
      <c r="MK136" s="294"/>
      <c r="ML136" s="294">
        <v>0</v>
      </c>
      <c r="MM136" s="294">
        <v>0</v>
      </c>
      <c r="MN136" s="294">
        <v>0</v>
      </c>
      <c r="MO136" s="294">
        <v>0</v>
      </c>
      <c r="MP136" s="294">
        <v>-1389700</v>
      </c>
      <c r="MQ136" s="294">
        <v>-865285.62</v>
      </c>
      <c r="MR136" s="294"/>
      <c r="MS136" s="294"/>
      <c r="MT136" s="294">
        <v>-2653661.75</v>
      </c>
      <c r="MU136" s="294">
        <v>-1071356.5</v>
      </c>
      <c r="MV136" s="294"/>
      <c r="MW136" s="294"/>
      <c r="MX136" s="294"/>
      <c r="MY136" s="294">
        <v>-1760269.0290000001</v>
      </c>
      <c r="MZ136" s="294">
        <v>-2056755</v>
      </c>
      <c r="NA136" s="294">
        <v>-1502512.55</v>
      </c>
      <c r="NB136" s="294">
        <v>0</v>
      </c>
      <c r="NC136" s="294">
        <v>-299501.17</v>
      </c>
      <c r="ND136" s="294"/>
      <c r="NE136" s="294"/>
      <c r="NF136" s="294"/>
      <c r="NG136" s="294"/>
      <c r="NH136" s="294">
        <v>-468132.02</v>
      </c>
      <c r="NI136" s="294">
        <v>-5904818.46</v>
      </c>
      <c r="NJ136" s="294"/>
      <c r="NK136" s="294">
        <v>-416381.01</v>
      </c>
      <c r="NL136" s="294"/>
      <c r="NM136" s="294"/>
      <c r="NN136" s="294"/>
      <c r="NO136" s="294"/>
      <c r="NP136" s="294"/>
      <c r="NQ136" s="294"/>
      <c r="NR136" s="294"/>
      <c r="NS136" s="294">
        <v>-22114.5</v>
      </c>
      <c r="NT136" s="294">
        <v>-537598</v>
      </c>
      <c r="NU136" s="294"/>
      <c r="NV136" s="294"/>
      <c r="NW136" s="294"/>
      <c r="NX136" s="294">
        <v>-5797212.6599999992</v>
      </c>
      <c r="NY136" s="294"/>
      <c r="NZ136" s="294">
        <v>-63649.65</v>
      </c>
      <c r="OA136" s="294"/>
      <c r="OB136" s="294"/>
      <c r="OC136" s="294"/>
      <c r="OD136" s="294"/>
      <c r="OE136" s="294"/>
      <c r="OF136" s="294">
        <v>-1028945.48</v>
      </c>
      <c r="OG136" s="294">
        <v>-4169541.12</v>
      </c>
      <c r="OH136" s="294"/>
      <c r="OI136" s="294"/>
      <c r="OJ136" s="294">
        <v>-593634.11</v>
      </c>
      <c r="OK136" s="294"/>
      <c r="OL136" s="294"/>
      <c r="OM136" s="294">
        <v>-25480073.059999999</v>
      </c>
      <c r="ON136" s="294">
        <v>-929185</v>
      </c>
      <c r="OO136" s="294">
        <v>-6502988.1399999997</v>
      </c>
      <c r="OP136" s="294">
        <v>-60468.24</v>
      </c>
      <c r="OQ136" s="294">
        <v>-4142312.56</v>
      </c>
      <c r="OR136" s="294">
        <v>0</v>
      </c>
      <c r="OS136" s="294">
        <v>-4309246.63</v>
      </c>
      <c r="OT136" s="294">
        <v>-23707.5</v>
      </c>
      <c r="OU136" s="294">
        <v>-276311.78999999998</v>
      </c>
      <c r="OV136" s="294"/>
      <c r="OW136" s="294">
        <v>0</v>
      </c>
      <c r="OX136" s="294"/>
      <c r="OY136" s="294">
        <v>0</v>
      </c>
      <c r="OZ136" s="294"/>
      <c r="PA136" s="294">
        <v>0</v>
      </c>
      <c r="PB136" s="294">
        <v>0</v>
      </c>
      <c r="PC136" s="294"/>
      <c r="PD136" s="294"/>
      <c r="PE136" s="294">
        <v>0</v>
      </c>
      <c r="PF136" s="294">
        <v>-977125.52</v>
      </c>
      <c r="PG136" s="294"/>
      <c r="PH136" s="294"/>
      <c r="PI136" s="294"/>
      <c r="PJ136" s="294">
        <v>-9600</v>
      </c>
      <c r="PK136" s="294"/>
      <c r="PL136" s="294"/>
      <c r="PM136" s="294"/>
      <c r="PN136" s="294">
        <v>-105492.76</v>
      </c>
      <c r="PO136" s="294"/>
      <c r="PP136" s="294">
        <v>-1352106.55</v>
      </c>
      <c r="PQ136" s="294"/>
      <c r="PR136" s="294">
        <v>-1206023.78</v>
      </c>
      <c r="PS136" s="294"/>
      <c r="PT136" s="294"/>
      <c r="PU136" s="294">
        <v>-547026.27</v>
      </c>
      <c r="PV136" s="294">
        <v>0</v>
      </c>
      <c r="PW136" s="294">
        <v>0</v>
      </c>
      <c r="PX136" s="294">
        <v>0</v>
      </c>
      <c r="PY136" s="294">
        <v>-19485</v>
      </c>
      <c r="PZ136" s="294"/>
      <c r="QA136" s="294">
        <v>0</v>
      </c>
      <c r="QB136" s="294">
        <v>-145101</v>
      </c>
      <c r="QC136" s="294"/>
      <c r="QD136" s="294">
        <v>-46830</v>
      </c>
      <c r="QE136" s="294"/>
      <c r="QF136" s="294">
        <v>0</v>
      </c>
      <c r="QG136" s="294"/>
      <c r="QH136" s="294"/>
      <c r="QI136" s="294">
        <v>0</v>
      </c>
      <c r="QJ136" s="294">
        <v>-4986.5200000000004</v>
      </c>
      <c r="QK136" s="294">
        <v>-2329382.39</v>
      </c>
      <c r="QL136" s="294"/>
      <c r="QM136" s="294">
        <v>0</v>
      </c>
      <c r="QN136" s="294">
        <v>0</v>
      </c>
      <c r="QO136" s="294">
        <v>-376465.65</v>
      </c>
      <c r="QP136" s="294"/>
      <c r="QQ136" s="294"/>
      <c r="QR136" s="294"/>
      <c r="QS136" s="294">
        <v>-194065.07</v>
      </c>
      <c r="QT136" s="294"/>
      <c r="QU136" s="294"/>
      <c r="QV136" s="294"/>
      <c r="QW136" s="294"/>
      <c r="QX136" s="294"/>
      <c r="QY136" s="294"/>
      <c r="QZ136" s="294">
        <v>-349899</v>
      </c>
      <c r="RA136" s="294">
        <v>-396400</v>
      </c>
      <c r="RB136" s="294">
        <v>0</v>
      </c>
      <c r="RC136" s="294">
        <v>-105604.88</v>
      </c>
      <c r="RD136" s="294">
        <v>0</v>
      </c>
      <c r="RE136" s="294">
        <v>-4400</v>
      </c>
      <c r="RF136" s="294">
        <v>-2213479.31</v>
      </c>
      <c r="RG136" s="294">
        <v>0</v>
      </c>
      <c r="RH136" s="294">
        <v>-235651</v>
      </c>
      <c r="RI136" s="294">
        <v>0</v>
      </c>
      <c r="RJ136" s="294">
        <v>-150000</v>
      </c>
      <c r="RK136" s="294"/>
      <c r="RL136" s="294">
        <v>0</v>
      </c>
      <c r="RM136" s="294"/>
      <c r="RN136" s="294">
        <v>-1192168.18</v>
      </c>
      <c r="RO136" s="294">
        <v>-166556</v>
      </c>
      <c r="RP136" s="294">
        <v>-916165.98</v>
      </c>
      <c r="RQ136" s="294">
        <v>-486000</v>
      </c>
      <c r="RR136" s="294">
        <v>-124320</v>
      </c>
      <c r="RS136" s="294">
        <v>-747053.12</v>
      </c>
      <c r="RT136" s="294">
        <v>0</v>
      </c>
      <c r="RU136" s="294">
        <v>-121950</v>
      </c>
      <c r="RV136" s="294">
        <v>-1212392.17</v>
      </c>
      <c r="RW136" s="294">
        <v>-676803.44</v>
      </c>
      <c r="RX136" s="294">
        <v>-186087.8</v>
      </c>
      <c r="RY136" s="294"/>
      <c r="RZ136" s="294">
        <v>-70200</v>
      </c>
      <c r="SA136" s="294"/>
      <c r="SB136" s="294"/>
      <c r="SC136" s="294">
        <v>-3401639.71</v>
      </c>
      <c r="SD136" s="294">
        <v>-1272873.3899999999</v>
      </c>
      <c r="SE136" s="294"/>
      <c r="SF136" s="294">
        <v>-441790</v>
      </c>
      <c r="SG136" s="294">
        <v>-472450.5</v>
      </c>
      <c r="SH136" s="294">
        <v>-95832.04</v>
      </c>
      <c r="SI136" s="294">
        <v>-980324.5</v>
      </c>
      <c r="SJ136" s="294">
        <v>-1093378</v>
      </c>
      <c r="SK136" s="294">
        <v>-4049514.13</v>
      </c>
      <c r="SL136" s="294"/>
      <c r="SM136" s="294">
        <v>-142650</v>
      </c>
      <c r="SN136" s="294"/>
      <c r="SO136" s="294"/>
      <c r="SP136" s="294">
        <v>0</v>
      </c>
      <c r="SQ136" s="294">
        <v>0</v>
      </c>
      <c r="SR136" s="294">
        <v>-475882.91</v>
      </c>
      <c r="SS136" s="294">
        <v>-2300612.23</v>
      </c>
      <c r="ST136" s="294">
        <v>0</v>
      </c>
      <c r="SU136" s="294">
        <v>-64318.69</v>
      </c>
      <c r="SV136" s="294"/>
      <c r="SW136" s="294">
        <v>-22672.5</v>
      </c>
      <c r="SX136" s="294"/>
      <c r="SY136" s="294">
        <v>0</v>
      </c>
      <c r="SZ136" s="294"/>
      <c r="TA136" s="294"/>
      <c r="TB136" s="294">
        <v>0</v>
      </c>
      <c r="TC136" s="294"/>
      <c r="TD136" s="294">
        <v>-97788.75</v>
      </c>
      <c r="TE136" s="294">
        <v>-132892.5</v>
      </c>
      <c r="TF136" s="294">
        <v>-163492.5</v>
      </c>
      <c r="TG136" s="294">
        <v>0</v>
      </c>
      <c r="TH136" s="294">
        <v>0</v>
      </c>
      <c r="TI136" s="294">
        <v>0</v>
      </c>
      <c r="TJ136" s="294">
        <v>-504319.5</v>
      </c>
      <c r="TK136" s="294">
        <v>-325512.5</v>
      </c>
      <c r="TL136" s="294"/>
      <c r="TM136" s="294">
        <v>0</v>
      </c>
      <c r="TN136" s="294"/>
      <c r="TO136" s="294">
        <v>0</v>
      </c>
      <c r="TP136" s="294">
        <v>0</v>
      </c>
      <c r="TQ136" s="294">
        <v>-1304641.3700000001</v>
      </c>
      <c r="TR136" s="294"/>
      <c r="TS136" s="294"/>
      <c r="TT136" s="294">
        <v>-1145188.5</v>
      </c>
      <c r="TU136" s="294">
        <v>0</v>
      </c>
      <c r="TV136" s="294">
        <v>-281696</v>
      </c>
      <c r="TW136" s="294">
        <v>-878500</v>
      </c>
      <c r="TX136" s="294">
        <v>0</v>
      </c>
      <c r="TY136" s="294">
        <v>-9194.06</v>
      </c>
      <c r="TZ136" s="294">
        <v>-881010.5</v>
      </c>
      <c r="UA136" s="294">
        <v>-730804.76</v>
      </c>
      <c r="UB136" s="294">
        <v>0</v>
      </c>
      <c r="UC136" s="294">
        <v>0</v>
      </c>
      <c r="UD136" s="294">
        <v>0</v>
      </c>
      <c r="UE136" s="294">
        <v>-561959.62</v>
      </c>
      <c r="UF136" s="294"/>
      <c r="UG136" s="294">
        <v>0</v>
      </c>
      <c r="UH136" s="294">
        <v>-235012.63</v>
      </c>
      <c r="UI136" s="294">
        <v>-228488.19</v>
      </c>
      <c r="UJ136" s="294">
        <v>-3109967.98</v>
      </c>
      <c r="UK136" s="294">
        <v>-365783</v>
      </c>
      <c r="UL136" s="294">
        <v>-1293046.51</v>
      </c>
      <c r="UM136" s="294">
        <v>0</v>
      </c>
      <c r="UN136" s="294">
        <v>0</v>
      </c>
      <c r="UO136" s="294">
        <v>-2026538.92</v>
      </c>
      <c r="UP136" s="294">
        <v>-5592459.0700000003</v>
      </c>
      <c r="UQ136" s="294">
        <v>-1188206.8</v>
      </c>
      <c r="UR136" s="294"/>
      <c r="US136" s="294"/>
      <c r="UT136" s="294">
        <v>0</v>
      </c>
      <c r="UU136" s="294">
        <v>-807711</v>
      </c>
      <c r="UV136" s="294"/>
      <c r="UW136" s="294">
        <v>-437098.36</v>
      </c>
      <c r="UX136" s="294"/>
      <c r="UY136" s="294">
        <v>-1721517.68</v>
      </c>
      <c r="UZ136" s="294">
        <v>0</v>
      </c>
      <c r="VA136" s="294">
        <v>0</v>
      </c>
      <c r="VB136" s="294">
        <v>0</v>
      </c>
      <c r="VC136" s="294"/>
      <c r="VD136" s="294">
        <v>-2449640.77</v>
      </c>
      <c r="VE136" s="294">
        <v>-804005</v>
      </c>
      <c r="VF136" s="294">
        <v>-3656545.75</v>
      </c>
      <c r="VG136" s="294"/>
      <c r="VH136" s="294">
        <v>0</v>
      </c>
      <c r="VI136" s="294">
        <v>-90052</v>
      </c>
      <c r="VJ136" s="294"/>
      <c r="VK136" s="294"/>
      <c r="VL136" s="294">
        <v>-631490.66</v>
      </c>
      <c r="VM136" s="294"/>
      <c r="VN136" s="294">
        <v>-636751.17000000004</v>
      </c>
      <c r="VO136" s="294">
        <v>-385727.5</v>
      </c>
      <c r="VP136" s="294"/>
      <c r="VQ136" s="294">
        <v>0</v>
      </c>
      <c r="VR136" s="294">
        <v>-33494.25</v>
      </c>
      <c r="VS136" s="294"/>
      <c r="VT136" s="294">
        <v>0</v>
      </c>
      <c r="VU136" s="294">
        <v>-2419808.7000000002</v>
      </c>
      <c r="VV136" s="294"/>
      <c r="VW136" s="294"/>
      <c r="VX136" s="294">
        <v>-22200</v>
      </c>
      <c r="VY136" s="294">
        <v>0</v>
      </c>
      <c r="VZ136" s="294"/>
      <c r="WA136" s="294"/>
      <c r="WB136" s="294"/>
      <c r="WC136" s="294"/>
      <c r="WD136" s="294"/>
      <c r="WE136" s="294"/>
      <c r="WF136" s="294"/>
      <c r="WG136" s="294">
        <v>-222033.75</v>
      </c>
      <c r="WH136" s="294">
        <v>0</v>
      </c>
      <c r="WI136" s="294">
        <v>-1543130</v>
      </c>
      <c r="WJ136" s="294">
        <v>-122051.89</v>
      </c>
      <c r="WK136" s="294"/>
      <c r="WL136" s="294">
        <v>-461239.35</v>
      </c>
      <c r="WM136" s="294"/>
      <c r="WN136" s="294"/>
      <c r="WO136" s="294"/>
      <c r="WP136" s="294"/>
      <c r="WQ136" s="294"/>
      <c r="WR136" s="294"/>
      <c r="WS136" s="294"/>
      <c r="WT136" s="294"/>
      <c r="WU136" s="294"/>
      <c r="WV136" s="294"/>
      <c r="WW136" s="294"/>
      <c r="WX136" s="294"/>
      <c r="WY136" s="294"/>
      <c r="WZ136" s="294"/>
      <c r="XA136" s="294"/>
      <c r="XB136" s="294">
        <v>-701900</v>
      </c>
      <c r="XC136" s="294">
        <v>0</v>
      </c>
      <c r="XD136" s="294"/>
      <c r="XE136" s="294"/>
      <c r="XF136" s="294"/>
      <c r="XG136" s="294"/>
      <c r="XH136" s="294"/>
      <c r="XI136" s="294">
        <v>-1167475.95</v>
      </c>
      <c r="XJ136" s="294">
        <v>0</v>
      </c>
      <c r="XK136" s="294">
        <v>-1834906.23</v>
      </c>
      <c r="XL136" s="294">
        <v>0</v>
      </c>
      <c r="XM136" s="294">
        <v>0</v>
      </c>
      <c r="XN136" s="294">
        <v>-789509</v>
      </c>
      <c r="XO136" s="294">
        <v>0</v>
      </c>
      <c r="XP136" s="294">
        <v>-107642.25</v>
      </c>
      <c r="XQ136" s="294">
        <v>0</v>
      </c>
      <c r="XR136" s="294">
        <v>0</v>
      </c>
      <c r="XS136" s="294">
        <v>0</v>
      </c>
      <c r="XT136" s="294">
        <v>0</v>
      </c>
      <c r="XU136" s="294">
        <v>0</v>
      </c>
      <c r="XV136" s="294">
        <v>-390996.3</v>
      </c>
      <c r="XW136" s="294">
        <v>0</v>
      </c>
      <c r="XX136" s="294">
        <v>0</v>
      </c>
      <c r="XY136" s="294">
        <v>0</v>
      </c>
      <c r="XZ136" s="294">
        <v>0</v>
      </c>
      <c r="YA136" s="294">
        <v>0</v>
      </c>
      <c r="YB136" s="294">
        <v>0</v>
      </c>
      <c r="YC136" s="294">
        <v>0</v>
      </c>
      <c r="YD136" s="294">
        <v>-123384</v>
      </c>
      <c r="YE136" s="294"/>
      <c r="YF136" s="294"/>
      <c r="YG136" s="294"/>
      <c r="YH136" s="294"/>
      <c r="YI136" s="294">
        <v>0</v>
      </c>
      <c r="YJ136" s="294"/>
      <c r="YK136" s="294">
        <v>0</v>
      </c>
      <c r="YL136" s="294"/>
      <c r="YM136" s="294"/>
      <c r="YN136" s="294"/>
      <c r="YO136" s="294">
        <v>-373988</v>
      </c>
      <c r="YP136" s="294"/>
      <c r="YQ136" s="294">
        <v>0</v>
      </c>
      <c r="YR136" s="294">
        <v>0</v>
      </c>
      <c r="YS136" s="294"/>
      <c r="YT136" s="294"/>
      <c r="YU136" s="294"/>
      <c r="YV136" s="294">
        <v>0</v>
      </c>
      <c r="YW136" s="294">
        <v>0</v>
      </c>
      <c r="YX136" s="294">
        <v>0</v>
      </c>
      <c r="YY136" s="294">
        <v>0</v>
      </c>
      <c r="YZ136" s="294">
        <v>-1546727.25</v>
      </c>
      <c r="ZA136" s="294"/>
      <c r="ZB136" s="294"/>
      <c r="ZC136" s="294">
        <v>-2040435</v>
      </c>
      <c r="ZD136" s="294">
        <v>-2181839.96</v>
      </c>
      <c r="ZE136" s="294"/>
      <c r="ZF136" s="294"/>
      <c r="ZG136" s="294">
        <v>-701943.74</v>
      </c>
      <c r="ZH136" s="294">
        <v>0</v>
      </c>
      <c r="ZI136" s="294"/>
      <c r="ZJ136" s="294"/>
      <c r="ZK136" s="294">
        <v>-15000</v>
      </c>
      <c r="ZL136" s="294">
        <v>-2331618.33</v>
      </c>
      <c r="ZM136" s="294">
        <v>-567890.9</v>
      </c>
      <c r="ZN136" s="294">
        <v>-198680.99</v>
      </c>
      <c r="ZO136" s="294">
        <v>-405362.68</v>
      </c>
      <c r="ZP136" s="294">
        <v>-3464381.69</v>
      </c>
      <c r="ZQ136" s="294">
        <v>-315757.18</v>
      </c>
      <c r="ZR136" s="294">
        <v>-3771519.92</v>
      </c>
      <c r="ZS136" s="294">
        <v>0</v>
      </c>
      <c r="ZT136" s="294">
        <v>-640313.99</v>
      </c>
      <c r="ZU136" s="294">
        <v>-2050470.33</v>
      </c>
      <c r="ZV136" s="294">
        <v>-925969.69</v>
      </c>
      <c r="ZW136" s="294">
        <v>-1923087.3600000001</v>
      </c>
      <c r="ZX136" s="294">
        <v>-969141.92</v>
      </c>
      <c r="ZY136" s="294">
        <v>-1868589.15</v>
      </c>
      <c r="ZZ136" s="294">
        <v>-150005.6</v>
      </c>
      <c r="AAA136" s="294">
        <v>-627265.25</v>
      </c>
      <c r="AAB136" s="294">
        <v>-2722526.43</v>
      </c>
      <c r="AAC136" s="294">
        <v>-1055789.6499999999</v>
      </c>
      <c r="AAD136" s="294">
        <v>-1148972.9099999999</v>
      </c>
      <c r="AAE136" s="294">
        <v>-3410399.85</v>
      </c>
      <c r="AAF136" s="294">
        <v>0</v>
      </c>
      <c r="AAG136" s="294">
        <v>-2263176.4</v>
      </c>
      <c r="AAH136" s="294">
        <v>0</v>
      </c>
      <c r="AAI136" s="294">
        <v>-1038974</v>
      </c>
      <c r="AAJ136" s="294"/>
      <c r="AAK136" s="294"/>
      <c r="AAL136" s="294">
        <v>-36369.75</v>
      </c>
      <c r="AAM136" s="294"/>
      <c r="AAN136" s="294">
        <v>0</v>
      </c>
      <c r="AAO136" s="294"/>
      <c r="AAP136" s="294"/>
      <c r="AAQ136" s="294">
        <v>0</v>
      </c>
      <c r="AAR136" s="294">
        <v>-3341121.98</v>
      </c>
      <c r="AAS136" s="294"/>
      <c r="AAT136" s="294">
        <v>0</v>
      </c>
      <c r="AAU136" s="294"/>
      <c r="AAV136" s="294">
        <v>-1406538.3</v>
      </c>
      <c r="AAW136" s="294">
        <v>0</v>
      </c>
      <c r="AAX136" s="294">
        <v>-826992.25</v>
      </c>
      <c r="AAY136" s="294">
        <v>0</v>
      </c>
      <c r="AAZ136" s="294">
        <v>-871095</v>
      </c>
      <c r="ABA136" s="294"/>
      <c r="ABB136" s="294">
        <v>-944150.73</v>
      </c>
      <c r="ABC136" s="294">
        <v>0</v>
      </c>
      <c r="ABD136" s="294">
        <v>-72440</v>
      </c>
      <c r="ABE136" s="294"/>
      <c r="ABF136" s="294"/>
      <c r="ABG136" s="294">
        <v>0</v>
      </c>
      <c r="ABH136" s="294">
        <v>0</v>
      </c>
      <c r="ABI136" s="294">
        <v>-7712714.4699999997</v>
      </c>
      <c r="ABJ136" s="294">
        <v>0</v>
      </c>
      <c r="ABK136" s="294">
        <v>0</v>
      </c>
      <c r="ABL136" s="294"/>
      <c r="ABM136" s="294">
        <v>-634430.77</v>
      </c>
      <c r="ABN136" s="294"/>
      <c r="ABO136" s="294"/>
      <c r="ABP136" s="294"/>
      <c r="ABQ136" s="294"/>
      <c r="ABR136" s="294"/>
      <c r="ABS136" s="294">
        <v>-510796.25</v>
      </c>
      <c r="ABT136" s="294"/>
      <c r="ABU136" s="294"/>
      <c r="ABV136" s="294"/>
      <c r="ABW136" s="294"/>
      <c r="ABX136" s="294"/>
      <c r="ABY136" s="294"/>
      <c r="ABZ136" s="294">
        <v>-2474146</v>
      </c>
      <c r="ACA136" s="294"/>
      <c r="ACB136" s="294"/>
      <c r="ACC136" s="294">
        <v>-865112.88</v>
      </c>
      <c r="ACD136" s="294"/>
      <c r="ACE136" s="294"/>
      <c r="ACF136" s="294"/>
      <c r="ACG136" s="294">
        <v>-1224353</v>
      </c>
      <c r="ACH136" s="294"/>
      <c r="ACI136" s="294">
        <v>-1075179</v>
      </c>
      <c r="ACJ136" s="294"/>
      <c r="ACK136" s="294">
        <v>-780551.88</v>
      </c>
      <c r="ACL136" s="294">
        <v>0</v>
      </c>
      <c r="ACM136" s="294">
        <v>-92120</v>
      </c>
      <c r="ACN136" s="294"/>
      <c r="ACO136" s="294"/>
      <c r="ACP136" s="294"/>
      <c r="ACQ136" s="294"/>
      <c r="ACR136" s="294">
        <v>-51000</v>
      </c>
      <c r="ACS136" s="294">
        <v>-70</v>
      </c>
      <c r="ACT136" s="294">
        <v>-163165</v>
      </c>
      <c r="ACU136" s="294"/>
      <c r="ACV136" s="294"/>
      <c r="ACW136" s="294"/>
      <c r="ACX136" s="294">
        <v>-769689.64</v>
      </c>
      <c r="ACY136" s="294">
        <v>0</v>
      </c>
      <c r="ACZ136" s="294"/>
      <c r="ADA136" s="294">
        <v>0</v>
      </c>
      <c r="ADB136" s="294">
        <v>0</v>
      </c>
      <c r="ADC136" s="294"/>
      <c r="ADD136" s="294"/>
      <c r="ADE136" s="294"/>
      <c r="ADF136" s="294">
        <v>-97814.6</v>
      </c>
      <c r="ADG136" s="294"/>
      <c r="ADH136" s="294">
        <v>-798365.4</v>
      </c>
      <c r="ADI136" s="294"/>
      <c r="ADJ136" s="294"/>
      <c r="ADK136" s="294">
        <v>0</v>
      </c>
      <c r="ADL136" s="294">
        <v>-0.4</v>
      </c>
      <c r="ADM136" s="294"/>
      <c r="ADN136" s="294">
        <v>-0.04</v>
      </c>
      <c r="ADO136" s="294">
        <v>-3518890.92</v>
      </c>
      <c r="ADP136" s="294"/>
      <c r="ADQ136" s="294"/>
      <c r="ADR136" s="294"/>
      <c r="ADS136" s="294"/>
      <c r="ADT136" s="294">
        <v>-80758</v>
      </c>
      <c r="ADU136" s="294"/>
      <c r="ADV136" s="294"/>
      <c r="ADW136" s="294"/>
      <c r="ADX136" s="294"/>
      <c r="ADY136" s="294">
        <v>-477798.5</v>
      </c>
      <c r="ADZ136" s="294">
        <v>-2226810.44</v>
      </c>
      <c r="AEA136" s="294">
        <v>-7121907.6699999999</v>
      </c>
      <c r="AEB136" s="294">
        <v>-4087966.07</v>
      </c>
      <c r="AEC136" s="294"/>
      <c r="AED136" s="294">
        <v>0</v>
      </c>
      <c r="AEE136" s="294">
        <v>-1253588.3400000001</v>
      </c>
      <c r="AEF136" s="294"/>
      <c r="AEG136" s="294"/>
      <c r="AEH136" s="294"/>
      <c r="AEI136" s="294"/>
      <c r="AEJ136" s="294">
        <v>-719834.15</v>
      </c>
      <c r="AEK136" s="294"/>
      <c r="AEL136" s="294">
        <v>-2247343.5099999998</v>
      </c>
      <c r="AEM136" s="294"/>
      <c r="AEN136" s="294"/>
      <c r="AEO136" s="294">
        <v>-394362.75</v>
      </c>
      <c r="AEP136" s="294"/>
      <c r="AEQ136" s="294"/>
      <c r="AER136" s="294"/>
      <c r="AES136" s="294">
        <v>-403158.58</v>
      </c>
      <c r="AET136" s="294">
        <v>-465146.89</v>
      </c>
      <c r="AEU136" s="294">
        <v>-338669.28</v>
      </c>
      <c r="AEV136" s="294">
        <v>-2599851.81</v>
      </c>
      <c r="AEW136" s="294"/>
      <c r="AEX136" s="294">
        <v>-26653.24</v>
      </c>
      <c r="AEY136" s="294"/>
      <c r="AEZ136" s="294">
        <v>-600280.5</v>
      </c>
      <c r="AFA136" s="294"/>
      <c r="AFB136" s="294"/>
      <c r="AFC136" s="294">
        <v>-700000</v>
      </c>
      <c r="AFD136" s="294">
        <v>-3568541.26</v>
      </c>
      <c r="AFE136" s="294"/>
      <c r="AFF136" s="294"/>
      <c r="AFG136" s="294"/>
      <c r="AFH136" s="294"/>
      <c r="AFI136" s="294">
        <v>-203000</v>
      </c>
      <c r="AFJ136" s="294">
        <v>-974912.03</v>
      </c>
      <c r="AFK136" s="294">
        <v>0</v>
      </c>
      <c r="AFL136" s="294"/>
      <c r="AFM136" s="294"/>
      <c r="AFN136" s="294">
        <v>0</v>
      </c>
      <c r="AFO136" s="294"/>
      <c r="AFP136" s="294"/>
      <c r="AFQ136" s="294">
        <v>-530382.07999999996</v>
      </c>
      <c r="AFR136" s="294">
        <v>-109200</v>
      </c>
      <c r="AFS136" s="294">
        <v>-233483.03</v>
      </c>
      <c r="AFT136" s="294"/>
      <c r="AFU136" s="294">
        <v>-425150.67</v>
      </c>
      <c r="AFV136" s="294"/>
      <c r="AFW136" s="294">
        <v>-1671844.47</v>
      </c>
      <c r="AFX136" s="294">
        <v>-933258.26</v>
      </c>
      <c r="AFY136" s="294">
        <v>-206670.73</v>
      </c>
      <c r="AFZ136" s="294">
        <v>-569712.43999999994</v>
      </c>
      <c r="AGA136" s="294"/>
      <c r="AGB136" s="294">
        <v>-1947619</v>
      </c>
      <c r="AGC136" s="294">
        <v>-411506.65</v>
      </c>
      <c r="AGD136" s="294"/>
      <c r="AGE136" s="294">
        <v>-342164.41</v>
      </c>
      <c r="AGF136" s="294">
        <v>-1941133.49</v>
      </c>
      <c r="AGG136" s="294">
        <v>-388695.98</v>
      </c>
      <c r="AGH136" s="294">
        <v>-2132683.7799999998</v>
      </c>
      <c r="AGI136" s="294">
        <v>-2056814</v>
      </c>
      <c r="AGJ136" s="294"/>
      <c r="AGK136" s="294">
        <v>0</v>
      </c>
      <c r="AGL136" s="294"/>
      <c r="AGM136" s="294">
        <v>-1850326.58</v>
      </c>
      <c r="AGN136" s="294"/>
      <c r="AGO136" s="294">
        <v>-275687</v>
      </c>
      <c r="AGP136" s="294"/>
      <c r="AGQ136" s="294"/>
      <c r="AGR136" s="294">
        <v>-1967964.06</v>
      </c>
      <c r="AGS136" s="294">
        <v>-2231016.8199999998</v>
      </c>
      <c r="AGT136" s="294"/>
      <c r="AGU136" s="294"/>
      <c r="AGV136" s="294">
        <v>-1211074.3899999999</v>
      </c>
      <c r="AGW136" s="294">
        <v>0</v>
      </c>
      <c r="AGX136" s="294">
        <v>-381097</v>
      </c>
      <c r="AGY136" s="294">
        <v>-450360.77</v>
      </c>
      <c r="AGZ136" s="294">
        <v>-1298372.75</v>
      </c>
      <c r="AHA136" s="294">
        <v>-747620.31</v>
      </c>
      <c r="AHB136" s="294">
        <v>-748665.55</v>
      </c>
      <c r="AHC136" s="294">
        <v>-300000</v>
      </c>
      <c r="AHD136" s="294">
        <v>-133047.19</v>
      </c>
      <c r="AHE136" s="294">
        <v>-2270633</v>
      </c>
      <c r="AHF136" s="294">
        <v>-560000</v>
      </c>
      <c r="AHG136" s="294">
        <v>-244848.97</v>
      </c>
      <c r="AHH136" s="294">
        <v>-3728672.81</v>
      </c>
      <c r="AHI136" s="294">
        <v>-242362.29</v>
      </c>
      <c r="AHJ136" s="294"/>
      <c r="AHK136" s="294">
        <v>-824065.19</v>
      </c>
      <c r="AHL136" s="294">
        <v>-2876547.74</v>
      </c>
      <c r="AHM136" s="294">
        <v>-288615.59000000003</v>
      </c>
      <c r="AHN136" s="294">
        <v>-433330.87</v>
      </c>
      <c r="AHO136" s="294"/>
      <c r="AHP136" s="294"/>
      <c r="AHQ136" s="294"/>
      <c r="AHR136" s="329">
        <v>-663509.38</v>
      </c>
      <c r="AHS136" s="294">
        <f t="shared" si="55"/>
        <v>-434173975.29900002</v>
      </c>
      <c r="AHT136" s="271" t="b">
        <f t="shared" si="54"/>
        <v>1</v>
      </c>
      <c r="AHU136" s="271" t="s">
        <v>6275</v>
      </c>
      <c r="AHV136" s="271" t="s">
        <v>6209</v>
      </c>
      <c r="AHW136" s="271" t="s">
        <v>6210</v>
      </c>
    </row>
    <row r="137" spans="1:907" ht="24" x14ac:dyDescent="0.8">
      <c r="A137" s="270" t="s">
        <v>6276</v>
      </c>
      <c r="B137" s="270" t="s">
        <v>6211</v>
      </c>
      <c r="C137" s="271" t="s">
        <v>6212</v>
      </c>
      <c r="D137" s="294">
        <v>-12651971.890000001</v>
      </c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>
        <v>-39645374.039999999</v>
      </c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>
        <v>-13211336.25</v>
      </c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>
        <v>-6836507.8099999996</v>
      </c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>
        <v>-5508074.9000000004</v>
      </c>
      <c r="BJ137" s="294">
        <v>-7890679.1600000001</v>
      </c>
      <c r="BK137" s="294"/>
      <c r="BL137" s="294"/>
      <c r="BM137" s="294"/>
      <c r="BN137" s="294"/>
      <c r="BO137" s="294"/>
      <c r="BP137" s="294"/>
      <c r="BQ137" s="294"/>
      <c r="BR137" s="294">
        <v>-8323585.4000000004</v>
      </c>
      <c r="BS137" s="294"/>
      <c r="BT137" s="294"/>
      <c r="BU137" s="294"/>
      <c r="BV137" s="294"/>
      <c r="BW137" s="294"/>
      <c r="BX137" s="294"/>
      <c r="BY137" s="294"/>
      <c r="BZ137" s="294">
        <v>-10334268.75</v>
      </c>
      <c r="CA137" s="294"/>
      <c r="CB137" s="294"/>
      <c r="CC137" s="294"/>
      <c r="CD137" s="294"/>
      <c r="CE137" s="294"/>
      <c r="CF137" s="294"/>
      <c r="CG137" s="294">
        <v>-16482605.359999999</v>
      </c>
      <c r="CH137" s="294"/>
      <c r="CI137" s="294"/>
      <c r="CJ137" s="294"/>
      <c r="CK137" s="294"/>
      <c r="CL137" s="294"/>
      <c r="CM137" s="294"/>
      <c r="CN137" s="294"/>
      <c r="CO137" s="294"/>
      <c r="CP137" s="294"/>
      <c r="CQ137" s="294"/>
      <c r="CR137" s="294"/>
      <c r="CS137" s="294"/>
      <c r="CT137" s="294">
        <v>-29949929.850000001</v>
      </c>
      <c r="CU137" s="294"/>
      <c r="CV137" s="294"/>
      <c r="CW137" s="294"/>
      <c r="CX137" s="294"/>
      <c r="CY137" s="294"/>
      <c r="CZ137" s="294"/>
      <c r="DA137" s="294"/>
      <c r="DB137" s="294">
        <v>-14250833.16</v>
      </c>
      <c r="DC137" s="294">
        <v>-16369655.869999999</v>
      </c>
      <c r="DD137" s="294"/>
      <c r="DE137" s="294"/>
      <c r="DF137" s="294"/>
      <c r="DG137" s="294"/>
      <c r="DH137" s="294"/>
      <c r="DI137" s="294"/>
      <c r="DJ137" s="294"/>
      <c r="DK137" s="294">
        <v>-36564103.149999999</v>
      </c>
      <c r="DL137" s="294"/>
      <c r="DM137" s="294"/>
      <c r="DN137" s="294"/>
      <c r="DO137" s="294"/>
      <c r="DP137" s="294"/>
      <c r="DQ137" s="294"/>
      <c r="DR137" s="294"/>
      <c r="DS137" s="294"/>
      <c r="DT137" s="294">
        <v>-22413353.140000001</v>
      </c>
      <c r="DU137" s="294"/>
      <c r="DV137" s="294"/>
      <c r="DW137" s="294"/>
      <c r="DX137" s="294"/>
      <c r="DY137" s="294"/>
      <c r="DZ137" s="294"/>
      <c r="EA137" s="294"/>
      <c r="EB137" s="294"/>
      <c r="EC137" s="294"/>
      <c r="ED137" s="294"/>
      <c r="EE137" s="294">
        <v>-4353854.05</v>
      </c>
      <c r="EF137" s="294">
        <v>-5022231.53</v>
      </c>
      <c r="EG137" s="294"/>
      <c r="EH137" s="294"/>
      <c r="EI137" s="294"/>
      <c r="EJ137" s="294"/>
      <c r="EK137" s="294"/>
      <c r="EL137" s="294"/>
      <c r="EM137" s="294"/>
      <c r="EN137" s="294">
        <v>-23327585.449999999</v>
      </c>
      <c r="EO137" s="294"/>
      <c r="EP137" s="294"/>
      <c r="EQ137" s="294"/>
      <c r="ER137" s="294"/>
      <c r="ES137" s="294"/>
      <c r="ET137" s="294"/>
      <c r="EU137" s="294"/>
      <c r="EV137" s="294"/>
      <c r="EW137" s="294">
        <v>0</v>
      </c>
      <c r="EX137" s="294"/>
      <c r="EY137" s="294"/>
      <c r="EZ137" s="294"/>
      <c r="FA137" s="294"/>
      <c r="FB137" s="294"/>
      <c r="FC137" s="294"/>
      <c r="FD137" s="294"/>
      <c r="FE137" s="294"/>
      <c r="FF137" s="294"/>
      <c r="FG137" s="294"/>
      <c r="FH137" s="294"/>
      <c r="FI137" s="294">
        <v>-7256721.1299999999</v>
      </c>
      <c r="FJ137" s="294"/>
      <c r="FK137" s="294"/>
      <c r="FL137" s="294"/>
      <c r="FM137" s="294"/>
      <c r="FN137" s="294"/>
      <c r="FO137" s="294"/>
      <c r="FP137" s="294"/>
      <c r="FQ137" s="294">
        <v>-51671899.140000001</v>
      </c>
      <c r="FR137" s="294"/>
      <c r="FS137" s="294"/>
      <c r="FT137" s="294"/>
      <c r="FU137" s="294"/>
      <c r="FV137" s="294"/>
      <c r="FW137" s="294"/>
      <c r="FX137" s="294"/>
      <c r="FY137" s="294"/>
      <c r="FZ137" s="294"/>
      <c r="GA137" s="294"/>
      <c r="GB137" s="294"/>
      <c r="GC137" s="294"/>
      <c r="GD137" s="294"/>
      <c r="GE137" s="294">
        <v>-2566214.83</v>
      </c>
      <c r="GF137" s="294"/>
      <c r="GG137" s="294"/>
      <c r="GH137" s="294"/>
      <c r="GI137" s="294"/>
      <c r="GJ137" s="294"/>
      <c r="GK137" s="294"/>
      <c r="GL137" s="294"/>
      <c r="GM137" s="294"/>
      <c r="GN137" s="294"/>
      <c r="GO137" s="294"/>
      <c r="GP137" s="294"/>
      <c r="GQ137" s="294">
        <v>-19147864.27</v>
      </c>
      <c r="GR137" s="294"/>
      <c r="GS137" s="294"/>
      <c r="GT137" s="294"/>
      <c r="GU137" s="294"/>
      <c r="GV137" s="294"/>
      <c r="GW137" s="294"/>
      <c r="GX137" s="294"/>
      <c r="GY137" s="294">
        <v>-7307919.9900000002</v>
      </c>
      <c r="GZ137" s="294"/>
      <c r="HA137" s="294"/>
      <c r="HB137" s="294"/>
      <c r="HC137" s="294">
        <v>-44983691.200000003</v>
      </c>
      <c r="HD137" s="294"/>
      <c r="HE137" s="294"/>
      <c r="HF137" s="294"/>
      <c r="HG137" s="294"/>
      <c r="HH137" s="294"/>
      <c r="HI137" s="294"/>
      <c r="HJ137" s="294">
        <v>-49725029.270000003</v>
      </c>
      <c r="HK137" s="294"/>
      <c r="HL137" s="294"/>
      <c r="HM137" s="294"/>
      <c r="HN137" s="294"/>
      <c r="HO137" s="294"/>
      <c r="HP137" s="294"/>
      <c r="HQ137" s="294"/>
      <c r="HR137" s="294">
        <v>-45266234.700000003</v>
      </c>
      <c r="HS137" s="294">
        <v>-7124768.0800000001</v>
      </c>
      <c r="HT137" s="294"/>
      <c r="HU137" s="294"/>
      <c r="HV137" s="294"/>
      <c r="HW137" s="294"/>
      <c r="HX137" s="294"/>
      <c r="HY137" s="294"/>
      <c r="HZ137" s="294"/>
      <c r="IA137" s="294"/>
      <c r="IB137" s="294"/>
      <c r="IC137" s="294"/>
      <c r="ID137" s="294"/>
      <c r="IE137" s="294"/>
      <c r="IF137" s="294"/>
      <c r="IG137" s="294"/>
      <c r="IH137" s="294">
        <v>-45610069.229999997</v>
      </c>
      <c r="II137" s="294">
        <v>-21459280.73</v>
      </c>
      <c r="IJ137" s="294"/>
      <c r="IK137" s="294"/>
      <c r="IL137" s="294"/>
      <c r="IM137" s="294"/>
      <c r="IN137" s="294"/>
      <c r="IO137" s="294"/>
      <c r="IP137" s="294"/>
      <c r="IQ137" s="294"/>
      <c r="IR137" s="294"/>
      <c r="IS137" s="294">
        <v>-34807237.539999999</v>
      </c>
      <c r="IT137" s="294">
        <v>-123006967.54000001</v>
      </c>
      <c r="IU137" s="294"/>
      <c r="IV137" s="294"/>
      <c r="IW137" s="294"/>
      <c r="IX137" s="294"/>
      <c r="IY137" s="294"/>
      <c r="IZ137" s="294"/>
      <c r="JA137" s="294"/>
      <c r="JB137" s="294"/>
      <c r="JC137" s="294"/>
      <c r="JD137" s="294"/>
      <c r="JE137" s="294">
        <v>-11230804.48</v>
      </c>
      <c r="JF137" s="294">
        <v>-373724.26</v>
      </c>
      <c r="JG137" s="294"/>
      <c r="JH137" s="294"/>
      <c r="JI137" s="294"/>
      <c r="JJ137" s="294"/>
      <c r="JK137" s="294">
        <v>-27727278.739999998</v>
      </c>
      <c r="JL137" s="294"/>
      <c r="JM137" s="294"/>
      <c r="JN137" s="294"/>
      <c r="JO137" s="294"/>
      <c r="JP137" s="294"/>
      <c r="JQ137" s="294"/>
      <c r="JR137" s="294">
        <v>-51244153.960000001</v>
      </c>
      <c r="JS137" s="294">
        <v>-43144470.57</v>
      </c>
      <c r="JT137" s="294"/>
      <c r="JU137" s="294"/>
      <c r="JV137" s="294"/>
      <c r="JW137" s="294"/>
      <c r="JX137" s="294"/>
      <c r="JY137" s="294"/>
      <c r="JZ137" s="294"/>
      <c r="KA137" s="294"/>
      <c r="KB137" s="294"/>
      <c r="KC137" s="294"/>
      <c r="KD137" s="294"/>
      <c r="KE137" s="294"/>
      <c r="KF137" s="294"/>
      <c r="KG137" s="294"/>
      <c r="KH137" s="294">
        <v>-124664380.01000001</v>
      </c>
      <c r="KI137" s="294"/>
      <c r="KJ137" s="294"/>
      <c r="KK137" s="294"/>
      <c r="KL137" s="294"/>
      <c r="KM137" s="294"/>
      <c r="KN137" s="294"/>
      <c r="KO137" s="294"/>
      <c r="KP137" s="294"/>
      <c r="KQ137" s="294">
        <v>-4529777.0199999996</v>
      </c>
      <c r="KR137" s="294"/>
      <c r="KS137" s="294"/>
      <c r="KT137" s="294">
        <v>-2356113.92</v>
      </c>
      <c r="KU137" s="294"/>
      <c r="KV137" s="294"/>
      <c r="KW137" s="294">
        <v>-7845757.2999999998</v>
      </c>
      <c r="KX137" s="294"/>
      <c r="KY137" s="294">
        <v>-29520990.879999999</v>
      </c>
      <c r="KZ137" s="294"/>
      <c r="LA137" s="294"/>
      <c r="LB137" s="294"/>
      <c r="LC137" s="294"/>
      <c r="LD137" s="294"/>
      <c r="LE137" s="294"/>
      <c r="LF137" s="294"/>
      <c r="LG137" s="294">
        <v>-38353304.369999997</v>
      </c>
      <c r="LH137" s="294">
        <v>-1812828</v>
      </c>
      <c r="LI137" s="294">
        <v>-7792020.3700000001</v>
      </c>
      <c r="LJ137" s="294">
        <v>-31048149.84</v>
      </c>
      <c r="LK137" s="294"/>
      <c r="LL137" s="294"/>
      <c r="LM137" s="294"/>
      <c r="LN137" s="294"/>
      <c r="LO137" s="294"/>
      <c r="LP137" s="294"/>
      <c r="LQ137" s="294"/>
      <c r="LR137" s="294">
        <v>-9240990.4900000002</v>
      </c>
      <c r="LS137" s="294"/>
      <c r="LT137" s="294"/>
      <c r="LU137" s="294">
        <v>-40379552.549999997</v>
      </c>
      <c r="LV137" s="294">
        <v>-7572215.5199999996</v>
      </c>
      <c r="LW137" s="294">
        <v>-35141318.799999997</v>
      </c>
      <c r="LX137" s="294">
        <v>-108693.07</v>
      </c>
      <c r="LY137" s="294"/>
      <c r="LZ137" s="294"/>
      <c r="MA137" s="294"/>
      <c r="MB137" s="294"/>
      <c r="MC137" s="294"/>
      <c r="MD137" s="294"/>
      <c r="ME137" s="294">
        <v>0</v>
      </c>
      <c r="MF137" s="294"/>
      <c r="MG137" s="294">
        <v>-13486188.83</v>
      </c>
      <c r="MH137" s="294"/>
      <c r="MI137" s="294"/>
      <c r="MJ137" s="294"/>
      <c r="MK137" s="294"/>
      <c r="ML137" s="294"/>
      <c r="MM137" s="294"/>
      <c r="MN137" s="294"/>
      <c r="MO137" s="294"/>
      <c r="MP137" s="294"/>
      <c r="MQ137" s="294"/>
      <c r="MR137" s="294"/>
      <c r="MS137" s="294">
        <v>-48065645.840000004</v>
      </c>
      <c r="MT137" s="294"/>
      <c r="MU137" s="294"/>
      <c r="MV137" s="294"/>
      <c r="MW137" s="294"/>
      <c r="MX137" s="294"/>
      <c r="MY137" s="294"/>
      <c r="MZ137" s="294"/>
      <c r="NA137" s="294"/>
      <c r="NB137" s="294"/>
      <c r="NC137" s="294"/>
      <c r="ND137" s="294">
        <v>-225761149.13999999</v>
      </c>
      <c r="NE137" s="294"/>
      <c r="NF137" s="294"/>
      <c r="NG137" s="294"/>
      <c r="NH137" s="294"/>
      <c r="NI137" s="294"/>
      <c r="NJ137" s="294">
        <v>-49137916.240000002</v>
      </c>
      <c r="NK137" s="294">
        <v>-2904866.2</v>
      </c>
      <c r="NL137" s="294"/>
      <c r="NM137" s="294"/>
      <c r="NN137" s="294"/>
      <c r="NO137" s="294"/>
      <c r="NP137" s="294">
        <v>-16040891.789999999</v>
      </c>
      <c r="NQ137" s="294"/>
      <c r="NR137" s="294"/>
      <c r="NS137" s="294"/>
      <c r="NT137" s="294"/>
      <c r="NU137" s="294"/>
      <c r="NV137" s="294"/>
      <c r="NW137" s="294">
        <v>-57882820.640000001</v>
      </c>
      <c r="NX137" s="294">
        <v>-14252548.35</v>
      </c>
      <c r="NY137" s="294"/>
      <c r="NZ137" s="294"/>
      <c r="OA137" s="294"/>
      <c r="OB137" s="294"/>
      <c r="OC137" s="294"/>
      <c r="OD137" s="294">
        <v>-287077533.20999998</v>
      </c>
      <c r="OE137" s="294"/>
      <c r="OF137" s="294"/>
      <c r="OG137" s="294">
        <v>-7328716.6600000001</v>
      </c>
      <c r="OH137" s="294"/>
      <c r="OI137" s="294"/>
      <c r="OJ137" s="294"/>
      <c r="OK137" s="294"/>
      <c r="OL137" s="294"/>
      <c r="OM137" s="294">
        <v>-2106101.67</v>
      </c>
      <c r="ON137" s="294">
        <v>-2084925.48</v>
      </c>
      <c r="OO137" s="294">
        <v>0</v>
      </c>
      <c r="OP137" s="294"/>
      <c r="OQ137" s="294"/>
      <c r="OR137" s="294"/>
      <c r="OS137" s="294">
        <v>-482464.08</v>
      </c>
      <c r="OT137" s="294"/>
      <c r="OU137" s="294"/>
      <c r="OV137" s="294"/>
      <c r="OW137" s="294"/>
      <c r="OX137" s="294"/>
      <c r="OY137" s="294"/>
      <c r="OZ137" s="294"/>
      <c r="PA137" s="294"/>
      <c r="PB137" s="294">
        <v>-25087218.969999999</v>
      </c>
      <c r="PC137" s="294"/>
      <c r="PD137" s="294"/>
      <c r="PE137" s="294"/>
      <c r="PF137" s="294"/>
      <c r="PG137" s="294"/>
      <c r="PH137" s="294"/>
      <c r="PI137" s="294"/>
      <c r="PJ137" s="294"/>
      <c r="PK137" s="294"/>
      <c r="PL137" s="294"/>
      <c r="PM137" s="294"/>
      <c r="PN137" s="294"/>
      <c r="PO137" s="294"/>
      <c r="PP137" s="294"/>
      <c r="PQ137" s="294"/>
      <c r="PR137" s="294"/>
      <c r="PS137" s="294"/>
      <c r="PT137" s="294">
        <v>-146651004.81999999</v>
      </c>
      <c r="PU137" s="294"/>
      <c r="PV137" s="294"/>
      <c r="PW137" s="294"/>
      <c r="PX137" s="294">
        <v>-36602113.390000001</v>
      </c>
      <c r="PY137" s="294"/>
      <c r="PZ137" s="294"/>
      <c r="QA137" s="294"/>
      <c r="QB137" s="294"/>
      <c r="QC137" s="294"/>
      <c r="QD137" s="294"/>
      <c r="QE137" s="294"/>
      <c r="QF137" s="294"/>
      <c r="QG137" s="294"/>
      <c r="QH137" s="294"/>
      <c r="QI137" s="294"/>
      <c r="QJ137" s="294"/>
      <c r="QK137" s="294"/>
      <c r="QL137" s="294"/>
      <c r="QM137" s="294"/>
      <c r="QN137" s="294"/>
      <c r="QO137" s="294">
        <v>-1125</v>
      </c>
      <c r="QP137" s="294"/>
      <c r="QQ137" s="294"/>
      <c r="QR137" s="294"/>
      <c r="QS137" s="294"/>
      <c r="QT137" s="294">
        <v>-9746626.0600000005</v>
      </c>
      <c r="QU137" s="294"/>
      <c r="QV137" s="294"/>
      <c r="QW137" s="294"/>
      <c r="QX137" s="294"/>
      <c r="QY137" s="294"/>
      <c r="QZ137" s="294"/>
      <c r="RA137" s="294"/>
      <c r="RB137" s="294"/>
      <c r="RC137" s="294"/>
      <c r="RD137" s="294"/>
      <c r="RE137" s="294"/>
      <c r="RF137" s="294"/>
      <c r="RG137" s="294">
        <v>-26655871.210000001</v>
      </c>
      <c r="RH137" s="294"/>
      <c r="RI137" s="294"/>
      <c r="RJ137" s="294"/>
      <c r="RK137" s="294"/>
      <c r="RL137" s="294"/>
      <c r="RM137" s="294"/>
      <c r="RN137" s="294"/>
      <c r="RO137" s="294"/>
      <c r="RP137" s="294"/>
      <c r="RQ137" s="294"/>
      <c r="RR137" s="294"/>
      <c r="RS137" s="294"/>
      <c r="RT137" s="294"/>
      <c r="RU137" s="294"/>
      <c r="RV137" s="294"/>
      <c r="RW137" s="294"/>
      <c r="RX137" s="294"/>
      <c r="RY137" s="294"/>
      <c r="RZ137" s="294"/>
      <c r="SA137" s="294">
        <v>-7615867.6799999997</v>
      </c>
      <c r="SB137" s="294"/>
      <c r="SC137" s="294"/>
      <c r="SD137" s="294"/>
      <c r="SE137" s="294"/>
      <c r="SF137" s="294"/>
      <c r="SG137" s="294"/>
      <c r="SH137" s="294"/>
      <c r="SI137" s="294"/>
      <c r="SJ137" s="294"/>
      <c r="SK137" s="294"/>
      <c r="SL137" s="294"/>
      <c r="SM137" s="294">
        <v>-5830691.6699999999</v>
      </c>
      <c r="SN137" s="294"/>
      <c r="SO137" s="294"/>
      <c r="SP137" s="294"/>
      <c r="SQ137" s="294"/>
      <c r="SR137" s="294"/>
      <c r="SS137" s="294"/>
      <c r="ST137" s="294"/>
      <c r="SU137" s="294">
        <v>-30354946.41</v>
      </c>
      <c r="SV137" s="294"/>
      <c r="SW137" s="294"/>
      <c r="SX137" s="294"/>
      <c r="SY137" s="294"/>
      <c r="SZ137" s="294"/>
      <c r="TA137" s="294"/>
      <c r="TB137" s="294"/>
      <c r="TC137" s="294"/>
      <c r="TD137" s="294"/>
      <c r="TE137" s="294"/>
      <c r="TF137" s="294"/>
      <c r="TG137" s="294"/>
      <c r="TH137" s="294"/>
      <c r="TI137" s="294">
        <v>-74512696.069999993</v>
      </c>
      <c r="TJ137" s="294"/>
      <c r="TK137" s="294"/>
      <c r="TL137" s="294"/>
      <c r="TM137" s="294"/>
      <c r="TN137" s="294"/>
      <c r="TO137" s="294"/>
      <c r="TP137" s="294"/>
      <c r="TQ137" s="294"/>
      <c r="TR137" s="294"/>
      <c r="TS137" s="294"/>
      <c r="TT137" s="294"/>
      <c r="TU137" s="294"/>
      <c r="TV137" s="294"/>
      <c r="TW137" s="294"/>
      <c r="TX137" s="294"/>
      <c r="TY137" s="294">
        <v>-4036950.12</v>
      </c>
      <c r="TZ137" s="294"/>
      <c r="UA137" s="294">
        <v>-11778460.789999999</v>
      </c>
      <c r="UB137" s="294"/>
      <c r="UC137" s="294"/>
      <c r="UD137" s="294"/>
      <c r="UE137" s="294">
        <v>-5480139.6299999999</v>
      </c>
      <c r="UF137" s="294"/>
      <c r="UG137" s="294"/>
      <c r="UH137" s="294"/>
      <c r="UI137" s="294"/>
      <c r="UJ137" s="294">
        <v>-5526713.1600000001</v>
      </c>
      <c r="UK137" s="294"/>
      <c r="UL137" s="294"/>
      <c r="UM137" s="294"/>
      <c r="UN137" s="294"/>
      <c r="UO137" s="294"/>
      <c r="UP137" s="294">
        <v>-84572556.019999996</v>
      </c>
      <c r="UQ137" s="294"/>
      <c r="UR137" s="294"/>
      <c r="US137" s="294"/>
      <c r="UT137" s="294"/>
      <c r="UU137" s="294"/>
      <c r="UV137" s="294"/>
      <c r="UW137" s="294"/>
      <c r="UX137" s="294"/>
      <c r="UY137" s="294"/>
      <c r="UZ137" s="294"/>
      <c r="VA137" s="294"/>
      <c r="VB137" s="294"/>
      <c r="VC137" s="294"/>
      <c r="VD137" s="294"/>
      <c r="VE137" s="294"/>
      <c r="VF137" s="294"/>
      <c r="VG137" s="294"/>
      <c r="VH137" s="294">
        <v>-1396159.67</v>
      </c>
      <c r="VI137" s="294"/>
      <c r="VJ137" s="294"/>
      <c r="VK137" s="294"/>
      <c r="VL137" s="294">
        <v>-35974889.329999998</v>
      </c>
      <c r="VM137" s="294"/>
      <c r="VN137" s="294"/>
      <c r="VO137" s="294"/>
      <c r="VP137" s="294"/>
      <c r="VQ137" s="294"/>
      <c r="VR137" s="294"/>
      <c r="VS137" s="294"/>
      <c r="VT137" s="294"/>
      <c r="VU137" s="294"/>
      <c r="VV137" s="294"/>
      <c r="VW137" s="294">
        <v>0</v>
      </c>
      <c r="VX137" s="294"/>
      <c r="VY137" s="294"/>
      <c r="VZ137" s="294"/>
      <c r="WA137" s="294">
        <v>-176985956.43000001</v>
      </c>
      <c r="WB137" s="294"/>
      <c r="WC137" s="294"/>
      <c r="WD137" s="294"/>
      <c r="WE137" s="294"/>
      <c r="WF137" s="294"/>
      <c r="WG137" s="294"/>
      <c r="WH137" s="294"/>
      <c r="WI137" s="294"/>
      <c r="WJ137" s="294"/>
      <c r="WK137" s="294"/>
      <c r="WL137" s="294"/>
      <c r="WM137" s="294"/>
      <c r="WN137" s="294"/>
      <c r="WO137" s="294"/>
      <c r="WP137" s="294"/>
      <c r="WQ137" s="294"/>
      <c r="WR137" s="294"/>
      <c r="WS137" s="294"/>
      <c r="WT137" s="294"/>
      <c r="WU137" s="294">
        <v>-3934081.97</v>
      </c>
      <c r="WV137" s="294"/>
      <c r="WW137" s="294"/>
      <c r="WX137" s="294"/>
      <c r="WY137" s="294"/>
      <c r="WZ137" s="294"/>
      <c r="XA137" s="294"/>
      <c r="XB137" s="294"/>
      <c r="XC137" s="294">
        <v>0</v>
      </c>
      <c r="XD137" s="294"/>
      <c r="XE137" s="294"/>
      <c r="XF137" s="294"/>
      <c r="XG137" s="294"/>
      <c r="XH137" s="294">
        <v>-50489914.359999999</v>
      </c>
      <c r="XI137" s="294"/>
      <c r="XJ137" s="294"/>
      <c r="XK137" s="294">
        <v>-25325017.010000002</v>
      </c>
      <c r="XL137" s="294"/>
      <c r="XM137" s="294"/>
      <c r="XN137" s="294"/>
      <c r="XO137" s="294"/>
      <c r="XP137" s="294"/>
      <c r="XQ137" s="294"/>
      <c r="XR137" s="294"/>
      <c r="XS137" s="294"/>
      <c r="XT137" s="294"/>
      <c r="XU137" s="294"/>
      <c r="XV137" s="294"/>
      <c r="XW137" s="294"/>
      <c r="XX137" s="294"/>
      <c r="XY137" s="294"/>
      <c r="XZ137" s="294"/>
      <c r="YA137" s="294"/>
      <c r="YB137" s="294"/>
      <c r="YC137" s="294"/>
      <c r="YD137" s="294"/>
      <c r="YE137" s="294">
        <v>-93336666.150000006</v>
      </c>
      <c r="YF137" s="294"/>
      <c r="YG137" s="294"/>
      <c r="YH137" s="294"/>
      <c r="YI137" s="294"/>
      <c r="YJ137" s="294"/>
      <c r="YK137" s="294"/>
      <c r="YL137" s="294"/>
      <c r="YM137" s="294"/>
      <c r="YN137" s="294"/>
      <c r="YO137" s="294"/>
      <c r="YP137" s="294"/>
      <c r="YQ137" s="294"/>
      <c r="YR137" s="294"/>
      <c r="YS137" s="294"/>
      <c r="YT137" s="294"/>
      <c r="YU137" s="294"/>
      <c r="YV137" s="294">
        <v>-11748501.77</v>
      </c>
      <c r="YW137" s="294"/>
      <c r="YX137" s="294"/>
      <c r="YY137" s="294"/>
      <c r="YZ137" s="294"/>
      <c r="ZA137" s="294"/>
      <c r="ZB137" s="294"/>
      <c r="ZC137" s="294">
        <v>-14532703.02</v>
      </c>
      <c r="ZD137" s="294"/>
      <c r="ZE137" s="294"/>
      <c r="ZF137" s="294"/>
      <c r="ZG137" s="294"/>
      <c r="ZH137" s="294"/>
      <c r="ZI137" s="294"/>
      <c r="ZJ137" s="294"/>
      <c r="ZK137" s="294"/>
      <c r="ZL137" s="294">
        <v>-18580830.02</v>
      </c>
      <c r="ZM137" s="294"/>
      <c r="ZN137" s="294"/>
      <c r="ZO137" s="294"/>
      <c r="ZP137" s="294"/>
      <c r="ZQ137" s="294"/>
      <c r="ZR137" s="294"/>
      <c r="ZS137" s="294"/>
      <c r="ZT137" s="294"/>
      <c r="ZU137" s="294"/>
      <c r="ZV137" s="294"/>
      <c r="ZW137" s="294"/>
      <c r="ZX137" s="294"/>
      <c r="ZY137" s="294"/>
      <c r="ZZ137" s="294"/>
      <c r="AAA137" s="294"/>
      <c r="AAB137" s="294"/>
      <c r="AAC137" s="294"/>
      <c r="AAD137" s="294"/>
      <c r="AAE137" s="294"/>
      <c r="AAF137" s="294"/>
      <c r="AAG137" s="294"/>
      <c r="AAH137" s="294">
        <v>-10415199.699999999</v>
      </c>
      <c r="AAI137" s="294"/>
      <c r="AAJ137" s="294"/>
      <c r="AAK137" s="294"/>
      <c r="AAL137" s="294"/>
      <c r="AAM137" s="294"/>
      <c r="AAN137" s="294"/>
      <c r="AAO137" s="294">
        <v>-126485796.64</v>
      </c>
      <c r="AAP137" s="294"/>
      <c r="AAQ137" s="294"/>
      <c r="AAR137" s="294"/>
      <c r="AAS137" s="294"/>
      <c r="AAT137" s="294"/>
      <c r="AAU137" s="294"/>
      <c r="AAV137" s="294"/>
      <c r="AAW137" s="294"/>
      <c r="AAX137" s="294"/>
      <c r="AAY137" s="294"/>
      <c r="AAZ137" s="294">
        <v>-30495865.600000001</v>
      </c>
      <c r="ABA137" s="294"/>
      <c r="ABB137" s="294"/>
      <c r="ABC137" s="294">
        <v>0</v>
      </c>
      <c r="ABD137" s="294"/>
      <c r="ABE137" s="294"/>
      <c r="ABF137" s="294"/>
      <c r="ABG137" s="294"/>
      <c r="ABH137" s="294"/>
      <c r="ABI137" s="294"/>
      <c r="ABJ137" s="294"/>
      <c r="ABK137" s="294">
        <v>0</v>
      </c>
      <c r="ABL137" s="294"/>
      <c r="ABM137" s="294"/>
      <c r="ABN137" s="294"/>
      <c r="ABO137" s="294">
        <v>-1141791.8600000001</v>
      </c>
      <c r="ABP137" s="294"/>
      <c r="ABQ137" s="294"/>
      <c r="ABR137" s="294"/>
      <c r="ABS137" s="294"/>
      <c r="ABT137" s="294"/>
      <c r="ABU137" s="294"/>
      <c r="ABV137" s="294"/>
      <c r="ABW137" s="294"/>
      <c r="ABX137" s="294">
        <v>-76368918.609999999</v>
      </c>
      <c r="ABY137" s="294"/>
      <c r="ABZ137" s="294"/>
      <c r="ACA137" s="294"/>
      <c r="ACB137" s="294"/>
      <c r="ACC137" s="294"/>
      <c r="ACD137" s="294"/>
      <c r="ACE137" s="294"/>
      <c r="ACF137" s="294"/>
      <c r="ACG137" s="294"/>
      <c r="ACH137" s="294"/>
      <c r="ACI137" s="294">
        <v>-21565356.050000001</v>
      </c>
      <c r="ACJ137" s="294"/>
      <c r="ACK137" s="294"/>
      <c r="ACL137" s="294"/>
      <c r="ACM137" s="294"/>
      <c r="ACN137" s="294"/>
      <c r="ACO137" s="294"/>
      <c r="ACP137" s="294">
        <v>-20639859.600000001</v>
      </c>
      <c r="ACQ137" s="294">
        <v>-66677600.960000001</v>
      </c>
      <c r="ACR137" s="294"/>
      <c r="ACS137" s="294"/>
      <c r="ACT137" s="294"/>
      <c r="ACU137" s="294"/>
      <c r="ACV137" s="294">
        <v>-3502823.77</v>
      </c>
      <c r="ACW137" s="294"/>
      <c r="ACX137" s="294"/>
      <c r="ACY137" s="294"/>
      <c r="ACZ137" s="294"/>
      <c r="ADA137" s="294"/>
      <c r="ADB137" s="294"/>
      <c r="ADC137" s="294"/>
      <c r="ADD137" s="294"/>
      <c r="ADE137" s="294"/>
      <c r="ADF137" s="294">
        <v>-2875767.75</v>
      </c>
      <c r="ADG137" s="294">
        <v>-3263340.66</v>
      </c>
      <c r="ADH137" s="294"/>
      <c r="ADI137" s="294"/>
      <c r="ADJ137" s="294"/>
      <c r="ADK137" s="294"/>
      <c r="ADL137" s="294"/>
      <c r="ADM137" s="294"/>
      <c r="ADN137" s="294"/>
      <c r="ADO137" s="294">
        <v>-58045277.850000001</v>
      </c>
      <c r="ADP137" s="294">
        <v>-25983839.199999999</v>
      </c>
      <c r="ADQ137" s="294"/>
      <c r="ADR137" s="294"/>
      <c r="ADS137" s="294">
        <v>-4059612.84</v>
      </c>
      <c r="ADT137" s="294"/>
      <c r="ADU137" s="294">
        <v>-5474.57</v>
      </c>
      <c r="ADV137" s="294"/>
      <c r="ADW137" s="294"/>
      <c r="ADX137" s="294"/>
      <c r="ADY137" s="294">
        <v>-40616904.57</v>
      </c>
      <c r="ADZ137" s="294">
        <v>-4559355.8499999996</v>
      </c>
      <c r="AEA137" s="294"/>
      <c r="AEB137" s="294"/>
      <c r="AEC137" s="294"/>
      <c r="AED137" s="294"/>
      <c r="AEE137" s="294"/>
      <c r="AEF137" s="294"/>
      <c r="AEG137" s="294"/>
      <c r="AEH137" s="294"/>
      <c r="AEI137" s="294"/>
      <c r="AEJ137" s="294"/>
      <c r="AEK137" s="294"/>
      <c r="AEL137" s="294"/>
      <c r="AEM137" s="294"/>
      <c r="AEN137" s="294"/>
      <c r="AEO137" s="294"/>
      <c r="AEP137" s="294"/>
      <c r="AEQ137" s="294"/>
      <c r="AER137" s="294"/>
      <c r="AES137" s="294">
        <v>-8890399.7200000007</v>
      </c>
      <c r="AET137" s="294"/>
      <c r="AEU137" s="294"/>
      <c r="AEV137" s="294"/>
      <c r="AEW137" s="294"/>
      <c r="AEX137" s="294"/>
      <c r="AEY137" s="294"/>
      <c r="AEZ137" s="294"/>
      <c r="AFA137" s="294"/>
      <c r="AFB137" s="294"/>
      <c r="AFC137" s="294">
        <v>-15194882.99</v>
      </c>
      <c r="AFD137" s="294">
        <v>-1537698.04</v>
      </c>
      <c r="AFE137" s="294"/>
      <c r="AFF137" s="294"/>
      <c r="AFG137" s="294"/>
      <c r="AFH137" s="294"/>
      <c r="AFI137" s="294"/>
      <c r="AFJ137" s="294"/>
      <c r="AFK137" s="294"/>
      <c r="AFL137" s="294"/>
      <c r="AFM137" s="294"/>
      <c r="AFN137" s="294"/>
      <c r="AFO137" s="294"/>
      <c r="AFP137" s="294">
        <v>-3933745</v>
      </c>
      <c r="AFQ137" s="294"/>
      <c r="AFR137" s="294"/>
      <c r="AFS137" s="294"/>
      <c r="AFT137" s="294"/>
      <c r="AFU137" s="294"/>
      <c r="AFV137" s="294"/>
      <c r="AFW137" s="294"/>
      <c r="AFX137" s="294"/>
      <c r="AFY137" s="294"/>
      <c r="AFZ137" s="294"/>
      <c r="AGA137" s="294"/>
      <c r="AGB137" s="294">
        <v>-11756855.470000001</v>
      </c>
      <c r="AGC137" s="294"/>
      <c r="AGD137" s="294"/>
      <c r="AGE137" s="294"/>
      <c r="AGF137" s="294"/>
      <c r="AGG137" s="294"/>
      <c r="AGH137" s="294"/>
      <c r="AGI137" s="294"/>
      <c r="AGJ137" s="294"/>
      <c r="AGK137" s="294"/>
      <c r="AGL137" s="294"/>
      <c r="AGM137" s="294">
        <v>0</v>
      </c>
      <c r="AGN137" s="294">
        <v>-431614.37</v>
      </c>
      <c r="AGO137" s="294"/>
      <c r="AGP137" s="294"/>
      <c r="AGQ137" s="294"/>
      <c r="AGR137" s="294"/>
      <c r="AGS137" s="294"/>
      <c r="AGT137" s="294"/>
      <c r="AGU137" s="294">
        <v>-34692216.689999998</v>
      </c>
      <c r="AGV137" s="294">
        <v>-3017433.36</v>
      </c>
      <c r="AGW137" s="294"/>
      <c r="AGX137" s="294"/>
      <c r="AGY137" s="294"/>
      <c r="AGZ137" s="294"/>
      <c r="AHA137" s="294"/>
      <c r="AHB137" s="294"/>
      <c r="AHC137" s="294"/>
      <c r="AHD137" s="294"/>
      <c r="AHE137" s="294"/>
      <c r="AHF137" s="294"/>
      <c r="AHG137" s="294"/>
      <c r="AHH137" s="294"/>
      <c r="AHI137" s="294"/>
      <c r="AHJ137" s="294"/>
      <c r="AHK137" s="294"/>
      <c r="AHL137" s="294">
        <v>-7940543.5800000001</v>
      </c>
      <c r="AHM137" s="294"/>
      <c r="AHN137" s="294"/>
      <c r="AHO137" s="294"/>
      <c r="AHP137" s="294"/>
      <c r="AHQ137" s="294"/>
      <c r="AHR137" s="329"/>
      <c r="AHS137" s="294">
        <f t="shared" si="55"/>
        <v>-3424624015.7199988</v>
      </c>
      <c r="AHT137" s="271" t="b">
        <f t="shared" si="54"/>
        <v>1</v>
      </c>
      <c r="AHU137" s="271" t="s">
        <v>6276</v>
      </c>
      <c r="AHV137" s="271" t="s">
        <v>6211</v>
      </c>
      <c r="AHW137" s="271" t="s">
        <v>6212</v>
      </c>
    </row>
    <row r="138" spans="1:907" ht="24" x14ac:dyDescent="0.8">
      <c r="A138" s="270" t="s">
        <v>6273</v>
      </c>
      <c r="B138" s="270" t="s">
        <v>6213</v>
      </c>
      <c r="C138" s="271" t="s">
        <v>6214</v>
      </c>
      <c r="D138" s="294">
        <v>-7400966.7999999998</v>
      </c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>
        <v>-3179903.96</v>
      </c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>
        <v>-533960.4</v>
      </c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>
        <v>-1771.1</v>
      </c>
      <c r="BJ138" s="294">
        <v>-569141.27</v>
      </c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>
        <v>-439787.37</v>
      </c>
      <c r="CA138" s="294"/>
      <c r="CB138" s="294"/>
      <c r="CC138" s="294"/>
      <c r="CD138" s="294"/>
      <c r="CE138" s="294"/>
      <c r="CF138" s="294"/>
      <c r="CG138" s="294"/>
      <c r="CH138" s="294"/>
      <c r="CI138" s="294"/>
      <c r="CJ138" s="294"/>
      <c r="CK138" s="294"/>
      <c r="CL138" s="294"/>
      <c r="CM138" s="294"/>
      <c r="CN138" s="294"/>
      <c r="CO138" s="294"/>
      <c r="CP138" s="294"/>
      <c r="CQ138" s="294"/>
      <c r="CR138" s="294"/>
      <c r="CS138" s="294"/>
      <c r="CT138" s="294">
        <v>-2243717.64</v>
      </c>
      <c r="CU138" s="294"/>
      <c r="CV138" s="294"/>
      <c r="CW138" s="294"/>
      <c r="CX138" s="294"/>
      <c r="CY138" s="294"/>
      <c r="CZ138" s="294"/>
      <c r="DA138" s="294"/>
      <c r="DB138" s="294">
        <v>-2841616.4</v>
      </c>
      <c r="DC138" s="294">
        <v>-5049003.2</v>
      </c>
      <c r="DD138" s="294"/>
      <c r="DE138" s="294"/>
      <c r="DF138" s="294"/>
      <c r="DG138" s="294"/>
      <c r="DH138" s="294"/>
      <c r="DI138" s="294"/>
      <c r="DJ138" s="294"/>
      <c r="DK138" s="294">
        <v>-6761188.7199999997</v>
      </c>
      <c r="DL138" s="294"/>
      <c r="DM138" s="294"/>
      <c r="DN138" s="294"/>
      <c r="DO138" s="294"/>
      <c r="DP138" s="294"/>
      <c r="DQ138" s="294"/>
      <c r="DR138" s="294"/>
      <c r="DS138" s="294"/>
      <c r="DT138" s="294">
        <v>-6942516.4100000001</v>
      </c>
      <c r="DU138" s="294"/>
      <c r="DV138" s="294"/>
      <c r="DW138" s="294"/>
      <c r="DX138" s="294"/>
      <c r="DY138" s="294"/>
      <c r="DZ138" s="294"/>
      <c r="EA138" s="294"/>
      <c r="EB138" s="294"/>
      <c r="EC138" s="294"/>
      <c r="ED138" s="294"/>
      <c r="EE138" s="294">
        <v>-1862969.32</v>
      </c>
      <c r="EF138" s="294">
        <v>-1123853.3400000001</v>
      </c>
      <c r="EG138" s="294"/>
      <c r="EH138" s="294"/>
      <c r="EI138" s="294"/>
      <c r="EJ138" s="294"/>
      <c r="EK138" s="294"/>
      <c r="EL138" s="294"/>
      <c r="EM138" s="294"/>
      <c r="EN138" s="294">
        <v>-1865892.39</v>
      </c>
      <c r="EO138" s="294"/>
      <c r="EP138" s="294"/>
      <c r="EQ138" s="294"/>
      <c r="ER138" s="294"/>
      <c r="ES138" s="294"/>
      <c r="ET138" s="294"/>
      <c r="EU138" s="294"/>
      <c r="EV138" s="294"/>
      <c r="EW138" s="294">
        <v>-5068462.2</v>
      </c>
      <c r="EX138" s="294"/>
      <c r="EY138" s="294"/>
      <c r="EZ138" s="294"/>
      <c r="FA138" s="294"/>
      <c r="FB138" s="294"/>
      <c r="FC138" s="294"/>
      <c r="FD138" s="294"/>
      <c r="FE138" s="294"/>
      <c r="FF138" s="294"/>
      <c r="FG138" s="294"/>
      <c r="FH138" s="294"/>
      <c r="FI138" s="294">
        <v>-4113342.74</v>
      </c>
      <c r="FJ138" s="294"/>
      <c r="FK138" s="294"/>
      <c r="FL138" s="294"/>
      <c r="FM138" s="294"/>
      <c r="FN138" s="294"/>
      <c r="FO138" s="294"/>
      <c r="FP138" s="294"/>
      <c r="FQ138" s="294">
        <v>-2580362.08</v>
      </c>
      <c r="FR138" s="294"/>
      <c r="FS138" s="294"/>
      <c r="FT138" s="294"/>
      <c r="FU138" s="294"/>
      <c r="FV138" s="294"/>
      <c r="FW138" s="294"/>
      <c r="FX138" s="294"/>
      <c r="FY138" s="294"/>
      <c r="FZ138" s="294"/>
      <c r="GA138" s="294"/>
      <c r="GB138" s="294"/>
      <c r="GC138" s="294"/>
      <c r="GD138" s="294"/>
      <c r="GE138" s="294">
        <v>-4938448.59</v>
      </c>
      <c r="GF138" s="294"/>
      <c r="GG138" s="294"/>
      <c r="GH138" s="294"/>
      <c r="GI138" s="294"/>
      <c r="GJ138" s="294"/>
      <c r="GK138" s="294"/>
      <c r="GL138" s="294"/>
      <c r="GM138" s="294"/>
      <c r="GN138" s="294"/>
      <c r="GO138" s="294"/>
      <c r="GP138" s="294"/>
      <c r="GQ138" s="294">
        <v>-5209976.79</v>
      </c>
      <c r="GR138" s="294"/>
      <c r="GS138" s="294"/>
      <c r="GT138" s="294"/>
      <c r="GU138" s="294"/>
      <c r="GV138" s="294"/>
      <c r="GW138" s="294"/>
      <c r="GX138" s="294"/>
      <c r="GY138" s="294">
        <v>-3629600.91</v>
      </c>
      <c r="GZ138" s="294"/>
      <c r="HA138" s="294"/>
      <c r="HB138" s="294"/>
      <c r="HC138" s="294"/>
      <c r="HD138" s="294"/>
      <c r="HE138" s="294"/>
      <c r="HF138" s="294"/>
      <c r="HG138" s="294"/>
      <c r="HH138" s="294"/>
      <c r="HI138" s="294"/>
      <c r="HJ138" s="294">
        <v>-48016262.539999999</v>
      </c>
      <c r="HK138" s="294"/>
      <c r="HL138" s="294"/>
      <c r="HM138" s="294"/>
      <c r="HN138" s="294"/>
      <c r="HO138" s="294"/>
      <c r="HP138" s="294"/>
      <c r="HQ138" s="294"/>
      <c r="HR138" s="294">
        <v>-19800291.359999999</v>
      </c>
      <c r="HS138" s="294">
        <v>-3627749.01</v>
      </c>
      <c r="HT138" s="294"/>
      <c r="HU138" s="294"/>
      <c r="HV138" s="294"/>
      <c r="HW138" s="294"/>
      <c r="HX138" s="294"/>
      <c r="HY138" s="294"/>
      <c r="HZ138" s="294"/>
      <c r="IA138" s="294"/>
      <c r="IB138" s="294"/>
      <c r="IC138" s="294"/>
      <c r="ID138" s="294"/>
      <c r="IE138" s="294"/>
      <c r="IF138" s="294"/>
      <c r="IG138" s="294"/>
      <c r="IH138" s="294">
        <v>-17381416.079999998</v>
      </c>
      <c r="II138" s="294">
        <v>-2943350.22</v>
      </c>
      <c r="IJ138" s="294"/>
      <c r="IK138" s="294"/>
      <c r="IL138" s="294"/>
      <c r="IM138" s="294"/>
      <c r="IN138" s="294"/>
      <c r="IO138" s="294"/>
      <c r="IP138" s="294"/>
      <c r="IQ138" s="294"/>
      <c r="IR138" s="294"/>
      <c r="IS138" s="294"/>
      <c r="IT138" s="294">
        <v>354868.49</v>
      </c>
      <c r="IU138" s="294"/>
      <c r="IV138" s="294"/>
      <c r="IW138" s="294"/>
      <c r="IX138" s="294"/>
      <c r="IY138" s="294"/>
      <c r="IZ138" s="294"/>
      <c r="JA138" s="294"/>
      <c r="JB138" s="294"/>
      <c r="JC138" s="294"/>
      <c r="JD138" s="294"/>
      <c r="JE138" s="294">
        <v>-533252.84</v>
      </c>
      <c r="JF138" s="294">
        <v>-724133.75</v>
      </c>
      <c r="JG138" s="294"/>
      <c r="JH138" s="294"/>
      <c r="JI138" s="294"/>
      <c r="JJ138" s="294"/>
      <c r="JK138" s="294">
        <v>-8838251.8300000001</v>
      </c>
      <c r="JL138" s="294"/>
      <c r="JM138" s="294"/>
      <c r="JN138" s="294"/>
      <c r="JO138" s="294"/>
      <c r="JP138" s="294"/>
      <c r="JQ138" s="294"/>
      <c r="JR138" s="294"/>
      <c r="JS138" s="294"/>
      <c r="JT138" s="294"/>
      <c r="JU138" s="294"/>
      <c r="JV138" s="294"/>
      <c r="JW138" s="294"/>
      <c r="JX138" s="294"/>
      <c r="JY138" s="294"/>
      <c r="JZ138" s="294"/>
      <c r="KA138" s="294"/>
      <c r="KB138" s="294"/>
      <c r="KC138" s="294"/>
      <c r="KD138" s="294"/>
      <c r="KE138" s="294"/>
      <c r="KF138" s="294"/>
      <c r="KG138" s="294"/>
      <c r="KH138" s="294">
        <v>-18801849.620000001</v>
      </c>
      <c r="KI138" s="294"/>
      <c r="KJ138" s="294"/>
      <c r="KK138" s="294"/>
      <c r="KL138" s="294"/>
      <c r="KM138" s="294"/>
      <c r="KN138" s="294"/>
      <c r="KO138" s="294"/>
      <c r="KP138" s="294"/>
      <c r="KQ138" s="294"/>
      <c r="KR138" s="294"/>
      <c r="KS138" s="294"/>
      <c r="KT138" s="294">
        <v>-2140199.25</v>
      </c>
      <c r="KU138" s="294"/>
      <c r="KV138" s="294"/>
      <c r="KW138" s="294">
        <v>-2958225.89</v>
      </c>
      <c r="KX138" s="294"/>
      <c r="KY138" s="294">
        <v>-19685055.719999999</v>
      </c>
      <c r="KZ138" s="294"/>
      <c r="LA138" s="294"/>
      <c r="LB138" s="294"/>
      <c r="LC138" s="294"/>
      <c r="LD138" s="294"/>
      <c r="LE138" s="294"/>
      <c r="LF138" s="294"/>
      <c r="LG138" s="294">
        <v>-19065564.18</v>
      </c>
      <c r="LH138" s="294"/>
      <c r="LI138" s="294">
        <v>-2546421.08</v>
      </c>
      <c r="LJ138" s="294"/>
      <c r="LK138" s="294"/>
      <c r="LL138" s="294"/>
      <c r="LM138" s="294"/>
      <c r="LN138" s="294"/>
      <c r="LO138" s="294"/>
      <c r="LP138" s="294"/>
      <c r="LQ138" s="294"/>
      <c r="LR138" s="294">
        <v>-8065553.0999999996</v>
      </c>
      <c r="LS138" s="294"/>
      <c r="LT138" s="294"/>
      <c r="LU138" s="294"/>
      <c r="LV138" s="294">
        <v>-4745475.34</v>
      </c>
      <c r="LW138" s="294">
        <v>-19130184.120000001</v>
      </c>
      <c r="LX138" s="294">
        <v>-975483.3</v>
      </c>
      <c r="LY138" s="294"/>
      <c r="LZ138" s="294"/>
      <c r="MA138" s="294"/>
      <c r="MB138" s="294"/>
      <c r="MC138" s="294"/>
      <c r="MD138" s="294"/>
      <c r="ME138" s="294">
        <v>-685828.53</v>
      </c>
      <c r="MF138" s="294"/>
      <c r="MG138" s="294">
        <v>-9193406.6799999997</v>
      </c>
      <c r="MH138" s="294"/>
      <c r="MI138" s="294"/>
      <c r="MJ138" s="294"/>
      <c r="MK138" s="294"/>
      <c r="ML138" s="294"/>
      <c r="MM138" s="294"/>
      <c r="MN138" s="294"/>
      <c r="MO138" s="294"/>
      <c r="MP138" s="294"/>
      <c r="MQ138" s="294"/>
      <c r="MR138" s="294"/>
      <c r="MS138" s="294">
        <v>-40740654.859999999</v>
      </c>
      <c r="MT138" s="294"/>
      <c r="MU138" s="294"/>
      <c r="MV138" s="294"/>
      <c r="MW138" s="294"/>
      <c r="MX138" s="294">
        <v>-549</v>
      </c>
      <c r="MY138" s="294"/>
      <c r="MZ138" s="294"/>
      <c r="NA138" s="294"/>
      <c r="NB138" s="294"/>
      <c r="NC138" s="294"/>
      <c r="ND138" s="294">
        <v>-44451291.32</v>
      </c>
      <c r="NE138" s="294"/>
      <c r="NF138" s="294"/>
      <c r="NG138" s="294"/>
      <c r="NH138" s="294"/>
      <c r="NI138" s="294"/>
      <c r="NJ138" s="294">
        <v>-16463247.99</v>
      </c>
      <c r="NK138" s="294">
        <v>-5729422.5300000003</v>
      </c>
      <c r="NL138" s="294"/>
      <c r="NM138" s="294"/>
      <c r="NN138" s="294"/>
      <c r="NO138" s="294"/>
      <c r="NP138" s="294">
        <v>-3984360.08</v>
      </c>
      <c r="NQ138" s="294"/>
      <c r="NR138" s="294"/>
      <c r="NS138" s="294"/>
      <c r="NT138" s="294"/>
      <c r="NU138" s="294"/>
      <c r="NV138" s="294"/>
      <c r="NW138" s="294">
        <v>-14795062.01</v>
      </c>
      <c r="NX138" s="294">
        <v>-8043553.3200000003</v>
      </c>
      <c r="NY138" s="294"/>
      <c r="NZ138" s="294"/>
      <c r="OA138" s="294"/>
      <c r="OB138" s="294"/>
      <c r="OC138" s="294"/>
      <c r="OD138" s="294">
        <v>-9871903.4000000004</v>
      </c>
      <c r="OE138" s="294"/>
      <c r="OF138" s="294"/>
      <c r="OG138" s="294"/>
      <c r="OH138" s="294"/>
      <c r="OI138" s="294"/>
      <c r="OJ138" s="294"/>
      <c r="OK138" s="294"/>
      <c r="OL138" s="294"/>
      <c r="OM138" s="294">
        <v>-2343872.8199999998</v>
      </c>
      <c r="ON138" s="294">
        <v>-6671602.0199999996</v>
      </c>
      <c r="OO138" s="294">
        <v>-7670331.0800000001</v>
      </c>
      <c r="OP138" s="294"/>
      <c r="OQ138" s="294"/>
      <c r="OR138" s="294"/>
      <c r="OS138" s="294">
        <v>-2710861.83</v>
      </c>
      <c r="OT138" s="294"/>
      <c r="OU138" s="294"/>
      <c r="OV138" s="294"/>
      <c r="OW138" s="294"/>
      <c r="OX138" s="294"/>
      <c r="OY138" s="294"/>
      <c r="OZ138" s="294"/>
      <c r="PA138" s="294"/>
      <c r="PB138" s="294">
        <v>-3294976.5</v>
      </c>
      <c r="PC138" s="294"/>
      <c r="PD138" s="294"/>
      <c r="PE138" s="294"/>
      <c r="PF138" s="294"/>
      <c r="PG138" s="294"/>
      <c r="PH138" s="294"/>
      <c r="PI138" s="294"/>
      <c r="PJ138" s="294"/>
      <c r="PK138" s="294"/>
      <c r="PL138" s="294"/>
      <c r="PM138" s="294"/>
      <c r="PN138" s="294"/>
      <c r="PO138" s="294"/>
      <c r="PP138" s="294"/>
      <c r="PQ138" s="294"/>
      <c r="PR138" s="294"/>
      <c r="PS138" s="294"/>
      <c r="PT138" s="294">
        <v>-6197156.7000000002</v>
      </c>
      <c r="PU138" s="294">
        <v>-747372</v>
      </c>
      <c r="PV138" s="294"/>
      <c r="PW138" s="294"/>
      <c r="PX138" s="294"/>
      <c r="PY138" s="294"/>
      <c r="PZ138" s="294"/>
      <c r="QA138" s="294"/>
      <c r="QB138" s="294"/>
      <c r="QC138" s="294"/>
      <c r="QD138" s="294">
        <v>-230931.47</v>
      </c>
      <c r="QE138" s="294"/>
      <c r="QF138" s="294"/>
      <c r="QG138" s="294"/>
      <c r="QH138" s="294"/>
      <c r="QI138" s="294"/>
      <c r="QJ138" s="294"/>
      <c r="QK138" s="294"/>
      <c r="QL138" s="294"/>
      <c r="QM138" s="294"/>
      <c r="QN138" s="294"/>
      <c r="QO138" s="294"/>
      <c r="QP138" s="294"/>
      <c r="QQ138" s="294"/>
      <c r="QR138" s="294"/>
      <c r="QS138" s="294"/>
      <c r="QT138" s="294"/>
      <c r="QU138" s="294"/>
      <c r="QV138" s="294"/>
      <c r="QW138" s="294"/>
      <c r="QX138" s="294"/>
      <c r="QY138" s="294"/>
      <c r="QZ138" s="294"/>
      <c r="RA138" s="294"/>
      <c r="RB138" s="294"/>
      <c r="RC138" s="294"/>
      <c r="RD138" s="294"/>
      <c r="RE138" s="294"/>
      <c r="RF138" s="294"/>
      <c r="RG138" s="294"/>
      <c r="RH138" s="294"/>
      <c r="RI138" s="294"/>
      <c r="RJ138" s="294"/>
      <c r="RK138" s="294"/>
      <c r="RL138" s="294"/>
      <c r="RM138" s="294"/>
      <c r="RN138" s="294"/>
      <c r="RO138" s="294"/>
      <c r="RP138" s="294"/>
      <c r="RQ138" s="294"/>
      <c r="RR138" s="294"/>
      <c r="RS138" s="294"/>
      <c r="RT138" s="294"/>
      <c r="RU138" s="294"/>
      <c r="RV138" s="294"/>
      <c r="RW138" s="294"/>
      <c r="RX138" s="294"/>
      <c r="RY138" s="294"/>
      <c r="RZ138" s="294"/>
      <c r="SA138" s="294">
        <v>-3021937.5</v>
      </c>
      <c r="SB138" s="294"/>
      <c r="SC138" s="294"/>
      <c r="SD138" s="294"/>
      <c r="SE138" s="294"/>
      <c r="SF138" s="294"/>
      <c r="SG138" s="294"/>
      <c r="SH138" s="294"/>
      <c r="SI138" s="294"/>
      <c r="SJ138" s="294"/>
      <c r="SK138" s="294"/>
      <c r="SL138" s="294"/>
      <c r="SM138" s="294">
        <v>-4456018.1500000004</v>
      </c>
      <c r="SN138" s="294"/>
      <c r="SO138" s="294"/>
      <c r="SP138" s="294"/>
      <c r="SQ138" s="294"/>
      <c r="SR138" s="294"/>
      <c r="SS138" s="294"/>
      <c r="ST138" s="294"/>
      <c r="SU138" s="294">
        <v>-2020658.1</v>
      </c>
      <c r="SV138" s="294"/>
      <c r="SW138" s="294"/>
      <c r="SX138" s="294"/>
      <c r="SY138" s="294"/>
      <c r="SZ138" s="294"/>
      <c r="TA138" s="294"/>
      <c r="TB138" s="294"/>
      <c r="TC138" s="294"/>
      <c r="TD138" s="294"/>
      <c r="TE138" s="294"/>
      <c r="TF138" s="294"/>
      <c r="TG138" s="294"/>
      <c r="TH138" s="294"/>
      <c r="TI138" s="294">
        <v>-14549721.199999999</v>
      </c>
      <c r="TJ138" s="294"/>
      <c r="TK138" s="294"/>
      <c r="TL138" s="294"/>
      <c r="TM138" s="294"/>
      <c r="TN138" s="294"/>
      <c r="TO138" s="294"/>
      <c r="TP138" s="294"/>
      <c r="TQ138" s="294"/>
      <c r="TR138" s="294"/>
      <c r="TS138" s="294"/>
      <c r="TT138" s="294"/>
      <c r="TU138" s="294"/>
      <c r="TV138" s="294"/>
      <c r="TW138" s="294"/>
      <c r="TX138" s="294"/>
      <c r="TY138" s="294">
        <v>-6716116.0999999996</v>
      </c>
      <c r="TZ138" s="294"/>
      <c r="UA138" s="294">
        <v>-1363074.12</v>
      </c>
      <c r="UB138" s="294"/>
      <c r="UC138" s="294"/>
      <c r="UD138" s="294"/>
      <c r="UE138" s="294">
        <v>-2410709.54</v>
      </c>
      <c r="UF138" s="294"/>
      <c r="UG138" s="294"/>
      <c r="UH138" s="294"/>
      <c r="UI138" s="294"/>
      <c r="UJ138" s="294"/>
      <c r="UK138" s="294"/>
      <c r="UL138" s="294"/>
      <c r="UM138" s="294"/>
      <c r="UN138" s="294"/>
      <c r="UO138" s="294"/>
      <c r="UP138" s="294"/>
      <c r="UQ138" s="294"/>
      <c r="UR138" s="294"/>
      <c r="US138" s="294"/>
      <c r="UT138" s="294"/>
      <c r="UU138" s="294"/>
      <c r="UV138" s="294"/>
      <c r="UW138" s="294"/>
      <c r="UX138" s="294"/>
      <c r="UY138" s="294"/>
      <c r="UZ138" s="294"/>
      <c r="VA138" s="294"/>
      <c r="VB138" s="294"/>
      <c r="VC138" s="294"/>
      <c r="VD138" s="294"/>
      <c r="VE138" s="294"/>
      <c r="VF138" s="294"/>
      <c r="VG138" s="294"/>
      <c r="VH138" s="294">
        <v>-30187.96</v>
      </c>
      <c r="VI138" s="294"/>
      <c r="VJ138" s="294"/>
      <c r="VK138" s="294">
        <v>0</v>
      </c>
      <c r="VL138" s="294">
        <v>-3764269.59</v>
      </c>
      <c r="VM138" s="294"/>
      <c r="VN138" s="294"/>
      <c r="VO138" s="294"/>
      <c r="VP138" s="294"/>
      <c r="VQ138" s="294"/>
      <c r="VR138" s="294"/>
      <c r="VS138" s="294"/>
      <c r="VT138" s="294">
        <v>0</v>
      </c>
      <c r="VU138" s="294"/>
      <c r="VV138" s="294"/>
      <c r="VW138" s="294">
        <v>0</v>
      </c>
      <c r="VX138" s="294"/>
      <c r="VY138" s="294"/>
      <c r="VZ138" s="294"/>
      <c r="WA138" s="294"/>
      <c r="WB138" s="294"/>
      <c r="WC138" s="294"/>
      <c r="WD138" s="294"/>
      <c r="WE138" s="294"/>
      <c r="WF138" s="294"/>
      <c r="WG138" s="294"/>
      <c r="WH138" s="294"/>
      <c r="WI138" s="294"/>
      <c r="WJ138" s="294"/>
      <c r="WK138" s="294"/>
      <c r="WL138" s="294"/>
      <c r="WM138" s="294"/>
      <c r="WN138" s="294"/>
      <c r="WO138" s="294"/>
      <c r="WP138" s="294"/>
      <c r="WQ138" s="294"/>
      <c r="WR138" s="294"/>
      <c r="WS138" s="294"/>
      <c r="WT138" s="294"/>
      <c r="WU138" s="294">
        <v>-14180803.449999999</v>
      </c>
      <c r="WV138" s="294"/>
      <c r="WW138" s="294"/>
      <c r="WX138" s="294"/>
      <c r="WY138" s="294"/>
      <c r="WZ138" s="294"/>
      <c r="XA138" s="294"/>
      <c r="XB138" s="294"/>
      <c r="XC138" s="294">
        <v>0</v>
      </c>
      <c r="XD138" s="294"/>
      <c r="XE138" s="294"/>
      <c r="XF138" s="294"/>
      <c r="XG138" s="294"/>
      <c r="XH138" s="294">
        <v>-2916787.84</v>
      </c>
      <c r="XI138" s="294"/>
      <c r="XJ138" s="294"/>
      <c r="XK138" s="294">
        <v>-8313539.9900000002</v>
      </c>
      <c r="XL138" s="294"/>
      <c r="XM138" s="294"/>
      <c r="XN138" s="294"/>
      <c r="XO138" s="294"/>
      <c r="XP138" s="294"/>
      <c r="XQ138" s="294"/>
      <c r="XR138" s="294"/>
      <c r="XS138" s="294"/>
      <c r="XT138" s="294"/>
      <c r="XU138" s="294"/>
      <c r="XV138" s="294"/>
      <c r="XW138" s="294"/>
      <c r="XX138" s="294"/>
      <c r="XY138" s="294"/>
      <c r="XZ138" s="294"/>
      <c r="YA138" s="294"/>
      <c r="YB138" s="294"/>
      <c r="YC138" s="294"/>
      <c r="YD138" s="294"/>
      <c r="YE138" s="294">
        <v>-4386311.4400000004</v>
      </c>
      <c r="YF138" s="294"/>
      <c r="YG138" s="294"/>
      <c r="YH138" s="294"/>
      <c r="YI138" s="294"/>
      <c r="YJ138" s="294"/>
      <c r="YK138" s="294"/>
      <c r="YL138" s="294"/>
      <c r="YM138" s="294"/>
      <c r="YN138" s="294"/>
      <c r="YO138" s="294"/>
      <c r="YP138" s="294"/>
      <c r="YQ138" s="294"/>
      <c r="YR138" s="294"/>
      <c r="YS138" s="294"/>
      <c r="YT138" s="294"/>
      <c r="YU138" s="294"/>
      <c r="YV138" s="294">
        <v>-683449.53</v>
      </c>
      <c r="YW138" s="294"/>
      <c r="YX138" s="294"/>
      <c r="YY138" s="294"/>
      <c r="YZ138" s="294"/>
      <c r="ZA138" s="294"/>
      <c r="ZB138" s="294"/>
      <c r="ZC138" s="294">
        <v>-1346471.52</v>
      </c>
      <c r="ZD138" s="294"/>
      <c r="ZE138" s="294"/>
      <c r="ZF138" s="294"/>
      <c r="ZG138" s="294"/>
      <c r="ZH138" s="294"/>
      <c r="ZI138" s="294"/>
      <c r="ZJ138" s="294"/>
      <c r="ZK138" s="294"/>
      <c r="ZL138" s="294">
        <v>0</v>
      </c>
      <c r="ZM138" s="294"/>
      <c r="ZN138" s="294"/>
      <c r="ZO138" s="294"/>
      <c r="ZP138" s="294"/>
      <c r="ZQ138" s="294"/>
      <c r="ZR138" s="294"/>
      <c r="ZS138" s="294"/>
      <c r="ZT138" s="294"/>
      <c r="ZU138" s="294"/>
      <c r="ZV138" s="294"/>
      <c r="ZW138" s="294"/>
      <c r="ZX138" s="294"/>
      <c r="ZY138" s="294"/>
      <c r="ZZ138" s="294"/>
      <c r="AAA138" s="294"/>
      <c r="AAB138" s="294"/>
      <c r="AAC138" s="294"/>
      <c r="AAD138" s="294"/>
      <c r="AAE138" s="294"/>
      <c r="AAF138" s="294"/>
      <c r="AAG138" s="294"/>
      <c r="AAH138" s="294"/>
      <c r="AAI138" s="294"/>
      <c r="AAJ138" s="294"/>
      <c r="AAK138" s="294"/>
      <c r="AAL138" s="294"/>
      <c r="AAM138" s="294"/>
      <c r="AAN138" s="294"/>
      <c r="AAO138" s="294">
        <v>-10249788</v>
      </c>
      <c r="AAP138" s="294"/>
      <c r="AAQ138" s="294"/>
      <c r="AAR138" s="294">
        <v>-10000</v>
      </c>
      <c r="AAS138" s="294"/>
      <c r="AAT138" s="294"/>
      <c r="AAU138" s="294"/>
      <c r="AAV138" s="294"/>
      <c r="AAW138" s="294"/>
      <c r="AAX138" s="294"/>
      <c r="AAY138" s="294"/>
      <c r="AAZ138" s="294">
        <v>-2238422.09</v>
      </c>
      <c r="ABA138" s="294"/>
      <c r="ABB138" s="294"/>
      <c r="ABC138" s="294">
        <v>0</v>
      </c>
      <c r="ABD138" s="294"/>
      <c r="ABE138" s="294">
        <v>-29237</v>
      </c>
      <c r="ABF138" s="294"/>
      <c r="ABG138" s="294"/>
      <c r="ABH138" s="294"/>
      <c r="ABI138" s="294"/>
      <c r="ABJ138" s="294"/>
      <c r="ABK138" s="294">
        <v>0</v>
      </c>
      <c r="ABL138" s="294"/>
      <c r="ABM138" s="294"/>
      <c r="ABN138" s="294"/>
      <c r="ABO138" s="294">
        <v>-13150115.82</v>
      </c>
      <c r="ABP138" s="294"/>
      <c r="ABQ138" s="294"/>
      <c r="ABR138" s="294"/>
      <c r="ABS138" s="294"/>
      <c r="ABT138" s="294"/>
      <c r="ABU138" s="294"/>
      <c r="ABV138" s="294"/>
      <c r="ABW138" s="294"/>
      <c r="ABX138" s="294"/>
      <c r="ABY138" s="294"/>
      <c r="ABZ138" s="294"/>
      <c r="ACA138" s="294"/>
      <c r="ACB138" s="294"/>
      <c r="ACC138" s="294"/>
      <c r="ACD138" s="294"/>
      <c r="ACE138" s="294"/>
      <c r="ACF138" s="294"/>
      <c r="ACG138" s="294"/>
      <c r="ACH138" s="294"/>
      <c r="ACI138" s="294"/>
      <c r="ACJ138" s="294"/>
      <c r="ACK138" s="294"/>
      <c r="ACL138" s="294"/>
      <c r="ACM138" s="294"/>
      <c r="ACN138" s="294"/>
      <c r="ACO138" s="294"/>
      <c r="ACP138" s="294"/>
      <c r="ACQ138" s="294"/>
      <c r="ACR138" s="294"/>
      <c r="ACS138" s="294"/>
      <c r="ACT138" s="294">
        <v>-142304.22</v>
      </c>
      <c r="ACU138" s="294"/>
      <c r="ACV138" s="294"/>
      <c r="ACW138" s="294"/>
      <c r="ACX138" s="294"/>
      <c r="ACY138" s="294"/>
      <c r="ACZ138" s="294"/>
      <c r="ADA138" s="294"/>
      <c r="ADB138" s="294"/>
      <c r="ADC138" s="294"/>
      <c r="ADD138" s="294"/>
      <c r="ADE138" s="294"/>
      <c r="ADF138" s="294">
        <v>-957384.61</v>
      </c>
      <c r="ADG138" s="294">
        <v>-1353928.25</v>
      </c>
      <c r="ADH138" s="294"/>
      <c r="ADI138" s="294"/>
      <c r="ADJ138" s="294"/>
      <c r="ADK138" s="294"/>
      <c r="ADL138" s="294"/>
      <c r="ADM138" s="294"/>
      <c r="ADN138" s="294"/>
      <c r="ADO138" s="294">
        <v>-36953508.039999999</v>
      </c>
      <c r="ADP138" s="294">
        <v>-2400807.73</v>
      </c>
      <c r="ADQ138" s="294"/>
      <c r="ADR138" s="294"/>
      <c r="ADS138" s="294">
        <v>-2007336.64</v>
      </c>
      <c r="ADT138" s="294"/>
      <c r="ADU138" s="294"/>
      <c r="ADV138" s="294"/>
      <c r="ADW138" s="294"/>
      <c r="ADX138" s="294"/>
      <c r="ADY138" s="294">
        <v>-53672576.170000002</v>
      </c>
      <c r="ADZ138" s="294"/>
      <c r="AEA138" s="294"/>
      <c r="AEB138" s="294"/>
      <c r="AEC138" s="294"/>
      <c r="AED138" s="294"/>
      <c r="AEE138" s="294"/>
      <c r="AEF138" s="294"/>
      <c r="AEG138" s="294"/>
      <c r="AEH138" s="294"/>
      <c r="AEI138" s="294"/>
      <c r="AEJ138" s="294"/>
      <c r="AEK138" s="294"/>
      <c r="AEL138" s="294"/>
      <c r="AEM138" s="294"/>
      <c r="AEN138" s="294"/>
      <c r="AEO138" s="294"/>
      <c r="AEP138" s="294"/>
      <c r="AEQ138" s="294"/>
      <c r="AER138" s="294"/>
      <c r="AES138" s="294">
        <v>-1155657.75</v>
      </c>
      <c r="AET138" s="294"/>
      <c r="AEU138" s="294"/>
      <c r="AEV138" s="294"/>
      <c r="AEW138" s="294"/>
      <c r="AEX138" s="294"/>
      <c r="AEY138" s="294"/>
      <c r="AEZ138" s="294"/>
      <c r="AFA138" s="294"/>
      <c r="AFB138" s="294"/>
      <c r="AFC138" s="294">
        <v>-3293793.41</v>
      </c>
      <c r="AFD138" s="294">
        <v>-3801216.54</v>
      </c>
      <c r="AFE138" s="294"/>
      <c r="AFF138" s="294"/>
      <c r="AFG138" s="294"/>
      <c r="AFH138" s="294"/>
      <c r="AFI138" s="294"/>
      <c r="AFJ138" s="294"/>
      <c r="AFK138" s="294"/>
      <c r="AFL138" s="294"/>
      <c r="AFM138" s="294"/>
      <c r="AFN138" s="294"/>
      <c r="AFO138" s="294"/>
      <c r="AFP138" s="294">
        <v>-5977846.46</v>
      </c>
      <c r="AFQ138" s="294"/>
      <c r="AFR138" s="294"/>
      <c r="AFS138" s="294"/>
      <c r="AFT138" s="294"/>
      <c r="AFU138" s="294"/>
      <c r="AFV138" s="294"/>
      <c r="AFW138" s="294"/>
      <c r="AFX138" s="294"/>
      <c r="AFY138" s="294"/>
      <c r="AFZ138" s="294"/>
      <c r="AGA138" s="294"/>
      <c r="AGB138" s="294">
        <v>-2418493.5</v>
      </c>
      <c r="AGC138" s="294"/>
      <c r="AGD138" s="294"/>
      <c r="AGE138" s="294"/>
      <c r="AGF138" s="294"/>
      <c r="AGG138" s="294"/>
      <c r="AGH138" s="294"/>
      <c r="AGI138" s="294"/>
      <c r="AGJ138" s="294"/>
      <c r="AGK138" s="294"/>
      <c r="AGL138" s="294"/>
      <c r="AGM138" s="294">
        <v>-6796120.9000000004</v>
      </c>
      <c r="AGN138" s="294">
        <v>-1296415.43</v>
      </c>
      <c r="AGO138" s="294"/>
      <c r="AGP138" s="294"/>
      <c r="AGQ138" s="294"/>
      <c r="AGR138" s="294"/>
      <c r="AGS138" s="294"/>
      <c r="AGT138" s="294"/>
      <c r="AGU138" s="294">
        <v>-13629806.560000001</v>
      </c>
      <c r="AGV138" s="294">
        <v>-1209215.8400000001</v>
      </c>
      <c r="AGW138" s="294"/>
      <c r="AGX138" s="294"/>
      <c r="AGY138" s="294"/>
      <c r="AGZ138" s="294"/>
      <c r="AHA138" s="294"/>
      <c r="AHB138" s="294"/>
      <c r="AHC138" s="294"/>
      <c r="AHD138" s="294"/>
      <c r="AHE138" s="294"/>
      <c r="AHF138" s="294"/>
      <c r="AHG138" s="294"/>
      <c r="AHH138" s="294"/>
      <c r="AHI138" s="294"/>
      <c r="AHJ138" s="294"/>
      <c r="AHK138" s="294"/>
      <c r="AHL138" s="294">
        <v>-22291.1</v>
      </c>
      <c r="AHM138" s="294"/>
      <c r="AHN138" s="294"/>
      <c r="AHO138" s="294"/>
      <c r="AHP138" s="294"/>
      <c r="AHQ138" s="294"/>
      <c r="AHR138" s="329"/>
      <c r="AHS138" s="294">
        <f t="shared" si="55"/>
        <v>-682733038.59999967</v>
      </c>
      <c r="AHT138" s="271" t="b">
        <f t="shared" si="54"/>
        <v>1</v>
      </c>
      <c r="AHU138" s="271" t="s">
        <v>6273</v>
      </c>
      <c r="AHV138" s="271" t="s">
        <v>6213</v>
      </c>
      <c r="AHW138" s="271" t="s">
        <v>6214</v>
      </c>
    </row>
    <row r="139" spans="1:907" ht="24" x14ac:dyDescent="0.8">
      <c r="A139" s="270" t="s">
        <v>6273</v>
      </c>
      <c r="B139" s="270" t="s">
        <v>6215</v>
      </c>
      <c r="C139" s="271" t="s">
        <v>6216</v>
      </c>
      <c r="D139" s="294">
        <v>-9362</v>
      </c>
      <c r="E139" s="294">
        <v>-1466</v>
      </c>
      <c r="F139" s="294">
        <v>-112813.5</v>
      </c>
      <c r="G139" s="294">
        <v>0</v>
      </c>
      <c r="H139" s="294">
        <v>-2360</v>
      </c>
      <c r="I139" s="294">
        <v>-3312</v>
      </c>
      <c r="J139" s="294"/>
      <c r="K139" s="294">
        <v>-2851</v>
      </c>
      <c r="L139" s="294">
        <v>-468</v>
      </c>
      <c r="M139" s="294">
        <v>-13885</v>
      </c>
      <c r="N139" s="294">
        <v>-5346</v>
      </c>
      <c r="O139" s="294">
        <v>-1915</v>
      </c>
      <c r="P139" s="294">
        <v>-3460</v>
      </c>
      <c r="Q139" s="294">
        <v>-23795</v>
      </c>
      <c r="R139" s="294"/>
      <c r="S139" s="294"/>
      <c r="T139" s="294">
        <v>-8306</v>
      </c>
      <c r="U139" s="294">
        <v>-14179</v>
      </c>
      <c r="V139" s="294">
        <v>-22604768.469999999</v>
      </c>
      <c r="W139" s="294">
        <v>-2000</v>
      </c>
      <c r="X139" s="294">
        <v>-916</v>
      </c>
      <c r="Y139" s="294">
        <v>0</v>
      </c>
      <c r="Z139" s="294">
        <v>-119092</v>
      </c>
      <c r="AA139" s="294">
        <v>-1846</v>
      </c>
      <c r="AB139" s="294">
        <v>-775734</v>
      </c>
      <c r="AC139" s="294">
        <v>-204583</v>
      </c>
      <c r="AD139" s="294">
        <v>-4421</v>
      </c>
      <c r="AE139" s="294">
        <v>-352239</v>
      </c>
      <c r="AF139" s="294">
        <v>-6923</v>
      </c>
      <c r="AG139" s="294">
        <v>-7414</v>
      </c>
      <c r="AH139" s="294">
        <v>-29374</v>
      </c>
      <c r="AI139" s="294">
        <v>-788596</v>
      </c>
      <c r="AJ139" s="294">
        <v>-32116</v>
      </c>
      <c r="AK139" s="294">
        <v>-2220</v>
      </c>
      <c r="AL139" s="294">
        <v>-100</v>
      </c>
      <c r="AM139" s="294">
        <v>-68588</v>
      </c>
      <c r="AN139" s="294">
        <v>-260</v>
      </c>
      <c r="AO139" s="294">
        <v>-15584</v>
      </c>
      <c r="AP139" s="294">
        <v>-4894</v>
      </c>
      <c r="AQ139" s="294">
        <v>-11466</v>
      </c>
      <c r="AR139" s="294">
        <v>-80660</v>
      </c>
      <c r="AS139" s="294">
        <v>-30</v>
      </c>
      <c r="AT139" s="294">
        <v>-41833.919999999998</v>
      </c>
      <c r="AU139" s="294">
        <v>-260</v>
      </c>
      <c r="AV139" s="294"/>
      <c r="AW139" s="294">
        <v>-332</v>
      </c>
      <c r="AX139" s="294">
        <v>-8095</v>
      </c>
      <c r="AY139" s="294">
        <v>-6345</v>
      </c>
      <c r="AZ139" s="294">
        <v>0</v>
      </c>
      <c r="BA139" s="294"/>
      <c r="BB139" s="294">
        <v>0</v>
      </c>
      <c r="BC139" s="294"/>
      <c r="BD139" s="294"/>
      <c r="BE139" s="294"/>
      <c r="BF139" s="294">
        <v>-171957.4</v>
      </c>
      <c r="BG139" s="294"/>
      <c r="BH139" s="294"/>
      <c r="BI139" s="294">
        <v>-55167</v>
      </c>
      <c r="BJ139" s="294"/>
      <c r="BK139" s="294">
        <v>-5919.51</v>
      </c>
      <c r="BL139" s="294">
        <v>-2228</v>
      </c>
      <c r="BM139" s="294">
        <v>-4562</v>
      </c>
      <c r="BN139" s="294">
        <v>-111013</v>
      </c>
      <c r="BO139" s="294">
        <v>-52266.5</v>
      </c>
      <c r="BP139" s="294"/>
      <c r="BQ139" s="294"/>
      <c r="BR139" s="294"/>
      <c r="BS139" s="294">
        <v>-32174</v>
      </c>
      <c r="BT139" s="294">
        <v>-2226</v>
      </c>
      <c r="BU139" s="294">
        <v>-8197</v>
      </c>
      <c r="BV139" s="294">
        <v>-2900</v>
      </c>
      <c r="BW139" s="294">
        <v>-17136</v>
      </c>
      <c r="BX139" s="294">
        <v>-15741.65</v>
      </c>
      <c r="BY139" s="294">
        <v>-8313</v>
      </c>
      <c r="BZ139" s="294">
        <v>-97499.68</v>
      </c>
      <c r="CA139" s="294"/>
      <c r="CB139" s="294"/>
      <c r="CC139" s="294"/>
      <c r="CD139" s="294"/>
      <c r="CE139" s="294">
        <v>-1462</v>
      </c>
      <c r="CF139" s="294">
        <v>-30383</v>
      </c>
      <c r="CG139" s="294">
        <v>-6734</v>
      </c>
      <c r="CH139" s="294">
        <v>0</v>
      </c>
      <c r="CI139" s="294">
        <v>0</v>
      </c>
      <c r="CJ139" s="294"/>
      <c r="CK139" s="294">
        <v>-260</v>
      </c>
      <c r="CL139" s="294">
        <v>0</v>
      </c>
      <c r="CM139" s="294"/>
      <c r="CN139" s="294">
        <v>0</v>
      </c>
      <c r="CO139" s="294"/>
      <c r="CP139" s="294">
        <v>-260</v>
      </c>
      <c r="CQ139" s="294"/>
      <c r="CR139" s="294">
        <v>-1242</v>
      </c>
      <c r="CS139" s="294">
        <v>0</v>
      </c>
      <c r="CT139" s="294">
        <v>-1152</v>
      </c>
      <c r="CU139" s="294">
        <v>-15835.5</v>
      </c>
      <c r="CV139" s="294">
        <v>-22853</v>
      </c>
      <c r="CW139" s="294">
        <v>-3500</v>
      </c>
      <c r="CX139" s="294">
        <v>0</v>
      </c>
      <c r="CY139" s="294">
        <v>-10422</v>
      </c>
      <c r="CZ139" s="294">
        <v>-58714</v>
      </c>
      <c r="DA139" s="294">
        <v>-37594</v>
      </c>
      <c r="DB139" s="294">
        <v>-3941</v>
      </c>
      <c r="DC139" s="294">
        <v>-9371761.1500000004</v>
      </c>
      <c r="DD139" s="294">
        <v>-1222</v>
      </c>
      <c r="DE139" s="294">
        <v>0</v>
      </c>
      <c r="DF139" s="294">
        <v>-71348</v>
      </c>
      <c r="DG139" s="294">
        <v>-39887</v>
      </c>
      <c r="DH139" s="294">
        <v>-141934</v>
      </c>
      <c r="DI139" s="294">
        <v>-2051</v>
      </c>
      <c r="DJ139" s="294">
        <v>-569</v>
      </c>
      <c r="DK139" s="294">
        <v>-325008.2</v>
      </c>
      <c r="DL139" s="294">
        <v>-122372</v>
      </c>
      <c r="DM139" s="294">
        <v>-102994</v>
      </c>
      <c r="DN139" s="294">
        <v>-21211</v>
      </c>
      <c r="DO139" s="294">
        <v>-34835</v>
      </c>
      <c r="DP139" s="294">
        <v>-90975</v>
      </c>
      <c r="DQ139" s="294">
        <v>-242187.5</v>
      </c>
      <c r="DR139" s="294">
        <v>-28482.5</v>
      </c>
      <c r="DS139" s="294">
        <v>-473458</v>
      </c>
      <c r="DT139" s="294">
        <v>-1144</v>
      </c>
      <c r="DU139" s="294">
        <v>-158</v>
      </c>
      <c r="DV139" s="294">
        <v>-9880</v>
      </c>
      <c r="DW139" s="294">
        <v>-2214</v>
      </c>
      <c r="DX139" s="294"/>
      <c r="DY139" s="294"/>
      <c r="DZ139" s="294">
        <v>-901</v>
      </c>
      <c r="EA139" s="294"/>
      <c r="EB139" s="294">
        <v>-100000</v>
      </c>
      <c r="EC139" s="294">
        <v>-260</v>
      </c>
      <c r="ED139" s="294"/>
      <c r="EE139" s="294">
        <v>-590</v>
      </c>
      <c r="EF139" s="294">
        <v>-9595</v>
      </c>
      <c r="EG139" s="294">
        <v>-12930</v>
      </c>
      <c r="EH139" s="294">
        <v>0</v>
      </c>
      <c r="EI139" s="294">
        <v>-4030</v>
      </c>
      <c r="EJ139" s="294">
        <v>-90156</v>
      </c>
      <c r="EK139" s="294">
        <v>-18842</v>
      </c>
      <c r="EL139" s="294">
        <v>-610</v>
      </c>
      <c r="EM139" s="294"/>
      <c r="EN139" s="294">
        <v>-6972890.71</v>
      </c>
      <c r="EO139" s="294"/>
      <c r="EP139" s="294"/>
      <c r="EQ139" s="294"/>
      <c r="ER139" s="294"/>
      <c r="ES139" s="294">
        <v>0</v>
      </c>
      <c r="ET139" s="294"/>
      <c r="EU139" s="294"/>
      <c r="EV139" s="294"/>
      <c r="EW139" s="294">
        <v>-36532.5</v>
      </c>
      <c r="EX139" s="294"/>
      <c r="EY139" s="294">
        <v>-260</v>
      </c>
      <c r="EZ139" s="294">
        <v>0</v>
      </c>
      <c r="FA139" s="294">
        <v>0</v>
      </c>
      <c r="FB139" s="294">
        <v>-6388</v>
      </c>
      <c r="FC139" s="294">
        <v>-23140</v>
      </c>
      <c r="FD139" s="294">
        <v>-332</v>
      </c>
      <c r="FE139" s="294">
        <v>-145628</v>
      </c>
      <c r="FF139" s="294"/>
      <c r="FG139" s="294">
        <v>0</v>
      </c>
      <c r="FH139" s="294">
        <v>0</v>
      </c>
      <c r="FI139" s="294">
        <v>-238</v>
      </c>
      <c r="FJ139" s="294">
        <v>-40</v>
      </c>
      <c r="FK139" s="294"/>
      <c r="FL139" s="294">
        <v>-4154</v>
      </c>
      <c r="FM139" s="294">
        <v>-36340</v>
      </c>
      <c r="FN139" s="294">
        <v>-10720</v>
      </c>
      <c r="FO139" s="294"/>
      <c r="FP139" s="294"/>
      <c r="FQ139" s="294">
        <v>-374243</v>
      </c>
      <c r="FR139" s="294">
        <v>-150718.84</v>
      </c>
      <c r="FS139" s="294">
        <v>-13948</v>
      </c>
      <c r="FT139" s="294">
        <v>-21986</v>
      </c>
      <c r="FU139" s="294">
        <v>-43927.5</v>
      </c>
      <c r="FV139" s="294">
        <v>-2026</v>
      </c>
      <c r="FW139" s="294"/>
      <c r="FX139" s="294">
        <v>-25312</v>
      </c>
      <c r="FY139" s="294">
        <v>-9655</v>
      </c>
      <c r="FZ139" s="294">
        <v>-40335</v>
      </c>
      <c r="GA139" s="294">
        <v>-62417</v>
      </c>
      <c r="GB139" s="294">
        <v>-23187</v>
      </c>
      <c r="GC139" s="294">
        <v>-22543</v>
      </c>
      <c r="GD139" s="294"/>
      <c r="GE139" s="294">
        <v>0</v>
      </c>
      <c r="GF139" s="294"/>
      <c r="GG139" s="294">
        <v>-10683</v>
      </c>
      <c r="GH139" s="294">
        <v>18970</v>
      </c>
      <c r="GI139" s="294">
        <v>0</v>
      </c>
      <c r="GJ139" s="294">
        <v>-2676</v>
      </c>
      <c r="GK139" s="294"/>
      <c r="GL139" s="294">
        <v>-13010</v>
      </c>
      <c r="GM139" s="294">
        <v>0</v>
      </c>
      <c r="GN139" s="294"/>
      <c r="GO139" s="294"/>
      <c r="GP139" s="294"/>
      <c r="GQ139" s="294">
        <v>-43456.75</v>
      </c>
      <c r="GR139" s="294"/>
      <c r="GS139" s="294"/>
      <c r="GT139" s="294"/>
      <c r="GU139" s="294"/>
      <c r="GV139" s="294">
        <v>-376220</v>
      </c>
      <c r="GW139" s="294"/>
      <c r="GX139" s="294"/>
      <c r="GY139" s="294">
        <v>-49095</v>
      </c>
      <c r="GZ139" s="294"/>
      <c r="HA139" s="294">
        <v>-72</v>
      </c>
      <c r="HB139" s="294">
        <v>-27560</v>
      </c>
      <c r="HC139" s="294">
        <v>-718160</v>
      </c>
      <c r="HD139" s="294">
        <v>-2301706.2799999998</v>
      </c>
      <c r="HE139" s="294">
        <v>-727758.23</v>
      </c>
      <c r="HF139" s="294">
        <v>-577890</v>
      </c>
      <c r="HG139" s="294">
        <v>-984218</v>
      </c>
      <c r="HH139" s="294">
        <v>-225320</v>
      </c>
      <c r="HI139" s="294">
        <v>-1330</v>
      </c>
      <c r="HJ139" s="294">
        <v>-248716</v>
      </c>
      <c r="HK139" s="294">
        <v>-778156</v>
      </c>
      <c r="HL139" s="294">
        <v>-671592</v>
      </c>
      <c r="HM139" s="294">
        <v>-1179695.02</v>
      </c>
      <c r="HN139" s="294">
        <v>-353440</v>
      </c>
      <c r="HO139" s="294">
        <v>-203852.5</v>
      </c>
      <c r="HP139" s="294">
        <v>-983640</v>
      </c>
      <c r="HQ139" s="294">
        <v>-706396</v>
      </c>
      <c r="HR139" s="294">
        <v>-1915</v>
      </c>
      <c r="HS139" s="294">
        <v>-592</v>
      </c>
      <c r="HT139" s="294">
        <v>-260</v>
      </c>
      <c r="HU139" s="294">
        <v>-34996</v>
      </c>
      <c r="HV139" s="294">
        <v>-3439</v>
      </c>
      <c r="HW139" s="294"/>
      <c r="HX139" s="294">
        <v>-6313</v>
      </c>
      <c r="HY139" s="294">
        <v>-2862</v>
      </c>
      <c r="HZ139" s="294">
        <v>-508</v>
      </c>
      <c r="IA139" s="294">
        <v>-72</v>
      </c>
      <c r="IB139" s="294">
        <v>-130</v>
      </c>
      <c r="IC139" s="294">
        <v>-828</v>
      </c>
      <c r="ID139" s="294"/>
      <c r="IE139" s="294">
        <v>-1566</v>
      </c>
      <c r="IF139" s="294"/>
      <c r="IG139" s="294"/>
      <c r="IH139" s="294">
        <v>-1533922</v>
      </c>
      <c r="II139" s="294">
        <v>-118439.5</v>
      </c>
      <c r="IJ139" s="294">
        <v>-8048</v>
      </c>
      <c r="IK139" s="294">
        <v>-5220</v>
      </c>
      <c r="IL139" s="294">
        <v>-3081</v>
      </c>
      <c r="IM139" s="294">
        <v>-1920</v>
      </c>
      <c r="IN139" s="294">
        <v>-1300</v>
      </c>
      <c r="IO139" s="294">
        <v>-12686.73</v>
      </c>
      <c r="IP139" s="294">
        <v>-53247.5</v>
      </c>
      <c r="IQ139" s="294">
        <v>-86044.74</v>
      </c>
      <c r="IR139" s="294">
        <v>-81126</v>
      </c>
      <c r="IS139" s="294">
        <v>-56050</v>
      </c>
      <c r="IT139" s="294">
        <v>-7233.05</v>
      </c>
      <c r="IU139" s="294">
        <v>0</v>
      </c>
      <c r="IV139" s="294"/>
      <c r="IW139" s="294">
        <v>-190401</v>
      </c>
      <c r="IX139" s="294">
        <v>-3271</v>
      </c>
      <c r="IY139" s="294">
        <v>-686</v>
      </c>
      <c r="IZ139" s="294"/>
      <c r="JA139" s="294"/>
      <c r="JB139" s="294">
        <v>0</v>
      </c>
      <c r="JC139" s="294">
        <v>37776</v>
      </c>
      <c r="JD139" s="294"/>
      <c r="JE139" s="294">
        <v>-684</v>
      </c>
      <c r="JF139" s="294">
        <v>-22496</v>
      </c>
      <c r="JG139" s="294">
        <v>-1010</v>
      </c>
      <c r="JH139" s="294"/>
      <c r="JI139" s="294">
        <v>0</v>
      </c>
      <c r="JJ139" s="294">
        <v>-7160</v>
      </c>
      <c r="JK139" s="294">
        <v>-523591.5</v>
      </c>
      <c r="JL139" s="294">
        <v>0</v>
      </c>
      <c r="JM139" s="294"/>
      <c r="JN139" s="294">
        <v>-10522</v>
      </c>
      <c r="JO139" s="294">
        <v>-6720</v>
      </c>
      <c r="JP139" s="294"/>
      <c r="JQ139" s="294"/>
      <c r="JR139" s="294">
        <v>0</v>
      </c>
      <c r="JS139" s="294">
        <v>0</v>
      </c>
      <c r="JT139" s="294">
        <v>-22725</v>
      </c>
      <c r="JU139" s="294"/>
      <c r="JV139" s="294">
        <v>0</v>
      </c>
      <c r="JW139" s="294">
        <v>-10732.6</v>
      </c>
      <c r="JX139" s="294">
        <v>0</v>
      </c>
      <c r="JY139" s="294">
        <v>0</v>
      </c>
      <c r="JZ139" s="294">
        <v>0</v>
      </c>
      <c r="KA139" s="294">
        <v>-2200</v>
      </c>
      <c r="KB139" s="294">
        <v>0</v>
      </c>
      <c r="KC139" s="294">
        <v>-730</v>
      </c>
      <c r="KD139" s="294">
        <v>0</v>
      </c>
      <c r="KE139" s="294"/>
      <c r="KF139" s="294">
        <v>0</v>
      </c>
      <c r="KG139" s="294">
        <v>0</v>
      </c>
      <c r="KH139" s="294">
        <v>-1213642.5</v>
      </c>
      <c r="KI139" s="294">
        <v>-365978</v>
      </c>
      <c r="KJ139" s="294">
        <v>-190586</v>
      </c>
      <c r="KK139" s="294">
        <v>-306909</v>
      </c>
      <c r="KL139" s="294">
        <v>-26882</v>
      </c>
      <c r="KM139" s="294">
        <v>-150305</v>
      </c>
      <c r="KN139" s="294">
        <v>-44568</v>
      </c>
      <c r="KO139" s="294"/>
      <c r="KP139" s="294">
        <v>-4598</v>
      </c>
      <c r="KQ139" s="294">
        <v>-1659900</v>
      </c>
      <c r="KR139" s="294">
        <v>-1032</v>
      </c>
      <c r="KS139" s="294">
        <v>-1519</v>
      </c>
      <c r="KT139" s="294">
        <v>-7818</v>
      </c>
      <c r="KU139" s="294">
        <v>-34173</v>
      </c>
      <c r="KV139" s="294">
        <v>-351</v>
      </c>
      <c r="KW139" s="294">
        <v>-8957</v>
      </c>
      <c r="KX139" s="294">
        <v>-4852</v>
      </c>
      <c r="KY139" s="294">
        <v>-4620</v>
      </c>
      <c r="KZ139" s="294">
        <v>-117137</v>
      </c>
      <c r="LA139" s="294">
        <v>-108990</v>
      </c>
      <c r="LB139" s="294">
        <v>-83487</v>
      </c>
      <c r="LC139" s="294">
        <v>-36995</v>
      </c>
      <c r="LD139" s="294">
        <v>-28594</v>
      </c>
      <c r="LE139" s="294">
        <v>-210350</v>
      </c>
      <c r="LF139" s="294">
        <v>-110505</v>
      </c>
      <c r="LG139" s="294">
        <v>-1115973.57</v>
      </c>
      <c r="LH139" s="294">
        <v>-3716</v>
      </c>
      <c r="LI139" s="294">
        <v>-520616</v>
      </c>
      <c r="LJ139" s="294">
        <v>-102694.52</v>
      </c>
      <c r="LK139" s="294">
        <v>0</v>
      </c>
      <c r="LL139" s="294">
        <v>-254859</v>
      </c>
      <c r="LM139" s="294">
        <v>-177070</v>
      </c>
      <c r="LN139" s="294">
        <v>-205835.5</v>
      </c>
      <c r="LO139" s="294">
        <v>-21790</v>
      </c>
      <c r="LP139" s="294">
        <v>-315850.3</v>
      </c>
      <c r="LQ139" s="294">
        <v>0</v>
      </c>
      <c r="LR139" s="294">
        <v>-10368</v>
      </c>
      <c r="LS139" s="294"/>
      <c r="LT139" s="294"/>
      <c r="LU139" s="294">
        <v>-40108529.289999999</v>
      </c>
      <c r="LV139" s="294">
        <v>-312938.62</v>
      </c>
      <c r="LW139" s="294">
        <v>-13313629.449999999</v>
      </c>
      <c r="LX139" s="294">
        <v>-123539.18</v>
      </c>
      <c r="LY139" s="294">
        <v>-27869</v>
      </c>
      <c r="LZ139" s="294">
        <v>-36628.74</v>
      </c>
      <c r="MA139" s="294">
        <v>-440</v>
      </c>
      <c r="MB139" s="294">
        <v>-730</v>
      </c>
      <c r="MC139" s="294">
        <v>-55537</v>
      </c>
      <c r="MD139" s="294">
        <v>-36664</v>
      </c>
      <c r="ME139" s="294">
        <v>-591879</v>
      </c>
      <c r="MF139" s="294"/>
      <c r="MG139" s="294">
        <v>-13292</v>
      </c>
      <c r="MH139" s="294">
        <v>-1313242.1000000001</v>
      </c>
      <c r="MI139" s="294">
        <v>-10654</v>
      </c>
      <c r="MJ139" s="294">
        <v>-156834</v>
      </c>
      <c r="MK139" s="294">
        <v>-13290</v>
      </c>
      <c r="ML139" s="294">
        <v>-38633</v>
      </c>
      <c r="MM139" s="294">
        <v>-161199</v>
      </c>
      <c r="MN139" s="294">
        <v>-94461</v>
      </c>
      <c r="MO139" s="294">
        <v>-28305</v>
      </c>
      <c r="MP139" s="294">
        <v>-14308</v>
      </c>
      <c r="MQ139" s="294">
        <v>-5843</v>
      </c>
      <c r="MR139" s="294">
        <v>-28577</v>
      </c>
      <c r="MS139" s="294">
        <v>-189509</v>
      </c>
      <c r="MT139" s="294">
        <v>-1038316</v>
      </c>
      <c r="MU139" s="294">
        <v>-47820</v>
      </c>
      <c r="MV139" s="294">
        <v>-1441</v>
      </c>
      <c r="MW139" s="294">
        <v>-727514</v>
      </c>
      <c r="MX139" s="294">
        <v>-310752</v>
      </c>
      <c r="MY139" s="294">
        <v>-2244561</v>
      </c>
      <c r="MZ139" s="294">
        <v>-2094</v>
      </c>
      <c r="NA139" s="294">
        <v>-278095</v>
      </c>
      <c r="NB139" s="294">
        <v>-34050</v>
      </c>
      <c r="NC139" s="294">
        <v>-1738</v>
      </c>
      <c r="ND139" s="294">
        <v>-2692206.32</v>
      </c>
      <c r="NE139" s="294">
        <v>-2277225</v>
      </c>
      <c r="NF139" s="294">
        <v>-501661.33</v>
      </c>
      <c r="NG139" s="294">
        <v>-1385537</v>
      </c>
      <c r="NH139" s="294">
        <v>-582756</v>
      </c>
      <c r="NI139" s="294">
        <v>-723144</v>
      </c>
      <c r="NJ139" s="294">
        <v>-810283</v>
      </c>
      <c r="NK139" s="294">
        <v>-2117241.5</v>
      </c>
      <c r="NL139" s="294">
        <v>-3624</v>
      </c>
      <c r="NM139" s="294">
        <v>-779951</v>
      </c>
      <c r="NN139" s="294">
        <v>-1062825</v>
      </c>
      <c r="NO139" s="294">
        <v>-141115</v>
      </c>
      <c r="NP139" s="294">
        <v>-23084</v>
      </c>
      <c r="NQ139" s="294">
        <v>-27803</v>
      </c>
      <c r="NR139" s="294"/>
      <c r="NS139" s="294">
        <v>-5651</v>
      </c>
      <c r="NT139" s="294">
        <v>-5366</v>
      </c>
      <c r="NU139" s="294">
        <v>-902</v>
      </c>
      <c r="NV139" s="294">
        <v>-5878</v>
      </c>
      <c r="NW139" s="294">
        <v>-34752</v>
      </c>
      <c r="NX139" s="294">
        <v>-10527161.109999999</v>
      </c>
      <c r="NY139" s="294">
        <v>-61114</v>
      </c>
      <c r="NZ139" s="294">
        <v>-1554</v>
      </c>
      <c r="OA139" s="294">
        <v>-268326.55</v>
      </c>
      <c r="OB139" s="294">
        <v>0</v>
      </c>
      <c r="OC139" s="294"/>
      <c r="OD139" s="294">
        <v>-6885670.2000000002</v>
      </c>
      <c r="OE139" s="294">
        <v>-1920</v>
      </c>
      <c r="OF139" s="294">
        <v>-62752</v>
      </c>
      <c r="OG139" s="294">
        <v>66744</v>
      </c>
      <c r="OH139" s="294">
        <v>-100689.95</v>
      </c>
      <c r="OI139" s="294">
        <v>-303093.40000000002</v>
      </c>
      <c r="OJ139" s="294">
        <v>-717945.94</v>
      </c>
      <c r="OK139" s="294">
        <v>-168874.6</v>
      </c>
      <c r="OL139" s="294">
        <v>-13839192.199999999</v>
      </c>
      <c r="OM139" s="294">
        <v>-2739971.44</v>
      </c>
      <c r="ON139" s="294">
        <v>-474792</v>
      </c>
      <c r="OO139" s="294">
        <v>-12461819</v>
      </c>
      <c r="OP139" s="294">
        <v>-1097125</v>
      </c>
      <c r="OQ139" s="294">
        <v>-1100893</v>
      </c>
      <c r="OR139" s="294"/>
      <c r="OS139" s="294">
        <v>-734727</v>
      </c>
      <c r="OT139" s="294">
        <v>-78327</v>
      </c>
      <c r="OU139" s="294">
        <v>-436529.8</v>
      </c>
      <c r="OV139" s="294">
        <v>-442363.52</v>
      </c>
      <c r="OW139" s="294">
        <v>-717732</v>
      </c>
      <c r="OX139" s="294">
        <v>-2998194.99</v>
      </c>
      <c r="OY139" s="294">
        <v>-1737229.45</v>
      </c>
      <c r="OZ139" s="294">
        <v>-62292</v>
      </c>
      <c r="PA139" s="294">
        <v>0</v>
      </c>
      <c r="PB139" s="294">
        <v>-27201.8</v>
      </c>
      <c r="PC139" s="294"/>
      <c r="PD139" s="294"/>
      <c r="PE139" s="294"/>
      <c r="PF139" s="294">
        <v>-360</v>
      </c>
      <c r="PG139" s="294">
        <v>-93591.61</v>
      </c>
      <c r="PH139" s="294"/>
      <c r="PI139" s="294"/>
      <c r="PJ139" s="294"/>
      <c r="PK139" s="294"/>
      <c r="PL139" s="294">
        <v>-9560</v>
      </c>
      <c r="PM139" s="294">
        <v>-2850</v>
      </c>
      <c r="PN139" s="294"/>
      <c r="PO139" s="294"/>
      <c r="PP139" s="294"/>
      <c r="PQ139" s="294"/>
      <c r="PR139" s="294"/>
      <c r="PS139" s="294"/>
      <c r="PT139" s="294">
        <v>-20455</v>
      </c>
      <c r="PU139" s="294">
        <v>-113197.5</v>
      </c>
      <c r="PV139" s="294">
        <v>0</v>
      </c>
      <c r="PW139" s="294"/>
      <c r="PX139" s="294"/>
      <c r="PY139" s="294"/>
      <c r="PZ139" s="294">
        <v>-131447</v>
      </c>
      <c r="QA139" s="294">
        <v>0</v>
      </c>
      <c r="QB139" s="294">
        <v>-15092</v>
      </c>
      <c r="QC139" s="294"/>
      <c r="QD139" s="294">
        <v>-45962</v>
      </c>
      <c r="QE139" s="294"/>
      <c r="QF139" s="294"/>
      <c r="QG139" s="294">
        <v>0</v>
      </c>
      <c r="QH139" s="294">
        <v>-15978</v>
      </c>
      <c r="QI139" s="294">
        <v>-520</v>
      </c>
      <c r="QJ139" s="294"/>
      <c r="QK139" s="294"/>
      <c r="QL139" s="294">
        <v>-2552</v>
      </c>
      <c r="QM139" s="294"/>
      <c r="QN139" s="294"/>
      <c r="QO139" s="294"/>
      <c r="QP139" s="294">
        <v>0</v>
      </c>
      <c r="QQ139" s="294"/>
      <c r="QR139" s="294"/>
      <c r="QS139" s="294"/>
      <c r="QT139" s="294">
        <v>-44790.81</v>
      </c>
      <c r="QU139" s="294"/>
      <c r="QV139" s="294"/>
      <c r="QW139" s="294">
        <v>-686</v>
      </c>
      <c r="QX139" s="294"/>
      <c r="QY139" s="294">
        <v>-4928</v>
      </c>
      <c r="QZ139" s="294"/>
      <c r="RA139" s="294"/>
      <c r="RB139" s="294"/>
      <c r="RC139" s="294">
        <v>-982</v>
      </c>
      <c r="RD139" s="294">
        <v>-260</v>
      </c>
      <c r="RE139" s="294"/>
      <c r="RF139" s="294"/>
      <c r="RG139" s="294">
        <v>0</v>
      </c>
      <c r="RH139" s="294">
        <v>-5830</v>
      </c>
      <c r="RI139" s="294"/>
      <c r="RJ139" s="294"/>
      <c r="RK139" s="294"/>
      <c r="RL139" s="294"/>
      <c r="RM139" s="294">
        <v>-2340</v>
      </c>
      <c r="RN139" s="294"/>
      <c r="RO139" s="294">
        <v>-3460</v>
      </c>
      <c r="RP139" s="294"/>
      <c r="RQ139" s="294">
        <v>-520</v>
      </c>
      <c r="RR139" s="294"/>
      <c r="RS139" s="294">
        <v>-42</v>
      </c>
      <c r="RT139" s="294">
        <v>-260</v>
      </c>
      <c r="RU139" s="294"/>
      <c r="RV139" s="294"/>
      <c r="RW139" s="294"/>
      <c r="RX139" s="294"/>
      <c r="RY139" s="294"/>
      <c r="RZ139" s="294"/>
      <c r="SA139" s="294">
        <v>-190205</v>
      </c>
      <c r="SB139" s="294">
        <v>-39468</v>
      </c>
      <c r="SC139" s="294">
        <v>-121565</v>
      </c>
      <c r="SD139" s="294">
        <v>-16194</v>
      </c>
      <c r="SE139" s="294">
        <v>-25353</v>
      </c>
      <c r="SF139" s="294">
        <v>-185110</v>
      </c>
      <c r="SG139" s="294">
        <v>-49789</v>
      </c>
      <c r="SH139" s="294">
        <v>-78606</v>
      </c>
      <c r="SI139" s="294">
        <v>-4680</v>
      </c>
      <c r="SJ139" s="294">
        <v>-3110</v>
      </c>
      <c r="SK139" s="294">
        <v>-1820</v>
      </c>
      <c r="SL139" s="294">
        <v>-1540</v>
      </c>
      <c r="SM139" s="294">
        <v>-1260</v>
      </c>
      <c r="SN139" s="294"/>
      <c r="SO139" s="294"/>
      <c r="SP139" s="294">
        <v>-7380</v>
      </c>
      <c r="SQ139" s="294">
        <v>0</v>
      </c>
      <c r="SR139" s="294">
        <v>0</v>
      </c>
      <c r="SS139" s="294">
        <v>-7925</v>
      </c>
      <c r="ST139" s="294">
        <v>-18902</v>
      </c>
      <c r="SU139" s="294">
        <v>-230009</v>
      </c>
      <c r="SV139" s="294">
        <v>-130</v>
      </c>
      <c r="SW139" s="294">
        <v>-13596</v>
      </c>
      <c r="SX139" s="294">
        <v>-27646</v>
      </c>
      <c r="SY139" s="294">
        <v>-1200</v>
      </c>
      <c r="SZ139" s="294">
        <v>-9230</v>
      </c>
      <c r="TA139" s="294"/>
      <c r="TB139" s="294">
        <v>-35320</v>
      </c>
      <c r="TC139" s="294"/>
      <c r="TD139" s="294">
        <v>-7020</v>
      </c>
      <c r="TE139" s="294"/>
      <c r="TF139" s="294"/>
      <c r="TG139" s="294">
        <v>0</v>
      </c>
      <c r="TH139" s="294">
        <v>0</v>
      </c>
      <c r="TI139" s="294">
        <v>-1296</v>
      </c>
      <c r="TJ139" s="294">
        <v>-1920</v>
      </c>
      <c r="TK139" s="294"/>
      <c r="TL139" s="294">
        <v>-2340</v>
      </c>
      <c r="TM139" s="294">
        <v>-9832</v>
      </c>
      <c r="TN139" s="294">
        <v>-10726</v>
      </c>
      <c r="TO139" s="294"/>
      <c r="TP139" s="294">
        <v>-11260</v>
      </c>
      <c r="TQ139" s="294">
        <v>0</v>
      </c>
      <c r="TR139" s="294">
        <v>-5004</v>
      </c>
      <c r="TS139" s="294">
        <v>0</v>
      </c>
      <c r="TT139" s="294"/>
      <c r="TU139" s="294"/>
      <c r="TV139" s="294">
        <v>-225</v>
      </c>
      <c r="TW139" s="294">
        <v>-520</v>
      </c>
      <c r="TX139" s="294"/>
      <c r="TY139" s="294">
        <v>-50559</v>
      </c>
      <c r="TZ139" s="294">
        <v>-3370</v>
      </c>
      <c r="UA139" s="294">
        <v>-10062</v>
      </c>
      <c r="UB139" s="294">
        <v>-260</v>
      </c>
      <c r="UC139" s="294">
        <v>-22744.45</v>
      </c>
      <c r="UD139" s="294">
        <v>-16660</v>
      </c>
      <c r="UE139" s="294">
        <v>-426</v>
      </c>
      <c r="UF139" s="294"/>
      <c r="UG139" s="294"/>
      <c r="UH139" s="294"/>
      <c r="UI139" s="294"/>
      <c r="UJ139" s="294">
        <v>-9897.84</v>
      </c>
      <c r="UK139" s="294">
        <v>-16086</v>
      </c>
      <c r="UL139" s="294">
        <v>-4580</v>
      </c>
      <c r="UM139" s="294">
        <v>-6516</v>
      </c>
      <c r="UN139" s="294">
        <v>-4741</v>
      </c>
      <c r="UO139" s="294">
        <v>-85136</v>
      </c>
      <c r="UP139" s="294">
        <v>-509304</v>
      </c>
      <c r="UQ139" s="294">
        <v>-2060</v>
      </c>
      <c r="UR139" s="294"/>
      <c r="US139" s="294">
        <v>-205937.94</v>
      </c>
      <c r="UT139" s="294"/>
      <c r="UU139" s="294"/>
      <c r="UV139" s="294">
        <v>-126635</v>
      </c>
      <c r="UW139" s="294"/>
      <c r="UX139" s="294"/>
      <c r="UY139" s="294">
        <v>-720</v>
      </c>
      <c r="UZ139" s="294">
        <v>-780</v>
      </c>
      <c r="VA139" s="294"/>
      <c r="VB139" s="294">
        <v>-45715</v>
      </c>
      <c r="VC139" s="294">
        <v>0</v>
      </c>
      <c r="VD139" s="294"/>
      <c r="VE139" s="294"/>
      <c r="VF139" s="294">
        <v>-6720</v>
      </c>
      <c r="VG139" s="294">
        <v>-720</v>
      </c>
      <c r="VH139" s="294">
        <v>-2304</v>
      </c>
      <c r="VI139" s="294">
        <v>-4360</v>
      </c>
      <c r="VJ139" s="294"/>
      <c r="VK139" s="294"/>
      <c r="VL139" s="294">
        <v>-4012</v>
      </c>
      <c r="VM139" s="294">
        <v>-16962</v>
      </c>
      <c r="VN139" s="294"/>
      <c r="VO139" s="294"/>
      <c r="VP139" s="294">
        <v>-130</v>
      </c>
      <c r="VQ139" s="294">
        <v>-142228</v>
      </c>
      <c r="VR139" s="294">
        <v>-260</v>
      </c>
      <c r="VS139" s="294">
        <v>-260</v>
      </c>
      <c r="VT139" s="294">
        <v>-4563</v>
      </c>
      <c r="VU139" s="294">
        <v>-1983</v>
      </c>
      <c r="VV139" s="294">
        <v>0</v>
      </c>
      <c r="VW139" s="294">
        <v>0</v>
      </c>
      <c r="VX139" s="294">
        <v>-11106</v>
      </c>
      <c r="VY139" s="294">
        <v>0</v>
      </c>
      <c r="VZ139" s="294"/>
      <c r="WA139" s="294"/>
      <c r="WB139" s="294">
        <v>-1503</v>
      </c>
      <c r="WC139" s="294">
        <v>-4133</v>
      </c>
      <c r="WD139" s="294">
        <v>-28581.49</v>
      </c>
      <c r="WE139" s="294"/>
      <c r="WF139" s="294"/>
      <c r="WG139" s="294">
        <v>-2184</v>
      </c>
      <c r="WH139" s="294">
        <v>-95743</v>
      </c>
      <c r="WI139" s="294"/>
      <c r="WJ139" s="294">
        <v>-31227.35</v>
      </c>
      <c r="WK139" s="294">
        <v>-520</v>
      </c>
      <c r="WL139" s="294">
        <v>-296</v>
      </c>
      <c r="WM139" s="294">
        <v>0</v>
      </c>
      <c r="WN139" s="294">
        <v>-9135</v>
      </c>
      <c r="WO139" s="294">
        <v>-780</v>
      </c>
      <c r="WP139" s="294"/>
      <c r="WQ139" s="294">
        <v>-390</v>
      </c>
      <c r="WR139" s="294">
        <v>-12008</v>
      </c>
      <c r="WS139" s="294">
        <v>-114</v>
      </c>
      <c r="WT139" s="294">
        <v>-296</v>
      </c>
      <c r="WU139" s="294">
        <v>-41621.5</v>
      </c>
      <c r="WV139" s="294">
        <v>0</v>
      </c>
      <c r="WW139" s="294"/>
      <c r="WX139" s="294">
        <v>-1245</v>
      </c>
      <c r="WY139" s="294">
        <v>-9538.25</v>
      </c>
      <c r="WZ139" s="294"/>
      <c r="XA139" s="294">
        <v>0</v>
      </c>
      <c r="XB139" s="294"/>
      <c r="XC139" s="294">
        <v>0</v>
      </c>
      <c r="XD139" s="294">
        <v>-898</v>
      </c>
      <c r="XE139" s="294">
        <v>-31980</v>
      </c>
      <c r="XF139" s="294">
        <v>0</v>
      </c>
      <c r="XG139" s="294">
        <v>-5281</v>
      </c>
      <c r="XH139" s="294"/>
      <c r="XI139" s="294"/>
      <c r="XJ139" s="294"/>
      <c r="XK139" s="294"/>
      <c r="XL139" s="294"/>
      <c r="XM139" s="294"/>
      <c r="XN139" s="294"/>
      <c r="XO139" s="294"/>
      <c r="XP139" s="294"/>
      <c r="XQ139" s="294"/>
      <c r="XR139" s="294"/>
      <c r="XS139" s="294"/>
      <c r="XT139" s="294"/>
      <c r="XU139" s="294"/>
      <c r="XV139" s="294"/>
      <c r="XW139" s="294"/>
      <c r="XX139" s="294"/>
      <c r="XY139" s="294"/>
      <c r="XZ139" s="294"/>
      <c r="YA139" s="294"/>
      <c r="YB139" s="294"/>
      <c r="YC139" s="294"/>
      <c r="YD139" s="294"/>
      <c r="YE139" s="294">
        <v>0</v>
      </c>
      <c r="YF139" s="294"/>
      <c r="YG139" s="294"/>
      <c r="YH139" s="294"/>
      <c r="YI139" s="294"/>
      <c r="YJ139" s="294"/>
      <c r="YK139" s="294"/>
      <c r="YL139" s="294"/>
      <c r="YM139" s="294"/>
      <c r="YN139" s="294"/>
      <c r="YO139" s="294"/>
      <c r="YP139" s="294"/>
      <c r="YQ139" s="294"/>
      <c r="YR139" s="294"/>
      <c r="YS139" s="294"/>
      <c r="YT139" s="294"/>
      <c r="YU139" s="294"/>
      <c r="YV139" s="294">
        <v>-135982</v>
      </c>
      <c r="YW139" s="294">
        <v>-52511</v>
      </c>
      <c r="YX139" s="294"/>
      <c r="YY139" s="294"/>
      <c r="YZ139" s="294">
        <v>-57945</v>
      </c>
      <c r="ZA139" s="294"/>
      <c r="ZB139" s="294">
        <v>-5400</v>
      </c>
      <c r="ZC139" s="294">
        <v>-12935.51</v>
      </c>
      <c r="ZD139" s="294"/>
      <c r="ZE139" s="294"/>
      <c r="ZF139" s="294"/>
      <c r="ZG139" s="294"/>
      <c r="ZH139" s="294"/>
      <c r="ZI139" s="294"/>
      <c r="ZJ139" s="294"/>
      <c r="ZK139" s="294"/>
      <c r="ZL139" s="294">
        <v>-360066.43</v>
      </c>
      <c r="ZM139" s="294"/>
      <c r="ZN139" s="294">
        <v>-5284</v>
      </c>
      <c r="ZO139" s="294"/>
      <c r="ZP139" s="294"/>
      <c r="ZQ139" s="294"/>
      <c r="ZR139" s="294"/>
      <c r="ZS139" s="294"/>
      <c r="ZT139" s="294">
        <v>-3186</v>
      </c>
      <c r="ZU139" s="294"/>
      <c r="ZV139" s="294"/>
      <c r="ZW139" s="294">
        <v>-2608</v>
      </c>
      <c r="ZX139" s="294"/>
      <c r="ZY139" s="294"/>
      <c r="ZZ139" s="294"/>
      <c r="AAA139" s="294"/>
      <c r="AAB139" s="294">
        <v>-2340</v>
      </c>
      <c r="AAC139" s="294"/>
      <c r="AAD139" s="294"/>
      <c r="AAE139" s="294"/>
      <c r="AAF139" s="294">
        <v>-1300</v>
      </c>
      <c r="AAG139" s="294"/>
      <c r="AAH139" s="294"/>
      <c r="AAI139" s="294"/>
      <c r="AAJ139" s="294"/>
      <c r="AAK139" s="294">
        <v>-21472</v>
      </c>
      <c r="AAL139" s="294"/>
      <c r="AAM139" s="294"/>
      <c r="AAN139" s="294">
        <v>-960</v>
      </c>
      <c r="AAO139" s="294">
        <v>0</v>
      </c>
      <c r="AAP139" s="294"/>
      <c r="AAQ139" s="294">
        <v>-2200</v>
      </c>
      <c r="AAR139" s="294">
        <v>-4300</v>
      </c>
      <c r="AAS139" s="294">
        <v>0</v>
      </c>
      <c r="AAT139" s="294"/>
      <c r="AAU139" s="294">
        <v>-4765</v>
      </c>
      <c r="AAV139" s="294">
        <v>-3200</v>
      </c>
      <c r="AAW139" s="294">
        <v>-3200</v>
      </c>
      <c r="AAX139" s="294"/>
      <c r="AAY139" s="294"/>
      <c r="AAZ139" s="294">
        <v>-220425</v>
      </c>
      <c r="ABA139" s="294">
        <v>0</v>
      </c>
      <c r="ABB139" s="294">
        <v>-552</v>
      </c>
      <c r="ABC139" s="294">
        <v>-4400</v>
      </c>
      <c r="ABD139" s="294">
        <v>-3200</v>
      </c>
      <c r="ABE139" s="294">
        <v>3200</v>
      </c>
      <c r="ABF139" s="294"/>
      <c r="ABG139" s="294">
        <v>-9600</v>
      </c>
      <c r="ABH139" s="294"/>
      <c r="ABI139" s="294">
        <v>-1040</v>
      </c>
      <c r="ABJ139" s="294"/>
      <c r="ABK139" s="294">
        <v>-9753.7000000000007</v>
      </c>
      <c r="ABL139" s="294">
        <v>0</v>
      </c>
      <c r="ABM139" s="294">
        <v>0</v>
      </c>
      <c r="ABN139" s="294"/>
      <c r="ABO139" s="294">
        <v>-1608</v>
      </c>
      <c r="ABP139" s="294">
        <v>-73529</v>
      </c>
      <c r="ABQ139" s="294"/>
      <c r="ABR139" s="294">
        <v>-7120</v>
      </c>
      <c r="ABS139" s="294">
        <v>-4362</v>
      </c>
      <c r="ABT139" s="294">
        <v>-151014</v>
      </c>
      <c r="ABU139" s="294">
        <v>-4489</v>
      </c>
      <c r="ABV139" s="294">
        <v>-3724</v>
      </c>
      <c r="ABW139" s="294"/>
      <c r="ABX139" s="294">
        <v>-1620838.65</v>
      </c>
      <c r="ABY139" s="294">
        <v>-172522</v>
      </c>
      <c r="ABZ139" s="294">
        <v>-449678.4</v>
      </c>
      <c r="ACA139" s="294">
        <v>-328554</v>
      </c>
      <c r="ACB139" s="294">
        <v>-21753.5</v>
      </c>
      <c r="ACC139" s="294">
        <v>-21848</v>
      </c>
      <c r="ACD139" s="294">
        <v>-340047</v>
      </c>
      <c r="ACE139" s="294">
        <v>260</v>
      </c>
      <c r="ACF139" s="294">
        <v>-144</v>
      </c>
      <c r="ACG139" s="294">
        <v>-66241</v>
      </c>
      <c r="ACH139" s="294">
        <v>-587474</v>
      </c>
      <c r="ACI139" s="294">
        <v>-3226953.56</v>
      </c>
      <c r="ACJ139" s="294">
        <v>0</v>
      </c>
      <c r="ACK139" s="294">
        <v>-340</v>
      </c>
      <c r="ACL139" s="294">
        <v>-2700</v>
      </c>
      <c r="ACM139" s="294">
        <v>-58866</v>
      </c>
      <c r="ACN139" s="294"/>
      <c r="ACO139" s="294">
        <v>0</v>
      </c>
      <c r="ACP139" s="294">
        <v>0</v>
      </c>
      <c r="ACQ139" s="294">
        <v>-362255</v>
      </c>
      <c r="ACR139" s="294">
        <v>-43137</v>
      </c>
      <c r="ACS139" s="294">
        <v>-897853</v>
      </c>
      <c r="ACT139" s="294">
        <v>-45168.52</v>
      </c>
      <c r="ACU139" s="294">
        <v>0</v>
      </c>
      <c r="ACV139" s="294">
        <v>-7008</v>
      </c>
      <c r="ACW139" s="294">
        <v>-283302</v>
      </c>
      <c r="ACX139" s="294">
        <v>-2860</v>
      </c>
      <c r="ACY139" s="294"/>
      <c r="ACZ139" s="294">
        <v>-101662</v>
      </c>
      <c r="ADA139" s="294">
        <v>-73</v>
      </c>
      <c r="ADB139" s="294"/>
      <c r="ADC139" s="294"/>
      <c r="ADD139" s="294"/>
      <c r="ADE139" s="294"/>
      <c r="ADF139" s="294">
        <v>-297370.78000000003</v>
      </c>
      <c r="ADG139" s="294"/>
      <c r="ADH139" s="294">
        <v>-424337</v>
      </c>
      <c r="ADI139" s="294">
        <v>-35358</v>
      </c>
      <c r="ADJ139" s="294">
        <v>-555557</v>
      </c>
      <c r="ADK139" s="294">
        <v>-9126044</v>
      </c>
      <c r="ADL139" s="294">
        <v>-65239</v>
      </c>
      <c r="ADM139" s="294">
        <v>-503368</v>
      </c>
      <c r="ADN139" s="294">
        <v>-322077</v>
      </c>
      <c r="ADO139" s="294">
        <v>-5461314</v>
      </c>
      <c r="ADP139" s="294">
        <v>-197039</v>
      </c>
      <c r="ADQ139" s="294">
        <v>-471571</v>
      </c>
      <c r="ADR139" s="294"/>
      <c r="ADS139" s="294">
        <v>0</v>
      </c>
      <c r="ADT139" s="294">
        <v>-6581</v>
      </c>
      <c r="ADU139" s="294">
        <v>-18545</v>
      </c>
      <c r="ADV139" s="294">
        <v>-78154</v>
      </c>
      <c r="ADW139" s="294">
        <v>-202</v>
      </c>
      <c r="ADX139" s="294">
        <v>-31980</v>
      </c>
      <c r="ADY139" s="294">
        <v>-403502.61</v>
      </c>
      <c r="ADZ139" s="294">
        <v>-2209931.4</v>
      </c>
      <c r="AEA139" s="294">
        <v>-1486.5</v>
      </c>
      <c r="AEB139" s="294">
        <v>-559831</v>
      </c>
      <c r="AEC139" s="294">
        <v>-1316</v>
      </c>
      <c r="AED139" s="294">
        <v>-473981</v>
      </c>
      <c r="AEE139" s="294">
        <v>-2261</v>
      </c>
      <c r="AEF139" s="294">
        <v>-114635.25</v>
      </c>
      <c r="AEG139" s="294">
        <v>-70504.320000000007</v>
      </c>
      <c r="AEH139" s="294">
        <v>-400508.8</v>
      </c>
      <c r="AEI139" s="294">
        <v>0</v>
      </c>
      <c r="AEJ139" s="294">
        <v>-887812.99</v>
      </c>
      <c r="AEK139" s="294"/>
      <c r="AEL139" s="294">
        <v>0</v>
      </c>
      <c r="AEM139" s="294">
        <v>-369</v>
      </c>
      <c r="AEN139" s="294">
        <v>-1277355.5900000001</v>
      </c>
      <c r="AEO139" s="294">
        <v>-1477</v>
      </c>
      <c r="AEP139" s="294">
        <v>-11007.5</v>
      </c>
      <c r="AEQ139" s="294">
        <v>-22052</v>
      </c>
      <c r="AER139" s="294">
        <v>-4290272</v>
      </c>
      <c r="AES139" s="294">
        <v>-5798</v>
      </c>
      <c r="AET139" s="294">
        <v>-23842</v>
      </c>
      <c r="AEU139" s="294">
        <v>-3574</v>
      </c>
      <c r="AEV139" s="294">
        <v>-1726</v>
      </c>
      <c r="AEW139" s="294">
        <v>-31335</v>
      </c>
      <c r="AEX139" s="294">
        <v>-409092.97</v>
      </c>
      <c r="AEY139" s="294">
        <v>-2002</v>
      </c>
      <c r="AEZ139" s="294">
        <v>-98194.5</v>
      </c>
      <c r="AFA139" s="294">
        <v>-18011</v>
      </c>
      <c r="AFB139" s="294">
        <v>-537</v>
      </c>
      <c r="AFC139" s="294">
        <v>-37343</v>
      </c>
      <c r="AFD139" s="294">
        <v>-332</v>
      </c>
      <c r="AFE139" s="294">
        <v>-8645</v>
      </c>
      <c r="AFF139" s="294"/>
      <c r="AFG139" s="294"/>
      <c r="AFH139" s="294">
        <v>-11684</v>
      </c>
      <c r="AFI139" s="294"/>
      <c r="AFJ139" s="294">
        <v>-2068</v>
      </c>
      <c r="AFK139" s="294"/>
      <c r="AFL139" s="294">
        <v>0</v>
      </c>
      <c r="AFM139" s="294"/>
      <c r="AFN139" s="294"/>
      <c r="AFO139" s="294">
        <v>-780</v>
      </c>
      <c r="AFP139" s="294">
        <v>-691929.58</v>
      </c>
      <c r="AFQ139" s="294">
        <v>-95</v>
      </c>
      <c r="AFR139" s="294">
        <v>-3376</v>
      </c>
      <c r="AFS139" s="294">
        <v>0</v>
      </c>
      <c r="AFT139" s="294"/>
      <c r="AFU139" s="294"/>
      <c r="AFV139" s="294"/>
      <c r="AFW139" s="294">
        <v>-41316</v>
      </c>
      <c r="AFX139" s="294"/>
      <c r="AFY139" s="294"/>
      <c r="AFZ139" s="294">
        <v>-12040</v>
      </c>
      <c r="AGA139" s="294"/>
      <c r="AGB139" s="294">
        <v>-28485</v>
      </c>
      <c r="AGC139" s="294"/>
      <c r="AGD139" s="294"/>
      <c r="AGE139" s="294"/>
      <c r="AGF139" s="294">
        <v>-41600</v>
      </c>
      <c r="AGG139" s="294"/>
      <c r="AGH139" s="294"/>
      <c r="AGI139" s="294">
        <v>0</v>
      </c>
      <c r="AGJ139" s="294"/>
      <c r="AGK139" s="294">
        <v>-2910</v>
      </c>
      <c r="AGL139" s="294">
        <v>-1200</v>
      </c>
      <c r="AGM139" s="294">
        <v>-452700</v>
      </c>
      <c r="AGN139" s="294">
        <v>-219265.5</v>
      </c>
      <c r="AGO139" s="294"/>
      <c r="AGP139" s="294"/>
      <c r="AGQ139" s="294"/>
      <c r="AGR139" s="294"/>
      <c r="AGS139" s="294">
        <v>0</v>
      </c>
      <c r="AGT139" s="294"/>
      <c r="AGU139" s="294">
        <v>-1100581</v>
      </c>
      <c r="AGV139" s="294">
        <v>-531335</v>
      </c>
      <c r="AGW139" s="294">
        <v>-16146</v>
      </c>
      <c r="AGX139" s="294"/>
      <c r="AGY139" s="294">
        <v>-1732</v>
      </c>
      <c r="AGZ139" s="294">
        <v>-39672</v>
      </c>
      <c r="AHA139" s="294">
        <v>-48248</v>
      </c>
      <c r="AHB139" s="294">
        <v>-40891</v>
      </c>
      <c r="AHC139" s="294">
        <v>0</v>
      </c>
      <c r="AHD139" s="294">
        <v>-17891.12</v>
      </c>
      <c r="AHE139" s="294">
        <v>-60909</v>
      </c>
      <c r="AHF139" s="294">
        <v>-419377</v>
      </c>
      <c r="AHG139" s="294">
        <v>-61796</v>
      </c>
      <c r="AHH139" s="294">
        <v>-3985</v>
      </c>
      <c r="AHI139" s="294">
        <v>-579</v>
      </c>
      <c r="AHJ139" s="294">
        <v>-143137</v>
      </c>
      <c r="AHK139" s="294">
        <v>-72</v>
      </c>
      <c r="AHL139" s="294">
        <v>-2366</v>
      </c>
      <c r="AHM139" s="294">
        <v>0</v>
      </c>
      <c r="AHN139" s="294"/>
      <c r="AHO139" s="294">
        <v>0</v>
      </c>
      <c r="AHP139" s="294">
        <v>-248394.75</v>
      </c>
      <c r="AHQ139" s="294">
        <v>0</v>
      </c>
      <c r="AHR139" s="329"/>
      <c r="AHS139" s="294">
        <f t="shared" si="55"/>
        <v>-245686683.47000012</v>
      </c>
      <c r="AHT139" s="271" t="b">
        <f t="shared" si="54"/>
        <v>1</v>
      </c>
      <c r="AHU139" s="271" t="s">
        <v>6273</v>
      </c>
      <c r="AHV139" s="271" t="s">
        <v>6215</v>
      </c>
      <c r="AHW139" s="271" t="s">
        <v>6216</v>
      </c>
    </row>
    <row r="140" spans="1:907" ht="24" x14ac:dyDescent="0.8">
      <c r="A140" s="270" t="s">
        <v>6273</v>
      </c>
      <c r="B140" s="270" t="s">
        <v>6217</v>
      </c>
      <c r="C140" s="271" t="s">
        <v>6218</v>
      </c>
      <c r="D140" s="294">
        <v>-19281</v>
      </c>
      <c r="E140" s="294">
        <v>-3864</v>
      </c>
      <c r="F140" s="294">
        <v>-49383</v>
      </c>
      <c r="G140" s="294">
        <v>0</v>
      </c>
      <c r="H140" s="294">
        <v>-5110</v>
      </c>
      <c r="I140" s="294">
        <v>-8610</v>
      </c>
      <c r="J140" s="294"/>
      <c r="K140" s="294">
        <v>-4662</v>
      </c>
      <c r="L140" s="294">
        <v>-182</v>
      </c>
      <c r="M140" s="294">
        <v>-3200</v>
      </c>
      <c r="N140" s="294">
        <v>-6671</v>
      </c>
      <c r="O140" s="294">
        <v>-2915</v>
      </c>
      <c r="P140" s="294">
        <v>-1778</v>
      </c>
      <c r="Q140" s="294">
        <v>-8332</v>
      </c>
      <c r="R140" s="294"/>
      <c r="S140" s="294"/>
      <c r="T140" s="294">
        <v>-8708</v>
      </c>
      <c r="U140" s="294">
        <v>-6897</v>
      </c>
      <c r="V140" s="294"/>
      <c r="W140" s="294">
        <v>-4970</v>
      </c>
      <c r="X140" s="294">
        <v>-1266</v>
      </c>
      <c r="Y140" s="294">
        <v>-6494</v>
      </c>
      <c r="Z140" s="294">
        <v>-54129.93</v>
      </c>
      <c r="AA140" s="294">
        <v>-2576</v>
      </c>
      <c r="AB140" s="294">
        <v>-719015</v>
      </c>
      <c r="AC140" s="294">
        <v>-778201</v>
      </c>
      <c r="AD140" s="294">
        <v>-11826</v>
      </c>
      <c r="AE140" s="294">
        <v>-177168</v>
      </c>
      <c r="AF140" s="294">
        <v>-9285</v>
      </c>
      <c r="AG140" s="294">
        <v>-13706</v>
      </c>
      <c r="AH140" s="294">
        <v>-69464</v>
      </c>
      <c r="AI140" s="294">
        <v>-2994072</v>
      </c>
      <c r="AJ140" s="294">
        <v>-88417</v>
      </c>
      <c r="AK140" s="294">
        <v>-2100</v>
      </c>
      <c r="AL140" s="294">
        <v>-22740</v>
      </c>
      <c r="AM140" s="294">
        <v>-72379</v>
      </c>
      <c r="AN140" s="294">
        <v>-700</v>
      </c>
      <c r="AO140" s="294">
        <v>-58738</v>
      </c>
      <c r="AP140" s="294">
        <v>-11186</v>
      </c>
      <c r="AQ140" s="294">
        <v>-3774</v>
      </c>
      <c r="AR140" s="294">
        <v>-208598</v>
      </c>
      <c r="AS140" s="294"/>
      <c r="AT140" s="294">
        <v>-2900</v>
      </c>
      <c r="AU140" s="294">
        <v>-700</v>
      </c>
      <c r="AV140" s="294"/>
      <c r="AW140" s="294">
        <v>-13485</v>
      </c>
      <c r="AX140" s="294"/>
      <c r="AY140" s="294"/>
      <c r="AZ140" s="294"/>
      <c r="BA140" s="294"/>
      <c r="BB140" s="294">
        <v>0</v>
      </c>
      <c r="BC140" s="294"/>
      <c r="BD140" s="294"/>
      <c r="BE140" s="294"/>
      <c r="BF140" s="294"/>
      <c r="BG140" s="294"/>
      <c r="BH140" s="294"/>
      <c r="BI140" s="294"/>
      <c r="BJ140" s="294"/>
      <c r="BK140" s="294">
        <v>-7682.4</v>
      </c>
      <c r="BL140" s="294"/>
      <c r="BM140" s="294">
        <v>-771</v>
      </c>
      <c r="BN140" s="294"/>
      <c r="BO140" s="294">
        <v>0</v>
      </c>
      <c r="BP140" s="294"/>
      <c r="BQ140" s="294"/>
      <c r="BR140" s="294">
        <v>-1541</v>
      </c>
      <c r="BS140" s="294"/>
      <c r="BT140" s="294"/>
      <c r="BU140" s="294"/>
      <c r="BV140" s="294">
        <v>-4900</v>
      </c>
      <c r="BW140" s="294"/>
      <c r="BX140" s="294">
        <v>-700</v>
      </c>
      <c r="BY140" s="294">
        <v>-12153</v>
      </c>
      <c r="BZ140" s="294">
        <v>-909.32</v>
      </c>
      <c r="CA140" s="294"/>
      <c r="CB140" s="294"/>
      <c r="CC140" s="294"/>
      <c r="CD140" s="294"/>
      <c r="CE140" s="294">
        <v>-1400</v>
      </c>
      <c r="CF140" s="294">
        <v>-1058</v>
      </c>
      <c r="CG140" s="294">
        <v>-14896</v>
      </c>
      <c r="CH140" s="294">
        <v>0</v>
      </c>
      <c r="CI140" s="294">
        <v>0</v>
      </c>
      <c r="CJ140" s="294"/>
      <c r="CK140" s="294">
        <v>-700</v>
      </c>
      <c r="CL140" s="294">
        <v>0</v>
      </c>
      <c r="CM140" s="294"/>
      <c r="CN140" s="294">
        <v>0</v>
      </c>
      <c r="CO140" s="294"/>
      <c r="CP140" s="294">
        <v>-700</v>
      </c>
      <c r="CQ140" s="294"/>
      <c r="CR140" s="294">
        <v>-3178</v>
      </c>
      <c r="CS140" s="294">
        <v>0</v>
      </c>
      <c r="CT140" s="294">
        <v>-3415</v>
      </c>
      <c r="CU140" s="294">
        <v>-6946</v>
      </c>
      <c r="CV140" s="294">
        <v>-200202</v>
      </c>
      <c r="CW140" s="294"/>
      <c r="CX140" s="294">
        <v>0</v>
      </c>
      <c r="CY140" s="294">
        <v>-1568</v>
      </c>
      <c r="CZ140" s="294">
        <v>-30954</v>
      </c>
      <c r="DA140" s="294">
        <v>-1948</v>
      </c>
      <c r="DB140" s="294">
        <v>-10245</v>
      </c>
      <c r="DC140" s="294">
        <v>-47795</v>
      </c>
      <c r="DD140" s="294">
        <v>-1272</v>
      </c>
      <c r="DE140" s="294">
        <v>0</v>
      </c>
      <c r="DF140" s="294">
        <v>-132677</v>
      </c>
      <c r="DG140" s="294">
        <v>-11520</v>
      </c>
      <c r="DH140" s="294">
        <v>-15428</v>
      </c>
      <c r="DI140" s="294">
        <v>-303484.21999999997</v>
      </c>
      <c r="DJ140" s="294">
        <v>-4945</v>
      </c>
      <c r="DK140" s="294">
        <v>-86617</v>
      </c>
      <c r="DL140" s="294">
        <v>-2907</v>
      </c>
      <c r="DM140" s="294">
        <v>-700</v>
      </c>
      <c r="DN140" s="294">
        <v>-30677</v>
      </c>
      <c r="DO140" s="294">
        <v>-11249</v>
      </c>
      <c r="DP140" s="294">
        <v>0</v>
      </c>
      <c r="DQ140" s="294">
        <v>-178437</v>
      </c>
      <c r="DR140" s="294">
        <v>-4166</v>
      </c>
      <c r="DS140" s="294">
        <v>-4004</v>
      </c>
      <c r="DT140" s="294">
        <v>-3025</v>
      </c>
      <c r="DU140" s="294">
        <v>-115</v>
      </c>
      <c r="DV140" s="294">
        <v>-26600</v>
      </c>
      <c r="DW140" s="294">
        <v>-4978</v>
      </c>
      <c r="DX140" s="294"/>
      <c r="DY140" s="294"/>
      <c r="DZ140" s="294">
        <v>-1246</v>
      </c>
      <c r="EA140" s="294"/>
      <c r="EB140" s="294"/>
      <c r="EC140" s="294">
        <v>-700</v>
      </c>
      <c r="ED140" s="294"/>
      <c r="EE140" s="294">
        <v>-1463</v>
      </c>
      <c r="EF140" s="294">
        <v>0</v>
      </c>
      <c r="EG140" s="294">
        <v>-3087</v>
      </c>
      <c r="EH140" s="294">
        <v>0</v>
      </c>
      <c r="EI140" s="294">
        <v>-18812</v>
      </c>
      <c r="EJ140" s="294">
        <v>-7107</v>
      </c>
      <c r="EK140" s="294">
        <v>-49748</v>
      </c>
      <c r="EL140" s="294">
        <v>-350</v>
      </c>
      <c r="EM140" s="294"/>
      <c r="EN140" s="294">
        <v>-408102.86</v>
      </c>
      <c r="EO140" s="294"/>
      <c r="EP140" s="294"/>
      <c r="EQ140" s="294"/>
      <c r="ER140" s="294"/>
      <c r="ES140" s="294"/>
      <c r="ET140" s="294"/>
      <c r="EU140" s="294"/>
      <c r="EV140" s="294"/>
      <c r="EW140" s="294">
        <v>-3201</v>
      </c>
      <c r="EX140" s="294"/>
      <c r="EY140" s="294">
        <v>-700</v>
      </c>
      <c r="EZ140" s="294">
        <v>0</v>
      </c>
      <c r="FA140" s="294">
        <v>0</v>
      </c>
      <c r="FB140" s="294">
        <v>-21429</v>
      </c>
      <c r="FC140" s="294">
        <v>-7728</v>
      </c>
      <c r="FD140" s="294">
        <v>-728</v>
      </c>
      <c r="FE140" s="294">
        <v>-42788.71</v>
      </c>
      <c r="FF140" s="294"/>
      <c r="FG140" s="294">
        <v>0</v>
      </c>
      <c r="FH140" s="294">
        <v>0</v>
      </c>
      <c r="FI140" s="294">
        <v>-392</v>
      </c>
      <c r="FJ140" s="294">
        <v>-1400</v>
      </c>
      <c r="FK140" s="294"/>
      <c r="FL140" s="294">
        <v>-13172</v>
      </c>
      <c r="FM140" s="294">
        <v>-7820</v>
      </c>
      <c r="FN140" s="294">
        <v>-28196</v>
      </c>
      <c r="FO140" s="294"/>
      <c r="FP140" s="294"/>
      <c r="FQ140" s="294">
        <v>-19955</v>
      </c>
      <c r="FR140" s="294"/>
      <c r="FS140" s="294">
        <v>-6790</v>
      </c>
      <c r="FT140" s="294">
        <v>-2100</v>
      </c>
      <c r="FU140" s="294">
        <v>-32091</v>
      </c>
      <c r="FV140" s="294">
        <v>-44498</v>
      </c>
      <c r="FW140" s="294">
        <v>-47870</v>
      </c>
      <c r="FX140" s="294">
        <v>-1400</v>
      </c>
      <c r="FY140" s="294">
        <v>-700</v>
      </c>
      <c r="FZ140" s="294">
        <v>-21464</v>
      </c>
      <c r="GA140" s="294">
        <v>-14796</v>
      </c>
      <c r="GB140" s="294">
        <v>0</v>
      </c>
      <c r="GC140" s="294">
        <v>-7745.23</v>
      </c>
      <c r="GD140" s="294"/>
      <c r="GE140" s="294">
        <v>0</v>
      </c>
      <c r="GF140" s="294"/>
      <c r="GG140" s="294">
        <v>0</v>
      </c>
      <c r="GH140" s="294">
        <v>-42894.63</v>
      </c>
      <c r="GI140" s="294">
        <v>0</v>
      </c>
      <c r="GJ140" s="294">
        <v>-8386</v>
      </c>
      <c r="GK140" s="294"/>
      <c r="GL140" s="294">
        <v>-10150</v>
      </c>
      <c r="GM140" s="294">
        <v>0</v>
      </c>
      <c r="GN140" s="294"/>
      <c r="GO140" s="294"/>
      <c r="GP140" s="294"/>
      <c r="GQ140" s="294">
        <v>-6400</v>
      </c>
      <c r="GR140" s="294"/>
      <c r="GS140" s="294"/>
      <c r="GT140" s="294"/>
      <c r="GU140" s="294"/>
      <c r="GV140" s="294"/>
      <c r="GW140" s="294"/>
      <c r="GX140" s="294"/>
      <c r="GY140" s="294">
        <v>-114163</v>
      </c>
      <c r="GZ140" s="294"/>
      <c r="HA140" s="294">
        <v>-28</v>
      </c>
      <c r="HB140" s="294">
        <v>-71440.5</v>
      </c>
      <c r="HC140" s="294">
        <v>-89367</v>
      </c>
      <c r="HD140" s="294"/>
      <c r="HE140" s="294">
        <v>-59793</v>
      </c>
      <c r="HF140" s="294">
        <v>-1745881</v>
      </c>
      <c r="HG140" s="294">
        <v>-2591562</v>
      </c>
      <c r="HH140" s="294">
        <v>-218024</v>
      </c>
      <c r="HI140" s="294">
        <v>-3421</v>
      </c>
      <c r="HJ140" s="294">
        <v>-1091271</v>
      </c>
      <c r="HK140" s="294">
        <v>-2072792</v>
      </c>
      <c r="HL140" s="294">
        <v>-1318567</v>
      </c>
      <c r="HM140" s="294">
        <v>-3612155</v>
      </c>
      <c r="HN140" s="294">
        <v>-528719</v>
      </c>
      <c r="HO140" s="294">
        <v>-506131</v>
      </c>
      <c r="HP140" s="294">
        <v>-2486724</v>
      </c>
      <c r="HQ140" s="294">
        <v>-2531014.17</v>
      </c>
      <c r="HR140" s="294">
        <v>-3357</v>
      </c>
      <c r="HS140" s="294">
        <v>-1428</v>
      </c>
      <c r="HT140" s="294">
        <v>-700</v>
      </c>
      <c r="HU140" s="294">
        <v>-19231</v>
      </c>
      <c r="HV140" s="294">
        <v>-37137</v>
      </c>
      <c r="HW140" s="294"/>
      <c r="HX140" s="294">
        <v>-18705</v>
      </c>
      <c r="HY140" s="294">
        <v>-6134</v>
      </c>
      <c r="HZ140" s="294">
        <v>-1313</v>
      </c>
      <c r="IA140" s="294">
        <v>-28</v>
      </c>
      <c r="IB140" s="294">
        <v>-350</v>
      </c>
      <c r="IC140" s="294">
        <v>-1311</v>
      </c>
      <c r="ID140" s="294"/>
      <c r="IE140" s="294">
        <v>-3933</v>
      </c>
      <c r="IF140" s="294"/>
      <c r="IG140" s="294"/>
      <c r="IH140" s="294"/>
      <c r="II140" s="294">
        <v>-33632</v>
      </c>
      <c r="IJ140" s="294">
        <v>-12469</v>
      </c>
      <c r="IK140" s="294">
        <v>-12810</v>
      </c>
      <c r="IL140" s="294">
        <v>-105587</v>
      </c>
      <c r="IM140" s="294">
        <v>-6120</v>
      </c>
      <c r="IN140" s="294">
        <v>-3500</v>
      </c>
      <c r="IO140" s="294">
        <v>-12881</v>
      </c>
      <c r="IP140" s="294">
        <v>-3951</v>
      </c>
      <c r="IQ140" s="294"/>
      <c r="IR140" s="294">
        <v>-18372</v>
      </c>
      <c r="IS140" s="294">
        <v>-148780</v>
      </c>
      <c r="IT140" s="294">
        <v>-10150</v>
      </c>
      <c r="IU140" s="294">
        <v>0</v>
      </c>
      <c r="IV140" s="294"/>
      <c r="IW140" s="294">
        <v>-209361</v>
      </c>
      <c r="IX140" s="294">
        <v>-250</v>
      </c>
      <c r="IY140" s="294"/>
      <c r="IZ140" s="294"/>
      <c r="JA140" s="294"/>
      <c r="JB140" s="294">
        <v>0</v>
      </c>
      <c r="JC140" s="294">
        <v>14880</v>
      </c>
      <c r="JD140" s="294">
        <v>0</v>
      </c>
      <c r="JE140" s="294">
        <v>-1799</v>
      </c>
      <c r="JF140" s="294">
        <v>-262</v>
      </c>
      <c r="JG140" s="294">
        <v>-2434</v>
      </c>
      <c r="JH140" s="294"/>
      <c r="JI140" s="294">
        <v>0</v>
      </c>
      <c r="JJ140" s="294">
        <v>-19026</v>
      </c>
      <c r="JK140" s="294">
        <v>-590532.44999999995</v>
      </c>
      <c r="JL140" s="294"/>
      <c r="JM140" s="294"/>
      <c r="JN140" s="294">
        <v>-378</v>
      </c>
      <c r="JO140" s="294">
        <v>0</v>
      </c>
      <c r="JP140" s="294">
        <v>0</v>
      </c>
      <c r="JQ140" s="294"/>
      <c r="JR140" s="294"/>
      <c r="JS140" s="294"/>
      <c r="JT140" s="294"/>
      <c r="JU140" s="294"/>
      <c r="JV140" s="294"/>
      <c r="JW140" s="294"/>
      <c r="JX140" s="294"/>
      <c r="JY140" s="294"/>
      <c r="JZ140" s="294"/>
      <c r="KA140" s="294"/>
      <c r="KB140" s="294"/>
      <c r="KC140" s="294"/>
      <c r="KD140" s="294"/>
      <c r="KE140" s="294"/>
      <c r="KF140" s="294"/>
      <c r="KG140" s="294"/>
      <c r="KH140" s="294"/>
      <c r="KI140" s="294">
        <v>-1022301</v>
      </c>
      <c r="KJ140" s="294">
        <v>-509399</v>
      </c>
      <c r="KK140" s="294">
        <v>-140977</v>
      </c>
      <c r="KL140" s="294">
        <v>-71605</v>
      </c>
      <c r="KM140" s="294">
        <v>-91664</v>
      </c>
      <c r="KN140" s="294">
        <v>-166891</v>
      </c>
      <c r="KO140" s="294">
        <v>-74291</v>
      </c>
      <c r="KP140" s="294">
        <v>-12104</v>
      </c>
      <c r="KQ140" s="294">
        <v>-42842</v>
      </c>
      <c r="KR140" s="294">
        <v>-2742</v>
      </c>
      <c r="KS140" s="294">
        <v>-2478</v>
      </c>
      <c r="KT140" s="294">
        <v>-34258</v>
      </c>
      <c r="KU140" s="294">
        <v>-2182.4699999999998</v>
      </c>
      <c r="KV140" s="294">
        <v>-39583</v>
      </c>
      <c r="KW140" s="294">
        <v>-13348</v>
      </c>
      <c r="KX140" s="294">
        <v>-10500</v>
      </c>
      <c r="KY140" s="294">
        <v>-11442</v>
      </c>
      <c r="KZ140" s="294">
        <v>-104941</v>
      </c>
      <c r="LA140" s="294">
        <v>-14924</v>
      </c>
      <c r="LB140" s="294">
        <v>-4135</v>
      </c>
      <c r="LC140" s="294">
        <v>-18717</v>
      </c>
      <c r="LD140" s="294">
        <v>-43035</v>
      </c>
      <c r="LE140" s="294">
        <v>-150069</v>
      </c>
      <c r="LF140" s="294">
        <v>-17733</v>
      </c>
      <c r="LG140" s="294">
        <v>-91055.66</v>
      </c>
      <c r="LH140" s="294">
        <v>-7434</v>
      </c>
      <c r="LI140" s="294">
        <v>-53146</v>
      </c>
      <c r="LJ140" s="294">
        <v>-67948</v>
      </c>
      <c r="LK140" s="294">
        <v>0</v>
      </c>
      <c r="LL140" s="294">
        <v>-96166</v>
      </c>
      <c r="LM140" s="294">
        <v>-189132</v>
      </c>
      <c r="LN140" s="294">
        <v>-239864.5</v>
      </c>
      <c r="LO140" s="294"/>
      <c r="LP140" s="294">
        <v>-107403.5</v>
      </c>
      <c r="LQ140" s="294">
        <v>0</v>
      </c>
      <c r="LR140" s="294">
        <v>-24187</v>
      </c>
      <c r="LS140" s="294"/>
      <c r="LT140" s="294"/>
      <c r="LU140" s="294">
        <v>-316351</v>
      </c>
      <c r="LV140" s="294"/>
      <c r="LW140" s="294"/>
      <c r="LX140" s="294">
        <v>-136913</v>
      </c>
      <c r="LY140" s="294">
        <v>-94930.87</v>
      </c>
      <c r="LZ140" s="294">
        <v>-118007</v>
      </c>
      <c r="MA140" s="294">
        <v>-770</v>
      </c>
      <c r="MB140" s="294">
        <v>-1000</v>
      </c>
      <c r="MC140" s="294">
        <v>-4900</v>
      </c>
      <c r="MD140" s="294">
        <v>-71464</v>
      </c>
      <c r="ME140" s="294">
        <v>-17</v>
      </c>
      <c r="MF140" s="294"/>
      <c r="MG140" s="294">
        <v>-33362</v>
      </c>
      <c r="MH140" s="294">
        <v>-794518.29</v>
      </c>
      <c r="MI140" s="294">
        <v>-9977</v>
      </c>
      <c r="MJ140" s="294">
        <v>-40564</v>
      </c>
      <c r="MK140" s="294">
        <v>-11666</v>
      </c>
      <c r="ML140" s="294">
        <v>-13602</v>
      </c>
      <c r="MM140" s="294">
        <v>-49499</v>
      </c>
      <c r="MN140" s="294">
        <v>-31563</v>
      </c>
      <c r="MO140" s="294">
        <v>-8862</v>
      </c>
      <c r="MP140" s="294">
        <v>-3983</v>
      </c>
      <c r="MQ140" s="294">
        <v>-1527</v>
      </c>
      <c r="MR140" s="294">
        <v>-9332</v>
      </c>
      <c r="MS140" s="294">
        <v>-489680</v>
      </c>
      <c r="MT140" s="294">
        <v>-212969.95</v>
      </c>
      <c r="MU140" s="294">
        <v>-127320</v>
      </c>
      <c r="MV140" s="294">
        <v>-4336</v>
      </c>
      <c r="MW140" s="294">
        <v>-4264846.0199999996</v>
      </c>
      <c r="MX140" s="294">
        <v>-322117</v>
      </c>
      <c r="MY140" s="294">
        <v>-1333467</v>
      </c>
      <c r="MZ140" s="294">
        <v>-5306</v>
      </c>
      <c r="NA140" s="294">
        <v>-466421</v>
      </c>
      <c r="NB140" s="294">
        <v>-32061</v>
      </c>
      <c r="NC140" s="294">
        <v>-4750</v>
      </c>
      <c r="ND140" s="294">
        <v>-60269.05</v>
      </c>
      <c r="NE140" s="294">
        <v>-3148</v>
      </c>
      <c r="NF140" s="294">
        <v>-1338158.5</v>
      </c>
      <c r="NG140" s="294">
        <v>-624541</v>
      </c>
      <c r="NH140" s="294">
        <v>-497749</v>
      </c>
      <c r="NI140" s="294">
        <v>-6384</v>
      </c>
      <c r="NJ140" s="294">
        <v>-226272</v>
      </c>
      <c r="NK140" s="294">
        <v>-358360</v>
      </c>
      <c r="NL140" s="294">
        <v>-107915</v>
      </c>
      <c r="NM140" s="294">
        <v>-772</v>
      </c>
      <c r="NN140" s="294">
        <v>-639372.81000000006</v>
      </c>
      <c r="NO140" s="294">
        <v>-4779.5</v>
      </c>
      <c r="NP140" s="294">
        <v>-59663</v>
      </c>
      <c r="NQ140" s="294">
        <v>-33493</v>
      </c>
      <c r="NR140" s="294">
        <v>-7696</v>
      </c>
      <c r="NS140" s="294">
        <v>-5821</v>
      </c>
      <c r="NT140" s="294">
        <v>-14364</v>
      </c>
      <c r="NU140" s="294"/>
      <c r="NV140" s="294">
        <v>-2933</v>
      </c>
      <c r="NW140" s="294">
        <v>-93652</v>
      </c>
      <c r="NX140" s="294">
        <v>-131482.51999999999</v>
      </c>
      <c r="NY140" s="294">
        <v>-164305</v>
      </c>
      <c r="NZ140" s="294">
        <v>-4735</v>
      </c>
      <c r="OA140" s="294">
        <v>-18845</v>
      </c>
      <c r="OB140" s="294">
        <v>0</v>
      </c>
      <c r="OC140" s="294"/>
      <c r="OD140" s="294">
        <v>-7615632.0199999996</v>
      </c>
      <c r="OE140" s="294">
        <v>-7978</v>
      </c>
      <c r="OF140" s="294">
        <v>-3196</v>
      </c>
      <c r="OG140" s="294">
        <v>-1009062.55</v>
      </c>
      <c r="OH140" s="294">
        <v>-20333</v>
      </c>
      <c r="OI140" s="294">
        <v>5341</v>
      </c>
      <c r="OJ140" s="294">
        <v>-1791052</v>
      </c>
      <c r="OK140" s="294">
        <v>-4816</v>
      </c>
      <c r="OL140" s="294">
        <v>-157936</v>
      </c>
      <c r="OM140" s="294">
        <v>-278504.56</v>
      </c>
      <c r="ON140" s="294">
        <v>-1464266.79</v>
      </c>
      <c r="OO140" s="294">
        <v>-2105800</v>
      </c>
      <c r="OP140" s="294">
        <v>-1094327.2</v>
      </c>
      <c r="OQ140" s="294">
        <v>-2111931</v>
      </c>
      <c r="OR140" s="294"/>
      <c r="OS140" s="294">
        <v>-981938</v>
      </c>
      <c r="OT140" s="294">
        <v>-104211.04</v>
      </c>
      <c r="OU140" s="294">
        <v>-1061024</v>
      </c>
      <c r="OV140" s="294">
        <v>-553810</v>
      </c>
      <c r="OW140" s="294">
        <v>-930204</v>
      </c>
      <c r="OX140" s="294">
        <v>-3762261</v>
      </c>
      <c r="OY140" s="294">
        <v>-464587.24</v>
      </c>
      <c r="OZ140" s="294">
        <v>-28227</v>
      </c>
      <c r="PA140" s="294">
        <v>0</v>
      </c>
      <c r="PB140" s="294">
        <v>-11380</v>
      </c>
      <c r="PC140" s="294"/>
      <c r="PD140" s="294"/>
      <c r="PE140" s="294"/>
      <c r="PF140" s="294"/>
      <c r="PG140" s="294"/>
      <c r="PH140" s="294"/>
      <c r="PI140" s="294"/>
      <c r="PJ140" s="294"/>
      <c r="PK140" s="294"/>
      <c r="PL140" s="294">
        <v>-2800</v>
      </c>
      <c r="PM140" s="294"/>
      <c r="PN140" s="294"/>
      <c r="PO140" s="294"/>
      <c r="PP140" s="294"/>
      <c r="PQ140" s="294"/>
      <c r="PR140" s="294"/>
      <c r="PS140" s="294"/>
      <c r="PT140" s="294">
        <v>-22225</v>
      </c>
      <c r="PU140" s="294"/>
      <c r="PV140" s="294"/>
      <c r="PW140" s="294"/>
      <c r="PX140" s="294"/>
      <c r="PY140" s="294"/>
      <c r="PZ140" s="294"/>
      <c r="QA140" s="294">
        <v>0</v>
      </c>
      <c r="QB140" s="294"/>
      <c r="QC140" s="294"/>
      <c r="QD140" s="294"/>
      <c r="QE140" s="294"/>
      <c r="QF140" s="294"/>
      <c r="QG140" s="294"/>
      <c r="QH140" s="294"/>
      <c r="QI140" s="294">
        <v>-1688</v>
      </c>
      <c r="QJ140" s="294"/>
      <c r="QK140" s="294"/>
      <c r="QL140" s="294"/>
      <c r="QM140" s="294"/>
      <c r="QN140" s="294"/>
      <c r="QO140" s="294">
        <v>-574</v>
      </c>
      <c r="QP140" s="294"/>
      <c r="QQ140" s="294"/>
      <c r="QR140" s="294"/>
      <c r="QS140" s="294"/>
      <c r="QT140" s="294">
        <v>-13407</v>
      </c>
      <c r="QU140" s="294"/>
      <c r="QV140" s="294"/>
      <c r="QW140" s="294"/>
      <c r="QX140" s="294"/>
      <c r="QY140" s="294">
        <v>-9452</v>
      </c>
      <c r="QZ140" s="294"/>
      <c r="RA140" s="294">
        <v>-360</v>
      </c>
      <c r="RB140" s="294"/>
      <c r="RC140" s="294">
        <v>-2478</v>
      </c>
      <c r="RD140" s="294">
        <v>-700</v>
      </c>
      <c r="RE140" s="294"/>
      <c r="RF140" s="294"/>
      <c r="RG140" s="294">
        <v>0</v>
      </c>
      <c r="RH140" s="294">
        <v>-16878</v>
      </c>
      <c r="RI140" s="294"/>
      <c r="RJ140" s="294"/>
      <c r="RK140" s="294"/>
      <c r="RL140" s="294"/>
      <c r="RM140" s="294">
        <v>-6300</v>
      </c>
      <c r="RN140" s="294"/>
      <c r="RO140" s="294">
        <v>-3212</v>
      </c>
      <c r="RP140" s="294"/>
      <c r="RQ140" s="294">
        <v>-1400</v>
      </c>
      <c r="RR140" s="294"/>
      <c r="RS140" s="294">
        <v>-107</v>
      </c>
      <c r="RT140" s="294">
        <v>-700</v>
      </c>
      <c r="RU140" s="294"/>
      <c r="RV140" s="294"/>
      <c r="RW140" s="294"/>
      <c r="RX140" s="294"/>
      <c r="RY140" s="294"/>
      <c r="RZ140" s="294"/>
      <c r="SA140" s="294">
        <v>-172512</v>
      </c>
      <c r="SB140" s="294"/>
      <c r="SC140" s="294">
        <v>-8568.33</v>
      </c>
      <c r="SD140" s="294">
        <v>-8321</v>
      </c>
      <c r="SE140" s="294">
        <v>-10166</v>
      </c>
      <c r="SF140" s="294">
        <v>-106695</v>
      </c>
      <c r="SG140" s="294">
        <v>-8400</v>
      </c>
      <c r="SH140" s="294">
        <v>-207998</v>
      </c>
      <c r="SI140" s="294">
        <v>-12600</v>
      </c>
      <c r="SJ140" s="294">
        <v>-1546</v>
      </c>
      <c r="SK140" s="294">
        <v>-4900</v>
      </c>
      <c r="SL140" s="294">
        <v>-260</v>
      </c>
      <c r="SM140" s="294">
        <v>-2100</v>
      </c>
      <c r="SN140" s="294"/>
      <c r="SO140" s="294"/>
      <c r="SP140" s="294">
        <v>-16100</v>
      </c>
      <c r="SQ140" s="294">
        <v>0</v>
      </c>
      <c r="SR140" s="294">
        <v>0</v>
      </c>
      <c r="SS140" s="294">
        <v>0</v>
      </c>
      <c r="ST140" s="294">
        <v>-16800</v>
      </c>
      <c r="SU140" s="294">
        <v>-33628</v>
      </c>
      <c r="SV140" s="294">
        <v>-350</v>
      </c>
      <c r="SW140" s="294">
        <v>-45036</v>
      </c>
      <c r="SX140" s="294">
        <v>-74214</v>
      </c>
      <c r="SY140" s="294"/>
      <c r="SZ140" s="294">
        <v>-23800</v>
      </c>
      <c r="TA140" s="294"/>
      <c r="TB140" s="294">
        <v>0</v>
      </c>
      <c r="TC140" s="294"/>
      <c r="TD140" s="294">
        <v>-18900</v>
      </c>
      <c r="TE140" s="294"/>
      <c r="TF140" s="294"/>
      <c r="TG140" s="294">
        <v>0</v>
      </c>
      <c r="TH140" s="294">
        <v>0</v>
      </c>
      <c r="TI140" s="294">
        <v>-3471</v>
      </c>
      <c r="TJ140" s="294">
        <v>-5760</v>
      </c>
      <c r="TK140" s="294"/>
      <c r="TL140" s="294">
        <v>-6300</v>
      </c>
      <c r="TM140" s="294"/>
      <c r="TN140" s="294">
        <v>-1721</v>
      </c>
      <c r="TO140" s="294"/>
      <c r="TP140" s="294">
        <v>-20455.560000000001</v>
      </c>
      <c r="TQ140" s="294">
        <v>-686</v>
      </c>
      <c r="TR140" s="294">
        <v>-1750</v>
      </c>
      <c r="TS140" s="294">
        <v>0</v>
      </c>
      <c r="TT140" s="294"/>
      <c r="TU140" s="294"/>
      <c r="TV140" s="294">
        <v>-579</v>
      </c>
      <c r="TW140" s="294">
        <v>-1400</v>
      </c>
      <c r="TX140" s="294"/>
      <c r="TY140" s="294">
        <v>-3321</v>
      </c>
      <c r="TZ140" s="294"/>
      <c r="UA140" s="294">
        <v>-18789</v>
      </c>
      <c r="UB140" s="294">
        <v>-700</v>
      </c>
      <c r="UC140" s="294">
        <v>-1400</v>
      </c>
      <c r="UD140" s="294">
        <v>-3500</v>
      </c>
      <c r="UE140" s="294">
        <v>-1064</v>
      </c>
      <c r="UF140" s="294"/>
      <c r="UG140" s="294"/>
      <c r="UH140" s="294"/>
      <c r="UI140" s="294"/>
      <c r="UJ140" s="294">
        <v>-10524.8</v>
      </c>
      <c r="UK140" s="294">
        <v>-8050</v>
      </c>
      <c r="UL140" s="294">
        <v>-9100</v>
      </c>
      <c r="UM140" s="294">
        <v>-564</v>
      </c>
      <c r="UN140" s="294">
        <v>-10057</v>
      </c>
      <c r="UO140" s="294">
        <v>-37383</v>
      </c>
      <c r="UP140" s="294">
        <v>-86899</v>
      </c>
      <c r="UQ140" s="294"/>
      <c r="UR140" s="294"/>
      <c r="US140" s="294">
        <v>-72363</v>
      </c>
      <c r="UT140" s="294"/>
      <c r="UU140" s="294"/>
      <c r="UV140" s="294">
        <v>-8018</v>
      </c>
      <c r="UW140" s="294"/>
      <c r="UX140" s="294"/>
      <c r="UY140" s="294"/>
      <c r="UZ140" s="294">
        <v>-2100</v>
      </c>
      <c r="VA140" s="294"/>
      <c r="VB140" s="294">
        <v>-45646</v>
      </c>
      <c r="VC140" s="294">
        <v>0</v>
      </c>
      <c r="VD140" s="294"/>
      <c r="VE140" s="294"/>
      <c r="VF140" s="294"/>
      <c r="VG140" s="294"/>
      <c r="VH140" s="294">
        <v>-24864</v>
      </c>
      <c r="VI140" s="294">
        <v>-1026</v>
      </c>
      <c r="VJ140" s="294"/>
      <c r="VK140" s="294"/>
      <c r="VL140" s="294">
        <v>-5564</v>
      </c>
      <c r="VM140" s="294"/>
      <c r="VN140" s="294"/>
      <c r="VO140" s="294"/>
      <c r="VP140" s="294">
        <v>-10165</v>
      </c>
      <c r="VQ140" s="294">
        <v>-88474</v>
      </c>
      <c r="VR140" s="294">
        <v>-700</v>
      </c>
      <c r="VS140" s="294">
        <v>-700</v>
      </c>
      <c r="VT140" s="294">
        <v>-13347</v>
      </c>
      <c r="VU140" s="294"/>
      <c r="VV140" s="294"/>
      <c r="VW140" s="294"/>
      <c r="VX140" s="294"/>
      <c r="VY140" s="294">
        <v>0</v>
      </c>
      <c r="VZ140" s="294"/>
      <c r="WA140" s="294"/>
      <c r="WB140" s="294">
        <v>-3974</v>
      </c>
      <c r="WC140" s="294">
        <v>-10223</v>
      </c>
      <c r="WD140" s="294"/>
      <c r="WE140" s="294"/>
      <c r="WF140" s="294"/>
      <c r="WG140" s="294">
        <v>-5168</v>
      </c>
      <c r="WH140" s="294">
        <v>-1988</v>
      </c>
      <c r="WI140" s="294"/>
      <c r="WJ140" s="294">
        <v>-636.5</v>
      </c>
      <c r="WK140" s="294">
        <v>-2383</v>
      </c>
      <c r="WL140" s="294">
        <v>-714</v>
      </c>
      <c r="WM140" s="294">
        <v>0</v>
      </c>
      <c r="WN140" s="294">
        <v>-12322</v>
      </c>
      <c r="WO140" s="294">
        <v>-2100</v>
      </c>
      <c r="WP140" s="294"/>
      <c r="WQ140" s="294">
        <v>-1050</v>
      </c>
      <c r="WR140" s="294">
        <v>-13363</v>
      </c>
      <c r="WS140" s="294">
        <v>-135</v>
      </c>
      <c r="WT140" s="294">
        <v>-714</v>
      </c>
      <c r="WU140" s="294">
        <v>-33252</v>
      </c>
      <c r="WV140" s="294">
        <v>0</v>
      </c>
      <c r="WW140" s="294"/>
      <c r="WX140" s="294"/>
      <c r="WY140" s="294">
        <v>-3921</v>
      </c>
      <c r="WZ140" s="294"/>
      <c r="XA140" s="294"/>
      <c r="XB140" s="294"/>
      <c r="XC140" s="294"/>
      <c r="XD140" s="294">
        <v>-561</v>
      </c>
      <c r="XE140" s="294"/>
      <c r="XF140" s="294">
        <v>0</v>
      </c>
      <c r="XG140" s="294">
        <v>-9907</v>
      </c>
      <c r="XH140" s="294"/>
      <c r="XI140" s="294"/>
      <c r="XJ140" s="294"/>
      <c r="XK140" s="294"/>
      <c r="XL140" s="294"/>
      <c r="XM140" s="294"/>
      <c r="XN140" s="294"/>
      <c r="XO140" s="294"/>
      <c r="XP140" s="294"/>
      <c r="XQ140" s="294"/>
      <c r="XR140" s="294"/>
      <c r="XS140" s="294"/>
      <c r="XT140" s="294"/>
      <c r="XU140" s="294"/>
      <c r="XV140" s="294"/>
      <c r="XW140" s="294"/>
      <c r="XX140" s="294"/>
      <c r="XY140" s="294"/>
      <c r="XZ140" s="294"/>
      <c r="YA140" s="294"/>
      <c r="YB140" s="294"/>
      <c r="YC140" s="294"/>
      <c r="YD140" s="294"/>
      <c r="YE140" s="294">
        <v>-406319</v>
      </c>
      <c r="YF140" s="294"/>
      <c r="YG140" s="294"/>
      <c r="YH140" s="294"/>
      <c r="YI140" s="294"/>
      <c r="YJ140" s="294"/>
      <c r="YK140" s="294"/>
      <c r="YL140" s="294"/>
      <c r="YM140" s="294"/>
      <c r="YN140" s="294"/>
      <c r="YO140" s="294"/>
      <c r="YP140" s="294"/>
      <c r="YQ140" s="294"/>
      <c r="YR140" s="294"/>
      <c r="YS140" s="294"/>
      <c r="YT140" s="294"/>
      <c r="YU140" s="294"/>
      <c r="YV140" s="294"/>
      <c r="YW140" s="294">
        <v>-8112</v>
      </c>
      <c r="YX140" s="294"/>
      <c r="YY140" s="294"/>
      <c r="YZ140" s="294">
        <v>-100</v>
      </c>
      <c r="ZA140" s="294"/>
      <c r="ZB140" s="294"/>
      <c r="ZC140" s="294">
        <v>-12182</v>
      </c>
      <c r="ZD140" s="294"/>
      <c r="ZE140" s="294"/>
      <c r="ZF140" s="294"/>
      <c r="ZG140" s="294"/>
      <c r="ZH140" s="294"/>
      <c r="ZI140" s="294"/>
      <c r="ZJ140" s="294"/>
      <c r="ZK140" s="294"/>
      <c r="ZL140" s="294"/>
      <c r="ZM140" s="294"/>
      <c r="ZN140" s="294"/>
      <c r="ZO140" s="294"/>
      <c r="ZP140" s="294"/>
      <c r="ZQ140" s="294"/>
      <c r="ZR140" s="294"/>
      <c r="ZS140" s="294"/>
      <c r="ZT140" s="294"/>
      <c r="ZU140" s="294"/>
      <c r="ZV140" s="294"/>
      <c r="ZW140" s="294">
        <v>0</v>
      </c>
      <c r="ZX140" s="294"/>
      <c r="ZY140" s="294"/>
      <c r="ZZ140" s="294"/>
      <c r="AAA140" s="294"/>
      <c r="AAB140" s="294">
        <v>-6300</v>
      </c>
      <c r="AAC140" s="294"/>
      <c r="AAD140" s="294"/>
      <c r="AAE140" s="294"/>
      <c r="AAF140" s="294">
        <v>-3500</v>
      </c>
      <c r="AAG140" s="294"/>
      <c r="AAH140" s="294"/>
      <c r="AAI140" s="294"/>
      <c r="AAJ140" s="294"/>
      <c r="AAK140" s="294"/>
      <c r="AAL140" s="294"/>
      <c r="AAM140" s="294"/>
      <c r="AAN140" s="294"/>
      <c r="AAO140" s="294">
        <v>0</v>
      </c>
      <c r="AAP140" s="294"/>
      <c r="AAQ140" s="294"/>
      <c r="AAR140" s="294"/>
      <c r="AAS140" s="294"/>
      <c r="AAT140" s="294"/>
      <c r="AAU140" s="294"/>
      <c r="AAV140" s="294"/>
      <c r="AAW140" s="294"/>
      <c r="AAX140" s="294"/>
      <c r="AAY140" s="294"/>
      <c r="AAZ140" s="294"/>
      <c r="ABA140" s="294"/>
      <c r="ABB140" s="294">
        <v>-28</v>
      </c>
      <c r="ABC140" s="294">
        <v>0</v>
      </c>
      <c r="ABD140" s="294"/>
      <c r="ABE140" s="294"/>
      <c r="ABF140" s="294"/>
      <c r="ABG140" s="294"/>
      <c r="ABH140" s="294"/>
      <c r="ABI140" s="294">
        <v>-2800</v>
      </c>
      <c r="ABJ140" s="294"/>
      <c r="ABK140" s="294">
        <v>0</v>
      </c>
      <c r="ABL140" s="294"/>
      <c r="ABM140" s="294">
        <v>0</v>
      </c>
      <c r="ABN140" s="294"/>
      <c r="ABO140" s="294"/>
      <c r="ABP140" s="294">
        <v>-13052.6</v>
      </c>
      <c r="ABQ140" s="294"/>
      <c r="ABR140" s="294">
        <v>-20459</v>
      </c>
      <c r="ABS140" s="294">
        <v>-11578</v>
      </c>
      <c r="ABT140" s="294">
        <v>-199436</v>
      </c>
      <c r="ABU140" s="294">
        <v>-188947</v>
      </c>
      <c r="ABV140" s="294">
        <v>-10014</v>
      </c>
      <c r="ABW140" s="294"/>
      <c r="ABX140" s="294">
        <v>-3379545.16</v>
      </c>
      <c r="ABY140" s="294">
        <v>-451878</v>
      </c>
      <c r="ABZ140" s="294">
        <v>-3272985.7</v>
      </c>
      <c r="ACA140" s="294">
        <v>-3220</v>
      </c>
      <c r="ACB140" s="294">
        <v>-603412</v>
      </c>
      <c r="ACC140" s="294">
        <v>-54012</v>
      </c>
      <c r="ACD140" s="294">
        <v>-1460579.7</v>
      </c>
      <c r="ACE140" s="294">
        <v>708</v>
      </c>
      <c r="ACF140" s="294">
        <v>-56</v>
      </c>
      <c r="ACG140" s="294">
        <v>-177536</v>
      </c>
      <c r="ACH140" s="294">
        <v>-1574608</v>
      </c>
      <c r="ACI140" s="294"/>
      <c r="ACJ140" s="294">
        <v>0</v>
      </c>
      <c r="ACK140" s="294">
        <v>-11900</v>
      </c>
      <c r="ACL140" s="294">
        <v>-6440</v>
      </c>
      <c r="ACM140" s="294"/>
      <c r="ACN140" s="294"/>
      <c r="ACO140" s="294">
        <v>0</v>
      </c>
      <c r="ACP140" s="294"/>
      <c r="ACQ140" s="294">
        <v>-116526</v>
      </c>
      <c r="ACR140" s="294">
        <v>-39383</v>
      </c>
      <c r="ACS140" s="294">
        <v>-638264.56000000006</v>
      </c>
      <c r="ACT140" s="294">
        <v>-31326</v>
      </c>
      <c r="ACU140" s="294"/>
      <c r="ACV140" s="294">
        <v>-64565</v>
      </c>
      <c r="ACW140" s="294">
        <v>-239485</v>
      </c>
      <c r="ACX140" s="294">
        <v>-7700</v>
      </c>
      <c r="ACY140" s="294"/>
      <c r="ACZ140" s="294">
        <v>-46189</v>
      </c>
      <c r="ADA140" s="294">
        <v>-28</v>
      </c>
      <c r="ADB140" s="294"/>
      <c r="ADC140" s="294"/>
      <c r="ADD140" s="294"/>
      <c r="ADE140" s="294"/>
      <c r="ADF140" s="294"/>
      <c r="ADG140" s="294"/>
      <c r="ADH140" s="294">
        <v>-134554</v>
      </c>
      <c r="ADI140" s="294">
        <v>-100543</v>
      </c>
      <c r="ADJ140" s="294"/>
      <c r="ADK140" s="294"/>
      <c r="ADL140" s="294">
        <v>-19362</v>
      </c>
      <c r="ADM140" s="294">
        <v>-2826</v>
      </c>
      <c r="ADN140" s="294">
        <v>-125352</v>
      </c>
      <c r="ADO140" s="294">
        <v>-14676256</v>
      </c>
      <c r="ADP140" s="294">
        <v>-975158</v>
      </c>
      <c r="ADQ140" s="294">
        <v>-1131204</v>
      </c>
      <c r="ADR140" s="294"/>
      <c r="ADS140" s="294">
        <v>-34486</v>
      </c>
      <c r="ADT140" s="294">
        <v>-1008</v>
      </c>
      <c r="ADU140" s="294">
        <v>-9345</v>
      </c>
      <c r="ADV140" s="294">
        <v>-770</v>
      </c>
      <c r="ADW140" s="294">
        <v>-378</v>
      </c>
      <c r="ADX140" s="294"/>
      <c r="ADY140" s="294">
        <v>-160972</v>
      </c>
      <c r="ADZ140" s="294">
        <v>-496830.6</v>
      </c>
      <c r="AEA140" s="294">
        <v>-686</v>
      </c>
      <c r="AEB140" s="294">
        <v>-261696.5</v>
      </c>
      <c r="AEC140" s="294">
        <v>-112</v>
      </c>
      <c r="AED140" s="294">
        <v>-90377.5</v>
      </c>
      <c r="AEE140" s="294">
        <v>-44966</v>
      </c>
      <c r="AEF140" s="294">
        <v>-18102.5</v>
      </c>
      <c r="AEG140" s="294">
        <v>-351196.82</v>
      </c>
      <c r="AEH140" s="294">
        <v>-185238.27</v>
      </c>
      <c r="AEI140" s="294">
        <v>0</v>
      </c>
      <c r="AEJ140" s="294">
        <v>325654</v>
      </c>
      <c r="AEK140" s="294"/>
      <c r="AEL140" s="294">
        <v>0</v>
      </c>
      <c r="AEM140" s="294">
        <v>-1428</v>
      </c>
      <c r="AEN140" s="294"/>
      <c r="AEO140" s="294">
        <v>-754</v>
      </c>
      <c r="AEP140" s="294">
        <v>-2108210.25</v>
      </c>
      <c r="AEQ140" s="294">
        <v>0</v>
      </c>
      <c r="AER140" s="294">
        <v>-285873</v>
      </c>
      <c r="AES140" s="294">
        <v>-15352</v>
      </c>
      <c r="AET140" s="294">
        <v>-63834</v>
      </c>
      <c r="AEU140" s="294">
        <v>-8876</v>
      </c>
      <c r="AEV140" s="294">
        <v>-4564</v>
      </c>
      <c r="AEW140" s="294">
        <v>-58613</v>
      </c>
      <c r="AEX140" s="294">
        <v>-163700.17000000001</v>
      </c>
      <c r="AEY140" s="294">
        <v>-7590</v>
      </c>
      <c r="AEZ140" s="294">
        <v>-18935</v>
      </c>
      <c r="AFA140" s="294">
        <v>-32708</v>
      </c>
      <c r="AFB140" s="294">
        <v>-1271</v>
      </c>
      <c r="AFC140" s="294">
        <v>-16990</v>
      </c>
      <c r="AFD140" s="294">
        <v>-728</v>
      </c>
      <c r="AFE140" s="294">
        <v>-23271</v>
      </c>
      <c r="AFF140" s="294"/>
      <c r="AFG140" s="294"/>
      <c r="AFH140" s="294">
        <v>-28880</v>
      </c>
      <c r="AFI140" s="294"/>
      <c r="AFJ140" s="294">
        <v>-720</v>
      </c>
      <c r="AFK140" s="294"/>
      <c r="AFL140" s="294">
        <v>0</v>
      </c>
      <c r="AFM140" s="294"/>
      <c r="AFN140" s="294"/>
      <c r="AFO140" s="294">
        <v>-2512</v>
      </c>
      <c r="AFP140" s="294">
        <v>-93973</v>
      </c>
      <c r="AFQ140" s="294">
        <v>-6</v>
      </c>
      <c r="AFR140" s="294">
        <v>-9071</v>
      </c>
      <c r="AFS140" s="294">
        <v>0</v>
      </c>
      <c r="AFT140" s="294"/>
      <c r="AFU140" s="294"/>
      <c r="AFV140" s="294"/>
      <c r="AFW140" s="294">
        <v>-111435</v>
      </c>
      <c r="AFX140" s="294"/>
      <c r="AFY140" s="294"/>
      <c r="AFZ140" s="294">
        <v>-1400</v>
      </c>
      <c r="AGA140" s="294"/>
      <c r="AGB140" s="294">
        <v>-75866</v>
      </c>
      <c r="AGC140" s="294"/>
      <c r="AGD140" s="294"/>
      <c r="AGE140" s="294">
        <v>-22400</v>
      </c>
      <c r="AGF140" s="294"/>
      <c r="AGG140" s="294"/>
      <c r="AGH140" s="294"/>
      <c r="AGI140" s="294"/>
      <c r="AGJ140" s="294"/>
      <c r="AGK140" s="294">
        <v>-711</v>
      </c>
      <c r="AGL140" s="294"/>
      <c r="AGM140" s="294">
        <v>-16233</v>
      </c>
      <c r="AGN140" s="294">
        <v>-6112</v>
      </c>
      <c r="AGO140" s="294"/>
      <c r="AGP140" s="294"/>
      <c r="AGQ140" s="294"/>
      <c r="AGR140" s="294"/>
      <c r="AGS140" s="294">
        <v>0</v>
      </c>
      <c r="AGT140" s="294"/>
      <c r="AGU140" s="294">
        <v>-1986233</v>
      </c>
      <c r="AGV140" s="294">
        <v>-21239</v>
      </c>
      <c r="AGW140" s="294">
        <v>-2100</v>
      </c>
      <c r="AGX140" s="294"/>
      <c r="AGY140" s="294">
        <v>-3668</v>
      </c>
      <c r="AGZ140" s="294">
        <v>0</v>
      </c>
      <c r="AHA140" s="294">
        <v>-127162</v>
      </c>
      <c r="AHB140" s="294"/>
      <c r="AHC140" s="294">
        <v>0</v>
      </c>
      <c r="AHD140" s="294">
        <v>-223290</v>
      </c>
      <c r="AHE140" s="294">
        <v>-157133</v>
      </c>
      <c r="AHF140" s="294">
        <v>-56251</v>
      </c>
      <c r="AHG140" s="294">
        <v>-2375</v>
      </c>
      <c r="AHH140" s="294">
        <v>-279</v>
      </c>
      <c r="AHI140" s="294">
        <v>0</v>
      </c>
      <c r="AHJ140" s="294">
        <v>0</v>
      </c>
      <c r="AHK140" s="294">
        <v>-28</v>
      </c>
      <c r="AHL140" s="294">
        <v>-3178</v>
      </c>
      <c r="AHM140" s="294">
        <v>0</v>
      </c>
      <c r="AHN140" s="294"/>
      <c r="AHO140" s="294"/>
      <c r="AHP140" s="294">
        <v>-617362.82999999996</v>
      </c>
      <c r="AHQ140" s="294">
        <v>0</v>
      </c>
      <c r="AHR140" s="329"/>
      <c r="AHS140" s="294">
        <f t="shared" si="55"/>
        <v>-109691745.80999997</v>
      </c>
      <c r="AHT140" s="271" t="b">
        <f t="shared" si="54"/>
        <v>1</v>
      </c>
      <c r="AHU140" s="271" t="s">
        <v>6273</v>
      </c>
      <c r="AHV140" s="271" t="s">
        <v>6217</v>
      </c>
      <c r="AHW140" s="271" t="s">
        <v>6218</v>
      </c>
    </row>
    <row r="141" spans="1:907" ht="24" x14ac:dyDescent="0.8">
      <c r="A141" s="270" t="s">
        <v>6273</v>
      </c>
      <c r="B141" s="270" t="s">
        <v>6219</v>
      </c>
      <c r="C141" s="271" t="s">
        <v>6220</v>
      </c>
      <c r="D141" s="294">
        <v>-14827</v>
      </c>
      <c r="E141" s="294">
        <v>-2324</v>
      </c>
      <c r="F141" s="294">
        <v>-281436</v>
      </c>
      <c r="G141" s="294">
        <v>-8820</v>
      </c>
      <c r="H141" s="294">
        <v>-364845</v>
      </c>
      <c r="I141" s="294">
        <v>-5222</v>
      </c>
      <c r="J141" s="294">
        <v>0</v>
      </c>
      <c r="K141" s="294">
        <v>-4642</v>
      </c>
      <c r="L141" s="294">
        <v>-754</v>
      </c>
      <c r="M141" s="294">
        <v>-60713</v>
      </c>
      <c r="N141" s="294">
        <v>-4706</v>
      </c>
      <c r="O141" s="294">
        <v>-15304.94</v>
      </c>
      <c r="P141" s="294">
        <v>-1588</v>
      </c>
      <c r="Q141" s="294">
        <v>-44650</v>
      </c>
      <c r="R141" s="294"/>
      <c r="S141" s="294"/>
      <c r="T141" s="294"/>
      <c r="U141" s="294"/>
      <c r="V141" s="294">
        <v>-11031650</v>
      </c>
      <c r="W141" s="294">
        <v>-3174</v>
      </c>
      <c r="X141" s="294">
        <v>-1750</v>
      </c>
      <c r="Y141" s="294">
        <v>-7909</v>
      </c>
      <c r="Z141" s="294">
        <v>-259218</v>
      </c>
      <c r="AA141" s="294">
        <v>-1352</v>
      </c>
      <c r="AB141" s="294">
        <v>-621588</v>
      </c>
      <c r="AC141" s="294">
        <v>-201583</v>
      </c>
      <c r="AD141" s="294">
        <v>-26537</v>
      </c>
      <c r="AE141" s="294">
        <v>-132993</v>
      </c>
      <c r="AF141" s="294">
        <v>-10172</v>
      </c>
      <c r="AG141" s="294">
        <v>-8266</v>
      </c>
      <c r="AH141" s="294">
        <v>-46320</v>
      </c>
      <c r="AI141" s="294">
        <v>-1521237</v>
      </c>
      <c r="AJ141" s="294">
        <v>-54057</v>
      </c>
      <c r="AK141" s="294">
        <v>-3708</v>
      </c>
      <c r="AL141" s="294">
        <v>-6180</v>
      </c>
      <c r="AM141" s="294">
        <v>-439391</v>
      </c>
      <c r="AN141" s="294">
        <v>-412</v>
      </c>
      <c r="AO141" s="294">
        <v>-17195</v>
      </c>
      <c r="AP141" s="294">
        <v>-7778</v>
      </c>
      <c r="AQ141" s="294">
        <v>-2106</v>
      </c>
      <c r="AR141" s="294">
        <v>-124852</v>
      </c>
      <c r="AS141" s="294">
        <v>-44</v>
      </c>
      <c r="AT141" s="294">
        <v>-4660</v>
      </c>
      <c r="AU141" s="294">
        <v>-1322</v>
      </c>
      <c r="AV141" s="294"/>
      <c r="AW141" s="294">
        <v>-4507</v>
      </c>
      <c r="AX141" s="294"/>
      <c r="AY141" s="294"/>
      <c r="AZ141" s="294"/>
      <c r="BA141" s="294"/>
      <c r="BB141" s="294">
        <v>0</v>
      </c>
      <c r="BC141" s="294"/>
      <c r="BD141" s="294"/>
      <c r="BE141" s="294"/>
      <c r="BF141" s="294"/>
      <c r="BG141" s="294"/>
      <c r="BH141" s="294"/>
      <c r="BI141" s="294"/>
      <c r="BJ141" s="294"/>
      <c r="BK141" s="294">
        <v>-17813</v>
      </c>
      <c r="BL141" s="294">
        <v>-486</v>
      </c>
      <c r="BM141" s="294">
        <v>-31842</v>
      </c>
      <c r="BN141" s="294"/>
      <c r="BO141" s="294">
        <v>-7925</v>
      </c>
      <c r="BP141" s="294"/>
      <c r="BQ141" s="294"/>
      <c r="BR141" s="294"/>
      <c r="BS141" s="294"/>
      <c r="BT141" s="294">
        <v>-9429</v>
      </c>
      <c r="BU141" s="294">
        <v>-11440</v>
      </c>
      <c r="BV141" s="294">
        <v>-4738</v>
      </c>
      <c r="BW141" s="294">
        <v>-5884</v>
      </c>
      <c r="BX141" s="294">
        <v>-412</v>
      </c>
      <c r="BY141" s="294">
        <v>-44730</v>
      </c>
      <c r="BZ141" s="294">
        <v>-173921</v>
      </c>
      <c r="CA141" s="294"/>
      <c r="CB141" s="294"/>
      <c r="CC141" s="294"/>
      <c r="CD141" s="294"/>
      <c r="CE141" s="294">
        <v>-2450</v>
      </c>
      <c r="CF141" s="294">
        <v>-55461.58</v>
      </c>
      <c r="CG141" s="294">
        <v>-12846</v>
      </c>
      <c r="CH141" s="294">
        <v>0</v>
      </c>
      <c r="CI141" s="294">
        <v>0</v>
      </c>
      <c r="CJ141" s="294"/>
      <c r="CK141" s="294">
        <v>-412</v>
      </c>
      <c r="CL141" s="294">
        <v>0</v>
      </c>
      <c r="CM141" s="294"/>
      <c r="CN141" s="294">
        <v>0</v>
      </c>
      <c r="CO141" s="294"/>
      <c r="CP141" s="294">
        <v>-412</v>
      </c>
      <c r="CQ141" s="294"/>
      <c r="CR141" s="294">
        <v>-1970</v>
      </c>
      <c r="CS141" s="294">
        <v>0</v>
      </c>
      <c r="CT141" s="294">
        <v>-1817</v>
      </c>
      <c r="CU141" s="294">
        <v>-5624</v>
      </c>
      <c r="CV141" s="294">
        <v>-145778</v>
      </c>
      <c r="CW141" s="294"/>
      <c r="CX141" s="294">
        <v>0</v>
      </c>
      <c r="CY141" s="294">
        <v>-1520</v>
      </c>
      <c r="CZ141" s="294">
        <v>-18766</v>
      </c>
      <c r="DA141" s="294">
        <v>-840</v>
      </c>
      <c r="DB141" s="294">
        <v>-296242</v>
      </c>
      <c r="DC141" s="294">
        <v>-16963258.199999999</v>
      </c>
      <c r="DD141" s="294">
        <v>-2540</v>
      </c>
      <c r="DE141" s="294">
        <v>0</v>
      </c>
      <c r="DF141" s="294">
        <v>-9964</v>
      </c>
      <c r="DG141" s="294">
        <v>-109750</v>
      </c>
      <c r="DH141" s="294">
        <v>-906430.56</v>
      </c>
      <c r="DI141" s="294">
        <v>-20135</v>
      </c>
      <c r="DJ141" s="294">
        <v>-46707</v>
      </c>
      <c r="DK141" s="294">
        <v>-424530</v>
      </c>
      <c r="DL141" s="294">
        <v>-212199</v>
      </c>
      <c r="DM141" s="294">
        <v>-178528</v>
      </c>
      <c r="DN141" s="294">
        <v>-84146</v>
      </c>
      <c r="DO141" s="294">
        <v>-63470</v>
      </c>
      <c r="DP141" s="294">
        <v>-106621</v>
      </c>
      <c r="DQ141" s="294">
        <v>-413198</v>
      </c>
      <c r="DR141" s="294">
        <v>-79645</v>
      </c>
      <c r="DS141" s="294">
        <v>-812898</v>
      </c>
      <c r="DT141" s="294">
        <v>-1359</v>
      </c>
      <c r="DU141" s="294">
        <v>-99941</v>
      </c>
      <c r="DV141" s="294">
        <v>-115656</v>
      </c>
      <c r="DW141" s="294">
        <v>-2938</v>
      </c>
      <c r="DX141" s="294"/>
      <c r="DY141" s="294"/>
      <c r="DZ141" s="294">
        <v>-1430</v>
      </c>
      <c r="EA141" s="294">
        <v>-100000</v>
      </c>
      <c r="EB141" s="294"/>
      <c r="EC141" s="294">
        <v>-412</v>
      </c>
      <c r="ED141" s="294"/>
      <c r="EE141" s="294">
        <v>-925</v>
      </c>
      <c r="EF141" s="294">
        <v>-45792</v>
      </c>
      <c r="EG141" s="294">
        <v>-22284</v>
      </c>
      <c r="EH141" s="294">
        <v>0</v>
      </c>
      <c r="EI141" s="294">
        <v>-41599</v>
      </c>
      <c r="EJ141" s="294">
        <v>-100238</v>
      </c>
      <c r="EK141" s="294">
        <v>-29120</v>
      </c>
      <c r="EL141" s="294">
        <v>-1030</v>
      </c>
      <c r="EM141" s="294"/>
      <c r="EN141" s="294">
        <v>-783538.65</v>
      </c>
      <c r="EO141" s="294"/>
      <c r="EP141" s="294"/>
      <c r="EQ141" s="294"/>
      <c r="ER141" s="294"/>
      <c r="ES141" s="294">
        <v>0</v>
      </c>
      <c r="ET141" s="294"/>
      <c r="EU141" s="294"/>
      <c r="EV141" s="294"/>
      <c r="EW141" s="294">
        <v>-2821.8</v>
      </c>
      <c r="EX141" s="294"/>
      <c r="EY141" s="294">
        <v>-412</v>
      </c>
      <c r="EZ141" s="294">
        <v>0</v>
      </c>
      <c r="FA141" s="294">
        <v>0</v>
      </c>
      <c r="FB141" s="294">
        <v>-9999</v>
      </c>
      <c r="FC141" s="294">
        <v>-38728</v>
      </c>
      <c r="FD141" s="294">
        <v>-528</v>
      </c>
      <c r="FE141" s="294">
        <v>-77424.679999999993</v>
      </c>
      <c r="FF141" s="294"/>
      <c r="FG141" s="294">
        <v>0</v>
      </c>
      <c r="FH141" s="294">
        <v>0</v>
      </c>
      <c r="FI141" s="294">
        <v>-380</v>
      </c>
      <c r="FJ141" s="294">
        <v>-1304</v>
      </c>
      <c r="FK141" s="294"/>
      <c r="FL141" s="294">
        <v>-64084</v>
      </c>
      <c r="FM141" s="294">
        <v>-4552</v>
      </c>
      <c r="FN141" s="294">
        <v>-66963</v>
      </c>
      <c r="FO141" s="294"/>
      <c r="FP141" s="294"/>
      <c r="FQ141" s="294">
        <v>-681539.65</v>
      </c>
      <c r="FR141" s="294">
        <v>-319539</v>
      </c>
      <c r="FS141" s="294">
        <v>-23510</v>
      </c>
      <c r="FT141" s="294">
        <v>-56975</v>
      </c>
      <c r="FU141" s="294">
        <v>-61260</v>
      </c>
      <c r="FV141" s="294">
        <v>-33992</v>
      </c>
      <c r="FW141" s="294"/>
      <c r="FX141" s="294">
        <v>-43493</v>
      </c>
      <c r="FY141" s="294">
        <v>-16662</v>
      </c>
      <c r="FZ141" s="294">
        <v>-65219.67</v>
      </c>
      <c r="GA141" s="294">
        <v>-119398</v>
      </c>
      <c r="GB141" s="294">
        <v>-39859</v>
      </c>
      <c r="GC141" s="294">
        <v>-9888</v>
      </c>
      <c r="GD141" s="294"/>
      <c r="GE141" s="294">
        <v>0</v>
      </c>
      <c r="GF141" s="294"/>
      <c r="GG141" s="294">
        <v>-18349</v>
      </c>
      <c r="GH141" s="294">
        <v>15498</v>
      </c>
      <c r="GI141" s="294">
        <v>0</v>
      </c>
      <c r="GJ141" s="294">
        <v>-23492</v>
      </c>
      <c r="GK141" s="294"/>
      <c r="GL141" s="294">
        <v>-47030</v>
      </c>
      <c r="GM141" s="294">
        <v>0</v>
      </c>
      <c r="GN141" s="294"/>
      <c r="GO141" s="294"/>
      <c r="GP141" s="294"/>
      <c r="GQ141" s="294"/>
      <c r="GR141" s="294"/>
      <c r="GS141" s="294"/>
      <c r="GT141" s="294"/>
      <c r="GU141" s="294">
        <v>0</v>
      </c>
      <c r="GV141" s="294"/>
      <c r="GW141" s="294"/>
      <c r="GX141" s="294"/>
      <c r="GY141" s="294">
        <v>-237242</v>
      </c>
      <c r="GZ141" s="294"/>
      <c r="HA141" s="294"/>
      <c r="HB141" s="294"/>
      <c r="HC141" s="294">
        <v>-1239226.48</v>
      </c>
      <c r="HD141" s="294"/>
      <c r="HE141" s="294">
        <v>-1239449</v>
      </c>
      <c r="HF141" s="294">
        <v>-1714399</v>
      </c>
      <c r="HG141" s="294">
        <v>-1558618</v>
      </c>
      <c r="HH141" s="294">
        <v>-2617044</v>
      </c>
      <c r="HI141" s="294">
        <v>-2111</v>
      </c>
      <c r="HJ141" s="294">
        <v>-682955.93</v>
      </c>
      <c r="HK141" s="294">
        <v>-1225601</v>
      </c>
      <c r="HL141" s="294">
        <v>-739487</v>
      </c>
      <c r="HM141" s="294">
        <v>-1825666</v>
      </c>
      <c r="HN141" s="294">
        <v>-382193</v>
      </c>
      <c r="HO141" s="294">
        <v>-376697</v>
      </c>
      <c r="HP141" s="294">
        <v>-1957212</v>
      </c>
      <c r="HQ141" s="294">
        <v>-1088169</v>
      </c>
      <c r="HR141" s="294">
        <v>-101018</v>
      </c>
      <c r="HS141" s="294">
        <v>-320940</v>
      </c>
      <c r="HT141" s="294">
        <v>-412</v>
      </c>
      <c r="HU141" s="294">
        <v>-58201</v>
      </c>
      <c r="HV141" s="294">
        <v>-63498</v>
      </c>
      <c r="HW141" s="294"/>
      <c r="HX141" s="294">
        <v>-193017</v>
      </c>
      <c r="HY141" s="294">
        <v>-4224</v>
      </c>
      <c r="HZ141" s="294">
        <v>-791</v>
      </c>
      <c r="IA141" s="294">
        <v>-116</v>
      </c>
      <c r="IB141" s="294">
        <v>-206</v>
      </c>
      <c r="IC141" s="294">
        <v>-1321</v>
      </c>
      <c r="ID141" s="294"/>
      <c r="IE141" s="294">
        <v>-2715</v>
      </c>
      <c r="IF141" s="294"/>
      <c r="IG141" s="294">
        <v>-74649</v>
      </c>
      <c r="IH141" s="294"/>
      <c r="II141" s="294">
        <v>-83322</v>
      </c>
      <c r="IJ141" s="294">
        <v>-58266</v>
      </c>
      <c r="IK141" s="294">
        <v>-224214</v>
      </c>
      <c r="IL141" s="294"/>
      <c r="IM141" s="294"/>
      <c r="IN141" s="294">
        <v>-2060</v>
      </c>
      <c r="IO141" s="294">
        <v>-4416</v>
      </c>
      <c r="IP141" s="294">
        <v>-36563</v>
      </c>
      <c r="IQ141" s="294"/>
      <c r="IR141" s="294">
        <v>-191161</v>
      </c>
      <c r="IS141" s="294">
        <v>-854662</v>
      </c>
      <c r="IT141" s="294">
        <v>-593854</v>
      </c>
      <c r="IU141" s="294">
        <v>0</v>
      </c>
      <c r="IV141" s="294"/>
      <c r="IW141" s="294">
        <v>-323777</v>
      </c>
      <c r="IX141" s="294">
        <v>-1030</v>
      </c>
      <c r="IY141" s="294"/>
      <c r="IZ141" s="294"/>
      <c r="JA141" s="294"/>
      <c r="JB141" s="294">
        <v>0</v>
      </c>
      <c r="JC141" s="294"/>
      <c r="JD141" s="294">
        <v>0</v>
      </c>
      <c r="JE141" s="294">
        <v>-1073</v>
      </c>
      <c r="JF141" s="294">
        <v>-2958</v>
      </c>
      <c r="JG141" s="294">
        <v>-1594</v>
      </c>
      <c r="JH141" s="294"/>
      <c r="JI141" s="294"/>
      <c r="JJ141" s="294">
        <v>-18124</v>
      </c>
      <c r="JK141" s="294">
        <v>-775926.51</v>
      </c>
      <c r="JL141" s="294">
        <v>0</v>
      </c>
      <c r="JM141" s="294"/>
      <c r="JN141" s="294">
        <v>-18038</v>
      </c>
      <c r="JO141" s="294">
        <v>-11536</v>
      </c>
      <c r="JP141" s="294"/>
      <c r="JQ141" s="294"/>
      <c r="JR141" s="294"/>
      <c r="JS141" s="294"/>
      <c r="JT141" s="294"/>
      <c r="JU141" s="294"/>
      <c r="JV141" s="294"/>
      <c r="JW141" s="294"/>
      <c r="JX141" s="294"/>
      <c r="JY141" s="294"/>
      <c r="JZ141" s="294"/>
      <c r="KA141" s="294"/>
      <c r="KB141" s="294"/>
      <c r="KC141" s="294"/>
      <c r="KD141" s="294"/>
      <c r="KE141" s="294"/>
      <c r="KF141" s="294"/>
      <c r="KG141" s="294"/>
      <c r="KH141" s="294"/>
      <c r="KI141" s="294">
        <v>-898552</v>
      </c>
      <c r="KJ141" s="294">
        <v>-301697</v>
      </c>
      <c r="KK141" s="294">
        <v>-11268</v>
      </c>
      <c r="KL141" s="294">
        <v>-42423</v>
      </c>
      <c r="KM141" s="294">
        <v>-55400</v>
      </c>
      <c r="KN141" s="294">
        <v>-70626</v>
      </c>
      <c r="KO141" s="294">
        <v>-356491</v>
      </c>
      <c r="KP141" s="294">
        <v>-7260</v>
      </c>
      <c r="KQ141" s="294">
        <v>-40287</v>
      </c>
      <c r="KR141" s="294">
        <v>-11421</v>
      </c>
      <c r="KS141" s="294">
        <v>-2492</v>
      </c>
      <c r="KT141" s="294">
        <v>-11196</v>
      </c>
      <c r="KU141" s="294">
        <v>-237844</v>
      </c>
      <c r="KV141" s="294">
        <v>-612</v>
      </c>
      <c r="KW141" s="294">
        <v>-14696</v>
      </c>
      <c r="KX141" s="294">
        <v>-8420</v>
      </c>
      <c r="KY141" s="294">
        <v>-6534</v>
      </c>
      <c r="KZ141" s="294">
        <v>-178743</v>
      </c>
      <c r="LA141" s="294">
        <v>-54181</v>
      </c>
      <c r="LB141" s="294">
        <v>-87760</v>
      </c>
      <c r="LC141" s="294">
        <v>-69090</v>
      </c>
      <c r="LD141" s="294">
        <v>-13531</v>
      </c>
      <c r="LE141" s="294">
        <v>-268384</v>
      </c>
      <c r="LF141" s="294">
        <v>-50981</v>
      </c>
      <c r="LG141" s="294">
        <v>-4818492.55</v>
      </c>
      <c r="LH141" s="294">
        <v>-5918</v>
      </c>
      <c r="LI141" s="294">
        <v>-717270</v>
      </c>
      <c r="LJ141" s="294">
        <v>-42601</v>
      </c>
      <c r="LK141" s="294">
        <v>-234748</v>
      </c>
      <c r="LL141" s="294">
        <v>-919111</v>
      </c>
      <c r="LM141" s="294"/>
      <c r="LN141" s="294">
        <v>-795041</v>
      </c>
      <c r="LO141" s="294">
        <v>-37614</v>
      </c>
      <c r="LP141" s="294">
        <v>-445670</v>
      </c>
      <c r="LQ141" s="294">
        <v>0</v>
      </c>
      <c r="LR141" s="294">
        <v>-16453</v>
      </c>
      <c r="LS141" s="294"/>
      <c r="LT141" s="294"/>
      <c r="LU141" s="294">
        <v>-1487560.6</v>
      </c>
      <c r="LV141" s="294">
        <v>-2735303.68</v>
      </c>
      <c r="LW141" s="294">
        <v>-694534</v>
      </c>
      <c r="LX141" s="294">
        <v>-85914.17</v>
      </c>
      <c r="LY141" s="294">
        <v>-118507.75</v>
      </c>
      <c r="LZ141" s="294">
        <v>-67361</v>
      </c>
      <c r="MA141" s="294">
        <v>-254338.5</v>
      </c>
      <c r="MB141" s="294"/>
      <c r="MC141" s="294">
        <v>-95203</v>
      </c>
      <c r="MD141" s="294">
        <v>-116662</v>
      </c>
      <c r="ME141" s="294">
        <v>-115528</v>
      </c>
      <c r="MF141" s="294"/>
      <c r="MG141" s="294">
        <v>-20886</v>
      </c>
      <c r="MH141" s="294">
        <v>-204108</v>
      </c>
      <c r="MI141" s="294">
        <v>-3009</v>
      </c>
      <c r="MJ141" s="294">
        <v>-18913</v>
      </c>
      <c r="MK141" s="294">
        <v>-2566</v>
      </c>
      <c r="ML141" s="294">
        <v>-9213</v>
      </c>
      <c r="MM141" s="294">
        <v>-24797</v>
      </c>
      <c r="MN141" s="294">
        <v>-18641</v>
      </c>
      <c r="MO141" s="294">
        <v>-5658</v>
      </c>
      <c r="MP141" s="294">
        <v>-2657</v>
      </c>
      <c r="MQ141" s="294">
        <v>-1155</v>
      </c>
      <c r="MR141" s="294">
        <v>-5656</v>
      </c>
      <c r="MS141" s="294">
        <v>-300664</v>
      </c>
      <c r="MT141" s="294">
        <v>-145869.95000000001</v>
      </c>
      <c r="MU141" s="294">
        <v>-75744</v>
      </c>
      <c r="MV141" s="294">
        <v>-2493</v>
      </c>
      <c r="MW141" s="294">
        <v>-1150275</v>
      </c>
      <c r="MX141" s="294">
        <v>-500547</v>
      </c>
      <c r="MY141" s="294">
        <v>-609343</v>
      </c>
      <c r="MZ141" s="294">
        <v>-3322</v>
      </c>
      <c r="NA141" s="294">
        <v>-788467</v>
      </c>
      <c r="NB141" s="294">
        <v>-183239.5</v>
      </c>
      <c r="NC141" s="294">
        <v>-2750</v>
      </c>
      <c r="ND141" s="294">
        <v>-9401856.4499999993</v>
      </c>
      <c r="NE141" s="294">
        <v>-4544421.84</v>
      </c>
      <c r="NF141" s="294">
        <v>-799687.67</v>
      </c>
      <c r="NG141" s="294">
        <v>-5034740.47</v>
      </c>
      <c r="NH141" s="294">
        <v>-1740213</v>
      </c>
      <c r="NI141" s="294">
        <v>-1906781</v>
      </c>
      <c r="NJ141" s="294">
        <v>-1706829</v>
      </c>
      <c r="NK141" s="294">
        <v>-6831735.7800000003</v>
      </c>
      <c r="NL141" s="294">
        <v>-131451</v>
      </c>
      <c r="NM141" s="294">
        <v>-3957905.5</v>
      </c>
      <c r="NN141" s="294">
        <v>-2241227.52</v>
      </c>
      <c r="NO141" s="294">
        <v>-326011.09000000003</v>
      </c>
      <c r="NP141" s="294">
        <v>-6335995</v>
      </c>
      <c r="NQ141" s="294"/>
      <c r="NR141" s="294">
        <v>-7574</v>
      </c>
      <c r="NS141" s="294"/>
      <c r="NT141" s="294">
        <v>-8504</v>
      </c>
      <c r="NU141" s="294"/>
      <c r="NV141" s="294"/>
      <c r="NW141" s="294">
        <v>-54827</v>
      </c>
      <c r="NX141" s="294">
        <v>-153976</v>
      </c>
      <c r="NY141" s="294">
        <v>-96827</v>
      </c>
      <c r="NZ141" s="294">
        <v>-2993</v>
      </c>
      <c r="OA141" s="294">
        <v>-95385.07</v>
      </c>
      <c r="OB141" s="294">
        <v>0</v>
      </c>
      <c r="OC141" s="294"/>
      <c r="OD141" s="294">
        <v>-6242801.5999999996</v>
      </c>
      <c r="OE141" s="294">
        <v>-1223039.3999999999</v>
      </c>
      <c r="OF141" s="294">
        <v>-194948.4</v>
      </c>
      <c r="OG141" s="294">
        <v>-1607027.53</v>
      </c>
      <c r="OH141" s="294">
        <v>-972273.9</v>
      </c>
      <c r="OI141" s="294">
        <v>-990075.4</v>
      </c>
      <c r="OJ141" s="294">
        <v>-2025105.6</v>
      </c>
      <c r="OK141" s="294">
        <v>-165872.93</v>
      </c>
      <c r="OL141" s="294">
        <v>-470749</v>
      </c>
      <c r="OM141" s="294">
        <v>-5076318.16</v>
      </c>
      <c r="ON141" s="294">
        <v>-1180988</v>
      </c>
      <c r="OO141" s="294">
        <v>-5897701</v>
      </c>
      <c r="OP141" s="294">
        <v>-1090517</v>
      </c>
      <c r="OQ141" s="294">
        <v>-1383172</v>
      </c>
      <c r="OR141" s="294"/>
      <c r="OS141" s="294">
        <v>-648154.30000000005</v>
      </c>
      <c r="OT141" s="294"/>
      <c r="OU141" s="294">
        <v>-635422</v>
      </c>
      <c r="OV141" s="294">
        <v>-229084</v>
      </c>
      <c r="OW141" s="294">
        <v>-121313</v>
      </c>
      <c r="OX141" s="294">
        <v>-3531598</v>
      </c>
      <c r="OY141" s="294">
        <v>-301610.23999999999</v>
      </c>
      <c r="OZ141" s="294">
        <v>-201708</v>
      </c>
      <c r="PA141" s="294"/>
      <c r="PB141" s="294">
        <v>-76375</v>
      </c>
      <c r="PC141" s="294"/>
      <c r="PD141" s="294"/>
      <c r="PE141" s="294"/>
      <c r="PF141" s="294">
        <v>-4250</v>
      </c>
      <c r="PG141" s="294"/>
      <c r="PH141" s="294"/>
      <c r="PI141" s="294"/>
      <c r="PJ141" s="294"/>
      <c r="PK141" s="294"/>
      <c r="PL141" s="294">
        <v>-7472</v>
      </c>
      <c r="PM141" s="294">
        <v>-5150</v>
      </c>
      <c r="PN141" s="294"/>
      <c r="PO141" s="294"/>
      <c r="PP141" s="294"/>
      <c r="PQ141" s="294"/>
      <c r="PR141" s="294"/>
      <c r="PS141" s="294"/>
      <c r="PT141" s="294"/>
      <c r="PU141" s="294"/>
      <c r="PV141" s="294"/>
      <c r="PW141" s="294"/>
      <c r="PX141" s="294"/>
      <c r="PY141" s="294"/>
      <c r="PZ141" s="294"/>
      <c r="QA141" s="294">
        <v>0</v>
      </c>
      <c r="QB141" s="294"/>
      <c r="QC141" s="294"/>
      <c r="QD141" s="294"/>
      <c r="QE141" s="294"/>
      <c r="QF141" s="294"/>
      <c r="QG141" s="294"/>
      <c r="QH141" s="294"/>
      <c r="QI141" s="294">
        <v>-536</v>
      </c>
      <c r="QJ141" s="294"/>
      <c r="QK141" s="294"/>
      <c r="QL141" s="294"/>
      <c r="QM141" s="294"/>
      <c r="QN141" s="294"/>
      <c r="QO141" s="294">
        <v>-20</v>
      </c>
      <c r="QP141" s="294"/>
      <c r="QQ141" s="294"/>
      <c r="QR141" s="294"/>
      <c r="QS141" s="294"/>
      <c r="QT141" s="294">
        <v>-7893</v>
      </c>
      <c r="QU141" s="294"/>
      <c r="QV141" s="294"/>
      <c r="QW141" s="294"/>
      <c r="QX141" s="294"/>
      <c r="QY141" s="294">
        <v>-7265</v>
      </c>
      <c r="QZ141" s="294"/>
      <c r="RA141" s="294">
        <v>-326</v>
      </c>
      <c r="RB141" s="294"/>
      <c r="RC141" s="294">
        <v>-1558</v>
      </c>
      <c r="RD141" s="294">
        <v>-412</v>
      </c>
      <c r="RE141" s="294"/>
      <c r="RF141" s="294"/>
      <c r="RG141" s="294"/>
      <c r="RH141" s="294">
        <v>-9270</v>
      </c>
      <c r="RI141" s="294"/>
      <c r="RJ141" s="294"/>
      <c r="RK141" s="294"/>
      <c r="RL141" s="294"/>
      <c r="RM141" s="294">
        <v>-4532</v>
      </c>
      <c r="RN141" s="294"/>
      <c r="RO141" s="294">
        <v>-18738</v>
      </c>
      <c r="RP141" s="294">
        <v>0</v>
      </c>
      <c r="RQ141" s="294">
        <v>-824</v>
      </c>
      <c r="RR141" s="294"/>
      <c r="RS141" s="294">
        <v>-65</v>
      </c>
      <c r="RT141" s="294">
        <v>-412</v>
      </c>
      <c r="RU141" s="294"/>
      <c r="RV141" s="294"/>
      <c r="RW141" s="294"/>
      <c r="RX141" s="294"/>
      <c r="RY141" s="294"/>
      <c r="RZ141" s="294"/>
      <c r="SA141" s="294">
        <v>-395275</v>
      </c>
      <c r="SB141" s="294"/>
      <c r="SC141" s="294">
        <v>-132232.4</v>
      </c>
      <c r="SD141" s="294">
        <v>-88078</v>
      </c>
      <c r="SE141" s="294">
        <v>-26344</v>
      </c>
      <c r="SF141" s="294">
        <v>-38184</v>
      </c>
      <c r="SG141" s="294">
        <v>-80958</v>
      </c>
      <c r="SH141" s="294">
        <v>-177203</v>
      </c>
      <c r="SI141" s="294">
        <v>-7416</v>
      </c>
      <c r="SJ141" s="294">
        <v>-5502</v>
      </c>
      <c r="SK141" s="294">
        <v>-66296</v>
      </c>
      <c r="SL141" s="294">
        <v>-3106</v>
      </c>
      <c r="SM141" s="294">
        <v>-2006</v>
      </c>
      <c r="SN141" s="294"/>
      <c r="SO141" s="294"/>
      <c r="SP141" s="294">
        <v>-9476</v>
      </c>
      <c r="SQ141" s="294">
        <v>0</v>
      </c>
      <c r="SR141" s="294">
        <v>0</v>
      </c>
      <c r="SS141" s="294">
        <v>-13701</v>
      </c>
      <c r="ST141" s="294">
        <v>-35252</v>
      </c>
      <c r="SU141" s="294">
        <v>-403497</v>
      </c>
      <c r="SV141" s="294">
        <v>-206</v>
      </c>
      <c r="SW141" s="294">
        <v>-99194</v>
      </c>
      <c r="SX141" s="294">
        <v>-43773</v>
      </c>
      <c r="SY141" s="294">
        <v>-2060</v>
      </c>
      <c r="SZ141" s="294">
        <v>-14626</v>
      </c>
      <c r="TA141" s="294"/>
      <c r="TB141" s="294">
        <v>-60604</v>
      </c>
      <c r="TC141" s="294"/>
      <c r="TD141" s="294">
        <v>-11124</v>
      </c>
      <c r="TE141" s="294"/>
      <c r="TF141" s="294"/>
      <c r="TG141" s="294">
        <v>0</v>
      </c>
      <c r="TH141" s="294">
        <v>0</v>
      </c>
      <c r="TI141" s="294">
        <v>-2049</v>
      </c>
      <c r="TJ141" s="294">
        <v>-3296</v>
      </c>
      <c r="TK141" s="294"/>
      <c r="TL141" s="294">
        <v>-3708</v>
      </c>
      <c r="TM141" s="294">
        <v>-16902</v>
      </c>
      <c r="TN141" s="294">
        <v>-18611</v>
      </c>
      <c r="TO141" s="294"/>
      <c r="TP141" s="294">
        <v>-18350</v>
      </c>
      <c r="TQ141" s="294">
        <v>0</v>
      </c>
      <c r="TR141" s="294">
        <v>-6860</v>
      </c>
      <c r="TS141" s="294">
        <v>0</v>
      </c>
      <c r="TT141" s="294"/>
      <c r="TU141" s="294"/>
      <c r="TV141" s="294">
        <v>-351</v>
      </c>
      <c r="TW141" s="294">
        <v>-824</v>
      </c>
      <c r="TX141" s="294"/>
      <c r="TY141" s="294">
        <v>-86262</v>
      </c>
      <c r="TZ141" s="294">
        <v>-14086</v>
      </c>
      <c r="UA141" s="294">
        <v>-13937</v>
      </c>
      <c r="UB141" s="294">
        <v>-412</v>
      </c>
      <c r="UC141" s="294">
        <v>0</v>
      </c>
      <c r="UD141" s="294">
        <v>-28428</v>
      </c>
      <c r="UE141" s="294">
        <v>-676</v>
      </c>
      <c r="UF141" s="294"/>
      <c r="UG141" s="294"/>
      <c r="UH141" s="294"/>
      <c r="UI141" s="294"/>
      <c r="UJ141" s="294">
        <v>-10918</v>
      </c>
      <c r="UK141" s="294">
        <v>-54248</v>
      </c>
      <c r="UL141" s="294">
        <v>-7416</v>
      </c>
      <c r="UM141" s="294">
        <v>-10684</v>
      </c>
      <c r="UN141" s="294">
        <v>-2794</v>
      </c>
      <c r="UO141" s="294">
        <v>-22041</v>
      </c>
      <c r="UP141" s="294">
        <v>-451937</v>
      </c>
      <c r="UQ141" s="294">
        <v>-7068</v>
      </c>
      <c r="UR141" s="294"/>
      <c r="US141" s="294">
        <v>-37286</v>
      </c>
      <c r="UT141" s="294"/>
      <c r="UU141" s="294"/>
      <c r="UV141" s="294">
        <v>-3708</v>
      </c>
      <c r="UW141" s="294"/>
      <c r="UX141" s="294"/>
      <c r="UY141" s="294">
        <v>-1106</v>
      </c>
      <c r="UZ141" s="294">
        <v>-1236</v>
      </c>
      <c r="VA141" s="294"/>
      <c r="VB141" s="294">
        <v>-17420</v>
      </c>
      <c r="VC141" s="294">
        <v>0</v>
      </c>
      <c r="VD141" s="294"/>
      <c r="VE141" s="294"/>
      <c r="VF141" s="294">
        <v>-11536</v>
      </c>
      <c r="VG141" s="294">
        <v>-1236</v>
      </c>
      <c r="VH141" s="294">
        <v>-22</v>
      </c>
      <c r="VI141" s="294">
        <v>-1854</v>
      </c>
      <c r="VJ141" s="294"/>
      <c r="VK141" s="294"/>
      <c r="VL141" s="294">
        <v>-3380</v>
      </c>
      <c r="VM141" s="294"/>
      <c r="VN141" s="294"/>
      <c r="VO141" s="294"/>
      <c r="VP141" s="294">
        <v>-22048</v>
      </c>
      <c r="VQ141" s="294">
        <v>-67155</v>
      </c>
      <c r="VR141" s="294">
        <v>-22353</v>
      </c>
      <c r="VS141" s="294">
        <v>-412</v>
      </c>
      <c r="VT141" s="294">
        <v>-21444</v>
      </c>
      <c r="VU141" s="294"/>
      <c r="VV141" s="294"/>
      <c r="VW141" s="294"/>
      <c r="VX141" s="294"/>
      <c r="VY141" s="294">
        <v>0</v>
      </c>
      <c r="VZ141" s="294"/>
      <c r="WA141" s="294"/>
      <c r="WB141" s="294"/>
      <c r="WC141" s="294">
        <v>-9616</v>
      </c>
      <c r="WD141" s="294"/>
      <c r="WE141" s="294"/>
      <c r="WF141" s="294">
        <v>-15244</v>
      </c>
      <c r="WG141" s="294">
        <v>-3942</v>
      </c>
      <c r="WH141" s="294">
        <v>-110897</v>
      </c>
      <c r="WI141" s="294"/>
      <c r="WJ141" s="294">
        <v>-46412</v>
      </c>
      <c r="WK141" s="294">
        <v>-23556.77</v>
      </c>
      <c r="WL141" s="294">
        <v>-470</v>
      </c>
      <c r="WM141" s="294">
        <v>0</v>
      </c>
      <c r="WN141" s="294">
        <v>-97693</v>
      </c>
      <c r="WO141" s="294">
        <v>-1236</v>
      </c>
      <c r="WP141" s="294"/>
      <c r="WQ141" s="294">
        <v>-618</v>
      </c>
      <c r="WR141" s="294">
        <v>-99115</v>
      </c>
      <c r="WS141" s="294">
        <v>-364</v>
      </c>
      <c r="WT141" s="294">
        <v>-947</v>
      </c>
      <c r="WU141" s="294">
        <v>-698293</v>
      </c>
      <c r="WV141" s="294">
        <v>0</v>
      </c>
      <c r="WW141" s="294"/>
      <c r="WX141" s="294"/>
      <c r="WY141" s="294">
        <v>-2755</v>
      </c>
      <c r="WZ141" s="294"/>
      <c r="XA141" s="294"/>
      <c r="XB141" s="294">
        <v>-14500</v>
      </c>
      <c r="XC141" s="294"/>
      <c r="XD141" s="294"/>
      <c r="XE141" s="294"/>
      <c r="XF141" s="294">
        <v>0</v>
      </c>
      <c r="XG141" s="294">
        <v>-10159</v>
      </c>
      <c r="XH141" s="294"/>
      <c r="XI141" s="294"/>
      <c r="XJ141" s="294"/>
      <c r="XK141" s="294"/>
      <c r="XL141" s="294"/>
      <c r="XM141" s="294"/>
      <c r="XN141" s="294"/>
      <c r="XO141" s="294"/>
      <c r="XP141" s="294"/>
      <c r="XQ141" s="294"/>
      <c r="XR141" s="294"/>
      <c r="XS141" s="294"/>
      <c r="XT141" s="294"/>
      <c r="XU141" s="294"/>
      <c r="XV141" s="294"/>
      <c r="XW141" s="294"/>
      <c r="XX141" s="294"/>
      <c r="XY141" s="294"/>
      <c r="XZ141" s="294"/>
      <c r="YA141" s="294"/>
      <c r="YB141" s="294"/>
      <c r="YC141" s="294"/>
      <c r="YD141" s="294"/>
      <c r="YE141" s="294">
        <v>-334446</v>
      </c>
      <c r="YF141" s="294"/>
      <c r="YG141" s="294"/>
      <c r="YH141" s="294"/>
      <c r="YI141" s="294"/>
      <c r="YJ141" s="294"/>
      <c r="YK141" s="294"/>
      <c r="YL141" s="294"/>
      <c r="YM141" s="294"/>
      <c r="YN141" s="294"/>
      <c r="YO141" s="294"/>
      <c r="YP141" s="294"/>
      <c r="YQ141" s="294"/>
      <c r="YR141" s="294"/>
      <c r="YS141" s="294"/>
      <c r="YT141" s="294"/>
      <c r="YU141" s="294"/>
      <c r="YV141" s="294"/>
      <c r="YW141" s="294">
        <v>-18768</v>
      </c>
      <c r="YX141" s="294">
        <v>-58075</v>
      </c>
      <c r="YY141" s="294"/>
      <c r="YZ141" s="294">
        <v>-235742.5</v>
      </c>
      <c r="ZA141" s="294"/>
      <c r="ZB141" s="294"/>
      <c r="ZC141" s="294">
        <v>-5052</v>
      </c>
      <c r="ZD141" s="294"/>
      <c r="ZE141" s="294"/>
      <c r="ZF141" s="294"/>
      <c r="ZG141" s="294"/>
      <c r="ZH141" s="294"/>
      <c r="ZI141" s="294"/>
      <c r="ZJ141" s="294"/>
      <c r="ZK141" s="294"/>
      <c r="ZL141" s="294"/>
      <c r="ZM141" s="294"/>
      <c r="ZN141" s="294"/>
      <c r="ZO141" s="294"/>
      <c r="ZP141" s="294"/>
      <c r="ZQ141" s="294"/>
      <c r="ZR141" s="294"/>
      <c r="ZS141" s="294"/>
      <c r="ZT141" s="294">
        <v>-5472</v>
      </c>
      <c r="ZU141" s="294"/>
      <c r="ZV141" s="294"/>
      <c r="ZW141" s="294"/>
      <c r="ZX141" s="294">
        <v>0</v>
      </c>
      <c r="ZY141" s="294"/>
      <c r="ZZ141" s="294"/>
      <c r="AAA141" s="294"/>
      <c r="AAB141" s="294">
        <v>-3708</v>
      </c>
      <c r="AAC141" s="294"/>
      <c r="AAD141" s="294"/>
      <c r="AAE141" s="294"/>
      <c r="AAF141" s="294">
        <v>-2060</v>
      </c>
      <c r="AAG141" s="294"/>
      <c r="AAH141" s="294"/>
      <c r="AAI141" s="294"/>
      <c r="AAJ141" s="294"/>
      <c r="AAK141" s="294"/>
      <c r="AAL141" s="294"/>
      <c r="AAM141" s="294"/>
      <c r="AAN141" s="294">
        <v>-1648</v>
      </c>
      <c r="AAO141" s="294">
        <v>0</v>
      </c>
      <c r="AAP141" s="294"/>
      <c r="AAQ141" s="294"/>
      <c r="AAR141" s="294"/>
      <c r="AAS141" s="294"/>
      <c r="AAT141" s="294"/>
      <c r="AAU141" s="294"/>
      <c r="AAV141" s="294"/>
      <c r="AAW141" s="294"/>
      <c r="AAX141" s="294"/>
      <c r="AAY141" s="294"/>
      <c r="AAZ141" s="294"/>
      <c r="ABA141" s="294"/>
      <c r="ABB141" s="294">
        <v>-398</v>
      </c>
      <c r="ABC141" s="294">
        <v>0</v>
      </c>
      <c r="ABD141" s="294"/>
      <c r="ABE141" s="294"/>
      <c r="ABF141" s="294"/>
      <c r="ABG141" s="294"/>
      <c r="ABH141" s="294"/>
      <c r="ABI141" s="294">
        <v>-1648</v>
      </c>
      <c r="ABJ141" s="294"/>
      <c r="ABK141" s="294">
        <v>0</v>
      </c>
      <c r="ABL141" s="294"/>
      <c r="ABM141" s="294">
        <v>0</v>
      </c>
      <c r="ABN141" s="294"/>
      <c r="ABO141" s="294"/>
      <c r="ABP141" s="294">
        <v>-1266822.01</v>
      </c>
      <c r="ABQ141" s="294"/>
      <c r="ABR141" s="294">
        <v>-540169.30000000005</v>
      </c>
      <c r="ABS141" s="294">
        <v>-299344</v>
      </c>
      <c r="ABT141" s="294">
        <v>-345212</v>
      </c>
      <c r="ABU141" s="294">
        <v>-153672</v>
      </c>
      <c r="ABV141" s="294">
        <v>-212911</v>
      </c>
      <c r="ABW141" s="294"/>
      <c r="ABX141" s="294">
        <v>-3509947.63</v>
      </c>
      <c r="ABY141" s="294">
        <v>-273526</v>
      </c>
      <c r="ABZ141" s="294">
        <v>-1933474.7</v>
      </c>
      <c r="ACA141" s="294">
        <v>-627196</v>
      </c>
      <c r="ACB141" s="294">
        <v>-8176</v>
      </c>
      <c r="ACC141" s="294">
        <v>-34676</v>
      </c>
      <c r="ACD141" s="294">
        <v>-720143</v>
      </c>
      <c r="ACE141" s="294">
        <v>412</v>
      </c>
      <c r="ACF141" s="294">
        <v>-232</v>
      </c>
      <c r="ACG141" s="294">
        <v>-104953</v>
      </c>
      <c r="ACH141" s="294">
        <v>-933164</v>
      </c>
      <c r="ACI141" s="294"/>
      <c r="ACJ141" s="294"/>
      <c r="ACK141" s="294"/>
      <c r="ACL141" s="294">
        <v>-174887</v>
      </c>
      <c r="ACM141" s="294">
        <v>-101056</v>
      </c>
      <c r="ACN141" s="294"/>
      <c r="ACO141" s="294"/>
      <c r="ACP141" s="294"/>
      <c r="ACQ141" s="294"/>
      <c r="ACR141" s="294">
        <v>0</v>
      </c>
      <c r="ACS141" s="294">
        <v>-15411</v>
      </c>
      <c r="ACT141" s="294">
        <v>-54590</v>
      </c>
      <c r="ACU141" s="294"/>
      <c r="ACV141" s="294"/>
      <c r="ACW141" s="294"/>
      <c r="ACX141" s="294">
        <v>0</v>
      </c>
      <c r="ACY141" s="294"/>
      <c r="ACZ141" s="294">
        <v>-13713</v>
      </c>
      <c r="ADA141" s="294">
        <v>0</v>
      </c>
      <c r="ADB141" s="294"/>
      <c r="ADC141" s="294"/>
      <c r="ADD141" s="294"/>
      <c r="ADE141" s="294"/>
      <c r="ADF141" s="294"/>
      <c r="ADG141" s="294"/>
      <c r="ADH141" s="294">
        <v>-83536</v>
      </c>
      <c r="ADI141" s="294">
        <v>-64730</v>
      </c>
      <c r="ADJ141" s="294"/>
      <c r="ADK141" s="294"/>
      <c r="ADL141" s="294">
        <v>-13244</v>
      </c>
      <c r="ADM141" s="294"/>
      <c r="ADN141" s="294">
        <v>-114479</v>
      </c>
      <c r="ADO141" s="294">
        <v>-4119942</v>
      </c>
      <c r="ADP141" s="294">
        <v>-5457155</v>
      </c>
      <c r="ADQ141" s="294">
        <v>-4126712.5</v>
      </c>
      <c r="ADR141" s="294"/>
      <c r="ADS141" s="294">
        <v>-9382</v>
      </c>
      <c r="ADT141" s="294">
        <v>-11231</v>
      </c>
      <c r="ADU141" s="294">
        <v>-21017</v>
      </c>
      <c r="ADV141" s="294">
        <v>-13132</v>
      </c>
      <c r="ADW141" s="294">
        <v>-322</v>
      </c>
      <c r="ADX141" s="294"/>
      <c r="ADY141" s="294">
        <v>0</v>
      </c>
      <c r="ADZ141" s="294">
        <v>-11408</v>
      </c>
      <c r="AEA141" s="294">
        <v>-995787</v>
      </c>
      <c r="AEB141" s="294">
        <v>-766209.75</v>
      </c>
      <c r="AEC141" s="294">
        <v>-1520878</v>
      </c>
      <c r="AED141" s="294">
        <v>-443568</v>
      </c>
      <c r="AEE141" s="294"/>
      <c r="AEF141" s="294"/>
      <c r="AEG141" s="294">
        <v>-134016</v>
      </c>
      <c r="AEH141" s="294">
        <v>-1133455</v>
      </c>
      <c r="AEI141" s="294">
        <v>0</v>
      </c>
      <c r="AEJ141" s="294">
        <v>-113894</v>
      </c>
      <c r="AEK141" s="294">
        <v>-177507.17</v>
      </c>
      <c r="AEL141" s="294">
        <v>-11650.25</v>
      </c>
      <c r="AEM141" s="294">
        <v>-572424.86</v>
      </c>
      <c r="AEN141" s="294"/>
      <c r="AEO141" s="294">
        <v>-246146</v>
      </c>
      <c r="AEP141" s="294"/>
      <c r="AEQ141" s="294">
        <v>-290675.92</v>
      </c>
      <c r="AER141" s="294">
        <v>-1043568.63</v>
      </c>
      <c r="AES141" s="294">
        <v>-8380</v>
      </c>
      <c r="AET141" s="294">
        <v>-37778</v>
      </c>
      <c r="AEU141" s="294">
        <v>-5672</v>
      </c>
      <c r="AEV141" s="294">
        <v>-2736</v>
      </c>
      <c r="AEW141" s="294">
        <v>-35605</v>
      </c>
      <c r="AEX141" s="294">
        <v>-155863.74</v>
      </c>
      <c r="AEY141" s="294">
        <v>-2678</v>
      </c>
      <c r="AEZ141" s="294">
        <v>-77376.3</v>
      </c>
      <c r="AFA141" s="294">
        <v>-108505</v>
      </c>
      <c r="AFB141" s="294">
        <v>-851</v>
      </c>
      <c r="AFC141" s="294">
        <v>-242808</v>
      </c>
      <c r="AFD141" s="294">
        <v>-232</v>
      </c>
      <c r="AFE141" s="294">
        <v>-14140</v>
      </c>
      <c r="AFF141" s="294"/>
      <c r="AFG141" s="294"/>
      <c r="AFH141" s="294">
        <v>-16892</v>
      </c>
      <c r="AFI141" s="294"/>
      <c r="AFJ141" s="294"/>
      <c r="AFK141" s="294"/>
      <c r="AFL141" s="294">
        <v>0</v>
      </c>
      <c r="AFM141" s="294">
        <v>-824</v>
      </c>
      <c r="AFN141" s="294"/>
      <c r="AFO141" s="294"/>
      <c r="AFP141" s="294">
        <v>-877712</v>
      </c>
      <c r="AFQ141" s="294">
        <v>-116</v>
      </c>
      <c r="AFR141" s="294">
        <v>-767345</v>
      </c>
      <c r="AFS141" s="294">
        <v>0</v>
      </c>
      <c r="AFT141" s="294"/>
      <c r="AFU141" s="294"/>
      <c r="AFV141" s="294"/>
      <c r="AFW141" s="294">
        <v>-65827</v>
      </c>
      <c r="AFX141" s="294"/>
      <c r="AFY141" s="294"/>
      <c r="AFZ141" s="294">
        <v>-3707637.16</v>
      </c>
      <c r="AGA141" s="294"/>
      <c r="AGB141" s="294">
        <v>-45220</v>
      </c>
      <c r="AGC141" s="294"/>
      <c r="AGD141" s="294"/>
      <c r="AGE141" s="294"/>
      <c r="AGF141" s="294"/>
      <c r="AGG141" s="294"/>
      <c r="AGH141" s="294"/>
      <c r="AGI141" s="294"/>
      <c r="AGJ141" s="294"/>
      <c r="AGK141" s="294">
        <v>-6251</v>
      </c>
      <c r="AGL141" s="294"/>
      <c r="AGM141" s="294">
        <v>-782661</v>
      </c>
      <c r="AGN141" s="294">
        <v>-62807</v>
      </c>
      <c r="AGO141" s="294"/>
      <c r="AGP141" s="294"/>
      <c r="AGQ141" s="294"/>
      <c r="AGR141" s="294"/>
      <c r="AGS141" s="294"/>
      <c r="AGT141" s="294"/>
      <c r="AGU141" s="294">
        <v>-1848535</v>
      </c>
      <c r="AGV141" s="294">
        <v>-757246</v>
      </c>
      <c r="AGW141" s="294">
        <v>-10562</v>
      </c>
      <c r="AGX141" s="294"/>
      <c r="AGY141" s="294">
        <v>-386325.32</v>
      </c>
      <c r="AGZ141" s="294">
        <v>-672499</v>
      </c>
      <c r="AHA141" s="294">
        <v>-76486</v>
      </c>
      <c r="AHB141" s="294">
        <v>-70244</v>
      </c>
      <c r="AHC141" s="294">
        <v>-2884</v>
      </c>
      <c r="AHD141" s="294">
        <v>-168126</v>
      </c>
      <c r="AHE141" s="294">
        <v>-1141629.5</v>
      </c>
      <c r="AHF141" s="294">
        <v>-103610</v>
      </c>
      <c r="AHG141" s="294">
        <v>-88332</v>
      </c>
      <c r="AHH141" s="294">
        <v>-524441</v>
      </c>
      <c r="AHI141" s="294">
        <v>-209473.5</v>
      </c>
      <c r="AHJ141" s="294">
        <v>-1874952</v>
      </c>
      <c r="AHK141" s="294">
        <v>-492278.7</v>
      </c>
      <c r="AHL141" s="294">
        <v>-1970</v>
      </c>
      <c r="AHM141" s="294">
        <v>0</v>
      </c>
      <c r="AHN141" s="294"/>
      <c r="AHO141" s="294"/>
      <c r="AHP141" s="294">
        <v>-373493.84</v>
      </c>
      <c r="AHQ141" s="294">
        <v>0</v>
      </c>
      <c r="AHR141" s="329"/>
      <c r="AHS141" s="294">
        <f t="shared" si="55"/>
        <v>-214262646.65000001</v>
      </c>
      <c r="AHT141" s="271" t="b">
        <f t="shared" si="54"/>
        <v>1</v>
      </c>
      <c r="AHU141" s="271" t="s">
        <v>6273</v>
      </c>
      <c r="AHV141" s="271" t="s">
        <v>6219</v>
      </c>
      <c r="AHW141" s="271" t="s">
        <v>6220</v>
      </c>
    </row>
    <row r="142" spans="1:907" ht="24" x14ac:dyDescent="0.8">
      <c r="A142" s="270" t="s">
        <v>6273</v>
      </c>
      <c r="B142" s="270" t="s">
        <v>6221</v>
      </c>
      <c r="C142" s="271" t="s">
        <v>6222</v>
      </c>
      <c r="D142" s="294"/>
      <c r="E142" s="294"/>
      <c r="F142" s="294"/>
      <c r="G142" s="294"/>
      <c r="H142" s="294"/>
      <c r="I142" s="294"/>
      <c r="J142" s="294">
        <v>-1312000</v>
      </c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>
        <v>-211000</v>
      </c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>
        <v>-9966</v>
      </c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  <c r="CF142" s="294"/>
      <c r="CG142" s="294"/>
      <c r="CH142" s="294"/>
      <c r="CI142" s="294"/>
      <c r="CJ142" s="294"/>
      <c r="CK142" s="294"/>
      <c r="CL142" s="294"/>
      <c r="CM142" s="294"/>
      <c r="CN142" s="294"/>
      <c r="CO142" s="294"/>
      <c r="CP142" s="294"/>
      <c r="CQ142" s="294"/>
      <c r="CR142" s="294"/>
      <c r="CS142" s="294"/>
      <c r="CT142" s="294"/>
      <c r="CU142" s="294"/>
      <c r="CV142" s="294"/>
      <c r="CW142" s="294"/>
      <c r="CX142" s="294"/>
      <c r="CY142" s="294"/>
      <c r="CZ142" s="294"/>
      <c r="DA142" s="294"/>
      <c r="DB142" s="294"/>
      <c r="DC142" s="294"/>
      <c r="DD142" s="294"/>
      <c r="DE142" s="294"/>
      <c r="DF142" s="294"/>
      <c r="DG142" s="294"/>
      <c r="DH142" s="294"/>
      <c r="DI142" s="294"/>
      <c r="DJ142" s="294"/>
      <c r="DK142" s="294"/>
      <c r="DL142" s="294"/>
      <c r="DM142" s="294"/>
      <c r="DN142" s="294"/>
      <c r="DO142" s="294"/>
      <c r="DP142" s="294"/>
      <c r="DQ142" s="294"/>
      <c r="DR142" s="294"/>
      <c r="DS142" s="294"/>
      <c r="DT142" s="294"/>
      <c r="DU142" s="294"/>
      <c r="DV142" s="294"/>
      <c r="DW142" s="294"/>
      <c r="DX142" s="294"/>
      <c r="DY142" s="294"/>
      <c r="DZ142" s="294"/>
      <c r="EA142" s="294"/>
      <c r="EB142" s="294"/>
      <c r="EC142" s="294"/>
      <c r="ED142" s="294"/>
      <c r="EE142" s="294">
        <v>-49000</v>
      </c>
      <c r="EF142" s="294"/>
      <c r="EG142" s="294"/>
      <c r="EH142" s="294"/>
      <c r="EI142" s="294"/>
      <c r="EJ142" s="294"/>
      <c r="EK142" s="294"/>
      <c r="EL142" s="294"/>
      <c r="EM142" s="294"/>
      <c r="EN142" s="294"/>
      <c r="EO142" s="294"/>
      <c r="EP142" s="294"/>
      <c r="EQ142" s="294"/>
      <c r="ER142" s="294"/>
      <c r="ES142" s="294"/>
      <c r="ET142" s="294"/>
      <c r="EU142" s="294"/>
      <c r="EV142" s="294"/>
      <c r="EW142" s="294"/>
      <c r="EX142" s="294"/>
      <c r="EY142" s="294"/>
      <c r="EZ142" s="294"/>
      <c r="FA142" s="294"/>
      <c r="FB142" s="294"/>
      <c r="FC142" s="294"/>
      <c r="FD142" s="294"/>
      <c r="FE142" s="294"/>
      <c r="FF142" s="294"/>
      <c r="FG142" s="294"/>
      <c r="FH142" s="294"/>
      <c r="FI142" s="294"/>
      <c r="FJ142" s="294"/>
      <c r="FK142" s="294"/>
      <c r="FL142" s="294"/>
      <c r="FM142" s="294"/>
      <c r="FN142" s="294"/>
      <c r="FO142" s="294"/>
      <c r="FP142" s="294"/>
      <c r="FQ142" s="294">
        <v>-18880900</v>
      </c>
      <c r="FR142" s="294"/>
      <c r="FS142" s="294"/>
      <c r="FT142" s="294"/>
      <c r="FU142" s="294"/>
      <c r="FV142" s="294"/>
      <c r="FW142" s="294"/>
      <c r="FX142" s="294"/>
      <c r="FY142" s="294"/>
      <c r="FZ142" s="294"/>
      <c r="GA142" s="294"/>
      <c r="GB142" s="294"/>
      <c r="GC142" s="294"/>
      <c r="GD142" s="294"/>
      <c r="GE142" s="294"/>
      <c r="GF142" s="294"/>
      <c r="GG142" s="294"/>
      <c r="GH142" s="294"/>
      <c r="GI142" s="294"/>
      <c r="GJ142" s="294"/>
      <c r="GK142" s="294"/>
      <c r="GL142" s="294"/>
      <c r="GM142" s="294"/>
      <c r="GN142" s="294"/>
      <c r="GO142" s="294"/>
      <c r="GP142" s="294"/>
      <c r="GQ142" s="294"/>
      <c r="GR142" s="294"/>
      <c r="GS142" s="294"/>
      <c r="GT142" s="294"/>
      <c r="GU142" s="294"/>
      <c r="GV142" s="294"/>
      <c r="GW142" s="294"/>
      <c r="GX142" s="294"/>
      <c r="GY142" s="294"/>
      <c r="GZ142" s="294"/>
      <c r="HA142" s="294"/>
      <c r="HB142" s="294"/>
      <c r="HC142" s="294"/>
      <c r="HD142" s="294"/>
      <c r="HE142" s="294"/>
      <c r="HF142" s="294"/>
      <c r="HG142" s="294"/>
      <c r="HH142" s="294"/>
      <c r="HI142" s="294"/>
      <c r="HJ142" s="294">
        <v>-496500</v>
      </c>
      <c r="HK142" s="294"/>
      <c r="HL142" s="294"/>
      <c r="HM142" s="294"/>
      <c r="HN142" s="294"/>
      <c r="HO142" s="294"/>
      <c r="HP142" s="294"/>
      <c r="HQ142" s="294"/>
      <c r="HR142" s="294"/>
      <c r="HS142" s="294"/>
      <c r="HT142" s="294"/>
      <c r="HU142" s="294"/>
      <c r="HV142" s="294"/>
      <c r="HW142" s="294"/>
      <c r="HX142" s="294"/>
      <c r="HY142" s="294"/>
      <c r="HZ142" s="294"/>
      <c r="IA142" s="294"/>
      <c r="IB142" s="294"/>
      <c r="IC142" s="294">
        <v>-36909.25</v>
      </c>
      <c r="ID142" s="294"/>
      <c r="IE142" s="294"/>
      <c r="IF142" s="294"/>
      <c r="IG142" s="294"/>
      <c r="IH142" s="294"/>
      <c r="II142" s="294"/>
      <c r="IJ142" s="294"/>
      <c r="IK142" s="294"/>
      <c r="IL142" s="294"/>
      <c r="IM142" s="294">
        <v>-20000</v>
      </c>
      <c r="IN142" s="294"/>
      <c r="IO142" s="294"/>
      <c r="IP142" s="294"/>
      <c r="IQ142" s="294"/>
      <c r="IR142" s="294"/>
      <c r="IS142" s="294"/>
      <c r="IT142" s="294"/>
      <c r="IU142" s="294"/>
      <c r="IV142" s="294"/>
      <c r="IW142" s="294"/>
      <c r="IX142" s="294"/>
      <c r="IY142" s="294"/>
      <c r="IZ142" s="294"/>
      <c r="JA142" s="294"/>
      <c r="JB142" s="294"/>
      <c r="JC142" s="294"/>
      <c r="JD142" s="294"/>
      <c r="JE142" s="294"/>
      <c r="JF142" s="294"/>
      <c r="JG142" s="294"/>
      <c r="JH142" s="294"/>
      <c r="JI142" s="294"/>
      <c r="JJ142" s="294"/>
      <c r="JK142" s="294"/>
      <c r="JL142" s="294"/>
      <c r="JM142" s="294"/>
      <c r="JN142" s="294"/>
      <c r="JO142" s="294"/>
      <c r="JP142" s="294"/>
      <c r="JQ142" s="294"/>
      <c r="JR142" s="294"/>
      <c r="JS142" s="294"/>
      <c r="JT142" s="294"/>
      <c r="JU142" s="294"/>
      <c r="JV142" s="294"/>
      <c r="JW142" s="294"/>
      <c r="JX142" s="294"/>
      <c r="JY142" s="294"/>
      <c r="JZ142" s="294"/>
      <c r="KA142" s="294"/>
      <c r="KB142" s="294"/>
      <c r="KC142" s="294"/>
      <c r="KD142" s="294"/>
      <c r="KE142" s="294"/>
      <c r="KF142" s="294"/>
      <c r="KG142" s="294"/>
      <c r="KH142" s="294"/>
      <c r="KI142" s="294"/>
      <c r="KJ142" s="294"/>
      <c r="KK142" s="294"/>
      <c r="KL142" s="294"/>
      <c r="KM142" s="294"/>
      <c r="KN142" s="294"/>
      <c r="KO142" s="294"/>
      <c r="KP142" s="294"/>
      <c r="KQ142" s="294"/>
      <c r="KR142" s="294"/>
      <c r="KS142" s="294"/>
      <c r="KT142" s="294"/>
      <c r="KU142" s="294"/>
      <c r="KV142" s="294"/>
      <c r="KW142" s="294"/>
      <c r="KX142" s="294"/>
      <c r="KY142" s="294"/>
      <c r="KZ142" s="294"/>
      <c r="LA142" s="294">
        <v>-17000</v>
      </c>
      <c r="LB142" s="294"/>
      <c r="LC142" s="294"/>
      <c r="LD142" s="294"/>
      <c r="LE142" s="294"/>
      <c r="LF142" s="294"/>
      <c r="LG142" s="294"/>
      <c r="LH142" s="294"/>
      <c r="LI142" s="294">
        <v>-11624.2</v>
      </c>
      <c r="LJ142" s="294"/>
      <c r="LK142" s="294"/>
      <c r="LL142" s="294"/>
      <c r="LM142" s="294"/>
      <c r="LN142" s="294"/>
      <c r="LO142" s="294"/>
      <c r="LP142" s="294"/>
      <c r="LQ142" s="294"/>
      <c r="LR142" s="294"/>
      <c r="LS142" s="294"/>
      <c r="LT142" s="294"/>
      <c r="LU142" s="294"/>
      <c r="LV142" s="294"/>
      <c r="LW142" s="294"/>
      <c r="LX142" s="294"/>
      <c r="LY142" s="294"/>
      <c r="LZ142" s="294"/>
      <c r="MA142" s="294"/>
      <c r="MB142" s="294"/>
      <c r="MC142" s="294"/>
      <c r="MD142" s="294"/>
      <c r="ME142" s="294"/>
      <c r="MF142" s="294">
        <v>-110728</v>
      </c>
      <c r="MG142" s="294"/>
      <c r="MH142" s="294"/>
      <c r="MI142" s="294"/>
      <c r="MJ142" s="294"/>
      <c r="MK142" s="294"/>
      <c r="ML142" s="294"/>
      <c r="MM142" s="294"/>
      <c r="MN142" s="294"/>
      <c r="MO142" s="294"/>
      <c r="MP142" s="294">
        <v>-114068</v>
      </c>
      <c r="MQ142" s="294"/>
      <c r="MR142" s="294">
        <v>-2594148.5</v>
      </c>
      <c r="MS142" s="294"/>
      <c r="MT142" s="294"/>
      <c r="MU142" s="294"/>
      <c r="MV142" s="294"/>
      <c r="MW142" s="294"/>
      <c r="MX142" s="294"/>
      <c r="MY142" s="294"/>
      <c r="MZ142" s="294"/>
      <c r="NA142" s="294"/>
      <c r="NB142" s="294"/>
      <c r="NC142" s="294"/>
      <c r="ND142" s="294">
        <v>-2766585.33</v>
      </c>
      <c r="NE142" s="294"/>
      <c r="NF142" s="294"/>
      <c r="NG142" s="294"/>
      <c r="NH142" s="294"/>
      <c r="NI142" s="294"/>
      <c r="NJ142" s="294"/>
      <c r="NK142" s="294"/>
      <c r="NL142" s="294"/>
      <c r="NM142" s="294"/>
      <c r="NN142" s="294"/>
      <c r="NO142" s="294"/>
      <c r="NP142" s="294"/>
      <c r="NQ142" s="294"/>
      <c r="NR142" s="294"/>
      <c r="NS142" s="294"/>
      <c r="NT142" s="294"/>
      <c r="NU142" s="294"/>
      <c r="NV142" s="294"/>
      <c r="NW142" s="294"/>
      <c r="NX142" s="294"/>
      <c r="NY142" s="294"/>
      <c r="NZ142" s="294"/>
      <c r="OA142" s="294"/>
      <c r="OB142" s="294"/>
      <c r="OC142" s="294"/>
      <c r="OD142" s="294">
        <v>-656000</v>
      </c>
      <c r="OE142" s="294"/>
      <c r="OF142" s="294">
        <v>-33000</v>
      </c>
      <c r="OG142" s="294"/>
      <c r="OH142" s="294"/>
      <c r="OI142" s="294"/>
      <c r="OJ142" s="294"/>
      <c r="OK142" s="294"/>
      <c r="OL142" s="294"/>
      <c r="OM142" s="294"/>
      <c r="ON142" s="294"/>
      <c r="OO142" s="294"/>
      <c r="OP142" s="294"/>
      <c r="OQ142" s="294"/>
      <c r="OR142" s="294"/>
      <c r="OS142" s="294">
        <v>-798103</v>
      </c>
      <c r="OT142" s="294"/>
      <c r="OU142" s="294"/>
      <c r="OV142" s="294"/>
      <c r="OW142" s="294"/>
      <c r="OX142" s="294"/>
      <c r="OY142" s="294"/>
      <c r="OZ142" s="294"/>
      <c r="PA142" s="294"/>
      <c r="PB142" s="294"/>
      <c r="PC142" s="294"/>
      <c r="PD142" s="294"/>
      <c r="PE142" s="294"/>
      <c r="PF142" s="294">
        <v>-524795</v>
      </c>
      <c r="PG142" s="294"/>
      <c r="PH142" s="294"/>
      <c r="PI142" s="294"/>
      <c r="PJ142" s="294"/>
      <c r="PK142" s="294"/>
      <c r="PL142" s="294"/>
      <c r="PM142" s="294"/>
      <c r="PN142" s="294"/>
      <c r="PO142" s="294"/>
      <c r="PP142" s="294">
        <v>-406867</v>
      </c>
      <c r="PQ142" s="294"/>
      <c r="PR142" s="294"/>
      <c r="PS142" s="294"/>
      <c r="PT142" s="294"/>
      <c r="PU142" s="294"/>
      <c r="PV142" s="294">
        <v>-212980</v>
      </c>
      <c r="PW142" s="294"/>
      <c r="PX142" s="294"/>
      <c r="PY142" s="294">
        <v>-8000</v>
      </c>
      <c r="PZ142" s="294"/>
      <c r="QA142" s="294"/>
      <c r="QB142" s="294"/>
      <c r="QC142" s="294"/>
      <c r="QD142" s="294"/>
      <c r="QE142" s="294"/>
      <c r="QF142" s="294"/>
      <c r="QG142" s="294"/>
      <c r="QH142" s="294"/>
      <c r="QI142" s="294"/>
      <c r="QJ142" s="294"/>
      <c r="QK142" s="294"/>
      <c r="QL142" s="294"/>
      <c r="QM142" s="294"/>
      <c r="QN142" s="294"/>
      <c r="QO142" s="294"/>
      <c r="QP142" s="294"/>
      <c r="QQ142" s="294"/>
      <c r="QR142" s="294"/>
      <c r="QS142" s="294"/>
      <c r="QT142" s="294"/>
      <c r="QU142" s="294"/>
      <c r="QV142" s="294"/>
      <c r="QW142" s="294"/>
      <c r="QX142" s="294"/>
      <c r="QY142" s="294"/>
      <c r="QZ142" s="294"/>
      <c r="RA142" s="294">
        <v>-39696</v>
      </c>
      <c r="RB142" s="294"/>
      <c r="RC142" s="294"/>
      <c r="RD142" s="294"/>
      <c r="RE142" s="294"/>
      <c r="RF142" s="294"/>
      <c r="RG142" s="294">
        <v>-498000</v>
      </c>
      <c r="RH142" s="294"/>
      <c r="RI142" s="294">
        <v>-332000</v>
      </c>
      <c r="RJ142" s="294"/>
      <c r="RK142" s="294"/>
      <c r="RL142" s="294"/>
      <c r="RM142" s="294"/>
      <c r="RN142" s="294"/>
      <c r="RO142" s="294"/>
      <c r="RP142" s="294"/>
      <c r="RQ142" s="294"/>
      <c r="RR142" s="294"/>
      <c r="RS142" s="294"/>
      <c r="RT142" s="294"/>
      <c r="RU142" s="294"/>
      <c r="RV142" s="294"/>
      <c r="RW142" s="294"/>
      <c r="RX142" s="294"/>
      <c r="RY142" s="294"/>
      <c r="RZ142" s="294"/>
      <c r="SA142" s="294"/>
      <c r="SB142" s="294"/>
      <c r="SC142" s="294"/>
      <c r="SD142" s="294"/>
      <c r="SE142" s="294"/>
      <c r="SF142" s="294">
        <v>-30025</v>
      </c>
      <c r="SG142" s="294"/>
      <c r="SH142" s="294"/>
      <c r="SI142" s="294"/>
      <c r="SJ142" s="294"/>
      <c r="SK142" s="294"/>
      <c r="SL142" s="294"/>
      <c r="SM142" s="294"/>
      <c r="SN142" s="294"/>
      <c r="SO142" s="294"/>
      <c r="SP142" s="294"/>
      <c r="SQ142" s="294"/>
      <c r="SR142" s="294"/>
      <c r="SS142" s="294"/>
      <c r="ST142" s="294"/>
      <c r="SU142" s="294"/>
      <c r="SV142" s="294"/>
      <c r="SW142" s="294"/>
      <c r="SX142" s="294"/>
      <c r="SY142" s="294"/>
      <c r="SZ142" s="294"/>
      <c r="TA142" s="294"/>
      <c r="TB142" s="294"/>
      <c r="TC142" s="294"/>
      <c r="TD142" s="294"/>
      <c r="TE142" s="294"/>
      <c r="TF142" s="294"/>
      <c r="TG142" s="294"/>
      <c r="TH142" s="294"/>
      <c r="TI142" s="294"/>
      <c r="TJ142" s="294"/>
      <c r="TK142" s="294"/>
      <c r="TL142" s="294"/>
      <c r="TM142" s="294"/>
      <c r="TN142" s="294"/>
      <c r="TO142" s="294"/>
      <c r="TP142" s="294"/>
      <c r="TQ142" s="294"/>
      <c r="TR142" s="294"/>
      <c r="TS142" s="294"/>
      <c r="TT142" s="294"/>
      <c r="TU142" s="294"/>
      <c r="TV142" s="294"/>
      <c r="TW142" s="294"/>
      <c r="TX142" s="294"/>
      <c r="TY142" s="294"/>
      <c r="TZ142" s="294"/>
      <c r="UA142" s="294"/>
      <c r="UB142" s="294"/>
      <c r="UC142" s="294"/>
      <c r="UD142" s="294"/>
      <c r="UE142" s="294"/>
      <c r="UF142" s="294"/>
      <c r="UG142" s="294">
        <v>-17500</v>
      </c>
      <c r="UH142" s="294"/>
      <c r="UI142" s="294"/>
      <c r="UJ142" s="294"/>
      <c r="UK142" s="294"/>
      <c r="UL142" s="294"/>
      <c r="UM142" s="294"/>
      <c r="UN142" s="294"/>
      <c r="UO142" s="294"/>
      <c r="UP142" s="294"/>
      <c r="UQ142" s="294"/>
      <c r="UR142" s="294"/>
      <c r="US142" s="294"/>
      <c r="UT142" s="294"/>
      <c r="UU142" s="294"/>
      <c r="UV142" s="294"/>
      <c r="UW142" s="294"/>
      <c r="UX142" s="294"/>
      <c r="UY142" s="294"/>
      <c r="UZ142" s="294"/>
      <c r="VA142" s="294"/>
      <c r="VB142" s="294"/>
      <c r="VC142" s="294"/>
      <c r="VD142" s="294"/>
      <c r="VE142" s="294"/>
      <c r="VF142" s="294"/>
      <c r="VG142" s="294"/>
      <c r="VH142" s="294"/>
      <c r="VI142" s="294"/>
      <c r="VJ142" s="294"/>
      <c r="VK142" s="294"/>
      <c r="VL142" s="294"/>
      <c r="VM142" s="294"/>
      <c r="VN142" s="294"/>
      <c r="VO142" s="294"/>
      <c r="VP142" s="294"/>
      <c r="VQ142" s="294">
        <v>0</v>
      </c>
      <c r="VR142" s="294"/>
      <c r="VS142" s="294"/>
      <c r="VT142" s="294"/>
      <c r="VU142" s="294"/>
      <c r="VV142" s="294"/>
      <c r="VW142" s="294"/>
      <c r="VX142" s="294"/>
      <c r="VY142" s="294"/>
      <c r="VZ142" s="294"/>
      <c r="WA142" s="294"/>
      <c r="WB142" s="294"/>
      <c r="WC142" s="294"/>
      <c r="WD142" s="294"/>
      <c r="WE142" s="294"/>
      <c r="WF142" s="294"/>
      <c r="WG142" s="294"/>
      <c r="WH142" s="294"/>
      <c r="WI142" s="294"/>
      <c r="WJ142" s="294"/>
      <c r="WK142" s="294"/>
      <c r="WL142" s="294"/>
      <c r="WM142" s="294"/>
      <c r="WN142" s="294"/>
      <c r="WO142" s="294"/>
      <c r="WP142" s="294"/>
      <c r="WQ142" s="294"/>
      <c r="WR142" s="294"/>
      <c r="WS142" s="294"/>
      <c r="WT142" s="294"/>
      <c r="WU142" s="294"/>
      <c r="WV142" s="294"/>
      <c r="WW142" s="294"/>
      <c r="WX142" s="294"/>
      <c r="WY142" s="294"/>
      <c r="WZ142" s="294"/>
      <c r="XA142" s="294"/>
      <c r="XB142" s="294"/>
      <c r="XC142" s="294"/>
      <c r="XD142" s="294"/>
      <c r="XE142" s="294"/>
      <c r="XF142" s="294"/>
      <c r="XG142" s="294"/>
      <c r="XH142" s="294"/>
      <c r="XI142" s="294"/>
      <c r="XJ142" s="294"/>
      <c r="XK142" s="294"/>
      <c r="XL142" s="294"/>
      <c r="XM142" s="294"/>
      <c r="XN142" s="294"/>
      <c r="XO142" s="294"/>
      <c r="XP142" s="294"/>
      <c r="XQ142" s="294"/>
      <c r="XR142" s="294"/>
      <c r="XS142" s="294"/>
      <c r="XT142" s="294"/>
      <c r="XU142" s="294"/>
      <c r="XV142" s="294"/>
      <c r="XW142" s="294"/>
      <c r="XX142" s="294"/>
      <c r="XY142" s="294"/>
      <c r="XZ142" s="294"/>
      <c r="YA142" s="294"/>
      <c r="YB142" s="294"/>
      <c r="YC142" s="294"/>
      <c r="YD142" s="294"/>
      <c r="YE142" s="294"/>
      <c r="YF142" s="294"/>
      <c r="YG142" s="294"/>
      <c r="YH142" s="294"/>
      <c r="YI142" s="294">
        <v>-537814.39</v>
      </c>
      <c r="YJ142" s="294"/>
      <c r="YK142" s="294"/>
      <c r="YL142" s="294"/>
      <c r="YM142" s="294"/>
      <c r="YN142" s="294"/>
      <c r="YO142" s="294"/>
      <c r="YP142" s="294"/>
      <c r="YQ142" s="294"/>
      <c r="YR142" s="294"/>
      <c r="YS142" s="294"/>
      <c r="YT142" s="294"/>
      <c r="YU142" s="294"/>
      <c r="YV142" s="294">
        <v>-1794528.22</v>
      </c>
      <c r="YW142" s="294"/>
      <c r="YX142" s="294"/>
      <c r="YY142" s="294"/>
      <c r="YZ142" s="294"/>
      <c r="ZA142" s="294"/>
      <c r="ZB142" s="294"/>
      <c r="ZC142" s="294"/>
      <c r="ZD142" s="294"/>
      <c r="ZE142" s="294"/>
      <c r="ZF142" s="294"/>
      <c r="ZG142" s="294"/>
      <c r="ZH142" s="294"/>
      <c r="ZI142" s="294"/>
      <c r="ZJ142" s="294"/>
      <c r="ZK142" s="294"/>
      <c r="ZL142" s="294"/>
      <c r="ZM142" s="294"/>
      <c r="ZN142" s="294"/>
      <c r="ZO142" s="294"/>
      <c r="ZP142" s="294"/>
      <c r="ZQ142" s="294"/>
      <c r="ZR142" s="294"/>
      <c r="ZS142" s="294"/>
      <c r="ZT142" s="294"/>
      <c r="ZU142" s="294"/>
      <c r="ZV142" s="294"/>
      <c r="ZW142" s="294"/>
      <c r="ZX142" s="294"/>
      <c r="ZY142" s="294"/>
      <c r="ZZ142" s="294"/>
      <c r="AAA142" s="294"/>
      <c r="AAB142" s="294"/>
      <c r="AAC142" s="294"/>
      <c r="AAD142" s="294"/>
      <c r="AAE142" s="294"/>
      <c r="AAF142" s="294"/>
      <c r="AAG142" s="294"/>
      <c r="AAH142" s="294"/>
      <c r="AAI142" s="294"/>
      <c r="AAJ142" s="294"/>
      <c r="AAK142" s="294"/>
      <c r="AAL142" s="294"/>
      <c r="AAM142" s="294"/>
      <c r="AAN142" s="294"/>
      <c r="AAO142" s="294">
        <v>-156000</v>
      </c>
      <c r="AAP142" s="294"/>
      <c r="AAQ142" s="294"/>
      <c r="AAR142" s="294"/>
      <c r="AAS142" s="294"/>
      <c r="AAT142" s="294"/>
      <c r="AAU142" s="294"/>
      <c r="AAV142" s="294"/>
      <c r="AAW142" s="294"/>
      <c r="AAX142" s="294"/>
      <c r="AAY142" s="294"/>
      <c r="AAZ142" s="294"/>
      <c r="ABA142" s="294"/>
      <c r="ABB142" s="294"/>
      <c r="ABC142" s="294">
        <v>0</v>
      </c>
      <c r="ABD142" s="294"/>
      <c r="ABE142" s="294"/>
      <c r="ABF142" s="294"/>
      <c r="ABG142" s="294"/>
      <c r="ABH142" s="294"/>
      <c r="ABI142" s="294"/>
      <c r="ABJ142" s="294"/>
      <c r="ABK142" s="294">
        <v>0</v>
      </c>
      <c r="ABL142" s="294">
        <v>-5500</v>
      </c>
      <c r="ABM142" s="294"/>
      <c r="ABN142" s="294"/>
      <c r="ABO142" s="294"/>
      <c r="ABP142" s="294"/>
      <c r="ABQ142" s="294"/>
      <c r="ABR142" s="294"/>
      <c r="ABS142" s="294"/>
      <c r="ABT142" s="294"/>
      <c r="ABU142" s="294"/>
      <c r="ABV142" s="294"/>
      <c r="ABW142" s="294"/>
      <c r="ABX142" s="294">
        <v>-2562658.21</v>
      </c>
      <c r="ABY142" s="294"/>
      <c r="ABZ142" s="294"/>
      <c r="ACA142" s="294">
        <v>-6000</v>
      </c>
      <c r="ACB142" s="294"/>
      <c r="ACC142" s="294"/>
      <c r="ACD142" s="294">
        <v>-20000</v>
      </c>
      <c r="ACE142" s="294"/>
      <c r="ACF142" s="294"/>
      <c r="ACG142" s="294"/>
      <c r="ACH142" s="294"/>
      <c r="ACI142" s="294"/>
      <c r="ACJ142" s="294"/>
      <c r="ACK142" s="294"/>
      <c r="ACL142" s="294"/>
      <c r="ACM142" s="294"/>
      <c r="ACN142" s="294">
        <v>-46580</v>
      </c>
      <c r="ACO142" s="294"/>
      <c r="ACP142" s="294"/>
      <c r="ACQ142" s="294">
        <v>-230000</v>
      </c>
      <c r="ACR142" s="294"/>
      <c r="ACS142" s="294"/>
      <c r="ACT142" s="294"/>
      <c r="ACU142" s="294"/>
      <c r="ACV142" s="294"/>
      <c r="ACW142" s="294"/>
      <c r="ACX142" s="294"/>
      <c r="ACY142" s="294"/>
      <c r="ACZ142" s="294"/>
      <c r="ADA142" s="294"/>
      <c r="ADB142" s="294"/>
      <c r="ADC142" s="294"/>
      <c r="ADD142" s="294"/>
      <c r="ADE142" s="294"/>
      <c r="ADF142" s="294"/>
      <c r="ADG142" s="294"/>
      <c r="ADH142" s="294"/>
      <c r="ADI142" s="294"/>
      <c r="ADJ142" s="294"/>
      <c r="ADK142" s="294"/>
      <c r="ADL142" s="294"/>
      <c r="ADM142" s="294"/>
      <c r="ADN142" s="294"/>
      <c r="ADO142" s="294"/>
      <c r="ADP142" s="294"/>
      <c r="ADQ142" s="294"/>
      <c r="ADR142" s="294"/>
      <c r="ADS142" s="294">
        <v>-130000</v>
      </c>
      <c r="ADT142" s="294"/>
      <c r="ADU142" s="294"/>
      <c r="ADV142" s="294"/>
      <c r="ADW142" s="294"/>
      <c r="ADX142" s="294"/>
      <c r="ADY142" s="294"/>
      <c r="ADZ142" s="294"/>
      <c r="AEA142" s="294"/>
      <c r="AEB142" s="294"/>
      <c r="AEC142" s="294"/>
      <c r="AED142" s="294"/>
      <c r="AEE142" s="294"/>
      <c r="AEF142" s="294"/>
      <c r="AEG142" s="294"/>
      <c r="AEH142" s="294"/>
      <c r="AEI142" s="294"/>
      <c r="AEJ142" s="294"/>
      <c r="AEK142" s="294"/>
      <c r="AEL142" s="294"/>
      <c r="AEM142" s="294"/>
      <c r="AEN142" s="294"/>
      <c r="AEO142" s="294"/>
      <c r="AEP142" s="294"/>
      <c r="AEQ142" s="294"/>
      <c r="AER142" s="294"/>
      <c r="AES142" s="294"/>
      <c r="AET142" s="294"/>
      <c r="AEU142" s="294"/>
      <c r="AEV142" s="294"/>
      <c r="AEW142" s="294"/>
      <c r="AEX142" s="294"/>
      <c r="AEY142" s="294"/>
      <c r="AEZ142" s="294"/>
      <c r="AFA142" s="294"/>
      <c r="AFB142" s="294"/>
      <c r="AFC142" s="294">
        <v>-93800</v>
      </c>
      <c r="AFD142" s="294"/>
      <c r="AFE142" s="294"/>
      <c r="AFF142" s="294"/>
      <c r="AFG142" s="294"/>
      <c r="AFH142" s="294"/>
      <c r="AFI142" s="294"/>
      <c r="AFJ142" s="294"/>
      <c r="AFK142" s="294"/>
      <c r="AFL142" s="294"/>
      <c r="AFM142" s="294"/>
      <c r="AFN142" s="294"/>
      <c r="AFO142" s="294"/>
      <c r="AFP142" s="294"/>
      <c r="AFQ142" s="294"/>
      <c r="AFR142" s="294"/>
      <c r="AFS142" s="294"/>
      <c r="AFT142" s="294"/>
      <c r="AFU142" s="294"/>
      <c r="AFV142" s="294"/>
      <c r="AFW142" s="294"/>
      <c r="AFX142" s="294"/>
      <c r="AFY142" s="294"/>
      <c r="AFZ142" s="294"/>
      <c r="AGA142" s="294"/>
      <c r="AGB142" s="294"/>
      <c r="AGC142" s="294"/>
      <c r="AGD142" s="294"/>
      <c r="AGE142" s="294"/>
      <c r="AGF142" s="294"/>
      <c r="AGG142" s="294"/>
      <c r="AGH142" s="294"/>
      <c r="AGI142" s="294"/>
      <c r="AGJ142" s="294"/>
      <c r="AGK142" s="294"/>
      <c r="AGL142" s="294"/>
      <c r="AGM142" s="294"/>
      <c r="AGN142" s="294"/>
      <c r="AGO142" s="294"/>
      <c r="AGP142" s="294"/>
      <c r="AGQ142" s="294"/>
      <c r="AGR142" s="294"/>
      <c r="AGS142" s="294"/>
      <c r="AGT142" s="294"/>
      <c r="AGU142" s="294">
        <v>-43400</v>
      </c>
      <c r="AGV142" s="294">
        <v>-201514</v>
      </c>
      <c r="AGW142" s="294"/>
      <c r="AGX142" s="294"/>
      <c r="AGY142" s="294"/>
      <c r="AGZ142" s="294"/>
      <c r="AHA142" s="294"/>
      <c r="AHB142" s="294"/>
      <c r="AHC142" s="294"/>
      <c r="AHD142" s="294"/>
      <c r="AHE142" s="294"/>
      <c r="AHF142" s="294"/>
      <c r="AHG142" s="294"/>
      <c r="AHH142" s="294">
        <v>-12900</v>
      </c>
      <c r="AHI142" s="294"/>
      <c r="AHJ142" s="294"/>
      <c r="AHK142" s="294"/>
      <c r="AHL142" s="294"/>
      <c r="AHM142" s="294"/>
      <c r="AHN142" s="294"/>
      <c r="AHO142" s="294"/>
      <c r="AHP142" s="294"/>
      <c r="AHQ142" s="294"/>
      <c r="AHR142" s="329"/>
      <c r="AHS142" s="294">
        <f>SUM(D142:AHR142)</f>
        <v>-36028090.100000001</v>
      </c>
      <c r="AHT142" s="271" t="b">
        <f t="shared" si="54"/>
        <v>1</v>
      </c>
      <c r="AHU142" s="271" t="s">
        <v>6273</v>
      </c>
      <c r="AHV142" s="271" t="s">
        <v>6221</v>
      </c>
      <c r="AHW142" s="271" t="s">
        <v>6222</v>
      </c>
    </row>
    <row r="143" spans="1:907" ht="24" x14ac:dyDescent="0.8">
      <c r="A143" s="270" t="s">
        <v>6273</v>
      </c>
      <c r="B143" s="270" t="s">
        <v>6223</v>
      </c>
      <c r="C143" s="271" t="s">
        <v>6224</v>
      </c>
      <c r="D143" s="294">
        <v>-9015404.8000000007</v>
      </c>
      <c r="E143" s="294">
        <v>-313456</v>
      </c>
      <c r="F143" s="294">
        <v>-770451.67</v>
      </c>
      <c r="G143" s="294">
        <v>-274061.5</v>
      </c>
      <c r="H143" s="294">
        <v>-838661.2</v>
      </c>
      <c r="I143" s="294">
        <v>-410912.17</v>
      </c>
      <c r="J143" s="294">
        <v>-499686.53</v>
      </c>
      <c r="K143" s="294">
        <v>-414490</v>
      </c>
      <c r="L143" s="294">
        <v>-332487</v>
      </c>
      <c r="M143" s="294">
        <v>-178326.5</v>
      </c>
      <c r="N143" s="294">
        <v>-20600</v>
      </c>
      <c r="O143" s="294">
        <v>-326482.75</v>
      </c>
      <c r="P143" s="294">
        <v>-69450</v>
      </c>
      <c r="Q143" s="294">
        <v>-349734</v>
      </c>
      <c r="R143" s="294">
        <v>-201092</v>
      </c>
      <c r="S143" s="294">
        <v>0</v>
      </c>
      <c r="T143" s="294">
        <v>-526187</v>
      </c>
      <c r="U143" s="294">
        <v>-200804.5</v>
      </c>
      <c r="V143" s="294">
        <v>-9240281</v>
      </c>
      <c r="W143" s="294">
        <v>-893238</v>
      </c>
      <c r="X143" s="294">
        <v>-509939.93</v>
      </c>
      <c r="Y143" s="294">
        <v>-118289</v>
      </c>
      <c r="Z143" s="294">
        <v>-247750</v>
      </c>
      <c r="AA143" s="294">
        <v>-425881.45</v>
      </c>
      <c r="AB143" s="294">
        <v>-165923</v>
      </c>
      <c r="AC143" s="294">
        <v>-757915</v>
      </c>
      <c r="AD143" s="294">
        <v>-385905.81</v>
      </c>
      <c r="AE143" s="294">
        <v>-427422.03</v>
      </c>
      <c r="AF143" s="294">
        <v>-360512</v>
      </c>
      <c r="AG143" s="294">
        <v>-373082.9</v>
      </c>
      <c r="AH143" s="294">
        <v>-1231836.9099999999</v>
      </c>
      <c r="AI143" s="294">
        <v>-512816.2</v>
      </c>
      <c r="AJ143" s="294">
        <v>-306237.76</v>
      </c>
      <c r="AK143" s="294">
        <v>-215166</v>
      </c>
      <c r="AL143" s="294">
        <v>-254411</v>
      </c>
      <c r="AM143" s="294"/>
      <c r="AN143" s="294">
        <v>-150575</v>
      </c>
      <c r="AO143" s="294">
        <v>-382591</v>
      </c>
      <c r="AP143" s="294">
        <v>-442650</v>
      </c>
      <c r="AQ143" s="294">
        <v>-313631</v>
      </c>
      <c r="AR143" s="294">
        <v>-190130</v>
      </c>
      <c r="AS143" s="294">
        <v>-88684.14</v>
      </c>
      <c r="AT143" s="294">
        <v>-1105477.6499999999</v>
      </c>
      <c r="AU143" s="294">
        <v>-24485</v>
      </c>
      <c r="AV143" s="294">
        <v>-85022.25</v>
      </c>
      <c r="AW143" s="294">
        <v>-93279</v>
      </c>
      <c r="AX143" s="294">
        <v>-202800</v>
      </c>
      <c r="AY143" s="294">
        <v>-167298</v>
      </c>
      <c r="AZ143" s="294">
        <v>-70153</v>
      </c>
      <c r="BA143" s="294">
        <v>-17400</v>
      </c>
      <c r="BB143" s="294">
        <v>-26622.5</v>
      </c>
      <c r="BC143" s="294">
        <v>-52437</v>
      </c>
      <c r="BD143" s="294">
        <v>-60100</v>
      </c>
      <c r="BE143" s="294">
        <v>-31335</v>
      </c>
      <c r="BF143" s="294">
        <v>-44200</v>
      </c>
      <c r="BG143" s="294">
        <v>-64445</v>
      </c>
      <c r="BH143" s="294">
        <v>-198525</v>
      </c>
      <c r="BI143" s="294">
        <v>-2358284.1</v>
      </c>
      <c r="BJ143" s="294">
        <v>-588466</v>
      </c>
      <c r="BK143" s="294">
        <v>-5900</v>
      </c>
      <c r="BL143" s="294"/>
      <c r="BM143" s="294">
        <v>0</v>
      </c>
      <c r="BN143" s="294"/>
      <c r="BO143" s="294"/>
      <c r="BP143" s="294">
        <v>0</v>
      </c>
      <c r="BQ143" s="294"/>
      <c r="BR143" s="294">
        <v>-5044193.25</v>
      </c>
      <c r="BS143" s="294">
        <v>-111705</v>
      </c>
      <c r="BT143" s="294">
        <v>-322179</v>
      </c>
      <c r="BU143" s="294">
        <v>-121788</v>
      </c>
      <c r="BV143" s="294">
        <v>-408527</v>
      </c>
      <c r="BW143" s="294">
        <v>-56450</v>
      </c>
      <c r="BX143" s="294">
        <v>-85018.5</v>
      </c>
      <c r="BY143" s="294">
        <v>-191760.34</v>
      </c>
      <c r="BZ143" s="294"/>
      <c r="CA143" s="294">
        <v>-96550</v>
      </c>
      <c r="CB143" s="294">
        <v>-153250</v>
      </c>
      <c r="CC143" s="294">
        <v>-201944.75</v>
      </c>
      <c r="CD143" s="294">
        <v>-289326.2</v>
      </c>
      <c r="CE143" s="294">
        <v>-147849</v>
      </c>
      <c r="CF143" s="294"/>
      <c r="CG143" s="294">
        <v>-5042278</v>
      </c>
      <c r="CH143" s="294">
        <v>-501367</v>
      </c>
      <c r="CI143" s="294">
        <v>-1393340.3</v>
      </c>
      <c r="CJ143" s="294">
        <v>-117873</v>
      </c>
      <c r="CK143" s="294">
        <v>-1044539</v>
      </c>
      <c r="CL143" s="294">
        <v>-268135.2</v>
      </c>
      <c r="CM143" s="294">
        <v>-387252</v>
      </c>
      <c r="CN143" s="294">
        <v>-551903.9</v>
      </c>
      <c r="CO143" s="294">
        <v>-102288.5</v>
      </c>
      <c r="CP143" s="294">
        <v>-140103.49</v>
      </c>
      <c r="CQ143" s="294">
        <v>-24503.88</v>
      </c>
      <c r="CR143" s="294">
        <v>-206835.20000000001</v>
      </c>
      <c r="CS143" s="294">
        <v>-290419</v>
      </c>
      <c r="CT143" s="294"/>
      <c r="CU143" s="294">
        <v>-120657.5</v>
      </c>
      <c r="CV143" s="294"/>
      <c r="CW143" s="294">
        <v>-286809</v>
      </c>
      <c r="CX143" s="294">
        <v>-290123.96000000002</v>
      </c>
      <c r="CY143" s="294">
        <v>-276605</v>
      </c>
      <c r="CZ143" s="294">
        <v>-49213.5</v>
      </c>
      <c r="DA143" s="294">
        <v>-195885</v>
      </c>
      <c r="DB143" s="294">
        <v>-1692234</v>
      </c>
      <c r="DC143" s="294">
        <v>-3246632.88</v>
      </c>
      <c r="DD143" s="294">
        <v>-89750</v>
      </c>
      <c r="DE143" s="294">
        <v>-88281</v>
      </c>
      <c r="DF143" s="294">
        <v>-138780</v>
      </c>
      <c r="DG143" s="294">
        <v>-345957.7</v>
      </c>
      <c r="DH143" s="294"/>
      <c r="DI143" s="294"/>
      <c r="DJ143" s="294"/>
      <c r="DK143" s="294">
        <v>-6931854.6799999997</v>
      </c>
      <c r="DL143" s="294"/>
      <c r="DM143" s="294"/>
      <c r="DN143" s="294">
        <v>0</v>
      </c>
      <c r="DO143" s="294">
        <v>-24500</v>
      </c>
      <c r="DP143" s="294"/>
      <c r="DQ143" s="294">
        <v>0</v>
      </c>
      <c r="DR143" s="294"/>
      <c r="DS143" s="294">
        <v>0</v>
      </c>
      <c r="DT143" s="294">
        <v>-2696333.66</v>
      </c>
      <c r="DU143" s="294">
        <v>-213915</v>
      </c>
      <c r="DV143" s="294"/>
      <c r="DW143" s="294">
        <v>-19500</v>
      </c>
      <c r="DX143" s="294">
        <v>-217049</v>
      </c>
      <c r="DY143" s="294">
        <v>-275788</v>
      </c>
      <c r="DZ143" s="294">
        <v>-41483</v>
      </c>
      <c r="EA143" s="294">
        <v>-3000</v>
      </c>
      <c r="EB143" s="294">
        <v>-494499.5</v>
      </c>
      <c r="EC143" s="294">
        <v>-240750</v>
      </c>
      <c r="ED143" s="294">
        <v>-419113</v>
      </c>
      <c r="EE143" s="294">
        <v>-791290</v>
      </c>
      <c r="EF143" s="294">
        <v>-1353906.75</v>
      </c>
      <c r="EG143" s="294">
        <v>-280857</v>
      </c>
      <c r="EH143" s="294">
        <v>-9396</v>
      </c>
      <c r="EI143" s="294">
        <v>-577606.94999999995</v>
      </c>
      <c r="EJ143" s="294">
        <v>-179678.5</v>
      </c>
      <c r="EK143" s="294"/>
      <c r="EL143" s="294">
        <v>-159337</v>
      </c>
      <c r="EM143" s="294">
        <v>-5875</v>
      </c>
      <c r="EN143" s="294">
        <v>-5792076.5899999999</v>
      </c>
      <c r="EO143" s="294">
        <v>-487842.5</v>
      </c>
      <c r="EP143" s="294">
        <v>-233948.93</v>
      </c>
      <c r="EQ143" s="294">
        <v>-258590</v>
      </c>
      <c r="ER143" s="294">
        <v>-147523</v>
      </c>
      <c r="ES143" s="294">
        <v>-169074</v>
      </c>
      <c r="ET143" s="294">
        <v>-372492.25</v>
      </c>
      <c r="EU143" s="294">
        <v>-1039283.5</v>
      </c>
      <c r="EV143" s="294">
        <v>-280859</v>
      </c>
      <c r="EW143" s="294">
        <v>-3261221.95</v>
      </c>
      <c r="EX143" s="294">
        <v>-62442.75</v>
      </c>
      <c r="EY143" s="294">
        <v>-454870.45</v>
      </c>
      <c r="EZ143" s="294">
        <v>-240319</v>
      </c>
      <c r="FA143" s="294">
        <v>-93375</v>
      </c>
      <c r="FB143" s="294">
        <v>-349777.78</v>
      </c>
      <c r="FC143" s="294">
        <v>-279190</v>
      </c>
      <c r="FD143" s="294">
        <v>-194529.84</v>
      </c>
      <c r="FE143" s="294">
        <v>-47840</v>
      </c>
      <c r="FF143" s="294"/>
      <c r="FG143" s="294">
        <v>-45050</v>
      </c>
      <c r="FH143" s="294">
        <v>-241916</v>
      </c>
      <c r="FI143" s="294">
        <v>-1844429.7</v>
      </c>
      <c r="FJ143" s="294">
        <v>-214940</v>
      </c>
      <c r="FK143" s="294">
        <v>-160974</v>
      </c>
      <c r="FL143" s="294">
        <v>-124563.5</v>
      </c>
      <c r="FM143" s="294">
        <v>-56748</v>
      </c>
      <c r="FN143" s="294">
        <v>-298061</v>
      </c>
      <c r="FO143" s="294"/>
      <c r="FP143" s="294">
        <v>-217885</v>
      </c>
      <c r="FQ143" s="294">
        <v>-9478833.5500000007</v>
      </c>
      <c r="FR143" s="294">
        <v>-24000</v>
      </c>
      <c r="FS143" s="294"/>
      <c r="FT143" s="294"/>
      <c r="FU143" s="294"/>
      <c r="FV143" s="294">
        <v>-187142.5</v>
      </c>
      <c r="FW143" s="294"/>
      <c r="FX143" s="294"/>
      <c r="FY143" s="294"/>
      <c r="FZ143" s="294">
        <v>-110400</v>
      </c>
      <c r="GA143" s="294">
        <v>-1563708.15</v>
      </c>
      <c r="GB143" s="294">
        <v>-950</v>
      </c>
      <c r="GC143" s="294"/>
      <c r="GD143" s="294">
        <v>-283726</v>
      </c>
      <c r="GE143" s="294">
        <v>-842020.8</v>
      </c>
      <c r="GF143" s="294">
        <v>-199325</v>
      </c>
      <c r="GG143" s="294"/>
      <c r="GH143" s="294">
        <v>-292139.46999999997</v>
      </c>
      <c r="GI143" s="294">
        <v>-192145.85</v>
      </c>
      <c r="GJ143" s="294">
        <v>-319879.09999999998</v>
      </c>
      <c r="GK143" s="294"/>
      <c r="GL143" s="294">
        <v>-92158</v>
      </c>
      <c r="GM143" s="294">
        <v>-83932</v>
      </c>
      <c r="GN143" s="294">
        <v>-30705</v>
      </c>
      <c r="GO143" s="294">
        <v>-43693.5</v>
      </c>
      <c r="GP143" s="294"/>
      <c r="GQ143" s="294">
        <v>-2857040.19</v>
      </c>
      <c r="GR143" s="294">
        <v>-326582.40000000002</v>
      </c>
      <c r="GS143" s="294">
        <v>-250690</v>
      </c>
      <c r="GT143" s="294">
        <v>-276270</v>
      </c>
      <c r="GU143" s="294">
        <v>-75898</v>
      </c>
      <c r="GV143" s="294">
        <v>-30368.7</v>
      </c>
      <c r="GW143" s="294">
        <v>-69033</v>
      </c>
      <c r="GX143" s="294">
        <v>-134323</v>
      </c>
      <c r="GY143" s="294"/>
      <c r="GZ143" s="294"/>
      <c r="HA143" s="294">
        <v>-22325</v>
      </c>
      <c r="HB143" s="294">
        <v>-17003</v>
      </c>
      <c r="HC143" s="294">
        <v>-5319512.5</v>
      </c>
      <c r="HD143" s="294">
        <v>0</v>
      </c>
      <c r="HE143" s="294"/>
      <c r="HF143" s="294"/>
      <c r="HG143" s="294">
        <v>-1569170</v>
      </c>
      <c r="HH143" s="294"/>
      <c r="HI143" s="294">
        <v>-150530</v>
      </c>
      <c r="HJ143" s="294">
        <v>-7413007.5999999996</v>
      </c>
      <c r="HK143" s="294">
        <v>-139855</v>
      </c>
      <c r="HL143" s="294">
        <v>-958646.04</v>
      </c>
      <c r="HM143" s="294">
        <v>0</v>
      </c>
      <c r="HN143" s="294">
        <v>-169410.73</v>
      </c>
      <c r="HO143" s="294">
        <v>-6750</v>
      </c>
      <c r="HP143" s="294">
        <v>-54253.56</v>
      </c>
      <c r="HQ143" s="294">
        <v>-142002</v>
      </c>
      <c r="HR143" s="294">
        <v>-2731980</v>
      </c>
      <c r="HS143" s="294">
        <v>-1284791.75</v>
      </c>
      <c r="HT143" s="294">
        <v>-59950</v>
      </c>
      <c r="HU143" s="294"/>
      <c r="HV143" s="294">
        <v>-290350.5</v>
      </c>
      <c r="HW143" s="294">
        <v>-528928.06999999995</v>
      </c>
      <c r="HX143" s="294">
        <v>-241760.29</v>
      </c>
      <c r="HY143" s="294">
        <v>-251036.25</v>
      </c>
      <c r="HZ143" s="294">
        <v>-262219</v>
      </c>
      <c r="IA143" s="294">
        <v>-76573.2</v>
      </c>
      <c r="IB143" s="294">
        <v>-199222.3</v>
      </c>
      <c r="IC143" s="294">
        <v>-1016799.85</v>
      </c>
      <c r="ID143" s="294">
        <v>-21941.200000000001</v>
      </c>
      <c r="IE143" s="294">
        <v>-2318932.9500000002</v>
      </c>
      <c r="IF143" s="294">
        <v>-26795.14</v>
      </c>
      <c r="IG143" s="294"/>
      <c r="IH143" s="294"/>
      <c r="II143" s="294">
        <v>-1085623.22</v>
      </c>
      <c r="IJ143" s="294">
        <v>-68434</v>
      </c>
      <c r="IK143" s="294">
        <v>-179944</v>
      </c>
      <c r="IL143" s="294">
        <v>-625651.64</v>
      </c>
      <c r="IM143" s="294">
        <v>-360612.05</v>
      </c>
      <c r="IN143" s="294">
        <v>-125481</v>
      </c>
      <c r="IO143" s="294">
        <v>-27500</v>
      </c>
      <c r="IP143" s="294">
        <v>-141540</v>
      </c>
      <c r="IQ143" s="294">
        <v>-74480</v>
      </c>
      <c r="IR143" s="294">
        <v>-427413.45</v>
      </c>
      <c r="IS143" s="294">
        <v>-8277139.6299999999</v>
      </c>
      <c r="IT143" s="294">
        <v>-1654487.46</v>
      </c>
      <c r="IU143" s="294">
        <v>0</v>
      </c>
      <c r="IV143" s="294">
        <v>-1001771.5</v>
      </c>
      <c r="IW143" s="294">
        <v>-158090</v>
      </c>
      <c r="IX143" s="294">
        <v>-9630</v>
      </c>
      <c r="IY143" s="294"/>
      <c r="IZ143" s="294"/>
      <c r="JA143" s="294"/>
      <c r="JB143" s="294"/>
      <c r="JC143" s="294"/>
      <c r="JD143" s="294">
        <v>-1750</v>
      </c>
      <c r="JE143" s="294">
        <v>-1661895.45</v>
      </c>
      <c r="JF143" s="294"/>
      <c r="JG143" s="294"/>
      <c r="JH143" s="294"/>
      <c r="JI143" s="294"/>
      <c r="JJ143" s="294"/>
      <c r="JK143" s="294">
        <v>-746018</v>
      </c>
      <c r="JL143" s="294"/>
      <c r="JM143" s="294">
        <v>-17977.5</v>
      </c>
      <c r="JN143" s="294">
        <v>-62800</v>
      </c>
      <c r="JO143" s="294"/>
      <c r="JP143" s="294"/>
      <c r="JQ143" s="294"/>
      <c r="JR143" s="294">
        <v>-3320073.9</v>
      </c>
      <c r="JS143" s="294">
        <v>-2572319.9</v>
      </c>
      <c r="JT143" s="294">
        <v>-274581</v>
      </c>
      <c r="JU143" s="294"/>
      <c r="JV143" s="294">
        <v>-324504</v>
      </c>
      <c r="JW143" s="294">
        <v>-153400</v>
      </c>
      <c r="JX143" s="294"/>
      <c r="JY143" s="294"/>
      <c r="JZ143" s="294"/>
      <c r="KA143" s="294">
        <v>-357365</v>
      </c>
      <c r="KB143" s="294"/>
      <c r="KC143" s="294">
        <v>-477520</v>
      </c>
      <c r="KD143" s="294"/>
      <c r="KE143" s="294">
        <v>-49800</v>
      </c>
      <c r="KF143" s="294">
        <v>-190332.75</v>
      </c>
      <c r="KG143" s="294"/>
      <c r="KH143" s="294">
        <v>-5236120.25</v>
      </c>
      <c r="KI143" s="294">
        <v>-523356</v>
      </c>
      <c r="KJ143" s="294">
        <v>-711819.4</v>
      </c>
      <c r="KK143" s="294">
        <v>-301301.40999999997</v>
      </c>
      <c r="KL143" s="294">
        <v>-544731.85</v>
      </c>
      <c r="KM143" s="294">
        <v>-836169.9</v>
      </c>
      <c r="KN143" s="294">
        <v>-1103569.6100000001</v>
      </c>
      <c r="KO143" s="294"/>
      <c r="KP143" s="294">
        <v>-499207.1</v>
      </c>
      <c r="KQ143" s="294">
        <v>-1202837.21</v>
      </c>
      <c r="KR143" s="294">
        <v>-81740</v>
      </c>
      <c r="KS143" s="294"/>
      <c r="KT143" s="294"/>
      <c r="KU143" s="294"/>
      <c r="KV143" s="294">
        <v>-42300</v>
      </c>
      <c r="KW143" s="294">
        <v>-8391974.6400000006</v>
      </c>
      <c r="KX143" s="294"/>
      <c r="KY143" s="294">
        <v>-4138247.55</v>
      </c>
      <c r="KZ143" s="294"/>
      <c r="LA143" s="294"/>
      <c r="LB143" s="294">
        <v>-33600</v>
      </c>
      <c r="LC143" s="294"/>
      <c r="LD143" s="294">
        <v>-11900</v>
      </c>
      <c r="LE143" s="294">
        <v>-333421</v>
      </c>
      <c r="LF143" s="294">
        <v>-20683</v>
      </c>
      <c r="LG143" s="294">
        <v>-6817836.5</v>
      </c>
      <c r="LH143" s="294">
        <v>-804782.6</v>
      </c>
      <c r="LI143" s="294">
        <v>-1127138</v>
      </c>
      <c r="LJ143" s="294">
        <v>-2641260</v>
      </c>
      <c r="LK143" s="294">
        <v>-544247.06000000006</v>
      </c>
      <c r="LL143" s="294"/>
      <c r="LM143" s="294">
        <v>-238150</v>
      </c>
      <c r="LN143" s="294"/>
      <c r="LO143" s="294">
        <v>-695232</v>
      </c>
      <c r="LP143" s="294"/>
      <c r="LQ143" s="294">
        <v>-290530</v>
      </c>
      <c r="LR143" s="294">
        <v>-1276696.5</v>
      </c>
      <c r="LS143" s="294">
        <v>-122237</v>
      </c>
      <c r="LT143" s="294">
        <v>-165976.5</v>
      </c>
      <c r="LU143" s="294">
        <v>-6880510</v>
      </c>
      <c r="LV143" s="294">
        <v>-2640844.7400000002</v>
      </c>
      <c r="LW143" s="294"/>
      <c r="LX143" s="294"/>
      <c r="LY143" s="294">
        <v>0</v>
      </c>
      <c r="LZ143" s="294">
        <v>-1577121.5</v>
      </c>
      <c r="MA143" s="294">
        <v>-801552.1</v>
      </c>
      <c r="MB143" s="294"/>
      <c r="MC143" s="294">
        <v>-421034.5</v>
      </c>
      <c r="MD143" s="294">
        <v>-1683982</v>
      </c>
      <c r="ME143" s="294">
        <v>-633892</v>
      </c>
      <c r="MF143" s="294">
        <v>-549341.6</v>
      </c>
      <c r="MG143" s="294">
        <v>-7340612.96</v>
      </c>
      <c r="MH143" s="294"/>
      <c r="MI143" s="294">
        <v>-119065</v>
      </c>
      <c r="MJ143" s="294"/>
      <c r="MK143" s="294">
        <v>-297525</v>
      </c>
      <c r="ML143" s="294">
        <v>-466472</v>
      </c>
      <c r="MM143" s="294"/>
      <c r="MN143" s="294">
        <v>-267069.59999999998</v>
      </c>
      <c r="MO143" s="294">
        <v>-161405.9</v>
      </c>
      <c r="MP143" s="294">
        <v>-491125</v>
      </c>
      <c r="MQ143" s="294"/>
      <c r="MR143" s="294">
        <v>-134825</v>
      </c>
      <c r="MS143" s="294">
        <v>-4484053.2</v>
      </c>
      <c r="MT143" s="294">
        <v>-151722</v>
      </c>
      <c r="MU143" s="294">
        <v>-269465</v>
      </c>
      <c r="MV143" s="294">
        <v>-367306</v>
      </c>
      <c r="MW143" s="294"/>
      <c r="MX143" s="294">
        <v>-54815</v>
      </c>
      <c r="MY143" s="294">
        <v>-1560881.61</v>
      </c>
      <c r="MZ143" s="294">
        <v>-1611070</v>
      </c>
      <c r="NA143" s="294">
        <v>-521967.55</v>
      </c>
      <c r="NB143" s="294">
        <v>-38120</v>
      </c>
      <c r="NC143" s="294">
        <v>-83946</v>
      </c>
      <c r="ND143" s="294">
        <v>-8845799.0199999996</v>
      </c>
      <c r="NE143" s="294">
        <v>-1826254.23</v>
      </c>
      <c r="NF143" s="294">
        <v>0</v>
      </c>
      <c r="NG143" s="294">
        <v>-4082943</v>
      </c>
      <c r="NH143" s="294">
        <v>-110048</v>
      </c>
      <c r="NI143" s="294">
        <v>-764029.29</v>
      </c>
      <c r="NJ143" s="294">
        <v>-163237.99</v>
      </c>
      <c r="NK143" s="294">
        <v>-198585.99</v>
      </c>
      <c r="NL143" s="294">
        <v>-59644.56</v>
      </c>
      <c r="NM143" s="294">
        <v>-228745</v>
      </c>
      <c r="NN143" s="294"/>
      <c r="NO143" s="294">
        <v>-188017</v>
      </c>
      <c r="NP143" s="294">
        <v>-1778153</v>
      </c>
      <c r="NQ143" s="294"/>
      <c r="NR143" s="294">
        <v>0</v>
      </c>
      <c r="NS143" s="294"/>
      <c r="NT143" s="294"/>
      <c r="NU143" s="294"/>
      <c r="NV143" s="294">
        <v>-16725</v>
      </c>
      <c r="NW143" s="294"/>
      <c r="NX143" s="294">
        <v>-943876.49</v>
      </c>
      <c r="NY143" s="294"/>
      <c r="NZ143" s="294">
        <v>-122575</v>
      </c>
      <c r="OA143" s="294"/>
      <c r="OB143" s="294">
        <v>-24900</v>
      </c>
      <c r="OC143" s="294">
        <v>-139500</v>
      </c>
      <c r="OD143" s="294">
        <v>-11050644.18</v>
      </c>
      <c r="OE143" s="294">
        <v>-878344</v>
      </c>
      <c r="OF143" s="294">
        <v>-984206.98</v>
      </c>
      <c r="OG143" s="294">
        <v>-2520786.65</v>
      </c>
      <c r="OH143" s="294">
        <v>-562939.5</v>
      </c>
      <c r="OI143" s="294">
        <v>-2899017</v>
      </c>
      <c r="OJ143" s="294"/>
      <c r="OK143" s="294">
        <v>-720278.75</v>
      </c>
      <c r="OL143" s="294"/>
      <c r="OM143" s="294">
        <v>-9432607</v>
      </c>
      <c r="ON143" s="294">
        <v>-345803.04</v>
      </c>
      <c r="OO143" s="294">
        <v>-5878017</v>
      </c>
      <c r="OP143" s="294">
        <v>0</v>
      </c>
      <c r="OQ143" s="294"/>
      <c r="OR143" s="294">
        <v>-339354.58</v>
      </c>
      <c r="OS143" s="294">
        <v>-1103217</v>
      </c>
      <c r="OT143" s="294"/>
      <c r="OU143" s="294">
        <v>-326840.42</v>
      </c>
      <c r="OV143" s="294"/>
      <c r="OW143" s="294">
        <v>-325727</v>
      </c>
      <c r="OX143" s="294">
        <v>-772722</v>
      </c>
      <c r="OY143" s="294">
        <v>-227496.95</v>
      </c>
      <c r="OZ143" s="294">
        <v>-458537.65</v>
      </c>
      <c r="PA143" s="294"/>
      <c r="PB143" s="294">
        <v>-3828965.92</v>
      </c>
      <c r="PC143" s="294">
        <v>0</v>
      </c>
      <c r="PD143" s="294">
        <v>-127181</v>
      </c>
      <c r="PE143" s="294">
        <v>-35000</v>
      </c>
      <c r="PF143" s="294">
        <v>-117769</v>
      </c>
      <c r="PG143" s="294">
        <v>-1150291</v>
      </c>
      <c r="PH143" s="294"/>
      <c r="PI143" s="294"/>
      <c r="PJ143" s="294">
        <v>-433735.85</v>
      </c>
      <c r="PK143" s="294">
        <v>-150445</v>
      </c>
      <c r="PL143" s="294"/>
      <c r="PM143" s="294"/>
      <c r="PN143" s="294">
        <v>-108040</v>
      </c>
      <c r="PO143" s="294">
        <v>-1027528.36</v>
      </c>
      <c r="PP143" s="294"/>
      <c r="PQ143" s="294">
        <v>-266515.84999999998</v>
      </c>
      <c r="PR143" s="294">
        <v>-167934</v>
      </c>
      <c r="PS143" s="294"/>
      <c r="PT143" s="294">
        <v>-7011866.1699999999</v>
      </c>
      <c r="PU143" s="294"/>
      <c r="PV143" s="294"/>
      <c r="PW143" s="294"/>
      <c r="PX143" s="294">
        <v>-490440</v>
      </c>
      <c r="PY143" s="294">
        <v>-80729.5</v>
      </c>
      <c r="PZ143" s="294"/>
      <c r="QA143" s="294"/>
      <c r="QB143" s="294">
        <v>-201495</v>
      </c>
      <c r="QC143" s="294"/>
      <c r="QD143" s="294">
        <v>-48650</v>
      </c>
      <c r="QE143" s="294">
        <v>-166285</v>
      </c>
      <c r="QF143" s="294">
        <v>-359665</v>
      </c>
      <c r="QG143" s="294">
        <v>-32500</v>
      </c>
      <c r="QH143" s="294">
        <v>-28392</v>
      </c>
      <c r="QI143" s="294">
        <v>-870000</v>
      </c>
      <c r="QJ143" s="294"/>
      <c r="QK143" s="294">
        <v>-46796.81</v>
      </c>
      <c r="QL143" s="294">
        <v>-175243.5</v>
      </c>
      <c r="QM143" s="294">
        <v>-983874.02</v>
      </c>
      <c r="QN143" s="294">
        <v>-1198665.1499999999</v>
      </c>
      <c r="QO143" s="294"/>
      <c r="QP143" s="294"/>
      <c r="QQ143" s="294">
        <v>-27665</v>
      </c>
      <c r="QR143" s="294"/>
      <c r="QS143" s="294"/>
      <c r="QT143" s="294">
        <v>-2222809</v>
      </c>
      <c r="QU143" s="294">
        <v>-256340</v>
      </c>
      <c r="QV143" s="294">
        <v>-1259500</v>
      </c>
      <c r="QW143" s="294">
        <v>-321553</v>
      </c>
      <c r="QX143" s="294">
        <v>-54000</v>
      </c>
      <c r="QY143" s="294">
        <v>-990215</v>
      </c>
      <c r="QZ143" s="294"/>
      <c r="RA143" s="294">
        <v>-236528.76</v>
      </c>
      <c r="RB143" s="294">
        <v>-297307</v>
      </c>
      <c r="RC143" s="294">
        <v>-217001.5</v>
      </c>
      <c r="RD143" s="294">
        <v>-189117.8</v>
      </c>
      <c r="RE143" s="294">
        <v>-173750</v>
      </c>
      <c r="RF143" s="294">
        <v>-46450</v>
      </c>
      <c r="RG143" s="294">
        <v>-1509687</v>
      </c>
      <c r="RH143" s="294">
        <v>-737990</v>
      </c>
      <c r="RI143" s="294">
        <v>-220830</v>
      </c>
      <c r="RJ143" s="294">
        <v>-11390</v>
      </c>
      <c r="RK143" s="294">
        <v>-175720</v>
      </c>
      <c r="RL143" s="294"/>
      <c r="RM143" s="294">
        <v>-1067112.5</v>
      </c>
      <c r="RN143" s="294">
        <v>-209310</v>
      </c>
      <c r="RO143" s="294">
        <v>-607224.81000000006</v>
      </c>
      <c r="RP143" s="294">
        <v>-1267480.94</v>
      </c>
      <c r="RQ143" s="294">
        <v>-2384940.7000000002</v>
      </c>
      <c r="RR143" s="294">
        <v>-57884</v>
      </c>
      <c r="RS143" s="294"/>
      <c r="RT143" s="294"/>
      <c r="RU143" s="294">
        <v>-298054.5</v>
      </c>
      <c r="RV143" s="294">
        <v>-207811</v>
      </c>
      <c r="RW143" s="294">
        <v>-296783</v>
      </c>
      <c r="RX143" s="294">
        <v>-104300</v>
      </c>
      <c r="RY143" s="294">
        <v>-94530</v>
      </c>
      <c r="RZ143" s="294">
        <v>-191908.97</v>
      </c>
      <c r="SA143" s="294">
        <v>-2598712</v>
      </c>
      <c r="SB143" s="294">
        <v>-214036</v>
      </c>
      <c r="SC143" s="294">
        <v>-17000</v>
      </c>
      <c r="SD143" s="294">
        <v>0</v>
      </c>
      <c r="SE143" s="294">
        <v>-12500</v>
      </c>
      <c r="SF143" s="294"/>
      <c r="SG143" s="294"/>
      <c r="SH143" s="294">
        <v>-53605</v>
      </c>
      <c r="SI143" s="294">
        <v>-216813</v>
      </c>
      <c r="SJ143" s="294">
        <v>-224305</v>
      </c>
      <c r="SK143" s="294">
        <v>-165225</v>
      </c>
      <c r="SL143" s="294">
        <v>-29950</v>
      </c>
      <c r="SM143" s="294">
        <v>-1717242.85</v>
      </c>
      <c r="SN143" s="294">
        <v>-271844.15000000002</v>
      </c>
      <c r="SO143" s="294">
        <v>-23950</v>
      </c>
      <c r="SP143" s="294">
        <v>-23240</v>
      </c>
      <c r="SQ143" s="294">
        <v>-310312.95</v>
      </c>
      <c r="SR143" s="294">
        <v>-268044.45</v>
      </c>
      <c r="SS143" s="294">
        <v>-26900</v>
      </c>
      <c r="ST143" s="294">
        <v>-120525</v>
      </c>
      <c r="SU143" s="294">
        <v>-2137652</v>
      </c>
      <c r="SV143" s="294">
        <v>-219175</v>
      </c>
      <c r="SW143" s="294">
        <v>-240212</v>
      </c>
      <c r="SX143" s="294">
        <v>-194975</v>
      </c>
      <c r="SY143" s="294">
        <v>-49865</v>
      </c>
      <c r="SZ143" s="294">
        <v>-106705</v>
      </c>
      <c r="TA143" s="294">
        <v>-175345</v>
      </c>
      <c r="TB143" s="294">
        <v>-304230.5</v>
      </c>
      <c r="TC143" s="294">
        <v>-126970</v>
      </c>
      <c r="TD143" s="294">
        <v>-179294.5</v>
      </c>
      <c r="TE143" s="294">
        <v>-74941</v>
      </c>
      <c r="TF143" s="294">
        <v>-496715.5</v>
      </c>
      <c r="TG143" s="294">
        <v>-150650</v>
      </c>
      <c r="TH143" s="294">
        <v>-90925</v>
      </c>
      <c r="TI143" s="294"/>
      <c r="TJ143" s="294">
        <v>-77425</v>
      </c>
      <c r="TK143" s="294">
        <v>-104266</v>
      </c>
      <c r="TL143" s="294">
        <v>-279411</v>
      </c>
      <c r="TM143" s="294">
        <v>-141030</v>
      </c>
      <c r="TN143" s="294">
        <v>-98995</v>
      </c>
      <c r="TO143" s="294">
        <v>-129348</v>
      </c>
      <c r="TP143" s="294">
        <v>-393050</v>
      </c>
      <c r="TQ143" s="294">
        <v>-159280</v>
      </c>
      <c r="TR143" s="294">
        <v>-539976</v>
      </c>
      <c r="TS143" s="294">
        <v>-361403</v>
      </c>
      <c r="TT143" s="294">
        <v>-96911</v>
      </c>
      <c r="TU143" s="294">
        <v>-57665</v>
      </c>
      <c r="TV143" s="294">
        <v>-60900</v>
      </c>
      <c r="TW143" s="294">
        <v>-236161.6</v>
      </c>
      <c r="TX143" s="294">
        <v>-209638.5</v>
      </c>
      <c r="TY143" s="294">
        <v>-2501878</v>
      </c>
      <c r="TZ143" s="294">
        <v>-193807</v>
      </c>
      <c r="UA143" s="294">
        <v>-3103667.74</v>
      </c>
      <c r="UB143" s="294">
        <v>-530059</v>
      </c>
      <c r="UC143" s="294">
        <v>-103175</v>
      </c>
      <c r="UD143" s="294">
        <v>-118888.55</v>
      </c>
      <c r="UE143" s="294">
        <v>-3339043.32</v>
      </c>
      <c r="UF143" s="294">
        <v>-134702</v>
      </c>
      <c r="UG143" s="294">
        <v>-60737</v>
      </c>
      <c r="UH143" s="294">
        <v>-107689</v>
      </c>
      <c r="UI143" s="294">
        <v>-316178</v>
      </c>
      <c r="UJ143" s="294">
        <v>-2306774.46</v>
      </c>
      <c r="UK143" s="294">
        <v>-99540</v>
      </c>
      <c r="UL143" s="294">
        <v>-293282.15000000002</v>
      </c>
      <c r="UM143" s="294">
        <v>-84760.2</v>
      </c>
      <c r="UN143" s="294">
        <v>-177726</v>
      </c>
      <c r="UO143" s="294">
        <v>-202336</v>
      </c>
      <c r="UP143" s="294"/>
      <c r="UQ143" s="294">
        <v>-336400</v>
      </c>
      <c r="UR143" s="294"/>
      <c r="US143" s="294">
        <v>-1661442.37</v>
      </c>
      <c r="UT143" s="294"/>
      <c r="UU143" s="294">
        <v>-71435</v>
      </c>
      <c r="UV143" s="294">
        <v>-414782</v>
      </c>
      <c r="UW143" s="294"/>
      <c r="UX143" s="294">
        <v>-722855.25</v>
      </c>
      <c r="UY143" s="294">
        <v>-260590.7</v>
      </c>
      <c r="UZ143" s="294">
        <v>-132680</v>
      </c>
      <c r="VA143" s="294">
        <v>-185000</v>
      </c>
      <c r="VB143" s="294">
        <v>-340381.93</v>
      </c>
      <c r="VC143" s="294">
        <v>-52160</v>
      </c>
      <c r="VD143" s="294">
        <v>-178966.55</v>
      </c>
      <c r="VE143" s="294">
        <v>-99501</v>
      </c>
      <c r="VF143" s="294">
        <v>-49500</v>
      </c>
      <c r="VG143" s="294">
        <v>-73752.399999999994</v>
      </c>
      <c r="VH143" s="294">
        <v>-674346</v>
      </c>
      <c r="VI143" s="294">
        <v>-186150</v>
      </c>
      <c r="VJ143" s="294">
        <v>-156069.78</v>
      </c>
      <c r="VK143" s="294"/>
      <c r="VL143" s="294">
        <v>-2524560</v>
      </c>
      <c r="VM143" s="294"/>
      <c r="VN143" s="294">
        <v>-172630</v>
      </c>
      <c r="VO143" s="294"/>
      <c r="VP143" s="294">
        <v>-187170</v>
      </c>
      <c r="VQ143" s="294">
        <v>-228956</v>
      </c>
      <c r="VR143" s="294">
        <v>-186098.25</v>
      </c>
      <c r="VS143" s="294"/>
      <c r="VT143" s="294"/>
      <c r="VU143" s="294">
        <v>-4584476.8</v>
      </c>
      <c r="VV143" s="294">
        <v>0</v>
      </c>
      <c r="VW143" s="294">
        <v>-76820.600000000006</v>
      </c>
      <c r="VX143" s="294"/>
      <c r="VY143" s="294">
        <v>0</v>
      </c>
      <c r="VZ143" s="294"/>
      <c r="WA143" s="294"/>
      <c r="WB143" s="294">
        <v>-302244.7</v>
      </c>
      <c r="WC143" s="294"/>
      <c r="WD143" s="294"/>
      <c r="WE143" s="294">
        <v>-273058.3</v>
      </c>
      <c r="WF143" s="294">
        <v>-432360.8</v>
      </c>
      <c r="WG143" s="294">
        <v>-222484</v>
      </c>
      <c r="WH143" s="294">
        <v>-291870</v>
      </c>
      <c r="WI143" s="294">
        <v>-90516</v>
      </c>
      <c r="WJ143" s="294">
        <v>-118373</v>
      </c>
      <c r="WK143" s="294">
        <v>-99510</v>
      </c>
      <c r="WL143" s="294">
        <v>-75920</v>
      </c>
      <c r="WM143" s="294"/>
      <c r="WN143" s="294">
        <v>-551410.5</v>
      </c>
      <c r="WO143" s="294">
        <v>-195707</v>
      </c>
      <c r="WP143" s="294"/>
      <c r="WQ143" s="294">
        <v>-606422.92000000004</v>
      </c>
      <c r="WR143" s="294">
        <v>-451829.58</v>
      </c>
      <c r="WS143" s="294"/>
      <c r="WT143" s="294">
        <v>-768224.5</v>
      </c>
      <c r="WU143" s="294">
        <v>-2431622.4</v>
      </c>
      <c r="WV143" s="294"/>
      <c r="WW143" s="294">
        <v>-47075.4</v>
      </c>
      <c r="WX143" s="294">
        <v>-138534.29999999999</v>
      </c>
      <c r="WY143" s="294"/>
      <c r="WZ143" s="294">
        <v>-179491.57</v>
      </c>
      <c r="XA143" s="294"/>
      <c r="XB143" s="294">
        <v>-386315</v>
      </c>
      <c r="XC143" s="294">
        <v>-956913.05</v>
      </c>
      <c r="XD143" s="294">
        <v>-39950</v>
      </c>
      <c r="XE143" s="294"/>
      <c r="XF143" s="294"/>
      <c r="XG143" s="294">
        <v>-277456.31</v>
      </c>
      <c r="XH143" s="294">
        <v>-3914631.56</v>
      </c>
      <c r="XI143" s="294">
        <v>-337203.65</v>
      </c>
      <c r="XJ143" s="294">
        <v>-321217.5</v>
      </c>
      <c r="XK143" s="294">
        <v>-1220685.1100000001</v>
      </c>
      <c r="XL143" s="294">
        <v>-403300.38</v>
      </c>
      <c r="XM143" s="294">
        <v>-195977</v>
      </c>
      <c r="XN143" s="294">
        <v>-77460</v>
      </c>
      <c r="XO143" s="294">
        <v>-289675</v>
      </c>
      <c r="XP143" s="294">
        <v>-162170</v>
      </c>
      <c r="XQ143" s="294">
        <v>-208661.75</v>
      </c>
      <c r="XR143" s="294">
        <v>-179063.95</v>
      </c>
      <c r="XS143" s="294">
        <v>-315920.25</v>
      </c>
      <c r="XT143" s="294">
        <v>-72328</v>
      </c>
      <c r="XU143" s="294">
        <v>-159910.9</v>
      </c>
      <c r="XV143" s="294">
        <v>-13450</v>
      </c>
      <c r="XW143" s="294">
        <v>-137886</v>
      </c>
      <c r="XX143" s="294">
        <v>-76118</v>
      </c>
      <c r="XY143" s="294">
        <v>-82392.75</v>
      </c>
      <c r="XZ143" s="294">
        <v>-57320</v>
      </c>
      <c r="YA143" s="294">
        <v>-107495</v>
      </c>
      <c r="YB143" s="294">
        <v>-98320</v>
      </c>
      <c r="YC143" s="294">
        <v>-262929.95</v>
      </c>
      <c r="YD143" s="294">
        <v>-165415</v>
      </c>
      <c r="YE143" s="294">
        <v>-5034653.71</v>
      </c>
      <c r="YF143" s="294"/>
      <c r="YG143" s="294"/>
      <c r="YH143" s="294"/>
      <c r="YI143" s="294"/>
      <c r="YJ143" s="294"/>
      <c r="YK143" s="294"/>
      <c r="YL143" s="294"/>
      <c r="YM143" s="294"/>
      <c r="YN143" s="294"/>
      <c r="YO143" s="294"/>
      <c r="YP143" s="294"/>
      <c r="YQ143" s="294"/>
      <c r="YR143" s="294"/>
      <c r="YS143" s="294"/>
      <c r="YT143" s="294"/>
      <c r="YU143" s="294"/>
      <c r="YV143" s="294"/>
      <c r="YW143" s="294">
        <v>-241062</v>
      </c>
      <c r="YX143" s="294">
        <v>-22725</v>
      </c>
      <c r="YY143" s="294">
        <v>-210700</v>
      </c>
      <c r="YZ143" s="294"/>
      <c r="ZA143" s="294">
        <v>-181262</v>
      </c>
      <c r="ZB143" s="294">
        <v>-106226</v>
      </c>
      <c r="ZC143" s="294">
        <v>-2621659.2999999998</v>
      </c>
      <c r="ZD143" s="294">
        <v>-43265</v>
      </c>
      <c r="ZE143" s="294">
        <v>-558050</v>
      </c>
      <c r="ZF143" s="294">
        <v>-293505</v>
      </c>
      <c r="ZG143" s="294">
        <v>-49650</v>
      </c>
      <c r="ZH143" s="294">
        <v>-213660</v>
      </c>
      <c r="ZI143" s="294">
        <v>-186835</v>
      </c>
      <c r="ZJ143" s="294">
        <v>-166000</v>
      </c>
      <c r="ZK143" s="294">
        <v>-205103</v>
      </c>
      <c r="ZL143" s="294">
        <v>-3508874</v>
      </c>
      <c r="ZM143" s="294">
        <v>-434049.5</v>
      </c>
      <c r="ZN143" s="294">
        <v>-1262823</v>
      </c>
      <c r="ZO143" s="294"/>
      <c r="ZP143" s="294">
        <v>-269366.5</v>
      </c>
      <c r="ZQ143" s="294">
        <v>-308589.2</v>
      </c>
      <c r="ZR143" s="294">
        <v>-338271.95</v>
      </c>
      <c r="ZS143" s="294">
        <v>-720406.55</v>
      </c>
      <c r="ZT143" s="294"/>
      <c r="ZU143" s="294">
        <v>-1305186.25</v>
      </c>
      <c r="ZV143" s="294">
        <v>-95165</v>
      </c>
      <c r="ZW143" s="294">
        <v>-190700</v>
      </c>
      <c r="ZX143" s="294"/>
      <c r="ZY143" s="294"/>
      <c r="ZZ143" s="294">
        <v>-27500</v>
      </c>
      <c r="AAA143" s="294">
        <v>-388788.6</v>
      </c>
      <c r="AAB143" s="294">
        <v>-180935.62</v>
      </c>
      <c r="AAC143" s="294"/>
      <c r="AAD143" s="294">
        <v>-227855</v>
      </c>
      <c r="AAE143" s="294">
        <v>-334123.5</v>
      </c>
      <c r="AAF143" s="294"/>
      <c r="AAG143" s="294"/>
      <c r="AAH143" s="294"/>
      <c r="AAI143" s="294">
        <v>-299057.8</v>
      </c>
      <c r="AAJ143" s="294">
        <v>-775580.25</v>
      </c>
      <c r="AAK143" s="294">
        <v>-263478</v>
      </c>
      <c r="AAL143" s="294">
        <v>-185291</v>
      </c>
      <c r="AAM143" s="294"/>
      <c r="AAN143" s="294">
        <v>-513225.75</v>
      </c>
      <c r="AAO143" s="294">
        <v>-12822546.65</v>
      </c>
      <c r="AAP143" s="294">
        <v>-10930</v>
      </c>
      <c r="AAQ143" s="294"/>
      <c r="AAR143" s="294"/>
      <c r="AAS143" s="294">
        <v>-306019</v>
      </c>
      <c r="AAT143" s="294"/>
      <c r="AAU143" s="294">
        <v>-303723</v>
      </c>
      <c r="AAV143" s="294">
        <v>-1997678.8</v>
      </c>
      <c r="AAW143" s="294">
        <v>-1111940</v>
      </c>
      <c r="AAX143" s="294">
        <v>-171125.41</v>
      </c>
      <c r="AAY143" s="294">
        <v>-1393687</v>
      </c>
      <c r="AAZ143" s="294">
        <v>-5343261</v>
      </c>
      <c r="ABA143" s="294">
        <v>0</v>
      </c>
      <c r="ABB143" s="294"/>
      <c r="ABC143" s="294">
        <v>-448962.4</v>
      </c>
      <c r="ABD143" s="294">
        <v>-214249</v>
      </c>
      <c r="ABE143" s="294">
        <v>-33200</v>
      </c>
      <c r="ABF143" s="294">
        <v>0</v>
      </c>
      <c r="ABG143" s="294"/>
      <c r="ABH143" s="294">
        <v>-3637398.35</v>
      </c>
      <c r="ABI143" s="294">
        <v>-1452214.15</v>
      </c>
      <c r="ABJ143" s="294">
        <v>-614836.91</v>
      </c>
      <c r="ABK143" s="294">
        <v>0</v>
      </c>
      <c r="ABL143" s="294">
        <v>-374085</v>
      </c>
      <c r="ABM143" s="294">
        <v>-473662.48</v>
      </c>
      <c r="ABN143" s="294"/>
      <c r="ABO143" s="294">
        <v>-4788919</v>
      </c>
      <c r="ABP143" s="294">
        <v>-664578.94999999995</v>
      </c>
      <c r="ABQ143" s="294">
        <v>-248922</v>
      </c>
      <c r="ABR143" s="294">
        <v>-672544.75</v>
      </c>
      <c r="ABS143" s="294"/>
      <c r="ABT143" s="294">
        <v>-444842</v>
      </c>
      <c r="ABU143" s="294">
        <v>-185892</v>
      </c>
      <c r="ABV143" s="294">
        <v>-306306</v>
      </c>
      <c r="ABW143" s="294">
        <v>-50740</v>
      </c>
      <c r="ABX143" s="294">
        <v>-421786.11</v>
      </c>
      <c r="ABY143" s="294">
        <v>-79775</v>
      </c>
      <c r="ABZ143" s="294"/>
      <c r="ACA143" s="294">
        <v>-514363.86</v>
      </c>
      <c r="ACB143" s="294">
        <v>-274346</v>
      </c>
      <c r="ACC143" s="294">
        <v>-145547</v>
      </c>
      <c r="ACD143" s="294"/>
      <c r="ACE143" s="294">
        <v>-591342.19999999995</v>
      </c>
      <c r="ACF143" s="294">
        <v>-349703</v>
      </c>
      <c r="ACG143" s="294">
        <v>-881025.9</v>
      </c>
      <c r="ACH143" s="294">
        <v>-74207.5</v>
      </c>
      <c r="ACI143" s="294">
        <v>-10610852.1</v>
      </c>
      <c r="ACJ143" s="294">
        <v>-136890</v>
      </c>
      <c r="ACK143" s="294">
        <v>-294065.13</v>
      </c>
      <c r="ACL143" s="294">
        <v>-25554</v>
      </c>
      <c r="ACM143" s="294"/>
      <c r="ACN143" s="294">
        <v>-313165</v>
      </c>
      <c r="ACO143" s="294">
        <v>-500750</v>
      </c>
      <c r="ACP143" s="294">
        <v>-2148940</v>
      </c>
      <c r="ACQ143" s="294">
        <v>-3517471</v>
      </c>
      <c r="ACR143" s="294"/>
      <c r="ACS143" s="294">
        <v>-264351</v>
      </c>
      <c r="ACT143" s="294">
        <v>-195001.5</v>
      </c>
      <c r="ACU143" s="294">
        <v>0</v>
      </c>
      <c r="ACV143" s="294">
        <v>-7358176.7999999998</v>
      </c>
      <c r="ACW143" s="294">
        <v>-357139</v>
      </c>
      <c r="ACX143" s="294">
        <v>-172267.5</v>
      </c>
      <c r="ACY143" s="294">
        <v>-98437.5</v>
      </c>
      <c r="ACZ143" s="294">
        <v>-318896.5</v>
      </c>
      <c r="ADA143" s="294"/>
      <c r="ADB143" s="294"/>
      <c r="ADC143" s="294">
        <v>-412119</v>
      </c>
      <c r="ADD143" s="294">
        <v>-292075</v>
      </c>
      <c r="ADE143" s="294">
        <v>-589565.03</v>
      </c>
      <c r="ADF143" s="294">
        <v>-1174583</v>
      </c>
      <c r="ADG143" s="294">
        <v>-1861178.72</v>
      </c>
      <c r="ADH143" s="294"/>
      <c r="ADI143" s="294">
        <v>-161100</v>
      </c>
      <c r="ADJ143" s="294">
        <v>-180010</v>
      </c>
      <c r="ADK143" s="294"/>
      <c r="ADL143" s="294">
        <v>-15800</v>
      </c>
      <c r="ADM143" s="294">
        <v>-133200</v>
      </c>
      <c r="ADN143" s="294">
        <v>-144285</v>
      </c>
      <c r="ADO143" s="294"/>
      <c r="ADP143" s="294">
        <v>-34320</v>
      </c>
      <c r="ADQ143" s="294">
        <v>-1136228.25</v>
      </c>
      <c r="ADR143" s="294"/>
      <c r="ADS143" s="294">
        <v>-3622443.77</v>
      </c>
      <c r="ADT143" s="294"/>
      <c r="ADU143" s="294">
        <v>-223017</v>
      </c>
      <c r="ADV143" s="294">
        <v>-211925.07</v>
      </c>
      <c r="ADW143" s="294">
        <v>-287384.5</v>
      </c>
      <c r="ADX143" s="294"/>
      <c r="ADY143" s="294">
        <v>-6031531</v>
      </c>
      <c r="ADZ143" s="294">
        <v>-2248075.66</v>
      </c>
      <c r="AEA143" s="294">
        <v>-1433883.75</v>
      </c>
      <c r="AEB143" s="294">
        <v>-311877.5</v>
      </c>
      <c r="AEC143" s="294">
        <v>-37945</v>
      </c>
      <c r="AED143" s="294">
        <v>-1090113.75</v>
      </c>
      <c r="AEE143" s="294">
        <v>-452183.86</v>
      </c>
      <c r="AEF143" s="294">
        <v>-856594.5</v>
      </c>
      <c r="AEG143" s="294"/>
      <c r="AEH143" s="294">
        <v>-465641.63</v>
      </c>
      <c r="AEI143" s="294">
        <v>-395757.55</v>
      </c>
      <c r="AEJ143" s="294">
        <v>-436851</v>
      </c>
      <c r="AEK143" s="294">
        <v>-359397.20999999996</v>
      </c>
      <c r="AEL143" s="294">
        <v>-581017.56999999995</v>
      </c>
      <c r="AEM143" s="294">
        <v>-415360.75</v>
      </c>
      <c r="AEN143" s="294">
        <v>-447238.9</v>
      </c>
      <c r="AEO143" s="294">
        <v>-141737.1</v>
      </c>
      <c r="AEP143" s="294">
        <v>-1508879</v>
      </c>
      <c r="AEQ143" s="294">
        <v>-110490</v>
      </c>
      <c r="AER143" s="294">
        <v>-1035093.22</v>
      </c>
      <c r="AES143" s="294">
        <v>-3362861.86</v>
      </c>
      <c r="AET143" s="294"/>
      <c r="AEU143" s="294">
        <v>-835670</v>
      </c>
      <c r="AEV143" s="294">
        <v>0</v>
      </c>
      <c r="AEW143" s="294">
        <v>-393424.15</v>
      </c>
      <c r="AEX143" s="294">
        <v>-61310</v>
      </c>
      <c r="AEY143" s="294">
        <v>-421437.5</v>
      </c>
      <c r="AEZ143" s="294">
        <v>-137758</v>
      </c>
      <c r="AFA143" s="294">
        <v>-297619.34999999998</v>
      </c>
      <c r="AFB143" s="294">
        <v>-455564.25</v>
      </c>
      <c r="AFC143" s="294">
        <v>-2757599.77</v>
      </c>
      <c r="AFD143" s="294">
        <v>-1799403.6</v>
      </c>
      <c r="AFE143" s="294"/>
      <c r="AFF143" s="294"/>
      <c r="AFG143" s="294"/>
      <c r="AFH143" s="294"/>
      <c r="AFI143" s="294"/>
      <c r="AFJ143" s="294"/>
      <c r="AFK143" s="294"/>
      <c r="AFL143" s="294"/>
      <c r="AFM143" s="294">
        <v>-153250</v>
      </c>
      <c r="AFN143" s="294">
        <v>-52250</v>
      </c>
      <c r="AFO143" s="294">
        <v>0</v>
      </c>
      <c r="AFP143" s="294">
        <v>-3629368</v>
      </c>
      <c r="AFQ143" s="294">
        <v>-79320</v>
      </c>
      <c r="AFR143" s="294"/>
      <c r="AFS143" s="294">
        <v>-48200</v>
      </c>
      <c r="AFT143" s="294">
        <v>0</v>
      </c>
      <c r="AFU143" s="294">
        <v>0</v>
      </c>
      <c r="AFV143" s="294">
        <v>-1200</v>
      </c>
      <c r="AFW143" s="294"/>
      <c r="AFX143" s="294">
        <v>0</v>
      </c>
      <c r="AFY143" s="294">
        <v>0</v>
      </c>
      <c r="AFZ143" s="294">
        <v>-189909.8</v>
      </c>
      <c r="AGA143" s="294">
        <v>-7500</v>
      </c>
      <c r="AGB143" s="294">
        <v>-3585861.37</v>
      </c>
      <c r="AGC143" s="294"/>
      <c r="AGD143" s="294"/>
      <c r="AGE143" s="294">
        <v>-17500</v>
      </c>
      <c r="AGF143" s="294"/>
      <c r="AGG143" s="294">
        <v>-60000</v>
      </c>
      <c r="AGH143" s="294"/>
      <c r="AGI143" s="294"/>
      <c r="AGJ143" s="294"/>
      <c r="AGK143" s="294"/>
      <c r="AGL143" s="294"/>
      <c r="AGM143" s="294">
        <v>-3460058.65</v>
      </c>
      <c r="AGN143" s="294">
        <v>-1326737.1100000001</v>
      </c>
      <c r="AGO143" s="294">
        <v>-169026.6</v>
      </c>
      <c r="AGP143" s="294">
        <v>-59750</v>
      </c>
      <c r="AGQ143" s="294">
        <v>-37668.949999999997</v>
      </c>
      <c r="AGR143" s="294"/>
      <c r="AGS143" s="294">
        <v>-44645</v>
      </c>
      <c r="AGT143" s="294">
        <v>-469763</v>
      </c>
      <c r="AGU143" s="294">
        <v>-4079354</v>
      </c>
      <c r="AGV143" s="294">
        <v>-5809617.2800000003</v>
      </c>
      <c r="AGW143" s="294">
        <v>-534565.30000000005</v>
      </c>
      <c r="AGX143" s="294">
        <v>-788718.5</v>
      </c>
      <c r="AGY143" s="294">
        <v>-1632788.91</v>
      </c>
      <c r="AGZ143" s="294">
        <v>-186296</v>
      </c>
      <c r="AHA143" s="294">
        <v>-936698.3</v>
      </c>
      <c r="AHB143" s="294">
        <v>-733841</v>
      </c>
      <c r="AHC143" s="294">
        <v>-252320</v>
      </c>
      <c r="AHD143" s="294">
        <v>-623205</v>
      </c>
      <c r="AHE143" s="294">
        <v>-146909.5</v>
      </c>
      <c r="AHF143" s="294"/>
      <c r="AHG143" s="294">
        <v>0</v>
      </c>
      <c r="AHH143" s="294"/>
      <c r="AHI143" s="294">
        <v>-530358</v>
      </c>
      <c r="AHJ143" s="294">
        <v>-328017</v>
      </c>
      <c r="AHK143" s="294">
        <v>-392352</v>
      </c>
      <c r="AHL143" s="294"/>
      <c r="AHM143" s="294">
        <v>-313522</v>
      </c>
      <c r="AHN143" s="294">
        <v>-619779.5</v>
      </c>
      <c r="AHO143" s="294">
        <v>-211153.95</v>
      </c>
      <c r="AHP143" s="294">
        <v>-1682591</v>
      </c>
      <c r="AHQ143" s="294">
        <v>-911308.25</v>
      </c>
      <c r="AHR143" s="329">
        <v>-565627.5</v>
      </c>
      <c r="AHS143" s="294">
        <f t="shared" ref="AHS143:AHS148" si="56">SUM(D143:AHR143)</f>
        <v>-549265298.19000006</v>
      </c>
      <c r="AHT143" s="271" t="b">
        <f t="shared" si="54"/>
        <v>1</v>
      </c>
      <c r="AHU143" s="271" t="s">
        <v>6273</v>
      </c>
      <c r="AHV143" s="271" t="s">
        <v>6223</v>
      </c>
      <c r="AHW143" s="271" t="s">
        <v>6224</v>
      </c>
    </row>
    <row r="144" spans="1:907" ht="24" x14ac:dyDescent="0.8">
      <c r="A144" s="270" t="s">
        <v>6273</v>
      </c>
      <c r="B144" s="270" t="s">
        <v>6225</v>
      </c>
      <c r="C144" s="271" t="s">
        <v>6226</v>
      </c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>
        <v>-1900</v>
      </c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  <c r="CF144" s="294"/>
      <c r="CG144" s="294"/>
      <c r="CH144" s="294"/>
      <c r="CI144" s="294"/>
      <c r="CJ144" s="294"/>
      <c r="CK144" s="294"/>
      <c r="CL144" s="294"/>
      <c r="CM144" s="294"/>
      <c r="CN144" s="294"/>
      <c r="CO144" s="294"/>
      <c r="CP144" s="294"/>
      <c r="CQ144" s="294"/>
      <c r="CR144" s="294"/>
      <c r="CS144" s="294"/>
      <c r="CT144" s="294"/>
      <c r="CU144" s="294"/>
      <c r="CV144" s="294"/>
      <c r="CW144" s="294"/>
      <c r="CX144" s="294"/>
      <c r="CY144" s="294"/>
      <c r="CZ144" s="294"/>
      <c r="DA144" s="294"/>
      <c r="DB144" s="294"/>
      <c r="DC144" s="294"/>
      <c r="DD144" s="294"/>
      <c r="DE144" s="294"/>
      <c r="DF144" s="294"/>
      <c r="DG144" s="294"/>
      <c r="DH144" s="294"/>
      <c r="DI144" s="294"/>
      <c r="DJ144" s="294"/>
      <c r="DK144" s="294">
        <v>-703950</v>
      </c>
      <c r="DL144" s="294"/>
      <c r="DM144" s="294"/>
      <c r="DN144" s="294"/>
      <c r="DO144" s="294"/>
      <c r="DP144" s="294"/>
      <c r="DQ144" s="294"/>
      <c r="DR144" s="294"/>
      <c r="DS144" s="294"/>
      <c r="DT144" s="294"/>
      <c r="DU144" s="294"/>
      <c r="DV144" s="294"/>
      <c r="DW144" s="294">
        <v>-265206.5</v>
      </c>
      <c r="DX144" s="294"/>
      <c r="DY144" s="294"/>
      <c r="DZ144" s="294"/>
      <c r="EA144" s="294"/>
      <c r="EB144" s="294"/>
      <c r="EC144" s="294"/>
      <c r="ED144" s="294"/>
      <c r="EE144" s="294"/>
      <c r="EF144" s="294"/>
      <c r="EG144" s="294"/>
      <c r="EH144" s="294"/>
      <c r="EI144" s="294"/>
      <c r="EJ144" s="294"/>
      <c r="EK144" s="294"/>
      <c r="EL144" s="294"/>
      <c r="EM144" s="294"/>
      <c r="EN144" s="294">
        <v>-540000</v>
      </c>
      <c r="EO144" s="294"/>
      <c r="EP144" s="294"/>
      <c r="EQ144" s="294"/>
      <c r="ER144" s="294"/>
      <c r="ES144" s="294"/>
      <c r="ET144" s="294"/>
      <c r="EU144" s="294"/>
      <c r="EV144" s="294"/>
      <c r="EW144" s="294"/>
      <c r="EX144" s="294"/>
      <c r="EY144" s="294"/>
      <c r="EZ144" s="294"/>
      <c r="FA144" s="294"/>
      <c r="FB144" s="294"/>
      <c r="FC144" s="294"/>
      <c r="FD144" s="294"/>
      <c r="FE144" s="294"/>
      <c r="FF144" s="294"/>
      <c r="FG144" s="294"/>
      <c r="FH144" s="294"/>
      <c r="FI144" s="294"/>
      <c r="FJ144" s="294"/>
      <c r="FK144" s="294"/>
      <c r="FL144" s="294"/>
      <c r="FM144" s="294"/>
      <c r="FN144" s="294"/>
      <c r="FO144" s="294"/>
      <c r="FP144" s="294"/>
      <c r="FQ144" s="294"/>
      <c r="FR144" s="294"/>
      <c r="FS144" s="294"/>
      <c r="FT144" s="294"/>
      <c r="FU144" s="294"/>
      <c r="FV144" s="294"/>
      <c r="FW144" s="294"/>
      <c r="FX144" s="294"/>
      <c r="FY144" s="294"/>
      <c r="FZ144" s="294"/>
      <c r="GA144" s="294"/>
      <c r="GB144" s="294"/>
      <c r="GC144" s="294"/>
      <c r="GD144" s="294"/>
      <c r="GE144" s="294"/>
      <c r="GF144" s="294"/>
      <c r="GG144" s="294"/>
      <c r="GH144" s="294"/>
      <c r="GI144" s="294"/>
      <c r="GJ144" s="294"/>
      <c r="GK144" s="294"/>
      <c r="GL144" s="294"/>
      <c r="GM144" s="294"/>
      <c r="GN144" s="294"/>
      <c r="GO144" s="294"/>
      <c r="GP144" s="294"/>
      <c r="GQ144" s="294"/>
      <c r="GR144" s="294"/>
      <c r="GS144" s="294"/>
      <c r="GT144" s="294"/>
      <c r="GU144" s="294"/>
      <c r="GV144" s="294"/>
      <c r="GW144" s="294"/>
      <c r="GX144" s="294"/>
      <c r="GY144" s="294"/>
      <c r="GZ144" s="294"/>
      <c r="HA144" s="294"/>
      <c r="HB144" s="294"/>
      <c r="HC144" s="294">
        <v>-1698985</v>
      </c>
      <c r="HD144" s="294"/>
      <c r="HE144" s="294"/>
      <c r="HF144" s="294"/>
      <c r="HG144" s="294"/>
      <c r="HH144" s="294"/>
      <c r="HI144" s="294"/>
      <c r="HJ144" s="294"/>
      <c r="HK144" s="294"/>
      <c r="HL144" s="294"/>
      <c r="HM144" s="294"/>
      <c r="HN144" s="294"/>
      <c r="HO144" s="294"/>
      <c r="HP144" s="294"/>
      <c r="HQ144" s="294"/>
      <c r="HR144" s="294"/>
      <c r="HS144" s="294"/>
      <c r="HT144" s="294"/>
      <c r="HU144" s="294"/>
      <c r="HV144" s="294"/>
      <c r="HW144" s="294"/>
      <c r="HX144" s="294"/>
      <c r="HY144" s="294"/>
      <c r="HZ144" s="294"/>
      <c r="IA144" s="294">
        <v>-300</v>
      </c>
      <c r="IB144" s="294"/>
      <c r="IC144" s="294"/>
      <c r="ID144" s="294"/>
      <c r="IE144" s="294"/>
      <c r="IF144" s="294"/>
      <c r="IG144" s="294"/>
      <c r="IH144" s="294"/>
      <c r="II144" s="294">
        <v>-700000</v>
      </c>
      <c r="IJ144" s="294"/>
      <c r="IK144" s="294"/>
      <c r="IL144" s="294"/>
      <c r="IM144" s="294"/>
      <c r="IN144" s="294"/>
      <c r="IO144" s="294"/>
      <c r="IP144" s="294"/>
      <c r="IQ144" s="294"/>
      <c r="IR144" s="294"/>
      <c r="IS144" s="294">
        <v>-161000</v>
      </c>
      <c r="IT144" s="294"/>
      <c r="IU144" s="294"/>
      <c r="IV144" s="294"/>
      <c r="IW144" s="294"/>
      <c r="IX144" s="294"/>
      <c r="IY144" s="294"/>
      <c r="IZ144" s="294"/>
      <c r="JA144" s="294"/>
      <c r="JB144" s="294"/>
      <c r="JC144" s="294"/>
      <c r="JD144" s="294"/>
      <c r="JE144" s="294">
        <v>-305000</v>
      </c>
      <c r="JF144" s="294"/>
      <c r="JG144" s="294"/>
      <c r="JH144" s="294"/>
      <c r="JI144" s="294"/>
      <c r="JJ144" s="294"/>
      <c r="JK144" s="294"/>
      <c r="JL144" s="294"/>
      <c r="JM144" s="294"/>
      <c r="JN144" s="294"/>
      <c r="JO144" s="294"/>
      <c r="JP144" s="294"/>
      <c r="JQ144" s="294"/>
      <c r="JR144" s="294"/>
      <c r="JS144" s="294"/>
      <c r="JT144" s="294"/>
      <c r="JU144" s="294"/>
      <c r="JV144" s="294"/>
      <c r="JW144" s="294"/>
      <c r="JX144" s="294"/>
      <c r="JY144" s="294"/>
      <c r="JZ144" s="294"/>
      <c r="KA144" s="294"/>
      <c r="KB144" s="294"/>
      <c r="KC144" s="294"/>
      <c r="KD144" s="294"/>
      <c r="KE144" s="294"/>
      <c r="KF144" s="294"/>
      <c r="KG144" s="294"/>
      <c r="KH144" s="294"/>
      <c r="KI144" s="294"/>
      <c r="KJ144" s="294"/>
      <c r="KK144" s="294"/>
      <c r="KL144" s="294"/>
      <c r="KM144" s="294"/>
      <c r="KN144" s="294"/>
      <c r="KO144" s="294"/>
      <c r="KP144" s="294"/>
      <c r="KQ144" s="294"/>
      <c r="KR144" s="294"/>
      <c r="KS144" s="294"/>
      <c r="KT144" s="294"/>
      <c r="KU144" s="294"/>
      <c r="KV144" s="294"/>
      <c r="KW144" s="294"/>
      <c r="KX144" s="294"/>
      <c r="KY144" s="294"/>
      <c r="KZ144" s="294"/>
      <c r="LA144" s="294"/>
      <c r="LB144" s="294"/>
      <c r="LC144" s="294"/>
      <c r="LD144" s="294"/>
      <c r="LE144" s="294"/>
      <c r="LF144" s="294"/>
      <c r="LG144" s="294"/>
      <c r="LH144" s="294"/>
      <c r="LI144" s="294">
        <v>-5024</v>
      </c>
      <c r="LJ144" s="294"/>
      <c r="LK144" s="294"/>
      <c r="LL144" s="294"/>
      <c r="LM144" s="294"/>
      <c r="LN144" s="294"/>
      <c r="LO144" s="294"/>
      <c r="LP144" s="294"/>
      <c r="LQ144" s="294"/>
      <c r="LR144" s="294"/>
      <c r="LS144" s="294"/>
      <c r="LT144" s="294"/>
      <c r="LU144" s="294"/>
      <c r="LV144" s="294"/>
      <c r="LW144" s="294"/>
      <c r="LX144" s="294"/>
      <c r="LY144" s="294"/>
      <c r="LZ144" s="294"/>
      <c r="MA144" s="294"/>
      <c r="MB144" s="294"/>
      <c r="MC144" s="294"/>
      <c r="MD144" s="294"/>
      <c r="ME144" s="294"/>
      <c r="MF144" s="294"/>
      <c r="MG144" s="294"/>
      <c r="MH144" s="294"/>
      <c r="MI144" s="294"/>
      <c r="MJ144" s="294"/>
      <c r="MK144" s="294"/>
      <c r="ML144" s="294"/>
      <c r="MM144" s="294"/>
      <c r="MN144" s="294"/>
      <c r="MO144" s="294"/>
      <c r="MP144" s="294"/>
      <c r="MQ144" s="294"/>
      <c r="MR144" s="294"/>
      <c r="MS144" s="294"/>
      <c r="MT144" s="294"/>
      <c r="MU144" s="294"/>
      <c r="MV144" s="294"/>
      <c r="MW144" s="294"/>
      <c r="MX144" s="294"/>
      <c r="MY144" s="294"/>
      <c r="MZ144" s="294"/>
      <c r="NA144" s="294"/>
      <c r="NB144" s="294"/>
      <c r="NC144" s="294"/>
      <c r="ND144" s="294"/>
      <c r="NE144" s="294"/>
      <c r="NF144" s="294"/>
      <c r="NG144" s="294"/>
      <c r="NH144" s="294"/>
      <c r="NI144" s="294"/>
      <c r="NJ144" s="294"/>
      <c r="NK144" s="294"/>
      <c r="NL144" s="294"/>
      <c r="NM144" s="294"/>
      <c r="NN144" s="294"/>
      <c r="NO144" s="294"/>
      <c r="NP144" s="294">
        <v>-347278</v>
      </c>
      <c r="NQ144" s="294"/>
      <c r="NR144" s="294"/>
      <c r="NS144" s="294"/>
      <c r="NT144" s="294"/>
      <c r="NU144" s="294"/>
      <c r="NV144" s="294"/>
      <c r="NW144" s="294"/>
      <c r="NX144" s="294"/>
      <c r="NY144" s="294"/>
      <c r="NZ144" s="294"/>
      <c r="OA144" s="294"/>
      <c r="OB144" s="294"/>
      <c r="OC144" s="294"/>
      <c r="OD144" s="294"/>
      <c r="OE144" s="294"/>
      <c r="OF144" s="294"/>
      <c r="OG144" s="294"/>
      <c r="OH144" s="294"/>
      <c r="OI144" s="294"/>
      <c r="OJ144" s="294"/>
      <c r="OK144" s="294"/>
      <c r="OL144" s="294"/>
      <c r="OM144" s="294"/>
      <c r="ON144" s="294"/>
      <c r="OO144" s="294"/>
      <c r="OP144" s="294"/>
      <c r="OQ144" s="294"/>
      <c r="OR144" s="294"/>
      <c r="OS144" s="294">
        <v>-736820</v>
      </c>
      <c r="OT144" s="294"/>
      <c r="OU144" s="294"/>
      <c r="OV144" s="294"/>
      <c r="OW144" s="294"/>
      <c r="OX144" s="294"/>
      <c r="OY144" s="294"/>
      <c r="OZ144" s="294"/>
      <c r="PA144" s="294"/>
      <c r="PB144" s="294"/>
      <c r="PC144" s="294"/>
      <c r="PD144" s="294"/>
      <c r="PE144" s="294"/>
      <c r="PF144" s="294"/>
      <c r="PG144" s="294"/>
      <c r="PH144" s="294"/>
      <c r="PI144" s="294"/>
      <c r="PJ144" s="294"/>
      <c r="PK144" s="294"/>
      <c r="PL144" s="294"/>
      <c r="PM144" s="294"/>
      <c r="PN144" s="294"/>
      <c r="PO144" s="294"/>
      <c r="PP144" s="294"/>
      <c r="PQ144" s="294"/>
      <c r="PR144" s="294"/>
      <c r="PS144" s="294"/>
      <c r="PT144" s="294"/>
      <c r="PU144" s="294"/>
      <c r="PV144" s="294"/>
      <c r="PW144" s="294"/>
      <c r="PX144" s="294"/>
      <c r="PY144" s="294"/>
      <c r="PZ144" s="294"/>
      <c r="QA144" s="294"/>
      <c r="QB144" s="294"/>
      <c r="QC144" s="294"/>
      <c r="QD144" s="294"/>
      <c r="QE144" s="294"/>
      <c r="QF144" s="294"/>
      <c r="QG144" s="294"/>
      <c r="QH144" s="294"/>
      <c r="QI144" s="294"/>
      <c r="QJ144" s="294"/>
      <c r="QK144" s="294"/>
      <c r="QL144" s="294"/>
      <c r="QM144" s="294"/>
      <c r="QN144" s="294">
        <v>-406850</v>
      </c>
      <c r="QO144" s="294"/>
      <c r="QP144" s="294"/>
      <c r="QQ144" s="294"/>
      <c r="QR144" s="294"/>
      <c r="QS144" s="294"/>
      <c r="QT144" s="294"/>
      <c r="QU144" s="294"/>
      <c r="QV144" s="294"/>
      <c r="QW144" s="294"/>
      <c r="QX144" s="294"/>
      <c r="QY144" s="294"/>
      <c r="QZ144" s="294"/>
      <c r="RA144" s="294"/>
      <c r="RB144" s="294"/>
      <c r="RC144" s="294"/>
      <c r="RD144" s="294"/>
      <c r="RE144" s="294"/>
      <c r="RF144" s="294"/>
      <c r="RG144" s="294"/>
      <c r="RH144" s="294"/>
      <c r="RI144" s="294"/>
      <c r="RJ144" s="294"/>
      <c r="RK144" s="294"/>
      <c r="RL144" s="294"/>
      <c r="RM144" s="294"/>
      <c r="RN144" s="294"/>
      <c r="RO144" s="294"/>
      <c r="RP144" s="294"/>
      <c r="RQ144" s="294">
        <v>-50000</v>
      </c>
      <c r="RR144" s="294"/>
      <c r="RS144" s="294"/>
      <c r="RT144" s="294"/>
      <c r="RU144" s="294"/>
      <c r="RV144" s="294"/>
      <c r="RW144" s="294"/>
      <c r="RX144" s="294"/>
      <c r="RY144" s="294"/>
      <c r="RZ144" s="294"/>
      <c r="SA144" s="294">
        <v>-297049</v>
      </c>
      <c r="SB144" s="294"/>
      <c r="SC144" s="294"/>
      <c r="SD144" s="294"/>
      <c r="SE144" s="294"/>
      <c r="SF144" s="294"/>
      <c r="SG144" s="294"/>
      <c r="SH144" s="294"/>
      <c r="SI144" s="294"/>
      <c r="SJ144" s="294"/>
      <c r="SK144" s="294"/>
      <c r="SL144" s="294"/>
      <c r="SM144" s="294"/>
      <c r="SN144" s="294"/>
      <c r="SO144" s="294"/>
      <c r="SP144" s="294"/>
      <c r="SQ144" s="294"/>
      <c r="SR144" s="294"/>
      <c r="SS144" s="294"/>
      <c r="ST144" s="294"/>
      <c r="SU144" s="294"/>
      <c r="SV144" s="294"/>
      <c r="SW144" s="294"/>
      <c r="SX144" s="294"/>
      <c r="SY144" s="294"/>
      <c r="SZ144" s="294"/>
      <c r="TA144" s="294"/>
      <c r="TB144" s="294"/>
      <c r="TC144" s="294"/>
      <c r="TD144" s="294"/>
      <c r="TE144" s="294"/>
      <c r="TF144" s="294"/>
      <c r="TG144" s="294"/>
      <c r="TH144" s="294"/>
      <c r="TI144" s="294"/>
      <c r="TJ144" s="294"/>
      <c r="TK144" s="294"/>
      <c r="TL144" s="294"/>
      <c r="TM144" s="294"/>
      <c r="TN144" s="294"/>
      <c r="TO144" s="294"/>
      <c r="TP144" s="294"/>
      <c r="TQ144" s="294"/>
      <c r="TR144" s="294"/>
      <c r="TS144" s="294"/>
      <c r="TT144" s="294"/>
      <c r="TU144" s="294"/>
      <c r="TV144" s="294"/>
      <c r="TW144" s="294"/>
      <c r="TX144" s="294"/>
      <c r="TY144" s="294"/>
      <c r="TZ144" s="294"/>
      <c r="UA144" s="294"/>
      <c r="UB144" s="294"/>
      <c r="UC144" s="294"/>
      <c r="UD144" s="294"/>
      <c r="UE144" s="294"/>
      <c r="UF144" s="294"/>
      <c r="UG144" s="294"/>
      <c r="UH144" s="294"/>
      <c r="UI144" s="294"/>
      <c r="UJ144" s="294"/>
      <c r="UK144" s="294"/>
      <c r="UL144" s="294"/>
      <c r="UM144" s="294"/>
      <c r="UN144" s="294"/>
      <c r="UO144" s="294"/>
      <c r="UP144" s="294"/>
      <c r="UQ144" s="294"/>
      <c r="UR144" s="294"/>
      <c r="US144" s="294"/>
      <c r="UT144" s="294"/>
      <c r="UU144" s="294"/>
      <c r="UV144" s="294"/>
      <c r="UW144" s="294"/>
      <c r="UX144" s="294"/>
      <c r="UY144" s="294"/>
      <c r="UZ144" s="294"/>
      <c r="VA144" s="294"/>
      <c r="VB144" s="294"/>
      <c r="VC144" s="294"/>
      <c r="VD144" s="294"/>
      <c r="VE144" s="294"/>
      <c r="VF144" s="294"/>
      <c r="VG144" s="294"/>
      <c r="VH144" s="294"/>
      <c r="VI144" s="294"/>
      <c r="VJ144" s="294"/>
      <c r="VK144" s="294"/>
      <c r="VL144" s="294">
        <v>-1930124</v>
      </c>
      <c r="VM144" s="294"/>
      <c r="VN144" s="294"/>
      <c r="VO144" s="294"/>
      <c r="VP144" s="294"/>
      <c r="VQ144" s="294"/>
      <c r="VR144" s="294"/>
      <c r="VS144" s="294"/>
      <c r="VT144" s="294"/>
      <c r="VU144" s="294"/>
      <c r="VV144" s="294"/>
      <c r="VW144" s="294"/>
      <c r="VX144" s="294"/>
      <c r="VY144" s="294"/>
      <c r="VZ144" s="294"/>
      <c r="WA144" s="294"/>
      <c r="WB144" s="294"/>
      <c r="WC144" s="294"/>
      <c r="WD144" s="294"/>
      <c r="WE144" s="294"/>
      <c r="WF144" s="294"/>
      <c r="WG144" s="294"/>
      <c r="WH144" s="294"/>
      <c r="WI144" s="294"/>
      <c r="WJ144" s="294"/>
      <c r="WK144" s="294"/>
      <c r="WL144" s="294"/>
      <c r="WM144" s="294"/>
      <c r="WN144" s="294"/>
      <c r="WO144" s="294"/>
      <c r="WP144" s="294"/>
      <c r="WQ144" s="294"/>
      <c r="WR144" s="294"/>
      <c r="WS144" s="294"/>
      <c r="WT144" s="294"/>
      <c r="WU144" s="294"/>
      <c r="WV144" s="294"/>
      <c r="WW144" s="294"/>
      <c r="WX144" s="294"/>
      <c r="WY144" s="294"/>
      <c r="WZ144" s="294"/>
      <c r="XA144" s="294"/>
      <c r="XB144" s="294"/>
      <c r="XC144" s="294"/>
      <c r="XD144" s="294"/>
      <c r="XE144" s="294"/>
      <c r="XF144" s="294"/>
      <c r="XG144" s="294"/>
      <c r="XH144" s="294">
        <v>-191250</v>
      </c>
      <c r="XI144" s="294"/>
      <c r="XJ144" s="294"/>
      <c r="XK144" s="294"/>
      <c r="XL144" s="294"/>
      <c r="XM144" s="294"/>
      <c r="XN144" s="294"/>
      <c r="XO144" s="294"/>
      <c r="XP144" s="294"/>
      <c r="XQ144" s="294"/>
      <c r="XR144" s="294"/>
      <c r="XS144" s="294"/>
      <c r="XT144" s="294"/>
      <c r="XU144" s="294"/>
      <c r="XV144" s="294"/>
      <c r="XW144" s="294"/>
      <c r="XX144" s="294"/>
      <c r="XY144" s="294"/>
      <c r="XZ144" s="294"/>
      <c r="YA144" s="294"/>
      <c r="YB144" s="294"/>
      <c r="YC144" s="294"/>
      <c r="YD144" s="294"/>
      <c r="YE144" s="294"/>
      <c r="YF144" s="294"/>
      <c r="YG144" s="294"/>
      <c r="YH144" s="294"/>
      <c r="YI144" s="294"/>
      <c r="YJ144" s="294"/>
      <c r="YK144" s="294"/>
      <c r="YL144" s="294"/>
      <c r="YM144" s="294"/>
      <c r="YN144" s="294"/>
      <c r="YO144" s="294"/>
      <c r="YP144" s="294"/>
      <c r="YQ144" s="294"/>
      <c r="YR144" s="294"/>
      <c r="YS144" s="294"/>
      <c r="YT144" s="294"/>
      <c r="YU144" s="294"/>
      <c r="YV144" s="294"/>
      <c r="YW144" s="294"/>
      <c r="YX144" s="294"/>
      <c r="YY144" s="294"/>
      <c r="YZ144" s="294"/>
      <c r="ZA144" s="294"/>
      <c r="ZB144" s="294"/>
      <c r="ZC144" s="294"/>
      <c r="ZD144" s="294"/>
      <c r="ZE144" s="294"/>
      <c r="ZF144" s="294"/>
      <c r="ZG144" s="294"/>
      <c r="ZH144" s="294"/>
      <c r="ZI144" s="294"/>
      <c r="ZJ144" s="294"/>
      <c r="ZK144" s="294"/>
      <c r="ZL144" s="294"/>
      <c r="ZM144" s="294"/>
      <c r="ZN144" s="294"/>
      <c r="ZO144" s="294"/>
      <c r="ZP144" s="294"/>
      <c r="ZQ144" s="294"/>
      <c r="ZR144" s="294"/>
      <c r="ZS144" s="294"/>
      <c r="ZT144" s="294"/>
      <c r="ZU144" s="294"/>
      <c r="ZV144" s="294"/>
      <c r="ZW144" s="294"/>
      <c r="ZX144" s="294"/>
      <c r="ZY144" s="294"/>
      <c r="ZZ144" s="294"/>
      <c r="AAA144" s="294"/>
      <c r="AAB144" s="294"/>
      <c r="AAC144" s="294"/>
      <c r="AAD144" s="294"/>
      <c r="AAE144" s="294"/>
      <c r="AAF144" s="294"/>
      <c r="AAG144" s="294"/>
      <c r="AAH144" s="294"/>
      <c r="AAI144" s="294"/>
      <c r="AAJ144" s="294"/>
      <c r="AAK144" s="294"/>
      <c r="AAL144" s="294"/>
      <c r="AAM144" s="294"/>
      <c r="AAN144" s="294"/>
      <c r="AAO144" s="294">
        <v>-7505888.1500000004</v>
      </c>
      <c r="AAP144" s="294"/>
      <c r="AAQ144" s="294"/>
      <c r="AAR144" s="294"/>
      <c r="AAS144" s="294"/>
      <c r="AAT144" s="294"/>
      <c r="AAU144" s="294"/>
      <c r="AAV144" s="294"/>
      <c r="AAW144" s="294"/>
      <c r="AAX144" s="294"/>
      <c r="AAY144" s="294"/>
      <c r="AAZ144" s="294"/>
      <c r="ABA144" s="294"/>
      <c r="ABB144" s="294"/>
      <c r="ABC144" s="294">
        <v>0</v>
      </c>
      <c r="ABD144" s="294"/>
      <c r="ABE144" s="294"/>
      <c r="ABF144" s="294"/>
      <c r="ABG144" s="294"/>
      <c r="ABH144" s="294"/>
      <c r="ABI144" s="294"/>
      <c r="ABJ144" s="294"/>
      <c r="ABK144" s="294">
        <v>0</v>
      </c>
      <c r="ABL144" s="294"/>
      <c r="ABM144" s="294"/>
      <c r="ABN144" s="294"/>
      <c r="ABO144" s="294">
        <v>-14250</v>
      </c>
      <c r="ABP144" s="294"/>
      <c r="ABQ144" s="294"/>
      <c r="ABR144" s="294"/>
      <c r="ABS144" s="294"/>
      <c r="ABT144" s="294"/>
      <c r="ABU144" s="294"/>
      <c r="ABV144" s="294"/>
      <c r="ABW144" s="294"/>
      <c r="ABX144" s="294"/>
      <c r="ABY144" s="294"/>
      <c r="ABZ144" s="294"/>
      <c r="ACA144" s="294"/>
      <c r="ACB144" s="294"/>
      <c r="ACC144" s="294"/>
      <c r="ACD144" s="294"/>
      <c r="ACE144" s="294"/>
      <c r="ACF144" s="294"/>
      <c r="ACG144" s="294"/>
      <c r="ACH144" s="294"/>
      <c r="ACI144" s="294"/>
      <c r="ACJ144" s="294"/>
      <c r="ACK144" s="294"/>
      <c r="ACL144" s="294"/>
      <c r="ACM144" s="294"/>
      <c r="ACN144" s="294"/>
      <c r="ACO144" s="294"/>
      <c r="ACP144" s="294">
        <v>-103000</v>
      </c>
      <c r="ACQ144" s="294"/>
      <c r="ACR144" s="294"/>
      <c r="ACS144" s="294"/>
      <c r="ACT144" s="294"/>
      <c r="ACU144" s="294"/>
      <c r="ACV144" s="294"/>
      <c r="ACW144" s="294"/>
      <c r="ACX144" s="294"/>
      <c r="ACY144" s="294"/>
      <c r="ACZ144" s="294"/>
      <c r="ADA144" s="294"/>
      <c r="ADB144" s="294"/>
      <c r="ADC144" s="294"/>
      <c r="ADD144" s="294"/>
      <c r="ADE144" s="294"/>
      <c r="ADF144" s="294">
        <v>-481970</v>
      </c>
      <c r="ADG144" s="294"/>
      <c r="ADH144" s="294"/>
      <c r="ADI144" s="294"/>
      <c r="ADJ144" s="294"/>
      <c r="ADK144" s="294"/>
      <c r="ADL144" s="294"/>
      <c r="ADM144" s="294"/>
      <c r="ADN144" s="294"/>
      <c r="ADO144" s="294"/>
      <c r="ADP144" s="294"/>
      <c r="ADQ144" s="294">
        <v>0</v>
      </c>
      <c r="ADR144" s="294"/>
      <c r="ADS144" s="294"/>
      <c r="ADT144" s="294"/>
      <c r="ADU144" s="294"/>
      <c r="ADV144" s="294"/>
      <c r="ADW144" s="294"/>
      <c r="ADX144" s="294"/>
      <c r="ADY144" s="294"/>
      <c r="ADZ144" s="294"/>
      <c r="AEA144" s="294"/>
      <c r="AEB144" s="294"/>
      <c r="AEC144" s="294"/>
      <c r="AED144" s="294"/>
      <c r="AEE144" s="294"/>
      <c r="AEF144" s="294"/>
      <c r="AEG144" s="294"/>
      <c r="AEH144" s="294"/>
      <c r="AEI144" s="294"/>
      <c r="AEJ144" s="294"/>
      <c r="AEK144" s="294"/>
      <c r="AEL144" s="294"/>
      <c r="AEM144" s="294"/>
      <c r="AEN144" s="294"/>
      <c r="AEO144" s="294"/>
      <c r="AEP144" s="294"/>
      <c r="AEQ144" s="294"/>
      <c r="AER144" s="294"/>
      <c r="AES144" s="294">
        <v>-328795</v>
      </c>
      <c r="AET144" s="294"/>
      <c r="AEU144" s="294"/>
      <c r="AEV144" s="294"/>
      <c r="AEW144" s="294"/>
      <c r="AEX144" s="294"/>
      <c r="AEY144" s="294"/>
      <c r="AEZ144" s="294"/>
      <c r="AFA144" s="294"/>
      <c r="AFB144" s="294"/>
      <c r="AFC144" s="294"/>
      <c r="AFD144" s="294"/>
      <c r="AFE144" s="294"/>
      <c r="AFF144" s="294"/>
      <c r="AFG144" s="294"/>
      <c r="AFH144" s="294"/>
      <c r="AFI144" s="294"/>
      <c r="AFJ144" s="294"/>
      <c r="AFK144" s="294"/>
      <c r="AFL144" s="294"/>
      <c r="AFM144" s="294"/>
      <c r="AFN144" s="294"/>
      <c r="AFO144" s="294"/>
      <c r="AFP144" s="294"/>
      <c r="AFQ144" s="294"/>
      <c r="AFR144" s="294"/>
      <c r="AFS144" s="294"/>
      <c r="AFT144" s="294"/>
      <c r="AFU144" s="294"/>
      <c r="AFV144" s="294"/>
      <c r="AFW144" s="294"/>
      <c r="AFX144" s="294"/>
      <c r="AFY144" s="294"/>
      <c r="AFZ144" s="294"/>
      <c r="AGA144" s="294"/>
      <c r="AGB144" s="294"/>
      <c r="AGC144" s="294"/>
      <c r="AGD144" s="294"/>
      <c r="AGE144" s="294"/>
      <c r="AGF144" s="294"/>
      <c r="AGG144" s="294"/>
      <c r="AGH144" s="294"/>
      <c r="AGI144" s="294"/>
      <c r="AGJ144" s="294"/>
      <c r="AGK144" s="294"/>
      <c r="AGL144" s="294"/>
      <c r="AGM144" s="294"/>
      <c r="AGN144" s="294"/>
      <c r="AGO144" s="294"/>
      <c r="AGP144" s="294"/>
      <c r="AGQ144" s="294"/>
      <c r="AGR144" s="294"/>
      <c r="AGS144" s="294"/>
      <c r="AGT144" s="294"/>
      <c r="AGU144" s="294"/>
      <c r="AGV144" s="294"/>
      <c r="AGW144" s="294"/>
      <c r="AGX144" s="294"/>
      <c r="AGY144" s="294"/>
      <c r="AGZ144" s="294"/>
      <c r="AHA144" s="294"/>
      <c r="AHB144" s="294"/>
      <c r="AHC144" s="294"/>
      <c r="AHD144" s="294"/>
      <c r="AHE144" s="294"/>
      <c r="AHF144" s="294"/>
      <c r="AHG144" s="294"/>
      <c r="AHH144" s="294"/>
      <c r="AHI144" s="294"/>
      <c r="AHJ144" s="294"/>
      <c r="AHK144" s="294"/>
      <c r="AHL144" s="294"/>
      <c r="AHM144" s="294"/>
      <c r="AHN144" s="294"/>
      <c r="AHO144" s="294"/>
      <c r="AHP144" s="294"/>
      <c r="AHQ144" s="294"/>
      <c r="AHR144" s="329"/>
      <c r="AHS144" s="294">
        <f t="shared" si="56"/>
        <v>-16774639.65</v>
      </c>
      <c r="AHT144" s="271" t="b">
        <f t="shared" si="54"/>
        <v>1</v>
      </c>
      <c r="AHU144" s="271" t="s">
        <v>6273</v>
      </c>
      <c r="AHV144" s="271" t="s">
        <v>6225</v>
      </c>
      <c r="AHW144" s="271" t="s">
        <v>6226</v>
      </c>
    </row>
    <row r="145" spans="1:907" ht="24" x14ac:dyDescent="0.8">
      <c r="A145" s="270" t="s">
        <v>6273</v>
      </c>
      <c r="B145" s="270" t="s">
        <v>6227</v>
      </c>
      <c r="C145" s="271" t="s">
        <v>6228</v>
      </c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  <c r="CF145" s="294"/>
      <c r="CG145" s="294"/>
      <c r="CH145" s="294"/>
      <c r="CI145" s="294"/>
      <c r="CJ145" s="294"/>
      <c r="CK145" s="294"/>
      <c r="CL145" s="294"/>
      <c r="CM145" s="294"/>
      <c r="CN145" s="294"/>
      <c r="CO145" s="294"/>
      <c r="CP145" s="294"/>
      <c r="CQ145" s="294"/>
      <c r="CR145" s="294"/>
      <c r="CS145" s="294"/>
      <c r="CT145" s="294"/>
      <c r="CU145" s="294"/>
      <c r="CV145" s="294"/>
      <c r="CW145" s="294"/>
      <c r="CX145" s="294"/>
      <c r="CY145" s="294"/>
      <c r="CZ145" s="294"/>
      <c r="DA145" s="294"/>
      <c r="DB145" s="294"/>
      <c r="DC145" s="294"/>
      <c r="DD145" s="294"/>
      <c r="DE145" s="294"/>
      <c r="DF145" s="294"/>
      <c r="DG145" s="294"/>
      <c r="DH145" s="294"/>
      <c r="DI145" s="294"/>
      <c r="DJ145" s="294"/>
      <c r="DK145" s="294"/>
      <c r="DL145" s="294"/>
      <c r="DM145" s="294"/>
      <c r="DN145" s="294"/>
      <c r="DO145" s="294"/>
      <c r="DP145" s="294"/>
      <c r="DQ145" s="294"/>
      <c r="DR145" s="294"/>
      <c r="DS145" s="294"/>
      <c r="DT145" s="294"/>
      <c r="DU145" s="294"/>
      <c r="DV145" s="294"/>
      <c r="DW145" s="294"/>
      <c r="DX145" s="294"/>
      <c r="DY145" s="294"/>
      <c r="DZ145" s="294"/>
      <c r="EA145" s="294"/>
      <c r="EB145" s="294"/>
      <c r="EC145" s="294"/>
      <c r="ED145" s="294"/>
      <c r="EE145" s="294"/>
      <c r="EF145" s="294"/>
      <c r="EG145" s="294"/>
      <c r="EH145" s="294"/>
      <c r="EI145" s="294"/>
      <c r="EJ145" s="294"/>
      <c r="EK145" s="294"/>
      <c r="EL145" s="294"/>
      <c r="EM145" s="294"/>
      <c r="EN145" s="294"/>
      <c r="EO145" s="294"/>
      <c r="EP145" s="294">
        <v>-99819</v>
      </c>
      <c r="EQ145" s="294"/>
      <c r="ER145" s="294"/>
      <c r="ES145" s="294"/>
      <c r="ET145" s="294"/>
      <c r="EU145" s="294">
        <v>-10000</v>
      </c>
      <c r="EV145" s="294"/>
      <c r="EW145" s="294"/>
      <c r="EX145" s="294"/>
      <c r="EY145" s="294"/>
      <c r="EZ145" s="294"/>
      <c r="FA145" s="294"/>
      <c r="FB145" s="294"/>
      <c r="FC145" s="294"/>
      <c r="FD145" s="294"/>
      <c r="FE145" s="294"/>
      <c r="FF145" s="294"/>
      <c r="FG145" s="294"/>
      <c r="FH145" s="294"/>
      <c r="FI145" s="294"/>
      <c r="FJ145" s="294"/>
      <c r="FK145" s="294"/>
      <c r="FL145" s="294"/>
      <c r="FM145" s="294"/>
      <c r="FN145" s="294"/>
      <c r="FO145" s="294"/>
      <c r="FP145" s="294"/>
      <c r="FQ145" s="294"/>
      <c r="FR145" s="294"/>
      <c r="FS145" s="294"/>
      <c r="FT145" s="294"/>
      <c r="FU145" s="294"/>
      <c r="FV145" s="294"/>
      <c r="FW145" s="294"/>
      <c r="FX145" s="294"/>
      <c r="FY145" s="294"/>
      <c r="FZ145" s="294"/>
      <c r="GA145" s="294"/>
      <c r="GB145" s="294"/>
      <c r="GC145" s="294"/>
      <c r="GD145" s="294"/>
      <c r="GE145" s="294"/>
      <c r="GF145" s="294"/>
      <c r="GG145" s="294"/>
      <c r="GH145" s="294"/>
      <c r="GI145" s="294"/>
      <c r="GJ145" s="294"/>
      <c r="GK145" s="294"/>
      <c r="GL145" s="294"/>
      <c r="GM145" s="294"/>
      <c r="GN145" s="294"/>
      <c r="GO145" s="294"/>
      <c r="GP145" s="294"/>
      <c r="GQ145" s="294"/>
      <c r="GR145" s="294"/>
      <c r="GS145" s="294"/>
      <c r="GT145" s="294"/>
      <c r="GU145" s="294"/>
      <c r="GV145" s="294"/>
      <c r="GW145" s="294"/>
      <c r="GX145" s="294"/>
      <c r="GY145" s="294"/>
      <c r="GZ145" s="294"/>
      <c r="HA145" s="294"/>
      <c r="HB145" s="294"/>
      <c r="HC145" s="294"/>
      <c r="HD145" s="294"/>
      <c r="HE145" s="294"/>
      <c r="HF145" s="294"/>
      <c r="HG145" s="294"/>
      <c r="HH145" s="294"/>
      <c r="HI145" s="294"/>
      <c r="HJ145" s="294"/>
      <c r="HK145" s="294"/>
      <c r="HL145" s="294"/>
      <c r="HM145" s="294"/>
      <c r="HN145" s="294"/>
      <c r="HO145" s="294"/>
      <c r="HP145" s="294"/>
      <c r="HQ145" s="294"/>
      <c r="HR145" s="294"/>
      <c r="HS145" s="294"/>
      <c r="HT145" s="294"/>
      <c r="HU145" s="294"/>
      <c r="HV145" s="294"/>
      <c r="HW145" s="294"/>
      <c r="HX145" s="294"/>
      <c r="HY145" s="294"/>
      <c r="HZ145" s="294"/>
      <c r="IA145" s="294"/>
      <c r="IB145" s="294"/>
      <c r="IC145" s="294"/>
      <c r="ID145" s="294"/>
      <c r="IE145" s="294"/>
      <c r="IF145" s="294"/>
      <c r="IG145" s="294">
        <v>-30000</v>
      </c>
      <c r="IH145" s="294"/>
      <c r="II145" s="294"/>
      <c r="IJ145" s="294"/>
      <c r="IK145" s="294"/>
      <c r="IL145" s="294"/>
      <c r="IM145" s="294"/>
      <c r="IN145" s="294"/>
      <c r="IO145" s="294"/>
      <c r="IP145" s="294"/>
      <c r="IQ145" s="294"/>
      <c r="IR145" s="294"/>
      <c r="IS145" s="294"/>
      <c r="IT145" s="294"/>
      <c r="IU145" s="294"/>
      <c r="IV145" s="294"/>
      <c r="IW145" s="294"/>
      <c r="IX145" s="294"/>
      <c r="IY145" s="294"/>
      <c r="IZ145" s="294"/>
      <c r="JA145" s="294"/>
      <c r="JB145" s="294"/>
      <c r="JC145" s="294"/>
      <c r="JD145" s="294"/>
      <c r="JE145" s="294"/>
      <c r="JF145" s="294"/>
      <c r="JG145" s="294"/>
      <c r="JH145" s="294"/>
      <c r="JI145" s="294"/>
      <c r="JJ145" s="294"/>
      <c r="JK145" s="294"/>
      <c r="JL145" s="294"/>
      <c r="JM145" s="294"/>
      <c r="JN145" s="294"/>
      <c r="JO145" s="294"/>
      <c r="JP145" s="294"/>
      <c r="JQ145" s="294"/>
      <c r="JR145" s="294"/>
      <c r="JS145" s="294"/>
      <c r="JT145" s="294"/>
      <c r="JU145" s="294"/>
      <c r="JV145" s="294"/>
      <c r="JW145" s="294"/>
      <c r="JX145" s="294"/>
      <c r="JY145" s="294"/>
      <c r="JZ145" s="294"/>
      <c r="KA145" s="294"/>
      <c r="KB145" s="294"/>
      <c r="KC145" s="294"/>
      <c r="KD145" s="294"/>
      <c r="KE145" s="294"/>
      <c r="KF145" s="294"/>
      <c r="KG145" s="294"/>
      <c r="KH145" s="294"/>
      <c r="KI145" s="294"/>
      <c r="KJ145" s="294"/>
      <c r="KK145" s="294"/>
      <c r="KL145" s="294"/>
      <c r="KM145" s="294"/>
      <c r="KN145" s="294"/>
      <c r="KO145" s="294"/>
      <c r="KP145" s="294"/>
      <c r="KQ145" s="294"/>
      <c r="KR145" s="294"/>
      <c r="KS145" s="294"/>
      <c r="KT145" s="294"/>
      <c r="KU145" s="294"/>
      <c r="KV145" s="294"/>
      <c r="KW145" s="294"/>
      <c r="KX145" s="294"/>
      <c r="KY145" s="294"/>
      <c r="KZ145" s="294"/>
      <c r="LA145" s="294"/>
      <c r="LB145" s="294"/>
      <c r="LC145" s="294"/>
      <c r="LD145" s="294"/>
      <c r="LE145" s="294">
        <v>-15000</v>
      </c>
      <c r="LF145" s="294"/>
      <c r="LG145" s="294"/>
      <c r="LH145" s="294"/>
      <c r="LI145" s="294"/>
      <c r="LJ145" s="294"/>
      <c r="LK145" s="294"/>
      <c r="LL145" s="294"/>
      <c r="LM145" s="294"/>
      <c r="LN145" s="294"/>
      <c r="LO145" s="294"/>
      <c r="LP145" s="294"/>
      <c r="LQ145" s="294"/>
      <c r="LR145" s="294"/>
      <c r="LS145" s="294"/>
      <c r="LT145" s="294"/>
      <c r="LU145" s="294"/>
      <c r="LV145" s="294"/>
      <c r="LW145" s="294"/>
      <c r="LX145" s="294"/>
      <c r="LY145" s="294"/>
      <c r="LZ145" s="294"/>
      <c r="MA145" s="294"/>
      <c r="MB145" s="294"/>
      <c r="MC145" s="294"/>
      <c r="MD145" s="294"/>
      <c r="ME145" s="294"/>
      <c r="MF145" s="294"/>
      <c r="MG145" s="294"/>
      <c r="MH145" s="294"/>
      <c r="MI145" s="294"/>
      <c r="MJ145" s="294"/>
      <c r="MK145" s="294"/>
      <c r="ML145" s="294"/>
      <c r="MM145" s="294"/>
      <c r="MN145" s="294"/>
      <c r="MO145" s="294"/>
      <c r="MP145" s="294"/>
      <c r="MQ145" s="294"/>
      <c r="MR145" s="294"/>
      <c r="MS145" s="294"/>
      <c r="MT145" s="294"/>
      <c r="MU145" s="294"/>
      <c r="MV145" s="294"/>
      <c r="MW145" s="294"/>
      <c r="MX145" s="294"/>
      <c r="MY145" s="294"/>
      <c r="MZ145" s="294"/>
      <c r="NA145" s="294"/>
      <c r="NB145" s="294"/>
      <c r="NC145" s="294"/>
      <c r="ND145" s="294">
        <v>-9600</v>
      </c>
      <c r="NE145" s="294"/>
      <c r="NF145" s="294"/>
      <c r="NG145" s="294"/>
      <c r="NH145" s="294"/>
      <c r="NI145" s="294"/>
      <c r="NJ145" s="294"/>
      <c r="NK145" s="294"/>
      <c r="NL145" s="294"/>
      <c r="NM145" s="294"/>
      <c r="NN145" s="294"/>
      <c r="NO145" s="294"/>
      <c r="NP145" s="294"/>
      <c r="NQ145" s="294"/>
      <c r="NR145" s="294"/>
      <c r="NS145" s="294"/>
      <c r="NT145" s="294"/>
      <c r="NU145" s="294"/>
      <c r="NV145" s="294"/>
      <c r="NW145" s="294"/>
      <c r="NX145" s="294"/>
      <c r="NY145" s="294"/>
      <c r="NZ145" s="294"/>
      <c r="OA145" s="294"/>
      <c r="OB145" s="294"/>
      <c r="OC145" s="294"/>
      <c r="OD145" s="294">
        <v>-134000</v>
      </c>
      <c r="OE145" s="294"/>
      <c r="OF145" s="294"/>
      <c r="OG145" s="294"/>
      <c r="OH145" s="294"/>
      <c r="OI145" s="294"/>
      <c r="OJ145" s="294"/>
      <c r="OK145" s="294"/>
      <c r="OL145" s="294"/>
      <c r="OM145" s="294"/>
      <c r="ON145" s="294"/>
      <c r="OO145" s="294"/>
      <c r="OP145" s="294"/>
      <c r="OQ145" s="294"/>
      <c r="OR145" s="294"/>
      <c r="OS145" s="294"/>
      <c r="OT145" s="294"/>
      <c r="OU145" s="294"/>
      <c r="OV145" s="294"/>
      <c r="OW145" s="294"/>
      <c r="OX145" s="294"/>
      <c r="OY145" s="294"/>
      <c r="OZ145" s="294"/>
      <c r="PA145" s="294"/>
      <c r="PB145" s="294"/>
      <c r="PC145" s="294"/>
      <c r="PD145" s="294"/>
      <c r="PE145" s="294"/>
      <c r="PF145" s="294"/>
      <c r="PG145" s="294"/>
      <c r="PH145" s="294">
        <v>-7050</v>
      </c>
      <c r="PI145" s="294"/>
      <c r="PJ145" s="294"/>
      <c r="PK145" s="294"/>
      <c r="PL145" s="294"/>
      <c r="PM145" s="294"/>
      <c r="PN145" s="294"/>
      <c r="PO145" s="294"/>
      <c r="PP145" s="294"/>
      <c r="PQ145" s="294"/>
      <c r="PR145" s="294"/>
      <c r="PS145" s="294"/>
      <c r="PT145" s="294"/>
      <c r="PU145" s="294"/>
      <c r="PV145" s="294"/>
      <c r="PW145" s="294"/>
      <c r="PX145" s="294"/>
      <c r="PY145" s="294"/>
      <c r="PZ145" s="294"/>
      <c r="QA145" s="294"/>
      <c r="QB145" s="294"/>
      <c r="QC145" s="294"/>
      <c r="QD145" s="294"/>
      <c r="QE145" s="294"/>
      <c r="QF145" s="294"/>
      <c r="QG145" s="294"/>
      <c r="QH145" s="294"/>
      <c r="QI145" s="294"/>
      <c r="QJ145" s="294"/>
      <c r="QK145" s="294"/>
      <c r="QL145" s="294"/>
      <c r="QM145" s="294"/>
      <c r="QN145" s="294"/>
      <c r="QO145" s="294"/>
      <c r="QP145" s="294"/>
      <c r="QQ145" s="294"/>
      <c r="QR145" s="294"/>
      <c r="QS145" s="294"/>
      <c r="QT145" s="294"/>
      <c r="QU145" s="294"/>
      <c r="QV145" s="294"/>
      <c r="QW145" s="294"/>
      <c r="QX145" s="294"/>
      <c r="QY145" s="294"/>
      <c r="QZ145" s="294"/>
      <c r="RA145" s="294"/>
      <c r="RB145" s="294"/>
      <c r="RC145" s="294"/>
      <c r="RD145" s="294"/>
      <c r="RE145" s="294"/>
      <c r="RF145" s="294"/>
      <c r="RG145" s="294"/>
      <c r="RH145" s="294"/>
      <c r="RI145" s="294"/>
      <c r="RJ145" s="294"/>
      <c r="RK145" s="294"/>
      <c r="RL145" s="294"/>
      <c r="RM145" s="294"/>
      <c r="RN145" s="294"/>
      <c r="RO145" s="294"/>
      <c r="RP145" s="294"/>
      <c r="RQ145" s="294"/>
      <c r="RR145" s="294"/>
      <c r="RS145" s="294"/>
      <c r="RT145" s="294"/>
      <c r="RU145" s="294"/>
      <c r="RV145" s="294"/>
      <c r="RW145" s="294"/>
      <c r="RX145" s="294"/>
      <c r="RY145" s="294"/>
      <c r="RZ145" s="294"/>
      <c r="SA145" s="294"/>
      <c r="SB145" s="294"/>
      <c r="SC145" s="294"/>
      <c r="SD145" s="294"/>
      <c r="SE145" s="294"/>
      <c r="SF145" s="294"/>
      <c r="SG145" s="294"/>
      <c r="SH145" s="294"/>
      <c r="SI145" s="294"/>
      <c r="SJ145" s="294"/>
      <c r="SK145" s="294"/>
      <c r="SL145" s="294"/>
      <c r="SM145" s="294"/>
      <c r="SN145" s="294">
        <v>-149686.9</v>
      </c>
      <c r="SO145" s="294">
        <v>-401198</v>
      </c>
      <c r="SP145" s="294"/>
      <c r="SQ145" s="294"/>
      <c r="SR145" s="294">
        <v>-207135.5</v>
      </c>
      <c r="SS145" s="294">
        <v>-161709</v>
      </c>
      <c r="ST145" s="294">
        <v>-54355.1</v>
      </c>
      <c r="SU145" s="294"/>
      <c r="SV145" s="294"/>
      <c r="SW145" s="294"/>
      <c r="SX145" s="294"/>
      <c r="SY145" s="294"/>
      <c r="SZ145" s="294"/>
      <c r="TA145" s="294"/>
      <c r="TB145" s="294"/>
      <c r="TC145" s="294"/>
      <c r="TD145" s="294"/>
      <c r="TE145" s="294"/>
      <c r="TF145" s="294"/>
      <c r="TG145" s="294"/>
      <c r="TH145" s="294"/>
      <c r="TI145" s="294"/>
      <c r="TJ145" s="294"/>
      <c r="TK145" s="294"/>
      <c r="TL145" s="294"/>
      <c r="TM145" s="294"/>
      <c r="TN145" s="294"/>
      <c r="TO145" s="294"/>
      <c r="TP145" s="294"/>
      <c r="TQ145" s="294"/>
      <c r="TR145" s="294"/>
      <c r="TS145" s="294"/>
      <c r="TT145" s="294"/>
      <c r="TU145" s="294"/>
      <c r="TV145" s="294"/>
      <c r="TW145" s="294"/>
      <c r="TX145" s="294"/>
      <c r="TY145" s="294"/>
      <c r="TZ145" s="294"/>
      <c r="UA145" s="294"/>
      <c r="UB145" s="294"/>
      <c r="UC145" s="294"/>
      <c r="UD145" s="294"/>
      <c r="UE145" s="294"/>
      <c r="UF145" s="294"/>
      <c r="UG145" s="294"/>
      <c r="UH145" s="294"/>
      <c r="UI145" s="294"/>
      <c r="UJ145" s="294"/>
      <c r="UK145" s="294"/>
      <c r="UL145" s="294"/>
      <c r="UM145" s="294"/>
      <c r="UN145" s="294"/>
      <c r="UO145" s="294"/>
      <c r="UP145" s="294"/>
      <c r="UQ145" s="294"/>
      <c r="UR145" s="294"/>
      <c r="US145" s="294"/>
      <c r="UT145" s="294"/>
      <c r="UU145" s="294"/>
      <c r="UV145" s="294"/>
      <c r="UW145" s="294"/>
      <c r="UX145" s="294"/>
      <c r="UY145" s="294"/>
      <c r="UZ145" s="294"/>
      <c r="VA145" s="294"/>
      <c r="VB145" s="294"/>
      <c r="VC145" s="294"/>
      <c r="VD145" s="294"/>
      <c r="VE145" s="294"/>
      <c r="VF145" s="294"/>
      <c r="VG145" s="294"/>
      <c r="VH145" s="294"/>
      <c r="VI145" s="294"/>
      <c r="VJ145" s="294"/>
      <c r="VK145" s="294"/>
      <c r="VL145" s="294"/>
      <c r="VM145" s="294"/>
      <c r="VN145" s="294"/>
      <c r="VO145" s="294"/>
      <c r="VP145" s="294"/>
      <c r="VQ145" s="294">
        <v>-19945</v>
      </c>
      <c r="VR145" s="294"/>
      <c r="VS145" s="294"/>
      <c r="VT145" s="294"/>
      <c r="VU145" s="294"/>
      <c r="VV145" s="294"/>
      <c r="VW145" s="294"/>
      <c r="VX145" s="294"/>
      <c r="VY145" s="294"/>
      <c r="VZ145" s="294"/>
      <c r="WA145" s="294"/>
      <c r="WB145" s="294"/>
      <c r="WC145" s="294"/>
      <c r="WD145" s="294"/>
      <c r="WE145" s="294"/>
      <c r="WF145" s="294"/>
      <c r="WG145" s="294"/>
      <c r="WH145" s="294"/>
      <c r="WI145" s="294"/>
      <c r="WJ145" s="294"/>
      <c r="WK145" s="294"/>
      <c r="WL145" s="294"/>
      <c r="WM145" s="294"/>
      <c r="WN145" s="294"/>
      <c r="WO145" s="294"/>
      <c r="WP145" s="294"/>
      <c r="WQ145" s="294"/>
      <c r="WR145" s="294"/>
      <c r="WS145" s="294"/>
      <c r="WT145" s="294"/>
      <c r="WU145" s="294"/>
      <c r="WV145" s="294"/>
      <c r="WW145" s="294"/>
      <c r="WX145" s="294"/>
      <c r="WY145" s="294"/>
      <c r="WZ145" s="294"/>
      <c r="XA145" s="294"/>
      <c r="XB145" s="294"/>
      <c r="XC145" s="294"/>
      <c r="XD145" s="294"/>
      <c r="XE145" s="294"/>
      <c r="XF145" s="294"/>
      <c r="XG145" s="294"/>
      <c r="XH145" s="294"/>
      <c r="XI145" s="294"/>
      <c r="XJ145" s="294"/>
      <c r="XK145" s="294"/>
      <c r="XL145" s="294"/>
      <c r="XM145" s="294"/>
      <c r="XN145" s="294"/>
      <c r="XO145" s="294"/>
      <c r="XP145" s="294"/>
      <c r="XQ145" s="294"/>
      <c r="XR145" s="294"/>
      <c r="XS145" s="294"/>
      <c r="XT145" s="294"/>
      <c r="XU145" s="294"/>
      <c r="XV145" s="294"/>
      <c r="XW145" s="294"/>
      <c r="XX145" s="294"/>
      <c r="XY145" s="294"/>
      <c r="XZ145" s="294"/>
      <c r="YA145" s="294"/>
      <c r="YB145" s="294"/>
      <c r="YC145" s="294"/>
      <c r="YD145" s="294"/>
      <c r="YE145" s="294"/>
      <c r="YF145" s="294"/>
      <c r="YG145" s="294"/>
      <c r="YH145" s="294"/>
      <c r="YI145" s="294"/>
      <c r="YJ145" s="294"/>
      <c r="YK145" s="294"/>
      <c r="YL145" s="294"/>
      <c r="YM145" s="294"/>
      <c r="YN145" s="294"/>
      <c r="YO145" s="294"/>
      <c r="YP145" s="294"/>
      <c r="YQ145" s="294"/>
      <c r="YR145" s="294"/>
      <c r="YS145" s="294"/>
      <c r="YT145" s="294"/>
      <c r="YU145" s="294"/>
      <c r="YV145" s="294"/>
      <c r="YW145" s="294"/>
      <c r="YX145" s="294"/>
      <c r="YY145" s="294"/>
      <c r="YZ145" s="294"/>
      <c r="ZA145" s="294"/>
      <c r="ZB145" s="294"/>
      <c r="ZC145" s="294"/>
      <c r="ZD145" s="294"/>
      <c r="ZE145" s="294"/>
      <c r="ZF145" s="294"/>
      <c r="ZG145" s="294"/>
      <c r="ZH145" s="294"/>
      <c r="ZI145" s="294"/>
      <c r="ZJ145" s="294"/>
      <c r="ZK145" s="294"/>
      <c r="ZL145" s="294"/>
      <c r="ZM145" s="294"/>
      <c r="ZN145" s="294"/>
      <c r="ZO145" s="294"/>
      <c r="ZP145" s="294"/>
      <c r="ZQ145" s="294"/>
      <c r="ZR145" s="294"/>
      <c r="ZS145" s="294"/>
      <c r="ZT145" s="294"/>
      <c r="ZU145" s="294"/>
      <c r="ZV145" s="294"/>
      <c r="ZW145" s="294"/>
      <c r="ZX145" s="294"/>
      <c r="ZY145" s="294"/>
      <c r="ZZ145" s="294"/>
      <c r="AAA145" s="294"/>
      <c r="AAB145" s="294"/>
      <c r="AAC145" s="294"/>
      <c r="AAD145" s="294"/>
      <c r="AAE145" s="294"/>
      <c r="AAF145" s="294"/>
      <c r="AAG145" s="294"/>
      <c r="AAH145" s="294"/>
      <c r="AAI145" s="294"/>
      <c r="AAJ145" s="294"/>
      <c r="AAK145" s="294"/>
      <c r="AAL145" s="294"/>
      <c r="AAM145" s="294"/>
      <c r="AAN145" s="294"/>
      <c r="AAO145" s="294"/>
      <c r="AAP145" s="294"/>
      <c r="AAQ145" s="294"/>
      <c r="AAR145" s="294"/>
      <c r="AAS145" s="294"/>
      <c r="AAT145" s="294"/>
      <c r="AAU145" s="294"/>
      <c r="AAV145" s="294"/>
      <c r="AAW145" s="294">
        <v>-237500</v>
      </c>
      <c r="AAX145" s="294"/>
      <c r="AAY145" s="294"/>
      <c r="AAZ145" s="294"/>
      <c r="ABA145" s="294"/>
      <c r="ABB145" s="294"/>
      <c r="ABC145" s="294">
        <v>0</v>
      </c>
      <c r="ABD145" s="294"/>
      <c r="ABE145" s="294"/>
      <c r="ABF145" s="294"/>
      <c r="ABG145" s="294"/>
      <c r="ABH145" s="294"/>
      <c r="ABI145" s="294"/>
      <c r="ABJ145" s="294"/>
      <c r="ABK145" s="294">
        <v>0</v>
      </c>
      <c r="ABL145" s="294"/>
      <c r="ABM145" s="294"/>
      <c r="ABN145" s="294"/>
      <c r="ABO145" s="294"/>
      <c r="ABP145" s="294"/>
      <c r="ABQ145" s="294"/>
      <c r="ABR145" s="294"/>
      <c r="ABS145" s="294"/>
      <c r="ABT145" s="294"/>
      <c r="ABU145" s="294"/>
      <c r="ABV145" s="294"/>
      <c r="ABW145" s="294"/>
      <c r="ABX145" s="294"/>
      <c r="ABY145" s="294"/>
      <c r="ABZ145" s="294"/>
      <c r="ACA145" s="294"/>
      <c r="ACB145" s="294"/>
      <c r="ACC145" s="294"/>
      <c r="ACD145" s="294"/>
      <c r="ACE145" s="294">
        <v>-30000</v>
      </c>
      <c r="ACF145" s="294"/>
      <c r="ACG145" s="294"/>
      <c r="ACH145" s="294"/>
      <c r="ACI145" s="294"/>
      <c r="ACJ145" s="294"/>
      <c r="ACK145" s="294"/>
      <c r="ACL145" s="294"/>
      <c r="ACM145" s="294"/>
      <c r="ACN145" s="294">
        <v>-35000</v>
      </c>
      <c r="ACO145" s="294"/>
      <c r="ACP145" s="294"/>
      <c r="ACQ145" s="294"/>
      <c r="ACR145" s="294"/>
      <c r="ACS145" s="294"/>
      <c r="ACT145" s="294"/>
      <c r="ACU145" s="294"/>
      <c r="ACV145" s="294">
        <v>-1097500</v>
      </c>
      <c r="ACW145" s="294"/>
      <c r="ACX145" s="294"/>
      <c r="ACY145" s="294"/>
      <c r="ACZ145" s="294"/>
      <c r="ADA145" s="294"/>
      <c r="ADB145" s="294"/>
      <c r="ADC145" s="294"/>
      <c r="ADD145" s="294"/>
      <c r="ADE145" s="294"/>
      <c r="ADF145" s="294"/>
      <c r="ADG145" s="294"/>
      <c r="ADH145" s="294"/>
      <c r="ADI145" s="294"/>
      <c r="ADJ145" s="294"/>
      <c r="ADK145" s="294"/>
      <c r="ADL145" s="294"/>
      <c r="ADM145" s="294"/>
      <c r="ADN145" s="294"/>
      <c r="ADO145" s="294"/>
      <c r="ADP145" s="294"/>
      <c r="ADQ145" s="294"/>
      <c r="ADR145" s="294"/>
      <c r="ADS145" s="294"/>
      <c r="ADT145" s="294"/>
      <c r="ADU145" s="294"/>
      <c r="ADV145" s="294"/>
      <c r="ADW145" s="294"/>
      <c r="ADX145" s="294"/>
      <c r="ADY145" s="294"/>
      <c r="ADZ145" s="294"/>
      <c r="AEA145" s="294"/>
      <c r="AEB145" s="294"/>
      <c r="AEC145" s="294"/>
      <c r="AED145" s="294"/>
      <c r="AEE145" s="294"/>
      <c r="AEF145" s="294"/>
      <c r="AEG145" s="294"/>
      <c r="AEH145" s="294"/>
      <c r="AEI145" s="294"/>
      <c r="AEJ145" s="294"/>
      <c r="AEK145" s="294"/>
      <c r="AEL145" s="294"/>
      <c r="AEM145" s="294"/>
      <c r="AEN145" s="294"/>
      <c r="AEO145" s="294"/>
      <c r="AEP145" s="294"/>
      <c r="AEQ145" s="294"/>
      <c r="AER145" s="294"/>
      <c r="AES145" s="294"/>
      <c r="AET145" s="294"/>
      <c r="AEU145" s="294"/>
      <c r="AEV145" s="294"/>
      <c r="AEW145" s="294"/>
      <c r="AEX145" s="294"/>
      <c r="AEY145" s="294"/>
      <c r="AEZ145" s="294"/>
      <c r="AFA145" s="294"/>
      <c r="AFB145" s="294"/>
      <c r="AFC145" s="294"/>
      <c r="AFD145" s="294"/>
      <c r="AFE145" s="294"/>
      <c r="AFF145" s="294"/>
      <c r="AFG145" s="294"/>
      <c r="AFH145" s="294"/>
      <c r="AFI145" s="294"/>
      <c r="AFJ145" s="294"/>
      <c r="AFK145" s="294"/>
      <c r="AFL145" s="294"/>
      <c r="AFM145" s="294"/>
      <c r="AFN145" s="294"/>
      <c r="AFO145" s="294"/>
      <c r="AFP145" s="294"/>
      <c r="AFQ145" s="294"/>
      <c r="AFR145" s="294"/>
      <c r="AFS145" s="294"/>
      <c r="AFT145" s="294"/>
      <c r="AFU145" s="294"/>
      <c r="AFV145" s="294"/>
      <c r="AFW145" s="294"/>
      <c r="AFX145" s="294"/>
      <c r="AFY145" s="294"/>
      <c r="AFZ145" s="294"/>
      <c r="AGA145" s="294"/>
      <c r="AGB145" s="294"/>
      <c r="AGC145" s="294"/>
      <c r="AGD145" s="294"/>
      <c r="AGE145" s="294"/>
      <c r="AGF145" s="294"/>
      <c r="AGG145" s="294"/>
      <c r="AGH145" s="294"/>
      <c r="AGI145" s="294"/>
      <c r="AGJ145" s="294"/>
      <c r="AGK145" s="294"/>
      <c r="AGL145" s="294"/>
      <c r="AGM145" s="294"/>
      <c r="AGN145" s="294"/>
      <c r="AGO145" s="294"/>
      <c r="AGP145" s="294"/>
      <c r="AGQ145" s="294"/>
      <c r="AGR145" s="294"/>
      <c r="AGS145" s="294"/>
      <c r="AGT145" s="294"/>
      <c r="AGU145" s="294"/>
      <c r="AGV145" s="294"/>
      <c r="AGW145" s="294"/>
      <c r="AGX145" s="294"/>
      <c r="AGY145" s="294"/>
      <c r="AGZ145" s="294"/>
      <c r="AHA145" s="294"/>
      <c r="AHB145" s="294"/>
      <c r="AHC145" s="294"/>
      <c r="AHD145" s="294"/>
      <c r="AHE145" s="294"/>
      <c r="AHF145" s="294"/>
      <c r="AHG145" s="294"/>
      <c r="AHH145" s="294"/>
      <c r="AHI145" s="294"/>
      <c r="AHJ145" s="294"/>
      <c r="AHK145" s="294"/>
      <c r="AHL145" s="294"/>
      <c r="AHM145" s="294"/>
      <c r="AHN145" s="294"/>
      <c r="AHO145" s="294"/>
      <c r="AHP145" s="294"/>
      <c r="AHQ145" s="294"/>
      <c r="AHR145" s="329"/>
      <c r="AHS145" s="294">
        <f t="shared" si="56"/>
        <v>-2699498.5</v>
      </c>
      <c r="AHT145" s="271" t="b">
        <f t="shared" si="54"/>
        <v>1</v>
      </c>
      <c r="AHU145" s="271" t="s">
        <v>6273</v>
      </c>
      <c r="AHV145" s="271" t="s">
        <v>6227</v>
      </c>
      <c r="AHW145" s="271" t="s">
        <v>6228</v>
      </c>
    </row>
    <row r="146" spans="1:907" ht="24" x14ac:dyDescent="0.8">
      <c r="A146" s="270" t="s">
        <v>6273</v>
      </c>
      <c r="B146" s="270" t="s">
        <v>6229</v>
      </c>
      <c r="C146" s="271" t="s">
        <v>6230</v>
      </c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>
        <v>-505.1</v>
      </c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  <c r="CF146" s="294"/>
      <c r="CG146" s="294"/>
      <c r="CH146" s="294"/>
      <c r="CI146" s="294"/>
      <c r="CJ146" s="294"/>
      <c r="CK146" s="294"/>
      <c r="CL146" s="294"/>
      <c r="CM146" s="294"/>
      <c r="CN146" s="294"/>
      <c r="CO146" s="294"/>
      <c r="CP146" s="294"/>
      <c r="CQ146" s="294"/>
      <c r="CR146" s="294"/>
      <c r="CS146" s="294"/>
      <c r="CT146" s="294"/>
      <c r="CU146" s="294"/>
      <c r="CV146" s="294"/>
      <c r="CW146" s="294"/>
      <c r="CX146" s="294"/>
      <c r="CY146" s="294"/>
      <c r="CZ146" s="294"/>
      <c r="DA146" s="294"/>
      <c r="DB146" s="294"/>
      <c r="DC146" s="294"/>
      <c r="DD146" s="294"/>
      <c r="DE146" s="294"/>
      <c r="DF146" s="294"/>
      <c r="DG146" s="294"/>
      <c r="DH146" s="294"/>
      <c r="DI146" s="294"/>
      <c r="DJ146" s="294"/>
      <c r="DK146" s="294"/>
      <c r="DL146" s="294"/>
      <c r="DM146" s="294"/>
      <c r="DN146" s="294"/>
      <c r="DO146" s="294"/>
      <c r="DP146" s="294"/>
      <c r="DQ146" s="294"/>
      <c r="DR146" s="294"/>
      <c r="DS146" s="294"/>
      <c r="DT146" s="294"/>
      <c r="DU146" s="294"/>
      <c r="DV146" s="294"/>
      <c r="DW146" s="294"/>
      <c r="DX146" s="294"/>
      <c r="DY146" s="294"/>
      <c r="DZ146" s="294"/>
      <c r="EA146" s="294"/>
      <c r="EB146" s="294"/>
      <c r="EC146" s="294"/>
      <c r="ED146" s="294"/>
      <c r="EE146" s="294"/>
      <c r="EF146" s="294"/>
      <c r="EG146" s="294"/>
      <c r="EH146" s="294"/>
      <c r="EI146" s="294"/>
      <c r="EJ146" s="294"/>
      <c r="EK146" s="294"/>
      <c r="EL146" s="294"/>
      <c r="EM146" s="294"/>
      <c r="EN146" s="294"/>
      <c r="EO146" s="294"/>
      <c r="EP146" s="294"/>
      <c r="EQ146" s="294"/>
      <c r="ER146" s="294"/>
      <c r="ES146" s="294"/>
      <c r="ET146" s="294"/>
      <c r="EU146" s="294"/>
      <c r="EV146" s="294"/>
      <c r="EW146" s="294"/>
      <c r="EX146" s="294"/>
      <c r="EY146" s="294"/>
      <c r="EZ146" s="294"/>
      <c r="FA146" s="294"/>
      <c r="FB146" s="294"/>
      <c r="FC146" s="294"/>
      <c r="FD146" s="294"/>
      <c r="FE146" s="294"/>
      <c r="FF146" s="294"/>
      <c r="FG146" s="294"/>
      <c r="FH146" s="294"/>
      <c r="FI146" s="294">
        <v>-1396534.5</v>
      </c>
      <c r="FJ146" s="294"/>
      <c r="FK146" s="294"/>
      <c r="FL146" s="294"/>
      <c r="FM146" s="294"/>
      <c r="FN146" s="294"/>
      <c r="FO146" s="294"/>
      <c r="FP146" s="294"/>
      <c r="FQ146" s="294"/>
      <c r="FR146" s="294"/>
      <c r="FS146" s="294"/>
      <c r="FT146" s="294"/>
      <c r="FU146" s="294"/>
      <c r="FV146" s="294"/>
      <c r="FW146" s="294"/>
      <c r="FX146" s="294"/>
      <c r="FY146" s="294"/>
      <c r="FZ146" s="294"/>
      <c r="GA146" s="294"/>
      <c r="GB146" s="294"/>
      <c r="GC146" s="294"/>
      <c r="GD146" s="294"/>
      <c r="GE146" s="294"/>
      <c r="GF146" s="294"/>
      <c r="GG146" s="294"/>
      <c r="GH146" s="294"/>
      <c r="GI146" s="294"/>
      <c r="GJ146" s="294"/>
      <c r="GK146" s="294"/>
      <c r="GL146" s="294"/>
      <c r="GM146" s="294"/>
      <c r="GN146" s="294"/>
      <c r="GO146" s="294"/>
      <c r="GP146" s="294">
        <v>-11350</v>
      </c>
      <c r="GQ146" s="294"/>
      <c r="GR146" s="294"/>
      <c r="GS146" s="294"/>
      <c r="GT146" s="294"/>
      <c r="GU146" s="294"/>
      <c r="GV146" s="294"/>
      <c r="GW146" s="294"/>
      <c r="GX146" s="294"/>
      <c r="GY146" s="294">
        <v>-3240461.17</v>
      </c>
      <c r="GZ146" s="294"/>
      <c r="HA146" s="294"/>
      <c r="HB146" s="294"/>
      <c r="HC146" s="294"/>
      <c r="HD146" s="294"/>
      <c r="HE146" s="294"/>
      <c r="HF146" s="294"/>
      <c r="HG146" s="294"/>
      <c r="HH146" s="294"/>
      <c r="HI146" s="294"/>
      <c r="HJ146" s="294"/>
      <c r="HK146" s="294"/>
      <c r="HL146" s="294"/>
      <c r="HM146" s="294"/>
      <c r="HN146" s="294"/>
      <c r="HO146" s="294"/>
      <c r="HP146" s="294"/>
      <c r="HQ146" s="294"/>
      <c r="HR146" s="294"/>
      <c r="HS146" s="294"/>
      <c r="HT146" s="294"/>
      <c r="HU146" s="294"/>
      <c r="HV146" s="294"/>
      <c r="HW146" s="294"/>
      <c r="HX146" s="294"/>
      <c r="HY146" s="294"/>
      <c r="HZ146" s="294"/>
      <c r="IA146" s="294"/>
      <c r="IB146" s="294"/>
      <c r="IC146" s="294"/>
      <c r="ID146" s="294"/>
      <c r="IE146" s="294"/>
      <c r="IF146" s="294"/>
      <c r="IG146" s="294"/>
      <c r="IH146" s="294"/>
      <c r="II146" s="294"/>
      <c r="IJ146" s="294"/>
      <c r="IK146" s="294"/>
      <c r="IL146" s="294"/>
      <c r="IM146" s="294"/>
      <c r="IN146" s="294"/>
      <c r="IO146" s="294"/>
      <c r="IP146" s="294"/>
      <c r="IQ146" s="294"/>
      <c r="IR146" s="294"/>
      <c r="IS146" s="294"/>
      <c r="IT146" s="294"/>
      <c r="IU146" s="294"/>
      <c r="IV146" s="294"/>
      <c r="IW146" s="294"/>
      <c r="IX146" s="294"/>
      <c r="IY146" s="294"/>
      <c r="IZ146" s="294"/>
      <c r="JA146" s="294"/>
      <c r="JB146" s="294"/>
      <c r="JC146" s="294"/>
      <c r="JD146" s="294"/>
      <c r="JE146" s="294"/>
      <c r="JF146" s="294"/>
      <c r="JG146" s="294"/>
      <c r="JH146" s="294"/>
      <c r="JI146" s="294"/>
      <c r="JJ146" s="294"/>
      <c r="JK146" s="294"/>
      <c r="JL146" s="294"/>
      <c r="JM146" s="294"/>
      <c r="JN146" s="294"/>
      <c r="JO146" s="294"/>
      <c r="JP146" s="294"/>
      <c r="JQ146" s="294"/>
      <c r="JR146" s="294"/>
      <c r="JS146" s="294"/>
      <c r="JT146" s="294"/>
      <c r="JU146" s="294"/>
      <c r="JV146" s="294"/>
      <c r="JW146" s="294"/>
      <c r="JX146" s="294"/>
      <c r="JY146" s="294"/>
      <c r="JZ146" s="294"/>
      <c r="KA146" s="294"/>
      <c r="KB146" s="294"/>
      <c r="KC146" s="294"/>
      <c r="KD146" s="294"/>
      <c r="KE146" s="294"/>
      <c r="KF146" s="294"/>
      <c r="KG146" s="294"/>
      <c r="KH146" s="294"/>
      <c r="KI146" s="294"/>
      <c r="KJ146" s="294"/>
      <c r="KK146" s="294"/>
      <c r="KL146" s="294"/>
      <c r="KM146" s="294"/>
      <c r="KN146" s="294"/>
      <c r="KO146" s="294"/>
      <c r="KP146" s="294"/>
      <c r="KQ146" s="294"/>
      <c r="KR146" s="294"/>
      <c r="KS146" s="294"/>
      <c r="KT146" s="294"/>
      <c r="KU146" s="294"/>
      <c r="KV146" s="294"/>
      <c r="KW146" s="294"/>
      <c r="KX146" s="294"/>
      <c r="KY146" s="294"/>
      <c r="KZ146" s="294"/>
      <c r="LA146" s="294"/>
      <c r="LB146" s="294"/>
      <c r="LC146" s="294"/>
      <c r="LD146" s="294"/>
      <c r="LE146" s="294"/>
      <c r="LF146" s="294"/>
      <c r="LG146" s="294"/>
      <c r="LH146" s="294"/>
      <c r="LI146" s="294"/>
      <c r="LJ146" s="294"/>
      <c r="LK146" s="294"/>
      <c r="LL146" s="294"/>
      <c r="LM146" s="294"/>
      <c r="LN146" s="294"/>
      <c r="LO146" s="294"/>
      <c r="LP146" s="294"/>
      <c r="LQ146" s="294"/>
      <c r="LR146" s="294"/>
      <c r="LS146" s="294"/>
      <c r="LT146" s="294"/>
      <c r="LU146" s="294"/>
      <c r="LV146" s="294"/>
      <c r="LW146" s="294"/>
      <c r="LX146" s="294">
        <v>-2288569.7999999998</v>
      </c>
      <c r="LY146" s="294"/>
      <c r="LZ146" s="294"/>
      <c r="MA146" s="294"/>
      <c r="MB146" s="294"/>
      <c r="MC146" s="294"/>
      <c r="MD146" s="294"/>
      <c r="ME146" s="294"/>
      <c r="MF146" s="294"/>
      <c r="MG146" s="294"/>
      <c r="MH146" s="294"/>
      <c r="MI146" s="294"/>
      <c r="MJ146" s="294"/>
      <c r="MK146" s="294"/>
      <c r="ML146" s="294"/>
      <c r="MM146" s="294"/>
      <c r="MN146" s="294"/>
      <c r="MO146" s="294"/>
      <c r="MP146" s="294"/>
      <c r="MQ146" s="294"/>
      <c r="MR146" s="294"/>
      <c r="MS146" s="294"/>
      <c r="MT146" s="294"/>
      <c r="MU146" s="294"/>
      <c r="MV146" s="294"/>
      <c r="MW146" s="294"/>
      <c r="MX146" s="294"/>
      <c r="MY146" s="294"/>
      <c r="MZ146" s="294"/>
      <c r="NA146" s="294"/>
      <c r="NB146" s="294"/>
      <c r="NC146" s="294"/>
      <c r="ND146" s="294"/>
      <c r="NE146" s="294"/>
      <c r="NF146" s="294"/>
      <c r="NG146" s="294"/>
      <c r="NH146" s="294"/>
      <c r="NI146" s="294"/>
      <c r="NJ146" s="294"/>
      <c r="NK146" s="294"/>
      <c r="NL146" s="294"/>
      <c r="NM146" s="294"/>
      <c r="NN146" s="294"/>
      <c r="NO146" s="294"/>
      <c r="NP146" s="294"/>
      <c r="NQ146" s="294"/>
      <c r="NR146" s="294"/>
      <c r="NS146" s="294"/>
      <c r="NT146" s="294"/>
      <c r="NU146" s="294"/>
      <c r="NV146" s="294"/>
      <c r="NW146" s="294"/>
      <c r="NX146" s="294"/>
      <c r="NY146" s="294"/>
      <c r="NZ146" s="294"/>
      <c r="OA146" s="294"/>
      <c r="OB146" s="294"/>
      <c r="OC146" s="294"/>
      <c r="OD146" s="294"/>
      <c r="OE146" s="294"/>
      <c r="OF146" s="294"/>
      <c r="OG146" s="294"/>
      <c r="OH146" s="294"/>
      <c r="OI146" s="294"/>
      <c r="OJ146" s="294"/>
      <c r="OK146" s="294"/>
      <c r="OL146" s="294"/>
      <c r="OM146" s="294"/>
      <c r="ON146" s="294"/>
      <c r="OO146" s="294"/>
      <c r="OP146" s="294"/>
      <c r="OQ146" s="294"/>
      <c r="OR146" s="294"/>
      <c r="OS146" s="294"/>
      <c r="OT146" s="294"/>
      <c r="OU146" s="294"/>
      <c r="OV146" s="294"/>
      <c r="OW146" s="294"/>
      <c r="OX146" s="294"/>
      <c r="OY146" s="294"/>
      <c r="OZ146" s="294"/>
      <c r="PA146" s="294"/>
      <c r="PB146" s="294"/>
      <c r="PC146" s="294"/>
      <c r="PD146" s="294"/>
      <c r="PE146" s="294"/>
      <c r="PF146" s="294"/>
      <c r="PG146" s="294"/>
      <c r="PH146" s="294"/>
      <c r="PI146" s="294"/>
      <c r="PJ146" s="294"/>
      <c r="PK146" s="294"/>
      <c r="PL146" s="294"/>
      <c r="PM146" s="294"/>
      <c r="PN146" s="294"/>
      <c r="PO146" s="294"/>
      <c r="PP146" s="294"/>
      <c r="PQ146" s="294"/>
      <c r="PR146" s="294"/>
      <c r="PS146" s="294"/>
      <c r="PT146" s="294"/>
      <c r="PU146" s="294"/>
      <c r="PV146" s="294"/>
      <c r="PW146" s="294"/>
      <c r="PX146" s="294"/>
      <c r="PY146" s="294"/>
      <c r="PZ146" s="294"/>
      <c r="QA146" s="294"/>
      <c r="QB146" s="294"/>
      <c r="QC146" s="294"/>
      <c r="QD146" s="294"/>
      <c r="QE146" s="294">
        <v>-12000</v>
      </c>
      <c r="QF146" s="294"/>
      <c r="QG146" s="294"/>
      <c r="QH146" s="294"/>
      <c r="QI146" s="294"/>
      <c r="QJ146" s="294"/>
      <c r="QK146" s="294"/>
      <c r="QL146" s="294"/>
      <c r="QM146" s="294"/>
      <c r="QN146" s="294"/>
      <c r="QO146" s="294"/>
      <c r="QP146" s="294"/>
      <c r="QQ146" s="294"/>
      <c r="QR146" s="294"/>
      <c r="QS146" s="294"/>
      <c r="QT146" s="294"/>
      <c r="QU146" s="294"/>
      <c r="QV146" s="294"/>
      <c r="QW146" s="294"/>
      <c r="QX146" s="294"/>
      <c r="QY146" s="294"/>
      <c r="QZ146" s="294"/>
      <c r="RA146" s="294"/>
      <c r="RB146" s="294"/>
      <c r="RC146" s="294"/>
      <c r="RD146" s="294"/>
      <c r="RE146" s="294"/>
      <c r="RF146" s="294"/>
      <c r="RG146" s="294"/>
      <c r="RH146" s="294"/>
      <c r="RI146" s="294"/>
      <c r="RJ146" s="294"/>
      <c r="RK146" s="294"/>
      <c r="RL146" s="294"/>
      <c r="RM146" s="294"/>
      <c r="RN146" s="294"/>
      <c r="RO146" s="294"/>
      <c r="RP146" s="294"/>
      <c r="RQ146" s="294"/>
      <c r="RR146" s="294"/>
      <c r="RS146" s="294"/>
      <c r="RT146" s="294"/>
      <c r="RU146" s="294"/>
      <c r="RV146" s="294"/>
      <c r="RW146" s="294"/>
      <c r="RX146" s="294"/>
      <c r="RY146" s="294"/>
      <c r="RZ146" s="294"/>
      <c r="SA146" s="294"/>
      <c r="SB146" s="294"/>
      <c r="SC146" s="294"/>
      <c r="SD146" s="294"/>
      <c r="SE146" s="294"/>
      <c r="SF146" s="294"/>
      <c r="SG146" s="294"/>
      <c r="SH146" s="294"/>
      <c r="SI146" s="294"/>
      <c r="SJ146" s="294"/>
      <c r="SK146" s="294"/>
      <c r="SL146" s="294"/>
      <c r="SM146" s="294"/>
      <c r="SN146" s="294"/>
      <c r="SO146" s="294"/>
      <c r="SP146" s="294"/>
      <c r="SQ146" s="294"/>
      <c r="SR146" s="294"/>
      <c r="SS146" s="294"/>
      <c r="ST146" s="294"/>
      <c r="SU146" s="294"/>
      <c r="SV146" s="294"/>
      <c r="SW146" s="294"/>
      <c r="SX146" s="294"/>
      <c r="SY146" s="294"/>
      <c r="SZ146" s="294"/>
      <c r="TA146" s="294"/>
      <c r="TB146" s="294"/>
      <c r="TC146" s="294"/>
      <c r="TD146" s="294"/>
      <c r="TE146" s="294"/>
      <c r="TF146" s="294"/>
      <c r="TG146" s="294"/>
      <c r="TH146" s="294"/>
      <c r="TI146" s="294"/>
      <c r="TJ146" s="294"/>
      <c r="TK146" s="294"/>
      <c r="TL146" s="294"/>
      <c r="TM146" s="294"/>
      <c r="TN146" s="294"/>
      <c r="TO146" s="294"/>
      <c r="TP146" s="294"/>
      <c r="TQ146" s="294"/>
      <c r="TR146" s="294"/>
      <c r="TS146" s="294"/>
      <c r="TT146" s="294"/>
      <c r="TU146" s="294"/>
      <c r="TV146" s="294"/>
      <c r="TW146" s="294"/>
      <c r="TX146" s="294"/>
      <c r="TY146" s="294"/>
      <c r="TZ146" s="294"/>
      <c r="UA146" s="294"/>
      <c r="UB146" s="294"/>
      <c r="UC146" s="294"/>
      <c r="UD146" s="294"/>
      <c r="UE146" s="294"/>
      <c r="UF146" s="294"/>
      <c r="UG146" s="294"/>
      <c r="UH146" s="294"/>
      <c r="UI146" s="294"/>
      <c r="UJ146" s="294"/>
      <c r="UK146" s="294"/>
      <c r="UL146" s="294"/>
      <c r="UM146" s="294"/>
      <c r="UN146" s="294"/>
      <c r="UO146" s="294"/>
      <c r="UP146" s="294"/>
      <c r="UQ146" s="294"/>
      <c r="UR146" s="294"/>
      <c r="US146" s="294"/>
      <c r="UT146" s="294"/>
      <c r="UU146" s="294"/>
      <c r="UV146" s="294"/>
      <c r="UW146" s="294"/>
      <c r="UX146" s="294"/>
      <c r="UY146" s="294"/>
      <c r="UZ146" s="294"/>
      <c r="VA146" s="294"/>
      <c r="VB146" s="294"/>
      <c r="VC146" s="294"/>
      <c r="VD146" s="294"/>
      <c r="VE146" s="294"/>
      <c r="VF146" s="294"/>
      <c r="VG146" s="294"/>
      <c r="VH146" s="294"/>
      <c r="VI146" s="294"/>
      <c r="VJ146" s="294"/>
      <c r="VK146" s="294"/>
      <c r="VL146" s="294"/>
      <c r="VM146" s="294"/>
      <c r="VN146" s="294"/>
      <c r="VO146" s="294"/>
      <c r="VP146" s="294"/>
      <c r="VQ146" s="294"/>
      <c r="VR146" s="294"/>
      <c r="VS146" s="294"/>
      <c r="VT146" s="294"/>
      <c r="VU146" s="294"/>
      <c r="VV146" s="294"/>
      <c r="VW146" s="294"/>
      <c r="VX146" s="294"/>
      <c r="VY146" s="294"/>
      <c r="VZ146" s="294"/>
      <c r="WA146" s="294"/>
      <c r="WB146" s="294"/>
      <c r="WC146" s="294"/>
      <c r="WD146" s="294"/>
      <c r="WE146" s="294"/>
      <c r="WF146" s="294"/>
      <c r="WG146" s="294"/>
      <c r="WH146" s="294"/>
      <c r="WI146" s="294"/>
      <c r="WJ146" s="294"/>
      <c r="WK146" s="294"/>
      <c r="WL146" s="294"/>
      <c r="WM146" s="294"/>
      <c r="WN146" s="294"/>
      <c r="WO146" s="294"/>
      <c r="WP146" s="294"/>
      <c r="WQ146" s="294"/>
      <c r="WR146" s="294"/>
      <c r="WS146" s="294"/>
      <c r="WT146" s="294"/>
      <c r="WU146" s="294"/>
      <c r="WV146" s="294"/>
      <c r="WW146" s="294"/>
      <c r="WX146" s="294"/>
      <c r="WY146" s="294"/>
      <c r="WZ146" s="294"/>
      <c r="XA146" s="294"/>
      <c r="XB146" s="294"/>
      <c r="XC146" s="294"/>
      <c r="XD146" s="294"/>
      <c r="XE146" s="294"/>
      <c r="XF146" s="294"/>
      <c r="XG146" s="294"/>
      <c r="XH146" s="294"/>
      <c r="XI146" s="294"/>
      <c r="XJ146" s="294"/>
      <c r="XK146" s="294"/>
      <c r="XL146" s="294"/>
      <c r="XM146" s="294"/>
      <c r="XN146" s="294"/>
      <c r="XO146" s="294"/>
      <c r="XP146" s="294"/>
      <c r="XQ146" s="294"/>
      <c r="XR146" s="294"/>
      <c r="XS146" s="294"/>
      <c r="XT146" s="294"/>
      <c r="XU146" s="294"/>
      <c r="XV146" s="294"/>
      <c r="XW146" s="294"/>
      <c r="XX146" s="294"/>
      <c r="XY146" s="294"/>
      <c r="XZ146" s="294"/>
      <c r="YA146" s="294"/>
      <c r="YB146" s="294"/>
      <c r="YC146" s="294"/>
      <c r="YD146" s="294"/>
      <c r="YE146" s="294"/>
      <c r="YF146" s="294"/>
      <c r="YG146" s="294"/>
      <c r="YH146" s="294"/>
      <c r="YI146" s="294"/>
      <c r="YJ146" s="294"/>
      <c r="YK146" s="294"/>
      <c r="YL146" s="294"/>
      <c r="YM146" s="294"/>
      <c r="YN146" s="294"/>
      <c r="YO146" s="294"/>
      <c r="YP146" s="294"/>
      <c r="YQ146" s="294"/>
      <c r="YR146" s="294"/>
      <c r="YS146" s="294"/>
      <c r="YT146" s="294"/>
      <c r="YU146" s="294"/>
      <c r="YV146" s="294"/>
      <c r="YW146" s="294"/>
      <c r="YX146" s="294"/>
      <c r="YY146" s="294"/>
      <c r="YZ146" s="294"/>
      <c r="ZA146" s="294"/>
      <c r="ZB146" s="294"/>
      <c r="ZC146" s="294"/>
      <c r="ZD146" s="294"/>
      <c r="ZE146" s="294"/>
      <c r="ZF146" s="294"/>
      <c r="ZG146" s="294"/>
      <c r="ZH146" s="294"/>
      <c r="ZI146" s="294"/>
      <c r="ZJ146" s="294"/>
      <c r="ZK146" s="294"/>
      <c r="ZL146" s="294"/>
      <c r="ZM146" s="294"/>
      <c r="ZN146" s="294"/>
      <c r="ZO146" s="294"/>
      <c r="ZP146" s="294"/>
      <c r="ZQ146" s="294"/>
      <c r="ZR146" s="294"/>
      <c r="ZS146" s="294"/>
      <c r="ZT146" s="294"/>
      <c r="ZU146" s="294"/>
      <c r="ZV146" s="294"/>
      <c r="ZW146" s="294"/>
      <c r="ZX146" s="294"/>
      <c r="ZY146" s="294"/>
      <c r="ZZ146" s="294"/>
      <c r="AAA146" s="294"/>
      <c r="AAB146" s="294"/>
      <c r="AAC146" s="294"/>
      <c r="AAD146" s="294"/>
      <c r="AAE146" s="294"/>
      <c r="AAF146" s="294"/>
      <c r="AAG146" s="294"/>
      <c r="AAH146" s="294"/>
      <c r="AAI146" s="294"/>
      <c r="AAJ146" s="294"/>
      <c r="AAK146" s="294"/>
      <c r="AAL146" s="294"/>
      <c r="AAM146" s="294">
        <v>-614615.25</v>
      </c>
      <c r="AAN146" s="294"/>
      <c r="AAO146" s="294"/>
      <c r="AAP146" s="294"/>
      <c r="AAQ146" s="294"/>
      <c r="AAR146" s="294"/>
      <c r="AAS146" s="294"/>
      <c r="AAT146" s="294"/>
      <c r="AAU146" s="294"/>
      <c r="AAV146" s="294"/>
      <c r="AAW146" s="294"/>
      <c r="AAX146" s="294"/>
      <c r="AAY146" s="294"/>
      <c r="AAZ146" s="294"/>
      <c r="ABA146" s="294"/>
      <c r="ABB146" s="294"/>
      <c r="ABC146" s="294">
        <v>0</v>
      </c>
      <c r="ABD146" s="294"/>
      <c r="ABE146" s="294"/>
      <c r="ABF146" s="294"/>
      <c r="ABG146" s="294"/>
      <c r="ABH146" s="294"/>
      <c r="ABI146" s="294"/>
      <c r="ABJ146" s="294"/>
      <c r="ABK146" s="294">
        <v>0</v>
      </c>
      <c r="ABL146" s="294"/>
      <c r="ABM146" s="294"/>
      <c r="ABN146" s="294"/>
      <c r="ABO146" s="294"/>
      <c r="ABP146" s="294"/>
      <c r="ABQ146" s="294"/>
      <c r="ABR146" s="294"/>
      <c r="ABS146" s="294"/>
      <c r="ABT146" s="294"/>
      <c r="ABU146" s="294"/>
      <c r="ABV146" s="294"/>
      <c r="ABW146" s="294"/>
      <c r="ABX146" s="294"/>
      <c r="ABY146" s="294"/>
      <c r="ABZ146" s="294"/>
      <c r="ACA146" s="294"/>
      <c r="ACB146" s="294"/>
      <c r="ACC146" s="294"/>
      <c r="ACD146" s="294"/>
      <c r="ACE146" s="294"/>
      <c r="ACF146" s="294"/>
      <c r="ACG146" s="294"/>
      <c r="ACH146" s="294"/>
      <c r="ACI146" s="294"/>
      <c r="ACJ146" s="294"/>
      <c r="ACK146" s="294"/>
      <c r="ACL146" s="294"/>
      <c r="ACM146" s="294"/>
      <c r="ACN146" s="294"/>
      <c r="ACO146" s="294"/>
      <c r="ACP146" s="294"/>
      <c r="ACQ146" s="294"/>
      <c r="ACR146" s="294"/>
      <c r="ACS146" s="294"/>
      <c r="ACT146" s="294"/>
      <c r="ACU146" s="294"/>
      <c r="ACV146" s="294"/>
      <c r="ACW146" s="294"/>
      <c r="ACX146" s="294"/>
      <c r="ACY146" s="294"/>
      <c r="ACZ146" s="294"/>
      <c r="ADA146" s="294"/>
      <c r="ADB146" s="294"/>
      <c r="ADC146" s="294"/>
      <c r="ADD146" s="294"/>
      <c r="ADE146" s="294"/>
      <c r="ADF146" s="294"/>
      <c r="ADG146" s="294"/>
      <c r="ADH146" s="294"/>
      <c r="ADI146" s="294"/>
      <c r="ADJ146" s="294"/>
      <c r="ADK146" s="294"/>
      <c r="ADL146" s="294"/>
      <c r="ADM146" s="294"/>
      <c r="ADN146" s="294"/>
      <c r="ADO146" s="294"/>
      <c r="ADP146" s="294"/>
      <c r="ADQ146" s="294"/>
      <c r="ADR146" s="294"/>
      <c r="ADS146" s="294"/>
      <c r="ADT146" s="294"/>
      <c r="ADU146" s="294"/>
      <c r="ADV146" s="294"/>
      <c r="ADW146" s="294"/>
      <c r="ADX146" s="294"/>
      <c r="ADY146" s="294"/>
      <c r="ADZ146" s="294"/>
      <c r="AEA146" s="294"/>
      <c r="AEB146" s="294"/>
      <c r="AEC146" s="294"/>
      <c r="AED146" s="294"/>
      <c r="AEE146" s="294"/>
      <c r="AEF146" s="294"/>
      <c r="AEG146" s="294"/>
      <c r="AEH146" s="294"/>
      <c r="AEI146" s="294"/>
      <c r="AEJ146" s="294"/>
      <c r="AEK146" s="294"/>
      <c r="AEL146" s="294"/>
      <c r="AEM146" s="294"/>
      <c r="AEN146" s="294"/>
      <c r="AEO146" s="294"/>
      <c r="AEP146" s="294"/>
      <c r="AEQ146" s="294"/>
      <c r="AER146" s="294"/>
      <c r="AES146" s="294"/>
      <c r="AET146" s="294"/>
      <c r="AEU146" s="294"/>
      <c r="AEV146" s="294"/>
      <c r="AEW146" s="294"/>
      <c r="AEX146" s="294"/>
      <c r="AEY146" s="294"/>
      <c r="AEZ146" s="294"/>
      <c r="AFA146" s="294"/>
      <c r="AFB146" s="294"/>
      <c r="AFC146" s="294"/>
      <c r="AFD146" s="294"/>
      <c r="AFE146" s="294"/>
      <c r="AFF146" s="294"/>
      <c r="AFG146" s="294"/>
      <c r="AFH146" s="294"/>
      <c r="AFI146" s="294"/>
      <c r="AFJ146" s="294"/>
      <c r="AFK146" s="294"/>
      <c r="AFL146" s="294"/>
      <c r="AFM146" s="294"/>
      <c r="AFN146" s="294"/>
      <c r="AFO146" s="294"/>
      <c r="AFP146" s="294"/>
      <c r="AFQ146" s="294"/>
      <c r="AFR146" s="294"/>
      <c r="AFS146" s="294"/>
      <c r="AFT146" s="294"/>
      <c r="AFU146" s="294"/>
      <c r="AFV146" s="294"/>
      <c r="AFW146" s="294"/>
      <c r="AFX146" s="294"/>
      <c r="AFY146" s="294"/>
      <c r="AFZ146" s="294"/>
      <c r="AGA146" s="294"/>
      <c r="AGB146" s="294"/>
      <c r="AGC146" s="294"/>
      <c r="AGD146" s="294"/>
      <c r="AGE146" s="294"/>
      <c r="AGF146" s="294"/>
      <c r="AGG146" s="294"/>
      <c r="AGH146" s="294"/>
      <c r="AGI146" s="294"/>
      <c r="AGJ146" s="294"/>
      <c r="AGK146" s="294"/>
      <c r="AGL146" s="294"/>
      <c r="AGM146" s="294"/>
      <c r="AGN146" s="294"/>
      <c r="AGO146" s="294"/>
      <c r="AGP146" s="294"/>
      <c r="AGQ146" s="294"/>
      <c r="AGR146" s="294"/>
      <c r="AGS146" s="294"/>
      <c r="AGT146" s="294"/>
      <c r="AGU146" s="294"/>
      <c r="AGV146" s="294"/>
      <c r="AGW146" s="294"/>
      <c r="AGX146" s="294"/>
      <c r="AGY146" s="294"/>
      <c r="AGZ146" s="294"/>
      <c r="AHA146" s="294"/>
      <c r="AHB146" s="294"/>
      <c r="AHC146" s="294"/>
      <c r="AHD146" s="294"/>
      <c r="AHE146" s="294"/>
      <c r="AHF146" s="294"/>
      <c r="AHG146" s="294"/>
      <c r="AHH146" s="294"/>
      <c r="AHI146" s="294"/>
      <c r="AHJ146" s="294"/>
      <c r="AHK146" s="294"/>
      <c r="AHL146" s="294"/>
      <c r="AHM146" s="294"/>
      <c r="AHN146" s="294"/>
      <c r="AHO146" s="294"/>
      <c r="AHP146" s="294"/>
      <c r="AHQ146" s="294"/>
      <c r="AHR146" s="329"/>
      <c r="AHS146" s="294">
        <f t="shared" si="56"/>
        <v>-7564035.8199999994</v>
      </c>
      <c r="AHT146" s="271" t="b">
        <f t="shared" si="54"/>
        <v>1</v>
      </c>
      <c r="AHU146" s="271" t="s">
        <v>6273</v>
      </c>
      <c r="AHV146" s="271" t="s">
        <v>6229</v>
      </c>
      <c r="AHW146" s="271" t="s">
        <v>6230</v>
      </c>
    </row>
    <row r="147" spans="1:907" ht="24" x14ac:dyDescent="0.8">
      <c r="A147" s="270" t="s">
        <v>6273</v>
      </c>
      <c r="B147" s="270" t="s">
        <v>6231</v>
      </c>
      <c r="C147" s="271" t="s">
        <v>6232</v>
      </c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  <c r="CF147" s="294"/>
      <c r="CG147" s="294"/>
      <c r="CH147" s="294"/>
      <c r="CI147" s="294"/>
      <c r="CJ147" s="294"/>
      <c r="CK147" s="294"/>
      <c r="CL147" s="294"/>
      <c r="CM147" s="294"/>
      <c r="CN147" s="294"/>
      <c r="CO147" s="294"/>
      <c r="CP147" s="294"/>
      <c r="CQ147" s="294"/>
      <c r="CR147" s="294"/>
      <c r="CS147" s="294"/>
      <c r="CT147" s="294"/>
      <c r="CU147" s="294"/>
      <c r="CV147" s="294"/>
      <c r="CW147" s="294"/>
      <c r="CX147" s="294"/>
      <c r="CY147" s="294"/>
      <c r="CZ147" s="294"/>
      <c r="DA147" s="294"/>
      <c r="DB147" s="294"/>
      <c r="DC147" s="294"/>
      <c r="DD147" s="294"/>
      <c r="DE147" s="294"/>
      <c r="DF147" s="294"/>
      <c r="DG147" s="294"/>
      <c r="DH147" s="294"/>
      <c r="DI147" s="294"/>
      <c r="DJ147" s="294"/>
      <c r="DK147" s="294"/>
      <c r="DL147" s="294"/>
      <c r="DM147" s="294"/>
      <c r="DN147" s="294"/>
      <c r="DO147" s="294"/>
      <c r="DP147" s="294"/>
      <c r="DQ147" s="294"/>
      <c r="DR147" s="294"/>
      <c r="DS147" s="294"/>
      <c r="DT147" s="294"/>
      <c r="DU147" s="294"/>
      <c r="DV147" s="294"/>
      <c r="DW147" s="294"/>
      <c r="DX147" s="294"/>
      <c r="DY147" s="294"/>
      <c r="DZ147" s="294"/>
      <c r="EA147" s="294"/>
      <c r="EB147" s="294"/>
      <c r="EC147" s="294"/>
      <c r="ED147" s="294"/>
      <c r="EE147" s="294"/>
      <c r="EF147" s="294"/>
      <c r="EG147" s="294"/>
      <c r="EH147" s="294"/>
      <c r="EI147" s="294"/>
      <c r="EJ147" s="294"/>
      <c r="EK147" s="294"/>
      <c r="EL147" s="294"/>
      <c r="EM147" s="294"/>
      <c r="EN147" s="294"/>
      <c r="EO147" s="294"/>
      <c r="EP147" s="294"/>
      <c r="EQ147" s="294"/>
      <c r="ER147" s="294"/>
      <c r="ES147" s="294"/>
      <c r="ET147" s="294"/>
      <c r="EU147" s="294"/>
      <c r="EV147" s="294"/>
      <c r="EW147" s="294"/>
      <c r="EX147" s="294"/>
      <c r="EY147" s="294"/>
      <c r="EZ147" s="294"/>
      <c r="FA147" s="294"/>
      <c r="FB147" s="294"/>
      <c r="FC147" s="294"/>
      <c r="FD147" s="294"/>
      <c r="FE147" s="294"/>
      <c r="FF147" s="294"/>
      <c r="FG147" s="294"/>
      <c r="FH147" s="294"/>
      <c r="FI147" s="294"/>
      <c r="FJ147" s="294"/>
      <c r="FK147" s="294"/>
      <c r="FL147" s="294"/>
      <c r="FM147" s="294"/>
      <c r="FN147" s="294"/>
      <c r="FO147" s="294"/>
      <c r="FP147" s="294"/>
      <c r="FQ147" s="294"/>
      <c r="FR147" s="294"/>
      <c r="FS147" s="294"/>
      <c r="FT147" s="294"/>
      <c r="FU147" s="294"/>
      <c r="FV147" s="294"/>
      <c r="FW147" s="294"/>
      <c r="FX147" s="294"/>
      <c r="FY147" s="294"/>
      <c r="FZ147" s="294"/>
      <c r="GA147" s="294"/>
      <c r="GB147" s="294"/>
      <c r="GC147" s="294"/>
      <c r="GD147" s="294"/>
      <c r="GE147" s="294"/>
      <c r="GF147" s="294"/>
      <c r="GG147" s="294"/>
      <c r="GH147" s="294"/>
      <c r="GI147" s="294"/>
      <c r="GJ147" s="294"/>
      <c r="GK147" s="294"/>
      <c r="GL147" s="294"/>
      <c r="GM147" s="294"/>
      <c r="GN147" s="294"/>
      <c r="GO147" s="294"/>
      <c r="GP147" s="294"/>
      <c r="GQ147" s="294"/>
      <c r="GR147" s="294"/>
      <c r="GS147" s="294"/>
      <c r="GT147" s="294"/>
      <c r="GU147" s="294"/>
      <c r="GV147" s="294"/>
      <c r="GW147" s="294"/>
      <c r="GX147" s="294"/>
      <c r="GY147" s="294"/>
      <c r="GZ147" s="294"/>
      <c r="HA147" s="294"/>
      <c r="HB147" s="294"/>
      <c r="HC147" s="294"/>
      <c r="HD147" s="294"/>
      <c r="HE147" s="294"/>
      <c r="HF147" s="294"/>
      <c r="HG147" s="294"/>
      <c r="HH147" s="294"/>
      <c r="HI147" s="294"/>
      <c r="HJ147" s="294"/>
      <c r="HK147" s="294"/>
      <c r="HL147" s="294"/>
      <c r="HM147" s="294"/>
      <c r="HN147" s="294"/>
      <c r="HO147" s="294"/>
      <c r="HP147" s="294"/>
      <c r="HQ147" s="294"/>
      <c r="HR147" s="294"/>
      <c r="HS147" s="294"/>
      <c r="HT147" s="294"/>
      <c r="HU147" s="294"/>
      <c r="HV147" s="294"/>
      <c r="HW147" s="294"/>
      <c r="HX147" s="294"/>
      <c r="HY147" s="294"/>
      <c r="HZ147" s="294"/>
      <c r="IA147" s="294"/>
      <c r="IB147" s="294"/>
      <c r="IC147" s="294"/>
      <c r="ID147" s="294"/>
      <c r="IE147" s="294"/>
      <c r="IF147" s="294"/>
      <c r="IG147" s="294"/>
      <c r="IH147" s="294"/>
      <c r="II147" s="294"/>
      <c r="IJ147" s="294"/>
      <c r="IK147" s="294"/>
      <c r="IL147" s="294"/>
      <c r="IM147" s="294"/>
      <c r="IN147" s="294"/>
      <c r="IO147" s="294"/>
      <c r="IP147" s="294"/>
      <c r="IQ147" s="294"/>
      <c r="IR147" s="294"/>
      <c r="IS147" s="294"/>
      <c r="IT147" s="294"/>
      <c r="IU147" s="294"/>
      <c r="IV147" s="294"/>
      <c r="IW147" s="294"/>
      <c r="IX147" s="294"/>
      <c r="IY147" s="294"/>
      <c r="IZ147" s="294"/>
      <c r="JA147" s="294"/>
      <c r="JB147" s="294"/>
      <c r="JC147" s="294"/>
      <c r="JD147" s="294"/>
      <c r="JE147" s="294"/>
      <c r="JF147" s="294"/>
      <c r="JG147" s="294"/>
      <c r="JH147" s="294"/>
      <c r="JI147" s="294"/>
      <c r="JJ147" s="294"/>
      <c r="JK147" s="294"/>
      <c r="JL147" s="294"/>
      <c r="JM147" s="294"/>
      <c r="JN147" s="294"/>
      <c r="JO147" s="294"/>
      <c r="JP147" s="294"/>
      <c r="JQ147" s="294"/>
      <c r="JR147" s="294"/>
      <c r="JS147" s="294"/>
      <c r="JT147" s="294"/>
      <c r="JU147" s="294"/>
      <c r="JV147" s="294"/>
      <c r="JW147" s="294"/>
      <c r="JX147" s="294"/>
      <c r="JY147" s="294"/>
      <c r="JZ147" s="294"/>
      <c r="KA147" s="294"/>
      <c r="KB147" s="294"/>
      <c r="KC147" s="294"/>
      <c r="KD147" s="294"/>
      <c r="KE147" s="294"/>
      <c r="KF147" s="294"/>
      <c r="KG147" s="294"/>
      <c r="KH147" s="294"/>
      <c r="KI147" s="294"/>
      <c r="KJ147" s="294"/>
      <c r="KK147" s="294"/>
      <c r="KL147" s="294"/>
      <c r="KM147" s="294"/>
      <c r="KN147" s="294"/>
      <c r="KO147" s="294"/>
      <c r="KP147" s="294"/>
      <c r="KQ147" s="294"/>
      <c r="KR147" s="294"/>
      <c r="KS147" s="294"/>
      <c r="KT147" s="294"/>
      <c r="KU147" s="294"/>
      <c r="KV147" s="294"/>
      <c r="KW147" s="294"/>
      <c r="KX147" s="294"/>
      <c r="KY147" s="294"/>
      <c r="KZ147" s="294"/>
      <c r="LA147" s="294"/>
      <c r="LB147" s="294"/>
      <c r="LC147" s="294"/>
      <c r="LD147" s="294"/>
      <c r="LE147" s="294"/>
      <c r="LF147" s="294"/>
      <c r="LG147" s="294"/>
      <c r="LH147" s="294"/>
      <c r="LI147" s="294"/>
      <c r="LJ147" s="294"/>
      <c r="LK147" s="294"/>
      <c r="LL147" s="294"/>
      <c r="LM147" s="294"/>
      <c r="LN147" s="294"/>
      <c r="LO147" s="294"/>
      <c r="LP147" s="294"/>
      <c r="LQ147" s="294"/>
      <c r="LR147" s="294"/>
      <c r="LS147" s="294"/>
      <c r="LT147" s="294"/>
      <c r="LU147" s="294"/>
      <c r="LV147" s="294"/>
      <c r="LW147" s="294"/>
      <c r="LX147" s="294"/>
      <c r="LY147" s="294"/>
      <c r="LZ147" s="294"/>
      <c r="MA147" s="294"/>
      <c r="MB147" s="294"/>
      <c r="MC147" s="294"/>
      <c r="MD147" s="294"/>
      <c r="ME147" s="294"/>
      <c r="MF147" s="294"/>
      <c r="MG147" s="294"/>
      <c r="MH147" s="294"/>
      <c r="MI147" s="294"/>
      <c r="MJ147" s="294"/>
      <c r="MK147" s="294"/>
      <c r="ML147" s="294"/>
      <c r="MM147" s="294"/>
      <c r="MN147" s="294"/>
      <c r="MO147" s="294"/>
      <c r="MP147" s="294"/>
      <c r="MQ147" s="294"/>
      <c r="MR147" s="294"/>
      <c r="MS147" s="294"/>
      <c r="MT147" s="294"/>
      <c r="MU147" s="294"/>
      <c r="MV147" s="294"/>
      <c r="MW147" s="294"/>
      <c r="MX147" s="294"/>
      <c r="MY147" s="294"/>
      <c r="MZ147" s="294"/>
      <c r="NA147" s="294"/>
      <c r="NB147" s="294"/>
      <c r="NC147" s="294"/>
      <c r="ND147" s="294"/>
      <c r="NE147" s="294"/>
      <c r="NF147" s="294"/>
      <c r="NG147" s="294"/>
      <c r="NH147" s="294"/>
      <c r="NI147" s="294"/>
      <c r="NJ147" s="294"/>
      <c r="NK147" s="294"/>
      <c r="NL147" s="294"/>
      <c r="NM147" s="294"/>
      <c r="NN147" s="294"/>
      <c r="NO147" s="294"/>
      <c r="NP147" s="294"/>
      <c r="NQ147" s="294"/>
      <c r="NR147" s="294"/>
      <c r="NS147" s="294"/>
      <c r="NT147" s="294"/>
      <c r="NU147" s="294"/>
      <c r="NV147" s="294"/>
      <c r="NW147" s="294"/>
      <c r="NX147" s="294"/>
      <c r="NY147" s="294"/>
      <c r="NZ147" s="294"/>
      <c r="OA147" s="294"/>
      <c r="OB147" s="294"/>
      <c r="OC147" s="294"/>
      <c r="OD147" s="294"/>
      <c r="OE147" s="294"/>
      <c r="OF147" s="294"/>
      <c r="OG147" s="294"/>
      <c r="OH147" s="294"/>
      <c r="OI147" s="294"/>
      <c r="OJ147" s="294"/>
      <c r="OK147" s="294"/>
      <c r="OL147" s="294"/>
      <c r="OM147" s="294"/>
      <c r="ON147" s="294"/>
      <c r="OO147" s="294"/>
      <c r="OP147" s="294"/>
      <c r="OQ147" s="294"/>
      <c r="OR147" s="294"/>
      <c r="OS147" s="294"/>
      <c r="OT147" s="294"/>
      <c r="OU147" s="294"/>
      <c r="OV147" s="294"/>
      <c r="OW147" s="294"/>
      <c r="OX147" s="294"/>
      <c r="OY147" s="294"/>
      <c r="OZ147" s="294"/>
      <c r="PA147" s="294"/>
      <c r="PB147" s="294"/>
      <c r="PC147" s="294"/>
      <c r="PD147" s="294"/>
      <c r="PE147" s="294"/>
      <c r="PF147" s="294"/>
      <c r="PG147" s="294"/>
      <c r="PH147" s="294"/>
      <c r="PI147" s="294"/>
      <c r="PJ147" s="294"/>
      <c r="PK147" s="294"/>
      <c r="PL147" s="294"/>
      <c r="PM147" s="294"/>
      <c r="PN147" s="294"/>
      <c r="PO147" s="294"/>
      <c r="PP147" s="294"/>
      <c r="PQ147" s="294"/>
      <c r="PR147" s="294"/>
      <c r="PS147" s="294"/>
      <c r="PT147" s="294"/>
      <c r="PU147" s="294"/>
      <c r="PV147" s="294"/>
      <c r="PW147" s="294"/>
      <c r="PX147" s="294"/>
      <c r="PY147" s="294"/>
      <c r="PZ147" s="294"/>
      <c r="QA147" s="294"/>
      <c r="QB147" s="294"/>
      <c r="QC147" s="294"/>
      <c r="QD147" s="294"/>
      <c r="QE147" s="294"/>
      <c r="QF147" s="294"/>
      <c r="QG147" s="294"/>
      <c r="QH147" s="294"/>
      <c r="QI147" s="294"/>
      <c r="QJ147" s="294"/>
      <c r="QK147" s="294"/>
      <c r="QL147" s="294"/>
      <c r="QM147" s="294"/>
      <c r="QN147" s="294"/>
      <c r="QO147" s="294"/>
      <c r="QP147" s="294"/>
      <c r="QQ147" s="294"/>
      <c r="QR147" s="294"/>
      <c r="QS147" s="294"/>
      <c r="QT147" s="294"/>
      <c r="QU147" s="294"/>
      <c r="QV147" s="294"/>
      <c r="QW147" s="294"/>
      <c r="QX147" s="294"/>
      <c r="QY147" s="294"/>
      <c r="QZ147" s="294"/>
      <c r="RA147" s="294"/>
      <c r="RB147" s="294"/>
      <c r="RC147" s="294"/>
      <c r="RD147" s="294"/>
      <c r="RE147" s="294"/>
      <c r="RF147" s="294"/>
      <c r="RG147" s="294"/>
      <c r="RH147" s="294"/>
      <c r="RI147" s="294"/>
      <c r="RJ147" s="294"/>
      <c r="RK147" s="294"/>
      <c r="RL147" s="294"/>
      <c r="RM147" s="294"/>
      <c r="RN147" s="294"/>
      <c r="RO147" s="294"/>
      <c r="RP147" s="294"/>
      <c r="RQ147" s="294"/>
      <c r="RR147" s="294"/>
      <c r="RS147" s="294"/>
      <c r="RT147" s="294"/>
      <c r="RU147" s="294"/>
      <c r="RV147" s="294"/>
      <c r="RW147" s="294"/>
      <c r="RX147" s="294"/>
      <c r="RY147" s="294"/>
      <c r="RZ147" s="294"/>
      <c r="SA147" s="294"/>
      <c r="SB147" s="294"/>
      <c r="SC147" s="294"/>
      <c r="SD147" s="294"/>
      <c r="SE147" s="294"/>
      <c r="SF147" s="294"/>
      <c r="SG147" s="294"/>
      <c r="SH147" s="294"/>
      <c r="SI147" s="294"/>
      <c r="SJ147" s="294"/>
      <c r="SK147" s="294"/>
      <c r="SL147" s="294"/>
      <c r="SM147" s="294"/>
      <c r="SN147" s="294"/>
      <c r="SO147" s="294"/>
      <c r="SP147" s="294"/>
      <c r="SQ147" s="294"/>
      <c r="SR147" s="294"/>
      <c r="SS147" s="294"/>
      <c r="ST147" s="294"/>
      <c r="SU147" s="294"/>
      <c r="SV147" s="294"/>
      <c r="SW147" s="294"/>
      <c r="SX147" s="294"/>
      <c r="SY147" s="294"/>
      <c r="SZ147" s="294"/>
      <c r="TA147" s="294"/>
      <c r="TB147" s="294"/>
      <c r="TC147" s="294"/>
      <c r="TD147" s="294"/>
      <c r="TE147" s="294"/>
      <c r="TF147" s="294"/>
      <c r="TG147" s="294"/>
      <c r="TH147" s="294"/>
      <c r="TI147" s="294"/>
      <c r="TJ147" s="294"/>
      <c r="TK147" s="294"/>
      <c r="TL147" s="294"/>
      <c r="TM147" s="294"/>
      <c r="TN147" s="294"/>
      <c r="TO147" s="294"/>
      <c r="TP147" s="294"/>
      <c r="TQ147" s="294"/>
      <c r="TR147" s="294"/>
      <c r="TS147" s="294"/>
      <c r="TT147" s="294"/>
      <c r="TU147" s="294"/>
      <c r="TV147" s="294"/>
      <c r="TW147" s="294"/>
      <c r="TX147" s="294"/>
      <c r="TY147" s="294"/>
      <c r="TZ147" s="294"/>
      <c r="UA147" s="294"/>
      <c r="UB147" s="294"/>
      <c r="UC147" s="294"/>
      <c r="UD147" s="294"/>
      <c r="UE147" s="294"/>
      <c r="UF147" s="294"/>
      <c r="UG147" s="294"/>
      <c r="UH147" s="294"/>
      <c r="UI147" s="294"/>
      <c r="UJ147" s="294"/>
      <c r="UK147" s="294"/>
      <c r="UL147" s="294"/>
      <c r="UM147" s="294"/>
      <c r="UN147" s="294"/>
      <c r="UO147" s="294"/>
      <c r="UP147" s="294"/>
      <c r="UQ147" s="294"/>
      <c r="UR147" s="294"/>
      <c r="US147" s="294"/>
      <c r="UT147" s="294"/>
      <c r="UU147" s="294"/>
      <c r="UV147" s="294"/>
      <c r="UW147" s="294"/>
      <c r="UX147" s="294"/>
      <c r="UY147" s="294"/>
      <c r="UZ147" s="294"/>
      <c r="VA147" s="294"/>
      <c r="VB147" s="294"/>
      <c r="VC147" s="294"/>
      <c r="VD147" s="294"/>
      <c r="VE147" s="294"/>
      <c r="VF147" s="294"/>
      <c r="VG147" s="294"/>
      <c r="VH147" s="294"/>
      <c r="VI147" s="294"/>
      <c r="VJ147" s="294"/>
      <c r="VK147" s="294"/>
      <c r="VL147" s="294"/>
      <c r="VM147" s="294"/>
      <c r="VN147" s="294"/>
      <c r="VO147" s="294"/>
      <c r="VP147" s="294"/>
      <c r="VQ147" s="294"/>
      <c r="VR147" s="294"/>
      <c r="VS147" s="294"/>
      <c r="VT147" s="294"/>
      <c r="VU147" s="294"/>
      <c r="VV147" s="294"/>
      <c r="VW147" s="294"/>
      <c r="VX147" s="294"/>
      <c r="VY147" s="294"/>
      <c r="VZ147" s="294"/>
      <c r="WA147" s="294"/>
      <c r="WB147" s="294"/>
      <c r="WC147" s="294"/>
      <c r="WD147" s="294"/>
      <c r="WE147" s="294"/>
      <c r="WF147" s="294"/>
      <c r="WG147" s="294"/>
      <c r="WH147" s="294"/>
      <c r="WI147" s="294"/>
      <c r="WJ147" s="294"/>
      <c r="WK147" s="294"/>
      <c r="WL147" s="294"/>
      <c r="WM147" s="294"/>
      <c r="WN147" s="294"/>
      <c r="WO147" s="294"/>
      <c r="WP147" s="294"/>
      <c r="WQ147" s="294"/>
      <c r="WR147" s="294"/>
      <c r="WS147" s="294"/>
      <c r="WT147" s="294"/>
      <c r="WU147" s="294"/>
      <c r="WV147" s="294"/>
      <c r="WW147" s="294"/>
      <c r="WX147" s="294"/>
      <c r="WY147" s="294"/>
      <c r="WZ147" s="294"/>
      <c r="XA147" s="294"/>
      <c r="XB147" s="294"/>
      <c r="XC147" s="294"/>
      <c r="XD147" s="294"/>
      <c r="XE147" s="294"/>
      <c r="XF147" s="294"/>
      <c r="XG147" s="294"/>
      <c r="XH147" s="294"/>
      <c r="XI147" s="294"/>
      <c r="XJ147" s="294"/>
      <c r="XK147" s="294"/>
      <c r="XL147" s="294"/>
      <c r="XM147" s="294"/>
      <c r="XN147" s="294"/>
      <c r="XO147" s="294"/>
      <c r="XP147" s="294"/>
      <c r="XQ147" s="294"/>
      <c r="XR147" s="294"/>
      <c r="XS147" s="294"/>
      <c r="XT147" s="294"/>
      <c r="XU147" s="294"/>
      <c r="XV147" s="294"/>
      <c r="XW147" s="294"/>
      <c r="XX147" s="294"/>
      <c r="XY147" s="294"/>
      <c r="XZ147" s="294"/>
      <c r="YA147" s="294"/>
      <c r="YB147" s="294"/>
      <c r="YC147" s="294"/>
      <c r="YD147" s="294"/>
      <c r="YE147" s="294"/>
      <c r="YF147" s="294"/>
      <c r="YG147" s="294"/>
      <c r="YH147" s="294"/>
      <c r="YI147" s="294"/>
      <c r="YJ147" s="294"/>
      <c r="YK147" s="294"/>
      <c r="YL147" s="294"/>
      <c r="YM147" s="294"/>
      <c r="YN147" s="294"/>
      <c r="YO147" s="294"/>
      <c r="YP147" s="294"/>
      <c r="YQ147" s="294"/>
      <c r="YR147" s="294"/>
      <c r="YS147" s="294"/>
      <c r="YT147" s="294"/>
      <c r="YU147" s="294"/>
      <c r="YV147" s="294"/>
      <c r="YW147" s="294"/>
      <c r="YX147" s="294"/>
      <c r="YY147" s="294"/>
      <c r="YZ147" s="294"/>
      <c r="ZA147" s="294"/>
      <c r="ZB147" s="294"/>
      <c r="ZC147" s="294"/>
      <c r="ZD147" s="294"/>
      <c r="ZE147" s="294"/>
      <c r="ZF147" s="294"/>
      <c r="ZG147" s="294"/>
      <c r="ZH147" s="294"/>
      <c r="ZI147" s="294"/>
      <c r="ZJ147" s="294"/>
      <c r="ZK147" s="294"/>
      <c r="ZL147" s="294"/>
      <c r="ZM147" s="294"/>
      <c r="ZN147" s="294"/>
      <c r="ZO147" s="294"/>
      <c r="ZP147" s="294"/>
      <c r="ZQ147" s="294"/>
      <c r="ZR147" s="294"/>
      <c r="ZS147" s="294"/>
      <c r="ZT147" s="294"/>
      <c r="ZU147" s="294"/>
      <c r="ZV147" s="294"/>
      <c r="ZW147" s="294"/>
      <c r="ZX147" s="294"/>
      <c r="ZY147" s="294"/>
      <c r="ZZ147" s="294"/>
      <c r="AAA147" s="294"/>
      <c r="AAB147" s="294"/>
      <c r="AAC147" s="294"/>
      <c r="AAD147" s="294"/>
      <c r="AAE147" s="294"/>
      <c r="AAF147" s="294"/>
      <c r="AAG147" s="294"/>
      <c r="AAH147" s="294"/>
      <c r="AAI147" s="294"/>
      <c r="AAJ147" s="294"/>
      <c r="AAK147" s="294"/>
      <c r="AAL147" s="294"/>
      <c r="AAM147" s="294"/>
      <c r="AAN147" s="294"/>
      <c r="AAO147" s="294"/>
      <c r="AAP147" s="294"/>
      <c r="AAQ147" s="294"/>
      <c r="AAR147" s="294"/>
      <c r="AAS147" s="294"/>
      <c r="AAT147" s="294"/>
      <c r="AAU147" s="294"/>
      <c r="AAV147" s="294"/>
      <c r="AAW147" s="294"/>
      <c r="AAX147" s="294"/>
      <c r="AAY147" s="294"/>
      <c r="AAZ147" s="294"/>
      <c r="ABA147" s="294"/>
      <c r="ABB147" s="294"/>
      <c r="ABC147" s="294">
        <v>0</v>
      </c>
      <c r="ABD147" s="294"/>
      <c r="ABE147" s="294"/>
      <c r="ABF147" s="294"/>
      <c r="ABG147" s="294"/>
      <c r="ABH147" s="294"/>
      <c r="ABI147" s="294"/>
      <c r="ABJ147" s="294"/>
      <c r="ABK147" s="294">
        <v>0</v>
      </c>
      <c r="ABL147" s="294"/>
      <c r="ABM147" s="294"/>
      <c r="ABN147" s="294"/>
      <c r="ABO147" s="294"/>
      <c r="ABP147" s="294"/>
      <c r="ABQ147" s="294"/>
      <c r="ABR147" s="294"/>
      <c r="ABS147" s="294"/>
      <c r="ABT147" s="294"/>
      <c r="ABU147" s="294"/>
      <c r="ABV147" s="294"/>
      <c r="ABW147" s="294"/>
      <c r="ABX147" s="294"/>
      <c r="ABY147" s="294"/>
      <c r="ABZ147" s="294"/>
      <c r="ACA147" s="294"/>
      <c r="ACB147" s="294"/>
      <c r="ACC147" s="294"/>
      <c r="ACD147" s="294"/>
      <c r="ACE147" s="294"/>
      <c r="ACF147" s="294"/>
      <c r="ACG147" s="294"/>
      <c r="ACH147" s="294"/>
      <c r="ACI147" s="294"/>
      <c r="ACJ147" s="294"/>
      <c r="ACK147" s="294"/>
      <c r="ACL147" s="294"/>
      <c r="ACM147" s="294"/>
      <c r="ACN147" s="294"/>
      <c r="ACO147" s="294"/>
      <c r="ACP147" s="294"/>
      <c r="ACQ147" s="294"/>
      <c r="ACR147" s="294"/>
      <c r="ACS147" s="294"/>
      <c r="ACT147" s="294"/>
      <c r="ACU147" s="294"/>
      <c r="ACV147" s="294"/>
      <c r="ACW147" s="294"/>
      <c r="ACX147" s="294"/>
      <c r="ACY147" s="294"/>
      <c r="ACZ147" s="294"/>
      <c r="ADA147" s="294"/>
      <c r="ADB147" s="294"/>
      <c r="ADC147" s="294"/>
      <c r="ADD147" s="294"/>
      <c r="ADE147" s="294"/>
      <c r="ADF147" s="294"/>
      <c r="ADG147" s="294"/>
      <c r="ADH147" s="294"/>
      <c r="ADI147" s="294"/>
      <c r="ADJ147" s="294"/>
      <c r="ADK147" s="294"/>
      <c r="ADL147" s="294"/>
      <c r="ADM147" s="294"/>
      <c r="ADN147" s="294"/>
      <c r="ADO147" s="294"/>
      <c r="ADP147" s="294"/>
      <c r="ADQ147" s="294"/>
      <c r="ADR147" s="294"/>
      <c r="ADS147" s="294"/>
      <c r="ADT147" s="294"/>
      <c r="ADU147" s="294"/>
      <c r="ADV147" s="294"/>
      <c r="ADW147" s="294"/>
      <c r="ADX147" s="294"/>
      <c r="ADY147" s="294"/>
      <c r="ADZ147" s="294"/>
      <c r="AEA147" s="294"/>
      <c r="AEB147" s="294"/>
      <c r="AEC147" s="294"/>
      <c r="AED147" s="294"/>
      <c r="AEE147" s="294"/>
      <c r="AEF147" s="294"/>
      <c r="AEG147" s="294"/>
      <c r="AEH147" s="294"/>
      <c r="AEI147" s="294"/>
      <c r="AEJ147" s="294"/>
      <c r="AEK147" s="294"/>
      <c r="AEL147" s="294"/>
      <c r="AEM147" s="294"/>
      <c r="AEN147" s="294"/>
      <c r="AEO147" s="294"/>
      <c r="AEP147" s="294"/>
      <c r="AEQ147" s="294"/>
      <c r="AER147" s="294"/>
      <c r="AES147" s="294"/>
      <c r="AET147" s="294"/>
      <c r="AEU147" s="294"/>
      <c r="AEV147" s="294"/>
      <c r="AEW147" s="294"/>
      <c r="AEX147" s="294"/>
      <c r="AEY147" s="294"/>
      <c r="AEZ147" s="294"/>
      <c r="AFA147" s="294"/>
      <c r="AFB147" s="294"/>
      <c r="AFC147" s="294"/>
      <c r="AFD147" s="294"/>
      <c r="AFE147" s="294"/>
      <c r="AFF147" s="294"/>
      <c r="AFG147" s="294"/>
      <c r="AFH147" s="294"/>
      <c r="AFI147" s="294"/>
      <c r="AFJ147" s="294"/>
      <c r="AFK147" s="294"/>
      <c r="AFL147" s="294"/>
      <c r="AFM147" s="294"/>
      <c r="AFN147" s="294"/>
      <c r="AFO147" s="294"/>
      <c r="AFP147" s="294"/>
      <c r="AFQ147" s="294"/>
      <c r="AFR147" s="294"/>
      <c r="AFS147" s="294"/>
      <c r="AFT147" s="294"/>
      <c r="AFU147" s="294"/>
      <c r="AFV147" s="294"/>
      <c r="AFW147" s="294"/>
      <c r="AFX147" s="294"/>
      <c r="AFY147" s="294"/>
      <c r="AFZ147" s="294"/>
      <c r="AGA147" s="294"/>
      <c r="AGB147" s="294"/>
      <c r="AGC147" s="294"/>
      <c r="AGD147" s="294"/>
      <c r="AGE147" s="294"/>
      <c r="AGF147" s="294"/>
      <c r="AGG147" s="294"/>
      <c r="AGH147" s="294"/>
      <c r="AGI147" s="294"/>
      <c r="AGJ147" s="294"/>
      <c r="AGK147" s="294"/>
      <c r="AGL147" s="294"/>
      <c r="AGM147" s="294"/>
      <c r="AGN147" s="294"/>
      <c r="AGO147" s="294"/>
      <c r="AGP147" s="294"/>
      <c r="AGQ147" s="294"/>
      <c r="AGR147" s="294"/>
      <c r="AGS147" s="294"/>
      <c r="AGT147" s="294"/>
      <c r="AGU147" s="294"/>
      <c r="AGV147" s="294"/>
      <c r="AGW147" s="294"/>
      <c r="AGX147" s="294"/>
      <c r="AGY147" s="294"/>
      <c r="AGZ147" s="294"/>
      <c r="AHA147" s="294"/>
      <c r="AHB147" s="294"/>
      <c r="AHC147" s="294"/>
      <c r="AHD147" s="294"/>
      <c r="AHE147" s="294"/>
      <c r="AHF147" s="294"/>
      <c r="AHG147" s="294"/>
      <c r="AHH147" s="294"/>
      <c r="AHI147" s="294"/>
      <c r="AHJ147" s="294"/>
      <c r="AHK147" s="294"/>
      <c r="AHL147" s="294"/>
      <c r="AHM147" s="294"/>
      <c r="AHN147" s="294"/>
      <c r="AHO147" s="294"/>
      <c r="AHP147" s="294"/>
      <c r="AHQ147" s="294"/>
      <c r="AHR147" s="329"/>
      <c r="AHS147" s="294">
        <f t="shared" si="56"/>
        <v>0</v>
      </c>
      <c r="AHT147" s="271" t="b">
        <f t="shared" si="54"/>
        <v>1</v>
      </c>
      <c r="AHU147" s="271" t="s">
        <v>6273</v>
      </c>
      <c r="AHV147" s="271" t="s">
        <v>6231</v>
      </c>
      <c r="AHW147" s="271" t="s">
        <v>6232</v>
      </c>
    </row>
    <row r="148" spans="1:907" ht="24" x14ac:dyDescent="0.8">
      <c r="A148" s="270" t="s">
        <v>6273</v>
      </c>
      <c r="B148" s="270" t="s">
        <v>6233</v>
      </c>
      <c r="C148" s="271" t="s">
        <v>6234</v>
      </c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  <c r="CF148" s="294"/>
      <c r="CG148" s="294"/>
      <c r="CH148" s="294"/>
      <c r="CI148" s="294"/>
      <c r="CJ148" s="294"/>
      <c r="CK148" s="294"/>
      <c r="CL148" s="294"/>
      <c r="CM148" s="294"/>
      <c r="CN148" s="294"/>
      <c r="CO148" s="294"/>
      <c r="CP148" s="294"/>
      <c r="CQ148" s="294"/>
      <c r="CR148" s="294"/>
      <c r="CS148" s="294"/>
      <c r="CT148" s="294"/>
      <c r="CU148" s="294"/>
      <c r="CV148" s="294"/>
      <c r="CW148" s="294"/>
      <c r="CX148" s="294"/>
      <c r="CY148" s="294"/>
      <c r="CZ148" s="294"/>
      <c r="DA148" s="294"/>
      <c r="DB148" s="294"/>
      <c r="DC148" s="294"/>
      <c r="DD148" s="294"/>
      <c r="DE148" s="294"/>
      <c r="DF148" s="294"/>
      <c r="DG148" s="294"/>
      <c r="DH148" s="294"/>
      <c r="DI148" s="294"/>
      <c r="DJ148" s="294"/>
      <c r="DK148" s="294"/>
      <c r="DL148" s="294"/>
      <c r="DM148" s="294"/>
      <c r="DN148" s="294"/>
      <c r="DO148" s="294"/>
      <c r="DP148" s="294"/>
      <c r="DQ148" s="294"/>
      <c r="DR148" s="294"/>
      <c r="DS148" s="294"/>
      <c r="DT148" s="294"/>
      <c r="DU148" s="294"/>
      <c r="DV148" s="294"/>
      <c r="DW148" s="294"/>
      <c r="DX148" s="294"/>
      <c r="DY148" s="294"/>
      <c r="DZ148" s="294"/>
      <c r="EA148" s="294"/>
      <c r="EB148" s="294"/>
      <c r="EC148" s="294"/>
      <c r="ED148" s="294"/>
      <c r="EE148" s="294">
        <v>-627325</v>
      </c>
      <c r="EF148" s="294"/>
      <c r="EG148" s="294"/>
      <c r="EH148" s="294"/>
      <c r="EI148" s="294"/>
      <c r="EJ148" s="294"/>
      <c r="EK148" s="294"/>
      <c r="EL148" s="294"/>
      <c r="EM148" s="294"/>
      <c r="EN148" s="294"/>
      <c r="EO148" s="294"/>
      <c r="EP148" s="294"/>
      <c r="EQ148" s="294"/>
      <c r="ER148" s="294"/>
      <c r="ES148" s="294"/>
      <c r="ET148" s="294"/>
      <c r="EU148" s="294"/>
      <c r="EV148" s="294"/>
      <c r="EW148" s="294"/>
      <c r="EX148" s="294"/>
      <c r="EY148" s="294"/>
      <c r="EZ148" s="294"/>
      <c r="FA148" s="294"/>
      <c r="FB148" s="294"/>
      <c r="FC148" s="294"/>
      <c r="FD148" s="294"/>
      <c r="FE148" s="294"/>
      <c r="FF148" s="294"/>
      <c r="FG148" s="294"/>
      <c r="FH148" s="294"/>
      <c r="FI148" s="294"/>
      <c r="FJ148" s="294"/>
      <c r="FK148" s="294"/>
      <c r="FL148" s="294"/>
      <c r="FM148" s="294"/>
      <c r="FN148" s="294"/>
      <c r="FO148" s="294"/>
      <c r="FP148" s="294"/>
      <c r="FQ148" s="294">
        <v>-40000</v>
      </c>
      <c r="FR148" s="294"/>
      <c r="FS148" s="294"/>
      <c r="FT148" s="294"/>
      <c r="FU148" s="294"/>
      <c r="FV148" s="294"/>
      <c r="FW148" s="294"/>
      <c r="FX148" s="294"/>
      <c r="FY148" s="294"/>
      <c r="FZ148" s="294"/>
      <c r="GA148" s="294"/>
      <c r="GB148" s="294"/>
      <c r="GC148" s="294"/>
      <c r="GD148" s="294"/>
      <c r="GE148" s="294"/>
      <c r="GF148" s="294"/>
      <c r="GG148" s="294"/>
      <c r="GH148" s="294"/>
      <c r="GI148" s="294"/>
      <c r="GJ148" s="294"/>
      <c r="GK148" s="294"/>
      <c r="GL148" s="294"/>
      <c r="GM148" s="294"/>
      <c r="GN148" s="294"/>
      <c r="GO148" s="294"/>
      <c r="GP148" s="294"/>
      <c r="GQ148" s="294"/>
      <c r="GR148" s="294"/>
      <c r="GS148" s="294"/>
      <c r="GT148" s="294"/>
      <c r="GU148" s="294"/>
      <c r="GV148" s="294"/>
      <c r="GW148" s="294"/>
      <c r="GX148" s="294"/>
      <c r="GY148" s="294"/>
      <c r="GZ148" s="294"/>
      <c r="HA148" s="294"/>
      <c r="HB148" s="294"/>
      <c r="HC148" s="294"/>
      <c r="HD148" s="294"/>
      <c r="HE148" s="294"/>
      <c r="HF148" s="294"/>
      <c r="HG148" s="294"/>
      <c r="HH148" s="294"/>
      <c r="HI148" s="294"/>
      <c r="HJ148" s="294"/>
      <c r="HK148" s="294"/>
      <c r="HL148" s="294"/>
      <c r="HM148" s="294"/>
      <c r="HN148" s="294"/>
      <c r="HO148" s="294"/>
      <c r="HP148" s="294"/>
      <c r="HQ148" s="294"/>
      <c r="HR148" s="294"/>
      <c r="HS148" s="294"/>
      <c r="HT148" s="294"/>
      <c r="HU148" s="294"/>
      <c r="HV148" s="294"/>
      <c r="HW148" s="294"/>
      <c r="HX148" s="294"/>
      <c r="HY148" s="294"/>
      <c r="HZ148" s="294"/>
      <c r="IA148" s="294"/>
      <c r="IB148" s="294"/>
      <c r="IC148" s="294"/>
      <c r="ID148" s="294"/>
      <c r="IE148" s="294"/>
      <c r="IF148" s="294"/>
      <c r="IG148" s="294"/>
      <c r="IH148" s="294"/>
      <c r="II148" s="294"/>
      <c r="IJ148" s="294"/>
      <c r="IK148" s="294"/>
      <c r="IL148" s="294"/>
      <c r="IM148" s="294"/>
      <c r="IN148" s="294"/>
      <c r="IO148" s="294"/>
      <c r="IP148" s="294"/>
      <c r="IQ148" s="294"/>
      <c r="IR148" s="294"/>
      <c r="IS148" s="294"/>
      <c r="IT148" s="294"/>
      <c r="IU148" s="294"/>
      <c r="IV148" s="294"/>
      <c r="IW148" s="294"/>
      <c r="IX148" s="294"/>
      <c r="IY148" s="294"/>
      <c r="IZ148" s="294"/>
      <c r="JA148" s="294"/>
      <c r="JB148" s="294"/>
      <c r="JC148" s="294"/>
      <c r="JD148" s="294"/>
      <c r="JE148" s="294"/>
      <c r="JF148" s="294"/>
      <c r="JG148" s="294"/>
      <c r="JH148" s="294"/>
      <c r="JI148" s="294"/>
      <c r="JJ148" s="294"/>
      <c r="JK148" s="294"/>
      <c r="JL148" s="294"/>
      <c r="JM148" s="294"/>
      <c r="JN148" s="294"/>
      <c r="JO148" s="294"/>
      <c r="JP148" s="294"/>
      <c r="JQ148" s="294"/>
      <c r="JR148" s="294"/>
      <c r="JS148" s="294"/>
      <c r="JT148" s="294"/>
      <c r="JU148" s="294"/>
      <c r="JV148" s="294"/>
      <c r="JW148" s="294"/>
      <c r="JX148" s="294"/>
      <c r="JY148" s="294"/>
      <c r="JZ148" s="294"/>
      <c r="KA148" s="294"/>
      <c r="KB148" s="294"/>
      <c r="KC148" s="294"/>
      <c r="KD148" s="294"/>
      <c r="KE148" s="294"/>
      <c r="KF148" s="294"/>
      <c r="KG148" s="294"/>
      <c r="KH148" s="294"/>
      <c r="KI148" s="294"/>
      <c r="KJ148" s="294"/>
      <c r="KK148" s="294"/>
      <c r="KL148" s="294"/>
      <c r="KM148" s="294"/>
      <c r="KN148" s="294"/>
      <c r="KO148" s="294"/>
      <c r="KP148" s="294"/>
      <c r="KQ148" s="294"/>
      <c r="KR148" s="294"/>
      <c r="KS148" s="294"/>
      <c r="KT148" s="294"/>
      <c r="KU148" s="294"/>
      <c r="KV148" s="294"/>
      <c r="KW148" s="294"/>
      <c r="KX148" s="294"/>
      <c r="KY148" s="294"/>
      <c r="KZ148" s="294"/>
      <c r="LA148" s="294"/>
      <c r="LB148" s="294"/>
      <c r="LC148" s="294"/>
      <c r="LD148" s="294"/>
      <c r="LE148" s="294"/>
      <c r="LF148" s="294"/>
      <c r="LG148" s="294"/>
      <c r="LH148" s="294"/>
      <c r="LI148" s="294"/>
      <c r="LJ148" s="294"/>
      <c r="LK148" s="294"/>
      <c r="LL148" s="294"/>
      <c r="LM148" s="294"/>
      <c r="LN148" s="294"/>
      <c r="LO148" s="294"/>
      <c r="LP148" s="294"/>
      <c r="LQ148" s="294"/>
      <c r="LR148" s="294"/>
      <c r="LS148" s="294"/>
      <c r="LT148" s="294"/>
      <c r="LU148" s="294">
        <v>-220500</v>
      </c>
      <c r="LV148" s="294"/>
      <c r="LW148" s="294"/>
      <c r="LX148" s="294"/>
      <c r="LY148" s="294"/>
      <c r="LZ148" s="294"/>
      <c r="MA148" s="294"/>
      <c r="MB148" s="294"/>
      <c r="MC148" s="294"/>
      <c r="MD148" s="294"/>
      <c r="ME148" s="294"/>
      <c r="MF148" s="294"/>
      <c r="MG148" s="294"/>
      <c r="MH148" s="294"/>
      <c r="MI148" s="294"/>
      <c r="MJ148" s="294"/>
      <c r="MK148" s="294"/>
      <c r="ML148" s="294"/>
      <c r="MM148" s="294"/>
      <c r="MN148" s="294"/>
      <c r="MO148" s="294"/>
      <c r="MP148" s="294"/>
      <c r="MQ148" s="294"/>
      <c r="MR148" s="294"/>
      <c r="MS148" s="294"/>
      <c r="MT148" s="294"/>
      <c r="MU148" s="294"/>
      <c r="MV148" s="294"/>
      <c r="MW148" s="294"/>
      <c r="MX148" s="294"/>
      <c r="MY148" s="294"/>
      <c r="MZ148" s="294"/>
      <c r="NA148" s="294"/>
      <c r="NB148" s="294"/>
      <c r="NC148" s="294"/>
      <c r="ND148" s="294"/>
      <c r="NE148" s="294"/>
      <c r="NF148" s="294"/>
      <c r="NG148" s="294"/>
      <c r="NH148" s="294"/>
      <c r="NI148" s="294"/>
      <c r="NJ148" s="294"/>
      <c r="NK148" s="294"/>
      <c r="NL148" s="294"/>
      <c r="NM148" s="294"/>
      <c r="NN148" s="294"/>
      <c r="NO148" s="294"/>
      <c r="NP148" s="294"/>
      <c r="NQ148" s="294"/>
      <c r="NR148" s="294"/>
      <c r="NS148" s="294"/>
      <c r="NT148" s="294"/>
      <c r="NU148" s="294"/>
      <c r="NV148" s="294"/>
      <c r="NW148" s="294"/>
      <c r="NX148" s="294"/>
      <c r="NY148" s="294"/>
      <c r="NZ148" s="294"/>
      <c r="OA148" s="294"/>
      <c r="OB148" s="294"/>
      <c r="OC148" s="294"/>
      <c r="OD148" s="294"/>
      <c r="OE148" s="294"/>
      <c r="OF148" s="294"/>
      <c r="OG148" s="294"/>
      <c r="OH148" s="294"/>
      <c r="OI148" s="294"/>
      <c r="OJ148" s="294"/>
      <c r="OK148" s="294"/>
      <c r="OL148" s="294"/>
      <c r="OM148" s="294"/>
      <c r="ON148" s="294"/>
      <c r="OO148" s="294"/>
      <c r="OP148" s="294"/>
      <c r="OQ148" s="294"/>
      <c r="OR148" s="294"/>
      <c r="OS148" s="294"/>
      <c r="OT148" s="294"/>
      <c r="OU148" s="294"/>
      <c r="OV148" s="294"/>
      <c r="OW148" s="294"/>
      <c r="OX148" s="294"/>
      <c r="OY148" s="294"/>
      <c r="OZ148" s="294"/>
      <c r="PA148" s="294"/>
      <c r="PB148" s="294"/>
      <c r="PC148" s="294"/>
      <c r="PD148" s="294"/>
      <c r="PE148" s="294"/>
      <c r="PF148" s="294"/>
      <c r="PG148" s="294"/>
      <c r="PH148" s="294"/>
      <c r="PI148" s="294"/>
      <c r="PJ148" s="294"/>
      <c r="PK148" s="294"/>
      <c r="PL148" s="294"/>
      <c r="PM148" s="294"/>
      <c r="PN148" s="294"/>
      <c r="PO148" s="294"/>
      <c r="PP148" s="294"/>
      <c r="PQ148" s="294"/>
      <c r="PR148" s="294"/>
      <c r="PS148" s="294"/>
      <c r="PT148" s="294"/>
      <c r="PU148" s="294"/>
      <c r="PV148" s="294"/>
      <c r="PW148" s="294"/>
      <c r="PX148" s="294"/>
      <c r="PY148" s="294"/>
      <c r="PZ148" s="294"/>
      <c r="QA148" s="294"/>
      <c r="QB148" s="294"/>
      <c r="QC148" s="294"/>
      <c r="QD148" s="294"/>
      <c r="QE148" s="294"/>
      <c r="QF148" s="294"/>
      <c r="QG148" s="294"/>
      <c r="QH148" s="294"/>
      <c r="QI148" s="294"/>
      <c r="QJ148" s="294"/>
      <c r="QK148" s="294"/>
      <c r="QL148" s="294"/>
      <c r="QM148" s="294"/>
      <c r="QN148" s="294"/>
      <c r="QO148" s="294"/>
      <c r="QP148" s="294"/>
      <c r="QQ148" s="294"/>
      <c r="QR148" s="294"/>
      <c r="QS148" s="294"/>
      <c r="QT148" s="294"/>
      <c r="QU148" s="294"/>
      <c r="QV148" s="294"/>
      <c r="QW148" s="294"/>
      <c r="QX148" s="294"/>
      <c r="QY148" s="294"/>
      <c r="QZ148" s="294"/>
      <c r="RA148" s="294"/>
      <c r="RB148" s="294"/>
      <c r="RC148" s="294"/>
      <c r="RD148" s="294"/>
      <c r="RE148" s="294"/>
      <c r="RF148" s="294"/>
      <c r="RG148" s="294"/>
      <c r="RH148" s="294"/>
      <c r="RI148" s="294"/>
      <c r="RJ148" s="294"/>
      <c r="RK148" s="294"/>
      <c r="RL148" s="294"/>
      <c r="RM148" s="294"/>
      <c r="RN148" s="294"/>
      <c r="RO148" s="294"/>
      <c r="RP148" s="294"/>
      <c r="RQ148" s="294"/>
      <c r="RR148" s="294"/>
      <c r="RS148" s="294"/>
      <c r="RT148" s="294"/>
      <c r="RU148" s="294"/>
      <c r="RV148" s="294"/>
      <c r="RW148" s="294"/>
      <c r="RX148" s="294"/>
      <c r="RY148" s="294"/>
      <c r="RZ148" s="294"/>
      <c r="SA148" s="294"/>
      <c r="SB148" s="294"/>
      <c r="SC148" s="294"/>
      <c r="SD148" s="294"/>
      <c r="SE148" s="294"/>
      <c r="SF148" s="294"/>
      <c r="SG148" s="294"/>
      <c r="SH148" s="294"/>
      <c r="SI148" s="294"/>
      <c r="SJ148" s="294"/>
      <c r="SK148" s="294"/>
      <c r="SL148" s="294"/>
      <c r="SM148" s="294"/>
      <c r="SN148" s="294"/>
      <c r="SO148" s="294"/>
      <c r="SP148" s="294"/>
      <c r="SQ148" s="294"/>
      <c r="SR148" s="294"/>
      <c r="SS148" s="294"/>
      <c r="ST148" s="294"/>
      <c r="SU148" s="294"/>
      <c r="SV148" s="294"/>
      <c r="SW148" s="294"/>
      <c r="SX148" s="294"/>
      <c r="SY148" s="294"/>
      <c r="SZ148" s="294"/>
      <c r="TA148" s="294"/>
      <c r="TB148" s="294"/>
      <c r="TC148" s="294"/>
      <c r="TD148" s="294"/>
      <c r="TE148" s="294"/>
      <c r="TF148" s="294"/>
      <c r="TG148" s="294"/>
      <c r="TH148" s="294"/>
      <c r="TI148" s="294"/>
      <c r="TJ148" s="294"/>
      <c r="TK148" s="294"/>
      <c r="TL148" s="294"/>
      <c r="TM148" s="294"/>
      <c r="TN148" s="294"/>
      <c r="TO148" s="294"/>
      <c r="TP148" s="294"/>
      <c r="TQ148" s="294"/>
      <c r="TR148" s="294"/>
      <c r="TS148" s="294"/>
      <c r="TT148" s="294"/>
      <c r="TU148" s="294"/>
      <c r="TV148" s="294"/>
      <c r="TW148" s="294"/>
      <c r="TX148" s="294"/>
      <c r="TY148" s="294"/>
      <c r="TZ148" s="294"/>
      <c r="UA148" s="294"/>
      <c r="UB148" s="294"/>
      <c r="UC148" s="294"/>
      <c r="UD148" s="294"/>
      <c r="UE148" s="294"/>
      <c r="UF148" s="294"/>
      <c r="UG148" s="294"/>
      <c r="UH148" s="294"/>
      <c r="UI148" s="294"/>
      <c r="UJ148" s="294"/>
      <c r="UK148" s="294"/>
      <c r="UL148" s="294"/>
      <c r="UM148" s="294"/>
      <c r="UN148" s="294"/>
      <c r="UO148" s="294"/>
      <c r="UP148" s="294"/>
      <c r="UQ148" s="294"/>
      <c r="UR148" s="294"/>
      <c r="US148" s="294"/>
      <c r="UT148" s="294"/>
      <c r="UU148" s="294"/>
      <c r="UV148" s="294"/>
      <c r="UW148" s="294"/>
      <c r="UX148" s="294"/>
      <c r="UY148" s="294"/>
      <c r="UZ148" s="294"/>
      <c r="VA148" s="294"/>
      <c r="VB148" s="294"/>
      <c r="VC148" s="294"/>
      <c r="VD148" s="294"/>
      <c r="VE148" s="294"/>
      <c r="VF148" s="294"/>
      <c r="VG148" s="294"/>
      <c r="VH148" s="294"/>
      <c r="VI148" s="294"/>
      <c r="VJ148" s="294"/>
      <c r="VK148" s="294"/>
      <c r="VL148" s="294"/>
      <c r="VM148" s="294"/>
      <c r="VN148" s="294"/>
      <c r="VO148" s="294"/>
      <c r="VP148" s="294"/>
      <c r="VQ148" s="294"/>
      <c r="VR148" s="294"/>
      <c r="VS148" s="294"/>
      <c r="VT148" s="294"/>
      <c r="VU148" s="294"/>
      <c r="VV148" s="294"/>
      <c r="VW148" s="294"/>
      <c r="VX148" s="294"/>
      <c r="VY148" s="294"/>
      <c r="VZ148" s="294"/>
      <c r="WA148" s="294"/>
      <c r="WB148" s="294"/>
      <c r="WC148" s="294"/>
      <c r="WD148" s="294"/>
      <c r="WE148" s="294"/>
      <c r="WF148" s="294"/>
      <c r="WG148" s="294"/>
      <c r="WH148" s="294"/>
      <c r="WI148" s="294"/>
      <c r="WJ148" s="294"/>
      <c r="WK148" s="294"/>
      <c r="WL148" s="294"/>
      <c r="WM148" s="294"/>
      <c r="WN148" s="294"/>
      <c r="WO148" s="294"/>
      <c r="WP148" s="294"/>
      <c r="WQ148" s="294"/>
      <c r="WR148" s="294"/>
      <c r="WS148" s="294"/>
      <c r="WT148" s="294"/>
      <c r="WU148" s="294"/>
      <c r="WV148" s="294"/>
      <c r="WW148" s="294"/>
      <c r="WX148" s="294"/>
      <c r="WY148" s="294"/>
      <c r="WZ148" s="294"/>
      <c r="XA148" s="294"/>
      <c r="XB148" s="294"/>
      <c r="XC148" s="294"/>
      <c r="XD148" s="294"/>
      <c r="XE148" s="294"/>
      <c r="XF148" s="294"/>
      <c r="XG148" s="294"/>
      <c r="XH148" s="294"/>
      <c r="XI148" s="294"/>
      <c r="XJ148" s="294"/>
      <c r="XK148" s="294"/>
      <c r="XL148" s="294"/>
      <c r="XM148" s="294"/>
      <c r="XN148" s="294"/>
      <c r="XO148" s="294"/>
      <c r="XP148" s="294"/>
      <c r="XQ148" s="294"/>
      <c r="XR148" s="294"/>
      <c r="XS148" s="294"/>
      <c r="XT148" s="294"/>
      <c r="XU148" s="294"/>
      <c r="XV148" s="294"/>
      <c r="XW148" s="294"/>
      <c r="XX148" s="294"/>
      <c r="XY148" s="294"/>
      <c r="XZ148" s="294"/>
      <c r="YA148" s="294"/>
      <c r="YB148" s="294"/>
      <c r="YC148" s="294"/>
      <c r="YD148" s="294"/>
      <c r="YE148" s="294"/>
      <c r="YF148" s="294"/>
      <c r="YG148" s="294"/>
      <c r="YH148" s="294"/>
      <c r="YI148" s="294"/>
      <c r="YJ148" s="294"/>
      <c r="YK148" s="294"/>
      <c r="YL148" s="294"/>
      <c r="YM148" s="294"/>
      <c r="YN148" s="294"/>
      <c r="YO148" s="294"/>
      <c r="YP148" s="294"/>
      <c r="YQ148" s="294"/>
      <c r="YR148" s="294"/>
      <c r="YS148" s="294"/>
      <c r="YT148" s="294"/>
      <c r="YU148" s="294"/>
      <c r="YV148" s="294"/>
      <c r="YW148" s="294"/>
      <c r="YX148" s="294"/>
      <c r="YY148" s="294"/>
      <c r="YZ148" s="294"/>
      <c r="ZA148" s="294"/>
      <c r="ZB148" s="294"/>
      <c r="ZC148" s="294"/>
      <c r="ZD148" s="294"/>
      <c r="ZE148" s="294"/>
      <c r="ZF148" s="294"/>
      <c r="ZG148" s="294"/>
      <c r="ZH148" s="294"/>
      <c r="ZI148" s="294"/>
      <c r="ZJ148" s="294"/>
      <c r="ZK148" s="294"/>
      <c r="ZL148" s="294"/>
      <c r="ZM148" s="294"/>
      <c r="ZN148" s="294"/>
      <c r="ZO148" s="294"/>
      <c r="ZP148" s="294"/>
      <c r="ZQ148" s="294"/>
      <c r="ZR148" s="294"/>
      <c r="ZS148" s="294"/>
      <c r="ZT148" s="294"/>
      <c r="ZU148" s="294"/>
      <c r="ZV148" s="294"/>
      <c r="ZW148" s="294"/>
      <c r="ZX148" s="294"/>
      <c r="ZY148" s="294"/>
      <c r="ZZ148" s="294"/>
      <c r="AAA148" s="294"/>
      <c r="AAB148" s="294"/>
      <c r="AAC148" s="294"/>
      <c r="AAD148" s="294"/>
      <c r="AAE148" s="294"/>
      <c r="AAF148" s="294"/>
      <c r="AAG148" s="294"/>
      <c r="AAH148" s="294"/>
      <c r="AAI148" s="294"/>
      <c r="AAJ148" s="294"/>
      <c r="AAK148" s="294"/>
      <c r="AAL148" s="294"/>
      <c r="AAM148" s="294"/>
      <c r="AAN148" s="294"/>
      <c r="AAO148" s="294"/>
      <c r="AAP148" s="294"/>
      <c r="AAQ148" s="294"/>
      <c r="AAR148" s="294"/>
      <c r="AAS148" s="294"/>
      <c r="AAT148" s="294"/>
      <c r="AAU148" s="294"/>
      <c r="AAV148" s="294"/>
      <c r="AAW148" s="294"/>
      <c r="AAX148" s="294"/>
      <c r="AAY148" s="294"/>
      <c r="AAZ148" s="294"/>
      <c r="ABA148" s="294"/>
      <c r="ABB148" s="294"/>
      <c r="ABC148" s="294">
        <v>0</v>
      </c>
      <c r="ABD148" s="294"/>
      <c r="ABE148" s="294"/>
      <c r="ABF148" s="294"/>
      <c r="ABG148" s="294"/>
      <c r="ABH148" s="294"/>
      <c r="ABI148" s="294"/>
      <c r="ABJ148" s="294"/>
      <c r="ABK148" s="294">
        <v>0</v>
      </c>
      <c r="ABL148" s="294"/>
      <c r="ABM148" s="294"/>
      <c r="ABN148" s="294"/>
      <c r="ABO148" s="294"/>
      <c r="ABP148" s="294"/>
      <c r="ABQ148" s="294"/>
      <c r="ABR148" s="294"/>
      <c r="ABS148" s="294"/>
      <c r="ABT148" s="294"/>
      <c r="ABU148" s="294"/>
      <c r="ABV148" s="294"/>
      <c r="ABW148" s="294"/>
      <c r="ABX148" s="294"/>
      <c r="ABY148" s="294"/>
      <c r="ABZ148" s="294"/>
      <c r="ACA148" s="294"/>
      <c r="ACB148" s="294"/>
      <c r="ACC148" s="294"/>
      <c r="ACD148" s="294"/>
      <c r="ACE148" s="294"/>
      <c r="ACF148" s="294"/>
      <c r="ACG148" s="294"/>
      <c r="ACH148" s="294"/>
      <c r="ACI148" s="294"/>
      <c r="ACJ148" s="294"/>
      <c r="ACK148" s="294"/>
      <c r="ACL148" s="294"/>
      <c r="ACM148" s="294"/>
      <c r="ACN148" s="294"/>
      <c r="ACO148" s="294"/>
      <c r="ACP148" s="294"/>
      <c r="ACQ148" s="294"/>
      <c r="ACR148" s="294"/>
      <c r="ACS148" s="294"/>
      <c r="ACT148" s="294"/>
      <c r="ACU148" s="294"/>
      <c r="ACV148" s="294"/>
      <c r="ACW148" s="294"/>
      <c r="ACX148" s="294"/>
      <c r="ACY148" s="294"/>
      <c r="ACZ148" s="294"/>
      <c r="ADA148" s="294"/>
      <c r="ADB148" s="294"/>
      <c r="ADC148" s="294"/>
      <c r="ADD148" s="294"/>
      <c r="ADE148" s="294"/>
      <c r="ADF148" s="294"/>
      <c r="ADG148" s="294"/>
      <c r="ADH148" s="294"/>
      <c r="ADI148" s="294"/>
      <c r="ADJ148" s="294"/>
      <c r="ADK148" s="294"/>
      <c r="ADL148" s="294"/>
      <c r="ADM148" s="294"/>
      <c r="ADN148" s="294"/>
      <c r="ADO148" s="294"/>
      <c r="ADP148" s="294"/>
      <c r="ADQ148" s="294"/>
      <c r="ADR148" s="294"/>
      <c r="ADS148" s="294"/>
      <c r="ADT148" s="294"/>
      <c r="ADU148" s="294"/>
      <c r="ADV148" s="294"/>
      <c r="ADW148" s="294"/>
      <c r="ADX148" s="294"/>
      <c r="ADY148" s="294"/>
      <c r="ADZ148" s="294"/>
      <c r="AEA148" s="294"/>
      <c r="AEB148" s="294"/>
      <c r="AEC148" s="294"/>
      <c r="AED148" s="294"/>
      <c r="AEE148" s="294"/>
      <c r="AEF148" s="294"/>
      <c r="AEG148" s="294"/>
      <c r="AEH148" s="294"/>
      <c r="AEI148" s="294"/>
      <c r="AEJ148" s="294"/>
      <c r="AEK148" s="294"/>
      <c r="AEL148" s="294"/>
      <c r="AEM148" s="294"/>
      <c r="AEN148" s="294"/>
      <c r="AEO148" s="294"/>
      <c r="AEP148" s="294"/>
      <c r="AEQ148" s="294"/>
      <c r="AER148" s="294"/>
      <c r="AES148" s="294"/>
      <c r="AET148" s="294"/>
      <c r="AEU148" s="294"/>
      <c r="AEV148" s="294"/>
      <c r="AEW148" s="294"/>
      <c r="AEX148" s="294"/>
      <c r="AEY148" s="294"/>
      <c r="AEZ148" s="294"/>
      <c r="AFA148" s="294"/>
      <c r="AFB148" s="294"/>
      <c r="AFC148" s="294"/>
      <c r="AFD148" s="294"/>
      <c r="AFE148" s="294"/>
      <c r="AFF148" s="294"/>
      <c r="AFG148" s="294"/>
      <c r="AFH148" s="294"/>
      <c r="AFI148" s="294"/>
      <c r="AFJ148" s="294"/>
      <c r="AFK148" s="294"/>
      <c r="AFL148" s="294"/>
      <c r="AFM148" s="294"/>
      <c r="AFN148" s="294"/>
      <c r="AFO148" s="294"/>
      <c r="AFP148" s="294"/>
      <c r="AFQ148" s="294"/>
      <c r="AFR148" s="294"/>
      <c r="AFS148" s="294"/>
      <c r="AFT148" s="294"/>
      <c r="AFU148" s="294"/>
      <c r="AFV148" s="294"/>
      <c r="AFW148" s="294"/>
      <c r="AFX148" s="294"/>
      <c r="AFY148" s="294"/>
      <c r="AFZ148" s="294"/>
      <c r="AGA148" s="294"/>
      <c r="AGB148" s="294"/>
      <c r="AGC148" s="294"/>
      <c r="AGD148" s="294"/>
      <c r="AGE148" s="294"/>
      <c r="AGF148" s="294"/>
      <c r="AGG148" s="294"/>
      <c r="AGH148" s="294"/>
      <c r="AGI148" s="294"/>
      <c r="AGJ148" s="294"/>
      <c r="AGK148" s="294"/>
      <c r="AGL148" s="294"/>
      <c r="AGM148" s="294"/>
      <c r="AGN148" s="294"/>
      <c r="AGO148" s="294"/>
      <c r="AGP148" s="294"/>
      <c r="AGQ148" s="294"/>
      <c r="AGR148" s="294"/>
      <c r="AGS148" s="294"/>
      <c r="AGT148" s="294"/>
      <c r="AGU148" s="294"/>
      <c r="AGV148" s="294"/>
      <c r="AGW148" s="294"/>
      <c r="AGX148" s="294"/>
      <c r="AGY148" s="294"/>
      <c r="AGZ148" s="294"/>
      <c r="AHA148" s="294"/>
      <c r="AHB148" s="294"/>
      <c r="AHC148" s="294"/>
      <c r="AHD148" s="294"/>
      <c r="AHE148" s="294"/>
      <c r="AHF148" s="294"/>
      <c r="AHG148" s="294"/>
      <c r="AHH148" s="294"/>
      <c r="AHI148" s="294"/>
      <c r="AHJ148" s="294"/>
      <c r="AHK148" s="294"/>
      <c r="AHL148" s="294"/>
      <c r="AHM148" s="294"/>
      <c r="AHN148" s="294"/>
      <c r="AHO148" s="294"/>
      <c r="AHP148" s="294"/>
      <c r="AHQ148" s="294"/>
      <c r="AHR148" s="329"/>
      <c r="AHS148" s="294">
        <f t="shared" si="56"/>
        <v>-887825</v>
      </c>
      <c r="AHT148" s="271" t="b">
        <f t="shared" si="54"/>
        <v>1</v>
      </c>
      <c r="AHU148" s="271" t="s">
        <v>6273</v>
      </c>
      <c r="AHV148" s="271" t="s">
        <v>6233</v>
      </c>
      <c r="AHW148" s="271" t="s">
        <v>6234</v>
      </c>
    </row>
    <row r="149" spans="1:907" ht="24" x14ac:dyDescent="0.8">
      <c r="B149" s="270" t="s">
        <v>649</v>
      </c>
      <c r="C149" s="271" t="s">
        <v>6236</v>
      </c>
      <c r="D149" s="294">
        <f>SUM(D60:D148)</f>
        <v>-185687637.36000001</v>
      </c>
      <c r="E149" s="294">
        <f t="shared" ref="E149:BP149" si="57">SUM(E60:E148)</f>
        <v>-32625369.149999999</v>
      </c>
      <c r="F149" s="294">
        <f t="shared" si="57"/>
        <v>-55902491.469999991</v>
      </c>
      <c r="G149" s="294">
        <f t="shared" si="57"/>
        <v>-8628021.6199999992</v>
      </c>
      <c r="H149" s="294">
        <f t="shared" si="57"/>
        <v>-53637755.619999997</v>
      </c>
      <c r="I149" s="294">
        <f t="shared" si="57"/>
        <v>-8674467.7400000002</v>
      </c>
      <c r="J149" s="294">
        <f t="shared" si="57"/>
        <v>-67329534.999999985</v>
      </c>
      <c r="K149" s="294">
        <f t="shared" si="57"/>
        <v>-10403497.25</v>
      </c>
      <c r="L149" s="294">
        <f t="shared" si="57"/>
        <v>-22859489.639999997</v>
      </c>
      <c r="M149" s="294">
        <f t="shared" si="57"/>
        <v>-20865398.600000001</v>
      </c>
      <c r="N149" s="294">
        <f t="shared" si="57"/>
        <v>-19968872.159999996</v>
      </c>
      <c r="O149" s="294">
        <f t="shared" si="57"/>
        <v>-14340392.220000001</v>
      </c>
      <c r="P149" s="294">
        <f t="shared" si="57"/>
        <v>-65272961.409999996</v>
      </c>
      <c r="Q149" s="294">
        <f t="shared" si="57"/>
        <v>-14960626.77</v>
      </c>
      <c r="R149" s="294">
        <f t="shared" si="57"/>
        <v>-9457812.9299999978</v>
      </c>
      <c r="S149" s="294">
        <f t="shared" si="57"/>
        <v>-51765080.43</v>
      </c>
      <c r="T149" s="294">
        <f t="shared" si="57"/>
        <v>-17421222.990000002</v>
      </c>
      <c r="U149" s="294">
        <f t="shared" si="57"/>
        <v>-9645587.0699999984</v>
      </c>
      <c r="V149" s="294">
        <f t="shared" si="57"/>
        <v>-422538504.74000001</v>
      </c>
      <c r="W149" s="294">
        <f t="shared" si="57"/>
        <v>-94102965.499999985</v>
      </c>
      <c r="X149" s="294">
        <f t="shared" si="57"/>
        <v>-15542162.219999999</v>
      </c>
      <c r="Y149" s="294">
        <f t="shared" si="57"/>
        <v>-14369225.440000001</v>
      </c>
      <c r="Z149" s="294">
        <f t="shared" si="57"/>
        <v>-31625993.809999999</v>
      </c>
      <c r="AA149" s="294">
        <f t="shared" si="57"/>
        <v>-32203342.830000006</v>
      </c>
      <c r="AB149" s="294">
        <f t="shared" si="57"/>
        <v>-28294395.280000001</v>
      </c>
      <c r="AC149" s="294">
        <f t="shared" si="57"/>
        <v>-177880832.43000001</v>
      </c>
      <c r="AD149" s="294">
        <f t="shared" si="57"/>
        <v>-48036851.160000011</v>
      </c>
      <c r="AE149" s="294">
        <f t="shared" si="57"/>
        <v>-51298717.449999996</v>
      </c>
      <c r="AF149" s="294">
        <f t="shared" si="57"/>
        <v>-162296117.94000003</v>
      </c>
      <c r="AG149" s="294">
        <f t="shared" si="57"/>
        <v>-43907139.299999997</v>
      </c>
      <c r="AH149" s="294">
        <f t="shared" si="57"/>
        <v>-129491421.08999996</v>
      </c>
      <c r="AI149" s="294">
        <f t="shared" si="57"/>
        <v>-71932099.209999993</v>
      </c>
      <c r="AJ149" s="294">
        <f t="shared" si="57"/>
        <v>-26980470.489999991</v>
      </c>
      <c r="AK149" s="294">
        <f t="shared" si="57"/>
        <v>-21348384.619999997</v>
      </c>
      <c r="AL149" s="294">
        <f t="shared" si="57"/>
        <v>-24000059.990000002</v>
      </c>
      <c r="AM149" s="294">
        <f t="shared" si="57"/>
        <v>-45453142.210000001</v>
      </c>
      <c r="AN149" s="294">
        <f t="shared" si="57"/>
        <v>-33162585.929999996</v>
      </c>
      <c r="AO149" s="294">
        <f t="shared" si="57"/>
        <v>-29127667.489999998</v>
      </c>
      <c r="AP149" s="294">
        <f t="shared" si="57"/>
        <v>-19271132.710000005</v>
      </c>
      <c r="AQ149" s="294">
        <f t="shared" si="57"/>
        <v>-19662729.440000001</v>
      </c>
      <c r="AR149" s="294">
        <f t="shared" si="57"/>
        <v>-30963099.5</v>
      </c>
      <c r="AS149" s="294">
        <f t="shared" si="57"/>
        <v>-18303335.469999999</v>
      </c>
      <c r="AT149" s="294">
        <f t="shared" si="57"/>
        <v>-141655507.14999998</v>
      </c>
      <c r="AU149" s="294">
        <f t="shared" si="57"/>
        <v>-4608444.7700000005</v>
      </c>
      <c r="AV149" s="294">
        <f t="shared" si="57"/>
        <v>-6444850.3600000013</v>
      </c>
      <c r="AW149" s="294">
        <f t="shared" si="57"/>
        <v>-9491182.0199999996</v>
      </c>
      <c r="AX149" s="294">
        <f t="shared" si="57"/>
        <v>-21694477.75</v>
      </c>
      <c r="AY149" s="294">
        <f t="shared" si="57"/>
        <v>-28175908.840000004</v>
      </c>
      <c r="AZ149" s="294">
        <f t="shared" si="57"/>
        <v>-4159066.11</v>
      </c>
      <c r="BA149" s="294">
        <f t="shared" si="57"/>
        <v>-6243905.7699999996</v>
      </c>
      <c r="BB149" s="294">
        <f t="shared" si="57"/>
        <v>-2909741.4099999997</v>
      </c>
      <c r="BC149" s="294">
        <f t="shared" si="57"/>
        <v>-5738761.7999999998</v>
      </c>
      <c r="BD149" s="294">
        <f t="shared" si="57"/>
        <v>-4136259.7699999996</v>
      </c>
      <c r="BE149" s="294">
        <f t="shared" si="57"/>
        <v>-8901575.040000001</v>
      </c>
      <c r="BF149" s="294">
        <f t="shared" si="57"/>
        <v>-46671593.869999997</v>
      </c>
      <c r="BG149" s="294">
        <f t="shared" si="57"/>
        <v>-4224400.3900000006</v>
      </c>
      <c r="BH149" s="294">
        <f t="shared" si="57"/>
        <v>-11609491.669999998</v>
      </c>
      <c r="BI149" s="294">
        <f t="shared" si="57"/>
        <v>-240674779.27000001</v>
      </c>
      <c r="BJ149" s="294">
        <f t="shared" si="57"/>
        <v>-96918236.679999977</v>
      </c>
      <c r="BK149" s="294">
        <f t="shared" si="57"/>
        <v>-24977455.890000004</v>
      </c>
      <c r="BL149" s="294">
        <f t="shared" si="57"/>
        <v>-13034194.810000001</v>
      </c>
      <c r="BM149" s="294">
        <f t="shared" si="57"/>
        <v>-33729116.390000001</v>
      </c>
      <c r="BN149" s="294">
        <f t="shared" si="57"/>
        <v>-17182325.449999999</v>
      </c>
      <c r="BO149" s="294">
        <f t="shared" si="57"/>
        <v>-13956753.460000001</v>
      </c>
      <c r="BP149" s="294">
        <f t="shared" si="57"/>
        <v>-5342231.8900000006</v>
      </c>
      <c r="BQ149" s="294">
        <f t="shared" ref="BQ149:EB149" si="58">SUM(BQ60:BQ148)</f>
        <v>-3246585.0000000005</v>
      </c>
      <c r="BR149" s="294">
        <f t="shared" si="58"/>
        <v>-128890907.89000002</v>
      </c>
      <c r="BS149" s="294">
        <f t="shared" si="58"/>
        <v>-6108269.9399999995</v>
      </c>
      <c r="BT149" s="294">
        <f t="shared" si="58"/>
        <v>-6547792.6400000006</v>
      </c>
      <c r="BU149" s="294">
        <f t="shared" si="58"/>
        <v>-17118162.450000003</v>
      </c>
      <c r="BV149" s="294">
        <f t="shared" si="58"/>
        <v>-11537651.680000002</v>
      </c>
      <c r="BW149" s="294">
        <f t="shared" si="58"/>
        <v>-7813592.7500000009</v>
      </c>
      <c r="BX149" s="294">
        <f t="shared" si="58"/>
        <v>-6269218.0600000005</v>
      </c>
      <c r="BY149" s="294">
        <f t="shared" si="58"/>
        <v>-8040118.9000000004</v>
      </c>
      <c r="BZ149" s="294">
        <f t="shared" si="58"/>
        <v>-98460412.733000025</v>
      </c>
      <c r="CA149" s="294">
        <f t="shared" si="58"/>
        <v>-19917043.779999997</v>
      </c>
      <c r="CB149" s="294">
        <f t="shared" si="58"/>
        <v>-27960115.630000003</v>
      </c>
      <c r="CC149" s="294">
        <f t="shared" si="58"/>
        <v>-49707870.990000002</v>
      </c>
      <c r="CD149" s="294">
        <f t="shared" si="58"/>
        <v>-15367709.790000001</v>
      </c>
      <c r="CE149" s="294">
        <f t="shared" si="58"/>
        <v>-12709717.99</v>
      </c>
      <c r="CF149" s="294">
        <f t="shared" si="58"/>
        <v>-13691932.740000002</v>
      </c>
      <c r="CG149" s="294">
        <f t="shared" si="58"/>
        <v>-82918885.979999989</v>
      </c>
      <c r="CH149" s="294">
        <f t="shared" si="58"/>
        <v>-12541973.670000002</v>
      </c>
      <c r="CI149" s="294">
        <f t="shared" si="58"/>
        <v>-38518894.149999999</v>
      </c>
      <c r="CJ149" s="294">
        <f t="shared" si="58"/>
        <v>-7180687.71</v>
      </c>
      <c r="CK149" s="294">
        <f t="shared" si="58"/>
        <v>-12141668.790000001</v>
      </c>
      <c r="CL149" s="294">
        <f t="shared" si="58"/>
        <v>-14481748.159999998</v>
      </c>
      <c r="CM149" s="294">
        <f t="shared" si="58"/>
        <v>-8710007.370000001</v>
      </c>
      <c r="CN149" s="294">
        <f t="shared" si="58"/>
        <v>-21739399.099999998</v>
      </c>
      <c r="CO149" s="294">
        <f t="shared" si="58"/>
        <v>-3644592.2</v>
      </c>
      <c r="CP149" s="294">
        <f t="shared" si="58"/>
        <v>-14140497.039999999</v>
      </c>
      <c r="CQ149" s="294">
        <f t="shared" si="58"/>
        <v>-9094485.8300000019</v>
      </c>
      <c r="CR149" s="294">
        <f t="shared" si="58"/>
        <v>-11744872.509999998</v>
      </c>
      <c r="CS149" s="294">
        <f t="shared" si="58"/>
        <v>-8729872.4699999988</v>
      </c>
      <c r="CT149" s="294">
        <f t="shared" si="58"/>
        <v>-173430229.38999999</v>
      </c>
      <c r="CU149" s="294">
        <f t="shared" si="58"/>
        <v>-7313899.6899999995</v>
      </c>
      <c r="CV149" s="294">
        <f t="shared" si="58"/>
        <v>-15986861.08</v>
      </c>
      <c r="CW149" s="294">
        <f t="shared" si="58"/>
        <v>-34793932.930000007</v>
      </c>
      <c r="CX149" s="294">
        <f t="shared" si="58"/>
        <v>-4226518.7200000007</v>
      </c>
      <c r="CY149" s="294">
        <f t="shared" si="58"/>
        <v>-24215941.079999998</v>
      </c>
      <c r="CZ149" s="294">
        <f t="shared" si="58"/>
        <v>-10936101.380000001</v>
      </c>
      <c r="DA149" s="294">
        <f t="shared" si="58"/>
        <v>-8364873.0200000005</v>
      </c>
      <c r="DB149" s="294">
        <f t="shared" si="58"/>
        <v>-155339693.21000001</v>
      </c>
      <c r="DC149" s="294">
        <f t="shared" si="58"/>
        <v>-271587028.53999996</v>
      </c>
      <c r="DD149" s="294">
        <f t="shared" si="58"/>
        <v>-20341697.809999999</v>
      </c>
      <c r="DE149" s="294">
        <f t="shared" si="58"/>
        <v>-22662987.52</v>
      </c>
      <c r="DF149" s="294">
        <f t="shared" si="58"/>
        <v>-27464327.949999999</v>
      </c>
      <c r="DG149" s="294">
        <f t="shared" si="58"/>
        <v>-30634751.649999999</v>
      </c>
      <c r="DH149" s="294">
        <f t="shared" si="58"/>
        <v>-45075194.850000001</v>
      </c>
      <c r="DI149" s="294">
        <f t="shared" si="58"/>
        <v>-31947935.659999996</v>
      </c>
      <c r="DJ149" s="294">
        <f t="shared" si="58"/>
        <v>-17007791.229999997</v>
      </c>
      <c r="DK149" s="294">
        <f t="shared" si="58"/>
        <v>-409683177.09999996</v>
      </c>
      <c r="DL149" s="294">
        <f t="shared" si="58"/>
        <v>-17365881.459999997</v>
      </c>
      <c r="DM149" s="294">
        <f t="shared" si="58"/>
        <v>-27160837.879999995</v>
      </c>
      <c r="DN149" s="294">
        <f t="shared" si="58"/>
        <v>-19008860.890000001</v>
      </c>
      <c r="DO149" s="294">
        <f t="shared" si="58"/>
        <v>-16544145.889800001</v>
      </c>
      <c r="DP149" s="294">
        <f t="shared" si="58"/>
        <v>-16991860.310000002</v>
      </c>
      <c r="DQ149" s="294">
        <f t="shared" si="58"/>
        <v>-51452722.93999999</v>
      </c>
      <c r="DR149" s="294">
        <f t="shared" si="58"/>
        <v>-14174953.779900001</v>
      </c>
      <c r="DS149" s="294">
        <f t="shared" si="58"/>
        <v>-33869326.030000001</v>
      </c>
      <c r="DT149" s="294">
        <f t="shared" si="58"/>
        <v>-268874695.25000006</v>
      </c>
      <c r="DU149" s="294">
        <f t="shared" si="58"/>
        <v>-38665557.339999996</v>
      </c>
      <c r="DV149" s="294">
        <f t="shared" si="58"/>
        <v>-78328861.640000001</v>
      </c>
      <c r="DW149" s="294">
        <f t="shared" si="58"/>
        <v>-93124245.070000008</v>
      </c>
      <c r="DX149" s="294">
        <f t="shared" si="58"/>
        <v>-35129699.830000006</v>
      </c>
      <c r="DY149" s="294">
        <f t="shared" si="58"/>
        <v>-41644518.299999997</v>
      </c>
      <c r="DZ149" s="294">
        <f t="shared" si="58"/>
        <v>-33147228.850000001</v>
      </c>
      <c r="EA149" s="294">
        <f t="shared" si="58"/>
        <v>-8036298.5699999994</v>
      </c>
      <c r="EB149" s="294">
        <f t="shared" si="58"/>
        <v>-23758044.280000001</v>
      </c>
      <c r="EC149" s="294">
        <f t="shared" ref="EC149:GN149" si="59">SUM(EC60:EC148)</f>
        <v>-16421282.09</v>
      </c>
      <c r="ED149" s="294">
        <f t="shared" si="59"/>
        <v>-58997542.82</v>
      </c>
      <c r="EE149" s="294">
        <f t="shared" si="59"/>
        <v>-87374356.969999984</v>
      </c>
      <c r="EF149" s="294">
        <f t="shared" si="59"/>
        <v>-70826239.079999998</v>
      </c>
      <c r="EG149" s="294">
        <f t="shared" si="59"/>
        <v>-19503797.129999995</v>
      </c>
      <c r="EH149" s="294">
        <f t="shared" si="59"/>
        <v>-18740136.259999998</v>
      </c>
      <c r="EI149" s="294">
        <f t="shared" si="59"/>
        <v>-21681842.650000002</v>
      </c>
      <c r="EJ149" s="294">
        <f t="shared" si="59"/>
        <v>-33573437.990000002</v>
      </c>
      <c r="EK149" s="294">
        <f t="shared" si="59"/>
        <v>-35495550.999999993</v>
      </c>
      <c r="EL149" s="294">
        <f t="shared" si="59"/>
        <v>-15881082.440000001</v>
      </c>
      <c r="EM149" s="294">
        <f t="shared" si="59"/>
        <v>-19731008.999999996</v>
      </c>
      <c r="EN149" s="294">
        <f t="shared" si="59"/>
        <v>-271166145.25999993</v>
      </c>
      <c r="EO149" s="294">
        <f t="shared" si="59"/>
        <v>-23012652.139999997</v>
      </c>
      <c r="EP149" s="294">
        <f t="shared" si="59"/>
        <v>-27177324.439999994</v>
      </c>
      <c r="EQ149" s="294">
        <f t="shared" si="59"/>
        <v>-17100821.489999998</v>
      </c>
      <c r="ER149" s="294">
        <f t="shared" si="59"/>
        <v>-13211007.029999999</v>
      </c>
      <c r="ES149" s="294">
        <f t="shared" si="59"/>
        <v>-7694793.1199999992</v>
      </c>
      <c r="ET149" s="294">
        <f t="shared" si="59"/>
        <v>-52839165.060000002</v>
      </c>
      <c r="EU149" s="294">
        <f t="shared" si="59"/>
        <v>-30973730.330000002</v>
      </c>
      <c r="EV149" s="294">
        <f t="shared" si="59"/>
        <v>-24202089.450000007</v>
      </c>
      <c r="EW149" s="294">
        <f t="shared" si="59"/>
        <v>-310008344.70999992</v>
      </c>
      <c r="EX149" s="294">
        <f t="shared" si="59"/>
        <v>-5007573.6399999997</v>
      </c>
      <c r="EY149" s="294">
        <f t="shared" si="59"/>
        <v>-16090326.960000001</v>
      </c>
      <c r="EZ149" s="294">
        <f t="shared" si="59"/>
        <v>-18908442.489999998</v>
      </c>
      <c r="FA149" s="294">
        <f t="shared" si="59"/>
        <v>-37899661.910000004</v>
      </c>
      <c r="FB149" s="294">
        <f t="shared" si="59"/>
        <v>-53032251.699999996</v>
      </c>
      <c r="FC149" s="294">
        <f t="shared" si="59"/>
        <v>-24779251.169999998</v>
      </c>
      <c r="FD149" s="294">
        <f t="shared" si="59"/>
        <v>-18896567.679999996</v>
      </c>
      <c r="FE149" s="294">
        <f t="shared" si="59"/>
        <v>-13704948.210000001</v>
      </c>
      <c r="FF149" s="294">
        <f t="shared" si="59"/>
        <v>-13410311.98</v>
      </c>
      <c r="FG149" s="294">
        <f t="shared" si="59"/>
        <v>-8663939.2999999989</v>
      </c>
      <c r="FH149" s="294">
        <f t="shared" si="59"/>
        <v>-11796989.640000001</v>
      </c>
      <c r="FI149" s="294">
        <f t="shared" si="59"/>
        <v>-101306451.26000001</v>
      </c>
      <c r="FJ149" s="294">
        <f t="shared" si="59"/>
        <v>-9648324.1899999995</v>
      </c>
      <c r="FK149" s="294">
        <f t="shared" si="59"/>
        <v>-2271110.4899999998</v>
      </c>
      <c r="FL149" s="294">
        <f t="shared" si="59"/>
        <v>-5405358.6999999993</v>
      </c>
      <c r="FM149" s="294">
        <f t="shared" si="59"/>
        <v>-23733151.43</v>
      </c>
      <c r="FN149" s="294">
        <f t="shared" si="59"/>
        <v>-15417555.150000002</v>
      </c>
      <c r="FO149" s="294">
        <f t="shared" si="59"/>
        <v>-7631906.0099999998</v>
      </c>
      <c r="FP149" s="294">
        <f t="shared" si="59"/>
        <v>-5295525.43</v>
      </c>
      <c r="FQ149" s="294">
        <f t="shared" si="59"/>
        <v>-401976834.25000006</v>
      </c>
      <c r="FR149" s="294">
        <f t="shared" si="59"/>
        <v>-17026353.48</v>
      </c>
      <c r="FS149" s="294">
        <f t="shared" si="59"/>
        <v>-30445658.579999998</v>
      </c>
      <c r="FT149" s="294">
        <f t="shared" si="59"/>
        <v>-30489167.140000001</v>
      </c>
      <c r="FU149" s="294">
        <f t="shared" si="59"/>
        <v>-25960622.91</v>
      </c>
      <c r="FV149" s="294">
        <f t="shared" si="59"/>
        <v>-10663090.499999998</v>
      </c>
      <c r="FW149" s="294">
        <f t="shared" si="59"/>
        <v>-57347544.199999996</v>
      </c>
      <c r="FX149" s="294">
        <f t="shared" si="59"/>
        <v>-46785530.469999999</v>
      </c>
      <c r="FY149" s="294">
        <f t="shared" si="59"/>
        <v>-31103025.330000002</v>
      </c>
      <c r="FZ149" s="294">
        <f t="shared" si="59"/>
        <v>-17329708.190000005</v>
      </c>
      <c r="GA149" s="294">
        <f t="shared" si="59"/>
        <v>-63831532.160000011</v>
      </c>
      <c r="GB149" s="294">
        <f t="shared" si="59"/>
        <v>-23997529.309999995</v>
      </c>
      <c r="GC149" s="294">
        <f t="shared" si="59"/>
        <v>-15053820.460000001</v>
      </c>
      <c r="GD149" s="294">
        <f t="shared" si="59"/>
        <v>-7658703.0399999991</v>
      </c>
      <c r="GE149" s="294">
        <f t="shared" si="59"/>
        <v>-191277601.83999997</v>
      </c>
      <c r="GF149" s="294">
        <f t="shared" si="59"/>
        <v>-8518345.7700000014</v>
      </c>
      <c r="GG149" s="294">
        <f t="shared" si="59"/>
        <v>-4914010.7399999993</v>
      </c>
      <c r="GH149" s="294">
        <f t="shared" si="59"/>
        <v>-57601364.160000004</v>
      </c>
      <c r="GI149" s="294">
        <f t="shared" si="59"/>
        <v>-18221828.329999998</v>
      </c>
      <c r="GJ149" s="294">
        <f t="shared" si="59"/>
        <v>-9057675.4199999999</v>
      </c>
      <c r="GK149" s="294">
        <f t="shared" si="59"/>
        <v>-14434501.240000004</v>
      </c>
      <c r="GL149" s="294">
        <f t="shared" si="59"/>
        <v>-24354624.419999998</v>
      </c>
      <c r="GM149" s="294">
        <f t="shared" si="59"/>
        <v>-8786620.6999999993</v>
      </c>
      <c r="GN149" s="294">
        <f t="shared" si="59"/>
        <v>-9049673.2200000007</v>
      </c>
      <c r="GO149" s="294">
        <f t="shared" ref="GO149:IZ149" si="60">SUM(GO60:GO148)</f>
        <v>-7460201.8599999994</v>
      </c>
      <c r="GP149" s="294">
        <f t="shared" si="60"/>
        <v>-7082924.9200000009</v>
      </c>
      <c r="GQ149" s="294">
        <f t="shared" si="60"/>
        <v>-153947850.47999999</v>
      </c>
      <c r="GR149" s="294">
        <f t="shared" si="60"/>
        <v>-7836153.5600000005</v>
      </c>
      <c r="GS149" s="294">
        <f t="shared" si="60"/>
        <v>-11690462.049999999</v>
      </c>
      <c r="GT149" s="294">
        <f t="shared" si="60"/>
        <v>-24068785.050000001</v>
      </c>
      <c r="GU149" s="294">
        <f t="shared" si="60"/>
        <v>-3073460.4400000004</v>
      </c>
      <c r="GV149" s="294">
        <f t="shared" si="60"/>
        <v>-13960913.57</v>
      </c>
      <c r="GW149" s="294">
        <f t="shared" si="60"/>
        <v>-13568776.950000001</v>
      </c>
      <c r="GX149" s="294">
        <f t="shared" si="60"/>
        <v>-11822974.840000002</v>
      </c>
      <c r="GY149" s="294">
        <f t="shared" si="60"/>
        <v>-138571884.14999998</v>
      </c>
      <c r="GZ149" s="294">
        <f t="shared" si="60"/>
        <v>-6583540.8799999999</v>
      </c>
      <c r="HA149" s="294">
        <f t="shared" si="60"/>
        <v>-36131286.910000004</v>
      </c>
      <c r="HB149" s="294">
        <f t="shared" si="60"/>
        <v>-29876727.93</v>
      </c>
      <c r="HC149" s="294">
        <f t="shared" si="60"/>
        <v>-636513308.31000006</v>
      </c>
      <c r="HD149" s="294">
        <f t="shared" si="60"/>
        <v>-163363913.69000006</v>
      </c>
      <c r="HE149" s="294">
        <f t="shared" si="60"/>
        <v>-83317331.879999995</v>
      </c>
      <c r="HF149" s="294">
        <f t="shared" si="60"/>
        <v>-90269295.080000028</v>
      </c>
      <c r="HG149" s="294">
        <f t="shared" si="60"/>
        <v>-45603374.820000008</v>
      </c>
      <c r="HH149" s="294">
        <f t="shared" si="60"/>
        <v>-59801066.960000001</v>
      </c>
      <c r="HI149" s="294">
        <f t="shared" si="60"/>
        <v>-31771126.739999998</v>
      </c>
      <c r="HJ149" s="294">
        <f t="shared" si="60"/>
        <v>-337227592.67000008</v>
      </c>
      <c r="HK149" s="294">
        <f t="shared" si="60"/>
        <v>-69923654.889999986</v>
      </c>
      <c r="HL149" s="294">
        <f t="shared" si="60"/>
        <v>-105630433.37</v>
      </c>
      <c r="HM149" s="294">
        <f t="shared" si="60"/>
        <v>-50471931.18</v>
      </c>
      <c r="HN149" s="294">
        <f t="shared" si="60"/>
        <v>-30826040.620000005</v>
      </c>
      <c r="HO149" s="294">
        <f t="shared" si="60"/>
        <v>-35309569.93</v>
      </c>
      <c r="HP149" s="294">
        <f t="shared" si="60"/>
        <v>-50648468.070000008</v>
      </c>
      <c r="HQ149" s="294">
        <f t="shared" si="60"/>
        <v>-42627033.199999996</v>
      </c>
      <c r="HR149" s="294">
        <f t="shared" si="60"/>
        <v>-372542425.43910003</v>
      </c>
      <c r="HS149" s="294">
        <f t="shared" si="60"/>
        <v>-157061688.41000006</v>
      </c>
      <c r="HT149" s="294">
        <f t="shared" si="60"/>
        <v>-24778481.27</v>
      </c>
      <c r="HU149" s="294">
        <f t="shared" si="60"/>
        <v>-14449885.610000001</v>
      </c>
      <c r="HV149" s="294">
        <f t="shared" si="60"/>
        <v>-26155620.820000004</v>
      </c>
      <c r="HW149" s="294">
        <f t="shared" si="60"/>
        <v>-20992151.339999996</v>
      </c>
      <c r="HX149" s="294">
        <f t="shared" si="60"/>
        <v>-61278321.779999994</v>
      </c>
      <c r="HY149" s="294">
        <f t="shared" si="60"/>
        <v>-32968846.440000001</v>
      </c>
      <c r="HZ149" s="294">
        <f t="shared" si="60"/>
        <v>-27113316.09</v>
      </c>
      <c r="IA149" s="294">
        <f t="shared" si="60"/>
        <v>-18332069.010000002</v>
      </c>
      <c r="IB149" s="294">
        <f t="shared" si="60"/>
        <v>-15600602.190000001</v>
      </c>
      <c r="IC149" s="294">
        <f t="shared" si="60"/>
        <v>-26576587.789999999</v>
      </c>
      <c r="ID149" s="294">
        <f t="shared" si="60"/>
        <v>-7724749.330000001</v>
      </c>
      <c r="IE149" s="294">
        <f t="shared" si="60"/>
        <v>-20609607.559999999</v>
      </c>
      <c r="IF149" s="294">
        <f t="shared" si="60"/>
        <v>-12705600.720000001</v>
      </c>
      <c r="IG149" s="294">
        <f t="shared" si="60"/>
        <v>-9107462.6799999997</v>
      </c>
      <c r="IH149" s="294">
        <f t="shared" si="60"/>
        <v>-325345165.01000005</v>
      </c>
      <c r="II149" s="294">
        <f t="shared" si="60"/>
        <v>-46463208.86999999</v>
      </c>
      <c r="IJ149" s="294">
        <f t="shared" si="60"/>
        <v>-18822059.629999999</v>
      </c>
      <c r="IK149" s="294">
        <f t="shared" si="60"/>
        <v>-73761444.030000001</v>
      </c>
      <c r="IL149" s="294">
        <f t="shared" si="60"/>
        <v>-107907259.50000001</v>
      </c>
      <c r="IM149" s="294">
        <f t="shared" si="60"/>
        <v>-37366466.289999999</v>
      </c>
      <c r="IN149" s="294">
        <f t="shared" si="60"/>
        <v>-11596101.220000003</v>
      </c>
      <c r="IO149" s="294">
        <f t="shared" si="60"/>
        <v>-14421699.869999999</v>
      </c>
      <c r="IP149" s="294">
        <f t="shared" si="60"/>
        <v>-16336943.26</v>
      </c>
      <c r="IQ149" s="294">
        <f t="shared" si="60"/>
        <v>-26319265.580000002</v>
      </c>
      <c r="IR149" s="294">
        <f t="shared" si="60"/>
        <v>-18801293.420000002</v>
      </c>
      <c r="IS149" s="294">
        <f t="shared" si="60"/>
        <v>-494028889.00000012</v>
      </c>
      <c r="IT149" s="294">
        <f t="shared" si="60"/>
        <v>-355822434.49000001</v>
      </c>
      <c r="IU149" s="294">
        <f t="shared" si="60"/>
        <v>-12530279.15</v>
      </c>
      <c r="IV149" s="294">
        <f t="shared" si="60"/>
        <v>-33812533.530000001</v>
      </c>
      <c r="IW149" s="294">
        <f t="shared" si="60"/>
        <v>-19870406.449999999</v>
      </c>
      <c r="IX149" s="294">
        <f t="shared" si="60"/>
        <v>-10054793.51</v>
      </c>
      <c r="IY149" s="294">
        <f t="shared" si="60"/>
        <v>-21899364.860000003</v>
      </c>
      <c r="IZ149" s="294">
        <f t="shared" si="60"/>
        <v>-5589827.54</v>
      </c>
      <c r="JA149" s="294">
        <f t="shared" ref="JA149:LL149" si="61">SUM(JA60:JA148)</f>
        <v>-12906189.52</v>
      </c>
      <c r="JB149" s="294">
        <f t="shared" si="61"/>
        <v>-20948349.280000001</v>
      </c>
      <c r="JC149" s="294">
        <f t="shared" si="61"/>
        <v>-48069386.909999996</v>
      </c>
      <c r="JD149" s="294">
        <f t="shared" si="61"/>
        <v>-16855151.680000003</v>
      </c>
      <c r="JE149" s="294">
        <f t="shared" si="61"/>
        <v>-64616471.930000007</v>
      </c>
      <c r="JF149" s="294">
        <f t="shared" si="61"/>
        <v>-73828448.930000007</v>
      </c>
      <c r="JG149" s="294">
        <f t="shared" si="61"/>
        <v>-25110206.430000003</v>
      </c>
      <c r="JH149" s="294">
        <f t="shared" si="61"/>
        <v>-20027897.670000002</v>
      </c>
      <c r="JI149" s="294">
        <f t="shared" si="61"/>
        <v>-15858947.949999997</v>
      </c>
      <c r="JJ149" s="294">
        <f t="shared" si="61"/>
        <v>-9737130.2100000009</v>
      </c>
      <c r="JK149" s="294">
        <f t="shared" si="61"/>
        <v>-282315443.58999997</v>
      </c>
      <c r="JL149" s="294">
        <f t="shared" si="61"/>
        <v>-23308388.029999997</v>
      </c>
      <c r="JM149" s="294">
        <f t="shared" si="61"/>
        <v>-32184933.350000005</v>
      </c>
      <c r="JN149" s="294">
        <f t="shared" si="61"/>
        <v>-82512819.120000005</v>
      </c>
      <c r="JO149" s="294">
        <f t="shared" si="61"/>
        <v>-34253636.090000004</v>
      </c>
      <c r="JP149" s="294">
        <f t="shared" si="61"/>
        <v>-58269871.149999984</v>
      </c>
      <c r="JQ149" s="294">
        <f t="shared" si="61"/>
        <v>-18584716.5</v>
      </c>
      <c r="JR149" s="294">
        <f t="shared" si="61"/>
        <v>-232901235.74000001</v>
      </c>
      <c r="JS149" s="294">
        <f t="shared" si="61"/>
        <v>-145640672.85000002</v>
      </c>
      <c r="JT149" s="294">
        <f t="shared" si="61"/>
        <v>-16197490.089999996</v>
      </c>
      <c r="JU149" s="294">
        <f t="shared" si="61"/>
        <v>-7280031.4299999997</v>
      </c>
      <c r="JV149" s="294">
        <f t="shared" si="61"/>
        <v>-16814441.370000001</v>
      </c>
      <c r="JW149" s="294">
        <f t="shared" si="61"/>
        <v>-4978236.3899999997</v>
      </c>
      <c r="JX149" s="294">
        <f t="shared" si="61"/>
        <v>-67842077.109999999</v>
      </c>
      <c r="JY149" s="294">
        <f t="shared" si="61"/>
        <v>-23533483.729999997</v>
      </c>
      <c r="JZ149" s="294">
        <f t="shared" si="61"/>
        <v>-18421725.619999997</v>
      </c>
      <c r="KA149" s="294">
        <f t="shared" si="61"/>
        <v>-18476759.530000001</v>
      </c>
      <c r="KB149" s="294">
        <f t="shared" si="61"/>
        <v>-12007314.470000001</v>
      </c>
      <c r="KC149" s="294">
        <f t="shared" si="61"/>
        <v>-15016249.620000001</v>
      </c>
      <c r="KD149" s="294">
        <f t="shared" si="61"/>
        <v>-9065765.8499999996</v>
      </c>
      <c r="KE149" s="294">
        <f t="shared" si="61"/>
        <v>-3044163.9299999997</v>
      </c>
      <c r="KF149" s="294">
        <f t="shared" si="61"/>
        <v>-7631728.2100000009</v>
      </c>
      <c r="KG149" s="294">
        <f t="shared" si="61"/>
        <v>-9537427.7699999996</v>
      </c>
      <c r="KH149" s="294">
        <f t="shared" si="61"/>
        <v>-663334143.50999999</v>
      </c>
      <c r="KI149" s="294">
        <f t="shared" si="61"/>
        <v>-62839634.900000006</v>
      </c>
      <c r="KJ149" s="294">
        <f t="shared" si="61"/>
        <v>-25267431.549999997</v>
      </c>
      <c r="KK149" s="294">
        <f t="shared" si="61"/>
        <v>-23766510.590000004</v>
      </c>
      <c r="KL149" s="294">
        <f t="shared" si="61"/>
        <v>-12073528.919</v>
      </c>
      <c r="KM149" s="294">
        <f t="shared" si="61"/>
        <v>-25000994.639999997</v>
      </c>
      <c r="KN149" s="294">
        <f t="shared" si="61"/>
        <v>-84267623.290000007</v>
      </c>
      <c r="KO149" s="294">
        <f t="shared" si="61"/>
        <v>-14044117.41</v>
      </c>
      <c r="KP149" s="294">
        <f t="shared" si="61"/>
        <v>-16600917.629999999</v>
      </c>
      <c r="KQ149" s="294">
        <f t="shared" si="61"/>
        <v>-202435093.23000002</v>
      </c>
      <c r="KR149" s="294">
        <f t="shared" si="61"/>
        <v>-24068446.420000002</v>
      </c>
      <c r="KS149" s="294">
        <f t="shared" si="61"/>
        <v>-25201580.579999998</v>
      </c>
      <c r="KT149" s="294">
        <f t="shared" si="61"/>
        <v>-103517272.72</v>
      </c>
      <c r="KU149" s="294">
        <f t="shared" si="61"/>
        <v>-28682914.289999999</v>
      </c>
      <c r="KV149" s="294">
        <f t="shared" si="61"/>
        <v>-32149238.210000001</v>
      </c>
      <c r="KW149" s="294">
        <f t="shared" si="61"/>
        <v>-217521726.46000004</v>
      </c>
      <c r="KX149" s="294">
        <f t="shared" si="61"/>
        <v>-27393691.219999999</v>
      </c>
      <c r="KY149" s="294">
        <f t="shared" si="61"/>
        <v>-282575412.89999992</v>
      </c>
      <c r="KZ149" s="294">
        <f t="shared" si="61"/>
        <v>-16768265.5</v>
      </c>
      <c r="LA149" s="294">
        <f t="shared" si="61"/>
        <v>-10376918.51</v>
      </c>
      <c r="LB149" s="294">
        <f t="shared" si="61"/>
        <v>-28512289.210000001</v>
      </c>
      <c r="LC149" s="294">
        <f t="shared" si="61"/>
        <v>-35967345.120000005</v>
      </c>
      <c r="LD149" s="294">
        <f t="shared" si="61"/>
        <v>-23059663.16</v>
      </c>
      <c r="LE149" s="294">
        <f t="shared" si="61"/>
        <v>-19440093.920000002</v>
      </c>
      <c r="LF149" s="294">
        <f t="shared" si="61"/>
        <v>-20221812.109999996</v>
      </c>
      <c r="LG149" s="294">
        <f t="shared" si="61"/>
        <v>-660640826.91999972</v>
      </c>
      <c r="LH149" s="294">
        <f t="shared" si="61"/>
        <v>-152355512.68000001</v>
      </c>
      <c r="LI149" s="294">
        <f t="shared" si="61"/>
        <v>-72221609.469999999</v>
      </c>
      <c r="LJ149" s="294">
        <f t="shared" si="61"/>
        <v>-132172709.28999999</v>
      </c>
      <c r="LK149" s="294">
        <f t="shared" si="61"/>
        <v>-31979155.309999987</v>
      </c>
      <c r="LL149" s="294">
        <f t="shared" si="61"/>
        <v>-26014182.919999998</v>
      </c>
      <c r="LM149" s="294">
        <f t="shared" ref="LM149:NX149" si="62">SUM(LM60:LM148)</f>
        <v>-12517074.41</v>
      </c>
      <c r="LN149" s="294">
        <f t="shared" si="62"/>
        <v>-36057317.640000001</v>
      </c>
      <c r="LO149" s="294">
        <f t="shared" si="62"/>
        <v>-17339408.350000001</v>
      </c>
      <c r="LP149" s="294">
        <f t="shared" si="62"/>
        <v>-41814034.120000005</v>
      </c>
      <c r="LQ149" s="294">
        <f t="shared" si="62"/>
        <v>-9332852.8099999987</v>
      </c>
      <c r="LR149" s="294">
        <f t="shared" si="62"/>
        <v>-194435105.79999998</v>
      </c>
      <c r="LS149" s="294">
        <f t="shared" si="62"/>
        <v>-20781837.120000001</v>
      </c>
      <c r="LT149" s="294">
        <f t="shared" si="62"/>
        <v>-10877775.529999999</v>
      </c>
      <c r="LU149" s="294">
        <f t="shared" si="62"/>
        <v>-439697497.50999999</v>
      </c>
      <c r="LV149" s="294">
        <f t="shared" si="62"/>
        <v>-166718225.14000008</v>
      </c>
      <c r="LW149" s="294">
        <f t="shared" si="62"/>
        <v>-479052820.83000004</v>
      </c>
      <c r="LX149" s="294">
        <f t="shared" si="62"/>
        <v>-118623339.56999998</v>
      </c>
      <c r="LY149" s="294">
        <f t="shared" si="62"/>
        <v>-42325812.600000001</v>
      </c>
      <c r="LZ149" s="294">
        <f t="shared" si="62"/>
        <v>-61187171.56000001</v>
      </c>
      <c r="MA149" s="294">
        <f t="shared" si="62"/>
        <v>-42922413.260000005</v>
      </c>
      <c r="MB149" s="294">
        <f t="shared" si="62"/>
        <v>-32632078.960000001</v>
      </c>
      <c r="MC149" s="294">
        <f t="shared" si="62"/>
        <v>-45297444.969999991</v>
      </c>
      <c r="MD149" s="294">
        <f t="shared" si="62"/>
        <v>-35445761.100000001</v>
      </c>
      <c r="ME149" s="294">
        <f t="shared" si="62"/>
        <v>-98334517.450000003</v>
      </c>
      <c r="MF149" s="294">
        <f t="shared" si="62"/>
        <v>-27097700.900000002</v>
      </c>
      <c r="MG149" s="294">
        <f t="shared" si="62"/>
        <v>-513834916.62</v>
      </c>
      <c r="MH149" s="294">
        <f t="shared" si="62"/>
        <v>-17488251.050000001</v>
      </c>
      <c r="MI149" s="294">
        <f t="shared" si="62"/>
        <v>-10239344.279999999</v>
      </c>
      <c r="MJ149" s="294">
        <f t="shared" si="62"/>
        <v>-5335949.8500000006</v>
      </c>
      <c r="MK149" s="294">
        <f t="shared" si="62"/>
        <v>-6368437.6500000004</v>
      </c>
      <c r="ML149" s="294">
        <f t="shared" si="62"/>
        <v>-14861374.109999999</v>
      </c>
      <c r="MM149" s="294">
        <f t="shared" si="62"/>
        <v>-18755458.459999997</v>
      </c>
      <c r="MN149" s="294">
        <f t="shared" si="62"/>
        <v>-9540939.3900000006</v>
      </c>
      <c r="MO149" s="294">
        <f t="shared" si="62"/>
        <v>-30714299.990000002</v>
      </c>
      <c r="MP149" s="294">
        <f t="shared" si="62"/>
        <v>-14532490.039999999</v>
      </c>
      <c r="MQ149" s="294">
        <f t="shared" si="62"/>
        <v>-15062521.269999998</v>
      </c>
      <c r="MR149" s="294">
        <f t="shared" si="62"/>
        <v>-10933681.620000001</v>
      </c>
      <c r="MS149" s="294">
        <f t="shared" si="62"/>
        <v>-358572248.18000001</v>
      </c>
      <c r="MT149" s="294">
        <f t="shared" si="62"/>
        <v>-27225503.390000001</v>
      </c>
      <c r="MU149" s="294">
        <f t="shared" si="62"/>
        <v>-34021763.68</v>
      </c>
      <c r="MV149" s="294">
        <f t="shared" si="62"/>
        <v>-42383345.790000007</v>
      </c>
      <c r="MW149" s="294">
        <f t="shared" si="62"/>
        <v>-59950524.890000001</v>
      </c>
      <c r="MX149" s="294">
        <f t="shared" si="62"/>
        <v>-24414062.23</v>
      </c>
      <c r="MY149" s="294">
        <f t="shared" si="62"/>
        <v>-63375935.709199995</v>
      </c>
      <c r="MZ149" s="294">
        <f t="shared" si="62"/>
        <v>-62033932.210000001</v>
      </c>
      <c r="NA149" s="294">
        <f t="shared" si="62"/>
        <v>-37484079.829999991</v>
      </c>
      <c r="NB149" s="294">
        <f t="shared" si="62"/>
        <v>-15571242.479999999</v>
      </c>
      <c r="NC149" s="294">
        <f t="shared" si="62"/>
        <v>-5657707.6599999983</v>
      </c>
      <c r="ND149" s="294">
        <f t="shared" si="62"/>
        <v>-765655302.94000006</v>
      </c>
      <c r="NE149" s="294">
        <f t="shared" si="62"/>
        <v>-56421842.530000009</v>
      </c>
      <c r="NF149" s="294">
        <f t="shared" si="62"/>
        <v>-16779306.43</v>
      </c>
      <c r="NG149" s="294">
        <f t="shared" si="62"/>
        <v>-365031167.20000011</v>
      </c>
      <c r="NH149" s="294">
        <f t="shared" si="62"/>
        <v>-24359767.720000003</v>
      </c>
      <c r="NI149" s="294">
        <f t="shared" si="62"/>
        <v>-45573734.32</v>
      </c>
      <c r="NJ149" s="294">
        <f t="shared" si="62"/>
        <v>-156640588.27000004</v>
      </c>
      <c r="NK149" s="294">
        <f t="shared" si="62"/>
        <v>-164086168.89999998</v>
      </c>
      <c r="NL149" s="294">
        <f t="shared" si="62"/>
        <v>-4084528.63</v>
      </c>
      <c r="NM149" s="294">
        <f t="shared" si="62"/>
        <v>-57606238.159999996</v>
      </c>
      <c r="NN149" s="294">
        <f t="shared" si="62"/>
        <v>-20332020.219999999</v>
      </c>
      <c r="NO149" s="294">
        <f t="shared" si="62"/>
        <v>-19168195.771000002</v>
      </c>
      <c r="NP149" s="294">
        <f t="shared" si="62"/>
        <v>-91409801.910000011</v>
      </c>
      <c r="NQ149" s="294">
        <f t="shared" si="62"/>
        <v>-8818208.879999999</v>
      </c>
      <c r="NR149" s="294">
        <f t="shared" si="62"/>
        <v>-15378273.069999998</v>
      </c>
      <c r="NS149" s="294">
        <f t="shared" si="62"/>
        <v>-7549836.5600000005</v>
      </c>
      <c r="NT149" s="294">
        <f t="shared" si="62"/>
        <v>-5461062.9299999997</v>
      </c>
      <c r="NU149" s="294">
        <f t="shared" si="62"/>
        <v>-2375392.1399999997</v>
      </c>
      <c r="NV149" s="294">
        <f t="shared" si="62"/>
        <v>-4173113</v>
      </c>
      <c r="NW149" s="294">
        <f t="shared" si="62"/>
        <v>-410318074.67999995</v>
      </c>
      <c r="NX149" s="294">
        <f t="shared" si="62"/>
        <v>-182546050.41</v>
      </c>
      <c r="NY149" s="294">
        <f t="shared" ref="NY149:QJ149" si="63">SUM(NY60:NY148)</f>
        <v>-23658637.529999997</v>
      </c>
      <c r="NZ149" s="294">
        <f t="shared" si="63"/>
        <v>-22587119.739999995</v>
      </c>
      <c r="OA149" s="294">
        <f t="shared" si="63"/>
        <v>-17596846.129999999</v>
      </c>
      <c r="OB149" s="294">
        <f t="shared" si="63"/>
        <v>-41454747.490000002</v>
      </c>
      <c r="OC149" s="294">
        <f t="shared" si="63"/>
        <v>-19801008.419999998</v>
      </c>
      <c r="OD149" s="294">
        <f t="shared" si="63"/>
        <v>-384052399.90999997</v>
      </c>
      <c r="OE149" s="294">
        <f t="shared" si="63"/>
        <v>-137429061.90000001</v>
      </c>
      <c r="OF149" s="294">
        <f t="shared" si="63"/>
        <v>-29187258.949999996</v>
      </c>
      <c r="OG149" s="294">
        <f t="shared" si="63"/>
        <v>-112979839.71000002</v>
      </c>
      <c r="OH149" s="294">
        <f t="shared" si="63"/>
        <v>-33812587.059999995</v>
      </c>
      <c r="OI149" s="294">
        <f t="shared" si="63"/>
        <v>-33597499.989999995</v>
      </c>
      <c r="OJ149" s="294">
        <f t="shared" si="63"/>
        <v>-91749222.829999998</v>
      </c>
      <c r="OK149" s="294">
        <f t="shared" si="63"/>
        <v>-15397487.469999997</v>
      </c>
      <c r="OL149" s="294">
        <f t="shared" si="63"/>
        <v>-41390936.410000004</v>
      </c>
      <c r="OM149" s="294">
        <f t="shared" si="63"/>
        <v>-334235881.66000003</v>
      </c>
      <c r="ON149" s="294">
        <f t="shared" si="63"/>
        <v>-95472988.670000017</v>
      </c>
      <c r="OO149" s="294">
        <f t="shared" si="63"/>
        <v>-242981904.56999999</v>
      </c>
      <c r="OP149" s="294">
        <f t="shared" si="63"/>
        <v>-44986492.290000007</v>
      </c>
      <c r="OQ149" s="294">
        <f t="shared" si="63"/>
        <v>-51840235.170000002</v>
      </c>
      <c r="OR149" s="294">
        <f t="shared" si="63"/>
        <v>-33272711.27</v>
      </c>
      <c r="OS149" s="294">
        <f t="shared" si="63"/>
        <v>-158028902.82000002</v>
      </c>
      <c r="OT149" s="294">
        <f t="shared" si="63"/>
        <v>-18045965.780000005</v>
      </c>
      <c r="OU149" s="294">
        <f t="shared" si="63"/>
        <v>-18892421.210000001</v>
      </c>
      <c r="OV149" s="294">
        <f t="shared" si="63"/>
        <v>-13303128.599999998</v>
      </c>
      <c r="OW149" s="294">
        <f t="shared" si="63"/>
        <v>-19015159.980000004</v>
      </c>
      <c r="OX149" s="294">
        <f t="shared" si="63"/>
        <v>-82231330.199999988</v>
      </c>
      <c r="OY149" s="294">
        <f t="shared" si="63"/>
        <v>-16875638.969999999</v>
      </c>
      <c r="OZ149" s="294">
        <f t="shared" si="63"/>
        <v>-10501474.879999999</v>
      </c>
      <c r="PA149" s="294">
        <f t="shared" si="63"/>
        <v>-15163413.16</v>
      </c>
      <c r="PB149" s="294">
        <f t="shared" si="63"/>
        <v>-245246142.67000002</v>
      </c>
      <c r="PC149" s="294">
        <f t="shared" si="63"/>
        <v>-8433547.2300000004</v>
      </c>
      <c r="PD149" s="294">
        <f t="shared" si="63"/>
        <v>-58280986.830000006</v>
      </c>
      <c r="PE149" s="294">
        <f t="shared" si="63"/>
        <v>-10140429.140000001</v>
      </c>
      <c r="PF149" s="294">
        <f t="shared" si="63"/>
        <v>-14126009.680000002</v>
      </c>
      <c r="PG149" s="294">
        <f t="shared" si="63"/>
        <v>-42897236.140000001</v>
      </c>
      <c r="PH149" s="294">
        <f t="shared" si="63"/>
        <v>-17617571.350000001</v>
      </c>
      <c r="PI149" s="294">
        <f t="shared" si="63"/>
        <v>-17117404.850000001</v>
      </c>
      <c r="PJ149" s="294">
        <f t="shared" si="63"/>
        <v>-23531739.41</v>
      </c>
      <c r="PK149" s="294">
        <f t="shared" si="63"/>
        <v>-19642577.010000005</v>
      </c>
      <c r="PL149" s="294">
        <f t="shared" si="63"/>
        <v>-14101493.819999998</v>
      </c>
      <c r="PM149" s="294">
        <f t="shared" si="63"/>
        <v>-37502488.730000004</v>
      </c>
      <c r="PN149" s="294">
        <f t="shared" si="63"/>
        <v>-15106046.490000002</v>
      </c>
      <c r="PO149" s="294">
        <f t="shared" si="63"/>
        <v>-74292867.360000014</v>
      </c>
      <c r="PP149" s="294">
        <f t="shared" si="63"/>
        <v>-11545850.900000002</v>
      </c>
      <c r="PQ149" s="294">
        <f t="shared" si="63"/>
        <v>-11278519.119999999</v>
      </c>
      <c r="PR149" s="294">
        <f t="shared" si="63"/>
        <v>-12471128.960000001</v>
      </c>
      <c r="PS149" s="294">
        <f t="shared" si="63"/>
        <v>-7392356.1600000001</v>
      </c>
      <c r="PT149" s="294">
        <f t="shared" si="63"/>
        <v>-813174653.00000012</v>
      </c>
      <c r="PU149" s="294">
        <f t="shared" si="63"/>
        <v>-40773317.340000011</v>
      </c>
      <c r="PV149" s="294">
        <f t="shared" si="63"/>
        <v>-20627658.720000003</v>
      </c>
      <c r="PW149" s="294">
        <f t="shared" si="63"/>
        <v>-12280060.939999999</v>
      </c>
      <c r="PX149" s="294">
        <f t="shared" si="63"/>
        <v>-188477201.03999996</v>
      </c>
      <c r="PY149" s="294">
        <f t="shared" si="63"/>
        <v>-36069119.099999994</v>
      </c>
      <c r="PZ149" s="294">
        <f t="shared" si="63"/>
        <v>-67913187.86999999</v>
      </c>
      <c r="QA149" s="294">
        <f t="shared" si="63"/>
        <v>-16756298.369999999</v>
      </c>
      <c r="QB149" s="294">
        <f t="shared" si="63"/>
        <v>-67233199.939999998</v>
      </c>
      <c r="QC149" s="294">
        <f t="shared" si="63"/>
        <v>-8910221.4100000001</v>
      </c>
      <c r="QD149" s="294">
        <f t="shared" si="63"/>
        <v>-56240259.410000004</v>
      </c>
      <c r="QE149" s="294">
        <f t="shared" si="63"/>
        <v>-23806616.710000005</v>
      </c>
      <c r="QF149" s="294">
        <f t="shared" si="63"/>
        <v>-11196297.52</v>
      </c>
      <c r="QG149" s="294">
        <f t="shared" si="63"/>
        <v>-18252158.82</v>
      </c>
      <c r="QH149" s="294">
        <f t="shared" si="63"/>
        <v>-41637012.020000011</v>
      </c>
      <c r="QI149" s="294">
        <f t="shared" si="63"/>
        <v>-17818082.199999999</v>
      </c>
      <c r="QJ149" s="294">
        <f t="shared" si="63"/>
        <v>-27213203.489999991</v>
      </c>
      <c r="QK149" s="294">
        <f t="shared" ref="QK149:SV149" si="64">SUM(QK60:QK148)</f>
        <v>-24138568.659999996</v>
      </c>
      <c r="QL149" s="294">
        <f t="shared" si="64"/>
        <v>-17767890.029999997</v>
      </c>
      <c r="QM149" s="294">
        <f t="shared" si="64"/>
        <v>-69224636.499999985</v>
      </c>
      <c r="QN149" s="294">
        <f t="shared" si="64"/>
        <v>-71222835.469999999</v>
      </c>
      <c r="QO149" s="294">
        <f t="shared" si="64"/>
        <v>-16240139.650000004</v>
      </c>
      <c r="QP149" s="294">
        <f t="shared" si="64"/>
        <v>-5060823.1000000006</v>
      </c>
      <c r="QQ149" s="294">
        <f t="shared" si="64"/>
        <v>-10378642.880000001</v>
      </c>
      <c r="QR149" s="294">
        <f t="shared" si="64"/>
        <v>-4597725.0200000005</v>
      </c>
      <c r="QS149" s="294">
        <f t="shared" si="64"/>
        <v>-9616721.0000000019</v>
      </c>
      <c r="QT149" s="294">
        <f t="shared" si="64"/>
        <v>-280970271.11000001</v>
      </c>
      <c r="QU149" s="294">
        <f t="shared" si="64"/>
        <v>-8634939.2300000004</v>
      </c>
      <c r="QV149" s="294">
        <f t="shared" si="64"/>
        <v>-57249553.640000001</v>
      </c>
      <c r="QW149" s="294">
        <f t="shared" si="64"/>
        <v>-6584276.4299999997</v>
      </c>
      <c r="QX149" s="294">
        <f t="shared" si="64"/>
        <v>-13705827.66</v>
      </c>
      <c r="QY149" s="294">
        <f t="shared" si="64"/>
        <v>-57257311.969999991</v>
      </c>
      <c r="QZ149" s="294">
        <f t="shared" si="64"/>
        <v>-23815329.129999995</v>
      </c>
      <c r="RA149" s="294">
        <f t="shared" si="64"/>
        <v>-39070443.420000002</v>
      </c>
      <c r="RB149" s="294">
        <f t="shared" si="64"/>
        <v>-27724854.180000003</v>
      </c>
      <c r="RC149" s="294">
        <f t="shared" si="64"/>
        <v>-24022595.389999997</v>
      </c>
      <c r="RD149" s="294">
        <f t="shared" si="64"/>
        <v>-13752608.539999999</v>
      </c>
      <c r="RE149" s="294">
        <f t="shared" si="64"/>
        <v>-4990650.8499999996</v>
      </c>
      <c r="RF149" s="294">
        <f t="shared" si="64"/>
        <v>-12314215.570000002</v>
      </c>
      <c r="RG149" s="294">
        <f t="shared" si="64"/>
        <v>-446869241.46999991</v>
      </c>
      <c r="RH149" s="294">
        <f t="shared" si="64"/>
        <v>-81082568.639999986</v>
      </c>
      <c r="RI149" s="294">
        <f t="shared" si="64"/>
        <v>-22115940.310000002</v>
      </c>
      <c r="RJ149" s="294">
        <f t="shared" si="64"/>
        <v>-22406335.910000004</v>
      </c>
      <c r="RK149" s="294">
        <f t="shared" si="64"/>
        <v>-35229340.389999993</v>
      </c>
      <c r="RL149" s="294">
        <f t="shared" si="64"/>
        <v>-62038779.550000012</v>
      </c>
      <c r="RM149" s="294">
        <f t="shared" si="64"/>
        <v>-117654512.02000001</v>
      </c>
      <c r="RN149" s="294">
        <f t="shared" si="64"/>
        <v>-19037023.529999997</v>
      </c>
      <c r="RO149" s="294">
        <f t="shared" si="64"/>
        <v>-20877004.219999999</v>
      </c>
      <c r="RP149" s="294">
        <f t="shared" si="64"/>
        <v>-68484915.819999993</v>
      </c>
      <c r="RQ149" s="294">
        <f t="shared" si="64"/>
        <v>-90568555.460000008</v>
      </c>
      <c r="RR149" s="294">
        <f t="shared" si="64"/>
        <v>-26743875.220000003</v>
      </c>
      <c r="RS149" s="294">
        <f t="shared" si="64"/>
        <v>-20742898.890000001</v>
      </c>
      <c r="RT149" s="294">
        <f t="shared" si="64"/>
        <v>-32439249.469999999</v>
      </c>
      <c r="RU149" s="294">
        <f t="shared" si="64"/>
        <v>-16333326.83</v>
      </c>
      <c r="RV149" s="294">
        <f t="shared" si="64"/>
        <v>-17305910.780000001</v>
      </c>
      <c r="RW149" s="294">
        <f t="shared" si="64"/>
        <v>-24626281.700000007</v>
      </c>
      <c r="RX149" s="294">
        <f t="shared" si="64"/>
        <v>-17317339.16</v>
      </c>
      <c r="RY149" s="294">
        <f t="shared" si="64"/>
        <v>-11103246.159999998</v>
      </c>
      <c r="RZ149" s="294">
        <f t="shared" si="64"/>
        <v>-13978438.959999999</v>
      </c>
      <c r="SA149" s="294">
        <f t="shared" si="64"/>
        <v>-194493504.03000003</v>
      </c>
      <c r="SB149" s="294">
        <f t="shared" si="64"/>
        <v>-11675440.329999998</v>
      </c>
      <c r="SC149" s="294">
        <f t="shared" si="64"/>
        <v>-18423586.389999997</v>
      </c>
      <c r="SD149" s="294">
        <f t="shared" si="64"/>
        <v>-23575937.619999997</v>
      </c>
      <c r="SE149" s="294">
        <f t="shared" si="64"/>
        <v>-12478192.219999999</v>
      </c>
      <c r="SF149" s="294">
        <f t="shared" si="64"/>
        <v>-27398721.599999998</v>
      </c>
      <c r="SG149" s="294">
        <f t="shared" si="64"/>
        <v>-28819297.07</v>
      </c>
      <c r="SH149" s="294">
        <f t="shared" si="64"/>
        <v>-29625540.16</v>
      </c>
      <c r="SI149" s="294">
        <f t="shared" si="64"/>
        <v>-19098938.419999998</v>
      </c>
      <c r="SJ149" s="294">
        <f t="shared" si="64"/>
        <v>-13621060.100000001</v>
      </c>
      <c r="SK149" s="294">
        <f t="shared" si="64"/>
        <v>-86238978.070000008</v>
      </c>
      <c r="SL149" s="294">
        <f t="shared" si="64"/>
        <v>-7583787.5800000001</v>
      </c>
      <c r="SM149" s="294">
        <f t="shared" si="64"/>
        <v>-105075280.19</v>
      </c>
      <c r="SN149" s="294">
        <f t="shared" si="64"/>
        <v>-19744252.249999996</v>
      </c>
      <c r="SO149" s="294">
        <f t="shared" si="64"/>
        <v>-28019270.739999998</v>
      </c>
      <c r="SP149" s="294">
        <f t="shared" si="64"/>
        <v>-44452355.730000004</v>
      </c>
      <c r="SQ149" s="294">
        <f t="shared" si="64"/>
        <v>-13911197.08</v>
      </c>
      <c r="SR149" s="294">
        <f t="shared" si="64"/>
        <v>-8993334.1399999987</v>
      </c>
      <c r="SS149" s="294">
        <f t="shared" si="64"/>
        <v>-21959722.470000003</v>
      </c>
      <c r="ST149" s="294">
        <f t="shared" si="64"/>
        <v>-15734229.389999999</v>
      </c>
      <c r="SU149" s="294">
        <f t="shared" si="64"/>
        <v>-287229472.67000002</v>
      </c>
      <c r="SV149" s="294">
        <f t="shared" si="64"/>
        <v>-9887546.040000001</v>
      </c>
      <c r="SW149" s="294">
        <f t="shared" ref="SW149:VH149" si="65">SUM(SW60:SW148)</f>
        <v>-22308143.559999999</v>
      </c>
      <c r="SX149" s="294">
        <f t="shared" si="65"/>
        <v>-22179195.609999999</v>
      </c>
      <c r="SY149" s="294">
        <f t="shared" si="65"/>
        <v>-4934518.78</v>
      </c>
      <c r="SZ149" s="294">
        <f t="shared" si="65"/>
        <v>-6161390.1699999999</v>
      </c>
      <c r="TA149" s="294">
        <f t="shared" si="65"/>
        <v>-4418789</v>
      </c>
      <c r="TB149" s="294">
        <f t="shared" si="65"/>
        <v>-64660083.089999996</v>
      </c>
      <c r="TC149" s="294">
        <f t="shared" si="65"/>
        <v>-13593458.98</v>
      </c>
      <c r="TD149" s="294">
        <f t="shared" si="65"/>
        <v>-13541744.979999999</v>
      </c>
      <c r="TE149" s="294">
        <f t="shared" si="65"/>
        <v>-11790626.349999998</v>
      </c>
      <c r="TF149" s="294">
        <f t="shared" si="65"/>
        <v>-35341995.450000003</v>
      </c>
      <c r="TG149" s="294">
        <f t="shared" si="65"/>
        <v>-9859121.4399999995</v>
      </c>
      <c r="TH149" s="294">
        <f t="shared" si="65"/>
        <v>-9012525.5299999993</v>
      </c>
      <c r="TI149" s="294">
        <f t="shared" si="65"/>
        <v>-637384252.69000006</v>
      </c>
      <c r="TJ149" s="294">
        <f t="shared" si="65"/>
        <v>-17835267.560000006</v>
      </c>
      <c r="TK149" s="294">
        <f t="shared" si="65"/>
        <v>-19753271.480000004</v>
      </c>
      <c r="TL149" s="294">
        <f t="shared" si="65"/>
        <v>-68329937.090000004</v>
      </c>
      <c r="TM149" s="294">
        <f t="shared" si="65"/>
        <v>-25252089.370000001</v>
      </c>
      <c r="TN149" s="294">
        <f t="shared" si="65"/>
        <v>-10556358.299999999</v>
      </c>
      <c r="TO149" s="294">
        <f t="shared" si="65"/>
        <v>-10524148.17</v>
      </c>
      <c r="TP149" s="294">
        <f t="shared" si="65"/>
        <v>-72029371.12999998</v>
      </c>
      <c r="TQ149" s="294">
        <f t="shared" si="65"/>
        <v>-14561884.32</v>
      </c>
      <c r="TR149" s="294">
        <f t="shared" si="65"/>
        <v>-35971791.989999995</v>
      </c>
      <c r="TS149" s="294">
        <f t="shared" si="65"/>
        <v>-37480071.909999996</v>
      </c>
      <c r="TT149" s="294">
        <f t="shared" si="65"/>
        <v>-15604717.470000001</v>
      </c>
      <c r="TU149" s="294">
        <f t="shared" si="65"/>
        <v>-10381459.27</v>
      </c>
      <c r="TV149" s="294">
        <f t="shared" si="65"/>
        <v>-20341833</v>
      </c>
      <c r="TW149" s="294">
        <f t="shared" si="65"/>
        <v>-26302540.040000003</v>
      </c>
      <c r="TX149" s="294">
        <f t="shared" si="65"/>
        <v>-7164548.3099999996</v>
      </c>
      <c r="TY149" s="294">
        <f t="shared" si="65"/>
        <v>-110646491.16999999</v>
      </c>
      <c r="TZ149" s="294">
        <f t="shared" si="65"/>
        <v>-6665999.71</v>
      </c>
      <c r="UA149" s="294">
        <f t="shared" si="65"/>
        <v>-150895276.86000001</v>
      </c>
      <c r="UB149" s="294">
        <f t="shared" si="65"/>
        <v>-63073772.599999994</v>
      </c>
      <c r="UC149" s="294">
        <f t="shared" si="65"/>
        <v>-28027773.669999998</v>
      </c>
      <c r="UD149" s="294">
        <f t="shared" si="65"/>
        <v>-21774467.34</v>
      </c>
      <c r="UE149" s="294">
        <f t="shared" si="65"/>
        <v>-264802083.41</v>
      </c>
      <c r="UF149" s="294">
        <f t="shared" si="65"/>
        <v>-12191640.579999998</v>
      </c>
      <c r="UG149" s="294">
        <f t="shared" si="65"/>
        <v>-15259016.200000001</v>
      </c>
      <c r="UH149" s="294">
        <f t="shared" si="65"/>
        <v>-28164130.59</v>
      </c>
      <c r="UI149" s="294">
        <f t="shared" si="65"/>
        <v>-17642622.890000004</v>
      </c>
      <c r="UJ149" s="294">
        <f t="shared" si="65"/>
        <v>-159812939.45000005</v>
      </c>
      <c r="UK149" s="294">
        <f t="shared" si="65"/>
        <v>-49867044.379999995</v>
      </c>
      <c r="UL149" s="294">
        <f t="shared" si="65"/>
        <v>-34922094.930000007</v>
      </c>
      <c r="UM149" s="294">
        <f t="shared" si="65"/>
        <v>-50452872.710000001</v>
      </c>
      <c r="UN149" s="294">
        <f t="shared" si="65"/>
        <v>-29709742.119999997</v>
      </c>
      <c r="UO149" s="294">
        <f t="shared" si="65"/>
        <v>-30752904.629999995</v>
      </c>
      <c r="UP149" s="294">
        <f t="shared" si="65"/>
        <v>-609573244.08999991</v>
      </c>
      <c r="UQ149" s="294">
        <f t="shared" si="65"/>
        <v>-40643894.829999991</v>
      </c>
      <c r="UR149" s="294">
        <f t="shared" si="65"/>
        <v>-29765191.170000002</v>
      </c>
      <c r="US149" s="294">
        <f t="shared" si="65"/>
        <v>-176959124.31999993</v>
      </c>
      <c r="UT149" s="294">
        <f t="shared" si="65"/>
        <v>-9539903.8999999985</v>
      </c>
      <c r="UU149" s="294">
        <f t="shared" si="65"/>
        <v>-24668699.350000001</v>
      </c>
      <c r="UV149" s="294">
        <f t="shared" si="65"/>
        <v>-92681483.609999985</v>
      </c>
      <c r="UW149" s="294">
        <f t="shared" si="65"/>
        <v>-14577206.149999999</v>
      </c>
      <c r="UX149" s="294">
        <f t="shared" si="65"/>
        <v>-21632345.940000001</v>
      </c>
      <c r="UY149" s="294">
        <f t="shared" si="65"/>
        <v>-22203314.719999999</v>
      </c>
      <c r="UZ149" s="294">
        <f t="shared" si="65"/>
        <v>-36469244.669999994</v>
      </c>
      <c r="VA149" s="294">
        <f t="shared" si="65"/>
        <v>-71535339.219999999</v>
      </c>
      <c r="VB149" s="294">
        <f t="shared" si="65"/>
        <v>-33399706.91</v>
      </c>
      <c r="VC149" s="294">
        <f t="shared" si="65"/>
        <v>-38537159.830000006</v>
      </c>
      <c r="VD149" s="294">
        <f t="shared" si="65"/>
        <v>-22796347.119999997</v>
      </c>
      <c r="VE149" s="294">
        <f t="shared" si="65"/>
        <v>-25198455.190000005</v>
      </c>
      <c r="VF149" s="294">
        <f t="shared" si="65"/>
        <v>-24980341.150000002</v>
      </c>
      <c r="VG149" s="294">
        <f t="shared" si="65"/>
        <v>-16649795.749999998</v>
      </c>
      <c r="VH149" s="294">
        <f t="shared" si="65"/>
        <v>-79052455.689999998</v>
      </c>
      <c r="VI149" s="294">
        <f t="shared" ref="VI149:XT149" si="66">SUM(VI60:VI148)</f>
        <v>-17621804.050000001</v>
      </c>
      <c r="VJ149" s="294">
        <f t="shared" si="66"/>
        <v>-10372051.76</v>
      </c>
      <c r="VK149" s="294">
        <f t="shared" si="66"/>
        <v>-7861752.6100000003</v>
      </c>
      <c r="VL149" s="294">
        <f t="shared" si="66"/>
        <v>-410353791.69</v>
      </c>
      <c r="VM149" s="294">
        <f t="shared" si="66"/>
        <v>-22694445.990000002</v>
      </c>
      <c r="VN149" s="294">
        <f t="shared" si="66"/>
        <v>-29592864.620000005</v>
      </c>
      <c r="VO149" s="294">
        <f t="shared" si="66"/>
        <v>-52587178.38000001</v>
      </c>
      <c r="VP149" s="294">
        <f t="shared" si="66"/>
        <v>-69804342.579999998</v>
      </c>
      <c r="VQ149" s="294">
        <f t="shared" si="66"/>
        <v>-49118378.120000005</v>
      </c>
      <c r="VR149" s="294">
        <f t="shared" si="66"/>
        <v>-38573203.659999996</v>
      </c>
      <c r="VS149" s="294">
        <f t="shared" si="66"/>
        <v>-9678248.620000001</v>
      </c>
      <c r="VT149" s="294">
        <f t="shared" si="66"/>
        <v>-26006302.130000003</v>
      </c>
      <c r="VU149" s="294">
        <f t="shared" si="66"/>
        <v>-147825803.91</v>
      </c>
      <c r="VV149" s="294">
        <f t="shared" si="66"/>
        <v>-15457788.440000001</v>
      </c>
      <c r="VW149" s="294">
        <f t="shared" si="66"/>
        <v>-39805712.900000006</v>
      </c>
      <c r="VX149" s="294">
        <f t="shared" si="66"/>
        <v>-27963036.889999997</v>
      </c>
      <c r="VY149" s="294">
        <f t="shared" si="66"/>
        <v>-5919237.9499999993</v>
      </c>
      <c r="VZ149" s="294">
        <f t="shared" si="66"/>
        <v>-12651382.390000001</v>
      </c>
      <c r="WA149" s="294">
        <f t="shared" si="66"/>
        <v>-660295536.93000007</v>
      </c>
      <c r="WB149" s="294">
        <f t="shared" si="66"/>
        <v>-30531040.410000008</v>
      </c>
      <c r="WC149" s="294">
        <f t="shared" si="66"/>
        <v>-18416249.120000001</v>
      </c>
      <c r="WD149" s="294">
        <f t="shared" si="66"/>
        <v>-15430389.650000002</v>
      </c>
      <c r="WE149" s="294">
        <f t="shared" si="66"/>
        <v>-9804359.1199999992</v>
      </c>
      <c r="WF149" s="294">
        <f t="shared" si="66"/>
        <v>-27051026.170000006</v>
      </c>
      <c r="WG149" s="294">
        <f t="shared" si="66"/>
        <v>-48790881.199999996</v>
      </c>
      <c r="WH149" s="294">
        <f t="shared" si="66"/>
        <v>-32192836.740000002</v>
      </c>
      <c r="WI149" s="294">
        <f t="shared" si="66"/>
        <v>-21454792.109999996</v>
      </c>
      <c r="WJ149" s="294">
        <f t="shared" si="66"/>
        <v>-50807550.720000014</v>
      </c>
      <c r="WK149" s="294">
        <f t="shared" si="66"/>
        <v>-13813670.359999999</v>
      </c>
      <c r="WL149" s="294">
        <f t="shared" si="66"/>
        <v>-58151060.43999999</v>
      </c>
      <c r="WM149" s="294">
        <f t="shared" si="66"/>
        <v>-15801176.030000001</v>
      </c>
      <c r="WN149" s="294">
        <f t="shared" si="66"/>
        <v>-56047043.24000001</v>
      </c>
      <c r="WO149" s="294">
        <f t="shared" si="66"/>
        <v>-71937241.829999998</v>
      </c>
      <c r="WP149" s="294">
        <f t="shared" si="66"/>
        <v>-16772094.76</v>
      </c>
      <c r="WQ149" s="294">
        <f t="shared" si="66"/>
        <v>-27228886.759999998</v>
      </c>
      <c r="WR149" s="294">
        <f t="shared" si="66"/>
        <v>-32200653.210000001</v>
      </c>
      <c r="WS149" s="294">
        <f t="shared" si="66"/>
        <v>-10024725.820000002</v>
      </c>
      <c r="WT149" s="294">
        <f t="shared" si="66"/>
        <v>-42327427.709999993</v>
      </c>
      <c r="WU149" s="294">
        <f t="shared" si="66"/>
        <v>-259839342.39000002</v>
      </c>
      <c r="WV149" s="294">
        <f t="shared" si="66"/>
        <v>-29597323.689999998</v>
      </c>
      <c r="WW149" s="294">
        <f t="shared" si="66"/>
        <v>-21120914.510000002</v>
      </c>
      <c r="WX149" s="294">
        <f t="shared" si="66"/>
        <v>-14456742.1</v>
      </c>
      <c r="WY149" s="294">
        <f t="shared" si="66"/>
        <v>-13515079.720000004</v>
      </c>
      <c r="WZ149" s="294">
        <f t="shared" si="66"/>
        <v>-19266040.789999999</v>
      </c>
      <c r="XA149" s="294">
        <f t="shared" si="66"/>
        <v>-8666091.3899999987</v>
      </c>
      <c r="XB149" s="294">
        <f t="shared" si="66"/>
        <v>-15717474.100000001</v>
      </c>
      <c r="XC149" s="294">
        <f t="shared" si="66"/>
        <v>-100838179.59999998</v>
      </c>
      <c r="XD149" s="294">
        <f t="shared" si="66"/>
        <v>-14851754.239999998</v>
      </c>
      <c r="XE149" s="294">
        <f t="shared" si="66"/>
        <v>-7387322.2700000014</v>
      </c>
      <c r="XF149" s="294">
        <f t="shared" si="66"/>
        <v>-7591449.2999999998</v>
      </c>
      <c r="XG149" s="294">
        <f t="shared" si="66"/>
        <v>-16917163.919999998</v>
      </c>
      <c r="XH149" s="294">
        <f t="shared" si="66"/>
        <v>-249461725.60999998</v>
      </c>
      <c r="XI149" s="294">
        <f t="shared" si="66"/>
        <v>-35796780.629999995</v>
      </c>
      <c r="XJ149" s="294">
        <f t="shared" si="66"/>
        <v>-42044721.530000001</v>
      </c>
      <c r="XK149" s="294">
        <f t="shared" si="66"/>
        <v>-166207825.80000004</v>
      </c>
      <c r="XL149" s="294">
        <f t="shared" si="66"/>
        <v>-19362225.930000003</v>
      </c>
      <c r="XM149" s="294">
        <f t="shared" si="66"/>
        <v>-19774057.560000002</v>
      </c>
      <c r="XN149" s="294">
        <f t="shared" si="66"/>
        <v>-72835714.370000005</v>
      </c>
      <c r="XO149" s="294">
        <f t="shared" si="66"/>
        <v>-21734092.149999999</v>
      </c>
      <c r="XP149" s="294">
        <f t="shared" si="66"/>
        <v>-22802899.849999998</v>
      </c>
      <c r="XQ149" s="294">
        <f t="shared" si="66"/>
        <v>-65753465.729999997</v>
      </c>
      <c r="XR149" s="294">
        <f t="shared" si="66"/>
        <v>-58267874.670000009</v>
      </c>
      <c r="XS149" s="294">
        <f t="shared" si="66"/>
        <v>-19387860.27</v>
      </c>
      <c r="XT149" s="294">
        <f t="shared" si="66"/>
        <v>-17929475.700000007</v>
      </c>
      <c r="XU149" s="294">
        <f t="shared" ref="XU149:AAF149" si="67">SUM(XU60:XU148)</f>
        <v>-13188004.6</v>
      </c>
      <c r="XV149" s="294">
        <f t="shared" si="67"/>
        <v>-15694948.310000002</v>
      </c>
      <c r="XW149" s="294">
        <f t="shared" si="67"/>
        <v>-14605917.449999999</v>
      </c>
      <c r="XX149" s="294">
        <f t="shared" si="67"/>
        <v>-9265630.0900000017</v>
      </c>
      <c r="XY149" s="294">
        <f t="shared" si="67"/>
        <v>-17832374.779999997</v>
      </c>
      <c r="XZ149" s="294">
        <f t="shared" si="67"/>
        <v>-10139317.49</v>
      </c>
      <c r="YA149" s="294">
        <f t="shared" si="67"/>
        <v>-8160013.919999999</v>
      </c>
      <c r="YB149" s="294">
        <f t="shared" si="67"/>
        <v>-10887708.33</v>
      </c>
      <c r="YC149" s="294">
        <f t="shared" si="67"/>
        <v>-16296628.699999999</v>
      </c>
      <c r="YD149" s="294">
        <f t="shared" si="67"/>
        <v>-16240186.5</v>
      </c>
      <c r="YE149" s="294">
        <f t="shared" si="67"/>
        <v>-344285190.18000007</v>
      </c>
      <c r="YF149" s="294">
        <f t="shared" si="67"/>
        <v>-23126497.079999994</v>
      </c>
      <c r="YG149" s="294">
        <f t="shared" si="67"/>
        <v>-53167180.479999997</v>
      </c>
      <c r="YH149" s="294">
        <f t="shared" si="67"/>
        <v>-12112039.92</v>
      </c>
      <c r="YI149" s="294">
        <f t="shared" si="67"/>
        <v>-100503068.73999999</v>
      </c>
      <c r="YJ149" s="294">
        <f t="shared" si="67"/>
        <v>-16188405.910000002</v>
      </c>
      <c r="YK149" s="294">
        <f t="shared" si="67"/>
        <v>-48508039.309999987</v>
      </c>
      <c r="YL149" s="294">
        <f t="shared" si="67"/>
        <v>-8768460.1999999993</v>
      </c>
      <c r="YM149" s="294">
        <f t="shared" si="67"/>
        <v>-118585345.02</v>
      </c>
      <c r="YN149" s="294">
        <f t="shared" si="67"/>
        <v>-52471152.359999999</v>
      </c>
      <c r="YO149" s="294">
        <f t="shared" si="67"/>
        <v>-15671751.580000002</v>
      </c>
      <c r="YP149" s="294">
        <f t="shared" si="67"/>
        <v>-13928593.07</v>
      </c>
      <c r="YQ149" s="294">
        <f t="shared" si="67"/>
        <v>-24588834.670000002</v>
      </c>
      <c r="YR149" s="294">
        <f t="shared" si="67"/>
        <v>-7788313.1400000006</v>
      </c>
      <c r="YS149" s="294">
        <f t="shared" si="67"/>
        <v>-10191592.299999999</v>
      </c>
      <c r="YT149" s="294">
        <f t="shared" si="67"/>
        <v>-24448834.800000001</v>
      </c>
      <c r="YU149" s="294">
        <f t="shared" si="67"/>
        <v>-8416008.5099999998</v>
      </c>
      <c r="YV149" s="294">
        <f t="shared" si="67"/>
        <v>-135523880.00999999</v>
      </c>
      <c r="YW149" s="294">
        <f t="shared" si="67"/>
        <v>-18216867.18</v>
      </c>
      <c r="YX149" s="294">
        <f t="shared" si="67"/>
        <v>-10597953.75</v>
      </c>
      <c r="YY149" s="294">
        <f t="shared" si="67"/>
        <v>-9787653.2899999991</v>
      </c>
      <c r="YZ149" s="294">
        <f t="shared" si="67"/>
        <v>-13804559.25</v>
      </c>
      <c r="ZA149" s="294">
        <f t="shared" si="67"/>
        <v>-11501631.930000002</v>
      </c>
      <c r="ZB149" s="294">
        <f t="shared" si="67"/>
        <v>-6117536.2299999995</v>
      </c>
      <c r="ZC149" s="294">
        <f t="shared" si="67"/>
        <v>-157376042.50000003</v>
      </c>
      <c r="ZD149" s="294">
        <f t="shared" si="67"/>
        <v>-6609551.3399999999</v>
      </c>
      <c r="ZE149" s="294">
        <f t="shared" si="67"/>
        <v>-17093590.219999999</v>
      </c>
      <c r="ZF149" s="294">
        <f t="shared" si="67"/>
        <v>-15841777.66</v>
      </c>
      <c r="ZG149" s="294">
        <f t="shared" si="67"/>
        <v>-12420844.08</v>
      </c>
      <c r="ZH149" s="294">
        <f t="shared" si="67"/>
        <v>-10164094.390000001</v>
      </c>
      <c r="ZI149" s="294">
        <f t="shared" si="67"/>
        <v>-17548397.629999999</v>
      </c>
      <c r="ZJ149" s="294">
        <f t="shared" si="67"/>
        <v>-9835758.75</v>
      </c>
      <c r="ZK149" s="294">
        <f t="shared" si="67"/>
        <v>-75640222.840000004</v>
      </c>
      <c r="ZL149" s="294">
        <f t="shared" si="67"/>
        <v>-423775096.3299998</v>
      </c>
      <c r="ZM149" s="294">
        <f t="shared" si="67"/>
        <v>-12612464.26</v>
      </c>
      <c r="ZN149" s="294">
        <f t="shared" si="67"/>
        <v>-37254017.530000001</v>
      </c>
      <c r="ZO149" s="294">
        <f t="shared" si="67"/>
        <v>-81870462.960000023</v>
      </c>
      <c r="ZP149" s="294">
        <f t="shared" si="67"/>
        <v>-44395214.389999993</v>
      </c>
      <c r="ZQ149" s="294">
        <f t="shared" si="67"/>
        <v>-14314478.34</v>
      </c>
      <c r="ZR149" s="294">
        <f t="shared" si="67"/>
        <v>-23521261.050000001</v>
      </c>
      <c r="ZS149" s="294">
        <f t="shared" si="67"/>
        <v>-41617835.159999996</v>
      </c>
      <c r="ZT149" s="294">
        <f t="shared" si="67"/>
        <v>-30616724.109999999</v>
      </c>
      <c r="ZU149" s="294">
        <f t="shared" si="67"/>
        <v>-66942879.620000012</v>
      </c>
      <c r="ZV149" s="294">
        <f t="shared" si="67"/>
        <v>-7510519.7999999989</v>
      </c>
      <c r="ZW149" s="294">
        <f t="shared" si="67"/>
        <v>-22850932.780000001</v>
      </c>
      <c r="ZX149" s="294">
        <f t="shared" si="67"/>
        <v>-13288533.510000002</v>
      </c>
      <c r="ZY149" s="294">
        <f t="shared" si="67"/>
        <v>-33538396.43</v>
      </c>
      <c r="ZZ149" s="294">
        <f t="shared" si="67"/>
        <v>-13496824.949999999</v>
      </c>
      <c r="AAA149" s="294">
        <f t="shared" si="67"/>
        <v>-15962702.879999999</v>
      </c>
      <c r="AAB149" s="294">
        <f t="shared" si="67"/>
        <v>-15953035.479999999</v>
      </c>
      <c r="AAC149" s="294">
        <f t="shared" si="67"/>
        <v>-7646778.1400000006</v>
      </c>
      <c r="AAD149" s="294">
        <f t="shared" si="67"/>
        <v>-29769940.720000003</v>
      </c>
      <c r="AAE149" s="294">
        <f t="shared" si="67"/>
        <v>-11064352.949999999</v>
      </c>
      <c r="AAF149" s="294">
        <f t="shared" si="67"/>
        <v>-6749544.2699999996</v>
      </c>
      <c r="AAG149" s="294">
        <f t="shared" ref="AAG149:ACR149" si="68">SUM(AAG60:AAG148)</f>
        <v>-10665868.9</v>
      </c>
      <c r="AAH149" s="294">
        <f t="shared" si="68"/>
        <v>-111723343.34</v>
      </c>
      <c r="AAI149" s="294">
        <f t="shared" si="68"/>
        <v>-18007452.780000001</v>
      </c>
      <c r="AAJ149" s="294">
        <f t="shared" si="68"/>
        <v>-23851049.789999995</v>
      </c>
      <c r="AAK149" s="294">
        <f t="shared" si="68"/>
        <v>-17633600.830000002</v>
      </c>
      <c r="AAL149" s="294">
        <f t="shared" si="68"/>
        <v>-9907728.4800000004</v>
      </c>
      <c r="AAM149" s="294">
        <f t="shared" si="68"/>
        <v>-35104109.310000002</v>
      </c>
      <c r="AAN149" s="294">
        <f t="shared" si="68"/>
        <v>-5489466.5300000003</v>
      </c>
      <c r="AAO149" s="294">
        <f t="shared" si="68"/>
        <v>-942139662.49000001</v>
      </c>
      <c r="AAP149" s="294">
        <f t="shared" si="68"/>
        <v>-34089773.120000005</v>
      </c>
      <c r="AAQ149" s="294">
        <f t="shared" si="68"/>
        <v>-22670680.469999999</v>
      </c>
      <c r="AAR149" s="294">
        <f t="shared" si="68"/>
        <v>-46302229.670000002</v>
      </c>
      <c r="AAS149" s="294">
        <f t="shared" si="68"/>
        <v>-57538152.25</v>
      </c>
      <c r="AAT149" s="294">
        <f t="shared" si="68"/>
        <v>-11726616.26</v>
      </c>
      <c r="AAU149" s="294">
        <f t="shared" si="68"/>
        <v>-22464510.499999996</v>
      </c>
      <c r="AAV149" s="294">
        <f t="shared" si="68"/>
        <v>-36983055.75999999</v>
      </c>
      <c r="AAW149" s="294">
        <f t="shared" si="68"/>
        <v>-120019014.93000001</v>
      </c>
      <c r="AAX149" s="294">
        <f t="shared" si="68"/>
        <v>-26345480.130000003</v>
      </c>
      <c r="AAY149" s="294">
        <f t="shared" si="68"/>
        <v>-41877886.369999997</v>
      </c>
      <c r="AAZ149" s="294">
        <f t="shared" si="68"/>
        <v>-193445142.09</v>
      </c>
      <c r="ABA149" s="294">
        <f t="shared" si="68"/>
        <v>-48784685.780000001</v>
      </c>
      <c r="ABB149" s="294">
        <f t="shared" si="68"/>
        <v>-17096705.370000001</v>
      </c>
      <c r="ABC149" s="294">
        <f t="shared" si="68"/>
        <v>-27419754.309999995</v>
      </c>
      <c r="ABD149" s="294">
        <f t="shared" si="68"/>
        <v>-23709104.089999996</v>
      </c>
      <c r="ABE149" s="294">
        <f t="shared" si="68"/>
        <v>-8005117.1399999987</v>
      </c>
      <c r="ABF149" s="294">
        <f t="shared" si="68"/>
        <v>-15355260.34</v>
      </c>
      <c r="ABG149" s="294">
        <f t="shared" si="68"/>
        <v>-17196626.23</v>
      </c>
      <c r="ABH149" s="294">
        <f t="shared" si="68"/>
        <v>-145779413.98000005</v>
      </c>
      <c r="ABI149" s="294">
        <f t="shared" si="68"/>
        <v>-134564420.19</v>
      </c>
      <c r="ABJ149" s="294">
        <f t="shared" si="68"/>
        <v>-23769586.100000001</v>
      </c>
      <c r="ABK149" s="294">
        <f t="shared" si="68"/>
        <v>-13312373.9</v>
      </c>
      <c r="ABL149" s="294">
        <f t="shared" si="68"/>
        <v>-20265937.130000003</v>
      </c>
      <c r="ABM149" s="294">
        <f t="shared" si="68"/>
        <v>-9314983.6600000001</v>
      </c>
      <c r="ABN149" s="294">
        <f t="shared" si="68"/>
        <v>-11423993.65</v>
      </c>
      <c r="ABO149" s="294">
        <f t="shared" si="68"/>
        <v>-219725166.36000001</v>
      </c>
      <c r="ABP149" s="294">
        <f t="shared" si="68"/>
        <v>-17766596.760000002</v>
      </c>
      <c r="ABQ149" s="294">
        <f t="shared" si="68"/>
        <v>-25193201.370000001</v>
      </c>
      <c r="ABR149" s="294">
        <f t="shared" si="68"/>
        <v>-36915630.669999994</v>
      </c>
      <c r="ABS149" s="294">
        <f t="shared" si="68"/>
        <v>-32202067.75</v>
      </c>
      <c r="ABT149" s="294">
        <f t="shared" si="68"/>
        <v>-16282565.32</v>
      </c>
      <c r="ABU149" s="294">
        <f t="shared" si="68"/>
        <v>-10532900.280000001</v>
      </c>
      <c r="ABV149" s="294">
        <f t="shared" si="68"/>
        <v>-17254365.449999999</v>
      </c>
      <c r="ABW149" s="294">
        <f t="shared" si="68"/>
        <v>-1819708.9200000002</v>
      </c>
      <c r="ABX149" s="294">
        <f t="shared" si="68"/>
        <v>-502683075.15000004</v>
      </c>
      <c r="ABY149" s="294">
        <f t="shared" si="68"/>
        <v>-16004399.92</v>
      </c>
      <c r="ABZ149" s="294">
        <f t="shared" si="68"/>
        <v>-25067373.959999997</v>
      </c>
      <c r="ACA149" s="294">
        <f t="shared" si="68"/>
        <v>-9849288.9699999988</v>
      </c>
      <c r="ACB149" s="294">
        <f t="shared" si="68"/>
        <v>-16858095.18</v>
      </c>
      <c r="ACC149" s="294">
        <f t="shared" si="68"/>
        <v>-126091847.48999998</v>
      </c>
      <c r="ACD149" s="294">
        <f t="shared" si="68"/>
        <v>-5334582.32</v>
      </c>
      <c r="ACE149" s="294">
        <f t="shared" si="68"/>
        <v>-12747511.839999998</v>
      </c>
      <c r="ACF149" s="294">
        <f t="shared" si="68"/>
        <v>-14859851.669999998</v>
      </c>
      <c r="ACG149" s="294">
        <f t="shared" si="68"/>
        <v>-31540557.169999998</v>
      </c>
      <c r="ACH149" s="294">
        <f t="shared" si="68"/>
        <v>-21637979.660000004</v>
      </c>
      <c r="ACI149" s="294">
        <f t="shared" si="68"/>
        <v>-316455432.66000003</v>
      </c>
      <c r="ACJ149" s="294">
        <f t="shared" si="68"/>
        <v>-15882743.43</v>
      </c>
      <c r="ACK149" s="294">
        <f t="shared" si="68"/>
        <v>-28749665.289999999</v>
      </c>
      <c r="ACL149" s="294">
        <f t="shared" si="68"/>
        <v>-49503996.190000013</v>
      </c>
      <c r="ACM149" s="294">
        <f t="shared" si="68"/>
        <v>-12978116.689999999</v>
      </c>
      <c r="ACN149" s="294">
        <f t="shared" si="68"/>
        <v>-51847501.760000005</v>
      </c>
      <c r="ACO149" s="294">
        <f t="shared" si="68"/>
        <v>-18557836.469999999</v>
      </c>
      <c r="ACP149" s="294">
        <f t="shared" si="68"/>
        <v>-160561851.08999997</v>
      </c>
      <c r="ACQ149" s="294">
        <f t="shared" si="68"/>
        <v>-166795267.06</v>
      </c>
      <c r="ACR149" s="294">
        <f t="shared" si="68"/>
        <v>-31021808.230000004</v>
      </c>
      <c r="ACS149" s="294">
        <f t="shared" ref="ACS149:AFD149" si="69">SUM(ACS60:ACS148)</f>
        <v>-57224960.130000003</v>
      </c>
      <c r="ACT149" s="294">
        <f t="shared" si="69"/>
        <v>-46548532.870000005</v>
      </c>
      <c r="ACU149" s="294">
        <f t="shared" si="69"/>
        <v>-28862572.110000003</v>
      </c>
      <c r="ACV149" s="294">
        <f t="shared" si="69"/>
        <v>-105394284.53</v>
      </c>
      <c r="ACW149" s="294">
        <f t="shared" si="69"/>
        <v>-23725454.27</v>
      </c>
      <c r="ACX149" s="294">
        <f t="shared" si="69"/>
        <v>-18972581.91</v>
      </c>
      <c r="ACY149" s="294">
        <f t="shared" si="69"/>
        <v>-24923081.140000001</v>
      </c>
      <c r="ACZ149" s="294">
        <f t="shared" si="69"/>
        <v>-21088335.309999999</v>
      </c>
      <c r="ADA149" s="294">
        <f t="shared" si="69"/>
        <v>-19213064.449999999</v>
      </c>
      <c r="ADB149" s="294">
        <f t="shared" si="69"/>
        <v>-10505365.41</v>
      </c>
      <c r="ADC149" s="294">
        <f t="shared" si="69"/>
        <v>-25200140.150000002</v>
      </c>
      <c r="ADD149" s="294">
        <f t="shared" si="69"/>
        <v>-11333680.189999999</v>
      </c>
      <c r="ADE149" s="294">
        <f t="shared" si="69"/>
        <v>-11462999.690000001</v>
      </c>
      <c r="ADF149" s="294">
        <f t="shared" si="69"/>
        <v>-104654217.94000001</v>
      </c>
      <c r="ADG149" s="294">
        <f t="shared" si="69"/>
        <v>-59647117.279999986</v>
      </c>
      <c r="ADH149" s="294">
        <f t="shared" si="69"/>
        <v>-4916717.6500000013</v>
      </c>
      <c r="ADI149" s="294">
        <f t="shared" si="69"/>
        <v>-11786602.84</v>
      </c>
      <c r="ADJ149" s="294">
        <f t="shared" si="69"/>
        <v>-31562618.920000002</v>
      </c>
      <c r="ADK149" s="294">
        <f t="shared" si="69"/>
        <v>-14517305.220000001</v>
      </c>
      <c r="ADL149" s="294">
        <f t="shared" si="69"/>
        <v>-19930830.899999999</v>
      </c>
      <c r="ADM149" s="294">
        <f t="shared" si="69"/>
        <v>-18004936.539999999</v>
      </c>
      <c r="ADN149" s="294">
        <f t="shared" si="69"/>
        <v>-33928301</v>
      </c>
      <c r="ADO149" s="294">
        <f t="shared" si="69"/>
        <v>-551650207.38000011</v>
      </c>
      <c r="ADP149" s="294">
        <f t="shared" si="69"/>
        <v>-79660705.200000003</v>
      </c>
      <c r="ADQ149" s="294">
        <f t="shared" si="69"/>
        <v>-44645834.680000007</v>
      </c>
      <c r="ADR149" s="294">
        <f t="shared" si="69"/>
        <v>-4460287.2300000004</v>
      </c>
      <c r="ADS149" s="294">
        <f t="shared" si="69"/>
        <v>-161131792.48999998</v>
      </c>
      <c r="ADT149" s="294">
        <f t="shared" si="69"/>
        <v>-7172994.6299999999</v>
      </c>
      <c r="ADU149" s="294">
        <f t="shared" si="69"/>
        <v>-21629823.899999999</v>
      </c>
      <c r="ADV149" s="294">
        <f t="shared" si="69"/>
        <v>-18926752.16</v>
      </c>
      <c r="ADW149" s="294">
        <f t="shared" si="69"/>
        <v>-8276595.3300000001</v>
      </c>
      <c r="ADX149" s="294">
        <f t="shared" si="69"/>
        <v>-5822981.040000001</v>
      </c>
      <c r="ADY149" s="294">
        <f t="shared" si="69"/>
        <v>-616613811.97000003</v>
      </c>
      <c r="ADZ149" s="294">
        <f t="shared" si="69"/>
        <v>-162250085.32999998</v>
      </c>
      <c r="AEA149" s="294">
        <f t="shared" si="69"/>
        <v>-101837250.94999999</v>
      </c>
      <c r="AEB149" s="294">
        <f t="shared" si="69"/>
        <v>-35848188.780000001</v>
      </c>
      <c r="AEC149" s="294">
        <f t="shared" si="69"/>
        <v>-19712271</v>
      </c>
      <c r="AED149" s="294">
        <f t="shared" si="69"/>
        <v>-47358698.759999998</v>
      </c>
      <c r="AEE149" s="294">
        <f t="shared" si="69"/>
        <v>-33465348.029999997</v>
      </c>
      <c r="AEF149" s="294">
        <f t="shared" si="69"/>
        <v>-23740596.610000003</v>
      </c>
      <c r="AEG149" s="294">
        <f t="shared" si="69"/>
        <v>-14997730.100000001</v>
      </c>
      <c r="AEH149" s="294">
        <f t="shared" si="69"/>
        <v>-14263362.280000003</v>
      </c>
      <c r="AEI149" s="294">
        <f t="shared" si="69"/>
        <v>-39308561.959999993</v>
      </c>
      <c r="AEJ149" s="294">
        <f t="shared" si="69"/>
        <v>-18346541.929999996</v>
      </c>
      <c r="AEK149" s="294">
        <f t="shared" si="69"/>
        <v>-11346607.32</v>
      </c>
      <c r="AEL149" s="294">
        <f t="shared" si="69"/>
        <v>-23904329.649999999</v>
      </c>
      <c r="AEM149" s="294">
        <f t="shared" si="69"/>
        <v>-32987971.289999999</v>
      </c>
      <c r="AEN149" s="294">
        <f t="shared" si="69"/>
        <v>-33728495.469999991</v>
      </c>
      <c r="AEO149" s="294">
        <f t="shared" si="69"/>
        <v>-8384319.4699999997</v>
      </c>
      <c r="AEP149" s="294">
        <f t="shared" si="69"/>
        <v>-76409583.899999991</v>
      </c>
      <c r="AEQ149" s="294">
        <f t="shared" si="69"/>
        <v>-6396714.9800000004</v>
      </c>
      <c r="AER149" s="294">
        <f t="shared" si="69"/>
        <v>-61544051.82</v>
      </c>
      <c r="AES149" s="294">
        <f t="shared" si="69"/>
        <v>-252607591.70000014</v>
      </c>
      <c r="AET149" s="294">
        <f t="shared" si="69"/>
        <v>-42987756.829999991</v>
      </c>
      <c r="AEU149" s="294">
        <f t="shared" si="69"/>
        <v>-25464716.950000003</v>
      </c>
      <c r="AEV149" s="294">
        <f t="shared" si="69"/>
        <v>-31574799.5</v>
      </c>
      <c r="AEW149" s="294">
        <f t="shared" si="69"/>
        <v>-16465332.290000001</v>
      </c>
      <c r="AEX149" s="294">
        <f t="shared" si="69"/>
        <v>-82269201.289999977</v>
      </c>
      <c r="AEY149" s="294">
        <f t="shared" si="69"/>
        <v>-29588446.219999999</v>
      </c>
      <c r="AEZ149" s="294">
        <f t="shared" si="69"/>
        <v>-32027676.359999996</v>
      </c>
      <c r="AFA149" s="294">
        <f t="shared" si="69"/>
        <v>-26954943.710000001</v>
      </c>
      <c r="AFB149" s="294">
        <f t="shared" si="69"/>
        <v>-12458084.330000002</v>
      </c>
      <c r="AFC149" s="294">
        <f t="shared" si="69"/>
        <v>-262821302.67000002</v>
      </c>
      <c r="AFD149" s="294">
        <f t="shared" si="69"/>
        <v>-45334700.380000003</v>
      </c>
      <c r="AFE149" s="294">
        <f t="shared" ref="AFE149:AHP149" si="70">SUM(AFE60:AFE148)</f>
        <v>-32245127.109999999</v>
      </c>
      <c r="AFF149" s="294">
        <f t="shared" si="70"/>
        <v>-20689794.810000002</v>
      </c>
      <c r="AFG149" s="294">
        <f t="shared" si="70"/>
        <v>-34869721.810000002</v>
      </c>
      <c r="AFH149" s="294">
        <f t="shared" si="70"/>
        <v>-28454241.190000001</v>
      </c>
      <c r="AFI149" s="294">
        <f t="shared" si="70"/>
        <v>-20864379.68</v>
      </c>
      <c r="AFJ149" s="294">
        <f t="shared" si="70"/>
        <v>-20806892.249999996</v>
      </c>
      <c r="AFK149" s="294">
        <f t="shared" si="70"/>
        <v>-12652751.529999999</v>
      </c>
      <c r="AFL149" s="294">
        <f t="shared" si="70"/>
        <v>-29458553.349999998</v>
      </c>
      <c r="AFM149" s="294">
        <f t="shared" si="70"/>
        <v>-16985275.5</v>
      </c>
      <c r="AFN149" s="294">
        <f t="shared" si="70"/>
        <v>-14573696.769999998</v>
      </c>
      <c r="AFO149" s="294">
        <f t="shared" si="70"/>
        <v>-31158308.130000003</v>
      </c>
      <c r="AFP149" s="294">
        <f t="shared" si="70"/>
        <v>-244660853.61000001</v>
      </c>
      <c r="AFQ149" s="294">
        <f t="shared" si="70"/>
        <v>-51028750.299999997</v>
      </c>
      <c r="AFR149" s="294">
        <f t="shared" si="70"/>
        <v>-43752310.200000003</v>
      </c>
      <c r="AFS149" s="294">
        <f t="shared" si="70"/>
        <v>-26998544.340000011</v>
      </c>
      <c r="AFT149" s="294">
        <f t="shared" si="70"/>
        <v>-30489036.130000003</v>
      </c>
      <c r="AFU149" s="294">
        <f t="shared" si="70"/>
        <v>-30072269.010000005</v>
      </c>
      <c r="AFV149" s="294">
        <f t="shared" si="70"/>
        <v>-12037456.77</v>
      </c>
      <c r="AFW149" s="294">
        <f t="shared" si="70"/>
        <v>-42948690.68999999</v>
      </c>
      <c r="AFX149" s="294">
        <f t="shared" si="70"/>
        <v>-54816104.559999995</v>
      </c>
      <c r="AFY149" s="294">
        <f t="shared" si="70"/>
        <v>-15808457.859999998</v>
      </c>
      <c r="AFZ149" s="294">
        <f t="shared" si="70"/>
        <v>-66160207.339999989</v>
      </c>
      <c r="AGA149" s="294">
        <f t="shared" si="70"/>
        <v>-16319193.27</v>
      </c>
      <c r="AGB149" s="294">
        <f t="shared" si="70"/>
        <v>-169170972.56</v>
      </c>
      <c r="AGC149" s="294">
        <f t="shared" si="70"/>
        <v>-21112217.43</v>
      </c>
      <c r="AGD149" s="294">
        <f t="shared" si="70"/>
        <v>-18269268.709999997</v>
      </c>
      <c r="AGE149" s="294">
        <f t="shared" si="70"/>
        <v>-18713248.59</v>
      </c>
      <c r="AGF149" s="294">
        <f t="shared" si="70"/>
        <v>-46052903.740000017</v>
      </c>
      <c r="AGG149" s="294">
        <f t="shared" si="70"/>
        <v>-24527923.07</v>
      </c>
      <c r="AGH149" s="294">
        <f t="shared" si="70"/>
        <v>-9952895.4900000002</v>
      </c>
      <c r="AGI149" s="294">
        <f t="shared" si="70"/>
        <v>-12799039.82</v>
      </c>
      <c r="AGJ149" s="294">
        <f t="shared" si="70"/>
        <v>-9196058.2300000004</v>
      </c>
      <c r="AGK149" s="294">
        <f t="shared" si="70"/>
        <v>-15417004.770000001</v>
      </c>
      <c r="AGL149" s="294">
        <f t="shared" si="70"/>
        <v>-16403896.550000001</v>
      </c>
      <c r="AGM149" s="294">
        <f t="shared" si="70"/>
        <v>-157026519.04999998</v>
      </c>
      <c r="AGN149" s="294">
        <f t="shared" si="70"/>
        <v>-49052631.43999999</v>
      </c>
      <c r="AGO149" s="294">
        <f t="shared" si="70"/>
        <v>-31051752.860000007</v>
      </c>
      <c r="AGP149" s="294">
        <f t="shared" si="70"/>
        <v>-11105093.289999997</v>
      </c>
      <c r="AGQ149" s="294">
        <f t="shared" si="70"/>
        <v>-37281762.31000001</v>
      </c>
      <c r="AGR149" s="294">
        <f t="shared" si="70"/>
        <v>-38166314.060000002</v>
      </c>
      <c r="AGS149" s="294">
        <f t="shared" si="70"/>
        <v>-19089478.829999998</v>
      </c>
      <c r="AGT149" s="294">
        <f t="shared" si="70"/>
        <v>-18431512.140000001</v>
      </c>
      <c r="AGU149" s="294">
        <f t="shared" si="70"/>
        <v>-475279952.24000001</v>
      </c>
      <c r="AGV149" s="294">
        <f t="shared" si="70"/>
        <v>-511950808.74000001</v>
      </c>
      <c r="AGW149" s="294">
        <f t="shared" si="70"/>
        <v>-25758016.120000008</v>
      </c>
      <c r="AGX149" s="294">
        <f t="shared" si="70"/>
        <v>-36824491.860000007</v>
      </c>
      <c r="AGY149" s="294">
        <f t="shared" si="70"/>
        <v>-70847197.039999992</v>
      </c>
      <c r="AGZ149" s="294">
        <f t="shared" si="70"/>
        <v>-14349630.410000002</v>
      </c>
      <c r="AHA149" s="294">
        <f t="shared" si="70"/>
        <v>-23882535.699999999</v>
      </c>
      <c r="AHB149" s="294">
        <f t="shared" si="70"/>
        <v>-30443827.460000001</v>
      </c>
      <c r="AHC149" s="294">
        <f t="shared" si="70"/>
        <v>-7321030.2700000005</v>
      </c>
      <c r="AHD149" s="294">
        <f t="shared" si="70"/>
        <v>-45661781.759999998</v>
      </c>
      <c r="AHE149" s="294">
        <f t="shared" si="70"/>
        <v>-45243332.380000003</v>
      </c>
      <c r="AHF149" s="294">
        <f t="shared" si="70"/>
        <v>-21700216.870000001</v>
      </c>
      <c r="AHG149" s="294">
        <f t="shared" si="70"/>
        <v>-12754733.34</v>
      </c>
      <c r="AHH149" s="294">
        <f t="shared" si="70"/>
        <v>-25303281.82</v>
      </c>
      <c r="AHI149" s="294">
        <f t="shared" si="70"/>
        <v>-9948465.1699999981</v>
      </c>
      <c r="AHJ149" s="294">
        <f t="shared" si="70"/>
        <v>-11160880.219999999</v>
      </c>
      <c r="AHK149" s="294">
        <f t="shared" si="70"/>
        <v>-18328081.489999998</v>
      </c>
      <c r="AHL149" s="294">
        <f t="shared" si="70"/>
        <v>-165958521.68000001</v>
      </c>
      <c r="AHM149" s="294">
        <f t="shared" si="70"/>
        <v>-10276109.899999999</v>
      </c>
      <c r="AHN149" s="294">
        <f t="shared" si="70"/>
        <v>-12835276.609999999</v>
      </c>
      <c r="AHO149" s="294">
        <f t="shared" si="70"/>
        <v>-12864904.66</v>
      </c>
      <c r="AHP149" s="294">
        <f t="shared" si="70"/>
        <v>-24135164.989999998</v>
      </c>
      <c r="AHQ149" s="294">
        <f t="shared" ref="AHQ149:AHS149" si="71">SUM(AHQ60:AHQ148)</f>
        <v>-10418254.089999998</v>
      </c>
      <c r="AHR149" s="294">
        <f t="shared" si="71"/>
        <v>-19150849.91</v>
      </c>
      <c r="AHS149" s="294">
        <f t="shared" si="71"/>
        <v>-52112287585.731018</v>
      </c>
    </row>
    <row r="150" spans="1:907" ht="24" x14ac:dyDescent="0.8">
      <c r="B150" s="413" t="s">
        <v>649</v>
      </c>
      <c r="C150" s="414" t="s">
        <v>6237</v>
      </c>
      <c r="D150" s="294">
        <f>D149</f>
        <v>-185687637.36000001</v>
      </c>
      <c r="E150" s="294">
        <f t="shared" ref="E150:BP150" si="72">E149</f>
        <v>-32625369.149999999</v>
      </c>
      <c r="F150" s="294">
        <f t="shared" si="72"/>
        <v>-55902491.469999991</v>
      </c>
      <c r="G150" s="294">
        <f t="shared" si="72"/>
        <v>-8628021.6199999992</v>
      </c>
      <c r="H150" s="294">
        <f t="shared" si="72"/>
        <v>-53637755.619999997</v>
      </c>
      <c r="I150" s="294">
        <f t="shared" si="72"/>
        <v>-8674467.7400000002</v>
      </c>
      <c r="J150" s="294">
        <f t="shared" si="72"/>
        <v>-67329534.999999985</v>
      </c>
      <c r="K150" s="294">
        <f t="shared" si="72"/>
        <v>-10403497.25</v>
      </c>
      <c r="L150" s="294">
        <f t="shared" si="72"/>
        <v>-22859489.639999997</v>
      </c>
      <c r="M150" s="294">
        <f t="shared" si="72"/>
        <v>-20865398.600000001</v>
      </c>
      <c r="N150" s="294">
        <f t="shared" si="72"/>
        <v>-19968872.159999996</v>
      </c>
      <c r="O150" s="294">
        <f t="shared" si="72"/>
        <v>-14340392.220000001</v>
      </c>
      <c r="P150" s="294">
        <f t="shared" si="72"/>
        <v>-65272961.409999996</v>
      </c>
      <c r="Q150" s="294">
        <f t="shared" si="72"/>
        <v>-14960626.77</v>
      </c>
      <c r="R150" s="294">
        <f t="shared" si="72"/>
        <v>-9457812.9299999978</v>
      </c>
      <c r="S150" s="294">
        <f t="shared" si="72"/>
        <v>-51765080.43</v>
      </c>
      <c r="T150" s="294">
        <f t="shared" si="72"/>
        <v>-17421222.990000002</v>
      </c>
      <c r="U150" s="294">
        <f t="shared" si="72"/>
        <v>-9645587.0699999984</v>
      </c>
      <c r="V150" s="294">
        <f t="shared" si="72"/>
        <v>-422538504.74000001</v>
      </c>
      <c r="W150" s="294">
        <f t="shared" si="72"/>
        <v>-94102965.499999985</v>
      </c>
      <c r="X150" s="294">
        <f t="shared" si="72"/>
        <v>-15542162.219999999</v>
      </c>
      <c r="Y150" s="294">
        <f t="shared" si="72"/>
        <v>-14369225.440000001</v>
      </c>
      <c r="Z150" s="294">
        <f t="shared" si="72"/>
        <v>-31625993.809999999</v>
      </c>
      <c r="AA150" s="294">
        <f t="shared" si="72"/>
        <v>-32203342.830000006</v>
      </c>
      <c r="AB150" s="294">
        <f t="shared" si="72"/>
        <v>-28294395.280000001</v>
      </c>
      <c r="AC150" s="294">
        <f t="shared" si="72"/>
        <v>-177880832.43000001</v>
      </c>
      <c r="AD150" s="294">
        <f t="shared" si="72"/>
        <v>-48036851.160000011</v>
      </c>
      <c r="AE150" s="294">
        <f t="shared" si="72"/>
        <v>-51298717.449999996</v>
      </c>
      <c r="AF150" s="294">
        <f t="shared" si="72"/>
        <v>-162296117.94000003</v>
      </c>
      <c r="AG150" s="294">
        <f t="shared" si="72"/>
        <v>-43907139.299999997</v>
      </c>
      <c r="AH150" s="294">
        <f t="shared" si="72"/>
        <v>-129491421.08999996</v>
      </c>
      <c r="AI150" s="294">
        <f t="shared" si="72"/>
        <v>-71932099.209999993</v>
      </c>
      <c r="AJ150" s="294">
        <f t="shared" si="72"/>
        <v>-26980470.489999991</v>
      </c>
      <c r="AK150" s="294">
        <f t="shared" si="72"/>
        <v>-21348384.619999997</v>
      </c>
      <c r="AL150" s="294">
        <f t="shared" si="72"/>
        <v>-24000059.990000002</v>
      </c>
      <c r="AM150" s="294">
        <f t="shared" si="72"/>
        <v>-45453142.210000001</v>
      </c>
      <c r="AN150" s="294">
        <f t="shared" si="72"/>
        <v>-33162585.929999996</v>
      </c>
      <c r="AO150" s="294">
        <f t="shared" si="72"/>
        <v>-29127667.489999998</v>
      </c>
      <c r="AP150" s="294">
        <f t="shared" si="72"/>
        <v>-19271132.710000005</v>
      </c>
      <c r="AQ150" s="294">
        <f t="shared" si="72"/>
        <v>-19662729.440000001</v>
      </c>
      <c r="AR150" s="294">
        <f t="shared" si="72"/>
        <v>-30963099.5</v>
      </c>
      <c r="AS150" s="294">
        <f t="shared" si="72"/>
        <v>-18303335.469999999</v>
      </c>
      <c r="AT150" s="294">
        <f t="shared" si="72"/>
        <v>-141655507.14999998</v>
      </c>
      <c r="AU150" s="294">
        <f t="shared" si="72"/>
        <v>-4608444.7700000005</v>
      </c>
      <c r="AV150" s="294">
        <f t="shared" si="72"/>
        <v>-6444850.3600000013</v>
      </c>
      <c r="AW150" s="294">
        <f t="shared" si="72"/>
        <v>-9491182.0199999996</v>
      </c>
      <c r="AX150" s="294">
        <f t="shared" si="72"/>
        <v>-21694477.75</v>
      </c>
      <c r="AY150" s="294">
        <f t="shared" si="72"/>
        <v>-28175908.840000004</v>
      </c>
      <c r="AZ150" s="294">
        <f t="shared" si="72"/>
        <v>-4159066.11</v>
      </c>
      <c r="BA150" s="294">
        <f t="shared" si="72"/>
        <v>-6243905.7699999996</v>
      </c>
      <c r="BB150" s="294">
        <f t="shared" si="72"/>
        <v>-2909741.4099999997</v>
      </c>
      <c r="BC150" s="294">
        <f t="shared" si="72"/>
        <v>-5738761.7999999998</v>
      </c>
      <c r="BD150" s="294">
        <f t="shared" si="72"/>
        <v>-4136259.7699999996</v>
      </c>
      <c r="BE150" s="294">
        <f t="shared" si="72"/>
        <v>-8901575.040000001</v>
      </c>
      <c r="BF150" s="294">
        <f t="shared" si="72"/>
        <v>-46671593.869999997</v>
      </c>
      <c r="BG150" s="294">
        <f t="shared" si="72"/>
        <v>-4224400.3900000006</v>
      </c>
      <c r="BH150" s="294">
        <f t="shared" si="72"/>
        <v>-11609491.669999998</v>
      </c>
      <c r="BI150" s="294">
        <f t="shared" si="72"/>
        <v>-240674779.27000001</v>
      </c>
      <c r="BJ150" s="294">
        <f t="shared" si="72"/>
        <v>-96918236.679999977</v>
      </c>
      <c r="BK150" s="294">
        <f t="shared" si="72"/>
        <v>-24977455.890000004</v>
      </c>
      <c r="BL150" s="294">
        <f t="shared" si="72"/>
        <v>-13034194.810000001</v>
      </c>
      <c r="BM150" s="294">
        <f t="shared" si="72"/>
        <v>-33729116.390000001</v>
      </c>
      <c r="BN150" s="294">
        <f t="shared" si="72"/>
        <v>-17182325.449999999</v>
      </c>
      <c r="BO150" s="294">
        <f t="shared" si="72"/>
        <v>-13956753.460000001</v>
      </c>
      <c r="BP150" s="294">
        <f t="shared" si="72"/>
        <v>-5342231.8900000006</v>
      </c>
      <c r="BQ150" s="294">
        <f t="shared" ref="BQ150:EB150" si="73">BQ149</f>
        <v>-3246585.0000000005</v>
      </c>
      <c r="BR150" s="294">
        <f t="shared" si="73"/>
        <v>-128890907.89000002</v>
      </c>
      <c r="BS150" s="294">
        <f t="shared" si="73"/>
        <v>-6108269.9399999995</v>
      </c>
      <c r="BT150" s="294">
        <f t="shared" si="73"/>
        <v>-6547792.6400000006</v>
      </c>
      <c r="BU150" s="294">
        <f t="shared" si="73"/>
        <v>-17118162.450000003</v>
      </c>
      <c r="BV150" s="294">
        <f t="shared" si="73"/>
        <v>-11537651.680000002</v>
      </c>
      <c r="BW150" s="294">
        <f t="shared" si="73"/>
        <v>-7813592.7500000009</v>
      </c>
      <c r="BX150" s="294">
        <f t="shared" si="73"/>
        <v>-6269218.0600000005</v>
      </c>
      <c r="BY150" s="294">
        <f t="shared" si="73"/>
        <v>-8040118.9000000004</v>
      </c>
      <c r="BZ150" s="294">
        <f t="shared" si="73"/>
        <v>-98460412.733000025</v>
      </c>
      <c r="CA150" s="294">
        <f t="shared" si="73"/>
        <v>-19917043.779999997</v>
      </c>
      <c r="CB150" s="294">
        <f t="shared" si="73"/>
        <v>-27960115.630000003</v>
      </c>
      <c r="CC150" s="294">
        <f t="shared" si="73"/>
        <v>-49707870.990000002</v>
      </c>
      <c r="CD150" s="294">
        <f t="shared" si="73"/>
        <v>-15367709.790000001</v>
      </c>
      <c r="CE150" s="294">
        <f t="shared" si="73"/>
        <v>-12709717.99</v>
      </c>
      <c r="CF150" s="294">
        <f t="shared" si="73"/>
        <v>-13691932.740000002</v>
      </c>
      <c r="CG150" s="294">
        <f t="shared" si="73"/>
        <v>-82918885.979999989</v>
      </c>
      <c r="CH150" s="294">
        <f t="shared" si="73"/>
        <v>-12541973.670000002</v>
      </c>
      <c r="CI150" s="294">
        <f t="shared" si="73"/>
        <v>-38518894.149999999</v>
      </c>
      <c r="CJ150" s="294">
        <f t="shared" si="73"/>
        <v>-7180687.71</v>
      </c>
      <c r="CK150" s="294">
        <f t="shared" si="73"/>
        <v>-12141668.790000001</v>
      </c>
      <c r="CL150" s="294">
        <f t="shared" si="73"/>
        <v>-14481748.159999998</v>
      </c>
      <c r="CM150" s="294">
        <f t="shared" si="73"/>
        <v>-8710007.370000001</v>
      </c>
      <c r="CN150" s="294">
        <f t="shared" si="73"/>
        <v>-21739399.099999998</v>
      </c>
      <c r="CO150" s="294">
        <f t="shared" si="73"/>
        <v>-3644592.2</v>
      </c>
      <c r="CP150" s="294">
        <f t="shared" si="73"/>
        <v>-14140497.039999999</v>
      </c>
      <c r="CQ150" s="294">
        <f t="shared" si="73"/>
        <v>-9094485.8300000019</v>
      </c>
      <c r="CR150" s="294">
        <f t="shared" si="73"/>
        <v>-11744872.509999998</v>
      </c>
      <c r="CS150" s="294">
        <f t="shared" si="73"/>
        <v>-8729872.4699999988</v>
      </c>
      <c r="CT150" s="294">
        <f t="shared" si="73"/>
        <v>-173430229.38999999</v>
      </c>
      <c r="CU150" s="294">
        <f t="shared" si="73"/>
        <v>-7313899.6899999995</v>
      </c>
      <c r="CV150" s="294">
        <f t="shared" si="73"/>
        <v>-15986861.08</v>
      </c>
      <c r="CW150" s="294">
        <f t="shared" si="73"/>
        <v>-34793932.930000007</v>
      </c>
      <c r="CX150" s="294">
        <f t="shared" si="73"/>
        <v>-4226518.7200000007</v>
      </c>
      <c r="CY150" s="294">
        <f t="shared" si="73"/>
        <v>-24215941.079999998</v>
      </c>
      <c r="CZ150" s="294">
        <f t="shared" si="73"/>
        <v>-10936101.380000001</v>
      </c>
      <c r="DA150" s="294">
        <f t="shared" si="73"/>
        <v>-8364873.0200000005</v>
      </c>
      <c r="DB150" s="294">
        <f t="shared" si="73"/>
        <v>-155339693.21000001</v>
      </c>
      <c r="DC150" s="294">
        <f t="shared" si="73"/>
        <v>-271587028.53999996</v>
      </c>
      <c r="DD150" s="294">
        <f t="shared" si="73"/>
        <v>-20341697.809999999</v>
      </c>
      <c r="DE150" s="294">
        <f t="shared" si="73"/>
        <v>-22662987.52</v>
      </c>
      <c r="DF150" s="294">
        <f t="shared" si="73"/>
        <v>-27464327.949999999</v>
      </c>
      <c r="DG150" s="294">
        <f t="shared" si="73"/>
        <v>-30634751.649999999</v>
      </c>
      <c r="DH150" s="294">
        <f t="shared" si="73"/>
        <v>-45075194.850000001</v>
      </c>
      <c r="DI150" s="294">
        <f t="shared" si="73"/>
        <v>-31947935.659999996</v>
      </c>
      <c r="DJ150" s="294">
        <f t="shared" si="73"/>
        <v>-17007791.229999997</v>
      </c>
      <c r="DK150" s="294">
        <f t="shared" si="73"/>
        <v>-409683177.09999996</v>
      </c>
      <c r="DL150" s="294">
        <f t="shared" si="73"/>
        <v>-17365881.459999997</v>
      </c>
      <c r="DM150" s="294">
        <f t="shared" si="73"/>
        <v>-27160837.879999995</v>
      </c>
      <c r="DN150" s="294">
        <f t="shared" si="73"/>
        <v>-19008860.890000001</v>
      </c>
      <c r="DO150" s="294">
        <f t="shared" si="73"/>
        <v>-16544145.889800001</v>
      </c>
      <c r="DP150" s="294">
        <f t="shared" si="73"/>
        <v>-16991860.310000002</v>
      </c>
      <c r="DQ150" s="294">
        <f t="shared" si="73"/>
        <v>-51452722.93999999</v>
      </c>
      <c r="DR150" s="294">
        <f t="shared" si="73"/>
        <v>-14174953.779900001</v>
      </c>
      <c r="DS150" s="294">
        <f t="shared" si="73"/>
        <v>-33869326.030000001</v>
      </c>
      <c r="DT150" s="294">
        <f t="shared" si="73"/>
        <v>-268874695.25000006</v>
      </c>
      <c r="DU150" s="294">
        <f t="shared" si="73"/>
        <v>-38665557.339999996</v>
      </c>
      <c r="DV150" s="294">
        <f t="shared" si="73"/>
        <v>-78328861.640000001</v>
      </c>
      <c r="DW150" s="294">
        <f t="shared" si="73"/>
        <v>-93124245.070000008</v>
      </c>
      <c r="DX150" s="294">
        <f t="shared" si="73"/>
        <v>-35129699.830000006</v>
      </c>
      <c r="DY150" s="294">
        <f t="shared" si="73"/>
        <v>-41644518.299999997</v>
      </c>
      <c r="DZ150" s="294">
        <f t="shared" si="73"/>
        <v>-33147228.850000001</v>
      </c>
      <c r="EA150" s="294">
        <f t="shared" si="73"/>
        <v>-8036298.5699999994</v>
      </c>
      <c r="EB150" s="294">
        <f t="shared" si="73"/>
        <v>-23758044.280000001</v>
      </c>
      <c r="EC150" s="294">
        <f t="shared" ref="EC150:GN150" si="74">EC149</f>
        <v>-16421282.09</v>
      </c>
      <c r="ED150" s="294">
        <f t="shared" si="74"/>
        <v>-58997542.82</v>
      </c>
      <c r="EE150" s="294">
        <f t="shared" si="74"/>
        <v>-87374356.969999984</v>
      </c>
      <c r="EF150" s="294">
        <f t="shared" si="74"/>
        <v>-70826239.079999998</v>
      </c>
      <c r="EG150" s="294">
        <f t="shared" si="74"/>
        <v>-19503797.129999995</v>
      </c>
      <c r="EH150" s="294">
        <f t="shared" si="74"/>
        <v>-18740136.259999998</v>
      </c>
      <c r="EI150" s="294">
        <f t="shared" si="74"/>
        <v>-21681842.650000002</v>
      </c>
      <c r="EJ150" s="294">
        <f t="shared" si="74"/>
        <v>-33573437.990000002</v>
      </c>
      <c r="EK150" s="294">
        <f t="shared" si="74"/>
        <v>-35495550.999999993</v>
      </c>
      <c r="EL150" s="294">
        <f t="shared" si="74"/>
        <v>-15881082.440000001</v>
      </c>
      <c r="EM150" s="294">
        <f t="shared" si="74"/>
        <v>-19731008.999999996</v>
      </c>
      <c r="EN150" s="294">
        <f t="shared" si="74"/>
        <v>-271166145.25999993</v>
      </c>
      <c r="EO150" s="294">
        <f t="shared" si="74"/>
        <v>-23012652.139999997</v>
      </c>
      <c r="EP150" s="294">
        <f t="shared" si="74"/>
        <v>-27177324.439999994</v>
      </c>
      <c r="EQ150" s="294">
        <f t="shared" si="74"/>
        <v>-17100821.489999998</v>
      </c>
      <c r="ER150" s="294">
        <f t="shared" si="74"/>
        <v>-13211007.029999999</v>
      </c>
      <c r="ES150" s="294">
        <f t="shared" si="74"/>
        <v>-7694793.1199999992</v>
      </c>
      <c r="ET150" s="294">
        <f t="shared" si="74"/>
        <v>-52839165.060000002</v>
      </c>
      <c r="EU150" s="294">
        <f t="shared" si="74"/>
        <v>-30973730.330000002</v>
      </c>
      <c r="EV150" s="294">
        <f t="shared" si="74"/>
        <v>-24202089.450000007</v>
      </c>
      <c r="EW150" s="294">
        <f t="shared" si="74"/>
        <v>-310008344.70999992</v>
      </c>
      <c r="EX150" s="294">
        <f t="shared" si="74"/>
        <v>-5007573.6399999997</v>
      </c>
      <c r="EY150" s="294">
        <f t="shared" si="74"/>
        <v>-16090326.960000001</v>
      </c>
      <c r="EZ150" s="294">
        <f t="shared" si="74"/>
        <v>-18908442.489999998</v>
      </c>
      <c r="FA150" s="294">
        <f t="shared" si="74"/>
        <v>-37899661.910000004</v>
      </c>
      <c r="FB150" s="294">
        <f t="shared" si="74"/>
        <v>-53032251.699999996</v>
      </c>
      <c r="FC150" s="294">
        <f t="shared" si="74"/>
        <v>-24779251.169999998</v>
      </c>
      <c r="FD150" s="294">
        <f t="shared" si="74"/>
        <v>-18896567.679999996</v>
      </c>
      <c r="FE150" s="294">
        <f t="shared" si="74"/>
        <v>-13704948.210000001</v>
      </c>
      <c r="FF150" s="294">
        <f t="shared" si="74"/>
        <v>-13410311.98</v>
      </c>
      <c r="FG150" s="294">
        <f t="shared" si="74"/>
        <v>-8663939.2999999989</v>
      </c>
      <c r="FH150" s="294">
        <f t="shared" si="74"/>
        <v>-11796989.640000001</v>
      </c>
      <c r="FI150" s="294">
        <f t="shared" si="74"/>
        <v>-101306451.26000001</v>
      </c>
      <c r="FJ150" s="294">
        <f t="shared" si="74"/>
        <v>-9648324.1899999995</v>
      </c>
      <c r="FK150" s="294">
        <f t="shared" si="74"/>
        <v>-2271110.4899999998</v>
      </c>
      <c r="FL150" s="294">
        <f t="shared" si="74"/>
        <v>-5405358.6999999993</v>
      </c>
      <c r="FM150" s="294">
        <f t="shared" si="74"/>
        <v>-23733151.43</v>
      </c>
      <c r="FN150" s="294">
        <f t="shared" si="74"/>
        <v>-15417555.150000002</v>
      </c>
      <c r="FO150" s="294">
        <f t="shared" si="74"/>
        <v>-7631906.0099999998</v>
      </c>
      <c r="FP150" s="294">
        <f t="shared" si="74"/>
        <v>-5295525.43</v>
      </c>
      <c r="FQ150" s="294">
        <f t="shared" si="74"/>
        <v>-401976834.25000006</v>
      </c>
      <c r="FR150" s="294">
        <f t="shared" si="74"/>
        <v>-17026353.48</v>
      </c>
      <c r="FS150" s="294">
        <f t="shared" si="74"/>
        <v>-30445658.579999998</v>
      </c>
      <c r="FT150" s="294">
        <f t="shared" si="74"/>
        <v>-30489167.140000001</v>
      </c>
      <c r="FU150" s="294">
        <f t="shared" si="74"/>
        <v>-25960622.91</v>
      </c>
      <c r="FV150" s="294">
        <f t="shared" si="74"/>
        <v>-10663090.499999998</v>
      </c>
      <c r="FW150" s="294">
        <f t="shared" si="74"/>
        <v>-57347544.199999996</v>
      </c>
      <c r="FX150" s="294">
        <f t="shared" si="74"/>
        <v>-46785530.469999999</v>
      </c>
      <c r="FY150" s="294">
        <f t="shared" si="74"/>
        <v>-31103025.330000002</v>
      </c>
      <c r="FZ150" s="294">
        <f t="shared" si="74"/>
        <v>-17329708.190000005</v>
      </c>
      <c r="GA150" s="294">
        <f t="shared" si="74"/>
        <v>-63831532.160000011</v>
      </c>
      <c r="GB150" s="294">
        <f t="shared" si="74"/>
        <v>-23997529.309999995</v>
      </c>
      <c r="GC150" s="294">
        <f t="shared" si="74"/>
        <v>-15053820.460000001</v>
      </c>
      <c r="GD150" s="294">
        <f t="shared" si="74"/>
        <v>-7658703.0399999991</v>
      </c>
      <c r="GE150" s="294">
        <f t="shared" si="74"/>
        <v>-191277601.83999997</v>
      </c>
      <c r="GF150" s="294">
        <f t="shared" si="74"/>
        <v>-8518345.7700000014</v>
      </c>
      <c r="GG150" s="294">
        <f t="shared" si="74"/>
        <v>-4914010.7399999993</v>
      </c>
      <c r="GH150" s="294">
        <f t="shared" si="74"/>
        <v>-57601364.160000004</v>
      </c>
      <c r="GI150" s="294">
        <f t="shared" si="74"/>
        <v>-18221828.329999998</v>
      </c>
      <c r="GJ150" s="294">
        <f t="shared" si="74"/>
        <v>-9057675.4199999999</v>
      </c>
      <c r="GK150" s="294">
        <f t="shared" si="74"/>
        <v>-14434501.240000004</v>
      </c>
      <c r="GL150" s="294">
        <f t="shared" si="74"/>
        <v>-24354624.419999998</v>
      </c>
      <c r="GM150" s="294">
        <f t="shared" si="74"/>
        <v>-8786620.6999999993</v>
      </c>
      <c r="GN150" s="294">
        <f t="shared" si="74"/>
        <v>-9049673.2200000007</v>
      </c>
      <c r="GO150" s="294">
        <f t="shared" ref="GO150:IZ150" si="75">GO149</f>
        <v>-7460201.8599999994</v>
      </c>
      <c r="GP150" s="294">
        <f t="shared" si="75"/>
        <v>-7082924.9200000009</v>
      </c>
      <c r="GQ150" s="294">
        <f t="shared" si="75"/>
        <v>-153947850.47999999</v>
      </c>
      <c r="GR150" s="294">
        <f t="shared" si="75"/>
        <v>-7836153.5600000005</v>
      </c>
      <c r="GS150" s="294">
        <f t="shared" si="75"/>
        <v>-11690462.049999999</v>
      </c>
      <c r="GT150" s="294">
        <f t="shared" si="75"/>
        <v>-24068785.050000001</v>
      </c>
      <c r="GU150" s="294">
        <f t="shared" si="75"/>
        <v>-3073460.4400000004</v>
      </c>
      <c r="GV150" s="294">
        <f t="shared" si="75"/>
        <v>-13960913.57</v>
      </c>
      <c r="GW150" s="294">
        <f t="shared" si="75"/>
        <v>-13568776.950000001</v>
      </c>
      <c r="GX150" s="294">
        <f t="shared" si="75"/>
        <v>-11822974.840000002</v>
      </c>
      <c r="GY150" s="294">
        <f t="shared" si="75"/>
        <v>-138571884.14999998</v>
      </c>
      <c r="GZ150" s="294">
        <f t="shared" si="75"/>
        <v>-6583540.8799999999</v>
      </c>
      <c r="HA150" s="294">
        <f t="shared" si="75"/>
        <v>-36131286.910000004</v>
      </c>
      <c r="HB150" s="294">
        <f t="shared" si="75"/>
        <v>-29876727.93</v>
      </c>
      <c r="HC150" s="294">
        <f t="shared" si="75"/>
        <v>-636513308.31000006</v>
      </c>
      <c r="HD150" s="294">
        <f t="shared" si="75"/>
        <v>-163363913.69000006</v>
      </c>
      <c r="HE150" s="294">
        <f t="shared" si="75"/>
        <v>-83317331.879999995</v>
      </c>
      <c r="HF150" s="294">
        <f t="shared" si="75"/>
        <v>-90269295.080000028</v>
      </c>
      <c r="HG150" s="294">
        <f t="shared" si="75"/>
        <v>-45603374.820000008</v>
      </c>
      <c r="HH150" s="294">
        <f t="shared" si="75"/>
        <v>-59801066.960000001</v>
      </c>
      <c r="HI150" s="294">
        <f t="shared" si="75"/>
        <v>-31771126.739999998</v>
      </c>
      <c r="HJ150" s="294">
        <f t="shared" si="75"/>
        <v>-337227592.67000008</v>
      </c>
      <c r="HK150" s="294">
        <f t="shared" si="75"/>
        <v>-69923654.889999986</v>
      </c>
      <c r="HL150" s="294">
        <f t="shared" si="75"/>
        <v>-105630433.37</v>
      </c>
      <c r="HM150" s="294">
        <f t="shared" si="75"/>
        <v>-50471931.18</v>
      </c>
      <c r="HN150" s="294">
        <f t="shared" si="75"/>
        <v>-30826040.620000005</v>
      </c>
      <c r="HO150" s="294">
        <f t="shared" si="75"/>
        <v>-35309569.93</v>
      </c>
      <c r="HP150" s="294">
        <f t="shared" si="75"/>
        <v>-50648468.070000008</v>
      </c>
      <c r="HQ150" s="294">
        <f t="shared" si="75"/>
        <v>-42627033.199999996</v>
      </c>
      <c r="HR150" s="294">
        <f t="shared" si="75"/>
        <v>-372542425.43910003</v>
      </c>
      <c r="HS150" s="294">
        <f t="shared" si="75"/>
        <v>-157061688.41000006</v>
      </c>
      <c r="HT150" s="294">
        <f t="shared" si="75"/>
        <v>-24778481.27</v>
      </c>
      <c r="HU150" s="294">
        <f t="shared" si="75"/>
        <v>-14449885.610000001</v>
      </c>
      <c r="HV150" s="294">
        <f t="shared" si="75"/>
        <v>-26155620.820000004</v>
      </c>
      <c r="HW150" s="294">
        <f t="shared" si="75"/>
        <v>-20992151.339999996</v>
      </c>
      <c r="HX150" s="294">
        <f t="shared" si="75"/>
        <v>-61278321.779999994</v>
      </c>
      <c r="HY150" s="294">
        <f t="shared" si="75"/>
        <v>-32968846.440000001</v>
      </c>
      <c r="HZ150" s="294">
        <f t="shared" si="75"/>
        <v>-27113316.09</v>
      </c>
      <c r="IA150" s="294">
        <f t="shared" si="75"/>
        <v>-18332069.010000002</v>
      </c>
      <c r="IB150" s="294">
        <f t="shared" si="75"/>
        <v>-15600602.190000001</v>
      </c>
      <c r="IC150" s="294">
        <f t="shared" si="75"/>
        <v>-26576587.789999999</v>
      </c>
      <c r="ID150" s="294">
        <f t="shared" si="75"/>
        <v>-7724749.330000001</v>
      </c>
      <c r="IE150" s="294">
        <f t="shared" si="75"/>
        <v>-20609607.559999999</v>
      </c>
      <c r="IF150" s="294">
        <f t="shared" si="75"/>
        <v>-12705600.720000001</v>
      </c>
      <c r="IG150" s="294">
        <f t="shared" si="75"/>
        <v>-9107462.6799999997</v>
      </c>
      <c r="IH150" s="294">
        <f t="shared" si="75"/>
        <v>-325345165.01000005</v>
      </c>
      <c r="II150" s="294">
        <f t="shared" si="75"/>
        <v>-46463208.86999999</v>
      </c>
      <c r="IJ150" s="294">
        <f t="shared" si="75"/>
        <v>-18822059.629999999</v>
      </c>
      <c r="IK150" s="294">
        <f t="shared" si="75"/>
        <v>-73761444.030000001</v>
      </c>
      <c r="IL150" s="294">
        <f t="shared" si="75"/>
        <v>-107907259.50000001</v>
      </c>
      <c r="IM150" s="294">
        <f t="shared" si="75"/>
        <v>-37366466.289999999</v>
      </c>
      <c r="IN150" s="294">
        <f t="shared" si="75"/>
        <v>-11596101.220000003</v>
      </c>
      <c r="IO150" s="294">
        <f t="shared" si="75"/>
        <v>-14421699.869999999</v>
      </c>
      <c r="IP150" s="294">
        <f t="shared" si="75"/>
        <v>-16336943.26</v>
      </c>
      <c r="IQ150" s="294">
        <f t="shared" si="75"/>
        <v>-26319265.580000002</v>
      </c>
      <c r="IR150" s="294">
        <f t="shared" si="75"/>
        <v>-18801293.420000002</v>
      </c>
      <c r="IS150" s="294">
        <f t="shared" si="75"/>
        <v>-494028889.00000012</v>
      </c>
      <c r="IT150" s="294">
        <f t="shared" si="75"/>
        <v>-355822434.49000001</v>
      </c>
      <c r="IU150" s="294">
        <f t="shared" si="75"/>
        <v>-12530279.15</v>
      </c>
      <c r="IV150" s="294">
        <f t="shared" si="75"/>
        <v>-33812533.530000001</v>
      </c>
      <c r="IW150" s="294">
        <f t="shared" si="75"/>
        <v>-19870406.449999999</v>
      </c>
      <c r="IX150" s="294">
        <f t="shared" si="75"/>
        <v>-10054793.51</v>
      </c>
      <c r="IY150" s="294">
        <f t="shared" si="75"/>
        <v>-21899364.860000003</v>
      </c>
      <c r="IZ150" s="294">
        <f t="shared" si="75"/>
        <v>-5589827.54</v>
      </c>
      <c r="JA150" s="294">
        <f t="shared" ref="JA150:LL150" si="76">JA149</f>
        <v>-12906189.52</v>
      </c>
      <c r="JB150" s="294">
        <f t="shared" si="76"/>
        <v>-20948349.280000001</v>
      </c>
      <c r="JC150" s="294">
        <f t="shared" si="76"/>
        <v>-48069386.909999996</v>
      </c>
      <c r="JD150" s="294">
        <f t="shared" si="76"/>
        <v>-16855151.680000003</v>
      </c>
      <c r="JE150" s="294">
        <f t="shared" si="76"/>
        <v>-64616471.930000007</v>
      </c>
      <c r="JF150" s="294">
        <f t="shared" si="76"/>
        <v>-73828448.930000007</v>
      </c>
      <c r="JG150" s="294">
        <f t="shared" si="76"/>
        <v>-25110206.430000003</v>
      </c>
      <c r="JH150" s="294">
        <f t="shared" si="76"/>
        <v>-20027897.670000002</v>
      </c>
      <c r="JI150" s="294">
        <f t="shared" si="76"/>
        <v>-15858947.949999997</v>
      </c>
      <c r="JJ150" s="294">
        <f t="shared" si="76"/>
        <v>-9737130.2100000009</v>
      </c>
      <c r="JK150" s="294">
        <f t="shared" si="76"/>
        <v>-282315443.58999997</v>
      </c>
      <c r="JL150" s="294">
        <f t="shared" si="76"/>
        <v>-23308388.029999997</v>
      </c>
      <c r="JM150" s="294">
        <f t="shared" si="76"/>
        <v>-32184933.350000005</v>
      </c>
      <c r="JN150" s="294">
        <f t="shared" si="76"/>
        <v>-82512819.120000005</v>
      </c>
      <c r="JO150" s="294">
        <f t="shared" si="76"/>
        <v>-34253636.090000004</v>
      </c>
      <c r="JP150" s="294">
        <f t="shared" si="76"/>
        <v>-58269871.149999984</v>
      </c>
      <c r="JQ150" s="294">
        <f t="shared" si="76"/>
        <v>-18584716.5</v>
      </c>
      <c r="JR150" s="294">
        <f t="shared" si="76"/>
        <v>-232901235.74000001</v>
      </c>
      <c r="JS150" s="294">
        <f t="shared" si="76"/>
        <v>-145640672.85000002</v>
      </c>
      <c r="JT150" s="294">
        <f t="shared" si="76"/>
        <v>-16197490.089999996</v>
      </c>
      <c r="JU150" s="294">
        <f t="shared" si="76"/>
        <v>-7280031.4299999997</v>
      </c>
      <c r="JV150" s="294">
        <f t="shared" si="76"/>
        <v>-16814441.370000001</v>
      </c>
      <c r="JW150" s="294">
        <f t="shared" si="76"/>
        <v>-4978236.3899999997</v>
      </c>
      <c r="JX150" s="294">
        <f t="shared" si="76"/>
        <v>-67842077.109999999</v>
      </c>
      <c r="JY150" s="294">
        <f t="shared" si="76"/>
        <v>-23533483.729999997</v>
      </c>
      <c r="JZ150" s="294">
        <f t="shared" si="76"/>
        <v>-18421725.619999997</v>
      </c>
      <c r="KA150" s="294">
        <f t="shared" si="76"/>
        <v>-18476759.530000001</v>
      </c>
      <c r="KB150" s="294">
        <f t="shared" si="76"/>
        <v>-12007314.470000001</v>
      </c>
      <c r="KC150" s="294">
        <f t="shared" si="76"/>
        <v>-15016249.620000001</v>
      </c>
      <c r="KD150" s="294">
        <f t="shared" si="76"/>
        <v>-9065765.8499999996</v>
      </c>
      <c r="KE150" s="294">
        <f t="shared" si="76"/>
        <v>-3044163.9299999997</v>
      </c>
      <c r="KF150" s="294">
        <f t="shared" si="76"/>
        <v>-7631728.2100000009</v>
      </c>
      <c r="KG150" s="294">
        <f t="shared" si="76"/>
        <v>-9537427.7699999996</v>
      </c>
      <c r="KH150" s="294">
        <f t="shared" si="76"/>
        <v>-663334143.50999999</v>
      </c>
      <c r="KI150" s="294">
        <f t="shared" si="76"/>
        <v>-62839634.900000006</v>
      </c>
      <c r="KJ150" s="294">
        <f t="shared" si="76"/>
        <v>-25267431.549999997</v>
      </c>
      <c r="KK150" s="294">
        <f t="shared" si="76"/>
        <v>-23766510.590000004</v>
      </c>
      <c r="KL150" s="294">
        <f t="shared" si="76"/>
        <v>-12073528.919</v>
      </c>
      <c r="KM150" s="294">
        <f t="shared" si="76"/>
        <v>-25000994.639999997</v>
      </c>
      <c r="KN150" s="294">
        <f t="shared" si="76"/>
        <v>-84267623.290000007</v>
      </c>
      <c r="KO150" s="294">
        <f t="shared" si="76"/>
        <v>-14044117.41</v>
      </c>
      <c r="KP150" s="294">
        <f t="shared" si="76"/>
        <v>-16600917.629999999</v>
      </c>
      <c r="KQ150" s="294">
        <f t="shared" si="76"/>
        <v>-202435093.23000002</v>
      </c>
      <c r="KR150" s="294">
        <f t="shared" si="76"/>
        <v>-24068446.420000002</v>
      </c>
      <c r="KS150" s="294">
        <f t="shared" si="76"/>
        <v>-25201580.579999998</v>
      </c>
      <c r="KT150" s="294">
        <f t="shared" si="76"/>
        <v>-103517272.72</v>
      </c>
      <c r="KU150" s="294">
        <f t="shared" si="76"/>
        <v>-28682914.289999999</v>
      </c>
      <c r="KV150" s="294">
        <f t="shared" si="76"/>
        <v>-32149238.210000001</v>
      </c>
      <c r="KW150" s="294">
        <f t="shared" si="76"/>
        <v>-217521726.46000004</v>
      </c>
      <c r="KX150" s="294">
        <f t="shared" si="76"/>
        <v>-27393691.219999999</v>
      </c>
      <c r="KY150" s="294">
        <f t="shared" si="76"/>
        <v>-282575412.89999992</v>
      </c>
      <c r="KZ150" s="294">
        <f t="shared" si="76"/>
        <v>-16768265.5</v>
      </c>
      <c r="LA150" s="294">
        <f t="shared" si="76"/>
        <v>-10376918.51</v>
      </c>
      <c r="LB150" s="294">
        <f t="shared" si="76"/>
        <v>-28512289.210000001</v>
      </c>
      <c r="LC150" s="294">
        <f t="shared" si="76"/>
        <v>-35967345.120000005</v>
      </c>
      <c r="LD150" s="294">
        <f t="shared" si="76"/>
        <v>-23059663.16</v>
      </c>
      <c r="LE150" s="294">
        <f t="shared" si="76"/>
        <v>-19440093.920000002</v>
      </c>
      <c r="LF150" s="294">
        <f t="shared" si="76"/>
        <v>-20221812.109999996</v>
      </c>
      <c r="LG150" s="294">
        <f t="shared" si="76"/>
        <v>-660640826.91999972</v>
      </c>
      <c r="LH150" s="294">
        <f t="shared" si="76"/>
        <v>-152355512.68000001</v>
      </c>
      <c r="LI150" s="294">
        <f t="shared" si="76"/>
        <v>-72221609.469999999</v>
      </c>
      <c r="LJ150" s="294">
        <f t="shared" si="76"/>
        <v>-132172709.28999999</v>
      </c>
      <c r="LK150" s="294">
        <f t="shared" si="76"/>
        <v>-31979155.309999987</v>
      </c>
      <c r="LL150" s="294">
        <f t="shared" si="76"/>
        <v>-26014182.919999998</v>
      </c>
      <c r="LM150" s="294">
        <f t="shared" ref="LM150:NX150" si="77">LM149</f>
        <v>-12517074.41</v>
      </c>
      <c r="LN150" s="294">
        <f t="shared" si="77"/>
        <v>-36057317.640000001</v>
      </c>
      <c r="LO150" s="294">
        <f t="shared" si="77"/>
        <v>-17339408.350000001</v>
      </c>
      <c r="LP150" s="294">
        <f t="shared" si="77"/>
        <v>-41814034.120000005</v>
      </c>
      <c r="LQ150" s="294">
        <f t="shared" si="77"/>
        <v>-9332852.8099999987</v>
      </c>
      <c r="LR150" s="294">
        <f t="shared" si="77"/>
        <v>-194435105.79999998</v>
      </c>
      <c r="LS150" s="294">
        <f t="shared" si="77"/>
        <v>-20781837.120000001</v>
      </c>
      <c r="LT150" s="294">
        <f t="shared" si="77"/>
        <v>-10877775.529999999</v>
      </c>
      <c r="LU150" s="294">
        <f t="shared" si="77"/>
        <v>-439697497.50999999</v>
      </c>
      <c r="LV150" s="294">
        <f t="shared" si="77"/>
        <v>-166718225.14000008</v>
      </c>
      <c r="LW150" s="294">
        <f t="shared" si="77"/>
        <v>-479052820.83000004</v>
      </c>
      <c r="LX150" s="294">
        <f t="shared" si="77"/>
        <v>-118623339.56999998</v>
      </c>
      <c r="LY150" s="294">
        <f t="shared" si="77"/>
        <v>-42325812.600000001</v>
      </c>
      <c r="LZ150" s="294">
        <f t="shared" si="77"/>
        <v>-61187171.56000001</v>
      </c>
      <c r="MA150" s="294">
        <f t="shared" si="77"/>
        <v>-42922413.260000005</v>
      </c>
      <c r="MB150" s="294">
        <f t="shared" si="77"/>
        <v>-32632078.960000001</v>
      </c>
      <c r="MC150" s="294">
        <f t="shared" si="77"/>
        <v>-45297444.969999991</v>
      </c>
      <c r="MD150" s="294">
        <f t="shared" si="77"/>
        <v>-35445761.100000001</v>
      </c>
      <c r="ME150" s="294">
        <f t="shared" si="77"/>
        <v>-98334517.450000003</v>
      </c>
      <c r="MF150" s="294">
        <f t="shared" si="77"/>
        <v>-27097700.900000002</v>
      </c>
      <c r="MG150" s="294">
        <f t="shared" si="77"/>
        <v>-513834916.62</v>
      </c>
      <c r="MH150" s="294">
        <f t="shared" si="77"/>
        <v>-17488251.050000001</v>
      </c>
      <c r="MI150" s="294">
        <f t="shared" si="77"/>
        <v>-10239344.279999999</v>
      </c>
      <c r="MJ150" s="294">
        <f t="shared" si="77"/>
        <v>-5335949.8500000006</v>
      </c>
      <c r="MK150" s="294">
        <f t="shared" si="77"/>
        <v>-6368437.6500000004</v>
      </c>
      <c r="ML150" s="294">
        <f t="shared" si="77"/>
        <v>-14861374.109999999</v>
      </c>
      <c r="MM150" s="294">
        <f t="shared" si="77"/>
        <v>-18755458.459999997</v>
      </c>
      <c r="MN150" s="294">
        <f t="shared" si="77"/>
        <v>-9540939.3900000006</v>
      </c>
      <c r="MO150" s="294">
        <f t="shared" si="77"/>
        <v>-30714299.990000002</v>
      </c>
      <c r="MP150" s="294">
        <f t="shared" si="77"/>
        <v>-14532490.039999999</v>
      </c>
      <c r="MQ150" s="294">
        <f t="shared" si="77"/>
        <v>-15062521.269999998</v>
      </c>
      <c r="MR150" s="294">
        <f t="shared" si="77"/>
        <v>-10933681.620000001</v>
      </c>
      <c r="MS150" s="294">
        <f t="shared" si="77"/>
        <v>-358572248.18000001</v>
      </c>
      <c r="MT150" s="294">
        <f t="shared" si="77"/>
        <v>-27225503.390000001</v>
      </c>
      <c r="MU150" s="294">
        <f t="shared" si="77"/>
        <v>-34021763.68</v>
      </c>
      <c r="MV150" s="294">
        <f t="shared" si="77"/>
        <v>-42383345.790000007</v>
      </c>
      <c r="MW150" s="294">
        <f t="shared" si="77"/>
        <v>-59950524.890000001</v>
      </c>
      <c r="MX150" s="294">
        <f t="shared" si="77"/>
        <v>-24414062.23</v>
      </c>
      <c r="MY150" s="294">
        <f t="shared" si="77"/>
        <v>-63375935.709199995</v>
      </c>
      <c r="MZ150" s="294">
        <f t="shared" si="77"/>
        <v>-62033932.210000001</v>
      </c>
      <c r="NA150" s="294">
        <f t="shared" si="77"/>
        <v>-37484079.829999991</v>
      </c>
      <c r="NB150" s="294">
        <f t="shared" si="77"/>
        <v>-15571242.479999999</v>
      </c>
      <c r="NC150" s="294">
        <f t="shared" si="77"/>
        <v>-5657707.6599999983</v>
      </c>
      <c r="ND150" s="294">
        <f t="shared" si="77"/>
        <v>-765655302.94000006</v>
      </c>
      <c r="NE150" s="294">
        <f t="shared" si="77"/>
        <v>-56421842.530000009</v>
      </c>
      <c r="NF150" s="294">
        <f t="shared" si="77"/>
        <v>-16779306.43</v>
      </c>
      <c r="NG150" s="294">
        <f t="shared" si="77"/>
        <v>-365031167.20000011</v>
      </c>
      <c r="NH150" s="294">
        <f t="shared" si="77"/>
        <v>-24359767.720000003</v>
      </c>
      <c r="NI150" s="294">
        <f t="shared" si="77"/>
        <v>-45573734.32</v>
      </c>
      <c r="NJ150" s="294">
        <f t="shared" si="77"/>
        <v>-156640588.27000004</v>
      </c>
      <c r="NK150" s="294">
        <f t="shared" si="77"/>
        <v>-164086168.89999998</v>
      </c>
      <c r="NL150" s="294">
        <f t="shared" si="77"/>
        <v>-4084528.63</v>
      </c>
      <c r="NM150" s="294">
        <f t="shared" si="77"/>
        <v>-57606238.159999996</v>
      </c>
      <c r="NN150" s="294">
        <f t="shared" si="77"/>
        <v>-20332020.219999999</v>
      </c>
      <c r="NO150" s="294">
        <f t="shared" si="77"/>
        <v>-19168195.771000002</v>
      </c>
      <c r="NP150" s="294">
        <f t="shared" si="77"/>
        <v>-91409801.910000011</v>
      </c>
      <c r="NQ150" s="294">
        <f t="shared" si="77"/>
        <v>-8818208.879999999</v>
      </c>
      <c r="NR150" s="294">
        <f t="shared" si="77"/>
        <v>-15378273.069999998</v>
      </c>
      <c r="NS150" s="294">
        <f t="shared" si="77"/>
        <v>-7549836.5600000005</v>
      </c>
      <c r="NT150" s="294">
        <f t="shared" si="77"/>
        <v>-5461062.9299999997</v>
      </c>
      <c r="NU150" s="294">
        <f t="shared" si="77"/>
        <v>-2375392.1399999997</v>
      </c>
      <c r="NV150" s="294">
        <f t="shared" si="77"/>
        <v>-4173113</v>
      </c>
      <c r="NW150" s="294">
        <f t="shared" si="77"/>
        <v>-410318074.67999995</v>
      </c>
      <c r="NX150" s="294">
        <f t="shared" si="77"/>
        <v>-182546050.41</v>
      </c>
      <c r="NY150" s="294">
        <f t="shared" ref="NY150:QJ150" si="78">NY149</f>
        <v>-23658637.529999997</v>
      </c>
      <c r="NZ150" s="294">
        <f t="shared" si="78"/>
        <v>-22587119.739999995</v>
      </c>
      <c r="OA150" s="294">
        <f t="shared" si="78"/>
        <v>-17596846.129999999</v>
      </c>
      <c r="OB150" s="294">
        <f t="shared" si="78"/>
        <v>-41454747.490000002</v>
      </c>
      <c r="OC150" s="294">
        <f t="shared" si="78"/>
        <v>-19801008.419999998</v>
      </c>
      <c r="OD150" s="294">
        <f t="shared" si="78"/>
        <v>-384052399.90999997</v>
      </c>
      <c r="OE150" s="294">
        <f t="shared" si="78"/>
        <v>-137429061.90000001</v>
      </c>
      <c r="OF150" s="294">
        <f t="shared" si="78"/>
        <v>-29187258.949999996</v>
      </c>
      <c r="OG150" s="294">
        <f t="shared" si="78"/>
        <v>-112979839.71000002</v>
      </c>
      <c r="OH150" s="294">
        <f t="shared" si="78"/>
        <v>-33812587.059999995</v>
      </c>
      <c r="OI150" s="294">
        <f t="shared" si="78"/>
        <v>-33597499.989999995</v>
      </c>
      <c r="OJ150" s="294">
        <f t="shared" si="78"/>
        <v>-91749222.829999998</v>
      </c>
      <c r="OK150" s="294">
        <f t="shared" si="78"/>
        <v>-15397487.469999997</v>
      </c>
      <c r="OL150" s="294">
        <f t="shared" si="78"/>
        <v>-41390936.410000004</v>
      </c>
      <c r="OM150" s="294">
        <f t="shared" si="78"/>
        <v>-334235881.66000003</v>
      </c>
      <c r="ON150" s="294">
        <f t="shared" si="78"/>
        <v>-95472988.670000017</v>
      </c>
      <c r="OO150" s="294">
        <f t="shared" si="78"/>
        <v>-242981904.56999999</v>
      </c>
      <c r="OP150" s="294">
        <f t="shared" si="78"/>
        <v>-44986492.290000007</v>
      </c>
      <c r="OQ150" s="294">
        <f t="shared" si="78"/>
        <v>-51840235.170000002</v>
      </c>
      <c r="OR150" s="294">
        <f t="shared" si="78"/>
        <v>-33272711.27</v>
      </c>
      <c r="OS150" s="294">
        <f t="shared" si="78"/>
        <v>-158028902.82000002</v>
      </c>
      <c r="OT150" s="294">
        <f t="shared" si="78"/>
        <v>-18045965.780000005</v>
      </c>
      <c r="OU150" s="294">
        <f t="shared" si="78"/>
        <v>-18892421.210000001</v>
      </c>
      <c r="OV150" s="294">
        <f t="shared" si="78"/>
        <v>-13303128.599999998</v>
      </c>
      <c r="OW150" s="294">
        <f t="shared" si="78"/>
        <v>-19015159.980000004</v>
      </c>
      <c r="OX150" s="294">
        <f t="shared" si="78"/>
        <v>-82231330.199999988</v>
      </c>
      <c r="OY150" s="294">
        <f t="shared" si="78"/>
        <v>-16875638.969999999</v>
      </c>
      <c r="OZ150" s="294">
        <f t="shared" si="78"/>
        <v>-10501474.879999999</v>
      </c>
      <c r="PA150" s="294">
        <f t="shared" si="78"/>
        <v>-15163413.16</v>
      </c>
      <c r="PB150" s="294">
        <f t="shared" si="78"/>
        <v>-245246142.67000002</v>
      </c>
      <c r="PC150" s="294">
        <f t="shared" si="78"/>
        <v>-8433547.2300000004</v>
      </c>
      <c r="PD150" s="294">
        <f t="shared" si="78"/>
        <v>-58280986.830000006</v>
      </c>
      <c r="PE150" s="294">
        <f t="shared" si="78"/>
        <v>-10140429.140000001</v>
      </c>
      <c r="PF150" s="294">
        <f t="shared" si="78"/>
        <v>-14126009.680000002</v>
      </c>
      <c r="PG150" s="294">
        <f t="shared" si="78"/>
        <v>-42897236.140000001</v>
      </c>
      <c r="PH150" s="294">
        <f t="shared" si="78"/>
        <v>-17617571.350000001</v>
      </c>
      <c r="PI150" s="294">
        <f t="shared" si="78"/>
        <v>-17117404.850000001</v>
      </c>
      <c r="PJ150" s="294">
        <f t="shared" si="78"/>
        <v>-23531739.41</v>
      </c>
      <c r="PK150" s="294">
        <f t="shared" si="78"/>
        <v>-19642577.010000005</v>
      </c>
      <c r="PL150" s="294">
        <f t="shared" si="78"/>
        <v>-14101493.819999998</v>
      </c>
      <c r="PM150" s="294">
        <f t="shared" si="78"/>
        <v>-37502488.730000004</v>
      </c>
      <c r="PN150" s="294">
        <f t="shared" si="78"/>
        <v>-15106046.490000002</v>
      </c>
      <c r="PO150" s="294">
        <f t="shared" si="78"/>
        <v>-74292867.360000014</v>
      </c>
      <c r="PP150" s="294">
        <f t="shared" si="78"/>
        <v>-11545850.900000002</v>
      </c>
      <c r="PQ150" s="294">
        <f t="shared" si="78"/>
        <v>-11278519.119999999</v>
      </c>
      <c r="PR150" s="294">
        <f t="shared" si="78"/>
        <v>-12471128.960000001</v>
      </c>
      <c r="PS150" s="294">
        <f t="shared" si="78"/>
        <v>-7392356.1600000001</v>
      </c>
      <c r="PT150" s="294">
        <f t="shared" si="78"/>
        <v>-813174653.00000012</v>
      </c>
      <c r="PU150" s="294">
        <f t="shared" si="78"/>
        <v>-40773317.340000011</v>
      </c>
      <c r="PV150" s="294">
        <f t="shared" si="78"/>
        <v>-20627658.720000003</v>
      </c>
      <c r="PW150" s="294">
        <f t="shared" si="78"/>
        <v>-12280060.939999999</v>
      </c>
      <c r="PX150" s="294">
        <f t="shared" si="78"/>
        <v>-188477201.03999996</v>
      </c>
      <c r="PY150" s="294">
        <f t="shared" si="78"/>
        <v>-36069119.099999994</v>
      </c>
      <c r="PZ150" s="294">
        <f t="shared" si="78"/>
        <v>-67913187.86999999</v>
      </c>
      <c r="QA150" s="294">
        <f t="shared" si="78"/>
        <v>-16756298.369999999</v>
      </c>
      <c r="QB150" s="294">
        <f t="shared" si="78"/>
        <v>-67233199.939999998</v>
      </c>
      <c r="QC150" s="294">
        <f t="shared" si="78"/>
        <v>-8910221.4100000001</v>
      </c>
      <c r="QD150" s="294">
        <f t="shared" si="78"/>
        <v>-56240259.410000004</v>
      </c>
      <c r="QE150" s="294">
        <f t="shared" si="78"/>
        <v>-23806616.710000005</v>
      </c>
      <c r="QF150" s="294">
        <f t="shared" si="78"/>
        <v>-11196297.52</v>
      </c>
      <c r="QG150" s="294">
        <f t="shared" si="78"/>
        <v>-18252158.82</v>
      </c>
      <c r="QH150" s="294">
        <f t="shared" si="78"/>
        <v>-41637012.020000011</v>
      </c>
      <c r="QI150" s="294">
        <f t="shared" si="78"/>
        <v>-17818082.199999999</v>
      </c>
      <c r="QJ150" s="294">
        <f t="shared" si="78"/>
        <v>-27213203.489999991</v>
      </c>
      <c r="QK150" s="294">
        <f t="shared" ref="QK150:SV150" si="79">QK149</f>
        <v>-24138568.659999996</v>
      </c>
      <c r="QL150" s="294">
        <f t="shared" si="79"/>
        <v>-17767890.029999997</v>
      </c>
      <c r="QM150" s="294">
        <f t="shared" si="79"/>
        <v>-69224636.499999985</v>
      </c>
      <c r="QN150" s="294">
        <f t="shared" si="79"/>
        <v>-71222835.469999999</v>
      </c>
      <c r="QO150" s="294">
        <f t="shared" si="79"/>
        <v>-16240139.650000004</v>
      </c>
      <c r="QP150" s="294">
        <f t="shared" si="79"/>
        <v>-5060823.1000000006</v>
      </c>
      <c r="QQ150" s="294">
        <f t="shared" si="79"/>
        <v>-10378642.880000001</v>
      </c>
      <c r="QR150" s="294">
        <f t="shared" si="79"/>
        <v>-4597725.0200000005</v>
      </c>
      <c r="QS150" s="294">
        <f t="shared" si="79"/>
        <v>-9616721.0000000019</v>
      </c>
      <c r="QT150" s="294">
        <f t="shared" si="79"/>
        <v>-280970271.11000001</v>
      </c>
      <c r="QU150" s="294">
        <f t="shared" si="79"/>
        <v>-8634939.2300000004</v>
      </c>
      <c r="QV150" s="294">
        <f t="shared" si="79"/>
        <v>-57249553.640000001</v>
      </c>
      <c r="QW150" s="294">
        <f t="shared" si="79"/>
        <v>-6584276.4299999997</v>
      </c>
      <c r="QX150" s="294">
        <f t="shared" si="79"/>
        <v>-13705827.66</v>
      </c>
      <c r="QY150" s="294">
        <f t="shared" si="79"/>
        <v>-57257311.969999991</v>
      </c>
      <c r="QZ150" s="294">
        <f t="shared" si="79"/>
        <v>-23815329.129999995</v>
      </c>
      <c r="RA150" s="294">
        <f t="shared" si="79"/>
        <v>-39070443.420000002</v>
      </c>
      <c r="RB150" s="294">
        <f t="shared" si="79"/>
        <v>-27724854.180000003</v>
      </c>
      <c r="RC150" s="294">
        <f t="shared" si="79"/>
        <v>-24022595.389999997</v>
      </c>
      <c r="RD150" s="294">
        <f t="shared" si="79"/>
        <v>-13752608.539999999</v>
      </c>
      <c r="RE150" s="294">
        <f t="shared" si="79"/>
        <v>-4990650.8499999996</v>
      </c>
      <c r="RF150" s="294">
        <f t="shared" si="79"/>
        <v>-12314215.570000002</v>
      </c>
      <c r="RG150" s="294">
        <f t="shared" si="79"/>
        <v>-446869241.46999991</v>
      </c>
      <c r="RH150" s="294">
        <f t="shared" si="79"/>
        <v>-81082568.639999986</v>
      </c>
      <c r="RI150" s="294">
        <f t="shared" si="79"/>
        <v>-22115940.310000002</v>
      </c>
      <c r="RJ150" s="294">
        <f t="shared" si="79"/>
        <v>-22406335.910000004</v>
      </c>
      <c r="RK150" s="294">
        <f t="shared" si="79"/>
        <v>-35229340.389999993</v>
      </c>
      <c r="RL150" s="294">
        <f t="shared" si="79"/>
        <v>-62038779.550000012</v>
      </c>
      <c r="RM150" s="294">
        <f t="shared" si="79"/>
        <v>-117654512.02000001</v>
      </c>
      <c r="RN150" s="294">
        <f t="shared" si="79"/>
        <v>-19037023.529999997</v>
      </c>
      <c r="RO150" s="294">
        <f t="shared" si="79"/>
        <v>-20877004.219999999</v>
      </c>
      <c r="RP150" s="294">
        <f t="shared" si="79"/>
        <v>-68484915.819999993</v>
      </c>
      <c r="RQ150" s="294">
        <f t="shared" si="79"/>
        <v>-90568555.460000008</v>
      </c>
      <c r="RR150" s="294">
        <f t="shared" si="79"/>
        <v>-26743875.220000003</v>
      </c>
      <c r="RS150" s="294">
        <f t="shared" si="79"/>
        <v>-20742898.890000001</v>
      </c>
      <c r="RT150" s="294">
        <f t="shared" si="79"/>
        <v>-32439249.469999999</v>
      </c>
      <c r="RU150" s="294">
        <f t="shared" si="79"/>
        <v>-16333326.83</v>
      </c>
      <c r="RV150" s="294">
        <f t="shared" si="79"/>
        <v>-17305910.780000001</v>
      </c>
      <c r="RW150" s="294">
        <f t="shared" si="79"/>
        <v>-24626281.700000007</v>
      </c>
      <c r="RX150" s="294">
        <f t="shared" si="79"/>
        <v>-17317339.16</v>
      </c>
      <c r="RY150" s="294">
        <f t="shared" si="79"/>
        <v>-11103246.159999998</v>
      </c>
      <c r="RZ150" s="294">
        <f t="shared" si="79"/>
        <v>-13978438.959999999</v>
      </c>
      <c r="SA150" s="294">
        <f t="shared" si="79"/>
        <v>-194493504.03000003</v>
      </c>
      <c r="SB150" s="294">
        <f t="shared" si="79"/>
        <v>-11675440.329999998</v>
      </c>
      <c r="SC150" s="294">
        <f t="shared" si="79"/>
        <v>-18423586.389999997</v>
      </c>
      <c r="SD150" s="294">
        <f t="shared" si="79"/>
        <v>-23575937.619999997</v>
      </c>
      <c r="SE150" s="294">
        <f t="shared" si="79"/>
        <v>-12478192.219999999</v>
      </c>
      <c r="SF150" s="294">
        <f t="shared" si="79"/>
        <v>-27398721.599999998</v>
      </c>
      <c r="SG150" s="294">
        <f t="shared" si="79"/>
        <v>-28819297.07</v>
      </c>
      <c r="SH150" s="294">
        <f t="shared" si="79"/>
        <v>-29625540.16</v>
      </c>
      <c r="SI150" s="294">
        <f t="shared" si="79"/>
        <v>-19098938.419999998</v>
      </c>
      <c r="SJ150" s="294">
        <f t="shared" si="79"/>
        <v>-13621060.100000001</v>
      </c>
      <c r="SK150" s="294">
        <f t="shared" si="79"/>
        <v>-86238978.070000008</v>
      </c>
      <c r="SL150" s="294">
        <f t="shared" si="79"/>
        <v>-7583787.5800000001</v>
      </c>
      <c r="SM150" s="294">
        <f t="shared" si="79"/>
        <v>-105075280.19</v>
      </c>
      <c r="SN150" s="294">
        <f t="shared" si="79"/>
        <v>-19744252.249999996</v>
      </c>
      <c r="SO150" s="294">
        <f t="shared" si="79"/>
        <v>-28019270.739999998</v>
      </c>
      <c r="SP150" s="294">
        <f t="shared" si="79"/>
        <v>-44452355.730000004</v>
      </c>
      <c r="SQ150" s="294">
        <f t="shared" si="79"/>
        <v>-13911197.08</v>
      </c>
      <c r="SR150" s="294">
        <f t="shared" si="79"/>
        <v>-8993334.1399999987</v>
      </c>
      <c r="SS150" s="294">
        <f t="shared" si="79"/>
        <v>-21959722.470000003</v>
      </c>
      <c r="ST150" s="294">
        <f t="shared" si="79"/>
        <v>-15734229.389999999</v>
      </c>
      <c r="SU150" s="294">
        <f t="shared" si="79"/>
        <v>-287229472.67000002</v>
      </c>
      <c r="SV150" s="294">
        <f t="shared" si="79"/>
        <v>-9887546.040000001</v>
      </c>
      <c r="SW150" s="294">
        <f t="shared" ref="SW150:VH150" si="80">SW149</f>
        <v>-22308143.559999999</v>
      </c>
      <c r="SX150" s="294">
        <f t="shared" si="80"/>
        <v>-22179195.609999999</v>
      </c>
      <c r="SY150" s="294">
        <f t="shared" si="80"/>
        <v>-4934518.78</v>
      </c>
      <c r="SZ150" s="294">
        <f t="shared" si="80"/>
        <v>-6161390.1699999999</v>
      </c>
      <c r="TA150" s="294">
        <f t="shared" si="80"/>
        <v>-4418789</v>
      </c>
      <c r="TB150" s="294">
        <f t="shared" si="80"/>
        <v>-64660083.089999996</v>
      </c>
      <c r="TC150" s="294">
        <f t="shared" si="80"/>
        <v>-13593458.98</v>
      </c>
      <c r="TD150" s="294">
        <f t="shared" si="80"/>
        <v>-13541744.979999999</v>
      </c>
      <c r="TE150" s="294">
        <f t="shared" si="80"/>
        <v>-11790626.349999998</v>
      </c>
      <c r="TF150" s="294">
        <f t="shared" si="80"/>
        <v>-35341995.450000003</v>
      </c>
      <c r="TG150" s="294">
        <f t="shared" si="80"/>
        <v>-9859121.4399999995</v>
      </c>
      <c r="TH150" s="294">
        <f t="shared" si="80"/>
        <v>-9012525.5299999993</v>
      </c>
      <c r="TI150" s="294">
        <f t="shared" si="80"/>
        <v>-637384252.69000006</v>
      </c>
      <c r="TJ150" s="294">
        <f t="shared" si="80"/>
        <v>-17835267.560000006</v>
      </c>
      <c r="TK150" s="294">
        <f t="shared" si="80"/>
        <v>-19753271.480000004</v>
      </c>
      <c r="TL150" s="294">
        <f t="shared" si="80"/>
        <v>-68329937.090000004</v>
      </c>
      <c r="TM150" s="294">
        <f t="shared" si="80"/>
        <v>-25252089.370000001</v>
      </c>
      <c r="TN150" s="294">
        <f t="shared" si="80"/>
        <v>-10556358.299999999</v>
      </c>
      <c r="TO150" s="294">
        <f t="shared" si="80"/>
        <v>-10524148.17</v>
      </c>
      <c r="TP150" s="294">
        <f t="shared" si="80"/>
        <v>-72029371.12999998</v>
      </c>
      <c r="TQ150" s="294">
        <f t="shared" si="80"/>
        <v>-14561884.32</v>
      </c>
      <c r="TR150" s="294">
        <f t="shared" si="80"/>
        <v>-35971791.989999995</v>
      </c>
      <c r="TS150" s="294">
        <f t="shared" si="80"/>
        <v>-37480071.909999996</v>
      </c>
      <c r="TT150" s="294">
        <f t="shared" si="80"/>
        <v>-15604717.470000001</v>
      </c>
      <c r="TU150" s="294">
        <f t="shared" si="80"/>
        <v>-10381459.27</v>
      </c>
      <c r="TV150" s="294">
        <f t="shared" si="80"/>
        <v>-20341833</v>
      </c>
      <c r="TW150" s="294">
        <f t="shared" si="80"/>
        <v>-26302540.040000003</v>
      </c>
      <c r="TX150" s="294">
        <f t="shared" si="80"/>
        <v>-7164548.3099999996</v>
      </c>
      <c r="TY150" s="294">
        <f t="shared" si="80"/>
        <v>-110646491.16999999</v>
      </c>
      <c r="TZ150" s="294">
        <f t="shared" si="80"/>
        <v>-6665999.71</v>
      </c>
      <c r="UA150" s="294">
        <f t="shared" si="80"/>
        <v>-150895276.86000001</v>
      </c>
      <c r="UB150" s="294">
        <f t="shared" si="80"/>
        <v>-63073772.599999994</v>
      </c>
      <c r="UC150" s="294">
        <f t="shared" si="80"/>
        <v>-28027773.669999998</v>
      </c>
      <c r="UD150" s="294">
        <f t="shared" si="80"/>
        <v>-21774467.34</v>
      </c>
      <c r="UE150" s="294">
        <f t="shared" si="80"/>
        <v>-264802083.41</v>
      </c>
      <c r="UF150" s="294">
        <f t="shared" si="80"/>
        <v>-12191640.579999998</v>
      </c>
      <c r="UG150" s="294">
        <f t="shared" si="80"/>
        <v>-15259016.200000001</v>
      </c>
      <c r="UH150" s="294">
        <f t="shared" si="80"/>
        <v>-28164130.59</v>
      </c>
      <c r="UI150" s="294">
        <f t="shared" si="80"/>
        <v>-17642622.890000004</v>
      </c>
      <c r="UJ150" s="294">
        <f t="shared" si="80"/>
        <v>-159812939.45000005</v>
      </c>
      <c r="UK150" s="294">
        <f t="shared" si="80"/>
        <v>-49867044.379999995</v>
      </c>
      <c r="UL150" s="294">
        <f t="shared" si="80"/>
        <v>-34922094.930000007</v>
      </c>
      <c r="UM150" s="294">
        <f t="shared" si="80"/>
        <v>-50452872.710000001</v>
      </c>
      <c r="UN150" s="294">
        <f t="shared" si="80"/>
        <v>-29709742.119999997</v>
      </c>
      <c r="UO150" s="294">
        <f t="shared" si="80"/>
        <v>-30752904.629999995</v>
      </c>
      <c r="UP150" s="294">
        <f t="shared" si="80"/>
        <v>-609573244.08999991</v>
      </c>
      <c r="UQ150" s="294">
        <f t="shared" si="80"/>
        <v>-40643894.829999991</v>
      </c>
      <c r="UR150" s="294">
        <f t="shared" si="80"/>
        <v>-29765191.170000002</v>
      </c>
      <c r="US150" s="294">
        <f t="shared" si="80"/>
        <v>-176959124.31999993</v>
      </c>
      <c r="UT150" s="294">
        <f t="shared" si="80"/>
        <v>-9539903.8999999985</v>
      </c>
      <c r="UU150" s="294">
        <f t="shared" si="80"/>
        <v>-24668699.350000001</v>
      </c>
      <c r="UV150" s="294">
        <f t="shared" si="80"/>
        <v>-92681483.609999985</v>
      </c>
      <c r="UW150" s="294">
        <f t="shared" si="80"/>
        <v>-14577206.149999999</v>
      </c>
      <c r="UX150" s="294">
        <f t="shared" si="80"/>
        <v>-21632345.940000001</v>
      </c>
      <c r="UY150" s="294">
        <f t="shared" si="80"/>
        <v>-22203314.719999999</v>
      </c>
      <c r="UZ150" s="294">
        <f t="shared" si="80"/>
        <v>-36469244.669999994</v>
      </c>
      <c r="VA150" s="294">
        <f t="shared" si="80"/>
        <v>-71535339.219999999</v>
      </c>
      <c r="VB150" s="294">
        <f t="shared" si="80"/>
        <v>-33399706.91</v>
      </c>
      <c r="VC150" s="294">
        <f t="shared" si="80"/>
        <v>-38537159.830000006</v>
      </c>
      <c r="VD150" s="294">
        <f t="shared" si="80"/>
        <v>-22796347.119999997</v>
      </c>
      <c r="VE150" s="294">
        <f t="shared" si="80"/>
        <v>-25198455.190000005</v>
      </c>
      <c r="VF150" s="294">
        <f t="shared" si="80"/>
        <v>-24980341.150000002</v>
      </c>
      <c r="VG150" s="294">
        <f t="shared" si="80"/>
        <v>-16649795.749999998</v>
      </c>
      <c r="VH150" s="294">
        <f t="shared" si="80"/>
        <v>-79052455.689999998</v>
      </c>
      <c r="VI150" s="294">
        <f t="shared" ref="VI150:XT150" si="81">VI149</f>
        <v>-17621804.050000001</v>
      </c>
      <c r="VJ150" s="294">
        <f t="shared" si="81"/>
        <v>-10372051.76</v>
      </c>
      <c r="VK150" s="294">
        <f t="shared" si="81"/>
        <v>-7861752.6100000003</v>
      </c>
      <c r="VL150" s="294">
        <f t="shared" si="81"/>
        <v>-410353791.69</v>
      </c>
      <c r="VM150" s="294">
        <f t="shared" si="81"/>
        <v>-22694445.990000002</v>
      </c>
      <c r="VN150" s="294">
        <f t="shared" si="81"/>
        <v>-29592864.620000005</v>
      </c>
      <c r="VO150" s="294">
        <f t="shared" si="81"/>
        <v>-52587178.38000001</v>
      </c>
      <c r="VP150" s="294">
        <f t="shared" si="81"/>
        <v>-69804342.579999998</v>
      </c>
      <c r="VQ150" s="294">
        <f t="shared" si="81"/>
        <v>-49118378.120000005</v>
      </c>
      <c r="VR150" s="294">
        <f t="shared" si="81"/>
        <v>-38573203.659999996</v>
      </c>
      <c r="VS150" s="294">
        <f t="shared" si="81"/>
        <v>-9678248.620000001</v>
      </c>
      <c r="VT150" s="294">
        <f t="shared" si="81"/>
        <v>-26006302.130000003</v>
      </c>
      <c r="VU150" s="294">
        <f t="shared" si="81"/>
        <v>-147825803.91</v>
      </c>
      <c r="VV150" s="294">
        <f t="shared" si="81"/>
        <v>-15457788.440000001</v>
      </c>
      <c r="VW150" s="294">
        <f t="shared" si="81"/>
        <v>-39805712.900000006</v>
      </c>
      <c r="VX150" s="294">
        <f t="shared" si="81"/>
        <v>-27963036.889999997</v>
      </c>
      <c r="VY150" s="294">
        <f t="shared" si="81"/>
        <v>-5919237.9499999993</v>
      </c>
      <c r="VZ150" s="294">
        <f t="shared" si="81"/>
        <v>-12651382.390000001</v>
      </c>
      <c r="WA150" s="294">
        <f t="shared" si="81"/>
        <v>-660295536.93000007</v>
      </c>
      <c r="WB150" s="294">
        <f t="shared" si="81"/>
        <v>-30531040.410000008</v>
      </c>
      <c r="WC150" s="294">
        <f t="shared" si="81"/>
        <v>-18416249.120000001</v>
      </c>
      <c r="WD150" s="294">
        <f t="shared" si="81"/>
        <v>-15430389.650000002</v>
      </c>
      <c r="WE150" s="294">
        <f t="shared" si="81"/>
        <v>-9804359.1199999992</v>
      </c>
      <c r="WF150" s="294">
        <f t="shared" si="81"/>
        <v>-27051026.170000006</v>
      </c>
      <c r="WG150" s="294">
        <f t="shared" si="81"/>
        <v>-48790881.199999996</v>
      </c>
      <c r="WH150" s="294">
        <f t="shared" si="81"/>
        <v>-32192836.740000002</v>
      </c>
      <c r="WI150" s="294">
        <f t="shared" si="81"/>
        <v>-21454792.109999996</v>
      </c>
      <c r="WJ150" s="294">
        <f t="shared" si="81"/>
        <v>-50807550.720000014</v>
      </c>
      <c r="WK150" s="294">
        <f t="shared" si="81"/>
        <v>-13813670.359999999</v>
      </c>
      <c r="WL150" s="294">
        <f t="shared" si="81"/>
        <v>-58151060.43999999</v>
      </c>
      <c r="WM150" s="294">
        <f t="shared" si="81"/>
        <v>-15801176.030000001</v>
      </c>
      <c r="WN150" s="294">
        <f t="shared" si="81"/>
        <v>-56047043.24000001</v>
      </c>
      <c r="WO150" s="294">
        <f t="shared" si="81"/>
        <v>-71937241.829999998</v>
      </c>
      <c r="WP150" s="294">
        <f t="shared" si="81"/>
        <v>-16772094.76</v>
      </c>
      <c r="WQ150" s="294">
        <f t="shared" si="81"/>
        <v>-27228886.759999998</v>
      </c>
      <c r="WR150" s="294">
        <f t="shared" si="81"/>
        <v>-32200653.210000001</v>
      </c>
      <c r="WS150" s="294">
        <f t="shared" si="81"/>
        <v>-10024725.820000002</v>
      </c>
      <c r="WT150" s="294">
        <f t="shared" si="81"/>
        <v>-42327427.709999993</v>
      </c>
      <c r="WU150" s="294">
        <f t="shared" si="81"/>
        <v>-259839342.39000002</v>
      </c>
      <c r="WV150" s="294">
        <f t="shared" si="81"/>
        <v>-29597323.689999998</v>
      </c>
      <c r="WW150" s="294">
        <f t="shared" si="81"/>
        <v>-21120914.510000002</v>
      </c>
      <c r="WX150" s="294">
        <f t="shared" si="81"/>
        <v>-14456742.1</v>
      </c>
      <c r="WY150" s="294">
        <f t="shared" si="81"/>
        <v>-13515079.720000004</v>
      </c>
      <c r="WZ150" s="294">
        <f t="shared" si="81"/>
        <v>-19266040.789999999</v>
      </c>
      <c r="XA150" s="294">
        <f t="shared" si="81"/>
        <v>-8666091.3899999987</v>
      </c>
      <c r="XB150" s="294">
        <f t="shared" si="81"/>
        <v>-15717474.100000001</v>
      </c>
      <c r="XC150" s="294">
        <f t="shared" si="81"/>
        <v>-100838179.59999998</v>
      </c>
      <c r="XD150" s="294">
        <f t="shared" si="81"/>
        <v>-14851754.239999998</v>
      </c>
      <c r="XE150" s="294">
        <f t="shared" si="81"/>
        <v>-7387322.2700000014</v>
      </c>
      <c r="XF150" s="294">
        <f t="shared" si="81"/>
        <v>-7591449.2999999998</v>
      </c>
      <c r="XG150" s="294">
        <f t="shared" si="81"/>
        <v>-16917163.919999998</v>
      </c>
      <c r="XH150" s="294">
        <f t="shared" si="81"/>
        <v>-249461725.60999998</v>
      </c>
      <c r="XI150" s="294">
        <f t="shared" si="81"/>
        <v>-35796780.629999995</v>
      </c>
      <c r="XJ150" s="294">
        <f t="shared" si="81"/>
        <v>-42044721.530000001</v>
      </c>
      <c r="XK150" s="294">
        <f t="shared" si="81"/>
        <v>-166207825.80000004</v>
      </c>
      <c r="XL150" s="294">
        <f t="shared" si="81"/>
        <v>-19362225.930000003</v>
      </c>
      <c r="XM150" s="294">
        <f t="shared" si="81"/>
        <v>-19774057.560000002</v>
      </c>
      <c r="XN150" s="294">
        <f t="shared" si="81"/>
        <v>-72835714.370000005</v>
      </c>
      <c r="XO150" s="294">
        <f t="shared" si="81"/>
        <v>-21734092.149999999</v>
      </c>
      <c r="XP150" s="294">
        <f t="shared" si="81"/>
        <v>-22802899.849999998</v>
      </c>
      <c r="XQ150" s="294">
        <f t="shared" si="81"/>
        <v>-65753465.729999997</v>
      </c>
      <c r="XR150" s="294">
        <f t="shared" si="81"/>
        <v>-58267874.670000009</v>
      </c>
      <c r="XS150" s="294">
        <f t="shared" si="81"/>
        <v>-19387860.27</v>
      </c>
      <c r="XT150" s="294">
        <f t="shared" si="81"/>
        <v>-17929475.700000007</v>
      </c>
      <c r="XU150" s="294">
        <f t="shared" ref="XU150:AAF150" si="82">XU149</f>
        <v>-13188004.6</v>
      </c>
      <c r="XV150" s="294">
        <f t="shared" si="82"/>
        <v>-15694948.310000002</v>
      </c>
      <c r="XW150" s="294">
        <f t="shared" si="82"/>
        <v>-14605917.449999999</v>
      </c>
      <c r="XX150" s="294">
        <f t="shared" si="82"/>
        <v>-9265630.0900000017</v>
      </c>
      <c r="XY150" s="294">
        <f t="shared" si="82"/>
        <v>-17832374.779999997</v>
      </c>
      <c r="XZ150" s="294">
        <f t="shared" si="82"/>
        <v>-10139317.49</v>
      </c>
      <c r="YA150" s="294">
        <f t="shared" si="82"/>
        <v>-8160013.919999999</v>
      </c>
      <c r="YB150" s="294">
        <f t="shared" si="82"/>
        <v>-10887708.33</v>
      </c>
      <c r="YC150" s="294">
        <f t="shared" si="82"/>
        <v>-16296628.699999999</v>
      </c>
      <c r="YD150" s="294">
        <f t="shared" si="82"/>
        <v>-16240186.5</v>
      </c>
      <c r="YE150" s="294">
        <f t="shared" si="82"/>
        <v>-344285190.18000007</v>
      </c>
      <c r="YF150" s="294">
        <f t="shared" si="82"/>
        <v>-23126497.079999994</v>
      </c>
      <c r="YG150" s="294">
        <f t="shared" si="82"/>
        <v>-53167180.479999997</v>
      </c>
      <c r="YH150" s="294">
        <f t="shared" si="82"/>
        <v>-12112039.92</v>
      </c>
      <c r="YI150" s="294">
        <f t="shared" si="82"/>
        <v>-100503068.73999999</v>
      </c>
      <c r="YJ150" s="294">
        <f t="shared" si="82"/>
        <v>-16188405.910000002</v>
      </c>
      <c r="YK150" s="294">
        <f t="shared" si="82"/>
        <v>-48508039.309999987</v>
      </c>
      <c r="YL150" s="294">
        <f t="shared" si="82"/>
        <v>-8768460.1999999993</v>
      </c>
      <c r="YM150" s="294">
        <f t="shared" si="82"/>
        <v>-118585345.02</v>
      </c>
      <c r="YN150" s="294">
        <f t="shared" si="82"/>
        <v>-52471152.359999999</v>
      </c>
      <c r="YO150" s="294">
        <f t="shared" si="82"/>
        <v>-15671751.580000002</v>
      </c>
      <c r="YP150" s="294">
        <f t="shared" si="82"/>
        <v>-13928593.07</v>
      </c>
      <c r="YQ150" s="294">
        <f t="shared" si="82"/>
        <v>-24588834.670000002</v>
      </c>
      <c r="YR150" s="294">
        <f t="shared" si="82"/>
        <v>-7788313.1400000006</v>
      </c>
      <c r="YS150" s="294">
        <f t="shared" si="82"/>
        <v>-10191592.299999999</v>
      </c>
      <c r="YT150" s="294">
        <f t="shared" si="82"/>
        <v>-24448834.800000001</v>
      </c>
      <c r="YU150" s="294">
        <f t="shared" si="82"/>
        <v>-8416008.5099999998</v>
      </c>
      <c r="YV150" s="294">
        <f t="shared" si="82"/>
        <v>-135523880.00999999</v>
      </c>
      <c r="YW150" s="294">
        <f t="shared" si="82"/>
        <v>-18216867.18</v>
      </c>
      <c r="YX150" s="294">
        <f t="shared" si="82"/>
        <v>-10597953.75</v>
      </c>
      <c r="YY150" s="294">
        <f t="shared" si="82"/>
        <v>-9787653.2899999991</v>
      </c>
      <c r="YZ150" s="294">
        <f t="shared" si="82"/>
        <v>-13804559.25</v>
      </c>
      <c r="ZA150" s="294">
        <f t="shared" si="82"/>
        <v>-11501631.930000002</v>
      </c>
      <c r="ZB150" s="294">
        <f t="shared" si="82"/>
        <v>-6117536.2299999995</v>
      </c>
      <c r="ZC150" s="294">
        <f t="shared" si="82"/>
        <v>-157376042.50000003</v>
      </c>
      <c r="ZD150" s="294">
        <f t="shared" si="82"/>
        <v>-6609551.3399999999</v>
      </c>
      <c r="ZE150" s="294">
        <f t="shared" si="82"/>
        <v>-17093590.219999999</v>
      </c>
      <c r="ZF150" s="294">
        <f t="shared" si="82"/>
        <v>-15841777.66</v>
      </c>
      <c r="ZG150" s="294">
        <f t="shared" si="82"/>
        <v>-12420844.08</v>
      </c>
      <c r="ZH150" s="294">
        <f t="shared" si="82"/>
        <v>-10164094.390000001</v>
      </c>
      <c r="ZI150" s="294">
        <f t="shared" si="82"/>
        <v>-17548397.629999999</v>
      </c>
      <c r="ZJ150" s="294">
        <f t="shared" si="82"/>
        <v>-9835758.75</v>
      </c>
      <c r="ZK150" s="294">
        <f t="shared" si="82"/>
        <v>-75640222.840000004</v>
      </c>
      <c r="ZL150" s="294">
        <f t="shared" si="82"/>
        <v>-423775096.3299998</v>
      </c>
      <c r="ZM150" s="294">
        <f t="shared" si="82"/>
        <v>-12612464.26</v>
      </c>
      <c r="ZN150" s="294">
        <f t="shared" si="82"/>
        <v>-37254017.530000001</v>
      </c>
      <c r="ZO150" s="294">
        <f t="shared" si="82"/>
        <v>-81870462.960000023</v>
      </c>
      <c r="ZP150" s="294">
        <f t="shared" si="82"/>
        <v>-44395214.389999993</v>
      </c>
      <c r="ZQ150" s="294">
        <f t="shared" si="82"/>
        <v>-14314478.34</v>
      </c>
      <c r="ZR150" s="294">
        <f t="shared" si="82"/>
        <v>-23521261.050000001</v>
      </c>
      <c r="ZS150" s="294">
        <f t="shared" si="82"/>
        <v>-41617835.159999996</v>
      </c>
      <c r="ZT150" s="294">
        <f t="shared" si="82"/>
        <v>-30616724.109999999</v>
      </c>
      <c r="ZU150" s="294">
        <f t="shared" si="82"/>
        <v>-66942879.620000012</v>
      </c>
      <c r="ZV150" s="294">
        <f t="shared" si="82"/>
        <v>-7510519.7999999989</v>
      </c>
      <c r="ZW150" s="294">
        <f t="shared" si="82"/>
        <v>-22850932.780000001</v>
      </c>
      <c r="ZX150" s="294">
        <f t="shared" si="82"/>
        <v>-13288533.510000002</v>
      </c>
      <c r="ZY150" s="294">
        <f t="shared" si="82"/>
        <v>-33538396.43</v>
      </c>
      <c r="ZZ150" s="294">
        <f t="shared" si="82"/>
        <v>-13496824.949999999</v>
      </c>
      <c r="AAA150" s="294">
        <f t="shared" si="82"/>
        <v>-15962702.879999999</v>
      </c>
      <c r="AAB150" s="294">
        <f t="shared" si="82"/>
        <v>-15953035.479999999</v>
      </c>
      <c r="AAC150" s="294">
        <f t="shared" si="82"/>
        <v>-7646778.1400000006</v>
      </c>
      <c r="AAD150" s="294">
        <f t="shared" si="82"/>
        <v>-29769940.720000003</v>
      </c>
      <c r="AAE150" s="294">
        <f t="shared" si="82"/>
        <v>-11064352.949999999</v>
      </c>
      <c r="AAF150" s="294">
        <f t="shared" si="82"/>
        <v>-6749544.2699999996</v>
      </c>
      <c r="AAG150" s="294">
        <f t="shared" ref="AAG150:ACR150" si="83">AAG149</f>
        <v>-10665868.9</v>
      </c>
      <c r="AAH150" s="294">
        <f t="shared" si="83"/>
        <v>-111723343.34</v>
      </c>
      <c r="AAI150" s="294">
        <f t="shared" si="83"/>
        <v>-18007452.780000001</v>
      </c>
      <c r="AAJ150" s="294">
        <f t="shared" si="83"/>
        <v>-23851049.789999995</v>
      </c>
      <c r="AAK150" s="294">
        <f t="shared" si="83"/>
        <v>-17633600.830000002</v>
      </c>
      <c r="AAL150" s="294">
        <f t="shared" si="83"/>
        <v>-9907728.4800000004</v>
      </c>
      <c r="AAM150" s="294">
        <f t="shared" si="83"/>
        <v>-35104109.310000002</v>
      </c>
      <c r="AAN150" s="294">
        <f t="shared" si="83"/>
        <v>-5489466.5300000003</v>
      </c>
      <c r="AAO150" s="294">
        <f t="shared" si="83"/>
        <v>-942139662.49000001</v>
      </c>
      <c r="AAP150" s="294">
        <f t="shared" si="83"/>
        <v>-34089773.120000005</v>
      </c>
      <c r="AAQ150" s="294">
        <f t="shared" si="83"/>
        <v>-22670680.469999999</v>
      </c>
      <c r="AAR150" s="294">
        <f t="shared" si="83"/>
        <v>-46302229.670000002</v>
      </c>
      <c r="AAS150" s="294">
        <f t="shared" si="83"/>
        <v>-57538152.25</v>
      </c>
      <c r="AAT150" s="294">
        <f t="shared" si="83"/>
        <v>-11726616.26</v>
      </c>
      <c r="AAU150" s="294">
        <f t="shared" si="83"/>
        <v>-22464510.499999996</v>
      </c>
      <c r="AAV150" s="294">
        <f t="shared" si="83"/>
        <v>-36983055.75999999</v>
      </c>
      <c r="AAW150" s="294">
        <f t="shared" si="83"/>
        <v>-120019014.93000001</v>
      </c>
      <c r="AAX150" s="294">
        <f t="shared" si="83"/>
        <v>-26345480.130000003</v>
      </c>
      <c r="AAY150" s="294">
        <f t="shared" si="83"/>
        <v>-41877886.369999997</v>
      </c>
      <c r="AAZ150" s="294">
        <f t="shared" si="83"/>
        <v>-193445142.09</v>
      </c>
      <c r="ABA150" s="294">
        <f t="shared" si="83"/>
        <v>-48784685.780000001</v>
      </c>
      <c r="ABB150" s="294">
        <f t="shared" si="83"/>
        <v>-17096705.370000001</v>
      </c>
      <c r="ABC150" s="294">
        <f t="shared" si="83"/>
        <v>-27419754.309999995</v>
      </c>
      <c r="ABD150" s="294">
        <f t="shared" si="83"/>
        <v>-23709104.089999996</v>
      </c>
      <c r="ABE150" s="294">
        <f t="shared" si="83"/>
        <v>-8005117.1399999987</v>
      </c>
      <c r="ABF150" s="294">
        <f t="shared" si="83"/>
        <v>-15355260.34</v>
      </c>
      <c r="ABG150" s="294">
        <f t="shared" si="83"/>
        <v>-17196626.23</v>
      </c>
      <c r="ABH150" s="294">
        <f t="shared" si="83"/>
        <v>-145779413.98000005</v>
      </c>
      <c r="ABI150" s="294">
        <f t="shared" si="83"/>
        <v>-134564420.19</v>
      </c>
      <c r="ABJ150" s="294">
        <f t="shared" si="83"/>
        <v>-23769586.100000001</v>
      </c>
      <c r="ABK150" s="294">
        <f t="shared" si="83"/>
        <v>-13312373.9</v>
      </c>
      <c r="ABL150" s="294">
        <f t="shared" si="83"/>
        <v>-20265937.130000003</v>
      </c>
      <c r="ABM150" s="294">
        <f t="shared" si="83"/>
        <v>-9314983.6600000001</v>
      </c>
      <c r="ABN150" s="294">
        <f t="shared" si="83"/>
        <v>-11423993.65</v>
      </c>
      <c r="ABO150" s="294">
        <f t="shared" si="83"/>
        <v>-219725166.36000001</v>
      </c>
      <c r="ABP150" s="294">
        <f t="shared" si="83"/>
        <v>-17766596.760000002</v>
      </c>
      <c r="ABQ150" s="294">
        <f t="shared" si="83"/>
        <v>-25193201.370000001</v>
      </c>
      <c r="ABR150" s="294">
        <f t="shared" si="83"/>
        <v>-36915630.669999994</v>
      </c>
      <c r="ABS150" s="294">
        <f t="shared" si="83"/>
        <v>-32202067.75</v>
      </c>
      <c r="ABT150" s="294">
        <f t="shared" si="83"/>
        <v>-16282565.32</v>
      </c>
      <c r="ABU150" s="294">
        <f t="shared" si="83"/>
        <v>-10532900.280000001</v>
      </c>
      <c r="ABV150" s="294">
        <f t="shared" si="83"/>
        <v>-17254365.449999999</v>
      </c>
      <c r="ABW150" s="294">
        <f t="shared" si="83"/>
        <v>-1819708.9200000002</v>
      </c>
      <c r="ABX150" s="294">
        <f t="shared" si="83"/>
        <v>-502683075.15000004</v>
      </c>
      <c r="ABY150" s="294">
        <f t="shared" si="83"/>
        <v>-16004399.92</v>
      </c>
      <c r="ABZ150" s="294">
        <f t="shared" si="83"/>
        <v>-25067373.959999997</v>
      </c>
      <c r="ACA150" s="294">
        <f t="shared" si="83"/>
        <v>-9849288.9699999988</v>
      </c>
      <c r="ACB150" s="294">
        <f t="shared" si="83"/>
        <v>-16858095.18</v>
      </c>
      <c r="ACC150" s="294">
        <f t="shared" si="83"/>
        <v>-126091847.48999998</v>
      </c>
      <c r="ACD150" s="294">
        <f t="shared" si="83"/>
        <v>-5334582.32</v>
      </c>
      <c r="ACE150" s="294">
        <f t="shared" si="83"/>
        <v>-12747511.839999998</v>
      </c>
      <c r="ACF150" s="294">
        <f t="shared" si="83"/>
        <v>-14859851.669999998</v>
      </c>
      <c r="ACG150" s="294">
        <f t="shared" si="83"/>
        <v>-31540557.169999998</v>
      </c>
      <c r="ACH150" s="294">
        <f t="shared" si="83"/>
        <v>-21637979.660000004</v>
      </c>
      <c r="ACI150" s="294">
        <f t="shared" si="83"/>
        <v>-316455432.66000003</v>
      </c>
      <c r="ACJ150" s="294">
        <f t="shared" si="83"/>
        <v>-15882743.43</v>
      </c>
      <c r="ACK150" s="294">
        <f t="shared" si="83"/>
        <v>-28749665.289999999</v>
      </c>
      <c r="ACL150" s="294">
        <f t="shared" si="83"/>
        <v>-49503996.190000013</v>
      </c>
      <c r="ACM150" s="294">
        <f t="shared" si="83"/>
        <v>-12978116.689999999</v>
      </c>
      <c r="ACN150" s="294">
        <f t="shared" si="83"/>
        <v>-51847501.760000005</v>
      </c>
      <c r="ACO150" s="294">
        <f t="shared" si="83"/>
        <v>-18557836.469999999</v>
      </c>
      <c r="ACP150" s="294">
        <f t="shared" si="83"/>
        <v>-160561851.08999997</v>
      </c>
      <c r="ACQ150" s="294">
        <f t="shared" si="83"/>
        <v>-166795267.06</v>
      </c>
      <c r="ACR150" s="294">
        <f t="shared" si="83"/>
        <v>-31021808.230000004</v>
      </c>
      <c r="ACS150" s="294">
        <f t="shared" ref="ACS150:AFD150" si="84">ACS149</f>
        <v>-57224960.130000003</v>
      </c>
      <c r="ACT150" s="294">
        <f t="shared" si="84"/>
        <v>-46548532.870000005</v>
      </c>
      <c r="ACU150" s="294">
        <f t="shared" si="84"/>
        <v>-28862572.110000003</v>
      </c>
      <c r="ACV150" s="294">
        <f t="shared" si="84"/>
        <v>-105394284.53</v>
      </c>
      <c r="ACW150" s="294">
        <f t="shared" si="84"/>
        <v>-23725454.27</v>
      </c>
      <c r="ACX150" s="294">
        <f t="shared" si="84"/>
        <v>-18972581.91</v>
      </c>
      <c r="ACY150" s="294">
        <f t="shared" si="84"/>
        <v>-24923081.140000001</v>
      </c>
      <c r="ACZ150" s="294">
        <f t="shared" si="84"/>
        <v>-21088335.309999999</v>
      </c>
      <c r="ADA150" s="294">
        <f t="shared" si="84"/>
        <v>-19213064.449999999</v>
      </c>
      <c r="ADB150" s="294">
        <f t="shared" si="84"/>
        <v>-10505365.41</v>
      </c>
      <c r="ADC150" s="294">
        <f t="shared" si="84"/>
        <v>-25200140.150000002</v>
      </c>
      <c r="ADD150" s="294">
        <f t="shared" si="84"/>
        <v>-11333680.189999999</v>
      </c>
      <c r="ADE150" s="294">
        <f t="shared" si="84"/>
        <v>-11462999.690000001</v>
      </c>
      <c r="ADF150" s="294">
        <f t="shared" si="84"/>
        <v>-104654217.94000001</v>
      </c>
      <c r="ADG150" s="294">
        <f t="shared" si="84"/>
        <v>-59647117.279999986</v>
      </c>
      <c r="ADH150" s="294">
        <f t="shared" si="84"/>
        <v>-4916717.6500000013</v>
      </c>
      <c r="ADI150" s="294">
        <f t="shared" si="84"/>
        <v>-11786602.84</v>
      </c>
      <c r="ADJ150" s="294">
        <f t="shared" si="84"/>
        <v>-31562618.920000002</v>
      </c>
      <c r="ADK150" s="294">
        <f t="shared" si="84"/>
        <v>-14517305.220000001</v>
      </c>
      <c r="ADL150" s="294">
        <f t="shared" si="84"/>
        <v>-19930830.899999999</v>
      </c>
      <c r="ADM150" s="294">
        <f t="shared" si="84"/>
        <v>-18004936.539999999</v>
      </c>
      <c r="ADN150" s="294">
        <f t="shared" si="84"/>
        <v>-33928301</v>
      </c>
      <c r="ADO150" s="294">
        <f t="shared" si="84"/>
        <v>-551650207.38000011</v>
      </c>
      <c r="ADP150" s="294">
        <f t="shared" si="84"/>
        <v>-79660705.200000003</v>
      </c>
      <c r="ADQ150" s="294">
        <f t="shared" si="84"/>
        <v>-44645834.680000007</v>
      </c>
      <c r="ADR150" s="294">
        <f t="shared" si="84"/>
        <v>-4460287.2300000004</v>
      </c>
      <c r="ADS150" s="294">
        <f t="shared" si="84"/>
        <v>-161131792.48999998</v>
      </c>
      <c r="ADT150" s="294">
        <f t="shared" si="84"/>
        <v>-7172994.6299999999</v>
      </c>
      <c r="ADU150" s="294">
        <f t="shared" si="84"/>
        <v>-21629823.899999999</v>
      </c>
      <c r="ADV150" s="294">
        <f t="shared" si="84"/>
        <v>-18926752.16</v>
      </c>
      <c r="ADW150" s="294">
        <f t="shared" si="84"/>
        <v>-8276595.3300000001</v>
      </c>
      <c r="ADX150" s="294">
        <f t="shared" si="84"/>
        <v>-5822981.040000001</v>
      </c>
      <c r="ADY150" s="294">
        <f t="shared" si="84"/>
        <v>-616613811.97000003</v>
      </c>
      <c r="ADZ150" s="294">
        <f t="shared" si="84"/>
        <v>-162250085.32999998</v>
      </c>
      <c r="AEA150" s="294">
        <f t="shared" si="84"/>
        <v>-101837250.94999999</v>
      </c>
      <c r="AEB150" s="294">
        <f t="shared" si="84"/>
        <v>-35848188.780000001</v>
      </c>
      <c r="AEC150" s="294">
        <f t="shared" si="84"/>
        <v>-19712271</v>
      </c>
      <c r="AED150" s="294">
        <f t="shared" si="84"/>
        <v>-47358698.759999998</v>
      </c>
      <c r="AEE150" s="294">
        <f t="shared" si="84"/>
        <v>-33465348.029999997</v>
      </c>
      <c r="AEF150" s="294">
        <f t="shared" si="84"/>
        <v>-23740596.610000003</v>
      </c>
      <c r="AEG150" s="294">
        <f t="shared" si="84"/>
        <v>-14997730.100000001</v>
      </c>
      <c r="AEH150" s="294">
        <f t="shared" si="84"/>
        <v>-14263362.280000003</v>
      </c>
      <c r="AEI150" s="294">
        <f t="shared" si="84"/>
        <v>-39308561.959999993</v>
      </c>
      <c r="AEJ150" s="294">
        <f t="shared" si="84"/>
        <v>-18346541.929999996</v>
      </c>
      <c r="AEK150" s="294">
        <f t="shared" si="84"/>
        <v>-11346607.32</v>
      </c>
      <c r="AEL150" s="294">
        <f t="shared" si="84"/>
        <v>-23904329.649999999</v>
      </c>
      <c r="AEM150" s="294">
        <f t="shared" si="84"/>
        <v>-32987971.289999999</v>
      </c>
      <c r="AEN150" s="294">
        <f t="shared" si="84"/>
        <v>-33728495.469999991</v>
      </c>
      <c r="AEO150" s="294">
        <f t="shared" si="84"/>
        <v>-8384319.4699999997</v>
      </c>
      <c r="AEP150" s="294">
        <f t="shared" si="84"/>
        <v>-76409583.899999991</v>
      </c>
      <c r="AEQ150" s="294">
        <f t="shared" si="84"/>
        <v>-6396714.9800000004</v>
      </c>
      <c r="AER150" s="294">
        <f t="shared" si="84"/>
        <v>-61544051.82</v>
      </c>
      <c r="AES150" s="294">
        <f t="shared" si="84"/>
        <v>-252607591.70000014</v>
      </c>
      <c r="AET150" s="294">
        <f t="shared" si="84"/>
        <v>-42987756.829999991</v>
      </c>
      <c r="AEU150" s="294">
        <f t="shared" si="84"/>
        <v>-25464716.950000003</v>
      </c>
      <c r="AEV150" s="294">
        <f t="shared" si="84"/>
        <v>-31574799.5</v>
      </c>
      <c r="AEW150" s="294">
        <f t="shared" si="84"/>
        <v>-16465332.290000001</v>
      </c>
      <c r="AEX150" s="294">
        <f t="shared" si="84"/>
        <v>-82269201.289999977</v>
      </c>
      <c r="AEY150" s="294">
        <f t="shared" si="84"/>
        <v>-29588446.219999999</v>
      </c>
      <c r="AEZ150" s="294">
        <f t="shared" si="84"/>
        <v>-32027676.359999996</v>
      </c>
      <c r="AFA150" s="294">
        <f t="shared" si="84"/>
        <v>-26954943.710000001</v>
      </c>
      <c r="AFB150" s="294">
        <f t="shared" si="84"/>
        <v>-12458084.330000002</v>
      </c>
      <c r="AFC150" s="294">
        <f t="shared" si="84"/>
        <v>-262821302.67000002</v>
      </c>
      <c r="AFD150" s="294">
        <f t="shared" si="84"/>
        <v>-45334700.380000003</v>
      </c>
      <c r="AFE150" s="294">
        <f t="shared" ref="AFE150:AHP150" si="85">AFE149</f>
        <v>-32245127.109999999</v>
      </c>
      <c r="AFF150" s="294">
        <f t="shared" si="85"/>
        <v>-20689794.810000002</v>
      </c>
      <c r="AFG150" s="294">
        <f t="shared" si="85"/>
        <v>-34869721.810000002</v>
      </c>
      <c r="AFH150" s="294">
        <f t="shared" si="85"/>
        <v>-28454241.190000001</v>
      </c>
      <c r="AFI150" s="294">
        <f t="shared" si="85"/>
        <v>-20864379.68</v>
      </c>
      <c r="AFJ150" s="294">
        <f t="shared" si="85"/>
        <v>-20806892.249999996</v>
      </c>
      <c r="AFK150" s="294">
        <f t="shared" si="85"/>
        <v>-12652751.529999999</v>
      </c>
      <c r="AFL150" s="294">
        <f t="shared" si="85"/>
        <v>-29458553.349999998</v>
      </c>
      <c r="AFM150" s="294">
        <f t="shared" si="85"/>
        <v>-16985275.5</v>
      </c>
      <c r="AFN150" s="294">
        <f t="shared" si="85"/>
        <v>-14573696.769999998</v>
      </c>
      <c r="AFO150" s="294">
        <f t="shared" si="85"/>
        <v>-31158308.130000003</v>
      </c>
      <c r="AFP150" s="294">
        <f t="shared" si="85"/>
        <v>-244660853.61000001</v>
      </c>
      <c r="AFQ150" s="294">
        <f t="shared" si="85"/>
        <v>-51028750.299999997</v>
      </c>
      <c r="AFR150" s="294">
        <f t="shared" si="85"/>
        <v>-43752310.200000003</v>
      </c>
      <c r="AFS150" s="294">
        <f t="shared" si="85"/>
        <v>-26998544.340000011</v>
      </c>
      <c r="AFT150" s="294">
        <f t="shared" si="85"/>
        <v>-30489036.130000003</v>
      </c>
      <c r="AFU150" s="294">
        <f t="shared" si="85"/>
        <v>-30072269.010000005</v>
      </c>
      <c r="AFV150" s="294">
        <f t="shared" si="85"/>
        <v>-12037456.77</v>
      </c>
      <c r="AFW150" s="294">
        <f t="shared" si="85"/>
        <v>-42948690.68999999</v>
      </c>
      <c r="AFX150" s="294">
        <f t="shared" si="85"/>
        <v>-54816104.559999995</v>
      </c>
      <c r="AFY150" s="294">
        <f t="shared" si="85"/>
        <v>-15808457.859999998</v>
      </c>
      <c r="AFZ150" s="294">
        <f t="shared" si="85"/>
        <v>-66160207.339999989</v>
      </c>
      <c r="AGA150" s="294">
        <f t="shared" si="85"/>
        <v>-16319193.27</v>
      </c>
      <c r="AGB150" s="294">
        <f t="shared" si="85"/>
        <v>-169170972.56</v>
      </c>
      <c r="AGC150" s="294">
        <f t="shared" si="85"/>
        <v>-21112217.43</v>
      </c>
      <c r="AGD150" s="294">
        <f t="shared" si="85"/>
        <v>-18269268.709999997</v>
      </c>
      <c r="AGE150" s="294">
        <f t="shared" si="85"/>
        <v>-18713248.59</v>
      </c>
      <c r="AGF150" s="294">
        <f t="shared" si="85"/>
        <v>-46052903.740000017</v>
      </c>
      <c r="AGG150" s="294">
        <f t="shared" si="85"/>
        <v>-24527923.07</v>
      </c>
      <c r="AGH150" s="294">
        <f t="shared" si="85"/>
        <v>-9952895.4900000002</v>
      </c>
      <c r="AGI150" s="294">
        <f t="shared" si="85"/>
        <v>-12799039.82</v>
      </c>
      <c r="AGJ150" s="294">
        <f t="shared" si="85"/>
        <v>-9196058.2300000004</v>
      </c>
      <c r="AGK150" s="294">
        <f t="shared" si="85"/>
        <v>-15417004.770000001</v>
      </c>
      <c r="AGL150" s="294">
        <f t="shared" si="85"/>
        <v>-16403896.550000001</v>
      </c>
      <c r="AGM150" s="294">
        <f t="shared" si="85"/>
        <v>-157026519.04999998</v>
      </c>
      <c r="AGN150" s="294">
        <f t="shared" si="85"/>
        <v>-49052631.43999999</v>
      </c>
      <c r="AGO150" s="294">
        <f t="shared" si="85"/>
        <v>-31051752.860000007</v>
      </c>
      <c r="AGP150" s="294">
        <f t="shared" si="85"/>
        <v>-11105093.289999997</v>
      </c>
      <c r="AGQ150" s="294">
        <f t="shared" si="85"/>
        <v>-37281762.31000001</v>
      </c>
      <c r="AGR150" s="294">
        <f t="shared" si="85"/>
        <v>-38166314.060000002</v>
      </c>
      <c r="AGS150" s="294">
        <f t="shared" si="85"/>
        <v>-19089478.829999998</v>
      </c>
      <c r="AGT150" s="294">
        <f t="shared" si="85"/>
        <v>-18431512.140000001</v>
      </c>
      <c r="AGU150" s="294">
        <f t="shared" si="85"/>
        <v>-475279952.24000001</v>
      </c>
      <c r="AGV150" s="294">
        <f t="shared" si="85"/>
        <v>-511950808.74000001</v>
      </c>
      <c r="AGW150" s="294">
        <f t="shared" si="85"/>
        <v>-25758016.120000008</v>
      </c>
      <c r="AGX150" s="294">
        <f t="shared" si="85"/>
        <v>-36824491.860000007</v>
      </c>
      <c r="AGY150" s="294">
        <f t="shared" si="85"/>
        <v>-70847197.039999992</v>
      </c>
      <c r="AGZ150" s="294">
        <f t="shared" si="85"/>
        <v>-14349630.410000002</v>
      </c>
      <c r="AHA150" s="294">
        <f t="shared" si="85"/>
        <v>-23882535.699999999</v>
      </c>
      <c r="AHB150" s="294">
        <f t="shared" si="85"/>
        <v>-30443827.460000001</v>
      </c>
      <c r="AHC150" s="294">
        <f t="shared" si="85"/>
        <v>-7321030.2700000005</v>
      </c>
      <c r="AHD150" s="294">
        <f t="shared" si="85"/>
        <v>-45661781.759999998</v>
      </c>
      <c r="AHE150" s="294">
        <f t="shared" si="85"/>
        <v>-45243332.380000003</v>
      </c>
      <c r="AHF150" s="294">
        <f t="shared" si="85"/>
        <v>-21700216.870000001</v>
      </c>
      <c r="AHG150" s="294">
        <f t="shared" si="85"/>
        <v>-12754733.34</v>
      </c>
      <c r="AHH150" s="294">
        <f t="shared" si="85"/>
        <v>-25303281.82</v>
      </c>
      <c r="AHI150" s="294">
        <f t="shared" si="85"/>
        <v>-9948465.1699999981</v>
      </c>
      <c r="AHJ150" s="294">
        <f t="shared" si="85"/>
        <v>-11160880.219999999</v>
      </c>
      <c r="AHK150" s="294">
        <f t="shared" si="85"/>
        <v>-18328081.489999998</v>
      </c>
      <c r="AHL150" s="294">
        <f t="shared" si="85"/>
        <v>-165958521.68000001</v>
      </c>
      <c r="AHM150" s="294">
        <f t="shared" si="85"/>
        <v>-10276109.899999999</v>
      </c>
      <c r="AHN150" s="294">
        <f t="shared" si="85"/>
        <v>-12835276.609999999</v>
      </c>
      <c r="AHO150" s="294">
        <f t="shared" si="85"/>
        <v>-12864904.66</v>
      </c>
      <c r="AHP150" s="294">
        <f t="shared" si="85"/>
        <v>-24135164.989999998</v>
      </c>
      <c r="AHQ150" s="294">
        <f t="shared" ref="AHQ150:AHS150" si="86">AHQ149</f>
        <v>-10418254.089999998</v>
      </c>
      <c r="AHR150" s="294">
        <f t="shared" si="86"/>
        <v>-19150849.91</v>
      </c>
      <c r="AHS150" s="294">
        <f t="shared" si="86"/>
        <v>-52112287585.731018</v>
      </c>
    </row>
    <row r="151" spans="1:907" ht="24" x14ac:dyDescent="0.8"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  <c r="CF151" s="294"/>
      <c r="CG151" s="294"/>
      <c r="CH151" s="294"/>
      <c r="CI151" s="294"/>
      <c r="CJ151" s="294"/>
      <c r="CK151" s="294"/>
      <c r="CL151" s="294"/>
      <c r="CM151" s="294"/>
      <c r="CN151" s="294"/>
      <c r="CO151" s="294"/>
      <c r="CP151" s="294"/>
      <c r="CQ151" s="294"/>
      <c r="CR151" s="294"/>
      <c r="CS151" s="294"/>
      <c r="CT151" s="294"/>
      <c r="CU151" s="294"/>
      <c r="CV151" s="294"/>
      <c r="CW151" s="294"/>
      <c r="CX151" s="294"/>
      <c r="CY151" s="294"/>
      <c r="CZ151" s="294"/>
      <c r="DA151" s="294"/>
      <c r="DB151" s="294"/>
      <c r="DC151" s="294"/>
      <c r="DD151" s="294"/>
      <c r="DE151" s="294"/>
      <c r="DF151" s="294"/>
      <c r="DG151" s="294"/>
      <c r="DH151" s="294"/>
      <c r="DI151" s="294"/>
      <c r="DJ151" s="294"/>
      <c r="DK151" s="294"/>
      <c r="DL151" s="294"/>
      <c r="DM151" s="294"/>
      <c r="DN151" s="294"/>
      <c r="DO151" s="294"/>
      <c r="DP151" s="294"/>
      <c r="DQ151" s="294"/>
      <c r="DR151" s="294"/>
      <c r="DS151" s="294"/>
      <c r="DT151" s="294"/>
      <c r="DU151" s="294"/>
      <c r="DV151" s="294"/>
      <c r="DW151" s="294"/>
      <c r="DX151" s="294"/>
      <c r="DY151" s="294"/>
      <c r="DZ151" s="294"/>
      <c r="EA151" s="294"/>
      <c r="EB151" s="294"/>
      <c r="EC151" s="294"/>
      <c r="ED151" s="294"/>
      <c r="EE151" s="294"/>
      <c r="EF151" s="294"/>
      <c r="EG151" s="294"/>
      <c r="EH151" s="294"/>
      <c r="EI151" s="294"/>
      <c r="EJ151" s="294"/>
      <c r="EK151" s="294"/>
      <c r="EL151" s="294"/>
      <c r="EM151" s="294"/>
      <c r="EN151" s="294"/>
      <c r="EO151" s="294"/>
      <c r="EP151" s="294"/>
      <c r="EQ151" s="294"/>
      <c r="ER151" s="294"/>
      <c r="ES151" s="294"/>
      <c r="ET151" s="294"/>
      <c r="EU151" s="294"/>
      <c r="EV151" s="294"/>
      <c r="EW151" s="294"/>
      <c r="EX151" s="294"/>
      <c r="EY151" s="294"/>
      <c r="EZ151" s="294"/>
      <c r="FA151" s="294"/>
      <c r="FB151" s="294"/>
      <c r="FC151" s="294"/>
      <c r="FD151" s="294"/>
      <c r="FE151" s="294"/>
      <c r="FF151" s="294"/>
      <c r="FG151" s="294"/>
      <c r="FH151" s="294"/>
      <c r="FI151" s="294"/>
      <c r="FJ151" s="294"/>
      <c r="FK151" s="294"/>
      <c r="FL151" s="294"/>
      <c r="FM151" s="294"/>
      <c r="FN151" s="294"/>
      <c r="FO151" s="294"/>
      <c r="FP151" s="294"/>
      <c r="FQ151" s="294"/>
      <c r="FR151" s="294"/>
      <c r="FS151" s="294"/>
      <c r="FT151" s="294"/>
      <c r="FU151" s="294"/>
      <c r="FV151" s="294"/>
      <c r="FW151" s="294"/>
      <c r="FX151" s="294"/>
      <c r="FY151" s="294"/>
      <c r="FZ151" s="294"/>
      <c r="GA151" s="294"/>
      <c r="GB151" s="294"/>
      <c r="GC151" s="294"/>
      <c r="GD151" s="294"/>
      <c r="GE151" s="294"/>
      <c r="GF151" s="294"/>
      <c r="GG151" s="294"/>
      <c r="GH151" s="294"/>
      <c r="GI151" s="294"/>
      <c r="GJ151" s="294"/>
      <c r="GK151" s="294"/>
      <c r="GL151" s="294"/>
      <c r="GM151" s="294"/>
      <c r="GN151" s="294"/>
      <c r="GO151" s="294"/>
      <c r="GP151" s="294"/>
      <c r="GQ151" s="294"/>
      <c r="GR151" s="294"/>
      <c r="GS151" s="294"/>
      <c r="GT151" s="294"/>
      <c r="GU151" s="294"/>
      <c r="GV151" s="294"/>
      <c r="GW151" s="294"/>
      <c r="GX151" s="294"/>
      <c r="GY151" s="294"/>
      <c r="GZ151" s="294"/>
      <c r="HA151" s="294"/>
      <c r="HB151" s="294"/>
      <c r="HC151" s="294"/>
      <c r="HD151" s="294"/>
      <c r="HE151" s="294"/>
      <c r="HF151" s="294"/>
      <c r="HG151" s="294"/>
      <c r="HH151" s="294"/>
      <c r="HI151" s="294"/>
      <c r="HJ151" s="294"/>
      <c r="HK151" s="294"/>
      <c r="HL151" s="294"/>
      <c r="HM151" s="294"/>
      <c r="HN151" s="294"/>
      <c r="HO151" s="294"/>
      <c r="HP151" s="294"/>
      <c r="HQ151" s="294"/>
      <c r="HR151" s="294"/>
      <c r="HS151" s="294"/>
      <c r="HT151" s="294"/>
      <c r="HU151" s="294"/>
      <c r="HV151" s="294"/>
      <c r="HW151" s="294"/>
      <c r="HX151" s="294"/>
      <c r="HY151" s="294"/>
      <c r="HZ151" s="294"/>
      <c r="IA151" s="294"/>
      <c r="IB151" s="294"/>
      <c r="IC151" s="294"/>
      <c r="ID151" s="294"/>
      <c r="IE151" s="294"/>
      <c r="IF151" s="294"/>
      <c r="IG151" s="294"/>
      <c r="IH151" s="294"/>
      <c r="II151" s="294"/>
      <c r="IJ151" s="294"/>
      <c r="IK151" s="294"/>
      <c r="IL151" s="294"/>
      <c r="IM151" s="294"/>
      <c r="IN151" s="294"/>
      <c r="IO151" s="294"/>
      <c r="IP151" s="294"/>
      <c r="IQ151" s="294"/>
      <c r="IR151" s="294"/>
      <c r="IS151" s="294"/>
      <c r="IT151" s="294"/>
      <c r="IU151" s="294"/>
      <c r="IV151" s="294"/>
      <c r="IW151" s="294"/>
      <c r="IX151" s="294"/>
      <c r="IY151" s="294"/>
      <c r="IZ151" s="294"/>
      <c r="JA151" s="294"/>
      <c r="JB151" s="294"/>
      <c r="JC151" s="294"/>
      <c r="JD151" s="294"/>
      <c r="JE151" s="294"/>
      <c r="JF151" s="294"/>
      <c r="JG151" s="294"/>
      <c r="JH151" s="294"/>
      <c r="JI151" s="294"/>
      <c r="JJ151" s="294"/>
      <c r="JK151" s="294"/>
      <c r="JL151" s="294"/>
      <c r="JM151" s="294"/>
      <c r="JN151" s="294"/>
      <c r="JO151" s="294"/>
      <c r="JP151" s="294"/>
      <c r="JQ151" s="294"/>
      <c r="JR151" s="294"/>
      <c r="JS151" s="294"/>
      <c r="JT151" s="294"/>
      <c r="JU151" s="294"/>
      <c r="JV151" s="294"/>
      <c r="JW151" s="294"/>
      <c r="JX151" s="294"/>
      <c r="JY151" s="294"/>
      <c r="JZ151" s="294"/>
      <c r="KA151" s="294"/>
      <c r="KB151" s="294"/>
      <c r="KC151" s="294"/>
      <c r="KD151" s="294"/>
      <c r="KE151" s="294"/>
      <c r="KF151" s="294"/>
      <c r="KG151" s="294"/>
      <c r="KH151" s="294"/>
      <c r="KI151" s="294"/>
      <c r="KJ151" s="294"/>
      <c r="KK151" s="294"/>
      <c r="KL151" s="294"/>
      <c r="KM151" s="294"/>
      <c r="KN151" s="294"/>
      <c r="KO151" s="294"/>
      <c r="KP151" s="294"/>
      <c r="KQ151" s="294"/>
      <c r="KR151" s="294"/>
      <c r="KS151" s="294"/>
      <c r="KT151" s="294"/>
      <c r="KU151" s="294"/>
      <c r="KV151" s="294"/>
      <c r="KW151" s="294"/>
      <c r="KX151" s="294"/>
      <c r="KY151" s="294"/>
      <c r="KZ151" s="294"/>
      <c r="LA151" s="294"/>
      <c r="LB151" s="294"/>
      <c r="LC151" s="294"/>
      <c r="LD151" s="294"/>
      <c r="LE151" s="294"/>
      <c r="LF151" s="294"/>
      <c r="LG151" s="294"/>
      <c r="LH151" s="294"/>
      <c r="LI151" s="294"/>
      <c r="LJ151" s="294"/>
      <c r="LK151" s="294"/>
      <c r="LL151" s="294"/>
      <c r="LM151" s="294"/>
      <c r="LN151" s="294"/>
      <c r="LO151" s="294"/>
      <c r="LP151" s="294"/>
      <c r="LQ151" s="294"/>
      <c r="LR151" s="294"/>
      <c r="LS151" s="294"/>
      <c r="LT151" s="294"/>
      <c r="LU151" s="294"/>
      <c r="LV151" s="294"/>
      <c r="LW151" s="294"/>
      <c r="LX151" s="294"/>
      <c r="LY151" s="294"/>
      <c r="LZ151" s="294"/>
      <c r="MA151" s="294"/>
      <c r="MB151" s="294"/>
      <c r="MC151" s="294"/>
      <c r="MD151" s="294"/>
      <c r="ME151" s="294"/>
      <c r="MF151" s="294"/>
      <c r="MG151" s="294"/>
      <c r="MH151" s="294"/>
      <c r="MI151" s="294"/>
      <c r="MJ151" s="294"/>
      <c r="MK151" s="294"/>
      <c r="ML151" s="294"/>
      <c r="MM151" s="294"/>
      <c r="MN151" s="294"/>
      <c r="MO151" s="294"/>
      <c r="MP151" s="294"/>
      <c r="MQ151" s="294"/>
      <c r="MR151" s="294"/>
      <c r="MS151" s="294"/>
      <c r="MT151" s="294"/>
      <c r="MU151" s="294"/>
      <c r="MV151" s="294"/>
      <c r="MW151" s="294"/>
      <c r="MX151" s="294"/>
      <c r="MY151" s="294"/>
      <c r="MZ151" s="294"/>
      <c r="NA151" s="294"/>
      <c r="NB151" s="294"/>
      <c r="NC151" s="294"/>
      <c r="ND151" s="294"/>
      <c r="NE151" s="294"/>
      <c r="NF151" s="294"/>
      <c r="NG151" s="294"/>
      <c r="NH151" s="294"/>
      <c r="NI151" s="294"/>
      <c r="NJ151" s="294"/>
      <c r="NK151" s="294"/>
      <c r="NL151" s="294"/>
      <c r="NM151" s="294"/>
      <c r="NN151" s="294"/>
      <c r="NO151" s="294"/>
      <c r="NP151" s="294"/>
      <c r="NQ151" s="294"/>
      <c r="NR151" s="294"/>
      <c r="NS151" s="294"/>
      <c r="NT151" s="294"/>
      <c r="NU151" s="294"/>
      <c r="NV151" s="294"/>
      <c r="NW151" s="294"/>
      <c r="NX151" s="294"/>
      <c r="NY151" s="294"/>
      <c r="NZ151" s="294"/>
      <c r="OA151" s="294"/>
      <c r="OB151" s="294"/>
      <c r="OC151" s="294"/>
      <c r="OD151" s="294"/>
      <c r="OE151" s="294"/>
      <c r="OF151" s="294"/>
      <c r="OG151" s="294"/>
      <c r="OH151" s="294"/>
      <c r="OI151" s="294"/>
      <c r="OJ151" s="294"/>
      <c r="OK151" s="294"/>
      <c r="OL151" s="294"/>
      <c r="OM151" s="294"/>
      <c r="ON151" s="294"/>
      <c r="OO151" s="294"/>
      <c r="OP151" s="294"/>
      <c r="OQ151" s="294"/>
      <c r="OR151" s="294"/>
      <c r="OS151" s="294"/>
      <c r="OT151" s="294"/>
      <c r="OU151" s="294"/>
      <c r="OV151" s="294"/>
      <c r="OW151" s="294"/>
      <c r="OX151" s="294"/>
      <c r="OY151" s="294"/>
      <c r="OZ151" s="294"/>
      <c r="PA151" s="294"/>
      <c r="PB151" s="294"/>
      <c r="PC151" s="294"/>
      <c r="PD151" s="294"/>
      <c r="PE151" s="294"/>
      <c r="PF151" s="294"/>
      <c r="PG151" s="294"/>
      <c r="PH151" s="294"/>
      <c r="PI151" s="294"/>
      <c r="PJ151" s="294"/>
      <c r="PK151" s="294"/>
      <c r="PL151" s="294"/>
      <c r="PM151" s="294"/>
      <c r="PN151" s="294"/>
      <c r="PO151" s="294"/>
      <c r="PP151" s="294"/>
      <c r="PQ151" s="294"/>
      <c r="PR151" s="294"/>
      <c r="PS151" s="294"/>
      <c r="PT151" s="294"/>
      <c r="PU151" s="294"/>
      <c r="PV151" s="294"/>
      <c r="PW151" s="294"/>
      <c r="PX151" s="294"/>
      <c r="PY151" s="294"/>
      <c r="PZ151" s="294"/>
      <c r="QA151" s="294"/>
      <c r="QB151" s="294"/>
      <c r="QC151" s="294"/>
      <c r="QD151" s="294"/>
      <c r="QE151" s="294"/>
      <c r="QF151" s="294"/>
      <c r="QG151" s="294"/>
      <c r="QH151" s="294"/>
      <c r="QI151" s="294"/>
      <c r="QJ151" s="294"/>
      <c r="QK151" s="294"/>
      <c r="QL151" s="294"/>
      <c r="QM151" s="294"/>
      <c r="QN151" s="294"/>
      <c r="QO151" s="294"/>
      <c r="QP151" s="294"/>
      <c r="QQ151" s="294"/>
      <c r="QR151" s="294"/>
      <c r="QS151" s="294"/>
      <c r="QT151" s="294"/>
      <c r="QU151" s="294"/>
      <c r="QV151" s="294"/>
      <c r="QW151" s="294"/>
      <c r="QX151" s="294"/>
      <c r="QY151" s="294"/>
      <c r="QZ151" s="294"/>
      <c r="RA151" s="294"/>
      <c r="RB151" s="294"/>
      <c r="RC151" s="294"/>
      <c r="RD151" s="294"/>
      <c r="RE151" s="294"/>
      <c r="RF151" s="294"/>
      <c r="RG151" s="294"/>
      <c r="RH151" s="294"/>
      <c r="RI151" s="294"/>
      <c r="RJ151" s="294"/>
      <c r="RK151" s="294"/>
      <c r="RL151" s="294"/>
      <c r="RM151" s="294"/>
      <c r="RN151" s="294"/>
      <c r="RO151" s="294"/>
      <c r="RP151" s="294"/>
      <c r="RQ151" s="294"/>
      <c r="RR151" s="294"/>
      <c r="RS151" s="294"/>
      <c r="RT151" s="294"/>
      <c r="RU151" s="294"/>
      <c r="RV151" s="294"/>
      <c r="RW151" s="294"/>
      <c r="RX151" s="294"/>
      <c r="RY151" s="294"/>
      <c r="RZ151" s="294"/>
      <c r="SA151" s="294"/>
      <c r="SB151" s="294"/>
      <c r="SC151" s="294"/>
      <c r="SD151" s="294"/>
      <c r="SE151" s="294"/>
      <c r="SF151" s="294"/>
      <c r="SG151" s="294"/>
      <c r="SH151" s="294"/>
      <c r="SI151" s="294"/>
      <c r="SJ151" s="294"/>
      <c r="SK151" s="294"/>
      <c r="SL151" s="294"/>
      <c r="SM151" s="294"/>
      <c r="SN151" s="294"/>
      <c r="SO151" s="294"/>
      <c r="SP151" s="294"/>
      <c r="SQ151" s="294"/>
      <c r="SR151" s="294"/>
      <c r="SS151" s="294"/>
      <c r="ST151" s="294"/>
      <c r="SU151" s="294"/>
      <c r="SV151" s="294"/>
      <c r="SW151" s="294"/>
      <c r="SX151" s="294"/>
      <c r="SY151" s="294"/>
      <c r="SZ151" s="294"/>
      <c r="TA151" s="294"/>
      <c r="TB151" s="294"/>
      <c r="TC151" s="294"/>
      <c r="TD151" s="294"/>
      <c r="TE151" s="294"/>
      <c r="TF151" s="294"/>
      <c r="TG151" s="294"/>
      <c r="TH151" s="294"/>
      <c r="TI151" s="294"/>
      <c r="TJ151" s="294"/>
      <c r="TK151" s="294"/>
      <c r="TL151" s="294"/>
      <c r="TM151" s="294"/>
      <c r="TN151" s="294"/>
      <c r="TO151" s="294"/>
      <c r="TP151" s="294"/>
      <c r="TQ151" s="294"/>
      <c r="TR151" s="294"/>
      <c r="TS151" s="294"/>
      <c r="TT151" s="294"/>
      <c r="TU151" s="294"/>
      <c r="TV151" s="294"/>
      <c r="TW151" s="294"/>
      <c r="TX151" s="294"/>
      <c r="TY151" s="294"/>
      <c r="TZ151" s="294"/>
      <c r="UA151" s="294"/>
      <c r="UB151" s="294"/>
      <c r="UC151" s="294"/>
      <c r="UD151" s="294"/>
      <c r="UE151" s="294"/>
      <c r="UF151" s="294"/>
      <c r="UG151" s="294"/>
      <c r="UH151" s="294"/>
      <c r="UI151" s="294"/>
      <c r="UJ151" s="294"/>
      <c r="UK151" s="294"/>
      <c r="UL151" s="294"/>
      <c r="UM151" s="294"/>
      <c r="UN151" s="294"/>
      <c r="UO151" s="294"/>
      <c r="UP151" s="294"/>
      <c r="UQ151" s="294"/>
      <c r="UR151" s="294"/>
      <c r="US151" s="294"/>
      <c r="UT151" s="294"/>
      <c r="UU151" s="294"/>
      <c r="UV151" s="294"/>
      <c r="UW151" s="294"/>
      <c r="UX151" s="294"/>
      <c r="UY151" s="294"/>
      <c r="UZ151" s="294"/>
      <c r="VA151" s="294"/>
      <c r="VB151" s="294"/>
      <c r="VC151" s="294"/>
      <c r="VD151" s="294"/>
      <c r="VE151" s="294"/>
      <c r="VF151" s="294"/>
      <c r="VG151" s="294"/>
      <c r="VH151" s="294"/>
      <c r="VI151" s="294"/>
      <c r="VJ151" s="294"/>
      <c r="VK151" s="294"/>
      <c r="VL151" s="294"/>
      <c r="VM151" s="294"/>
      <c r="VN151" s="294"/>
      <c r="VO151" s="294"/>
      <c r="VP151" s="294"/>
      <c r="VQ151" s="294"/>
      <c r="VR151" s="294"/>
      <c r="VS151" s="294"/>
      <c r="VT151" s="294"/>
      <c r="VU151" s="294"/>
      <c r="VV151" s="294"/>
      <c r="VW151" s="294"/>
      <c r="VX151" s="294"/>
      <c r="VY151" s="294"/>
      <c r="VZ151" s="294"/>
      <c r="WA151" s="294"/>
      <c r="WB151" s="294"/>
      <c r="WC151" s="294"/>
      <c r="WD151" s="294"/>
      <c r="WE151" s="294"/>
      <c r="WF151" s="294"/>
      <c r="WG151" s="294"/>
      <c r="WH151" s="294"/>
      <c r="WI151" s="294"/>
      <c r="WJ151" s="294"/>
      <c r="WK151" s="294"/>
      <c r="WL151" s="294"/>
      <c r="WM151" s="294"/>
      <c r="WN151" s="294"/>
      <c r="WO151" s="294"/>
      <c r="WP151" s="294"/>
      <c r="WQ151" s="294"/>
      <c r="WR151" s="294"/>
      <c r="WS151" s="294"/>
      <c r="WT151" s="294"/>
      <c r="WU151" s="294"/>
      <c r="WV151" s="294"/>
      <c r="WW151" s="294"/>
      <c r="WX151" s="294"/>
      <c r="WY151" s="294"/>
      <c r="WZ151" s="294"/>
      <c r="XA151" s="294"/>
      <c r="XB151" s="294"/>
      <c r="XC151" s="294"/>
      <c r="XD151" s="294"/>
      <c r="XE151" s="294"/>
      <c r="XF151" s="294"/>
      <c r="XG151" s="294"/>
      <c r="XH151" s="294"/>
      <c r="XI151" s="294"/>
      <c r="XJ151" s="294"/>
      <c r="XK151" s="294"/>
      <c r="XL151" s="294"/>
      <c r="XM151" s="294"/>
      <c r="XN151" s="294"/>
      <c r="XO151" s="294"/>
      <c r="XP151" s="294"/>
      <c r="XQ151" s="294"/>
      <c r="XR151" s="294"/>
      <c r="XS151" s="294"/>
      <c r="XT151" s="294"/>
      <c r="XU151" s="294"/>
      <c r="XV151" s="294"/>
      <c r="XW151" s="294"/>
      <c r="XX151" s="294"/>
      <c r="XY151" s="294"/>
      <c r="XZ151" s="294"/>
      <c r="YA151" s="294"/>
      <c r="YB151" s="294"/>
      <c r="YC151" s="294"/>
      <c r="YD151" s="294"/>
      <c r="YE151" s="294"/>
      <c r="YF151" s="294"/>
      <c r="YG151" s="294"/>
      <c r="YH151" s="294"/>
      <c r="YI151" s="294"/>
      <c r="YJ151" s="294"/>
      <c r="YK151" s="294"/>
      <c r="YL151" s="294"/>
      <c r="YM151" s="294"/>
      <c r="YN151" s="294"/>
      <c r="YO151" s="294"/>
      <c r="YP151" s="294"/>
      <c r="YQ151" s="294"/>
      <c r="YR151" s="294"/>
      <c r="YS151" s="294"/>
      <c r="YT151" s="294"/>
      <c r="YU151" s="294"/>
      <c r="YV151" s="294"/>
      <c r="YW151" s="294"/>
      <c r="YX151" s="294"/>
      <c r="YY151" s="294"/>
      <c r="YZ151" s="294"/>
      <c r="ZA151" s="294"/>
      <c r="ZB151" s="294"/>
      <c r="ZC151" s="294"/>
      <c r="ZD151" s="294"/>
      <c r="ZE151" s="294"/>
      <c r="ZF151" s="294"/>
      <c r="ZG151" s="294"/>
      <c r="ZH151" s="294"/>
      <c r="ZI151" s="294"/>
      <c r="ZJ151" s="294"/>
      <c r="ZK151" s="294"/>
      <c r="ZL151" s="294"/>
      <c r="ZM151" s="294"/>
      <c r="ZN151" s="294"/>
      <c r="ZO151" s="294"/>
      <c r="ZP151" s="294"/>
      <c r="ZQ151" s="294"/>
      <c r="ZR151" s="294"/>
      <c r="ZS151" s="294"/>
      <c r="ZT151" s="294"/>
      <c r="ZU151" s="294"/>
      <c r="ZV151" s="294"/>
      <c r="ZW151" s="294"/>
      <c r="ZX151" s="294"/>
      <c r="ZY151" s="294"/>
      <c r="ZZ151" s="294"/>
      <c r="AAA151" s="294"/>
      <c r="AAB151" s="294"/>
      <c r="AAC151" s="294"/>
      <c r="AAD151" s="294"/>
      <c r="AAE151" s="294"/>
      <c r="AAF151" s="294"/>
      <c r="AAG151" s="294"/>
      <c r="AAH151" s="294"/>
      <c r="AAI151" s="294"/>
      <c r="AAJ151" s="294"/>
      <c r="AAK151" s="294"/>
      <c r="AAL151" s="294"/>
      <c r="AAM151" s="294"/>
      <c r="AAN151" s="294"/>
      <c r="AAO151" s="294"/>
      <c r="AAP151" s="294"/>
      <c r="AAQ151" s="294"/>
      <c r="AAR151" s="294"/>
      <c r="AAS151" s="294"/>
      <c r="AAT151" s="294"/>
      <c r="AAU151" s="294"/>
      <c r="AAV151" s="294"/>
      <c r="AAW151" s="294"/>
      <c r="AAX151" s="294"/>
      <c r="AAY151" s="294"/>
      <c r="AAZ151" s="294"/>
      <c r="ABA151" s="294"/>
      <c r="ABB151" s="294"/>
      <c r="ABC151" s="294"/>
      <c r="ABD151" s="294"/>
      <c r="ABE151" s="294"/>
      <c r="ABF151" s="294"/>
      <c r="ABG151" s="294"/>
      <c r="ABH151" s="294"/>
      <c r="ABI151" s="294"/>
      <c r="ABJ151" s="294"/>
      <c r="ABK151" s="294"/>
      <c r="ABL151" s="294"/>
      <c r="ABM151" s="294"/>
      <c r="ABN151" s="294"/>
      <c r="ABO151" s="294"/>
      <c r="ABP151" s="294"/>
      <c r="ABQ151" s="294"/>
      <c r="ABR151" s="294"/>
      <c r="ABS151" s="294"/>
      <c r="ABT151" s="294"/>
      <c r="ABU151" s="294"/>
      <c r="ABV151" s="294"/>
      <c r="ABW151" s="294"/>
      <c r="ABX151" s="294"/>
      <c r="ABY151" s="294"/>
      <c r="ABZ151" s="294"/>
      <c r="ACA151" s="294"/>
      <c r="ACB151" s="294"/>
      <c r="ACC151" s="294"/>
      <c r="ACD151" s="294"/>
      <c r="ACE151" s="294"/>
      <c r="ACF151" s="294"/>
      <c r="ACG151" s="294"/>
      <c r="ACH151" s="294"/>
      <c r="ACI151" s="294"/>
      <c r="ACJ151" s="294"/>
      <c r="ACK151" s="294"/>
      <c r="ACL151" s="294"/>
      <c r="ACM151" s="294"/>
      <c r="ACN151" s="294"/>
      <c r="ACO151" s="294"/>
      <c r="ACP151" s="294"/>
      <c r="ACQ151" s="294"/>
      <c r="ACR151" s="294"/>
      <c r="ACS151" s="294"/>
      <c r="ACT151" s="294"/>
      <c r="ACU151" s="294"/>
      <c r="ACV151" s="294"/>
      <c r="ACW151" s="294"/>
      <c r="ACX151" s="294"/>
      <c r="ACY151" s="294"/>
      <c r="ACZ151" s="294"/>
      <c r="ADA151" s="294"/>
      <c r="ADB151" s="294"/>
      <c r="ADC151" s="294"/>
      <c r="ADD151" s="294"/>
      <c r="ADE151" s="294"/>
      <c r="ADF151" s="294"/>
      <c r="ADG151" s="294"/>
      <c r="ADH151" s="294"/>
      <c r="ADI151" s="294"/>
      <c r="ADJ151" s="294"/>
      <c r="ADK151" s="294"/>
      <c r="ADL151" s="294"/>
      <c r="ADM151" s="294"/>
      <c r="ADN151" s="294"/>
      <c r="ADO151" s="294"/>
      <c r="ADP151" s="294"/>
      <c r="ADQ151" s="294"/>
      <c r="ADR151" s="294"/>
      <c r="ADS151" s="294"/>
      <c r="ADT151" s="294"/>
      <c r="ADU151" s="294"/>
      <c r="ADV151" s="294"/>
      <c r="ADW151" s="294"/>
      <c r="ADX151" s="294"/>
      <c r="ADY151" s="294"/>
      <c r="ADZ151" s="294"/>
      <c r="AEA151" s="294"/>
      <c r="AEB151" s="294"/>
      <c r="AEC151" s="294"/>
      <c r="AED151" s="294"/>
      <c r="AEE151" s="294"/>
      <c r="AEF151" s="294"/>
      <c r="AEG151" s="294"/>
      <c r="AEH151" s="294"/>
      <c r="AEI151" s="294"/>
      <c r="AEJ151" s="294"/>
      <c r="AEK151" s="294"/>
      <c r="AEL151" s="294"/>
      <c r="AEM151" s="294"/>
      <c r="AEN151" s="294"/>
      <c r="AEO151" s="294"/>
      <c r="AEP151" s="294"/>
      <c r="AEQ151" s="294"/>
      <c r="AER151" s="294"/>
      <c r="AES151" s="294"/>
      <c r="AET151" s="294"/>
      <c r="AEU151" s="294"/>
      <c r="AEV151" s="294"/>
      <c r="AEW151" s="294"/>
      <c r="AEX151" s="294"/>
      <c r="AEY151" s="294"/>
      <c r="AEZ151" s="294"/>
      <c r="AFA151" s="294"/>
      <c r="AFB151" s="294"/>
      <c r="AFC151" s="294"/>
      <c r="AFD151" s="294"/>
      <c r="AFE151" s="294"/>
      <c r="AFF151" s="294"/>
      <c r="AFG151" s="294"/>
      <c r="AFH151" s="294"/>
      <c r="AFI151" s="294"/>
      <c r="AFJ151" s="294"/>
      <c r="AFK151" s="294"/>
      <c r="AFL151" s="294"/>
      <c r="AFM151" s="294"/>
      <c r="AFN151" s="294"/>
      <c r="AFO151" s="294"/>
      <c r="AFP151" s="294"/>
      <c r="AFQ151" s="294"/>
      <c r="AFR151" s="294"/>
      <c r="AFS151" s="294"/>
      <c r="AFT151" s="294"/>
      <c r="AFU151" s="294"/>
      <c r="AFV151" s="294"/>
      <c r="AFW151" s="294"/>
      <c r="AFX151" s="294"/>
      <c r="AFY151" s="294"/>
      <c r="AFZ151" s="294"/>
      <c r="AGA151" s="294"/>
      <c r="AGB151" s="294"/>
      <c r="AGC151" s="294"/>
      <c r="AGD151" s="294"/>
      <c r="AGE151" s="294"/>
      <c r="AGF151" s="294"/>
      <c r="AGG151" s="294"/>
      <c r="AGH151" s="294"/>
      <c r="AGI151" s="294"/>
      <c r="AGJ151" s="294"/>
      <c r="AGK151" s="294"/>
      <c r="AGL151" s="294"/>
      <c r="AGM151" s="294"/>
      <c r="AGN151" s="294"/>
      <c r="AGO151" s="294"/>
      <c r="AGP151" s="294"/>
      <c r="AGQ151" s="294"/>
      <c r="AGR151" s="294"/>
      <c r="AGS151" s="294"/>
      <c r="AGT151" s="294"/>
      <c r="AGU151" s="294"/>
      <c r="AGV151" s="294"/>
      <c r="AGW151" s="294"/>
      <c r="AGX151" s="294"/>
      <c r="AGY151" s="294"/>
      <c r="AGZ151" s="294"/>
      <c r="AHA151" s="294"/>
      <c r="AHB151" s="294"/>
      <c r="AHC151" s="294"/>
      <c r="AHD151" s="294"/>
      <c r="AHE151" s="294"/>
      <c r="AHF151" s="294"/>
      <c r="AHG151" s="294"/>
      <c r="AHH151" s="294"/>
      <c r="AHI151" s="294"/>
      <c r="AHJ151" s="294"/>
      <c r="AHK151" s="294"/>
      <c r="AHL151" s="294"/>
      <c r="AHM151" s="294"/>
      <c r="AHN151" s="294"/>
      <c r="AHO151" s="294"/>
      <c r="AHP151" s="294"/>
      <c r="AHQ151" s="294"/>
      <c r="AHR151" s="294"/>
    </row>
    <row r="152" spans="1:907" ht="24" x14ac:dyDescent="0.8">
      <c r="C152" s="271" t="s">
        <v>6315</v>
      </c>
      <c r="D152" s="294">
        <v>551482569.64999998</v>
      </c>
      <c r="E152" s="294">
        <v>-3092398.1800000034</v>
      </c>
      <c r="F152" s="294">
        <v>-391139.69000000507</v>
      </c>
      <c r="G152" s="294">
        <v>2900578.1900000023</v>
      </c>
      <c r="H152" s="294">
        <v>-5292094.0100000203</v>
      </c>
      <c r="I152" s="294">
        <v>2189716.5199999996</v>
      </c>
      <c r="J152" s="294">
        <v>313709802.26000005</v>
      </c>
      <c r="K152" s="294">
        <v>80575196.770000011</v>
      </c>
      <c r="L152" s="294">
        <v>2214792.1499999985</v>
      </c>
      <c r="M152" s="294">
        <v>-6438671.089999998</v>
      </c>
      <c r="N152" s="294">
        <v>-6154452.3700000085</v>
      </c>
      <c r="O152" s="294">
        <v>-2953699.3700000029</v>
      </c>
      <c r="P152" s="294">
        <v>42070418.890000015</v>
      </c>
      <c r="Q152" s="294">
        <v>1783511.7100000028</v>
      </c>
      <c r="R152" s="294">
        <v>1411938.080000001</v>
      </c>
      <c r="S152" s="294">
        <v>-25836256.73</v>
      </c>
      <c r="T152" s="294">
        <v>23659141.420000009</v>
      </c>
      <c r="U152" s="294">
        <v>-750177.28000000026</v>
      </c>
      <c r="V152" s="294">
        <v>425578230.80999994</v>
      </c>
      <c r="W152" s="294">
        <v>-42301933.999999993</v>
      </c>
      <c r="X152" s="294">
        <v>16860226.179999992</v>
      </c>
      <c r="Y152" s="294">
        <v>102051043.61</v>
      </c>
      <c r="Z152" s="294">
        <v>-2765757.5800000019</v>
      </c>
      <c r="AA152" s="294">
        <v>-236155.07000000775</v>
      </c>
      <c r="AB152" s="294">
        <v>288946.5500000082</v>
      </c>
      <c r="AC152" s="294">
        <v>-101509641.40999997</v>
      </c>
      <c r="AD152" s="294">
        <v>-1572441.3200000077</v>
      </c>
      <c r="AE152" s="294">
        <v>-24410314.589999996</v>
      </c>
      <c r="AF152" s="294">
        <v>-99054543.090000004</v>
      </c>
      <c r="AG152" s="294">
        <v>-12344322.850000005</v>
      </c>
      <c r="AH152" s="294">
        <v>-48277342.160000011</v>
      </c>
      <c r="AI152" s="294">
        <v>-37604627.99000001</v>
      </c>
      <c r="AJ152" s="294">
        <v>1496170.0300000124</v>
      </c>
      <c r="AK152" s="294">
        <v>2841127.1000000052</v>
      </c>
      <c r="AL152" s="294">
        <v>62386065.070000008</v>
      </c>
      <c r="AM152" s="294">
        <v>-17141207.140000001</v>
      </c>
      <c r="AN152" s="294">
        <v>56313525.019999996</v>
      </c>
      <c r="AO152" s="294">
        <v>1355136.1399999969</v>
      </c>
      <c r="AP152" s="294">
        <v>-3768747.0600000005</v>
      </c>
      <c r="AQ152" s="294">
        <v>-4102866.2800000012</v>
      </c>
      <c r="AR152" s="294">
        <v>-6279446.8100000024</v>
      </c>
      <c r="AS152" s="294">
        <v>-10480273.409999996</v>
      </c>
      <c r="AT152" s="294">
        <v>-20394508.830000013</v>
      </c>
      <c r="AU152" s="294">
        <v>8793411.6500000004</v>
      </c>
      <c r="AV152" s="294">
        <v>9016871.0500000007</v>
      </c>
      <c r="AW152" s="294">
        <v>13554908.800000004</v>
      </c>
      <c r="AX152" s="294">
        <v>-5408923.1300000008</v>
      </c>
      <c r="AY152" s="294">
        <v>-7344171.9100000039</v>
      </c>
      <c r="AZ152" s="294">
        <v>15357184.870000001</v>
      </c>
      <c r="BA152" s="294">
        <v>7921460.299999998</v>
      </c>
      <c r="BB152" s="294">
        <v>9170570.3000000007</v>
      </c>
      <c r="BC152" s="294">
        <v>7630287.2400000012</v>
      </c>
      <c r="BD152" s="294">
        <v>12707477.599999998</v>
      </c>
      <c r="BE152" s="294">
        <v>1022759.5300000012</v>
      </c>
      <c r="BF152" s="294">
        <v>-19243704.890000001</v>
      </c>
      <c r="BG152" s="294">
        <v>5978228.0299999993</v>
      </c>
      <c r="BH152" s="294">
        <v>24228879.150000006</v>
      </c>
      <c r="BI152" s="294">
        <v>-54995360.329999924</v>
      </c>
      <c r="BJ152" s="294">
        <v>15024329.509999976</v>
      </c>
      <c r="BK152" s="294">
        <v>4178059.3099999912</v>
      </c>
      <c r="BL152" s="294">
        <v>1900270.9099999983</v>
      </c>
      <c r="BM152" s="294">
        <v>-9936964.4900000021</v>
      </c>
      <c r="BN152" s="294">
        <v>1006686.8299999963</v>
      </c>
      <c r="BO152" s="294">
        <v>-630619.40000000037</v>
      </c>
      <c r="BP152" s="294">
        <v>13007606.199999999</v>
      </c>
      <c r="BQ152" s="294">
        <v>12218365.719999999</v>
      </c>
      <c r="BR152" s="294">
        <v>138694436.50999999</v>
      </c>
      <c r="BS152" s="294">
        <v>7523495.8500000015</v>
      </c>
      <c r="BT152" s="294">
        <v>9921261.1899999976</v>
      </c>
      <c r="BU152" s="294">
        <v>4400790.1400000025</v>
      </c>
      <c r="BV152" s="294">
        <v>1621028.8200000003</v>
      </c>
      <c r="BW152" s="294">
        <v>4382407.7300000004</v>
      </c>
      <c r="BX152" s="294">
        <v>890929.47999999952</v>
      </c>
      <c r="BY152" s="294">
        <v>6329194.5299999993</v>
      </c>
      <c r="BZ152" s="294">
        <v>14011245.996999994</v>
      </c>
      <c r="CA152" s="294">
        <v>-10412100.819999998</v>
      </c>
      <c r="CB152" s="294">
        <v>-21206319.800000004</v>
      </c>
      <c r="CC152" s="294">
        <v>-17462086.09999999</v>
      </c>
      <c r="CD152" s="294">
        <v>-3105427.9900000039</v>
      </c>
      <c r="CE152" s="294">
        <v>978811.52999999933</v>
      </c>
      <c r="CF152" s="294">
        <v>-9576636.8900000025</v>
      </c>
      <c r="CG152" s="294">
        <v>1411594555.1599998</v>
      </c>
      <c r="CH152" s="294">
        <v>12779030.519999996</v>
      </c>
      <c r="CI152" s="294">
        <v>11456597.350000001</v>
      </c>
      <c r="CJ152" s="294">
        <v>10102719.849999998</v>
      </c>
      <c r="CK152" s="294">
        <v>30501029.729999997</v>
      </c>
      <c r="CL152" s="294">
        <v>1268842.7999999989</v>
      </c>
      <c r="CM152" s="294">
        <v>17246548.029999997</v>
      </c>
      <c r="CN152" s="294">
        <v>22481914.41</v>
      </c>
      <c r="CO152" s="294">
        <v>13854156.670000002</v>
      </c>
      <c r="CP152" s="294">
        <v>-131645.65000000037</v>
      </c>
      <c r="CQ152" s="294">
        <v>9132094.3100000005</v>
      </c>
      <c r="CR152" s="294">
        <v>3568065.3099999949</v>
      </c>
      <c r="CS152" s="294">
        <v>14314404.200000001</v>
      </c>
      <c r="CT152" s="294">
        <v>90190006.450000018</v>
      </c>
      <c r="CU152" s="294">
        <v>22691783.140000001</v>
      </c>
      <c r="CV152" s="294">
        <v>12668256.830000002</v>
      </c>
      <c r="CW152" s="294">
        <v>-11440998.559999991</v>
      </c>
      <c r="CX152" s="294">
        <v>14639855.269999998</v>
      </c>
      <c r="CY152" s="294">
        <v>524443.93000000343</v>
      </c>
      <c r="CZ152" s="294">
        <v>-931142.16000000015</v>
      </c>
      <c r="DA152" s="294">
        <v>10138181.969999999</v>
      </c>
      <c r="DB152" s="294">
        <v>-10784151.659999996</v>
      </c>
      <c r="DC152" s="294">
        <v>66847905.789999962</v>
      </c>
      <c r="DD152" s="294">
        <v>-11460512.229999999</v>
      </c>
      <c r="DE152" s="294">
        <v>-4973159.4399999976</v>
      </c>
      <c r="DF152" s="294">
        <v>1375224.929999996</v>
      </c>
      <c r="DG152" s="294">
        <v>15121806.040000003</v>
      </c>
      <c r="DH152" s="294">
        <v>-9931465.8299999982</v>
      </c>
      <c r="DI152" s="294">
        <v>-20062184.179999992</v>
      </c>
      <c r="DJ152" s="294">
        <v>23051513.830000006</v>
      </c>
      <c r="DK152" s="294">
        <v>854247195.05999994</v>
      </c>
      <c r="DL152" s="294">
        <v>7844640.540000001</v>
      </c>
      <c r="DM152" s="294">
        <v>-3381651.0799999982</v>
      </c>
      <c r="DN152" s="294">
        <v>28190483.719999995</v>
      </c>
      <c r="DO152" s="294">
        <v>-307207.25989999622</v>
      </c>
      <c r="DP152" s="294">
        <v>4222180.8099999968</v>
      </c>
      <c r="DQ152" s="294">
        <v>35618628.369999997</v>
      </c>
      <c r="DR152" s="294">
        <v>31516474.090100005</v>
      </c>
      <c r="DS152" s="294">
        <v>47141795.139999993</v>
      </c>
      <c r="DT152" s="294">
        <v>99251369.550000042</v>
      </c>
      <c r="DU152" s="294">
        <v>-14155315.419999998</v>
      </c>
      <c r="DV152" s="294">
        <v>-17182761.850000001</v>
      </c>
      <c r="DW152" s="294">
        <v>-35948813.750000015</v>
      </c>
      <c r="DX152" s="294">
        <v>3428747.5200000033</v>
      </c>
      <c r="DY152" s="294">
        <v>-17368919.549999993</v>
      </c>
      <c r="DZ152" s="294">
        <v>4983673.049999997</v>
      </c>
      <c r="EA152" s="294">
        <v>16220478.410000002</v>
      </c>
      <c r="EB152" s="294">
        <v>-5215040.9300000034</v>
      </c>
      <c r="EC152" s="294">
        <v>12451942.610000001</v>
      </c>
      <c r="ED152" s="294">
        <v>-30782775.169999994</v>
      </c>
      <c r="EE152" s="294">
        <v>115428068.55999997</v>
      </c>
      <c r="EF152" s="294">
        <v>122708262.83</v>
      </c>
      <c r="EG152" s="294">
        <v>19201013.350000009</v>
      </c>
      <c r="EH152" s="294">
        <v>5553030.3699999973</v>
      </c>
      <c r="EI152" s="294">
        <v>21235028.940000005</v>
      </c>
      <c r="EJ152" s="294">
        <v>-1061705.8099999987</v>
      </c>
      <c r="EK152" s="294">
        <v>8541407.929999996</v>
      </c>
      <c r="EL152" s="294">
        <v>5081385.4000000022</v>
      </c>
      <c r="EM152" s="294">
        <v>19587545.650000002</v>
      </c>
      <c r="EN152" s="294">
        <v>-97423855.849999964</v>
      </c>
      <c r="EO152" s="294">
        <v>-8292421.2100000028</v>
      </c>
      <c r="EP152" s="294">
        <v>-10167248.41</v>
      </c>
      <c r="EQ152" s="294">
        <v>-3139975.2800000012</v>
      </c>
      <c r="ER152" s="294">
        <v>-5577397.879999999</v>
      </c>
      <c r="ES152" s="294">
        <v>8235332.1399999978</v>
      </c>
      <c r="ET152" s="294">
        <v>-18469417.429999992</v>
      </c>
      <c r="EU152" s="294">
        <v>-6888363.3500000015</v>
      </c>
      <c r="EV152" s="294">
        <v>-11772263.039999994</v>
      </c>
      <c r="EW152" s="294">
        <v>-37660979.630000025</v>
      </c>
      <c r="EX152" s="294">
        <v>31924184.289999999</v>
      </c>
      <c r="EY152" s="294">
        <v>23889318.52</v>
      </c>
      <c r="EZ152" s="294">
        <v>6080269.4699999988</v>
      </c>
      <c r="FA152" s="294">
        <v>5324239.4700000025</v>
      </c>
      <c r="FB152" s="294">
        <v>3385322.8100000098</v>
      </c>
      <c r="FC152" s="294">
        <v>19129953.870000001</v>
      </c>
      <c r="FD152" s="294">
        <v>11050278.549999997</v>
      </c>
      <c r="FE152" s="294">
        <v>18954166.720000003</v>
      </c>
      <c r="FF152" s="294">
        <v>34091521.480000004</v>
      </c>
      <c r="FG152" s="294">
        <v>14349597.070000004</v>
      </c>
      <c r="FH152" s="294">
        <v>7567283.7300000004</v>
      </c>
      <c r="FI152" s="294">
        <v>30321108.419999987</v>
      </c>
      <c r="FJ152" s="294">
        <v>11811783.82</v>
      </c>
      <c r="FK152" s="294">
        <v>19008020.950000003</v>
      </c>
      <c r="FL152" s="294">
        <v>16264570.079999998</v>
      </c>
      <c r="FM152" s="294">
        <v>1904363.0100000016</v>
      </c>
      <c r="FN152" s="294">
        <v>30244837.050000004</v>
      </c>
      <c r="FO152" s="294">
        <v>5319143.8899999987</v>
      </c>
      <c r="FP152" s="294">
        <v>12224944.169999998</v>
      </c>
      <c r="FQ152" s="294">
        <v>753184331.82000017</v>
      </c>
      <c r="FR152" s="294">
        <v>7183916.9000000004</v>
      </c>
      <c r="FS152" s="294">
        <v>17063767.560000006</v>
      </c>
      <c r="FT152" s="294">
        <v>899735.45000000298</v>
      </c>
      <c r="FU152" s="294">
        <v>26605959.999999993</v>
      </c>
      <c r="FV152" s="294">
        <v>9807774.6999999993</v>
      </c>
      <c r="FW152" s="294">
        <v>-4485617.7600000054</v>
      </c>
      <c r="FX152" s="294">
        <v>-15825869.240000002</v>
      </c>
      <c r="FY152" s="294">
        <v>23491360.239999991</v>
      </c>
      <c r="FZ152" s="294">
        <v>29028147.210000008</v>
      </c>
      <c r="GA152" s="294">
        <v>5304933.0999999866</v>
      </c>
      <c r="GB152" s="294">
        <v>-3717370.2100000009</v>
      </c>
      <c r="GC152" s="294">
        <v>21837360.140000001</v>
      </c>
      <c r="GD152" s="294">
        <v>37874468.399999999</v>
      </c>
      <c r="GE152" s="294">
        <v>77988842.289999992</v>
      </c>
      <c r="GF152" s="294">
        <v>6054721.0199999996</v>
      </c>
      <c r="GG152" s="294">
        <v>25833730.880000003</v>
      </c>
      <c r="GH152" s="294">
        <v>-5882834.8200000077</v>
      </c>
      <c r="GI152" s="294">
        <v>8386237.9900000021</v>
      </c>
      <c r="GJ152" s="294">
        <v>13901544.189999999</v>
      </c>
      <c r="GK152" s="294">
        <v>4969797.1900000032</v>
      </c>
      <c r="GL152" s="294">
        <v>13363323.379999995</v>
      </c>
      <c r="GM152" s="294">
        <v>9478952.0100000016</v>
      </c>
      <c r="GN152" s="294">
        <v>11811514.050000001</v>
      </c>
      <c r="GO152" s="294">
        <v>5839896.25</v>
      </c>
      <c r="GP152" s="294">
        <v>6788146.0599999987</v>
      </c>
      <c r="GQ152" s="294">
        <v>101163668.00999993</v>
      </c>
      <c r="GR152" s="294">
        <v>66343686.379999995</v>
      </c>
      <c r="GS152" s="294">
        <v>12816251.839999998</v>
      </c>
      <c r="GT152" s="294">
        <v>8505409.049999997</v>
      </c>
      <c r="GU152" s="294">
        <v>4390480.26</v>
      </c>
      <c r="GV152" s="294">
        <v>15358432.440000001</v>
      </c>
      <c r="GW152" s="294">
        <v>14714308.709999999</v>
      </c>
      <c r="GX152" s="294">
        <v>10253541.970000003</v>
      </c>
      <c r="GY152" s="294">
        <v>-39785771.910000011</v>
      </c>
      <c r="GZ152" s="294">
        <v>6010828.1400000006</v>
      </c>
      <c r="HA152" s="294">
        <v>-12858616.66</v>
      </c>
      <c r="HB152" s="294">
        <v>-10612142.210000003</v>
      </c>
      <c r="HC152" s="294">
        <v>-227429912.05000007</v>
      </c>
      <c r="HD152" s="294">
        <v>74754813.25000003</v>
      </c>
      <c r="HE152" s="294">
        <v>-7876868.2199999988</v>
      </c>
      <c r="HF152" s="294">
        <v>-26819845.280000031</v>
      </c>
      <c r="HG152" s="294">
        <v>32905312.670000017</v>
      </c>
      <c r="HH152" s="294">
        <v>60324869.220000006</v>
      </c>
      <c r="HI152" s="294">
        <v>-3233212.5600000061</v>
      </c>
      <c r="HJ152" s="294">
        <v>309801495.46999997</v>
      </c>
      <c r="HK152" s="294">
        <v>-6176334.9300000072</v>
      </c>
      <c r="HL152" s="294">
        <v>-23556650.88000001</v>
      </c>
      <c r="HM152" s="294">
        <v>57978381.180000007</v>
      </c>
      <c r="HN152" s="294">
        <v>-14876252.060000004</v>
      </c>
      <c r="HO152" s="294">
        <v>13535007.999999993</v>
      </c>
      <c r="HP152" s="294">
        <v>19404538.190000013</v>
      </c>
      <c r="HQ152" s="294">
        <v>-12095906.939999998</v>
      </c>
      <c r="HR152" s="294">
        <v>-94418579.179999977</v>
      </c>
      <c r="HS152" s="294">
        <v>-57485143.209999964</v>
      </c>
      <c r="HT152" s="294">
        <v>-1396063.1499999985</v>
      </c>
      <c r="HU152" s="294">
        <v>12785523.620000001</v>
      </c>
      <c r="HV152" s="294">
        <v>7714802.2699999996</v>
      </c>
      <c r="HW152" s="294">
        <v>1263381.3900000006</v>
      </c>
      <c r="HX152" s="294">
        <v>-3758328.140000008</v>
      </c>
      <c r="HY152" s="294">
        <v>-2956890.0800000019</v>
      </c>
      <c r="HZ152" s="294">
        <v>7427091.1600000039</v>
      </c>
      <c r="IA152" s="294">
        <v>9372867.4900000058</v>
      </c>
      <c r="IB152" s="294">
        <v>18591683.890000001</v>
      </c>
      <c r="IC152" s="294">
        <v>43968353.939999998</v>
      </c>
      <c r="ID152" s="294">
        <v>4014413.76</v>
      </c>
      <c r="IE152" s="294">
        <v>747355.63000000268</v>
      </c>
      <c r="IF152" s="294">
        <v>-4566126.8600000013</v>
      </c>
      <c r="IG152" s="294">
        <v>3363334.1900000013</v>
      </c>
      <c r="IH152" s="294">
        <v>-87530104.400000006</v>
      </c>
      <c r="II152" s="294">
        <v>58936165.509999998</v>
      </c>
      <c r="IJ152" s="294">
        <v>20465167.459999997</v>
      </c>
      <c r="IK152" s="294">
        <v>6891501.9499999881</v>
      </c>
      <c r="IL152" s="294">
        <v>-60833218.310000002</v>
      </c>
      <c r="IM152" s="294">
        <v>11898333.939999998</v>
      </c>
      <c r="IN152" s="294">
        <v>4760475.2599999979</v>
      </c>
      <c r="IO152" s="294">
        <v>-1767497.6799999978</v>
      </c>
      <c r="IP152" s="294">
        <v>10619108.75</v>
      </c>
      <c r="IQ152" s="294">
        <v>-8391128.8300000019</v>
      </c>
      <c r="IR152" s="294">
        <v>53133379.079999998</v>
      </c>
      <c r="IS152" s="294">
        <v>-279083692.53000009</v>
      </c>
      <c r="IT152" s="294">
        <v>-189079543.03</v>
      </c>
      <c r="IU152" s="294">
        <v>5564902.4100000039</v>
      </c>
      <c r="IV152" s="294">
        <v>6852759.7700000033</v>
      </c>
      <c r="IW152" s="294">
        <v>42537437.280000001</v>
      </c>
      <c r="IX152" s="294">
        <v>20614373.400000002</v>
      </c>
      <c r="IY152" s="294">
        <v>-2569409.7399999984</v>
      </c>
      <c r="IZ152" s="294">
        <v>11969182.16</v>
      </c>
      <c r="JA152" s="294">
        <v>-2130015.379999999</v>
      </c>
      <c r="JB152" s="294">
        <v>-9698266.8900000043</v>
      </c>
      <c r="JC152" s="294">
        <v>-10350769.18</v>
      </c>
      <c r="JD152" s="294">
        <v>-4811147.089999998</v>
      </c>
      <c r="JE152" s="294">
        <v>21675328.229999989</v>
      </c>
      <c r="JF152" s="294">
        <v>-23446021.460000008</v>
      </c>
      <c r="JG152" s="294">
        <v>2957343.5200000033</v>
      </c>
      <c r="JH152" s="294">
        <v>423808.37000000477</v>
      </c>
      <c r="JI152" s="294">
        <v>-860461.70999999903</v>
      </c>
      <c r="JJ152" s="294">
        <v>2503024.7500000019</v>
      </c>
      <c r="JK152" s="294">
        <v>-39726418.879999936</v>
      </c>
      <c r="JL152" s="294">
        <v>-7004824.5199999958</v>
      </c>
      <c r="JM152" s="294">
        <v>-7578186.8100000024</v>
      </c>
      <c r="JN152" s="294">
        <v>17882631.68</v>
      </c>
      <c r="JO152" s="294">
        <v>-5922468.3300000057</v>
      </c>
      <c r="JP152" s="294">
        <v>-28153337.760000005</v>
      </c>
      <c r="JQ152" s="294">
        <v>-1470659.3200000003</v>
      </c>
      <c r="JR152" s="294">
        <v>123602959.02999994</v>
      </c>
      <c r="JS152" s="294">
        <v>-16338958.960000008</v>
      </c>
      <c r="JT152" s="294">
        <v>28547829.109999999</v>
      </c>
      <c r="JU152" s="294">
        <v>5714212.2200000007</v>
      </c>
      <c r="JV152" s="294">
        <v>7373694.1199999973</v>
      </c>
      <c r="JW152" s="294">
        <v>6549921.589999998</v>
      </c>
      <c r="JX152" s="294">
        <v>-20086764.359999999</v>
      </c>
      <c r="JY152" s="294">
        <v>29443520.549999997</v>
      </c>
      <c r="JZ152" s="294">
        <v>25871942.500000007</v>
      </c>
      <c r="KA152" s="294">
        <v>-4837405.4900000021</v>
      </c>
      <c r="KB152" s="294">
        <v>32663245.029999994</v>
      </c>
      <c r="KC152" s="294">
        <v>11689852.300000004</v>
      </c>
      <c r="KD152" s="294">
        <v>3477094.0299999975</v>
      </c>
      <c r="KE152" s="294">
        <v>13920934.57</v>
      </c>
      <c r="KF152" s="294">
        <v>11018582.239999998</v>
      </c>
      <c r="KG152" s="294">
        <v>13050876.000000004</v>
      </c>
      <c r="KH152" s="294">
        <v>384608988.86000001</v>
      </c>
      <c r="KI152" s="294">
        <v>5083147.7799999937</v>
      </c>
      <c r="KJ152" s="294">
        <v>24212216.020000003</v>
      </c>
      <c r="KK152" s="294">
        <v>-10035248.480000004</v>
      </c>
      <c r="KL152" s="294">
        <v>68697726.609999985</v>
      </c>
      <c r="KM152" s="294">
        <v>84111368.570000008</v>
      </c>
      <c r="KN152" s="294">
        <v>10421841.75</v>
      </c>
      <c r="KO152" s="294">
        <v>26384309.949999999</v>
      </c>
      <c r="KP152" s="294">
        <v>12917174.630000001</v>
      </c>
      <c r="KQ152" s="294">
        <v>-18556944.529999942</v>
      </c>
      <c r="KR152" s="294">
        <v>4021639.3999999985</v>
      </c>
      <c r="KS152" s="294">
        <v>8568970.6400000043</v>
      </c>
      <c r="KT152" s="294">
        <v>-40173741.600000001</v>
      </c>
      <c r="KU152" s="294">
        <v>2556740.120000001</v>
      </c>
      <c r="KV152" s="294">
        <v>-1799500.8000000045</v>
      </c>
      <c r="KW152" s="294">
        <v>-65586358.220000058</v>
      </c>
      <c r="KX152" s="294">
        <v>80018383.61999999</v>
      </c>
      <c r="KY152" s="294">
        <v>94348352.710000038</v>
      </c>
      <c r="KZ152" s="294">
        <v>-10119829.359999996</v>
      </c>
      <c r="LA152" s="294">
        <v>-2111012.5700000022</v>
      </c>
      <c r="LB152" s="294">
        <v>-9526000.5900000036</v>
      </c>
      <c r="LC152" s="294">
        <v>14271046.150000002</v>
      </c>
      <c r="LD152" s="294">
        <v>715359.30000000075</v>
      </c>
      <c r="LE152" s="294">
        <v>1296349.0500000007</v>
      </c>
      <c r="LF152" s="294">
        <v>-1068266.3199999966</v>
      </c>
      <c r="LG152" s="294">
        <v>-158835615.94000006</v>
      </c>
      <c r="LH152" s="294">
        <v>-51183082.62999998</v>
      </c>
      <c r="LI152" s="294">
        <v>88918268.030000046</v>
      </c>
      <c r="LJ152" s="294">
        <v>-4835470.4000000358</v>
      </c>
      <c r="LK152" s="294">
        <v>1228809.320000004</v>
      </c>
      <c r="LL152" s="294">
        <v>-7533807.0500000007</v>
      </c>
      <c r="LM152" s="294">
        <v>-9539942.040000001</v>
      </c>
      <c r="LN152" s="294">
        <v>8711017.1599999964</v>
      </c>
      <c r="LO152" s="294">
        <v>-8467785.9600000009</v>
      </c>
      <c r="LP152" s="294">
        <v>-11510791.499999996</v>
      </c>
      <c r="LQ152" s="294">
        <v>7117441.0000000019</v>
      </c>
      <c r="LR152" s="294">
        <v>-95892526.589999959</v>
      </c>
      <c r="LS152" s="294">
        <v>17434296.099999998</v>
      </c>
      <c r="LT152" s="294">
        <v>23835417.810000002</v>
      </c>
      <c r="LU152" s="294">
        <v>541893984.30000019</v>
      </c>
      <c r="LV152" s="294">
        <v>171650533.84000003</v>
      </c>
      <c r="LW152" s="294">
        <v>19491912.790000021</v>
      </c>
      <c r="LX152" s="294">
        <v>20114563.820000008</v>
      </c>
      <c r="LY152" s="294">
        <v>-10144040.720000006</v>
      </c>
      <c r="LZ152" s="294">
        <v>24244655.049999997</v>
      </c>
      <c r="MA152" s="294">
        <v>28006123.369999997</v>
      </c>
      <c r="MB152" s="294">
        <v>21711126.32</v>
      </c>
      <c r="MC152" s="294">
        <v>35556511.630000003</v>
      </c>
      <c r="MD152" s="294">
        <v>91453771.75</v>
      </c>
      <c r="ME152" s="294">
        <v>-31002035.640000008</v>
      </c>
      <c r="MF152" s="294">
        <v>19755132.32</v>
      </c>
      <c r="MG152" s="294">
        <v>-182667319.75</v>
      </c>
      <c r="MH152" s="294">
        <v>16944273.939999998</v>
      </c>
      <c r="MI152" s="294">
        <v>31986300.640000001</v>
      </c>
      <c r="MJ152" s="294">
        <v>22123061.059999999</v>
      </c>
      <c r="MK152" s="294">
        <v>30193974.969999999</v>
      </c>
      <c r="ML152" s="294">
        <v>10546062.219999999</v>
      </c>
      <c r="MM152" s="294">
        <v>-4415453.2300000023</v>
      </c>
      <c r="MN152" s="294">
        <v>14500550.610000003</v>
      </c>
      <c r="MO152" s="294">
        <v>8485952.1900000013</v>
      </c>
      <c r="MP152" s="294">
        <v>22152865.789999999</v>
      </c>
      <c r="MQ152" s="294">
        <v>7015442.6199999936</v>
      </c>
      <c r="MR152" s="294">
        <v>27216514.370000001</v>
      </c>
      <c r="MS152" s="294">
        <v>150476329.42000008</v>
      </c>
      <c r="MT152" s="294">
        <v>12596476.199999999</v>
      </c>
      <c r="MU152" s="294">
        <v>55978380.24000001</v>
      </c>
      <c r="MV152" s="294">
        <v>3598608.2900000066</v>
      </c>
      <c r="MW152" s="294">
        <v>32970958.63000001</v>
      </c>
      <c r="MX152" s="294">
        <v>20454605.359999988</v>
      </c>
      <c r="MY152" s="294">
        <v>51624731.07190001</v>
      </c>
      <c r="MZ152" s="294">
        <v>-24838301.279999994</v>
      </c>
      <c r="NA152" s="294">
        <v>-4912680.3599999957</v>
      </c>
      <c r="NB152" s="294">
        <v>-2397873.3000000007</v>
      </c>
      <c r="NC152" s="294">
        <v>33603443.689999998</v>
      </c>
      <c r="ND152" s="294">
        <v>582337356.07000005</v>
      </c>
      <c r="NE152" s="294">
        <v>181277227.92000002</v>
      </c>
      <c r="NF152" s="294">
        <v>17905712.460000005</v>
      </c>
      <c r="NG152" s="294">
        <v>186305115.17999989</v>
      </c>
      <c r="NH152" s="294">
        <v>6207105.9600000009</v>
      </c>
      <c r="NI152" s="294">
        <v>49319308.690000013</v>
      </c>
      <c r="NJ152" s="294">
        <v>168636775.89999995</v>
      </c>
      <c r="NK152" s="294">
        <v>136482833.06</v>
      </c>
      <c r="NL152" s="294">
        <v>26875081.25</v>
      </c>
      <c r="NM152" s="294">
        <v>160382342.18000001</v>
      </c>
      <c r="NN152" s="294">
        <v>78155419.729999989</v>
      </c>
      <c r="NO152" s="294">
        <v>43339412.449000001</v>
      </c>
      <c r="NP152" s="294">
        <v>79485427.12999998</v>
      </c>
      <c r="NQ152" s="294">
        <v>12109447.709999997</v>
      </c>
      <c r="NR152" s="294">
        <v>5473393.2600000016</v>
      </c>
      <c r="NS152" s="294">
        <v>17979155.060000002</v>
      </c>
      <c r="NT152" s="294">
        <v>15733125.830000002</v>
      </c>
      <c r="NU152" s="294">
        <v>10840864.91</v>
      </c>
      <c r="NV152" s="294">
        <v>15332371.329999998</v>
      </c>
      <c r="NW152" s="294">
        <v>66949545.089999974</v>
      </c>
      <c r="NX152" s="294">
        <v>37778616.629999995</v>
      </c>
      <c r="NY152" s="294">
        <v>14935056.239999998</v>
      </c>
      <c r="NZ152" s="294">
        <v>-3822105.09</v>
      </c>
      <c r="OA152" s="294">
        <v>10776746.140000001</v>
      </c>
      <c r="OB152" s="294">
        <v>-21493458.930000003</v>
      </c>
      <c r="OC152" s="294">
        <v>-3952236.8200000003</v>
      </c>
      <c r="OD152" s="294">
        <v>517097345.08999985</v>
      </c>
      <c r="OE152" s="294">
        <v>-104218462.04000001</v>
      </c>
      <c r="OF152" s="294">
        <v>28249298.610000003</v>
      </c>
      <c r="OG152" s="294">
        <v>-27771118.040000007</v>
      </c>
      <c r="OH152" s="294">
        <v>-9322259.700000003</v>
      </c>
      <c r="OI152" s="294">
        <v>55770784.020000011</v>
      </c>
      <c r="OJ152" s="294">
        <v>-34030558.11999999</v>
      </c>
      <c r="OK152" s="294">
        <v>1784859.4199999981</v>
      </c>
      <c r="OL152" s="294">
        <v>86475696.919999987</v>
      </c>
      <c r="OM152" s="294">
        <v>79483810.9799999</v>
      </c>
      <c r="ON152" s="294">
        <v>26261839.029999956</v>
      </c>
      <c r="OO152" s="294">
        <v>526236271.45999992</v>
      </c>
      <c r="OP152" s="294">
        <v>29616321.339999996</v>
      </c>
      <c r="OQ152" s="294">
        <v>12324373.620000005</v>
      </c>
      <c r="OR152" s="294">
        <v>76656123.360000014</v>
      </c>
      <c r="OS152" s="294">
        <v>340342325.11999995</v>
      </c>
      <c r="OT152" s="294">
        <v>13973083.049999997</v>
      </c>
      <c r="OU152" s="294">
        <v>60351078.13000001</v>
      </c>
      <c r="OV152" s="294">
        <v>26889560.310000002</v>
      </c>
      <c r="OW152" s="294">
        <v>34561271.380000003</v>
      </c>
      <c r="OX152" s="294">
        <v>27948742.990000024</v>
      </c>
      <c r="OY152" s="294">
        <v>27767096.650000006</v>
      </c>
      <c r="OZ152" s="294">
        <v>29722490.989999995</v>
      </c>
      <c r="PA152" s="294">
        <v>20487785.060000002</v>
      </c>
      <c r="PB152" s="294">
        <v>-52474428.430000067</v>
      </c>
      <c r="PC152" s="294">
        <v>17413258.119999997</v>
      </c>
      <c r="PD152" s="294">
        <v>-30217591.539999999</v>
      </c>
      <c r="PE152" s="294">
        <v>4753368.09</v>
      </c>
      <c r="PF152" s="294">
        <v>26118988.170000002</v>
      </c>
      <c r="PG152" s="294">
        <v>1390555.3500000015</v>
      </c>
      <c r="PH152" s="294">
        <v>5163980.1499999966</v>
      </c>
      <c r="PI152" s="294">
        <v>1404349.8500000034</v>
      </c>
      <c r="PJ152" s="294">
        <v>11291016.730000004</v>
      </c>
      <c r="PK152" s="294">
        <v>4242506.8599999994</v>
      </c>
      <c r="PL152" s="294">
        <v>40932357.25</v>
      </c>
      <c r="PM152" s="294">
        <v>14954237.469999999</v>
      </c>
      <c r="PN152" s="294">
        <v>-2065194.3500000034</v>
      </c>
      <c r="PO152" s="294">
        <v>-22636394.920000002</v>
      </c>
      <c r="PP152" s="294">
        <v>5047223.5600000024</v>
      </c>
      <c r="PQ152" s="294">
        <v>2560712.7700000014</v>
      </c>
      <c r="PR152" s="294">
        <v>4418159.9699999988</v>
      </c>
      <c r="PS152" s="294">
        <v>3468055.24</v>
      </c>
      <c r="PT152" s="294">
        <v>-31697843.059999824</v>
      </c>
      <c r="PU152" s="294">
        <v>13418965.709999993</v>
      </c>
      <c r="PV152" s="294">
        <v>-11147323.849999998</v>
      </c>
      <c r="PW152" s="294">
        <v>27590192.709999997</v>
      </c>
      <c r="PX152" s="294">
        <v>-107406824.06000003</v>
      </c>
      <c r="PY152" s="294">
        <v>-7390738.5400000028</v>
      </c>
      <c r="PZ152" s="294">
        <v>-3667631.150000006</v>
      </c>
      <c r="QA152" s="294">
        <v>2202871.3499999978</v>
      </c>
      <c r="QB152" s="294">
        <v>20976791.510000005</v>
      </c>
      <c r="QC152" s="294">
        <v>3643581.38</v>
      </c>
      <c r="QD152" s="294">
        <v>13328089.260000013</v>
      </c>
      <c r="QE152" s="294">
        <v>-2956459.9699999969</v>
      </c>
      <c r="QF152" s="294">
        <v>7632082.2000000011</v>
      </c>
      <c r="QG152" s="294">
        <v>40653698.799999997</v>
      </c>
      <c r="QH152" s="294">
        <v>-25618020.189999998</v>
      </c>
      <c r="QI152" s="294">
        <v>20640409.189999994</v>
      </c>
      <c r="QJ152" s="294">
        <v>-5394077.5800000019</v>
      </c>
      <c r="QK152" s="294">
        <v>-5856670.5999999996</v>
      </c>
      <c r="QL152" s="294">
        <v>-6792292.6500000004</v>
      </c>
      <c r="QM152" s="294">
        <v>-30869729.409999982</v>
      </c>
      <c r="QN152" s="294">
        <v>569837.98999997973</v>
      </c>
      <c r="QO152" s="294">
        <v>-4424910.6999999993</v>
      </c>
      <c r="QP152" s="294">
        <v>2829481.25</v>
      </c>
      <c r="QQ152" s="294">
        <v>-743706.28000000119</v>
      </c>
      <c r="QR152" s="294">
        <v>3703485.04</v>
      </c>
      <c r="QS152" s="294">
        <v>14285992.709999997</v>
      </c>
      <c r="QT152" s="294">
        <v>11882859.390000045</v>
      </c>
      <c r="QU152" s="294">
        <v>4033276.8699999992</v>
      </c>
      <c r="QV152" s="294">
        <v>9973557.4600000009</v>
      </c>
      <c r="QW152" s="294">
        <v>22430133.300000001</v>
      </c>
      <c r="QX152" s="294">
        <v>14847669.250000007</v>
      </c>
      <c r="QY152" s="294">
        <v>98281750.639999986</v>
      </c>
      <c r="QZ152" s="294">
        <v>1964650.4299999997</v>
      </c>
      <c r="RA152" s="294">
        <v>-874731.45999999344</v>
      </c>
      <c r="RB152" s="294">
        <v>82334875.040000007</v>
      </c>
      <c r="RC152" s="294">
        <v>3182161.2800000012</v>
      </c>
      <c r="RD152" s="294">
        <v>8577127.6099999994</v>
      </c>
      <c r="RE152" s="294">
        <v>26851700.589999996</v>
      </c>
      <c r="RF152" s="294">
        <v>10086464.599999998</v>
      </c>
      <c r="RG152" s="294">
        <v>454595510.42999983</v>
      </c>
      <c r="RH152" s="294">
        <v>-30018963.77</v>
      </c>
      <c r="RI152" s="294">
        <v>-1559819.5899999999</v>
      </c>
      <c r="RJ152" s="294">
        <v>38345409.589999996</v>
      </c>
      <c r="RK152" s="294">
        <v>-20087784.829999994</v>
      </c>
      <c r="RL152" s="294">
        <v>-11753606.099999994</v>
      </c>
      <c r="RM152" s="294">
        <v>-68323090.219999999</v>
      </c>
      <c r="RN152" s="294">
        <v>19692690.900000002</v>
      </c>
      <c r="RO152" s="294">
        <v>26949174.559999999</v>
      </c>
      <c r="RP152" s="294">
        <v>-37831109.319999993</v>
      </c>
      <c r="RQ152" s="294">
        <v>-4697093.4399999827</v>
      </c>
      <c r="RR152" s="294">
        <v>2079050.9699999988</v>
      </c>
      <c r="RS152" s="294">
        <v>1910860</v>
      </c>
      <c r="RT152" s="294">
        <v>-7196500.7200000025</v>
      </c>
      <c r="RU152" s="294">
        <v>403316.25999999791</v>
      </c>
      <c r="RV152" s="294">
        <v>1594721.8299999963</v>
      </c>
      <c r="RW152" s="294">
        <v>-1889062.0799999982</v>
      </c>
      <c r="RX152" s="294">
        <v>12489383.949999999</v>
      </c>
      <c r="RY152" s="294">
        <v>-1601029.1899999995</v>
      </c>
      <c r="RZ152" s="294">
        <v>999262.33000000007</v>
      </c>
      <c r="SA152" s="294">
        <v>-13318285.180000007</v>
      </c>
      <c r="SB152" s="294">
        <v>20555005.330000002</v>
      </c>
      <c r="SC152" s="294">
        <v>14500298.430000002</v>
      </c>
      <c r="SD152" s="294">
        <v>12725275.599999998</v>
      </c>
      <c r="SE152" s="294">
        <v>14340695.290000003</v>
      </c>
      <c r="SF152" s="294">
        <v>4703782.1500000022</v>
      </c>
      <c r="SG152" s="294">
        <v>15137314.079999998</v>
      </c>
      <c r="SH152" s="294">
        <v>19728259.030000001</v>
      </c>
      <c r="SI152" s="294">
        <v>25356069.890000001</v>
      </c>
      <c r="SJ152" s="294">
        <v>22248876.109999999</v>
      </c>
      <c r="SK152" s="294">
        <v>-46698381.009999983</v>
      </c>
      <c r="SL152" s="294">
        <v>3777052.0700000003</v>
      </c>
      <c r="SM152" s="294">
        <v>885589.68000000715</v>
      </c>
      <c r="SN152" s="294">
        <v>18367317.500000004</v>
      </c>
      <c r="SO152" s="294">
        <v>4795384.0399999991</v>
      </c>
      <c r="SP152" s="294">
        <v>5060900.5599999949</v>
      </c>
      <c r="SQ152" s="294">
        <v>24069004.539999999</v>
      </c>
      <c r="SR152" s="294">
        <v>21983916.319999997</v>
      </c>
      <c r="SS152" s="294">
        <v>4752003.1000000052</v>
      </c>
      <c r="ST152" s="294">
        <v>5875002.3799999952</v>
      </c>
      <c r="SU152" s="294">
        <v>-134833746.97999999</v>
      </c>
      <c r="SV152" s="294">
        <v>9932430.0100000016</v>
      </c>
      <c r="SW152" s="294">
        <v>19977284.829999998</v>
      </c>
      <c r="SX152" s="294">
        <v>11141521.859999999</v>
      </c>
      <c r="SY152" s="294">
        <v>5910449.0399999991</v>
      </c>
      <c r="SZ152" s="294">
        <v>10819372.350000001</v>
      </c>
      <c r="TA152" s="294">
        <v>3218145.8200000003</v>
      </c>
      <c r="TB152" s="294">
        <v>-30132162.539999992</v>
      </c>
      <c r="TC152" s="294">
        <v>-947794.92999999784</v>
      </c>
      <c r="TD152" s="294">
        <v>-2438012.8300000038</v>
      </c>
      <c r="TE152" s="294">
        <v>16457308.529999999</v>
      </c>
      <c r="TF152" s="294">
        <v>-11016732.400000002</v>
      </c>
      <c r="TG152" s="294">
        <v>48966234.369999997</v>
      </c>
      <c r="TH152" s="294">
        <v>5104190.9800000023</v>
      </c>
      <c r="TI152" s="294">
        <v>-316430461.89000005</v>
      </c>
      <c r="TJ152" s="294">
        <v>10032036</v>
      </c>
      <c r="TK152" s="294">
        <v>9529998.7399999984</v>
      </c>
      <c r="TL152" s="294">
        <v>-33465609.560000002</v>
      </c>
      <c r="TM152" s="294">
        <v>-17033380.840000004</v>
      </c>
      <c r="TN152" s="294">
        <v>4490099.2700000014</v>
      </c>
      <c r="TO152" s="294">
        <v>3056294.9399999995</v>
      </c>
      <c r="TP152" s="294">
        <v>-10564455.18</v>
      </c>
      <c r="TQ152" s="294">
        <v>5671388.5099999979</v>
      </c>
      <c r="TR152" s="294">
        <v>-16063401.690000001</v>
      </c>
      <c r="TS152" s="294">
        <v>-35324371.580000006</v>
      </c>
      <c r="TT152" s="294">
        <v>18454254.380000003</v>
      </c>
      <c r="TU152" s="294">
        <v>2631354.08</v>
      </c>
      <c r="TV152" s="294">
        <v>-6280715.8399999961</v>
      </c>
      <c r="TW152" s="294">
        <v>1265482.8599999994</v>
      </c>
      <c r="TX152" s="294">
        <v>15502345.129999999</v>
      </c>
      <c r="TY152" s="294">
        <v>18626988.38000001</v>
      </c>
      <c r="TZ152" s="294">
        <v>9190697.5999999996</v>
      </c>
      <c r="UA152" s="294">
        <v>165914822.97</v>
      </c>
      <c r="UB152" s="294">
        <v>-29655801.539999988</v>
      </c>
      <c r="UC152" s="294">
        <v>-14185559.980000006</v>
      </c>
      <c r="UD152" s="294">
        <v>-13330870.309999997</v>
      </c>
      <c r="UE152" s="294">
        <v>-217913125.76000005</v>
      </c>
      <c r="UF152" s="294">
        <v>10296685.959999999</v>
      </c>
      <c r="UG152" s="294">
        <v>-6282320.2000000011</v>
      </c>
      <c r="UH152" s="294">
        <v>18814780.630000003</v>
      </c>
      <c r="UI152" s="294">
        <v>-3027694.2600000016</v>
      </c>
      <c r="UJ152" s="294">
        <v>39211564.400000006</v>
      </c>
      <c r="UK152" s="294">
        <v>-7285172.9100000039</v>
      </c>
      <c r="UL152" s="294">
        <v>-1953685.450000003</v>
      </c>
      <c r="UM152" s="294">
        <v>-18403012.759999998</v>
      </c>
      <c r="UN152" s="294">
        <v>1850438.3199999966</v>
      </c>
      <c r="UO152" s="294">
        <v>-8279421.6700000055</v>
      </c>
      <c r="UP152" s="294">
        <v>281179897.63</v>
      </c>
      <c r="UQ152" s="294">
        <v>-2195594.4399999976</v>
      </c>
      <c r="UR152" s="294">
        <v>-2392855.6300000027</v>
      </c>
      <c r="US152" s="294">
        <v>-95892031.75999999</v>
      </c>
      <c r="UT152" s="294">
        <v>4761272.8399999989</v>
      </c>
      <c r="UU152" s="294">
        <v>1109253.8699999973</v>
      </c>
      <c r="UV152" s="294">
        <v>-38811509.200000003</v>
      </c>
      <c r="UW152" s="294">
        <v>3117635.6800000016</v>
      </c>
      <c r="UX152" s="294">
        <v>-3471368</v>
      </c>
      <c r="UY152" s="294">
        <v>19700758.179999996</v>
      </c>
      <c r="UZ152" s="294">
        <v>-2645398.0500000007</v>
      </c>
      <c r="VA152" s="294">
        <v>-9357054.3599999994</v>
      </c>
      <c r="VB152" s="294">
        <v>24416908.18</v>
      </c>
      <c r="VC152" s="294">
        <v>31254277.589999996</v>
      </c>
      <c r="VD152" s="294">
        <v>6008692.6799999997</v>
      </c>
      <c r="VE152" s="294">
        <v>2952455.8499999978</v>
      </c>
      <c r="VF152" s="294">
        <v>5929737.2800000012</v>
      </c>
      <c r="VG152" s="294">
        <v>311417.37000000104</v>
      </c>
      <c r="VH152" s="294">
        <v>-10135923.019999996</v>
      </c>
      <c r="VI152" s="294">
        <v>-1344605.3699999992</v>
      </c>
      <c r="VJ152" s="294">
        <v>11492035.460000003</v>
      </c>
      <c r="VK152" s="294">
        <v>13599629.549999997</v>
      </c>
      <c r="VL152" s="294">
        <v>-54822253.00000006</v>
      </c>
      <c r="VM152" s="294">
        <v>12210894.219999999</v>
      </c>
      <c r="VN152" s="294">
        <v>22498847.169999994</v>
      </c>
      <c r="VO152" s="294">
        <v>10216407.059999987</v>
      </c>
      <c r="VP152" s="294">
        <v>-8618762.0099999979</v>
      </c>
      <c r="VQ152" s="294">
        <v>-2382294.3000000119</v>
      </c>
      <c r="VR152" s="294">
        <v>-4807094.4500000104</v>
      </c>
      <c r="VS152" s="294">
        <v>1001106.8100000005</v>
      </c>
      <c r="VT152" s="294">
        <v>30646078.830000006</v>
      </c>
      <c r="VU152" s="294">
        <v>-27703781.959999993</v>
      </c>
      <c r="VV152" s="294">
        <v>11739236.630000001</v>
      </c>
      <c r="VW152" s="294">
        <v>61640437.230000012</v>
      </c>
      <c r="VX152" s="294">
        <v>13137519.890000004</v>
      </c>
      <c r="VY152" s="294">
        <v>40595891.86999999</v>
      </c>
      <c r="VZ152" s="294">
        <v>3405960.6400000043</v>
      </c>
      <c r="WA152" s="294">
        <v>1063683786.5500003</v>
      </c>
      <c r="WB152" s="294">
        <v>34757278.469999999</v>
      </c>
      <c r="WC152" s="294">
        <v>60759789.140000008</v>
      </c>
      <c r="WD152" s="294">
        <v>34777350.350000016</v>
      </c>
      <c r="WE152" s="294">
        <v>17997958.360000007</v>
      </c>
      <c r="WF152" s="294">
        <v>600134.73000000045</v>
      </c>
      <c r="WG152" s="294">
        <v>-8124846.1700000018</v>
      </c>
      <c r="WH152" s="294">
        <v>8337487.0399999917</v>
      </c>
      <c r="WI152" s="294">
        <v>43146401.580000006</v>
      </c>
      <c r="WJ152" s="294">
        <v>6862632.4299999923</v>
      </c>
      <c r="WK152" s="294">
        <v>4249503.9499999993</v>
      </c>
      <c r="WL152" s="294">
        <v>-27428859.728999998</v>
      </c>
      <c r="WM152" s="294">
        <v>27437746.18999999</v>
      </c>
      <c r="WN152" s="294">
        <v>15907154.629999995</v>
      </c>
      <c r="WO152" s="294">
        <v>20196934.870000005</v>
      </c>
      <c r="WP152" s="294">
        <v>37457481.899999999</v>
      </c>
      <c r="WQ152" s="294">
        <v>17759082.820000008</v>
      </c>
      <c r="WR152" s="294">
        <v>8621974.5100000054</v>
      </c>
      <c r="WS152" s="294">
        <v>9113447.9300000016</v>
      </c>
      <c r="WT152" s="294">
        <v>13462989.54999999</v>
      </c>
      <c r="WU152" s="294">
        <v>-6325748.2200000286</v>
      </c>
      <c r="WV152" s="294">
        <v>-4238676.7300000004</v>
      </c>
      <c r="WW152" s="294">
        <v>23550631.060000006</v>
      </c>
      <c r="WX152" s="294">
        <v>15373591.750000002</v>
      </c>
      <c r="WY152" s="294">
        <v>24559439.529999994</v>
      </c>
      <c r="WZ152" s="294">
        <v>1555729.5099999942</v>
      </c>
      <c r="XA152" s="294">
        <v>13273805.390000002</v>
      </c>
      <c r="XB152" s="294">
        <v>20078469.319999997</v>
      </c>
      <c r="XC152" s="294">
        <v>62284155.279999971</v>
      </c>
      <c r="XD152" s="294">
        <v>1520814.0199999996</v>
      </c>
      <c r="XE152" s="294">
        <v>25547948.099999998</v>
      </c>
      <c r="XF152" s="294">
        <v>16539139.340000002</v>
      </c>
      <c r="XG152" s="294">
        <v>16886447.059999999</v>
      </c>
      <c r="XH152" s="294">
        <v>580720985.81999993</v>
      </c>
      <c r="XI152" s="294">
        <v>15631675.399999995</v>
      </c>
      <c r="XJ152" s="294">
        <v>95777348.190000013</v>
      </c>
      <c r="XK152" s="294">
        <v>-58613286.300000027</v>
      </c>
      <c r="XL152" s="294">
        <v>22561861.550000004</v>
      </c>
      <c r="XM152" s="294">
        <v>8210645.299999997</v>
      </c>
      <c r="XN152" s="294">
        <v>6861779.4399999976</v>
      </c>
      <c r="XO152" s="294">
        <v>74721694.170000002</v>
      </c>
      <c r="XP152" s="294">
        <v>8807271.4600000009</v>
      </c>
      <c r="XQ152" s="294">
        <v>-3348304.4699999988</v>
      </c>
      <c r="XR152" s="294">
        <v>33875755.45000001</v>
      </c>
      <c r="XS152" s="294">
        <v>10055803.060000001</v>
      </c>
      <c r="XT152" s="294">
        <v>10414246.559999999</v>
      </c>
      <c r="XU152" s="294">
        <v>20648085.339999996</v>
      </c>
      <c r="XV152" s="294">
        <v>55550604.430000007</v>
      </c>
      <c r="XW152" s="294">
        <v>7734625.540000001</v>
      </c>
      <c r="XX152" s="294">
        <v>16832391.240000002</v>
      </c>
      <c r="XY152" s="294">
        <v>19611219.82</v>
      </c>
      <c r="XZ152" s="294">
        <v>8684109.8499999996</v>
      </c>
      <c r="YA152" s="294">
        <v>14442382.66</v>
      </c>
      <c r="YB152" s="294">
        <v>13224750.159999996</v>
      </c>
      <c r="YC152" s="294">
        <v>58578487.590000004</v>
      </c>
      <c r="YD152" s="294">
        <v>48252910.050000004</v>
      </c>
      <c r="YE152" s="294">
        <v>338236639.31000006</v>
      </c>
      <c r="YF152" s="294">
        <v>18573773.550000001</v>
      </c>
      <c r="YG152" s="294">
        <v>42501600.930000007</v>
      </c>
      <c r="YH152" s="294">
        <v>59567896.220000006</v>
      </c>
      <c r="YI152" s="294">
        <v>61419095.570000008</v>
      </c>
      <c r="YJ152" s="294">
        <v>20435208.600000001</v>
      </c>
      <c r="YK152" s="294">
        <v>34750931.370000005</v>
      </c>
      <c r="YL152" s="294">
        <v>22872735.640000001</v>
      </c>
      <c r="YM152" s="294">
        <v>-7029807.5900000036</v>
      </c>
      <c r="YN152" s="294">
        <v>21394260.549999997</v>
      </c>
      <c r="YO152" s="294">
        <v>44873048.630000003</v>
      </c>
      <c r="YP152" s="294">
        <v>20242578.41</v>
      </c>
      <c r="YQ152" s="294">
        <v>31160169.010000002</v>
      </c>
      <c r="YR152" s="294">
        <v>21455649.690000005</v>
      </c>
      <c r="YS152" s="294">
        <v>71515560.549999997</v>
      </c>
      <c r="YT152" s="294">
        <v>79494668.620000005</v>
      </c>
      <c r="YU152" s="294">
        <v>31997496.749999996</v>
      </c>
      <c r="YV152" s="294">
        <v>33953657.040000007</v>
      </c>
      <c r="YW152" s="294">
        <v>3830180.92</v>
      </c>
      <c r="YX152" s="294">
        <v>18990426.32</v>
      </c>
      <c r="YY152" s="294">
        <v>10902752.850000001</v>
      </c>
      <c r="YZ152" s="294">
        <v>2601884.9900000021</v>
      </c>
      <c r="ZA152" s="294">
        <v>10695949.02</v>
      </c>
      <c r="ZB152" s="294">
        <v>22053738.5</v>
      </c>
      <c r="ZC152" s="294">
        <v>-11316467.900000006</v>
      </c>
      <c r="ZD152" s="294">
        <v>6127409.5000000009</v>
      </c>
      <c r="ZE152" s="294">
        <v>29362034.260000009</v>
      </c>
      <c r="ZF152" s="294">
        <v>-1111047.7199999988</v>
      </c>
      <c r="ZG152" s="294">
        <v>35502574.759999998</v>
      </c>
      <c r="ZH152" s="294">
        <v>549404.72999999858</v>
      </c>
      <c r="ZI152" s="294">
        <v>1026088.879999999</v>
      </c>
      <c r="ZJ152" s="294">
        <v>8826473.1099999975</v>
      </c>
      <c r="ZK152" s="294">
        <v>-20637825.530000001</v>
      </c>
      <c r="ZL152" s="294">
        <v>-41185053.940000057</v>
      </c>
      <c r="ZM152" s="294">
        <v>18256015.450000003</v>
      </c>
      <c r="ZN152" s="294">
        <v>46370550.359999977</v>
      </c>
      <c r="ZO152" s="294">
        <v>214856143.51000005</v>
      </c>
      <c r="ZP152" s="294">
        <v>70677668.889999986</v>
      </c>
      <c r="ZQ152" s="294">
        <v>40188233.890000001</v>
      </c>
      <c r="ZR152" s="294">
        <v>32822311.030000001</v>
      </c>
      <c r="ZS152" s="294">
        <v>110290990.17999995</v>
      </c>
      <c r="ZT152" s="294">
        <v>298770145.77000004</v>
      </c>
      <c r="ZU152" s="294">
        <v>-10934675.000000007</v>
      </c>
      <c r="ZV152" s="294">
        <v>36690394.040000007</v>
      </c>
      <c r="ZW152" s="294">
        <v>27376019.619999997</v>
      </c>
      <c r="ZX152" s="294">
        <v>17354299.16</v>
      </c>
      <c r="ZY152" s="294">
        <v>23701198.079999994</v>
      </c>
      <c r="ZZ152" s="294">
        <v>11536955.870000001</v>
      </c>
      <c r="AAA152" s="294">
        <v>17530646.709999997</v>
      </c>
      <c r="AAB152" s="294">
        <v>15157921.319999997</v>
      </c>
      <c r="AAC152" s="294">
        <v>21675729.73</v>
      </c>
      <c r="AAD152" s="294">
        <v>13206930.119999997</v>
      </c>
      <c r="AAE152" s="294">
        <v>37913809.530000001</v>
      </c>
      <c r="AAF152" s="294">
        <v>8454257.8999999985</v>
      </c>
      <c r="AAG152" s="294">
        <v>20195938.660000004</v>
      </c>
      <c r="AAH152" s="294">
        <v>89091.930000022054</v>
      </c>
      <c r="AAI152" s="294">
        <v>1756357.6900000013</v>
      </c>
      <c r="AAJ152" s="294">
        <v>8963915.6399999931</v>
      </c>
      <c r="AAK152" s="294">
        <v>-2932030.2499999981</v>
      </c>
      <c r="AAL152" s="294">
        <v>13466417.050000001</v>
      </c>
      <c r="AAM152" s="294">
        <v>-12584115.689999994</v>
      </c>
      <c r="AAN152" s="294">
        <v>13650547.630000001</v>
      </c>
      <c r="AAO152" s="294">
        <v>592674947.28000021</v>
      </c>
      <c r="AAP152" s="294">
        <v>-3965356.7600000016</v>
      </c>
      <c r="AAQ152" s="294">
        <v>13791962.230000004</v>
      </c>
      <c r="AAR152" s="294">
        <v>25597677.860000007</v>
      </c>
      <c r="AAS152" s="294">
        <v>3975155.0500000045</v>
      </c>
      <c r="AAT152" s="294">
        <v>53690489.480000004</v>
      </c>
      <c r="AAU152" s="294">
        <v>20606670.699999996</v>
      </c>
      <c r="AAV152" s="294">
        <v>27164987.460000001</v>
      </c>
      <c r="AAW152" s="294">
        <v>-31106641.039999992</v>
      </c>
      <c r="AAX152" s="294">
        <v>11454449.729999997</v>
      </c>
      <c r="AAY152" s="294">
        <v>-1173702.1699999943</v>
      </c>
      <c r="AAZ152" s="294">
        <v>-65052994.010000035</v>
      </c>
      <c r="ABA152" s="294">
        <v>-6643834.4699999988</v>
      </c>
      <c r="ABB152" s="294">
        <v>-3796305.7800000003</v>
      </c>
      <c r="ABC152" s="294">
        <v>-4646580.2299999967</v>
      </c>
      <c r="ABD152" s="294">
        <v>3053379.25</v>
      </c>
      <c r="ABE152" s="294">
        <v>17632504.970000003</v>
      </c>
      <c r="ABF152" s="294">
        <v>30793037.599999998</v>
      </c>
      <c r="ABG152" s="294">
        <v>2177682.0800000019</v>
      </c>
      <c r="ABH152" s="294">
        <v>-15917418.509999976</v>
      </c>
      <c r="ABI152" s="294">
        <v>-80647708.579999983</v>
      </c>
      <c r="ABJ152" s="294">
        <v>26363538.450000007</v>
      </c>
      <c r="ABK152" s="294">
        <v>3350900.5900000017</v>
      </c>
      <c r="ABL152" s="294">
        <v>60397.910000000149</v>
      </c>
      <c r="ABM152" s="294">
        <v>36291438.689999998</v>
      </c>
      <c r="ABN152" s="294">
        <v>13867585.580000002</v>
      </c>
      <c r="ABO152" s="294">
        <v>-54213927.639999956</v>
      </c>
      <c r="ABP152" s="294">
        <v>55054733.23999998</v>
      </c>
      <c r="ABQ152" s="294">
        <v>-10540767.979999999</v>
      </c>
      <c r="ABR152" s="294">
        <v>14346287.470000003</v>
      </c>
      <c r="ABS152" s="294">
        <v>-1470502.5900000036</v>
      </c>
      <c r="ABT152" s="294">
        <v>10459618.289999999</v>
      </c>
      <c r="ABU152" s="294">
        <v>5973210.4700000025</v>
      </c>
      <c r="ABV152" s="294">
        <v>3827609.0199999996</v>
      </c>
      <c r="ABW152" s="294">
        <v>33670564.149999999</v>
      </c>
      <c r="ABX152" s="294">
        <v>-302323999.83999997</v>
      </c>
      <c r="ABY152" s="294">
        <v>23473875.339999996</v>
      </c>
      <c r="ABZ152" s="294">
        <v>36909940.68</v>
      </c>
      <c r="ACA152" s="294">
        <v>671504.49000000022</v>
      </c>
      <c r="ACB152" s="294">
        <v>9715173.9400000013</v>
      </c>
      <c r="ACC152" s="294">
        <v>-38036123.279999994</v>
      </c>
      <c r="ACD152" s="294">
        <v>4735811.7200000007</v>
      </c>
      <c r="ACE152" s="294">
        <v>2974374.5100000016</v>
      </c>
      <c r="ACF152" s="294">
        <v>2166150.9500000011</v>
      </c>
      <c r="ACG152" s="294">
        <v>5760768.7399999909</v>
      </c>
      <c r="ACH152" s="294">
        <v>-1614721.8400000036</v>
      </c>
      <c r="ACI152" s="294">
        <v>242883158.13999993</v>
      </c>
      <c r="ACJ152" s="294">
        <v>-420278.14000000246</v>
      </c>
      <c r="ACK152" s="294">
        <v>-10675082.289999999</v>
      </c>
      <c r="ACL152" s="294">
        <v>-11903422.220000006</v>
      </c>
      <c r="ACM152" s="294">
        <v>9741439.3899999987</v>
      </c>
      <c r="ACN152" s="294">
        <v>-22198607.610000007</v>
      </c>
      <c r="ACO152" s="294">
        <v>37664112.840000004</v>
      </c>
      <c r="ACP152" s="294">
        <v>63383878.909999996</v>
      </c>
      <c r="ACQ152" s="294">
        <v>67910642.25999999</v>
      </c>
      <c r="ACR152" s="294">
        <v>-7642183.7400000021</v>
      </c>
      <c r="ACS152" s="294">
        <v>71906.620000004768</v>
      </c>
      <c r="ACT152" s="294">
        <v>13676553.879999995</v>
      </c>
      <c r="ACU152" s="294">
        <v>4469182.0399999991</v>
      </c>
      <c r="ACV152" s="294">
        <v>144597577.44999999</v>
      </c>
      <c r="ACW152" s="294">
        <v>-7940201.0200000033</v>
      </c>
      <c r="ACX152" s="294">
        <v>22904024.320000004</v>
      </c>
      <c r="ACY152" s="294">
        <v>42709260.359999999</v>
      </c>
      <c r="ACZ152" s="294">
        <v>-9629287.9800000023</v>
      </c>
      <c r="ADA152" s="294">
        <v>-2295858.5599999987</v>
      </c>
      <c r="ADB152" s="294">
        <v>4470700.0499999989</v>
      </c>
      <c r="ADC152" s="294">
        <v>-4320887.8900000006</v>
      </c>
      <c r="ADD152" s="294">
        <v>25088790.18</v>
      </c>
      <c r="ADE152" s="294">
        <v>47732049.149999999</v>
      </c>
      <c r="ADF152" s="294">
        <v>-72323847.179999992</v>
      </c>
      <c r="ADG152" s="294">
        <v>-14025769.059999987</v>
      </c>
      <c r="ADH152" s="294">
        <v>17360119.140000001</v>
      </c>
      <c r="ADI152" s="294">
        <v>-3608830.6300000008</v>
      </c>
      <c r="ADJ152" s="294">
        <v>-17881036.38000001</v>
      </c>
      <c r="ADK152" s="294">
        <v>2210913.4999999981</v>
      </c>
      <c r="ADL152" s="294">
        <v>9170936.1900000013</v>
      </c>
      <c r="ADM152" s="294">
        <v>7815941.3699999973</v>
      </c>
      <c r="ADN152" s="294">
        <v>-9035872.3799999915</v>
      </c>
      <c r="ADO152" s="294">
        <v>-91188398.310000002</v>
      </c>
      <c r="ADP152" s="294">
        <v>63211395.520000011</v>
      </c>
      <c r="ADQ152" s="294">
        <v>3554487.450000003</v>
      </c>
      <c r="ADR152" s="294">
        <v>21822086.57</v>
      </c>
      <c r="ADS152" s="294">
        <v>-78313750.629999965</v>
      </c>
      <c r="ADT152" s="294">
        <v>-2464829.5699999994</v>
      </c>
      <c r="ADU152" s="294">
        <v>-5548981.9700000007</v>
      </c>
      <c r="ADV152" s="294">
        <v>28733795.259999998</v>
      </c>
      <c r="ADW152" s="294">
        <v>-3823814</v>
      </c>
      <c r="ADX152" s="294">
        <v>13342708.1</v>
      </c>
      <c r="ADY152" s="294">
        <v>139270533.00999993</v>
      </c>
      <c r="ADZ152" s="294">
        <v>-15481314.75999999</v>
      </c>
      <c r="AEA152" s="294">
        <v>-86443436.599999964</v>
      </c>
      <c r="AEB152" s="294">
        <v>8841630.799999997</v>
      </c>
      <c r="AEC152" s="294">
        <v>490271.36999999732</v>
      </c>
      <c r="AED152" s="294">
        <v>-3574388.8200000003</v>
      </c>
      <c r="AEE152" s="294">
        <v>-5219305.1499999985</v>
      </c>
      <c r="AEF152" s="294">
        <v>3979808.9699999988</v>
      </c>
      <c r="AEG152" s="294">
        <v>704512.43999999389</v>
      </c>
      <c r="AEH152" s="294">
        <v>37093533.199999996</v>
      </c>
      <c r="AEI152" s="294">
        <v>-26420338.629999995</v>
      </c>
      <c r="AEJ152" s="294">
        <v>-3935865.129999999</v>
      </c>
      <c r="AEK152" s="294">
        <v>6905117</v>
      </c>
      <c r="AEL152" s="294">
        <v>-2344643.4499999993</v>
      </c>
      <c r="AEM152" s="294">
        <v>-7356275.8899999931</v>
      </c>
      <c r="AEN152" s="294">
        <v>2622236.0399999991</v>
      </c>
      <c r="AEO152" s="294">
        <v>10383052.490000002</v>
      </c>
      <c r="AEP152" s="294">
        <v>-30789950.730000004</v>
      </c>
      <c r="AEQ152" s="294">
        <v>3815807.5300000003</v>
      </c>
      <c r="AER152" s="294">
        <v>-12726536.579999998</v>
      </c>
      <c r="AES152" s="294">
        <v>173963871.26999995</v>
      </c>
      <c r="AET152" s="294">
        <v>715257.73000000417</v>
      </c>
      <c r="AEU152" s="294">
        <v>514629.84000000358</v>
      </c>
      <c r="AEV152" s="294">
        <v>3235372.8100000024</v>
      </c>
      <c r="AEW152" s="294">
        <v>1876988.1199999973</v>
      </c>
      <c r="AEX152" s="294">
        <v>-7078898.9599999934</v>
      </c>
      <c r="AEY152" s="294">
        <v>8148087.5500000007</v>
      </c>
      <c r="AEZ152" s="294">
        <v>-2819666.6999999993</v>
      </c>
      <c r="AFA152" s="294">
        <v>3057264.2800000012</v>
      </c>
      <c r="AFB152" s="294">
        <v>7205834.379999999</v>
      </c>
      <c r="AFC152" s="294">
        <v>143779631.41000006</v>
      </c>
      <c r="AFD152" s="294">
        <v>128696060.84</v>
      </c>
      <c r="AFE152" s="294">
        <v>15627067.969999999</v>
      </c>
      <c r="AFF152" s="294">
        <v>8392529.1499999985</v>
      </c>
      <c r="AFG152" s="294">
        <v>36105648.710000001</v>
      </c>
      <c r="AFH152" s="294">
        <v>57849982.290000007</v>
      </c>
      <c r="AFI152" s="294">
        <v>7739045.5699999966</v>
      </c>
      <c r="AFJ152" s="294">
        <v>5309071.7000000048</v>
      </c>
      <c r="AFK152" s="294">
        <v>19901324.269999996</v>
      </c>
      <c r="AFL152" s="294">
        <v>5592163.5999999978</v>
      </c>
      <c r="AFM152" s="294">
        <v>570084.29000000097</v>
      </c>
      <c r="AFN152" s="294">
        <v>1509325.6899999958</v>
      </c>
      <c r="AFO152" s="294">
        <v>-9559016.7399999984</v>
      </c>
      <c r="AFP152" s="294">
        <v>-35762959.939999998</v>
      </c>
      <c r="AFQ152" s="294">
        <v>-11514053.329999998</v>
      </c>
      <c r="AFR152" s="294">
        <v>30532447.569999993</v>
      </c>
      <c r="AFS152" s="294">
        <v>4344.9999999962747</v>
      </c>
      <c r="AFT152" s="294">
        <v>9036691.1099999957</v>
      </c>
      <c r="AFU152" s="294">
        <v>23303044.36999999</v>
      </c>
      <c r="AFV152" s="294">
        <v>19384420.639999997</v>
      </c>
      <c r="AFW152" s="294">
        <v>24184498.590000004</v>
      </c>
      <c r="AFX152" s="294">
        <v>-5296792.200000003</v>
      </c>
      <c r="AFY152" s="294">
        <v>12978318.979999999</v>
      </c>
      <c r="AFZ152" s="294">
        <v>-11236938.68</v>
      </c>
      <c r="AGA152" s="294">
        <v>33164698.870000005</v>
      </c>
      <c r="AGB152" s="294">
        <v>236163608.79000002</v>
      </c>
      <c r="AGC152" s="294">
        <v>22976350.849999994</v>
      </c>
      <c r="AGD152" s="294">
        <v>1852203.0300000012</v>
      </c>
      <c r="AGE152" s="294">
        <v>18378277.699999999</v>
      </c>
      <c r="AGF152" s="294">
        <v>10545580.710000001</v>
      </c>
      <c r="AGG152" s="294">
        <v>-1522938.6899999976</v>
      </c>
      <c r="AGH152" s="294">
        <v>8412474.3199999984</v>
      </c>
      <c r="AGI152" s="294">
        <v>3446667.75</v>
      </c>
      <c r="AGJ152" s="294">
        <v>7462151.1000000015</v>
      </c>
      <c r="AGK152" s="294">
        <v>7587683.8599999994</v>
      </c>
      <c r="AGL152" s="294">
        <v>3077934.9999999981</v>
      </c>
      <c r="AGM152" s="294">
        <v>523606629.75</v>
      </c>
      <c r="AGN152" s="294">
        <v>3873132.5199999958</v>
      </c>
      <c r="AGO152" s="294">
        <v>13954252.740000002</v>
      </c>
      <c r="AGP152" s="294">
        <v>11954764.880000005</v>
      </c>
      <c r="AGQ152" s="294">
        <v>32083421.900000006</v>
      </c>
      <c r="AGR152" s="294">
        <v>19954774.25</v>
      </c>
      <c r="AGS152" s="294">
        <v>1664420.9300000034</v>
      </c>
      <c r="AGT152" s="294">
        <v>31856898.84999999</v>
      </c>
      <c r="AGU152" s="294">
        <v>2786028.6200000644</v>
      </c>
      <c r="AGV152" s="294">
        <v>-64404993.610000014</v>
      </c>
      <c r="AGW152" s="294">
        <v>-9355794.1800000034</v>
      </c>
      <c r="AGX152" s="294">
        <v>73725914.25999999</v>
      </c>
      <c r="AGY152" s="294">
        <v>36793991.299999982</v>
      </c>
      <c r="AGZ152" s="294">
        <v>2344973.2199999951</v>
      </c>
      <c r="AHA152" s="294">
        <v>-4456064.070000004</v>
      </c>
      <c r="AHB152" s="294">
        <v>17038208.939999998</v>
      </c>
      <c r="AHC152" s="294">
        <v>6357433.4200000018</v>
      </c>
      <c r="AHD152" s="294">
        <v>-8628258.7000000104</v>
      </c>
      <c r="AHE152" s="294">
        <v>17623841.70000001</v>
      </c>
      <c r="AHF152" s="294">
        <v>10077223.909999996</v>
      </c>
      <c r="AHG152" s="294">
        <v>-2345026.5799999945</v>
      </c>
      <c r="AHH152" s="294">
        <v>1684682.97000001</v>
      </c>
      <c r="AHI152" s="294">
        <v>10698049.890000001</v>
      </c>
      <c r="AHJ152" s="294">
        <v>-1409610.3299999982</v>
      </c>
      <c r="AHK152" s="294">
        <v>-1563215.8499999978</v>
      </c>
      <c r="AHL152" s="294">
        <v>-66360314.87000002</v>
      </c>
      <c r="AHM152" s="294">
        <v>22700275.559999995</v>
      </c>
      <c r="AHN152" s="294">
        <v>19064876.57</v>
      </c>
      <c r="AHO152" s="294">
        <v>4207133.93</v>
      </c>
      <c r="AHP152" s="294">
        <v>14028004.769999996</v>
      </c>
      <c r="AHQ152" s="294">
        <v>15819958.510000002</v>
      </c>
      <c r="AHR152" s="329">
        <v>-4959257.1999999974</v>
      </c>
    </row>
    <row r="153" spans="1:907" ht="24" x14ac:dyDescent="0.8">
      <c r="AHR153" s="270"/>
    </row>
    <row r="154" spans="1:907" ht="24.65" customHeight="1" x14ac:dyDescent="0.9">
      <c r="B154" s="270" t="s">
        <v>6277</v>
      </c>
      <c r="C154" s="416" t="s">
        <v>6270</v>
      </c>
      <c r="D154" s="294">
        <f>SUMIF($A$60:$A$148,$A$133,D$60:D$148)</f>
        <v>0</v>
      </c>
      <c r="E154" s="294">
        <f t="shared" ref="E154:BP154" si="87">SUMIF($A$60:$A$148,$A$133,E$60:E$148)</f>
        <v>-1429929.39</v>
      </c>
      <c r="F154" s="294">
        <f t="shared" si="87"/>
        <v>0</v>
      </c>
      <c r="G154" s="294">
        <f t="shared" si="87"/>
        <v>0</v>
      </c>
      <c r="H154" s="294">
        <f t="shared" si="87"/>
        <v>0</v>
      </c>
      <c r="I154" s="294">
        <f t="shared" si="87"/>
        <v>0</v>
      </c>
      <c r="J154" s="294">
        <f t="shared" si="87"/>
        <v>0</v>
      </c>
      <c r="K154" s="294">
        <f t="shared" si="87"/>
        <v>-3700003.23</v>
      </c>
      <c r="L154" s="294">
        <f t="shared" si="87"/>
        <v>-2937902.27</v>
      </c>
      <c r="M154" s="294">
        <f t="shared" si="87"/>
        <v>0</v>
      </c>
      <c r="N154" s="294">
        <f t="shared" si="87"/>
        <v>-20322.98</v>
      </c>
      <c r="O154" s="294">
        <f t="shared" si="87"/>
        <v>-1968.47</v>
      </c>
      <c r="P154" s="294">
        <f t="shared" si="87"/>
        <v>-9701888.6500000004</v>
      </c>
      <c r="Q154" s="294">
        <f t="shared" si="87"/>
        <v>0</v>
      </c>
      <c r="R154" s="294">
        <f t="shared" si="87"/>
        <v>0</v>
      </c>
      <c r="S154" s="294">
        <f t="shared" si="87"/>
        <v>0</v>
      </c>
      <c r="T154" s="294">
        <f t="shared" si="87"/>
        <v>0</v>
      </c>
      <c r="U154" s="294">
        <f t="shared" si="87"/>
        <v>-360662.99</v>
      </c>
      <c r="V154" s="294">
        <f t="shared" si="87"/>
        <v>-252040.23</v>
      </c>
      <c r="W154" s="294">
        <f t="shared" si="87"/>
        <v>0</v>
      </c>
      <c r="X154" s="294">
        <f t="shared" si="87"/>
        <v>-1539451.5</v>
      </c>
      <c r="Y154" s="294">
        <f t="shared" si="87"/>
        <v>0</v>
      </c>
      <c r="Z154" s="294">
        <f t="shared" si="87"/>
        <v>0</v>
      </c>
      <c r="AA154" s="294">
        <f t="shared" si="87"/>
        <v>0</v>
      </c>
      <c r="AB154" s="294">
        <f t="shared" si="87"/>
        <v>-191860</v>
      </c>
      <c r="AC154" s="294">
        <f t="shared" si="87"/>
        <v>-1048625</v>
      </c>
      <c r="AD154" s="294">
        <f t="shared" si="87"/>
        <v>-160732</v>
      </c>
      <c r="AE154" s="294">
        <f t="shared" si="87"/>
        <v>-862752.47</v>
      </c>
      <c r="AF154" s="294">
        <f t="shared" si="87"/>
        <v>0</v>
      </c>
      <c r="AG154" s="294">
        <f t="shared" si="87"/>
        <v>0</v>
      </c>
      <c r="AH154" s="294">
        <f t="shared" si="87"/>
        <v>0</v>
      </c>
      <c r="AI154" s="294">
        <f t="shared" si="87"/>
        <v>0</v>
      </c>
      <c r="AJ154" s="294">
        <f t="shared" si="87"/>
        <v>0</v>
      </c>
      <c r="AK154" s="294">
        <f t="shared" si="87"/>
        <v>0</v>
      </c>
      <c r="AL154" s="294">
        <f t="shared" si="87"/>
        <v>0</v>
      </c>
      <c r="AM154" s="294">
        <f t="shared" si="87"/>
        <v>0</v>
      </c>
      <c r="AN154" s="294">
        <f t="shared" si="87"/>
        <v>-339580.5</v>
      </c>
      <c r="AO154" s="294">
        <f t="shared" si="87"/>
        <v>-300235.18</v>
      </c>
      <c r="AP154" s="294">
        <f t="shared" si="87"/>
        <v>-361200</v>
      </c>
      <c r="AQ154" s="294">
        <f t="shared" si="87"/>
        <v>0</v>
      </c>
      <c r="AR154" s="294">
        <f t="shared" si="87"/>
        <v>0</v>
      </c>
      <c r="AS154" s="294">
        <f t="shared" si="87"/>
        <v>0</v>
      </c>
      <c r="AT154" s="294">
        <f t="shared" si="87"/>
        <v>-663852.97</v>
      </c>
      <c r="AU154" s="294">
        <f t="shared" si="87"/>
        <v>-601451</v>
      </c>
      <c r="AV154" s="294">
        <f t="shared" si="87"/>
        <v>-2244899.37</v>
      </c>
      <c r="AW154" s="294">
        <f t="shared" si="87"/>
        <v>0</v>
      </c>
      <c r="AX154" s="294">
        <f t="shared" si="87"/>
        <v>-1097203</v>
      </c>
      <c r="AY154" s="294">
        <f t="shared" si="87"/>
        <v>-500000</v>
      </c>
      <c r="AZ154" s="294">
        <f t="shared" si="87"/>
        <v>-78111</v>
      </c>
      <c r="BA154" s="294">
        <f t="shared" si="87"/>
        <v>0</v>
      </c>
      <c r="BB154" s="294">
        <f t="shared" si="87"/>
        <v>0</v>
      </c>
      <c r="BC154" s="294">
        <f t="shared" si="87"/>
        <v>0</v>
      </c>
      <c r="BD154" s="294">
        <f t="shared" si="87"/>
        <v>-144690</v>
      </c>
      <c r="BE154" s="294">
        <f t="shared" si="87"/>
        <v>-338265.01</v>
      </c>
      <c r="BF154" s="294">
        <f t="shared" si="87"/>
        <v>0</v>
      </c>
      <c r="BG154" s="294">
        <f t="shared" si="87"/>
        <v>-1012854.98</v>
      </c>
      <c r="BH154" s="294">
        <f t="shared" si="87"/>
        <v>-2260889.35</v>
      </c>
      <c r="BI154" s="294">
        <f t="shared" si="87"/>
        <v>-4631869.7300000004</v>
      </c>
      <c r="BJ154" s="294">
        <f t="shared" si="87"/>
        <v>0</v>
      </c>
      <c r="BK154" s="294">
        <f t="shared" si="87"/>
        <v>-1584370.76</v>
      </c>
      <c r="BL154" s="294">
        <f t="shared" si="87"/>
        <v>-339956.81</v>
      </c>
      <c r="BM154" s="294">
        <f t="shared" si="87"/>
        <v>0</v>
      </c>
      <c r="BN154" s="294">
        <f t="shared" si="87"/>
        <v>-1934373.51</v>
      </c>
      <c r="BO154" s="294">
        <f t="shared" si="87"/>
        <v>-1924657.76</v>
      </c>
      <c r="BP154" s="294">
        <f t="shared" si="87"/>
        <v>-1146958.31</v>
      </c>
      <c r="BQ154" s="294">
        <f t="shared" ref="BQ154:EB154" si="88">SUMIF($A$60:$A$148,$A$133,BQ$60:BQ$148)</f>
        <v>-778586.58</v>
      </c>
      <c r="BR154" s="294">
        <f t="shared" si="88"/>
        <v>-309863.87</v>
      </c>
      <c r="BS154" s="294">
        <f t="shared" si="88"/>
        <v>0</v>
      </c>
      <c r="BT154" s="294">
        <f t="shared" si="88"/>
        <v>-25434</v>
      </c>
      <c r="BU154" s="294">
        <f t="shared" si="88"/>
        <v>-1002093.07</v>
      </c>
      <c r="BV154" s="294">
        <f t="shared" si="88"/>
        <v>-43750</v>
      </c>
      <c r="BW154" s="294">
        <f t="shared" si="88"/>
        <v>-452500</v>
      </c>
      <c r="BX154" s="294">
        <f t="shared" si="88"/>
        <v>-1005045.1900000001</v>
      </c>
      <c r="BY154" s="294">
        <f t="shared" si="88"/>
        <v>-899045</v>
      </c>
      <c r="BZ154" s="294">
        <f t="shared" si="88"/>
        <v>0</v>
      </c>
      <c r="CA154" s="294">
        <f t="shared" si="88"/>
        <v>-8799.41</v>
      </c>
      <c r="CB154" s="294">
        <f t="shared" si="88"/>
        <v>0</v>
      </c>
      <c r="CC154" s="294">
        <f t="shared" si="88"/>
        <v>-108470.39</v>
      </c>
      <c r="CD154" s="294">
        <f t="shared" si="88"/>
        <v>0</v>
      </c>
      <c r="CE154" s="294">
        <f t="shared" si="88"/>
        <v>0</v>
      </c>
      <c r="CF154" s="294">
        <f t="shared" si="88"/>
        <v>0</v>
      </c>
      <c r="CG154" s="294">
        <f t="shared" si="88"/>
        <v>0</v>
      </c>
      <c r="CH154" s="294">
        <f t="shared" si="88"/>
        <v>0</v>
      </c>
      <c r="CI154" s="294">
        <f t="shared" si="88"/>
        <v>0</v>
      </c>
      <c r="CJ154" s="294">
        <f t="shared" si="88"/>
        <v>0</v>
      </c>
      <c r="CK154" s="294">
        <f t="shared" si="88"/>
        <v>0</v>
      </c>
      <c r="CL154" s="294">
        <f t="shared" si="88"/>
        <v>0</v>
      </c>
      <c r="CM154" s="294">
        <f t="shared" si="88"/>
        <v>0</v>
      </c>
      <c r="CN154" s="294">
        <f t="shared" si="88"/>
        <v>0</v>
      </c>
      <c r="CO154" s="294">
        <f t="shared" si="88"/>
        <v>0</v>
      </c>
      <c r="CP154" s="294">
        <f t="shared" si="88"/>
        <v>0</v>
      </c>
      <c r="CQ154" s="294">
        <f t="shared" si="88"/>
        <v>0</v>
      </c>
      <c r="CR154" s="294">
        <f t="shared" si="88"/>
        <v>0</v>
      </c>
      <c r="CS154" s="294">
        <f t="shared" si="88"/>
        <v>-293529</v>
      </c>
      <c r="CT154" s="294">
        <f t="shared" si="88"/>
        <v>-13681700</v>
      </c>
      <c r="CU154" s="294">
        <f t="shared" si="88"/>
        <v>-1878310.16</v>
      </c>
      <c r="CV154" s="294">
        <f t="shared" si="88"/>
        <v>-149398.63</v>
      </c>
      <c r="CW154" s="294">
        <f t="shared" si="88"/>
        <v>-1685835.43</v>
      </c>
      <c r="CX154" s="294">
        <f t="shared" si="88"/>
        <v>-680000</v>
      </c>
      <c r="CY154" s="294">
        <f t="shared" si="88"/>
        <v>0</v>
      </c>
      <c r="CZ154" s="294">
        <f t="shared" si="88"/>
        <v>0</v>
      </c>
      <c r="DA154" s="294">
        <f t="shared" si="88"/>
        <v>-773363</v>
      </c>
      <c r="DB154" s="294">
        <f t="shared" si="88"/>
        <v>-422364.3</v>
      </c>
      <c r="DC154" s="294">
        <f t="shared" si="88"/>
        <v>-4755000</v>
      </c>
      <c r="DD154" s="294">
        <f t="shared" si="88"/>
        <v>0</v>
      </c>
      <c r="DE154" s="294">
        <f t="shared" si="88"/>
        <v>-1785684.54</v>
      </c>
      <c r="DF154" s="294">
        <f t="shared" si="88"/>
        <v>0</v>
      </c>
      <c r="DG154" s="294">
        <f t="shared" si="88"/>
        <v>0</v>
      </c>
      <c r="DH154" s="294">
        <f t="shared" si="88"/>
        <v>-1562879.8</v>
      </c>
      <c r="DI154" s="294">
        <f t="shared" si="88"/>
        <v>0</v>
      </c>
      <c r="DJ154" s="294">
        <f t="shared" si="88"/>
        <v>-713235.66</v>
      </c>
      <c r="DK154" s="294">
        <f t="shared" si="88"/>
        <v>-22640446.920000002</v>
      </c>
      <c r="DL154" s="294">
        <f t="shared" si="88"/>
        <v>0</v>
      </c>
      <c r="DM154" s="294">
        <f t="shared" si="88"/>
        <v>-291017.81</v>
      </c>
      <c r="DN154" s="294">
        <f t="shared" si="88"/>
        <v>-348393.26</v>
      </c>
      <c r="DO154" s="294">
        <f t="shared" si="88"/>
        <v>-424540.46</v>
      </c>
      <c r="DP154" s="294">
        <f t="shared" si="88"/>
        <v>-240030.46</v>
      </c>
      <c r="DQ154" s="294">
        <f t="shared" si="88"/>
        <v>-3063579.8200000003</v>
      </c>
      <c r="DR154" s="294">
        <f t="shared" si="88"/>
        <v>0</v>
      </c>
      <c r="DS154" s="294">
        <f t="shared" si="88"/>
        <v>-4607638.67</v>
      </c>
      <c r="DT154" s="294">
        <f t="shared" si="88"/>
        <v>0</v>
      </c>
      <c r="DU154" s="294">
        <f t="shared" si="88"/>
        <v>-150977.75</v>
      </c>
      <c r="DV154" s="294">
        <f t="shared" si="88"/>
        <v>-2276640.7799999998</v>
      </c>
      <c r="DW154" s="294">
        <f t="shared" si="88"/>
        <v>0</v>
      </c>
      <c r="DX154" s="294">
        <f t="shared" si="88"/>
        <v>-37008.25</v>
      </c>
      <c r="DY154" s="294">
        <f t="shared" si="88"/>
        <v>0</v>
      </c>
      <c r="DZ154" s="294">
        <f t="shared" si="88"/>
        <v>-422456.66</v>
      </c>
      <c r="EA154" s="294">
        <f t="shared" si="88"/>
        <v>-43301</v>
      </c>
      <c r="EB154" s="294">
        <f t="shared" si="88"/>
        <v>-850765.5</v>
      </c>
      <c r="EC154" s="294">
        <f t="shared" ref="EC154:GN154" si="89">SUMIF($A$60:$A$148,$A$133,EC$60:EC$148)</f>
        <v>0</v>
      </c>
      <c r="ED154" s="294">
        <f t="shared" si="89"/>
        <v>0</v>
      </c>
      <c r="EE154" s="294">
        <f t="shared" si="89"/>
        <v>-1894579.41</v>
      </c>
      <c r="EF154" s="294">
        <f t="shared" si="89"/>
        <v>-1106783.45</v>
      </c>
      <c r="EG154" s="294">
        <f t="shared" si="89"/>
        <v>-287882.98</v>
      </c>
      <c r="EH154" s="294">
        <f t="shared" si="89"/>
        <v>-3387110.01</v>
      </c>
      <c r="EI154" s="294">
        <f t="shared" si="89"/>
        <v>-188252.27</v>
      </c>
      <c r="EJ154" s="294">
        <f t="shared" si="89"/>
        <v>0</v>
      </c>
      <c r="EK154" s="294">
        <f t="shared" si="89"/>
        <v>0</v>
      </c>
      <c r="EL154" s="294">
        <f t="shared" si="89"/>
        <v>-312647.61</v>
      </c>
      <c r="EM154" s="294">
        <f t="shared" si="89"/>
        <v>-42739.99</v>
      </c>
      <c r="EN154" s="294">
        <f t="shared" si="89"/>
        <v>-2016368.15</v>
      </c>
      <c r="EO154" s="294">
        <f t="shared" si="89"/>
        <v>0</v>
      </c>
      <c r="EP154" s="294">
        <f t="shared" si="89"/>
        <v>-1321600.49</v>
      </c>
      <c r="EQ154" s="294">
        <f t="shared" si="89"/>
        <v>-1114308.19</v>
      </c>
      <c r="ER154" s="294">
        <f t="shared" si="89"/>
        <v>-400260.64</v>
      </c>
      <c r="ES154" s="294">
        <f t="shared" si="89"/>
        <v>-489570.62</v>
      </c>
      <c r="ET154" s="294">
        <f t="shared" si="89"/>
        <v>-1390289.22</v>
      </c>
      <c r="EU154" s="294">
        <f t="shared" si="89"/>
        <v>-1942822.12</v>
      </c>
      <c r="EV154" s="294">
        <f t="shared" si="89"/>
        <v>0</v>
      </c>
      <c r="EW154" s="294">
        <f t="shared" si="89"/>
        <v>-150938</v>
      </c>
      <c r="EX154" s="294">
        <f t="shared" si="89"/>
        <v>0</v>
      </c>
      <c r="EY154" s="294">
        <f t="shared" si="89"/>
        <v>0</v>
      </c>
      <c r="EZ154" s="294">
        <f t="shared" si="89"/>
        <v>0</v>
      </c>
      <c r="FA154" s="294">
        <f t="shared" si="89"/>
        <v>0</v>
      </c>
      <c r="FB154" s="294">
        <f t="shared" si="89"/>
        <v>0</v>
      </c>
      <c r="FC154" s="294">
        <f t="shared" si="89"/>
        <v>-833000</v>
      </c>
      <c r="FD154" s="294">
        <f t="shared" si="89"/>
        <v>-1262522.06</v>
      </c>
      <c r="FE154" s="294">
        <f t="shared" si="89"/>
        <v>0</v>
      </c>
      <c r="FF154" s="294">
        <f t="shared" si="89"/>
        <v>-1365644.48</v>
      </c>
      <c r="FG154" s="294">
        <f t="shared" si="89"/>
        <v>0</v>
      </c>
      <c r="FH154" s="294">
        <f t="shared" si="89"/>
        <v>-568581.75</v>
      </c>
      <c r="FI154" s="294">
        <f t="shared" si="89"/>
        <v>0</v>
      </c>
      <c r="FJ154" s="294">
        <f t="shared" si="89"/>
        <v>0</v>
      </c>
      <c r="FK154" s="294">
        <f t="shared" si="89"/>
        <v>0</v>
      </c>
      <c r="FL154" s="294">
        <f t="shared" si="89"/>
        <v>0</v>
      </c>
      <c r="FM154" s="294">
        <f t="shared" si="89"/>
        <v>0</v>
      </c>
      <c r="FN154" s="294">
        <f t="shared" si="89"/>
        <v>0</v>
      </c>
      <c r="FO154" s="294">
        <f t="shared" si="89"/>
        <v>-487980.73</v>
      </c>
      <c r="FP154" s="294">
        <f t="shared" si="89"/>
        <v>0</v>
      </c>
      <c r="FQ154" s="294">
        <f t="shared" si="89"/>
        <v>-64570087.93</v>
      </c>
      <c r="FR154" s="294">
        <f t="shared" si="89"/>
        <v>-1059307.1000000001</v>
      </c>
      <c r="FS154" s="294">
        <f t="shared" si="89"/>
        <v>-3355157.63</v>
      </c>
      <c r="FT154" s="294">
        <f t="shared" si="89"/>
        <v>0</v>
      </c>
      <c r="FU154" s="294">
        <f t="shared" si="89"/>
        <v>-1070829.44</v>
      </c>
      <c r="FV154" s="294">
        <f t="shared" si="89"/>
        <v>0</v>
      </c>
      <c r="FW154" s="294">
        <f t="shared" si="89"/>
        <v>-1803735.07</v>
      </c>
      <c r="FX154" s="294">
        <f t="shared" si="89"/>
        <v>-4518766.21</v>
      </c>
      <c r="FY154" s="294">
        <f t="shared" si="89"/>
        <v>-469864.01</v>
      </c>
      <c r="FZ154" s="294">
        <f t="shared" si="89"/>
        <v>0</v>
      </c>
      <c r="GA154" s="294">
        <f t="shared" si="89"/>
        <v>-4050158.0199999996</v>
      </c>
      <c r="GB154" s="294">
        <f t="shared" si="89"/>
        <v>-3011467.63</v>
      </c>
      <c r="GC154" s="294">
        <f t="shared" si="89"/>
        <v>-4537694.3</v>
      </c>
      <c r="GD154" s="294">
        <f t="shared" si="89"/>
        <v>-472815.22</v>
      </c>
      <c r="GE154" s="294">
        <f t="shared" si="89"/>
        <v>-1786348.7</v>
      </c>
      <c r="GF154" s="294">
        <f t="shared" si="89"/>
        <v>-1394243.8</v>
      </c>
      <c r="GG154" s="294">
        <f t="shared" si="89"/>
        <v>0</v>
      </c>
      <c r="GH154" s="294">
        <f t="shared" si="89"/>
        <v>-1195619.17</v>
      </c>
      <c r="GI154" s="294">
        <f t="shared" si="89"/>
        <v>-2590932.04</v>
      </c>
      <c r="GJ154" s="294">
        <f t="shared" si="89"/>
        <v>-5277145.0199999996</v>
      </c>
      <c r="GK154" s="294">
        <f t="shared" si="89"/>
        <v>-2034537.0499999998</v>
      </c>
      <c r="GL154" s="294">
        <f t="shared" si="89"/>
        <v>-1000000</v>
      </c>
      <c r="GM154" s="294">
        <f t="shared" si="89"/>
        <v>-301065.02</v>
      </c>
      <c r="GN154" s="294">
        <f t="shared" si="89"/>
        <v>-2081891.56</v>
      </c>
      <c r="GO154" s="294">
        <f t="shared" ref="GO154:IZ154" si="90">SUMIF($A$60:$A$148,$A$133,GO$60:GO$148)</f>
        <v>-926440.15</v>
      </c>
      <c r="GP154" s="294">
        <f t="shared" si="90"/>
        <v>-2459711.87</v>
      </c>
      <c r="GQ154" s="294">
        <f t="shared" si="90"/>
        <v>-1270846.44</v>
      </c>
      <c r="GR154" s="294">
        <f t="shared" si="90"/>
        <v>0</v>
      </c>
      <c r="GS154" s="294">
        <f t="shared" si="90"/>
        <v>0</v>
      </c>
      <c r="GT154" s="294">
        <f t="shared" si="90"/>
        <v>0</v>
      </c>
      <c r="GU154" s="294">
        <f t="shared" si="90"/>
        <v>0</v>
      </c>
      <c r="GV154" s="294">
        <f t="shared" si="90"/>
        <v>-1622706.23</v>
      </c>
      <c r="GW154" s="294">
        <f t="shared" si="90"/>
        <v>0</v>
      </c>
      <c r="GX154" s="294">
        <f t="shared" si="90"/>
        <v>0</v>
      </c>
      <c r="GY154" s="294">
        <f t="shared" si="90"/>
        <v>-268809</v>
      </c>
      <c r="GZ154" s="294">
        <f t="shared" si="90"/>
        <v>0</v>
      </c>
      <c r="HA154" s="294">
        <f t="shared" si="90"/>
        <v>0</v>
      </c>
      <c r="HB154" s="294">
        <f t="shared" si="90"/>
        <v>0</v>
      </c>
      <c r="HC154" s="294">
        <f t="shared" si="90"/>
        <v>0</v>
      </c>
      <c r="HD154" s="294">
        <f t="shared" si="90"/>
        <v>-357422.68</v>
      </c>
      <c r="HE154" s="294">
        <f t="shared" si="90"/>
        <v>-18297187.550000001</v>
      </c>
      <c r="HF154" s="294">
        <f t="shared" si="90"/>
        <v>-1846516.73</v>
      </c>
      <c r="HG154" s="294">
        <f t="shared" si="90"/>
        <v>-3502785.9699999997</v>
      </c>
      <c r="HH154" s="294">
        <f t="shared" si="90"/>
        <v>-443230.45</v>
      </c>
      <c r="HI154" s="294">
        <f t="shared" si="90"/>
        <v>-4439526.3</v>
      </c>
      <c r="HJ154" s="294">
        <f t="shared" si="90"/>
        <v>-46767193.82</v>
      </c>
      <c r="HK154" s="294">
        <f t="shared" si="90"/>
        <v>-541990.75</v>
      </c>
      <c r="HL154" s="294">
        <f t="shared" si="90"/>
        <v>0</v>
      </c>
      <c r="HM154" s="294">
        <f t="shared" si="90"/>
        <v>-1240735.33</v>
      </c>
      <c r="HN154" s="294">
        <f t="shared" si="90"/>
        <v>-2609603.5499999998</v>
      </c>
      <c r="HO154" s="294">
        <f t="shared" si="90"/>
        <v>-387832.4</v>
      </c>
      <c r="HP154" s="294">
        <f t="shared" si="90"/>
        <v>-2519354.1800000002</v>
      </c>
      <c r="HQ154" s="294">
        <f t="shared" si="90"/>
        <v>0</v>
      </c>
      <c r="HR154" s="294">
        <f t="shared" si="90"/>
        <v>-24342474.870000001</v>
      </c>
      <c r="HS154" s="294">
        <f t="shared" si="90"/>
        <v>-1866072.74</v>
      </c>
      <c r="HT154" s="294">
        <f t="shared" si="90"/>
        <v>0</v>
      </c>
      <c r="HU154" s="294">
        <f t="shared" si="90"/>
        <v>0</v>
      </c>
      <c r="HV154" s="294">
        <f t="shared" si="90"/>
        <v>-2168921.0499999998</v>
      </c>
      <c r="HW154" s="294">
        <f t="shared" si="90"/>
        <v>-1086896.24</v>
      </c>
      <c r="HX154" s="294">
        <f t="shared" si="90"/>
        <v>-62958.16</v>
      </c>
      <c r="HY154" s="294">
        <f t="shared" si="90"/>
        <v>0</v>
      </c>
      <c r="HZ154" s="294">
        <f t="shared" si="90"/>
        <v>-1835193.43</v>
      </c>
      <c r="IA154" s="294">
        <f t="shared" si="90"/>
        <v>0</v>
      </c>
      <c r="IB154" s="294">
        <f t="shared" si="90"/>
        <v>-783594.25</v>
      </c>
      <c r="IC154" s="294">
        <f t="shared" si="90"/>
        <v>-1817000</v>
      </c>
      <c r="ID154" s="294">
        <f t="shared" si="90"/>
        <v>-384228.52</v>
      </c>
      <c r="IE154" s="294">
        <f t="shared" si="90"/>
        <v>-240000</v>
      </c>
      <c r="IF154" s="294">
        <f t="shared" si="90"/>
        <v>-1017984.06</v>
      </c>
      <c r="IG154" s="294">
        <f t="shared" si="90"/>
        <v>0</v>
      </c>
      <c r="IH154" s="294">
        <f t="shared" si="90"/>
        <v>-49110357.770000003</v>
      </c>
      <c r="II154" s="294">
        <f t="shared" si="90"/>
        <v>-2866465.65</v>
      </c>
      <c r="IJ154" s="294">
        <f t="shared" si="90"/>
        <v>-1761913.62</v>
      </c>
      <c r="IK154" s="294">
        <f t="shared" si="90"/>
        <v>-3704054.59</v>
      </c>
      <c r="IL154" s="294">
        <f t="shared" si="90"/>
        <v>-678496.68</v>
      </c>
      <c r="IM154" s="294">
        <f t="shared" si="90"/>
        <v>-3231953.67</v>
      </c>
      <c r="IN154" s="294">
        <f t="shared" si="90"/>
        <v>-25872</v>
      </c>
      <c r="IO154" s="294">
        <f t="shared" si="90"/>
        <v>-315222.89</v>
      </c>
      <c r="IP154" s="294">
        <f t="shared" si="90"/>
        <v>-673490.91</v>
      </c>
      <c r="IQ154" s="294">
        <f t="shared" si="90"/>
        <v>-171749.65</v>
      </c>
      <c r="IR154" s="294">
        <f t="shared" si="90"/>
        <v>-1045192.8200000001</v>
      </c>
      <c r="IS154" s="294">
        <f t="shared" si="90"/>
        <v>-4867703.55</v>
      </c>
      <c r="IT154" s="294">
        <f t="shared" si="90"/>
        <v>-2033560.59</v>
      </c>
      <c r="IU154" s="294">
        <f t="shared" si="90"/>
        <v>0</v>
      </c>
      <c r="IV154" s="294">
        <f t="shared" si="90"/>
        <v>-1642767.31</v>
      </c>
      <c r="IW154" s="294">
        <f t="shared" si="90"/>
        <v>179010.28999999998</v>
      </c>
      <c r="IX154" s="294">
        <f t="shared" si="90"/>
        <v>-931969.95</v>
      </c>
      <c r="IY154" s="294">
        <f t="shared" si="90"/>
        <v>-576000</v>
      </c>
      <c r="IZ154" s="294">
        <f t="shared" si="90"/>
        <v>0</v>
      </c>
      <c r="JA154" s="294">
        <f t="shared" ref="JA154:LL154" si="91">SUMIF($A$60:$A$148,$A$133,JA$60:JA$148)</f>
        <v>-471687.06</v>
      </c>
      <c r="JB154" s="294">
        <f t="shared" si="91"/>
        <v>0</v>
      </c>
      <c r="JC154" s="294">
        <f t="shared" si="91"/>
        <v>-1621251.95</v>
      </c>
      <c r="JD154" s="294">
        <f t="shared" si="91"/>
        <v>0</v>
      </c>
      <c r="JE154" s="294">
        <f t="shared" si="91"/>
        <v>-596008.84</v>
      </c>
      <c r="JF154" s="294">
        <f t="shared" si="91"/>
        <v>-6146876.2300000004</v>
      </c>
      <c r="JG154" s="294">
        <f t="shared" si="91"/>
        <v>-1113827</v>
      </c>
      <c r="JH154" s="294">
        <f t="shared" si="91"/>
        <v>0</v>
      </c>
      <c r="JI154" s="294">
        <f t="shared" si="91"/>
        <v>0</v>
      </c>
      <c r="JJ154" s="294">
        <f t="shared" si="91"/>
        <v>-487279.31</v>
      </c>
      <c r="JK154" s="294">
        <f t="shared" si="91"/>
        <v>-14867122.51</v>
      </c>
      <c r="JL154" s="294">
        <f t="shared" si="91"/>
        <v>-43000</v>
      </c>
      <c r="JM154" s="294">
        <f t="shared" si="91"/>
        <v>0</v>
      </c>
      <c r="JN154" s="294">
        <f t="shared" si="91"/>
        <v>-565920.22</v>
      </c>
      <c r="JO154" s="294">
        <f t="shared" si="91"/>
        <v>-760216.76</v>
      </c>
      <c r="JP154" s="294">
        <f t="shared" si="91"/>
        <v>0</v>
      </c>
      <c r="JQ154" s="294">
        <f t="shared" si="91"/>
        <v>-499158.56</v>
      </c>
      <c r="JR154" s="294">
        <f t="shared" si="91"/>
        <v>-10355736.380000001</v>
      </c>
      <c r="JS154" s="294">
        <f t="shared" si="91"/>
        <v>0</v>
      </c>
      <c r="JT154" s="294">
        <f t="shared" si="91"/>
        <v>-2618782.96</v>
      </c>
      <c r="JU154" s="294">
        <f t="shared" si="91"/>
        <v>0</v>
      </c>
      <c r="JV154" s="294">
        <f t="shared" si="91"/>
        <v>-1808906.3199999998</v>
      </c>
      <c r="JW154" s="294">
        <f t="shared" si="91"/>
        <v>-479432.95</v>
      </c>
      <c r="JX154" s="294">
        <f t="shared" si="91"/>
        <v>-2088951.96</v>
      </c>
      <c r="JY154" s="294">
        <f t="shared" si="91"/>
        <v>-1552166.4200000002</v>
      </c>
      <c r="JZ154" s="294">
        <f t="shared" si="91"/>
        <v>0</v>
      </c>
      <c r="KA154" s="294">
        <f t="shared" si="91"/>
        <v>-1040823.45</v>
      </c>
      <c r="KB154" s="294">
        <f t="shared" si="91"/>
        <v>-1524610.33</v>
      </c>
      <c r="KC154" s="294">
        <f t="shared" si="91"/>
        <v>-1480362.87</v>
      </c>
      <c r="KD154" s="294">
        <f t="shared" si="91"/>
        <v>0</v>
      </c>
      <c r="KE154" s="294">
        <f t="shared" si="91"/>
        <v>-139093.88</v>
      </c>
      <c r="KF154" s="294">
        <f t="shared" si="91"/>
        <v>-1100839.97</v>
      </c>
      <c r="KG154" s="294">
        <f t="shared" si="91"/>
        <v>0</v>
      </c>
      <c r="KH154" s="294">
        <f t="shared" si="91"/>
        <v>-4130737.67</v>
      </c>
      <c r="KI154" s="294">
        <f t="shared" si="91"/>
        <v>0</v>
      </c>
      <c r="KJ154" s="294">
        <f t="shared" si="91"/>
        <v>-11142772.41</v>
      </c>
      <c r="KK154" s="294">
        <f t="shared" si="91"/>
        <v>0</v>
      </c>
      <c r="KL154" s="294">
        <f t="shared" si="91"/>
        <v>-99999.998999999996</v>
      </c>
      <c r="KM154" s="294">
        <f t="shared" si="91"/>
        <v>-4162778.66</v>
      </c>
      <c r="KN154" s="294">
        <f t="shared" si="91"/>
        <v>-1600290.03</v>
      </c>
      <c r="KO154" s="294">
        <f t="shared" si="91"/>
        <v>-282096.94</v>
      </c>
      <c r="KP154" s="294">
        <f t="shared" si="91"/>
        <v>-1071080.7</v>
      </c>
      <c r="KQ154" s="294">
        <f t="shared" si="91"/>
        <v>-429965.37</v>
      </c>
      <c r="KR154" s="294">
        <f t="shared" si="91"/>
        <v>0</v>
      </c>
      <c r="KS154" s="294">
        <f t="shared" si="91"/>
        <v>0</v>
      </c>
      <c r="KT154" s="294">
        <f t="shared" si="91"/>
        <v>0</v>
      </c>
      <c r="KU154" s="294">
        <f t="shared" si="91"/>
        <v>-605761.43999999994</v>
      </c>
      <c r="KV154" s="294">
        <f t="shared" si="91"/>
        <v>-1460171.78</v>
      </c>
      <c r="KW154" s="294">
        <f t="shared" si="91"/>
        <v>0</v>
      </c>
      <c r="KX154" s="294">
        <f t="shared" si="91"/>
        <v>-3352678.7800000003</v>
      </c>
      <c r="KY154" s="294">
        <f t="shared" si="91"/>
        <v>-18026653.550000001</v>
      </c>
      <c r="KZ154" s="294">
        <f t="shared" si="91"/>
        <v>0</v>
      </c>
      <c r="LA154" s="294">
        <f t="shared" si="91"/>
        <v>-2091989.4</v>
      </c>
      <c r="LB154" s="294">
        <f t="shared" si="91"/>
        <v>0</v>
      </c>
      <c r="LC154" s="294">
        <f t="shared" si="91"/>
        <v>0</v>
      </c>
      <c r="LD154" s="294">
        <f t="shared" si="91"/>
        <v>0</v>
      </c>
      <c r="LE154" s="294">
        <f t="shared" si="91"/>
        <v>0</v>
      </c>
      <c r="LF154" s="294">
        <f t="shared" si="91"/>
        <v>-5287820.3</v>
      </c>
      <c r="LG154" s="294">
        <f t="shared" si="91"/>
        <v>-9717376.8699999992</v>
      </c>
      <c r="LH154" s="294">
        <f t="shared" si="91"/>
        <v>0</v>
      </c>
      <c r="LI154" s="294">
        <f t="shared" si="91"/>
        <v>-6148449.8499999996</v>
      </c>
      <c r="LJ154" s="294">
        <f t="shared" si="91"/>
        <v>0</v>
      </c>
      <c r="LK154" s="294">
        <f t="shared" si="91"/>
        <v>-87026</v>
      </c>
      <c r="LL154" s="294">
        <f t="shared" si="91"/>
        <v>0</v>
      </c>
      <c r="LM154" s="294">
        <f t="shared" ref="LM154:NX154" si="92">SUMIF($A$60:$A$148,$A$133,LM$60:LM$148)</f>
        <v>-330000</v>
      </c>
      <c r="LN154" s="294">
        <f t="shared" si="92"/>
        <v>-5527399.1099999994</v>
      </c>
      <c r="LO154" s="294">
        <f t="shared" si="92"/>
        <v>-174851.78999999998</v>
      </c>
      <c r="LP154" s="294">
        <f t="shared" si="92"/>
        <v>-2512182.3899999997</v>
      </c>
      <c r="LQ154" s="294">
        <f t="shared" si="92"/>
        <v>0</v>
      </c>
      <c r="LR154" s="294">
        <f t="shared" si="92"/>
        <v>-8230016.7199999997</v>
      </c>
      <c r="LS154" s="294">
        <f t="shared" si="92"/>
        <v>-4165000</v>
      </c>
      <c r="LT154" s="294">
        <f t="shared" si="92"/>
        <v>-717334.88</v>
      </c>
      <c r="LU154" s="294">
        <f t="shared" si="92"/>
        <v>-13305165.469999999</v>
      </c>
      <c r="LV154" s="294">
        <f t="shared" si="92"/>
        <v>-12945301.18</v>
      </c>
      <c r="LW154" s="294">
        <f t="shared" si="92"/>
        <v>-4873944</v>
      </c>
      <c r="LX154" s="294">
        <f t="shared" si="92"/>
        <v>-3713115.57</v>
      </c>
      <c r="LY154" s="294">
        <f t="shared" si="92"/>
        <v>0</v>
      </c>
      <c r="LZ154" s="294">
        <f t="shared" si="92"/>
        <v>-827746</v>
      </c>
      <c r="MA154" s="294">
        <f t="shared" si="92"/>
        <v>-1233425.08</v>
      </c>
      <c r="MB154" s="294">
        <f t="shared" si="92"/>
        <v>-1532307.38</v>
      </c>
      <c r="MC154" s="294">
        <f t="shared" si="92"/>
        <v>-1214588.5</v>
      </c>
      <c r="MD154" s="294">
        <f t="shared" si="92"/>
        <v>-237272</v>
      </c>
      <c r="ME154" s="294">
        <f t="shared" si="92"/>
        <v>-2722784.41</v>
      </c>
      <c r="MF154" s="294">
        <f t="shared" si="92"/>
        <v>-859461.59</v>
      </c>
      <c r="MG154" s="294">
        <f t="shared" si="92"/>
        <v>0</v>
      </c>
      <c r="MH154" s="294">
        <f t="shared" si="92"/>
        <v>0</v>
      </c>
      <c r="MI154" s="294">
        <f t="shared" si="92"/>
        <v>0</v>
      </c>
      <c r="MJ154" s="294">
        <f t="shared" si="92"/>
        <v>0</v>
      </c>
      <c r="MK154" s="294">
        <f t="shared" si="92"/>
        <v>0</v>
      </c>
      <c r="ML154" s="294">
        <f t="shared" si="92"/>
        <v>0</v>
      </c>
      <c r="MM154" s="294">
        <f t="shared" si="92"/>
        <v>0</v>
      </c>
      <c r="MN154" s="294">
        <f t="shared" si="92"/>
        <v>0</v>
      </c>
      <c r="MO154" s="294">
        <f t="shared" si="92"/>
        <v>-1033537.58</v>
      </c>
      <c r="MP154" s="294">
        <f t="shared" si="92"/>
        <v>-1389700</v>
      </c>
      <c r="MQ154" s="294">
        <f t="shared" si="92"/>
        <v>-1312492.2</v>
      </c>
      <c r="MR154" s="294">
        <f t="shared" si="92"/>
        <v>0</v>
      </c>
      <c r="MS154" s="294">
        <f t="shared" si="92"/>
        <v>-203700</v>
      </c>
      <c r="MT154" s="294">
        <f t="shared" si="92"/>
        <v>-2653661.75</v>
      </c>
      <c r="MU154" s="294">
        <f t="shared" si="92"/>
        <v>-1071356.5</v>
      </c>
      <c r="MV154" s="294">
        <f t="shared" si="92"/>
        <v>0</v>
      </c>
      <c r="MW154" s="294">
        <f t="shared" si="92"/>
        <v>-1285512.8999999999</v>
      </c>
      <c r="MX154" s="294">
        <f t="shared" si="92"/>
        <v>0</v>
      </c>
      <c r="MY154" s="294">
        <f t="shared" si="92"/>
        <v>-2195293.5891</v>
      </c>
      <c r="MZ154" s="294">
        <f t="shared" si="92"/>
        <v>-3614255</v>
      </c>
      <c r="NA154" s="294">
        <f t="shared" si="92"/>
        <v>-9311761.7400000002</v>
      </c>
      <c r="NB154" s="294">
        <f t="shared" si="92"/>
        <v>0</v>
      </c>
      <c r="NC154" s="294">
        <f t="shared" si="92"/>
        <v>-385501.42</v>
      </c>
      <c r="ND154" s="294">
        <f t="shared" si="92"/>
        <v>0</v>
      </c>
      <c r="NE154" s="294">
        <f t="shared" si="92"/>
        <v>-1322358.1199999999</v>
      </c>
      <c r="NF154" s="294">
        <f t="shared" si="92"/>
        <v>0</v>
      </c>
      <c r="NG154" s="294">
        <f t="shared" si="92"/>
        <v>-357578.72</v>
      </c>
      <c r="NH154" s="294">
        <f t="shared" si="92"/>
        <v>-1147360.02</v>
      </c>
      <c r="NI154" s="294">
        <f t="shared" si="92"/>
        <v>-6429818.46</v>
      </c>
      <c r="NJ154" s="294">
        <f t="shared" si="92"/>
        <v>0</v>
      </c>
      <c r="NK154" s="294">
        <f t="shared" si="92"/>
        <v>-416381.01</v>
      </c>
      <c r="NL154" s="294">
        <f t="shared" si="92"/>
        <v>0</v>
      </c>
      <c r="NM154" s="294">
        <f t="shared" si="92"/>
        <v>0</v>
      </c>
      <c r="NN154" s="294">
        <f t="shared" si="92"/>
        <v>0</v>
      </c>
      <c r="NO154" s="294">
        <f t="shared" si="92"/>
        <v>-2389769.3600000003</v>
      </c>
      <c r="NP154" s="294">
        <f t="shared" si="92"/>
        <v>-2375737.1</v>
      </c>
      <c r="NQ154" s="294">
        <f t="shared" si="92"/>
        <v>0</v>
      </c>
      <c r="NR154" s="294">
        <f t="shared" si="92"/>
        <v>-682909.01</v>
      </c>
      <c r="NS154" s="294">
        <f t="shared" si="92"/>
        <v>-22114.5</v>
      </c>
      <c r="NT154" s="294">
        <f t="shared" si="92"/>
        <v>-537598</v>
      </c>
      <c r="NU154" s="294">
        <f t="shared" si="92"/>
        <v>0</v>
      </c>
      <c r="NV154" s="294">
        <f t="shared" si="92"/>
        <v>0</v>
      </c>
      <c r="NW154" s="294">
        <f t="shared" si="92"/>
        <v>0</v>
      </c>
      <c r="NX154" s="294">
        <f t="shared" si="92"/>
        <v>-36266016.559999995</v>
      </c>
      <c r="NY154" s="294">
        <f t="shared" ref="NY154:QJ154" si="93">SUMIF($A$60:$A$148,$A$133,NY$60:NY$148)</f>
        <v>-202879.31</v>
      </c>
      <c r="NZ154" s="294">
        <f t="shared" si="93"/>
        <v>-384194.74000000005</v>
      </c>
      <c r="OA154" s="294">
        <f t="shared" si="93"/>
        <v>0</v>
      </c>
      <c r="OB154" s="294">
        <f t="shared" si="93"/>
        <v>0</v>
      </c>
      <c r="OC154" s="294">
        <f t="shared" si="93"/>
        <v>-386322.57999999996</v>
      </c>
      <c r="OD154" s="294">
        <f t="shared" si="93"/>
        <v>-10846000.43</v>
      </c>
      <c r="OE154" s="294">
        <f t="shared" si="93"/>
        <v>0</v>
      </c>
      <c r="OF154" s="294">
        <f t="shared" si="93"/>
        <v>-9064664.2799999993</v>
      </c>
      <c r="OG154" s="294">
        <f t="shared" si="93"/>
        <v>-15006586.599999998</v>
      </c>
      <c r="OH154" s="294">
        <f t="shared" si="93"/>
        <v>-951990.97</v>
      </c>
      <c r="OI154" s="294">
        <f t="shared" si="93"/>
        <v>0</v>
      </c>
      <c r="OJ154" s="294">
        <f t="shared" si="93"/>
        <v>-593634.11</v>
      </c>
      <c r="OK154" s="294">
        <f t="shared" si="93"/>
        <v>0</v>
      </c>
      <c r="OL154" s="294">
        <f t="shared" si="93"/>
        <v>0</v>
      </c>
      <c r="OM154" s="294">
        <f t="shared" si="93"/>
        <v>-52497644.859999999</v>
      </c>
      <c r="ON154" s="294">
        <f t="shared" si="93"/>
        <v>-6282513.96</v>
      </c>
      <c r="OO154" s="294">
        <f t="shared" si="93"/>
        <v>-11995149.1</v>
      </c>
      <c r="OP154" s="294">
        <f t="shared" si="93"/>
        <v>-177914.4</v>
      </c>
      <c r="OQ154" s="294">
        <f t="shared" si="93"/>
        <v>-14142312.560000001</v>
      </c>
      <c r="OR154" s="294">
        <f t="shared" si="93"/>
        <v>0</v>
      </c>
      <c r="OS154" s="294">
        <f t="shared" si="93"/>
        <v>-10527622.550000001</v>
      </c>
      <c r="OT154" s="294">
        <f t="shared" si="93"/>
        <v>-968947.52</v>
      </c>
      <c r="OU154" s="294">
        <f t="shared" si="93"/>
        <v>-4719791.13</v>
      </c>
      <c r="OV154" s="294">
        <f t="shared" si="93"/>
        <v>0</v>
      </c>
      <c r="OW154" s="294">
        <f t="shared" si="93"/>
        <v>0</v>
      </c>
      <c r="OX154" s="294">
        <f t="shared" si="93"/>
        <v>-333790.71999999997</v>
      </c>
      <c r="OY154" s="294">
        <f t="shared" si="93"/>
        <v>0</v>
      </c>
      <c r="OZ154" s="294">
        <f t="shared" si="93"/>
        <v>0</v>
      </c>
      <c r="PA154" s="294">
        <f t="shared" si="93"/>
        <v>-4061913.9800000004</v>
      </c>
      <c r="PB154" s="294">
        <f t="shared" si="93"/>
        <v>0</v>
      </c>
      <c r="PC154" s="294">
        <f t="shared" si="93"/>
        <v>0</v>
      </c>
      <c r="PD154" s="294">
        <f t="shared" si="93"/>
        <v>0</v>
      </c>
      <c r="PE154" s="294">
        <f t="shared" si="93"/>
        <v>0</v>
      </c>
      <c r="PF154" s="294">
        <f t="shared" si="93"/>
        <v>-977125.52</v>
      </c>
      <c r="PG154" s="294">
        <f t="shared" si="93"/>
        <v>-4108500</v>
      </c>
      <c r="PH154" s="294">
        <f t="shared" si="93"/>
        <v>-748066.44</v>
      </c>
      <c r="PI154" s="294">
        <f t="shared" si="93"/>
        <v>0</v>
      </c>
      <c r="PJ154" s="294">
        <f t="shared" si="93"/>
        <v>-9600</v>
      </c>
      <c r="PK154" s="294">
        <f t="shared" si="93"/>
        <v>-29736.92</v>
      </c>
      <c r="PL154" s="294">
        <f t="shared" si="93"/>
        <v>-1160944.95</v>
      </c>
      <c r="PM154" s="294">
        <f t="shared" si="93"/>
        <v>0</v>
      </c>
      <c r="PN154" s="294">
        <f t="shared" si="93"/>
        <v>-285492.76</v>
      </c>
      <c r="PO154" s="294">
        <f t="shared" si="93"/>
        <v>-1721595.85</v>
      </c>
      <c r="PP154" s="294">
        <f t="shared" si="93"/>
        <v>-1505668.69</v>
      </c>
      <c r="PQ154" s="294">
        <f t="shared" si="93"/>
        <v>0</v>
      </c>
      <c r="PR154" s="294">
        <f t="shared" si="93"/>
        <v>-1206023.78</v>
      </c>
      <c r="PS154" s="294">
        <f t="shared" si="93"/>
        <v>0</v>
      </c>
      <c r="PT154" s="294">
        <f t="shared" si="93"/>
        <v>-113616215.08</v>
      </c>
      <c r="PU154" s="294">
        <f t="shared" si="93"/>
        <v>-4272447.68</v>
      </c>
      <c r="PV154" s="294">
        <f t="shared" si="93"/>
        <v>-80000</v>
      </c>
      <c r="PW154" s="294">
        <f t="shared" si="93"/>
        <v>0</v>
      </c>
      <c r="PX154" s="294">
        <f t="shared" si="93"/>
        <v>-3207147.2199999997</v>
      </c>
      <c r="PY154" s="294">
        <f t="shared" si="93"/>
        <v>-19485</v>
      </c>
      <c r="PZ154" s="294">
        <f t="shared" si="93"/>
        <v>0</v>
      </c>
      <c r="QA154" s="294">
        <f t="shared" si="93"/>
        <v>0</v>
      </c>
      <c r="QB154" s="294">
        <f t="shared" si="93"/>
        <v>-3601550.57</v>
      </c>
      <c r="QC154" s="294">
        <f t="shared" si="93"/>
        <v>0</v>
      </c>
      <c r="QD154" s="294">
        <f t="shared" si="93"/>
        <v>-2160124.9900000002</v>
      </c>
      <c r="QE154" s="294">
        <f t="shared" si="93"/>
        <v>-972097.19</v>
      </c>
      <c r="QF154" s="294">
        <f t="shared" si="93"/>
        <v>0</v>
      </c>
      <c r="QG154" s="294">
        <f t="shared" si="93"/>
        <v>0</v>
      </c>
      <c r="QH154" s="294">
        <f t="shared" si="93"/>
        <v>0</v>
      </c>
      <c r="QI154" s="294">
        <f t="shared" si="93"/>
        <v>-2872676.14</v>
      </c>
      <c r="QJ154" s="294">
        <f t="shared" si="93"/>
        <v>-625285.26</v>
      </c>
      <c r="QK154" s="294">
        <f t="shared" ref="QK154:SV154" si="94">SUMIF($A$60:$A$148,$A$133,QK$60:QK$148)</f>
        <v>-2329382.39</v>
      </c>
      <c r="QL154" s="294">
        <f t="shared" si="94"/>
        <v>-413515</v>
      </c>
      <c r="QM154" s="294">
        <f t="shared" si="94"/>
        <v>0</v>
      </c>
      <c r="QN154" s="294">
        <f t="shared" si="94"/>
        <v>-1611363.11</v>
      </c>
      <c r="QO154" s="294">
        <f t="shared" si="94"/>
        <v>-376465.65</v>
      </c>
      <c r="QP154" s="294">
        <f t="shared" si="94"/>
        <v>-594065.56999999995</v>
      </c>
      <c r="QQ154" s="294">
        <f t="shared" si="94"/>
        <v>-726489.03</v>
      </c>
      <c r="QR154" s="294">
        <f t="shared" si="94"/>
        <v>-494316.22</v>
      </c>
      <c r="QS154" s="294">
        <f t="shared" si="94"/>
        <v>-588570.47</v>
      </c>
      <c r="QT154" s="294">
        <f t="shared" si="94"/>
        <v>0</v>
      </c>
      <c r="QU154" s="294">
        <f t="shared" si="94"/>
        <v>0</v>
      </c>
      <c r="QV154" s="294">
        <f t="shared" si="94"/>
        <v>-740000</v>
      </c>
      <c r="QW154" s="294">
        <f t="shared" si="94"/>
        <v>0</v>
      </c>
      <c r="QX154" s="294">
        <f t="shared" si="94"/>
        <v>0</v>
      </c>
      <c r="QY154" s="294">
        <f t="shared" si="94"/>
        <v>0</v>
      </c>
      <c r="QZ154" s="294">
        <f t="shared" si="94"/>
        <v>-349899</v>
      </c>
      <c r="RA154" s="294">
        <f t="shared" si="94"/>
        <v>-1796400</v>
      </c>
      <c r="RB154" s="294">
        <f t="shared" si="94"/>
        <v>0</v>
      </c>
      <c r="RC154" s="294">
        <f t="shared" si="94"/>
        <v>-2056102.5099999998</v>
      </c>
      <c r="RD154" s="294">
        <f t="shared" si="94"/>
        <v>0</v>
      </c>
      <c r="RE154" s="294">
        <f t="shared" si="94"/>
        <v>-476380.64</v>
      </c>
      <c r="RF154" s="294">
        <f t="shared" si="94"/>
        <v>-2213479.31</v>
      </c>
      <c r="RG154" s="294">
        <f t="shared" si="94"/>
        <v>0</v>
      </c>
      <c r="RH154" s="294">
        <f t="shared" si="94"/>
        <v>-235651</v>
      </c>
      <c r="RI154" s="294">
        <f t="shared" si="94"/>
        <v>0</v>
      </c>
      <c r="RJ154" s="294">
        <f t="shared" si="94"/>
        <v>-150000</v>
      </c>
      <c r="RK154" s="294">
        <f t="shared" si="94"/>
        <v>-360</v>
      </c>
      <c r="RL154" s="294">
        <f t="shared" si="94"/>
        <v>0</v>
      </c>
      <c r="RM154" s="294">
        <f t="shared" si="94"/>
        <v>0</v>
      </c>
      <c r="RN154" s="294">
        <f t="shared" si="94"/>
        <v>-1192168.18</v>
      </c>
      <c r="RO154" s="294">
        <f t="shared" si="94"/>
        <v>-763233.81</v>
      </c>
      <c r="RP154" s="294">
        <f t="shared" si="94"/>
        <v>-916165.98</v>
      </c>
      <c r="RQ154" s="294">
        <f t="shared" si="94"/>
        <v>-1858500</v>
      </c>
      <c r="RR154" s="294">
        <f t="shared" si="94"/>
        <v>-1749047.1</v>
      </c>
      <c r="RS154" s="294">
        <f t="shared" si="94"/>
        <v>-1350349.25</v>
      </c>
      <c r="RT154" s="294">
        <f t="shared" si="94"/>
        <v>-353646.39</v>
      </c>
      <c r="RU154" s="294">
        <f t="shared" si="94"/>
        <v>-121950</v>
      </c>
      <c r="RV154" s="294">
        <f t="shared" si="94"/>
        <v>-1212392.17</v>
      </c>
      <c r="RW154" s="294">
        <f t="shared" si="94"/>
        <v>-815744.44</v>
      </c>
      <c r="RX154" s="294">
        <f t="shared" si="94"/>
        <v>-1239723.05</v>
      </c>
      <c r="RY154" s="294">
        <f t="shared" si="94"/>
        <v>0</v>
      </c>
      <c r="RZ154" s="294">
        <f t="shared" si="94"/>
        <v>-222700</v>
      </c>
      <c r="SA154" s="294">
        <f t="shared" si="94"/>
        <v>-23836283.140000001</v>
      </c>
      <c r="SB154" s="294">
        <f t="shared" si="94"/>
        <v>0</v>
      </c>
      <c r="SC154" s="294">
        <f t="shared" si="94"/>
        <v>-3401639.71</v>
      </c>
      <c r="SD154" s="294">
        <f t="shared" si="94"/>
        <v>-1272873.3899999999</v>
      </c>
      <c r="SE154" s="294">
        <f t="shared" si="94"/>
        <v>-419101.18</v>
      </c>
      <c r="SF154" s="294">
        <f t="shared" si="94"/>
        <v>-1289498.6000000001</v>
      </c>
      <c r="SG154" s="294">
        <f t="shared" si="94"/>
        <v>-740297.24</v>
      </c>
      <c r="SH154" s="294">
        <f t="shared" si="94"/>
        <v>-104332.01999999999</v>
      </c>
      <c r="SI154" s="294">
        <f t="shared" si="94"/>
        <v>-980324.5</v>
      </c>
      <c r="SJ154" s="294">
        <f t="shared" si="94"/>
        <v>-1363378</v>
      </c>
      <c r="SK154" s="294">
        <f t="shared" si="94"/>
        <v>-5260711.22</v>
      </c>
      <c r="SL154" s="294">
        <f t="shared" si="94"/>
        <v>-78350</v>
      </c>
      <c r="SM154" s="294">
        <f t="shared" si="94"/>
        <v>-2199252.77</v>
      </c>
      <c r="SN154" s="294">
        <f t="shared" si="94"/>
        <v>0</v>
      </c>
      <c r="SO154" s="294">
        <f t="shared" si="94"/>
        <v>-346509</v>
      </c>
      <c r="SP154" s="294">
        <f t="shared" si="94"/>
        <v>-5336777.76</v>
      </c>
      <c r="SQ154" s="294">
        <f t="shared" si="94"/>
        <v>-68765.960000000006</v>
      </c>
      <c r="SR154" s="294">
        <f t="shared" si="94"/>
        <v>-1244007.1599999999</v>
      </c>
      <c r="SS154" s="294">
        <f t="shared" si="94"/>
        <v>-1743575.82</v>
      </c>
      <c r="ST154" s="294">
        <f t="shared" si="94"/>
        <v>0</v>
      </c>
      <c r="SU154" s="294">
        <f t="shared" si="94"/>
        <v>-2042496.0899999999</v>
      </c>
      <c r="SV154" s="294">
        <f t="shared" si="94"/>
        <v>-1045902.97</v>
      </c>
      <c r="SW154" s="294">
        <f t="shared" ref="SW154:VH154" si="95">SUMIF($A$60:$A$148,$A$133,SW$60:SW$148)</f>
        <v>-1096192.24</v>
      </c>
      <c r="SX154" s="294">
        <f t="shared" si="95"/>
        <v>0</v>
      </c>
      <c r="SY154" s="294">
        <f t="shared" si="95"/>
        <v>0</v>
      </c>
      <c r="SZ154" s="294">
        <f t="shared" si="95"/>
        <v>0</v>
      </c>
      <c r="TA154" s="294">
        <f t="shared" si="95"/>
        <v>0</v>
      </c>
      <c r="TB154" s="294">
        <f t="shared" si="95"/>
        <v>0</v>
      </c>
      <c r="TC154" s="294">
        <f t="shared" si="95"/>
        <v>-10000</v>
      </c>
      <c r="TD154" s="294">
        <f t="shared" si="95"/>
        <v>-97788.75</v>
      </c>
      <c r="TE154" s="294">
        <f t="shared" si="95"/>
        <v>-132892.5</v>
      </c>
      <c r="TF154" s="294">
        <f t="shared" si="95"/>
        <v>-163492.5</v>
      </c>
      <c r="TG154" s="294">
        <f t="shared" si="95"/>
        <v>0</v>
      </c>
      <c r="TH154" s="294">
        <f t="shared" si="95"/>
        <v>0</v>
      </c>
      <c r="TI154" s="294">
        <f t="shared" si="95"/>
        <v>0</v>
      </c>
      <c r="TJ154" s="294">
        <f t="shared" si="95"/>
        <v>-504319.5</v>
      </c>
      <c r="TK154" s="294">
        <f t="shared" si="95"/>
        <v>-325512.5</v>
      </c>
      <c r="TL154" s="294">
        <f t="shared" si="95"/>
        <v>0</v>
      </c>
      <c r="TM154" s="294">
        <f t="shared" si="95"/>
        <v>0</v>
      </c>
      <c r="TN154" s="294">
        <f t="shared" si="95"/>
        <v>0</v>
      </c>
      <c r="TO154" s="294">
        <f t="shared" si="95"/>
        <v>0</v>
      </c>
      <c r="TP154" s="294">
        <f t="shared" si="95"/>
        <v>0</v>
      </c>
      <c r="TQ154" s="294">
        <f t="shared" si="95"/>
        <v>-1442384.77</v>
      </c>
      <c r="TR154" s="294">
        <f t="shared" si="95"/>
        <v>0</v>
      </c>
      <c r="TS154" s="294">
        <f t="shared" si="95"/>
        <v>0</v>
      </c>
      <c r="TT154" s="294">
        <f t="shared" si="95"/>
        <v>-1145188.5</v>
      </c>
      <c r="TU154" s="294">
        <f t="shared" si="95"/>
        <v>0</v>
      </c>
      <c r="TV154" s="294">
        <f t="shared" si="95"/>
        <v>-281696</v>
      </c>
      <c r="TW154" s="294">
        <f t="shared" si="95"/>
        <v>-2722009</v>
      </c>
      <c r="TX154" s="294">
        <f t="shared" si="95"/>
        <v>0</v>
      </c>
      <c r="TY154" s="294">
        <f t="shared" si="95"/>
        <v>-9194.06</v>
      </c>
      <c r="TZ154" s="294">
        <f t="shared" si="95"/>
        <v>-881010.5</v>
      </c>
      <c r="UA154" s="294">
        <f t="shared" si="95"/>
        <v>-12365950.5</v>
      </c>
      <c r="UB154" s="294">
        <f t="shared" si="95"/>
        <v>-2525184.5299999998</v>
      </c>
      <c r="UC154" s="294">
        <f t="shared" si="95"/>
        <v>0</v>
      </c>
      <c r="UD154" s="294">
        <f t="shared" si="95"/>
        <v>0</v>
      </c>
      <c r="UE154" s="294">
        <f t="shared" si="95"/>
        <v>-1998735.9500000002</v>
      </c>
      <c r="UF154" s="294">
        <f t="shared" si="95"/>
        <v>0</v>
      </c>
      <c r="UG154" s="294">
        <f t="shared" si="95"/>
        <v>0</v>
      </c>
      <c r="UH154" s="294">
        <f t="shared" si="95"/>
        <v>-5938292.7000000002</v>
      </c>
      <c r="UI154" s="294">
        <f t="shared" si="95"/>
        <v>-228488.19</v>
      </c>
      <c r="UJ154" s="294">
        <f t="shared" si="95"/>
        <v>-3109967.98</v>
      </c>
      <c r="UK154" s="294">
        <f t="shared" si="95"/>
        <v>-365783</v>
      </c>
      <c r="UL154" s="294">
        <f t="shared" si="95"/>
        <v>-1293046.51</v>
      </c>
      <c r="UM154" s="294">
        <f t="shared" si="95"/>
        <v>0</v>
      </c>
      <c r="UN154" s="294">
        <f t="shared" si="95"/>
        <v>0</v>
      </c>
      <c r="UO154" s="294">
        <f t="shared" si="95"/>
        <v>-2026538.92</v>
      </c>
      <c r="UP154" s="294">
        <f t="shared" si="95"/>
        <v>-11677569.280000001</v>
      </c>
      <c r="UQ154" s="294">
        <f t="shared" si="95"/>
        <v>-1188206.8</v>
      </c>
      <c r="UR154" s="294">
        <f t="shared" si="95"/>
        <v>0</v>
      </c>
      <c r="US154" s="294">
        <f t="shared" si="95"/>
        <v>-6811818.6399999997</v>
      </c>
      <c r="UT154" s="294">
        <f t="shared" si="95"/>
        <v>0</v>
      </c>
      <c r="UU154" s="294">
        <f t="shared" si="95"/>
        <v>-1727046.2</v>
      </c>
      <c r="UV154" s="294">
        <f t="shared" si="95"/>
        <v>-2729325.21</v>
      </c>
      <c r="UW154" s="294">
        <f t="shared" si="95"/>
        <v>-1117492.33</v>
      </c>
      <c r="UX154" s="294">
        <f t="shared" si="95"/>
        <v>0</v>
      </c>
      <c r="UY154" s="294">
        <f t="shared" si="95"/>
        <v>-5126997.6399999997</v>
      </c>
      <c r="UZ154" s="294">
        <f t="shared" si="95"/>
        <v>-50470.07</v>
      </c>
      <c r="VA154" s="294">
        <f t="shared" si="95"/>
        <v>-7717120.4199999999</v>
      </c>
      <c r="VB154" s="294">
        <f t="shared" si="95"/>
        <v>-4417352.21</v>
      </c>
      <c r="VC154" s="294">
        <f t="shared" si="95"/>
        <v>-6011367.1100000003</v>
      </c>
      <c r="VD154" s="294">
        <f t="shared" si="95"/>
        <v>-4230850.6099999994</v>
      </c>
      <c r="VE154" s="294">
        <f t="shared" si="95"/>
        <v>-2317479.77</v>
      </c>
      <c r="VF154" s="294">
        <f t="shared" si="95"/>
        <v>-6092629.9000000004</v>
      </c>
      <c r="VG154" s="294">
        <f t="shared" si="95"/>
        <v>-784194.65</v>
      </c>
      <c r="VH154" s="294">
        <f t="shared" si="95"/>
        <v>-3960160.7699999996</v>
      </c>
      <c r="VI154" s="294">
        <f t="shared" ref="VI154:XT154" si="96">SUMIF($A$60:$A$148,$A$133,VI$60:VI$148)</f>
        <v>-90052</v>
      </c>
      <c r="VJ154" s="294">
        <f t="shared" si="96"/>
        <v>-127533.07</v>
      </c>
      <c r="VK154" s="294">
        <f t="shared" si="96"/>
        <v>-864934.57</v>
      </c>
      <c r="VL154" s="294">
        <f t="shared" si="96"/>
        <v>-44695.010000000009</v>
      </c>
      <c r="VM154" s="294">
        <f t="shared" si="96"/>
        <v>0</v>
      </c>
      <c r="VN154" s="294">
        <f t="shared" si="96"/>
        <v>-2658319.79</v>
      </c>
      <c r="VO154" s="294">
        <f t="shared" si="96"/>
        <v>-643875.5</v>
      </c>
      <c r="VP154" s="294">
        <f t="shared" si="96"/>
        <v>-1234853.75</v>
      </c>
      <c r="VQ154" s="294">
        <f t="shared" si="96"/>
        <v>0</v>
      </c>
      <c r="VR154" s="294">
        <f t="shared" si="96"/>
        <v>-1082889.23</v>
      </c>
      <c r="VS154" s="294">
        <f t="shared" si="96"/>
        <v>0</v>
      </c>
      <c r="VT154" s="294">
        <f t="shared" si="96"/>
        <v>-1601374</v>
      </c>
      <c r="VU154" s="294">
        <f t="shared" si="96"/>
        <v>-10997795.699999999</v>
      </c>
      <c r="VV154" s="294">
        <f t="shared" si="96"/>
        <v>-106847.5</v>
      </c>
      <c r="VW154" s="294">
        <f t="shared" si="96"/>
        <v>0</v>
      </c>
      <c r="VX154" s="294">
        <f t="shared" si="96"/>
        <v>-2953316.81</v>
      </c>
      <c r="VY154" s="294">
        <f t="shared" si="96"/>
        <v>0</v>
      </c>
      <c r="VZ154" s="294">
        <f t="shared" si="96"/>
        <v>-187602.86</v>
      </c>
      <c r="WA154" s="294">
        <f t="shared" si="96"/>
        <v>0</v>
      </c>
      <c r="WB154" s="294">
        <f t="shared" si="96"/>
        <v>0</v>
      </c>
      <c r="WC154" s="294">
        <f t="shared" si="96"/>
        <v>0</v>
      </c>
      <c r="WD154" s="294">
        <f t="shared" si="96"/>
        <v>0</v>
      </c>
      <c r="WE154" s="294">
        <f t="shared" si="96"/>
        <v>0</v>
      </c>
      <c r="WF154" s="294">
        <f t="shared" si="96"/>
        <v>-95788</v>
      </c>
      <c r="WG154" s="294">
        <f t="shared" si="96"/>
        <v>-500828.51</v>
      </c>
      <c r="WH154" s="294">
        <f t="shared" si="96"/>
        <v>0</v>
      </c>
      <c r="WI154" s="294">
        <f t="shared" si="96"/>
        <v>-1543130</v>
      </c>
      <c r="WJ154" s="294">
        <f t="shared" si="96"/>
        <v>-3589891.89</v>
      </c>
      <c r="WK154" s="294">
        <f t="shared" si="96"/>
        <v>0</v>
      </c>
      <c r="WL154" s="294">
        <f t="shared" si="96"/>
        <v>-461239.35</v>
      </c>
      <c r="WM154" s="294">
        <f t="shared" si="96"/>
        <v>-20219.919999999998</v>
      </c>
      <c r="WN154" s="294">
        <f t="shared" si="96"/>
        <v>-1146605.92</v>
      </c>
      <c r="WO154" s="294">
        <f t="shared" si="96"/>
        <v>-1992036.53</v>
      </c>
      <c r="WP154" s="294">
        <f t="shared" si="96"/>
        <v>0</v>
      </c>
      <c r="WQ154" s="294">
        <f t="shared" si="96"/>
        <v>0</v>
      </c>
      <c r="WR154" s="294">
        <f t="shared" si="96"/>
        <v>0</v>
      </c>
      <c r="WS154" s="294">
        <f t="shared" si="96"/>
        <v>0</v>
      </c>
      <c r="WT154" s="294">
        <f t="shared" si="96"/>
        <v>0</v>
      </c>
      <c r="WU154" s="294">
        <f t="shared" si="96"/>
        <v>0</v>
      </c>
      <c r="WV154" s="294">
        <f t="shared" si="96"/>
        <v>0</v>
      </c>
      <c r="WW154" s="294">
        <f t="shared" si="96"/>
        <v>0</v>
      </c>
      <c r="WX154" s="294">
        <f t="shared" si="96"/>
        <v>-145706</v>
      </c>
      <c r="WY154" s="294">
        <f t="shared" si="96"/>
        <v>-1820</v>
      </c>
      <c r="WZ154" s="294">
        <f t="shared" si="96"/>
        <v>-168541.19</v>
      </c>
      <c r="XA154" s="294">
        <f t="shared" si="96"/>
        <v>0</v>
      </c>
      <c r="XB154" s="294">
        <f t="shared" si="96"/>
        <v>-1201900</v>
      </c>
      <c r="XC154" s="294">
        <f t="shared" si="96"/>
        <v>0</v>
      </c>
      <c r="XD154" s="294">
        <f t="shared" si="96"/>
        <v>-393758</v>
      </c>
      <c r="XE154" s="294">
        <f t="shared" si="96"/>
        <v>0</v>
      </c>
      <c r="XF154" s="294">
        <f t="shared" si="96"/>
        <v>0</v>
      </c>
      <c r="XG154" s="294">
        <f t="shared" si="96"/>
        <v>-1368574.8399999999</v>
      </c>
      <c r="XH154" s="294">
        <f t="shared" si="96"/>
        <v>-16000</v>
      </c>
      <c r="XI154" s="294">
        <f t="shared" si="96"/>
        <v>-1167475.95</v>
      </c>
      <c r="XJ154" s="294">
        <f t="shared" si="96"/>
        <v>0</v>
      </c>
      <c r="XK154" s="294">
        <f t="shared" si="96"/>
        <v>-1834906.23</v>
      </c>
      <c r="XL154" s="294">
        <f t="shared" si="96"/>
        <v>0</v>
      </c>
      <c r="XM154" s="294">
        <f t="shared" si="96"/>
        <v>0</v>
      </c>
      <c r="XN154" s="294">
        <f t="shared" si="96"/>
        <v>-789509</v>
      </c>
      <c r="XO154" s="294">
        <f t="shared" si="96"/>
        <v>0</v>
      </c>
      <c r="XP154" s="294">
        <f t="shared" si="96"/>
        <v>-107642.25</v>
      </c>
      <c r="XQ154" s="294">
        <f t="shared" si="96"/>
        <v>0</v>
      </c>
      <c r="XR154" s="294">
        <f t="shared" si="96"/>
        <v>0</v>
      </c>
      <c r="XS154" s="294">
        <f t="shared" si="96"/>
        <v>0</v>
      </c>
      <c r="XT154" s="294">
        <f t="shared" si="96"/>
        <v>0</v>
      </c>
      <c r="XU154" s="294">
        <f t="shared" ref="XU154:AAF154" si="97">SUMIF($A$60:$A$148,$A$133,XU$60:XU$148)</f>
        <v>0</v>
      </c>
      <c r="XV154" s="294">
        <f t="shared" si="97"/>
        <v>-390996.3</v>
      </c>
      <c r="XW154" s="294">
        <f t="shared" si="97"/>
        <v>0</v>
      </c>
      <c r="XX154" s="294">
        <f t="shared" si="97"/>
        <v>0</v>
      </c>
      <c r="XY154" s="294">
        <f t="shared" si="97"/>
        <v>0</v>
      </c>
      <c r="XZ154" s="294">
        <f t="shared" si="97"/>
        <v>0</v>
      </c>
      <c r="YA154" s="294">
        <f t="shared" si="97"/>
        <v>0</v>
      </c>
      <c r="YB154" s="294">
        <f t="shared" si="97"/>
        <v>0</v>
      </c>
      <c r="YC154" s="294">
        <f t="shared" si="97"/>
        <v>0</v>
      </c>
      <c r="YD154" s="294">
        <f t="shared" si="97"/>
        <v>-123384</v>
      </c>
      <c r="YE154" s="294">
        <f t="shared" si="97"/>
        <v>0</v>
      </c>
      <c r="YF154" s="294">
        <f t="shared" si="97"/>
        <v>0</v>
      </c>
      <c r="YG154" s="294">
        <f t="shared" si="97"/>
        <v>0</v>
      </c>
      <c r="YH154" s="294">
        <f t="shared" si="97"/>
        <v>0</v>
      </c>
      <c r="YI154" s="294">
        <f t="shared" si="97"/>
        <v>-2788330.59</v>
      </c>
      <c r="YJ154" s="294">
        <f t="shared" si="97"/>
        <v>0</v>
      </c>
      <c r="YK154" s="294">
        <f t="shared" si="97"/>
        <v>0</v>
      </c>
      <c r="YL154" s="294">
        <f t="shared" si="97"/>
        <v>0</v>
      </c>
      <c r="YM154" s="294">
        <f t="shared" si="97"/>
        <v>0</v>
      </c>
      <c r="YN154" s="294">
        <f t="shared" si="97"/>
        <v>0</v>
      </c>
      <c r="YO154" s="294">
        <f t="shared" si="97"/>
        <v>-373988</v>
      </c>
      <c r="YP154" s="294">
        <f t="shared" si="97"/>
        <v>0</v>
      </c>
      <c r="YQ154" s="294">
        <f t="shared" si="97"/>
        <v>-406636</v>
      </c>
      <c r="YR154" s="294">
        <f t="shared" si="97"/>
        <v>0</v>
      </c>
      <c r="YS154" s="294">
        <f t="shared" si="97"/>
        <v>0</v>
      </c>
      <c r="YT154" s="294">
        <f t="shared" si="97"/>
        <v>0</v>
      </c>
      <c r="YU154" s="294">
        <f t="shared" si="97"/>
        <v>0</v>
      </c>
      <c r="YV154" s="294">
        <f t="shared" si="97"/>
        <v>-3660809</v>
      </c>
      <c r="YW154" s="294">
        <f t="shared" si="97"/>
        <v>0</v>
      </c>
      <c r="YX154" s="294">
        <f t="shared" si="97"/>
        <v>-2151617.44</v>
      </c>
      <c r="YY154" s="294">
        <f t="shared" si="97"/>
        <v>0</v>
      </c>
      <c r="YZ154" s="294">
        <f t="shared" si="97"/>
        <v>-1818880.3399999999</v>
      </c>
      <c r="ZA154" s="294">
        <f t="shared" si="97"/>
        <v>-639501.65</v>
      </c>
      <c r="ZB154" s="294">
        <f t="shared" si="97"/>
        <v>0</v>
      </c>
      <c r="ZC154" s="294">
        <f t="shared" si="97"/>
        <v>-17124442.850000001</v>
      </c>
      <c r="ZD154" s="294">
        <f t="shared" si="97"/>
        <v>-2429197.46</v>
      </c>
      <c r="ZE154" s="294">
        <f t="shared" si="97"/>
        <v>-761648.32</v>
      </c>
      <c r="ZF154" s="294">
        <f t="shared" si="97"/>
        <v>-1919434.1600000001</v>
      </c>
      <c r="ZG154" s="294">
        <f t="shared" si="97"/>
        <v>-701943.74</v>
      </c>
      <c r="ZH154" s="294">
        <f t="shared" si="97"/>
        <v>-752264.17</v>
      </c>
      <c r="ZI154" s="294">
        <f t="shared" si="97"/>
        <v>-8596796.5800000001</v>
      </c>
      <c r="ZJ154" s="294">
        <f t="shared" si="97"/>
        <v>-3664068.64</v>
      </c>
      <c r="ZK154" s="294">
        <f t="shared" si="97"/>
        <v>-9328213.1600000001</v>
      </c>
      <c r="ZL154" s="294">
        <f t="shared" si="97"/>
        <v>-21667071.899999999</v>
      </c>
      <c r="ZM154" s="294">
        <f t="shared" si="97"/>
        <v>-3406349.48</v>
      </c>
      <c r="ZN154" s="294">
        <f t="shared" si="97"/>
        <v>-4180678.7800000003</v>
      </c>
      <c r="ZO154" s="294">
        <f t="shared" si="97"/>
        <v>-8531327.3499999996</v>
      </c>
      <c r="ZP154" s="294">
        <f t="shared" si="97"/>
        <v>-9033606.8499999996</v>
      </c>
      <c r="ZQ154" s="294">
        <f t="shared" si="97"/>
        <v>-2262516.44</v>
      </c>
      <c r="ZR154" s="294">
        <f t="shared" si="97"/>
        <v>-10886691.239999998</v>
      </c>
      <c r="ZS154" s="294">
        <f t="shared" si="97"/>
        <v>-12374391.460000001</v>
      </c>
      <c r="ZT154" s="294">
        <f t="shared" si="97"/>
        <v>-8035776.9199999999</v>
      </c>
      <c r="ZU154" s="294">
        <f t="shared" si="97"/>
        <v>-8208763.5999999996</v>
      </c>
      <c r="ZV154" s="294">
        <f t="shared" si="97"/>
        <v>-1770422.7</v>
      </c>
      <c r="ZW154" s="294">
        <f t="shared" si="97"/>
        <v>-9141744.6799999997</v>
      </c>
      <c r="ZX154" s="294">
        <f t="shared" si="97"/>
        <v>-1100401.03</v>
      </c>
      <c r="ZY154" s="294">
        <f t="shared" si="97"/>
        <v>-5520684.459999999</v>
      </c>
      <c r="ZZ154" s="294">
        <f t="shared" si="97"/>
        <v>-2128816.38</v>
      </c>
      <c r="AAA154" s="294">
        <f t="shared" si="97"/>
        <v>-627265.25</v>
      </c>
      <c r="AAB154" s="294">
        <f t="shared" si="97"/>
        <v>-5892078.0899999999</v>
      </c>
      <c r="AAC154" s="294">
        <f t="shared" si="97"/>
        <v>-1660061.79</v>
      </c>
      <c r="AAD154" s="294">
        <f t="shared" si="97"/>
        <v>-7301012.2599999998</v>
      </c>
      <c r="AAE154" s="294">
        <f t="shared" si="97"/>
        <v>-6425765.25</v>
      </c>
      <c r="AAF154" s="294">
        <f t="shared" si="97"/>
        <v>-1081102.3199999998</v>
      </c>
      <c r="AAG154" s="294">
        <f t="shared" ref="AAG154:ACR154" si="98">SUMIF($A$60:$A$148,$A$133,AAG$60:AAG$148)</f>
        <v>-3554038.3</v>
      </c>
      <c r="AAH154" s="294">
        <f t="shared" si="98"/>
        <v>-2897689.5</v>
      </c>
      <c r="AAI154" s="294">
        <f t="shared" si="98"/>
        <v>-1038974</v>
      </c>
      <c r="AAJ154" s="294">
        <f t="shared" si="98"/>
        <v>0</v>
      </c>
      <c r="AAK154" s="294">
        <f t="shared" si="98"/>
        <v>0</v>
      </c>
      <c r="AAL154" s="294">
        <f t="shared" si="98"/>
        <v>-36369.75</v>
      </c>
      <c r="AAM154" s="294">
        <f t="shared" si="98"/>
        <v>0</v>
      </c>
      <c r="AAN154" s="294">
        <f t="shared" si="98"/>
        <v>0</v>
      </c>
      <c r="AAO154" s="294">
        <f t="shared" si="98"/>
        <v>0</v>
      </c>
      <c r="AAP154" s="294">
        <f t="shared" si="98"/>
        <v>-415029.96</v>
      </c>
      <c r="AAQ154" s="294">
        <f t="shared" si="98"/>
        <v>0</v>
      </c>
      <c r="AAR154" s="294">
        <f t="shared" si="98"/>
        <v>-3341121.98</v>
      </c>
      <c r="AAS154" s="294">
        <f t="shared" si="98"/>
        <v>0</v>
      </c>
      <c r="AAT154" s="294">
        <f t="shared" si="98"/>
        <v>0</v>
      </c>
      <c r="AAU154" s="294">
        <f t="shared" si="98"/>
        <v>0</v>
      </c>
      <c r="AAV154" s="294">
        <f t="shared" si="98"/>
        <v>-1406538.3</v>
      </c>
      <c r="AAW154" s="294">
        <f t="shared" si="98"/>
        <v>0</v>
      </c>
      <c r="AAX154" s="294">
        <f t="shared" si="98"/>
        <v>-826992.25</v>
      </c>
      <c r="AAY154" s="294">
        <f t="shared" si="98"/>
        <v>0</v>
      </c>
      <c r="AAZ154" s="294">
        <f t="shared" si="98"/>
        <v>-871095</v>
      </c>
      <c r="ABA154" s="294">
        <f t="shared" si="98"/>
        <v>-432799.15</v>
      </c>
      <c r="ABB154" s="294">
        <f t="shared" si="98"/>
        <v>-944150.73</v>
      </c>
      <c r="ABC154" s="294">
        <f t="shared" si="98"/>
        <v>0</v>
      </c>
      <c r="ABD154" s="294">
        <f t="shared" si="98"/>
        <v>-420496.24</v>
      </c>
      <c r="ABE154" s="294">
        <f t="shared" si="98"/>
        <v>0</v>
      </c>
      <c r="ABF154" s="294">
        <f t="shared" si="98"/>
        <v>0</v>
      </c>
      <c r="ABG154" s="294">
        <f t="shared" si="98"/>
        <v>0</v>
      </c>
      <c r="ABH154" s="294">
        <f t="shared" si="98"/>
        <v>0</v>
      </c>
      <c r="ABI154" s="294">
        <f t="shared" si="98"/>
        <v>-7712714.4699999997</v>
      </c>
      <c r="ABJ154" s="294">
        <f t="shared" si="98"/>
        <v>0</v>
      </c>
      <c r="ABK154" s="294">
        <f t="shared" si="98"/>
        <v>0</v>
      </c>
      <c r="ABL154" s="294">
        <f t="shared" si="98"/>
        <v>0</v>
      </c>
      <c r="ABM154" s="294">
        <f t="shared" si="98"/>
        <v>-634430.77</v>
      </c>
      <c r="ABN154" s="294">
        <f t="shared" si="98"/>
        <v>0</v>
      </c>
      <c r="ABO154" s="294">
        <f t="shared" si="98"/>
        <v>0</v>
      </c>
      <c r="ABP154" s="294">
        <f t="shared" si="98"/>
        <v>-2030242.31</v>
      </c>
      <c r="ABQ154" s="294">
        <f t="shared" si="98"/>
        <v>-268088.19</v>
      </c>
      <c r="ABR154" s="294">
        <f t="shared" si="98"/>
        <v>-1943477.66</v>
      </c>
      <c r="ABS154" s="294">
        <f t="shared" si="98"/>
        <v>-510796.25</v>
      </c>
      <c r="ABT154" s="294">
        <f t="shared" si="98"/>
        <v>0</v>
      </c>
      <c r="ABU154" s="294">
        <f t="shared" si="98"/>
        <v>0</v>
      </c>
      <c r="ABV154" s="294">
        <f t="shared" si="98"/>
        <v>-1425365.18</v>
      </c>
      <c r="ABW154" s="294">
        <f t="shared" si="98"/>
        <v>0</v>
      </c>
      <c r="ABX154" s="294">
        <f t="shared" si="98"/>
        <v>-1426336.6</v>
      </c>
      <c r="ABY154" s="294">
        <f t="shared" si="98"/>
        <v>0</v>
      </c>
      <c r="ABZ154" s="294">
        <f t="shared" si="98"/>
        <v>-2474146</v>
      </c>
      <c r="ACA154" s="294">
        <f t="shared" si="98"/>
        <v>-497586.85</v>
      </c>
      <c r="ACB154" s="294">
        <f t="shared" si="98"/>
        <v>-661113</v>
      </c>
      <c r="ACC154" s="294">
        <f t="shared" si="98"/>
        <v>-1105112.8799999999</v>
      </c>
      <c r="ACD154" s="294">
        <f t="shared" si="98"/>
        <v>0</v>
      </c>
      <c r="ACE154" s="294">
        <f t="shared" si="98"/>
        <v>0</v>
      </c>
      <c r="ACF154" s="294">
        <f t="shared" si="98"/>
        <v>0</v>
      </c>
      <c r="ACG154" s="294">
        <f t="shared" si="98"/>
        <v>-1879638.18</v>
      </c>
      <c r="ACH154" s="294">
        <f t="shared" si="98"/>
        <v>-2045179</v>
      </c>
      <c r="ACI154" s="294">
        <f t="shared" si="98"/>
        <v>-1125179</v>
      </c>
      <c r="ACJ154" s="294">
        <f t="shared" si="98"/>
        <v>0</v>
      </c>
      <c r="ACK154" s="294">
        <f t="shared" si="98"/>
        <v>-780551.88</v>
      </c>
      <c r="ACL154" s="294">
        <f t="shared" si="98"/>
        <v>0</v>
      </c>
      <c r="ACM154" s="294">
        <f t="shared" si="98"/>
        <v>-550392</v>
      </c>
      <c r="ACN154" s="294">
        <f t="shared" si="98"/>
        <v>-38193.06</v>
      </c>
      <c r="ACO154" s="294">
        <f t="shared" si="98"/>
        <v>0</v>
      </c>
      <c r="ACP154" s="294">
        <f t="shared" si="98"/>
        <v>0</v>
      </c>
      <c r="ACQ154" s="294">
        <f t="shared" si="98"/>
        <v>-327761.13</v>
      </c>
      <c r="ACR154" s="294">
        <f t="shared" si="98"/>
        <v>-996735.94</v>
      </c>
      <c r="ACS154" s="294">
        <f t="shared" ref="ACS154:AFD154" si="99">SUMIF($A$60:$A$148,$A$133,ACS$60:ACS$148)</f>
        <v>-964816.88</v>
      </c>
      <c r="ACT154" s="294">
        <f t="shared" si="99"/>
        <v>-2377224.7400000002</v>
      </c>
      <c r="ACU154" s="294">
        <f t="shared" si="99"/>
        <v>0</v>
      </c>
      <c r="ACV154" s="294">
        <f t="shared" si="99"/>
        <v>0</v>
      </c>
      <c r="ACW154" s="294">
        <f t="shared" si="99"/>
        <v>0</v>
      </c>
      <c r="ACX154" s="294">
        <f t="shared" si="99"/>
        <v>-769689.64</v>
      </c>
      <c r="ACY154" s="294">
        <f t="shared" si="99"/>
        <v>-500000</v>
      </c>
      <c r="ACZ154" s="294">
        <f t="shared" si="99"/>
        <v>0</v>
      </c>
      <c r="ADA154" s="294">
        <f t="shared" si="99"/>
        <v>0</v>
      </c>
      <c r="ADB154" s="294">
        <f t="shared" si="99"/>
        <v>0</v>
      </c>
      <c r="ADC154" s="294">
        <f t="shared" si="99"/>
        <v>-1125000</v>
      </c>
      <c r="ADD154" s="294">
        <f t="shared" si="99"/>
        <v>0</v>
      </c>
      <c r="ADE154" s="294">
        <f t="shared" si="99"/>
        <v>-960000</v>
      </c>
      <c r="ADF154" s="294">
        <f t="shared" si="99"/>
        <v>-4920506.7799999993</v>
      </c>
      <c r="ADG154" s="294">
        <f t="shared" si="99"/>
        <v>-2322337.23</v>
      </c>
      <c r="ADH154" s="294">
        <f t="shared" si="99"/>
        <v>-798365.4</v>
      </c>
      <c r="ADI154" s="294">
        <f t="shared" si="99"/>
        <v>-383415.74</v>
      </c>
      <c r="ADJ154" s="294">
        <f t="shared" si="99"/>
        <v>-2124754.5700000003</v>
      </c>
      <c r="ADK154" s="294">
        <f t="shared" si="99"/>
        <v>-315156.53000000003</v>
      </c>
      <c r="ADL154" s="294">
        <f t="shared" si="99"/>
        <v>-6794372.79</v>
      </c>
      <c r="ADM154" s="294">
        <f t="shared" si="99"/>
        <v>-2102970.87</v>
      </c>
      <c r="ADN154" s="294">
        <f t="shared" si="99"/>
        <v>-3898028.33</v>
      </c>
      <c r="ADO154" s="294">
        <f t="shared" si="99"/>
        <v>-3722890.92</v>
      </c>
      <c r="ADP154" s="294">
        <f t="shared" si="99"/>
        <v>-937795.42999999993</v>
      </c>
      <c r="ADQ154" s="294">
        <f t="shared" si="99"/>
        <v>-21811.599999999999</v>
      </c>
      <c r="ADR154" s="294">
        <f t="shared" si="99"/>
        <v>1060079.1499999999</v>
      </c>
      <c r="ADS154" s="294">
        <f t="shared" si="99"/>
        <v>-831171.1</v>
      </c>
      <c r="ADT154" s="294">
        <f t="shared" si="99"/>
        <v>-80758</v>
      </c>
      <c r="ADU154" s="294">
        <f t="shared" si="99"/>
        <v>-715604.26</v>
      </c>
      <c r="ADV154" s="294">
        <f t="shared" si="99"/>
        <v>0</v>
      </c>
      <c r="ADW154" s="294">
        <f t="shared" si="99"/>
        <v>0</v>
      </c>
      <c r="ADX154" s="294">
        <f t="shared" si="99"/>
        <v>0</v>
      </c>
      <c r="ADY154" s="294">
        <f t="shared" si="99"/>
        <v>-3617199.02</v>
      </c>
      <c r="ADZ154" s="294">
        <f t="shared" si="99"/>
        <v>-3141667.21</v>
      </c>
      <c r="AEA154" s="294">
        <f t="shared" si="99"/>
        <v>-7121907.6699999999</v>
      </c>
      <c r="AEB154" s="294">
        <f t="shared" si="99"/>
        <v>-4087966.07</v>
      </c>
      <c r="AEC154" s="294">
        <f t="shared" si="99"/>
        <v>-2892774.86</v>
      </c>
      <c r="AED154" s="294">
        <f t="shared" si="99"/>
        <v>0</v>
      </c>
      <c r="AEE154" s="294">
        <f t="shared" si="99"/>
        <v>-1253588.3400000001</v>
      </c>
      <c r="AEF154" s="294">
        <f t="shared" si="99"/>
        <v>-113754.5</v>
      </c>
      <c r="AEG154" s="294">
        <f t="shared" si="99"/>
        <v>0</v>
      </c>
      <c r="AEH154" s="294">
        <f t="shared" si="99"/>
        <v>-52396.14</v>
      </c>
      <c r="AEI154" s="294">
        <f t="shared" si="99"/>
        <v>0</v>
      </c>
      <c r="AEJ154" s="294">
        <f t="shared" si="99"/>
        <v>-1010458.6799999999</v>
      </c>
      <c r="AEK154" s="294">
        <f t="shared" si="99"/>
        <v>-1594005.08</v>
      </c>
      <c r="AEL154" s="294">
        <f t="shared" si="99"/>
        <v>-2247343.5099999998</v>
      </c>
      <c r="AEM154" s="294">
        <f t="shared" si="99"/>
        <v>0</v>
      </c>
      <c r="AEN154" s="294">
        <f t="shared" si="99"/>
        <v>-969480.8</v>
      </c>
      <c r="AEO154" s="294">
        <f t="shared" si="99"/>
        <v>-394362.75</v>
      </c>
      <c r="AEP154" s="294">
        <f t="shared" si="99"/>
        <v>-2226654.9</v>
      </c>
      <c r="AEQ154" s="294">
        <f t="shared" si="99"/>
        <v>0</v>
      </c>
      <c r="AER154" s="294">
        <f t="shared" si="99"/>
        <v>-6929338.6500000004</v>
      </c>
      <c r="AES154" s="294">
        <f t="shared" si="99"/>
        <v>-403158.58</v>
      </c>
      <c r="AET154" s="294">
        <f t="shared" si="99"/>
        <v>-465146.89</v>
      </c>
      <c r="AEU154" s="294">
        <f t="shared" si="99"/>
        <v>-338669.28</v>
      </c>
      <c r="AEV154" s="294">
        <f t="shared" si="99"/>
        <v>-2599851.81</v>
      </c>
      <c r="AEW154" s="294">
        <f t="shared" si="99"/>
        <v>-30448.09</v>
      </c>
      <c r="AEX154" s="294">
        <f t="shared" si="99"/>
        <v>-408862.33999999997</v>
      </c>
      <c r="AEY154" s="294">
        <f t="shared" si="99"/>
        <v>0</v>
      </c>
      <c r="AEZ154" s="294">
        <f t="shared" si="99"/>
        <v>-618917.41</v>
      </c>
      <c r="AFA154" s="294">
        <f t="shared" si="99"/>
        <v>0</v>
      </c>
      <c r="AFB154" s="294">
        <f t="shared" si="99"/>
        <v>0</v>
      </c>
      <c r="AFC154" s="294">
        <f t="shared" si="99"/>
        <v>-3655744.06</v>
      </c>
      <c r="AFD154" s="294">
        <f t="shared" si="99"/>
        <v>-3724916.8499999996</v>
      </c>
      <c r="AFE154" s="294">
        <f t="shared" ref="AFE154:AHP154" si="100">SUMIF($A$60:$A$148,$A$133,AFE$60:AFE$148)</f>
        <v>-10000</v>
      </c>
      <c r="AFF154" s="294">
        <f t="shared" si="100"/>
        <v>0</v>
      </c>
      <c r="AFG154" s="294">
        <f t="shared" si="100"/>
        <v>-0.03</v>
      </c>
      <c r="AFH154" s="294">
        <f t="shared" si="100"/>
        <v>0</v>
      </c>
      <c r="AFI154" s="294">
        <f t="shared" si="100"/>
        <v>-203000</v>
      </c>
      <c r="AFJ154" s="294">
        <f t="shared" si="100"/>
        <v>-974912.03</v>
      </c>
      <c r="AFK154" s="294">
        <f t="shared" si="100"/>
        <v>0</v>
      </c>
      <c r="AFL154" s="294">
        <f t="shared" si="100"/>
        <v>0</v>
      </c>
      <c r="AFM154" s="294">
        <f t="shared" si="100"/>
        <v>-213819.13</v>
      </c>
      <c r="AFN154" s="294">
        <f t="shared" si="100"/>
        <v>0</v>
      </c>
      <c r="AFO154" s="294">
        <f t="shared" si="100"/>
        <v>-983984.78</v>
      </c>
      <c r="AFP154" s="294">
        <f t="shared" si="100"/>
        <v>-4340613.3</v>
      </c>
      <c r="AFQ154" s="294">
        <f t="shared" si="100"/>
        <v>-797691.42999999993</v>
      </c>
      <c r="AFR154" s="294">
        <f t="shared" si="100"/>
        <v>-109200</v>
      </c>
      <c r="AFS154" s="294">
        <f t="shared" si="100"/>
        <v>-233483.03</v>
      </c>
      <c r="AFT154" s="294">
        <f t="shared" si="100"/>
        <v>0</v>
      </c>
      <c r="AFU154" s="294">
        <f t="shared" si="100"/>
        <v>-425150.67</v>
      </c>
      <c r="AFV154" s="294">
        <f t="shared" si="100"/>
        <v>0</v>
      </c>
      <c r="AFW154" s="294">
        <f t="shared" si="100"/>
        <v>-1671844.47</v>
      </c>
      <c r="AFX154" s="294">
        <f t="shared" si="100"/>
        <v>-933258.26</v>
      </c>
      <c r="AFY154" s="294">
        <f t="shared" si="100"/>
        <v>-206670.73</v>
      </c>
      <c r="AFZ154" s="294">
        <f t="shared" si="100"/>
        <v>-569712.43999999994</v>
      </c>
      <c r="AGA154" s="294">
        <f t="shared" si="100"/>
        <v>0</v>
      </c>
      <c r="AGB154" s="294">
        <f t="shared" si="100"/>
        <v>-1947619</v>
      </c>
      <c r="AGC154" s="294">
        <f t="shared" si="100"/>
        <v>-1276146.6499999999</v>
      </c>
      <c r="AGD154" s="294">
        <f t="shared" si="100"/>
        <v>0</v>
      </c>
      <c r="AGE154" s="294">
        <f t="shared" si="100"/>
        <v>-342164.41</v>
      </c>
      <c r="AGF154" s="294">
        <f t="shared" si="100"/>
        <v>-1941133.49</v>
      </c>
      <c r="AGG154" s="294">
        <f t="shared" si="100"/>
        <v>-388695.98</v>
      </c>
      <c r="AGH154" s="294">
        <f t="shared" si="100"/>
        <v>-2132683.7799999998</v>
      </c>
      <c r="AGI154" s="294">
        <f t="shared" si="100"/>
        <v>-2240087.0099999998</v>
      </c>
      <c r="AGJ154" s="294">
        <f t="shared" si="100"/>
        <v>0</v>
      </c>
      <c r="AGK154" s="294">
        <f t="shared" si="100"/>
        <v>-923167.98</v>
      </c>
      <c r="AGL154" s="294">
        <f t="shared" si="100"/>
        <v>-212124.35</v>
      </c>
      <c r="AGM154" s="294">
        <f t="shared" si="100"/>
        <v>-3966161.7800000003</v>
      </c>
      <c r="AGN154" s="294">
        <f t="shared" si="100"/>
        <v>-1995634.69</v>
      </c>
      <c r="AGO154" s="294">
        <f t="shared" si="100"/>
        <v>-275687</v>
      </c>
      <c r="AGP154" s="294">
        <f t="shared" si="100"/>
        <v>-1713131.52</v>
      </c>
      <c r="AGQ154" s="294">
        <f t="shared" si="100"/>
        <v>-1331888.48</v>
      </c>
      <c r="AGR154" s="294">
        <f t="shared" si="100"/>
        <v>-1967964.06</v>
      </c>
      <c r="AGS154" s="294">
        <f t="shared" si="100"/>
        <v>-4367284.8499999996</v>
      </c>
      <c r="AGT154" s="294">
        <f t="shared" si="100"/>
        <v>-1739061.19</v>
      </c>
      <c r="AGU154" s="294">
        <f t="shared" si="100"/>
        <v>0</v>
      </c>
      <c r="AGV154" s="294">
        <f t="shared" si="100"/>
        <v>-13113888.5</v>
      </c>
      <c r="AGW154" s="294">
        <f t="shared" si="100"/>
        <v>0</v>
      </c>
      <c r="AGX154" s="294">
        <f t="shared" si="100"/>
        <v>-381097</v>
      </c>
      <c r="AGY154" s="294">
        <f t="shared" si="100"/>
        <v>-450360.77</v>
      </c>
      <c r="AGZ154" s="294">
        <f t="shared" si="100"/>
        <v>-1298372.75</v>
      </c>
      <c r="AHA154" s="294">
        <f t="shared" si="100"/>
        <v>-819620.31</v>
      </c>
      <c r="AHB154" s="294">
        <f t="shared" si="100"/>
        <v>-1090188.02</v>
      </c>
      <c r="AHC154" s="294">
        <f t="shared" si="100"/>
        <v>-300000</v>
      </c>
      <c r="AHD154" s="294">
        <f t="shared" si="100"/>
        <v>-238624.15000000002</v>
      </c>
      <c r="AHE154" s="294">
        <f t="shared" si="100"/>
        <v>-2270633</v>
      </c>
      <c r="AHF154" s="294">
        <f t="shared" si="100"/>
        <v>-2110231.34</v>
      </c>
      <c r="AHG154" s="294">
        <f t="shared" si="100"/>
        <v>-244848.97</v>
      </c>
      <c r="AHH154" s="294">
        <f t="shared" si="100"/>
        <v>-4162175.2600000002</v>
      </c>
      <c r="AHI154" s="294">
        <f t="shared" si="100"/>
        <v>-242362.29</v>
      </c>
      <c r="AHJ154" s="294">
        <f t="shared" si="100"/>
        <v>0</v>
      </c>
      <c r="AHK154" s="294">
        <f t="shared" si="100"/>
        <v>-824065.19</v>
      </c>
      <c r="AHL154" s="294">
        <f t="shared" si="100"/>
        <v>-6177270.6699999999</v>
      </c>
      <c r="AHM154" s="294">
        <f t="shared" si="100"/>
        <v>-831979.55</v>
      </c>
      <c r="AHN154" s="294">
        <f t="shared" si="100"/>
        <v>-3023029.63</v>
      </c>
      <c r="AHO154" s="294">
        <f t="shared" si="100"/>
        <v>0</v>
      </c>
      <c r="AHP154" s="294">
        <f t="shared" si="100"/>
        <v>-644702.40999999992</v>
      </c>
      <c r="AHQ154" s="294">
        <f t="shared" ref="AHQ154:AHR154" si="101">SUMIF($A$60:$A$148,$A$133,AHQ$60:AHQ$148)</f>
        <v>-277800.18</v>
      </c>
      <c r="AHR154" s="294">
        <f t="shared" si="101"/>
        <v>-1086292.8400000001</v>
      </c>
    </row>
    <row r="155" spans="1:907" ht="27.65" customHeight="1" x14ac:dyDescent="0.9">
      <c r="B155" s="270" t="s">
        <v>6278</v>
      </c>
      <c r="C155" s="416" t="s">
        <v>6269</v>
      </c>
      <c r="D155" s="294">
        <f>SUMIF($A$60:$A$148,$A$121,D$60:D$148)</f>
        <v>-683000</v>
      </c>
      <c r="E155" s="294">
        <f t="shared" ref="E155:BP155" si="102">SUMIF($A$60:$A$148,$A$121,E$60:E$148)</f>
        <v>-38328</v>
      </c>
      <c r="F155" s="294">
        <f t="shared" si="102"/>
        <v>-7256</v>
      </c>
      <c r="G155" s="294">
        <f t="shared" si="102"/>
        <v>-56302</v>
      </c>
      <c r="H155" s="294">
        <f t="shared" si="102"/>
        <v>-122500</v>
      </c>
      <c r="I155" s="294">
        <f t="shared" si="102"/>
        <v>-19329.53</v>
      </c>
      <c r="J155" s="294">
        <f t="shared" si="102"/>
        <v>0</v>
      </c>
      <c r="K155" s="294">
        <f t="shared" si="102"/>
        <v>-671575.92</v>
      </c>
      <c r="L155" s="294">
        <f t="shared" si="102"/>
        <v>-117583.96</v>
      </c>
      <c r="M155" s="294">
        <f t="shared" si="102"/>
        <v>-231521</v>
      </c>
      <c r="N155" s="294">
        <f t="shared" si="102"/>
        <v>0</v>
      </c>
      <c r="O155" s="294">
        <f t="shared" si="102"/>
        <v>-23195</v>
      </c>
      <c r="P155" s="294">
        <f t="shared" si="102"/>
        <v>0</v>
      </c>
      <c r="Q155" s="294">
        <f t="shared" si="102"/>
        <v>-247157</v>
      </c>
      <c r="R155" s="294">
        <f t="shared" si="102"/>
        <v>-12000</v>
      </c>
      <c r="S155" s="294">
        <f t="shared" si="102"/>
        <v>-8500</v>
      </c>
      <c r="T155" s="294">
        <f t="shared" si="102"/>
        <v>-49858.5</v>
      </c>
      <c r="U155" s="294">
        <f t="shared" si="102"/>
        <v>-32658.5</v>
      </c>
      <c r="V155" s="294">
        <f t="shared" si="102"/>
        <v>-32214237.539999999</v>
      </c>
      <c r="W155" s="294">
        <f t="shared" si="102"/>
        <v>-16423</v>
      </c>
      <c r="X155" s="294">
        <f t="shared" si="102"/>
        <v>-2081099.12</v>
      </c>
      <c r="Y155" s="294">
        <f t="shared" si="102"/>
        <v>0</v>
      </c>
      <c r="Z155" s="294">
        <f t="shared" si="102"/>
        <v>-2443604.35</v>
      </c>
      <c r="AA155" s="294">
        <f t="shared" si="102"/>
        <v>-936955.35</v>
      </c>
      <c r="AB155" s="294">
        <f t="shared" si="102"/>
        <v>-2360552.17</v>
      </c>
      <c r="AC155" s="294">
        <f t="shared" si="102"/>
        <v>-3632378.12</v>
      </c>
      <c r="AD155" s="294">
        <f t="shared" si="102"/>
        <v>-2149188.9900000002</v>
      </c>
      <c r="AE155" s="294">
        <f t="shared" si="102"/>
        <v>-1195280.1800000002</v>
      </c>
      <c r="AF155" s="294">
        <f t="shared" si="102"/>
        <v>-1515965.27</v>
      </c>
      <c r="AG155" s="294">
        <f t="shared" si="102"/>
        <v>-4808966.8600000003</v>
      </c>
      <c r="AH155" s="294">
        <f t="shared" si="102"/>
        <v>-1317839.68</v>
      </c>
      <c r="AI155" s="294">
        <f t="shared" si="102"/>
        <v>-447301.98</v>
      </c>
      <c r="AJ155" s="294">
        <f t="shared" si="102"/>
        <v>-232710.97</v>
      </c>
      <c r="AK155" s="294">
        <f t="shared" si="102"/>
        <v>-239918.58</v>
      </c>
      <c r="AL155" s="294">
        <f t="shared" si="102"/>
        <v>-103919.8</v>
      </c>
      <c r="AM155" s="294">
        <f t="shared" si="102"/>
        <v>-3623006.35</v>
      </c>
      <c r="AN155" s="294">
        <f t="shared" si="102"/>
        <v>-172840.41</v>
      </c>
      <c r="AO155" s="294">
        <f t="shared" si="102"/>
        <v>-2881205.23</v>
      </c>
      <c r="AP155" s="294">
        <f t="shared" si="102"/>
        <v>-190000</v>
      </c>
      <c r="AQ155" s="294">
        <f t="shared" si="102"/>
        <v>-624893.68999999994</v>
      </c>
      <c r="AR155" s="294">
        <f t="shared" si="102"/>
        <v>-1811632.39</v>
      </c>
      <c r="AS155" s="294">
        <f t="shared" si="102"/>
        <v>-83569.02</v>
      </c>
      <c r="AT155" s="294">
        <f t="shared" si="102"/>
        <v>-6736</v>
      </c>
      <c r="AU155" s="294">
        <f t="shared" si="102"/>
        <v>0</v>
      </c>
      <c r="AV155" s="294">
        <f t="shared" si="102"/>
        <v>-10919</v>
      </c>
      <c r="AW155" s="294">
        <f t="shared" si="102"/>
        <v>-1771.35</v>
      </c>
      <c r="AX155" s="294">
        <f t="shared" si="102"/>
        <v>-232808</v>
      </c>
      <c r="AY155" s="294">
        <f t="shared" si="102"/>
        <v>-18085.5</v>
      </c>
      <c r="AZ155" s="294">
        <f t="shared" si="102"/>
        <v>-1000</v>
      </c>
      <c r="BA155" s="294">
        <f t="shared" si="102"/>
        <v>-15892</v>
      </c>
      <c r="BB155" s="294">
        <f t="shared" si="102"/>
        <v>0</v>
      </c>
      <c r="BC155" s="294">
        <f t="shared" si="102"/>
        <v>0</v>
      </c>
      <c r="BD155" s="294">
        <f t="shared" si="102"/>
        <v>0</v>
      </c>
      <c r="BE155" s="294">
        <f t="shared" si="102"/>
        <v>0</v>
      </c>
      <c r="BF155" s="294">
        <f t="shared" si="102"/>
        <v>0</v>
      </c>
      <c r="BG155" s="294">
        <f t="shared" si="102"/>
        <v>0</v>
      </c>
      <c r="BH155" s="294">
        <f t="shared" si="102"/>
        <v>-1040</v>
      </c>
      <c r="BI155" s="294">
        <f t="shared" si="102"/>
        <v>0</v>
      </c>
      <c r="BJ155" s="294">
        <f t="shared" si="102"/>
        <v>0</v>
      </c>
      <c r="BK155" s="294">
        <f t="shared" si="102"/>
        <v>0</v>
      </c>
      <c r="BL155" s="294">
        <f t="shared" si="102"/>
        <v>-21034</v>
      </c>
      <c r="BM155" s="294">
        <f t="shared" si="102"/>
        <v>-12000</v>
      </c>
      <c r="BN155" s="294">
        <f t="shared" si="102"/>
        <v>-17632.330000000002</v>
      </c>
      <c r="BO155" s="294">
        <f t="shared" si="102"/>
        <v>0</v>
      </c>
      <c r="BP155" s="294">
        <f t="shared" si="102"/>
        <v>0</v>
      </c>
      <c r="BQ155" s="294">
        <f t="shared" ref="BQ155:EB155" si="103">SUMIF($A$60:$A$148,$A$121,BQ$60:BQ$148)</f>
        <v>0</v>
      </c>
      <c r="BR155" s="294">
        <f t="shared" si="103"/>
        <v>-29500</v>
      </c>
      <c r="BS155" s="294">
        <f t="shared" si="103"/>
        <v>-4000</v>
      </c>
      <c r="BT155" s="294">
        <f t="shared" si="103"/>
        <v>-43496</v>
      </c>
      <c r="BU155" s="294">
        <f t="shared" si="103"/>
        <v>-72541.5</v>
      </c>
      <c r="BV155" s="294">
        <f t="shared" si="103"/>
        <v>-29022</v>
      </c>
      <c r="BW155" s="294">
        <f t="shared" si="103"/>
        <v>-18996</v>
      </c>
      <c r="BX155" s="294">
        <f t="shared" si="103"/>
        <v>-4200</v>
      </c>
      <c r="BY155" s="294">
        <f t="shared" si="103"/>
        <v>-16748</v>
      </c>
      <c r="BZ155" s="294">
        <f t="shared" si="103"/>
        <v>0</v>
      </c>
      <c r="CA155" s="294">
        <f t="shared" si="103"/>
        <v>0</v>
      </c>
      <c r="CB155" s="294">
        <f t="shared" si="103"/>
        <v>0</v>
      </c>
      <c r="CC155" s="294">
        <f t="shared" si="103"/>
        <v>-104720</v>
      </c>
      <c r="CD155" s="294">
        <f t="shared" si="103"/>
        <v>0</v>
      </c>
      <c r="CE155" s="294">
        <f t="shared" si="103"/>
        <v>-5264</v>
      </c>
      <c r="CF155" s="294">
        <f t="shared" si="103"/>
        <v>-70920.97</v>
      </c>
      <c r="CG155" s="294">
        <f t="shared" si="103"/>
        <v>-218500</v>
      </c>
      <c r="CH155" s="294">
        <f t="shared" si="103"/>
        <v>-203881</v>
      </c>
      <c r="CI155" s="294">
        <f t="shared" si="103"/>
        <v>0</v>
      </c>
      <c r="CJ155" s="294">
        <f t="shared" si="103"/>
        <v>-29798</v>
      </c>
      <c r="CK155" s="294">
        <f t="shared" si="103"/>
        <v>-35787.620000000003</v>
      </c>
      <c r="CL155" s="294">
        <f t="shared" si="103"/>
        <v>-10017</v>
      </c>
      <c r="CM155" s="294">
        <f t="shared" si="103"/>
        <v>-1828</v>
      </c>
      <c r="CN155" s="294">
        <f t="shared" si="103"/>
        <v>-23931.19</v>
      </c>
      <c r="CO155" s="294">
        <f t="shared" si="103"/>
        <v>-8826</v>
      </c>
      <c r="CP155" s="294">
        <f t="shared" si="103"/>
        <v>-26662.2</v>
      </c>
      <c r="CQ155" s="294">
        <f t="shared" si="103"/>
        <v>0</v>
      </c>
      <c r="CR155" s="294">
        <f t="shared" si="103"/>
        <v>-1046936</v>
      </c>
      <c r="CS155" s="294">
        <f t="shared" si="103"/>
        <v>-67893.259999999995</v>
      </c>
      <c r="CT155" s="294">
        <f t="shared" si="103"/>
        <v>0</v>
      </c>
      <c r="CU155" s="294">
        <f t="shared" si="103"/>
        <v>-102053</v>
      </c>
      <c r="CV155" s="294">
        <f t="shared" si="103"/>
        <v>-1024719.43</v>
      </c>
      <c r="CW155" s="294">
        <f t="shared" si="103"/>
        <v>0</v>
      </c>
      <c r="CX155" s="294">
        <f t="shared" si="103"/>
        <v>-10205.39</v>
      </c>
      <c r="CY155" s="294">
        <f t="shared" si="103"/>
        <v>-1001470.9</v>
      </c>
      <c r="CZ155" s="294">
        <f t="shared" si="103"/>
        <v>-650029</v>
      </c>
      <c r="DA155" s="294">
        <f t="shared" si="103"/>
        <v>-311507.5</v>
      </c>
      <c r="DB155" s="294">
        <f t="shared" si="103"/>
        <v>-678098.91</v>
      </c>
      <c r="DC155" s="294">
        <f t="shared" si="103"/>
        <v>-24230360.079999998</v>
      </c>
      <c r="DD155" s="294">
        <f t="shared" si="103"/>
        <v>-12467</v>
      </c>
      <c r="DE155" s="294">
        <f t="shared" si="103"/>
        <v>-2796.63</v>
      </c>
      <c r="DF155" s="294">
        <f t="shared" si="103"/>
        <v>-554190</v>
      </c>
      <c r="DG155" s="294">
        <f t="shared" si="103"/>
        <v>-234160.6</v>
      </c>
      <c r="DH155" s="294">
        <f t="shared" si="103"/>
        <v>-1504008</v>
      </c>
      <c r="DI155" s="294">
        <f t="shared" si="103"/>
        <v>-42678</v>
      </c>
      <c r="DJ155" s="294">
        <f t="shared" si="103"/>
        <v>-6052.7</v>
      </c>
      <c r="DK155" s="294">
        <f t="shared" si="103"/>
        <v>-2081437.15</v>
      </c>
      <c r="DL155" s="294">
        <f t="shared" si="103"/>
        <v>-51978.32</v>
      </c>
      <c r="DM155" s="294">
        <f t="shared" si="103"/>
        <v>-131698.62</v>
      </c>
      <c r="DN155" s="294">
        <f t="shared" si="103"/>
        <v>-151666.6</v>
      </c>
      <c r="DO155" s="294">
        <f t="shared" si="103"/>
        <v>-95535.2</v>
      </c>
      <c r="DP155" s="294">
        <f t="shared" si="103"/>
        <v>-224140.35</v>
      </c>
      <c r="DQ155" s="294">
        <f t="shared" si="103"/>
        <v>-686307.54</v>
      </c>
      <c r="DR155" s="294">
        <f t="shared" si="103"/>
        <v>-278019</v>
      </c>
      <c r="DS155" s="294">
        <f t="shared" si="103"/>
        <v>-427551.94</v>
      </c>
      <c r="DT155" s="294">
        <f t="shared" si="103"/>
        <v>-85992</v>
      </c>
      <c r="DU155" s="294">
        <f t="shared" si="103"/>
        <v>-38738</v>
      </c>
      <c r="DV155" s="294">
        <f t="shared" si="103"/>
        <v>0</v>
      </c>
      <c r="DW155" s="294">
        <f t="shared" si="103"/>
        <v>-323121.65000000002</v>
      </c>
      <c r="DX155" s="294">
        <f t="shared" si="103"/>
        <v>-48768.46</v>
      </c>
      <c r="DY155" s="294">
        <f t="shared" si="103"/>
        <v>-328569</v>
      </c>
      <c r="DZ155" s="294">
        <f t="shared" si="103"/>
        <v>-334889.76</v>
      </c>
      <c r="EA155" s="294">
        <f t="shared" si="103"/>
        <v>-58291.5</v>
      </c>
      <c r="EB155" s="294">
        <f t="shared" si="103"/>
        <v>-33418</v>
      </c>
      <c r="EC155" s="294">
        <f t="shared" ref="EC155:GN155" si="104">SUMIF($A$60:$A$148,$A$121,EC$60:EC$148)</f>
        <v>-79810.899999999994</v>
      </c>
      <c r="ED155" s="294">
        <f t="shared" si="104"/>
        <v>-10062.75</v>
      </c>
      <c r="EE155" s="294">
        <f t="shared" si="104"/>
        <v>0</v>
      </c>
      <c r="EF155" s="294">
        <f t="shared" si="104"/>
        <v>0</v>
      </c>
      <c r="EG155" s="294">
        <f t="shared" si="104"/>
        <v>-55184</v>
      </c>
      <c r="EH155" s="294">
        <f t="shared" si="104"/>
        <v>-3655.23</v>
      </c>
      <c r="EI155" s="294">
        <f t="shared" si="104"/>
        <v>-24427.96</v>
      </c>
      <c r="EJ155" s="294">
        <f t="shared" si="104"/>
        <v>-215888.2</v>
      </c>
      <c r="EK155" s="294">
        <f t="shared" si="104"/>
        <v>-64122</v>
      </c>
      <c r="EL155" s="294">
        <f t="shared" si="104"/>
        <v>-9329.25</v>
      </c>
      <c r="EM155" s="294">
        <f t="shared" si="104"/>
        <v>-102244.2</v>
      </c>
      <c r="EN155" s="294">
        <f t="shared" si="104"/>
        <v>-146727.91</v>
      </c>
      <c r="EO155" s="294">
        <f t="shared" si="104"/>
        <v>0</v>
      </c>
      <c r="EP155" s="294">
        <f t="shared" si="104"/>
        <v>0</v>
      </c>
      <c r="EQ155" s="294">
        <f t="shared" si="104"/>
        <v>0</v>
      </c>
      <c r="ER155" s="294">
        <f t="shared" si="104"/>
        <v>0</v>
      </c>
      <c r="ES155" s="294">
        <f t="shared" si="104"/>
        <v>0</v>
      </c>
      <c r="ET155" s="294">
        <f t="shared" si="104"/>
        <v>0</v>
      </c>
      <c r="EU155" s="294">
        <f t="shared" si="104"/>
        <v>0</v>
      </c>
      <c r="EV155" s="294">
        <f t="shared" si="104"/>
        <v>0</v>
      </c>
      <c r="EW155" s="294">
        <f t="shared" si="104"/>
        <v>-332160.39</v>
      </c>
      <c r="EX155" s="294">
        <f t="shared" si="104"/>
        <v>-245493.67</v>
      </c>
      <c r="EY155" s="294">
        <f t="shared" si="104"/>
        <v>-188191.4</v>
      </c>
      <c r="EZ155" s="294">
        <f t="shared" si="104"/>
        <v>-127536</v>
      </c>
      <c r="FA155" s="294">
        <f t="shared" si="104"/>
        <v>0</v>
      </c>
      <c r="FB155" s="294">
        <f t="shared" si="104"/>
        <v>-421092.61</v>
      </c>
      <c r="FC155" s="294">
        <f t="shared" si="104"/>
        <v>-586466.5</v>
      </c>
      <c r="FD155" s="294">
        <f t="shared" si="104"/>
        <v>-107862.33</v>
      </c>
      <c r="FE155" s="294">
        <f t="shared" si="104"/>
        <v>-762995.09</v>
      </c>
      <c r="FF155" s="294">
        <f t="shared" si="104"/>
        <v>-216647.52</v>
      </c>
      <c r="FG155" s="294">
        <f t="shared" si="104"/>
        <v>-640731.02</v>
      </c>
      <c r="FH155" s="294">
        <f t="shared" si="104"/>
        <v>-388566.5</v>
      </c>
      <c r="FI155" s="294">
        <f t="shared" si="104"/>
        <v>-336476.36</v>
      </c>
      <c r="FJ155" s="294">
        <f t="shared" si="104"/>
        <v>-95388</v>
      </c>
      <c r="FK155" s="294">
        <f t="shared" si="104"/>
        <v>0</v>
      </c>
      <c r="FL155" s="294">
        <f t="shared" si="104"/>
        <v>-29248</v>
      </c>
      <c r="FM155" s="294">
        <f t="shared" si="104"/>
        <v>-51359</v>
      </c>
      <c r="FN155" s="294">
        <f t="shared" si="104"/>
        <v>-26911.73</v>
      </c>
      <c r="FO155" s="294">
        <f t="shared" si="104"/>
        <v>-514</v>
      </c>
      <c r="FP155" s="294">
        <f t="shared" si="104"/>
        <v>0</v>
      </c>
      <c r="FQ155" s="294">
        <f t="shared" si="104"/>
        <v>0</v>
      </c>
      <c r="FR155" s="294">
        <f t="shared" si="104"/>
        <v>-75526</v>
      </c>
      <c r="FS155" s="294">
        <f t="shared" si="104"/>
        <v>0</v>
      </c>
      <c r="FT155" s="294">
        <f t="shared" si="104"/>
        <v>0</v>
      </c>
      <c r="FU155" s="294">
        <f t="shared" si="104"/>
        <v>0</v>
      </c>
      <c r="FV155" s="294">
        <f t="shared" si="104"/>
        <v>-69676.66</v>
      </c>
      <c r="FW155" s="294">
        <f t="shared" si="104"/>
        <v>0</v>
      </c>
      <c r="FX155" s="294">
        <f t="shared" si="104"/>
        <v>-203243</v>
      </c>
      <c r="FY155" s="294">
        <f t="shared" si="104"/>
        <v>0</v>
      </c>
      <c r="FZ155" s="294">
        <f t="shared" si="104"/>
        <v>0</v>
      </c>
      <c r="GA155" s="294">
        <f t="shared" si="104"/>
        <v>-16254.53</v>
      </c>
      <c r="GB155" s="294">
        <f t="shared" si="104"/>
        <v>-181607.9</v>
      </c>
      <c r="GC155" s="294">
        <f t="shared" si="104"/>
        <v>-37763</v>
      </c>
      <c r="GD155" s="294">
        <f t="shared" si="104"/>
        <v>0</v>
      </c>
      <c r="GE155" s="294">
        <f t="shared" si="104"/>
        <v>-35290.910000000003</v>
      </c>
      <c r="GF155" s="294">
        <f t="shared" si="104"/>
        <v>-55183.95</v>
      </c>
      <c r="GG155" s="294">
        <f t="shared" si="104"/>
        <v>-330560.65999999997</v>
      </c>
      <c r="GH155" s="294">
        <f t="shared" si="104"/>
        <v>-131224.5</v>
      </c>
      <c r="GI155" s="294">
        <f t="shared" si="104"/>
        <v>-78843</v>
      </c>
      <c r="GJ155" s="294">
        <f t="shared" si="104"/>
        <v>-99272</v>
      </c>
      <c r="GK155" s="294">
        <f t="shared" si="104"/>
        <v>0</v>
      </c>
      <c r="GL155" s="294">
        <f t="shared" si="104"/>
        <v>0</v>
      </c>
      <c r="GM155" s="294">
        <f t="shared" si="104"/>
        <v>-74988.25</v>
      </c>
      <c r="GN155" s="294">
        <f t="shared" si="104"/>
        <v>0</v>
      </c>
      <c r="GO155" s="294">
        <f t="shared" ref="GO155:IZ155" si="105">SUMIF($A$60:$A$148,$A$121,GO$60:GO$148)</f>
        <v>0</v>
      </c>
      <c r="GP155" s="294">
        <f t="shared" si="105"/>
        <v>0</v>
      </c>
      <c r="GQ155" s="294">
        <f t="shared" si="105"/>
        <v>0</v>
      </c>
      <c r="GR155" s="294">
        <f t="shared" si="105"/>
        <v>0</v>
      </c>
      <c r="GS155" s="294">
        <f t="shared" si="105"/>
        <v>0</v>
      </c>
      <c r="GT155" s="294">
        <f t="shared" si="105"/>
        <v>0</v>
      </c>
      <c r="GU155" s="294">
        <f t="shared" si="105"/>
        <v>0</v>
      </c>
      <c r="GV155" s="294">
        <f t="shared" si="105"/>
        <v>0</v>
      </c>
      <c r="GW155" s="294">
        <f t="shared" si="105"/>
        <v>0</v>
      </c>
      <c r="GX155" s="294">
        <f t="shared" si="105"/>
        <v>0</v>
      </c>
      <c r="GY155" s="294">
        <f t="shared" si="105"/>
        <v>-537492.57999999996</v>
      </c>
      <c r="GZ155" s="294">
        <f t="shared" si="105"/>
        <v>0</v>
      </c>
      <c r="HA155" s="294">
        <f t="shared" si="105"/>
        <v>-4437086.7699999996</v>
      </c>
      <c r="HB155" s="294">
        <f t="shared" si="105"/>
        <v>-1255510.5</v>
      </c>
      <c r="HC155" s="294">
        <f t="shared" si="105"/>
        <v>-9426712.5500000007</v>
      </c>
      <c r="HD155" s="294">
        <f t="shared" si="105"/>
        <v>-3613365.21</v>
      </c>
      <c r="HE155" s="294">
        <f t="shared" si="105"/>
        <v>-7739321.3499999996</v>
      </c>
      <c r="HF155" s="294">
        <f t="shared" si="105"/>
        <v>-5792082.71</v>
      </c>
      <c r="HG155" s="294">
        <f t="shared" si="105"/>
        <v>-4938411.5</v>
      </c>
      <c r="HH155" s="294">
        <f t="shared" si="105"/>
        <v>-3018331.9</v>
      </c>
      <c r="HI155" s="294">
        <f t="shared" si="105"/>
        <v>-1622379.04</v>
      </c>
      <c r="HJ155" s="294">
        <f t="shared" si="105"/>
        <v>0</v>
      </c>
      <c r="HK155" s="294">
        <f t="shared" si="105"/>
        <v>-11305498.060000001</v>
      </c>
      <c r="HL155" s="294">
        <f t="shared" si="105"/>
        <v>-5351830.53</v>
      </c>
      <c r="HM155" s="294">
        <f t="shared" si="105"/>
        <v>-10625396.68</v>
      </c>
      <c r="HN155" s="294">
        <f t="shared" si="105"/>
        <v>-1980214.8</v>
      </c>
      <c r="HO155" s="294">
        <f t="shared" si="105"/>
        <v>-1954940.98</v>
      </c>
      <c r="HP155" s="294">
        <f t="shared" si="105"/>
        <v>-6599906.04</v>
      </c>
      <c r="HQ155" s="294">
        <f t="shared" si="105"/>
        <v>-5842586.7800000003</v>
      </c>
      <c r="HR155" s="294">
        <f t="shared" si="105"/>
        <v>-1651602.42</v>
      </c>
      <c r="HS155" s="294">
        <f t="shared" si="105"/>
        <v>-596382.06000000006</v>
      </c>
      <c r="HT155" s="294">
        <f t="shared" si="105"/>
        <v>-307348.5</v>
      </c>
      <c r="HU155" s="294">
        <f t="shared" si="105"/>
        <v>-147212</v>
      </c>
      <c r="HV155" s="294">
        <f t="shared" si="105"/>
        <v>-1545365.05</v>
      </c>
      <c r="HW155" s="294">
        <f t="shared" si="105"/>
        <v>0</v>
      </c>
      <c r="HX155" s="294">
        <f t="shared" si="105"/>
        <v>-871028.75</v>
      </c>
      <c r="HY155" s="294">
        <f t="shared" si="105"/>
        <v>-425594.5</v>
      </c>
      <c r="HZ155" s="294">
        <f t="shared" si="105"/>
        <v>-350566.25</v>
      </c>
      <c r="IA155" s="294">
        <f t="shared" si="105"/>
        <v>-253443</v>
      </c>
      <c r="IB155" s="294">
        <f t="shared" si="105"/>
        <v>-1033224.25</v>
      </c>
      <c r="IC155" s="294">
        <f t="shared" si="105"/>
        <v>-700000</v>
      </c>
      <c r="ID155" s="294">
        <f t="shared" si="105"/>
        <v>0</v>
      </c>
      <c r="IE155" s="294">
        <f t="shared" si="105"/>
        <v>-47395.3</v>
      </c>
      <c r="IF155" s="294">
        <f t="shared" si="105"/>
        <v>0</v>
      </c>
      <c r="IG155" s="294">
        <f t="shared" si="105"/>
        <v>0</v>
      </c>
      <c r="IH155" s="294">
        <f t="shared" si="105"/>
        <v>-2380147.5</v>
      </c>
      <c r="II155" s="294">
        <f t="shared" si="105"/>
        <v>-152608.25</v>
      </c>
      <c r="IJ155" s="294">
        <f t="shared" si="105"/>
        <v>-934051.68</v>
      </c>
      <c r="IK155" s="294">
        <f t="shared" si="105"/>
        <v>-81699.25</v>
      </c>
      <c r="IL155" s="294">
        <f t="shared" si="105"/>
        <v>-192425.26</v>
      </c>
      <c r="IM155" s="294">
        <f t="shared" si="105"/>
        <v>-211725.75</v>
      </c>
      <c r="IN155" s="294">
        <f t="shared" si="105"/>
        <v>-9140</v>
      </c>
      <c r="IO155" s="294">
        <f t="shared" si="105"/>
        <v>-42533</v>
      </c>
      <c r="IP155" s="294">
        <f t="shared" si="105"/>
        <v>-61830.2</v>
      </c>
      <c r="IQ155" s="294">
        <f t="shared" si="105"/>
        <v>0</v>
      </c>
      <c r="IR155" s="294">
        <f t="shared" si="105"/>
        <v>-945630.1</v>
      </c>
      <c r="IS155" s="294">
        <f t="shared" si="105"/>
        <v>0</v>
      </c>
      <c r="IT155" s="294">
        <f t="shared" si="105"/>
        <v>-245366.86</v>
      </c>
      <c r="IU155" s="294">
        <f t="shared" si="105"/>
        <v>-1333272.1200000001</v>
      </c>
      <c r="IV155" s="294">
        <f t="shared" si="105"/>
        <v>-2073332.42</v>
      </c>
      <c r="IW155" s="294">
        <f t="shared" si="105"/>
        <v>-1698173.2</v>
      </c>
      <c r="IX155" s="294">
        <f t="shared" si="105"/>
        <v>-841</v>
      </c>
      <c r="IY155" s="294">
        <f t="shared" si="105"/>
        <v>-293411.61</v>
      </c>
      <c r="IZ155" s="294">
        <f t="shared" si="105"/>
        <v>-28652.15</v>
      </c>
      <c r="JA155" s="294">
        <f t="shared" ref="JA155:LL155" si="106">SUMIF($A$60:$A$148,$A$121,JA$60:JA$148)</f>
        <v>-75529</v>
      </c>
      <c r="JB155" s="294">
        <f t="shared" si="106"/>
        <v>0</v>
      </c>
      <c r="JC155" s="294">
        <f t="shared" si="106"/>
        <v>-3225051.59</v>
      </c>
      <c r="JD155" s="294">
        <f t="shared" si="106"/>
        <v>-139566</v>
      </c>
      <c r="JE155" s="294">
        <f t="shared" si="106"/>
        <v>-224362</v>
      </c>
      <c r="JF155" s="294">
        <f t="shared" si="106"/>
        <v>-19336.080000000002</v>
      </c>
      <c r="JG155" s="294">
        <f t="shared" si="106"/>
        <v>-192845.27</v>
      </c>
      <c r="JH155" s="294">
        <f t="shared" si="106"/>
        <v>-132300</v>
      </c>
      <c r="JI155" s="294">
        <f t="shared" si="106"/>
        <v>-58353</v>
      </c>
      <c r="JJ155" s="294">
        <f t="shared" si="106"/>
        <v>-49712</v>
      </c>
      <c r="JK155" s="294">
        <f t="shared" si="106"/>
        <v>0</v>
      </c>
      <c r="JL155" s="294">
        <f t="shared" si="106"/>
        <v>0</v>
      </c>
      <c r="JM155" s="294">
        <f t="shared" si="106"/>
        <v>0</v>
      </c>
      <c r="JN155" s="294">
        <f t="shared" si="106"/>
        <v>-80032</v>
      </c>
      <c r="JO155" s="294">
        <f t="shared" si="106"/>
        <v>-51184</v>
      </c>
      <c r="JP155" s="294">
        <f t="shared" si="106"/>
        <v>0</v>
      </c>
      <c r="JQ155" s="294">
        <f t="shared" si="106"/>
        <v>0</v>
      </c>
      <c r="JR155" s="294">
        <f t="shared" si="106"/>
        <v>0</v>
      </c>
      <c r="JS155" s="294">
        <f t="shared" si="106"/>
        <v>0</v>
      </c>
      <c r="JT155" s="294">
        <f t="shared" si="106"/>
        <v>0</v>
      </c>
      <c r="JU155" s="294">
        <f t="shared" si="106"/>
        <v>0</v>
      </c>
      <c r="JV155" s="294">
        <f t="shared" si="106"/>
        <v>0</v>
      </c>
      <c r="JW155" s="294">
        <f t="shared" si="106"/>
        <v>0</v>
      </c>
      <c r="JX155" s="294">
        <f t="shared" si="106"/>
        <v>0</v>
      </c>
      <c r="JY155" s="294">
        <f t="shared" si="106"/>
        <v>0</v>
      </c>
      <c r="JZ155" s="294">
        <f t="shared" si="106"/>
        <v>0</v>
      </c>
      <c r="KA155" s="294">
        <f t="shared" si="106"/>
        <v>0</v>
      </c>
      <c r="KB155" s="294">
        <f t="shared" si="106"/>
        <v>0</v>
      </c>
      <c r="KC155" s="294">
        <f t="shared" si="106"/>
        <v>0</v>
      </c>
      <c r="KD155" s="294">
        <f t="shared" si="106"/>
        <v>0</v>
      </c>
      <c r="KE155" s="294">
        <f t="shared" si="106"/>
        <v>0</v>
      </c>
      <c r="KF155" s="294">
        <f t="shared" si="106"/>
        <v>0</v>
      </c>
      <c r="KG155" s="294">
        <f t="shared" si="106"/>
        <v>0</v>
      </c>
      <c r="KH155" s="294">
        <f t="shared" si="106"/>
        <v>-7281156</v>
      </c>
      <c r="KI155" s="294">
        <f t="shared" si="106"/>
        <v>-2420324.88</v>
      </c>
      <c r="KJ155" s="294">
        <f t="shared" si="106"/>
        <v>-2509566.85</v>
      </c>
      <c r="KK155" s="294">
        <f t="shared" si="106"/>
        <v>-2527181.04</v>
      </c>
      <c r="KL155" s="294">
        <f t="shared" si="106"/>
        <v>-2267151.67</v>
      </c>
      <c r="KM155" s="294">
        <f t="shared" si="106"/>
        <v>-6665240.8700000001</v>
      </c>
      <c r="KN155" s="294">
        <f t="shared" si="106"/>
        <v>-4839681.4400000004</v>
      </c>
      <c r="KO155" s="294">
        <f t="shared" si="106"/>
        <v>-1761934</v>
      </c>
      <c r="KP155" s="294">
        <f t="shared" si="106"/>
        <v>-32168</v>
      </c>
      <c r="KQ155" s="294">
        <f t="shared" si="106"/>
        <v>0</v>
      </c>
      <c r="KR155" s="294">
        <f t="shared" si="106"/>
        <v>-614735.6</v>
      </c>
      <c r="KS155" s="294">
        <f t="shared" si="106"/>
        <v>-1436489.77</v>
      </c>
      <c r="KT155" s="294">
        <f t="shared" si="106"/>
        <v>-3191192</v>
      </c>
      <c r="KU155" s="294">
        <f t="shared" si="106"/>
        <v>-5498974.5199999996</v>
      </c>
      <c r="KV155" s="294">
        <f t="shared" si="106"/>
        <v>-1403025.53</v>
      </c>
      <c r="KW155" s="294">
        <f t="shared" si="106"/>
        <v>-256539.58</v>
      </c>
      <c r="KX155" s="294">
        <f t="shared" si="106"/>
        <v>-1197329</v>
      </c>
      <c r="KY155" s="294">
        <f t="shared" si="106"/>
        <v>-419609.73</v>
      </c>
      <c r="KZ155" s="294">
        <f t="shared" si="106"/>
        <v>-778345</v>
      </c>
      <c r="LA155" s="294">
        <f t="shared" si="106"/>
        <v>-251875.84</v>
      </c>
      <c r="LB155" s="294">
        <f t="shared" si="106"/>
        <v>-173702.25</v>
      </c>
      <c r="LC155" s="294">
        <f t="shared" si="106"/>
        <v>-265237</v>
      </c>
      <c r="LD155" s="294">
        <f t="shared" si="106"/>
        <v>0</v>
      </c>
      <c r="LE155" s="294">
        <f t="shared" si="106"/>
        <v>0</v>
      </c>
      <c r="LF155" s="294">
        <f t="shared" si="106"/>
        <v>0</v>
      </c>
      <c r="LG155" s="294">
        <f t="shared" si="106"/>
        <v>-5657072.3099999996</v>
      </c>
      <c r="LH155" s="294">
        <f t="shared" si="106"/>
        <v>-1700219.15</v>
      </c>
      <c r="LI155" s="294">
        <f t="shared" si="106"/>
        <v>-1391135.1099999999</v>
      </c>
      <c r="LJ155" s="294">
        <f t="shared" si="106"/>
        <v>0</v>
      </c>
      <c r="LK155" s="294">
        <f t="shared" si="106"/>
        <v>-1332410</v>
      </c>
      <c r="LL155" s="294">
        <f t="shared" si="106"/>
        <v>-2894187.38</v>
      </c>
      <c r="LM155" s="294">
        <f t="shared" ref="LM155:NX155" si="107">SUMIF($A$60:$A$148,$A$121,LM$60:LM$148)</f>
        <v>-266619</v>
      </c>
      <c r="LN155" s="294">
        <f t="shared" si="107"/>
        <v>-40203.42</v>
      </c>
      <c r="LO155" s="294">
        <f t="shared" si="107"/>
        <v>1910.6</v>
      </c>
      <c r="LP155" s="294">
        <f t="shared" si="107"/>
        <v>-2323320.77</v>
      </c>
      <c r="LQ155" s="294">
        <f t="shared" si="107"/>
        <v>-887501.6</v>
      </c>
      <c r="LR155" s="294">
        <f t="shared" si="107"/>
        <v>-3234200.2</v>
      </c>
      <c r="LS155" s="294">
        <f t="shared" si="107"/>
        <v>0</v>
      </c>
      <c r="LT155" s="294">
        <f t="shared" si="107"/>
        <v>0</v>
      </c>
      <c r="LU155" s="294">
        <f t="shared" si="107"/>
        <v>-4955852.46</v>
      </c>
      <c r="LV155" s="294">
        <f t="shared" si="107"/>
        <v>-886713.65</v>
      </c>
      <c r="LW155" s="294">
        <f t="shared" si="107"/>
        <v>-1023580</v>
      </c>
      <c r="LX155" s="294">
        <f t="shared" si="107"/>
        <v>-2109049.19</v>
      </c>
      <c r="LY155" s="294">
        <f t="shared" si="107"/>
        <v>-39509.49</v>
      </c>
      <c r="LZ155" s="294">
        <f t="shared" si="107"/>
        <v>-359628</v>
      </c>
      <c r="MA155" s="294">
        <f t="shared" si="107"/>
        <v>-507541.03</v>
      </c>
      <c r="MB155" s="294">
        <f t="shared" si="107"/>
        <v>-564114.59</v>
      </c>
      <c r="MC155" s="294">
        <f t="shared" si="107"/>
        <v>-250836</v>
      </c>
      <c r="MD155" s="294">
        <f t="shared" si="107"/>
        <v>-685505.68</v>
      </c>
      <c r="ME155" s="294">
        <f t="shared" si="107"/>
        <v>-220584.6</v>
      </c>
      <c r="MF155" s="294">
        <f t="shared" si="107"/>
        <v>0</v>
      </c>
      <c r="MG155" s="294">
        <f t="shared" si="107"/>
        <v>0</v>
      </c>
      <c r="MH155" s="294">
        <f t="shared" si="107"/>
        <v>-964000</v>
      </c>
      <c r="MI155" s="294">
        <f t="shared" si="107"/>
        <v>0</v>
      </c>
      <c r="MJ155" s="294">
        <f t="shared" si="107"/>
        <v>0</v>
      </c>
      <c r="MK155" s="294">
        <f t="shared" si="107"/>
        <v>0</v>
      </c>
      <c r="ML155" s="294">
        <f t="shared" si="107"/>
        <v>0</v>
      </c>
      <c r="MM155" s="294">
        <f t="shared" si="107"/>
        <v>0</v>
      </c>
      <c r="MN155" s="294">
        <f t="shared" si="107"/>
        <v>-472350</v>
      </c>
      <c r="MO155" s="294">
        <f t="shared" si="107"/>
        <v>-1143000</v>
      </c>
      <c r="MP155" s="294">
        <f t="shared" si="107"/>
        <v>-625000</v>
      </c>
      <c r="MQ155" s="294">
        <f t="shared" si="107"/>
        <v>0</v>
      </c>
      <c r="MR155" s="294">
        <f t="shared" si="107"/>
        <v>-878500</v>
      </c>
      <c r="MS155" s="294">
        <f t="shared" si="107"/>
        <v>-281029.46999999997</v>
      </c>
      <c r="MT155" s="294">
        <f t="shared" si="107"/>
        <v>-161162</v>
      </c>
      <c r="MU155" s="294">
        <f t="shared" si="107"/>
        <v>-1978244.42</v>
      </c>
      <c r="MV155" s="294">
        <f t="shared" si="107"/>
        <v>-733726</v>
      </c>
      <c r="MW155" s="294">
        <f t="shared" si="107"/>
        <v>-9995966.4700000007</v>
      </c>
      <c r="MX155" s="294">
        <f t="shared" si="107"/>
        <v>-1633489</v>
      </c>
      <c r="MY155" s="294">
        <f t="shared" si="107"/>
        <v>-3870785.38</v>
      </c>
      <c r="MZ155" s="294">
        <f t="shared" si="107"/>
        <v>-2255251.5</v>
      </c>
      <c r="NA155" s="294">
        <f t="shared" si="107"/>
        <v>-1666350.47</v>
      </c>
      <c r="NB155" s="294">
        <f t="shared" si="107"/>
        <v>-196625.61</v>
      </c>
      <c r="NC155" s="294">
        <f t="shared" si="107"/>
        <v>-202483</v>
      </c>
      <c r="ND155" s="294">
        <f t="shared" si="107"/>
        <v>-10060044.33</v>
      </c>
      <c r="NE155" s="294">
        <f t="shared" si="107"/>
        <v>-12644723</v>
      </c>
      <c r="NF155" s="294">
        <f t="shared" si="107"/>
        <v>-3531664.5</v>
      </c>
      <c r="NG155" s="294">
        <f t="shared" si="107"/>
        <v>-33137696.539999999</v>
      </c>
      <c r="NH155" s="294">
        <f t="shared" si="107"/>
        <v>-3805956.2</v>
      </c>
      <c r="NI155" s="294">
        <f t="shared" si="107"/>
        <v>-3788348.43</v>
      </c>
      <c r="NJ155" s="294">
        <f t="shared" si="107"/>
        <v>-5677216.8499999996</v>
      </c>
      <c r="NK155" s="294">
        <f t="shared" si="107"/>
        <v>-40849605</v>
      </c>
      <c r="NL155" s="294">
        <f t="shared" si="107"/>
        <v>-545364</v>
      </c>
      <c r="NM155" s="294">
        <f t="shared" si="107"/>
        <v>-16072368.689999999</v>
      </c>
      <c r="NN155" s="294">
        <f t="shared" si="107"/>
        <v>-5941419.2300000004</v>
      </c>
      <c r="NO155" s="294">
        <f t="shared" si="107"/>
        <v>-652870.18000000005</v>
      </c>
      <c r="NP155" s="294">
        <f t="shared" si="107"/>
        <v>-959500</v>
      </c>
      <c r="NQ155" s="294">
        <f t="shared" si="107"/>
        <v>-374602.45</v>
      </c>
      <c r="NR155" s="294">
        <f t="shared" si="107"/>
        <v>-4501104.17</v>
      </c>
      <c r="NS155" s="294">
        <f t="shared" si="107"/>
        <v>-3010820.4</v>
      </c>
      <c r="NT155" s="294">
        <f t="shared" si="107"/>
        <v>-1264379.8500000001</v>
      </c>
      <c r="NU155" s="294">
        <f t="shared" si="107"/>
        <v>-258636</v>
      </c>
      <c r="NV155" s="294">
        <f t="shared" si="107"/>
        <v>-878831.15</v>
      </c>
      <c r="NW155" s="294">
        <f t="shared" si="107"/>
        <v>-1620109</v>
      </c>
      <c r="NX155" s="294">
        <f t="shared" si="107"/>
        <v>-3427882.5</v>
      </c>
      <c r="NY155" s="294">
        <f t="shared" ref="NY155:QJ155" si="108">SUMIF($A$60:$A$148,$A$121,NY$60:NY$148)</f>
        <v>-448974</v>
      </c>
      <c r="NZ155" s="294">
        <f t="shared" si="108"/>
        <v>-260127.58000000002</v>
      </c>
      <c r="OA155" s="294">
        <f t="shared" si="108"/>
        <v>-82190.38</v>
      </c>
      <c r="OB155" s="294">
        <f t="shared" si="108"/>
        <v>-722315</v>
      </c>
      <c r="OC155" s="294">
        <f t="shared" si="108"/>
        <v>-752839</v>
      </c>
      <c r="OD155" s="294">
        <f t="shared" si="108"/>
        <v>-12981342.279999999</v>
      </c>
      <c r="OE155" s="294">
        <f t="shared" si="108"/>
        <v>-4977883.63</v>
      </c>
      <c r="OF155" s="294">
        <f t="shared" si="108"/>
        <v>-918575.7</v>
      </c>
      <c r="OG155" s="294">
        <f t="shared" si="108"/>
        <v>-4437220.4800000004</v>
      </c>
      <c r="OH155" s="294">
        <f t="shared" si="108"/>
        <v>-2170649.33</v>
      </c>
      <c r="OI155" s="294">
        <f t="shared" si="108"/>
        <v>-2938281.28</v>
      </c>
      <c r="OJ155" s="294">
        <f t="shared" si="108"/>
        <v>-5564828.0999999996</v>
      </c>
      <c r="OK155" s="294">
        <f t="shared" si="108"/>
        <v>-475783.9</v>
      </c>
      <c r="OL155" s="294">
        <f t="shared" si="108"/>
        <v>0</v>
      </c>
      <c r="OM155" s="294">
        <f t="shared" si="108"/>
        <v>-15889474.279999999</v>
      </c>
      <c r="ON155" s="294">
        <f t="shared" si="108"/>
        <v>-4012499.95</v>
      </c>
      <c r="OO155" s="294">
        <f t="shared" si="108"/>
        <v>-11884762.58</v>
      </c>
      <c r="OP155" s="294">
        <f t="shared" si="108"/>
        <v>-2981119.62</v>
      </c>
      <c r="OQ155" s="294">
        <f t="shared" si="108"/>
        <v>-4316155.04</v>
      </c>
      <c r="OR155" s="294">
        <f t="shared" si="108"/>
        <v>0</v>
      </c>
      <c r="OS155" s="294">
        <f t="shared" si="108"/>
        <v>0</v>
      </c>
      <c r="OT155" s="294">
        <f t="shared" si="108"/>
        <v>-3836666.69</v>
      </c>
      <c r="OU155" s="294">
        <f t="shared" si="108"/>
        <v>-2368895.94</v>
      </c>
      <c r="OV155" s="294">
        <f t="shared" si="108"/>
        <v>-424953.52</v>
      </c>
      <c r="OW155" s="294">
        <f t="shared" si="108"/>
        <v>-1744975.02</v>
      </c>
      <c r="OX155" s="294">
        <f t="shared" si="108"/>
        <v>-6465605.2999999998</v>
      </c>
      <c r="OY155" s="294">
        <f t="shared" si="108"/>
        <v>-273047.27</v>
      </c>
      <c r="OZ155" s="294">
        <f t="shared" si="108"/>
        <v>-799533</v>
      </c>
      <c r="PA155" s="294">
        <f t="shared" si="108"/>
        <v>0</v>
      </c>
      <c r="PB155" s="294">
        <f t="shared" si="108"/>
        <v>0</v>
      </c>
      <c r="PC155" s="294">
        <f t="shared" si="108"/>
        <v>-6221</v>
      </c>
      <c r="PD155" s="294">
        <f t="shared" si="108"/>
        <v>0</v>
      </c>
      <c r="PE155" s="294">
        <f t="shared" si="108"/>
        <v>-14124</v>
      </c>
      <c r="PF155" s="294">
        <f t="shared" si="108"/>
        <v>0</v>
      </c>
      <c r="PG155" s="294">
        <f t="shared" si="108"/>
        <v>-22556.7</v>
      </c>
      <c r="PH155" s="294">
        <f t="shared" si="108"/>
        <v>0</v>
      </c>
      <c r="PI155" s="294">
        <f t="shared" si="108"/>
        <v>0</v>
      </c>
      <c r="PJ155" s="294">
        <f t="shared" si="108"/>
        <v>0</v>
      </c>
      <c r="PK155" s="294">
        <f t="shared" si="108"/>
        <v>-12648.64</v>
      </c>
      <c r="PL155" s="294">
        <f t="shared" si="108"/>
        <v>-46441.5</v>
      </c>
      <c r="PM155" s="294">
        <f t="shared" si="108"/>
        <v>-1514</v>
      </c>
      <c r="PN155" s="294">
        <f t="shared" si="108"/>
        <v>-35687</v>
      </c>
      <c r="PO155" s="294">
        <f t="shared" si="108"/>
        <v>0</v>
      </c>
      <c r="PP155" s="294">
        <f t="shared" si="108"/>
        <v>0</v>
      </c>
      <c r="PQ155" s="294">
        <f t="shared" si="108"/>
        <v>0</v>
      </c>
      <c r="PR155" s="294">
        <f t="shared" si="108"/>
        <v>0</v>
      </c>
      <c r="PS155" s="294">
        <f t="shared" si="108"/>
        <v>0</v>
      </c>
      <c r="PT155" s="294">
        <f t="shared" si="108"/>
        <v>0</v>
      </c>
      <c r="PU155" s="294">
        <f t="shared" si="108"/>
        <v>-169612.5</v>
      </c>
      <c r="PV155" s="294">
        <f t="shared" si="108"/>
        <v>0</v>
      </c>
      <c r="PW155" s="294">
        <f t="shared" si="108"/>
        <v>0</v>
      </c>
      <c r="PX155" s="294">
        <f t="shared" si="108"/>
        <v>0</v>
      </c>
      <c r="PY155" s="294">
        <f t="shared" si="108"/>
        <v>0</v>
      </c>
      <c r="PZ155" s="294">
        <f t="shared" si="108"/>
        <v>0</v>
      </c>
      <c r="QA155" s="294">
        <f t="shared" si="108"/>
        <v>0</v>
      </c>
      <c r="QB155" s="294">
        <f t="shared" si="108"/>
        <v>-139451.25</v>
      </c>
      <c r="QC155" s="294">
        <f t="shared" si="108"/>
        <v>0</v>
      </c>
      <c r="QD155" s="294">
        <f t="shared" si="108"/>
        <v>0</v>
      </c>
      <c r="QE155" s="294">
        <f t="shared" si="108"/>
        <v>0</v>
      </c>
      <c r="QF155" s="294">
        <f t="shared" si="108"/>
        <v>-3603</v>
      </c>
      <c r="QG155" s="294">
        <f t="shared" si="108"/>
        <v>0</v>
      </c>
      <c r="QH155" s="294">
        <f t="shared" si="108"/>
        <v>-50318</v>
      </c>
      <c r="QI155" s="294">
        <f t="shared" si="108"/>
        <v>-71455</v>
      </c>
      <c r="QJ155" s="294">
        <f t="shared" si="108"/>
        <v>-8062</v>
      </c>
      <c r="QK155" s="294">
        <f t="shared" ref="QK155:SV155" si="109">SUMIF($A$60:$A$148,$A$121,QK$60:QK$148)</f>
        <v>0</v>
      </c>
      <c r="QL155" s="294">
        <f t="shared" si="109"/>
        <v>-2188</v>
      </c>
      <c r="QM155" s="294">
        <f t="shared" si="109"/>
        <v>0</v>
      </c>
      <c r="QN155" s="294">
        <f t="shared" si="109"/>
        <v>0</v>
      </c>
      <c r="QO155" s="294">
        <f t="shared" si="109"/>
        <v>-412</v>
      </c>
      <c r="QP155" s="294">
        <f t="shared" si="109"/>
        <v>-7368</v>
      </c>
      <c r="QQ155" s="294">
        <f t="shared" si="109"/>
        <v>0</v>
      </c>
      <c r="QR155" s="294">
        <f t="shared" si="109"/>
        <v>-15911</v>
      </c>
      <c r="QS155" s="294">
        <f t="shared" si="109"/>
        <v>0</v>
      </c>
      <c r="QT155" s="294">
        <f t="shared" si="109"/>
        <v>-9108.94</v>
      </c>
      <c r="QU155" s="294">
        <f t="shared" si="109"/>
        <v>0</v>
      </c>
      <c r="QV155" s="294">
        <f t="shared" si="109"/>
        <v>0</v>
      </c>
      <c r="QW155" s="294">
        <f t="shared" si="109"/>
        <v>-13750.5</v>
      </c>
      <c r="QX155" s="294">
        <f t="shared" si="109"/>
        <v>0</v>
      </c>
      <c r="QY155" s="294">
        <f t="shared" si="109"/>
        <v>-7968</v>
      </c>
      <c r="QZ155" s="294">
        <f t="shared" si="109"/>
        <v>-26844</v>
      </c>
      <c r="RA155" s="294">
        <f t="shared" si="109"/>
        <v>-69319</v>
      </c>
      <c r="RB155" s="294">
        <f t="shared" si="109"/>
        <v>0</v>
      </c>
      <c r="RC155" s="294">
        <f t="shared" si="109"/>
        <v>-976</v>
      </c>
      <c r="RD155" s="294">
        <f t="shared" si="109"/>
        <v>-12695</v>
      </c>
      <c r="RE155" s="294">
        <f t="shared" si="109"/>
        <v>0</v>
      </c>
      <c r="RF155" s="294">
        <f t="shared" si="109"/>
        <v>0</v>
      </c>
      <c r="RG155" s="294">
        <f t="shared" si="109"/>
        <v>-7046.75</v>
      </c>
      <c r="RH155" s="294">
        <f t="shared" si="109"/>
        <v>-40102</v>
      </c>
      <c r="RI155" s="294">
        <f t="shared" si="109"/>
        <v>-10175</v>
      </c>
      <c r="RJ155" s="294">
        <f t="shared" si="109"/>
        <v>-36801</v>
      </c>
      <c r="RK155" s="294">
        <f t="shared" si="109"/>
        <v>0</v>
      </c>
      <c r="RL155" s="294">
        <f t="shared" si="109"/>
        <v>0</v>
      </c>
      <c r="RM155" s="294">
        <f t="shared" si="109"/>
        <v>-16452</v>
      </c>
      <c r="RN155" s="294">
        <f t="shared" si="109"/>
        <v>-9360</v>
      </c>
      <c r="RO155" s="294">
        <f t="shared" si="109"/>
        <v>0</v>
      </c>
      <c r="RP155" s="294">
        <f t="shared" si="109"/>
        <v>-34486.160000000003</v>
      </c>
      <c r="RQ155" s="294">
        <f t="shared" si="109"/>
        <v>-13157</v>
      </c>
      <c r="RR155" s="294">
        <f t="shared" si="109"/>
        <v>-19401</v>
      </c>
      <c r="RS155" s="294">
        <f t="shared" si="109"/>
        <v>-11316.5</v>
      </c>
      <c r="RT155" s="294">
        <f t="shared" si="109"/>
        <v>0</v>
      </c>
      <c r="RU155" s="294">
        <f t="shared" si="109"/>
        <v>-12445</v>
      </c>
      <c r="RV155" s="294">
        <f t="shared" si="109"/>
        <v>0</v>
      </c>
      <c r="RW155" s="294">
        <f t="shared" si="109"/>
        <v>-13271</v>
      </c>
      <c r="RX155" s="294">
        <f t="shared" si="109"/>
        <v>0</v>
      </c>
      <c r="RY155" s="294">
        <f t="shared" si="109"/>
        <v>0</v>
      </c>
      <c r="RZ155" s="294">
        <f t="shared" si="109"/>
        <v>0</v>
      </c>
      <c r="SA155" s="294">
        <f t="shared" si="109"/>
        <v>-174372.25</v>
      </c>
      <c r="SB155" s="294">
        <f t="shared" si="109"/>
        <v>0</v>
      </c>
      <c r="SC155" s="294">
        <f t="shared" si="109"/>
        <v>-128227.8</v>
      </c>
      <c r="SD155" s="294">
        <f t="shared" si="109"/>
        <v>0</v>
      </c>
      <c r="SE155" s="294">
        <f t="shared" si="109"/>
        <v>-5870.51</v>
      </c>
      <c r="SF155" s="294">
        <f t="shared" si="109"/>
        <v>-7140</v>
      </c>
      <c r="SG155" s="294">
        <f t="shared" si="109"/>
        <v>-93667.78</v>
      </c>
      <c r="SH155" s="294">
        <f t="shared" si="109"/>
        <v>-744791.68</v>
      </c>
      <c r="SI155" s="294">
        <f t="shared" si="109"/>
        <v>-3174.61</v>
      </c>
      <c r="SJ155" s="294">
        <f t="shared" si="109"/>
        <v>0</v>
      </c>
      <c r="SK155" s="294">
        <f t="shared" si="109"/>
        <v>-110995.23</v>
      </c>
      <c r="SL155" s="294">
        <f t="shared" si="109"/>
        <v>-9861</v>
      </c>
      <c r="SM155" s="294">
        <f t="shared" si="109"/>
        <v>-174193.13</v>
      </c>
      <c r="SN155" s="294">
        <f t="shared" si="109"/>
        <v>-52044.160000000003</v>
      </c>
      <c r="SO155" s="294">
        <f t="shared" si="109"/>
        <v>0</v>
      </c>
      <c r="SP155" s="294">
        <f t="shared" si="109"/>
        <v>-4567.88</v>
      </c>
      <c r="SQ155" s="294">
        <f t="shared" si="109"/>
        <v>-87693.92</v>
      </c>
      <c r="SR155" s="294">
        <f t="shared" si="109"/>
        <v>-36768.400000000001</v>
      </c>
      <c r="SS155" s="294">
        <f t="shared" si="109"/>
        <v>-35340.29</v>
      </c>
      <c r="ST155" s="294">
        <f t="shared" si="109"/>
        <v>-55156.03</v>
      </c>
      <c r="SU155" s="294">
        <f t="shared" si="109"/>
        <v>-582747.04</v>
      </c>
      <c r="SV155" s="294">
        <f t="shared" si="109"/>
        <v>-15156.07</v>
      </c>
      <c r="SW155" s="294">
        <f t="shared" ref="SW155:VH155" si="110">SUMIF($A$60:$A$148,$A$121,SW$60:SW$148)</f>
        <v>-439494</v>
      </c>
      <c r="SX155" s="294">
        <f t="shared" si="110"/>
        <v>-135181.32999999999</v>
      </c>
      <c r="SY155" s="294">
        <f t="shared" si="110"/>
        <v>-6474.45</v>
      </c>
      <c r="SZ155" s="294">
        <f t="shared" si="110"/>
        <v>-231252.21</v>
      </c>
      <c r="TA155" s="294">
        <f t="shared" si="110"/>
        <v>0</v>
      </c>
      <c r="TB155" s="294">
        <f t="shared" si="110"/>
        <v>0</v>
      </c>
      <c r="TC155" s="294">
        <f t="shared" si="110"/>
        <v>-11272.94</v>
      </c>
      <c r="TD155" s="294">
        <f t="shared" si="110"/>
        <v>-38222</v>
      </c>
      <c r="TE155" s="294">
        <f t="shared" si="110"/>
        <v>-21630.33</v>
      </c>
      <c r="TF155" s="294">
        <f t="shared" si="110"/>
        <v>-136168.34</v>
      </c>
      <c r="TG155" s="294">
        <f t="shared" si="110"/>
        <v>-13524</v>
      </c>
      <c r="TH155" s="294">
        <f t="shared" si="110"/>
        <v>-35815.17</v>
      </c>
      <c r="TI155" s="294">
        <f t="shared" si="110"/>
        <v>-162529.12</v>
      </c>
      <c r="TJ155" s="294">
        <f t="shared" si="110"/>
        <v>-51893.04</v>
      </c>
      <c r="TK155" s="294">
        <f t="shared" si="110"/>
        <v>0</v>
      </c>
      <c r="TL155" s="294">
        <f t="shared" si="110"/>
        <v>-10427.84</v>
      </c>
      <c r="TM155" s="294">
        <f t="shared" si="110"/>
        <v>-25135.200000000001</v>
      </c>
      <c r="TN155" s="294">
        <f t="shared" si="110"/>
        <v>-22947.599999999999</v>
      </c>
      <c r="TO155" s="294">
        <f t="shared" si="110"/>
        <v>0</v>
      </c>
      <c r="TP155" s="294">
        <f t="shared" si="110"/>
        <v>-61321.32</v>
      </c>
      <c r="TQ155" s="294">
        <f t="shared" si="110"/>
        <v>-21098.12</v>
      </c>
      <c r="TR155" s="294">
        <f t="shared" si="110"/>
        <v>-37895</v>
      </c>
      <c r="TS155" s="294">
        <f t="shared" si="110"/>
        <v>-244833.68</v>
      </c>
      <c r="TT155" s="294">
        <f t="shared" si="110"/>
        <v>-12394</v>
      </c>
      <c r="TU155" s="294">
        <f t="shared" si="110"/>
        <v>-27800.83</v>
      </c>
      <c r="TV155" s="294">
        <f t="shared" si="110"/>
        <v>-10078.5</v>
      </c>
      <c r="TW155" s="294">
        <f t="shared" si="110"/>
        <v>-16846.189999999999</v>
      </c>
      <c r="TX155" s="294">
        <f t="shared" si="110"/>
        <v>-17932.810000000001</v>
      </c>
      <c r="TY155" s="294">
        <f t="shared" si="110"/>
        <v>-237787.51999999999</v>
      </c>
      <c r="TZ155" s="294">
        <f t="shared" si="110"/>
        <v>-19039.349999999999</v>
      </c>
      <c r="UA155" s="294">
        <f t="shared" si="110"/>
        <v>-120939.96</v>
      </c>
      <c r="UB155" s="294">
        <f t="shared" si="110"/>
        <v>-216297.72</v>
      </c>
      <c r="UC155" s="294">
        <f t="shared" si="110"/>
        <v>0</v>
      </c>
      <c r="UD155" s="294">
        <f t="shared" si="110"/>
        <v>-64177.96</v>
      </c>
      <c r="UE155" s="294">
        <f t="shared" si="110"/>
        <v>-189887.94</v>
      </c>
      <c r="UF155" s="294">
        <f t="shared" si="110"/>
        <v>0</v>
      </c>
      <c r="UG155" s="294">
        <f t="shared" si="110"/>
        <v>0</v>
      </c>
      <c r="UH155" s="294">
        <f t="shared" si="110"/>
        <v>0</v>
      </c>
      <c r="UI155" s="294">
        <f t="shared" si="110"/>
        <v>0</v>
      </c>
      <c r="UJ155" s="294">
        <f t="shared" si="110"/>
        <v>-32397.93</v>
      </c>
      <c r="UK155" s="294">
        <f t="shared" si="110"/>
        <v>-22956.98</v>
      </c>
      <c r="UL155" s="294">
        <f t="shared" si="110"/>
        <v>0</v>
      </c>
      <c r="UM155" s="294">
        <f t="shared" si="110"/>
        <v>-2158.0100000000002</v>
      </c>
      <c r="UN155" s="294">
        <f t="shared" si="110"/>
        <v>-15226.47</v>
      </c>
      <c r="UO155" s="294">
        <f t="shared" si="110"/>
        <v>-32977.21</v>
      </c>
      <c r="UP155" s="294">
        <f t="shared" si="110"/>
        <v>0</v>
      </c>
      <c r="UQ155" s="294">
        <f t="shared" si="110"/>
        <v>-24216</v>
      </c>
      <c r="UR155" s="294">
        <f t="shared" si="110"/>
        <v>0</v>
      </c>
      <c r="US155" s="294">
        <f t="shared" si="110"/>
        <v>-53105.14</v>
      </c>
      <c r="UT155" s="294">
        <f t="shared" si="110"/>
        <v>0</v>
      </c>
      <c r="UU155" s="294">
        <f t="shared" si="110"/>
        <v>-257</v>
      </c>
      <c r="UV155" s="294">
        <f t="shared" si="110"/>
        <v>-75133.14</v>
      </c>
      <c r="UW155" s="294">
        <f t="shared" si="110"/>
        <v>0</v>
      </c>
      <c r="UX155" s="294">
        <f t="shared" si="110"/>
        <v>0</v>
      </c>
      <c r="UY155" s="294">
        <f t="shared" si="110"/>
        <v>-4098.43</v>
      </c>
      <c r="UZ155" s="294">
        <f t="shared" si="110"/>
        <v>-20108</v>
      </c>
      <c r="VA155" s="294">
        <f t="shared" si="110"/>
        <v>-51073.42</v>
      </c>
      <c r="VB155" s="294">
        <f t="shared" si="110"/>
        <v>-10105</v>
      </c>
      <c r="VC155" s="294">
        <f t="shared" si="110"/>
        <v>-47082.93</v>
      </c>
      <c r="VD155" s="294">
        <f t="shared" si="110"/>
        <v>0</v>
      </c>
      <c r="VE155" s="294">
        <f t="shared" si="110"/>
        <v>-7616.67</v>
      </c>
      <c r="VF155" s="294">
        <f t="shared" si="110"/>
        <v>-16907.5</v>
      </c>
      <c r="VG155" s="294">
        <f t="shared" si="110"/>
        <v>-4844</v>
      </c>
      <c r="VH155" s="294">
        <f t="shared" si="110"/>
        <v>-39883.18</v>
      </c>
      <c r="VI155" s="294">
        <f t="shared" ref="VI155:XT155" si="111">SUMIF($A$60:$A$148,$A$121,VI$60:VI$148)</f>
        <v>0</v>
      </c>
      <c r="VJ155" s="294">
        <f t="shared" si="111"/>
        <v>-20700.57</v>
      </c>
      <c r="VK155" s="294">
        <f t="shared" si="111"/>
        <v>0</v>
      </c>
      <c r="VL155" s="294">
        <f t="shared" si="111"/>
        <v>-10161.82</v>
      </c>
      <c r="VM155" s="294">
        <f t="shared" si="111"/>
        <v>-25975</v>
      </c>
      <c r="VN155" s="294">
        <f t="shared" si="111"/>
        <v>-10427.620000000001</v>
      </c>
      <c r="VO155" s="294">
        <f t="shared" si="111"/>
        <v>-22863</v>
      </c>
      <c r="VP155" s="294">
        <f t="shared" si="111"/>
        <v>0</v>
      </c>
      <c r="VQ155" s="294">
        <f t="shared" si="111"/>
        <v>-266488</v>
      </c>
      <c r="VR155" s="294">
        <f t="shared" si="111"/>
        <v>-66292</v>
      </c>
      <c r="VS155" s="294">
        <f t="shared" si="111"/>
        <v>-1828</v>
      </c>
      <c r="VT155" s="294">
        <f t="shared" si="111"/>
        <v>-32276</v>
      </c>
      <c r="VU155" s="294">
        <f t="shared" si="111"/>
        <v>0</v>
      </c>
      <c r="VV155" s="294">
        <f t="shared" si="111"/>
        <v>-11931.5</v>
      </c>
      <c r="VW155" s="294">
        <f t="shared" si="111"/>
        <v>0</v>
      </c>
      <c r="VX155" s="294">
        <f t="shared" si="111"/>
        <v>-70032</v>
      </c>
      <c r="VY155" s="294">
        <f t="shared" si="111"/>
        <v>0</v>
      </c>
      <c r="VZ155" s="294">
        <f t="shared" si="111"/>
        <v>-7200</v>
      </c>
      <c r="WA155" s="294">
        <f t="shared" si="111"/>
        <v>0</v>
      </c>
      <c r="WB155" s="294">
        <f t="shared" si="111"/>
        <v>-826025.28</v>
      </c>
      <c r="WC155" s="294">
        <f t="shared" si="111"/>
        <v>-1139879</v>
      </c>
      <c r="WD155" s="294">
        <f t="shared" si="111"/>
        <v>0</v>
      </c>
      <c r="WE155" s="294">
        <f t="shared" si="111"/>
        <v>0</v>
      </c>
      <c r="WF155" s="294">
        <f t="shared" si="111"/>
        <v>-36926</v>
      </c>
      <c r="WG155" s="294">
        <f t="shared" si="111"/>
        <v>-319691.44</v>
      </c>
      <c r="WH155" s="294">
        <f t="shared" si="111"/>
        <v>-81002.77</v>
      </c>
      <c r="WI155" s="294">
        <f t="shared" si="111"/>
        <v>-11500</v>
      </c>
      <c r="WJ155" s="294">
        <f t="shared" si="111"/>
        <v>0</v>
      </c>
      <c r="WK155" s="294">
        <f t="shared" si="111"/>
        <v>-80968.38</v>
      </c>
      <c r="WL155" s="294">
        <f t="shared" si="111"/>
        <v>-90017.72</v>
      </c>
      <c r="WM155" s="294">
        <f t="shared" si="111"/>
        <v>0</v>
      </c>
      <c r="WN155" s="294">
        <f t="shared" si="111"/>
        <v>-806686.75</v>
      </c>
      <c r="WO155" s="294">
        <f t="shared" si="111"/>
        <v>-52157</v>
      </c>
      <c r="WP155" s="294">
        <f t="shared" si="111"/>
        <v>0</v>
      </c>
      <c r="WQ155" s="294">
        <f t="shared" si="111"/>
        <v>0</v>
      </c>
      <c r="WR155" s="294">
        <f t="shared" si="111"/>
        <v>-242998</v>
      </c>
      <c r="WS155" s="294">
        <f t="shared" si="111"/>
        <v>-128632.33</v>
      </c>
      <c r="WT155" s="294">
        <f t="shared" si="111"/>
        <v>-290463.46999999997</v>
      </c>
      <c r="WU155" s="294">
        <f t="shared" si="111"/>
        <v>0</v>
      </c>
      <c r="WV155" s="294">
        <f t="shared" si="111"/>
        <v>0</v>
      </c>
      <c r="WW155" s="294">
        <f t="shared" si="111"/>
        <v>-3000</v>
      </c>
      <c r="WX155" s="294">
        <f t="shared" si="111"/>
        <v>-19740</v>
      </c>
      <c r="WY155" s="294">
        <f t="shared" si="111"/>
        <v>-414296.59</v>
      </c>
      <c r="WZ155" s="294">
        <f t="shared" si="111"/>
        <v>0</v>
      </c>
      <c r="XA155" s="294">
        <f t="shared" si="111"/>
        <v>0</v>
      </c>
      <c r="XB155" s="294">
        <f t="shared" si="111"/>
        <v>-13471.5</v>
      </c>
      <c r="XC155" s="294">
        <f t="shared" si="111"/>
        <v>0</v>
      </c>
      <c r="XD155" s="294">
        <f t="shared" si="111"/>
        <v>-143037</v>
      </c>
      <c r="XE155" s="294">
        <f t="shared" si="111"/>
        <v>0</v>
      </c>
      <c r="XF155" s="294">
        <f t="shared" si="111"/>
        <v>0</v>
      </c>
      <c r="XG155" s="294">
        <f t="shared" si="111"/>
        <v>-15677.84</v>
      </c>
      <c r="XH155" s="294">
        <f t="shared" si="111"/>
        <v>-1261064.3500000001</v>
      </c>
      <c r="XI155" s="294">
        <f t="shared" si="111"/>
        <v>0</v>
      </c>
      <c r="XJ155" s="294">
        <f t="shared" si="111"/>
        <v>0</v>
      </c>
      <c r="XK155" s="294">
        <f t="shared" si="111"/>
        <v>0</v>
      </c>
      <c r="XL155" s="294">
        <f t="shared" si="111"/>
        <v>0</v>
      </c>
      <c r="XM155" s="294">
        <f t="shared" si="111"/>
        <v>0</v>
      </c>
      <c r="XN155" s="294">
        <f t="shared" si="111"/>
        <v>0</v>
      </c>
      <c r="XO155" s="294">
        <f t="shared" si="111"/>
        <v>0</v>
      </c>
      <c r="XP155" s="294">
        <f t="shared" si="111"/>
        <v>0</v>
      </c>
      <c r="XQ155" s="294">
        <f t="shared" si="111"/>
        <v>0</v>
      </c>
      <c r="XR155" s="294">
        <f t="shared" si="111"/>
        <v>0</v>
      </c>
      <c r="XS155" s="294">
        <f t="shared" si="111"/>
        <v>0</v>
      </c>
      <c r="XT155" s="294">
        <f t="shared" si="111"/>
        <v>0</v>
      </c>
      <c r="XU155" s="294">
        <f t="shared" ref="XU155:AAF155" si="112">SUMIF($A$60:$A$148,$A$121,XU$60:XU$148)</f>
        <v>0</v>
      </c>
      <c r="XV155" s="294">
        <f t="shared" si="112"/>
        <v>0</v>
      </c>
      <c r="XW155" s="294">
        <f t="shared" si="112"/>
        <v>0</v>
      </c>
      <c r="XX155" s="294">
        <f t="shared" si="112"/>
        <v>0</v>
      </c>
      <c r="XY155" s="294">
        <f t="shared" si="112"/>
        <v>0</v>
      </c>
      <c r="XZ155" s="294">
        <f t="shared" si="112"/>
        <v>0</v>
      </c>
      <c r="YA155" s="294">
        <f t="shared" si="112"/>
        <v>0</v>
      </c>
      <c r="YB155" s="294">
        <f t="shared" si="112"/>
        <v>0</v>
      </c>
      <c r="YC155" s="294">
        <f t="shared" si="112"/>
        <v>0</v>
      </c>
      <c r="YD155" s="294">
        <f t="shared" si="112"/>
        <v>0</v>
      </c>
      <c r="YE155" s="294">
        <f t="shared" si="112"/>
        <v>0</v>
      </c>
      <c r="YF155" s="294">
        <f t="shared" si="112"/>
        <v>0</v>
      </c>
      <c r="YG155" s="294">
        <f t="shared" si="112"/>
        <v>0</v>
      </c>
      <c r="YH155" s="294">
        <f t="shared" si="112"/>
        <v>0</v>
      </c>
      <c r="YI155" s="294">
        <f t="shared" si="112"/>
        <v>0</v>
      </c>
      <c r="YJ155" s="294">
        <f t="shared" si="112"/>
        <v>0</v>
      </c>
      <c r="YK155" s="294">
        <f t="shared" si="112"/>
        <v>0</v>
      </c>
      <c r="YL155" s="294">
        <f t="shared" si="112"/>
        <v>0</v>
      </c>
      <c r="YM155" s="294">
        <f t="shared" si="112"/>
        <v>0</v>
      </c>
      <c r="YN155" s="294">
        <f t="shared" si="112"/>
        <v>0</v>
      </c>
      <c r="YO155" s="294">
        <f t="shared" si="112"/>
        <v>0</v>
      </c>
      <c r="YP155" s="294">
        <f t="shared" si="112"/>
        <v>0</v>
      </c>
      <c r="YQ155" s="294">
        <f t="shared" si="112"/>
        <v>0</v>
      </c>
      <c r="YR155" s="294">
        <f t="shared" si="112"/>
        <v>0</v>
      </c>
      <c r="YS155" s="294">
        <f t="shared" si="112"/>
        <v>0</v>
      </c>
      <c r="YT155" s="294">
        <f t="shared" si="112"/>
        <v>0</v>
      </c>
      <c r="YU155" s="294">
        <f t="shared" si="112"/>
        <v>0</v>
      </c>
      <c r="YV155" s="294">
        <f t="shared" si="112"/>
        <v>-48522.15</v>
      </c>
      <c r="YW155" s="294">
        <f t="shared" si="112"/>
        <v>0</v>
      </c>
      <c r="YX155" s="294">
        <f t="shared" si="112"/>
        <v>-9347</v>
      </c>
      <c r="YY155" s="294">
        <f t="shared" si="112"/>
        <v>0</v>
      </c>
      <c r="YZ155" s="294">
        <f t="shared" si="112"/>
        <v>-53671.5</v>
      </c>
      <c r="ZA155" s="294">
        <f t="shared" si="112"/>
        <v>-5484</v>
      </c>
      <c r="ZB155" s="294">
        <f t="shared" si="112"/>
        <v>0</v>
      </c>
      <c r="ZC155" s="294">
        <f t="shared" si="112"/>
        <v>-30224</v>
      </c>
      <c r="ZD155" s="294">
        <f t="shared" si="112"/>
        <v>0</v>
      </c>
      <c r="ZE155" s="294">
        <f t="shared" si="112"/>
        <v>0</v>
      </c>
      <c r="ZF155" s="294">
        <f t="shared" si="112"/>
        <v>0</v>
      </c>
      <c r="ZG155" s="294">
        <f t="shared" si="112"/>
        <v>0</v>
      </c>
      <c r="ZH155" s="294">
        <f t="shared" si="112"/>
        <v>0</v>
      </c>
      <c r="ZI155" s="294">
        <f t="shared" si="112"/>
        <v>0</v>
      </c>
      <c r="ZJ155" s="294">
        <f t="shared" si="112"/>
        <v>0</v>
      </c>
      <c r="ZK155" s="294">
        <f t="shared" si="112"/>
        <v>0</v>
      </c>
      <c r="ZL155" s="294">
        <f t="shared" si="112"/>
        <v>-721372.03</v>
      </c>
      <c r="ZM155" s="294">
        <f t="shared" si="112"/>
        <v>-1828</v>
      </c>
      <c r="ZN155" s="294">
        <f t="shared" si="112"/>
        <v>-12796</v>
      </c>
      <c r="ZO155" s="294">
        <f t="shared" si="112"/>
        <v>0</v>
      </c>
      <c r="ZP155" s="294">
        <f t="shared" si="112"/>
        <v>0</v>
      </c>
      <c r="ZQ155" s="294">
        <f t="shared" si="112"/>
        <v>0</v>
      </c>
      <c r="ZR155" s="294">
        <f t="shared" si="112"/>
        <v>0</v>
      </c>
      <c r="ZS155" s="294">
        <f t="shared" si="112"/>
        <v>0</v>
      </c>
      <c r="ZT155" s="294">
        <f t="shared" si="112"/>
        <v>-21911</v>
      </c>
      <c r="ZU155" s="294">
        <f t="shared" si="112"/>
        <v>0</v>
      </c>
      <c r="ZV155" s="294">
        <f t="shared" si="112"/>
        <v>0</v>
      </c>
      <c r="ZW155" s="294">
        <f t="shared" si="112"/>
        <v>-7312</v>
      </c>
      <c r="ZX155" s="294">
        <f t="shared" si="112"/>
        <v>0</v>
      </c>
      <c r="ZY155" s="294">
        <f t="shared" si="112"/>
        <v>-5390.91</v>
      </c>
      <c r="ZZ155" s="294">
        <f t="shared" si="112"/>
        <v>0</v>
      </c>
      <c r="AAA155" s="294">
        <f t="shared" si="112"/>
        <v>0</v>
      </c>
      <c r="AAB155" s="294">
        <f t="shared" si="112"/>
        <v>0</v>
      </c>
      <c r="AAC155" s="294">
        <f t="shared" si="112"/>
        <v>0</v>
      </c>
      <c r="AAD155" s="294">
        <f t="shared" si="112"/>
        <v>-2558</v>
      </c>
      <c r="AAE155" s="294">
        <f t="shared" si="112"/>
        <v>0</v>
      </c>
      <c r="AAF155" s="294">
        <f t="shared" si="112"/>
        <v>-9140</v>
      </c>
      <c r="AAG155" s="294">
        <f t="shared" ref="AAG155:ACR155" si="113">SUMIF($A$60:$A$148,$A$121,AAG$60:AAG$148)</f>
        <v>0</v>
      </c>
      <c r="AAH155" s="294">
        <f t="shared" si="113"/>
        <v>0</v>
      </c>
      <c r="AAI155" s="294">
        <f t="shared" si="113"/>
        <v>0</v>
      </c>
      <c r="AAJ155" s="294">
        <f t="shared" si="113"/>
        <v>0</v>
      </c>
      <c r="AAK155" s="294">
        <f t="shared" si="113"/>
        <v>0</v>
      </c>
      <c r="AAL155" s="294">
        <f t="shared" si="113"/>
        <v>0</v>
      </c>
      <c r="AAM155" s="294">
        <f t="shared" si="113"/>
        <v>0</v>
      </c>
      <c r="AAN155" s="294">
        <f t="shared" si="113"/>
        <v>0</v>
      </c>
      <c r="AAO155" s="294">
        <f t="shared" si="113"/>
        <v>0</v>
      </c>
      <c r="AAP155" s="294">
        <f t="shared" si="113"/>
        <v>0</v>
      </c>
      <c r="AAQ155" s="294">
        <f t="shared" si="113"/>
        <v>0</v>
      </c>
      <c r="AAR155" s="294">
        <f t="shared" si="113"/>
        <v>0</v>
      </c>
      <c r="AAS155" s="294">
        <f t="shared" si="113"/>
        <v>0</v>
      </c>
      <c r="AAT155" s="294">
        <f t="shared" si="113"/>
        <v>0</v>
      </c>
      <c r="AAU155" s="294">
        <f t="shared" si="113"/>
        <v>0</v>
      </c>
      <c r="AAV155" s="294">
        <f t="shared" si="113"/>
        <v>0</v>
      </c>
      <c r="AAW155" s="294">
        <f t="shared" si="113"/>
        <v>0</v>
      </c>
      <c r="AAX155" s="294">
        <f t="shared" si="113"/>
        <v>0</v>
      </c>
      <c r="AAY155" s="294">
        <f t="shared" si="113"/>
        <v>0</v>
      </c>
      <c r="AAZ155" s="294">
        <f t="shared" si="113"/>
        <v>-100260</v>
      </c>
      <c r="ABA155" s="294">
        <f t="shared" si="113"/>
        <v>-5500</v>
      </c>
      <c r="ABB155" s="294">
        <f t="shared" si="113"/>
        <v>-7226</v>
      </c>
      <c r="ABC155" s="294">
        <f t="shared" si="113"/>
        <v>0</v>
      </c>
      <c r="ABD155" s="294">
        <f t="shared" si="113"/>
        <v>0</v>
      </c>
      <c r="ABE155" s="294">
        <f t="shared" si="113"/>
        <v>-9920</v>
      </c>
      <c r="ABF155" s="294">
        <f t="shared" si="113"/>
        <v>0</v>
      </c>
      <c r="ABG155" s="294">
        <f t="shared" si="113"/>
        <v>0</v>
      </c>
      <c r="ABH155" s="294">
        <f t="shared" si="113"/>
        <v>0</v>
      </c>
      <c r="ABI155" s="294">
        <f t="shared" si="113"/>
        <v>-7312</v>
      </c>
      <c r="ABJ155" s="294">
        <f t="shared" si="113"/>
        <v>0</v>
      </c>
      <c r="ABK155" s="294">
        <f t="shared" si="113"/>
        <v>0</v>
      </c>
      <c r="ABL155" s="294">
        <f t="shared" si="113"/>
        <v>0</v>
      </c>
      <c r="ABM155" s="294">
        <f t="shared" si="113"/>
        <v>-2000</v>
      </c>
      <c r="ABN155" s="294">
        <f t="shared" si="113"/>
        <v>0</v>
      </c>
      <c r="ABO155" s="294">
        <f t="shared" si="113"/>
        <v>0</v>
      </c>
      <c r="ABP155" s="294">
        <f t="shared" si="113"/>
        <v>-1211173.3400000001</v>
      </c>
      <c r="ABQ155" s="294">
        <f t="shared" si="113"/>
        <v>-462778.5</v>
      </c>
      <c r="ABR155" s="294">
        <f t="shared" si="113"/>
        <v>-1181524.4099999999</v>
      </c>
      <c r="ABS155" s="294">
        <f t="shared" si="113"/>
        <v>-869044.2</v>
      </c>
      <c r="ABT155" s="294">
        <f t="shared" si="113"/>
        <v>-122076</v>
      </c>
      <c r="ABU155" s="294">
        <f t="shared" si="113"/>
        <v>-503591.64</v>
      </c>
      <c r="ABV155" s="294">
        <f t="shared" si="113"/>
        <v>-487351.17</v>
      </c>
      <c r="ABW155" s="294">
        <f t="shared" si="113"/>
        <v>0</v>
      </c>
      <c r="ABX155" s="294">
        <f t="shared" si="113"/>
        <v>0</v>
      </c>
      <c r="ABY155" s="294">
        <f t="shared" si="113"/>
        <v>-4611953</v>
      </c>
      <c r="ABZ155" s="294">
        <f t="shared" si="113"/>
        <v>-4571644.9400000004</v>
      </c>
      <c r="ACA155" s="294">
        <f t="shared" si="113"/>
        <v>-1288625.3400000001</v>
      </c>
      <c r="ACB155" s="294">
        <f t="shared" si="113"/>
        <v>-5236126.32</v>
      </c>
      <c r="ACC155" s="294">
        <f t="shared" si="113"/>
        <v>-3578129.8</v>
      </c>
      <c r="ACD155" s="294">
        <f t="shared" si="113"/>
        <v>-1469525.26</v>
      </c>
      <c r="ACE155" s="294">
        <f t="shared" si="113"/>
        <v>-1240895.1299999999</v>
      </c>
      <c r="ACF155" s="294">
        <f t="shared" si="113"/>
        <v>-1015903.58</v>
      </c>
      <c r="ACG155" s="294">
        <f t="shared" si="113"/>
        <v>-2985825.93</v>
      </c>
      <c r="ACH155" s="294">
        <f t="shared" si="113"/>
        <v>-3145233.5</v>
      </c>
      <c r="ACI155" s="294">
        <f t="shared" si="113"/>
        <v>-584.70000000000005</v>
      </c>
      <c r="ACJ155" s="294">
        <f t="shared" si="113"/>
        <v>-445</v>
      </c>
      <c r="ACK155" s="294">
        <f t="shared" si="113"/>
        <v>-163757</v>
      </c>
      <c r="ACL155" s="294">
        <f t="shared" si="113"/>
        <v>-1204940.28</v>
      </c>
      <c r="ACM155" s="294">
        <f t="shared" si="113"/>
        <v>-150537.75</v>
      </c>
      <c r="ACN155" s="294">
        <f t="shared" si="113"/>
        <v>0</v>
      </c>
      <c r="ACO155" s="294">
        <f t="shared" si="113"/>
        <v>0</v>
      </c>
      <c r="ACP155" s="294">
        <f t="shared" si="113"/>
        <v>-4610911.25</v>
      </c>
      <c r="ACQ155" s="294">
        <f t="shared" si="113"/>
        <v>0</v>
      </c>
      <c r="ACR155" s="294">
        <f t="shared" si="113"/>
        <v>-342629</v>
      </c>
      <c r="ACS155" s="294">
        <f t="shared" ref="ACS155:AFD155" si="114">SUMIF($A$60:$A$148,$A$121,ACS$60:ACS$148)</f>
        <v>-2062934.28</v>
      </c>
      <c r="ACT155" s="294">
        <f t="shared" si="114"/>
        <v>-79514</v>
      </c>
      <c r="ACU155" s="294">
        <f t="shared" si="114"/>
        <v>0</v>
      </c>
      <c r="ACV155" s="294">
        <f t="shared" si="114"/>
        <v>-179291.15</v>
      </c>
      <c r="ACW155" s="294">
        <f t="shared" si="114"/>
        <v>-1347605.14</v>
      </c>
      <c r="ACX155" s="294">
        <f t="shared" si="114"/>
        <v>-175774</v>
      </c>
      <c r="ACY155" s="294">
        <f t="shared" si="114"/>
        <v>-731452.19</v>
      </c>
      <c r="ACZ155" s="294">
        <f t="shared" si="114"/>
        <v>-251970.23</v>
      </c>
      <c r="ADA155" s="294">
        <f t="shared" si="114"/>
        <v>-16574</v>
      </c>
      <c r="ADB155" s="294">
        <f t="shared" si="114"/>
        <v>0</v>
      </c>
      <c r="ADC155" s="294">
        <f t="shared" si="114"/>
        <v>0</v>
      </c>
      <c r="ADD155" s="294">
        <f t="shared" si="114"/>
        <v>0</v>
      </c>
      <c r="ADE155" s="294">
        <f t="shared" si="114"/>
        <v>0</v>
      </c>
      <c r="ADF155" s="294">
        <f t="shared" si="114"/>
        <v>0</v>
      </c>
      <c r="ADG155" s="294">
        <f t="shared" si="114"/>
        <v>-1010517.36</v>
      </c>
      <c r="ADH155" s="294">
        <f t="shared" si="114"/>
        <v>0</v>
      </c>
      <c r="ADI155" s="294">
        <f t="shared" si="114"/>
        <v>-446194</v>
      </c>
      <c r="ADJ155" s="294">
        <f t="shared" si="114"/>
        <v>0</v>
      </c>
      <c r="ADK155" s="294">
        <f t="shared" si="114"/>
        <v>-175000</v>
      </c>
      <c r="ADL155" s="294">
        <f t="shared" si="114"/>
        <v>-1165000</v>
      </c>
      <c r="ADM155" s="294">
        <f t="shared" si="114"/>
        <v>0</v>
      </c>
      <c r="ADN155" s="294">
        <f t="shared" si="114"/>
        <v>0</v>
      </c>
      <c r="ADO155" s="294">
        <f t="shared" si="114"/>
        <v>-18279638</v>
      </c>
      <c r="ADP155" s="294">
        <f t="shared" si="114"/>
        <v>-3133418.95</v>
      </c>
      <c r="ADQ155" s="294">
        <f t="shared" si="114"/>
        <v>-5630941</v>
      </c>
      <c r="ADR155" s="294">
        <f t="shared" si="114"/>
        <v>0</v>
      </c>
      <c r="ADS155" s="294">
        <f t="shared" si="114"/>
        <v>0</v>
      </c>
      <c r="ADT155" s="294">
        <f t="shared" si="114"/>
        <v>0</v>
      </c>
      <c r="ADU155" s="294">
        <f t="shared" si="114"/>
        <v>-762547.3</v>
      </c>
      <c r="ADV155" s="294">
        <f t="shared" si="114"/>
        <v>-7154492.5499999998</v>
      </c>
      <c r="ADW155" s="294">
        <f t="shared" si="114"/>
        <v>-43157.38</v>
      </c>
      <c r="ADX155" s="294">
        <f t="shared" si="114"/>
        <v>0</v>
      </c>
      <c r="ADY155" s="294">
        <f t="shared" si="114"/>
        <v>0</v>
      </c>
      <c r="ADZ155" s="294">
        <f t="shared" si="114"/>
        <v>0</v>
      </c>
      <c r="AEA155" s="294">
        <f t="shared" si="114"/>
        <v>-1624077.5</v>
      </c>
      <c r="AEB155" s="294">
        <f t="shared" si="114"/>
        <v>-1536089.05</v>
      </c>
      <c r="AEC155" s="294">
        <f t="shared" si="114"/>
        <v>-416298.56</v>
      </c>
      <c r="AED155" s="294">
        <f t="shared" si="114"/>
        <v>-965949.18</v>
      </c>
      <c r="AEE155" s="294">
        <f t="shared" si="114"/>
        <v>-495745.79</v>
      </c>
      <c r="AEF155" s="294">
        <f t="shared" si="114"/>
        <v>-1055588.03</v>
      </c>
      <c r="AEG155" s="294">
        <f t="shared" si="114"/>
        <v>-101755.72</v>
      </c>
      <c r="AEH155" s="294">
        <f t="shared" si="114"/>
        <v>-1275314.49</v>
      </c>
      <c r="AEI155" s="294">
        <f t="shared" si="114"/>
        <v>-2688</v>
      </c>
      <c r="AEJ155" s="294">
        <f t="shared" si="114"/>
        <v>8819.9</v>
      </c>
      <c r="AEK155" s="294">
        <f t="shared" si="114"/>
        <v>-453469.16</v>
      </c>
      <c r="AEL155" s="294">
        <f t="shared" si="114"/>
        <v>-393648.5</v>
      </c>
      <c r="AEM155" s="294">
        <f t="shared" si="114"/>
        <v>-1100879.4099999999</v>
      </c>
      <c r="AEN155" s="294">
        <f t="shared" si="114"/>
        <v>-1462622.72</v>
      </c>
      <c r="AEO155" s="294">
        <f t="shared" si="114"/>
        <v>-546057</v>
      </c>
      <c r="AEP155" s="294">
        <f t="shared" si="114"/>
        <v>-1185181.44</v>
      </c>
      <c r="AEQ155" s="294">
        <f t="shared" si="114"/>
        <v>-192945.53</v>
      </c>
      <c r="AER155" s="294">
        <f t="shared" si="114"/>
        <v>-633550.65</v>
      </c>
      <c r="AES155" s="294">
        <f t="shared" si="114"/>
        <v>-199422.96</v>
      </c>
      <c r="AET155" s="294">
        <f t="shared" si="114"/>
        <v>-2098361.86</v>
      </c>
      <c r="AEU155" s="294">
        <f t="shared" si="114"/>
        <v>-357241.2</v>
      </c>
      <c r="AEV155" s="294">
        <f t="shared" si="114"/>
        <v>-72588.570000000007</v>
      </c>
      <c r="AEW155" s="294">
        <f t="shared" si="114"/>
        <v>-400021.71</v>
      </c>
      <c r="AEX155" s="294">
        <f t="shared" si="114"/>
        <v>-135485.20000000001</v>
      </c>
      <c r="AEY155" s="294">
        <f t="shared" si="114"/>
        <v>-189983.4</v>
      </c>
      <c r="AEZ155" s="294">
        <f t="shared" si="114"/>
        <v>-16640.75</v>
      </c>
      <c r="AFA155" s="294">
        <f t="shared" si="114"/>
        <v>-324068.2</v>
      </c>
      <c r="AFB155" s="294">
        <f t="shared" si="114"/>
        <v>-214</v>
      </c>
      <c r="AFC155" s="294">
        <f t="shared" si="114"/>
        <v>-159713</v>
      </c>
      <c r="AFD155" s="294">
        <f t="shared" si="114"/>
        <v>-2342</v>
      </c>
      <c r="AFE155" s="294">
        <f t="shared" ref="AFE155:AHP155" si="115">SUMIF($A$60:$A$148,$A$121,AFE$60:AFE$148)</f>
        <v>-62724</v>
      </c>
      <c r="AFF155" s="294">
        <f t="shared" si="115"/>
        <v>-5356</v>
      </c>
      <c r="AFG155" s="294">
        <f t="shared" si="115"/>
        <v>0</v>
      </c>
      <c r="AFH155" s="294">
        <f t="shared" si="115"/>
        <v>-76776</v>
      </c>
      <c r="AFI155" s="294">
        <f t="shared" si="115"/>
        <v>0</v>
      </c>
      <c r="AFJ155" s="294">
        <f t="shared" si="115"/>
        <v>0</v>
      </c>
      <c r="AFK155" s="294">
        <f t="shared" si="115"/>
        <v>0</v>
      </c>
      <c r="AFL155" s="294">
        <f t="shared" si="115"/>
        <v>0</v>
      </c>
      <c r="AFM155" s="294">
        <f t="shared" si="115"/>
        <v>0</v>
      </c>
      <c r="AFN155" s="294">
        <f t="shared" si="115"/>
        <v>0</v>
      </c>
      <c r="AFO155" s="294">
        <f t="shared" si="115"/>
        <v>-4068</v>
      </c>
      <c r="AFP155" s="294">
        <f t="shared" si="115"/>
        <v>0</v>
      </c>
      <c r="AFQ155" s="294">
        <f t="shared" si="115"/>
        <v>-513</v>
      </c>
      <c r="AFR155" s="294">
        <f t="shared" si="115"/>
        <v>-23708</v>
      </c>
      <c r="AFS155" s="294">
        <f t="shared" si="115"/>
        <v>-53300</v>
      </c>
      <c r="AFT155" s="294">
        <f t="shared" si="115"/>
        <v>0</v>
      </c>
      <c r="AFU155" s="294">
        <f t="shared" si="115"/>
        <v>0</v>
      </c>
      <c r="AFV155" s="294">
        <f t="shared" si="115"/>
        <v>0</v>
      </c>
      <c r="AFW155" s="294">
        <f t="shared" si="115"/>
        <v>-291452</v>
      </c>
      <c r="AFX155" s="294">
        <f t="shared" si="115"/>
        <v>0</v>
      </c>
      <c r="AFY155" s="294">
        <f t="shared" si="115"/>
        <v>0</v>
      </c>
      <c r="AFZ155" s="294">
        <f t="shared" si="115"/>
        <v>-25592</v>
      </c>
      <c r="AGA155" s="294">
        <f t="shared" si="115"/>
        <v>0</v>
      </c>
      <c r="AGB155" s="294">
        <f t="shared" si="115"/>
        <v>0</v>
      </c>
      <c r="AGC155" s="294">
        <f t="shared" si="115"/>
        <v>0</v>
      </c>
      <c r="AGD155" s="294">
        <f t="shared" si="115"/>
        <v>0</v>
      </c>
      <c r="AGE155" s="294">
        <f t="shared" si="115"/>
        <v>0</v>
      </c>
      <c r="AGF155" s="294">
        <f t="shared" si="115"/>
        <v>0</v>
      </c>
      <c r="AGG155" s="294">
        <f t="shared" si="115"/>
        <v>0</v>
      </c>
      <c r="AGH155" s="294">
        <f t="shared" si="115"/>
        <v>0</v>
      </c>
      <c r="AGI155" s="294">
        <f t="shared" si="115"/>
        <v>0</v>
      </c>
      <c r="AGJ155" s="294">
        <f t="shared" si="115"/>
        <v>0</v>
      </c>
      <c r="AGK155" s="294">
        <f t="shared" si="115"/>
        <v>-2581.75</v>
      </c>
      <c r="AGL155" s="294">
        <f t="shared" si="115"/>
        <v>0</v>
      </c>
      <c r="AGM155" s="294">
        <f t="shared" si="115"/>
        <v>-1753754.66</v>
      </c>
      <c r="AGN155" s="294">
        <f t="shared" si="115"/>
        <v>-253776</v>
      </c>
      <c r="AGO155" s="294">
        <f t="shared" si="115"/>
        <v>0</v>
      </c>
      <c r="AGP155" s="294">
        <f t="shared" si="115"/>
        <v>0</v>
      </c>
      <c r="AGQ155" s="294">
        <f t="shared" si="115"/>
        <v>0</v>
      </c>
      <c r="AGR155" s="294">
        <f t="shared" si="115"/>
        <v>0</v>
      </c>
      <c r="AGS155" s="294">
        <f t="shared" si="115"/>
        <v>0</v>
      </c>
      <c r="AGT155" s="294">
        <f t="shared" si="115"/>
        <v>0</v>
      </c>
      <c r="AGU155" s="294">
        <f t="shared" si="115"/>
        <v>-3392452.87</v>
      </c>
      <c r="AGV155" s="294">
        <f t="shared" si="115"/>
        <v>0</v>
      </c>
      <c r="AGW155" s="294">
        <f t="shared" si="115"/>
        <v>-58894</v>
      </c>
      <c r="AGX155" s="294">
        <f t="shared" si="115"/>
        <v>-92274.03</v>
      </c>
      <c r="AGY155" s="294">
        <f t="shared" si="115"/>
        <v>-281739.06</v>
      </c>
      <c r="AGZ155" s="294">
        <f t="shared" si="115"/>
        <v>-303504</v>
      </c>
      <c r="AHA155" s="294">
        <f t="shared" si="115"/>
        <v>0</v>
      </c>
      <c r="AHB155" s="294">
        <f t="shared" si="115"/>
        <v>-191464.1</v>
      </c>
      <c r="AHC155" s="294">
        <f t="shared" si="115"/>
        <v>-9140</v>
      </c>
      <c r="AHD155" s="294">
        <f t="shared" si="115"/>
        <v>0.5</v>
      </c>
      <c r="AHE155" s="294">
        <f t="shared" si="115"/>
        <v>-4340323.8899999997</v>
      </c>
      <c r="AHF155" s="294">
        <f t="shared" si="115"/>
        <v>-180948.85</v>
      </c>
      <c r="AHG155" s="294">
        <f t="shared" si="115"/>
        <v>-2390.4299999999998</v>
      </c>
      <c r="AHH155" s="294">
        <f t="shared" si="115"/>
        <v>-1254492.7</v>
      </c>
      <c r="AHI155" s="294">
        <f t="shared" si="115"/>
        <v>-354826.95</v>
      </c>
      <c r="AHJ155" s="294">
        <f t="shared" si="115"/>
        <v>-1522077.27</v>
      </c>
      <c r="AHK155" s="294">
        <f t="shared" si="115"/>
        <v>-326632.99</v>
      </c>
      <c r="AHL155" s="294">
        <f t="shared" si="115"/>
        <v>0</v>
      </c>
      <c r="AHM155" s="294">
        <f t="shared" si="115"/>
        <v>-25772</v>
      </c>
      <c r="AHN155" s="294">
        <f t="shared" si="115"/>
        <v>-11980.86</v>
      </c>
      <c r="AHO155" s="294">
        <f t="shared" si="115"/>
        <v>0</v>
      </c>
      <c r="AHP155" s="294">
        <f t="shared" si="115"/>
        <v>-1671628.83</v>
      </c>
      <c r="AHQ155" s="294">
        <f t="shared" ref="AHQ155:AHR155" si="116">SUMIF($A$60:$A$148,$A$121,AHQ$60:AHQ$148)</f>
        <v>-68798.05</v>
      </c>
      <c r="AHR155" s="294">
        <f t="shared" si="116"/>
        <v>-55341</v>
      </c>
    </row>
    <row r="156" spans="1:907" ht="23.4" customHeight="1" x14ac:dyDescent="0.9">
      <c r="B156" s="270" t="s">
        <v>6279</v>
      </c>
      <c r="C156" s="416" t="s">
        <v>6271</v>
      </c>
      <c r="D156" s="294">
        <f>SUMIF($A$60:$A$148,$A$137,D$60:D$148)</f>
        <v>-12651971.890000001</v>
      </c>
      <c r="E156" s="294">
        <f t="shared" ref="E156:BP156" si="117">SUMIF($A$60:$A$148,$A$137,E$60:E$148)</f>
        <v>0</v>
      </c>
      <c r="F156" s="294">
        <f t="shared" si="117"/>
        <v>0</v>
      </c>
      <c r="G156" s="294">
        <f t="shared" si="117"/>
        <v>0</v>
      </c>
      <c r="H156" s="294">
        <f t="shared" si="117"/>
        <v>0</v>
      </c>
      <c r="I156" s="294">
        <f t="shared" si="117"/>
        <v>0</v>
      </c>
      <c r="J156" s="294">
        <f t="shared" si="117"/>
        <v>0</v>
      </c>
      <c r="K156" s="294">
        <f t="shared" si="117"/>
        <v>0</v>
      </c>
      <c r="L156" s="294">
        <f t="shared" si="117"/>
        <v>0</v>
      </c>
      <c r="M156" s="294">
        <f t="shared" si="117"/>
        <v>0</v>
      </c>
      <c r="N156" s="294">
        <f t="shared" si="117"/>
        <v>0</v>
      </c>
      <c r="O156" s="294">
        <f t="shared" si="117"/>
        <v>0</v>
      </c>
      <c r="P156" s="294">
        <f t="shared" si="117"/>
        <v>0</v>
      </c>
      <c r="Q156" s="294">
        <f t="shared" si="117"/>
        <v>0</v>
      </c>
      <c r="R156" s="294">
        <f t="shared" si="117"/>
        <v>0</v>
      </c>
      <c r="S156" s="294">
        <f t="shared" si="117"/>
        <v>0</v>
      </c>
      <c r="T156" s="294">
        <f t="shared" si="117"/>
        <v>0</v>
      </c>
      <c r="U156" s="294">
        <f t="shared" si="117"/>
        <v>0</v>
      </c>
      <c r="V156" s="294">
        <f t="shared" si="117"/>
        <v>-39645374.039999999</v>
      </c>
      <c r="W156" s="294">
        <f t="shared" si="117"/>
        <v>0</v>
      </c>
      <c r="X156" s="294">
        <f t="shared" si="117"/>
        <v>0</v>
      </c>
      <c r="Y156" s="294">
        <f t="shared" si="117"/>
        <v>0</v>
      </c>
      <c r="Z156" s="294">
        <f t="shared" si="117"/>
        <v>0</v>
      </c>
      <c r="AA156" s="294">
        <f t="shared" si="117"/>
        <v>0</v>
      </c>
      <c r="AB156" s="294">
        <f t="shared" si="117"/>
        <v>0</v>
      </c>
      <c r="AC156" s="294">
        <f t="shared" si="117"/>
        <v>0</v>
      </c>
      <c r="AD156" s="294">
        <f t="shared" si="117"/>
        <v>0</v>
      </c>
      <c r="AE156" s="294">
        <f t="shared" si="117"/>
        <v>0</v>
      </c>
      <c r="AF156" s="294">
        <f t="shared" si="117"/>
        <v>-13211336.25</v>
      </c>
      <c r="AG156" s="294">
        <f t="shared" si="117"/>
        <v>0</v>
      </c>
      <c r="AH156" s="294">
        <f t="shared" si="117"/>
        <v>0</v>
      </c>
      <c r="AI156" s="294">
        <f t="shared" si="117"/>
        <v>0</v>
      </c>
      <c r="AJ156" s="294">
        <f t="shared" si="117"/>
        <v>0</v>
      </c>
      <c r="AK156" s="294">
        <f t="shared" si="117"/>
        <v>0</v>
      </c>
      <c r="AL156" s="294">
        <f t="shared" si="117"/>
        <v>0</v>
      </c>
      <c r="AM156" s="294">
        <f t="shared" si="117"/>
        <v>0</v>
      </c>
      <c r="AN156" s="294">
        <f t="shared" si="117"/>
        <v>0</v>
      </c>
      <c r="AO156" s="294">
        <f t="shared" si="117"/>
        <v>0</v>
      </c>
      <c r="AP156" s="294">
        <f t="shared" si="117"/>
        <v>0</v>
      </c>
      <c r="AQ156" s="294">
        <f t="shared" si="117"/>
        <v>0</v>
      </c>
      <c r="AR156" s="294">
        <f t="shared" si="117"/>
        <v>0</v>
      </c>
      <c r="AS156" s="294">
        <f t="shared" si="117"/>
        <v>0</v>
      </c>
      <c r="AT156" s="294">
        <f t="shared" si="117"/>
        <v>-6836507.8099999996</v>
      </c>
      <c r="AU156" s="294">
        <f t="shared" si="117"/>
        <v>0</v>
      </c>
      <c r="AV156" s="294">
        <f t="shared" si="117"/>
        <v>0</v>
      </c>
      <c r="AW156" s="294">
        <f t="shared" si="117"/>
        <v>0</v>
      </c>
      <c r="AX156" s="294">
        <f t="shared" si="117"/>
        <v>0</v>
      </c>
      <c r="AY156" s="294">
        <f t="shared" si="117"/>
        <v>0</v>
      </c>
      <c r="AZ156" s="294">
        <f t="shared" si="117"/>
        <v>0</v>
      </c>
      <c r="BA156" s="294">
        <f t="shared" si="117"/>
        <v>0</v>
      </c>
      <c r="BB156" s="294">
        <f t="shared" si="117"/>
        <v>0</v>
      </c>
      <c r="BC156" s="294">
        <f t="shared" si="117"/>
        <v>0</v>
      </c>
      <c r="BD156" s="294">
        <f t="shared" si="117"/>
        <v>0</v>
      </c>
      <c r="BE156" s="294">
        <f t="shared" si="117"/>
        <v>0</v>
      </c>
      <c r="BF156" s="294">
        <f t="shared" si="117"/>
        <v>0</v>
      </c>
      <c r="BG156" s="294">
        <f t="shared" si="117"/>
        <v>0</v>
      </c>
      <c r="BH156" s="294">
        <f t="shared" si="117"/>
        <v>0</v>
      </c>
      <c r="BI156" s="294">
        <f t="shared" si="117"/>
        <v>-5508074.9000000004</v>
      </c>
      <c r="BJ156" s="294">
        <f t="shared" si="117"/>
        <v>-7890679.1600000001</v>
      </c>
      <c r="BK156" s="294">
        <f t="shared" si="117"/>
        <v>0</v>
      </c>
      <c r="BL156" s="294">
        <f t="shared" si="117"/>
        <v>0</v>
      </c>
      <c r="BM156" s="294">
        <f t="shared" si="117"/>
        <v>0</v>
      </c>
      <c r="BN156" s="294">
        <f t="shared" si="117"/>
        <v>0</v>
      </c>
      <c r="BO156" s="294">
        <f t="shared" si="117"/>
        <v>0</v>
      </c>
      <c r="BP156" s="294">
        <f t="shared" si="117"/>
        <v>0</v>
      </c>
      <c r="BQ156" s="294">
        <f t="shared" ref="BQ156:EB156" si="118">SUMIF($A$60:$A$148,$A$137,BQ$60:BQ$148)</f>
        <v>0</v>
      </c>
      <c r="BR156" s="294">
        <f t="shared" si="118"/>
        <v>-8323585.4000000004</v>
      </c>
      <c r="BS156" s="294">
        <f t="shared" si="118"/>
        <v>0</v>
      </c>
      <c r="BT156" s="294">
        <f t="shared" si="118"/>
        <v>0</v>
      </c>
      <c r="BU156" s="294">
        <f t="shared" si="118"/>
        <v>0</v>
      </c>
      <c r="BV156" s="294">
        <f t="shared" si="118"/>
        <v>0</v>
      </c>
      <c r="BW156" s="294">
        <f t="shared" si="118"/>
        <v>0</v>
      </c>
      <c r="BX156" s="294">
        <f t="shared" si="118"/>
        <v>0</v>
      </c>
      <c r="BY156" s="294">
        <f t="shared" si="118"/>
        <v>0</v>
      </c>
      <c r="BZ156" s="294">
        <f t="shared" si="118"/>
        <v>-10334268.75</v>
      </c>
      <c r="CA156" s="294">
        <f t="shared" si="118"/>
        <v>0</v>
      </c>
      <c r="CB156" s="294">
        <f t="shared" si="118"/>
        <v>0</v>
      </c>
      <c r="CC156" s="294">
        <f t="shared" si="118"/>
        <v>0</v>
      </c>
      <c r="CD156" s="294">
        <f t="shared" si="118"/>
        <v>0</v>
      </c>
      <c r="CE156" s="294">
        <f t="shared" si="118"/>
        <v>0</v>
      </c>
      <c r="CF156" s="294">
        <f t="shared" si="118"/>
        <v>0</v>
      </c>
      <c r="CG156" s="294">
        <f t="shared" si="118"/>
        <v>-16482605.359999999</v>
      </c>
      <c r="CH156" s="294">
        <f t="shared" si="118"/>
        <v>0</v>
      </c>
      <c r="CI156" s="294">
        <f t="shared" si="118"/>
        <v>0</v>
      </c>
      <c r="CJ156" s="294">
        <f t="shared" si="118"/>
        <v>0</v>
      </c>
      <c r="CK156" s="294">
        <f t="shared" si="118"/>
        <v>0</v>
      </c>
      <c r="CL156" s="294">
        <f t="shared" si="118"/>
        <v>0</v>
      </c>
      <c r="CM156" s="294">
        <f t="shared" si="118"/>
        <v>0</v>
      </c>
      <c r="CN156" s="294">
        <f t="shared" si="118"/>
        <v>0</v>
      </c>
      <c r="CO156" s="294">
        <f t="shared" si="118"/>
        <v>0</v>
      </c>
      <c r="CP156" s="294">
        <f t="shared" si="118"/>
        <v>0</v>
      </c>
      <c r="CQ156" s="294">
        <f t="shared" si="118"/>
        <v>0</v>
      </c>
      <c r="CR156" s="294">
        <f t="shared" si="118"/>
        <v>0</v>
      </c>
      <c r="CS156" s="294">
        <f t="shared" si="118"/>
        <v>0</v>
      </c>
      <c r="CT156" s="294">
        <f t="shared" si="118"/>
        <v>-29949929.850000001</v>
      </c>
      <c r="CU156" s="294">
        <f t="shared" si="118"/>
        <v>0</v>
      </c>
      <c r="CV156" s="294">
        <f t="shared" si="118"/>
        <v>0</v>
      </c>
      <c r="CW156" s="294">
        <f t="shared" si="118"/>
        <v>0</v>
      </c>
      <c r="CX156" s="294">
        <f t="shared" si="118"/>
        <v>0</v>
      </c>
      <c r="CY156" s="294">
        <f t="shared" si="118"/>
        <v>0</v>
      </c>
      <c r="CZ156" s="294">
        <f t="shared" si="118"/>
        <v>0</v>
      </c>
      <c r="DA156" s="294">
        <f t="shared" si="118"/>
        <v>0</v>
      </c>
      <c r="DB156" s="294">
        <f t="shared" si="118"/>
        <v>-14250833.16</v>
      </c>
      <c r="DC156" s="294">
        <f t="shared" si="118"/>
        <v>-16369655.869999999</v>
      </c>
      <c r="DD156" s="294">
        <f t="shared" si="118"/>
        <v>0</v>
      </c>
      <c r="DE156" s="294">
        <f t="shared" si="118"/>
        <v>0</v>
      </c>
      <c r="DF156" s="294">
        <f t="shared" si="118"/>
        <v>0</v>
      </c>
      <c r="DG156" s="294">
        <f t="shared" si="118"/>
        <v>0</v>
      </c>
      <c r="DH156" s="294">
        <f t="shared" si="118"/>
        <v>0</v>
      </c>
      <c r="DI156" s="294">
        <f t="shared" si="118"/>
        <v>0</v>
      </c>
      <c r="DJ156" s="294">
        <f t="shared" si="118"/>
        <v>0</v>
      </c>
      <c r="DK156" s="294">
        <f t="shared" si="118"/>
        <v>-36564103.149999999</v>
      </c>
      <c r="DL156" s="294">
        <f t="shared" si="118"/>
        <v>0</v>
      </c>
      <c r="DM156" s="294">
        <f t="shared" si="118"/>
        <v>0</v>
      </c>
      <c r="DN156" s="294">
        <f t="shared" si="118"/>
        <v>0</v>
      </c>
      <c r="DO156" s="294">
        <f t="shared" si="118"/>
        <v>0</v>
      </c>
      <c r="DP156" s="294">
        <f t="shared" si="118"/>
        <v>0</v>
      </c>
      <c r="DQ156" s="294">
        <f t="shared" si="118"/>
        <v>0</v>
      </c>
      <c r="DR156" s="294">
        <f t="shared" si="118"/>
        <v>0</v>
      </c>
      <c r="DS156" s="294">
        <f t="shared" si="118"/>
        <v>0</v>
      </c>
      <c r="DT156" s="294">
        <f t="shared" si="118"/>
        <v>-22413353.140000001</v>
      </c>
      <c r="DU156" s="294">
        <f t="shared" si="118"/>
        <v>0</v>
      </c>
      <c r="DV156" s="294">
        <f t="shared" si="118"/>
        <v>0</v>
      </c>
      <c r="DW156" s="294">
        <f t="shared" si="118"/>
        <v>0</v>
      </c>
      <c r="DX156" s="294">
        <f t="shared" si="118"/>
        <v>0</v>
      </c>
      <c r="DY156" s="294">
        <f t="shared" si="118"/>
        <v>0</v>
      </c>
      <c r="DZ156" s="294">
        <f t="shared" si="118"/>
        <v>0</v>
      </c>
      <c r="EA156" s="294">
        <f t="shared" si="118"/>
        <v>0</v>
      </c>
      <c r="EB156" s="294">
        <f t="shared" si="118"/>
        <v>0</v>
      </c>
      <c r="EC156" s="294">
        <f t="shared" ref="EC156:GN156" si="119">SUMIF($A$60:$A$148,$A$137,EC$60:EC$148)</f>
        <v>0</v>
      </c>
      <c r="ED156" s="294">
        <f t="shared" si="119"/>
        <v>0</v>
      </c>
      <c r="EE156" s="294">
        <f t="shared" si="119"/>
        <v>-4353854.05</v>
      </c>
      <c r="EF156" s="294">
        <f t="shared" si="119"/>
        <v>-5022231.53</v>
      </c>
      <c r="EG156" s="294">
        <f t="shared" si="119"/>
        <v>0</v>
      </c>
      <c r="EH156" s="294">
        <f t="shared" si="119"/>
        <v>0</v>
      </c>
      <c r="EI156" s="294">
        <f t="shared" si="119"/>
        <v>0</v>
      </c>
      <c r="EJ156" s="294">
        <f t="shared" si="119"/>
        <v>0</v>
      </c>
      <c r="EK156" s="294">
        <f t="shared" si="119"/>
        <v>0</v>
      </c>
      <c r="EL156" s="294">
        <f t="shared" si="119"/>
        <v>0</v>
      </c>
      <c r="EM156" s="294">
        <f t="shared" si="119"/>
        <v>0</v>
      </c>
      <c r="EN156" s="294">
        <f t="shared" si="119"/>
        <v>-23327585.449999999</v>
      </c>
      <c r="EO156" s="294">
        <f t="shared" si="119"/>
        <v>0</v>
      </c>
      <c r="EP156" s="294">
        <f t="shared" si="119"/>
        <v>0</v>
      </c>
      <c r="EQ156" s="294">
        <f t="shared" si="119"/>
        <v>0</v>
      </c>
      <c r="ER156" s="294">
        <f t="shared" si="119"/>
        <v>0</v>
      </c>
      <c r="ES156" s="294">
        <f t="shared" si="119"/>
        <v>0</v>
      </c>
      <c r="ET156" s="294">
        <f t="shared" si="119"/>
        <v>0</v>
      </c>
      <c r="EU156" s="294">
        <f t="shared" si="119"/>
        <v>0</v>
      </c>
      <c r="EV156" s="294">
        <f t="shared" si="119"/>
        <v>0</v>
      </c>
      <c r="EW156" s="294">
        <f t="shared" si="119"/>
        <v>0</v>
      </c>
      <c r="EX156" s="294">
        <f t="shared" si="119"/>
        <v>0</v>
      </c>
      <c r="EY156" s="294">
        <f t="shared" si="119"/>
        <v>0</v>
      </c>
      <c r="EZ156" s="294">
        <f t="shared" si="119"/>
        <v>0</v>
      </c>
      <c r="FA156" s="294">
        <f t="shared" si="119"/>
        <v>0</v>
      </c>
      <c r="FB156" s="294">
        <f t="shared" si="119"/>
        <v>0</v>
      </c>
      <c r="FC156" s="294">
        <f t="shared" si="119"/>
        <v>0</v>
      </c>
      <c r="FD156" s="294">
        <f t="shared" si="119"/>
        <v>0</v>
      </c>
      <c r="FE156" s="294">
        <f t="shared" si="119"/>
        <v>0</v>
      </c>
      <c r="FF156" s="294">
        <f t="shared" si="119"/>
        <v>0</v>
      </c>
      <c r="FG156" s="294">
        <f t="shared" si="119"/>
        <v>0</v>
      </c>
      <c r="FH156" s="294">
        <f t="shared" si="119"/>
        <v>0</v>
      </c>
      <c r="FI156" s="294">
        <f t="shared" si="119"/>
        <v>-7256721.1299999999</v>
      </c>
      <c r="FJ156" s="294">
        <f t="shared" si="119"/>
        <v>0</v>
      </c>
      <c r="FK156" s="294">
        <f t="shared" si="119"/>
        <v>0</v>
      </c>
      <c r="FL156" s="294">
        <f t="shared" si="119"/>
        <v>0</v>
      </c>
      <c r="FM156" s="294">
        <f t="shared" si="119"/>
        <v>0</v>
      </c>
      <c r="FN156" s="294">
        <f t="shared" si="119"/>
        <v>0</v>
      </c>
      <c r="FO156" s="294">
        <f t="shared" si="119"/>
        <v>0</v>
      </c>
      <c r="FP156" s="294">
        <f t="shared" si="119"/>
        <v>0</v>
      </c>
      <c r="FQ156" s="294">
        <f t="shared" si="119"/>
        <v>-51671899.140000001</v>
      </c>
      <c r="FR156" s="294">
        <f t="shared" si="119"/>
        <v>0</v>
      </c>
      <c r="FS156" s="294">
        <f t="shared" si="119"/>
        <v>0</v>
      </c>
      <c r="FT156" s="294">
        <f t="shared" si="119"/>
        <v>0</v>
      </c>
      <c r="FU156" s="294">
        <f t="shared" si="119"/>
        <v>0</v>
      </c>
      <c r="FV156" s="294">
        <f t="shared" si="119"/>
        <v>0</v>
      </c>
      <c r="FW156" s="294">
        <f t="shared" si="119"/>
        <v>0</v>
      </c>
      <c r="FX156" s="294">
        <f t="shared" si="119"/>
        <v>0</v>
      </c>
      <c r="FY156" s="294">
        <f t="shared" si="119"/>
        <v>0</v>
      </c>
      <c r="FZ156" s="294">
        <f t="shared" si="119"/>
        <v>0</v>
      </c>
      <c r="GA156" s="294">
        <f t="shared" si="119"/>
        <v>0</v>
      </c>
      <c r="GB156" s="294">
        <f t="shared" si="119"/>
        <v>0</v>
      </c>
      <c r="GC156" s="294">
        <f t="shared" si="119"/>
        <v>0</v>
      </c>
      <c r="GD156" s="294">
        <f t="shared" si="119"/>
        <v>0</v>
      </c>
      <c r="GE156" s="294">
        <f t="shared" si="119"/>
        <v>-2566214.83</v>
      </c>
      <c r="GF156" s="294">
        <f t="shared" si="119"/>
        <v>0</v>
      </c>
      <c r="GG156" s="294">
        <f t="shared" si="119"/>
        <v>0</v>
      </c>
      <c r="GH156" s="294">
        <f t="shared" si="119"/>
        <v>0</v>
      </c>
      <c r="GI156" s="294">
        <f t="shared" si="119"/>
        <v>0</v>
      </c>
      <c r="GJ156" s="294">
        <f t="shared" si="119"/>
        <v>0</v>
      </c>
      <c r="GK156" s="294">
        <f t="shared" si="119"/>
        <v>0</v>
      </c>
      <c r="GL156" s="294">
        <f t="shared" si="119"/>
        <v>0</v>
      </c>
      <c r="GM156" s="294">
        <f t="shared" si="119"/>
        <v>0</v>
      </c>
      <c r="GN156" s="294">
        <f t="shared" si="119"/>
        <v>0</v>
      </c>
      <c r="GO156" s="294">
        <f t="shared" ref="GO156:IZ156" si="120">SUMIF($A$60:$A$148,$A$137,GO$60:GO$148)</f>
        <v>0</v>
      </c>
      <c r="GP156" s="294">
        <f t="shared" si="120"/>
        <v>0</v>
      </c>
      <c r="GQ156" s="294">
        <f t="shared" si="120"/>
        <v>-19147864.27</v>
      </c>
      <c r="GR156" s="294">
        <f t="shared" si="120"/>
        <v>0</v>
      </c>
      <c r="GS156" s="294">
        <f t="shared" si="120"/>
        <v>0</v>
      </c>
      <c r="GT156" s="294">
        <f t="shared" si="120"/>
        <v>0</v>
      </c>
      <c r="GU156" s="294">
        <f t="shared" si="120"/>
        <v>0</v>
      </c>
      <c r="GV156" s="294">
        <f t="shared" si="120"/>
        <v>0</v>
      </c>
      <c r="GW156" s="294">
        <f t="shared" si="120"/>
        <v>0</v>
      </c>
      <c r="GX156" s="294">
        <f t="shared" si="120"/>
        <v>0</v>
      </c>
      <c r="GY156" s="294">
        <f t="shared" si="120"/>
        <v>-7307919.9900000002</v>
      </c>
      <c r="GZ156" s="294">
        <f t="shared" si="120"/>
        <v>0</v>
      </c>
      <c r="HA156" s="294">
        <f t="shared" si="120"/>
        <v>0</v>
      </c>
      <c r="HB156" s="294">
        <f t="shared" si="120"/>
        <v>0</v>
      </c>
      <c r="HC156" s="294">
        <f t="shared" si="120"/>
        <v>-44983691.200000003</v>
      </c>
      <c r="HD156" s="294">
        <f t="shared" si="120"/>
        <v>0</v>
      </c>
      <c r="HE156" s="294">
        <f t="shared" si="120"/>
        <v>0</v>
      </c>
      <c r="HF156" s="294">
        <f t="shared" si="120"/>
        <v>0</v>
      </c>
      <c r="HG156" s="294">
        <f t="shared" si="120"/>
        <v>0</v>
      </c>
      <c r="HH156" s="294">
        <f t="shared" si="120"/>
        <v>0</v>
      </c>
      <c r="HI156" s="294">
        <f t="shared" si="120"/>
        <v>0</v>
      </c>
      <c r="HJ156" s="294">
        <f t="shared" si="120"/>
        <v>-49725029.270000003</v>
      </c>
      <c r="HK156" s="294">
        <f t="shared" si="120"/>
        <v>0</v>
      </c>
      <c r="HL156" s="294">
        <f t="shared" si="120"/>
        <v>0</v>
      </c>
      <c r="HM156" s="294">
        <f t="shared" si="120"/>
        <v>0</v>
      </c>
      <c r="HN156" s="294">
        <f t="shared" si="120"/>
        <v>0</v>
      </c>
      <c r="HO156" s="294">
        <f t="shared" si="120"/>
        <v>0</v>
      </c>
      <c r="HP156" s="294">
        <f t="shared" si="120"/>
        <v>0</v>
      </c>
      <c r="HQ156" s="294">
        <f t="shared" si="120"/>
        <v>0</v>
      </c>
      <c r="HR156" s="294">
        <f t="shared" si="120"/>
        <v>-45266234.700000003</v>
      </c>
      <c r="HS156" s="294">
        <f t="shared" si="120"/>
        <v>-7124768.0800000001</v>
      </c>
      <c r="HT156" s="294">
        <f t="shared" si="120"/>
        <v>0</v>
      </c>
      <c r="HU156" s="294">
        <f t="shared" si="120"/>
        <v>0</v>
      </c>
      <c r="HV156" s="294">
        <f t="shared" si="120"/>
        <v>0</v>
      </c>
      <c r="HW156" s="294">
        <f t="shared" si="120"/>
        <v>0</v>
      </c>
      <c r="HX156" s="294">
        <f t="shared" si="120"/>
        <v>0</v>
      </c>
      <c r="HY156" s="294">
        <f t="shared" si="120"/>
        <v>0</v>
      </c>
      <c r="HZ156" s="294">
        <f t="shared" si="120"/>
        <v>0</v>
      </c>
      <c r="IA156" s="294">
        <f t="shared" si="120"/>
        <v>0</v>
      </c>
      <c r="IB156" s="294">
        <f t="shared" si="120"/>
        <v>0</v>
      </c>
      <c r="IC156" s="294">
        <f t="shared" si="120"/>
        <v>0</v>
      </c>
      <c r="ID156" s="294">
        <f t="shared" si="120"/>
        <v>0</v>
      </c>
      <c r="IE156" s="294">
        <f t="shared" si="120"/>
        <v>0</v>
      </c>
      <c r="IF156" s="294">
        <f t="shared" si="120"/>
        <v>0</v>
      </c>
      <c r="IG156" s="294">
        <f t="shared" si="120"/>
        <v>0</v>
      </c>
      <c r="IH156" s="294">
        <f t="shared" si="120"/>
        <v>-45610069.229999997</v>
      </c>
      <c r="II156" s="294">
        <f t="shared" si="120"/>
        <v>-21459280.73</v>
      </c>
      <c r="IJ156" s="294">
        <f t="shared" si="120"/>
        <v>0</v>
      </c>
      <c r="IK156" s="294">
        <f t="shared" si="120"/>
        <v>0</v>
      </c>
      <c r="IL156" s="294">
        <f t="shared" si="120"/>
        <v>0</v>
      </c>
      <c r="IM156" s="294">
        <f t="shared" si="120"/>
        <v>0</v>
      </c>
      <c r="IN156" s="294">
        <f t="shared" si="120"/>
        <v>0</v>
      </c>
      <c r="IO156" s="294">
        <f t="shared" si="120"/>
        <v>0</v>
      </c>
      <c r="IP156" s="294">
        <f t="shared" si="120"/>
        <v>0</v>
      </c>
      <c r="IQ156" s="294">
        <f t="shared" si="120"/>
        <v>0</v>
      </c>
      <c r="IR156" s="294">
        <f t="shared" si="120"/>
        <v>0</v>
      </c>
      <c r="IS156" s="294">
        <f t="shared" si="120"/>
        <v>-34807237.539999999</v>
      </c>
      <c r="IT156" s="294">
        <f t="shared" si="120"/>
        <v>-123006967.54000001</v>
      </c>
      <c r="IU156" s="294">
        <f t="shared" si="120"/>
        <v>0</v>
      </c>
      <c r="IV156" s="294">
        <f t="shared" si="120"/>
        <v>0</v>
      </c>
      <c r="IW156" s="294">
        <f t="shared" si="120"/>
        <v>0</v>
      </c>
      <c r="IX156" s="294">
        <f t="shared" si="120"/>
        <v>0</v>
      </c>
      <c r="IY156" s="294">
        <f t="shared" si="120"/>
        <v>0</v>
      </c>
      <c r="IZ156" s="294">
        <f t="shared" si="120"/>
        <v>0</v>
      </c>
      <c r="JA156" s="294">
        <f t="shared" ref="JA156:LL156" si="121">SUMIF($A$60:$A$148,$A$137,JA$60:JA$148)</f>
        <v>0</v>
      </c>
      <c r="JB156" s="294">
        <f t="shared" si="121"/>
        <v>0</v>
      </c>
      <c r="JC156" s="294">
        <f t="shared" si="121"/>
        <v>0</v>
      </c>
      <c r="JD156" s="294">
        <f t="shared" si="121"/>
        <v>0</v>
      </c>
      <c r="JE156" s="294">
        <f t="shared" si="121"/>
        <v>-11230804.48</v>
      </c>
      <c r="JF156" s="294">
        <f t="shared" si="121"/>
        <v>-373724.26</v>
      </c>
      <c r="JG156" s="294">
        <f t="shared" si="121"/>
        <v>0</v>
      </c>
      <c r="JH156" s="294">
        <f t="shared" si="121"/>
        <v>0</v>
      </c>
      <c r="JI156" s="294">
        <f t="shared" si="121"/>
        <v>0</v>
      </c>
      <c r="JJ156" s="294">
        <f t="shared" si="121"/>
        <v>0</v>
      </c>
      <c r="JK156" s="294">
        <f t="shared" si="121"/>
        <v>-27727278.739999998</v>
      </c>
      <c r="JL156" s="294">
        <f t="shared" si="121"/>
        <v>0</v>
      </c>
      <c r="JM156" s="294">
        <f t="shared" si="121"/>
        <v>0</v>
      </c>
      <c r="JN156" s="294">
        <f t="shared" si="121"/>
        <v>0</v>
      </c>
      <c r="JO156" s="294">
        <f t="shared" si="121"/>
        <v>0</v>
      </c>
      <c r="JP156" s="294">
        <f t="shared" si="121"/>
        <v>0</v>
      </c>
      <c r="JQ156" s="294">
        <f t="shared" si="121"/>
        <v>0</v>
      </c>
      <c r="JR156" s="294">
        <f t="shared" si="121"/>
        <v>-51244153.960000001</v>
      </c>
      <c r="JS156" s="294">
        <f t="shared" si="121"/>
        <v>-43144470.57</v>
      </c>
      <c r="JT156" s="294">
        <f t="shared" si="121"/>
        <v>0</v>
      </c>
      <c r="JU156" s="294">
        <f t="shared" si="121"/>
        <v>0</v>
      </c>
      <c r="JV156" s="294">
        <f t="shared" si="121"/>
        <v>0</v>
      </c>
      <c r="JW156" s="294">
        <f t="shared" si="121"/>
        <v>0</v>
      </c>
      <c r="JX156" s="294">
        <f t="shared" si="121"/>
        <v>0</v>
      </c>
      <c r="JY156" s="294">
        <f t="shared" si="121"/>
        <v>0</v>
      </c>
      <c r="JZ156" s="294">
        <f t="shared" si="121"/>
        <v>0</v>
      </c>
      <c r="KA156" s="294">
        <f t="shared" si="121"/>
        <v>0</v>
      </c>
      <c r="KB156" s="294">
        <f t="shared" si="121"/>
        <v>0</v>
      </c>
      <c r="KC156" s="294">
        <f t="shared" si="121"/>
        <v>0</v>
      </c>
      <c r="KD156" s="294">
        <f t="shared" si="121"/>
        <v>0</v>
      </c>
      <c r="KE156" s="294">
        <f t="shared" si="121"/>
        <v>0</v>
      </c>
      <c r="KF156" s="294">
        <f t="shared" si="121"/>
        <v>0</v>
      </c>
      <c r="KG156" s="294">
        <f t="shared" si="121"/>
        <v>0</v>
      </c>
      <c r="KH156" s="294">
        <f t="shared" si="121"/>
        <v>-124664380.01000001</v>
      </c>
      <c r="KI156" s="294">
        <f t="shared" si="121"/>
        <v>0</v>
      </c>
      <c r="KJ156" s="294">
        <f t="shared" si="121"/>
        <v>0</v>
      </c>
      <c r="KK156" s="294">
        <f t="shared" si="121"/>
        <v>0</v>
      </c>
      <c r="KL156" s="294">
        <f t="shared" si="121"/>
        <v>0</v>
      </c>
      <c r="KM156" s="294">
        <f t="shared" si="121"/>
        <v>0</v>
      </c>
      <c r="KN156" s="294">
        <f t="shared" si="121"/>
        <v>0</v>
      </c>
      <c r="KO156" s="294">
        <f t="shared" si="121"/>
        <v>0</v>
      </c>
      <c r="KP156" s="294">
        <f t="shared" si="121"/>
        <v>0</v>
      </c>
      <c r="KQ156" s="294">
        <f t="shared" si="121"/>
        <v>-4529777.0199999996</v>
      </c>
      <c r="KR156" s="294">
        <f t="shared" si="121"/>
        <v>0</v>
      </c>
      <c r="KS156" s="294">
        <f t="shared" si="121"/>
        <v>0</v>
      </c>
      <c r="KT156" s="294">
        <f t="shared" si="121"/>
        <v>-2356113.92</v>
      </c>
      <c r="KU156" s="294">
        <f t="shared" si="121"/>
        <v>0</v>
      </c>
      <c r="KV156" s="294">
        <f t="shared" si="121"/>
        <v>0</v>
      </c>
      <c r="KW156" s="294">
        <f t="shared" si="121"/>
        <v>-7845757.2999999998</v>
      </c>
      <c r="KX156" s="294">
        <f t="shared" si="121"/>
        <v>0</v>
      </c>
      <c r="KY156" s="294">
        <f t="shared" si="121"/>
        <v>-29520990.879999999</v>
      </c>
      <c r="KZ156" s="294">
        <f t="shared" si="121"/>
        <v>0</v>
      </c>
      <c r="LA156" s="294">
        <f t="shared" si="121"/>
        <v>0</v>
      </c>
      <c r="LB156" s="294">
        <f t="shared" si="121"/>
        <v>0</v>
      </c>
      <c r="LC156" s="294">
        <f t="shared" si="121"/>
        <v>0</v>
      </c>
      <c r="LD156" s="294">
        <f t="shared" si="121"/>
        <v>0</v>
      </c>
      <c r="LE156" s="294">
        <f t="shared" si="121"/>
        <v>0</v>
      </c>
      <c r="LF156" s="294">
        <f t="shared" si="121"/>
        <v>0</v>
      </c>
      <c r="LG156" s="294">
        <f t="shared" si="121"/>
        <v>-38353304.369999997</v>
      </c>
      <c r="LH156" s="294">
        <f t="shared" si="121"/>
        <v>-1812828</v>
      </c>
      <c r="LI156" s="294">
        <f t="shared" si="121"/>
        <v>-7792020.3700000001</v>
      </c>
      <c r="LJ156" s="294">
        <f t="shared" si="121"/>
        <v>-31048149.84</v>
      </c>
      <c r="LK156" s="294">
        <f t="shared" si="121"/>
        <v>0</v>
      </c>
      <c r="LL156" s="294">
        <f t="shared" si="121"/>
        <v>0</v>
      </c>
      <c r="LM156" s="294">
        <f t="shared" ref="LM156:NX156" si="122">SUMIF($A$60:$A$148,$A$137,LM$60:LM$148)</f>
        <v>0</v>
      </c>
      <c r="LN156" s="294">
        <f t="shared" si="122"/>
        <v>0</v>
      </c>
      <c r="LO156" s="294">
        <f t="shared" si="122"/>
        <v>0</v>
      </c>
      <c r="LP156" s="294">
        <f t="shared" si="122"/>
        <v>0</v>
      </c>
      <c r="LQ156" s="294">
        <f t="shared" si="122"/>
        <v>0</v>
      </c>
      <c r="LR156" s="294">
        <f t="shared" si="122"/>
        <v>-9240990.4900000002</v>
      </c>
      <c r="LS156" s="294">
        <f t="shared" si="122"/>
        <v>0</v>
      </c>
      <c r="LT156" s="294">
        <f t="shared" si="122"/>
        <v>0</v>
      </c>
      <c r="LU156" s="294">
        <f t="shared" si="122"/>
        <v>-40379552.549999997</v>
      </c>
      <c r="LV156" s="294">
        <f t="shared" si="122"/>
        <v>-7572215.5199999996</v>
      </c>
      <c r="LW156" s="294">
        <f t="shared" si="122"/>
        <v>-35141318.799999997</v>
      </c>
      <c r="LX156" s="294">
        <f t="shared" si="122"/>
        <v>-108693.07</v>
      </c>
      <c r="LY156" s="294">
        <f t="shared" si="122"/>
        <v>0</v>
      </c>
      <c r="LZ156" s="294">
        <f t="shared" si="122"/>
        <v>0</v>
      </c>
      <c r="MA156" s="294">
        <f t="shared" si="122"/>
        <v>0</v>
      </c>
      <c r="MB156" s="294">
        <f t="shared" si="122"/>
        <v>0</v>
      </c>
      <c r="MC156" s="294">
        <f t="shared" si="122"/>
        <v>0</v>
      </c>
      <c r="MD156" s="294">
        <f t="shared" si="122"/>
        <v>0</v>
      </c>
      <c r="ME156" s="294">
        <f t="shared" si="122"/>
        <v>0</v>
      </c>
      <c r="MF156" s="294">
        <f t="shared" si="122"/>
        <v>0</v>
      </c>
      <c r="MG156" s="294">
        <f t="shared" si="122"/>
        <v>-13486188.83</v>
      </c>
      <c r="MH156" s="294">
        <f t="shared" si="122"/>
        <v>0</v>
      </c>
      <c r="MI156" s="294">
        <f t="shared" si="122"/>
        <v>0</v>
      </c>
      <c r="MJ156" s="294">
        <f t="shared" si="122"/>
        <v>0</v>
      </c>
      <c r="MK156" s="294">
        <f t="shared" si="122"/>
        <v>0</v>
      </c>
      <c r="ML156" s="294">
        <f t="shared" si="122"/>
        <v>0</v>
      </c>
      <c r="MM156" s="294">
        <f t="shared" si="122"/>
        <v>0</v>
      </c>
      <c r="MN156" s="294">
        <f t="shared" si="122"/>
        <v>0</v>
      </c>
      <c r="MO156" s="294">
        <f t="shared" si="122"/>
        <v>0</v>
      </c>
      <c r="MP156" s="294">
        <f t="shared" si="122"/>
        <v>0</v>
      </c>
      <c r="MQ156" s="294">
        <f t="shared" si="122"/>
        <v>0</v>
      </c>
      <c r="MR156" s="294">
        <f t="shared" si="122"/>
        <v>0</v>
      </c>
      <c r="MS156" s="294">
        <f t="shared" si="122"/>
        <v>-48065645.840000004</v>
      </c>
      <c r="MT156" s="294">
        <f t="shared" si="122"/>
        <v>0</v>
      </c>
      <c r="MU156" s="294">
        <f t="shared" si="122"/>
        <v>0</v>
      </c>
      <c r="MV156" s="294">
        <f t="shared" si="122"/>
        <v>0</v>
      </c>
      <c r="MW156" s="294">
        <f t="shared" si="122"/>
        <v>0</v>
      </c>
      <c r="MX156" s="294">
        <f t="shared" si="122"/>
        <v>0</v>
      </c>
      <c r="MY156" s="294">
        <f t="shared" si="122"/>
        <v>0</v>
      </c>
      <c r="MZ156" s="294">
        <f t="shared" si="122"/>
        <v>0</v>
      </c>
      <c r="NA156" s="294">
        <f t="shared" si="122"/>
        <v>0</v>
      </c>
      <c r="NB156" s="294">
        <f t="shared" si="122"/>
        <v>0</v>
      </c>
      <c r="NC156" s="294">
        <f t="shared" si="122"/>
        <v>0</v>
      </c>
      <c r="ND156" s="294">
        <f t="shared" si="122"/>
        <v>-225761149.13999999</v>
      </c>
      <c r="NE156" s="294">
        <f t="shared" si="122"/>
        <v>0</v>
      </c>
      <c r="NF156" s="294">
        <f t="shared" si="122"/>
        <v>0</v>
      </c>
      <c r="NG156" s="294">
        <f t="shared" si="122"/>
        <v>0</v>
      </c>
      <c r="NH156" s="294">
        <f t="shared" si="122"/>
        <v>0</v>
      </c>
      <c r="NI156" s="294">
        <f t="shared" si="122"/>
        <v>0</v>
      </c>
      <c r="NJ156" s="294">
        <f t="shared" si="122"/>
        <v>-49137916.240000002</v>
      </c>
      <c r="NK156" s="294">
        <f t="shared" si="122"/>
        <v>-2904866.2</v>
      </c>
      <c r="NL156" s="294">
        <f t="shared" si="122"/>
        <v>0</v>
      </c>
      <c r="NM156" s="294">
        <f t="shared" si="122"/>
        <v>0</v>
      </c>
      <c r="NN156" s="294">
        <f t="shared" si="122"/>
        <v>0</v>
      </c>
      <c r="NO156" s="294">
        <f t="shared" si="122"/>
        <v>0</v>
      </c>
      <c r="NP156" s="294">
        <f t="shared" si="122"/>
        <v>-16040891.789999999</v>
      </c>
      <c r="NQ156" s="294">
        <f t="shared" si="122"/>
        <v>0</v>
      </c>
      <c r="NR156" s="294">
        <f t="shared" si="122"/>
        <v>0</v>
      </c>
      <c r="NS156" s="294">
        <f t="shared" si="122"/>
        <v>0</v>
      </c>
      <c r="NT156" s="294">
        <f t="shared" si="122"/>
        <v>0</v>
      </c>
      <c r="NU156" s="294">
        <f t="shared" si="122"/>
        <v>0</v>
      </c>
      <c r="NV156" s="294">
        <f t="shared" si="122"/>
        <v>0</v>
      </c>
      <c r="NW156" s="294">
        <f t="shared" si="122"/>
        <v>-57882820.640000001</v>
      </c>
      <c r="NX156" s="294">
        <f t="shared" si="122"/>
        <v>-14252548.35</v>
      </c>
      <c r="NY156" s="294">
        <f t="shared" ref="NY156:QJ156" si="123">SUMIF($A$60:$A$148,$A$137,NY$60:NY$148)</f>
        <v>0</v>
      </c>
      <c r="NZ156" s="294">
        <f t="shared" si="123"/>
        <v>0</v>
      </c>
      <c r="OA156" s="294">
        <f t="shared" si="123"/>
        <v>0</v>
      </c>
      <c r="OB156" s="294">
        <f t="shared" si="123"/>
        <v>0</v>
      </c>
      <c r="OC156" s="294">
        <f t="shared" si="123"/>
        <v>0</v>
      </c>
      <c r="OD156" s="294">
        <f t="shared" si="123"/>
        <v>-287077533.20999998</v>
      </c>
      <c r="OE156" s="294">
        <f t="shared" si="123"/>
        <v>0</v>
      </c>
      <c r="OF156" s="294">
        <f t="shared" si="123"/>
        <v>0</v>
      </c>
      <c r="OG156" s="294">
        <f t="shared" si="123"/>
        <v>-7328716.6600000001</v>
      </c>
      <c r="OH156" s="294">
        <f t="shared" si="123"/>
        <v>0</v>
      </c>
      <c r="OI156" s="294">
        <f t="shared" si="123"/>
        <v>0</v>
      </c>
      <c r="OJ156" s="294">
        <f t="shared" si="123"/>
        <v>0</v>
      </c>
      <c r="OK156" s="294">
        <f t="shared" si="123"/>
        <v>0</v>
      </c>
      <c r="OL156" s="294">
        <f t="shared" si="123"/>
        <v>0</v>
      </c>
      <c r="OM156" s="294">
        <f t="shared" si="123"/>
        <v>-2106101.67</v>
      </c>
      <c r="ON156" s="294">
        <f t="shared" si="123"/>
        <v>-2084925.48</v>
      </c>
      <c r="OO156" s="294">
        <f t="shared" si="123"/>
        <v>0</v>
      </c>
      <c r="OP156" s="294">
        <f t="shared" si="123"/>
        <v>0</v>
      </c>
      <c r="OQ156" s="294">
        <f t="shared" si="123"/>
        <v>0</v>
      </c>
      <c r="OR156" s="294">
        <f t="shared" si="123"/>
        <v>0</v>
      </c>
      <c r="OS156" s="294">
        <f t="shared" si="123"/>
        <v>-482464.08</v>
      </c>
      <c r="OT156" s="294">
        <f t="shared" si="123"/>
        <v>0</v>
      </c>
      <c r="OU156" s="294">
        <f t="shared" si="123"/>
        <v>0</v>
      </c>
      <c r="OV156" s="294">
        <f t="shared" si="123"/>
        <v>0</v>
      </c>
      <c r="OW156" s="294">
        <f t="shared" si="123"/>
        <v>0</v>
      </c>
      <c r="OX156" s="294">
        <f t="shared" si="123"/>
        <v>0</v>
      </c>
      <c r="OY156" s="294">
        <f t="shared" si="123"/>
        <v>0</v>
      </c>
      <c r="OZ156" s="294">
        <f t="shared" si="123"/>
        <v>0</v>
      </c>
      <c r="PA156" s="294">
        <f t="shared" si="123"/>
        <v>0</v>
      </c>
      <c r="PB156" s="294">
        <f t="shared" si="123"/>
        <v>-25087218.969999999</v>
      </c>
      <c r="PC156" s="294">
        <f t="shared" si="123"/>
        <v>0</v>
      </c>
      <c r="PD156" s="294">
        <f t="shared" si="123"/>
        <v>0</v>
      </c>
      <c r="PE156" s="294">
        <f t="shared" si="123"/>
        <v>0</v>
      </c>
      <c r="PF156" s="294">
        <f t="shared" si="123"/>
        <v>0</v>
      </c>
      <c r="PG156" s="294">
        <f t="shared" si="123"/>
        <v>0</v>
      </c>
      <c r="PH156" s="294">
        <f t="shared" si="123"/>
        <v>0</v>
      </c>
      <c r="PI156" s="294">
        <f t="shared" si="123"/>
        <v>0</v>
      </c>
      <c r="PJ156" s="294">
        <f t="shared" si="123"/>
        <v>0</v>
      </c>
      <c r="PK156" s="294">
        <f t="shared" si="123"/>
        <v>0</v>
      </c>
      <c r="PL156" s="294">
        <f t="shared" si="123"/>
        <v>0</v>
      </c>
      <c r="PM156" s="294">
        <f t="shared" si="123"/>
        <v>0</v>
      </c>
      <c r="PN156" s="294">
        <f t="shared" si="123"/>
        <v>0</v>
      </c>
      <c r="PO156" s="294">
        <f t="shared" si="123"/>
        <v>0</v>
      </c>
      <c r="PP156" s="294">
        <f t="shared" si="123"/>
        <v>0</v>
      </c>
      <c r="PQ156" s="294">
        <f t="shared" si="123"/>
        <v>0</v>
      </c>
      <c r="PR156" s="294">
        <f t="shared" si="123"/>
        <v>0</v>
      </c>
      <c r="PS156" s="294">
        <f t="shared" si="123"/>
        <v>0</v>
      </c>
      <c r="PT156" s="294">
        <f t="shared" si="123"/>
        <v>-146651004.81999999</v>
      </c>
      <c r="PU156" s="294">
        <f t="shared" si="123"/>
        <v>0</v>
      </c>
      <c r="PV156" s="294">
        <f t="shared" si="123"/>
        <v>0</v>
      </c>
      <c r="PW156" s="294">
        <f t="shared" si="123"/>
        <v>0</v>
      </c>
      <c r="PX156" s="294">
        <f t="shared" si="123"/>
        <v>-36602113.390000001</v>
      </c>
      <c r="PY156" s="294">
        <f t="shared" si="123"/>
        <v>0</v>
      </c>
      <c r="PZ156" s="294">
        <f t="shared" si="123"/>
        <v>0</v>
      </c>
      <c r="QA156" s="294">
        <f t="shared" si="123"/>
        <v>0</v>
      </c>
      <c r="QB156" s="294">
        <f t="shared" si="123"/>
        <v>0</v>
      </c>
      <c r="QC156" s="294">
        <f t="shared" si="123"/>
        <v>0</v>
      </c>
      <c r="QD156" s="294">
        <f t="shared" si="123"/>
        <v>0</v>
      </c>
      <c r="QE156" s="294">
        <f t="shared" si="123"/>
        <v>0</v>
      </c>
      <c r="QF156" s="294">
        <f t="shared" si="123"/>
        <v>0</v>
      </c>
      <c r="QG156" s="294">
        <f t="shared" si="123"/>
        <v>0</v>
      </c>
      <c r="QH156" s="294">
        <f t="shared" si="123"/>
        <v>0</v>
      </c>
      <c r="QI156" s="294">
        <f t="shared" si="123"/>
        <v>0</v>
      </c>
      <c r="QJ156" s="294">
        <f t="shared" si="123"/>
        <v>0</v>
      </c>
      <c r="QK156" s="294">
        <f t="shared" ref="QK156:SV156" si="124">SUMIF($A$60:$A$148,$A$137,QK$60:QK$148)</f>
        <v>0</v>
      </c>
      <c r="QL156" s="294">
        <f t="shared" si="124"/>
        <v>0</v>
      </c>
      <c r="QM156" s="294">
        <f t="shared" si="124"/>
        <v>0</v>
      </c>
      <c r="QN156" s="294">
        <f t="shared" si="124"/>
        <v>0</v>
      </c>
      <c r="QO156" s="294">
        <f t="shared" si="124"/>
        <v>-1125</v>
      </c>
      <c r="QP156" s="294">
        <f t="shared" si="124"/>
        <v>0</v>
      </c>
      <c r="QQ156" s="294">
        <f t="shared" si="124"/>
        <v>0</v>
      </c>
      <c r="QR156" s="294">
        <f t="shared" si="124"/>
        <v>0</v>
      </c>
      <c r="QS156" s="294">
        <f t="shared" si="124"/>
        <v>0</v>
      </c>
      <c r="QT156" s="294">
        <f t="shared" si="124"/>
        <v>-9746626.0600000005</v>
      </c>
      <c r="QU156" s="294">
        <f t="shared" si="124"/>
        <v>0</v>
      </c>
      <c r="QV156" s="294">
        <f t="shared" si="124"/>
        <v>0</v>
      </c>
      <c r="QW156" s="294">
        <f t="shared" si="124"/>
        <v>0</v>
      </c>
      <c r="QX156" s="294">
        <f t="shared" si="124"/>
        <v>0</v>
      </c>
      <c r="QY156" s="294">
        <f t="shared" si="124"/>
        <v>0</v>
      </c>
      <c r="QZ156" s="294">
        <f t="shared" si="124"/>
        <v>0</v>
      </c>
      <c r="RA156" s="294">
        <f t="shared" si="124"/>
        <v>0</v>
      </c>
      <c r="RB156" s="294">
        <f t="shared" si="124"/>
        <v>0</v>
      </c>
      <c r="RC156" s="294">
        <f t="shared" si="124"/>
        <v>0</v>
      </c>
      <c r="RD156" s="294">
        <f t="shared" si="124"/>
        <v>0</v>
      </c>
      <c r="RE156" s="294">
        <f t="shared" si="124"/>
        <v>0</v>
      </c>
      <c r="RF156" s="294">
        <f t="shared" si="124"/>
        <v>0</v>
      </c>
      <c r="RG156" s="294">
        <f t="shared" si="124"/>
        <v>-26655871.210000001</v>
      </c>
      <c r="RH156" s="294">
        <f t="shared" si="124"/>
        <v>0</v>
      </c>
      <c r="RI156" s="294">
        <f t="shared" si="124"/>
        <v>0</v>
      </c>
      <c r="RJ156" s="294">
        <f t="shared" si="124"/>
        <v>0</v>
      </c>
      <c r="RK156" s="294">
        <f t="shared" si="124"/>
        <v>0</v>
      </c>
      <c r="RL156" s="294">
        <f t="shared" si="124"/>
        <v>0</v>
      </c>
      <c r="RM156" s="294">
        <f t="shared" si="124"/>
        <v>0</v>
      </c>
      <c r="RN156" s="294">
        <f t="shared" si="124"/>
        <v>0</v>
      </c>
      <c r="RO156" s="294">
        <f t="shared" si="124"/>
        <v>0</v>
      </c>
      <c r="RP156" s="294">
        <f t="shared" si="124"/>
        <v>0</v>
      </c>
      <c r="RQ156" s="294">
        <f t="shared" si="124"/>
        <v>0</v>
      </c>
      <c r="RR156" s="294">
        <f t="shared" si="124"/>
        <v>0</v>
      </c>
      <c r="RS156" s="294">
        <f t="shared" si="124"/>
        <v>0</v>
      </c>
      <c r="RT156" s="294">
        <f t="shared" si="124"/>
        <v>0</v>
      </c>
      <c r="RU156" s="294">
        <f t="shared" si="124"/>
        <v>0</v>
      </c>
      <c r="RV156" s="294">
        <f t="shared" si="124"/>
        <v>0</v>
      </c>
      <c r="RW156" s="294">
        <f t="shared" si="124"/>
        <v>0</v>
      </c>
      <c r="RX156" s="294">
        <f t="shared" si="124"/>
        <v>0</v>
      </c>
      <c r="RY156" s="294">
        <f t="shared" si="124"/>
        <v>0</v>
      </c>
      <c r="RZ156" s="294">
        <f t="shared" si="124"/>
        <v>0</v>
      </c>
      <c r="SA156" s="294">
        <f t="shared" si="124"/>
        <v>-7615867.6799999997</v>
      </c>
      <c r="SB156" s="294">
        <f t="shared" si="124"/>
        <v>0</v>
      </c>
      <c r="SC156" s="294">
        <f t="shared" si="124"/>
        <v>0</v>
      </c>
      <c r="SD156" s="294">
        <f t="shared" si="124"/>
        <v>0</v>
      </c>
      <c r="SE156" s="294">
        <f t="shared" si="124"/>
        <v>0</v>
      </c>
      <c r="SF156" s="294">
        <f t="shared" si="124"/>
        <v>0</v>
      </c>
      <c r="SG156" s="294">
        <f t="shared" si="124"/>
        <v>0</v>
      </c>
      <c r="SH156" s="294">
        <f t="shared" si="124"/>
        <v>0</v>
      </c>
      <c r="SI156" s="294">
        <f t="shared" si="124"/>
        <v>0</v>
      </c>
      <c r="SJ156" s="294">
        <f t="shared" si="124"/>
        <v>0</v>
      </c>
      <c r="SK156" s="294">
        <f t="shared" si="124"/>
        <v>0</v>
      </c>
      <c r="SL156" s="294">
        <f t="shared" si="124"/>
        <v>0</v>
      </c>
      <c r="SM156" s="294">
        <f t="shared" si="124"/>
        <v>-5830691.6699999999</v>
      </c>
      <c r="SN156" s="294">
        <f t="shared" si="124"/>
        <v>0</v>
      </c>
      <c r="SO156" s="294">
        <f t="shared" si="124"/>
        <v>0</v>
      </c>
      <c r="SP156" s="294">
        <f t="shared" si="124"/>
        <v>0</v>
      </c>
      <c r="SQ156" s="294">
        <f t="shared" si="124"/>
        <v>0</v>
      </c>
      <c r="SR156" s="294">
        <f t="shared" si="124"/>
        <v>0</v>
      </c>
      <c r="SS156" s="294">
        <f t="shared" si="124"/>
        <v>0</v>
      </c>
      <c r="ST156" s="294">
        <f t="shared" si="124"/>
        <v>0</v>
      </c>
      <c r="SU156" s="294">
        <f t="shared" si="124"/>
        <v>-30354946.41</v>
      </c>
      <c r="SV156" s="294">
        <f t="shared" si="124"/>
        <v>0</v>
      </c>
      <c r="SW156" s="294">
        <f t="shared" ref="SW156:VH156" si="125">SUMIF($A$60:$A$148,$A$137,SW$60:SW$148)</f>
        <v>0</v>
      </c>
      <c r="SX156" s="294">
        <f t="shared" si="125"/>
        <v>0</v>
      </c>
      <c r="SY156" s="294">
        <f t="shared" si="125"/>
        <v>0</v>
      </c>
      <c r="SZ156" s="294">
        <f t="shared" si="125"/>
        <v>0</v>
      </c>
      <c r="TA156" s="294">
        <f t="shared" si="125"/>
        <v>0</v>
      </c>
      <c r="TB156" s="294">
        <f t="shared" si="125"/>
        <v>0</v>
      </c>
      <c r="TC156" s="294">
        <f t="shared" si="125"/>
        <v>0</v>
      </c>
      <c r="TD156" s="294">
        <f t="shared" si="125"/>
        <v>0</v>
      </c>
      <c r="TE156" s="294">
        <f t="shared" si="125"/>
        <v>0</v>
      </c>
      <c r="TF156" s="294">
        <f t="shared" si="125"/>
        <v>0</v>
      </c>
      <c r="TG156" s="294">
        <f t="shared" si="125"/>
        <v>0</v>
      </c>
      <c r="TH156" s="294">
        <f t="shared" si="125"/>
        <v>0</v>
      </c>
      <c r="TI156" s="294">
        <f t="shared" si="125"/>
        <v>-74512696.069999993</v>
      </c>
      <c r="TJ156" s="294">
        <f t="shared" si="125"/>
        <v>0</v>
      </c>
      <c r="TK156" s="294">
        <f t="shared" si="125"/>
        <v>0</v>
      </c>
      <c r="TL156" s="294">
        <f t="shared" si="125"/>
        <v>0</v>
      </c>
      <c r="TM156" s="294">
        <f t="shared" si="125"/>
        <v>0</v>
      </c>
      <c r="TN156" s="294">
        <f t="shared" si="125"/>
        <v>0</v>
      </c>
      <c r="TO156" s="294">
        <f t="shared" si="125"/>
        <v>0</v>
      </c>
      <c r="TP156" s="294">
        <f t="shared" si="125"/>
        <v>0</v>
      </c>
      <c r="TQ156" s="294">
        <f t="shared" si="125"/>
        <v>0</v>
      </c>
      <c r="TR156" s="294">
        <f t="shared" si="125"/>
        <v>0</v>
      </c>
      <c r="TS156" s="294">
        <f t="shared" si="125"/>
        <v>0</v>
      </c>
      <c r="TT156" s="294">
        <f t="shared" si="125"/>
        <v>0</v>
      </c>
      <c r="TU156" s="294">
        <f t="shared" si="125"/>
        <v>0</v>
      </c>
      <c r="TV156" s="294">
        <f t="shared" si="125"/>
        <v>0</v>
      </c>
      <c r="TW156" s="294">
        <f t="shared" si="125"/>
        <v>0</v>
      </c>
      <c r="TX156" s="294">
        <f t="shared" si="125"/>
        <v>0</v>
      </c>
      <c r="TY156" s="294">
        <f t="shared" si="125"/>
        <v>-4036950.12</v>
      </c>
      <c r="TZ156" s="294">
        <f t="shared" si="125"/>
        <v>0</v>
      </c>
      <c r="UA156" s="294">
        <f t="shared" si="125"/>
        <v>-11778460.789999999</v>
      </c>
      <c r="UB156" s="294">
        <f t="shared" si="125"/>
        <v>0</v>
      </c>
      <c r="UC156" s="294">
        <f t="shared" si="125"/>
        <v>0</v>
      </c>
      <c r="UD156" s="294">
        <f t="shared" si="125"/>
        <v>0</v>
      </c>
      <c r="UE156" s="294">
        <f t="shared" si="125"/>
        <v>-5480139.6299999999</v>
      </c>
      <c r="UF156" s="294">
        <f t="shared" si="125"/>
        <v>0</v>
      </c>
      <c r="UG156" s="294">
        <f t="shared" si="125"/>
        <v>0</v>
      </c>
      <c r="UH156" s="294">
        <f t="shared" si="125"/>
        <v>0</v>
      </c>
      <c r="UI156" s="294">
        <f t="shared" si="125"/>
        <v>0</v>
      </c>
      <c r="UJ156" s="294">
        <f t="shared" si="125"/>
        <v>-5526713.1600000001</v>
      </c>
      <c r="UK156" s="294">
        <f t="shared" si="125"/>
        <v>0</v>
      </c>
      <c r="UL156" s="294">
        <f t="shared" si="125"/>
        <v>0</v>
      </c>
      <c r="UM156" s="294">
        <f t="shared" si="125"/>
        <v>0</v>
      </c>
      <c r="UN156" s="294">
        <f t="shared" si="125"/>
        <v>0</v>
      </c>
      <c r="UO156" s="294">
        <f t="shared" si="125"/>
        <v>0</v>
      </c>
      <c r="UP156" s="294">
        <f t="shared" si="125"/>
        <v>-84572556.019999996</v>
      </c>
      <c r="UQ156" s="294">
        <f t="shared" si="125"/>
        <v>0</v>
      </c>
      <c r="UR156" s="294">
        <f t="shared" si="125"/>
        <v>0</v>
      </c>
      <c r="US156" s="294">
        <f t="shared" si="125"/>
        <v>0</v>
      </c>
      <c r="UT156" s="294">
        <f t="shared" si="125"/>
        <v>0</v>
      </c>
      <c r="UU156" s="294">
        <f t="shared" si="125"/>
        <v>0</v>
      </c>
      <c r="UV156" s="294">
        <f t="shared" si="125"/>
        <v>0</v>
      </c>
      <c r="UW156" s="294">
        <f t="shared" si="125"/>
        <v>0</v>
      </c>
      <c r="UX156" s="294">
        <f t="shared" si="125"/>
        <v>0</v>
      </c>
      <c r="UY156" s="294">
        <f t="shared" si="125"/>
        <v>0</v>
      </c>
      <c r="UZ156" s="294">
        <f t="shared" si="125"/>
        <v>0</v>
      </c>
      <c r="VA156" s="294">
        <f t="shared" si="125"/>
        <v>0</v>
      </c>
      <c r="VB156" s="294">
        <f t="shared" si="125"/>
        <v>0</v>
      </c>
      <c r="VC156" s="294">
        <f t="shared" si="125"/>
        <v>0</v>
      </c>
      <c r="VD156" s="294">
        <f t="shared" si="125"/>
        <v>0</v>
      </c>
      <c r="VE156" s="294">
        <f t="shared" si="125"/>
        <v>0</v>
      </c>
      <c r="VF156" s="294">
        <f t="shared" si="125"/>
        <v>0</v>
      </c>
      <c r="VG156" s="294">
        <f t="shared" si="125"/>
        <v>0</v>
      </c>
      <c r="VH156" s="294">
        <f t="shared" si="125"/>
        <v>-1396159.67</v>
      </c>
      <c r="VI156" s="294">
        <f t="shared" ref="VI156:XT156" si="126">SUMIF($A$60:$A$148,$A$137,VI$60:VI$148)</f>
        <v>0</v>
      </c>
      <c r="VJ156" s="294">
        <f t="shared" si="126"/>
        <v>0</v>
      </c>
      <c r="VK156" s="294">
        <f t="shared" si="126"/>
        <v>0</v>
      </c>
      <c r="VL156" s="294">
        <f t="shared" si="126"/>
        <v>-35974889.329999998</v>
      </c>
      <c r="VM156" s="294">
        <f t="shared" si="126"/>
        <v>0</v>
      </c>
      <c r="VN156" s="294">
        <f t="shared" si="126"/>
        <v>0</v>
      </c>
      <c r="VO156" s="294">
        <f t="shared" si="126"/>
        <v>0</v>
      </c>
      <c r="VP156" s="294">
        <f t="shared" si="126"/>
        <v>0</v>
      </c>
      <c r="VQ156" s="294">
        <f t="shared" si="126"/>
        <v>0</v>
      </c>
      <c r="VR156" s="294">
        <f t="shared" si="126"/>
        <v>0</v>
      </c>
      <c r="VS156" s="294">
        <f t="shared" si="126"/>
        <v>0</v>
      </c>
      <c r="VT156" s="294">
        <f t="shared" si="126"/>
        <v>0</v>
      </c>
      <c r="VU156" s="294">
        <f t="shared" si="126"/>
        <v>0</v>
      </c>
      <c r="VV156" s="294">
        <f t="shared" si="126"/>
        <v>0</v>
      </c>
      <c r="VW156" s="294">
        <f t="shared" si="126"/>
        <v>0</v>
      </c>
      <c r="VX156" s="294">
        <f t="shared" si="126"/>
        <v>0</v>
      </c>
      <c r="VY156" s="294">
        <f t="shared" si="126"/>
        <v>0</v>
      </c>
      <c r="VZ156" s="294">
        <f t="shared" si="126"/>
        <v>0</v>
      </c>
      <c r="WA156" s="294">
        <f t="shared" si="126"/>
        <v>-176985956.43000001</v>
      </c>
      <c r="WB156" s="294">
        <f t="shared" si="126"/>
        <v>0</v>
      </c>
      <c r="WC156" s="294">
        <f t="shared" si="126"/>
        <v>0</v>
      </c>
      <c r="WD156" s="294">
        <f t="shared" si="126"/>
        <v>0</v>
      </c>
      <c r="WE156" s="294">
        <f t="shared" si="126"/>
        <v>0</v>
      </c>
      <c r="WF156" s="294">
        <f t="shared" si="126"/>
        <v>0</v>
      </c>
      <c r="WG156" s="294">
        <f t="shared" si="126"/>
        <v>0</v>
      </c>
      <c r="WH156" s="294">
        <f t="shared" si="126"/>
        <v>0</v>
      </c>
      <c r="WI156" s="294">
        <f t="shared" si="126"/>
        <v>0</v>
      </c>
      <c r="WJ156" s="294">
        <f t="shared" si="126"/>
        <v>0</v>
      </c>
      <c r="WK156" s="294">
        <f t="shared" si="126"/>
        <v>0</v>
      </c>
      <c r="WL156" s="294">
        <f t="shared" si="126"/>
        <v>0</v>
      </c>
      <c r="WM156" s="294">
        <f t="shared" si="126"/>
        <v>0</v>
      </c>
      <c r="WN156" s="294">
        <f t="shared" si="126"/>
        <v>0</v>
      </c>
      <c r="WO156" s="294">
        <f t="shared" si="126"/>
        <v>0</v>
      </c>
      <c r="WP156" s="294">
        <f t="shared" si="126"/>
        <v>0</v>
      </c>
      <c r="WQ156" s="294">
        <f t="shared" si="126"/>
        <v>0</v>
      </c>
      <c r="WR156" s="294">
        <f t="shared" si="126"/>
        <v>0</v>
      </c>
      <c r="WS156" s="294">
        <f t="shared" si="126"/>
        <v>0</v>
      </c>
      <c r="WT156" s="294">
        <f t="shared" si="126"/>
        <v>0</v>
      </c>
      <c r="WU156" s="294">
        <f t="shared" si="126"/>
        <v>-3934081.97</v>
      </c>
      <c r="WV156" s="294">
        <f t="shared" si="126"/>
        <v>0</v>
      </c>
      <c r="WW156" s="294">
        <f t="shared" si="126"/>
        <v>0</v>
      </c>
      <c r="WX156" s="294">
        <f t="shared" si="126"/>
        <v>0</v>
      </c>
      <c r="WY156" s="294">
        <f t="shared" si="126"/>
        <v>0</v>
      </c>
      <c r="WZ156" s="294">
        <f t="shared" si="126"/>
        <v>0</v>
      </c>
      <c r="XA156" s="294">
        <f t="shared" si="126"/>
        <v>0</v>
      </c>
      <c r="XB156" s="294">
        <f t="shared" si="126"/>
        <v>0</v>
      </c>
      <c r="XC156" s="294">
        <f t="shared" si="126"/>
        <v>0</v>
      </c>
      <c r="XD156" s="294">
        <f t="shared" si="126"/>
        <v>0</v>
      </c>
      <c r="XE156" s="294">
        <f t="shared" si="126"/>
        <v>0</v>
      </c>
      <c r="XF156" s="294">
        <f t="shared" si="126"/>
        <v>0</v>
      </c>
      <c r="XG156" s="294">
        <f t="shared" si="126"/>
        <v>0</v>
      </c>
      <c r="XH156" s="294">
        <f t="shared" si="126"/>
        <v>-50489914.359999999</v>
      </c>
      <c r="XI156" s="294">
        <f t="shared" si="126"/>
        <v>0</v>
      </c>
      <c r="XJ156" s="294">
        <f t="shared" si="126"/>
        <v>0</v>
      </c>
      <c r="XK156" s="294">
        <f t="shared" si="126"/>
        <v>-25325017.010000002</v>
      </c>
      <c r="XL156" s="294">
        <f t="shared" si="126"/>
        <v>0</v>
      </c>
      <c r="XM156" s="294">
        <f t="shared" si="126"/>
        <v>0</v>
      </c>
      <c r="XN156" s="294">
        <f t="shared" si="126"/>
        <v>0</v>
      </c>
      <c r="XO156" s="294">
        <f t="shared" si="126"/>
        <v>0</v>
      </c>
      <c r="XP156" s="294">
        <f t="shared" si="126"/>
        <v>0</v>
      </c>
      <c r="XQ156" s="294">
        <f t="shared" si="126"/>
        <v>0</v>
      </c>
      <c r="XR156" s="294">
        <f t="shared" si="126"/>
        <v>0</v>
      </c>
      <c r="XS156" s="294">
        <f t="shared" si="126"/>
        <v>0</v>
      </c>
      <c r="XT156" s="294">
        <f t="shared" si="126"/>
        <v>0</v>
      </c>
      <c r="XU156" s="294">
        <f t="shared" ref="XU156:AAF156" si="127">SUMIF($A$60:$A$148,$A$137,XU$60:XU$148)</f>
        <v>0</v>
      </c>
      <c r="XV156" s="294">
        <f t="shared" si="127"/>
        <v>0</v>
      </c>
      <c r="XW156" s="294">
        <f t="shared" si="127"/>
        <v>0</v>
      </c>
      <c r="XX156" s="294">
        <f t="shared" si="127"/>
        <v>0</v>
      </c>
      <c r="XY156" s="294">
        <f t="shared" si="127"/>
        <v>0</v>
      </c>
      <c r="XZ156" s="294">
        <f t="shared" si="127"/>
        <v>0</v>
      </c>
      <c r="YA156" s="294">
        <f t="shared" si="127"/>
        <v>0</v>
      </c>
      <c r="YB156" s="294">
        <f t="shared" si="127"/>
        <v>0</v>
      </c>
      <c r="YC156" s="294">
        <f t="shared" si="127"/>
        <v>0</v>
      </c>
      <c r="YD156" s="294">
        <f t="shared" si="127"/>
        <v>0</v>
      </c>
      <c r="YE156" s="294">
        <f t="shared" si="127"/>
        <v>-93336666.150000006</v>
      </c>
      <c r="YF156" s="294">
        <f t="shared" si="127"/>
        <v>0</v>
      </c>
      <c r="YG156" s="294">
        <f t="shared" si="127"/>
        <v>0</v>
      </c>
      <c r="YH156" s="294">
        <f t="shared" si="127"/>
        <v>0</v>
      </c>
      <c r="YI156" s="294">
        <f t="shared" si="127"/>
        <v>0</v>
      </c>
      <c r="YJ156" s="294">
        <f t="shared" si="127"/>
        <v>0</v>
      </c>
      <c r="YK156" s="294">
        <f t="shared" si="127"/>
        <v>0</v>
      </c>
      <c r="YL156" s="294">
        <f t="shared" si="127"/>
        <v>0</v>
      </c>
      <c r="YM156" s="294">
        <f t="shared" si="127"/>
        <v>0</v>
      </c>
      <c r="YN156" s="294">
        <f t="shared" si="127"/>
        <v>0</v>
      </c>
      <c r="YO156" s="294">
        <f t="shared" si="127"/>
        <v>0</v>
      </c>
      <c r="YP156" s="294">
        <f t="shared" si="127"/>
        <v>0</v>
      </c>
      <c r="YQ156" s="294">
        <f t="shared" si="127"/>
        <v>0</v>
      </c>
      <c r="YR156" s="294">
        <f t="shared" si="127"/>
        <v>0</v>
      </c>
      <c r="YS156" s="294">
        <f t="shared" si="127"/>
        <v>0</v>
      </c>
      <c r="YT156" s="294">
        <f t="shared" si="127"/>
        <v>0</v>
      </c>
      <c r="YU156" s="294">
        <f t="shared" si="127"/>
        <v>0</v>
      </c>
      <c r="YV156" s="294">
        <f t="shared" si="127"/>
        <v>-11748501.77</v>
      </c>
      <c r="YW156" s="294">
        <f t="shared" si="127"/>
        <v>0</v>
      </c>
      <c r="YX156" s="294">
        <f t="shared" si="127"/>
        <v>0</v>
      </c>
      <c r="YY156" s="294">
        <f t="shared" si="127"/>
        <v>0</v>
      </c>
      <c r="YZ156" s="294">
        <f t="shared" si="127"/>
        <v>0</v>
      </c>
      <c r="ZA156" s="294">
        <f t="shared" si="127"/>
        <v>0</v>
      </c>
      <c r="ZB156" s="294">
        <f t="shared" si="127"/>
        <v>0</v>
      </c>
      <c r="ZC156" s="294">
        <f t="shared" si="127"/>
        <v>-14532703.02</v>
      </c>
      <c r="ZD156" s="294">
        <f t="shared" si="127"/>
        <v>0</v>
      </c>
      <c r="ZE156" s="294">
        <f t="shared" si="127"/>
        <v>0</v>
      </c>
      <c r="ZF156" s="294">
        <f t="shared" si="127"/>
        <v>0</v>
      </c>
      <c r="ZG156" s="294">
        <f t="shared" si="127"/>
        <v>0</v>
      </c>
      <c r="ZH156" s="294">
        <f t="shared" si="127"/>
        <v>0</v>
      </c>
      <c r="ZI156" s="294">
        <f t="shared" si="127"/>
        <v>0</v>
      </c>
      <c r="ZJ156" s="294">
        <f t="shared" si="127"/>
        <v>0</v>
      </c>
      <c r="ZK156" s="294">
        <f t="shared" si="127"/>
        <v>0</v>
      </c>
      <c r="ZL156" s="294">
        <f t="shared" si="127"/>
        <v>-18580830.02</v>
      </c>
      <c r="ZM156" s="294">
        <f t="shared" si="127"/>
        <v>0</v>
      </c>
      <c r="ZN156" s="294">
        <f t="shared" si="127"/>
        <v>0</v>
      </c>
      <c r="ZO156" s="294">
        <f t="shared" si="127"/>
        <v>0</v>
      </c>
      <c r="ZP156" s="294">
        <f t="shared" si="127"/>
        <v>0</v>
      </c>
      <c r="ZQ156" s="294">
        <f t="shared" si="127"/>
        <v>0</v>
      </c>
      <c r="ZR156" s="294">
        <f t="shared" si="127"/>
        <v>0</v>
      </c>
      <c r="ZS156" s="294">
        <f t="shared" si="127"/>
        <v>0</v>
      </c>
      <c r="ZT156" s="294">
        <f t="shared" si="127"/>
        <v>0</v>
      </c>
      <c r="ZU156" s="294">
        <f t="shared" si="127"/>
        <v>0</v>
      </c>
      <c r="ZV156" s="294">
        <f t="shared" si="127"/>
        <v>0</v>
      </c>
      <c r="ZW156" s="294">
        <f t="shared" si="127"/>
        <v>0</v>
      </c>
      <c r="ZX156" s="294">
        <f t="shared" si="127"/>
        <v>0</v>
      </c>
      <c r="ZY156" s="294">
        <f t="shared" si="127"/>
        <v>0</v>
      </c>
      <c r="ZZ156" s="294">
        <f t="shared" si="127"/>
        <v>0</v>
      </c>
      <c r="AAA156" s="294">
        <f t="shared" si="127"/>
        <v>0</v>
      </c>
      <c r="AAB156" s="294">
        <f t="shared" si="127"/>
        <v>0</v>
      </c>
      <c r="AAC156" s="294">
        <f t="shared" si="127"/>
        <v>0</v>
      </c>
      <c r="AAD156" s="294">
        <f t="shared" si="127"/>
        <v>0</v>
      </c>
      <c r="AAE156" s="294">
        <f t="shared" si="127"/>
        <v>0</v>
      </c>
      <c r="AAF156" s="294">
        <f t="shared" si="127"/>
        <v>0</v>
      </c>
      <c r="AAG156" s="294">
        <f t="shared" ref="AAG156:ACR156" si="128">SUMIF($A$60:$A$148,$A$137,AAG$60:AAG$148)</f>
        <v>0</v>
      </c>
      <c r="AAH156" s="294">
        <f t="shared" si="128"/>
        <v>-10415199.699999999</v>
      </c>
      <c r="AAI156" s="294">
        <f t="shared" si="128"/>
        <v>0</v>
      </c>
      <c r="AAJ156" s="294">
        <f t="shared" si="128"/>
        <v>0</v>
      </c>
      <c r="AAK156" s="294">
        <f t="shared" si="128"/>
        <v>0</v>
      </c>
      <c r="AAL156" s="294">
        <f t="shared" si="128"/>
        <v>0</v>
      </c>
      <c r="AAM156" s="294">
        <f t="shared" si="128"/>
        <v>0</v>
      </c>
      <c r="AAN156" s="294">
        <f t="shared" si="128"/>
        <v>0</v>
      </c>
      <c r="AAO156" s="294">
        <f t="shared" si="128"/>
        <v>-126485796.64</v>
      </c>
      <c r="AAP156" s="294">
        <f t="shared" si="128"/>
        <v>0</v>
      </c>
      <c r="AAQ156" s="294">
        <f t="shared" si="128"/>
        <v>0</v>
      </c>
      <c r="AAR156" s="294">
        <f t="shared" si="128"/>
        <v>0</v>
      </c>
      <c r="AAS156" s="294">
        <f t="shared" si="128"/>
        <v>0</v>
      </c>
      <c r="AAT156" s="294">
        <f t="shared" si="128"/>
        <v>0</v>
      </c>
      <c r="AAU156" s="294">
        <f t="shared" si="128"/>
        <v>0</v>
      </c>
      <c r="AAV156" s="294">
        <f t="shared" si="128"/>
        <v>0</v>
      </c>
      <c r="AAW156" s="294">
        <f t="shared" si="128"/>
        <v>0</v>
      </c>
      <c r="AAX156" s="294">
        <f t="shared" si="128"/>
        <v>0</v>
      </c>
      <c r="AAY156" s="294">
        <f t="shared" si="128"/>
        <v>0</v>
      </c>
      <c r="AAZ156" s="294">
        <f t="shared" si="128"/>
        <v>-30495865.600000001</v>
      </c>
      <c r="ABA156" s="294">
        <f t="shared" si="128"/>
        <v>0</v>
      </c>
      <c r="ABB156" s="294">
        <f t="shared" si="128"/>
        <v>0</v>
      </c>
      <c r="ABC156" s="294">
        <f t="shared" si="128"/>
        <v>0</v>
      </c>
      <c r="ABD156" s="294">
        <f t="shared" si="128"/>
        <v>0</v>
      </c>
      <c r="ABE156" s="294">
        <f t="shared" si="128"/>
        <v>0</v>
      </c>
      <c r="ABF156" s="294">
        <f t="shared" si="128"/>
        <v>0</v>
      </c>
      <c r="ABG156" s="294">
        <f t="shared" si="128"/>
        <v>0</v>
      </c>
      <c r="ABH156" s="294">
        <f t="shared" si="128"/>
        <v>0</v>
      </c>
      <c r="ABI156" s="294">
        <f t="shared" si="128"/>
        <v>0</v>
      </c>
      <c r="ABJ156" s="294">
        <f t="shared" si="128"/>
        <v>0</v>
      </c>
      <c r="ABK156" s="294">
        <f t="shared" si="128"/>
        <v>0</v>
      </c>
      <c r="ABL156" s="294">
        <f t="shared" si="128"/>
        <v>0</v>
      </c>
      <c r="ABM156" s="294">
        <f t="shared" si="128"/>
        <v>0</v>
      </c>
      <c r="ABN156" s="294">
        <f t="shared" si="128"/>
        <v>0</v>
      </c>
      <c r="ABO156" s="294">
        <f t="shared" si="128"/>
        <v>-1141791.8600000001</v>
      </c>
      <c r="ABP156" s="294">
        <f t="shared" si="128"/>
        <v>0</v>
      </c>
      <c r="ABQ156" s="294">
        <f t="shared" si="128"/>
        <v>0</v>
      </c>
      <c r="ABR156" s="294">
        <f t="shared" si="128"/>
        <v>0</v>
      </c>
      <c r="ABS156" s="294">
        <f t="shared" si="128"/>
        <v>0</v>
      </c>
      <c r="ABT156" s="294">
        <f t="shared" si="128"/>
        <v>0</v>
      </c>
      <c r="ABU156" s="294">
        <f t="shared" si="128"/>
        <v>0</v>
      </c>
      <c r="ABV156" s="294">
        <f t="shared" si="128"/>
        <v>0</v>
      </c>
      <c r="ABW156" s="294">
        <f t="shared" si="128"/>
        <v>0</v>
      </c>
      <c r="ABX156" s="294">
        <f t="shared" si="128"/>
        <v>-76368918.609999999</v>
      </c>
      <c r="ABY156" s="294">
        <f t="shared" si="128"/>
        <v>0</v>
      </c>
      <c r="ABZ156" s="294">
        <f t="shared" si="128"/>
        <v>0</v>
      </c>
      <c r="ACA156" s="294">
        <f t="shared" si="128"/>
        <v>0</v>
      </c>
      <c r="ACB156" s="294">
        <f t="shared" si="128"/>
        <v>0</v>
      </c>
      <c r="ACC156" s="294">
        <f t="shared" si="128"/>
        <v>0</v>
      </c>
      <c r="ACD156" s="294">
        <f t="shared" si="128"/>
        <v>0</v>
      </c>
      <c r="ACE156" s="294">
        <f t="shared" si="128"/>
        <v>0</v>
      </c>
      <c r="ACF156" s="294">
        <f t="shared" si="128"/>
        <v>0</v>
      </c>
      <c r="ACG156" s="294">
        <f t="shared" si="128"/>
        <v>0</v>
      </c>
      <c r="ACH156" s="294">
        <f t="shared" si="128"/>
        <v>0</v>
      </c>
      <c r="ACI156" s="294">
        <f t="shared" si="128"/>
        <v>-21565356.050000001</v>
      </c>
      <c r="ACJ156" s="294">
        <f t="shared" si="128"/>
        <v>0</v>
      </c>
      <c r="ACK156" s="294">
        <f t="shared" si="128"/>
        <v>0</v>
      </c>
      <c r="ACL156" s="294">
        <f t="shared" si="128"/>
        <v>0</v>
      </c>
      <c r="ACM156" s="294">
        <f t="shared" si="128"/>
        <v>0</v>
      </c>
      <c r="ACN156" s="294">
        <f t="shared" si="128"/>
        <v>0</v>
      </c>
      <c r="ACO156" s="294">
        <f t="shared" si="128"/>
        <v>0</v>
      </c>
      <c r="ACP156" s="294">
        <f t="shared" si="128"/>
        <v>-20639859.600000001</v>
      </c>
      <c r="ACQ156" s="294">
        <f t="shared" si="128"/>
        <v>-66677600.960000001</v>
      </c>
      <c r="ACR156" s="294">
        <f t="shared" si="128"/>
        <v>0</v>
      </c>
      <c r="ACS156" s="294">
        <f t="shared" ref="ACS156:AFD156" si="129">SUMIF($A$60:$A$148,$A$137,ACS$60:ACS$148)</f>
        <v>0</v>
      </c>
      <c r="ACT156" s="294">
        <f t="shared" si="129"/>
        <v>0</v>
      </c>
      <c r="ACU156" s="294">
        <f t="shared" si="129"/>
        <v>0</v>
      </c>
      <c r="ACV156" s="294">
        <f t="shared" si="129"/>
        <v>-3502823.77</v>
      </c>
      <c r="ACW156" s="294">
        <f t="shared" si="129"/>
        <v>0</v>
      </c>
      <c r="ACX156" s="294">
        <f t="shared" si="129"/>
        <v>0</v>
      </c>
      <c r="ACY156" s="294">
        <f t="shared" si="129"/>
        <v>0</v>
      </c>
      <c r="ACZ156" s="294">
        <f t="shared" si="129"/>
        <v>0</v>
      </c>
      <c r="ADA156" s="294">
        <f t="shared" si="129"/>
        <v>0</v>
      </c>
      <c r="ADB156" s="294">
        <f t="shared" si="129"/>
        <v>0</v>
      </c>
      <c r="ADC156" s="294">
        <f t="shared" si="129"/>
        <v>0</v>
      </c>
      <c r="ADD156" s="294">
        <f t="shared" si="129"/>
        <v>0</v>
      </c>
      <c r="ADE156" s="294">
        <f t="shared" si="129"/>
        <v>0</v>
      </c>
      <c r="ADF156" s="294">
        <f t="shared" si="129"/>
        <v>-2875767.75</v>
      </c>
      <c r="ADG156" s="294">
        <f t="shared" si="129"/>
        <v>-3263340.66</v>
      </c>
      <c r="ADH156" s="294">
        <f t="shared" si="129"/>
        <v>0</v>
      </c>
      <c r="ADI156" s="294">
        <f t="shared" si="129"/>
        <v>0</v>
      </c>
      <c r="ADJ156" s="294">
        <f t="shared" si="129"/>
        <v>0</v>
      </c>
      <c r="ADK156" s="294">
        <f t="shared" si="129"/>
        <v>0</v>
      </c>
      <c r="ADL156" s="294">
        <f t="shared" si="129"/>
        <v>0</v>
      </c>
      <c r="ADM156" s="294">
        <f t="shared" si="129"/>
        <v>0</v>
      </c>
      <c r="ADN156" s="294">
        <f t="shared" si="129"/>
        <v>0</v>
      </c>
      <c r="ADO156" s="294">
        <f t="shared" si="129"/>
        <v>-58045277.850000001</v>
      </c>
      <c r="ADP156" s="294">
        <f t="shared" si="129"/>
        <v>-25983839.199999999</v>
      </c>
      <c r="ADQ156" s="294">
        <f t="shared" si="129"/>
        <v>0</v>
      </c>
      <c r="ADR156" s="294">
        <f t="shared" si="129"/>
        <v>0</v>
      </c>
      <c r="ADS156" s="294">
        <f t="shared" si="129"/>
        <v>-4059612.84</v>
      </c>
      <c r="ADT156" s="294">
        <f t="shared" si="129"/>
        <v>0</v>
      </c>
      <c r="ADU156" s="294">
        <f t="shared" si="129"/>
        <v>-5474.57</v>
      </c>
      <c r="ADV156" s="294">
        <f t="shared" si="129"/>
        <v>0</v>
      </c>
      <c r="ADW156" s="294">
        <f t="shared" si="129"/>
        <v>0</v>
      </c>
      <c r="ADX156" s="294">
        <f t="shared" si="129"/>
        <v>0</v>
      </c>
      <c r="ADY156" s="294">
        <f t="shared" si="129"/>
        <v>-40616904.57</v>
      </c>
      <c r="ADZ156" s="294">
        <f t="shared" si="129"/>
        <v>-4559355.8499999996</v>
      </c>
      <c r="AEA156" s="294">
        <f t="shared" si="129"/>
        <v>0</v>
      </c>
      <c r="AEB156" s="294">
        <f t="shared" si="129"/>
        <v>0</v>
      </c>
      <c r="AEC156" s="294">
        <f t="shared" si="129"/>
        <v>0</v>
      </c>
      <c r="AED156" s="294">
        <f t="shared" si="129"/>
        <v>0</v>
      </c>
      <c r="AEE156" s="294">
        <f t="shared" si="129"/>
        <v>0</v>
      </c>
      <c r="AEF156" s="294">
        <f t="shared" si="129"/>
        <v>0</v>
      </c>
      <c r="AEG156" s="294">
        <f t="shared" si="129"/>
        <v>0</v>
      </c>
      <c r="AEH156" s="294">
        <f t="shared" si="129"/>
        <v>0</v>
      </c>
      <c r="AEI156" s="294">
        <f t="shared" si="129"/>
        <v>0</v>
      </c>
      <c r="AEJ156" s="294">
        <f t="shared" si="129"/>
        <v>0</v>
      </c>
      <c r="AEK156" s="294">
        <f t="shared" si="129"/>
        <v>0</v>
      </c>
      <c r="AEL156" s="294">
        <f t="shared" si="129"/>
        <v>0</v>
      </c>
      <c r="AEM156" s="294">
        <f t="shared" si="129"/>
        <v>0</v>
      </c>
      <c r="AEN156" s="294">
        <f t="shared" si="129"/>
        <v>0</v>
      </c>
      <c r="AEO156" s="294">
        <f t="shared" si="129"/>
        <v>0</v>
      </c>
      <c r="AEP156" s="294">
        <f t="shared" si="129"/>
        <v>0</v>
      </c>
      <c r="AEQ156" s="294">
        <f t="shared" si="129"/>
        <v>0</v>
      </c>
      <c r="AER156" s="294">
        <f t="shared" si="129"/>
        <v>0</v>
      </c>
      <c r="AES156" s="294">
        <f t="shared" si="129"/>
        <v>-8890399.7200000007</v>
      </c>
      <c r="AET156" s="294">
        <f t="shared" si="129"/>
        <v>0</v>
      </c>
      <c r="AEU156" s="294">
        <f t="shared" si="129"/>
        <v>0</v>
      </c>
      <c r="AEV156" s="294">
        <f t="shared" si="129"/>
        <v>0</v>
      </c>
      <c r="AEW156" s="294">
        <f t="shared" si="129"/>
        <v>0</v>
      </c>
      <c r="AEX156" s="294">
        <f t="shared" si="129"/>
        <v>0</v>
      </c>
      <c r="AEY156" s="294">
        <f t="shared" si="129"/>
        <v>0</v>
      </c>
      <c r="AEZ156" s="294">
        <f t="shared" si="129"/>
        <v>0</v>
      </c>
      <c r="AFA156" s="294">
        <f t="shared" si="129"/>
        <v>0</v>
      </c>
      <c r="AFB156" s="294">
        <f t="shared" si="129"/>
        <v>0</v>
      </c>
      <c r="AFC156" s="294">
        <f t="shared" si="129"/>
        <v>-15194882.99</v>
      </c>
      <c r="AFD156" s="294">
        <f t="shared" si="129"/>
        <v>-1537698.04</v>
      </c>
      <c r="AFE156" s="294">
        <f t="shared" ref="AFE156:AHP156" si="130">SUMIF($A$60:$A$148,$A$137,AFE$60:AFE$148)</f>
        <v>0</v>
      </c>
      <c r="AFF156" s="294">
        <f t="shared" si="130"/>
        <v>0</v>
      </c>
      <c r="AFG156" s="294">
        <f t="shared" si="130"/>
        <v>0</v>
      </c>
      <c r="AFH156" s="294">
        <f t="shared" si="130"/>
        <v>0</v>
      </c>
      <c r="AFI156" s="294">
        <f t="shared" si="130"/>
        <v>0</v>
      </c>
      <c r="AFJ156" s="294">
        <f t="shared" si="130"/>
        <v>0</v>
      </c>
      <c r="AFK156" s="294">
        <f t="shared" si="130"/>
        <v>0</v>
      </c>
      <c r="AFL156" s="294">
        <f t="shared" si="130"/>
        <v>0</v>
      </c>
      <c r="AFM156" s="294">
        <f t="shared" si="130"/>
        <v>0</v>
      </c>
      <c r="AFN156" s="294">
        <f t="shared" si="130"/>
        <v>0</v>
      </c>
      <c r="AFO156" s="294">
        <f t="shared" si="130"/>
        <v>0</v>
      </c>
      <c r="AFP156" s="294">
        <f t="shared" si="130"/>
        <v>-3933745</v>
      </c>
      <c r="AFQ156" s="294">
        <f t="shared" si="130"/>
        <v>0</v>
      </c>
      <c r="AFR156" s="294">
        <f t="shared" si="130"/>
        <v>0</v>
      </c>
      <c r="AFS156" s="294">
        <f t="shared" si="130"/>
        <v>0</v>
      </c>
      <c r="AFT156" s="294">
        <f t="shared" si="130"/>
        <v>0</v>
      </c>
      <c r="AFU156" s="294">
        <f t="shared" si="130"/>
        <v>0</v>
      </c>
      <c r="AFV156" s="294">
        <f t="shared" si="130"/>
        <v>0</v>
      </c>
      <c r="AFW156" s="294">
        <f t="shared" si="130"/>
        <v>0</v>
      </c>
      <c r="AFX156" s="294">
        <f t="shared" si="130"/>
        <v>0</v>
      </c>
      <c r="AFY156" s="294">
        <f t="shared" si="130"/>
        <v>0</v>
      </c>
      <c r="AFZ156" s="294">
        <f t="shared" si="130"/>
        <v>0</v>
      </c>
      <c r="AGA156" s="294">
        <f t="shared" si="130"/>
        <v>0</v>
      </c>
      <c r="AGB156" s="294">
        <f t="shared" si="130"/>
        <v>-11756855.470000001</v>
      </c>
      <c r="AGC156" s="294">
        <f t="shared" si="130"/>
        <v>0</v>
      </c>
      <c r="AGD156" s="294">
        <f t="shared" si="130"/>
        <v>0</v>
      </c>
      <c r="AGE156" s="294">
        <f t="shared" si="130"/>
        <v>0</v>
      </c>
      <c r="AGF156" s="294">
        <f t="shared" si="130"/>
        <v>0</v>
      </c>
      <c r="AGG156" s="294">
        <f t="shared" si="130"/>
        <v>0</v>
      </c>
      <c r="AGH156" s="294">
        <f t="shared" si="130"/>
        <v>0</v>
      </c>
      <c r="AGI156" s="294">
        <f t="shared" si="130"/>
        <v>0</v>
      </c>
      <c r="AGJ156" s="294">
        <f t="shared" si="130"/>
        <v>0</v>
      </c>
      <c r="AGK156" s="294">
        <f t="shared" si="130"/>
        <v>0</v>
      </c>
      <c r="AGL156" s="294">
        <f t="shared" si="130"/>
        <v>0</v>
      </c>
      <c r="AGM156" s="294">
        <f t="shared" si="130"/>
        <v>0</v>
      </c>
      <c r="AGN156" s="294">
        <f t="shared" si="130"/>
        <v>-431614.37</v>
      </c>
      <c r="AGO156" s="294">
        <f t="shared" si="130"/>
        <v>0</v>
      </c>
      <c r="AGP156" s="294">
        <f t="shared" si="130"/>
        <v>0</v>
      </c>
      <c r="AGQ156" s="294">
        <f t="shared" si="130"/>
        <v>0</v>
      </c>
      <c r="AGR156" s="294">
        <f t="shared" si="130"/>
        <v>0</v>
      </c>
      <c r="AGS156" s="294">
        <f t="shared" si="130"/>
        <v>0</v>
      </c>
      <c r="AGT156" s="294">
        <f t="shared" si="130"/>
        <v>0</v>
      </c>
      <c r="AGU156" s="294">
        <f t="shared" si="130"/>
        <v>-34692216.689999998</v>
      </c>
      <c r="AGV156" s="294">
        <f t="shared" si="130"/>
        <v>-3017433.36</v>
      </c>
      <c r="AGW156" s="294">
        <f t="shared" si="130"/>
        <v>0</v>
      </c>
      <c r="AGX156" s="294">
        <f t="shared" si="130"/>
        <v>0</v>
      </c>
      <c r="AGY156" s="294">
        <f t="shared" si="130"/>
        <v>0</v>
      </c>
      <c r="AGZ156" s="294">
        <f t="shared" si="130"/>
        <v>0</v>
      </c>
      <c r="AHA156" s="294">
        <f t="shared" si="130"/>
        <v>0</v>
      </c>
      <c r="AHB156" s="294">
        <f t="shared" si="130"/>
        <v>0</v>
      </c>
      <c r="AHC156" s="294">
        <f t="shared" si="130"/>
        <v>0</v>
      </c>
      <c r="AHD156" s="294">
        <f t="shared" si="130"/>
        <v>0</v>
      </c>
      <c r="AHE156" s="294">
        <f t="shared" si="130"/>
        <v>0</v>
      </c>
      <c r="AHF156" s="294">
        <f t="shared" si="130"/>
        <v>0</v>
      </c>
      <c r="AHG156" s="294">
        <f t="shared" si="130"/>
        <v>0</v>
      </c>
      <c r="AHH156" s="294">
        <f t="shared" si="130"/>
        <v>0</v>
      </c>
      <c r="AHI156" s="294">
        <f t="shared" si="130"/>
        <v>0</v>
      </c>
      <c r="AHJ156" s="294">
        <f t="shared" si="130"/>
        <v>0</v>
      </c>
      <c r="AHK156" s="294">
        <f t="shared" si="130"/>
        <v>0</v>
      </c>
      <c r="AHL156" s="294">
        <f t="shared" si="130"/>
        <v>-7940543.5800000001</v>
      </c>
      <c r="AHM156" s="294">
        <f t="shared" si="130"/>
        <v>0</v>
      </c>
      <c r="AHN156" s="294">
        <f t="shared" si="130"/>
        <v>0</v>
      </c>
      <c r="AHO156" s="294">
        <f t="shared" si="130"/>
        <v>0</v>
      </c>
      <c r="AHP156" s="294">
        <f t="shared" si="130"/>
        <v>0</v>
      </c>
      <c r="AHQ156" s="294">
        <f t="shared" ref="AHQ156:AHR156" si="131">SUMIF($A$60:$A$148,$A$137,AHQ$60:AHQ$148)</f>
        <v>0</v>
      </c>
      <c r="AHR156" s="294">
        <f t="shared" si="131"/>
        <v>0</v>
      </c>
    </row>
    <row r="157" spans="1:907" ht="25.25" customHeight="1" x14ac:dyDescent="0.9">
      <c r="B157" s="270" t="s">
        <v>6280</v>
      </c>
      <c r="C157" s="416" t="s">
        <v>6272</v>
      </c>
      <c r="D157" s="294">
        <f>SUMIF($A$60:$A$148,$A$60,D$60:D$148)</f>
        <v>-172352665.47000003</v>
      </c>
      <c r="E157" s="294">
        <f t="shared" ref="E157:BP157" si="132">SUMIF($A$60:$A$148,$A$60,E$60:E$148)</f>
        <v>-31157111.759999998</v>
      </c>
      <c r="F157" s="294">
        <f t="shared" si="132"/>
        <v>-55895235.469999991</v>
      </c>
      <c r="G157" s="294">
        <f t="shared" si="132"/>
        <v>-8571719.6199999992</v>
      </c>
      <c r="H157" s="294">
        <f t="shared" si="132"/>
        <v>-53515255.619999997</v>
      </c>
      <c r="I157" s="294">
        <f t="shared" si="132"/>
        <v>-8655138.209999999</v>
      </c>
      <c r="J157" s="294">
        <f t="shared" si="132"/>
        <v>-67329534.999999985</v>
      </c>
      <c r="K157" s="294">
        <f t="shared" si="132"/>
        <v>-6031918.1000000006</v>
      </c>
      <c r="L157" s="294">
        <f t="shared" si="132"/>
        <v>-19804003.409999996</v>
      </c>
      <c r="M157" s="294">
        <f t="shared" si="132"/>
        <v>-20633877.600000001</v>
      </c>
      <c r="N157" s="294">
        <f t="shared" si="132"/>
        <v>-19948549.179999996</v>
      </c>
      <c r="O157" s="294">
        <f t="shared" si="132"/>
        <v>-14315228.75</v>
      </c>
      <c r="P157" s="294">
        <f t="shared" si="132"/>
        <v>-55571072.759999998</v>
      </c>
      <c r="Q157" s="294">
        <f t="shared" si="132"/>
        <v>-14713469.77</v>
      </c>
      <c r="R157" s="294">
        <f t="shared" si="132"/>
        <v>-9445812.9299999978</v>
      </c>
      <c r="S157" s="294">
        <f t="shared" si="132"/>
        <v>-51756580.43</v>
      </c>
      <c r="T157" s="294">
        <f t="shared" si="132"/>
        <v>-17371364.490000002</v>
      </c>
      <c r="U157" s="294">
        <f t="shared" si="132"/>
        <v>-9252265.5799999982</v>
      </c>
      <c r="V157" s="294">
        <f t="shared" si="132"/>
        <v>-350426852.92999995</v>
      </c>
      <c r="W157" s="294">
        <f t="shared" si="132"/>
        <v>-94086542.499999985</v>
      </c>
      <c r="X157" s="294">
        <f t="shared" si="132"/>
        <v>-11921611.6</v>
      </c>
      <c r="Y157" s="294">
        <f t="shared" si="132"/>
        <v>-14369225.440000001</v>
      </c>
      <c r="Z157" s="294">
        <f t="shared" si="132"/>
        <v>-29182389.459999997</v>
      </c>
      <c r="AA157" s="294">
        <f t="shared" si="132"/>
        <v>-31266387.480000004</v>
      </c>
      <c r="AB157" s="294">
        <f t="shared" si="132"/>
        <v>-25741983.110000003</v>
      </c>
      <c r="AC157" s="294">
        <f t="shared" si="132"/>
        <v>-173199829.31</v>
      </c>
      <c r="AD157" s="294">
        <f t="shared" si="132"/>
        <v>-45726930.170000009</v>
      </c>
      <c r="AE157" s="294">
        <f t="shared" si="132"/>
        <v>-49240684.799999997</v>
      </c>
      <c r="AF157" s="294">
        <f t="shared" si="132"/>
        <v>-147568816.42000002</v>
      </c>
      <c r="AG157" s="294">
        <f t="shared" si="132"/>
        <v>-39098172.439999998</v>
      </c>
      <c r="AH157" s="294">
        <f t="shared" si="132"/>
        <v>-128173581.40999995</v>
      </c>
      <c r="AI157" s="294">
        <f t="shared" si="132"/>
        <v>-71484797.230000004</v>
      </c>
      <c r="AJ157" s="294">
        <f t="shared" si="132"/>
        <v>-26747759.519999992</v>
      </c>
      <c r="AK157" s="294">
        <f t="shared" si="132"/>
        <v>-21108466.039999999</v>
      </c>
      <c r="AL157" s="294">
        <f t="shared" si="132"/>
        <v>-23896140.190000001</v>
      </c>
      <c r="AM157" s="294">
        <f t="shared" si="132"/>
        <v>-41830135.859999999</v>
      </c>
      <c r="AN157" s="294">
        <f t="shared" si="132"/>
        <v>-32650165.02</v>
      </c>
      <c r="AO157" s="294">
        <f t="shared" si="132"/>
        <v>-25946227.079999998</v>
      </c>
      <c r="AP157" s="294">
        <f t="shared" si="132"/>
        <v>-18719932.710000005</v>
      </c>
      <c r="AQ157" s="294">
        <f t="shared" si="132"/>
        <v>-19037835.75</v>
      </c>
      <c r="AR157" s="294">
        <f t="shared" si="132"/>
        <v>-29151467.109999999</v>
      </c>
      <c r="AS157" s="294">
        <f t="shared" si="132"/>
        <v>-18219766.449999999</v>
      </c>
      <c r="AT157" s="294">
        <f t="shared" si="132"/>
        <v>-134148410.37</v>
      </c>
      <c r="AU157" s="294">
        <f t="shared" si="132"/>
        <v>-4006993.7700000005</v>
      </c>
      <c r="AV157" s="294">
        <f t="shared" si="132"/>
        <v>-4189031.9900000007</v>
      </c>
      <c r="AW157" s="294">
        <f t="shared" si="132"/>
        <v>-9489410.6699999999</v>
      </c>
      <c r="AX157" s="294">
        <f t="shared" si="132"/>
        <v>-20364466.75</v>
      </c>
      <c r="AY157" s="294">
        <f t="shared" si="132"/>
        <v>-27657823.340000004</v>
      </c>
      <c r="AZ157" s="294">
        <f t="shared" si="132"/>
        <v>-4079955.11</v>
      </c>
      <c r="BA157" s="294">
        <f t="shared" si="132"/>
        <v>-6228013.7699999996</v>
      </c>
      <c r="BB157" s="294">
        <f t="shared" si="132"/>
        <v>-2909741.4099999997</v>
      </c>
      <c r="BC157" s="294">
        <f t="shared" si="132"/>
        <v>-5738761.7999999998</v>
      </c>
      <c r="BD157" s="294">
        <f t="shared" si="132"/>
        <v>-3991569.7699999996</v>
      </c>
      <c r="BE157" s="294">
        <f t="shared" si="132"/>
        <v>-8563310.0300000012</v>
      </c>
      <c r="BF157" s="294">
        <f t="shared" si="132"/>
        <v>-46671593.869999997</v>
      </c>
      <c r="BG157" s="294">
        <f t="shared" si="132"/>
        <v>-3211545.41</v>
      </c>
      <c r="BH157" s="294">
        <f t="shared" si="132"/>
        <v>-9347562.3199999984</v>
      </c>
      <c r="BI157" s="294">
        <f t="shared" si="132"/>
        <v>-230534834.64000002</v>
      </c>
      <c r="BJ157" s="294">
        <f t="shared" si="132"/>
        <v>-89027557.519999981</v>
      </c>
      <c r="BK157" s="294">
        <f t="shared" si="132"/>
        <v>-23393085.130000003</v>
      </c>
      <c r="BL157" s="294">
        <f t="shared" si="132"/>
        <v>-12673204</v>
      </c>
      <c r="BM157" s="294">
        <f t="shared" si="132"/>
        <v>-33717116.390000001</v>
      </c>
      <c r="BN157" s="294">
        <f t="shared" si="132"/>
        <v>-15230319.609999999</v>
      </c>
      <c r="BO157" s="294">
        <f t="shared" si="132"/>
        <v>-12032095.700000001</v>
      </c>
      <c r="BP157" s="294">
        <f t="shared" si="132"/>
        <v>-4195273.58</v>
      </c>
      <c r="BQ157" s="294">
        <f t="shared" ref="BQ157:EB157" si="133">SUMIF($A$60:$A$148,$A$60,BQ$60:BQ$148)</f>
        <v>-2467998.4200000004</v>
      </c>
      <c r="BR157" s="294">
        <f t="shared" si="133"/>
        <v>-120227958.62</v>
      </c>
      <c r="BS157" s="294">
        <f t="shared" si="133"/>
        <v>-6104269.9399999995</v>
      </c>
      <c r="BT157" s="294">
        <f t="shared" si="133"/>
        <v>-6478862.6400000006</v>
      </c>
      <c r="BU157" s="294">
        <f t="shared" si="133"/>
        <v>-16043527.880000001</v>
      </c>
      <c r="BV157" s="294">
        <f t="shared" si="133"/>
        <v>-11464879.680000002</v>
      </c>
      <c r="BW157" s="294">
        <f t="shared" si="133"/>
        <v>-7342096.7500000009</v>
      </c>
      <c r="BX157" s="294">
        <f t="shared" si="133"/>
        <v>-5259972.87</v>
      </c>
      <c r="BY157" s="294">
        <f t="shared" si="133"/>
        <v>-7124325.9000000004</v>
      </c>
      <c r="BZ157" s="294">
        <f t="shared" si="133"/>
        <v>-88126143.983000025</v>
      </c>
      <c r="CA157" s="294">
        <f t="shared" si="133"/>
        <v>-19908244.369999997</v>
      </c>
      <c r="CB157" s="294">
        <f t="shared" si="133"/>
        <v>-27960115.630000003</v>
      </c>
      <c r="CC157" s="294">
        <f t="shared" si="133"/>
        <v>-49494680.600000001</v>
      </c>
      <c r="CD157" s="294">
        <f t="shared" si="133"/>
        <v>-15367709.790000001</v>
      </c>
      <c r="CE157" s="294">
        <f t="shared" si="133"/>
        <v>-12704453.99</v>
      </c>
      <c r="CF157" s="294">
        <f t="shared" si="133"/>
        <v>-13621011.770000001</v>
      </c>
      <c r="CG157" s="294">
        <f t="shared" si="133"/>
        <v>-66217780.61999999</v>
      </c>
      <c r="CH157" s="294">
        <f t="shared" si="133"/>
        <v>-12338092.670000002</v>
      </c>
      <c r="CI157" s="294">
        <f t="shared" si="133"/>
        <v>-38518894.149999999</v>
      </c>
      <c r="CJ157" s="294">
        <f t="shared" si="133"/>
        <v>-7150889.71</v>
      </c>
      <c r="CK157" s="294">
        <f t="shared" si="133"/>
        <v>-12105881.170000002</v>
      </c>
      <c r="CL157" s="294">
        <f t="shared" si="133"/>
        <v>-14471731.159999998</v>
      </c>
      <c r="CM157" s="294">
        <f t="shared" si="133"/>
        <v>-8708179.370000001</v>
      </c>
      <c r="CN157" s="294">
        <f t="shared" si="133"/>
        <v>-21715467.909999996</v>
      </c>
      <c r="CO157" s="294">
        <f t="shared" si="133"/>
        <v>-3635766.2</v>
      </c>
      <c r="CP157" s="294">
        <f t="shared" si="133"/>
        <v>-14113834.84</v>
      </c>
      <c r="CQ157" s="294">
        <f t="shared" si="133"/>
        <v>-9094485.8300000019</v>
      </c>
      <c r="CR157" s="294">
        <f t="shared" si="133"/>
        <v>-10697936.509999998</v>
      </c>
      <c r="CS157" s="294">
        <f t="shared" si="133"/>
        <v>-8368450.21</v>
      </c>
      <c r="CT157" s="294">
        <f t="shared" si="133"/>
        <v>-129798599.54000001</v>
      </c>
      <c r="CU157" s="294">
        <f t="shared" si="133"/>
        <v>-5333536.5299999993</v>
      </c>
      <c r="CV157" s="294">
        <f t="shared" si="133"/>
        <v>-14812743.02</v>
      </c>
      <c r="CW157" s="294">
        <f t="shared" si="133"/>
        <v>-33108097.500000004</v>
      </c>
      <c r="CX157" s="294">
        <f t="shared" si="133"/>
        <v>-3536313.33</v>
      </c>
      <c r="CY157" s="294">
        <f t="shared" si="133"/>
        <v>-23214470.18</v>
      </c>
      <c r="CZ157" s="294">
        <f t="shared" si="133"/>
        <v>-10286072.380000001</v>
      </c>
      <c r="DA157" s="294">
        <f t="shared" si="133"/>
        <v>-7280002.5200000005</v>
      </c>
      <c r="DB157" s="294">
        <f t="shared" si="133"/>
        <v>-139988396.84</v>
      </c>
      <c r="DC157" s="294">
        <f t="shared" si="133"/>
        <v>-226232012.58999994</v>
      </c>
      <c r="DD157" s="294">
        <f t="shared" si="133"/>
        <v>-20329230.809999999</v>
      </c>
      <c r="DE157" s="294">
        <f t="shared" si="133"/>
        <v>-20874506.350000001</v>
      </c>
      <c r="DF157" s="294">
        <f t="shared" si="133"/>
        <v>-26910137.949999999</v>
      </c>
      <c r="DG157" s="294">
        <f t="shared" si="133"/>
        <v>-30400591.049999997</v>
      </c>
      <c r="DH157" s="294">
        <f t="shared" si="133"/>
        <v>-42008307.050000004</v>
      </c>
      <c r="DI157" s="294">
        <f t="shared" si="133"/>
        <v>-31905257.659999996</v>
      </c>
      <c r="DJ157" s="294">
        <f t="shared" si="133"/>
        <v>-16288502.869999999</v>
      </c>
      <c r="DK157" s="294">
        <f t="shared" si="133"/>
        <v>-348397189.88</v>
      </c>
      <c r="DL157" s="294">
        <f t="shared" si="133"/>
        <v>-17313903.139999997</v>
      </c>
      <c r="DM157" s="294">
        <f t="shared" si="133"/>
        <v>-26738121.449999996</v>
      </c>
      <c r="DN157" s="294">
        <f t="shared" si="133"/>
        <v>-18508801.029999997</v>
      </c>
      <c r="DO157" s="294">
        <f t="shared" si="133"/>
        <v>-16024070.229800001</v>
      </c>
      <c r="DP157" s="294">
        <f t="shared" si="133"/>
        <v>-16527689.500000002</v>
      </c>
      <c r="DQ157" s="294">
        <f t="shared" si="133"/>
        <v>-47702835.579999991</v>
      </c>
      <c r="DR157" s="294">
        <f t="shared" si="133"/>
        <v>-13896934.779900001</v>
      </c>
      <c r="DS157" s="294">
        <f t="shared" si="133"/>
        <v>-28834135.420000002</v>
      </c>
      <c r="DT157" s="294">
        <f t="shared" si="133"/>
        <v>-246375350.11000004</v>
      </c>
      <c r="DU157" s="294">
        <f t="shared" si="133"/>
        <v>-38475841.589999996</v>
      </c>
      <c r="DV157" s="294">
        <f t="shared" si="133"/>
        <v>-76052220.859999999</v>
      </c>
      <c r="DW157" s="294">
        <f t="shared" si="133"/>
        <v>-92801123.420000002</v>
      </c>
      <c r="DX157" s="294">
        <f t="shared" si="133"/>
        <v>-35043923.120000005</v>
      </c>
      <c r="DY157" s="294">
        <f t="shared" si="133"/>
        <v>-41315949.299999997</v>
      </c>
      <c r="DZ157" s="294">
        <f t="shared" si="133"/>
        <v>-32389882.43</v>
      </c>
      <c r="EA157" s="294">
        <f t="shared" si="133"/>
        <v>-7934706.0699999994</v>
      </c>
      <c r="EB157" s="294">
        <f t="shared" si="133"/>
        <v>-22873860.780000001</v>
      </c>
      <c r="EC157" s="294">
        <f t="shared" ref="EC157:GN157" si="134">SUMIF($A$60:$A$148,$A$60,EC$60:EC$148)</f>
        <v>-16341471.189999999</v>
      </c>
      <c r="ED157" s="294">
        <f t="shared" si="134"/>
        <v>-58987480.07</v>
      </c>
      <c r="EE157" s="294">
        <f t="shared" si="134"/>
        <v>-81125923.50999999</v>
      </c>
      <c r="EF157" s="294">
        <f t="shared" si="134"/>
        <v>-64697224.099999994</v>
      </c>
      <c r="EG157" s="294">
        <f t="shared" si="134"/>
        <v>-19160730.149999995</v>
      </c>
      <c r="EH157" s="294">
        <f t="shared" si="134"/>
        <v>-15349371.02</v>
      </c>
      <c r="EI157" s="294">
        <f t="shared" si="134"/>
        <v>-21469162.420000002</v>
      </c>
      <c r="EJ157" s="294">
        <f t="shared" si="134"/>
        <v>-33357549.790000003</v>
      </c>
      <c r="EK157" s="294">
        <f t="shared" si="134"/>
        <v>-35431428.999999993</v>
      </c>
      <c r="EL157" s="294">
        <f t="shared" si="134"/>
        <v>-15559105.580000002</v>
      </c>
      <c r="EM157" s="294">
        <f t="shared" si="134"/>
        <v>-19586024.809999999</v>
      </c>
      <c r="EN157" s="294">
        <f t="shared" si="134"/>
        <v>-245675463.75</v>
      </c>
      <c r="EO157" s="294">
        <f t="shared" si="134"/>
        <v>-23012652.139999997</v>
      </c>
      <c r="EP157" s="294">
        <f t="shared" si="134"/>
        <v>-25855723.949999996</v>
      </c>
      <c r="EQ157" s="294">
        <f t="shared" si="134"/>
        <v>-15986513.299999997</v>
      </c>
      <c r="ER157" s="294">
        <f t="shared" si="134"/>
        <v>-12810746.389999999</v>
      </c>
      <c r="ES157" s="294">
        <f t="shared" si="134"/>
        <v>-7205222.4999999991</v>
      </c>
      <c r="ET157" s="294">
        <f t="shared" si="134"/>
        <v>-51448875.840000004</v>
      </c>
      <c r="EU157" s="294">
        <f t="shared" si="134"/>
        <v>-29030908.210000001</v>
      </c>
      <c r="EV157" s="294">
        <f t="shared" si="134"/>
        <v>-24202089.450000007</v>
      </c>
      <c r="EW157" s="294">
        <f t="shared" si="134"/>
        <v>-309525246.31999993</v>
      </c>
      <c r="EX157" s="294">
        <f t="shared" si="134"/>
        <v>-4762079.97</v>
      </c>
      <c r="EY157" s="294">
        <f t="shared" si="134"/>
        <v>-15902135.560000001</v>
      </c>
      <c r="EZ157" s="294">
        <f t="shared" si="134"/>
        <v>-18780906.489999998</v>
      </c>
      <c r="FA157" s="294">
        <f t="shared" si="134"/>
        <v>-37899661.910000004</v>
      </c>
      <c r="FB157" s="294">
        <f t="shared" si="134"/>
        <v>-52611159.089999996</v>
      </c>
      <c r="FC157" s="294">
        <f t="shared" si="134"/>
        <v>-23359784.669999998</v>
      </c>
      <c r="FD157" s="294">
        <f t="shared" si="134"/>
        <v>-17526183.289999999</v>
      </c>
      <c r="FE157" s="294">
        <f t="shared" si="134"/>
        <v>-12941953.120000001</v>
      </c>
      <c r="FF157" s="294">
        <f t="shared" si="134"/>
        <v>-11828019.98</v>
      </c>
      <c r="FG157" s="294">
        <f t="shared" si="134"/>
        <v>-8023208.2799999984</v>
      </c>
      <c r="FH157" s="294">
        <f t="shared" si="134"/>
        <v>-10839841.390000001</v>
      </c>
      <c r="FI157" s="294">
        <f t="shared" si="134"/>
        <v>-93713253.770000011</v>
      </c>
      <c r="FJ157" s="294">
        <f t="shared" si="134"/>
        <v>-9552936.1899999995</v>
      </c>
      <c r="FK157" s="294">
        <f t="shared" si="134"/>
        <v>-2271110.4899999998</v>
      </c>
      <c r="FL157" s="294">
        <f t="shared" si="134"/>
        <v>-5376110.6999999993</v>
      </c>
      <c r="FM157" s="294">
        <f t="shared" si="134"/>
        <v>-23681792.43</v>
      </c>
      <c r="FN157" s="294">
        <f t="shared" si="134"/>
        <v>-15390643.420000002</v>
      </c>
      <c r="FO157" s="294">
        <f t="shared" si="134"/>
        <v>-7143411.2799999993</v>
      </c>
      <c r="FP157" s="294">
        <f t="shared" si="134"/>
        <v>-5295525.43</v>
      </c>
      <c r="FQ157" s="294">
        <f t="shared" si="134"/>
        <v>-285734847.18000013</v>
      </c>
      <c r="FR157" s="294">
        <f t="shared" si="134"/>
        <v>-15891520.380000001</v>
      </c>
      <c r="FS157" s="294">
        <f t="shared" si="134"/>
        <v>-27090500.949999999</v>
      </c>
      <c r="FT157" s="294">
        <f t="shared" si="134"/>
        <v>-30489167.140000001</v>
      </c>
      <c r="FU157" s="294">
        <f t="shared" si="134"/>
        <v>-24889793.469999999</v>
      </c>
      <c r="FV157" s="294">
        <f t="shared" si="134"/>
        <v>-10593413.839999998</v>
      </c>
      <c r="FW157" s="294">
        <f t="shared" si="134"/>
        <v>-55543809.129999995</v>
      </c>
      <c r="FX157" s="294">
        <f t="shared" si="134"/>
        <v>-42063521.259999998</v>
      </c>
      <c r="FY157" s="294">
        <f t="shared" si="134"/>
        <v>-30633161.32</v>
      </c>
      <c r="FZ157" s="294">
        <f t="shared" si="134"/>
        <v>-17329708.190000005</v>
      </c>
      <c r="GA157" s="294">
        <f t="shared" si="134"/>
        <v>-59765119.610000007</v>
      </c>
      <c r="GB157" s="294">
        <f t="shared" si="134"/>
        <v>-20804453.779999997</v>
      </c>
      <c r="GC157" s="294">
        <f t="shared" si="134"/>
        <v>-10478363.160000002</v>
      </c>
      <c r="GD157" s="294">
        <f t="shared" si="134"/>
        <v>-7185887.8199999994</v>
      </c>
      <c r="GE157" s="294">
        <f t="shared" si="134"/>
        <v>-186889747.39999998</v>
      </c>
      <c r="GF157" s="294">
        <f t="shared" si="134"/>
        <v>-7068918.0200000005</v>
      </c>
      <c r="GG157" s="294">
        <f t="shared" si="134"/>
        <v>-4583450.0799999991</v>
      </c>
      <c r="GH157" s="294">
        <f t="shared" si="134"/>
        <v>-56274520.490000002</v>
      </c>
      <c r="GI157" s="294">
        <f t="shared" si="134"/>
        <v>-15552053.289999997</v>
      </c>
      <c r="GJ157" s="294">
        <f t="shared" si="134"/>
        <v>-3681258.4</v>
      </c>
      <c r="GK157" s="294">
        <f t="shared" si="134"/>
        <v>-12399964.190000003</v>
      </c>
      <c r="GL157" s="294">
        <f t="shared" si="134"/>
        <v>-23354624.419999998</v>
      </c>
      <c r="GM157" s="294">
        <f t="shared" si="134"/>
        <v>-8410567.4299999997</v>
      </c>
      <c r="GN157" s="294">
        <f t="shared" si="134"/>
        <v>-6967781.6600000001</v>
      </c>
      <c r="GO157" s="294">
        <f t="shared" ref="GO157:IZ157" si="135">SUMIF($A$60:$A$148,$A$60,GO$60:GO$148)</f>
        <v>-6533761.709999999</v>
      </c>
      <c r="GP157" s="294">
        <f t="shared" si="135"/>
        <v>-4623213.0500000007</v>
      </c>
      <c r="GQ157" s="294">
        <f t="shared" si="135"/>
        <v>-133529139.77</v>
      </c>
      <c r="GR157" s="294">
        <f t="shared" si="135"/>
        <v>-7836153.5600000005</v>
      </c>
      <c r="GS157" s="294">
        <f t="shared" si="135"/>
        <v>-11690462.049999999</v>
      </c>
      <c r="GT157" s="294">
        <f t="shared" si="135"/>
        <v>-24068785.050000001</v>
      </c>
      <c r="GU157" s="294">
        <f t="shared" si="135"/>
        <v>-3073460.4400000004</v>
      </c>
      <c r="GV157" s="294">
        <f t="shared" si="135"/>
        <v>-12338207.34</v>
      </c>
      <c r="GW157" s="294">
        <f t="shared" si="135"/>
        <v>-13568776.950000001</v>
      </c>
      <c r="GX157" s="294">
        <f t="shared" si="135"/>
        <v>-11822974.840000002</v>
      </c>
      <c r="GY157" s="294">
        <f t="shared" si="135"/>
        <v>-130457662.57999998</v>
      </c>
      <c r="GZ157" s="294">
        <f t="shared" si="135"/>
        <v>-6583540.8799999999</v>
      </c>
      <c r="HA157" s="294">
        <f t="shared" si="135"/>
        <v>-31694200.139999997</v>
      </c>
      <c r="HB157" s="294">
        <f t="shared" si="135"/>
        <v>-28621217.43</v>
      </c>
      <c r="HC157" s="294">
        <f t="shared" si="135"/>
        <v>-582102904.56000006</v>
      </c>
      <c r="HD157" s="294">
        <f t="shared" si="135"/>
        <v>-159393125.80000004</v>
      </c>
      <c r="HE157" s="294">
        <f t="shared" si="135"/>
        <v>-57280822.979999989</v>
      </c>
      <c r="HF157" s="294">
        <f t="shared" si="135"/>
        <v>-82630695.64000003</v>
      </c>
      <c r="HG157" s="294">
        <f t="shared" si="135"/>
        <v>-37162177.350000001</v>
      </c>
      <c r="HH157" s="294">
        <f t="shared" si="135"/>
        <v>-56339504.609999999</v>
      </c>
      <c r="HI157" s="294">
        <f t="shared" si="135"/>
        <v>-25709221.400000002</v>
      </c>
      <c r="HJ157" s="294">
        <f t="shared" si="135"/>
        <v>-240735369.58000001</v>
      </c>
      <c r="HK157" s="294">
        <f t="shared" si="135"/>
        <v>-58076166.079999991</v>
      </c>
      <c r="HL157" s="294">
        <f t="shared" si="135"/>
        <v>-100278602.84</v>
      </c>
      <c r="HM157" s="294">
        <f t="shared" si="135"/>
        <v>-38605799.170000002</v>
      </c>
      <c r="HN157" s="294">
        <f t="shared" si="135"/>
        <v>-26236222.270000003</v>
      </c>
      <c r="HO157" s="294">
        <f t="shared" si="135"/>
        <v>-32966796.550000004</v>
      </c>
      <c r="HP157" s="294">
        <f t="shared" si="135"/>
        <v>-41529207.850000009</v>
      </c>
      <c r="HQ157" s="294">
        <f t="shared" si="135"/>
        <v>-36784446.420000002</v>
      </c>
      <c r="HR157" s="294">
        <f t="shared" si="135"/>
        <v>-301282113.44910002</v>
      </c>
      <c r="HS157" s="294">
        <f t="shared" si="135"/>
        <v>-147474465.53000003</v>
      </c>
      <c r="HT157" s="294">
        <f t="shared" si="135"/>
        <v>-24471132.77</v>
      </c>
      <c r="HU157" s="294">
        <f t="shared" si="135"/>
        <v>-14302673.610000001</v>
      </c>
      <c r="HV157" s="294">
        <f t="shared" si="135"/>
        <v>-22441334.720000003</v>
      </c>
      <c r="HW157" s="294">
        <f t="shared" si="135"/>
        <v>-19905255.099999998</v>
      </c>
      <c r="HX157" s="294">
        <f t="shared" si="135"/>
        <v>-60344334.869999997</v>
      </c>
      <c r="HY157" s="294">
        <f t="shared" si="135"/>
        <v>-32543251.940000001</v>
      </c>
      <c r="HZ157" s="294">
        <f t="shared" si="135"/>
        <v>-24927556.41</v>
      </c>
      <c r="IA157" s="294">
        <f t="shared" si="135"/>
        <v>-18078626.010000002</v>
      </c>
      <c r="IB157" s="294">
        <f t="shared" si="135"/>
        <v>-13783783.690000001</v>
      </c>
      <c r="IC157" s="294">
        <f t="shared" si="135"/>
        <v>-24059587.789999999</v>
      </c>
      <c r="ID157" s="294">
        <f t="shared" si="135"/>
        <v>-7340520.8100000005</v>
      </c>
      <c r="IE157" s="294">
        <f t="shared" si="135"/>
        <v>-20322212.259999998</v>
      </c>
      <c r="IF157" s="294">
        <f t="shared" si="135"/>
        <v>-11687616.66</v>
      </c>
      <c r="IG157" s="294">
        <f t="shared" si="135"/>
        <v>-9107462.6799999997</v>
      </c>
      <c r="IH157" s="294">
        <f t="shared" si="135"/>
        <v>-228244590.51000005</v>
      </c>
      <c r="II157" s="294">
        <f t="shared" si="135"/>
        <v>-21984854.239999995</v>
      </c>
      <c r="IJ157" s="294">
        <f t="shared" si="135"/>
        <v>-16126094.329999998</v>
      </c>
      <c r="IK157" s="294">
        <f t="shared" si="135"/>
        <v>-69975690.189999998</v>
      </c>
      <c r="IL157" s="294">
        <f t="shared" si="135"/>
        <v>-107036337.56</v>
      </c>
      <c r="IM157" s="294">
        <f t="shared" si="135"/>
        <v>-33922786.869999997</v>
      </c>
      <c r="IN157" s="294">
        <f t="shared" si="135"/>
        <v>-11561089.220000003</v>
      </c>
      <c r="IO157" s="294">
        <f t="shared" si="135"/>
        <v>-14063943.979999999</v>
      </c>
      <c r="IP157" s="294">
        <f t="shared" si="135"/>
        <v>-15601622.15</v>
      </c>
      <c r="IQ157" s="294">
        <f t="shared" si="135"/>
        <v>-26147515.93</v>
      </c>
      <c r="IR157" s="294">
        <f t="shared" si="135"/>
        <v>-16810470.5</v>
      </c>
      <c r="IS157" s="294">
        <f t="shared" si="135"/>
        <v>-454353947.91000009</v>
      </c>
      <c r="IT157" s="294">
        <f t="shared" si="135"/>
        <v>-230536539.50000003</v>
      </c>
      <c r="IU157" s="294">
        <f t="shared" si="135"/>
        <v>-11197007.029999999</v>
      </c>
      <c r="IV157" s="294">
        <f t="shared" si="135"/>
        <v>-30096433.800000004</v>
      </c>
      <c r="IW157" s="294">
        <f t="shared" si="135"/>
        <v>-18351243.539999999</v>
      </c>
      <c r="IX157" s="294">
        <f t="shared" si="135"/>
        <v>-9121982.5600000005</v>
      </c>
      <c r="IY157" s="294">
        <f t="shared" si="135"/>
        <v>-21029953.250000004</v>
      </c>
      <c r="IZ157" s="294">
        <f t="shared" si="135"/>
        <v>-5561175.3899999997</v>
      </c>
      <c r="JA157" s="294">
        <f t="shared" ref="JA157:LL157" si="136">SUMIF($A$60:$A$148,$A$60,JA$60:JA$148)</f>
        <v>-12358973.459999999</v>
      </c>
      <c r="JB157" s="294">
        <f t="shared" si="136"/>
        <v>-20948349.280000001</v>
      </c>
      <c r="JC157" s="294">
        <f t="shared" si="136"/>
        <v>-43223083.36999999</v>
      </c>
      <c r="JD157" s="294">
        <f t="shared" si="136"/>
        <v>-16715585.68</v>
      </c>
      <c r="JE157" s="294">
        <f t="shared" si="136"/>
        <v>-52565296.609999999</v>
      </c>
      <c r="JF157" s="294">
        <f t="shared" si="136"/>
        <v>-67288512.360000014</v>
      </c>
      <c r="JG157" s="294">
        <f t="shared" si="136"/>
        <v>-23803534.160000004</v>
      </c>
      <c r="JH157" s="294">
        <f t="shared" si="136"/>
        <v>-19895597.670000002</v>
      </c>
      <c r="JI157" s="294">
        <f t="shared" si="136"/>
        <v>-15800594.949999997</v>
      </c>
      <c r="JJ157" s="294">
        <f t="shared" si="136"/>
        <v>-9200138.9000000004</v>
      </c>
      <c r="JK157" s="294">
        <f t="shared" si="136"/>
        <v>-239721042.34000003</v>
      </c>
      <c r="JL157" s="294">
        <f t="shared" si="136"/>
        <v>-23265388.029999997</v>
      </c>
      <c r="JM157" s="294">
        <f t="shared" si="136"/>
        <v>-32184933.350000005</v>
      </c>
      <c r="JN157" s="294">
        <f t="shared" si="136"/>
        <v>-81866866.900000006</v>
      </c>
      <c r="JO157" s="294">
        <f t="shared" si="136"/>
        <v>-33442235.330000002</v>
      </c>
      <c r="JP157" s="294">
        <f t="shared" si="136"/>
        <v>-58269871.149999984</v>
      </c>
      <c r="JQ157" s="294">
        <f t="shared" si="136"/>
        <v>-18085557.940000001</v>
      </c>
      <c r="JR157" s="294">
        <f t="shared" si="136"/>
        <v>-171301345.40000001</v>
      </c>
      <c r="JS157" s="294">
        <f t="shared" si="136"/>
        <v>-102496202.28000002</v>
      </c>
      <c r="JT157" s="294">
        <f t="shared" si="136"/>
        <v>-13578707.129999997</v>
      </c>
      <c r="JU157" s="294">
        <f t="shared" si="136"/>
        <v>-7280031.4299999997</v>
      </c>
      <c r="JV157" s="294">
        <f t="shared" si="136"/>
        <v>-15005535.050000001</v>
      </c>
      <c r="JW157" s="294">
        <f t="shared" si="136"/>
        <v>-4498803.4399999995</v>
      </c>
      <c r="JX157" s="294">
        <f t="shared" si="136"/>
        <v>-65753125.149999999</v>
      </c>
      <c r="JY157" s="294">
        <f t="shared" si="136"/>
        <v>-21981317.309999999</v>
      </c>
      <c r="JZ157" s="294">
        <f t="shared" si="136"/>
        <v>-18421725.619999997</v>
      </c>
      <c r="KA157" s="294">
        <f t="shared" si="136"/>
        <v>-17435936.080000002</v>
      </c>
      <c r="KB157" s="294">
        <f t="shared" si="136"/>
        <v>-10482704.140000001</v>
      </c>
      <c r="KC157" s="294">
        <f t="shared" si="136"/>
        <v>-13535886.750000002</v>
      </c>
      <c r="KD157" s="294">
        <f t="shared" si="136"/>
        <v>-9065765.8499999996</v>
      </c>
      <c r="KE157" s="294">
        <f t="shared" si="136"/>
        <v>-2905070.05</v>
      </c>
      <c r="KF157" s="294">
        <f t="shared" si="136"/>
        <v>-6530888.2400000012</v>
      </c>
      <c r="KG157" s="294">
        <f t="shared" si="136"/>
        <v>-9537427.7699999996</v>
      </c>
      <c r="KH157" s="294">
        <f t="shared" si="136"/>
        <v>-527257869.82999998</v>
      </c>
      <c r="KI157" s="294">
        <f t="shared" si="136"/>
        <v>-60419310.020000003</v>
      </c>
      <c r="KJ157" s="294">
        <f t="shared" si="136"/>
        <v>-11615092.289999999</v>
      </c>
      <c r="KK157" s="294">
        <f t="shared" si="136"/>
        <v>-21239329.550000004</v>
      </c>
      <c r="KL157" s="294">
        <f t="shared" si="136"/>
        <v>-9706377.25</v>
      </c>
      <c r="KM157" s="294">
        <f t="shared" si="136"/>
        <v>-14172975.109999999</v>
      </c>
      <c r="KN157" s="294">
        <f t="shared" si="136"/>
        <v>-77827651.820000008</v>
      </c>
      <c r="KO157" s="294">
        <f t="shared" si="136"/>
        <v>-12000086.470000001</v>
      </c>
      <c r="KP157" s="294">
        <f t="shared" si="136"/>
        <v>-15497668.93</v>
      </c>
      <c r="KQ157" s="294">
        <f t="shared" si="136"/>
        <v>-197475350.84</v>
      </c>
      <c r="KR157" s="294">
        <f t="shared" si="136"/>
        <v>-23453710.82</v>
      </c>
      <c r="KS157" s="294">
        <f t="shared" si="136"/>
        <v>-23765090.809999999</v>
      </c>
      <c r="KT157" s="294">
        <f t="shared" si="136"/>
        <v>-97969966.799999997</v>
      </c>
      <c r="KU157" s="294">
        <f t="shared" si="136"/>
        <v>-22578178.329999998</v>
      </c>
      <c r="KV157" s="294">
        <f t="shared" si="136"/>
        <v>-29286040.899999999</v>
      </c>
      <c r="KW157" s="294">
        <f t="shared" si="136"/>
        <v>-209419429.58000004</v>
      </c>
      <c r="KX157" s="294">
        <f t="shared" si="136"/>
        <v>-22843683.439999998</v>
      </c>
      <c r="KY157" s="294">
        <f t="shared" si="136"/>
        <v>-234608158.73999998</v>
      </c>
      <c r="KZ157" s="294">
        <f t="shared" si="136"/>
        <v>-15989920.5</v>
      </c>
      <c r="LA157" s="294">
        <f t="shared" si="136"/>
        <v>-8033053.2700000005</v>
      </c>
      <c r="LB157" s="294">
        <f t="shared" si="136"/>
        <v>-28338586.960000001</v>
      </c>
      <c r="LC157" s="294">
        <f t="shared" si="136"/>
        <v>-35702108.120000005</v>
      </c>
      <c r="LD157" s="294">
        <f t="shared" si="136"/>
        <v>-23059663.16</v>
      </c>
      <c r="LE157" s="294">
        <f t="shared" si="136"/>
        <v>-19440093.920000002</v>
      </c>
      <c r="LF157" s="294">
        <f t="shared" si="136"/>
        <v>-14933991.809999997</v>
      </c>
      <c r="LG157" s="294">
        <f t="shared" si="136"/>
        <v>-606913073.36999977</v>
      </c>
      <c r="LH157" s="294">
        <f t="shared" si="136"/>
        <v>-148842465.53</v>
      </c>
      <c r="LI157" s="294">
        <f t="shared" si="136"/>
        <v>-56890004.140000001</v>
      </c>
      <c r="LJ157" s="294">
        <f t="shared" si="136"/>
        <v>-101124559.44999999</v>
      </c>
      <c r="LK157" s="294">
        <f t="shared" si="136"/>
        <v>-30559719.309999987</v>
      </c>
      <c r="LL157" s="294">
        <f t="shared" si="136"/>
        <v>-23119995.539999999</v>
      </c>
      <c r="LM157" s="294">
        <f t="shared" ref="LM157:NX157" si="137">SUMIF($A$60:$A$148,$A$60,LM$60:LM$148)</f>
        <v>-11920455.41</v>
      </c>
      <c r="LN157" s="294">
        <f t="shared" si="137"/>
        <v>-30489715.109999999</v>
      </c>
      <c r="LO157" s="294">
        <f t="shared" si="137"/>
        <v>-17166467.16</v>
      </c>
      <c r="LP157" s="294">
        <f t="shared" si="137"/>
        <v>-36978530.960000001</v>
      </c>
      <c r="LQ157" s="294">
        <f t="shared" si="137"/>
        <v>-8445351.2100000009</v>
      </c>
      <c r="LR157" s="294">
        <f t="shared" si="137"/>
        <v>-173729898.38999999</v>
      </c>
      <c r="LS157" s="294">
        <f t="shared" si="137"/>
        <v>-16616837.120000001</v>
      </c>
      <c r="LT157" s="294">
        <f t="shared" si="137"/>
        <v>-10160440.649999999</v>
      </c>
      <c r="LU157" s="294">
        <f t="shared" si="137"/>
        <v>-381056927.03000003</v>
      </c>
      <c r="LV157" s="294">
        <f t="shared" si="137"/>
        <v>-145313994.79000002</v>
      </c>
      <c r="LW157" s="294">
        <f t="shared" si="137"/>
        <v>-438013978.03000003</v>
      </c>
      <c r="LX157" s="294">
        <f t="shared" si="137"/>
        <v>-112692481.73999999</v>
      </c>
      <c r="LY157" s="294">
        <f t="shared" si="137"/>
        <v>-42286303.109999999</v>
      </c>
      <c r="LZ157" s="294">
        <f t="shared" si="137"/>
        <v>-59999797.56000001</v>
      </c>
      <c r="MA157" s="294">
        <f t="shared" si="137"/>
        <v>-41181447.150000006</v>
      </c>
      <c r="MB157" s="294">
        <f t="shared" si="137"/>
        <v>-30535656.990000002</v>
      </c>
      <c r="MC157" s="294">
        <f t="shared" si="137"/>
        <v>-43832020.469999991</v>
      </c>
      <c r="MD157" s="294">
        <f t="shared" si="137"/>
        <v>-34522983.420000002</v>
      </c>
      <c r="ME157" s="294">
        <f t="shared" si="137"/>
        <v>-95391148.440000013</v>
      </c>
      <c r="MF157" s="294">
        <f t="shared" si="137"/>
        <v>-26238239.310000002</v>
      </c>
      <c r="MG157" s="294">
        <f t="shared" si="137"/>
        <v>-500348727.79000002</v>
      </c>
      <c r="MH157" s="294">
        <f t="shared" si="137"/>
        <v>-16524251.050000001</v>
      </c>
      <c r="MI157" s="294">
        <f t="shared" si="137"/>
        <v>-10239344.279999999</v>
      </c>
      <c r="MJ157" s="294">
        <f t="shared" si="137"/>
        <v>-5335949.8500000006</v>
      </c>
      <c r="MK157" s="294">
        <f t="shared" si="137"/>
        <v>-6368437.6500000004</v>
      </c>
      <c r="ML157" s="294">
        <f t="shared" si="137"/>
        <v>-14861374.109999999</v>
      </c>
      <c r="MM157" s="294">
        <f t="shared" si="137"/>
        <v>-18755458.459999997</v>
      </c>
      <c r="MN157" s="294">
        <f t="shared" si="137"/>
        <v>-9068589.3900000006</v>
      </c>
      <c r="MO157" s="294">
        <f t="shared" si="137"/>
        <v>-28537762.410000004</v>
      </c>
      <c r="MP157" s="294">
        <f t="shared" si="137"/>
        <v>-12517790.039999999</v>
      </c>
      <c r="MQ157" s="294">
        <f t="shared" si="137"/>
        <v>-13750029.069999998</v>
      </c>
      <c r="MR157" s="294">
        <f t="shared" si="137"/>
        <v>-10055181.620000001</v>
      </c>
      <c r="MS157" s="294">
        <f t="shared" si="137"/>
        <v>-310021872.86999995</v>
      </c>
      <c r="MT157" s="294">
        <f t="shared" si="137"/>
        <v>-24410679.640000001</v>
      </c>
      <c r="MU157" s="294">
        <f t="shared" si="137"/>
        <v>-30972162.760000002</v>
      </c>
      <c r="MV157" s="294">
        <f t="shared" si="137"/>
        <v>-41649619.790000007</v>
      </c>
      <c r="MW157" s="294">
        <f t="shared" si="137"/>
        <v>-48669045.520000011</v>
      </c>
      <c r="MX157" s="294">
        <f t="shared" si="137"/>
        <v>-22780573.23</v>
      </c>
      <c r="MY157" s="294">
        <f t="shared" si="137"/>
        <v>-57309856.740099996</v>
      </c>
      <c r="MZ157" s="294">
        <f t="shared" si="137"/>
        <v>-56164425.710000001</v>
      </c>
      <c r="NA157" s="294">
        <f t="shared" si="137"/>
        <v>-26505967.619999997</v>
      </c>
      <c r="NB157" s="294">
        <f t="shared" si="137"/>
        <v>-15374616.869999999</v>
      </c>
      <c r="NC157" s="294">
        <f t="shared" si="137"/>
        <v>-5069723.2399999984</v>
      </c>
      <c r="ND157" s="294">
        <f t="shared" si="137"/>
        <v>-529834109.46999997</v>
      </c>
      <c r="NE157" s="294">
        <f t="shared" si="137"/>
        <v>-42454761.410000004</v>
      </c>
      <c r="NF157" s="294">
        <f t="shared" si="137"/>
        <v>-13247641.93</v>
      </c>
      <c r="NG157" s="294">
        <f t="shared" si="137"/>
        <v>-331535891.94000006</v>
      </c>
      <c r="NH157" s="294">
        <f t="shared" si="137"/>
        <v>-19406451.500000004</v>
      </c>
      <c r="NI157" s="294">
        <f t="shared" si="137"/>
        <v>-35355567.43</v>
      </c>
      <c r="NJ157" s="294">
        <f t="shared" si="137"/>
        <v>-101825455.18000001</v>
      </c>
      <c r="NK157" s="294">
        <f t="shared" si="137"/>
        <v>-119915316.69</v>
      </c>
      <c r="NL157" s="294">
        <f t="shared" si="137"/>
        <v>-3539164.63</v>
      </c>
      <c r="NM157" s="294">
        <f t="shared" si="137"/>
        <v>-41533869.469999999</v>
      </c>
      <c r="NN157" s="294">
        <f t="shared" si="137"/>
        <v>-14390600.99</v>
      </c>
      <c r="NO157" s="294">
        <f t="shared" si="137"/>
        <v>-16125556.231000001</v>
      </c>
      <c r="NP157" s="294">
        <f t="shared" si="137"/>
        <v>-72033673.020000011</v>
      </c>
      <c r="NQ157" s="294">
        <f t="shared" si="137"/>
        <v>-8443606.4299999997</v>
      </c>
      <c r="NR157" s="294">
        <f t="shared" si="137"/>
        <v>-10194259.889999999</v>
      </c>
      <c r="NS157" s="294">
        <f t="shared" si="137"/>
        <v>-4516901.6600000011</v>
      </c>
      <c r="NT157" s="294">
        <f t="shared" si="137"/>
        <v>-3659085.08</v>
      </c>
      <c r="NU157" s="294">
        <f t="shared" si="137"/>
        <v>-2116756.14</v>
      </c>
      <c r="NV157" s="294">
        <f t="shared" si="137"/>
        <v>-3294281.85</v>
      </c>
      <c r="NW157" s="294">
        <f t="shared" si="137"/>
        <v>-350815145.03999996</v>
      </c>
      <c r="NX157" s="294">
        <f t="shared" si="137"/>
        <v>-128599602.99999999</v>
      </c>
      <c r="NY157" s="294">
        <f t="shared" ref="NY157:QJ157" si="138">SUMIF($A$60:$A$148,$A$60,NY$60:NY$148)</f>
        <v>-23006784.219999999</v>
      </c>
      <c r="NZ157" s="294">
        <f t="shared" si="138"/>
        <v>-21942797.419999998</v>
      </c>
      <c r="OA157" s="294">
        <f t="shared" si="138"/>
        <v>-17514655.75</v>
      </c>
      <c r="OB157" s="294">
        <f t="shared" si="138"/>
        <v>-40732432.490000002</v>
      </c>
      <c r="OC157" s="294">
        <f t="shared" si="138"/>
        <v>-18661846.84</v>
      </c>
      <c r="OD157" s="294">
        <f t="shared" si="138"/>
        <v>-73147523.989999995</v>
      </c>
      <c r="OE157" s="294">
        <f t="shared" si="138"/>
        <v>-132451178.27000003</v>
      </c>
      <c r="OF157" s="294">
        <f t="shared" si="138"/>
        <v>-19204018.969999991</v>
      </c>
      <c r="OG157" s="294">
        <f t="shared" si="138"/>
        <v>-86207315.970000014</v>
      </c>
      <c r="OH157" s="294">
        <f t="shared" si="138"/>
        <v>-30689946.759999998</v>
      </c>
      <c r="OI157" s="294">
        <f t="shared" si="138"/>
        <v>-30659218.709999997</v>
      </c>
      <c r="OJ157" s="294">
        <f t="shared" si="138"/>
        <v>-85590760.620000005</v>
      </c>
      <c r="OK157" s="294">
        <f t="shared" si="138"/>
        <v>-14921703.569999997</v>
      </c>
      <c r="OL157" s="294">
        <f t="shared" si="138"/>
        <v>-41390936.410000004</v>
      </c>
      <c r="OM157" s="294">
        <f t="shared" si="138"/>
        <v>-263742660.84999999</v>
      </c>
      <c r="ON157" s="294">
        <f t="shared" si="138"/>
        <v>-83093049.280000016</v>
      </c>
      <c r="OO157" s="294">
        <f t="shared" si="138"/>
        <v>-219101992.88999999</v>
      </c>
      <c r="OP157" s="294">
        <f t="shared" si="138"/>
        <v>-41827458.270000011</v>
      </c>
      <c r="OQ157" s="294">
        <f t="shared" si="138"/>
        <v>-33381767.57</v>
      </c>
      <c r="OR157" s="294">
        <f t="shared" si="138"/>
        <v>-33272711.27</v>
      </c>
      <c r="OS157" s="294">
        <f t="shared" si="138"/>
        <v>-147018816.19000003</v>
      </c>
      <c r="OT157" s="294">
        <f t="shared" si="138"/>
        <v>-13240351.570000002</v>
      </c>
      <c r="OU157" s="294">
        <f t="shared" si="138"/>
        <v>-11803734.139999999</v>
      </c>
      <c r="OV157" s="294">
        <f t="shared" si="138"/>
        <v>-12878175.079999998</v>
      </c>
      <c r="OW157" s="294">
        <f t="shared" si="138"/>
        <v>-17270184.960000001</v>
      </c>
      <c r="OX157" s="294">
        <f t="shared" si="138"/>
        <v>-75431934.180000007</v>
      </c>
      <c r="OY157" s="294">
        <f t="shared" si="138"/>
        <v>-16602591.699999999</v>
      </c>
      <c r="OZ157" s="294">
        <f t="shared" si="138"/>
        <v>-9701941.879999999</v>
      </c>
      <c r="PA157" s="294">
        <f t="shared" si="138"/>
        <v>-11101499.18</v>
      </c>
      <c r="PB157" s="294">
        <f t="shared" si="138"/>
        <v>-220158923.70000002</v>
      </c>
      <c r="PC157" s="294">
        <f t="shared" si="138"/>
        <v>-8427326.2300000004</v>
      </c>
      <c r="PD157" s="294">
        <f t="shared" si="138"/>
        <v>-58280986.830000006</v>
      </c>
      <c r="PE157" s="294">
        <f t="shared" si="138"/>
        <v>-10126305.140000001</v>
      </c>
      <c r="PF157" s="294">
        <f t="shared" si="138"/>
        <v>-13148884.160000002</v>
      </c>
      <c r="PG157" s="294">
        <f t="shared" si="138"/>
        <v>-38766179.439999998</v>
      </c>
      <c r="PH157" s="294">
        <f t="shared" si="138"/>
        <v>-16869504.91</v>
      </c>
      <c r="PI157" s="294">
        <f t="shared" si="138"/>
        <v>-17117404.850000001</v>
      </c>
      <c r="PJ157" s="294">
        <f t="shared" si="138"/>
        <v>-23522139.41</v>
      </c>
      <c r="PK157" s="294">
        <f t="shared" si="138"/>
        <v>-19600191.450000003</v>
      </c>
      <c r="PL157" s="294">
        <f t="shared" si="138"/>
        <v>-12894107.369999999</v>
      </c>
      <c r="PM157" s="294">
        <f t="shared" si="138"/>
        <v>-37500974.730000004</v>
      </c>
      <c r="PN157" s="294">
        <f t="shared" si="138"/>
        <v>-14784866.730000002</v>
      </c>
      <c r="PO157" s="294">
        <f t="shared" si="138"/>
        <v>-72571271.51000002</v>
      </c>
      <c r="PP157" s="294">
        <f t="shared" si="138"/>
        <v>-10040182.210000001</v>
      </c>
      <c r="PQ157" s="294">
        <f t="shared" si="138"/>
        <v>-11278519.119999999</v>
      </c>
      <c r="PR157" s="294">
        <f t="shared" si="138"/>
        <v>-11265105.180000002</v>
      </c>
      <c r="PS157" s="294">
        <f t="shared" si="138"/>
        <v>-7392356.1600000001</v>
      </c>
      <c r="PT157" s="294">
        <f t="shared" si="138"/>
        <v>-552907433.10000002</v>
      </c>
      <c r="PU157" s="294">
        <f t="shared" si="138"/>
        <v>-36331257.160000004</v>
      </c>
      <c r="PV157" s="294">
        <f t="shared" si="138"/>
        <v>-20547658.720000003</v>
      </c>
      <c r="PW157" s="294">
        <f t="shared" si="138"/>
        <v>-12280060.939999999</v>
      </c>
      <c r="PX157" s="294">
        <f t="shared" si="138"/>
        <v>-148667940.42999998</v>
      </c>
      <c r="PY157" s="294">
        <f t="shared" si="138"/>
        <v>-36049634.099999994</v>
      </c>
      <c r="PZ157" s="294">
        <f t="shared" si="138"/>
        <v>-67913187.86999999</v>
      </c>
      <c r="QA157" s="294">
        <f t="shared" si="138"/>
        <v>-16756298.369999999</v>
      </c>
      <c r="QB157" s="294">
        <f t="shared" si="138"/>
        <v>-63492198.119999997</v>
      </c>
      <c r="QC157" s="294">
        <f t="shared" si="138"/>
        <v>-8910221.4100000001</v>
      </c>
      <c r="QD157" s="294">
        <f t="shared" si="138"/>
        <v>-54080134.420000002</v>
      </c>
      <c r="QE157" s="294">
        <f t="shared" si="138"/>
        <v>-22834519.520000003</v>
      </c>
      <c r="QF157" s="294">
        <f t="shared" si="138"/>
        <v>-11192694.52</v>
      </c>
      <c r="QG157" s="294">
        <f t="shared" si="138"/>
        <v>-18252158.82</v>
      </c>
      <c r="QH157" s="294">
        <f t="shared" si="138"/>
        <v>-41586694.020000011</v>
      </c>
      <c r="QI157" s="294">
        <f t="shared" si="138"/>
        <v>-14873951.060000001</v>
      </c>
      <c r="QJ157" s="294">
        <f t="shared" si="138"/>
        <v>-26579856.229999993</v>
      </c>
      <c r="QK157" s="294">
        <f t="shared" ref="QK157:SV157" si="139">SUMIF($A$60:$A$148,$A$60,QK$60:QK$148)</f>
        <v>-21809186.269999996</v>
      </c>
      <c r="QL157" s="294">
        <f t="shared" si="139"/>
        <v>-17352187.029999997</v>
      </c>
      <c r="QM157" s="294">
        <f t="shared" si="139"/>
        <v>-69224636.499999985</v>
      </c>
      <c r="QN157" s="294">
        <f t="shared" si="139"/>
        <v>-69611472.359999999</v>
      </c>
      <c r="QO157" s="294">
        <f t="shared" si="139"/>
        <v>-15862137.000000004</v>
      </c>
      <c r="QP157" s="294">
        <f t="shared" si="139"/>
        <v>-4459389.53</v>
      </c>
      <c r="QQ157" s="294">
        <f t="shared" si="139"/>
        <v>-9652153.8500000015</v>
      </c>
      <c r="QR157" s="294">
        <f t="shared" si="139"/>
        <v>-4087497.8</v>
      </c>
      <c r="QS157" s="294">
        <f t="shared" si="139"/>
        <v>-9028150.5300000012</v>
      </c>
      <c r="QT157" s="294">
        <f t="shared" si="139"/>
        <v>-271214536.11000001</v>
      </c>
      <c r="QU157" s="294">
        <f t="shared" si="139"/>
        <v>-8634939.2300000004</v>
      </c>
      <c r="QV157" s="294">
        <f t="shared" si="139"/>
        <v>-56509553.640000001</v>
      </c>
      <c r="QW157" s="294">
        <f t="shared" si="139"/>
        <v>-6570525.9299999997</v>
      </c>
      <c r="QX157" s="294">
        <f t="shared" si="139"/>
        <v>-13705827.66</v>
      </c>
      <c r="QY157" s="294">
        <f t="shared" si="139"/>
        <v>-57249343.969999991</v>
      </c>
      <c r="QZ157" s="294">
        <f t="shared" si="139"/>
        <v>-23438586.129999995</v>
      </c>
      <c r="RA157" s="294">
        <f t="shared" si="139"/>
        <v>-37204724.420000002</v>
      </c>
      <c r="RB157" s="294">
        <f t="shared" si="139"/>
        <v>-27724854.180000003</v>
      </c>
      <c r="RC157" s="294">
        <f t="shared" si="139"/>
        <v>-21965516.879999999</v>
      </c>
      <c r="RD157" s="294">
        <f t="shared" si="139"/>
        <v>-13739913.539999999</v>
      </c>
      <c r="RE157" s="294">
        <f t="shared" si="139"/>
        <v>-4514270.21</v>
      </c>
      <c r="RF157" s="294">
        <f t="shared" si="139"/>
        <v>-10100736.260000002</v>
      </c>
      <c r="RG157" s="294">
        <f t="shared" si="139"/>
        <v>-420206323.50999993</v>
      </c>
      <c r="RH157" s="294">
        <f t="shared" si="139"/>
        <v>-80806815.639999986</v>
      </c>
      <c r="RI157" s="294">
        <f t="shared" si="139"/>
        <v>-22105765.310000002</v>
      </c>
      <c r="RJ157" s="294">
        <f t="shared" si="139"/>
        <v>-22219534.910000004</v>
      </c>
      <c r="RK157" s="294">
        <f t="shared" si="139"/>
        <v>-35228980.389999993</v>
      </c>
      <c r="RL157" s="294">
        <f t="shared" si="139"/>
        <v>-62038779.550000012</v>
      </c>
      <c r="RM157" s="294">
        <f t="shared" si="139"/>
        <v>-117638060.02000001</v>
      </c>
      <c r="RN157" s="294">
        <f t="shared" si="139"/>
        <v>-17835495.349999998</v>
      </c>
      <c r="RO157" s="294">
        <f t="shared" si="139"/>
        <v>-20113770.41</v>
      </c>
      <c r="RP157" s="294">
        <f t="shared" si="139"/>
        <v>-67534263.680000007</v>
      </c>
      <c r="RQ157" s="294">
        <f t="shared" si="139"/>
        <v>-88696898.460000008</v>
      </c>
      <c r="RR157" s="294">
        <f t="shared" si="139"/>
        <v>-24975427.120000001</v>
      </c>
      <c r="RS157" s="294">
        <f t="shared" si="139"/>
        <v>-19381233.140000001</v>
      </c>
      <c r="RT157" s="294">
        <f t="shared" si="139"/>
        <v>-32085603.079999998</v>
      </c>
      <c r="RU157" s="294">
        <f t="shared" si="139"/>
        <v>-16198931.83</v>
      </c>
      <c r="RV157" s="294">
        <f t="shared" si="139"/>
        <v>-16093518.609999999</v>
      </c>
      <c r="RW157" s="294">
        <f t="shared" si="139"/>
        <v>-23797266.260000005</v>
      </c>
      <c r="RX157" s="294">
        <f t="shared" si="139"/>
        <v>-16077616.109999999</v>
      </c>
      <c r="RY157" s="294">
        <f t="shared" si="139"/>
        <v>-11103246.159999998</v>
      </c>
      <c r="RZ157" s="294">
        <f t="shared" si="139"/>
        <v>-13755738.959999999</v>
      </c>
      <c r="SA157" s="294">
        <f t="shared" si="139"/>
        <v>-162866980.96000004</v>
      </c>
      <c r="SB157" s="294">
        <f t="shared" si="139"/>
        <v>-11675440.329999998</v>
      </c>
      <c r="SC157" s="294">
        <f t="shared" si="139"/>
        <v>-14893718.880000001</v>
      </c>
      <c r="SD157" s="294">
        <f t="shared" si="139"/>
        <v>-22303064.229999997</v>
      </c>
      <c r="SE157" s="294">
        <f t="shared" si="139"/>
        <v>-12053220.529999999</v>
      </c>
      <c r="SF157" s="294">
        <f t="shared" si="139"/>
        <v>-26102082.999999996</v>
      </c>
      <c r="SG157" s="294">
        <f t="shared" si="139"/>
        <v>-27985332.050000001</v>
      </c>
      <c r="SH157" s="294">
        <f t="shared" si="139"/>
        <v>-28776416.460000001</v>
      </c>
      <c r="SI157" s="294">
        <f t="shared" si="139"/>
        <v>-18115439.309999999</v>
      </c>
      <c r="SJ157" s="294">
        <f t="shared" si="139"/>
        <v>-12257682.100000001</v>
      </c>
      <c r="SK157" s="294">
        <f t="shared" si="139"/>
        <v>-80867271.620000005</v>
      </c>
      <c r="SL157" s="294">
        <f t="shared" si="139"/>
        <v>-7495576.5800000001</v>
      </c>
      <c r="SM157" s="294">
        <f t="shared" si="139"/>
        <v>-96871142.620000005</v>
      </c>
      <c r="SN157" s="294">
        <f t="shared" si="139"/>
        <v>-19692208.089999996</v>
      </c>
      <c r="SO157" s="294">
        <f t="shared" si="139"/>
        <v>-27672761.739999998</v>
      </c>
      <c r="SP157" s="294">
        <f t="shared" si="139"/>
        <v>-39111010.090000004</v>
      </c>
      <c r="SQ157" s="294">
        <f t="shared" si="139"/>
        <v>-13754737.199999999</v>
      </c>
      <c r="SR157" s="294">
        <f t="shared" si="139"/>
        <v>-7712558.5800000001</v>
      </c>
      <c r="SS157" s="294">
        <f t="shared" si="139"/>
        <v>-20180806.360000003</v>
      </c>
      <c r="ST157" s="294">
        <f t="shared" si="139"/>
        <v>-15679073.359999999</v>
      </c>
      <c r="SU157" s="294">
        <f t="shared" si="139"/>
        <v>-254249283.13</v>
      </c>
      <c r="SV157" s="294">
        <f t="shared" si="139"/>
        <v>-8826487</v>
      </c>
      <c r="SW157" s="294">
        <f t="shared" ref="SW157:VH157" si="140">SUMIF($A$60:$A$148,$A$60,SW$60:SW$148)</f>
        <v>-20772457.32</v>
      </c>
      <c r="SX157" s="294">
        <f t="shared" si="140"/>
        <v>-22044014.280000001</v>
      </c>
      <c r="SY157" s="294">
        <f t="shared" si="140"/>
        <v>-4928044.33</v>
      </c>
      <c r="SZ157" s="294">
        <f t="shared" si="140"/>
        <v>-5930137.96</v>
      </c>
      <c r="TA157" s="294">
        <f t="shared" si="140"/>
        <v>-4418789</v>
      </c>
      <c r="TB157" s="294">
        <f t="shared" si="140"/>
        <v>-64660083.089999996</v>
      </c>
      <c r="TC157" s="294">
        <f t="shared" si="140"/>
        <v>-13572186.040000001</v>
      </c>
      <c r="TD157" s="294">
        <f t="shared" si="140"/>
        <v>-13405734.229999999</v>
      </c>
      <c r="TE157" s="294">
        <f t="shared" si="140"/>
        <v>-11636103.519999998</v>
      </c>
      <c r="TF157" s="294">
        <f t="shared" si="140"/>
        <v>-35042334.609999999</v>
      </c>
      <c r="TG157" s="294">
        <f t="shared" si="140"/>
        <v>-9845597.4399999995</v>
      </c>
      <c r="TH157" s="294">
        <f t="shared" si="140"/>
        <v>-8976710.3599999994</v>
      </c>
      <c r="TI157" s="294">
        <f t="shared" si="140"/>
        <v>-562709027.50000012</v>
      </c>
      <c r="TJ157" s="294">
        <f t="shared" si="140"/>
        <v>-17279055.020000007</v>
      </c>
      <c r="TK157" s="294">
        <f t="shared" si="140"/>
        <v>-19427758.980000004</v>
      </c>
      <c r="TL157" s="294">
        <f t="shared" si="140"/>
        <v>-68319509.25</v>
      </c>
      <c r="TM157" s="294">
        <f t="shared" si="140"/>
        <v>-25226954.170000002</v>
      </c>
      <c r="TN157" s="294">
        <f t="shared" si="140"/>
        <v>-10533410.699999999</v>
      </c>
      <c r="TO157" s="294">
        <f t="shared" si="140"/>
        <v>-10524148.17</v>
      </c>
      <c r="TP157" s="294">
        <f t="shared" si="140"/>
        <v>-71968049.809999987</v>
      </c>
      <c r="TQ157" s="294">
        <f t="shared" si="140"/>
        <v>-13098401.43</v>
      </c>
      <c r="TR157" s="294">
        <f t="shared" si="140"/>
        <v>-35933896.989999995</v>
      </c>
      <c r="TS157" s="294">
        <f t="shared" si="140"/>
        <v>-37235238.229999997</v>
      </c>
      <c r="TT157" s="294">
        <f t="shared" si="140"/>
        <v>-14447134.970000001</v>
      </c>
      <c r="TU157" s="294">
        <f t="shared" si="140"/>
        <v>-10353658.439999999</v>
      </c>
      <c r="TV157" s="294">
        <f t="shared" si="140"/>
        <v>-20050058.5</v>
      </c>
      <c r="TW157" s="294">
        <f t="shared" si="140"/>
        <v>-23563684.850000001</v>
      </c>
      <c r="TX157" s="294">
        <f t="shared" si="140"/>
        <v>-7146615.5</v>
      </c>
      <c r="TY157" s="294">
        <f t="shared" si="140"/>
        <v>-106362559.46999998</v>
      </c>
      <c r="TZ157" s="294">
        <f t="shared" si="140"/>
        <v>-5765949.8600000003</v>
      </c>
      <c r="UA157" s="294">
        <f t="shared" si="140"/>
        <v>-126629925.61</v>
      </c>
      <c r="UB157" s="294">
        <f t="shared" si="140"/>
        <v>-60332290.349999994</v>
      </c>
      <c r="UC157" s="294">
        <f t="shared" si="140"/>
        <v>-28027773.669999998</v>
      </c>
      <c r="UD157" s="294">
        <f t="shared" si="140"/>
        <v>-21710289.379999999</v>
      </c>
      <c r="UE157" s="294">
        <f t="shared" si="140"/>
        <v>-257133319.88999999</v>
      </c>
      <c r="UF157" s="294">
        <f t="shared" si="140"/>
        <v>-12191640.579999998</v>
      </c>
      <c r="UG157" s="294">
        <f t="shared" si="140"/>
        <v>-15259016.200000001</v>
      </c>
      <c r="UH157" s="294">
        <f t="shared" si="140"/>
        <v>-22225837.890000001</v>
      </c>
      <c r="UI157" s="294">
        <f t="shared" si="140"/>
        <v>-17414134.700000003</v>
      </c>
      <c r="UJ157" s="294">
        <f t="shared" si="140"/>
        <v>-151143860.38000005</v>
      </c>
      <c r="UK157" s="294">
        <f t="shared" si="140"/>
        <v>-49478304.399999999</v>
      </c>
      <c r="UL157" s="294">
        <f t="shared" si="140"/>
        <v>-33629048.420000009</v>
      </c>
      <c r="UM157" s="294">
        <f t="shared" si="140"/>
        <v>-50450714.700000003</v>
      </c>
      <c r="UN157" s="294">
        <f t="shared" si="140"/>
        <v>-29694515.649999999</v>
      </c>
      <c r="UO157" s="294">
        <f t="shared" si="140"/>
        <v>-28693388.499999996</v>
      </c>
      <c r="UP157" s="294">
        <f t="shared" si="140"/>
        <v>-513323118.78999996</v>
      </c>
      <c r="UQ157" s="294">
        <f t="shared" si="140"/>
        <v>-39431472.029999994</v>
      </c>
      <c r="UR157" s="294">
        <f t="shared" si="140"/>
        <v>-29765191.170000002</v>
      </c>
      <c r="US157" s="294">
        <f t="shared" si="140"/>
        <v>-170094200.53999996</v>
      </c>
      <c r="UT157" s="294">
        <f t="shared" si="140"/>
        <v>-9539903.8999999985</v>
      </c>
      <c r="UU157" s="294">
        <f t="shared" si="140"/>
        <v>-22941396.150000002</v>
      </c>
      <c r="UV157" s="294">
        <f t="shared" si="140"/>
        <v>-89877025.25999999</v>
      </c>
      <c r="UW157" s="294">
        <f t="shared" si="140"/>
        <v>-13459713.819999998</v>
      </c>
      <c r="UX157" s="294">
        <f t="shared" si="140"/>
        <v>-21632345.940000001</v>
      </c>
      <c r="UY157" s="294">
        <f t="shared" si="140"/>
        <v>-17072218.649999999</v>
      </c>
      <c r="UZ157" s="294">
        <f t="shared" si="140"/>
        <v>-36398666.599999994</v>
      </c>
      <c r="VA157" s="294">
        <f t="shared" si="140"/>
        <v>-63767145.380000003</v>
      </c>
      <c r="VB157" s="294">
        <f t="shared" si="140"/>
        <v>-28972249.699999999</v>
      </c>
      <c r="VC157" s="294">
        <f t="shared" si="140"/>
        <v>-32478709.790000003</v>
      </c>
      <c r="VD157" s="294">
        <f t="shared" si="140"/>
        <v>-18565496.509999998</v>
      </c>
      <c r="VE157" s="294">
        <f t="shared" si="140"/>
        <v>-22873358.750000004</v>
      </c>
      <c r="VF157" s="294">
        <f t="shared" si="140"/>
        <v>-18870803.75</v>
      </c>
      <c r="VG157" s="294">
        <f t="shared" si="140"/>
        <v>-15860757.099999998</v>
      </c>
      <c r="VH157" s="294">
        <f t="shared" si="140"/>
        <v>-73656252.069999978</v>
      </c>
      <c r="VI157" s="294">
        <f t="shared" ref="VI157:XT157" si="141">SUMIF($A$60:$A$148,$A$60,VI$60:VI$148)</f>
        <v>-17531752.050000001</v>
      </c>
      <c r="VJ157" s="294">
        <f t="shared" si="141"/>
        <v>-10223818.119999999</v>
      </c>
      <c r="VK157" s="294">
        <f t="shared" si="141"/>
        <v>-6996818.04</v>
      </c>
      <c r="VL157" s="294">
        <f t="shared" si="141"/>
        <v>-374324045.52999997</v>
      </c>
      <c r="VM157" s="294">
        <f t="shared" si="141"/>
        <v>-22668470.990000002</v>
      </c>
      <c r="VN157" s="294">
        <f t="shared" si="141"/>
        <v>-26924117.210000001</v>
      </c>
      <c r="VO157" s="294">
        <f t="shared" si="141"/>
        <v>-51920439.88000001</v>
      </c>
      <c r="VP157" s="294">
        <f t="shared" si="141"/>
        <v>-68569488.829999998</v>
      </c>
      <c r="VQ157" s="294">
        <f t="shared" si="141"/>
        <v>-48851890.120000005</v>
      </c>
      <c r="VR157" s="294">
        <f t="shared" si="141"/>
        <v>-37424022.43</v>
      </c>
      <c r="VS157" s="294">
        <f t="shared" si="141"/>
        <v>-9676420.620000001</v>
      </c>
      <c r="VT157" s="294">
        <f t="shared" si="141"/>
        <v>-24372652.130000003</v>
      </c>
      <c r="VU157" s="294">
        <f t="shared" si="141"/>
        <v>-136828008.21000001</v>
      </c>
      <c r="VV157" s="294">
        <f t="shared" si="141"/>
        <v>-15339009.440000001</v>
      </c>
      <c r="VW157" s="294">
        <f t="shared" si="141"/>
        <v>-39805712.900000006</v>
      </c>
      <c r="VX157" s="294">
        <f t="shared" si="141"/>
        <v>-24939688.079999998</v>
      </c>
      <c r="VY157" s="294">
        <f t="shared" si="141"/>
        <v>-5919237.9499999993</v>
      </c>
      <c r="VZ157" s="294">
        <f t="shared" si="141"/>
        <v>-12456579.530000001</v>
      </c>
      <c r="WA157" s="294">
        <f t="shared" si="141"/>
        <v>-483309580.50000006</v>
      </c>
      <c r="WB157" s="294">
        <f t="shared" si="141"/>
        <v>-29705015.130000006</v>
      </c>
      <c r="WC157" s="294">
        <f t="shared" si="141"/>
        <v>-17276370.120000001</v>
      </c>
      <c r="WD157" s="294">
        <f t="shared" si="141"/>
        <v>-15430389.650000002</v>
      </c>
      <c r="WE157" s="294">
        <f t="shared" si="141"/>
        <v>-9804359.1199999992</v>
      </c>
      <c r="WF157" s="294">
        <f t="shared" si="141"/>
        <v>-26918312.170000006</v>
      </c>
      <c r="WG157" s="294">
        <f t="shared" si="141"/>
        <v>-47970361.25</v>
      </c>
      <c r="WH157" s="294">
        <f t="shared" si="141"/>
        <v>-32111833.970000003</v>
      </c>
      <c r="WI157" s="294">
        <f t="shared" si="141"/>
        <v>-19900162.109999996</v>
      </c>
      <c r="WJ157" s="294">
        <f t="shared" si="141"/>
        <v>-47217658.830000013</v>
      </c>
      <c r="WK157" s="294">
        <f t="shared" si="141"/>
        <v>-13732701.979999999</v>
      </c>
      <c r="WL157" s="294">
        <f t="shared" si="141"/>
        <v>-57599803.36999999</v>
      </c>
      <c r="WM157" s="294">
        <f t="shared" si="141"/>
        <v>-15780956.110000001</v>
      </c>
      <c r="WN157" s="294">
        <f t="shared" si="141"/>
        <v>-54093750.570000008</v>
      </c>
      <c r="WO157" s="294">
        <f t="shared" si="141"/>
        <v>-69893048.299999997</v>
      </c>
      <c r="WP157" s="294">
        <f t="shared" si="141"/>
        <v>-16772094.76</v>
      </c>
      <c r="WQ157" s="294">
        <f t="shared" si="141"/>
        <v>-27228886.759999998</v>
      </c>
      <c r="WR157" s="294">
        <f t="shared" si="141"/>
        <v>-31957655.210000001</v>
      </c>
      <c r="WS157" s="294">
        <f t="shared" si="141"/>
        <v>-9896093.4900000021</v>
      </c>
      <c r="WT157" s="294">
        <f t="shared" si="141"/>
        <v>-42036964.239999995</v>
      </c>
      <c r="WU157" s="294">
        <f t="shared" si="141"/>
        <v>-255905260.42000002</v>
      </c>
      <c r="WV157" s="294">
        <f t="shared" si="141"/>
        <v>-29597323.689999998</v>
      </c>
      <c r="WW157" s="294">
        <f t="shared" si="141"/>
        <v>-21117914.510000002</v>
      </c>
      <c r="WX157" s="294">
        <f t="shared" si="141"/>
        <v>-14291296.1</v>
      </c>
      <c r="WY157" s="294">
        <f t="shared" si="141"/>
        <v>-13098963.130000005</v>
      </c>
      <c r="WZ157" s="294">
        <f t="shared" si="141"/>
        <v>-19097499.599999998</v>
      </c>
      <c r="XA157" s="294">
        <f t="shared" si="141"/>
        <v>-8666091.3899999987</v>
      </c>
      <c r="XB157" s="294">
        <f t="shared" si="141"/>
        <v>-14502102.600000001</v>
      </c>
      <c r="XC157" s="294">
        <f t="shared" si="141"/>
        <v>-100838179.59999998</v>
      </c>
      <c r="XD157" s="294">
        <f t="shared" si="141"/>
        <v>-14314959.239999998</v>
      </c>
      <c r="XE157" s="294">
        <f t="shared" si="141"/>
        <v>-7387322.2700000014</v>
      </c>
      <c r="XF157" s="294">
        <f t="shared" si="141"/>
        <v>-7591449.2999999998</v>
      </c>
      <c r="XG157" s="294">
        <f t="shared" si="141"/>
        <v>-15532911.24</v>
      </c>
      <c r="XH157" s="294">
        <f t="shared" si="141"/>
        <v>-197694746.90000001</v>
      </c>
      <c r="XI157" s="294">
        <f t="shared" si="141"/>
        <v>-34629304.679999992</v>
      </c>
      <c r="XJ157" s="294">
        <f t="shared" si="141"/>
        <v>-42044721.530000001</v>
      </c>
      <c r="XK157" s="294">
        <f t="shared" si="141"/>
        <v>-139047902.56000003</v>
      </c>
      <c r="XL157" s="294">
        <f t="shared" si="141"/>
        <v>-19362225.930000003</v>
      </c>
      <c r="XM157" s="294">
        <f t="shared" si="141"/>
        <v>-19774057.560000002</v>
      </c>
      <c r="XN157" s="294">
        <f t="shared" si="141"/>
        <v>-72046205.370000005</v>
      </c>
      <c r="XO157" s="294">
        <f t="shared" si="141"/>
        <v>-21734092.149999999</v>
      </c>
      <c r="XP157" s="294">
        <f t="shared" si="141"/>
        <v>-22695257.599999998</v>
      </c>
      <c r="XQ157" s="294">
        <f t="shared" si="141"/>
        <v>-65753465.729999997</v>
      </c>
      <c r="XR157" s="294">
        <f t="shared" si="141"/>
        <v>-58267874.670000009</v>
      </c>
      <c r="XS157" s="294">
        <f t="shared" si="141"/>
        <v>-19387860.27</v>
      </c>
      <c r="XT157" s="294">
        <f t="shared" si="141"/>
        <v>-17929475.700000007</v>
      </c>
      <c r="XU157" s="294">
        <f t="shared" ref="XU157:AAF157" si="142">SUMIF($A$60:$A$148,$A$60,XU$60:XU$148)</f>
        <v>-13188004.6</v>
      </c>
      <c r="XV157" s="294">
        <f t="shared" si="142"/>
        <v>-15303952.010000002</v>
      </c>
      <c r="XW157" s="294">
        <f t="shared" si="142"/>
        <v>-14605917.449999999</v>
      </c>
      <c r="XX157" s="294">
        <f t="shared" si="142"/>
        <v>-9265630.0900000017</v>
      </c>
      <c r="XY157" s="294">
        <f t="shared" si="142"/>
        <v>-17832374.779999997</v>
      </c>
      <c r="XZ157" s="294">
        <f t="shared" si="142"/>
        <v>-10139317.49</v>
      </c>
      <c r="YA157" s="294">
        <f t="shared" si="142"/>
        <v>-8160013.919999999</v>
      </c>
      <c r="YB157" s="294">
        <f t="shared" si="142"/>
        <v>-10887708.33</v>
      </c>
      <c r="YC157" s="294">
        <f t="shared" si="142"/>
        <v>-16296628.699999999</v>
      </c>
      <c r="YD157" s="294">
        <f t="shared" si="142"/>
        <v>-16116802.5</v>
      </c>
      <c r="YE157" s="294">
        <f t="shared" si="142"/>
        <v>-250948524.03000006</v>
      </c>
      <c r="YF157" s="294">
        <f t="shared" si="142"/>
        <v>-23126497.079999994</v>
      </c>
      <c r="YG157" s="294">
        <f t="shared" si="142"/>
        <v>-53167180.479999997</v>
      </c>
      <c r="YH157" s="294">
        <f t="shared" si="142"/>
        <v>-12112039.92</v>
      </c>
      <c r="YI157" s="294">
        <f t="shared" si="142"/>
        <v>-97714738.149999991</v>
      </c>
      <c r="YJ157" s="294">
        <f t="shared" si="142"/>
        <v>-16188405.910000002</v>
      </c>
      <c r="YK157" s="294">
        <f t="shared" si="142"/>
        <v>-48508039.309999987</v>
      </c>
      <c r="YL157" s="294">
        <f t="shared" si="142"/>
        <v>-8768460.1999999993</v>
      </c>
      <c r="YM157" s="294">
        <f t="shared" si="142"/>
        <v>-118585345.02</v>
      </c>
      <c r="YN157" s="294">
        <f t="shared" si="142"/>
        <v>-52471152.359999999</v>
      </c>
      <c r="YO157" s="294">
        <f t="shared" si="142"/>
        <v>-15297763.580000002</v>
      </c>
      <c r="YP157" s="294">
        <f t="shared" si="142"/>
        <v>-13928593.07</v>
      </c>
      <c r="YQ157" s="294">
        <f t="shared" si="142"/>
        <v>-24182198.670000002</v>
      </c>
      <c r="YR157" s="294">
        <f t="shared" si="142"/>
        <v>-7788313.1400000006</v>
      </c>
      <c r="YS157" s="294">
        <f t="shared" si="142"/>
        <v>-10191592.299999999</v>
      </c>
      <c r="YT157" s="294">
        <f t="shared" si="142"/>
        <v>-24448834.800000001</v>
      </c>
      <c r="YU157" s="294">
        <f t="shared" si="142"/>
        <v>-8416008.5099999998</v>
      </c>
      <c r="YV157" s="294">
        <f t="shared" si="142"/>
        <v>-120066047.08999999</v>
      </c>
      <c r="YW157" s="294">
        <f t="shared" si="142"/>
        <v>-18216867.18</v>
      </c>
      <c r="YX157" s="294">
        <f t="shared" si="142"/>
        <v>-8436989.3099999987</v>
      </c>
      <c r="YY157" s="294">
        <f t="shared" si="142"/>
        <v>-9787653.2899999991</v>
      </c>
      <c r="YZ157" s="294">
        <f t="shared" si="142"/>
        <v>-11932007.41</v>
      </c>
      <c r="ZA157" s="294">
        <f t="shared" si="142"/>
        <v>-10856646.280000001</v>
      </c>
      <c r="ZB157" s="294">
        <f t="shared" si="142"/>
        <v>-6117536.2299999995</v>
      </c>
      <c r="ZC157" s="294">
        <f t="shared" si="142"/>
        <v>-125688672.63</v>
      </c>
      <c r="ZD157" s="294">
        <f t="shared" si="142"/>
        <v>-4180353.88</v>
      </c>
      <c r="ZE157" s="294">
        <f t="shared" si="142"/>
        <v>-16331941.899999999</v>
      </c>
      <c r="ZF157" s="294">
        <f t="shared" si="142"/>
        <v>-13922343.5</v>
      </c>
      <c r="ZG157" s="294">
        <f t="shared" si="142"/>
        <v>-11718900.34</v>
      </c>
      <c r="ZH157" s="294">
        <f t="shared" si="142"/>
        <v>-9411830.2200000007</v>
      </c>
      <c r="ZI157" s="294">
        <f t="shared" si="142"/>
        <v>-8951601.0499999989</v>
      </c>
      <c r="ZJ157" s="294">
        <f t="shared" si="142"/>
        <v>-6171690.1099999994</v>
      </c>
      <c r="ZK157" s="294">
        <f t="shared" si="142"/>
        <v>-66312009.680000007</v>
      </c>
      <c r="ZL157" s="294">
        <f t="shared" si="142"/>
        <v>-382805822.37999988</v>
      </c>
      <c r="ZM157" s="294">
        <f t="shared" si="142"/>
        <v>-9204286.7799999993</v>
      </c>
      <c r="ZN157" s="294">
        <f t="shared" si="142"/>
        <v>-33060542.75</v>
      </c>
      <c r="ZO157" s="294">
        <f t="shared" si="142"/>
        <v>-73339135.610000014</v>
      </c>
      <c r="ZP157" s="294">
        <f t="shared" si="142"/>
        <v>-35361607.539999999</v>
      </c>
      <c r="ZQ157" s="294">
        <f t="shared" si="142"/>
        <v>-12051961.9</v>
      </c>
      <c r="ZR157" s="294">
        <f t="shared" si="142"/>
        <v>-12634569.809999999</v>
      </c>
      <c r="ZS157" s="294">
        <f t="shared" si="142"/>
        <v>-29243443.700000003</v>
      </c>
      <c r="ZT157" s="294">
        <f t="shared" si="142"/>
        <v>-22559036.190000001</v>
      </c>
      <c r="ZU157" s="294">
        <f t="shared" si="142"/>
        <v>-58734116.020000011</v>
      </c>
      <c r="ZV157" s="294">
        <f t="shared" si="142"/>
        <v>-5740097.0999999996</v>
      </c>
      <c r="ZW157" s="294">
        <f t="shared" si="142"/>
        <v>-13701876.100000001</v>
      </c>
      <c r="ZX157" s="294">
        <f t="shared" si="142"/>
        <v>-12188132.48</v>
      </c>
      <c r="ZY157" s="294">
        <f t="shared" si="142"/>
        <v>-28012321.060000002</v>
      </c>
      <c r="ZZ157" s="294">
        <f t="shared" si="142"/>
        <v>-11368008.57</v>
      </c>
      <c r="AAA157" s="294">
        <f t="shared" si="142"/>
        <v>-15335437.629999999</v>
      </c>
      <c r="AAB157" s="294">
        <f t="shared" si="142"/>
        <v>-10060957.389999999</v>
      </c>
      <c r="AAC157" s="294">
        <f t="shared" si="142"/>
        <v>-5986716.3500000006</v>
      </c>
      <c r="AAD157" s="294">
        <f t="shared" si="142"/>
        <v>-22466370.460000001</v>
      </c>
      <c r="AAE157" s="294">
        <f t="shared" si="142"/>
        <v>-4638587.7</v>
      </c>
      <c r="AAF157" s="294">
        <f t="shared" si="142"/>
        <v>-5659301.9500000002</v>
      </c>
      <c r="AAG157" s="294">
        <f t="shared" ref="AAG157:ACR157" si="143">SUMIF($A$60:$A$148,$A$60,AAG$60:AAG$148)</f>
        <v>-7111830.6000000006</v>
      </c>
      <c r="AAH157" s="294">
        <f t="shared" si="143"/>
        <v>-98410454.140000001</v>
      </c>
      <c r="AAI157" s="294">
        <f t="shared" si="143"/>
        <v>-16968478.780000001</v>
      </c>
      <c r="AAJ157" s="294">
        <f t="shared" si="143"/>
        <v>-23851049.789999995</v>
      </c>
      <c r="AAK157" s="294">
        <f t="shared" si="143"/>
        <v>-17633600.830000002</v>
      </c>
      <c r="AAL157" s="294">
        <f t="shared" si="143"/>
        <v>-9871358.7300000004</v>
      </c>
      <c r="AAM157" s="294">
        <f t="shared" si="143"/>
        <v>-35104109.310000002</v>
      </c>
      <c r="AAN157" s="294">
        <f t="shared" si="143"/>
        <v>-5489466.5300000003</v>
      </c>
      <c r="AAO157" s="294">
        <f t="shared" si="143"/>
        <v>-815653865.85000002</v>
      </c>
      <c r="AAP157" s="294">
        <f t="shared" si="143"/>
        <v>-33674743.160000004</v>
      </c>
      <c r="AAQ157" s="294">
        <f t="shared" si="143"/>
        <v>-22670680.469999999</v>
      </c>
      <c r="AAR157" s="294">
        <f t="shared" si="143"/>
        <v>-42961107.690000005</v>
      </c>
      <c r="AAS157" s="294">
        <f t="shared" si="143"/>
        <v>-57538152.25</v>
      </c>
      <c r="AAT157" s="294">
        <f t="shared" si="143"/>
        <v>-11726616.26</v>
      </c>
      <c r="AAU157" s="294">
        <f t="shared" si="143"/>
        <v>-22464510.499999996</v>
      </c>
      <c r="AAV157" s="294">
        <f t="shared" si="143"/>
        <v>-35576517.459999993</v>
      </c>
      <c r="AAW157" s="294">
        <f t="shared" si="143"/>
        <v>-120019014.93000001</v>
      </c>
      <c r="AAX157" s="294">
        <f t="shared" si="143"/>
        <v>-25518487.880000003</v>
      </c>
      <c r="AAY157" s="294">
        <f t="shared" si="143"/>
        <v>-41877886.369999997</v>
      </c>
      <c r="AAZ157" s="294">
        <f t="shared" si="143"/>
        <v>-161977921.49000001</v>
      </c>
      <c r="ABA157" s="294">
        <f t="shared" si="143"/>
        <v>-48346386.630000003</v>
      </c>
      <c r="ABB157" s="294">
        <f t="shared" si="143"/>
        <v>-16145328.640000001</v>
      </c>
      <c r="ABC157" s="294">
        <f t="shared" si="143"/>
        <v>-27419754.309999995</v>
      </c>
      <c r="ABD157" s="294">
        <f t="shared" si="143"/>
        <v>-23288607.849999998</v>
      </c>
      <c r="ABE157" s="294">
        <f t="shared" si="143"/>
        <v>-7995197.1399999987</v>
      </c>
      <c r="ABF157" s="294">
        <f t="shared" si="143"/>
        <v>-15355260.34</v>
      </c>
      <c r="ABG157" s="294">
        <f t="shared" si="143"/>
        <v>-17196626.23</v>
      </c>
      <c r="ABH157" s="294">
        <f t="shared" si="143"/>
        <v>-145779413.98000005</v>
      </c>
      <c r="ABI157" s="294">
        <f t="shared" si="143"/>
        <v>-126844393.72</v>
      </c>
      <c r="ABJ157" s="294">
        <f t="shared" si="143"/>
        <v>-23769586.100000001</v>
      </c>
      <c r="ABK157" s="294">
        <f t="shared" si="143"/>
        <v>-13312373.9</v>
      </c>
      <c r="ABL157" s="294">
        <f t="shared" si="143"/>
        <v>-20265937.130000003</v>
      </c>
      <c r="ABM157" s="294">
        <f t="shared" si="143"/>
        <v>-8678552.8899999987</v>
      </c>
      <c r="ABN157" s="294">
        <f t="shared" si="143"/>
        <v>-11423993.65</v>
      </c>
      <c r="ABO157" s="294">
        <f t="shared" si="143"/>
        <v>-218583374.5</v>
      </c>
      <c r="ABP157" s="294">
        <f t="shared" si="143"/>
        <v>-14525181.109999999</v>
      </c>
      <c r="ABQ157" s="294">
        <f t="shared" si="143"/>
        <v>-24462334.68</v>
      </c>
      <c r="ABR157" s="294">
        <f t="shared" si="143"/>
        <v>-33790628.599999994</v>
      </c>
      <c r="ABS157" s="294">
        <f t="shared" si="143"/>
        <v>-30822227.300000001</v>
      </c>
      <c r="ABT157" s="294">
        <f t="shared" si="143"/>
        <v>-16160489.32</v>
      </c>
      <c r="ABU157" s="294">
        <f t="shared" si="143"/>
        <v>-10029308.640000001</v>
      </c>
      <c r="ABV157" s="294">
        <f t="shared" si="143"/>
        <v>-15341649.1</v>
      </c>
      <c r="ABW157" s="294">
        <f t="shared" si="143"/>
        <v>-1819708.9200000002</v>
      </c>
      <c r="ABX157" s="294">
        <f t="shared" si="143"/>
        <v>-424887819.94</v>
      </c>
      <c r="ABY157" s="294">
        <f t="shared" si="143"/>
        <v>-11392446.92</v>
      </c>
      <c r="ABZ157" s="294">
        <f t="shared" si="143"/>
        <v>-18021583.02</v>
      </c>
      <c r="ACA157" s="294">
        <f t="shared" si="143"/>
        <v>-8063076.7800000003</v>
      </c>
      <c r="ACB157" s="294">
        <f t="shared" si="143"/>
        <v>-10960855.859999999</v>
      </c>
      <c r="ACC157" s="294">
        <f t="shared" si="143"/>
        <v>-121408604.80999999</v>
      </c>
      <c r="ACD157" s="294">
        <f t="shared" si="143"/>
        <v>-3865057.0600000005</v>
      </c>
      <c r="ACE157" s="294">
        <f t="shared" si="143"/>
        <v>-11506616.709999999</v>
      </c>
      <c r="ACF157" s="294">
        <f t="shared" si="143"/>
        <v>-13843948.089999998</v>
      </c>
      <c r="ACG157" s="294">
        <f t="shared" si="143"/>
        <v>-26675093.059999995</v>
      </c>
      <c r="ACH157" s="294">
        <f t="shared" si="143"/>
        <v>-16447567.160000002</v>
      </c>
      <c r="ACI157" s="294">
        <f t="shared" si="143"/>
        <v>-293764312.91000003</v>
      </c>
      <c r="ACJ157" s="294">
        <f t="shared" si="143"/>
        <v>-15882298.43</v>
      </c>
      <c r="ACK157" s="294">
        <f t="shared" si="143"/>
        <v>-27805356.41</v>
      </c>
      <c r="ACL157" s="294">
        <f t="shared" si="143"/>
        <v>-48299055.910000011</v>
      </c>
      <c r="ACM157" s="294">
        <f t="shared" si="143"/>
        <v>-12277186.939999999</v>
      </c>
      <c r="ACN157" s="294">
        <f t="shared" si="143"/>
        <v>-51809308.700000003</v>
      </c>
      <c r="ACO157" s="294">
        <f t="shared" si="143"/>
        <v>-18557836.469999999</v>
      </c>
      <c r="ACP157" s="294">
        <f t="shared" si="143"/>
        <v>-135311080.24000001</v>
      </c>
      <c r="ACQ157" s="294">
        <f t="shared" si="143"/>
        <v>-99789904.970000014</v>
      </c>
      <c r="ACR157" s="294">
        <f t="shared" si="143"/>
        <v>-29682443.290000003</v>
      </c>
      <c r="ACS157" s="294">
        <f t="shared" ref="ACS157:AFD157" si="144">SUMIF($A$60:$A$148,$A$60,ACS$60:ACS$148)</f>
        <v>-54197208.969999999</v>
      </c>
      <c r="ACT157" s="294">
        <f t="shared" si="144"/>
        <v>-44091794.130000003</v>
      </c>
      <c r="ACU157" s="294">
        <f t="shared" si="144"/>
        <v>-28862572.110000003</v>
      </c>
      <c r="ACV157" s="294">
        <f t="shared" si="144"/>
        <v>-101712169.61</v>
      </c>
      <c r="ACW157" s="294">
        <f t="shared" si="144"/>
        <v>-22377849.129999999</v>
      </c>
      <c r="ACX157" s="294">
        <f t="shared" si="144"/>
        <v>-18027118.27</v>
      </c>
      <c r="ACY157" s="294">
        <f t="shared" si="144"/>
        <v>-23691628.949999999</v>
      </c>
      <c r="ACZ157" s="294">
        <f t="shared" si="144"/>
        <v>-20836365.079999998</v>
      </c>
      <c r="ADA157" s="294">
        <f t="shared" si="144"/>
        <v>-19196490.449999999</v>
      </c>
      <c r="ADB157" s="294">
        <f t="shared" si="144"/>
        <v>-10505365.41</v>
      </c>
      <c r="ADC157" s="294">
        <f t="shared" si="144"/>
        <v>-24075140.150000002</v>
      </c>
      <c r="ADD157" s="294">
        <f t="shared" si="144"/>
        <v>-11333680.189999999</v>
      </c>
      <c r="ADE157" s="294">
        <f t="shared" si="144"/>
        <v>-10502999.690000001</v>
      </c>
      <c r="ADF157" s="294">
        <f t="shared" si="144"/>
        <v>-96857943.410000026</v>
      </c>
      <c r="ADG157" s="294">
        <f t="shared" si="144"/>
        <v>-53050922.029999994</v>
      </c>
      <c r="ADH157" s="294">
        <f t="shared" si="144"/>
        <v>-4118352.2500000009</v>
      </c>
      <c r="ADI157" s="294">
        <f t="shared" si="144"/>
        <v>-10956993.100000001</v>
      </c>
      <c r="ADJ157" s="294">
        <f t="shared" si="144"/>
        <v>-29437864.350000001</v>
      </c>
      <c r="ADK157" s="294">
        <f t="shared" si="144"/>
        <v>-14027148.690000001</v>
      </c>
      <c r="ADL157" s="294">
        <f t="shared" si="144"/>
        <v>-11971458.110000001</v>
      </c>
      <c r="ADM157" s="294">
        <f t="shared" si="144"/>
        <v>-15901965.67</v>
      </c>
      <c r="ADN157" s="294">
        <f t="shared" si="144"/>
        <v>-30030272.670000002</v>
      </c>
      <c r="ADO157" s="294">
        <f t="shared" si="144"/>
        <v>-471602400.61000001</v>
      </c>
      <c r="ADP157" s="294">
        <f t="shared" si="144"/>
        <v>-49605651.619999997</v>
      </c>
      <c r="ADQ157" s="294">
        <f t="shared" si="144"/>
        <v>-38993082.079999998</v>
      </c>
      <c r="ADR157" s="294">
        <f t="shared" si="144"/>
        <v>-5520366.3799999999</v>
      </c>
      <c r="ADS157" s="294">
        <f t="shared" si="144"/>
        <v>-156241008.54999998</v>
      </c>
      <c r="ADT157" s="294">
        <f t="shared" si="144"/>
        <v>-7092236.6299999999</v>
      </c>
      <c r="ADU157" s="294">
        <f t="shared" si="144"/>
        <v>-20146197.769999996</v>
      </c>
      <c r="ADV157" s="294">
        <f t="shared" si="144"/>
        <v>-11772259.610000001</v>
      </c>
      <c r="ADW157" s="294">
        <f t="shared" si="144"/>
        <v>-8233437.9500000002</v>
      </c>
      <c r="ADX157" s="294">
        <f t="shared" si="144"/>
        <v>-5822981.040000001</v>
      </c>
      <c r="ADY157" s="294">
        <f t="shared" si="144"/>
        <v>-572379708.38</v>
      </c>
      <c r="ADZ157" s="294">
        <f t="shared" si="144"/>
        <v>-154549062.26999998</v>
      </c>
      <c r="AEA157" s="294">
        <f t="shared" si="144"/>
        <v>-93091265.779999986</v>
      </c>
      <c r="AEB157" s="294">
        <f t="shared" si="144"/>
        <v>-30224133.660000004</v>
      </c>
      <c r="AEC157" s="294">
        <f t="shared" si="144"/>
        <v>-16403197.58</v>
      </c>
      <c r="AED157" s="294">
        <f t="shared" si="144"/>
        <v>-46392749.579999998</v>
      </c>
      <c r="AEE157" s="294">
        <f t="shared" si="144"/>
        <v>-31716013.899999999</v>
      </c>
      <c r="AEF157" s="294">
        <f t="shared" si="144"/>
        <v>-22571254.080000002</v>
      </c>
      <c r="AEG157" s="294">
        <f t="shared" si="144"/>
        <v>-14895974.380000001</v>
      </c>
      <c r="AEH157" s="294">
        <f t="shared" si="144"/>
        <v>-12935651.650000002</v>
      </c>
      <c r="AEI157" s="294">
        <f t="shared" si="144"/>
        <v>-39305873.959999993</v>
      </c>
      <c r="AEJ157" s="294">
        <f t="shared" si="144"/>
        <v>-17344903.149999999</v>
      </c>
      <c r="AEK157" s="294">
        <f t="shared" si="144"/>
        <v>-9299133.0799999982</v>
      </c>
      <c r="AEL157" s="294">
        <f t="shared" si="144"/>
        <v>-21263337.640000001</v>
      </c>
      <c r="AEM157" s="294">
        <f t="shared" si="144"/>
        <v>-31887091.879999999</v>
      </c>
      <c r="AEN157" s="294">
        <f t="shared" si="144"/>
        <v>-31296391.949999996</v>
      </c>
      <c r="AEO157" s="294">
        <f t="shared" si="144"/>
        <v>-7443899.7199999997</v>
      </c>
      <c r="AEP157" s="294">
        <f t="shared" si="144"/>
        <v>-72997747.559999987</v>
      </c>
      <c r="AEQ157" s="294">
        <f t="shared" si="144"/>
        <v>-6203769.4500000002</v>
      </c>
      <c r="AER157" s="294">
        <f t="shared" si="144"/>
        <v>-53981162.520000003</v>
      </c>
      <c r="AES157" s="294">
        <f t="shared" si="144"/>
        <v>-243114610.44000012</v>
      </c>
      <c r="AET157" s="294">
        <f t="shared" si="144"/>
        <v>-40424248.079999991</v>
      </c>
      <c r="AEU157" s="294">
        <f t="shared" si="144"/>
        <v>-24768806.470000003</v>
      </c>
      <c r="AEV157" s="294">
        <f t="shared" si="144"/>
        <v>-28902359.120000001</v>
      </c>
      <c r="AEW157" s="294">
        <f t="shared" si="144"/>
        <v>-16034862.49</v>
      </c>
      <c r="AEX157" s="294">
        <f t="shared" si="144"/>
        <v>-81724853.749999985</v>
      </c>
      <c r="AEY157" s="294">
        <f t="shared" si="144"/>
        <v>-29398462.82</v>
      </c>
      <c r="AEZ157" s="294">
        <f t="shared" si="144"/>
        <v>-31392118.199999996</v>
      </c>
      <c r="AFA157" s="294">
        <f t="shared" si="144"/>
        <v>-26630875.510000002</v>
      </c>
      <c r="AFB157" s="294">
        <f t="shared" si="144"/>
        <v>-12457870.330000002</v>
      </c>
      <c r="AFC157" s="294">
        <f t="shared" si="144"/>
        <v>-243810962.62</v>
      </c>
      <c r="AFD157" s="294">
        <f t="shared" si="144"/>
        <v>-40069743.490000002</v>
      </c>
      <c r="AFE157" s="294">
        <f t="shared" ref="AFE157:AHP157" si="145">SUMIF($A$60:$A$148,$A$60,AFE$60:AFE$148)</f>
        <v>-32172403.109999999</v>
      </c>
      <c r="AFF157" s="294">
        <f t="shared" si="145"/>
        <v>-20684438.810000002</v>
      </c>
      <c r="AFG157" s="294">
        <f t="shared" si="145"/>
        <v>-34869721.780000001</v>
      </c>
      <c r="AFH157" s="294">
        <f t="shared" si="145"/>
        <v>-28377465.190000001</v>
      </c>
      <c r="AFI157" s="294">
        <f t="shared" si="145"/>
        <v>-20661379.68</v>
      </c>
      <c r="AFJ157" s="294">
        <f t="shared" si="145"/>
        <v>-19831980.219999995</v>
      </c>
      <c r="AFK157" s="294">
        <f t="shared" si="145"/>
        <v>-12652751.529999999</v>
      </c>
      <c r="AFL157" s="294">
        <f t="shared" si="145"/>
        <v>-29458553.349999998</v>
      </c>
      <c r="AFM157" s="294">
        <f t="shared" si="145"/>
        <v>-16771456.370000001</v>
      </c>
      <c r="AFN157" s="294">
        <f t="shared" si="145"/>
        <v>-14573696.769999998</v>
      </c>
      <c r="AFO157" s="294">
        <f t="shared" si="145"/>
        <v>-30170255.350000001</v>
      </c>
      <c r="AFP157" s="294">
        <f t="shared" si="145"/>
        <v>-236386495.31000003</v>
      </c>
      <c r="AFQ157" s="294">
        <f t="shared" si="145"/>
        <v>-50230545.869999997</v>
      </c>
      <c r="AFR157" s="294">
        <f t="shared" si="145"/>
        <v>-43619402.200000003</v>
      </c>
      <c r="AFS157" s="294">
        <f t="shared" si="145"/>
        <v>-26711761.31000001</v>
      </c>
      <c r="AFT157" s="294">
        <f t="shared" si="145"/>
        <v>-30489036.130000003</v>
      </c>
      <c r="AFU157" s="294">
        <f t="shared" si="145"/>
        <v>-29647118.340000004</v>
      </c>
      <c r="AFV157" s="294">
        <f t="shared" si="145"/>
        <v>-12037456.77</v>
      </c>
      <c r="AFW157" s="294">
        <f t="shared" si="145"/>
        <v>-40985394.219999991</v>
      </c>
      <c r="AFX157" s="294">
        <f t="shared" si="145"/>
        <v>-53882846.299999997</v>
      </c>
      <c r="AFY157" s="294">
        <f t="shared" si="145"/>
        <v>-15601787.129999997</v>
      </c>
      <c r="AFZ157" s="294">
        <f t="shared" si="145"/>
        <v>-65564902.899999991</v>
      </c>
      <c r="AGA157" s="294">
        <f t="shared" si="145"/>
        <v>-16319193.27</v>
      </c>
      <c r="AGB157" s="294">
        <f t="shared" si="145"/>
        <v>-155466498.09</v>
      </c>
      <c r="AGC157" s="294">
        <f t="shared" si="145"/>
        <v>-19836070.780000001</v>
      </c>
      <c r="AGD157" s="294">
        <f t="shared" si="145"/>
        <v>-18269268.709999997</v>
      </c>
      <c r="AGE157" s="294">
        <f t="shared" si="145"/>
        <v>-18371084.18</v>
      </c>
      <c r="AGF157" s="294">
        <f t="shared" si="145"/>
        <v>-44111770.250000015</v>
      </c>
      <c r="AGG157" s="294">
        <f t="shared" si="145"/>
        <v>-24139227.09</v>
      </c>
      <c r="AGH157" s="294">
        <f t="shared" si="145"/>
        <v>-7820211.7100000009</v>
      </c>
      <c r="AGI157" s="294">
        <f t="shared" si="145"/>
        <v>-10558952.810000001</v>
      </c>
      <c r="AGJ157" s="294">
        <f t="shared" si="145"/>
        <v>-9196058.2300000004</v>
      </c>
      <c r="AGK157" s="294">
        <f t="shared" si="145"/>
        <v>-14491255.040000001</v>
      </c>
      <c r="AGL157" s="294">
        <f t="shared" si="145"/>
        <v>-16191772.200000001</v>
      </c>
      <c r="AGM157" s="294">
        <f t="shared" si="145"/>
        <v>-151306602.60999998</v>
      </c>
      <c r="AGN157" s="294">
        <f t="shared" si="145"/>
        <v>-46371606.379999995</v>
      </c>
      <c r="AGO157" s="294">
        <f t="shared" si="145"/>
        <v>-30776065.860000007</v>
      </c>
      <c r="AGP157" s="294">
        <f t="shared" si="145"/>
        <v>-9391961.7699999977</v>
      </c>
      <c r="AGQ157" s="294">
        <f t="shared" si="145"/>
        <v>-35949873.830000013</v>
      </c>
      <c r="AGR157" s="294">
        <f t="shared" si="145"/>
        <v>-36198350</v>
      </c>
      <c r="AGS157" s="294">
        <f t="shared" si="145"/>
        <v>-14722193.979999999</v>
      </c>
      <c r="AGT157" s="294">
        <f t="shared" si="145"/>
        <v>-16692450.950000001</v>
      </c>
      <c r="AGU157" s="294">
        <f t="shared" si="145"/>
        <v>-437195282.68000001</v>
      </c>
      <c r="AGV157" s="294">
        <f t="shared" si="145"/>
        <v>-495819486.88</v>
      </c>
      <c r="AGW157" s="294">
        <f t="shared" si="145"/>
        <v>-25699122.120000008</v>
      </c>
      <c r="AGX157" s="294">
        <f t="shared" si="145"/>
        <v>-36351120.830000006</v>
      </c>
      <c r="AGY157" s="294">
        <f t="shared" si="145"/>
        <v>-70115097.209999993</v>
      </c>
      <c r="AGZ157" s="294">
        <f t="shared" si="145"/>
        <v>-12747753.660000002</v>
      </c>
      <c r="AHA157" s="294">
        <f t="shared" si="145"/>
        <v>-23062915.390000001</v>
      </c>
      <c r="AHB157" s="294">
        <f t="shared" si="145"/>
        <v>-29162175.34</v>
      </c>
      <c r="AHC157" s="294">
        <f t="shared" si="145"/>
        <v>-7011890.2700000005</v>
      </c>
      <c r="AHD157" s="294">
        <f t="shared" si="145"/>
        <v>-45423158.109999999</v>
      </c>
      <c r="AHE157" s="294">
        <f t="shared" si="145"/>
        <v>-38632375.490000002</v>
      </c>
      <c r="AHF157" s="294">
        <f t="shared" si="145"/>
        <v>-19409036.68</v>
      </c>
      <c r="AHG157" s="294">
        <f t="shared" si="145"/>
        <v>-12507493.939999999</v>
      </c>
      <c r="AHH157" s="294">
        <f t="shared" si="145"/>
        <v>-19886613.860000003</v>
      </c>
      <c r="AHI157" s="294">
        <f t="shared" si="145"/>
        <v>-9351275.9299999997</v>
      </c>
      <c r="AHJ157" s="294">
        <f t="shared" si="145"/>
        <v>-9638802.9499999993</v>
      </c>
      <c r="AHK157" s="294">
        <f t="shared" si="145"/>
        <v>-17177383.309999999</v>
      </c>
      <c r="AHL157" s="294">
        <f t="shared" si="145"/>
        <v>-151840707.42999998</v>
      </c>
      <c r="AHM157" s="294">
        <f t="shared" si="145"/>
        <v>-9418358.3499999996</v>
      </c>
      <c r="AHN157" s="294">
        <f t="shared" si="145"/>
        <v>-9800266.120000001</v>
      </c>
      <c r="AHO157" s="294">
        <f t="shared" si="145"/>
        <v>-12864904.66</v>
      </c>
      <c r="AHP157" s="294">
        <f t="shared" si="145"/>
        <v>-21818833.75</v>
      </c>
      <c r="AHQ157" s="294">
        <f t="shared" ref="AHQ157:AHR157" si="146">SUMIF($A$60:$A$148,$A$60,AHQ$60:AHQ$148)</f>
        <v>-10071655.859999999</v>
      </c>
      <c r="AHR157" s="294">
        <f t="shared" si="146"/>
        <v>-18009216.07</v>
      </c>
    </row>
  </sheetData>
  <phoneticPr fontId="6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EE6E0-A912-429B-9970-8ED68FB551AA}">
  <sheetPr>
    <tabColor rgb="FF66FF66"/>
  </sheetPr>
  <dimension ref="A1:AHX187"/>
  <sheetViews>
    <sheetView zoomScale="70" zoomScaleNormal="70" workbookViewId="0">
      <pane xSplit="4" ySplit="6" topLeftCell="ACQ7" activePane="bottomRight" state="frozen"/>
      <selection pane="topRight" activeCell="F1" sqref="F1"/>
      <selection pane="bottomLeft" activeCell="A7" sqref="A7"/>
      <selection pane="bottomRight" activeCell="ACV4" sqref="A4:XFD4"/>
    </sheetView>
  </sheetViews>
  <sheetFormatPr defaultColWidth="8.9140625" defaultRowHeight="24" x14ac:dyDescent="0.8"/>
  <cols>
    <col min="1" max="1" width="6.58203125" style="613" customWidth="1"/>
    <col min="2" max="2" width="17.58203125" style="618" customWidth="1"/>
    <col min="3" max="3" width="36.9140625" style="619" customWidth="1"/>
    <col min="4" max="900" width="20.9140625" style="619" customWidth="1"/>
    <col min="901" max="903" width="20.9140625" style="613" customWidth="1"/>
    <col min="904" max="904" width="20.08203125" style="613" customWidth="1"/>
    <col min="905" max="905" width="8.9140625" style="613"/>
    <col min="906" max="906" width="8.9140625" style="622"/>
    <col min="907" max="907" width="16.08203125" style="622" customWidth="1"/>
    <col min="908" max="908" width="105.4140625" style="622" bestFit="1" customWidth="1"/>
    <col min="909" max="16384" width="8.9140625" style="613"/>
  </cols>
  <sheetData>
    <row r="1" spans="1:908" x14ac:dyDescent="0.8">
      <c r="A1" s="611"/>
      <c r="B1" s="612"/>
      <c r="C1" s="611"/>
      <c r="D1" s="611" t="s">
        <v>6524</v>
      </c>
      <c r="E1" s="611" t="s">
        <v>6525</v>
      </c>
      <c r="F1" s="611" t="s">
        <v>6526</v>
      </c>
      <c r="G1" s="611" t="s">
        <v>6527</v>
      </c>
      <c r="H1" s="611"/>
      <c r="I1" s="611"/>
      <c r="J1" s="611"/>
      <c r="K1" s="611"/>
      <c r="L1" s="611"/>
      <c r="M1" s="611"/>
      <c r="N1" s="611"/>
      <c r="O1" s="611"/>
      <c r="P1" s="611"/>
      <c r="Q1" s="611"/>
      <c r="R1" s="611"/>
      <c r="S1" s="611"/>
      <c r="T1" s="611"/>
      <c r="U1" s="611"/>
      <c r="V1" s="611"/>
      <c r="W1" s="611"/>
      <c r="X1" s="611"/>
      <c r="Y1" s="611"/>
      <c r="Z1" s="611"/>
      <c r="AA1" s="611"/>
      <c r="AB1" s="611"/>
      <c r="AC1" s="611"/>
      <c r="AD1" s="611"/>
      <c r="AE1" s="611"/>
      <c r="AF1" s="611"/>
      <c r="AG1" s="611"/>
      <c r="AH1" s="611"/>
      <c r="AI1" s="611"/>
      <c r="AJ1" s="611"/>
      <c r="AK1" s="611"/>
      <c r="AL1" s="611"/>
      <c r="AM1" s="611"/>
      <c r="AN1" s="611"/>
      <c r="AO1" s="611"/>
      <c r="AP1" s="611"/>
      <c r="AQ1" s="611"/>
      <c r="AR1" s="611"/>
      <c r="AS1" s="611"/>
      <c r="AT1" s="611"/>
      <c r="AU1" s="611"/>
      <c r="AV1" s="611"/>
      <c r="AW1" s="611"/>
      <c r="AX1" s="611"/>
      <c r="AY1" s="611"/>
      <c r="AZ1" s="611"/>
      <c r="BA1" s="611"/>
      <c r="BB1" s="611"/>
      <c r="BC1" s="611"/>
      <c r="BD1" s="611"/>
      <c r="BE1" s="611"/>
      <c r="BF1" s="611"/>
      <c r="BG1" s="611"/>
      <c r="BH1" s="611"/>
      <c r="BI1" s="611"/>
      <c r="BJ1" s="611"/>
      <c r="BK1" s="611"/>
      <c r="BL1" s="611"/>
      <c r="BM1" s="611"/>
      <c r="BN1" s="611"/>
      <c r="BO1" s="611"/>
      <c r="BP1" s="611"/>
      <c r="BQ1" s="611"/>
      <c r="BR1" s="611"/>
      <c r="BS1" s="611"/>
      <c r="BT1" s="611"/>
      <c r="BU1" s="611"/>
      <c r="BV1" s="611"/>
      <c r="BW1" s="611"/>
      <c r="BX1" s="611"/>
      <c r="BY1" s="611"/>
      <c r="BZ1" s="611"/>
      <c r="CA1" s="611"/>
      <c r="CB1" s="611"/>
      <c r="CC1" s="611"/>
      <c r="CD1" s="611"/>
      <c r="CE1" s="611"/>
      <c r="CF1" s="611"/>
      <c r="CG1" s="611"/>
      <c r="CH1" s="611"/>
      <c r="CI1" s="611"/>
      <c r="CJ1" s="611"/>
      <c r="CK1" s="611"/>
      <c r="CL1" s="611"/>
      <c r="CM1" s="611"/>
      <c r="CN1" s="611"/>
      <c r="CO1" s="611"/>
      <c r="CP1" s="611"/>
      <c r="CQ1" s="611"/>
      <c r="CR1" s="611"/>
      <c r="CS1" s="611"/>
      <c r="CT1" s="611"/>
      <c r="CU1" s="611"/>
      <c r="CV1" s="611"/>
      <c r="CW1" s="611"/>
      <c r="CX1" s="611"/>
      <c r="CY1" s="611"/>
      <c r="CZ1" s="611"/>
      <c r="DA1" s="611"/>
      <c r="DB1" s="611"/>
      <c r="DC1" s="611"/>
      <c r="DD1" s="611"/>
      <c r="DE1" s="611"/>
      <c r="DF1" s="611"/>
      <c r="DG1" s="611"/>
      <c r="DH1" s="611"/>
      <c r="DI1" s="611"/>
      <c r="DJ1" s="611"/>
      <c r="DK1" s="611"/>
      <c r="DL1" s="611"/>
      <c r="DM1" s="611"/>
      <c r="DN1" s="611"/>
      <c r="DO1" s="611"/>
      <c r="DP1" s="611"/>
      <c r="DQ1" s="611"/>
      <c r="DR1" s="611"/>
      <c r="DS1" s="611"/>
      <c r="DT1" s="611"/>
      <c r="DU1" s="611"/>
      <c r="DV1" s="611"/>
      <c r="DW1" s="611"/>
      <c r="DX1" s="611"/>
      <c r="DY1" s="611"/>
      <c r="DZ1" s="611"/>
      <c r="EA1" s="611"/>
      <c r="EB1" s="611"/>
      <c r="EC1" s="611"/>
      <c r="ED1" s="611"/>
      <c r="EE1" s="611"/>
      <c r="EF1" s="611"/>
      <c r="EG1" s="611"/>
      <c r="EH1" s="611"/>
      <c r="EI1" s="611"/>
      <c r="EJ1" s="611"/>
      <c r="EK1" s="611"/>
      <c r="EL1" s="611"/>
      <c r="EM1" s="611"/>
      <c r="EN1" s="611"/>
      <c r="EO1" s="611"/>
      <c r="EP1" s="611"/>
      <c r="EQ1" s="611"/>
      <c r="ER1" s="611"/>
      <c r="ES1" s="611"/>
      <c r="ET1" s="611"/>
      <c r="EU1" s="611"/>
      <c r="EV1" s="611"/>
      <c r="EW1" s="611"/>
      <c r="EX1" s="611"/>
      <c r="EY1" s="611"/>
      <c r="EZ1" s="611"/>
      <c r="FA1" s="611"/>
      <c r="FB1" s="611"/>
      <c r="FC1" s="611"/>
      <c r="FD1" s="611"/>
      <c r="FE1" s="611"/>
      <c r="FF1" s="611"/>
      <c r="FG1" s="611"/>
      <c r="FH1" s="611"/>
      <c r="FI1" s="611"/>
      <c r="FJ1" s="611"/>
      <c r="FK1" s="611"/>
      <c r="FL1" s="611"/>
      <c r="FM1" s="611"/>
      <c r="FN1" s="611"/>
      <c r="FO1" s="611"/>
      <c r="FP1" s="611"/>
      <c r="FQ1" s="611"/>
      <c r="FR1" s="611"/>
      <c r="FS1" s="611"/>
      <c r="FT1" s="611"/>
      <c r="FU1" s="611"/>
      <c r="FV1" s="611"/>
      <c r="FW1" s="611"/>
      <c r="FX1" s="611"/>
      <c r="FY1" s="611"/>
      <c r="FZ1" s="611"/>
      <c r="GA1" s="611"/>
      <c r="GB1" s="611"/>
      <c r="GC1" s="611"/>
      <c r="GD1" s="611"/>
      <c r="GE1" s="611"/>
      <c r="GF1" s="611"/>
      <c r="GG1" s="611"/>
      <c r="GH1" s="611"/>
      <c r="GI1" s="611"/>
      <c r="GJ1" s="611"/>
      <c r="GK1" s="611"/>
      <c r="GL1" s="611"/>
      <c r="GM1" s="611"/>
      <c r="GN1" s="611"/>
      <c r="GO1" s="611"/>
      <c r="GP1" s="611"/>
      <c r="GQ1" s="611"/>
      <c r="GR1" s="611"/>
      <c r="GS1" s="611"/>
      <c r="GT1" s="611"/>
      <c r="GU1" s="611"/>
      <c r="GV1" s="611"/>
      <c r="GW1" s="611"/>
      <c r="GX1" s="611"/>
      <c r="GY1" s="611"/>
      <c r="GZ1" s="611"/>
      <c r="HA1" s="611"/>
      <c r="HB1" s="611"/>
      <c r="HC1" s="611"/>
      <c r="HD1" s="611"/>
      <c r="HE1" s="611"/>
      <c r="HF1" s="611"/>
      <c r="HG1" s="611"/>
      <c r="HH1" s="611"/>
      <c r="HI1" s="611"/>
      <c r="HJ1" s="611"/>
      <c r="HK1" s="611"/>
      <c r="HL1" s="611"/>
      <c r="HM1" s="611"/>
      <c r="HN1" s="611"/>
      <c r="HO1" s="611"/>
      <c r="HP1" s="611"/>
      <c r="HQ1" s="611"/>
      <c r="HR1" s="611"/>
      <c r="HS1" s="611"/>
      <c r="HT1" s="611"/>
      <c r="HU1" s="611"/>
      <c r="HV1" s="611"/>
      <c r="HW1" s="611"/>
      <c r="HX1" s="611"/>
      <c r="HY1" s="611"/>
      <c r="HZ1" s="611"/>
      <c r="IA1" s="611"/>
      <c r="IB1" s="611"/>
      <c r="IC1" s="611"/>
      <c r="ID1" s="611"/>
      <c r="IE1" s="611"/>
      <c r="IF1" s="611"/>
      <c r="IG1" s="611"/>
      <c r="IH1" s="611"/>
      <c r="II1" s="611"/>
      <c r="IJ1" s="611"/>
      <c r="IK1" s="611"/>
      <c r="IL1" s="611"/>
      <c r="IM1" s="611"/>
      <c r="IN1" s="611"/>
      <c r="IO1" s="611"/>
      <c r="IP1" s="611"/>
      <c r="IQ1" s="611"/>
      <c r="IR1" s="611"/>
      <c r="IS1" s="611"/>
      <c r="IT1" s="611"/>
      <c r="IU1" s="611"/>
      <c r="IV1" s="611"/>
      <c r="IW1" s="611"/>
      <c r="IX1" s="611"/>
      <c r="IY1" s="611"/>
      <c r="IZ1" s="611"/>
      <c r="JA1" s="611"/>
      <c r="JB1" s="611"/>
      <c r="JC1" s="611"/>
      <c r="JD1" s="611"/>
      <c r="JE1" s="611"/>
      <c r="JF1" s="611"/>
      <c r="JG1" s="611"/>
      <c r="JH1" s="611"/>
      <c r="JI1" s="611"/>
      <c r="JJ1" s="611"/>
      <c r="JK1" s="611"/>
      <c r="JL1" s="611"/>
      <c r="JM1" s="611"/>
      <c r="JN1" s="611"/>
      <c r="JO1" s="611"/>
      <c r="JP1" s="611"/>
      <c r="JQ1" s="611"/>
      <c r="JR1" s="611"/>
      <c r="JS1" s="611"/>
      <c r="JT1" s="611"/>
      <c r="JU1" s="611"/>
      <c r="JV1" s="611"/>
      <c r="JW1" s="611"/>
      <c r="JX1" s="611"/>
      <c r="JY1" s="611"/>
      <c r="JZ1" s="611"/>
      <c r="KA1" s="611"/>
      <c r="KB1" s="611"/>
      <c r="KC1" s="611"/>
      <c r="KD1" s="611"/>
      <c r="KE1" s="611"/>
      <c r="KF1" s="611"/>
      <c r="KG1" s="611"/>
      <c r="KH1" s="611"/>
      <c r="KI1" s="611"/>
      <c r="KJ1" s="611"/>
      <c r="KK1" s="611"/>
      <c r="KL1" s="611"/>
      <c r="KM1" s="611"/>
      <c r="KN1" s="611"/>
      <c r="KO1" s="611"/>
      <c r="KP1" s="611"/>
      <c r="KQ1" s="611"/>
      <c r="KR1" s="611"/>
      <c r="KS1" s="611"/>
      <c r="KT1" s="611"/>
      <c r="KU1" s="611"/>
      <c r="KV1" s="611"/>
      <c r="KW1" s="611"/>
      <c r="KX1" s="611"/>
      <c r="KY1" s="611"/>
      <c r="KZ1" s="611"/>
      <c r="LA1" s="611"/>
      <c r="LB1" s="611"/>
      <c r="LC1" s="611"/>
      <c r="LD1" s="611"/>
      <c r="LE1" s="611"/>
      <c r="LF1" s="611"/>
      <c r="LG1" s="611"/>
      <c r="LH1" s="611"/>
      <c r="LI1" s="611"/>
      <c r="LJ1" s="611"/>
      <c r="LK1" s="611"/>
      <c r="LL1" s="611"/>
      <c r="LM1" s="611"/>
      <c r="LN1" s="611"/>
      <c r="LO1" s="611"/>
      <c r="LP1" s="611"/>
      <c r="LQ1" s="611"/>
      <c r="LR1" s="611"/>
      <c r="LS1" s="611"/>
      <c r="LT1" s="611"/>
      <c r="LU1" s="611"/>
      <c r="LV1" s="611"/>
      <c r="LW1" s="611"/>
      <c r="LX1" s="611"/>
      <c r="LY1" s="611"/>
      <c r="LZ1" s="611"/>
      <c r="MA1" s="611"/>
      <c r="MB1" s="611"/>
      <c r="MC1" s="611"/>
      <c r="MD1" s="611"/>
      <c r="ME1" s="611"/>
      <c r="MF1" s="611"/>
      <c r="MG1" s="611"/>
      <c r="MH1" s="611"/>
      <c r="MI1" s="611"/>
      <c r="MJ1" s="611"/>
      <c r="MK1" s="611"/>
      <c r="ML1" s="611"/>
      <c r="MM1" s="611"/>
      <c r="MN1" s="611"/>
      <c r="MO1" s="611"/>
      <c r="MP1" s="611"/>
      <c r="MQ1" s="611"/>
      <c r="MR1" s="611"/>
      <c r="MS1" s="611"/>
      <c r="MT1" s="611"/>
      <c r="MU1" s="611"/>
      <c r="MV1" s="611"/>
      <c r="MW1" s="611"/>
      <c r="MX1" s="611"/>
      <c r="MY1" s="611"/>
      <c r="MZ1" s="611"/>
      <c r="NA1" s="611"/>
      <c r="NB1" s="611"/>
      <c r="NC1" s="611"/>
      <c r="ND1" s="611"/>
      <c r="NE1" s="611"/>
      <c r="NF1" s="611"/>
      <c r="NG1" s="611"/>
      <c r="NH1" s="611"/>
      <c r="NI1" s="611"/>
      <c r="NJ1" s="611"/>
      <c r="NK1" s="611"/>
      <c r="NL1" s="611"/>
      <c r="NM1" s="611"/>
      <c r="NN1" s="611"/>
      <c r="NO1" s="611"/>
      <c r="NP1" s="611"/>
      <c r="NQ1" s="611"/>
      <c r="NR1" s="611"/>
      <c r="NS1" s="611"/>
      <c r="NT1" s="611"/>
      <c r="NU1" s="611"/>
      <c r="NV1" s="611"/>
      <c r="NW1" s="611"/>
      <c r="NX1" s="611"/>
      <c r="NY1" s="611"/>
      <c r="NZ1" s="611"/>
      <c r="OA1" s="611"/>
      <c r="OB1" s="611"/>
      <c r="OC1" s="611"/>
      <c r="OD1" s="611"/>
      <c r="OE1" s="611"/>
      <c r="OF1" s="611"/>
      <c r="OG1" s="611"/>
      <c r="OH1" s="611"/>
      <c r="OI1" s="611"/>
      <c r="OJ1" s="611"/>
      <c r="OK1" s="611"/>
      <c r="OL1" s="611"/>
      <c r="OM1" s="611"/>
      <c r="ON1" s="611"/>
      <c r="OO1" s="611"/>
      <c r="OP1" s="611"/>
      <c r="OQ1" s="611"/>
      <c r="OR1" s="611"/>
      <c r="OS1" s="611"/>
      <c r="OT1" s="611"/>
      <c r="OU1" s="611"/>
      <c r="OV1" s="611"/>
      <c r="OW1" s="611"/>
      <c r="OX1" s="611"/>
      <c r="OY1" s="611"/>
      <c r="OZ1" s="611"/>
      <c r="PA1" s="611"/>
      <c r="PB1" s="611"/>
      <c r="PC1" s="611"/>
      <c r="PD1" s="611"/>
      <c r="PE1" s="611"/>
      <c r="PF1" s="611"/>
      <c r="PG1" s="611"/>
      <c r="PH1" s="611"/>
      <c r="PI1" s="611"/>
      <c r="PJ1" s="611"/>
      <c r="PK1" s="611"/>
      <c r="PL1" s="611"/>
      <c r="PM1" s="611"/>
      <c r="PN1" s="611"/>
      <c r="PO1" s="611"/>
      <c r="PP1" s="611"/>
      <c r="PQ1" s="611"/>
      <c r="PR1" s="611"/>
      <c r="PS1" s="611"/>
      <c r="PT1" s="611"/>
      <c r="PU1" s="611"/>
      <c r="PV1" s="611"/>
      <c r="PW1" s="611"/>
      <c r="PX1" s="611"/>
      <c r="PY1" s="611"/>
      <c r="PZ1" s="611"/>
      <c r="QA1" s="611"/>
      <c r="QB1" s="611"/>
      <c r="QC1" s="611"/>
      <c r="QD1" s="611"/>
      <c r="QE1" s="611"/>
      <c r="QF1" s="611"/>
      <c r="QG1" s="611"/>
      <c r="QH1" s="611"/>
      <c r="QI1" s="611"/>
      <c r="QJ1" s="611"/>
      <c r="QK1" s="611"/>
      <c r="QL1" s="611"/>
      <c r="QM1" s="611"/>
      <c r="QN1" s="611"/>
      <c r="QO1" s="611"/>
      <c r="QP1" s="611"/>
      <c r="QQ1" s="611"/>
      <c r="QR1" s="611"/>
      <c r="QS1" s="611"/>
      <c r="QT1" s="611"/>
      <c r="QU1" s="611"/>
      <c r="QV1" s="611"/>
      <c r="QW1" s="611"/>
      <c r="QX1" s="611"/>
      <c r="QY1" s="611"/>
      <c r="QZ1" s="611"/>
      <c r="RA1" s="611"/>
      <c r="RB1" s="611"/>
      <c r="RC1" s="611"/>
      <c r="RD1" s="611"/>
      <c r="RE1" s="611"/>
      <c r="RF1" s="611"/>
      <c r="RG1" s="611"/>
      <c r="RH1" s="611"/>
      <c r="RI1" s="611"/>
      <c r="RJ1" s="611"/>
      <c r="RK1" s="611"/>
      <c r="RL1" s="611"/>
      <c r="RM1" s="611"/>
      <c r="RN1" s="611"/>
      <c r="RO1" s="611"/>
      <c r="RP1" s="611"/>
      <c r="RQ1" s="611"/>
      <c r="RR1" s="611"/>
      <c r="RS1" s="611"/>
      <c r="RT1" s="611"/>
      <c r="RU1" s="611"/>
      <c r="RV1" s="611"/>
      <c r="RW1" s="611"/>
      <c r="RX1" s="611"/>
      <c r="RY1" s="611"/>
      <c r="RZ1" s="611"/>
      <c r="SA1" s="611"/>
      <c r="SB1" s="611"/>
      <c r="SC1" s="611"/>
      <c r="SD1" s="611"/>
      <c r="SE1" s="611"/>
      <c r="SF1" s="611"/>
      <c r="SG1" s="611"/>
      <c r="SH1" s="611"/>
      <c r="SI1" s="611"/>
      <c r="SJ1" s="611"/>
      <c r="SK1" s="611"/>
      <c r="SL1" s="611"/>
      <c r="SM1" s="611"/>
      <c r="SN1" s="611"/>
      <c r="SO1" s="611"/>
      <c r="SP1" s="611"/>
      <c r="SQ1" s="611"/>
      <c r="SR1" s="611"/>
      <c r="SS1" s="611"/>
      <c r="ST1" s="611"/>
      <c r="SU1" s="611"/>
      <c r="SV1" s="611"/>
      <c r="SW1" s="611"/>
      <c r="SX1" s="611"/>
      <c r="SY1" s="611"/>
      <c r="SZ1" s="611"/>
      <c r="TA1" s="611"/>
      <c r="TB1" s="611"/>
      <c r="TC1" s="611"/>
      <c r="TD1" s="611"/>
      <c r="TE1" s="611"/>
      <c r="TF1" s="611"/>
      <c r="TG1" s="611"/>
      <c r="TH1" s="611"/>
      <c r="TI1" s="611"/>
      <c r="TJ1" s="611"/>
      <c r="TK1" s="611"/>
      <c r="TL1" s="611"/>
      <c r="TM1" s="611"/>
      <c r="TN1" s="611"/>
      <c r="TO1" s="611"/>
      <c r="TP1" s="611"/>
      <c r="TQ1" s="611"/>
      <c r="TR1" s="611"/>
      <c r="TS1" s="611"/>
      <c r="TT1" s="611"/>
      <c r="TU1" s="611"/>
      <c r="TV1" s="611"/>
      <c r="TW1" s="611"/>
      <c r="TX1" s="611"/>
      <c r="TY1" s="611"/>
      <c r="TZ1" s="611"/>
      <c r="UA1" s="611"/>
      <c r="UB1" s="611"/>
      <c r="UC1" s="611"/>
      <c r="UD1" s="611"/>
      <c r="UE1" s="611"/>
      <c r="UF1" s="611"/>
      <c r="UG1" s="611"/>
      <c r="UH1" s="611"/>
      <c r="UI1" s="611"/>
      <c r="UJ1" s="611"/>
      <c r="UK1" s="611"/>
      <c r="UL1" s="611"/>
      <c r="UM1" s="611"/>
      <c r="UN1" s="611"/>
      <c r="UO1" s="611"/>
      <c r="UP1" s="611"/>
      <c r="UQ1" s="611"/>
      <c r="UR1" s="611"/>
      <c r="US1" s="611"/>
      <c r="UT1" s="611"/>
      <c r="UU1" s="611"/>
      <c r="UV1" s="611"/>
      <c r="UW1" s="611"/>
      <c r="UX1" s="611"/>
      <c r="UY1" s="611"/>
      <c r="UZ1" s="611"/>
      <c r="VA1" s="611"/>
      <c r="VB1" s="611"/>
      <c r="VC1" s="611"/>
      <c r="VD1" s="611"/>
      <c r="VE1" s="611"/>
      <c r="VF1" s="611"/>
      <c r="VG1" s="611"/>
      <c r="VH1" s="611"/>
      <c r="VI1" s="611"/>
      <c r="VJ1" s="611"/>
      <c r="VK1" s="611"/>
      <c r="VL1" s="611"/>
      <c r="VM1" s="611"/>
      <c r="VN1" s="611"/>
      <c r="VO1" s="611"/>
      <c r="VP1" s="611"/>
      <c r="VQ1" s="611"/>
      <c r="VR1" s="611"/>
      <c r="VS1" s="611"/>
      <c r="VT1" s="611"/>
      <c r="VU1" s="611"/>
      <c r="VV1" s="611"/>
      <c r="VW1" s="611"/>
      <c r="VX1" s="611"/>
      <c r="VY1" s="611"/>
      <c r="VZ1" s="611"/>
      <c r="WA1" s="611"/>
      <c r="WB1" s="611"/>
      <c r="WC1" s="611"/>
      <c r="WD1" s="611"/>
      <c r="WE1" s="611"/>
      <c r="WF1" s="611"/>
      <c r="WG1" s="611"/>
      <c r="WH1" s="611"/>
      <c r="WI1" s="611"/>
      <c r="WJ1" s="611"/>
      <c r="WK1" s="611"/>
      <c r="WL1" s="611"/>
      <c r="WM1" s="611"/>
      <c r="WN1" s="611"/>
      <c r="WO1" s="611"/>
      <c r="WP1" s="611"/>
      <c r="WQ1" s="611"/>
      <c r="WR1" s="611"/>
      <c r="WS1" s="611"/>
      <c r="WT1" s="611"/>
      <c r="WU1" s="611"/>
      <c r="WV1" s="611"/>
      <c r="WW1" s="611"/>
      <c r="WX1" s="611"/>
      <c r="WY1" s="611"/>
      <c r="WZ1" s="611"/>
      <c r="XA1" s="611"/>
      <c r="XB1" s="611"/>
      <c r="XC1" s="611"/>
      <c r="XD1" s="611"/>
      <c r="XE1" s="611"/>
      <c r="XF1" s="611"/>
      <c r="XG1" s="611"/>
      <c r="XH1" s="611"/>
      <c r="XI1" s="611"/>
      <c r="XJ1" s="611"/>
      <c r="XK1" s="611"/>
      <c r="XL1" s="611"/>
      <c r="XM1" s="611"/>
      <c r="XN1" s="611"/>
      <c r="XO1" s="611"/>
      <c r="XP1" s="611"/>
      <c r="XQ1" s="611"/>
      <c r="XR1" s="611"/>
      <c r="XS1" s="611"/>
      <c r="XT1" s="611"/>
      <c r="XU1" s="611"/>
      <c r="XV1" s="611"/>
      <c r="XW1" s="611"/>
      <c r="XX1" s="611"/>
      <c r="XY1" s="611"/>
      <c r="XZ1" s="611"/>
      <c r="YA1" s="611"/>
      <c r="YB1" s="611"/>
      <c r="YC1" s="611"/>
      <c r="YD1" s="611"/>
      <c r="YE1" s="611"/>
      <c r="YF1" s="611"/>
      <c r="YG1" s="611"/>
      <c r="YH1" s="611"/>
      <c r="YI1" s="611"/>
      <c r="YJ1" s="611"/>
      <c r="YK1" s="611"/>
      <c r="YL1" s="611"/>
      <c r="YM1" s="611"/>
      <c r="YN1" s="611"/>
      <c r="YO1" s="611"/>
      <c r="YP1" s="611"/>
      <c r="YQ1" s="611"/>
      <c r="YR1" s="611"/>
      <c r="YS1" s="611"/>
      <c r="YT1" s="611"/>
      <c r="YU1" s="611"/>
      <c r="YV1" s="611"/>
      <c r="YW1" s="611"/>
      <c r="YX1" s="611"/>
      <c r="YY1" s="611"/>
      <c r="YZ1" s="611"/>
      <c r="ZA1" s="611"/>
      <c r="ZB1" s="611"/>
      <c r="ZC1" s="611"/>
      <c r="ZD1" s="611"/>
      <c r="ZE1" s="611"/>
      <c r="ZF1" s="611"/>
      <c r="ZG1" s="611"/>
      <c r="ZH1" s="611"/>
      <c r="ZI1" s="611"/>
      <c r="ZJ1" s="611"/>
      <c r="ZK1" s="611"/>
      <c r="ZL1" s="611"/>
      <c r="ZM1" s="611"/>
      <c r="ZN1" s="611"/>
      <c r="ZO1" s="611"/>
      <c r="ZP1" s="611"/>
      <c r="ZQ1" s="611"/>
      <c r="ZR1" s="611"/>
      <c r="ZS1" s="611"/>
      <c r="ZT1" s="611"/>
      <c r="ZU1" s="611"/>
      <c r="ZV1" s="611"/>
      <c r="ZW1" s="611"/>
      <c r="ZX1" s="611"/>
      <c r="ZY1" s="611"/>
      <c r="ZZ1" s="611"/>
      <c r="AAA1" s="611"/>
      <c r="AAB1" s="611"/>
      <c r="AAC1" s="611"/>
      <c r="AAD1" s="611"/>
      <c r="AAE1" s="611"/>
      <c r="AAF1" s="611"/>
      <c r="AAG1" s="611"/>
      <c r="AAH1" s="611"/>
      <c r="AAI1" s="611"/>
      <c r="AAJ1" s="611"/>
      <c r="AAK1" s="611"/>
      <c r="AAL1" s="611"/>
      <c r="AAM1" s="611"/>
      <c r="AAN1" s="611"/>
      <c r="AAO1" s="611"/>
      <c r="AAP1" s="611"/>
      <c r="AAQ1" s="611"/>
      <c r="AAR1" s="611"/>
      <c r="AAS1" s="611"/>
      <c r="AAT1" s="611"/>
      <c r="AAU1" s="611"/>
      <c r="AAV1" s="611"/>
      <c r="AAW1" s="611"/>
      <c r="AAX1" s="611"/>
      <c r="AAY1" s="611"/>
      <c r="AAZ1" s="611"/>
      <c r="ABA1" s="611"/>
      <c r="ABB1" s="611"/>
      <c r="ABC1" s="611"/>
      <c r="ABD1" s="611"/>
      <c r="ABE1" s="611"/>
      <c r="ABF1" s="611"/>
      <c r="ABG1" s="611"/>
      <c r="ABH1" s="611"/>
      <c r="ABI1" s="611"/>
      <c r="ABJ1" s="611"/>
      <c r="ABK1" s="611"/>
      <c r="ABL1" s="611"/>
      <c r="ABM1" s="611"/>
      <c r="ABN1" s="611"/>
      <c r="ABO1" s="611"/>
      <c r="ABP1" s="611"/>
      <c r="ABQ1" s="611"/>
      <c r="ABR1" s="611"/>
      <c r="ABS1" s="611"/>
      <c r="ABT1" s="611"/>
      <c r="ABU1" s="611"/>
      <c r="ABV1" s="611"/>
      <c r="ABW1" s="611"/>
      <c r="ABX1" s="611"/>
      <c r="ABY1" s="611"/>
      <c r="ABZ1" s="611"/>
      <c r="ACA1" s="611"/>
      <c r="ACB1" s="611"/>
      <c r="ACC1" s="611"/>
      <c r="ACD1" s="611"/>
      <c r="ACE1" s="611"/>
      <c r="ACF1" s="611"/>
      <c r="ACG1" s="611"/>
      <c r="ACH1" s="611"/>
      <c r="ACI1" s="611"/>
      <c r="ACJ1" s="611"/>
      <c r="ACK1" s="611"/>
      <c r="ACL1" s="611"/>
      <c r="ACM1" s="611"/>
      <c r="ACN1" s="611"/>
      <c r="ACO1" s="611"/>
      <c r="ACP1" s="611"/>
      <c r="ACQ1" s="611"/>
      <c r="ACR1" s="611"/>
      <c r="ACS1" s="611"/>
      <c r="ACT1" s="611"/>
      <c r="ACU1" s="611"/>
      <c r="ACV1" s="611"/>
      <c r="ACW1" s="611"/>
      <c r="ACX1" s="611"/>
      <c r="ACY1" s="611"/>
      <c r="ACZ1" s="611"/>
      <c r="ADA1" s="611"/>
      <c r="ADB1" s="611"/>
      <c r="ADC1" s="611"/>
      <c r="ADD1" s="611"/>
      <c r="ADE1" s="611"/>
      <c r="ADF1" s="611"/>
      <c r="ADG1" s="611"/>
      <c r="ADH1" s="611"/>
      <c r="ADI1" s="611"/>
      <c r="ADJ1" s="611"/>
      <c r="ADK1" s="611"/>
      <c r="ADL1" s="611"/>
      <c r="ADM1" s="611"/>
      <c r="ADN1" s="611"/>
      <c r="ADO1" s="611"/>
      <c r="ADP1" s="611"/>
      <c r="ADQ1" s="611"/>
      <c r="ADR1" s="611"/>
      <c r="ADS1" s="611"/>
      <c r="ADT1" s="611"/>
      <c r="ADU1" s="611"/>
      <c r="ADV1" s="611"/>
      <c r="ADW1" s="611"/>
      <c r="ADX1" s="611"/>
      <c r="ADY1" s="611"/>
      <c r="ADZ1" s="611"/>
      <c r="AEA1" s="611"/>
      <c r="AEB1" s="611"/>
      <c r="AEC1" s="611"/>
      <c r="AED1" s="611"/>
      <c r="AEE1" s="611"/>
      <c r="AEF1" s="611"/>
      <c r="AEG1" s="611"/>
      <c r="AEH1" s="611"/>
      <c r="AEI1" s="611"/>
      <c r="AEJ1" s="611"/>
      <c r="AEK1" s="611"/>
      <c r="AEL1" s="611"/>
      <c r="AEM1" s="611"/>
      <c r="AEN1" s="611"/>
      <c r="AEO1" s="611"/>
      <c r="AEP1" s="611"/>
      <c r="AEQ1" s="611"/>
      <c r="AER1" s="611"/>
      <c r="AES1" s="611"/>
      <c r="AET1" s="611"/>
      <c r="AEU1" s="611"/>
      <c r="AEV1" s="611"/>
      <c r="AEW1" s="611"/>
      <c r="AEX1" s="611"/>
      <c r="AEY1" s="611"/>
      <c r="AEZ1" s="611"/>
      <c r="AFA1" s="611"/>
      <c r="AFB1" s="611"/>
      <c r="AFC1" s="611"/>
      <c r="AFD1" s="611"/>
      <c r="AFE1" s="611"/>
      <c r="AFF1" s="611"/>
      <c r="AFG1" s="611"/>
      <c r="AFH1" s="611"/>
      <c r="AFI1" s="611"/>
      <c r="AFJ1" s="611"/>
      <c r="AFK1" s="611"/>
      <c r="AFL1" s="611"/>
      <c r="AFM1" s="611"/>
      <c r="AFN1" s="611"/>
      <c r="AFO1" s="611"/>
      <c r="AFP1" s="611"/>
      <c r="AFQ1" s="611"/>
      <c r="AFR1" s="611"/>
      <c r="AFS1" s="611"/>
      <c r="AFT1" s="611"/>
      <c r="AFU1" s="611"/>
      <c r="AFV1" s="611"/>
      <c r="AFW1" s="611"/>
      <c r="AFX1" s="611"/>
      <c r="AFY1" s="611"/>
      <c r="AFZ1" s="611"/>
      <c r="AGA1" s="611"/>
      <c r="AGB1" s="611"/>
      <c r="AGC1" s="611"/>
      <c r="AGD1" s="611"/>
      <c r="AGE1" s="611"/>
      <c r="AGF1" s="611"/>
      <c r="AGG1" s="611"/>
      <c r="AGH1" s="611"/>
      <c r="AGI1" s="611"/>
      <c r="AGJ1" s="611"/>
      <c r="AGK1" s="611"/>
      <c r="AGL1" s="611"/>
      <c r="AGM1" s="611"/>
      <c r="AGN1" s="611"/>
      <c r="AGO1" s="611"/>
      <c r="AGP1" s="611"/>
      <c r="AGQ1" s="611"/>
      <c r="AGR1" s="611"/>
      <c r="AGS1" s="611"/>
      <c r="AGT1" s="611"/>
      <c r="AGU1" s="611"/>
      <c r="AGV1" s="611"/>
      <c r="AGW1" s="611"/>
      <c r="AGX1" s="611"/>
      <c r="AGY1" s="611"/>
      <c r="AGZ1" s="611"/>
      <c r="AHA1" s="611"/>
      <c r="AHB1" s="611"/>
      <c r="AHC1" s="611"/>
      <c r="AHD1" s="611"/>
      <c r="AHE1" s="611"/>
      <c r="AHF1" s="611"/>
      <c r="AHG1" s="611"/>
      <c r="AHH1" s="611"/>
      <c r="AHI1" s="611"/>
      <c r="AHJ1" s="611"/>
      <c r="AHK1" s="611"/>
      <c r="AHL1" s="611"/>
      <c r="AHM1" s="611"/>
      <c r="AHN1" s="611"/>
      <c r="AHO1" s="611"/>
      <c r="AHP1" s="611"/>
      <c r="AHQ1" s="611"/>
      <c r="AHR1" s="611"/>
      <c r="AHS1" s="611"/>
      <c r="AHT1" s="611"/>
    </row>
    <row r="2" spans="1:908" x14ac:dyDescent="0.8">
      <c r="A2" s="611"/>
      <c r="B2" s="612"/>
      <c r="C2" s="611"/>
      <c r="D2" s="611">
        <v>1</v>
      </c>
      <c r="E2" s="611">
        <v>1</v>
      </c>
      <c r="F2" s="611">
        <v>1</v>
      </c>
      <c r="G2" s="611">
        <v>1</v>
      </c>
      <c r="H2" s="611">
        <v>1</v>
      </c>
      <c r="I2" s="611">
        <v>1</v>
      </c>
      <c r="J2" s="611">
        <v>1</v>
      </c>
      <c r="K2" s="611">
        <v>1</v>
      </c>
      <c r="L2" s="611">
        <v>1</v>
      </c>
      <c r="M2" s="611">
        <v>1</v>
      </c>
      <c r="N2" s="611">
        <v>1</v>
      </c>
      <c r="O2" s="611">
        <v>1</v>
      </c>
      <c r="P2" s="611">
        <v>1</v>
      </c>
      <c r="Q2" s="611">
        <v>1</v>
      </c>
      <c r="R2" s="611">
        <v>1</v>
      </c>
      <c r="S2" s="611">
        <v>1</v>
      </c>
      <c r="T2" s="611">
        <v>1</v>
      </c>
      <c r="U2" s="611">
        <v>1</v>
      </c>
      <c r="V2" s="611">
        <v>1</v>
      </c>
      <c r="W2" s="611">
        <v>1</v>
      </c>
      <c r="X2" s="611">
        <v>1</v>
      </c>
      <c r="Y2" s="611">
        <v>1</v>
      </c>
      <c r="Z2" s="611">
        <v>1</v>
      </c>
      <c r="AA2" s="611">
        <v>1</v>
      </c>
      <c r="AB2" s="611">
        <v>1</v>
      </c>
      <c r="AC2" s="611">
        <v>1</v>
      </c>
      <c r="AD2" s="611">
        <v>1</v>
      </c>
      <c r="AE2" s="611">
        <v>1</v>
      </c>
      <c r="AF2" s="611">
        <v>1</v>
      </c>
      <c r="AG2" s="611">
        <v>1</v>
      </c>
      <c r="AH2" s="611">
        <v>1</v>
      </c>
      <c r="AI2" s="611">
        <v>1</v>
      </c>
      <c r="AJ2" s="611">
        <v>1</v>
      </c>
      <c r="AK2" s="611">
        <v>1</v>
      </c>
      <c r="AL2" s="611">
        <v>1</v>
      </c>
      <c r="AM2" s="611">
        <v>1</v>
      </c>
      <c r="AN2" s="611">
        <v>1</v>
      </c>
      <c r="AO2" s="611">
        <v>1</v>
      </c>
      <c r="AP2" s="611">
        <v>1</v>
      </c>
      <c r="AQ2" s="611">
        <v>1</v>
      </c>
      <c r="AR2" s="611">
        <v>1</v>
      </c>
      <c r="AS2" s="611">
        <v>1</v>
      </c>
      <c r="AT2" s="611">
        <v>1</v>
      </c>
      <c r="AU2" s="611">
        <v>1</v>
      </c>
      <c r="AV2" s="611">
        <v>1</v>
      </c>
      <c r="AW2" s="611">
        <v>1</v>
      </c>
      <c r="AX2" s="611">
        <v>1</v>
      </c>
      <c r="AY2" s="611">
        <v>1</v>
      </c>
      <c r="AZ2" s="611">
        <v>1</v>
      </c>
      <c r="BA2" s="611">
        <v>1</v>
      </c>
      <c r="BB2" s="611">
        <v>1</v>
      </c>
      <c r="BC2" s="611">
        <v>1</v>
      </c>
      <c r="BD2" s="611">
        <v>1</v>
      </c>
      <c r="BE2" s="611">
        <v>1</v>
      </c>
      <c r="BF2" s="611">
        <v>1</v>
      </c>
      <c r="BG2" s="611">
        <v>1</v>
      </c>
      <c r="BH2" s="611">
        <v>1</v>
      </c>
      <c r="BI2" s="611">
        <v>1</v>
      </c>
      <c r="BJ2" s="611">
        <v>1</v>
      </c>
      <c r="BK2" s="611">
        <v>1</v>
      </c>
      <c r="BL2" s="611">
        <v>1</v>
      </c>
      <c r="BM2" s="611">
        <v>1</v>
      </c>
      <c r="BN2" s="611">
        <v>1</v>
      </c>
      <c r="BO2" s="611">
        <v>1</v>
      </c>
      <c r="BP2" s="611">
        <v>1</v>
      </c>
      <c r="BQ2" s="611">
        <v>1</v>
      </c>
      <c r="BR2" s="611">
        <v>1</v>
      </c>
      <c r="BS2" s="611">
        <v>1</v>
      </c>
      <c r="BT2" s="611">
        <v>1</v>
      </c>
      <c r="BU2" s="611">
        <v>1</v>
      </c>
      <c r="BV2" s="611">
        <v>1</v>
      </c>
      <c r="BW2" s="611">
        <v>1</v>
      </c>
      <c r="BX2" s="611">
        <v>1</v>
      </c>
      <c r="BY2" s="611">
        <v>1</v>
      </c>
      <c r="BZ2" s="611">
        <v>1</v>
      </c>
      <c r="CA2" s="611">
        <v>1</v>
      </c>
      <c r="CB2" s="611">
        <v>1</v>
      </c>
      <c r="CC2" s="611">
        <v>1</v>
      </c>
      <c r="CD2" s="611">
        <v>1</v>
      </c>
      <c r="CE2" s="611">
        <v>1</v>
      </c>
      <c r="CF2" s="611">
        <v>1</v>
      </c>
      <c r="CG2" s="611">
        <v>1</v>
      </c>
      <c r="CH2" s="611">
        <v>1</v>
      </c>
      <c r="CI2" s="611">
        <v>1</v>
      </c>
      <c r="CJ2" s="611">
        <v>1</v>
      </c>
      <c r="CK2" s="611">
        <v>1</v>
      </c>
      <c r="CL2" s="611">
        <v>1</v>
      </c>
      <c r="CM2" s="611">
        <v>1</v>
      </c>
      <c r="CN2" s="611">
        <v>1</v>
      </c>
      <c r="CO2" s="611">
        <v>1</v>
      </c>
      <c r="CP2" s="611">
        <v>1</v>
      </c>
      <c r="CQ2" s="611">
        <v>1</v>
      </c>
      <c r="CR2" s="611">
        <v>1</v>
      </c>
      <c r="CS2" s="611">
        <v>1</v>
      </c>
      <c r="CT2" s="611">
        <v>1</v>
      </c>
      <c r="CU2" s="611">
        <v>1</v>
      </c>
      <c r="CV2" s="611">
        <v>1</v>
      </c>
      <c r="CW2" s="611">
        <v>1</v>
      </c>
      <c r="CX2" s="611">
        <v>1</v>
      </c>
      <c r="CY2" s="611">
        <v>1</v>
      </c>
      <c r="CZ2" s="611">
        <v>1</v>
      </c>
      <c r="DA2" s="611">
        <v>1</v>
      </c>
      <c r="DB2" s="611">
        <v>2</v>
      </c>
      <c r="DC2" s="611">
        <v>2</v>
      </c>
      <c r="DD2" s="611">
        <v>2</v>
      </c>
      <c r="DE2" s="611">
        <v>2</v>
      </c>
      <c r="DF2" s="611">
        <v>2</v>
      </c>
      <c r="DG2" s="611">
        <v>2</v>
      </c>
      <c r="DH2" s="611">
        <v>2</v>
      </c>
      <c r="DI2" s="611">
        <v>2</v>
      </c>
      <c r="DJ2" s="611">
        <v>2</v>
      </c>
      <c r="DK2" s="611">
        <v>2</v>
      </c>
      <c r="DL2" s="611">
        <v>2</v>
      </c>
      <c r="DM2" s="611">
        <v>2</v>
      </c>
      <c r="DN2" s="611">
        <v>2</v>
      </c>
      <c r="DO2" s="611">
        <v>2</v>
      </c>
      <c r="DP2" s="611">
        <v>2</v>
      </c>
      <c r="DQ2" s="611">
        <v>2</v>
      </c>
      <c r="DR2" s="611">
        <v>2</v>
      </c>
      <c r="DS2" s="611">
        <v>2</v>
      </c>
      <c r="DT2" s="611">
        <v>2</v>
      </c>
      <c r="DU2" s="611">
        <v>2</v>
      </c>
      <c r="DV2" s="611">
        <v>2</v>
      </c>
      <c r="DW2" s="611">
        <v>2</v>
      </c>
      <c r="DX2" s="611">
        <v>2</v>
      </c>
      <c r="DY2" s="611">
        <v>2</v>
      </c>
      <c r="DZ2" s="611">
        <v>2</v>
      </c>
      <c r="EA2" s="611">
        <v>2</v>
      </c>
      <c r="EB2" s="611">
        <v>2</v>
      </c>
      <c r="EC2" s="611">
        <v>2</v>
      </c>
      <c r="ED2" s="611">
        <v>2</v>
      </c>
      <c r="EE2" s="611">
        <v>2</v>
      </c>
      <c r="EF2" s="611">
        <v>2</v>
      </c>
      <c r="EG2" s="611">
        <v>2</v>
      </c>
      <c r="EH2" s="611">
        <v>2</v>
      </c>
      <c r="EI2" s="611">
        <v>2</v>
      </c>
      <c r="EJ2" s="611">
        <v>2</v>
      </c>
      <c r="EK2" s="611">
        <v>2</v>
      </c>
      <c r="EL2" s="611">
        <v>2</v>
      </c>
      <c r="EM2" s="611">
        <v>2</v>
      </c>
      <c r="EN2" s="611">
        <v>2</v>
      </c>
      <c r="EO2" s="611">
        <v>2</v>
      </c>
      <c r="EP2" s="611">
        <v>2</v>
      </c>
      <c r="EQ2" s="611">
        <v>2</v>
      </c>
      <c r="ER2" s="611">
        <v>2</v>
      </c>
      <c r="ES2" s="611">
        <v>2</v>
      </c>
      <c r="ET2" s="611">
        <v>2</v>
      </c>
      <c r="EU2" s="611">
        <v>2</v>
      </c>
      <c r="EV2" s="611">
        <v>2</v>
      </c>
      <c r="EW2" s="611">
        <v>3</v>
      </c>
      <c r="EX2" s="611">
        <v>3</v>
      </c>
      <c r="EY2" s="611">
        <v>3</v>
      </c>
      <c r="EZ2" s="611">
        <v>3</v>
      </c>
      <c r="FA2" s="611">
        <v>3</v>
      </c>
      <c r="FB2" s="611">
        <v>3</v>
      </c>
      <c r="FC2" s="611">
        <v>3</v>
      </c>
      <c r="FD2" s="611">
        <v>3</v>
      </c>
      <c r="FE2" s="611">
        <v>3</v>
      </c>
      <c r="FF2" s="611">
        <v>3</v>
      </c>
      <c r="FG2" s="611">
        <v>3</v>
      </c>
      <c r="FH2" s="611">
        <v>3</v>
      </c>
      <c r="FI2" s="611">
        <v>3</v>
      </c>
      <c r="FJ2" s="611">
        <v>3</v>
      </c>
      <c r="FK2" s="611">
        <v>3</v>
      </c>
      <c r="FL2" s="611">
        <v>3</v>
      </c>
      <c r="FM2" s="611">
        <v>3</v>
      </c>
      <c r="FN2" s="611">
        <v>3</v>
      </c>
      <c r="FO2" s="611">
        <v>3</v>
      </c>
      <c r="FP2" s="611">
        <v>3</v>
      </c>
      <c r="FQ2" s="611">
        <v>3</v>
      </c>
      <c r="FR2" s="611">
        <v>3</v>
      </c>
      <c r="FS2" s="611">
        <v>3</v>
      </c>
      <c r="FT2" s="611">
        <v>3</v>
      </c>
      <c r="FU2" s="611">
        <v>3</v>
      </c>
      <c r="FV2" s="611">
        <v>3</v>
      </c>
      <c r="FW2" s="611">
        <v>3</v>
      </c>
      <c r="FX2" s="611">
        <v>3</v>
      </c>
      <c r="FY2" s="611">
        <v>3</v>
      </c>
      <c r="FZ2" s="611">
        <v>3</v>
      </c>
      <c r="GA2" s="611">
        <v>3</v>
      </c>
      <c r="GB2" s="611">
        <v>3</v>
      </c>
      <c r="GC2" s="611">
        <v>3</v>
      </c>
      <c r="GD2" s="611">
        <v>3</v>
      </c>
      <c r="GE2" s="611">
        <v>3</v>
      </c>
      <c r="GF2" s="611">
        <v>3</v>
      </c>
      <c r="GG2" s="611">
        <v>3</v>
      </c>
      <c r="GH2" s="611">
        <v>3</v>
      </c>
      <c r="GI2" s="611">
        <v>3</v>
      </c>
      <c r="GJ2" s="611">
        <v>3</v>
      </c>
      <c r="GK2" s="611">
        <v>3</v>
      </c>
      <c r="GL2" s="611">
        <v>3</v>
      </c>
      <c r="GM2" s="611">
        <v>3</v>
      </c>
      <c r="GN2" s="611">
        <v>3</v>
      </c>
      <c r="GO2" s="611">
        <v>3</v>
      </c>
      <c r="GP2" s="611">
        <v>3</v>
      </c>
      <c r="GQ2" s="611">
        <v>3</v>
      </c>
      <c r="GR2" s="611">
        <v>3</v>
      </c>
      <c r="GS2" s="611">
        <v>3</v>
      </c>
      <c r="GT2" s="611">
        <v>3</v>
      </c>
      <c r="GU2" s="611">
        <v>3</v>
      </c>
      <c r="GV2" s="611">
        <v>3</v>
      </c>
      <c r="GW2" s="611">
        <v>3</v>
      </c>
      <c r="GX2" s="611">
        <v>3</v>
      </c>
      <c r="GY2" s="611">
        <v>4</v>
      </c>
      <c r="GZ2" s="611">
        <v>4</v>
      </c>
      <c r="HA2" s="611">
        <v>4</v>
      </c>
      <c r="HB2" s="611">
        <v>4</v>
      </c>
      <c r="HC2" s="611">
        <v>4</v>
      </c>
      <c r="HD2" s="611">
        <v>4</v>
      </c>
      <c r="HE2" s="611">
        <v>4</v>
      </c>
      <c r="HF2" s="611">
        <v>4</v>
      </c>
      <c r="HG2" s="611">
        <v>4</v>
      </c>
      <c r="HH2" s="611">
        <v>4</v>
      </c>
      <c r="HI2" s="611">
        <v>4</v>
      </c>
      <c r="HJ2" s="611">
        <v>4</v>
      </c>
      <c r="HK2" s="611">
        <v>4</v>
      </c>
      <c r="HL2" s="611">
        <v>4</v>
      </c>
      <c r="HM2" s="611">
        <v>4</v>
      </c>
      <c r="HN2" s="611">
        <v>4</v>
      </c>
      <c r="HO2" s="611">
        <v>4</v>
      </c>
      <c r="HP2" s="611">
        <v>4</v>
      </c>
      <c r="HQ2" s="611">
        <v>4</v>
      </c>
      <c r="HR2" s="611">
        <v>4</v>
      </c>
      <c r="HS2" s="611">
        <v>4</v>
      </c>
      <c r="HT2" s="611">
        <v>4</v>
      </c>
      <c r="HU2" s="611">
        <v>4</v>
      </c>
      <c r="HV2" s="611">
        <v>4</v>
      </c>
      <c r="HW2" s="611">
        <v>4</v>
      </c>
      <c r="HX2" s="611">
        <v>4</v>
      </c>
      <c r="HY2" s="611">
        <v>4</v>
      </c>
      <c r="HZ2" s="611">
        <v>4</v>
      </c>
      <c r="IA2" s="611">
        <v>4</v>
      </c>
      <c r="IB2" s="611">
        <v>4</v>
      </c>
      <c r="IC2" s="611">
        <v>4</v>
      </c>
      <c r="ID2" s="611">
        <v>4</v>
      </c>
      <c r="IE2" s="611">
        <v>4</v>
      </c>
      <c r="IF2" s="611">
        <v>4</v>
      </c>
      <c r="IG2" s="611">
        <v>4</v>
      </c>
      <c r="IH2" s="611">
        <v>4</v>
      </c>
      <c r="II2" s="611">
        <v>4</v>
      </c>
      <c r="IJ2" s="611">
        <v>4</v>
      </c>
      <c r="IK2" s="611">
        <v>4</v>
      </c>
      <c r="IL2" s="611">
        <v>4</v>
      </c>
      <c r="IM2" s="611">
        <v>4</v>
      </c>
      <c r="IN2" s="611">
        <v>4</v>
      </c>
      <c r="IO2" s="611">
        <v>4</v>
      </c>
      <c r="IP2" s="611">
        <v>4</v>
      </c>
      <c r="IQ2" s="611">
        <v>4</v>
      </c>
      <c r="IR2" s="611">
        <v>4</v>
      </c>
      <c r="IS2" s="611">
        <v>4</v>
      </c>
      <c r="IT2" s="611">
        <v>4</v>
      </c>
      <c r="IU2" s="611">
        <v>4</v>
      </c>
      <c r="IV2" s="611">
        <v>4</v>
      </c>
      <c r="IW2" s="611">
        <v>4</v>
      </c>
      <c r="IX2" s="611">
        <v>4</v>
      </c>
      <c r="IY2" s="611">
        <v>4</v>
      </c>
      <c r="IZ2" s="611">
        <v>4</v>
      </c>
      <c r="JA2" s="611">
        <v>4</v>
      </c>
      <c r="JB2" s="611">
        <v>4</v>
      </c>
      <c r="JC2" s="611">
        <v>4</v>
      </c>
      <c r="JD2" s="611">
        <v>4</v>
      </c>
      <c r="JE2" s="611">
        <v>4</v>
      </c>
      <c r="JF2" s="611">
        <v>4</v>
      </c>
      <c r="JG2" s="611">
        <v>4</v>
      </c>
      <c r="JH2" s="611">
        <v>4</v>
      </c>
      <c r="JI2" s="611">
        <v>4</v>
      </c>
      <c r="JJ2" s="611">
        <v>4</v>
      </c>
      <c r="JK2" s="611">
        <v>4</v>
      </c>
      <c r="JL2" s="611">
        <v>4</v>
      </c>
      <c r="JM2" s="611">
        <v>4</v>
      </c>
      <c r="JN2" s="611">
        <v>4</v>
      </c>
      <c r="JO2" s="611">
        <v>4</v>
      </c>
      <c r="JP2" s="611">
        <v>4</v>
      </c>
      <c r="JQ2" s="611">
        <v>4</v>
      </c>
      <c r="JR2" s="611">
        <v>4</v>
      </c>
      <c r="JS2" s="611">
        <v>5</v>
      </c>
      <c r="JT2" s="611">
        <v>5</v>
      </c>
      <c r="JU2" s="611">
        <v>5</v>
      </c>
      <c r="JV2" s="611">
        <v>5</v>
      </c>
      <c r="JW2" s="611">
        <v>5</v>
      </c>
      <c r="JX2" s="611">
        <v>5</v>
      </c>
      <c r="JY2" s="611">
        <v>5</v>
      </c>
      <c r="JZ2" s="611">
        <v>5</v>
      </c>
      <c r="KA2" s="611">
        <v>5</v>
      </c>
      <c r="KB2" s="611">
        <v>5</v>
      </c>
      <c r="KC2" s="611">
        <v>5</v>
      </c>
      <c r="KD2" s="611">
        <v>5</v>
      </c>
      <c r="KE2" s="611">
        <v>5</v>
      </c>
      <c r="KF2" s="611">
        <v>5</v>
      </c>
      <c r="KG2" s="611">
        <v>5</v>
      </c>
      <c r="KH2" s="611">
        <v>5</v>
      </c>
      <c r="KI2" s="611">
        <v>5</v>
      </c>
      <c r="KJ2" s="611">
        <v>5</v>
      </c>
      <c r="KK2" s="611">
        <v>5</v>
      </c>
      <c r="KL2" s="611">
        <v>5</v>
      </c>
      <c r="KM2" s="611">
        <v>5</v>
      </c>
      <c r="KN2" s="611">
        <v>5</v>
      </c>
      <c r="KO2" s="611">
        <v>5</v>
      </c>
      <c r="KP2" s="611">
        <v>5</v>
      </c>
      <c r="KQ2" s="611">
        <v>5</v>
      </c>
      <c r="KR2" s="611">
        <v>5</v>
      </c>
      <c r="KS2" s="611">
        <v>5</v>
      </c>
      <c r="KT2" s="611">
        <v>5</v>
      </c>
      <c r="KU2" s="611">
        <v>5</v>
      </c>
      <c r="KV2" s="611">
        <v>5</v>
      </c>
      <c r="KW2" s="611">
        <v>5</v>
      </c>
      <c r="KX2" s="611">
        <v>5</v>
      </c>
      <c r="KY2" s="611">
        <v>5</v>
      </c>
      <c r="KZ2" s="611">
        <v>5</v>
      </c>
      <c r="LA2" s="611">
        <v>5</v>
      </c>
      <c r="LB2" s="611">
        <v>5</v>
      </c>
      <c r="LC2" s="611">
        <v>5</v>
      </c>
      <c r="LD2" s="611">
        <v>5</v>
      </c>
      <c r="LE2" s="611">
        <v>5</v>
      </c>
      <c r="LF2" s="611">
        <v>5</v>
      </c>
      <c r="LG2" s="611">
        <v>5</v>
      </c>
      <c r="LH2" s="611">
        <v>5</v>
      </c>
      <c r="LI2" s="611">
        <v>5</v>
      </c>
      <c r="LJ2" s="611">
        <v>5</v>
      </c>
      <c r="LK2" s="611">
        <v>5</v>
      </c>
      <c r="LL2" s="611">
        <v>5</v>
      </c>
      <c r="LM2" s="611">
        <v>5</v>
      </c>
      <c r="LN2" s="611">
        <v>5</v>
      </c>
      <c r="LO2" s="611">
        <v>5</v>
      </c>
      <c r="LP2" s="611">
        <v>5</v>
      </c>
      <c r="LQ2" s="611">
        <v>5</v>
      </c>
      <c r="LR2" s="611">
        <v>5</v>
      </c>
      <c r="LS2" s="611">
        <v>5</v>
      </c>
      <c r="LT2" s="611">
        <v>5</v>
      </c>
      <c r="LU2" s="611">
        <v>5</v>
      </c>
      <c r="LV2" s="611">
        <v>5</v>
      </c>
      <c r="LW2" s="611">
        <v>5</v>
      </c>
      <c r="LX2" s="611">
        <v>5</v>
      </c>
      <c r="LY2" s="611">
        <v>5</v>
      </c>
      <c r="LZ2" s="611">
        <v>5</v>
      </c>
      <c r="MA2" s="611">
        <v>5</v>
      </c>
      <c r="MB2" s="611">
        <v>5</v>
      </c>
      <c r="MC2" s="611">
        <v>5</v>
      </c>
      <c r="MD2" s="611">
        <v>5</v>
      </c>
      <c r="ME2" s="611">
        <v>5</v>
      </c>
      <c r="MF2" s="611">
        <v>5</v>
      </c>
      <c r="MG2" s="611">
        <v>5</v>
      </c>
      <c r="MH2" s="611">
        <v>6</v>
      </c>
      <c r="MI2" s="611">
        <v>6</v>
      </c>
      <c r="MJ2" s="611">
        <v>6</v>
      </c>
      <c r="MK2" s="611">
        <v>6</v>
      </c>
      <c r="ML2" s="611">
        <v>6</v>
      </c>
      <c r="MM2" s="611">
        <v>6</v>
      </c>
      <c r="MN2" s="611">
        <v>6</v>
      </c>
      <c r="MO2" s="611">
        <v>6</v>
      </c>
      <c r="MP2" s="611">
        <v>6</v>
      </c>
      <c r="MQ2" s="611">
        <v>6</v>
      </c>
      <c r="MR2" s="611">
        <v>6</v>
      </c>
      <c r="MS2" s="611">
        <v>6</v>
      </c>
      <c r="MT2" s="611">
        <v>6</v>
      </c>
      <c r="MU2" s="611">
        <v>6</v>
      </c>
      <c r="MV2" s="611">
        <v>6</v>
      </c>
      <c r="MW2" s="611">
        <v>6</v>
      </c>
      <c r="MX2" s="611">
        <v>6</v>
      </c>
      <c r="MY2" s="611">
        <v>6</v>
      </c>
      <c r="MZ2" s="611">
        <v>6</v>
      </c>
      <c r="NA2" s="611">
        <v>6</v>
      </c>
      <c r="NB2" s="611">
        <v>6</v>
      </c>
      <c r="NC2" s="611">
        <v>6</v>
      </c>
      <c r="ND2" s="611">
        <v>6</v>
      </c>
      <c r="NE2" s="611">
        <v>6</v>
      </c>
      <c r="NF2" s="611">
        <v>6</v>
      </c>
      <c r="NG2" s="611">
        <v>6</v>
      </c>
      <c r="NH2" s="611">
        <v>6</v>
      </c>
      <c r="NI2" s="611">
        <v>6</v>
      </c>
      <c r="NJ2" s="611">
        <v>6</v>
      </c>
      <c r="NK2" s="611">
        <v>6</v>
      </c>
      <c r="NL2" s="611">
        <v>6</v>
      </c>
      <c r="NM2" s="611">
        <v>6</v>
      </c>
      <c r="NN2" s="611">
        <v>6</v>
      </c>
      <c r="NO2" s="611">
        <v>6</v>
      </c>
      <c r="NP2" s="611">
        <v>6</v>
      </c>
      <c r="NQ2" s="611">
        <v>6</v>
      </c>
      <c r="NR2" s="611">
        <v>6</v>
      </c>
      <c r="NS2" s="611">
        <v>6</v>
      </c>
      <c r="NT2" s="611">
        <v>6</v>
      </c>
      <c r="NU2" s="611">
        <v>6</v>
      </c>
      <c r="NV2" s="611">
        <v>6</v>
      </c>
      <c r="NW2" s="611">
        <v>6</v>
      </c>
      <c r="NX2" s="611">
        <v>6</v>
      </c>
      <c r="NY2" s="611">
        <v>6</v>
      </c>
      <c r="NZ2" s="611">
        <v>6</v>
      </c>
      <c r="OA2" s="611">
        <v>6</v>
      </c>
      <c r="OB2" s="611">
        <v>6</v>
      </c>
      <c r="OC2" s="611">
        <v>6</v>
      </c>
      <c r="OD2" s="611">
        <v>6</v>
      </c>
      <c r="OE2" s="611">
        <v>6</v>
      </c>
      <c r="OF2" s="611">
        <v>6</v>
      </c>
      <c r="OG2" s="611">
        <v>6</v>
      </c>
      <c r="OH2" s="611">
        <v>6</v>
      </c>
      <c r="OI2" s="611">
        <v>6</v>
      </c>
      <c r="OJ2" s="611">
        <v>6</v>
      </c>
      <c r="OK2" s="611">
        <v>6</v>
      </c>
      <c r="OL2" s="611">
        <v>6</v>
      </c>
      <c r="OM2" s="611">
        <v>6</v>
      </c>
      <c r="ON2" s="611">
        <v>6</v>
      </c>
      <c r="OO2" s="611">
        <v>6</v>
      </c>
      <c r="OP2" s="611">
        <v>6</v>
      </c>
      <c r="OQ2" s="611">
        <v>6</v>
      </c>
      <c r="OR2" s="611">
        <v>6</v>
      </c>
      <c r="OS2" s="611">
        <v>6</v>
      </c>
      <c r="OT2" s="611">
        <v>6</v>
      </c>
      <c r="OU2" s="611">
        <v>6</v>
      </c>
      <c r="OV2" s="611">
        <v>6</v>
      </c>
      <c r="OW2" s="611">
        <v>6</v>
      </c>
      <c r="OX2" s="611">
        <v>6</v>
      </c>
      <c r="OY2" s="611">
        <v>6</v>
      </c>
      <c r="OZ2" s="611">
        <v>6</v>
      </c>
      <c r="PA2" s="611">
        <v>6</v>
      </c>
      <c r="PB2" s="611">
        <v>6</v>
      </c>
      <c r="PC2" s="611">
        <v>7</v>
      </c>
      <c r="PD2" s="611">
        <v>7</v>
      </c>
      <c r="PE2" s="611">
        <v>7</v>
      </c>
      <c r="PF2" s="611">
        <v>7</v>
      </c>
      <c r="PG2" s="611">
        <v>7</v>
      </c>
      <c r="PH2" s="611">
        <v>7</v>
      </c>
      <c r="PI2" s="611">
        <v>7</v>
      </c>
      <c r="PJ2" s="611">
        <v>7</v>
      </c>
      <c r="PK2" s="611">
        <v>7</v>
      </c>
      <c r="PL2" s="611">
        <v>7</v>
      </c>
      <c r="PM2" s="611">
        <v>7</v>
      </c>
      <c r="PN2" s="611">
        <v>7</v>
      </c>
      <c r="PO2" s="611">
        <v>7</v>
      </c>
      <c r="PP2" s="611">
        <v>7</v>
      </c>
      <c r="PQ2" s="611">
        <v>7</v>
      </c>
      <c r="PR2" s="611">
        <v>7</v>
      </c>
      <c r="PS2" s="611">
        <v>7</v>
      </c>
      <c r="PT2" s="611">
        <v>7</v>
      </c>
      <c r="PU2" s="611">
        <v>7</v>
      </c>
      <c r="PV2" s="611">
        <v>7</v>
      </c>
      <c r="PW2" s="611">
        <v>7</v>
      </c>
      <c r="PX2" s="611">
        <v>7</v>
      </c>
      <c r="PY2" s="611">
        <v>7</v>
      </c>
      <c r="PZ2" s="611">
        <v>7</v>
      </c>
      <c r="QA2" s="611">
        <v>7</v>
      </c>
      <c r="QB2" s="611">
        <v>7</v>
      </c>
      <c r="QC2" s="611">
        <v>7</v>
      </c>
      <c r="QD2" s="611">
        <v>7</v>
      </c>
      <c r="QE2" s="611">
        <v>7</v>
      </c>
      <c r="QF2" s="611">
        <v>7</v>
      </c>
      <c r="QG2" s="611">
        <v>7</v>
      </c>
      <c r="QH2" s="611">
        <v>7</v>
      </c>
      <c r="QI2" s="611">
        <v>7</v>
      </c>
      <c r="QJ2" s="611">
        <v>7</v>
      </c>
      <c r="QK2" s="611">
        <v>7</v>
      </c>
      <c r="QL2" s="611">
        <v>7</v>
      </c>
      <c r="QM2" s="611">
        <v>7</v>
      </c>
      <c r="QN2" s="611">
        <v>7</v>
      </c>
      <c r="QO2" s="611">
        <v>7</v>
      </c>
      <c r="QP2" s="611">
        <v>7</v>
      </c>
      <c r="QQ2" s="611">
        <v>7</v>
      </c>
      <c r="QR2" s="611">
        <v>7</v>
      </c>
      <c r="QS2" s="611">
        <v>7</v>
      </c>
      <c r="QT2" s="611">
        <v>7</v>
      </c>
      <c r="QU2" s="611">
        <v>7</v>
      </c>
      <c r="QV2" s="611">
        <v>7</v>
      </c>
      <c r="QW2" s="611">
        <v>7</v>
      </c>
      <c r="QX2" s="611">
        <v>7</v>
      </c>
      <c r="QY2" s="611">
        <v>7</v>
      </c>
      <c r="QZ2" s="611">
        <v>7</v>
      </c>
      <c r="RA2" s="611">
        <v>7</v>
      </c>
      <c r="RB2" s="611">
        <v>7</v>
      </c>
      <c r="RC2" s="611">
        <v>7</v>
      </c>
      <c r="RD2" s="611">
        <v>7</v>
      </c>
      <c r="RE2" s="611">
        <v>7</v>
      </c>
      <c r="RF2" s="611">
        <v>7</v>
      </c>
      <c r="RG2" s="611">
        <v>7</v>
      </c>
      <c r="RH2" s="611">
        <v>7</v>
      </c>
      <c r="RI2" s="611">
        <v>7</v>
      </c>
      <c r="RJ2" s="611">
        <v>7</v>
      </c>
      <c r="RK2" s="611">
        <v>7</v>
      </c>
      <c r="RL2" s="611">
        <v>7</v>
      </c>
      <c r="RM2" s="611">
        <v>7</v>
      </c>
      <c r="RN2" s="611">
        <v>7</v>
      </c>
      <c r="RO2" s="611">
        <v>7</v>
      </c>
      <c r="RP2" s="611">
        <v>7</v>
      </c>
      <c r="RQ2" s="611">
        <v>7</v>
      </c>
      <c r="RR2" s="611">
        <v>7</v>
      </c>
      <c r="RS2" s="611">
        <v>7</v>
      </c>
      <c r="RT2" s="611">
        <v>7</v>
      </c>
      <c r="RU2" s="611">
        <v>7</v>
      </c>
      <c r="RV2" s="611">
        <v>7</v>
      </c>
      <c r="RW2" s="611">
        <v>7</v>
      </c>
      <c r="RX2" s="611">
        <v>7</v>
      </c>
      <c r="RY2" s="611">
        <v>7</v>
      </c>
      <c r="RZ2" s="611">
        <v>7</v>
      </c>
      <c r="SA2" s="611">
        <v>7</v>
      </c>
      <c r="SB2" s="611">
        <v>8</v>
      </c>
      <c r="SC2" s="611">
        <v>8</v>
      </c>
      <c r="SD2" s="611">
        <v>8</v>
      </c>
      <c r="SE2" s="611">
        <v>8</v>
      </c>
      <c r="SF2" s="611">
        <v>8</v>
      </c>
      <c r="SG2" s="611">
        <v>8</v>
      </c>
      <c r="SH2" s="611">
        <v>8</v>
      </c>
      <c r="SI2" s="611">
        <v>8</v>
      </c>
      <c r="SJ2" s="611">
        <v>8</v>
      </c>
      <c r="SK2" s="611">
        <v>8</v>
      </c>
      <c r="SL2" s="611">
        <v>8</v>
      </c>
      <c r="SM2" s="611">
        <v>8</v>
      </c>
      <c r="SN2" s="611">
        <v>8</v>
      </c>
      <c r="SO2" s="611">
        <v>8</v>
      </c>
      <c r="SP2" s="611">
        <v>8</v>
      </c>
      <c r="SQ2" s="611">
        <v>8</v>
      </c>
      <c r="SR2" s="611">
        <v>8</v>
      </c>
      <c r="SS2" s="611">
        <v>8</v>
      </c>
      <c r="ST2" s="611">
        <v>8</v>
      </c>
      <c r="SU2" s="611">
        <v>8</v>
      </c>
      <c r="SV2" s="611">
        <v>8</v>
      </c>
      <c r="SW2" s="611">
        <v>8</v>
      </c>
      <c r="SX2" s="611">
        <v>8</v>
      </c>
      <c r="SY2" s="611">
        <v>8</v>
      </c>
      <c r="SZ2" s="611">
        <v>8</v>
      </c>
      <c r="TA2" s="611">
        <v>8</v>
      </c>
      <c r="TB2" s="611">
        <v>8</v>
      </c>
      <c r="TC2" s="611">
        <v>8</v>
      </c>
      <c r="TD2" s="611">
        <v>8</v>
      </c>
      <c r="TE2" s="611">
        <v>8</v>
      </c>
      <c r="TF2" s="611">
        <v>8</v>
      </c>
      <c r="TG2" s="611">
        <v>8</v>
      </c>
      <c r="TH2" s="611">
        <v>8</v>
      </c>
      <c r="TI2" s="611">
        <v>8</v>
      </c>
      <c r="TJ2" s="611">
        <v>8</v>
      </c>
      <c r="TK2" s="611">
        <v>8</v>
      </c>
      <c r="TL2" s="611">
        <v>8</v>
      </c>
      <c r="TM2" s="611">
        <v>8</v>
      </c>
      <c r="TN2" s="611">
        <v>8</v>
      </c>
      <c r="TO2" s="611">
        <v>8</v>
      </c>
      <c r="TP2" s="611">
        <v>8</v>
      </c>
      <c r="TQ2" s="611">
        <v>8</v>
      </c>
      <c r="TR2" s="611">
        <v>8</v>
      </c>
      <c r="TS2" s="611">
        <v>8</v>
      </c>
      <c r="TT2" s="611">
        <v>8</v>
      </c>
      <c r="TU2" s="611">
        <v>8</v>
      </c>
      <c r="TV2" s="611">
        <v>8</v>
      </c>
      <c r="TW2" s="611">
        <v>8</v>
      </c>
      <c r="TX2" s="611">
        <v>8</v>
      </c>
      <c r="TY2" s="611">
        <v>8</v>
      </c>
      <c r="TZ2" s="611">
        <v>8</v>
      </c>
      <c r="UA2" s="611">
        <v>8</v>
      </c>
      <c r="UB2" s="611">
        <v>8</v>
      </c>
      <c r="UC2" s="611">
        <v>8</v>
      </c>
      <c r="UD2" s="611">
        <v>8</v>
      </c>
      <c r="UE2" s="611">
        <v>8</v>
      </c>
      <c r="UF2" s="611">
        <v>8</v>
      </c>
      <c r="UG2" s="611">
        <v>8</v>
      </c>
      <c r="UH2" s="611">
        <v>8</v>
      </c>
      <c r="UI2" s="611">
        <v>8</v>
      </c>
      <c r="UJ2" s="611">
        <v>8</v>
      </c>
      <c r="UK2" s="611">
        <v>8</v>
      </c>
      <c r="UL2" s="611">
        <v>8</v>
      </c>
      <c r="UM2" s="611">
        <v>8</v>
      </c>
      <c r="UN2" s="611">
        <v>8</v>
      </c>
      <c r="UO2" s="611">
        <v>8</v>
      </c>
      <c r="UP2" s="611">
        <v>8</v>
      </c>
      <c r="UQ2" s="611">
        <v>8</v>
      </c>
      <c r="UR2" s="611">
        <v>8</v>
      </c>
      <c r="US2" s="611">
        <v>8</v>
      </c>
      <c r="UT2" s="611">
        <v>8</v>
      </c>
      <c r="UU2" s="611">
        <v>8</v>
      </c>
      <c r="UV2" s="611">
        <v>8</v>
      </c>
      <c r="UW2" s="611">
        <v>8</v>
      </c>
      <c r="UX2" s="611">
        <v>8</v>
      </c>
      <c r="UY2" s="611">
        <v>8</v>
      </c>
      <c r="UZ2" s="611">
        <v>8</v>
      </c>
      <c r="VA2" s="611">
        <v>8</v>
      </c>
      <c r="VB2" s="611">
        <v>8</v>
      </c>
      <c r="VC2" s="611">
        <v>8</v>
      </c>
      <c r="VD2" s="611">
        <v>8</v>
      </c>
      <c r="VE2" s="611">
        <v>8</v>
      </c>
      <c r="VF2" s="611">
        <v>8</v>
      </c>
      <c r="VG2" s="611">
        <v>8</v>
      </c>
      <c r="VH2" s="611">
        <v>8</v>
      </c>
      <c r="VI2" s="611">
        <v>8</v>
      </c>
      <c r="VJ2" s="611">
        <v>8</v>
      </c>
      <c r="VK2" s="611">
        <v>8</v>
      </c>
      <c r="VL2" s="611">
        <v>9</v>
      </c>
      <c r="VM2" s="611">
        <v>9</v>
      </c>
      <c r="VN2" s="611">
        <v>9</v>
      </c>
      <c r="VO2" s="611">
        <v>9</v>
      </c>
      <c r="VP2" s="611">
        <v>9</v>
      </c>
      <c r="VQ2" s="611">
        <v>9</v>
      </c>
      <c r="VR2" s="611">
        <v>9</v>
      </c>
      <c r="VS2" s="611">
        <v>9</v>
      </c>
      <c r="VT2" s="611">
        <v>9</v>
      </c>
      <c r="VU2" s="611">
        <v>9</v>
      </c>
      <c r="VV2" s="611">
        <v>9</v>
      </c>
      <c r="VW2" s="611">
        <v>9</v>
      </c>
      <c r="VX2" s="611">
        <v>9</v>
      </c>
      <c r="VY2" s="611">
        <v>9</v>
      </c>
      <c r="VZ2" s="611">
        <v>9</v>
      </c>
      <c r="WA2" s="611">
        <v>9</v>
      </c>
      <c r="WB2" s="611">
        <v>9</v>
      </c>
      <c r="WC2" s="611">
        <v>9</v>
      </c>
      <c r="WD2" s="611">
        <v>9</v>
      </c>
      <c r="WE2" s="611">
        <v>9</v>
      </c>
      <c r="WF2" s="611">
        <v>9</v>
      </c>
      <c r="WG2" s="611">
        <v>9</v>
      </c>
      <c r="WH2" s="611">
        <v>9</v>
      </c>
      <c r="WI2" s="611">
        <v>9</v>
      </c>
      <c r="WJ2" s="611">
        <v>9</v>
      </c>
      <c r="WK2" s="611">
        <v>9</v>
      </c>
      <c r="WL2" s="611">
        <v>9</v>
      </c>
      <c r="WM2" s="611">
        <v>9</v>
      </c>
      <c r="WN2" s="611">
        <v>9</v>
      </c>
      <c r="WO2" s="611">
        <v>9</v>
      </c>
      <c r="WP2" s="611">
        <v>9</v>
      </c>
      <c r="WQ2" s="611">
        <v>9</v>
      </c>
      <c r="WR2" s="611">
        <v>9</v>
      </c>
      <c r="WS2" s="611">
        <v>9</v>
      </c>
      <c r="WT2" s="611">
        <v>9</v>
      </c>
      <c r="WU2" s="611">
        <v>9</v>
      </c>
      <c r="WV2" s="611">
        <v>9</v>
      </c>
      <c r="WW2" s="611">
        <v>9</v>
      </c>
      <c r="WX2" s="611">
        <v>9</v>
      </c>
      <c r="WY2" s="611">
        <v>9</v>
      </c>
      <c r="WZ2" s="611">
        <v>9</v>
      </c>
      <c r="XA2" s="611">
        <v>9</v>
      </c>
      <c r="XB2" s="611">
        <v>9</v>
      </c>
      <c r="XC2" s="611">
        <v>9</v>
      </c>
      <c r="XD2" s="611">
        <v>9</v>
      </c>
      <c r="XE2" s="611">
        <v>9</v>
      </c>
      <c r="XF2" s="611">
        <v>9</v>
      </c>
      <c r="XG2" s="611">
        <v>9</v>
      </c>
      <c r="XH2" s="611">
        <v>9</v>
      </c>
      <c r="XI2" s="611">
        <v>9</v>
      </c>
      <c r="XJ2" s="611">
        <v>9</v>
      </c>
      <c r="XK2" s="611">
        <v>9</v>
      </c>
      <c r="XL2" s="611">
        <v>9</v>
      </c>
      <c r="XM2" s="611">
        <v>9</v>
      </c>
      <c r="XN2" s="611">
        <v>9</v>
      </c>
      <c r="XO2" s="611">
        <v>9</v>
      </c>
      <c r="XP2" s="611">
        <v>9</v>
      </c>
      <c r="XQ2" s="611">
        <v>9</v>
      </c>
      <c r="XR2" s="611">
        <v>9</v>
      </c>
      <c r="XS2" s="611">
        <v>9</v>
      </c>
      <c r="XT2" s="611">
        <v>9</v>
      </c>
      <c r="XU2" s="611">
        <v>9</v>
      </c>
      <c r="XV2" s="611">
        <v>9</v>
      </c>
      <c r="XW2" s="611">
        <v>9</v>
      </c>
      <c r="XX2" s="611">
        <v>9</v>
      </c>
      <c r="XY2" s="611">
        <v>9</v>
      </c>
      <c r="XZ2" s="611">
        <v>9</v>
      </c>
      <c r="YA2" s="611">
        <v>9</v>
      </c>
      <c r="YB2" s="611">
        <v>9</v>
      </c>
      <c r="YC2" s="611">
        <v>9</v>
      </c>
      <c r="YD2" s="611">
        <v>9</v>
      </c>
      <c r="YE2" s="611">
        <v>9</v>
      </c>
      <c r="YF2" s="611">
        <v>9</v>
      </c>
      <c r="YG2" s="611">
        <v>9</v>
      </c>
      <c r="YH2" s="611">
        <v>9</v>
      </c>
      <c r="YI2" s="611">
        <v>9</v>
      </c>
      <c r="YJ2" s="611">
        <v>9</v>
      </c>
      <c r="YK2" s="611">
        <v>9</v>
      </c>
      <c r="YL2" s="611">
        <v>9</v>
      </c>
      <c r="YM2" s="611">
        <v>9</v>
      </c>
      <c r="YN2" s="611">
        <v>9</v>
      </c>
      <c r="YO2" s="611">
        <v>9</v>
      </c>
      <c r="YP2" s="611">
        <v>9</v>
      </c>
      <c r="YQ2" s="611">
        <v>9</v>
      </c>
      <c r="YR2" s="611">
        <v>9</v>
      </c>
      <c r="YS2" s="611">
        <v>9</v>
      </c>
      <c r="YT2" s="611">
        <v>9</v>
      </c>
      <c r="YU2" s="611">
        <v>9</v>
      </c>
      <c r="YV2" s="611">
        <v>9</v>
      </c>
      <c r="YW2" s="611">
        <v>10</v>
      </c>
      <c r="YX2" s="611">
        <v>10</v>
      </c>
      <c r="YY2" s="611">
        <v>10</v>
      </c>
      <c r="YZ2" s="611">
        <v>10</v>
      </c>
      <c r="ZA2" s="611">
        <v>10</v>
      </c>
      <c r="ZB2" s="611">
        <v>10</v>
      </c>
      <c r="ZC2" s="611">
        <v>10</v>
      </c>
      <c r="ZD2" s="611">
        <v>10</v>
      </c>
      <c r="ZE2" s="611">
        <v>10</v>
      </c>
      <c r="ZF2" s="611">
        <v>10</v>
      </c>
      <c r="ZG2" s="611">
        <v>10</v>
      </c>
      <c r="ZH2" s="611">
        <v>10</v>
      </c>
      <c r="ZI2" s="611">
        <v>10</v>
      </c>
      <c r="ZJ2" s="611">
        <v>10</v>
      </c>
      <c r="ZK2" s="611">
        <v>10</v>
      </c>
      <c r="ZL2" s="611">
        <v>10</v>
      </c>
      <c r="ZM2" s="611">
        <v>10</v>
      </c>
      <c r="ZN2" s="611">
        <v>10</v>
      </c>
      <c r="ZO2" s="611">
        <v>10</v>
      </c>
      <c r="ZP2" s="611">
        <v>10</v>
      </c>
      <c r="ZQ2" s="611">
        <v>10</v>
      </c>
      <c r="ZR2" s="611">
        <v>10</v>
      </c>
      <c r="ZS2" s="611">
        <v>10</v>
      </c>
      <c r="ZT2" s="611">
        <v>10</v>
      </c>
      <c r="ZU2" s="611">
        <v>10</v>
      </c>
      <c r="ZV2" s="611">
        <v>10</v>
      </c>
      <c r="ZW2" s="611">
        <v>10</v>
      </c>
      <c r="ZX2" s="611">
        <v>10</v>
      </c>
      <c r="ZY2" s="611">
        <v>10</v>
      </c>
      <c r="ZZ2" s="611">
        <v>10</v>
      </c>
      <c r="AAA2" s="611">
        <v>10</v>
      </c>
      <c r="AAB2" s="611">
        <v>10</v>
      </c>
      <c r="AAC2" s="611">
        <v>10</v>
      </c>
      <c r="AAD2" s="611">
        <v>10</v>
      </c>
      <c r="AAE2" s="611">
        <v>10</v>
      </c>
      <c r="AAF2" s="611">
        <v>10</v>
      </c>
      <c r="AAG2" s="611">
        <v>10</v>
      </c>
      <c r="AAH2" s="611">
        <v>10</v>
      </c>
      <c r="AAI2" s="611">
        <v>10</v>
      </c>
      <c r="AAJ2" s="611">
        <v>10</v>
      </c>
      <c r="AAK2" s="611">
        <v>10</v>
      </c>
      <c r="AAL2" s="611">
        <v>10</v>
      </c>
      <c r="AAM2" s="611">
        <v>10</v>
      </c>
      <c r="AAN2" s="611">
        <v>10</v>
      </c>
      <c r="AAO2" s="611">
        <v>10</v>
      </c>
      <c r="AAP2" s="611">
        <v>10</v>
      </c>
      <c r="AAQ2" s="611">
        <v>10</v>
      </c>
      <c r="AAR2" s="611">
        <v>10</v>
      </c>
      <c r="AAS2" s="611">
        <v>10</v>
      </c>
      <c r="AAT2" s="611">
        <v>10</v>
      </c>
      <c r="AAU2" s="611">
        <v>10</v>
      </c>
      <c r="AAV2" s="611">
        <v>10</v>
      </c>
      <c r="AAW2" s="611">
        <v>10</v>
      </c>
      <c r="AAX2" s="611">
        <v>10</v>
      </c>
      <c r="AAY2" s="611">
        <v>10</v>
      </c>
      <c r="AAZ2" s="611">
        <v>10</v>
      </c>
      <c r="ABA2" s="611">
        <v>10</v>
      </c>
      <c r="ABB2" s="611">
        <v>10</v>
      </c>
      <c r="ABC2" s="611">
        <v>10</v>
      </c>
      <c r="ABD2" s="611">
        <v>10</v>
      </c>
      <c r="ABE2" s="611">
        <v>10</v>
      </c>
      <c r="ABF2" s="611">
        <v>10</v>
      </c>
      <c r="ABG2" s="611">
        <v>10</v>
      </c>
      <c r="ABH2" s="611">
        <v>10</v>
      </c>
      <c r="ABI2" s="611">
        <v>10</v>
      </c>
      <c r="ABJ2" s="611">
        <v>10</v>
      </c>
      <c r="ABK2" s="611">
        <v>10</v>
      </c>
      <c r="ABL2" s="611">
        <v>10</v>
      </c>
      <c r="ABM2" s="611">
        <v>10</v>
      </c>
      <c r="ABN2" s="611">
        <v>10</v>
      </c>
      <c r="ABO2" s="611">
        <v>10</v>
      </c>
      <c r="ABP2" s="611">
        <v>11</v>
      </c>
      <c r="ABQ2" s="611">
        <v>11</v>
      </c>
      <c r="ABR2" s="611">
        <v>11</v>
      </c>
      <c r="ABS2" s="611">
        <v>11</v>
      </c>
      <c r="ABT2" s="611">
        <v>11</v>
      </c>
      <c r="ABU2" s="611">
        <v>11</v>
      </c>
      <c r="ABV2" s="611">
        <v>11</v>
      </c>
      <c r="ABW2" s="611">
        <v>11</v>
      </c>
      <c r="ABX2" s="611">
        <v>11</v>
      </c>
      <c r="ABY2" s="611">
        <v>11</v>
      </c>
      <c r="ABZ2" s="611">
        <v>11</v>
      </c>
      <c r="ACA2" s="611">
        <v>11</v>
      </c>
      <c r="ACB2" s="611">
        <v>11</v>
      </c>
      <c r="ACC2" s="611">
        <v>11</v>
      </c>
      <c r="ACD2" s="611">
        <v>11</v>
      </c>
      <c r="ACE2" s="611">
        <v>11</v>
      </c>
      <c r="ACF2" s="611">
        <v>11</v>
      </c>
      <c r="ACG2" s="611">
        <v>11</v>
      </c>
      <c r="ACH2" s="611">
        <v>11</v>
      </c>
      <c r="ACI2" s="611">
        <v>11</v>
      </c>
      <c r="ACJ2" s="611">
        <v>11</v>
      </c>
      <c r="ACK2" s="611">
        <v>11</v>
      </c>
      <c r="ACL2" s="611">
        <v>11</v>
      </c>
      <c r="ACM2" s="611">
        <v>11</v>
      </c>
      <c r="ACN2" s="611">
        <v>11</v>
      </c>
      <c r="ACO2" s="611">
        <v>11</v>
      </c>
      <c r="ACP2" s="611">
        <v>11</v>
      </c>
      <c r="ACQ2" s="611">
        <v>11</v>
      </c>
      <c r="ACR2" s="611">
        <v>11</v>
      </c>
      <c r="ACS2" s="611">
        <v>11</v>
      </c>
      <c r="ACT2" s="611">
        <v>11</v>
      </c>
      <c r="ACU2" s="611">
        <v>11</v>
      </c>
      <c r="ACV2" s="611">
        <v>11</v>
      </c>
      <c r="ACW2" s="611">
        <v>11</v>
      </c>
      <c r="ACX2" s="611">
        <v>11</v>
      </c>
      <c r="ACY2" s="611">
        <v>11</v>
      </c>
      <c r="ACZ2" s="611">
        <v>11</v>
      </c>
      <c r="ADA2" s="611">
        <v>11</v>
      </c>
      <c r="ADB2" s="611">
        <v>11</v>
      </c>
      <c r="ADC2" s="611">
        <v>11</v>
      </c>
      <c r="ADD2" s="611">
        <v>11</v>
      </c>
      <c r="ADE2" s="611">
        <v>11</v>
      </c>
      <c r="ADF2" s="611">
        <v>11</v>
      </c>
      <c r="ADG2" s="611">
        <v>11</v>
      </c>
      <c r="ADH2" s="611">
        <v>11</v>
      </c>
      <c r="ADI2" s="611">
        <v>11</v>
      </c>
      <c r="ADJ2" s="611">
        <v>11</v>
      </c>
      <c r="ADK2" s="611">
        <v>11</v>
      </c>
      <c r="ADL2" s="611">
        <v>11</v>
      </c>
      <c r="ADM2" s="611">
        <v>11</v>
      </c>
      <c r="ADN2" s="611">
        <v>11</v>
      </c>
      <c r="ADO2" s="611">
        <v>11</v>
      </c>
      <c r="ADP2" s="611">
        <v>11</v>
      </c>
      <c r="ADQ2" s="611">
        <v>11</v>
      </c>
      <c r="ADR2" s="611">
        <v>11</v>
      </c>
      <c r="ADS2" s="611">
        <v>11</v>
      </c>
      <c r="ADT2" s="611">
        <v>11</v>
      </c>
      <c r="ADU2" s="611">
        <v>11</v>
      </c>
      <c r="ADV2" s="611">
        <v>11</v>
      </c>
      <c r="ADW2" s="611">
        <v>11</v>
      </c>
      <c r="ADX2" s="611">
        <v>11</v>
      </c>
      <c r="ADY2" s="611">
        <v>11</v>
      </c>
      <c r="ADZ2" s="611">
        <v>11</v>
      </c>
      <c r="AEA2" s="611">
        <v>11</v>
      </c>
      <c r="AEB2" s="611">
        <v>11</v>
      </c>
      <c r="AEC2" s="611">
        <v>11</v>
      </c>
      <c r="AED2" s="611">
        <v>11</v>
      </c>
      <c r="AEE2" s="611">
        <v>11</v>
      </c>
      <c r="AEF2" s="611">
        <v>11</v>
      </c>
      <c r="AEG2" s="611">
        <v>11</v>
      </c>
      <c r="AEH2" s="611">
        <v>11</v>
      </c>
      <c r="AEI2" s="611">
        <v>11</v>
      </c>
      <c r="AEJ2" s="611">
        <v>11</v>
      </c>
      <c r="AEK2" s="611">
        <v>11</v>
      </c>
      <c r="AEL2" s="611">
        <v>11</v>
      </c>
      <c r="AEM2" s="611">
        <v>11</v>
      </c>
      <c r="AEN2" s="611">
        <v>11</v>
      </c>
      <c r="AEO2" s="611">
        <v>11</v>
      </c>
      <c r="AEP2" s="611">
        <v>11</v>
      </c>
      <c r="AEQ2" s="611">
        <v>11</v>
      </c>
      <c r="AER2" s="611">
        <v>11</v>
      </c>
      <c r="AES2" s="611">
        <v>11</v>
      </c>
      <c r="AET2" s="611">
        <v>12</v>
      </c>
      <c r="AEU2" s="611">
        <v>12</v>
      </c>
      <c r="AEV2" s="611">
        <v>12</v>
      </c>
      <c r="AEW2" s="611">
        <v>12</v>
      </c>
      <c r="AEX2" s="611">
        <v>12</v>
      </c>
      <c r="AEY2" s="611">
        <v>12</v>
      </c>
      <c r="AEZ2" s="611">
        <v>12</v>
      </c>
      <c r="AFA2" s="611">
        <v>12</v>
      </c>
      <c r="AFB2" s="611">
        <v>12</v>
      </c>
      <c r="AFC2" s="611">
        <v>12</v>
      </c>
      <c r="AFD2" s="611">
        <v>12</v>
      </c>
      <c r="AFE2" s="611">
        <v>12</v>
      </c>
      <c r="AFF2" s="611">
        <v>12</v>
      </c>
      <c r="AFG2" s="611">
        <v>12</v>
      </c>
      <c r="AFH2" s="611">
        <v>12</v>
      </c>
      <c r="AFI2" s="611">
        <v>12</v>
      </c>
      <c r="AFJ2" s="611">
        <v>12</v>
      </c>
      <c r="AFK2" s="611">
        <v>12</v>
      </c>
      <c r="AFL2" s="611">
        <v>12</v>
      </c>
      <c r="AFM2" s="611">
        <v>12</v>
      </c>
      <c r="AFN2" s="611">
        <v>12</v>
      </c>
      <c r="AFO2" s="611">
        <v>12</v>
      </c>
      <c r="AFP2" s="611">
        <v>12</v>
      </c>
      <c r="AFQ2" s="611">
        <v>12</v>
      </c>
      <c r="AFR2" s="611">
        <v>12</v>
      </c>
      <c r="AFS2" s="611">
        <v>12</v>
      </c>
      <c r="AFT2" s="611">
        <v>12</v>
      </c>
      <c r="AFU2" s="611">
        <v>12</v>
      </c>
      <c r="AFV2" s="611">
        <v>12</v>
      </c>
      <c r="AFW2" s="611">
        <v>12</v>
      </c>
      <c r="AFX2" s="611">
        <v>12</v>
      </c>
      <c r="AFY2" s="611">
        <v>12</v>
      </c>
      <c r="AFZ2" s="611">
        <v>12</v>
      </c>
      <c r="AGA2" s="611">
        <v>12</v>
      </c>
      <c r="AGB2" s="611">
        <v>12</v>
      </c>
      <c r="AGC2" s="611">
        <v>12</v>
      </c>
      <c r="AGD2" s="611">
        <v>12</v>
      </c>
      <c r="AGE2" s="611">
        <v>12</v>
      </c>
      <c r="AGF2" s="611">
        <v>12</v>
      </c>
      <c r="AGG2" s="611">
        <v>12</v>
      </c>
      <c r="AGH2" s="611">
        <v>12</v>
      </c>
      <c r="AGI2" s="611">
        <v>12</v>
      </c>
      <c r="AGJ2" s="611">
        <v>12</v>
      </c>
      <c r="AGK2" s="611">
        <v>12</v>
      </c>
      <c r="AGL2" s="611">
        <v>12</v>
      </c>
      <c r="AGM2" s="611">
        <v>12</v>
      </c>
      <c r="AGN2" s="611">
        <v>12</v>
      </c>
      <c r="AGO2" s="611">
        <v>12</v>
      </c>
      <c r="AGP2" s="611">
        <v>12</v>
      </c>
      <c r="AGQ2" s="611">
        <v>12</v>
      </c>
      <c r="AGR2" s="611">
        <v>12</v>
      </c>
      <c r="AGS2" s="611">
        <v>12</v>
      </c>
      <c r="AGT2" s="611">
        <v>12</v>
      </c>
      <c r="AGU2" s="611">
        <v>12</v>
      </c>
      <c r="AGV2" s="611">
        <v>12</v>
      </c>
      <c r="AGW2" s="611">
        <v>12</v>
      </c>
      <c r="AGX2" s="611">
        <v>12</v>
      </c>
      <c r="AGY2" s="611">
        <v>12</v>
      </c>
      <c r="AGZ2" s="611">
        <v>12</v>
      </c>
      <c r="AHA2" s="611">
        <v>12</v>
      </c>
      <c r="AHB2" s="611">
        <v>12</v>
      </c>
      <c r="AHC2" s="611">
        <v>12</v>
      </c>
      <c r="AHD2" s="611">
        <v>12</v>
      </c>
      <c r="AHE2" s="611">
        <v>12</v>
      </c>
      <c r="AHF2" s="611">
        <v>12</v>
      </c>
      <c r="AHG2" s="611">
        <v>12</v>
      </c>
      <c r="AHH2" s="611">
        <v>12</v>
      </c>
      <c r="AHI2" s="611">
        <v>12</v>
      </c>
      <c r="AHJ2" s="611">
        <v>12</v>
      </c>
      <c r="AHK2" s="611">
        <v>12</v>
      </c>
      <c r="AHL2" s="611">
        <v>12</v>
      </c>
      <c r="AHM2" s="611">
        <v>12</v>
      </c>
      <c r="AHN2" s="611">
        <v>12</v>
      </c>
      <c r="AHO2" s="611">
        <v>12</v>
      </c>
      <c r="AHP2" s="611">
        <v>12</v>
      </c>
      <c r="AHQ2" s="611">
        <v>12</v>
      </c>
      <c r="AHR2" s="611">
        <v>12</v>
      </c>
      <c r="AHS2" s="611">
        <v>12</v>
      </c>
      <c r="AHT2" s="611"/>
    </row>
    <row r="3" spans="1:908" s="614" customFormat="1" x14ac:dyDescent="0.8">
      <c r="A3" s="611"/>
      <c r="B3" s="612"/>
      <c r="C3" s="611"/>
      <c r="D3" s="611" t="s">
        <v>1184</v>
      </c>
      <c r="E3" s="611" t="s">
        <v>1184</v>
      </c>
      <c r="F3" s="611" t="s">
        <v>1184</v>
      </c>
      <c r="G3" s="611" t="s">
        <v>1184</v>
      </c>
      <c r="H3" s="611" t="s">
        <v>1184</v>
      </c>
      <c r="I3" s="611" t="s">
        <v>1184</v>
      </c>
      <c r="J3" s="611" t="s">
        <v>1184</v>
      </c>
      <c r="K3" s="611" t="s">
        <v>1184</v>
      </c>
      <c r="L3" s="611" t="s">
        <v>1184</v>
      </c>
      <c r="M3" s="611" t="s">
        <v>1184</v>
      </c>
      <c r="N3" s="611" t="s">
        <v>1184</v>
      </c>
      <c r="O3" s="611" t="s">
        <v>1184</v>
      </c>
      <c r="P3" s="611" t="s">
        <v>1184</v>
      </c>
      <c r="Q3" s="611" t="s">
        <v>1184</v>
      </c>
      <c r="R3" s="611" t="s">
        <v>1184</v>
      </c>
      <c r="S3" s="611" t="s">
        <v>1184</v>
      </c>
      <c r="T3" s="611" t="s">
        <v>1184</v>
      </c>
      <c r="U3" s="611" t="s">
        <v>1184</v>
      </c>
      <c r="V3" s="611" t="s">
        <v>1185</v>
      </c>
      <c r="W3" s="611" t="s">
        <v>1185</v>
      </c>
      <c r="X3" s="611" t="s">
        <v>1185</v>
      </c>
      <c r="Y3" s="611" t="s">
        <v>1185</v>
      </c>
      <c r="Z3" s="611" t="s">
        <v>1185</v>
      </c>
      <c r="AA3" s="611" t="s">
        <v>1185</v>
      </c>
      <c r="AB3" s="611" t="s">
        <v>1185</v>
      </c>
      <c r="AC3" s="611" t="s">
        <v>1185</v>
      </c>
      <c r="AD3" s="611" t="s">
        <v>1185</v>
      </c>
      <c r="AE3" s="611" t="s">
        <v>1185</v>
      </c>
      <c r="AF3" s="611" t="s">
        <v>1185</v>
      </c>
      <c r="AG3" s="611" t="s">
        <v>1185</v>
      </c>
      <c r="AH3" s="611" t="s">
        <v>1185</v>
      </c>
      <c r="AI3" s="611" t="s">
        <v>1185</v>
      </c>
      <c r="AJ3" s="611" t="s">
        <v>1185</v>
      </c>
      <c r="AK3" s="611" t="s">
        <v>1185</v>
      </c>
      <c r="AL3" s="611" t="s">
        <v>1185</v>
      </c>
      <c r="AM3" s="611" t="s">
        <v>1185</v>
      </c>
      <c r="AN3" s="611" t="s">
        <v>1185</v>
      </c>
      <c r="AO3" s="611" t="s">
        <v>1185</v>
      </c>
      <c r="AP3" s="611" t="s">
        <v>1185</v>
      </c>
      <c r="AQ3" s="611" t="s">
        <v>1185</v>
      </c>
      <c r="AR3" s="611" t="s">
        <v>1185</v>
      </c>
      <c r="AS3" s="611" t="s">
        <v>1185</v>
      </c>
      <c r="AT3" s="611" t="s">
        <v>1186</v>
      </c>
      <c r="AU3" s="611" t="s">
        <v>1186</v>
      </c>
      <c r="AV3" s="611" t="s">
        <v>1186</v>
      </c>
      <c r="AW3" s="611" t="s">
        <v>1186</v>
      </c>
      <c r="AX3" s="611" t="s">
        <v>1186</v>
      </c>
      <c r="AY3" s="611" t="s">
        <v>1186</v>
      </c>
      <c r="AZ3" s="611" t="s">
        <v>1186</v>
      </c>
      <c r="BA3" s="611" t="s">
        <v>1186</v>
      </c>
      <c r="BB3" s="611" t="s">
        <v>1186</v>
      </c>
      <c r="BC3" s="611" t="s">
        <v>1186</v>
      </c>
      <c r="BD3" s="611" t="s">
        <v>1186</v>
      </c>
      <c r="BE3" s="611" t="s">
        <v>1186</v>
      </c>
      <c r="BF3" s="611" t="s">
        <v>1186</v>
      </c>
      <c r="BG3" s="611" t="s">
        <v>1186</v>
      </c>
      <c r="BH3" s="611" t="s">
        <v>1186</v>
      </c>
      <c r="BI3" s="611" t="s">
        <v>1187</v>
      </c>
      <c r="BJ3" s="611" t="s">
        <v>1187</v>
      </c>
      <c r="BK3" s="611" t="s">
        <v>1187</v>
      </c>
      <c r="BL3" s="611" t="s">
        <v>1187</v>
      </c>
      <c r="BM3" s="611" t="s">
        <v>1187</v>
      </c>
      <c r="BN3" s="611" t="s">
        <v>1187</v>
      </c>
      <c r="BO3" s="611" t="s">
        <v>1187</v>
      </c>
      <c r="BP3" s="611" t="s">
        <v>1187</v>
      </c>
      <c r="BQ3" s="611" t="s">
        <v>1187</v>
      </c>
      <c r="BR3" s="611" t="s">
        <v>1188</v>
      </c>
      <c r="BS3" s="611" t="s">
        <v>1188</v>
      </c>
      <c r="BT3" s="611" t="s">
        <v>1188</v>
      </c>
      <c r="BU3" s="611" t="s">
        <v>1188</v>
      </c>
      <c r="BV3" s="611" t="s">
        <v>1188</v>
      </c>
      <c r="BW3" s="611" t="s">
        <v>1188</v>
      </c>
      <c r="BX3" s="611" t="s">
        <v>1188</v>
      </c>
      <c r="BY3" s="611" t="s">
        <v>1188</v>
      </c>
      <c r="BZ3" s="611" t="s">
        <v>1189</v>
      </c>
      <c r="CA3" s="611" t="s">
        <v>1189</v>
      </c>
      <c r="CB3" s="611" t="s">
        <v>1189</v>
      </c>
      <c r="CC3" s="611" t="s">
        <v>1189</v>
      </c>
      <c r="CD3" s="611" t="s">
        <v>1189</v>
      </c>
      <c r="CE3" s="611" t="s">
        <v>1189</v>
      </c>
      <c r="CF3" s="611" t="s">
        <v>1189</v>
      </c>
      <c r="CG3" s="611" t="s">
        <v>1190</v>
      </c>
      <c r="CH3" s="611" t="s">
        <v>1190</v>
      </c>
      <c r="CI3" s="611" t="s">
        <v>1190</v>
      </c>
      <c r="CJ3" s="611" t="s">
        <v>1190</v>
      </c>
      <c r="CK3" s="611" t="s">
        <v>1190</v>
      </c>
      <c r="CL3" s="611" t="s">
        <v>1190</v>
      </c>
      <c r="CM3" s="611" t="s">
        <v>1190</v>
      </c>
      <c r="CN3" s="611" t="s">
        <v>1190</v>
      </c>
      <c r="CO3" s="611" t="s">
        <v>1190</v>
      </c>
      <c r="CP3" s="611" t="s">
        <v>1190</v>
      </c>
      <c r="CQ3" s="611" t="s">
        <v>1190</v>
      </c>
      <c r="CR3" s="611" t="s">
        <v>1190</v>
      </c>
      <c r="CS3" s="611" t="s">
        <v>1190</v>
      </c>
      <c r="CT3" s="611" t="s">
        <v>1191</v>
      </c>
      <c r="CU3" s="611" t="s">
        <v>1191</v>
      </c>
      <c r="CV3" s="611" t="s">
        <v>1191</v>
      </c>
      <c r="CW3" s="611" t="s">
        <v>1191</v>
      </c>
      <c r="CX3" s="611" t="s">
        <v>1191</v>
      </c>
      <c r="CY3" s="611" t="s">
        <v>1191</v>
      </c>
      <c r="CZ3" s="611" t="s">
        <v>1191</v>
      </c>
      <c r="DA3" s="611" t="s">
        <v>1191</v>
      </c>
      <c r="DB3" s="611" t="s">
        <v>1192</v>
      </c>
      <c r="DC3" s="611" t="s">
        <v>1192</v>
      </c>
      <c r="DD3" s="611" t="s">
        <v>1192</v>
      </c>
      <c r="DE3" s="611" t="s">
        <v>1192</v>
      </c>
      <c r="DF3" s="611" t="s">
        <v>1192</v>
      </c>
      <c r="DG3" s="611" t="s">
        <v>1192</v>
      </c>
      <c r="DH3" s="611" t="s">
        <v>1192</v>
      </c>
      <c r="DI3" s="611" t="s">
        <v>1192</v>
      </c>
      <c r="DJ3" s="611" t="s">
        <v>1192</v>
      </c>
      <c r="DK3" s="611" t="s">
        <v>1193</v>
      </c>
      <c r="DL3" s="611" t="s">
        <v>1193</v>
      </c>
      <c r="DM3" s="611" t="s">
        <v>1193</v>
      </c>
      <c r="DN3" s="611" t="s">
        <v>1193</v>
      </c>
      <c r="DO3" s="611" t="s">
        <v>1193</v>
      </c>
      <c r="DP3" s="611" t="s">
        <v>1193</v>
      </c>
      <c r="DQ3" s="611" t="s">
        <v>1193</v>
      </c>
      <c r="DR3" s="611" t="s">
        <v>1193</v>
      </c>
      <c r="DS3" s="611" t="s">
        <v>1193</v>
      </c>
      <c r="DT3" s="611" t="s">
        <v>1194</v>
      </c>
      <c r="DU3" s="611" t="s">
        <v>1194</v>
      </c>
      <c r="DV3" s="611" t="s">
        <v>1194</v>
      </c>
      <c r="DW3" s="611" t="s">
        <v>1194</v>
      </c>
      <c r="DX3" s="611" t="s">
        <v>1194</v>
      </c>
      <c r="DY3" s="611" t="s">
        <v>1194</v>
      </c>
      <c r="DZ3" s="611" t="s">
        <v>1194</v>
      </c>
      <c r="EA3" s="611" t="s">
        <v>1194</v>
      </c>
      <c r="EB3" s="611" t="s">
        <v>1194</v>
      </c>
      <c r="EC3" s="611" t="s">
        <v>1194</v>
      </c>
      <c r="ED3" s="611" t="s">
        <v>1194</v>
      </c>
      <c r="EE3" s="611" t="s">
        <v>1195</v>
      </c>
      <c r="EF3" s="611" t="s">
        <v>1195</v>
      </c>
      <c r="EG3" s="611" t="s">
        <v>1195</v>
      </c>
      <c r="EH3" s="611" t="s">
        <v>1195</v>
      </c>
      <c r="EI3" s="611" t="s">
        <v>1195</v>
      </c>
      <c r="EJ3" s="611" t="s">
        <v>1195</v>
      </c>
      <c r="EK3" s="611" t="s">
        <v>1195</v>
      </c>
      <c r="EL3" s="611" t="s">
        <v>1195</v>
      </c>
      <c r="EM3" s="611" t="s">
        <v>1195</v>
      </c>
      <c r="EN3" s="611" t="s">
        <v>1196</v>
      </c>
      <c r="EO3" s="611" t="s">
        <v>1196</v>
      </c>
      <c r="EP3" s="611" t="s">
        <v>1196</v>
      </c>
      <c r="EQ3" s="611" t="s">
        <v>1196</v>
      </c>
      <c r="ER3" s="611" t="s">
        <v>1196</v>
      </c>
      <c r="ES3" s="611" t="s">
        <v>1196</v>
      </c>
      <c r="ET3" s="611" t="s">
        <v>1196</v>
      </c>
      <c r="EU3" s="611" t="s">
        <v>1196</v>
      </c>
      <c r="EV3" s="611" t="s">
        <v>1196</v>
      </c>
      <c r="EW3" s="611" t="s">
        <v>1197</v>
      </c>
      <c r="EX3" s="611" t="s">
        <v>1197</v>
      </c>
      <c r="EY3" s="611" t="s">
        <v>1197</v>
      </c>
      <c r="EZ3" s="611" t="s">
        <v>1197</v>
      </c>
      <c r="FA3" s="611" t="s">
        <v>1197</v>
      </c>
      <c r="FB3" s="611" t="s">
        <v>1197</v>
      </c>
      <c r="FC3" s="611" t="s">
        <v>1197</v>
      </c>
      <c r="FD3" s="611" t="s">
        <v>1197</v>
      </c>
      <c r="FE3" s="611" t="s">
        <v>1197</v>
      </c>
      <c r="FF3" s="611" t="s">
        <v>1197</v>
      </c>
      <c r="FG3" s="611" t="s">
        <v>1197</v>
      </c>
      <c r="FH3" s="611" t="s">
        <v>1197</v>
      </c>
      <c r="FI3" s="611" t="s">
        <v>1198</v>
      </c>
      <c r="FJ3" s="611" t="s">
        <v>1198</v>
      </c>
      <c r="FK3" s="611" t="s">
        <v>1198</v>
      </c>
      <c r="FL3" s="611" t="s">
        <v>1198</v>
      </c>
      <c r="FM3" s="611" t="s">
        <v>1198</v>
      </c>
      <c r="FN3" s="611" t="s">
        <v>1198</v>
      </c>
      <c r="FO3" s="611" t="s">
        <v>1198</v>
      </c>
      <c r="FP3" s="611" t="s">
        <v>1198</v>
      </c>
      <c r="FQ3" s="611" t="s">
        <v>1199</v>
      </c>
      <c r="FR3" s="611" t="s">
        <v>1199</v>
      </c>
      <c r="FS3" s="611" t="s">
        <v>1199</v>
      </c>
      <c r="FT3" s="611" t="s">
        <v>1199</v>
      </c>
      <c r="FU3" s="611" t="s">
        <v>1199</v>
      </c>
      <c r="FV3" s="611" t="s">
        <v>1199</v>
      </c>
      <c r="FW3" s="611" t="s">
        <v>1199</v>
      </c>
      <c r="FX3" s="611" t="s">
        <v>1199</v>
      </c>
      <c r="FY3" s="611" t="s">
        <v>1199</v>
      </c>
      <c r="FZ3" s="611" t="s">
        <v>1199</v>
      </c>
      <c r="GA3" s="611" t="s">
        <v>1199</v>
      </c>
      <c r="GB3" s="611" t="s">
        <v>1199</v>
      </c>
      <c r="GC3" s="611" t="s">
        <v>1199</v>
      </c>
      <c r="GD3" s="611" t="s">
        <v>1199</v>
      </c>
      <c r="GE3" s="611" t="s">
        <v>1200</v>
      </c>
      <c r="GF3" s="611" t="s">
        <v>1200</v>
      </c>
      <c r="GG3" s="611" t="s">
        <v>1200</v>
      </c>
      <c r="GH3" s="611" t="s">
        <v>1200</v>
      </c>
      <c r="GI3" s="611" t="s">
        <v>1200</v>
      </c>
      <c r="GJ3" s="611" t="s">
        <v>1200</v>
      </c>
      <c r="GK3" s="611" t="s">
        <v>1200</v>
      </c>
      <c r="GL3" s="611" t="s">
        <v>1200</v>
      </c>
      <c r="GM3" s="611" t="s">
        <v>1200</v>
      </c>
      <c r="GN3" s="611" t="s">
        <v>1200</v>
      </c>
      <c r="GO3" s="611" t="s">
        <v>1200</v>
      </c>
      <c r="GP3" s="611" t="s">
        <v>1200</v>
      </c>
      <c r="GQ3" s="611" t="s">
        <v>1201</v>
      </c>
      <c r="GR3" s="611" t="s">
        <v>1201</v>
      </c>
      <c r="GS3" s="611" t="s">
        <v>1201</v>
      </c>
      <c r="GT3" s="611" t="s">
        <v>1201</v>
      </c>
      <c r="GU3" s="611" t="s">
        <v>1201</v>
      </c>
      <c r="GV3" s="611" t="s">
        <v>1201</v>
      </c>
      <c r="GW3" s="611" t="s">
        <v>1201</v>
      </c>
      <c r="GX3" s="611" t="s">
        <v>1201</v>
      </c>
      <c r="GY3" s="611" t="s">
        <v>1202</v>
      </c>
      <c r="GZ3" s="611" t="s">
        <v>1202</v>
      </c>
      <c r="HA3" s="611" t="s">
        <v>1202</v>
      </c>
      <c r="HB3" s="611" t="s">
        <v>1202</v>
      </c>
      <c r="HC3" s="611" t="s">
        <v>1203</v>
      </c>
      <c r="HD3" s="611" t="s">
        <v>1203</v>
      </c>
      <c r="HE3" s="611" t="s">
        <v>1203</v>
      </c>
      <c r="HF3" s="611" t="s">
        <v>1203</v>
      </c>
      <c r="HG3" s="611" t="s">
        <v>1203</v>
      </c>
      <c r="HH3" s="611" t="s">
        <v>1203</v>
      </c>
      <c r="HI3" s="611" t="s">
        <v>1203</v>
      </c>
      <c r="HJ3" s="611" t="s">
        <v>1203</v>
      </c>
      <c r="HK3" s="611" t="s">
        <v>1204</v>
      </c>
      <c r="HL3" s="611" t="s">
        <v>1204</v>
      </c>
      <c r="HM3" s="611" t="s">
        <v>1204</v>
      </c>
      <c r="HN3" s="611" t="s">
        <v>1204</v>
      </c>
      <c r="HO3" s="611" t="s">
        <v>1204</v>
      </c>
      <c r="HP3" s="611" t="s">
        <v>1204</v>
      </c>
      <c r="HQ3" s="611" t="s">
        <v>1204</v>
      </c>
      <c r="HR3" s="611" t="s">
        <v>1204</v>
      </c>
      <c r="HS3" s="611" t="s">
        <v>1205</v>
      </c>
      <c r="HT3" s="611" t="s">
        <v>1205</v>
      </c>
      <c r="HU3" s="611" t="s">
        <v>1205</v>
      </c>
      <c r="HV3" s="611" t="s">
        <v>1205</v>
      </c>
      <c r="HW3" s="611" t="s">
        <v>1205</v>
      </c>
      <c r="HX3" s="611" t="s">
        <v>1205</v>
      </c>
      <c r="HY3" s="611" t="s">
        <v>1205</v>
      </c>
      <c r="HZ3" s="611" t="s">
        <v>1205</v>
      </c>
      <c r="IA3" s="611" t="s">
        <v>1205</v>
      </c>
      <c r="IB3" s="611" t="s">
        <v>1205</v>
      </c>
      <c r="IC3" s="611" t="s">
        <v>1205</v>
      </c>
      <c r="ID3" s="611" t="s">
        <v>1205</v>
      </c>
      <c r="IE3" s="611" t="s">
        <v>1205</v>
      </c>
      <c r="IF3" s="611" t="s">
        <v>1205</v>
      </c>
      <c r="IG3" s="611" t="s">
        <v>1205</v>
      </c>
      <c r="IH3" s="611" t="s">
        <v>1205</v>
      </c>
      <c r="II3" s="611" t="s">
        <v>1206</v>
      </c>
      <c r="IJ3" s="611" t="s">
        <v>1206</v>
      </c>
      <c r="IK3" s="611" t="s">
        <v>1206</v>
      </c>
      <c r="IL3" s="611" t="s">
        <v>1206</v>
      </c>
      <c r="IM3" s="611" t="s">
        <v>1206</v>
      </c>
      <c r="IN3" s="611" t="s">
        <v>1206</v>
      </c>
      <c r="IO3" s="611" t="s">
        <v>1206</v>
      </c>
      <c r="IP3" s="611" t="s">
        <v>1206</v>
      </c>
      <c r="IQ3" s="611" t="s">
        <v>1206</v>
      </c>
      <c r="IR3" s="611" t="s">
        <v>1206</v>
      </c>
      <c r="IS3" s="611" t="s">
        <v>1206</v>
      </c>
      <c r="IT3" s="611" t="s">
        <v>1207</v>
      </c>
      <c r="IU3" s="611" t="s">
        <v>1207</v>
      </c>
      <c r="IV3" s="611" t="s">
        <v>1207</v>
      </c>
      <c r="IW3" s="611" t="s">
        <v>1207</v>
      </c>
      <c r="IX3" s="611" t="s">
        <v>1207</v>
      </c>
      <c r="IY3" s="611" t="s">
        <v>1207</v>
      </c>
      <c r="IZ3" s="611" t="s">
        <v>1207</v>
      </c>
      <c r="JA3" s="611" t="s">
        <v>1207</v>
      </c>
      <c r="JB3" s="611" t="s">
        <v>1207</v>
      </c>
      <c r="JC3" s="611" t="s">
        <v>1207</v>
      </c>
      <c r="JD3" s="611" t="s">
        <v>1207</v>
      </c>
      <c r="JE3" s="611" t="s">
        <v>1207</v>
      </c>
      <c r="JF3" s="611" t="s">
        <v>1208</v>
      </c>
      <c r="JG3" s="611" t="s">
        <v>1208</v>
      </c>
      <c r="JH3" s="611" t="s">
        <v>1208</v>
      </c>
      <c r="JI3" s="611" t="s">
        <v>1208</v>
      </c>
      <c r="JJ3" s="611" t="s">
        <v>1208</v>
      </c>
      <c r="JK3" s="611" t="s">
        <v>1208</v>
      </c>
      <c r="JL3" s="611" t="s">
        <v>1209</v>
      </c>
      <c r="JM3" s="611" t="s">
        <v>1209</v>
      </c>
      <c r="JN3" s="611" t="s">
        <v>1209</v>
      </c>
      <c r="JO3" s="611" t="s">
        <v>1209</v>
      </c>
      <c r="JP3" s="611" t="s">
        <v>1209</v>
      </c>
      <c r="JQ3" s="611" t="s">
        <v>1209</v>
      </c>
      <c r="JR3" s="611" t="s">
        <v>1209</v>
      </c>
      <c r="JS3" s="611" t="s">
        <v>1210</v>
      </c>
      <c r="JT3" s="611" t="s">
        <v>1210</v>
      </c>
      <c r="JU3" s="611" t="s">
        <v>1210</v>
      </c>
      <c r="JV3" s="611" t="s">
        <v>1210</v>
      </c>
      <c r="JW3" s="611" t="s">
        <v>1210</v>
      </c>
      <c r="JX3" s="611" t="s">
        <v>1210</v>
      </c>
      <c r="JY3" s="611" t="s">
        <v>1210</v>
      </c>
      <c r="JZ3" s="611" t="s">
        <v>1210</v>
      </c>
      <c r="KA3" s="611" t="s">
        <v>1210</v>
      </c>
      <c r="KB3" s="611" t="s">
        <v>1210</v>
      </c>
      <c r="KC3" s="611" t="s">
        <v>1210</v>
      </c>
      <c r="KD3" s="611" t="s">
        <v>1210</v>
      </c>
      <c r="KE3" s="611" t="s">
        <v>1210</v>
      </c>
      <c r="KF3" s="611" t="s">
        <v>1210</v>
      </c>
      <c r="KG3" s="611" t="s">
        <v>1210</v>
      </c>
      <c r="KH3" s="611" t="s">
        <v>1210</v>
      </c>
      <c r="KI3" s="611" t="s">
        <v>1211</v>
      </c>
      <c r="KJ3" s="611" t="s">
        <v>1211</v>
      </c>
      <c r="KK3" s="611" t="s">
        <v>1211</v>
      </c>
      <c r="KL3" s="611" t="s">
        <v>1211</v>
      </c>
      <c r="KM3" s="611" t="s">
        <v>1211</v>
      </c>
      <c r="KN3" s="611" t="s">
        <v>1211</v>
      </c>
      <c r="KO3" s="611" t="s">
        <v>1211</v>
      </c>
      <c r="KP3" s="611" t="s">
        <v>1211</v>
      </c>
      <c r="KQ3" s="611" t="s">
        <v>1211</v>
      </c>
      <c r="KR3" s="611" t="s">
        <v>1212</v>
      </c>
      <c r="KS3" s="611" t="s">
        <v>1212</v>
      </c>
      <c r="KT3" s="611" t="s">
        <v>1212</v>
      </c>
      <c r="KU3" s="611" t="s">
        <v>1212</v>
      </c>
      <c r="KV3" s="611" t="s">
        <v>1212</v>
      </c>
      <c r="KW3" s="611" t="s">
        <v>1212</v>
      </c>
      <c r="KX3" s="611" t="s">
        <v>1212</v>
      </c>
      <c r="KY3" s="611" t="s">
        <v>1212</v>
      </c>
      <c r="KZ3" s="611" t="s">
        <v>1213</v>
      </c>
      <c r="LA3" s="611" t="s">
        <v>1213</v>
      </c>
      <c r="LB3" s="611" t="s">
        <v>1213</v>
      </c>
      <c r="LC3" s="611" t="s">
        <v>1213</v>
      </c>
      <c r="LD3" s="611" t="s">
        <v>1213</v>
      </c>
      <c r="LE3" s="611" t="s">
        <v>1213</v>
      </c>
      <c r="LF3" s="611" t="s">
        <v>1213</v>
      </c>
      <c r="LG3" s="611" t="s">
        <v>1213</v>
      </c>
      <c r="LH3" s="611" t="s">
        <v>1214</v>
      </c>
      <c r="LI3" s="611" t="s">
        <v>1214</v>
      </c>
      <c r="LJ3" s="611" t="s">
        <v>1214</v>
      </c>
      <c r="LK3" s="611" t="s">
        <v>1214</v>
      </c>
      <c r="LL3" s="611" t="s">
        <v>1214</v>
      </c>
      <c r="LM3" s="611" t="s">
        <v>1214</v>
      </c>
      <c r="LN3" s="611" t="s">
        <v>1214</v>
      </c>
      <c r="LO3" s="611" t="s">
        <v>1214</v>
      </c>
      <c r="LP3" s="611" t="s">
        <v>1214</v>
      </c>
      <c r="LQ3" s="611" t="s">
        <v>1214</v>
      </c>
      <c r="LR3" s="611" t="s">
        <v>1214</v>
      </c>
      <c r="LS3" s="611" t="s">
        <v>1215</v>
      </c>
      <c r="LT3" s="611" t="s">
        <v>1215</v>
      </c>
      <c r="LU3" s="611" t="s">
        <v>1215</v>
      </c>
      <c r="LV3" s="611" t="s">
        <v>1216</v>
      </c>
      <c r="LW3" s="611" t="s">
        <v>1216</v>
      </c>
      <c r="LX3" s="611" t="s">
        <v>1217</v>
      </c>
      <c r="LY3" s="611" t="s">
        <v>1217</v>
      </c>
      <c r="LZ3" s="611" t="s">
        <v>1217</v>
      </c>
      <c r="MA3" s="611" t="s">
        <v>1217</v>
      </c>
      <c r="MB3" s="611" t="s">
        <v>1217</v>
      </c>
      <c r="MC3" s="611" t="s">
        <v>1217</v>
      </c>
      <c r="MD3" s="611" t="s">
        <v>1217</v>
      </c>
      <c r="ME3" s="611" t="s">
        <v>1217</v>
      </c>
      <c r="MF3" s="611" t="s">
        <v>1217</v>
      </c>
      <c r="MG3" s="611" t="s">
        <v>1217</v>
      </c>
      <c r="MH3" s="611" t="s">
        <v>1218</v>
      </c>
      <c r="MI3" s="611" t="s">
        <v>1218</v>
      </c>
      <c r="MJ3" s="611" t="s">
        <v>1218</v>
      </c>
      <c r="MK3" s="611" t="s">
        <v>1218</v>
      </c>
      <c r="ML3" s="611" t="s">
        <v>1218</v>
      </c>
      <c r="MM3" s="611" t="s">
        <v>1218</v>
      </c>
      <c r="MN3" s="611" t="s">
        <v>1218</v>
      </c>
      <c r="MO3" s="611" t="s">
        <v>1218</v>
      </c>
      <c r="MP3" s="611" t="s">
        <v>1218</v>
      </c>
      <c r="MQ3" s="611" t="s">
        <v>1218</v>
      </c>
      <c r="MR3" s="611" t="s">
        <v>1218</v>
      </c>
      <c r="MS3" s="611" t="s">
        <v>1218</v>
      </c>
      <c r="MT3" s="611" t="s">
        <v>1219</v>
      </c>
      <c r="MU3" s="611" t="s">
        <v>1219</v>
      </c>
      <c r="MV3" s="611" t="s">
        <v>1219</v>
      </c>
      <c r="MW3" s="611" t="s">
        <v>1219</v>
      </c>
      <c r="MX3" s="611" t="s">
        <v>1219</v>
      </c>
      <c r="MY3" s="611" t="s">
        <v>1219</v>
      </c>
      <c r="MZ3" s="611" t="s">
        <v>1219</v>
      </c>
      <c r="NA3" s="611" t="s">
        <v>1219</v>
      </c>
      <c r="NB3" s="611" t="s">
        <v>1219</v>
      </c>
      <c r="NC3" s="611" t="s">
        <v>1219</v>
      </c>
      <c r="ND3" s="611" t="s">
        <v>1219</v>
      </c>
      <c r="NE3" s="611" t="s">
        <v>1220</v>
      </c>
      <c r="NF3" s="611" t="s">
        <v>1220</v>
      </c>
      <c r="NG3" s="611" t="s">
        <v>1220</v>
      </c>
      <c r="NH3" s="611" t="s">
        <v>1220</v>
      </c>
      <c r="NI3" s="611" t="s">
        <v>1220</v>
      </c>
      <c r="NJ3" s="611" t="s">
        <v>1220</v>
      </c>
      <c r="NK3" s="611" t="s">
        <v>1220</v>
      </c>
      <c r="NL3" s="611" t="s">
        <v>1220</v>
      </c>
      <c r="NM3" s="611" t="s">
        <v>1220</v>
      </c>
      <c r="NN3" s="611" t="s">
        <v>1220</v>
      </c>
      <c r="NO3" s="611" t="s">
        <v>1220</v>
      </c>
      <c r="NP3" s="611" t="s">
        <v>1220</v>
      </c>
      <c r="NQ3" s="611" t="s">
        <v>1221</v>
      </c>
      <c r="NR3" s="611" t="s">
        <v>1221</v>
      </c>
      <c r="NS3" s="611" t="s">
        <v>1221</v>
      </c>
      <c r="NT3" s="611" t="s">
        <v>1221</v>
      </c>
      <c r="NU3" s="611" t="s">
        <v>1221</v>
      </c>
      <c r="NV3" s="611" t="s">
        <v>1221</v>
      </c>
      <c r="NW3" s="611" t="s">
        <v>1221</v>
      </c>
      <c r="NX3" s="611" t="s">
        <v>1222</v>
      </c>
      <c r="NY3" s="611" t="s">
        <v>1222</v>
      </c>
      <c r="NZ3" s="611" t="s">
        <v>1222</v>
      </c>
      <c r="OA3" s="611" t="s">
        <v>1222</v>
      </c>
      <c r="OB3" s="611" t="s">
        <v>1222</v>
      </c>
      <c r="OC3" s="611" t="s">
        <v>1222</v>
      </c>
      <c r="OD3" s="611" t="s">
        <v>1222</v>
      </c>
      <c r="OE3" s="611" t="s">
        <v>1223</v>
      </c>
      <c r="OF3" s="611" t="s">
        <v>1223</v>
      </c>
      <c r="OG3" s="611" t="s">
        <v>1223</v>
      </c>
      <c r="OH3" s="611" t="s">
        <v>1223</v>
      </c>
      <c r="OI3" s="611" t="s">
        <v>1223</v>
      </c>
      <c r="OJ3" s="611" t="s">
        <v>1223</v>
      </c>
      <c r="OK3" s="611" t="s">
        <v>1223</v>
      </c>
      <c r="OL3" s="611" t="s">
        <v>1223</v>
      </c>
      <c r="OM3" s="611" t="s">
        <v>1223</v>
      </c>
      <c r="ON3" s="611" t="s">
        <v>1224</v>
      </c>
      <c r="OO3" s="611" t="s">
        <v>1224</v>
      </c>
      <c r="OP3" s="611" t="s">
        <v>1224</v>
      </c>
      <c r="OQ3" s="611" t="s">
        <v>1224</v>
      </c>
      <c r="OR3" s="611" t="s">
        <v>1224</v>
      </c>
      <c r="OS3" s="611" t="s">
        <v>1224</v>
      </c>
      <c r="OT3" s="611" t="s">
        <v>1225</v>
      </c>
      <c r="OU3" s="611" t="s">
        <v>1225</v>
      </c>
      <c r="OV3" s="611" t="s">
        <v>1225</v>
      </c>
      <c r="OW3" s="611" t="s">
        <v>1225</v>
      </c>
      <c r="OX3" s="611" t="s">
        <v>1225</v>
      </c>
      <c r="OY3" s="611" t="s">
        <v>1225</v>
      </c>
      <c r="OZ3" s="611" t="s">
        <v>1225</v>
      </c>
      <c r="PA3" s="611" t="s">
        <v>1225</v>
      </c>
      <c r="PB3" s="611" t="s">
        <v>1225</v>
      </c>
      <c r="PC3" s="611" t="s">
        <v>1226</v>
      </c>
      <c r="PD3" s="611" t="s">
        <v>1226</v>
      </c>
      <c r="PE3" s="611" t="s">
        <v>1226</v>
      </c>
      <c r="PF3" s="611" t="s">
        <v>1226</v>
      </c>
      <c r="PG3" s="611" t="s">
        <v>1226</v>
      </c>
      <c r="PH3" s="611" t="s">
        <v>1226</v>
      </c>
      <c r="PI3" s="611" t="s">
        <v>1226</v>
      </c>
      <c r="PJ3" s="611" t="s">
        <v>1226</v>
      </c>
      <c r="PK3" s="611" t="s">
        <v>1226</v>
      </c>
      <c r="PL3" s="611" t="s">
        <v>1226</v>
      </c>
      <c r="PM3" s="611" t="s">
        <v>1226</v>
      </c>
      <c r="PN3" s="611" t="s">
        <v>1226</v>
      </c>
      <c r="PO3" s="611" t="s">
        <v>1226</v>
      </c>
      <c r="PP3" s="611" t="s">
        <v>1226</v>
      </c>
      <c r="PQ3" s="611" t="s">
        <v>1226</v>
      </c>
      <c r="PR3" s="611" t="s">
        <v>1226</v>
      </c>
      <c r="PS3" s="611" t="s">
        <v>1226</v>
      </c>
      <c r="PT3" s="611" t="s">
        <v>1226</v>
      </c>
      <c r="PU3" s="611" t="s">
        <v>1227</v>
      </c>
      <c r="PV3" s="611" t="s">
        <v>1227</v>
      </c>
      <c r="PW3" s="611" t="s">
        <v>1227</v>
      </c>
      <c r="PX3" s="611" t="s">
        <v>1227</v>
      </c>
      <c r="PY3" s="611" t="s">
        <v>1227</v>
      </c>
      <c r="PZ3" s="611" t="s">
        <v>1227</v>
      </c>
      <c r="QA3" s="611" t="s">
        <v>1227</v>
      </c>
      <c r="QB3" s="611" t="s">
        <v>1227</v>
      </c>
      <c r="QC3" s="611" t="s">
        <v>1227</v>
      </c>
      <c r="QD3" s="611" t="s">
        <v>1227</v>
      </c>
      <c r="QE3" s="611" t="s">
        <v>1227</v>
      </c>
      <c r="QF3" s="611" t="s">
        <v>1227</v>
      </c>
      <c r="QG3" s="611" t="s">
        <v>1227</v>
      </c>
      <c r="QH3" s="611" t="s">
        <v>1227</v>
      </c>
      <c r="QI3" s="611" t="s">
        <v>1227</v>
      </c>
      <c r="QJ3" s="611" t="s">
        <v>1227</v>
      </c>
      <c r="QK3" s="611" t="s">
        <v>1227</v>
      </c>
      <c r="QL3" s="611" t="s">
        <v>1227</v>
      </c>
      <c r="QM3" s="611" t="s">
        <v>1227</v>
      </c>
      <c r="QN3" s="611" t="s">
        <v>1227</v>
      </c>
      <c r="QO3" s="611" t="s">
        <v>1227</v>
      </c>
      <c r="QP3" s="611" t="s">
        <v>1227</v>
      </c>
      <c r="QQ3" s="611" t="s">
        <v>1227</v>
      </c>
      <c r="QR3" s="611" t="s">
        <v>1227</v>
      </c>
      <c r="QS3" s="611" t="s">
        <v>1227</v>
      </c>
      <c r="QT3" s="611" t="s">
        <v>1227</v>
      </c>
      <c r="QU3" s="611" t="s">
        <v>1228</v>
      </c>
      <c r="QV3" s="611" t="s">
        <v>1228</v>
      </c>
      <c r="QW3" s="611" t="s">
        <v>1228</v>
      </c>
      <c r="QX3" s="611" t="s">
        <v>1228</v>
      </c>
      <c r="QY3" s="611" t="s">
        <v>1228</v>
      </c>
      <c r="QZ3" s="611" t="s">
        <v>1228</v>
      </c>
      <c r="RA3" s="611" t="s">
        <v>1228</v>
      </c>
      <c r="RB3" s="611" t="s">
        <v>1228</v>
      </c>
      <c r="RC3" s="611" t="s">
        <v>1228</v>
      </c>
      <c r="RD3" s="611" t="s">
        <v>1228</v>
      </c>
      <c r="RE3" s="611" t="s">
        <v>1228</v>
      </c>
      <c r="RF3" s="611" t="s">
        <v>1228</v>
      </c>
      <c r="RG3" s="611" t="s">
        <v>1228</v>
      </c>
      <c r="RH3" s="611" t="s">
        <v>1229</v>
      </c>
      <c r="RI3" s="611" t="s">
        <v>1229</v>
      </c>
      <c r="RJ3" s="611" t="s">
        <v>1229</v>
      </c>
      <c r="RK3" s="611" t="s">
        <v>1229</v>
      </c>
      <c r="RL3" s="611" t="s">
        <v>1229</v>
      </c>
      <c r="RM3" s="611" t="s">
        <v>1229</v>
      </c>
      <c r="RN3" s="611" t="s">
        <v>1229</v>
      </c>
      <c r="RO3" s="611" t="s">
        <v>1229</v>
      </c>
      <c r="RP3" s="611" t="s">
        <v>1229</v>
      </c>
      <c r="RQ3" s="611" t="s">
        <v>1229</v>
      </c>
      <c r="RR3" s="611" t="s">
        <v>1229</v>
      </c>
      <c r="RS3" s="611" t="s">
        <v>1229</v>
      </c>
      <c r="RT3" s="611" t="s">
        <v>1229</v>
      </c>
      <c r="RU3" s="611" t="s">
        <v>1229</v>
      </c>
      <c r="RV3" s="611" t="s">
        <v>1229</v>
      </c>
      <c r="RW3" s="611" t="s">
        <v>1229</v>
      </c>
      <c r="RX3" s="611" t="s">
        <v>1229</v>
      </c>
      <c r="RY3" s="611" t="s">
        <v>1229</v>
      </c>
      <c r="RZ3" s="611" t="s">
        <v>1229</v>
      </c>
      <c r="SA3" s="611" t="s">
        <v>1229</v>
      </c>
      <c r="SB3" s="611" t="s">
        <v>1230</v>
      </c>
      <c r="SC3" s="611" t="s">
        <v>1230</v>
      </c>
      <c r="SD3" s="611" t="s">
        <v>1230</v>
      </c>
      <c r="SE3" s="611" t="s">
        <v>1230</v>
      </c>
      <c r="SF3" s="611" t="s">
        <v>1230</v>
      </c>
      <c r="SG3" s="611" t="s">
        <v>1230</v>
      </c>
      <c r="SH3" s="611" t="s">
        <v>1230</v>
      </c>
      <c r="SI3" s="611" t="s">
        <v>1230</v>
      </c>
      <c r="SJ3" s="611" t="s">
        <v>1230</v>
      </c>
      <c r="SK3" s="611" t="s">
        <v>1230</v>
      </c>
      <c r="SL3" s="611" t="s">
        <v>1230</v>
      </c>
      <c r="SM3" s="611" t="s">
        <v>1230</v>
      </c>
      <c r="SN3" s="611" t="s">
        <v>1231</v>
      </c>
      <c r="SO3" s="611" t="s">
        <v>1231</v>
      </c>
      <c r="SP3" s="611" t="s">
        <v>1231</v>
      </c>
      <c r="SQ3" s="611" t="s">
        <v>1231</v>
      </c>
      <c r="SR3" s="611" t="s">
        <v>1231</v>
      </c>
      <c r="SS3" s="611" t="s">
        <v>1231</v>
      </c>
      <c r="ST3" s="611" t="s">
        <v>1231</v>
      </c>
      <c r="SU3" s="611" t="s">
        <v>1231</v>
      </c>
      <c r="SV3" s="611" t="s">
        <v>1232</v>
      </c>
      <c r="SW3" s="611" t="s">
        <v>1232</v>
      </c>
      <c r="SX3" s="611" t="s">
        <v>1232</v>
      </c>
      <c r="SY3" s="611" t="s">
        <v>1232</v>
      </c>
      <c r="SZ3" s="611" t="s">
        <v>1232</v>
      </c>
      <c r="TA3" s="611" t="s">
        <v>1232</v>
      </c>
      <c r="TB3" s="611" t="s">
        <v>1232</v>
      </c>
      <c r="TC3" s="611" t="s">
        <v>1232</v>
      </c>
      <c r="TD3" s="611" t="s">
        <v>1232</v>
      </c>
      <c r="TE3" s="611" t="s">
        <v>1232</v>
      </c>
      <c r="TF3" s="611" t="s">
        <v>1232</v>
      </c>
      <c r="TG3" s="611" t="s">
        <v>1232</v>
      </c>
      <c r="TH3" s="611" t="s">
        <v>1232</v>
      </c>
      <c r="TI3" s="611" t="s">
        <v>1232</v>
      </c>
      <c r="TJ3" s="611" t="s">
        <v>1233</v>
      </c>
      <c r="TK3" s="611" t="s">
        <v>1233</v>
      </c>
      <c r="TL3" s="611" t="s">
        <v>1233</v>
      </c>
      <c r="TM3" s="611" t="s">
        <v>1233</v>
      </c>
      <c r="TN3" s="611" t="s">
        <v>1233</v>
      </c>
      <c r="TO3" s="611" t="s">
        <v>1233</v>
      </c>
      <c r="TP3" s="611" t="s">
        <v>1233</v>
      </c>
      <c r="TQ3" s="611" t="s">
        <v>1233</v>
      </c>
      <c r="TR3" s="611" t="s">
        <v>1233</v>
      </c>
      <c r="TS3" s="611" t="s">
        <v>1233</v>
      </c>
      <c r="TT3" s="611" t="s">
        <v>1233</v>
      </c>
      <c r="TU3" s="611" t="s">
        <v>1233</v>
      </c>
      <c r="TV3" s="611" t="s">
        <v>1233</v>
      </c>
      <c r="TW3" s="611" t="s">
        <v>1233</v>
      </c>
      <c r="TX3" s="611" t="s">
        <v>1233</v>
      </c>
      <c r="TY3" s="611" t="s">
        <v>1233</v>
      </c>
      <c r="TZ3" s="611" t="s">
        <v>1233</v>
      </c>
      <c r="UA3" s="611" t="s">
        <v>1233</v>
      </c>
      <c r="UB3" s="611" t="s">
        <v>1234</v>
      </c>
      <c r="UC3" s="611" t="s">
        <v>1234</v>
      </c>
      <c r="UD3" s="611" t="s">
        <v>1234</v>
      </c>
      <c r="UE3" s="611" t="s">
        <v>1234</v>
      </c>
      <c r="UF3" s="611" t="s">
        <v>1234</v>
      </c>
      <c r="UG3" s="611" t="s">
        <v>1234</v>
      </c>
      <c r="UH3" s="611" t="s">
        <v>1234</v>
      </c>
      <c r="UI3" s="611" t="s">
        <v>1234</v>
      </c>
      <c r="UJ3" s="611" t="s">
        <v>1234</v>
      </c>
      <c r="UK3" s="611" t="s">
        <v>1235</v>
      </c>
      <c r="UL3" s="611" t="s">
        <v>1235</v>
      </c>
      <c r="UM3" s="611" t="s">
        <v>1235</v>
      </c>
      <c r="UN3" s="611" t="s">
        <v>1235</v>
      </c>
      <c r="UO3" s="611" t="s">
        <v>1235</v>
      </c>
      <c r="UP3" s="611" t="s">
        <v>1235</v>
      </c>
      <c r="UQ3" s="611" t="s">
        <v>1236</v>
      </c>
      <c r="UR3" s="611" t="s">
        <v>1236</v>
      </c>
      <c r="US3" s="611" t="s">
        <v>1236</v>
      </c>
      <c r="UT3" s="611" t="s">
        <v>1236</v>
      </c>
      <c r="UU3" s="611" t="s">
        <v>1236</v>
      </c>
      <c r="UV3" s="611" t="s">
        <v>1236</v>
      </c>
      <c r="UW3" s="611" t="s">
        <v>1236</v>
      </c>
      <c r="UX3" s="611" t="s">
        <v>1236</v>
      </c>
      <c r="UY3" s="611" t="s">
        <v>1236</v>
      </c>
      <c r="UZ3" s="611" t="s">
        <v>1236</v>
      </c>
      <c r="VA3" s="611" t="s">
        <v>1236</v>
      </c>
      <c r="VB3" s="611" t="s">
        <v>1236</v>
      </c>
      <c r="VC3" s="611" t="s">
        <v>1236</v>
      </c>
      <c r="VD3" s="611" t="s">
        <v>1236</v>
      </c>
      <c r="VE3" s="611" t="s">
        <v>1236</v>
      </c>
      <c r="VF3" s="611" t="s">
        <v>1236</v>
      </c>
      <c r="VG3" s="611" t="s">
        <v>1236</v>
      </c>
      <c r="VH3" s="611" t="s">
        <v>1236</v>
      </c>
      <c r="VI3" s="611" t="s">
        <v>1236</v>
      </c>
      <c r="VJ3" s="611" t="s">
        <v>1236</v>
      </c>
      <c r="VK3" s="611" t="s">
        <v>1236</v>
      </c>
      <c r="VL3" s="611" t="s">
        <v>1237</v>
      </c>
      <c r="VM3" s="611" t="s">
        <v>1237</v>
      </c>
      <c r="VN3" s="611" t="s">
        <v>1237</v>
      </c>
      <c r="VO3" s="611" t="s">
        <v>1237</v>
      </c>
      <c r="VP3" s="611" t="s">
        <v>1237</v>
      </c>
      <c r="VQ3" s="611" t="s">
        <v>1237</v>
      </c>
      <c r="VR3" s="611" t="s">
        <v>1237</v>
      </c>
      <c r="VS3" s="611" t="s">
        <v>1237</v>
      </c>
      <c r="VT3" s="611" t="s">
        <v>1237</v>
      </c>
      <c r="VU3" s="611" t="s">
        <v>1237</v>
      </c>
      <c r="VV3" s="611" t="s">
        <v>1237</v>
      </c>
      <c r="VW3" s="611" t="s">
        <v>1237</v>
      </c>
      <c r="VX3" s="611" t="s">
        <v>1237</v>
      </c>
      <c r="VY3" s="611" t="s">
        <v>1237</v>
      </c>
      <c r="VZ3" s="611" t="s">
        <v>1237</v>
      </c>
      <c r="WA3" s="611" t="s">
        <v>1237</v>
      </c>
      <c r="WB3" s="611" t="s">
        <v>1238</v>
      </c>
      <c r="WC3" s="611" t="s">
        <v>1238</v>
      </c>
      <c r="WD3" s="611" t="s">
        <v>1238</v>
      </c>
      <c r="WE3" s="611" t="s">
        <v>1238</v>
      </c>
      <c r="WF3" s="611" t="s">
        <v>1238</v>
      </c>
      <c r="WG3" s="611" t="s">
        <v>1238</v>
      </c>
      <c r="WH3" s="611" t="s">
        <v>1238</v>
      </c>
      <c r="WI3" s="611" t="s">
        <v>1238</v>
      </c>
      <c r="WJ3" s="611" t="s">
        <v>1238</v>
      </c>
      <c r="WK3" s="611" t="s">
        <v>1238</v>
      </c>
      <c r="WL3" s="611" t="s">
        <v>1238</v>
      </c>
      <c r="WM3" s="611" t="s">
        <v>1238</v>
      </c>
      <c r="WN3" s="611" t="s">
        <v>1238</v>
      </c>
      <c r="WO3" s="611" t="s">
        <v>1238</v>
      </c>
      <c r="WP3" s="611" t="s">
        <v>1238</v>
      </c>
      <c r="WQ3" s="611" t="s">
        <v>1238</v>
      </c>
      <c r="WR3" s="611" t="s">
        <v>1238</v>
      </c>
      <c r="WS3" s="611" t="s">
        <v>1238</v>
      </c>
      <c r="WT3" s="611" t="s">
        <v>1238</v>
      </c>
      <c r="WU3" s="611" t="s">
        <v>1238</v>
      </c>
      <c r="WV3" s="611" t="s">
        <v>1238</v>
      </c>
      <c r="WW3" s="611" t="s">
        <v>1238</v>
      </c>
      <c r="WX3" s="611" t="s">
        <v>1238</v>
      </c>
      <c r="WY3" s="611" t="s">
        <v>1238</v>
      </c>
      <c r="WZ3" s="611" t="s">
        <v>1238</v>
      </c>
      <c r="XA3" s="611" t="s">
        <v>1238</v>
      </c>
      <c r="XB3" s="611" t="s">
        <v>1238</v>
      </c>
      <c r="XC3" s="611" t="s">
        <v>1238</v>
      </c>
      <c r="XD3" s="611" t="s">
        <v>1238</v>
      </c>
      <c r="XE3" s="611" t="s">
        <v>1238</v>
      </c>
      <c r="XF3" s="611" t="s">
        <v>1238</v>
      </c>
      <c r="XG3" s="611" t="s">
        <v>1238</v>
      </c>
      <c r="XH3" s="611" t="s">
        <v>1238</v>
      </c>
      <c r="XI3" s="611" t="s">
        <v>1239</v>
      </c>
      <c r="XJ3" s="611" t="s">
        <v>1239</v>
      </c>
      <c r="XK3" s="611" t="s">
        <v>1239</v>
      </c>
      <c r="XL3" s="611" t="s">
        <v>1239</v>
      </c>
      <c r="XM3" s="611" t="s">
        <v>1239</v>
      </c>
      <c r="XN3" s="611" t="s">
        <v>1239</v>
      </c>
      <c r="XO3" s="611" t="s">
        <v>1239</v>
      </c>
      <c r="XP3" s="611" t="s">
        <v>1239</v>
      </c>
      <c r="XQ3" s="611" t="s">
        <v>1239</v>
      </c>
      <c r="XR3" s="611" t="s">
        <v>1239</v>
      </c>
      <c r="XS3" s="611" t="s">
        <v>1239</v>
      </c>
      <c r="XT3" s="611" t="s">
        <v>1239</v>
      </c>
      <c r="XU3" s="611" t="s">
        <v>1239</v>
      </c>
      <c r="XV3" s="611" t="s">
        <v>1239</v>
      </c>
      <c r="XW3" s="611" t="s">
        <v>1239</v>
      </c>
      <c r="XX3" s="611" t="s">
        <v>1239</v>
      </c>
      <c r="XY3" s="611" t="s">
        <v>1239</v>
      </c>
      <c r="XZ3" s="611" t="s">
        <v>1239</v>
      </c>
      <c r="YA3" s="611" t="s">
        <v>1239</v>
      </c>
      <c r="YB3" s="611" t="s">
        <v>1239</v>
      </c>
      <c r="YC3" s="611" t="s">
        <v>1239</v>
      </c>
      <c r="YD3" s="611" t="s">
        <v>1239</v>
      </c>
      <c r="YE3" s="611" t="s">
        <v>1239</v>
      </c>
      <c r="YF3" s="611" t="s">
        <v>1240</v>
      </c>
      <c r="YG3" s="611" t="s">
        <v>1240</v>
      </c>
      <c r="YH3" s="611" t="s">
        <v>1240</v>
      </c>
      <c r="YI3" s="611" t="s">
        <v>1240</v>
      </c>
      <c r="YJ3" s="611" t="s">
        <v>1240</v>
      </c>
      <c r="YK3" s="611" t="s">
        <v>1240</v>
      </c>
      <c r="YL3" s="611" t="s">
        <v>1240</v>
      </c>
      <c r="YM3" s="611" t="s">
        <v>1240</v>
      </c>
      <c r="YN3" s="611" t="s">
        <v>1240</v>
      </c>
      <c r="YO3" s="611" t="s">
        <v>1240</v>
      </c>
      <c r="YP3" s="611" t="s">
        <v>1240</v>
      </c>
      <c r="YQ3" s="611" t="s">
        <v>1240</v>
      </c>
      <c r="YR3" s="611" t="s">
        <v>1240</v>
      </c>
      <c r="YS3" s="611" t="s">
        <v>1240</v>
      </c>
      <c r="YT3" s="611" t="s">
        <v>1240</v>
      </c>
      <c r="YU3" s="611" t="s">
        <v>1240</v>
      </c>
      <c r="YV3" s="611" t="s">
        <v>1240</v>
      </c>
      <c r="YW3" s="611" t="s">
        <v>1241</v>
      </c>
      <c r="YX3" s="611" t="s">
        <v>1241</v>
      </c>
      <c r="YY3" s="611" t="s">
        <v>1241</v>
      </c>
      <c r="YZ3" s="611" t="s">
        <v>1241</v>
      </c>
      <c r="ZA3" s="611" t="s">
        <v>1241</v>
      </c>
      <c r="ZB3" s="611" t="s">
        <v>1241</v>
      </c>
      <c r="ZC3" s="611" t="s">
        <v>1241</v>
      </c>
      <c r="ZD3" s="611" t="s">
        <v>1242</v>
      </c>
      <c r="ZE3" s="611" t="s">
        <v>1242</v>
      </c>
      <c r="ZF3" s="611" t="s">
        <v>1242</v>
      </c>
      <c r="ZG3" s="611" t="s">
        <v>1242</v>
      </c>
      <c r="ZH3" s="611" t="s">
        <v>1242</v>
      </c>
      <c r="ZI3" s="611" t="s">
        <v>1242</v>
      </c>
      <c r="ZJ3" s="611" t="s">
        <v>1242</v>
      </c>
      <c r="ZK3" s="611" t="s">
        <v>1242</v>
      </c>
      <c r="ZL3" s="611" t="s">
        <v>1242</v>
      </c>
      <c r="ZM3" s="611" t="s">
        <v>1243</v>
      </c>
      <c r="ZN3" s="611" t="s">
        <v>1243</v>
      </c>
      <c r="ZO3" s="611" t="s">
        <v>1243</v>
      </c>
      <c r="ZP3" s="611" t="s">
        <v>1243</v>
      </c>
      <c r="ZQ3" s="611" t="s">
        <v>1243</v>
      </c>
      <c r="ZR3" s="611" t="s">
        <v>1243</v>
      </c>
      <c r="ZS3" s="611" t="s">
        <v>1243</v>
      </c>
      <c r="ZT3" s="611" t="s">
        <v>1243</v>
      </c>
      <c r="ZU3" s="611" t="s">
        <v>1243</v>
      </c>
      <c r="ZV3" s="611" t="s">
        <v>1243</v>
      </c>
      <c r="ZW3" s="611" t="s">
        <v>1243</v>
      </c>
      <c r="ZX3" s="611" t="s">
        <v>1243</v>
      </c>
      <c r="ZY3" s="611" t="s">
        <v>1243</v>
      </c>
      <c r="ZZ3" s="611" t="s">
        <v>1243</v>
      </c>
      <c r="AAA3" s="611" t="s">
        <v>1243</v>
      </c>
      <c r="AAB3" s="611" t="s">
        <v>1243</v>
      </c>
      <c r="AAC3" s="611" t="s">
        <v>1243</v>
      </c>
      <c r="AAD3" s="611" t="s">
        <v>1243</v>
      </c>
      <c r="AAE3" s="611" t="s">
        <v>1243</v>
      </c>
      <c r="AAF3" s="611" t="s">
        <v>1243</v>
      </c>
      <c r="AAG3" s="611" t="s">
        <v>1243</v>
      </c>
      <c r="AAH3" s="611" t="s">
        <v>1243</v>
      </c>
      <c r="AAI3" s="611" t="s">
        <v>1244</v>
      </c>
      <c r="AAJ3" s="611" t="s">
        <v>1244</v>
      </c>
      <c r="AAK3" s="611" t="s">
        <v>1244</v>
      </c>
      <c r="AAL3" s="611" t="s">
        <v>1244</v>
      </c>
      <c r="AAM3" s="611" t="s">
        <v>1244</v>
      </c>
      <c r="AAN3" s="611" t="s">
        <v>1244</v>
      </c>
      <c r="AAO3" s="611" t="s">
        <v>1244</v>
      </c>
      <c r="AAP3" s="611" t="s">
        <v>1245</v>
      </c>
      <c r="AAQ3" s="611" t="s">
        <v>1245</v>
      </c>
      <c r="AAR3" s="611" t="s">
        <v>1245</v>
      </c>
      <c r="AAS3" s="611" t="s">
        <v>1245</v>
      </c>
      <c r="AAT3" s="611" t="s">
        <v>1245</v>
      </c>
      <c r="AAU3" s="611" t="s">
        <v>1245</v>
      </c>
      <c r="AAV3" s="611" t="s">
        <v>1245</v>
      </c>
      <c r="AAW3" s="611" t="s">
        <v>1245</v>
      </c>
      <c r="AAX3" s="611" t="s">
        <v>1245</v>
      </c>
      <c r="AAY3" s="611" t="s">
        <v>1245</v>
      </c>
      <c r="AAZ3" s="611" t="s">
        <v>1245</v>
      </c>
      <c r="ABA3" s="611" t="s">
        <v>1245</v>
      </c>
      <c r="ABB3" s="611" t="s">
        <v>1245</v>
      </c>
      <c r="ABC3" s="611" t="s">
        <v>1245</v>
      </c>
      <c r="ABD3" s="611" t="s">
        <v>1245</v>
      </c>
      <c r="ABE3" s="611" t="s">
        <v>1245</v>
      </c>
      <c r="ABF3" s="611" t="s">
        <v>1245</v>
      </c>
      <c r="ABG3" s="611" t="s">
        <v>1245</v>
      </c>
      <c r="ABH3" s="611" t="s">
        <v>1245</v>
      </c>
      <c r="ABI3" s="611" t="s">
        <v>1245</v>
      </c>
      <c r="ABJ3" s="611" t="s">
        <v>1245</v>
      </c>
      <c r="ABK3" s="611" t="s">
        <v>1245</v>
      </c>
      <c r="ABL3" s="611" t="s">
        <v>1245</v>
      </c>
      <c r="ABM3" s="611" t="s">
        <v>1245</v>
      </c>
      <c r="ABN3" s="611" t="s">
        <v>1245</v>
      </c>
      <c r="ABO3" s="611" t="s">
        <v>1245</v>
      </c>
      <c r="ABP3" s="611" t="s">
        <v>1246</v>
      </c>
      <c r="ABQ3" s="611" t="s">
        <v>1246</v>
      </c>
      <c r="ABR3" s="611" t="s">
        <v>1246</v>
      </c>
      <c r="ABS3" s="611" t="s">
        <v>1246</v>
      </c>
      <c r="ABT3" s="611" t="s">
        <v>1246</v>
      </c>
      <c r="ABU3" s="611" t="s">
        <v>1246</v>
      </c>
      <c r="ABV3" s="611" t="s">
        <v>1246</v>
      </c>
      <c r="ABW3" s="611" t="s">
        <v>1246</v>
      </c>
      <c r="ABX3" s="611" t="s">
        <v>1246</v>
      </c>
      <c r="ABY3" s="611" t="s">
        <v>1247</v>
      </c>
      <c r="ABZ3" s="611" t="s">
        <v>1247</v>
      </c>
      <c r="ACA3" s="611" t="s">
        <v>1247</v>
      </c>
      <c r="ACB3" s="611" t="s">
        <v>1247</v>
      </c>
      <c r="ACC3" s="611" t="s">
        <v>1247</v>
      </c>
      <c r="ACD3" s="611" t="s">
        <v>1247</v>
      </c>
      <c r="ACE3" s="611" t="s">
        <v>1247</v>
      </c>
      <c r="ACF3" s="611" t="s">
        <v>1247</v>
      </c>
      <c r="ACG3" s="611" t="s">
        <v>1247</v>
      </c>
      <c r="ACH3" s="611" t="s">
        <v>1247</v>
      </c>
      <c r="ACI3" s="611" t="s">
        <v>1247</v>
      </c>
      <c r="ACJ3" s="611" t="s">
        <v>1248</v>
      </c>
      <c r="ACK3" s="611" t="s">
        <v>1248</v>
      </c>
      <c r="ACL3" s="611" t="s">
        <v>1248</v>
      </c>
      <c r="ACM3" s="611" t="s">
        <v>1248</v>
      </c>
      <c r="ACN3" s="611" t="s">
        <v>1248</v>
      </c>
      <c r="ACO3" s="611" t="s">
        <v>1248</v>
      </c>
      <c r="ACP3" s="611" t="s">
        <v>1248</v>
      </c>
      <c r="ACQ3" s="611" t="s">
        <v>1248</v>
      </c>
      <c r="ACR3" s="611" t="s">
        <v>1248</v>
      </c>
      <c r="ACS3" s="611" t="s">
        <v>1248</v>
      </c>
      <c r="ACT3" s="611" t="s">
        <v>1248</v>
      </c>
      <c r="ACU3" s="611" t="s">
        <v>1248</v>
      </c>
      <c r="ACV3" s="611" t="s">
        <v>1248</v>
      </c>
      <c r="ACW3" s="611" t="s">
        <v>1248</v>
      </c>
      <c r="ACX3" s="611" t="s">
        <v>1248</v>
      </c>
      <c r="ACY3" s="611" t="s">
        <v>1248</v>
      </c>
      <c r="ACZ3" s="611" t="s">
        <v>1248</v>
      </c>
      <c r="ADA3" s="611" t="s">
        <v>1248</v>
      </c>
      <c r="ADB3" s="611" t="s">
        <v>1248</v>
      </c>
      <c r="ADC3" s="611" t="s">
        <v>1248</v>
      </c>
      <c r="ADD3" s="611" t="s">
        <v>1248</v>
      </c>
      <c r="ADE3" s="611" t="s">
        <v>1248</v>
      </c>
      <c r="ADF3" s="611" t="s">
        <v>1248</v>
      </c>
      <c r="ADG3" s="611" t="s">
        <v>1249</v>
      </c>
      <c r="ADH3" s="611" t="s">
        <v>1249</v>
      </c>
      <c r="ADI3" s="611" t="s">
        <v>1249</v>
      </c>
      <c r="ADJ3" s="611" t="s">
        <v>1249</v>
      </c>
      <c r="ADK3" s="611" t="s">
        <v>1249</v>
      </c>
      <c r="ADL3" s="611" t="s">
        <v>1249</v>
      </c>
      <c r="ADM3" s="611" t="s">
        <v>1249</v>
      </c>
      <c r="ADN3" s="611" t="s">
        <v>1249</v>
      </c>
      <c r="ADO3" s="611" t="s">
        <v>1249</v>
      </c>
      <c r="ADP3" s="611" t="s">
        <v>1250</v>
      </c>
      <c r="ADQ3" s="611" t="s">
        <v>1250</v>
      </c>
      <c r="ADR3" s="611" t="s">
        <v>1250</v>
      </c>
      <c r="ADS3" s="611" t="s">
        <v>1250</v>
      </c>
      <c r="ADT3" s="611" t="s">
        <v>1251</v>
      </c>
      <c r="ADU3" s="611" t="s">
        <v>1251</v>
      </c>
      <c r="ADV3" s="611" t="s">
        <v>1251</v>
      </c>
      <c r="ADW3" s="611" t="s">
        <v>1251</v>
      </c>
      <c r="ADX3" s="611" t="s">
        <v>1251</v>
      </c>
      <c r="ADY3" s="611" t="s">
        <v>1252</v>
      </c>
      <c r="ADZ3" s="611" t="s">
        <v>1252</v>
      </c>
      <c r="AEA3" s="611" t="s">
        <v>1252</v>
      </c>
      <c r="AEB3" s="611" t="s">
        <v>1252</v>
      </c>
      <c r="AEC3" s="611" t="s">
        <v>1252</v>
      </c>
      <c r="AED3" s="611" t="s">
        <v>1252</v>
      </c>
      <c r="AEE3" s="611" t="s">
        <v>1252</v>
      </c>
      <c r="AEF3" s="611" t="s">
        <v>1252</v>
      </c>
      <c r="AEG3" s="611" t="s">
        <v>1252</v>
      </c>
      <c r="AEH3" s="611" t="s">
        <v>1252</v>
      </c>
      <c r="AEI3" s="611" t="s">
        <v>1252</v>
      </c>
      <c r="AEJ3" s="611" t="s">
        <v>1252</v>
      </c>
      <c r="AEK3" s="611" t="s">
        <v>1252</v>
      </c>
      <c r="AEL3" s="611" t="s">
        <v>1252</v>
      </c>
      <c r="AEM3" s="611" t="s">
        <v>1252</v>
      </c>
      <c r="AEN3" s="611" t="s">
        <v>1252</v>
      </c>
      <c r="AEO3" s="611" t="s">
        <v>1252</v>
      </c>
      <c r="AEP3" s="611" t="s">
        <v>1252</v>
      </c>
      <c r="AEQ3" s="611" t="s">
        <v>1252</v>
      </c>
      <c r="AER3" s="611" t="s">
        <v>1252</v>
      </c>
      <c r="AES3" s="611" t="s">
        <v>1252</v>
      </c>
      <c r="AET3" s="611" t="s">
        <v>1253</v>
      </c>
      <c r="AEU3" s="611" t="s">
        <v>1253</v>
      </c>
      <c r="AEV3" s="611" t="s">
        <v>1253</v>
      </c>
      <c r="AEW3" s="611" t="s">
        <v>1253</v>
      </c>
      <c r="AEX3" s="611" t="s">
        <v>1253</v>
      </c>
      <c r="AEY3" s="611" t="s">
        <v>1253</v>
      </c>
      <c r="AEZ3" s="611" t="s">
        <v>1253</v>
      </c>
      <c r="AFA3" s="611" t="s">
        <v>1253</v>
      </c>
      <c r="AFB3" s="611" t="s">
        <v>1253</v>
      </c>
      <c r="AFC3" s="611" t="s">
        <v>1253</v>
      </c>
      <c r="AFD3" s="611" t="s">
        <v>1254</v>
      </c>
      <c r="AFE3" s="611" t="s">
        <v>1254</v>
      </c>
      <c r="AFF3" s="611" t="s">
        <v>1254</v>
      </c>
      <c r="AFG3" s="611" t="s">
        <v>1254</v>
      </c>
      <c r="AFH3" s="611" t="s">
        <v>1254</v>
      </c>
      <c r="AFI3" s="611" t="s">
        <v>1254</v>
      </c>
      <c r="AFJ3" s="611" t="s">
        <v>1254</v>
      </c>
      <c r="AFK3" s="611" t="s">
        <v>1254</v>
      </c>
      <c r="AFL3" s="611" t="s">
        <v>1254</v>
      </c>
      <c r="AFM3" s="611" t="s">
        <v>1254</v>
      </c>
      <c r="AFN3" s="611" t="s">
        <v>1254</v>
      </c>
      <c r="AFO3" s="611" t="s">
        <v>1254</v>
      </c>
      <c r="AFP3" s="611" t="s">
        <v>1254</v>
      </c>
      <c r="AFQ3" s="611" t="s">
        <v>1255</v>
      </c>
      <c r="AFR3" s="611" t="s">
        <v>1255</v>
      </c>
      <c r="AFS3" s="611" t="s">
        <v>1255</v>
      </c>
      <c r="AFT3" s="611" t="s">
        <v>1255</v>
      </c>
      <c r="AFU3" s="611" t="s">
        <v>1255</v>
      </c>
      <c r="AFV3" s="611" t="s">
        <v>1255</v>
      </c>
      <c r="AFW3" s="611" t="s">
        <v>1255</v>
      </c>
      <c r="AFX3" s="611" t="s">
        <v>1255</v>
      </c>
      <c r="AFY3" s="611" t="s">
        <v>1255</v>
      </c>
      <c r="AFZ3" s="611" t="s">
        <v>1255</v>
      </c>
      <c r="AGA3" s="611" t="s">
        <v>1255</v>
      </c>
      <c r="AGB3" s="611" t="s">
        <v>1255</v>
      </c>
      <c r="AGC3" s="611" t="s">
        <v>1256</v>
      </c>
      <c r="AGD3" s="611" t="s">
        <v>1256</v>
      </c>
      <c r="AGE3" s="611" t="s">
        <v>1256</v>
      </c>
      <c r="AGF3" s="611" t="s">
        <v>1256</v>
      </c>
      <c r="AGG3" s="611" t="s">
        <v>1256</v>
      </c>
      <c r="AGH3" s="611" t="s">
        <v>1256</v>
      </c>
      <c r="AGI3" s="611" t="s">
        <v>1256</v>
      </c>
      <c r="AGJ3" s="611" t="s">
        <v>1256</v>
      </c>
      <c r="AGK3" s="611" t="s">
        <v>1256</v>
      </c>
      <c r="AGL3" s="611" t="s">
        <v>1256</v>
      </c>
      <c r="AGM3" s="611" t="s">
        <v>1256</v>
      </c>
      <c r="AGN3" s="611" t="s">
        <v>1257</v>
      </c>
      <c r="AGO3" s="611" t="s">
        <v>1257</v>
      </c>
      <c r="AGP3" s="611" t="s">
        <v>1257</v>
      </c>
      <c r="AGQ3" s="611" t="s">
        <v>1257</v>
      </c>
      <c r="AGR3" s="611" t="s">
        <v>1257</v>
      </c>
      <c r="AGS3" s="611" t="s">
        <v>1257</v>
      </c>
      <c r="AGT3" s="611" t="s">
        <v>1257</v>
      </c>
      <c r="AGU3" s="611" t="s">
        <v>1257</v>
      </c>
      <c r="AGV3" s="611" t="s">
        <v>1258</v>
      </c>
      <c r="AGW3" s="611" t="s">
        <v>1258</v>
      </c>
      <c r="AGX3" s="611" t="s">
        <v>1258</v>
      </c>
      <c r="AGY3" s="611" t="s">
        <v>1258</v>
      </c>
      <c r="AGZ3" s="611" t="s">
        <v>1258</v>
      </c>
      <c r="AHA3" s="611" t="s">
        <v>1258</v>
      </c>
      <c r="AHB3" s="611" t="s">
        <v>1258</v>
      </c>
      <c r="AHC3" s="611" t="s">
        <v>1258</v>
      </c>
      <c r="AHD3" s="611" t="s">
        <v>1258</v>
      </c>
      <c r="AHE3" s="611" t="s">
        <v>1258</v>
      </c>
      <c r="AHF3" s="611" t="s">
        <v>1258</v>
      </c>
      <c r="AHG3" s="611" t="s">
        <v>1258</v>
      </c>
      <c r="AHH3" s="611" t="s">
        <v>1258</v>
      </c>
      <c r="AHI3" s="611" t="s">
        <v>1258</v>
      </c>
      <c r="AHJ3" s="611" t="s">
        <v>1258</v>
      </c>
      <c r="AHK3" s="611" t="s">
        <v>1258</v>
      </c>
      <c r="AHL3" s="611" t="s">
        <v>1258</v>
      </c>
      <c r="AHM3" s="611" t="s">
        <v>1259</v>
      </c>
      <c r="AHN3" s="611" t="s">
        <v>1259</v>
      </c>
      <c r="AHO3" s="611" t="s">
        <v>1259</v>
      </c>
      <c r="AHP3" s="611" t="s">
        <v>1259</v>
      </c>
      <c r="AHQ3" s="611" t="s">
        <v>1259</v>
      </c>
      <c r="AHR3" s="611" t="s">
        <v>1259</v>
      </c>
      <c r="AHS3" s="611" t="s">
        <v>1259</v>
      </c>
      <c r="AHT3" s="611"/>
      <c r="AHV3" s="623"/>
      <c r="AHW3" s="623"/>
      <c r="AHX3" s="623"/>
    </row>
    <row r="4" spans="1:908" s="614" customFormat="1" x14ac:dyDescent="0.8">
      <c r="A4" s="612"/>
      <c r="B4" s="612"/>
      <c r="C4" s="612"/>
      <c r="D4" s="612" t="s">
        <v>2601</v>
      </c>
      <c r="E4" s="612" t="s">
        <v>2605</v>
      </c>
      <c r="F4" s="612" t="s">
        <v>2609</v>
      </c>
      <c r="G4" s="612" t="s">
        <v>2613</v>
      </c>
      <c r="H4" s="612" t="s">
        <v>2617</v>
      </c>
      <c r="I4" s="612" t="s">
        <v>2621</v>
      </c>
      <c r="J4" s="612" t="s">
        <v>2625</v>
      </c>
      <c r="K4" s="612" t="s">
        <v>2629</v>
      </c>
      <c r="L4" s="612" t="s">
        <v>2633</v>
      </c>
      <c r="M4" s="612" t="s">
        <v>2637</v>
      </c>
      <c r="N4" s="612" t="s">
        <v>2641</v>
      </c>
      <c r="O4" s="612" t="s">
        <v>2645</v>
      </c>
      <c r="P4" s="612" t="s">
        <v>2649</v>
      </c>
      <c r="Q4" s="612" t="s">
        <v>2653</v>
      </c>
      <c r="R4" s="612" t="s">
        <v>2657</v>
      </c>
      <c r="S4" s="612" t="s">
        <v>2661</v>
      </c>
      <c r="T4" s="612" t="s">
        <v>2665</v>
      </c>
      <c r="U4" s="612" t="s">
        <v>2669</v>
      </c>
      <c r="V4" s="612" t="s">
        <v>2285</v>
      </c>
      <c r="W4" s="612" t="s">
        <v>2293</v>
      </c>
      <c r="X4" s="612" t="s">
        <v>2301</v>
      </c>
      <c r="Y4" s="612" t="s">
        <v>2308</v>
      </c>
      <c r="Z4" s="612" t="s">
        <v>2313</v>
      </c>
      <c r="AA4" s="612" t="s">
        <v>2317</v>
      </c>
      <c r="AB4" s="612" t="s">
        <v>2321</v>
      </c>
      <c r="AC4" s="612" t="s">
        <v>2325</v>
      </c>
      <c r="AD4" s="612" t="s">
        <v>2329</v>
      </c>
      <c r="AE4" s="612" t="s">
        <v>2333</v>
      </c>
      <c r="AF4" s="612" t="s">
        <v>2337</v>
      </c>
      <c r="AG4" s="612" t="s">
        <v>2342</v>
      </c>
      <c r="AH4" s="612" t="s">
        <v>2346</v>
      </c>
      <c r="AI4" s="612" t="s">
        <v>2350</v>
      </c>
      <c r="AJ4" s="612" t="s">
        <v>2354</v>
      </c>
      <c r="AK4" s="612" t="s">
        <v>2358</v>
      </c>
      <c r="AL4" s="612" t="s">
        <v>2362</v>
      </c>
      <c r="AM4" s="612" t="s">
        <v>2366</v>
      </c>
      <c r="AN4" s="612" t="s">
        <v>2370</v>
      </c>
      <c r="AO4" s="612" t="s">
        <v>2374</v>
      </c>
      <c r="AP4" s="612" t="s">
        <v>2378</v>
      </c>
      <c r="AQ4" s="612" t="s">
        <v>2382</v>
      </c>
      <c r="AR4" s="612" t="s">
        <v>2386</v>
      </c>
      <c r="AS4" s="612" t="s">
        <v>2390</v>
      </c>
      <c r="AT4" s="612" t="s">
        <v>2508</v>
      </c>
      <c r="AU4" s="612" t="s">
        <v>2511</v>
      </c>
      <c r="AV4" s="612" t="s">
        <v>2515</v>
      </c>
      <c r="AW4" s="612" t="s">
        <v>2519</v>
      </c>
      <c r="AX4" s="612" t="s">
        <v>2523</v>
      </c>
      <c r="AY4" s="612" t="s">
        <v>2527</v>
      </c>
      <c r="AZ4" s="612" t="s">
        <v>2531</v>
      </c>
      <c r="BA4" s="612" t="s">
        <v>2535</v>
      </c>
      <c r="BB4" s="612" t="s">
        <v>2539</v>
      </c>
      <c r="BC4" s="612" t="s">
        <v>2543</v>
      </c>
      <c r="BD4" s="612" t="s">
        <v>2547</v>
      </c>
      <c r="BE4" s="612" t="s">
        <v>2551</v>
      </c>
      <c r="BF4" s="612" t="s">
        <v>2555</v>
      </c>
      <c r="BG4" s="612" t="s">
        <v>2559</v>
      </c>
      <c r="BH4" s="612" t="s">
        <v>2563</v>
      </c>
      <c r="BI4" s="612" t="s">
        <v>2566</v>
      </c>
      <c r="BJ4" s="612" t="s">
        <v>2569</v>
      </c>
      <c r="BK4" s="612" t="s">
        <v>2573</v>
      </c>
      <c r="BL4" s="612" t="s">
        <v>2577</v>
      </c>
      <c r="BM4" s="612" t="s">
        <v>2581</v>
      </c>
      <c r="BN4" s="612" t="s">
        <v>2585</v>
      </c>
      <c r="BO4" s="612" t="s">
        <v>2589</v>
      </c>
      <c r="BP4" s="612" t="s">
        <v>2593</v>
      </c>
      <c r="BQ4" s="612" t="s">
        <v>2597</v>
      </c>
      <c r="BR4" s="612" t="s">
        <v>2477</v>
      </c>
      <c r="BS4" s="612" t="s">
        <v>2480</v>
      </c>
      <c r="BT4" s="612" t="s">
        <v>2484</v>
      </c>
      <c r="BU4" s="612" t="s">
        <v>2488</v>
      </c>
      <c r="BV4" s="612" t="s">
        <v>2492</v>
      </c>
      <c r="BW4" s="612" t="s">
        <v>2496</v>
      </c>
      <c r="BX4" s="612" t="s">
        <v>2500</v>
      </c>
      <c r="BY4" s="612" t="s">
        <v>2504</v>
      </c>
      <c r="BZ4" s="612" t="s">
        <v>2673</v>
      </c>
      <c r="CA4" s="612" t="s">
        <v>2677</v>
      </c>
      <c r="CB4" s="612" t="s">
        <v>2681</v>
      </c>
      <c r="CC4" s="612" t="s">
        <v>2685</v>
      </c>
      <c r="CD4" s="612" t="s">
        <v>2689</v>
      </c>
      <c r="CE4" s="612" t="s">
        <v>2693</v>
      </c>
      <c r="CF4" s="612" t="s">
        <v>2697</v>
      </c>
      <c r="CG4" s="612" t="s">
        <v>2426</v>
      </c>
      <c r="CH4" s="612" t="s">
        <v>2429</v>
      </c>
      <c r="CI4" s="612" t="s">
        <v>2433</v>
      </c>
      <c r="CJ4" s="612" t="s">
        <v>2437</v>
      </c>
      <c r="CK4" s="612" t="s">
        <v>2441</v>
      </c>
      <c r="CL4" s="612" t="s">
        <v>2445</v>
      </c>
      <c r="CM4" s="612" t="s">
        <v>2449</v>
      </c>
      <c r="CN4" s="612" t="s">
        <v>2453</v>
      </c>
      <c r="CO4" s="612" t="s">
        <v>2457</v>
      </c>
      <c r="CP4" s="612" t="s">
        <v>2461</v>
      </c>
      <c r="CQ4" s="612" t="s">
        <v>2465</v>
      </c>
      <c r="CR4" s="612" t="s">
        <v>2469</v>
      </c>
      <c r="CS4" s="612" t="s">
        <v>2473</v>
      </c>
      <c r="CT4" s="612" t="s">
        <v>2395</v>
      </c>
      <c r="CU4" s="612" t="s">
        <v>2398</v>
      </c>
      <c r="CV4" s="612" t="s">
        <v>2402</v>
      </c>
      <c r="CW4" s="612" t="s">
        <v>2406</v>
      </c>
      <c r="CX4" s="612" t="s">
        <v>2410</v>
      </c>
      <c r="CY4" s="612" t="s">
        <v>2414</v>
      </c>
      <c r="CZ4" s="612" t="s">
        <v>2418</v>
      </c>
      <c r="DA4" s="612" t="s">
        <v>2422</v>
      </c>
      <c r="DB4" s="612" t="s">
        <v>2736</v>
      </c>
      <c r="DC4" s="612" t="s">
        <v>2740</v>
      </c>
      <c r="DD4" s="612" t="s">
        <v>2744</v>
      </c>
      <c r="DE4" s="612" t="s">
        <v>2748</v>
      </c>
      <c r="DF4" s="612" t="s">
        <v>2752</v>
      </c>
      <c r="DG4" s="612" t="s">
        <v>2756</v>
      </c>
      <c r="DH4" s="612" t="s">
        <v>2760</v>
      </c>
      <c r="DI4" s="612" t="s">
        <v>2764</v>
      </c>
      <c r="DJ4" s="612" t="s">
        <v>2768</v>
      </c>
      <c r="DK4" s="612" t="s">
        <v>2807</v>
      </c>
      <c r="DL4" s="612" t="s">
        <v>2811</v>
      </c>
      <c r="DM4" s="612" t="s">
        <v>2815</v>
      </c>
      <c r="DN4" s="612" t="s">
        <v>2819</v>
      </c>
      <c r="DO4" s="612" t="s">
        <v>2823</v>
      </c>
      <c r="DP4" s="612" t="s">
        <v>2827</v>
      </c>
      <c r="DQ4" s="612" t="s">
        <v>2831</v>
      </c>
      <c r="DR4" s="612" t="s">
        <v>2835</v>
      </c>
      <c r="DS4" s="612" t="s">
        <v>2839</v>
      </c>
      <c r="DT4" s="612" t="s">
        <v>2843</v>
      </c>
      <c r="DU4" s="612" t="s">
        <v>2846</v>
      </c>
      <c r="DV4" s="612" t="s">
        <v>2850</v>
      </c>
      <c r="DW4" s="612" t="s">
        <v>2854</v>
      </c>
      <c r="DX4" s="612" t="s">
        <v>2858</v>
      </c>
      <c r="DY4" s="612" t="s">
        <v>2862</v>
      </c>
      <c r="DZ4" s="612" t="s">
        <v>2866</v>
      </c>
      <c r="EA4" s="612" t="s">
        <v>2870</v>
      </c>
      <c r="EB4" s="612" t="s">
        <v>2874</v>
      </c>
      <c r="EC4" s="612" t="s">
        <v>2878</v>
      </c>
      <c r="ED4" s="612" t="s">
        <v>2882</v>
      </c>
      <c r="EE4" s="612" t="s">
        <v>2772</v>
      </c>
      <c r="EF4" s="612" t="s">
        <v>2775</v>
      </c>
      <c r="EG4" s="612" t="s">
        <v>2779</v>
      </c>
      <c r="EH4" s="612" t="s">
        <v>2783</v>
      </c>
      <c r="EI4" s="612" t="s">
        <v>2787</v>
      </c>
      <c r="EJ4" s="612" t="s">
        <v>2791</v>
      </c>
      <c r="EK4" s="612" t="s">
        <v>2795</v>
      </c>
      <c r="EL4" s="612" t="s">
        <v>2799</v>
      </c>
      <c r="EM4" s="612" t="s">
        <v>2803</v>
      </c>
      <c r="EN4" s="612" t="s">
        <v>2701</v>
      </c>
      <c r="EO4" s="612" t="s">
        <v>2704</v>
      </c>
      <c r="EP4" s="612" t="s">
        <v>2708</v>
      </c>
      <c r="EQ4" s="612" t="s">
        <v>2712</v>
      </c>
      <c r="ER4" s="612" t="s">
        <v>2716</v>
      </c>
      <c r="ES4" s="612" t="s">
        <v>2720</v>
      </c>
      <c r="ET4" s="612" t="s">
        <v>2724</v>
      </c>
      <c r="EU4" s="612" t="s">
        <v>2728</v>
      </c>
      <c r="EV4" s="612" t="s">
        <v>2732</v>
      </c>
      <c r="EW4" s="612" t="s">
        <v>3003</v>
      </c>
      <c r="EX4" s="612" t="s">
        <v>3006</v>
      </c>
      <c r="EY4" s="612" t="s">
        <v>3010</v>
      </c>
      <c r="EZ4" s="612" t="s">
        <v>3014</v>
      </c>
      <c r="FA4" s="612" t="s">
        <v>3018</v>
      </c>
      <c r="FB4" s="612" t="s">
        <v>3022</v>
      </c>
      <c r="FC4" s="612" t="s">
        <v>3026</v>
      </c>
      <c r="FD4" s="612" t="s">
        <v>3030</v>
      </c>
      <c r="FE4" s="612" t="s">
        <v>3034</v>
      </c>
      <c r="FF4" s="612" t="s">
        <v>3038</v>
      </c>
      <c r="FG4" s="612" t="s">
        <v>3042</v>
      </c>
      <c r="FH4" s="612" t="s">
        <v>3046</v>
      </c>
      <c r="FI4" s="612" t="s">
        <v>2886</v>
      </c>
      <c r="FJ4" s="612" t="s">
        <v>2890</v>
      </c>
      <c r="FK4" s="612" t="s">
        <v>2894</v>
      </c>
      <c r="FL4" s="612" t="s">
        <v>2898</v>
      </c>
      <c r="FM4" s="612" t="s">
        <v>2902</v>
      </c>
      <c r="FN4" s="612" t="s">
        <v>2906</v>
      </c>
      <c r="FO4" s="612" t="s">
        <v>2910</v>
      </c>
      <c r="FP4" s="612" t="s">
        <v>2913</v>
      </c>
      <c r="FQ4" s="612" t="s">
        <v>2916</v>
      </c>
      <c r="FR4" s="612" t="s">
        <v>2920</v>
      </c>
      <c r="FS4" s="612" t="s">
        <v>2924</v>
      </c>
      <c r="FT4" s="612" t="s">
        <v>2928</v>
      </c>
      <c r="FU4" s="612" t="s">
        <v>2932</v>
      </c>
      <c r="FV4" s="612" t="s">
        <v>2936</v>
      </c>
      <c r="FW4" s="612" t="s">
        <v>2940</v>
      </c>
      <c r="FX4" s="612" t="s">
        <v>2944</v>
      </c>
      <c r="FY4" s="612" t="s">
        <v>2948</v>
      </c>
      <c r="FZ4" s="612" t="s">
        <v>2952</v>
      </c>
      <c r="GA4" s="612" t="s">
        <v>2956</v>
      </c>
      <c r="GB4" s="612" t="s">
        <v>2960</v>
      </c>
      <c r="GC4" s="612" t="s">
        <v>2964</v>
      </c>
      <c r="GD4" s="612" t="s">
        <v>2968</v>
      </c>
      <c r="GE4" s="612" t="s">
        <v>3049</v>
      </c>
      <c r="GF4" s="612" t="s">
        <v>3052</v>
      </c>
      <c r="GG4" s="612" t="s">
        <v>3056</v>
      </c>
      <c r="GH4" s="612" t="s">
        <v>3060</v>
      </c>
      <c r="GI4" s="612" t="s">
        <v>3064</v>
      </c>
      <c r="GJ4" s="612" t="s">
        <v>3068</v>
      </c>
      <c r="GK4" s="612" t="s">
        <v>3072</v>
      </c>
      <c r="GL4" s="612" t="s">
        <v>3076</v>
      </c>
      <c r="GM4" s="612" t="s">
        <v>3080</v>
      </c>
      <c r="GN4" s="612" t="s">
        <v>3084</v>
      </c>
      <c r="GO4" s="612" t="s">
        <v>3088</v>
      </c>
      <c r="GP4" s="612" t="s">
        <v>3092</v>
      </c>
      <c r="GQ4" s="612" t="s">
        <v>2972</v>
      </c>
      <c r="GR4" s="612" t="s">
        <v>2975</v>
      </c>
      <c r="GS4" s="612" t="s">
        <v>2979</v>
      </c>
      <c r="GT4" s="612" t="s">
        <v>2983</v>
      </c>
      <c r="GU4" s="612" t="s">
        <v>2987</v>
      </c>
      <c r="GV4" s="612" t="s">
        <v>2991</v>
      </c>
      <c r="GW4" s="612" t="s">
        <v>2995</v>
      </c>
      <c r="GX4" s="612" t="s">
        <v>2999</v>
      </c>
      <c r="GY4" s="612" t="s">
        <v>3359</v>
      </c>
      <c r="GZ4" s="612" t="s">
        <v>3362</v>
      </c>
      <c r="HA4" s="612" t="s">
        <v>3366</v>
      </c>
      <c r="HB4" s="612" t="s">
        <v>3370</v>
      </c>
      <c r="HC4" s="612" t="s">
        <v>3096</v>
      </c>
      <c r="HD4" s="612" t="s">
        <v>3100</v>
      </c>
      <c r="HE4" s="612" t="s">
        <v>3104</v>
      </c>
      <c r="HF4" s="612" t="s">
        <v>3108</v>
      </c>
      <c r="HG4" s="612" t="s">
        <v>3112</v>
      </c>
      <c r="HH4" s="612" t="s">
        <v>3116</v>
      </c>
      <c r="HI4" s="612" t="s">
        <v>3120</v>
      </c>
      <c r="HJ4" s="612" t="s">
        <v>6376</v>
      </c>
      <c r="HK4" s="612" t="s">
        <v>3124</v>
      </c>
      <c r="HL4" s="612" t="s">
        <v>3127</v>
      </c>
      <c r="HM4" s="612" t="s">
        <v>3131</v>
      </c>
      <c r="HN4" s="612" t="s">
        <v>3135</v>
      </c>
      <c r="HO4" s="612" t="s">
        <v>3139</v>
      </c>
      <c r="HP4" s="612" t="s">
        <v>3143</v>
      </c>
      <c r="HQ4" s="612" t="s">
        <v>3147</v>
      </c>
      <c r="HR4" s="612" t="s">
        <v>3151</v>
      </c>
      <c r="HS4" s="612" t="s">
        <v>3155</v>
      </c>
      <c r="HT4" s="612" t="s">
        <v>3158</v>
      </c>
      <c r="HU4" s="612" t="s">
        <v>3162</v>
      </c>
      <c r="HV4" s="612" t="s">
        <v>3166</v>
      </c>
      <c r="HW4" s="612" t="s">
        <v>3170</v>
      </c>
      <c r="HX4" s="612" t="s">
        <v>3174</v>
      </c>
      <c r="HY4" s="612" t="s">
        <v>3178</v>
      </c>
      <c r="HZ4" s="612" t="s">
        <v>3182</v>
      </c>
      <c r="IA4" s="612" t="s">
        <v>3186</v>
      </c>
      <c r="IB4" s="612" t="s">
        <v>3190</v>
      </c>
      <c r="IC4" s="612" t="s">
        <v>3194</v>
      </c>
      <c r="ID4" s="612" t="s">
        <v>3198</v>
      </c>
      <c r="IE4" s="612" t="s">
        <v>3202</v>
      </c>
      <c r="IF4" s="612" t="s">
        <v>3206</v>
      </c>
      <c r="IG4" s="612" t="s">
        <v>3210</v>
      </c>
      <c r="IH4" s="612" t="s">
        <v>3214</v>
      </c>
      <c r="II4" s="612" t="s">
        <v>3245</v>
      </c>
      <c r="IJ4" s="612" t="s">
        <v>3249</v>
      </c>
      <c r="IK4" s="612" t="s">
        <v>3253</v>
      </c>
      <c r="IL4" s="612" t="s">
        <v>3257</v>
      </c>
      <c r="IM4" s="612" t="s">
        <v>3261</v>
      </c>
      <c r="IN4" s="612" t="s">
        <v>3265</v>
      </c>
      <c r="IO4" s="612" t="s">
        <v>3269</v>
      </c>
      <c r="IP4" s="612" t="s">
        <v>3273</v>
      </c>
      <c r="IQ4" s="612" t="s">
        <v>3277</v>
      </c>
      <c r="IR4" s="612" t="s">
        <v>3281</v>
      </c>
      <c r="IS4" s="612" t="s">
        <v>3285</v>
      </c>
      <c r="IT4" s="612" t="s">
        <v>3312</v>
      </c>
      <c r="IU4" s="612" t="s">
        <v>3315</v>
      </c>
      <c r="IV4" s="612" t="s">
        <v>3319</v>
      </c>
      <c r="IW4" s="612" t="s">
        <v>3323</v>
      </c>
      <c r="IX4" s="612" t="s">
        <v>3327</v>
      </c>
      <c r="IY4" s="612" t="s">
        <v>3331</v>
      </c>
      <c r="IZ4" s="612" t="s">
        <v>3335</v>
      </c>
      <c r="JA4" s="612" t="s">
        <v>3339</v>
      </c>
      <c r="JB4" s="612" t="s">
        <v>3343</v>
      </c>
      <c r="JC4" s="612" t="s">
        <v>3347</v>
      </c>
      <c r="JD4" s="612" t="s">
        <v>3351</v>
      </c>
      <c r="JE4" s="612" t="s">
        <v>3355</v>
      </c>
      <c r="JF4" s="612" t="s">
        <v>3289</v>
      </c>
      <c r="JG4" s="612" t="s">
        <v>3292</v>
      </c>
      <c r="JH4" s="612" t="s">
        <v>3296</v>
      </c>
      <c r="JI4" s="612" t="s">
        <v>3300</v>
      </c>
      <c r="JJ4" s="612" t="s">
        <v>3304</v>
      </c>
      <c r="JK4" s="612" t="s">
        <v>3308</v>
      </c>
      <c r="JL4" s="612" t="s">
        <v>3218</v>
      </c>
      <c r="JM4" s="612" t="s">
        <v>3221</v>
      </c>
      <c r="JN4" s="612" t="s">
        <v>3225</v>
      </c>
      <c r="JO4" s="612" t="s">
        <v>3229</v>
      </c>
      <c r="JP4" s="612" t="s">
        <v>3233</v>
      </c>
      <c r="JQ4" s="612" t="s">
        <v>3237</v>
      </c>
      <c r="JR4" s="612" t="s">
        <v>3241</v>
      </c>
      <c r="JS4" s="612" t="s">
        <v>3417</v>
      </c>
      <c r="JT4" s="612" t="s">
        <v>3421</v>
      </c>
      <c r="JU4" s="612" t="s">
        <v>3425</v>
      </c>
      <c r="JV4" s="612" t="s">
        <v>3429</v>
      </c>
      <c r="JW4" s="612" t="s">
        <v>3433</v>
      </c>
      <c r="JX4" s="612" t="s">
        <v>3437</v>
      </c>
      <c r="JY4" s="612" t="s">
        <v>3441</v>
      </c>
      <c r="JZ4" s="612" t="s">
        <v>3445</v>
      </c>
      <c r="KA4" s="612" t="s">
        <v>3449</v>
      </c>
      <c r="KB4" s="612" t="s">
        <v>3453</v>
      </c>
      <c r="KC4" s="612" t="s">
        <v>3457</v>
      </c>
      <c r="KD4" s="612" t="s">
        <v>3461</v>
      </c>
      <c r="KE4" s="612" t="s">
        <v>3465</v>
      </c>
      <c r="KF4" s="612" t="s">
        <v>3469</v>
      </c>
      <c r="KG4" s="612" t="s">
        <v>3473</v>
      </c>
      <c r="KH4" s="612" t="s">
        <v>5913</v>
      </c>
      <c r="KI4" s="612" t="s">
        <v>3517</v>
      </c>
      <c r="KJ4" s="612" t="s">
        <v>3520</v>
      </c>
      <c r="KK4" s="612" t="s">
        <v>3524</v>
      </c>
      <c r="KL4" s="612" t="s">
        <v>3528</v>
      </c>
      <c r="KM4" s="612" t="s">
        <v>3532</v>
      </c>
      <c r="KN4" s="612" t="s">
        <v>3536</v>
      </c>
      <c r="KO4" s="612" t="s">
        <v>3540</v>
      </c>
      <c r="KP4" s="612" t="s">
        <v>3544</v>
      </c>
      <c r="KQ4" s="612" t="s">
        <v>3548</v>
      </c>
      <c r="KR4" s="612" t="s">
        <v>3603</v>
      </c>
      <c r="KS4" s="612" t="s">
        <v>3606</v>
      </c>
      <c r="KT4" s="612" t="s">
        <v>3610</v>
      </c>
      <c r="KU4" s="612" t="s">
        <v>3614</v>
      </c>
      <c r="KV4" s="612" t="s">
        <v>3618</v>
      </c>
      <c r="KW4" s="612" t="s">
        <v>3622</v>
      </c>
      <c r="KX4" s="612" t="s">
        <v>3626</v>
      </c>
      <c r="KY4" s="612" t="s">
        <v>3630</v>
      </c>
      <c r="KZ4" s="612" t="s">
        <v>3571</v>
      </c>
      <c r="LA4" s="612" t="s">
        <v>3575</v>
      </c>
      <c r="LB4" s="612" t="s">
        <v>3579</v>
      </c>
      <c r="LC4" s="612" t="s">
        <v>3583</v>
      </c>
      <c r="LD4" s="612" t="s">
        <v>3587</v>
      </c>
      <c r="LE4" s="612" t="s">
        <v>3591</v>
      </c>
      <c r="LF4" s="612" t="s">
        <v>3595</v>
      </c>
      <c r="LG4" s="612" t="s">
        <v>3599</v>
      </c>
      <c r="LH4" s="612" t="s">
        <v>3374</v>
      </c>
      <c r="LI4" s="612" t="s">
        <v>3377</v>
      </c>
      <c r="LJ4" s="612" t="s">
        <v>3381</v>
      </c>
      <c r="LK4" s="612" t="s">
        <v>3385</v>
      </c>
      <c r="LL4" s="612" t="s">
        <v>3389</v>
      </c>
      <c r="LM4" s="612" t="s">
        <v>3393</v>
      </c>
      <c r="LN4" s="612" t="s">
        <v>3397</v>
      </c>
      <c r="LO4" s="612" t="s">
        <v>3401</v>
      </c>
      <c r="LP4" s="612" t="s">
        <v>3405</v>
      </c>
      <c r="LQ4" s="612" t="s">
        <v>3409</v>
      </c>
      <c r="LR4" s="612" t="s">
        <v>3413</v>
      </c>
      <c r="LS4" s="612" t="s">
        <v>3559</v>
      </c>
      <c r="LT4" s="612" t="s">
        <v>3563</v>
      </c>
      <c r="LU4" s="612" t="s">
        <v>3567</v>
      </c>
      <c r="LV4" s="612" t="s">
        <v>3552</v>
      </c>
      <c r="LW4" s="612" t="s">
        <v>3555</v>
      </c>
      <c r="LX4" s="612" t="s">
        <v>3477</v>
      </c>
      <c r="LY4" s="612" t="s">
        <v>3481</v>
      </c>
      <c r="LZ4" s="612" t="s">
        <v>3485</v>
      </c>
      <c r="MA4" s="612" t="s">
        <v>3489</v>
      </c>
      <c r="MB4" s="612" t="s">
        <v>3493</v>
      </c>
      <c r="MC4" s="612" t="s">
        <v>3497</v>
      </c>
      <c r="MD4" s="612" t="s">
        <v>3501</v>
      </c>
      <c r="ME4" s="612" t="s">
        <v>3505</v>
      </c>
      <c r="MF4" s="612" t="s">
        <v>3509</v>
      </c>
      <c r="MG4" s="612" t="s">
        <v>3513</v>
      </c>
      <c r="MH4" s="612" t="s">
        <v>3737</v>
      </c>
      <c r="MI4" s="612" t="s">
        <v>3741</v>
      </c>
      <c r="MJ4" s="612" t="s">
        <v>3745</v>
      </c>
      <c r="MK4" s="612" t="s">
        <v>3749</v>
      </c>
      <c r="ML4" s="612" t="s">
        <v>3753</v>
      </c>
      <c r="MM4" s="612" t="s">
        <v>3757</v>
      </c>
      <c r="MN4" s="612" t="s">
        <v>3761</v>
      </c>
      <c r="MO4" s="612" t="s">
        <v>3765</v>
      </c>
      <c r="MP4" s="612" t="s">
        <v>3769</v>
      </c>
      <c r="MQ4" s="612" t="s">
        <v>3773</v>
      </c>
      <c r="MR4" s="612" t="s">
        <v>3777</v>
      </c>
      <c r="MS4" s="612" t="s">
        <v>3781</v>
      </c>
      <c r="MT4" s="612" t="s">
        <v>3812</v>
      </c>
      <c r="MU4" s="612" t="s">
        <v>3816</v>
      </c>
      <c r="MV4" s="612" t="s">
        <v>3820</v>
      </c>
      <c r="MW4" s="612" t="s">
        <v>3824</v>
      </c>
      <c r="MX4" s="612" t="s">
        <v>3828</v>
      </c>
      <c r="MY4" s="612" t="s">
        <v>3832</v>
      </c>
      <c r="MZ4" s="612" t="s">
        <v>3836</v>
      </c>
      <c r="NA4" s="612" t="s">
        <v>3840</v>
      </c>
      <c r="NB4" s="612" t="s">
        <v>3844</v>
      </c>
      <c r="NC4" s="612" t="s">
        <v>3848</v>
      </c>
      <c r="ND4" s="612" t="s">
        <v>3852</v>
      </c>
      <c r="NE4" s="612" t="s">
        <v>3656</v>
      </c>
      <c r="NF4" s="612" t="s">
        <v>3659</v>
      </c>
      <c r="NG4" s="612" t="s">
        <v>3663</v>
      </c>
      <c r="NH4" s="612" t="s">
        <v>3667</v>
      </c>
      <c r="NI4" s="612" t="s">
        <v>3671</v>
      </c>
      <c r="NJ4" s="612" t="s">
        <v>3675</v>
      </c>
      <c r="NK4" s="612" t="s">
        <v>3679</v>
      </c>
      <c r="NL4" s="612" t="s">
        <v>3683</v>
      </c>
      <c r="NM4" s="612" t="s">
        <v>3687</v>
      </c>
      <c r="NN4" s="612" t="s">
        <v>3691</v>
      </c>
      <c r="NO4" s="612" t="s">
        <v>3695</v>
      </c>
      <c r="NP4" s="612" t="s">
        <v>3699</v>
      </c>
      <c r="NQ4" s="612" t="s">
        <v>3785</v>
      </c>
      <c r="NR4" s="612" t="s">
        <v>3788</v>
      </c>
      <c r="NS4" s="612" t="s">
        <v>3792</v>
      </c>
      <c r="NT4" s="612" t="s">
        <v>3796</v>
      </c>
      <c r="NU4" s="612" t="s">
        <v>3800</v>
      </c>
      <c r="NV4" s="612" t="s">
        <v>3804</v>
      </c>
      <c r="NW4" s="612" t="s">
        <v>3808</v>
      </c>
      <c r="NX4" s="612" t="s">
        <v>3856</v>
      </c>
      <c r="NY4" s="612" t="s">
        <v>3860</v>
      </c>
      <c r="NZ4" s="612" t="s">
        <v>3864</v>
      </c>
      <c r="OA4" s="612" t="s">
        <v>3868</v>
      </c>
      <c r="OB4" s="612" t="s">
        <v>3872</v>
      </c>
      <c r="OC4" s="612" t="s">
        <v>3876</v>
      </c>
      <c r="OD4" s="612" t="s">
        <v>3880</v>
      </c>
      <c r="OE4" s="612" t="s">
        <v>3702</v>
      </c>
      <c r="OF4" s="612" t="s">
        <v>3705</v>
      </c>
      <c r="OG4" s="612" t="s">
        <v>3709</v>
      </c>
      <c r="OH4" s="612" t="s">
        <v>3713</v>
      </c>
      <c r="OI4" s="612" t="s">
        <v>3717</v>
      </c>
      <c r="OJ4" s="612" t="s">
        <v>3721</v>
      </c>
      <c r="OK4" s="612" t="s">
        <v>3725</v>
      </c>
      <c r="OL4" s="612" t="s">
        <v>3729</v>
      </c>
      <c r="OM4" s="612" t="s">
        <v>3733</v>
      </c>
      <c r="ON4" s="612" t="s">
        <v>3634</v>
      </c>
      <c r="OO4" s="612" t="s">
        <v>3637</v>
      </c>
      <c r="OP4" s="612" t="s">
        <v>3641</v>
      </c>
      <c r="OQ4" s="612" t="s">
        <v>3645</v>
      </c>
      <c r="OR4" s="612" t="s">
        <v>3649</v>
      </c>
      <c r="OS4" s="612" t="s">
        <v>3653</v>
      </c>
      <c r="OT4" s="612" t="s">
        <v>3884</v>
      </c>
      <c r="OU4" s="612" t="s">
        <v>3888</v>
      </c>
      <c r="OV4" s="612" t="s">
        <v>3892</v>
      </c>
      <c r="OW4" s="612" t="s">
        <v>3896</v>
      </c>
      <c r="OX4" s="612" t="s">
        <v>3900</v>
      </c>
      <c r="OY4" s="612" t="s">
        <v>3904</v>
      </c>
      <c r="OZ4" s="612" t="s">
        <v>3908</v>
      </c>
      <c r="PA4" s="612" t="s">
        <v>3912</v>
      </c>
      <c r="PB4" s="612" t="s">
        <v>3916</v>
      </c>
      <c r="PC4" s="612" t="s">
        <v>4151</v>
      </c>
      <c r="PD4" s="612" t="s">
        <v>4154</v>
      </c>
      <c r="PE4" s="612" t="s">
        <v>4158</v>
      </c>
      <c r="PF4" s="612" t="s">
        <v>4161</v>
      </c>
      <c r="PG4" s="612" t="s">
        <v>4165</v>
      </c>
      <c r="PH4" s="612" t="s">
        <v>4169</v>
      </c>
      <c r="PI4" s="612" t="s">
        <v>4173</v>
      </c>
      <c r="PJ4" s="612" t="s">
        <v>4177</v>
      </c>
      <c r="PK4" s="612" t="s">
        <v>4181</v>
      </c>
      <c r="PL4" s="612" t="s">
        <v>4185</v>
      </c>
      <c r="PM4" s="612" t="s">
        <v>4189</v>
      </c>
      <c r="PN4" s="612" t="s">
        <v>4193</v>
      </c>
      <c r="PO4" s="612" t="s">
        <v>4197</v>
      </c>
      <c r="PP4" s="612" t="s">
        <v>4201</v>
      </c>
      <c r="PQ4" s="612" t="s">
        <v>4205</v>
      </c>
      <c r="PR4" s="612" t="s">
        <v>4209</v>
      </c>
      <c r="PS4" s="612" t="s">
        <v>4213</v>
      </c>
      <c r="PT4" s="612" t="s">
        <v>4217</v>
      </c>
      <c r="PU4" s="612" t="s">
        <v>3920</v>
      </c>
      <c r="PV4" s="612" t="s">
        <v>3923</v>
      </c>
      <c r="PW4" s="612" t="s">
        <v>3927</v>
      </c>
      <c r="PX4" s="612" t="s">
        <v>3931</v>
      </c>
      <c r="PY4" s="612" t="s">
        <v>3935</v>
      </c>
      <c r="PZ4" s="612" t="s">
        <v>3939</v>
      </c>
      <c r="QA4" s="612" t="s">
        <v>3943</v>
      </c>
      <c r="QB4" s="612" t="s">
        <v>3947</v>
      </c>
      <c r="QC4" s="612" t="s">
        <v>3951</v>
      </c>
      <c r="QD4" s="612" t="s">
        <v>3955</v>
      </c>
      <c r="QE4" s="612" t="s">
        <v>3959</v>
      </c>
      <c r="QF4" s="612" t="s">
        <v>3963</v>
      </c>
      <c r="QG4" s="612" t="s">
        <v>3967</v>
      </c>
      <c r="QH4" s="612" t="s">
        <v>3971</v>
      </c>
      <c r="QI4" s="612" t="s">
        <v>3975</v>
      </c>
      <c r="QJ4" s="612" t="s">
        <v>3979</v>
      </c>
      <c r="QK4" s="612" t="s">
        <v>3983</v>
      </c>
      <c r="QL4" s="612" t="s">
        <v>3987</v>
      </c>
      <c r="QM4" s="612" t="s">
        <v>3991</v>
      </c>
      <c r="QN4" s="612" t="s">
        <v>3995</v>
      </c>
      <c r="QO4" s="612" t="s">
        <v>3999</v>
      </c>
      <c r="QP4" s="612" t="s">
        <v>4003</v>
      </c>
      <c r="QQ4" s="612" t="s">
        <v>4007</v>
      </c>
      <c r="QR4" s="612" t="s">
        <v>4011</v>
      </c>
      <c r="QS4" s="612" t="s">
        <v>4015</v>
      </c>
      <c r="QT4" s="612" t="s">
        <v>4019</v>
      </c>
      <c r="QU4" s="612" t="s">
        <v>4023</v>
      </c>
      <c r="QV4" s="612" t="s">
        <v>4026</v>
      </c>
      <c r="QW4" s="612" t="s">
        <v>4030</v>
      </c>
      <c r="QX4" s="612" t="s">
        <v>4034</v>
      </c>
      <c r="QY4" s="612" t="s">
        <v>4038</v>
      </c>
      <c r="QZ4" s="612" t="s">
        <v>4042</v>
      </c>
      <c r="RA4" s="612" t="s">
        <v>4046</v>
      </c>
      <c r="RB4" s="612" t="s">
        <v>4050</v>
      </c>
      <c r="RC4" s="612" t="s">
        <v>4054</v>
      </c>
      <c r="RD4" s="612" t="s">
        <v>4058</v>
      </c>
      <c r="RE4" s="612" t="s">
        <v>4062</v>
      </c>
      <c r="RF4" s="612" t="s">
        <v>4066</v>
      </c>
      <c r="RG4" s="612" t="s">
        <v>4070</v>
      </c>
      <c r="RH4" s="612" t="s">
        <v>4074</v>
      </c>
      <c r="RI4" s="612" t="s">
        <v>4077</v>
      </c>
      <c r="RJ4" s="612" t="s">
        <v>4081</v>
      </c>
      <c r="RK4" s="612" t="s">
        <v>4085</v>
      </c>
      <c r="RL4" s="612" t="s">
        <v>4089</v>
      </c>
      <c r="RM4" s="612" t="s">
        <v>4093</v>
      </c>
      <c r="RN4" s="612" t="s">
        <v>4097</v>
      </c>
      <c r="RO4" s="612" t="s">
        <v>4101</v>
      </c>
      <c r="RP4" s="612" t="s">
        <v>4105</v>
      </c>
      <c r="RQ4" s="612" t="s">
        <v>4109</v>
      </c>
      <c r="RR4" s="612" t="s">
        <v>4113</v>
      </c>
      <c r="RS4" s="612" t="s">
        <v>4117</v>
      </c>
      <c r="RT4" s="612" t="s">
        <v>4121</v>
      </c>
      <c r="RU4" s="612" t="s">
        <v>4125</v>
      </c>
      <c r="RV4" s="612" t="s">
        <v>4129</v>
      </c>
      <c r="RW4" s="612" t="s">
        <v>4133</v>
      </c>
      <c r="RX4" s="612" t="s">
        <v>4137</v>
      </c>
      <c r="RY4" s="612" t="s">
        <v>4141</v>
      </c>
      <c r="RZ4" s="612" t="s">
        <v>4144</v>
      </c>
      <c r="SA4" s="612" t="s">
        <v>4148</v>
      </c>
      <c r="SB4" s="612" t="s">
        <v>4517</v>
      </c>
      <c r="SC4" s="612" t="s">
        <v>4520</v>
      </c>
      <c r="SD4" s="612" t="s">
        <v>4524</v>
      </c>
      <c r="SE4" s="612" t="s">
        <v>4528</v>
      </c>
      <c r="SF4" s="612" t="s">
        <v>4532</v>
      </c>
      <c r="SG4" s="612" t="s">
        <v>4536</v>
      </c>
      <c r="SH4" s="612" t="s">
        <v>4540</v>
      </c>
      <c r="SI4" s="612" t="s">
        <v>4544</v>
      </c>
      <c r="SJ4" s="612" t="s">
        <v>4548</v>
      </c>
      <c r="SK4" s="612" t="s">
        <v>4552</v>
      </c>
      <c r="SL4" s="612" t="s">
        <v>4556</v>
      </c>
      <c r="SM4" s="612" t="s">
        <v>4560</v>
      </c>
      <c r="SN4" s="612" t="s">
        <v>4221</v>
      </c>
      <c r="SO4" s="612" t="s">
        <v>4224</v>
      </c>
      <c r="SP4" s="612" t="s">
        <v>4228</v>
      </c>
      <c r="SQ4" s="612" t="s">
        <v>4232</v>
      </c>
      <c r="SR4" s="612" t="s">
        <v>4236</v>
      </c>
      <c r="SS4" s="612" t="s">
        <v>4240</v>
      </c>
      <c r="ST4" s="612" t="s">
        <v>4244</v>
      </c>
      <c r="SU4" s="612" t="s">
        <v>4248</v>
      </c>
      <c r="SV4" s="612" t="s">
        <v>4356</v>
      </c>
      <c r="SW4" s="612" t="s">
        <v>4359</v>
      </c>
      <c r="SX4" s="612" t="s">
        <v>4363</v>
      </c>
      <c r="SY4" s="612" t="s">
        <v>4367</v>
      </c>
      <c r="SZ4" s="612" t="s">
        <v>4371</v>
      </c>
      <c r="TA4" s="612" t="s">
        <v>4375</v>
      </c>
      <c r="TB4" s="612" t="s">
        <v>4379</v>
      </c>
      <c r="TC4" s="612" t="s">
        <v>4383</v>
      </c>
      <c r="TD4" s="612" t="s">
        <v>4387</v>
      </c>
      <c r="TE4" s="612" t="s">
        <v>4391</v>
      </c>
      <c r="TF4" s="612" t="s">
        <v>4395</v>
      </c>
      <c r="TG4" s="612" t="s">
        <v>4399</v>
      </c>
      <c r="TH4" s="612" t="s">
        <v>4403</v>
      </c>
      <c r="TI4" s="612" t="s">
        <v>4407</v>
      </c>
      <c r="TJ4" s="612" t="s">
        <v>4446</v>
      </c>
      <c r="TK4" s="612" t="s">
        <v>4449</v>
      </c>
      <c r="TL4" s="612" t="s">
        <v>4453</v>
      </c>
      <c r="TM4" s="612" t="s">
        <v>4457</v>
      </c>
      <c r="TN4" s="612" t="s">
        <v>4461</v>
      </c>
      <c r="TO4" s="612" t="s">
        <v>4465</v>
      </c>
      <c r="TP4" s="612" t="s">
        <v>4469</v>
      </c>
      <c r="TQ4" s="612" t="s">
        <v>4473</v>
      </c>
      <c r="TR4" s="612" t="s">
        <v>4477</v>
      </c>
      <c r="TS4" s="612" t="s">
        <v>4481</v>
      </c>
      <c r="TT4" s="612" t="s">
        <v>4485</v>
      </c>
      <c r="TU4" s="612" t="s">
        <v>4489</v>
      </c>
      <c r="TV4" s="612" t="s">
        <v>4493</v>
      </c>
      <c r="TW4" s="612" t="s">
        <v>4497</v>
      </c>
      <c r="TX4" s="612" t="s">
        <v>4501</v>
      </c>
      <c r="TY4" s="612" t="s">
        <v>4505</v>
      </c>
      <c r="TZ4" s="612" t="s">
        <v>4509</v>
      </c>
      <c r="UA4" s="612" t="s">
        <v>4513</v>
      </c>
      <c r="UB4" s="612" t="s">
        <v>4411</v>
      </c>
      <c r="UC4" s="612" t="s">
        <v>4414</v>
      </c>
      <c r="UD4" s="612" t="s">
        <v>4418</v>
      </c>
      <c r="UE4" s="612" t="s">
        <v>4422</v>
      </c>
      <c r="UF4" s="612" t="s">
        <v>4426</v>
      </c>
      <c r="UG4" s="612" t="s">
        <v>4430</v>
      </c>
      <c r="UH4" s="612" t="s">
        <v>4434</v>
      </c>
      <c r="UI4" s="612" t="s">
        <v>4438</v>
      </c>
      <c r="UJ4" s="612" t="s">
        <v>4442</v>
      </c>
      <c r="UK4" s="612" t="s">
        <v>4252</v>
      </c>
      <c r="UL4" s="612" t="s">
        <v>4255</v>
      </c>
      <c r="UM4" s="612" t="s">
        <v>4259</v>
      </c>
      <c r="UN4" s="612" t="s">
        <v>4263</v>
      </c>
      <c r="UO4" s="612" t="s">
        <v>4267</v>
      </c>
      <c r="UP4" s="612" t="s">
        <v>4271</v>
      </c>
      <c r="UQ4" s="612" t="s">
        <v>4275</v>
      </c>
      <c r="UR4" s="612" t="s">
        <v>4278</v>
      </c>
      <c r="US4" s="612" t="s">
        <v>4282</v>
      </c>
      <c r="UT4" s="612" t="s">
        <v>4286</v>
      </c>
      <c r="UU4" s="612" t="s">
        <v>4290</v>
      </c>
      <c r="UV4" s="612" t="s">
        <v>4294</v>
      </c>
      <c r="UW4" s="612" t="s">
        <v>4298</v>
      </c>
      <c r="UX4" s="612" t="s">
        <v>4302</v>
      </c>
      <c r="UY4" s="612" t="s">
        <v>4306</v>
      </c>
      <c r="UZ4" s="612" t="s">
        <v>4310</v>
      </c>
      <c r="VA4" s="612" t="s">
        <v>4314</v>
      </c>
      <c r="VB4" s="612" t="s">
        <v>4318</v>
      </c>
      <c r="VC4" s="612" t="s">
        <v>4322</v>
      </c>
      <c r="VD4" s="612" t="s">
        <v>4326</v>
      </c>
      <c r="VE4" s="612" t="s">
        <v>4330</v>
      </c>
      <c r="VF4" s="612" t="s">
        <v>4334</v>
      </c>
      <c r="VG4" s="612" t="s">
        <v>4338</v>
      </c>
      <c r="VH4" s="612" t="s">
        <v>4342</v>
      </c>
      <c r="VI4" s="612" t="s">
        <v>4346</v>
      </c>
      <c r="VJ4" s="612" t="s">
        <v>4350</v>
      </c>
      <c r="VK4" s="612" t="s">
        <v>4353</v>
      </c>
      <c r="VL4" s="612" t="s">
        <v>4845</v>
      </c>
      <c r="VM4" s="612" t="s">
        <v>4848</v>
      </c>
      <c r="VN4" s="612" t="s">
        <v>4851</v>
      </c>
      <c r="VO4" s="612" t="s">
        <v>4855</v>
      </c>
      <c r="VP4" s="612" t="s">
        <v>4859</v>
      </c>
      <c r="VQ4" s="612" t="s">
        <v>4863</v>
      </c>
      <c r="VR4" s="612" t="s">
        <v>4867</v>
      </c>
      <c r="VS4" s="612" t="s">
        <v>4871</v>
      </c>
      <c r="VT4" s="612" t="s">
        <v>4875</v>
      </c>
      <c r="VU4" s="612" t="s">
        <v>4879</v>
      </c>
      <c r="VV4" s="612" t="s">
        <v>4883</v>
      </c>
      <c r="VW4" s="612" t="s">
        <v>4887</v>
      </c>
      <c r="VX4" s="612" t="s">
        <v>4891</v>
      </c>
      <c r="VY4" s="612" t="s">
        <v>4895</v>
      </c>
      <c r="VZ4" s="612" t="s">
        <v>4899</v>
      </c>
      <c r="WA4" s="612" t="s">
        <v>4903</v>
      </c>
      <c r="WB4" s="612" t="s">
        <v>4564</v>
      </c>
      <c r="WC4" s="612" t="s">
        <v>4568</v>
      </c>
      <c r="WD4" s="612" t="s">
        <v>4572</v>
      </c>
      <c r="WE4" s="612" t="s">
        <v>4576</v>
      </c>
      <c r="WF4" s="612" t="s">
        <v>4580</v>
      </c>
      <c r="WG4" s="612" t="s">
        <v>4584</v>
      </c>
      <c r="WH4" s="612" t="s">
        <v>4588</v>
      </c>
      <c r="WI4" s="612" t="s">
        <v>4592</v>
      </c>
      <c r="WJ4" s="612" t="s">
        <v>4596</v>
      </c>
      <c r="WK4" s="612" t="s">
        <v>4600</v>
      </c>
      <c r="WL4" s="612" t="s">
        <v>4604</v>
      </c>
      <c r="WM4" s="612" t="s">
        <v>4608</v>
      </c>
      <c r="WN4" s="612" t="s">
        <v>4612</v>
      </c>
      <c r="WO4" s="612" t="s">
        <v>4616</v>
      </c>
      <c r="WP4" s="612" t="s">
        <v>4620</v>
      </c>
      <c r="WQ4" s="612" t="s">
        <v>4624</v>
      </c>
      <c r="WR4" s="612" t="s">
        <v>4628</v>
      </c>
      <c r="WS4" s="612" t="s">
        <v>4632</v>
      </c>
      <c r="WT4" s="612" t="s">
        <v>4636</v>
      </c>
      <c r="WU4" s="612" t="s">
        <v>4640</v>
      </c>
      <c r="WV4" s="612" t="s">
        <v>4644</v>
      </c>
      <c r="WW4" s="612" t="s">
        <v>4648</v>
      </c>
      <c r="WX4" s="612" t="s">
        <v>4652</v>
      </c>
      <c r="WY4" s="612" t="s">
        <v>4656</v>
      </c>
      <c r="WZ4" s="612" t="s">
        <v>4660</v>
      </c>
      <c r="XA4" s="612" t="s">
        <v>4664</v>
      </c>
      <c r="XB4" s="612" t="s">
        <v>4668</v>
      </c>
      <c r="XC4" s="612" t="s">
        <v>4672</v>
      </c>
      <c r="XD4" s="612" t="s">
        <v>4676</v>
      </c>
      <c r="XE4" s="612" t="s">
        <v>4680</v>
      </c>
      <c r="XF4" s="612" t="s">
        <v>4683</v>
      </c>
      <c r="XG4" s="612" t="s">
        <v>4686</v>
      </c>
      <c r="XH4" s="612" t="s">
        <v>4689</v>
      </c>
      <c r="XI4" s="612" t="s">
        <v>4692</v>
      </c>
      <c r="XJ4" s="612" t="s">
        <v>4695</v>
      </c>
      <c r="XK4" s="612" t="s">
        <v>4699</v>
      </c>
      <c r="XL4" s="612" t="s">
        <v>4703</v>
      </c>
      <c r="XM4" s="612" t="s">
        <v>4707</v>
      </c>
      <c r="XN4" s="612" t="s">
        <v>4711</v>
      </c>
      <c r="XO4" s="612" t="s">
        <v>4715</v>
      </c>
      <c r="XP4" s="612" t="s">
        <v>4719</v>
      </c>
      <c r="XQ4" s="612" t="s">
        <v>4723</v>
      </c>
      <c r="XR4" s="612" t="s">
        <v>4727</v>
      </c>
      <c r="XS4" s="612" t="s">
        <v>4731</v>
      </c>
      <c r="XT4" s="612" t="s">
        <v>4735</v>
      </c>
      <c r="XU4" s="612" t="s">
        <v>4739</v>
      </c>
      <c r="XV4" s="612" t="s">
        <v>4743</v>
      </c>
      <c r="XW4" s="612" t="s">
        <v>4747</v>
      </c>
      <c r="XX4" s="612" t="s">
        <v>4751</v>
      </c>
      <c r="XY4" s="612" t="s">
        <v>4755</v>
      </c>
      <c r="XZ4" s="612" t="s">
        <v>4759</v>
      </c>
      <c r="YA4" s="612" t="s">
        <v>4763</v>
      </c>
      <c r="YB4" s="612" t="s">
        <v>4767</v>
      </c>
      <c r="YC4" s="612" t="s">
        <v>4771</v>
      </c>
      <c r="YD4" s="612" t="s">
        <v>4774</v>
      </c>
      <c r="YE4" s="612" t="s">
        <v>4778</v>
      </c>
      <c r="YF4" s="612" t="s">
        <v>4781</v>
      </c>
      <c r="YG4" s="612" t="s">
        <v>4784</v>
      </c>
      <c r="YH4" s="612" t="s">
        <v>4788</v>
      </c>
      <c r="YI4" s="612" t="s">
        <v>4792</v>
      </c>
      <c r="YJ4" s="612" t="s">
        <v>4796</v>
      </c>
      <c r="YK4" s="612" t="s">
        <v>4800</v>
      </c>
      <c r="YL4" s="612" t="s">
        <v>4804</v>
      </c>
      <c r="YM4" s="612" t="s">
        <v>4808</v>
      </c>
      <c r="YN4" s="612" t="s">
        <v>4812</v>
      </c>
      <c r="YO4" s="612" t="s">
        <v>4816</v>
      </c>
      <c r="YP4" s="612" t="s">
        <v>4820</v>
      </c>
      <c r="YQ4" s="612" t="s">
        <v>4824</v>
      </c>
      <c r="YR4" s="612" t="s">
        <v>4828</v>
      </c>
      <c r="YS4" s="612" t="s">
        <v>4832</v>
      </c>
      <c r="YT4" s="612" t="s">
        <v>4836</v>
      </c>
      <c r="YU4" s="612" t="s">
        <v>4839</v>
      </c>
      <c r="YV4" s="612" t="s">
        <v>4842</v>
      </c>
      <c r="YW4" s="612" t="s">
        <v>5156</v>
      </c>
      <c r="YX4" s="612" t="s">
        <v>5159</v>
      </c>
      <c r="YY4" s="612" t="s">
        <v>5163</v>
      </c>
      <c r="YZ4" s="612" t="s">
        <v>5167</v>
      </c>
      <c r="ZA4" s="612" t="s">
        <v>5171</v>
      </c>
      <c r="ZB4" s="612" t="s">
        <v>5175</v>
      </c>
      <c r="ZC4" s="612" t="s">
        <v>5179</v>
      </c>
      <c r="ZD4" s="612" t="s">
        <v>5094</v>
      </c>
      <c r="ZE4" s="612" t="s">
        <v>5097</v>
      </c>
      <c r="ZF4" s="612" t="s">
        <v>5101</v>
      </c>
      <c r="ZG4" s="612" t="s">
        <v>5105</v>
      </c>
      <c r="ZH4" s="612" t="s">
        <v>5109</v>
      </c>
      <c r="ZI4" s="612" t="s">
        <v>5113</v>
      </c>
      <c r="ZJ4" s="612" t="s">
        <v>5117</v>
      </c>
      <c r="ZK4" s="612" t="s">
        <v>5121</v>
      </c>
      <c r="ZL4" s="612" t="s">
        <v>5125</v>
      </c>
      <c r="ZM4" s="612" t="s">
        <v>4907</v>
      </c>
      <c r="ZN4" s="612" t="s">
        <v>4910</v>
      </c>
      <c r="ZO4" s="612" t="s">
        <v>4914</v>
      </c>
      <c r="ZP4" s="612" t="s">
        <v>4918</v>
      </c>
      <c r="ZQ4" s="612" t="s">
        <v>4922</v>
      </c>
      <c r="ZR4" s="612" t="s">
        <v>4926</v>
      </c>
      <c r="ZS4" s="612" t="s">
        <v>4930</v>
      </c>
      <c r="ZT4" s="612" t="s">
        <v>4934</v>
      </c>
      <c r="ZU4" s="612" t="s">
        <v>4938</v>
      </c>
      <c r="ZV4" s="612" t="s">
        <v>4942</v>
      </c>
      <c r="ZW4" s="612" t="s">
        <v>4946</v>
      </c>
      <c r="ZX4" s="612" t="s">
        <v>4950</v>
      </c>
      <c r="ZY4" s="612" t="s">
        <v>4954</v>
      </c>
      <c r="ZZ4" s="612" t="s">
        <v>4958</v>
      </c>
      <c r="AAA4" s="612" t="s">
        <v>4962</v>
      </c>
      <c r="AAB4" s="612" t="s">
        <v>4966</v>
      </c>
      <c r="AAC4" s="612" t="s">
        <v>4970</v>
      </c>
      <c r="AAD4" s="612" t="s">
        <v>4974</v>
      </c>
      <c r="AAE4" s="612" t="s">
        <v>4978</v>
      </c>
      <c r="AAF4" s="612" t="s">
        <v>4982</v>
      </c>
      <c r="AAG4" s="612" t="s">
        <v>4986</v>
      </c>
      <c r="AAH4" s="612" t="s">
        <v>4989</v>
      </c>
      <c r="AAI4" s="612" t="s">
        <v>5129</v>
      </c>
      <c r="AAJ4" s="612" t="s">
        <v>5132</v>
      </c>
      <c r="AAK4" s="612" t="s">
        <v>5136</v>
      </c>
      <c r="AAL4" s="612" t="s">
        <v>5140</v>
      </c>
      <c r="AAM4" s="612" t="s">
        <v>5144</v>
      </c>
      <c r="AAN4" s="612" t="s">
        <v>5148</v>
      </c>
      <c r="AAO4" s="612" t="s">
        <v>5152</v>
      </c>
      <c r="AAP4" s="612" t="s">
        <v>4993</v>
      </c>
      <c r="AAQ4" s="612" t="s">
        <v>4997</v>
      </c>
      <c r="AAR4" s="612" t="s">
        <v>5001</v>
      </c>
      <c r="AAS4" s="612" t="s">
        <v>5005</v>
      </c>
      <c r="AAT4" s="612" t="s">
        <v>5009</v>
      </c>
      <c r="AAU4" s="612" t="s">
        <v>5013</v>
      </c>
      <c r="AAV4" s="612" t="s">
        <v>5017</v>
      </c>
      <c r="AAW4" s="612" t="s">
        <v>5021</v>
      </c>
      <c r="AAX4" s="612" t="s">
        <v>5025</v>
      </c>
      <c r="AAY4" s="612" t="s">
        <v>5029</v>
      </c>
      <c r="AAZ4" s="612" t="s">
        <v>5033</v>
      </c>
      <c r="ABA4" s="612" t="s">
        <v>5037</v>
      </c>
      <c r="ABB4" s="612" t="s">
        <v>5041</v>
      </c>
      <c r="ABC4" s="612" t="s">
        <v>5045</v>
      </c>
      <c r="ABD4" s="612" t="s">
        <v>5049</v>
      </c>
      <c r="ABE4" s="612" t="s">
        <v>5053</v>
      </c>
      <c r="ABF4" s="612" t="s">
        <v>5057</v>
      </c>
      <c r="ABG4" s="612" t="s">
        <v>5061</v>
      </c>
      <c r="ABH4" s="612" t="s">
        <v>5065</v>
      </c>
      <c r="ABI4" s="612" t="s">
        <v>5069</v>
      </c>
      <c r="ABJ4" s="612" t="s">
        <v>5073</v>
      </c>
      <c r="ABK4" s="612" t="s">
        <v>5077</v>
      </c>
      <c r="ABL4" s="612" t="s">
        <v>5081</v>
      </c>
      <c r="ABM4" s="612" t="s">
        <v>5085</v>
      </c>
      <c r="ABN4" s="612" t="s">
        <v>5088</v>
      </c>
      <c r="ABO4" s="612" t="s">
        <v>5091</v>
      </c>
      <c r="ABP4" s="612" t="s">
        <v>5273</v>
      </c>
      <c r="ABQ4" s="612" t="s">
        <v>5276</v>
      </c>
      <c r="ABR4" s="612" t="s">
        <v>5280</v>
      </c>
      <c r="ABS4" s="612" t="s">
        <v>5284</v>
      </c>
      <c r="ABT4" s="612" t="s">
        <v>5288</v>
      </c>
      <c r="ABU4" s="612" t="s">
        <v>5292</v>
      </c>
      <c r="ABV4" s="612" t="s">
        <v>5296</v>
      </c>
      <c r="ABW4" s="612" t="s">
        <v>5300</v>
      </c>
      <c r="ABX4" s="612" t="s">
        <v>5304</v>
      </c>
      <c r="ABY4" s="612" t="s">
        <v>5451</v>
      </c>
      <c r="ABZ4" s="612" t="s">
        <v>5455</v>
      </c>
      <c r="ACA4" s="612" t="s">
        <v>5459</v>
      </c>
      <c r="ACB4" s="612" t="s">
        <v>5463</v>
      </c>
      <c r="ACC4" s="612" t="s">
        <v>5467</v>
      </c>
      <c r="ACD4" s="612" t="s">
        <v>5471</v>
      </c>
      <c r="ACE4" s="612" t="s">
        <v>5475</v>
      </c>
      <c r="ACF4" s="612" t="s">
        <v>5479</v>
      </c>
      <c r="ACG4" s="612" t="s">
        <v>5483</v>
      </c>
      <c r="ACH4" s="612" t="s">
        <v>5487</v>
      </c>
      <c r="ACI4" s="612" t="s">
        <v>5491</v>
      </c>
      <c r="ACJ4" s="612" t="s">
        <v>5183</v>
      </c>
      <c r="ACK4" s="612" t="s">
        <v>5187</v>
      </c>
      <c r="ACL4" s="612" t="s">
        <v>5191</v>
      </c>
      <c r="ACM4" s="612" t="s">
        <v>5195</v>
      </c>
      <c r="ACN4" s="612" t="s">
        <v>5199</v>
      </c>
      <c r="ACO4" s="612" t="s">
        <v>5203</v>
      </c>
      <c r="ACP4" s="612" t="s">
        <v>5207</v>
      </c>
      <c r="ACQ4" s="612" t="s">
        <v>5211</v>
      </c>
      <c r="ACR4" s="612" t="s">
        <v>5215</v>
      </c>
      <c r="ACS4" s="612" t="s">
        <v>5219</v>
      </c>
      <c r="ACT4" s="612" t="s">
        <v>5223</v>
      </c>
      <c r="ACU4" s="612" t="s">
        <v>5227</v>
      </c>
      <c r="ACV4" s="612" t="s">
        <v>5231</v>
      </c>
      <c r="ACW4" s="612" t="s">
        <v>5235</v>
      </c>
      <c r="ACX4" s="612" t="s">
        <v>5239</v>
      </c>
      <c r="ACY4" s="612" t="s">
        <v>5243</v>
      </c>
      <c r="ACZ4" s="612" t="s">
        <v>5247</v>
      </c>
      <c r="ADA4" s="612" t="s">
        <v>5251</v>
      </c>
      <c r="ADB4" s="612" t="s">
        <v>5255</v>
      </c>
      <c r="ADC4" s="612" t="s">
        <v>5259</v>
      </c>
      <c r="ADD4" s="612" t="s">
        <v>5261</v>
      </c>
      <c r="ADE4" s="612" t="s">
        <v>5265</v>
      </c>
      <c r="ADF4" s="612" t="s">
        <v>5269</v>
      </c>
      <c r="ADG4" s="612" t="s">
        <v>5308</v>
      </c>
      <c r="ADH4" s="612" t="s">
        <v>5311</v>
      </c>
      <c r="ADI4" s="612" t="s">
        <v>5315</v>
      </c>
      <c r="ADJ4" s="612" t="s">
        <v>5319</v>
      </c>
      <c r="ADK4" s="612" t="s">
        <v>5323</v>
      </c>
      <c r="ADL4" s="612" t="s">
        <v>5327</v>
      </c>
      <c r="ADM4" s="612" t="s">
        <v>5329</v>
      </c>
      <c r="ADN4" s="612" t="s">
        <v>5333</v>
      </c>
      <c r="ADO4" s="612" t="s">
        <v>5337</v>
      </c>
      <c r="ADP4" s="612" t="s">
        <v>5341</v>
      </c>
      <c r="ADQ4" s="612" t="s">
        <v>5345</v>
      </c>
      <c r="ADR4" s="612" t="s">
        <v>5349</v>
      </c>
      <c r="ADS4" s="612" t="s">
        <v>5908</v>
      </c>
      <c r="ADT4" s="612" t="s">
        <v>5432</v>
      </c>
      <c r="ADU4" s="612" t="s">
        <v>5435</v>
      </c>
      <c r="ADV4" s="612" t="s">
        <v>5439</v>
      </c>
      <c r="ADW4" s="612" t="s">
        <v>5443</v>
      </c>
      <c r="ADX4" s="612" t="s">
        <v>5447</v>
      </c>
      <c r="ADY4" s="612" t="s">
        <v>5919</v>
      </c>
      <c r="ADZ4" s="612" t="s">
        <v>5353</v>
      </c>
      <c r="AEA4" s="612" t="s">
        <v>5356</v>
      </c>
      <c r="AEB4" s="612" t="s">
        <v>5360</v>
      </c>
      <c r="AEC4" s="612" t="s">
        <v>5364</v>
      </c>
      <c r="AED4" s="612" t="s">
        <v>5368</v>
      </c>
      <c r="AEE4" s="612" t="s">
        <v>5372</v>
      </c>
      <c r="AEF4" s="612" t="s">
        <v>5376</v>
      </c>
      <c r="AEG4" s="612" t="s">
        <v>5380</v>
      </c>
      <c r="AEH4" s="612" t="s">
        <v>5384</v>
      </c>
      <c r="AEI4" s="612" t="s">
        <v>5388</v>
      </c>
      <c r="AEJ4" s="612" t="s">
        <v>5392</v>
      </c>
      <c r="AEK4" s="612" t="s">
        <v>5396</v>
      </c>
      <c r="AEL4" s="612" t="s">
        <v>5400</v>
      </c>
      <c r="AEM4" s="612" t="s">
        <v>5404</v>
      </c>
      <c r="AEN4" s="612" t="s">
        <v>5408</v>
      </c>
      <c r="AEO4" s="612" t="s">
        <v>5412</v>
      </c>
      <c r="AEP4" s="612" t="s">
        <v>5416</v>
      </c>
      <c r="AEQ4" s="612" t="s">
        <v>5420</v>
      </c>
      <c r="AER4" s="612" t="s">
        <v>5424</v>
      </c>
      <c r="AES4" s="612" t="s">
        <v>5428</v>
      </c>
      <c r="AET4" s="612" t="s">
        <v>5589</v>
      </c>
      <c r="AEU4" s="612" t="s">
        <v>5592</v>
      </c>
      <c r="AEV4" s="612" t="s">
        <v>5596</v>
      </c>
      <c r="AEW4" s="612" t="s">
        <v>5600</v>
      </c>
      <c r="AEX4" s="612" t="s">
        <v>5604</v>
      </c>
      <c r="AEY4" s="612" t="s">
        <v>5608</v>
      </c>
      <c r="AEZ4" s="612" t="s">
        <v>5612</v>
      </c>
      <c r="AFA4" s="612" t="s">
        <v>5616</v>
      </c>
      <c r="AFB4" s="612" t="s">
        <v>5620</v>
      </c>
      <c r="AFC4" s="612" t="s">
        <v>5624</v>
      </c>
      <c r="AFD4" s="612" t="s">
        <v>5749</v>
      </c>
      <c r="AFE4" s="612" t="s">
        <v>5753</v>
      </c>
      <c r="AFF4" s="612" t="s">
        <v>5757</v>
      </c>
      <c r="AFG4" s="612" t="s">
        <v>5761</v>
      </c>
      <c r="AFH4" s="612" t="s">
        <v>5765</v>
      </c>
      <c r="AFI4" s="612" t="s">
        <v>5769</v>
      </c>
      <c r="AFJ4" s="612" t="s">
        <v>5773</v>
      </c>
      <c r="AFK4" s="612" t="s">
        <v>5777</v>
      </c>
      <c r="AFL4" s="612" t="s">
        <v>5781</v>
      </c>
      <c r="AFM4" s="612" t="s">
        <v>5785</v>
      </c>
      <c r="AFN4" s="612" t="s">
        <v>5789</v>
      </c>
      <c r="AFO4" s="612" t="s">
        <v>5793</v>
      </c>
      <c r="AFP4" s="612" t="s">
        <v>5797</v>
      </c>
      <c r="AFQ4" s="612" t="s">
        <v>5671</v>
      </c>
      <c r="AFR4" s="612" t="s">
        <v>5674</v>
      </c>
      <c r="AFS4" s="612" t="s">
        <v>5678</v>
      </c>
      <c r="AFT4" s="612" t="s">
        <v>5682</v>
      </c>
      <c r="AFU4" s="612" t="s">
        <v>5686</v>
      </c>
      <c r="AFV4" s="612" t="s">
        <v>5690</v>
      </c>
      <c r="AFW4" s="612" t="s">
        <v>5694</v>
      </c>
      <c r="AFX4" s="612" t="s">
        <v>5698</v>
      </c>
      <c r="AFY4" s="612" t="s">
        <v>5702</v>
      </c>
      <c r="AFZ4" s="612" t="s">
        <v>5706</v>
      </c>
      <c r="AGA4" s="612" t="s">
        <v>5710</v>
      </c>
      <c r="AGB4" s="612" t="s">
        <v>5714</v>
      </c>
      <c r="AGC4" s="612" t="s">
        <v>5628</v>
      </c>
      <c r="AGD4" s="612" t="s">
        <v>5631</v>
      </c>
      <c r="AGE4" s="612" t="s">
        <v>5635</v>
      </c>
      <c r="AGF4" s="612" t="s">
        <v>5639</v>
      </c>
      <c r="AGG4" s="612" t="s">
        <v>5643</v>
      </c>
      <c r="AGH4" s="612" t="s">
        <v>5647</v>
      </c>
      <c r="AGI4" s="612" t="s">
        <v>5651</v>
      </c>
      <c r="AGJ4" s="612" t="s">
        <v>5655</v>
      </c>
      <c r="AGK4" s="612" t="s">
        <v>5659</v>
      </c>
      <c r="AGL4" s="612" t="s">
        <v>5663</v>
      </c>
      <c r="AGM4" s="612" t="s">
        <v>5667</v>
      </c>
      <c r="AGN4" s="612" t="s">
        <v>5718</v>
      </c>
      <c r="AGO4" s="612" t="s">
        <v>5721</v>
      </c>
      <c r="AGP4" s="612" t="s">
        <v>5725</v>
      </c>
      <c r="AGQ4" s="612" t="s">
        <v>5729</v>
      </c>
      <c r="AGR4" s="612" t="s">
        <v>5733</v>
      </c>
      <c r="AGS4" s="612" t="s">
        <v>5737</v>
      </c>
      <c r="AGT4" s="612" t="s">
        <v>5741</v>
      </c>
      <c r="AGU4" s="612" t="s">
        <v>5745</v>
      </c>
      <c r="AGV4" s="612" t="s">
        <v>5495</v>
      </c>
      <c r="AGW4" s="612" t="s">
        <v>5499</v>
      </c>
      <c r="AGX4" s="612" t="s">
        <v>5502</v>
      </c>
      <c r="AGY4" s="612" t="s">
        <v>5506</v>
      </c>
      <c r="AGZ4" s="612" t="s">
        <v>5510</v>
      </c>
      <c r="AHA4" s="612" t="s">
        <v>5514</v>
      </c>
      <c r="AHB4" s="612" t="s">
        <v>5518</v>
      </c>
      <c r="AHC4" s="612" t="s">
        <v>5522</v>
      </c>
      <c r="AHD4" s="612" t="s">
        <v>5526</v>
      </c>
      <c r="AHE4" s="612" t="s">
        <v>5530</v>
      </c>
      <c r="AHF4" s="612" t="s">
        <v>5534</v>
      </c>
      <c r="AHG4" s="612" t="s">
        <v>5538</v>
      </c>
      <c r="AHH4" s="612" t="s">
        <v>5542</v>
      </c>
      <c r="AHI4" s="612" t="s">
        <v>5546</v>
      </c>
      <c r="AHJ4" s="612" t="s">
        <v>5550</v>
      </c>
      <c r="AHK4" s="612" t="s">
        <v>5554</v>
      </c>
      <c r="AHL4" s="612" t="s">
        <v>5558</v>
      </c>
      <c r="AHM4" s="612" t="s">
        <v>5562</v>
      </c>
      <c r="AHN4" s="612" t="s">
        <v>5565</v>
      </c>
      <c r="AHO4" s="612" t="s">
        <v>5569</v>
      </c>
      <c r="AHP4" s="612" t="s">
        <v>5573</v>
      </c>
      <c r="AHQ4" s="612" t="s">
        <v>5577</v>
      </c>
      <c r="AHR4" s="612" t="s">
        <v>5581</v>
      </c>
      <c r="AHS4" s="612" t="s">
        <v>5585</v>
      </c>
      <c r="AHT4" s="612"/>
      <c r="AHV4" s="623"/>
      <c r="AHW4" s="623"/>
      <c r="AHX4" s="623"/>
    </row>
    <row r="5" spans="1:908" s="617" customFormat="1" ht="75.650000000000006" customHeight="1" x14ac:dyDescent="0.3">
      <c r="A5" s="615" t="s">
        <v>6528</v>
      </c>
      <c r="B5" s="615" t="s">
        <v>1260</v>
      </c>
      <c r="C5" s="615" t="s">
        <v>1261</v>
      </c>
      <c r="D5" s="615" t="s">
        <v>1262</v>
      </c>
      <c r="E5" s="615" t="s">
        <v>1263</v>
      </c>
      <c r="F5" s="615" t="s">
        <v>1264</v>
      </c>
      <c r="G5" s="615" t="s">
        <v>1265</v>
      </c>
      <c r="H5" s="615" t="s">
        <v>1266</v>
      </c>
      <c r="I5" s="615" t="s">
        <v>1267</v>
      </c>
      <c r="J5" s="615" t="s">
        <v>1268</v>
      </c>
      <c r="K5" s="615" t="s">
        <v>1269</v>
      </c>
      <c r="L5" s="615" t="s">
        <v>1270</v>
      </c>
      <c r="M5" s="615" t="s">
        <v>1271</v>
      </c>
      <c r="N5" s="615" t="s">
        <v>1272</v>
      </c>
      <c r="O5" s="615" t="s">
        <v>1273</v>
      </c>
      <c r="P5" s="615" t="s">
        <v>1274</v>
      </c>
      <c r="Q5" s="615" t="s">
        <v>1275</v>
      </c>
      <c r="R5" s="615" t="s">
        <v>1276</v>
      </c>
      <c r="S5" s="615" t="s">
        <v>1277</v>
      </c>
      <c r="T5" s="615" t="s">
        <v>1278</v>
      </c>
      <c r="U5" s="615" t="s">
        <v>1279</v>
      </c>
      <c r="V5" s="615" t="s">
        <v>1280</v>
      </c>
      <c r="W5" s="615" t="s">
        <v>2102</v>
      </c>
      <c r="X5" s="615" t="s">
        <v>2103</v>
      </c>
      <c r="Y5" s="615" t="s">
        <v>1281</v>
      </c>
      <c r="Z5" s="615" t="s">
        <v>1282</v>
      </c>
      <c r="AA5" s="615" t="s">
        <v>1283</v>
      </c>
      <c r="AB5" s="615" t="s">
        <v>1284</v>
      </c>
      <c r="AC5" s="615" t="s">
        <v>2104</v>
      </c>
      <c r="AD5" s="615" t="s">
        <v>1285</v>
      </c>
      <c r="AE5" s="615" t="s">
        <v>1286</v>
      </c>
      <c r="AF5" s="615" t="s">
        <v>1287</v>
      </c>
      <c r="AG5" s="615" t="s">
        <v>1288</v>
      </c>
      <c r="AH5" s="615" t="s">
        <v>1289</v>
      </c>
      <c r="AI5" s="615" t="s">
        <v>1290</v>
      </c>
      <c r="AJ5" s="615" t="s">
        <v>1291</v>
      </c>
      <c r="AK5" s="615" t="s">
        <v>1292</v>
      </c>
      <c r="AL5" s="615" t="s">
        <v>1293</v>
      </c>
      <c r="AM5" s="615" t="s">
        <v>1294</v>
      </c>
      <c r="AN5" s="615" t="s">
        <v>1295</v>
      </c>
      <c r="AO5" s="615" t="s">
        <v>1296</v>
      </c>
      <c r="AP5" s="615" t="s">
        <v>1297</v>
      </c>
      <c r="AQ5" s="615" t="s">
        <v>1298</v>
      </c>
      <c r="AR5" s="615" t="s">
        <v>1299</v>
      </c>
      <c r="AS5" s="615" t="s">
        <v>1300</v>
      </c>
      <c r="AT5" s="615" t="s">
        <v>1301</v>
      </c>
      <c r="AU5" s="615" t="s">
        <v>1302</v>
      </c>
      <c r="AV5" s="615" t="s">
        <v>1303</v>
      </c>
      <c r="AW5" s="615" t="s">
        <v>1304</v>
      </c>
      <c r="AX5" s="615" t="s">
        <v>1305</v>
      </c>
      <c r="AY5" s="615" t="s">
        <v>1306</v>
      </c>
      <c r="AZ5" s="615" t="s">
        <v>1307</v>
      </c>
      <c r="BA5" s="615" t="s">
        <v>1308</v>
      </c>
      <c r="BB5" s="615" t="s">
        <v>1309</v>
      </c>
      <c r="BC5" s="615" t="s">
        <v>1310</v>
      </c>
      <c r="BD5" s="615" t="s">
        <v>1311</v>
      </c>
      <c r="BE5" s="615" t="s">
        <v>1312</v>
      </c>
      <c r="BF5" s="615" t="s">
        <v>1313</v>
      </c>
      <c r="BG5" s="615" t="s">
        <v>1314</v>
      </c>
      <c r="BH5" s="615" t="s">
        <v>2105</v>
      </c>
      <c r="BI5" s="615" t="s">
        <v>1316</v>
      </c>
      <c r="BJ5" s="615" t="s">
        <v>1317</v>
      </c>
      <c r="BK5" s="615" t="s">
        <v>1318</v>
      </c>
      <c r="BL5" s="615" t="s">
        <v>1319</v>
      </c>
      <c r="BM5" s="615" t="s">
        <v>1320</v>
      </c>
      <c r="BN5" s="615" t="s">
        <v>1321</v>
      </c>
      <c r="BO5" s="615" t="s">
        <v>1322</v>
      </c>
      <c r="BP5" s="615" t="s">
        <v>2106</v>
      </c>
      <c r="BQ5" s="615" t="s">
        <v>2107</v>
      </c>
      <c r="BR5" s="615" t="s">
        <v>1323</v>
      </c>
      <c r="BS5" s="615" t="s">
        <v>1324</v>
      </c>
      <c r="BT5" s="615" t="s">
        <v>1325</v>
      </c>
      <c r="BU5" s="615" t="s">
        <v>1326</v>
      </c>
      <c r="BV5" s="615" t="s">
        <v>1327</v>
      </c>
      <c r="BW5" s="615" t="s">
        <v>1328</v>
      </c>
      <c r="BX5" s="615" t="s">
        <v>1329</v>
      </c>
      <c r="BY5" s="615" t="s">
        <v>1330</v>
      </c>
      <c r="BZ5" s="615" t="s">
        <v>1331</v>
      </c>
      <c r="CA5" s="615" t="s">
        <v>1332</v>
      </c>
      <c r="CB5" s="615" t="s">
        <v>1333</v>
      </c>
      <c r="CC5" s="615" t="s">
        <v>1334</v>
      </c>
      <c r="CD5" s="615" t="s">
        <v>1335</v>
      </c>
      <c r="CE5" s="615" t="s">
        <v>1336</v>
      </c>
      <c r="CF5" s="615" t="s">
        <v>1337</v>
      </c>
      <c r="CG5" s="615" t="s">
        <v>1338</v>
      </c>
      <c r="CH5" s="615" t="s">
        <v>1339</v>
      </c>
      <c r="CI5" s="615" t="s">
        <v>1340</v>
      </c>
      <c r="CJ5" s="615" t="s">
        <v>1341</v>
      </c>
      <c r="CK5" s="615" t="s">
        <v>1342</v>
      </c>
      <c r="CL5" s="615" t="s">
        <v>1343</v>
      </c>
      <c r="CM5" s="615" t="s">
        <v>1344</v>
      </c>
      <c r="CN5" s="615" t="s">
        <v>1345</v>
      </c>
      <c r="CO5" s="615" t="s">
        <v>1346</v>
      </c>
      <c r="CP5" s="615" t="s">
        <v>1347</v>
      </c>
      <c r="CQ5" s="615" t="s">
        <v>1348</v>
      </c>
      <c r="CR5" s="615" t="s">
        <v>1349</v>
      </c>
      <c r="CS5" s="615" t="s">
        <v>1350</v>
      </c>
      <c r="CT5" s="615" t="s">
        <v>1351</v>
      </c>
      <c r="CU5" s="615" t="s">
        <v>1352</v>
      </c>
      <c r="CV5" s="615" t="s">
        <v>1353</v>
      </c>
      <c r="CW5" s="615" t="s">
        <v>1354</v>
      </c>
      <c r="CX5" s="615" t="s">
        <v>1355</v>
      </c>
      <c r="CY5" s="615" t="s">
        <v>1356</v>
      </c>
      <c r="CZ5" s="615" t="s">
        <v>1357</v>
      </c>
      <c r="DA5" s="615" t="s">
        <v>1358</v>
      </c>
      <c r="DB5" s="615" t="s">
        <v>1359</v>
      </c>
      <c r="DC5" s="615" t="s">
        <v>1360</v>
      </c>
      <c r="DD5" s="615" t="s">
        <v>1361</v>
      </c>
      <c r="DE5" s="615" t="s">
        <v>1362</v>
      </c>
      <c r="DF5" s="615" t="s">
        <v>1363</v>
      </c>
      <c r="DG5" s="615" t="s">
        <v>1364</v>
      </c>
      <c r="DH5" s="615" t="s">
        <v>1365</v>
      </c>
      <c r="DI5" s="615" t="s">
        <v>1366</v>
      </c>
      <c r="DJ5" s="615" t="s">
        <v>1367</v>
      </c>
      <c r="DK5" s="615" t="s">
        <v>1368</v>
      </c>
      <c r="DL5" s="615" t="s">
        <v>1369</v>
      </c>
      <c r="DM5" s="615" t="s">
        <v>1370</v>
      </c>
      <c r="DN5" s="615" t="s">
        <v>1371</v>
      </c>
      <c r="DO5" s="615" t="s">
        <v>1372</v>
      </c>
      <c r="DP5" s="615" t="s">
        <v>1373</v>
      </c>
      <c r="DQ5" s="615" t="s">
        <v>1374</v>
      </c>
      <c r="DR5" s="615" t="s">
        <v>1375</v>
      </c>
      <c r="DS5" s="615" t="s">
        <v>1376</v>
      </c>
      <c r="DT5" s="615" t="s">
        <v>1377</v>
      </c>
      <c r="DU5" s="615" t="s">
        <v>1378</v>
      </c>
      <c r="DV5" s="615" t="s">
        <v>1379</v>
      </c>
      <c r="DW5" s="615" t="s">
        <v>1380</v>
      </c>
      <c r="DX5" s="615" t="s">
        <v>1381</v>
      </c>
      <c r="DY5" s="615" t="s">
        <v>1382</v>
      </c>
      <c r="DZ5" s="615" t="s">
        <v>1383</v>
      </c>
      <c r="EA5" s="615" t="s">
        <v>1384</v>
      </c>
      <c r="EB5" s="615" t="s">
        <v>1385</v>
      </c>
      <c r="EC5" s="615" t="s">
        <v>1386</v>
      </c>
      <c r="ED5" s="615" t="s">
        <v>1387</v>
      </c>
      <c r="EE5" s="615" t="s">
        <v>1388</v>
      </c>
      <c r="EF5" s="615" t="s">
        <v>1389</v>
      </c>
      <c r="EG5" s="615" t="s">
        <v>1390</v>
      </c>
      <c r="EH5" s="615" t="s">
        <v>1391</v>
      </c>
      <c r="EI5" s="615" t="s">
        <v>1392</v>
      </c>
      <c r="EJ5" s="615" t="s">
        <v>1393</v>
      </c>
      <c r="EK5" s="615" t="s">
        <v>1394</v>
      </c>
      <c r="EL5" s="615" t="s">
        <v>1395</v>
      </c>
      <c r="EM5" s="615" t="s">
        <v>1396</v>
      </c>
      <c r="EN5" s="615" t="s">
        <v>1397</v>
      </c>
      <c r="EO5" s="615" t="s">
        <v>1398</v>
      </c>
      <c r="EP5" s="615" t="s">
        <v>1399</v>
      </c>
      <c r="EQ5" s="615" t="s">
        <v>1400</v>
      </c>
      <c r="ER5" s="615" t="s">
        <v>1401</v>
      </c>
      <c r="ES5" s="615" t="s">
        <v>1402</v>
      </c>
      <c r="ET5" s="615" t="s">
        <v>1403</v>
      </c>
      <c r="EU5" s="615" t="s">
        <v>1404</v>
      </c>
      <c r="EV5" s="615" t="s">
        <v>1405</v>
      </c>
      <c r="EW5" s="615" t="s">
        <v>1406</v>
      </c>
      <c r="EX5" s="615" t="s">
        <v>1407</v>
      </c>
      <c r="EY5" s="615" t="s">
        <v>1408</v>
      </c>
      <c r="EZ5" s="615" t="s">
        <v>1409</v>
      </c>
      <c r="FA5" s="615" t="s">
        <v>1410</v>
      </c>
      <c r="FB5" s="615" t="s">
        <v>1411</v>
      </c>
      <c r="FC5" s="615" t="s">
        <v>1412</v>
      </c>
      <c r="FD5" s="615" t="s">
        <v>1413</v>
      </c>
      <c r="FE5" s="615" t="s">
        <v>1414</v>
      </c>
      <c r="FF5" s="615" t="s">
        <v>1415</v>
      </c>
      <c r="FG5" s="615" t="s">
        <v>1416</v>
      </c>
      <c r="FH5" s="615" t="s">
        <v>2108</v>
      </c>
      <c r="FI5" s="615" t="s">
        <v>1418</v>
      </c>
      <c r="FJ5" s="615" t="s">
        <v>1419</v>
      </c>
      <c r="FK5" s="615" t="s">
        <v>1420</v>
      </c>
      <c r="FL5" s="615" t="s">
        <v>1421</v>
      </c>
      <c r="FM5" s="615" t="s">
        <v>1422</v>
      </c>
      <c r="FN5" s="615" t="s">
        <v>1423</v>
      </c>
      <c r="FO5" s="615" t="s">
        <v>2109</v>
      </c>
      <c r="FP5" s="615" t="s">
        <v>2110</v>
      </c>
      <c r="FQ5" s="615" t="s">
        <v>1426</v>
      </c>
      <c r="FR5" s="615" t="s">
        <v>1427</v>
      </c>
      <c r="FS5" s="615" t="s">
        <v>1428</v>
      </c>
      <c r="FT5" s="615" t="s">
        <v>1429</v>
      </c>
      <c r="FU5" s="615" t="s">
        <v>1430</v>
      </c>
      <c r="FV5" s="615" t="s">
        <v>1431</v>
      </c>
      <c r="FW5" s="615" t="s">
        <v>1432</v>
      </c>
      <c r="FX5" s="615" t="s">
        <v>1433</v>
      </c>
      <c r="FY5" s="615" t="s">
        <v>1434</v>
      </c>
      <c r="FZ5" s="615" t="s">
        <v>1435</v>
      </c>
      <c r="GA5" s="615" t="s">
        <v>1436</v>
      </c>
      <c r="GB5" s="615" t="s">
        <v>1437</v>
      </c>
      <c r="GC5" s="615" t="s">
        <v>1438</v>
      </c>
      <c r="GD5" s="615" t="s">
        <v>2111</v>
      </c>
      <c r="GE5" s="615" t="s">
        <v>1439</v>
      </c>
      <c r="GF5" s="615" t="s">
        <v>1440</v>
      </c>
      <c r="GG5" s="615" t="s">
        <v>1441</v>
      </c>
      <c r="GH5" s="615" t="s">
        <v>1442</v>
      </c>
      <c r="GI5" s="615" t="s">
        <v>1443</v>
      </c>
      <c r="GJ5" s="615" t="s">
        <v>1444</v>
      </c>
      <c r="GK5" s="615" t="s">
        <v>1445</v>
      </c>
      <c r="GL5" s="615" t="s">
        <v>1446</v>
      </c>
      <c r="GM5" s="615" t="s">
        <v>1447</v>
      </c>
      <c r="GN5" s="615" t="s">
        <v>1448</v>
      </c>
      <c r="GO5" s="615" t="s">
        <v>1449</v>
      </c>
      <c r="GP5" s="615" t="s">
        <v>1450</v>
      </c>
      <c r="GQ5" s="615" t="s">
        <v>1451</v>
      </c>
      <c r="GR5" s="615" t="s">
        <v>1452</v>
      </c>
      <c r="GS5" s="615" t="s">
        <v>1453</v>
      </c>
      <c r="GT5" s="615" t="s">
        <v>1454</v>
      </c>
      <c r="GU5" s="615" t="s">
        <v>1455</v>
      </c>
      <c r="GV5" s="615" t="s">
        <v>1456</v>
      </c>
      <c r="GW5" s="615" t="s">
        <v>1457</v>
      </c>
      <c r="GX5" s="615" t="s">
        <v>1458</v>
      </c>
      <c r="GY5" s="615" t="s">
        <v>1459</v>
      </c>
      <c r="GZ5" s="615" t="s">
        <v>1460</v>
      </c>
      <c r="HA5" s="615" t="s">
        <v>1461</v>
      </c>
      <c r="HB5" s="615" t="s">
        <v>1462</v>
      </c>
      <c r="HC5" s="615" t="s">
        <v>6318</v>
      </c>
      <c r="HD5" s="615" t="s">
        <v>1464</v>
      </c>
      <c r="HE5" s="615" t="s">
        <v>1465</v>
      </c>
      <c r="HF5" s="615" t="s">
        <v>1466</v>
      </c>
      <c r="HG5" s="615" t="s">
        <v>1467</v>
      </c>
      <c r="HH5" s="615" t="s">
        <v>1468</v>
      </c>
      <c r="HI5" s="615" t="s">
        <v>2112</v>
      </c>
      <c r="HJ5" s="615" t="s">
        <v>6377</v>
      </c>
      <c r="HK5" s="615" t="s">
        <v>1469</v>
      </c>
      <c r="HL5" s="615" t="s">
        <v>1470</v>
      </c>
      <c r="HM5" s="615" t="s">
        <v>1471</v>
      </c>
      <c r="HN5" s="615" t="s">
        <v>1472</v>
      </c>
      <c r="HO5" s="615" t="s">
        <v>1473</v>
      </c>
      <c r="HP5" s="615" t="s">
        <v>1474</v>
      </c>
      <c r="HQ5" s="615" t="s">
        <v>1475</v>
      </c>
      <c r="HR5" s="615" t="s">
        <v>1476</v>
      </c>
      <c r="HS5" s="615" t="s">
        <v>1477</v>
      </c>
      <c r="HT5" s="615" t="s">
        <v>1478</v>
      </c>
      <c r="HU5" s="615" t="s">
        <v>1479</v>
      </c>
      <c r="HV5" s="615" t="s">
        <v>1480</v>
      </c>
      <c r="HW5" s="615" t="s">
        <v>1481</v>
      </c>
      <c r="HX5" s="615" t="s">
        <v>1482</v>
      </c>
      <c r="HY5" s="615" t="s">
        <v>1483</v>
      </c>
      <c r="HZ5" s="615" t="s">
        <v>1484</v>
      </c>
      <c r="IA5" s="615" t="s">
        <v>1485</v>
      </c>
      <c r="IB5" s="615" t="s">
        <v>1486</v>
      </c>
      <c r="IC5" s="615" t="s">
        <v>1487</v>
      </c>
      <c r="ID5" s="615" t="s">
        <v>1488</v>
      </c>
      <c r="IE5" s="615" t="s">
        <v>1489</v>
      </c>
      <c r="IF5" s="615" t="s">
        <v>1490</v>
      </c>
      <c r="IG5" s="615" t="s">
        <v>1491</v>
      </c>
      <c r="IH5" s="615" t="s">
        <v>1492</v>
      </c>
      <c r="II5" s="615" t="s">
        <v>1493</v>
      </c>
      <c r="IJ5" s="615" t="s">
        <v>1494</v>
      </c>
      <c r="IK5" s="615" t="s">
        <v>1495</v>
      </c>
      <c r="IL5" s="615" t="s">
        <v>1496</v>
      </c>
      <c r="IM5" s="615" t="s">
        <v>1497</v>
      </c>
      <c r="IN5" s="615" t="s">
        <v>1498</v>
      </c>
      <c r="IO5" s="615" t="s">
        <v>1499</v>
      </c>
      <c r="IP5" s="615" t="s">
        <v>1500</v>
      </c>
      <c r="IQ5" s="615" t="s">
        <v>1501</v>
      </c>
      <c r="IR5" s="615" t="s">
        <v>1502</v>
      </c>
      <c r="IS5" s="615" t="s">
        <v>1503</v>
      </c>
      <c r="IT5" s="615" t="s">
        <v>1504</v>
      </c>
      <c r="IU5" s="615" t="s">
        <v>1505</v>
      </c>
      <c r="IV5" s="615" t="s">
        <v>1506</v>
      </c>
      <c r="IW5" s="615" t="s">
        <v>1507</v>
      </c>
      <c r="IX5" s="615" t="s">
        <v>1508</v>
      </c>
      <c r="IY5" s="615" t="s">
        <v>1509</v>
      </c>
      <c r="IZ5" s="615" t="s">
        <v>1510</v>
      </c>
      <c r="JA5" s="615" t="s">
        <v>1511</v>
      </c>
      <c r="JB5" s="615" t="s">
        <v>1512</v>
      </c>
      <c r="JC5" s="615" t="s">
        <v>1513</v>
      </c>
      <c r="JD5" s="615" t="s">
        <v>1514</v>
      </c>
      <c r="JE5" s="615" t="s">
        <v>1515</v>
      </c>
      <c r="JF5" s="615" t="s">
        <v>1516</v>
      </c>
      <c r="JG5" s="615" t="s">
        <v>1517</v>
      </c>
      <c r="JH5" s="615" t="s">
        <v>1518</v>
      </c>
      <c r="JI5" s="615" t="s">
        <v>1519</v>
      </c>
      <c r="JJ5" s="615" t="s">
        <v>1520</v>
      </c>
      <c r="JK5" s="615" t="s">
        <v>1521</v>
      </c>
      <c r="JL5" s="615" t="s">
        <v>1522</v>
      </c>
      <c r="JM5" s="615" t="s">
        <v>1523</v>
      </c>
      <c r="JN5" s="615" t="s">
        <v>1524</v>
      </c>
      <c r="JO5" s="615" t="s">
        <v>1525</v>
      </c>
      <c r="JP5" s="615" t="s">
        <v>1526</v>
      </c>
      <c r="JQ5" s="615" t="s">
        <v>1527</v>
      </c>
      <c r="JR5" s="615" t="s">
        <v>1528</v>
      </c>
      <c r="JS5" s="615" t="s">
        <v>1529</v>
      </c>
      <c r="JT5" s="615" t="s">
        <v>1530</v>
      </c>
      <c r="JU5" s="615" t="s">
        <v>1531</v>
      </c>
      <c r="JV5" s="615" t="s">
        <v>1532</v>
      </c>
      <c r="JW5" s="615" t="s">
        <v>1533</v>
      </c>
      <c r="JX5" s="615" t="s">
        <v>1534</v>
      </c>
      <c r="JY5" s="615" t="s">
        <v>1535</v>
      </c>
      <c r="JZ5" s="615" t="s">
        <v>1536</v>
      </c>
      <c r="KA5" s="615" t="s">
        <v>1537</v>
      </c>
      <c r="KB5" s="615" t="s">
        <v>1538</v>
      </c>
      <c r="KC5" s="615" t="s">
        <v>1539</v>
      </c>
      <c r="KD5" s="615" t="s">
        <v>1540</v>
      </c>
      <c r="KE5" s="615" t="s">
        <v>1541</v>
      </c>
      <c r="KF5" s="615" t="s">
        <v>1542</v>
      </c>
      <c r="KG5" s="615" t="s">
        <v>1543</v>
      </c>
      <c r="KH5" s="615" t="s">
        <v>5915</v>
      </c>
      <c r="KI5" s="615" t="s">
        <v>1544</v>
      </c>
      <c r="KJ5" s="615" t="s">
        <v>1545</v>
      </c>
      <c r="KK5" s="615" t="s">
        <v>1546</v>
      </c>
      <c r="KL5" s="615" t="s">
        <v>1547</v>
      </c>
      <c r="KM5" s="615" t="s">
        <v>1548</v>
      </c>
      <c r="KN5" s="615" t="s">
        <v>1549</v>
      </c>
      <c r="KO5" s="615" t="s">
        <v>1550</v>
      </c>
      <c r="KP5" s="615" t="s">
        <v>1551</v>
      </c>
      <c r="KQ5" s="615" t="s">
        <v>1552</v>
      </c>
      <c r="KR5" s="615" t="s">
        <v>1553</v>
      </c>
      <c r="KS5" s="615" t="s">
        <v>1554</v>
      </c>
      <c r="KT5" s="615" t="s">
        <v>1555</v>
      </c>
      <c r="KU5" s="615" t="s">
        <v>1556</v>
      </c>
      <c r="KV5" s="615" t="s">
        <v>1557</v>
      </c>
      <c r="KW5" s="615" t="s">
        <v>1558</v>
      </c>
      <c r="KX5" s="615" t="s">
        <v>1559</v>
      </c>
      <c r="KY5" s="615" t="s">
        <v>1560</v>
      </c>
      <c r="KZ5" s="615" t="s">
        <v>1561</v>
      </c>
      <c r="LA5" s="615" t="s">
        <v>1562</v>
      </c>
      <c r="LB5" s="615" t="s">
        <v>1563</v>
      </c>
      <c r="LC5" s="615" t="s">
        <v>1564</v>
      </c>
      <c r="LD5" s="615" t="s">
        <v>1565</v>
      </c>
      <c r="LE5" s="615" t="s">
        <v>1566</v>
      </c>
      <c r="LF5" s="615" t="s">
        <v>1567</v>
      </c>
      <c r="LG5" s="615" t="s">
        <v>1568</v>
      </c>
      <c r="LH5" s="615" t="s">
        <v>1569</v>
      </c>
      <c r="LI5" s="615" t="s">
        <v>1570</v>
      </c>
      <c r="LJ5" s="615" t="s">
        <v>1571</v>
      </c>
      <c r="LK5" s="615" t="s">
        <v>1572</v>
      </c>
      <c r="LL5" s="615" t="s">
        <v>1573</v>
      </c>
      <c r="LM5" s="615" t="s">
        <v>1574</v>
      </c>
      <c r="LN5" s="615" t="s">
        <v>1575</v>
      </c>
      <c r="LO5" s="615" t="s">
        <v>1576</v>
      </c>
      <c r="LP5" s="615" t="s">
        <v>1577</v>
      </c>
      <c r="LQ5" s="615" t="s">
        <v>1578</v>
      </c>
      <c r="LR5" s="615" t="s">
        <v>2113</v>
      </c>
      <c r="LS5" s="615" t="s">
        <v>1579</v>
      </c>
      <c r="LT5" s="615" t="s">
        <v>1580</v>
      </c>
      <c r="LU5" s="615" t="s">
        <v>1581</v>
      </c>
      <c r="LV5" s="615" t="s">
        <v>6319</v>
      </c>
      <c r="LW5" s="615" t="s">
        <v>1583</v>
      </c>
      <c r="LX5" s="615" t="s">
        <v>1584</v>
      </c>
      <c r="LY5" s="615" t="s">
        <v>1585</v>
      </c>
      <c r="LZ5" s="615" t="s">
        <v>1586</v>
      </c>
      <c r="MA5" s="615" t="s">
        <v>1587</v>
      </c>
      <c r="MB5" s="615" t="s">
        <v>1588</v>
      </c>
      <c r="MC5" s="615" t="s">
        <v>1589</v>
      </c>
      <c r="MD5" s="615" t="s">
        <v>1590</v>
      </c>
      <c r="ME5" s="615" t="s">
        <v>1591</v>
      </c>
      <c r="MF5" s="615" t="s">
        <v>1592</v>
      </c>
      <c r="MG5" s="615" t="s">
        <v>1593</v>
      </c>
      <c r="MH5" s="615" t="s">
        <v>1594</v>
      </c>
      <c r="MI5" s="615" t="s">
        <v>1595</v>
      </c>
      <c r="MJ5" s="615" t="s">
        <v>1596</v>
      </c>
      <c r="MK5" s="615" t="s">
        <v>1597</v>
      </c>
      <c r="ML5" s="615" t="s">
        <v>1598</v>
      </c>
      <c r="MM5" s="615" t="s">
        <v>1599</v>
      </c>
      <c r="MN5" s="615" t="s">
        <v>1600</v>
      </c>
      <c r="MO5" s="615" t="s">
        <v>1601</v>
      </c>
      <c r="MP5" s="615" t="s">
        <v>1602</v>
      </c>
      <c r="MQ5" s="615" t="s">
        <v>1603</v>
      </c>
      <c r="MR5" s="615" t="s">
        <v>1604</v>
      </c>
      <c r="MS5" s="615" t="s">
        <v>1605</v>
      </c>
      <c r="MT5" s="615" t="s">
        <v>6320</v>
      </c>
      <c r="MU5" s="615" t="s">
        <v>1607</v>
      </c>
      <c r="MV5" s="615" t="s">
        <v>1608</v>
      </c>
      <c r="MW5" s="615" t="s">
        <v>1609</v>
      </c>
      <c r="MX5" s="615" t="s">
        <v>1610</v>
      </c>
      <c r="MY5" s="615" t="s">
        <v>1611</v>
      </c>
      <c r="MZ5" s="615" t="s">
        <v>1612</v>
      </c>
      <c r="NA5" s="615" t="s">
        <v>1613</v>
      </c>
      <c r="NB5" s="615" t="s">
        <v>1614</v>
      </c>
      <c r="NC5" s="615" t="s">
        <v>1615</v>
      </c>
      <c r="ND5" s="615" t="s">
        <v>2114</v>
      </c>
      <c r="NE5" s="615" t="s">
        <v>1616</v>
      </c>
      <c r="NF5" s="615" t="s">
        <v>1617</v>
      </c>
      <c r="NG5" s="615" t="s">
        <v>1618</v>
      </c>
      <c r="NH5" s="615" t="s">
        <v>2115</v>
      </c>
      <c r="NI5" s="615" t="s">
        <v>1619</v>
      </c>
      <c r="NJ5" s="615" t="s">
        <v>1620</v>
      </c>
      <c r="NK5" s="615" t="s">
        <v>1621</v>
      </c>
      <c r="NL5" s="615" t="s">
        <v>1622</v>
      </c>
      <c r="NM5" s="615" t="s">
        <v>1623</v>
      </c>
      <c r="NN5" s="615" t="s">
        <v>1624</v>
      </c>
      <c r="NO5" s="615" t="s">
        <v>1625</v>
      </c>
      <c r="NP5" s="615" t="s">
        <v>2116</v>
      </c>
      <c r="NQ5" s="615" t="s">
        <v>1627</v>
      </c>
      <c r="NR5" s="615" t="s">
        <v>1628</v>
      </c>
      <c r="NS5" s="615" t="s">
        <v>1629</v>
      </c>
      <c r="NT5" s="615" t="s">
        <v>1630</v>
      </c>
      <c r="NU5" s="615" t="s">
        <v>1631</v>
      </c>
      <c r="NV5" s="615" t="s">
        <v>1632</v>
      </c>
      <c r="NW5" s="615" t="s">
        <v>1633</v>
      </c>
      <c r="NX5" s="615" t="s">
        <v>1634</v>
      </c>
      <c r="NY5" s="615" t="s">
        <v>2117</v>
      </c>
      <c r="NZ5" s="615" t="s">
        <v>1635</v>
      </c>
      <c r="OA5" s="615" t="s">
        <v>1636</v>
      </c>
      <c r="OB5" s="615" t="s">
        <v>1637</v>
      </c>
      <c r="OC5" s="615" t="s">
        <v>1638</v>
      </c>
      <c r="OD5" s="615" t="s">
        <v>1639</v>
      </c>
      <c r="OE5" s="615" t="s">
        <v>1640</v>
      </c>
      <c r="OF5" s="615" t="s">
        <v>6321</v>
      </c>
      <c r="OG5" s="615" t="s">
        <v>1641</v>
      </c>
      <c r="OH5" s="615" t="s">
        <v>2119</v>
      </c>
      <c r="OI5" s="615" t="s">
        <v>1642</v>
      </c>
      <c r="OJ5" s="615" t="s">
        <v>1643</v>
      </c>
      <c r="OK5" s="615" t="s">
        <v>1646</v>
      </c>
      <c r="OL5" s="615" t="s">
        <v>1644</v>
      </c>
      <c r="OM5" s="615" t="s">
        <v>1645</v>
      </c>
      <c r="ON5" s="615" t="s">
        <v>6322</v>
      </c>
      <c r="OO5" s="615" t="s">
        <v>1648</v>
      </c>
      <c r="OP5" s="615" t="s">
        <v>2120</v>
      </c>
      <c r="OQ5" s="615" t="s">
        <v>1649</v>
      </c>
      <c r="OR5" s="615" t="s">
        <v>1650</v>
      </c>
      <c r="OS5" s="615" t="s">
        <v>2121</v>
      </c>
      <c r="OT5" s="615" t="s">
        <v>1652</v>
      </c>
      <c r="OU5" s="615" t="s">
        <v>1653</v>
      </c>
      <c r="OV5" s="615" t="s">
        <v>1654</v>
      </c>
      <c r="OW5" s="615" t="s">
        <v>1655</v>
      </c>
      <c r="OX5" s="615" t="s">
        <v>1656</v>
      </c>
      <c r="OY5" s="615" t="s">
        <v>2122</v>
      </c>
      <c r="OZ5" s="615" t="s">
        <v>1657</v>
      </c>
      <c r="PA5" s="615" t="s">
        <v>2123</v>
      </c>
      <c r="PB5" s="615" t="s">
        <v>2124</v>
      </c>
      <c r="PC5" s="615" t="s">
        <v>1658</v>
      </c>
      <c r="PD5" s="615" t="s">
        <v>1659</v>
      </c>
      <c r="PE5" s="615" t="s">
        <v>2125</v>
      </c>
      <c r="PF5" s="615" t="s">
        <v>1661</v>
      </c>
      <c r="PG5" s="615" t="s">
        <v>1662</v>
      </c>
      <c r="PH5" s="615" t="s">
        <v>1663</v>
      </c>
      <c r="PI5" s="615" t="s">
        <v>1664</v>
      </c>
      <c r="PJ5" s="615" t="s">
        <v>1665</v>
      </c>
      <c r="PK5" s="615" t="s">
        <v>1666</v>
      </c>
      <c r="PL5" s="615" t="s">
        <v>1667</v>
      </c>
      <c r="PM5" s="615" t="s">
        <v>1668</v>
      </c>
      <c r="PN5" s="615" t="s">
        <v>1669</v>
      </c>
      <c r="PO5" s="615" t="s">
        <v>1670</v>
      </c>
      <c r="PP5" s="615" t="s">
        <v>1671</v>
      </c>
      <c r="PQ5" s="615" t="s">
        <v>2126</v>
      </c>
      <c r="PR5" s="615" t="s">
        <v>2127</v>
      </c>
      <c r="PS5" s="615" t="s">
        <v>2128</v>
      </c>
      <c r="PT5" s="615" t="s">
        <v>2129</v>
      </c>
      <c r="PU5" s="615" t="s">
        <v>1672</v>
      </c>
      <c r="PV5" s="615" t="s">
        <v>1673</v>
      </c>
      <c r="PW5" s="615" t="s">
        <v>1674</v>
      </c>
      <c r="PX5" s="615" t="s">
        <v>1675</v>
      </c>
      <c r="PY5" s="615" t="s">
        <v>2130</v>
      </c>
      <c r="PZ5" s="615" t="s">
        <v>1676</v>
      </c>
      <c r="QA5" s="615" t="s">
        <v>1677</v>
      </c>
      <c r="QB5" s="615" t="s">
        <v>1678</v>
      </c>
      <c r="QC5" s="615" t="s">
        <v>1679</v>
      </c>
      <c r="QD5" s="615" t="s">
        <v>1680</v>
      </c>
      <c r="QE5" s="615" t="s">
        <v>1681</v>
      </c>
      <c r="QF5" s="615" t="s">
        <v>1682</v>
      </c>
      <c r="QG5" s="615" t="s">
        <v>1683</v>
      </c>
      <c r="QH5" s="615" t="s">
        <v>1684</v>
      </c>
      <c r="QI5" s="615" t="s">
        <v>1685</v>
      </c>
      <c r="QJ5" s="615" t="s">
        <v>1686</v>
      </c>
      <c r="QK5" s="615" t="s">
        <v>1687</v>
      </c>
      <c r="QL5" s="615" t="s">
        <v>1688</v>
      </c>
      <c r="QM5" s="615" t="s">
        <v>1689</v>
      </c>
      <c r="QN5" s="615" t="s">
        <v>1690</v>
      </c>
      <c r="QO5" s="615" t="s">
        <v>1691</v>
      </c>
      <c r="QP5" s="615" t="s">
        <v>1692</v>
      </c>
      <c r="QQ5" s="615" t="s">
        <v>2131</v>
      </c>
      <c r="QR5" s="615" t="s">
        <v>2132</v>
      </c>
      <c r="QS5" s="615" t="s">
        <v>2133</v>
      </c>
      <c r="QT5" s="615" t="s">
        <v>2134</v>
      </c>
      <c r="QU5" s="615" t="s">
        <v>1693</v>
      </c>
      <c r="QV5" s="615" t="s">
        <v>1694</v>
      </c>
      <c r="QW5" s="615" t="s">
        <v>1695</v>
      </c>
      <c r="QX5" s="615" t="s">
        <v>1696</v>
      </c>
      <c r="QY5" s="615" t="s">
        <v>1697</v>
      </c>
      <c r="QZ5" s="615" t="s">
        <v>1698</v>
      </c>
      <c r="RA5" s="615" t="s">
        <v>1699</v>
      </c>
      <c r="RB5" s="615" t="s">
        <v>1700</v>
      </c>
      <c r="RC5" s="615" t="s">
        <v>1701</v>
      </c>
      <c r="RD5" s="615" t="s">
        <v>1702</v>
      </c>
      <c r="RE5" s="615" t="s">
        <v>1703</v>
      </c>
      <c r="RF5" s="615" t="s">
        <v>2135</v>
      </c>
      <c r="RG5" s="615" t="s">
        <v>2136</v>
      </c>
      <c r="RH5" s="615" t="s">
        <v>6323</v>
      </c>
      <c r="RI5" s="615" t="s">
        <v>1705</v>
      </c>
      <c r="RJ5" s="615" t="s">
        <v>1706</v>
      </c>
      <c r="RK5" s="615" t="s">
        <v>1707</v>
      </c>
      <c r="RL5" s="615" t="s">
        <v>1708</v>
      </c>
      <c r="RM5" s="615" t="s">
        <v>1709</v>
      </c>
      <c r="RN5" s="615" t="s">
        <v>1710</v>
      </c>
      <c r="RO5" s="615" t="s">
        <v>1711</v>
      </c>
      <c r="RP5" s="615" t="s">
        <v>1712</v>
      </c>
      <c r="RQ5" s="615" t="s">
        <v>1713</v>
      </c>
      <c r="RR5" s="615" t="s">
        <v>1714</v>
      </c>
      <c r="RS5" s="615" t="s">
        <v>1715</v>
      </c>
      <c r="RT5" s="615" t="s">
        <v>1716</v>
      </c>
      <c r="RU5" s="615" t="s">
        <v>1717</v>
      </c>
      <c r="RV5" s="615" t="s">
        <v>1718</v>
      </c>
      <c r="RW5" s="615" t="s">
        <v>1719</v>
      </c>
      <c r="RX5" s="615" t="s">
        <v>1720</v>
      </c>
      <c r="RY5" s="615" t="s">
        <v>2137</v>
      </c>
      <c r="RZ5" s="615" t="s">
        <v>2138</v>
      </c>
      <c r="SA5" s="615" t="s">
        <v>2139</v>
      </c>
      <c r="SB5" s="615" t="s">
        <v>1723</v>
      </c>
      <c r="SC5" s="615" t="s">
        <v>1724</v>
      </c>
      <c r="SD5" s="615" t="s">
        <v>1725</v>
      </c>
      <c r="SE5" s="615" t="s">
        <v>1726</v>
      </c>
      <c r="SF5" s="615" t="s">
        <v>1727</v>
      </c>
      <c r="SG5" s="615" t="s">
        <v>1728</v>
      </c>
      <c r="SH5" s="615" t="s">
        <v>1729</v>
      </c>
      <c r="SI5" s="615" t="s">
        <v>1730</v>
      </c>
      <c r="SJ5" s="615" t="s">
        <v>1731</v>
      </c>
      <c r="SK5" s="615" t="s">
        <v>1732</v>
      </c>
      <c r="SL5" s="615" t="s">
        <v>1733</v>
      </c>
      <c r="SM5" s="615" t="s">
        <v>2140</v>
      </c>
      <c r="SN5" s="615" t="s">
        <v>1734</v>
      </c>
      <c r="SO5" s="615" t="s">
        <v>1735</v>
      </c>
      <c r="SP5" s="615" t="s">
        <v>1736</v>
      </c>
      <c r="SQ5" s="615" t="s">
        <v>1737</v>
      </c>
      <c r="SR5" s="615" t="s">
        <v>1738</v>
      </c>
      <c r="SS5" s="615" t="s">
        <v>1739</v>
      </c>
      <c r="ST5" s="615" t="s">
        <v>1740</v>
      </c>
      <c r="SU5" s="615" t="s">
        <v>1741</v>
      </c>
      <c r="SV5" s="615" t="s">
        <v>1742</v>
      </c>
      <c r="SW5" s="615" t="s">
        <v>1743</v>
      </c>
      <c r="SX5" s="615" t="s">
        <v>1744</v>
      </c>
      <c r="SY5" s="615" t="s">
        <v>1745</v>
      </c>
      <c r="SZ5" s="615" t="s">
        <v>1746</v>
      </c>
      <c r="TA5" s="615" t="s">
        <v>1747</v>
      </c>
      <c r="TB5" s="615" t="s">
        <v>1748</v>
      </c>
      <c r="TC5" s="615" t="s">
        <v>1749</v>
      </c>
      <c r="TD5" s="615" t="s">
        <v>1750</v>
      </c>
      <c r="TE5" s="615" t="s">
        <v>1751</v>
      </c>
      <c r="TF5" s="615" t="s">
        <v>1752</v>
      </c>
      <c r="TG5" s="615" t="s">
        <v>1753</v>
      </c>
      <c r="TH5" s="615" t="s">
        <v>1754</v>
      </c>
      <c r="TI5" s="615" t="s">
        <v>2141</v>
      </c>
      <c r="TJ5" s="615" t="s">
        <v>1755</v>
      </c>
      <c r="TK5" s="615" t="s">
        <v>1756</v>
      </c>
      <c r="TL5" s="615" t="s">
        <v>1757</v>
      </c>
      <c r="TM5" s="615" t="s">
        <v>1758</v>
      </c>
      <c r="TN5" s="615" t="s">
        <v>1759</v>
      </c>
      <c r="TO5" s="615" t="s">
        <v>1760</v>
      </c>
      <c r="TP5" s="615" t="s">
        <v>1761</v>
      </c>
      <c r="TQ5" s="615" t="s">
        <v>1762</v>
      </c>
      <c r="TR5" s="615" t="s">
        <v>1763</v>
      </c>
      <c r="TS5" s="615" t="s">
        <v>1764</v>
      </c>
      <c r="TT5" s="615" t="s">
        <v>1765</v>
      </c>
      <c r="TU5" s="615" t="s">
        <v>1766</v>
      </c>
      <c r="TV5" s="615" t="s">
        <v>1767</v>
      </c>
      <c r="TW5" s="615" t="s">
        <v>1768</v>
      </c>
      <c r="TX5" s="615" t="s">
        <v>1769</v>
      </c>
      <c r="TY5" s="615" t="s">
        <v>1770</v>
      </c>
      <c r="TZ5" s="615" t="s">
        <v>2142</v>
      </c>
      <c r="UA5" s="615" t="s">
        <v>1771</v>
      </c>
      <c r="UB5" s="615" t="s">
        <v>1772</v>
      </c>
      <c r="UC5" s="615" t="s">
        <v>1773</v>
      </c>
      <c r="UD5" s="615" t="s">
        <v>1774</v>
      </c>
      <c r="UE5" s="615" t="s">
        <v>1775</v>
      </c>
      <c r="UF5" s="615" t="s">
        <v>1776</v>
      </c>
      <c r="UG5" s="615" t="s">
        <v>1777</v>
      </c>
      <c r="UH5" s="615" t="s">
        <v>2143</v>
      </c>
      <c r="UI5" s="615" t="s">
        <v>2144</v>
      </c>
      <c r="UJ5" s="615" t="s">
        <v>2145</v>
      </c>
      <c r="UK5" s="615" t="s">
        <v>1778</v>
      </c>
      <c r="UL5" s="615" t="s">
        <v>1779</v>
      </c>
      <c r="UM5" s="615" t="s">
        <v>1780</v>
      </c>
      <c r="UN5" s="615" t="s">
        <v>1781</v>
      </c>
      <c r="UO5" s="615" t="s">
        <v>1782</v>
      </c>
      <c r="UP5" s="615" t="s">
        <v>1783</v>
      </c>
      <c r="UQ5" s="615" t="s">
        <v>1784</v>
      </c>
      <c r="UR5" s="615" t="s">
        <v>1785</v>
      </c>
      <c r="US5" s="615" t="s">
        <v>1786</v>
      </c>
      <c r="UT5" s="615" t="s">
        <v>2146</v>
      </c>
      <c r="UU5" s="615" t="s">
        <v>1787</v>
      </c>
      <c r="UV5" s="615" t="s">
        <v>1788</v>
      </c>
      <c r="UW5" s="615" t="s">
        <v>1789</v>
      </c>
      <c r="UX5" s="615" t="s">
        <v>1790</v>
      </c>
      <c r="UY5" s="615" t="s">
        <v>1791</v>
      </c>
      <c r="UZ5" s="615" t="s">
        <v>1792</v>
      </c>
      <c r="VA5" s="615" t="s">
        <v>1793</v>
      </c>
      <c r="VB5" s="615" t="s">
        <v>1794</v>
      </c>
      <c r="VC5" s="615" t="s">
        <v>1795</v>
      </c>
      <c r="VD5" s="615" t="s">
        <v>1796</v>
      </c>
      <c r="VE5" s="615" t="s">
        <v>1797</v>
      </c>
      <c r="VF5" s="615" t="s">
        <v>1798</v>
      </c>
      <c r="VG5" s="615" t="s">
        <v>1799</v>
      </c>
      <c r="VH5" s="615" t="s">
        <v>1800</v>
      </c>
      <c r="VI5" s="615" t="s">
        <v>1801</v>
      </c>
      <c r="VJ5" s="615" t="s">
        <v>2147</v>
      </c>
      <c r="VK5" s="615" t="s">
        <v>2148</v>
      </c>
      <c r="VL5" s="615" t="s">
        <v>2149</v>
      </c>
      <c r="VM5" s="615" t="s">
        <v>1805</v>
      </c>
      <c r="VN5" s="615" t="s">
        <v>1806</v>
      </c>
      <c r="VO5" s="615" t="s">
        <v>1807</v>
      </c>
      <c r="VP5" s="615" t="s">
        <v>1808</v>
      </c>
      <c r="VQ5" s="615" t="s">
        <v>1809</v>
      </c>
      <c r="VR5" s="615" t="s">
        <v>1810</v>
      </c>
      <c r="VS5" s="615" t="s">
        <v>1811</v>
      </c>
      <c r="VT5" s="615" t="s">
        <v>1812</v>
      </c>
      <c r="VU5" s="615" t="s">
        <v>1813</v>
      </c>
      <c r="VV5" s="615" t="s">
        <v>2150</v>
      </c>
      <c r="VW5" s="615" t="s">
        <v>1814</v>
      </c>
      <c r="VX5" s="615" t="s">
        <v>1815</v>
      </c>
      <c r="VY5" s="615" t="s">
        <v>1816</v>
      </c>
      <c r="VZ5" s="615" t="s">
        <v>1817</v>
      </c>
      <c r="WA5" s="615" t="s">
        <v>1818</v>
      </c>
      <c r="WB5" s="615" t="s">
        <v>1819</v>
      </c>
      <c r="WC5" s="615" t="s">
        <v>1820</v>
      </c>
      <c r="WD5" s="615" t="s">
        <v>1821</v>
      </c>
      <c r="WE5" s="615" t="s">
        <v>1822</v>
      </c>
      <c r="WF5" s="615" t="s">
        <v>1823</v>
      </c>
      <c r="WG5" s="615" t="s">
        <v>1824</v>
      </c>
      <c r="WH5" s="615" t="s">
        <v>1825</v>
      </c>
      <c r="WI5" s="615" t="s">
        <v>1826</v>
      </c>
      <c r="WJ5" s="615" t="s">
        <v>1827</v>
      </c>
      <c r="WK5" s="615" t="s">
        <v>1828</v>
      </c>
      <c r="WL5" s="615" t="s">
        <v>1829</v>
      </c>
      <c r="WM5" s="615" t="s">
        <v>1830</v>
      </c>
      <c r="WN5" s="615" t="s">
        <v>1831</v>
      </c>
      <c r="WO5" s="615" t="s">
        <v>1832</v>
      </c>
      <c r="WP5" s="615" t="s">
        <v>1833</v>
      </c>
      <c r="WQ5" s="615" t="s">
        <v>1834</v>
      </c>
      <c r="WR5" s="615" t="s">
        <v>1835</v>
      </c>
      <c r="WS5" s="615" t="s">
        <v>1836</v>
      </c>
      <c r="WT5" s="615" t="s">
        <v>1837</v>
      </c>
      <c r="WU5" s="615" t="s">
        <v>1838</v>
      </c>
      <c r="WV5" s="615" t="s">
        <v>2151</v>
      </c>
      <c r="WW5" s="615" t="s">
        <v>2152</v>
      </c>
      <c r="WX5" s="615" t="s">
        <v>1839</v>
      </c>
      <c r="WY5" s="615" t="s">
        <v>1840</v>
      </c>
      <c r="WZ5" s="615" t="s">
        <v>1841</v>
      </c>
      <c r="XA5" s="615" t="s">
        <v>2153</v>
      </c>
      <c r="XB5" s="615" t="s">
        <v>1842</v>
      </c>
      <c r="XC5" s="615" t="s">
        <v>1843</v>
      </c>
      <c r="XD5" s="615" t="s">
        <v>1844</v>
      </c>
      <c r="XE5" s="615" t="s">
        <v>1845</v>
      </c>
      <c r="XF5" s="615" t="s">
        <v>2154</v>
      </c>
      <c r="XG5" s="615" t="s">
        <v>2155</v>
      </c>
      <c r="XH5" s="615" t="s">
        <v>2156</v>
      </c>
      <c r="XI5" s="615" t="s">
        <v>1849</v>
      </c>
      <c r="XJ5" s="615" t="s">
        <v>1850</v>
      </c>
      <c r="XK5" s="615" t="s">
        <v>1851</v>
      </c>
      <c r="XL5" s="615" t="s">
        <v>2157</v>
      </c>
      <c r="XM5" s="615" t="s">
        <v>1852</v>
      </c>
      <c r="XN5" s="615" t="s">
        <v>1853</v>
      </c>
      <c r="XO5" s="615" t="s">
        <v>1854</v>
      </c>
      <c r="XP5" s="615" t="s">
        <v>1855</v>
      </c>
      <c r="XQ5" s="615" t="s">
        <v>1856</v>
      </c>
      <c r="XR5" s="615" t="s">
        <v>1857</v>
      </c>
      <c r="XS5" s="615" t="s">
        <v>1858</v>
      </c>
      <c r="XT5" s="615" t="s">
        <v>1859</v>
      </c>
      <c r="XU5" s="615" t="s">
        <v>1860</v>
      </c>
      <c r="XV5" s="615" t="s">
        <v>1861</v>
      </c>
      <c r="XW5" s="615" t="s">
        <v>1862</v>
      </c>
      <c r="XX5" s="615" t="s">
        <v>1863</v>
      </c>
      <c r="XY5" s="615" t="s">
        <v>1864</v>
      </c>
      <c r="XZ5" s="615" t="s">
        <v>1865</v>
      </c>
      <c r="YA5" s="615" t="s">
        <v>1866</v>
      </c>
      <c r="YB5" s="615" t="s">
        <v>1867</v>
      </c>
      <c r="YC5" s="615" t="s">
        <v>1868</v>
      </c>
      <c r="YD5" s="615" t="s">
        <v>2158</v>
      </c>
      <c r="YE5" s="615" t="s">
        <v>2159</v>
      </c>
      <c r="YF5" s="615" t="s">
        <v>1870</v>
      </c>
      <c r="YG5" s="615" t="s">
        <v>1871</v>
      </c>
      <c r="YH5" s="615" t="s">
        <v>1872</v>
      </c>
      <c r="YI5" s="615" t="s">
        <v>1873</v>
      </c>
      <c r="YJ5" s="615" t="s">
        <v>2160</v>
      </c>
      <c r="YK5" s="615" t="s">
        <v>1874</v>
      </c>
      <c r="YL5" s="615" t="s">
        <v>1875</v>
      </c>
      <c r="YM5" s="615" t="s">
        <v>1876</v>
      </c>
      <c r="YN5" s="615" t="s">
        <v>1877</v>
      </c>
      <c r="YO5" s="615" t="s">
        <v>1878</v>
      </c>
      <c r="YP5" s="615" t="s">
        <v>1879</v>
      </c>
      <c r="YQ5" s="615" t="s">
        <v>1880</v>
      </c>
      <c r="YR5" s="615" t="s">
        <v>1881</v>
      </c>
      <c r="YS5" s="615" t="s">
        <v>1882</v>
      </c>
      <c r="YT5" s="615" t="s">
        <v>2161</v>
      </c>
      <c r="YU5" s="615" t="s">
        <v>2162</v>
      </c>
      <c r="YV5" s="615" t="s">
        <v>2163</v>
      </c>
      <c r="YW5" s="615" t="s">
        <v>1886</v>
      </c>
      <c r="YX5" s="615" t="s">
        <v>1887</v>
      </c>
      <c r="YY5" s="615" t="s">
        <v>1888</v>
      </c>
      <c r="YZ5" s="615" t="s">
        <v>1889</v>
      </c>
      <c r="ZA5" s="615" t="s">
        <v>1890</v>
      </c>
      <c r="ZB5" s="615" t="s">
        <v>1891</v>
      </c>
      <c r="ZC5" s="615" t="s">
        <v>1892</v>
      </c>
      <c r="ZD5" s="615" t="s">
        <v>1893</v>
      </c>
      <c r="ZE5" s="615" t="s">
        <v>1894</v>
      </c>
      <c r="ZF5" s="615" t="s">
        <v>1895</v>
      </c>
      <c r="ZG5" s="615" t="s">
        <v>1896</v>
      </c>
      <c r="ZH5" s="615" t="s">
        <v>1897</v>
      </c>
      <c r="ZI5" s="615" t="s">
        <v>1898</v>
      </c>
      <c r="ZJ5" s="615" t="s">
        <v>1899</v>
      </c>
      <c r="ZK5" s="615" t="s">
        <v>1900</v>
      </c>
      <c r="ZL5" s="615" t="s">
        <v>1901</v>
      </c>
      <c r="ZM5" s="615" t="s">
        <v>6324</v>
      </c>
      <c r="ZN5" s="615" t="s">
        <v>1903</v>
      </c>
      <c r="ZO5" s="615" t="s">
        <v>1904</v>
      </c>
      <c r="ZP5" s="615" t="s">
        <v>1905</v>
      </c>
      <c r="ZQ5" s="615" t="s">
        <v>1906</v>
      </c>
      <c r="ZR5" s="615" t="s">
        <v>1907</v>
      </c>
      <c r="ZS5" s="615" t="s">
        <v>1908</v>
      </c>
      <c r="ZT5" s="615" t="s">
        <v>1909</v>
      </c>
      <c r="ZU5" s="615" t="s">
        <v>1910</v>
      </c>
      <c r="ZV5" s="615" t="s">
        <v>1911</v>
      </c>
      <c r="ZW5" s="615" t="s">
        <v>1912</v>
      </c>
      <c r="ZX5" s="615" t="s">
        <v>1913</v>
      </c>
      <c r="ZY5" s="615" t="s">
        <v>1914</v>
      </c>
      <c r="ZZ5" s="615" t="s">
        <v>1915</v>
      </c>
      <c r="AAA5" s="615" t="s">
        <v>1916</v>
      </c>
      <c r="AAB5" s="615" t="s">
        <v>1917</v>
      </c>
      <c r="AAC5" s="615" t="s">
        <v>1918</v>
      </c>
      <c r="AAD5" s="615" t="s">
        <v>1919</v>
      </c>
      <c r="AAE5" s="615" t="s">
        <v>1920</v>
      </c>
      <c r="AAF5" s="615" t="s">
        <v>2164</v>
      </c>
      <c r="AAG5" s="615" t="s">
        <v>2165</v>
      </c>
      <c r="AAH5" s="615" t="s">
        <v>2166</v>
      </c>
      <c r="AAI5" s="615" t="s">
        <v>1922</v>
      </c>
      <c r="AAJ5" s="615" t="s">
        <v>1923</v>
      </c>
      <c r="AAK5" s="615" t="s">
        <v>1924</v>
      </c>
      <c r="AAL5" s="615" t="s">
        <v>1925</v>
      </c>
      <c r="AAM5" s="615" t="s">
        <v>1926</v>
      </c>
      <c r="AAN5" s="615" t="s">
        <v>1927</v>
      </c>
      <c r="AAO5" s="615" t="s">
        <v>1928</v>
      </c>
      <c r="AAP5" s="615" t="s">
        <v>1929</v>
      </c>
      <c r="AAQ5" s="615" t="s">
        <v>1930</v>
      </c>
      <c r="AAR5" s="615" t="s">
        <v>1931</v>
      </c>
      <c r="AAS5" s="615" t="s">
        <v>1932</v>
      </c>
      <c r="AAT5" s="615" t="s">
        <v>1933</v>
      </c>
      <c r="AAU5" s="615" t="s">
        <v>1934</v>
      </c>
      <c r="AAV5" s="615" t="s">
        <v>1935</v>
      </c>
      <c r="AAW5" s="615" t="s">
        <v>1936</v>
      </c>
      <c r="AAX5" s="615" t="s">
        <v>1937</v>
      </c>
      <c r="AAY5" s="615" t="s">
        <v>1938</v>
      </c>
      <c r="AAZ5" s="615" t="s">
        <v>1939</v>
      </c>
      <c r="ABA5" s="615" t="s">
        <v>2167</v>
      </c>
      <c r="ABB5" s="615" t="s">
        <v>1940</v>
      </c>
      <c r="ABC5" s="615" t="s">
        <v>1941</v>
      </c>
      <c r="ABD5" s="615" t="s">
        <v>1942</v>
      </c>
      <c r="ABE5" s="615" t="s">
        <v>1943</v>
      </c>
      <c r="ABF5" s="615" t="s">
        <v>1944</v>
      </c>
      <c r="ABG5" s="615" t="s">
        <v>1945</v>
      </c>
      <c r="ABH5" s="615" t="s">
        <v>1946</v>
      </c>
      <c r="ABI5" s="615" t="s">
        <v>2168</v>
      </c>
      <c r="ABJ5" s="615" t="s">
        <v>2169</v>
      </c>
      <c r="ABK5" s="615" t="s">
        <v>1947</v>
      </c>
      <c r="ABL5" s="615" t="s">
        <v>2170</v>
      </c>
      <c r="ABM5" s="615" t="s">
        <v>2171</v>
      </c>
      <c r="ABN5" s="615" t="s">
        <v>2172</v>
      </c>
      <c r="ABO5" s="615" t="s">
        <v>2173</v>
      </c>
      <c r="ABP5" s="615" t="s">
        <v>1951</v>
      </c>
      <c r="ABQ5" s="615" t="s">
        <v>1952</v>
      </c>
      <c r="ABR5" s="615" t="s">
        <v>1953</v>
      </c>
      <c r="ABS5" s="615" t="s">
        <v>1954</v>
      </c>
      <c r="ABT5" s="615" t="s">
        <v>1955</v>
      </c>
      <c r="ABU5" s="615" t="s">
        <v>1956</v>
      </c>
      <c r="ABV5" s="615" t="s">
        <v>1957</v>
      </c>
      <c r="ABW5" s="615" t="s">
        <v>1958</v>
      </c>
      <c r="ABX5" s="615" t="s">
        <v>2174</v>
      </c>
      <c r="ABY5" s="615" t="s">
        <v>1959</v>
      </c>
      <c r="ABZ5" s="615" t="s">
        <v>1960</v>
      </c>
      <c r="ACA5" s="615" t="s">
        <v>1961</v>
      </c>
      <c r="ACB5" s="615" t="s">
        <v>1962</v>
      </c>
      <c r="ACC5" s="615" t="s">
        <v>1963</v>
      </c>
      <c r="ACD5" s="615" t="s">
        <v>1964</v>
      </c>
      <c r="ACE5" s="615" t="s">
        <v>1965</v>
      </c>
      <c r="ACF5" s="615" t="s">
        <v>1966</v>
      </c>
      <c r="ACG5" s="615" t="s">
        <v>1967</v>
      </c>
      <c r="ACH5" s="615" t="s">
        <v>1968</v>
      </c>
      <c r="ACI5" s="615" t="s">
        <v>1969</v>
      </c>
      <c r="ACJ5" s="615" t="s">
        <v>1970</v>
      </c>
      <c r="ACK5" s="615" t="s">
        <v>1971</v>
      </c>
      <c r="ACL5" s="615" t="s">
        <v>1972</v>
      </c>
      <c r="ACM5" s="615" t="s">
        <v>1973</v>
      </c>
      <c r="ACN5" s="615" t="s">
        <v>1974</v>
      </c>
      <c r="ACO5" s="615" t="s">
        <v>1975</v>
      </c>
      <c r="ACP5" s="615" t="s">
        <v>1976</v>
      </c>
      <c r="ACQ5" s="615" t="s">
        <v>1977</v>
      </c>
      <c r="ACR5" s="615" t="s">
        <v>2175</v>
      </c>
      <c r="ACS5" s="615" t="s">
        <v>1978</v>
      </c>
      <c r="ACT5" s="615" t="s">
        <v>1979</v>
      </c>
      <c r="ACU5" s="615" t="s">
        <v>1980</v>
      </c>
      <c r="ACV5" s="615" t="s">
        <v>1981</v>
      </c>
      <c r="ACW5" s="615" t="s">
        <v>2176</v>
      </c>
      <c r="ACX5" s="615" t="s">
        <v>1982</v>
      </c>
      <c r="ACY5" s="615" t="s">
        <v>1983</v>
      </c>
      <c r="ACZ5" s="615" t="s">
        <v>1984</v>
      </c>
      <c r="ADA5" s="615" t="s">
        <v>1985</v>
      </c>
      <c r="ADB5" s="615" t="s">
        <v>1986</v>
      </c>
      <c r="ADC5" s="615" t="s">
        <v>1845</v>
      </c>
      <c r="ADD5" s="615" t="s">
        <v>2177</v>
      </c>
      <c r="ADE5" s="615" t="s">
        <v>2178</v>
      </c>
      <c r="ADF5" s="615" t="s">
        <v>2179</v>
      </c>
      <c r="ADG5" s="615" t="s">
        <v>1987</v>
      </c>
      <c r="ADH5" s="615" t="s">
        <v>1988</v>
      </c>
      <c r="ADI5" s="615" t="s">
        <v>1989</v>
      </c>
      <c r="ADJ5" s="615" t="s">
        <v>1990</v>
      </c>
      <c r="ADK5" s="615" t="s">
        <v>1991</v>
      </c>
      <c r="ADL5" s="615" t="s">
        <v>1481</v>
      </c>
      <c r="ADM5" s="615" t="s">
        <v>1992</v>
      </c>
      <c r="ADN5" s="615" t="s">
        <v>1993</v>
      </c>
      <c r="ADO5" s="615" t="s">
        <v>1994</v>
      </c>
      <c r="ADP5" s="615" t="s">
        <v>1995</v>
      </c>
      <c r="ADQ5" s="615" t="s">
        <v>1996</v>
      </c>
      <c r="ADR5" s="615" t="s">
        <v>1997</v>
      </c>
      <c r="ADS5" s="615" t="s">
        <v>5910</v>
      </c>
      <c r="ADT5" s="615" t="s">
        <v>1998</v>
      </c>
      <c r="ADU5" s="615" t="s">
        <v>1999</v>
      </c>
      <c r="ADV5" s="615" t="s">
        <v>2000</v>
      </c>
      <c r="ADW5" s="615" t="s">
        <v>2001</v>
      </c>
      <c r="ADX5" s="615" t="s">
        <v>2002</v>
      </c>
      <c r="ADY5" s="615" t="s">
        <v>5922</v>
      </c>
      <c r="ADZ5" s="615" t="s">
        <v>2003</v>
      </c>
      <c r="AEA5" s="615" t="s">
        <v>2004</v>
      </c>
      <c r="AEB5" s="615" t="s">
        <v>2005</v>
      </c>
      <c r="AEC5" s="615" t="s">
        <v>2006</v>
      </c>
      <c r="AED5" s="615" t="s">
        <v>2022</v>
      </c>
      <c r="AEE5" s="615" t="s">
        <v>2007</v>
      </c>
      <c r="AEF5" s="615" t="s">
        <v>2008</v>
      </c>
      <c r="AEG5" s="615" t="s">
        <v>2009</v>
      </c>
      <c r="AEH5" s="615" t="s">
        <v>2010</v>
      </c>
      <c r="AEI5" s="615" t="s">
        <v>2011</v>
      </c>
      <c r="AEJ5" s="615" t="s">
        <v>2012</v>
      </c>
      <c r="AEK5" s="615" t="s">
        <v>2013</v>
      </c>
      <c r="AEL5" s="615" t="s">
        <v>2014</v>
      </c>
      <c r="AEM5" s="615" t="s">
        <v>2015</v>
      </c>
      <c r="AEN5" s="615" t="s">
        <v>2016</v>
      </c>
      <c r="AEO5" s="615" t="s">
        <v>2017</v>
      </c>
      <c r="AEP5" s="615" t="s">
        <v>2018</v>
      </c>
      <c r="AEQ5" s="615" t="s">
        <v>2019</v>
      </c>
      <c r="AER5" s="615" t="s">
        <v>2020</v>
      </c>
      <c r="AES5" s="615" t="s">
        <v>2021</v>
      </c>
      <c r="AET5" s="615" t="s">
        <v>2023</v>
      </c>
      <c r="AEU5" s="615" t="s">
        <v>2024</v>
      </c>
      <c r="AEV5" s="615" t="s">
        <v>2025</v>
      </c>
      <c r="AEW5" s="615" t="s">
        <v>2026</v>
      </c>
      <c r="AEX5" s="615" t="s">
        <v>2027</v>
      </c>
      <c r="AEY5" s="615" t="s">
        <v>2028</v>
      </c>
      <c r="AEZ5" s="615" t="s">
        <v>2029</v>
      </c>
      <c r="AFA5" s="615" t="s">
        <v>2030</v>
      </c>
      <c r="AFB5" s="615" t="s">
        <v>2031</v>
      </c>
      <c r="AFC5" s="615" t="s">
        <v>2032</v>
      </c>
      <c r="AFD5" s="615" t="s">
        <v>2033</v>
      </c>
      <c r="AFE5" s="615" t="s">
        <v>2034</v>
      </c>
      <c r="AFF5" s="615" t="s">
        <v>2035</v>
      </c>
      <c r="AFG5" s="615" t="s">
        <v>2036</v>
      </c>
      <c r="AFH5" s="615" t="s">
        <v>2037</v>
      </c>
      <c r="AFI5" s="615" t="s">
        <v>2038</v>
      </c>
      <c r="AFJ5" s="615" t="s">
        <v>2039</v>
      </c>
      <c r="AFK5" s="615" t="s">
        <v>2040</v>
      </c>
      <c r="AFL5" s="615" t="s">
        <v>2041</v>
      </c>
      <c r="AFM5" s="615" t="s">
        <v>2042</v>
      </c>
      <c r="AFN5" s="615" t="s">
        <v>2043</v>
      </c>
      <c r="AFO5" s="615" t="s">
        <v>2044</v>
      </c>
      <c r="AFP5" s="615" t="s">
        <v>2045</v>
      </c>
      <c r="AFQ5" s="615" t="s">
        <v>2046</v>
      </c>
      <c r="AFR5" s="615" t="s">
        <v>2047</v>
      </c>
      <c r="AFS5" s="615" t="s">
        <v>2048</v>
      </c>
      <c r="AFT5" s="615" t="s">
        <v>2049</v>
      </c>
      <c r="AFU5" s="615" t="s">
        <v>2050</v>
      </c>
      <c r="AFV5" s="615" t="s">
        <v>2051</v>
      </c>
      <c r="AFW5" s="615" t="s">
        <v>2052</v>
      </c>
      <c r="AFX5" s="615" t="s">
        <v>2053</v>
      </c>
      <c r="AFY5" s="615" t="s">
        <v>2054</v>
      </c>
      <c r="AFZ5" s="615" t="s">
        <v>2055</v>
      </c>
      <c r="AGA5" s="615" t="s">
        <v>2056</v>
      </c>
      <c r="AGB5" s="615" t="s">
        <v>2057</v>
      </c>
      <c r="AGC5" s="615" t="s">
        <v>2058</v>
      </c>
      <c r="AGD5" s="615" t="s">
        <v>2059</v>
      </c>
      <c r="AGE5" s="615" t="s">
        <v>2060</v>
      </c>
      <c r="AGF5" s="615" t="s">
        <v>2061</v>
      </c>
      <c r="AGG5" s="615" t="s">
        <v>2062</v>
      </c>
      <c r="AGH5" s="615" t="s">
        <v>2063</v>
      </c>
      <c r="AGI5" s="615" t="s">
        <v>2064</v>
      </c>
      <c r="AGJ5" s="615" t="s">
        <v>2065</v>
      </c>
      <c r="AGK5" s="615" t="s">
        <v>2066</v>
      </c>
      <c r="AGL5" s="615" t="s">
        <v>2067</v>
      </c>
      <c r="AGM5" s="615" t="s">
        <v>2068</v>
      </c>
      <c r="AGN5" s="615" t="s">
        <v>2069</v>
      </c>
      <c r="AGO5" s="615" t="s">
        <v>2070</v>
      </c>
      <c r="AGP5" s="615" t="s">
        <v>2071</v>
      </c>
      <c r="AGQ5" s="615" t="s">
        <v>2072</v>
      </c>
      <c r="AGR5" s="615" t="s">
        <v>2073</v>
      </c>
      <c r="AGS5" s="615" t="s">
        <v>2074</v>
      </c>
      <c r="AGT5" s="615" t="s">
        <v>2075</v>
      </c>
      <c r="AGU5" s="615" t="s">
        <v>2076</v>
      </c>
      <c r="AGV5" s="615" t="s">
        <v>2077</v>
      </c>
      <c r="AGW5" s="615" t="s">
        <v>2078</v>
      </c>
      <c r="AGX5" s="615" t="s">
        <v>2079</v>
      </c>
      <c r="AGY5" s="615" t="s">
        <v>2080</v>
      </c>
      <c r="AGZ5" s="615" t="s">
        <v>2081</v>
      </c>
      <c r="AHA5" s="615" t="s">
        <v>2082</v>
      </c>
      <c r="AHB5" s="615" t="s">
        <v>2083</v>
      </c>
      <c r="AHC5" s="615" t="s">
        <v>2084</v>
      </c>
      <c r="AHD5" s="615" t="s">
        <v>2085</v>
      </c>
      <c r="AHE5" s="615" t="s">
        <v>2086</v>
      </c>
      <c r="AHF5" s="615" t="s">
        <v>2087</v>
      </c>
      <c r="AHG5" s="615" t="s">
        <v>2088</v>
      </c>
      <c r="AHH5" s="615" t="s">
        <v>2089</v>
      </c>
      <c r="AHI5" s="615" t="s">
        <v>2090</v>
      </c>
      <c r="AHJ5" s="615" t="s">
        <v>2091</v>
      </c>
      <c r="AHK5" s="615" t="s">
        <v>2092</v>
      </c>
      <c r="AHL5" s="615" t="s">
        <v>2093</v>
      </c>
      <c r="AHM5" s="615" t="s">
        <v>2094</v>
      </c>
      <c r="AHN5" s="615" t="s">
        <v>2095</v>
      </c>
      <c r="AHO5" s="615" t="s">
        <v>2096</v>
      </c>
      <c r="AHP5" s="615" t="s">
        <v>2097</v>
      </c>
      <c r="AHQ5" s="615" t="s">
        <v>2098</v>
      </c>
      <c r="AHR5" s="615" t="s">
        <v>2099</v>
      </c>
      <c r="AHS5" s="616" t="s">
        <v>2100</v>
      </c>
      <c r="AHT5" s="616"/>
      <c r="AHV5" s="624"/>
      <c r="AHW5" s="624"/>
      <c r="AHX5" s="624"/>
    </row>
    <row r="6" spans="1:908" x14ac:dyDescent="0.8">
      <c r="A6" s="96">
        <v>2</v>
      </c>
      <c r="B6" s="96" t="s">
        <v>0</v>
      </c>
      <c r="C6" s="6" t="s">
        <v>1</v>
      </c>
      <c r="D6" s="11">
        <v>802492228.37000024</v>
      </c>
      <c r="E6" s="11">
        <v>89606618.770000011</v>
      </c>
      <c r="F6" s="11">
        <v>138722237.20000002</v>
      </c>
      <c r="G6" s="11">
        <v>32148064.499999989</v>
      </c>
      <c r="H6" s="11">
        <v>167968707.05999997</v>
      </c>
      <c r="I6" s="11">
        <v>56267303.539999962</v>
      </c>
      <c r="J6" s="11">
        <v>103244578.37000002</v>
      </c>
      <c r="K6" s="11">
        <v>89507886.430000037</v>
      </c>
      <c r="L6" s="11">
        <v>86987991.650000006</v>
      </c>
      <c r="M6" s="11">
        <v>55972762.380000025</v>
      </c>
      <c r="N6" s="11">
        <v>45229546.710000008</v>
      </c>
      <c r="O6" s="11">
        <v>41421180.200000003</v>
      </c>
      <c r="P6" s="11">
        <v>62115924.910000004</v>
      </c>
      <c r="Q6" s="11">
        <v>41650466.260000013</v>
      </c>
      <c r="R6" s="11">
        <v>35530834.150000006</v>
      </c>
      <c r="S6" s="11">
        <v>94859881.179999992</v>
      </c>
      <c r="T6" s="11">
        <v>113210516.73</v>
      </c>
      <c r="U6" s="11">
        <v>23998068.709999993</v>
      </c>
      <c r="V6" s="11">
        <v>873912749.41999984</v>
      </c>
      <c r="W6" s="11">
        <v>218588231.21000007</v>
      </c>
      <c r="X6" s="11">
        <v>61480917.23999998</v>
      </c>
      <c r="Y6" s="11">
        <v>116605333.94</v>
      </c>
      <c r="Z6" s="11">
        <v>53321330.769999996</v>
      </c>
      <c r="AA6" s="11">
        <v>87125861.820000023</v>
      </c>
      <c r="AB6" s="11">
        <v>30429288.309999999</v>
      </c>
      <c r="AC6" s="11">
        <v>189225637.27000001</v>
      </c>
      <c r="AD6" s="11">
        <v>95853966.019999966</v>
      </c>
      <c r="AE6" s="11">
        <v>50142674.49000001</v>
      </c>
      <c r="AF6" s="11">
        <v>147136764.69000006</v>
      </c>
      <c r="AG6" s="11">
        <v>69732758.500000015</v>
      </c>
      <c r="AH6" s="11">
        <v>225925103.67000005</v>
      </c>
      <c r="AI6" s="11">
        <v>58494976.159999974</v>
      </c>
      <c r="AJ6" s="11">
        <v>66146718.500000007</v>
      </c>
      <c r="AK6" s="11">
        <v>26035162.059999987</v>
      </c>
      <c r="AL6" s="11">
        <v>86235623.559999987</v>
      </c>
      <c r="AM6" s="11">
        <v>59821569.469999984</v>
      </c>
      <c r="AN6" s="11">
        <v>33091322.070000008</v>
      </c>
      <c r="AO6" s="11">
        <v>36810316.409999996</v>
      </c>
      <c r="AP6" s="11">
        <v>40334933.710000008</v>
      </c>
      <c r="AQ6" s="11">
        <v>27650516.189999994</v>
      </c>
      <c r="AR6" s="11">
        <v>31272507.730000004</v>
      </c>
      <c r="AS6" s="11">
        <v>30792941.699999992</v>
      </c>
      <c r="AT6" s="11">
        <v>310049343.50999987</v>
      </c>
      <c r="AU6" s="11">
        <v>24211491.849999994</v>
      </c>
      <c r="AV6" s="11">
        <v>24326599.16</v>
      </c>
      <c r="AW6" s="11">
        <v>31363643.81000001</v>
      </c>
      <c r="AX6" s="11">
        <v>67750653.550000012</v>
      </c>
      <c r="AY6" s="11">
        <v>73191631.870000005</v>
      </c>
      <c r="AZ6" s="11">
        <v>27584575.399999999</v>
      </c>
      <c r="BA6" s="11">
        <v>26106635.200000007</v>
      </c>
      <c r="BB6" s="11">
        <v>18834420.799999997</v>
      </c>
      <c r="BC6" s="11">
        <v>16558401.100000001</v>
      </c>
      <c r="BD6" s="11">
        <v>18643043.519999996</v>
      </c>
      <c r="BE6" s="11">
        <v>19627891.640000001</v>
      </c>
      <c r="BF6" s="11">
        <v>82606501.539999992</v>
      </c>
      <c r="BG6" s="11">
        <v>17018308.590000004</v>
      </c>
      <c r="BH6" s="11">
        <v>24128430.280000001</v>
      </c>
      <c r="BI6" s="11">
        <v>213239119.63000005</v>
      </c>
      <c r="BJ6" s="11">
        <v>157501593.58999991</v>
      </c>
      <c r="BK6" s="11">
        <v>50453647.60999997</v>
      </c>
      <c r="BL6" s="11">
        <v>25198202.950000007</v>
      </c>
      <c r="BM6" s="11">
        <v>68348022.359999999</v>
      </c>
      <c r="BN6" s="11">
        <v>52960738.960000016</v>
      </c>
      <c r="BO6" s="11">
        <v>30427490.339999992</v>
      </c>
      <c r="BP6" s="11">
        <v>26049553.190000001</v>
      </c>
      <c r="BQ6" s="11">
        <v>18045782.259999998</v>
      </c>
      <c r="BR6" s="11">
        <v>346530459.24000013</v>
      </c>
      <c r="BS6" s="11">
        <v>41603560.18999999</v>
      </c>
      <c r="BT6" s="11">
        <v>61921919.49000001</v>
      </c>
      <c r="BU6" s="11">
        <v>68063897.739999995</v>
      </c>
      <c r="BV6" s="11">
        <v>59648676.220000014</v>
      </c>
      <c r="BW6" s="11">
        <v>51771447.820000008</v>
      </c>
      <c r="BX6" s="11">
        <v>16620432.440000005</v>
      </c>
      <c r="BY6" s="11">
        <v>35474672.370000005</v>
      </c>
      <c r="BZ6" s="11">
        <v>65429251.38000001</v>
      </c>
      <c r="CA6" s="11">
        <v>50894405.030000031</v>
      </c>
      <c r="CB6" s="11">
        <v>34951438.969999991</v>
      </c>
      <c r="CC6" s="11">
        <v>139525161.84999999</v>
      </c>
      <c r="CD6" s="11">
        <v>47110321.280000009</v>
      </c>
      <c r="CE6" s="11">
        <v>42211416.140000015</v>
      </c>
      <c r="CF6" s="11">
        <v>24807289.710000005</v>
      </c>
      <c r="CG6" s="11">
        <v>736556136.44999969</v>
      </c>
      <c r="CH6" s="11">
        <v>35236021.649999991</v>
      </c>
      <c r="CI6" s="11">
        <v>136816534.62000003</v>
      </c>
      <c r="CJ6" s="11">
        <v>45528019.940000005</v>
      </c>
      <c r="CK6" s="11">
        <v>52500972.43</v>
      </c>
      <c r="CL6" s="11">
        <v>38094737.399999991</v>
      </c>
      <c r="CM6" s="11">
        <v>45852031.470000036</v>
      </c>
      <c r="CN6" s="11">
        <v>88056843.069999978</v>
      </c>
      <c r="CO6" s="11">
        <v>24704972.040000003</v>
      </c>
      <c r="CP6" s="11">
        <v>64151364.400000006</v>
      </c>
      <c r="CQ6" s="11">
        <v>42741984.840000011</v>
      </c>
      <c r="CR6" s="11">
        <v>46766909.829999983</v>
      </c>
      <c r="CS6" s="11">
        <v>41780369.309999995</v>
      </c>
      <c r="CT6" s="11">
        <v>337429905.19999975</v>
      </c>
      <c r="CU6" s="11">
        <v>45578917.440000013</v>
      </c>
      <c r="CV6" s="11">
        <v>44226739.089999989</v>
      </c>
      <c r="CW6" s="11">
        <v>90039838.600000009</v>
      </c>
      <c r="CX6" s="11">
        <v>38278375.590000004</v>
      </c>
      <c r="CY6" s="11">
        <v>80864288.950000003</v>
      </c>
      <c r="CZ6" s="11">
        <v>23558278.119999997</v>
      </c>
      <c r="DA6" s="11">
        <v>25152045.570000008</v>
      </c>
      <c r="DB6" s="11">
        <v>183983131.31000006</v>
      </c>
      <c r="DC6" s="11">
        <v>162804820.9199999</v>
      </c>
      <c r="DD6" s="11">
        <v>33007379.409999993</v>
      </c>
      <c r="DE6" s="11">
        <v>40925165.899999991</v>
      </c>
      <c r="DF6" s="11">
        <v>63656899.650000021</v>
      </c>
      <c r="DG6" s="11">
        <v>79340864.149999976</v>
      </c>
      <c r="DH6" s="11">
        <v>72503518.940000042</v>
      </c>
      <c r="DI6" s="11">
        <v>75603937.859999999</v>
      </c>
      <c r="DJ6" s="11">
        <v>31820891.75</v>
      </c>
      <c r="DK6" s="11">
        <v>857284155.19000018</v>
      </c>
      <c r="DL6" s="11">
        <v>58052664.330000006</v>
      </c>
      <c r="DM6" s="11">
        <v>103278776.24000001</v>
      </c>
      <c r="DN6" s="11">
        <v>64701335.299999975</v>
      </c>
      <c r="DO6" s="11">
        <v>83716392.739999995</v>
      </c>
      <c r="DP6" s="11">
        <v>44205330.200000003</v>
      </c>
      <c r="DQ6" s="11">
        <v>149492626.89999995</v>
      </c>
      <c r="DR6" s="11">
        <v>78496907.800000027</v>
      </c>
      <c r="DS6" s="11">
        <v>141853244.92999995</v>
      </c>
      <c r="DT6" s="11">
        <v>264783449.88</v>
      </c>
      <c r="DU6" s="11">
        <v>66184613.379999973</v>
      </c>
      <c r="DV6" s="11">
        <v>175701001.02999997</v>
      </c>
      <c r="DW6" s="11">
        <v>231170006.67999986</v>
      </c>
      <c r="DX6" s="11">
        <v>71153281.899999976</v>
      </c>
      <c r="DY6" s="11">
        <v>127285491.28999998</v>
      </c>
      <c r="DZ6" s="11">
        <v>81089924.899999991</v>
      </c>
      <c r="EA6" s="11">
        <v>38178271.460000008</v>
      </c>
      <c r="EB6" s="11">
        <v>41700763.830000006</v>
      </c>
      <c r="EC6" s="11">
        <v>53213208.700000018</v>
      </c>
      <c r="ED6" s="11">
        <v>80975437.110000044</v>
      </c>
      <c r="EE6" s="11">
        <v>181990581.30000001</v>
      </c>
      <c r="EF6" s="11">
        <v>151259780.14999998</v>
      </c>
      <c r="EG6" s="11">
        <v>48674464.709999979</v>
      </c>
      <c r="EH6" s="11">
        <v>56898360.810000017</v>
      </c>
      <c r="EI6" s="11">
        <v>54702384.48999998</v>
      </c>
      <c r="EJ6" s="11">
        <v>74722898.069999993</v>
      </c>
      <c r="EK6" s="11">
        <v>80641550.610000014</v>
      </c>
      <c r="EL6" s="11">
        <v>27839777.019999988</v>
      </c>
      <c r="EM6" s="11">
        <v>52999120.059999995</v>
      </c>
      <c r="EN6" s="11">
        <v>390678026.29999983</v>
      </c>
      <c r="EO6" s="11">
        <v>34251733.060000002</v>
      </c>
      <c r="EP6" s="11">
        <v>57461300.890000008</v>
      </c>
      <c r="EQ6" s="11">
        <v>50394250.009999976</v>
      </c>
      <c r="ER6" s="11">
        <v>38076964.00999999</v>
      </c>
      <c r="ES6" s="11">
        <v>25493612.699999996</v>
      </c>
      <c r="ET6" s="11">
        <v>91987263.759999976</v>
      </c>
      <c r="EU6" s="11">
        <v>63318373.789999992</v>
      </c>
      <c r="EV6" s="11">
        <v>59839769.720000014</v>
      </c>
      <c r="EW6" s="11">
        <v>418811633.84000003</v>
      </c>
      <c r="EX6" s="11">
        <v>24398388.510000002</v>
      </c>
      <c r="EY6" s="11">
        <v>50881951.349999994</v>
      </c>
      <c r="EZ6" s="11">
        <v>70796506.799999997</v>
      </c>
      <c r="FA6" s="11">
        <v>117596468.43999995</v>
      </c>
      <c r="FB6" s="11">
        <v>81366395.709999979</v>
      </c>
      <c r="FC6" s="11">
        <v>54578786.520000003</v>
      </c>
      <c r="FD6" s="11">
        <v>43596133.280000001</v>
      </c>
      <c r="FE6" s="11">
        <v>35708079.930000007</v>
      </c>
      <c r="FF6" s="11">
        <v>45478753.160000004</v>
      </c>
      <c r="FG6" s="11">
        <v>35433374.850000016</v>
      </c>
      <c r="FH6" s="11">
        <v>34463016.660000004</v>
      </c>
      <c r="FI6" s="11">
        <v>177885500.70999998</v>
      </c>
      <c r="FJ6" s="11">
        <v>24169479.870000005</v>
      </c>
      <c r="FK6" s="11">
        <v>30086969.160000019</v>
      </c>
      <c r="FL6" s="11">
        <v>27102195.230000004</v>
      </c>
      <c r="FM6" s="11">
        <v>54257078.329999968</v>
      </c>
      <c r="FN6" s="11">
        <v>53579911.489999987</v>
      </c>
      <c r="FO6" s="11">
        <v>23673712.379999988</v>
      </c>
      <c r="FP6" s="11">
        <v>14903032.039999999</v>
      </c>
      <c r="FQ6" s="11">
        <v>912665398.04000032</v>
      </c>
      <c r="FR6" s="11">
        <v>36042265.13000001</v>
      </c>
      <c r="FS6" s="11">
        <v>67766737.359999985</v>
      </c>
      <c r="FT6" s="11">
        <v>62663544.609999985</v>
      </c>
      <c r="FU6" s="11">
        <v>105756107.81999995</v>
      </c>
      <c r="FV6" s="11">
        <v>34770341.970000014</v>
      </c>
      <c r="FW6" s="11">
        <v>104824787.34999996</v>
      </c>
      <c r="FX6" s="11">
        <v>96694453.840000004</v>
      </c>
      <c r="FY6" s="11">
        <v>80684076.950000018</v>
      </c>
      <c r="FZ6" s="11">
        <v>78453811.640000015</v>
      </c>
      <c r="GA6" s="11">
        <v>143158833.93999994</v>
      </c>
      <c r="GB6" s="11">
        <v>47663724.280000001</v>
      </c>
      <c r="GC6" s="11">
        <v>65023773.610000014</v>
      </c>
      <c r="GD6" s="11">
        <v>48051982.030000016</v>
      </c>
      <c r="GE6" s="11">
        <v>178709735.11999977</v>
      </c>
      <c r="GF6" s="11">
        <v>37966744.87999998</v>
      </c>
      <c r="GG6" s="11">
        <v>39825511.060000025</v>
      </c>
      <c r="GH6" s="11">
        <v>104745204.30000001</v>
      </c>
      <c r="GI6" s="11">
        <v>46435512.850000009</v>
      </c>
      <c r="GJ6" s="11">
        <v>41727856.829999998</v>
      </c>
      <c r="GK6" s="11">
        <v>46827373.810000002</v>
      </c>
      <c r="GL6" s="11">
        <v>86367063.620000005</v>
      </c>
      <c r="GM6" s="11">
        <v>30140549.010000002</v>
      </c>
      <c r="GN6" s="11">
        <v>25841279.050000004</v>
      </c>
      <c r="GO6" s="11">
        <v>17379140.690000001</v>
      </c>
      <c r="GP6" s="11">
        <v>18473710.089999996</v>
      </c>
      <c r="GQ6" s="11">
        <v>188156241.46999997</v>
      </c>
      <c r="GR6" s="11">
        <v>28085471.469999984</v>
      </c>
      <c r="GS6" s="11">
        <v>28664852.050000012</v>
      </c>
      <c r="GT6" s="11">
        <v>60126297.079999976</v>
      </c>
      <c r="GU6" s="11">
        <v>14394141.239999998</v>
      </c>
      <c r="GV6" s="11">
        <v>86302967.099999964</v>
      </c>
      <c r="GW6" s="11">
        <v>62419629.659999974</v>
      </c>
      <c r="GX6" s="11">
        <v>27281850.890000012</v>
      </c>
      <c r="GY6" s="11">
        <v>133350605.40999995</v>
      </c>
      <c r="GZ6" s="11">
        <v>20013423.469999995</v>
      </c>
      <c r="HA6" s="11">
        <v>38372427.280000001</v>
      </c>
      <c r="HB6" s="11">
        <v>53679968.940000005</v>
      </c>
      <c r="HC6" s="11">
        <v>566141699.33999991</v>
      </c>
      <c r="HD6" s="11">
        <v>88450585.850000024</v>
      </c>
      <c r="HE6" s="11">
        <v>130892506.47000001</v>
      </c>
      <c r="HF6" s="11">
        <v>89105029.709999993</v>
      </c>
      <c r="HG6" s="11">
        <v>74058468.400000006</v>
      </c>
      <c r="HH6" s="11">
        <v>86873725.520000041</v>
      </c>
      <c r="HI6" s="11">
        <v>35421781.279999994</v>
      </c>
      <c r="HJ6" s="11">
        <v>1790595.6400000001</v>
      </c>
      <c r="HK6" s="11">
        <v>357866022.60999972</v>
      </c>
      <c r="HL6" s="11">
        <v>127081152.91000004</v>
      </c>
      <c r="HM6" s="11">
        <v>134291206.96999997</v>
      </c>
      <c r="HN6" s="11">
        <v>76880483.700000003</v>
      </c>
      <c r="HO6" s="11">
        <v>39035365.049999997</v>
      </c>
      <c r="HP6" s="11">
        <v>72073997.200000018</v>
      </c>
      <c r="HQ6" s="11">
        <v>60113627.960000016</v>
      </c>
      <c r="HR6" s="11">
        <v>33747750.469999999</v>
      </c>
      <c r="HS6" s="11">
        <v>497929686.00000006</v>
      </c>
      <c r="HT6" s="11">
        <v>142625535.40000001</v>
      </c>
      <c r="HU6" s="11">
        <v>57603176.799999975</v>
      </c>
      <c r="HV6" s="11">
        <v>39982990.609999977</v>
      </c>
      <c r="HW6" s="11">
        <v>29735306.099999994</v>
      </c>
      <c r="HX6" s="11">
        <v>17244850.590000004</v>
      </c>
      <c r="HY6" s="11">
        <v>160540260.06999999</v>
      </c>
      <c r="HZ6" s="11">
        <v>39877868.869999997</v>
      </c>
      <c r="IA6" s="11">
        <v>31378112.82</v>
      </c>
      <c r="IB6" s="11">
        <v>44871242.590000011</v>
      </c>
      <c r="IC6" s="11">
        <v>52508789.940000013</v>
      </c>
      <c r="ID6" s="11">
        <v>68804915.009999976</v>
      </c>
      <c r="IE6" s="11">
        <v>14064486.780000001</v>
      </c>
      <c r="IF6" s="11">
        <v>41572248.769999973</v>
      </c>
      <c r="IG6" s="11">
        <v>13216410.460000005</v>
      </c>
      <c r="IH6" s="11">
        <v>13292809.810000006</v>
      </c>
      <c r="II6" s="11">
        <v>416608520.07999998</v>
      </c>
      <c r="IJ6" s="11">
        <v>42926896.710000083</v>
      </c>
      <c r="IK6" s="11">
        <v>49302667.460000023</v>
      </c>
      <c r="IL6" s="11">
        <v>86350900.350000024</v>
      </c>
      <c r="IM6" s="11">
        <v>106736898.21000001</v>
      </c>
      <c r="IN6" s="11">
        <v>29240124.610000011</v>
      </c>
      <c r="IO6" s="11">
        <v>36101419.589999996</v>
      </c>
      <c r="IP6" s="11">
        <v>29521351.640000008</v>
      </c>
      <c r="IQ6" s="11">
        <v>33008921.490000002</v>
      </c>
      <c r="IR6" s="11">
        <v>29698059.260000009</v>
      </c>
      <c r="IS6" s="11">
        <v>35695433.61999999</v>
      </c>
      <c r="IT6" s="11">
        <v>307784766.21000016</v>
      </c>
      <c r="IU6" s="11">
        <v>75983883.820000038</v>
      </c>
      <c r="IV6" s="11">
        <v>111271724.36999997</v>
      </c>
      <c r="IW6" s="11">
        <v>51212634.019999996</v>
      </c>
      <c r="IX6" s="11">
        <v>49126820.539999977</v>
      </c>
      <c r="IY6" s="11">
        <v>32101488.510000005</v>
      </c>
      <c r="IZ6" s="11">
        <v>48419275.160799988</v>
      </c>
      <c r="JA6" s="11">
        <v>16118008.090000004</v>
      </c>
      <c r="JB6" s="11">
        <v>15906297.069999997</v>
      </c>
      <c r="JC6" s="11">
        <v>51578947.360000007</v>
      </c>
      <c r="JD6" s="11">
        <v>110608469.74000001</v>
      </c>
      <c r="JE6" s="11">
        <v>24897465.369999997</v>
      </c>
      <c r="JF6" s="11">
        <v>80640604.830000058</v>
      </c>
      <c r="JG6" s="11">
        <v>62394343.110000014</v>
      </c>
      <c r="JH6" s="11">
        <v>40461582.059999987</v>
      </c>
      <c r="JI6" s="11">
        <v>27380035.290000003</v>
      </c>
      <c r="JJ6" s="11">
        <v>23364243.400000006</v>
      </c>
      <c r="JK6" s="11">
        <v>14718817.759999989</v>
      </c>
      <c r="JL6" s="11">
        <v>111198044.68000002</v>
      </c>
      <c r="JM6" s="11">
        <v>19252102.330000002</v>
      </c>
      <c r="JN6" s="11">
        <v>16762921.199999996</v>
      </c>
      <c r="JO6" s="11">
        <v>39365888.659999989</v>
      </c>
      <c r="JP6" s="11">
        <v>23919008.780000001</v>
      </c>
      <c r="JQ6" s="11">
        <v>97593249.769999951</v>
      </c>
      <c r="JR6" s="11">
        <v>24668045.090000004</v>
      </c>
      <c r="JS6" s="11">
        <v>286428691.96000034</v>
      </c>
      <c r="JT6" s="11">
        <v>156320447.02000001</v>
      </c>
      <c r="JU6" s="11">
        <v>39989343.920000009</v>
      </c>
      <c r="JV6" s="11">
        <v>15139175.120000003</v>
      </c>
      <c r="JW6" s="11">
        <v>47573226.640000008</v>
      </c>
      <c r="JX6" s="11">
        <v>7848367.5900000064</v>
      </c>
      <c r="JY6" s="11">
        <v>80277458.110000014</v>
      </c>
      <c r="JZ6" s="11">
        <v>32576363.23</v>
      </c>
      <c r="KA6" s="11">
        <v>19475674.039999992</v>
      </c>
      <c r="KB6" s="11">
        <v>21654337.209999986</v>
      </c>
      <c r="KC6" s="11">
        <v>45676046.519999988</v>
      </c>
      <c r="KD6" s="11">
        <v>45765645.720000006</v>
      </c>
      <c r="KE6" s="11">
        <v>24697524.59</v>
      </c>
      <c r="KF6" s="11">
        <v>13336088.469999997</v>
      </c>
      <c r="KG6" s="11">
        <v>32672733.99000001</v>
      </c>
      <c r="KH6" s="11">
        <v>19152757.799999997</v>
      </c>
      <c r="KI6" s="11">
        <v>530202753.84000033</v>
      </c>
      <c r="KJ6" s="11">
        <v>174937470.48999998</v>
      </c>
      <c r="KK6" s="11">
        <v>43706310.04999999</v>
      </c>
      <c r="KL6" s="11">
        <v>56675795.280000016</v>
      </c>
      <c r="KM6" s="11">
        <v>40445594.139999993</v>
      </c>
      <c r="KN6" s="11">
        <v>54368061.879999988</v>
      </c>
      <c r="KO6" s="11">
        <v>198020219.88999999</v>
      </c>
      <c r="KP6" s="11">
        <v>26599613.190000001</v>
      </c>
      <c r="KQ6" s="11">
        <v>17436215.529999994</v>
      </c>
      <c r="KR6" s="11">
        <v>133352376.42999993</v>
      </c>
      <c r="KS6" s="11">
        <v>41660625.360000007</v>
      </c>
      <c r="KT6" s="11">
        <v>44107072.670000009</v>
      </c>
      <c r="KU6" s="11">
        <v>193538098.75000003</v>
      </c>
      <c r="KV6" s="11">
        <v>38139436.239999995</v>
      </c>
      <c r="KW6" s="11">
        <v>61585754.899999991</v>
      </c>
      <c r="KX6" s="11">
        <v>292907025.4799999</v>
      </c>
      <c r="KY6" s="11">
        <v>58561438.529999986</v>
      </c>
      <c r="KZ6" s="11">
        <v>152305391.28999987</v>
      </c>
      <c r="LA6" s="11">
        <v>42360966.680000007</v>
      </c>
      <c r="LB6" s="11">
        <v>13655462.200000003</v>
      </c>
      <c r="LC6" s="11">
        <v>110346829.59</v>
      </c>
      <c r="LD6" s="11">
        <v>75661444.159999982</v>
      </c>
      <c r="LE6" s="11">
        <v>44712380.190000005</v>
      </c>
      <c r="LF6" s="11">
        <v>125678754.95999999</v>
      </c>
      <c r="LG6" s="11">
        <v>44639267.189999968</v>
      </c>
      <c r="LH6" s="11">
        <v>756160537.15999961</v>
      </c>
      <c r="LI6" s="11">
        <v>69431736.350000039</v>
      </c>
      <c r="LJ6" s="11">
        <v>165104936.56999993</v>
      </c>
      <c r="LK6" s="11">
        <v>42257533.17999997</v>
      </c>
      <c r="LL6" s="11">
        <v>39717658.880000018</v>
      </c>
      <c r="LM6" s="11">
        <v>37678018.859999992</v>
      </c>
      <c r="LN6" s="11">
        <v>23197241.350000001</v>
      </c>
      <c r="LO6" s="11">
        <v>13089173.010000009</v>
      </c>
      <c r="LP6" s="11">
        <v>28954604.950000007</v>
      </c>
      <c r="LQ6" s="11">
        <v>46329592.540000014</v>
      </c>
      <c r="LR6" s="11">
        <v>35300171.999999993</v>
      </c>
      <c r="LS6" s="11">
        <v>159168618.58000004</v>
      </c>
      <c r="LT6" s="11">
        <v>39280131.110000014</v>
      </c>
      <c r="LU6" s="11">
        <v>38303006.73999998</v>
      </c>
      <c r="LV6" s="11">
        <v>698895180.25999999</v>
      </c>
      <c r="LW6" s="11">
        <v>173344113.18000007</v>
      </c>
      <c r="LX6" s="11">
        <v>431306543.07000023</v>
      </c>
      <c r="LY6" s="11">
        <v>133461148.18000001</v>
      </c>
      <c r="LZ6" s="11">
        <v>68254637.030000001</v>
      </c>
      <c r="MA6" s="11">
        <v>114455638.29999995</v>
      </c>
      <c r="MB6" s="11">
        <v>39838869.109999992</v>
      </c>
      <c r="MC6" s="11">
        <v>55503229.329999998</v>
      </c>
      <c r="MD6" s="11">
        <v>43292151.959999986</v>
      </c>
      <c r="ME6" s="11">
        <v>57780599.309999995</v>
      </c>
      <c r="MF6" s="11">
        <v>101398352.60999997</v>
      </c>
      <c r="MG6" s="11">
        <v>47985924.710000008</v>
      </c>
      <c r="MH6" s="11">
        <v>914761041.78000033</v>
      </c>
      <c r="MI6" s="11">
        <v>96076915.520000011</v>
      </c>
      <c r="MJ6" s="11">
        <v>49833192.409999996</v>
      </c>
      <c r="MK6" s="11">
        <v>32935172.5</v>
      </c>
      <c r="ML6" s="11">
        <v>40438991.430000007</v>
      </c>
      <c r="MM6" s="11">
        <v>60809486.069999993</v>
      </c>
      <c r="MN6" s="11">
        <v>47705216.36999999</v>
      </c>
      <c r="MO6" s="11">
        <v>46230781.11999999</v>
      </c>
      <c r="MP6" s="11">
        <v>84079175.469999969</v>
      </c>
      <c r="MQ6" s="11">
        <v>58580170.829999991</v>
      </c>
      <c r="MR6" s="11">
        <v>61787527.760000005</v>
      </c>
      <c r="MS6" s="11">
        <v>38157878.199999996</v>
      </c>
      <c r="MT6" s="11">
        <v>231166608.49999991</v>
      </c>
      <c r="MU6" s="11">
        <v>81588846.739999995</v>
      </c>
      <c r="MV6" s="11">
        <v>95508257.949999973</v>
      </c>
      <c r="MW6" s="11">
        <v>76727909.839999989</v>
      </c>
      <c r="MX6" s="11">
        <v>128055245.85000001</v>
      </c>
      <c r="MY6" s="11">
        <v>67531814.980000004</v>
      </c>
      <c r="MZ6" s="11">
        <v>116060696.24999999</v>
      </c>
      <c r="NA6" s="11">
        <v>130920342.13</v>
      </c>
      <c r="NB6" s="11">
        <v>78233416.059999987</v>
      </c>
      <c r="NC6" s="11">
        <v>18454080.75</v>
      </c>
      <c r="ND6" s="11">
        <v>22958363.490000002</v>
      </c>
      <c r="NE6" s="11">
        <v>816668726.74999976</v>
      </c>
      <c r="NF6" s="11">
        <v>151629368.73000002</v>
      </c>
      <c r="NG6" s="11">
        <v>18433724.490000002</v>
      </c>
      <c r="NH6" s="11">
        <v>685623204.48000014</v>
      </c>
      <c r="NI6" s="11">
        <v>34871500.079999998</v>
      </c>
      <c r="NJ6" s="11">
        <v>101938357.48999999</v>
      </c>
      <c r="NK6" s="11">
        <v>180647386.76000002</v>
      </c>
      <c r="NL6" s="11">
        <v>129356399.40999994</v>
      </c>
      <c r="NM6" s="11">
        <v>19479970.220000003</v>
      </c>
      <c r="NN6" s="11">
        <v>140195876.16999993</v>
      </c>
      <c r="NO6" s="11">
        <v>88037865.739999995</v>
      </c>
      <c r="NP6" s="11">
        <v>43718314.389999986</v>
      </c>
      <c r="NQ6" s="11">
        <v>166998133.38000003</v>
      </c>
      <c r="NR6" s="11">
        <v>38693186.609999977</v>
      </c>
      <c r="NS6" s="11">
        <v>35700375.229999997</v>
      </c>
      <c r="NT6" s="11">
        <v>36554492.860000007</v>
      </c>
      <c r="NU6" s="11">
        <v>20195561.310000017</v>
      </c>
      <c r="NV6" s="11">
        <v>12410393.430000002</v>
      </c>
      <c r="NW6" s="11">
        <v>15654157.079999998</v>
      </c>
      <c r="NX6" s="11">
        <v>220167532.64999998</v>
      </c>
      <c r="NY6" s="11">
        <v>374360284.32999998</v>
      </c>
      <c r="NZ6" s="11">
        <v>78138016.040000021</v>
      </c>
      <c r="OA6" s="11">
        <v>29260906.029999994</v>
      </c>
      <c r="OB6" s="11">
        <v>29414864.360000014</v>
      </c>
      <c r="OC6" s="11">
        <v>68584910.61999999</v>
      </c>
      <c r="OD6" s="11">
        <v>29378415.350000005</v>
      </c>
      <c r="OE6" s="11">
        <v>333567693.28000009</v>
      </c>
      <c r="OF6" s="11">
        <v>82744958.900000006</v>
      </c>
      <c r="OG6" s="11">
        <v>46808595.750000015</v>
      </c>
      <c r="OH6" s="11">
        <v>186331877.01999998</v>
      </c>
      <c r="OI6" s="11">
        <v>47981041.100000001</v>
      </c>
      <c r="OJ6" s="11">
        <v>72975937.899999976</v>
      </c>
      <c r="OK6" s="11">
        <v>60016824.980000034</v>
      </c>
      <c r="OL6" s="11">
        <v>40721211.329999998</v>
      </c>
      <c r="OM6" s="11">
        <v>45454081.509999998</v>
      </c>
      <c r="ON6" s="11">
        <v>800104316.62999976</v>
      </c>
      <c r="OO6" s="11">
        <v>145067179.67999995</v>
      </c>
      <c r="OP6" s="11">
        <v>237540385.04000008</v>
      </c>
      <c r="OQ6" s="11">
        <v>116734702.98000006</v>
      </c>
      <c r="OR6" s="11">
        <v>91564272.569999993</v>
      </c>
      <c r="OS6" s="11">
        <v>53842497.390000001</v>
      </c>
      <c r="OT6" s="11">
        <v>410543380.67999989</v>
      </c>
      <c r="OU6" s="11">
        <v>48725846.159999996</v>
      </c>
      <c r="OV6" s="11">
        <v>49739480.569999993</v>
      </c>
      <c r="OW6" s="11">
        <v>78629289.640000015</v>
      </c>
      <c r="OX6" s="11">
        <v>82100697.459999993</v>
      </c>
      <c r="OY6" s="11">
        <v>305669188.11000001</v>
      </c>
      <c r="OZ6" s="11">
        <v>57751073.209999979</v>
      </c>
      <c r="PA6" s="11">
        <v>31818437.939999998</v>
      </c>
      <c r="PB6" s="11">
        <v>51676995.380000003</v>
      </c>
      <c r="PC6" s="11">
        <v>558714068.31999993</v>
      </c>
      <c r="PD6" s="11">
        <v>60728149.339999966</v>
      </c>
      <c r="PE6" s="11">
        <v>60616804.710000008</v>
      </c>
      <c r="PF6" s="11">
        <v>17402682.570000011</v>
      </c>
      <c r="PG6" s="11">
        <v>62560479.579999998</v>
      </c>
      <c r="PH6" s="11">
        <v>89163527.040000007</v>
      </c>
      <c r="PI6" s="11">
        <v>37118885.819999985</v>
      </c>
      <c r="PJ6" s="11">
        <v>31393795.159999996</v>
      </c>
      <c r="PK6" s="11">
        <v>52686419.419999979</v>
      </c>
      <c r="PL6" s="11">
        <v>55312826.439999998</v>
      </c>
      <c r="PM6" s="11">
        <v>68564574.549999997</v>
      </c>
      <c r="PN6" s="11">
        <v>92853382.379999965</v>
      </c>
      <c r="PO6" s="11">
        <v>23852734.360000007</v>
      </c>
      <c r="PP6" s="11">
        <v>134426374.53</v>
      </c>
      <c r="PQ6" s="11">
        <v>34943922.680000007</v>
      </c>
      <c r="PR6" s="11">
        <v>34982166.870000012</v>
      </c>
      <c r="PS6" s="11">
        <v>17250606.160000004</v>
      </c>
      <c r="PT6" s="11">
        <v>31375952.330000006</v>
      </c>
      <c r="PU6" s="11">
        <v>1253600366.8400002</v>
      </c>
      <c r="PV6" s="11">
        <v>37634423.770000011</v>
      </c>
      <c r="PW6" s="11">
        <v>28075061.290000003</v>
      </c>
      <c r="PX6" s="11">
        <v>97575059.060000002</v>
      </c>
      <c r="PY6" s="11">
        <v>287045993.49000007</v>
      </c>
      <c r="PZ6" s="11">
        <v>60041738</v>
      </c>
      <c r="QA6" s="11">
        <v>99979973.089999974</v>
      </c>
      <c r="QB6" s="11">
        <v>36606369.270000026</v>
      </c>
      <c r="QC6" s="11">
        <v>124559624.96999997</v>
      </c>
      <c r="QD6" s="11">
        <v>19008006.420000002</v>
      </c>
      <c r="QE6" s="11">
        <v>81191359.679999977</v>
      </c>
      <c r="QF6" s="11">
        <v>37323832.269999973</v>
      </c>
      <c r="QG6" s="11">
        <v>46065092.359999992</v>
      </c>
      <c r="QH6" s="11">
        <v>70463646.280000001</v>
      </c>
      <c r="QI6" s="11">
        <v>104387208.14000002</v>
      </c>
      <c r="QJ6" s="11">
        <v>57242878.509999976</v>
      </c>
      <c r="QK6" s="11">
        <v>38667264.549999997</v>
      </c>
      <c r="QL6" s="11">
        <v>45107615.739999995</v>
      </c>
      <c r="QM6" s="11">
        <v>26187753.099999994</v>
      </c>
      <c r="QN6" s="11">
        <v>135785055.81999999</v>
      </c>
      <c r="QO6" s="11">
        <v>104329449.52999999</v>
      </c>
      <c r="QP6" s="11">
        <v>25610605.25</v>
      </c>
      <c r="QQ6" s="11">
        <v>20765403.07</v>
      </c>
      <c r="QR6" s="11">
        <v>19147736.329999998</v>
      </c>
      <c r="QS6" s="11">
        <v>23785028.950000007</v>
      </c>
      <c r="QT6" s="11">
        <v>20292441.870000001</v>
      </c>
      <c r="QU6" s="11">
        <v>573218506.8599999</v>
      </c>
      <c r="QV6" s="11">
        <v>24131371.25999999</v>
      </c>
      <c r="QW6" s="11">
        <v>83431552.540000036</v>
      </c>
      <c r="QX6" s="11">
        <v>50729484.619999975</v>
      </c>
      <c r="QY6" s="11">
        <v>54486773.19000002</v>
      </c>
      <c r="QZ6" s="11">
        <v>154379836.11999997</v>
      </c>
      <c r="RA6" s="11">
        <v>48425468.369999997</v>
      </c>
      <c r="RB6" s="11">
        <v>101207230.63999997</v>
      </c>
      <c r="RC6" s="11">
        <v>96954276.24000001</v>
      </c>
      <c r="RD6" s="11">
        <v>29125557.949999999</v>
      </c>
      <c r="RE6" s="11">
        <v>37440051.639999993</v>
      </c>
      <c r="RF6" s="11">
        <v>42041915.400000006</v>
      </c>
      <c r="RG6" s="11">
        <v>27382740.350000001</v>
      </c>
      <c r="RH6" s="11">
        <v>831237976.6299994</v>
      </c>
      <c r="RI6" s="11">
        <v>99636350.509999961</v>
      </c>
      <c r="RJ6" s="11">
        <v>48428156.970000014</v>
      </c>
      <c r="RK6" s="11">
        <v>74089167.789999992</v>
      </c>
      <c r="RL6" s="11">
        <v>76200454.249999985</v>
      </c>
      <c r="RM6" s="11">
        <v>68207107.359999999</v>
      </c>
      <c r="RN6" s="11">
        <v>121447812.23</v>
      </c>
      <c r="RO6" s="11">
        <v>61335277.160000019</v>
      </c>
      <c r="RP6" s="11">
        <v>103749526.80000001</v>
      </c>
      <c r="RQ6" s="11">
        <v>126057305.52999999</v>
      </c>
      <c r="RR6" s="11">
        <v>178942997.09999996</v>
      </c>
      <c r="RS6" s="11">
        <v>23748578.330000006</v>
      </c>
      <c r="RT6" s="11">
        <v>28860148.729999997</v>
      </c>
      <c r="RU6" s="11">
        <v>60238907.280000009</v>
      </c>
      <c r="RV6" s="11">
        <v>35615516.00999999</v>
      </c>
      <c r="RW6" s="11">
        <v>26591190.060000002</v>
      </c>
      <c r="RX6" s="11">
        <v>37268100.819999993</v>
      </c>
      <c r="RY6" s="11">
        <v>26966363.189999994</v>
      </c>
      <c r="RZ6" s="11">
        <v>27733151.18</v>
      </c>
      <c r="SA6" s="11">
        <v>33772691.850000016</v>
      </c>
      <c r="SB6" s="11">
        <v>232307589.41</v>
      </c>
      <c r="SC6" s="11">
        <v>51375534.159999982</v>
      </c>
      <c r="SD6" s="11">
        <v>44453627.860000014</v>
      </c>
      <c r="SE6" s="11">
        <v>34603923.150000006</v>
      </c>
      <c r="SF6" s="11">
        <v>25240491.079999991</v>
      </c>
      <c r="SG6" s="11">
        <v>38127111.900000006</v>
      </c>
      <c r="SH6" s="11">
        <v>53808917.790000029</v>
      </c>
      <c r="SI6" s="11">
        <v>104824846.35000004</v>
      </c>
      <c r="SJ6" s="11">
        <v>42666029.550000012</v>
      </c>
      <c r="SK6" s="11">
        <v>50533792.210000008</v>
      </c>
      <c r="SL6" s="11">
        <v>130782926.63999994</v>
      </c>
      <c r="SM6" s="11">
        <v>19188793.600000005</v>
      </c>
      <c r="SN6" s="11">
        <v>225753035.00999996</v>
      </c>
      <c r="SO6" s="11">
        <v>60328381.139999986</v>
      </c>
      <c r="SP6" s="11">
        <v>92322731.159999996</v>
      </c>
      <c r="SQ6" s="11">
        <v>111648672.54000001</v>
      </c>
      <c r="SR6" s="11">
        <v>48900652.25</v>
      </c>
      <c r="SS6" s="11">
        <v>53525871.969999991</v>
      </c>
      <c r="ST6" s="11">
        <v>40310994.080000006</v>
      </c>
      <c r="SU6" s="11">
        <v>22675815.57</v>
      </c>
      <c r="SV6" s="11">
        <v>437679935.48000002</v>
      </c>
      <c r="SW6" s="11">
        <v>46467759.980000004</v>
      </c>
      <c r="SX6" s="11">
        <v>56821495.950000003</v>
      </c>
      <c r="SY6" s="11">
        <v>80622853.319999993</v>
      </c>
      <c r="SZ6" s="11">
        <v>22294446.910000004</v>
      </c>
      <c r="TA6" s="11">
        <v>31986826.279999994</v>
      </c>
      <c r="TB6" s="11">
        <v>64582547.579999998</v>
      </c>
      <c r="TC6" s="11">
        <v>84785953.530000001</v>
      </c>
      <c r="TD6" s="11">
        <v>33744759.75</v>
      </c>
      <c r="TE6" s="11">
        <v>52531854.039999992</v>
      </c>
      <c r="TF6" s="11">
        <v>61084142</v>
      </c>
      <c r="TG6" s="11">
        <v>69679343.599999994</v>
      </c>
      <c r="TH6" s="11">
        <v>48314423.899999991</v>
      </c>
      <c r="TI6" s="11">
        <v>30284754.45000001</v>
      </c>
      <c r="TJ6" s="11">
        <v>805377929.2700001</v>
      </c>
      <c r="TK6" s="11">
        <v>45653720.120000005</v>
      </c>
      <c r="TL6" s="11">
        <v>32131595.989999995</v>
      </c>
      <c r="TM6" s="11">
        <v>46544612.809999987</v>
      </c>
      <c r="TN6" s="11">
        <v>38587763.009999998</v>
      </c>
      <c r="TO6" s="11">
        <v>36816121.020000003</v>
      </c>
      <c r="TP6" s="11">
        <v>16597200.639999999</v>
      </c>
      <c r="TQ6" s="11">
        <v>221962903.7700001</v>
      </c>
      <c r="TR6" s="11">
        <v>28320483.909999996</v>
      </c>
      <c r="TS6" s="11">
        <v>64115118.890000008</v>
      </c>
      <c r="TT6" s="11">
        <v>78868531.479999959</v>
      </c>
      <c r="TU6" s="11">
        <v>47038648.949999988</v>
      </c>
      <c r="TV6" s="11">
        <v>18641749.79999999</v>
      </c>
      <c r="TW6" s="11">
        <v>31511229.239999995</v>
      </c>
      <c r="TX6" s="11">
        <v>36248352.140000008</v>
      </c>
      <c r="TY6" s="11">
        <v>31827187.5</v>
      </c>
      <c r="TZ6" s="11">
        <v>202097465.80999994</v>
      </c>
      <c r="UA6" s="11">
        <v>43000658.519999996</v>
      </c>
      <c r="UB6" s="11">
        <v>246393870.25999999</v>
      </c>
      <c r="UC6" s="11">
        <v>108499148.06</v>
      </c>
      <c r="UD6" s="11">
        <v>29576042.440000001</v>
      </c>
      <c r="UE6" s="11">
        <v>41729951.779999986</v>
      </c>
      <c r="UF6" s="11">
        <v>185956539.10000002</v>
      </c>
      <c r="UG6" s="11">
        <v>29063866.760000002</v>
      </c>
      <c r="UH6" s="11">
        <v>18219941.770000003</v>
      </c>
      <c r="UI6" s="11">
        <v>50685059</v>
      </c>
      <c r="UJ6" s="11">
        <v>42709381.469999999</v>
      </c>
      <c r="UK6" s="11">
        <v>192270229.94</v>
      </c>
      <c r="UL6" s="11">
        <v>77510926.050000012</v>
      </c>
      <c r="UM6" s="11">
        <v>62158980.220000006</v>
      </c>
      <c r="UN6" s="11">
        <v>89462649.50999999</v>
      </c>
      <c r="UO6" s="11">
        <v>68815339.420000017</v>
      </c>
      <c r="UP6" s="11">
        <v>46795883.030000016</v>
      </c>
      <c r="UQ6" s="11">
        <v>1141695144.4199998</v>
      </c>
      <c r="UR6" s="11">
        <v>67894561.530000016</v>
      </c>
      <c r="US6" s="11">
        <v>72081686.989999965</v>
      </c>
      <c r="UT6" s="11">
        <v>216894842.61999992</v>
      </c>
      <c r="UU6" s="11">
        <v>12243414.850000007</v>
      </c>
      <c r="UV6" s="11">
        <v>51102888.579999991</v>
      </c>
      <c r="UW6" s="11">
        <v>123169782.42000005</v>
      </c>
      <c r="UX6" s="11">
        <v>39751243.88000001</v>
      </c>
      <c r="UY6" s="11">
        <v>42274979.910000019</v>
      </c>
      <c r="UZ6" s="11">
        <v>52756884.49000001</v>
      </c>
      <c r="VA6" s="11">
        <v>85926255.199999973</v>
      </c>
      <c r="VB6" s="11">
        <v>139718201.19000006</v>
      </c>
      <c r="VC6" s="11">
        <v>87908530.25</v>
      </c>
      <c r="VD6" s="11">
        <v>130004770.48999999</v>
      </c>
      <c r="VE6" s="11">
        <v>47084141.839999996</v>
      </c>
      <c r="VF6" s="11">
        <v>36360182.950000018</v>
      </c>
      <c r="VG6" s="11">
        <v>36181654.57</v>
      </c>
      <c r="VH6" s="11">
        <v>28909974.809999995</v>
      </c>
      <c r="VI6" s="11">
        <v>169809377.75000003</v>
      </c>
      <c r="VJ6" s="11">
        <v>34209038.389999986</v>
      </c>
      <c r="VK6" s="11">
        <v>34591598.690000005</v>
      </c>
      <c r="VL6" s="11">
        <v>19985498.829999998</v>
      </c>
      <c r="VM6" s="11">
        <v>533795547.21999991</v>
      </c>
      <c r="VN6" s="11">
        <v>35653528.219999999</v>
      </c>
      <c r="VO6" s="11">
        <v>40373898.410000011</v>
      </c>
      <c r="VP6" s="11">
        <v>106580843.43000001</v>
      </c>
      <c r="VQ6" s="11">
        <v>104428393.35999995</v>
      </c>
      <c r="VR6" s="11">
        <v>81444847.23999995</v>
      </c>
      <c r="VS6" s="11">
        <v>72643379.639999986</v>
      </c>
      <c r="VT6" s="11">
        <v>64103847.800000027</v>
      </c>
      <c r="VU6" s="11">
        <v>62629639.63000001</v>
      </c>
      <c r="VV6" s="11">
        <v>230621506.06999999</v>
      </c>
      <c r="VW6" s="11">
        <v>41125255.549999997</v>
      </c>
      <c r="VX6" s="11">
        <v>135922187.86999995</v>
      </c>
      <c r="VY6" s="11">
        <v>77740186.279999986</v>
      </c>
      <c r="VZ6" s="11">
        <v>48949705.729999989</v>
      </c>
      <c r="WA6" s="11">
        <v>25747266.470000003</v>
      </c>
      <c r="WB6" s="11">
        <v>1367277056.3000004</v>
      </c>
      <c r="WC6" s="11">
        <v>87569879.400000021</v>
      </c>
      <c r="WD6" s="11">
        <v>69233866.900000021</v>
      </c>
      <c r="WE6" s="11">
        <v>147548374.93000001</v>
      </c>
      <c r="WF6" s="11">
        <v>40994709.290000007</v>
      </c>
      <c r="WG6" s="11">
        <v>63007442.219999976</v>
      </c>
      <c r="WH6" s="11">
        <v>94147933.309999973</v>
      </c>
      <c r="WI6" s="11">
        <v>117746619.30000003</v>
      </c>
      <c r="WJ6" s="11">
        <v>63844806.849999994</v>
      </c>
      <c r="WK6" s="11">
        <v>93078342.090000004</v>
      </c>
      <c r="WL6" s="11">
        <v>38870338.690000005</v>
      </c>
      <c r="WM6" s="11">
        <v>177310194.96000004</v>
      </c>
      <c r="WN6" s="11">
        <v>65129161.850000016</v>
      </c>
      <c r="WO6" s="11">
        <v>83994114.999999985</v>
      </c>
      <c r="WP6" s="11">
        <v>203518186.38</v>
      </c>
      <c r="WQ6" s="11">
        <v>76705622.680000007</v>
      </c>
      <c r="WR6" s="11">
        <v>93488141.870000005</v>
      </c>
      <c r="WS6" s="11">
        <v>57433569.749999978</v>
      </c>
      <c r="WT6" s="11">
        <v>31061153.790000029</v>
      </c>
      <c r="WU6" s="11">
        <v>145881009.66999996</v>
      </c>
      <c r="WV6" s="11">
        <v>241864543.23000002</v>
      </c>
      <c r="WW6" s="11">
        <v>61687786.349999987</v>
      </c>
      <c r="WX6" s="11">
        <v>37967839.029999994</v>
      </c>
      <c r="WY6" s="11">
        <v>31783418.129999995</v>
      </c>
      <c r="WZ6" s="11">
        <v>52520684.079999991</v>
      </c>
      <c r="XA6" s="11">
        <v>58548910.040000007</v>
      </c>
      <c r="XB6" s="11">
        <v>37936362.979999997</v>
      </c>
      <c r="XC6" s="11">
        <v>49481178.800000012</v>
      </c>
      <c r="XD6" s="11">
        <v>271108175.82000011</v>
      </c>
      <c r="XE6" s="11">
        <v>36949520.666000001</v>
      </c>
      <c r="XF6" s="11">
        <v>30416448.970000003</v>
      </c>
      <c r="XG6" s="11">
        <v>24697099.929999992</v>
      </c>
      <c r="XH6" s="11">
        <v>35044678.210000001</v>
      </c>
      <c r="XI6" s="11">
        <v>1055970916.6399994</v>
      </c>
      <c r="XJ6" s="11">
        <v>117271168.22999999</v>
      </c>
      <c r="XK6" s="11">
        <v>125478392.80000001</v>
      </c>
      <c r="XL6" s="11">
        <v>333305965.88</v>
      </c>
      <c r="XM6" s="11">
        <v>76807769.920000017</v>
      </c>
      <c r="XN6" s="11">
        <v>90774518.700000018</v>
      </c>
      <c r="XO6" s="11">
        <v>177315876.31000006</v>
      </c>
      <c r="XP6" s="11">
        <v>118671348.34999999</v>
      </c>
      <c r="XQ6" s="11">
        <v>81255704.919999987</v>
      </c>
      <c r="XR6" s="11">
        <v>170002038.33000004</v>
      </c>
      <c r="XS6" s="11">
        <v>164280809.38</v>
      </c>
      <c r="XT6" s="11">
        <v>58588258.350000016</v>
      </c>
      <c r="XU6" s="11">
        <v>45740008.160000004</v>
      </c>
      <c r="XV6" s="11">
        <v>70598927.99000001</v>
      </c>
      <c r="XW6" s="11">
        <v>64735135.420000002</v>
      </c>
      <c r="XX6" s="11">
        <v>54157167.179999985</v>
      </c>
      <c r="XY6" s="11">
        <v>34922012.43</v>
      </c>
      <c r="XZ6" s="11">
        <v>48525532.719999991</v>
      </c>
      <c r="YA6" s="11">
        <v>37651509.349999987</v>
      </c>
      <c r="YB6" s="11">
        <v>45655645.460000001</v>
      </c>
      <c r="YC6" s="11">
        <v>37306658.480000004</v>
      </c>
      <c r="YD6" s="11">
        <v>56235529.350000009</v>
      </c>
      <c r="YE6" s="11">
        <v>84291462.959999993</v>
      </c>
      <c r="YF6" s="11">
        <v>1043681633.3700001</v>
      </c>
      <c r="YG6" s="11">
        <v>73904786.020000026</v>
      </c>
      <c r="YH6" s="11">
        <v>142659896.54999998</v>
      </c>
      <c r="YI6" s="11">
        <v>56449059.399999991</v>
      </c>
      <c r="YJ6" s="11">
        <v>345765791.22999996</v>
      </c>
      <c r="YK6" s="11">
        <v>80258353.219999999</v>
      </c>
      <c r="YL6" s="11">
        <v>128957031.38000005</v>
      </c>
      <c r="YM6" s="11">
        <v>46225053.840000004</v>
      </c>
      <c r="YN6" s="11">
        <v>200887432.41999999</v>
      </c>
      <c r="YO6" s="11">
        <v>179674038.70999998</v>
      </c>
      <c r="YP6" s="11">
        <v>80897248.370000005</v>
      </c>
      <c r="YQ6" s="11">
        <v>68980184.980000004</v>
      </c>
      <c r="YR6" s="11">
        <v>58992179.209999993</v>
      </c>
      <c r="YS6" s="11">
        <v>65151817.130000003</v>
      </c>
      <c r="YT6" s="11">
        <v>59632743.900000006</v>
      </c>
      <c r="YU6" s="11">
        <v>65770512.180000022</v>
      </c>
      <c r="YV6" s="11">
        <v>51870877.359999999</v>
      </c>
      <c r="YW6" s="11">
        <v>254384418.21299991</v>
      </c>
      <c r="YX6" s="11">
        <v>45465529.950000018</v>
      </c>
      <c r="YY6" s="11">
        <v>42272395.890000001</v>
      </c>
      <c r="YZ6" s="11">
        <v>53261000.709999993</v>
      </c>
      <c r="ZA6" s="11">
        <v>44481573.049999982</v>
      </c>
      <c r="ZB6" s="11">
        <v>24119863.559999999</v>
      </c>
      <c r="ZC6" s="11">
        <v>42785212.729999997</v>
      </c>
      <c r="ZD6" s="11">
        <v>300107135.68000025</v>
      </c>
      <c r="ZE6" s="11">
        <v>26604262.099999994</v>
      </c>
      <c r="ZF6" s="11">
        <v>49156496.00000003</v>
      </c>
      <c r="ZG6" s="11">
        <v>39214919.400000006</v>
      </c>
      <c r="ZH6" s="11">
        <v>33107910.889999997</v>
      </c>
      <c r="ZI6" s="11">
        <v>32754830.999999985</v>
      </c>
      <c r="ZJ6" s="11">
        <v>27162003.540000003</v>
      </c>
      <c r="ZK6" s="11">
        <v>28340164.32799999</v>
      </c>
      <c r="ZL6" s="11">
        <v>83732864.160000026</v>
      </c>
      <c r="ZM6" s="11">
        <v>1004703227.8199997</v>
      </c>
      <c r="ZN6" s="11">
        <v>34093205.180000007</v>
      </c>
      <c r="ZO6" s="11">
        <v>99451734.859999985</v>
      </c>
      <c r="ZP6" s="11">
        <v>465335702.54999995</v>
      </c>
      <c r="ZQ6" s="11">
        <v>141383804.87000003</v>
      </c>
      <c r="ZR6" s="11">
        <v>37051300.079999998</v>
      </c>
      <c r="ZS6" s="11">
        <v>51179759.919999987</v>
      </c>
      <c r="ZT6" s="11">
        <v>87554063.969999969</v>
      </c>
      <c r="ZU6" s="11">
        <v>107496420</v>
      </c>
      <c r="ZV6" s="11">
        <v>105153737.47999999</v>
      </c>
      <c r="ZW6" s="11">
        <v>31633356.530000009</v>
      </c>
      <c r="ZX6" s="11">
        <v>31270315.690000005</v>
      </c>
      <c r="ZY6" s="11">
        <v>53802821.750000015</v>
      </c>
      <c r="ZZ6" s="11">
        <v>74041678.029999986</v>
      </c>
      <c r="AAA6" s="11">
        <v>51880686.49000001</v>
      </c>
      <c r="AAB6" s="11">
        <v>51335657.560000002</v>
      </c>
      <c r="AAC6" s="11">
        <v>70477168.850000024</v>
      </c>
      <c r="AAD6" s="11">
        <v>31627759.859999999</v>
      </c>
      <c r="AAE6" s="11">
        <v>61256047.669999987</v>
      </c>
      <c r="AAF6" s="11">
        <v>37328436.390000001</v>
      </c>
      <c r="AAG6" s="11">
        <v>25505443.979999989</v>
      </c>
      <c r="AAH6" s="11">
        <v>24635171.809999995</v>
      </c>
      <c r="AAI6" s="11">
        <v>208032476.85000002</v>
      </c>
      <c r="AAJ6" s="11">
        <v>41421870.410000011</v>
      </c>
      <c r="AAK6" s="11">
        <v>48034883.829999991</v>
      </c>
      <c r="AAL6" s="11">
        <v>35572532.819999993</v>
      </c>
      <c r="AAM6" s="11">
        <v>36629095.470000014</v>
      </c>
      <c r="AAN6" s="11">
        <v>51916088.160000004</v>
      </c>
      <c r="AAO6" s="11">
        <v>40318129.589999989</v>
      </c>
      <c r="AAP6" s="11">
        <v>1338846632.1199999</v>
      </c>
      <c r="AAQ6" s="11">
        <v>50728206.389999986</v>
      </c>
      <c r="AAR6" s="11">
        <v>32752842.439999998</v>
      </c>
      <c r="AAS6" s="11">
        <v>96193641.149999976</v>
      </c>
      <c r="AAT6" s="11">
        <v>87206168.319999978</v>
      </c>
      <c r="AAU6" s="11">
        <v>55271423.709999993</v>
      </c>
      <c r="AAV6" s="11">
        <v>60669958.070000023</v>
      </c>
      <c r="AAW6" s="11">
        <v>89789080.62999998</v>
      </c>
      <c r="AAX6" s="11">
        <v>200398066.98999992</v>
      </c>
      <c r="AAY6" s="11">
        <v>42325593.330000013</v>
      </c>
      <c r="AAZ6" s="11">
        <v>70618105.019999996</v>
      </c>
      <c r="ABA6" s="11">
        <v>233048891.60000002</v>
      </c>
      <c r="ABB6" s="11">
        <v>153269631.57000002</v>
      </c>
      <c r="ABC6" s="11">
        <v>26298260.520000003</v>
      </c>
      <c r="ABD6" s="11">
        <v>44743092.110000022</v>
      </c>
      <c r="ABE6" s="11">
        <v>50480580.060000017</v>
      </c>
      <c r="ABF6" s="11">
        <v>38589161.38000001</v>
      </c>
      <c r="ABG6" s="11">
        <v>63866479.540000014</v>
      </c>
      <c r="ABH6" s="11">
        <v>31946888.860000007</v>
      </c>
      <c r="ABI6" s="11">
        <v>377515298.10000008</v>
      </c>
      <c r="ABJ6" s="11">
        <v>254978931.53000006</v>
      </c>
      <c r="ABK6" s="11">
        <v>38785128.810000002</v>
      </c>
      <c r="ABL6" s="11">
        <v>18912720.719999991</v>
      </c>
      <c r="ABM6" s="11">
        <v>25928347.870000001</v>
      </c>
      <c r="ABN6" s="11">
        <v>35718673.289999992</v>
      </c>
      <c r="ABO6" s="11">
        <v>22151929.169999994</v>
      </c>
      <c r="ABP6" s="11">
        <v>409434679.94</v>
      </c>
      <c r="ABQ6" s="11">
        <v>59967324.669999972</v>
      </c>
      <c r="ABR6" s="11">
        <v>23146678.290000003</v>
      </c>
      <c r="ABS6" s="11">
        <v>81074309.879999995</v>
      </c>
      <c r="ABT6" s="11">
        <v>66671165.899999999</v>
      </c>
      <c r="ABU6" s="11">
        <v>43897830.709999986</v>
      </c>
      <c r="ABV6" s="11">
        <v>55936513.749999985</v>
      </c>
      <c r="ABW6" s="11">
        <v>54948282.549999997</v>
      </c>
      <c r="ABX6" s="11">
        <v>18032636.150000002</v>
      </c>
      <c r="ABY6" s="11">
        <v>286449702.83000022</v>
      </c>
      <c r="ABZ6" s="11">
        <v>22253329.430000003</v>
      </c>
      <c r="ACA6" s="11">
        <v>62020175.209999979</v>
      </c>
      <c r="ACB6" s="11">
        <v>39483078.950000003</v>
      </c>
      <c r="ACC6" s="11">
        <v>22297919.84</v>
      </c>
      <c r="ACD6" s="11">
        <v>75348449.349999979</v>
      </c>
      <c r="ACE6" s="11">
        <v>41191757.169999994</v>
      </c>
      <c r="ACF6" s="11">
        <v>32769668.830000006</v>
      </c>
      <c r="ACG6" s="11">
        <v>36290405.089999996</v>
      </c>
      <c r="ACH6" s="11">
        <v>98663003.5</v>
      </c>
      <c r="ACI6" s="11">
        <v>25153485.600000001</v>
      </c>
      <c r="ACJ6" s="11">
        <v>538530133.76000059</v>
      </c>
      <c r="ACK6" s="11">
        <v>35142432.760000013</v>
      </c>
      <c r="ACL6" s="11">
        <v>50223812.540000007</v>
      </c>
      <c r="ACM6" s="11">
        <v>65617661.129999973</v>
      </c>
      <c r="ACN6" s="11">
        <v>37903481.069999993</v>
      </c>
      <c r="ACO6" s="11">
        <v>38571144.289999992</v>
      </c>
      <c r="ACP6" s="11">
        <v>55432041.139999993</v>
      </c>
      <c r="ACQ6" s="11">
        <v>186503018.03999993</v>
      </c>
      <c r="ACR6" s="11">
        <v>323141945.89999992</v>
      </c>
      <c r="ACS6" s="11">
        <v>25889225.809999991</v>
      </c>
      <c r="ACT6" s="11">
        <v>86255892.319999978</v>
      </c>
      <c r="ACU6" s="11">
        <v>112389195.68000001</v>
      </c>
      <c r="ACV6" s="11">
        <v>130886606.34000003</v>
      </c>
      <c r="ACW6" s="11">
        <v>163901541.95999995</v>
      </c>
      <c r="ACX6" s="11">
        <v>23290104.500000004</v>
      </c>
      <c r="ACY6" s="11">
        <v>46417905.339999989</v>
      </c>
      <c r="ACZ6" s="11">
        <v>43491491.050000019</v>
      </c>
      <c r="ADA6" s="11">
        <v>26176326.700000007</v>
      </c>
      <c r="ADB6" s="11">
        <v>21918350.320000004</v>
      </c>
      <c r="ADC6" s="11">
        <v>32449927.289999992</v>
      </c>
      <c r="ADD6" s="11">
        <v>29892780.119999997</v>
      </c>
      <c r="ADE6" s="11">
        <v>26686882.989999995</v>
      </c>
      <c r="ADF6" s="11">
        <v>35798524.559999995</v>
      </c>
      <c r="ADG6" s="11">
        <v>97906532.359999999</v>
      </c>
      <c r="ADH6" s="11">
        <v>100862201.59999998</v>
      </c>
      <c r="ADI6" s="11">
        <v>31139025.74000001</v>
      </c>
      <c r="ADJ6" s="11">
        <v>21318293.729999993</v>
      </c>
      <c r="ADK6" s="11">
        <v>27265077.520000003</v>
      </c>
      <c r="ADL6" s="11">
        <v>11890693.43</v>
      </c>
      <c r="ADM6" s="11">
        <v>36050605.18</v>
      </c>
      <c r="ADN6" s="11">
        <v>38301197.680000007</v>
      </c>
      <c r="ADO6" s="11">
        <v>35769799.63000001</v>
      </c>
      <c r="ADP6" s="11">
        <v>373630571.10999954</v>
      </c>
      <c r="ADQ6" s="11">
        <v>69559483.059999987</v>
      </c>
      <c r="ADR6" s="11">
        <v>73586657.159999996</v>
      </c>
      <c r="ADS6" s="11">
        <v>56450334.919999994</v>
      </c>
      <c r="ADT6" s="11">
        <v>100493816.38999996</v>
      </c>
      <c r="ADU6" s="11">
        <v>14426524.49</v>
      </c>
      <c r="ADV6" s="11">
        <v>14744079.540000003</v>
      </c>
      <c r="ADW6" s="11">
        <v>20684480.539999999</v>
      </c>
      <c r="ADX6" s="11">
        <v>20925034.700000007</v>
      </c>
      <c r="ADY6" s="11">
        <v>16182463.25</v>
      </c>
      <c r="ADZ6" s="11">
        <v>594648365.72000027</v>
      </c>
      <c r="AEA6" s="11">
        <v>134433879.63</v>
      </c>
      <c r="AEB6" s="11">
        <v>108589862.83999997</v>
      </c>
      <c r="AEC6" s="11">
        <v>25813677.049999997</v>
      </c>
      <c r="AED6" s="11">
        <v>26072539.860000007</v>
      </c>
      <c r="AEE6" s="11">
        <v>72498012.829999983</v>
      </c>
      <c r="AEF6" s="11">
        <v>47459989.299999982</v>
      </c>
      <c r="AEG6" s="11">
        <v>36980188.030000001</v>
      </c>
      <c r="AEH6" s="11">
        <v>52691494.510000005</v>
      </c>
      <c r="AEI6" s="11">
        <v>36906364.680000007</v>
      </c>
      <c r="AEJ6" s="11">
        <v>50480574.419999987</v>
      </c>
      <c r="AEK6" s="11">
        <v>135508229.49000004</v>
      </c>
      <c r="AEL6" s="11">
        <v>28434827.570000004</v>
      </c>
      <c r="AEM6" s="11">
        <v>51241380.620000012</v>
      </c>
      <c r="AEN6" s="11">
        <v>62664553.609999977</v>
      </c>
      <c r="AEO6" s="11">
        <v>84198804.040000007</v>
      </c>
      <c r="AEP6" s="11">
        <v>36513316.469999991</v>
      </c>
      <c r="AEQ6" s="11">
        <v>80087348.989999965</v>
      </c>
      <c r="AER6" s="11">
        <v>21610915.18</v>
      </c>
      <c r="AES6" s="11">
        <v>109092830.61999997</v>
      </c>
      <c r="AET6" s="11">
        <v>390785324.14999986</v>
      </c>
      <c r="AEU6" s="11">
        <v>95512977.170000017</v>
      </c>
      <c r="AEV6" s="11">
        <v>53853476.460000001</v>
      </c>
      <c r="AEW6" s="11">
        <v>62412250.980000019</v>
      </c>
      <c r="AEX6" s="11">
        <v>55024593.790000014</v>
      </c>
      <c r="AEY6" s="11">
        <v>101698122.76000002</v>
      </c>
      <c r="AEZ6" s="11">
        <v>54507020.939999968</v>
      </c>
      <c r="AFA6" s="11">
        <v>51104878.539999999</v>
      </c>
      <c r="AFB6" s="11">
        <v>41972765.880000003</v>
      </c>
      <c r="AFC6" s="11">
        <v>25553067.769999996</v>
      </c>
      <c r="AFD6" s="11">
        <v>173581250.0999999</v>
      </c>
      <c r="AFE6" s="11">
        <v>63222664.540000051</v>
      </c>
      <c r="AFF6" s="11">
        <v>65003492.18999999</v>
      </c>
      <c r="AFG6" s="11">
        <v>85343599.530000061</v>
      </c>
      <c r="AFH6" s="11">
        <v>85498833.930000007</v>
      </c>
      <c r="AFI6" s="11">
        <v>71365298.729999974</v>
      </c>
      <c r="AFJ6" s="11">
        <v>49038972.920000002</v>
      </c>
      <c r="AFK6" s="11">
        <v>56226065.359999985</v>
      </c>
      <c r="AFL6" s="11">
        <v>49379264.519999981</v>
      </c>
      <c r="AFM6" s="11">
        <v>51734293.189999968</v>
      </c>
      <c r="AFN6" s="11">
        <v>52488388.079999998</v>
      </c>
      <c r="AFO6" s="11">
        <v>53118872.140000008</v>
      </c>
      <c r="AFP6" s="11">
        <v>41997475.489999987</v>
      </c>
      <c r="AFQ6" s="11">
        <v>237738317.64999998</v>
      </c>
      <c r="AFR6" s="11">
        <v>70019711.199999988</v>
      </c>
      <c r="AFS6" s="11">
        <v>70912448.719999999</v>
      </c>
      <c r="AFT6" s="11">
        <v>39645614.350000001</v>
      </c>
      <c r="AFU6" s="11">
        <v>56039156.459999986</v>
      </c>
      <c r="AFV6" s="11">
        <v>45306885.010000005</v>
      </c>
      <c r="AFW6" s="11">
        <v>36922210.269999996</v>
      </c>
      <c r="AFX6" s="11">
        <v>79712298.400000006</v>
      </c>
      <c r="AFY6" s="11">
        <v>75161403.030000001</v>
      </c>
      <c r="AFZ6" s="11">
        <v>36098782.719999999</v>
      </c>
      <c r="AGA6" s="11">
        <v>77998548.069999963</v>
      </c>
      <c r="AGB6" s="11">
        <v>44817052.349999994</v>
      </c>
      <c r="AGC6" s="11">
        <v>315145055.56000006</v>
      </c>
      <c r="AGD6" s="11">
        <v>42463031.87999998</v>
      </c>
      <c r="AGE6" s="11">
        <v>53195343.56000001</v>
      </c>
      <c r="AGF6" s="11">
        <v>33335170.949999988</v>
      </c>
      <c r="AGG6" s="11">
        <v>84555886.810000017</v>
      </c>
      <c r="AGH6" s="11">
        <v>66313082.189999998</v>
      </c>
      <c r="AGI6" s="11">
        <v>23531517.670000002</v>
      </c>
      <c r="AGJ6" s="11">
        <v>43686209.590000011</v>
      </c>
      <c r="AGK6" s="11">
        <v>38007175.899999991</v>
      </c>
      <c r="AGL6" s="11">
        <v>39542717.729999989</v>
      </c>
      <c r="AGM6" s="11">
        <v>35175557.860000014</v>
      </c>
      <c r="AGN6" s="11">
        <v>476537717.38000005</v>
      </c>
      <c r="AGO6" s="11">
        <v>64528072.010000005</v>
      </c>
      <c r="AGP6" s="11">
        <v>56033916.420000002</v>
      </c>
      <c r="AGQ6" s="11">
        <v>36733849.650000006</v>
      </c>
      <c r="AGR6" s="11">
        <v>92278236.259999961</v>
      </c>
      <c r="AGS6" s="11">
        <v>57169598.579999998</v>
      </c>
      <c r="AGT6" s="11">
        <v>36223295.190000005</v>
      </c>
      <c r="AGU6" s="11">
        <v>51262375.700000018</v>
      </c>
      <c r="AGV6" s="11">
        <v>742934042.96999979</v>
      </c>
      <c r="AGW6" s="11">
        <v>285399702.82000005</v>
      </c>
      <c r="AGX6" s="11">
        <v>32701952.210000012</v>
      </c>
      <c r="AGY6" s="11">
        <v>75661428.310000002</v>
      </c>
      <c r="AGZ6" s="11">
        <v>116963714.15000004</v>
      </c>
      <c r="AHA6" s="11">
        <v>65368613.730000004</v>
      </c>
      <c r="AHB6" s="11">
        <v>58914150.170000009</v>
      </c>
      <c r="AHC6" s="11">
        <v>62170055.18</v>
      </c>
      <c r="AHD6" s="11">
        <v>20542896.960000001</v>
      </c>
      <c r="AHE6" s="11">
        <v>26306460.620000001</v>
      </c>
      <c r="AHF6" s="11">
        <v>58805645.759999976</v>
      </c>
      <c r="AHG6" s="11">
        <v>28319742.050000008</v>
      </c>
      <c r="AHH6" s="11">
        <v>30464494.499999989</v>
      </c>
      <c r="AHI6" s="11">
        <v>70979783.450000018</v>
      </c>
      <c r="AHJ6" s="11">
        <v>22835994.790000003</v>
      </c>
      <c r="AHK6" s="11">
        <v>21211565.84</v>
      </c>
      <c r="AHL6" s="11">
        <v>32162613.250000004</v>
      </c>
      <c r="AHM6" s="11">
        <v>190065790.47000003</v>
      </c>
      <c r="AHN6" s="11">
        <v>40196092.800000004</v>
      </c>
      <c r="AHO6" s="11">
        <v>44597907.49000001</v>
      </c>
      <c r="AHP6" s="11">
        <v>40971864.74000001</v>
      </c>
      <c r="AHQ6" s="11">
        <v>65324682.479999989</v>
      </c>
      <c r="AHR6" s="11">
        <v>31647278</v>
      </c>
      <c r="AHS6" s="11">
        <v>22103844.140000008</v>
      </c>
      <c r="AHT6" s="11">
        <f>SUM(D6:AHR6)</f>
        <v>90189211051.357773</v>
      </c>
      <c r="AHV6" s="625"/>
      <c r="AHW6" s="626"/>
    </row>
    <row r="7" spans="1:908" x14ac:dyDescent="0.8">
      <c r="A7" s="96">
        <v>3</v>
      </c>
      <c r="B7" s="96" t="s">
        <v>2</v>
      </c>
      <c r="C7" s="6" t="s">
        <v>3</v>
      </c>
      <c r="D7" s="11">
        <v>3081850</v>
      </c>
      <c r="E7" s="11">
        <v>838650</v>
      </c>
      <c r="F7" s="11">
        <v>848250</v>
      </c>
      <c r="G7" s="11">
        <v>238400</v>
      </c>
      <c r="H7" s="11">
        <v>738700</v>
      </c>
      <c r="I7" s="11">
        <v>260900</v>
      </c>
      <c r="J7" s="11">
        <v>701550</v>
      </c>
      <c r="K7" s="11">
        <v>424200</v>
      </c>
      <c r="L7" s="11">
        <v>628000</v>
      </c>
      <c r="M7" s="11">
        <v>372950</v>
      </c>
      <c r="N7" s="11">
        <v>192050</v>
      </c>
      <c r="O7" s="11">
        <v>259200</v>
      </c>
      <c r="P7" s="11">
        <v>234600</v>
      </c>
      <c r="Q7" s="11">
        <v>297300</v>
      </c>
      <c r="R7" s="11">
        <v>236000</v>
      </c>
      <c r="S7" s="11">
        <v>187000</v>
      </c>
      <c r="T7" s="11">
        <v>156600</v>
      </c>
      <c r="U7" s="11">
        <v>80950</v>
      </c>
      <c r="V7" s="11">
        <v>1578116</v>
      </c>
      <c r="W7" s="11">
        <v>302950</v>
      </c>
      <c r="X7" s="11">
        <v>167750</v>
      </c>
      <c r="Y7" s="11">
        <v>63550</v>
      </c>
      <c r="Z7" s="11">
        <v>601450</v>
      </c>
      <c r="AA7" s="11">
        <v>50650</v>
      </c>
      <c r="AB7" s="11">
        <v>105450</v>
      </c>
      <c r="AC7" s="11">
        <v>335900</v>
      </c>
      <c r="AD7" s="11">
        <v>121700</v>
      </c>
      <c r="AE7" s="11">
        <v>80900</v>
      </c>
      <c r="AF7" s="11">
        <v>369900</v>
      </c>
      <c r="AG7" s="11">
        <v>298650</v>
      </c>
      <c r="AH7" s="11">
        <v>341700</v>
      </c>
      <c r="AI7" s="11">
        <v>308400</v>
      </c>
      <c r="AJ7" s="11">
        <v>298900</v>
      </c>
      <c r="AK7" s="11">
        <v>76923.600000000006</v>
      </c>
      <c r="AL7" s="11">
        <v>135500</v>
      </c>
      <c r="AM7" s="11">
        <v>275300</v>
      </c>
      <c r="AN7" s="11">
        <v>56500</v>
      </c>
      <c r="AO7" s="11">
        <v>33450</v>
      </c>
      <c r="AP7" s="11">
        <v>48500</v>
      </c>
      <c r="AQ7" s="11">
        <v>69400</v>
      </c>
      <c r="AR7" s="11">
        <v>112400</v>
      </c>
      <c r="AS7" s="11">
        <v>46650</v>
      </c>
      <c r="AT7" s="11">
        <v>2365000</v>
      </c>
      <c r="AU7" s="11">
        <v>38550</v>
      </c>
      <c r="AV7" s="11">
        <v>77800</v>
      </c>
      <c r="AW7" s="11">
        <v>31700</v>
      </c>
      <c r="AX7" s="11">
        <v>336200</v>
      </c>
      <c r="AY7" s="11">
        <v>246200</v>
      </c>
      <c r="AZ7" s="11">
        <v>219700</v>
      </c>
      <c r="BA7" s="11">
        <v>99550</v>
      </c>
      <c r="BB7" s="11">
        <v>34250</v>
      </c>
      <c r="BC7" s="11">
        <v>138000</v>
      </c>
      <c r="BD7" s="11">
        <v>110050</v>
      </c>
      <c r="BE7" s="11">
        <v>94550</v>
      </c>
      <c r="BF7" s="11">
        <v>209590</v>
      </c>
      <c r="BG7" s="11">
        <v>23000</v>
      </c>
      <c r="BH7" s="11">
        <v>48250</v>
      </c>
      <c r="BI7" s="11">
        <v>1498300</v>
      </c>
      <c r="BJ7" s="11">
        <v>752050</v>
      </c>
      <c r="BK7" s="11">
        <v>377700</v>
      </c>
      <c r="BL7" s="11">
        <v>356350</v>
      </c>
      <c r="BM7" s="11">
        <v>117550</v>
      </c>
      <c r="BN7" s="11">
        <v>181050</v>
      </c>
      <c r="BO7" s="11">
        <v>140000</v>
      </c>
      <c r="BP7" s="11">
        <v>214000</v>
      </c>
      <c r="BQ7" s="11">
        <v>110050</v>
      </c>
      <c r="BR7" s="11">
        <v>572739</v>
      </c>
      <c r="BS7" s="11">
        <v>304800</v>
      </c>
      <c r="BT7" s="11">
        <v>215739</v>
      </c>
      <c r="BU7" s="11">
        <v>454400</v>
      </c>
      <c r="BV7" s="11">
        <v>617810</v>
      </c>
      <c r="BW7" s="11">
        <v>76000</v>
      </c>
      <c r="BX7" s="11">
        <v>313550</v>
      </c>
      <c r="BY7" s="11">
        <v>203650</v>
      </c>
      <c r="BZ7" s="11">
        <v>0</v>
      </c>
      <c r="CA7" s="11">
        <v>160089</v>
      </c>
      <c r="CB7" s="11">
        <v>218850</v>
      </c>
      <c r="CC7" s="11">
        <v>524909</v>
      </c>
      <c r="CD7" s="11">
        <v>134100</v>
      </c>
      <c r="CE7" s="11">
        <v>155200</v>
      </c>
      <c r="CF7" s="11">
        <v>103850</v>
      </c>
      <c r="CG7" s="11">
        <v>915128</v>
      </c>
      <c r="CH7" s="11">
        <v>208050</v>
      </c>
      <c r="CI7" s="11">
        <v>333700</v>
      </c>
      <c r="CJ7" s="11">
        <v>246700</v>
      </c>
      <c r="CK7" s="11">
        <v>46400</v>
      </c>
      <c r="CL7" s="11">
        <v>364500</v>
      </c>
      <c r="CM7" s="11">
        <v>72300</v>
      </c>
      <c r="CN7" s="11">
        <v>228750</v>
      </c>
      <c r="CO7" s="11">
        <v>112350</v>
      </c>
      <c r="CP7" s="11">
        <v>194500</v>
      </c>
      <c r="CQ7" s="11">
        <v>206600</v>
      </c>
      <c r="CR7" s="11">
        <v>278850</v>
      </c>
      <c r="CS7" s="11">
        <v>102050</v>
      </c>
      <c r="CT7" s="11">
        <v>315700</v>
      </c>
      <c r="CU7" s="11">
        <v>107700</v>
      </c>
      <c r="CV7" s="11">
        <v>31400</v>
      </c>
      <c r="CW7" s="11">
        <v>250900</v>
      </c>
      <c r="CX7" s="11">
        <v>51328</v>
      </c>
      <c r="CY7" s="11">
        <v>192900</v>
      </c>
      <c r="CZ7" s="11">
        <v>168910</v>
      </c>
      <c r="DA7" s="11">
        <v>85450</v>
      </c>
      <c r="DB7" s="11">
        <v>612000</v>
      </c>
      <c r="DC7" s="11">
        <v>868000</v>
      </c>
      <c r="DD7" s="11">
        <v>266250</v>
      </c>
      <c r="DE7" s="11">
        <v>198550</v>
      </c>
      <c r="DF7" s="11">
        <v>271500</v>
      </c>
      <c r="DG7" s="11">
        <v>49100</v>
      </c>
      <c r="DH7" s="11">
        <v>360050</v>
      </c>
      <c r="DI7" s="11">
        <v>153950</v>
      </c>
      <c r="DJ7" s="11">
        <v>104850</v>
      </c>
      <c r="DK7" s="11">
        <v>759600</v>
      </c>
      <c r="DL7" s="11">
        <v>142350</v>
      </c>
      <c r="DM7" s="11">
        <v>114510</v>
      </c>
      <c r="DN7" s="11">
        <v>118950</v>
      </c>
      <c r="DO7" s="11">
        <v>297250</v>
      </c>
      <c r="DP7" s="11">
        <v>109600</v>
      </c>
      <c r="DQ7" s="11">
        <v>146350</v>
      </c>
      <c r="DR7" s="11">
        <v>157850</v>
      </c>
      <c r="DS7" s="11">
        <v>311250</v>
      </c>
      <c r="DT7" s="11">
        <v>1001340</v>
      </c>
      <c r="DU7" s="11">
        <v>366600</v>
      </c>
      <c r="DV7" s="11">
        <v>971450</v>
      </c>
      <c r="DW7" s="11">
        <v>725100</v>
      </c>
      <c r="DX7" s="11">
        <v>268350</v>
      </c>
      <c r="DY7" s="11">
        <v>394500</v>
      </c>
      <c r="DZ7" s="11">
        <v>144850</v>
      </c>
      <c r="EA7" s="11">
        <v>70850</v>
      </c>
      <c r="EB7" s="11">
        <v>224650</v>
      </c>
      <c r="EC7" s="11">
        <v>233600</v>
      </c>
      <c r="ED7" s="11">
        <v>423800</v>
      </c>
      <c r="EE7" s="11">
        <v>841900</v>
      </c>
      <c r="EF7" s="11">
        <v>190600</v>
      </c>
      <c r="EG7" s="11">
        <v>307900</v>
      </c>
      <c r="EH7" s="11">
        <v>196800</v>
      </c>
      <c r="EI7" s="11">
        <v>87750</v>
      </c>
      <c r="EJ7" s="11">
        <v>17950</v>
      </c>
      <c r="EK7" s="11">
        <v>127250</v>
      </c>
      <c r="EL7" s="11">
        <v>20700</v>
      </c>
      <c r="EM7" s="11">
        <v>85350</v>
      </c>
      <c r="EN7" s="11">
        <v>1497627.92</v>
      </c>
      <c r="EO7" s="11">
        <v>900789</v>
      </c>
      <c r="EP7" s="11">
        <v>394100</v>
      </c>
      <c r="EQ7" s="11">
        <v>528500</v>
      </c>
      <c r="ER7" s="11">
        <v>396450</v>
      </c>
      <c r="ES7" s="11">
        <v>101750</v>
      </c>
      <c r="ET7" s="11">
        <v>778300</v>
      </c>
      <c r="EU7" s="11">
        <v>693250</v>
      </c>
      <c r="EV7" s="11">
        <v>537550</v>
      </c>
      <c r="EW7" s="11">
        <v>1394450</v>
      </c>
      <c r="EX7" s="11">
        <v>33800</v>
      </c>
      <c r="EY7" s="11">
        <v>251350</v>
      </c>
      <c r="EZ7" s="11">
        <v>33750</v>
      </c>
      <c r="FA7" s="11">
        <v>206150</v>
      </c>
      <c r="FB7" s="11">
        <v>361850</v>
      </c>
      <c r="FC7" s="11">
        <v>203350</v>
      </c>
      <c r="FD7" s="11">
        <v>143450</v>
      </c>
      <c r="FE7" s="11">
        <v>86500</v>
      </c>
      <c r="FF7" s="11">
        <v>34250</v>
      </c>
      <c r="FG7" s="11">
        <v>89150</v>
      </c>
      <c r="FH7" s="11">
        <v>64600</v>
      </c>
      <c r="FI7" s="11">
        <v>1048650</v>
      </c>
      <c r="FJ7" s="11">
        <v>557550</v>
      </c>
      <c r="FK7" s="11">
        <v>698050</v>
      </c>
      <c r="FL7" s="11">
        <v>328500</v>
      </c>
      <c r="FM7" s="11">
        <v>489750</v>
      </c>
      <c r="FN7" s="11">
        <v>459250</v>
      </c>
      <c r="FO7" s="11">
        <v>271400</v>
      </c>
      <c r="FP7" s="11">
        <v>78250</v>
      </c>
      <c r="FQ7" s="11">
        <v>3033690</v>
      </c>
      <c r="FR7" s="11">
        <v>300150</v>
      </c>
      <c r="FS7" s="11">
        <v>455500</v>
      </c>
      <c r="FT7" s="11">
        <v>594300</v>
      </c>
      <c r="FU7" s="11">
        <v>385950</v>
      </c>
      <c r="FV7" s="11">
        <v>493889</v>
      </c>
      <c r="FW7" s="11">
        <v>1437900</v>
      </c>
      <c r="FX7" s="11">
        <v>134100</v>
      </c>
      <c r="FY7" s="11">
        <v>237789</v>
      </c>
      <c r="FZ7" s="11">
        <v>146850</v>
      </c>
      <c r="GA7" s="11">
        <v>283339</v>
      </c>
      <c r="GB7" s="11">
        <v>252700</v>
      </c>
      <c r="GC7" s="11">
        <v>192550</v>
      </c>
      <c r="GD7" s="11">
        <v>123989</v>
      </c>
      <c r="GE7" s="11">
        <v>1292600</v>
      </c>
      <c r="GF7" s="11">
        <v>163250</v>
      </c>
      <c r="GG7" s="11">
        <v>199750</v>
      </c>
      <c r="GH7" s="11">
        <v>247350</v>
      </c>
      <c r="GI7" s="11">
        <v>88300</v>
      </c>
      <c r="GJ7" s="11">
        <v>199600</v>
      </c>
      <c r="GK7" s="11">
        <v>122800</v>
      </c>
      <c r="GL7" s="11">
        <v>148850</v>
      </c>
      <c r="GM7" s="11">
        <v>115350</v>
      </c>
      <c r="GN7" s="11">
        <v>189900</v>
      </c>
      <c r="GO7" s="11">
        <v>184500</v>
      </c>
      <c r="GP7" s="11">
        <v>125400</v>
      </c>
      <c r="GQ7" s="11">
        <v>502650</v>
      </c>
      <c r="GR7" s="11">
        <v>319400</v>
      </c>
      <c r="GS7" s="11">
        <v>358000</v>
      </c>
      <c r="GT7" s="11">
        <v>279450</v>
      </c>
      <c r="GU7" s="11">
        <v>80400</v>
      </c>
      <c r="GV7" s="11">
        <v>157050</v>
      </c>
      <c r="GW7" s="11">
        <v>195850</v>
      </c>
      <c r="GX7" s="11">
        <v>117950</v>
      </c>
      <c r="GY7" s="11">
        <v>594486</v>
      </c>
      <c r="GZ7" s="11">
        <v>16850</v>
      </c>
      <c r="HA7" s="11">
        <v>338850</v>
      </c>
      <c r="HB7" s="11">
        <v>177950</v>
      </c>
      <c r="HC7" s="11">
        <v>1428800</v>
      </c>
      <c r="HD7" s="11">
        <v>193500</v>
      </c>
      <c r="HE7" s="11">
        <v>253500</v>
      </c>
      <c r="HF7" s="11">
        <v>127400</v>
      </c>
      <c r="HG7" s="11">
        <v>133500</v>
      </c>
      <c r="HH7" s="11">
        <v>107400</v>
      </c>
      <c r="HI7" s="11">
        <v>210700</v>
      </c>
      <c r="HJ7" s="11">
        <v>0</v>
      </c>
      <c r="HK7" s="11">
        <v>1622689.06</v>
      </c>
      <c r="HL7" s="11">
        <v>89800</v>
      </c>
      <c r="HM7" s="11">
        <v>376700</v>
      </c>
      <c r="HN7" s="11">
        <v>35700</v>
      </c>
      <c r="HO7" s="11">
        <v>191100</v>
      </c>
      <c r="HP7" s="11">
        <v>184300</v>
      </c>
      <c r="HQ7" s="11">
        <v>189300</v>
      </c>
      <c r="HR7" s="11">
        <v>156100</v>
      </c>
      <c r="HS7" s="11">
        <v>1105100</v>
      </c>
      <c r="HT7" s="11">
        <v>216300</v>
      </c>
      <c r="HU7" s="11">
        <v>290100</v>
      </c>
      <c r="HV7" s="11">
        <v>158800</v>
      </c>
      <c r="HW7" s="11">
        <v>98589</v>
      </c>
      <c r="HX7" s="11">
        <v>96400</v>
      </c>
      <c r="HY7" s="11">
        <v>319550</v>
      </c>
      <c r="HZ7" s="11">
        <v>134800</v>
      </c>
      <c r="IA7" s="11">
        <v>105900</v>
      </c>
      <c r="IB7" s="11">
        <v>169200</v>
      </c>
      <c r="IC7" s="11">
        <v>127300</v>
      </c>
      <c r="ID7" s="11">
        <v>239200</v>
      </c>
      <c r="IE7" s="11">
        <v>26050</v>
      </c>
      <c r="IF7" s="11">
        <v>446050</v>
      </c>
      <c r="IG7" s="11">
        <v>148886.25</v>
      </c>
      <c r="IH7" s="11">
        <v>21650</v>
      </c>
      <c r="II7" s="11">
        <v>419160</v>
      </c>
      <c r="IJ7" s="11">
        <v>141400</v>
      </c>
      <c r="IK7" s="11">
        <v>41700</v>
      </c>
      <c r="IL7" s="11">
        <v>30650</v>
      </c>
      <c r="IM7" s="11">
        <v>99750</v>
      </c>
      <c r="IN7" s="11">
        <v>167850</v>
      </c>
      <c r="IO7" s="11">
        <v>60150</v>
      </c>
      <c r="IP7" s="11">
        <v>57450</v>
      </c>
      <c r="IQ7" s="11">
        <v>16550</v>
      </c>
      <c r="IR7" s="11">
        <v>53950</v>
      </c>
      <c r="IS7" s="11">
        <v>16850</v>
      </c>
      <c r="IT7" s="11">
        <v>1950000</v>
      </c>
      <c r="IU7" s="11">
        <v>738078</v>
      </c>
      <c r="IV7" s="11">
        <v>340850</v>
      </c>
      <c r="IW7" s="11">
        <v>559850</v>
      </c>
      <c r="IX7" s="11">
        <v>484850</v>
      </c>
      <c r="IY7" s="11">
        <v>36150</v>
      </c>
      <c r="IZ7" s="11">
        <v>202500</v>
      </c>
      <c r="JA7" s="11">
        <v>151050</v>
      </c>
      <c r="JB7" s="11">
        <v>199600</v>
      </c>
      <c r="JC7" s="11">
        <v>119400</v>
      </c>
      <c r="JD7" s="11">
        <v>191239</v>
      </c>
      <c r="JE7" s="11">
        <v>162650</v>
      </c>
      <c r="JF7" s="11">
        <v>893819.03</v>
      </c>
      <c r="JG7" s="11">
        <v>363450</v>
      </c>
      <c r="JH7" s="11">
        <v>134650</v>
      </c>
      <c r="JI7" s="11">
        <v>110750</v>
      </c>
      <c r="JJ7" s="11">
        <v>146750</v>
      </c>
      <c r="JK7" s="11">
        <v>117700</v>
      </c>
      <c r="JL7" s="11">
        <v>1064455.44</v>
      </c>
      <c r="JM7" s="11">
        <v>172850</v>
      </c>
      <c r="JN7" s="11">
        <v>349200</v>
      </c>
      <c r="JO7" s="11">
        <v>280600</v>
      </c>
      <c r="JP7" s="11">
        <v>123200</v>
      </c>
      <c r="JQ7" s="11">
        <v>671115.62</v>
      </c>
      <c r="JR7" s="11">
        <v>133450</v>
      </c>
      <c r="JS7" s="11">
        <v>823850</v>
      </c>
      <c r="JT7" s="11">
        <v>641839</v>
      </c>
      <c r="JU7" s="11">
        <v>101550</v>
      </c>
      <c r="JV7" s="11">
        <v>32150</v>
      </c>
      <c r="JW7" s="11">
        <v>46750</v>
      </c>
      <c r="JX7" s="11">
        <v>180250</v>
      </c>
      <c r="JY7" s="11">
        <v>444850</v>
      </c>
      <c r="JZ7" s="11">
        <v>0</v>
      </c>
      <c r="KA7" s="11">
        <v>2068</v>
      </c>
      <c r="KB7" s="11">
        <v>161200</v>
      </c>
      <c r="KC7" s="11">
        <v>158950</v>
      </c>
      <c r="KD7" s="11">
        <v>75650</v>
      </c>
      <c r="KE7" s="11">
        <v>27539</v>
      </c>
      <c r="KF7" s="11">
        <v>57200</v>
      </c>
      <c r="KG7" s="11">
        <v>154400</v>
      </c>
      <c r="KH7" s="11">
        <v>0</v>
      </c>
      <c r="KI7" s="11">
        <v>1827300</v>
      </c>
      <c r="KJ7" s="11">
        <v>33150</v>
      </c>
      <c r="KK7" s="11">
        <v>707100</v>
      </c>
      <c r="KL7" s="11">
        <v>404300</v>
      </c>
      <c r="KM7" s="11">
        <v>249650</v>
      </c>
      <c r="KN7" s="11">
        <v>312500</v>
      </c>
      <c r="KO7" s="11">
        <v>903501</v>
      </c>
      <c r="KP7" s="11">
        <v>347500</v>
      </c>
      <c r="KQ7" s="11">
        <v>21700</v>
      </c>
      <c r="KR7" s="11">
        <v>1108589</v>
      </c>
      <c r="KS7" s="11">
        <v>183200</v>
      </c>
      <c r="KT7" s="11">
        <v>168650</v>
      </c>
      <c r="KU7" s="11">
        <v>1116100</v>
      </c>
      <c r="KV7" s="11">
        <v>218300</v>
      </c>
      <c r="KW7" s="11">
        <v>376200</v>
      </c>
      <c r="KX7" s="11">
        <v>1058839</v>
      </c>
      <c r="KY7" s="11">
        <v>386700</v>
      </c>
      <c r="KZ7" s="11">
        <v>2548256</v>
      </c>
      <c r="LA7" s="11">
        <v>1125517</v>
      </c>
      <c r="LB7" s="11">
        <v>468128</v>
      </c>
      <c r="LC7" s="11">
        <v>941078</v>
      </c>
      <c r="LD7" s="11">
        <v>615324.44999999995</v>
      </c>
      <c r="LE7" s="11">
        <v>420050</v>
      </c>
      <c r="LF7" s="11">
        <v>513000</v>
      </c>
      <c r="LG7" s="11">
        <v>224550</v>
      </c>
      <c r="LH7" s="11">
        <v>2568150</v>
      </c>
      <c r="LI7" s="11">
        <v>822350</v>
      </c>
      <c r="LJ7" s="11">
        <v>1148850</v>
      </c>
      <c r="LK7" s="11">
        <v>1693850</v>
      </c>
      <c r="LL7" s="11">
        <v>642550</v>
      </c>
      <c r="LM7" s="11">
        <v>37100</v>
      </c>
      <c r="LN7" s="11">
        <v>171150</v>
      </c>
      <c r="LO7" s="11">
        <v>214450</v>
      </c>
      <c r="LP7" s="11">
        <v>478900</v>
      </c>
      <c r="LQ7" s="11">
        <v>392300</v>
      </c>
      <c r="LR7" s="11">
        <v>166350</v>
      </c>
      <c r="LS7" s="11">
        <v>226300</v>
      </c>
      <c r="LT7" s="11">
        <v>81050</v>
      </c>
      <c r="LU7" s="11">
        <v>33350</v>
      </c>
      <c r="LV7" s="11">
        <v>2031450</v>
      </c>
      <c r="LW7" s="11">
        <v>1220500</v>
      </c>
      <c r="LX7" s="11">
        <v>2080050</v>
      </c>
      <c r="LY7" s="11">
        <v>347500</v>
      </c>
      <c r="LZ7" s="11">
        <v>224650</v>
      </c>
      <c r="MA7" s="11">
        <v>192350</v>
      </c>
      <c r="MB7" s="11">
        <v>295050</v>
      </c>
      <c r="MC7" s="11">
        <v>95600</v>
      </c>
      <c r="MD7" s="11">
        <v>150400</v>
      </c>
      <c r="ME7" s="11">
        <v>248400</v>
      </c>
      <c r="MF7" s="11">
        <v>223950</v>
      </c>
      <c r="MG7" s="11">
        <v>150800</v>
      </c>
      <c r="MH7" s="11">
        <v>2439100</v>
      </c>
      <c r="MI7" s="11">
        <v>256900</v>
      </c>
      <c r="MJ7" s="11">
        <v>234067</v>
      </c>
      <c r="MK7" s="11">
        <v>104200</v>
      </c>
      <c r="ML7" s="11">
        <v>176700</v>
      </c>
      <c r="MM7" s="11">
        <v>160900</v>
      </c>
      <c r="MN7" s="11">
        <v>296350</v>
      </c>
      <c r="MO7" s="11">
        <v>178050</v>
      </c>
      <c r="MP7" s="11">
        <v>333550</v>
      </c>
      <c r="MQ7" s="11">
        <v>193700</v>
      </c>
      <c r="MR7" s="11">
        <v>185700</v>
      </c>
      <c r="MS7" s="11">
        <v>158150</v>
      </c>
      <c r="MT7" s="11">
        <v>1854108.53</v>
      </c>
      <c r="MU7" s="11">
        <v>253800</v>
      </c>
      <c r="MV7" s="11">
        <v>282450</v>
      </c>
      <c r="MW7" s="11">
        <v>436139</v>
      </c>
      <c r="MX7" s="11">
        <v>730450</v>
      </c>
      <c r="MY7" s="11">
        <v>462200</v>
      </c>
      <c r="MZ7" s="11">
        <v>343750</v>
      </c>
      <c r="NA7" s="11">
        <v>342000</v>
      </c>
      <c r="NB7" s="11">
        <v>251200</v>
      </c>
      <c r="NC7" s="11">
        <v>100150</v>
      </c>
      <c r="ND7" s="11">
        <v>123100</v>
      </c>
      <c r="NE7" s="11">
        <v>1160950</v>
      </c>
      <c r="NF7" s="11">
        <v>423100</v>
      </c>
      <c r="NG7" s="11">
        <v>64850</v>
      </c>
      <c r="NH7" s="11">
        <v>812050</v>
      </c>
      <c r="NI7" s="11">
        <v>192850</v>
      </c>
      <c r="NJ7" s="11">
        <v>260750</v>
      </c>
      <c r="NK7" s="11">
        <v>497400</v>
      </c>
      <c r="NL7" s="11">
        <v>364250</v>
      </c>
      <c r="NM7" s="11">
        <v>41750</v>
      </c>
      <c r="NN7" s="11">
        <v>261300</v>
      </c>
      <c r="NO7" s="11">
        <v>110500</v>
      </c>
      <c r="NP7" s="11">
        <v>118200</v>
      </c>
      <c r="NQ7" s="11">
        <v>835182</v>
      </c>
      <c r="NR7" s="11">
        <v>36250</v>
      </c>
      <c r="NS7" s="11">
        <v>154800</v>
      </c>
      <c r="NT7" s="11">
        <v>228700</v>
      </c>
      <c r="NU7" s="11">
        <v>160800</v>
      </c>
      <c r="NV7" s="11">
        <v>411150</v>
      </c>
      <c r="NW7" s="11">
        <v>555250</v>
      </c>
      <c r="NX7" s="11">
        <v>1913589</v>
      </c>
      <c r="NY7" s="11">
        <v>1344300</v>
      </c>
      <c r="NZ7" s="11">
        <v>379285</v>
      </c>
      <c r="OA7" s="11">
        <v>195350</v>
      </c>
      <c r="OB7" s="11">
        <v>269950</v>
      </c>
      <c r="OC7" s="11">
        <v>724800</v>
      </c>
      <c r="OD7" s="11">
        <v>137900</v>
      </c>
      <c r="OE7" s="11">
        <v>1957151.53</v>
      </c>
      <c r="OF7" s="11">
        <v>309800</v>
      </c>
      <c r="OG7" s="11">
        <v>283800</v>
      </c>
      <c r="OH7" s="11">
        <v>522000</v>
      </c>
      <c r="OI7" s="11">
        <v>178750</v>
      </c>
      <c r="OJ7" s="11">
        <v>127100</v>
      </c>
      <c r="OK7" s="11">
        <v>106150</v>
      </c>
      <c r="OL7" s="11">
        <v>96850</v>
      </c>
      <c r="OM7" s="11">
        <v>141850</v>
      </c>
      <c r="ON7" s="11">
        <v>1757950</v>
      </c>
      <c r="OO7" s="11">
        <v>370300</v>
      </c>
      <c r="OP7" s="11">
        <v>194350</v>
      </c>
      <c r="OQ7" s="11">
        <v>461539</v>
      </c>
      <c r="OR7" s="11">
        <v>401539</v>
      </c>
      <c r="OS7" s="11">
        <v>142589</v>
      </c>
      <c r="OT7" s="11">
        <v>1054150</v>
      </c>
      <c r="OU7" s="11">
        <v>195000</v>
      </c>
      <c r="OV7" s="11">
        <v>550200</v>
      </c>
      <c r="OW7" s="11">
        <v>375850</v>
      </c>
      <c r="OX7" s="11">
        <v>387550</v>
      </c>
      <c r="OY7" s="11">
        <v>278350</v>
      </c>
      <c r="OZ7" s="11">
        <v>374700</v>
      </c>
      <c r="PA7" s="11">
        <v>382000</v>
      </c>
      <c r="PB7" s="11">
        <v>184700</v>
      </c>
      <c r="PC7" s="11">
        <v>952750</v>
      </c>
      <c r="PD7" s="11">
        <v>112200</v>
      </c>
      <c r="PE7" s="11">
        <v>724100</v>
      </c>
      <c r="PF7" s="11">
        <v>126750</v>
      </c>
      <c r="PG7" s="11">
        <v>103900</v>
      </c>
      <c r="PH7" s="11">
        <v>222770</v>
      </c>
      <c r="PI7" s="11">
        <v>162350</v>
      </c>
      <c r="PJ7" s="11">
        <v>201050</v>
      </c>
      <c r="PK7" s="11">
        <v>67000</v>
      </c>
      <c r="PL7" s="11">
        <v>217010</v>
      </c>
      <c r="PM7" s="11">
        <v>160100</v>
      </c>
      <c r="PN7" s="11">
        <v>149100</v>
      </c>
      <c r="PO7" s="11">
        <v>46550</v>
      </c>
      <c r="PP7" s="11">
        <v>187100</v>
      </c>
      <c r="PQ7" s="11">
        <v>156300</v>
      </c>
      <c r="PR7" s="11">
        <v>11500</v>
      </c>
      <c r="PS7" s="11">
        <v>40550</v>
      </c>
      <c r="PT7" s="11">
        <v>151400</v>
      </c>
      <c r="PU7" s="11">
        <v>2630550</v>
      </c>
      <c r="PV7" s="11">
        <v>110200</v>
      </c>
      <c r="PW7" s="11">
        <v>385550</v>
      </c>
      <c r="PX7" s="11">
        <v>681700</v>
      </c>
      <c r="PY7" s="11">
        <v>835700</v>
      </c>
      <c r="PZ7" s="11">
        <v>77800</v>
      </c>
      <c r="QA7" s="11">
        <v>338751</v>
      </c>
      <c r="QB7" s="11">
        <v>413300</v>
      </c>
      <c r="QC7" s="11">
        <v>1028600</v>
      </c>
      <c r="QD7" s="11">
        <v>138250</v>
      </c>
      <c r="QE7" s="11">
        <v>548650</v>
      </c>
      <c r="QF7" s="11">
        <v>43550</v>
      </c>
      <c r="QG7" s="11">
        <v>125500</v>
      </c>
      <c r="QH7" s="11">
        <v>292200</v>
      </c>
      <c r="QI7" s="11">
        <v>72500</v>
      </c>
      <c r="QJ7" s="11">
        <v>209200</v>
      </c>
      <c r="QK7" s="11">
        <v>126150</v>
      </c>
      <c r="QL7" s="11">
        <v>63550</v>
      </c>
      <c r="QM7" s="11">
        <v>70050</v>
      </c>
      <c r="QN7" s="11">
        <v>400350</v>
      </c>
      <c r="QO7" s="11">
        <v>311200</v>
      </c>
      <c r="QP7" s="11">
        <v>238650</v>
      </c>
      <c r="QQ7" s="11">
        <v>19550</v>
      </c>
      <c r="QR7" s="11">
        <v>31700</v>
      </c>
      <c r="QS7" s="11">
        <v>47150</v>
      </c>
      <c r="QT7" s="11">
        <v>107600</v>
      </c>
      <c r="QU7" s="11">
        <v>2527492</v>
      </c>
      <c r="QV7" s="11">
        <v>424650</v>
      </c>
      <c r="QW7" s="11">
        <v>501250</v>
      </c>
      <c r="QX7" s="11">
        <v>305350</v>
      </c>
      <c r="QY7" s="11">
        <v>585750</v>
      </c>
      <c r="QZ7" s="11">
        <v>1064500</v>
      </c>
      <c r="RA7" s="11">
        <v>775900</v>
      </c>
      <c r="RB7" s="11">
        <v>697190</v>
      </c>
      <c r="RC7" s="11">
        <v>1476700</v>
      </c>
      <c r="RD7" s="11">
        <v>689850</v>
      </c>
      <c r="RE7" s="11">
        <v>415500</v>
      </c>
      <c r="RF7" s="11">
        <v>256650</v>
      </c>
      <c r="RG7" s="11">
        <v>234450</v>
      </c>
      <c r="RH7" s="11">
        <v>5602060</v>
      </c>
      <c r="RI7" s="11">
        <v>553800</v>
      </c>
      <c r="RJ7" s="11">
        <v>421900</v>
      </c>
      <c r="RK7" s="11">
        <v>138050</v>
      </c>
      <c r="RL7" s="11">
        <v>247200</v>
      </c>
      <c r="RM7" s="11">
        <v>136050</v>
      </c>
      <c r="RN7" s="11">
        <v>260900</v>
      </c>
      <c r="RO7" s="11">
        <v>0</v>
      </c>
      <c r="RP7" s="11">
        <v>332050</v>
      </c>
      <c r="RQ7" s="11">
        <v>407800</v>
      </c>
      <c r="RR7" s="11">
        <v>397850</v>
      </c>
      <c r="RS7" s="11">
        <v>316900</v>
      </c>
      <c r="RT7" s="11">
        <v>243950</v>
      </c>
      <c r="RU7" s="11">
        <v>91100</v>
      </c>
      <c r="RV7" s="11">
        <v>55600</v>
      </c>
      <c r="RW7" s="11">
        <v>273650</v>
      </c>
      <c r="RX7" s="11">
        <v>537900</v>
      </c>
      <c r="RY7" s="11">
        <v>167500</v>
      </c>
      <c r="RZ7" s="11">
        <v>740750</v>
      </c>
      <c r="SA7" s="11">
        <v>263500</v>
      </c>
      <c r="SB7" s="11">
        <v>1130567</v>
      </c>
      <c r="SC7" s="11">
        <v>105700</v>
      </c>
      <c r="SD7" s="11">
        <v>190050</v>
      </c>
      <c r="SE7" s="11">
        <v>140100</v>
      </c>
      <c r="SF7" s="11">
        <v>84550</v>
      </c>
      <c r="SG7" s="11">
        <v>228200</v>
      </c>
      <c r="SH7" s="11">
        <v>183700</v>
      </c>
      <c r="SI7" s="11">
        <v>193800</v>
      </c>
      <c r="SJ7" s="11">
        <v>208939</v>
      </c>
      <c r="SK7" s="11">
        <v>220950</v>
      </c>
      <c r="SL7" s="11">
        <v>572600</v>
      </c>
      <c r="SM7" s="11">
        <v>42250</v>
      </c>
      <c r="SN7" s="11">
        <v>389000</v>
      </c>
      <c r="SO7" s="11">
        <v>198450</v>
      </c>
      <c r="SP7" s="11">
        <v>282150</v>
      </c>
      <c r="SQ7" s="11">
        <v>46050</v>
      </c>
      <c r="SR7" s="11">
        <v>92548</v>
      </c>
      <c r="SS7" s="11">
        <v>108550</v>
      </c>
      <c r="ST7" s="11">
        <v>171800</v>
      </c>
      <c r="SU7" s="11">
        <v>111200</v>
      </c>
      <c r="SV7" s="11">
        <v>1556550</v>
      </c>
      <c r="SW7" s="11">
        <v>315250</v>
      </c>
      <c r="SX7" s="11">
        <v>327750</v>
      </c>
      <c r="SY7" s="11">
        <v>315000</v>
      </c>
      <c r="SZ7" s="11">
        <v>149700</v>
      </c>
      <c r="TA7" s="11">
        <v>88250</v>
      </c>
      <c r="TB7" s="11">
        <v>458050</v>
      </c>
      <c r="TC7" s="11">
        <v>724700</v>
      </c>
      <c r="TD7" s="11">
        <v>334200</v>
      </c>
      <c r="TE7" s="11">
        <v>206900</v>
      </c>
      <c r="TF7" s="11">
        <v>376950</v>
      </c>
      <c r="TG7" s="11">
        <v>284250</v>
      </c>
      <c r="TH7" s="11">
        <v>170600</v>
      </c>
      <c r="TI7" s="11">
        <v>589928</v>
      </c>
      <c r="TJ7" s="11">
        <v>1583100</v>
      </c>
      <c r="TK7" s="11">
        <v>61150</v>
      </c>
      <c r="TL7" s="11">
        <v>80350</v>
      </c>
      <c r="TM7" s="11">
        <v>189150</v>
      </c>
      <c r="TN7" s="11">
        <v>380550</v>
      </c>
      <c r="TO7" s="11">
        <v>394250</v>
      </c>
      <c r="TP7" s="11">
        <v>96700</v>
      </c>
      <c r="TQ7" s="11">
        <v>774350</v>
      </c>
      <c r="TR7" s="11">
        <v>253050</v>
      </c>
      <c r="TS7" s="11">
        <v>539350</v>
      </c>
      <c r="TT7" s="11">
        <v>232500</v>
      </c>
      <c r="TU7" s="11">
        <v>445900</v>
      </c>
      <c r="TV7" s="11">
        <v>42400</v>
      </c>
      <c r="TW7" s="11">
        <v>85100</v>
      </c>
      <c r="TX7" s="11">
        <v>113400</v>
      </c>
      <c r="TY7" s="11">
        <v>25900</v>
      </c>
      <c r="TZ7" s="11">
        <v>862750</v>
      </c>
      <c r="UA7" s="11">
        <v>147700</v>
      </c>
      <c r="UB7" s="11">
        <v>979139</v>
      </c>
      <c r="UC7" s="11">
        <v>314750</v>
      </c>
      <c r="UD7" s="11">
        <v>64150</v>
      </c>
      <c r="UE7" s="11">
        <v>3000</v>
      </c>
      <c r="UF7" s="11">
        <v>297600</v>
      </c>
      <c r="UG7" s="11">
        <v>79050</v>
      </c>
      <c r="UH7" s="11">
        <v>23750</v>
      </c>
      <c r="UI7" s="11">
        <v>181600</v>
      </c>
      <c r="UJ7" s="11">
        <v>271250</v>
      </c>
      <c r="UK7" s="11">
        <v>958300</v>
      </c>
      <c r="UL7" s="11">
        <v>217500</v>
      </c>
      <c r="UM7" s="11">
        <v>148150</v>
      </c>
      <c r="UN7" s="11">
        <v>223850</v>
      </c>
      <c r="UO7" s="11">
        <v>179600</v>
      </c>
      <c r="UP7" s="11">
        <v>97050</v>
      </c>
      <c r="UQ7" s="11">
        <v>1572650</v>
      </c>
      <c r="UR7" s="11">
        <v>170150</v>
      </c>
      <c r="US7" s="11">
        <v>103650</v>
      </c>
      <c r="UT7" s="11">
        <v>979650</v>
      </c>
      <c r="UU7" s="11">
        <v>0</v>
      </c>
      <c r="UV7" s="11">
        <v>144300</v>
      </c>
      <c r="UW7" s="11">
        <v>241400</v>
      </c>
      <c r="UX7" s="11">
        <v>191800</v>
      </c>
      <c r="UY7" s="11">
        <v>181400</v>
      </c>
      <c r="UZ7" s="11">
        <v>62650</v>
      </c>
      <c r="VA7" s="11">
        <v>52350</v>
      </c>
      <c r="VB7" s="11">
        <v>199200</v>
      </c>
      <c r="VC7" s="11">
        <v>66600</v>
      </c>
      <c r="VD7" s="11">
        <v>106700</v>
      </c>
      <c r="VE7" s="11">
        <v>166250</v>
      </c>
      <c r="VF7" s="11">
        <v>58150</v>
      </c>
      <c r="VG7" s="11">
        <v>72900</v>
      </c>
      <c r="VH7" s="11">
        <v>123000</v>
      </c>
      <c r="VI7" s="11">
        <v>240600</v>
      </c>
      <c r="VJ7" s="11">
        <v>56100</v>
      </c>
      <c r="VK7" s="11">
        <v>168400</v>
      </c>
      <c r="VL7" s="11">
        <v>51700</v>
      </c>
      <c r="VM7" s="11">
        <v>2648700</v>
      </c>
      <c r="VN7" s="11">
        <v>186426</v>
      </c>
      <c r="VO7" s="11">
        <v>461900</v>
      </c>
      <c r="VP7" s="11">
        <v>303810</v>
      </c>
      <c r="VQ7" s="11">
        <v>164750</v>
      </c>
      <c r="VR7" s="11">
        <v>297900</v>
      </c>
      <c r="VS7" s="11">
        <v>122050</v>
      </c>
      <c r="VT7" s="11">
        <v>87600</v>
      </c>
      <c r="VU7" s="11">
        <v>323200</v>
      </c>
      <c r="VV7" s="11">
        <v>451650</v>
      </c>
      <c r="VW7" s="11">
        <v>262300</v>
      </c>
      <c r="VX7" s="11">
        <v>411100</v>
      </c>
      <c r="VY7" s="11">
        <v>243885</v>
      </c>
      <c r="VZ7" s="11">
        <v>122400</v>
      </c>
      <c r="WA7" s="11">
        <v>197050</v>
      </c>
      <c r="WB7" s="11">
        <v>3514049.5</v>
      </c>
      <c r="WC7" s="11">
        <v>399000</v>
      </c>
      <c r="WD7" s="11">
        <v>598400</v>
      </c>
      <c r="WE7" s="11">
        <v>173000</v>
      </c>
      <c r="WF7" s="11">
        <v>475450</v>
      </c>
      <c r="WG7" s="11">
        <v>536550</v>
      </c>
      <c r="WH7" s="11">
        <v>311400</v>
      </c>
      <c r="WI7" s="11">
        <v>256439</v>
      </c>
      <c r="WJ7" s="11">
        <v>287817</v>
      </c>
      <c r="WK7" s="11">
        <v>420250</v>
      </c>
      <c r="WL7" s="11">
        <v>295050</v>
      </c>
      <c r="WM7" s="11">
        <v>305950</v>
      </c>
      <c r="WN7" s="11">
        <v>17550</v>
      </c>
      <c r="WO7" s="11">
        <v>357390</v>
      </c>
      <c r="WP7" s="11">
        <v>202139</v>
      </c>
      <c r="WQ7" s="11">
        <v>421760</v>
      </c>
      <c r="WR7" s="11">
        <v>105300</v>
      </c>
      <c r="WS7" s="11">
        <v>422600</v>
      </c>
      <c r="WT7" s="11">
        <v>711550</v>
      </c>
      <c r="WU7" s="11">
        <v>615150</v>
      </c>
      <c r="WV7" s="11">
        <v>544739</v>
      </c>
      <c r="WW7" s="11">
        <v>123010</v>
      </c>
      <c r="WX7" s="11">
        <v>314400</v>
      </c>
      <c r="WY7" s="11">
        <v>266050</v>
      </c>
      <c r="WZ7" s="11">
        <v>115250</v>
      </c>
      <c r="XA7" s="11">
        <v>3167.8</v>
      </c>
      <c r="XB7" s="11">
        <v>102650</v>
      </c>
      <c r="XC7" s="11">
        <v>31750</v>
      </c>
      <c r="XD7" s="11">
        <v>265900</v>
      </c>
      <c r="XE7" s="11">
        <v>286250</v>
      </c>
      <c r="XF7" s="11">
        <v>61650</v>
      </c>
      <c r="XG7" s="11">
        <v>112800</v>
      </c>
      <c r="XH7" s="11">
        <v>91000</v>
      </c>
      <c r="XI7" s="11">
        <v>3195609.64</v>
      </c>
      <c r="XJ7" s="11">
        <v>175800</v>
      </c>
      <c r="XK7" s="11">
        <v>122450</v>
      </c>
      <c r="XL7" s="11">
        <v>808300</v>
      </c>
      <c r="XM7" s="11">
        <v>112650</v>
      </c>
      <c r="XN7" s="11">
        <v>85900</v>
      </c>
      <c r="XO7" s="11">
        <v>207750</v>
      </c>
      <c r="XP7" s="11">
        <v>135800</v>
      </c>
      <c r="XQ7" s="11">
        <v>93700</v>
      </c>
      <c r="XR7" s="11">
        <v>508000</v>
      </c>
      <c r="XS7" s="11">
        <v>490700</v>
      </c>
      <c r="XT7" s="11">
        <v>136500</v>
      </c>
      <c r="XU7" s="11">
        <v>92900</v>
      </c>
      <c r="XV7" s="11">
        <v>537600</v>
      </c>
      <c r="XW7" s="11">
        <v>120300</v>
      </c>
      <c r="XX7" s="11">
        <v>135600</v>
      </c>
      <c r="XY7" s="11">
        <v>137050</v>
      </c>
      <c r="XZ7" s="11">
        <v>154150</v>
      </c>
      <c r="YA7" s="11">
        <v>30050</v>
      </c>
      <c r="YB7" s="11">
        <v>62450</v>
      </c>
      <c r="YC7" s="11">
        <v>38600</v>
      </c>
      <c r="YD7" s="11">
        <v>169900</v>
      </c>
      <c r="YE7" s="11">
        <v>48150</v>
      </c>
      <c r="YF7" s="11">
        <v>1304050</v>
      </c>
      <c r="YG7" s="11">
        <v>414250</v>
      </c>
      <c r="YH7" s="11">
        <v>458350</v>
      </c>
      <c r="YI7" s="11">
        <v>394450</v>
      </c>
      <c r="YJ7" s="11">
        <v>993250</v>
      </c>
      <c r="YK7" s="11">
        <v>224950</v>
      </c>
      <c r="YL7" s="11">
        <v>171900</v>
      </c>
      <c r="YM7" s="11">
        <v>176100</v>
      </c>
      <c r="YN7" s="11">
        <v>740450</v>
      </c>
      <c r="YO7" s="11">
        <v>605050</v>
      </c>
      <c r="YP7" s="11">
        <v>59300</v>
      </c>
      <c r="YQ7" s="11">
        <v>184800</v>
      </c>
      <c r="YR7" s="11">
        <v>115650</v>
      </c>
      <c r="YS7" s="11">
        <v>105589</v>
      </c>
      <c r="YT7" s="11">
        <v>81100</v>
      </c>
      <c r="YU7" s="11">
        <v>4600</v>
      </c>
      <c r="YV7" s="11">
        <v>173600</v>
      </c>
      <c r="YW7" s="11">
        <v>1612928</v>
      </c>
      <c r="YX7" s="11">
        <v>257528</v>
      </c>
      <c r="YY7" s="11">
        <v>232000</v>
      </c>
      <c r="YZ7" s="11">
        <v>39550</v>
      </c>
      <c r="ZA7" s="11">
        <v>147939</v>
      </c>
      <c r="ZB7" s="11">
        <v>122950</v>
      </c>
      <c r="ZC7" s="11">
        <v>65400</v>
      </c>
      <c r="ZD7" s="11">
        <v>1446167</v>
      </c>
      <c r="ZE7" s="11">
        <v>215700</v>
      </c>
      <c r="ZF7" s="11">
        <v>264350</v>
      </c>
      <c r="ZG7" s="11">
        <v>549650</v>
      </c>
      <c r="ZH7" s="11">
        <v>138500</v>
      </c>
      <c r="ZI7" s="11">
        <v>123400</v>
      </c>
      <c r="ZJ7" s="11">
        <v>65450</v>
      </c>
      <c r="ZK7" s="11">
        <v>276289</v>
      </c>
      <c r="ZL7" s="11">
        <v>415675</v>
      </c>
      <c r="ZM7" s="11">
        <v>2183900</v>
      </c>
      <c r="ZN7" s="11">
        <v>459050</v>
      </c>
      <c r="ZO7" s="11">
        <v>543200</v>
      </c>
      <c r="ZP7" s="11">
        <v>1328100</v>
      </c>
      <c r="ZQ7" s="11">
        <v>499400</v>
      </c>
      <c r="ZR7" s="11">
        <v>628870</v>
      </c>
      <c r="ZS7" s="11">
        <v>454950</v>
      </c>
      <c r="ZT7" s="11">
        <v>443930</v>
      </c>
      <c r="ZU7" s="11">
        <v>955650</v>
      </c>
      <c r="ZV7" s="11">
        <v>788150</v>
      </c>
      <c r="ZW7" s="11">
        <v>134650</v>
      </c>
      <c r="ZX7" s="11">
        <v>509300</v>
      </c>
      <c r="ZY7" s="11">
        <v>324700</v>
      </c>
      <c r="ZZ7" s="11">
        <v>599150</v>
      </c>
      <c r="AAA7" s="11">
        <v>446010.71</v>
      </c>
      <c r="AAB7" s="11">
        <v>647100</v>
      </c>
      <c r="AAC7" s="11">
        <v>411650</v>
      </c>
      <c r="AAD7" s="11">
        <v>135700</v>
      </c>
      <c r="AAE7" s="11">
        <v>299800</v>
      </c>
      <c r="AAF7" s="11">
        <v>420900</v>
      </c>
      <c r="AAG7" s="11">
        <v>464350</v>
      </c>
      <c r="AAH7" s="11">
        <v>85600</v>
      </c>
      <c r="AAI7" s="11">
        <v>733400</v>
      </c>
      <c r="AAJ7" s="11">
        <v>231050</v>
      </c>
      <c r="AAK7" s="11">
        <v>338382</v>
      </c>
      <c r="AAL7" s="11">
        <v>143950</v>
      </c>
      <c r="AAM7" s="11">
        <v>126450</v>
      </c>
      <c r="AAN7" s="11">
        <v>181274</v>
      </c>
      <c r="AAO7" s="11">
        <v>85450</v>
      </c>
      <c r="AAP7" s="11">
        <v>569839</v>
      </c>
      <c r="AAQ7" s="11">
        <v>198000</v>
      </c>
      <c r="AAR7" s="11">
        <v>243300</v>
      </c>
      <c r="AAS7" s="11">
        <v>435900</v>
      </c>
      <c r="AAT7" s="11">
        <v>392200</v>
      </c>
      <c r="AAU7" s="11">
        <v>199150</v>
      </c>
      <c r="AAV7" s="11">
        <v>49750</v>
      </c>
      <c r="AAW7" s="11">
        <v>192150</v>
      </c>
      <c r="AAX7" s="11">
        <v>719500</v>
      </c>
      <c r="AAY7" s="11">
        <v>295600</v>
      </c>
      <c r="AAZ7" s="11">
        <v>364250</v>
      </c>
      <c r="ABA7" s="11">
        <v>238200</v>
      </c>
      <c r="ABB7" s="11">
        <v>218450</v>
      </c>
      <c r="ABC7" s="11">
        <v>195950</v>
      </c>
      <c r="ABD7" s="11">
        <v>67650</v>
      </c>
      <c r="ABE7" s="11">
        <v>83950</v>
      </c>
      <c r="ABF7" s="11">
        <v>121200</v>
      </c>
      <c r="ABG7" s="11">
        <v>116000</v>
      </c>
      <c r="ABH7" s="11">
        <v>271050</v>
      </c>
      <c r="ABI7" s="11">
        <v>470800</v>
      </c>
      <c r="ABJ7" s="11">
        <v>498750</v>
      </c>
      <c r="ABK7" s="11">
        <v>156750</v>
      </c>
      <c r="ABL7" s="11">
        <v>264426.5</v>
      </c>
      <c r="ABM7" s="11">
        <v>45750</v>
      </c>
      <c r="ABN7" s="11">
        <v>40500</v>
      </c>
      <c r="ABO7" s="11">
        <v>27200</v>
      </c>
      <c r="ABP7" s="11">
        <v>532500</v>
      </c>
      <c r="ABQ7" s="11">
        <v>69778</v>
      </c>
      <c r="ABR7" s="11">
        <v>45089</v>
      </c>
      <c r="ABS7" s="11">
        <v>54189</v>
      </c>
      <c r="ABT7" s="11">
        <v>53300</v>
      </c>
      <c r="ABU7" s="11">
        <v>45950</v>
      </c>
      <c r="ABV7" s="11">
        <v>32400</v>
      </c>
      <c r="ABW7" s="11">
        <v>30050</v>
      </c>
      <c r="ABX7" s="11">
        <v>1359159.34</v>
      </c>
      <c r="ABY7" s="11">
        <v>566750</v>
      </c>
      <c r="ABZ7" s="11">
        <v>111600</v>
      </c>
      <c r="ACA7" s="11">
        <v>237450</v>
      </c>
      <c r="ACB7" s="11">
        <v>105439</v>
      </c>
      <c r="ACC7" s="11">
        <v>76550</v>
      </c>
      <c r="ACD7" s="11">
        <v>0</v>
      </c>
      <c r="ACE7" s="11">
        <v>0</v>
      </c>
      <c r="ACF7" s="11">
        <v>220550</v>
      </c>
      <c r="ACG7" s="11">
        <v>178050</v>
      </c>
      <c r="ACH7" s="11">
        <v>405289</v>
      </c>
      <c r="ACI7" s="11">
        <v>0</v>
      </c>
      <c r="ACJ7" s="11">
        <v>690350</v>
      </c>
      <c r="ACK7" s="11">
        <v>264650</v>
      </c>
      <c r="ACL7" s="11">
        <v>75300</v>
      </c>
      <c r="ACM7" s="11">
        <v>157189</v>
      </c>
      <c r="ACN7" s="11">
        <v>0</v>
      </c>
      <c r="ACO7" s="11">
        <v>93050</v>
      </c>
      <c r="ACP7" s="11">
        <v>114139</v>
      </c>
      <c r="ACQ7" s="11">
        <v>111100</v>
      </c>
      <c r="ACR7" s="11">
        <v>109700</v>
      </c>
      <c r="ACS7" s="11">
        <v>23350</v>
      </c>
      <c r="ACT7" s="11">
        <v>126300</v>
      </c>
      <c r="ACU7" s="11">
        <v>394650</v>
      </c>
      <c r="ACV7" s="11">
        <v>56700</v>
      </c>
      <c r="ACW7" s="11">
        <v>52900</v>
      </c>
      <c r="ACX7" s="11">
        <v>112250</v>
      </c>
      <c r="ACY7" s="11">
        <v>60000</v>
      </c>
      <c r="ACZ7" s="11">
        <v>169200</v>
      </c>
      <c r="ADA7" s="11">
        <v>0</v>
      </c>
      <c r="ADB7" s="11">
        <v>89000</v>
      </c>
      <c r="ADC7" s="11">
        <v>41150</v>
      </c>
      <c r="ADD7" s="11">
        <v>26600</v>
      </c>
      <c r="ADE7" s="11">
        <v>101550</v>
      </c>
      <c r="ADF7" s="11">
        <v>73489</v>
      </c>
      <c r="ADG7" s="11">
        <v>583700</v>
      </c>
      <c r="ADH7" s="11">
        <v>254389</v>
      </c>
      <c r="ADI7" s="11">
        <v>7335594</v>
      </c>
      <c r="ADJ7" s="11">
        <v>50200</v>
      </c>
      <c r="ADK7" s="11">
        <v>273300</v>
      </c>
      <c r="ADL7" s="11">
        <v>78300</v>
      </c>
      <c r="ADM7" s="11">
        <v>518743</v>
      </c>
      <c r="ADN7" s="11">
        <v>20750</v>
      </c>
      <c r="ADO7" s="11">
        <v>71300</v>
      </c>
      <c r="ADP7" s="11">
        <v>1644850</v>
      </c>
      <c r="ADQ7" s="11">
        <v>172900</v>
      </c>
      <c r="ADR7" s="11">
        <v>89010</v>
      </c>
      <c r="ADS7" s="11">
        <v>315950</v>
      </c>
      <c r="ADT7" s="11">
        <v>1431328</v>
      </c>
      <c r="ADU7" s="11">
        <v>96850</v>
      </c>
      <c r="ADV7" s="11">
        <v>95700</v>
      </c>
      <c r="ADW7" s="11">
        <v>253750</v>
      </c>
      <c r="ADX7" s="11">
        <v>54300</v>
      </c>
      <c r="ADY7" s="11">
        <v>1906523</v>
      </c>
      <c r="ADZ7" s="11">
        <v>820000</v>
      </c>
      <c r="AEA7" s="11">
        <v>931500</v>
      </c>
      <c r="AEB7" s="11">
        <v>325900</v>
      </c>
      <c r="AEC7" s="11">
        <v>261750</v>
      </c>
      <c r="AED7" s="11">
        <v>4037747</v>
      </c>
      <c r="AEE7" s="11">
        <v>334950</v>
      </c>
      <c r="AEF7" s="11">
        <v>234700</v>
      </c>
      <c r="AEG7" s="11">
        <v>318700</v>
      </c>
      <c r="AEH7" s="11">
        <v>134550</v>
      </c>
      <c r="AEI7" s="11">
        <v>173528</v>
      </c>
      <c r="AEJ7" s="11">
        <v>146250</v>
      </c>
      <c r="AEK7" s="11">
        <v>652300</v>
      </c>
      <c r="AEL7" s="11">
        <v>160350</v>
      </c>
      <c r="AEM7" s="11">
        <v>147900</v>
      </c>
      <c r="AEN7" s="11">
        <v>148550</v>
      </c>
      <c r="AEO7" s="11">
        <v>417250</v>
      </c>
      <c r="AEP7" s="11">
        <v>94250</v>
      </c>
      <c r="AEQ7" s="11">
        <v>262300</v>
      </c>
      <c r="AER7" s="11">
        <v>34250</v>
      </c>
      <c r="AES7" s="11">
        <v>200489</v>
      </c>
      <c r="AET7" s="11">
        <v>1596289</v>
      </c>
      <c r="AEU7" s="11">
        <v>769578</v>
      </c>
      <c r="AEV7" s="11">
        <v>657600</v>
      </c>
      <c r="AEW7" s="11">
        <v>338050</v>
      </c>
      <c r="AEX7" s="11">
        <v>338450</v>
      </c>
      <c r="AEY7" s="11">
        <v>745039</v>
      </c>
      <c r="AEZ7" s="11">
        <v>275900</v>
      </c>
      <c r="AFA7" s="11">
        <v>589389</v>
      </c>
      <c r="AFB7" s="11">
        <v>107400</v>
      </c>
      <c r="AFC7" s="11">
        <v>193500</v>
      </c>
      <c r="AFD7" s="11">
        <v>926089</v>
      </c>
      <c r="AFE7" s="11">
        <v>24400</v>
      </c>
      <c r="AFF7" s="11">
        <v>153000</v>
      </c>
      <c r="AFG7" s="11">
        <v>156575</v>
      </c>
      <c r="AFH7" s="11">
        <v>393450</v>
      </c>
      <c r="AFI7" s="11">
        <v>33467.129999999997</v>
      </c>
      <c r="AFJ7" s="11">
        <v>55600</v>
      </c>
      <c r="AFK7" s="11">
        <v>134450</v>
      </c>
      <c r="AFL7" s="11">
        <v>55139</v>
      </c>
      <c r="AFM7" s="11">
        <v>0</v>
      </c>
      <c r="AFN7" s="11">
        <v>121200</v>
      </c>
      <c r="AFO7" s="11">
        <v>159400</v>
      </c>
      <c r="AFP7" s="11">
        <v>137700</v>
      </c>
      <c r="AFQ7" s="11">
        <v>210100</v>
      </c>
      <c r="AFR7" s="11">
        <v>61460</v>
      </c>
      <c r="AFS7" s="11">
        <v>52350</v>
      </c>
      <c r="AFT7" s="11">
        <v>31801.200000000001</v>
      </c>
      <c r="AFU7" s="11">
        <v>29650</v>
      </c>
      <c r="AFV7" s="11">
        <v>750</v>
      </c>
      <c r="AFW7" s="11">
        <v>9600</v>
      </c>
      <c r="AFX7" s="11">
        <v>21419</v>
      </c>
      <c r="AFY7" s="11">
        <v>13200</v>
      </c>
      <c r="AFZ7" s="11">
        <v>38700</v>
      </c>
      <c r="AGA7" s="11">
        <v>52500</v>
      </c>
      <c r="AGB7" s="11">
        <v>20050</v>
      </c>
      <c r="AGC7" s="11">
        <v>464039</v>
      </c>
      <c r="AGD7" s="11">
        <v>36450</v>
      </c>
      <c r="AGE7" s="11">
        <v>233450</v>
      </c>
      <c r="AGF7" s="11">
        <v>171500</v>
      </c>
      <c r="AGG7" s="11">
        <v>356950</v>
      </c>
      <c r="AGH7" s="11">
        <v>453800</v>
      </c>
      <c r="AGI7" s="11">
        <v>35250</v>
      </c>
      <c r="AGJ7" s="11">
        <v>180550</v>
      </c>
      <c r="AGK7" s="11">
        <v>171200</v>
      </c>
      <c r="AGL7" s="11">
        <v>333300</v>
      </c>
      <c r="AGM7" s="11">
        <v>73050</v>
      </c>
      <c r="AGN7" s="11">
        <v>954100</v>
      </c>
      <c r="AGO7" s="11">
        <v>201650</v>
      </c>
      <c r="AGP7" s="11">
        <v>97300</v>
      </c>
      <c r="AGQ7" s="11">
        <v>60550</v>
      </c>
      <c r="AGR7" s="11">
        <v>212000</v>
      </c>
      <c r="AGS7" s="11">
        <v>108039</v>
      </c>
      <c r="AGT7" s="11">
        <v>249230</v>
      </c>
      <c r="AGU7" s="11">
        <v>349400</v>
      </c>
      <c r="AGV7" s="11">
        <v>167100</v>
      </c>
      <c r="AGW7" s="11">
        <v>239260</v>
      </c>
      <c r="AGX7" s="11">
        <v>54000</v>
      </c>
      <c r="AGY7" s="11">
        <v>55050</v>
      </c>
      <c r="AGZ7" s="11">
        <v>65350</v>
      </c>
      <c r="AHA7" s="11">
        <v>86600</v>
      </c>
      <c r="AHB7" s="11">
        <v>260700</v>
      </c>
      <c r="AHC7" s="11">
        <v>289900</v>
      </c>
      <c r="AHD7" s="11">
        <v>124700</v>
      </c>
      <c r="AHE7" s="11">
        <v>10600</v>
      </c>
      <c r="AHF7" s="11">
        <v>96020</v>
      </c>
      <c r="AHG7" s="11">
        <v>49200</v>
      </c>
      <c r="AHH7" s="11">
        <v>0</v>
      </c>
      <c r="AHI7" s="11">
        <v>63630</v>
      </c>
      <c r="AHJ7" s="11">
        <v>56760</v>
      </c>
      <c r="AHK7" s="11">
        <v>25100</v>
      </c>
      <c r="AHL7" s="11">
        <v>16860</v>
      </c>
      <c r="AHM7" s="11">
        <v>916950</v>
      </c>
      <c r="AHN7" s="11">
        <v>95000</v>
      </c>
      <c r="AHO7" s="11">
        <v>48800</v>
      </c>
      <c r="AHP7" s="11">
        <v>48450</v>
      </c>
      <c r="AHQ7" s="11">
        <v>191700</v>
      </c>
      <c r="AHR7" s="11">
        <v>36100</v>
      </c>
      <c r="AHS7" s="11">
        <v>0</v>
      </c>
      <c r="AHT7" s="11">
        <f t="shared" ref="AHT7:AHT17" si="0">SUM(D7:AHR7)</f>
        <v>326585857.25</v>
      </c>
      <c r="AHV7" s="625"/>
      <c r="AHW7" s="626"/>
    </row>
    <row r="8" spans="1:908" x14ac:dyDescent="0.8">
      <c r="A8" s="96">
        <v>4</v>
      </c>
      <c r="B8" s="96" t="s">
        <v>4</v>
      </c>
      <c r="C8" s="6" t="s">
        <v>5</v>
      </c>
      <c r="D8" s="11">
        <v>11700145.440000001</v>
      </c>
      <c r="E8" s="11">
        <v>248654</v>
      </c>
      <c r="F8" s="11">
        <v>879089</v>
      </c>
      <c r="G8" s="11">
        <v>0</v>
      </c>
      <c r="H8" s="11">
        <v>1691981.5</v>
      </c>
      <c r="I8" s="11">
        <v>21353</v>
      </c>
      <c r="J8" s="11">
        <v>602595</v>
      </c>
      <c r="K8" s="11">
        <v>137538.75</v>
      </c>
      <c r="L8" s="11">
        <v>188852.75</v>
      </c>
      <c r="M8" s="11">
        <v>89694</v>
      </c>
      <c r="N8" s="11">
        <v>358871.65</v>
      </c>
      <c r="O8" s="11">
        <v>112309</v>
      </c>
      <c r="P8" s="11">
        <v>0</v>
      </c>
      <c r="Q8" s="11">
        <v>12086</v>
      </c>
      <c r="R8" s="11">
        <v>9929</v>
      </c>
      <c r="S8" s="11">
        <v>503055</v>
      </c>
      <c r="T8" s="11">
        <v>223334</v>
      </c>
      <c r="U8" s="11">
        <v>30663</v>
      </c>
      <c r="V8" s="11">
        <v>60162102</v>
      </c>
      <c r="W8" s="11">
        <v>588719</v>
      </c>
      <c r="X8" s="11">
        <v>447</v>
      </c>
      <c r="Y8" s="11">
        <v>67472</v>
      </c>
      <c r="Z8" s="11">
        <v>8796.5</v>
      </c>
      <c r="AA8" s="11">
        <v>40346</v>
      </c>
      <c r="AB8" s="11">
        <v>29948.03</v>
      </c>
      <c r="AC8" s="11">
        <v>1792641.71</v>
      </c>
      <c r="AD8" s="11">
        <v>55368.15</v>
      </c>
      <c r="AE8" s="11">
        <v>3059</v>
      </c>
      <c r="AF8" s="11">
        <v>706287.83</v>
      </c>
      <c r="AG8" s="11">
        <v>98342</v>
      </c>
      <c r="AH8" s="11">
        <v>1254170</v>
      </c>
      <c r="AI8" s="11">
        <v>341533.5</v>
      </c>
      <c r="AJ8" s="11">
        <v>164305</v>
      </c>
      <c r="AK8" s="11">
        <v>412282.5</v>
      </c>
      <c r="AL8" s="11">
        <v>4443</v>
      </c>
      <c r="AM8" s="11">
        <v>0</v>
      </c>
      <c r="AN8" s="11">
        <v>98551.739999999991</v>
      </c>
      <c r="AO8" s="11">
        <v>71642</v>
      </c>
      <c r="AP8" s="11">
        <v>3279.5</v>
      </c>
      <c r="AQ8" s="11">
        <v>57339</v>
      </c>
      <c r="AR8" s="11">
        <v>0</v>
      </c>
      <c r="AS8" s="11">
        <v>13075.2</v>
      </c>
      <c r="AT8" s="11">
        <v>7538393.54</v>
      </c>
      <c r="AU8" s="11">
        <v>35399</v>
      </c>
      <c r="AV8" s="11">
        <v>51852.259999999995</v>
      </c>
      <c r="AW8" s="11">
        <v>161406.15</v>
      </c>
      <c r="AX8" s="11">
        <v>88922</v>
      </c>
      <c r="AY8" s="11">
        <v>108398</v>
      </c>
      <c r="AZ8" s="11">
        <v>0</v>
      </c>
      <c r="BA8" s="11">
        <v>13657</v>
      </c>
      <c r="BB8" s="11">
        <v>16722.240000000002</v>
      </c>
      <c r="BC8" s="11">
        <v>22513</v>
      </c>
      <c r="BD8" s="11">
        <v>0</v>
      </c>
      <c r="BE8" s="11">
        <v>774.5</v>
      </c>
      <c r="BF8" s="11">
        <v>549573</v>
      </c>
      <c r="BG8" s="11">
        <v>0</v>
      </c>
      <c r="BH8" s="11">
        <v>0</v>
      </c>
      <c r="BI8" s="11">
        <v>5291380.1900000004</v>
      </c>
      <c r="BJ8" s="11">
        <v>1844731.38</v>
      </c>
      <c r="BK8" s="11">
        <v>162102</v>
      </c>
      <c r="BL8" s="11">
        <v>81756</v>
      </c>
      <c r="BM8" s="11">
        <v>289615</v>
      </c>
      <c r="BN8" s="11">
        <v>46502</v>
      </c>
      <c r="BO8" s="11">
        <v>0</v>
      </c>
      <c r="BP8" s="11">
        <v>0</v>
      </c>
      <c r="BQ8" s="11">
        <v>3045</v>
      </c>
      <c r="BR8" s="11">
        <v>5640721</v>
      </c>
      <c r="BS8" s="11">
        <v>26200</v>
      </c>
      <c r="BT8" s="11">
        <v>12777</v>
      </c>
      <c r="BU8" s="11">
        <v>340989.5</v>
      </c>
      <c r="BV8" s="11">
        <v>183164</v>
      </c>
      <c r="BW8" s="11">
        <v>16440</v>
      </c>
      <c r="BX8" s="11">
        <v>166894.25</v>
      </c>
      <c r="BY8" s="11">
        <v>298719</v>
      </c>
      <c r="BZ8" s="11">
        <v>1507839.59</v>
      </c>
      <c r="CA8" s="11">
        <v>230498.1</v>
      </c>
      <c r="CB8" s="11">
        <v>434715</v>
      </c>
      <c r="CC8" s="11">
        <v>5909658.1500000004</v>
      </c>
      <c r="CD8" s="11">
        <v>33465</v>
      </c>
      <c r="CE8" s="11">
        <v>241765.5</v>
      </c>
      <c r="CF8" s="11">
        <v>42139</v>
      </c>
      <c r="CG8" s="11">
        <v>37016144.769999996</v>
      </c>
      <c r="CH8" s="11">
        <v>713901</v>
      </c>
      <c r="CI8" s="11">
        <v>2329368.75</v>
      </c>
      <c r="CJ8" s="11">
        <v>11999</v>
      </c>
      <c r="CK8" s="11">
        <v>21632</v>
      </c>
      <c r="CL8" s="11">
        <v>126670</v>
      </c>
      <c r="CM8" s="11">
        <v>24465.8</v>
      </c>
      <c r="CN8" s="11">
        <v>316495</v>
      </c>
      <c r="CO8" s="11">
        <v>0</v>
      </c>
      <c r="CP8" s="11">
        <v>454603.5</v>
      </c>
      <c r="CQ8" s="11">
        <v>99937</v>
      </c>
      <c r="CR8" s="11">
        <v>46158.75</v>
      </c>
      <c r="CS8" s="11">
        <v>22188.75</v>
      </c>
      <c r="CT8" s="11">
        <v>9256835.5899999999</v>
      </c>
      <c r="CU8" s="11">
        <v>46358.5</v>
      </c>
      <c r="CV8" s="11">
        <v>102149</v>
      </c>
      <c r="CW8" s="11">
        <v>91993</v>
      </c>
      <c r="CX8" s="11">
        <v>32453.75</v>
      </c>
      <c r="CY8" s="11">
        <v>174145</v>
      </c>
      <c r="CZ8" s="11">
        <v>22600</v>
      </c>
      <c r="DA8" s="11">
        <v>14782</v>
      </c>
      <c r="DB8" s="11">
        <v>2841012.57</v>
      </c>
      <c r="DC8" s="11">
        <v>1128490.49</v>
      </c>
      <c r="DD8" s="11">
        <v>245600</v>
      </c>
      <c r="DE8" s="11">
        <v>81285.25</v>
      </c>
      <c r="DF8" s="11">
        <v>4873230.75</v>
      </c>
      <c r="DG8" s="11">
        <v>0</v>
      </c>
      <c r="DH8" s="11">
        <v>53003.5</v>
      </c>
      <c r="DI8" s="11">
        <v>46636</v>
      </c>
      <c r="DJ8" s="11">
        <v>0</v>
      </c>
      <c r="DK8" s="11">
        <v>14510468.949999999</v>
      </c>
      <c r="DL8" s="11">
        <v>134748.5</v>
      </c>
      <c r="DM8" s="11">
        <v>104499.85</v>
      </c>
      <c r="DN8" s="11">
        <v>191739.5</v>
      </c>
      <c r="DO8" s="11">
        <v>268963</v>
      </c>
      <c r="DP8" s="11">
        <v>103361.75</v>
      </c>
      <c r="DQ8" s="11">
        <v>669629.75</v>
      </c>
      <c r="DR8" s="11">
        <v>2950</v>
      </c>
      <c r="DS8" s="11">
        <v>435841.25</v>
      </c>
      <c r="DT8" s="11">
        <v>6993736.25</v>
      </c>
      <c r="DU8" s="11">
        <v>329154.15000000002</v>
      </c>
      <c r="DV8" s="11">
        <v>768692.9</v>
      </c>
      <c r="DW8" s="11">
        <v>636015</v>
      </c>
      <c r="DX8" s="11">
        <v>153914.75</v>
      </c>
      <c r="DY8" s="11">
        <v>1320604</v>
      </c>
      <c r="DZ8" s="11">
        <v>119518</v>
      </c>
      <c r="EA8" s="11">
        <v>0</v>
      </c>
      <c r="EB8" s="11">
        <v>3056</v>
      </c>
      <c r="EC8" s="11">
        <v>10965.5</v>
      </c>
      <c r="ED8" s="11">
        <v>123040.25</v>
      </c>
      <c r="EE8" s="11">
        <v>2516107.39</v>
      </c>
      <c r="EF8" s="11">
        <v>2721087.8</v>
      </c>
      <c r="EG8" s="11">
        <v>248895.5</v>
      </c>
      <c r="EH8" s="11">
        <v>43608.5</v>
      </c>
      <c r="EI8" s="11">
        <v>20022.5</v>
      </c>
      <c r="EJ8" s="11">
        <v>51191.25</v>
      </c>
      <c r="EK8" s="11">
        <v>486879.55</v>
      </c>
      <c r="EL8" s="11">
        <v>64239.75</v>
      </c>
      <c r="EM8" s="11">
        <v>100666.5</v>
      </c>
      <c r="EN8" s="11">
        <v>16418391.24</v>
      </c>
      <c r="EO8" s="11">
        <v>897145</v>
      </c>
      <c r="EP8" s="11">
        <v>434314.5</v>
      </c>
      <c r="EQ8" s="11">
        <v>87126.5</v>
      </c>
      <c r="ER8" s="11">
        <v>71851</v>
      </c>
      <c r="ES8" s="11">
        <v>0</v>
      </c>
      <c r="ET8" s="11">
        <v>272744</v>
      </c>
      <c r="EU8" s="11">
        <v>170573.16</v>
      </c>
      <c r="EV8" s="11">
        <v>37822.5</v>
      </c>
      <c r="EW8" s="11">
        <v>1878558.18</v>
      </c>
      <c r="EX8" s="11">
        <v>0</v>
      </c>
      <c r="EY8" s="11">
        <v>25057</v>
      </c>
      <c r="EZ8" s="11">
        <v>142155</v>
      </c>
      <c r="FA8" s="11">
        <v>742767</v>
      </c>
      <c r="FB8" s="11">
        <v>60986</v>
      </c>
      <c r="FC8" s="11">
        <v>136998.65</v>
      </c>
      <c r="FD8" s="11">
        <v>2697</v>
      </c>
      <c r="FE8" s="11">
        <v>39292</v>
      </c>
      <c r="FF8" s="11">
        <v>7836</v>
      </c>
      <c r="FG8" s="11">
        <v>41395.410000000003</v>
      </c>
      <c r="FH8" s="11">
        <v>34003</v>
      </c>
      <c r="FI8" s="11">
        <v>1526045.3800000001</v>
      </c>
      <c r="FJ8" s="11">
        <v>2833</v>
      </c>
      <c r="FK8" s="11">
        <v>54972</v>
      </c>
      <c r="FL8" s="11">
        <v>235667.75</v>
      </c>
      <c r="FM8" s="11">
        <v>65302.19</v>
      </c>
      <c r="FN8" s="11">
        <v>11589</v>
      </c>
      <c r="FO8" s="11">
        <v>98726.25</v>
      </c>
      <c r="FP8" s="11">
        <v>0</v>
      </c>
      <c r="FQ8" s="11">
        <v>13288904</v>
      </c>
      <c r="FR8" s="11">
        <v>101206</v>
      </c>
      <c r="FS8" s="11">
        <v>175416</v>
      </c>
      <c r="FT8" s="11">
        <v>195582.75</v>
      </c>
      <c r="FU8" s="11">
        <v>340027</v>
      </c>
      <c r="FV8" s="11">
        <v>5965.37</v>
      </c>
      <c r="FW8" s="11">
        <v>120214</v>
      </c>
      <c r="FX8" s="11">
        <v>135981</v>
      </c>
      <c r="FY8" s="11">
        <v>43405</v>
      </c>
      <c r="FZ8" s="11">
        <v>451270.75</v>
      </c>
      <c r="GA8" s="11">
        <v>477244.64</v>
      </c>
      <c r="GB8" s="11">
        <v>427431</v>
      </c>
      <c r="GC8" s="11">
        <v>0</v>
      </c>
      <c r="GD8" s="11">
        <v>0</v>
      </c>
      <c r="GE8" s="11">
        <v>4379317.5</v>
      </c>
      <c r="GF8" s="11">
        <v>153249.5</v>
      </c>
      <c r="GG8" s="11">
        <v>8996</v>
      </c>
      <c r="GH8" s="11">
        <v>621049.25</v>
      </c>
      <c r="GI8" s="11">
        <v>163402</v>
      </c>
      <c r="GJ8" s="11">
        <v>80463</v>
      </c>
      <c r="GK8" s="11">
        <v>237782</v>
      </c>
      <c r="GL8" s="11">
        <v>1039166.5</v>
      </c>
      <c r="GM8" s="11">
        <v>49255</v>
      </c>
      <c r="GN8" s="11">
        <v>0</v>
      </c>
      <c r="GO8" s="11">
        <v>0</v>
      </c>
      <c r="GP8" s="11">
        <v>0</v>
      </c>
      <c r="GQ8" s="11">
        <v>1313984</v>
      </c>
      <c r="GR8" s="11">
        <v>710493.29</v>
      </c>
      <c r="GS8" s="11">
        <v>66647</v>
      </c>
      <c r="GT8" s="11">
        <v>736352.75</v>
      </c>
      <c r="GU8" s="11">
        <v>78476</v>
      </c>
      <c r="GV8" s="11">
        <v>110120.48</v>
      </c>
      <c r="GW8" s="11">
        <v>93261</v>
      </c>
      <c r="GX8" s="11">
        <v>61501</v>
      </c>
      <c r="GY8" s="11">
        <v>6800700</v>
      </c>
      <c r="GZ8" s="11">
        <v>1086980.25</v>
      </c>
      <c r="HA8" s="11">
        <v>349744.04</v>
      </c>
      <c r="HB8" s="11">
        <v>345303.96</v>
      </c>
      <c r="HC8" s="11">
        <v>12901526.489999998</v>
      </c>
      <c r="HD8" s="11">
        <v>2479370.25</v>
      </c>
      <c r="HE8" s="11">
        <v>1418430.25</v>
      </c>
      <c r="HF8" s="11">
        <v>299106.34000000003</v>
      </c>
      <c r="HG8" s="11">
        <v>467851.5</v>
      </c>
      <c r="HH8" s="11">
        <v>2940234.79</v>
      </c>
      <c r="HI8" s="11">
        <v>1141294.5</v>
      </c>
      <c r="HJ8" s="11">
        <v>269855</v>
      </c>
      <c r="HK8" s="11">
        <v>8842515.0600000005</v>
      </c>
      <c r="HL8" s="11">
        <v>668278</v>
      </c>
      <c r="HM8" s="11">
        <v>1162332</v>
      </c>
      <c r="HN8" s="11">
        <v>460461</v>
      </c>
      <c r="HO8" s="11">
        <v>344634.22</v>
      </c>
      <c r="HP8" s="11">
        <v>222179</v>
      </c>
      <c r="HQ8" s="11">
        <v>103950</v>
      </c>
      <c r="HR8" s="11">
        <v>130635</v>
      </c>
      <c r="HS8" s="11">
        <v>9790417.8800000008</v>
      </c>
      <c r="HT8" s="11">
        <v>952739.04</v>
      </c>
      <c r="HU8" s="11">
        <v>565923.25</v>
      </c>
      <c r="HV8" s="11">
        <v>687691</v>
      </c>
      <c r="HW8" s="11">
        <v>99955</v>
      </c>
      <c r="HX8" s="11">
        <v>95566</v>
      </c>
      <c r="HY8" s="11">
        <v>487074.25</v>
      </c>
      <c r="HZ8" s="11">
        <v>60321.75</v>
      </c>
      <c r="IA8" s="11">
        <v>635091</v>
      </c>
      <c r="IB8" s="11">
        <v>223205</v>
      </c>
      <c r="IC8" s="11">
        <v>0</v>
      </c>
      <c r="ID8" s="11">
        <v>112067.5</v>
      </c>
      <c r="IE8" s="11">
        <v>0</v>
      </c>
      <c r="IF8" s="11">
        <v>239004</v>
      </c>
      <c r="IG8" s="11">
        <v>466049.63</v>
      </c>
      <c r="IH8" s="11">
        <v>34670</v>
      </c>
      <c r="II8" s="11">
        <v>10047922.640000001</v>
      </c>
      <c r="IJ8" s="11">
        <v>1169893</v>
      </c>
      <c r="IK8" s="11">
        <v>190375</v>
      </c>
      <c r="IL8" s="11">
        <v>175388</v>
      </c>
      <c r="IM8" s="11">
        <v>2002761.68</v>
      </c>
      <c r="IN8" s="11">
        <v>278687.25</v>
      </c>
      <c r="IO8" s="11">
        <v>227939.5</v>
      </c>
      <c r="IP8" s="11">
        <v>92014</v>
      </c>
      <c r="IQ8" s="11">
        <v>0</v>
      </c>
      <c r="IR8" s="11">
        <v>537278</v>
      </c>
      <c r="IS8" s="11">
        <v>11128</v>
      </c>
      <c r="IT8" s="11">
        <v>26944774.879999999</v>
      </c>
      <c r="IU8" s="11">
        <v>4250544.2</v>
      </c>
      <c r="IV8" s="11">
        <v>973418</v>
      </c>
      <c r="IW8" s="11">
        <v>299173</v>
      </c>
      <c r="IX8" s="11">
        <v>78953.25</v>
      </c>
      <c r="IY8" s="11">
        <v>0</v>
      </c>
      <c r="IZ8" s="11">
        <v>127562</v>
      </c>
      <c r="JA8" s="11">
        <v>66396.02</v>
      </c>
      <c r="JB8" s="11">
        <v>86966.75</v>
      </c>
      <c r="JC8" s="11">
        <v>80089</v>
      </c>
      <c r="JD8" s="11">
        <v>1826825</v>
      </c>
      <c r="JE8" s="11">
        <v>404466</v>
      </c>
      <c r="JF8" s="11">
        <v>3048786.25</v>
      </c>
      <c r="JG8" s="11">
        <v>784947.75</v>
      </c>
      <c r="JH8" s="11">
        <v>7200</v>
      </c>
      <c r="JI8" s="11">
        <v>85318.5</v>
      </c>
      <c r="JJ8" s="11">
        <v>1180</v>
      </c>
      <c r="JK8" s="11">
        <v>365491.32999999996</v>
      </c>
      <c r="JL8" s="11">
        <v>2537008.5100000002</v>
      </c>
      <c r="JM8" s="11">
        <v>323767.5</v>
      </c>
      <c r="JN8" s="11">
        <v>456737</v>
      </c>
      <c r="JO8" s="11">
        <v>422168.71</v>
      </c>
      <c r="JP8" s="11">
        <v>94899</v>
      </c>
      <c r="JQ8" s="11">
        <v>1083548</v>
      </c>
      <c r="JR8" s="11">
        <v>0</v>
      </c>
      <c r="JS8" s="11">
        <v>7219297.6399999997</v>
      </c>
      <c r="JT8" s="11">
        <v>2969610.6</v>
      </c>
      <c r="JU8" s="11">
        <v>549176.75</v>
      </c>
      <c r="JV8" s="11">
        <v>67557</v>
      </c>
      <c r="JW8" s="11">
        <v>117179</v>
      </c>
      <c r="JX8" s="11">
        <v>35172</v>
      </c>
      <c r="JY8" s="11">
        <v>781553.5</v>
      </c>
      <c r="JZ8" s="11">
        <v>657732.42000000004</v>
      </c>
      <c r="KA8" s="11">
        <v>0</v>
      </c>
      <c r="KB8" s="11">
        <v>147047</v>
      </c>
      <c r="KC8" s="11">
        <v>21305</v>
      </c>
      <c r="KD8" s="11">
        <v>85789.2</v>
      </c>
      <c r="KE8" s="11">
        <v>45117</v>
      </c>
      <c r="KF8" s="11">
        <v>0</v>
      </c>
      <c r="KG8" s="11">
        <v>23433.34</v>
      </c>
      <c r="KH8" s="11">
        <v>0</v>
      </c>
      <c r="KI8" s="11">
        <v>9206220.879999999</v>
      </c>
      <c r="KJ8" s="11">
        <v>978740</v>
      </c>
      <c r="KK8" s="11">
        <v>241058.5</v>
      </c>
      <c r="KL8" s="11">
        <v>598269</v>
      </c>
      <c r="KM8" s="11">
        <v>466207</v>
      </c>
      <c r="KN8" s="11">
        <v>147154</v>
      </c>
      <c r="KO8" s="11">
        <v>1168062</v>
      </c>
      <c r="KP8" s="11">
        <v>2859128.36</v>
      </c>
      <c r="KQ8" s="11">
        <v>473698.14</v>
      </c>
      <c r="KR8" s="11">
        <v>3804352.04</v>
      </c>
      <c r="KS8" s="11">
        <v>151520</v>
      </c>
      <c r="KT8" s="11">
        <v>407686.76</v>
      </c>
      <c r="KU8" s="11">
        <v>1737481.1</v>
      </c>
      <c r="KV8" s="11">
        <v>65809.5</v>
      </c>
      <c r="KW8" s="11">
        <v>236398</v>
      </c>
      <c r="KX8" s="11">
        <v>6588144.9299999997</v>
      </c>
      <c r="KY8" s="11">
        <v>590921</v>
      </c>
      <c r="KZ8" s="11">
        <v>9013254.9100000001</v>
      </c>
      <c r="LA8" s="11">
        <v>429400.25</v>
      </c>
      <c r="LB8" s="11">
        <v>467821</v>
      </c>
      <c r="LC8" s="11">
        <v>1063111</v>
      </c>
      <c r="LD8" s="11">
        <v>1957127.25</v>
      </c>
      <c r="LE8" s="11">
        <v>885277</v>
      </c>
      <c r="LF8" s="11">
        <v>438935.5</v>
      </c>
      <c r="LG8" s="11">
        <v>47108.5</v>
      </c>
      <c r="LH8" s="11">
        <v>16773766.199999999</v>
      </c>
      <c r="LI8" s="11">
        <v>1440227.25</v>
      </c>
      <c r="LJ8" s="11">
        <v>8699374.1500000004</v>
      </c>
      <c r="LK8" s="11">
        <v>6934099.7999999998</v>
      </c>
      <c r="LL8" s="11">
        <v>690743.8</v>
      </c>
      <c r="LM8" s="11">
        <v>334411.02</v>
      </c>
      <c r="LN8" s="11">
        <v>-200583.75</v>
      </c>
      <c r="LO8" s="11">
        <v>240770.25</v>
      </c>
      <c r="LP8" s="11">
        <v>178973</v>
      </c>
      <c r="LQ8" s="11">
        <v>-786182</v>
      </c>
      <c r="LR8" s="11">
        <v>7656.2300000000032</v>
      </c>
      <c r="LS8" s="11">
        <v>3741316.24</v>
      </c>
      <c r="LT8" s="11">
        <v>1390938</v>
      </c>
      <c r="LU8" s="11">
        <v>96851.5</v>
      </c>
      <c r="LV8" s="11">
        <v>18156621.649999999</v>
      </c>
      <c r="LW8" s="11">
        <v>5966626.8000000007</v>
      </c>
      <c r="LX8" s="11">
        <v>8793453.2799999993</v>
      </c>
      <c r="LY8" s="11">
        <v>1248254.25</v>
      </c>
      <c r="LZ8" s="11">
        <v>242256.59</v>
      </c>
      <c r="MA8" s="11">
        <v>45149</v>
      </c>
      <c r="MB8" s="11">
        <v>209533</v>
      </c>
      <c r="MC8" s="11">
        <v>277964.79999999999</v>
      </c>
      <c r="MD8" s="11">
        <v>558970</v>
      </c>
      <c r="ME8" s="11">
        <v>281981.36</v>
      </c>
      <c r="MF8" s="11">
        <v>1171247.5</v>
      </c>
      <c r="MG8" s="11">
        <v>141842</v>
      </c>
      <c r="MH8" s="11">
        <v>36260885.659999996</v>
      </c>
      <c r="MI8" s="11">
        <v>7958</v>
      </c>
      <c r="MJ8" s="11">
        <v>183390</v>
      </c>
      <c r="MK8" s="11">
        <v>14952</v>
      </c>
      <c r="ML8" s="11">
        <v>46738</v>
      </c>
      <c r="MM8" s="11">
        <v>347791</v>
      </c>
      <c r="MN8" s="11">
        <v>180478</v>
      </c>
      <c r="MO8" s="11">
        <v>61467</v>
      </c>
      <c r="MP8" s="11">
        <v>41211</v>
      </c>
      <c r="MQ8" s="11">
        <v>46330</v>
      </c>
      <c r="MR8" s="11">
        <v>123109.5</v>
      </c>
      <c r="MS8" s="11">
        <v>189005.25</v>
      </c>
      <c r="MT8" s="11">
        <v>6875466.5</v>
      </c>
      <c r="MU8" s="11">
        <v>85426</v>
      </c>
      <c r="MV8" s="11">
        <v>-1458474</v>
      </c>
      <c r="MW8" s="11">
        <v>141755</v>
      </c>
      <c r="MX8" s="11">
        <v>194234</v>
      </c>
      <c r="MY8" s="11">
        <v>419954</v>
      </c>
      <c r="MZ8" s="11">
        <v>1505565</v>
      </c>
      <c r="NA8" s="11">
        <v>487869.5</v>
      </c>
      <c r="NB8" s="11">
        <v>251110.5</v>
      </c>
      <c r="NC8" s="11">
        <v>73267.45</v>
      </c>
      <c r="ND8" s="11">
        <v>0</v>
      </c>
      <c r="NE8" s="11">
        <v>44614375.239999995</v>
      </c>
      <c r="NF8" s="11">
        <v>1051694</v>
      </c>
      <c r="NG8" s="11">
        <v>122916</v>
      </c>
      <c r="NH8" s="11">
        <v>6176962.6100000003</v>
      </c>
      <c r="NI8" s="11">
        <v>42863</v>
      </c>
      <c r="NJ8" s="11">
        <v>252428</v>
      </c>
      <c r="NK8" s="11">
        <v>1997063.88</v>
      </c>
      <c r="NL8" s="11">
        <v>1392797</v>
      </c>
      <c r="NM8" s="11">
        <v>45438</v>
      </c>
      <c r="NN8" s="11">
        <v>563425.94999999995</v>
      </c>
      <c r="NO8" s="11">
        <v>236272.3</v>
      </c>
      <c r="NP8" s="11">
        <v>156865</v>
      </c>
      <c r="NQ8" s="11">
        <v>2330941.2599999998</v>
      </c>
      <c r="NR8" s="11">
        <v>129479</v>
      </c>
      <c r="NS8" s="11">
        <v>217111</v>
      </c>
      <c r="NT8" s="11">
        <v>47781</v>
      </c>
      <c r="NU8" s="11">
        <v>359102</v>
      </c>
      <c r="NV8" s="11">
        <v>0</v>
      </c>
      <c r="NW8" s="11">
        <v>31364</v>
      </c>
      <c r="NX8" s="11">
        <v>7996663.6500000004</v>
      </c>
      <c r="NY8" s="11">
        <v>1413656</v>
      </c>
      <c r="NZ8" s="11">
        <v>208683</v>
      </c>
      <c r="OA8" s="11">
        <v>24106</v>
      </c>
      <c r="OB8" s="11">
        <v>54744</v>
      </c>
      <c r="OC8" s="11">
        <v>357173</v>
      </c>
      <c r="OD8" s="11">
        <v>8258.5</v>
      </c>
      <c r="OE8" s="11">
        <v>11941048.51</v>
      </c>
      <c r="OF8" s="11">
        <v>2968171.7199999997</v>
      </c>
      <c r="OG8" s="11">
        <v>799170.43</v>
      </c>
      <c r="OH8" s="11">
        <v>2299508</v>
      </c>
      <c r="OI8" s="11">
        <v>906765.5</v>
      </c>
      <c r="OJ8" s="11">
        <v>391761</v>
      </c>
      <c r="OK8" s="11">
        <v>296547.41000000003</v>
      </c>
      <c r="OL8" s="11">
        <v>103166</v>
      </c>
      <c r="OM8" s="11">
        <v>210749</v>
      </c>
      <c r="ON8" s="11">
        <v>17059151.039999999</v>
      </c>
      <c r="OO8" s="11">
        <v>988969.5</v>
      </c>
      <c r="OP8" s="11">
        <v>4243132</v>
      </c>
      <c r="OQ8" s="11">
        <v>1314393.6100000001</v>
      </c>
      <c r="OR8" s="11">
        <v>166705</v>
      </c>
      <c r="OS8" s="11">
        <v>0</v>
      </c>
      <c r="OT8" s="11">
        <v>4072292.3</v>
      </c>
      <c r="OU8" s="11">
        <v>172201</v>
      </c>
      <c r="OV8" s="11">
        <v>0</v>
      </c>
      <c r="OW8" s="11">
        <v>149469.75</v>
      </c>
      <c r="OX8" s="11">
        <v>258706</v>
      </c>
      <c r="OY8" s="11">
        <v>4144915.63</v>
      </c>
      <c r="OZ8" s="11">
        <v>13168</v>
      </c>
      <c r="PA8" s="11">
        <v>14119</v>
      </c>
      <c r="PB8" s="11">
        <v>0</v>
      </c>
      <c r="PC8" s="11">
        <v>4671231.0599999987</v>
      </c>
      <c r="PD8" s="11">
        <v>140184</v>
      </c>
      <c r="PE8" s="11">
        <v>699407.5</v>
      </c>
      <c r="PF8" s="11">
        <v>44001</v>
      </c>
      <c r="PG8" s="11">
        <v>530451.5</v>
      </c>
      <c r="PH8" s="11">
        <v>695208.41</v>
      </c>
      <c r="PI8" s="11">
        <v>-70439.820000000007</v>
      </c>
      <c r="PJ8" s="11">
        <v>212847</v>
      </c>
      <c r="PK8" s="11">
        <v>149325.5</v>
      </c>
      <c r="PL8" s="11">
        <v>49128</v>
      </c>
      <c r="PM8" s="11">
        <v>232025</v>
      </c>
      <c r="PN8" s="11">
        <v>418177</v>
      </c>
      <c r="PO8" s="11">
        <v>235830.55</v>
      </c>
      <c r="PP8" s="11">
        <v>706250</v>
      </c>
      <c r="PQ8" s="11">
        <v>4230</v>
      </c>
      <c r="PR8" s="11">
        <v>29234.5</v>
      </c>
      <c r="PS8" s="11">
        <v>-8590534.5</v>
      </c>
      <c r="PT8" s="11">
        <v>0</v>
      </c>
      <c r="PU8" s="11">
        <v>11289630</v>
      </c>
      <c r="PV8" s="11">
        <v>138136</v>
      </c>
      <c r="PW8" s="11">
        <v>67834</v>
      </c>
      <c r="PX8" s="11">
        <v>47658.78</v>
      </c>
      <c r="PY8" s="11">
        <v>2316762.2400000002</v>
      </c>
      <c r="PZ8" s="11">
        <v>45041.37</v>
      </c>
      <c r="QA8" s="11">
        <v>216801.5</v>
      </c>
      <c r="QB8" s="11">
        <v>519260</v>
      </c>
      <c r="QC8" s="11">
        <v>1203614</v>
      </c>
      <c r="QD8" s="11">
        <v>3130</v>
      </c>
      <c r="QE8" s="11">
        <v>302623</v>
      </c>
      <c r="QF8" s="11">
        <v>44329</v>
      </c>
      <c r="QG8" s="11">
        <v>7760</v>
      </c>
      <c r="QH8" s="11">
        <v>89879</v>
      </c>
      <c r="QI8" s="11">
        <v>0</v>
      </c>
      <c r="QJ8" s="11">
        <v>132907</v>
      </c>
      <c r="QK8" s="11">
        <v>259811</v>
      </c>
      <c r="QL8" s="11">
        <v>56193</v>
      </c>
      <c r="QM8" s="11">
        <v>0</v>
      </c>
      <c r="QN8" s="11">
        <v>347555</v>
      </c>
      <c r="QO8" s="11">
        <v>695696.04</v>
      </c>
      <c r="QP8" s="11">
        <v>4360.5</v>
      </c>
      <c r="QQ8" s="11">
        <v>22598.75</v>
      </c>
      <c r="QR8" s="11">
        <v>0</v>
      </c>
      <c r="QS8" s="11">
        <v>0</v>
      </c>
      <c r="QT8" s="11">
        <v>0</v>
      </c>
      <c r="QU8" s="11">
        <v>6425930.96</v>
      </c>
      <c r="QV8" s="11">
        <v>44925</v>
      </c>
      <c r="QW8" s="11">
        <v>506335</v>
      </c>
      <c r="QX8" s="11">
        <v>55151.5</v>
      </c>
      <c r="QY8" s="11">
        <v>0</v>
      </c>
      <c r="QZ8" s="11">
        <v>519330.11</v>
      </c>
      <c r="RA8" s="11">
        <v>0</v>
      </c>
      <c r="RB8" s="11">
        <v>198543.38</v>
      </c>
      <c r="RC8" s="11">
        <v>106083.5</v>
      </c>
      <c r="RD8" s="11">
        <v>185978.6</v>
      </c>
      <c r="RE8" s="11">
        <v>41145</v>
      </c>
      <c r="RF8" s="11">
        <v>31031</v>
      </c>
      <c r="RG8" s="11">
        <v>280</v>
      </c>
      <c r="RH8" s="11">
        <v>9146753.8800000008</v>
      </c>
      <c r="RI8" s="11">
        <v>475221</v>
      </c>
      <c r="RJ8" s="11">
        <v>111799</v>
      </c>
      <c r="RK8" s="11">
        <v>270467.02</v>
      </c>
      <c r="RL8" s="11">
        <v>29683</v>
      </c>
      <c r="RM8" s="11">
        <v>519050</v>
      </c>
      <c r="RN8" s="11">
        <v>591465</v>
      </c>
      <c r="RO8" s="11">
        <v>24045.75</v>
      </c>
      <c r="RP8" s="11">
        <v>84875</v>
      </c>
      <c r="RQ8" s="11">
        <v>484480.3</v>
      </c>
      <c r="RR8" s="11">
        <v>587929</v>
      </c>
      <c r="RS8" s="11">
        <v>48639</v>
      </c>
      <c r="RT8" s="11">
        <v>29036.93</v>
      </c>
      <c r="RU8" s="11">
        <v>0</v>
      </c>
      <c r="RV8" s="11">
        <v>115612</v>
      </c>
      <c r="RW8" s="11">
        <v>155962</v>
      </c>
      <c r="RX8" s="11">
        <v>478996.5</v>
      </c>
      <c r="RY8" s="11">
        <v>0</v>
      </c>
      <c r="RZ8" s="11">
        <v>0</v>
      </c>
      <c r="SA8" s="11">
        <v>242825.75</v>
      </c>
      <c r="SB8" s="11">
        <v>2865544.76</v>
      </c>
      <c r="SC8" s="11">
        <v>0</v>
      </c>
      <c r="SD8" s="11">
        <v>0</v>
      </c>
      <c r="SE8" s="11">
        <v>56209</v>
      </c>
      <c r="SF8" s="11">
        <v>8465</v>
      </c>
      <c r="SG8" s="11">
        <v>337833</v>
      </c>
      <c r="SH8" s="11">
        <v>143179.5</v>
      </c>
      <c r="SI8" s="11">
        <v>2007931</v>
      </c>
      <c r="SJ8" s="11">
        <v>20</v>
      </c>
      <c r="SK8" s="11">
        <v>58232</v>
      </c>
      <c r="SL8" s="11">
        <v>635883.5</v>
      </c>
      <c r="SM8" s="11">
        <v>190</v>
      </c>
      <c r="SN8" s="11">
        <v>1722936.33</v>
      </c>
      <c r="SO8" s="11">
        <v>0</v>
      </c>
      <c r="SP8" s="11">
        <v>31608</v>
      </c>
      <c r="SQ8" s="11">
        <v>131079</v>
      </c>
      <c r="SR8" s="11">
        <v>3078.5</v>
      </c>
      <c r="SS8" s="11">
        <v>45465.5</v>
      </c>
      <c r="ST8" s="11">
        <v>91249</v>
      </c>
      <c r="SU8" s="11">
        <v>107436</v>
      </c>
      <c r="SV8" s="11">
        <v>2777120.4</v>
      </c>
      <c r="SW8" s="11">
        <v>35846</v>
      </c>
      <c r="SX8" s="11">
        <v>137835</v>
      </c>
      <c r="SY8" s="11">
        <v>53611</v>
      </c>
      <c r="SZ8" s="11">
        <v>22277</v>
      </c>
      <c r="TA8" s="11">
        <v>141845.5</v>
      </c>
      <c r="TB8" s="11">
        <v>310442</v>
      </c>
      <c r="TC8" s="11">
        <v>232422</v>
      </c>
      <c r="TD8" s="11">
        <v>43574</v>
      </c>
      <c r="TE8" s="11">
        <v>9289</v>
      </c>
      <c r="TF8" s="11">
        <v>0</v>
      </c>
      <c r="TG8" s="11">
        <v>93797</v>
      </c>
      <c r="TH8" s="11">
        <v>121928</v>
      </c>
      <c r="TI8" s="11">
        <v>0</v>
      </c>
      <c r="TJ8" s="11">
        <v>15539265.529999999</v>
      </c>
      <c r="TK8" s="11">
        <v>0</v>
      </c>
      <c r="TL8" s="11">
        <v>34390</v>
      </c>
      <c r="TM8" s="11">
        <v>58546</v>
      </c>
      <c r="TN8" s="11">
        <v>351477</v>
      </c>
      <c r="TO8" s="11">
        <v>50133</v>
      </c>
      <c r="TP8" s="11">
        <v>4652</v>
      </c>
      <c r="TQ8" s="11">
        <v>583045.80000000005</v>
      </c>
      <c r="TR8" s="11">
        <v>183725.5</v>
      </c>
      <c r="TS8" s="11">
        <v>107317</v>
      </c>
      <c r="TT8" s="11">
        <v>33645</v>
      </c>
      <c r="TU8" s="11">
        <v>160742.25</v>
      </c>
      <c r="TV8" s="11">
        <v>3200.5</v>
      </c>
      <c r="TW8" s="11">
        <v>340911</v>
      </c>
      <c r="TX8" s="11">
        <v>23870</v>
      </c>
      <c r="TY8" s="11">
        <v>31997</v>
      </c>
      <c r="TZ8" s="11">
        <v>1859141</v>
      </c>
      <c r="UA8" s="11">
        <v>21572</v>
      </c>
      <c r="UB8" s="11">
        <v>4787898.33</v>
      </c>
      <c r="UC8" s="11">
        <v>358138.60000000003</v>
      </c>
      <c r="UD8" s="11">
        <v>14694.25</v>
      </c>
      <c r="UE8" s="11">
        <v>21024</v>
      </c>
      <c r="UF8" s="11">
        <v>4610924.21</v>
      </c>
      <c r="UG8" s="11">
        <v>6709</v>
      </c>
      <c r="UH8" s="11">
        <v>0</v>
      </c>
      <c r="UI8" s="11">
        <v>0</v>
      </c>
      <c r="UJ8" s="11">
        <v>18509.5</v>
      </c>
      <c r="UK8" s="11">
        <v>2909563.5</v>
      </c>
      <c r="UL8" s="11">
        <v>64074</v>
      </c>
      <c r="UM8" s="11">
        <v>49718</v>
      </c>
      <c r="UN8" s="11">
        <v>310522</v>
      </c>
      <c r="UO8" s="11">
        <v>18913</v>
      </c>
      <c r="UP8" s="11">
        <v>20283</v>
      </c>
      <c r="UQ8" s="11">
        <v>9479204</v>
      </c>
      <c r="UR8" s="11">
        <v>536933</v>
      </c>
      <c r="US8" s="11">
        <v>117160.65</v>
      </c>
      <c r="UT8" s="11">
        <v>1650781</v>
      </c>
      <c r="UU8" s="11">
        <v>0</v>
      </c>
      <c r="UV8" s="11">
        <v>52533</v>
      </c>
      <c r="UW8" s="11">
        <v>179398</v>
      </c>
      <c r="UX8" s="11">
        <v>107820</v>
      </c>
      <c r="UY8" s="11">
        <v>49184</v>
      </c>
      <c r="UZ8" s="11">
        <v>140109</v>
      </c>
      <c r="VA8" s="11">
        <v>356345</v>
      </c>
      <c r="VB8" s="11">
        <v>297740.75</v>
      </c>
      <c r="VC8" s="11">
        <v>68347</v>
      </c>
      <c r="VD8" s="11">
        <v>273165.55</v>
      </c>
      <c r="VE8" s="11">
        <v>0</v>
      </c>
      <c r="VF8" s="11">
        <v>65439</v>
      </c>
      <c r="VG8" s="11">
        <v>0</v>
      </c>
      <c r="VH8" s="11">
        <v>48269</v>
      </c>
      <c r="VI8" s="11">
        <v>779839</v>
      </c>
      <c r="VJ8" s="11">
        <v>-25773</v>
      </c>
      <c r="VK8" s="11">
        <v>0</v>
      </c>
      <c r="VL8" s="11">
        <v>45446.35</v>
      </c>
      <c r="VM8" s="11">
        <v>4811042.7</v>
      </c>
      <c r="VN8" s="11">
        <v>117929</v>
      </c>
      <c r="VO8" s="11">
        <v>123500</v>
      </c>
      <c r="VP8" s="11">
        <v>138305</v>
      </c>
      <c r="VQ8" s="11">
        <v>150452.85</v>
      </c>
      <c r="VR8" s="11">
        <v>872801.25</v>
      </c>
      <c r="VS8" s="11">
        <v>151330.5</v>
      </c>
      <c r="VT8" s="11">
        <v>9418.5</v>
      </c>
      <c r="VU8" s="11">
        <v>0</v>
      </c>
      <c r="VV8" s="11">
        <v>1400833.55</v>
      </c>
      <c r="VW8" s="11">
        <v>0</v>
      </c>
      <c r="VX8" s="11">
        <v>278108.5</v>
      </c>
      <c r="VY8" s="11">
        <v>17520</v>
      </c>
      <c r="VZ8" s="11">
        <v>10921</v>
      </c>
      <c r="WA8" s="11">
        <v>124584.75</v>
      </c>
      <c r="WB8" s="11">
        <v>30285922.309999999</v>
      </c>
      <c r="WC8" s="11">
        <v>85369</v>
      </c>
      <c r="WD8" s="11">
        <v>61528</v>
      </c>
      <c r="WE8" s="11">
        <v>258400</v>
      </c>
      <c r="WF8" s="11">
        <v>102497</v>
      </c>
      <c r="WG8" s="11">
        <v>2813</v>
      </c>
      <c r="WH8" s="11">
        <v>172519.5</v>
      </c>
      <c r="WI8" s="11">
        <v>254265</v>
      </c>
      <c r="WJ8" s="11">
        <v>145598</v>
      </c>
      <c r="WK8" s="11">
        <v>257587</v>
      </c>
      <c r="WL8" s="11">
        <v>32275</v>
      </c>
      <c r="WM8" s="11">
        <v>1827002</v>
      </c>
      <c r="WN8" s="11">
        <v>75289</v>
      </c>
      <c r="WO8" s="11">
        <v>514609.75</v>
      </c>
      <c r="WP8" s="11">
        <v>336194.55</v>
      </c>
      <c r="WQ8" s="11">
        <v>364332</v>
      </c>
      <c r="WR8" s="11">
        <v>-177368.55</v>
      </c>
      <c r="WS8" s="11">
        <v>129910</v>
      </c>
      <c r="WT8" s="11">
        <v>9195</v>
      </c>
      <c r="WU8" s="11">
        <v>192441</v>
      </c>
      <c r="WV8" s="11">
        <v>1898272.05</v>
      </c>
      <c r="WW8" s="11">
        <v>2408</v>
      </c>
      <c r="WX8" s="11">
        <v>103027</v>
      </c>
      <c r="WY8" s="11">
        <v>0</v>
      </c>
      <c r="WZ8" s="11">
        <v>183664</v>
      </c>
      <c r="XA8" s="11">
        <v>0</v>
      </c>
      <c r="XB8" s="11">
        <v>0</v>
      </c>
      <c r="XC8" s="11">
        <v>30754</v>
      </c>
      <c r="XD8" s="11">
        <v>2771275</v>
      </c>
      <c r="XE8" s="11">
        <v>113821</v>
      </c>
      <c r="XF8" s="11">
        <v>30889.5</v>
      </c>
      <c r="XG8" s="11">
        <v>38378</v>
      </c>
      <c r="XH8" s="11">
        <v>0</v>
      </c>
      <c r="XI8" s="11">
        <v>3672446.25</v>
      </c>
      <c r="XJ8" s="11">
        <v>176268</v>
      </c>
      <c r="XK8" s="11">
        <v>13141</v>
      </c>
      <c r="XL8" s="11">
        <v>697301</v>
      </c>
      <c r="XM8" s="11">
        <v>70901.5</v>
      </c>
      <c r="XN8" s="11">
        <v>46416</v>
      </c>
      <c r="XO8" s="11">
        <v>573366.64</v>
      </c>
      <c r="XP8" s="11">
        <v>11401</v>
      </c>
      <c r="XQ8" s="11">
        <v>34356</v>
      </c>
      <c r="XR8" s="11">
        <v>478423.21</v>
      </c>
      <c r="XS8" s="11">
        <v>387233</v>
      </c>
      <c r="XT8" s="11">
        <v>479299</v>
      </c>
      <c r="XU8" s="11">
        <v>125150</v>
      </c>
      <c r="XV8" s="11">
        <v>144505.25</v>
      </c>
      <c r="XW8" s="11">
        <v>3076</v>
      </c>
      <c r="XX8" s="11">
        <v>44828</v>
      </c>
      <c r="XY8" s="11">
        <v>5705</v>
      </c>
      <c r="XZ8" s="11">
        <v>0</v>
      </c>
      <c r="YA8" s="11">
        <v>45176</v>
      </c>
      <c r="YB8" s="11">
        <v>21657.5</v>
      </c>
      <c r="YC8" s="11">
        <v>6508</v>
      </c>
      <c r="YD8" s="11">
        <v>0</v>
      </c>
      <c r="YE8" s="11">
        <v>15970</v>
      </c>
      <c r="YF8" s="11">
        <v>5286365.7</v>
      </c>
      <c r="YG8" s="11">
        <v>69295</v>
      </c>
      <c r="YH8" s="11">
        <v>190267</v>
      </c>
      <c r="YI8" s="11">
        <v>46738.5</v>
      </c>
      <c r="YJ8" s="11">
        <v>543275.23</v>
      </c>
      <c r="YK8" s="11">
        <v>418494.03</v>
      </c>
      <c r="YL8" s="11">
        <v>233760.24</v>
      </c>
      <c r="YM8" s="11">
        <v>94563</v>
      </c>
      <c r="YN8" s="11">
        <v>776954</v>
      </c>
      <c r="YO8" s="11">
        <v>52248</v>
      </c>
      <c r="YP8" s="11">
        <v>278487</v>
      </c>
      <c r="YQ8" s="11">
        <v>119339.01</v>
      </c>
      <c r="YR8" s="11">
        <v>56097.5</v>
      </c>
      <c r="YS8" s="11">
        <v>22714</v>
      </c>
      <c r="YT8" s="11">
        <v>0</v>
      </c>
      <c r="YU8" s="11">
        <v>2600</v>
      </c>
      <c r="YV8" s="11">
        <v>33449.5</v>
      </c>
      <c r="YW8" s="11">
        <v>4865792.9000000004</v>
      </c>
      <c r="YX8" s="11">
        <v>201750</v>
      </c>
      <c r="YY8" s="11">
        <v>0</v>
      </c>
      <c r="YZ8" s="11">
        <v>0</v>
      </c>
      <c r="ZA8" s="11">
        <v>0</v>
      </c>
      <c r="ZB8" s="11">
        <v>76125.5</v>
      </c>
      <c r="ZC8" s="11">
        <v>60891.85</v>
      </c>
      <c r="ZD8" s="11">
        <v>4586594.5200000005</v>
      </c>
      <c r="ZE8" s="11">
        <v>33301</v>
      </c>
      <c r="ZF8" s="11">
        <v>44470</v>
      </c>
      <c r="ZG8" s="11">
        <v>18956.75</v>
      </c>
      <c r="ZH8" s="11">
        <v>172658.59</v>
      </c>
      <c r="ZI8" s="11">
        <v>127077.75</v>
      </c>
      <c r="ZJ8" s="11">
        <v>11843.47</v>
      </c>
      <c r="ZK8" s="11">
        <v>68146</v>
      </c>
      <c r="ZL8" s="11">
        <v>834093.29</v>
      </c>
      <c r="ZM8" s="11">
        <v>8525529.5399999991</v>
      </c>
      <c r="ZN8" s="11">
        <v>200328</v>
      </c>
      <c r="ZO8" s="11">
        <v>361675.52000000002</v>
      </c>
      <c r="ZP8" s="11">
        <v>755040</v>
      </c>
      <c r="ZQ8" s="11">
        <v>45631.25</v>
      </c>
      <c r="ZR8" s="11">
        <v>59901.2</v>
      </c>
      <c r="ZS8" s="11">
        <v>34873.5</v>
      </c>
      <c r="ZT8" s="11">
        <v>140875</v>
      </c>
      <c r="ZU8" s="11">
        <v>50422</v>
      </c>
      <c r="ZV8" s="11">
        <v>432582.67</v>
      </c>
      <c r="ZW8" s="11">
        <v>11788.25</v>
      </c>
      <c r="ZX8" s="11">
        <v>258478.43</v>
      </c>
      <c r="ZY8" s="11">
        <v>103985.25</v>
      </c>
      <c r="ZZ8" s="11">
        <v>42851.5</v>
      </c>
      <c r="AAA8" s="11">
        <v>0</v>
      </c>
      <c r="AAB8" s="11">
        <v>130327.75</v>
      </c>
      <c r="AAC8" s="11">
        <v>74018.03</v>
      </c>
      <c r="AAD8" s="11">
        <v>427189.75</v>
      </c>
      <c r="AAE8" s="11">
        <v>0</v>
      </c>
      <c r="AAF8" s="11">
        <v>50685</v>
      </c>
      <c r="AAG8" s="11">
        <v>81049.5</v>
      </c>
      <c r="AAH8" s="11">
        <v>-120484.09000000001</v>
      </c>
      <c r="AAI8" s="11">
        <v>1279474.6599999999</v>
      </c>
      <c r="AAJ8" s="11">
        <v>25392</v>
      </c>
      <c r="AAK8" s="11">
        <v>245330.01</v>
      </c>
      <c r="AAL8" s="11">
        <v>49835.5</v>
      </c>
      <c r="AAM8" s="11">
        <v>23311.5</v>
      </c>
      <c r="AAN8" s="11">
        <v>9830.5</v>
      </c>
      <c r="AAO8" s="11">
        <v>189831</v>
      </c>
      <c r="AAP8" s="11">
        <v>22515211.93</v>
      </c>
      <c r="AAQ8" s="11">
        <v>6002</v>
      </c>
      <c r="AAR8" s="11">
        <v>0</v>
      </c>
      <c r="AAS8" s="11">
        <v>591974</v>
      </c>
      <c r="AAT8" s="11">
        <v>255587.5</v>
      </c>
      <c r="AAU8" s="11">
        <v>101934</v>
      </c>
      <c r="AAV8" s="11">
        <v>16031.5</v>
      </c>
      <c r="AAW8" s="11">
        <v>230288.39</v>
      </c>
      <c r="AAX8" s="11">
        <v>526658.75</v>
      </c>
      <c r="AAY8" s="11">
        <v>97603.4</v>
      </c>
      <c r="AAZ8" s="11">
        <v>260767.5</v>
      </c>
      <c r="ABA8" s="11">
        <v>1248251</v>
      </c>
      <c r="ABB8" s="11">
        <v>349481</v>
      </c>
      <c r="ABC8" s="11">
        <v>21799.24</v>
      </c>
      <c r="ABD8" s="11">
        <v>3181.76</v>
      </c>
      <c r="ABE8" s="11">
        <v>26693.5</v>
      </c>
      <c r="ABF8" s="11">
        <v>106919</v>
      </c>
      <c r="ABG8" s="11">
        <v>225907.5</v>
      </c>
      <c r="ABH8" s="11">
        <v>6306.25</v>
      </c>
      <c r="ABI8" s="11">
        <v>2318049.5299999998</v>
      </c>
      <c r="ABJ8" s="11">
        <v>1741037.55</v>
      </c>
      <c r="ABK8" s="11">
        <v>20933.25</v>
      </c>
      <c r="ABL8" s="11">
        <v>0</v>
      </c>
      <c r="ABM8" s="11">
        <v>0</v>
      </c>
      <c r="ABN8" s="11">
        <v>13045</v>
      </c>
      <c r="ABO8" s="11">
        <v>12700</v>
      </c>
      <c r="ABP8" s="11">
        <v>9431306.5200000014</v>
      </c>
      <c r="ABQ8" s="11">
        <v>39355</v>
      </c>
      <c r="ABR8" s="11">
        <v>8370</v>
      </c>
      <c r="ABS8" s="11">
        <v>787008</v>
      </c>
      <c r="ABT8" s="11">
        <v>293583</v>
      </c>
      <c r="ABU8" s="11">
        <v>131022</v>
      </c>
      <c r="ABV8" s="11">
        <v>106172.5</v>
      </c>
      <c r="ABW8" s="11">
        <v>713399</v>
      </c>
      <c r="ABX8" s="11">
        <v>0</v>
      </c>
      <c r="ABY8" s="11">
        <v>20720401.66</v>
      </c>
      <c r="ABZ8" s="11">
        <v>0</v>
      </c>
      <c r="ACA8" s="11">
        <v>628587.51</v>
      </c>
      <c r="ACB8" s="11">
        <v>132395</v>
      </c>
      <c r="ACC8" s="11">
        <v>105061.47</v>
      </c>
      <c r="ACD8" s="11">
        <v>582053</v>
      </c>
      <c r="ACE8" s="11">
        <v>38372</v>
      </c>
      <c r="ACF8" s="11">
        <v>94662</v>
      </c>
      <c r="ACG8" s="11">
        <v>105814</v>
      </c>
      <c r="ACH8" s="11">
        <v>0</v>
      </c>
      <c r="ACI8" s="11">
        <v>0</v>
      </c>
      <c r="ACJ8" s="11">
        <v>21137596.18</v>
      </c>
      <c r="ACK8" s="11">
        <v>89894</v>
      </c>
      <c r="ACL8" s="11">
        <v>487327</v>
      </c>
      <c r="ACM8" s="11">
        <v>602906.75</v>
      </c>
      <c r="ACN8" s="11">
        <v>120251.25</v>
      </c>
      <c r="ACO8" s="11">
        <v>31643.75</v>
      </c>
      <c r="ACP8" s="11">
        <v>182693</v>
      </c>
      <c r="ACQ8" s="11">
        <v>3406846.75</v>
      </c>
      <c r="ACR8" s="11">
        <v>4018157.5</v>
      </c>
      <c r="ACS8" s="11">
        <v>67199.5</v>
      </c>
      <c r="ACT8" s="11">
        <v>268873</v>
      </c>
      <c r="ACU8" s="11">
        <v>726622</v>
      </c>
      <c r="ACV8" s="11">
        <v>21180</v>
      </c>
      <c r="ACW8" s="11">
        <v>3096308</v>
      </c>
      <c r="ACX8" s="11">
        <v>35147</v>
      </c>
      <c r="ACY8" s="11">
        <v>261339</v>
      </c>
      <c r="ACZ8" s="11">
        <v>55989</v>
      </c>
      <c r="ADA8" s="11">
        <v>0</v>
      </c>
      <c r="ADB8" s="11">
        <v>30138</v>
      </c>
      <c r="ADC8" s="11">
        <v>110884</v>
      </c>
      <c r="ADD8" s="11">
        <v>0</v>
      </c>
      <c r="ADE8" s="11">
        <v>56722</v>
      </c>
      <c r="ADF8" s="11">
        <v>28743</v>
      </c>
      <c r="ADG8" s="11">
        <v>2312146.4500000002</v>
      </c>
      <c r="ADH8" s="11">
        <v>617573.34</v>
      </c>
      <c r="ADI8" s="11">
        <v>0</v>
      </c>
      <c r="ADJ8" s="11">
        <v>21469</v>
      </c>
      <c r="ADK8" s="11">
        <v>292077</v>
      </c>
      <c r="ADL8" s="11">
        <v>38400</v>
      </c>
      <c r="ADM8" s="11">
        <v>155546.65</v>
      </c>
      <c r="ADN8" s="11">
        <v>-22645</v>
      </c>
      <c r="ADO8" s="11">
        <v>441967</v>
      </c>
      <c r="ADP8" s="11">
        <v>197950240.41000003</v>
      </c>
      <c r="ADQ8" s="11">
        <v>125515</v>
      </c>
      <c r="ADR8" s="11">
        <v>178057</v>
      </c>
      <c r="ADS8" s="11">
        <v>60573.7</v>
      </c>
      <c r="ADT8" s="11">
        <v>2924411.25</v>
      </c>
      <c r="ADU8" s="11">
        <v>4322</v>
      </c>
      <c r="ADV8" s="11">
        <v>35347</v>
      </c>
      <c r="ADW8" s="11">
        <v>20421</v>
      </c>
      <c r="ADX8" s="11">
        <v>21361</v>
      </c>
      <c r="ADY8" s="11">
        <v>100967</v>
      </c>
      <c r="ADZ8" s="11">
        <v>13445597.619999999</v>
      </c>
      <c r="AEA8" s="11">
        <v>13764449.73</v>
      </c>
      <c r="AEB8" s="11">
        <v>1532023.5</v>
      </c>
      <c r="AEC8" s="11">
        <v>148509.5</v>
      </c>
      <c r="AED8" s="11">
        <v>8529998.8000000007</v>
      </c>
      <c r="AEE8" s="11">
        <v>377864.26</v>
      </c>
      <c r="AEF8" s="11">
        <v>140571.95000000001</v>
      </c>
      <c r="AEG8" s="11">
        <v>247910</v>
      </c>
      <c r="AEH8" s="11">
        <v>329400</v>
      </c>
      <c r="AEI8" s="11">
        <v>406852</v>
      </c>
      <c r="AEJ8" s="11">
        <v>198533</v>
      </c>
      <c r="AEK8" s="11">
        <v>449429</v>
      </c>
      <c r="AEL8" s="11">
        <v>484265.5</v>
      </c>
      <c r="AEM8" s="11">
        <v>33135.5</v>
      </c>
      <c r="AEN8" s="11">
        <v>157305.5</v>
      </c>
      <c r="AEO8" s="11">
        <v>721875</v>
      </c>
      <c r="AEP8" s="11">
        <v>56125</v>
      </c>
      <c r="AEQ8" s="11">
        <v>501036.5</v>
      </c>
      <c r="AER8" s="11">
        <v>39559</v>
      </c>
      <c r="AES8" s="11">
        <v>207676</v>
      </c>
      <c r="AET8" s="11">
        <v>11338457.949999999</v>
      </c>
      <c r="AEU8" s="11">
        <v>338665</v>
      </c>
      <c r="AEV8" s="11">
        <v>336800</v>
      </c>
      <c r="AEW8" s="11">
        <v>174671.25</v>
      </c>
      <c r="AEX8" s="11">
        <v>182550</v>
      </c>
      <c r="AEY8" s="11">
        <v>301942.58</v>
      </c>
      <c r="AEZ8" s="11">
        <v>6626</v>
      </c>
      <c r="AFA8" s="11">
        <v>138718.75</v>
      </c>
      <c r="AFB8" s="11">
        <v>21940</v>
      </c>
      <c r="AFC8" s="11">
        <v>69118</v>
      </c>
      <c r="AFD8" s="11">
        <v>6873052.9400000004</v>
      </c>
      <c r="AFE8" s="11">
        <v>5067112.7</v>
      </c>
      <c r="AFF8" s="11">
        <v>468625</v>
      </c>
      <c r="AFG8" s="11">
        <v>744182</v>
      </c>
      <c r="AFH8" s="11">
        <v>1981811.88</v>
      </c>
      <c r="AFI8" s="11">
        <v>514927.47</v>
      </c>
      <c r="AFJ8" s="11">
        <v>217937</v>
      </c>
      <c r="AFK8" s="11">
        <v>480593.97000000003</v>
      </c>
      <c r="AFL8" s="11">
        <v>68780</v>
      </c>
      <c r="AFM8" s="11">
        <v>185196</v>
      </c>
      <c r="AFN8" s="11">
        <v>793358</v>
      </c>
      <c r="AFO8" s="11">
        <v>283993</v>
      </c>
      <c r="AFP8" s="11">
        <v>327254.25</v>
      </c>
      <c r="AFQ8" s="11">
        <v>6327234.5</v>
      </c>
      <c r="AFR8" s="11">
        <v>4450040.4800000004</v>
      </c>
      <c r="AFS8" s="11">
        <v>512771</v>
      </c>
      <c r="AFT8" s="11">
        <v>721326.85</v>
      </c>
      <c r="AFU8" s="11">
        <v>1437111</v>
      </c>
      <c r="AFV8" s="11">
        <v>806871</v>
      </c>
      <c r="AFW8" s="11">
        <v>264044</v>
      </c>
      <c r="AFX8" s="11">
        <v>421324</v>
      </c>
      <c r="AFY8" s="11">
        <v>1974230</v>
      </c>
      <c r="AFZ8" s="11">
        <v>189672.45</v>
      </c>
      <c r="AGA8" s="11">
        <v>1104799</v>
      </c>
      <c r="AGB8" s="11">
        <v>270700</v>
      </c>
      <c r="AGC8" s="11">
        <v>18403029.48</v>
      </c>
      <c r="AGD8" s="11">
        <v>166983</v>
      </c>
      <c r="AGE8" s="11">
        <v>3085</v>
      </c>
      <c r="AGF8" s="11">
        <v>334357.46000000002</v>
      </c>
      <c r="AGG8" s="11">
        <v>400250</v>
      </c>
      <c r="AGH8" s="11">
        <v>15716</v>
      </c>
      <c r="AGI8" s="11">
        <v>63872.42</v>
      </c>
      <c r="AGJ8" s="11">
        <v>177955.25</v>
      </c>
      <c r="AGK8" s="11">
        <v>45245.25</v>
      </c>
      <c r="AGL8" s="11">
        <v>160485</v>
      </c>
      <c r="AGM8" s="11">
        <v>179281.25</v>
      </c>
      <c r="AGN8" s="11">
        <v>17170001.260000002</v>
      </c>
      <c r="AGO8" s="11">
        <v>1624962</v>
      </c>
      <c r="AGP8" s="11">
        <v>1111465.7</v>
      </c>
      <c r="AGQ8" s="11">
        <v>103408</v>
      </c>
      <c r="AGR8" s="11">
        <v>1684977</v>
      </c>
      <c r="AGS8" s="11">
        <v>796822</v>
      </c>
      <c r="AGT8" s="11">
        <v>45470</v>
      </c>
      <c r="AGU8" s="11">
        <v>95201</v>
      </c>
      <c r="AGV8" s="11">
        <v>27385526.34</v>
      </c>
      <c r="AGW8" s="11">
        <v>6509746.5599999996</v>
      </c>
      <c r="AGX8" s="11">
        <v>308416.75</v>
      </c>
      <c r="AGY8" s="11">
        <v>1185162</v>
      </c>
      <c r="AGZ8" s="11">
        <v>858904</v>
      </c>
      <c r="AHA8" s="11">
        <v>964489.35</v>
      </c>
      <c r="AHB8" s="11">
        <v>19712</v>
      </c>
      <c r="AHC8" s="11">
        <v>193870</v>
      </c>
      <c r="AHD8" s="11">
        <v>128470.25</v>
      </c>
      <c r="AHE8" s="11">
        <v>45326.75</v>
      </c>
      <c r="AHF8" s="11">
        <v>75240.75</v>
      </c>
      <c r="AHG8" s="11">
        <v>311517</v>
      </c>
      <c r="AHH8" s="11">
        <v>109025</v>
      </c>
      <c r="AHI8" s="11">
        <v>213817</v>
      </c>
      <c r="AHJ8" s="11">
        <v>0</v>
      </c>
      <c r="AHK8" s="11">
        <v>206658.9</v>
      </c>
      <c r="AHL8" s="11">
        <v>96377.5</v>
      </c>
      <c r="AHM8" s="11">
        <v>2825230.54</v>
      </c>
      <c r="AHN8" s="11">
        <v>1763602</v>
      </c>
      <c r="AHO8" s="11">
        <v>45369</v>
      </c>
      <c r="AHP8" s="11">
        <v>175646</v>
      </c>
      <c r="AHQ8" s="11">
        <v>327427</v>
      </c>
      <c r="AHR8" s="11">
        <v>47967.199999999997</v>
      </c>
      <c r="AHS8" s="11">
        <v>0</v>
      </c>
      <c r="AHT8" s="11">
        <f t="shared" si="0"/>
        <v>1343403615.1699994</v>
      </c>
      <c r="AHV8" s="625"/>
      <c r="AHW8" s="626"/>
    </row>
    <row r="9" spans="1:908" x14ac:dyDescent="0.8">
      <c r="A9" s="96">
        <v>5</v>
      </c>
      <c r="B9" s="96" t="s">
        <v>845</v>
      </c>
      <c r="C9" s="6" t="s">
        <v>660</v>
      </c>
      <c r="D9" s="11">
        <v>76209215.499999985</v>
      </c>
      <c r="E9" s="11">
        <v>1769300.9000000001</v>
      </c>
      <c r="F9" s="11">
        <v>5701778.5599999996</v>
      </c>
      <c r="G9" s="11">
        <v>1228955.28</v>
      </c>
      <c r="H9" s="11">
        <v>5386785.1799999997</v>
      </c>
      <c r="I9" s="11">
        <v>1404644.49</v>
      </c>
      <c r="J9" s="11">
        <v>3606412.6999999997</v>
      </c>
      <c r="K9" s="11">
        <v>2680090.3800000004</v>
      </c>
      <c r="L9" s="11">
        <v>2251096.77</v>
      </c>
      <c r="M9" s="11">
        <v>2665219.67</v>
      </c>
      <c r="N9" s="11">
        <v>1003461.16</v>
      </c>
      <c r="O9" s="11">
        <v>2627332.6399999997</v>
      </c>
      <c r="P9" s="11">
        <v>808710.65</v>
      </c>
      <c r="Q9" s="11">
        <v>2797869.2700000005</v>
      </c>
      <c r="R9" s="11">
        <v>1381247.54</v>
      </c>
      <c r="S9" s="11">
        <v>4916860.47</v>
      </c>
      <c r="T9" s="11">
        <v>5947484.0999999996</v>
      </c>
      <c r="U9" s="11">
        <v>562602.5</v>
      </c>
      <c r="V9" s="11">
        <v>49609277.649999999</v>
      </c>
      <c r="W9" s="11">
        <v>10088769.640000001</v>
      </c>
      <c r="X9" s="11">
        <v>1682476.07</v>
      </c>
      <c r="Y9" s="11">
        <v>1462673.56</v>
      </c>
      <c r="Z9" s="11">
        <v>2338414.65</v>
      </c>
      <c r="AA9" s="11">
        <v>1759510.58</v>
      </c>
      <c r="AB9" s="11">
        <v>887344.78</v>
      </c>
      <c r="AC9" s="11">
        <v>11430470.82</v>
      </c>
      <c r="AD9" s="11">
        <v>1317627.7999999998</v>
      </c>
      <c r="AE9" s="11">
        <v>2120250.61</v>
      </c>
      <c r="AF9" s="11">
        <v>13931067.590000002</v>
      </c>
      <c r="AG9" s="11">
        <v>939537.96</v>
      </c>
      <c r="AH9" s="11">
        <v>4312394.91</v>
      </c>
      <c r="AI9" s="11">
        <v>2080675.3499999999</v>
      </c>
      <c r="AJ9" s="11">
        <v>802484.39</v>
      </c>
      <c r="AK9" s="11">
        <v>865480.08</v>
      </c>
      <c r="AL9" s="11">
        <v>521480.72</v>
      </c>
      <c r="AM9" s="11">
        <v>929392.34000000008</v>
      </c>
      <c r="AN9" s="11">
        <v>421998.7</v>
      </c>
      <c r="AO9" s="11">
        <v>779530.19</v>
      </c>
      <c r="AP9" s="11">
        <v>524932.47000000009</v>
      </c>
      <c r="AQ9" s="11">
        <v>906200.28999999992</v>
      </c>
      <c r="AR9" s="11">
        <v>384606.18</v>
      </c>
      <c r="AS9" s="11">
        <v>168324.26</v>
      </c>
      <c r="AT9" s="11">
        <v>43349865.829999998</v>
      </c>
      <c r="AU9" s="11">
        <v>582763</v>
      </c>
      <c r="AV9" s="11">
        <v>1178114.0499999998</v>
      </c>
      <c r="AW9" s="11">
        <v>1606224.3399999999</v>
      </c>
      <c r="AX9" s="11">
        <v>3270124.58</v>
      </c>
      <c r="AY9" s="11">
        <v>4313521.5599999996</v>
      </c>
      <c r="AZ9" s="11">
        <v>826254.54</v>
      </c>
      <c r="BA9" s="11">
        <v>1625703.5</v>
      </c>
      <c r="BB9" s="11">
        <v>714613.82000000007</v>
      </c>
      <c r="BC9" s="11">
        <v>896682.25</v>
      </c>
      <c r="BD9" s="11">
        <v>264886.75</v>
      </c>
      <c r="BE9" s="11">
        <v>412452.13999999996</v>
      </c>
      <c r="BF9" s="11">
        <v>10057083.560000001</v>
      </c>
      <c r="BG9" s="11">
        <v>50513</v>
      </c>
      <c r="BH9" s="11">
        <v>909017.75</v>
      </c>
      <c r="BI9" s="11">
        <v>25579673.030000001</v>
      </c>
      <c r="BJ9" s="11">
        <v>14972999.77</v>
      </c>
      <c r="BK9" s="11">
        <v>1094327.4700000002</v>
      </c>
      <c r="BL9" s="11">
        <v>1343790.6699999997</v>
      </c>
      <c r="BM9" s="11">
        <v>3320127.56</v>
      </c>
      <c r="BN9" s="11">
        <v>1546326.3399999999</v>
      </c>
      <c r="BO9" s="11">
        <v>1516232.13</v>
      </c>
      <c r="BP9" s="11">
        <v>193265.4</v>
      </c>
      <c r="BQ9" s="11">
        <v>226956.75</v>
      </c>
      <c r="BR9" s="11">
        <v>39916905.560000002</v>
      </c>
      <c r="BS9" s="11">
        <v>3527547.1900000004</v>
      </c>
      <c r="BT9" s="11">
        <v>1687773.66</v>
      </c>
      <c r="BU9" s="11">
        <v>3263167.4699999997</v>
      </c>
      <c r="BV9" s="11">
        <v>1867555.72</v>
      </c>
      <c r="BW9" s="11">
        <v>925193.24</v>
      </c>
      <c r="BX9" s="11">
        <v>1239059.74</v>
      </c>
      <c r="BY9" s="11">
        <v>1094505.52</v>
      </c>
      <c r="BZ9" s="11">
        <v>9393590.3699999992</v>
      </c>
      <c r="CA9" s="11">
        <v>1578677.56</v>
      </c>
      <c r="CB9" s="11">
        <v>1553936.12</v>
      </c>
      <c r="CC9" s="11">
        <v>3783807.9</v>
      </c>
      <c r="CD9" s="11">
        <v>1133647.1599999999</v>
      </c>
      <c r="CE9" s="11">
        <v>583508.02</v>
      </c>
      <c r="CF9" s="11">
        <v>331547.36</v>
      </c>
      <c r="CG9" s="11">
        <v>73497431.189999998</v>
      </c>
      <c r="CH9" s="11">
        <v>925561.3899999999</v>
      </c>
      <c r="CI9" s="11">
        <v>6264877.379999999</v>
      </c>
      <c r="CJ9" s="11">
        <v>926754.05999999994</v>
      </c>
      <c r="CK9" s="11">
        <v>1328368.92</v>
      </c>
      <c r="CL9" s="11">
        <v>1014209.5</v>
      </c>
      <c r="CM9" s="11">
        <v>1083386.01</v>
      </c>
      <c r="CN9" s="11">
        <v>2062840.63</v>
      </c>
      <c r="CO9" s="11">
        <v>382242.92</v>
      </c>
      <c r="CP9" s="11">
        <v>1368970.16</v>
      </c>
      <c r="CQ9" s="11">
        <v>853359.6399999999</v>
      </c>
      <c r="CR9" s="11">
        <v>910013.33</v>
      </c>
      <c r="CS9" s="11">
        <v>716933.47</v>
      </c>
      <c r="CT9" s="11">
        <v>29217292.740000002</v>
      </c>
      <c r="CU9" s="11">
        <v>1055343.99</v>
      </c>
      <c r="CV9" s="11">
        <v>1391102.25</v>
      </c>
      <c r="CW9" s="11">
        <v>3287744.8600000003</v>
      </c>
      <c r="CX9" s="11">
        <v>676837.60999999987</v>
      </c>
      <c r="CY9" s="11">
        <v>3306546.31</v>
      </c>
      <c r="CZ9" s="11">
        <v>872363.74000000011</v>
      </c>
      <c r="DA9" s="11">
        <v>677673</v>
      </c>
      <c r="DB9" s="11">
        <v>28335163.939999998</v>
      </c>
      <c r="DC9" s="11">
        <v>26297976.050000001</v>
      </c>
      <c r="DD9" s="11">
        <v>2803859.8</v>
      </c>
      <c r="DE9" s="11">
        <v>792999.17</v>
      </c>
      <c r="DF9" s="11">
        <v>3124752.35</v>
      </c>
      <c r="DG9" s="11">
        <v>2539020.9099999997</v>
      </c>
      <c r="DH9" s="11">
        <v>3534473.81</v>
      </c>
      <c r="DI9" s="11">
        <v>1552074.0200000003</v>
      </c>
      <c r="DJ9" s="11">
        <v>502861.7</v>
      </c>
      <c r="DK9" s="11">
        <v>62208220.310000002</v>
      </c>
      <c r="DL9" s="11">
        <v>1417458.9900000002</v>
      </c>
      <c r="DM9" s="11">
        <v>2000617.55</v>
      </c>
      <c r="DN9" s="11">
        <v>3834586.1599999997</v>
      </c>
      <c r="DO9" s="11">
        <v>3579194.8899999997</v>
      </c>
      <c r="DP9" s="11">
        <v>1901471.5</v>
      </c>
      <c r="DQ9" s="11">
        <v>2905913.06</v>
      </c>
      <c r="DR9" s="11">
        <v>1051406.17</v>
      </c>
      <c r="DS9" s="11">
        <v>3669909.16</v>
      </c>
      <c r="DT9" s="11">
        <v>23619027.630000003</v>
      </c>
      <c r="DU9" s="11">
        <v>1225339.8999999999</v>
      </c>
      <c r="DV9" s="11">
        <v>8412230.2899999991</v>
      </c>
      <c r="DW9" s="11">
        <v>7216637.9900000002</v>
      </c>
      <c r="DX9" s="11">
        <v>1298713.5999999999</v>
      </c>
      <c r="DY9" s="11">
        <v>4035031.2</v>
      </c>
      <c r="DZ9" s="11">
        <v>1175641.0900000001</v>
      </c>
      <c r="EA9" s="11">
        <v>505648.38999999996</v>
      </c>
      <c r="EB9" s="11">
        <v>1418792.6</v>
      </c>
      <c r="EC9" s="11">
        <v>405289.19</v>
      </c>
      <c r="ED9" s="11">
        <v>4757887.9700000007</v>
      </c>
      <c r="EE9" s="11">
        <v>19194985.619999994</v>
      </c>
      <c r="EF9" s="11">
        <v>11443567.689999999</v>
      </c>
      <c r="EG9" s="11">
        <v>829041.39000000013</v>
      </c>
      <c r="EH9" s="11">
        <v>1684384.8499999999</v>
      </c>
      <c r="EI9" s="11">
        <v>1344514.3699999999</v>
      </c>
      <c r="EJ9" s="11">
        <v>3138403.57</v>
      </c>
      <c r="EK9" s="11">
        <v>5786236.25</v>
      </c>
      <c r="EL9" s="11">
        <v>704836.82000000007</v>
      </c>
      <c r="EM9" s="11">
        <v>1947446.55</v>
      </c>
      <c r="EN9" s="11">
        <v>53870639.329999998</v>
      </c>
      <c r="EO9" s="11">
        <v>2797442.39</v>
      </c>
      <c r="EP9" s="11">
        <v>1443139.4600000002</v>
      </c>
      <c r="EQ9" s="11">
        <v>2025031.41</v>
      </c>
      <c r="ER9" s="11">
        <v>1570338.54</v>
      </c>
      <c r="ES9" s="11">
        <v>1104892.45</v>
      </c>
      <c r="ET9" s="11">
        <v>1851895.28</v>
      </c>
      <c r="EU9" s="11">
        <v>5152237.540000001</v>
      </c>
      <c r="EV9" s="11">
        <v>1385270.4</v>
      </c>
      <c r="EW9" s="11">
        <v>23372644.510000002</v>
      </c>
      <c r="EX9" s="11">
        <v>654152.66</v>
      </c>
      <c r="EY9" s="11">
        <v>646968.21</v>
      </c>
      <c r="EZ9" s="11">
        <v>1201716.82</v>
      </c>
      <c r="FA9" s="11">
        <v>4362142.9799999995</v>
      </c>
      <c r="FB9" s="11">
        <v>3163412.33</v>
      </c>
      <c r="FC9" s="11">
        <v>1703617.1300000001</v>
      </c>
      <c r="FD9" s="11">
        <v>1826442.6099999999</v>
      </c>
      <c r="FE9" s="11">
        <v>919107.26</v>
      </c>
      <c r="FF9" s="11">
        <v>658926.48999999987</v>
      </c>
      <c r="FG9" s="11">
        <v>753812.44000000006</v>
      </c>
      <c r="FH9" s="11">
        <v>345139.48</v>
      </c>
      <c r="FI9" s="11">
        <v>17669229.210000001</v>
      </c>
      <c r="FJ9" s="11">
        <v>395449.41</v>
      </c>
      <c r="FK9" s="11">
        <v>1033697.1900000001</v>
      </c>
      <c r="FL9" s="11">
        <v>1197704.99</v>
      </c>
      <c r="FM9" s="11">
        <v>1774862.12</v>
      </c>
      <c r="FN9" s="11">
        <v>982954.75999999989</v>
      </c>
      <c r="FO9" s="11">
        <v>201439.26</v>
      </c>
      <c r="FP9" s="11">
        <v>141438.38</v>
      </c>
      <c r="FQ9" s="11">
        <v>67360833.840000018</v>
      </c>
      <c r="FR9" s="11">
        <v>2365703.8900000006</v>
      </c>
      <c r="FS9" s="11">
        <v>3083172.07</v>
      </c>
      <c r="FT9" s="11">
        <v>1827795.14</v>
      </c>
      <c r="FU9" s="11">
        <v>1513256.82</v>
      </c>
      <c r="FV9" s="11">
        <v>784819.42</v>
      </c>
      <c r="FW9" s="11">
        <v>2555625.1700000004</v>
      </c>
      <c r="FX9" s="11">
        <v>1994409.28</v>
      </c>
      <c r="FY9" s="11">
        <v>1160458.83</v>
      </c>
      <c r="FZ9" s="11">
        <v>1097814.6000000001</v>
      </c>
      <c r="GA9" s="11">
        <v>2767662.73</v>
      </c>
      <c r="GB9" s="11">
        <v>802878.84</v>
      </c>
      <c r="GC9" s="11">
        <v>256238.44999999998</v>
      </c>
      <c r="GD9" s="11">
        <v>184837.54</v>
      </c>
      <c r="GE9" s="11">
        <v>18148468.699999999</v>
      </c>
      <c r="GF9" s="11">
        <v>890375.7</v>
      </c>
      <c r="GG9" s="11">
        <v>566935.5</v>
      </c>
      <c r="GH9" s="11">
        <v>3596664.6700000004</v>
      </c>
      <c r="GI9" s="11">
        <v>929579.46999999986</v>
      </c>
      <c r="GJ9" s="11">
        <v>973594.91999999993</v>
      </c>
      <c r="GK9" s="11">
        <v>1132603.9499999997</v>
      </c>
      <c r="GL9" s="11">
        <v>6933209.79</v>
      </c>
      <c r="GM9" s="11">
        <v>334057.09000000003</v>
      </c>
      <c r="GN9" s="11">
        <v>557621.94999999995</v>
      </c>
      <c r="GO9" s="11">
        <v>221073</v>
      </c>
      <c r="GP9" s="11">
        <v>213474</v>
      </c>
      <c r="GQ9" s="11">
        <v>19557820.860000003</v>
      </c>
      <c r="GR9" s="11">
        <v>3630173.3499999996</v>
      </c>
      <c r="GS9" s="11">
        <v>737663.20000000007</v>
      </c>
      <c r="GT9" s="11">
        <v>2855935.6300000004</v>
      </c>
      <c r="GU9" s="11">
        <v>746654.76</v>
      </c>
      <c r="GV9" s="11">
        <v>1745441.1800000002</v>
      </c>
      <c r="GW9" s="11">
        <v>1385851.1700000002</v>
      </c>
      <c r="GX9" s="11">
        <v>220664.55</v>
      </c>
      <c r="GY9" s="11">
        <v>18853888.220000003</v>
      </c>
      <c r="GZ9" s="11">
        <v>944193.29</v>
      </c>
      <c r="HA9" s="11">
        <v>2426374.02</v>
      </c>
      <c r="HB9" s="11">
        <v>1364933.0599999998</v>
      </c>
      <c r="HC9" s="11">
        <v>53656739.359999999</v>
      </c>
      <c r="HD9" s="11">
        <v>1165483.55</v>
      </c>
      <c r="HE9" s="11">
        <v>3302595.5199999996</v>
      </c>
      <c r="HF9" s="11">
        <v>3269386.4699999997</v>
      </c>
      <c r="HG9" s="11">
        <v>2852328.9299999997</v>
      </c>
      <c r="HH9" s="11">
        <v>3414373</v>
      </c>
      <c r="HI9" s="11">
        <v>775656.69000000006</v>
      </c>
      <c r="HJ9" s="11">
        <v>3090778</v>
      </c>
      <c r="HK9" s="11">
        <v>9296870.4199999999</v>
      </c>
      <c r="HL9" s="11">
        <v>634120.87</v>
      </c>
      <c r="HM9" s="11">
        <v>1461586</v>
      </c>
      <c r="HN9" s="11">
        <v>491380.87</v>
      </c>
      <c r="HO9" s="11">
        <v>625985.6</v>
      </c>
      <c r="HP9" s="11">
        <v>1467710.8</v>
      </c>
      <c r="HQ9" s="11">
        <v>383714.58</v>
      </c>
      <c r="HR9" s="11">
        <v>424761.73</v>
      </c>
      <c r="HS9" s="11">
        <v>21379486.559999999</v>
      </c>
      <c r="HT9" s="11">
        <v>8808360.5299999993</v>
      </c>
      <c r="HU9" s="11">
        <v>1405268.8399999999</v>
      </c>
      <c r="HV9" s="11">
        <v>979239.99</v>
      </c>
      <c r="HW9" s="11">
        <v>1401935.49</v>
      </c>
      <c r="HX9" s="11">
        <v>490450.25</v>
      </c>
      <c r="HY9" s="11">
        <v>1994909.41</v>
      </c>
      <c r="HZ9" s="11">
        <v>545594.17000000004</v>
      </c>
      <c r="IA9" s="11">
        <v>1363784.98</v>
      </c>
      <c r="IB9" s="11">
        <v>767798.88</v>
      </c>
      <c r="IC9" s="11">
        <v>1325706.17</v>
      </c>
      <c r="ID9" s="11">
        <v>803921</v>
      </c>
      <c r="IE9" s="11">
        <v>217214</v>
      </c>
      <c r="IF9" s="11">
        <v>1729904.95</v>
      </c>
      <c r="IG9" s="11">
        <v>1498715.33</v>
      </c>
      <c r="IH9" s="11">
        <v>705677.00000000012</v>
      </c>
      <c r="II9" s="11">
        <v>22276652.780000001</v>
      </c>
      <c r="IJ9" s="11">
        <v>6529634.2599999998</v>
      </c>
      <c r="IK9" s="11">
        <v>990231.68</v>
      </c>
      <c r="IL9" s="11">
        <v>2633177.3900000006</v>
      </c>
      <c r="IM9" s="11">
        <v>3751366.61</v>
      </c>
      <c r="IN9" s="11">
        <v>810679.49</v>
      </c>
      <c r="IO9" s="11">
        <v>475157.27</v>
      </c>
      <c r="IP9" s="11">
        <v>741893.64</v>
      </c>
      <c r="IQ9" s="11">
        <v>597619.51</v>
      </c>
      <c r="IR9" s="11">
        <v>1056484.17</v>
      </c>
      <c r="IS9" s="11">
        <v>1061744.94</v>
      </c>
      <c r="IT9" s="11">
        <v>47878941.449999996</v>
      </c>
      <c r="IU9" s="11">
        <v>10572334.300000001</v>
      </c>
      <c r="IV9" s="11">
        <v>2935055.91</v>
      </c>
      <c r="IW9" s="11">
        <v>2604743.8499999996</v>
      </c>
      <c r="IX9" s="11">
        <v>602948.75</v>
      </c>
      <c r="IY9" s="11">
        <v>1379881</v>
      </c>
      <c r="IZ9" s="11">
        <v>482155.17000000004</v>
      </c>
      <c r="JA9" s="11">
        <v>402094.91</v>
      </c>
      <c r="JB9" s="11">
        <v>731895.17999999993</v>
      </c>
      <c r="JC9" s="11">
        <v>1474908.85</v>
      </c>
      <c r="JD9" s="11">
        <v>1024007</v>
      </c>
      <c r="JE9" s="11">
        <v>479001.89999999997</v>
      </c>
      <c r="JF9" s="11">
        <v>15023946.029999997</v>
      </c>
      <c r="JG9" s="11">
        <v>4063256.3</v>
      </c>
      <c r="JH9" s="11">
        <v>751332.95</v>
      </c>
      <c r="JI9" s="11">
        <v>332428.82</v>
      </c>
      <c r="JJ9" s="11">
        <v>728328.71</v>
      </c>
      <c r="JK9" s="11">
        <v>1780118.31</v>
      </c>
      <c r="JL9" s="11">
        <v>19834247.949999999</v>
      </c>
      <c r="JM9" s="11">
        <v>2473067.7800000003</v>
      </c>
      <c r="JN9" s="11">
        <v>2517821.3600000003</v>
      </c>
      <c r="JO9" s="11">
        <v>4137411.1900000009</v>
      </c>
      <c r="JP9" s="11">
        <v>2487607.31</v>
      </c>
      <c r="JQ9" s="11">
        <v>5279202.49</v>
      </c>
      <c r="JR9" s="11">
        <v>824022.25</v>
      </c>
      <c r="JS9" s="11">
        <v>35835209.93</v>
      </c>
      <c r="JT9" s="11">
        <v>13787675.879999997</v>
      </c>
      <c r="JU9" s="11">
        <v>2245101.34</v>
      </c>
      <c r="JV9" s="11">
        <v>761557.07000000007</v>
      </c>
      <c r="JW9" s="11">
        <v>1578478.31</v>
      </c>
      <c r="JX9" s="11">
        <v>255154.73</v>
      </c>
      <c r="JY9" s="11">
        <v>5430227.4500000002</v>
      </c>
      <c r="JZ9" s="11">
        <v>1674390.6800000002</v>
      </c>
      <c r="KA9" s="11">
        <v>583211.87000000011</v>
      </c>
      <c r="KB9" s="11">
        <v>3831892.04</v>
      </c>
      <c r="KC9" s="11">
        <v>1471858.4899999998</v>
      </c>
      <c r="KD9" s="11">
        <v>1371398.9</v>
      </c>
      <c r="KE9" s="11">
        <v>135686.89000000001</v>
      </c>
      <c r="KF9" s="11">
        <v>250682.27</v>
      </c>
      <c r="KG9" s="11">
        <v>920836.53999999992</v>
      </c>
      <c r="KH9" s="11">
        <v>378757.07</v>
      </c>
      <c r="KI9" s="11">
        <v>29042386.649999999</v>
      </c>
      <c r="KJ9" s="11">
        <v>2353600.25</v>
      </c>
      <c r="KK9" s="11">
        <v>1036126.1</v>
      </c>
      <c r="KL9" s="11">
        <v>3353639.06</v>
      </c>
      <c r="KM9" s="11">
        <v>2680017.35</v>
      </c>
      <c r="KN9" s="11">
        <v>763281.67999999993</v>
      </c>
      <c r="KO9" s="11">
        <v>2267395.6800000002</v>
      </c>
      <c r="KP9" s="11">
        <v>686912.26</v>
      </c>
      <c r="KQ9" s="11">
        <v>1250574.4100000001</v>
      </c>
      <c r="KR9" s="11">
        <v>11977067.530000001</v>
      </c>
      <c r="KS9" s="11">
        <v>1442772.56</v>
      </c>
      <c r="KT9" s="11">
        <v>1686133.32</v>
      </c>
      <c r="KU9" s="11">
        <v>6123756.6300000008</v>
      </c>
      <c r="KV9" s="11">
        <v>1000981.12</v>
      </c>
      <c r="KW9" s="11">
        <v>1467519.75</v>
      </c>
      <c r="KX9" s="11">
        <v>24539183.550000004</v>
      </c>
      <c r="KY9" s="11">
        <v>3918459.75</v>
      </c>
      <c r="KZ9" s="11">
        <v>24952446.140000001</v>
      </c>
      <c r="LA9" s="11">
        <v>1034423.2200000001</v>
      </c>
      <c r="LB9" s="11">
        <v>659278.65999999992</v>
      </c>
      <c r="LC9" s="11">
        <v>6056342.5</v>
      </c>
      <c r="LD9" s="11">
        <v>4430732.0299999993</v>
      </c>
      <c r="LE9" s="11">
        <v>7700386.2999999998</v>
      </c>
      <c r="LF9" s="11">
        <v>997479.53999999992</v>
      </c>
      <c r="LG9" s="11">
        <v>601265.58000000007</v>
      </c>
      <c r="LH9" s="11">
        <v>70899095.720000014</v>
      </c>
      <c r="LI9" s="11">
        <v>4068803.39</v>
      </c>
      <c r="LJ9" s="11">
        <v>12716431.17</v>
      </c>
      <c r="LK9" s="11">
        <v>11845287.4</v>
      </c>
      <c r="LL9" s="11">
        <v>2557985.86</v>
      </c>
      <c r="LM9" s="11">
        <v>1117375.57</v>
      </c>
      <c r="LN9" s="11">
        <v>929676.84</v>
      </c>
      <c r="LO9" s="11">
        <v>1323852.5999999999</v>
      </c>
      <c r="LP9" s="11">
        <v>967187.23</v>
      </c>
      <c r="LQ9" s="11">
        <v>1561041.8599999999</v>
      </c>
      <c r="LR9" s="11">
        <v>287999.20999999996</v>
      </c>
      <c r="LS9" s="11">
        <v>12889528.409999998</v>
      </c>
      <c r="LT9" s="11">
        <v>2767108.49</v>
      </c>
      <c r="LU9" s="11">
        <v>731744.51000000013</v>
      </c>
      <c r="LV9" s="11">
        <v>43034873</v>
      </c>
      <c r="LW9" s="11">
        <v>11467114.85</v>
      </c>
      <c r="LX9" s="11">
        <v>67012685.039999999</v>
      </c>
      <c r="LY9" s="11">
        <v>9512330.4299999997</v>
      </c>
      <c r="LZ9" s="11">
        <v>8468948.9600000009</v>
      </c>
      <c r="MA9" s="11">
        <v>4646869.25</v>
      </c>
      <c r="MB9" s="11">
        <v>5565544.79</v>
      </c>
      <c r="MC9" s="11">
        <v>6856876.4199999999</v>
      </c>
      <c r="MD9" s="11">
        <v>4920238.9700000007</v>
      </c>
      <c r="ME9" s="11">
        <v>12474850.24</v>
      </c>
      <c r="MF9" s="11">
        <v>5361994.87</v>
      </c>
      <c r="MG9" s="11">
        <v>1529485.75</v>
      </c>
      <c r="MH9" s="11">
        <v>55474258.399999991</v>
      </c>
      <c r="MI9" s="11">
        <v>2353086.09</v>
      </c>
      <c r="MJ9" s="11">
        <v>1660503.77</v>
      </c>
      <c r="MK9" s="11">
        <v>636965.78</v>
      </c>
      <c r="ML9" s="11">
        <v>1324981.51</v>
      </c>
      <c r="MM9" s="11">
        <v>1235132.93</v>
      </c>
      <c r="MN9" s="11">
        <v>995300.36</v>
      </c>
      <c r="MO9" s="11">
        <v>1556074.48</v>
      </c>
      <c r="MP9" s="11">
        <v>670285.49</v>
      </c>
      <c r="MQ9" s="11">
        <v>380594.35</v>
      </c>
      <c r="MR9" s="11">
        <v>1287814.9599999997</v>
      </c>
      <c r="MS9" s="11">
        <v>568806.22</v>
      </c>
      <c r="MT9" s="11">
        <v>25081432.75</v>
      </c>
      <c r="MU9" s="11">
        <v>714936.25</v>
      </c>
      <c r="MV9" s="11">
        <v>2435539.0699999998</v>
      </c>
      <c r="MW9" s="11">
        <v>3331999.71</v>
      </c>
      <c r="MX9" s="11">
        <v>910590.2100000002</v>
      </c>
      <c r="MY9" s="11">
        <v>2218611.42</v>
      </c>
      <c r="MZ9" s="11">
        <v>4508830.49</v>
      </c>
      <c r="NA9" s="11">
        <v>1937954.9899999998</v>
      </c>
      <c r="NB9" s="11">
        <v>1443301.3199999998</v>
      </c>
      <c r="NC9" s="11">
        <v>169028.5</v>
      </c>
      <c r="ND9" s="11">
        <v>468394.04</v>
      </c>
      <c r="NE9" s="11">
        <v>41720176.640000008</v>
      </c>
      <c r="NF9" s="11">
        <v>3297279.14</v>
      </c>
      <c r="NG9" s="11">
        <v>591283.76</v>
      </c>
      <c r="NH9" s="11">
        <v>6904926.04</v>
      </c>
      <c r="NI9" s="11">
        <v>455867.22</v>
      </c>
      <c r="NJ9" s="11">
        <v>911911.27</v>
      </c>
      <c r="NK9" s="11">
        <v>6963030.6999999993</v>
      </c>
      <c r="NL9" s="11">
        <v>1235710.5</v>
      </c>
      <c r="NM9" s="11">
        <v>306921.90000000002</v>
      </c>
      <c r="NN9" s="11">
        <v>1316737.3999999999</v>
      </c>
      <c r="NO9" s="11">
        <v>1540177.98</v>
      </c>
      <c r="NP9" s="11">
        <v>347237.77</v>
      </c>
      <c r="NQ9" s="11">
        <v>8221389.9499999993</v>
      </c>
      <c r="NR9" s="11">
        <v>886067.40999999992</v>
      </c>
      <c r="NS9" s="11">
        <v>775184.82000000007</v>
      </c>
      <c r="NT9" s="11">
        <v>787909.58</v>
      </c>
      <c r="NU9" s="11">
        <v>1342139</v>
      </c>
      <c r="NV9" s="11">
        <v>31893.25</v>
      </c>
      <c r="NW9" s="11">
        <v>164126.65</v>
      </c>
      <c r="NX9" s="11">
        <v>22568321.41</v>
      </c>
      <c r="NY9" s="11">
        <v>3637780.2499999995</v>
      </c>
      <c r="NZ9" s="11">
        <v>636527.53</v>
      </c>
      <c r="OA9" s="11">
        <v>637990.94000000006</v>
      </c>
      <c r="OB9" s="11">
        <v>662606.96</v>
      </c>
      <c r="OC9" s="11">
        <v>658129.43000000005</v>
      </c>
      <c r="OD9" s="11">
        <v>342893.58999999997</v>
      </c>
      <c r="OE9" s="11">
        <v>24009347.650000002</v>
      </c>
      <c r="OF9" s="11">
        <v>2587083.5499999998</v>
      </c>
      <c r="OG9" s="11">
        <v>744199.12</v>
      </c>
      <c r="OH9" s="11">
        <v>7091128.7800000003</v>
      </c>
      <c r="OI9" s="11">
        <v>1333267.83</v>
      </c>
      <c r="OJ9" s="11">
        <v>787407.57</v>
      </c>
      <c r="OK9" s="11">
        <v>977878.58</v>
      </c>
      <c r="OL9" s="11">
        <v>372370.42</v>
      </c>
      <c r="OM9" s="11">
        <v>206926</v>
      </c>
      <c r="ON9" s="11">
        <v>24846341.420000002</v>
      </c>
      <c r="OO9" s="11">
        <v>2683740.7000000002</v>
      </c>
      <c r="OP9" s="11">
        <v>5146722.5599999987</v>
      </c>
      <c r="OQ9" s="11">
        <v>1360996.33</v>
      </c>
      <c r="OR9" s="11">
        <v>951234.53</v>
      </c>
      <c r="OS9" s="11">
        <v>216306.1</v>
      </c>
      <c r="OT9" s="11">
        <v>16981170.109999996</v>
      </c>
      <c r="OU9" s="11">
        <v>730434.24999999988</v>
      </c>
      <c r="OV9" s="11">
        <v>424314.85999999993</v>
      </c>
      <c r="OW9" s="11">
        <v>1844354.34</v>
      </c>
      <c r="OX9" s="11">
        <v>1708713.64</v>
      </c>
      <c r="OY9" s="11">
        <v>7881910.2700000014</v>
      </c>
      <c r="OZ9" s="11">
        <v>896077.99</v>
      </c>
      <c r="PA9" s="11">
        <v>384183.15</v>
      </c>
      <c r="PB9" s="11">
        <v>1013780.11</v>
      </c>
      <c r="PC9" s="11">
        <v>37112484.869999997</v>
      </c>
      <c r="PD9" s="11">
        <v>1423715.12</v>
      </c>
      <c r="PE9" s="11">
        <v>11180740.48</v>
      </c>
      <c r="PF9" s="11">
        <v>688806.01</v>
      </c>
      <c r="PG9" s="11">
        <v>3522621.19</v>
      </c>
      <c r="PH9" s="11">
        <v>7601083.5</v>
      </c>
      <c r="PI9" s="11">
        <v>1856267.79</v>
      </c>
      <c r="PJ9" s="11">
        <v>620410.65</v>
      </c>
      <c r="PK9" s="11">
        <v>3454905.9499999997</v>
      </c>
      <c r="PL9" s="11">
        <v>2231784.39</v>
      </c>
      <c r="PM9" s="11">
        <v>3920502.99</v>
      </c>
      <c r="PN9" s="11">
        <v>6760745.9900000002</v>
      </c>
      <c r="PO9" s="11">
        <v>1468911.09</v>
      </c>
      <c r="PP9" s="11">
        <v>11886781.880000001</v>
      </c>
      <c r="PQ9" s="11">
        <v>1309766.3699999999</v>
      </c>
      <c r="PR9" s="11">
        <v>751088.55999999994</v>
      </c>
      <c r="PS9" s="11">
        <v>220630.45000000004</v>
      </c>
      <c r="PT9" s="11">
        <v>794951.46</v>
      </c>
      <c r="PU9" s="11">
        <v>63888730.830000006</v>
      </c>
      <c r="PV9" s="11">
        <v>835122.75</v>
      </c>
      <c r="PW9" s="11">
        <v>909545.35</v>
      </c>
      <c r="PX9" s="11">
        <v>1486416.69</v>
      </c>
      <c r="PY9" s="11">
        <v>19934350.140000004</v>
      </c>
      <c r="PZ9" s="11">
        <v>1491790.7300000002</v>
      </c>
      <c r="QA9" s="11">
        <v>5482624.6500000004</v>
      </c>
      <c r="QB9" s="11">
        <v>489721.33000000007</v>
      </c>
      <c r="QC9" s="11">
        <v>10353090.220000003</v>
      </c>
      <c r="QD9" s="11">
        <v>589782.61</v>
      </c>
      <c r="QE9" s="11">
        <v>11541267.290000003</v>
      </c>
      <c r="QF9" s="11">
        <v>1240855.0999999999</v>
      </c>
      <c r="QG9" s="11">
        <v>3275104.2899999996</v>
      </c>
      <c r="QH9" s="11">
        <v>5614224.1699999999</v>
      </c>
      <c r="QI9" s="11">
        <v>922949.49</v>
      </c>
      <c r="QJ9" s="11">
        <v>3725413.46</v>
      </c>
      <c r="QK9" s="11">
        <v>2137978.4499999997</v>
      </c>
      <c r="QL9" s="11">
        <v>526413.59</v>
      </c>
      <c r="QM9" s="11">
        <v>535088.47</v>
      </c>
      <c r="QN9" s="11">
        <v>8692215.3100000005</v>
      </c>
      <c r="QO9" s="11">
        <v>8093571.7400000002</v>
      </c>
      <c r="QP9" s="11">
        <v>1011332.73</v>
      </c>
      <c r="QQ9" s="11">
        <v>187749</v>
      </c>
      <c r="QR9" s="11">
        <v>233835</v>
      </c>
      <c r="QS9" s="11">
        <v>330669.5</v>
      </c>
      <c r="QT9" s="11">
        <v>106187.5</v>
      </c>
      <c r="QU9" s="11">
        <v>45108371.129999995</v>
      </c>
      <c r="QV9" s="11">
        <v>624158.14999999991</v>
      </c>
      <c r="QW9" s="11">
        <v>5920541.120000001</v>
      </c>
      <c r="QX9" s="11">
        <v>1793669.29</v>
      </c>
      <c r="QY9" s="11">
        <v>2003075.55</v>
      </c>
      <c r="QZ9" s="11">
        <v>9078162.8200000003</v>
      </c>
      <c r="RA9" s="11">
        <v>899241.53</v>
      </c>
      <c r="RB9" s="11">
        <v>8276736.8299999991</v>
      </c>
      <c r="RC9" s="11">
        <v>6382503.5500000007</v>
      </c>
      <c r="RD9" s="11">
        <v>1943740.0700000003</v>
      </c>
      <c r="RE9" s="11">
        <v>1328604.5</v>
      </c>
      <c r="RF9" s="11">
        <v>1122945.96</v>
      </c>
      <c r="RG9" s="11">
        <v>353361.53</v>
      </c>
      <c r="RH9" s="11">
        <v>85471444.849999994</v>
      </c>
      <c r="RI9" s="11">
        <v>10693416.379999999</v>
      </c>
      <c r="RJ9" s="11">
        <v>5689847</v>
      </c>
      <c r="RK9" s="11">
        <v>3224572.1500000008</v>
      </c>
      <c r="RL9" s="11">
        <v>2183292.15</v>
      </c>
      <c r="RM9" s="11">
        <v>3953582.51</v>
      </c>
      <c r="RN9" s="11">
        <v>4911773.22</v>
      </c>
      <c r="RO9" s="11">
        <v>1707126</v>
      </c>
      <c r="RP9" s="11">
        <v>1754182.6999999997</v>
      </c>
      <c r="RQ9" s="11">
        <v>7279204.3399999999</v>
      </c>
      <c r="RR9" s="11">
        <v>7920434.5100000007</v>
      </c>
      <c r="RS9" s="11">
        <v>1069956.22</v>
      </c>
      <c r="RT9" s="11">
        <v>852167.9</v>
      </c>
      <c r="RU9" s="11">
        <v>1388086.47</v>
      </c>
      <c r="RV9" s="11">
        <v>1132895.49</v>
      </c>
      <c r="RW9" s="11">
        <v>2675678.19</v>
      </c>
      <c r="RX9" s="11">
        <v>2280568.1499999994</v>
      </c>
      <c r="RY9" s="11">
        <v>951517.2300000001</v>
      </c>
      <c r="RZ9" s="11">
        <v>523103.75</v>
      </c>
      <c r="SA9" s="11">
        <v>804533.11</v>
      </c>
      <c r="SB9" s="11">
        <v>18886400.780000001</v>
      </c>
      <c r="SC9" s="11">
        <v>2088536.2599999998</v>
      </c>
      <c r="SD9" s="11">
        <v>1846670.77</v>
      </c>
      <c r="SE9" s="11">
        <v>1722519.3299999998</v>
      </c>
      <c r="SF9" s="11">
        <v>966872.01</v>
      </c>
      <c r="SG9" s="11">
        <v>1816735.27</v>
      </c>
      <c r="SH9" s="11">
        <v>2287686.7199999997</v>
      </c>
      <c r="SI9" s="11">
        <v>6342694.2699999996</v>
      </c>
      <c r="SJ9" s="11">
        <v>1190896.46</v>
      </c>
      <c r="SK9" s="11">
        <v>1713521.1199999996</v>
      </c>
      <c r="SL9" s="11">
        <v>5754744.0999999996</v>
      </c>
      <c r="SM9" s="11">
        <v>781419.35000000009</v>
      </c>
      <c r="SN9" s="11">
        <v>14350973.649999999</v>
      </c>
      <c r="SO9" s="11">
        <v>2302375.1799999997</v>
      </c>
      <c r="SP9" s="11">
        <v>2288822</v>
      </c>
      <c r="SQ9" s="11">
        <v>5510079.6500000004</v>
      </c>
      <c r="SR9" s="11">
        <v>1805899.3800000001</v>
      </c>
      <c r="SS9" s="11">
        <v>1133982.0900000001</v>
      </c>
      <c r="ST9" s="11">
        <v>1705907.77</v>
      </c>
      <c r="SU9" s="11">
        <v>539402.63</v>
      </c>
      <c r="SV9" s="11">
        <v>31281906.350000005</v>
      </c>
      <c r="SW9" s="11">
        <v>1154373.4600000002</v>
      </c>
      <c r="SX9" s="11">
        <v>1282011.6800000002</v>
      </c>
      <c r="SY9" s="11">
        <v>975790.12</v>
      </c>
      <c r="SZ9" s="11">
        <v>1016195.25</v>
      </c>
      <c r="TA9" s="11">
        <v>1136988.0699999998</v>
      </c>
      <c r="TB9" s="11">
        <v>1877294.85</v>
      </c>
      <c r="TC9" s="11">
        <v>5879138.0899999999</v>
      </c>
      <c r="TD9" s="11">
        <v>1040186.5399999999</v>
      </c>
      <c r="TE9" s="11">
        <v>2082340.79</v>
      </c>
      <c r="TF9" s="11">
        <v>1383550.74</v>
      </c>
      <c r="TG9" s="11">
        <v>1912967.0699999998</v>
      </c>
      <c r="TH9" s="11">
        <v>1003431.25</v>
      </c>
      <c r="TI9" s="11">
        <v>969965.54</v>
      </c>
      <c r="TJ9" s="11">
        <v>63797563.790000007</v>
      </c>
      <c r="TK9" s="11">
        <v>1365719.0700000003</v>
      </c>
      <c r="TL9" s="11">
        <v>1692027.53</v>
      </c>
      <c r="TM9" s="11">
        <v>2863240.5300000003</v>
      </c>
      <c r="TN9" s="11">
        <v>3883374.4200000004</v>
      </c>
      <c r="TO9" s="11">
        <v>2858388.65</v>
      </c>
      <c r="TP9" s="11">
        <v>870142.68</v>
      </c>
      <c r="TQ9" s="11">
        <v>12834115.290000001</v>
      </c>
      <c r="TR9" s="11">
        <v>1417517.73</v>
      </c>
      <c r="TS9" s="11">
        <v>3049642.91</v>
      </c>
      <c r="TT9" s="11">
        <v>4200005.91</v>
      </c>
      <c r="TU9" s="11">
        <v>2080947.8299999998</v>
      </c>
      <c r="TV9" s="11">
        <v>856809.74</v>
      </c>
      <c r="TW9" s="11">
        <v>1848938.15</v>
      </c>
      <c r="TX9" s="11">
        <v>1633853.95</v>
      </c>
      <c r="TY9" s="11">
        <v>1218286.5499999998</v>
      </c>
      <c r="TZ9" s="11">
        <v>15870944.010000002</v>
      </c>
      <c r="UA9" s="11">
        <v>860480.00000000012</v>
      </c>
      <c r="UB9" s="11">
        <v>26972778.16</v>
      </c>
      <c r="UC9" s="11">
        <v>3811426.02</v>
      </c>
      <c r="UD9" s="11">
        <v>1546829.8599999999</v>
      </c>
      <c r="UE9" s="11">
        <v>1578952.6800000002</v>
      </c>
      <c r="UF9" s="11">
        <v>17091408.020000003</v>
      </c>
      <c r="UG9" s="11">
        <v>235587.81</v>
      </c>
      <c r="UH9" s="11">
        <v>635414.31999999995</v>
      </c>
      <c r="UI9" s="11">
        <v>714413.23</v>
      </c>
      <c r="UJ9" s="11">
        <v>571432.97</v>
      </c>
      <c r="UK9" s="11">
        <v>15848486.93</v>
      </c>
      <c r="UL9" s="11">
        <v>2175116.3600000003</v>
      </c>
      <c r="UM9" s="11">
        <v>2658439.0700000003</v>
      </c>
      <c r="UN9" s="11">
        <v>3334125.9</v>
      </c>
      <c r="UO9" s="11">
        <v>1918218.1600000001</v>
      </c>
      <c r="UP9" s="11">
        <v>1045693.3600000001</v>
      </c>
      <c r="UQ9" s="11">
        <v>86064853.440000013</v>
      </c>
      <c r="UR9" s="11">
        <v>1836833.2</v>
      </c>
      <c r="US9" s="11">
        <v>2284829.4900000002</v>
      </c>
      <c r="UT9" s="11">
        <v>19266289.930000003</v>
      </c>
      <c r="UU9" s="11">
        <v>649417.96000000008</v>
      </c>
      <c r="UV9" s="11">
        <v>1238167.3299999998</v>
      </c>
      <c r="UW9" s="11">
        <v>3346275.7199999997</v>
      </c>
      <c r="UX9" s="11">
        <v>1015398.67</v>
      </c>
      <c r="UY9" s="11">
        <v>821896.84000000008</v>
      </c>
      <c r="UZ9" s="11">
        <v>1701851.98</v>
      </c>
      <c r="VA9" s="11">
        <v>2024881.8500000003</v>
      </c>
      <c r="VB9" s="11">
        <v>5285354.76</v>
      </c>
      <c r="VC9" s="11">
        <v>1530954.0999999999</v>
      </c>
      <c r="VD9" s="11">
        <v>2607688.6</v>
      </c>
      <c r="VE9" s="11">
        <v>925795.07000000007</v>
      </c>
      <c r="VF9" s="11">
        <v>639139.94999999995</v>
      </c>
      <c r="VG9" s="11">
        <v>423166.97000000003</v>
      </c>
      <c r="VH9" s="11">
        <v>802104.74000000011</v>
      </c>
      <c r="VI9" s="11">
        <v>6108609.4299999997</v>
      </c>
      <c r="VJ9" s="11">
        <v>556205.67000000004</v>
      </c>
      <c r="VK9" s="11">
        <v>215635.30000000002</v>
      </c>
      <c r="VL9" s="11">
        <v>165153.26</v>
      </c>
      <c r="VM9" s="11">
        <v>34563613.879999995</v>
      </c>
      <c r="VN9" s="11">
        <v>2624575.75</v>
      </c>
      <c r="VO9" s="11">
        <v>2012270.37</v>
      </c>
      <c r="VP9" s="11">
        <v>2144853.52</v>
      </c>
      <c r="VQ9" s="11">
        <v>7925567.3500000006</v>
      </c>
      <c r="VR9" s="11">
        <v>3858263.76</v>
      </c>
      <c r="VS9" s="11">
        <v>1324546.5099999998</v>
      </c>
      <c r="VT9" s="11">
        <v>941513.63</v>
      </c>
      <c r="VU9" s="11">
        <v>438092</v>
      </c>
      <c r="VV9" s="11">
        <v>11400840.84</v>
      </c>
      <c r="VW9" s="11">
        <v>1580664.02</v>
      </c>
      <c r="VX9" s="11">
        <v>4861995.6500000004</v>
      </c>
      <c r="VY9" s="11">
        <v>1142897.8</v>
      </c>
      <c r="VZ9" s="11">
        <v>464341.17000000004</v>
      </c>
      <c r="WA9" s="11">
        <v>1011389.38</v>
      </c>
      <c r="WB9" s="11">
        <v>176522001.52999997</v>
      </c>
      <c r="WC9" s="11">
        <v>5302850.6500000004</v>
      </c>
      <c r="WD9" s="11">
        <v>1159450.28</v>
      </c>
      <c r="WE9" s="11">
        <v>533390.15999999992</v>
      </c>
      <c r="WF9" s="11">
        <v>1106413.75</v>
      </c>
      <c r="WG9" s="11">
        <v>1200119.17</v>
      </c>
      <c r="WH9" s="11">
        <v>1752441.35</v>
      </c>
      <c r="WI9" s="11">
        <v>2748778.13</v>
      </c>
      <c r="WJ9" s="11">
        <v>1658404.6700000002</v>
      </c>
      <c r="WK9" s="11">
        <v>2012859.67</v>
      </c>
      <c r="WL9" s="11">
        <v>1340027.53</v>
      </c>
      <c r="WM9" s="11">
        <v>13312912.52</v>
      </c>
      <c r="WN9" s="11">
        <v>4088366.2</v>
      </c>
      <c r="WO9" s="11">
        <v>3369269</v>
      </c>
      <c r="WP9" s="11">
        <v>3576910.9599999995</v>
      </c>
      <c r="WQ9" s="11">
        <v>1850538.53</v>
      </c>
      <c r="WR9" s="11">
        <v>3808847.51</v>
      </c>
      <c r="WS9" s="11">
        <v>1722414.33</v>
      </c>
      <c r="WT9" s="11">
        <v>1172030.8799999999</v>
      </c>
      <c r="WU9" s="11">
        <v>3230394.9</v>
      </c>
      <c r="WV9" s="11">
        <v>7179568.7000000002</v>
      </c>
      <c r="WW9" s="11">
        <v>849013.7300000001</v>
      </c>
      <c r="WX9" s="11">
        <v>653879.16999999993</v>
      </c>
      <c r="WY9" s="11">
        <v>754598</v>
      </c>
      <c r="WZ9" s="11">
        <v>562863.33000000007</v>
      </c>
      <c r="XA9" s="11">
        <v>1057722.83</v>
      </c>
      <c r="XB9" s="11">
        <v>984974.09</v>
      </c>
      <c r="XC9" s="11">
        <v>586850.34000000008</v>
      </c>
      <c r="XD9" s="11">
        <v>9033446.5199999996</v>
      </c>
      <c r="XE9" s="11">
        <v>822924.37</v>
      </c>
      <c r="XF9" s="11">
        <v>922230.47</v>
      </c>
      <c r="XG9" s="11">
        <v>506809.39</v>
      </c>
      <c r="XH9" s="11">
        <v>525526.55000000005</v>
      </c>
      <c r="XI9" s="11">
        <v>74324379.379999995</v>
      </c>
      <c r="XJ9" s="11">
        <v>3794934.65</v>
      </c>
      <c r="XK9" s="11">
        <v>3012831.47</v>
      </c>
      <c r="XL9" s="11">
        <v>22187332.000000004</v>
      </c>
      <c r="XM9" s="11">
        <v>1567691.4100000001</v>
      </c>
      <c r="XN9" s="11">
        <v>2083655.4999999998</v>
      </c>
      <c r="XO9" s="11">
        <v>4996124.9000000013</v>
      </c>
      <c r="XP9" s="11">
        <v>1103994.33</v>
      </c>
      <c r="XQ9" s="11">
        <v>3136082.03</v>
      </c>
      <c r="XR9" s="11">
        <v>8968203.0000000019</v>
      </c>
      <c r="XS9" s="11">
        <v>4457079.42</v>
      </c>
      <c r="XT9" s="11">
        <v>936282.81</v>
      </c>
      <c r="XU9" s="11">
        <v>1854707.7100000002</v>
      </c>
      <c r="XV9" s="11">
        <v>1753766.6400000001</v>
      </c>
      <c r="XW9" s="11">
        <v>918614.81</v>
      </c>
      <c r="XX9" s="11">
        <v>1300785.08</v>
      </c>
      <c r="XY9" s="11">
        <v>1006104.7899999999</v>
      </c>
      <c r="XZ9" s="11">
        <v>1275874.3500000001</v>
      </c>
      <c r="YA9" s="11">
        <v>1717625.26</v>
      </c>
      <c r="YB9" s="11">
        <v>1062240.98</v>
      </c>
      <c r="YC9" s="11">
        <v>1686282.4800000002</v>
      </c>
      <c r="YD9" s="11">
        <v>1789773.9100000001</v>
      </c>
      <c r="YE9" s="11">
        <v>1335428.98</v>
      </c>
      <c r="YF9" s="11">
        <v>56288167.900000006</v>
      </c>
      <c r="YG9" s="11">
        <v>2387698.86</v>
      </c>
      <c r="YH9" s="11">
        <v>5260700.6999999993</v>
      </c>
      <c r="YI9" s="11">
        <v>772514.53999999992</v>
      </c>
      <c r="YJ9" s="11">
        <v>8433894.2399999984</v>
      </c>
      <c r="YK9" s="11">
        <v>2684557.54</v>
      </c>
      <c r="YL9" s="11">
        <v>2314659.34</v>
      </c>
      <c r="YM9" s="11">
        <v>913574.24</v>
      </c>
      <c r="YN9" s="11">
        <v>6772754.04</v>
      </c>
      <c r="YO9" s="11">
        <v>4141145.08</v>
      </c>
      <c r="YP9" s="11">
        <v>3208640.33</v>
      </c>
      <c r="YQ9" s="11">
        <v>1956980.9599999997</v>
      </c>
      <c r="YR9" s="11">
        <v>736010.25</v>
      </c>
      <c r="YS9" s="11">
        <v>661040.30000000005</v>
      </c>
      <c r="YT9" s="11">
        <v>453335.32999999996</v>
      </c>
      <c r="YU9" s="11">
        <v>437095.11</v>
      </c>
      <c r="YV9" s="11">
        <v>1056585.74</v>
      </c>
      <c r="YW9" s="11">
        <v>18480964.663000003</v>
      </c>
      <c r="YX9" s="11">
        <v>1916365.43</v>
      </c>
      <c r="YY9" s="11">
        <v>2660019.0699999998</v>
      </c>
      <c r="YZ9" s="11">
        <v>3182597.3</v>
      </c>
      <c r="ZA9" s="11">
        <v>3216170.27</v>
      </c>
      <c r="ZB9" s="11">
        <v>393560.74000000005</v>
      </c>
      <c r="ZC9" s="11">
        <v>1573864.17</v>
      </c>
      <c r="ZD9" s="11">
        <v>28144822.400000002</v>
      </c>
      <c r="ZE9" s="11">
        <v>811328.21</v>
      </c>
      <c r="ZF9" s="11">
        <v>4573974.5600000005</v>
      </c>
      <c r="ZG9" s="11">
        <v>2329966.2699999996</v>
      </c>
      <c r="ZH9" s="11">
        <v>1419295.49</v>
      </c>
      <c r="ZI9" s="11">
        <v>1331684.28</v>
      </c>
      <c r="ZJ9" s="11">
        <v>1524734.79</v>
      </c>
      <c r="ZK9" s="11">
        <v>718241.40999999992</v>
      </c>
      <c r="ZL9" s="11">
        <v>5544763.0800000019</v>
      </c>
      <c r="ZM9" s="11">
        <v>70994563.520000011</v>
      </c>
      <c r="ZN9" s="11">
        <v>2784580.25</v>
      </c>
      <c r="ZO9" s="11">
        <v>4607165.5100000007</v>
      </c>
      <c r="ZP9" s="11">
        <v>12371264.889999999</v>
      </c>
      <c r="ZQ9" s="11">
        <v>4675586.91</v>
      </c>
      <c r="ZR9" s="11">
        <v>973032.99</v>
      </c>
      <c r="ZS9" s="11">
        <v>1390893.3599999999</v>
      </c>
      <c r="ZT9" s="11">
        <v>5837053.1699999999</v>
      </c>
      <c r="ZU9" s="11">
        <v>8063782.71</v>
      </c>
      <c r="ZV9" s="11">
        <v>5408045</v>
      </c>
      <c r="ZW9" s="11">
        <v>352610.17999999993</v>
      </c>
      <c r="ZX9" s="11">
        <v>1154468.43</v>
      </c>
      <c r="ZY9" s="11">
        <v>745327.1</v>
      </c>
      <c r="ZZ9" s="11">
        <v>4263617.2299999995</v>
      </c>
      <c r="AAA9" s="11">
        <v>797919.53999999992</v>
      </c>
      <c r="AAB9" s="11">
        <v>1703157.2</v>
      </c>
      <c r="AAC9" s="11">
        <v>613337.25</v>
      </c>
      <c r="AAD9" s="11">
        <v>3140816.69</v>
      </c>
      <c r="AAE9" s="11">
        <v>1090612.31</v>
      </c>
      <c r="AAF9" s="11">
        <v>1490040.32</v>
      </c>
      <c r="AAG9" s="11">
        <v>845358.77</v>
      </c>
      <c r="AAH9" s="11">
        <v>441726.84</v>
      </c>
      <c r="AAI9" s="11">
        <v>23190675.350000001</v>
      </c>
      <c r="AAJ9" s="11">
        <v>451352.42</v>
      </c>
      <c r="AAK9" s="11">
        <v>2573206.75</v>
      </c>
      <c r="AAL9" s="11">
        <v>2612439.87</v>
      </c>
      <c r="AAM9" s="11">
        <v>1682826.85</v>
      </c>
      <c r="AAN9" s="11">
        <v>5891484.4799999995</v>
      </c>
      <c r="AAO9" s="11">
        <v>1815101.83</v>
      </c>
      <c r="AAP9" s="11">
        <v>98712487.070000008</v>
      </c>
      <c r="AAQ9" s="11">
        <v>1490494.8</v>
      </c>
      <c r="AAR9" s="11">
        <v>740252.90999999992</v>
      </c>
      <c r="AAS9" s="11">
        <v>11236477.450000001</v>
      </c>
      <c r="AAT9" s="11">
        <v>4312175.55</v>
      </c>
      <c r="AAU9" s="11">
        <v>1342851.69</v>
      </c>
      <c r="AAV9" s="11">
        <v>2001578.46</v>
      </c>
      <c r="AAW9" s="11">
        <v>2015850.82</v>
      </c>
      <c r="AAX9" s="11">
        <v>13719091.000000002</v>
      </c>
      <c r="AAY9" s="11">
        <v>2216338.6900000004</v>
      </c>
      <c r="AAZ9" s="11">
        <v>2648800.5399999996</v>
      </c>
      <c r="ABA9" s="11">
        <v>11182642.280000001</v>
      </c>
      <c r="ABB9" s="11">
        <v>8632326.4600000009</v>
      </c>
      <c r="ABC9" s="11">
        <v>582161.18000000005</v>
      </c>
      <c r="ABD9" s="11">
        <v>1623002.6300000001</v>
      </c>
      <c r="ABE9" s="11">
        <v>1251930.03</v>
      </c>
      <c r="ABF9" s="11">
        <v>853666.33000000007</v>
      </c>
      <c r="ABG9" s="11">
        <v>1189162.6099999999</v>
      </c>
      <c r="ABH9" s="11">
        <v>1192129.9499999997</v>
      </c>
      <c r="ABI9" s="11">
        <v>19506697.23</v>
      </c>
      <c r="ABJ9" s="11">
        <v>14494660.429999998</v>
      </c>
      <c r="ABK9" s="11">
        <v>787619.46</v>
      </c>
      <c r="ABL9" s="11">
        <v>606582.99</v>
      </c>
      <c r="ABM9" s="11">
        <v>417789.37</v>
      </c>
      <c r="ABN9" s="11">
        <v>1369042.0899999999</v>
      </c>
      <c r="ABO9" s="11">
        <v>557779.94999999995</v>
      </c>
      <c r="ABP9" s="11">
        <v>22514670.350000001</v>
      </c>
      <c r="ABQ9" s="11">
        <v>1544190.04</v>
      </c>
      <c r="ABR9" s="11">
        <v>657498.29</v>
      </c>
      <c r="ABS9" s="11">
        <v>1521313.22</v>
      </c>
      <c r="ABT9" s="11">
        <v>3852404.0199999996</v>
      </c>
      <c r="ABU9" s="11">
        <v>1315605.7300000002</v>
      </c>
      <c r="ABV9" s="11">
        <v>1312126</v>
      </c>
      <c r="ABW9" s="11">
        <v>2147389.3000000003</v>
      </c>
      <c r="ABX9" s="11">
        <v>9293.61</v>
      </c>
      <c r="ABY9" s="11">
        <v>21439842.480000004</v>
      </c>
      <c r="ABZ9" s="11">
        <v>697023.5</v>
      </c>
      <c r="ACA9" s="11">
        <v>1794651.5999999999</v>
      </c>
      <c r="ACB9" s="11">
        <v>977903.88</v>
      </c>
      <c r="ACC9" s="11">
        <v>444892.51</v>
      </c>
      <c r="ACD9" s="11">
        <v>4084957.7799999993</v>
      </c>
      <c r="ACE9" s="11">
        <v>890384</v>
      </c>
      <c r="ACF9" s="11">
        <v>840272.45</v>
      </c>
      <c r="ACG9" s="11">
        <v>763204.19000000006</v>
      </c>
      <c r="ACH9" s="11">
        <v>3025926.32</v>
      </c>
      <c r="ACI9" s="11">
        <v>897392.25</v>
      </c>
      <c r="ACJ9" s="11">
        <v>58055939.520000003</v>
      </c>
      <c r="ACK9" s="11">
        <v>894169.92999999993</v>
      </c>
      <c r="ACL9" s="11">
        <v>3009611.4499999997</v>
      </c>
      <c r="ACM9" s="11">
        <v>1455659.8399999999</v>
      </c>
      <c r="ACN9" s="11">
        <v>822603.04</v>
      </c>
      <c r="ACO9" s="11">
        <v>1684370.58</v>
      </c>
      <c r="ACP9" s="11">
        <v>2577891.35</v>
      </c>
      <c r="ACQ9" s="11">
        <v>11701348.439999999</v>
      </c>
      <c r="ACR9" s="11">
        <v>17705689.920000002</v>
      </c>
      <c r="ACS9" s="11">
        <v>1068840.3899999999</v>
      </c>
      <c r="ACT9" s="11">
        <v>891638.67</v>
      </c>
      <c r="ACU9" s="11">
        <v>3766990</v>
      </c>
      <c r="ACV9" s="11">
        <v>1174166</v>
      </c>
      <c r="ACW9" s="11">
        <v>14146734.510000002</v>
      </c>
      <c r="ACX9" s="11">
        <v>931405.62000000011</v>
      </c>
      <c r="ACY9" s="11">
        <v>2171540.2400000002</v>
      </c>
      <c r="ACZ9" s="11">
        <v>791670.37</v>
      </c>
      <c r="ADA9" s="11">
        <v>533781.63</v>
      </c>
      <c r="ADB9" s="11">
        <v>791630.92000000016</v>
      </c>
      <c r="ADC9" s="11">
        <v>746836.55</v>
      </c>
      <c r="ADD9" s="11">
        <v>588337.38</v>
      </c>
      <c r="ADE9" s="11">
        <v>191223</v>
      </c>
      <c r="ADF9" s="11">
        <v>472320.82</v>
      </c>
      <c r="ADG9" s="11">
        <v>14349126.979999999</v>
      </c>
      <c r="ADH9" s="11">
        <v>10855973.08</v>
      </c>
      <c r="ADI9" s="11">
        <v>776811.38</v>
      </c>
      <c r="ADJ9" s="11">
        <v>425926.5</v>
      </c>
      <c r="ADK9" s="11">
        <v>1849548.22</v>
      </c>
      <c r="ADL9" s="11">
        <v>806083.61</v>
      </c>
      <c r="ADM9" s="11">
        <v>1195875.2400000002</v>
      </c>
      <c r="ADN9" s="11">
        <v>536296.89</v>
      </c>
      <c r="ADO9" s="11">
        <v>629040.78</v>
      </c>
      <c r="ADP9" s="11">
        <v>50129079.75</v>
      </c>
      <c r="ADQ9" s="11">
        <v>2121601.06</v>
      </c>
      <c r="ADR9" s="11">
        <v>1323357.33</v>
      </c>
      <c r="ADS9" s="11">
        <v>1238243.3999999999</v>
      </c>
      <c r="ADT9" s="11">
        <v>8996690.1600000001</v>
      </c>
      <c r="ADU9" s="11">
        <v>803178.53999999992</v>
      </c>
      <c r="ADV9" s="11">
        <v>571608</v>
      </c>
      <c r="ADW9" s="11">
        <v>1410642.94</v>
      </c>
      <c r="ADX9" s="11">
        <v>404305.08</v>
      </c>
      <c r="ADY9" s="11">
        <v>19999.5</v>
      </c>
      <c r="ADZ9" s="11">
        <v>58942492.879999995</v>
      </c>
      <c r="AEA9" s="11">
        <v>4352298.55</v>
      </c>
      <c r="AEB9" s="11">
        <v>5501340.6299999999</v>
      </c>
      <c r="AEC9" s="11">
        <v>781208.66</v>
      </c>
      <c r="AED9" s="11">
        <v>900347.89</v>
      </c>
      <c r="AEE9" s="11">
        <v>3093876</v>
      </c>
      <c r="AEF9" s="11">
        <v>503454.31</v>
      </c>
      <c r="AEG9" s="11">
        <v>794443.0199999999</v>
      </c>
      <c r="AEH9" s="11">
        <v>1675125.1300000001</v>
      </c>
      <c r="AEI9" s="11">
        <v>745620.85000000009</v>
      </c>
      <c r="AEJ9" s="11">
        <v>1732310.5</v>
      </c>
      <c r="AEK9" s="11">
        <v>4706713.2799999993</v>
      </c>
      <c r="AEL9" s="11">
        <v>1551060.18</v>
      </c>
      <c r="AEM9" s="11">
        <v>4539151.9400000004</v>
      </c>
      <c r="AEN9" s="11">
        <v>1174338.33</v>
      </c>
      <c r="AEO9" s="11">
        <v>1615866.04</v>
      </c>
      <c r="AEP9" s="11">
        <v>584619.35000000009</v>
      </c>
      <c r="AEQ9" s="11">
        <v>4074274.1999999997</v>
      </c>
      <c r="AER9" s="11">
        <v>249270.48</v>
      </c>
      <c r="AES9" s="11">
        <v>3335007.5600000005</v>
      </c>
      <c r="AET9" s="11">
        <v>46095699.149999991</v>
      </c>
      <c r="AEU9" s="11">
        <v>3398946.58</v>
      </c>
      <c r="AEV9" s="11">
        <v>2588306.5099999998</v>
      </c>
      <c r="AEW9" s="11">
        <v>1897315.8499999999</v>
      </c>
      <c r="AEX9" s="11">
        <v>1318302.43</v>
      </c>
      <c r="AEY9" s="11">
        <v>4377736.17</v>
      </c>
      <c r="AEZ9" s="11">
        <v>1099868.29</v>
      </c>
      <c r="AFA9" s="11">
        <v>1642811.66</v>
      </c>
      <c r="AFB9" s="11">
        <v>1264752.8299999998</v>
      </c>
      <c r="AFC9" s="11">
        <v>388999.97</v>
      </c>
      <c r="AFD9" s="11">
        <v>26163277.619999997</v>
      </c>
      <c r="AFE9" s="11">
        <v>12973561.23</v>
      </c>
      <c r="AFF9" s="11">
        <v>3010111.7399999993</v>
      </c>
      <c r="AFG9" s="11">
        <v>1338928.1599999999</v>
      </c>
      <c r="AFH9" s="11">
        <v>3977652.99</v>
      </c>
      <c r="AFI9" s="11">
        <v>2579258.3600000008</v>
      </c>
      <c r="AFJ9" s="11">
        <v>959044.1</v>
      </c>
      <c r="AFK9" s="11">
        <v>1154679.8700000001</v>
      </c>
      <c r="AFL9" s="11">
        <v>1611622.43</v>
      </c>
      <c r="AFM9" s="11">
        <v>2377657.5700000003</v>
      </c>
      <c r="AFN9" s="11">
        <v>904327.4</v>
      </c>
      <c r="AFO9" s="11">
        <v>1455463.61</v>
      </c>
      <c r="AFP9" s="11">
        <v>1030539.5700000002</v>
      </c>
      <c r="AFQ9" s="11">
        <v>26126807.859999999</v>
      </c>
      <c r="AFR9" s="11">
        <v>4650476.71</v>
      </c>
      <c r="AFS9" s="11">
        <v>1358055.05</v>
      </c>
      <c r="AFT9" s="11">
        <v>1272853.5999999999</v>
      </c>
      <c r="AFU9" s="11">
        <v>2019443.09</v>
      </c>
      <c r="AFV9" s="11">
        <v>830941.51</v>
      </c>
      <c r="AFW9" s="11">
        <v>175981.07</v>
      </c>
      <c r="AFX9" s="11">
        <v>3187519.98</v>
      </c>
      <c r="AFY9" s="11">
        <v>2586083.73</v>
      </c>
      <c r="AFZ9" s="11">
        <v>333806.42</v>
      </c>
      <c r="AGA9" s="11">
        <v>4328611.97</v>
      </c>
      <c r="AGB9" s="11">
        <v>890088.52</v>
      </c>
      <c r="AGC9" s="11">
        <v>51829338.529999994</v>
      </c>
      <c r="AGD9" s="11">
        <v>1718659.16</v>
      </c>
      <c r="AGE9" s="11">
        <v>3181075.45</v>
      </c>
      <c r="AGF9" s="11">
        <v>3191006.74</v>
      </c>
      <c r="AGG9" s="11">
        <v>13666224.809999999</v>
      </c>
      <c r="AGH9" s="11">
        <v>3635634</v>
      </c>
      <c r="AGI9" s="11">
        <v>2577525.52</v>
      </c>
      <c r="AGJ9" s="11">
        <v>1302431.6700000002</v>
      </c>
      <c r="AGK9" s="11">
        <v>1767162.63</v>
      </c>
      <c r="AGL9" s="11">
        <v>2121816.5</v>
      </c>
      <c r="AGM9" s="11">
        <v>1261948.27</v>
      </c>
      <c r="AGN9" s="11">
        <v>37448660.449999996</v>
      </c>
      <c r="AGO9" s="11">
        <v>3886205.76</v>
      </c>
      <c r="AGP9" s="11">
        <v>3493161.33</v>
      </c>
      <c r="AGQ9" s="11">
        <v>796995.74</v>
      </c>
      <c r="AGR9" s="11">
        <v>3184849.2199999997</v>
      </c>
      <c r="AGS9" s="11">
        <v>1707325.6199999999</v>
      </c>
      <c r="AGT9" s="11">
        <v>269607.11</v>
      </c>
      <c r="AGU9" s="11">
        <v>859993.54999999993</v>
      </c>
      <c r="AGV9" s="11">
        <v>50528991.289999999</v>
      </c>
      <c r="AGW9" s="11">
        <v>36496102.109999999</v>
      </c>
      <c r="AGX9" s="11">
        <v>1804140.89</v>
      </c>
      <c r="AGY9" s="11">
        <v>3124355.0900000003</v>
      </c>
      <c r="AGZ9" s="11">
        <v>4053057.9399999995</v>
      </c>
      <c r="AHA9" s="11">
        <v>2330726.75</v>
      </c>
      <c r="AHB9" s="11">
        <v>882007.85</v>
      </c>
      <c r="AHC9" s="11">
        <v>3783094.8499999996</v>
      </c>
      <c r="AHD9" s="11">
        <v>1344974.31</v>
      </c>
      <c r="AHE9" s="11">
        <v>1499059.0999999999</v>
      </c>
      <c r="AHF9" s="11">
        <v>2829440.2699999996</v>
      </c>
      <c r="AHG9" s="11">
        <v>689854.23</v>
      </c>
      <c r="AHH9" s="11">
        <v>1227925.3999999999</v>
      </c>
      <c r="AHI9" s="11">
        <v>1137074.49</v>
      </c>
      <c r="AHJ9" s="11">
        <v>1265612.43</v>
      </c>
      <c r="AHK9" s="11">
        <v>1429450.49</v>
      </c>
      <c r="AHL9" s="11">
        <v>485554.24</v>
      </c>
      <c r="AHM9" s="11">
        <v>25779482.009999998</v>
      </c>
      <c r="AHN9" s="11">
        <v>4725275.1000000006</v>
      </c>
      <c r="AHO9" s="11">
        <v>990563</v>
      </c>
      <c r="AHP9" s="11">
        <v>3482320.9699999997</v>
      </c>
      <c r="AHQ9" s="11">
        <v>4584312.9099999992</v>
      </c>
      <c r="AHR9" s="11">
        <v>1343734.55</v>
      </c>
      <c r="AHS9" s="11">
        <v>501580.24</v>
      </c>
      <c r="AHT9" s="11">
        <f t="shared" si="0"/>
        <v>5110221533.1830025</v>
      </c>
      <c r="AHV9" s="625"/>
      <c r="AHW9" s="626"/>
    </row>
    <row r="10" spans="1:908" x14ac:dyDescent="0.8">
      <c r="A10" s="96">
        <v>6</v>
      </c>
      <c r="B10" s="96" t="s">
        <v>6</v>
      </c>
      <c r="C10" s="6" t="s">
        <v>7</v>
      </c>
      <c r="D10" s="11">
        <v>545299116.84000003</v>
      </c>
      <c r="E10" s="11">
        <v>14193927.33</v>
      </c>
      <c r="F10" s="11">
        <v>29445407.689999998</v>
      </c>
      <c r="G10" s="11">
        <v>9682911.2300000023</v>
      </c>
      <c r="H10" s="11">
        <v>34683415.480000004</v>
      </c>
      <c r="I10" s="11">
        <v>9437663.6500000022</v>
      </c>
      <c r="J10" s="11">
        <v>27027843.829999998</v>
      </c>
      <c r="K10" s="11">
        <v>9924334.4800000023</v>
      </c>
      <c r="L10" s="11">
        <v>16831664.5</v>
      </c>
      <c r="M10" s="11">
        <v>10949553.140000001</v>
      </c>
      <c r="N10" s="11">
        <v>3886901.79</v>
      </c>
      <c r="O10" s="11">
        <v>11811007.83</v>
      </c>
      <c r="P10" s="11">
        <v>4012259.8399999994</v>
      </c>
      <c r="Q10" s="11">
        <v>12823409.26</v>
      </c>
      <c r="R10" s="11">
        <v>7235061.2700000005</v>
      </c>
      <c r="S10" s="11">
        <v>28232812.849999998</v>
      </c>
      <c r="T10" s="11">
        <v>26393172.27</v>
      </c>
      <c r="U10" s="11">
        <v>2834928.9</v>
      </c>
      <c r="V10" s="11">
        <v>402314788.56999999</v>
      </c>
      <c r="W10" s="11">
        <v>65255647.18</v>
      </c>
      <c r="X10" s="11">
        <v>6617942.7199999988</v>
      </c>
      <c r="Y10" s="11">
        <v>8618371.6000000015</v>
      </c>
      <c r="Z10" s="11">
        <v>11633586.93</v>
      </c>
      <c r="AA10" s="11">
        <v>9872796.8400000017</v>
      </c>
      <c r="AB10" s="11">
        <v>2127708.11</v>
      </c>
      <c r="AC10" s="11">
        <v>63572232.289999999</v>
      </c>
      <c r="AD10" s="11">
        <v>8911859.9399999995</v>
      </c>
      <c r="AE10" s="11">
        <v>9646261.379999999</v>
      </c>
      <c r="AF10" s="11">
        <v>63594883.57</v>
      </c>
      <c r="AG10" s="11">
        <v>10747506.85</v>
      </c>
      <c r="AH10" s="11">
        <v>45974535.18</v>
      </c>
      <c r="AI10" s="11">
        <v>12991464.24</v>
      </c>
      <c r="AJ10" s="11">
        <v>4025774.1700000004</v>
      </c>
      <c r="AK10" s="11">
        <v>2572447.44</v>
      </c>
      <c r="AL10" s="11">
        <v>4056774.78</v>
      </c>
      <c r="AM10" s="11">
        <v>7792149.2599999998</v>
      </c>
      <c r="AN10" s="11">
        <v>2313489.17</v>
      </c>
      <c r="AO10" s="11">
        <v>4546342.83</v>
      </c>
      <c r="AP10" s="11">
        <v>2964206.3699999996</v>
      </c>
      <c r="AQ10" s="11">
        <v>4309845.76</v>
      </c>
      <c r="AR10" s="11">
        <v>2611653.73</v>
      </c>
      <c r="AS10" s="11">
        <v>1162187.3599999999</v>
      </c>
      <c r="AT10" s="11">
        <v>315436592.69999999</v>
      </c>
      <c r="AU10" s="11">
        <v>2818316.75</v>
      </c>
      <c r="AV10" s="11">
        <v>4299729.13</v>
      </c>
      <c r="AW10" s="11">
        <v>9515817.8699999992</v>
      </c>
      <c r="AX10" s="11">
        <v>21960134.599999998</v>
      </c>
      <c r="AY10" s="11">
        <v>25221450.41</v>
      </c>
      <c r="AZ10" s="11">
        <v>7469173.3699999992</v>
      </c>
      <c r="BA10" s="11">
        <v>13770290.500000002</v>
      </c>
      <c r="BB10" s="11">
        <v>4503118.8900000006</v>
      </c>
      <c r="BC10" s="11">
        <v>3699771.5500000003</v>
      </c>
      <c r="BD10" s="11">
        <v>1638360.25</v>
      </c>
      <c r="BE10" s="11">
        <v>1614021.8399999999</v>
      </c>
      <c r="BF10" s="11">
        <v>65611169.989999995</v>
      </c>
      <c r="BG10" s="11">
        <v>707643.06</v>
      </c>
      <c r="BH10" s="11">
        <v>6552817.5</v>
      </c>
      <c r="BI10" s="11">
        <v>194034359.13999999</v>
      </c>
      <c r="BJ10" s="11">
        <v>130408821.50000001</v>
      </c>
      <c r="BK10" s="11">
        <v>9508297.1699999999</v>
      </c>
      <c r="BL10" s="11">
        <v>12865293.550000001</v>
      </c>
      <c r="BM10" s="11">
        <v>19433524.149999999</v>
      </c>
      <c r="BN10" s="11">
        <v>10641747.58</v>
      </c>
      <c r="BO10" s="11">
        <v>10182905.370000001</v>
      </c>
      <c r="BP10" s="11">
        <v>7388283.4500000002</v>
      </c>
      <c r="BQ10" s="11">
        <v>2455101.2999999998</v>
      </c>
      <c r="BR10" s="11">
        <v>276798951.77000004</v>
      </c>
      <c r="BS10" s="11">
        <v>28220796.18</v>
      </c>
      <c r="BT10" s="11">
        <v>10059628.629999999</v>
      </c>
      <c r="BU10" s="11">
        <v>24915919.380000003</v>
      </c>
      <c r="BV10" s="11">
        <v>16426593.440000001</v>
      </c>
      <c r="BW10" s="11">
        <v>6789067.5599999996</v>
      </c>
      <c r="BX10" s="11">
        <v>6684043.4500000002</v>
      </c>
      <c r="BY10" s="11">
        <v>10300212.290000001</v>
      </c>
      <c r="BZ10" s="11">
        <v>72933728.039999992</v>
      </c>
      <c r="CA10" s="11">
        <v>7917237.2799999993</v>
      </c>
      <c r="CB10" s="11">
        <v>15671409.6</v>
      </c>
      <c r="CC10" s="11">
        <v>35572307.790000007</v>
      </c>
      <c r="CD10" s="11">
        <v>6082310.9899999993</v>
      </c>
      <c r="CE10" s="11">
        <v>5000531.3</v>
      </c>
      <c r="CF10" s="11">
        <v>3060376.62</v>
      </c>
      <c r="CG10" s="11">
        <v>628242197.45999992</v>
      </c>
      <c r="CH10" s="11">
        <v>4444786.13</v>
      </c>
      <c r="CI10" s="11">
        <v>40491633.609999999</v>
      </c>
      <c r="CJ10" s="11">
        <v>4667749.45</v>
      </c>
      <c r="CK10" s="11">
        <v>7504733.3700000001</v>
      </c>
      <c r="CL10" s="11">
        <v>8360443.6699999999</v>
      </c>
      <c r="CM10" s="11">
        <v>7478369.5699999994</v>
      </c>
      <c r="CN10" s="11">
        <v>17951086</v>
      </c>
      <c r="CO10" s="11">
        <v>2334533.8400000003</v>
      </c>
      <c r="CP10" s="11">
        <v>6182447.459999999</v>
      </c>
      <c r="CQ10" s="11">
        <v>4386220.95</v>
      </c>
      <c r="CR10" s="11">
        <v>12262777.77</v>
      </c>
      <c r="CS10" s="11">
        <v>5710962.2399999993</v>
      </c>
      <c r="CT10" s="11">
        <v>222814991.38000003</v>
      </c>
      <c r="CU10" s="11">
        <v>3803215.96</v>
      </c>
      <c r="CV10" s="11">
        <v>7359764.6399999987</v>
      </c>
      <c r="CW10" s="11">
        <v>14709868.33</v>
      </c>
      <c r="CX10" s="11">
        <v>2402943.7899999996</v>
      </c>
      <c r="CY10" s="11">
        <v>19308306.949999999</v>
      </c>
      <c r="CZ10" s="11">
        <v>4061231.37</v>
      </c>
      <c r="DA10" s="11">
        <v>2973522.7399999998</v>
      </c>
      <c r="DB10" s="11">
        <v>189474091.77000001</v>
      </c>
      <c r="DC10" s="11">
        <v>144629181.40000001</v>
      </c>
      <c r="DD10" s="11">
        <v>15829870.1</v>
      </c>
      <c r="DE10" s="11">
        <v>6914528.0799999991</v>
      </c>
      <c r="DF10" s="11">
        <v>20319830.41</v>
      </c>
      <c r="DG10" s="11">
        <v>16915123.890000001</v>
      </c>
      <c r="DH10" s="11">
        <v>13401985.130000001</v>
      </c>
      <c r="DI10" s="11">
        <v>10660676.35</v>
      </c>
      <c r="DJ10" s="11">
        <v>4476839.08</v>
      </c>
      <c r="DK10" s="11">
        <v>653482407.5</v>
      </c>
      <c r="DL10" s="11">
        <v>12420062.75</v>
      </c>
      <c r="DM10" s="11">
        <v>12162113.6</v>
      </c>
      <c r="DN10" s="11">
        <v>33272321.579999994</v>
      </c>
      <c r="DO10" s="11">
        <v>22154710.079999998</v>
      </c>
      <c r="DP10" s="11">
        <v>18490257.18</v>
      </c>
      <c r="DQ10" s="11">
        <v>22236501.530000001</v>
      </c>
      <c r="DR10" s="11">
        <v>6257872.5899999999</v>
      </c>
      <c r="DS10" s="11">
        <v>41010837.230000004</v>
      </c>
      <c r="DT10" s="11">
        <v>192055403.78</v>
      </c>
      <c r="DU10" s="11">
        <v>10619107.720000001</v>
      </c>
      <c r="DV10" s="11">
        <v>71000889.939999998</v>
      </c>
      <c r="DW10" s="11">
        <v>50796060.779999994</v>
      </c>
      <c r="DX10" s="11">
        <v>10398015.5</v>
      </c>
      <c r="DY10" s="11">
        <v>25462682.140000001</v>
      </c>
      <c r="DZ10" s="11">
        <v>13945332.339999998</v>
      </c>
      <c r="EA10" s="11">
        <v>2913203.7</v>
      </c>
      <c r="EB10" s="11">
        <v>6510147.7999999998</v>
      </c>
      <c r="EC10" s="11">
        <v>5217245.1799999988</v>
      </c>
      <c r="ED10" s="11">
        <v>50865318.419999994</v>
      </c>
      <c r="EE10" s="11">
        <v>122507740.02</v>
      </c>
      <c r="EF10" s="11">
        <v>97304286.579999998</v>
      </c>
      <c r="EG10" s="11">
        <v>8878082.1499999985</v>
      </c>
      <c r="EH10" s="11">
        <v>7081377.7499999991</v>
      </c>
      <c r="EI10" s="11">
        <v>9181168.6199999992</v>
      </c>
      <c r="EJ10" s="11">
        <v>15731724.390000001</v>
      </c>
      <c r="EK10" s="11">
        <v>31998520.59</v>
      </c>
      <c r="EL10" s="11">
        <v>5863226.5999999996</v>
      </c>
      <c r="EM10" s="11">
        <v>10625830.699999999</v>
      </c>
      <c r="EN10" s="11">
        <v>380410146.33999997</v>
      </c>
      <c r="EO10" s="11">
        <v>12352132.34</v>
      </c>
      <c r="EP10" s="11">
        <v>6565639.2600000007</v>
      </c>
      <c r="EQ10" s="11">
        <v>19637317.91</v>
      </c>
      <c r="ER10" s="11">
        <v>9310581.8499999996</v>
      </c>
      <c r="ES10" s="11">
        <v>7859626.0500000017</v>
      </c>
      <c r="ET10" s="11">
        <v>14366595.23</v>
      </c>
      <c r="EU10" s="11">
        <v>29940915.039999999</v>
      </c>
      <c r="EV10" s="11">
        <v>5482370.9900000002</v>
      </c>
      <c r="EW10" s="11">
        <v>147228512.72999999</v>
      </c>
      <c r="EX10" s="11">
        <v>3267870.3000000003</v>
      </c>
      <c r="EY10" s="11">
        <v>4661226.5999999996</v>
      </c>
      <c r="EZ10" s="11">
        <v>8769226.8299999982</v>
      </c>
      <c r="FA10" s="11">
        <v>17562895.739999998</v>
      </c>
      <c r="FB10" s="11">
        <v>22847225.620000001</v>
      </c>
      <c r="FC10" s="11">
        <v>12615225.110000003</v>
      </c>
      <c r="FD10" s="11">
        <v>9745785.5</v>
      </c>
      <c r="FE10" s="11">
        <v>5915132.0599999996</v>
      </c>
      <c r="FF10" s="11">
        <v>3146694.7800000003</v>
      </c>
      <c r="FG10" s="11">
        <v>5121509.3999999994</v>
      </c>
      <c r="FH10" s="11">
        <v>2126911.4699999997</v>
      </c>
      <c r="FI10" s="11">
        <v>126394421.95</v>
      </c>
      <c r="FJ10" s="11">
        <v>4800955.4400000004</v>
      </c>
      <c r="FK10" s="11">
        <v>5975297.0999999996</v>
      </c>
      <c r="FL10" s="11">
        <v>9216597.5800000001</v>
      </c>
      <c r="FM10" s="11">
        <v>18835521.179999996</v>
      </c>
      <c r="FN10" s="11">
        <v>7693353.8400000008</v>
      </c>
      <c r="FO10" s="11">
        <v>2501118.34</v>
      </c>
      <c r="FP10" s="11">
        <v>890176.78</v>
      </c>
      <c r="FQ10" s="11">
        <v>482638268.35000002</v>
      </c>
      <c r="FR10" s="11">
        <v>17192956.930000003</v>
      </c>
      <c r="FS10" s="11">
        <v>14267586.83</v>
      </c>
      <c r="FT10" s="11">
        <v>12846969.229999999</v>
      </c>
      <c r="FU10" s="11">
        <v>17174974.18</v>
      </c>
      <c r="FV10" s="11">
        <v>11115238.66</v>
      </c>
      <c r="FW10" s="11">
        <v>21817302.079999998</v>
      </c>
      <c r="FX10" s="11">
        <v>20006873.490000002</v>
      </c>
      <c r="FY10" s="11">
        <v>9652264.2599999998</v>
      </c>
      <c r="FZ10" s="11">
        <v>11446920.300000001</v>
      </c>
      <c r="GA10" s="11">
        <v>19044878.029999997</v>
      </c>
      <c r="GB10" s="11">
        <v>5364818.51</v>
      </c>
      <c r="GC10" s="11">
        <v>3480433.4299999997</v>
      </c>
      <c r="GD10" s="11">
        <v>1367757</v>
      </c>
      <c r="GE10" s="11">
        <v>150504934.76000002</v>
      </c>
      <c r="GF10" s="11">
        <v>8972208.7400000002</v>
      </c>
      <c r="GG10" s="11">
        <v>5303540.82</v>
      </c>
      <c r="GH10" s="11">
        <v>37210157.07</v>
      </c>
      <c r="GI10" s="11">
        <v>9540395.6899999995</v>
      </c>
      <c r="GJ10" s="11">
        <v>10837688.439999999</v>
      </c>
      <c r="GK10" s="11">
        <v>8352879.6099999994</v>
      </c>
      <c r="GL10" s="11">
        <v>32685311.609999999</v>
      </c>
      <c r="GM10" s="11">
        <v>4675948.67</v>
      </c>
      <c r="GN10" s="11">
        <v>3337075.65</v>
      </c>
      <c r="GO10" s="11">
        <v>1774744.5</v>
      </c>
      <c r="GP10" s="11">
        <v>1506694</v>
      </c>
      <c r="GQ10" s="11">
        <v>140192450.87</v>
      </c>
      <c r="GR10" s="11">
        <v>35641753.939999998</v>
      </c>
      <c r="GS10" s="11">
        <v>5774028.6500000004</v>
      </c>
      <c r="GT10" s="11">
        <v>34495232.160000004</v>
      </c>
      <c r="GU10" s="11">
        <v>5158370.34</v>
      </c>
      <c r="GV10" s="11">
        <v>11220886.380000001</v>
      </c>
      <c r="GW10" s="11">
        <v>11620721.99</v>
      </c>
      <c r="GX10" s="11">
        <v>3458478.75</v>
      </c>
      <c r="GY10" s="11">
        <v>140132356.38999999</v>
      </c>
      <c r="GZ10" s="11">
        <v>12476831.430000002</v>
      </c>
      <c r="HA10" s="11">
        <v>13816605.239999998</v>
      </c>
      <c r="HB10" s="11">
        <v>12897257.829999998</v>
      </c>
      <c r="HC10" s="11">
        <v>372996673.44</v>
      </c>
      <c r="HD10" s="11">
        <v>24115919.350000001</v>
      </c>
      <c r="HE10" s="11">
        <v>19096548.210000001</v>
      </c>
      <c r="HF10" s="11">
        <v>24727552.849999998</v>
      </c>
      <c r="HG10" s="11">
        <v>14882682.890000001</v>
      </c>
      <c r="HH10" s="11">
        <v>56802570.439999998</v>
      </c>
      <c r="HI10" s="11">
        <v>4741891.3899999997</v>
      </c>
      <c r="HJ10" s="11">
        <v>27158981.949999999</v>
      </c>
      <c r="HK10" s="11">
        <v>95450849.929999992</v>
      </c>
      <c r="HL10" s="11">
        <v>8860962.1900000013</v>
      </c>
      <c r="HM10" s="11">
        <v>17784131.34</v>
      </c>
      <c r="HN10" s="11">
        <v>5813146.2800000003</v>
      </c>
      <c r="HO10" s="11">
        <v>3767151.66</v>
      </c>
      <c r="HP10" s="11">
        <v>9651194.3000000007</v>
      </c>
      <c r="HQ10" s="11">
        <v>3827808.5999999996</v>
      </c>
      <c r="HR10" s="11">
        <v>2571431.9600000004</v>
      </c>
      <c r="HS10" s="11">
        <v>200896474.79000002</v>
      </c>
      <c r="HT10" s="11">
        <v>41165147.460000008</v>
      </c>
      <c r="HU10" s="11">
        <v>7602312.7199999997</v>
      </c>
      <c r="HV10" s="11">
        <v>11078963.390000001</v>
      </c>
      <c r="HW10" s="11">
        <v>5576496.5799999991</v>
      </c>
      <c r="HX10" s="11">
        <v>3851580.77</v>
      </c>
      <c r="HY10" s="11">
        <v>20935970.859999999</v>
      </c>
      <c r="HZ10" s="11">
        <v>7312278.5200000005</v>
      </c>
      <c r="IA10" s="11">
        <v>10624643.770000001</v>
      </c>
      <c r="IB10" s="11">
        <v>7116222.1699999999</v>
      </c>
      <c r="IC10" s="11">
        <v>5825574.1399999997</v>
      </c>
      <c r="ID10" s="11">
        <v>9160143.0199999996</v>
      </c>
      <c r="IE10" s="11">
        <v>2076727.09</v>
      </c>
      <c r="IF10" s="11">
        <v>8544607.1500000004</v>
      </c>
      <c r="IG10" s="11">
        <v>6506544.5299999993</v>
      </c>
      <c r="IH10" s="11">
        <v>5251618.0199999996</v>
      </c>
      <c r="II10" s="11">
        <v>244135262.13999999</v>
      </c>
      <c r="IJ10" s="11">
        <v>56328617.290000007</v>
      </c>
      <c r="IK10" s="11">
        <v>7375804.1199999992</v>
      </c>
      <c r="IL10" s="11">
        <v>21526557.27</v>
      </c>
      <c r="IM10" s="11">
        <v>28613268.309999999</v>
      </c>
      <c r="IN10" s="11">
        <v>7948537.3200000003</v>
      </c>
      <c r="IO10" s="11">
        <v>5887285.6900000004</v>
      </c>
      <c r="IP10" s="11">
        <v>3892964.9300000006</v>
      </c>
      <c r="IQ10" s="11">
        <v>2438570</v>
      </c>
      <c r="IR10" s="11">
        <v>5962736.9400000004</v>
      </c>
      <c r="IS10" s="11">
        <v>5841482.5299999993</v>
      </c>
      <c r="IT10" s="11">
        <v>361281997.86000001</v>
      </c>
      <c r="IU10" s="11">
        <v>71296689.099999994</v>
      </c>
      <c r="IV10" s="11">
        <v>16056725.719999999</v>
      </c>
      <c r="IW10" s="11">
        <v>6223182.1499999994</v>
      </c>
      <c r="IX10" s="11">
        <v>4275170.3499999996</v>
      </c>
      <c r="IY10" s="11">
        <v>4212650.25</v>
      </c>
      <c r="IZ10" s="11">
        <v>3870707.77</v>
      </c>
      <c r="JA10" s="11">
        <v>3245934.5799999996</v>
      </c>
      <c r="JB10" s="11">
        <v>9315790.0099999998</v>
      </c>
      <c r="JC10" s="11">
        <v>12462957.880000001</v>
      </c>
      <c r="JD10" s="11">
        <v>9839550</v>
      </c>
      <c r="JE10" s="11">
        <v>3425624.65</v>
      </c>
      <c r="JF10" s="11">
        <v>149013903.33000001</v>
      </c>
      <c r="JG10" s="11">
        <v>48607458.149999999</v>
      </c>
      <c r="JH10" s="11">
        <v>5923397.96</v>
      </c>
      <c r="JI10" s="11">
        <v>3222932.17</v>
      </c>
      <c r="JJ10" s="11">
        <v>6226589.3399999999</v>
      </c>
      <c r="JK10" s="11">
        <v>7451886.2599999998</v>
      </c>
      <c r="JL10" s="11">
        <v>125713273.47999999</v>
      </c>
      <c r="JM10" s="11">
        <v>9204475.8599999975</v>
      </c>
      <c r="JN10" s="11">
        <v>13464659.369999999</v>
      </c>
      <c r="JO10" s="11">
        <v>26050000.129999999</v>
      </c>
      <c r="JP10" s="11">
        <v>9422059.4300000016</v>
      </c>
      <c r="JQ10" s="11">
        <v>28014887.880000006</v>
      </c>
      <c r="JR10" s="11">
        <v>5248173.97</v>
      </c>
      <c r="JS10" s="11">
        <v>332261689.56</v>
      </c>
      <c r="JT10" s="11">
        <v>79421349.609999999</v>
      </c>
      <c r="JU10" s="11">
        <v>13995603.610000001</v>
      </c>
      <c r="JV10" s="11">
        <v>4421993.1900000004</v>
      </c>
      <c r="JW10" s="11">
        <v>11476636.719999999</v>
      </c>
      <c r="JX10" s="11">
        <v>2191685.7200000002</v>
      </c>
      <c r="JY10" s="11">
        <v>35823137.25</v>
      </c>
      <c r="JZ10" s="11">
        <v>16405444.659999998</v>
      </c>
      <c r="KA10" s="11">
        <v>7199371.0800000001</v>
      </c>
      <c r="KB10" s="11">
        <v>22888482.949999999</v>
      </c>
      <c r="KC10" s="11">
        <v>7664575.5499999998</v>
      </c>
      <c r="KD10" s="11">
        <v>11987241.9</v>
      </c>
      <c r="KE10" s="11">
        <v>2315164.13</v>
      </c>
      <c r="KF10" s="11">
        <v>1268958.1900000002</v>
      </c>
      <c r="KG10" s="11">
        <v>8974864.9900000002</v>
      </c>
      <c r="KH10" s="11">
        <v>3239805.05</v>
      </c>
      <c r="KI10" s="11">
        <v>216315139.88999999</v>
      </c>
      <c r="KJ10" s="11">
        <v>16184754.060000001</v>
      </c>
      <c r="KK10" s="11">
        <v>10565135.989999998</v>
      </c>
      <c r="KL10" s="11">
        <v>17256653.779999997</v>
      </c>
      <c r="KM10" s="11">
        <v>30030440.270000003</v>
      </c>
      <c r="KN10" s="11">
        <v>5863493.6899999995</v>
      </c>
      <c r="KO10" s="11">
        <v>27554250.359999999</v>
      </c>
      <c r="KP10" s="11">
        <v>9903255.2899999991</v>
      </c>
      <c r="KQ10" s="11">
        <v>11110289.439999998</v>
      </c>
      <c r="KR10" s="11">
        <v>104301372.59</v>
      </c>
      <c r="KS10" s="11">
        <v>16309747.220000001</v>
      </c>
      <c r="KT10" s="11">
        <v>13779056.74</v>
      </c>
      <c r="KU10" s="11">
        <v>48476467.609999999</v>
      </c>
      <c r="KV10" s="11">
        <v>7922460.1400000006</v>
      </c>
      <c r="KW10" s="11">
        <v>14240614.75</v>
      </c>
      <c r="KX10" s="11">
        <v>154915098.64000002</v>
      </c>
      <c r="KY10" s="11">
        <v>17283076.510000002</v>
      </c>
      <c r="KZ10" s="11">
        <v>235791595.38000003</v>
      </c>
      <c r="LA10" s="11">
        <v>5079022.8100000005</v>
      </c>
      <c r="LB10" s="11">
        <v>6785047.2899999991</v>
      </c>
      <c r="LC10" s="11">
        <v>31931408.510000002</v>
      </c>
      <c r="LD10" s="11">
        <v>31999752.399999999</v>
      </c>
      <c r="LE10" s="11">
        <v>25104889.190000001</v>
      </c>
      <c r="LF10" s="11">
        <v>9670378.4900000002</v>
      </c>
      <c r="LG10" s="11">
        <v>8887723.2899999991</v>
      </c>
      <c r="LH10" s="11">
        <v>669710713.33000004</v>
      </c>
      <c r="LI10" s="11">
        <v>53354862.240000002</v>
      </c>
      <c r="LJ10" s="11">
        <v>103056635.27000001</v>
      </c>
      <c r="LK10" s="11">
        <v>99015315.279999986</v>
      </c>
      <c r="LL10" s="11">
        <v>15732792.02</v>
      </c>
      <c r="LM10" s="11">
        <v>9491408.4100000001</v>
      </c>
      <c r="LN10" s="11">
        <v>4724292.5199999996</v>
      </c>
      <c r="LO10" s="11">
        <v>11836426.18</v>
      </c>
      <c r="LP10" s="11">
        <v>13101414.32</v>
      </c>
      <c r="LQ10" s="11">
        <v>12143823.029999999</v>
      </c>
      <c r="LR10" s="11">
        <v>2828940.23</v>
      </c>
      <c r="LS10" s="11">
        <v>87495759.399999991</v>
      </c>
      <c r="LT10" s="11">
        <v>20834193.359999999</v>
      </c>
      <c r="LU10" s="11">
        <v>7717473.6299999999</v>
      </c>
      <c r="LV10" s="11">
        <v>227367829.90000001</v>
      </c>
      <c r="LW10" s="11">
        <v>74401569.969999999</v>
      </c>
      <c r="LX10" s="11">
        <v>438874033.76999998</v>
      </c>
      <c r="LY10" s="11">
        <v>58268305.410000004</v>
      </c>
      <c r="LZ10" s="11">
        <v>49092321.799999997</v>
      </c>
      <c r="MA10" s="11">
        <v>32985229.900000002</v>
      </c>
      <c r="MB10" s="11">
        <v>37846289.810000002</v>
      </c>
      <c r="MC10" s="11">
        <v>32828510.579999998</v>
      </c>
      <c r="MD10" s="11">
        <v>38668865.489999995</v>
      </c>
      <c r="ME10" s="11">
        <v>72111283.080000013</v>
      </c>
      <c r="MF10" s="11">
        <v>38249168.469999999</v>
      </c>
      <c r="MG10" s="11">
        <v>6309513.5</v>
      </c>
      <c r="MH10" s="11">
        <v>412127463.26999998</v>
      </c>
      <c r="MI10" s="11">
        <v>14197105.43</v>
      </c>
      <c r="MJ10" s="11">
        <v>5625758.3899999997</v>
      </c>
      <c r="MK10" s="11">
        <v>4506822.47</v>
      </c>
      <c r="ML10" s="11">
        <v>4563846.24</v>
      </c>
      <c r="MM10" s="11">
        <v>10298507.24</v>
      </c>
      <c r="MN10" s="11">
        <v>10141745.35</v>
      </c>
      <c r="MO10" s="11">
        <v>11642225.340000002</v>
      </c>
      <c r="MP10" s="11">
        <v>10573414.879999999</v>
      </c>
      <c r="MQ10" s="11">
        <v>4082042.86</v>
      </c>
      <c r="MR10" s="11">
        <v>7802838.7899999991</v>
      </c>
      <c r="MS10" s="11">
        <v>7132022.4900000002</v>
      </c>
      <c r="MT10" s="11">
        <v>175606829.11000001</v>
      </c>
      <c r="MU10" s="11">
        <v>5303413.82</v>
      </c>
      <c r="MV10" s="11">
        <v>15449045.939999999</v>
      </c>
      <c r="MW10" s="11">
        <v>12766497.719999999</v>
      </c>
      <c r="MX10" s="11">
        <v>11191927.049999999</v>
      </c>
      <c r="MY10" s="11">
        <v>15266350.5</v>
      </c>
      <c r="MZ10" s="11">
        <v>39578522.43</v>
      </c>
      <c r="NA10" s="11">
        <v>15334663.300000001</v>
      </c>
      <c r="NB10" s="11">
        <v>8075470.6500000004</v>
      </c>
      <c r="NC10" s="11">
        <v>1579777.43</v>
      </c>
      <c r="ND10" s="11">
        <v>3844306.38</v>
      </c>
      <c r="NE10" s="11">
        <v>390019621.69</v>
      </c>
      <c r="NF10" s="11">
        <v>23724244.949999999</v>
      </c>
      <c r="NG10" s="11">
        <v>2700654.75</v>
      </c>
      <c r="NH10" s="11">
        <v>51324165.18</v>
      </c>
      <c r="NI10" s="11">
        <v>4206408.1899999995</v>
      </c>
      <c r="NJ10" s="11">
        <v>9079403.7000000011</v>
      </c>
      <c r="NK10" s="11">
        <v>45116862.609999999</v>
      </c>
      <c r="NL10" s="11">
        <v>11112984.600000001</v>
      </c>
      <c r="NM10" s="11">
        <v>796384</v>
      </c>
      <c r="NN10" s="11">
        <v>13187873.210000001</v>
      </c>
      <c r="NO10" s="11">
        <v>6905526.6099999994</v>
      </c>
      <c r="NP10" s="11">
        <v>12431995.189999999</v>
      </c>
      <c r="NQ10" s="11">
        <v>84577100.829999998</v>
      </c>
      <c r="NR10" s="11">
        <v>6253956.6300000008</v>
      </c>
      <c r="NS10" s="11">
        <v>6876343.0300000003</v>
      </c>
      <c r="NT10" s="11">
        <v>7622686.7000000002</v>
      </c>
      <c r="NU10" s="11">
        <v>9547816.0600000005</v>
      </c>
      <c r="NV10" s="11">
        <v>541675</v>
      </c>
      <c r="NW10" s="11">
        <v>1548448.2400000002</v>
      </c>
      <c r="NX10" s="11">
        <v>264760271.63000003</v>
      </c>
      <c r="NY10" s="11">
        <v>32636026.659999996</v>
      </c>
      <c r="NZ10" s="11">
        <v>5800678.8300000001</v>
      </c>
      <c r="OA10" s="11">
        <v>3581627.67</v>
      </c>
      <c r="OB10" s="11">
        <v>5494597.46</v>
      </c>
      <c r="OC10" s="11">
        <v>7259004.7299999995</v>
      </c>
      <c r="OD10" s="11">
        <v>3037946.6900000004</v>
      </c>
      <c r="OE10" s="11">
        <v>228090625.72999999</v>
      </c>
      <c r="OF10" s="11">
        <v>13113027.84</v>
      </c>
      <c r="OG10" s="11">
        <v>5194155.58</v>
      </c>
      <c r="OH10" s="11">
        <v>37409977.089999996</v>
      </c>
      <c r="OI10" s="11">
        <v>11162002.210000001</v>
      </c>
      <c r="OJ10" s="11">
        <v>6460249.6699999999</v>
      </c>
      <c r="OK10" s="11">
        <v>10707886.879999999</v>
      </c>
      <c r="OL10" s="11">
        <v>4221435.2699999996</v>
      </c>
      <c r="OM10" s="11">
        <v>1089571</v>
      </c>
      <c r="ON10" s="11">
        <v>195536474.70999998</v>
      </c>
      <c r="OO10" s="11">
        <v>25658288.370000001</v>
      </c>
      <c r="OP10" s="11">
        <v>39123222.710000001</v>
      </c>
      <c r="OQ10" s="11">
        <v>8523192.8800000008</v>
      </c>
      <c r="OR10" s="11">
        <v>6671003.7999999989</v>
      </c>
      <c r="OS10" s="11">
        <v>2307646.59</v>
      </c>
      <c r="OT10" s="11">
        <v>131542990.75000001</v>
      </c>
      <c r="OU10" s="11">
        <v>7677796.3300000001</v>
      </c>
      <c r="OV10" s="11">
        <v>5354109.6399999997</v>
      </c>
      <c r="OW10" s="11">
        <v>12043201.810000001</v>
      </c>
      <c r="OX10" s="11">
        <v>19969964.180000003</v>
      </c>
      <c r="OY10" s="11">
        <v>80728422.99000001</v>
      </c>
      <c r="OZ10" s="11">
        <v>5346174.0299999993</v>
      </c>
      <c r="PA10" s="11">
        <v>3070314.9</v>
      </c>
      <c r="PB10" s="11">
        <v>9483569.629999999</v>
      </c>
      <c r="PC10" s="11">
        <v>209959871.74000004</v>
      </c>
      <c r="PD10" s="11">
        <v>6256509.9299999997</v>
      </c>
      <c r="PE10" s="11">
        <v>54124280.490000002</v>
      </c>
      <c r="PF10" s="11">
        <v>5501899.4900000002</v>
      </c>
      <c r="PG10" s="11">
        <v>21562937.490000002</v>
      </c>
      <c r="PH10" s="11">
        <v>28326007.139999997</v>
      </c>
      <c r="PI10" s="11">
        <v>7734095.0399999991</v>
      </c>
      <c r="PJ10" s="11">
        <v>4362261.25</v>
      </c>
      <c r="PK10" s="11">
        <v>18157159.850000001</v>
      </c>
      <c r="PL10" s="11">
        <v>10498596.720000001</v>
      </c>
      <c r="PM10" s="11">
        <v>16397359.02</v>
      </c>
      <c r="PN10" s="11">
        <v>36292424.359999999</v>
      </c>
      <c r="PO10" s="11">
        <v>9125201.0899999999</v>
      </c>
      <c r="PP10" s="11">
        <v>68222009.590000004</v>
      </c>
      <c r="PQ10" s="11">
        <v>8273327.6100000003</v>
      </c>
      <c r="PR10" s="11">
        <v>5204070.18</v>
      </c>
      <c r="PS10" s="11">
        <v>415239.00999999989</v>
      </c>
      <c r="PT10" s="11">
        <v>5126983.07</v>
      </c>
      <c r="PU10" s="11">
        <v>418011043.09000003</v>
      </c>
      <c r="PV10" s="11">
        <v>4747611.5</v>
      </c>
      <c r="PW10" s="11">
        <v>5980935.75</v>
      </c>
      <c r="PX10" s="11">
        <v>12650498.280000001</v>
      </c>
      <c r="PY10" s="11">
        <v>102126263.14999999</v>
      </c>
      <c r="PZ10" s="11">
        <v>10429977.59</v>
      </c>
      <c r="QA10" s="11">
        <v>30571858.189999998</v>
      </c>
      <c r="QB10" s="11">
        <v>8999999.2400000002</v>
      </c>
      <c r="QC10" s="11">
        <v>52297196.649999999</v>
      </c>
      <c r="QD10" s="11">
        <v>3748576.55</v>
      </c>
      <c r="QE10" s="11">
        <v>44689377.450000003</v>
      </c>
      <c r="QF10" s="11">
        <v>9329425.7800000012</v>
      </c>
      <c r="QG10" s="11">
        <v>19127341.039999999</v>
      </c>
      <c r="QH10" s="11">
        <v>16689435.899999999</v>
      </c>
      <c r="QI10" s="11">
        <v>6490049.7000000011</v>
      </c>
      <c r="QJ10" s="11">
        <v>25326379.789999999</v>
      </c>
      <c r="QK10" s="11">
        <v>13075301.720000001</v>
      </c>
      <c r="QL10" s="11">
        <v>3884242.9800000004</v>
      </c>
      <c r="QM10" s="11">
        <v>2936130.12</v>
      </c>
      <c r="QN10" s="11">
        <v>44958894.170000002</v>
      </c>
      <c r="QO10" s="11">
        <v>39751138.059999995</v>
      </c>
      <c r="QP10" s="11">
        <v>4488016.55</v>
      </c>
      <c r="QQ10" s="11">
        <v>1424243.75</v>
      </c>
      <c r="QR10" s="11">
        <v>2318897</v>
      </c>
      <c r="QS10" s="11">
        <v>2313183.75</v>
      </c>
      <c r="QT10" s="11">
        <v>162383</v>
      </c>
      <c r="QU10" s="11">
        <v>244045514.49000001</v>
      </c>
      <c r="QV10" s="11">
        <v>4900732.67</v>
      </c>
      <c r="QW10" s="11">
        <v>40950937.229999997</v>
      </c>
      <c r="QX10" s="11">
        <v>13428073.529999999</v>
      </c>
      <c r="QY10" s="11">
        <v>11913029.16</v>
      </c>
      <c r="QZ10" s="11">
        <v>32521246.530000001</v>
      </c>
      <c r="RA10" s="11">
        <v>10772229.59</v>
      </c>
      <c r="RB10" s="11">
        <v>23453839.969999999</v>
      </c>
      <c r="RC10" s="11">
        <v>45585802.030000001</v>
      </c>
      <c r="RD10" s="11">
        <v>9442989.459999999</v>
      </c>
      <c r="RE10" s="11">
        <v>6571446.54</v>
      </c>
      <c r="RF10" s="11">
        <v>5044346.1099999994</v>
      </c>
      <c r="RG10" s="11">
        <v>2703717.0199999996</v>
      </c>
      <c r="RH10" s="11">
        <v>530204375.41000003</v>
      </c>
      <c r="RI10" s="11">
        <v>46000419.549999997</v>
      </c>
      <c r="RJ10" s="11">
        <v>25696922.119999997</v>
      </c>
      <c r="RK10" s="11">
        <v>16689922.599999998</v>
      </c>
      <c r="RL10" s="11">
        <v>11005236.07</v>
      </c>
      <c r="RM10" s="11">
        <v>26491692.040000003</v>
      </c>
      <c r="RN10" s="11">
        <v>40963420.840000004</v>
      </c>
      <c r="RO10" s="11">
        <v>6930000.3900000006</v>
      </c>
      <c r="RP10" s="11">
        <v>18496253.449999999</v>
      </c>
      <c r="RQ10" s="11">
        <v>36958404.039999992</v>
      </c>
      <c r="RR10" s="11">
        <v>53878297.54999999</v>
      </c>
      <c r="RS10" s="11">
        <v>6843729.1799999997</v>
      </c>
      <c r="RT10" s="11">
        <v>4557609.01</v>
      </c>
      <c r="RU10" s="11">
        <v>7604147.8099999996</v>
      </c>
      <c r="RV10" s="11">
        <v>5770273.8100000005</v>
      </c>
      <c r="RW10" s="11">
        <v>12048887.83</v>
      </c>
      <c r="RX10" s="11">
        <v>10468404.279999999</v>
      </c>
      <c r="RY10" s="11">
        <v>3838890.99</v>
      </c>
      <c r="RZ10" s="11">
        <v>3685509.25</v>
      </c>
      <c r="SA10" s="11">
        <v>4594360.5599999996</v>
      </c>
      <c r="SB10" s="11">
        <v>91593081.240000024</v>
      </c>
      <c r="SC10" s="11">
        <v>8981885.3499999996</v>
      </c>
      <c r="SD10" s="11">
        <v>11776179.790000001</v>
      </c>
      <c r="SE10" s="11">
        <v>8521520.5700000003</v>
      </c>
      <c r="SF10" s="11">
        <v>4248113.51</v>
      </c>
      <c r="SG10" s="11">
        <v>20653190.359999999</v>
      </c>
      <c r="SH10" s="11">
        <v>12174274.5</v>
      </c>
      <c r="SI10" s="11">
        <v>24392123.549999997</v>
      </c>
      <c r="SJ10" s="11">
        <v>7753948.8099999996</v>
      </c>
      <c r="SK10" s="11">
        <v>8106729.4900000002</v>
      </c>
      <c r="SL10" s="11">
        <v>39912164.400000006</v>
      </c>
      <c r="SM10" s="11">
        <v>4189652.1999999997</v>
      </c>
      <c r="SN10" s="11">
        <v>79238382.38000001</v>
      </c>
      <c r="SO10" s="11">
        <v>8291075.7599999979</v>
      </c>
      <c r="SP10" s="11">
        <v>8562059.25</v>
      </c>
      <c r="SQ10" s="11">
        <v>25576608.949999999</v>
      </c>
      <c r="SR10" s="11">
        <v>9442215.0999999996</v>
      </c>
      <c r="SS10" s="11">
        <v>8560133.0399999991</v>
      </c>
      <c r="ST10" s="11">
        <v>8678331.5300000012</v>
      </c>
      <c r="SU10" s="11">
        <v>3947959.72</v>
      </c>
      <c r="SV10" s="11">
        <v>180612924.46999997</v>
      </c>
      <c r="SW10" s="11">
        <v>5885529.9299999997</v>
      </c>
      <c r="SX10" s="11">
        <v>8761219.9399999976</v>
      </c>
      <c r="SY10" s="11">
        <v>5570448.8100000005</v>
      </c>
      <c r="SZ10" s="11">
        <v>4302117.7</v>
      </c>
      <c r="TA10" s="11">
        <v>4569379.4400000004</v>
      </c>
      <c r="TB10" s="11">
        <v>9815617.5800000001</v>
      </c>
      <c r="TC10" s="11">
        <v>26218098.670000002</v>
      </c>
      <c r="TD10" s="11">
        <v>4753772.6000000006</v>
      </c>
      <c r="TE10" s="11">
        <v>7111364.4699999997</v>
      </c>
      <c r="TF10" s="11">
        <v>6526290.21</v>
      </c>
      <c r="TG10" s="11">
        <v>24636022.199999999</v>
      </c>
      <c r="TH10" s="11">
        <v>4670838.03</v>
      </c>
      <c r="TI10" s="11">
        <v>4200118.91</v>
      </c>
      <c r="TJ10" s="11">
        <v>476973169.45999998</v>
      </c>
      <c r="TK10" s="11">
        <v>8506704.3300000001</v>
      </c>
      <c r="TL10" s="11">
        <v>9369535.8100000005</v>
      </c>
      <c r="TM10" s="11">
        <v>16059771.719999999</v>
      </c>
      <c r="TN10" s="11">
        <v>21566759.120000001</v>
      </c>
      <c r="TO10" s="11">
        <v>15480090.289999999</v>
      </c>
      <c r="TP10" s="11">
        <v>3785885.56</v>
      </c>
      <c r="TQ10" s="11">
        <v>67976071.239999995</v>
      </c>
      <c r="TR10" s="11">
        <v>8078613.3399999999</v>
      </c>
      <c r="TS10" s="11">
        <v>20722536.910000004</v>
      </c>
      <c r="TT10" s="11">
        <v>21182381.16</v>
      </c>
      <c r="TU10" s="11">
        <v>8950291.7400000002</v>
      </c>
      <c r="TV10" s="11">
        <v>4942378.3100000005</v>
      </c>
      <c r="TW10" s="11">
        <v>12096024.41</v>
      </c>
      <c r="TX10" s="11">
        <v>6208892.2800000003</v>
      </c>
      <c r="TY10" s="11">
        <v>6202814.1699999999</v>
      </c>
      <c r="TZ10" s="11">
        <v>90764101.00999999</v>
      </c>
      <c r="UA10" s="11">
        <v>6608566.3900000006</v>
      </c>
      <c r="UB10" s="11">
        <v>196199256.31</v>
      </c>
      <c r="UC10" s="11">
        <v>28274890.590000004</v>
      </c>
      <c r="UD10" s="11">
        <v>6564768.290000001</v>
      </c>
      <c r="UE10" s="11">
        <v>6602545.4199999999</v>
      </c>
      <c r="UF10" s="11">
        <v>89536720.609999999</v>
      </c>
      <c r="UG10" s="11">
        <v>2408260.0100000002</v>
      </c>
      <c r="UH10" s="11">
        <v>2185810.9699999997</v>
      </c>
      <c r="UI10" s="11">
        <v>3514576.5599999996</v>
      </c>
      <c r="UJ10" s="11">
        <v>4220688.3</v>
      </c>
      <c r="UK10" s="11">
        <v>105836900.54000001</v>
      </c>
      <c r="UL10" s="11">
        <v>12921985.539999999</v>
      </c>
      <c r="UM10" s="11">
        <v>14416247.199999999</v>
      </c>
      <c r="UN10" s="11">
        <v>19090582.550000001</v>
      </c>
      <c r="UO10" s="11">
        <v>7131698.4700000007</v>
      </c>
      <c r="UP10" s="11">
        <v>5258211.6599999992</v>
      </c>
      <c r="UQ10" s="11">
        <v>678391852.25</v>
      </c>
      <c r="UR10" s="11">
        <v>7392384.5099999998</v>
      </c>
      <c r="US10" s="11">
        <v>11236099.930000002</v>
      </c>
      <c r="UT10" s="11">
        <v>101248676.88</v>
      </c>
      <c r="UU10" s="11">
        <v>4188953.1699999995</v>
      </c>
      <c r="UV10" s="11">
        <v>6522562.5199999996</v>
      </c>
      <c r="UW10" s="11">
        <v>34123872.670000002</v>
      </c>
      <c r="UX10" s="11">
        <v>5657804</v>
      </c>
      <c r="UY10" s="11">
        <v>4393055.71</v>
      </c>
      <c r="UZ10" s="11">
        <v>10627065.810000001</v>
      </c>
      <c r="VA10" s="11">
        <v>12414657.539999999</v>
      </c>
      <c r="VB10" s="11">
        <v>25716461.170000002</v>
      </c>
      <c r="VC10" s="11">
        <v>9284792.3999999985</v>
      </c>
      <c r="VD10" s="11">
        <v>20528294.689999998</v>
      </c>
      <c r="VE10" s="11">
        <v>4253842.5100000007</v>
      </c>
      <c r="VF10" s="11">
        <v>3782026.52</v>
      </c>
      <c r="VG10" s="11">
        <v>2932467.35</v>
      </c>
      <c r="VH10" s="11">
        <v>4725425.49</v>
      </c>
      <c r="VI10" s="11">
        <v>37109026.879999995</v>
      </c>
      <c r="VJ10" s="11">
        <v>2898328.9299999997</v>
      </c>
      <c r="VK10" s="11">
        <v>2712563.3</v>
      </c>
      <c r="VL10" s="11">
        <v>1878303.1100000003</v>
      </c>
      <c r="VM10" s="11">
        <v>227872246.63</v>
      </c>
      <c r="VN10" s="11">
        <v>8126672.8299999991</v>
      </c>
      <c r="VO10" s="11">
        <v>11599993.029999997</v>
      </c>
      <c r="VP10" s="11">
        <v>14733659.4</v>
      </c>
      <c r="VQ10" s="11">
        <v>28270450.759999998</v>
      </c>
      <c r="VR10" s="11">
        <v>29907730.290000003</v>
      </c>
      <c r="VS10" s="11">
        <v>7695664.5099999998</v>
      </c>
      <c r="VT10" s="11">
        <v>5408799.7200000007</v>
      </c>
      <c r="VU10" s="11">
        <v>5512788.75</v>
      </c>
      <c r="VV10" s="11">
        <v>53048330.409999996</v>
      </c>
      <c r="VW10" s="11">
        <v>9549186.1899999995</v>
      </c>
      <c r="VX10" s="11">
        <v>30419872</v>
      </c>
      <c r="VY10" s="11">
        <v>6779065.9199999999</v>
      </c>
      <c r="VZ10" s="11">
        <v>4445339.38</v>
      </c>
      <c r="WA10" s="11">
        <v>4289356.8199999994</v>
      </c>
      <c r="WB10" s="11">
        <v>1048062660.6700001</v>
      </c>
      <c r="WC10" s="11">
        <v>21050705.5</v>
      </c>
      <c r="WD10" s="11">
        <v>8169048.9299999997</v>
      </c>
      <c r="WE10" s="11">
        <v>4698195.7699999996</v>
      </c>
      <c r="WF10" s="11">
        <v>6935097.1200000001</v>
      </c>
      <c r="WG10" s="11">
        <v>9804492</v>
      </c>
      <c r="WH10" s="11">
        <v>15720094.689999999</v>
      </c>
      <c r="WI10" s="11">
        <v>16221908.459999999</v>
      </c>
      <c r="WJ10" s="11">
        <v>10177788.720000001</v>
      </c>
      <c r="WK10" s="11">
        <v>13004279.490000002</v>
      </c>
      <c r="WL10" s="11">
        <v>8707552.1399999987</v>
      </c>
      <c r="WM10" s="11">
        <v>49727863.050000004</v>
      </c>
      <c r="WN10" s="11">
        <v>13845500.18</v>
      </c>
      <c r="WO10" s="11">
        <v>22351555.739999998</v>
      </c>
      <c r="WP10" s="11">
        <v>31655073.649999999</v>
      </c>
      <c r="WQ10" s="11">
        <v>14305044.239999998</v>
      </c>
      <c r="WR10" s="11">
        <v>13365823.99</v>
      </c>
      <c r="WS10" s="11">
        <v>12082321.870000001</v>
      </c>
      <c r="WT10" s="11">
        <v>6975192.29</v>
      </c>
      <c r="WU10" s="11">
        <v>20678818.93</v>
      </c>
      <c r="WV10" s="11">
        <v>61917930.620000005</v>
      </c>
      <c r="WW10" s="11">
        <v>4642798.13</v>
      </c>
      <c r="WX10" s="11">
        <v>3993219.3099999996</v>
      </c>
      <c r="WY10" s="11">
        <v>4265903.97</v>
      </c>
      <c r="WZ10" s="11">
        <v>3726661.2600000002</v>
      </c>
      <c r="XA10" s="11">
        <v>5725966</v>
      </c>
      <c r="XB10" s="11">
        <v>4119922.25</v>
      </c>
      <c r="XC10" s="11">
        <v>4525933.08</v>
      </c>
      <c r="XD10" s="11">
        <v>51602293.300000004</v>
      </c>
      <c r="XE10" s="11">
        <v>4982784.3599999994</v>
      </c>
      <c r="XF10" s="11">
        <v>3812923.78</v>
      </c>
      <c r="XG10" s="11">
        <v>2685294.0500000003</v>
      </c>
      <c r="XH10" s="11">
        <v>2792949.05</v>
      </c>
      <c r="XI10" s="11">
        <v>531552566.57999998</v>
      </c>
      <c r="XJ10" s="11">
        <v>15057642.250000002</v>
      </c>
      <c r="XK10" s="11">
        <v>14001069.959999999</v>
      </c>
      <c r="XL10" s="11">
        <v>118455826.14</v>
      </c>
      <c r="XM10" s="11">
        <v>10232471.09</v>
      </c>
      <c r="XN10" s="11">
        <v>12945090.82</v>
      </c>
      <c r="XO10" s="11">
        <v>42548821.25</v>
      </c>
      <c r="XP10" s="11">
        <v>12443066.130000001</v>
      </c>
      <c r="XQ10" s="11">
        <v>16323082.290000001</v>
      </c>
      <c r="XR10" s="11">
        <v>39983913.700000003</v>
      </c>
      <c r="XS10" s="11">
        <v>31513435.349999998</v>
      </c>
      <c r="XT10" s="11">
        <v>5790488.5699999994</v>
      </c>
      <c r="XU10" s="11">
        <v>11077752.560000001</v>
      </c>
      <c r="XV10" s="11">
        <v>9124631.8999999985</v>
      </c>
      <c r="XW10" s="11">
        <v>7235942.8399999999</v>
      </c>
      <c r="XX10" s="11">
        <v>7994486.2000000011</v>
      </c>
      <c r="XY10" s="11">
        <v>5940209.3700000001</v>
      </c>
      <c r="XZ10" s="11">
        <v>5793069.2999999998</v>
      </c>
      <c r="YA10" s="11">
        <v>6694412.120000001</v>
      </c>
      <c r="YB10" s="11">
        <v>7689425.25</v>
      </c>
      <c r="YC10" s="11">
        <v>8558015.0200000014</v>
      </c>
      <c r="YD10" s="11">
        <v>4344948.1399999997</v>
      </c>
      <c r="YE10" s="11">
        <v>7453296.5899999999</v>
      </c>
      <c r="YF10" s="11">
        <v>523300966.46000004</v>
      </c>
      <c r="YG10" s="11">
        <v>9687168.4000000004</v>
      </c>
      <c r="YH10" s="11">
        <v>38690486.57</v>
      </c>
      <c r="YI10" s="11">
        <v>7647404.8100000005</v>
      </c>
      <c r="YJ10" s="11">
        <v>63574461.310000002</v>
      </c>
      <c r="YK10" s="11">
        <v>13946078.359999999</v>
      </c>
      <c r="YL10" s="11">
        <v>24277448.360000003</v>
      </c>
      <c r="YM10" s="11">
        <v>8046749.7400000002</v>
      </c>
      <c r="YN10" s="11">
        <v>54265167.700000003</v>
      </c>
      <c r="YO10" s="11">
        <v>30253242.440000005</v>
      </c>
      <c r="YP10" s="11">
        <v>17840636.569999997</v>
      </c>
      <c r="YQ10" s="11">
        <v>8381441.2800000003</v>
      </c>
      <c r="YR10" s="11">
        <v>7138946.7199999997</v>
      </c>
      <c r="YS10" s="11">
        <v>6871703.2599999998</v>
      </c>
      <c r="YT10" s="11">
        <v>3593023.9000000004</v>
      </c>
      <c r="YU10" s="11">
        <v>3400337.6199999996</v>
      </c>
      <c r="YV10" s="11">
        <v>4710805.9800000004</v>
      </c>
      <c r="YW10" s="11">
        <v>137479346.73000002</v>
      </c>
      <c r="YX10" s="11">
        <v>16452097.220000001</v>
      </c>
      <c r="YY10" s="11">
        <v>16818304.329999998</v>
      </c>
      <c r="YZ10" s="11">
        <v>7373825.7199999997</v>
      </c>
      <c r="ZA10" s="11">
        <v>23347309.010000002</v>
      </c>
      <c r="ZB10" s="11">
        <v>4257914.2300000004</v>
      </c>
      <c r="ZC10" s="11">
        <v>15020565.199999997</v>
      </c>
      <c r="ZD10" s="11">
        <v>152337981.59999999</v>
      </c>
      <c r="ZE10" s="11">
        <v>9463526.6500000004</v>
      </c>
      <c r="ZF10" s="11">
        <v>15717132.510000002</v>
      </c>
      <c r="ZG10" s="11">
        <v>15808689.469999999</v>
      </c>
      <c r="ZH10" s="11">
        <v>8186868.7999999998</v>
      </c>
      <c r="ZI10" s="11">
        <v>9618758.2100000009</v>
      </c>
      <c r="ZJ10" s="11">
        <v>8484584.5200000014</v>
      </c>
      <c r="ZK10" s="11">
        <v>5157427.09</v>
      </c>
      <c r="ZL10" s="11">
        <v>30290084.380000006</v>
      </c>
      <c r="ZM10" s="11">
        <v>471368618.44999993</v>
      </c>
      <c r="ZN10" s="11">
        <v>11527511.85</v>
      </c>
      <c r="ZO10" s="11">
        <v>25399843.949999999</v>
      </c>
      <c r="ZP10" s="11">
        <v>73062189.969999999</v>
      </c>
      <c r="ZQ10" s="11">
        <v>33002714.459999997</v>
      </c>
      <c r="ZR10" s="11">
        <v>5555034.5800000001</v>
      </c>
      <c r="ZS10" s="11">
        <v>9037216.5600000005</v>
      </c>
      <c r="ZT10" s="11">
        <v>22715144.350000001</v>
      </c>
      <c r="ZU10" s="11">
        <v>25095810.679999996</v>
      </c>
      <c r="ZV10" s="11">
        <v>29994380.77</v>
      </c>
      <c r="ZW10" s="11">
        <v>4047656</v>
      </c>
      <c r="ZX10" s="11">
        <v>5034258</v>
      </c>
      <c r="ZY10" s="11">
        <v>6053209.9000000004</v>
      </c>
      <c r="ZZ10" s="11">
        <v>13661949.74</v>
      </c>
      <c r="AAA10" s="11">
        <v>5341988.3800000008</v>
      </c>
      <c r="AAB10" s="11">
        <v>7948857.4299999997</v>
      </c>
      <c r="AAC10" s="11">
        <v>4958982.46</v>
      </c>
      <c r="AAD10" s="11">
        <v>15813520.77</v>
      </c>
      <c r="AAE10" s="11">
        <v>8905955.0100000016</v>
      </c>
      <c r="AAF10" s="11">
        <v>5275165.18</v>
      </c>
      <c r="AAG10" s="11">
        <v>3969247.5799999996</v>
      </c>
      <c r="AAH10" s="11">
        <v>2060567.8</v>
      </c>
      <c r="AAI10" s="11">
        <v>147798557.26999998</v>
      </c>
      <c r="AAJ10" s="11">
        <v>4573432.22</v>
      </c>
      <c r="AAK10" s="11">
        <v>6077638.3700000001</v>
      </c>
      <c r="AAL10" s="11">
        <v>16342993.91</v>
      </c>
      <c r="AAM10" s="11">
        <v>8263985.8900000006</v>
      </c>
      <c r="AAN10" s="11">
        <v>31484690</v>
      </c>
      <c r="AAO10" s="11">
        <v>8705231.9299999997</v>
      </c>
      <c r="AAP10" s="11">
        <v>847832495.74000001</v>
      </c>
      <c r="AAQ10" s="11">
        <v>10195819.219999999</v>
      </c>
      <c r="AAR10" s="11">
        <v>5778913.46</v>
      </c>
      <c r="AAS10" s="11">
        <v>54730669.519999996</v>
      </c>
      <c r="AAT10" s="11">
        <v>31594327.239999998</v>
      </c>
      <c r="AAU10" s="11">
        <v>9017498.4500000011</v>
      </c>
      <c r="AAV10" s="11">
        <v>6624423.6900000004</v>
      </c>
      <c r="AAW10" s="11">
        <v>20792426.669999998</v>
      </c>
      <c r="AAX10" s="11">
        <v>52680373.219999999</v>
      </c>
      <c r="AAY10" s="11">
        <v>11413438.319999998</v>
      </c>
      <c r="AAZ10" s="11">
        <v>15386730.300000001</v>
      </c>
      <c r="ABA10" s="11">
        <v>73813427.939999998</v>
      </c>
      <c r="ABB10" s="11">
        <v>42020105.689999998</v>
      </c>
      <c r="ABC10" s="11">
        <v>4178911.6999999997</v>
      </c>
      <c r="ABD10" s="11">
        <v>8896799.8599999994</v>
      </c>
      <c r="ABE10" s="11">
        <v>6662487.0500000007</v>
      </c>
      <c r="ABF10" s="11">
        <v>4990553.43</v>
      </c>
      <c r="ABG10" s="11">
        <v>8533861.2799999993</v>
      </c>
      <c r="ABH10" s="11">
        <v>5862537.8200000003</v>
      </c>
      <c r="ABI10" s="11">
        <v>93863645.680000007</v>
      </c>
      <c r="ABJ10" s="11">
        <v>113438383.58</v>
      </c>
      <c r="ABK10" s="11">
        <v>8144351.5300000003</v>
      </c>
      <c r="ABL10" s="11">
        <v>5636544.9400000004</v>
      </c>
      <c r="ABM10" s="11">
        <v>2301351.4499999997</v>
      </c>
      <c r="ABN10" s="11">
        <v>4995710.76</v>
      </c>
      <c r="ABO10" s="11">
        <v>3675447.84</v>
      </c>
      <c r="ABP10" s="11">
        <v>175232037.86000001</v>
      </c>
      <c r="ABQ10" s="11">
        <v>14383202.600000001</v>
      </c>
      <c r="ABR10" s="11">
        <v>4025094.5</v>
      </c>
      <c r="ABS10" s="11">
        <v>12207965.859999998</v>
      </c>
      <c r="ABT10" s="11">
        <v>20020585.640000001</v>
      </c>
      <c r="ABU10" s="11">
        <v>10768516.399999999</v>
      </c>
      <c r="ABV10" s="11">
        <v>6969503.3700000001</v>
      </c>
      <c r="ABW10" s="11">
        <v>14821373.710000001</v>
      </c>
      <c r="ABX10" s="11">
        <v>452891.21</v>
      </c>
      <c r="ABY10" s="11">
        <v>187309350.31</v>
      </c>
      <c r="ABZ10" s="11">
        <v>3644833.6</v>
      </c>
      <c r="ACA10" s="11">
        <v>22281280.609999999</v>
      </c>
      <c r="ACB10" s="11">
        <v>8349312.7199999997</v>
      </c>
      <c r="ACC10" s="11">
        <v>5782626.8499999996</v>
      </c>
      <c r="ACD10" s="11">
        <v>36466794.559999995</v>
      </c>
      <c r="ACE10" s="11">
        <v>11819471.870000001</v>
      </c>
      <c r="ACF10" s="11">
        <v>10820974.049999999</v>
      </c>
      <c r="ACG10" s="11">
        <v>7058716.2300000004</v>
      </c>
      <c r="ACH10" s="11">
        <v>19169760.960000001</v>
      </c>
      <c r="ACI10" s="11">
        <v>6193437.3800000008</v>
      </c>
      <c r="ACJ10" s="11">
        <v>525757689.76999992</v>
      </c>
      <c r="ACK10" s="11">
        <v>9365413.4000000004</v>
      </c>
      <c r="ACL10" s="11">
        <v>19118310.540000003</v>
      </c>
      <c r="ACM10" s="11">
        <v>18502729.669999998</v>
      </c>
      <c r="ACN10" s="11">
        <v>6234919.1399999997</v>
      </c>
      <c r="ACO10" s="11">
        <v>15184342.029999999</v>
      </c>
      <c r="ACP10" s="11">
        <v>19960191.690000001</v>
      </c>
      <c r="ACQ10" s="11">
        <v>85786944.909999996</v>
      </c>
      <c r="ACR10" s="11">
        <v>124357407.87000002</v>
      </c>
      <c r="ACS10" s="11">
        <v>8758984.4600000009</v>
      </c>
      <c r="ACT10" s="11">
        <v>10545046.77</v>
      </c>
      <c r="ACU10" s="11">
        <v>19725847.609999999</v>
      </c>
      <c r="ACV10" s="11">
        <v>13557162.079999998</v>
      </c>
      <c r="ACW10" s="11">
        <v>97104706.090000004</v>
      </c>
      <c r="ACX10" s="11">
        <v>8790220.1000000015</v>
      </c>
      <c r="ACY10" s="11">
        <v>17926850.729999997</v>
      </c>
      <c r="ACZ10" s="11">
        <v>4158464.59</v>
      </c>
      <c r="ADA10" s="11">
        <v>4446335.78</v>
      </c>
      <c r="ADB10" s="11">
        <v>6655714.8700000001</v>
      </c>
      <c r="ADC10" s="11">
        <v>2573880.4500000002</v>
      </c>
      <c r="ADD10" s="11">
        <v>5027427.9800000004</v>
      </c>
      <c r="ADE10" s="11">
        <v>1251658.75</v>
      </c>
      <c r="ADF10" s="11">
        <v>6564924.9299999997</v>
      </c>
      <c r="ADG10" s="11">
        <v>100393704.68000001</v>
      </c>
      <c r="ADH10" s="11">
        <v>69731601.059999987</v>
      </c>
      <c r="ADI10" s="11">
        <v>4154993.2500000005</v>
      </c>
      <c r="ADJ10" s="11">
        <v>3655095.6</v>
      </c>
      <c r="ADK10" s="11">
        <v>10893227.690000001</v>
      </c>
      <c r="ADL10" s="11">
        <v>2942198.89</v>
      </c>
      <c r="ADM10" s="11">
        <v>6062538.9699999997</v>
      </c>
      <c r="ADN10" s="11">
        <v>8211983.6199999992</v>
      </c>
      <c r="ADO10" s="11">
        <v>7520001.6799999997</v>
      </c>
      <c r="ADP10" s="11">
        <v>327521322.75</v>
      </c>
      <c r="ADQ10" s="11">
        <v>9408466.5499999989</v>
      </c>
      <c r="ADR10" s="11">
        <v>12918975.02</v>
      </c>
      <c r="ADS10" s="11">
        <v>3966169.75</v>
      </c>
      <c r="ADT10" s="11">
        <v>71811803.849999994</v>
      </c>
      <c r="ADU10" s="11">
        <v>3892717.5</v>
      </c>
      <c r="ADV10" s="11">
        <v>5780570.3700000001</v>
      </c>
      <c r="ADW10" s="11">
        <v>6809572.5700000003</v>
      </c>
      <c r="ADX10" s="11">
        <v>3319750.45</v>
      </c>
      <c r="ADY10" s="11">
        <v>1243786.04</v>
      </c>
      <c r="ADZ10" s="11">
        <v>575609417.77999997</v>
      </c>
      <c r="AEA10" s="11">
        <v>51623770.779999994</v>
      </c>
      <c r="AEB10" s="11">
        <v>36944640.859999999</v>
      </c>
      <c r="AEC10" s="11">
        <v>6558058.2400000012</v>
      </c>
      <c r="AED10" s="11">
        <v>6217055.1600000001</v>
      </c>
      <c r="AEE10" s="11">
        <v>38116587.210000001</v>
      </c>
      <c r="AEF10" s="11">
        <v>4521412.120000001</v>
      </c>
      <c r="AEG10" s="11">
        <v>8836438.9199999999</v>
      </c>
      <c r="AEH10" s="11">
        <v>10631033.390000001</v>
      </c>
      <c r="AEI10" s="11">
        <v>7202504.3100000005</v>
      </c>
      <c r="AEJ10" s="11">
        <v>12098709.199999999</v>
      </c>
      <c r="AEK10" s="11">
        <v>21901510.089999996</v>
      </c>
      <c r="AEL10" s="11">
        <v>9686893.4100000001</v>
      </c>
      <c r="AEM10" s="11">
        <v>21050623.75</v>
      </c>
      <c r="AEN10" s="11">
        <v>16007552.25</v>
      </c>
      <c r="AEO10" s="11">
        <v>20237077.649999999</v>
      </c>
      <c r="AEP10" s="11">
        <v>7617775.1099999994</v>
      </c>
      <c r="AEQ10" s="11">
        <v>40091997.349999994</v>
      </c>
      <c r="AER10" s="11">
        <v>5271012.5100000007</v>
      </c>
      <c r="AES10" s="11">
        <v>27738896.279999997</v>
      </c>
      <c r="AET10" s="11">
        <v>381300064.98999995</v>
      </c>
      <c r="AEU10" s="11">
        <v>24067193.809999995</v>
      </c>
      <c r="AEV10" s="11">
        <v>20870736.690000001</v>
      </c>
      <c r="AEW10" s="11">
        <v>13352011.849999998</v>
      </c>
      <c r="AEX10" s="11">
        <v>6715448.0999999996</v>
      </c>
      <c r="AEY10" s="11">
        <v>29230453.73</v>
      </c>
      <c r="AEZ10" s="11">
        <v>7461172.5800000001</v>
      </c>
      <c r="AFA10" s="11">
        <v>13620408.409999998</v>
      </c>
      <c r="AFB10" s="11">
        <v>10448148.59</v>
      </c>
      <c r="AFC10" s="11">
        <v>3339750.16</v>
      </c>
      <c r="AFD10" s="11">
        <v>188500143.96000001</v>
      </c>
      <c r="AFE10" s="11">
        <v>83081571.460000008</v>
      </c>
      <c r="AFF10" s="11">
        <v>25001902.130000003</v>
      </c>
      <c r="AFG10" s="11">
        <v>13328483.440000001</v>
      </c>
      <c r="AFH10" s="11">
        <v>36873638.209999993</v>
      </c>
      <c r="AFI10" s="11">
        <v>7984954.75</v>
      </c>
      <c r="AFJ10" s="11">
        <v>9466180.7599999998</v>
      </c>
      <c r="AFK10" s="11">
        <v>12744750.27</v>
      </c>
      <c r="AFL10" s="11">
        <v>9590529.3099999987</v>
      </c>
      <c r="AFM10" s="11">
        <v>21368794.529999997</v>
      </c>
      <c r="AFN10" s="11">
        <v>13743802.530000001</v>
      </c>
      <c r="AFO10" s="11">
        <v>18638119.440000001</v>
      </c>
      <c r="AFP10" s="11">
        <v>17341227.41</v>
      </c>
      <c r="AFQ10" s="11">
        <v>206381298.47000003</v>
      </c>
      <c r="AFR10" s="11">
        <v>46348483.370000005</v>
      </c>
      <c r="AFS10" s="11">
        <v>14580461.109999999</v>
      </c>
      <c r="AFT10" s="11">
        <v>14670101.540000001</v>
      </c>
      <c r="AFU10" s="11">
        <v>13989384.080000002</v>
      </c>
      <c r="AFV10" s="11">
        <v>9796983.5300000012</v>
      </c>
      <c r="AFW10" s="11">
        <v>8683680.9200000018</v>
      </c>
      <c r="AFX10" s="11">
        <v>23606532.050000001</v>
      </c>
      <c r="AFY10" s="11">
        <v>16741289.620000001</v>
      </c>
      <c r="AFZ10" s="11">
        <v>7346284.7899999991</v>
      </c>
      <c r="AGA10" s="11">
        <v>23574664.809999995</v>
      </c>
      <c r="AGB10" s="11">
        <v>9980438.120000001</v>
      </c>
      <c r="AGC10" s="11">
        <v>376462493.21999991</v>
      </c>
      <c r="AGD10" s="11">
        <v>10288924.709999999</v>
      </c>
      <c r="AGE10" s="11">
        <v>19349152.640000001</v>
      </c>
      <c r="AGF10" s="11">
        <v>19559537.319999997</v>
      </c>
      <c r="AGG10" s="11">
        <v>81525458.140000001</v>
      </c>
      <c r="AGH10" s="11">
        <v>20915708.649999999</v>
      </c>
      <c r="AGI10" s="11">
        <v>15244394.699999999</v>
      </c>
      <c r="AGJ10" s="11">
        <v>11131800.09</v>
      </c>
      <c r="AGK10" s="11">
        <v>11682383.02</v>
      </c>
      <c r="AGL10" s="11">
        <v>13954959.459999999</v>
      </c>
      <c r="AGM10" s="11">
        <v>14344524.060000001</v>
      </c>
      <c r="AGN10" s="11">
        <v>360586781.51999998</v>
      </c>
      <c r="AGO10" s="11">
        <v>31709099.300000001</v>
      </c>
      <c r="AGP10" s="11">
        <v>20382288.229999997</v>
      </c>
      <c r="AGQ10" s="11">
        <v>6839537.0199999996</v>
      </c>
      <c r="AGR10" s="11">
        <v>29906279.399999999</v>
      </c>
      <c r="AGS10" s="11">
        <v>18943127.640000001</v>
      </c>
      <c r="AGT10" s="11">
        <v>4090787.1199999996</v>
      </c>
      <c r="AGU10" s="11">
        <v>6936282.7200000007</v>
      </c>
      <c r="AGV10" s="11">
        <v>395246922.62</v>
      </c>
      <c r="AGW10" s="11">
        <v>333236536.85999995</v>
      </c>
      <c r="AGX10" s="11">
        <v>12148799.629999999</v>
      </c>
      <c r="AGY10" s="11">
        <v>22926803.43</v>
      </c>
      <c r="AGZ10" s="11">
        <v>45845045.539999999</v>
      </c>
      <c r="AHA10" s="11">
        <v>22981847.689999998</v>
      </c>
      <c r="AHB10" s="11">
        <v>10270579.879999999</v>
      </c>
      <c r="AHC10" s="11">
        <v>26404356.09</v>
      </c>
      <c r="AHD10" s="11">
        <v>5630085.21</v>
      </c>
      <c r="AHE10" s="11">
        <v>15588073.740000002</v>
      </c>
      <c r="AHF10" s="11">
        <v>15772520.759999998</v>
      </c>
      <c r="AHG10" s="11">
        <v>6725522.75</v>
      </c>
      <c r="AHH10" s="11">
        <v>11818720.58</v>
      </c>
      <c r="AHI10" s="11">
        <v>6006725.9499999993</v>
      </c>
      <c r="AHJ10" s="11">
        <v>8199202.2000000002</v>
      </c>
      <c r="AHK10" s="11">
        <v>8611335.8000000007</v>
      </c>
      <c r="AHL10" s="11">
        <v>6075692.1099999994</v>
      </c>
      <c r="AHM10" s="11">
        <v>154539057.68999997</v>
      </c>
      <c r="AHN10" s="11">
        <v>25606368.48</v>
      </c>
      <c r="AHO10" s="11">
        <v>10047518.780000001</v>
      </c>
      <c r="AHP10" s="11">
        <v>14358207.479999999</v>
      </c>
      <c r="AHQ10" s="11">
        <v>34154254.280000001</v>
      </c>
      <c r="AHR10" s="11">
        <v>6285930.6399999997</v>
      </c>
      <c r="AHS10" s="11">
        <v>5055127.01</v>
      </c>
      <c r="AHT10" s="11">
        <f t="shared" si="0"/>
        <v>36376612190.509995</v>
      </c>
      <c r="AHV10" s="625"/>
      <c r="AHW10" s="626"/>
    </row>
    <row r="11" spans="1:908" x14ac:dyDescent="0.8">
      <c r="A11" s="96">
        <v>7</v>
      </c>
      <c r="B11" s="96" t="s">
        <v>8</v>
      </c>
      <c r="C11" s="6" t="s">
        <v>9</v>
      </c>
      <c r="D11" s="11">
        <v>223860969.01000005</v>
      </c>
      <c r="E11" s="11">
        <v>4937447.54</v>
      </c>
      <c r="F11" s="11">
        <v>12836749.34</v>
      </c>
      <c r="G11" s="11">
        <v>2604875.73</v>
      </c>
      <c r="H11" s="11">
        <v>15291344.379999999</v>
      </c>
      <c r="I11" s="11">
        <v>4116919.87</v>
      </c>
      <c r="J11" s="11">
        <v>27415189.199999999</v>
      </c>
      <c r="K11" s="11">
        <v>6738165.4699999988</v>
      </c>
      <c r="L11" s="11">
        <v>15978837.999999998</v>
      </c>
      <c r="M11" s="11">
        <v>7482219.0399999982</v>
      </c>
      <c r="N11" s="11">
        <v>646241.72</v>
      </c>
      <c r="O11" s="11">
        <v>5670831.3399999999</v>
      </c>
      <c r="P11" s="11">
        <v>5786509.3400000008</v>
      </c>
      <c r="Q11" s="11">
        <v>12206585.870000001</v>
      </c>
      <c r="R11" s="11">
        <v>4159916.1</v>
      </c>
      <c r="S11" s="11">
        <v>10409565</v>
      </c>
      <c r="T11" s="11">
        <v>28515940.649999995</v>
      </c>
      <c r="U11" s="11">
        <v>1501127.8199999998</v>
      </c>
      <c r="V11" s="11">
        <v>167345755.91999999</v>
      </c>
      <c r="W11" s="11">
        <v>21946500.140000001</v>
      </c>
      <c r="X11" s="11">
        <v>741477.28000000014</v>
      </c>
      <c r="Y11" s="11">
        <v>5003275.3499999987</v>
      </c>
      <c r="Z11" s="11">
        <v>6683779.6699999999</v>
      </c>
      <c r="AA11" s="11">
        <v>18247772.529999997</v>
      </c>
      <c r="AB11" s="11">
        <v>600438.49</v>
      </c>
      <c r="AC11" s="11">
        <v>20400629.450000003</v>
      </c>
      <c r="AD11" s="11">
        <v>5143392.9799999986</v>
      </c>
      <c r="AE11" s="11">
        <v>6839858.96</v>
      </c>
      <c r="AF11" s="11">
        <v>42089171.470000006</v>
      </c>
      <c r="AG11" s="11">
        <v>9264117.0700000003</v>
      </c>
      <c r="AH11" s="11">
        <v>40340533.129999995</v>
      </c>
      <c r="AI11" s="11">
        <v>15453132.039999999</v>
      </c>
      <c r="AJ11" s="11">
        <v>3857408.6199999996</v>
      </c>
      <c r="AK11" s="11">
        <v>1637970.3900000001</v>
      </c>
      <c r="AL11" s="11">
        <v>1584455.0100000002</v>
      </c>
      <c r="AM11" s="11">
        <v>17735204.019999996</v>
      </c>
      <c r="AN11" s="11">
        <v>1169145.6800000004</v>
      </c>
      <c r="AO11" s="11">
        <v>3672001.4599999995</v>
      </c>
      <c r="AP11" s="11">
        <v>1117306.1299999999</v>
      </c>
      <c r="AQ11" s="11">
        <v>3694647.9899999998</v>
      </c>
      <c r="AR11" s="11">
        <v>3889882.16</v>
      </c>
      <c r="AS11" s="11">
        <v>560214.93000000005</v>
      </c>
      <c r="AT11" s="11">
        <v>65479857.329999991</v>
      </c>
      <c r="AU11" s="11">
        <v>775358.31000000017</v>
      </c>
      <c r="AV11" s="11">
        <v>1122626.1200000001</v>
      </c>
      <c r="AW11" s="11">
        <v>1053521.8400000001</v>
      </c>
      <c r="AX11" s="11">
        <v>3588023.0100000007</v>
      </c>
      <c r="AY11" s="11">
        <v>10538047.359999999</v>
      </c>
      <c r="AZ11" s="11">
        <v>2018880.58</v>
      </c>
      <c r="BA11" s="11">
        <v>2688918.7600000002</v>
      </c>
      <c r="BB11" s="11">
        <v>753501.34</v>
      </c>
      <c r="BC11" s="11">
        <v>1840521.47</v>
      </c>
      <c r="BD11" s="11">
        <v>1385448.1099999999</v>
      </c>
      <c r="BE11" s="11">
        <v>836832.56</v>
      </c>
      <c r="BF11" s="11">
        <v>13698961.239999998</v>
      </c>
      <c r="BG11" s="11">
        <v>210319.66999999998</v>
      </c>
      <c r="BH11" s="11">
        <v>1538393.62</v>
      </c>
      <c r="BI11" s="11">
        <v>63933926.819999993</v>
      </c>
      <c r="BJ11" s="11">
        <v>53103068.279999994</v>
      </c>
      <c r="BK11" s="11">
        <v>3872863.72</v>
      </c>
      <c r="BL11" s="11">
        <v>710638.35999999987</v>
      </c>
      <c r="BM11" s="11">
        <v>9197905.3000000007</v>
      </c>
      <c r="BN11" s="11">
        <v>1553125.57</v>
      </c>
      <c r="BO11" s="11">
        <v>3998457.6000000006</v>
      </c>
      <c r="BP11" s="11">
        <v>4223706.45</v>
      </c>
      <c r="BQ11" s="11">
        <v>1836943.97</v>
      </c>
      <c r="BR11" s="11">
        <v>71292216.469999984</v>
      </c>
      <c r="BS11" s="11">
        <v>5214455.7300000004</v>
      </c>
      <c r="BT11" s="11">
        <v>3347219.6999999997</v>
      </c>
      <c r="BU11" s="11">
        <v>7120265.5300000003</v>
      </c>
      <c r="BV11" s="11">
        <v>3888192.4999999995</v>
      </c>
      <c r="BW11" s="11">
        <v>1769922.48</v>
      </c>
      <c r="BX11" s="11">
        <v>1453330.17</v>
      </c>
      <c r="BY11" s="11">
        <v>1500998.78</v>
      </c>
      <c r="BZ11" s="11">
        <v>9558182.7100000046</v>
      </c>
      <c r="CA11" s="11">
        <v>937220.18</v>
      </c>
      <c r="CB11" s="11">
        <v>5026828.3000000007</v>
      </c>
      <c r="CC11" s="11">
        <v>8812766.3100000005</v>
      </c>
      <c r="CD11" s="11">
        <v>1164849</v>
      </c>
      <c r="CE11" s="11">
        <v>537904.95000000007</v>
      </c>
      <c r="CF11" s="11">
        <v>1241381.98</v>
      </c>
      <c r="CG11" s="11">
        <v>281802232.21999991</v>
      </c>
      <c r="CH11" s="11">
        <v>6594336.0199999977</v>
      </c>
      <c r="CI11" s="11">
        <v>19362271.350000001</v>
      </c>
      <c r="CJ11" s="11">
        <v>1937105.3699999999</v>
      </c>
      <c r="CK11" s="11">
        <v>2827256.4699999997</v>
      </c>
      <c r="CL11" s="11">
        <v>2547067.2400000007</v>
      </c>
      <c r="CM11" s="11">
        <v>1408197.78</v>
      </c>
      <c r="CN11" s="11">
        <v>8382132.2800000012</v>
      </c>
      <c r="CO11" s="11">
        <v>353105.88</v>
      </c>
      <c r="CP11" s="11">
        <v>5640880.8099999996</v>
      </c>
      <c r="CQ11" s="11">
        <v>4484381.5199999996</v>
      </c>
      <c r="CR11" s="11">
        <v>10872346.439999999</v>
      </c>
      <c r="CS11" s="11">
        <v>979841.7</v>
      </c>
      <c r="CT11" s="11">
        <v>159735155.66999999</v>
      </c>
      <c r="CU11" s="11">
        <v>8329001.0799999982</v>
      </c>
      <c r="CV11" s="11">
        <v>3794250.5199999996</v>
      </c>
      <c r="CW11" s="11">
        <v>4436046.8000000007</v>
      </c>
      <c r="CX11" s="11">
        <v>845392.07</v>
      </c>
      <c r="CY11" s="11">
        <v>14004146.979999999</v>
      </c>
      <c r="CZ11" s="11">
        <v>3256052.4000000004</v>
      </c>
      <c r="DA11" s="11">
        <v>826043.29</v>
      </c>
      <c r="DB11" s="11">
        <v>23971905.390000004</v>
      </c>
      <c r="DC11" s="11">
        <v>63573645.269999988</v>
      </c>
      <c r="DD11" s="11">
        <v>21051814.810000002</v>
      </c>
      <c r="DE11" s="11">
        <v>1810707.6099999996</v>
      </c>
      <c r="DF11" s="11">
        <v>8847477.6799999978</v>
      </c>
      <c r="DG11" s="11">
        <v>4817634.53</v>
      </c>
      <c r="DH11" s="11">
        <v>16054531.779999999</v>
      </c>
      <c r="DI11" s="11">
        <v>6688364</v>
      </c>
      <c r="DJ11" s="11">
        <v>2975470.78</v>
      </c>
      <c r="DK11" s="11">
        <v>289959429.33999991</v>
      </c>
      <c r="DL11" s="11">
        <v>5725195.7600000007</v>
      </c>
      <c r="DM11" s="11">
        <v>20429383.350000005</v>
      </c>
      <c r="DN11" s="11">
        <v>10792067.169999998</v>
      </c>
      <c r="DO11" s="11">
        <v>18864806.040000003</v>
      </c>
      <c r="DP11" s="11">
        <v>11018715.699999999</v>
      </c>
      <c r="DQ11" s="11">
        <v>28615335.560000002</v>
      </c>
      <c r="DR11" s="11">
        <v>4129916.6300000004</v>
      </c>
      <c r="DS11" s="11">
        <v>14341784.91</v>
      </c>
      <c r="DT11" s="11">
        <v>96073642.079999983</v>
      </c>
      <c r="DU11" s="11">
        <v>4229052.4399999995</v>
      </c>
      <c r="DV11" s="11">
        <v>20272313.530000001</v>
      </c>
      <c r="DW11" s="11">
        <v>30510149.939999998</v>
      </c>
      <c r="DX11" s="11">
        <v>10132813.890000001</v>
      </c>
      <c r="DY11" s="11">
        <v>22113323.600000001</v>
      </c>
      <c r="DZ11" s="11">
        <v>26827082.620000001</v>
      </c>
      <c r="EA11" s="11">
        <v>2618263.5699999998</v>
      </c>
      <c r="EB11" s="11">
        <v>8889437.8200000003</v>
      </c>
      <c r="EC11" s="11">
        <v>3172498.44</v>
      </c>
      <c r="ED11" s="11">
        <v>9958654.8000000007</v>
      </c>
      <c r="EE11" s="11">
        <v>56255625.460000001</v>
      </c>
      <c r="EF11" s="11">
        <v>31735786.229999997</v>
      </c>
      <c r="EG11" s="11">
        <v>4204456.8899999997</v>
      </c>
      <c r="EH11" s="11">
        <v>1310223.2000000007</v>
      </c>
      <c r="EI11" s="11">
        <v>4310672.8599999994</v>
      </c>
      <c r="EJ11" s="11">
        <v>8552148.3100000024</v>
      </c>
      <c r="EK11" s="11">
        <v>18190658.299999997</v>
      </c>
      <c r="EL11" s="11">
        <v>1228279.21</v>
      </c>
      <c r="EM11" s="11">
        <v>4385804.6300000008</v>
      </c>
      <c r="EN11" s="11">
        <v>104527478.11999999</v>
      </c>
      <c r="EO11" s="11">
        <v>12080667.529999999</v>
      </c>
      <c r="EP11" s="11">
        <v>6054317.3299999991</v>
      </c>
      <c r="EQ11" s="11">
        <v>4569672.6899999995</v>
      </c>
      <c r="ER11" s="11">
        <v>3756492.66</v>
      </c>
      <c r="ES11" s="11">
        <v>3144415.42</v>
      </c>
      <c r="ET11" s="11">
        <v>9067568.459999999</v>
      </c>
      <c r="EU11" s="11">
        <v>12914940.619999999</v>
      </c>
      <c r="EV11" s="11">
        <v>8036276.1800000006</v>
      </c>
      <c r="EW11" s="11">
        <v>75432255.179999992</v>
      </c>
      <c r="EX11" s="11">
        <v>1319223.95</v>
      </c>
      <c r="EY11" s="11">
        <v>2938445.3200000003</v>
      </c>
      <c r="EZ11" s="11">
        <v>3386114.4700000007</v>
      </c>
      <c r="FA11" s="11">
        <v>6766474.8600000022</v>
      </c>
      <c r="FB11" s="11">
        <v>9025592.2699999977</v>
      </c>
      <c r="FC11" s="11">
        <v>6710243.370000001</v>
      </c>
      <c r="FD11" s="11">
        <v>6231340.2299999995</v>
      </c>
      <c r="FE11" s="11">
        <v>2525014.1500000004</v>
      </c>
      <c r="FF11" s="11">
        <v>2226423.1</v>
      </c>
      <c r="FG11" s="11">
        <v>2194443.12</v>
      </c>
      <c r="FH11" s="11">
        <v>1970349.06</v>
      </c>
      <c r="FI11" s="11">
        <v>72691444.289999992</v>
      </c>
      <c r="FJ11" s="11">
        <v>2812922.64</v>
      </c>
      <c r="FK11" s="11">
        <v>1151435.79</v>
      </c>
      <c r="FL11" s="11">
        <v>2971576.45</v>
      </c>
      <c r="FM11" s="11">
        <v>5077775.8499999996</v>
      </c>
      <c r="FN11" s="11">
        <v>1262736.3599999999</v>
      </c>
      <c r="FO11" s="11">
        <v>749269.08000000007</v>
      </c>
      <c r="FP11" s="11">
        <v>830600.25</v>
      </c>
      <c r="FQ11" s="11">
        <v>335692467.56</v>
      </c>
      <c r="FR11" s="11">
        <v>18107773.510000002</v>
      </c>
      <c r="FS11" s="11">
        <v>6662367.330000001</v>
      </c>
      <c r="FT11" s="11">
        <v>18719003.439999998</v>
      </c>
      <c r="FU11" s="11">
        <v>30947789.439999998</v>
      </c>
      <c r="FV11" s="11">
        <v>15578424.080000002</v>
      </c>
      <c r="FW11" s="11">
        <v>19515176.349999998</v>
      </c>
      <c r="FX11" s="11">
        <v>8883528.4800000004</v>
      </c>
      <c r="FY11" s="11">
        <v>7058660.1199999992</v>
      </c>
      <c r="FZ11" s="11">
        <v>7307636.4299999997</v>
      </c>
      <c r="GA11" s="11">
        <v>9259177.6900000013</v>
      </c>
      <c r="GB11" s="11">
        <v>7534984.6700000009</v>
      </c>
      <c r="GC11" s="11">
        <v>4599892.9499999993</v>
      </c>
      <c r="GD11" s="11">
        <v>773690.10000000009</v>
      </c>
      <c r="GE11" s="11">
        <v>117483076.91999999</v>
      </c>
      <c r="GF11" s="11">
        <v>5500882.1100000003</v>
      </c>
      <c r="GG11" s="11">
        <v>2764615.6600000006</v>
      </c>
      <c r="GH11" s="11">
        <v>15817904.26</v>
      </c>
      <c r="GI11" s="11">
        <v>8998517.0000000019</v>
      </c>
      <c r="GJ11" s="11">
        <v>2287791.8200000003</v>
      </c>
      <c r="GK11" s="11">
        <v>3480384.7</v>
      </c>
      <c r="GL11" s="11">
        <v>7386941.9000000004</v>
      </c>
      <c r="GM11" s="11">
        <v>6714565.7300000004</v>
      </c>
      <c r="GN11" s="11">
        <v>934602.45</v>
      </c>
      <c r="GO11" s="11">
        <v>5406574.8700000001</v>
      </c>
      <c r="GP11" s="11">
        <v>5654972.6399999997</v>
      </c>
      <c r="GQ11" s="11">
        <v>49081365.189999998</v>
      </c>
      <c r="GR11" s="11">
        <v>11459501.679999998</v>
      </c>
      <c r="GS11" s="11">
        <v>3409809.06</v>
      </c>
      <c r="GT11" s="11">
        <v>6985997.4699999988</v>
      </c>
      <c r="GU11" s="11">
        <v>1126688.7500000002</v>
      </c>
      <c r="GV11" s="11">
        <v>4837834.12</v>
      </c>
      <c r="GW11" s="11">
        <v>2376726.3800000013</v>
      </c>
      <c r="GX11" s="11">
        <v>1591124.59</v>
      </c>
      <c r="GY11" s="11">
        <v>91702585.300000012</v>
      </c>
      <c r="GZ11" s="11">
        <v>3550228.1100000003</v>
      </c>
      <c r="HA11" s="11">
        <v>3766944.8899999997</v>
      </c>
      <c r="HB11" s="11">
        <v>16963724.800000001</v>
      </c>
      <c r="HC11" s="11">
        <v>385949306.20999998</v>
      </c>
      <c r="HD11" s="11">
        <v>40686475.850000001</v>
      </c>
      <c r="HE11" s="11">
        <v>16756671.84</v>
      </c>
      <c r="HF11" s="11">
        <v>54570825.709999993</v>
      </c>
      <c r="HG11" s="11">
        <v>23214360.269999996</v>
      </c>
      <c r="HH11" s="11">
        <v>3119300.52</v>
      </c>
      <c r="HI11" s="11">
        <v>5917110.0099999998</v>
      </c>
      <c r="HJ11" s="11">
        <v>976801</v>
      </c>
      <c r="HK11" s="11">
        <v>168119865.57000002</v>
      </c>
      <c r="HL11" s="11">
        <v>4518465.4600000009</v>
      </c>
      <c r="HM11" s="11">
        <v>21359330.460000001</v>
      </c>
      <c r="HN11" s="11">
        <v>8652373.3999999985</v>
      </c>
      <c r="HO11" s="11">
        <v>13791544.290000001</v>
      </c>
      <c r="HP11" s="11">
        <v>28657303.870000001</v>
      </c>
      <c r="HQ11" s="11">
        <v>4424434.8499999996</v>
      </c>
      <c r="HR11" s="11">
        <v>2556774.2799999998</v>
      </c>
      <c r="HS11" s="11">
        <v>156487723.26000002</v>
      </c>
      <c r="HT11" s="11">
        <v>70531574.25999999</v>
      </c>
      <c r="HU11" s="11">
        <v>24328036.399999999</v>
      </c>
      <c r="HV11" s="11">
        <v>37459524.839999996</v>
      </c>
      <c r="HW11" s="11">
        <v>6281042.8299999991</v>
      </c>
      <c r="HX11" s="11">
        <v>6375370.7200000007</v>
      </c>
      <c r="HY11" s="11">
        <v>14873654.849999998</v>
      </c>
      <c r="HZ11" s="11">
        <v>3554951.0400000005</v>
      </c>
      <c r="IA11" s="11">
        <v>8566436.5099999998</v>
      </c>
      <c r="IB11" s="11">
        <v>21269851.750000004</v>
      </c>
      <c r="IC11" s="11">
        <v>12489515.359999999</v>
      </c>
      <c r="ID11" s="11">
        <v>16316071.129999999</v>
      </c>
      <c r="IE11" s="11">
        <v>2444481.7600000002</v>
      </c>
      <c r="IF11" s="11">
        <v>25789666.099999998</v>
      </c>
      <c r="IG11" s="11">
        <v>7833115.7899999991</v>
      </c>
      <c r="IH11" s="11">
        <v>4466035.33</v>
      </c>
      <c r="II11" s="11">
        <v>150810819.87000003</v>
      </c>
      <c r="IJ11" s="11">
        <v>57534953.460000001</v>
      </c>
      <c r="IK11" s="11">
        <v>26386349.729999997</v>
      </c>
      <c r="IL11" s="11">
        <v>18041485.400000006</v>
      </c>
      <c r="IM11" s="11">
        <v>101951958.95</v>
      </c>
      <c r="IN11" s="11">
        <v>29374479.129999999</v>
      </c>
      <c r="IO11" s="11">
        <v>8093287.0999999996</v>
      </c>
      <c r="IP11" s="11">
        <v>5275477.96</v>
      </c>
      <c r="IQ11" s="11">
        <v>4221921.46</v>
      </c>
      <c r="IR11" s="11">
        <v>21476880.970000003</v>
      </c>
      <c r="IS11" s="11">
        <v>9050265.1899999995</v>
      </c>
      <c r="IT11" s="11">
        <v>338182560.93000001</v>
      </c>
      <c r="IU11" s="11">
        <v>135831883.64999998</v>
      </c>
      <c r="IV11" s="11">
        <v>93514974.340000018</v>
      </c>
      <c r="IW11" s="11">
        <v>37650187.93</v>
      </c>
      <c r="IX11" s="11">
        <v>20655999.199999999</v>
      </c>
      <c r="IY11" s="11">
        <v>10522744.710000001</v>
      </c>
      <c r="IZ11" s="11">
        <v>10680746.440000001</v>
      </c>
      <c r="JA11" s="11">
        <v>4207556.87</v>
      </c>
      <c r="JB11" s="11">
        <v>3790434.7600000002</v>
      </c>
      <c r="JC11" s="11">
        <v>15220724.289999999</v>
      </c>
      <c r="JD11" s="11">
        <v>29234527.34</v>
      </c>
      <c r="JE11" s="11">
        <v>7128670.8200000003</v>
      </c>
      <c r="JF11" s="11">
        <v>47054828.410000004</v>
      </c>
      <c r="JG11" s="11">
        <v>27516527.700000003</v>
      </c>
      <c r="JH11" s="11">
        <v>5487810.7599999998</v>
      </c>
      <c r="JI11" s="11">
        <v>820836.40000000026</v>
      </c>
      <c r="JJ11" s="11">
        <v>11097294.420000002</v>
      </c>
      <c r="JK11" s="11">
        <v>18516220.050000001</v>
      </c>
      <c r="JL11" s="11">
        <v>89487816.989999995</v>
      </c>
      <c r="JM11" s="11">
        <v>32821582.220000003</v>
      </c>
      <c r="JN11" s="11">
        <v>23834997.939999998</v>
      </c>
      <c r="JO11" s="11">
        <v>30426437.430000003</v>
      </c>
      <c r="JP11" s="11">
        <v>7162549.5800000001</v>
      </c>
      <c r="JQ11" s="11">
        <v>30291029.789999999</v>
      </c>
      <c r="JR11" s="11">
        <v>4484310.8999999994</v>
      </c>
      <c r="JS11" s="11">
        <v>193250728.32000005</v>
      </c>
      <c r="JT11" s="11">
        <v>135272352.78</v>
      </c>
      <c r="JU11" s="11">
        <v>10972885.960000001</v>
      </c>
      <c r="JV11" s="11">
        <v>1748538.37</v>
      </c>
      <c r="JW11" s="11">
        <v>9571074.3800000008</v>
      </c>
      <c r="JX11" s="11">
        <v>1408344.99</v>
      </c>
      <c r="JY11" s="11">
        <v>7920662.4200000027</v>
      </c>
      <c r="JZ11" s="11">
        <v>5579279.5100000007</v>
      </c>
      <c r="KA11" s="11">
        <v>6162295.540000001</v>
      </c>
      <c r="KB11" s="11">
        <v>16723099.929999998</v>
      </c>
      <c r="KC11" s="11">
        <v>3577080.2299999991</v>
      </c>
      <c r="KD11" s="11">
        <v>12454935.100000001</v>
      </c>
      <c r="KE11" s="11">
        <v>1342471.78</v>
      </c>
      <c r="KF11" s="11">
        <v>472270.58000000007</v>
      </c>
      <c r="KG11" s="11">
        <v>4696324.54</v>
      </c>
      <c r="KH11" s="11">
        <v>1160338.8999999999</v>
      </c>
      <c r="KI11" s="11">
        <v>314699704.50999993</v>
      </c>
      <c r="KJ11" s="11">
        <v>31598195.529999997</v>
      </c>
      <c r="KK11" s="11">
        <v>19959301.650000002</v>
      </c>
      <c r="KL11" s="11">
        <v>32750245.16</v>
      </c>
      <c r="KM11" s="11">
        <v>29674636.43</v>
      </c>
      <c r="KN11" s="11">
        <v>13991226.970000001</v>
      </c>
      <c r="KO11" s="11">
        <v>10546544.84</v>
      </c>
      <c r="KP11" s="11">
        <v>28823030.32</v>
      </c>
      <c r="KQ11" s="11">
        <v>11347089.34</v>
      </c>
      <c r="KR11" s="11">
        <v>76339563.00999999</v>
      </c>
      <c r="KS11" s="11">
        <v>16828059.810000002</v>
      </c>
      <c r="KT11" s="11">
        <v>10163204.08</v>
      </c>
      <c r="KU11" s="11">
        <v>62879700.080000006</v>
      </c>
      <c r="KV11" s="11">
        <v>4401619.5</v>
      </c>
      <c r="KW11" s="11">
        <v>40205916.740000002</v>
      </c>
      <c r="KX11" s="11">
        <v>250944293.42000005</v>
      </c>
      <c r="KY11" s="11">
        <v>39923638.619999997</v>
      </c>
      <c r="KZ11" s="11">
        <v>155495878.02000001</v>
      </c>
      <c r="LA11" s="11">
        <v>25941932.460000001</v>
      </c>
      <c r="LB11" s="11">
        <v>28002016.460000001</v>
      </c>
      <c r="LC11" s="11">
        <v>37569613.480000004</v>
      </c>
      <c r="LD11" s="11">
        <v>44553960.170000002</v>
      </c>
      <c r="LE11" s="11">
        <v>26460758.539999995</v>
      </c>
      <c r="LF11" s="11">
        <v>18591079.329999998</v>
      </c>
      <c r="LG11" s="11">
        <v>23960974.879999999</v>
      </c>
      <c r="LH11" s="11">
        <v>355114053.18000001</v>
      </c>
      <c r="LI11" s="11">
        <v>27235974.949999996</v>
      </c>
      <c r="LJ11" s="11">
        <v>171180434.91</v>
      </c>
      <c r="LK11" s="11">
        <v>169793624.13999999</v>
      </c>
      <c r="LL11" s="11">
        <v>15227849.060000001</v>
      </c>
      <c r="LM11" s="11">
        <v>15159426</v>
      </c>
      <c r="LN11" s="11">
        <v>23730295.319999993</v>
      </c>
      <c r="LO11" s="11">
        <v>32333294.720000003</v>
      </c>
      <c r="LP11" s="11">
        <v>5279108.72</v>
      </c>
      <c r="LQ11" s="11">
        <v>13832353.539999999</v>
      </c>
      <c r="LR11" s="11">
        <v>3718397.9400000004</v>
      </c>
      <c r="LS11" s="11">
        <v>69392965.090000004</v>
      </c>
      <c r="LT11" s="11">
        <v>18418153.799999997</v>
      </c>
      <c r="LU11" s="11">
        <v>4223818.5300000012</v>
      </c>
      <c r="LV11" s="11">
        <v>706519558.94000006</v>
      </c>
      <c r="LW11" s="11">
        <v>108056257.83000001</v>
      </c>
      <c r="LX11" s="11">
        <v>191323149.37</v>
      </c>
      <c r="LY11" s="11">
        <v>57075133.070000008</v>
      </c>
      <c r="LZ11" s="11">
        <v>12578183.410000002</v>
      </c>
      <c r="MA11" s="11">
        <v>29956576.830000002</v>
      </c>
      <c r="MB11" s="11">
        <v>22065802.980000004</v>
      </c>
      <c r="MC11" s="11">
        <v>27635625.539999999</v>
      </c>
      <c r="MD11" s="11">
        <v>12738556.170000002</v>
      </c>
      <c r="ME11" s="11">
        <v>12400766.180000002</v>
      </c>
      <c r="MF11" s="11">
        <v>49382878.239999995</v>
      </c>
      <c r="MG11" s="11">
        <v>11516004.199999999</v>
      </c>
      <c r="MH11" s="11">
        <v>193139173.09999996</v>
      </c>
      <c r="MI11" s="11">
        <v>4191469.1299999994</v>
      </c>
      <c r="MJ11" s="11">
        <v>1807671.63</v>
      </c>
      <c r="MK11" s="11">
        <v>2725036.5999999996</v>
      </c>
      <c r="ML11" s="11">
        <v>2282548.3599999994</v>
      </c>
      <c r="MM11" s="11">
        <v>5883053.0399999991</v>
      </c>
      <c r="MN11" s="11">
        <v>1615067.2599999988</v>
      </c>
      <c r="MO11" s="11">
        <v>6913837.7299999995</v>
      </c>
      <c r="MP11" s="11">
        <v>5596414.8200000003</v>
      </c>
      <c r="MQ11" s="11">
        <v>3292566.4499999997</v>
      </c>
      <c r="MR11" s="11">
        <v>8548791.5600000005</v>
      </c>
      <c r="MS11" s="11">
        <v>2719139.4200000004</v>
      </c>
      <c r="MT11" s="11">
        <v>155425825.06999999</v>
      </c>
      <c r="MU11" s="11">
        <v>9421597.7700000014</v>
      </c>
      <c r="MV11" s="11">
        <v>28326430.039999999</v>
      </c>
      <c r="MW11" s="11">
        <v>64961945.910000004</v>
      </c>
      <c r="MX11" s="11">
        <v>11843236.570000002</v>
      </c>
      <c r="MY11" s="11">
        <v>37980684.439999998</v>
      </c>
      <c r="MZ11" s="11">
        <v>84048163.810000002</v>
      </c>
      <c r="NA11" s="11">
        <v>42907208.329999998</v>
      </c>
      <c r="NB11" s="11">
        <v>32544824.879999999</v>
      </c>
      <c r="NC11" s="11">
        <v>1807897.57</v>
      </c>
      <c r="ND11" s="11">
        <v>2300915.62</v>
      </c>
      <c r="NE11" s="11">
        <v>441296174.1500001</v>
      </c>
      <c r="NF11" s="11">
        <v>152837674.28999999</v>
      </c>
      <c r="NG11" s="11">
        <v>13924013.660000002</v>
      </c>
      <c r="NH11" s="11">
        <v>24270232.689999994</v>
      </c>
      <c r="NI11" s="11">
        <v>10165045.380000001</v>
      </c>
      <c r="NJ11" s="11">
        <v>35783559.68</v>
      </c>
      <c r="NK11" s="11">
        <v>77682701.689999983</v>
      </c>
      <c r="NL11" s="11">
        <v>42750571.369999997</v>
      </c>
      <c r="NM11" s="11">
        <v>900691.18</v>
      </c>
      <c r="NN11" s="11">
        <v>5580125.2199999997</v>
      </c>
      <c r="NO11" s="11">
        <v>24258390.140000001</v>
      </c>
      <c r="NP11" s="11">
        <v>21287499.740000002</v>
      </c>
      <c r="NQ11" s="11">
        <v>43428241.620000005</v>
      </c>
      <c r="NR11" s="11">
        <v>11690431.260000002</v>
      </c>
      <c r="NS11" s="11">
        <v>7511719.8199999994</v>
      </c>
      <c r="NT11" s="11">
        <v>2715145.2800000021</v>
      </c>
      <c r="NU11" s="11">
        <v>5046861.6500000004</v>
      </c>
      <c r="NV11" s="11">
        <v>1719978.6400000004</v>
      </c>
      <c r="NW11" s="11">
        <v>5702881.6699999999</v>
      </c>
      <c r="NX11" s="11">
        <v>292545364.04999983</v>
      </c>
      <c r="NY11" s="11">
        <v>304058424.96999997</v>
      </c>
      <c r="NZ11" s="11">
        <v>38159027.689999998</v>
      </c>
      <c r="OA11" s="11">
        <v>6178536.7699999996</v>
      </c>
      <c r="OB11" s="11">
        <v>12686865.670000002</v>
      </c>
      <c r="OC11" s="11">
        <v>32876904.550000001</v>
      </c>
      <c r="OD11" s="11">
        <v>6689934.7600000007</v>
      </c>
      <c r="OE11" s="11">
        <v>525915290.21999991</v>
      </c>
      <c r="OF11" s="11">
        <v>80851592.560000017</v>
      </c>
      <c r="OG11" s="11">
        <v>14269202.25</v>
      </c>
      <c r="OH11" s="11">
        <v>49260088.819999993</v>
      </c>
      <c r="OI11" s="11">
        <v>14042114.110000001</v>
      </c>
      <c r="OJ11" s="11">
        <v>19047503.219999999</v>
      </c>
      <c r="OK11" s="11">
        <v>114601908.04000001</v>
      </c>
      <c r="OL11" s="11">
        <v>11618607.460000001</v>
      </c>
      <c r="OM11" s="11">
        <v>7762033.7899999991</v>
      </c>
      <c r="ON11" s="11">
        <v>206812438.02000001</v>
      </c>
      <c r="OO11" s="11">
        <v>45083622.560000002</v>
      </c>
      <c r="OP11" s="11">
        <v>53694389.309999995</v>
      </c>
      <c r="OQ11" s="11">
        <v>3790279.6799999997</v>
      </c>
      <c r="OR11" s="11">
        <v>3352059.1300000004</v>
      </c>
      <c r="OS11" s="11">
        <v>214021.18</v>
      </c>
      <c r="OT11" s="11">
        <v>134128939.70000002</v>
      </c>
      <c r="OU11" s="11">
        <v>9332355.6800000016</v>
      </c>
      <c r="OV11" s="11">
        <v>2914969.0000000005</v>
      </c>
      <c r="OW11" s="11">
        <v>9611801.8300000001</v>
      </c>
      <c r="OX11" s="11">
        <v>12561737.99</v>
      </c>
      <c r="OY11" s="11">
        <v>38964220.300000004</v>
      </c>
      <c r="OZ11" s="11">
        <v>9387560.6600000001</v>
      </c>
      <c r="PA11" s="11">
        <v>4642322.2299999995</v>
      </c>
      <c r="PB11" s="11">
        <v>6472674.3699999992</v>
      </c>
      <c r="PC11" s="11">
        <v>80110306.200000018</v>
      </c>
      <c r="PD11" s="11">
        <v>8522084.1500000004</v>
      </c>
      <c r="PE11" s="11">
        <v>14843508.869999999</v>
      </c>
      <c r="PF11" s="11">
        <v>2113297.67</v>
      </c>
      <c r="PG11" s="11">
        <v>6971748.9600000009</v>
      </c>
      <c r="PH11" s="11">
        <v>23862078.84</v>
      </c>
      <c r="PI11" s="11">
        <v>5667429.8200000012</v>
      </c>
      <c r="PJ11" s="11">
        <v>3990356.15</v>
      </c>
      <c r="PK11" s="11">
        <v>6677538.3099999987</v>
      </c>
      <c r="PL11" s="11">
        <v>4423481.95</v>
      </c>
      <c r="PM11" s="11">
        <v>11052650.849999998</v>
      </c>
      <c r="PN11" s="11">
        <v>6075716.25</v>
      </c>
      <c r="PO11" s="11">
        <v>2131948.27</v>
      </c>
      <c r="PP11" s="11">
        <v>16504781.240000006</v>
      </c>
      <c r="PQ11" s="11">
        <v>2921074.98</v>
      </c>
      <c r="PR11" s="11">
        <v>2314074.6899999995</v>
      </c>
      <c r="PS11" s="11">
        <v>5677163.1699999999</v>
      </c>
      <c r="PT11" s="11">
        <v>1314914.5900000001</v>
      </c>
      <c r="PU11" s="11">
        <v>403788050.95999992</v>
      </c>
      <c r="PV11" s="11">
        <v>19315195.34</v>
      </c>
      <c r="PW11" s="11">
        <v>4556857.58</v>
      </c>
      <c r="PX11" s="11">
        <v>14746426.510000002</v>
      </c>
      <c r="PY11" s="11">
        <v>84369962.890000001</v>
      </c>
      <c r="PZ11" s="11">
        <v>4995071.4700000007</v>
      </c>
      <c r="QA11" s="11">
        <v>41472102.160000004</v>
      </c>
      <c r="QB11" s="11">
        <v>9515989.6600000001</v>
      </c>
      <c r="QC11" s="11">
        <v>63218417.25</v>
      </c>
      <c r="QD11" s="11">
        <v>808443.09</v>
      </c>
      <c r="QE11" s="11">
        <v>12948191.999999998</v>
      </c>
      <c r="QF11" s="11">
        <v>7735753.8500000006</v>
      </c>
      <c r="QG11" s="11">
        <v>2852464.1500000004</v>
      </c>
      <c r="QH11" s="11">
        <v>10045222.67</v>
      </c>
      <c r="QI11" s="11">
        <v>6832066.25</v>
      </c>
      <c r="QJ11" s="11">
        <v>14859775.91</v>
      </c>
      <c r="QK11" s="11">
        <v>3727765.26</v>
      </c>
      <c r="QL11" s="11">
        <v>3918639.2299999995</v>
      </c>
      <c r="QM11" s="11">
        <v>1615276.24</v>
      </c>
      <c r="QN11" s="11">
        <v>46223981.889999993</v>
      </c>
      <c r="QO11" s="11">
        <v>41226204.859999999</v>
      </c>
      <c r="QP11" s="11">
        <v>4946961.07</v>
      </c>
      <c r="QQ11" s="11">
        <v>2921415.82</v>
      </c>
      <c r="QR11" s="11">
        <v>1726380.5</v>
      </c>
      <c r="QS11" s="11">
        <v>839543.26</v>
      </c>
      <c r="QT11" s="11">
        <v>436012.69000000006</v>
      </c>
      <c r="QU11" s="11">
        <v>97537629.689999998</v>
      </c>
      <c r="QV11" s="11">
        <v>2971183.6300000004</v>
      </c>
      <c r="QW11" s="11">
        <v>32051216.469999999</v>
      </c>
      <c r="QX11" s="11">
        <v>5102958.84</v>
      </c>
      <c r="QY11" s="11">
        <v>12791497.840000002</v>
      </c>
      <c r="QZ11" s="11">
        <v>8239317.6699999981</v>
      </c>
      <c r="RA11" s="11">
        <v>3926572.1300000004</v>
      </c>
      <c r="RB11" s="11">
        <v>20826416.939999998</v>
      </c>
      <c r="RC11" s="11">
        <v>10322318.040000001</v>
      </c>
      <c r="RD11" s="11">
        <v>2591032.25</v>
      </c>
      <c r="RE11" s="11">
        <v>2561453.9299999997</v>
      </c>
      <c r="RF11" s="11">
        <v>3838616.1999999997</v>
      </c>
      <c r="RG11" s="11">
        <v>1357359.9600000002</v>
      </c>
      <c r="RH11" s="11">
        <v>179314905.72000003</v>
      </c>
      <c r="RI11" s="11">
        <v>35625828.350000001</v>
      </c>
      <c r="RJ11" s="11">
        <v>4306740.41</v>
      </c>
      <c r="RK11" s="11">
        <v>10643414.48</v>
      </c>
      <c r="RL11" s="11">
        <v>13050187.25</v>
      </c>
      <c r="RM11" s="11">
        <v>12908426.59</v>
      </c>
      <c r="RN11" s="11">
        <v>34181127.710000001</v>
      </c>
      <c r="RO11" s="11">
        <v>4721279.7299999995</v>
      </c>
      <c r="RP11" s="11">
        <v>5083797.5199999996</v>
      </c>
      <c r="RQ11" s="11">
        <v>18542395.260000002</v>
      </c>
      <c r="RR11" s="11">
        <v>45605587.210000001</v>
      </c>
      <c r="RS11" s="11">
        <v>2509938.54</v>
      </c>
      <c r="RT11" s="11">
        <v>3027759.46</v>
      </c>
      <c r="RU11" s="11">
        <v>3268765.6499999994</v>
      </c>
      <c r="RV11" s="11">
        <v>2479573.64</v>
      </c>
      <c r="RW11" s="11">
        <v>5388254.4800000014</v>
      </c>
      <c r="RX11" s="11">
        <v>14025616.899999999</v>
      </c>
      <c r="RY11" s="11">
        <v>1943187.5400000003</v>
      </c>
      <c r="RZ11" s="11">
        <v>4453137.7299999995</v>
      </c>
      <c r="SA11" s="11">
        <v>2586229.23</v>
      </c>
      <c r="SB11" s="11">
        <v>68908550.340000018</v>
      </c>
      <c r="SC11" s="11">
        <v>14466248.100000001</v>
      </c>
      <c r="SD11" s="11">
        <v>8550858.3900000006</v>
      </c>
      <c r="SE11" s="11">
        <v>5042902.910000002</v>
      </c>
      <c r="SF11" s="11">
        <v>1635594.9100000001</v>
      </c>
      <c r="SG11" s="11">
        <v>8300123.1400000006</v>
      </c>
      <c r="SH11" s="11">
        <v>7715352.5999999987</v>
      </c>
      <c r="SI11" s="11">
        <v>8935918.6799999997</v>
      </c>
      <c r="SJ11" s="11">
        <v>9525996.1699999999</v>
      </c>
      <c r="SK11" s="11">
        <v>878132.99000000022</v>
      </c>
      <c r="SL11" s="11">
        <v>9814437.5399999991</v>
      </c>
      <c r="SM11" s="11">
        <v>1568998.37</v>
      </c>
      <c r="SN11" s="11">
        <v>32048349.669999998</v>
      </c>
      <c r="SO11" s="11">
        <v>1743260.2799999991</v>
      </c>
      <c r="SP11" s="11">
        <v>5319281.5000000009</v>
      </c>
      <c r="SQ11" s="11">
        <v>5006240.9100000011</v>
      </c>
      <c r="SR11" s="11">
        <v>4347948.0300000012</v>
      </c>
      <c r="SS11" s="11">
        <v>5152369.4399999995</v>
      </c>
      <c r="ST11" s="11">
        <v>2910095.9899999998</v>
      </c>
      <c r="SU11" s="11">
        <v>2390974.1600000006</v>
      </c>
      <c r="SV11" s="11">
        <v>52953475.979999997</v>
      </c>
      <c r="SW11" s="11">
        <v>4485595.1099999994</v>
      </c>
      <c r="SX11" s="11">
        <v>10528255.619999999</v>
      </c>
      <c r="SY11" s="11">
        <v>4353060.33</v>
      </c>
      <c r="SZ11" s="11">
        <v>1161212.3599999999</v>
      </c>
      <c r="TA11" s="11">
        <v>2280294.1900000004</v>
      </c>
      <c r="TB11" s="11">
        <v>1347194.02</v>
      </c>
      <c r="TC11" s="11">
        <v>8786712.7400000002</v>
      </c>
      <c r="TD11" s="11">
        <v>1386146.1099999999</v>
      </c>
      <c r="TE11" s="11">
        <v>2329978.5599999996</v>
      </c>
      <c r="TF11" s="11">
        <v>2485740.0599999996</v>
      </c>
      <c r="TG11" s="11">
        <v>7371033.3300000001</v>
      </c>
      <c r="TH11" s="11">
        <v>1194403.5900000001</v>
      </c>
      <c r="TI11" s="11">
        <v>1263974.0100000002</v>
      </c>
      <c r="TJ11" s="11">
        <v>206168517.19000003</v>
      </c>
      <c r="TK11" s="11">
        <v>2798683.6700000004</v>
      </c>
      <c r="TL11" s="11">
        <v>3086176.78</v>
      </c>
      <c r="TM11" s="11">
        <v>11140133.34</v>
      </c>
      <c r="TN11" s="11">
        <v>26585772.030000001</v>
      </c>
      <c r="TO11" s="11">
        <v>4641331.28</v>
      </c>
      <c r="TP11" s="11">
        <v>2467748.83</v>
      </c>
      <c r="TQ11" s="11">
        <v>21913279.400000013</v>
      </c>
      <c r="TR11" s="11">
        <v>2559861.3699999996</v>
      </c>
      <c r="TS11" s="11">
        <v>8762755.1900000013</v>
      </c>
      <c r="TT11" s="11">
        <v>7256579.9000000022</v>
      </c>
      <c r="TU11" s="11">
        <v>3521760.9699999993</v>
      </c>
      <c r="TV11" s="11">
        <v>1508744.0699999998</v>
      </c>
      <c r="TW11" s="11">
        <v>4887596.51</v>
      </c>
      <c r="TX11" s="11">
        <v>2571023.8000000003</v>
      </c>
      <c r="TY11" s="11">
        <v>5633704.1299999999</v>
      </c>
      <c r="TZ11" s="11">
        <v>32409915.309999995</v>
      </c>
      <c r="UA11" s="11">
        <v>1860042.6300000001</v>
      </c>
      <c r="UB11" s="11">
        <v>96168817.560000017</v>
      </c>
      <c r="UC11" s="11">
        <v>11197419.629999999</v>
      </c>
      <c r="UD11" s="11">
        <v>3855717.85</v>
      </c>
      <c r="UE11" s="11">
        <v>2768305.0900000003</v>
      </c>
      <c r="UF11" s="11">
        <v>29614714.41</v>
      </c>
      <c r="UG11" s="11">
        <v>1050329.29</v>
      </c>
      <c r="UH11" s="11">
        <v>852500.75000000012</v>
      </c>
      <c r="UI11" s="11">
        <v>1422270.3599999999</v>
      </c>
      <c r="UJ11" s="11">
        <v>537414.07000000007</v>
      </c>
      <c r="UK11" s="11">
        <v>48856092.289999992</v>
      </c>
      <c r="UL11" s="11">
        <v>12291416.59</v>
      </c>
      <c r="UM11" s="11">
        <v>7360328.2900000019</v>
      </c>
      <c r="UN11" s="11">
        <v>13447392.030000001</v>
      </c>
      <c r="UO11" s="11">
        <v>14652642.349999998</v>
      </c>
      <c r="UP11" s="11">
        <v>2514378.9</v>
      </c>
      <c r="UQ11" s="11">
        <v>357427217.62</v>
      </c>
      <c r="UR11" s="11">
        <v>8233542.3300000001</v>
      </c>
      <c r="US11" s="11">
        <v>2600030.4299999997</v>
      </c>
      <c r="UT11" s="11">
        <v>33297608.400000002</v>
      </c>
      <c r="UU11" s="11">
        <v>3811078.2</v>
      </c>
      <c r="UV11" s="11">
        <v>3664942.7</v>
      </c>
      <c r="UW11" s="11">
        <v>12701148.819999998</v>
      </c>
      <c r="UX11" s="11">
        <v>2163957</v>
      </c>
      <c r="UY11" s="11">
        <v>833322.6</v>
      </c>
      <c r="UZ11" s="11">
        <v>4448213.1999999993</v>
      </c>
      <c r="VA11" s="11">
        <v>2903225.77</v>
      </c>
      <c r="VB11" s="11">
        <v>22991262.389999993</v>
      </c>
      <c r="VC11" s="11">
        <v>7271625.9400000004</v>
      </c>
      <c r="VD11" s="11">
        <v>12181672</v>
      </c>
      <c r="VE11" s="11">
        <v>1621239.7999999998</v>
      </c>
      <c r="VF11" s="11">
        <v>2716754.5</v>
      </c>
      <c r="VG11" s="11">
        <v>1264800.33</v>
      </c>
      <c r="VH11" s="11">
        <v>2338856.0000000005</v>
      </c>
      <c r="VI11" s="11">
        <v>17160082.869999997</v>
      </c>
      <c r="VJ11" s="11">
        <v>2600375.54</v>
      </c>
      <c r="VK11" s="11">
        <v>3073996.5599999996</v>
      </c>
      <c r="VL11" s="11">
        <v>3186903.7100000004</v>
      </c>
      <c r="VM11" s="11">
        <v>103189241.67999999</v>
      </c>
      <c r="VN11" s="11">
        <v>17662922.870000005</v>
      </c>
      <c r="VO11" s="11">
        <v>9838214.1599999983</v>
      </c>
      <c r="VP11" s="11">
        <v>33710989.649999999</v>
      </c>
      <c r="VQ11" s="11">
        <v>23995266.73</v>
      </c>
      <c r="VR11" s="11">
        <v>24269083.630000003</v>
      </c>
      <c r="VS11" s="11">
        <v>4390578.5</v>
      </c>
      <c r="VT11" s="11">
        <v>3149821.8099999996</v>
      </c>
      <c r="VU11" s="11">
        <v>3985749.4000000004</v>
      </c>
      <c r="VV11" s="11">
        <v>24340433.73</v>
      </c>
      <c r="VW11" s="11">
        <v>10160558.479999999</v>
      </c>
      <c r="VX11" s="11">
        <v>60124751.439999998</v>
      </c>
      <c r="VY11" s="11">
        <v>10213576.869999999</v>
      </c>
      <c r="VZ11" s="11">
        <v>3348770.31</v>
      </c>
      <c r="WA11" s="11">
        <v>2640688.1300000004</v>
      </c>
      <c r="WB11" s="11">
        <v>510253894.76999992</v>
      </c>
      <c r="WC11" s="11">
        <v>33344247.910000004</v>
      </c>
      <c r="WD11" s="11">
        <v>9070305.0000000019</v>
      </c>
      <c r="WE11" s="11">
        <v>9846694.5</v>
      </c>
      <c r="WF11" s="11">
        <v>3555197.59</v>
      </c>
      <c r="WG11" s="11">
        <v>13109332.569999998</v>
      </c>
      <c r="WH11" s="11">
        <v>22768046.59</v>
      </c>
      <c r="WI11" s="11">
        <v>13182262.770000001</v>
      </c>
      <c r="WJ11" s="11">
        <v>10445907.080000002</v>
      </c>
      <c r="WK11" s="11">
        <v>10275997.91</v>
      </c>
      <c r="WL11" s="11">
        <v>6909656.4399999995</v>
      </c>
      <c r="WM11" s="11">
        <v>28426210.379999995</v>
      </c>
      <c r="WN11" s="11">
        <v>5686790.2700000005</v>
      </c>
      <c r="WO11" s="11">
        <v>34904070.339999996</v>
      </c>
      <c r="WP11" s="11">
        <v>19667665.56000001</v>
      </c>
      <c r="WQ11" s="11">
        <v>9209866.6699999981</v>
      </c>
      <c r="WR11" s="11">
        <v>6990822.25</v>
      </c>
      <c r="WS11" s="11">
        <v>30710251.640000001</v>
      </c>
      <c r="WT11" s="11">
        <v>18326899.549999997</v>
      </c>
      <c r="WU11" s="11">
        <v>28144575.449999996</v>
      </c>
      <c r="WV11" s="11">
        <v>82898082.520000011</v>
      </c>
      <c r="WW11" s="11">
        <v>8825414.75</v>
      </c>
      <c r="WX11" s="11">
        <v>4631122.04</v>
      </c>
      <c r="WY11" s="11">
        <v>3929586.71</v>
      </c>
      <c r="WZ11" s="11">
        <v>3338416.09</v>
      </c>
      <c r="XA11" s="11">
        <v>4938950.09</v>
      </c>
      <c r="XB11" s="11">
        <v>3467612.19</v>
      </c>
      <c r="XC11" s="11">
        <v>3575412.55</v>
      </c>
      <c r="XD11" s="11">
        <v>81181596.980000019</v>
      </c>
      <c r="XE11" s="11">
        <v>6277839.5199999996</v>
      </c>
      <c r="XF11" s="11">
        <v>2181158.21</v>
      </c>
      <c r="XG11" s="11">
        <v>2854072.7600000002</v>
      </c>
      <c r="XH11" s="11">
        <v>2187632.75</v>
      </c>
      <c r="XI11" s="11">
        <v>204307530.47999999</v>
      </c>
      <c r="XJ11" s="11">
        <v>16264928.870000001</v>
      </c>
      <c r="XK11" s="11">
        <v>6987444.4300000006</v>
      </c>
      <c r="XL11" s="11">
        <v>77117801.5</v>
      </c>
      <c r="XM11" s="11">
        <v>6459934.9899999993</v>
      </c>
      <c r="XN11" s="11">
        <v>7518688.6899999995</v>
      </c>
      <c r="XO11" s="11">
        <v>19755130.329999998</v>
      </c>
      <c r="XP11" s="11">
        <v>4630771.4300000006</v>
      </c>
      <c r="XQ11" s="11">
        <v>5898865.290000001</v>
      </c>
      <c r="XR11" s="11">
        <v>13359459.390000002</v>
      </c>
      <c r="XS11" s="11">
        <v>9937368.7399999984</v>
      </c>
      <c r="XT11" s="11">
        <v>2286095.5699999998</v>
      </c>
      <c r="XU11" s="11">
        <v>6099899.1399999997</v>
      </c>
      <c r="XV11" s="11">
        <v>7694639.3500000006</v>
      </c>
      <c r="XW11" s="11">
        <v>6659108.7199999997</v>
      </c>
      <c r="XX11" s="11">
        <v>7405770.1100000003</v>
      </c>
      <c r="XY11" s="11">
        <v>3530336.58</v>
      </c>
      <c r="XZ11" s="11">
        <v>3635057.3400000003</v>
      </c>
      <c r="YA11" s="11">
        <v>7926199.5199999977</v>
      </c>
      <c r="YB11" s="11">
        <v>9828848.9499999974</v>
      </c>
      <c r="YC11" s="11">
        <v>6861043.04</v>
      </c>
      <c r="YD11" s="11">
        <v>3617385.01</v>
      </c>
      <c r="YE11" s="11">
        <v>3868786.4600000004</v>
      </c>
      <c r="YF11" s="11">
        <v>119854252.55000001</v>
      </c>
      <c r="YG11" s="11">
        <v>8322381.8000000007</v>
      </c>
      <c r="YH11" s="11">
        <v>13357618.700000001</v>
      </c>
      <c r="YI11" s="11">
        <v>2498584.1099999994</v>
      </c>
      <c r="YJ11" s="11">
        <v>44655563.56000001</v>
      </c>
      <c r="YK11" s="11">
        <v>18653403.129999999</v>
      </c>
      <c r="YL11" s="11">
        <v>9686025.4900000002</v>
      </c>
      <c r="YM11" s="11">
        <v>7998116.1400000006</v>
      </c>
      <c r="YN11" s="11">
        <v>22145749.16</v>
      </c>
      <c r="YO11" s="11">
        <v>13085249.890000001</v>
      </c>
      <c r="YP11" s="11">
        <v>24758894.079999998</v>
      </c>
      <c r="YQ11" s="11">
        <v>10386403.75</v>
      </c>
      <c r="YR11" s="11">
        <v>3216653.99</v>
      </c>
      <c r="YS11" s="11">
        <v>5289668.9000000004</v>
      </c>
      <c r="YT11" s="11">
        <v>4302896.3600000003</v>
      </c>
      <c r="YU11" s="11">
        <v>4141381.1800000006</v>
      </c>
      <c r="YV11" s="11">
        <v>3675890.4600000009</v>
      </c>
      <c r="YW11" s="11">
        <v>63637851.259999998</v>
      </c>
      <c r="YX11" s="11">
        <v>7191058.8499999996</v>
      </c>
      <c r="YY11" s="11">
        <v>2931584.58</v>
      </c>
      <c r="YZ11" s="11">
        <v>3447996.09</v>
      </c>
      <c r="ZA11" s="11">
        <v>7508831.0500000017</v>
      </c>
      <c r="ZB11" s="11">
        <v>1785823.7100000002</v>
      </c>
      <c r="ZC11" s="11">
        <v>1958268.1599999997</v>
      </c>
      <c r="ZD11" s="11">
        <v>112525891.73</v>
      </c>
      <c r="ZE11" s="11">
        <v>3072223.3200000003</v>
      </c>
      <c r="ZF11" s="11">
        <v>5632337.1099999994</v>
      </c>
      <c r="ZG11" s="11">
        <v>5144800.5999999996</v>
      </c>
      <c r="ZH11" s="11">
        <v>3388904.79</v>
      </c>
      <c r="ZI11" s="11">
        <v>2899353.33</v>
      </c>
      <c r="ZJ11" s="11">
        <v>4683415.0700000012</v>
      </c>
      <c r="ZK11" s="11">
        <v>3070426.5900000003</v>
      </c>
      <c r="ZL11" s="11">
        <v>2404697.3899999992</v>
      </c>
      <c r="ZM11" s="11">
        <v>146397815.01000005</v>
      </c>
      <c r="ZN11" s="11">
        <v>6994357.2299999995</v>
      </c>
      <c r="ZO11" s="11">
        <v>9120369.4600000009</v>
      </c>
      <c r="ZP11" s="11">
        <v>24413928.110000003</v>
      </c>
      <c r="ZQ11" s="11">
        <v>5448651.7400000002</v>
      </c>
      <c r="ZR11" s="11">
        <v>10975521.779999999</v>
      </c>
      <c r="ZS11" s="11">
        <v>5379697.7100000009</v>
      </c>
      <c r="ZT11" s="11">
        <v>9517875.8099999987</v>
      </c>
      <c r="ZU11" s="11">
        <v>11654858.67</v>
      </c>
      <c r="ZV11" s="11">
        <v>9215677.4700000007</v>
      </c>
      <c r="ZW11" s="11">
        <v>813077.00000000012</v>
      </c>
      <c r="ZX11" s="11">
        <v>673886.9600000002</v>
      </c>
      <c r="ZY11" s="11">
        <v>1696154.9399999995</v>
      </c>
      <c r="ZZ11" s="11">
        <v>9403263.2899999991</v>
      </c>
      <c r="AAA11" s="11">
        <v>2377095.96</v>
      </c>
      <c r="AAB11" s="11">
        <v>5227475.2600000007</v>
      </c>
      <c r="AAC11" s="11">
        <v>2059196.6</v>
      </c>
      <c r="AAD11" s="11">
        <v>10432067.5</v>
      </c>
      <c r="AAE11" s="11">
        <v>16500577.59</v>
      </c>
      <c r="AAF11" s="11">
        <v>5167920.6599999992</v>
      </c>
      <c r="AAG11" s="11">
        <v>1037251.25</v>
      </c>
      <c r="AAH11" s="11">
        <v>1252081.8799999999</v>
      </c>
      <c r="AAI11" s="11">
        <v>55169768.780000001</v>
      </c>
      <c r="AAJ11" s="11">
        <v>2193126.63</v>
      </c>
      <c r="AAK11" s="11">
        <v>3680183.6499999994</v>
      </c>
      <c r="AAL11" s="11">
        <v>3287045.2200000007</v>
      </c>
      <c r="AAM11" s="11">
        <v>4989989.0599999996</v>
      </c>
      <c r="AAN11" s="11">
        <v>8832187.160000002</v>
      </c>
      <c r="AAO11" s="11">
        <v>6674960.96</v>
      </c>
      <c r="AAP11" s="11">
        <v>246087167.01999995</v>
      </c>
      <c r="AAQ11" s="11">
        <v>4794096.17</v>
      </c>
      <c r="AAR11" s="11">
        <v>4134632.6399999997</v>
      </c>
      <c r="AAS11" s="11">
        <v>33335762.880000003</v>
      </c>
      <c r="AAT11" s="11">
        <v>7594773.6799999997</v>
      </c>
      <c r="AAU11" s="11">
        <v>4584339.91</v>
      </c>
      <c r="AAV11" s="11">
        <v>6405417.0499999998</v>
      </c>
      <c r="AAW11" s="11">
        <v>20633549.999999996</v>
      </c>
      <c r="AAX11" s="11">
        <v>18628225.080000002</v>
      </c>
      <c r="AAY11" s="11">
        <v>4000126.8899999997</v>
      </c>
      <c r="AAZ11" s="11">
        <v>14685090.829999998</v>
      </c>
      <c r="ABA11" s="11">
        <v>27708836.490000006</v>
      </c>
      <c r="ABB11" s="11">
        <v>44401495.240000002</v>
      </c>
      <c r="ABC11" s="11">
        <v>2357741.34</v>
      </c>
      <c r="ABD11" s="11">
        <v>2909762.34</v>
      </c>
      <c r="ABE11" s="11">
        <v>12488582.279999999</v>
      </c>
      <c r="ABF11" s="11">
        <v>4786528.53</v>
      </c>
      <c r="ABG11" s="11">
        <v>15575338.079999998</v>
      </c>
      <c r="ABH11" s="11">
        <v>1080331.3200000003</v>
      </c>
      <c r="ABI11" s="11">
        <v>42601592.00999999</v>
      </c>
      <c r="ABJ11" s="11">
        <v>63885473.800000004</v>
      </c>
      <c r="ABK11" s="11">
        <v>2291446.5</v>
      </c>
      <c r="ABL11" s="11">
        <v>-531626.24999999977</v>
      </c>
      <c r="ABM11" s="11">
        <v>2785431.66</v>
      </c>
      <c r="ABN11" s="11">
        <v>2091246.08</v>
      </c>
      <c r="ABO11" s="11">
        <v>5109036.25</v>
      </c>
      <c r="ABP11" s="11">
        <v>148786899.78000003</v>
      </c>
      <c r="ABQ11" s="11">
        <v>12883836.449999999</v>
      </c>
      <c r="ABR11" s="11">
        <v>1669083.06</v>
      </c>
      <c r="ABS11" s="11">
        <v>18496436.609999996</v>
      </c>
      <c r="ABT11" s="11">
        <v>34364082.719999999</v>
      </c>
      <c r="ABU11" s="11">
        <v>24815110.150000002</v>
      </c>
      <c r="ABV11" s="11">
        <v>7964070.8399999999</v>
      </c>
      <c r="ABW11" s="11">
        <v>9618830.7200000007</v>
      </c>
      <c r="ABX11" s="11">
        <v>3853920.8200000003</v>
      </c>
      <c r="ABY11" s="11">
        <v>152210610.90999997</v>
      </c>
      <c r="ABZ11" s="11">
        <v>15953230.669999998</v>
      </c>
      <c r="ACA11" s="11">
        <v>3366720.6899999995</v>
      </c>
      <c r="ACB11" s="11">
        <v>6393551.3499999996</v>
      </c>
      <c r="ACC11" s="11">
        <v>5348340.8</v>
      </c>
      <c r="ACD11" s="11">
        <v>8573702.0299999993</v>
      </c>
      <c r="ACE11" s="11">
        <v>4861776.5</v>
      </c>
      <c r="ACF11" s="11">
        <v>10386857.060000004</v>
      </c>
      <c r="ACG11" s="11">
        <v>2717821.7</v>
      </c>
      <c r="ACH11" s="11">
        <v>12982886.57</v>
      </c>
      <c r="ACI11" s="11">
        <v>3299865.1100000008</v>
      </c>
      <c r="ACJ11" s="11">
        <v>292877490.20000005</v>
      </c>
      <c r="ACK11" s="11">
        <v>7129185.4499999993</v>
      </c>
      <c r="ACL11" s="11">
        <v>10801858.619999999</v>
      </c>
      <c r="ACM11" s="11">
        <v>19796032.499999996</v>
      </c>
      <c r="ACN11" s="11">
        <v>1883453.3100000003</v>
      </c>
      <c r="ACO11" s="11">
        <v>2785468.1100000003</v>
      </c>
      <c r="ACP11" s="11">
        <v>8107104.5600000015</v>
      </c>
      <c r="ACQ11" s="11">
        <v>36062982.770000003</v>
      </c>
      <c r="ACR11" s="11">
        <v>40723724.450000003</v>
      </c>
      <c r="ACS11" s="11">
        <v>1841816.88</v>
      </c>
      <c r="ACT11" s="11">
        <v>5945933.6699999999</v>
      </c>
      <c r="ACU11" s="11">
        <v>8011021.7700000014</v>
      </c>
      <c r="ACV11" s="11">
        <v>6815196.7999999998</v>
      </c>
      <c r="ACW11" s="11">
        <v>88675125.019999996</v>
      </c>
      <c r="ACX11" s="11">
        <v>1957598.79</v>
      </c>
      <c r="ACY11" s="11">
        <v>4614228.1399999997</v>
      </c>
      <c r="ACZ11" s="11">
        <v>2479854.84</v>
      </c>
      <c r="ADA11" s="11">
        <v>1373997.5299999998</v>
      </c>
      <c r="ADB11" s="11">
        <v>2958876.1700000004</v>
      </c>
      <c r="ADC11" s="11">
        <v>3338138.4999999995</v>
      </c>
      <c r="ADD11" s="11">
        <v>3266202.17</v>
      </c>
      <c r="ADE11" s="11">
        <v>303990.78000000003</v>
      </c>
      <c r="ADF11" s="11">
        <v>1751263.65</v>
      </c>
      <c r="ADG11" s="11">
        <v>50615563.270000003</v>
      </c>
      <c r="ADH11" s="11">
        <v>41173314.839999996</v>
      </c>
      <c r="ADI11" s="11">
        <v>3852445.2</v>
      </c>
      <c r="ADJ11" s="11">
        <v>1422838.5699999998</v>
      </c>
      <c r="ADK11" s="11">
        <v>13231888.09</v>
      </c>
      <c r="ADL11" s="11">
        <v>2812791.4</v>
      </c>
      <c r="ADM11" s="11">
        <v>3408163.7099999995</v>
      </c>
      <c r="ADN11" s="11">
        <v>85888.119999999646</v>
      </c>
      <c r="ADO11" s="11">
        <v>5100024.9300000006</v>
      </c>
      <c r="ADP11" s="11">
        <v>408205256.40000004</v>
      </c>
      <c r="ADQ11" s="11">
        <v>49592869.730000004</v>
      </c>
      <c r="ADR11" s="11">
        <v>43740508.380000003</v>
      </c>
      <c r="ADS11" s="11">
        <v>21202469.940000001</v>
      </c>
      <c r="ADT11" s="11">
        <v>91894660.180000007</v>
      </c>
      <c r="ADU11" s="11">
        <v>1076268.4100000001</v>
      </c>
      <c r="ADV11" s="11">
        <v>877128.54</v>
      </c>
      <c r="ADW11" s="11">
        <v>6083680.5299999993</v>
      </c>
      <c r="ADX11" s="11">
        <v>924121.26</v>
      </c>
      <c r="ADY11" s="11">
        <v>7126507.6600000001</v>
      </c>
      <c r="ADZ11" s="11">
        <v>272897466.50999999</v>
      </c>
      <c r="AEA11" s="11">
        <v>65693644.850000009</v>
      </c>
      <c r="AEB11" s="11">
        <v>29032197.059999995</v>
      </c>
      <c r="AEC11" s="11">
        <v>3380067.8200000003</v>
      </c>
      <c r="AED11" s="11">
        <v>20199546.430000003</v>
      </c>
      <c r="AEE11" s="11">
        <v>11124569.75</v>
      </c>
      <c r="AEF11" s="11">
        <v>1385041.4100000001</v>
      </c>
      <c r="AEG11" s="11">
        <v>3772586.1800000006</v>
      </c>
      <c r="AEH11" s="11">
        <v>7110314.2199999997</v>
      </c>
      <c r="AEI11" s="11">
        <v>7988086.6100000003</v>
      </c>
      <c r="AEJ11" s="11">
        <v>9592604.3499999996</v>
      </c>
      <c r="AEK11" s="11">
        <v>28862497.880000003</v>
      </c>
      <c r="AEL11" s="11">
        <v>11251815.790000001</v>
      </c>
      <c r="AEM11" s="11">
        <v>7930096.9699999997</v>
      </c>
      <c r="AEN11" s="11">
        <v>15042485.260000002</v>
      </c>
      <c r="AEO11" s="11">
        <v>31899502.089999996</v>
      </c>
      <c r="AEP11" s="11">
        <v>2926472.7300000004</v>
      </c>
      <c r="AEQ11" s="11">
        <v>23633222.110000011</v>
      </c>
      <c r="AER11" s="11">
        <v>1004674.7699999999</v>
      </c>
      <c r="AES11" s="11">
        <v>25088379.52</v>
      </c>
      <c r="AET11" s="11">
        <v>123007680.57999997</v>
      </c>
      <c r="AEU11" s="11">
        <v>24234533.75</v>
      </c>
      <c r="AEV11" s="11">
        <v>29288328.220000003</v>
      </c>
      <c r="AEW11" s="11">
        <v>5031148.459999999</v>
      </c>
      <c r="AEX11" s="11">
        <v>7389801.4399999995</v>
      </c>
      <c r="AEY11" s="11">
        <v>20197319.469999999</v>
      </c>
      <c r="AEZ11" s="11">
        <v>5097086.26</v>
      </c>
      <c r="AFA11" s="11">
        <v>6038942.4699999997</v>
      </c>
      <c r="AFB11" s="11">
        <v>4055817.81</v>
      </c>
      <c r="AFC11" s="11">
        <v>1320072.3599999999</v>
      </c>
      <c r="AFD11" s="11">
        <v>78872301.039999992</v>
      </c>
      <c r="AFE11" s="11">
        <v>37616372.250000007</v>
      </c>
      <c r="AFF11" s="11">
        <v>10296389.950000001</v>
      </c>
      <c r="AFG11" s="11">
        <v>4513512.0600000005</v>
      </c>
      <c r="AFH11" s="11">
        <v>19731360.289999995</v>
      </c>
      <c r="AFI11" s="11">
        <v>2593808.1899999995</v>
      </c>
      <c r="AFJ11" s="11">
        <v>1524096.9399999997</v>
      </c>
      <c r="AFK11" s="11">
        <v>2600550.4900000002</v>
      </c>
      <c r="AFL11" s="11">
        <v>5778658.6999999983</v>
      </c>
      <c r="AFM11" s="11">
        <v>5644426.4600000009</v>
      </c>
      <c r="AFN11" s="11">
        <v>323726.76</v>
      </c>
      <c r="AFO11" s="11">
        <v>869196.18</v>
      </c>
      <c r="AFP11" s="11">
        <v>7452244.6799999988</v>
      </c>
      <c r="AFQ11" s="11">
        <v>96188841.37000002</v>
      </c>
      <c r="AFR11" s="11">
        <v>17417139.089999996</v>
      </c>
      <c r="AFS11" s="11">
        <v>19840312.709999997</v>
      </c>
      <c r="AFT11" s="11">
        <v>5485178.6699999999</v>
      </c>
      <c r="AFU11" s="11">
        <v>4896480.9400000004</v>
      </c>
      <c r="AFV11" s="11">
        <v>3005338.2399999998</v>
      </c>
      <c r="AFW11" s="11">
        <v>712367.04</v>
      </c>
      <c r="AFX11" s="11">
        <v>15841725.85</v>
      </c>
      <c r="AFY11" s="11">
        <v>10554011.200000001</v>
      </c>
      <c r="AFZ11" s="11">
        <v>2870587.29</v>
      </c>
      <c r="AGA11" s="11">
        <v>3712440.0599999996</v>
      </c>
      <c r="AGB11" s="11">
        <v>3252802.87</v>
      </c>
      <c r="AGC11" s="11">
        <v>98092860.710000023</v>
      </c>
      <c r="AGD11" s="11">
        <v>8444546.7699999996</v>
      </c>
      <c r="AGE11" s="11">
        <v>11992821.859999999</v>
      </c>
      <c r="AGF11" s="11">
        <v>4863780.3100000005</v>
      </c>
      <c r="AGG11" s="11">
        <v>33930571.740000002</v>
      </c>
      <c r="AGH11" s="11">
        <v>11005930.949999997</v>
      </c>
      <c r="AGI11" s="11">
        <v>4065225.93</v>
      </c>
      <c r="AGJ11" s="11">
        <v>3526963.96</v>
      </c>
      <c r="AGK11" s="11">
        <v>7771164.0900000008</v>
      </c>
      <c r="AGL11" s="11">
        <v>2569329.2200000002</v>
      </c>
      <c r="AGM11" s="11">
        <v>6895950.1200000001</v>
      </c>
      <c r="AGN11" s="11">
        <v>118365093.96000001</v>
      </c>
      <c r="AGO11" s="11">
        <v>25647596.41</v>
      </c>
      <c r="AGP11" s="11">
        <v>3915539.0199999991</v>
      </c>
      <c r="AGQ11" s="11">
        <v>378108.71</v>
      </c>
      <c r="AGR11" s="11">
        <v>10653037.710000001</v>
      </c>
      <c r="AGS11" s="11">
        <v>6835754.8600000013</v>
      </c>
      <c r="AGT11" s="11">
        <v>1630684.48</v>
      </c>
      <c r="AGU11" s="11">
        <v>2195537.2000000002</v>
      </c>
      <c r="AGV11" s="11">
        <v>454659370.82999992</v>
      </c>
      <c r="AGW11" s="11">
        <v>170949006.52000007</v>
      </c>
      <c r="AGX11" s="11">
        <v>9934353.1500000022</v>
      </c>
      <c r="AGY11" s="11">
        <v>38942260.93</v>
      </c>
      <c r="AGZ11" s="11">
        <v>15153321.360000003</v>
      </c>
      <c r="AHA11" s="11">
        <v>17409543.959999997</v>
      </c>
      <c r="AHB11" s="11">
        <v>5003048.9099999992</v>
      </c>
      <c r="AHC11" s="11">
        <v>7824396.4700000016</v>
      </c>
      <c r="AHD11" s="11">
        <v>2223768.4300000002</v>
      </c>
      <c r="AHE11" s="11">
        <v>26520197.179999996</v>
      </c>
      <c r="AHF11" s="11">
        <v>51226788.229999997</v>
      </c>
      <c r="AHG11" s="11">
        <v>11808934.769999998</v>
      </c>
      <c r="AHH11" s="11">
        <v>14497352.4</v>
      </c>
      <c r="AHI11" s="11">
        <v>10590348.940000001</v>
      </c>
      <c r="AHJ11" s="11">
        <v>15503356.159999998</v>
      </c>
      <c r="AHK11" s="11">
        <v>16995402.149999999</v>
      </c>
      <c r="AHL11" s="11">
        <v>9951540.3999999985</v>
      </c>
      <c r="AHM11" s="11">
        <v>56392633.509999976</v>
      </c>
      <c r="AHN11" s="11">
        <v>13472921.619999999</v>
      </c>
      <c r="AHO11" s="11">
        <v>2140596.27</v>
      </c>
      <c r="AHP11" s="11">
        <v>7891211.6600000011</v>
      </c>
      <c r="AHQ11" s="11">
        <v>12246715.089999998</v>
      </c>
      <c r="AHR11" s="11">
        <v>3361410.89</v>
      </c>
      <c r="AHS11" s="11">
        <v>444962.32000000007</v>
      </c>
      <c r="AHT11" s="11">
        <f t="shared" si="0"/>
        <v>24846580712.240025</v>
      </c>
      <c r="AHV11" s="625"/>
      <c r="AHW11" s="626"/>
    </row>
    <row r="12" spans="1:908" x14ac:dyDescent="0.8">
      <c r="A12" s="96">
        <v>8</v>
      </c>
      <c r="B12" s="96" t="s">
        <v>10</v>
      </c>
      <c r="C12" s="6" t="s">
        <v>11</v>
      </c>
      <c r="D12" s="11">
        <v>17173236.660000004</v>
      </c>
      <c r="E12" s="11">
        <v>268357.74</v>
      </c>
      <c r="F12" s="11">
        <v>609173.9</v>
      </c>
      <c r="G12" s="11">
        <v>161972.46</v>
      </c>
      <c r="H12" s="11">
        <v>765706.08000000007</v>
      </c>
      <c r="I12" s="11">
        <v>2549819.86</v>
      </c>
      <c r="J12" s="11">
        <v>2679152</v>
      </c>
      <c r="K12" s="11">
        <v>1944504.0899999999</v>
      </c>
      <c r="L12" s="11">
        <v>676044.47</v>
      </c>
      <c r="M12" s="11">
        <v>373423.26</v>
      </c>
      <c r="N12" s="11">
        <v>485653.60000000009</v>
      </c>
      <c r="O12" s="11">
        <v>255427.76</v>
      </c>
      <c r="P12" s="11">
        <v>2504706.3199999998</v>
      </c>
      <c r="Q12" s="11">
        <v>239241.19</v>
      </c>
      <c r="R12" s="11">
        <v>80254.86</v>
      </c>
      <c r="S12" s="11">
        <v>82399.3</v>
      </c>
      <c r="T12" s="11">
        <v>852114.52</v>
      </c>
      <c r="U12" s="11">
        <v>157208.70000000001</v>
      </c>
      <c r="V12" s="11">
        <v>50638621.820000008</v>
      </c>
      <c r="W12" s="11">
        <v>4514496.1500000004</v>
      </c>
      <c r="X12" s="11">
        <v>1848554.13</v>
      </c>
      <c r="Y12" s="11">
        <v>2701682.54</v>
      </c>
      <c r="Z12" s="11">
        <v>570177.35</v>
      </c>
      <c r="AA12" s="11">
        <v>13006107.5</v>
      </c>
      <c r="AB12" s="11">
        <v>1135261</v>
      </c>
      <c r="AC12" s="11">
        <v>17994684.880000003</v>
      </c>
      <c r="AD12" s="11">
        <v>5410527.879999999</v>
      </c>
      <c r="AE12" s="11">
        <v>1834023.62</v>
      </c>
      <c r="AF12" s="11">
        <v>8584796.3100000005</v>
      </c>
      <c r="AG12" s="11">
        <v>5099653.1500000004</v>
      </c>
      <c r="AH12" s="11">
        <v>11804366.749999998</v>
      </c>
      <c r="AI12" s="11">
        <v>22424701.579999998</v>
      </c>
      <c r="AJ12" s="11">
        <v>475093</v>
      </c>
      <c r="AK12" s="11">
        <v>335540.83</v>
      </c>
      <c r="AL12" s="11">
        <v>174780.46000000002</v>
      </c>
      <c r="AM12" s="11">
        <v>5571703.9699999997</v>
      </c>
      <c r="AN12" s="11">
        <v>225355.31</v>
      </c>
      <c r="AO12" s="11">
        <v>4315858.79</v>
      </c>
      <c r="AP12" s="11">
        <v>1693948.04</v>
      </c>
      <c r="AQ12" s="11">
        <v>2480440.98</v>
      </c>
      <c r="AR12" s="11">
        <v>1566099.74</v>
      </c>
      <c r="AS12" s="11">
        <v>23779.14</v>
      </c>
      <c r="AT12" s="11">
        <v>529171.45000000007</v>
      </c>
      <c r="AU12" s="11">
        <v>11882</v>
      </c>
      <c r="AV12" s="11">
        <v>5661</v>
      </c>
      <c r="AW12" s="11">
        <v>11251.5</v>
      </c>
      <c r="AX12" s="11">
        <v>132031</v>
      </c>
      <c r="AY12" s="11">
        <v>25368.5</v>
      </c>
      <c r="AZ12" s="11">
        <v>550</v>
      </c>
      <c r="BA12" s="11">
        <v>54182</v>
      </c>
      <c r="BB12" s="11">
        <v>6600</v>
      </c>
      <c r="BC12" s="11">
        <v>850</v>
      </c>
      <c r="BD12" s="11">
        <v>5970</v>
      </c>
      <c r="BE12" s="11">
        <v>3240</v>
      </c>
      <c r="BF12" s="11">
        <v>77980.750000000029</v>
      </c>
      <c r="BG12" s="11">
        <v>0</v>
      </c>
      <c r="BH12" s="11">
        <v>2710</v>
      </c>
      <c r="BI12" s="11">
        <v>1541052.18</v>
      </c>
      <c r="BJ12" s="11">
        <v>321755.68999999994</v>
      </c>
      <c r="BK12" s="11">
        <v>88215</v>
      </c>
      <c r="BL12" s="11">
        <v>21104.12</v>
      </c>
      <c r="BM12" s="11">
        <v>168228.36</v>
      </c>
      <c r="BN12" s="11">
        <v>102090.72</v>
      </c>
      <c r="BO12" s="11">
        <v>19800</v>
      </c>
      <c r="BP12" s="11">
        <v>41000</v>
      </c>
      <c r="BQ12" s="11">
        <v>0</v>
      </c>
      <c r="BR12" s="11">
        <v>137114.5</v>
      </c>
      <c r="BS12" s="11">
        <v>42635.4</v>
      </c>
      <c r="BT12" s="11">
        <v>27950</v>
      </c>
      <c r="BU12" s="11">
        <v>30004.5</v>
      </c>
      <c r="BV12" s="11">
        <v>36424</v>
      </c>
      <c r="BW12" s="11">
        <v>16171</v>
      </c>
      <c r="BX12" s="11">
        <v>0</v>
      </c>
      <c r="BY12" s="11">
        <v>23131</v>
      </c>
      <c r="BZ12" s="11">
        <v>1292674.4899999998</v>
      </c>
      <c r="CA12" s="11">
        <v>222378</v>
      </c>
      <c r="CB12" s="11">
        <v>744769.25</v>
      </c>
      <c r="CC12" s="11">
        <v>478773</v>
      </c>
      <c r="CD12" s="11">
        <v>12660</v>
      </c>
      <c r="CE12" s="11">
        <v>7000</v>
      </c>
      <c r="CF12" s="11">
        <v>340293.23</v>
      </c>
      <c r="CG12" s="11">
        <v>5051755.9800000004</v>
      </c>
      <c r="CH12" s="11">
        <v>109071</v>
      </c>
      <c r="CI12" s="11">
        <v>920057.16000000015</v>
      </c>
      <c r="CJ12" s="11">
        <v>80790.34</v>
      </c>
      <c r="CK12" s="11">
        <v>105733.9</v>
      </c>
      <c r="CL12" s="11">
        <v>78927</v>
      </c>
      <c r="CM12" s="11">
        <v>58502</v>
      </c>
      <c r="CN12" s="11">
        <v>160634.29999999999</v>
      </c>
      <c r="CO12" s="11">
        <v>10716</v>
      </c>
      <c r="CP12" s="11">
        <v>148421.29999999999</v>
      </c>
      <c r="CQ12" s="11">
        <v>5356</v>
      </c>
      <c r="CR12" s="11">
        <v>759471.5</v>
      </c>
      <c r="CS12" s="11">
        <v>31407.7</v>
      </c>
      <c r="CT12" s="11">
        <v>4205143.7</v>
      </c>
      <c r="CU12" s="11">
        <v>438171.62</v>
      </c>
      <c r="CV12" s="11">
        <v>928787.94</v>
      </c>
      <c r="CW12" s="11">
        <v>27703.7</v>
      </c>
      <c r="CX12" s="11">
        <v>26628</v>
      </c>
      <c r="CY12" s="11">
        <v>2758326.5</v>
      </c>
      <c r="CZ12" s="11">
        <v>1823602.8800000001</v>
      </c>
      <c r="DA12" s="11">
        <v>360218</v>
      </c>
      <c r="DB12" s="11">
        <v>2689707.8200000003</v>
      </c>
      <c r="DC12" s="11">
        <v>63005744.569999993</v>
      </c>
      <c r="DD12" s="11">
        <v>36290.249999999985</v>
      </c>
      <c r="DE12" s="11">
        <v>53739.140000000007</v>
      </c>
      <c r="DF12" s="11">
        <v>2209060.3699999996</v>
      </c>
      <c r="DG12" s="11">
        <v>5337925.8100000005</v>
      </c>
      <c r="DH12" s="11">
        <v>2095414.5499999998</v>
      </c>
      <c r="DI12" s="11">
        <v>44520.240000000129</v>
      </c>
      <c r="DJ12" s="11">
        <v>605514.19999999995</v>
      </c>
      <c r="DK12" s="11">
        <v>5671688.7800000003</v>
      </c>
      <c r="DL12" s="11">
        <v>320309.06</v>
      </c>
      <c r="DM12" s="11">
        <v>424884.94</v>
      </c>
      <c r="DN12" s="11">
        <v>153062.35</v>
      </c>
      <c r="DO12" s="11">
        <v>131943.93</v>
      </c>
      <c r="DP12" s="11">
        <v>180875.7</v>
      </c>
      <c r="DQ12" s="11">
        <v>1437620.69</v>
      </c>
      <c r="DR12" s="11">
        <v>66553</v>
      </c>
      <c r="DS12" s="11">
        <v>1658633.42</v>
      </c>
      <c r="DT12" s="11">
        <v>402181.06999999995</v>
      </c>
      <c r="DU12" s="11">
        <v>39500</v>
      </c>
      <c r="DV12" s="11">
        <v>195197</v>
      </c>
      <c r="DW12" s="11">
        <v>681982.96</v>
      </c>
      <c r="DX12" s="11">
        <v>95271.38</v>
      </c>
      <c r="DY12" s="11">
        <v>124365</v>
      </c>
      <c r="DZ12" s="11">
        <v>2228715.7600000002</v>
      </c>
      <c r="EA12" s="11">
        <v>118256</v>
      </c>
      <c r="EB12" s="11">
        <v>30661</v>
      </c>
      <c r="EC12" s="11">
        <v>141980.5</v>
      </c>
      <c r="ED12" s="11">
        <v>69610</v>
      </c>
      <c r="EE12" s="11">
        <v>205410.84</v>
      </c>
      <c r="EF12" s="11">
        <v>146245.75</v>
      </c>
      <c r="EG12" s="11">
        <v>63222</v>
      </c>
      <c r="EH12" s="11">
        <v>89028.5</v>
      </c>
      <c r="EI12" s="11">
        <v>66719.8</v>
      </c>
      <c r="EJ12" s="11">
        <v>50635</v>
      </c>
      <c r="EK12" s="11">
        <v>163875.43</v>
      </c>
      <c r="EL12" s="11">
        <v>9208</v>
      </c>
      <c r="EM12" s="11">
        <v>68505</v>
      </c>
      <c r="EN12" s="11">
        <v>379424.49</v>
      </c>
      <c r="EO12" s="11">
        <v>510</v>
      </c>
      <c r="EP12" s="11">
        <v>47657</v>
      </c>
      <c r="EQ12" s="11">
        <v>133148.5</v>
      </c>
      <c r="ER12" s="11">
        <v>86477</v>
      </c>
      <c r="ES12" s="11">
        <v>5700</v>
      </c>
      <c r="ET12" s="11">
        <v>16006</v>
      </c>
      <c r="EU12" s="11">
        <v>0</v>
      </c>
      <c r="EV12" s="11">
        <v>180.5</v>
      </c>
      <c r="EW12" s="11">
        <v>3840951.52</v>
      </c>
      <c r="EX12" s="11">
        <v>296572</v>
      </c>
      <c r="EY12" s="11">
        <v>344713</v>
      </c>
      <c r="EZ12" s="11">
        <v>186496</v>
      </c>
      <c r="FA12" s="11">
        <v>1731700.1500000001</v>
      </c>
      <c r="FB12" s="11">
        <v>908175.61</v>
      </c>
      <c r="FC12" s="11">
        <v>499814.5</v>
      </c>
      <c r="FD12" s="11">
        <v>161693</v>
      </c>
      <c r="FE12" s="11">
        <v>417923</v>
      </c>
      <c r="FF12" s="11">
        <v>135739</v>
      </c>
      <c r="FG12" s="11">
        <v>267263</v>
      </c>
      <c r="FH12" s="11">
        <v>118767</v>
      </c>
      <c r="FI12" s="11">
        <v>199630</v>
      </c>
      <c r="FJ12" s="11">
        <v>168948</v>
      </c>
      <c r="FK12" s="11">
        <v>26855</v>
      </c>
      <c r="FL12" s="11">
        <v>47992.25</v>
      </c>
      <c r="FM12" s="11">
        <v>200550</v>
      </c>
      <c r="FN12" s="11">
        <v>224057</v>
      </c>
      <c r="FO12" s="11">
        <v>0</v>
      </c>
      <c r="FP12" s="11">
        <v>0</v>
      </c>
      <c r="FQ12" s="11">
        <v>4176302.49</v>
      </c>
      <c r="FR12" s="11">
        <v>28347</v>
      </c>
      <c r="FS12" s="11">
        <v>58730</v>
      </c>
      <c r="FT12" s="11">
        <v>110637.4</v>
      </c>
      <c r="FU12" s="11">
        <v>198730.5</v>
      </c>
      <c r="FV12" s="11">
        <v>12894.869999999995</v>
      </c>
      <c r="FW12" s="11">
        <v>89066.95</v>
      </c>
      <c r="FX12" s="11">
        <v>83769.39</v>
      </c>
      <c r="FY12" s="11">
        <v>47809.279999999999</v>
      </c>
      <c r="FZ12" s="11">
        <v>221122</v>
      </c>
      <c r="GA12" s="11">
        <v>172800.47</v>
      </c>
      <c r="GB12" s="11">
        <v>86092.03</v>
      </c>
      <c r="GC12" s="11">
        <v>50205</v>
      </c>
      <c r="GD12" s="11">
        <v>1596</v>
      </c>
      <c r="GE12" s="11">
        <v>657945.38</v>
      </c>
      <c r="GF12" s="11">
        <v>13112</v>
      </c>
      <c r="GG12" s="11">
        <v>40898.5</v>
      </c>
      <c r="GH12" s="11">
        <v>44585.5</v>
      </c>
      <c r="GI12" s="11">
        <v>71082</v>
      </c>
      <c r="GJ12" s="11">
        <v>12672.559999999998</v>
      </c>
      <c r="GK12" s="11">
        <v>-9352</v>
      </c>
      <c r="GL12" s="11">
        <v>217990.77</v>
      </c>
      <c r="GM12" s="11">
        <v>87570</v>
      </c>
      <c r="GN12" s="11">
        <v>0</v>
      </c>
      <c r="GO12" s="11">
        <v>0</v>
      </c>
      <c r="GP12" s="11">
        <v>0</v>
      </c>
      <c r="GQ12" s="11">
        <v>89500</v>
      </c>
      <c r="GR12" s="11">
        <v>6100</v>
      </c>
      <c r="GS12" s="11">
        <v>0</v>
      </c>
      <c r="GT12" s="11">
        <v>45151.630000000005</v>
      </c>
      <c r="GU12" s="11">
        <v>0</v>
      </c>
      <c r="GV12" s="11">
        <v>92716.7</v>
      </c>
      <c r="GW12" s="11">
        <v>29065</v>
      </c>
      <c r="GX12" s="11">
        <v>106184.75</v>
      </c>
      <c r="GY12" s="11">
        <v>2798433</v>
      </c>
      <c r="GZ12" s="11">
        <v>87660</v>
      </c>
      <c r="HA12" s="11">
        <v>521516</v>
      </c>
      <c r="HB12" s="11">
        <v>1876240</v>
      </c>
      <c r="HC12" s="11">
        <v>13349683.68</v>
      </c>
      <c r="HD12" s="11">
        <v>534233.09</v>
      </c>
      <c r="HE12" s="11">
        <v>4163831.01</v>
      </c>
      <c r="HF12" s="11">
        <v>8694428.7100000009</v>
      </c>
      <c r="HG12" s="11">
        <v>4533387.54</v>
      </c>
      <c r="HH12" s="11">
        <v>4563407.2</v>
      </c>
      <c r="HI12" s="11">
        <v>4310775.25</v>
      </c>
      <c r="HJ12" s="11">
        <v>2200</v>
      </c>
      <c r="HK12" s="11">
        <v>11249347.09</v>
      </c>
      <c r="HL12" s="11">
        <v>3233862.66</v>
      </c>
      <c r="HM12" s="11">
        <v>1212330</v>
      </c>
      <c r="HN12" s="11">
        <v>15747770.5</v>
      </c>
      <c r="HO12" s="11">
        <v>1972792</v>
      </c>
      <c r="HP12" s="11">
        <v>1079248.8500000001</v>
      </c>
      <c r="HQ12" s="11">
        <v>5564930</v>
      </c>
      <c r="HR12" s="11">
        <v>6726237.5999999996</v>
      </c>
      <c r="HS12" s="11">
        <v>2388466.25</v>
      </c>
      <c r="HT12" s="11">
        <v>977600</v>
      </c>
      <c r="HU12" s="11">
        <v>25089</v>
      </c>
      <c r="HV12" s="11">
        <v>274436</v>
      </c>
      <c r="HW12" s="11">
        <v>676910</v>
      </c>
      <c r="HX12" s="11">
        <v>171184</v>
      </c>
      <c r="HY12" s="11">
        <v>1917065.6400000001</v>
      </c>
      <c r="HZ12" s="11">
        <v>632766.02</v>
      </c>
      <c r="IA12" s="11">
        <v>113919</v>
      </c>
      <c r="IB12" s="11">
        <v>170437.38</v>
      </c>
      <c r="IC12" s="11">
        <v>385782.5</v>
      </c>
      <c r="ID12" s="11">
        <v>1273610.5</v>
      </c>
      <c r="IE12" s="11">
        <v>0</v>
      </c>
      <c r="IF12" s="11">
        <v>2584770.65</v>
      </c>
      <c r="IG12" s="11">
        <v>0</v>
      </c>
      <c r="IH12" s="11">
        <v>0</v>
      </c>
      <c r="II12" s="11">
        <v>2439942.92</v>
      </c>
      <c r="IJ12" s="11">
        <v>560877.35</v>
      </c>
      <c r="IK12" s="11">
        <v>1473064.6</v>
      </c>
      <c r="IL12" s="11">
        <v>331131</v>
      </c>
      <c r="IM12" s="11">
        <v>646791.54</v>
      </c>
      <c r="IN12" s="11">
        <v>94498.75</v>
      </c>
      <c r="IO12" s="11">
        <v>304862</v>
      </c>
      <c r="IP12" s="11">
        <v>56636.24</v>
      </c>
      <c r="IQ12" s="11">
        <v>79954</v>
      </c>
      <c r="IR12" s="11">
        <v>54849</v>
      </c>
      <c r="IS12" s="11">
        <v>587256.02</v>
      </c>
      <c r="IT12" s="11">
        <v>2989027.830000001</v>
      </c>
      <c r="IU12" s="11">
        <v>1620722.43</v>
      </c>
      <c r="IV12" s="11">
        <v>782401.44</v>
      </c>
      <c r="IW12" s="11">
        <v>1452545.1099999999</v>
      </c>
      <c r="IX12" s="11">
        <v>715172</v>
      </c>
      <c r="IY12" s="11">
        <v>157641</v>
      </c>
      <c r="IZ12" s="11">
        <v>477596</v>
      </c>
      <c r="JA12" s="11">
        <v>198367</v>
      </c>
      <c r="JB12" s="11">
        <v>320703</v>
      </c>
      <c r="JC12" s="11">
        <v>488677.77</v>
      </c>
      <c r="JD12" s="11">
        <v>2420195</v>
      </c>
      <c r="JE12" s="11">
        <v>1073597</v>
      </c>
      <c r="JF12" s="11">
        <v>614908.6</v>
      </c>
      <c r="JG12" s="11">
        <v>532747</v>
      </c>
      <c r="JH12" s="11">
        <v>554356</v>
      </c>
      <c r="JI12" s="11">
        <v>654686</v>
      </c>
      <c r="JJ12" s="11">
        <v>0</v>
      </c>
      <c r="JK12" s="11">
        <v>505636</v>
      </c>
      <c r="JL12" s="11">
        <v>1443723.28</v>
      </c>
      <c r="JM12" s="11">
        <v>20851</v>
      </c>
      <c r="JN12" s="11">
        <v>389</v>
      </c>
      <c r="JO12" s="11">
        <v>68800</v>
      </c>
      <c r="JP12" s="11">
        <v>3000</v>
      </c>
      <c r="JQ12" s="11">
        <v>418733</v>
      </c>
      <c r="JR12" s="11">
        <v>0</v>
      </c>
      <c r="JS12" s="11">
        <v>11277052.870000001</v>
      </c>
      <c r="JT12" s="11">
        <v>17342220.849999998</v>
      </c>
      <c r="JU12" s="11">
        <v>-232531.49</v>
      </c>
      <c r="JV12" s="11">
        <v>503882.9</v>
      </c>
      <c r="JW12" s="11">
        <v>754484.53999999992</v>
      </c>
      <c r="JX12" s="11">
        <v>165996.77000000002</v>
      </c>
      <c r="JY12" s="11">
        <v>1223729.1900000002</v>
      </c>
      <c r="JZ12" s="11">
        <v>7557120.040000001</v>
      </c>
      <c r="KA12" s="11">
        <v>1368551.8399999999</v>
      </c>
      <c r="KB12" s="11">
        <v>550251.07000000007</v>
      </c>
      <c r="KC12" s="11">
        <v>170858.66</v>
      </c>
      <c r="KD12" s="11">
        <v>3374958.4499999997</v>
      </c>
      <c r="KE12" s="11">
        <v>17317.64</v>
      </c>
      <c r="KF12" s="11">
        <v>112588.04000000001</v>
      </c>
      <c r="KG12" s="11">
        <v>20017.199999999997</v>
      </c>
      <c r="KH12" s="11">
        <v>61718.91</v>
      </c>
      <c r="KI12" s="11">
        <v>35996428.530000001</v>
      </c>
      <c r="KJ12" s="11">
        <v>3262831.75</v>
      </c>
      <c r="KK12" s="11">
        <v>764896</v>
      </c>
      <c r="KL12" s="11">
        <v>5542363.2200000007</v>
      </c>
      <c r="KM12" s="11">
        <v>2497409.7199999997</v>
      </c>
      <c r="KN12" s="11">
        <v>2816915.9</v>
      </c>
      <c r="KO12" s="11">
        <v>8016905.3499999996</v>
      </c>
      <c r="KP12" s="11">
        <v>4146769.6599999997</v>
      </c>
      <c r="KQ12" s="11">
        <v>1684859.6800000002</v>
      </c>
      <c r="KR12" s="11">
        <v>6091635.8799999999</v>
      </c>
      <c r="KS12" s="11">
        <v>4070382.34</v>
      </c>
      <c r="KT12" s="11">
        <v>7695847.2899999991</v>
      </c>
      <c r="KU12" s="11">
        <v>12414001.43</v>
      </c>
      <c r="KV12" s="11">
        <v>3431583.7699999996</v>
      </c>
      <c r="KW12" s="11">
        <v>7639166.1099999994</v>
      </c>
      <c r="KX12" s="11">
        <v>11539962.07</v>
      </c>
      <c r="KY12" s="11">
        <v>2087667.15</v>
      </c>
      <c r="KZ12" s="11">
        <v>6456947.6699999999</v>
      </c>
      <c r="LA12" s="11">
        <v>1915406.09</v>
      </c>
      <c r="LB12" s="11">
        <v>448475.8</v>
      </c>
      <c r="LC12" s="11">
        <v>688244.59</v>
      </c>
      <c r="LD12" s="11">
        <v>623472.63</v>
      </c>
      <c r="LE12" s="11">
        <v>173118.65</v>
      </c>
      <c r="LF12" s="11">
        <v>2049132.5899999999</v>
      </c>
      <c r="LG12" s="11">
        <v>546260.98</v>
      </c>
      <c r="LH12" s="11">
        <v>25814487.109999999</v>
      </c>
      <c r="LI12" s="11">
        <v>5073131.29</v>
      </c>
      <c r="LJ12" s="11">
        <v>15774484.759999998</v>
      </c>
      <c r="LK12" s="11">
        <v>28816514.550000004</v>
      </c>
      <c r="LL12" s="11">
        <v>1896405.23</v>
      </c>
      <c r="LM12" s="11">
        <v>2647052</v>
      </c>
      <c r="LN12" s="11">
        <v>364015</v>
      </c>
      <c r="LO12" s="11">
        <v>783100</v>
      </c>
      <c r="LP12" s="11">
        <v>18791</v>
      </c>
      <c r="LQ12" s="11">
        <v>9098251.7200000007</v>
      </c>
      <c r="LR12" s="11">
        <v>1061481.07</v>
      </c>
      <c r="LS12" s="11">
        <v>10727621.379999999</v>
      </c>
      <c r="LT12" s="11">
        <v>14595.11</v>
      </c>
      <c r="LU12" s="11">
        <v>2156</v>
      </c>
      <c r="LV12" s="11">
        <v>131121005.40000001</v>
      </c>
      <c r="LW12" s="11">
        <v>5225644.9400000004</v>
      </c>
      <c r="LX12" s="11">
        <v>9664165.1400000006</v>
      </c>
      <c r="LY12" s="11">
        <v>3108187.27</v>
      </c>
      <c r="LZ12" s="11">
        <v>220251.22</v>
      </c>
      <c r="MA12" s="11">
        <v>164335</v>
      </c>
      <c r="MB12" s="11">
        <v>315071.29000000004</v>
      </c>
      <c r="MC12" s="11">
        <v>387031</v>
      </c>
      <c r="MD12" s="11">
        <v>502060.33999999997</v>
      </c>
      <c r="ME12" s="11">
        <v>171179.68</v>
      </c>
      <c r="MF12" s="11">
        <v>680293.92999999993</v>
      </c>
      <c r="MG12" s="11">
        <v>51726</v>
      </c>
      <c r="MH12" s="11">
        <v>15850016.409999998</v>
      </c>
      <c r="MI12" s="11">
        <v>3620660.44</v>
      </c>
      <c r="MJ12" s="11">
        <v>2057572.12</v>
      </c>
      <c r="MK12" s="11">
        <v>4825837.6500000004</v>
      </c>
      <c r="ML12" s="11">
        <v>1922422.9500000002</v>
      </c>
      <c r="MM12" s="11">
        <v>15419600.25</v>
      </c>
      <c r="MN12" s="11">
        <v>9670926.0099999998</v>
      </c>
      <c r="MO12" s="11">
        <v>3359819.2600000002</v>
      </c>
      <c r="MP12" s="11">
        <v>4314199.1999999993</v>
      </c>
      <c r="MQ12" s="11">
        <v>3940206.8</v>
      </c>
      <c r="MR12" s="11">
        <v>2347851.9699999997</v>
      </c>
      <c r="MS12" s="11">
        <v>2074126.26</v>
      </c>
      <c r="MT12" s="11">
        <v>14195675.239999998</v>
      </c>
      <c r="MU12" s="11">
        <v>3756122.88</v>
      </c>
      <c r="MV12" s="11">
        <v>5915458.9199999999</v>
      </c>
      <c r="MW12" s="11">
        <v>851512</v>
      </c>
      <c r="MX12" s="11">
        <v>3394021</v>
      </c>
      <c r="MY12" s="11">
        <v>1213724</v>
      </c>
      <c r="MZ12" s="11">
        <v>6103507</v>
      </c>
      <c r="NA12" s="11">
        <v>9150144.5</v>
      </c>
      <c r="NB12" s="11">
        <v>3155931.05</v>
      </c>
      <c r="NC12" s="11">
        <v>12101</v>
      </c>
      <c r="ND12" s="11">
        <v>404418.5</v>
      </c>
      <c r="NE12" s="11">
        <v>31331910.940000001</v>
      </c>
      <c r="NF12" s="11">
        <v>6363992.2899999991</v>
      </c>
      <c r="NG12" s="11">
        <v>8478149.870000001</v>
      </c>
      <c r="NH12" s="11">
        <v>9008353.6399999987</v>
      </c>
      <c r="NI12" s="11">
        <v>1552919.55</v>
      </c>
      <c r="NJ12" s="11">
        <v>3994298.37</v>
      </c>
      <c r="NK12" s="11">
        <v>5101460.8999999994</v>
      </c>
      <c r="NL12" s="11">
        <v>3640477.85</v>
      </c>
      <c r="NM12" s="11">
        <v>49732</v>
      </c>
      <c r="NN12" s="11">
        <v>35423252.850000001</v>
      </c>
      <c r="NO12" s="11">
        <v>8361967</v>
      </c>
      <c r="NP12" s="11">
        <v>2173563.25</v>
      </c>
      <c r="NQ12" s="11">
        <v>10112636.539999999</v>
      </c>
      <c r="NR12" s="11">
        <v>31389585.109999996</v>
      </c>
      <c r="NS12" s="11">
        <v>5356424.58</v>
      </c>
      <c r="NT12" s="11">
        <v>3318683.1500000004</v>
      </c>
      <c r="NU12" s="11">
        <v>2042615.45</v>
      </c>
      <c r="NV12" s="11">
        <v>1046695.6</v>
      </c>
      <c r="NW12" s="11">
        <v>2541921.7399999998</v>
      </c>
      <c r="NX12" s="11">
        <v>6711243.0499999998</v>
      </c>
      <c r="NY12" s="11">
        <v>2799486.3099999996</v>
      </c>
      <c r="NZ12" s="11">
        <v>251810</v>
      </c>
      <c r="OA12" s="11">
        <v>186935</v>
      </c>
      <c r="OB12" s="11">
        <v>313330.13</v>
      </c>
      <c r="OC12" s="11">
        <v>728023.13000000012</v>
      </c>
      <c r="OD12" s="11">
        <v>89356</v>
      </c>
      <c r="OE12" s="11">
        <v>24376265.27</v>
      </c>
      <c r="OF12" s="11">
        <v>5700736.3499999987</v>
      </c>
      <c r="OG12" s="11">
        <v>1403830.11</v>
      </c>
      <c r="OH12" s="11">
        <v>10995161.16</v>
      </c>
      <c r="OI12" s="11">
        <v>1891469.3</v>
      </c>
      <c r="OJ12" s="11">
        <v>1717079.54</v>
      </c>
      <c r="OK12" s="11">
        <v>5582254.5999999996</v>
      </c>
      <c r="OL12" s="11">
        <v>694534.06</v>
      </c>
      <c r="OM12" s="11">
        <v>8323143.4100000001</v>
      </c>
      <c r="ON12" s="11">
        <v>23334265.57</v>
      </c>
      <c r="OO12" s="11">
        <v>4036375.73</v>
      </c>
      <c r="OP12" s="11">
        <v>22762940.810000002</v>
      </c>
      <c r="OQ12" s="11">
        <v>3208840.06</v>
      </c>
      <c r="OR12" s="11">
        <v>2644389</v>
      </c>
      <c r="OS12" s="11">
        <v>0</v>
      </c>
      <c r="OT12" s="11">
        <v>13015689.130000001</v>
      </c>
      <c r="OU12" s="11">
        <v>718799</v>
      </c>
      <c r="OV12" s="11">
        <v>404840</v>
      </c>
      <c r="OW12" s="11">
        <v>1001647.8999999999</v>
      </c>
      <c r="OX12" s="11">
        <v>3861558.21</v>
      </c>
      <c r="OY12" s="11">
        <v>4217204.5</v>
      </c>
      <c r="OZ12" s="11">
        <v>2030860</v>
      </c>
      <c r="PA12" s="11">
        <v>519605</v>
      </c>
      <c r="PB12" s="11">
        <v>575748</v>
      </c>
      <c r="PC12" s="11">
        <v>217109.08000000002</v>
      </c>
      <c r="PD12" s="11">
        <v>27915</v>
      </c>
      <c r="PE12" s="11">
        <v>468596.5</v>
      </c>
      <c r="PF12" s="11">
        <v>3500</v>
      </c>
      <c r="PG12" s="11">
        <v>144679</v>
      </c>
      <c r="PH12" s="11">
        <v>79684.95</v>
      </c>
      <c r="PI12" s="11">
        <v>12168</v>
      </c>
      <c r="PJ12" s="11">
        <v>18284</v>
      </c>
      <c r="PK12" s="11">
        <v>-720</v>
      </c>
      <c r="PL12" s="11">
        <v>7464.22</v>
      </c>
      <c r="PM12" s="11">
        <v>35869</v>
      </c>
      <c r="PN12" s="11">
        <v>3852.2</v>
      </c>
      <c r="PO12" s="11">
        <v>4800</v>
      </c>
      <c r="PP12" s="11">
        <v>151529.43999999997</v>
      </c>
      <c r="PQ12" s="11">
        <v>0</v>
      </c>
      <c r="PR12" s="11">
        <v>0</v>
      </c>
      <c r="PS12" s="11">
        <v>110</v>
      </c>
      <c r="PT12" s="11">
        <v>0</v>
      </c>
      <c r="PU12" s="11">
        <v>4211235.2200000007</v>
      </c>
      <c r="PV12" s="11">
        <v>18282</v>
      </c>
      <c r="PW12" s="11">
        <v>45644.39</v>
      </c>
      <c r="PX12" s="11">
        <v>33632.5</v>
      </c>
      <c r="PY12" s="11">
        <v>218877.99</v>
      </c>
      <c r="PZ12" s="11">
        <v>11820.55</v>
      </c>
      <c r="QA12" s="11">
        <v>179498.46</v>
      </c>
      <c r="QB12" s="11">
        <v>9228</v>
      </c>
      <c r="QC12" s="11">
        <v>376063.57</v>
      </c>
      <c r="QD12" s="11">
        <v>8600</v>
      </c>
      <c r="QE12" s="11">
        <v>80922.27</v>
      </c>
      <c r="QF12" s="11">
        <v>34111.770000000004</v>
      </c>
      <c r="QG12" s="11">
        <v>16982.650000000001</v>
      </c>
      <c r="QH12" s="11">
        <v>30472.19</v>
      </c>
      <c r="QI12" s="11">
        <v>14000</v>
      </c>
      <c r="QJ12" s="11">
        <v>189978.66999999998</v>
      </c>
      <c r="QK12" s="11">
        <v>15218</v>
      </c>
      <c r="QL12" s="11">
        <v>14945.47</v>
      </c>
      <c r="QM12" s="11">
        <v>15132.09</v>
      </c>
      <c r="QN12" s="11">
        <v>43316.19</v>
      </c>
      <c r="QO12" s="11">
        <v>58950</v>
      </c>
      <c r="QP12" s="11">
        <v>58182.770000000004</v>
      </c>
      <c r="QQ12" s="11">
        <v>2500</v>
      </c>
      <c r="QR12" s="11">
        <v>1660</v>
      </c>
      <c r="QS12" s="11">
        <v>21498.86</v>
      </c>
      <c r="QT12" s="11">
        <v>11140</v>
      </c>
      <c r="QU12" s="11">
        <v>1373883.45</v>
      </c>
      <c r="QV12" s="11">
        <v>4376</v>
      </c>
      <c r="QW12" s="11">
        <v>0</v>
      </c>
      <c r="QX12" s="11">
        <v>99774.12</v>
      </c>
      <c r="QY12" s="11">
        <v>0</v>
      </c>
      <c r="QZ12" s="11">
        <v>26977</v>
      </c>
      <c r="RA12" s="11">
        <v>31936</v>
      </c>
      <c r="RB12" s="11">
        <v>189651.71999999997</v>
      </c>
      <c r="RC12" s="11">
        <v>86667</v>
      </c>
      <c r="RD12" s="11">
        <v>6206</v>
      </c>
      <c r="RE12" s="11">
        <v>6115</v>
      </c>
      <c r="RF12" s="11">
        <v>0</v>
      </c>
      <c r="RG12" s="11">
        <v>-4830</v>
      </c>
      <c r="RH12" s="11">
        <v>280205</v>
      </c>
      <c r="RI12" s="11">
        <v>49211.5</v>
      </c>
      <c r="RJ12" s="11">
        <v>18537</v>
      </c>
      <c r="RK12" s="11">
        <v>33887</v>
      </c>
      <c r="RL12" s="11">
        <v>31267</v>
      </c>
      <c r="RM12" s="11">
        <v>14605.5</v>
      </c>
      <c r="RN12" s="11">
        <v>9500</v>
      </c>
      <c r="RO12" s="11">
        <v>5150</v>
      </c>
      <c r="RP12" s="11">
        <v>157774.18</v>
      </c>
      <c r="RQ12" s="11">
        <v>43382</v>
      </c>
      <c r="RR12" s="11">
        <v>31228</v>
      </c>
      <c r="RS12" s="11">
        <v>5603</v>
      </c>
      <c r="RT12" s="11">
        <v>21465.5</v>
      </c>
      <c r="RU12" s="11">
        <v>-1589</v>
      </c>
      <c r="RV12" s="11">
        <v>48680.67</v>
      </c>
      <c r="RW12" s="11">
        <v>84203.25</v>
      </c>
      <c r="RX12" s="11">
        <v>17750.400000000001</v>
      </c>
      <c r="RY12" s="11">
        <v>8799</v>
      </c>
      <c r="RZ12" s="11">
        <v>0</v>
      </c>
      <c r="SA12" s="11">
        <v>0</v>
      </c>
      <c r="SB12" s="11">
        <v>524156.6100000001</v>
      </c>
      <c r="SC12" s="11">
        <v>193335</v>
      </c>
      <c r="SD12" s="11">
        <v>508725.66</v>
      </c>
      <c r="SE12" s="11">
        <v>284879.90000000002</v>
      </c>
      <c r="SF12" s="11">
        <v>38318.94</v>
      </c>
      <c r="SG12" s="11">
        <v>158370</v>
      </c>
      <c r="SH12" s="11">
        <v>286843.06</v>
      </c>
      <c r="SI12" s="11">
        <v>413975</v>
      </c>
      <c r="SJ12" s="11">
        <v>54777.23</v>
      </c>
      <c r="SK12" s="11">
        <v>76876</v>
      </c>
      <c r="SL12" s="11">
        <v>293032.65000000002</v>
      </c>
      <c r="SM12" s="11">
        <v>2654.3999999999987</v>
      </c>
      <c r="SN12" s="11">
        <v>666441.29</v>
      </c>
      <c r="SO12" s="11">
        <v>111427.58</v>
      </c>
      <c r="SP12" s="11">
        <v>69817</v>
      </c>
      <c r="SQ12" s="11">
        <v>28256.510000000009</v>
      </c>
      <c r="SR12" s="11">
        <v>105632.98000000001</v>
      </c>
      <c r="SS12" s="11">
        <v>50297.71</v>
      </c>
      <c r="ST12" s="11">
        <v>118971.39000000001</v>
      </c>
      <c r="SU12" s="11">
        <v>145900.24</v>
      </c>
      <c r="SV12" s="11">
        <v>1904568.6499999997</v>
      </c>
      <c r="SW12" s="11">
        <v>71577.48000000001</v>
      </c>
      <c r="SX12" s="11">
        <v>184048.43999999994</v>
      </c>
      <c r="SY12" s="11">
        <v>292105.74</v>
      </c>
      <c r="SZ12" s="11">
        <v>5027.2099999999991</v>
      </c>
      <c r="TA12" s="11">
        <v>271018.43</v>
      </c>
      <c r="TB12" s="11">
        <v>0</v>
      </c>
      <c r="TC12" s="11">
        <v>232331.72</v>
      </c>
      <c r="TD12" s="11">
        <v>24068.080000000002</v>
      </c>
      <c r="TE12" s="11">
        <v>10870</v>
      </c>
      <c r="TF12" s="11">
        <v>45085.16</v>
      </c>
      <c r="TG12" s="11">
        <v>240619.11000000002</v>
      </c>
      <c r="TH12" s="11">
        <v>139636.60999999999</v>
      </c>
      <c r="TI12" s="11">
        <v>60564.75</v>
      </c>
      <c r="TJ12" s="11">
        <v>1336377.6200000001</v>
      </c>
      <c r="TK12" s="11">
        <v>16659.45</v>
      </c>
      <c r="TL12" s="11">
        <v>45343</v>
      </c>
      <c r="TM12" s="11">
        <v>60803</v>
      </c>
      <c r="TN12" s="11">
        <v>172728.88</v>
      </c>
      <c r="TO12" s="11">
        <v>67646</v>
      </c>
      <c r="TP12" s="11">
        <v>15095.689999999999</v>
      </c>
      <c r="TQ12" s="11">
        <v>128935.31999999998</v>
      </c>
      <c r="TR12" s="11">
        <v>25127.450000000012</v>
      </c>
      <c r="TS12" s="11">
        <v>72631</v>
      </c>
      <c r="TT12" s="11">
        <v>171925.61</v>
      </c>
      <c r="TU12" s="11">
        <v>34303.1</v>
      </c>
      <c r="TV12" s="11">
        <v>43088.83</v>
      </c>
      <c r="TW12" s="11">
        <v>49608.45</v>
      </c>
      <c r="TX12" s="11">
        <v>28290.73</v>
      </c>
      <c r="TY12" s="11">
        <v>27256.32</v>
      </c>
      <c r="TZ12" s="11">
        <v>879523.65</v>
      </c>
      <c r="UA12" s="11">
        <v>14718.130000000001</v>
      </c>
      <c r="UB12" s="11">
        <v>759064.84000000008</v>
      </c>
      <c r="UC12" s="11">
        <v>109015.47999999998</v>
      </c>
      <c r="UD12" s="11">
        <v>291597.41999999993</v>
      </c>
      <c r="UE12" s="11">
        <v>166534.59</v>
      </c>
      <c r="UF12" s="11">
        <v>916579.68</v>
      </c>
      <c r="UG12" s="11">
        <v>39139</v>
      </c>
      <c r="UH12" s="11">
        <v>78947</v>
      </c>
      <c r="UI12" s="11">
        <v>0</v>
      </c>
      <c r="UJ12" s="11">
        <v>42896</v>
      </c>
      <c r="UK12" s="11">
        <v>156410.22</v>
      </c>
      <c r="UL12" s="11">
        <v>133508.24</v>
      </c>
      <c r="UM12" s="11">
        <v>18778.84</v>
      </c>
      <c r="UN12" s="11">
        <v>64807.27</v>
      </c>
      <c r="UO12" s="11">
        <v>38004.729999999996</v>
      </c>
      <c r="UP12" s="11">
        <v>70919</v>
      </c>
      <c r="UQ12" s="11">
        <v>21171486.440000001</v>
      </c>
      <c r="UR12" s="11">
        <v>52264</v>
      </c>
      <c r="US12" s="11">
        <v>0</v>
      </c>
      <c r="UT12" s="11">
        <v>58519</v>
      </c>
      <c r="UU12" s="11">
        <v>652</v>
      </c>
      <c r="UV12" s="11">
        <v>10264</v>
      </c>
      <c r="UW12" s="11">
        <v>106119</v>
      </c>
      <c r="UX12" s="11">
        <v>3441.4499999999989</v>
      </c>
      <c r="UY12" s="11">
        <v>12312</v>
      </c>
      <c r="UZ12" s="11">
        <v>20806.66</v>
      </c>
      <c r="VA12" s="11">
        <v>1000</v>
      </c>
      <c r="VB12" s="11">
        <v>125895.11</v>
      </c>
      <c r="VC12" s="11">
        <v>48255</v>
      </c>
      <c r="VD12" s="11">
        <v>143395.89000000001</v>
      </c>
      <c r="VE12" s="11">
        <v>6800</v>
      </c>
      <c r="VF12" s="11">
        <v>28912.829999999994</v>
      </c>
      <c r="VG12" s="11">
        <v>42835.74</v>
      </c>
      <c r="VH12" s="11">
        <v>4765</v>
      </c>
      <c r="VI12" s="11">
        <v>53622.78</v>
      </c>
      <c r="VJ12" s="11">
        <v>0</v>
      </c>
      <c r="VK12" s="11">
        <v>19308.760000000002</v>
      </c>
      <c r="VL12" s="11">
        <v>2480</v>
      </c>
      <c r="VM12" s="11">
        <v>730730.3600000001</v>
      </c>
      <c r="VN12" s="11">
        <v>11831.5</v>
      </c>
      <c r="VO12" s="11">
        <v>139393.32</v>
      </c>
      <c r="VP12" s="11">
        <v>9063</v>
      </c>
      <c r="VQ12" s="11">
        <v>201664.45</v>
      </c>
      <c r="VR12" s="11">
        <v>192659.25</v>
      </c>
      <c r="VS12" s="11">
        <v>129089.5</v>
      </c>
      <c r="VT12" s="11">
        <v>8455</v>
      </c>
      <c r="VU12" s="11">
        <v>77664.5</v>
      </c>
      <c r="VV12" s="11">
        <v>165932.75</v>
      </c>
      <c r="VW12" s="11">
        <v>7506.5</v>
      </c>
      <c r="VX12" s="11">
        <v>93658.2</v>
      </c>
      <c r="VY12" s="11">
        <v>33438</v>
      </c>
      <c r="VZ12" s="11">
        <v>75456</v>
      </c>
      <c r="WA12" s="11">
        <v>6565</v>
      </c>
      <c r="WB12" s="11">
        <v>12877380.210000001</v>
      </c>
      <c r="WC12" s="11">
        <v>1544542.31</v>
      </c>
      <c r="WD12" s="11">
        <v>545815.16999999993</v>
      </c>
      <c r="WE12" s="11">
        <v>10222.469999999999</v>
      </c>
      <c r="WF12" s="11">
        <v>157910</v>
      </c>
      <c r="WG12" s="11">
        <v>30646.959999999999</v>
      </c>
      <c r="WH12" s="11">
        <v>949986</v>
      </c>
      <c r="WI12" s="11">
        <v>224822.31</v>
      </c>
      <c r="WJ12" s="11">
        <v>46528</v>
      </c>
      <c r="WK12" s="11">
        <v>116342.48999999999</v>
      </c>
      <c r="WL12" s="11">
        <v>33105</v>
      </c>
      <c r="WM12" s="11">
        <v>177182.96</v>
      </c>
      <c r="WN12" s="11">
        <v>23350.95</v>
      </c>
      <c r="WO12" s="11">
        <v>330806</v>
      </c>
      <c r="WP12" s="11">
        <v>141157</v>
      </c>
      <c r="WQ12" s="11">
        <v>35990.44</v>
      </c>
      <c r="WR12" s="11">
        <v>200859</v>
      </c>
      <c r="WS12" s="11">
        <v>831136.16</v>
      </c>
      <c r="WT12" s="11">
        <v>157555</v>
      </c>
      <c r="WU12" s="11">
        <v>628453</v>
      </c>
      <c r="WV12" s="11">
        <v>4431703.8900000006</v>
      </c>
      <c r="WW12" s="11">
        <v>319093.73</v>
      </c>
      <c r="WX12" s="11">
        <v>7269.49</v>
      </c>
      <c r="WY12" s="11">
        <v>19069.489999999998</v>
      </c>
      <c r="WZ12" s="11">
        <v>594132.49</v>
      </c>
      <c r="XA12" s="11">
        <v>1259.7</v>
      </c>
      <c r="XB12" s="11">
        <v>8080.44</v>
      </c>
      <c r="XC12" s="11">
        <v>64375.46</v>
      </c>
      <c r="XD12" s="11">
        <v>1251557.49</v>
      </c>
      <c r="XE12" s="11">
        <v>38893.599999999999</v>
      </c>
      <c r="XF12" s="11">
        <v>3045.99</v>
      </c>
      <c r="XG12" s="11">
        <v>4407</v>
      </c>
      <c r="XH12" s="11">
        <v>49030.59</v>
      </c>
      <c r="XI12" s="11">
        <v>3477995.4</v>
      </c>
      <c r="XJ12" s="11">
        <v>6876.48</v>
      </c>
      <c r="XK12" s="11">
        <v>19236.419999999998</v>
      </c>
      <c r="XL12" s="11">
        <v>120997.17000000001</v>
      </c>
      <c r="XM12" s="11">
        <v>-147844.78999999998</v>
      </c>
      <c r="XN12" s="11">
        <v>218581.9</v>
      </c>
      <c r="XO12" s="11">
        <v>228623.22</v>
      </c>
      <c r="XP12" s="11">
        <v>1601.380000000001</v>
      </c>
      <c r="XQ12" s="11">
        <v>37345.22</v>
      </c>
      <c r="XR12" s="11">
        <v>132634.69</v>
      </c>
      <c r="XS12" s="11">
        <v>74867</v>
      </c>
      <c r="XT12" s="11">
        <v>2503.6</v>
      </c>
      <c r="XU12" s="11">
        <v>1877</v>
      </c>
      <c r="XV12" s="11">
        <v>63.69999999999709</v>
      </c>
      <c r="XW12" s="11">
        <v>62716.380000000005</v>
      </c>
      <c r="XX12" s="11">
        <v>0</v>
      </c>
      <c r="XY12" s="11">
        <v>6127</v>
      </c>
      <c r="XZ12" s="11">
        <v>1497</v>
      </c>
      <c r="YA12" s="11">
        <v>171941.61</v>
      </c>
      <c r="YB12" s="11">
        <v>242263.24</v>
      </c>
      <c r="YC12" s="11">
        <v>73808.3</v>
      </c>
      <c r="YD12" s="11">
        <v>8062.2</v>
      </c>
      <c r="YE12" s="11">
        <v>3402.36</v>
      </c>
      <c r="YF12" s="11">
        <v>1859109.21</v>
      </c>
      <c r="YG12" s="11">
        <v>18251</v>
      </c>
      <c r="YH12" s="11">
        <v>294900.15000000002</v>
      </c>
      <c r="YI12" s="11">
        <v>49615</v>
      </c>
      <c r="YJ12" s="11">
        <v>531672</v>
      </c>
      <c r="YK12" s="11">
        <v>498381.5</v>
      </c>
      <c r="YL12" s="11">
        <v>32309</v>
      </c>
      <c r="YM12" s="11">
        <v>40423</v>
      </c>
      <c r="YN12" s="11">
        <v>204792</v>
      </c>
      <c r="YO12" s="11">
        <v>58335</v>
      </c>
      <c r="YP12" s="11">
        <v>169877.25</v>
      </c>
      <c r="YQ12" s="11">
        <v>50791.75</v>
      </c>
      <c r="YR12" s="11">
        <v>48841.5</v>
      </c>
      <c r="YS12" s="11">
        <v>51403.5</v>
      </c>
      <c r="YT12" s="11">
        <v>105931</v>
      </c>
      <c r="YU12" s="11">
        <v>0</v>
      </c>
      <c r="YV12" s="11">
        <v>54335.75</v>
      </c>
      <c r="YW12" s="11">
        <v>1148978.46</v>
      </c>
      <c r="YX12" s="11">
        <v>19000</v>
      </c>
      <c r="YY12" s="11">
        <v>8205</v>
      </c>
      <c r="YZ12" s="11">
        <v>0</v>
      </c>
      <c r="ZA12" s="11">
        <v>39028</v>
      </c>
      <c r="ZB12" s="11">
        <v>5115</v>
      </c>
      <c r="ZC12" s="11">
        <v>32499</v>
      </c>
      <c r="ZD12" s="11">
        <v>240076.14999999991</v>
      </c>
      <c r="ZE12" s="11">
        <v>19621</v>
      </c>
      <c r="ZF12" s="11">
        <v>24416.5</v>
      </c>
      <c r="ZG12" s="11">
        <v>13673</v>
      </c>
      <c r="ZH12" s="11">
        <v>-1932</v>
      </c>
      <c r="ZI12" s="11">
        <v>11017</v>
      </c>
      <c r="ZJ12" s="11">
        <v>5646</v>
      </c>
      <c r="ZK12" s="11">
        <v>17646</v>
      </c>
      <c r="ZL12" s="11">
        <v>-38619</v>
      </c>
      <c r="ZM12" s="11">
        <v>213934.25</v>
      </c>
      <c r="ZN12" s="11">
        <v>7197</v>
      </c>
      <c r="ZO12" s="11">
        <v>41029</v>
      </c>
      <c r="ZP12" s="11">
        <v>118812</v>
      </c>
      <c r="ZQ12" s="11">
        <v>67800</v>
      </c>
      <c r="ZR12" s="11">
        <v>0</v>
      </c>
      <c r="ZS12" s="11">
        <v>93414</v>
      </c>
      <c r="ZT12" s="11">
        <v>2758.74</v>
      </c>
      <c r="ZU12" s="11">
        <v>48417</v>
      </c>
      <c r="ZV12" s="11">
        <v>32345.5</v>
      </c>
      <c r="ZW12" s="11">
        <v>5248.25</v>
      </c>
      <c r="ZX12" s="11">
        <v>31073.400000000023</v>
      </c>
      <c r="ZY12" s="11">
        <v>0</v>
      </c>
      <c r="ZZ12" s="11">
        <v>0</v>
      </c>
      <c r="AAA12" s="11">
        <v>71712</v>
      </c>
      <c r="AAB12" s="11">
        <v>2760</v>
      </c>
      <c r="AAC12" s="11">
        <v>202011</v>
      </c>
      <c r="AAD12" s="11">
        <v>619409</v>
      </c>
      <c r="AAE12" s="11">
        <v>7070</v>
      </c>
      <c r="AAF12" s="11">
        <v>8810</v>
      </c>
      <c r="AAG12" s="11">
        <v>-232437</v>
      </c>
      <c r="AAH12" s="11">
        <v>-1238</v>
      </c>
      <c r="AAI12" s="11">
        <v>194971.13</v>
      </c>
      <c r="AAJ12" s="11">
        <v>16597.25</v>
      </c>
      <c r="AAK12" s="11">
        <v>160244.75</v>
      </c>
      <c r="AAL12" s="11">
        <v>18729</v>
      </c>
      <c r="AAM12" s="11">
        <v>72277.5</v>
      </c>
      <c r="AAN12" s="11">
        <v>86592</v>
      </c>
      <c r="AAO12" s="11">
        <v>11882</v>
      </c>
      <c r="AAP12" s="11">
        <v>278259.49000000005</v>
      </c>
      <c r="AAQ12" s="11">
        <v>34172.380000000005</v>
      </c>
      <c r="AAR12" s="11">
        <v>21035.1</v>
      </c>
      <c r="AAS12" s="11">
        <v>4300</v>
      </c>
      <c r="AAT12" s="11">
        <v>20518</v>
      </c>
      <c r="AAU12" s="11">
        <v>42459.3</v>
      </c>
      <c r="AAV12" s="11">
        <v>9906.2000000000007</v>
      </c>
      <c r="AAW12" s="11">
        <v>15257.8</v>
      </c>
      <c r="AAX12" s="11">
        <v>55856.289999999994</v>
      </c>
      <c r="AAY12" s="11">
        <v>70805.87</v>
      </c>
      <c r="AAZ12" s="11">
        <v>13907.169999999984</v>
      </c>
      <c r="ABA12" s="11">
        <v>296816.94999999995</v>
      </c>
      <c r="ABB12" s="11">
        <v>61800</v>
      </c>
      <c r="ABC12" s="11">
        <v>16566</v>
      </c>
      <c r="ABD12" s="11">
        <v>39631.310000000005</v>
      </c>
      <c r="ABE12" s="11">
        <v>5400</v>
      </c>
      <c r="ABF12" s="11">
        <v>18373.23</v>
      </c>
      <c r="ABG12" s="11">
        <v>0</v>
      </c>
      <c r="ABH12" s="11">
        <v>6586</v>
      </c>
      <c r="ABI12" s="11">
        <v>367940</v>
      </c>
      <c r="ABJ12" s="11">
        <v>203098.21000000002</v>
      </c>
      <c r="ABK12" s="11">
        <v>16233.86</v>
      </c>
      <c r="ABL12" s="11">
        <v>1000</v>
      </c>
      <c r="ABM12" s="11">
        <v>24000</v>
      </c>
      <c r="ABN12" s="11">
        <v>15982.439999999999</v>
      </c>
      <c r="ABO12" s="11">
        <v>3400</v>
      </c>
      <c r="ABP12" s="11">
        <v>17607545.030000001</v>
      </c>
      <c r="ABQ12" s="11">
        <v>1296919</v>
      </c>
      <c r="ABR12" s="11">
        <v>140682.5</v>
      </c>
      <c r="ABS12" s="11">
        <v>711706.35</v>
      </c>
      <c r="ABT12" s="11">
        <v>438447.6</v>
      </c>
      <c r="ABU12" s="11">
        <v>4887543</v>
      </c>
      <c r="ABV12" s="11">
        <v>511976</v>
      </c>
      <c r="ABW12" s="11">
        <v>293420</v>
      </c>
      <c r="ABX12" s="11">
        <v>94255</v>
      </c>
      <c r="ABY12" s="11">
        <v>67912404.650000006</v>
      </c>
      <c r="ABZ12" s="11">
        <v>16721849.9</v>
      </c>
      <c r="ACA12" s="11">
        <v>4474734.37</v>
      </c>
      <c r="ACB12" s="11">
        <v>958186</v>
      </c>
      <c r="ACC12" s="11">
        <v>5813320.0199999996</v>
      </c>
      <c r="ACD12" s="11">
        <v>8039924.1500000004</v>
      </c>
      <c r="ACE12" s="11">
        <v>3092767.15</v>
      </c>
      <c r="ACF12" s="11">
        <v>2324633.9500000002</v>
      </c>
      <c r="ACG12" s="11">
        <v>1830789.78</v>
      </c>
      <c r="ACH12" s="11">
        <v>3125719.45</v>
      </c>
      <c r="ACI12" s="11">
        <v>854141.8</v>
      </c>
      <c r="ACJ12" s="11">
        <v>4736583.9799999995</v>
      </c>
      <c r="ACK12" s="11">
        <v>113330.5</v>
      </c>
      <c r="ACL12" s="11">
        <v>135324.75</v>
      </c>
      <c r="ACM12" s="11">
        <v>1376616</v>
      </c>
      <c r="ACN12" s="11">
        <v>500</v>
      </c>
      <c r="ACO12" s="11">
        <v>-3779.75</v>
      </c>
      <c r="ACP12" s="11">
        <v>66990.080000000002</v>
      </c>
      <c r="ACQ12" s="11">
        <v>2199876.21</v>
      </c>
      <c r="ACR12" s="11">
        <v>886854.83</v>
      </c>
      <c r="ACS12" s="11">
        <v>525765</v>
      </c>
      <c r="ACT12" s="11">
        <v>596756</v>
      </c>
      <c r="ACU12" s="11">
        <v>169977</v>
      </c>
      <c r="ACV12" s="11">
        <v>1000</v>
      </c>
      <c r="ACW12" s="11">
        <v>4177304.07</v>
      </c>
      <c r="ACX12" s="11">
        <v>4281310.5500000007</v>
      </c>
      <c r="ACY12" s="11">
        <v>293239.82999999996</v>
      </c>
      <c r="ACZ12" s="11">
        <v>60592</v>
      </c>
      <c r="ADA12" s="11">
        <v>104026.09</v>
      </c>
      <c r="ADB12" s="11">
        <v>35345</v>
      </c>
      <c r="ADC12" s="11">
        <v>0</v>
      </c>
      <c r="ADD12" s="11">
        <v>0</v>
      </c>
      <c r="ADE12" s="11">
        <v>0</v>
      </c>
      <c r="ADF12" s="11">
        <v>0</v>
      </c>
      <c r="ADG12" s="11">
        <v>13773151.74</v>
      </c>
      <c r="ADH12" s="11">
        <v>14088737.309999999</v>
      </c>
      <c r="ADI12" s="11">
        <v>1012601.3600000001</v>
      </c>
      <c r="ADJ12" s="11">
        <v>751814.76</v>
      </c>
      <c r="ADK12" s="11">
        <v>3149732.11</v>
      </c>
      <c r="ADL12" s="11">
        <v>954960</v>
      </c>
      <c r="ADM12" s="11">
        <v>7222255.3200000003</v>
      </c>
      <c r="ADN12" s="11">
        <v>639749.82999999996</v>
      </c>
      <c r="ADO12" s="11">
        <v>2226267.7599999998</v>
      </c>
      <c r="ADP12" s="11">
        <v>55665833.510000005</v>
      </c>
      <c r="ADQ12" s="11">
        <v>1126256.3900000001</v>
      </c>
      <c r="ADR12" s="11">
        <v>12953369.959999999</v>
      </c>
      <c r="ADS12" s="11">
        <v>2199060.15</v>
      </c>
      <c r="ADT12" s="11">
        <v>198686684.12</v>
      </c>
      <c r="ADU12" s="11">
        <v>3686230.03</v>
      </c>
      <c r="ADV12" s="11">
        <v>1454703.62</v>
      </c>
      <c r="ADW12" s="11">
        <v>10133713.310000001</v>
      </c>
      <c r="ADX12" s="11">
        <v>481112.29000000004</v>
      </c>
      <c r="ADY12" s="11">
        <v>385153.40000000014</v>
      </c>
      <c r="ADZ12" s="11">
        <v>43339212.539999999</v>
      </c>
      <c r="AEA12" s="11">
        <v>13165507.850000001</v>
      </c>
      <c r="AEB12" s="11">
        <v>3831046.61</v>
      </c>
      <c r="AEC12" s="11">
        <v>2289374.5699999998</v>
      </c>
      <c r="AED12" s="11">
        <v>10965116.66</v>
      </c>
      <c r="AEE12" s="11">
        <v>6862551.3799999999</v>
      </c>
      <c r="AEF12" s="11">
        <v>1120462.8700000001</v>
      </c>
      <c r="AEG12" s="11">
        <v>2121140.2000000002</v>
      </c>
      <c r="AEH12" s="11">
        <v>1082944.52</v>
      </c>
      <c r="AEI12" s="11">
        <v>1800522.33</v>
      </c>
      <c r="AEJ12" s="11">
        <v>2393026.7999999998</v>
      </c>
      <c r="AEK12" s="11">
        <v>1174996.9000000001</v>
      </c>
      <c r="AEL12" s="11">
        <v>347316.07999999996</v>
      </c>
      <c r="AEM12" s="11">
        <v>1938944.8</v>
      </c>
      <c r="AEN12" s="11">
        <v>1103256.44</v>
      </c>
      <c r="AEO12" s="11">
        <v>17477667.140000001</v>
      </c>
      <c r="AEP12" s="11">
        <v>664782.44999999995</v>
      </c>
      <c r="AEQ12" s="11">
        <v>1704550.92</v>
      </c>
      <c r="AER12" s="11">
        <v>2267265.5</v>
      </c>
      <c r="AES12" s="11">
        <v>19927294.25</v>
      </c>
      <c r="AET12" s="11">
        <v>2580611.41</v>
      </c>
      <c r="AEU12" s="11">
        <v>1324142.53</v>
      </c>
      <c r="AEV12" s="11">
        <v>187262.4</v>
      </c>
      <c r="AEW12" s="11">
        <v>282661.67</v>
      </c>
      <c r="AEX12" s="11">
        <v>643299</v>
      </c>
      <c r="AEY12" s="11">
        <v>1451602.5</v>
      </c>
      <c r="AEZ12" s="11">
        <v>135911</v>
      </c>
      <c r="AFA12" s="11">
        <v>438411</v>
      </c>
      <c r="AFB12" s="11">
        <v>427892.94</v>
      </c>
      <c r="AFC12" s="11">
        <v>36913</v>
      </c>
      <c r="AFD12" s="11">
        <v>595431.69000000018</v>
      </c>
      <c r="AFE12" s="11">
        <v>365450.68000000005</v>
      </c>
      <c r="AFF12" s="11">
        <v>65597.570000000007</v>
      </c>
      <c r="AFG12" s="11">
        <v>0</v>
      </c>
      <c r="AFH12" s="11">
        <v>19766.849999999999</v>
      </c>
      <c r="AFI12" s="11">
        <v>50376.2</v>
      </c>
      <c r="AFJ12" s="11">
        <v>1733</v>
      </c>
      <c r="AFK12" s="11">
        <v>13825.83</v>
      </c>
      <c r="AFL12" s="11">
        <v>11020.1</v>
      </c>
      <c r="AFM12" s="11">
        <v>4668</v>
      </c>
      <c r="AFN12" s="11">
        <v>0</v>
      </c>
      <c r="AFO12" s="11">
        <v>0</v>
      </c>
      <c r="AFP12" s="11">
        <v>20580</v>
      </c>
      <c r="AFQ12" s="11">
        <v>6183961.5599999987</v>
      </c>
      <c r="AFR12" s="11">
        <v>595379.25</v>
      </c>
      <c r="AFS12" s="11">
        <v>245138</v>
      </c>
      <c r="AFT12" s="11">
        <v>826595.11</v>
      </c>
      <c r="AFU12" s="11">
        <v>17632</v>
      </c>
      <c r="AFV12" s="11">
        <v>7314.8</v>
      </c>
      <c r="AFW12" s="11">
        <v>0</v>
      </c>
      <c r="AFX12" s="11">
        <v>1163894</v>
      </c>
      <c r="AFY12" s="11">
        <v>4098.75</v>
      </c>
      <c r="AFZ12" s="11">
        <v>4535</v>
      </c>
      <c r="AGA12" s="11">
        <v>103825.92</v>
      </c>
      <c r="AGB12" s="11">
        <v>0</v>
      </c>
      <c r="AGC12" s="11">
        <v>-344934.6</v>
      </c>
      <c r="AGD12" s="11">
        <v>5454.81</v>
      </c>
      <c r="AGE12" s="11">
        <v>1402.7799999999997</v>
      </c>
      <c r="AGF12" s="11">
        <v>4326.91</v>
      </c>
      <c r="AGG12" s="11">
        <v>-17193.5</v>
      </c>
      <c r="AGH12" s="11">
        <v>500</v>
      </c>
      <c r="AGI12" s="11">
        <v>3491.8899999999994</v>
      </c>
      <c r="AGJ12" s="11">
        <v>95853.5</v>
      </c>
      <c r="AGK12" s="11">
        <v>8767.4</v>
      </c>
      <c r="AGL12" s="11">
        <v>106548.42</v>
      </c>
      <c r="AGM12" s="11">
        <v>151832.89000000001</v>
      </c>
      <c r="AGN12" s="11">
        <v>1739092.33</v>
      </c>
      <c r="AGO12" s="11">
        <v>327882.74</v>
      </c>
      <c r="AGP12" s="11">
        <v>3088</v>
      </c>
      <c r="AGQ12" s="11">
        <v>23592</v>
      </c>
      <c r="AGR12" s="11">
        <v>13800</v>
      </c>
      <c r="AGS12" s="11">
        <v>0</v>
      </c>
      <c r="AGT12" s="11">
        <v>128523</v>
      </c>
      <c r="AGU12" s="11">
        <v>0</v>
      </c>
      <c r="AGV12" s="11">
        <v>13374626.84</v>
      </c>
      <c r="AGW12" s="11">
        <v>2386355.7899999996</v>
      </c>
      <c r="AGX12" s="11">
        <v>6153</v>
      </c>
      <c r="AGY12" s="11">
        <v>328754</v>
      </c>
      <c r="AGZ12" s="11">
        <v>1085583.96</v>
      </c>
      <c r="AHA12" s="11">
        <v>487633.19999999995</v>
      </c>
      <c r="AHB12" s="11">
        <v>224254</v>
      </c>
      <c r="AHC12" s="11">
        <v>101022</v>
      </c>
      <c r="AHD12" s="11">
        <v>0</v>
      </c>
      <c r="AHE12" s="11">
        <v>412135.83</v>
      </c>
      <c r="AHF12" s="11">
        <v>1734157.27</v>
      </c>
      <c r="AHG12" s="11">
        <v>461342.93</v>
      </c>
      <c r="AHH12" s="11">
        <v>69547</v>
      </c>
      <c r="AHI12" s="11">
        <v>997861.6</v>
      </c>
      <c r="AHJ12" s="11">
        <v>232606.73</v>
      </c>
      <c r="AHK12" s="11">
        <v>452974.22</v>
      </c>
      <c r="AHL12" s="11">
        <v>617946.68999999994</v>
      </c>
      <c r="AHM12" s="11">
        <v>3277263.87</v>
      </c>
      <c r="AHN12" s="11">
        <v>26838</v>
      </c>
      <c r="AHO12" s="11">
        <v>33870</v>
      </c>
      <c r="AHP12" s="11">
        <v>59527</v>
      </c>
      <c r="AHQ12" s="11">
        <v>1200811</v>
      </c>
      <c r="AHR12" s="11">
        <v>113203.47</v>
      </c>
      <c r="AHS12" s="11">
        <v>86238</v>
      </c>
      <c r="AHT12" s="11">
        <f t="shared" si="0"/>
        <v>2092463421.5900011</v>
      </c>
      <c r="AHV12" s="625"/>
      <c r="AHW12" s="626"/>
    </row>
    <row r="13" spans="1:908" x14ac:dyDescent="0.8">
      <c r="A13" s="96">
        <v>9</v>
      </c>
      <c r="B13" s="96" t="s">
        <v>12</v>
      </c>
      <c r="C13" s="6" t="s">
        <v>13</v>
      </c>
      <c r="D13" s="11">
        <v>784411453.87</v>
      </c>
      <c r="E13" s="11">
        <v>45663001.469999999</v>
      </c>
      <c r="F13" s="11">
        <v>49251812.140000008</v>
      </c>
      <c r="G13" s="11">
        <v>13239873.350000001</v>
      </c>
      <c r="H13" s="11">
        <v>110395658.08</v>
      </c>
      <c r="I13" s="11">
        <v>44431706.239999995</v>
      </c>
      <c r="J13" s="11">
        <v>198144048.68000001</v>
      </c>
      <c r="K13" s="11">
        <v>42136913.57</v>
      </c>
      <c r="L13" s="11">
        <v>47091579.580000006</v>
      </c>
      <c r="M13" s="11">
        <v>56532331.530000009</v>
      </c>
      <c r="N13" s="11">
        <v>36687169.500000007</v>
      </c>
      <c r="O13" s="11">
        <v>23988285.169999998</v>
      </c>
      <c r="P13" s="11">
        <v>64995164.520000003</v>
      </c>
      <c r="Q13" s="11">
        <v>17300941.489999998</v>
      </c>
      <c r="R13" s="11">
        <v>14277022.340000004</v>
      </c>
      <c r="S13" s="11">
        <v>29020352.270000003</v>
      </c>
      <c r="T13" s="11">
        <v>33308286.279999994</v>
      </c>
      <c r="U13" s="11">
        <v>10867660.620000001</v>
      </c>
      <c r="V13" s="11">
        <v>784042467.04000008</v>
      </c>
      <c r="W13" s="11">
        <v>137300087.72</v>
      </c>
      <c r="X13" s="11">
        <v>25850571.760000002</v>
      </c>
      <c r="Y13" s="11">
        <v>79824406.219999999</v>
      </c>
      <c r="Z13" s="11">
        <v>47879799.82</v>
      </c>
      <c r="AA13" s="11">
        <v>61272821.920000002</v>
      </c>
      <c r="AB13" s="11">
        <v>15800346.140000001</v>
      </c>
      <c r="AC13" s="11">
        <v>280198795.64999998</v>
      </c>
      <c r="AD13" s="11">
        <v>57244937.049999997</v>
      </c>
      <c r="AE13" s="11">
        <v>32763064.989999998</v>
      </c>
      <c r="AF13" s="11">
        <v>111411666.73999999</v>
      </c>
      <c r="AG13" s="11">
        <v>30323540.970000003</v>
      </c>
      <c r="AH13" s="11">
        <v>197238314.90999997</v>
      </c>
      <c r="AI13" s="11">
        <v>154226128.59999999</v>
      </c>
      <c r="AJ13" s="11">
        <v>26475433.900000002</v>
      </c>
      <c r="AK13" s="11">
        <v>20211604.900000002</v>
      </c>
      <c r="AL13" s="11">
        <v>22981704.120000001</v>
      </c>
      <c r="AM13" s="11">
        <v>52097224.390000008</v>
      </c>
      <c r="AN13" s="11">
        <v>45494410.339999996</v>
      </c>
      <c r="AO13" s="11">
        <v>51625867.409999996</v>
      </c>
      <c r="AP13" s="11">
        <v>14680798.590000004</v>
      </c>
      <c r="AQ13" s="11">
        <v>16473911.83</v>
      </c>
      <c r="AR13" s="11">
        <v>12095297.15</v>
      </c>
      <c r="AS13" s="11">
        <v>6944683.5700000003</v>
      </c>
      <c r="AT13" s="11">
        <v>231470917.97</v>
      </c>
      <c r="AU13" s="11">
        <v>11666801.529999999</v>
      </c>
      <c r="AV13" s="11">
        <v>10251323.950000001</v>
      </c>
      <c r="AW13" s="11">
        <v>18617547.770000003</v>
      </c>
      <c r="AX13" s="11">
        <v>51433447.219999999</v>
      </c>
      <c r="AY13" s="11">
        <v>52979605.250000007</v>
      </c>
      <c r="AZ13" s="11">
        <v>11056892.460000003</v>
      </c>
      <c r="BA13" s="11">
        <v>17014261.169999998</v>
      </c>
      <c r="BB13" s="11">
        <v>6184916.2100000009</v>
      </c>
      <c r="BC13" s="11">
        <v>14791147.9</v>
      </c>
      <c r="BD13" s="11">
        <v>7619359.040000001</v>
      </c>
      <c r="BE13" s="11">
        <v>12061431.1</v>
      </c>
      <c r="BF13" s="11">
        <v>94194269.680000007</v>
      </c>
      <c r="BG13" s="11">
        <v>5711157.3799999999</v>
      </c>
      <c r="BH13" s="11">
        <v>9964116.0099999998</v>
      </c>
      <c r="BI13" s="11">
        <v>216954648.91</v>
      </c>
      <c r="BJ13" s="11">
        <v>178107346.74999997</v>
      </c>
      <c r="BK13" s="11">
        <v>22813740.640000001</v>
      </c>
      <c r="BL13" s="11">
        <v>20410680.749999996</v>
      </c>
      <c r="BM13" s="11">
        <v>42564223.100000009</v>
      </c>
      <c r="BN13" s="11">
        <v>29623080.450000003</v>
      </c>
      <c r="BO13" s="11">
        <v>20132271.049999997</v>
      </c>
      <c r="BP13" s="11">
        <v>11335473</v>
      </c>
      <c r="BQ13" s="11">
        <v>6924789.9199999999</v>
      </c>
      <c r="BR13" s="11">
        <v>315349638.45999992</v>
      </c>
      <c r="BS13" s="11">
        <v>21513287.009999994</v>
      </c>
      <c r="BT13" s="11">
        <v>21469975.029999997</v>
      </c>
      <c r="BU13" s="11">
        <v>41837394.710000001</v>
      </c>
      <c r="BV13" s="11">
        <v>14895588.899999999</v>
      </c>
      <c r="BW13" s="11">
        <v>18120399.909999996</v>
      </c>
      <c r="BX13" s="11">
        <v>24841833.589999996</v>
      </c>
      <c r="BY13" s="11">
        <v>22422722.939999998</v>
      </c>
      <c r="BZ13" s="11">
        <v>200772174.28999999</v>
      </c>
      <c r="CA13" s="11">
        <v>20898451.280000001</v>
      </c>
      <c r="CB13" s="11">
        <v>55206236.879999995</v>
      </c>
      <c r="CC13" s="11">
        <v>46910738.520000003</v>
      </c>
      <c r="CD13" s="11">
        <v>22519184.760000002</v>
      </c>
      <c r="CE13" s="11">
        <v>26964509.240000002</v>
      </c>
      <c r="CF13" s="11">
        <v>24553795.960000001</v>
      </c>
      <c r="CG13" s="11">
        <v>436705287.14000005</v>
      </c>
      <c r="CH13" s="11">
        <v>21714687.040000003</v>
      </c>
      <c r="CI13" s="11">
        <v>76111550.100000009</v>
      </c>
      <c r="CJ13" s="11">
        <v>9378314.839999998</v>
      </c>
      <c r="CK13" s="11">
        <v>22372549.789999999</v>
      </c>
      <c r="CL13" s="11">
        <v>13615256.450000001</v>
      </c>
      <c r="CM13" s="11">
        <v>12836810.380000001</v>
      </c>
      <c r="CN13" s="11">
        <v>29683452.719999999</v>
      </c>
      <c r="CO13" s="11">
        <v>4191954.98</v>
      </c>
      <c r="CP13" s="11">
        <v>19509744.290000003</v>
      </c>
      <c r="CQ13" s="11">
        <v>12465721.859999999</v>
      </c>
      <c r="CR13" s="11">
        <v>28240782.049999997</v>
      </c>
      <c r="CS13" s="11">
        <v>10155896.130000003</v>
      </c>
      <c r="CT13" s="11">
        <v>417509981.74000001</v>
      </c>
      <c r="CU13" s="11">
        <v>25111405</v>
      </c>
      <c r="CV13" s="11">
        <v>29548985.65000001</v>
      </c>
      <c r="CW13" s="11">
        <v>47483786.18</v>
      </c>
      <c r="CX13" s="11">
        <v>10777948.359999999</v>
      </c>
      <c r="CY13" s="11">
        <v>70361131.839999989</v>
      </c>
      <c r="CZ13" s="11">
        <v>18552313.630000003</v>
      </c>
      <c r="DA13" s="11">
        <v>13506057.689999999</v>
      </c>
      <c r="DB13" s="11">
        <v>246535982.81999996</v>
      </c>
      <c r="DC13" s="11">
        <v>450609791.84000009</v>
      </c>
      <c r="DD13" s="11">
        <v>70993622.939999983</v>
      </c>
      <c r="DE13" s="11">
        <v>32385735.700000003</v>
      </c>
      <c r="DF13" s="11">
        <v>107385434.46000001</v>
      </c>
      <c r="DG13" s="11">
        <v>152126469.26999998</v>
      </c>
      <c r="DH13" s="11">
        <v>204325402.09</v>
      </c>
      <c r="DI13" s="11">
        <v>113302573.99000001</v>
      </c>
      <c r="DJ13" s="11">
        <v>71476745.220000014</v>
      </c>
      <c r="DK13" s="11">
        <v>759213859.88</v>
      </c>
      <c r="DL13" s="11">
        <v>34257327.710000008</v>
      </c>
      <c r="DM13" s="11">
        <v>132946218.57000001</v>
      </c>
      <c r="DN13" s="11">
        <v>43044435.57</v>
      </c>
      <c r="DO13" s="11">
        <v>86600101.849999994</v>
      </c>
      <c r="DP13" s="11">
        <v>126261483.91000001</v>
      </c>
      <c r="DQ13" s="11">
        <v>289173284.64999998</v>
      </c>
      <c r="DR13" s="11">
        <v>9638350.75</v>
      </c>
      <c r="DS13" s="11">
        <v>70887027.929999977</v>
      </c>
      <c r="DT13" s="11">
        <v>286001814.78999996</v>
      </c>
      <c r="DU13" s="11">
        <v>17541962.640000001</v>
      </c>
      <c r="DV13" s="11">
        <v>185570731</v>
      </c>
      <c r="DW13" s="11">
        <v>89913707.790000021</v>
      </c>
      <c r="DX13" s="11">
        <v>42457261.699999996</v>
      </c>
      <c r="DY13" s="11">
        <v>119148090.60000001</v>
      </c>
      <c r="DZ13" s="11">
        <v>35201744.409999996</v>
      </c>
      <c r="EA13" s="11">
        <v>21856391.440000001</v>
      </c>
      <c r="EB13" s="11">
        <v>58312102.869999997</v>
      </c>
      <c r="EC13" s="11">
        <v>13096129.839999998</v>
      </c>
      <c r="ED13" s="11">
        <v>61324008.729999997</v>
      </c>
      <c r="EE13" s="11">
        <v>170946212.13999999</v>
      </c>
      <c r="EF13" s="11">
        <v>146104345.41999999</v>
      </c>
      <c r="EG13" s="11">
        <v>20202635.160000004</v>
      </c>
      <c r="EH13" s="11">
        <v>31081557.620000001</v>
      </c>
      <c r="EI13" s="11">
        <v>45512679.850000001</v>
      </c>
      <c r="EJ13" s="11">
        <v>56576387.869999997</v>
      </c>
      <c r="EK13" s="11">
        <v>50223726.119999997</v>
      </c>
      <c r="EL13" s="11">
        <v>12228030.85</v>
      </c>
      <c r="EM13" s="11">
        <v>13798960.17</v>
      </c>
      <c r="EN13" s="11">
        <v>350905184.66999996</v>
      </c>
      <c r="EO13" s="11">
        <v>86154919.399999976</v>
      </c>
      <c r="EP13" s="11">
        <v>42953757.589999996</v>
      </c>
      <c r="EQ13" s="11">
        <v>31309721.57</v>
      </c>
      <c r="ER13" s="11">
        <v>19667019.080000002</v>
      </c>
      <c r="ES13" s="11">
        <v>31278348.369999997</v>
      </c>
      <c r="ET13" s="11">
        <v>33976275.600000001</v>
      </c>
      <c r="EU13" s="11">
        <v>70059427.429999992</v>
      </c>
      <c r="EV13" s="11">
        <v>40590659.010000005</v>
      </c>
      <c r="EW13" s="11">
        <v>314691291.89999998</v>
      </c>
      <c r="EX13" s="11">
        <v>13628988.189999999</v>
      </c>
      <c r="EY13" s="11">
        <v>17771144.420000002</v>
      </c>
      <c r="EZ13" s="11">
        <v>72536003.239999995</v>
      </c>
      <c r="FA13" s="11">
        <v>43004746.060000002</v>
      </c>
      <c r="FB13" s="11">
        <v>38973297.829999998</v>
      </c>
      <c r="FC13" s="11">
        <v>34272684.710000001</v>
      </c>
      <c r="FD13" s="11">
        <v>31212282.540000003</v>
      </c>
      <c r="FE13" s="11">
        <v>16076808.569999998</v>
      </c>
      <c r="FF13" s="11">
        <v>17781719.720000003</v>
      </c>
      <c r="FG13" s="11">
        <v>15759344.75</v>
      </c>
      <c r="FH13" s="11">
        <v>43180240.340000011</v>
      </c>
      <c r="FI13" s="11">
        <v>101217572.51999997</v>
      </c>
      <c r="FJ13" s="11">
        <v>11451920.17</v>
      </c>
      <c r="FK13" s="11">
        <v>9612326.3099999987</v>
      </c>
      <c r="FL13" s="11">
        <v>33213582.509999994</v>
      </c>
      <c r="FM13" s="11">
        <v>34569846.119999997</v>
      </c>
      <c r="FN13" s="11">
        <v>17724817.939999998</v>
      </c>
      <c r="FO13" s="11">
        <v>5027249.9000000004</v>
      </c>
      <c r="FP13" s="11">
        <v>3851574.06</v>
      </c>
      <c r="FQ13" s="11">
        <v>829236929.42999983</v>
      </c>
      <c r="FR13" s="11">
        <v>53572310.68</v>
      </c>
      <c r="FS13" s="11">
        <v>50892916.600000001</v>
      </c>
      <c r="FT13" s="11">
        <v>49720590.810000002</v>
      </c>
      <c r="FU13" s="11">
        <v>104832843.69999999</v>
      </c>
      <c r="FV13" s="11">
        <v>24180066.469999999</v>
      </c>
      <c r="FW13" s="11">
        <v>52079730.050000004</v>
      </c>
      <c r="FX13" s="11">
        <v>16057308.210000001</v>
      </c>
      <c r="FY13" s="11">
        <v>37935782.150000006</v>
      </c>
      <c r="FZ13" s="11">
        <v>12609351.430000002</v>
      </c>
      <c r="GA13" s="11">
        <v>25457844.739999998</v>
      </c>
      <c r="GB13" s="11">
        <v>15573728.59</v>
      </c>
      <c r="GC13" s="11">
        <v>11796235.779999999</v>
      </c>
      <c r="GD13" s="11">
        <v>7082043.9900000002</v>
      </c>
      <c r="GE13" s="11">
        <v>261285784.37</v>
      </c>
      <c r="GF13" s="11">
        <v>37158265.030000001</v>
      </c>
      <c r="GG13" s="11">
        <v>13963828.449999999</v>
      </c>
      <c r="GH13" s="11">
        <v>23778996.399999999</v>
      </c>
      <c r="GI13" s="11">
        <v>53027230.859999999</v>
      </c>
      <c r="GJ13" s="11">
        <v>22504928.41</v>
      </c>
      <c r="GK13" s="11">
        <v>15636314.860000001</v>
      </c>
      <c r="GL13" s="11">
        <v>64190158.689999998</v>
      </c>
      <c r="GM13" s="11">
        <v>23186414.240000002</v>
      </c>
      <c r="GN13" s="11">
        <v>6842540.4000000004</v>
      </c>
      <c r="GO13" s="11">
        <v>11294965.35</v>
      </c>
      <c r="GP13" s="11">
        <v>4622351.5</v>
      </c>
      <c r="GQ13" s="11">
        <v>193086829.03</v>
      </c>
      <c r="GR13" s="11">
        <v>50314633.620000005</v>
      </c>
      <c r="GS13" s="11">
        <v>19165328.300000004</v>
      </c>
      <c r="GT13" s="11">
        <v>34634846.509999998</v>
      </c>
      <c r="GU13" s="11">
        <v>4895777.5600000005</v>
      </c>
      <c r="GV13" s="11">
        <v>13396050.52</v>
      </c>
      <c r="GW13" s="11">
        <v>16396897.510000004</v>
      </c>
      <c r="GX13" s="11">
        <v>14015467.189999998</v>
      </c>
      <c r="GY13" s="11">
        <v>276283777.66000003</v>
      </c>
      <c r="GZ13" s="11">
        <v>7746903.21</v>
      </c>
      <c r="HA13" s="11">
        <v>86276614.209999993</v>
      </c>
      <c r="HB13" s="11">
        <v>11273065.65</v>
      </c>
      <c r="HC13" s="11">
        <v>691453876.88000011</v>
      </c>
      <c r="HD13" s="11">
        <v>115533244.59999999</v>
      </c>
      <c r="HE13" s="11">
        <v>59362486.170000002</v>
      </c>
      <c r="HF13" s="11">
        <v>219447005.56999999</v>
      </c>
      <c r="HG13" s="11">
        <v>72160340.86999999</v>
      </c>
      <c r="HH13" s="11">
        <v>150956805.16999999</v>
      </c>
      <c r="HI13" s="11">
        <v>12080785.610000003</v>
      </c>
      <c r="HJ13" s="11">
        <v>23358533.880000003</v>
      </c>
      <c r="HK13" s="11">
        <v>546825791.43000007</v>
      </c>
      <c r="HL13" s="11">
        <v>72207766.859999999</v>
      </c>
      <c r="HM13" s="11">
        <v>86472369.170000002</v>
      </c>
      <c r="HN13" s="11">
        <v>90758348.230000004</v>
      </c>
      <c r="HO13" s="11">
        <v>34689542.120000005</v>
      </c>
      <c r="HP13" s="11">
        <v>41330492.840000004</v>
      </c>
      <c r="HQ13" s="11">
        <v>19249969.030000001</v>
      </c>
      <c r="HR13" s="11">
        <v>20604222.199999999</v>
      </c>
      <c r="HS13" s="11">
        <v>319326049.50999999</v>
      </c>
      <c r="HT13" s="11">
        <v>127720223.88000001</v>
      </c>
      <c r="HU13" s="11">
        <v>4422292.0199999996</v>
      </c>
      <c r="HV13" s="11">
        <v>38147326.240000002</v>
      </c>
      <c r="HW13" s="11">
        <v>26252577.5</v>
      </c>
      <c r="HX13" s="11">
        <v>8286459.1300000027</v>
      </c>
      <c r="HY13" s="11">
        <v>134694611.84</v>
      </c>
      <c r="HZ13" s="11">
        <v>10293616.299999999</v>
      </c>
      <c r="IA13" s="11">
        <v>49772219.499999993</v>
      </c>
      <c r="IB13" s="11">
        <v>27531051.09</v>
      </c>
      <c r="IC13" s="11">
        <v>16840738.470000003</v>
      </c>
      <c r="ID13" s="11">
        <v>37245297.579999991</v>
      </c>
      <c r="IE13" s="11">
        <v>13826997.040000001</v>
      </c>
      <c r="IF13" s="11">
        <v>76991030.379999995</v>
      </c>
      <c r="IG13" s="11">
        <v>9812529.7699999996</v>
      </c>
      <c r="IH13" s="11">
        <v>12703466.75</v>
      </c>
      <c r="II13" s="11">
        <v>270038411.22000003</v>
      </c>
      <c r="IJ13" s="11">
        <v>77165643.370000005</v>
      </c>
      <c r="IK13" s="11">
        <v>58268471.439999998</v>
      </c>
      <c r="IL13" s="11">
        <v>107800706.56</v>
      </c>
      <c r="IM13" s="11">
        <v>129118457.41000001</v>
      </c>
      <c r="IN13" s="11">
        <v>52552737.410000004</v>
      </c>
      <c r="IO13" s="11">
        <v>25066622.310000002</v>
      </c>
      <c r="IP13" s="11">
        <v>13219965.579999998</v>
      </c>
      <c r="IQ13" s="11">
        <v>31114912.25</v>
      </c>
      <c r="IR13" s="11">
        <v>25491984.859999999</v>
      </c>
      <c r="IS13" s="11">
        <v>18706926.899999999</v>
      </c>
      <c r="IT13" s="11">
        <v>665108969.0999999</v>
      </c>
      <c r="IU13" s="11">
        <v>208413573.43000001</v>
      </c>
      <c r="IV13" s="11">
        <v>127061902.36</v>
      </c>
      <c r="IW13" s="11">
        <v>102666484.72999999</v>
      </c>
      <c r="IX13" s="11">
        <v>15417180.740000002</v>
      </c>
      <c r="IY13" s="11">
        <v>22110207.650000002</v>
      </c>
      <c r="IZ13" s="11">
        <v>15768726.09</v>
      </c>
      <c r="JA13" s="11">
        <v>9611559.0300000012</v>
      </c>
      <c r="JB13" s="11">
        <v>22038211.800000001</v>
      </c>
      <c r="JC13" s="11">
        <v>9152983.5</v>
      </c>
      <c r="JD13" s="11">
        <v>17126880.539999999</v>
      </c>
      <c r="JE13" s="11">
        <v>17518676.140000001</v>
      </c>
      <c r="JF13" s="11">
        <v>187534616.79000002</v>
      </c>
      <c r="JG13" s="11">
        <v>90409289.819999993</v>
      </c>
      <c r="JH13" s="11">
        <v>9692392.1500000004</v>
      </c>
      <c r="JI13" s="11">
        <v>10361377.620000001</v>
      </c>
      <c r="JJ13" s="11">
        <v>13169899.050000001</v>
      </c>
      <c r="JK13" s="11">
        <v>40898275.520000003</v>
      </c>
      <c r="JL13" s="11">
        <v>197997990.29999995</v>
      </c>
      <c r="JM13" s="11">
        <v>101808061.58</v>
      </c>
      <c r="JN13" s="11">
        <v>54425658.549999997</v>
      </c>
      <c r="JO13" s="11">
        <v>115352084.72</v>
      </c>
      <c r="JP13" s="11">
        <v>34819468.499999993</v>
      </c>
      <c r="JQ13" s="11">
        <v>42249743.940000005</v>
      </c>
      <c r="JR13" s="11">
        <v>38401166.719999999</v>
      </c>
      <c r="JS13" s="11">
        <v>488391174.16999996</v>
      </c>
      <c r="JT13" s="11">
        <v>250283289.95999998</v>
      </c>
      <c r="JU13" s="11">
        <v>59694664.090000004</v>
      </c>
      <c r="JV13" s="11">
        <v>24111690.050000001</v>
      </c>
      <c r="JW13" s="11">
        <v>21009463.449999999</v>
      </c>
      <c r="JX13" s="11">
        <v>11978835.030000001</v>
      </c>
      <c r="JY13" s="11">
        <v>84989764.829999998</v>
      </c>
      <c r="JZ13" s="11">
        <v>76295752.530000001</v>
      </c>
      <c r="KA13" s="11">
        <v>58736015.089999996</v>
      </c>
      <c r="KB13" s="11">
        <v>37538816.210000001</v>
      </c>
      <c r="KC13" s="11">
        <v>25913879.529999997</v>
      </c>
      <c r="KD13" s="11">
        <v>44423438.839999996</v>
      </c>
      <c r="KE13" s="11">
        <v>9952423.4699999988</v>
      </c>
      <c r="KF13" s="11">
        <v>5565768.3399999999</v>
      </c>
      <c r="KG13" s="11">
        <v>16115045.32</v>
      </c>
      <c r="KH13" s="11">
        <v>11528362.34</v>
      </c>
      <c r="KI13" s="11">
        <v>600969672.69000006</v>
      </c>
      <c r="KJ13" s="11">
        <v>67845245.950000018</v>
      </c>
      <c r="KK13" s="11">
        <v>55255588.789999999</v>
      </c>
      <c r="KL13" s="11">
        <v>31653736.600000001</v>
      </c>
      <c r="KM13" s="11">
        <v>92995532.319999978</v>
      </c>
      <c r="KN13" s="11">
        <v>30359208.849999998</v>
      </c>
      <c r="KO13" s="11">
        <v>104730983.15000001</v>
      </c>
      <c r="KP13" s="11">
        <v>65577489.600000009</v>
      </c>
      <c r="KQ13" s="11">
        <v>70883475.900000006</v>
      </c>
      <c r="KR13" s="11">
        <v>223616900.52000001</v>
      </c>
      <c r="KS13" s="11">
        <v>32315840.300000001</v>
      </c>
      <c r="KT13" s="11">
        <v>52933958.31000001</v>
      </c>
      <c r="KU13" s="11">
        <v>234137963.81999999</v>
      </c>
      <c r="KV13" s="11">
        <v>34230338.829999998</v>
      </c>
      <c r="KW13" s="11">
        <v>119678656.62</v>
      </c>
      <c r="KX13" s="11">
        <v>495018133.98000002</v>
      </c>
      <c r="KY13" s="11">
        <v>74272918.429999992</v>
      </c>
      <c r="KZ13" s="11">
        <v>390182456.33000004</v>
      </c>
      <c r="LA13" s="11">
        <v>108417799.32000001</v>
      </c>
      <c r="LB13" s="11">
        <v>55716767.75</v>
      </c>
      <c r="LC13" s="11">
        <v>81625007.269999981</v>
      </c>
      <c r="LD13" s="11">
        <v>118596535.17999999</v>
      </c>
      <c r="LE13" s="11">
        <v>91189557.720000014</v>
      </c>
      <c r="LF13" s="11">
        <v>43782466.310000002</v>
      </c>
      <c r="LG13" s="11">
        <v>28441799.050000001</v>
      </c>
      <c r="LH13" s="11">
        <v>631299408.40999997</v>
      </c>
      <c r="LI13" s="11">
        <v>181217520.73000002</v>
      </c>
      <c r="LJ13" s="11">
        <v>305319091.91999996</v>
      </c>
      <c r="LK13" s="11">
        <v>290700444.46000004</v>
      </c>
      <c r="LL13" s="11">
        <v>125436787.39</v>
      </c>
      <c r="LM13" s="11">
        <v>75753288.670000002</v>
      </c>
      <c r="LN13" s="11">
        <v>15493292.93</v>
      </c>
      <c r="LO13" s="11">
        <v>127691769.74000001</v>
      </c>
      <c r="LP13" s="11">
        <v>23621848.440000001</v>
      </c>
      <c r="LQ13" s="11">
        <v>93108821.600000009</v>
      </c>
      <c r="LR13" s="11">
        <v>21229873.209999997</v>
      </c>
      <c r="LS13" s="11">
        <v>191016856.23999998</v>
      </c>
      <c r="LT13" s="11">
        <v>70715777.379999995</v>
      </c>
      <c r="LU13" s="11">
        <v>58576229.539999999</v>
      </c>
      <c r="LV13" s="11">
        <v>725707916.69999993</v>
      </c>
      <c r="LW13" s="11">
        <v>300316743.38999993</v>
      </c>
      <c r="LX13" s="11">
        <v>504263601.40000004</v>
      </c>
      <c r="LY13" s="11">
        <v>220165404.74000001</v>
      </c>
      <c r="LZ13" s="11">
        <v>83241360.320000008</v>
      </c>
      <c r="MA13" s="11">
        <v>65875813.399999999</v>
      </c>
      <c r="MB13" s="11">
        <v>94100970.549999997</v>
      </c>
      <c r="MC13" s="11">
        <v>47124420.000000007</v>
      </c>
      <c r="MD13" s="11">
        <v>41160573.970000006</v>
      </c>
      <c r="ME13" s="11">
        <v>42691176.270000003</v>
      </c>
      <c r="MF13" s="11">
        <v>130137287.18999998</v>
      </c>
      <c r="MG13" s="11">
        <v>30904176.550000001</v>
      </c>
      <c r="MH13" s="11">
        <v>1087037378.9499998</v>
      </c>
      <c r="MI13" s="11">
        <v>47969094.829999998</v>
      </c>
      <c r="MJ13" s="11">
        <v>15711946.649999999</v>
      </c>
      <c r="MK13" s="11">
        <v>24065501.140000001</v>
      </c>
      <c r="ML13" s="11">
        <v>24043230.199999999</v>
      </c>
      <c r="MM13" s="11">
        <v>67595246.359999999</v>
      </c>
      <c r="MN13" s="11">
        <v>30865630.75</v>
      </c>
      <c r="MO13" s="11">
        <v>25538941.019999996</v>
      </c>
      <c r="MP13" s="11">
        <v>77532923.590000004</v>
      </c>
      <c r="MQ13" s="11">
        <v>35045804.219999999</v>
      </c>
      <c r="MR13" s="11">
        <v>20065800.129999999</v>
      </c>
      <c r="MS13" s="11">
        <v>28356529.98</v>
      </c>
      <c r="MT13" s="11">
        <v>693752948.39999998</v>
      </c>
      <c r="MU13" s="11">
        <v>18515406.879999999</v>
      </c>
      <c r="MV13" s="11">
        <v>44061946.619999997</v>
      </c>
      <c r="MW13" s="11">
        <v>76677752.719999999</v>
      </c>
      <c r="MX13" s="11">
        <v>51298627.939999998</v>
      </c>
      <c r="MY13" s="11">
        <v>51059105.260000005</v>
      </c>
      <c r="MZ13" s="11">
        <v>213550623.42000002</v>
      </c>
      <c r="NA13" s="11">
        <v>70974196.669999987</v>
      </c>
      <c r="NB13" s="11">
        <v>40356736.669999994</v>
      </c>
      <c r="NC13" s="11">
        <v>34587805.879999995</v>
      </c>
      <c r="ND13" s="11">
        <v>7751825.4199999999</v>
      </c>
      <c r="NE13" s="11">
        <v>609999460.84000003</v>
      </c>
      <c r="NF13" s="11">
        <v>173916878.91999999</v>
      </c>
      <c r="NG13" s="11">
        <v>42113712.089999996</v>
      </c>
      <c r="NH13" s="11">
        <v>626924666.00999999</v>
      </c>
      <c r="NI13" s="11">
        <v>45123896.68</v>
      </c>
      <c r="NJ13" s="11">
        <v>62314301.090000004</v>
      </c>
      <c r="NK13" s="11">
        <v>198061962.08999997</v>
      </c>
      <c r="NL13" s="11">
        <v>312406041.02999997</v>
      </c>
      <c r="NM13" s="11">
        <v>4584119.1399999997</v>
      </c>
      <c r="NN13" s="11">
        <v>45889592.720000006</v>
      </c>
      <c r="NO13" s="11">
        <v>46895759.760000005</v>
      </c>
      <c r="NP13" s="11">
        <v>27927995.890000001</v>
      </c>
      <c r="NQ13" s="11">
        <v>226866529.15999997</v>
      </c>
      <c r="NR13" s="11">
        <v>24490313.949999996</v>
      </c>
      <c r="NS13" s="11">
        <v>32486858.840000004</v>
      </c>
      <c r="NT13" s="11">
        <v>35253397.82</v>
      </c>
      <c r="NU13" s="11">
        <v>21012414.470000003</v>
      </c>
      <c r="NV13" s="11">
        <v>3039043.77</v>
      </c>
      <c r="NW13" s="11">
        <v>15736518.060000002</v>
      </c>
      <c r="NX13" s="11">
        <v>587882935.31999993</v>
      </c>
      <c r="NY13" s="11">
        <v>165590056.37</v>
      </c>
      <c r="NZ13" s="11">
        <v>25587302.600000001</v>
      </c>
      <c r="OA13" s="11">
        <v>19877022.77</v>
      </c>
      <c r="OB13" s="11">
        <v>30847115.230000004</v>
      </c>
      <c r="OC13" s="11">
        <v>69378848.229999989</v>
      </c>
      <c r="OD13" s="11">
        <v>17204262.649999999</v>
      </c>
      <c r="OE13" s="11">
        <v>933635961.29999995</v>
      </c>
      <c r="OF13" s="11">
        <v>137730040.78</v>
      </c>
      <c r="OG13" s="11">
        <v>56912272.93</v>
      </c>
      <c r="OH13" s="11">
        <v>164072389.59999999</v>
      </c>
      <c r="OI13" s="11">
        <v>28769158.579999994</v>
      </c>
      <c r="OJ13" s="11">
        <v>54935499.359999999</v>
      </c>
      <c r="OK13" s="11">
        <v>57439206.68</v>
      </c>
      <c r="OL13" s="11">
        <v>37082635.199999996</v>
      </c>
      <c r="OM13" s="11">
        <v>85427080.13000001</v>
      </c>
      <c r="ON13" s="11">
        <v>520498282.03999978</v>
      </c>
      <c r="OO13" s="11">
        <v>205144416.10999998</v>
      </c>
      <c r="OP13" s="11">
        <v>278294476.27999997</v>
      </c>
      <c r="OQ13" s="11">
        <v>174887948.65000001</v>
      </c>
      <c r="OR13" s="11">
        <v>73987506.640000001</v>
      </c>
      <c r="OS13" s="11">
        <v>35453704.640000001</v>
      </c>
      <c r="OT13" s="11">
        <v>332663342.8499999</v>
      </c>
      <c r="OU13" s="11">
        <v>47599353.140000008</v>
      </c>
      <c r="OV13" s="11">
        <v>43677367.619999997</v>
      </c>
      <c r="OW13" s="11">
        <v>54592384.5</v>
      </c>
      <c r="OX13" s="11">
        <v>44023186.590000004</v>
      </c>
      <c r="OY13" s="11">
        <v>155767975.00000003</v>
      </c>
      <c r="OZ13" s="11">
        <v>29114719.359999999</v>
      </c>
      <c r="PA13" s="11">
        <v>39494424.690000005</v>
      </c>
      <c r="PB13" s="11">
        <v>19448056.759999998</v>
      </c>
      <c r="PC13" s="11">
        <v>433388226.03999996</v>
      </c>
      <c r="PD13" s="11">
        <v>14315564.460000001</v>
      </c>
      <c r="PE13" s="11">
        <v>70564125.900000006</v>
      </c>
      <c r="PF13" s="11">
        <v>9335620.25</v>
      </c>
      <c r="PG13" s="11">
        <v>30788026.720000003</v>
      </c>
      <c r="PH13" s="11">
        <v>142395132.44</v>
      </c>
      <c r="PI13" s="11">
        <v>33055792.739999995</v>
      </c>
      <c r="PJ13" s="11">
        <v>23719007.139999997</v>
      </c>
      <c r="PK13" s="11">
        <v>27609954.129999999</v>
      </c>
      <c r="PL13" s="11">
        <v>22345189.830000006</v>
      </c>
      <c r="PM13" s="11">
        <v>35521726.370000005</v>
      </c>
      <c r="PN13" s="11">
        <v>39973949.039999999</v>
      </c>
      <c r="PO13" s="11">
        <v>26073272.280000001</v>
      </c>
      <c r="PP13" s="11">
        <v>67053225.689999998</v>
      </c>
      <c r="PQ13" s="11">
        <v>25150356.57</v>
      </c>
      <c r="PR13" s="11">
        <v>13997084.98</v>
      </c>
      <c r="PS13" s="11">
        <v>31346785.57</v>
      </c>
      <c r="PT13" s="11">
        <v>30113191.990000002</v>
      </c>
      <c r="PU13" s="11">
        <v>908571529.60000002</v>
      </c>
      <c r="PV13" s="11">
        <v>24759064.810000002</v>
      </c>
      <c r="PW13" s="11">
        <v>42967521.140000001</v>
      </c>
      <c r="PX13" s="11">
        <v>63092006.359999999</v>
      </c>
      <c r="PY13" s="11">
        <v>278825705.97999996</v>
      </c>
      <c r="PZ13" s="11">
        <v>57599008.799999997</v>
      </c>
      <c r="QA13" s="11">
        <v>78054265.420000017</v>
      </c>
      <c r="QB13" s="11">
        <v>19114686.350000001</v>
      </c>
      <c r="QC13" s="11">
        <v>87214482.090000004</v>
      </c>
      <c r="QD13" s="11">
        <v>8298519.0599999996</v>
      </c>
      <c r="QE13" s="11">
        <v>179397156.55999997</v>
      </c>
      <c r="QF13" s="11">
        <v>19932939.280000001</v>
      </c>
      <c r="QG13" s="11">
        <v>53801323.880000003</v>
      </c>
      <c r="QH13" s="11">
        <v>82327861.200000018</v>
      </c>
      <c r="QI13" s="11">
        <v>9720680.5999999996</v>
      </c>
      <c r="QJ13" s="11">
        <v>38877133.009999998</v>
      </c>
      <c r="QK13" s="11">
        <v>17971327.18</v>
      </c>
      <c r="QL13" s="11">
        <v>14926632.26</v>
      </c>
      <c r="QM13" s="11">
        <v>12510267.75</v>
      </c>
      <c r="QN13" s="11">
        <v>32354588.32</v>
      </c>
      <c r="QO13" s="11">
        <v>141118802.44</v>
      </c>
      <c r="QP13" s="11">
        <v>20664471.329999998</v>
      </c>
      <c r="QQ13" s="11">
        <v>10352841.34</v>
      </c>
      <c r="QR13" s="11">
        <v>6257809.8399999999</v>
      </c>
      <c r="QS13" s="11">
        <v>24920366.549999997</v>
      </c>
      <c r="QT13" s="11">
        <v>4350937.6099999994</v>
      </c>
      <c r="QU13" s="11">
        <v>612322075.22000003</v>
      </c>
      <c r="QV13" s="11">
        <v>10462187.939999999</v>
      </c>
      <c r="QW13" s="11">
        <v>143085727.53999999</v>
      </c>
      <c r="QX13" s="11">
        <v>20455890.490000002</v>
      </c>
      <c r="QY13" s="11">
        <v>48914056.659999996</v>
      </c>
      <c r="QZ13" s="11">
        <v>39510762.990000002</v>
      </c>
      <c r="RA13" s="11">
        <v>30120452.5</v>
      </c>
      <c r="RB13" s="11">
        <v>39535124.829999998</v>
      </c>
      <c r="RC13" s="11">
        <v>45419222.450000003</v>
      </c>
      <c r="RD13" s="11">
        <v>37196996.969999999</v>
      </c>
      <c r="RE13" s="11">
        <v>29216775.470000003</v>
      </c>
      <c r="RF13" s="11">
        <v>22074757.410000004</v>
      </c>
      <c r="RG13" s="11">
        <v>17772891.989999998</v>
      </c>
      <c r="RH13" s="11">
        <v>526063935.38999999</v>
      </c>
      <c r="RI13" s="11">
        <v>60500191.059999995</v>
      </c>
      <c r="RJ13" s="11">
        <v>38406684.589999996</v>
      </c>
      <c r="RK13" s="11">
        <v>39458110.410000004</v>
      </c>
      <c r="RL13" s="11">
        <v>44577154.25</v>
      </c>
      <c r="RM13" s="11">
        <v>100805986.94</v>
      </c>
      <c r="RN13" s="11">
        <v>160533415.93000001</v>
      </c>
      <c r="RO13" s="11">
        <v>48113977.780000001</v>
      </c>
      <c r="RP13" s="11">
        <v>794256.22000000067</v>
      </c>
      <c r="RQ13" s="11">
        <v>67995757.909999996</v>
      </c>
      <c r="RR13" s="11">
        <v>222733069.73000002</v>
      </c>
      <c r="RS13" s="11">
        <v>11861345.380000001</v>
      </c>
      <c r="RT13" s="11">
        <v>22602528.670000002</v>
      </c>
      <c r="RU13" s="11">
        <v>57855292.439999998</v>
      </c>
      <c r="RV13" s="11">
        <v>12993804.02</v>
      </c>
      <c r="RW13" s="11">
        <v>13944423.790000001</v>
      </c>
      <c r="RX13" s="11">
        <v>66843524.390000001</v>
      </c>
      <c r="RY13" s="11">
        <v>9039856.5</v>
      </c>
      <c r="RZ13" s="11">
        <v>9525841</v>
      </c>
      <c r="SA13" s="11">
        <v>20944888.989999998</v>
      </c>
      <c r="SB13" s="11">
        <v>237126704.31999999</v>
      </c>
      <c r="SC13" s="11">
        <v>21299301.370000001</v>
      </c>
      <c r="SD13" s="11">
        <v>47326008.529999994</v>
      </c>
      <c r="SE13" s="11">
        <v>29923181.840000004</v>
      </c>
      <c r="SF13" s="11">
        <v>14990202.970000001</v>
      </c>
      <c r="SG13" s="11">
        <v>27267301.240000002</v>
      </c>
      <c r="SH13" s="11">
        <v>63306549.769999996</v>
      </c>
      <c r="SI13" s="11">
        <v>57123507.770000011</v>
      </c>
      <c r="SJ13" s="11">
        <v>60881515.020000003</v>
      </c>
      <c r="SK13" s="11">
        <v>27761873.380000003</v>
      </c>
      <c r="SL13" s="11">
        <v>58802565.459999993</v>
      </c>
      <c r="SM13" s="11">
        <v>12634918.930000002</v>
      </c>
      <c r="SN13" s="11">
        <v>168385018.13</v>
      </c>
      <c r="SO13" s="11">
        <v>29168152.890000001</v>
      </c>
      <c r="SP13" s="11">
        <v>39075313.49000001</v>
      </c>
      <c r="SQ13" s="11">
        <v>50944937.600000001</v>
      </c>
      <c r="SR13" s="11">
        <v>33875045.620000005</v>
      </c>
      <c r="SS13" s="11">
        <v>21156706.539999999</v>
      </c>
      <c r="ST13" s="11">
        <v>25385668.029999997</v>
      </c>
      <c r="SU13" s="11">
        <v>17645670.48</v>
      </c>
      <c r="SV13" s="11">
        <v>263244841.15999997</v>
      </c>
      <c r="SW13" s="11">
        <v>35741975.549999997</v>
      </c>
      <c r="SX13" s="11">
        <v>29869771.800000008</v>
      </c>
      <c r="SY13" s="11">
        <v>16058469.860000003</v>
      </c>
      <c r="SZ13" s="11">
        <v>14927662.110000001</v>
      </c>
      <c r="TA13" s="11">
        <v>15354096.1</v>
      </c>
      <c r="TB13" s="11">
        <v>11105801.210000001</v>
      </c>
      <c r="TC13" s="11">
        <v>97054953.799999997</v>
      </c>
      <c r="TD13" s="11">
        <v>13224158.27</v>
      </c>
      <c r="TE13" s="11">
        <v>16841332.799999997</v>
      </c>
      <c r="TF13" s="11">
        <v>15091794.83</v>
      </c>
      <c r="TG13" s="11">
        <v>32613408.400000002</v>
      </c>
      <c r="TH13" s="11">
        <v>21003851.370000001</v>
      </c>
      <c r="TI13" s="11">
        <v>9951680.6699999999</v>
      </c>
      <c r="TJ13" s="11">
        <v>466546978.87000006</v>
      </c>
      <c r="TK13" s="11">
        <v>25620487.23</v>
      </c>
      <c r="TL13" s="11">
        <v>12454083.199999997</v>
      </c>
      <c r="TM13" s="11">
        <v>69629355.789999992</v>
      </c>
      <c r="TN13" s="11">
        <v>51051574.949999996</v>
      </c>
      <c r="TO13" s="11">
        <v>44670791.820000008</v>
      </c>
      <c r="TP13" s="11">
        <v>9552794.8399999999</v>
      </c>
      <c r="TQ13" s="11">
        <v>105699540.87</v>
      </c>
      <c r="TR13" s="11">
        <v>52946044.200000003</v>
      </c>
      <c r="TS13" s="11">
        <v>51784253.039999999</v>
      </c>
      <c r="TT13" s="11">
        <v>46372942.289999999</v>
      </c>
      <c r="TU13" s="11">
        <v>15139534.41</v>
      </c>
      <c r="TV13" s="11">
        <v>21575467.170000002</v>
      </c>
      <c r="TW13" s="11">
        <v>31558451.02</v>
      </c>
      <c r="TX13" s="11">
        <v>19811267.880000003</v>
      </c>
      <c r="TY13" s="11">
        <v>18796099.34</v>
      </c>
      <c r="TZ13" s="11">
        <v>179945019.66999999</v>
      </c>
      <c r="UA13" s="11">
        <v>23155430.059999999</v>
      </c>
      <c r="UB13" s="11">
        <v>364085448.82999998</v>
      </c>
      <c r="UC13" s="11">
        <v>65644595.269999981</v>
      </c>
      <c r="UD13" s="11">
        <v>25176332.469999999</v>
      </c>
      <c r="UE13" s="11">
        <v>22031334.740000006</v>
      </c>
      <c r="UF13" s="11">
        <v>162822310.25999999</v>
      </c>
      <c r="UG13" s="11">
        <v>22119644.73</v>
      </c>
      <c r="UH13" s="11">
        <v>10651847.34</v>
      </c>
      <c r="UI13" s="11">
        <v>14132586.5</v>
      </c>
      <c r="UJ13" s="11">
        <v>19586031.199999999</v>
      </c>
      <c r="UK13" s="11">
        <v>399937490.54000002</v>
      </c>
      <c r="UL13" s="11">
        <v>62894215.149999991</v>
      </c>
      <c r="UM13" s="11">
        <v>29866459.429999996</v>
      </c>
      <c r="UN13" s="11">
        <v>43367762.57</v>
      </c>
      <c r="UO13" s="11">
        <v>34796931.630000003</v>
      </c>
      <c r="UP13" s="11">
        <v>31823000.41</v>
      </c>
      <c r="UQ13" s="11">
        <v>1059913958.5500001</v>
      </c>
      <c r="UR13" s="11">
        <v>34731255.510000005</v>
      </c>
      <c r="US13" s="11">
        <v>32325905.980000004</v>
      </c>
      <c r="UT13" s="11">
        <v>214112853.93999997</v>
      </c>
      <c r="UU13" s="11">
        <v>26719471.940000001</v>
      </c>
      <c r="UV13" s="11">
        <v>32278425.789999999</v>
      </c>
      <c r="UW13" s="11">
        <v>104598892.52000001</v>
      </c>
      <c r="UX13" s="11">
        <v>15638613.700000001</v>
      </c>
      <c r="UY13" s="11">
        <v>14027772.689999998</v>
      </c>
      <c r="UZ13" s="11">
        <v>30412785.729999997</v>
      </c>
      <c r="VA13" s="11">
        <v>44140211.789999999</v>
      </c>
      <c r="VB13" s="11">
        <v>71080207.950000003</v>
      </c>
      <c r="VC13" s="11">
        <v>42268081.719999999</v>
      </c>
      <c r="VD13" s="11">
        <v>33118775.020000007</v>
      </c>
      <c r="VE13" s="11">
        <v>19207475.990000002</v>
      </c>
      <c r="VF13" s="11">
        <v>19379918.66</v>
      </c>
      <c r="VG13" s="11">
        <v>17338036.119999997</v>
      </c>
      <c r="VH13" s="11">
        <v>24698274.529999997</v>
      </c>
      <c r="VI13" s="11">
        <v>92032809.379999995</v>
      </c>
      <c r="VJ13" s="11">
        <v>12054289.57</v>
      </c>
      <c r="VK13" s="11">
        <v>13769370.299999999</v>
      </c>
      <c r="VL13" s="11">
        <v>4537920.1399999997</v>
      </c>
      <c r="VM13" s="11">
        <v>258533363.63999999</v>
      </c>
      <c r="VN13" s="11">
        <v>26877366.669999998</v>
      </c>
      <c r="VO13" s="11">
        <v>38242519.000000007</v>
      </c>
      <c r="VP13" s="11">
        <v>45614755.259999998</v>
      </c>
      <c r="VQ13" s="11">
        <v>68970794.279999986</v>
      </c>
      <c r="VR13" s="11">
        <v>70722167.280000001</v>
      </c>
      <c r="VS13" s="11">
        <v>22913988.650000002</v>
      </c>
      <c r="VT13" s="11">
        <v>35354292.560000002</v>
      </c>
      <c r="VU13" s="11">
        <v>31431276.620000005</v>
      </c>
      <c r="VV13" s="11">
        <v>183634905.19</v>
      </c>
      <c r="VW13" s="11">
        <v>29423699.779999997</v>
      </c>
      <c r="VX13" s="11">
        <v>194191386.98000002</v>
      </c>
      <c r="VY13" s="11">
        <v>13110364.480000002</v>
      </c>
      <c r="VZ13" s="11">
        <v>11568757.27</v>
      </c>
      <c r="WA13" s="11">
        <v>20481722.649999999</v>
      </c>
      <c r="WB13" s="11">
        <v>1894567479.55</v>
      </c>
      <c r="WC13" s="11">
        <v>97779107.129999995</v>
      </c>
      <c r="WD13" s="11">
        <v>26166032.639999997</v>
      </c>
      <c r="WE13" s="11">
        <v>43851848.880000003</v>
      </c>
      <c r="WF13" s="11">
        <v>25681005.48</v>
      </c>
      <c r="WG13" s="11">
        <v>27453157.199999999</v>
      </c>
      <c r="WH13" s="11">
        <v>72893591.870000005</v>
      </c>
      <c r="WI13" s="11">
        <v>48997583.259999998</v>
      </c>
      <c r="WJ13" s="11">
        <v>33698140.789999999</v>
      </c>
      <c r="WK13" s="11">
        <v>44001224.020000003</v>
      </c>
      <c r="WL13" s="11">
        <v>21038981.130000003</v>
      </c>
      <c r="WM13" s="11">
        <v>108655658.12</v>
      </c>
      <c r="WN13" s="11">
        <v>45348040.049999997</v>
      </c>
      <c r="WO13" s="11">
        <v>91559756.263999999</v>
      </c>
      <c r="WP13" s="11">
        <v>74580269.870000005</v>
      </c>
      <c r="WQ13" s="11">
        <v>73555004.74000001</v>
      </c>
      <c r="WR13" s="11">
        <v>10217061.510000002</v>
      </c>
      <c r="WS13" s="11">
        <v>109597176.94000001</v>
      </c>
      <c r="WT13" s="11">
        <v>26856603.460000001</v>
      </c>
      <c r="WU13" s="11">
        <v>69709809.629999995</v>
      </c>
      <c r="WV13" s="11">
        <v>187413406.37000003</v>
      </c>
      <c r="WW13" s="11">
        <v>22987724.329999998</v>
      </c>
      <c r="WX13" s="11">
        <v>28770733.070000004</v>
      </c>
      <c r="WY13" s="11">
        <v>14965280.609999999</v>
      </c>
      <c r="WZ13" s="11">
        <v>19621394.869999997</v>
      </c>
      <c r="XA13" s="11">
        <v>3897681.33</v>
      </c>
      <c r="XB13" s="11">
        <v>10451814.440000001</v>
      </c>
      <c r="XC13" s="11">
        <v>11052680.51</v>
      </c>
      <c r="XD13" s="11">
        <v>182033785.53999999</v>
      </c>
      <c r="XE13" s="11">
        <v>5924651.3899999997</v>
      </c>
      <c r="XF13" s="11">
        <v>15064655.950000001</v>
      </c>
      <c r="XG13" s="11">
        <v>8980638.1000000015</v>
      </c>
      <c r="XH13" s="11">
        <v>10174358.940000001</v>
      </c>
      <c r="XI13" s="11">
        <v>714455565.68999994</v>
      </c>
      <c r="XJ13" s="11">
        <v>100765200.32000001</v>
      </c>
      <c r="XK13" s="11">
        <v>97489557.700000003</v>
      </c>
      <c r="XL13" s="11">
        <v>143293357.99999997</v>
      </c>
      <c r="XM13" s="11">
        <v>27075087.979999997</v>
      </c>
      <c r="XN13" s="11">
        <v>56650428.57</v>
      </c>
      <c r="XO13" s="11">
        <v>97364428.109999985</v>
      </c>
      <c r="XP13" s="11">
        <v>46511555.43999999</v>
      </c>
      <c r="XQ13" s="11">
        <v>25347349.139999997</v>
      </c>
      <c r="XR13" s="11">
        <v>99414110.63000001</v>
      </c>
      <c r="XS13" s="11">
        <v>114886943.25999998</v>
      </c>
      <c r="XT13" s="11">
        <v>20462311.000000004</v>
      </c>
      <c r="XU13" s="11">
        <v>34799818.200000003</v>
      </c>
      <c r="XV13" s="11">
        <v>52208954.619999997</v>
      </c>
      <c r="XW13" s="11">
        <v>39772047.769999988</v>
      </c>
      <c r="XX13" s="11">
        <v>62524538.410000004</v>
      </c>
      <c r="XY13" s="11">
        <v>23732221.449999996</v>
      </c>
      <c r="XZ13" s="11">
        <v>25572976.120000001</v>
      </c>
      <c r="YA13" s="11">
        <v>18600185.25</v>
      </c>
      <c r="YB13" s="11">
        <v>41561881.530000001</v>
      </c>
      <c r="YC13" s="11">
        <v>42159552.400000006</v>
      </c>
      <c r="YD13" s="11">
        <v>11328577.460000001</v>
      </c>
      <c r="YE13" s="11">
        <v>27515620.239999998</v>
      </c>
      <c r="YF13" s="11">
        <v>747896070.04999995</v>
      </c>
      <c r="YG13" s="11">
        <v>91601419.310000017</v>
      </c>
      <c r="YH13" s="11">
        <v>59562248.489999995</v>
      </c>
      <c r="YI13" s="11">
        <v>39715078.230000004</v>
      </c>
      <c r="YJ13" s="11">
        <v>167659922.25</v>
      </c>
      <c r="YK13" s="11">
        <v>107167731.77</v>
      </c>
      <c r="YL13" s="11">
        <v>82433459.420000002</v>
      </c>
      <c r="YM13" s="11">
        <v>27701086.539999999</v>
      </c>
      <c r="YN13" s="11">
        <v>249968013.54999998</v>
      </c>
      <c r="YO13" s="11">
        <v>134883988.39000002</v>
      </c>
      <c r="YP13" s="11">
        <v>84055648.439999998</v>
      </c>
      <c r="YQ13" s="11">
        <v>41332408.909999996</v>
      </c>
      <c r="YR13" s="11">
        <v>15593597.390000001</v>
      </c>
      <c r="YS13" s="11">
        <v>9233318.2400000002</v>
      </c>
      <c r="YT13" s="11">
        <v>12878218.260000002</v>
      </c>
      <c r="YU13" s="11">
        <v>28446302.619999997</v>
      </c>
      <c r="YV13" s="11">
        <v>23721581.400000002</v>
      </c>
      <c r="YW13" s="11">
        <v>255292085.55999997</v>
      </c>
      <c r="YX13" s="11">
        <v>38738534.410000004</v>
      </c>
      <c r="YY13" s="11">
        <v>34823795.670000002</v>
      </c>
      <c r="YZ13" s="11">
        <v>24575873.509999998</v>
      </c>
      <c r="ZA13" s="11">
        <v>23323385.199999999</v>
      </c>
      <c r="ZB13" s="11">
        <v>14607844.18</v>
      </c>
      <c r="ZC13" s="11">
        <v>13107384.59</v>
      </c>
      <c r="ZD13" s="11">
        <v>480083642.13999999</v>
      </c>
      <c r="ZE13" s="11">
        <v>10012683.4</v>
      </c>
      <c r="ZF13" s="11">
        <v>32722992.720000003</v>
      </c>
      <c r="ZG13" s="11">
        <v>40831244.32</v>
      </c>
      <c r="ZH13" s="11">
        <v>20631428.009999998</v>
      </c>
      <c r="ZI13" s="11">
        <v>12430595.890000001</v>
      </c>
      <c r="ZJ13" s="11">
        <v>39809880.910000004</v>
      </c>
      <c r="ZK13" s="11">
        <v>12702384.340000002</v>
      </c>
      <c r="ZL13" s="11">
        <v>90996440.020000011</v>
      </c>
      <c r="ZM13" s="11">
        <v>261480845.83000001</v>
      </c>
      <c r="ZN13" s="11">
        <v>29432944.31000001</v>
      </c>
      <c r="ZO13" s="11">
        <v>24575828.640000001</v>
      </c>
      <c r="ZP13" s="11">
        <v>170307666.22999999</v>
      </c>
      <c r="ZQ13" s="11">
        <v>42674169.149999999</v>
      </c>
      <c r="ZR13" s="11">
        <v>39312534.590000004</v>
      </c>
      <c r="ZS13" s="11">
        <v>30404577.040000003</v>
      </c>
      <c r="ZT13" s="11">
        <v>79296062.480000004</v>
      </c>
      <c r="ZU13" s="11">
        <v>7751171.4399999995</v>
      </c>
      <c r="ZV13" s="11">
        <v>45454164.410000004</v>
      </c>
      <c r="ZW13" s="11">
        <v>3699534.4299999997</v>
      </c>
      <c r="ZX13" s="11">
        <v>34116995.140000001</v>
      </c>
      <c r="ZY13" s="11">
        <v>15039393.060000001</v>
      </c>
      <c r="ZZ13" s="11">
        <v>149419973.91</v>
      </c>
      <c r="AAA13" s="11">
        <v>15925851.279999999</v>
      </c>
      <c r="AAB13" s="11">
        <v>22599936.66</v>
      </c>
      <c r="AAC13" s="11">
        <v>28684785.18</v>
      </c>
      <c r="AAD13" s="11">
        <v>46214971.140000001</v>
      </c>
      <c r="AAE13" s="11">
        <v>3684763.6800000016</v>
      </c>
      <c r="AAF13" s="11">
        <v>10686058.57</v>
      </c>
      <c r="AAG13" s="11">
        <v>8922026.5499999989</v>
      </c>
      <c r="AAH13" s="11">
        <v>10989106.030000001</v>
      </c>
      <c r="AAI13" s="11">
        <v>342545352.51000005</v>
      </c>
      <c r="AAJ13" s="11">
        <v>11161443.390000001</v>
      </c>
      <c r="AAK13" s="11">
        <v>29748952.420000002</v>
      </c>
      <c r="AAL13" s="11">
        <v>20275397.050000001</v>
      </c>
      <c r="AAM13" s="11">
        <v>23386598.119999997</v>
      </c>
      <c r="AAN13" s="11">
        <v>33741552.420000002</v>
      </c>
      <c r="AAO13" s="11">
        <v>23429282.920000002</v>
      </c>
      <c r="AAP13" s="11">
        <v>582127858.2700001</v>
      </c>
      <c r="AAQ13" s="11">
        <v>54430671.330000006</v>
      </c>
      <c r="AAR13" s="11">
        <v>57344230.340000004</v>
      </c>
      <c r="AAS13" s="11">
        <v>192478759.31</v>
      </c>
      <c r="AAT13" s="11">
        <v>32326733.66</v>
      </c>
      <c r="AAU13" s="11">
        <v>52016029.670000002</v>
      </c>
      <c r="AAV13" s="11">
        <v>59260360.189999998</v>
      </c>
      <c r="AAW13" s="11">
        <v>110613780.8</v>
      </c>
      <c r="AAX13" s="11">
        <v>135523292.72000003</v>
      </c>
      <c r="AAY13" s="11">
        <v>29223894.609999999</v>
      </c>
      <c r="AAZ13" s="11">
        <v>98065465.609999985</v>
      </c>
      <c r="ABA13" s="11">
        <v>174619177.53</v>
      </c>
      <c r="ABB13" s="11">
        <v>107834296.55000001</v>
      </c>
      <c r="ABC13" s="11">
        <v>23907876.859999999</v>
      </c>
      <c r="ABD13" s="11">
        <v>28711248.940000001</v>
      </c>
      <c r="ABE13" s="11">
        <v>32388395.640000001</v>
      </c>
      <c r="ABF13" s="11">
        <v>15829756.85</v>
      </c>
      <c r="ABG13" s="11">
        <v>39856168.040000007</v>
      </c>
      <c r="ABH13" s="11">
        <v>23750305.310000002</v>
      </c>
      <c r="ABI13" s="11">
        <v>274959260.77000004</v>
      </c>
      <c r="ABJ13" s="11">
        <v>168682728.09999996</v>
      </c>
      <c r="ABK13" s="11">
        <v>18544798.969999999</v>
      </c>
      <c r="ABL13" s="11">
        <v>45468873.060000002</v>
      </c>
      <c r="ABM13" s="11">
        <v>21287796.900000002</v>
      </c>
      <c r="ABN13" s="11">
        <v>29692154.829999998</v>
      </c>
      <c r="ABO13" s="11">
        <v>8920360.129999999</v>
      </c>
      <c r="ABP13" s="11">
        <v>431485522.92999995</v>
      </c>
      <c r="ABQ13" s="11">
        <v>54438343.810000002</v>
      </c>
      <c r="ABR13" s="11">
        <v>98472723.13000001</v>
      </c>
      <c r="ABS13" s="11">
        <v>142829181.50999999</v>
      </c>
      <c r="ABT13" s="11">
        <v>164097147.40999997</v>
      </c>
      <c r="ABU13" s="11">
        <v>98412125.99000001</v>
      </c>
      <c r="ABV13" s="11">
        <v>14446085.6</v>
      </c>
      <c r="ABW13" s="11">
        <v>56587454.5</v>
      </c>
      <c r="ABX13" s="11">
        <v>8123358</v>
      </c>
      <c r="ABY13" s="11">
        <v>516272454.81999993</v>
      </c>
      <c r="ABZ13" s="11">
        <v>39190074.979999997</v>
      </c>
      <c r="ACA13" s="11">
        <v>86814445.480000004</v>
      </c>
      <c r="ACB13" s="11">
        <v>6033531.79</v>
      </c>
      <c r="ACC13" s="11">
        <v>18182554.059999999</v>
      </c>
      <c r="ACD13" s="11">
        <v>194964466.71000004</v>
      </c>
      <c r="ACE13" s="11">
        <v>18367267.650000002</v>
      </c>
      <c r="ACF13" s="11">
        <v>33039380.5</v>
      </c>
      <c r="ACG13" s="11">
        <v>13106395.549999999</v>
      </c>
      <c r="ACH13" s="11">
        <v>109716604.06</v>
      </c>
      <c r="ACI13" s="11">
        <v>48091166.270000003</v>
      </c>
      <c r="ACJ13" s="11">
        <v>919166529.15999997</v>
      </c>
      <c r="ACK13" s="11">
        <v>46814003.069999993</v>
      </c>
      <c r="ACL13" s="11">
        <v>61987136.059999995</v>
      </c>
      <c r="ACM13" s="11">
        <v>133373394.27</v>
      </c>
      <c r="ACN13" s="11">
        <v>31571912.859999999</v>
      </c>
      <c r="ACO13" s="11">
        <v>21044994.260000002</v>
      </c>
      <c r="ACP13" s="11">
        <v>58135536.120000005</v>
      </c>
      <c r="ACQ13" s="11">
        <v>333937127.42999995</v>
      </c>
      <c r="ACR13" s="11">
        <v>228730422.99000004</v>
      </c>
      <c r="ACS13" s="11">
        <v>60082290.93</v>
      </c>
      <c r="ACT13" s="11">
        <v>45352655.32</v>
      </c>
      <c r="ACU13" s="11">
        <v>55274648.579999998</v>
      </c>
      <c r="ACV13" s="11">
        <v>6579162.629999999</v>
      </c>
      <c r="ACW13" s="11">
        <v>574405010.70999992</v>
      </c>
      <c r="ACX13" s="11">
        <v>59317786.220000006</v>
      </c>
      <c r="ACY13" s="11">
        <v>53141118.86999999</v>
      </c>
      <c r="ACZ13" s="11">
        <v>23985241.449999999</v>
      </c>
      <c r="ADA13" s="11">
        <v>13975214.42</v>
      </c>
      <c r="ADB13" s="11">
        <v>24658529.52</v>
      </c>
      <c r="ADC13" s="11">
        <v>41076339.399999999</v>
      </c>
      <c r="ADD13" s="11">
        <v>26028533.609999999</v>
      </c>
      <c r="ADE13" s="11">
        <v>30228177.809999999</v>
      </c>
      <c r="ADF13" s="11">
        <v>42792658.879999995</v>
      </c>
      <c r="ADG13" s="11">
        <v>189300791.38</v>
      </c>
      <c r="ADH13" s="11">
        <v>146119763.75999999</v>
      </c>
      <c r="ADI13" s="11">
        <v>9849472.1099999994</v>
      </c>
      <c r="ADJ13" s="11">
        <v>9009434.3299999982</v>
      </c>
      <c r="ADK13" s="11">
        <v>56534562.799999997</v>
      </c>
      <c r="ADL13" s="11">
        <v>5316336.25</v>
      </c>
      <c r="ADM13" s="11">
        <v>33210878.119999997</v>
      </c>
      <c r="ADN13" s="11">
        <v>19453536.709999997</v>
      </c>
      <c r="ADO13" s="11">
        <v>31237358.769999996</v>
      </c>
      <c r="ADP13" s="11">
        <v>701865583.31999993</v>
      </c>
      <c r="ADQ13" s="11">
        <v>97299379.770000011</v>
      </c>
      <c r="ADR13" s="11">
        <v>97836035.019999996</v>
      </c>
      <c r="ADS13" s="11">
        <v>94926824.310000002</v>
      </c>
      <c r="ADT13" s="11">
        <v>187364559.04000005</v>
      </c>
      <c r="ADU13" s="11">
        <v>26817707.590000004</v>
      </c>
      <c r="ADV13" s="11">
        <v>40778315.82</v>
      </c>
      <c r="ADW13" s="11">
        <v>40448293.079999998</v>
      </c>
      <c r="ADX13" s="11">
        <v>21981270.82</v>
      </c>
      <c r="ADY13" s="11">
        <v>25578760.579999998</v>
      </c>
      <c r="ADZ13" s="11">
        <v>998442669.67999995</v>
      </c>
      <c r="AEA13" s="11">
        <v>196185691.02000001</v>
      </c>
      <c r="AEB13" s="11">
        <v>224805516.03999999</v>
      </c>
      <c r="AEC13" s="11">
        <v>47755753.299999997</v>
      </c>
      <c r="AED13" s="11">
        <v>92150292.629999995</v>
      </c>
      <c r="AEE13" s="11">
        <v>107948388.33</v>
      </c>
      <c r="AEF13" s="11">
        <v>83675443.030000001</v>
      </c>
      <c r="AEG13" s="11">
        <v>43599615.509999998</v>
      </c>
      <c r="AEH13" s="11">
        <v>22336729.479999997</v>
      </c>
      <c r="AEI13" s="11">
        <v>83585894.059999987</v>
      </c>
      <c r="AEJ13" s="11">
        <v>81266442.469999999</v>
      </c>
      <c r="AEK13" s="11">
        <v>134583690.06</v>
      </c>
      <c r="AEL13" s="11">
        <v>21604223.210000001</v>
      </c>
      <c r="AEM13" s="11">
        <v>85117796.970000014</v>
      </c>
      <c r="AEN13" s="11">
        <v>74423422.430000007</v>
      </c>
      <c r="AEO13" s="11">
        <v>57802977.829999998</v>
      </c>
      <c r="AEP13" s="11">
        <v>24503813.799999997</v>
      </c>
      <c r="AEQ13" s="11">
        <v>103825573</v>
      </c>
      <c r="AER13" s="11">
        <v>13601093.66</v>
      </c>
      <c r="AES13" s="11">
        <v>69322009.61999999</v>
      </c>
      <c r="AET13" s="11">
        <v>396029781.05000001</v>
      </c>
      <c r="AEU13" s="11">
        <v>81109489.850000009</v>
      </c>
      <c r="AEV13" s="11">
        <v>103390641.82000001</v>
      </c>
      <c r="AEW13" s="11">
        <v>65089079.100000001</v>
      </c>
      <c r="AEX13" s="11">
        <v>48589756.890000001</v>
      </c>
      <c r="AEY13" s="11">
        <v>88090098.86999999</v>
      </c>
      <c r="AEZ13" s="11">
        <v>31156197.919999998</v>
      </c>
      <c r="AFA13" s="11">
        <v>29273160.859999999</v>
      </c>
      <c r="AFB13" s="11">
        <v>16652996.399999999</v>
      </c>
      <c r="AFC13" s="11">
        <v>14559254.42</v>
      </c>
      <c r="AFD13" s="11">
        <v>307605332.27999997</v>
      </c>
      <c r="AFE13" s="11">
        <v>227099250.28999996</v>
      </c>
      <c r="AFF13" s="11">
        <v>89519000.659999996</v>
      </c>
      <c r="AFG13" s="11">
        <v>17154282.210000001</v>
      </c>
      <c r="AFH13" s="11">
        <v>149801690.85000002</v>
      </c>
      <c r="AFI13" s="11">
        <v>61132557.690000005</v>
      </c>
      <c r="AFJ13" s="11">
        <v>25323939.679999996</v>
      </c>
      <c r="AFK13" s="11">
        <v>31141234.379999999</v>
      </c>
      <c r="AFL13" s="11">
        <v>28363771.710000005</v>
      </c>
      <c r="AFM13" s="11">
        <v>51279829.449999996</v>
      </c>
      <c r="AFN13" s="11">
        <v>45874650.039999992</v>
      </c>
      <c r="AFO13" s="11">
        <v>38241939.519999996</v>
      </c>
      <c r="AFP13" s="11">
        <v>66771906.520000003</v>
      </c>
      <c r="AFQ13" s="11">
        <v>350559326.57999992</v>
      </c>
      <c r="AFR13" s="11">
        <v>103753054.34999999</v>
      </c>
      <c r="AFS13" s="11">
        <v>79076207.650000006</v>
      </c>
      <c r="AFT13" s="11">
        <v>47008847.980000004</v>
      </c>
      <c r="AFU13" s="11">
        <v>78386689.599999994</v>
      </c>
      <c r="AFV13" s="11">
        <v>69848524.620000005</v>
      </c>
      <c r="AFW13" s="11">
        <v>18554826.780000001</v>
      </c>
      <c r="AFX13" s="11">
        <v>168749873.80000001</v>
      </c>
      <c r="AFY13" s="11">
        <v>76572244.609999999</v>
      </c>
      <c r="AFZ13" s="11">
        <v>16745250.749999998</v>
      </c>
      <c r="AGA13" s="11">
        <v>171779142.73999998</v>
      </c>
      <c r="AGB13" s="11">
        <v>39070407.850000009</v>
      </c>
      <c r="AGC13" s="11">
        <v>533418639.56999999</v>
      </c>
      <c r="AGD13" s="11">
        <v>226924465.91</v>
      </c>
      <c r="AGE13" s="11">
        <v>87184449.859999999</v>
      </c>
      <c r="AGF13" s="11">
        <v>81514961.159999996</v>
      </c>
      <c r="AGG13" s="11">
        <v>221273589.94</v>
      </c>
      <c r="AGH13" s="11">
        <v>81182836.270000011</v>
      </c>
      <c r="AGI13" s="11">
        <v>55802033.950000003</v>
      </c>
      <c r="AGJ13" s="11">
        <v>61413472.810000002</v>
      </c>
      <c r="AGK13" s="11">
        <v>16464455.670000002</v>
      </c>
      <c r="AGL13" s="11">
        <v>62142512.089999996</v>
      </c>
      <c r="AGM13" s="11">
        <v>21749426.099999998</v>
      </c>
      <c r="AGN13" s="11">
        <v>303322367.20999998</v>
      </c>
      <c r="AGO13" s="11">
        <v>132915134.19000003</v>
      </c>
      <c r="AGP13" s="11">
        <v>145164903.22999999</v>
      </c>
      <c r="AGQ13" s="11">
        <v>21660911</v>
      </c>
      <c r="AGR13" s="11">
        <v>159301496.40000001</v>
      </c>
      <c r="AGS13" s="11">
        <v>60696186.93</v>
      </c>
      <c r="AGT13" s="11">
        <v>14400290.23</v>
      </c>
      <c r="AGU13" s="11">
        <v>30862299.760000002</v>
      </c>
      <c r="AGV13" s="11">
        <v>865470877.75</v>
      </c>
      <c r="AGW13" s="11">
        <v>469399354.49000001</v>
      </c>
      <c r="AGX13" s="11">
        <v>25314551.550000004</v>
      </c>
      <c r="AGY13" s="11">
        <v>187723834.78999999</v>
      </c>
      <c r="AGZ13" s="11">
        <v>158088881.13999999</v>
      </c>
      <c r="AHA13" s="11">
        <v>135900389.67000002</v>
      </c>
      <c r="AHB13" s="11">
        <v>44204906.899999999</v>
      </c>
      <c r="AHC13" s="11">
        <v>37377356.189999998</v>
      </c>
      <c r="AHD13" s="11">
        <v>13392926.09</v>
      </c>
      <c r="AHE13" s="11">
        <v>114941747.76000001</v>
      </c>
      <c r="AHF13" s="11">
        <v>152926093.37</v>
      </c>
      <c r="AHG13" s="11">
        <v>32637095.880000003</v>
      </c>
      <c r="AHH13" s="11">
        <v>34246418.529999994</v>
      </c>
      <c r="AHI13" s="11">
        <v>39134759.349999994</v>
      </c>
      <c r="AHJ13" s="11">
        <v>28300666.950000003</v>
      </c>
      <c r="AHK13" s="11">
        <v>41301954.979999997</v>
      </c>
      <c r="AHL13" s="11">
        <v>25076002.220000003</v>
      </c>
      <c r="AHM13" s="11">
        <v>304385500.52000004</v>
      </c>
      <c r="AHN13" s="11">
        <v>47604831.939999998</v>
      </c>
      <c r="AHO13" s="11">
        <v>24339938.310000002</v>
      </c>
      <c r="AHP13" s="11">
        <v>46197275.390000001</v>
      </c>
      <c r="AHQ13" s="11">
        <v>85288282.25</v>
      </c>
      <c r="AHR13" s="11">
        <v>20773117.120000001</v>
      </c>
      <c r="AHS13" s="11">
        <v>38598548.710000008</v>
      </c>
      <c r="AHT13" s="11">
        <f t="shared" si="0"/>
        <v>84399488438.544083</v>
      </c>
      <c r="AHV13" s="625"/>
      <c r="AHW13" s="626"/>
    </row>
    <row r="14" spans="1:908" x14ac:dyDescent="0.8">
      <c r="A14" s="96">
        <v>10</v>
      </c>
      <c r="B14" s="96" t="s">
        <v>14</v>
      </c>
      <c r="C14" s="6" t="s">
        <v>15</v>
      </c>
      <c r="D14" s="11">
        <v>706648011.63</v>
      </c>
      <c r="E14" s="11">
        <v>57920840.479999997</v>
      </c>
      <c r="F14" s="11">
        <v>88190384.25</v>
      </c>
      <c r="G14" s="11">
        <v>35771117.119999997</v>
      </c>
      <c r="H14" s="11">
        <v>104014132.79000001</v>
      </c>
      <c r="I14" s="11">
        <v>55050396.57</v>
      </c>
      <c r="J14" s="11">
        <v>88174379.349999994</v>
      </c>
      <c r="K14" s="11">
        <v>58945707.159999996</v>
      </c>
      <c r="L14" s="11">
        <v>56471387.630000003</v>
      </c>
      <c r="M14" s="11">
        <v>48940722.420000002</v>
      </c>
      <c r="N14" s="11">
        <v>31970694.899999999</v>
      </c>
      <c r="O14" s="11">
        <v>36436391.719999999</v>
      </c>
      <c r="P14" s="11">
        <v>28256262.68</v>
      </c>
      <c r="Q14" s="11">
        <v>40083949.25</v>
      </c>
      <c r="R14" s="11">
        <v>40351939.299999997</v>
      </c>
      <c r="S14" s="11">
        <v>56821119.399999999</v>
      </c>
      <c r="T14" s="11">
        <v>49661196.829999998</v>
      </c>
      <c r="U14" s="11">
        <v>9893558.3300000001</v>
      </c>
      <c r="V14" s="11">
        <v>612303660.96000004</v>
      </c>
      <c r="W14" s="11">
        <v>160844338.24000001</v>
      </c>
      <c r="X14" s="11">
        <v>34314589.350000001</v>
      </c>
      <c r="Y14" s="11">
        <v>56154082.259999998</v>
      </c>
      <c r="Z14" s="11">
        <v>61783155.32</v>
      </c>
      <c r="AA14" s="11">
        <v>51689023.649999999</v>
      </c>
      <c r="AB14" s="11">
        <v>28905026.670000002</v>
      </c>
      <c r="AC14" s="11">
        <v>143422796.00999999</v>
      </c>
      <c r="AD14" s="11">
        <v>61250947.93</v>
      </c>
      <c r="AE14" s="11">
        <v>40664685.450000003</v>
      </c>
      <c r="AF14" s="11">
        <v>125074759.51000001</v>
      </c>
      <c r="AG14" s="11">
        <v>54123586.450000003</v>
      </c>
      <c r="AH14" s="11">
        <v>107047069.53</v>
      </c>
      <c r="AI14" s="11">
        <v>80902108.430000007</v>
      </c>
      <c r="AJ14" s="11">
        <v>35004088.93</v>
      </c>
      <c r="AK14" s="11">
        <v>29144554.870000001</v>
      </c>
      <c r="AL14" s="11">
        <v>36906978.57</v>
      </c>
      <c r="AM14" s="11">
        <v>56407074.399999999</v>
      </c>
      <c r="AN14" s="11">
        <v>22548690</v>
      </c>
      <c r="AO14" s="11">
        <v>38452259.960000001</v>
      </c>
      <c r="AP14" s="11">
        <v>44187137.579999998</v>
      </c>
      <c r="AQ14" s="11">
        <v>33738868.229999997</v>
      </c>
      <c r="AR14" s="11">
        <v>31545471.940000001</v>
      </c>
      <c r="AS14" s="11">
        <v>16867295.940000001</v>
      </c>
      <c r="AT14" s="11">
        <v>401120205.19999999</v>
      </c>
      <c r="AU14" s="11">
        <v>24828444.379999999</v>
      </c>
      <c r="AV14" s="11">
        <v>21576647.449999999</v>
      </c>
      <c r="AW14" s="11">
        <v>37961148.840000004</v>
      </c>
      <c r="AX14" s="11">
        <v>50211675.240000002</v>
      </c>
      <c r="AY14" s="11">
        <v>64704080.390000001</v>
      </c>
      <c r="AZ14" s="11">
        <v>30246592.050000001</v>
      </c>
      <c r="BA14" s="11">
        <v>34250800</v>
      </c>
      <c r="BB14" s="11">
        <v>28077578.609999999</v>
      </c>
      <c r="BC14" s="11">
        <v>30430201.510000002</v>
      </c>
      <c r="BD14" s="11">
        <v>17219648.399999999</v>
      </c>
      <c r="BE14" s="11">
        <v>21025034.84</v>
      </c>
      <c r="BF14" s="11">
        <v>103990603.34</v>
      </c>
      <c r="BG14" s="11">
        <v>19835059.379999999</v>
      </c>
      <c r="BH14" s="11">
        <v>20092246.09</v>
      </c>
      <c r="BI14" s="11">
        <v>325688875.43000001</v>
      </c>
      <c r="BJ14" s="11">
        <v>205461720.13999999</v>
      </c>
      <c r="BK14" s="11">
        <v>55023319.560000002</v>
      </c>
      <c r="BL14" s="11">
        <v>36713060.439999998</v>
      </c>
      <c r="BM14" s="11">
        <v>73383791.269999996</v>
      </c>
      <c r="BN14" s="11">
        <v>56016680.880000003</v>
      </c>
      <c r="BO14" s="11">
        <v>50086792.130000003</v>
      </c>
      <c r="BP14" s="11">
        <v>9556049.4700000007</v>
      </c>
      <c r="BQ14" s="11">
        <v>9476465.4100000001</v>
      </c>
      <c r="BR14" s="11">
        <v>421942959.29000002</v>
      </c>
      <c r="BS14" s="11">
        <v>64753278.82</v>
      </c>
      <c r="BT14" s="11">
        <v>42922803.329999998</v>
      </c>
      <c r="BU14" s="11">
        <v>65561799.649999999</v>
      </c>
      <c r="BV14" s="11">
        <v>51394340.75</v>
      </c>
      <c r="BW14" s="11">
        <v>39027354.210000001</v>
      </c>
      <c r="BX14" s="11">
        <v>38185844.299999997</v>
      </c>
      <c r="BY14" s="11">
        <v>63784481.789999999</v>
      </c>
      <c r="BZ14" s="11">
        <v>144871237.84</v>
      </c>
      <c r="CA14" s="11">
        <v>30804476.66</v>
      </c>
      <c r="CB14" s="11">
        <v>50410646.5</v>
      </c>
      <c r="CC14" s="11">
        <v>78165783.180000007</v>
      </c>
      <c r="CD14" s="11">
        <v>29175909.41</v>
      </c>
      <c r="CE14" s="11">
        <v>27757459.010000002</v>
      </c>
      <c r="CF14" s="11">
        <v>25792690.43</v>
      </c>
      <c r="CG14" s="11">
        <v>686762888.23000002</v>
      </c>
      <c r="CH14" s="11">
        <v>47678061.799999997</v>
      </c>
      <c r="CI14" s="11">
        <v>88483364.510000005</v>
      </c>
      <c r="CJ14" s="11">
        <v>40886516.539999999</v>
      </c>
      <c r="CK14" s="11">
        <v>41271091.310000002</v>
      </c>
      <c r="CL14" s="11">
        <v>52211249.359999999</v>
      </c>
      <c r="CM14" s="11">
        <v>43347284.509999998</v>
      </c>
      <c r="CN14" s="11">
        <v>71741319.069999993</v>
      </c>
      <c r="CO14" s="11">
        <v>26454738.760000002</v>
      </c>
      <c r="CP14" s="11">
        <v>49452518.560000002</v>
      </c>
      <c r="CQ14" s="11">
        <v>33958188.200000003</v>
      </c>
      <c r="CR14" s="11">
        <v>58985658.240000002</v>
      </c>
      <c r="CS14" s="11">
        <v>39540878.600000001</v>
      </c>
      <c r="CT14" s="11">
        <v>349141021.13999999</v>
      </c>
      <c r="CU14" s="11">
        <v>39392498.479999997</v>
      </c>
      <c r="CV14" s="11">
        <v>49640114.579999998</v>
      </c>
      <c r="CW14" s="11">
        <v>66116639.640000001</v>
      </c>
      <c r="CX14" s="11">
        <v>35162429.020000003</v>
      </c>
      <c r="CY14" s="11">
        <v>61483423.700000003</v>
      </c>
      <c r="CZ14" s="11">
        <v>37017401.07</v>
      </c>
      <c r="DA14" s="11">
        <v>22365413.609999999</v>
      </c>
      <c r="DB14" s="11">
        <v>251920011.56999999</v>
      </c>
      <c r="DC14" s="11">
        <v>276904553.27999997</v>
      </c>
      <c r="DD14" s="11">
        <v>49894943.009999998</v>
      </c>
      <c r="DE14" s="11">
        <v>38466023.920000002</v>
      </c>
      <c r="DF14" s="11">
        <v>81079305.180000007</v>
      </c>
      <c r="DG14" s="11">
        <v>50552056.43</v>
      </c>
      <c r="DH14" s="11">
        <v>44438244.770000003</v>
      </c>
      <c r="DI14" s="11">
        <v>46618007.140000001</v>
      </c>
      <c r="DJ14" s="11">
        <v>22032623.280000001</v>
      </c>
      <c r="DK14" s="11">
        <v>821588313.86000001</v>
      </c>
      <c r="DL14" s="11">
        <v>41232200.590000004</v>
      </c>
      <c r="DM14" s="11">
        <v>65574429.030000001</v>
      </c>
      <c r="DN14" s="11">
        <v>55454925.020000003</v>
      </c>
      <c r="DO14" s="11">
        <v>57158029.049999997</v>
      </c>
      <c r="DP14" s="11">
        <v>50375085.520000003</v>
      </c>
      <c r="DQ14" s="11">
        <v>84145283.409999996</v>
      </c>
      <c r="DR14" s="11">
        <v>45679787.509999998</v>
      </c>
      <c r="DS14" s="11">
        <v>73599159.170000002</v>
      </c>
      <c r="DT14" s="11">
        <v>379220842.51999998</v>
      </c>
      <c r="DU14" s="11">
        <v>60182558.82</v>
      </c>
      <c r="DV14" s="11">
        <v>106997428.84</v>
      </c>
      <c r="DW14" s="11">
        <v>121560657.04000001</v>
      </c>
      <c r="DX14" s="11">
        <v>47426649.979999997</v>
      </c>
      <c r="DY14" s="11">
        <v>71844401.189999998</v>
      </c>
      <c r="DZ14" s="11">
        <v>63198017.299999997</v>
      </c>
      <c r="EA14" s="11">
        <v>21464215.5</v>
      </c>
      <c r="EB14" s="11">
        <v>39096591.719999999</v>
      </c>
      <c r="EC14" s="11">
        <v>40877807.719999999</v>
      </c>
      <c r="ED14" s="11">
        <v>79290956.180000007</v>
      </c>
      <c r="EE14" s="11">
        <v>257472266.03999999</v>
      </c>
      <c r="EF14" s="11">
        <v>218174396.18000001</v>
      </c>
      <c r="EG14" s="11">
        <v>49106339.329999998</v>
      </c>
      <c r="EH14" s="11">
        <v>47116411.82</v>
      </c>
      <c r="EI14" s="11">
        <v>55761452.659999996</v>
      </c>
      <c r="EJ14" s="11">
        <v>65805214.170000002</v>
      </c>
      <c r="EK14" s="11">
        <v>91036852.549999997</v>
      </c>
      <c r="EL14" s="11">
        <v>36304357.619999997</v>
      </c>
      <c r="EM14" s="11">
        <v>40089630.659999996</v>
      </c>
      <c r="EN14" s="11">
        <v>531600473.66000003</v>
      </c>
      <c r="EO14" s="11">
        <v>46248986.280000001</v>
      </c>
      <c r="EP14" s="11">
        <v>42991896.549999997</v>
      </c>
      <c r="EQ14" s="11">
        <v>43069822.170000002</v>
      </c>
      <c r="ER14" s="11">
        <v>24542369.460000001</v>
      </c>
      <c r="ES14" s="11">
        <v>25652673.949999999</v>
      </c>
      <c r="ET14" s="11">
        <v>54827892.700000003</v>
      </c>
      <c r="EU14" s="11">
        <v>52350490.149999999</v>
      </c>
      <c r="EV14" s="11">
        <v>36366415.159999996</v>
      </c>
      <c r="EW14" s="11">
        <v>358109317.82999998</v>
      </c>
      <c r="EX14" s="11">
        <v>22350025.469999999</v>
      </c>
      <c r="EY14" s="11">
        <v>37263087.850000001</v>
      </c>
      <c r="EZ14" s="11">
        <v>49964947.259999998</v>
      </c>
      <c r="FA14" s="11">
        <v>71781006.260000005</v>
      </c>
      <c r="FB14" s="11">
        <v>57032083.5</v>
      </c>
      <c r="FC14" s="11">
        <v>55283839.539999999</v>
      </c>
      <c r="FD14" s="11">
        <v>34507592.020000003</v>
      </c>
      <c r="FE14" s="11">
        <v>31802676.66</v>
      </c>
      <c r="FF14" s="11">
        <v>24306622.27</v>
      </c>
      <c r="FG14" s="11">
        <v>25134396.920000002</v>
      </c>
      <c r="FH14" s="11">
        <v>14882005.039999999</v>
      </c>
      <c r="FI14" s="11">
        <v>276872848.08999997</v>
      </c>
      <c r="FJ14" s="11">
        <v>41592030</v>
      </c>
      <c r="FK14" s="11">
        <v>41492594.490000002</v>
      </c>
      <c r="FL14" s="11">
        <v>44705881.009999998</v>
      </c>
      <c r="FM14" s="11">
        <v>67922907.599999994</v>
      </c>
      <c r="FN14" s="11">
        <v>55212465.57</v>
      </c>
      <c r="FO14" s="11">
        <v>12330600</v>
      </c>
      <c r="FP14" s="11">
        <v>9200368.7100000009</v>
      </c>
      <c r="FQ14" s="11">
        <v>624478501.88</v>
      </c>
      <c r="FR14" s="11">
        <v>35049955.329999998</v>
      </c>
      <c r="FS14" s="11">
        <v>57846738.630000003</v>
      </c>
      <c r="FT14" s="11">
        <v>50126316.990000002</v>
      </c>
      <c r="FU14" s="11">
        <v>76004603.420000002</v>
      </c>
      <c r="FV14" s="11">
        <v>34813444.350000001</v>
      </c>
      <c r="FW14" s="11">
        <v>80845293.650000006</v>
      </c>
      <c r="FX14" s="11">
        <v>50760256.030000001</v>
      </c>
      <c r="FY14" s="11">
        <v>53553862.109999999</v>
      </c>
      <c r="FZ14" s="11">
        <v>39596678.880000003</v>
      </c>
      <c r="GA14" s="11">
        <v>82192184.959999993</v>
      </c>
      <c r="GB14" s="11">
        <v>41017706.600000001</v>
      </c>
      <c r="GC14" s="11">
        <v>28013045.710000001</v>
      </c>
      <c r="GD14" s="11">
        <v>12403297.449999999</v>
      </c>
      <c r="GE14" s="11">
        <v>357786872.17000002</v>
      </c>
      <c r="GF14" s="11">
        <v>33730803.079999998</v>
      </c>
      <c r="GG14" s="11">
        <v>39650555.359999999</v>
      </c>
      <c r="GH14" s="11">
        <v>73228338.359999999</v>
      </c>
      <c r="GI14" s="11">
        <v>43001542.719999999</v>
      </c>
      <c r="GJ14" s="11">
        <v>38307298.060000002</v>
      </c>
      <c r="GK14" s="11">
        <v>39588134.359999999</v>
      </c>
      <c r="GL14" s="11">
        <v>90822987.5</v>
      </c>
      <c r="GM14" s="11">
        <v>33774762.43</v>
      </c>
      <c r="GN14" s="11">
        <v>13762722.039999999</v>
      </c>
      <c r="GO14" s="11">
        <v>10006068.23</v>
      </c>
      <c r="GP14" s="11">
        <v>11731068.390000001</v>
      </c>
      <c r="GQ14" s="11">
        <v>251514479.03</v>
      </c>
      <c r="GR14" s="11">
        <v>73041661.359999999</v>
      </c>
      <c r="GS14" s="11">
        <v>38721040.810000002</v>
      </c>
      <c r="GT14" s="11">
        <v>62656784.109999999</v>
      </c>
      <c r="GU14" s="11">
        <v>20096427.239999998</v>
      </c>
      <c r="GV14" s="11">
        <v>46318281.200000003</v>
      </c>
      <c r="GW14" s="11">
        <v>47709501.579999998</v>
      </c>
      <c r="GX14" s="11">
        <v>29547090</v>
      </c>
      <c r="GY14" s="11">
        <v>294947683.17000002</v>
      </c>
      <c r="GZ14" s="11">
        <v>31973567.98</v>
      </c>
      <c r="HA14" s="11">
        <v>73775052.590000004</v>
      </c>
      <c r="HB14" s="11">
        <v>49360389.340000004</v>
      </c>
      <c r="HC14" s="11">
        <v>493882644.55000001</v>
      </c>
      <c r="HD14" s="11">
        <v>75655770.810000002</v>
      </c>
      <c r="HE14" s="11">
        <v>81941127.200000003</v>
      </c>
      <c r="HF14" s="11">
        <v>83272832.25</v>
      </c>
      <c r="HG14" s="11">
        <v>64891875.259999998</v>
      </c>
      <c r="HH14" s="11">
        <v>86544515.269999996</v>
      </c>
      <c r="HI14" s="11">
        <v>15658223.25</v>
      </c>
      <c r="HJ14" s="11">
        <v>0</v>
      </c>
      <c r="HK14" s="11">
        <v>344812177.39999998</v>
      </c>
      <c r="HL14" s="11">
        <v>61461735.18</v>
      </c>
      <c r="HM14" s="11">
        <v>76582587.010000005</v>
      </c>
      <c r="HN14" s="11">
        <v>59009380.130000003</v>
      </c>
      <c r="HO14" s="11">
        <v>36295597.689999998</v>
      </c>
      <c r="HP14" s="11">
        <v>40484795.649999999</v>
      </c>
      <c r="HQ14" s="11">
        <v>54406333.990000002</v>
      </c>
      <c r="HR14" s="11">
        <v>27109470.93</v>
      </c>
      <c r="HS14" s="11">
        <v>446223375.45999998</v>
      </c>
      <c r="HT14" s="11">
        <v>179419678.66</v>
      </c>
      <c r="HU14" s="11">
        <v>50427980.890000001</v>
      </c>
      <c r="HV14" s="11">
        <v>37675353.439999998</v>
      </c>
      <c r="HW14" s="11">
        <v>33554510.520000003</v>
      </c>
      <c r="HX14" s="11">
        <v>37933651.130000003</v>
      </c>
      <c r="HY14" s="11">
        <v>76458216.719999999</v>
      </c>
      <c r="HZ14" s="11">
        <v>37438278.240000002</v>
      </c>
      <c r="IA14" s="11">
        <v>38932405.159999996</v>
      </c>
      <c r="IB14" s="11">
        <v>38996056.5</v>
      </c>
      <c r="IC14" s="11">
        <v>42371392.030000001</v>
      </c>
      <c r="ID14" s="11">
        <v>53232768.75</v>
      </c>
      <c r="IE14" s="11">
        <v>20983397.949999999</v>
      </c>
      <c r="IF14" s="11">
        <v>41191969.640000001</v>
      </c>
      <c r="IG14" s="11">
        <v>19384170</v>
      </c>
      <c r="IH14" s="11">
        <v>30183764.109999999</v>
      </c>
      <c r="II14" s="11">
        <v>368829943.32999998</v>
      </c>
      <c r="IJ14" s="11">
        <v>166351412.11000001</v>
      </c>
      <c r="IK14" s="11">
        <v>56758388.869999997</v>
      </c>
      <c r="IL14" s="11">
        <v>87534074.180000007</v>
      </c>
      <c r="IM14" s="11">
        <v>95131588.290000007</v>
      </c>
      <c r="IN14" s="11">
        <v>47444439.520000003</v>
      </c>
      <c r="IO14" s="11">
        <v>40713100.060000002</v>
      </c>
      <c r="IP14" s="11">
        <v>24017692.809999999</v>
      </c>
      <c r="IQ14" s="11">
        <v>29891524.18</v>
      </c>
      <c r="IR14" s="11">
        <v>30518927.899999999</v>
      </c>
      <c r="IS14" s="11">
        <v>36012704.670000002</v>
      </c>
      <c r="IT14" s="11">
        <v>545563934.57000005</v>
      </c>
      <c r="IU14" s="11">
        <v>262688808.40000001</v>
      </c>
      <c r="IV14" s="11">
        <v>76552361.620000005</v>
      </c>
      <c r="IW14" s="11">
        <v>51515851.909999996</v>
      </c>
      <c r="IX14" s="11">
        <v>41073081.530000001</v>
      </c>
      <c r="IY14" s="11">
        <v>28105530</v>
      </c>
      <c r="IZ14" s="11">
        <v>41641109.590000004</v>
      </c>
      <c r="JA14" s="11">
        <v>24242163.399999999</v>
      </c>
      <c r="JB14" s="11">
        <v>31529598.34</v>
      </c>
      <c r="JC14" s="11">
        <v>46153909.969999999</v>
      </c>
      <c r="JD14" s="11">
        <v>39964742.479999997</v>
      </c>
      <c r="JE14" s="11">
        <v>33147441.280000001</v>
      </c>
      <c r="JF14" s="11">
        <v>257962022.83000001</v>
      </c>
      <c r="JG14" s="11">
        <v>176970970.52000001</v>
      </c>
      <c r="JH14" s="11">
        <v>40303666.82</v>
      </c>
      <c r="JI14" s="11">
        <v>40826261.659999996</v>
      </c>
      <c r="JJ14" s="11">
        <v>31627273.82</v>
      </c>
      <c r="JK14" s="11">
        <v>37852722.700000003</v>
      </c>
      <c r="JL14" s="11">
        <v>261975519.78999999</v>
      </c>
      <c r="JM14" s="11">
        <v>31380333.309999999</v>
      </c>
      <c r="JN14" s="11">
        <v>47542843.060000002</v>
      </c>
      <c r="JO14" s="11">
        <v>59434699.560000002</v>
      </c>
      <c r="JP14" s="11">
        <v>42577970.75</v>
      </c>
      <c r="JQ14" s="11">
        <v>74873464.090000004</v>
      </c>
      <c r="JR14" s="11">
        <v>34095086.590000004</v>
      </c>
      <c r="JS14" s="11">
        <v>351542988.5</v>
      </c>
      <c r="JT14" s="11">
        <v>210009508.99000001</v>
      </c>
      <c r="JU14" s="11">
        <v>39954794.200000003</v>
      </c>
      <c r="JV14" s="11">
        <v>24101317.210000001</v>
      </c>
      <c r="JW14" s="11">
        <v>59902765.780000001</v>
      </c>
      <c r="JX14" s="11">
        <v>23569504.300000001</v>
      </c>
      <c r="JY14" s="11">
        <v>110840628.26000001</v>
      </c>
      <c r="JZ14" s="11">
        <v>53101528.060000002</v>
      </c>
      <c r="KA14" s="11">
        <v>32800642.68</v>
      </c>
      <c r="KB14" s="11">
        <v>56993343.200000003</v>
      </c>
      <c r="KC14" s="11">
        <v>37744192.090000004</v>
      </c>
      <c r="KD14" s="11">
        <v>40545665.270000003</v>
      </c>
      <c r="KE14" s="11">
        <v>25144722.66</v>
      </c>
      <c r="KF14" s="11">
        <v>14359356.42</v>
      </c>
      <c r="KG14" s="11">
        <v>29222435.640000001</v>
      </c>
      <c r="KH14" s="11">
        <v>291375</v>
      </c>
      <c r="KI14" s="11">
        <v>568178235.53999996</v>
      </c>
      <c r="KJ14" s="11">
        <v>76656506.269999996</v>
      </c>
      <c r="KK14" s="11">
        <v>49677140.200000003</v>
      </c>
      <c r="KL14" s="11">
        <v>49366111.289999999</v>
      </c>
      <c r="KM14" s="11">
        <v>44831935.829999998</v>
      </c>
      <c r="KN14" s="11">
        <v>43351522.780000001</v>
      </c>
      <c r="KO14" s="11">
        <v>93246148.370000005</v>
      </c>
      <c r="KP14" s="11">
        <v>42016228.170000002</v>
      </c>
      <c r="KQ14" s="11">
        <v>36571352.609999999</v>
      </c>
      <c r="KR14" s="11">
        <v>197760813.56</v>
      </c>
      <c r="KS14" s="11">
        <v>40234206.719999999</v>
      </c>
      <c r="KT14" s="11">
        <v>52740228.740000002</v>
      </c>
      <c r="KU14" s="11">
        <v>87236879.200000003</v>
      </c>
      <c r="KV14" s="11">
        <v>38663870.969999999</v>
      </c>
      <c r="KW14" s="11">
        <v>48384833.789999999</v>
      </c>
      <c r="KX14" s="11">
        <v>222643894.87</v>
      </c>
      <c r="KY14" s="11">
        <v>58751724.060000002</v>
      </c>
      <c r="KZ14" s="11">
        <v>377388501</v>
      </c>
      <c r="LA14" s="11">
        <v>42163182.060000002</v>
      </c>
      <c r="LB14" s="11">
        <v>34978511.82</v>
      </c>
      <c r="LC14" s="11">
        <v>69969923.079999998</v>
      </c>
      <c r="LD14" s="11">
        <v>68092611.599999994</v>
      </c>
      <c r="LE14" s="11">
        <v>50429293.149999999</v>
      </c>
      <c r="LF14" s="11">
        <v>41381372.149999999</v>
      </c>
      <c r="LG14" s="11">
        <v>33959173.759999998</v>
      </c>
      <c r="LH14" s="11">
        <v>625579449.35000002</v>
      </c>
      <c r="LI14" s="11">
        <v>173025214.03</v>
      </c>
      <c r="LJ14" s="11">
        <v>244896727.08000001</v>
      </c>
      <c r="LK14" s="11">
        <v>202047904.38999999</v>
      </c>
      <c r="LL14" s="11">
        <v>49895585.479999997</v>
      </c>
      <c r="LM14" s="11">
        <v>53826969.630000003</v>
      </c>
      <c r="LN14" s="11">
        <v>36258109.100000001</v>
      </c>
      <c r="LO14" s="11">
        <v>67102297.640000001</v>
      </c>
      <c r="LP14" s="11">
        <v>36027933.549999997</v>
      </c>
      <c r="LQ14" s="11">
        <v>61681654.799999997</v>
      </c>
      <c r="LR14" s="11">
        <v>13639767.539999999</v>
      </c>
      <c r="LS14" s="11">
        <v>274039238.38</v>
      </c>
      <c r="LT14" s="11">
        <v>82378368.680000007</v>
      </c>
      <c r="LU14" s="11">
        <v>49121286.310000002</v>
      </c>
      <c r="LV14" s="11">
        <v>476378837.31</v>
      </c>
      <c r="LW14" s="11">
        <v>194909413.56</v>
      </c>
      <c r="LX14" s="11">
        <v>503198785.08999997</v>
      </c>
      <c r="LY14" s="11">
        <v>205887657.78999999</v>
      </c>
      <c r="LZ14" s="11">
        <v>80219936.629999995</v>
      </c>
      <c r="MA14" s="11">
        <v>69432824.280000001</v>
      </c>
      <c r="MB14" s="11">
        <v>68380512.079999998</v>
      </c>
      <c r="MC14" s="11">
        <v>58731349.579999998</v>
      </c>
      <c r="MD14" s="11">
        <v>61556987.740000002</v>
      </c>
      <c r="ME14" s="11">
        <v>56829833.920000002</v>
      </c>
      <c r="MF14" s="11">
        <v>104736655.36</v>
      </c>
      <c r="MG14" s="11">
        <v>39583276.859999999</v>
      </c>
      <c r="MH14" s="11">
        <v>606637767.5</v>
      </c>
      <c r="MI14" s="11">
        <v>38034660.369999997</v>
      </c>
      <c r="MJ14" s="11">
        <v>28061073.710000001</v>
      </c>
      <c r="MK14" s="11">
        <v>29054981.789999999</v>
      </c>
      <c r="ML14" s="11">
        <v>26615151.449999999</v>
      </c>
      <c r="MM14" s="11">
        <v>44053446.549999997</v>
      </c>
      <c r="MN14" s="11">
        <v>34640248.5</v>
      </c>
      <c r="MO14" s="11">
        <v>32412142.059999999</v>
      </c>
      <c r="MP14" s="11">
        <v>49800522.409999996</v>
      </c>
      <c r="MQ14" s="11">
        <v>27553872.289999999</v>
      </c>
      <c r="MR14" s="11">
        <v>32689134.329999998</v>
      </c>
      <c r="MS14" s="11">
        <v>31566076.02</v>
      </c>
      <c r="MT14" s="11">
        <v>458996676.48000002</v>
      </c>
      <c r="MU14" s="11">
        <v>30762286.32</v>
      </c>
      <c r="MV14" s="11">
        <v>47815048.899999999</v>
      </c>
      <c r="MW14" s="11">
        <v>65535184.869999997</v>
      </c>
      <c r="MX14" s="11">
        <v>68048541.969999999</v>
      </c>
      <c r="MY14" s="11">
        <v>47820032.75</v>
      </c>
      <c r="MZ14" s="11">
        <v>88404590.159999996</v>
      </c>
      <c r="NA14" s="11">
        <v>80598370.379999995</v>
      </c>
      <c r="NB14" s="11">
        <v>41627774.649999999</v>
      </c>
      <c r="NC14" s="11">
        <v>20678715.760000002</v>
      </c>
      <c r="ND14" s="11">
        <v>13595687.310000001</v>
      </c>
      <c r="NE14" s="11">
        <v>692197037.71000004</v>
      </c>
      <c r="NF14" s="11">
        <v>91587051.030000001</v>
      </c>
      <c r="NG14" s="11">
        <v>34284329.93</v>
      </c>
      <c r="NH14" s="11">
        <v>210853609.34999999</v>
      </c>
      <c r="NI14" s="11">
        <v>33707776.93</v>
      </c>
      <c r="NJ14" s="11">
        <v>73244304.950000003</v>
      </c>
      <c r="NK14" s="11">
        <v>135392991.50999999</v>
      </c>
      <c r="NL14" s="11">
        <v>122361646.11</v>
      </c>
      <c r="NM14" s="11">
        <v>13535672.720000001</v>
      </c>
      <c r="NN14" s="11">
        <v>61529511.189999998</v>
      </c>
      <c r="NO14" s="11">
        <v>48182611.689999998</v>
      </c>
      <c r="NP14" s="11">
        <v>18954363</v>
      </c>
      <c r="NQ14" s="11">
        <v>255501479.47</v>
      </c>
      <c r="NR14" s="11">
        <v>40437184.590000004</v>
      </c>
      <c r="NS14" s="11">
        <v>35789750.770000003</v>
      </c>
      <c r="NT14" s="11">
        <v>35620296.619999997</v>
      </c>
      <c r="NU14" s="11">
        <v>31978455.82</v>
      </c>
      <c r="NV14" s="11">
        <v>9212500.9600000009</v>
      </c>
      <c r="NW14" s="11">
        <v>16233296.66</v>
      </c>
      <c r="NX14" s="11">
        <v>391408619.52999997</v>
      </c>
      <c r="NY14" s="11">
        <v>152656497.22999999</v>
      </c>
      <c r="NZ14" s="11">
        <v>39720429.259999998</v>
      </c>
      <c r="OA14" s="11">
        <v>27715124.079999998</v>
      </c>
      <c r="OB14" s="11">
        <v>42684712.649999999</v>
      </c>
      <c r="OC14" s="11">
        <v>57775176.289999999</v>
      </c>
      <c r="OD14" s="11">
        <v>31983145.350000001</v>
      </c>
      <c r="OE14" s="11">
        <v>457468563.97000003</v>
      </c>
      <c r="OF14" s="11">
        <v>138190357.47999999</v>
      </c>
      <c r="OG14" s="11">
        <v>65581339.619999997</v>
      </c>
      <c r="OH14" s="11">
        <v>138862989.83000001</v>
      </c>
      <c r="OI14" s="11">
        <v>43940693.079999998</v>
      </c>
      <c r="OJ14" s="11">
        <v>60522436.729999997</v>
      </c>
      <c r="OK14" s="11">
        <v>49291268.530000001</v>
      </c>
      <c r="OL14" s="11">
        <v>24890790.199999999</v>
      </c>
      <c r="OM14" s="11">
        <v>18929835.52</v>
      </c>
      <c r="ON14" s="11">
        <v>408910267.60000002</v>
      </c>
      <c r="OO14" s="11">
        <v>111636297.58</v>
      </c>
      <c r="OP14" s="11">
        <v>131281534.69</v>
      </c>
      <c r="OQ14" s="11">
        <v>68242739.599999994</v>
      </c>
      <c r="OR14" s="11">
        <v>49285710.799999997</v>
      </c>
      <c r="OS14" s="11">
        <v>19632896.879999999</v>
      </c>
      <c r="OT14" s="11">
        <v>238921369.09</v>
      </c>
      <c r="OU14" s="11">
        <v>33719294.350000001</v>
      </c>
      <c r="OV14" s="11">
        <v>33444654.91</v>
      </c>
      <c r="OW14" s="11">
        <v>53872821.729999997</v>
      </c>
      <c r="OX14" s="11">
        <v>55135255.600000001</v>
      </c>
      <c r="OY14" s="11">
        <v>107591379.53</v>
      </c>
      <c r="OZ14" s="11">
        <v>35858099.899999999</v>
      </c>
      <c r="PA14" s="11">
        <v>13933393.119999999</v>
      </c>
      <c r="PB14" s="11">
        <v>16918754.719999999</v>
      </c>
      <c r="PC14" s="11">
        <v>384978004.69999999</v>
      </c>
      <c r="PD14" s="11">
        <v>29872539.710000001</v>
      </c>
      <c r="PE14" s="11">
        <v>89792975.159999996</v>
      </c>
      <c r="PF14" s="11">
        <v>30217683.219999999</v>
      </c>
      <c r="PG14" s="11">
        <v>55005407.689999998</v>
      </c>
      <c r="PH14" s="11">
        <v>101739929.18000001</v>
      </c>
      <c r="PI14" s="11">
        <v>37192057.950000003</v>
      </c>
      <c r="PJ14" s="11">
        <v>36066610.140000001</v>
      </c>
      <c r="PK14" s="11">
        <v>44728128.270000003</v>
      </c>
      <c r="PL14" s="11">
        <v>35277113.340000004</v>
      </c>
      <c r="PM14" s="11">
        <v>41746316.689999998</v>
      </c>
      <c r="PN14" s="11">
        <v>60727543.890000001</v>
      </c>
      <c r="PO14" s="11">
        <v>34393254.109999999</v>
      </c>
      <c r="PP14" s="11">
        <v>103828817.3</v>
      </c>
      <c r="PQ14" s="11">
        <v>14536828.380000001</v>
      </c>
      <c r="PR14" s="11">
        <v>16173520</v>
      </c>
      <c r="PS14" s="11">
        <v>10871722.08</v>
      </c>
      <c r="PT14" s="11">
        <v>15257286.68</v>
      </c>
      <c r="PU14" s="11">
        <v>858011686.55999994</v>
      </c>
      <c r="PV14" s="11">
        <v>49575885.369999997</v>
      </c>
      <c r="PW14" s="11">
        <v>49818774.859999999</v>
      </c>
      <c r="PX14" s="11">
        <v>76040398.140000001</v>
      </c>
      <c r="PY14" s="11">
        <v>189070035.88</v>
      </c>
      <c r="PZ14" s="11">
        <v>54975489.240000002</v>
      </c>
      <c r="QA14" s="11">
        <v>107809773</v>
      </c>
      <c r="QB14" s="11">
        <v>47280624.490000002</v>
      </c>
      <c r="QC14" s="11">
        <v>98876728.349999994</v>
      </c>
      <c r="QD14" s="11">
        <v>32388444.199999999</v>
      </c>
      <c r="QE14" s="11">
        <v>85845767.530000001</v>
      </c>
      <c r="QF14" s="11">
        <v>32291314.739999998</v>
      </c>
      <c r="QG14" s="11">
        <v>32015778.739999998</v>
      </c>
      <c r="QH14" s="11">
        <v>56640896.670000002</v>
      </c>
      <c r="QI14" s="11">
        <v>76780936.290000007</v>
      </c>
      <c r="QJ14" s="11">
        <v>80945196.519999996</v>
      </c>
      <c r="QK14" s="11">
        <v>41641936.130000003</v>
      </c>
      <c r="QL14" s="11">
        <v>40870443.920000002</v>
      </c>
      <c r="QM14" s="11">
        <v>30866048.710000001</v>
      </c>
      <c r="QN14" s="11">
        <v>76809009.730000004</v>
      </c>
      <c r="QO14" s="11">
        <v>87967531.819999993</v>
      </c>
      <c r="QP14" s="11">
        <v>35383143.880000003</v>
      </c>
      <c r="QQ14" s="11">
        <v>9950090.4700000007</v>
      </c>
      <c r="QR14" s="11">
        <v>7230507.7400000002</v>
      </c>
      <c r="QS14" s="11">
        <v>12818380.630000001</v>
      </c>
      <c r="QT14" s="11">
        <v>13570392.560000001</v>
      </c>
      <c r="QU14" s="11">
        <v>441925674.38999999</v>
      </c>
      <c r="QV14" s="11">
        <v>34663100</v>
      </c>
      <c r="QW14" s="11">
        <v>88653000.280000001</v>
      </c>
      <c r="QX14" s="11">
        <v>56944100</v>
      </c>
      <c r="QY14" s="11">
        <v>52573620</v>
      </c>
      <c r="QZ14" s="11">
        <v>84121814.670000002</v>
      </c>
      <c r="RA14" s="11">
        <v>37628570</v>
      </c>
      <c r="RB14" s="11">
        <v>81363682.329999998</v>
      </c>
      <c r="RC14" s="11">
        <v>86538329.329999998</v>
      </c>
      <c r="RD14" s="11">
        <v>37165055</v>
      </c>
      <c r="RE14" s="11">
        <v>28686655.329999998</v>
      </c>
      <c r="RF14" s="11">
        <v>12644860</v>
      </c>
      <c r="RG14" s="11">
        <v>11832080</v>
      </c>
      <c r="RH14" s="11">
        <v>576068803.34000003</v>
      </c>
      <c r="RI14" s="11">
        <v>68736073.239999995</v>
      </c>
      <c r="RJ14" s="11">
        <v>36039192.810000002</v>
      </c>
      <c r="RK14" s="11">
        <v>53196809.100000001</v>
      </c>
      <c r="RL14" s="11">
        <v>49870540.509999998</v>
      </c>
      <c r="RM14" s="11">
        <v>55519898.640000001</v>
      </c>
      <c r="RN14" s="11">
        <v>89701733.459999993</v>
      </c>
      <c r="RO14" s="11">
        <v>36983653.710000001</v>
      </c>
      <c r="RP14" s="11">
        <v>44128748.43</v>
      </c>
      <c r="RQ14" s="11">
        <v>82143086.109999999</v>
      </c>
      <c r="RR14" s="11">
        <v>90610703.25</v>
      </c>
      <c r="RS14" s="11">
        <v>35718549.270000003</v>
      </c>
      <c r="RT14" s="11">
        <v>26930047.48</v>
      </c>
      <c r="RU14" s="11">
        <v>38973931.280000001</v>
      </c>
      <c r="RV14" s="11">
        <v>26970337.98</v>
      </c>
      <c r="RW14" s="11">
        <v>35854835.329999998</v>
      </c>
      <c r="RX14" s="11">
        <v>48037018.329999998</v>
      </c>
      <c r="RY14" s="11">
        <v>10014176.380000001</v>
      </c>
      <c r="RZ14" s="11">
        <v>7574243.9000000004</v>
      </c>
      <c r="SA14" s="11">
        <v>10861573.550000001</v>
      </c>
      <c r="SB14" s="11">
        <v>311919742.98000002</v>
      </c>
      <c r="SC14" s="11">
        <v>38858704.109999999</v>
      </c>
      <c r="SD14" s="11">
        <v>44450108.869999997</v>
      </c>
      <c r="SE14" s="11">
        <v>43899130.450000003</v>
      </c>
      <c r="SF14" s="11">
        <v>26555744.870000001</v>
      </c>
      <c r="SG14" s="11">
        <v>45967994.280000001</v>
      </c>
      <c r="SH14" s="11">
        <v>58334686.75</v>
      </c>
      <c r="SI14" s="11">
        <v>59999027.270000003</v>
      </c>
      <c r="SJ14" s="11">
        <v>38238725.039999999</v>
      </c>
      <c r="SK14" s="11">
        <v>34663414.119999997</v>
      </c>
      <c r="SL14" s="11">
        <v>82877613.450000003</v>
      </c>
      <c r="SM14" s="11">
        <v>8671228.3499999996</v>
      </c>
      <c r="SN14" s="11">
        <v>139794269.19</v>
      </c>
      <c r="SO14" s="11">
        <v>34209875</v>
      </c>
      <c r="SP14" s="11">
        <v>37962660.539999999</v>
      </c>
      <c r="SQ14" s="11">
        <v>57462300</v>
      </c>
      <c r="SR14" s="11">
        <v>38908395.909999996</v>
      </c>
      <c r="SS14" s="11">
        <v>31869117.68</v>
      </c>
      <c r="ST14" s="11">
        <v>34792861.420000002</v>
      </c>
      <c r="SU14" s="11">
        <v>20323504.84</v>
      </c>
      <c r="SV14" s="11">
        <v>336588000.82999998</v>
      </c>
      <c r="SW14" s="11">
        <v>26696376.670000002</v>
      </c>
      <c r="SX14" s="11">
        <v>43121986.799999997</v>
      </c>
      <c r="SY14" s="11">
        <v>28794433.640000001</v>
      </c>
      <c r="SZ14" s="11">
        <v>20687057.640000001</v>
      </c>
      <c r="TA14" s="11">
        <v>28934473.219999999</v>
      </c>
      <c r="TB14" s="11">
        <v>30617626.039999999</v>
      </c>
      <c r="TC14" s="11">
        <v>90531555.909999996</v>
      </c>
      <c r="TD14" s="11">
        <v>33915876.07</v>
      </c>
      <c r="TE14" s="11">
        <v>28441667.329999998</v>
      </c>
      <c r="TF14" s="11">
        <v>32298245.510000002</v>
      </c>
      <c r="TG14" s="11">
        <v>56316054.740000002</v>
      </c>
      <c r="TH14" s="11">
        <v>29786792.629999999</v>
      </c>
      <c r="TI14" s="11">
        <v>27587324.960000001</v>
      </c>
      <c r="TJ14" s="11">
        <v>520052457.42000002</v>
      </c>
      <c r="TK14" s="11">
        <v>35988511.810000002</v>
      </c>
      <c r="TL14" s="11">
        <v>30195416.140000001</v>
      </c>
      <c r="TM14" s="11">
        <v>68239969.920000002</v>
      </c>
      <c r="TN14" s="11">
        <v>61945941.609999999</v>
      </c>
      <c r="TO14" s="11">
        <v>37126074.100000001</v>
      </c>
      <c r="TP14" s="11">
        <v>19637899.870000001</v>
      </c>
      <c r="TQ14" s="11">
        <v>93455386.840000004</v>
      </c>
      <c r="TR14" s="11">
        <v>34119947.68</v>
      </c>
      <c r="TS14" s="11">
        <v>53783969.270000003</v>
      </c>
      <c r="TT14" s="11">
        <v>67565629.409999996</v>
      </c>
      <c r="TU14" s="11">
        <v>33897718.350000001</v>
      </c>
      <c r="TV14" s="11">
        <v>27857046.710000001</v>
      </c>
      <c r="TW14" s="11">
        <v>45568151.25</v>
      </c>
      <c r="TX14" s="11">
        <v>32182790.390000001</v>
      </c>
      <c r="TY14" s="11">
        <v>28418274.82</v>
      </c>
      <c r="TZ14" s="11">
        <v>164460289.31</v>
      </c>
      <c r="UA14" s="11">
        <v>28658536.68</v>
      </c>
      <c r="UB14" s="11">
        <v>308525077.29000002</v>
      </c>
      <c r="UC14" s="11">
        <v>88318455.400000006</v>
      </c>
      <c r="UD14" s="11">
        <v>37908696.469999999</v>
      </c>
      <c r="UE14" s="11">
        <v>29797873.559999999</v>
      </c>
      <c r="UF14" s="11">
        <v>153874288.47999999</v>
      </c>
      <c r="UG14" s="11">
        <v>21975974.73</v>
      </c>
      <c r="UH14" s="11">
        <v>12679228.68</v>
      </c>
      <c r="UI14" s="11">
        <v>16909627.32</v>
      </c>
      <c r="UJ14" s="11">
        <v>16147752.91</v>
      </c>
      <c r="UK14" s="11">
        <v>212571816.27000001</v>
      </c>
      <c r="UL14" s="11">
        <v>57579270.520000003</v>
      </c>
      <c r="UM14" s="11">
        <v>42655240.32</v>
      </c>
      <c r="UN14" s="11">
        <v>64158990.289999999</v>
      </c>
      <c r="UO14" s="11">
        <v>41628948.18</v>
      </c>
      <c r="UP14" s="11">
        <v>24823205.809999999</v>
      </c>
      <c r="UQ14" s="11">
        <v>783629199.23000002</v>
      </c>
      <c r="UR14" s="11">
        <v>47544442.270000003</v>
      </c>
      <c r="US14" s="11">
        <v>46817956.979999997</v>
      </c>
      <c r="UT14" s="11">
        <v>138681164.09999999</v>
      </c>
      <c r="UU14" s="11">
        <v>13974180</v>
      </c>
      <c r="UV14" s="11">
        <v>37527901.670000002</v>
      </c>
      <c r="UW14" s="11">
        <v>88938432.170000002</v>
      </c>
      <c r="UX14" s="11">
        <v>31336954.609999999</v>
      </c>
      <c r="UY14" s="11">
        <v>25754532.890000001</v>
      </c>
      <c r="UZ14" s="11">
        <v>35885041.159999996</v>
      </c>
      <c r="VA14" s="11">
        <v>47820826.240000002</v>
      </c>
      <c r="VB14" s="11">
        <v>77715463.670000002</v>
      </c>
      <c r="VC14" s="11">
        <v>51724199.149999999</v>
      </c>
      <c r="VD14" s="11">
        <v>66907246.270000003</v>
      </c>
      <c r="VE14" s="11">
        <v>25142278.710000001</v>
      </c>
      <c r="VF14" s="11">
        <v>29577050.82</v>
      </c>
      <c r="VG14" s="11">
        <v>18958835.59</v>
      </c>
      <c r="VH14" s="11">
        <v>27939351.25</v>
      </c>
      <c r="VI14" s="11">
        <v>80495641.629999995</v>
      </c>
      <c r="VJ14" s="11">
        <v>13133054.720000001</v>
      </c>
      <c r="VK14" s="11">
        <v>13298262.85</v>
      </c>
      <c r="VL14" s="11">
        <v>13985061.32</v>
      </c>
      <c r="VM14" s="11">
        <v>411365118.85000002</v>
      </c>
      <c r="VN14" s="11">
        <v>49239373.600000001</v>
      </c>
      <c r="VO14" s="11">
        <v>51116241.659999996</v>
      </c>
      <c r="VP14" s="11">
        <v>52583213.170000002</v>
      </c>
      <c r="VQ14" s="11">
        <v>72804925.909999996</v>
      </c>
      <c r="VR14" s="11">
        <v>66199748.700000003</v>
      </c>
      <c r="VS14" s="11">
        <v>50373285.740000002</v>
      </c>
      <c r="VT14" s="11">
        <v>43771789.350000001</v>
      </c>
      <c r="VU14" s="11">
        <v>38642187.25</v>
      </c>
      <c r="VV14" s="11">
        <v>127735363.45</v>
      </c>
      <c r="VW14" s="11">
        <v>43513423.469999999</v>
      </c>
      <c r="VX14" s="11">
        <v>73982980.040000007</v>
      </c>
      <c r="VY14" s="11">
        <v>38097625.939999998</v>
      </c>
      <c r="VZ14" s="11">
        <v>29028533.559999999</v>
      </c>
      <c r="WA14" s="11">
        <v>31982006.489999998</v>
      </c>
      <c r="WB14" s="11">
        <v>1083546858.26</v>
      </c>
      <c r="WC14" s="11">
        <v>73926963.890000001</v>
      </c>
      <c r="WD14" s="11">
        <v>48660649.670000002</v>
      </c>
      <c r="WE14" s="11">
        <v>51537979.5</v>
      </c>
      <c r="WF14" s="11">
        <v>30193785.16</v>
      </c>
      <c r="WG14" s="11">
        <v>64006569.030000001</v>
      </c>
      <c r="WH14" s="11">
        <v>84981954.239999995</v>
      </c>
      <c r="WI14" s="11">
        <v>82977628.810000002</v>
      </c>
      <c r="WJ14" s="11">
        <v>54112930.159999996</v>
      </c>
      <c r="WK14" s="11">
        <v>77119480.530000001</v>
      </c>
      <c r="WL14" s="11">
        <v>49950132.740000002</v>
      </c>
      <c r="WM14" s="11">
        <v>100327851.20999999</v>
      </c>
      <c r="WN14" s="11">
        <v>55806303.219999999</v>
      </c>
      <c r="WO14" s="11">
        <v>88309010</v>
      </c>
      <c r="WP14" s="11">
        <v>101654555.73</v>
      </c>
      <c r="WQ14" s="11">
        <v>51509496.780000001</v>
      </c>
      <c r="WR14" s="11">
        <v>60467847.210000001</v>
      </c>
      <c r="WS14" s="11">
        <v>76009288.090000004</v>
      </c>
      <c r="WT14" s="11">
        <v>48593219.57</v>
      </c>
      <c r="WU14" s="11">
        <v>93232980.510000005</v>
      </c>
      <c r="WV14" s="11">
        <v>178605782.31999999</v>
      </c>
      <c r="WW14" s="11">
        <v>53495636.490000002</v>
      </c>
      <c r="WX14" s="11">
        <v>32245099.809999999</v>
      </c>
      <c r="WY14" s="11">
        <v>34721688.299999997</v>
      </c>
      <c r="WZ14" s="11">
        <v>40127525.229999997</v>
      </c>
      <c r="XA14" s="11">
        <v>27248944.579999998</v>
      </c>
      <c r="XB14" s="11">
        <v>31517725.170000002</v>
      </c>
      <c r="XC14" s="11">
        <v>29279618.59</v>
      </c>
      <c r="XD14" s="11">
        <v>141383127</v>
      </c>
      <c r="XE14" s="11">
        <v>24061596.219999999</v>
      </c>
      <c r="XF14" s="11">
        <v>14169085.390000001</v>
      </c>
      <c r="XG14" s="11">
        <v>14617245.16</v>
      </c>
      <c r="XH14" s="11">
        <v>13948098.09</v>
      </c>
      <c r="XI14" s="11">
        <v>580930141.04999995</v>
      </c>
      <c r="XJ14" s="11">
        <v>52720753.490000002</v>
      </c>
      <c r="XK14" s="11">
        <v>58495684.68</v>
      </c>
      <c r="XL14" s="11">
        <v>219923689.15000001</v>
      </c>
      <c r="XM14" s="11">
        <v>58043707.829999998</v>
      </c>
      <c r="XN14" s="11">
        <v>60822610.439999998</v>
      </c>
      <c r="XO14" s="11">
        <v>95536529.079999998</v>
      </c>
      <c r="XP14" s="11">
        <v>44105659.75</v>
      </c>
      <c r="XQ14" s="11">
        <v>52409396.039999999</v>
      </c>
      <c r="XR14" s="11">
        <v>92781237.670000002</v>
      </c>
      <c r="XS14" s="11">
        <v>64564322.859999999</v>
      </c>
      <c r="XT14" s="11">
        <v>36004360.859999999</v>
      </c>
      <c r="XU14" s="11">
        <v>33493533.440000001</v>
      </c>
      <c r="XV14" s="11">
        <v>35913098.079999998</v>
      </c>
      <c r="XW14" s="11">
        <v>33678383.060000002</v>
      </c>
      <c r="XX14" s="11">
        <v>31002218.489999998</v>
      </c>
      <c r="XY14" s="11">
        <v>23829917.739999998</v>
      </c>
      <c r="XZ14" s="11">
        <v>28027302.129999999</v>
      </c>
      <c r="YA14" s="11">
        <v>27135791.82</v>
      </c>
      <c r="YB14" s="11">
        <v>26504801.370000001</v>
      </c>
      <c r="YC14" s="11">
        <v>24975852.719999999</v>
      </c>
      <c r="YD14" s="11">
        <v>18921581.390000001</v>
      </c>
      <c r="YE14" s="11">
        <v>19577711.510000002</v>
      </c>
      <c r="YF14" s="11">
        <v>655647061.41999996</v>
      </c>
      <c r="YG14" s="11">
        <v>43546611.479999997</v>
      </c>
      <c r="YH14" s="11">
        <v>74408280.310000002</v>
      </c>
      <c r="YI14" s="11">
        <v>47308000.039999999</v>
      </c>
      <c r="YJ14" s="11">
        <v>129101612.59999999</v>
      </c>
      <c r="YK14" s="11">
        <v>50162473.560000002</v>
      </c>
      <c r="YL14" s="11">
        <v>76726800.980000004</v>
      </c>
      <c r="YM14" s="11">
        <v>30489057.170000002</v>
      </c>
      <c r="YN14" s="11">
        <v>91353096.269999996</v>
      </c>
      <c r="YO14" s="11">
        <v>84290782.069999993</v>
      </c>
      <c r="YP14" s="11">
        <v>56850859.799999997</v>
      </c>
      <c r="YQ14" s="11">
        <v>35441393.170000002</v>
      </c>
      <c r="YR14" s="11">
        <v>29977636.93</v>
      </c>
      <c r="YS14" s="11">
        <v>27658298.960000001</v>
      </c>
      <c r="YT14" s="11">
        <v>17944926.550000001</v>
      </c>
      <c r="YU14" s="11">
        <v>15065027.84</v>
      </c>
      <c r="YV14" s="11">
        <v>11974251.35</v>
      </c>
      <c r="YW14" s="11">
        <v>284648200.95999998</v>
      </c>
      <c r="YX14" s="11">
        <v>47382406.43</v>
      </c>
      <c r="YY14" s="11">
        <v>47148254.93</v>
      </c>
      <c r="YZ14" s="11">
        <v>36216582.009999998</v>
      </c>
      <c r="ZA14" s="11">
        <v>46308126.689999998</v>
      </c>
      <c r="ZB14" s="11">
        <v>33250000</v>
      </c>
      <c r="ZC14" s="11">
        <v>40648607.770000003</v>
      </c>
      <c r="ZD14" s="11">
        <v>309106969.19999999</v>
      </c>
      <c r="ZE14" s="11">
        <v>36908272.450000003</v>
      </c>
      <c r="ZF14" s="11">
        <v>46635322.280000001</v>
      </c>
      <c r="ZG14" s="11">
        <v>57998523.460000001</v>
      </c>
      <c r="ZH14" s="11">
        <v>34357467.68</v>
      </c>
      <c r="ZI14" s="11">
        <v>46376870.920000002</v>
      </c>
      <c r="ZJ14" s="11">
        <v>29299219.460000001</v>
      </c>
      <c r="ZK14" s="11">
        <v>30086238.18</v>
      </c>
      <c r="ZL14" s="11">
        <v>91455508.379999995</v>
      </c>
      <c r="ZM14" s="11">
        <v>455137569.19</v>
      </c>
      <c r="ZN14" s="11">
        <v>31436294.93</v>
      </c>
      <c r="ZO14" s="11">
        <v>80257934.170000002</v>
      </c>
      <c r="ZP14" s="11">
        <v>138859514.44</v>
      </c>
      <c r="ZQ14" s="11">
        <v>92277691.439999998</v>
      </c>
      <c r="ZR14" s="11">
        <v>42716029.899999999</v>
      </c>
      <c r="ZS14" s="11">
        <v>45472003.579999998</v>
      </c>
      <c r="ZT14" s="11">
        <v>77198936.189999998</v>
      </c>
      <c r="ZU14" s="11">
        <v>80267773.450000003</v>
      </c>
      <c r="ZV14" s="11">
        <v>101961781.23</v>
      </c>
      <c r="ZW14" s="11">
        <v>30580921.16</v>
      </c>
      <c r="ZX14" s="11">
        <v>32331027.75</v>
      </c>
      <c r="ZY14" s="11">
        <v>28142112.579999998</v>
      </c>
      <c r="ZZ14" s="11">
        <v>44528752</v>
      </c>
      <c r="AAA14" s="11">
        <v>41529620.909999996</v>
      </c>
      <c r="AAB14" s="11">
        <v>36185119.890000001</v>
      </c>
      <c r="AAC14" s="11">
        <v>38217280.719999999</v>
      </c>
      <c r="AAD14" s="11">
        <v>20318451.239999998</v>
      </c>
      <c r="AAE14" s="11">
        <v>23776943.16</v>
      </c>
      <c r="AAF14" s="11">
        <v>18866868.809999999</v>
      </c>
      <c r="AAG14" s="11">
        <v>17574223.300000001</v>
      </c>
      <c r="AAH14" s="11">
        <v>14900337.210000001</v>
      </c>
      <c r="AAI14" s="11">
        <v>243739844.30000001</v>
      </c>
      <c r="AAJ14" s="11">
        <v>32826028.489999998</v>
      </c>
      <c r="AAK14" s="11">
        <v>31205350.609999999</v>
      </c>
      <c r="AAL14" s="11">
        <v>39307008.890000001</v>
      </c>
      <c r="AAM14" s="11">
        <v>36198775.840000004</v>
      </c>
      <c r="AAN14" s="11">
        <v>40351623.850000001</v>
      </c>
      <c r="AAO14" s="11">
        <v>33034789.989999998</v>
      </c>
      <c r="AAP14" s="11">
        <v>1021327739.84</v>
      </c>
      <c r="AAQ14" s="11">
        <v>40416267.759999998</v>
      </c>
      <c r="AAR14" s="11">
        <v>28274058.190000001</v>
      </c>
      <c r="AAS14" s="11">
        <v>71219448.370000005</v>
      </c>
      <c r="AAT14" s="11">
        <v>50318347.960000001</v>
      </c>
      <c r="AAU14" s="11">
        <v>38122246.719999999</v>
      </c>
      <c r="AAV14" s="11">
        <v>38639567.969999999</v>
      </c>
      <c r="AAW14" s="11">
        <v>49477983.060000002</v>
      </c>
      <c r="AAX14" s="11">
        <v>78056393.719999999</v>
      </c>
      <c r="AAY14" s="11">
        <v>25490225.899999999</v>
      </c>
      <c r="AAZ14" s="11">
        <v>50394982.270000003</v>
      </c>
      <c r="ABA14" s="11">
        <v>155443365.72</v>
      </c>
      <c r="ABB14" s="11">
        <v>74663232.379999995</v>
      </c>
      <c r="ABC14" s="11">
        <v>29093297.440000001</v>
      </c>
      <c r="ABD14" s="11">
        <v>33849732.909999996</v>
      </c>
      <c r="ABE14" s="11">
        <v>35873962.579999998</v>
      </c>
      <c r="ABF14" s="11">
        <v>23486405.329999998</v>
      </c>
      <c r="ABG14" s="11">
        <v>30692013.579999998</v>
      </c>
      <c r="ABH14" s="11">
        <v>20820385.609999999</v>
      </c>
      <c r="ABI14" s="11">
        <v>173292879.53</v>
      </c>
      <c r="ABJ14" s="11">
        <v>92003705.359999999</v>
      </c>
      <c r="ABK14" s="11">
        <v>18663501.98</v>
      </c>
      <c r="ABL14" s="11">
        <v>16013966.83</v>
      </c>
      <c r="ABM14" s="11">
        <v>18182391.82</v>
      </c>
      <c r="ABN14" s="11">
        <v>12299569.93</v>
      </c>
      <c r="ABO14" s="11">
        <v>17552544.760000002</v>
      </c>
      <c r="ABP14" s="11">
        <v>276496146.35000002</v>
      </c>
      <c r="ABQ14" s="11">
        <v>49359728.060000002</v>
      </c>
      <c r="ABR14" s="11">
        <v>26271830.149999999</v>
      </c>
      <c r="ABS14" s="11">
        <v>56311306.369999997</v>
      </c>
      <c r="ABT14" s="11">
        <v>60084791.640000001</v>
      </c>
      <c r="ABU14" s="11">
        <v>41043321.729999997</v>
      </c>
      <c r="ABV14" s="11">
        <v>39102809.68</v>
      </c>
      <c r="ABW14" s="11">
        <v>52967217.039999999</v>
      </c>
      <c r="ABX14" s="11">
        <v>10472186.18</v>
      </c>
      <c r="ABY14" s="11">
        <v>352850359.50999999</v>
      </c>
      <c r="ABZ14" s="11">
        <v>31354229.649999999</v>
      </c>
      <c r="ACA14" s="11">
        <v>59474965.869999997</v>
      </c>
      <c r="ACB14" s="11">
        <v>43769719.719999999</v>
      </c>
      <c r="ACC14" s="11">
        <v>27447924.68</v>
      </c>
      <c r="ACD14" s="11">
        <v>94039443.659999996</v>
      </c>
      <c r="ACE14" s="11">
        <v>23994779.550000001</v>
      </c>
      <c r="ACF14" s="11">
        <v>47063508.640000001</v>
      </c>
      <c r="ACG14" s="11">
        <v>30369716.91</v>
      </c>
      <c r="ACH14" s="11">
        <v>22412149.120000001</v>
      </c>
      <c r="ACI14" s="11">
        <v>30397597.98</v>
      </c>
      <c r="ACJ14" s="11">
        <v>654486459.74000001</v>
      </c>
      <c r="ACK14" s="11">
        <v>43609501.399999999</v>
      </c>
      <c r="ACL14" s="11">
        <v>52727348.219999999</v>
      </c>
      <c r="ACM14" s="11">
        <v>74933810.900000006</v>
      </c>
      <c r="ACN14" s="11">
        <v>36552140.549999997</v>
      </c>
      <c r="ACO14" s="11">
        <v>64377491.149999999</v>
      </c>
      <c r="ACP14" s="11">
        <v>58421509.200000003</v>
      </c>
      <c r="ACQ14" s="11">
        <v>129293582.5</v>
      </c>
      <c r="ACR14" s="11">
        <v>176237603.11000001</v>
      </c>
      <c r="ACS14" s="11">
        <v>47356891.270000003</v>
      </c>
      <c r="ACT14" s="11">
        <v>46033797.560000002</v>
      </c>
      <c r="ACU14" s="11">
        <v>62963218.780000001</v>
      </c>
      <c r="ACV14" s="11">
        <v>39922818.079999998</v>
      </c>
      <c r="ACW14" s="11">
        <v>122236170.65000001</v>
      </c>
      <c r="ACX14" s="11">
        <v>38780177.75</v>
      </c>
      <c r="ACY14" s="11">
        <v>55248139.090000004</v>
      </c>
      <c r="ACZ14" s="11">
        <v>37030638.5</v>
      </c>
      <c r="ADA14" s="11">
        <v>21590113.010000002</v>
      </c>
      <c r="ADB14" s="11">
        <v>31785877.309999999</v>
      </c>
      <c r="ADC14" s="11">
        <v>20307830.309999999</v>
      </c>
      <c r="ADD14" s="11">
        <v>14496541.16</v>
      </c>
      <c r="ADE14" s="11">
        <v>14275275.689999999</v>
      </c>
      <c r="ADF14" s="11">
        <v>21271018.260000002</v>
      </c>
      <c r="ADG14" s="11">
        <v>195314124.43000001</v>
      </c>
      <c r="ADH14" s="11">
        <v>172362973.78</v>
      </c>
      <c r="ADI14" s="11">
        <v>30097173.550000001</v>
      </c>
      <c r="ADJ14" s="11">
        <v>30563834.030000001</v>
      </c>
      <c r="ADK14" s="11">
        <v>39439932.899999999</v>
      </c>
      <c r="ADL14" s="11">
        <v>22834744.52</v>
      </c>
      <c r="ADM14" s="11">
        <v>40596994.619999997</v>
      </c>
      <c r="ADN14" s="11">
        <v>32318832.07</v>
      </c>
      <c r="ADO14" s="11">
        <v>38997029.140000001</v>
      </c>
      <c r="ADP14" s="11">
        <v>495049629.01999998</v>
      </c>
      <c r="ADQ14" s="11">
        <v>73093692.359999999</v>
      </c>
      <c r="ADR14" s="11">
        <v>81951818.959999993</v>
      </c>
      <c r="ADS14" s="11">
        <v>12942846.66</v>
      </c>
      <c r="ADT14" s="11">
        <v>225683826.08000001</v>
      </c>
      <c r="ADU14" s="11">
        <v>25731034.670000002</v>
      </c>
      <c r="ADV14" s="11">
        <v>31068218.559999999</v>
      </c>
      <c r="ADW14" s="11">
        <v>49202278.079999998</v>
      </c>
      <c r="ADX14" s="11">
        <v>21075271.940000001</v>
      </c>
      <c r="ADY14" s="11">
        <v>4062537.9</v>
      </c>
      <c r="ADZ14" s="11">
        <v>724201702.67999995</v>
      </c>
      <c r="AEA14" s="11">
        <v>120083557.59</v>
      </c>
      <c r="AEB14" s="11">
        <v>94966159.400000006</v>
      </c>
      <c r="AEC14" s="11">
        <v>36465735.25</v>
      </c>
      <c r="AED14" s="11">
        <v>20290415.16</v>
      </c>
      <c r="AEE14" s="11">
        <v>57412405.359999999</v>
      </c>
      <c r="AEF14" s="11">
        <v>43567958.710000001</v>
      </c>
      <c r="AEG14" s="11">
        <v>40556715.869999997</v>
      </c>
      <c r="AEH14" s="11">
        <v>30744468.91</v>
      </c>
      <c r="AEI14" s="11">
        <v>32515516.41</v>
      </c>
      <c r="AEJ14" s="11">
        <v>32251984.09</v>
      </c>
      <c r="AEK14" s="11">
        <v>61887806.380000003</v>
      </c>
      <c r="AEL14" s="11">
        <v>37274858.020000003</v>
      </c>
      <c r="AEM14" s="11">
        <v>36521463.229999997</v>
      </c>
      <c r="AEN14" s="11">
        <v>49075808.909999996</v>
      </c>
      <c r="AEO14" s="11">
        <v>49401157.43</v>
      </c>
      <c r="AEP14" s="11">
        <v>30560878.329999998</v>
      </c>
      <c r="AEQ14" s="11">
        <v>65573149.490000002</v>
      </c>
      <c r="AER14" s="11">
        <v>21680538.059999999</v>
      </c>
      <c r="AES14" s="11">
        <v>62995662.969999999</v>
      </c>
      <c r="AET14" s="11">
        <v>481948256.17000002</v>
      </c>
      <c r="AEU14" s="11">
        <v>71304554.870000005</v>
      </c>
      <c r="AEV14" s="11">
        <v>70111236.269999996</v>
      </c>
      <c r="AEW14" s="11">
        <v>46749799.880000003</v>
      </c>
      <c r="AEX14" s="11">
        <v>40529251.340000004</v>
      </c>
      <c r="AEY14" s="11">
        <v>85795305.790000007</v>
      </c>
      <c r="AEZ14" s="11">
        <v>49313422.079999998</v>
      </c>
      <c r="AFA14" s="11">
        <v>60549244.090000004</v>
      </c>
      <c r="AFB14" s="11">
        <v>39416930.399999999</v>
      </c>
      <c r="AFC14" s="11">
        <v>17336037.41</v>
      </c>
      <c r="AFD14" s="11">
        <v>373228528.77999997</v>
      </c>
      <c r="AFE14" s="11">
        <v>234556305.88999999</v>
      </c>
      <c r="AFF14" s="11">
        <v>77572373.680000007</v>
      </c>
      <c r="AFG14" s="11">
        <v>77738800.560000002</v>
      </c>
      <c r="AFH14" s="11">
        <v>110824293.37</v>
      </c>
      <c r="AFI14" s="11">
        <v>89367209.129999995</v>
      </c>
      <c r="AFJ14" s="11">
        <v>51709095.530000001</v>
      </c>
      <c r="AFK14" s="11">
        <v>73243158.739999995</v>
      </c>
      <c r="AFL14" s="11">
        <v>48241668.609999999</v>
      </c>
      <c r="AFM14" s="11">
        <v>73294007.599999994</v>
      </c>
      <c r="AFN14" s="11">
        <v>61248050.509999998</v>
      </c>
      <c r="AFO14" s="11">
        <v>57044422.619999997</v>
      </c>
      <c r="AFP14" s="11">
        <v>85283579.359999999</v>
      </c>
      <c r="AFQ14" s="11">
        <v>404491350.19999999</v>
      </c>
      <c r="AFR14" s="11">
        <v>112207859.18000001</v>
      </c>
      <c r="AFS14" s="11">
        <v>71107046.120000005</v>
      </c>
      <c r="AFT14" s="11">
        <v>67653041.620000005</v>
      </c>
      <c r="AFU14" s="11">
        <v>69322288.310000002</v>
      </c>
      <c r="AFV14" s="11">
        <v>53204643.030000001</v>
      </c>
      <c r="AFW14" s="11">
        <v>43662847.380000003</v>
      </c>
      <c r="AFX14" s="11">
        <v>91749266.140000001</v>
      </c>
      <c r="AFY14" s="11">
        <v>79283325.189999998</v>
      </c>
      <c r="AFZ14" s="11">
        <v>44963081.579999998</v>
      </c>
      <c r="AGA14" s="11">
        <v>91048802.590000004</v>
      </c>
      <c r="AGB14" s="11">
        <v>43737873.200000003</v>
      </c>
      <c r="AGC14" s="11">
        <v>379231187.88999999</v>
      </c>
      <c r="AGD14" s="11">
        <v>37391709.07</v>
      </c>
      <c r="AGE14" s="11">
        <v>47308446.939999998</v>
      </c>
      <c r="AGF14" s="11">
        <v>46044126.960000001</v>
      </c>
      <c r="AGG14" s="11">
        <v>91163786.040000007</v>
      </c>
      <c r="AGH14" s="11">
        <v>43037365.670000002</v>
      </c>
      <c r="AGI14" s="11">
        <v>40053295.460000001</v>
      </c>
      <c r="AGJ14" s="11">
        <v>43914362.259999998</v>
      </c>
      <c r="AGK14" s="11">
        <v>35395115.490000002</v>
      </c>
      <c r="AGL14" s="11">
        <v>50421646.060000002</v>
      </c>
      <c r="AGM14" s="11">
        <v>22358728.68</v>
      </c>
      <c r="AGN14" s="11">
        <v>570566824.41999996</v>
      </c>
      <c r="AGO14" s="11">
        <v>161143392.03</v>
      </c>
      <c r="AGP14" s="11">
        <v>73260901.859999999</v>
      </c>
      <c r="AGQ14" s="11">
        <v>44943963.240000002</v>
      </c>
      <c r="AGR14" s="11">
        <v>82581189.680000007</v>
      </c>
      <c r="AGS14" s="11">
        <v>75962935.120000005</v>
      </c>
      <c r="AGT14" s="11">
        <v>38827861.950000003</v>
      </c>
      <c r="AGU14" s="11">
        <v>32710943.190000001</v>
      </c>
      <c r="AGV14" s="11">
        <v>751464150.49000001</v>
      </c>
      <c r="AGW14" s="11">
        <v>455022846.11000001</v>
      </c>
      <c r="AGX14" s="11">
        <v>53895340.490000002</v>
      </c>
      <c r="AGY14" s="11">
        <v>113601619.86</v>
      </c>
      <c r="AGZ14" s="11">
        <v>124979521.56999999</v>
      </c>
      <c r="AHA14" s="11">
        <v>89128049.569999993</v>
      </c>
      <c r="AHB14" s="11">
        <v>80636298.650000006</v>
      </c>
      <c r="AHC14" s="11">
        <v>62781512.549999997</v>
      </c>
      <c r="AHD14" s="11">
        <v>24457846.02</v>
      </c>
      <c r="AHE14" s="11">
        <v>44737869.700000003</v>
      </c>
      <c r="AHF14" s="11">
        <v>53917228.140000001</v>
      </c>
      <c r="AHG14" s="11">
        <v>40447763.579999998</v>
      </c>
      <c r="AHH14" s="11">
        <v>35728295.32</v>
      </c>
      <c r="AHI14" s="11">
        <v>32160244.149999999</v>
      </c>
      <c r="AHJ14" s="11">
        <v>39341155.329999998</v>
      </c>
      <c r="AHK14" s="11">
        <v>53084402.229999997</v>
      </c>
      <c r="AHL14" s="11">
        <v>34619160.490000002</v>
      </c>
      <c r="AHM14" s="11">
        <v>263433481.02000001</v>
      </c>
      <c r="AHN14" s="11">
        <v>55360918.5</v>
      </c>
      <c r="AHO14" s="11">
        <v>61849392.030000001</v>
      </c>
      <c r="AHP14" s="11">
        <v>51215050.240000002</v>
      </c>
      <c r="AHQ14" s="11">
        <v>80773617.980000004</v>
      </c>
      <c r="AHR14" s="11">
        <v>53009818.68</v>
      </c>
      <c r="AHS14" s="11">
        <v>16317287.33</v>
      </c>
      <c r="AHT14" s="11">
        <f t="shared" si="0"/>
        <v>77903783957.64006</v>
      </c>
      <c r="AHV14" s="625"/>
      <c r="AHW14" s="626"/>
    </row>
    <row r="15" spans="1:908" x14ac:dyDescent="0.8">
      <c r="A15" s="96">
        <v>11</v>
      </c>
      <c r="B15" s="96" t="s">
        <v>16</v>
      </c>
      <c r="C15" s="6" t="s">
        <v>17</v>
      </c>
      <c r="D15" s="11">
        <v>308704857.75</v>
      </c>
      <c r="E15" s="11">
        <v>21014441.809999999</v>
      </c>
      <c r="F15" s="11">
        <v>24973265.810000002</v>
      </c>
      <c r="G15" s="11">
        <v>10850658.449999999</v>
      </c>
      <c r="H15" s="11">
        <v>41210918.170000002</v>
      </c>
      <c r="I15" s="11">
        <v>25036928.18</v>
      </c>
      <c r="J15" s="11">
        <v>55263645.120000005</v>
      </c>
      <c r="K15" s="11">
        <v>25063778.189999998</v>
      </c>
      <c r="L15" s="11">
        <v>22393503.66</v>
      </c>
      <c r="M15" s="11">
        <v>24049139.379999999</v>
      </c>
      <c r="N15" s="11">
        <v>15714697.48</v>
      </c>
      <c r="O15" s="11">
        <v>15256433.32</v>
      </c>
      <c r="P15" s="11">
        <v>17786165.740000002</v>
      </c>
      <c r="Q15" s="11">
        <v>16118982.949999999</v>
      </c>
      <c r="R15" s="11">
        <v>13411758.219999999</v>
      </c>
      <c r="S15" s="11">
        <v>31819046.719999999</v>
      </c>
      <c r="T15" s="11">
        <v>10960814.66</v>
      </c>
      <c r="U15" s="11">
        <v>18150511.460000001</v>
      </c>
      <c r="V15" s="11">
        <v>672621552.66000009</v>
      </c>
      <c r="W15" s="11">
        <v>69911809</v>
      </c>
      <c r="X15" s="11">
        <v>24140620.540000003</v>
      </c>
      <c r="Y15" s="11">
        <v>30998966.09</v>
      </c>
      <c r="Z15" s="11">
        <v>20547251.43</v>
      </c>
      <c r="AA15" s="11">
        <v>18904103.789999999</v>
      </c>
      <c r="AB15" s="11">
        <v>7476439.6799999997</v>
      </c>
      <c r="AC15" s="11">
        <v>67044975.609999999</v>
      </c>
      <c r="AD15" s="11">
        <v>18432637.350000001</v>
      </c>
      <c r="AE15" s="11">
        <v>13296332.59</v>
      </c>
      <c r="AF15" s="11">
        <v>58320636.409999996</v>
      </c>
      <c r="AG15" s="11">
        <v>23722649.93</v>
      </c>
      <c r="AH15" s="11">
        <v>74763398.530000001</v>
      </c>
      <c r="AI15" s="11">
        <v>43935623.129999995</v>
      </c>
      <c r="AJ15" s="11">
        <v>17225555.390000001</v>
      </c>
      <c r="AK15" s="11">
        <v>10609416.020000001</v>
      </c>
      <c r="AL15" s="11">
        <v>12754342.15</v>
      </c>
      <c r="AM15" s="11">
        <v>15123446.68</v>
      </c>
      <c r="AN15" s="11">
        <v>8825248.1699999999</v>
      </c>
      <c r="AO15" s="11">
        <v>18721144.469999999</v>
      </c>
      <c r="AP15" s="11">
        <v>15895350.26</v>
      </c>
      <c r="AQ15" s="11">
        <v>14944369.83</v>
      </c>
      <c r="AR15" s="11">
        <v>9235658.1300000008</v>
      </c>
      <c r="AS15" s="11">
        <v>10316455.960000001</v>
      </c>
      <c r="AT15" s="11">
        <v>92705705.779999986</v>
      </c>
      <c r="AU15" s="11">
        <v>11940115.65</v>
      </c>
      <c r="AV15" s="11">
        <v>12875918.08</v>
      </c>
      <c r="AW15" s="11">
        <v>8164499.25</v>
      </c>
      <c r="AX15" s="11">
        <v>27879478.48</v>
      </c>
      <c r="AY15" s="11">
        <v>27245876.23</v>
      </c>
      <c r="AZ15" s="11">
        <v>9013906.6400000006</v>
      </c>
      <c r="BA15" s="11">
        <v>9495438.129999999</v>
      </c>
      <c r="BB15" s="11">
        <v>7647949.4000000004</v>
      </c>
      <c r="BC15" s="11">
        <v>15028952.15</v>
      </c>
      <c r="BD15" s="11">
        <v>9518515.0700000003</v>
      </c>
      <c r="BE15" s="11">
        <v>9806892.2200000007</v>
      </c>
      <c r="BF15" s="11">
        <v>35466600.230000004</v>
      </c>
      <c r="BG15" s="11">
        <v>18844879.109999999</v>
      </c>
      <c r="BH15" s="11">
        <v>9917886.2599999998</v>
      </c>
      <c r="BI15" s="11">
        <v>131409402.36</v>
      </c>
      <c r="BJ15" s="11">
        <v>87983651.060000002</v>
      </c>
      <c r="BK15" s="11">
        <v>16937255.68</v>
      </c>
      <c r="BL15" s="11">
        <v>7757498.1200000001</v>
      </c>
      <c r="BM15" s="11">
        <v>20501775.300000001</v>
      </c>
      <c r="BN15" s="11">
        <v>17626183.699999999</v>
      </c>
      <c r="BO15" s="11">
        <v>17891573.32</v>
      </c>
      <c r="BP15" s="11">
        <v>13640965.469999999</v>
      </c>
      <c r="BQ15" s="11">
        <v>4616025.05</v>
      </c>
      <c r="BR15" s="11">
        <v>112049353.46000001</v>
      </c>
      <c r="BS15" s="11">
        <v>15588586.74</v>
      </c>
      <c r="BT15" s="11">
        <v>13278167.129999999</v>
      </c>
      <c r="BU15" s="11">
        <v>54518507.880000003</v>
      </c>
      <c r="BV15" s="11">
        <v>26274967.240000002</v>
      </c>
      <c r="BW15" s="11">
        <v>9357043.9900000002</v>
      </c>
      <c r="BX15" s="11">
        <v>12025253.01</v>
      </c>
      <c r="BY15" s="11">
        <v>30497162.739999998</v>
      </c>
      <c r="BZ15" s="11">
        <v>90773461.469999999</v>
      </c>
      <c r="CA15" s="11">
        <v>21478793.960000001</v>
      </c>
      <c r="CB15" s="11">
        <v>19848221.929999996</v>
      </c>
      <c r="CC15" s="11">
        <v>56756711.890000001</v>
      </c>
      <c r="CD15" s="11">
        <v>10179845.790000001</v>
      </c>
      <c r="CE15" s="11">
        <v>16143678.530000001</v>
      </c>
      <c r="CF15" s="11">
        <v>7475112.2300000004</v>
      </c>
      <c r="CG15" s="11">
        <v>269818989.40999997</v>
      </c>
      <c r="CH15" s="11">
        <v>15073963.960000001</v>
      </c>
      <c r="CI15" s="11">
        <v>55110133.07</v>
      </c>
      <c r="CJ15" s="11">
        <v>14612588.960000001</v>
      </c>
      <c r="CK15" s="11">
        <v>17786651.609999999</v>
      </c>
      <c r="CL15" s="11">
        <v>13231255.530000001</v>
      </c>
      <c r="CM15" s="11">
        <v>12358140.59</v>
      </c>
      <c r="CN15" s="11">
        <v>23617919</v>
      </c>
      <c r="CO15" s="11">
        <v>13305392.370000001</v>
      </c>
      <c r="CP15" s="11">
        <v>12924978.529999999</v>
      </c>
      <c r="CQ15" s="11">
        <v>9347836.0399999991</v>
      </c>
      <c r="CR15" s="11">
        <v>17687775.960000001</v>
      </c>
      <c r="CS15" s="11">
        <v>13392884.59</v>
      </c>
      <c r="CT15" s="11">
        <v>134857850.75</v>
      </c>
      <c r="CU15" s="11">
        <v>12571525.67</v>
      </c>
      <c r="CV15" s="11">
        <v>21126477.25</v>
      </c>
      <c r="CW15" s="11">
        <v>29777490.330000002</v>
      </c>
      <c r="CX15" s="11">
        <v>13551227.110000001</v>
      </c>
      <c r="CY15" s="11">
        <v>25825639.780000001</v>
      </c>
      <c r="CZ15" s="11">
        <v>11223587.18</v>
      </c>
      <c r="DA15" s="11">
        <v>7096957.54</v>
      </c>
      <c r="DB15" s="11">
        <v>109384038.99000001</v>
      </c>
      <c r="DC15" s="11">
        <v>245750186.24000001</v>
      </c>
      <c r="DD15" s="11">
        <v>18415550.32</v>
      </c>
      <c r="DE15" s="11">
        <v>18574316.259999998</v>
      </c>
      <c r="DF15" s="11">
        <v>29568031.609999999</v>
      </c>
      <c r="DG15" s="11">
        <v>60057328.140000001</v>
      </c>
      <c r="DH15" s="11">
        <v>46242037.280000001</v>
      </c>
      <c r="DI15" s="11">
        <v>64450890.5</v>
      </c>
      <c r="DJ15" s="11">
        <v>18168127.670000002</v>
      </c>
      <c r="DK15" s="11">
        <v>407002031.29000002</v>
      </c>
      <c r="DL15" s="11">
        <v>16306127.470000001</v>
      </c>
      <c r="DM15" s="11">
        <v>43652505.509999998</v>
      </c>
      <c r="DN15" s="11">
        <v>22757867.530000001</v>
      </c>
      <c r="DO15" s="11">
        <v>22142672.390000001</v>
      </c>
      <c r="DP15" s="11">
        <v>22400085.859999999</v>
      </c>
      <c r="DQ15" s="11">
        <v>22135222.309999999</v>
      </c>
      <c r="DR15" s="11">
        <v>18842392.710000001</v>
      </c>
      <c r="DS15" s="11">
        <v>56270453.07</v>
      </c>
      <c r="DT15" s="11">
        <v>84874407.549999997</v>
      </c>
      <c r="DU15" s="11">
        <v>33250918.789999999</v>
      </c>
      <c r="DV15" s="11">
        <v>53842793.210000008</v>
      </c>
      <c r="DW15" s="11">
        <v>48486445.960000001</v>
      </c>
      <c r="DX15" s="11">
        <v>11868306.66</v>
      </c>
      <c r="DY15" s="11">
        <v>7443907.25</v>
      </c>
      <c r="DZ15" s="11">
        <v>60605446.43999999</v>
      </c>
      <c r="EA15" s="11">
        <v>15362876.720000003</v>
      </c>
      <c r="EB15" s="11">
        <v>22665288.609999999</v>
      </c>
      <c r="EC15" s="11">
        <v>23315111.899999999</v>
      </c>
      <c r="ED15" s="11">
        <v>15837178.950000001</v>
      </c>
      <c r="EE15" s="11">
        <v>121240876.66</v>
      </c>
      <c r="EF15" s="11">
        <v>83929993.160000011</v>
      </c>
      <c r="EG15" s="11">
        <v>12198313.140000001</v>
      </c>
      <c r="EH15" s="11">
        <v>13724019.379999999</v>
      </c>
      <c r="EI15" s="11">
        <v>14557705.41</v>
      </c>
      <c r="EJ15" s="11">
        <v>28333410.02</v>
      </c>
      <c r="EK15" s="11">
        <v>17255216.280000001</v>
      </c>
      <c r="EL15" s="11">
        <v>17546153.079999998</v>
      </c>
      <c r="EM15" s="11">
        <v>10034484.34</v>
      </c>
      <c r="EN15" s="11">
        <v>126263573.44999997</v>
      </c>
      <c r="EO15" s="11">
        <v>10782269.279999999</v>
      </c>
      <c r="EP15" s="11">
        <v>21006820.030000001</v>
      </c>
      <c r="EQ15" s="11">
        <v>20652468.060000002</v>
      </c>
      <c r="ER15" s="11">
        <v>17444012.5</v>
      </c>
      <c r="ES15" s="11">
        <v>7364329.6899999995</v>
      </c>
      <c r="ET15" s="11">
        <v>37183184.109999999</v>
      </c>
      <c r="EU15" s="11">
        <v>28594963.199999999</v>
      </c>
      <c r="EV15" s="11">
        <v>12994443.91</v>
      </c>
      <c r="EW15" s="11">
        <v>139146235.85000002</v>
      </c>
      <c r="EX15" s="11">
        <v>10273132.5</v>
      </c>
      <c r="EY15" s="11">
        <v>19153157.259999998</v>
      </c>
      <c r="EZ15" s="11">
        <v>35203120.060000002</v>
      </c>
      <c r="FA15" s="11">
        <v>53801847.210000001</v>
      </c>
      <c r="FB15" s="11">
        <v>36994120.25</v>
      </c>
      <c r="FC15" s="11">
        <v>22711124.75</v>
      </c>
      <c r="FD15" s="11">
        <v>16437045.710000001</v>
      </c>
      <c r="FE15" s="11">
        <v>18352761.210000001</v>
      </c>
      <c r="FF15" s="11">
        <v>22104465.210000001</v>
      </c>
      <c r="FG15" s="11">
        <v>17044301.350000001</v>
      </c>
      <c r="FH15" s="11">
        <v>12433124.709999999</v>
      </c>
      <c r="FI15" s="11">
        <v>62688908.609999999</v>
      </c>
      <c r="FJ15" s="11">
        <v>12523727.02</v>
      </c>
      <c r="FK15" s="11">
        <v>12597827.869999999</v>
      </c>
      <c r="FL15" s="11">
        <v>10461074.550000001</v>
      </c>
      <c r="FM15" s="11">
        <v>17012582.969999999</v>
      </c>
      <c r="FN15" s="11">
        <v>34070788.389999993</v>
      </c>
      <c r="FO15" s="11">
        <v>6867280.1099999994</v>
      </c>
      <c r="FP15" s="11">
        <v>5347086.5200000005</v>
      </c>
      <c r="FQ15" s="11">
        <v>277415139.76999998</v>
      </c>
      <c r="FR15" s="11">
        <v>11346778.810000001</v>
      </c>
      <c r="FS15" s="11">
        <v>19048207.73</v>
      </c>
      <c r="FT15" s="11">
        <v>23245688.879999999</v>
      </c>
      <c r="FU15" s="11">
        <v>39510022.299999997</v>
      </c>
      <c r="FV15" s="11">
        <v>12513668.879999999</v>
      </c>
      <c r="FW15" s="11">
        <v>26320155.16</v>
      </c>
      <c r="FX15" s="11">
        <v>18782329.870000001</v>
      </c>
      <c r="FY15" s="11">
        <v>52201503.540000007</v>
      </c>
      <c r="FZ15" s="11">
        <v>9258518.3599999994</v>
      </c>
      <c r="GA15" s="11">
        <v>27472575.259999998</v>
      </c>
      <c r="GB15" s="11">
        <v>11499870.780000001</v>
      </c>
      <c r="GC15" s="11">
        <v>15763355.17</v>
      </c>
      <c r="GD15" s="11">
        <v>5518390.4499999993</v>
      </c>
      <c r="GE15" s="11">
        <v>314988810.27999991</v>
      </c>
      <c r="GF15" s="11">
        <v>16556319.620000001</v>
      </c>
      <c r="GG15" s="11">
        <v>10977366.68</v>
      </c>
      <c r="GH15" s="11">
        <v>21243189.770000003</v>
      </c>
      <c r="GI15" s="11">
        <v>19565888.990000002</v>
      </c>
      <c r="GJ15" s="11">
        <v>15537433.789999999</v>
      </c>
      <c r="GK15" s="11">
        <v>10826862.35</v>
      </c>
      <c r="GL15" s="11">
        <v>30961996.599999998</v>
      </c>
      <c r="GM15" s="11">
        <v>9197890.0199999996</v>
      </c>
      <c r="GN15" s="11">
        <v>13351388.310000001</v>
      </c>
      <c r="GO15" s="11">
        <v>15874638.009999998</v>
      </c>
      <c r="GP15" s="11">
        <v>11290883.219999999</v>
      </c>
      <c r="GQ15" s="11">
        <v>115837704.31000002</v>
      </c>
      <c r="GR15" s="11">
        <v>44021121.57</v>
      </c>
      <c r="GS15" s="11">
        <v>16165125.890000001</v>
      </c>
      <c r="GT15" s="11">
        <v>34359959.370000005</v>
      </c>
      <c r="GU15" s="11">
        <v>6513857.4299999997</v>
      </c>
      <c r="GV15" s="11">
        <v>33503380.899999999</v>
      </c>
      <c r="GW15" s="11">
        <v>16039166.01</v>
      </c>
      <c r="GX15" s="11">
        <v>13610819.359999999</v>
      </c>
      <c r="GY15" s="11">
        <v>66172744.390000001</v>
      </c>
      <c r="GZ15" s="11">
        <v>6094031.5199999996</v>
      </c>
      <c r="HA15" s="11">
        <v>11164199.809999999</v>
      </c>
      <c r="HB15" s="11">
        <v>18116069.169999998</v>
      </c>
      <c r="HC15" s="11">
        <v>400496310.12000006</v>
      </c>
      <c r="HD15" s="11">
        <v>37765726.399999999</v>
      </c>
      <c r="HE15" s="11">
        <v>39837405.170000002</v>
      </c>
      <c r="HF15" s="11">
        <v>56060495.75</v>
      </c>
      <c r="HG15" s="11">
        <v>52492725.060000002</v>
      </c>
      <c r="HH15" s="11">
        <v>79551382.840000004</v>
      </c>
      <c r="HI15" s="11">
        <v>34262709.439999998</v>
      </c>
      <c r="HJ15" s="11">
        <v>6970830.3899999997</v>
      </c>
      <c r="HK15" s="11">
        <v>112375579.79000001</v>
      </c>
      <c r="HL15" s="11">
        <v>46303055.950000003</v>
      </c>
      <c r="HM15" s="11">
        <v>56652229.810000002</v>
      </c>
      <c r="HN15" s="11">
        <v>45137201.450000003</v>
      </c>
      <c r="HO15" s="11">
        <v>30082539.18</v>
      </c>
      <c r="HP15" s="11">
        <v>52624402.519999996</v>
      </c>
      <c r="HQ15" s="11">
        <v>32821392.949999999</v>
      </c>
      <c r="HR15" s="11">
        <v>25666742.670000002</v>
      </c>
      <c r="HS15" s="11">
        <v>162569796.20000002</v>
      </c>
      <c r="HT15" s="11">
        <v>56099816.929999992</v>
      </c>
      <c r="HU15" s="11">
        <v>27396477.77</v>
      </c>
      <c r="HV15" s="11">
        <v>10990555.120000001</v>
      </c>
      <c r="HW15" s="11">
        <v>12136877.219999999</v>
      </c>
      <c r="HX15" s="11">
        <v>10455850.699999999</v>
      </c>
      <c r="HY15" s="11">
        <v>37232461.82</v>
      </c>
      <c r="HZ15" s="11">
        <v>12693254.9</v>
      </c>
      <c r="IA15" s="11">
        <v>16595865.57</v>
      </c>
      <c r="IB15" s="11">
        <v>15780811.49</v>
      </c>
      <c r="IC15" s="11">
        <v>13693615.85</v>
      </c>
      <c r="ID15" s="11">
        <v>29117803.589999996</v>
      </c>
      <c r="IE15" s="11">
        <v>10015403.1</v>
      </c>
      <c r="IF15" s="11">
        <v>21209703.859999999</v>
      </c>
      <c r="IG15" s="11">
        <v>9996525.0700000003</v>
      </c>
      <c r="IH15" s="11">
        <v>5005463.3</v>
      </c>
      <c r="II15" s="11">
        <v>140287548.59999999</v>
      </c>
      <c r="IJ15" s="11">
        <v>56369312.630000003</v>
      </c>
      <c r="IK15" s="11">
        <v>18584707.310000002</v>
      </c>
      <c r="IL15" s="11">
        <v>24382262.649999999</v>
      </c>
      <c r="IM15" s="11">
        <v>26047275.890000001</v>
      </c>
      <c r="IN15" s="11">
        <v>13452420.24</v>
      </c>
      <c r="IO15" s="11">
        <v>12149487.710000001</v>
      </c>
      <c r="IP15" s="11">
        <v>5753034.5199999996</v>
      </c>
      <c r="IQ15" s="11">
        <v>13644986.25</v>
      </c>
      <c r="IR15" s="11">
        <v>5248125.17</v>
      </c>
      <c r="IS15" s="11">
        <v>5060173.26</v>
      </c>
      <c r="IT15" s="11">
        <v>261760216.97000003</v>
      </c>
      <c r="IU15" s="11">
        <v>93442444.469999999</v>
      </c>
      <c r="IV15" s="11">
        <v>37084991.009999998</v>
      </c>
      <c r="IW15" s="11">
        <v>31490738.909999996</v>
      </c>
      <c r="IX15" s="11">
        <v>16578539.129999999</v>
      </c>
      <c r="IY15" s="11">
        <v>8605594.3900000006</v>
      </c>
      <c r="IZ15" s="11">
        <v>23137306.710000001</v>
      </c>
      <c r="JA15" s="11">
        <v>13742054.859999999</v>
      </c>
      <c r="JB15" s="11">
        <v>8151622.5</v>
      </c>
      <c r="JC15" s="11">
        <v>14047754.709999999</v>
      </c>
      <c r="JD15" s="11">
        <v>17961186.240000002</v>
      </c>
      <c r="JE15" s="11">
        <v>17652970.629999999</v>
      </c>
      <c r="JF15" s="11">
        <v>71455898.659999996</v>
      </c>
      <c r="JG15" s="11">
        <v>37862058.509999998</v>
      </c>
      <c r="JH15" s="11">
        <v>11214147.99</v>
      </c>
      <c r="JI15" s="11">
        <v>7591807.5300000003</v>
      </c>
      <c r="JJ15" s="11">
        <v>5426909.9100000001</v>
      </c>
      <c r="JK15" s="11">
        <v>11138060.41</v>
      </c>
      <c r="JL15" s="11">
        <v>109870408.03999998</v>
      </c>
      <c r="JM15" s="11">
        <v>26733748.18</v>
      </c>
      <c r="JN15" s="11">
        <v>29752739.07</v>
      </c>
      <c r="JO15" s="11">
        <v>29390359.340000004</v>
      </c>
      <c r="JP15" s="11">
        <v>17032186.460000001</v>
      </c>
      <c r="JQ15" s="11">
        <v>46024424.32</v>
      </c>
      <c r="JR15" s="11">
        <v>10922560.800000001</v>
      </c>
      <c r="JS15" s="11">
        <v>139188675.53999999</v>
      </c>
      <c r="JT15" s="11">
        <v>174086999.87</v>
      </c>
      <c r="JU15" s="11">
        <v>10499701.41</v>
      </c>
      <c r="JV15" s="11">
        <v>10230140.640000001</v>
      </c>
      <c r="JW15" s="11">
        <v>24556746.98</v>
      </c>
      <c r="JX15" s="11">
        <v>11402385.42</v>
      </c>
      <c r="JY15" s="11">
        <v>75314264.969999999</v>
      </c>
      <c r="JZ15" s="11">
        <v>33134285.149999999</v>
      </c>
      <c r="KA15" s="11">
        <v>56489497</v>
      </c>
      <c r="KB15" s="11">
        <v>20320336.219999999</v>
      </c>
      <c r="KC15" s="11">
        <v>11694444.77</v>
      </c>
      <c r="KD15" s="11">
        <v>30551610.060000002</v>
      </c>
      <c r="KE15" s="11">
        <v>4463198.05</v>
      </c>
      <c r="KF15" s="11">
        <v>2518809.4699999997</v>
      </c>
      <c r="KG15" s="11">
        <v>9786482.8100000005</v>
      </c>
      <c r="KH15" s="11">
        <v>4973803.8600000003</v>
      </c>
      <c r="KI15" s="11">
        <v>291386667.61000001</v>
      </c>
      <c r="KJ15" s="11">
        <v>46369958.810000002</v>
      </c>
      <c r="KK15" s="11">
        <v>28204459.109999999</v>
      </c>
      <c r="KL15" s="11">
        <v>28185857.919999998</v>
      </c>
      <c r="KM15" s="11">
        <v>48129703.840000004</v>
      </c>
      <c r="KN15" s="11">
        <v>25158722.490000002</v>
      </c>
      <c r="KO15" s="11">
        <v>72133219.99000001</v>
      </c>
      <c r="KP15" s="11">
        <v>16764562.419999998</v>
      </c>
      <c r="KQ15" s="11">
        <v>20115577.399999999</v>
      </c>
      <c r="KR15" s="11">
        <v>74171084.599999994</v>
      </c>
      <c r="KS15" s="11">
        <v>22728200.550000001</v>
      </c>
      <c r="KT15" s="11">
        <v>17866459.710000001</v>
      </c>
      <c r="KU15" s="11">
        <v>134991989.01999998</v>
      </c>
      <c r="KV15" s="11">
        <v>20782605.670000002</v>
      </c>
      <c r="KW15" s="11">
        <v>25226301.259999998</v>
      </c>
      <c r="KX15" s="11">
        <v>94930815.390000001</v>
      </c>
      <c r="KY15" s="11">
        <v>35022291.369999997</v>
      </c>
      <c r="KZ15" s="11">
        <v>135576059.35000002</v>
      </c>
      <c r="LA15" s="11">
        <v>15405267.199999999</v>
      </c>
      <c r="LB15" s="11">
        <v>14842659.25</v>
      </c>
      <c r="LC15" s="11">
        <v>50920239.880000003</v>
      </c>
      <c r="LD15" s="11">
        <v>17576044</v>
      </c>
      <c r="LE15" s="11">
        <v>21024807.870000001</v>
      </c>
      <c r="LF15" s="11">
        <v>31904303.259999998</v>
      </c>
      <c r="LG15" s="11">
        <v>15326979.65</v>
      </c>
      <c r="LH15" s="11">
        <v>506861297.63999999</v>
      </c>
      <c r="LI15" s="11">
        <v>60280139.210000001</v>
      </c>
      <c r="LJ15" s="11">
        <v>106616293.2</v>
      </c>
      <c r="LK15" s="11">
        <v>127094485.95</v>
      </c>
      <c r="LL15" s="11">
        <v>14059652.360000001</v>
      </c>
      <c r="LM15" s="11">
        <v>28928215.380000003</v>
      </c>
      <c r="LN15" s="11">
        <v>12528938.470000001</v>
      </c>
      <c r="LO15" s="11">
        <v>17757647.969999999</v>
      </c>
      <c r="LP15" s="11">
        <v>6010279.5600000005</v>
      </c>
      <c r="LQ15" s="11">
        <v>50251611.570000008</v>
      </c>
      <c r="LR15" s="11">
        <v>10102239.6</v>
      </c>
      <c r="LS15" s="11">
        <v>89609648.950000003</v>
      </c>
      <c r="LT15" s="11">
        <v>15245426.379999999</v>
      </c>
      <c r="LU15" s="11">
        <v>13072938.01</v>
      </c>
      <c r="LV15" s="11">
        <v>301432982.77999997</v>
      </c>
      <c r="LW15" s="11">
        <v>126587562.95999999</v>
      </c>
      <c r="LX15" s="11">
        <v>136545921.12</v>
      </c>
      <c r="LY15" s="11">
        <v>64848373.879999995</v>
      </c>
      <c r="LZ15" s="11">
        <v>25565656.629999999</v>
      </c>
      <c r="MA15" s="11">
        <v>41328730.189999998</v>
      </c>
      <c r="MB15" s="11">
        <v>25339263.210000001</v>
      </c>
      <c r="MC15" s="11">
        <v>9055856.3999999985</v>
      </c>
      <c r="MD15" s="11">
        <v>28197675.829999998</v>
      </c>
      <c r="ME15" s="11">
        <v>16987402.940000001</v>
      </c>
      <c r="MF15" s="11">
        <v>54549537.200000003</v>
      </c>
      <c r="MG15" s="11">
        <v>16745967.539999999</v>
      </c>
      <c r="MH15" s="11">
        <v>404910974.73000002</v>
      </c>
      <c r="MI15" s="11">
        <v>14891513.119999999</v>
      </c>
      <c r="MJ15" s="11">
        <v>8736693.870000001</v>
      </c>
      <c r="MK15" s="11">
        <v>13248041.1</v>
      </c>
      <c r="ML15" s="11">
        <v>10598180.119999999</v>
      </c>
      <c r="MM15" s="11">
        <v>10252696.360000001</v>
      </c>
      <c r="MN15" s="11">
        <v>21489429.239999998</v>
      </c>
      <c r="MO15" s="11">
        <v>12175176.369999999</v>
      </c>
      <c r="MP15" s="11">
        <v>18591313.770000003</v>
      </c>
      <c r="MQ15" s="11">
        <v>16143543.460000001</v>
      </c>
      <c r="MR15" s="11">
        <v>20335093.41</v>
      </c>
      <c r="MS15" s="11">
        <v>50426001.169999994</v>
      </c>
      <c r="MT15" s="11">
        <v>263347918.56999999</v>
      </c>
      <c r="MU15" s="11">
        <v>10716461.800000001</v>
      </c>
      <c r="MV15" s="11">
        <v>45037469.939999998</v>
      </c>
      <c r="MW15" s="11">
        <v>41954646.589999996</v>
      </c>
      <c r="MX15" s="11">
        <v>13826318.1</v>
      </c>
      <c r="MY15" s="11">
        <v>23504531.140000001</v>
      </c>
      <c r="MZ15" s="11">
        <v>55691239.169999994</v>
      </c>
      <c r="NA15" s="11">
        <v>38678690.460000001</v>
      </c>
      <c r="NB15" s="11">
        <v>42306690.920000002</v>
      </c>
      <c r="NC15" s="11">
        <v>10924889.32</v>
      </c>
      <c r="ND15" s="11">
        <v>9686062.370000001</v>
      </c>
      <c r="NE15" s="11">
        <v>392192960.36000001</v>
      </c>
      <c r="NF15" s="11">
        <v>99771441.129999995</v>
      </c>
      <c r="NG15" s="11">
        <v>23374099.91</v>
      </c>
      <c r="NH15" s="11">
        <v>184056136.87</v>
      </c>
      <c r="NI15" s="11">
        <v>24356585.349999998</v>
      </c>
      <c r="NJ15" s="11">
        <v>46610110.489999995</v>
      </c>
      <c r="NK15" s="11">
        <v>111060351.38</v>
      </c>
      <c r="NL15" s="11">
        <v>111543982.58000001</v>
      </c>
      <c r="NM15" s="11">
        <v>5572733.4900000002</v>
      </c>
      <c r="NN15" s="11">
        <v>26472912.07</v>
      </c>
      <c r="NO15" s="11">
        <v>23572799.329999998</v>
      </c>
      <c r="NP15" s="11">
        <v>15288414.640000001</v>
      </c>
      <c r="NQ15" s="11">
        <v>126553059.65000001</v>
      </c>
      <c r="NR15" s="11">
        <v>41053710.009999998</v>
      </c>
      <c r="NS15" s="11">
        <v>10860347.91</v>
      </c>
      <c r="NT15" s="11">
        <v>12513681.539999999</v>
      </c>
      <c r="NU15" s="11">
        <v>7846219.79</v>
      </c>
      <c r="NV15" s="11">
        <v>3148559.97</v>
      </c>
      <c r="NW15" s="11">
        <v>9750517.8900000006</v>
      </c>
      <c r="NX15" s="11">
        <v>289284480.44000006</v>
      </c>
      <c r="NY15" s="11">
        <v>259211700.90000001</v>
      </c>
      <c r="NZ15" s="11">
        <v>14201423.030000001</v>
      </c>
      <c r="OA15" s="11">
        <v>9280826.5099999998</v>
      </c>
      <c r="OB15" s="11">
        <v>19038810.170000002</v>
      </c>
      <c r="OC15" s="11">
        <v>26252928.75</v>
      </c>
      <c r="OD15" s="11">
        <v>7018415.0599999996</v>
      </c>
      <c r="OE15" s="11">
        <v>253630838.62</v>
      </c>
      <c r="OF15" s="11">
        <v>61529339.939999998</v>
      </c>
      <c r="OG15" s="11">
        <v>15651873.540000001</v>
      </c>
      <c r="OH15" s="11">
        <v>92187263.629999995</v>
      </c>
      <c r="OI15" s="11">
        <v>14408143.300000001</v>
      </c>
      <c r="OJ15" s="11">
        <v>21807117.539999999</v>
      </c>
      <c r="OK15" s="11">
        <v>42672017.590000004</v>
      </c>
      <c r="OL15" s="11">
        <v>1747264.7</v>
      </c>
      <c r="OM15" s="11">
        <v>18133284.710000001</v>
      </c>
      <c r="ON15" s="11">
        <v>280019993.60000002</v>
      </c>
      <c r="OO15" s="11">
        <v>48321233.960000001</v>
      </c>
      <c r="OP15" s="11">
        <v>105439972.2</v>
      </c>
      <c r="OQ15" s="11">
        <v>41475751.009999998</v>
      </c>
      <c r="OR15" s="11">
        <v>35404478.07</v>
      </c>
      <c r="OS15" s="11">
        <v>19457582.579999998</v>
      </c>
      <c r="OT15" s="11">
        <v>74656235.189999998</v>
      </c>
      <c r="OU15" s="11">
        <v>17239329.039999999</v>
      </c>
      <c r="OV15" s="11">
        <v>12357751.43</v>
      </c>
      <c r="OW15" s="11">
        <v>17570405.670000002</v>
      </c>
      <c r="OX15" s="11">
        <v>23948184.91</v>
      </c>
      <c r="OY15" s="11">
        <v>138620517.97</v>
      </c>
      <c r="OZ15" s="11">
        <v>13649531.530000001</v>
      </c>
      <c r="PA15" s="11">
        <v>20915191.760000002</v>
      </c>
      <c r="PB15" s="11">
        <v>16094375.539999999</v>
      </c>
      <c r="PC15" s="11">
        <v>179791403.03000003</v>
      </c>
      <c r="PD15" s="11">
        <v>10177077.640000001</v>
      </c>
      <c r="PE15" s="11">
        <v>37136005.269999996</v>
      </c>
      <c r="PF15" s="11">
        <v>9397297.5</v>
      </c>
      <c r="PG15" s="11">
        <v>15568644.25</v>
      </c>
      <c r="PH15" s="11">
        <v>36951596.030000001</v>
      </c>
      <c r="PI15" s="11">
        <v>12804528.800000001</v>
      </c>
      <c r="PJ15" s="11">
        <v>22490506.710000001</v>
      </c>
      <c r="PK15" s="11">
        <v>14689900.52</v>
      </c>
      <c r="PL15" s="11">
        <v>12734139.059999999</v>
      </c>
      <c r="PM15" s="11">
        <v>28476450.259999998</v>
      </c>
      <c r="PN15" s="11">
        <v>36018562.009999998</v>
      </c>
      <c r="PO15" s="11">
        <v>9888027.1799999997</v>
      </c>
      <c r="PP15" s="11">
        <v>76515767.280000001</v>
      </c>
      <c r="PQ15" s="11">
        <v>6606624.3300000001</v>
      </c>
      <c r="PR15" s="11">
        <v>15118397.199999999</v>
      </c>
      <c r="PS15" s="11">
        <v>5577873.8599999994</v>
      </c>
      <c r="PT15" s="11">
        <v>6398143.9800000004</v>
      </c>
      <c r="PU15" s="11">
        <v>458502853.56</v>
      </c>
      <c r="PV15" s="11">
        <v>6128937.8100000005</v>
      </c>
      <c r="PW15" s="11">
        <v>18283679.050000001</v>
      </c>
      <c r="PX15" s="11">
        <v>28041052.649999999</v>
      </c>
      <c r="PY15" s="11">
        <v>72723427.560000002</v>
      </c>
      <c r="PZ15" s="11">
        <v>22221030.210000001</v>
      </c>
      <c r="QA15" s="11">
        <v>236580108.07000002</v>
      </c>
      <c r="QB15" s="11">
        <v>7030797.7400000002</v>
      </c>
      <c r="QC15" s="11">
        <v>46965827.290000007</v>
      </c>
      <c r="QD15" s="11">
        <v>8086370.3100000005</v>
      </c>
      <c r="QE15" s="11">
        <v>36010004.300000004</v>
      </c>
      <c r="QF15" s="11">
        <v>12755441.620000001</v>
      </c>
      <c r="QG15" s="11">
        <v>13492474.879999999</v>
      </c>
      <c r="QH15" s="11">
        <v>22345160.68</v>
      </c>
      <c r="QI15" s="11">
        <v>33405713.23</v>
      </c>
      <c r="QJ15" s="11">
        <v>42653503.799999997</v>
      </c>
      <c r="QK15" s="11">
        <v>7435999.3800000008</v>
      </c>
      <c r="QL15" s="11">
        <v>17403604.079999998</v>
      </c>
      <c r="QM15" s="11">
        <v>14127892.07</v>
      </c>
      <c r="QN15" s="11">
        <v>221155149.47</v>
      </c>
      <c r="QO15" s="11">
        <v>56583239.760000005</v>
      </c>
      <c r="QP15" s="11">
        <v>9783065.2200000007</v>
      </c>
      <c r="QQ15" s="11">
        <v>9316806.0700000003</v>
      </c>
      <c r="QR15" s="11">
        <v>10017590.129999999</v>
      </c>
      <c r="QS15" s="11">
        <v>12420910.26</v>
      </c>
      <c r="QT15" s="11">
        <v>2440211.4</v>
      </c>
      <c r="QU15" s="11">
        <v>136054194.93000001</v>
      </c>
      <c r="QV15" s="11">
        <v>17005264.530000001</v>
      </c>
      <c r="QW15" s="11">
        <v>26771586.579999998</v>
      </c>
      <c r="QX15" s="11">
        <v>7608178.9100000001</v>
      </c>
      <c r="QY15" s="11">
        <v>13619064.6</v>
      </c>
      <c r="QZ15" s="11">
        <v>48304714.740000002</v>
      </c>
      <c r="RA15" s="11">
        <v>12419947.370000001</v>
      </c>
      <c r="RB15" s="11">
        <v>33458656.509999998</v>
      </c>
      <c r="RC15" s="11">
        <v>20254264.82</v>
      </c>
      <c r="RD15" s="11">
        <v>9656429.5800000001</v>
      </c>
      <c r="RE15" s="11">
        <v>13629651.619999999</v>
      </c>
      <c r="RF15" s="11">
        <v>10671780.870000001</v>
      </c>
      <c r="RG15" s="11">
        <v>10396123.76</v>
      </c>
      <c r="RH15" s="11">
        <v>208280044.38</v>
      </c>
      <c r="RI15" s="11">
        <v>54289711.969999999</v>
      </c>
      <c r="RJ15" s="11">
        <v>18680088.629999999</v>
      </c>
      <c r="RK15" s="11">
        <v>29522021.189999998</v>
      </c>
      <c r="RL15" s="11">
        <v>19917864.98</v>
      </c>
      <c r="RM15" s="11">
        <v>38104003.890000001</v>
      </c>
      <c r="RN15" s="11">
        <v>108239501.73</v>
      </c>
      <c r="RO15" s="11">
        <v>29052420.93</v>
      </c>
      <c r="RP15" s="11">
        <v>23853920.460000001</v>
      </c>
      <c r="RQ15" s="11">
        <v>45420188.75</v>
      </c>
      <c r="RR15" s="11">
        <v>60236992.730000004</v>
      </c>
      <c r="RS15" s="11">
        <v>20847846.219999999</v>
      </c>
      <c r="RT15" s="11">
        <v>12032048.189999999</v>
      </c>
      <c r="RU15" s="11">
        <v>28143120.93</v>
      </c>
      <c r="RV15" s="11">
        <v>6909709.4900000002</v>
      </c>
      <c r="RW15" s="11">
        <v>21388815.759999998</v>
      </c>
      <c r="RX15" s="11">
        <v>17455475.719999999</v>
      </c>
      <c r="RY15" s="11">
        <v>22197373.259999998</v>
      </c>
      <c r="RZ15" s="11">
        <v>11768035.280000001</v>
      </c>
      <c r="SA15" s="11">
        <v>21768937.450000003</v>
      </c>
      <c r="SB15" s="11">
        <v>107982737.83999999</v>
      </c>
      <c r="SC15" s="11">
        <v>30399154.41</v>
      </c>
      <c r="SD15" s="11">
        <v>9039674.9199999999</v>
      </c>
      <c r="SE15" s="11">
        <v>23655790.670000002</v>
      </c>
      <c r="SF15" s="11">
        <v>10143732.73</v>
      </c>
      <c r="SG15" s="11">
        <v>10424045.58</v>
      </c>
      <c r="SH15" s="11">
        <v>10701717.34</v>
      </c>
      <c r="SI15" s="11">
        <v>19757669.809999999</v>
      </c>
      <c r="SJ15" s="11">
        <v>9419154.7400000002</v>
      </c>
      <c r="SK15" s="11">
        <v>29786369.129999999</v>
      </c>
      <c r="SL15" s="11">
        <v>21706252.289999999</v>
      </c>
      <c r="SM15" s="11">
        <v>11405379.300000001</v>
      </c>
      <c r="SN15" s="11">
        <v>116456998.13</v>
      </c>
      <c r="SO15" s="11">
        <v>21732052.359999999</v>
      </c>
      <c r="SP15" s="11">
        <v>23045567.899999999</v>
      </c>
      <c r="SQ15" s="11">
        <v>31170558.420000002</v>
      </c>
      <c r="SR15" s="11">
        <v>28883116.109999999</v>
      </c>
      <c r="SS15" s="11">
        <v>12869117.93</v>
      </c>
      <c r="ST15" s="11">
        <v>11809998.609999999</v>
      </c>
      <c r="SU15" s="11">
        <v>6906619.1399999997</v>
      </c>
      <c r="SV15" s="11">
        <v>100495138.19999999</v>
      </c>
      <c r="SW15" s="11">
        <v>9586460.3000000007</v>
      </c>
      <c r="SX15" s="11">
        <v>105607366.47</v>
      </c>
      <c r="SY15" s="11">
        <v>7565355.9500000002</v>
      </c>
      <c r="SZ15" s="11">
        <v>8986790.9199999999</v>
      </c>
      <c r="TA15" s="11">
        <v>12529923.82</v>
      </c>
      <c r="TB15" s="11">
        <v>5548800.9500000002</v>
      </c>
      <c r="TC15" s="11">
        <v>39054720</v>
      </c>
      <c r="TD15" s="11">
        <v>11154127.49</v>
      </c>
      <c r="TE15" s="11">
        <v>12209830.539999999</v>
      </c>
      <c r="TF15" s="11">
        <v>17158590.82</v>
      </c>
      <c r="TG15" s="11">
        <v>24933010.849999998</v>
      </c>
      <c r="TH15" s="11">
        <v>6240219.21</v>
      </c>
      <c r="TI15" s="11">
        <v>13854864.539999999</v>
      </c>
      <c r="TJ15" s="11">
        <v>264275874.94</v>
      </c>
      <c r="TK15" s="11">
        <v>21664866.210000001</v>
      </c>
      <c r="TL15" s="11">
        <v>14131293.35</v>
      </c>
      <c r="TM15" s="11">
        <v>21987452.509999998</v>
      </c>
      <c r="TN15" s="11">
        <v>31939339.240000002</v>
      </c>
      <c r="TO15" s="11">
        <v>16487023.449999999</v>
      </c>
      <c r="TP15" s="11">
        <v>7120497.5899999999</v>
      </c>
      <c r="TQ15" s="11">
        <v>67417270.030000001</v>
      </c>
      <c r="TR15" s="11">
        <v>16137229.149999999</v>
      </c>
      <c r="TS15" s="11">
        <v>30248719.329999998</v>
      </c>
      <c r="TT15" s="11">
        <v>20805952.449999999</v>
      </c>
      <c r="TU15" s="11">
        <v>11948240.550000001</v>
      </c>
      <c r="TV15" s="11">
        <v>13328043.530000001</v>
      </c>
      <c r="TW15" s="11">
        <v>28063546.310000002</v>
      </c>
      <c r="TX15" s="11">
        <v>21151783.949999999</v>
      </c>
      <c r="TY15" s="11">
        <v>12397978.439999999</v>
      </c>
      <c r="TZ15" s="11">
        <v>105348483.81</v>
      </c>
      <c r="UA15" s="11">
        <v>19438297.300000001</v>
      </c>
      <c r="UB15" s="11">
        <v>97695978.000000015</v>
      </c>
      <c r="UC15" s="11">
        <v>31912405.91</v>
      </c>
      <c r="UD15" s="11">
        <v>10772124.6</v>
      </c>
      <c r="UE15" s="11">
        <v>18657446.649999999</v>
      </c>
      <c r="UF15" s="11">
        <v>97517494.469999999</v>
      </c>
      <c r="UG15" s="11">
        <v>11054597.470000001</v>
      </c>
      <c r="UH15" s="11">
        <v>15581152.189999999</v>
      </c>
      <c r="UI15" s="11">
        <v>10571248.050000001</v>
      </c>
      <c r="UJ15" s="11">
        <v>8697835.1000000015</v>
      </c>
      <c r="UK15" s="11">
        <v>84896717.540000007</v>
      </c>
      <c r="UL15" s="11">
        <v>19469988.789999999</v>
      </c>
      <c r="UM15" s="11">
        <v>25758717.129999999</v>
      </c>
      <c r="UN15" s="11">
        <v>54447388.859999999</v>
      </c>
      <c r="UO15" s="11">
        <v>22028943.48</v>
      </c>
      <c r="UP15" s="11">
        <v>13787979.280000001</v>
      </c>
      <c r="UQ15" s="11">
        <v>391310544.59999996</v>
      </c>
      <c r="UR15" s="11">
        <v>25319950.830000002</v>
      </c>
      <c r="US15" s="11">
        <v>30144603.969999999</v>
      </c>
      <c r="UT15" s="11">
        <v>65649126.329999998</v>
      </c>
      <c r="UU15" s="11">
        <v>25616773.84</v>
      </c>
      <c r="UV15" s="11">
        <v>18784615.370000001</v>
      </c>
      <c r="UW15" s="11">
        <v>41658740.32</v>
      </c>
      <c r="UX15" s="11">
        <v>9924571.5</v>
      </c>
      <c r="UY15" s="11">
        <v>12955509.57</v>
      </c>
      <c r="UZ15" s="11">
        <v>18623300.23</v>
      </c>
      <c r="VA15" s="11">
        <v>19384102.920000002</v>
      </c>
      <c r="VB15" s="11">
        <v>37806601.969999999</v>
      </c>
      <c r="VC15" s="11">
        <v>19710338.27</v>
      </c>
      <c r="VD15" s="11">
        <v>24020970.649999999</v>
      </c>
      <c r="VE15" s="11">
        <v>11061421.1</v>
      </c>
      <c r="VF15" s="11">
        <v>8743095.8499999996</v>
      </c>
      <c r="VG15" s="11">
        <v>12458690.58</v>
      </c>
      <c r="VH15" s="11">
        <v>7423138.4199999999</v>
      </c>
      <c r="VI15" s="11">
        <v>42437054.129999995</v>
      </c>
      <c r="VJ15" s="11">
        <v>14350810.77</v>
      </c>
      <c r="VK15" s="11">
        <v>10563167.029999999</v>
      </c>
      <c r="VL15" s="11">
        <v>8930930.870000001</v>
      </c>
      <c r="VM15" s="11">
        <v>183768188.5</v>
      </c>
      <c r="VN15" s="11">
        <v>14401934.32</v>
      </c>
      <c r="VO15" s="11">
        <v>10466329.119999999</v>
      </c>
      <c r="VP15" s="11">
        <v>23988653.310000002</v>
      </c>
      <c r="VQ15" s="11">
        <v>22205541.550000001</v>
      </c>
      <c r="VR15" s="11">
        <v>15777430.440000001</v>
      </c>
      <c r="VS15" s="11">
        <v>37311698.449999996</v>
      </c>
      <c r="VT15" s="11">
        <v>14964441.01</v>
      </c>
      <c r="VU15" s="11">
        <v>9040584.1199999992</v>
      </c>
      <c r="VV15" s="11">
        <v>32579374.289999999</v>
      </c>
      <c r="VW15" s="11">
        <v>9761879.2400000002</v>
      </c>
      <c r="VX15" s="11">
        <v>32787444.41</v>
      </c>
      <c r="VY15" s="11">
        <v>9848656.9800000004</v>
      </c>
      <c r="VZ15" s="11">
        <v>20534167.189999998</v>
      </c>
      <c r="WA15" s="11">
        <v>10411719.189999999</v>
      </c>
      <c r="WB15" s="11">
        <v>417713693.51999998</v>
      </c>
      <c r="WC15" s="11">
        <v>19228485.859999999</v>
      </c>
      <c r="WD15" s="11">
        <v>15390301.9</v>
      </c>
      <c r="WE15" s="11">
        <v>9531257.1899999995</v>
      </c>
      <c r="WF15" s="11">
        <v>6102545.4100000001</v>
      </c>
      <c r="WG15" s="11">
        <v>24183284.719999999</v>
      </c>
      <c r="WH15" s="11">
        <v>48630567.229999997</v>
      </c>
      <c r="WI15" s="11">
        <v>39902900.25</v>
      </c>
      <c r="WJ15" s="11">
        <v>19083711.23</v>
      </c>
      <c r="WK15" s="11">
        <v>25911505.09</v>
      </c>
      <c r="WL15" s="11">
        <v>8056316.2999999998</v>
      </c>
      <c r="WM15" s="11">
        <v>40308676.469999999</v>
      </c>
      <c r="WN15" s="11">
        <v>11595847.369999999</v>
      </c>
      <c r="WO15" s="11">
        <v>38610782.390000001</v>
      </c>
      <c r="WP15" s="11">
        <v>21457773.169999998</v>
      </c>
      <c r="WQ15" s="11">
        <v>21292757.280000001</v>
      </c>
      <c r="WR15" s="11">
        <v>23587075.57</v>
      </c>
      <c r="WS15" s="11">
        <v>39071325.5</v>
      </c>
      <c r="WT15" s="11">
        <v>14648869.949999999</v>
      </c>
      <c r="WU15" s="11">
        <v>48698876.730000004</v>
      </c>
      <c r="WV15" s="11">
        <v>109111885.53</v>
      </c>
      <c r="WW15" s="11">
        <v>11566199.9</v>
      </c>
      <c r="WX15" s="11">
        <v>9512236.0099999998</v>
      </c>
      <c r="WY15" s="11">
        <v>9791378.4499999993</v>
      </c>
      <c r="WZ15" s="11">
        <v>18039782.52</v>
      </c>
      <c r="XA15" s="11">
        <v>9455756.6500000004</v>
      </c>
      <c r="XB15" s="11">
        <v>8477040.2699999996</v>
      </c>
      <c r="XC15" s="11">
        <v>14462083.109999999</v>
      </c>
      <c r="XD15" s="11">
        <v>32681640.240000002</v>
      </c>
      <c r="XE15" s="11">
        <v>11350312.810000001</v>
      </c>
      <c r="XF15" s="11">
        <v>11378437.050000001</v>
      </c>
      <c r="XG15" s="11">
        <v>11659387.65</v>
      </c>
      <c r="XH15" s="11">
        <v>15636685.210000001</v>
      </c>
      <c r="XI15" s="11">
        <v>252543310.65000001</v>
      </c>
      <c r="XJ15" s="11">
        <v>37287952.57</v>
      </c>
      <c r="XK15" s="11">
        <v>29670641.82</v>
      </c>
      <c r="XL15" s="11">
        <v>64039977.359999992</v>
      </c>
      <c r="XM15" s="11">
        <v>22049990.960000001</v>
      </c>
      <c r="XN15" s="11">
        <v>23039451.399999999</v>
      </c>
      <c r="XO15" s="11">
        <v>45584596.420000002</v>
      </c>
      <c r="XP15" s="11">
        <v>28643002.34</v>
      </c>
      <c r="XQ15" s="11">
        <v>20128660.530000001</v>
      </c>
      <c r="XR15" s="11">
        <v>45324310.599999994</v>
      </c>
      <c r="XS15" s="11">
        <v>37770872.159999996</v>
      </c>
      <c r="XT15" s="11">
        <v>23744263.780000001</v>
      </c>
      <c r="XU15" s="11">
        <v>15505942.600000001</v>
      </c>
      <c r="XV15" s="11">
        <v>17029935.140000001</v>
      </c>
      <c r="XW15" s="11">
        <v>17653782.219999999</v>
      </c>
      <c r="XX15" s="11">
        <v>14363568.17</v>
      </c>
      <c r="XY15" s="11">
        <v>9928713.5399999991</v>
      </c>
      <c r="XZ15" s="11">
        <v>18126655.300000001</v>
      </c>
      <c r="YA15" s="11">
        <v>12304127.550000001</v>
      </c>
      <c r="YB15" s="11">
        <v>13899199.35</v>
      </c>
      <c r="YC15" s="11">
        <v>17933345.620000001</v>
      </c>
      <c r="YD15" s="11">
        <v>12059497.01</v>
      </c>
      <c r="YE15" s="11">
        <v>14737664.41</v>
      </c>
      <c r="YF15" s="11">
        <v>340934990.63999999</v>
      </c>
      <c r="YG15" s="11">
        <v>12364541.17</v>
      </c>
      <c r="YH15" s="11">
        <v>19335965.920000002</v>
      </c>
      <c r="YI15" s="11">
        <v>11921536.560000001</v>
      </c>
      <c r="YJ15" s="11">
        <v>41868996.780000001</v>
      </c>
      <c r="YK15" s="11">
        <v>15027023.960000001</v>
      </c>
      <c r="YL15" s="11">
        <v>59312246.75</v>
      </c>
      <c r="YM15" s="11">
        <v>13500460.390000001</v>
      </c>
      <c r="YN15" s="11">
        <v>22773824.380000003</v>
      </c>
      <c r="YO15" s="11">
        <v>28755131.670000002</v>
      </c>
      <c r="YP15" s="11">
        <v>28056540.060000002</v>
      </c>
      <c r="YQ15" s="11">
        <v>13247650.539999999</v>
      </c>
      <c r="YR15" s="11">
        <v>11831828.08</v>
      </c>
      <c r="YS15" s="11">
        <v>11208633.65</v>
      </c>
      <c r="YT15" s="11">
        <v>6518517.8600000003</v>
      </c>
      <c r="YU15" s="11">
        <v>5052167.21</v>
      </c>
      <c r="YV15" s="11">
        <v>12084227.34</v>
      </c>
      <c r="YW15" s="11">
        <v>119001577.91999999</v>
      </c>
      <c r="YX15" s="11">
        <v>57407199.420000002</v>
      </c>
      <c r="YY15" s="11">
        <v>12303589.379999999</v>
      </c>
      <c r="YZ15" s="11">
        <v>12496322.169999998</v>
      </c>
      <c r="ZA15" s="11">
        <v>28907858.449999999</v>
      </c>
      <c r="ZB15" s="11">
        <v>14335901.539999999</v>
      </c>
      <c r="ZC15" s="11">
        <v>8085103.75</v>
      </c>
      <c r="ZD15" s="11">
        <v>119214213.48999999</v>
      </c>
      <c r="ZE15" s="11">
        <v>10757764.02</v>
      </c>
      <c r="ZF15" s="11">
        <v>23243172.719999999</v>
      </c>
      <c r="ZG15" s="11">
        <v>20401381.25</v>
      </c>
      <c r="ZH15" s="11">
        <v>10487827.560000001</v>
      </c>
      <c r="ZI15" s="11">
        <v>18098873.66</v>
      </c>
      <c r="ZJ15" s="11">
        <v>16986112.68</v>
      </c>
      <c r="ZK15" s="11">
        <v>7323546.9600000009</v>
      </c>
      <c r="ZL15" s="11">
        <v>19473180.719999999</v>
      </c>
      <c r="ZM15" s="11">
        <v>202529167.84000003</v>
      </c>
      <c r="ZN15" s="11">
        <v>16045375.140000001</v>
      </c>
      <c r="ZO15" s="11">
        <v>26025419.579999998</v>
      </c>
      <c r="ZP15" s="11">
        <v>56760560.760000005</v>
      </c>
      <c r="ZQ15" s="11">
        <v>38054701.219999999</v>
      </c>
      <c r="ZR15" s="11">
        <v>11968544.689999999</v>
      </c>
      <c r="ZS15" s="11">
        <v>27689691.66</v>
      </c>
      <c r="ZT15" s="11">
        <v>34936043.450000003</v>
      </c>
      <c r="ZU15" s="11">
        <v>29578882.43</v>
      </c>
      <c r="ZV15" s="11">
        <v>50688363.5</v>
      </c>
      <c r="ZW15" s="11">
        <v>6026677.8799999999</v>
      </c>
      <c r="ZX15" s="11">
        <v>11749962.84</v>
      </c>
      <c r="ZY15" s="11">
        <v>15984035.399999999</v>
      </c>
      <c r="ZZ15" s="11">
        <v>24740741.949999999</v>
      </c>
      <c r="AAA15" s="11">
        <v>13674916.91</v>
      </c>
      <c r="AAB15" s="11">
        <v>10766245.15</v>
      </c>
      <c r="AAC15" s="11">
        <v>18674695.049999997</v>
      </c>
      <c r="AAD15" s="11">
        <v>16738357.02</v>
      </c>
      <c r="AAE15" s="11">
        <v>9709519.1899999995</v>
      </c>
      <c r="AAF15" s="11">
        <v>10593802.210000001</v>
      </c>
      <c r="AAG15" s="11">
        <v>6720291.8499999996</v>
      </c>
      <c r="AAH15" s="11">
        <v>16540316.199999999</v>
      </c>
      <c r="AAI15" s="11">
        <v>74194899.00999999</v>
      </c>
      <c r="AAJ15" s="11">
        <v>13505793.439999999</v>
      </c>
      <c r="AAK15" s="11">
        <v>6730114.29</v>
      </c>
      <c r="AAL15" s="11">
        <v>7331562.4299999997</v>
      </c>
      <c r="AAM15" s="11">
        <v>8817531.0399999991</v>
      </c>
      <c r="AAN15" s="11">
        <v>10449347.5</v>
      </c>
      <c r="AAO15" s="11">
        <v>7436212.1799999997</v>
      </c>
      <c r="AAP15" s="11">
        <v>482925107.91000003</v>
      </c>
      <c r="AAQ15" s="11">
        <v>20990694.550000001</v>
      </c>
      <c r="AAR15" s="11">
        <v>8666104.75</v>
      </c>
      <c r="AAS15" s="11">
        <v>25461152.719999999</v>
      </c>
      <c r="AAT15" s="11">
        <v>18093661.390000001</v>
      </c>
      <c r="AAU15" s="11">
        <v>6966927.1400000006</v>
      </c>
      <c r="AAV15" s="11">
        <v>14848500.800000001</v>
      </c>
      <c r="AAW15" s="11">
        <v>18095880.620000001</v>
      </c>
      <c r="AAX15" s="11">
        <v>96874309.829999998</v>
      </c>
      <c r="AAY15" s="11">
        <v>10676279.470000001</v>
      </c>
      <c r="AAZ15" s="11">
        <v>24100525.960000001</v>
      </c>
      <c r="ABA15" s="11">
        <v>72767401.939999998</v>
      </c>
      <c r="ABB15" s="11">
        <v>30155940.280000001</v>
      </c>
      <c r="ABC15" s="11">
        <v>9912516.6600000001</v>
      </c>
      <c r="ABD15" s="11">
        <v>7785264.8900000006</v>
      </c>
      <c r="ABE15" s="11">
        <v>10640066.460000001</v>
      </c>
      <c r="ABF15" s="11">
        <v>1487756.28</v>
      </c>
      <c r="ABG15" s="11">
        <v>3854757.9699999997</v>
      </c>
      <c r="ABH15" s="11">
        <v>13234145.390000001</v>
      </c>
      <c r="ABI15" s="11">
        <v>111285361.88</v>
      </c>
      <c r="ABJ15" s="11">
        <v>98060790.719999999</v>
      </c>
      <c r="ABK15" s="11">
        <v>11717031.1</v>
      </c>
      <c r="ABL15" s="11">
        <v>10031841.17</v>
      </c>
      <c r="ABM15" s="11">
        <v>5361872.22</v>
      </c>
      <c r="ABN15" s="11">
        <v>7545321.4799999995</v>
      </c>
      <c r="ABO15" s="11">
        <v>9005331.7599999998</v>
      </c>
      <c r="ABP15" s="11">
        <v>118314986.10000002</v>
      </c>
      <c r="ABQ15" s="11">
        <v>20347205.450000003</v>
      </c>
      <c r="ABR15" s="11">
        <v>17583391.420000002</v>
      </c>
      <c r="ABS15" s="11">
        <v>26420034.48</v>
      </c>
      <c r="ABT15" s="11">
        <v>17208130.310000002</v>
      </c>
      <c r="ABU15" s="11">
        <v>25126737.219999999</v>
      </c>
      <c r="ABV15" s="11">
        <v>15759186.390000001</v>
      </c>
      <c r="ABW15" s="11">
        <v>20902667.009999998</v>
      </c>
      <c r="ABX15" s="11">
        <v>3056422.75</v>
      </c>
      <c r="ABY15" s="11">
        <v>149886875.49000001</v>
      </c>
      <c r="ABZ15" s="11">
        <v>16625038.600000001</v>
      </c>
      <c r="ACA15" s="11">
        <v>19320646.620000001</v>
      </c>
      <c r="ACB15" s="11">
        <v>12310814.99</v>
      </c>
      <c r="ACC15" s="11">
        <v>13444598.17</v>
      </c>
      <c r="ACD15" s="11">
        <v>45039103.560000002</v>
      </c>
      <c r="ACE15" s="11">
        <v>21201820.950000003</v>
      </c>
      <c r="ACF15" s="11">
        <v>15929094.350000001</v>
      </c>
      <c r="ACG15" s="11">
        <v>17315050.710000001</v>
      </c>
      <c r="ACH15" s="11">
        <v>12320318.300000001</v>
      </c>
      <c r="ACI15" s="11">
        <v>15190827.130000001</v>
      </c>
      <c r="ACJ15" s="11">
        <v>292348412.50999999</v>
      </c>
      <c r="ACK15" s="11">
        <v>11475269.26</v>
      </c>
      <c r="ACL15" s="11">
        <v>11409684.890000001</v>
      </c>
      <c r="ACM15" s="11">
        <v>35534376.210000001</v>
      </c>
      <c r="ACN15" s="11">
        <v>9981852.1500000004</v>
      </c>
      <c r="ACO15" s="11">
        <v>12237962.41</v>
      </c>
      <c r="ACP15" s="11">
        <v>11024124.810000001</v>
      </c>
      <c r="ACQ15" s="11">
        <v>74756984.209999993</v>
      </c>
      <c r="ACR15" s="11">
        <v>70083611.25</v>
      </c>
      <c r="ACS15" s="11">
        <v>10794181.33</v>
      </c>
      <c r="ACT15" s="11">
        <v>15650298.98</v>
      </c>
      <c r="ACU15" s="11">
        <v>17784640.890000001</v>
      </c>
      <c r="ACV15" s="11">
        <v>2477988.8199999998</v>
      </c>
      <c r="ACW15" s="11">
        <v>76800033.899999991</v>
      </c>
      <c r="ACX15" s="11">
        <v>44041558.030000001</v>
      </c>
      <c r="ACY15" s="11">
        <v>17270762.009999998</v>
      </c>
      <c r="ACZ15" s="11">
        <v>12638561.289999999</v>
      </c>
      <c r="ADA15" s="11">
        <v>7401159.75</v>
      </c>
      <c r="ADB15" s="11">
        <v>5051304.6899999995</v>
      </c>
      <c r="ADC15" s="11">
        <v>11238315.9</v>
      </c>
      <c r="ADD15" s="11">
        <v>17920564.890000001</v>
      </c>
      <c r="ADE15" s="11">
        <v>3886260.36</v>
      </c>
      <c r="ADF15" s="11">
        <v>8923200.9299999997</v>
      </c>
      <c r="ADG15" s="11">
        <v>70695866.549999997</v>
      </c>
      <c r="ADH15" s="11">
        <v>50151766.240000002</v>
      </c>
      <c r="ADI15" s="11">
        <v>8663325.5899999999</v>
      </c>
      <c r="ADJ15" s="11">
        <v>9688765.4900000002</v>
      </c>
      <c r="ADK15" s="11">
        <v>12158702.199999999</v>
      </c>
      <c r="ADL15" s="11">
        <v>5783538.8700000001</v>
      </c>
      <c r="ADM15" s="11">
        <v>14905170.110000001</v>
      </c>
      <c r="ADN15" s="11">
        <v>9975937.7199999988</v>
      </c>
      <c r="ADO15" s="11">
        <v>12549868.58</v>
      </c>
      <c r="ADP15" s="11">
        <v>288782708.39999998</v>
      </c>
      <c r="ADQ15" s="11">
        <v>55472536.129999995</v>
      </c>
      <c r="ADR15" s="11">
        <v>47409947.950000003</v>
      </c>
      <c r="ADS15" s="11">
        <v>3181946.7699999996</v>
      </c>
      <c r="ADT15" s="11">
        <v>68115486.960000008</v>
      </c>
      <c r="ADU15" s="11">
        <v>5659353.96</v>
      </c>
      <c r="ADV15" s="11">
        <v>13253700.329999998</v>
      </c>
      <c r="ADW15" s="11">
        <v>11007268.120000001</v>
      </c>
      <c r="ADX15" s="11">
        <v>10371798.35</v>
      </c>
      <c r="ADY15" s="11">
        <v>3625432.19</v>
      </c>
      <c r="ADZ15" s="11">
        <v>406955464.76999998</v>
      </c>
      <c r="AEA15" s="11">
        <v>87540568.299999997</v>
      </c>
      <c r="AEB15" s="11">
        <v>54591728.890000001</v>
      </c>
      <c r="AEC15" s="11">
        <v>19848450.300000001</v>
      </c>
      <c r="AED15" s="11">
        <v>25880333.989999998</v>
      </c>
      <c r="AEE15" s="11">
        <v>26931274.66</v>
      </c>
      <c r="AEF15" s="11">
        <v>12124734.330000002</v>
      </c>
      <c r="AEG15" s="11">
        <v>23844165.289999999</v>
      </c>
      <c r="AEH15" s="11">
        <v>19244328.32</v>
      </c>
      <c r="AEI15" s="11">
        <v>13071164.74</v>
      </c>
      <c r="AEJ15" s="11">
        <v>16600133.34</v>
      </c>
      <c r="AEK15" s="11">
        <v>37911011.340000004</v>
      </c>
      <c r="AEL15" s="11">
        <v>18311821.939999998</v>
      </c>
      <c r="AEM15" s="11">
        <v>13178648.770000001</v>
      </c>
      <c r="AEN15" s="11">
        <v>23742737.73</v>
      </c>
      <c r="AEO15" s="11">
        <v>28369590.98</v>
      </c>
      <c r="AEP15" s="11">
        <v>13886556.539999999</v>
      </c>
      <c r="AEQ15" s="11">
        <v>37049990.939999998</v>
      </c>
      <c r="AER15" s="11">
        <v>5784332.8100000005</v>
      </c>
      <c r="AES15" s="11">
        <v>39709370.07</v>
      </c>
      <c r="AET15" s="11">
        <v>265105941.28999996</v>
      </c>
      <c r="AEU15" s="11">
        <v>26462832.949999999</v>
      </c>
      <c r="AEV15" s="11">
        <v>25502538.239999998</v>
      </c>
      <c r="AEW15" s="11">
        <v>15821670.120000001</v>
      </c>
      <c r="AEX15" s="11">
        <v>9913741.5800000001</v>
      </c>
      <c r="AEY15" s="11">
        <v>34531652.230000004</v>
      </c>
      <c r="AEZ15" s="11">
        <v>19437953.66</v>
      </c>
      <c r="AFA15" s="11">
        <v>15859608.620000001</v>
      </c>
      <c r="AFB15" s="11">
        <v>7835889.2400000002</v>
      </c>
      <c r="AFC15" s="11">
        <v>10850685.629999999</v>
      </c>
      <c r="AFD15" s="11">
        <v>203627106.12</v>
      </c>
      <c r="AFE15" s="11">
        <v>102669656.97</v>
      </c>
      <c r="AFF15" s="11">
        <v>32493790.170000002</v>
      </c>
      <c r="AFG15" s="11">
        <v>19286719.59</v>
      </c>
      <c r="AFH15" s="11">
        <v>52816664.740000002</v>
      </c>
      <c r="AFI15" s="11">
        <v>29922342.349999998</v>
      </c>
      <c r="AFJ15" s="11">
        <v>24968829.330000002</v>
      </c>
      <c r="AFK15" s="11">
        <v>16572700.59</v>
      </c>
      <c r="AFL15" s="11">
        <v>12399810.85</v>
      </c>
      <c r="AFM15" s="11">
        <v>17370784.810000002</v>
      </c>
      <c r="AFN15" s="11">
        <v>20737025.859999999</v>
      </c>
      <c r="AFO15" s="11">
        <v>16304898.26</v>
      </c>
      <c r="AFP15" s="11">
        <v>31288659.73</v>
      </c>
      <c r="AFQ15" s="11">
        <v>132541651.70999999</v>
      </c>
      <c r="AFR15" s="11">
        <v>27685364.91</v>
      </c>
      <c r="AFS15" s="11">
        <v>22114302.77</v>
      </c>
      <c r="AFT15" s="11">
        <v>19579782.98</v>
      </c>
      <c r="AFU15" s="11">
        <v>17060953.670000002</v>
      </c>
      <c r="AFV15" s="11">
        <v>13565451.120000001</v>
      </c>
      <c r="AFW15" s="11">
        <v>9482430.7200000007</v>
      </c>
      <c r="AFX15" s="11">
        <v>21791795.710000001</v>
      </c>
      <c r="AFY15" s="11">
        <v>21111533.27</v>
      </c>
      <c r="AFZ15" s="11">
        <v>9145146.1799999997</v>
      </c>
      <c r="AGA15" s="11">
        <v>23990543.200000003</v>
      </c>
      <c r="AGB15" s="11">
        <v>15455049.280000001</v>
      </c>
      <c r="AGC15" s="11">
        <v>88680631.75999999</v>
      </c>
      <c r="AGD15" s="11">
        <v>17833979.200000003</v>
      </c>
      <c r="AGE15" s="11">
        <v>11871707.879999999</v>
      </c>
      <c r="AGF15" s="11">
        <v>9759082.8599999994</v>
      </c>
      <c r="AGG15" s="11">
        <v>37015545.980000004</v>
      </c>
      <c r="AGH15" s="11">
        <v>13597847.960000001</v>
      </c>
      <c r="AGI15" s="11">
        <v>11494932.459999999</v>
      </c>
      <c r="AGJ15" s="11">
        <v>13776345.82</v>
      </c>
      <c r="AGK15" s="11">
        <v>8944067.209999999</v>
      </c>
      <c r="AGL15" s="11">
        <v>7977220.5000000009</v>
      </c>
      <c r="AGM15" s="11">
        <v>6743283.0199999996</v>
      </c>
      <c r="AGN15" s="11">
        <v>230743637.81</v>
      </c>
      <c r="AGO15" s="11">
        <v>44855715.07</v>
      </c>
      <c r="AGP15" s="11">
        <v>20100622.199999999</v>
      </c>
      <c r="AGQ15" s="11">
        <v>15564039.27</v>
      </c>
      <c r="AGR15" s="11">
        <v>57186215.909999996</v>
      </c>
      <c r="AGS15" s="11">
        <v>22186656.509999998</v>
      </c>
      <c r="AGT15" s="11">
        <v>21241933.41</v>
      </c>
      <c r="AGU15" s="11">
        <v>13284601.940000001</v>
      </c>
      <c r="AGV15" s="11">
        <v>282947980.95999998</v>
      </c>
      <c r="AGW15" s="11">
        <v>125593432.57000001</v>
      </c>
      <c r="AGX15" s="11">
        <v>14402762.609999999</v>
      </c>
      <c r="AGY15" s="11">
        <v>37830694.689999998</v>
      </c>
      <c r="AGZ15" s="11">
        <v>35405356.369999997</v>
      </c>
      <c r="AHA15" s="11">
        <v>23886997.07</v>
      </c>
      <c r="AHB15" s="11">
        <v>24065305.539999999</v>
      </c>
      <c r="AHC15" s="11">
        <v>9572675.5600000005</v>
      </c>
      <c r="AHD15" s="11">
        <v>5220695.0199999996</v>
      </c>
      <c r="AHE15" s="11">
        <v>20469837.59</v>
      </c>
      <c r="AHF15" s="11">
        <v>19962120.57</v>
      </c>
      <c r="AHG15" s="11">
        <v>9126546.9399999995</v>
      </c>
      <c r="AHH15" s="11">
        <v>14657264.380000001</v>
      </c>
      <c r="AHI15" s="11">
        <v>17273204.030000001</v>
      </c>
      <c r="AHJ15" s="11">
        <v>12040152.859999999</v>
      </c>
      <c r="AHK15" s="11">
        <v>12927207.17</v>
      </c>
      <c r="AHL15" s="11">
        <v>9108367.2400000002</v>
      </c>
      <c r="AHM15" s="11">
        <v>87441201.909999982</v>
      </c>
      <c r="AHN15" s="11">
        <v>10806753.699999999</v>
      </c>
      <c r="AHO15" s="11">
        <v>10811856.49</v>
      </c>
      <c r="AHP15" s="11">
        <v>13031809.92</v>
      </c>
      <c r="AHQ15" s="11">
        <v>28061179.490000002</v>
      </c>
      <c r="AHR15" s="11">
        <v>11898688.82</v>
      </c>
      <c r="AHS15" s="11">
        <v>10078972</v>
      </c>
      <c r="AHT15" s="11">
        <f t="shared" si="0"/>
        <v>36626568672.409958</v>
      </c>
      <c r="AHV15" s="625"/>
      <c r="AHW15" s="626"/>
    </row>
    <row r="16" spans="1:908" x14ac:dyDescent="0.8">
      <c r="A16" s="96"/>
      <c r="B16" s="96" t="s">
        <v>1140</v>
      </c>
      <c r="C16" s="6" t="s">
        <v>1143</v>
      </c>
      <c r="D16" s="11">
        <v>3342663212.8600001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3997711766.1700001</v>
      </c>
      <c r="W16" s="11">
        <v>1223943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1154353.75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718947486.16000009</v>
      </c>
      <c r="BJ16" s="11">
        <v>508370562.94999999</v>
      </c>
      <c r="BK16" s="11">
        <v>0</v>
      </c>
      <c r="BL16" s="11">
        <v>478992</v>
      </c>
      <c r="BM16" s="11">
        <v>0</v>
      </c>
      <c r="BN16" s="11">
        <v>1406853</v>
      </c>
      <c r="BO16" s="11">
        <v>997600</v>
      </c>
      <c r="BP16" s="11">
        <v>0</v>
      </c>
      <c r="BQ16" s="11">
        <v>0</v>
      </c>
      <c r="BR16" s="11">
        <v>1313515317.5700002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  <c r="BZ16" s="11">
        <v>0</v>
      </c>
      <c r="CA16" s="11">
        <v>0</v>
      </c>
      <c r="CB16" s="11">
        <v>0</v>
      </c>
      <c r="CC16" s="11">
        <v>0</v>
      </c>
      <c r="CD16" s="11">
        <v>0</v>
      </c>
      <c r="CE16" s="11">
        <v>0</v>
      </c>
      <c r="CF16" s="11">
        <v>0</v>
      </c>
      <c r="CG16" s="11">
        <v>1563980666.1099999</v>
      </c>
      <c r="CH16" s="11">
        <v>0</v>
      </c>
      <c r="CI16" s="11">
        <v>0</v>
      </c>
      <c r="CJ16" s="11">
        <v>0</v>
      </c>
      <c r="CK16" s="11">
        <v>0</v>
      </c>
      <c r="CL16" s="11">
        <v>0</v>
      </c>
      <c r="CM16" s="11">
        <v>0</v>
      </c>
      <c r="CN16" s="11">
        <v>0</v>
      </c>
      <c r="CO16" s="11">
        <v>0</v>
      </c>
      <c r="CP16" s="11">
        <v>0</v>
      </c>
      <c r="CQ16" s="11">
        <v>0</v>
      </c>
      <c r="CR16" s="11">
        <v>0</v>
      </c>
      <c r="CS16" s="11">
        <v>0</v>
      </c>
      <c r="CT16" s="11">
        <v>0</v>
      </c>
      <c r="CU16" s="11">
        <v>0</v>
      </c>
      <c r="CV16" s="11">
        <v>0</v>
      </c>
      <c r="CW16" s="11">
        <v>0</v>
      </c>
      <c r="CX16" s="11">
        <v>0</v>
      </c>
      <c r="CY16" s="11">
        <v>0</v>
      </c>
      <c r="CZ16" s="11">
        <v>0</v>
      </c>
      <c r="DA16" s="11">
        <v>0</v>
      </c>
      <c r="DB16" s="11">
        <v>24859568.93</v>
      </c>
      <c r="DC16" s="11">
        <v>26160596.629999999</v>
      </c>
      <c r="DD16" s="11">
        <v>1275647.5</v>
      </c>
      <c r="DE16" s="11">
        <v>0</v>
      </c>
      <c r="DF16" s="11">
        <v>0</v>
      </c>
      <c r="DG16" s="11">
        <v>0</v>
      </c>
      <c r="DH16" s="11">
        <v>0</v>
      </c>
      <c r="DI16" s="11">
        <v>0</v>
      </c>
      <c r="DJ16" s="11">
        <v>0</v>
      </c>
      <c r="DK16" s="11">
        <v>971336761.80999994</v>
      </c>
      <c r="DL16" s="11">
        <v>0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1">
        <v>0</v>
      </c>
      <c r="DT16" s="11">
        <v>0</v>
      </c>
      <c r="DU16" s="11">
        <v>0</v>
      </c>
      <c r="DV16" s="11">
        <v>0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  <c r="EC16" s="11">
        <v>0</v>
      </c>
      <c r="ED16" s="11">
        <v>0</v>
      </c>
      <c r="EE16" s="11">
        <v>358850092.00999999</v>
      </c>
      <c r="EF16" s="11">
        <v>202124832.87</v>
      </c>
      <c r="EG16" s="11">
        <v>0</v>
      </c>
      <c r="EH16" s="11">
        <v>0</v>
      </c>
      <c r="EI16" s="11">
        <v>0</v>
      </c>
      <c r="EJ16" s="11">
        <v>0</v>
      </c>
      <c r="EK16" s="11">
        <v>0</v>
      </c>
      <c r="EL16" s="11">
        <v>0</v>
      </c>
      <c r="EM16" s="11">
        <v>0</v>
      </c>
      <c r="EN16" s="11">
        <v>860815032.08000004</v>
      </c>
      <c r="EO16" s="11">
        <v>0</v>
      </c>
      <c r="EP16" s="11">
        <v>0</v>
      </c>
      <c r="EQ16" s="11">
        <v>0</v>
      </c>
      <c r="ER16" s="11">
        <v>0</v>
      </c>
      <c r="ES16" s="11">
        <v>0</v>
      </c>
      <c r="ET16" s="11">
        <v>0</v>
      </c>
      <c r="EU16" s="11">
        <v>0</v>
      </c>
      <c r="EV16" s="11">
        <v>0</v>
      </c>
      <c r="EW16" s="11">
        <v>0</v>
      </c>
      <c r="EX16" s="11">
        <v>0</v>
      </c>
      <c r="EY16" s="11">
        <v>0</v>
      </c>
      <c r="EZ16" s="11">
        <v>0</v>
      </c>
      <c r="FA16" s="11">
        <v>0</v>
      </c>
      <c r="FB16" s="11">
        <v>0</v>
      </c>
      <c r="FC16" s="11">
        <v>0</v>
      </c>
      <c r="FD16" s="11">
        <v>0</v>
      </c>
      <c r="FE16" s="11">
        <v>0</v>
      </c>
      <c r="FF16" s="11">
        <v>0</v>
      </c>
      <c r="FG16" s="11">
        <v>0</v>
      </c>
      <c r="FH16" s="11">
        <v>0</v>
      </c>
      <c r="FI16" s="11">
        <v>376000000</v>
      </c>
      <c r="FJ16" s="11">
        <v>0</v>
      </c>
      <c r="FK16" s="11">
        <v>0</v>
      </c>
      <c r="FL16" s="11">
        <v>0</v>
      </c>
      <c r="FM16" s="11">
        <v>0</v>
      </c>
      <c r="FN16" s="11">
        <v>0</v>
      </c>
      <c r="FO16" s="11">
        <v>0</v>
      </c>
      <c r="FP16" s="11">
        <v>0</v>
      </c>
      <c r="FQ16" s="11">
        <v>0</v>
      </c>
      <c r="FR16" s="11">
        <v>0</v>
      </c>
      <c r="FS16" s="11">
        <v>0</v>
      </c>
      <c r="FT16" s="11">
        <v>0</v>
      </c>
      <c r="FU16" s="11">
        <v>0</v>
      </c>
      <c r="FV16" s="11">
        <v>0</v>
      </c>
      <c r="FW16" s="11">
        <v>0</v>
      </c>
      <c r="FX16" s="11">
        <v>0</v>
      </c>
      <c r="FY16" s="11">
        <v>0</v>
      </c>
      <c r="FZ16" s="11">
        <v>0</v>
      </c>
      <c r="GA16" s="11">
        <v>0</v>
      </c>
      <c r="GB16" s="11">
        <v>0</v>
      </c>
      <c r="GC16" s="11">
        <v>0</v>
      </c>
      <c r="GD16" s="11">
        <v>0</v>
      </c>
      <c r="GE16" s="11">
        <v>17052000</v>
      </c>
      <c r="GF16" s="11">
        <v>0</v>
      </c>
      <c r="GG16" s="11">
        <v>0</v>
      </c>
      <c r="GH16" s="11">
        <v>0</v>
      </c>
      <c r="GI16" s="11">
        <v>0</v>
      </c>
      <c r="GJ16" s="11">
        <v>0</v>
      </c>
      <c r="GK16" s="11">
        <v>0</v>
      </c>
      <c r="GL16" s="11">
        <v>0</v>
      </c>
      <c r="GM16" s="11">
        <v>0</v>
      </c>
      <c r="GN16" s="11">
        <v>0</v>
      </c>
      <c r="GO16" s="11">
        <v>0</v>
      </c>
      <c r="GP16" s="11">
        <v>0</v>
      </c>
      <c r="GQ16" s="11">
        <v>0</v>
      </c>
      <c r="GR16" s="11">
        <v>0</v>
      </c>
      <c r="GS16" s="11">
        <v>0</v>
      </c>
      <c r="GT16" s="11">
        <v>0</v>
      </c>
      <c r="GU16" s="11">
        <v>0</v>
      </c>
      <c r="GV16" s="11">
        <v>0</v>
      </c>
      <c r="GW16" s="11">
        <v>0</v>
      </c>
      <c r="GX16" s="11">
        <v>0</v>
      </c>
      <c r="GY16" s="11">
        <v>1499500</v>
      </c>
      <c r="GZ16" s="11">
        <v>0</v>
      </c>
      <c r="HA16" s="11">
        <v>0</v>
      </c>
      <c r="HB16" s="11">
        <v>0</v>
      </c>
      <c r="HC16" s="11">
        <v>0</v>
      </c>
      <c r="HD16" s="11">
        <v>0</v>
      </c>
      <c r="HE16" s="11">
        <v>0</v>
      </c>
      <c r="HF16" s="11">
        <v>0</v>
      </c>
      <c r="HG16" s="11">
        <v>0</v>
      </c>
      <c r="HH16" s="11">
        <v>0</v>
      </c>
      <c r="HI16" s="11">
        <v>0</v>
      </c>
      <c r="HJ16" s="11">
        <v>0</v>
      </c>
      <c r="HK16" s="11">
        <v>0</v>
      </c>
      <c r="HL16" s="11">
        <v>0</v>
      </c>
      <c r="HM16" s="11">
        <v>0</v>
      </c>
      <c r="HN16" s="11">
        <v>0</v>
      </c>
      <c r="HO16" s="11">
        <v>0</v>
      </c>
      <c r="HP16" s="11">
        <v>0</v>
      </c>
      <c r="HQ16" s="11">
        <v>0</v>
      </c>
      <c r="HR16" s="11">
        <v>0</v>
      </c>
      <c r="HS16" s="11">
        <v>0</v>
      </c>
      <c r="HT16" s="11">
        <v>0</v>
      </c>
      <c r="HU16" s="11">
        <v>0</v>
      </c>
      <c r="HV16" s="11">
        <v>0</v>
      </c>
      <c r="HW16" s="11">
        <v>0</v>
      </c>
      <c r="HX16" s="11">
        <v>0</v>
      </c>
      <c r="HY16" s="11">
        <v>0</v>
      </c>
      <c r="HZ16" s="11">
        <v>0</v>
      </c>
      <c r="IA16" s="11">
        <v>0</v>
      </c>
      <c r="IB16" s="11">
        <v>0</v>
      </c>
      <c r="IC16" s="11">
        <v>0</v>
      </c>
      <c r="ID16" s="11">
        <v>0</v>
      </c>
      <c r="IE16" s="11">
        <v>0</v>
      </c>
      <c r="IF16" s="11">
        <v>0</v>
      </c>
      <c r="IG16" s="11">
        <v>0</v>
      </c>
      <c r="IH16" s="11">
        <v>0</v>
      </c>
      <c r="II16" s="11">
        <v>0</v>
      </c>
      <c r="IJ16" s="11">
        <v>126206652.19</v>
      </c>
      <c r="IK16" s="11">
        <v>0</v>
      </c>
      <c r="IL16" s="11">
        <v>0</v>
      </c>
      <c r="IM16" s="11">
        <v>0</v>
      </c>
      <c r="IN16" s="11">
        <v>0</v>
      </c>
      <c r="IO16" s="11">
        <v>0</v>
      </c>
      <c r="IP16" s="11">
        <v>0</v>
      </c>
      <c r="IQ16" s="11">
        <v>0</v>
      </c>
      <c r="IR16" s="11">
        <v>0</v>
      </c>
      <c r="IS16" s="11">
        <v>0</v>
      </c>
      <c r="IT16" s="11">
        <v>196800</v>
      </c>
      <c r="IU16" s="11">
        <v>200780</v>
      </c>
      <c r="IV16" s="11">
        <v>0</v>
      </c>
      <c r="IW16" s="11">
        <v>0</v>
      </c>
      <c r="IX16" s="11">
        <v>0</v>
      </c>
      <c r="IY16" s="11">
        <v>0</v>
      </c>
      <c r="IZ16" s="11">
        <v>0</v>
      </c>
      <c r="JA16" s="11">
        <v>0</v>
      </c>
      <c r="JB16" s="11">
        <v>0</v>
      </c>
      <c r="JC16" s="11">
        <v>0</v>
      </c>
      <c r="JD16" s="11">
        <v>89641.600000000006</v>
      </c>
      <c r="JE16" s="11">
        <v>0</v>
      </c>
      <c r="JF16" s="11">
        <v>497910992.83000004</v>
      </c>
      <c r="JG16" s="11">
        <v>0</v>
      </c>
      <c r="JH16" s="11">
        <v>0</v>
      </c>
      <c r="JI16" s="11">
        <v>0</v>
      </c>
      <c r="JJ16" s="11">
        <v>0</v>
      </c>
      <c r="JK16" s="11">
        <v>0</v>
      </c>
      <c r="JL16" s="11">
        <v>206752805.83000001</v>
      </c>
      <c r="JM16" s="11">
        <v>0</v>
      </c>
      <c r="JN16" s="11">
        <v>0</v>
      </c>
      <c r="JO16" s="11">
        <v>0</v>
      </c>
      <c r="JP16" s="11">
        <v>0</v>
      </c>
      <c r="JQ16" s="11">
        <v>0</v>
      </c>
      <c r="JR16" s="11">
        <v>0</v>
      </c>
      <c r="JS16" s="11">
        <v>734598232.78999996</v>
      </c>
      <c r="JT16" s="11">
        <v>0</v>
      </c>
      <c r="JU16" s="11">
        <v>0</v>
      </c>
      <c r="JV16" s="11">
        <v>0</v>
      </c>
      <c r="JW16" s="11">
        <v>178579.5</v>
      </c>
      <c r="JX16" s="11">
        <v>0</v>
      </c>
      <c r="JY16" s="11">
        <v>0</v>
      </c>
      <c r="JZ16" s="11">
        <v>0</v>
      </c>
      <c r="KA16" s="11">
        <v>0</v>
      </c>
      <c r="KB16" s="11">
        <v>0</v>
      </c>
      <c r="KC16" s="11">
        <v>0</v>
      </c>
      <c r="KD16" s="11">
        <v>0</v>
      </c>
      <c r="KE16" s="11">
        <v>0</v>
      </c>
      <c r="KF16" s="11">
        <v>0</v>
      </c>
      <c r="KG16" s="11">
        <v>0</v>
      </c>
      <c r="KH16" s="11">
        <v>0</v>
      </c>
      <c r="KI16" s="11">
        <v>11360.2</v>
      </c>
      <c r="KJ16" s="11">
        <v>0</v>
      </c>
      <c r="KK16" s="11">
        <v>0</v>
      </c>
      <c r="KL16" s="11">
        <v>0</v>
      </c>
      <c r="KM16" s="11">
        <v>0</v>
      </c>
      <c r="KN16" s="11">
        <v>0</v>
      </c>
      <c r="KO16" s="11">
        <v>0</v>
      </c>
      <c r="KP16" s="11">
        <v>0</v>
      </c>
      <c r="KQ16" s="11">
        <v>0</v>
      </c>
      <c r="KR16" s="11">
        <v>170000000</v>
      </c>
      <c r="KS16" s="11">
        <v>0</v>
      </c>
      <c r="KT16" s="11">
        <v>0</v>
      </c>
      <c r="KU16" s="11">
        <v>0</v>
      </c>
      <c r="KV16" s="11">
        <v>0</v>
      </c>
      <c r="KW16" s="11">
        <v>0</v>
      </c>
      <c r="KX16" s="11">
        <v>0</v>
      </c>
      <c r="KY16" s="11">
        <v>0</v>
      </c>
      <c r="KZ16" s="11">
        <v>0</v>
      </c>
      <c r="LA16" s="11">
        <v>0</v>
      </c>
      <c r="LB16" s="11">
        <v>0</v>
      </c>
      <c r="LC16" s="11">
        <v>0</v>
      </c>
      <c r="LD16" s="11">
        <v>0</v>
      </c>
      <c r="LE16" s="11">
        <v>0</v>
      </c>
      <c r="LF16" s="11">
        <v>0</v>
      </c>
      <c r="LG16" s="11">
        <v>0</v>
      </c>
      <c r="LH16" s="11">
        <v>0</v>
      </c>
      <c r="LI16" s="11">
        <v>0</v>
      </c>
      <c r="LJ16" s="11">
        <v>0</v>
      </c>
      <c r="LK16" s="11">
        <v>0</v>
      </c>
      <c r="LL16" s="11">
        <v>0</v>
      </c>
      <c r="LM16" s="11">
        <v>0</v>
      </c>
      <c r="LN16" s="11">
        <v>0</v>
      </c>
      <c r="LO16" s="11">
        <v>0</v>
      </c>
      <c r="LP16" s="11">
        <v>0</v>
      </c>
      <c r="LQ16" s="11">
        <v>0</v>
      </c>
      <c r="LR16" s="11">
        <v>0</v>
      </c>
      <c r="LS16" s="11">
        <v>0</v>
      </c>
      <c r="LT16" s="11">
        <v>0</v>
      </c>
      <c r="LU16" s="11">
        <v>0</v>
      </c>
      <c r="LV16" s="11">
        <v>0</v>
      </c>
      <c r="LW16" s="11">
        <v>192629167.84999999</v>
      </c>
      <c r="LX16" s="11">
        <v>0</v>
      </c>
      <c r="LY16" s="11">
        <v>0</v>
      </c>
      <c r="LZ16" s="11">
        <v>0</v>
      </c>
      <c r="MA16" s="11">
        <v>0</v>
      </c>
      <c r="MB16" s="11">
        <v>0</v>
      </c>
      <c r="MC16" s="11">
        <v>0</v>
      </c>
      <c r="MD16" s="11">
        <v>0</v>
      </c>
      <c r="ME16" s="11">
        <v>0</v>
      </c>
      <c r="MF16" s="11">
        <v>0</v>
      </c>
      <c r="MG16" s="11">
        <v>0</v>
      </c>
      <c r="MH16" s="11">
        <v>1119932979.8499999</v>
      </c>
      <c r="MI16" s="11">
        <v>0</v>
      </c>
      <c r="MJ16" s="11">
        <v>0</v>
      </c>
      <c r="MK16" s="11">
        <v>0</v>
      </c>
      <c r="ML16" s="11">
        <v>0</v>
      </c>
      <c r="MM16" s="11">
        <v>0</v>
      </c>
      <c r="MN16" s="11">
        <v>0</v>
      </c>
      <c r="MO16" s="11">
        <v>0</v>
      </c>
      <c r="MP16" s="11">
        <v>0</v>
      </c>
      <c r="MQ16" s="11">
        <v>0</v>
      </c>
      <c r="MR16" s="11">
        <v>0</v>
      </c>
      <c r="MS16" s="11">
        <v>0</v>
      </c>
      <c r="MT16" s="11">
        <v>1325403005.0700002</v>
      </c>
      <c r="MU16" s="11">
        <v>0</v>
      </c>
      <c r="MV16" s="11">
        <v>0</v>
      </c>
      <c r="MW16" s="11">
        <v>0</v>
      </c>
      <c r="MX16" s="11">
        <v>0</v>
      </c>
      <c r="MY16" s="11">
        <v>0</v>
      </c>
      <c r="MZ16" s="11">
        <v>0</v>
      </c>
      <c r="NA16" s="11">
        <v>0</v>
      </c>
      <c r="NB16" s="11">
        <v>0</v>
      </c>
      <c r="NC16" s="11">
        <v>0</v>
      </c>
      <c r="ND16" s="11">
        <v>0</v>
      </c>
      <c r="NE16" s="11">
        <v>1284087051.02</v>
      </c>
      <c r="NF16" s="11">
        <v>0</v>
      </c>
      <c r="NG16" s="11">
        <v>0</v>
      </c>
      <c r="NH16" s="11">
        <v>50000000</v>
      </c>
      <c r="NI16" s="11">
        <v>0</v>
      </c>
      <c r="NJ16" s="11">
        <v>0</v>
      </c>
      <c r="NK16" s="11">
        <v>0</v>
      </c>
      <c r="NL16" s="11">
        <v>0</v>
      </c>
      <c r="NM16" s="11">
        <v>0</v>
      </c>
      <c r="NN16" s="11">
        <v>0</v>
      </c>
      <c r="NO16" s="11">
        <v>0</v>
      </c>
      <c r="NP16" s="11">
        <v>0</v>
      </c>
      <c r="NQ16" s="11">
        <v>101807262.06999999</v>
      </c>
      <c r="NR16" s="11">
        <v>0</v>
      </c>
      <c r="NS16" s="11">
        <v>0</v>
      </c>
      <c r="NT16" s="11">
        <v>0</v>
      </c>
      <c r="NU16" s="11">
        <v>0</v>
      </c>
      <c r="NV16" s="11">
        <v>0</v>
      </c>
      <c r="NW16" s="11">
        <v>0</v>
      </c>
      <c r="NX16" s="11">
        <v>1213021568.8800001</v>
      </c>
      <c r="NY16" s="11">
        <v>0</v>
      </c>
      <c r="NZ16" s="11">
        <v>0</v>
      </c>
      <c r="OA16" s="11">
        <v>0</v>
      </c>
      <c r="OB16" s="11">
        <v>0</v>
      </c>
      <c r="OC16" s="11">
        <v>0</v>
      </c>
      <c r="OD16" s="11">
        <v>0</v>
      </c>
      <c r="OE16" s="11">
        <v>0</v>
      </c>
      <c r="OF16" s="11">
        <v>101349</v>
      </c>
      <c r="OG16" s="11">
        <v>0</v>
      </c>
      <c r="OH16" s="11">
        <v>1083546.82</v>
      </c>
      <c r="OI16" s="11">
        <v>0</v>
      </c>
      <c r="OJ16" s="11">
        <v>0</v>
      </c>
      <c r="OK16" s="11">
        <v>0</v>
      </c>
      <c r="OL16" s="11">
        <v>0</v>
      </c>
      <c r="OM16" s="11">
        <v>0</v>
      </c>
      <c r="ON16" s="11">
        <v>0</v>
      </c>
      <c r="OO16" s="11">
        <v>0</v>
      </c>
      <c r="OP16" s="11">
        <v>0</v>
      </c>
      <c r="OQ16" s="11">
        <v>0</v>
      </c>
      <c r="OR16" s="11">
        <v>0</v>
      </c>
      <c r="OS16" s="11">
        <v>0</v>
      </c>
      <c r="OT16" s="11">
        <v>172800</v>
      </c>
      <c r="OU16" s="11">
        <v>0</v>
      </c>
      <c r="OV16" s="11">
        <v>0</v>
      </c>
      <c r="OW16" s="11">
        <v>346600</v>
      </c>
      <c r="OX16" s="11">
        <v>0</v>
      </c>
      <c r="OY16" s="11">
        <v>0</v>
      </c>
      <c r="OZ16" s="11">
        <v>0</v>
      </c>
      <c r="PA16" s="11">
        <v>0</v>
      </c>
      <c r="PB16" s="11">
        <v>0</v>
      </c>
      <c r="PC16" s="11">
        <v>1091500</v>
      </c>
      <c r="PD16" s="11">
        <v>0</v>
      </c>
      <c r="PE16" s="11">
        <v>0</v>
      </c>
      <c r="PF16" s="11">
        <v>0</v>
      </c>
      <c r="PG16" s="11">
        <v>0</v>
      </c>
      <c r="PH16" s="11">
        <v>0</v>
      </c>
      <c r="PI16" s="11">
        <v>0</v>
      </c>
      <c r="PJ16" s="11">
        <v>0</v>
      </c>
      <c r="PK16" s="11">
        <v>0</v>
      </c>
      <c r="PL16" s="11">
        <v>0</v>
      </c>
      <c r="PM16" s="11">
        <v>0</v>
      </c>
      <c r="PN16" s="11">
        <v>0</v>
      </c>
      <c r="PO16" s="11">
        <v>0</v>
      </c>
      <c r="PP16" s="11">
        <v>0</v>
      </c>
      <c r="PQ16" s="11">
        <v>0</v>
      </c>
      <c r="PR16" s="11">
        <v>0</v>
      </c>
      <c r="PS16" s="11">
        <v>0</v>
      </c>
      <c r="PT16" s="11">
        <v>0</v>
      </c>
      <c r="PU16" s="11">
        <v>0</v>
      </c>
      <c r="PV16" s="11">
        <v>0</v>
      </c>
      <c r="PW16" s="11">
        <v>0</v>
      </c>
      <c r="PX16" s="11">
        <v>0</v>
      </c>
      <c r="PY16" s="11">
        <v>0</v>
      </c>
      <c r="PZ16" s="11">
        <v>0</v>
      </c>
      <c r="QA16" s="11">
        <v>0</v>
      </c>
      <c r="QB16" s="11">
        <v>0</v>
      </c>
      <c r="QC16" s="11">
        <v>0</v>
      </c>
      <c r="QD16" s="11">
        <v>0</v>
      </c>
      <c r="QE16" s="11">
        <v>0</v>
      </c>
      <c r="QF16" s="11">
        <v>0</v>
      </c>
      <c r="QG16" s="11">
        <v>0</v>
      </c>
      <c r="QH16" s="11">
        <v>0</v>
      </c>
      <c r="QI16" s="11">
        <v>0</v>
      </c>
      <c r="QJ16" s="11">
        <v>0</v>
      </c>
      <c r="QK16" s="11">
        <v>0</v>
      </c>
      <c r="QL16" s="11">
        <v>0</v>
      </c>
      <c r="QM16" s="11">
        <v>0</v>
      </c>
      <c r="QN16" s="11">
        <v>0</v>
      </c>
      <c r="QO16" s="11">
        <v>39278131.43</v>
      </c>
      <c r="QP16" s="11">
        <v>0</v>
      </c>
      <c r="QQ16" s="11">
        <v>0</v>
      </c>
      <c r="QR16" s="11">
        <v>0</v>
      </c>
      <c r="QS16" s="11">
        <v>0</v>
      </c>
      <c r="QT16" s="11">
        <v>0</v>
      </c>
      <c r="QU16" s="11">
        <v>591930</v>
      </c>
      <c r="QV16" s="11">
        <v>0</v>
      </c>
      <c r="QW16" s="11">
        <v>0</v>
      </c>
      <c r="QX16" s="11">
        <v>0</v>
      </c>
      <c r="QY16" s="11">
        <v>0</v>
      </c>
      <c r="QZ16" s="11">
        <v>0</v>
      </c>
      <c r="RA16" s="11">
        <v>0</v>
      </c>
      <c r="RB16" s="11">
        <v>0</v>
      </c>
      <c r="RC16" s="11">
        <v>0</v>
      </c>
      <c r="RD16" s="11">
        <v>0</v>
      </c>
      <c r="RE16" s="11">
        <v>0</v>
      </c>
      <c r="RF16" s="11">
        <v>0</v>
      </c>
      <c r="RG16" s="11">
        <v>0</v>
      </c>
      <c r="RH16" s="11">
        <v>15667140</v>
      </c>
      <c r="RI16" s="11">
        <v>0</v>
      </c>
      <c r="RJ16" s="11">
        <v>0</v>
      </c>
      <c r="RK16" s="11">
        <v>0</v>
      </c>
      <c r="RL16" s="11">
        <v>0</v>
      </c>
      <c r="RM16" s="11">
        <v>0</v>
      </c>
      <c r="RN16" s="11">
        <v>0</v>
      </c>
      <c r="RO16" s="11">
        <v>0</v>
      </c>
      <c r="RP16" s="11">
        <v>0</v>
      </c>
      <c r="RQ16" s="11">
        <v>0</v>
      </c>
      <c r="RR16" s="11">
        <v>0</v>
      </c>
      <c r="RS16" s="11">
        <v>0</v>
      </c>
      <c r="RT16" s="11">
        <v>0</v>
      </c>
      <c r="RU16" s="11">
        <v>0</v>
      </c>
      <c r="RV16" s="11">
        <v>0</v>
      </c>
      <c r="RW16" s="11">
        <v>0</v>
      </c>
      <c r="RX16" s="11">
        <v>0</v>
      </c>
      <c r="RY16" s="11">
        <v>0</v>
      </c>
      <c r="RZ16" s="11">
        <v>0</v>
      </c>
      <c r="SA16" s="11">
        <v>0</v>
      </c>
      <c r="SB16" s="11">
        <v>62420139.060000002</v>
      </c>
      <c r="SC16" s="11">
        <v>0</v>
      </c>
      <c r="SD16" s="11">
        <v>0</v>
      </c>
      <c r="SE16" s="11">
        <v>0</v>
      </c>
      <c r="SF16" s="11">
        <v>0</v>
      </c>
      <c r="SG16" s="11">
        <v>0</v>
      </c>
      <c r="SH16" s="11">
        <v>0</v>
      </c>
      <c r="SI16" s="11">
        <v>0</v>
      </c>
      <c r="SJ16" s="11">
        <v>0</v>
      </c>
      <c r="SK16" s="11">
        <v>0</v>
      </c>
      <c r="SL16" s="11">
        <v>0</v>
      </c>
      <c r="SM16" s="11">
        <v>0</v>
      </c>
      <c r="SN16" s="11">
        <v>0</v>
      </c>
      <c r="SO16" s="11">
        <v>0</v>
      </c>
      <c r="SP16" s="11">
        <v>0</v>
      </c>
      <c r="SQ16" s="11">
        <v>0</v>
      </c>
      <c r="SR16" s="11">
        <v>0</v>
      </c>
      <c r="SS16" s="11">
        <v>0</v>
      </c>
      <c r="ST16" s="11">
        <v>0</v>
      </c>
      <c r="SU16" s="11">
        <v>0</v>
      </c>
      <c r="SV16" s="11">
        <v>0</v>
      </c>
      <c r="SW16" s="11">
        <v>0</v>
      </c>
      <c r="SX16" s="11">
        <v>0</v>
      </c>
      <c r="SY16" s="11">
        <v>0</v>
      </c>
      <c r="SZ16" s="11">
        <v>0</v>
      </c>
      <c r="TA16" s="11">
        <v>0</v>
      </c>
      <c r="TB16" s="11">
        <v>0</v>
      </c>
      <c r="TC16" s="11">
        <v>0</v>
      </c>
      <c r="TD16" s="11">
        <v>0</v>
      </c>
      <c r="TE16" s="11">
        <v>0</v>
      </c>
      <c r="TF16" s="11">
        <v>0</v>
      </c>
      <c r="TG16" s="11">
        <v>0</v>
      </c>
      <c r="TH16" s="11">
        <v>0</v>
      </c>
      <c r="TI16" s="11">
        <v>0</v>
      </c>
      <c r="TJ16" s="11">
        <v>0</v>
      </c>
      <c r="TK16" s="11">
        <v>0</v>
      </c>
      <c r="TL16" s="11">
        <v>0</v>
      </c>
      <c r="TM16" s="11">
        <v>0</v>
      </c>
      <c r="TN16" s="11">
        <v>0</v>
      </c>
      <c r="TO16" s="11">
        <v>0</v>
      </c>
      <c r="TP16" s="11">
        <v>0</v>
      </c>
      <c r="TQ16" s="11">
        <v>0</v>
      </c>
      <c r="TR16" s="11">
        <v>0</v>
      </c>
      <c r="TS16" s="11">
        <v>0</v>
      </c>
      <c r="TT16" s="11">
        <v>0</v>
      </c>
      <c r="TU16" s="11">
        <v>0</v>
      </c>
      <c r="TV16" s="11">
        <v>0</v>
      </c>
      <c r="TW16" s="11">
        <v>0</v>
      </c>
      <c r="TX16" s="11">
        <v>0</v>
      </c>
      <c r="TY16" s="11">
        <v>0</v>
      </c>
      <c r="TZ16" s="11">
        <v>450600</v>
      </c>
      <c r="UA16" s="11">
        <v>0</v>
      </c>
      <c r="UB16" s="11">
        <v>0</v>
      </c>
      <c r="UC16" s="11">
        <v>0</v>
      </c>
      <c r="UD16" s="11">
        <v>0</v>
      </c>
      <c r="UE16" s="11">
        <v>0</v>
      </c>
      <c r="UF16" s="11">
        <v>0</v>
      </c>
      <c r="UG16" s="11">
        <v>0</v>
      </c>
      <c r="UH16" s="11">
        <v>0</v>
      </c>
      <c r="UI16" s="11">
        <v>0</v>
      </c>
      <c r="UJ16" s="11">
        <v>0</v>
      </c>
      <c r="UK16" s="11">
        <v>3424299</v>
      </c>
      <c r="UL16" s="11">
        <v>0</v>
      </c>
      <c r="UM16" s="11">
        <v>0</v>
      </c>
      <c r="UN16" s="11">
        <v>0</v>
      </c>
      <c r="UO16" s="11">
        <v>0</v>
      </c>
      <c r="UP16" s="11">
        <v>0</v>
      </c>
      <c r="UQ16" s="11">
        <v>8577066.4299999997</v>
      </c>
      <c r="UR16" s="11">
        <v>0</v>
      </c>
      <c r="US16" s="11">
        <v>0</v>
      </c>
      <c r="UT16" s="11">
        <v>10000</v>
      </c>
      <c r="UU16" s="11">
        <v>0</v>
      </c>
      <c r="UV16" s="11">
        <v>0</v>
      </c>
      <c r="UW16" s="11">
        <v>0</v>
      </c>
      <c r="UX16" s="11">
        <v>0</v>
      </c>
      <c r="UY16" s="11">
        <v>0</v>
      </c>
      <c r="UZ16" s="11">
        <v>0</v>
      </c>
      <c r="VA16" s="11">
        <v>0</v>
      </c>
      <c r="VB16" s="11">
        <v>0</v>
      </c>
      <c r="VC16" s="11">
        <v>0</v>
      </c>
      <c r="VD16" s="11">
        <v>0</v>
      </c>
      <c r="VE16" s="11">
        <v>0</v>
      </c>
      <c r="VF16" s="11">
        <v>0</v>
      </c>
      <c r="VG16" s="11">
        <v>0</v>
      </c>
      <c r="VH16" s="11">
        <v>0</v>
      </c>
      <c r="VI16" s="11">
        <v>0</v>
      </c>
      <c r="VJ16" s="11">
        <v>0</v>
      </c>
      <c r="VK16" s="11">
        <v>0</v>
      </c>
      <c r="VL16" s="11">
        <v>0</v>
      </c>
      <c r="VM16" s="11">
        <v>243385148.46000001</v>
      </c>
      <c r="VN16" s="11">
        <v>0</v>
      </c>
      <c r="VO16" s="11">
        <v>0</v>
      </c>
      <c r="VP16" s="11">
        <v>4304190</v>
      </c>
      <c r="VQ16" s="11">
        <v>0</v>
      </c>
      <c r="VR16" s="11">
        <v>0</v>
      </c>
      <c r="VS16" s="11">
        <v>0</v>
      </c>
      <c r="VT16" s="11">
        <v>0</v>
      </c>
      <c r="VU16" s="11">
        <v>0</v>
      </c>
      <c r="VV16" s="11">
        <v>0</v>
      </c>
      <c r="VW16" s="11">
        <v>0</v>
      </c>
      <c r="VX16" s="11">
        <v>900</v>
      </c>
      <c r="VY16" s="11">
        <v>0</v>
      </c>
      <c r="VZ16" s="11">
        <v>0</v>
      </c>
      <c r="WA16" s="11">
        <v>0</v>
      </c>
      <c r="WB16" s="11">
        <v>38594601</v>
      </c>
      <c r="WC16" s="11">
        <v>0</v>
      </c>
      <c r="WD16" s="11">
        <v>0</v>
      </c>
      <c r="WE16" s="11">
        <v>0</v>
      </c>
      <c r="WF16" s="11">
        <v>0</v>
      </c>
      <c r="WG16" s="11">
        <v>0</v>
      </c>
      <c r="WH16" s="11">
        <v>0</v>
      </c>
      <c r="WI16" s="11">
        <v>0</v>
      </c>
      <c r="WJ16" s="11">
        <v>0</v>
      </c>
      <c r="WK16" s="11">
        <v>0</v>
      </c>
      <c r="WL16" s="11">
        <v>0</v>
      </c>
      <c r="WM16" s="11">
        <v>0</v>
      </c>
      <c r="WN16" s="11">
        <v>0</v>
      </c>
      <c r="WO16" s="11">
        <v>0</v>
      </c>
      <c r="WP16" s="11">
        <v>0</v>
      </c>
      <c r="WQ16" s="11">
        <v>0</v>
      </c>
      <c r="WR16" s="11">
        <v>0</v>
      </c>
      <c r="WS16" s="11">
        <v>0</v>
      </c>
      <c r="WT16" s="11">
        <v>0</v>
      </c>
      <c r="WU16" s="11">
        <v>0</v>
      </c>
      <c r="WV16" s="11">
        <v>0</v>
      </c>
      <c r="WW16" s="11">
        <v>0</v>
      </c>
      <c r="WX16" s="11">
        <v>0</v>
      </c>
      <c r="WY16" s="11">
        <v>0</v>
      </c>
      <c r="WZ16" s="11">
        <v>0</v>
      </c>
      <c r="XA16" s="11">
        <v>0</v>
      </c>
      <c r="XB16" s="11">
        <v>0</v>
      </c>
      <c r="XC16" s="11">
        <v>0</v>
      </c>
      <c r="XD16" s="11">
        <v>0</v>
      </c>
      <c r="XE16" s="11">
        <v>0</v>
      </c>
      <c r="XF16" s="11">
        <v>0</v>
      </c>
      <c r="XG16" s="11">
        <v>0</v>
      </c>
      <c r="XH16" s="11">
        <v>0</v>
      </c>
      <c r="XI16" s="11">
        <v>42945971.970000006</v>
      </c>
      <c r="XJ16" s="11">
        <v>0</v>
      </c>
      <c r="XK16" s="11">
        <v>0</v>
      </c>
      <c r="XL16" s="11">
        <v>51980</v>
      </c>
      <c r="XM16" s="11">
        <v>0</v>
      </c>
      <c r="XN16" s="11">
        <v>0</v>
      </c>
      <c r="XO16" s="11">
        <v>0</v>
      </c>
      <c r="XP16" s="11">
        <v>0</v>
      </c>
      <c r="XQ16" s="11">
        <v>0</v>
      </c>
      <c r="XR16" s="11">
        <v>0</v>
      </c>
      <c r="XS16" s="11">
        <v>0</v>
      </c>
      <c r="XT16" s="11">
        <v>0</v>
      </c>
      <c r="XU16" s="11">
        <v>0</v>
      </c>
      <c r="XV16" s="11">
        <v>0</v>
      </c>
      <c r="XW16" s="11">
        <v>0</v>
      </c>
      <c r="XX16" s="11">
        <v>0</v>
      </c>
      <c r="XY16" s="11">
        <v>0</v>
      </c>
      <c r="XZ16" s="11">
        <v>0</v>
      </c>
      <c r="YA16" s="11">
        <v>0</v>
      </c>
      <c r="YB16" s="11">
        <v>0</v>
      </c>
      <c r="YC16" s="11">
        <v>0</v>
      </c>
      <c r="YD16" s="11">
        <v>0</v>
      </c>
      <c r="YE16" s="11">
        <v>0</v>
      </c>
      <c r="YF16" s="11">
        <v>0</v>
      </c>
      <c r="YG16" s="11">
        <v>0</v>
      </c>
      <c r="YH16" s="11">
        <v>0</v>
      </c>
      <c r="YI16" s="11">
        <v>0</v>
      </c>
      <c r="YJ16" s="11">
        <v>133361365.34999999</v>
      </c>
      <c r="YK16" s="11">
        <v>0</v>
      </c>
      <c r="YL16" s="11">
        <v>0</v>
      </c>
      <c r="YM16" s="11">
        <v>0</v>
      </c>
      <c r="YN16" s="11">
        <v>0</v>
      </c>
      <c r="YO16" s="11">
        <v>0</v>
      </c>
      <c r="YP16" s="11">
        <v>0</v>
      </c>
      <c r="YQ16" s="11">
        <v>0</v>
      </c>
      <c r="YR16" s="11">
        <v>0</v>
      </c>
      <c r="YS16" s="11">
        <v>0</v>
      </c>
      <c r="YT16" s="11">
        <v>0</v>
      </c>
      <c r="YU16" s="11">
        <v>0</v>
      </c>
      <c r="YV16" s="11">
        <v>0</v>
      </c>
      <c r="YW16" s="11">
        <v>189170162.34</v>
      </c>
      <c r="YX16" s="11">
        <v>0</v>
      </c>
      <c r="YY16" s="11">
        <v>0</v>
      </c>
      <c r="YZ16" s="11">
        <v>0</v>
      </c>
      <c r="ZA16" s="11">
        <v>0</v>
      </c>
      <c r="ZB16" s="11">
        <v>0</v>
      </c>
      <c r="ZC16" s="11">
        <v>0</v>
      </c>
      <c r="ZD16" s="11">
        <v>339708.16000000003</v>
      </c>
      <c r="ZE16" s="11">
        <v>0</v>
      </c>
      <c r="ZF16" s="11">
        <v>0</v>
      </c>
      <c r="ZG16" s="11">
        <v>0</v>
      </c>
      <c r="ZH16" s="11">
        <v>0</v>
      </c>
      <c r="ZI16" s="11">
        <v>0</v>
      </c>
      <c r="ZJ16" s="11">
        <v>0</v>
      </c>
      <c r="ZK16" s="11">
        <v>0</v>
      </c>
      <c r="ZL16" s="11">
        <v>0</v>
      </c>
      <c r="ZM16" s="11">
        <v>18758079.43</v>
      </c>
      <c r="ZN16" s="11">
        <v>0</v>
      </c>
      <c r="ZO16" s="11">
        <v>0</v>
      </c>
      <c r="ZP16" s="11">
        <v>0</v>
      </c>
      <c r="ZQ16" s="11">
        <v>0</v>
      </c>
      <c r="ZR16" s="11">
        <v>0</v>
      </c>
      <c r="ZS16" s="11">
        <v>0</v>
      </c>
      <c r="ZT16" s="11">
        <v>0</v>
      </c>
      <c r="ZU16" s="11">
        <v>0</v>
      </c>
      <c r="ZV16" s="11">
        <v>0</v>
      </c>
      <c r="ZW16" s="11">
        <v>0</v>
      </c>
      <c r="ZX16" s="11">
        <v>0</v>
      </c>
      <c r="ZY16" s="11">
        <v>0</v>
      </c>
      <c r="ZZ16" s="11">
        <v>0</v>
      </c>
      <c r="AAA16" s="11">
        <v>0</v>
      </c>
      <c r="AAB16" s="11">
        <v>0</v>
      </c>
      <c r="AAC16" s="11">
        <v>0</v>
      </c>
      <c r="AAD16" s="11">
        <v>0</v>
      </c>
      <c r="AAE16" s="11">
        <v>0</v>
      </c>
      <c r="AAF16" s="11">
        <v>0</v>
      </c>
      <c r="AAG16" s="11">
        <v>0</v>
      </c>
      <c r="AAH16" s="11">
        <v>0</v>
      </c>
      <c r="AAI16" s="11">
        <v>0</v>
      </c>
      <c r="AAJ16" s="11">
        <v>0</v>
      </c>
      <c r="AAK16" s="11">
        <v>0</v>
      </c>
      <c r="AAL16" s="11">
        <v>0</v>
      </c>
      <c r="AAM16" s="11">
        <v>0</v>
      </c>
      <c r="AAN16" s="11">
        <v>0</v>
      </c>
      <c r="AAO16" s="11">
        <v>0</v>
      </c>
      <c r="AAP16" s="11">
        <v>39999000</v>
      </c>
      <c r="AAQ16" s="11">
        <v>0</v>
      </c>
      <c r="AAR16" s="11">
        <v>0</v>
      </c>
      <c r="AAS16" s="11">
        <v>0</v>
      </c>
      <c r="AAT16" s="11">
        <v>0</v>
      </c>
      <c r="AAU16" s="11">
        <v>0</v>
      </c>
      <c r="AAV16" s="11">
        <v>0</v>
      </c>
      <c r="AAW16" s="11">
        <v>0</v>
      </c>
      <c r="AAX16" s="11">
        <v>0</v>
      </c>
      <c r="AAY16" s="11">
        <v>0</v>
      </c>
      <c r="AAZ16" s="11">
        <v>0</v>
      </c>
      <c r="ABA16" s="11">
        <v>0</v>
      </c>
      <c r="ABB16" s="11">
        <v>0</v>
      </c>
      <c r="ABC16" s="11">
        <v>0</v>
      </c>
      <c r="ABD16" s="11">
        <v>0</v>
      </c>
      <c r="ABE16" s="11">
        <v>0</v>
      </c>
      <c r="ABF16" s="11">
        <v>0</v>
      </c>
      <c r="ABG16" s="11">
        <v>0</v>
      </c>
      <c r="ABH16" s="11">
        <v>0</v>
      </c>
      <c r="ABI16" s="11">
        <v>0</v>
      </c>
      <c r="ABJ16" s="11">
        <v>0</v>
      </c>
      <c r="ABK16" s="11">
        <v>0</v>
      </c>
      <c r="ABL16" s="11">
        <v>0</v>
      </c>
      <c r="ABM16" s="11">
        <v>0</v>
      </c>
      <c r="ABN16" s="11">
        <v>0</v>
      </c>
      <c r="ABO16" s="11">
        <v>0</v>
      </c>
      <c r="ABP16" s="11">
        <v>0</v>
      </c>
      <c r="ABQ16" s="11">
        <v>0</v>
      </c>
      <c r="ABR16" s="11">
        <v>0</v>
      </c>
      <c r="ABS16" s="11">
        <v>0</v>
      </c>
      <c r="ABT16" s="11">
        <v>0</v>
      </c>
      <c r="ABU16" s="11">
        <v>0</v>
      </c>
      <c r="ABV16" s="11">
        <v>0</v>
      </c>
      <c r="ABW16" s="11">
        <v>0</v>
      </c>
      <c r="ABX16" s="11">
        <v>0</v>
      </c>
      <c r="ABY16" s="11">
        <v>0</v>
      </c>
      <c r="ABZ16" s="11">
        <v>0</v>
      </c>
      <c r="ACA16" s="11">
        <v>0</v>
      </c>
      <c r="ACB16" s="11">
        <v>0</v>
      </c>
      <c r="ACC16" s="11">
        <v>0</v>
      </c>
      <c r="ACD16" s="11">
        <v>0</v>
      </c>
      <c r="ACE16" s="11">
        <v>0</v>
      </c>
      <c r="ACF16" s="11">
        <v>0</v>
      </c>
      <c r="ACG16" s="11">
        <v>0</v>
      </c>
      <c r="ACH16" s="11">
        <v>0</v>
      </c>
      <c r="ACI16" s="11">
        <v>0</v>
      </c>
      <c r="ACJ16" s="11">
        <v>27712300</v>
      </c>
      <c r="ACK16" s="11">
        <v>0</v>
      </c>
      <c r="ACL16" s="11">
        <v>0</v>
      </c>
      <c r="ACM16" s="11">
        <v>0</v>
      </c>
      <c r="ACN16" s="11">
        <v>0</v>
      </c>
      <c r="ACO16" s="11">
        <v>0</v>
      </c>
      <c r="ACP16" s="11">
        <v>0</v>
      </c>
      <c r="ACQ16" s="11">
        <v>0</v>
      </c>
      <c r="ACR16" s="11">
        <v>0</v>
      </c>
      <c r="ACS16" s="11">
        <v>0</v>
      </c>
      <c r="ACT16" s="11">
        <v>0</v>
      </c>
      <c r="ACU16" s="11">
        <v>0</v>
      </c>
      <c r="ACV16" s="11">
        <v>0</v>
      </c>
      <c r="ACW16" s="11">
        <v>0</v>
      </c>
      <c r="ACX16" s="11">
        <v>0</v>
      </c>
      <c r="ACY16" s="11">
        <v>0</v>
      </c>
      <c r="ACZ16" s="11">
        <v>0</v>
      </c>
      <c r="ADA16" s="11">
        <v>0</v>
      </c>
      <c r="ADB16" s="11">
        <v>0</v>
      </c>
      <c r="ADC16" s="11">
        <v>1106448</v>
      </c>
      <c r="ADD16" s="11">
        <v>0</v>
      </c>
      <c r="ADE16" s="11">
        <v>0</v>
      </c>
      <c r="ADF16" s="11">
        <v>0</v>
      </c>
      <c r="ADG16" s="11">
        <v>134456209.04999998</v>
      </c>
      <c r="ADH16" s="11">
        <v>56602273.020000003</v>
      </c>
      <c r="ADI16" s="11">
        <v>0</v>
      </c>
      <c r="ADJ16" s="11">
        <v>0</v>
      </c>
      <c r="ADK16" s="11">
        <v>0</v>
      </c>
      <c r="ADL16" s="11">
        <v>0</v>
      </c>
      <c r="ADM16" s="11">
        <v>0</v>
      </c>
      <c r="ADN16" s="11">
        <v>0</v>
      </c>
      <c r="ADO16" s="11">
        <v>0</v>
      </c>
      <c r="ADP16" s="11">
        <v>109926519.56</v>
      </c>
      <c r="ADQ16" s="11">
        <v>0</v>
      </c>
      <c r="ADR16" s="11">
        <v>0</v>
      </c>
      <c r="ADS16" s="11">
        <v>0</v>
      </c>
      <c r="ADT16" s="11">
        <v>79833531.400000006</v>
      </c>
      <c r="ADU16" s="11">
        <v>0</v>
      </c>
      <c r="ADV16" s="11">
        <v>0</v>
      </c>
      <c r="ADW16" s="11">
        <v>0</v>
      </c>
      <c r="ADX16" s="11">
        <v>0</v>
      </c>
      <c r="ADY16" s="11">
        <v>0</v>
      </c>
      <c r="ADZ16" s="11">
        <v>0</v>
      </c>
      <c r="AEA16" s="11">
        <v>0</v>
      </c>
      <c r="AEB16" s="11">
        <v>0</v>
      </c>
      <c r="AEC16" s="11">
        <v>0</v>
      </c>
      <c r="AED16" s="11">
        <v>0</v>
      </c>
      <c r="AEE16" s="11">
        <v>0</v>
      </c>
      <c r="AEF16" s="11">
        <v>0</v>
      </c>
      <c r="AEG16" s="11">
        <v>0</v>
      </c>
      <c r="AEH16" s="11">
        <v>0</v>
      </c>
      <c r="AEI16" s="11">
        <v>0</v>
      </c>
      <c r="AEJ16" s="11">
        <v>0</v>
      </c>
      <c r="AEK16" s="11">
        <v>0</v>
      </c>
      <c r="AEL16" s="11">
        <v>0</v>
      </c>
      <c r="AEM16" s="11">
        <v>0</v>
      </c>
      <c r="AEN16" s="11">
        <v>0</v>
      </c>
      <c r="AEO16" s="11">
        <v>0</v>
      </c>
      <c r="AEP16" s="11">
        <v>0</v>
      </c>
      <c r="AEQ16" s="11">
        <v>0</v>
      </c>
      <c r="AER16" s="11">
        <v>0</v>
      </c>
      <c r="AES16" s="11">
        <v>0</v>
      </c>
      <c r="AET16" s="11">
        <v>830947783.07999992</v>
      </c>
      <c r="AEU16" s="11">
        <v>0</v>
      </c>
      <c r="AEV16" s="11">
        <v>0</v>
      </c>
      <c r="AEW16" s="11">
        <v>0</v>
      </c>
      <c r="AEX16" s="11">
        <v>0</v>
      </c>
      <c r="AEY16" s="11">
        <v>0</v>
      </c>
      <c r="AEZ16" s="11">
        <v>0</v>
      </c>
      <c r="AFA16" s="11">
        <v>0</v>
      </c>
      <c r="AFB16" s="11">
        <v>0</v>
      </c>
      <c r="AFC16" s="11">
        <v>0</v>
      </c>
      <c r="AFD16" s="11">
        <v>248681931.68000001</v>
      </c>
      <c r="AFE16" s="11">
        <v>42357.2</v>
      </c>
      <c r="AFF16" s="11">
        <v>0</v>
      </c>
      <c r="AFG16" s="11">
        <v>0</v>
      </c>
      <c r="AFH16" s="11">
        <v>0</v>
      </c>
      <c r="AFI16" s="11">
        <v>0</v>
      </c>
      <c r="AFJ16" s="11">
        <v>109174</v>
      </c>
      <c r="AFK16" s="11">
        <v>0</v>
      </c>
      <c r="AFL16" s="11">
        <v>0</v>
      </c>
      <c r="AFM16" s="11">
        <v>0</v>
      </c>
      <c r="AFN16" s="11">
        <v>0</v>
      </c>
      <c r="AFO16" s="11">
        <v>0</v>
      </c>
      <c r="AFP16" s="11">
        <v>0</v>
      </c>
      <c r="AFQ16" s="11">
        <v>0</v>
      </c>
      <c r="AFR16" s="11">
        <v>0</v>
      </c>
      <c r="AFS16" s="11">
        <v>0</v>
      </c>
      <c r="AFT16" s="11">
        <v>0</v>
      </c>
      <c r="AFU16" s="11">
        <v>0</v>
      </c>
      <c r="AFV16" s="11">
        <v>0</v>
      </c>
      <c r="AFW16" s="11">
        <v>0</v>
      </c>
      <c r="AFX16" s="11">
        <v>0</v>
      </c>
      <c r="AFY16" s="11">
        <v>0</v>
      </c>
      <c r="AFZ16" s="11">
        <v>0</v>
      </c>
      <c r="AGA16" s="11">
        <v>0</v>
      </c>
      <c r="AGB16" s="11">
        <v>0</v>
      </c>
      <c r="AGC16" s="11">
        <v>171714665.53000003</v>
      </c>
      <c r="AGD16" s="11">
        <v>0</v>
      </c>
      <c r="AGE16" s="11">
        <v>0</v>
      </c>
      <c r="AGF16" s="11">
        <v>0</v>
      </c>
      <c r="AGG16" s="11">
        <v>0</v>
      </c>
      <c r="AGH16" s="11">
        <v>0</v>
      </c>
      <c r="AGI16" s="11">
        <v>0</v>
      </c>
      <c r="AGJ16" s="11">
        <v>0</v>
      </c>
      <c r="AGK16" s="11">
        <v>0</v>
      </c>
      <c r="AGL16" s="11">
        <v>0</v>
      </c>
      <c r="AGM16" s="11">
        <v>0</v>
      </c>
      <c r="AGN16" s="11">
        <v>16569000</v>
      </c>
      <c r="AGO16" s="11">
        <v>0</v>
      </c>
      <c r="AGP16" s="11">
        <v>0</v>
      </c>
      <c r="AGQ16" s="11">
        <v>0</v>
      </c>
      <c r="AGR16" s="11">
        <v>0</v>
      </c>
      <c r="AGS16" s="11">
        <v>0</v>
      </c>
      <c r="AGT16" s="11">
        <v>0</v>
      </c>
      <c r="AGU16" s="11">
        <v>0</v>
      </c>
      <c r="AGV16" s="11">
        <v>34890000</v>
      </c>
      <c r="AGW16" s="11">
        <v>21315000</v>
      </c>
      <c r="AGX16" s="11">
        <v>0</v>
      </c>
      <c r="AGY16" s="11">
        <v>0</v>
      </c>
      <c r="AGZ16" s="11">
        <v>0</v>
      </c>
      <c r="AHA16" s="11">
        <v>0</v>
      </c>
      <c r="AHB16" s="11">
        <v>0</v>
      </c>
      <c r="AHC16" s="11">
        <v>0</v>
      </c>
      <c r="AHD16" s="11">
        <v>0</v>
      </c>
      <c r="AHE16" s="11">
        <v>0</v>
      </c>
      <c r="AHF16" s="11">
        <v>0</v>
      </c>
      <c r="AHG16" s="11">
        <v>47800</v>
      </c>
      <c r="AHH16" s="11">
        <v>0</v>
      </c>
      <c r="AHI16" s="11">
        <v>0</v>
      </c>
      <c r="AHJ16" s="11">
        <v>0</v>
      </c>
      <c r="AHK16" s="11">
        <v>0</v>
      </c>
      <c r="AHL16" s="11">
        <v>0</v>
      </c>
      <c r="AHM16" s="11">
        <v>0</v>
      </c>
      <c r="AHN16" s="11">
        <v>0</v>
      </c>
      <c r="AHO16" s="11">
        <v>0</v>
      </c>
      <c r="AHP16" s="11">
        <v>0</v>
      </c>
      <c r="AHQ16" s="11">
        <v>0</v>
      </c>
      <c r="AHR16" s="11">
        <v>0</v>
      </c>
      <c r="AHS16" s="11">
        <v>0</v>
      </c>
      <c r="AHT16" s="11">
        <f t="shared" si="0"/>
        <v>23891532866.050007</v>
      </c>
      <c r="AHV16" s="625"/>
      <c r="AHW16" s="626"/>
    </row>
    <row r="17" spans="1:907" x14ac:dyDescent="0.8">
      <c r="A17" s="96">
        <v>12</v>
      </c>
      <c r="B17" s="96" t="s">
        <v>18</v>
      </c>
      <c r="C17" s="6" t="s">
        <v>640</v>
      </c>
      <c r="D17" s="11">
        <v>93996190.689999998</v>
      </c>
      <c r="E17" s="11">
        <v>7724794.8799999999</v>
      </c>
      <c r="F17" s="11">
        <v>8862089.6600000001</v>
      </c>
      <c r="G17" s="11">
        <v>2175851.89</v>
      </c>
      <c r="H17" s="11">
        <v>8904291.4699999988</v>
      </c>
      <c r="I17" s="11">
        <v>4347962.09</v>
      </c>
      <c r="J17" s="11">
        <v>77915699.510000005</v>
      </c>
      <c r="K17" s="11">
        <v>4965415.3600000003</v>
      </c>
      <c r="L17" s="11">
        <v>2509914.87</v>
      </c>
      <c r="M17" s="11">
        <v>3376244.25</v>
      </c>
      <c r="N17" s="11">
        <v>2097189.41</v>
      </c>
      <c r="O17" s="11">
        <v>3799882.46</v>
      </c>
      <c r="P17" s="11">
        <v>1979034.12</v>
      </c>
      <c r="Q17" s="11">
        <v>4455935.2300000004</v>
      </c>
      <c r="R17" s="11">
        <v>1572781.61</v>
      </c>
      <c r="S17" s="11">
        <v>8442384.5500000007</v>
      </c>
      <c r="T17" s="11">
        <v>2488861.81</v>
      </c>
      <c r="U17" s="11">
        <v>1489782.07</v>
      </c>
      <c r="V17" s="11">
        <v>82191382.170000002</v>
      </c>
      <c r="W17" s="11">
        <v>14645210.140000001</v>
      </c>
      <c r="X17" s="11">
        <v>1423095.97</v>
      </c>
      <c r="Y17" s="11">
        <v>6663809.9500000002</v>
      </c>
      <c r="Z17" s="11">
        <v>2649102.7599999998</v>
      </c>
      <c r="AA17" s="11">
        <v>3662780.52</v>
      </c>
      <c r="AB17" s="11">
        <v>1700246.4</v>
      </c>
      <c r="AC17" s="11">
        <v>18321872.82</v>
      </c>
      <c r="AD17" s="11">
        <v>4085306.29</v>
      </c>
      <c r="AE17" s="11">
        <v>3345326.32</v>
      </c>
      <c r="AF17" s="11">
        <v>11082868.029999999</v>
      </c>
      <c r="AG17" s="11">
        <v>3858400</v>
      </c>
      <c r="AH17" s="11">
        <v>11322441.109999999</v>
      </c>
      <c r="AI17" s="11">
        <v>3739035.44</v>
      </c>
      <c r="AJ17" s="11">
        <v>6169969.9500000002</v>
      </c>
      <c r="AK17" s="11">
        <v>460000</v>
      </c>
      <c r="AL17" s="11">
        <v>2730920.63</v>
      </c>
      <c r="AM17" s="11">
        <v>1335762.57</v>
      </c>
      <c r="AN17" s="11">
        <v>1654663.66</v>
      </c>
      <c r="AO17" s="11">
        <v>1983619</v>
      </c>
      <c r="AP17" s="11">
        <v>3987842.64</v>
      </c>
      <c r="AQ17" s="11">
        <v>2136984</v>
      </c>
      <c r="AR17" s="11">
        <v>2819759.01</v>
      </c>
      <c r="AS17" s="11">
        <v>0</v>
      </c>
      <c r="AT17" s="11">
        <v>70462566.489999995</v>
      </c>
      <c r="AU17" s="11">
        <v>443004.09</v>
      </c>
      <c r="AV17" s="11">
        <v>480172.73</v>
      </c>
      <c r="AW17" s="11">
        <v>1108802.74</v>
      </c>
      <c r="AX17" s="11">
        <v>2471152.7599999998</v>
      </c>
      <c r="AY17" s="11">
        <v>4096576.12</v>
      </c>
      <c r="AZ17" s="11">
        <v>3994632.88</v>
      </c>
      <c r="BA17" s="11">
        <v>3067167.81</v>
      </c>
      <c r="BB17" s="11">
        <v>2873539.61</v>
      </c>
      <c r="BC17" s="11">
        <v>1330856.67</v>
      </c>
      <c r="BD17" s="11">
        <v>1008406.7</v>
      </c>
      <c r="BE17" s="11">
        <v>779370.46</v>
      </c>
      <c r="BF17" s="11">
        <v>6383707.9500000002</v>
      </c>
      <c r="BG17" s="11">
        <v>337906.96</v>
      </c>
      <c r="BH17" s="11">
        <v>1430515.43</v>
      </c>
      <c r="BI17" s="11">
        <v>43727913.589999996</v>
      </c>
      <c r="BJ17" s="11">
        <v>11602146.17</v>
      </c>
      <c r="BK17" s="11">
        <v>9384923.5700000003</v>
      </c>
      <c r="BL17" s="11">
        <v>3100188.26</v>
      </c>
      <c r="BM17" s="11">
        <v>5707074.5299999993</v>
      </c>
      <c r="BN17" s="11">
        <v>4202026.42</v>
      </c>
      <c r="BO17" s="11">
        <v>4385626.7300000004</v>
      </c>
      <c r="BP17" s="11">
        <v>756788.63</v>
      </c>
      <c r="BQ17" s="11">
        <v>909967.21</v>
      </c>
      <c r="BR17" s="11">
        <v>91575185.829999998</v>
      </c>
      <c r="BS17" s="11">
        <v>2050755.44</v>
      </c>
      <c r="BT17" s="11">
        <v>1933914.77</v>
      </c>
      <c r="BU17" s="11">
        <v>4438318.8899999997</v>
      </c>
      <c r="BV17" s="11">
        <v>2283156.86</v>
      </c>
      <c r="BW17" s="11">
        <v>1847782.86</v>
      </c>
      <c r="BX17" s="11">
        <v>1911845.18</v>
      </c>
      <c r="BY17" s="11">
        <v>1668162.02</v>
      </c>
      <c r="BZ17" s="11">
        <v>3600000</v>
      </c>
      <c r="CA17" s="11">
        <v>4458387.2300000004</v>
      </c>
      <c r="CB17" s="11">
        <v>1360884.78</v>
      </c>
      <c r="CC17" s="11">
        <v>12639865.51</v>
      </c>
      <c r="CD17" s="11">
        <v>2090383.38</v>
      </c>
      <c r="CE17" s="11">
        <v>1643821.86</v>
      </c>
      <c r="CF17" s="11">
        <v>1703576.69</v>
      </c>
      <c r="CG17" s="11">
        <v>27748153.129999999</v>
      </c>
      <c r="CH17" s="11">
        <v>2664647.2000000002</v>
      </c>
      <c r="CI17" s="11">
        <v>21818763.609999999</v>
      </c>
      <c r="CJ17" s="11">
        <v>1364844.58</v>
      </c>
      <c r="CK17" s="11">
        <v>53957267.07</v>
      </c>
      <c r="CL17" s="11">
        <v>11202803.460000001</v>
      </c>
      <c r="CM17" s="11">
        <v>33458903.390000001</v>
      </c>
      <c r="CN17" s="11">
        <v>13912994.26</v>
      </c>
      <c r="CO17" s="11">
        <v>233210.76</v>
      </c>
      <c r="CP17" s="11">
        <v>771525.39</v>
      </c>
      <c r="CQ17" s="11">
        <v>1170318.05</v>
      </c>
      <c r="CR17" s="11">
        <v>1268000</v>
      </c>
      <c r="CS17" s="11">
        <v>934814.13</v>
      </c>
      <c r="CT17" s="11">
        <v>66903982.719999999</v>
      </c>
      <c r="CU17" s="11">
        <v>1862397.56</v>
      </c>
      <c r="CV17" s="11">
        <v>3557875.57</v>
      </c>
      <c r="CW17" s="11">
        <v>12700266.23</v>
      </c>
      <c r="CX17" s="11">
        <v>1674637.21</v>
      </c>
      <c r="CY17" s="11">
        <v>12128888.870000001</v>
      </c>
      <c r="CZ17" s="11">
        <v>1220445.43</v>
      </c>
      <c r="DA17" s="11">
        <v>896111.75</v>
      </c>
      <c r="DB17" s="11">
        <v>22810628.73</v>
      </c>
      <c r="DC17" s="11">
        <v>36513281.609999999</v>
      </c>
      <c r="DD17" s="11">
        <v>1291431.46</v>
      </c>
      <c r="DE17" s="11">
        <v>1088481.42</v>
      </c>
      <c r="DF17" s="11">
        <v>33450282.390000001</v>
      </c>
      <c r="DG17" s="11">
        <v>13613334.609999999</v>
      </c>
      <c r="DH17" s="11">
        <v>13195187.59</v>
      </c>
      <c r="DI17" s="11">
        <v>2975167</v>
      </c>
      <c r="DJ17" s="11">
        <v>945041.97</v>
      </c>
      <c r="DK17" s="11">
        <v>335414062.69</v>
      </c>
      <c r="DL17" s="11">
        <v>2252145.17</v>
      </c>
      <c r="DM17" s="11">
        <v>4191024.48</v>
      </c>
      <c r="DN17" s="11">
        <v>3782316.05</v>
      </c>
      <c r="DO17" s="11">
        <v>8618840</v>
      </c>
      <c r="DP17" s="11">
        <v>7264748.5099999998</v>
      </c>
      <c r="DQ17" s="11">
        <v>5463220.8300000001</v>
      </c>
      <c r="DR17" s="11">
        <v>2615783.37</v>
      </c>
      <c r="DS17" s="11">
        <v>3354119.08</v>
      </c>
      <c r="DT17" s="11">
        <v>130223669.69</v>
      </c>
      <c r="DU17" s="11">
        <v>2655942.0099999998</v>
      </c>
      <c r="DV17" s="11">
        <v>49176357.460000001</v>
      </c>
      <c r="DW17" s="11">
        <v>8101948.6200000001</v>
      </c>
      <c r="DX17" s="11">
        <v>2187699.4700000002</v>
      </c>
      <c r="DY17" s="11">
        <v>9873145.0199999996</v>
      </c>
      <c r="DZ17" s="11">
        <v>4838200</v>
      </c>
      <c r="EA17" s="11">
        <v>2916018.62</v>
      </c>
      <c r="EB17" s="11">
        <v>3683449.82</v>
      </c>
      <c r="EC17" s="11">
        <v>1374122.44</v>
      </c>
      <c r="ED17" s="11">
        <v>13444242</v>
      </c>
      <c r="EE17" s="11">
        <v>27023230.100000001</v>
      </c>
      <c r="EF17" s="11">
        <v>135613505.44999999</v>
      </c>
      <c r="EG17" s="11">
        <v>7876432.1799999997</v>
      </c>
      <c r="EH17" s="11">
        <v>3068593.88</v>
      </c>
      <c r="EI17" s="11">
        <v>4873565.91</v>
      </c>
      <c r="EJ17" s="11">
        <v>5008600</v>
      </c>
      <c r="EK17" s="11">
        <v>13343196.77</v>
      </c>
      <c r="EL17" s="11">
        <v>8595078.9100000001</v>
      </c>
      <c r="EM17" s="11">
        <v>3157727.05</v>
      </c>
      <c r="EN17" s="11">
        <v>195317472.34</v>
      </c>
      <c r="EO17" s="11">
        <v>4241281.34</v>
      </c>
      <c r="EP17" s="11">
        <v>8475693.4199999999</v>
      </c>
      <c r="EQ17" s="11">
        <v>1803210.71</v>
      </c>
      <c r="ER17" s="11">
        <v>2353964.91</v>
      </c>
      <c r="ES17" s="11">
        <v>4092700</v>
      </c>
      <c r="ET17" s="11">
        <v>29254241.68</v>
      </c>
      <c r="EU17" s="11">
        <v>2075295.19</v>
      </c>
      <c r="EV17" s="11">
        <v>4549354.26</v>
      </c>
      <c r="EW17" s="11">
        <v>65141542.539999999</v>
      </c>
      <c r="EX17" s="11">
        <v>2760148.31</v>
      </c>
      <c r="EY17" s="11">
        <v>13619233.949999999</v>
      </c>
      <c r="EZ17" s="11">
        <v>4526309.4400000004</v>
      </c>
      <c r="FA17" s="11">
        <v>8561164.6500000004</v>
      </c>
      <c r="FB17" s="11">
        <v>7051228.6299999999</v>
      </c>
      <c r="FC17" s="11">
        <v>6424014.8900000006</v>
      </c>
      <c r="FD17" s="11">
        <v>8424317.2799999993</v>
      </c>
      <c r="FE17" s="11">
        <v>5722380.96</v>
      </c>
      <c r="FF17" s="11">
        <v>2003417.63</v>
      </c>
      <c r="FG17" s="11">
        <v>7477102.8600000003</v>
      </c>
      <c r="FH17" s="11">
        <v>17955047.920000002</v>
      </c>
      <c r="FI17" s="11">
        <v>36803326.719999999</v>
      </c>
      <c r="FJ17" s="11">
        <v>5188723.3100000005</v>
      </c>
      <c r="FK17" s="11">
        <v>1243003.5</v>
      </c>
      <c r="FL17" s="11">
        <v>4654236.18</v>
      </c>
      <c r="FM17" s="11">
        <v>4676979.09</v>
      </c>
      <c r="FN17" s="11">
        <v>9256371.5299999993</v>
      </c>
      <c r="FO17" s="11">
        <v>10255063.210000001</v>
      </c>
      <c r="FP17" s="11">
        <v>811019.59</v>
      </c>
      <c r="FQ17" s="11">
        <v>407083709.51999998</v>
      </c>
      <c r="FR17" s="11">
        <v>5312921.8900000006</v>
      </c>
      <c r="FS17" s="11">
        <v>10862059.710000001</v>
      </c>
      <c r="FT17" s="11">
        <v>5596880.0099999998</v>
      </c>
      <c r="FU17" s="11">
        <v>36203856.340000004</v>
      </c>
      <c r="FV17" s="11">
        <v>1401722.75</v>
      </c>
      <c r="FW17" s="11">
        <v>27295215.73</v>
      </c>
      <c r="FX17" s="11">
        <v>7392945.8200000003</v>
      </c>
      <c r="FY17" s="11">
        <v>5341120.9800000004</v>
      </c>
      <c r="FZ17" s="11">
        <v>4397600</v>
      </c>
      <c r="GA17" s="11">
        <v>14717531.550000001</v>
      </c>
      <c r="GB17" s="11">
        <v>12085823.92</v>
      </c>
      <c r="GC17" s="11">
        <v>2537352.83</v>
      </c>
      <c r="GD17" s="11">
        <v>1886804</v>
      </c>
      <c r="GE17" s="11">
        <v>63286595.840000004</v>
      </c>
      <c r="GF17" s="11">
        <v>10095011.09</v>
      </c>
      <c r="GG17" s="11">
        <v>5972114.6299999999</v>
      </c>
      <c r="GH17" s="11">
        <v>18472332.91</v>
      </c>
      <c r="GI17" s="11">
        <v>6283585.3100000005</v>
      </c>
      <c r="GJ17" s="11">
        <v>2042615.44</v>
      </c>
      <c r="GK17" s="11">
        <v>8548540.370000001</v>
      </c>
      <c r="GL17" s="11">
        <v>5377409.9500000002</v>
      </c>
      <c r="GM17" s="11">
        <v>12185832.26</v>
      </c>
      <c r="GN17" s="11">
        <v>4165488.25</v>
      </c>
      <c r="GO17" s="11">
        <v>2594306.66</v>
      </c>
      <c r="GP17" s="11">
        <v>3334115.8899999997</v>
      </c>
      <c r="GQ17" s="11">
        <v>131643590.64</v>
      </c>
      <c r="GR17" s="11">
        <v>3071923.12</v>
      </c>
      <c r="GS17" s="11">
        <v>4239985.08</v>
      </c>
      <c r="GT17" s="11">
        <v>8304884.3200000003</v>
      </c>
      <c r="GU17" s="11">
        <v>780614.76</v>
      </c>
      <c r="GV17" s="11">
        <v>4539126.9000000004</v>
      </c>
      <c r="GW17" s="11">
        <v>2828136.58</v>
      </c>
      <c r="GX17" s="11">
        <v>1537507.13</v>
      </c>
      <c r="GY17" s="11">
        <v>8306844.1100000003</v>
      </c>
      <c r="GZ17" s="11">
        <v>1417000</v>
      </c>
      <c r="HA17" s="11">
        <v>9386251.0099999998</v>
      </c>
      <c r="HB17" s="11">
        <v>4910040.57</v>
      </c>
      <c r="HC17" s="11">
        <v>86931329.379999995</v>
      </c>
      <c r="HD17" s="11">
        <v>2416369.0699999998</v>
      </c>
      <c r="HE17" s="11">
        <v>9944714.1699999999</v>
      </c>
      <c r="HF17" s="11">
        <v>7405458.5300000003</v>
      </c>
      <c r="HG17" s="11">
        <v>3518700</v>
      </c>
      <c r="HH17" s="11">
        <v>3144634.24</v>
      </c>
      <c r="HI17" s="11">
        <v>837129.21</v>
      </c>
      <c r="HJ17" s="11">
        <v>500000</v>
      </c>
      <c r="HK17" s="11">
        <v>52526153.119999997</v>
      </c>
      <c r="HL17" s="11">
        <v>56067305.149999999</v>
      </c>
      <c r="HM17" s="11">
        <v>13017169.189999999</v>
      </c>
      <c r="HN17" s="11">
        <v>4948143.6900000004</v>
      </c>
      <c r="HO17" s="11">
        <v>2969393.21</v>
      </c>
      <c r="HP17" s="11">
        <v>2594639.2000000002</v>
      </c>
      <c r="HQ17" s="11">
        <v>2503604.2400000002</v>
      </c>
      <c r="HR17" s="11">
        <v>3449305.52</v>
      </c>
      <c r="HS17" s="11">
        <v>37064823.509999998</v>
      </c>
      <c r="HT17" s="11">
        <v>16905789.100000001</v>
      </c>
      <c r="HU17" s="11">
        <v>3402114.57</v>
      </c>
      <c r="HV17" s="11">
        <v>1022664.37</v>
      </c>
      <c r="HW17" s="11">
        <v>3878594.6</v>
      </c>
      <c r="HX17" s="11">
        <v>739100</v>
      </c>
      <c r="HY17" s="11">
        <v>3341730</v>
      </c>
      <c r="HZ17" s="11">
        <v>1040663.68</v>
      </c>
      <c r="IA17" s="11">
        <v>1158344.9099999999</v>
      </c>
      <c r="IB17" s="11">
        <v>889932.91</v>
      </c>
      <c r="IC17" s="11">
        <v>670798.03</v>
      </c>
      <c r="ID17" s="11">
        <v>26768600</v>
      </c>
      <c r="IE17" s="11">
        <v>1513041.97</v>
      </c>
      <c r="IF17" s="11">
        <v>1354978.52</v>
      </c>
      <c r="IG17" s="11">
        <v>671241.49</v>
      </c>
      <c r="IH17" s="11">
        <v>635719.53</v>
      </c>
      <c r="II17" s="11">
        <v>23869400</v>
      </c>
      <c r="IJ17" s="11">
        <v>6233658.2800000003</v>
      </c>
      <c r="IK17" s="11">
        <v>3448187.51</v>
      </c>
      <c r="IL17" s="11">
        <v>4171924.25</v>
      </c>
      <c r="IM17" s="11">
        <v>95164888.680000007</v>
      </c>
      <c r="IN17" s="11">
        <v>1348317.26</v>
      </c>
      <c r="IO17" s="11">
        <v>1452365.34</v>
      </c>
      <c r="IP17" s="11">
        <v>1831232.5</v>
      </c>
      <c r="IQ17" s="11">
        <v>1331309.79</v>
      </c>
      <c r="IR17" s="11">
        <v>2723342.3</v>
      </c>
      <c r="IS17" s="11">
        <v>2236134.6</v>
      </c>
      <c r="IT17" s="11">
        <v>56576320.75</v>
      </c>
      <c r="IU17" s="11">
        <v>32186628.07</v>
      </c>
      <c r="IV17" s="11">
        <v>6200347.96</v>
      </c>
      <c r="IW17" s="11">
        <v>2135396.7799999998</v>
      </c>
      <c r="IX17" s="11">
        <v>1338493.83</v>
      </c>
      <c r="IY17" s="11">
        <v>832811.83</v>
      </c>
      <c r="IZ17" s="11">
        <v>1358126</v>
      </c>
      <c r="JA17" s="11">
        <v>5400273.7699999996</v>
      </c>
      <c r="JB17" s="11">
        <v>2090797.34</v>
      </c>
      <c r="JC17" s="11">
        <v>2530608.48</v>
      </c>
      <c r="JD17" s="11">
        <v>2066221.11</v>
      </c>
      <c r="JE17" s="11">
        <v>1864329.32</v>
      </c>
      <c r="JF17" s="11">
        <v>28795183.129999999</v>
      </c>
      <c r="JG17" s="11">
        <v>30412073.41</v>
      </c>
      <c r="JH17" s="11">
        <v>1843426.09</v>
      </c>
      <c r="JI17" s="11">
        <v>2324601.39</v>
      </c>
      <c r="JJ17" s="11">
        <v>1277265.75</v>
      </c>
      <c r="JK17" s="11">
        <v>823302</v>
      </c>
      <c r="JL17" s="11">
        <v>19326374.539999999</v>
      </c>
      <c r="JM17" s="11">
        <v>10585243.25</v>
      </c>
      <c r="JN17" s="11">
        <v>1589667.42</v>
      </c>
      <c r="JO17" s="11">
        <v>3468764.67</v>
      </c>
      <c r="JP17" s="11">
        <v>1615395.88</v>
      </c>
      <c r="JQ17" s="11">
        <v>5980433.2699999996</v>
      </c>
      <c r="JR17" s="11">
        <v>6706549.7599999998</v>
      </c>
      <c r="JS17" s="11">
        <v>22733000</v>
      </c>
      <c r="JT17" s="11">
        <v>11504569.719999999</v>
      </c>
      <c r="JU17" s="11">
        <v>1888618.63</v>
      </c>
      <c r="JV17" s="11">
        <v>1092000</v>
      </c>
      <c r="JW17" s="11">
        <v>2270669.5499999998</v>
      </c>
      <c r="JX17" s="11">
        <v>2225672.61</v>
      </c>
      <c r="JY17" s="11">
        <v>6244430.8700000001</v>
      </c>
      <c r="JZ17" s="11">
        <v>3560543.6</v>
      </c>
      <c r="KA17" s="11">
        <v>355900</v>
      </c>
      <c r="KB17" s="11">
        <v>2887000</v>
      </c>
      <c r="KC17" s="11">
        <v>1301903.21</v>
      </c>
      <c r="KD17" s="11">
        <v>1265000</v>
      </c>
      <c r="KE17" s="11">
        <v>829707</v>
      </c>
      <c r="KF17" s="11">
        <v>298129.53999999998</v>
      </c>
      <c r="KG17" s="11">
        <v>1123444.1100000001</v>
      </c>
      <c r="KH17" s="11">
        <v>1347849.47</v>
      </c>
      <c r="KI17" s="11">
        <v>65481465.780000001</v>
      </c>
      <c r="KJ17" s="11">
        <v>5526576.4000000004</v>
      </c>
      <c r="KK17" s="11">
        <v>15492186.469999999</v>
      </c>
      <c r="KL17" s="11">
        <v>2060442.89</v>
      </c>
      <c r="KM17" s="11">
        <v>1997656.79</v>
      </c>
      <c r="KN17" s="11">
        <v>2571419.8199999998</v>
      </c>
      <c r="KO17" s="11">
        <v>9518439.75</v>
      </c>
      <c r="KP17" s="11">
        <v>1036677.61</v>
      </c>
      <c r="KQ17" s="11">
        <v>5343615.34</v>
      </c>
      <c r="KR17" s="11">
        <v>13021013.190000001</v>
      </c>
      <c r="KS17" s="11">
        <v>2029626.56</v>
      </c>
      <c r="KT17" s="11">
        <v>13047968.26</v>
      </c>
      <c r="KU17" s="11">
        <v>5174678.38</v>
      </c>
      <c r="KV17" s="11">
        <v>1980535.91</v>
      </c>
      <c r="KW17" s="11">
        <v>2908737.73</v>
      </c>
      <c r="KX17" s="11">
        <v>64121664.57</v>
      </c>
      <c r="KY17" s="11">
        <v>3134837.18</v>
      </c>
      <c r="KZ17" s="11">
        <v>9039100</v>
      </c>
      <c r="LA17" s="11">
        <v>2035269.85</v>
      </c>
      <c r="LB17" s="11">
        <v>511142.05</v>
      </c>
      <c r="LC17" s="11">
        <v>6211726.8300000001</v>
      </c>
      <c r="LD17" s="11">
        <v>2454310.13</v>
      </c>
      <c r="LE17" s="11">
        <v>913325</v>
      </c>
      <c r="LF17" s="11">
        <v>4529854.0999999996</v>
      </c>
      <c r="LG17" s="11">
        <v>1831980</v>
      </c>
      <c r="LH17" s="11">
        <v>406359101.61000001</v>
      </c>
      <c r="LI17" s="11">
        <v>9257877.5300000012</v>
      </c>
      <c r="LJ17" s="11">
        <v>72222928.370000005</v>
      </c>
      <c r="LK17" s="11">
        <v>59628579.609999999</v>
      </c>
      <c r="LL17" s="11">
        <v>1611784.73</v>
      </c>
      <c r="LM17" s="11">
        <v>6412928.25</v>
      </c>
      <c r="LN17" s="11">
        <v>462349.59</v>
      </c>
      <c r="LO17" s="11">
        <v>3027375.29</v>
      </c>
      <c r="LP17" s="11">
        <v>841961.43</v>
      </c>
      <c r="LQ17" s="11">
        <v>45768323.409999996</v>
      </c>
      <c r="LR17" s="11">
        <v>2301546.5499999998</v>
      </c>
      <c r="LS17" s="11">
        <v>50486512.890000001</v>
      </c>
      <c r="LT17" s="11">
        <v>6633174.9900000002</v>
      </c>
      <c r="LU17" s="11">
        <v>10097488.939999999</v>
      </c>
      <c r="LV17" s="11">
        <v>225145108.88999999</v>
      </c>
      <c r="LW17" s="11">
        <v>34331130.560000002</v>
      </c>
      <c r="LX17" s="11">
        <v>82864464.400000006</v>
      </c>
      <c r="LY17" s="11">
        <v>210404000</v>
      </c>
      <c r="LZ17" s="11">
        <v>3827382.73</v>
      </c>
      <c r="MA17" s="11">
        <v>15868870.960000001</v>
      </c>
      <c r="MB17" s="11">
        <v>5686176.8799999999</v>
      </c>
      <c r="MC17" s="11">
        <v>2764972</v>
      </c>
      <c r="MD17" s="11">
        <v>11183589.060000001</v>
      </c>
      <c r="ME17" s="11">
        <v>11889553.859999999</v>
      </c>
      <c r="MF17" s="11">
        <v>5795371.7200000007</v>
      </c>
      <c r="MG17" s="11">
        <v>2243533.58</v>
      </c>
      <c r="MH17" s="11">
        <v>84425078.789999992</v>
      </c>
      <c r="MI17" s="11">
        <v>1274625.48</v>
      </c>
      <c r="MJ17" s="11">
        <v>0</v>
      </c>
      <c r="MK17" s="11">
        <v>4013000</v>
      </c>
      <c r="ML17" s="11">
        <v>2076400</v>
      </c>
      <c r="MM17" s="11">
        <v>2196506.61</v>
      </c>
      <c r="MN17" s="11">
        <v>1230923.93</v>
      </c>
      <c r="MO17" s="11">
        <v>2423790.12</v>
      </c>
      <c r="MP17" s="11">
        <v>5826993.8300000001</v>
      </c>
      <c r="MQ17" s="11">
        <v>1913876.88</v>
      </c>
      <c r="MR17" s="11">
        <v>7749669.2699999996</v>
      </c>
      <c r="MS17" s="11">
        <v>10908813.85</v>
      </c>
      <c r="MT17" s="11">
        <v>58079971.450000003</v>
      </c>
      <c r="MU17" s="11">
        <v>3795508.69</v>
      </c>
      <c r="MV17" s="11">
        <v>3892309.2</v>
      </c>
      <c r="MW17" s="11">
        <v>4802437.1100000003</v>
      </c>
      <c r="MX17" s="11">
        <v>4483886.5</v>
      </c>
      <c r="MY17" s="11">
        <v>2880422.44</v>
      </c>
      <c r="MZ17" s="11">
        <v>5162731.09</v>
      </c>
      <c r="NA17" s="11">
        <v>4456437.3</v>
      </c>
      <c r="NB17" s="11">
        <v>2944962.81</v>
      </c>
      <c r="NC17" s="11">
        <v>1980571.24</v>
      </c>
      <c r="ND17" s="11">
        <v>907493.36</v>
      </c>
      <c r="NE17" s="11">
        <v>114519249.13</v>
      </c>
      <c r="NF17" s="11">
        <v>17626179.760000002</v>
      </c>
      <c r="NG17" s="11">
        <v>4742459.3599999994</v>
      </c>
      <c r="NH17" s="11">
        <v>102779186.83</v>
      </c>
      <c r="NI17" s="11">
        <v>2119540.37</v>
      </c>
      <c r="NJ17" s="11">
        <v>7215139.3099999996</v>
      </c>
      <c r="NK17" s="11">
        <v>10859838.41</v>
      </c>
      <c r="NL17" s="11">
        <v>13285500</v>
      </c>
      <c r="NM17" s="11">
        <v>553197.75</v>
      </c>
      <c r="NN17" s="11">
        <v>3906364.4</v>
      </c>
      <c r="NO17" s="11">
        <v>5038427.0600000005</v>
      </c>
      <c r="NP17" s="11">
        <v>2572790.2400000002</v>
      </c>
      <c r="NQ17" s="11">
        <v>27752745.969999999</v>
      </c>
      <c r="NR17" s="11">
        <v>1676625.89</v>
      </c>
      <c r="NS17" s="11">
        <v>2536854.2000000002</v>
      </c>
      <c r="NT17" s="11">
        <v>1611000</v>
      </c>
      <c r="NU17" s="11">
        <v>1702242.51</v>
      </c>
      <c r="NV17" s="11">
        <v>1814000</v>
      </c>
      <c r="NW17" s="11">
        <v>952463.3</v>
      </c>
      <c r="NX17" s="11">
        <v>56922350.920000002</v>
      </c>
      <c r="NY17" s="11">
        <v>9682764.7400000002</v>
      </c>
      <c r="NZ17" s="11">
        <v>1565862.72</v>
      </c>
      <c r="OA17" s="11">
        <v>821284.68</v>
      </c>
      <c r="OB17" s="11">
        <v>1781150.35</v>
      </c>
      <c r="OC17" s="11">
        <v>3105994.09</v>
      </c>
      <c r="OD17" s="11">
        <v>1130100.56</v>
      </c>
      <c r="OE17" s="11">
        <v>17761432.170000002</v>
      </c>
      <c r="OF17" s="11">
        <v>40158498.590000004</v>
      </c>
      <c r="OG17" s="11">
        <v>4347711.6100000003</v>
      </c>
      <c r="OH17" s="11">
        <v>110799842.58</v>
      </c>
      <c r="OI17" s="11">
        <v>7621712.9100000001</v>
      </c>
      <c r="OJ17" s="11">
        <v>3733622.31</v>
      </c>
      <c r="OK17" s="11">
        <v>11939916.870000001</v>
      </c>
      <c r="OL17" s="11">
        <v>2308023.1</v>
      </c>
      <c r="OM17" s="11">
        <v>2046006.43</v>
      </c>
      <c r="ON17" s="11">
        <v>50320262.489999995</v>
      </c>
      <c r="OO17" s="11">
        <v>5485009.1100000003</v>
      </c>
      <c r="OP17" s="11">
        <v>27626822</v>
      </c>
      <c r="OQ17" s="11">
        <v>3856142.66</v>
      </c>
      <c r="OR17" s="11">
        <v>3951590.35</v>
      </c>
      <c r="OS17" s="11">
        <v>3410947.83</v>
      </c>
      <c r="OT17" s="11">
        <v>146771772.43000001</v>
      </c>
      <c r="OU17" s="11">
        <v>1884169.14</v>
      </c>
      <c r="OV17" s="11">
        <v>2641138.37</v>
      </c>
      <c r="OW17" s="11">
        <v>3175233.24</v>
      </c>
      <c r="OX17" s="11">
        <v>3186435.25</v>
      </c>
      <c r="OY17" s="11">
        <v>315164427.31</v>
      </c>
      <c r="OZ17" s="11">
        <v>1672740.96</v>
      </c>
      <c r="PA17" s="11">
        <v>4257781.55</v>
      </c>
      <c r="PB17" s="11">
        <v>7585852.4900000002</v>
      </c>
      <c r="PC17" s="11">
        <v>79305254.109999999</v>
      </c>
      <c r="PD17" s="11">
        <v>1172573.97</v>
      </c>
      <c r="PE17" s="11">
        <v>7056399.8899999997</v>
      </c>
      <c r="PF17" s="11">
        <v>497701.52</v>
      </c>
      <c r="PG17" s="11">
        <v>1703958.96</v>
      </c>
      <c r="PH17" s="11">
        <v>6919784.2000000002</v>
      </c>
      <c r="PI17" s="11">
        <v>1196400</v>
      </c>
      <c r="PJ17" s="11">
        <v>1210844.2</v>
      </c>
      <c r="PK17" s="11">
        <v>3029300</v>
      </c>
      <c r="PL17" s="11">
        <v>1895302.44</v>
      </c>
      <c r="PM17" s="11">
        <v>2384400</v>
      </c>
      <c r="PN17" s="11">
        <v>5271782.0999999996</v>
      </c>
      <c r="PO17" s="11">
        <v>1128706.52</v>
      </c>
      <c r="PP17" s="11">
        <v>65978459.450000003</v>
      </c>
      <c r="PQ17" s="11">
        <v>11374486.029999999</v>
      </c>
      <c r="PR17" s="11">
        <v>1680299.86</v>
      </c>
      <c r="PS17" s="11">
        <v>390609</v>
      </c>
      <c r="PT17" s="11">
        <v>1784082.51</v>
      </c>
      <c r="PU17" s="11">
        <v>151225511.97</v>
      </c>
      <c r="PV17" s="11">
        <v>3222604.84</v>
      </c>
      <c r="PW17" s="11">
        <v>2269441.4700000002</v>
      </c>
      <c r="PX17" s="11">
        <v>5393645.7800000003</v>
      </c>
      <c r="PY17" s="11">
        <v>44029267.330000006</v>
      </c>
      <c r="PZ17" s="11">
        <v>4384114.21</v>
      </c>
      <c r="QA17" s="11">
        <v>6845871.0499999998</v>
      </c>
      <c r="QB17" s="11">
        <v>4326867.38</v>
      </c>
      <c r="QC17" s="11">
        <v>7308032.8899999997</v>
      </c>
      <c r="QD17" s="11">
        <v>2477654.5499999998</v>
      </c>
      <c r="QE17" s="11">
        <v>8594097.8499999996</v>
      </c>
      <c r="QF17" s="11">
        <v>2234981.98</v>
      </c>
      <c r="QG17" s="11">
        <v>3576396.11</v>
      </c>
      <c r="QH17" s="11">
        <v>4272497.03</v>
      </c>
      <c r="QI17" s="11">
        <v>1197182.24</v>
      </c>
      <c r="QJ17" s="11">
        <v>4317979.7699999996</v>
      </c>
      <c r="QK17" s="11">
        <v>3376199.03</v>
      </c>
      <c r="QL17" s="11">
        <v>2625811.4900000002</v>
      </c>
      <c r="QM17" s="11">
        <v>2071812.95</v>
      </c>
      <c r="QN17" s="11">
        <v>6971188.3499999996</v>
      </c>
      <c r="QO17" s="11">
        <v>26576834.979999997</v>
      </c>
      <c r="QP17" s="11">
        <v>3355399.26</v>
      </c>
      <c r="QQ17" s="11">
        <v>1643023.77</v>
      </c>
      <c r="QR17" s="11">
        <v>948784.95</v>
      </c>
      <c r="QS17" s="11">
        <v>1712698.49</v>
      </c>
      <c r="QT17" s="11">
        <v>2369569.02</v>
      </c>
      <c r="QU17" s="11">
        <v>105313444.09</v>
      </c>
      <c r="QV17" s="11">
        <v>2531864.27</v>
      </c>
      <c r="QW17" s="11">
        <v>5444410.0800000001</v>
      </c>
      <c r="QX17" s="11">
        <v>3481577.18</v>
      </c>
      <c r="QY17" s="11">
        <v>3923447.71</v>
      </c>
      <c r="QZ17" s="11">
        <v>21662443</v>
      </c>
      <c r="RA17" s="11">
        <v>4039750.51</v>
      </c>
      <c r="RB17" s="11">
        <v>9993410</v>
      </c>
      <c r="RC17" s="11">
        <v>6954752.4199999999</v>
      </c>
      <c r="RD17" s="11">
        <v>10318842.4</v>
      </c>
      <c r="RE17" s="11">
        <v>1126681.1299999999</v>
      </c>
      <c r="RF17" s="11">
        <v>2668683.0299999998</v>
      </c>
      <c r="RG17" s="11">
        <v>1902905.64</v>
      </c>
      <c r="RH17" s="11">
        <v>66258158.060000002</v>
      </c>
      <c r="RI17" s="11">
        <v>31937339.109999999</v>
      </c>
      <c r="RJ17" s="11">
        <v>11430078.529999999</v>
      </c>
      <c r="RK17" s="11">
        <v>3852240.98</v>
      </c>
      <c r="RL17" s="11">
        <v>3332161.81</v>
      </c>
      <c r="RM17" s="11">
        <v>1154000</v>
      </c>
      <c r="RN17" s="11">
        <v>23797401.59</v>
      </c>
      <c r="RO17" s="11">
        <v>11856227.82</v>
      </c>
      <c r="RP17" s="11">
        <v>5505172.9400000004</v>
      </c>
      <c r="RQ17" s="11">
        <v>10904258.59</v>
      </c>
      <c r="RR17" s="11">
        <v>59407239.340000004</v>
      </c>
      <c r="RS17" s="11">
        <v>798721.15</v>
      </c>
      <c r="RT17" s="11">
        <v>94300</v>
      </c>
      <c r="RU17" s="11">
        <v>3259295.51</v>
      </c>
      <c r="RV17" s="11">
        <v>2078045.22</v>
      </c>
      <c r="RW17" s="11">
        <v>2282356.6</v>
      </c>
      <c r="RX17" s="11">
        <v>4151973.74</v>
      </c>
      <c r="RY17" s="11">
        <v>2477500</v>
      </c>
      <c r="RZ17" s="11">
        <v>2103988.0300000003</v>
      </c>
      <c r="SA17" s="11">
        <v>3341331.32</v>
      </c>
      <c r="SB17" s="11">
        <v>66455213.089999996</v>
      </c>
      <c r="SC17" s="11">
        <v>2781824.65</v>
      </c>
      <c r="SD17" s="11">
        <v>2097821.25</v>
      </c>
      <c r="SE17" s="11">
        <v>1668936.37</v>
      </c>
      <c r="SF17" s="11">
        <v>3703700</v>
      </c>
      <c r="SG17" s="11">
        <v>3169955.54</v>
      </c>
      <c r="SH17" s="11">
        <v>5983404.3799999999</v>
      </c>
      <c r="SI17" s="11">
        <v>4826953.55</v>
      </c>
      <c r="SJ17" s="11">
        <v>2037963.17</v>
      </c>
      <c r="SK17" s="11">
        <v>1736249</v>
      </c>
      <c r="SL17" s="11">
        <v>17557103.329999998</v>
      </c>
      <c r="SM17" s="11">
        <v>4498633.76</v>
      </c>
      <c r="SN17" s="11">
        <v>9424695.4299999997</v>
      </c>
      <c r="SO17" s="11">
        <v>1785691.92</v>
      </c>
      <c r="SP17" s="11">
        <v>4596085.33</v>
      </c>
      <c r="SQ17" s="11">
        <v>7591589.0599999996</v>
      </c>
      <c r="SR17" s="11">
        <v>1633426.36</v>
      </c>
      <c r="SS17" s="11">
        <v>2250000</v>
      </c>
      <c r="ST17" s="11">
        <v>1185066.23</v>
      </c>
      <c r="SU17" s="11">
        <v>1460454.24</v>
      </c>
      <c r="SV17" s="11">
        <v>27154456.02</v>
      </c>
      <c r="SW17" s="11">
        <v>2046281.55</v>
      </c>
      <c r="SX17" s="11">
        <v>2507847.13</v>
      </c>
      <c r="SY17" s="11">
        <v>2409574.5099999998</v>
      </c>
      <c r="SZ17" s="11">
        <v>732345.99</v>
      </c>
      <c r="TA17" s="11">
        <v>1894093.7</v>
      </c>
      <c r="TB17" s="11">
        <v>3568539.16</v>
      </c>
      <c r="TC17" s="11">
        <v>7375867.4299999997</v>
      </c>
      <c r="TD17" s="11">
        <v>1994025.94</v>
      </c>
      <c r="TE17" s="11">
        <v>1652070.25</v>
      </c>
      <c r="TF17" s="11">
        <v>3596174.88</v>
      </c>
      <c r="TG17" s="11">
        <v>2846677.7</v>
      </c>
      <c r="TH17" s="11">
        <v>2905573.64</v>
      </c>
      <c r="TI17" s="11">
        <v>1651336.47</v>
      </c>
      <c r="TJ17" s="11">
        <v>81568441.739999995</v>
      </c>
      <c r="TK17" s="11">
        <v>3005681.64</v>
      </c>
      <c r="TL17" s="11">
        <v>2518193.4700000002</v>
      </c>
      <c r="TM17" s="11">
        <v>6159219.6100000003</v>
      </c>
      <c r="TN17" s="11">
        <v>7278914.5099999998</v>
      </c>
      <c r="TO17" s="11">
        <v>6457418.1500000004</v>
      </c>
      <c r="TP17" s="11">
        <v>3669203.24</v>
      </c>
      <c r="TQ17" s="11">
        <v>7667824.1900000004</v>
      </c>
      <c r="TR17" s="11">
        <v>2901399.6</v>
      </c>
      <c r="TS17" s="11">
        <v>3069620.94</v>
      </c>
      <c r="TT17" s="11">
        <v>28895962.93</v>
      </c>
      <c r="TU17" s="11">
        <v>1872997.76</v>
      </c>
      <c r="TV17" s="11">
        <v>1763630.96</v>
      </c>
      <c r="TW17" s="11">
        <v>4581992.83</v>
      </c>
      <c r="TX17" s="11">
        <v>4458981.4800000004</v>
      </c>
      <c r="TY17" s="11">
        <v>4089282.03</v>
      </c>
      <c r="TZ17" s="11">
        <v>19284235.990000002</v>
      </c>
      <c r="UA17" s="11">
        <v>2624994.64</v>
      </c>
      <c r="UB17" s="11">
        <v>48142116.600000001</v>
      </c>
      <c r="UC17" s="11">
        <v>11870906.16</v>
      </c>
      <c r="UD17" s="11">
        <v>5254034.8100000005</v>
      </c>
      <c r="UE17" s="11">
        <v>3795392.19</v>
      </c>
      <c r="UF17" s="11">
        <v>161056136.74000001</v>
      </c>
      <c r="UG17" s="11">
        <v>854000</v>
      </c>
      <c r="UH17" s="11">
        <v>3760752.06</v>
      </c>
      <c r="UI17" s="11">
        <v>1884575.28</v>
      </c>
      <c r="UJ17" s="11">
        <v>4395904.87</v>
      </c>
      <c r="UK17" s="11">
        <v>20257503.780000001</v>
      </c>
      <c r="UL17" s="11">
        <v>3444897</v>
      </c>
      <c r="UM17" s="11">
        <v>2268287.96</v>
      </c>
      <c r="UN17" s="11">
        <v>4767000</v>
      </c>
      <c r="UO17" s="11">
        <v>4047500</v>
      </c>
      <c r="UP17" s="11">
        <v>9696109.629999999</v>
      </c>
      <c r="UQ17" s="11">
        <v>73648856.859999999</v>
      </c>
      <c r="UR17" s="11">
        <v>6082996.7400000002</v>
      </c>
      <c r="US17" s="11">
        <v>2037865.35</v>
      </c>
      <c r="UT17" s="11">
        <v>11556563.59</v>
      </c>
      <c r="UU17" s="11">
        <v>3097801.93</v>
      </c>
      <c r="UV17" s="11">
        <v>2147099.85</v>
      </c>
      <c r="UW17" s="11">
        <v>16109333.26</v>
      </c>
      <c r="UX17" s="11">
        <v>4466852.01</v>
      </c>
      <c r="UY17" s="11">
        <v>2792207.34</v>
      </c>
      <c r="UZ17" s="11">
        <v>5126835.45</v>
      </c>
      <c r="VA17" s="11">
        <v>6256415.6799999997</v>
      </c>
      <c r="VB17" s="11">
        <v>18635975.800000001</v>
      </c>
      <c r="VC17" s="11">
        <v>2239744.12</v>
      </c>
      <c r="VD17" s="11">
        <v>16035090</v>
      </c>
      <c r="VE17" s="11">
        <v>2902250</v>
      </c>
      <c r="VF17" s="11">
        <v>2967897.67</v>
      </c>
      <c r="VG17" s="11">
        <v>2179305.86</v>
      </c>
      <c r="VH17" s="11">
        <v>3604275.27</v>
      </c>
      <c r="VI17" s="11">
        <v>35764512.810000002</v>
      </c>
      <c r="VJ17" s="11">
        <v>2780781.99</v>
      </c>
      <c r="VK17" s="11">
        <v>1307917.8700000001</v>
      </c>
      <c r="VL17" s="11">
        <v>1658093.49</v>
      </c>
      <c r="VM17" s="11">
        <v>63067176.549999997</v>
      </c>
      <c r="VN17" s="11">
        <v>3545653.5</v>
      </c>
      <c r="VO17" s="11">
        <v>3813900</v>
      </c>
      <c r="VP17" s="11">
        <v>8833166.0999999996</v>
      </c>
      <c r="VQ17" s="11">
        <v>5588759.46</v>
      </c>
      <c r="VR17" s="11">
        <v>6080901.0599999996</v>
      </c>
      <c r="VS17" s="11">
        <v>12391760.029999999</v>
      </c>
      <c r="VT17" s="11">
        <v>3355097.43</v>
      </c>
      <c r="VU17" s="11">
        <v>2885922.81</v>
      </c>
      <c r="VV17" s="11">
        <v>55165425.009999998</v>
      </c>
      <c r="VW17" s="11">
        <v>2311522.7799999998</v>
      </c>
      <c r="VX17" s="11">
        <v>6406983.9800000004</v>
      </c>
      <c r="VY17" s="11">
        <v>3803028.9</v>
      </c>
      <c r="VZ17" s="11">
        <v>1964345.37</v>
      </c>
      <c r="WA17" s="11">
        <v>3104714.4</v>
      </c>
      <c r="WB17" s="11">
        <v>397609712.28000003</v>
      </c>
      <c r="WC17" s="11">
        <v>10045539.23</v>
      </c>
      <c r="WD17" s="11">
        <v>2911833.23</v>
      </c>
      <c r="WE17" s="11">
        <v>4427204.2300000004</v>
      </c>
      <c r="WF17" s="11">
        <v>4547204.1399999997</v>
      </c>
      <c r="WG17" s="11">
        <v>4830272.3499999996</v>
      </c>
      <c r="WH17" s="11">
        <v>16388697.140000001</v>
      </c>
      <c r="WI17" s="11">
        <v>11256326.65</v>
      </c>
      <c r="WJ17" s="11">
        <v>3607331.92</v>
      </c>
      <c r="WK17" s="11">
        <v>7536254.1099999994</v>
      </c>
      <c r="WL17" s="11">
        <v>2267014.1100000003</v>
      </c>
      <c r="WM17" s="11">
        <v>25608765.219999999</v>
      </c>
      <c r="WN17" s="11">
        <v>9976670.2599999998</v>
      </c>
      <c r="WO17" s="11">
        <v>6762201.8399999999</v>
      </c>
      <c r="WP17" s="11">
        <v>16657796.050000001</v>
      </c>
      <c r="WQ17" s="11">
        <v>3787640.51</v>
      </c>
      <c r="WR17" s="11">
        <v>6336409.9100000001</v>
      </c>
      <c r="WS17" s="11">
        <v>13478675.789999999</v>
      </c>
      <c r="WT17" s="11">
        <v>4246543.16</v>
      </c>
      <c r="WU17" s="11">
        <v>14611455.129999999</v>
      </c>
      <c r="WV17" s="11">
        <v>53762559.789999999</v>
      </c>
      <c r="WW17" s="11">
        <v>2273467.19</v>
      </c>
      <c r="WX17" s="11">
        <v>1551923.79</v>
      </c>
      <c r="WY17" s="11">
        <v>2074415.31</v>
      </c>
      <c r="WZ17" s="11">
        <v>2158651.61</v>
      </c>
      <c r="XA17" s="11">
        <v>0</v>
      </c>
      <c r="XB17" s="11">
        <v>2520834.5299999998</v>
      </c>
      <c r="XC17" s="11">
        <v>5488394.2199999997</v>
      </c>
      <c r="XD17" s="11">
        <v>29673762.100000001</v>
      </c>
      <c r="XE17" s="11">
        <v>1968453.32</v>
      </c>
      <c r="XF17" s="11">
        <v>3160682.57</v>
      </c>
      <c r="XG17" s="11">
        <v>1540067.51</v>
      </c>
      <c r="XH17" s="11">
        <v>5497467.6299999999</v>
      </c>
      <c r="XI17" s="11">
        <v>188221854.71000001</v>
      </c>
      <c r="XJ17" s="11">
        <v>7603405.2599999998</v>
      </c>
      <c r="XK17" s="11">
        <v>5898108.3799999999</v>
      </c>
      <c r="XL17" s="11">
        <v>35585730.649999999</v>
      </c>
      <c r="XM17" s="11">
        <v>3593694.07</v>
      </c>
      <c r="XN17" s="11">
        <v>9343156.9900000002</v>
      </c>
      <c r="XO17" s="11">
        <v>10109969.439999999</v>
      </c>
      <c r="XP17" s="11">
        <v>4723090.21</v>
      </c>
      <c r="XQ17" s="11">
        <v>3312564.16</v>
      </c>
      <c r="XR17" s="11">
        <v>8004842.6699999999</v>
      </c>
      <c r="XS17" s="11">
        <v>10796212.57</v>
      </c>
      <c r="XT17" s="11">
        <v>2006000</v>
      </c>
      <c r="XU17" s="11">
        <v>1648632.53</v>
      </c>
      <c r="XV17" s="11">
        <v>2858999.1</v>
      </c>
      <c r="XW17" s="11">
        <v>2087474.18</v>
      </c>
      <c r="XX17" s="11">
        <v>1877272.76</v>
      </c>
      <c r="XY17" s="11">
        <v>1947847.3</v>
      </c>
      <c r="XZ17" s="11">
        <v>2924610.13</v>
      </c>
      <c r="YA17" s="11">
        <v>1483911.65</v>
      </c>
      <c r="YB17" s="11">
        <v>2068695.31</v>
      </c>
      <c r="YC17" s="11">
        <v>1806248.34</v>
      </c>
      <c r="YD17" s="11">
        <v>1666243.98</v>
      </c>
      <c r="YE17" s="11">
        <v>1464000.17</v>
      </c>
      <c r="YF17" s="11">
        <v>142331850.50999999</v>
      </c>
      <c r="YG17" s="11">
        <v>3895294.42</v>
      </c>
      <c r="YH17" s="11">
        <v>7856346.9699999997</v>
      </c>
      <c r="YI17" s="11">
        <v>2616743.08</v>
      </c>
      <c r="YJ17" s="11">
        <v>21539433.329999998</v>
      </c>
      <c r="YK17" s="11">
        <v>3665500</v>
      </c>
      <c r="YL17" s="11">
        <v>8608825.8900000006</v>
      </c>
      <c r="YM17" s="11">
        <v>2482091.2200000002</v>
      </c>
      <c r="YN17" s="11">
        <v>8644352.4499999993</v>
      </c>
      <c r="YO17" s="11">
        <v>8195735.0199999996</v>
      </c>
      <c r="YP17" s="11">
        <v>4697034.1100000003</v>
      </c>
      <c r="YQ17" s="11">
        <v>2367443.75</v>
      </c>
      <c r="YR17" s="11">
        <v>3436768.03</v>
      </c>
      <c r="YS17" s="11">
        <v>4409008.24</v>
      </c>
      <c r="YT17" s="11">
        <v>2773903.74</v>
      </c>
      <c r="YU17" s="11">
        <v>3663484.21</v>
      </c>
      <c r="YV17" s="11">
        <v>1746467.13</v>
      </c>
      <c r="YW17" s="11">
        <v>203367338.53999999</v>
      </c>
      <c r="YX17" s="11">
        <v>4124700</v>
      </c>
      <c r="YY17" s="11">
        <v>3995014.8600000003</v>
      </c>
      <c r="YZ17" s="11">
        <v>4059539</v>
      </c>
      <c r="ZA17" s="11">
        <v>5707797.8700000001</v>
      </c>
      <c r="ZB17" s="11">
        <v>587198.43999999994</v>
      </c>
      <c r="ZC17" s="11">
        <v>1424700</v>
      </c>
      <c r="ZD17" s="11">
        <v>52167218.659999996</v>
      </c>
      <c r="ZE17" s="11">
        <v>4226016.4000000004</v>
      </c>
      <c r="ZF17" s="11">
        <v>2477500</v>
      </c>
      <c r="ZG17" s="11">
        <v>2128400</v>
      </c>
      <c r="ZH17" s="11">
        <v>2325020.02</v>
      </c>
      <c r="ZI17" s="11">
        <v>4393060</v>
      </c>
      <c r="ZJ17" s="11">
        <v>2028445.67</v>
      </c>
      <c r="ZK17" s="11">
        <v>1341024</v>
      </c>
      <c r="ZL17" s="11">
        <v>7893375.5</v>
      </c>
      <c r="ZM17" s="11">
        <v>35325795.710000001</v>
      </c>
      <c r="ZN17" s="11">
        <v>1961612.73</v>
      </c>
      <c r="ZO17" s="11">
        <v>2820000</v>
      </c>
      <c r="ZP17" s="11">
        <v>15422158.83</v>
      </c>
      <c r="ZQ17" s="11">
        <v>4990560</v>
      </c>
      <c r="ZR17" s="11">
        <v>3282979.28</v>
      </c>
      <c r="ZS17" s="11">
        <v>4325000.26</v>
      </c>
      <c r="ZT17" s="11">
        <v>5348494.57</v>
      </c>
      <c r="ZU17" s="11">
        <v>2308926.86</v>
      </c>
      <c r="ZV17" s="11">
        <v>17179914.100000001</v>
      </c>
      <c r="ZW17" s="11">
        <v>814392.71</v>
      </c>
      <c r="ZX17" s="11">
        <v>2294707.81</v>
      </c>
      <c r="ZY17" s="11">
        <v>7068418.9900000002</v>
      </c>
      <c r="ZZ17" s="11">
        <v>3924682.51</v>
      </c>
      <c r="AAA17" s="11">
        <v>3780290.78</v>
      </c>
      <c r="AAB17" s="11">
        <v>3710771.62</v>
      </c>
      <c r="AAC17" s="11">
        <v>2322752.12</v>
      </c>
      <c r="AAD17" s="11">
        <v>2133450.08</v>
      </c>
      <c r="AAE17" s="11">
        <v>1834364.43</v>
      </c>
      <c r="AAF17" s="11">
        <v>16537587.960000001</v>
      </c>
      <c r="AAG17" s="11">
        <v>1296016.9099999999</v>
      </c>
      <c r="AAH17" s="11">
        <v>11688214.24</v>
      </c>
      <c r="AAI17" s="11">
        <v>70695155.180000007</v>
      </c>
      <c r="AAJ17" s="11">
        <v>2020308.88</v>
      </c>
      <c r="AAK17" s="11">
        <v>1838193.5</v>
      </c>
      <c r="AAL17" s="11">
        <v>985572.15</v>
      </c>
      <c r="AAM17" s="11">
        <v>3846097.17</v>
      </c>
      <c r="AAN17" s="11">
        <v>4978282</v>
      </c>
      <c r="AAO17" s="11">
        <v>5043561.91</v>
      </c>
      <c r="AAP17" s="11">
        <v>44805895.649999999</v>
      </c>
      <c r="AAQ17" s="11">
        <v>2952165.01</v>
      </c>
      <c r="AAR17" s="11">
        <v>3474334.25</v>
      </c>
      <c r="AAS17" s="11">
        <v>6064884.29</v>
      </c>
      <c r="AAT17" s="11">
        <v>12964644.199999999</v>
      </c>
      <c r="AAU17" s="11">
        <v>1738643.45</v>
      </c>
      <c r="AAV17" s="11">
        <v>2374365.9900000002</v>
      </c>
      <c r="AAW17" s="11">
        <v>4186348.88</v>
      </c>
      <c r="AAX17" s="11">
        <v>12085698.35</v>
      </c>
      <c r="AAY17" s="11">
        <v>1694394</v>
      </c>
      <c r="AAZ17" s="11">
        <v>5041600</v>
      </c>
      <c r="ABA17" s="11">
        <v>14860098.24</v>
      </c>
      <c r="ABB17" s="11">
        <v>5940738.3700000001</v>
      </c>
      <c r="ABC17" s="11">
        <v>1709555.65</v>
      </c>
      <c r="ABD17" s="11">
        <v>4505000</v>
      </c>
      <c r="ABE17" s="11">
        <v>5031204.96</v>
      </c>
      <c r="ABF17" s="11">
        <v>2806182.02</v>
      </c>
      <c r="ABG17" s="11">
        <v>3767339.13</v>
      </c>
      <c r="ABH17" s="11">
        <v>4531273.6199999992</v>
      </c>
      <c r="ABI17" s="11">
        <v>14658623.529999999</v>
      </c>
      <c r="ABJ17" s="11">
        <v>56032100.890000001</v>
      </c>
      <c r="ABK17" s="11">
        <v>4480235.8</v>
      </c>
      <c r="ABL17" s="11">
        <v>4247947.26</v>
      </c>
      <c r="ABM17" s="11">
        <v>1240578.31</v>
      </c>
      <c r="ABN17" s="11">
        <v>809541.49</v>
      </c>
      <c r="ABO17" s="11">
        <v>1522239.37</v>
      </c>
      <c r="ABP17" s="11">
        <v>41961632.719999999</v>
      </c>
      <c r="ABQ17" s="11">
        <v>3523239.31</v>
      </c>
      <c r="ABR17" s="11">
        <v>3412910.11</v>
      </c>
      <c r="ABS17" s="11">
        <v>5544819.5700000003</v>
      </c>
      <c r="ABT17" s="11">
        <v>6617199.9500000002</v>
      </c>
      <c r="ABU17" s="11">
        <v>2205981.1</v>
      </c>
      <c r="ABV17" s="11">
        <v>1564806.3</v>
      </c>
      <c r="ABW17" s="11">
        <v>4741261.9700000007</v>
      </c>
      <c r="ABX17" s="11">
        <v>189943.6</v>
      </c>
      <c r="ABY17" s="11">
        <v>61675888.740000002</v>
      </c>
      <c r="ABZ17" s="11">
        <v>1286302.71</v>
      </c>
      <c r="ACA17" s="11">
        <v>9686335.2100000009</v>
      </c>
      <c r="ACB17" s="11">
        <v>1619909.9</v>
      </c>
      <c r="ACC17" s="11">
        <v>1212042.72</v>
      </c>
      <c r="ACD17" s="11">
        <v>5298336.87</v>
      </c>
      <c r="ACE17" s="11">
        <v>1533007.88</v>
      </c>
      <c r="ACF17" s="11">
        <v>2187386.42</v>
      </c>
      <c r="ACG17" s="11">
        <v>1912605.1</v>
      </c>
      <c r="ACH17" s="11">
        <v>3113612.28</v>
      </c>
      <c r="ACI17" s="11">
        <v>1221144.68</v>
      </c>
      <c r="ACJ17" s="11">
        <v>182239911.18000001</v>
      </c>
      <c r="ACK17" s="11">
        <v>2234803.8199999998</v>
      </c>
      <c r="ACL17" s="11">
        <v>1262848.3700000001</v>
      </c>
      <c r="ACM17" s="11">
        <v>3369733.14</v>
      </c>
      <c r="ACN17" s="11">
        <v>6453602.8399999999</v>
      </c>
      <c r="ACO17" s="11">
        <v>6138521.29</v>
      </c>
      <c r="ACP17" s="11">
        <v>4481879.18</v>
      </c>
      <c r="ACQ17" s="11">
        <v>9913106.9399999995</v>
      </c>
      <c r="ACR17" s="11">
        <v>21475133</v>
      </c>
      <c r="ACS17" s="11">
        <v>2092367.26</v>
      </c>
      <c r="ACT17" s="11">
        <v>3542979.38</v>
      </c>
      <c r="ACU17" s="11">
        <v>4298345.4000000004</v>
      </c>
      <c r="ACV17" s="11">
        <v>6021876.46</v>
      </c>
      <c r="ACW17" s="11">
        <v>55042779.280000001</v>
      </c>
      <c r="ACX17" s="11">
        <v>6919603.2699999996</v>
      </c>
      <c r="ACY17" s="11">
        <v>3570394.02</v>
      </c>
      <c r="ACZ17" s="11">
        <v>2957808.37</v>
      </c>
      <c r="ADA17" s="11">
        <v>5056623.68</v>
      </c>
      <c r="ADB17" s="11">
        <v>5710804.1100000003</v>
      </c>
      <c r="ADC17" s="11">
        <v>5647360.7300000004</v>
      </c>
      <c r="ADD17" s="11">
        <v>8827231.0899999999</v>
      </c>
      <c r="ADE17" s="11">
        <v>1704555.18</v>
      </c>
      <c r="ADF17" s="11">
        <v>1840600.32</v>
      </c>
      <c r="ADG17" s="11">
        <v>4497669.79</v>
      </c>
      <c r="ADH17" s="11">
        <v>38481481.159999996</v>
      </c>
      <c r="ADI17" s="11">
        <v>3834100</v>
      </c>
      <c r="ADJ17" s="11">
        <v>5528950.4900000002</v>
      </c>
      <c r="ADK17" s="11">
        <v>2678771.02</v>
      </c>
      <c r="ADL17" s="11">
        <v>712747.62</v>
      </c>
      <c r="ADM17" s="11">
        <v>1575632.9</v>
      </c>
      <c r="ADN17" s="11">
        <v>2298496.19</v>
      </c>
      <c r="ADO17" s="11">
        <v>2654917.36</v>
      </c>
      <c r="ADP17" s="11">
        <v>149544823.09</v>
      </c>
      <c r="ADQ17" s="11">
        <v>2352900</v>
      </c>
      <c r="ADR17" s="11">
        <v>13393297.34</v>
      </c>
      <c r="ADS17" s="11">
        <v>4669854.2300000004</v>
      </c>
      <c r="ADT17" s="11">
        <v>37376974.229999997</v>
      </c>
      <c r="ADU17" s="11">
        <v>1855365.16</v>
      </c>
      <c r="ADV17" s="11">
        <v>1573532.91</v>
      </c>
      <c r="ADW17" s="11">
        <v>3246905.1</v>
      </c>
      <c r="ADX17" s="11">
        <v>1486827.86</v>
      </c>
      <c r="ADY17" s="11">
        <v>76341.17</v>
      </c>
      <c r="ADZ17" s="11">
        <v>100982986.72</v>
      </c>
      <c r="AEA17" s="11">
        <v>4988658.71</v>
      </c>
      <c r="AEB17" s="11">
        <v>18945173.5</v>
      </c>
      <c r="AEC17" s="11">
        <v>1020019.98</v>
      </c>
      <c r="AED17" s="11">
        <v>1625918.05</v>
      </c>
      <c r="AEE17" s="11">
        <v>3310286.34</v>
      </c>
      <c r="AEF17" s="11">
        <v>5107011.88</v>
      </c>
      <c r="AEG17" s="11">
        <v>3961639.55</v>
      </c>
      <c r="AEH17" s="11">
        <v>884897.69</v>
      </c>
      <c r="AEI17" s="11">
        <v>4134504.41</v>
      </c>
      <c r="AEJ17" s="11">
        <v>1565846.28</v>
      </c>
      <c r="AEK17" s="11">
        <v>3614299.54</v>
      </c>
      <c r="AEL17" s="11">
        <v>1260786.42</v>
      </c>
      <c r="AEM17" s="11">
        <v>7065634.6100000003</v>
      </c>
      <c r="AEN17" s="11">
        <v>6264010.5899999999</v>
      </c>
      <c r="AEO17" s="11">
        <v>2540324.21</v>
      </c>
      <c r="AEP17" s="11">
        <v>3834508.6</v>
      </c>
      <c r="AEQ17" s="11">
        <v>4100000</v>
      </c>
      <c r="AER17" s="11">
        <v>979799.91</v>
      </c>
      <c r="AES17" s="11">
        <v>47246727.520000003</v>
      </c>
      <c r="AET17" s="11">
        <v>151802855.54000002</v>
      </c>
      <c r="AEU17" s="11">
        <v>11062597.879999999</v>
      </c>
      <c r="AEV17" s="11">
        <v>4327531.63</v>
      </c>
      <c r="AEW17" s="11">
        <v>4196179.05</v>
      </c>
      <c r="AEX17" s="11">
        <v>3289560.6399999997</v>
      </c>
      <c r="AEY17" s="11">
        <v>29624579.390000001</v>
      </c>
      <c r="AEZ17" s="11">
        <v>2723429.11</v>
      </c>
      <c r="AFA17" s="11">
        <v>3899445.08</v>
      </c>
      <c r="AFB17" s="11">
        <v>11244691.100000001</v>
      </c>
      <c r="AFC17" s="11">
        <v>2161337.33</v>
      </c>
      <c r="AFD17" s="11">
        <v>31961514</v>
      </c>
      <c r="AFE17" s="11">
        <v>19302526.93</v>
      </c>
      <c r="AFF17" s="11">
        <v>6410764.0599999996</v>
      </c>
      <c r="AFG17" s="11">
        <v>4966878.7</v>
      </c>
      <c r="AFH17" s="11">
        <v>4430000</v>
      </c>
      <c r="AFI17" s="11">
        <v>5942998.5300000003</v>
      </c>
      <c r="AFJ17" s="11">
        <v>2009988.01</v>
      </c>
      <c r="AFK17" s="11">
        <v>2665549.2799999998</v>
      </c>
      <c r="AFL17" s="11">
        <v>3193163.59</v>
      </c>
      <c r="AFM17" s="11">
        <v>4160587.56</v>
      </c>
      <c r="AFN17" s="11">
        <v>933435.59</v>
      </c>
      <c r="AFO17" s="11">
        <v>1498510.13</v>
      </c>
      <c r="AFP17" s="11">
        <v>1609700.7</v>
      </c>
      <c r="AFQ17" s="11">
        <v>71130412.859999999</v>
      </c>
      <c r="AFR17" s="11">
        <v>4528333.84</v>
      </c>
      <c r="AFS17" s="11">
        <v>1777000</v>
      </c>
      <c r="AFT17" s="11">
        <v>3117964.86</v>
      </c>
      <c r="AFU17" s="11">
        <v>2578581.7799999998</v>
      </c>
      <c r="AFV17" s="11">
        <v>1188586.99</v>
      </c>
      <c r="AFW17" s="11">
        <v>2835010.35</v>
      </c>
      <c r="AFX17" s="11">
        <v>5069018.66</v>
      </c>
      <c r="AFY17" s="11">
        <v>3850336.86</v>
      </c>
      <c r="AFZ17" s="11">
        <v>1498468.57</v>
      </c>
      <c r="AGA17" s="11">
        <v>3179546.86</v>
      </c>
      <c r="AGB17" s="11">
        <v>1561091.88</v>
      </c>
      <c r="AGC17" s="11">
        <v>11580915.970000001</v>
      </c>
      <c r="AGD17" s="11">
        <v>2166150.91</v>
      </c>
      <c r="AGE17" s="11">
        <v>15271979.550000001</v>
      </c>
      <c r="AGF17" s="11">
        <v>2097872.37</v>
      </c>
      <c r="AGG17" s="11">
        <v>4406571.76</v>
      </c>
      <c r="AGH17" s="11">
        <v>13062200</v>
      </c>
      <c r="AGI17" s="11">
        <v>1606780.31</v>
      </c>
      <c r="AGJ17" s="11">
        <v>2160000</v>
      </c>
      <c r="AGK17" s="11">
        <v>1585586.56</v>
      </c>
      <c r="AGL17" s="11">
        <v>6245394</v>
      </c>
      <c r="AGM17" s="11">
        <v>17636635.920000002</v>
      </c>
      <c r="AGN17" s="11">
        <v>51665626.789999999</v>
      </c>
      <c r="AGO17" s="11">
        <v>10688425.52</v>
      </c>
      <c r="AGP17" s="11">
        <v>4227989.42</v>
      </c>
      <c r="AGQ17" s="11">
        <v>2829704.34</v>
      </c>
      <c r="AGR17" s="11">
        <v>4873330.68</v>
      </c>
      <c r="AGS17" s="11">
        <v>2641395.81</v>
      </c>
      <c r="AGT17" s="11">
        <v>1228089.53</v>
      </c>
      <c r="AGU17" s="11">
        <v>2046582</v>
      </c>
      <c r="AGV17" s="11">
        <v>72167278.719999999</v>
      </c>
      <c r="AGW17" s="11">
        <v>164355710.88999999</v>
      </c>
      <c r="AGX17" s="11">
        <v>2875700.81</v>
      </c>
      <c r="AGY17" s="11">
        <v>13744670.030000001</v>
      </c>
      <c r="AGZ17" s="11">
        <v>9562569.3399999999</v>
      </c>
      <c r="AHA17" s="11">
        <v>4502477.32</v>
      </c>
      <c r="AHB17" s="11">
        <v>4700000</v>
      </c>
      <c r="AHC17" s="11">
        <v>4752664.21</v>
      </c>
      <c r="AHD17" s="11">
        <v>2037830.51</v>
      </c>
      <c r="AHE17" s="11">
        <v>4379425.8499999996</v>
      </c>
      <c r="AHF17" s="11">
        <v>90802167.760000005</v>
      </c>
      <c r="AHG17" s="11">
        <v>6857696.3200000003</v>
      </c>
      <c r="AHH17" s="11">
        <v>2266911.54</v>
      </c>
      <c r="AHI17" s="11">
        <v>15603415.48</v>
      </c>
      <c r="AHJ17" s="11">
        <v>6500066.1200000001</v>
      </c>
      <c r="AHK17" s="11">
        <v>3390476.34</v>
      </c>
      <c r="AHL17" s="11">
        <v>5151898.13</v>
      </c>
      <c r="AHM17" s="11">
        <v>24300851.32</v>
      </c>
      <c r="AHN17" s="11">
        <v>1989902.6</v>
      </c>
      <c r="AHO17" s="11">
        <v>3947618.08</v>
      </c>
      <c r="AHP17" s="11">
        <v>2594764.1399999997</v>
      </c>
      <c r="AHQ17" s="11">
        <v>15051618.92</v>
      </c>
      <c r="AHR17" s="11">
        <v>2414295.09</v>
      </c>
      <c r="AHS17" s="11">
        <v>2834351.75</v>
      </c>
      <c r="AHT17" s="11">
        <f t="shared" si="0"/>
        <v>13075121053.93001</v>
      </c>
      <c r="AHV17" s="625"/>
      <c r="AHW17" s="626"/>
    </row>
    <row r="18" spans="1:907" x14ac:dyDescent="0.8">
      <c r="B18" s="99"/>
      <c r="C18" s="1" t="s">
        <v>6529</v>
      </c>
      <c r="D18" s="2">
        <f>SUM(D6:D17)</f>
        <v>6916240488.6199999</v>
      </c>
      <c r="E18" s="2">
        <f t="shared" ref="E18:BP18" si="1">SUM(E6:E17)</f>
        <v>244186034.91999999</v>
      </c>
      <c r="F18" s="2">
        <f t="shared" si="1"/>
        <v>360320237.55000007</v>
      </c>
      <c r="G18" s="2">
        <f t="shared" si="1"/>
        <v>108102680.00999999</v>
      </c>
      <c r="H18" s="2">
        <f t="shared" si="1"/>
        <v>491051640.19000006</v>
      </c>
      <c r="I18" s="2">
        <f t="shared" si="1"/>
        <v>202925597.48999998</v>
      </c>
      <c r="J18" s="2">
        <f t="shared" si="1"/>
        <v>584775093.75999999</v>
      </c>
      <c r="K18" s="2">
        <f t="shared" si="1"/>
        <v>242468533.88000005</v>
      </c>
      <c r="L18" s="2">
        <f t="shared" si="1"/>
        <v>252008873.88</v>
      </c>
      <c r="M18" s="2">
        <f t="shared" si="1"/>
        <v>210804259.07000005</v>
      </c>
      <c r="N18" s="2">
        <f t="shared" si="1"/>
        <v>138272477.91999999</v>
      </c>
      <c r="O18" s="2">
        <f t="shared" si="1"/>
        <v>141638281.44</v>
      </c>
      <c r="P18" s="2">
        <f t="shared" si="1"/>
        <v>188479338.12000003</v>
      </c>
      <c r="Q18" s="2">
        <f t="shared" si="1"/>
        <v>147986766.76999998</v>
      </c>
      <c r="R18" s="2">
        <f t="shared" si="1"/>
        <v>118246744.39</v>
      </c>
      <c r="S18" s="2">
        <f t="shared" si="1"/>
        <v>265294476.74000004</v>
      </c>
      <c r="T18" s="2">
        <f t="shared" si="1"/>
        <v>271718321.85000002</v>
      </c>
      <c r="U18" s="2">
        <f t="shared" si="1"/>
        <v>69567062.109999985</v>
      </c>
      <c r="V18" s="2">
        <f t="shared" si="1"/>
        <v>7754432240.3800001</v>
      </c>
      <c r="W18" s="2">
        <f t="shared" si="1"/>
        <v>705210701.42000008</v>
      </c>
      <c r="X18" s="2">
        <f t="shared" si="1"/>
        <v>158268442.05999997</v>
      </c>
      <c r="Y18" s="2">
        <f t="shared" si="1"/>
        <v>308163623.50999993</v>
      </c>
      <c r="Z18" s="2">
        <f t="shared" si="1"/>
        <v>208016845.19999999</v>
      </c>
      <c r="AA18" s="2">
        <f t="shared" si="1"/>
        <v>265631775.15000004</v>
      </c>
      <c r="AB18" s="2">
        <f t="shared" si="1"/>
        <v>89197497.610000014</v>
      </c>
      <c r="AC18" s="2">
        <f t="shared" si="1"/>
        <v>814894990.25999999</v>
      </c>
      <c r="AD18" s="2">
        <f t="shared" si="1"/>
        <v>257828271.38999996</v>
      </c>
      <c r="AE18" s="2">
        <f t="shared" si="1"/>
        <v>160736437.41</v>
      </c>
      <c r="AF18" s="2">
        <f t="shared" si="1"/>
        <v>582302802.14999998</v>
      </c>
      <c r="AG18" s="2">
        <f t="shared" si="1"/>
        <v>208208742.88</v>
      </c>
      <c r="AH18" s="2">
        <f t="shared" si="1"/>
        <v>720324027.72000003</v>
      </c>
      <c r="AI18" s="2">
        <f t="shared" si="1"/>
        <v>394897778.46999997</v>
      </c>
      <c r="AJ18" s="2">
        <f t="shared" si="1"/>
        <v>160645731.85000002</v>
      </c>
      <c r="AK18" s="2">
        <f t="shared" si="1"/>
        <v>92361382.689999983</v>
      </c>
      <c r="AL18" s="2">
        <f t="shared" si="1"/>
        <v>168087003</v>
      </c>
      <c r="AM18" s="2">
        <f t="shared" si="1"/>
        <v>217088827.09999999</v>
      </c>
      <c r="AN18" s="2">
        <f t="shared" si="1"/>
        <v>115899374.84</v>
      </c>
      <c r="AO18" s="2">
        <f t="shared" si="1"/>
        <v>161012032.51999998</v>
      </c>
      <c r="AP18" s="2">
        <f t="shared" si="1"/>
        <v>125438235.29000002</v>
      </c>
      <c r="AQ18" s="2">
        <f t="shared" si="1"/>
        <v>106462524.09999998</v>
      </c>
      <c r="AR18" s="2">
        <f t="shared" si="1"/>
        <v>95533335.769999996</v>
      </c>
      <c r="AS18" s="2">
        <f t="shared" si="1"/>
        <v>66895608.059999995</v>
      </c>
      <c r="AT18" s="2">
        <f t="shared" si="1"/>
        <v>1540507619.8</v>
      </c>
      <c r="AU18" s="2">
        <f t="shared" si="1"/>
        <v>77352126.560000002</v>
      </c>
      <c r="AV18" s="2">
        <f t="shared" si="1"/>
        <v>76246443.930000007</v>
      </c>
      <c r="AW18" s="2">
        <f t="shared" si="1"/>
        <v>109595564.11000001</v>
      </c>
      <c r="AX18" s="2">
        <f t="shared" si="1"/>
        <v>229121842.44</v>
      </c>
      <c r="AY18" s="2">
        <f t="shared" si="1"/>
        <v>262670755.69000003</v>
      </c>
      <c r="AZ18" s="2">
        <f t="shared" si="1"/>
        <v>92431157.919999987</v>
      </c>
      <c r="BA18" s="2">
        <f t="shared" si="1"/>
        <v>108186604.07000001</v>
      </c>
      <c r="BB18" s="2">
        <f t="shared" si="1"/>
        <v>69647210.920000002</v>
      </c>
      <c r="BC18" s="2">
        <f t="shared" si="1"/>
        <v>84737897.600000009</v>
      </c>
      <c r="BD18" s="2">
        <f t="shared" si="1"/>
        <v>57413687.839999996</v>
      </c>
      <c r="BE18" s="2">
        <f t="shared" si="1"/>
        <v>66262491.300000004</v>
      </c>
      <c r="BF18" s="2">
        <f t="shared" si="1"/>
        <v>412846041.28000003</v>
      </c>
      <c r="BG18" s="2">
        <f t="shared" si="1"/>
        <v>62738787.149999999</v>
      </c>
      <c r="BH18" s="2">
        <f t="shared" si="1"/>
        <v>74584382.940000013</v>
      </c>
      <c r="BI18" s="2">
        <f t="shared" si="1"/>
        <v>1941846137.4399998</v>
      </c>
      <c r="BJ18" s="2">
        <f t="shared" si="1"/>
        <v>1350430447.28</v>
      </c>
      <c r="BK18" s="2">
        <f t="shared" si="1"/>
        <v>169716392.41999996</v>
      </c>
      <c r="BL18" s="2">
        <f t="shared" si="1"/>
        <v>109037555.22</v>
      </c>
      <c r="BM18" s="2">
        <f t="shared" si="1"/>
        <v>243031836.92999998</v>
      </c>
      <c r="BN18" s="2">
        <f t="shared" si="1"/>
        <v>175906405.61999997</v>
      </c>
      <c r="BO18" s="2">
        <f t="shared" si="1"/>
        <v>139778748.66999999</v>
      </c>
      <c r="BP18" s="2">
        <f t="shared" si="1"/>
        <v>73399085.060000002</v>
      </c>
      <c r="BQ18" s="2">
        <f t="shared" ref="BQ18:EB18" si="2">SUM(BQ6:BQ17)</f>
        <v>44605126.869999997</v>
      </c>
      <c r="BR18" s="2">
        <f t="shared" si="2"/>
        <v>2995321562.1500006</v>
      </c>
      <c r="BS18" s="2">
        <f t="shared" si="2"/>
        <v>182845902.69999999</v>
      </c>
      <c r="BT18" s="2">
        <f t="shared" si="2"/>
        <v>156877867.74000001</v>
      </c>
      <c r="BU18" s="2">
        <f t="shared" si="2"/>
        <v>270544665.25</v>
      </c>
      <c r="BV18" s="2">
        <f t="shared" si="2"/>
        <v>177516469.63000003</v>
      </c>
      <c r="BW18" s="2">
        <f t="shared" si="2"/>
        <v>129716823.06999999</v>
      </c>
      <c r="BX18" s="2">
        <f t="shared" si="2"/>
        <v>103442086.13000001</v>
      </c>
      <c r="BY18" s="2">
        <f t="shared" si="2"/>
        <v>167268418.45000002</v>
      </c>
      <c r="BZ18" s="2">
        <f t="shared" si="2"/>
        <v>600132140.18000007</v>
      </c>
      <c r="CA18" s="2">
        <f t="shared" si="2"/>
        <v>139580614.28000003</v>
      </c>
      <c r="CB18" s="2">
        <f t="shared" si="2"/>
        <v>185427937.33000001</v>
      </c>
      <c r="CC18" s="2">
        <f t="shared" si="2"/>
        <v>389080483.10000002</v>
      </c>
      <c r="CD18" s="2">
        <f t="shared" si="2"/>
        <v>119636676.77000001</v>
      </c>
      <c r="CE18" s="2">
        <f t="shared" si="2"/>
        <v>121246794.55000003</v>
      </c>
      <c r="CF18" s="2">
        <f t="shared" si="2"/>
        <v>89452053.210000008</v>
      </c>
      <c r="CG18" s="2">
        <f t="shared" si="2"/>
        <v>4748097010.0899992</v>
      </c>
      <c r="CH18" s="2">
        <f t="shared" si="2"/>
        <v>135363087.18999997</v>
      </c>
      <c r="CI18" s="2">
        <f t="shared" si="2"/>
        <v>448042254.16000003</v>
      </c>
      <c r="CJ18" s="2">
        <f t="shared" si="2"/>
        <v>119641383.08</v>
      </c>
      <c r="CK18" s="2">
        <f t="shared" si="2"/>
        <v>199722656.87</v>
      </c>
      <c r="CL18" s="2">
        <f t="shared" si="2"/>
        <v>140847119.61000001</v>
      </c>
      <c r="CM18" s="2">
        <f t="shared" si="2"/>
        <v>157978391.50000006</v>
      </c>
      <c r="CN18" s="2">
        <f t="shared" si="2"/>
        <v>256114466.32999995</v>
      </c>
      <c r="CO18" s="2">
        <f t="shared" si="2"/>
        <v>72083217.550000012</v>
      </c>
      <c r="CP18" s="2">
        <f t="shared" si="2"/>
        <v>160799954.40000001</v>
      </c>
      <c r="CQ18" s="2">
        <f t="shared" si="2"/>
        <v>109719904.10000001</v>
      </c>
      <c r="CR18" s="2">
        <f t="shared" si="2"/>
        <v>178078743.86999997</v>
      </c>
      <c r="CS18" s="2">
        <f t="shared" si="2"/>
        <v>113368226.62</v>
      </c>
      <c r="CT18" s="2">
        <f t="shared" si="2"/>
        <v>1731387860.6299999</v>
      </c>
      <c r="CU18" s="2">
        <f t="shared" si="2"/>
        <v>138296535.29999998</v>
      </c>
      <c r="CV18" s="2">
        <f t="shared" si="2"/>
        <v>161707646.48999998</v>
      </c>
      <c r="CW18" s="2">
        <f t="shared" si="2"/>
        <v>268922277.67000002</v>
      </c>
      <c r="CX18" s="2">
        <f t="shared" si="2"/>
        <v>103480200.50999999</v>
      </c>
      <c r="CY18" s="2">
        <f t="shared" si="2"/>
        <v>290407744.88</v>
      </c>
      <c r="CZ18" s="2">
        <f t="shared" si="2"/>
        <v>101776785.82000002</v>
      </c>
      <c r="DA18" s="2">
        <f t="shared" si="2"/>
        <v>73954275.190000013</v>
      </c>
      <c r="DB18" s="2">
        <f t="shared" si="2"/>
        <v>1087417243.8399999</v>
      </c>
      <c r="DC18" s="2">
        <f t="shared" si="2"/>
        <v>1498246268.3</v>
      </c>
      <c r="DD18" s="2">
        <f t="shared" si="2"/>
        <v>215112259.59999999</v>
      </c>
      <c r="DE18" s="2">
        <f t="shared" si="2"/>
        <v>141291532.44999999</v>
      </c>
      <c r="DF18" s="2">
        <f t="shared" si="2"/>
        <v>354785804.85000002</v>
      </c>
      <c r="DG18" s="2">
        <f t="shared" si="2"/>
        <v>385348857.73999995</v>
      </c>
      <c r="DH18" s="2">
        <f t="shared" si="2"/>
        <v>416203849.44</v>
      </c>
      <c r="DI18" s="2">
        <f t="shared" si="2"/>
        <v>322096797.09999996</v>
      </c>
      <c r="DJ18" s="2">
        <f t="shared" si="2"/>
        <v>153108965.65000001</v>
      </c>
      <c r="DK18" s="2">
        <f t="shared" si="2"/>
        <v>5178430999.5999994</v>
      </c>
      <c r="DL18" s="2">
        <f t="shared" si="2"/>
        <v>172260590.33000001</v>
      </c>
      <c r="DM18" s="2">
        <f t="shared" si="2"/>
        <v>384878963.12</v>
      </c>
      <c r="DN18" s="2">
        <f t="shared" si="2"/>
        <v>238103606.22999999</v>
      </c>
      <c r="DO18" s="2">
        <f t="shared" si="2"/>
        <v>303532903.96999997</v>
      </c>
      <c r="DP18" s="2">
        <f t="shared" si="2"/>
        <v>282311015.82999998</v>
      </c>
      <c r="DQ18" s="2">
        <f t="shared" si="2"/>
        <v>606420988.68999994</v>
      </c>
      <c r="DR18" s="2">
        <f t="shared" si="2"/>
        <v>166939770.53000003</v>
      </c>
      <c r="DS18" s="2">
        <f t="shared" si="2"/>
        <v>407392260.14999992</v>
      </c>
      <c r="DT18" s="2">
        <f t="shared" si="2"/>
        <v>1465249515.24</v>
      </c>
      <c r="DU18" s="2">
        <f t="shared" si="2"/>
        <v>196624749.84999996</v>
      </c>
      <c r="DV18" s="2">
        <f t="shared" si="2"/>
        <v>672909085.20000005</v>
      </c>
      <c r="DW18" s="2">
        <f t="shared" si="2"/>
        <v>589798712.75999987</v>
      </c>
      <c r="DX18" s="2">
        <f t="shared" si="2"/>
        <v>197440278.82999995</v>
      </c>
      <c r="DY18" s="2">
        <f t="shared" si="2"/>
        <v>389045541.28999996</v>
      </c>
      <c r="DZ18" s="2">
        <f t="shared" si="2"/>
        <v>289374472.86000001</v>
      </c>
      <c r="EA18" s="2">
        <f t="shared" si="2"/>
        <v>106003995.40000002</v>
      </c>
      <c r="EB18" s="2">
        <f t="shared" si="2"/>
        <v>182534942.06999999</v>
      </c>
      <c r="EC18" s="2">
        <f t="shared" ref="EC18:GN18" si="3">SUM(EC6:EC17)</f>
        <v>141057959.41</v>
      </c>
      <c r="ED18" s="2">
        <f t="shared" si="3"/>
        <v>317070134.41000003</v>
      </c>
      <c r="EE18" s="2">
        <f t="shared" si="3"/>
        <v>1319045027.5799999</v>
      </c>
      <c r="EF18" s="2">
        <f t="shared" si="3"/>
        <v>1080748427.28</v>
      </c>
      <c r="EG18" s="2">
        <f t="shared" si="3"/>
        <v>152589782.44999999</v>
      </c>
      <c r="EH18" s="2">
        <f t="shared" si="3"/>
        <v>162294366.31</v>
      </c>
      <c r="EI18" s="2">
        <f t="shared" si="3"/>
        <v>190418636.46999997</v>
      </c>
      <c r="EJ18" s="2">
        <f t="shared" si="3"/>
        <v>257988562.65000001</v>
      </c>
      <c r="EK18" s="2">
        <f t="shared" si="3"/>
        <v>309253962.45000005</v>
      </c>
      <c r="EL18" s="2">
        <f t="shared" si="3"/>
        <v>110403887.85999998</v>
      </c>
      <c r="EM18" s="2">
        <f t="shared" si="3"/>
        <v>137293525.66</v>
      </c>
      <c r="EN18" s="2">
        <f t="shared" si="3"/>
        <v>3012683469.9400001</v>
      </c>
      <c r="EO18" s="2">
        <f t="shared" si="3"/>
        <v>210707875.61999997</v>
      </c>
      <c r="EP18" s="2">
        <f t="shared" si="3"/>
        <v>187828636.02999997</v>
      </c>
      <c r="EQ18" s="2">
        <f t="shared" si="3"/>
        <v>174210269.53</v>
      </c>
      <c r="ER18" s="2">
        <f t="shared" si="3"/>
        <v>117276521.00999999</v>
      </c>
      <c r="ES18" s="2">
        <f t="shared" si="3"/>
        <v>106098048.63</v>
      </c>
      <c r="ET18" s="2">
        <f t="shared" si="3"/>
        <v>273581966.81999999</v>
      </c>
      <c r="EU18" s="2">
        <f t="shared" si="3"/>
        <v>265270466.11999997</v>
      </c>
      <c r="EV18" s="2">
        <f t="shared" si="3"/>
        <v>169820112.63000003</v>
      </c>
      <c r="EW18" s="2">
        <f t="shared" si="3"/>
        <v>1549047394.0799999</v>
      </c>
      <c r="EX18" s="2">
        <f t="shared" si="3"/>
        <v>78982301.890000001</v>
      </c>
      <c r="EY18" s="2">
        <f t="shared" si="3"/>
        <v>147556334.95999998</v>
      </c>
      <c r="EZ18" s="2">
        <f t="shared" si="3"/>
        <v>246746345.91999996</v>
      </c>
      <c r="FA18" s="2">
        <f t="shared" si="3"/>
        <v>326117363.34999996</v>
      </c>
      <c r="FB18" s="2">
        <f t="shared" si="3"/>
        <v>257784367.74999997</v>
      </c>
      <c r="FC18" s="2">
        <f t="shared" si="3"/>
        <v>195139699.17000002</v>
      </c>
      <c r="FD18" s="2">
        <f t="shared" si="3"/>
        <v>152288779.17000002</v>
      </c>
      <c r="FE18" s="2">
        <f t="shared" si="3"/>
        <v>117565675.8</v>
      </c>
      <c r="FF18" s="2">
        <f t="shared" si="3"/>
        <v>117884847.36000001</v>
      </c>
      <c r="FG18" s="2">
        <f t="shared" si="3"/>
        <v>109316094.10000001</v>
      </c>
      <c r="FH18" s="2">
        <f t="shared" si="3"/>
        <v>127573204.68000001</v>
      </c>
      <c r="FI18" s="2">
        <f t="shared" si="3"/>
        <v>1250997577.4799998</v>
      </c>
      <c r="FJ18" s="2">
        <f t="shared" si="3"/>
        <v>103664538.86</v>
      </c>
      <c r="FK18" s="2">
        <f t="shared" si="3"/>
        <v>103973028.41000003</v>
      </c>
      <c r="FL18" s="2">
        <f t="shared" si="3"/>
        <v>134135008.5</v>
      </c>
      <c r="FM18" s="2">
        <f t="shared" si="3"/>
        <v>204883155.44999996</v>
      </c>
      <c r="FN18" s="2">
        <f t="shared" si="3"/>
        <v>180478295.87999997</v>
      </c>
      <c r="FO18" s="2">
        <f t="shared" si="3"/>
        <v>61975858.529999986</v>
      </c>
      <c r="FP18" s="2">
        <f t="shared" si="3"/>
        <v>36053546.330000006</v>
      </c>
      <c r="FQ18" s="2">
        <f t="shared" si="3"/>
        <v>3957070144.8800001</v>
      </c>
      <c r="FR18" s="2">
        <f t="shared" si="3"/>
        <v>179420369.17000002</v>
      </c>
      <c r="FS18" s="2">
        <f t="shared" si="3"/>
        <v>231119432.25999996</v>
      </c>
      <c r="FT18" s="2">
        <f t="shared" si="3"/>
        <v>225647309.25999999</v>
      </c>
      <c r="FU18" s="2">
        <f t="shared" si="3"/>
        <v>412868161.51999998</v>
      </c>
      <c r="FV18" s="2">
        <f t="shared" si="3"/>
        <v>135670475.81999999</v>
      </c>
      <c r="FW18" s="2">
        <f t="shared" si="3"/>
        <v>336900466.49000001</v>
      </c>
      <c r="FX18" s="2">
        <f t="shared" si="3"/>
        <v>220925955.41000003</v>
      </c>
      <c r="FY18" s="2">
        <f t="shared" si="3"/>
        <v>247916732.22000006</v>
      </c>
      <c r="FZ18" s="2">
        <f t="shared" si="3"/>
        <v>164987574.38999999</v>
      </c>
      <c r="GA18" s="2">
        <f t="shared" si="3"/>
        <v>325004073.00999993</v>
      </c>
      <c r="GB18" s="2">
        <f t="shared" si="3"/>
        <v>142309759.22</v>
      </c>
      <c r="GC18" s="2">
        <f t="shared" si="3"/>
        <v>131713082.93000001</v>
      </c>
      <c r="GD18" s="2">
        <f t="shared" si="3"/>
        <v>77394387.560000017</v>
      </c>
      <c r="GE18" s="2">
        <f t="shared" si="3"/>
        <v>1485576141.0399997</v>
      </c>
      <c r="GF18" s="2">
        <f t="shared" si="3"/>
        <v>151200221.74999997</v>
      </c>
      <c r="GG18" s="2">
        <f t="shared" si="3"/>
        <v>119274112.66000003</v>
      </c>
      <c r="GH18" s="2">
        <f t="shared" si="3"/>
        <v>299005772.49000001</v>
      </c>
      <c r="GI18" s="2">
        <f t="shared" si="3"/>
        <v>188105036.89000002</v>
      </c>
      <c r="GJ18" s="2">
        <f t="shared" si="3"/>
        <v>134511943.27000001</v>
      </c>
      <c r="GK18" s="2">
        <f t="shared" si="3"/>
        <v>134744324.00999999</v>
      </c>
      <c r="GL18" s="2">
        <f t="shared" si="3"/>
        <v>326131086.93000001</v>
      </c>
      <c r="GM18" s="2">
        <f t="shared" si="3"/>
        <v>120462194.45</v>
      </c>
      <c r="GN18" s="2">
        <f t="shared" si="3"/>
        <v>68982618.099999994</v>
      </c>
      <c r="GO18" s="2">
        <f t="shared" ref="GO18:IZ18" si="4">SUM(GO6:GO17)</f>
        <v>64736011.310000002</v>
      </c>
      <c r="GP18" s="2">
        <f t="shared" si="4"/>
        <v>56952669.729999997</v>
      </c>
      <c r="GQ18" s="2">
        <f t="shared" si="4"/>
        <v>1090976615.4000001</v>
      </c>
      <c r="GR18" s="2">
        <f t="shared" si="4"/>
        <v>250302233.39999998</v>
      </c>
      <c r="GS18" s="2">
        <f t="shared" si="4"/>
        <v>117302480.04000002</v>
      </c>
      <c r="GT18" s="2">
        <f t="shared" si="4"/>
        <v>245480891.02999997</v>
      </c>
      <c r="GU18" s="2">
        <f t="shared" si="4"/>
        <v>53871408.079999998</v>
      </c>
      <c r="GV18" s="2">
        <f t="shared" si="4"/>
        <v>202223855.47999999</v>
      </c>
      <c r="GW18" s="2">
        <f t="shared" si="4"/>
        <v>161094806.87999997</v>
      </c>
      <c r="GX18" s="2">
        <f t="shared" si="4"/>
        <v>91548638.210000008</v>
      </c>
      <c r="GY18" s="2">
        <f t="shared" si="4"/>
        <v>1041443603.6500001</v>
      </c>
      <c r="GZ18" s="2">
        <f t="shared" si="4"/>
        <v>85407669.25999999</v>
      </c>
      <c r="HA18" s="2">
        <f t="shared" si="4"/>
        <v>240194579.09</v>
      </c>
      <c r="HB18" s="2">
        <f t="shared" si="4"/>
        <v>170964943.31999999</v>
      </c>
      <c r="HC18" s="2">
        <f t="shared" si="4"/>
        <v>3079188589.4500003</v>
      </c>
      <c r="HD18" s="2">
        <f t="shared" si="4"/>
        <v>388996678.81999999</v>
      </c>
      <c r="HE18" s="2">
        <f t="shared" si="4"/>
        <v>366969816.01000005</v>
      </c>
      <c r="HF18" s="2">
        <f t="shared" si="4"/>
        <v>546979521.88999999</v>
      </c>
      <c r="HG18" s="2">
        <f t="shared" si="4"/>
        <v>313206220.72000003</v>
      </c>
      <c r="HH18" s="2">
        <f t="shared" si="4"/>
        <v>478018348.99000001</v>
      </c>
      <c r="HI18" s="2">
        <f t="shared" si="4"/>
        <v>115358056.62999998</v>
      </c>
      <c r="HJ18" s="2">
        <f t="shared" si="4"/>
        <v>64118575.859999999</v>
      </c>
      <c r="HK18" s="2">
        <f t="shared" si="4"/>
        <v>1708987861.4799995</v>
      </c>
      <c r="HL18" s="2">
        <f t="shared" si="4"/>
        <v>381126505.23000002</v>
      </c>
      <c r="HM18" s="2">
        <f t="shared" si="4"/>
        <v>410371971.94999999</v>
      </c>
      <c r="HN18" s="2">
        <f t="shared" si="4"/>
        <v>307934389.25</v>
      </c>
      <c r="HO18" s="2">
        <f t="shared" si="4"/>
        <v>163765645.02000001</v>
      </c>
      <c r="HP18" s="2">
        <f t="shared" si="4"/>
        <v>250370264.23000002</v>
      </c>
      <c r="HQ18" s="2">
        <f t="shared" si="4"/>
        <v>183589066.20000002</v>
      </c>
      <c r="HR18" s="2">
        <f t="shared" si="4"/>
        <v>123143432.35999998</v>
      </c>
      <c r="HS18" s="2">
        <f t="shared" si="4"/>
        <v>1855161399.4200001</v>
      </c>
      <c r="HT18" s="2">
        <f t="shared" si="4"/>
        <v>645422765.25999999</v>
      </c>
      <c r="HU18" s="2">
        <f t="shared" si="4"/>
        <v>177468772.25999996</v>
      </c>
      <c r="HV18" s="2">
        <f t="shared" si="4"/>
        <v>178457545</v>
      </c>
      <c r="HW18" s="2">
        <f t="shared" si="4"/>
        <v>119692794.84</v>
      </c>
      <c r="HX18" s="2">
        <f t="shared" si="4"/>
        <v>85740463.290000007</v>
      </c>
      <c r="HY18" s="2">
        <f t="shared" si="4"/>
        <v>452795505.45999998</v>
      </c>
      <c r="HZ18" s="2">
        <f t="shared" si="4"/>
        <v>113584393.49000001</v>
      </c>
      <c r="IA18" s="2">
        <f t="shared" si="4"/>
        <v>159246723.21999997</v>
      </c>
      <c r="IB18" s="2">
        <f t="shared" si="4"/>
        <v>157785809.76000002</v>
      </c>
      <c r="IC18" s="2">
        <f t="shared" si="4"/>
        <v>146239212.49000001</v>
      </c>
      <c r="ID18" s="2">
        <f t="shared" si="4"/>
        <v>243074398.07999995</v>
      </c>
      <c r="IE18" s="2">
        <f t="shared" si="4"/>
        <v>65167799.690000005</v>
      </c>
      <c r="IF18" s="2">
        <f t="shared" si="4"/>
        <v>221653934.02000001</v>
      </c>
      <c r="IG18" s="2">
        <f t="shared" si="4"/>
        <v>69534188.320000008</v>
      </c>
      <c r="IH18" s="2">
        <f t="shared" si="4"/>
        <v>72300873.850000009</v>
      </c>
      <c r="II18" s="2">
        <f t="shared" si="4"/>
        <v>1649763583.5799999</v>
      </c>
      <c r="IJ18" s="2">
        <f t="shared" si="4"/>
        <v>597518950.6500001</v>
      </c>
      <c r="IK18" s="2">
        <f t="shared" si="4"/>
        <v>222819947.72</v>
      </c>
      <c r="IL18" s="2">
        <f t="shared" si="4"/>
        <v>352978257.05000001</v>
      </c>
      <c r="IM18" s="2">
        <f t="shared" si="4"/>
        <v>589265005.56999993</v>
      </c>
      <c r="IN18" s="2">
        <f t="shared" si="4"/>
        <v>182712770.98000002</v>
      </c>
      <c r="IO18" s="2">
        <f t="shared" si="4"/>
        <v>130531676.57000002</v>
      </c>
      <c r="IP18" s="2">
        <f t="shared" si="4"/>
        <v>84459713.820000008</v>
      </c>
      <c r="IQ18" s="2">
        <f t="shared" si="4"/>
        <v>116346268.93000002</v>
      </c>
      <c r="IR18" s="2">
        <f t="shared" si="4"/>
        <v>122822618.56999999</v>
      </c>
      <c r="IS18" s="2">
        <f t="shared" si="4"/>
        <v>114280099.72999999</v>
      </c>
      <c r="IT18" s="2">
        <f t="shared" si="4"/>
        <v>2616218310.5500002</v>
      </c>
      <c r="IU18" s="2">
        <f t="shared" si="4"/>
        <v>897226369.87000012</v>
      </c>
      <c r="IV18" s="2">
        <f t="shared" si="4"/>
        <v>472774752.72999996</v>
      </c>
      <c r="IW18" s="2">
        <f t="shared" si="4"/>
        <v>287810788.38999993</v>
      </c>
      <c r="IX18" s="2">
        <f t="shared" si="4"/>
        <v>150347209.31999999</v>
      </c>
      <c r="IY18" s="2">
        <f t="shared" si="4"/>
        <v>108064699.34</v>
      </c>
      <c r="IZ18" s="2">
        <f t="shared" si="4"/>
        <v>146165810.93079999</v>
      </c>
      <c r="JA18" s="2">
        <f t="shared" ref="JA18:LL18" si="5">SUM(JA6:JA17)</f>
        <v>77385458.529999986</v>
      </c>
      <c r="JB18" s="2">
        <f t="shared" si="5"/>
        <v>94161916.75</v>
      </c>
      <c r="JC18" s="2">
        <f t="shared" si="5"/>
        <v>153310961.81</v>
      </c>
      <c r="JD18" s="2">
        <f t="shared" si="5"/>
        <v>232353485.05000001</v>
      </c>
      <c r="JE18" s="2">
        <f t="shared" si="5"/>
        <v>107754893.10999998</v>
      </c>
      <c r="JF18" s="2">
        <f t="shared" si="5"/>
        <v>1339949510.7200003</v>
      </c>
      <c r="JG18" s="2">
        <f t="shared" si="5"/>
        <v>479917122.27000004</v>
      </c>
      <c r="JH18" s="2">
        <f t="shared" si="5"/>
        <v>116373962.77999999</v>
      </c>
      <c r="JI18" s="2">
        <f t="shared" si="5"/>
        <v>93711035.379999995</v>
      </c>
      <c r="JJ18" s="2">
        <f t="shared" si="5"/>
        <v>93065734.400000006</v>
      </c>
      <c r="JK18" s="2">
        <f t="shared" si="5"/>
        <v>134168230.33999999</v>
      </c>
      <c r="JL18" s="2">
        <f t="shared" si="5"/>
        <v>1147201668.8299997</v>
      </c>
      <c r="JM18" s="2">
        <f t="shared" si="5"/>
        <v>234776083.00999999</v>
      </c>
      <c r="JN18" s="2">
        <f t="shared" si="5"/>
        <v>190697633.96999997</v>
      </c>
      <c r="JO18" s="2">
        <f t="shared" si="5"/>
        <v>308397214.41000003</v>
      </c>
      <c r="JP18" s="2">
        <f t="shared" si="5"/>
        <v>139257345.69</v>
      </c>
      <c r="JQ18" s="2">
        <f t="shared" si="5"/>
        <v>332479832.1699999</v>
      </c>
      <c r="JR18" s="2">
        <f t="shared" si="5"/>
        <v>125483366.08000001</v>
      </c>
      <c r="JS18" s="2">
        <f t="shared" si="5"/>
        <v>2603550591.2800002</v>
      </c>
      <c r="JT18" s="2">
        <f t="shared" si="5"/>
        <v>1051639864.2800001</v>
      </c>
      <c r="JU18" s="2">
        <f t="shared" si="5"/>
        <v>179658908.42000002</v>
      </c>
      <c r="JV18" s="2">
        <f t="shared" si="5"/>
        <v>82210001.549999997</v>
      </c>
      <c r="JW18" s="2">
        <f t="shared" si="5"/>
        <v>179036054.85000002</v>
      </c>
      <c r="JX18" s="2">
        <f t="shared" si="5"/>
        <v>61261369.160000011</v>
      </c>
      <c r="JY18" s="2">
        <f t="shared" si="5"/>
        <v>409290706.85000002</v>
      </c>
      <c r="JZ18" s="2">
        <f t="shared" si="5"/>
        <v>230542439.88</v>
      </c>
      <c r="KA18" s="2">
        <f t="shared" si="5"/>
        <v>183173227.13999999</v>
      </c>
      <c r="KB18" s="2">
        <f t="shared" si="5"/>
        <v>183695805.83000001</v>
      </c>
      <c r="KC18" s="2">
        <f t="shared" si="5"/>
        <v>135395094.04999998</v>
      </c>
      <c r="KD18" s="2">
        <f t="shared" si="5"/>
        <v>191901333.44000003</v>
      </c>
      <c r="KE18" s="2">
        <f t="shared" si="5"/>
        <v>68970872.209999993</v>
      </c>
      <c r="KF18" s="2">
        <f t="shared" si="5"/>
        <v>38239851.319999993</v>
      </c>
      <c r="KG18" s="2">
        <f t="shared" si="5"/>
        <v>103710018.48000002</v>
      </c>
      <c r="KH18" s="2">
        <f t="shared" si="5"/>
        <v>42134768.399999991</v>
      </c>
      <c r="KI18" s="2">
        <f t="shared" si="5"/>
        <v>2663317336.1200004</v>
      </c>
      <c r="KJ18" s="2">
        <f t="shared" si="5"/>
        <v>425747029.50999993</v>
      </c>
      <c r="KK18" s="2">
        <f t="shared" si="5"/>
        <v>225609302.85999998</v>
      </c>
      <c r="KL18" s="2">
        <f t="shared" si="5"/>
        <v>227847414.19999999</v>
      </c>
      <c r="KM18" s="2">
        <f t="shared" si="5"/>
        <v>293998783.69</v>
      </c>
      <c r="KN18" s="2">
        <f t="shared" si="5"/>
        <v>179703508.06</v>
      </c>
      <c r="KO18" s="2">
        <f t="shared" si="5"/>
        <v>528105670.38</v>
      </c>
      <c r="KP18" s="2">
        <f t="shared" si="5"/>
        <v>198761166.88000003</v>
      </c>
      <c r="KQ18" s="2">
        <f t="shared" si="5"/>
        <v>176238447.79000002</v>
      </c>
      <c r="KR18" s="2">
        <f t="shared" si="5"/>
        <v>1015544768.35</v>
      </c>
      <c r="KS18" s="2">
        <f t="shared" si="5"/>
        <v>177954181.42000002</v>
      </c>
      <c r="KT18" s="2">
        <f t="shared" si="5"/>
        <v>214596265.88000003</v>
      </c>
      <c r="KU18" s="2">
        <f t="shared" si="5"/>
        <v>787827116.0200001</v>
      </c>
      <c r="KV18" s="2">
        <f t="shared" si="5"/>
        <v>150837541.65000001</v>
      </c>
      <c r="KW18" s="2">
        <f t="shared" si="5"/>
        <v>321950099.65000004</v>
      </c>
      <c r="KX18" s="2">
        <f t="shared" si="5"/>
        <v>1619207055.9000001</v>
      </c>
      <c r="KY18" s="2">
        <f t="shared" si="5"/>
        <v>293933672.60000002</v>
      </c>
      <c r="KZ18" s="2">
        <f t="shared" si="5"/>
        <v>1498749886.0899997</v>
      </c>
      <c r="LA18" s="2">
        <f t="shared" si="5"/>
        <v>245908186.94000003</v>
      </c>
      <c r="LB18" s="2">
        <f t="shared" si="5"/>
        <v>156535310.28</v>
      </c>
      <c r="LC18" s="2">
        <f t="shared" si="5"/>
        <v>397323524.7299999</v>
      </c>
      <c r="LD18" s="2">
        <f t="shared" si="5"/>
        <v>366561314</v>
      </c>
      <c r="LE18" s="2">
        <f t="shared" si="5"/>
        <v>269013843.61000001</v>
      </c>
      <c r="LF18" s="2">
        <f t="shared" si="5"/>
        <v>279536756.23000002</v>
      </c>
      <c r="LG18" s="2">
        <f t="shared" si="5"/>
        <v>158467082.87999997</v>
      </c>
      <c r="LH18" s="2">
        <f t="shared" si="5"/>
        <v>4067140059.7099996</v>
      </c>
      <c r="LI18" s="2">
        <f t="shared" si="5"/>
        <v>585207836.97000003</v>
      </c>
      <c r="LJ18" s="2">
        <f t="shared" si="5"/>
        <v>1206736187.4000001</v>
      </c>
      <c r="LK18" s="2">
        <f t="shared" si="5"/>
        <v>1039827638.76</v>
      </c>
      <c r="LL18" s="2">
        <f t="shared" si="5"/>
        <v>267469794.81</v>
      </c>
      <c r="LM18" s="2">
        <f t="shared" ref="LM18:NX18" si="6">SUM(LM6:LM17)</f>
        <v>231386193.78999999</v>
      </c>
      <c r="LN18" s="2">
        <f t="shared" si="6"/>
        <v>117658777.37</v>
      </c>
      <c r="LO18" s="2">
        <f t="shared" si="6"/>
        <v>275400157.40000004</v>
      </c>
      <c r="LP18" s="2">
        <f t="shared" si="6"/>
        <v>115481002.20000002</v>
      </c>
      <c r="LQ18" s="2">
        <f t="shared" si="6"/>
        <v>333381592.07000005</v>
      </c>
      <c r="LR18" s="2">
        <f t="shared" si="6"/>
        <v>90644423.579999968</v>
      </c>
      <c r="LS18" s="2">
        <f t="shared" si="6"/>
        <v>948794365.56000006</v>
      </c>
      <c r="LT18" s="2">
        <f t="shared" si="6"/>
        <v>257758917.30000001</v>
      </c>
      <c r="LU18" s="2">
        <f t="shared" si="6"/>
        <v>181976343.70999998</v>
      </c>
      <c r="LV18" s="2">
        <f t="shared" si="6"/>
        <v>3555791364.8299994</v>
      </c>
      <c r="LW18" s="2">
        <f t="shared" si="6"/>
        <v>1228455845.8899999</v>
      </c>
      <c r="LX18" s="2">
        <f t="shared" si="6"/>
        <v>2375926851.6800003</v>
      </c>
      <c r="LY18" s="2">
        <f t="shared" si="6"/>
        <v>964326295.01999998</v>
      </c>
      <c r="LZ18" s="2">
        <f t="shared" si="6"/>
        <v>331935585.32000005</v>
      </c>
      <c r="MA18" s="2">
        <f t="shared" si="6"/>
        <v>374952387.10999995</v>
      </c>
      <c r="MB18" s="2">
        <f t="shared" si="6"/>
        <v>299643083.69999999</v>
      </c>
      <c r="MC18" s="2">
        <f t="shared" si="6"/>
        <v>241261435.65000001</v>
      </c>
      <c r="MD18" s="2">
        <f t="shared" si="6"/>
        <v>242930069.53000003</v>
      </c>
      <c r="ME18" s="2">
        <f t="shared" si="6"/>
        <v>283867026.84000003</v>
      </c>
      <c r="MF18" s="2">
        <f t="shared" si="6"/>
        <v>491686737.09000003</v>
      </c>
      <c r="MG18" s="2">
        <f t="shared" si="6"/>
        <v>157162250.69</v>
      </c>
      <c r="MH18" s="2">
        <f t="shared" si="6"/>
        <v>4932996118.4399996</v>
      </c>
      <c r="MI18" s="2">
        <f t="shared" si="6"/>
        <v>222873988.41</v>
      </c>
      <c r="MJ18" s="2">
        <f t="shared" si="6"/>
        <v>113911869.55000001</v>
      </c>
      <c r="MK18" s="2">
        <f t="shared" si="6"/>
        <v>116130511.03</v>
      </c>
      <c r="ML18" s="2">
        <f t="shared" si="6"/>
        <v>114089190.26000002</v>
      </c>
      <c r="MM18" s="2">
        <f t="shared" si="6"/>
        <v>218252366.41000003</v>
      </c>
      <c r="MN18" s="2">
        <f t="shared" si="6"/>
        <v>158831315.77000001</v>
      </c>
      <c r="MO18" s="2">
        <f t="shared" si="6"/>
        <v>142492304.5</v>
      </c>
      <c r="MP18" s="2">
        <f t="shared" si="6"/>
        <v>257360004.46000001</v>
      </c>
      <c r="MQ18" s="2">
        <f t="shared" si="6"/>
        <v>151172708.13999999</v>
      </c>
      <c r="MR18" s="2">
        <f t="shared" si="6"/>
        <v>162923331.68000001</v>
      </c>
      <c r="MS18" s="2">
        <f t="shared" si="6"/>
        <v>172256548.85999998</v>
      </c>
      <c r="MT18" s="2">
        <f t="shared" si="6"/>
        <v>3409786465.6700001</v>
      </c>
      <c r="MU18" s="2">
        <f t="shared" si="6"/>
        <v>164913807.15000001</v>
      </c>
      <c r="MV18" s="2">
        <f t="shared" si="6"/>
        <v>287265482.57999998</v>
      </c>
      <c r="MW18" s="2">
        <f t="shared" si="6"/>
        <v>348187780.46999997</v>
      </c>
      <c r="MX18" s="2">
        <f t="shared" si="6"/>
        <v>293977079.19000006</v>
      </c>
      <c r="MY18" s="2">
        <f t="shared" si="6"/>
        <v>250357430.93000001</v>
      </c>
      <c r="MZ18" s="2">
        <f t="shared" si="6"/>
        <v>614958218.81999993</v>
      </c>
      <c r="NA18" s="2">
        <f t="shared" si="6"/>
        <v>395787877.55999994</v>
      </c>
      <c r="NB18" s="2">
        <f t="shared" si="6"/>
        <v>251191419.50999999</v>
      </c>
      <c r="NC18" s="2">
        <f t="shared" si="6"/>
        <v>90368284.899999991</v>
      </c>
      <c r="ND18" s="2">
        <f t="shared" si="6"/>
        <v>62040566.49000001</v>
      </c>
      <c r="NE18" s="2">
        <f t="shared" si="6"/>
        <v>4859807694.4700003</v>
      </c>
      <c r="NF18" s="2">
        <f t="shared" si="6"/>
        <v>722228904.24000001</v>
      </c>
      <c r="NG18" s="2">
        <f t="shared" si="6"/>
        <v>148830193.81999999</v>
      </c>
      <c r="NH18" s="2">
        <f t="shared" si="6"/>
        <v>1958733493.6999998</v>
      </c>
      <c r="NI18" s="2">
        <f t="shared" si="6"/>
        <v>156795252.75</v>
      </c>
      <c r="NJ18" s="2">
        <f t="shared" si="6"/>
        <v>341604564.35000002</v>
      </c>
      <c r="NK18" s="2">
        <f t="shared" si="6"/>
        <v>773381049.92999983</v>
      </c>
      <c r="NL18" s="2">
        <f t="shared" si="6"/>
        <v>749450360.44999993</v>
      </c>
      <c r="NM18" s="2">
        <f t="shared" si="6"/>
        <v>45866610.400000006</v>
      </c>
      <c r="NN18" s="2">
        <f t="shared" si="6"/>
        <v>334326971.17999989</v>
      </c>
      <c r="NO18" s="2">
        <f t="shared" si="6"/>
        <v>253140297.61000001</v>
      </c>
      <c r="NP18" s="2">
        <f t="shared" si="6"/>
        <v>144977239.11000001</v>
      </c>
      <c r="NQ18" s="2">
        <f t="shared" si="6"/>
        <v>1054984701.9000001</v>
      </c>
      <c r="NR18" s="2">
        <f t="shared" si="6"/>
        <v>196736790.45999995</v>
      </c>
      <c r="NS18" s="2">
        <f t="shared" si="6"/>
        <v>138265770.19999999</v>
      </c>
      <c r="NT18" s="2">
        <f t="shared" si="6"/>
        <v>136273774.55000001</v>
      </c>
      <c r="NU18" s="2">
        <f t="shared" si="6"/>
        <v>101234228.06000003</v>
      </c>
      <c r="NV18" s="2">
        <f t="shared" si="6"/>
        <v>33375890.620000001</v>
      </c>
      <c r="NW18" s="2">
        <f t="shared" si="6"/>
        <v>68870945.289999992</v>
      </c>
      <c r="NX18" s="2">
        <f t="shared" si="6"/>
        <v>3355182940.5299997</v>
      </c>
      <c r="NY18" s="2">
        <f t="shared" ref="NY18:QJ18" si="7">SUM(NY6:NY17)</f>
        <v>1307390977.76</v>
      </c>
      <c r="NZ18" s="2">
        <f t="shared" si="7"/>
        <v>204649045.70000002</v>
      </c>
      <c r="OA18" s="2">
        <f t="shared" si="7"/>
        <v>97759710.450000003</v>
      </c>
      <c r="OB18" s="2">
        <f t="shared" si="7"/>
        <v>143248746.98000005</v>
      </c>
      <c r="OC18" s="2">
        <f t="shared" si="7"/>
        <v>267701892.81999999</v>
      </c>
      <c r="OD18" s="2">
        <f t="shared" si="7"/>
        <v>97020628.51000002</v>
      </c>
      <c r="OE18" s="2">
        <f t="shared" si="7"/>
        <v>2812354218.25</v>
      </c>
      <c r="OF18" s="2">
        <f t="shared" si="7"/>
        <v>565984956.71000004</v>
      </c>
      <c r="OG18" s="2">
        <f t="shared" si="7"/>
        <v>211996150.94000003</v>
      </c>
      <c r="OH18" s="2">
        <f t="shared" si="7"/>
        <v>800915773.33000016</v>
      </c>
      <c r="OI18" s="2">
        <f t="shared" si="7"/>
        <v>172235117.91999999</v>
      </c>
      <c r="OJ18" s="2">
        <f t="shared" si="7"/>
        <v>242505714.83999997</v>
      </c>
      <c r="OK18" s="2">
        <f t="shared" si="7"/>
        <v>353631860.16000009</v>
      </c>
      <c r="OL18" s="2">
        <f t="shared" si="7"/>
        <v>123856887.73999999</v>
      </c>
      <c r="OM18" s="2">
        <f t="shared" si="7"/>
        <v>187724561.50000003</v>
      </c>
      <c r="ON18" s="2">
        <f t="shared" si="7"/>
        <v>2529199743.1199989</v>
      </c>
      <c r="OO18" s="2">
        <f t="shared" si="7"/>
        <v>594475433.29999995</v>
      </c>
      <c r="OP18" s="2">
        <f t="shared" si="7"/>
        <v>905347947.60000014</v>
      </c>
      <c r="OQ18" s="2">
        <f t="shared" si="7"/>
        <v>423856526.4600001</v>
      </c>
      <c r="OR18" s="2">
        <f t="shared" si="7"/>
        <v>268380488.88999996</v>
      </c>
      <c r="OS18" s="2">
        <f t="shared" si="7"/>
        <v>134678192.19</v>
      </c>
      <c r="OT18" s="2">
        <f t="shared" si="7"/>
        <v>1504524132.23</v>
      </c>
      <c r="OU18" s="2">
        <f t="shared" si="7"/>
        <v>167994578.08999997</v>
      </c>
      <c r="OV18" s="2">
        <f t="shared" si="7"/>
        <v>151508826.40000001</v>
      </c>
      <c r="OW18" s="2">
        <f t="shared" si="7"/>
        <v>233213060.41000003</v>
      </c>
      <c r="OX18" s="2">
        <f t="shared" si="7"/>
        <v>247141989.82999998</v>
      </c>
      <c r="OY18" s="2">
        <f t="shared" si="7"/>
        <v>1159028511.6100001</v>
      </c>
      <c r="OZ18" s="2">
        <f t="shared" si="7"/>
        <v>156094705.63999999</v>
      </c>
      <c r="PA18" s="2">
        <f t="shared" si="7"/>
        <v>119431773.34</v>
      </c>
      <c r="PB18" s="2">
        <f t="shared" si="7"/>
        <v>129454506.99999999</v>
      </c>
      <c r="PC18" s="2">
        <f t="shared" si="7"/>
        <v>1970292209.1499999</v>
      </c>
      <c r="PD18" s="2">
        <f t="shared" si="7"/>
        <v>132748513.31999998</v>
      </c>
      <c r="PE18" s="2">
        <f t="shared" si="7"/>
        <v>347206944.76999998</v>
      </c>
      <c r="PF18" s="2">
        <f t="shared" si="7"/>
        <v>75329239.230000004</v>
      </c>
      <c r="PG18" s="2">
        <f t="shared" si="7"/>
        <v>198462855.34</v>
      </c>
      <c r="PH18" s="2">
        <f t="shared" si="7"/>
        <v>437956801.72999996</v>
      </c>
      <c r="PI18" s="2">
        <f t="shared" si="7"/>
        <v>136729536.13999999</v>
      </c>
      <c r="PJ18" s="2">
        <f t="shared" si="7"/>
        <v>124285972.39999999</v>
      </c>
      <c r="PK18" s="2">
        <f t="shared" si="7"/>
        <v>171248911.94999999</v>
      </c>
      <c r="PL18" s="2">
        <f t="shared" si="7"/>
        <v>144992036.39000002</v>
      </c>
      <c r="PM18" s="2">
        <f t="shared" si="7"/>
        <v>208491974.72999996</v>
      </c>
      <c r="PN18" s="2">
        <f t="shared" si="7"/>
        <v>284545235.21999997</v>
      </c>
      <c r="PO18" s="2">
        <f t="shared" si="7"/>
        <v>108349235.45</v>
      </c>
      <c r="PP18" s="2">
        <f t="shared" si="7"/>
        <v>545461096.4000001</v>
      </c>
      <c r="PQ18" s="2">
        <f t="shared" si="7"/>
        <v>105276916.95</v>
      </c>
      <c r="PR18" s="2">
        <f t="shared" si="7"/>
        <v>90261436.840000018</v>
      </c>
      <c r="PS18" s="2">
        <f t="shared" si="7"/>
        <v>63200754.799999997</v>
      </c>
      <c r="PT18" s="2">
        <f t="shared" si="7"/>
        <v>92316906.610000014</v>
      </c>
      <c r="PU18" s="2">
        <f t="shared" si="7"/>
        <v>4533731188.6300001</v>
      </c>
      <c r="PV18" s="2">
        <f t="shared" si="7"/>
        <v>146485464.19000003</v>
      </c>
      <c r="PW18" s="2">
        <f t="shared" si="7"/>
        <v>153360844.88</v>
      </c>
      <c r="PX18" s="2">
        <f t="shared" si="7"/>
        <v>299788494.74999994</v>
      </c>
      <c r="PY18" s="2">
        <f t="shared" si="7"/>
        <v>1081496346.6499999</v>
      </c>
      <c r="PZ18" s="2">
        <f t="shared" si="7"/>
        <v>216272882.17000002</v>
      </c>
      <c r="QA18" s="2">
        <f t="shared" si="7"/>
        <v>607531626.59000003</v>
      </c>
      <c r="QB18" s="2">
        <f t="shared" si="7"/>
        <v>134306843.46000004</v>
      </c>
      <c r="QC18" s="2">
        <f t="shared" si="7"/>
        <v>493401677.28000003</v>
      </c>
      <c r="QD18" s="2">
        <f t="shared" si="7"/>
        <v>75555776.789999992</v>
      </c>
      <c r="QE18" s="2">
        <f t="shared" si="7"/>
        <v>461149417.93000001</v>
      </c>
      <c r="QF18" s="2">
        <f t="shared" si="7"/>
        <v>122966535.38999999</v>
      </c>
      <c r="QG18" s="2">
        <f t="shared" si="7"/>
        <v>174356218.10000002</v>
      </c>
      <c r="QH18" s="2">
        <f t="shared" si="7"/>
        <v>268811495.79000002</v>
      </c>
      <c r="QI18" s="2">
        <f t="shared" si="7"/>
        <v>239823285.94000003</v>
      </c>
      <c r="QJ18" s="2">
        <f t="shared" si="7"/>
        <v>268480346.43999994</v>
      </c>
      <c r="QK18" s="2">
        <f t="shared" ref="QK18:SV18" si="8">SUM(QK6:QK17)</f>
        <v>128434950.69999999</v>
      </c>
      <c r="QL18" s="2">
        <f t="shared" si="8"/>
        <v>129398091.75999999</v>
      </c>
      <c r="QM18" s="2">
        <f t="shared" si="8"/>
        <v>90935451.499999985</v>
      </c>
      <c r="QN18" s="2">
        <f t="shared" si="8"/>
        <v>573741304.25</v>
      </c>
      <c r="QO18" s="2">
        <f t="shared" si="8"/>
        <v>545990750.65999997</v>
      </c>
      <c r="QP18" s="2">
        <f t="shared" si="8"/>
        <v>105544188.56000002</v>
      </c>
      <c r="QQ18" s="2">
        <f t="shared" si="8"/>
        <v>56606222.040000007</v>
      </c>
      <c r="QR18" s="2">
        <f t="shared" si="8"/>
        <v>47914901.489999995</v>
      </c>
      <c r="QS18" s="2">
        <f t="shared" si="8"/>
        <v>79209430.25</v>
      </c>
      <c r="QT18" s="2">
        <f t="shared" si="8"/>
        <v>43846875.650000006</v>
      </c>
      <c r="QU18" s="2">
        <f t="shared" si="8"/>
        <v>2266444647.21</v>
      </c>
      <c r="QV18" s="2">
        <f t="shared" si="8"/>
        <v>97763813.449999988</v>
      </c>
      <c r="QW18" s="2">
        <f t="shared" si="8"/>
        <v>427316556.84000003</v>
      </c>
      <c r="QX18" s="2">
        <f t="shared" si="8"/>
        <v>160004208.47999999</v>
      </c>
      <c r="QY18" s="2">
        <f t="shared" si="8"/>
        <v>200810314.71000004</v>
      </c>
      <c r="QZ18" s="2">
        <f t="shared" si="8"/>
        <v>399429105.64999998</v>
      </c>
      <c r="RA18" s="2">
        <f t="shared" si="8"/>
        <v>149040068</v>
      </c>
      <c r="RB18" s="2">
        <f t="shared" si="8"/>
        <v>319200483.14999992</v>
      </c>
      <c r="RC18" s="2">
        <f t="shared" si="8"/>
        <v>320080919.38</v>
      </c>
      <c r="RD18" s="2">
        <f t="shared" si="8"/>
        <v>138322678.28</v>
      </c>
      <c r="RE18" s="2">
        <f t="shared" si="8"/>
        <v>121024080.16</v>
      </c>
      <c r="RF18" s="2">
        <f t="shared" si="8"/>
        <v>100395585.98000002</v>
      </c>
      <c r="RG18" s="2">
        <f t="shared" si="8"/>
        <v>73931080.25</v>
      </c>
      <c r="RH18" s="2">
        <f t="shared" si="8"/>
        <v>3033595802.6599998</v>
      </c>
      <c r="RI18" s="2">
        <f t="shared" si="8"/>
        <v>408497562.66999996</v>
      </c>
      <c r="RJ18" s="2">
        <f t="shared" si="8"/>
        <v>189229947.06</v>
      </c>
      <c r="RK18" s="2">
        <f t="shared" si="8"/>
        <v>231118662.71999997</v>
      </c>
      <c r="RL18" s="2">
        <f t="shared" si="8"/>
        <v>220445041.26999998</v>
      </c>
      <c r="RM18" s="2">
        <f t="shared" si="8"/>
        <v>307814403.46999997</v>
      </c>
      <c r="RN18" s="2">
        <f t="shared" si="8"/>
        <v>584638051.71000004</v>
      </c>
      <c r="RO18" s="2">
        <f t="shared" si="8"/>
        <v>200729159.27000001</v>
      </c>
      <c r="RP18" s="2">
        <f t="shared" si="8"/>
        <v>203940557.70000002</v>
      </c>
      <c r="RQ18" s="2">
        <f t="shared" si="8"/>
        <v>396236262.82999992</v>
      </c>
      <c r="RR18" s="2">
        <f t="shared" si="8"/>
        <v>720352328.41999996</v>
      </c>
      <c r="RS18" s="2">
        <f t="shared" si="8"/>
        <v>103769806.29000002</v>
      </c>
      <c r="RT18" s="2">
        <f t="shared" si="8"/>
        <v>99251061.86999999</v>
      </c>
      <c r="RU18" s="2">
        <f t="shared" si="8"/>
        <v>200821058.37</v>
      </c>
      <c r="RV18" s="2">
        <f t="shared" si="8"/>
        <v>94170048.329999998</v>
      </c>
      <c r="RW18" s="2">
        <f t="shared" si="8"/>
        <v>120688257.28999999</v>
      </c>
      <c r="RX18" s="2">
        <f t="shared" si="8"/>
        <v>201565329.22999999</v>
      </c>
      <c r="RY18" s="2">
        <f t="shared" si="8"/>
        <v>77605164.090000004</v>
      </c>
      <c r="RZ18" s="2">
        <f t="shared" si="8"/>
        <v>68107760.11999999</v>
      </c>
      <c r="SA18" s="2">
        <f t="shared" si="8"/>
        <v>99180871.810000002</v>
      </c>
      <c r="SB18" s="2">
        <f t="shared" si="8"/>
        <v>1202120427.4300001</v>
      </c>
      <c r="SC18" s="2">
        <f t="shared" si="8"/>
        <v>170550223.40999997</v>
      </c>
      <c r="SD18" s="2">
        <f t="shared" si="8"/>
        <v>170239726.03999999</v>
      </c>
      <c r="SE18" s="2">
        <f t="shared" si="8"/>
        <v>149519094.19000003</v>
      </c>
      <c r="SF18" s="2">
        <f t="shared" si="8"/>
        <v>87615786.019999996</v>
      </c>
      <c r="SG18" s="2">
        <f t="shared" si="8"/>
        <v>156450860.31000003</v>
      </c>
      <c r="SH18" s="2">
        <f t="shared" si="8"/>
        <v>214926312.41</v>
      </c>
      <c r="SI18" s="2">
        <f t="shared" si="8"/>
        <v>288818447.25000006</v>
      </c>
      <c r="SJ18" s="2">
        <f t="shared" si="8"/>
        <v>171977965.19</v>
      </c>
      <c r="SK18" s="2">
        <f t="shared" si="8"/>
        <v>155536139.44</v>
      </c>
      <c r="SL18" s="2">
        <f t="shared" si="8"/>
        <v>368709323.35999995</v>
      </c>
      <c r="SM18" s="2">
        <f t="shared" si="8"/>
        <v>62984118.260000013</v>
      </c>
      <c r="SN18" s="2">
        <f t="shared" si="8"/>
        <v>788230099.21000004</v>
      </c>
      <c r="SO18" s="2">
        <f t="shared" si="8"/>
        <v>159870742.10999998</v>
      </c>
      <c r="SP18" s="2">
        <f t="shared" si="8"/>
        <v>213556096.17000002</v>
      </c>
      <c r="SQ18" s="2">
        <f t="shared" si="8"/>
        <v>295116372.63999999</v>
      </c>
      <c r="SR18" s="2">
        <f t="shared" si="8"/>
        <v>167997958.24000001</v>
      </c>
      <c r="SS18" s="2">
        <f t="shared" si="8"/>
        <v>136721611.90000001</v>
      </c>
      <c r="ST18" s="2">
        <f t="shared" si="8"/>
        <v>127160944.05000001</v>
      </c>
      <c r="SU18" s="2">
        <f t="shared" si="8"/>
        <v>76254937.019999996</v>
      </c>
      <c r="SV18" s="2">
        <f t="shared" si="8"/>
        <v>1436248917.54</v>
      </c>
      <c r="SW18" s="2">
        <f t="shared" ref="SW18:VH18" si="9">SUM(SW6:SW17)</f>
        <v>132487026.02999999</v>
      </c>
      <c r="SX18" s="2">
        <f t="shared" si="9"/>
        <v>259149588.83000001</v>
      </c>
      <c r="SY18" s="2">
        <f t="shared" si="9"/>
        <v>147010703.27999997</v>
      </c>
      <c r="SZ18" s="2">
        <f t="shared" si="9"/>
        <v>74284833.090000004</v>
      </c>
      <c r="TA18" s="2">
        <f t="shared" si="9"/>
        <v>99187188.749999985</v>
      </c>
      <c r="TB18" s="2">
        <f t="shared" si="9"/>
        <v>129231913.38999997</v>
      </c>
      <c r="TC18" s="2">
        <f t="shared" si="9"/>
        <v>360876453.89000005</v>
      </c>
      <c r="TD18" s="2">
        <f t="shared" si="9"/>
        <v>101614894.84999998</v>
      </c>
      <c r="TE18" s="2">
        <f t="shared" si="9"/>
        <v>123427497.78</v>
      </c>
      <c r="TF18" s="2">
        <f t="shared" si="9"/>
        <v>140046564.21000001</v>
      </c>
      <c r="TG18" s="2">
        <f t="shared" si="9"/>
        <v>220927183.99999997</v>
      </c>
      <c r="TH18" s="2">
        <f t="shared" si="9"/>
        <v>115551698.22999999</v>
      </c>
      <c r="TI18" s="2">
        <f t="shared" si="9"/>
        <v>90414512.300000012</v>
      </c>
      <c r="TJ18" s="2">
        <f t="shared" si="9"/>
        <v>2903219675.8299999</v>
      </c>
      <c r="TK18" s="2">
        <f t="shared" si="9"/>
        <v>144682183.53</v>
      </c>
      <c r="TL18" s="2">
        <f t="shared" si="9"/>
        <v>105738405.26999998</v>
      </c>
      <c r="TM18" s="2">
        <f t="shared" si="9"/>
        <v>242932255.23000002</v>
      </c>
      <c r="TN18" s="2">
        <f t="shared" si="9"/>
        <v>243744194.76999998</v>
      </c>
      <c r="TO18" s="2">
        <f t="shared" si="9"/>
        <v>165049267.75999999</v>
      </c>
      <c r="TP18" s="2">
        <f t="shared" si="9"/>
        <v>63817820.940000005</v>
      </c>
      <c r="TQ18" s="2">
        <f t="shared" si="9"/>
        <v>600412722.75000012</v>
      </c>
      <c r="TR18" s="2">
        <f t="shared" si="9"/>
        <v>146942999.93000001</v>
      </c>
      <c r="TS18" s="2">
        <f t="shared" si="9"/>
        <v>236255914.48000002</v>
      </c>
      <c r="TT18" s="2">
        <f t="shared" si="9"/>
        <v>275586056.13999993</v>
      </c>
      <c r="TU18" s="2">
        <f t="shared" si="9"/>
        <v>125091085.91</v>
      </c>
      <c r="TV18" s="2">
        <f t="shared" si="9"/>
        <v>90562559.61999999</v>
      </c>
      <c r="TW18" s="2">
        <f t="shared" si="9"/>
        <v>160591549.17000002</v>
      </c>
      <c r="TX18" s="2">
        <f t="shared" si="9"/>
        <v>124432506.60000002</v>
      </c>
      <c r="TY18" s="2">
        <f t="shared" si="9"/>
        <v>108668780.30000001</v>
      </c>
      <c r="TZ18" s="2">
        <f t="shared" si="9"/>
        <v>814232469.56999993</v>
      </c>
      <c r="UA18" s="2">
        <f t="shared" si="9"/>
        <v>126390996.34999999</v>
      </c>
      <c r="UB18" s="2">
        <f t="shared" si="9"/>
        <v>1390709445.1799998</v>
      </c>
      <c r="UC18" s="2">
        <f t="shared" si="9"/>
        <v>350311151.12</v>
      </c>
      <c r="UD18" s="2">
        <f t="shared" si="9"/>
        <v>121024988.46000001</v>
      </c>
      <c r="UE18" s="2">
        <f t="shared" si="9"/>
        <v>127152360.69999999</v>
      </c>
      <c r="UF18" s="2">
        <f t="shared" si="9"/>
        <v>903294715.98000014</v>
      </c>
      <c r="UG18" s="2">
        <f t="shared" si="9"/>
        <v>88887158.799999997</v>
      </c>
      <c r="UH18" s="2">
        <f t="shared" si="9"/>
        <v>64669345.079999998</v>
      </c>
      <c r="UI18" s="2">
        <f t="shared" si="9"/>
        <v>100015956.3</v>
      </c>
      <c r="UJ18" s="2">
        <f t="shared" si="9"/>
        <v>97199096.389999986</v>
      </c>
      <c r="UK18" s="2">
        <f t="shared" si="9"/>
        <v>1087923810.55</v>
      </c>
      <c r="UL18" s="2">
        <f t="shared" si="9"/>
        <v>248702898.24000001</v>
      </c>
      <c r="UM18" s="2">
        <f t="shared" si="9"/>
        <v>187359346.46000001</v>
      </c>
      <c r="UN18" s="2">
        <f t="shared" si="9"/>
        <v>292675070.97999996</v>
      </c>
      <c r="UO18" s="2">
        <f t="shared" si="9"/>
        <v>195256739.42000002</v>
      </c>
      <c r="UP18" s="2">
        <f t="shared" si="9"/>
        <v>135932714.08000001</v>
      </c>
      <c r="UQ18" s="2">
        <f t="shared" si="9"/>
        <v>4612882033.8400002</v>
      </c>
      <c r="UR18" s="2">
        <f t="shared" si="9"/>
        <v>199795313.92000005</v>
      </c>
      <c r="US18" s="2">
        <f t="shared" si="9"/>
        <v>199749789.76999998</v>
      </c>
      <c r="UT18" s="2">
        <f t="shared" si="9"/>
        <v>803406075.78999996</v>
      </c>
      <c r="UU18" s="2">
        <f t="shared" si="9"/>
        <v>90301743.890000015</v>
      </c>
      <c r="UV18" s="2">
        <f t="shared" si="9"/>
        <v>153473700.80999997</v>
      </c>
      <c r="UW18" s="2">
        <f t="shared" si="9"/>
        <v>425173394.9000001</v>
      </c>
      <c r="UX18" s="2">
        <f t="shared" si="9"/>
        <v>110258456.82000002</v>
      </c>
      <c r="UY18" s="2">
        <f t="shared" si="9"/>
        <v>104096173.55000001</v>
      </c>
      <c r="UZ18" s="2">
        <f t="shared" si="9"/>
        <v>159805543.70999998</v>
      </c>
      <c r="VA18" s="2">
        <f t="shared" si="9"/>
        <v>221280271.99000001</v>
      </c>
      <c r="VB18" s="2">
        <f t="shared" si="9"/>
        <v>399572364.76000005</v>
      </c>
      <c r="VC18" s="2">
        <f t="shared" si="9"/>
        <v>222121467.95000002</v>
      </c>
      <c r="VD18" s="2">
        <f t="shared" si="9"/>
        <v>305927769.15999997</v>
      </c>
      <c r="VE18" s="2">
        <f t="shared" si="9"/>
        <v>112371495.01999998</v>
      </c>
      <c r="VF18" s="2">
        <f t="shared" si="9"/>
        <v>104318568.75000001</v>
      </c>
      <c r="VG18" s="2">
        <f t="shared" si="9"/>
        <v>91852693.109999999</v>
      </c>
      <c r="VH18" s="2">
        <f t="shared" si="9"/>
        <v>100617434.50999999</v>
      </c>
      <c r="VI18" s="2">
        <f t="shared" ref="VI18:XT18" si="10">SUM(VI6:VI17)</f>
        <v>481991176.66000003</v>
      </c>
      <c r="VJ18" s="2">
        <f t="shared" si="10"/>
        <v>82613212.579999983</v>
      </c>
      <c r="VK18" s="2">
        <f t="shared" si="10"/>
        <v>79720220.659999996</v>
      </c>
      <c r="VL18" s="2">
        <f t="shared" si="10"/>
        <v>54427491.080000006</v>
      </c>
      <c r="VM18" s="2">
        <f t="shared" si="10"/>
        <v>2067730118.47</v>
      </c>
      <c r="VN18" s="2">
        <f t="shared" si="10"/>
        <v>158448214.25999999</v>
      </c>
      <c r="VO18" s="2">
        <f t="shared" si="10"/>
        <v>168188159.06999999</v>
      </c>
      <c r="VP18" s="2">
        <f t="shared" si="10"/>
        <v>292945501.84000003</v>
      </c>
      <c r="VQ18" s="2">
        <f t="shared" si="10"/>
        <v>334706566.69999993</v>
      </c>
      <c r="VR18" s="2">
        <f t="shared" si="10"/>
        <v>299623532.89999998</v>
      </c>
      <c r="VS18" s="2">
        <f t="shared" si="10"/>
        <v>209447372.03</v>
      </c>
      <c r="VT18" s="2">
        <f t="shared" si="10"/>
        <v>171155076.81000003</v>
      </c>
      <c r="VU18" s="2">
        <f t="shared" si="10"/>
        <v>154967105.08000004</v>
      </c>
      <c r="VV18" s="2">
        <f t="shared" si="10"/>
        <v>720544595.28999996</v>
      </c>
      <c r="VW18" s="2">
        <f t="shared" si="10"/>
        <v>147695996.01000002</v>
      </c>
      <c r="VX18" s="2">
        <f t="shared" si="10"/>
        <v>539481369.07000005</v>
      </c>
      <c r="VY18" s="2">
        <f t="shared" si="10"/>
        <v>161030246.16999999</v>
      </c>
      <c r="VZ18" s="2">
        <f t="shared" si="10"/>
        <v>120512736.98</v>
      </c>
      <c r="WA18" s="2">
        <f t="shared" si="10"/>
        <v>99997063.280000001</v>
      </c>
      <c r="WB18" s="2">
        <f t="shared" si="10"/>
        <v>6980825309.9000006</v>
      </c>
      <c r="WC18" s="2">
        <f t="shared" si="10"/>
        <v>350276690.88000005</v>
      </c>
      <c r="WD18" s="2">
        <f t="shared" si="10"/>
        <v>181967231.72000003</v>
      </c>
      <c r="WE18" s="2">
        <f t="shared" si="10"/>
        <v>272416567.63</v>
      </c>
      <c r="WF18" s="2">
        <f t="shared" si="10"/>
        <v>119851814.94</v>
      </c>
      <c r="WG18" s="2">
        <f t="shared" si="10"/>
        <v>208164679.21999997</v>
      </c>
      <c r="WH18" s="2">
        <f t="shared" si="10"/>
        <v>358717231.91999996</v>
      </c>
      <c r="WI18" s="2">
        <f t="shared" si="10"/>
        <v>333769533.94</v>
      </c>
      <c r="WJ18" s="2">
        <f t="shared" si="10"/>
        <v>197108964.41999996</v>
      </c>
      <c r="WK18" s="2">
        <f t="shared" si="10"/>
        <v>273734122.39999998</v>
      </c>
      <c r="WL18" s="2">
        <f t="shared" si="10"/>
        <v>137500449.08000004</v>
      </c>
      <c r="WM18" s="2">
        <f t="shared" si="10"/>
        <v>545988266.8900001</v>
      </c>
      <c r="WN18" s="2">
        <f t="shared" si="10"/>
        <v>211592869.35000002</v>
      </c>
      <c r="WO18" s="2">
        <f t="shared" si="10"/>
        <v>371063566.32399994</v>
      </c>
      <c r="WP18" s="2">
        <f t="shared" si="10"/>
        <v>473447721.92000008</v>
      </c>
      <c r="WQ18" s="2">
        <f t="shared" si="10"/>
        <v>253038053.87</v>
      </c>
      <c r="WR18" s="2">
        <f t="shared" si="10"/>
        <v>218390820.27000001</v>
      </c>
      <c r="WS18" s="2">
        <f t="shared" si="10"/>
        <v>341488670.06999999</v>
      </c>
      <c r="WT18" s="2">
        <f t="shared" si="10"/>
        <v>152758812.65000001</v>
      </c>
      <c r="WU18" s="2">
        <f t="shared" si="10"/>
        <v>425623964.94999993</v>
      </c>
      <c r="WV18" s="2">
        <f t="shared" si="10"/>
        <v>929628474.01999998</v>
      </c>
      <c r="WW18" s="2">
        <f t="shared" si="10"/>
        <v>166772552.59999999</v>
      </c>
      <c r="WX18" s="2">
        <f t="shared" si="10"/>
        <v>119750748.72000001</v>
      </c>
      <c r="WY18" s="2">
        <f t="shared" si="10"/>
        <v>102571388.97</v>
      </c>
      <c r="WZ18" s="2">
        <f t="shared" si="10"/>
        <v>140989025.48000002</v>
      </c>
      <c r="XA18" s="2">
        <f t="shared" si="10"/>
        <v>110878359.02000001</v>
      </c>
      <c r="XB18" s="2">
        <f t="shared" si="10"/>
        <v>99587016.359999999</v>
      </c>
      <c r="XC18" s="2">
        <f t="shared" si="10"/>
        <v>118579030.66000001</v>
      </c>
      <c r="XD18" s="2">
        <f t="shared" si="10"/>
        <v>802986559.99000013</v>
      </c>
      <c r="XE18" s="2">
        <f t="shared" si="10"/>
        <v>92777047.255999982</v>
      </c>
      <c r="XF18" s="2">
        <f t="shared" si="10"/>
        <v>81201207.879999995</v>
      </c>
      <c r="XG18" s="2">
        <f t="shared" si="10"/>
        <v>67696199.549999997</v>
      </c>
      <c r="XH18" s="2">
        <f t="shared" si="10"/>
        <v>85947427.020000011</v>
      </c>
      <c r="XI18" s="2">
        <f t="shared" si="10"/>
        <v>3655598288.4399996</v>
      </c>
      <c r="XJ18" s="2">
        <f t="shared" si="10"/>
        <v>351124930.12</v>
      </c>
      <c r="XK18" s="2">
        <f t="shared" si="10"/>
        <v>341188558.66000003</v>
      </c>
      <c r="XL18" s="2">
        <f t="shared" si="10"/>
        <v>1015588258.8499999</v>
      </c>
      <c r="XM18" s="2">
        <f t="shared" si="10"/>
        <v>205866054.96000001</v>
      </c>
      <c r="XN18" s="2">
        <f t="shared" si="10"/>
        <v>263528499.01000002</v>
      </c>
      <c r="XO18" s="2">
        <f t="shared" si="10"/>
        <v>494221215.70000005</v>
      </c>
      <c r="XP18" s="2">
        <f t="shared" si="10"/>
        <v>260981290.35999998</v>
      </c>
      <c r="XQ18" s="2">
        <f t="shared" si="10"/>
        <v>207977105.62</v>
      </c>
      <c r="XR18" s="2">
        <f t="shared" si="10"/>
        <v>478957173.89000016</v>
      </c>
      <c r="XS18" s="2">
        <f t="shared" si="10"/>
        <v>439159843.73999995</v>
      </c>
      <c r="XT18" s="2">
        <f t="shared" si="10"/>
        <v>150436363.54000002</v>
      </c>
      <c r="XU18" s="2">
        <f t="shared" ref="XU18:AAF18" si="11">SUM(XU6:XU17)</f>
        <v>150440221.34</v>
      </c>
      <c r="XV18" s="2">
        <f t="shared" si="11"/>
        <v>197865121.76999995</v>
      </c>
      <c r="XW18" s="2">
        <f t="shared" si="11"/>
        <v>172926581.40000001</v>
      </c>
      <c r="XX18" s="2">
        <f t="shared" si="11"/>
        <v>180806234.39999998</v>
      </c>
      <c r="XY18" s="2">
        <f t="shared" si="11"/>
        <v>104986245.19999997</v>
      </c>
      <c r="XZ18" s="2">
        <f t="shared" si="11"/>
        <v>134036724.38999999</v>
      </c>
      <c r="YA18" s="2">
        <f t="shared" si="11"/>
        <v>113760930.12999998</v>
      </c>
      <c r="YB18" s="2">
        <f t="shared" si="11"/>
        <v>148597108.94</v>
      </c>
      <c r="YC18" s="2">
        <f t="shared" si="11"/>
        <v>141405914.40000001</v>
      </c>
      <c r="YD18" s="2">
        <f t="shared" si="11"/>
        <v>110141498.45000002</v>
      </c>
      <c r="YE18" s="2">
        <f t="shared" si="11"/>
        <v>160311493.67999998</v>
      </c>
      <c r="YF18" s="2">
        <f t="shared" si="11"/>
        <v>3638384517.8100004</v>
      </c>
      <c r="YG18" s="2">
        <f t="shared" si="11"/>
        <v>246211697.46000001</v>
      </c>
      <c r="YH18" s="2">
        <f t="shared" si="11"/>
        <v>362075061.36000001</v>
      </c>
      <c r="YI18" s="2">
        <f t="shared" si="11"/>
        <v>169419724.27000001</v>
      </c>
      <c r="YJ18" s="2">
        <f t="shared" si="11"/>
        <v>958029237.88</v>
      </c>
      <c r="YK18" s="2">
        <f t="shared" si="11"/>
        <v>292706947.06999999</v>
      </c>
      <c r="YL18" s="2">
        <f t="shared" si="11"/>
        <v>392754466.85000008</v>
      </c>
      <c r="YM18" s="2">
        <f t="shared" si="11"/>
        <v>137667275.28</v>
      </c>
      <c r="YN18" s="2">
        <f t="shared" si="11"/>
        <v>658532585.97000003</v>
      </c>
      <c r="YO18" s="2">
        <f t="shared" si="11"/>
        <v>483994946.26999998</v>
      </c>
      <c r="YP18" s="2">
        <f t="shared" si="11"/>
        <v>300873166.00999999</v>
      </c>
      <c r="YQ18" s="2">
        <f t="shared" si="11"/>
        <v>182448838.09999999</v>
      </c>
      <c r="YR18" s="2">
        <f t="shared" si="11"/>
        <v>131144209.59999998</v>
      </c>
      <c r="YS18" s="2">
        <f t="shared" si="11"/>
        <v>130663195.17999999</v>
      </c>
      <c r="YT18" s="2">
        <f t="shared" si="11"/>
        <v>108284596.90000001</v>
      </c>
      <c r="YU18" s="2">
        <f t="shared" si="11"/>
        <v>125983507.97000003</v>
      </c>
      <c r="YV18" s="2">
        <f t="shared" si="11"/>
        <v>111102072.00999999</v>
      </c>
      <c r="YW18" s="2">
        <f t="shared" si="11"/>
        <v>1533089645.5459998</v>
      </c>
      <c r="YX18" s="2">
        <f t="shared" si="11"/>
        <v>219156169.71000004</v>
      </c>
      <c r="YY18" s="2">
        <f t="shared" si="11"/>
        <v>163193163.71000001</v>
      </c>
      <c r="YZ18" s="2">
        <f t="shared" si="11"/>
        <v>144653286.50999996</v>
      </c>
      <c r="ZA18" s="2">
        <f t="shared" si="11"/>
        <v>182988018.58999997</v>
      </c>
      <c r="ZB18" s="2">
        <f t="shared" si="11"/>
        <v>93542296.900000006</v>
      </c>
      <c r="ZC18" s="2">
        <f t="shared" si="11"/>
        <v>124762497.22</v>
      </c>
      <c r="ZD18" s="2">
        <f t="shared" si="11"/>
        <v>1560300420.7300005</v>
      </c>
      <c r="ZE18" s="2">
        <f t="shared" si="11"/>
        <v>102124698.55</v>
      </c>
      <c r="ZF18" s="2">
        <f t="shared" si="11"/>
        <v>180492164.40000004</v>
      </c>
      <c r="ZG18" s="2">
        <f t="shared" si="11"/>
        <v>184440204.52000001</v>
      </c>
      <c r="ZH18" s="2">
        <f t="shared" si="11"/>
        <v>114213949.83</v>
      </c>
      <c r="ZI18" s="2">
        <f t="shared" si="11"/>
        <v>128165522.03999999</v>
      </c>
      <c r="ZJ18" s="2">
        <f t="shared" si="11"/>
        <v>130061336.11000003</v>
      </c>
      <c r="ZK18" s="2">
        <f t="shared" si="11"/>
        <v>89101533.898000002</v>
      </c>
      <c r="ZL18" s="2">
        <f t="shared" si="11"/>
        <v>333002062.92000008</v>
      </c>
      <c r="ZM18" s="2">
        <f t="shared" si="11"/>
        <v>2677619046.5899992</v>
      </c>
      <c r="ZN18" s="2">
        <f t="shared" si="11"/>
        <v>134942456.62000003</v>
      </c>
      <c r="ZO18" s="2">
        <f t="shared" si="11"/>
        <v>273204200.69</v>
      </c>
      <c r="ZP18" s="2">
        <f t="shared" si="11"/>
        <v>958734937.78000009</v>
      </c>
      <c r="ZQ18" s="2">
        <f t="shared" si="11"/>
        <v>363120711.04000008</v>
      </c>
      <c r="ZR18" s="2">
        <f t="shared" si="11"/>
        <v>152523749.09</v>
      </c>
      <c r="ZS18" s="2">
        <f t="shared" si="11"/>
        <v>175462077.58999997</v>
      </c>
      <c r="ZT18" s="2">
        <f t="shared" si="11"/>
        <v>322991237.72999996</v>
      </c>
      <c r="ZU18" s="2">
        <f t="shared" si="11"/>
        <v>273272115.24000001</v>
      </c>
      <c r="ZV18" s="2">
        <f t="shared" si="11"/>
        <v>366309142.13</v>
      </c>
      <c r="ZW18" s="2">
        <f t="shared" si="11"/>
        <v>78119912.390000001</v>
      </c>
      <c r="ZX18" s="2">
        <f t="shared" si="11"/>
        <v>119424474.45000002</v>
      </c>
      <c r="ZY18" s="2">
        <f t="shared" si="11"/>
        <v>128960158.97000001</v>
      </c>
      <c r="ZZ18" s="2">
        <f t="shared" si="11"/>
        <v>324626660.15999997</v>
      </c>
      <c r="AAA18" s="2">
        <f t="shared" si="11"/>
        <v>135826092.96000001</v>
      </c>
      <c r="AAB18" s="2">
        <f t="shared" si="11"/>
        <v>140257408.52000001</v>
      </c>
      <c r="AAC18" s="2">
        <f t="shared" si="11"/>
        <v>166695877.25999999</v>
      </c>
      <c r="AAD18" s="2">
        <f t="shared" si="11"/>
        <v>147601693.05000001</v>
      </c>
      <c r="AAE18" s="2">
        <f t="shared" si="11"/>
        <v>127065653.04000001</v>
      </c>
      <c r="AAF18" s="2">
        <f t="shared" si="11"/>
        <v>106426275.09999999</v>
      </c>
      <c r="AAG18" s="2">
        <f t="shared" ref="AAG18:ACR18" si="12">SUM(AAG6:AAG17)</f>
        <v>66182822.68999999</v>
      </c>
      <c r="AAH18" s="2">
        <f t="shared" si="12"/>
        <v>82471399.919999987</v>
      </c>
      <c r="AAI18" s="2">
        <f t="shared" si="12"/>
        <v>1167574575.04</v>
      </c>
      <c r="AAJ18" s="2">
        <f t="shared" si="12"/>
        <v>108426395.13000001</v>
      </c>
      <c r="AAK18" s="2">
        <f t="shared" si="12"/>
        <v>130632480.17999999</v>
      </c>
      <c r="AAL18" s="2">
        <f t="shared" si="12"/>
        <v>125927066.84</v>
      </c>
      <c r="AAM18" s="2">
        <f t="shared" si="12"/>
        <v>124036938.44000001</v>
      </c>
      <c r="AAN18" s="2">
        <f t="shared" si="12"/>
        <v>187922952.06999999</v>
      </c>
      <c r="AAO18" s="2">
        <f t="shared" si="12"/>
        <v>126744434.30999997</v>
      </c>
      <c r="AAP18" s="2">
        <f t="shared" si="12"/>
        <v>4726027694.039999</v>
      </c>
      <c r="AAQ18" s="2">
        <f t="shared" si="12"/>
        <v>186236589.60999998</v>
      </c>
      <c r="AAR18" s="2">
        <f t="shared" si="12"/>
        <v>141429704.07999998</v>
      </c>
      <c r="AAS18" s="2">
        <f t="shared" si="12"/>
        <v>491752969.69</v>
      </c>
      <c r="AAT18" s="2">
        <f t="shared" si="12"/>
        <v>245079137.49999994</v>
      </c>
      <c r="AAU18" s="2">
        <f t="shared" si="12"/>
        <v>169403504.03999996</v>
      </c>
      <c r="AAV18" s="2">
        <f t="shared" si="12"/>
        <v>190899859.92000005</v>
      </c>
      <c r="AAW18" s="2">
        <f t="shared" si="12"/>
        <v>316042597.66999996</v>
      </c>
      <c r="AAX18" s="2">
        <f t="shared" si="12"/>
        <v>609267465.95000005</v>
      </c>
      <c r="AAY18" s="2">
        <f t="shared" si="12"/>
        <v>127504300.48000002</v>
      </c>
      <c r="AAZ18" s="2">
        <f t="shared" si="12"/>
        <v>281580225.19999999</v>
      </c>
      <c r="ABA18" s="2">
        <f t="shared" si="12"/>
        <v>765227109.69000006</v>
      </c>
      <c r="ABB18" s="2">
        <f t="shared" si="12"/>
        <v>467547497.54000008</v>
      </c>
      <c r="ABC18" s="2">
        <f t="shared" si="12"/>
        <v>98274636.590000004</v>
      </c>
      <c r="ABD18" s="2">
        <f t="shared" si="12"/>
        <v>133134366.75000001</v>
      </c>
      <c r="ABE18" s="2">
        <f t="shared" si="12"/>
        <v>154933252.56000003</v>
      </c>
      <c r="ABF18" s="2">
        <f t="shared" si="12"/>
        <v>93076502.38000001</v>
      </c>
      <c r="ABG18" s="2">
        <f t="shared" si="12"/>
        <v>167677027.72999999</v>
      </c>
      <c r="ABH18" s="2">
        <f t="shared" si="12"/>
        <v>102701940.13000001</v>
      </c>
      <c r="ABI18" s="2">
        <f t="shared" si="12"/>
        <v>1110840148.26</v>
      </c>
      <c r="ABJ18" s="2">
        <f t="shared" si="12"/>
        <v>864019660.17000008</v>
      </c>
      <c r="ABK18" s="2">
        <f t="shared" si="12"/>
        <v>103608031.25999999</v>
      </c>
      <c r="ABL18" s="2">
        <f t="shared" si="12"/>
        <v>100652277.22</v>
      </c>
      <c r="ABM18" s="2">
        <f t="shared" si="12"/>
        <v>77575309.599999994</v>
      </c>
      <c r="ABN18" s="2">
        <f t="shared" si="12"/>
        <v>94590787.389999986</v>
      </c>
      <c r="ABO18" s="2">
        <f t="shared" si="12"/>
        <v>68537969.229999989</v>
      </c>
      <c r="ABP18" s="2">
        <f t="shared" si="12"/>
        <v>1651797927.5799997</v>
      </c>
      <c r="ABQ18" s="2">
        <f t="shared" si="12"/>
        <v>217853122.38999999</v>
      </c>
      <c r="ABR18" s="2">
        <f t="shared" si="12"/>
        <v>175433350.45000005</v>
      </c>
      <c r="ABS18" s="2">
        <f t="shared" si="12"/>
        <v>345958270.84999996</v>
      </c>
      <c r="ABT18" s="2">
        <f t="shared" si="12"/>
        <v>373700838.18999994</v>
      </c>
      <c r="ABU18" s="2">
        <f t="shared" si="12"/>
        <v>252649744.02999997</v>
      </c>
      <c r="ABV18" s="2">
        <f t="shared" si="12"/>
        <v>143705650.43000001</v>
      </c>
      <c r="ABW18" s="2">
        <f t="shared" si="12"/>
        <v>217771345.79999998</v>
      </c>
      <c r="ABX18" s="2">
        <f t="shared" si="12"/>
        <v>45644066.660000004</v>
      </c>
      <c r="ABY18" s="2">
        <f t="shared" si="12"/>
        <v>1817294641.4000003</v>
      </c>
      <c r="ABZ18" s="2">
        <f t="shared" si="12"/>
        <v>147837513.03999999</v>
      </c>
      <c r="ACA18" s="2">
        <f t="shared" si="12"/>
        <v>270099993.16999996</v>
      </c>
      <c r="ACB18" s="2">
        <f t="shared" si="12"/>
        <v>120133843.3</v>
      </c>
      <c r="ACC18" s="2">
        <f t="shared" si="12"/>
        <v>100155831.11999999</v>
      </c>
      <c r="ACD18" s="2">
        <f t="shared" si="12"/>
        <v>472437231.67000002</v>
      </c>
      <c r="ACE18" s="2">
        <f t="shared" si="12"/>
        <v>126991404.71999998</v>
      </c>
      <c r="ACF18" s="2">
        <f t="shared" si="12"/>
        <v>155676988.25</v>
      </c>
      <c r="ACG18" s="2">
        <f t="shared" si="12"/>
        <v>111648569.25999999</v>
      </c>
      <c r="ACH18" s="2">
        <f t="shared" si="12"/>
        <v>284935269.55999994</v>
      </c>
      <c r="ACI18" s="2">
        <f t="shared" si="12"/>
        <v>131299058.2</v>
      </c>
      <c r="ACJ18" s="2">
        <f t="shared" si="12"/>
        <v>3517739396.0000005</v>
      </c>
      <c r="ACK18" s="2">
        <f t="shared" si="12"/>
        <v>157132653.58999997</v>
      </c>
      <c r="ACL18" s="2">
        <f t="shared" si="12"/>
        <v>211238562.44</v>
      </c>
      <c r="ACM18" s="2">
        <f t="shared" si="12"/>
        <v>354720109.40999991</v>
      </c>
      <c r="ACN18" s="2">
        <f t="shared" si="12"/>
        <v>131524716.20999999</v>
      </c>
      <c r="ACO18" s="2">
        <f t="shared" si="12"/>
        <v>162145208.11999997</v>
      </c>
      <c r="ACP18" s="2">
        <f t="shared" si="12"/>
        <v>218504100.13</v>
      </c>
      <c r="ACQ18" s="2">
        <f t="shared" si="12"/>
        <v>873672918.19999993</v>
      </c>
      <c r="ACR18" s="2">
        <f t="shared" si="12"/>
        <v>1007470250.8199999</v>
      </c>
      <c r="ACS18" s="2">
        <f t="shared" ref="ACS18:AFD18" si="13">SUM(ACS6:ACS17)</f>
        <v>158500912.83000001</v>
      </c>
      <c r="ACT18" s="2">
        <f t="shared" si="13"/>
        <v>215210171.66999996</v>
      </c>
      <c r="ACU18" s="2">
        <f t="shared" si="13"/>
        <v>285505157.71000004</v>
      </c>
      <c r="ACV18" s="2">
        <f t="shared" si="13"/>
        <v>207513857.21000001</v>
      </c>
      <c r="ACW18" s="2">
        <f t="shared" si="13"/>
        <v>1199638614.1899998</v>
      </c>
      <c r="ACX18" s="2">
        <f t="shared" si="13"/>
        <v>188457161.83000001</v>
      </c>
      <c r="ACY18" s="2">
        <f t="shared" si="13"/>
        <v>200975517.26999998</v>
      </c>
      <c r="ACZ18" s="2">
        <f t="shared" si="13"/>
        <v>127819511.46000004</v>
      </c>
      <c r="ADA18" s="2">
        <f t="shared" si="13"/>
        <v>80657578.590000004</v>
      </c>
      <c r="ADB18" s="2">
        <f t="shared" si="13"/>
        <v>99685570.910000011</v>
      </c>
      <c r="ADC18" s="2">
        <f t="shared" si="13"/>
        <v>118637111.13000001</v>
      </c>
      <c r="ADD18" s="2">
        <f t="shared" si="13"/>
        <v>106074218.40000001</v>
      </c>
      <c r="ADE18" s="2">
        <f t="shared" si="13"/>
        <v>78686296.560000002</v>
      </c>
      <c r="ADF18" s="2">
        <f t="shared" si="13"/>
        <v>119516744.34999999</v>
      </c>
      <c r="ADG18" s="2">
        <f t="shared" si="13"/>
        <v>874198586.67999983</v>
      </c>
      <c r="ADH18" s="2">
        <f t="shared" si="13"/>
        <v>701302048.18999994</v>
      </c>
      <c r="ADI18" s="2">
        <f t="shared" si="13"/>
        <v>100715542.18000002</v>
      </c>
      <c r="ADJ18" s="2">
        <f t="shared" si="13"/>
        <v>82436622.499999985</v>
      </c>
      <c r="ADK18" s="2">
        <f t="shared" si="13"/>
        <v>167766819.55000001</v>
      </c>
      <c r="ADL18" s="2">
        <f t="shared" si="13"/>
        <v>54170794.589999989</v>
      </c>
      <c r="ADM18" s="2">
        <f t="shared" si="13"/>
        <v>144902403.82000002</v>
      </c>
      <c r="ADN18" s="2">
        <f t="shared" si="13"/>
        <v>111820023.82999998</v>
      </c>
      <c r="ADO18" s="2">
        <f t="shared" si="13"/>
        <v>137197575.63000003</v>
      </c>
      <c r="ADP18" s="2">
        <f t="shared" si="13"/>
        <v>3159916417.3199997</v>
      </c>
      <c r="ADQ18" s="2">
        <f t="shared" si="13"/>
        <v>360325600.05000001</v>
      </c>
      <c r="ADR18" s="2">
        <f t="shared" si="13"/>
        <v>385381034.11999995</v>
      </c>
      <c r="ADS18" s="2">
        <f t="shared" si="13"/>
        <v>201154273.83000001</v>
      </c>
      <c r="ADT18" s="2">
        <f t="shared" si="13"/>
        <v>1074613771.6600001</v>
      </c>
      <c r="ADU18" s="2">
        <f t="shared" si="13"/>
        <v>84049552.349999994</v>
      </c>
      <c r="ADV18" s="2">
        <f t="shared" si="13"/>
        <v>110232904.69</v>
      </c>
      <c r="ADW18" s="2">
        <f t="shared" si="13"/>
        <v>149301005.27000001</v>
      </c>
      <c r="ADX18" s="2">
        <f t="shared" si="13"/>
        <v>81045153.75</v>
      </c>
      <c r="ADY18" s="2">
        <f t="shared" si="13"/>
        <v>60308471.68999999</v>
      </c>
      <c r="ADZ18" s="2">
        <f t="shared" si="13"/>
        <v>3790285376.8999996</v>
      </c>
      <c r="AEA18" s="2">
        <f t="shared" si="13"/>
        <v>692763527.01000011</v>
      </c>
      <c r="AEB18" s="2">
        <f t="shared" si="13"/>
        <v>579065589.32999992</v>
      </c>
      <c r="AEC18" s="2">
        <f t="shared" si="13"/>
        <v>144322604.66999999</v>
      </c>
      <c r="AED18" s="2">
        <f t="shared" si="13"/>
        <v>216869311.63000003</v>
      </c>
      <c r="AEE18" s="2">
        <f t="shared" si="13"/>
        <v>328010766.12</v>
      </c>
      <c r="AEF18" s="2">
        <f t="shared" si="13"/>
        <v>199840779.91</v>
      </c>
      <c r="AEG18" s="2">
        <f t="shared" si="13"/>
        <v>165033542.57000002</v>
      </c>
      <c r="AEH18" s="2">
        <f t="shared" si="13"/>
        <v>146865286.16999999</v>
      </c>
      <c r="AEI18" s="2">
        <f t="shared" si="13"/>
        <v>188530558.40000001</v>
      </c>
      <c r="AEJ18" s="2">
        <f t="shared" si="13"/>
        <v>208326414.44999999</v>
      </c>
      <c r="AEK18" s="2">
        <f t="shared" si="13"/>
        <v>431252483.9600001</v>
      </c>
      <c r="AEL18" s="2">
        <f t="shared" si="13"/>
        <v>130368218.12000002</v>
      </c>
      <c r="AEM18" s="2">
        <f t="shared" si="13"/>
        <v>228764777.16000003</v>
      </c>
      <c r="AEN18" s="2">
        <f t="shared" si="13"/>
        <v>249804021.04999998</v>
      </c>
      <c r="AEO18" s="2">
        <f t="shared" si="13"/>
        <v>294682092.41000003</v>
      </c>
      <c r="AEP18" s="2">
        <f t="shared" si="13"/>
        <v>121243098.38</v>
      </c>
      <c r="AEQ18" s="2">
        <f t="shared" si="13"/>
        <v>360903443.49999994</v>
      </c>
      <c r="AER18" s="2">
        <f t="shared" si="13"/>
        <v>72522711.879999995</v>
      </c>
      <c r="AES18" s="2">
        <f t="shared" si="13"/>
        <v>404864343.40999991</v>
      </c>
      <c r="AET18" s="2">
        <f t="shared" si="13"/>
        <v>3082538744.3599997</v>
      </c>
      <c r="AEU18" s="2">
        <f t="shared" si="13"/>
        <v>339585512.38999999</v>
      </c>
      <c r="AEV18" s="2">
        <f t="shared" si="13"/>
        <v>311114458.24000001</v>
      </c>
      <c r="AEW18" s="2">
        <f t="shared" si="13"/>
        <v>215344838.21000004</v>
      </c>
      <c r="AEX18" s="2">
        <f t="shared" si="13"/>
        <v>173934755.21000001</v>
      </c>
      <c r="AEY18" s="2">
        <f t="shared" si="13"/>
        <v>396043852.49000001</v>
      </c>
      <c r="AEZ18" s="2">
        <f t="shared" si="13"/>
        <v>171214587.83999997</v>
      </c>
      <c r="AFA18" s="2">
        <f t="shared" si="13"/>
        <v>183155018.48000002</v>
      </c>
      <c r="AFB18" s="2">
        <f t="shared" si="13"/>
        <v>133449225.19</v>
      </c>
      <c r="AFC18" s="2">
        <f t="shared" si="13"/>
        <v>75808736.049999982</v>
      </c>
      <c r="AFD18" s="2">
        <f t="shared" si="13"/>
        <v>1640615959.2099998</v>
      </c>
      <c r="AFE18" s="2">
        <f t="shared" ref="AFE18:AHP18" si="14">SUM(AFE6:AFE17)</f>
        <v>786021230.13999999</v>
      </c>
      <c r="AFF18" s="2">
        <f t="shared" si="14"/>
        <v>309995047.15000004</v>
      </c>
      <c r="AFG18" s="2">
        <f t="shared" si="14"/>
        <v>224571961.25000006</v>
      </c>
      <c r="AFH18" s="2">
        <f t="shared" si="14"/>
        <v>466349163.11000001</v>
      </c>
      <c r="AFI18" s="2">
        <f t="shared" si="14"/>
        <v>271487198.52999997</v>
      </c>
      <c r="AFJ18" s="2">
        <f t="shared" si="14"/>
        <v>165384591.27000001</v>
      </c>
      <c r="AFK18" s="2">
        <f t="shared" si="14"/>
        <v>196977558.77999997</v>
      </c>
      <c r="AFL18" s="2">
        <f t="shared" si="14"/>
        <v>158693428.81999999</v>
      </c>
      <c r="AFM18" s="2">
        <f t="shared" si="14"/>
        <v>227420245.16999996</v>
      </c>
      <c r="AFN18" s="2">
        <f t="shared" si="14"/>
        <v>197167964.77000001</v>
      </c>
      <c r="AFO18" s="2">
        <f t="shared" si="14"/>
        <v>187614814.90000001</v>
      </c>
      <c r="AFP18" s="2">
        <f t="shared" si="14"/>
        <v>253260867.70999995</v>
      </c>
      <c r="AFQ18" s="2">
        <f t="shared" si="14"/>
        <v>1537879302.7599998</v>
      </c>
      <c r="AFR18" s="2">
        <f t="shared" si="14"/>
        <v>391717302.38</v>
      </c>
      <c r="AFS18" s="2">
        <f t="shared" si="14"/>
        <v>281576093.13</v>
      </c>
      <c r="AFT18" s="2">
        <f t="shared" si="14"/>
        <v>200013108.76000002</v>
      </c>
      <c r="AFU18" s="2">
        <f t="shared" si="14"/>
        <v>245777370.92999998</v>
      </c>
      <c r="AFV18" s="2">
        <f t="shared" si="14"/>
        <v>197562289.85000002</v>
      </c>
      <c r="AFW18" s="2">
        <f t="shared" si="14"/>
        <v>121302998.53</v>
      </c>
      <c r="AFX18" s="2">
        <f t="shared" si="14"/>
        <v>411314667.59000003</v>
      </c>
      <c r="AFY18" s="2">
        <f t="shared" si="14"/>
        <v>287851756.25999999</v>
      </c>
      <c r="AFZ18" s="2">
        <f t="shared" si="14"/>
        <v>119234315.75</v>
      </c>
      <c r="AGA18" s="2">
        <f t="shared" si="14"/>
        <v>400873425.21999997</v>
      </c>
      <c r="AGB18" s="2">
        <f t="shared" si="14"/>
        <v>159055554.07000002</v>
      </c>
      <c r="AGC18" s="2">
        <f t="shared" si="14"/>
        <v>2044677922.6200001</v>
      </c>
      <c r="AGD18" s="2">
        <f t="shared" si="14"/>
        <v>347440355.42000002</v>
      </c>
      <c r="AGE18" s="2">
        <f t="shared" si="14"/>
        <v>249592915.52000001</v>
      </c>
      <c r="AGF18" s="2">
        <f t="shared" si="14"/>
        <v>200875723.03999996</v>
      </c>
      <c r="AGG18" s="2">
        <f t="shared" si="14"/>
        <v>568277641.72000003</v>
      </c>
      <c r="AGH18" s="2">
        <f t="shared" si="14"/>
        <v>253220621.69000003</v>
      </c>
      <c r="AGI18" s="2">
        <f t="shared" si="14"/>
        <v>154478320.31000003</v>
      </c>
      <c r="AGJ18" s="2">
        <f t="shared" si="14"/>
        <v>181365944.94999999</v>
      </c>
      <c r="AGK18" s="2">
        <f t="shared" si="14"/>
        <v>121842323.22000001</v>
      </c>
      <c r="AGL18" s="2">
        <f t="shared" si="14"/>
        <v>185575928.97999999</v>
      </c>
      <c r="AGM18" s="2">
        <f t="shared" si="14"/>
        <v>126570218.17000002</v>
      </c>
      <c r="AGN18" s="2">
        <f t="shared" si="14"/>
        <v>2185668903.1300001</v>
      </c>
      <c r="AGO18" s="2">
        <f t="shared" si="14"/>
        <v>477528135.03000003</v>
      </c>
      <c r="AGP18" s="2">
        <f t="shared" si="14"/>
        <v>327791175.41000003</v>
      </c>
      <c r="AGQ18" s="2">
        <f t="shared" si="14"/>
        <v>129934658.97000001</v>
      </c>
      <c r="AGR18" s="2">
        <f t="shared" si="14"/>
        <v>441875412.26000005</v>
      </c>
      <c r="AGS18" s="2">
        <f t="shared" si="14"/>
        <v>247047842.06999999</v>
      </c>
      <c r="AGT18" s="2">
        <f t="shared" si="14"/>
        <v>118335772.02</v>
      </c>
      <c r="AGU18" s="2">
        <f t="shared" si="14"/>
        <v>140603217.06000003</v>
      </c>
      <c r="AGV18" s="2">
        <f t="shared" si="14"/>
        <v>3691236868.809999</v>
      </c>
      <c r="AGW18" s="2">
        <f t="shared" si="14"/>
        <v>2070903054.7200003</v>
      </c>
      <c r="AGX18" s="2">
        <f t="shared" si="14"/>
        <v>153446171.09000003</v>
      </c>
      <c r="AGY18" s="2">
        <f t="shared" si="14"/>
        <v>495124633.13</v>
      </c>
      <c r="AGZ18" s="2">
        <f t="shared" si="14"/>
        <v>512061305.37</v>
      </c>
      <c r="AHA18" s="2">
        <f t="shared" si="14"/>
        <v>363047368.31</v>
      </c>
      <c r="AHB18" s="2">
        <f t="shared" si="14"/>
        <v>229180963.90000001</v>
      </c>
      <c r="AHC18" s="2">
        <f t="shared" si="14"/>
        <v>215250903.09999999</v>
      </c>
      <c r="AHD18" s="2">
        <f t="shared" si="14"/>
        <v>75104192.799999997</v>
      </c>
      <c r="AHE18" s="2">
        <f t="shared" si="14"/>
        <v>254910734.12</v>
      </c>
      <c r="AHF18" s="2">
        <f t="shared" si="14"/>
        <v>448147422.87999994</v>
      </c>
      <c r="AHG18" s="2">
        <f t="shared" si="14"/>
        <v>137483016.45000002</v>
      </c>
      <c r="AHH18" s="2">
        <f t="shared" si="14"/>
        <v>145085954.64999998</v>
      </c>
      <c r="AHI18" s="2">
        <f t="shared" si="14"/>
        <v>194160864.44</v>
      </c>
      <c r="AHJ18" s="2">
        <f t="shared" si="14"/>
        <v>134275573.56999999</v>
      </c>
      <c r="AHK18" s="2">
        <f t="shared" si="14"/>
        <v>159636528.11999997</v>
      </c>
      <c r="AHL18" s="2">
        <f t="shared" si="14"/>
        <v>123362012.27</v>
      </c>
      <c r="AHM18" s="2">
        <f t="shared" si="14"/>
        <v>1113357442.8599999</v>
      </c>
      <c r="AHN18" s="2">
        <f t="shared" si="14"/>
        <v>201648504.73999998</v>
      </c>
      <c r="AHO18" s="2">
        <f t="shared" si="14"/>
        <v>158853429.45000005</v>
      </c>
      <c r="AHP18" s="2">
        <f t="shared" si="14"/>
        <v>180026127.53999999</v>
      </c>
      <c r="AHQ18" s="2">
        <f t="shared" ref="AHQ18:AHS18" si="15">SUM(AHQ6:AHQ17)</f>
        <v>327204601.40000004</v>
      </c>
      <c r="AHR18" s="2">
        <f t="shared" si="15"/>
        <v>130931544.46000001</v>
      </c>
      <c r="AHS18" s="2">
        <f t="shared" si="15"/>
        <v>96020911.500000015</v>
      </c>
      <c r="AHT18" s="2">
        <f>SUM(AHT6:AHT17)</f>
        <v>396181573369.87488</v>
      </c>
      <c r="AHV18" s="625"/>
      <c r="AHW18" s="626"/>
    </row>
    <row r="19" spans="1:907" x14ac:dyDescent="0.8">
      <c r="A19" s="96">
        <v>13</v>
      </c>
      <c r="B19" s="96" t="s">
        <v>19</v>
      </c>
      <c r="C19" s="6" t="s">
        <v>20</v>
      </c>
      <c r="D19" s="11">
        <v>700883205.80999994</v>
      </c>
      <c r="E19" s="11">
        <v>22802825.59</v>
      </c>
      <c r="F19" s="11">
        <v>41012706.509999998</v>
      </c>
      <c r="G19" s="11">
        <v>5958964.8899999997</v>
      </c>
      <c r="H19" s="11">
        <v>56088811.780000001</v>
      </c>
      <c r="I19" s="11">
        <v>17523116.420000002</v>
      </c>
      <c r="J19" s="11">
        <v>43289671.770000003</v>
      </c>
      <c r="K19" s="11">
        <v>13180995.08</v>
      </c>
      <c r="L19" s="11">
        <v>23382677.02</v>
      </c>
      <c r="M19" s="11">
        <v>13645165.279999999</v>
      </c>
      <c r="N19" s="11">
        <v>5900996.3499999996</v>
      </c>
      <c r="O19" s="11">
        <v>10338754.119999999</v>
      </c>
      <c r="P19" s="11">
        <v>11532353.789999999</v>
      </c>
      <c r="Q19" s="11">
        <v>5567850.7800000003</v>
      </c>
      <c r="R19" s="11">
        <v>5432675.5700000003</v>
      </c>
      <c r="S19" s="11">
        <v>17381959.98</v>
      </c>
      <c r="T19" s="11">
        <v>23110857.32</v>
      </c>
      <c r="U19" s="11">
        <v>3982628.67</v>
      </c>
      <c r="V19" s="11">
        <v>902073223.11000001</v>
      </c>
      <c r="W19" s="11">
        <v>68830477.109999999</v>
      </c>
      <c r="X19" s="11">
        <v>8431542.3000000007</v>
      </c>
      <c r="Y19" s="11">
        <v>23004925.620000001</v>
      </c>
      <c r="Z19" s="11">
        <v>13926514.370000001</v>
      </c>
      <c r="AA19" s="11">
        <v>23115516.850000001</v>
      </c>
      <c r="AB19" s="11">
        <v>4532617.97</v>
      </c>
      <c r="AC19" s="11">
        <v>79846986.159999996</v>
      </c>
      <c r="AD19" s="11">
        <v>19078807.149999999</v>
      </c>
      <c r="AE19" s="11">
        <v>15310610.08</v>
      </c>
      <c r="AF19" s="11">
        <v>67063832.920000002</v>
      </c>
      <c r="AG19" s="11">
        <v>13521638.939999999</v>
      </c>
      <c r="AH19" s="11">
        <v>55838791.170000002</v>
      </c>
      <c r="AI19" s="11">
        <v>91525877.390000001</v>
      </c>
      <c r="AJ19" s="11">
        <v>9573290.2699999996</v>
      </c>
      <c r="AK19" s="11">
        <v>5041702.82</v>
      </c>
      <c r="AL19" s="11">
        <v>11258057.35</v>
      </c>
      <c r="AM19" s="11">
        <v>38056793.729999997</v>
      </c>
      <c r="AN19" s="11">
        <v>7210011.5800000001</v>
      </c>
      <c r="AO19" s="11">
        <v>10167827.85</v>
      </c>
      <c r="AP19" s="11">
        <v>8436452.2200000007</v>
      </c>
      <c r="AQ19" s="11">
        <v>8268348.2300000004</v>
      </c>
      <c r="AR19" s="11">
        <v>5798924.3200000003</v>
      </c>
      <c r="AS19" s="11">
        <v>2423155.08</v>
      </c>
      <c r="AT19" s="11">
        <v>271947103.55000001</v>
      </c>
      <c r="AU19" s="11">
        <v>3360852.82</v>
      </c>
      <c r="AV19" s="11">
        <v>2984557.87</v>
      </c>
      <c r="AW19" s="11">
        <v>7908998.5700000003</v>
      </c>
      <c r="AX19" s="11">
        <v>13269055.950000001</v>
      </c>
      <c r="AY19" s="11">
        <v>18044900.370000001</v>
      </c>
      <c r="AZ19" s="11">
        <v>6580523.7700000005</v>
      </c>
      <c r="BA19" s="11">
        <v>8064094.79</v>
      </c>
      <c r="BB19" s="11">
        <v>4082954.29</v>
      </c>
      <c r="BC19" s="11">
        <v>4126133.94</v>
      </c>
      <c r="BD19" s="11">
        <v>3221672.7</v>
      </c>
      <c r="BE19" s="11">
        <v>2612400.0499999998</v>
      </c>
      <c r="BF19" s="11">
        <v>44601383.519999996</v>
      </c>
      <c r="BG19" s="11">
        <v>2315904.94</v>
      </c>
      <c r="BH19" s="11">
        <v>4449254.8899999997</v>
      </c>
      <c r="BI19" s="11">
        <v>183660718.39000002</v>
      </c>
      <c r="BJ19" s="11">
        <v>107289593.06999999</v>
      </c>
      <c r="BK19" s="11">
        <v>13840149.91</v>
      </c>
      <c r="BL19" s="11">
        <v>7394888.5099999998</v>
      </c>
      <c r="BM19" s="11">
        <v>19964711.990000002</v>
      </c>
      <c r="BN19" s="11">
        <v>14108628.560000001</v>
      </c>
      <c r="BO19" s="11">
        <v>11469992.559999999</v>
      </c>
      <c r="BP19" s="11">
        <v>3145857.95</v>
      </c>
      <c r="BQ19" s="11">
        <v>3739592.2</v>
      </c>
      <c r="BR19" s="11">
        <v>313666937.91000003</v>
      </c>
      <c r="BS19" s="11">
        <v>12514090.029999999</v>
      </c>
      <c r="BT19" s="11">
        <v>11350676.76</v>
      </c>
      <c r="BU19" s="11">
        <v>14568806.949999999</v>
      </c>
      <c r="BV19" s="11">
        <v>12598441.140000001</v>
      </c>
      <c r="BW19" s="11">
        <v>12991850.690000001</v>
      </c>
      <c r="BX19" s="11">
        <v>2167340.12</v>
      </c>
      <c r="BY19" s="11">
        <v>14277381.300000001</v>
      </c>
      <c r="BZ19" s="11">
        <v>62676532.719999999</v>
      </c>
      <c r="CA19" s="11">
        <v>16898141.359999999</v>
      </c>
      <c r="CB19" s="11">
        <v>13410169.970000001</v>
      </c>
      <c r="CC19" s="11">
        <v>25950570.469999999</v>
      </c>
      <c r="CD19" s="11">
        <v>7788725.7300000004</v>
      </c>
      <c r="CE19" s="11">
        <v>4721320.8099999996</v>
      </c>
      <c r="CF19" s="11">
        <v>5700454.3799999999</v>
      </c>
      <c r="CG19" s="11">
        <v>639812469.23000002</v>
      </c>
      <c r="CH19" s="11">
        <v>12213469.18</v>
      </c>
      <c r="CI19" s="11">
        <v>30720688.140000001</v>
      </c>
      <c r="CJ19" s="11">
        <v>8371312.4900000002</v>
      </c>
      <c r="CK19" s="11">
        <v>10954614.77</v>
      </c>
      <c r="CL19" s="11">
        <v>8964155.9800000004</v>
      </c>
      <c r="CM19" s="11">
        <v>11780061.199999999</v>
      </c>
      <c r="CN19" s="11">
        <v>18633443.98</v>
      </c>
      <c r="CO19" s="11">
        <v>4286571.5599999996</v>
      </c>
      <c r="CP19" s="11">
        <v>9305876.4600000009</v>
      </c>
      <c r="CQ19" s="11">
        <v>7449750.0099999998</v>
      </c>
      <c r="CR19" s="11">
        <v>8963212.7400000002</v>
      </c>
      <c r="CS19" s="11">
        <v>7880298.54</v>
      </c>
      <c r="CT19" s="11">
        <v>237843285.65000001</v>
      </c>
      <c r="CU19" s="11">
        <v>8654058.2799999993</v>
      </c>
      <c r="CV19" s="11">
        <v>10766786.289999999</v>
      </c>
      <c r="CW19" s="11">
        <v>18604966.300000001</v>
      </c>
      <c r="CX19" s="11">
        <v>4797001.17</v>
      </c>
      <c r="CY19" s="11">
        <v>22195107.57</v>
      </c>
      <c r="CZ19" s="11">
        <v>5400346.9100000001</v>
      </c>
      <c r="DA19" s="11">
        <v>4710365.92</v>
      </c>
      <c r="DB19" s="11">
        <v>149484998.34</v>
      </c>
      <c r="DC19" s="11">
        <v>210330283.5</v>
      </c>
      <c r="DD19" s="11">
        <v>11264749.83</v>
      </c>
      <c r="DE19" s="11">
        <v>10158081.789999999</v>
      </c>
      <c r="DF19" s="11">
        <v>24499651.27</v>
      </c>
      <c r="DG19" s="11">
        <v>23495214.77</v>
      </c>
      <c r="DH19" s="11">
        <v>20592236.129999999</v>
      </c>
      <c r="DI19" s="11">
        <v>21694741.079999998</v>
      </c>
      <c r="DJ19" s="11">
        <v>6551906.7400000002</v>
      </c>
      <c r="DK19" s="11">
        <v>797190024.69000006</v>
      </c>
      <c r="DL19" s="11">
        <v>14092155.74</v>
      </c>
      <c r="DM19" s="11">
        <v>27711793.59</v>
      </c>
      <c r="DN19" s="11">
        <v>18054975.850000001</v>
      </c>
      <c r="DO19" s="11">
        <v>20967210.440000001</v>
      </c>
      <c r="DP19" s="11">
        <v>15413360.300000001</v>
      </c>
      <c r="DQ19" s="11">
        <v>33155275.390000001</v>
      </c>
      <c r="DR19" s="11">
        <v>14318680.73</v>
      </c>
      <c r="DS19" s="11">
        <v>32995350.800000001</v>
      </c>
      <c r="DT19" s="11">
        <v>220288591.81</v>
      </c>
      <c r="DU19" s="11">
        <v>17443321.510000002</v>
      </c>
      <c r="DV19" s="11">
        <v>110488811.04000001</v>
      </c>
      <c r="DW19" s="11">
        <v>52611434.25</v>
      </c>
      <c r="DX19" s="11">
        <v>15494997.15</v>
      </c>
      <c r="DY19" s="11">
        <v>25994952.129999999</v>
      </c>
      <c r="DZ19" s="11">
        <v>18663342.649999999</v>
      </c>
      <c r="EA19" s="11">
        <v>5831274.21</v>
      </c>
      <c r="EB19" s="11">
        <v>10522342.699999999</v>
      </c>
      <c r="EC19" s="11">
        <v>7455787.21</v>
      </c>
      <c r="ED19" s="11">
        <v>40257972.630000003</v>
      </c>
      <c r="EE19" s="11">
        <v>102242432.41</v>
      </c>
      <c r="EF19" s="11">
        <v>83076852.540000007</v>
      </c>
      <c r="EG19" s="11">
        <v>7156428.29</v>
      </c>
      <c r="EH19" s="11">
        <v>12675147.119999999</v>
      </c>
      <c r="EI19" s="11">
        <v>13876333.9</v>
      </c>
      <c r="EJ19" s="11">
        <v>29140877.559999999</v>
      </c>
      <c r="EK19" s="11">
        <v>32256445.100000001</v>
      </c>
      <c r="EL19" s="11">
        <v>7329950.2400000002</v>
      </c>
      <c r="EM19" s="11">
        <v>14544800.74</v>
      </c>
      <c r="EN19" s="11">
        <v>391966262.88</v>
      </c>
      <c r="EO19" s="11">
        <v>25386112.140000001</v>
      </c>
      <c r="EP19" s="11">
        <v>9879871.2100000009</v>
      </c>
      <c r="EQ19" s="11">
        <v>15620828.289999999</v>
      </c>
      <c r="ER19" s="11">
        <v>3416278.16</v>
      </c>
      <c r="ES19" s="11">
        <v>3470855.48</v>
      </c>
      <c r="ET19" s="11">
        <v>21480367.550000001</v>
      </c>
      <c r="EU19" s="11">
        <v>15899109.470000001</v>
      </c>
      <c r="EV19" s="11">
        <v>6986618.8099999996</v>
      </c>
      <c r="EW19" s="11">
        <v>186029444.71000001</v>
      </c>
      <c r="EX19" s="11">
        <v>4579146.4400000004</v>
      </c>
      <c r="EY19" s="11">
        <v>11778797.48</v>
      </c>
      <c r="EZ19" s="11">
        <v>16844007.600000001</v>
      </c>
      <c r="FA19" s="11">
        <v>30926806.899999999</v>
      </c>
      <c r="FB19" s="11">
        <v>27708990.789999999</v>
      </c>
      <c r="FC19" s="11">
        <v>10780518.1</v>
      </c>
      <c r="FD19" s="11">
        <v>11093425.890000001</v>
      </c>
      <c r="FE19" s="11">
        <v>8137994.1100000003</v>
      </c>
      <c r="FF19" s="11">
        <v>7831680.7000000002</v>
      </c>
      <c r="FG19" s="11">
        <v>6500602.7699999996</v>
      </c>
      <c r="FH19" s="11">
        <v>4722905.6100000003</v>
      </c>
      <c r="FI19" s="11">
        <v>119814260.31999999</v>
      </c>
      <c r="FJ19" s="11">
        <v>7959533.6699999999</v>
      </c>
      <c r="FK19" s="11">
        <v>5311456.4400000004</v>
      </c>
      <c r="FL19" s="11">
        <v>7497885.2800000003</v>
      </c>
      <c r="FM19" s="11">
        <v>16691211.130000001</v>
      </c>
      <c r="FN19" s="11">
        <v>13033328.83</v>
      </c>
      <c r="FO19" s="11">
        <v>4088964.88</v>
      </c>
      <c r="FP19" s="11">
        <v>2761324.43</v>
      </c>
      <c r="FQ19" s="11">
        <v>645367052.26999998</v>
      </c>
      <c r="FR19" s="11">
        <v>8524419.4499999993</v>
      </c>
      <c r="FS19" s="11">
        <v>21338296.030000001</v>
      </c>
      <c r="FT19" s="11">
        <v>15395774.32</v>
      </c>
      <c r="FU19" s="11">
        <v>23008786.129999999</v>
      </c>
      <c r="FV19" s="11">
        <v>8767595.4399999995</v>
      </c>
      <c r="FW19" s="11">
        <v>29283317.460000001</v>
      </c>
      <c r="FX19" s="11">
        <v>18924826</v>
      </c>
      <c r="FY19" s="11">
        <v>15236580.4</v>
      </c>
      <c r="FZ19" s="11">
        <v>13807466.77</v>
      </c>
      <c r="GA19" s="11">
        <v>31900720.079999998</v>
      </c>
      <c r="GB19" s="11">
        <v>14398684</v>
      </c>
      <c r="GC19" s="11">
        <v>11424992.67</v>
      </c>
      <c r="GD19" s="11">
        <v>5756919.4199999999</v>
      </c>
      <c r="GE19" s="11">
        <v>184570586.22</v>
      </c>
      <c r="GF19" s="11">
        <v>8443038.9399999995</v>
      </c>
      <c r="GG19" s="11">
        <v>8071180.5999999996</v>
      </c>
      <c r="GH19" s="11">
        <v>30716655.850000001</v>
      </c>
      <c r="GI19" s="11">
        <v>11991978.59</v>
      </c>
      <c r="GJ19" s="11">
        <v>10174664.57</v>
      </c>
      <c r="GK19" s="11">
        <v>9301512.4399999995</v>
      </c>
      <c r="GL19" s="11">
        <v>43056434.880000003</v>
      </c>
      <c r="GM19" s="11">
        <v>4872004.7300000004</v>
      </c>
      <c r="GN19" s="11">
        <v>4741702.42</v>
      </c>
      <c r="GO19" s="11">
        <v>3619598.23</v>
      </c>
      <c r="GP19" s="11">
        <v>3354746.33</v>
      </c>
      <c r="GQ19" s="11">
        <v>153799260.06</v>
      </c>
      <c r="GR19" s="11">
        <v>19753322.739999998</v>
      </c>
      <c r="GS19" s="11">
        <v>5979279.2000000002</v>
      </c>
      <c r="GT19" s="11">
        <v>19728499.370000001</v>
      </c>
      <c r="GU19" s="11">
        <v>2969512.05</v>
      </c>
      <c r="GV19" s="11">
        <v>17575583.390000001</v>
      </c>
      <c r="GW19" s="11">
        <v>13625369.460000001</v>
      </c>
      <c r="GX19" s="11">
        <v>8659209.7400000002</v>
      </c>
      <c r="GY19" s="11">
        <v>146461341.28</v>
      </c>
      <c r="GZ19" s="11">
        <v>5587103.4100000001</v>
      </c>
      <c r="HA19" s="11">
        <v>25973413.039999999</v>
      </c>
      <c r="HB19" s="11">
        <v>12636059.59</v>
      </c>
      <c r="HC19" s="11">
        <v>509389997.19</v>
      </c>
      <c r="HD19" s="11">
        <v>17172890.34</v>
      </c>
      <c r="HE19" s="11">
        <v>40855956.159999996</v>
      </c>
      <c r="HF19" s="11">
        <v>27982386.870000001</v>
      </c>
      <c r="HG19" s="11">
        <v>19829896.210000001</v>
      </c>
      <c r="HH19" s="11">
        <v>42387065.560000002</v>
      </c>
      <c r="HI19" s="11">
        <v>2441127.6</v>
      </c>
      <c r="HJ19" s="11">
        <v>7698437.6600000001</v>
      </c>
      <c r="HK19" s="11">
        <v>197576994.34</v>
      </c>
      <c r="HL19" s="11">
        <v>25176382.550000001</v>
      </c>
      <c r="HM19" s="11">
        <v>36280248.609999999</v>
      </c>
      <c r="HN19" s="11">
        <v>16274226.76</v>
      </c>
      <c r="HO19" s="11">
        <v>13939963.859999999</v>
      </c>
      <c r="HP19" s="11">
        <v>8151642.7199999997</v>
      </c>
      <c r="HQ19" s="11">
        <v>14013445.390000001</v>
      </c>
      <c r="HR19" s="11">
        <v>5976221.79</v>
      </c>
      <c r="HS19" s="11">
        <v>359050101.27999997</v>
      </c>
      <c r="HT19" s="11">
        <v>54963274.359999999</v>
      </c>
      <c r="HU19" s="11">
        <v>11628490.84</v>
      </c>
      <c r="HV19" s="11">
        <v>9564878.4900000002</v>
      </c>
      <c r="HW19" s="11">
        <v>7197668.2999999998</v>
      </c>
      <c r="HX19" s="11">
        <v>4980119.45</v>
      </c>
      <c r="HY19" s="11">
        <v>41405157.020000003</v>
      </c>
      <c r="HZ19" s="11">
        <v>9910202.0099999998</v>
      </c>
      <c r="IA19" s="11">
        <v>6782653.0999999996</v>
      </c>
      <c r="IB19" s="11">
        <v>8485501.0500000007</v>
      </c>
      <c r="IC19" s="11">
        <v>8174636.7699999996</v>
      </c>
      <c r="ID19" s="11">
        <v>14246839.85</v>
      </c>
      <c r="IE19" s="11">
        <v>2168761.7400000002</v>
      </c>
      <c r="IF19" s="11">
        <v>7269377.8300000001</v>
      </c>
      <c r="IG19" s="11">
        <v>2684532.02</v>
      </c>
      <c r="IH19" s="11">
        <v>3874041.54</v>
      </c>
      <c r="II19" s="11">
        <v>230416975.16999999</v>
      </c>
      <c r="IJ19" s="11">
        <v>41705718.93</v>
      </c>
      <c r="IK19" s="11">
        <v>16899648.93</v>
      </c>
      <c r="IL19" s="11">
        <v>67821640.439999998</v>
      </c>
      <c r="IM19" s="11">
        <v>39051394.479999997</v>
      </c>
      <c r="IN19" s="11">
        <v>13913998.91</v>
      </c>
      <c r="IO19" s="11">
        <v>9601746.9499999993</v>
      </c>
      <c r="IP19" s="11">
        <v>3519729.3</v>
      </c>
      <c r="IQ19" s="11">
        <v>4908042.37</v>
      </c>
      <c r="IR19" s="11">
        <v>5798029.9299999997</v>
      </c>
      <c r="IS19" s="11">
        <v>7361122.4400000004</v>
      </c>
      <c r="IT19" s="11">
        <v>530911963.44999999</v>
      </c>
      <c r="IU19" s="11">
        <v>81968070.129999995</v>
      </c>
      <c r="IV19" s="11">
        <v>15923404.17</v>
      </c>
      <c r="IW19" s="11">
        <v>10152630.74</v>
      </c>
      <c r="IX19" s="11">
        <v>5871961.5700000003</v>
      </c>
      <c r="IY19" s="11">
        <v>2568216.2200000002</v>
      </c>
      <c r="IZ19" s="11">
        <v>6479214.5800000001</v>
      </c>
      <c r="JA19" s="11">
        <v>2384737.5299999998</v>
      </c>
      <c r="JB19" s="11">
        <v>5209993.95</v>
      </c>
      <c r="JC19" s="11">
        <v>7808529.5899999999</v>
      </c>
      <c r="JD19" s="11">
        <v>7138851.9699999997</v>
      </c>
      <c r="JE19" s="11">
        <v>4661401.28</v>
      </c>
      <c r="JF19" s="11">
        <v>125932552.7</v>
      </c>
      <c r="JG19" s="11">
        <v>69660500.340000004</v>
      </c>
      <c r="JH19" s="11">
        <v>6723930.6500000004</v>
      </c>
      <c r="JI19" s="11">
        <v>5698538.6100000003</v>
      </c>
      <c r="JJ19" s="11">
        <v>3035071.16</v>
      </c>
      <c r="JK19" s="11">
        <v>3756770.25</v>
      </c>
      <c r="JL19" s="11">
        <v>103154131.17</v>
      </c>
      <c r="JM19" s="11">
        <v>4666359.4000000004</v>
      </c>
      <c r="JN19" s="11">
        <v>8277348.96</v>
      </c>
      <c r="JO19" s="11">
        <v>12881088.26</v>
      </c>
      <c r="JP19" s="11">
        <v>8172896.4199999999</v>
      </c>
      <c r="JQ19" s="11">
        <v>16041229.210000001</v>
      </c>
      <c r="JR19" s="11">
        <v>4669013.6500000004</v>
      </c>
      <c r="JS19" s="11">
        <v>278880606.49000001</v>
      </c>
      <c r="JT19" s="11">
        <v>81685261.410000011</v>
      </c>
      <c r="JU19" s="11">
        <v>12031226.57</v>
      </c>
      <c r="JV19" s="11">
        <v>5715886.0599999996</v>
      </c>
      <c r="JW19" s="11">
        <v>14883733.220000001</v>
      </c>
      <c r="JX19" s="11">
        <v>2588338.87</v>
      </c>
      <c r="JY19" s="11">
        <v>45723759.210000001</v>
      </c>
      <c r="JZ19" s="11">
        <v>24055184.579999998</v>
      </c>
      <c r="KA19" s="11">
        <v>11072741.630000001</v>
      </c>
      <c r="KB19" s="11">
        <v>18553340.850000001</v>
      </c>
      <c r="KC19" s="11">
        <v>11247401.710000001</v>
      </c>
      <c r="KD19" s="11">
        <v>10946647.630000001</v>
      </c>
      <c r="KE19" s="11">
        <v>2764245.12</v>
      </c>
      <c r="KF19" s="11">
        <v>1796659.62</v>
      </c>
      <c r="KG19" s="11">
        <v>6465620.7199999997</v>
      </c>
      <c r="KH19" s="11">
        <v>5241554.93</v>
      </c>
      <c r="KI19" s="11">
        <v>473406776.02999997</v>
      </c>
      <c r="KJ19" s="11">
        <v>47801860.030000001</v>
      </c>
      <c r="KK19" s="11">
        <v>14848742.99</v>
      </c>
      <c r="KL19" s="11">
        <v>12096280.68</v>
      </c>
      <c r="KM19" s="11">
        <v>13787932.960000001</v>
      </c>
      <c r="KN19" s="11">
        <v>15510383.619999999</v>
      </c>
      <c r="KO19" s="11">
        <v>57846127.490000002</v>
      </c>
      <c r="KP19" s="11">
        <v>12164411.49</v>
      </c>
      <c r="KQ19" s="11">
        <v>6796402.6500000004</v>
      </c>
      <c r="KR19" s="11">
        <v>115668042.84999999</v>
      </c>
      <c r="KS19" s="11">
        <v>9404169.7200000007</v>
      </c>
      <c r="KT19" s="11">
        <v>13566944.99</v>
      </c>
      <c r="KU19" s="11">
        <v>46419694.920000002</v>
      </c>
      <c r="KV19" s="11">
        <v>9112221.5299999993</v>
      </c>
      <c r="KW19" s="11">
        <v>18464563.690000001</v>
      </c>
      <c r="KX19" s="11">
        <v>268005404.16999999</v>
      </c>
      <c r="KY19" s="11">
        <v>19982999.629999999</v>
      </c>
      <c r="KZ19" s="11">
        <v>246798264.91</v>
      </c>
      <c r="LA19" s="11">
        <v>11037920.68</v>
      </c>
      <c r="LB19" s="11">
        <v>3895625.68</v>
      </c>
      <c r="LC19" s="11">
        <v>38119995.25</v>
      </c>
      <c r="LD19" s="11">
        <v>25227379.120000001</v>
      </c>
      <c r="LE19" s="11">
        <v>25172840.649999999</v>
      </c>
      <c r="LF19" s="11">
        <v>33604546.670000002</v>
      </c>
      <c r="LG19" s="11">
        <v>15371091.58</v>
      </c>
      <c r="LH19" s="11">
        <v>720809038.23000002</v>
      </c>
      <c r="LI19" s="11">
        <v>84913652.430000007</v>
      </c>
      <c r="LJ19" s="11">
        <v>107545387.77</v>
      </c>
      <c r="LK19" s="11">
        <v>96781664.670000002</v>
      </c>
      <c r="LL19" s="11">
        <v>17889525.43</v>
      </c>
      <c r="LM19" s="11">
        <v>9612272.9700000007</v>
      </c>
      <c r="LN19" s="11">
        <v>7922672.6699999999</v>
      </c>
      <c r="LO19" s="11">
        <v>10954848.68</v>
      </c>
      <c r="LP19" s="11">
        <v>7239697.9000000004</v>
      </c>
      <c r="LQ19" s="11">
        <v>29072806.920000002</v>
      </c>
      <c r="LR19" s="11">
        <v>5480408.0800000001</v>
      </c>
      <c r="LS19" s="11">
        <v>130586481.31</v>
      </c>
      <c r="LT19" s="11">
        <v>13571668.699999999</v>
      </c>
      <c r="LU19" s="11">
        <v>8268375.21</v>
      </c>
      <c r="LV19" s="11">
        <v>294199384.93000001</v>
      </c>
      <c r="LW19" s="11">
        <v>163887455.41</v>
      </c>
      <c r="LX19" s="11">
        <v>512874338.18000001</v>
      </c>
      <c r="LY19" s="11">
        <v>68605220.060000002</v>
      </c>
      <c r="LZ19" s="11">
        <v>50711977.759999998</v>
      </c>
      <c r="MA19" s="11">
        <v>37524082.810000002</v>
      </c>
      <c r="MB19" s="11">
        <v>29816206.879999999</v>
      </c>
      <c r="MC19" s="11">
        <v>29825406.68</v>
      </c>
      <c r="MD19" s="11">
        <v>26877382.82</v>
      </c>
      <c r="ME19" s="11">
        <v>40076117.979999997</v>
      </c>
      <c r="MF19" s="11">
        <v>54252243.689999998</v>
      </c>
      <c r="MG19" s="11">
        <v>9850677.5399999991</v>
      </c>
      <c r="MH19" s="11">
        <v>429070473.38999999</v>
      </c>
      <c r="MI19" s="11">
        <v>19287656.850000001</v>
      </c>
      <c r="MJ19" s="11">
        <v>6712928.04</v>
      </c>
      <c r="MK19" s="11">
        <v>4898117.2</v>
      </c>
      <c r="ML19" s="11">
        <v>5514453.7300000004</v>
      </c>
      <c r="MM19" s="11">
        <v>12255270.4</v>
      </c>
      <c r="MN19" s="11">
        <v>4811301.58</v>
      </c>
      <c r="MO19" s="11">
        <v>11254770.689999999</v>
      </c>
      <c r="MP19" s="11">
        <v>18065753.370000001</v>
      </c>
      <c r="MQ19" s="11">
        <v>9363713.1099999994</v>
      </c>
      <c r="MR19" s="11">
        <v>5778675.6799999997</v>
      </c>
      <c r="MS19" s="11">
        <v>9718213.5999999996</v>
      </c>
      <c r="MT19" s="11">
        <v>333362433.29000002</v>
      </c>
      <c r="MU19" s="11">
        <v>10223220.24</v>
      </c>
      <c r="MV19" s="11">
        <v>12693163.970000001</v>
      </c>
      <c r="MW19" s="11">
        <v>28849507.18</v>
      </c>
      <c r="MX19" s="11">
        <v>15365950.810000001</v>
      </c>
      <c r="MY19" s="11">
        <v>12762278.859999999</v>
      </c>
      <c r="MZ19" s="11">
        <v>25551375.539999999</v>
      </c>
      <c r="NA19" s="11">
        <v>24066391.502</v>
      </c>
      <c r="NB19" s="11">
        <v>18920236.340000004</v>
      </c>
      <c r="NC19" s="11">
        <v>4790851.8599999994</v>
      </c>
      <c r="ND19" s="11">
        <v>3163895.91</v>
      </c>
      <c r="NE19" s="11">
        <v>891697844.61000001</v>
      </c>
      <c r="NF19" s="11">
        <v>46830060.5</v>
      </c>
      <c r="NG19" s="11">
        <v>6474523.46</v>
      </c>
      <c r="NH19" s="11">
        <v>188129802.88</v>
      </c>
      <c r="NI19" s="11">
        <v>7740320.3499999996</v>
      </c>
      <c r="NJ19" s="11">
        <v>24322222.329999998</v>
      </c>
      <c r="NK19" s="11">
        <v>73643129.790000007</v>
      </c>
      <c r="NL19" s="11">
        <v>47793177.329999998</v>
      </c>
      <c r="NM19" s="11">
        <v>1865085.12</v>
      </c>
      <c r="NN19" s="11">
        <v>21993519.789999999</v>
      </c>
      <c r="NO19" s="11">
        <v>18523739.539999999</v>
      </c>
      <c r="NP19" s="11">
        <v>7924162.1100000003</v>
      </c>
      <c r="NQ19" s="11">
        <v>142216384.09999999</v>
      </c>
      <c r="NR19" s="11">
        <v>14966123.460000001</v>
      </c>
      <c r="NS19" s="11">
        <v>8836863.4699999988</v>
      </c>
      <c r="NT19" s="11">
        <v>8414936.1100000013</v>
      </c>
      <c r="NU19" s="11">
        <v>5281967.22</v>
      </c>
      <c r="NV19" s="11">
        <v>792052.25</v>
      </c>
      <c r="NW19" s="11">
        <v>3140876.11</v>
      </c>
      <c r="NX19" s="11">
        <v>290699792.24000001</v>
      </c>
      <c r="NY19" s="11">
        <v>69248114.850000009</v>
      </c>
      <c r="NZ19" s="11">
        <v>9131161.1500000004</v>
      </c>
      <c r="OA19" s="11">
        <v>5707989.79</v>
      </c>
      <c r="OB19" s="11">
        <v>7040860.3499999996</v>
      </c>
      <c r="OC19" s="11">
        <v>11875561.969999999</v>
      </c>
      <c r="OD19" s="11">
        <v>4323575.4400000004</v>
      </c>
      <c r="OE19" s="11">
        <v>434034234.56</v>
      </c>
      <c r="OF19" s="11">
        <v>37102889.390000001</v>
      </c>
      <c r="OG19" s="11">
        <v>17387465.920000002</v>
      </c>
      <c r="OH19" s="11">
        <v>70946005.670000002</v>
      </c>
      <c r="OI19" s="11">
        <v>11473212.880000001</v>
      </c>
      <c r="OJ19" s="11">
        <v>37590172.740000002</v>
      </c>
      <c r="OK19" s="11">
        <v>24557161.850000001</v>
      </c>
      <c r="OL19" s="11">
        <v>7263560.6200000001</v>
      </c>
      <c r="OM19" s="11">
        <v>9979840.9399999995</v>
      </c>
      <c r="ON19" s="11">
        <v>289159588.01999998</v>
      </c>
      <c r="OO19" s="11">
        <v>42820294.700000003</v>
      </c>
      <c r="OP19" s="11">
        <v>66430169.780000001</v>
      </c>
      <c r="OQ19" s="11">
        <v>28831445.109999999</v>
      </c>
      <c r="OR19" s="11">
        <v>22271089.010000002</v>
      </c>
      <c r="OS19" s="11">
        <v>5568224.2300000004</v>
      </c>
      <c r="OT19" s="11">
        <v>188091620.03</v>
      </c>
      <c r="OU19" s="11">
        <v>8219607.1899999995</v>
      </c>
      <c r="OV19" s="11">
        <v>9716539.4299999997</v>
      </c>
      <c r="OW19" s="11">
        <v>11832544.390000001</v>
      </c>
      <c r="OX19" s="11">
        <v>16777022.629999999</v>
      </c>
      <c r="OY19" s="11">
        <v>53363582.75</v>
      </c>
      <c r="OZ19" s="11">
        <v>10772415.27</v>
      </c>
      <c r="PA19" s="11">
        <v>5204480.96</v>
      </c>
      <c r="PB19" s="11">
        <v>4383650.3499999996</v>
      </c>
      <c r="PC19" s="11">
        <v>250035435.18000001</v>
      </c>
      <c r="PD19" s="11">
        <v>7288002.2199999997</v>
      </c>
      <c r="PE19" s="11">
        <v>28347265.989999998</v>
      </c>
      <c r="PF19" s="11">
        <v>3802088.52</v>
      </c>
      <c r="PG19" s="11">
        <v>14583991.76</v>
      </c>
      <c r="PH19" s="11">
        <v>36404161.240000002</v>
      </c>
      <c r="PI19" s="11">
        <v>11999760.75</v>
      </c>
      <c r="PJ19" s="11">
        <v>8421059.6199999992</v>
      </c>
      <c r="PK19" s="11">
        <v>16369953.800000001</v>
      </c>
      <c r="PL19" s="11">
        <v>14064429.630000001</v>
      </c>
      <c r="PM19" s="11">
        <v>15167451.869999999</v>
      </c>
      <c r="PN19" s="11">
        <v>27076446.489999998</v>
      </c>
      <c r="PO19" s="11">
        <v>8571100.2100000009</v>
      </c>
      <c r="PP19" s="11">
        <v>53745342</v>
      </c>
      <c r="PQ19" s="11">
        <v>8860477.4499999993</v>
      </c>
      <c r="PR19" s="11">
        <v>4754316.2300000004</v>
      </c>
      <c r="PS19" s="11">
        <v>17189788.379999999</v>
      </c>
      <c r="PT19" s="11">
        <v>5626249.6799999997</v>
      </c>
      <c r="PU19" s="11">
        <v>1042303831.59</v>
      </c>
      <c r="PV19" s="11">
        <v>12804162.91</v>
      </c>
      <c r="PW19" s="11">
        <v>21984093.620000001</v>
      </c>
      <c r="PX19" s="11">
        <v>18893310.5</v>
      </c>
      <c r="PY19" s="11">
        <v>122236078.54000001</v>
      </c>
      <c r="PZ19" s="11">
        <v>10484966.390000001</v>
      </c>
      <c r="QA19" s="11">
        <v>28760790.52</v>
      </c>
      <c r="QB19" s="11">
        <v>8625079.1199999992</v>
      </c>
      <c r="QC19" s="11">
        <v>38539648.829999998</v>
      </c>
      <c r="QD19" s="11">
        <v>4921116.82</v>
      </c>
      <c r="QE19" s="11">
        <v>30404423.420000002</v>
      </c>
      <c r="QF19" s="11">
        <v>5789469.8399999999</v>
      </c>
      <c r="QG19" s="11">
        <v>10483194.74</v>
      </c>
      <c r="QH19" s="11">
        <v>11250353.869999999</v>
      </c>
      <c r="QI19" s="11">
        <v>16850867.120000001</v>
      </c>
      <c r="QJ19" s="11">
        <v>20745134.48</v>
      </c>
      <c r="QK19" s="11">
        <v>8345171.9000000004</v>
      </c>
      <c r="QL19" s="11">
        <v>9258769.5</v>
      </c>
      <c r="QM19" s="11">
        <v>5519336.6399999997</v>
      </c>
      <c r="QN19" s="11">
        <v>29836554.809999999</v>
      </c>
      <c r="QO19" s="11">
        <v>36394641.380000003</v>
      </c>
      <c r="QP19" s="11">
        <v>5215630.95</v>
      </c>
      <c r="QQ19" s="11">
        <v>4103722.43</v>
      </c>
      <c r="QR19" s="11">
        <v>3290468.91</v>
      </c>
      <c r="QS19" s="11">
        <v>4379809.1900000004</v>
      </c>
      <c r="QT19" s="11">
        <v>4301752.3899999997</v>
      </c>
      <c r="QU19" s="11">
        <v>339615928.62</v>
      </c>
      <c r="QV19" s="11">
        <v>4312405.7699999996</v>
      </c>
      <c r="QW19" s="11">
        <v>22626626.73</v>
      </c>
      <c r="QX19" s="11">
        <v>9844163.2799999993</v>
      </c>
      <c r="QY19" s="11">
        <v>8308109.6299999999</v>
      </c>
      <c r="QZ19" s="11">
        <v>27198508.039999999</v>
      </c>
      <c r="RA19" s="11">
        <v>6646869.1600000001</v>
      </c>
      <c r="RB19" s="11">
        <v>18670845.550000001</v>
      </c>
      <c r="RC19" s="11">
        <v>20293421.030000001</v>
      </c>
      <c r="RD19" s="11">
        <v>3063786.83</v>
      </c>
      <c r="RE19" s="11">
        <v>6228545.6600000001</v>
      </c>
      <c r="RF19" s="11">
        <v>5526223.8499999996</v>
      </c>
      <c r="RG19" s="11">
        <v>3954904.64</v>
      </c>
      <c r="RH19" s="11">
        <v>503521887.00999999</v>
      </c>
      <c r="RI19" s="11">
        <v>36308110.700000003</v>
      </c>
      <c r="RJ19" s="11">
        <v>15725878.77</v>
      </c>
      <c r="RK19" s="11">
        <v>17658921.210000001</v>
      </c>
      <c r="RL19" s="11">
        <v>11371332.82</v>
      </c>
      <c r="RM19" s="11">
        <v>19478789.039999999</v>
      </c>
      <c r="RN19" s="11">
        <v>46093258.479999997</v>
      </c>
      <c r="RO19" s="11">
        <v>12832952.470000001</v>
      </c>
      <c r="RP19" s="11">
        <v>16996282.239999998</v>
      </c>
      <c r="RQ19" s="11">
        <v>39903166.380000003</v>
      </c>
      <c r="RR19" s="11">
        <v>61590913.57</v>
      </c>
      <c r="RS19" s="11">
        <v>4222941.4800000004</v>
      </c>
      <c r="RT19" s="11">
        <v>6926408.7699999996</v>
      </c>
      <c r="RU19" s="11">
        <v>17067804.600000001</v>
      </c>
      <c r="RV19" s="11">
        <v>5457383.2999999998</v>
      </c>
      <c r="RW19" s="11">
        <v>5965817.4100000001</v>
      </c>
      <c r="RX19" s="11">
        <v>9968404.6899999995</v>
      </c>
      <c r="RY19" s="11">
        <v>5180932.55</v>
      </c>
      <c r="RZ19" s="11">
        <v>3773602.02</v>
      </c>
      <c r="SA19" s="11">
        <v>4639000.8499999996</v>
      </c>
      <c r="SB19" s="11">
        <v>173393356.74000001</v>
      </c>
      <c r="SC19" s="11">
        <v>25815806.25</v>
      </c>
      <c r="SD19" s="11">
        <v>7630905.2599999998</v>
      </c>
      <c r="SE19" s="11">
        <v>8554979.6500000004</v>
      </c>
      <c r="SF19" s="11">
        <v>8079823.5899999999</v>
      </c>
      <c r="SG19" s="11">
        <v>13677470.369999999</v>
      </c>
      <c r="SH19" s="11">
        <v>11179102.49</v>
      </c>
      <c r="SI19" s="11">
        <v>46142739.829999998</v>
      </c>
      <c r="SJ19" s="11">
        <v>26699763.210000001</v>
      </c>
      <c r="SK19" s="11">
        <v>24916198.920000002</v>
      </c>
      <c r="SL19" s="11">
        <v>32130738.719999999</v>
      </c>
      <c r="SM19" s="11">
        <v>3854678.59</v>
      </c>
      <c r="SN19" s="11">
        <v>83781837.700000003</v>
      </c>
      <c r="SO19" s="11">
        <v>14004421.890000001</v>
      </c>
      <c r="SP19" s="11">
        <v>11784864.83</v>
      </c>
      <c r="SQ19" s="11">
        <v>31254132.440000001</v>
      </c>
      <c r="SR19" s="11">
        <v>9472615.2100000009</v>
      </c>
      <c r="SS19" s="11">
        <v>11838721.539999999</v>
      </c>
      <c r="ST19" s="11">
        <v>9866020.8100000005</v>
      </c>
      <c r="SU19" s="11">
        <v>4242241.4000000004</v>
      </c>
      <c r="SV19" s="11">
        <v>230312001.27000001</v>
      </c>
      <c r="SW19" s="11">
        <v>7765312.0999999996</v>
      </c>
      <c r="SX19" s="11">
        <v>21164437.25</v>
      </c>
      <c r="SY19" s="11">
        <v>8009173.7800000003</v>
      </c>
      <c r="SZ19" s="11">
        <v>3844708.44</v>
      </c>
      <c r="TA19" s="11">
        <v>6252698.8700000001</v>
      </c>
      <c r="TB19" s="11">
        <v>9365321.5700000003</v>
      </c>
      <c r="TC19" s="11">
        <v>39792821.090000004</v>
      </c>
      <c r="TD19" s="11">
        <v>5544825.8899999997</v>
      </c>
      <c r="TE19" s="11">
        <v>5579126.96</v>
      </c>
      <c r="TF19" s="11">
        <v>9336994.7599999998</v>
      </c>
      <c r="TG19" s="11">
        <v>26764734.879999999</v>
      </c>
      <c r="TH19" s="11">
        <v>9420081.9299999997</v>
      </c>
      <c r="TI19" s="11">
        <v>5111305.2</v>
      </c>
      <c r="TJ19" s="11">
        <v>463671234.10000002</v>
      </c>
      <c r="TK19" s="11">
        <v>8488614.9399999995</v>
      </c>
      <c r="TL19" s="11">
        <v>5165334.34</v>
      </c>
      <c r="TM19" s="11">
        <v>22742604.210000001</v>
      </c>
      <c r="TN19" s="11">
        <v>16281459.550000001</v>
      </c>
      <c r="TO19" s="11">
        <v>9772599.8499999996</v>
      </c>
      <c r="TP19" s="11">
        <v>3026868.28</v>
      </c>
      <c r="TQ19" s="11">
        <v>90437740.079999998</v>
      </c>
      <c r="TR19" s="11">
        <v>7483546.2300000004</v>
      </c>
      <c r="TS19" s="11">
        <v>20504927.199999999</v>
      </c>
      <c r="TT19" s="11">
        <v>21608082.629999999</v>
      </c>
      <c r="TU19" s="11">
        <v>6255137.2999999998</v>
      </c>
      <c r="TV19" s="11">
        <v>4061536.69</v>
      </c>
      <c r="TW19" s="11">
        <v>9855821.5500000007</v>
      </c>
      <c r="TX19" s="11">
        <v>9605016.2799999993</v>
      </c>
      <c r="TY19" s="11">
        <v>6410848.4100000001</v>
      </c>
      <c r="TZ19" s="11">
        <v>85780437.689999998</v>
      </c>
      <c r="UA19" s="11">
        <v>7012375.7999999998</v>
      </c>
      <c r="UB19" s="11">
        <v>230601222.28</v>
      </c>
      <c r="UC19" s="11">
        <v>29610479.550000001</v>
      </c>
      <c r="UD19" s="11">
        <v>6936331.7599999998</v>
      </c>
      <c r="UE19" s="11">
        <v>6654098.1600000001</v>
      </c>
      <c r="UF19" s="11">
        <v>86658362.739999995</v>
      </c>
      <c r="UG19" s="11">
        <v>5204207.24</v>
      </c>
      <c r="UH19" s="11">
        <v>2901662.91</v>
      </c>
      <c r="UI19" s="11">
        <v>9464330.5099999998</v>
      </c>
      <c r="UJ19" s="11">
        <v>9516230.0700000003</v>
      </c>
      <c r="UK19" s="11">
        <v>150465185.47999999</v>
      </c>
      <c r="UL19" s="11">
        <v>19244005.350000001</v>
      </c>
      <c r="UM19" s="11">
        <v>14962870.57</v>
      </c>
      <c r="UN19" s="11">
        <v>20555570.75</v>
      </c>
      <c r="UO19" s="11">
        <v>16322078.99</v>
      </c>
      <c r="UP19" s="11">
        <v>9733404.7300000004</v>
      </c>
      <c r="UQ19" s="11">
        <v>909070355.71000004</v>
      </c>
      <c r="UR19" s="11">
        <v>16408793.65</v>
      </c>
      <c r="US19" s="11">
        <v>12955181.130000001</v>
      </c>
      <c r="UT19" s="11">
        <v>88166217.569999993</v>
      </c>
      <c r="UU19" s="11">
        <v>4684645.66</v>
      </c>
      <c r="UV19" s="11">
        <v>10872470.6</v>
      </c>
      <c r="UW19" s="11">
        <v>39323678.700000003</v>
      </c>
      <c r="UX19" s="11">
        <v>7166337.4299999997</v>
      </c>
      <c r="UY19" s="11">
        <v>6320413.8700000001</v>
      </c>
      <c r="UZ19" s="11">
        <v>9532079.1899999995</v>
      </c>
      <c r="VA19" s="11">
        <v>10532503.140000001</v>
      </c>
      <c r="VB19" s="11">
        <v>37306339.520000003</v>
      </c>
      <c r="VC19" s="11">
        <v>13685952.560000001</v>
      </c>
      <c r="VD19" s="11">
        <v>32916368.73</v>
      </c>
      <c r="VE19" s="11">
        <v>5209050.78</v>
      </c>
      <c r="VF19" s="11">
        <v>5577381.4400000004</v>
      </c>
      <c r="VG19" s="11">
        <v>6154339.8399999999</v>
      </c>
      <c r="VH19" s="11">
        <v>6481850.8799999999</v>
      </c>
      <c r="VI19" s="11">
        <v>40437157.039999999</v>
      </c>
      <c r="VJ19" s="11">
        <v>3848250.41</v>
      </c>
      <c r="VK19" s="11">
        <v>3854459.35</v>
      </c>
      <c r="VL19" s="11">
        <v>4269970.63</v>
      </c>
      <c r="VM19" s="11">
        <v>350684857.38</v>
      </c>
      <c r="VN19" s="11">
        <v>12679956.26</v>
      </c>
      <c r="VO19" s="11">
        <v>10374963.310000001</v>
      </c>
      <c r="VP19" s="11">
        <v>28835934.039999999</v>
      </c>
      <c r="VQ19" s="11">
        <v>40073552.310000002</v>
      </c>
      <c r="VR19" s="11">
        <v>27889415.77</v>
      </c>
      <c r="VS19" s="11">
        <v>13398381.720000001</v>
      </c>
      <c r="VT19" s="11">
        <v>25079445.469999999</v>
      </c>
      <c r="VU19" s="11">
        <v>13502407.199999999</v>
      </c>
      <c r="VV19" s="11">
        <v>61706017.670000002</v>
      </c>
      <c r="VW19" s="11">
        <v>11236259.460000001</v>
      </c>
      <c r="VX19" s="11">
        <v>37348719.840000004</v>
      </c>
      <c r="VY19" s="11">
        <v>16158363.76</v>
      </c>
      <c r="VZ19" s="11">
        <v>11240481.300000001</v>
      </c>
      <c r="WA19" s="11">
        <v>5902853.25</v>
      </c>
      <c r="WB19" s="11">
        <v>1268497016</v>
      </c>
      <c r="WC19" s="11">
        <v>30048668.260000002</v>
      </c>
      <c r="WD19" s="11">
        <v>16208847.449999999</v>
      </c>
      <c r="WE19" s="11">
        <v>14933020.439999999</v>
      </c>
      <c r="WF19" s="11">
        <v>9080593</v>
      </c>
      <c r="WG19" s="11">
        <v>15096873.640000001</v>
      </c>
      <c r="WH19" s="11">
        <v>29832013.84</v>
      </c>
      <c r="WI19" s="11">
        <v>45873513.630000003</v>
      </c>
      <c r="WJ19" s="11">
        <v>16824582.309999999</v>
      </c>
      <c r="WK19" s="11">
        <v>23426026.870000001</v>
      </c>
      <c r="WL19" s="11">
        <v>14137488.470000001</v>
      </c>
      <c r="WM19" s="11">
        <v>61007292.780000001</v>
      </c>
      <c r="WN19" s="11">
        <v>14537519.33</v>
      </c>
      <c r="WO19" s="11">
        <v>28792241</v>
      </c>
      <c r="WP19" s="11">
        <v>78705486.899999991</v>
      </c>
      <c r="WQ19" s="11">
        <v>16785033.440000001</v>
      </c>
      <c r="WR19" s="11">
        <v>24021209.719999999</v>
      </c>
      <c r="WS19" s="11">
        <v>21538491.780000001</v>
      </c>
      <c r="WT19" s="11">
        <v>7395510.6799999997</v>
      </c>
      <c r="WU19" s="11">
        <v>31846687.09</v>
      </c>
      <c r="WV19" s="11">
        <v>92584270.519999996</v>
      </c>
      <c r="WW19" s="11">
        <v>12987632.779999999</v>
      </c>
      <c r="WX19" s="11">
        <v>14766495.85</v>
      </c>
      <c r="WY19" s="11">
        <v>8771641.3300000001</v>
      </c>
      <c r="WZ19" s="11">
        <v>8709358.3699999992</v>
      </c>
      <c r="XA19" s="11">
        <v>5925536.46</v>
      </c>
      <c r="XB19" s="11">
        <v>8367451.3099999996</v>
      </c>
      <c r="XC19" s="11">
        <v>10175243.460000001</v>
      </c>
      <c r="XD19" s="11">
        <v>74837915.730000004</v>
      </c>
      <c r="XE19" s="11">
        <v>6038809.6200000001</v>
      </c>
      <c r="XF19" s="11">
        <v>4572654.57</v>
      </c>
      <c r="XG19" s="11">
        <v>4907907.72</v>
      </c>
      <c r="XH19" s="11">
        <v>5415437.8799999999</v>
      </c>
      <c r="XI19" s="11">
        <v>599659483.91999996</v>
      </c>
      <c r="XJ19" s="11">
        <v>18869563.440000001</v>
      </c>
      <c r="XK19" s="11">
        <v>20489353.850000001</v>
      </c>
      <c r="XL19" s="11">
        <v>97122776.400000006</v>
      </c>
      <c r="XM19" s="11">
        <v>15860446.439999999</v>
      </c>
      <c r="XN19" s="11">
        <v>22316605.91</v>
      </c>
      <c r="XO19" s="11">
        <v>33707520.990000002</v>
      </c>
      <c r="XP19" s="11">
        <v>17523972.530000001</v>
      </c>
      <c r="XQ19" s="11">
        <v>12625566</v>
      </c>
      <c r="XR19" s="11">
        <v>34526395.32</v>
      </c>
      <c r="XS19" s="11">
        <v>28753942.379999999</v>
      </c>
      <c r="XT19" s="11">
        <v>10130975.779999999</v>
      </c>
      <c r="XU19" s="11">
        <v>7620824.1799999997</v>
      </c>
      <c r="XV19" s="11">
        <v>12724051.960000001</v>
      </c>
      <c r="XW19" s="11">
        <v>8960577.1600000001</v>
      </c>
      <c r="XX19" s="11">
        <v>7511768.3799999999</v>
      </c>
      <c r="XY19" s="11">
        <v>5879290.8499999996</v>
      </c>
      <c r="XZ19" s="11">
        <v>5810960.21</v>
      </c>
      <c r="YA19" s="11">
        <v>7877729.2599999998</v>
      </c>
      <c r="YB19" s="11">
        <v>7864887.79</v>
      </c>
      <c r="YC19" s="11">
        <v>8178717.3499999996</v>
      </c>
      <c r="YD19" s="11">
        <v>7001746.7699999996</v>
      </c>
      <c r="YE19" s="11">
        <v>8273340.4500000002</v>
      </c>
      <c r="YF19" s="11">
        <v>875657538.26999998</v>
      </c>
      <c r="YG19" s="11">
        <v>28331420.93</v>
      </c>
      <c r="YH19" s="11">
        <v>47430845.780000001</v>
      </c>
      <c r="YI19" s="11">
        <v>16959484.780000001</v>
      </c>
      <c r="YJ19" s="11">
        <v>117257023.41</v>
      </c>
      <c r="YK19" s="11">
        <v>29246341.5</v>
      </c>
      <c r="YL19" s="11">
        <v>36967628.810000002</v>
      </c>
      <c r="YM19" s="11">
        <v>14191895.289999999</v>
      </c>
      <c r="YN19" s="11">
        <v>61109977.689999998</v>
      </c>
      <c r="YO19" s="11">
        <v>46598177.630000003</v>
      </c>
      <c r="YP19" s="11">
        <v>19762448.260000002</v>
      </c>
      <c r="YQ19" s="11">
        <v>16751108.18</v>
      </c>
      <c r="YR19" s="11">
        <v>21430786.32</v>
      </c>
      <c r="YS19" s="11">
        <v>10927870.039999999</v>
      </c>
      <c r="YT19" s="11">
        <v>12985392.880000001</v>
      </c>
      <c r="YU19" s="11">
        <v>6306667.3300000001</v>
      </c>
      <c r="YV19" s="11">
        <v>10110725.77</v>
      </c>
      <c r="YW19" s="11">
        <v>157317112.38</v>
      </c>
      <c r="YX19" s="11">
        <v>12123085.720000001</v>
      </c>
      <c r="YY19" s="11">
        <v>7288988.9699999997</v>
      </c>
      <c r="YZ19" s="11">
        <v>5893072.5899999999</v>
      </c>
      <c r="ZA19" s="11">
        <v>11699654.35</v>
      </c>
      <c r="ZB19" s="11">
        <v>4255054.08</v>
      </c>
      <c r="ZC19" s="11">
        <v>5124982.58</v>
      </c>
      <c r="ZD19" s="11">
        <v>166339109.84</v>
      </c>
      <c r="ZE19" s="11">
        <v>6827914.5999999996</v>
      </c>
      <c r="ZF19" s="11">
        <v>12725943.539999999</v>
      </c>
      <c r="ZG19" s="11">
        <v>14338898.550000001</v>
      </c>
      <c r="ZH19" s="11">
        <v>7950563.0099999998</v>
      </c>
      <c r="ZI19" s="11">
        <v>9473614.9199999999</v>
      </c>
      <c r="ZJ19" s="11">
        <v>6177083.29</v>
      </c>
      <c r="ZK19" s="11">
        <v>7647304.6799999997</v>
      </c>
      <c r="ZL19" s="11">
        <v>37362802.799999997</v>
      </c>
      <c r="ZM19" s="11">
        <v>375650619.92000002</v>
      </c>
      <c r="ZN19" s="11">
        <v>7921747.3399999999</v>
      </c>
      <c r="ZO19" s="11">
        <v>51868811.369999997</v>
      </c>
      <c r="ZP19" s="11">
        <v>156787094.42000002</v>
      </c>
      <c r="ZQ19" s="11">
        <v>38857618.75</v>
      </c>
      <c r="ZR19" s="11">
        <v>11753196.310000001</v>
      </c>
      <c r="ZS19" s="11">
        <v>13174257.939999999</v>
      </c>
      <c r="ZT19" s="11">
        <v>26833180.170000002</v>
      </c>
      <c r="ZU19" s="11">
        <v>33599010.009999998</v>
      </c>
      <c r="ZV19" s="11">
        <v>31832805.100000001</v>
      </c>
      <c r="ZW19" s="11">
        <v>8288764.3499999996</v>
      </c>
      <c r="ZX19" s="11">
        <v>11081948.15</v>
      </c>
      <c r="ZY19" s="11">
        <v>24221871.260000002</v>
      </c>
      <c r="ZZ19" s="11">
        <v>32662890.59</v>
      </c>
      <c r="AAA19" s="11">
        <v>9801954.2400000002</v>
      </c>
      <c r="AAB19" s="11">
        <v>8879426.6600000001</v>
      </c>
      <c r="AAC19" s="11">
        <v>13203612.27</v>
      </c>
      <c r="AAD19" s="11">
        <v>4077750.25</v>
      </c>
      <c r="AAE19" s="11">
        <v>13744381.810000001</v>
      </c>
      <c r="AAF19" s="11">
        <v>7021710.4400000004</v>
      </c>
      <c r="AAG19" s="11">
        <v>6307961.2599999998</v>
      </c>
      <c r="AAH19" s="11">
        <v>5627354.8300000001</v>
      </c>
      <c r="AAI19" s="11">
        <v>268678555.80000001</v>
      </c>
      <c r="AAJ19" s="11">
        <v>9316093.3399999999</v>
      </c>
      <c r="AAK19" s="11">
        <v>10835085.75</v>
      </c>
      <c r="AAL19" s="11">
        <v>8369731.9100000001</v>
      </c>
      <c r="AAM19" s="11">
        <v>8211007.5300000003</v>
      </c>
      <c r="AAN19" s="11">
        <v>17962732.309999999</v>
      </c>
      <c r="AAO19" s="11">
        <v>9595454.6500000004</v>
      </c>
      <c r="AAP19" s="11">
        <v>1124568900.22</v>
      </c>
      <c r="AAQ19" s="11">
        <v>16069313.66</v>
      </c>
      <c r="AAR19" s="11">
        <v>7531530.54</v>
      </c>
      <c r="AAS19" s="11">
        <v>34902260.57</v>
      </c>
      <c r="AAT19" s="11">
        <v>23576722.140000001</v>
      </c>
      <c r="AAU19" s="11">
        <v>13151892.77</v>
      </c>
      <c r="AAV19" s="11">
        <v>13756498.02</v>
      </c>
      <c r="AAW19" s="11">
        <v>25109735.760000002</v>
      </c>
      <c r="AAX19" s="11">
        <v>60369178.090000004</v>
      </c>
      <c r="AAY19" s="11">
        <v>10877501.130000001</v>
      </c>
      <c r="AAZ19" s="11">
        <v>22690307.210000001</v>
      </c>
      <c r="ABA19" s="11">
        <v>103457088.73</v>
      </c>
      <c r="ABB19" s="11">
        <v>43705350.57</v>
      </c>
      <c r="ABC19" s="11">
        <v>5345743.53</v>
      </c>
      <c r="ABD19" s="11">
        <v>11291940.77</v>
      </c>
      <c r="ABE19" s="11">
        <v>15206812.039999999</v>
      </c>
      <c r="ABF19" s="11">
        <v>6671580.96</v>
      </c>
      <c r="ABG19" s="11">
        <v>11472259.039999999</v>
      </c>
      <c r="ABH19" s="11">
        <v>7951051.8899999997</v>
      </c>
      <c r="ABI19" s="11">
        <v>99013474.109999999</v>
      </c>
      <c r="ABJ19" s="11">
        <v>79709119.810000002</v>
      </c>
      <c r="ABK19" s="11">
        <v>7979582.0499999998</v>
      </c>
      <c r="ABL19" s="11">
        <v>7964814.2199999997</v>
      </c>
      <c r="ABM19" s="11">
        <v>8218053.3600000003</v>
      </c>
      <c r="ABN19" s="11">
        <v>7024140.2999999998</v>
      </c>
      <c r="ABO19" s="11">
        <v>4565747.24</v>
      </c>
      <c r="ABP19" s="11">
        <v>238674367.34</v>
      </c>
      <c r="ABQ19" s="11">
        <v>12452832.789999999</v>
      </c>
      <c r="ABR19" s="11">
        <v>11217563.300000001</v>
      </c>
      <c r="ABS19" s="11">
        <v>19735391.43</v>
      </c>
      <c r="ABT19" s="11">
        <v>9480659.7400000002</v>
      </c>
      <c r="ABU19" s="11">
        <v>9727820.3000000007</v>
      </c>
      <c r="ABV19" s="11">
        <v>9046718.8200000003</v>
      </c>
      <c r="ABW19" s="11">
        <v>10744409.210000001</v>
      </c>
      <c r="ABX19" s="11">
        <v>809060.9</v>
      </c>
      <c r="ABY19" s="11">
        <v>146251634.58000001</v>
      </c>
      <c r="ABZ19" s="11">
        <v>5049253.47</v>
      </c>
      <c r="ACA19" s="11">
        <v>28175263.120000001</v>
      </c>
      <c r="ACB19" s="11">
        <v>6358753.0099999998</v>
      </c>
      <c r="ACC19" s="11">
        <v>5103225.22</v>
      </c>
      <c r="ACD19" s="11">
        <v>32628432.199999999</v>
      </c>
      <c r="ACE19" s="11">
        <v>5565932.5</v>
      </c>
      <c r="ACF19" s="11">
        <v>7744582.7199999997</v>
      </c>
      <c r="ACG19" s="11">
        <v>5522004.7199999997</v>
      </c>
      <c r="ACH19" s="11">
        <v>21112222.190000001</v>
      </c>
      <c r="ACI19" s="11">
        <v>4259735.54</v>
      </c>
      <c r="ACJ19" s="11">
        <v>514504611.48000002</v>
      </c>
      <c r="ACK19" s="11">
        <v>7633717.9900000002</v>
      </c>
      <c r="ACL19" s="11">
        <v>16071296.810000001</v>
      </c>
      <c r="ACM19" s="11">
        <v>21650308.670000002</v>
      </c>
      <c r="ACN19" s="11">
        <v>8363476.2000000002</v>
      </c>
      <c r="ACO19" s="11">
        <v>10095097.02</v>
      </c>
      <c r="ACP19" s="11">
        <v>21192512.379999999</v>
      </c>
      <c r="ACQ19" s="11">
        <v>67335874.129999995</v>
      </c>
      <c r="ACR19" s="11">
        <v>105157821.26000001</v>
      </c>
      <c r="ACS19" s="11">
        <v>6591471.5099999998</v>
      </c>
      <c r="ACT19" s="11">
        <v>14163875.949999999</v>
      </c>
      <c r="ACU19" s="11">
        <v>24195531.079999998</v>
      </c>
      <c r="ACV19" s="11">
        <v>16039703.550000001</v>
      </c>
      <c r="ACW19" s="11">
        <v>68348972.489999995</v>
      </c>
      <c r="ACX19" s="11">
        <v>14531160.130000001</v>
      </c>
      <c r="ACY19" s="11">
        <v>9702388.2400000002</v>
      </c>
      <c r="ACZ19" s="11">
        <v>11409959.07</v>
      </c>
      <c r="ADA19" s="11">
        <v>2753136.81</v>
      </c>
      <c r="ADB19" s="11">
        <v>15491761.779999999</v>
      </c>
      <c r="ADC19" s="11">
        <v>5208458.96</v>
      </c>
      <c r="ADD19" s="11">
        <v>4757624.71</v>
      </c>
      <c r="ADE19" s="11">
        <v>7997074.71</v>
      </c>
      <c r="ADF19" s="11">
        <v>8207014.4800000004</v>
      </c>
      <c r="ADG19" s="11">
        <v>69446806.340000004</v>
      </c>
      <c r="ADH19" s="11">
        <v>51716574.740000002</v>
      </c>
      <c r="ADI19" s="11">
        <v>2999448.59</v>
      </c>
      <c r="ADJ19" s="11">
        <v>2767283.48</v>
      </c>
      <c r="ADK19" s="11">
        <v>31356444.32</v>
      </c>
      <c r="ADL19" s="11">
        <v>1496343.8</v>
      </c>
      <c r="ADM19" s="11">
        <v>6389706.0200000005</v>
      </c>
      <c r="ADN19" s="11">
        <v>7133075.4800000004</v>
      </c>
      <c r="ADO19" s="11">
        <v>8221749.7000000002</v>
      </c>
      <c r="ADP19" s="11">
        <v>410831865.04000002</v>
      </c>
      <c r="ADQ19" s="11">
        <v>19829786.989999998</v>
      </c>
      <c r="ADR19" s="11">
        <v>27822037.039999999</v>
      </c>
      <c r="ADS19" s="11">
        <v>9108494.1099999994</v>
      </c>
      <c r="ADT19" s="11">
        <v>79844492.25</v>
      </c>
      <c r="ADU19" s="11">
        <v>2389012.87</v>
      </c>
      <c r="ADV19" s="11">
        <v>3824645.09</v>
      </c>
      <c r="ADW19" s="11">
        <v>6615455.0099999998</v>
      </c>
      <c r="ADX19" s="11">
        <v>1988981.25</v>
      </c>
      <c r="ADY19" s="11">
        <v>1130896.6399999999</v>
      </c>
      <c r="ADZ19" s="11">
        <v>886286100.49000001</v>
      </c>
      <c r="AEA19" s="11">
        <v>40775918.039999999</v>
      </c>
      <c r="AEB19" s="11">
        <v>37785417.340000004</v>
      </c>
      <c r="AEC19" s="11">
        <v>8965896.6899999995</v>
      </c>
      <c r="AED19" s="11">
        <v>8803421.2899999991</v>
      </c>
      <c r="AEE19" s="11">
        <v>20571955.440000001</v>
      </c>
      <c r="AEF19" s="11">
        <v>10711875.74</v>
      </c>
      <c r="AEG19" s="11">
        <v>12022252.16</v>
      </c>
      <c r="AEH19" s="11">
        <v>5907922.6699999999</v>
      </c>
      <c r="AEI19" s="11">
        <v>13378121.109999999</v>
      </c>
      <c r="AEJ19" s="11">
        <v>11362413.640000001</v>
      </c>
      <c r="AEK19" s="11">
        <v>20642469.600000001</v>
      </c>
      <c r="AEL19" s="11">
        <v>8499284.2799999993</v>
      </c>
      <c r="AEM19" s="11">
        <v>11774101.800000001</v>
      </c>
      <c r="AEN19" s="11">
        <v>17404947.949999999</v>
      </c>
      <c r="AEO19" s="11">
        <v>12524031.449999999</v>
      </c>
      <c r="AEP19" s="11">
        <v>5362026.3</v>
      </c>
      <c r="AEQ19" s="11">
        <v>24492877.199999999</v>
      </c>
      <c r="AER19" s="11">
        <v>4175759.9</v>
      </c>
      <c r="AES19" s="11">
        <v>22396841.260000002</v>
      </c>
      <c r="AET19" s="11">
        <v>392861953.18000001</v>
      </c>
      <c r="AEU19" s="11">
        <v>26568607.43</v>
      </c>
      <c r="AEV19" s="11">
        <v>18990219.600000001</v>
      </c>
      <c r="AEW19" s="11">
        <v>13197669.27</v>
      </c>
      <c r="AEX19" s="11">
        <v>12054564.15</v>
      </c>
      <c r="AEY19" s="11">
        <v>38929457.789999999</v>
      </c>
      <c r="AEZ19" s="11">
        <v>11217721.970000001</v>
      </c>
      <c r="AFA19" s="11">
        <v>14711464.01</v>
      </c>
      <c r="AFB19" s="11">
        <v>10440322.970000001</v>
      </c>
      <c r="AFC19" s="11">
        <v>4315396.41</v>
      </c>
      <c r="AFD19" s="11">
        <v>159473595.13999999</v>
      </c>
      <c r="AFE19" s="11">
        <v>68643553.980000004</v>
      </c>
      <c r="AFF19" s="11">
        <v>13318520.33</v>
      </c>
      <c r="AFG19" s="11">
        <v>9532919.3800000008</v>
      </c>
      <c r="AFH19" s="11">
        <v>15682587.41</v>
      </c>
      <c r="AFI19" s="11">
        <v>10136628.189999999</v>
      </c>
      <c r="AFJ19" s="11">
        <v>5785881.8099999996</v>
      </c>
      <c r="AFK19" s="11">
        <v>9212619.2100000009</v>
      </c>
      <c r="AFL19" s="11">
        <v>5181688.5999999996</v>
      </c>
      <c r="AFM19" s="11">
        <v>6786345.6699999999</v>
      </c>
      <c r="AFN19" s="11">
        <v>7168644.9299999997</v>
      </c>
      <c r="AFO19" s="11">
        <v>5709677.2599999998</v>
      </c>
      <c r="AFP19" s="11">
        <v>6226371.1200000001</v>
      </c>
      <c r="AFQ19" s="11">
        <v>138884132.77000001</v>
      </c>
      <c r="AFR19" s="11">
        <v>11713198.77</v>
      </c>
      <c r="AFS19" s="11">
        <v>9578574.0099999998</v>
      </c>
      <c r="AFT19" s="11">
        <v>6008799.25</v>
      </c>
      <c r="AFU19" s="11">
        <v>5933988.29</v>
      </c>
      <c r="AFV19" s="11">
        <v>3610527.58</v>
      </c>
      <c r="AFW19" s="11">
        <v>3163109.07</v>
      </c>
      <c r="AFX19" s="11">
        <v>10275563.050000001</v>
      </c>
      <c r="AFY19" s="11">
        <v>7465505.7000000002</v>
      </c>
      <c r="AFZ19" s="11">
        <v>5152965.46</v>
      </c>
      <c r="AGA19" s="11">
        <v>17560568.32</v>
      </c>
      <c r="AGB19" s="11">
        <v>3324525.52</v>
      </c>
      <c r="AGC19" s="11">
        <v>287101934.94</v>
      </c>
      <c r="AGD19" s="11">
        <v>9162815.1300000008</v>
      </c>
      <c r="AGE19" s="11">
        <v>13789854.51</v>
      </c>
      <c r="AGF19" s="11">
        <v>8043378.1500000004</v>
      </c>
      <c r="AGG19" s="11">
        <v>37094044.689999998</v>
      </c>
      <c r="AGH19" s="11">
        <v>8943796.7400000002</v>
      </c>
      <c r="AGI19" s="11">
        <v>17905508.57</v>
      </c>
      <c r="AGJ19" s="11">
        <v>8736423.8300000001</v>
      </c>
      <c r="AGK19" s="11">
        <v>5717794.8200000003</v>
      </c>
      <c r="AGL19" s="11">
        <v>9144552.6899999995</v>
      </c>
      <c r="AGM19" s="11">
        <v>6807019.2699999996</v>
      </c>
      <c r="AGN19" s="11">
        <v>259983066.34</v>
      </c>
      <c r="AGO19" s="11">
        <v>26279020.390000001</v>
      </c>
      <c r="AGP19" s="11">
        <v>10599504.810000001</v>
      </c>
      <c r="AGQ19" s="11">
        <v>4204080.6399999997</v>
      </c>
      <c r="AGR19" s="11">
        <v>13470356.99</v>
      </c>
      <c r="AGS19" s="11">
        <v>5608936.4699999997</v>
      </c>
      <c r="AGT19" s="11">
        <v>2932631.29</v>
      </c>
      <c r="AGU19" s="11">
        <v>3950804.83</v>
      </c>
      <c r="AGV19" s="11">
        <v>495133753.62</v>
      </c>
      <c r="AGW19" s="11">
        <v>283299691.99000001</v>
      </c>
      <c r="AGX19" s="11">
        <v>11041182.119999999</v>
      </c>
      <c r="AGY19" s="11">
        <v>25760878.049999997</v>
      </c>
      <c r="AGZ19" s="11">
        <v>38775975.630000003</v>
      </c>
      <c r="AHA19" s="11">
        <v>14845300.33</v>
      </c>
      <c r="AHB19" s="11">
        <v>13602509.92</v>
      </c>
      <c r="AHC19" s="11">
        <v>20665976.59</v>
      </c>
      <c r="AHD19" s="11">
        <v>3966097.46</v>
      </c>
      <c r="AHE19" s="11">
        <v>11336961.789999999</v>
      </c>
      <c r="AHF19" s="11">
        <v>17080185.68</v>
      </c>
      <c r="AHG19" s="11">
        <v>4734272.57</v>
      </c>
      <c r="AHH19" s="11">
        <v>5307159.54</v>
      </c>
      <c r="AHI19" s="11">
        <v>6935737.79</v>
      </c>
      <c r="AHJ19" s="11">
        <v>4792184.8667000001</v>
      </c>
      <c r="AHK19" s="11">
        <v>7536074.7400000002</v>
      </c>
      <c r="AHL19" s="11">
        <v>5620074.6699999999</v>
      </c>
      <c r="AHM19" s="11">
        <v>125431905.98</v>
      </c>
      <c r="AHN19" s="11">
        <v>7573070.7199999997</v>
      </c>
      <c r="AHO19" s="11">
        <v>7102571.9699999997</v>
      </c>
      <c r="AHP19" s="11">
        <v>4446244.83</v>
      </c>
      <c r="AHQ19" s="11">
        <v>21885576.199999999</v>
      </c>
      <c r="AHR19" s="11">
        <v>5701970.2800000003</v>
      </c>
      <c r="AHS19" s="11">
        <v>5560987.7599999998</v>
      </c>
      <c r="AHT19" s="11">
        <f>SUM(D19:AHR19)</f>
        <v>43856519248.498672</v>
      </c>
      <c r="AHV19" s="625"/>
      <c r="AHW19" s="626"/>
    </row>
    <row r="20" spans="1:907" x14ac:dyDescent="0.8">
      <c r="A20" s="96">
        <v>14</v>
      </c>
      <c r="B20" s="96" t="s">
        <v>21</v>
      </c>
      <c r="C20" s="6" t="s">
        <v>22</v>
      </c>
      <c r="D20" s="11">
        <v>403521932.55000001</v>
      </c>
      <c r="E20" s="11">
        <v>6118656.8899999997</v>
      </c>
      <c r="F20" s="11">
        <v>7739220.54</v>
      </c>
      <c r="G20" s="11">
        <v>2037350.34</v>
      </c>
      <c r="H20" s="11">
        <v>29590476.23</v>
      </c>
      <c r="I20" s="11">
        <v>5054809.43</v>
      </c>
      <c r="J20" s="11">
        <v>23149194.609999999</v>
      </c>
      <c r="K20" s="11">
        <v>4895706.55</v>
      </c>
      <c r="L20" s="11">
        <v>4544565.04</v>
      </c>
      <c r="M20" s="11">
        <v>7143582.0300000003</v>
      </c>
      <c r="N20" s="11">
        <v>4086773.15</v>
      </c>
      <c r="O20" s="11">
        <v>2468377.83</v>
      </c>
      <c r="P20" s="11">
        <v>6684184.8399999999</v>
      </c>
      <c r="Q20" s="11">
        <v>2408465.0699999998</v>
      </c>
      <c r="R20" s="11">
        <v>2691775.5</v>
      </c>
      <c r="S20" s="11">
        <v>10799419.07</v>
      </c>
      <c r="T20" s="11">
        <v>6615288.1799999997</v>
      </c>
      <c r="U20" s="11">
        <v>1401533.55</v>
      </c>
      <c r="V20" s="11">
        <v>287543720.50999999</v>
      </c>
      <c r="W20" s="11">
        <v>43989750.869999997</v>
      </c>
      <c r="X20" s="11">
        <v>4785457.8199999994</v>
      </c>
      <c r="Y20" s="11">
        <v>7121976.7400000002</v>
      </c>
      <c r="Z20" s="11">
        <v>5280154.93</v>
      </c>
      <c r="AA20" s="11">
        <v>6207879.3099999996</v>
      </c>
      <c r="AB20" s="11">
        <v>1193578.2</v>
      </c>
      <c r="AC20" s="11">
        <v>48917138.479999997</v>
      </c>
      <c r="AD20" s="11">
        <v>6656932.4299999997</v>
      </c>
      <c r="AE20" s="11">
        <v>2524836.2399999998</v>
      </c>
      <c r="AF20" s="11">
        <v>34651144.539999999</v>
      </c>
      <c r="AG20" s="11">
        <v>4682409.74</v>
      </c>
      <c r="AH20" s="11">
        <v>54591310.650000006</v>
      </c>
      <c r="AI20" s="11">
        <v>9888477.5899999999</v>
      </c>
      <c r="AJ20" s="11">
        <v>2497038.31</v>
      </c>
      <c r="AK20" s="11">
        <v>1641696.12</v>
      </c>
      <c r="AL20" s="11">
        <v>4410525.62</v>
      </c>
      <c r="AM20" s="11">
        <v>7376603.3799999999</v>
      </c>
      <c r="AN20" s="11">
        <v>2612618.5499999998</v>
      </c>
      <c r="AO20" s="11">
        <v>3743869.18</v>
      </c>
      <c r="AP20" s="11">
        <v>1554883.43</v>
      </c>
      <c r="AQ20" s="11">
        <v>1461092.55</v>
      </c>
      <c r="AR20" s="11">
        <v>2087673.12</v>
      </c>
      <c r="AS20" s="11">
        <v>1167544.1100000001</v>
      </c>
      <c r="AT20" s="11">
        <v>148634809.67000002</v>
      </c>
      <c r="AU20" s="11">
        <v>1265380.07</v>
      </c>
      <c r="AV20" s="11">
        <v>1330870.58</v>
      </c>
      <c r="AW20" s="11">
        <v>4845196.8099999996</v>
      </c>
      <c r="AX20" s="11">
        <v>4592632.17</v>
      </c>
      <c r="AY20" s="11">
        <v>5811982.5700000003</v>
      </c>
      <c r="AZ20" s="11">
        <v>1446494.31</v>
      </c>
      <c r="BA20" s="11">
        <v>2283008.1500000004</v>
      </c>
      <c r="BB20" s="11">
        <v>994377.86</v>
      </c>
      <c r="BC20" s="11">
        <v>1088187.55</v>
      </c>
      <c r="BD20" s="11">
        <v>1138278.3999999999</v>
      </c>
      <c r="BE20" s="11">
        <v>687922.62</v>
      </c>
      <c r="BF20" s="11">
        <v>21452078.43</v>
      </c>
      <c r="BG20" s="11">
        <v>953699.94000000006</v>
      </c>
      <c r="BH20" s="11">
        <v>1565163.98</v>
      </c>
      <c r="BI20" s="11">
        <v>57858146.670000002</v>
      </c>
      <c r="BJ20" s="11">
        <v>59673228.509999998</v>
      </c>
      <c r="BK20" s="11">
        <v>5430644.3100000005</v>
      </c>
      <c r="BL20" s="11">
        <v>2242886.1199999996</v>
      </c>
      <c r="BM20" s="11">
        <v>5592308.4800000004</v>
      </c>
      <c r="BN20" s="11">
        <v>4273849.38</v>
      </c>
      <c r="BO20" s="11">
        <v>2932945.15</v>
      </c>
      <c r="BP20" s="11">
        <v>1852723.25</v>
      </c>
      <c r="BQ20" s="11">
        <v>739353.59000000008</v>
      </c>
      <c r="BR20" s="11">
        <v>138687286.57000002</v>
      </c>
      <c r="BS20" s="11">
        <v>2750883.56</v>
      </c>
      <c r="BT20" s="11">
        <v>4247038.0599999996</v>
      </c>
      <c r="BU20" s="11">
        <v>3511274.2800000003</v>
      </c>
      <c r="BV20" s="11">
        <v>3558410.8899999997</v>
      </c>
      <c r="BW20" s="11">
        <v>1987636.84</v>
      </c>
      <c r="BX20" s="11">
        <v>2060987.38</v>
      </c>
      <c r="BY20" s="11">
        <v>2782292.88</v>
      </c>
      <c r="BZ20" s="11">
        <v>25939449.130000003</v>
      </c>
      <c r="CA20" s="11">
        <v>3192303</v>
      </c>
      <c r="CB20" s="11">
        <v>4697630.51</v>
      </c>
      <c r="CC20" s="11">
        <v>12263255.870000001</v>
      </c>
      <c r="CD20" s="11">
        <v>2547070.2799999998</v>
      </c>
      <c r="CE20" s="11">
        <v>2517940.86</v>
      </c>
      <c r="CF20" s="11">
        <v>1322856.79</v>
      </c>
      <c r="CG20" s="11">
        <v>401255687.88</v>
      </c>
      <c r="CH20" s="11">
        <v>2770794.35</v>
      </c>
      <c r="CI20" s="11">
        <v>28249099.84</v>
      </c>
      <c r="CJ20" s="11">
        <v>2024762.05</v>
      </c>
      <c r="CK20" s="11">
        <v>3520490.29</v>
      </c>
      <c r="CL20" s="11">
        <v>2721865.46</v>
      </c>
      <c r="CM20" s="11">
        <v>3671104.84</v>
      </c>
      <c r="CN20" s="11">
        <v>7482358.29</v>
      </c>
      <c r="CO20" s="11">
        <v>550768.5</v>
      </c>
      <c r="CP20" s="11">
        <v>3177707.7399999998</v>
      </c>
      <c r="CQ20" s="11">
        <v>2429617.7200000002</v>
      </c>
      <c r="CR20" s="11">
        <v>3980746.0700000003</v>
      </c>
      <c r="CS20" s="11">
        <v>2988419.8</v>
      </c>
      <c r="CT20" s="11">
        <v>119797585.36</v>
      </c>
      <c r="CU20" s="11">
        <v>2213055.79</v>
      </c>
      <c r="CV20" s="11">
        <v>2673906.0299999998</v>
      </c>
      <c r="CW20" s="11">
        <v>6083094.0099999998</v>
      </c>
      <c r="CX20" s="11">
        <v>1428950.33</v>
      </c>
      <c r="CY20" s="11">
        <v>6217623.8300000001</v>
      </c>
      <c r="CZ20" s="11">
        <v>1687095.2999999998</v>
      </c>
      <c r="DA20" s="11">
        <v>1848345.56</v>
      </c>
      <c r="DB20" s="11">
        <v>79179133.400000006</v>
      </c>
      <c r="DC20" s="11">
        <v>92714263.170000002</v>
      </c>
      <c r="DD20" s="11">
        <v>6461475.6600000001</v>
      </c>
      <c r="DE20" s="11">
        <v>2051305.03</v>
      </c>
      <c r="DF20" s="11">
        <v>10672214.060000001</v>
      </c>
      <c r="DG20" s="11">
        <v>9616841.1099999994</v>
      </c>
      <c r="DH20" s="11">
        <v>16546242.32</v>
      </c>
      <c r="DI20" s="11">
        <v>12766799.24</v>
      </c>
      <c r="DJ20" s="11">
        <v>2406633.4</v>
      </c>
      <c r="DK20" s="11">
        <v>462990194.41000003</v>
      </c>
      <c r="DL20" s="11">
        <v>2986539.3</v>
      </c>
      <c r="DM20" s="11">
        <v>11824596.120000001</v>
      </c>
      <c r="DN20" s="11">
        <v>8138505.6600000001</v>
      </c>
      <c r="DO20" s="11">
        <v>6788537.04</v>
      </c>
      <c r="DP20" s="11">
        <v>3551855.68</v>
      </c>
      <c r="DQ20" s="11">
        <v>15775461.460000001</v>
      </c>
      <c r="DR20" s="11">
        <v>3966659.87</v>
      </c>
      <c r="DS20" s="11">
        <v>23122157.189999998</v>
      </c>
      <c r="DT20" s="11">
        <v>117884987.82000001</v>
      </c>
      <c r="DU20" s="11">
        <v>5689950.0700000003</v>
      </c>
      <c r="DV20" s="11">
        <v>24911313.060000002</v>
      </c>
      <c r="DW20" s="11">
        <v>35186403.869999997</v>
      </c>
      <c r="DX20" s="11">
        <v>7011518.3300000001</v>
      </c>
      <c r="DY20" s="11">
        <v>14592396.5</v>
      </c>
      <c r="DZ20" s="11">
        <v>6543522.2400000002</v>
      </c>
      <c r="EA20" s="11">
        <v>1722980.09</v>
      </c>
      <c r="EB20" s="11">
        <v>4656673.9000000004</v>
      </c>
      <c r="EC20" s="11">
        <v>5442508.3600000003</v>
      </c>
      <c r="ED20" s="11">
        <v>12776657.51</v>
      </c>
      <c r="EE20" s="11">
        <v>66418617.280000001</v>
      </c>
      <c r="EF20" s="11">
        <v>51254324.25</v>
      </c>
      <c r="EG20" s="11">
        <v>3078932.1799999997</v>
      </c>
      <c r="EH20" s="11">
        <v>4655125.6499999994</v>
      </c>
      <c r="EI20" s="11">
        <v>4964858.2</v>
      </c>
      <c r="EJ20" s="11">
        <v>6190768</v>
      </c>
      <c r="EK20" s="11">
        <v>10974956.91</v>
      </c>
      <c r="EL20" s="11">
        <v>2334375.25</v>
      </c>
      <c r="EM20" s="11">
        <v>4196360.4800000004</v>
      </c>
      <c r="EN20" s="11">
        <v>148300414.13</v>
      </c>
      <c r="EO20" s="11">
        <v>3326237.2199999997</v>
      </c>
      <c r="EP20" s="11">
        <v>3941399.1300000004</v>
      </c>
      <c r="EQ20" s="11">
        <v>4012228.0700000003</v>
      </c>
      <c r="ER20" s="11">
        <v>2358193.7000000002</v>
      </c>
      <c r="ES20" s="11">
        <v>1115567.51</v>
      </c>
      <c r="ET20" s="11">
        <v>8588198.5300000012</v>
      </c>
      <c r="EU20" s="11">
        <v>6822527.0099999998</v>
      </c>
      <c r="EV20" s="11">
        <v>2566863.7000000002</v>
      </c>
      <c r="EW20" s="11">
        <v>151155409.86000001</v>
      </c>
      <c r="EX20" s="11">
        <v>2676207.6</v>
      </c>
      <c r="EY20" s="11">
        <v>4099119.62</v>
      </c>
      <c r="EZ20" s="11">
        <v>22724479.32</v>
      </c>
      <c r="FA20" s="11">
        <v>10664383.01</v>
      </c>
      <c r="FB20" s="11">
        <v>6923240.8300000001</v>
      </c>
      <c r="FC20" s="11">
        <v>7650410.4000000004</v>
      </c>
      <c r="FD20" s="11">
        <v>7217863.9700000007</v>
      </c>
      <c r="FE20" s="11">
        <v>4786750.54</v>
      </c>
      <c r="FF20" s="11">
        <v>4087018.69</v>
      </c>
      <c r="FG20" s="11">
        <v>3206494</v>
      </c>
      <c r="FH20" s="11">
        <v>5572721.5300000003</v>
      </c>
      <c r="FI20" s="11">
        <v>55791001.130000003</v>
      </c>
      <c r="FJ20" s="11">
        <v>2905672.22</v>
      </c>
      <c r="FK20" s="11">
        <v>1498238.91</v>
      </c>
      <c r="FL20" s="11">
        <v>1606422.32</v>
      </c>
      <c r="FM20" s="11">
        <v>5713145.5099999998</v>
      </c>
      <c r="FN20" s="11">
        <v>4818099.91</v>
      </c>
      <c r="FO20" s="11">
        <v>1215904.29</v>
      </c>
      <c r="FP20" s="11">
        <v>303840.28999999998</v>
      </c>
      <c r="FQ20" s="11">
        <v>327725228.72999996</v>
      </c>
      <c r="FR20" s="11">
        <v>3082325.91</v>
      </c>
      <c r="FS20" s="11">
        <v>9386740.8499999996</v>
      </c>
      <c r="FT20" s="11">
        <v>6213683.7700000005</v>
      </c>
      <c r="FU20" s="11">
        <v>7360617.1100000003</v>
      </c>
      <c r="FV20" s="11">
        <v>2762125.55</v>
      </c>
      <c r="FW20" s="11">
        <v>10051567.459999999</v>
      </c>
      <c r="FX20" s="11">
        <v>5238811.3</v>
      </c>
      <c r="FY20" s="11">
        <v>3951296.18</v>
      </c>
      <c r="FZ20" s="11">
        <v>2511169.2200000002</v>
      </c>
      <c r="GA20" s="11">
        <v>18170547.829999998</v>
      </c>
      <c r="GB20" s="11">
        <v>3463737.03</v>
      </c>
      <c r="GC20" s="11">
        <v>3323898.89</v>
      </c>
      <c r="GD20" s="11">
        <v>2095843.42</v>
      </c>
      <c r="GE20" s="11">
        <v>86852169.710000008</v>
      </c>
      <c r="GF20" s="11">
        <v>3413261.31</v>
      </c>
      <c r="GG20" s="11">
        <v>3335040.48</v>
      </c>
      <c r="GH20" s="11">
        <v>22199748.870000001</v>
      </c>
      <c r="GI20" s="11">
        <v>3632706.8400000003</v>
      </c>
      <c r="GJ20" s="11">
        <v>3378151.0700000003</v>
      </c>
      <c r="GK20" s="11">
        <v>2842667.64</v>
      </c>
      <c r="GL20" s="11">
        <v>20946282.02</v>
      </c>
      <c r="GM20" s="11">
        <v>1971523.3</v>
      </c>
      <c r="GN20" s="11">
        <v>1430223.46</v>
      </c>
      <c r="GO20" s="11">
        <v>1529751.39</v>
      </c>
      <c r="GP20" s="11">
        <v>1158760.21</v>
      </c>
      <c r="GQ20" s="11">
        <v>74312428.200000003</v>
      </c>
      <c r="GR20" s="11">
        <v>5833112.2599999998</v>
      </c>
      <c r="GS20" s="11">
        <v>1882045.46</v>
      </c>
      <c r="GT20" s="11">
        <v>11938443.279999999</v>
      </c>
      <c r="GU20" s="11">
        <v>575765.26</v>
      </c>
      <c r="GV20" s="11">
        <v>5695309.1200000001</v>
      </c>
      <c r="GW20" s="11">
        <v>4692771.67</v>
      </c>
      <c r="GX20" s="11">
        <v>2238058.67</v>
      </c>
      <c r="GY20" s="11">
        <v>76889908.939999998</v>
      </c>
      <c r="GZ20" s="11">
        <v>2097083.74</v>
      </c>
      <c r="HA20" s="11">
        <v>4821042.5599999996</v>
      </c>
      <c r="HB20" s="11">
        <v>4772303.71</v>
      </c>
      <c r="HC20" s="11">
        <v>229948762.63999999</v>
      </c>
      <c r="HD20" s="11">
        <v>7382057.2000000002</v>
      </c>
      <c r="HE20" s="11">
        <v>12419148.26</v>
      </c>
      <c r="HF20" s="11">
        <v>14977929.449999999</v>
      </c>
      <c r="HG20" s="11">
        <v>6696736.0099999998</v>
      </c>
      <c r="HH20" s="11">
        <v>16231071.380000001</v>
      </c>
      <c r="HI20" s="11">
        <v>2093436.18</v>
      </c>
      <c r="HJ20" s="11">
        <v>305604.17</v>
      </c>
      <c r="HK20" s="11">
        <v>120841608.09999999</v>
      </c>
      <c r="HL20" s="11">
        <v>8916089.5999999996</v>
      </c>
      <c r="HM20" s="11">
        <v>19997084.690000001</v>
      </c>
      <c r="HN20" s="11">
        <v>7158233.3599999994</v>
      </c>
      <c r="HO20" s="11">
        <v>3972287.72</v>
      </c>
      <c r="HP20" s="11">
        <v>2960803.68</v>
      </c>
      <c r="HQ20" s="11">
        <v>5297595.08</v>
      </c>
      <c r="HR20" s="11">
        <v>1782998.31</v>
      </c>
      <c r="HS20" s="11">
        <v>132115174.01000001</v>
      </c>
      <c r="HT20" s="11">
        <v>39545758.049999997</v>
      </c>
      <c r="HU20" s="11">
        <v>4106591.6</v>
      </c>
      <c r="HV20" s="11">
        <v>1678745.24</v>
      </c>
      <c r="HW20" s="11">
        <v>2473466.63</v>
      </c>
      <c r="HX20" s="11">
        <v>1312433.5900000001</v>
      </c>
      <c r="HY20" s="11">
        <v>13660401.039999999</v>
      </c>
      <c r="HZ20" s="11">
        <v>3591110.04</v>
      </c>
      <c r="IA20" s="11">
        <v>1595262.29</v>
      </c>
      <c r="IB20" s="11">
        <v>4012309.92</v>
      </c>
      <c r="IC20" s="11">
        <v>2743511.01</v>
      </c>
      <c r="ID20" s="11">
        <v>8724437.1500000004</v>
      </c>
      <c r="IE20" s="11">
        <v>463171.3</v>
      </c>
      <c r="IF20" s="11">
        <v>6939280.21</v>
      </c>
      <c r="IG20" s="11">
        <v>1397725.86</v>
      </c>
      <c r="IH20" s="11">
        <v>1016815.12</v>
      </c>
      <c r="II20" s="11">
        <v>113347379.02</v>
      </c>
      <c r="IJ20" s="11">
        <v>22941182.789999999</v>
      </c>
      <c r="IK20" s="11">
        <v>5313001.9400000004</v>
      </c>
      <c r="IL20" s="11">
        <v>14527784.68</v>
      </c>
      <c r="IM20" s="11">
        <v>24920282.25</v>
      </c>
      <c r="IN20" s="11">
        <v>5657558.7699999996</v>
      </c>
      <c r="IO20" s="11">
        <v>2705425.04</v>
      </c>
      <c r="IP20" s="11">
        <v>2845335.45</v>
      </c>
      <c r="IQ20" s="11">
        <v>2134111.15</v>
      </c>
      <c r="IR20" s="11">
        <v>2390634.2799999998</v>
      </c>
      <c r="IS20" s="11">
        <v>2125482.75</v>
      </c>
      <c r="IT20" s="11">
        <v>234626168.37</v>
      </c>
      <c r="IU20" s="11">
        <v>60181664.200000003</v>
      </c>
      <c r="IV20" s="11">
        <v>6976129.25</v>
      </c>
      <c r="IW20" s="11">
        <v>3011187.98</v>
      </c>
      <c r="IX20" s="11">
        <v>3658589.72</v>
      </c>
      <c r="IY20" s="11">
        <v>2534876.41</v>
      </c>
      <c r="IZ20" s="11">
        <v>2868095.48</v>
      </c>
      <c r="JA20" s="11">
        <v>719358</v>
      </c>
      <c r="JB20" s="11">
        <v>1267677.5900000001</v>
      </c>
      <c r="JC20" s="11">
        <v>6224237</v>
      </c>
      <c r="JD20" s="11">
        <v>4126946.54</v>
      </c>
      <c r="JE20" s="11">
        <v>1688738.97</v>
      </c>
      <c r="JF20" s="11">
        <v>46821830.899999999</v>
      </c>
      <c r="JG20" s="11">
        <v>19505337.73</v>
      </c>
      <c r="JH20" s="11">
        <v>1538126.01</v>
      </c>
      <c r="JI20" s="11">
        <v>1216509.54</v>
      </c>
      <c r="JJ20" s="11">
        <v>1385940.29</v>
      </c>
      <c r="JK20" s="11">
        <v>929649.68</v>
      </c>
      <c r="JL20" s="11">
        <v>64293818.939999998</v>
      </c>
      <c r="JM20" s="11">
        <v>1202351.46</v>
      </c>
      <c r="JN20" s="11">
        <v>3171469.73</v>
      </c>
      <c r="JO20" s="11">
        <v>8149788.0700000003</v>
      </c>
      <c r="JP20" s="11">
        <v>2076225.73</v>
      </c>
      <c r="JQ20" s="11">
        <v>8658242.2400000002</v>
      </c>
      <c r="JR20" s="11">
        <v>1730449.19</v>
      </c>
      <c r="JS20" s="11">
        <v>128448627.07000001</v>
      </c>
      <c r="JT20" s="11">
        <v>46474004.120000005</v>
      </c>
      <c r="JU20" s="11">
        <v>3665871.02</v>
      </c>
      <c r="JV20" s="11">
        <v>2471624</v>
      </c>
      <c r="JW20" s="11">
        <v>6347580.46</v>
      </c>
      <c r="JX20" s="11">
        <v>1189070.1100000001</v>
      </c>
      <c r="JY20" s="11">
        <v>20569697.379999999</v>
      </c>
      <c r="JZ20" s="11">
        <v>11941595.18</v>
      </c>
      <c r="KA20" s="11">
        <v>7686374.6799999997</v>
      </c>
      <c r="KB20" s="11">
        <v>5167736.9000000004</v>
      </c>
      <c r="KC20" s="11">
        <v>4782492.97</v>
      </c>
      <c r="KD20" s="11">
        <v>3222973.64</v>
      </c>
      <c r="KE20" s="11">
        <v>1448091.03</v>
      </c>
      <c r="KF20" s="11">
        <v>423964.42</v>
      </c>
      <c r="KG20" s="11">
        <v>2848500.33</v>
      </c>
      <c r="KH20" s="11">
        <v>2070993.81</v>
      </c>
      <c r="KI20" s="11">
        <v>238397547.68999997</v>
      </c>
      <c r="KJ20" s="11">
        <v>18604522.580000002</v>
      </c>
      <c r="KK20" s="11">
        <v>5245156.01</v>
      </c>
      <c r="KL20" s="11">
        <v>2874521.02</v>
      </c>
      <c r="KM20" s="11">
        <v>11969718.35</v>
      </c>
      <c r="KN20" s="11">
        <v>7252071.8499999996</v>
      </c>
      <c r="KO20" s="11">
        <v>37721951</v>
      </c>
      <c r="KP20" s="11">
        <v>3031859.61</v>
      </c>
      <c r="KQ20" s="11">
        <v>2706594.02</v>
      </c>
      <c r="KR20" s="11">
        <v>51702711.189999998</v>
      </c>
      <c r="KS20" s="11">
        <v>2545420.34</v>
      </c>
      <c r="KT20" s="11">
        <v>5683772.9100000001</v>
      </c>
      <c r="KU20" s="11">
        <v>30284009.670000002</v>
      </c>
      <c r="KV20" s="11">
        <v>3182434.35</v>
      </c>
      <c r="KW20" s="11">
        <v>6900431.0800000001</v>
      </c>
      <c r="KX20" s="11">
        <v>109232038.59999999</v>
      </c>
      <c r="KY20" s="11">
        <v>7779493.3099999996</v>
      </c>
      <c r="KZ20" s="11">
        <v>93711100.680000007</v>
      </c>
      <c r="LA20" s="11">
        <v>2836595.6</v>
      </c>
      <c r="LB20" s="11">
        <v>2217749.38</v>
      </c>
      <c r="LC20" s="11">
        <v>7694737.7599999998</v>
      </c>
      <c r="LD20" s="11">
        <v>8603936.0199999996</v>
      </c>
      <c r="LE20" s="11">
        <v>4761570.74</v>
      </c>
      <c r="LF20" s="11">
        <v>2885122</v>
      </c>
      <c r="LG20" s="11">
        <v>2404511.34</v>
      </c>
      <c r="LH20" s="11">
        <v>206308826.21000001</v>
      </c>
      <c r="LI20" s="11">
        <v>26532851.579999998</v>
      </c>
      <c r="LJ20" s="11">
        <v>53216208.890000001</v>
      </c>
      <c r="LK20" s="11">
        <v>37762574.93</v>
      </c>
      <c r="LL20" s="11">
        <v>13003715.18</v>
      </c>
      <c r="LM20" s="11">
        <v>3028450.13</v>
      </c>
      <c r="LN20" s="11">
        <v>1268485.08</v>
      </c>
      <c r="LO20" s="11">
        <v>6193195.1499999994</v>
      </c>
      <c r="LP20" s="11">
        <v>5670616.4299999997</v>
      </c>
      <c r="LQ20" s="11">
        <v>8337996.5999999996</v>
      </c>
      <c r="LR20" s="11">
        <v>2092944.79</v>
      </c>
      <c r="LS20" s="11">
        <v>59352368.559999995</v>
      </c>
      <c r="LT20" s="11">
        <v>3651538.87</v>
      </c>
      <c r="LU20" s="11">
        <v>3186698.15</v>
      </c>
      <c r="LV20" s="11">
        <v>122188003.62</v>
      </c>
      <c r="LW20" s="11">
        <v>72089343.019999996</v>
      </c>
      <c r="LX20" s="11">
        <v>226158277.53999999</v>
      </c>
      <c r="LY20" s="11">
        <v>26338180.969999999</v>
      </c>
      <c r="LZ20" s="11">
        <v>13029581.029999999</v>
      </c>
      <c r="MA20" s="11">
        <v>11187828.34</v>
      </c>
      <c r="MB20" s="11">
        <v>9277269.8400000017</v>
      </c>
      <c r="MC20" s="11">
        <v>4790938.8099999996</v>
      </c>
      <c r="MD20" s="11">
        <v>8114831.1399999997</v>
      </c>
      <c r="ME20" s="11">
        <v>10434100.949999999</v>
      </c>
      <c r="MF20" s="11">
        <v>31006076.239999998</v>
      </c>
      <c r="MG20" s="11">
        <v>2798701.96</v>
      </c>
      <c r="MH20" s="11">
        <v>245991625.54999998</v>
      </c>
      <c r="MI20" s="11">
        <v>5948626.4700000007</v>
      </c>
      <c r="MJ20" s="11">
        <v>2216846.4900000002</v>
      </c>
      <c r="MK20" s="11">
        <v>1885781</v>
      </c>
      <c r="ML20" s="11">
        <v>1623178.76</v>
      </c>
      <c r="MM20" s="11">
        <v>6097999.7999999998</v>
      </c>
      <c r="MN20" s="11">
        <v>3286132.66</v>
      </c>
      <c r="MO20" s="11">
        <v>2821100.34</v>
      </c>
      <c r="MP20" s="11">
        <v>7995406.3100000005</v>
      </c>
      <c r="MQ20" s="11">
        <v>2543868.38</v>
      </c>
      <c r="MR20" s="11">
        <v>3400079.07</v>
      </c>
      <c r="MS20" s="11">
        <v>4141849.8</v>
      </c>
      <c r="MT20" s="11">
        <v>111045241.17</v>
      </c>
      <c r="MU20" s="11">
        <v>4076663.67</v>
      </c>
      <c r="MV20" s="11">
        <v>3701768</v>
      </c>
      <c r="MW20" s="11">
        <v>5412790.4700000007</v>
      </c>
      <c r="MX20" s="11">
        <v>10855789.369999999</v>
      </c>
      <c r="MY20" s="11">
        <v>2664579.54</v>
      </c>
      <c r="MZ20" s="11">
        <v>21546862.02</v>
      </c>
      <c r="NA20" s="11">
        <v>9187427.3399999999</v>
      </c>
      <c r="NB20" s="11">
        <v>3354440.33</v>
      </c>
      <c r="NC20" s="11">
        <v>1525319.17</v>
      </c>
      <c r="ND20" s="11">
        <v>556376.93000000005</v>
      </c>
      <c r="NE20" s="11">
        <v>347760003.12</v>
      </c>
      <c r="NF20" s="11">
        <v>33349926.579999998</v>
      </c>
      <c r="NG20" s="11">
        <v>3169538.73</v>
      </c>
      <c r="NH20" s="11">
        <v>91351293.24000001</v>
      </c>
      <c r="NI20" s="11">
        <v>2017271.77</v>
      </c>
      <c r="NJ20" s="11">
        <v>8788108.1899999995</v>
      </c>
      <c r="NK20" s="11">
        <v>47045361.859999999</v>
      </c>
      <c r="NL20" s="11">
        <v>22426327.670000002</v>
      </c>
      <c r="NM20" s="11">
        <v>936439.51</v>
      </c>
      <c r="NN20" s="11">
        <v>7275810.6699999999</v>
      </c>
      <c r="NO20" s="11">
        <v>6669494.0599999996</v>
      </c>
      <c r="NP20" s="11">
        <v>6501127.25</v>
      </c>
      <c r="NQ20" s="11">
        <v>50835421.560000002</v>
      </c>
      <c r="NR20" s="11">
        <v>632101</v>
      </c>
      <c r="NS20" s="11">
        <v>1588185</v>
      </c>
      <c r="NT20" s="11">
        <v>2056125.1</v>
      </c>
      <c r="NU20" s="11">
        <v>746436.35</v>
      </c>
      <c r="NV20" s="11">
        <v>519796.2</v>
      </c>
      <c r="NW20" s="11">
        <v>1604441.44</v>
      </c>
      <c r="NX20" s="11">
        <v>119095114.42999999</v>
      </c>
      <c r="NY20" s="11">
        <v>45345127.119999997</v>
      </c>
      <c r="NZ20" s="11">
        <v>2336472.6100000003</v>
      </c>
      <c r="OA20" s="11">
        <v>1352194.72</v>
      </c>
      <c r="OB20" s="11">
        <v>2498814.52</v>
      </c>
      <c r="OC20" s="11">
        <v>4858263.8499999996</v>
      </c>
      <c r="OD20" s="11">
        <v>947629.28</v>
      </c>
      <c r="OE20" s="11">
        <v>194558618.65000001</v>
      </c>
      <c r="OF20" s="11">
        <v>39169705.540000007</v>
      </c>
      <c r="OG20" s="11">
        <v>4276639.12</v>
      </c>
      <c r="OH20" s="11">
        <v>34523016.780000001</v>
      </c>
      <c r="OI20" s="11">
        <v>4443391.7</v>
      </c>
      <c r="OJ20" s="11">
        <v>4990263.38</v>
      </c>
      <c r="OK20" s="11">
        <v>14586261.060000001</v>
      </c>
      <c r="OL20" s="11">
        <v>2659293.21</v>
      </c>
      <c r="OM20" s="11">
        <v>5417750.7699999996</v>
      </c>
      <c r="ON20" s="11">
        <v>154581761.11000001</v>
      </c>
      <c r="OO20" s="11">
        <v>19580350.949999999</v>
      </c>
      <c r="OP20" s="11">
        <v>50941572.049999997</v>
      </c>
      <c r="OQ20" s="11">
        <v>6701378.5800000001</v>
      </c>
      <c r="OR20" s="11">
        <v>10473188.380000001</v>
      </c>
      <c r="OS20" s="11">
        <v>3806840.35</v>
      </c>
      <c r="OT20" s="11">
        <v>72420570.170000002</v>
      </c>
      <c r="OU20" s="11">
        <v>2245559.4300000002</v>
      </c>
      <c r="OV20" s="11">
        <v>4485101.2200000007</v>
      </c>
      <c r="OW20" s="11">
        <v>3085531.21</v>
      </c>
      <c r="OX20" s="11">
        <v>8258582.8700000001</v>
      </c>
      <c r="OY20" s="11">
        <v>26853292.18</v>
      </c>
      <c r="OZ20" s="11">
        <v>3924176.31</v>
      </c>
      <c r="PA20" s="11">
        <v>2445550.6</v>
      </c>
      <c r="PB20" s="11">
        <v>3120017.31</v>
      </c>
      <c r="PC20" s="11">
        <v>146812222.14000002</v>
      </c>
      <c r="PD20" s="11">
        <v>2603479.0500000003</v>
      </c>
      <c r="PE20" s="11">
        <v>8940375.9399999995</v>
      </c>
      <c r="PF20" s="11">
        <v>1219656.96</v>
      </c>
      <c r="PG20" s="11">
        <v>6351968.2199999997</v>
      </c>
      <c r="PH20" s="11">
        <v>16651663.560000001</v>
      </c>
      <c r="PI20" s="11">
        <v>4248225.33</v>
      </c>
      <c r="PJ20" s="11">
        <v>5942057.3100000005</v>
      </c>
      <c r="PK20" s="11">
        <v>4918317.8899999997</v>
      </c>
      <c r="PL20" s="11">
        <v>5655897.9400000004</v>
      </c>
      <c r="PM20" s="11">
        <v>5229473.8699999992</v>
      </c>
      <c r="PN20" s="11">
        <v>12800607.289999999</v>
      </c>
      <c r="PO20" s="11">
        <v>3665901.58</v>
      </c>
      <c r="PP20" s="11">
        <v>34213169.829999998</v>
      </c>
      <c r="PQ20" s="11">
        <v>2649304.9300000002</v>
      </c>
      <c r="PR20" s="11">
        <v>2720458.59</v>
      </c>
      <c r="PS20" s="11">
        <v>1192241.69</v>
      </c>
      <c r="PT20" s="11">
        <v>1954582</v>
      </c>
      <c r="PU20" s="11">
        <v>464532540.79000002</v>
      </c>
      <c r="PV20" s="11">
        <v>4646614.54</v>
      </c>
      <c r="PW20" s="11">
        <v>2477948.75</v>
      </c>
      <c r="PX20" s="11">
        <v>9855928.2400000002</v>
      </c>
      <c r="PY20" s="11">
        <v>50487315.580000006</v>
      </c>
      <c r="PZ20" s="11">
        <v>5334784.63</v>
      </c>
      <c r="QA20" s="11">
        <v>11954439.9</v>
      </c>
      <c r="QB20" s="11">
        <v>3612114.83</v>
      </c>
      <c r="QC20" s="11">
        <v>22442149.710000001</v>
      </c>
      <c r="QD20" s="11">
        <v>1194600.31</v>
      </c>
      <c r="QE20" s="11">
        <v>13961973.85</v>
      </c>
      <c r="QF20" s="11">
        <v>2593910.44</v>
      </c>
      <c r="QG20" s="11">
        <v>3003545.02</v>
      </c>
      <c r="QH20" s="11">
        <v>4528623.3100000005</v>
      </c>
      <c r="QI20" s="11">
        <v>9639182.3699999992</v>
      </c>
      <c r="QJ20" s="11">
        <v>4759439</v>
      </c>
      <c r="QK20" s="11">
        <v>3643743.61</v>
      </c>
      <c r="QL20" s="11">
        <v>2075128.09</v>
      </c>
      <c r="QM20" s="11">
        <v>3076502</v>
      </c>
      <c r="QN20" s="11">
        <v>23860190.59</v>
      </c>
      <c r="QO20" s="11">
        <v>32944719.350000001</v>
      </c>
      <c r="QP20" s="11">
        <v>2747800.03</v>
      </c>
      <c r="QQ20" s="11">
        <v>1120459.04</v>
      </c>
      <c r="QR20" s="11">
        <v>678909.95</v>
      </c>
      <c r="QS20" s="11">
        <v>1939188.71</v>
      </c>
      <c r="QT20" s="11">
        <v>1731786.3399999999</v>
      </c>
      <c r="QU20" s="11">
        <v>168334288.72999996</v>
      </c>
      <c r="QV20" s="11">
        <v>2978507.7</v>
      </c>
      <c r="QW20" s="11">
        <v>8697211.1699999999</v>
      </c>
      <c r="QX20" s="11">
        <v>3825145.94</v>
      </c>
      <c r="QY20" s="11">
        <v>4162152.59</v>
      </c>
      <c r="QZ20" s="11">
        <v>15547025.34</v>
      </c>
      <c r="RA20" s="11">
        <v>4904810.07</v>
      </c>
      <c r="RB20" s="11">
        <v>13710192.67</v>
      </c>
      <c r="RC20" s="11">
        <v>9346259.9199999999</v>
      </c>
      <c r="RD20" s="11">
        <v>3346160.4299999997</v>
      </c>
      <c r="RE20" s="11">
        <v>7633724.7800000003</v>
      </c>
      <c r="RF20" s="11">
        <v>3681368.1</v>
      </c>
      <c r="RG20" s="11">
        <v>1665609.8499999999</v>
      </c>
      <c r="RH20" s="11">
        <v>273445320.05000001</v>
      </c>
      <c r="RI20" s="11">
        <v>20570606.150000002</v>
      </c>
      <c r="RJ20" s="11">
        <v>6297879.2000000002</v>
      </c>
      <c r="RK20" s="11">
        <v>6831586.8499999996</v>
      </c>
      <c r="RL20" s="11">
        <v>6132626.8100000005</v>
      </c>
      <c r="RM20" s="11">
        <v>9173016.8099999987</v>
      </c>
      <c r="RN20" s="11">
        <v>23564115.760000002</v>
      </c>
      <c r="RO20" s="11">
        <v>4819098.6500000004</v>
      </c>
      <c r="RP20" s="11">
        <v>4691731.9700000007</v>
      </c>
      <c r="RQ20" s="11">
        <v>24057681.960000001</v>
      </c>
      <c r="RR20" s="11">
        <v>26070439.059999999</v>
      </c>
      <c r="RS20" s="11">
        <v>3580987.23</v>
      </c>
      <c r="RT20" s="11">
        <v>2560954.8199999998</v>
      </c>
      <c r="RU20" s="11">
        <v>6331807.4399999995</v>
      </c>
      <c r="RV20" s="11">
        <v>2594007.5</v>
      </c>
      <c r="RW20" s="11">
        <v>3296108.75</v>
      </c>
      <c r="RX20" s="11">
        <v>6760718.4699999997</v>
      </c>
      <c r="RY20" s="11">
        <v>2241521.6399999997</v>
      </c>
      <c r="RZ20" s="11">
        <v>1984605.85</v>
      </c>
      <c r="SA20" s="11">
        <v>2763464.56</v>
      </c>
      <c r="SB20" s="11">
        <v>87692308.679999992</v>
      </c>
      <c r="SC20" s="11">
        <v>6545257.3300000001</v>
      </c>
      <c r="SD20" s="11">
        <v>4496518.18</v>
      </c>
      <c r="SE20" s="11">
        <v>2199188.91</v>
      </c>
      <c r="SF20" s="11">
        <v>2990336.41</v>
      </c>
      <c r="SG20" s="11">
        <v>7450017.0699999994</v>
      </c>
      <c r="SH20" s="11">
        <v>3878529.67</v>
      </c>
      <c r="SI20" s="11">
        <v>9969147.8099999987</v>
      </c>
      <c r="SJ20" s="11">
        <v>2588209.61</v>
      </c>
      <c r="SK20" s="11">
        <v>2741339.68</v>
      </c>
      <c r="SL20" s="11">
        <v>21184861.129999999</v>
      </c>
      <c r="SM20" s="11">
        <v>1086794.55</v>
      </c>
      <c r="SN20" s="11">
        <v>55711904.709999993</v>
      </c>
      <c r="SO20" s="11">
        <v>7986630.7599999998</v>
      </c>
      <c r="SP20" s="11">
        <v>5008292.83</v>
      </c>
      <c r="SQ20" s="11">
        <v>14318194.319999998</v>
      </c>
      <c r="SR20" s="11">
        <v>3506094.27</v>
      </c>
      <c r="SS20" s="11">
        <v>5512297.0099999998</v>
      </c>
      <c r="ST20" s="11">
        <v>3401612.28</v>
      </c>
      <c r="SU20" s="11">
        <v>2162061.77</v>
      </c>
      <c r="SV20" s="11">
        <v>155467753.51999998</v>
      </c>
      <c r="SW20" s="11">
        <v>3521517.67</v>
      </c>
      <c r="SX20" s="11">
        <v>8175977.6799999997</v>
      </c>
      <c r="SY20" s="11">
        <v>5883741.4800000004</v>
      </c>
      <c r="SZ20" s="11">
        <v>1649618.97</v>
      </c>
      <c r="TA20" s="11">
        <v>2337204.4900000002</v>
      </c>
      <c r="TB20" s="11">
        <v>5935813.9900000002</v>
      </c>
      <c r="TC20" s="11">
        <v>12757515.26</v>
      </c>
      <c r="TD20" s="11">
        <v>4885094.63</v>
      </c>
      <c r="TE20" s="11">
        <v>3178807.5700000003</v>
      </c>
      <c r="TF20" s="11">
        <v>5529582.5899999999</v>
      </c>
      <c r="TG20" s="11">
        <v>9313491.1300000008</v>
      </c>
      <c r="TH20" s="11">
        <v>3914079.6</v>
      </c>
      <c r="TI20" s="11">
        <v>2247661.2200000002</v>
      </c>
      <c r="TJ20" s="11">
        <v>267309849.96000001</v>
      </c>
      <c r="TK20" s="11">
        <v>6496386.8099999996</v>
      </c>
      <c r="TL20" s="11">
        <v>2823922.27</v>
      </c>
      <c r="TM20" s="11">
        <v>10352318.82</v>
      </c>
      <c r="TN20" s="11">
        <v>8086568.6500000004</v>
      </c>
      <c r="TO20" s="11">
        <v>4022429.87</v>
      </c>
      <c r="TP20" s="11">
        <v>1152487.71</v>
      </c>
      <c r="TQ20" s="11">
        <v>58501681.849999994</v>
      </c>
      <c r="TR20" s="11">
        <v>2783948.75</v>
      </c>
      <c r="TS20" s="11">
        <v>9307702.2799999993</v>
      </c>
      <c r="TT20" s="11">
        <v>12562826.43</v>
      </c>
      <c r="TU20" s="11">
        <v>3911077.17</v>
      </c>
      <c r="TV20" s="11">
        <v>2052556.29</v>
      </c>
      <c r="TW20" s="11">
        <v>3694508.27</v>
      </c>
      <c r="TX20" s="11">
        <v>4122837.82</v>
      </c>
      <c r="TY20" s="11">
        <v>4150014.6999999997</v>
      </c>
      <c r="TZ20" s="11">
        <v>33946608.68</v>
      </c>
      <c r="UA20" s="11">
        <v>4002086.64</v>
      </c>
      <c r="UB20" s="11">
        <v>97435958.680000007</v>
      </c>
      <c r="UC20" s="11">
        <v>13630499.700000001</v>
      </c>
      <c r="UD20" s="11">
        <v>2592722.0900000003</v>
      </c>
      <c r="UE20" s="11">
        <v>3436322.16</v>
      </c>
      <c r="UF20" s="11">
        <v>80798610.239999995</v>
      </c>
      <c r="UG20" s="11">
        <v>2078334.86</v>
      </c>
      <c r="UH20" s="11">
        <v>2053776.43</v>
      </c>
      <c r="UI20" s="11">
        <v>2434010.2799999998</v>
      </c>
      <c r="UJ20" s="11">
        <v>4034130.55</v>
      </c>
      <c r="UK20" s="11">
        <v>90121979.569999993</v>
      </c>
      <c r="UL20" s="11">
        <v>9720568.3300000001</v>
      </c>
      <c r="UM20" s="11">
        <v>5295806.2200000007</v>
      </c>
      <c r="UN20" s="11">
        <v>14924901.530000001</v>
      </c>
      <c r="UO20" s="11">
        <v>8173030.2599999998</v>
      </c>
      <c r="UP20" s="11">
        <v>2729828.09</v>
      </c>
      <c r="UQ20" s="11">
        <v>557206723.29000008</v>
      </c>
      <c r="UR20" s="11">
        <v>8457881.5999999996</v>
      </c>
      <c r="US20" s="11">
        <v>7576708.9400000004</v>
      </c>
      <c r="UT20" s="11">
        <v>53860174.550000004</v>
      </c>
      <c r="UU20" s="11">
        <v>1049802.6800000002</v>
      </c>
      <c r="UV20" s="11">
        <v>5384918.8700000001</v>
      </c>
      <c r="UW20" s="11">
        <v>18617975.140000001</v>
      </c>
      <c r="UX20" s="11">
        <v>3601497.32</v>
      </c>
      <c r="UY20" s="11">
        <v>4385218.88</v>
      </c>
      <c r="UZ20" s="11">
        <v>4757860.0600000005</v>
      </c>
      <c r="VA20" s="11">
        <v>6307372.9199999999</v>
      </c>
      <c r="VB20" s="11">
        <v>18504017.440000001</v>
      </c>
      <c r="VC20" s="11">
        <v>6277945.4199999999</v>
      </c>
      <c r="VD20" s="11">
        <v>15363226.800000001</v>
      </c>
      <c r="VE20" s="11">
        <v>3535026.8</v>
      </c>
      <c r="VF20" s="11">
        <v>2217774.58</v>
      </c>
      <c r="VG20" s="11">
        <v>2074283.95</v>
      </c>
      <c r="VH20" s="11">
        <v>4101431.97</v>
      </c>
      <c r="VI20" s="11">
        <v>25252658.300000001</v>
      </c>
      <c r="VJ20" s="11">
        <v>4530217.2</v>
      </c>
      <c r="VK20" s="11">
        <v>3310285.61</v>
      </c>
      <c r="VL20" s="11">
        <v>1660812.93</v>
      </c>
      <c r="VM20" s="11">
        <v>184920319.58000001</v>
      </c>
      <c r="VN20" s="11">
        <v>4178918.75</v>
      </c>
      <c r="VO20" s="11">
        <v>4511275.28</v>
      </c>
      <c r="VP20" s="11">
        <v>6703603.4699999997</v>
      </c>
      <c r="VQ20" s="11">
        <v>16985255.68</v>
      </c>
      <c r="VR20" s="11">
        <v>5464441.7700000005</v>
      </c>
      <c r="VS20" s="11">
        <v>5651429.4299999997</v>
      </c>
      <c r="VT20" s="11">
        <v>4372612.49</v>
      </c>
      <c r="VU20" s="11">
        <v>6714523.4199999999</v>
      </c>
      <c r="VV20" s="11">
        <v>49463091.210000001</v>
      </c>
      <c r="VW20" s="11">
        <v>3321751.54</v>
      </c>
      <c r="VX20" s="11">
        <v>12422973.100000001</v>
      </c>
      <c r="VY20" s="11">
        <v>4598254.26</v>
      </c>
      <c r="VZ20" s="11">
        <v>3672766.31</v>
      </c>
      <c r="WA20" s="11">
        <v>3041713.48</v>
      </c>
      <c r="WB20" s="11">
        <v>616722843.02999997</v>
      </c>
      <c r="WC20" s="11">
        <v>12396465.91</v>
      </c>
      <c r="WD20" s="11">
        <v>8628601.3599999994</v>
      </c>
      <c r="WE20" s="11">
        <v>4487729.5999999996</v>
      </c>
      <c r="WF20" s="11">
        <v>3654789.89</v>
      </c>
      <c r="WG20" s="11">
        <v>7334954.2200000007</v>
      </c>
      <c r="WH20" s="11">
        <v>16004076.439999999</v>
      </c>
      <c r="WI20" s="11">
        <v>15284712.41</v>
      </c>
      <c r="WJ20" s="11">
        <v>7608569.8600000003</v>
      </c>
      <c r="WK20" s="11">
        <v>11309412.609999999</v>
      </c>
      <c r="WL20" s="11">
        <v>5361636.8499999996</v>
      </c>
      <c r="WM20" s="11">
        <v>28628300.66</v>
      </c>
      <c r="WN20" s="11">
        <v>5077836.13</v>
      </c>
      <c r="WO20" s="11">
        <v>12564738.68</v>
      </c>
      <c r="WP20" s="11">
        <v>27395557.68</v>
      </c>
      <c r="WQ20" s="11">
        <v>5811072.7599999998</v>
      </c>
      <c r="WR20" s="11">
        <v>7788811.4400000004</v>
      </c>
      <c r="WS20" s="11">
        <v>8966522.0999999996</v>
      </c>
      <c r="WT20" s="11">
        <v>4151525.71</v>
      </c>
      <c r="WU20" s="11">
        <v>19622916.619999997</v>
      </c>
      <c r="WV20" s="11">
        <v>63348203.599999994</v>
      </c>
      <c r="WW20" s="11">
        <v>5593000.75</v>
      </c>
      <c r="WX20" s="11">
        <v>2976753.64</v>
      </c>
      <c r="WY20" s="11">
        <v>4143305.37</v>
      </c>
      <c r="WZ20" s="11">
        <v>4871739.8</v>
      </c>
      <c r="XA20" s="11">
        <v>1737551.72</v>
      </c>
      <c r="XB20" s="11">
        <v>3786692.16</v>
      </c>
      <c r="XC20" s="11">
        <v>3264748.78</v>
      </c>
      <c r="XD20" s="11">
        <v>70298907.530000001</v>
      </c>
      <c r="XE20" s="11">
        <v>3292948.06</v>
      </c>
      <c r="XF20" s="11">
        <v>2010856.08</v>
      </c>
      <c r="XG20" s="11">
        <v>1704461.94</v>
      </c>
      <c r="XH20" s="11">
        <v>2088838.98</v>
      </c>
      <c r="XI20" s="11">
        <v>243064352.75</v>
      </c>
      <c r="XJ20" s="11">
        <v>7205180.3200000003</v>
      </c>
      <c r="XK20" s="11">
        <v>7466374.6900000004</v>
      </c>
      <c r="XL20" s="11">
        <v>45359095.420000002</v>
      </c>
      <c r="XM20" s="11">
        <v>5197461.97</v>
      </c>
      <c r="XN20" s="11">
        <v>8013004.1799999997</v>
      </c>
      <c r="XO20" s="11">
        <v>23247419.399999999</v>
      </c>
      <c r="XP20" s="11">
        <v>5373507</v>
      </c>
      <c r="XQ20" s="11">
        <v>7267197.5700000003</v>
      </c>
      <c r="XR20" s="11">
        <v>11228077.709999999</v>
      </c>
      <c r="XS20" s="11">
        <v>11187286</v>
      </c>
      <c r="XT20" s="11">
        <v>2199728.2599999998</v>
      </c>
      <c r="XU20" s="11">
        <v>4112308.86</v>
      </c>
      <c r="XV20" s="11">
        <v>5865171.3899999997</v>
      </c>
      <c r="XW20" s="11">
        <v>5384712.8700000001</v>
      </c>
      <c r="XX20" s="11">
        <v>4985216.45</v>
      </c>
      <c r="XY20" s="11">
        <v>2663613.98</v>
      </c>
      <c r="XZ20" s="11">
        <v>2895873.37</v>
      </c>
      <c r="YA20" s="11">
        <v>3487267.17</v>
      </c>
      <c r="YB20" s="11">
        <v>1981890.71</v>
      </c>
      <c r="YC20" s="11">
        <v>3294208.23</v>
      </c>
      <c r="YD20" s="11">
        <v>3061910.95</v>
      </c>
      <c r="YE20" s="11">
        <v>2429441.21</v>
      </c>
      <c r="YF20" s="11">
        <v>284966532.37</v>
      </c>
      <c r="YG20" s="11">
        <v>2666113.41</v>
      </c>
      <c r="YH20" s="11">
        <v>12886256.369999999</v>
      </c>
      <c r="YI20" s="11">
        <v>4777979.5199999996</v>
      </c>
      <c r="YJ20" s="11">
        <v>32635596.739999998</v>
      </c>
      <c r="YK20" s="11">
        <v>5311097.7300000004</v>
      </c>
      <c r="YL20" s="11">
        <v>8545557.9900000002</v>
      </c>
      <c r="YM20" s="11">
        <v>1459823.79</v>
      </c>
      <c r="YN20" s="11">
        <v>134490627.68000001</v>
      </c>
      <c r="YO20" s="11">
        <v>21522033.760000002</v>
      </c>
      <c r="YP20" s="11">
        <v>6651240.7899999991</v>
      </c>
      <c r="YQ20" s="11">
        <v>5221069.32</v>
      </c>
      <c r="YR20" s="11">
        <v>5015606.79</v>
      </c>
      <c r="YS20" s="11">
        <v>2797726.96</v>
      </c>
      <c r="YT20" s="11">
        <v>2969086</v>
      </c>
      <c r="YU20" s="11">
        <v>3222603.8200000003</v>
      </c>
      <c r="YV20" s="11">
        <v>3053470.9</v>
      </c>
      <c r="YW20" s="11">
        <v>94371821.63000001</v>
      </c>
      <c r="YX20" s="11">
        <v>3577567.69</v>
      </c>
      <c r="YY20" s="11">
        <v>2312173.08</v>
      </c>
      <c r="YZ20" s="11">
        <v>1412357.78</v>
      </c>
      <c r="ZA20" s="11">
        <v>6203211.8099999996</v>
      </c>
      <c r="ZB20" s="11">
        <v>2963990.68</v>
      </c>
      <c r="ZC20" s="11">
        <v>1942278.8599999999</v>
      </c>
      <c r="ZD20" s="11">
        <v>107304560.98999999</v>
      </c>
      <c r="ZE20" s="11">
        <v>3405631.58</v>
      </c>
      <c r="ZF20" s="11">
        <v>4839959.8</v>
      </c>
      <c r="ZG20" s="11">
        <v>6328559.1799999997</v>
      </c>
      <c r="ZH20" s="11">
        <v>4224923.87</v>
      </c>
      <c r="ZI20" s="11">
        <v>3840733.2</v>
      </c>
      <c r="ZJ20" s="11">
        <v>2516943.96</v>
      </c>
      <c r="ZK20" s="11">
        <v>2124392.3200000003</v>
      </c>
      <c r="ZL20" s="11">
        <v>11394615.630000001</v>
      </c>
      <c r="ZM20" s="11">
        <v>205914520.70999998</v>
      </c>
      <c r="ZN20" s="11">
        <v>5103655.8500000006</v>
      </c>
      <c r="ZO20" s="11">
        <v>10927501.16</v>
      </c>
      <c r="ZP20" s="11">
        <v>47585352.959999993</v>
      </c>
      <c r="ZQ20" s="11">
        <v>14566642.5</v>
      </c>
      <c r="ZR20" s="11">
        <v>2370770.9499999997</v>
      </c>
      <c r="ZS20" s="11">
        <v>7538595.4699999997</v>
      </c>
      <c r="ZT20" s="11">
        <v>10307802.200000001</v>
      </c>
      <c r="ZU20" s="11">
        <v>10382382.5</v>
      </c>
      <c r="ZV20" s="11">
        <v>16874802.060000002</v>
      </c>
      <c r="ZW20" s="11">
        <v>1597654.4300000002</v>
      </c>
      <c r="ZX20" s="11">
        <v>2496770.19</v>
      </c>
      <c r="ZY20" s="11">
        <v>4961077.88</v>
      </c>
      <c r="ZZ20" s="11">
        <v>7034286.8500000006</v>
      </c>
      <c r="AAA20" s="11">
        <v>4132021.4400000004</v>
      </c>
      <c r="AAB20" s="11">
        <v>3785581.2800000003</v>
      </c>
      <c r="AAC20" s="11">
        <v>4796251.6000000006</v>
      </c>
      <c r="AAD20" s="11">
        <v>1429820.8599999999</v>
      </c>
      <c r="AAE20" s="11">
        <v>4412474.83</v>
      </c>
      <c r="AAF20" s="11">
        <v>2403218.0299999998</v>
      </c>
      <c r="AAG20" s="11">
        <v>4198317.99</v>
      </c>
      <c r="AAH20" s="11">
        <v>2564188.92</v>
      </c>
      <c r="AAI20" s="11">
        <v>58591235.450000003</v>
      </c>
      <c r="AAJ20" s="11">
        <v>3776702.78</v>
      </c>
      <c r="AAK20" s="11">
        <v>5866428.5899999999</v>
      </c>
      <c r="AAL20" s="11">
        <v>4499819.09</v>
      </c>
      <c r="AAM20" s="11">
        <v>4797290.49</v>
      </c>
      <c r="AAN20" s="11">
        <v>7875865.1399999997</v>
      </c>
      <c r="AAO20" s="11">
        <v>4421747.0999999996</v>
      </c>
      <c r="AAP20" s="11">
        <v>594495145.01999998</v>
      </c>
      <c r="AAQ20" s="11">
        <v>8014931.2599999998</v>
      </c>
      <c r="AAR20" s="11">
        <v>5874636.2700000005</v>
      </c>
      <c r="AAS20" s="11">
        <v>15723338.82</v>
      </c>
      <c r="AAT20" s="11">
        <v>10722625.459999999</v>
      </c>
      <c r="AAU20" s="11">
        <v>3698821.23</v>
      </c>
      <c r="AAV20" s="11">
        <v>8828180.209999999</v>
      </c>
      <c r="AAW20" s="11">
        <v>18023135.670000002</v>
      </c>
      <c r="AAX20" s="11">
        <v>31751633.23</v>
      </c>
      <c r="AAY20" s="11">
        <v>4419004.66</v>
      </c>
      <c r="AAZ20" s="11">
        <v>8930062.5999999996</v>
      </c>
      <c r="ABA20" s="11">
        <v>46750864.460000001</v>
      </c>
      <c r="ABB20" s="11">
        <v>23376782.260000002</v>
      </c>
      <c r="ABC20" s="11">
        <v>2518366.58</v>
      </c>
      <c r="ABD20" s="11">
        <v>7678617.3799999999</v>
      </c>
      <c r="ABE20" s="11">
        <v>4792281.29</v>
      </c>
      <c r="ABF20" s="11">
        <v>2352125.88</v>
      </c>
      <c r="ABG20" s="11">
        <v>4686844.18</v>
      </c>
      <c r="ABH20" s="11">
        <v>4641322.1100000003</v>
      </c>
      <c r="ABI20" s="11">
        <v>76214815.88000001</v>
      </c>
      <c r="ABJ20" s="11">
        <v>54733785.920000002</v>
      </c>
      <c r="ABK20" s="11">
        <v>6550401.8899999997</v>
      </c>
      <c r="ABL20" s="11">
        <v>4226262.5999999996</v>
      </c>
      <c r="ABM20" s="11">
        <v>3726790.56</v>
      </c>
      <c r="ABN20" s="11">
        <v>2914418.85</v>
      </c>
      <c r="ABO20" s="11">
        <v>3204667.78</v>
      </c>
      <c r="ABP20" s="11">
        <v>96195963.170000002</v>
      </c>
      <c r="ABQ20" s="11">
        <v>9257041.5599999987</v>
      </c>
      <c r="ABR20" s="11">
        <v>3988458.0199999996</v>
      </c>
      <c r="ABS20" s="11">
        <v>6360332.9800000004</v>
      </c>
      <c r="ABT20" s="11">
        <v>3733173.55</v>
      </c>
      <c r="ABU20" s="11">
        <v>3609859.06</v>
      </c>
      <c r="ABV20" s="11">
        <v>1910550.82</v>
      </c>
      <c r="ABW20" s="11">
        <v>5437900.1499999994</v>
      </c>
      <c r="ABX20" s="11">
        <v>610847.87</v>
      </c>
      <c r="ABY20" s="11">
        <v>66723567.659999996</v>
      </c>
      <c r="ABZ20" s="11">
        <v>2478731.71</v>
      </c>
      <c r="ACA20" s="11">
        <v>24761558.149999999</v>
      </c>
      <c r="ACB20" s="11">
        <v>4519779.28</v>
      </c>
      <c r="ACC20" s="11">
        <v>2740821.99</v>
      </c>
      <c r="ACD20" s="11">
        <v>23960131.460000001</v>
      </c>
      <c r="ACE20" s="11">
        <v>1606102.8199999998</v>
      </c>
      <c r="ACF20" s="11">
        <v>4489815.17</v>
      </c>
      <c r="ACG20" s="11">
        <v>1819245.2799999998</v>
      </c>
      <c r="ACH20" s="11">
        <v>6280456.8499999996</v>
      </c>
      <c r="ACI20" s="11">
        <v>4513045.57</v>
      </c>
      <c r="ACJ20" s="11">
        <v>300132901.06999999</v>
      </c>
      <c r="ACK20" s="11">
        <v>3588489.76</v>
      </c>
      <c r="ACL20" s="11">
        <v>3426842.59</v>
      </c>
      <c r="ACM20" s="11">
        <v>7485164.8900000006</v>
      </c>
      <c r="ACN20" s="11">
        <v>2347637.73</v>
      </c>
      <c r="ACO20" s="11">
        <v>3238666.97</v>
      </c>
      <c r="ACP20" s="11">
        <v>5526048.5700000003</v>
      </c>
      <c r="ACQ20" s="11">
        <v>48221792.420000002</v>
      </c>
      <c r="ACR20" s="11">
        <v>68935308.239999995</v>
      </c>
      <c r="ACS20" s="11">
        <v>2653256.9</v>
      </c>
      <c r="ACT20" s="11">
        <v>6008209.3000000007</v>
      </c>
      <c r="ACU20" s="11">
        <v>5054175.1500000004</v>
      </c>
      <c r="ACV20" s="11">
        <v>6152834.7999999998</v>
      </c>
      <c r="ACW20" s="11">
        <v>51919330.039999999</v>
      </c>
      <c r="ACX20" s="11">
        <v>3609956.95</v>
      </c>
      <c r="ACY20" s="11">
        <v>3856861.76</v>
      </c>
      <c r="ACZ20" s="11">
        <v>2881558.39</v>
      </c>
      <c r="ADA20" s="11">
        <v>1023027.54</v>
      </c>
      <c r="ADB20" s="11">
        <v>1420171.46</v>
      </c>
      <c r="ADC20" s="11">
        <v>2346366.66</v>
      </c>
      <c r="ADD20" s="11">
        <v>2455301.48</v>
      </c>
      <c r="ADE20" s="11">
        <v>2188386.29</v>
      </c>
      <c r="ADF20" s="11">
        <v>2882689.0300000003</v>
      </c>
      <c r="ADG20" s="11">
        <v>34257393.219999999</v>
      </c>
      <c r="ADH20" s="11">
        <v>25600108.670000002</v>
      </c>
      <c r="ADI20" s="11">
        <v>1612121.57</v>
      </c>
      <c r="ADJ20" s="11">
        <v>1838765.51</v>
      </c>
      <c r="ADK20" s="11">
        <v>2345693.7000000002</v>
      </c>
      <c r="ADL20" s="11">
        <v>448440.95</v>
      </c>
      <c r="ADM20" s="11">
        <v>2911946.78</v>
      </c>
      <c r="ADN20" s="11">
        <v>1864037.72</v>
      </c>
      <c r="ADO20" s="11">
        <v>3504500.16</v>
      </c>
      <c r="ADP20" s="11">
        <v>272902736.26999998</v>
      </c>
      <c r="ADQ20" s="11">
        <v>11347134.58</v>
      </c>
      <c r="ADR20" s="11">
        <v>15573799.1</v>
      </c>
      <c r="ADS20" s="11">
        <v>9116473.8900000006</v>
      </c>
      <c r="ADT20" s="11">
        <v>67463206.459999993</v>
      </c>
      <c r="ADU20" s="11">
        <v>1178363.93</v>
      </c>
      <c r="ADV20" s="11">
        <v>1744226.05</v>
      </c>
      <c r="ADW20" s="11">
        <v>2857272.02</v>
      </c>
      <c r="ADX20" s="11">
        <v>1365436.9</v>
      </c>
      <c r="ADY20" s="11">
        <v>776995.72</v>
      </c>
      <c r="ADZ20" s="11">
        <v>241586318.83000001</v>
      </c>
      <c r="AEA20" s="11">
        <v>46360936.700000003</v>
      </c>
      <c r="AEB20" s="11">
        <v>33781754.18</v>
      </c>
      <c r="AEC20" s="11">
        <v>4173182.9</v>
      </c>
      <c r="AED20" s="11">
        <v>5895114.2699999996</v>
      </c>
      <c r="AEE20" s="11">
        <v>11847769.610000001</v>
      </c>
      <c r="AEF20" s="11">
        <v>4311590.2</v>
      </c>
      <c r="AEG20" s="11">
        <v>7162700.9900000002</v>
      </c>
      <c r="AEH20" s="11">
        <v>4368783.16</v>
      </c>
      <c r="AEI20" s="11">
        <v>3956270.67</v>
      </c>
      <c r="AEJ20" s="11">
        <v>9197421.4400000013</v>
      </c>
      <c r="AEK20" s="11">
        <v>8525507.1099999994</v>
      </c>
      <c r="AEL20" s="11">
        <v>4213850.1399999997</v>
      </c>
      <c r="AEM20" s="11">
        <v>7203179.29</v>
      </c>
      <c r="AEN20" s="11">
        <v>11929952.23</v>
      </c>
      <c r="AEO20" s="11">
        <v>9472304.6699999999</v>
      </c>
      <c r="AEP20" s="11">
        <v>3988291.29</v>
      </c>
      <c r="AEQ20" s="11">
        <v>25713402.919999998</v>
      </c>
      <c r="AER20" s="11">
        <v>2763067.22</v>
      </c>
      <c r="AES20" s="11">
        <v>15936012.029999999</v>
      </c>
      <c r="AET20" s="11">
        <v>174287901.93000001</v>
      </c>
      <c r="AEU20" s="11">
        <v>10050377.6</v>
      </c>
      <c r="AEV20" s="11">
        <v>9645263.7599999998</v>
      </c>
      <c r="AEW20" s="11">
        <v>5311968</v>
      </c>
      <c r="AEX20" s="11">
        <v>5800410.2699999996</v>
      </c>
      <c r="AEY20" s="11">
        <v>16408492.039999999</v>
      </c>
      <c r="AEZ20" s="11">
        <v>4400948.04</v>
      </c>
      <c r="AFA20" s="11">
        <v>7296070.5700000003</v>
      </c>
      <c r="AFB20" s="11">
        <v>4333172.2699999996</v>
      </c>
      <c r="AFC20" s="11">
        <v>1468967.03</v>
      </c>
      <c r="AFD20" s="11">
        <v>91387945.230000004</v>
      </c>
      <c r="AFE20" s="11">
        <v>34039662.409999996</v>
      </c>
      <c r="AFF20" s="11">
        <v>6447458.1299999999</v>
      </c>
      <c r="AFG20" s="11">
        <v>4921665.88</v>
      </c>
      <c r="AFH20" s="11">
        <v>9153461.6799999997</v>
      </c>
      <c r="AFI20" s="11">
        <v>3865073.96</v>
      </c>
      <c r="AFJ20" s="11">
        <v>3505391.28</v>
      </c>
      <c r="AFK20" s="11">
        <v>3426896.9</v>
      </c>
      <c r="AFL20" s="11">
        <v>1907191.37</v>
      </c>
      <c r="AFM20" s="11">
        <v>6469231.7599999998</v>
      </c>
      <c r="AFN20" s="11">
        <v>2923335.59</v>
      </c>
      <c r="AFO20" s="11">
        <v>5223660.9700000007</v>
      </c>
      <c r="AFP20" s="11">
        <v>3596696.61</v>
      </c>
      <c r="AFQ20" s="11">
        <v>74763475.670000002</v>
      </c>
      <c r="AFR20" s="11">
        <v>8252404.5300000003</v>
      </c>
      <c r="AFS20" s="11">
        <v>7649246.9399999995</v>
      </c>
      <c r="AFT20" s="11">
        <v>2297830.2599999998</v>
      </c>
      <c r="AFU20" s="11">
        <v>2488594.12</v>
      </c>
      <c r="AFV20" s="11">
        <v>2221584.8200000003</v>
      </c>
      <c r="AFW20" s="11">
        <v>1240335.8700000001</v>
      </c>
      <c r="AFX20" s="11">
        <v>5113596.58</v>
      </c>
      <c r="AFY20" s="11">
        <v>14123342.640000001</v>
      </c>
      <c r="AFZ20" s="11">
        <v>2041545.35</v>
      </c>
      <c r="AGA20" s="11">
        <v>11326364.73</v>
      </c>
      <c r="AGB20" s="11">
        <v>2295723.29</v>
      </c>
      <c r="AGC20" s="11">
        <v>107325641.3</v>
      </c>
      <c r="AGD20" s="11">
        <v>4786378.7299999995</v>
      </c>
      <c r="AGE20" s="11">
        <v>4181831.22</v>
      </c>
      <c r="AGF20" s="11">
        <v>2569967.4700000002</v>
      </c>
      <c r="AGG20" s="11">
        <v>17697117.739999998</v>
      </c>
      <c r="AGH20" s="11">
        <v>4057116.1399999997</v>
      </c>
      <c r="AGI20" s="11">
        <v>2417126.3999999999</v>
      </c>
      <c r="AGJ20" s="11">
        <v>3834099.41</v>
      </c>
      <c r="AGK20" s="11">
        <v>2594340.04</v>
      </c>
      <c r="AGL20" s="11">
        <v>3815810.6599999997</v>
      </c>
      <c r="AGM20" s="11">
        <v>3841963.22</v>
      </c>
      <c r="AGN20" s="11">
        <v>188220967.42000002</v>
      </c>
      <c r="AGO20" s="11">
        <v>14140424.75</v>
      </c>
      <c r="AGP20" s="11">
        <v>13160042.779999999</v>
      </c>
      <c r="AGQ20" s="11">
        <v>1899907.73</v>
      </c>
      <c r="AGR20" s="11">
        <v>8332195.0500000007</v>
      </c>
      <c r="AGS20" s="11">
        <v>7245340.9400000004</v>
      </c>
      <c r="AGT20" s="11">
        <v>1705460.32</v>
      </c>
      <c r="AGU20" s="11">
        <v>3157687.33</v>
      </c>
      <c r="AGV20" s="11">
        <v>286475121.58999997</v>
      </c>
      <c r="AGW20" s="11">
        <v>123627908.41999999</v>
      </c>
      <c r="AGX20" s="11">
        <v>2910591.78</v>
      </c>
      <c r="AGY20" s="11">
        <v>5207277.41</v>
      </c>
      <c r="AGZ20" s="11">
        <v>20148654.619999997</v>
      </c>
      <c r="AHA20" s="11">
        <v>7048302.4500000002</v>
      </c>
      <c r="AHB20" s="11">
        <v>5779255.5599999996</v>
      </c>
      <c r="AHC20" s="11">
        <v>8777798.040000001</v>
      </c>
      <c r="AHD20" s="11">
        <v>1331812.5</v>
      </c>
      <c r="AHE20" s="11">
        <v>7803454.3099999996</v>
      </c>
      <c r="AHF20" s="11">
        <v>6441214.3899999997</v>
      </c>
      <c r="AHG20" s="11">
        <v>2930095.25</v>
      </c>
      <c r="AHH20" s="11">
        <v>2048337.4100000001</v>
      </c>
      <c r="AHI20" s="11">
        <v>2594361.67</v>
      </c>
      <c r="AHJ20" s="11">
        <v>3761360.68</v>
      </c>
      <c r="AHK20" s="11">
        <v>2819679.76</v>
      </c>
      <c r="AHL20" s="11">
        <v>3481434.93</v>
      </c>
      <c r="AHM20" s="11">
        <v>60808075.530000001</v>
      </c>
      <c r="AHN20" s="11">
        <v>5682799.3600000003</v>
      </c>
      <c r="AHO20" s="11">
        <v>2179774.4300000002</v>
      </c>
      <c r="AHP20" s="11">
        <v>3765752.8899999997</v>
      </c>
      <c r="AHQ20" s="11">
        <v>14937708.829999998</v>
      </c>
      <c r="AHR20" s="11">
        <v>3938219.91</v>
      </c>
      <c r="AHS20" s="11">
        <v>1785558.7100000002</v>
      </c>
      <c r="AHT20" s="11">
        <f t="shared" ref="AHT20:AHT32" si="16">SUM(D20:AHR20)</f>
        <v>20716271299.900002</v>
      </c>
      <c r="AHV20" s="625"/>
      <c r="AHW20" s="626"/>
    </row>
    <row r="21" spans="1:907" x14ac:dyDescent="0.8">
      <c r="A21" s="96">
        <v>15</v>
      </c>
      <c r="B21" s="96" t="s">
        <v>661</v>
      </c>
      <c r="C21" s="6" t="s">
        <v>662</v>
      </c>
      <c r="D21" s="11">
        <v>5177253.3099999996</v>
      </c>
      <c r="E21" s="11">
        <v>603764.54</v>
      </c>
      <c r="F21" s="11">
        <v>800023.5</v>
      </c>
      <c r="G21" s="11">
        <v>219141.19</v>
      </c>
      <c r="H21" s="11">
        <v>1177062.98</v>
      </c>
      <c r="I21" s="11">
        <v>505910.73</v>
      </c>
      <c r="J21" s="11">
        <v>891597.18</v>
      </c>
      <c r="K21" s="11">
        <v>671967.12</v>
      </c>
      <c r="L21" s="11">
        <v>760378.45</v>
      </c>
      <c r="M21" s="11">
        <v>1137769.9099999999</v>
      </c>
      <c r="N21" s="11">
        <v>477468.49</v>
      </c>
      <c r="O21" s="11">
        <v>552081.51</v>
      </c>
      <c r="P21" s="11">
        <v>1106965.1000000001</v>
      </c>
      <c r="Q21" s="11">
        <v>470347.8</v>
      </c>
      <c r="R21" s="11">
        <v>314615.15000000002</v>
      </c>
      <c r="S21" s="11">
        <v>367167.23</v>
      </c>
      <c r="T21" s="11">
        <v>450780.03</v>
      </c>
      <c r="U21" s="11">
        <v>370645.72</v>
      </c>
      <c r="V21" s="11">
        <v>3073088.88</v>
      </c>
      <c r="W21" s="11">
        <v>620104.23</v>
      </c>
      <c r="X21" s="11">
        <v>388841.84</v>
      </c>
      <c r="Y21" s="11">
        <v>704943.53</v>
      </c>
      <c r="Z21" s="11">
        <v>355419.4</v>
      </c>
      <c r="AA21" s="11">
        <v>689764.43</v>
      </c>
      <c r="AB21" s="11">
        <v>289342.34999999998</v>
      </c>
      <c r="AC21" s="11">
        <v>2318027.0699999998</v>
      </c>
      <c r="AD21" s="11">
        <v>581864.14</v>
      </c>
      <c r="AE21" s="11">
        <v>126795.58</v>
      </c>
      <c r="AF21" s="11">
        <v>1098321.73</v>
      </c>
      <c r="AG21" s="11">
        <v>275081.55</v>
      </c>
      <c r="AH21" s="11">
        <v>807272.23</v>
      </c>
      <c r="AI21" s="11">
        <v>526064.48</v>
      </c>
      <c r="AJ21" s="11">
        <v>121373</v>
      </c>
      <c r="AK21" s="11">
        <v>98964.24</v>
      </c>
      <c r="AL21" s="11">
        <v>646513.48</v>
      </c>
      <c r="AM21" s="11">
        <v>122294.79</v>
      </c>
      <c r="AN21" s="11">
        <v>173600.83</v>
      </c>
      <c r="AO21" s="11">
        <v>249379.65</v>
      </c>
      <c r="AP21" s="11">
        <v>452324.96</v>
      </c>
      <c r="AQ21" s="11">
        <v>206544.98</v>
      </c>
      <c r="AR21" s="11">
        <v>253496.38</v>
      </c>
      <c r="AS21" s="11">
        <v>118429.04</v>
      </c>
      <c r="AT21" s="11">
        <v>2910086.55</v>
      </c>
      <c r="AU21" s="11">
        <v>288186.65999999997</v>
      </c>
      <c r="AV21" s="11">
        <v>158818.45000000001</v>
      </c>
      <c r="AW21" s="11">
        <v>147966.18</v>
      </c>
      <c r="AX21" s="11">
        <v>932765.02</v>
      </c>
      <c r="AY21" s="11">
        <v>346353.67</v>
      </c>
      <c r="AZ21" s="11">
        <v>367743.92</v>
      </c>
      <c r="BA21" s="11">
        <v>274274.71000000002</v>
      </c>
      <c r="BB21" s="11">
        <v>156539.23000000001</v>
      </c>
      <c r="BC21" s="11">
        <v>138591.94</v>
      </c>
      <c r="BD21" s="11">
        <v>154358.03</v>
      </c>
      <c r="BE21" s="11">
        <v>139909.46</v>
      </c>
      <c r="BF21" s="11">
        <v>848873.45</v>
      </c>
      <c r="BG21" s="11">
        <v>148949.35</v>
      </c>
      <c r="BH21" s="11">
        <v>294823.03000000003</v>
      </c>
      <c r="BI21" s="11">
        <v>571538.25</v>
      </c>
      <c r="BJ21" s="11">
        <v>772253.51</v>
      </c>
      <c r="BK21" s="11">
        <v>334533.93</v>
      </c>
      <c r="BL21" s="11">
        <v>181212.35</v>
      </c>
      <c r="BM21" s="11">
        <v>367587.05</v>
      </c>
      <c r="BN21" s="11">
        <v>411952.21</v>
      </c>
      <c r="BO21" s="11">
        <v>175270.99</v>
      </c>
      <c r="BP21" s="11">
        <v>46811.45</v>
      </c>
      <c r="BQ21" s="11">
        <v>64733.08</v>
      </c>
      <c r="BR21" s="11">
        <v>1766543.95</v>
      </c>
      <c r="BS21" s="11">
        <v>425296.74</v>
      </c>
      <c r="BT21" s="11">
        <v>217958.72</v>
      </c>
      <c r="BU21" s="11">
        <v>413232.31</v>
      </c>
      <c r="BV21" s="11">
        <v>219317.25</v>
      </c>
      <c r="BW21" s="11">
        <v>278443.11</v>
      </c>
      <c r="BX21" s="11">
        <v>209118.55</v>
      </c>
      <c r="BY21" s="11">
        <v>237035.07</v>
      </c>
      <c r="BZ21" s="11">
        <v>457356.28</v>
      </c>
      <c r="CA21" s="11">
        <v>313914.96999999997</v>
      </c>
      <c r="CB21" s="11">
        <v>344726.76</v>
      </c>
      <c r="CC21" s="11">
        <v>282969.99</v>
      </c>
      <c r="CD21" s="11">
        <v>242745.9</v>
      </c>
      <c r="CE21" s="11">
        <v>372783.12</v>
      </c>
      <c r="CF21" s="11">
        <v>310992.2</v>
      </c>
      <c r="CG21" s="11">
        <v>3576467.27</v>
      </c>
      <c r="CH21" s="11">
        <v>323114.36</v>
      </c>
      <c r="CI21" s="11">
        <v>2365748.37</v>
      </c>
      <c r="CJ21" s="11">
        <v>367882.37</v>
      </c>
      <c r="CK21" s="11">
        <v>526056.89</v>
      </c>
      <c r="CL21" s="11">
        <v>346575.16</v>
      </c>
      <c r="CM21" s="11">
        <v>223042.13</v>
      </c>
      <c r="CN21" s="11">
        <v>719173.67</v>
      </c>
      <c r="CO21" s="11">
        <v>182855.33</v>
      </c>
      <c r="CP21" s="11">
        <v>351590.07</v>
      </c>
      <c r="CQ21" s="11">
        <v>216134.67</v>
      </c>
      <c r="CR21" s="11">
        <v>438566.58</v>
      </c>
      <c r="CS21" s="11">
        <v>211339.12</v>
      </c>
      <c r="CT21" s="11">
        <v>778579.65</v>
      </c>
      <c r="CU21" s="11">
        <v>161429.22</v>
      </c>
      <c r="CV21" s="11">
        <v>384404.11</v>
      </c>
      <c r="CW21" s="11">
        <v>664797.52</v>
      </c>
      <c r="CX21" s="11">
        <v>251207</v>
      </c>
      <c r="CY21" s="11">
        <v>615685.31999999995</v>
      </c>
      <c r="CZ21" s="11">
        <v>209682.29</v>
      </c>
      <c r="DA21" s="11">
        <v>195087.85</v>
      </c>
      <c r="DB21" s="11">
        <v>914880.13</v>
      </c>
      <c r="DC21" s="11">
        <v>2259152.7000000002</v>
      </c>
      <c r="DD21" s="11">
        <v>625077.14</v>
      </c>
      <c r="DE21" s="11">
        <v>597974.57999999996</v>
      </c>
      <c r="DF21" s="11">
        <v>429461.33</v>
      </c>
      <c r="DG21" s="11">
        <v>519536.94</v>
      </c>
      <c r="DH21" s="11">
        <v>453283.21</v>
      </c>
      <c r="DI21" s="11">
        <v>625523.64</v>
      </c>
      <c r="DJ21" s="11">
        <v>222835.99</v>
      </c>
      <c r="DK21" s="11">
        <v>3764150.65</v>
      </c>
      <c r="DL21" s="11">
        <v>277251.65999999997</v>
      </c>
      <c r="DM21" s="11">
        <v>438566.92</v>
      </c>
      <c r="DN21" s="11">
        <v>339040.84</v>
      </c>
      <c r="DO21" s="11">
        <v>712879.96</v>
      </c>
      <c r="DP21" s="11">
        <v>243265.04</v>
      </c>
      <c r="DQ21" s="11">
        <v>455118.78</v>
      </c>
      <c r="DR21" s="11">
        <v>797973.9</v>
      </c>
      <c r="DS21" s="11">
        <v>345188.78</v>
      </c>
      <c r="DT21" s="11">
        <v>779620.3</v>
      </c>
      <c r="DU21" s="11">
        <v>233718.02</v>
      </c>
      <c r="DV21" s="11">
        <v>715285.13</v>
      </c>
      <c r="DW21" s="11">
        <v>501377.79</v>
      </c>
      <c r="DX21" s="11">
        <v>300320.71999999997</v>
      </c>
      <c r="DY21" s="11">
        <v>683708.59</v>
      </c>
      <c r="DZ21" s="11">
        <v>254386.7</v>
      </c>
      <c r="EA21" s="11">
        <v>139986.04</v>
      </c>
      <c r="EB21" s="11">
        <v>403755.35</v>
      </c>
      <c r="EC21" s="11">
        <v>359296.23</v>
      </c>
      <c r="ED21" s="11">
        <v>683773.56</v>
      </c>
      <c r="EE21" s="11">
        <v>517948.01</v>
      </c>
      <c r="EF21" s="11">
        <v>442290.01</v>
      </c>
      <c r="EG21" s="11">
        <v>1191956.76</v>
      </c>
      <c r="EH21" s="11">
        <v>405206.28</v>
      </c>
      <c r="EI21" s="11">
        <v>530379.4</v>
      </c>
      <c r="EJ21" s="11">
        <v>495413.42</v>
      </c>
      <c r="EK21" s="11">
        <v>803776.13</v>
      </c>
      <c r="EL21" s="11">
        <v>255179.42</v>
      </c>
      <c r="EM21" s="11">
        <v>471506.64</v>
      </c>
      <c r="EN21" s="11">
        <v>2150263.5099999998</v>
      </c>
      <c r="EO21" s="11">
        <v>528135.39</v>
      </c>
      <c r="EP21" s="11">
        <v>620532.66</v>
      </c>
      <c r="EQ21" s="11">
        <v>386627.07</v>
      </c>
      <c r="ER21" s="11">
        <v>198723.52</v>
      </c>
      <c r="ES21" s="11">
        <v>154706.32999999999</v>
      </c>
      <c r="ET21" s="11">
        <v>673354.41</v>
      </c>
      <c r="EU21" s="11">
        <v>657742.5</v>
      </c>
      <c r="EV21" s="11">
        <v>264422.73</v>
      </c>
      <c r="EW21" s="11">
        <v>5935870.4100000001</v>
      </c>
      <c r="EX21" s="11">
        <v>235989.01</v>
      </c>
      <c r="EY21" s="11">
        <v>106356.01</v>
      </c>
      <c r="EZ21" s="11">
        <v>710192.6</v>
      </c>
      <c r="FA21" s="11">
        <v>460308.95</v>
      </c>
      <c r="FB21" s="11">
        <v>318540.33</v>
      </c>
      <c r="FC21" s="11">
        <v>339330.35</v>
      </c>
      <c r="FD21" s="11">
        <v>243189.08</v>
      </c>
      <c r="FE21" s="11">
        <v>301126.62</v>
      </c>
      <c r="FF21" s="11">
        <v>67106.460000000006</v>
      </c>
      <c r="FG21" s="11">
        <v>102151.79</v>
      </c>
      <c r="FH21" s="11">
        <v>142264.35</v>
      </c>
      <c r="FI21" s="11">
        <v>894291.12</v>
      </c>
      <c r="FJ21" s="11">
        <v>131825.69</v>
      </c>
      <c r="FK21" s="11">
        <v>357030.11</v>
      </c>
      <c r="FL21" s="11">
        <v>222490.26</v>
      </c>
      <c r="FM21" s="11">
        <v>1812058.86</v>
      </c>
      <c r="FN21" s="11">
        <v>490376.21</v>
      </c>
      <c r="FO21" s="11">
        <v>147714.92000000001</v>
      </c>
      <c r="FP21" s="11">
        <v>116694.14</v>
      </c>
      <c r="FQ21" s="11">
        <v>3035221.81</v>
      </c>
      <c r="FR21" s="11">
        <v>707370.92</v>
      </c>
      <c r="FS21" s="11">
        <v>103298.12</v>
      </c>
      <c r="FT21" s="11">
        <v>461004.29</v>
      </c>
      <c r="FU21" s="11">
        <v>166111.29999999999</v>
      </c>
      <c r="FV21" s="11">
        <v>190703.8</v>
      </c>
      <c r="FW21" s="11">
        <v>860106.65</v>
      </c>
      <c r="FX21" s="11">
        <v>493940.03</v>
      </c>
      <c r="FY21" s="11">
        <v>328497.01</v>
      </c>
      <c r="FZ21" s="11">
        <v>329981.65000000002</v>
      </c>
      <c r="GA21" s="11">
        <v>653537.56000000006</v>
      </c>
      <c r="GB21" s="11">
        <v>342127.31</v>
      </c>
      <c r="GC21" s="11">
        <v>680295.85</v>
      </c>
      <c r="GD21" s="11">
        <v>178026.4</v>
      </c>
      <c r="GE21" s="11">
        <v>1241341.33</v>
      </c>
      <c r="GF21" s="11">
        <v>402550.9</v>
      </c>
      <c r="GG21" s="11">
        <v>447834.89</v>
      </c>
      <c r="GH21" s="11">
        <v>927518.94</v>
      </c>
      <c r="GI21" s="11">
        <v>320260.26</v>
      </c>
      <c r="GJ21" s="11">
        <v>570030.77</v>
      </c>
      <c r="GK21" s="11">
        <v>170421.74</v>
      </c>
      <c r="GL21" s="11">
        <v>825085.53</v>
      </c>
      <c r="GM21" s="11">
        <v>55599.47</v>
      </c>
      <c r="GN21" s="11">
        <v>170333.41</v>
      </c>
      <c r="GO21" s="11">
        <v>82961.850000000006</v>
      </c>
      <c r="GP21" s="11">
        <v>173867.46</v>
      </c>
      <c r="GQ21" s="11">
        <v>874785.47</v>
      </c>
      <c r="GR21" s="11">
        <v>1496929.84</v>
      </c>
      <c r="GS21" s="11">
        <v>287796.32</v>
      </c>
      <c r="GT21" s="11">
        <v>671709.54</v>
      </c>
      <c r="GU21" s="11">
        <v>157265.35</v>
      </c>
      <c r="GV21" s="11">
        <v>548206</v>
      </c>
      <c r="GW21" s="11">
        <v>421172.11</v>
      </c>
      <c r="GX21" s="11">
        <v>177661.9</v>
      </c>
      <c r="GY21" s="11">
        <v>523458.49</v>
      </c>
      <c r="GZ21" s="11">
        <v>471674.92</v>
      </c>
      <c r="HA21" s="11">
        <v>304480.02</v>
      </c>
      <c r="HB21" s="11">
        <v>310222.15999999997</v>
      </c>
      <c r="HC21" s="11">
        <v>1879422.08</v>
      </c>
      <c r="HD21" s="11">
        <v>3873805.89</v>
      </c>
      <c r="HE21" s="11">
        <v>1279744.6200000001</v>
      </c>
      <c r="HF21" s="11">
        <v>1195694.1000000001</v>
      </c>
      <c r="HG21" s="11">
        <v>349616.55</v>
      </c>
      <c r="HH21" s="11">
        <v>521398.91</v>
      </c>
      <c r="HI21" s="11">
        <v>222855.55</v>
      </c>
      <c r="HJ21" s="11">
        <v>840421.47</v>
      </c>
      <c r="HK21" s="11">
        <v>1721468.34</v>
      </c>
      <c r="HL21" s="11">
        <v>349880.79</v>
      </c>
      <c r="HM21" s="11">
        <v>877413.74</v>
      </c>
      <c r="HN21" s="11">
        <v>475647.83</v>
      </c>
      <c r="HO21" s="11">
        <v>835822.84</v>
      </c>
      <c r="HP21" s="11">
        <v>220982.48</v>
      </c>
      <c r="HQ21" s="11">
        <v>599940.80000000005</v>
      </c>
      <c r="HR21" s="11">
        <v>310950.40000000002</v>
      </c>
      <c r="HS21" s="11">
        <v>1042132.07</v>
      </c>
      <c r="HT21" s="11">
        <v>402628.91</v>
      </c>
      <c r="HU21" s="11">
        <v>382853.95</v>
      </c>
      <c r="HV21" s="11">
        <v>232144.78</v>
      </c>
      <c r="HW21" s="11">
        <v>278430.09999999998</v>
      </c>
      <c r="HX21" s="11">
        <v>203901.49</v>
      </c>
      <c r="HY21" s="11">
        <v>484423.77</v>
      </c>
      <c r="HZ21" s="11">
        <v>271637.40000000002</v>
      </c>
      <c r="IA21" s="11">
        <v>180548.77</v>
      </c>
      <c r="IB21" s="11">
        <v>83294.14</v>
      </c>
      <c r="IC21" s="11">
        <v>540055.06999999995</v>
      </c>
      <c r="ID21" s="11">
        <v>2028731.91</v>
      </c>
      <c r="IE21" s="11">
        <v>83481.8</v>
      </c>
      <c r="IF21" s="11">
        <v>204978.2</v>
      </c>
      <c r="IG21" s="11">
        <v>103475.5</v>
      </c>
      <c r="IH21" s="11">
        <v>77705.100000000006</v>
      </c>
      <c r="II21" s="11">
        <v>949941.48</v>
      </c>
      <c r="IJ21" s="11">
        <v>659398.47</v>
      </c>
      <c r="IK21" s="11">
        <v>576700.72</v>
      </c>
      <c r="IL21" s="11">
        <v>536742.07999999996</v>
      </c>
      <c r="IM21" s="11">
        <v>775831.06</v>
      </c>
      <c r="IN21" s="11">
        <v>746339.52</v>
      </c>
      <c r="IO21" s="11">
        <v>100237.35</v>
      </c>
      <c r="IP21" s="11">
        <v>280798.53999999998</v>
      </c>
      <c r="IQ21" s="11">
        <v>232447.94</v>
      </c>
      <c r="IR21" s="11">
        <v>331844.7</v>
      </c>
      <c r="IS21" s="11">
        <v>232552.77</v>
      </c>
      <c r="IT21" s="11">
        <v>662979.51</v>
      </c>
      <c r="IU21" s="11">
        <v>810187.05</v>
      </c>
      <c r="IV21" s="11">
        <v>391305.85</v>
      </c>
      <c r="IW21" s="11">
        <v>246365.33</v>
      </c>
      <c r="IX21" s="11">
        <v>407329.97</v>
      </c>
      <c r="IY21" s="11">
        <v>126038.35</v>
      </c>
      <c r="IZ21" s="11">
        <v>276461.09999999998</v>
      </c>
      <c r="JA21" s="11">
        <v>112666.53</v>
      </c>
      <c r="JB21" s="11">
        <v>150705.97</v>
      </c>
      <c r="JC21" s="11">
        <v>342417.36</v>
      </c>
      <c r="JD21" s="11">
        <v>344362.06</v>
      </c>
      <c r="JE21" s="11">
        <v>422257.45</v>
      </c>
      <c r="JF21" s="11">
        <v>1355799.94</v>
      </c>
      <c r="JG21" s="11">
        <v>394110.3</v>
      </c>
      <c r="JH21" s="11">
        <v>315694.99</v>
      </c>
      <c r="JI21" s="11">
        <v>203111.31</v>
      </c>
      <c r="JJ21" s="11">
        <v>493714.39</v>
      </c>
      <c r="JK21" s="11">
        <v>466354.01</v>
      </c>
      <c r="JL21" s="11">
        <v>981648.36</v>
      </c>
      <c r="JM21" s="11">
        <v>128256.01</v>
      </c>
      <c r="JN21" s="11">
        <v>475060.47</v>
      </c>
      <c r="JO21" s="11">
        <v>260471.88</v>
      </c>
      <c r="JP21" s="11">
        <v>53851</v>
      </c>
      <c r="JQ21" s="11">
        <v>264852.15999999997</v>
      </c>
      <c r="JR21" s="11">
        <v>199208.62</v>
      </c>
      <c r="JS21" s="11">
        <v>2602838.6800000002</v>
      </c>
      <c r="JT21" s="11">
        <v>1243462.2</v>
      </c>
      <c r="JU21" s="11">
        <v>351607.16</v>
      </c>
      <c r="JV21" s="11">
        <v>80575.97</v>
      </c>
      <c r="JW21" s="11">
        <v>570597.02</v>
      </c>
      <c r="JX21" s="11">
        <v>169947.6</v>
      </c>
      <c r="JY21" s="11">
        <v>809533.72</v>
      </c>
      <c r="JZ21" s="11">
        <v>627965.26</v>
      </c>
      <c r="KA21" s="11">
        <v>316815.74</v>
      </c>
      <c r="KB21" s="11">
        <v>636112.03</v>
      </c>
      <c r="KC21" s="11">
        <v>521229.72</v>
      </c>
      <c r="KD21" s="11">
        <v>389019.55</v>
      </c>
      <c r="KE21" s="11">
        <v>155404.60999999999</v>
      </c>
      <c r="KF21" s="11">
        <v>47354.559999999998</v>
      </c>
      <c r="KG21" s="11">
        <v>329135.17</v>
      </c>
      <c r="KH21" s="11">
        <v>137958.28</v>
      </c>
      <c r="KI21" s="11">
        <v>823435.93</v>
      </c>
      <c r="KJ21" s="11">
        <v>407574.29</v>
      </c>
      <c r="KK21" s="11">
        <v>459892.07</v>
      </c>
      <c r="KL21" s="11">
        <v>572484.43999999994</v>
      </c>
      <c r="KM21" s="11">
        <v>95294</v>
      </c>
      <c r="KN21" s="11">
        <v>500936.65</v>
      </c>
      <c r="KO21" s="11">
        <v>1719502.62</v>
      </c>
      <c r="KP21" s="11">
        <v>765570.45</v>
      </c>
      <c r="KQ21" s="11">
        <v>364042.07</v>
      </c>
      <c r="KR21" s="11">
        <v>637698.31999999995</v>
      </c>
      <c r="KS21" s="11">
        <v>354485.38</v>
      </c>
      <c r="KT21" s="11">
        <v>268963.52</v>
      </c>
      <c r="KU21" s="11">
        <v>570213.87</v>
      </c>
      <c r="KV21" s="11">
        <v>540516.31000000006</v>
      </c>
      <c r="KW21" s="11">
        <v>377458.35</v>
      </c>
      <c r="KX21" s="11">
        <v>2706058.71</v>
      </c>
      <c r="KY21" s="11">
        <v>417556</v>
      </c>
      <c r="KZ21" s="11">
        <v>1345806.59</v>
      </c>
      <c r="LA21" s="11">
        <v>95007.360000000001</v>
      </c>
      <c r="LB21" s="11">
        <v>238626.6</v>
      </c>
      <c r="LC21" s="11">
        <v>312691.99</v>
      </c>
      <c r="LD21" s="11">
        <v>1497317.6</v>
      </c>
      <c r="LE21" s="11">
        <v>327898.31</v>
      </c>
      <c r="LF21" s="11">
        <v>334696.21000000002</v>
      </c>
      <c r="LG21" s="11">
        <v>334941.40000000002</v>
      </c>
      <c r="LH21" s="11">
        <v>1407608.37</v>
      </c>
      <c r="LI21" s="11">
        <v>1616122.9</v>
      </c>
      <c r="LJ21" s="11">
        <v>585465.35</v>
      </c>
      <c r="LK21" s="11">
        <v>1313922.18</v>
      </c>
      <c r="LL21" s="11">
        <v>2686678.86</v>
      </c>
      <c r="LM21" s="11">
        <v>364097.08</v>
      </c>
      <c r="LN21" s="11">
        <v>471665.42</v>
      </c>
      <c r="LO21" s="11">
        <v>974131.38</v>
      </c>
      <c r="LP21" s="11">
        <v>558152.41</v>
      </c>
      <c r="LQ21" s="11">
        <v>764078.43</v>
      </c>
      <c r="LR21" s="11">
        <v>560346.9</v>
      </c>
      <c r="LS21" s="11">
        <v>747119.79</v>
      </c>
      <c r="LT21" s="11">
        <v>248040.27</v>
      </c>
      <c r="LU21" s="11">
        <v>278936.03999999998</v>
      </c>
      <c r="LV21" s="11">
        <v>1274916.51</v>
      </c>
      <c r="LW21" s="11">
        <v>713368.18</v>
      </c>
      <c r="LX21" s="11">
        <v>1865486.5</v>
      </c>
      <c r="LY21" s="11">
        <v>623503.22</v>
      </c>
      <c r="LZ21" s="11">
        <v>891545.12</v>
      </c>
      <c r="MA21" s="11">
        <v>514325.1</v>
      </c>
      <c r="MB21" s="11">
        <v>651884.69999999995</v>
      </c>
      <c r="MC21" s="11">
        <v>592735</v>
      </c>
      <c r="MD21" s="11">
        <v>582504.34</v>
      </c>
      <c r="ME21" s="11">
        <v>366661.28</v>
      </c>
      <c r="MF21" s="11">
        <v>800818.16</v>
      </c>
      <c r="MG21" s="11">
        <v>413572.95</v>
      </c>
      <c r="MH21" s="11">
        <v>716157.51</v>
      </c>
      <c r="MI21" s="11">
        <v>636600.84</v>
      </c>
      <c r="MJ21" s="11">
        <v>408890.34</v>
      </c>
      <c r="MK21" s="11">
        <v>235007.83</v>
      </c>
      <c r="ML21" s="11">
        <v>304285.25</v>
      </c>
      <c r="MM21" s="11">
        <v>401137.86</v>
      </c>
      <c r="MN21" s="11">
        <v>287128.21999999997</v>
      </c>
      <c r="MO21" s="11">
        <v>706065.09</v>
      </c>
      <c r="MP21" s="11">
        <v>340317.99</v>
      </c>
      <c r="MQ21" s="11">
        <v>302959.75</v>
      </c>
      <c r="MR21" s="11">
        <v>219271.98</v>
      </c>
      <c r="MS21" s="11">
        <v>365980.15999999997</v>
      </c>
      <c r="MT21" s="11">
        <v>6081349.6200000001</v>
      </c>
      <c r="MU21" s="11">
        <v>521527.31</v>
      </c>
      <c r="MV21" s="11">
        <v>528284.22</v>
      </c>
      <c r="MW21" s="11">
        <v>305452.13</v>
      </c>
      <c r="MX21" s="11">
        <v>243127.22</v>
      </c>
      <c r="MY21" s="11">
        <v>210689.77</v>
      </c>
      <c r="MZ21" s="11">
        <v>1194500.33</v>
      </c>
      <c r="NA21" s="11">
        <v>774148.66</v>
      </c>
      <c r="NB21" s="11">
        <v>361970.15</v>
      </c>
      <c r="NC21" s="11">
        <v>218276.92</v>
      </c>
      <c r="ND21" s="11">
        <v>88732</v>
      </c>
      <c r="NE21" s="11">
        <v>2837597.72</v>
      </c>
      <c r="NF21" s="11">
        <v>1060225.51</v>
      </c>
      <c r="NG21" s="11">
        <v>385987.76</v>
      </c>
      <c r="NH21" s="11">
        <v>1460979.77</v>
      </c>
      <c r="NI21" s="11">
        <v>251107.22</v>
      </c>
      <c r="NJ21" s="11">
        <v>920684.64</v>
      </c>
      <c r="NK21" s="11">
        <v>1858860.11</v>
      </c>
      <c r="NL21" s="11">
        <v>683853.49</v>
      </c>
      <c r="NM21" s="11">
        <v>68347.58</v>
      </c>
      <c r="NN21" s="11">
        <v>551964.91</v>
      </c>
      <c r="NO21" s="11">
        <v>327967.57</v>
      </c>
      <c r="NP21" s="11">
        <v>222992.13</v>
      </c>
      <c r="NQ21" s="11">
        <v>1197170.31</v>
      </c>
      <c r="NR21" s="11">
        <v>93010.28</v>
      </c>
      <c r="NS21" s="11">
        <v>297789.78999999998</v>
      </c>
      <c r="NT21" s="11">
        <v>304621.40000000002</v>
      </c>
      <c r="NU21" s="11">
        <v>407571.92</v>
      </c>
      <c r="NV21" s="11">
        <v>32770.1</v>
      </c>
      <c r="NW21" s="11">
        <v>49702.44</v>
      </c>
      <c r="NX21" s="11">
        <v>1788412.97</v>
      </c>
      <c r="NY21" s="11">
        <v>770732.19</v>
      </c>
      <c r="NZ21" s="11">
        <v>211899.3</v>
      </c>
      <c r="OA21" s="11">
        <v>206982.14</v>
      </c>
      <c r="OB21" s="11">
        <v>362210.04000000004</v>
      </c>
      <c r="OC21" s="11">
        <v>85853.9</v>
      </c>
      <c r="OD21" s="11">
        <v>256663.01</v>
      </c>
      <c r="OE21" s="11">
        <v>5126614.5599999996</v>
      </c>
      <c r="OF21" s="11">
        <v>737598.36</v>
      </c>
      <c r="OG21" s="11">
        <v>501790.63</v>
      </c>
      <c r="OH21" s="11">
        <v>747869.95</v>
      </c>
      <c r="OI21" s="11">
        <v>232065.91</v>
      </c>
      <c r="OJ21" s="11">
        <v>359680.82</v>
      </c>
      <c r="OK21" s="11">
        <v>334750.32</v>
      </c>
      <c r="OL21" s="11">
        <v>161170.87</v>
      </c>
      <c r="OM21" s="11">
        <v>415523.94</v>
      </c>
      <c r="ON21" s="11">
        <v>2477605.2999999998</v>
      </c>
      <c r="OO21" s="11">
        <v>618633.41</v>
      </c>
      <c r="OP21" s="11">
        <v>1032050.87</v>
      </c>
      <c r="OQ21" s="11">
        <v>654399.59</v>
      </c>
      <c r="OR21" s="11">
        <v>325942.39</v>
      </c>
      <c r="OS21" s="11">
        <v>163720.17000000001</v>
      </c>
      <c r="OT21" s="11">
        <v>376720.45</v>
      </c>
      <c r="OU21" s="11">
        <v>97179.02</v>
      </c>
      <c r="OV21" s="11">
        <v>250838.51</v>
      </c>
      <c r="OW21" s="11">
        <v>624781.59</v>
      </c>
      <c r="OX21" s="11">
        <v>269997.90999999997</v>
      </c>
      <c r="OY21" s="11">
        <v>335916</v>
      </c>
      <c r="OZ21" s="11">
        <v>145815.44</v>
      </c>
      <c r="PA21" s="11">
        <v>222026.95</v>
      </c>
      <c r="PB21" s="11">
        <v>171655.48</v>
      </c>
      <c r="PC21" s="11">
        <v>1409880.93</v>
      </c>
      <c r="PD21" s="11">
        <v>254584.5</v>
      </c>
      <c r="PE21" s="11">
        <v>486961</v>
      </c>
      <c r="PF21" s="11">
        <v>198598.35</v>
      </c>
      <c r="PG21" s="11">
        <v>464836.42</v>
      </c>
      <c r="PH21" s="11">
        <v>173531.76</v>
      </c>
      <c r="PI21" s="11">
        <v>242871.24</v>
      </c>
      <c r="PJ21" s="11">
        <v>212314.89</v>
      </c>
      <c r="PK21" s="11">
        <v>257958.95</v>
      </c>
      <c r="PL21" s="11">
        <v>624508.63</v>
      </c>
      <c r="PM21" s="11">
        <v>164188.96</v>
      </c>
      <c r="PN21" s="11">
        <v>1031454.69</v>
      </c>
      <c r="PO21" s="11">
        <v>329084.26</v>
      </c>
      <c r="PP21" s="11">
        <v>749925.71</v>
      </c>
      <c r="PQ21" s="11">
        <v>297028.15999999997</v>
      </c>
      <c r="PR21" s="11">
        <v>234489.25</v>
      </c>
      <c r="PS21" s="11">
        <v>222256</v>
      </c>
      <c r="PT21" s="11">
        <v>323351.62</v>
      </c>
      <c r="PU21" s="11">
        <v>2600844.67</v>
      </c>
      <c r="PV21" s="11">
        <v>301445</v>
      </c>
      <c r="PW21" s="11">
        <v>232561.11</v>
      </c>
      <c r="PX21" s="11">
        <v>228367.2</v>
      </c>
      <c r="PY21" s="11">
        <v>463026.95</v>
      </c>
      <c r="PZ21" s="11">
        <v>477625.24</v>
      </c>
      <c r="QA21" s="11">
        <v>935693.33</v>
      </c>
      <c r="QB21" s="11">
        <v>114726.16</v>
      </c>
      <c r="QC21" s="11">
        <v>184246.13</v>
      </c>
      <c r="QD21" s="11">
        <v>262315.95</v>
      </c>
      <c r="QE21" s="11">
        <v>589827.81000000006</v>
      </c>
      <c r="QF21" s="11">
        <v>327166.7</v>
      </c>
      <c r="QG21" s="11">
        <v>363672.73</v>
      </c>
      <c r="QH21" s="11">
        <v>508341.87</v>
      </c>
      <c r="QI21" s="11">
        <v>560036.18000000005</v>
      </c>
      <c r="QJ21" s="11">
        <v>805611.11</v>
      </c>
      <c r="QK21" s="11">
        <v>539899.27</v>
      </c>
      <c r="QL21" s="11">
        <v>150934.68</v>
      </c>
      <c r="QM21" s="11">
        <v>149821.99</v>
      </c>
      <c r="QN21" s="11">
        <v>1482083.65</v>
      </c>
      <c r="QO21" s="11">
        <v>428091.4</v>
      </c>
      <c r="QP21" s="11">
        <v>379336.88</v>
      </c>
      <c r="QQ21" s="11">
        <v>193694.4</v>
      </c>
      <c r="QR21" s="11">
        <v>220094.76</v>
      </c>
      <c r="QS21" s="11">
        <v>177483.05</v>
      </c>
      <c r="QT21" s="11">
        <v>198267.15</v>
      </c>
      <c r="QU21" s="11">
        <v>2109468.31</v>
      </c>
      <c r="QV21" s="11">
        <v>462884.25</v>
      </c>
      <c r="QW21" s="11">
        <v>1154345.3700000001</v>
      </c>
      <c r="QX21" s="11">
        <v>283864.01</v>
      </c>
      <c r="QY21" s="11">
        <v>763451.64</v>
      </c>
      <c r="QZ21" s="11">
        <v>718118.19</v>
      </c>
      <c r="RA21" s="11">
        <v>400944</v>
      </c>
      <c r="RB21" s="11">
        <v>956234.14</v>
      </c>
      <c r="RC21" s="11">
        <v>573083.18999999994</v>
      </c>
      <c r="RD21" s="11">
        <v>226682.6</v>
      </c>
      <c r="RE21" s="11">
        <v>597679.16</v>
      </c>
      <c r="RF21" s="11">
        <v>338090.64</v>
      </c>
      <c r="RG21" s="11">
        <v>126696.35</v>
      </c>
      <c r="RH21" s="11">
        <v>2136563.96</v>
      </c>
      <c r="RI21" s="11">
        <v>2128856.85</v>
      </c>
      <c r="RJ21" s="11">
        <v>179362.1</v>
      </c>
      <c r="RK21" s="11">
        <v>1081071.3899999999</v>
      </c>
      <c r="RL21" s="11">
        <v>508852.8</v>
      </c>
      <c r="RM21" s="11">
        <v>464932.32</v>
      </c>
      <c r="RN21" s="11">
        <v>1470562.91</v>
      </c>
      <c r="RO21" s="11">
        <v>208746</v>
      </c>
      <c r="RP21" s="11">
        <v>176915.98</v>
      </c>
      <c r="RQ21" s="11">
        <v>624707.77</v>
      </c>
      <c r="RR21" s="11">
        <v>904470.16</v>
      </c>
      <c r="RS21" s="11">
        <v>451080.97</v>
      </c>
      <c r="RT21" s="11">
        <v>212129.93</v>
      </c>
      <c r="RU21" s="11">
        <v>371160</v>
      </c>
      <c r="RV21" s="11">
        <v>262312.21999999997</v>
      </c>
      <c r="RW21" s="11">
        <v>641856.98</v>
      </c>
      <c r="RX21" s="11">
        <v>582639.59</v>
      </c>
      <c r="RY21" s="11">
        <v>191337.5</v>
      </c>
      <c r="RZ21" s="11">
        <v>178645</v>
      </c>
      <c r="SA21" s="11">
        <v>186362.58</v>
      </c>
      <c r="SB21" s="11">
        <v>2418340.5099999998</v>
      </c>
      <c r="SC21" s="11">
        <v>406493.76</v>
      </c>
      <c r="SD21" s="11">
        <v>485367.39</v>
      </c>
      <c r="SE21" s="11">
        <v>204063.54</v>
      </c>
      <c r="SF21" s="11">
        <v>403636.38</v>
      </c>
      <c r="SG21" s="11">
        <v>533612.86</v>
      </c>
      <c r="SH21" s="11">
        <v>475094.62</v>
      </c>
      <c r="SI21" s="11">
        <v>486756.47</v>
      </c>
      <c r="SJ21" s="11">
        <v>569025.91</v>
      </c>
      <c r="SK21" s="11">
        <v>296146.26</v>
      </c>
      <c r="SL21" s="11">
        <v>1177296.8400000001</v>
      </c>
      <c r="SM21" s="11">
        <v>352996.06</v>
      </c>
      <c r="SN21" s="11">
        <v>1223919.8799999999</v>
      </c>
      <c r="SO21" s="11">
        <v>557558.02</v>
      </c>
      <c r="SP21" s="11">
        <v>489532.44</v>
      </c>
      <c r="SQ21" s="11">
        <v>799118.08</v>
      </c>
      <c r="SR21" s="11">
        <v>276502.58</v>
      </c>
      <c r="SS21" s="11">
        <v>737807.7</v>
      </c>
      <c r="ST21" s="11">
        <v>401322.52</v>
      </c>
      <c r="SU21" s="11">
        <v>373618.77</v>
      </c>
      <c r="SV21" s="11">
        <v>865060.11</v>
      </c>
      <c r="SW21" s="11">
        <v>298027.84999999998</v>
      </c>
      <c r="SX21" s="11">
        <v>762919.65</v>
      </c>
      <c r="SY21" s="11">
        <v>580542.31000000006</v>
      </c>
      <c r="SZ21" s="11">
        <v>428694.11</v>
      </c>
      <c r="TA21" s="11">
        <v>154732.70000000001</v>
      </c>
      <c r="TB21" s="11">
        <v>669585.43000000005</v>
      </c>
      <c r="TC21" s="11">
        <v>538925.73</v>
      </c>
      <c r="TD21" s="11">
        <v>307573.86</v>
      </c>
      <c r="TE21" s="11">
        <v>214392.8</v>
      </c>
      <c r="TF21" s="11">
        <v>531486.6</v>
      </c>
      <c r="TG21" s="11">
        <v>465536.77</v>
      </c>
      <c r="TH21" s="11">
        <v>772572.8</v>
      </c>
      <c r="TI21" s="11">
        <v>413586.9</v>
      </c>
      <c r="TJ21" s="11">
        <v>2011505.11</v>
      </c>
      <c r="TK21" s="11">
        <v>340868.32</v>
      </c>
      <c r="TL21" s="11">
        <v>268961.5</v>
      </c>
      <c r="TM21" s="11">
        <v>539497.38</v>
      </c>
      <c r="TN21" s="11">
        <v>104256</v>
      </c>
      <c r="TO21" s="11">
        <v>272224.09999999998</v>
      </c>
      <c r="TP21" s="11">
        <v>209176.35</v>
      </c>
      <c r="TQ21" s="11">
        <v>2131086.81</v>
      </c>
      <c r="TR21" s="11">
        <v>342958.3</v>
      </c>
      <c r="TS21" s="11">
        <v>379771.18</v>
      </c>
      <c r="TT21" s="11">
        <v>929786.85</v>
      </c>
      <c r="TU21" s="11">
        <v>320124.3</v>
      </c>
      <c r="TV21" s="11">
        <v>272632.07</v>
      </c>
      <c r="TW21" s="11">
        <v>198411.77</v>
      </c>
      <c r="TX21" s="11">
        <v>284621.99</v>
      </c>
      <c r="TY21" s="11">
        <v>171112.05</v>
      </c>
      <c r="TZ21" s="11">
        <v>1455433.75</v>
      </c>
      <c r="UA21" s="11">
        <v>323825.27</v>
      </c>
      <c r="UB21" s="11">
        <v>691496.95</v>
      </c>
      <c r="UC21" s="11">
        <v>444890.8</v>
      </c>
      <c r="UD21" s="11">
        <v>151993</v>
      </c>
      <c r="UE21" s="11">
        <v>124490.5</v>
      </c>
      <c r="UF21" s="11">
        <v>1026850.04</v>
      </c>
      <c r="UG21" s="11">
        <v>137623</v>
      </c>
      <c r="UH21" s="11">
        <v>292197.55</v>
      </c>
      <c r="UI21" s="11">
        <v>117413.5</v>
      </c>
      <c r="UJ21" s="11">
        <v>122746</v>
      </c>
      <c r="UK21" s="11">
        <v>916629.6</v>
      </c>
      <c r="UL21" s="11">
        <v>804785.21</v>
      </c>
      <c r="UM21" s="11">
        <v>408371.19</v>
      </c>
      <c r="UN21" s="11">
        <v>1818369.71</v>
      </c>
      <c r="UO21" s="11">
        <v>308025.2</v>
      </c>
      <c r="UP21" s="11">
        <v>340538.22</v>
      </c>
      <c r="UQ21" s="11">
        <v>2921839.85</v>
      </c>
      <c r="UR21" s="11">
        <v>378311.72</v>
      </c>
      <c r="US21" s="11">
        <v>595166.17000000004</v>
      </c>
      <c r="UT21" s="11">
        <v>1272383.2</v>
      </c>
      <c r="UU21" s="11">
        <v>5860</v>
      </c>
      <c r="UV21" s="11">
        <v>271057.65000000002</v>
      </c>
      <c r="UW21" s="11">
        <v>699537.75</v>
      </c>
      <c r="UX21" s="11">
        <v>1044999.61</v>
      </c>
      <c r="UY21" s="11">
        <v>295143.86</v>
      </c>
      <c r="UZ21" s="11">
        <v>376966.17</v>
      </c>
      <c r="VA21" s="11">
        <v>362303.9</v>
      </c>
      <c r="VB21" s="11">
        <v>880626.45</v>
      </c>
      <c r="VC21" s="11">
        <v>346686</v>
      </c>
      <c r="VD21" s="11">
        <v>566041.51</v>
      </c>
      <c r="VE21" s="11">
        <v>325050.34999999998</v>
      </c>
      <c r="VF21" s="11">
        <v>337245.04</v>
      </c>
      <c r="VG21" s="11">
        <v>168742</v>
      </c>
      <c r="VH21" s="11">
        <v>145269.07999999999</v>
      </c>
      <c r="VI21" s="11">
        <v>579195.80000000005</v>
      </c>
      <c r="VJ21" s="11">
        <v>193710</v>
      </c>
      <c r="VK21" s="11">
        <v>166078.9</v>
      </c>
      <c r="VL21" s="11">
        <v>196045.25</v>
      </c>
      <c r="VM21" s="11">
        <v>1988268.05</v>
      </c>
      <c r="VN21" s="11">
        <v>710878.47</v>
      </c>
      <c r="VO21" s="11">
        <v>226846.32</v>
      </c>
      <c r="VP21" s="11">
        <v>949725.09</v>
      </c>
      <c r="VQ21" s="11">
        <v>658934.57999999996</v>
      </c>
      <c r="VR21" s="11">
        <v>1111649.8600000001</v>
      </c>
      <c r="VS21" s="11">
        <v>306326.11</v>
      </c>
      <c r="VT21" s="11">
        <v>260478.33</v>
      </c>
      <c r="VU21" s="11">
        <v>236601.91</v>
      </c>
      <c r="VV21" s="11">
        <v>2028283.79</v>
      </c>
      <c r="VW21" s="11">
        <v>831886.11</v>
      </c>
      <c r="VX21" s="11">
        <v>1361225.38</v>
      </c>
      <c r="VY21" s="11">
        <v>705981.97</v>
      </c>
      <c r="VZ21" s="11">
        <v>656217.41</v>
      </c>
      <c r="WA21" s="11">
        <v>482818.68</v>
      </c>
      <c r="WB21" s="11">
        <v>2245716.4</v>
      </c>
      <c r="WC21" s="11">
        <v>854503.42</v>
      </c>
      <c r="WD21" s="11">
        <v>702244.23</v>
      </c>
      <c r="WE21" s="11">
        <v>593665.47</v>
      </c>
      <c r="WF21" s="11">
        <v>505943.61</v>
      </c>
      <c r="WG21" s="11">
        <v>662285.97</v>
      </c>
      <c r="WH21" s="11">
        <v>2065689.62</v>
      </c>
      <c r="WI21" s="11">
        <v>824078.84</v>
      </c>
      <c r="WJ21" s="11">
        <v>551749.21</v>
      </c>
      <c r="WK21" s="11">
        <v>629031.41</v>
      </c>
      <c r="WL21" s="11">
        <v>702775.67</v>
      </c>
      <c r="WM21" s="11">
        <v>993177.82000000007</v>
      </c>
      <c r="WN21" s="11">
        <v>907599.83</v>
      </c>
      <c r="WO21" s="11">
        <v>808007.21</v>
      </c>
      <c r="WP21" s="11">
        <v>1166787.5</v>
      </c>
      <c r="WQ21" s="11">
        <v>618309.51</v>
      </c>
      <c r="WR21" s="11">
        <v>909398.76</v>
      </c>
      <c r="WS21" s="11">
        <v>737998.59</v>
      </c>
      <c r="WT21" s="11">
        <v>259734.64</v>
      </c>
      <c r="WU21" s="11">
        <v>1174415.71</v>
      </c>
      <c r="WV21" s="11">
        <v>1429687.06</v>
      </c>
      <c r="WW21" s="11">
        <v>382405.77</v>
      </c>
      <c r="WX21" s="11">
        <v>322522.34000000003</v>
      </c>
      <c r="WY21" s="11">
        <v>406440.03</v>
      </c>
      <c r="WZ21" s="11">
        <v>434645.19</v>
      </c>
      <c r="XA21" s="11">
        <v>245804.62</v>
      </c>
      <c r="XB21" s="11">
        <v>494196.63</v>
      </c>
      <c r="XC21" s="11">
        <v>475445.38</v>
      </c>
      <c r="XD21" s="11">
        <v>2908511.09</v>
      </c>
      <c r="XE21" s="11">
        <v>561076.13</v>
      </c>
      <c r="XF21" s="11">
        <v>191999.86</v>
      </c>
      <c r="XG21" s="11">
        <v>393521.16</v>
      </c>
      <c r="XH21" s="11">
        <v>239193.51</v>
      </c>
      <c r="XI21" s="11">
        <v>3586965.27</v>
      </c>
      <c r="XJ21" s="11">
        <v>513863.34</v>
      </c>
      <c r="XK21" s="11">
        <v>903776.82</v>
      </c>
      <c r="XL21" s="11">
        <v>1948525.54</v>
      </c>
      <c r="XM21" s="11">
        <v>680031.99</v>
      </c>
      <c r="XN21" s="11">
        <v>983490.67</v>
      </c>
      <c r="XO21" s="11">
        <v>1508756.99</v>
      </c>
      <c r="XP21" s="11">
        <v>772129.04</v>
      </c>
      <c r="XQ21" s="11">
        <v>592569.67000000004</v>
      </c>
      <c r="XR21" s="11">
        <v>2052116.79</v>
      </c>
      <c r="XS21" s="11">
        <v>1101715.23</v>
      </c>
      <c r="XT21" s="11">
        <v>709627.13</v>
      </c>
      <c r="XU21" s="11">
        <v>332707.71000000002</v>
      </c>
      <c r="XV21" s="11">
        <v>317537.62</v>
      </c>
      <c r="XW21" s="11">
        <v>292869.03999999998</v>
      </c>
      <c r="XX21" s="11">
        <v>366189.3</v>
      </c>
      <c r="XY21" s="11">
        <v>465358.94</v>
      </c>
      <c r="XZ21" s="11">
        <v>422840.08</v>
      </c>
      <c r="YA21" s="11">
        <v>428452.06</v>
      </c>
      <c r="YB21" s="11">
        <v>296713.38</v>
      </c>
      <c r="YC21" s="11">
        <v>503291.22</v>
      </c>
      <c r="YD21" s="11">
        <v>254176.82</v>
      </c>
      <c r="YE21" s="11">
        <v>745072.22</v>
      </c>
      <c r="YF21" s="11">
        <v>4493069.41</v>
      </c>
      <c r="YG21" s="11">
        <v>464162.52</v>
      </c>
      <c r="YH21" s="11">
        <v>1191313.1000000001</v>
      </c>
      <c r="YI21" s="11">
        <v>615366.48</v>
      </c>
      <c r="YJ21" s="11">
        <v>1447251.72</v>
      </c>
      <c r="YK21" s="11">
        <v>424952.01</v>
      </c>
      <c r="YL21" s="11">
        <v>995430.52</v>
      </c>
      <c r="YM21" s="11">
        <v>394180.72</v>
      </c>
      <c r="YN21" s="11">
        <v>2205995.02</v>
      </c>
      <c r="YO21" s="11">
        <v>820003.17</v>
      </c>
      <c r="YP21" s="11">
        <v>389782.89</v>
      </c>
      <c r="YQ21" s="11">
        <v>486999.91</v>
      </c>
      <c r="YR21" s="11">
        <v>563730.56000000006</v>
      </c>
      <c r="YS21" s="11">
        <v>398746.95</v>
      </c>
      <c r="YT21" s="11">
        <v>418813.14</v>
      </c>
      <c r="YU21" s="11">
        <v>376101.44</v>
      </c>
      <c r="YV21" s="11">
        <v>552860.51</v>
      </c>
      <c r="YW21" s="11">
        <v>1355783.17</v>
      </c>
      <c r="YX21" s="11">
        <v>604475.42000000004</v>
      </c>
      <c r="YY21" s="11">
        <v>344194.82</v>
      </c>
      <c r="YZ21" s="11">
        <v>403941.24</v>
      </c>
      <c r="ZA21" s="11">
        <v>407544.8</v>
      </c>
      <c r="ZB21" s="11">
        <v>408059.08</v>
      </c>
      <c r="ZC21" s="11">
        <v>426379.32</v>
      </c>
      <c r="ZD21" s="11">
        <v>1457061.95</v>
      </c>
      <c r="ZE21" s="11">
        <v>432323.51</v>
      </c>
      <c r="ZF21" s="11">
        <v>314759.63</v>
      </c>
      <c r="ZG21" s="11">
        <v>206062.4</v>
      </c>
      <c r="ZH21" s="11">
        <v>236221.84</v>
      </c>
      <c r="ZI21" s="11">
        <v>347946.54</v>
      </c>
      <c r="ZJ21" s="11">
        <v>174954.77</v>
      </c>
      <c r="ZK21" s="11">
        <v>233239.95</v>
      </c>
      <c r="ZL21" s="11">
        <v>292220.11</v>
      </c>
      <c r="ZM21" s="11">
        <v>783031.09</v>
      </c>
      <c r="ZN21" s="11">
        <v>443585.56</v>
      </c>
      <c r="ZO21" s="11">
        <v>377584.1</v>
      </c>
      <c r="ZP21" s="11">
        <v>1268210.19</v>
      </c>
      <c r="ZQ21" s="11">
        <v>624944.85</v>
      </c>
      <c r="ZR21" s="11">
        <v>330466.7</v>
      </c>
      <c r="ZS21" s="11">
        <v>433697.04</v>
      </c>
      <c r="ZT21" s="11">
        <v>899063.55</v>
      </c>
      <c r="ZU21" s="11">
        <v>814968.24</v>
      </c>
      <c r="ZV21" s="11">
        <v>427981.32</v>
      </c>
      <c r="ZW21" s="11">
        <v>191881.39</v>
      </c>
      <c r="ZX21" s="11">
        <v>331587.24</v>
      </c>
      <c r="ZY21" s="11">
        <v>276923.42</v>
      </c>
      <c r="ZZ21" s="11">
        <v>440091.83</v>
      </c>
      <c r="AAA21" s="11">
        <v>267705.67</v>
      </c>
      <c r="AAB21" s="11">
        <v>188670.62</v>
      </c>
      <c r="AAC21" s="11">
        <v>218590.52</v>
      </c>
      <c r="AAD21" s="11">
        <v>63185.37</v>
      </c>
      <c r="AAE21" s="11">
        <v>559235.83999999997</v>
      </c>
      <c r="AAF21" s="11">
        <v>645990.93999999994</v>
      </c>
      <c r="AAG21" s="11">
        <v>399951.13</v>
      </c>
      <c r="AAH21" s="11">
        <v>144788.32999999999</v>
      </c>
      <c r="AAI21" s="11">
        <v>1270896.3600000001</v>
      </c>
      <c r="AAJ21" s="11">
        <v>243208.91</v>
      </c>
      <c r="AAK21" s="11">
        <v>462762.18</v>
      </c>
      <c r="AAL21" s="11">
        <v>464923.58</v>
      </c>
      <c r="AAM21" s="11">
        <v>230519.44</v>
      </c>
      <c r="AAN21" s="11">
        <v>381639.33</v>
      </c>
      <c r="AAO21" s="11">
        <v>402994.52</v>
      </c>
      <c r="AAP21" s="11">
        <v>2919274.61</v>
      </c>
      <c r="AAQ21" s="11">
        <v>483991.95</v>
      </c>
      <c r="AAR21" s="11">
        <v>266878.46000000002</v>
      </c>
      <c r="AAS21" s="11">
        <v>352227.63</v>
      </c>
      <c r="AAT21" s="11">
        <v>791337.11</v>
      </c>
      <c r="AAU21" s="11">
        <v>293567.15999999997</v>
      </c>
      <c r="AAV21" s="11">
        <v>357421.64</v>
      </c>
      <c r="AAW21" s="11">
        <v>763388.24</v>
      </c>
      <c r="AAX21" s="11">
        <v>772176.51</v>
      </c>
      <c r="AAY21" s="11">
        <v>227736.65</v>
      </c>
      <c r="AAZ21" s="11">
        <v>669314.78</v>
      </c>
      <c r="ABA21" s="11">
        <v>623872.53</v>
      </c>
      <c r="ABB21" s="11">
        <v>2031878.45</v>
      </c>
      <c r="ABC21" s="11">
        <v>23425.88</v>
      </c>
      <c r="ABD21" s="11">
        <v>295792.57</v>
      </c>
      <c r="ABE21" s="11">
        <v>273234.57</v>
      </c>
      <c r="ABF21" s="11">
        <v>366509.94</v>
      </c>
      <c r="ABG21" s="11">
        <v>439909.23</v>
      </c>
      <c r="ABH21" s="11">
        <v>422123.5</v>
      </c>
      <c r="ABI21" s="11">
        <v>2986373.67</v>
      </c>
      <c r="ABJ21" s="11">
        <v>1179486.77</v>
      </c>
      <c r="ABK21" s="11">
        <v>365034.71</v>
      </c>
      <c r="ABL21" s="11">
        <v>281399.5</v>
      </c>
      <c r="ABM21" s="11">
        <v>191065.65</v>
      </c>
      <c r="ABN21" s="11">
        <v>116872.88</v>
      </c>
      <c r="ABO21" s="11">
        <v>99204.95</v>
      </c>
      <c r="ABP21" s="11">
        <v>1221228.46</v>
      </c>
      <c r="ABQ21" s="11">
        <v>337897.79</v>
      </c>
      <c r="ABR21" s="11">
        <v>217178.11</v>
      </c>
      <c r="ABS21" s="11">
        <v>238425.31</v>
      </c>
      <c r="ABT21" s="11">
        <v>673002.88</v>
      </c>
      <c r="ABU21" s="11">
        <v>356776.28</v>
      </c>
      <c r="ABV21" s="11">
        <v>167300.12</v>
      </c>
      <c r="ABW21" s="11">
        <v>677964.18</v>
      </c>
      <c r="ABX21" s="11">
        <v>46901.68</v>
      </c>
      <c r="ABY21" s="11">
        <v>1527629.16</v>
      </c>
      <c r="ABZ21" s="11">
        <v>110874.88</v>
      </c>
      <c r="ACA21" s="11">
        <v>838145.47</v>
      </c>
      <c r="ACB21" s="11">
        <v>72023.66</v>
      </c>
      <c r="ACC21" s="11">
        <v>89714.35</v>
      </c>
      <c r="ACD21" s="11">
        <v>1423589.66</v>
      </c>
      <c r="ACE21" s="11">
        <v>491166.81</v>
      </c>
      <c r="ACF21" s="11">
        <v>421336.45</v>
      </c>
      <c r="ACG21" s="11">
        <v>367915.49</v>
      </c>
      <c r="ACH21" s="11">
        <v>1152929.2</v>
      </c>
      <c r="ACI21" s="11">
        <v>485730.93</v>
      </c>
      <c r="ACJ21" s="11">
        <v>2418778.65</v>
      </c>
      <c r="ACK21" s="11">
        <v>642669.69999999995</v>
      </c>
      <c r="ACL21" s="11">
        <v>349909.74</v>
      </c>
      <c r="ACM21" s="11">
        <v>354128.12</v>
      </c>
      <c r="ACN21" s="11">
        <v>170170.98</v>
      </c>
      <c r="ACO21" s="11">
        <v>1034907.63</v>
      </c>
      <c r="ACP21" s="11">
        <v>877999.76</v>
      </c>
      <c r="ACQ21" s="11">
        <v>1903710.11</v>
      </c>
      <c r="ACR21" s="11">
        <v>2332201.0699999998</v>
      </c>
      <c r="ACS21" s="11">
        <v>342379.48</v>
      </c>
      <c r="ACT21" s="11">
        <v>910201.96</v>
      </c>
      <c r="ACU21" s="11">
        <v>413206.7</v>
      </c>
      <c r="ACV21" s="11">
        <v>563203.76</v>
      </c>
      <c r="ACW21" s="11">
        <v>859314.54</v>
      </c>
      <c r="ACX21" s="11">
        <v>120256.34</v>
      </c>
      <c r="ACY21" s="11">
        <v>278879.5</v>
      </c>
      <c r="ACZ21" s="11">
        <v>505814.05</v>
      </c>
      <c r="ADA21" s="11">
        <v>242623.93</v>
      </c>
      <c r="ADB21" s="11">
        <v>177051.89</v>
      </c>
      <c r="ADC21" s="11">
        <v>395749.01</v>
      </c>
      <c r="ADD21" s="11">
        <v>152139.43</v>
      </c>
      <c r="ADE21" s="11">
        <v>287756.96999999997</v>
      </c>
      <c r="ADF21" s="11">
        <v>271128.67</v>
      </c>
      <c r="ADG21" s="11">
        <v>738527.46</v>
      </c>
      <c r="ADH21" s="11">
        <v>578546.43999999994</v>
      </c>
      <c r="ADI21" s="11">
        <v>535388.03</v>
      </c>
      <c r="ADJ21" s="11">
        <v>192343</v>
      </c>
      <c r="ADK21" s="11">
        <v>686764.09</v>
      </c>
      <c r="ADL21" s="11">
        <v>435876.16</v>
      </c>
      <c r="ADM21" s="11">
        <v>147340.97</v>
      </c>
      <c r="ADN21" s="11">
        <v>162642.04999999999</v>
      </c>
      <c r="ADO21" s="11">
        <v>324289.42</v>
      </c>
      <c r="ADP21" s="11">
        <v>6618449.5800000001</v>
      </c>
      <c r="ADQ21" s="11">
        <v>662824.47</v>
      </c>
      <c r="ADR21" s="11">
        <v>1434891.5</v>
      </c>
      <c r="ADS21" s="11">
        <v>168336.65</v>
      </c>
      <c r="ADT21" s="11">
        <v>2465878.04</v>
      </c>
      <c r="ADU21" s="11">
        <v>162027.82999999999</v>
      </c>
      <c r="ADV21" s="11">
        <v>244833.42</v>
      </c>
      <c r="ADW21" s="11">
        <v>547686.89</v>
      </c>
      <c r="ADX21" s="11">
        <v>183241.68</v>
      </c>
      <c r="ADY21" s="11">
        <v>115029.03</v>
      </c>
      <c r="ADZ21" s="11">
        <v>1018847.89</v>
      </c>
      <c r="AEA21" s="11">
        <v>1410806.94</v>
      </c>
      <c r="AEB21" s="11">
        <v>1464757.26</v>
      </c>
      <c r="AEC21" s="11">
        <v>165895.46</v>
      </c>
      <c r="AED21" s="11">
        <v>575809.18999999994</v>
      </c>
      <c r="AEE21" s="11">
        <v>863241.75</v>
      </c>
      <c r="AEF21" s="11">
        <v>99580.14</v>
      </c>
      <c r="AEG21" s="11">
        <v>182657.04</v>
      </c>
      <c r="AEH21" s="11">
        <v>332695.28999999998</v>
      </c>
      <c r="AEI21" s="11">
        <v>138310.67000000001</v>
      </c>
      <c r="AEJ21" s="11">
        <v>712395.48</v>
      </c>
      <c r="AEK21" s="11">
        <v>857628.3</v>
      </c>
      <c r="AEL21" s="11">
        <v>132052.49</v>
      </c>
      <c r="AEM21" s="11">
        <v>195358.8</v>
      </c>
      <c r="AEN21" s="11">
        <v>252200.54</v>
      </c>
      <c r="AEO21" s="11">
        <v>507045.52</v>
      </c>
      <c r="AEP21" s="11">
        <v>212526.8</v>
      </c>
      <c r="AEQ21" s="11">
        <v>424524</v>
      </c>
      <c r="AER21" s="11">
        <v>243373.74</v>
      </c>
      <c r="AES21" s="11">
        <v>1428404.64</v>
      </c>
      <c r="AET21" s="11">
        <v>515674.22</v>
      </c>
      <c r="AEU21" s="11">
        <v>1232863.67</v>
      </c>
      <c r="AEV21" s="11">
        <v>292114.27</v>
      </c>
      <c r="AEW21" s="11">
        <v>1142645.07</v>
      </c>
      <c r="AEX21" s="11">
        <v>1066916.3</v>
      </c>
      <c r="AEY21" s="11">
        <v>1091053.3500000001</v>
      </c>
      <c r="AEZ21" s="11">
        <v>463611.04</v>
      </c>
      <c r="AFA21" s="11">
        <v>228149.19</v>
      </c>
      <c r="AFB21" s="11">
        <v>532291.72</v>
      </c>
      <c r="AFC21" s="11">
        <v>84115.03</v>
      </c>
      <c r="AFD21" s="11">
        <v>617526.28</v>
      </c>
      <c r="AFE21" s="11">
        <v>710131.01</v>
      </c>
      <c r="AFF21" s="11">
        <v>825970.64</v>
      </c>
      <c r="AFG21" s="11">
        <v>1009518.03</v>
      </c>
      <c r="AFH21" s="11">
        <v>1608246.65</v>
      </c>
      <c r="AFI21" s="11">
        <v>2630078.5</v>
      </c>
      <c r="AFJ21" s="11">
        <v>417218.9</v>
      </c>
      <c r="AFK21" s="11">
        <v>613889.72</v>
      </c>
      <c r="AFL21" s="11">
        <v>367392.16</v>
      </c>
      <c r="AFM21" s="11">
        <v>164654.39000000001</v>
      </c>
      <c r="AFN21" s="11">
        <v>252735.09</v>
      </c>
      <c r="AFO21" s="11">
        <v>246252.61</v>
      </c>
      <c r="AFP21" s="11">
        <v>314533.37</v>
      </c>
      <c r="AFQ21" s="11">
        <v>1593109.2</v>
      </c>
      <c r="AFR21" s="11">
        <v>378678.55</v>
      </c>
      <c r="AFS21" s="11">
        <v>439215.34</v>
      </c>
      <c r="AFT21" s="11">
        <v>250099.5</v>
      </c>
      <c r="AFU21" s="11">
        <v>454542.81</v>
      </c>
      <c r="AFV21" s="11">
        <v>181598.02</v>
      </c>
      <c r="AFW21" s="11">
        <v>197972.89</v>
      </c>
      <c r="AFX21" s="11">
        <v>934629.23</v>
      </c>
      <c r="AFY21" s="11">
        <v>525121.41999999993</v>
      </c>
      <c r="AFZ21" s="11">
        <v>71073.22</v>
      </c>
      <c r="AGA21" s="11">
        <v>245652.26</v>
      </c>
      <c r="AGB21" s="11">
        <v>363677.84</v>
      </c>
      <c r="AGC21" s="11">
        <v>5077682.8499999996</v>
      </c>
      <c r="AGD21" s="11">
        <v>559073.84</v>
      </c>
      <c r="AGE21" s="11">
        <v>469746.81</v>
      </c>
      <c r="AGF21" s="11">
        <v>510852.85</v>
      </c>
      <c r="AGG21" s="11">
        <v>1047315.26</v>
      </c>
      <c r="AGH21" s="11">
        <v>182515.02</v>
      </c>
      <c r="AGI21" s="11">
        <v>415846.73</v>
      </c>
      <c r="AGJ21" s="11">
        <v>126976.93</v>
      </c>
      <c r="AGK21" s="11">
        <v>405542.66</v>
      </c>
      <c r="AGL21" s="11">
        <v>238048.11</v>
      </c>
      <c r="AGM21" s="11">
        <v>39724.410000000003</v>
      </c>
      <c r="AGN21" s="11">
        <v>3530514.03</v>
      </c>
      <c r="AGO21" s="11">
        <v>627269.52</v>
      </c>
      <c r="AGP21" s="11">
        <v>713371</v>
      </c>
      <c r="AGQ21" s="11">
        <v>216897.66</v>
      </c>
      <c r="AGR21" s="11">
        <v>108627.39</v>
      </c>
      <c r="AGS21" s="11">
        <v>138501.73000000001</v>
      </c>
      <c r="AGT21" s="11">
        <v>130835.49</v>
      </c>
      <c r="AGU21" s="11">
        <v>243838.83</v>
      </c>
      <c r="AGV21" s="11">
        <v>2154814.2999999998</v>
      </c>
      <c r="AGW21" s="11">
        <v>1591092.43</v>
      </c>
      <c r="AGX21" s="11">
        <v>474087.65</v>
      </c>
      <c r="AGY21" s="11">
        <v>582908.47</v>
      </c>
      <c r="AGZ21" s="11">
        <v>663955.46</v>
      </c>
      <c r="AHA21" s="11">
        <v>484036.97</v>
      </c>
      <c r="AHB21" s="11">
        <v>583972.32999999996</v>
      </c>
      <c r="AHC21" s="11">
        <v>393027.41</v>
      </c>
      <c r="AHD21" s="11">
        <v>47452.74</v>
      </c>
      <c r="AHE21" s="11">
        <v>420356.85</v>
      </c>
      <c r="AHF21" s="11">
        <v>482156.24</v>
      </c>
      <c r="AHG21" s="11">
        <v>196232.03</v>
      </c>
      <c r="AHH21" s="11">
        <v>428248.02</v>
      </c>
      <c r="AHI21" s="11">
        <v>178515.29</v>
      </c>
      <c r="AHJ21" s="11">
        <v>175873.05</v>
      </c>
      <c r="AHK21" s="11">
        <v>542567.89</v>
      </c>
      <c r="AHL21" s="11">
        <v>187511.75</v>
      </c>
      <c r="AHM21" s="11">
        <v>2584341.2000000002</v>
      </c>
      <c r="AHN21" s="11">
        <v>95537.75</v>
      </c>
      <c r="AHO21" s="11">
        <v>298339.3</v>
      </c>
      <c r="AHP21" s="11">
        <v>307271.38</v>
      </c>
      <c r="AHQ21" s="11">
        <v>989057.52</v>
      </c>
      <c r="AHR21" s="11">
        <v>150777.37</v>
      </c>
      <c r="AHS21" s="11">
        <v>166876.95000000001</v>
      </c>
      <c r="AHT21" s="11">
        <f t="shared" si="16"/>
        <v>566886354.65999997</v>
      </c>
      <c r="AHV21" s="625"/>
      <c r="AHW21" s="626"/>
    </row>
    <row r="22" spans="1:907" x14ac:dyDescent="0.8">
      <c r="A22" s="96">
        <v>16</v>
      </c>
      <c r="B22" s="96" t="s">
        <v>23</v>
      </c>
      <c r="C22" s="6" t="s">
        <v>24</v>
      </c>
      <c r="D22" s="11">
        <v>84659217.379999995</v>
      </c>
      <c r="E22" s="11">
        <v>10897274.550000001</v>
      </c>
      <c r="F22" s="11">
        <v>8160523.9000000004</v>
      </c>
      <c r="G22" s="11">
        <v>2431872.35</v>
      </c>
      <c r="H22" s="11">
        <v>4479353.13</v>
      </c>
      <c r="I22" s="11">
        <v>3246226.78</v>
      </c>
      <c r="J22" s="11">
        <v>9871671.1600000001</v>
      </c>
      <c r="K22" s="11">
        <v>5848957.7000000002</v>
      </c>
      <c r="L22" s="11">
        <v>8333447.3600000003</v>
      </c>
      <c r="M22" s="11">
        <v>3286873.2</v>
      </c>
      <c r="N22" s="11">
        <v>3295468.7</v>
      </c>
      <c r="O22" s="11">
        <v>2924640.29</v>
      </c>
      <c r="P22" s="11">
        <v>5520113.2000000002</v>
      </c>
      <c r="Q22" s="11">
        <v>3013288.1</v>
      </c>
      <c r="R22" s="11">
        <v>1425896.1</v>
      </c>
      <c r="S22" s="11">
        <v>8562121.0899999999</v>
      </c>
      <c r="T22" s="11">
        <v>2067795.6</v>
      </c>
      <c r="U22" s="11">
        <v>849063.1</v>
      </c>
      <c r="V22" s="11">
        <v>67688338.829999998</v>
      </c>
      <c r="W22" s="11">
        <v>6761608.3799999999</v>
      </c>
      <c r="X22" s="11">
        <v>8042886.4299999997</v>
      </c>
      <c r="Y22" s="11">
        <v>11102969.82</v>
      </c>
      <c r="Z22" s="11">
        <v>3277356.43</v>
      </c>
      <c r="AA22" s="11">
        <v>4260874.9000000004</v>
      </c>
      <c r="AB22" s="11">
        <v>1808208.12</v>
      </c>
      <c r="AC22" s="11">
        <v>22431759.359999999</v>
      </c>
      <c r="AD22" s="11">
        <v>3476279.17</v>
      </c>
      <c r="AE22" s="11">
        <v>2973961.22</v>
      </c>
      <c r="AF22" s="11">
        <v>37191562.729999997</v>
      </c>
      <c r="AG22" s="11">
        <v>2269410.31</v>
      </c>
      <c r="AH22" s="11">
        <v>16218473.73</v>
      </c>
      <c r="AI22" s="11">
        <v>10578045.189999999</v>
      </c>
      <c r="AJ22" s="11">
        <v>3943974.57</v>
      </c>
      <c r="AK22" s="11">
        <v>2526796.0499999998</v>
      </c>
      <c r="AL22" s="11">
        <v>5295506.5599999996</v>
      </c>
      <c r="AM22" s="11">
        <v>9890134.2400000002</v>
      </c>
      <c r="AN22" s="11">
        <v>3007463.05</v>
      </c>
      <c r="AO22" s="11">
        <v>3675693.94</v>
      </c>
      <c r="AP22" s="11">
        <v>2413367.4900000002</v>
      </c>
      <c r="AQ22" s="11">
        <v>1942993.68</v>
      </c>
      <c r="AR22" s="11">
        <v>1263030.52</v>
      </c>
      <c r="AS22" s="11">
        <v>1060751.51</v>
      </c>
      <c r="AT22" s="11">
        <v>108612710.01000001</v>
      </c>
      <c r="AU22" s="11">
        <v>1318950.6000000001</v>
      </c>
      <c r="AV22" s="11">
        <v>1791770.69</v>
      </c>
      <c r="AW22" s="11">
        <v>6281565.9900000002</v>
      </c>
      <c r="AX22" s="11">
        <v>7020161.0999999996</v>
      </c>
      <c r="AY22" s="11">
        <v>9359789.5999999996</v>
      </c>
      <c r="AZ22" s="11">
        <v>2634665.1</v>
      </c>
      <c r="BA22" s="11">
        <v>3982564.5</v>
      </c>
      <c r="BB22" s="11">
        <v>1622848.85</v>
      </c>
      <c r="BC22" s="11">
        <v>1632728.15</v>
      </c>
      <c r="BD22" s="11">
        <v>1166352</v>
      </c>
      <c r="BE22" s="11">
        <v>2186665.5</v>
      </c>
      <c r="BF22" s="11">
        <v>10164995.23</v>
      </c>
      <c r="BG22" s="11">
        <v>846082.58</v>
      </c>
      <c r="BH22" s="11">
        <v>4162913.8</v>
      </c>
      <c r="BI22" s="11">
        <v>41893577.039999999</v>
      </c>
      <c r="BJ22" s="11">
        <v>34454136.409999996</v>
      </c>
      <c r="BK22" s="11">
        <v>3617561.47</v>
      </c>
      <c r="BL22" s="11">
        <v>1660060.82</v>
      </c>
      <c r="BM22" s="11">
        <v>6845155.6200000001</v>
      </c>
      <c r="BN22" s="11">
        <v>3917029.06</v>
      </c>
      <c r="BO22" s="11">
        <v>3787493.84</v>
      </c>
      <c r="BP22" s="11">
        <v>1201852.5</v>
      </c>
      <c r="BQ22" s="11">
        <v>1226895.6200000001</v>
      </c>
      <c r="BR22" s="11">
        <v>51304424.310000002</v>
      </c>
      <c r="BS22" s="11">
        <v>1940822.74</v>
      </c>
      <c r="BT22" s="11">
        <v>2654152.96</v>
      </c>
      <c r="BU22" s="11">
        <v>2882014.15</v>
      </c>
      <c r="BV22" s="11">
        <v>2320513.75</v>
      </c>
      <c r="BW22" s="11">
        <v>922070.14</v>
      </c>
      <c r="BX22" s="11">
        <v>2546156.04</v>
      </c>
      <c r="BY22" s="11">
        <v>2494694.8000000003</v>
      </c>
      <c r="BZ22" s="11">
        <v>19661355.059999999</v>
      </c>
      <c r="CA22" s="11">
        <v>4518035.4000000004</v>
      </c>
      <c r="CB22" s="11">
        <v>7325835</v>
      </c>
      <c r="CC22" s="11">
        <v>20960597.25</v>
      </c>
      <c r="CD22" s="11">
        <v>7521358.9000000004</v>
      </c>
      <c r="CE22" s="11">
        <v>5274337.3</v>
      </c>
      <c r="CF22" s="11">
        <v>3193785.7</v>
      </c>
      <c r="CG22" s="11">
        <v>119498985.89</v>
      </c>
      <c r="CH22" s="11">
        <v>3238183.32</v>
      </c>
      <c r="CI22" s="11">
        <v>13016831.640000001</v>
      </c>
      <c r="CJ22" s="11">
        <v>2188011.09</v>
      </c>
      <c r="CK22" s="11">
        <v>3154243.92</v>
      </c>
      <c r="CL22" s="11">
        <v>2673576.1</v>
      </c>
      <c r="CM22" s="11">
        <v>3896715.24</v>
      </c>
      <c r="CN22" s="11">
        <v>7927955.8099999996</v>
      </c>
      <c r="CO22" s="11">
        <v>1065761.07</v>
      </c>
      <c r="CP22" s="11">
        <v>3198188.74</v>
      </c>
      <c r="CQ22" s="11">
        <v>2027285.03</v>
      </c>
      <c r="CR22" s="11">
        <v>3250836.54</v>
      </c>
      <c r="CS22" s="11">
        <v>2403489</v>
      </c>
      <c r="CT22" s="11">
        <v>101365762.67</v>
      </c>
      <c r="CU22" s="11">
        <v>3653240.52</v>
      </c>
      <c r="CV22" s="11">
        <v>4338740.42</v>
      </c>
      <c r="CW22" s="11">
        <v>7313119.9000000004</v>
      </c>
      <c r="CX22" s="11">
        <v>2175401.35</v>
      </c>
      <c r="CY22" s="11">
        <v>5563311.1799999997</v>
      </c>
      <c r="CZ22" s="11">
        <v>2103064.16</v>
      </c>
      <c r="DA22" s="11">
        <v>2768910.85</v>
      </c>
      <c r="DB22" s="11">
        <v>60284243.810000002</v>
      </c>
      <c r="DC22" s="11">
        <v>61768543.350000001</v>
      </c>
      <c r="DD22" s="11">
        <v>6060563.7599999998</v>
      </c>
      <c r="DE22" s="11">
        <v>3992035.1</v>
      </c>
      <c r="DF22" s="11">
        <v>22433018</v>
      </c>
      <c r="DG22" s="11">
        <v>18361244.949999999</v>
      </c>
      <c r="DH22" s="11">
        <v>15938552.18</v>
      </c>
      <c r="DI22" s="11">
        <v>8446397.0099999998</v>
      </c>
      <c r="DJ22" s="11">
        <v>4739039.5</v>
      </c>
      <c r="DK22" s="11">
        <v>119537232.06</v>
      </c>
      <c r="DL22" s="11">
        <v>8494846.5500000007</v>
      </c>
      <c r="DM22" s="11">
        <v>8631885.5</v>
      </c>
      <c r="DN22" s="11">
        <v>6487291.21</v>
      </c>
      <c r="DO22" s="11">
        <v>12452599.199999999</v>
      </c>
      <c r="DP22" s="11">
        <v>7811182.9000000004</v>
      </c>
      <c r="DQ22" s="11">
        <v>19988490.73</v>
      </c>
      <c r="DR22" s="11">
        <v>5057673.1100000003</v>
      </c>
      <c r="DS22" s="11">
        <v>8460585.0700000003</v>
      </c>
      <c r="DT22" s="11">
        <v>66414677.479999997</v>
      </c>
      <c r="DU22" s="11">
        <v>8193505.6600000001</v>
      </c>
      <c r="DV22" s="11">
        <v>23924467.91</v>
      </c>
      <c r="DW22" s="11">
        <v>21466477.109999999</v>
      </c>
      <c r="DX22" s="11">
        <v>11653939.01</v>
      </c>
      <c r="DY22" s="11">
        <v>14369557.960000001</v>
      </c>
      <c r="DZ22" s="11">
        <v>12249191.449999999</v>
      </c>
      <c r="EA22" s="11">
        <v>2282471.2400000002</v>
      </c>
      <c r="EB22" s="11">
        <v>7164635.4400000004</v>
      </c>
      <c r="EC22" s="11">
        <v>6138926.9800000004</v>
      </c>
      <c r="ED22" s="11">
        <v>10996197.58</v>
      </c>
      <c r="EE22" s="11">
        <v>31358761.699999999</v>
      </c>
      <c r="EF22" s="11">
        <v>40153587.840000004</v>
      </c>
      <c r="EG22" s="11">
        <v>5402873</v>
      </c>
      <c r="EH22" s="11">
        <v>9090259.5</v>
      </c>
      <c r="EI22" s="11">
        <v>8543709</v>
      </c>
      <c r="EJ22" s="11">
        <v>5793371.3600000003</v>
      </c>
      <c r="EK22" s="11">
        <v>12617290.25</v>
      </c>
      <c r="EL22" s="11">
        <v>5136232.18</v>
      </c>
      <c r="EM22" s="11">
        <v>7087838.9000000004</v>
      </c>
      <c r="EN22" s="11">
        <v>46792834.920000002</v>
      </c>
      <c r="EO22" s="11">
        <v>8711130.5</v>
      </c>
      <c r="EP22" s="11">
        <v>4659146.22</v>
      </c>
      <c r="EQ22" s="11">
        <v>7739751.04</v>
      </c>
      <c r="ER22" s="11">
        <v>3010710.4</v>
      </c>
      <c r="ES22" s="11">
        <v>2964364.75</v>
      </c>
      <c r="ET22" s="11">
        <v>10741228.59</v>
      </c>
      <c r="EU22" s="11">
        <v>14435805.75</v>
      </c>
      <c r="EV22" s="11">
        <v>4330264.87</v>
      </c>
      <c r="EW22" s="11">
        <v>72105460.310000002</v>
      </c>
      <c r="EX22" s="11">
        <v>4805161</v>
      </c>
      <c r="EY22" s="11">
        <v>10541080.4</v>
      </c>
      <c r="EZ22" s="11">
        <v>33288914.600000001</v>
      </c>
      <c r="FA22" s="11">
        <v>20597936.800000001</v>
      </c>
      <c r="FB22" s="11">
        <v>21631937</v>
      </c>
      <c r="FC22" s="11">
        <v>12189155.07</v>
      </c>
      <c r="FD22" s="11">
        <v>10605723</v>
      </c>
      <c r="FE22" s="11">
        <v>12524752</v>
      </c>
      <c r="FF22" s="11">
        <v>8531645</v>
      </c>
      <c r="FG22" s="11">
        <v>8323070.5499999998</v>
      </c>
      <c r="FH22" s="11">
        <v>7481219.5</v>
      </c>
      <c r="FI22" s="11">
        <v>51283850.670000002</v>
      </c>
      <c r="FJ22" s="11">
        <v>2459955.35</v>
      </c>
      <c r="FK22" s="11">
        <v>2328765.5</v>
      </c>
      <c r="FL22" s="11">
        <v>3825789.7</v>
      </c>
      <c r="FM22" s="11">
        <v>7081243.3600000003</v>
      </c>
      <c r="FN22" s="11">
        <v>5488408.75</v>
      </c>
      <c r="FO22" s="11">
        <v>2486050.7400000002</v>
      </c>
      <c r="FP22" s="11">
        <v>1248271.1399999999</v>
      </c>
      <c r="FQ22" s="11">
        <v>169025360.47999999</v>
      </c>
      <c r="FR22" s="11">
        <v>4679881.5</v>
      </c>
      <c r="FS22" s="11">
        <v>2887608.3</v>
      </c>
      <c r="FT22" s="11">
        <v>9552016.5</v>
      </c>
      <c r="FU22" s="11">
        <v>8303295.7000000002</v>
      </c>
      <c r="FV22" s="11">
        <v>3319901.5</v>
      </c>
      <c r="FW22" s="11">
        <v>10625237.59</v>
      </c>
      <c r="FX22" s="11">
        <v>2827182.76</v>
      </c>
      <c r="FY22" s="11">
        <v>7557625.6600000001</v>
      </c>
      <c r="FZ22" s="11">
        <v>6224719</v>
      </c>
      <c r="GA22" s="11">
        <v>5528924.6500000004</v>
      </c>
      <c r="GB22" s="11">
        <v>4230969.4000000004</v>
      </c>
      <c r="GC22" s="11">
        <v>9973324.0299999993</v>
      </c>
      <c r="GD22" s="11">
        <v>2587509.33</v>
      </c>
      <c r="GE22" s="11">
        <v>66664761.060000002</v>
      </c>
      <c r="GF22" s="11">
        <v>3220354.18</v>
      </c>
      <c r="GG22" s="11">
        <v>2505835.7999999998</v>
      </c>
      <c r="GH22" s="11">
        <v>9081434.5099999998</v>
      </c>
      <c r="GI22" s="11">
        <v>4438091.79</v>
      </c>
      <c r="GJ22" s="11">
        <v>3278300.35</v>
      </c>
      <c r="GK22" s="11">
        <v>3680184.18</v>
      </c>
      <c r="GL22" s="11">
        <v>9730479.6300000008</v>
      </c>
      <c r="GM22" s="11">
        <v>2027417.05</v>
      </c>
      <c r="GN22" s="11">
        <v>2198154.16</v>
      </c>
      <c r="GO22" s="11">
        <v>2573420.7999999998</v>
      </c>
      <c r="GP22" s="11">
        <v>1779708.7</v>
      </c>
      <c r="GQ22" s="11">
        <v>27630629.350000001</v>
      </c>
      <c r="GR22" s="11">
        <v>7843709.71</v>
      </c>
      <c r="GS22" s="11">
        <v>4120883</v>
      </c>
      <c r="GT22" s="11">
        <v>9882704.3900000006</v>
      </c>
      <c r="GU22" s="11">
        <v>2155967.5</v>
      </c>
      <c r="GV22" s="11">
        <v>6105095.5499999998</v>
      </c>
      <c r="GW22" s="11">
        <v>5649315.1399999997</v>
      </c>
      <c r="GX22" s="11">
        <v>2627119.2999999998</v>
      </c>
      <c r="GY22" s="11">
        <v>14301729.1</v>
      </c>
      <c r="GZ22" s="11">
        <v>1338117.8799999999</v>
      </c>
      <c r="HA22" s="11">
        <v>5032164.5</v>
      </c>
      <c r="HB22" s="11">
        <v>5188970.74</v>
      </c>
      <c r="HC22" s="11">
        <v>152614642.28</v>
      </c>
      <c r="HD22" s="11">
        <v>4550038.29</v>
      </c>
      <c r="HE22" s="11">
        <v>12519097.5</v>
      </c>
      <c r="HF22" s="11">
        <v>13443542.65</v>
      </c>
      <c r="HG22" s="11">
        <v>8691017.2100000009</v>
      </c>
      <c r="HH22" s="11">
        <v>11352276.1</v>
      </c>
      <c r="HI22" s="11">
        <v>2912022.72</v>
      </c>
      <c r="HJ22" s="11">
        <v>99457.27</v>
      </c>
      <c r="HK22" s="11">
        <v>78312889.900000006</v>
      </c>
      <c r="HL22" s="11">
        <v>10741587.039999999</v>
      </c>
      <c r="HM22" s="11">
        <v>32054130.91</v>
      </c>
      <c r="HN22" s="11">
        <v>8572301.9000000004</v>
      </c>
      <c r="HO22" s="11">
        <v>3787496.53</v>
      </c>
      <c r="HP22" s="11">
        <v>3480551.98</v>
      </c>
      <c r="HQ22" s="11">
        <v>5518135.2000000002</v>
      </c>
      <c r="HR22" s="11">
        <v>1633629.78</v>
      </c>
      <c r="HS22" s="11">
        <v>81500014.659999996</v>
      </c>
      <c r="HT22" s="11">
        <v>31849824.219999999</v>
      </c>
      <c r="HU22" s="11">
        <v>7842205.5</v>
      </c>
      <c r="HV22" s="11">
        <v>2097175.83</v>
      </c>
      <c r="HW22" s="11">
        <v>5568605.4500000002</v>
      </c>
      <c r="HX22" s="11">
        <v>2767409</v>
      </c>
      <c r="HY22" s="11">
        <v>26649538.859999999</v>
      </c>
      <c r="HZ22" s="11">
        <v>4795976.2300000004</v>
      </c>
      <c r="IA22" s="11">
        <v>4874417.87</v>
      </c>
      <c r="IB22" s="11">
        <v>5291128.37</v>
      </c>
      <c r="IC22" s="11">
        <v>3748776.05</v>
      </c>
      <c r="ID22" s="11">
        <v>9047331.8200000003</v>
      </c>
      <c r="IE22" s="11">
        <v>1655377.04</v>
      </c>
      <c r="IF22" s="11">
        <v>5090243.92</v>
      </c>
      <c r="IG22" s="11">
        <v>2226482.7599999998</v>
      </c>
      <c r="IH22" s="11">
        <v>3093069.6</v>
      </c>
      <c r="II22" s="11">
        <v>87500030.579999998</v>
      </c>
      <c r="IJ22" s="11">
        <v>13152412.199999999</v>
      </c>
      <c r="IK22" s="11">
        <v>10441452.710000001</v>
      </c>
      <c r="IL22" s="11">
        <v>15804909.98</v>
      </c>
      <c r="IM22" s="11">
        <v>34533396.5</v>
      </c>
      <c r="IN22" s="11">
        <v>4467777.18</v>
      </c>
      <c r="IO22" s="11">
        <v>4034646</v>
      </c>
      <c r="IP22" s="11">
        <v>4242385.75</v>
      </c>
      <c r="IQ22" s="11">
        <v>4328257.38</v>
      </c>
      <c r="IR22" s="11">
        <v>4230705</v>
      </c>
      <c r="IS22" s="11">
        <v>5906668.5999999996</v>
      </c>
      <c r="IT22" s="11">
        <v>106704413.84999999</v>
      </c>
      <c r="IU22" s="11">
        <v>32923760.510000002</v>
      </c>
      <c r="IV22" s="11">
        <v>16263753.75</v>
      </c>
      <c r="IW22" s="11">
        <v>15154071</v>
      </c>
      <c r="IX22" s="11">
        <v>4099919</v>
      </c>
      <c r="IY22" s="11">
        <v>2237489.83</v>
      </c>
      <c r="IZ22" s="11">
        <v>4409235.9800000004</v>
      </c>
      <c r="JA22" s="11">
        <v>2586734.42</v>
      </c>
      <c r="JB22" s="11">
        <v>1971914.8</v>
      </c>
      <c r="JC22" s="11">
        <v>5861490.2199999997</v>
      </c>
      <c r="JD22" s="11">
        <v>7059071.4500000002</v>
      </c>
      <c r="JE22" s="11">
        <v>2286571.33</v>
      </c>
      <c r="JF22" s="11">
        <v>43709391.229999997</v>
      </c>
      <c r="JG22" s="11">
        <v>8241767.96</v>
      </c>
      <c r="JH22" s="11">
        <v>2349505.2000000002</v>
      </c>
      <c r="JI22" s="11">
        <v>2001002.5</v>
      </c>
      <c r="JJ22" s="11">
        <v>1815117.5</v>
      </c>
      <c r="JK22" s="11">
        <v>1440159.66</v>
      </c>
      <c r="JL22" s="11">
        <v>36398122.350000001</v>
      </c>
      <c r="JM22" s="11">
        <v>2595093.7999999998</v>
      </c>
      <c r="JN22" s="11">
        <v>2923201.62</v>
      </c>
      <c r="JO22" s="11">
        <v>36001971.600000001</v>
      </c>
      <c r="JP22" s="11">
        <v>4834199.3499999996</v>
      </c>
      <c r="JQ22" s="11">
        <v>3818248.82</v>
      </c>
      <c r="JR22" s="11">
        <v>2250653.6</v>
      </c>
      <c r="JS22" s="11">
        <v>108259260.05</v>
      </c>
      <c r="JT22" s="11">
        <v>52741815.740000002</v>
      </c>
      <c r="JU22" s="11">
        <v>7304787.1500000004</v>
      </c>
      <c r="JV22" s="11">
        <v>2723212.65</v>
      </c>
      <c r="JW22" s="11">
        <v>6664529.2199999997</v>
      </c>
      <c r="JX22" s="11">
        <v>3087842.05</v>
      </c>
      <c r="JY22" s="11">
        <v>15851003.9</v>
      </c>
      <c r="JZ22" s="11">
        <v>9151755.2100000009</v>
      </c>
      <c r="KA22" s="11">
        <v>7066074.6799999997</v>
      </c>
      <c r="KB22" s="11">
        <v>6564749.2000000002</v>
      </c>
      <c r="KC22" s="11">
        <v>5591661.9800000004</v>
      </c>
      <c r="KD22" s="11">
        <v>7519663.7400000002</v>
      </c>
      <c r="KE22" s="11">
        <v>2228025.5</v>
      </c>
      <c r="KF22" s="11">
        <v>1688443.5</v>
      </c>
      <c r="KG22" s="11">
        <v>5694779.0499999998</v>
      </c>
      <c r="KH22" s="11">
        <v>2615796.15</v>
      </c>
      <c r="KI22" s="11">
        <v>88122038.569999993</v>
      </c>
      <c r="KJ22" s="11">
        <v>11054108.24</v>
      </c>
      <c r="KK22" s="11">
        <v>7027552.7199999997</v>
      </c>
      <c r="KL22" s="11">
        <v>3203363.71</v>
      </c>
      <c r="KM22" s="11">
        <v>5489200.3799999999</v>
      </c>
      <c r="KN22" s="11">
        <v>5110371.5999999996</v>
      </c>
      <c r="KO22" s="11">
        <v>16970253.800000001</v>
      </c>
      <c r="KP22" s="11">
        <v>4273546.8</v>
      </c>
      <c r="KQ22" s="11">
        <v>8578823.75</v>
      </c>
      <c r="KR22" s="11">
        <v>41444947.159999996</v>
      </c>
      <c r="KS22" s="11">
        <v>3682367.6</v>
      </c>
      <c r="KT22" s="11">
        <v>3863577.34</v>
      </c>
      <c r="KU22" s="11">
        <v>21080800.239999998</v>
      </c>
      <c r="KV22" s="11">
        <v>3624258.48</v>
      </c>
      <c r="KW22" s="11">
        <v>7216613</v>
      </c>
      <c r="KX22" s="11">
        <v>72205014.329999998</v>
      </c>
      <c r="KY22" s="11">
        <v>6422322.6799999997</v>
      </c>
      <c r="KZ22" s="11">
        <v>65903587.280000001</v>
      </c>
      <c r="LA22" s="11">
        <v>8997880.0399999991</v>
      </c>
      <c r="LB22" s="11">
        <v>4767286.34</v>
      </c>
      <c r="LC22" s="11">
        <v>12192223.459999999</v>
      </c>
      <c r="LD22" s="11">
        <v>22864335.399999999</v>
      </c>
      <c r="LE22" s="11">
        <v>9176960.3000000007</v>
      </c>
      <c r="LF22" s="11">
        <v>6938366.9400000004</v>
      </c>
      <c r="LG22" s="11">
        <v>7447902.4199999999</v>
      </c>
      <c r="LH22" s="11">
        <v>136036858.28999999</v>
      </c>
      <c r="LI22" s="11">
        <v>10566690.35</v>
      </c>
      <c r="LJ22" s="11">
        <v>20538664.100000001</v>
      </c>
      <c r="LK22" s="11">
        <v>11469473.18</v>
      </c>
      <c r="LL22" s="11">
        <v>5914780.4000000004</v>
      </c>
      <c r="LM22" s="11">
        <v>3954844</v>
      </c>
      <c r="LN22" s="11">
        <v>2033903.82</v>
      </c>
      <c r="LO22" s="11">
        <v>21107274.719999999</v>
      </c>
      <c r="LP22" s="11">
        <v>3640749.6</v>
      </c>
      <c r="LQ22" s="11">
        <v>10115351.029999999</v>
      </c>
      <c r="LR22" s="11">
        <v>2624931.4</v>
      </c>
      <c r="LS22" s="11">
        <v>39035150.460000001</v>
      </c>
      <c r="LT22" s="11">
        <v>2590748.29</v>
      </c>
      <c r="LU22" s="11">
        <v>1479139.87</v>
      </c>
      <c r="LV22" s="11">
        <v>49314690.579999998</v>
      </c>
      <c r="LW22" s="11">
        <v>72205982.620000005</v>
      </c>
      <c r="LX22" s="11">
        <v>111422760.43000001</v>
      </c>
      <c r="LY22" s="11">
        <v>16021512.25</v>
      </c>
      <c r="LZ22" s="11">
        <v>10065603.859999999</v>
      </c>
      <c r="MA22" s="11">
        <v>17433471.539999999</v>
      </c>
      <c r="MB22" s="11">
        <v>4112758.5</v>
      </c>
      <c r="MC22" s="11">
        <v>6858052.8499999996</v>
      </c>
      <c r="MD22" s="11">
        <v>8091193.9800000004</v>
      </c>
      <c r="ME22" s="11">
        <v>4193439.7</v>
      </c>
      <c r="MF22" s="11">
        <v>10522282.5</v>
      </c>
      <c r="MG22" s="11">
        <v>2818629.6</v>
      </c>
      <c r="MH22" s="11">
        <v>269522041.11000001</v>
      </c>
      <c r="MI22" s="11">
        <v>6932475.7800000003</v>
      </c>
      <c r="MJ22" s="11">
        <v>1139299.5</v>
      </c>
      <c r="MK22" s="11">
        <v>4378139</v>
      </c>
      <c r="ML22" s="11">
        <v>1098822.25</v>
      </c>
      <c r="MM22" s="11">
        <v>6865716.1900000004</v>
      </c>
      <c r="MN22" s="11">
        <v>5778904.7999999998</v>
      </c>
      <c r="MO22" s="11">
        <v>2746923.59</v>
      </c>
      <c r="MP22" s="11">
        <v>9267050.4000000004</v>
      </c>
      <c r="MQ22" s="11">
        <v>4296213.0999999996</v>
      </c>
      <c r="MR22" s="11">
        <v>3500157.24</v>
      </c>
      <c r="MS22" s="11">
        <v>5920193.1900000004</v>
      </c>
      <c r="MT22" s="11">
        <v>114620905.90000001</v>
      </c>
      <c r="MU22" s="11">
        <v>6180974</v>
      </c>
      <c r="MV22" s="11">
        <v>6443532.75</v>
      </c>
      <c r="MW22" s="11">
        <v>7177848</v>
      </c>
      <c r="MX22" s="11">
        <v>6662526.71</v>
      </c>
      <c r="MY22" s="11">
        <v>3080910.24</v>
      </c>
      <c r="MZ22" s="11">
        <v>4246841</v>
      </c>
      <c r="NA22" s="11">
        <v>2531568.15</v>
      </c>
      <c r="NB22" s="11">
        <v>4751618.4000000004</v>
      </c>
      <c r="NC22" s="11">
        <v>1825441.35</v>
      </c>
      <c r="ND22" s="11">
        <v>2275162</v>
      </c>
      <c r="NE22" s="11">
        <v>198470058.28999999</v>
      </c>
      <c r="NF22" s="11">
        <v>14920783.689999999</v>
      </c>
      <c r="NG22" s="11">
        <v>3465676</v>
      </c>
      <c r="NH22" s="11">
        <v>14170953.35</v>
      </c>
      <c r="NI22" s="11">
        <v>3120545.33</v>
      </c>
      <c r="NJ22" s="11">
        <v>4050986.8</v>
      </c>
      <c r="NK22" s="11">
        <v>20600327.100000001</v>
      </c>
      <c r="NL22" s="11">
        <v>18187718.609999999</v>
      </c>
      <c r="NM22" s="11">
        <v>1024938.8</v>
      </c>
      <c r="NN22" s="11">
        <v>9510986.0899999999</v>
      </c>
      <c r="NO22" s="11">
        <v>5190301</v>
      </c>
      <c r="NP22" s="11">
        <v>3777128.5</v>
      </c>
      <c r="NQ22" s="11">
        <v>69925022.579999998</v>
      </c>
      <c r="NR22" s="11">
        <v>5379123.0800000001</v>
      </c>
      <c r="NS22" s="11">
        <v>3527835.03</v>
      </c>
      <c r="NT22" s="11">
        <v>3203745</v>
      </c>
      <c r="NU22" s="11">
        <v>2005101</v>
      </c>
      <c r="NV22" s="11">
        <v>502017</v>
      </c>
      <c r="NW22" s="11">
        <v>1632947.1</v>
      </c>
      <c r="NX22" s="11">
        <v>129428097.73</v>
      </c>
      <c r="NY22" s="11">
        <v>58051523</v>
      </c>
      <c r="NZ22" s="11">
        <v>4693597.0999999996</v>
      </c>
      <c r="OA22" s="11">
        <v>5206898</v>
      </c>
      <c r="OB22" s="11">
        <v>7044808.5</v>
      </c>
      <c r="OC22" s="11">
        <v>7722690.9100000001</v>
      </c>
      <c r="OD22" s="11">
        <v>3678235.26</v>
      </c>
      <c r="OE22" s="11">
        <v>161743976.03</v>
      </c>
      <c r="OF22" s="11">
        <v>13273289.27</v>
      </c>
      <c r="OG22" s="11">
        <v>4809281.0199999996</v>
      </c>
      <c r="OH22" s="11">
        <v>18593758.219999999</v>
      </c>
      <c r="OI22" s="11">
        <v>4987541.76</v>
      </c>
      <c r="OJ22" s="11">
        <v>5743734.2999999998</v>
      </c>
      <c r="OK22" s="11">
        <v>7931553.7800000003</v>
      </c>
      <c r="OL22" s="11">
        <v>1799217.1</v>
      </c>
      <c r="OM22" s="11">
        <v>12486077.77</v>
      </c>
      <c r="ON22" s="11">
        <v>123024167.19</v>
      </c>
      <c r="OO22" s="11">
        <v>15553675.98</v>
      </c>
      <c r="OP22" s="11">
        <v>22689595.960000001</v>
      </c>
      <c r="OQ22" s="11">
        <v>11656441.76</v>
      </c>
      <c r="OR22" s="11">
        <v>21688548.620000001</v>
      </c>
      <c r="OS22" s="11">
        <v>2904004.1</v>
      </c>
      <c r="OT22" s="11">
        <v>56974528.890000001</v>
      </c>
      <c r="OU22" s="11">
        <v>2490659.58</v>
      </c>
      <c r="OV22" s="11">
        <v>1163877.43</v>
      </c>
      <c r="OW22" s="11">
        <v>6583120.5</v>
      </c>
      <c r="OX22" s="11">
        <v>7218868.9500000002</v>
      </c>
      <c r="OY22" s="11">
        <v>41897366.409999996</v>
      </c>
      <c r="OZ22" s="11">
        <v>3794978.8</v>
      </c>
      <c r="PA22" s="11">
        <v>1815797.45</v>
      </c>
      <c r="PB22" s="11">
        <v>2801974.5</v>
      </c>
      <c r="PC22" s="11">
        <v>141713491.11000001</v>
      </c>
      <c r="PD22" s="11">
        <v>5541408.2000000002</v>
      </c>
      <c r="PE22" s="11">
        <v>7428265.4500000002</v>
      </c>
      <c r="PF22" s="11">
        <v>4152745.98</v>
      </c>
      <c r="PG22" s="11">
        <v>9345668.8900000006</v>
      </c>
      <c r="PH22" s="11">
        <v>14364113.24</v>
      </c>
      <c r="PI22" s="11">
        <v>6395952.5099999998</v>
      </c>
      <c r="PJ22" s="11">
        <v>8913555.3399999999</v>
      </c>
      <c r="PK22" s="11">
        <v>8525197.3499999996</v>
      </c>
      <c r="PL22" s="11">
        <v>9628808.5</v>
      </c>
      <c r="PM22" s="11">
        <v>13071331</v>
      </c>
      <c r="PN22" s="11">
        <v>16573194.789999999</v>
      </c>
      <c r="PO22" s="11">
        <v>5078353.2</v>
      </c>
      <c r="PP22" s="11">
        <v>16825840.82</v>
      </c>
      <c r="PQ22" s="11">
        <v>5924744.5499999998</v>
      </c>
      <c r="PR22" s="11">
        <v>3277053.29</v>
      </c>
      <c r="PS22" s="11">
        <v>1682193.5</v>
      </c>
      <c r="PT22" s="11">
        <v>4061470</v>
      </c>
      <c r="PU22" s="11">
        <v>287207033.99000001</v>
      </c>
      <c r="PV22" s="11">
        <v>2177378.36</v>
      </c>
      <c r="PW22" s="11">
        <v>4376872.4800000004</v>
      </c>
      <c r="PX22" s="11">
        <v>15106050.140000001</v>
      </c>
      <c r="PY22" s="11">
        <v>85291191.75</v>
      </c>
      <c r="PZ22" s="11">
        <v>4781697.32</v>
      </c>
      <c r="QA22" s="11">
        <v>12310938.51</v>
      </c>
      <c r="QB22" s="11">
        <v>4729011.6900000004</v>
      </c>
      <c r="QC22" s="11">
        <v>11045726.789999999</v>
      </c>
      <c r="QD22" s="11">
        <v>3090641.11</v>
      </c>
      <c r="QE22" s="11">
        <v>22580599.25</v>
      </c>
      <c r="QF22" s="11">
        <v>3582010.33</v>
      </c>
      <c r="QG22" s="11">
        <v>4568424.0999999996</v>
      </c>
      <c r="QH22" s="11">
        <v>5423900.9299999997</v>
      </c>
      <c r="QI22" s="11">
        <v>6251205.3499999996</v>
      </c>
      <c r="QJ22" s="11">
        <v>5850532.4299999997</v>
      </c>
      <c r="QK22" s="11">
        <v>5111697.5</v>
      </c>
      <c r="QL22" s="11">
        <v>3107569.3</v>
      </c>
      <c r="QM22" s="11">
        <v>1681360.82</v>
      </c>
      <c r="QN22" s="11">
        <v>13675128.77</v>
      </c>
      <c r="QO22" s="11">
        <v>23906033.949999999</v>
      </c>
      <c r="QP22" s="11">
        <v>2177254.5</v>
      </c>
      <c r="QQ22" s="11">
        <v>1706296.16</v>
      </c>
      <c r="QR22" s="11">
        <v>2272444.29</v>
      </c>
      <c r="QS22" s="11">
        <v>1325421</v>
      </c>
      <c r="QT22" s="11">
        <v>1636685.9</v>
      </c>
      <c r="QU22" s="11">
        <v>141399925.78999999</v>
      </c>
      <c r="QV22" s="11">
        <v>2362849.7999999998</v>
      </c>
      <c r="QW22" s="11">
        <v>14558630.08</v>
      </c>
      <c r="QX22" s="11">
        <v>4540441.8</v>
      </c>
      <c r="QY22" s="11">
        <v>6884840.5</v>
      </c>
      <c r="QZ22" s="11">
        <v>13074831.02</v>
      </c>
      <c r="RA22" s="11">
        <v>10458568.560000001</v>
      </c>
      <c r="RB22" s="11">
        <v>8096309</v>
      </c>
      <c r="RC22" s="11">
        <v>14340262.5</v>
      </c>
      <c r="RD22" s="11">
        <v>4218887.3499999996</v>
      </c>
      <c r="RE22" s="11">
        <v>6567863.6200000001</v>
      </c>
      <c r="RF22" s="11">
        <v>4363073.5</v>
      </c>
      <c r="RG22" s="11">
        <v>3553761.1</v>
      </c>
      <c r="RH22" s="11">
        <v>155563483.63</v>
      </c>
      <c r="RI22" s="11">
        <v>36198752.869999997</v>
      </c>
      <c r="RJ22" s="11">
        <v>7954476</v>
      </c>
      <c r="RK22" s="11">
        <v>8641382.5099999998</v>
      </c>
      <c r="RL22" s="11">
        <v>8425858.0600000005</v>
      </c>
      <c r="RM22" s="11">
        <v>8955030.2300000004</v>
      </c>
      <c r="RN22" s="11">
        <v>18544521.800000001</v>
      </c>
      <c r="RO22" s="11">
        <v>5816443</v>
      </c>
      <c r="RP22" s="11">
        <v>7349488.2300000004</v>
      </c>
      <c r="RQ22" s="11">
        <v>17279288.199999999</v>
      </c>
      <c r="RR22" s="11">
        <v>47677504.68</v>
      </c>
      <c r="RS22" s="11">
        <v>2148883.36</v>
      </c>
      <c r="RT22" s="11">
        <v>2778835.5</v>
      </c>
      <c r="RU22" s="11">
        <v>8035987.0999999996</v>
      </c>
      <c r="RV22" s="11">
        <v>5432877</v>
      </c>
      <c r="RW22" s="11">
        <v>3674028</v>
      </c>
      <c r="RX22" s="11">
        <v>6030330</v>
      </c>
      <c r="RY22" s="11">
        <v>3497817.25</v>
      </c>
      <c r="RZ22" s="11">
        <v>2667596.5</v>
      </c>
      <c r="SA22" s="11">
        <v>3552081.28</v>
      </c>
      <c r="SB22" s="11">
        <v>47356509.939999998</v>
      </c>
      <c r="SC22" s="11">
        <v>3162198.45</v>
      </c>
      <c r="SD22" s="11">
        <v>8087077.9000000004</v>
      </c>
      <c r="SE22" s="11">
        <v>7291183</v>
      </c>
      <c r="SF22" s="11">
        <v>3216945</v>
      </c>
      <c r="SG22" s="11">
        <v>6876152</v>
      </c>
      <c r="SH22" s="11">
        <v>5973634.9000000004</v>
      </c>
      <c r="SI22" s="11">
        <v>6854597.1500000004</v>
      </c>
      <c r="SJ22" s="11">
        <v>7443877.2000000002</v>
      </c>
      <c r="SK22" s="11">
        <v>8498482.6999999993</v>
      </c>
      <c r="SL22" s="11">
        <v>16436770.5</v>
      </c>
      <c r="SM22" s="11">
        <v>2848838.65</v>
      </c>
      <c r="SN22" s="11">
        <v>73742424.390000001</v>
      </c>
      <c r="SO22" s="11">
        <v>5810798.8499999996</v>
      </c>
      <c r="SP22" s="11">
        <v>7224493.7999999998</v>
      </c>
      <c r="SQ22" s="11">
        <v>10375641.699999999</v>
      </c>
      <c r="SR22" s="11">
        <v>4993668.67</v>
      </c>
      <c r="SS22" s="11">
        <v>2971114.2</v>
      </c>
      <c r="ST22" s="11">
        <v>4919024</v>
      </c>
      <c r="SU22" s="11">
        <v>1760245</v>
      </c>
      <c r="SV22" s="11">
        <v>31165398.34</v>
      </c>
      <c r="SW22" s="11">
        <v>3797967.3</v>
      </c>
      <c r="SX22" s="11">
        <v>9239478.8399999999</v>
      </c>
      <c r="SY22" s="11">
        <v>6898406</v>
      </c>
      <c r="SZ22" s="11">
        <v>4608753.8</v>
      </c>
      <c r="TA22" s="11">
        <v>3216311</v>
      </c>
      <c r="TB22" s="11">
        <v>7140924.75</v>
      </c>
      <c r="TC22" s="11">
        <v>21611569.030000001</v>
      </c>
      <c r="TD22" s="11">
        <v>2482000</v>
      </c>
      <c r="TE22" s="11">
        <v>4454851.7300000004</v>
      </c>
      <c r="TF22" s="11">
        <v>8951954</v>
      </c>
      <c r="TG22" s="11">
        <v>3969397.9</v>
      </c>
      <c r="TH22" s="11">
        <v>4625244.0999999996</v>
      </c>
      <c r="TI22" s="11">
        <v>2627896.7999999998</v>
      </c>
      <c r="TJ22" s="11">
        <v>94563278.739999995</v>
      </c>
      <c r="TK22" s="11">
        <v>5257537.45</v>
      </c>
      <c r="TL22" s="11">
        <v>2625058.5</v>
      </c>
      <c r="TM22" s="11">
        <v>7387070.3700000001</v>
      </c>
      <c r="TN22" s="11">
        <v>8879287.9499999993</v>
      </c>
      <c r="TO22" s="11">
        <v>5020967.13</v>
      </c>
      <c r="TP22" s="11">
        <v>1686483.9</v>
      </c>
      <c r="TQ22" s="11">
        <v>50366652.32</v>
      </c>
      <c r="TR22" s="11">
        <v>5385134.0800000001</v>
      </c>
      <c r="TS22" s="11">
        <v>7265507</v>
      </c>
      <c r="TT22" s="11">
        <v>8263797.4299999997</v>
      </c>
      <c r="TU22" s="11">
        <v>4884393</v>
      </c>
      <c r="TV22" s="11">
        <v>3472215.35</v>
      </c>
      <c r="TW22" s="11">
        <v>5507376.0300000003</v>
      </c>
      <c r="TX22" s="11">
        <v>5751903.2000000002</v>
      </c>
      <c r="TY22" s="11">
        <v>4360370.43</v>
      </c>
      <c r="TZ22" s="11">
        <v>49873057.509999998</v>
      </c>
      <c r="UA22" s="11">
        <v>4653467.8099999996</v>
      </c>
      <c r="UB22" s="11">
        <v>111617696.40000001</v>
      </c>
      <c r="UC22" s="11">
        <v>10508815.289999999</v>
      </c>
      <c r="UD22" s="11">
        <v>3675752.75</v>
      </c>
      <c r="UE22" s="11">
        <v>4741878.5</v>
      </c>
      <c r="UF22" s="11">
        <v>20359590.789999999</v>
      </c>
      <c r="UG22" s="11">
        <v>3766976.1</v>
      </c>
      <c r="UH22" s="11">
        <v>1742303.98</v>
      </c>
      <c r="UI22" s="11">
        <v>3643952.1</v>
      </c>
      <c r="UJ22" s="11">
        <v>4313094.6500000004</v>
      </c>
      <c r="UK22" s="11">
        <v>55172339.609999999</v>
      </c>
      <c r="UL22" s="11">
        <v>17141384.260000002</v>
      </c>
      <c r="UM22" s="11">
        <v>5908736.4199999999</v>
      </c>
      <c r="UN22" s="11">
        <v>7980579.2000000002</v>
      </c>
      <c r="UO22" s="11">
        <v>5535124.2000000002</v>
      </c>
      <c r="UP22" s="11">
        <v>8867712.540000001</v>
      </c>
      <c r="UQ22" s="11">
        <v>122979121.84</v>
      </c>
      <c r="UR22" s="11">
        <v>8878893</v>
      </c>
      <c r="US22" s="11">
        <v>6571103.25</v>
      </c>
      <c r="UT22" s="11">
        <v>55158067.740000002</v>
      </c>
      <c r="UU22" s="11">
        <v>250263.4</v>
      </c>
      <c r="UV22" s="11">
        <v>5830352.4500000002</v>
      </c>
      <c r="UW22" s="11">
        <v>17780358.84</v>
      </c>
      <c r="UX22" s="11">
        <v>5809770.7999999998</v>
      </c>
      <c r="UY22" s="11">
        <v>6638911</v>
      </c>
      <c r="UZ22" s="11">
        <v>7391499.46</v>
      </c>
      <c r="VA22" s="11">
        <v>12005154</v>
      </c>
      <c r="VB22" s="11">
        <v>18433780</v>
      </c>
      <c r="VC22" s="11">
        <v>6491359.1799999997</v>
      </c>
      <c r="VD22" s="11">
        <v>6854669.7800000003</v>
      </c>
      <c r="VE22" s="11">
        <v>2418450.1</v>
      </c>
      <c r="VF22" s="11">
        <v>4088725.14</v>
      </c>
      <c r="VG22" s="11">
        <v>4159702.3</v>
      </c>
      <c r="VH22" s="11">
        <v>3766292.7</v>
      </c>
      <c r="VI22" s="11">
        <v>23868400.239999998</v>
      </c>
      <c r="VJ22" s="11">
        <v>2485629.86</v>
      </c>
      <c r="VK22" s="11">
        <v>3311793.02</v>
      </c>
      <c r="VL22" s="11">
        <v>2095686</v>
      </c>
      <c r="VM22" s="11">
        <v>53290836.609999999</v>
      </c>
      <c r="VN22" s="11">
        <v>5702160</v>
      </c>
      <c r="VO22" s="11">
        <v>7493761.5599999996</v>
      </c>
      <c r="VP22" s="11">
        <v>7326047</v>
      </c>
      <c r="VQ22" s="11">
        <v>18643546.350000001</v>
      </c>
      <c r="VR22" s="11">
        <v>11029071.199999999</v>
      </c>
      <c r="VS22" s="11">
        <v>5884119.5</v>
      </c>
      <c r="VT22" s="11">
        <v>5626460.9000000004</v>
      </c>
      <c r="VU22" s="11">
        <v>10519238</v>
      </c>
      <c r="VV22" s="11">
        <v>42528679.850000001</v>
      </c>
      <c r="VW22" s="11">
        <v>6756196.4500000002</v>
      </c>
      <c r="VX22" s="11">
        <v>21310672</v>
      </c>
      <c r="VY22" s="11">
        <v>7894051.6500000004</v>
      </c>
      <c r="VZ22" s="11">
        <v>5380220</v>
      </c>
      <c r="WA22" s="11">
        <v>3634819</v>
      </c>
      <c r="WB22" s="11">
        <v>581202402.86000001</v>
      </c>
      <c r="WC22" s="11">
        <v>25258283.09</v>
      </c>
      <c r="WD22" s="11">
        <v>7766212.2000000002</v>
      </c>
      <c r="WE22" s="11">
        <v>6041593.8499999996</v>
      </c>
      <c r="WF22" s="11">
        <v>3525943.5</v>
      </c>
      <c r="WG22" s="11">
        <v>7276516.0999999996</v>
      </c>
      <c r="WH22" s="11">
        <v>12709588.5</v>
      </c>
      <c r="WI22" s="11">
        <v>14745970</v>
      </c>
      <c r="WJ22" s="11">
        <v>7597549.9100000001</v>
      </c>
      <c r="WK22" s="11">
        <v>10064216.15</v>
      </c>
      <c r="WL22" s="11">
        <v>4197948.9400000004</v>
      </c>
      <c r="WM22" s="11">
        <v>65869486.200000003</v>
      </c>
      <c r="WN22" s="11">
        <v>9074303.8699999992</v>
      </c>
      <c r="WO22" s="11">
        <v>9331769.5500000007</v>
      </c>
      <c r="WP22" s="11">
        <v>26542828.899999999</v>
      </c>
      <c r="WQ22" s="11">
        <v>7325832.1600000001</v>
      </c>
      <c r="WR22" s="11">
        <v>7096042.2000000002</v>
      </c>
      <c r="WS22" s="11">
        <v>5357195.34</v>
      </c>
      <c r="WT22" s="11">
        <v>4712211.8600000003</v>
      </c>
      <c r="WU22" s="11">
        <v>15487797.949999999</v>
      </c>
      <c r="WV22" s="11">
        <v>69010537.219999999</v>
      </c>
      <c r="WW22" s="11">
        <v>5132961.08</v>
      </c>
      <c r="WX22" s="11">
        <v>3671552.08</v>
      </c>
      <c r="WY22" s="11">
        <v>2593839</v>
      </c>
      <c r="WZ22" s="11">
        <v>4252355.12</v>
      </c>
      <c r="XA22" s="11">
        <v>3975723.06</v>
      </c>
      <c r="XB22" s="11">
        <v>3130632.45</v>
      </c>
      <c r="XC22" s="11">
        <v>2375937.65</v>
      </c>
      <c r="XD22" s="11">
        <v>63947437</v>
      </c>
      <c r="XE22" s="11">
        <v>3456632.05</v>
      </c>
      <c r="XF22" s="11">
        <v>2560093.4700000002</v>
      </c>
      <c r="XG22" s="11">
        <v>1711968.25</v>
      </c>
      <c r="XH22" s="11">
        <v>3108949.5</v>
      </c>
      <c r="XI22" s="11">
        <v>125947650.22</v>
      </c>
      <c r="XJ22" s="11">
        <v>10176720.52</v>
      </c>
      <c r="XK22" s="11">
        <v>7944882.79</v>
      </c>
      <c r="XL22" s="11">
        <v>67838545.099999994</v>
      </c>
      <c r="XM22" s="11">
        <v>6313247.0199999996</v>
      </c>
      <c r="XN22" s="11">
        <v>11677907.699999999</v>
      </c>
      <c r="XO22" s="11">
        <v>14903706.960000001</v>
      </c>
      <c r="XP22" s="11">
        <v>5035408.5</v>
      </c>
      <c r="XQ22" s="11">
        <v>7144087.5599999996</v>
      </c>
      <c r="XR22" s="11">
        <v>39268165.710000001</v>
      </c>
      <c r="XS22" s="11">
        <v>34794004.75</v>
      </c>
      <c r="XT22" s="11">
        <v>3578701.1</v>
      </c>
      <c r="XU22" s="11">
        <v>5090925.8</v>
      </c>
      <c r="XV22" s="11">
        <v>5088010.2</v>
      </c>
      <c r="XW22" s="11">
        <v>4261954</v>
      </c>
      <c r="XX22" s="11">
        <v>4340095</v>
      </c>
      <c r="XY22" s="11">
        <v>3748858.39</v>
      </c>
      <c r="XZ22" s="11">
        <v>3915634.55</v>
      </c>
      <c r="YA22" s="11">
        <v>3559334.9</v>
      </c>
      <c r="YB22" s="11">
        <v>3234413.1</v>
      </c>
      <c r="YC22" s="11">
        <v>3932796.3</v>
      </c>
      <c r="YD22" s="11">
        <v>3196408.9</v>
      </c>
      <c r="YE22" s="11">
        <v>6225453.2000000002</v>
      </c>
      <c r="YF22" s="11">
        <v>137559090.78999999</v>
      </c>
      <c r="YG22" s="11">
        <v>6977198.1699999999</v>
      </c>
      <c r="YH22" s="11">
        <v>10511848.460000001</v>
      </c>
      <c r="YI22" s="11">
        <v>4619510.8</v>
      </c>
      <c r="YJ22" s="11">
        <v>52286070.770000003</v>
      </c>
      <c r="YK22" s="11">
        <v>5075113.75</v>
      </c>
      <c r="YL22" s="11">
        <v>10996378.199999999</v>
      </c>
      <c r="YM22" s="11">
        <v>4396201.5</v>
      </c>
      <c r="YN22" s="11">
        <v>80688119.530000001</v>
      </c>
      <c r="YO22" s="11">
        <v>17160188.550000001</v>
      </c>
      <c r="YP22" s="11">
        <v>6265139.2800000003</v>
      </c>
      <c r="YQ22" s="11">
        <v>4524903.5</v>
      </c>
      <c r="YR22" s="11">
        <v>3736370.5</v>
      </c>
      <c r="YS22" s="11">
        <v>2914199.8</v>
      </c>
      <c r="YT22" s="11">
        <v>4162308.6</v>
      </c>
      <c r="YU22" s="11">
        <v>6729636</v>
      </c>
      <c r="YV22" s="11">
        <v>3466125.3</v>
      </c>
      <c r="YW22" s="11">
        <v>66641768.670000002</v>
      </c>
      <c r="YX22" s="11">
        <v>4314302.88</v>
      </c>
      <c r="YY22" s="11">
        <v>2451116.79</v>
      </c>
      <c r="YZ22" s="11">
        <v>3336638.41</v>
      </c>
      <c r="ZA22" s="11">
        <v>7585467</v>
      </c>
      <c r="ZB22" s="11">
        <v>2811774.51</v>
      </c>
      <c r="ZC22" s="11">
        <v>6480131</v>
      </c>
      <c r="ZD22" s="11">
        <v>75254756.290000007</v>
      </c>
      <c r="ZE22" s="11">
        <v>4083970.15</v>
      </c>
      <c r="ZF22" s="11">
        <v>5906339.9000000004</v>
      </c>
      <c r="ZG22" s="11">
        <v>5244980.3099999996</v>
      </c>
      <c r="ZH22" s="11">
        <v>4506533.34</v>
      </c>
      <c r="ZI22" s="11">
        <v>5173817</v>
      </c>
      <c r="ZJ22" s="11">
        <v>5183251.0999999996</v>
      </c>
      <c r="ZK22" s="11">
        <v>3131758.5</v>
      </c>
      <c r="ZL22" s="11">
        <v>10489638.5</v>
      </c>
      <c r="ZM22" s="11">
        <v>113862651.64</v>
      </c>
      <c r="ZN22" s="11">
        <v>3298904.35</v>
      </c>
      <c r="ZO22" s="11">
        <v>12763914.960000001</v>
      </c>
      <c r="ZP22" s="11">
        <v>71237370.560000002</v>
      </c>
      <c r="ZQ22" s="11">
        <v>23131536.949999999</v>
      </c>
      <c r="ZR22" s="11">
        <v>6672696</v>
      </c>
      <c r="ZS22" s="11">
        <v>7481105.5700000003</v>
      </c>
      <c r="ZT22" s="11">
        <v>11479439.27</v>
      </c>
      <c r="ZU22" s="11">
        <v>5885587</v>
      </c>
      <c r="ZV22" s="11">
        <v>14386479.119999999</v>
      </c>
      <c r="ZW22" s="11">
        <v>2178565.9500000002</v>
      </c>
      <c r="ZX22" s="11">
        <v>2795246.1</v>
      </c>
      <c r="ZY22" s="11">
        <v>4937005</v>
      </c>
      <c r="ZZ22" s="11">
        <v>45336025.899999999</v>
      </c>
      <c r="AAA22" s="11">
        <v>4601170.4000000004</v>
      </c>
      <c r="AAB22" s="11">
        <v>3632508.14</v>
      </c>
      <c r="AAC22" s="11">
        <v>4436551.2</v>
      </c>
      <c r="AAD22" s="11">
        <v>2551775.1</v>
      </c>
      <c r="AAE22" s="11">
        <v>5427846.75</v>
      </c>
      <c r="AAF22" s="11">
        <v>3990421.19</v>
      </c>
      <c r="AAG22" s="11">
        <v>3484043.75</v>
      </c>
      <c r="AAH22" s="11">
        <v>2455705.9</v>
      </c>
      <c r="AAI22" s="11">
        <v>28892256.530000001</v>
      </c>
      <c r="AAJ22" s="11">
        <v>2670936.5</v>
      </c>
      <c r="AAK22" s="11">
        <v>4513173.5</v>
      </c>
      <c r="AAL22" s="11">
        <v>4884029.53</v>
      </c>
      <c r="AAM22" s="11">
        <v>2619154.5</v>
      </c>
      <c r="AAN22" s="11">
        <v>11253606</v>
      </c>
      <c r="AAO22" s="11">
        <v>4433386.67</v>
      </c>
      <c r="AAP22" s="11">
        <v>269282704.12</v>
      </c>
      <c r="AAQ22" s="11">
        <v>8690412.6799999997</v>
      </c>
      <c r="AAR22" s="11">
        <v>3762017.1</v>
      </c>
      <c r="AAS22" s="11">
        <v>35783597.100000001</v>
      </c>
      <c r="AAT22" s="11">
        <v>9539777.5</v>
      </c>
      <c r="AAU22" s="11">
        <v>2041941.54</v>
      </c>
      <c r="AAV22" s="11">
        <v>8522480.7300000004</v>
      </c>
      <c r="AAW22" s="11">
        <v>21268488.68</v>
      </c>
      <c r="AAX22" s="11">
        <v>45389511.149999999</v>
      </c>
      <c r="AAY22" s="11">
        <v>5663772.5</v>
      </c>
      <c r="AAZ22" s="11">
        <v>7743647.8499999996</v>
      </c>
      <c r="ABA22" s="11">
        <v>47561402.490000002</v>
      </c>
      <c r="ABB22" s="11">
        <v>30144620.789999999</v>
      </c>
      <c r="ABC22" s="11">
        <v>2380462.35</v>
      </c>
      <c r="ABD22" s="11">
        <v>5405271.5999999996</v>
      </c>
      <c r="ABE22" s="11">
        <v>5029645.25</v>
      </c>
      <c r="ABF22" s="11">
        <v>2272521.44</v>
      </c>
      <c r="ABG22" s="11">
        <v>4406364.1600000001</v>
      </c>
      <c r="ABH22" s="11">
        <v>3377828.66</v>
      </c>
      <c r="ABI22" s="11">
        <v>79672217.5</v>
      </c>
      <c r="ABJ22" s="11">
        <v>63604461.310000002</v>
      </c>
      <c r="ABK22" s="11">
        <v>3915535.2</v>
      </c>
      <c r="ABL22" s="11">
        <v>3378560.59</v>
      </c>
      <c r="ABM22" s="11">
        <v>2825555.7</v>
      </c>
      <c r="ABN22" s="11">
        <v>2338646</v>
      </c>
      <c r="ABO22" s="11">
        <v>1841698.2</v>
      </c>
      <c r="ABP22" s="11">
        <v>81606233.859999999</v>
      </c>
      <c r="ABQ22" s="11">
        <v>13406253.390000001</v>
      </c>
      <c r="ABR22" s="11">
        <v>5407734.25</v>
      </c>
      <c r="ABS22" s="11">
        <v>13366842.4</v>
      </c>
      <c r="ABT22" s="11">
        <v>9783408.8599999994</v>
      </c>
      <c r="ABU22" s="11">
        <v>6081894.0800000001</v>
      </c>
      <c r="ABV22" s="11">
        <v>5714336.21</v>
      </c>
      <c r="ABW22" s="11">
        <v>8389154.1999999993</v>
      </c>
      <c r="ABX22" s="11">
        <v>1573750.44</v>
      </c>
      <c r="ABY22" s="11">
        <v>147687105</v>
      </c>
      <c r="ABZ22" s="11">
        <v>17183387.219999999</v>
      </c>
      <c r="ACA22" s="11">
        <v>9601629.5</v>
      </c>
      <c r="ACB22" s="11">
        <v>4709728.75</v>
      </c>
      <c r="ACC22" s="11">
        <v>5223312.51</v>
      </c>
      <c r="ACD22" s="11">
        <v>27415206.370000001</v>
      </c>
      <c r="ACE22" s="11">
        <v>3924987.15</v>
      </c>
      <c r="ACF22" s="11">
        <v>4834304.07</v>
      </c>
      <c r="ACG22" s="11">
        <v>4929407.7</v>
      </c>
      <c r="ACH22" s="11">
        <v>9264374.6999999993</v>
      </c>
      <c r="ACI22" s="11">
        <v>3158376.86</v>
      </c>
      <c r="ACJ22" s="11">
        <v>200963134.43000001</v>
      </c>
      <c r="ACK22" s="11">
        <v>4965371.6100000003</v>
      </c>
      <c r="ACL22" s="11">
        <v>12428819.279999999</v>
      </c>
      <c r="ACM22" s="11">
        <v>8083883.3399999999</v>
      </c>
      <c r="ACN22" s="11">
        <v>5165412</v>
      </c>
      <c r="ACO22" s="11">
        <v>7734180</v>
      </c>
      <c r="ACP22" s="11">
        <v>10892717.68</v>
      </c>
      <c r="ACQ22" s="11">
        <v>67951573.560000002</v>
      </c>
      <c r="ACR22" s="11">
        <v>40183114.359999999</v>
      </c>
      <c r="ACS22" s="11">
        <v>5789451.1500000004</v>
      </c>
      <c r="ACT22" s="11">
        <v>8816657.0099999998</v>
      </c>
      <c r="ACU22" s="11">
        <v>19460567.789999999</v>
      </c>
      <c r="ACV22" s="11">
        <v>11643860</v>
      </c>
      <c r="ACW22" s="11">
        <v>106416764.56999999</v>
      </c>
      <c r="ACX22" s="11">
        <v>10394060</v>
      </c>
      <c r="ACY22" s="11">
        <v>7604333.9000000004</v>
      </c>
      <c r="ACZ22" s="11">
        <v>9677802.7599999998</v>
      </c>
      <c r="ADA22" s="11">
        <v>4412493.0599999996</v>
      </c>
      <c r="ADB22" s="11">
        <v>4670014</v>
      </c>
      <c r="ADC22" s="11">
        <v>4019146.9</v>
      </c>
      <c r="ADD22" s="11">
        <v>4083848.65</v>
      </c>
      <c r="ADE22" s="11">
        <v>4597585.5999999996</v>
      </c>
      <c r="ADF22" s="11">
        <v>6960666.2000000002</v>
      </c>
      <c r="ADG22" s="11">
        <v>30779435.190000001</v>
      </c>
      <c r="ADH22" s="11">
        <v>26033409.329999998</v>
      </c>
      <c r="ADI22" s="11">
        <v>1146806.4099999999</v>
      </c>
      <c r="ADJ22" s="11">
        <v>1231065.05</v>
      </c>
      <c r="ADK22" s="11">
        <v>1789720.97</v>
      </c>
      <c r="ADL22" s="11">
        <v>543905</v>
      </c>
      <c r="ADM22" s="11">
        <v>1552008.28</v>
      </c>
      <c r="ADN22" s="11">
        <v>4110671.75</v>
      </c>
      <c r="ADO22" s="11">
        <v>3151249.1</v>
      </c>
      <c r="ADP22" s="11">
        <v>145881253.56</v>
      </c>
      <c r="ADQ22" s="11">
        <v>11610956.77</v>
      </c>
      <c r="ADR22" s="11">
        <v>8379264.25</v>
      </c>
      <c r="ADS22" s="11">
        <v>4186836.84</v>
      </c>
      <c r="ADT22" s="11">
        <v>76567717.799999997</v>
      </c>
      <c r="ADU22" s="11">
        <v>1880390.68</v>
      </c>
      <c r="ADV22" s="11">
        <v>3550787.56</v>
      </c>
      <c r="ADW22" s="11">
        <v>6464850.1500000004</v>
      </c>
      <c r="ADX22" s="11">
        <v>2670618</v>
      </c>
      <c r="ADY22" s="11">
        <v>795143.27</v>
      </c>
      <c r="ADZ22" s="11">
        <v>137347098.28</v>
      </c>
      <c r="AEA22" s="11">
        <v>44025450.140000001</v>
      </c>
      <c r="AEB22" s="11">
        <v>19241791.48</v>
      </c>
      <c r="AEC22" s="11">
        <v>4782873.41</v>
      </c>
      <c r="AED22" s="11">
        <v>16799333.489999998</v>
      </c>
      <c r="AEE22" s="11">
        <v>11152776.359999999</v>
      </c>
      <c r="AEF22" s="11">
        <v>7798318.96</v>
      </c>
      <c r="AEG22" s="11">
        <v>8394115.5299999993</v>
      </c>
      <c r="AEH22" s="11">
        <v>3670822.16</v>
      </c>
      <c r="AEI22" s="11">
        <v>7338408.7999999998</v>
      </c>
      <c r="AEJ22" s="11">
        <v>6158401.04</v>
      </c>
      <c r="AEK22" s="11">
        <v>52750028.469999999</v>
      </c>
      <c r="AEL22" s="11">
        <v>3658991.95</v>
      </c>
      <c r="AEM22" s="11">
        <v>11263767.93</v>
      </c>
      <c r="AEN22" s="11">
        <v>10241936.27</v>
      </c>
      <c r="AEO22" s="11">
        <v>8783295.0899999999</v>
      </c>
      <c r="AEP22" s="11">
        <v>3474238.7</v>
      </c>
      <c r="AEQ22" s="11">
        <v>13977079.09</v>
      </c>
      <c r="AER22" s="11">
        <v>3500225.75</v>
      </c>
      <c r="AES22" s="11">
        <v>18582063</v>
      </c>
      <c r="AET22" s="11">
        <v>92402165.709999993</v>
      </c>
      <c r="AEU22" s="11">
        <v>15664538.800000001</v>
      </c>
      <c r="AEV22" s="11">
        <v>8011463.2800000003</v>
      </c>
      <c r="AEW22" s="11">
        <v>9127437.5</v>
      </c>
      <c r="AEX22" s="11">
        <v>5868664.8200000003</v>
      </c>
      <c r="AEY22" s="11">
        <v>14820001.82</v>
      </c>
      <c r="AEZ22" s="11">
        <v>3951509.89</v>
      </c>
      <c r="AFA22" s="11">
        <v>6530894.5</v>
      </c>
      <c r="AFB22" s="11">
        <v>3973242.87</v>
      </c>
      <c r="AFC22" s="11">
        <v>3069639.5</v>
      </c>
      <c r="AFD22" s="11">
        <v>45154059.270000003</v>
      </c>
      <c r="AFE22" s="11">
        <v>27496439.310000002</v>
      </c>
      <c r="AFF22" s="11">
        <v>23521519.649999999</v>
      </c>
      <c r="AFG22" s="11">
        <v>7465155.5999999996</v>
      </c>
      <c r="AFH22" s="11">
        <v>45171320.689999998</v>
      </c>
      <c r="AFI22" s="11">
        <v>11162899.300000001</v>
      </c>
      <c r="AFJ22" s="11">
        <v>5208885.7</v>
      </c>
      <c r="AFK22" s="11">
        <v>13057803.4</v>
      </c>
      <c r="AFL22" s="11">
        <v>4537862.5</v>
      </c>
      <c r="AFM22" s="11">
        <v>14352598</v>
      </c>
      <c r="AFN22" s="11">
        <v>6713367.7000000002</v>
      </c>
      <c r="AFO22" s="11">
        <v>6293933.0599999996</v>
      </c>
      <c r="AFP22" s="11">
        <v>7778667.4000000004</v>
      </c>
      <c r="AFQ22" s="11">
        <v>93681769.489999995</v>
      </c>
      <c r="AFR22" s="11">
        <v>17340984.399999999</v>
      </c>
      <c r="AFS22" s="11">
        <v>7970636.7800000003</v>
      </c>
      <c r="AFT22" s="11">
        <v>5327960.3099999996</v>
      </c>
      <c r="AFU22" s="11">
        <v>9116038.6999999993</v>
      </c>
      <c r="AFV22" s="11">
        <v>6082213.7999999998</v>
      </c>
      <c r="AFW22" s="11">
        <v>4082550</v>
      </c>
      <c r="AFX22" s="11">
        <v>12417152.76</v>
      </c>
      <c r="AFY22" s="11">
        <v>11376247</v>
      </c>
      <c r="AFZ22" s="11">
        <v>3226913.5</v>
      </c>
      <c r="AGA22" s="11">
        <v>13069630.859999999</v>
      </c>
      <c r="AGB22" s="11">
        <v>6531992.2000000002</v>
      </c>
      <c r="AGC22" s="11">
        <v>69509687.280000001</v>
      </c>
      <c r="AGD22" s="11">
        <v>5126098.9800000004</v>
      </c>
      <c r="AGE22" s="11">
        <v>4955564.84</v>
      </c>
      <c r="AGF22" s="11">
        <v>2251186.75</v>
      </c>
      <c r="AGG22" s="11">
        <v>17432776.75</v>
      </c>
      <c r="AGH22" s="11">
        <v>4420834.09</v>
      </c>
      <c r="AGI22" s="11">
        <v>3471668.54</v>
      </c>
      <c r="AGJ22" s="11">
        <v>2668220</v>
      </c>
      <c r="AGK22" s="11">
        <v>4068749.5</v>
      </c>
      <c r="AGL22" s="11">
        <v>4029487.66</v>
      </c>
      <c r="AGM22" s="11">
        <v>2692943.25</v>
      </c>
      <c r="AGN22" s="11">
        <v>133236527.58</v>
      </c>
      <c r="AGO22" s="11">
        <v>21503211.350000001</v>
      </c>
      <c r="AGP22" s="11">
        <v>10897530</v>
      </c>
      <c r="AGQ22" s="11">
        <v>3213119.58</v>
      </c>
      <c r="AGR22" s="11">
        <v>28251012.129999999</v>
      </c>
      <c r="AGS22" s="11">
        <v>19493903.739999998</v>
      </c>
      <c r="AGT22" s="11">
        <v>3445458.15</v>
      </c>
      <c r="AGU22" s="11">
        <v>3930287.81</v>
      </c>
      <c r="AGV22" s="11">
        <v>124944360.20999999</v>
      </c>
      <c r="AGW22" s="11">
        <v>72269382.560000002</v>
      </c>
      <c r="AGX22" s="11">
        <v>5321509.8</v>
      </c>
      <c r="AGY22" s="11">
        <v>29512889.079999998</v>
      </c>
      <c r="AGZ22" s="11">
        <v>79893939.829999998</v>
      </c>
      <c r="AHA22" s="11">
        <v>7629286.2000000002</v>
      </c>
      <c r="AHB22" s="11">
        <v>8558851.5</v>
      </c>
      <c r="AHC22" s="11">
        <v>10945176.98</v>
      </c>
      <c r="AHD22" s="11">
        <v>3535147.7</v>
      </c>
      <c r="AHE22" s="11">
        <v>11288225.6</v>
      </c>
      <c r="AHF22" s="11">
        <v>13087771.5</v>
      </c>
      <c r="AHG22" s="11">
        <v>5231882.0999999996</v>
      </c>
      <c r="AHH22" s="11">
        <v>3809242</v>
      </c>
      <c r="AHI22" s="11">
        <v>5184177.3</v>
      </c>
      <c r="AHJ22" s="11">
        <v>2976026.6</v>
      </c>
      <c r="AHK22" s="11">
        <v>12919448.449999999</v>
      </c>
      <c r="AHL22" s="11">
        <v>2033559.3</v>
      </c>
      <c r="AHM22" s="11">
        <v>38049463.840000004</v>
      </c>
      <c r="AHN22" s="11">
        <v>7066122.5499999998</v>
      </c>
      <c r="AHO22" s="11">
        <v>4495823</v>
      </c>
      <c r="AHP22" s="11">
        <v>4930199.72</v>
      </c>
      <c r="AHQ22" s="11">
        <v>13275782.640000001</v>
      </c>
      <c r="AHR22" s="11">
        <v>4277500</v>
      </c>
      <c r="AHS22" s="11">
        <v>3380047.5</v>
      </c>
      <c r="AHT22" s="11">
        <f t="shared" si="16"/>
        <v>15607370844.670017</v>
      </c>
      <c r="AHV22" s="625"/>
      <c r="AHW22" s="626"/>
    </row>
    <row r="23" spans="1:907" x14ac:dyDescent="0.8">
      <c r="A23" s="96">
        <v>17</v>
      </c>
      <c r="B23" s="96" t="s">
        <v>25</v>
      </c>
      <c r="C23" s="6" t="s">
        <v>26</v>
      </c>
      <c r="D23" s="11">
        <v>707037107.83999979</v>
      </c>
      <c r="E23" s="11">
        <v>57920840.479999997</v>
      </c>
      <c r="F23" s="11">
        <v>88291482.75</v>
      </c>
      <c r="G23" s="11">
        <v>35791152.799999997</v>
      </c>
      <c r="H23" s="11">
        <v>104052220.18999998</v>
      </c>
      <c r="I23" s="11">
        <v>55055438.969999999</v>
      </c>
      <c r="J23" s="11">
        <v>88198956.430000007</v>
      </c>
      <c r="K23" s="11">
        <v>58974225.399999999</v>
      </c>
      <c r="L23" s="11">
        <v>56476430.030000001</v>
      </c>
      <c r="M23" s="11">
        <v>48965287.619999997</v>
      </c>
      <c r="N23" s="11">
        <v>31981877.16</v>
      </c>
      <c r="O23" s="11">
        <v>36456282.439999998</v>
      </c>
      <c r="P23" s="11">
        <v>28256262.679999996</v>
      </c>
      <c r="Q23" s="11">
        <v>40094098.789999999</v>
      </c>
      <c r="R23" s="11">
        <v>40361292.279999994</v>
      </c>
      <c r="S23" s="11">
        <v>56802279.399999999</v>
      </c>
      <c r="T23" s="11">
        <v>49712486.060000002</v>
      </c>
      <c r="U23" s="11">
        <v>9893558.3300000001</v>
      </c>
      <c r="V23" s="11">
        <v>600043911.70000017</v>
      </c>
      <c r="W23" s="11">
        <v>157670493.56999999</v>
      </c>
      <c r="X23" s="11">
        <v>34314589.350000001</v>
      </c>
      <c r="Y23" s="11">
        <v>56163923.460000001</v>
      </c>
      <c r="Z23" s="11">
        <v>61790310.920000002</v>
      </c>
      <c r="AA23" s="11">
        <v>51689023.649999999</v>
      </c>
      <c r="AB23" s="11">
        <v>28912182.27</v>
      </c>
      <c r="AC23" s="11">
        <v>143422796.00999999</v>
      </c>
      <c r="AD23" s="11">
        <v>61211351.530000001</v>
      </c>
      <c r="AE23" s="11">
        <v>40664685.450000003</v>
      </c>
      <c r="AF23" s="11">
        <v>125095561.96000001</v>
      </c>
      <c r="AG23" s="11">
        <v>54137600.050000004</v>
      </c>
      <c r="AH23" s="11">
        <v>107078701.58999999</v>
      </c>
      <c r="AI23" s="11">
        <v>80922601.969999999</v>
      </c>
      <c r="AJ23" s="11">
        <v>35010249.729999997</v>
      </c>
      <c r="AK23" s="11">
        <v>29155758.07</v>
      </c>
      <c r="AL23" s="11">
        <v>36902106.370000005</v>
      </c>
      <c r="AM23" s="11">
        <v>56431514.799999997</v>
      </c>
      <c r="AN23" s="11">
        <v>22548690</v>
      </c>
      <c r="AO23" s="11">
        <v>38458420.759999998</v>
      </c>
      <c r="AP23" s="11">
        <v>44200717.619999997</v>
      </c>
      <c r="AQ23" s="11">
        <v>33738868.230000004</v>
      </c>
      <c r="AR23" s="11">
        <v>31545471.940000001</v>
      </c>
      <c r="AS23" s="11">
        <v>16867295.939999998</v>
      </c>
      <c r="AT23" s="11">
        <v>401120205.19999999</v>
      </c>
      <c r="AU23" s="11">
        <v>24828444.379999999</v>
      </c>
      <c r="AV23" s="11">
        <v>21576647.449999996</v>
      </c>
      <c r="AW23" s="11">
        <v>37546398.840000004</v>
      </c>
      <c r="AX23" s="11">
        <v>50211675.239999995</v>
      </c>
      <c r="AY23" s="11">
        <v>64704080.390000001</v>
      </c>
      <c r="AZ23" s="11">
        <v>30246592.049999997</v>
      </c>
      <c r="BA23" s="11">
        <v>34253050</v>
      </c>
      <c r="BB23" s="11">
        <v>28077578.609999999</v>
      </c>
      <c r="BC23" s="11">
        <v>30430201.510000002</v>
      </c>
      <c r="BD23" s="11">
        <v>17219648.5</v>
      </c>
      <c r="BE23" s="11">
        <v>21025034.84</v>
      </c>
      <c r="BF23" s="11">
        <v>103966603.34</v>
      </c>
      <c r="BG23" s="11">
        <v>19835059.379999999</v>
      </c>
      <c r="BH23" s="11">
        <v>20092246.09</v>
      </c>
      <c r="BI23" s="11">
        <v>326242645.79000002</v>
      </c>
      <c r="BJ23" s="11">
        <v>205540426.42999995</v>
      </c>
      <c r="BK23" s="11">
        <v>55010959.559999995</v>
      </c>
      <c r="BL23" s="11">
        <v>36712910.439999998</v>
      </c>
      <c r="BM23" s="11">
        <v>73555721.649999991</v>
      </c>
      <c r="BN23" s="11">
        <v>56065770.689999998</v>
      </c>
      <c r="BO23" s="11">
        <v>50086792.129999995</v>
      </c>
      <c r="BP23" s="11">
        <v>9556049.4699999988</v>
      </c>
      <c r="BQ23" s="11">
        <v>9476465.4100000001</v>
      </c>
      <c r="BR23" s="11">
        <v>422161360.34999996</v>
      </c>
      <c r="BS23" s="11">
        <v>64753278.819999993</v>
      </c>
      <c r="BT23" s="11">
        <v>42929958.93</v>
      </c>
      <c r="BU23" s="11">
        <v>65586621.649999999</v>
      </c>
      <c r="BV23" s="11">
        <v>51510811.950000003</v>
      </c>
      <c r="BW23" s="11">
        <v>39027354.210000001</v>
      </c>
      <c r="BX23" s="11">
        <v>38185844.299999997</v>
      </c>
      <c r="BY23" s="11">
        <v>63795102.869999997</v>
      </c>
      <c r="BZ23" s="11">
        <v>146426052.06999999</v>
      </c>
      <c r="CA23" s="11">
        <v>30795851.66</v>
      </c>
      <c r="CB23" s="11">
        <v>50391688.170000002</v>
      </c>
      <c r="CC23" s="11">
        <v>78163862.88000001</v>
      </c>
      <c r="CD23" s="11">
        <v>29175909.41</v>
      </c>
      <c r="CE23" s="11">
        <v>27754459.009999998</v>
      </c>
      <c r="CF23" s="11">
        <v>25792690.43</v>
      </c>
      <c r="CG23" s="11">
        <v>687238193.2900002</v>
      </c>
      <c r="CH23" s="11">
        <v>47678061.799999997</v>
      </c>
      <c r="CI23" s="11">
        <v>88483364.50999999</v>
      </c>
      <c r="CJ23" s="11">
        <v>40588516.539999992</v>
      </c>
      <c r="CK23" s="11">
        <v>41271091.310000002</v>
      </c>
      <c r="CL23" s="11">
        <v>52211249.359999999</v>
      </c>
      <c r="CM23" s="11">
        <v>43340564.509999998</v>
      </c>
      <c r="CN23" s="11">
        <v>71741319.069999993</v>
      </c>
      <c r="CO23" s="11">
        <v>26454738.759999994</v>
      </c>
      <c r="CP23" s="11">
        <v>49452518.559999995</v>
      </c>
      <c r="CQ23" s="11">
        <v>33958188.200000003</v>
      </c>
      <c r="CR23" s="11">
        <v>58985658.239999995</v>
      </c>
      <c r="CS23" s="11">
        <v>39540878.599999994</v>
      </c>
      <c r="CT23" s="11">
        <v>349384996.73000002</v>
      </c>
      <c r="CU23" s="11">
        <v>39398187.799999997</v>
      </c>
      <c r="CV23" s="11">
        <v>49682765.699999996</v>
      </c>
      <c r="CW23" s="11">
        <v>66116639.640000001</v>
      </c>
      <c r="CX23" s="11">
        <v>35162429.019999996</v>
      </c>
      <c r="CY23" s="11">
        <v>61521464.459999993</v>
      </c>
      <c r="CZ23" s="11">
        <v>37045401.869999997</v>
      </c>
      <c r="DA23" s="11">
        <v>22369955.849999998</v>
      </c>
      <c r="DB23" s="11">
        <v>252925917.73999998</v>
      </c>
      <c r="DC23" s="11">
        <v>277048346.02999997</v>
      </c>
      <c r="DD23" s="11">
        <v>49946969.829999998</v>
      </c>
      <c r="DE23" s="11">
        <v>38466023.919999994</v>
      </c>
      <c r="DF23" s="11">
        <v>81079305.179999992</v>
      </c>
      <c r="DG23" s="11">
        <v>50552056.430000007</v>
      </c>
      <c r="DH23" s="11">
        <v>44459807.57</v>
      </c>
      <c r="DI23" s="11">
        <v>46288507.140000001</v>
      </c>
      <c r="DJ23" s="11">
        <v>22032623.279999997</v>
      </c>
      <c r="DK23" s="11">
        <v>823789310.09000003</v>
      </c>
      <c r="DL23" s="11">
        <v>41251999.209999993</v>
      </c>
      <c r="DM23" s="11">
        <v>65602206.149999991</v>
      </c>
      <c r="DN23" s="11">
        <v>55495725.660000004</v>
      </c>
      <c r="DO23" s="11">
        <v>62175445.649999999</v>
      </c>
      <c r="DP23" s="11">
        <v>50392297.479999997</v>
      </c>
      <c r="DQ23" s="11">
        <v>84171457.50999999</v>
      </c>
      <c r="DR23" s="11">
        <v>45417025.700000003</v>
      </c>
      <c r="DS23" s="11">
        <v>73605451.549999997</v>
      </c>
      <c r="DT23" s="11">
        <v>379874017.09999996</v>
      </c>
      <c r="DU23" s="11">
        <v>60206154.719999991</v>
      </c>
      <c r="DV23" s="11">
        <v>107108041.84</v>
      </c>
      <c r="DW23" s="11">
        <v>121560925.30000001</v>
      </c>
      <c r="DX23" s="11">
        <v>47561049.980000004</v>
      </c>
      <c r="DY23" s="11">
        <v>71927119.390000001</v>
      </c>
      <c r="DZ23" s="11">
        <v>63216263.600000001</v>
      </c>
      <c r="EA23" s="11">
        <v>21476537.100000001</v>
      </c>
      <c r="EB23" s="11">
        <v>39096591.720000006</v>
      </c>
      <c r="EC23" s="11">
        <v>41184752.419999994</v>
      </c>
      <c r="ED23" s="11">
        <v>79379696.179999992</v>
      </c>
      <c r="EE23" s="11">
        <v>257890450.26000005</v>
      </c>
      <c r="EF23" s="11">
        <v>218279106.33999997</v>
      </c>
      <c r="EG23" s="11">
        <v>49106339.329999998</v>
      </c>
      <c r="EH23" s="11">
        <v>47142699.259999998</v>
      </c>
      <c r="EI23" s="11">
        <v>55798224.590000004</v>
      </c>
      <c r="EJ23" s="11">
        <v>65914174.170000002</v>
      </c>
      <c r="EK23" s="11">
        <v>91126710.290000007</v>
      </c>
      <c r="EL23" s="11">
        <v>36334423.769999996</v>
      </c>
      <c r="EM23" s="11">
        <v>40111594.440000005</v>
      </c>
      <c r="EN23" s="11">
        <v>531864002.47999996</v>
      </c>
      <c r="EO23" s="11">
        <v>46226036.280000001</v>
      </c>
      <c r="EP23" s="11">
        <v>43020258.089999996</v>
      </c>
      <c r="EQ23" s="11">
        <v>43058782.169999994</v>
      </c>
      <c r="ER23" s="11">
        <v>24542369.460000001</v>
      </c>
      <c r="ES23" s="11">
        <v>25652673.949999999</v>
      </c>
      <c r="ET23" s="11">
        <v>55309083.519999988</v>
      </c>
      <c r="EU23" s="11">
        <v>52372496.820000008</v>
      </c>
      <c r="EV23" s="11">
        <v>36366415.159999996</v>
      </c>
      <c r="EW23" s="11">
        <v>362113629.32000011</v>
      </c>
      <c r="EX23" s="11">
        <v>21995567.869999997</v>
      </c>
      <c r="EY23" s="11">
        <v>37263087.849999994</v>
      </c>
      <c r="EZ23" s="11">
        <v>49964947.260000005</v>
      </c>
      <c r="FA23" s="11">
        <v>72170318.979999989</v>
      </c>
      <c r="FB23" s="11">
        <v>57036471.900000006</v>
      </c>
      <c r="FC23" s="11">
        <v>55295989.539999999</v>
      </c>
      <c r="FD23" s="11">
        <v>34507592.020000003</v>
      </c>
      <c r="FE23" s="11">
        <v>31812761.459999993</v>
      </c>
      <c r="FF23" s="11">
        <v>24306622.27</v>
      </c>
      <c r="FG23" s="11">
        <v>24642396.919999998</v>
      </c>
      <c r="FH23" s="11">
        <v>14882005.040000001</v>
      </c>
      <c r="FI23" s="11">
        <v>277067677.83000004</v>
      </c>
      <c r="FJ23" s="11">
        <v>41652504.729999997</v>
      </c>
      <c r="FK23" s="11">
        <v>41492594.490000002</v>
      </c>
      <c r="FL23" s="11">
        <v>44705881.00999999</v>
      </c>
      <c r="FM23" s="11">
        <v>67922907.599999994</v>
      </c>
      <c r="FN23" s="11">
        <v>55252559.18999999</v>
      </c>
      <c r="FO23" s="11">
        <v>12330600</v>
      </c>
      <c r="FP23" s="11">
        <v>9200368.7100000009</v>
      </c>
      <c r="FQ23" s="11">
        <v>627287588.70999992</v>
      </c>
      <c r="FR23" s="11">
        <v>35050006.450000003</v>
      </c>
      <c r="FS23" s="11">
        <v>57846738.63000001</v>
      </c>
      <c r="FT23" s="11">
        <v>50366962.149999999</v>
      </c>
      <c r="FU23" s="11">
        <v>76004603.420000002</v>
      </c>
      <c r="FV23" s="11">
        <v>34813444.349999994</v>
      </c>
      <c r="FW23" s="11">
        <v>80965293.650000006</v>
      </c>
      <c r="FX23" s="11">
        <v>50760256.029999994</v>
      </c>
      <c r="FY23" s="11">
        <v>53553862.109999999</v>
      </c>
      <c r="FZ23" s="11">
        <v>39305420.019999996</v>
      </c>
      <c r="GA23" s="11">
        <v>82192184.959999993</v>
      </c>
      <c r="GB23" s="11">
        <v>41258351.75999999</v>
      </c>
      <c r="GC23" s="11">
        <v>28013045.709999997</v>
      </c>
      <c r="GD23" s="11">
        <v>12403297.449999999</v>
      </c>
      <c r="GE23" s="11">
        <v>352579189.04000002</v>
      </c>
      <c r="GF23" s="11">
        <v>33767697.880000003</v>
      </c>
      <c r="GG23" s="11">
        <v>39650555.359999999</v>
      </c>
      <c r="GH23" s="11">
        <v>73294817.469999984</v>
      </c>
      <c r="GI23" s="11">
        <v>43049044.799999997</v>
      </c>
      <c r="GJ23" s="11">
        <v>38998568.060000002</v>
      </c>
      <c r="GK23" s="11">
        <v>38260127.539999999</v>
      </c>
      <c r="GL23" s="11">
        <v>90946889.709999993</v>
      </c>
      <c r="GM23" s="11">
        <v>33774762.43</v>
      </c>
      <c r="GN23" s="11">
        <v>13762722.040000001</v>
      </c>
      <c r="GO23" s="11">
        <v>10069118.23</v>
      </c>
      <c r="GP23" s="11">
        <v>11719068.390000001</v>
      </c>
      <c r="GQ23" s="11">
        <v>252053473.22</v>
      </c>
      <c r="GR23" s="11">
        <v>73041661.359999999</v>
      </c>
      <c r="GS23" s="11">
        <v>38739280.510000005</v>
      </c>
      <c r="GT23" s="11">
        <v>62656784.109999992</v>
      </c>
      <c r="GU23" s="11">
        <v>20174931.599999998</v>
      </c>
      <c r="GV23" s="11">
        <v>45611362.850000001</v>
      </c>
      <c r="GW23" s="11">
        <v>47739626.390000001</v>
      </c>
      <c r="GX23" s="11">
        <v>29547090</v>
      </c>
      <c r="GY23" s="11">
        <v>293298901.66999996</v>
      </c>
      <c r="GZ23" s="11">
        <v>31942252.979999997</v>
      </c>
      <c r="HA23" s="11">
        <v>73775052.589999989</v>
      </c>
      <c r="HB23" s="11">
        <v>49360389.339999996</v>
      </c>
      <c r="HC23" s="11">
        <v>485096654.55000001</v>
      </c>
      <c r="HD23" s="11">
        <v>75650977.530000001</v>
      </c>
      <c r="HE23" s="11">
        <v>83520410.360000014</v>
      </c>
      <c r="HF23" s="11">
        <v>84033617.069999993</v>
      </c>
      <c r="HG23" s="11">
        <v>64881435.260000005</v>
      </c>
      <c r="HH23" s="11">
        <v>86533215.269999996</v>
      </c>
      <c r="HI23" s="11">
        <v>15622049.25</v>
      </c>
      <c r="HJ23" s="11">
        <v>0</v>
      </c>
      <c r="HK23" s="11">
        <v>346249706.73000008</v>
      </c>
      <c r="HL23" s="11">
        <v>61569885.639999993</v>
      </c>
      <c r="HM23" s="11">
        <v>76764567.649999991</v>
      </c>
      <c r="HN23" s="11">
        <v>59011180.130000003</v>
      </c>
      <c r="HO23" s="11">
        <v>36812334.530000001</v>
      </c>
      <c r="HP23" s="11">
        <v>40606275.210000001</v>
      </c>
      <c r="HQ23" s="11">
        <v>54404383.990000002</v>
      </c>
      <c r="HR23" s="11">
        <v>27725572.93</v>
      </c>
      <c r="HS23" s="11">
        <v>448989669.98000002</v>
      </c>
      <c r="HT23" s="11">
        <v>179547616.45999998</v>
      </c>
      <c r="HU23" s="11">
        <v>50423952.890000001</v>
      </c>
      <c r="HV23" s="11">
        <v>37675353.439999998</v>
      </c>
      <c r="HW23" s="11">
        <v>33596556.600000001</v>
      </c>
      <c r="HX23" s="11">
        <v>38040365.089999996</v>
      </c>
      <c r="HY23" s="11">
        <v>76601435.200000003</v>
      </c>
      <c r="HZ23" s="11">
        <v>37467191.059999995</v>
      </c>
      <c r="IA23" s="11">
        <v>38993575.459999993</v>
      </c>
      <c r="IB23" s="11">
        <v>38855396.170000002</v>
      </c>
      <c r="IC23" s="11">
        <v>42385864.030000001</v>
      </c>
      <c r="ID23" s="11">
        <v>52458914.330000006</v>
      </c>
      <c r="IE23" s="11">
        <v>20990508.950000003</v>
      </c>
      <c r="IF23" s="11">
        <v>41179615.640000001</v>
      </c>
      <c r="IG23" s="11">
        <v>19322327.120000001</v>
      </c>
      <c r="IH23" s="11">
        <v>30183764.109999996</v>
      </c>
      <c r="II23" s="11">
        <v>362769034.03000003</v>
      </c>
      <c r="IJ23" s="11">
        <v>166488689.46000001</v>
      </c>
      <c r="IK23" s="11">
        <v>56786809.009999998</v>
      </c>
      <c r="IL23" s="11">
        <v>87564833.419999987</v>
      </c>
      <c r="IM23" s="11">
        <v>92918796.879999995</v>
      </c>
      <c r="IN23" s="11">
        <v>47379269.520000003</v>
      </c>
      <c r="IO23" s="11">
        <v>41407459.520000003</v>
      </c>
      <c r="IP23" s="11">
        <v>24632846.140000001</v>
      </c>
      <c r="IQ23" s="11">
        <v>29905818.140000001</v>
      </c>
      <c r="IR23" s="11">
        <v>30623210</v>
      </c>
      <c r="IS23" s="11">
        <v>35882604.670000002</v>
      </c>
      <c r="IT23" s="11">
        <v>546154001.95000005</v>
      </c>
      <c r="IU23" s="11">
        <v>266392241.13999999</v>
      </c>
      <c r="IV23" s="11">
        <v>76502929.620000005</v>
      </c>
      <c r="IW23" s="11">
        <v>51515851.909999996</v>
      </c>
      <c r="IX23" s="11">
        <v>41073081.530000001</v>
      </c>
      <c r="IY23" s="11">
        <v>28118030</v>
      </c>
      <c r="IZ23" s="11">
        <v>41664919.589999996</v>
      </c>
      <c r="JA23" s="11">
        <v>24242163.399999999</v>
      </c>
      <c r="JB23" s="11">
        <v>31531098.339999996</v>
      </c>
      <c r="JC23" s="11">
        <v>45425865.969999999</v>
      </c>
      <c r="JD23" s="11">
        <v>38698928.610000007</v>
      </c>
      <c r="JE23" s="11">
        <v>33204981.819999997</v>
      </c>
      <c r="JF23" s="11">
        <v>258122119.31000003</v>
      </c>
      <c r="JG23" s="11">
        <v>176985505.81999996</v>
      </c>
      <c r="JH23" s="11">
        <v>40528614.949999996</v>
      </c>
      <c r="JI23" s="11">
        <v>38944550.25</v>
      </c>
      <c r="JJ23" s="11">
        <v>31627273.82</v>
      </c>
      <c r="JK23" s="11">
        <v>39843122.700000003</v>
      </c>
      <c r="JL23" s="11">
        <v>261975519.78999999</v>
      </c>
      <c r="JM23" s="11">
        <v>31756030.609999996</v>
      </c>
      <c r="JN23" s="11">
        <v>47364780.559999995</v>
      </c>
      <c r="JO23" s="11">
        <v>59434699.559999995</v>
      </c>
      <c r="JP23" s="11">
        <v>42729235.790000007</v>
      </c>
      <c r="JQ23" s="11">
        <v>74873464.089999989</v>
      </c>
      <c r="JR23" s="11">
        <v>34095086.589999996</v>
      </c>
      <c r="JS23" s="11">
        <v>351890197.12000006</v>
      </c>
      <c r="JT23" s="11">
        <v>210103070.15999997</v>
      </c>
      <c r="JU23" s="11">
        <v>39949082.199999996</v>
      </c>
      <c r="JV23" s="11">
        <v>24101317.209999997</v>
      </c>
      <c r="JW23" s="11">
        <v>59902765.780000009</v>
      </c>
      <c r="JX23" s="11">
        <v>22564042.199999999</v>
      </c>
      <c r="JY23" s="11">
        <v>110868910.69999999</v>
      </c>
      <c r="JZ23" s="11">
        <v>53669666.57</v>
      </c>
      <c r="KA23" s="11">
        <v>32800642.68</v>
      </c>
      <c r="KB23" s="11">
        <v>56993343.200000003</v>
      </c>
      <c r="KC23" s="11">
        <v>37728713.290000007</v>
      </c>
      <c r="KD23" s="11">
        <v>40546415.270000003</v>
      </c>
      <c r="KE23" s="11">
        <v>25090157.659999996</v>
      </c>
      <c r="KF23" s="11">
        <v>14359356.42</v>
      </c>
      <c r="KG23" s="11">
        <v>29222435.640000001</v>
      </c>
      <c r="KH23" s="11">
        <v>284925</v>
      </c>
      <c r="KI23" s="11">
        <v>568632431.3499999</v>
      </c>
      <c r="KJ23" s="11">
        <v>76760479.230000004</v>
      </c>
      <c r="KK23" s="11">
        <v>49677140.200000003</v>
      </c>
      <c r="KL23" s="11">
        <v>49366111.289999992</v>
      </c>
      <c r="KM23" s="11">
        <v>44830498.230000004</v>
      </c>
      <c r="KN23" s="11">
        <v>43360056.75999999</v>
      </c>
      <c r="KO23" s="11">
        <v>93246148.36999999</v>
      </c>
      <c r="KP23" s="11">
        <v>39564553.170000002</v>
      </c>
      <c r="KQ23" s="11">
        <v>37039421.960000001</v>
      </c>
      <c r="KR23" s="11">
        <v>197836451.45999998</v>
      </c>
      <c r="KS23" s="11">
        <v>40234206.720000006</v>
      </c>
      <c r="KT23" s="11">
        <v>52692848.740000002</v>
      </c>
      <c r="KU23" s="11">
        <v>86698847.920000002</v>
      </c>
      <c r="KV23" s="11">
        <v>38699458.249999993</v>
      </c>
      <c r="KW23" s="11">
        <v>48384833.790000007</v>
      </c>
      <c r="KX23" s="11">
        <v>222618527.83999997</v>
      </c>
      <c r="KY23" s="11">
        <v>58634133.019999996</v>
      </c>
      <c r="KZ23" s="11">
        <v>379380998.00999999</v>
      </c>
      <c r="LA23" s="11">
        <v>44582444.330000006</v>
      </c>
      <c r="LB23" s="11">
        <v>34978511.82</v>
      </c>
      <c r="LC23" s="11">
        <v>69949433.080000013</v>
      </c>
      <c r="LD23" s="11">
        <v>68374021.399999991</v>
      </c>
      <c r="LE23" s="11">
        <v>50450811.549999997</v>
      </c>
      <c r="LF23" s="11">
        <v>41383672.149999991</v>
      </c>
      <c r="LG23" s="11">
        <v>33959173.759999998</v>
      </c>
      <c r="LH23" s="11">
        <v>627514565.14999998</v>
      </c>
      <c r="LI23" s="11">
        <v>173022664.03000003</v>
      </c>
      <c r="LJ23" s="11">
        <v>244896727.08000001</v>
      </c>
      <c r="LK23" s="11">
        <v>202041475.39000002</v>
      </c>
      <c r="LL23" s="11">
        <v>53137265.479999997</v>
      </c>
      <c r="LM23" s="11">
        <v>53827689.629999995</v>
      </c>
      <c r="LN23" s="11">
        <v>35353006.649999991</v>
      </c>
      <c r="LO23" s="11">
        <v>63233401.640000001</v>
      </c>
      <c r="LP23" s="11">
        <v>36027933.549999997</v>
      </c>
      <c r="LQ23" s="11">
        <v>61763513.309999995</v>
      </c>
      <c r="LR23" s="11">
        <v>14124673.850000001</v>
      </c>
      <c r="LS23" s="11">
        <v>274580765.31</v>
      </c>
      <c r="LT23" s="11">
        <v>82378218.679999992</v>
      </c>
      <c r="LU23" s="11">
        <v>49121286.309999995</v>
      </c>
      <c r="LV23" s="11">
        <v>487302872.25</v>
      </c>
      <c r="LW23" s="11">
        <v>200368253.07000002</v>
      </c>
      <c r="LX23" s="11">
        <v>503198785.09000003</v>
      </c>
      <c r="LY23" s="11">
        <v>204002701.34999999</v>
      </c>
      <c r="LZ23" s="11">
        <v>80311431.889999986</v>
      </c>
      <c r="MA23" s="11">
        <v>69282422.349999994</v>
      </c>
      <c r="MB23" s="11">
        <v>68428486.519999996</v>
      </c>
      <c r="MC23" s="11">
        <v>58733561.580000006</v>
      </c>
      <c r="MD23" s="11">
        <v>61587381.460000001</v>
      </c>
      <c r="ME23" s="11">
        <v>56872545.020000003</v>
      </c>
      <c r="MF23" s="11">
        <v>104831027.36999999</v>
      </c>
      <c r="MG23" s="11">
        <v>39391326.960000001</v>
      </c>
      <c r="MH23" s="11">
        <v>613003743.95000005</v>
      </c>
      <c r="MI23" s="11">
        <v>38045161.45000001</v>
      </c>
      <c r="MJ23" s="11">
        <v>28076350.010000002</v>
      </c>
      <c r="MK23" s="11">
        <v>29068572.789999995</v>
      </c>
      <c r="ML23" s="11">
        <v>26615151.449999999</v>
      </c>
      <c r="MM23" s="11">
        <v>44101876.850000001</v>
      </c>
      <c r="MN23" s="11">
        <v>34651630.740000002</v>
      </c>
      <c r="MO23" s="11">
        <v>32448752.98</v>
      </c>
      <c r="MP23" s="11">
        <v>49837334.209999993</v>
      </c>
      <c r="MQ23" s="11">
        <v>27580477.489999998</v>
      </c>
      <c r="MR23" s="11">
        <v>32705036.43</v>
      </c>
      <c r="MS23" s="11">
        <v>31594711.02</v>
      </c>
      <c r="MT23" s="11">
        <v>450926692.56</v>
      </c>
      <c r="MU23" s="11">
        <v>30429283.920000002</v>
      </c>
      <c r="MV23" s="11">
        <v>47815048.899999999</v>
      </c>
      <c r="MW23" s="11">
        <v>66761021.190000005</v>
      </c>
      <c r="MX23" s="11">
        <v>68048852.969999999</v>
      </c>
      <c r="MY23" s="11">
        <v>47820032.75</v>
      </c>
      <c r="MZ23" s="11">
        <v>88489969.159999996</v>
      </c>
      <c r="NA23" s="11">
        <v>80605120.38000001</v>
      </c>
      <c r="NB23" s="11">
        <v>43810778.909999996</v>
      </c>
      <c r="NC23" s="11">
        <v>19909685.540000003</v>
      </c>
      <c r="ND23" s="11">
        <v>13602137.310000001</v>
      </c>
      <c r="NE23" s="11">
        <v>682431128.04000008</v>
      </c>
      <c r="NF23" s="11">
        <v>92311951.030000001</v>
      </c>
      <c r="NG23" s="11">
        <v>34284329.93</v>
      </c>
      <c r="NH23" s="11">
        <v>210858825.75</v>
      </c>
      <c r="NI23" s="11">
        <v>33741386.530000001</v>
      </c>
      <c r="NJ23" s="11">
        <v>73265208.930000007</v>
      </c>
      <c r="NK23" s="11">
        <v>135551683.21000004</v>
      </c>
      <c r="NL23" s="11">
        <v>122403208.67000002</v>
      </c>
      <c r="NM23" s="11">
        <v>13535672.720000001</v>
      </c>
      <c r="NN23" s="11">
        <v>63341537.670000002</v>
      </c>
      <c r="NO23" s="11">
        <v>48158011.690000005</v>
      </c>
      <c r="NP23" s="11">
        <v>19611901.489999998</v>
      </c>
      <c r="NQ23" s="11">
        <v>255644116.45999998</v>
      </c>
      <c r="NR23" s="11">
        <v>40416952.589999996</v>
      </c>
      <c r="NS23" s="11">
        <v>35792883.329999998</v>
      </c>
      <c r="NT23" s="11">
        <v>35661756.620000005</v>
      </c>
      <c r="NU23" s="11">
        <v>31978455.810000002</v>
      </c>
      <c r="NV23" s="11">
        <v>9212500.959999999</v>
      </c>
      <c r="NW23" s="11">
        <v>16233296.66</v>
      </c>
      <c r="NX23" s="11">
        <v>383313159.52999991</v>
      </c>
      <c r="NY23" s="11">
        <v>154031549.91</v>
      </c>
      <c r="NZ23" s="11">
        <v>39853616.36999999</v>
      </c>
      <c r="OA23" s="11">
        <v>27880834.73</v>
      </c>
      <c r="OB23" s="11">
        <v>42838653.300000004</v>
      </c>
      <c r="OC23" s="11">
        <v>57955756.940000005</v>
      </c>
      <c r="OD23" s="11">
        <v>32673158.98</v>
      </c>
      <c r="OE23" s="11">
        <v>453773856.92999995</v>
      </c>
      <c r="OF23" s="11">
        <v>138414248.77999997</v>
      </c>
      <c r="OG23" s="11">
        <v>65642739.539999999</v>
      </c>
      <c r="OH23" s="11">
        <v>134884589.12</v>
      </c>
      <c r="OI23" s="11">
        <v>43944019.329999998</v>
      </c>
      <c r="OJ23" s="11">
        <v>61011528.829999998</v>
      </c>
      <c r="OK23" s="11">
        <v>49291268.530000001</v>
      </c>
      <c r="OL23" s="11">
        <v>23742047.579999998</v>
      </c>
      <c r="OM23" s="11">
        <v>18130279</v>
      </c>
      <c r="ON23" s="11">
        <v>409670623.79000008</v>
      </c>
      <c r="OO23" s="11">
        <v>111644891.18000001</v>
      </c>
      <c r="OP23" s="11">
        <v>130193534.69000003</v>
      </c>
      <c r="OQ23" s="11">
        <v>68260768.660000011</v>
      </c>
      <c r="OR23" s="11">
        <v>49821002.399999999</v>
      </c>
      <c r="OS23" s="11">
        <v>19635411.959999997</v>
      </c>
      <c r="OT23" s="11">
        <v>239051906.82000002</v>
      </c>
      <c r="OU23" s="11">
        <v>33774921.549999997</v>
      </c>
      <c r="OV23" s="11">
        <v>33514712.490000002</v>
      </c>
      <c r="OW23" s="11">
        <v>53972640.910000004</v>
      </c>
      <c r="OX23" s="11">
        <v>55172325.520000003</v>
      </c>
      <c r="OY23" s="11">
        <v>107637098.41</v>
      </c>
      <c r="OZ23" s="11">
        <v>35894099.899999999</v>
      </c>
      <c r="PA23" s="11">
        <v>13933393.119999999</v>
      </c>
      <c r="PB23" s="11">
        <v>16920566.400000002</v>
      </c>
      <c r="PC23" s="11">
        <v>380001855.31</v>
      </c>
      <c r="PD23" s="11">
        <v>30447999.710000001</v>
      </c>
      <c r="PE23" s="11">
        <v>89817021.359999985</v>
      </c>
      <c r="PF23" s="11">
        <v>30264404.500000004</v>
      </c>
      <c r="PG23" s="11">
        <v>55004957.689999998</v>
      </c>
      <c r="PH23" s="11">
        <v>101739929.17999999</v>
      </c>
      <c r="PI23" s="11">
        <v>37192057.950000003</v>
      </c>
      <c r="PJ23" s="11">
        <v>35851275.939999998</v>
      </c>
      <c r="PK23" s="11">
        <v>44728128.269999996</v>
      </c>
      <c r="PL23" s="11">
        <v>35277113.340000004</v>
      </c>
      <c r="PM23" s="11">
        <v>41752894.050000004</v>
      </c>
      <c r="PN23" s="11">
        <v>60727543.890000001</v>
      </c>
      <c r="PO23" s="11">
        <v>34393254.109999999</v>
      </c>
      <c r="PP23" s="11">
        <v>103843957.7</v>
      </c>
      <c r="PQ23" s="11">
        <v>14637628.380000001</v>
      </c>
      <c r="PR23" s="11">
        <v>16173520</v>
      </c>
      <c r="PS23" s="11">
        <v>10871722.08</v>
      </c>
      <c r="PT23" s="11">
        <v>14584987.18</v>
      </c>
      <c r="PU23" s="11">
        <v>862636735.0200001</v>
      </c>
      <c r="PV23" s="11">
        <v>47001016.780000009</v>
      </c>
      <c r="PW23" s="11">
        <v>53571174.859999999</v>
      </c>
      <c r="PX23" s="11">
        <v>76104785.640000001</v>
      </c>
      <c r="PY23" s="11">
        <v>188715803.88000003</v>
      </c>
      <c r="PZ23" s="11">
        <v>53837623.309999995</v>
      </c>
      <c r="QA23" s="11">
        <v>107809773.00000001</v>
      </c>
      <c r="QB23" s="11">
        <v>47518974.490000002</v>
      </c>
      <c r="QC23" s="11">
        <v>98874478.349999994</v>
      </c>
      <c r="QD23" s="11">
        <v>30100541.199999999</v>
      </c>
      <c r="QE23" s="11">
        <v>86090265.530000016</v>
      </c>
      <c r="QF23" s="11">
        <v>32291697.180000003</v>
      </c>
      <c r="QG23" s="11">
        <v>31420558.490000002</v>
      </c>
      <c r="QH23" s="11">
        <v>56602580.030000001</v>
      </c>
      <c r="QI23" s="11">
        <v>76922757.289999992</v>
      </c>
      <c r="QJ23" s="11">
        <v>80930094.120000005</v>
      </c>
      <c r="QK23" s="11">
        <v>41753986.129999995</v>
      </c>
      <c r="QL23" s="11">
        <v>40870443.920000002</v>
      </c>
      <c r="QM23" s="11">
        <v>30866048.710000001</v>
      </c>
      <c r="QN23" s="11">
        <v>76896778.99000001</v>
      </c>
      <c r="QO23" s="11">
        <v>87993877.699999988</v>
      </c>
      <c r="QP23" s="11">
        <v>35515650.079999991</v>
      </c>
      <c r="QQ23" s="11">
        <v>9950090.4700000007</v>
      </c>
      <c r="QR23" s="11">
        <v>7232697.7400000002</v>
      </c>
      <c r="QS23" s="11">
        <v>12818380.629999999</v>
      </c>
      <c r="QT23" s="11">
        <v>10522700</v>
      </c>
      <c r="QU23" s="11">
        <v>442170977.58000004</v>
      </c>
      <c r="QV23" s="11">
        <v>34562660</v>
      </c>
      <c r="QW23" s="11">
        <v>88653000.280000001</v>
      </c>
      <c r="QX23" s="11">
        <v>56965700</v>
      </c>
      <c r="QY23" s="11">
        <v>52573620</v>
      </c>
      <c r="QZ23" s="11">
        <v>84121814.670000002</v>
      </c>
      <c r="RA23" s="11">
        <v>37630820</v>
      </c>
      <c r="RB23" s="11">
        <v>81253692.329999998</v>
      </c>
      <c r="RC23" s="11">
        <v>86538329.329999998</v>
      </c>
      <c r="RD23" s="11">
        <v>37162755</v>
      </c>
      <c r="RE23" s="11">
        <v>28654208.329999998</v>
      </c>
      <c r="RF23" s="11">
        <v>12638410</v>
      </c>
      <c r="RG23" s="11">
        <v>11832080</v>
      </c>
      <c r="RH23" s="11">
        <v>564844295.5</v>
      </c>
      <c r="RI23" s="11">
        <v>68736073.239999995</v>
      </c>
      <c r="RJ23" s="11">
        <v>36187189.479999997</v>
      </c>
      <c r="RK23" s="11">
        <v>53196809.100000009</v>
      </c>
      <c r="RL23" s="11">
        <v>49571916.939999998</v>
      </c>
      <c r="RM23" s="11">
        <v>55523693.620000005</v>
      </c>
      <c r="RN23" s="11">
        <v>89699733.459999993</v>
      </c>
      <c r="RO23" s="11">
        <v>36983653.709999993</v>
      </c>
      <c r="RP23" s="11">
        <v>44058836.430000007</v>
      </c>
      <c r="RQ23" s="11">
        <v>82143086.109999999</v>
      </c>
      <c r="RR23" s="11">
        <v>89709703.25</v>
      </c>
      <c r="RS23" s="11">
        <v>35697072.389999993</v>
      </c>
      <c r="RT23" s="11">
        <v>26930047.48</v>
      </c>
      <c r="RU23" s="11">
        <v>42377246.520000003</v>
      </c>
      <c r="RV23" s="11">
        <v>26970337.980000004</v>
      </c>
      <c r="RW23" s="11">
        <v>38414643.830000006</v>
      </c>
      <c r="RX23" s="11">
        <v>48037018.330000006</v>
      </c>
      <c r="RY23" s="11">
        <v>10014176.380000001</v>
      </c>
      <c r="RZ23" s="11">
        <v>7574243.9000000004</v>
      </c>
      <c r="SA23" s="11">
        <v>10657573.550000001</v>
      </c>
      <c r="SB23" s="11">
        <v>302166686.10000002</v>
      </c>
      <c r="SC23" s="11">
        <v>38858704.109999999</v>
      </c>
      <c r="SD23" s="11">
        <v>44471957.509999998</v>
      </c>
      <c r="SE23" s="11">
        <v>43899130.449999996</v>
      </c>
      <c r="SF23" s="11">
        <v>26519744.869999997</v>
      </c>
      <c r="SG23" s="11">
        <v>45967994.280000001</v>
      </c>
      <c r="SH23" s="11">
        <v>58343927.950000003</v>
      </c>
      <c r="SI23" s="11">
        <v>59956927.269999996</v>
      </c>
      <c r="SJ23" s="11">
        <v>38244888.479999997</v>
      </c>
      <c r="SK23" s="11">
        <v>34663414.119999997</v>
      </c>
      <c r="SL23" s="11">
        <v>82926247.850000009</v>
      </c>
      <c r="SM23" s="11">
        <v>8671228.3500000015</v>
      </c>
      <c r="SN23" s="11">
        <v>137427149.60999998</v>
      </c>
      <c r="SO23" s="11">
        <v>33173428.100000001</v>
      </c>
      <c r="SP23" s="11">
        <v>37311829.420000002</v>
      </c>
      <c r="SQ23" s="11">
        <v>57469455.600000001</v>
      </c>
      <c r="SR23" s="11">
        <v>38352568.790000007</v>
      </c>
      <c r="SS23" s="11">
        <v>31386910.280000001</v>
      </c>
      <c r="ST23" s="11">
        <v>34435522.219999999</v>
      </c>
      <c r="SU23" s="11">
        <v>20070004.84</v>
      </c>
      <c r="SV23" s="11">
        <v>335916008.54999995</v>
      </c>
      <c r="SW23" s="11">
        <v>26169876.670000002</v>
      </c>
      <c r="SX23" s="11">
        <v>43139730.25</v>
      </c>
      <c r="SY23" s="11">
        <v>28794433.640000001</v>
      </c>
      <c r="SZ23" s="11">
        <v>20688174.219999999</v>
      </c>
      <c r="TA23" s="11">
        <v>28934473.219999999</v>
      </c>
      <c r="TB23" s="11">
        <v>30632753.239999998</v>
      </c>
      <c r="TC23" s="11">
        <v>90629114.549999997</v>
      </c>
      <c r="TD23" s="11">
        <v>33926649.730000004</v>
      </c>
      <c r="TE23" s="11">
        <v>28441667.329999998</v>
      </c>
      <c r="TF23" s="11">
        <v>32304406.310000002</v>
      </c>
      <c r="TG23" s="11">
        <v>56333619.440000005</v>
      </c>
      <c r="TH23" s="11">
        <v>29786792.629999999</v>
      </c>
      <c r="TI23" s="11">
        <v>27167324.959999997</v>
      </c>
      <c r="TJ23" s="11">
        <v>518653146.59000003</v>
      </c>
      <c r="TK23" s="11">
        <v>35658852.210000001</v>
      </c>
      <c r="TL23" s="11">
        <v>29879416.139999997</v>
      </c>
      <c r="TM23" s="11">
        <v>68207534.560000002</v>
      </c>
      <c r="TN23" s="11">
        <v>62007205.979999997</v>
      </c>
      <c r="TO23" s="11">
        <v>36864480.219999999</v>
      </c>
      <c r="TP23" s="11">
        <v>19418899.870000001</v>
      </c>
      <c r="TQ23" s="11">
        <v>93473595.689999998</v>
      </c>
      <c r="TR23" s="11">
        <v>34128711.080000006</v>
      </c>
      <c r="TS23" s="11">
        <v>52422039.550000004</v>
      </c>
      <c r="TT23" s="11">
        <v>67094744.089999996</v>
      </c>
      <c r="TU23" s="11">
        <v>33555321.710000001</v>
      </c>
      <c r="TV23" s="11">
        <v>27980788.649999999</v>
      </c>
      <c r="TW23" s="11">
        <v>45278099.649999999</v>
      </c>
      <c r="TX23" s="11">
        <v>31850503.109999996</v>
      </c>
      <c r="TY23" s="11">
        <v>28426357.57</v>
      </c>
      <c r="TZ23" s="11">
        <v>161295610.05000001</v>
      </c>
      <c r="UA23" s="11">
        <v>28380542.719999999</v>
      </c>
      <c r="UB23" s="11">
        <v>303491008.96999997</v>
      </c>
      <c r="UC23" s="11">
        <v>88322022.099999994</v>
      </c>
      <c r="UD23" s="11">
        <v>37359732.089999996</v>
      </c>
      <c r="UE23" s="11">
        <v>29783162.380000003</v>
      </c>
      <c r="UF23" s="11">
        <v>151193404.48000002</v>
      </c>
      <c r="UG23" s="11">
        <v>21975974.73</v>
      </c>
      <c r="UH23" s="11">
        <v>12679228.68</v>
      </c>
      <c r="UI23" s="11">
        <v>16598127.32</v>
      </c>
      <c r="UJ23" s="11">
        <v>15827752.91</v>
      </c>
      <c r="UK23" s="11">
        <v>212616002.09</v>
      </c>
      <c r="UL23" s="11">
        <v>56374233.999999993</v>
      </c>
      <c r="UM23" s="11">
        <v>41855501.959999993</v>
      </c>
      <c r="UN23" s="11">
        <v>64169892.689999998</v>
      </c>
      <c r="UO23" s="11">
        <v>41628948.18</v>
      </c>
      <c r="UP23" s="11">
        <v>24823205.810000002</v>
      </c>
      <c r="UQ23" s="11">
        <v>779647316.65000033</v>
      </c>
      <c r="UR23" s="11">
        <v>46763028.149999999</v>
      </c>
      <c r="US23" s="11">
        <v>45970456.979999997</v>
      </c>
      <c r="UT23" s="11">
        <v>136326536.91</v>
      </c>
      <c r="UU23" s="11">
        <v>13974180</v>
      </c>
      <c r="UV23" s="11">
        <v>36747807.850000001</v>
      </c>
      <c r="UW23" s="11">
        <v>88937975.459999993</v>
      </c>
      <c r="UX23" s="11">
        <v>31340548.41</v>
      </c>
      <c r="UY23" s="11">
        <v>25154610.390000001</v>
      </c>
      <c r="UZ23" s="11">
        <v>35176541.159999996</v>
      </c>
      <c r="VA23" s="11">
        <v>46945576.239999995</v>
      </c>
      <c r="VB23" s="11">
        <v>75918532.25</v>
      </c>
      <c r="VC23" s="11">
        <v>50706719.129999995</v>
      </c>
      <c r="VD23" s="11">
        <v>65692184.130000003</v>
      </c>
      <c r="VE23" s="11">
        <v>24664598.16</v>
      </c>
      <c r="VF23" s="11">
        <v>28999086.059999999</v>
      </c>
      <c r="VG23" s="11">
        <v>18504335.590000004</v>
      </c>
      <c r="VH23" s="11">
        <v>27939351.25</v>
      </c>
      <c r="VI23" s="11">
        <v>78932222.029999986</v>
      </c>
      <c r="VJ23" s="11">
        <v>12795554.719999999</v>
      </c>
      <c r="VK23" s="11">
        <v>12957899.189999998</v>
      </c>
      <c r="VL23" s="11">
        <v>14010861.32</v>
      </c>
      <c r="VM23" s="11">
        <v>404699454.79000002</v>
      </c>
      <c r="VN23" s="11">
        <v>49239528.75999999</v>
      </c>
      <c r="VO23" s="11">
        <v>51116241.659999996</v>
      </c>
      <c r="VP23" s="11">
        <v>56492496.969999991</v>
      </c>
      <c r="VQ23" s="11">
        <v>72856290.650000006</v>
      </c>
      <c r="VR23" s="11">
        <v>66322998.699999996</v>
      </c>
      <c r="VS23" s="11">
        <v>50380441.340000004</v>
      </c>
      <c r="VT23" s="11">
        <v>43771789.350000001</v>
      </c>
      <c r="VU23" s="11">
        <v>38642187.25</v>
      </c>
      <c r="VV23" s="11">
        <v>127735363.45</v>
      </c>
      <c r="VW23" s="11">
        <v>43523643.469999999</v>
      </c>
      <c r="VX23" s="11">
        <v>73007187.280000001</v>
      </c>
      <c r="VY23" s="11">
        <v>38576177.519999996</v>
      </c>
      <c r="VZ23" s="11">
        <v>29028533.560000002</v>
      </c>
      <c r="WA23" s="11">
        <v>31982006.489999995</v>
      </c>
      <c r="WB23" s="11">
        <v>1085648179.26</v>
      </c>
      <c r="WC23" s="11">
        <v>73926963.889999986</v>
      </c>
      <c r="WD23" s="11">
        <v>48660649.669999994</v>
      </c>
      <c r="WE23" s="11">
        <v>51537979.5</v>
      </c>
      <c r="WF23" s="11">
        <v>30193785.16</v>
      </c>
      <c r="WG23" s="11">
        <v>64006569.030000001</v>
      </c>
      <c r="WH23" s="11">
        <v>85027648.319999993</v>
      </c>
      <c r="WI23" s="11">
        <v>83018228.409999996</v>
      </c>
      <c r="WJ23" s="11">
        <v>54112930.159999996</v>
      </c>
      <c r="WK23" s="11">
        <v>77119480.529999986</v>
      </c>
      <c r="WL23" s="11">
        <v>49950132.739999995</v>
      </c>
      <c r="WM23" s="11">
        <v>100327851.21000001</v>
      </c>
      <c r="WN23" s="11">
        <v>55806303.219999999</v>
      </c>
      <c r="WO23" s="11">
        <v>89518232.769999996</v>
      </c>
      <c r="WP23" s="11">
        <v>101636553.72999997</v>
      </c>
      <c r="WQ23" s="11">
        <v>51509496.780000001</v>
      </c>
      <c r="WR23" s="11">
        <v>60467847.209999993</v>
      </c>
      <c r="WS23" s="11">
        <v>76009288.089999989</v>
      </c>
      <c r="WT23" s="11">
        <v>48593219.569999993</v>
      </c>
      <c r="WU23" s="11">
        <v>93228480.50999999</v>
      </c>
      <c r="WV23" s="11">
        <v>179812638.57000005</v>
      </c>
      <c r="WW23" s="11">
        <v>53574736.490000002</v>
      </c>
      <c r="WX23" s="11">
        <v>32245099.809999999</v>
      </c>
      <c r="WY23" s="11">
        <v>33534302.300000001</v>
      </c>
      <c r="WZ23" s="11">
        <v>38801775.150000006</v>
      </c>
      <c r="XA23" s="11">
        <v>28176909.739999998</v>
      </c>
      <c r="XB23" s="11">
        <v>30261990.07</v>
      </c>
      <c r="XC23" s="11">
        <v>29279618.59</v>
      </c>
      <c r="XD23" s="11">
        <v>118503981.64000002</v>
      </c>
      <c r="XE23" s="11">
        <v>24061596.220000003</v>
      </c>
      <c r="XF23" s="11">
        <v>14169085.390000001</v>
      </c>
      <c r="XG23" s="11">
        <v>14617245.16</v>
      </c>
      <c r="XH23" s="11">
        <v>13948098.09</v>
      </c>
      <c r="XI23" s="11">
        <v>580579160.80000007</v>
      </c>
      <c r="XJ23" s="11">
        <v>52754897.089999989</v>
      </c>
      <c r="XK23" s="11">
        <v>58508517.959999993</v>
      </c>
      <c r="XL23" s="11">
        <v>219969698.45000002</v>
      </c>
      <c r="XM23" s="11">
        <v>58059277.889999993</v>
      </c>
      <c r="XN23" s="11">
        <v>60836154.299999997</v>
      </c>
      <c r="XO23" s="11">
        <v>95650229.73999998</v>
      </c>
      <c r="XP23" s="11">
        <v>44126783.949999996</v>
      </c>
      <c r="XQ23" s="11">
        <v>52426635.899999999</v>
      </c>
      <c r="XR23" s="11">
        <v>92882733.189999983</v>
      </c>
      <c r="XS23" s="11">
        <v>64594142.590000004</v>
      </c>
      <c r="XT23" s="11">
        <v>36026320.859999999</v>
      </c>
      <c r="XU23" s="11">
        <v>33503618.239999998</v>
      </c>
      <c r="XV23" s="11">
        <v>35919258.880000003</v>
      </c>
      <c r="XW23" s="11">
        <v>33688617.859999999</v>
      </c>
      <c r="XX23" s="11">
        <v>31015595.010000002</v>
      </c>
      <c r="XY23" s="11">
        <v>23841881.740000002</v>
      </c>
      <c r="XZ23" s="11">
        <v>28030382.529999997</v>
      </c>
      <c r="YA23" s="11">
        <v>27135791.82</v>
      </c>
      <c r="YB23" s="11">
        <v>26504801.370000001</v>
      </c>
      <c r="YC23" s="11">
        <v>24975852.719999999</v>
      </c>
      <c r="YD23" s="11">
        <v>18921581.389999997</v>
      </c>
      <c r="YE23" s="11">
        <v>19577711.510000005</v>
      </c>
      <c r="YF23" s="11">
        <v>656041065.75</v>
      </c>
      <c r="YG23" s="11">
        <v>43575149.719999999</v>
      </c>
      <c r="YH23" s="11">
        <v>74408280.310000017</v>
      </c>
      <c r="YI23" s="11">
        <v>47308000.040000007</v>
      </c>
      <c r="YJ23" s="11">
        <v>131319997.05000001</v>
      </c>
      <c r="YK23" s="11">
        <v>50170687.359999999</v>
      </c>
      <c r="YL23" s="11">
        <v>76726800.979999989</v>
      </c>
      <c r="YM23" s="11">
        <v>30460578.170000002</v>
      </c>
      <c r="YN23" s="11">
        <v>92005779.700000003</v>
      </c>
      <c r="YO23" s="11">
        <v>84345638.010000005</v>
      </c>
      <c r="YP23" s="11">
        <v>61647953.200000003</v>
      </c>
      <c r="YQ23" s="11">
        <v>35459849.589999996</v>
      </c>
      <c r="YR23" s="11">
        <v>29977636.93</v>
      </c>
      <c r="YS23" s="11">
        <v>27658298.960000001</v>
      </c>
      <c r="YT23" s="11">
        <v>17964648.91</v>
      </c>
      <c r="YU23" s="11">
        <v>15066152.84</v>
      </c>
      <c r="YV23" s="11">
        <v>11974251.35</v>
      </c>
      <c r="YW23" s="11">
        <v>280411455.64000005</v>
      </c>
      <c r="YX23" s="11">
        <v>47382406.43</v>
      </c>
      <c r="YY23" s="11">
        <v>45190649.929999992</v>
      </c>
      <c r="YZ23" s="11">
        <v>36211301.809999995</v>
      </c>
      <c r="ZA23" s="11">
        <v>46308126.689999998</v>
      </c>
      <c r="ZB23" s="11">
        <v>33225250</v>
      </c>
      <c r="ZC23" s="11">
        <v>40648607.770000003</v>
      </c>
      <c r="ZD23" s="11">
        <v>309872430.19999999</v>
      </c>
      <c r="ZE23" s="11">
        <v>36968432.450000003</v>
      </c>
      <c r="ZF23" s="11">
        <v>46635322.280000001</v>
      </c>
      <c r="ZG23" s="11">
        <v>58028418.560000002</v>
      </c>
      <c r="ZH23" s="11">
        <v>34357467.68</v>
      </c>
      <c r="ZI23" s="11">
        <v>46370841.919999994</v>
      </c>
      <c r="ZJ23" s="11">
        <v>30977053.179999996</v>
      </c>
      <c r="ZK23" s="11">
        <v>30080238.18</v>
      </c>
      <c r="ZL23" s="11">
        <v>92661768.379999995</v>
      </c>
      <c r="ZM23" s="11">
        <v>456265684.68000007</v>
      </c>
      <c r="ZN23" s="11">
        <v>31450770.93</v>
      </c>
      <c r="ZO23" s="11">
        <v>80257934.170000002</v>
      </c>
      <c r="ZP23" s="11">
        <v>139020141.38000003</v>
      </c>
      <c r="ZQ23" s="11">
        <v>93379519.479999989</v>
      </c>
      <c r="ZR23" s="11">
        <v>43213065.899999999</v>
      </c>
      <c r="ZS23" s="11">
        <v>45684485.419999994</v>
      </c>
      <c r="ZT23" s="11">
        <v>77287535.719999999</v>
      </c>
      <c r="ZU23" s="11">
        <v>80308241.879999995</v>
      </c>
      <c r="ZV23" s="11">
        <v>102215384.14999999</v>
      </c>
      <c r="ZW23" s="11">
        <v>30650242.16</v>
      </c>
      <c r="ZX23" s="11">
        <v>32340836.75</v>
      </c>
      <c r="ZY23" s="11">
        <v>28142112.579999998</v>
      </c>
      <c r="ZZ23" s="11">
        <v>44795302</v>
      </c>
      <c r="AAA23" s="11">
        <v>41518651.239999995</v>
      </c>
      <c r="AAB23" s="11">
        <v>36468470.300000004</v>
      </c>
      <c r="AAC23" s="11">
        <v>38217280.719999999</v>
      </c>
      <c r="AAD23" s="11">
        <v>20290101.240000002</v>
      </c>
      <c r="AAE23" s="11">
        <v>23776943.16</v>
      </c>
      <c r="AAF23" s="11">
        <v>19094575.809999999</v>
      </c>
      <c r="AAG23" s="11">
        <v>17576983.300000001</v>
      </c>
      <c r="AAH23" s="11">
        <v>14900337.210000001</v>
      </c>
      <c r="AAI23" s="11">
        <v>240443844.30000004</v>
      </c>
      <c r="AAJ23" s="11">
        <v>32869921.5</v>
      </c>
      <c r="AAK23" s="11">
        <v>31705193.329999998</v>
      </c>
      <c r="AAL23" s="11">
        <v>39315408.890000001</v>
      </c>
      <c r="AAM23" s="11">
        <v>36198775.839999996</v>
      </c>
      <c r="AAN23" s="11">
        <v>40352748.849999994</v>
      </c>
      <c r="AAO23" s="11">
        <v>33034789.989999998</v>
      </c>
      <c r="AAP23" s="11">
        <v>1022110479.45</v>
      </c>
      <c r="AAQ23" s="11">
        <v>40416267.759999998</v>
      </c>
      <c r="AAR23" s="11">
        <v>28855108.289999999</v>
      </c>
      <c r="AAS23" s="11">
        <v>71219448.370000005</v>
      </c>
      <c r="AAT23" s="11">
        <v>50318347.959999993</v>
      </c>
      <c r="AAU23" s="11">
        <v>38122246.719999999</v>
      </c>
      <c r="AAV23" s="11">
        <v>38723292.119999997</v>
      </c>
      <c r="AAW23" s="11">
        <v>49475268.799999997</v>
      </c>
      <c r="AAX23" s="11">
        <v>78058239.519999996</v>
      </c>
      <c r="AAY23" s="11">
        <v>25490225.899999999</v>
      </c>
      <c r="AAZ23" s="11">
        <v>50394982.270000003</v>
      </c>
      <c r="ABA23" s="11">
        <v>155443365.62</v>
      </c>
      <c r="ABB23" s="11">
        <v>74449629.799999982</v>
      </c>
      <c r="ABC23" s="11">
        <v>29006551.939999998</v>
      </c>
      <c r="ABD23" s="11">
        <v>30856335.469999999</v>
      </c>
      <c r="ABE23" s="11">
        <v>35873962.580000006</v>
      </c>
      <c r="ABF23" s="11">
        <v>23486405.329999998</v>
      </c>
      <c r="ABG23" s="11">
        <v>25595756.98</v>
      </c>
      <c r="ABH23" s="11">
        <v>20820385.609999999</v>
      </c>
      <c r="ABI23" s="11">
        <v>175216452.77999997</v>
      </c>
      <c r="ABJ23" s="11">
        <v>91933476.560000002</v>
      </c>
      <c r="ABK23" s="11">
        <v>18663501.98</v>
      </c>
      <c r="ABL23" s="11">
        <v>16014701.83</v>
      </c>
      <c r="ABM23" s="11">
        <v>18182391.82</v>
      </c>
      <c r="ABN23" s="11">
        <v>12298891.93</v>
      </c>
      <c r="ABO23" s="11">
        <v>17519257.530000001</v>
      </c>
      <c r="ABP23" s="11">
        <v>277173207.83000004</v>
      </c>
      <c r="ABQ23" s="11">
        <v>49359728.059999995</v>
      </c>
      <c r="ABR23" s="11">
        <v>26353570.150000002</v>
      </c>
      <c r="ABS23" s="11">
        <v>56311306.369999997</v>
      </c>
      <c r="ABT23" s="11">
        <v>60216071.640000001</v>
      </c>
      <c r="ABU23" s="11">
        <v>41043321.729999997</v>
      </c>
      <c r="ABV23" s="11">
        <v>39102809.679999992</v>
      </c>
      <c r="ABW23" s="11">
        <v>52967217.039999999</v>
      </c>
      <c r="ABX23" s="11">
        <v>10472186.18</v>
      </c>
      <c r="ABY23" s="11">
        <v>351093651.06999999</v>
      </c>
      <c r="ABZ23" s="11">
        <v>31463119.949999999</v>
      </c>
      <c r="ACA23" s="11">
        <v>59476090.869999997</v>
      </c>
      <c r="ACB23" s="11">
        <v>43408239.719999999</v>
      </c>
      <c r="ACC23" s="11">
        <v>27437844.679999996</v>
      </c>
      <c r="ACD23" s="11">
        <v>94039983.739999995</v>
      </c>
      <c r="ACE23" s="11">
        <v>26067240.129999999</v>
      </c>
      <c r="ACF23" s="11">
        <v>47081970.880000003</v>
      </c>
      <c r="ACG23" s="11">
        <v>30453790.740000002</v>
      </c>
      <c r="ACH23" s="11">
        <v>22412149.119999997</v>
      </c>
      <c r="ACI23" s="11">
        <v>30598243.140000001</v>
      </c>
      <c r="ACJ23" s="11">
        <v>654849812.57999992</v>
      </c>
      <c r="ACK23" s="11">
        <v>41559528.829999998</v>
      </c>
      <c r="ACL23" s="11">
        <v>52727348.219999991</v>
      </c>
      <c r="ACM23" s="11">
        <v>74909090.900000006</v>
      </c>
      <c r="ACN23" s="11">
        <v>36818805.550000004</v>
      </c>
      <c r="ACO23" s="11">
        <v>64355647.149999999</v>
      </c>
      <c r="ACP23" s="11">
        <v>57055220.159999996</v>
      </c>
      <c r="ACQ23" s="11">
        <v>129276182.5</v>
      </c>
      <c r="ACR23" s="11">
        <v>176283814</v>
      </c>
      <c r="ACS23" s="11">
        <v>47356891.269999996</v>
      </c>
      <c r="ACT23" s="11">
        <v>45593703.559999995</v>
      </c>
      <c r="ACU23" s="11">
        <v>62955068.779999994</v>
      </c>
      <c r="ACV23" s="11">
        <v>39922818.079999998</v>
      </c>
      <c r="ACW23" s="11">
        <v>122236170.65000001</v>
      </c>
      <c r="ACX23" s="11">
        <v>38734457.749999993</v>
      </c>
      <c r="ACY23" s="11">
        <v>55235019.089999989</v>
      </c>
      <c r="ACZ23" s="11">
        <v>35842528</v>
      </c>
      <c r="ADA23" s="11">
        <v>21590113.010000002</v>
      </c>
      <c r="ADB23" s="11">
        <v>31785877.309999999</v>
      </c>
      <c r="ADC23" s="11">
        <v>21342534.07</v>
      </c>
      <c r="ADD23" s="11">
        <v>14426455.16</v>
      </c>
      <c r="ADE23" s="11">
        <v>14277133.84</v>
      </c>
      <c r="ADF23" s="11">
        <v>21271018.260000002</v>
      </c>
      <c r="ADG23" s="11">
        <v>191979548.13</v>
      </c>
      <c r="ADH23" s="11">
        <v>169262070.02000001</v>
      </c>
      <c r="ADI23" s="11">
        <v>30097173.550000001</v>
      </c>
      <c r="ADJ23" s="11">
        <v>30560818.739999998</v>
      </c>
      <c r="ADK23" s="11">
        <v>39439567.899999999</v>
      </c>
      <c r="ADL23" s="11">
        <v>22087199.18</v>
      </c>
      <c r="ADM23" s="11">
        <v>42390122.68</v>
      </c>
      <c r="ADN23" s="11">
        <v>33125048.969999999</v>
      </c>
      <c r="ADO23" s="11">
        <v>38998529.139999993</v>
      </c>
      <c r="ADP23" s="11">
        <v>495049629.01999998</v>
      </c>
      <c r="ADQ23" s="11">
        <v>73146613.520000011</v>
      </c>
      <c r="ADR23" s="11">
        <v>81957454.959999993</v>
      </c>
      <c r="ADS23" s="11">
        <v>12942846.66</v>
      </c>
      <c r="ADT23" s="11">
        <v>225792466.42999995</v>
      </c>
      <c r="ADU23" s="11">
        <v>25731034.670000002</v>
      </c>
      <c r="ADV23" s="11">
        <v>31068218.559999999</v>
      </c>
      <c r="ADW23" s="11">
        <v>49202278.079999998</v>
      </c>
      <c r="ADX23" s="11">
        <v>21075271.940000001</v>
      </c>
      <c r="ADY23" s="11">
        <v>4124292.9</v>
      </c>
      <c r="ADZ23" s="11">
        <v>720707049.25999987</v>
      </c>
      <c r="AEA23" s="11">
        <v>120235122.35000001</v>
      </c>
      <c r="AEB23" s="11">
        <v>94966159.400000021</v>
      </c>
      <c r="AEC23" s="11">
        <v>36631573.909999996</v>
      </c>
      <c r="AED23" s="11">
        <v>21079945.16</v>
      </c>
      <c r="AEE23" s="11">
        <v>57319705.359999999</v>
      </c>
      <c r="AEF23" s="11">
        <v>43567958.709999993</v>
      </c>
      <c r="AEG23" s="11">
        <v>40552395.870000005</v>
      </c>
      <c r="AEH23" s="11">
        <v>30159689.549999997</v>
      </c>
      <c r="AEI23" s="11">
        <v>32515516.409999996</v>
      </c>
      <c r="AEJ23" s="11">
        <v>37144709.609999999</v>
      </c>
      <c r="AEK23" s="11">
        <v>61645483.380000003</v>
      </c>
      <c r="AEL23" s="11">
        <v>37305023.079999998</v>
      </c>
      <c r="AEM23" s="11">
        <v>36540393.229999997</v>
      </c>
      <c r="AEN23" s="11">
        <v>49075808.910000004</v>
      </c>
      <c r="AEO23" s="11">
        <v>49401157.43</v>
      </c>
      <c r="AEP23" s="11">
        <v>30560878.329999998</v>
      </c>
      <c r="AEQ23" s="11">
        <v>64137355.210000001</v>
      </c>
      <c r="AER23" s="11">
        <v>21698888.059999999</v>
      </c>
      <c r="AES23" s="11">
        <v>62997242.969999999</v>
      </c>
      <c r="AET23" s="11">
        <v>482466822.86000013</v>
      </c>
      <c r="AEU23" s="11">
        <v>71269994.86999999</v>
      </c>
      <c r="AEV23" s="11">
        <v>70090956.270000011</v>
      </c>
      <c r="AEW23" s="11">
        <v>46749799.880000003</v>
      </c>
      <c r="AEX23" s="11">
        <v>40238689.539999999</v>
      </c>
      <c r="AEY23" s="11">
        <v>85789785.789999992</v>
      </c>
      <c r="AEZ23" s="11">
        <v>48314922.079999998</v>
      </c>
      <c r="AFA23" s="11">
        <v>60549244.089999996</v>
      </c>
      <c r="AFB23" s="11">
        <v>39416930.399999999</v>
      </c>
      <c r="AFC23" s="11">
        <v>17336037.41</v>
      </c>
      <c r="AFD23" s="11">
        <v>353828820.19000006</v>
      </c>
      <c r="AFE23" s="11">
        <v>221460418.97999996</v>
      </c>
      <c r="AFF23" s="11">
        <v>72934757.629999995</v>
      </c>
      <c r="AFG23" s="11">
        <v>73065002.820000008</v>
      </c>
      <c r="AFH23" s="11">
        <v>104365050.58</v>
      </c>
      <c r="AFI23" s="11">
        <v>83818414.959999993</v>
      </c>
      <c r="AFJ23" s="11">
        <v>52343363.680000007</v>
      </c>
      <c r="AFK23" s="11">
        <v>68690670.789999992</v>
      </c>
      <c r="AFL23" s="11">
        <v>45248568.299999997</v>
      </c>
      <c r="AFM23" s="11">
        <v>68403099.290000007</v>
      </c>
      <c r="AFN23" s="11">
        <v>57312442.779999994</v>
      </c>
      <c r="AFO23" s="11">
        <v>53397256.500000007</v>
      </c>
      <c r="AFP23" s="11">
        <v>80004544.180000007</v>
      </c>
      <c r="AFQ23" s="11">
        <v>383415864.34000003</v>
      </c>
      <c r="AFR23" s="11">
        <v>106384340.72</v>
      </c>
      <c r="AFS23" s="11">
        <v>67842145.289999992</v>
      </c>
      <c r="AFT23" s="11">
        <v>63910206.529999994</v>
      </c>
      <c r="AFU23" s="11">
        <v>65422966.68999999</v>
      </c>
      <c r="AFV23" s="11">
        <v>50091811.93</v>
      </c>
      <c r="AFW23" s="11">
        <v>41014234.979999997</v>
      </c>
      <c r="AFX23" s="11">
        <v>87001034.720000014</v>
      </c>
      <c r="AFY23" s="11">
        <v>75067936.180000007</v>
      </c>
      <c r="AFZ23" s="11">
        <v>42257372.039999999</v>
      </c>
      <c r="AGA23" s="11">
        <v>86423965.840000018</v>
      </c>
      <c r="AGB23" s="11">
        <v>41199569.380000003</v>
      </c>
      <c r="AGC23" s="11">
        <v>379823340.57000005</v>
      </c>
      <c r="AGD23" s="11">
        <v>37392809.069999993</v>
      </c>
      <c r="AGE23" s="11">
        <v>47268076.939999998</v>
      </c>
      <c r="AGF23" s="11">
        <v>46030206.960000001</v>
      </c>
      <c r="AGG23" s="11">
        <v>91161025.359999999</v>
      </c>
      <c r="AGH23" s="11">
        <v>42993397.670000002</v>
      </c>
      <c r="AGI23" s="11">
        <v>40048255.460000008</v>
      </c>
      <c r="AGJ23" s="11">
        <v>43907529.100000001</v>
      </c>
      <c r="AGK23" s="11">
        <v>35380235.489999995</v>
      </c>
      <c r="AGL23" s="11">
        <v>50345746.060000002</v>
      </c>
      <c r="AGM23" s="11">
        <v>22358728.68</v>
      </c>
      <c r="AGN23" s="11">
        <v>565654149.06000006</v>
      </c>
      <c r="AGO23" s="11">
        <v>152315589.39999995</v>
      </c>
      <c r="AGP23" s="11">
        <v>68928529.859999999</v>
      </c>
      <c r="AGQ23" s="11">
        <v>42181527.559999995</v>
      </c>
      <c r="AGR23" s="11">
        <v>77767310.179999977</v>
      </c>
      <c r="AGS23" s="11">
        <v>71553460.99000001</v>
      </c>
      <c r="AGT23" s="11">
        <v>36424171.450000003</v>
      </c>
      <c r="AGU23" s="11">
        <v>30686349.189999998</v>
      </c>
      <c r="AGV23" s="11">
        <v>752256678.81999981</v>
      </c>
      <c r="AGW23" s="11">
        <v>448197628.59999996</v>
      </c>
      <c r="AGX23" s="11">
        <v>53802940.489999995</v>
      </c>
      <c r="AGY23" s="11">
        <v>109027138.5</v>
      </c>
      <c r="AGZ23" s="11">
        <v>118337717.09999998</v>
      </c>
      <c r="AHA23" s="11">
        <v>83746060.339999989</v>
      </c>
      <c r="AHB23" s="11">
        <v>76671333.579999998</v>
      </c>
      <c r="AHC23" s="11">
        <v>62624978.789999999</v>
      </c>
      <c r="AHD23" s="11">
        <v>24467858.820000004</v>
      </c>
      <c r="AHE23" s="11">
        <v>44505602.840000004</v>
      </c>
      <c r="AHF23" s="11">
        <v>51483704.920000009</v>
      </c>
      <c r="AHG23" s="11">
        <v>40461297.68</v>
      </c>
      <c r="AHH23" s="11">
        <v>35579325.32</v>
      </c>
      <c r="AHI23" s="11">
        <v>32200044.150000002</v>
      </c>
      <c r="AHJ23" s="11">
        <v>39114655.329999998</v>
      </c>
      <c r="AHK23" s="11">
        <v>52745881.269999988</v>
      </c>
      <c r="AHL23" s="11">
        <v>34531129.469999999</v>
      </c>
      <c r="AHM23" s="11">
        <v>258955439.80000004</v>
      </c>
      <c r="AHN23" s="11">
        <v>55385161.920000002</v>
      </c>
      <c r="AHO23" s="11">
        <v>60933464.440000005</v>
      </c>
      <c r="AHP23" s="11">
        <v>51155863.57</v>
      </c>
      <c r="AHQ23" s="11">
        <v>80849478.399999976</v>
      </c>
      <c r="AHR23" s="11">
        <v>52187373.189999998</v>
      </c>
      <c r="AHS23" s="11">
        <v>16299167.33</v>
      </c>
      <c r="AHT23" s="11">
        <f t="shared" si="16"/>
        <v>77589915272.240036</v>
      </c>
      <c r="AHV23" s="625"/>
      <c r="AHW23" s="626"/>
    </row>
    <row r="24" spans="1:907" x14ac:dyDescent="0.8">
      <c r="A24" s="96">
        <v>18</v>
      </c>
      <c r="B24" s="96" t="s">
        <v>27</v>
      </c>
      <c r="C24" s="6" t="s">
        <v>28</v>
      </c>
      <c r="D24" s="11">
        <v>155600078.83000001</v>
      </c>
      <c r="E24" s="11">
        <v>15496007.580000002</v>
      </c>
      <c r="F24" s="11">
        <v>17914259</v>
      </c>
      <c r="G24" s="11">
        <v>11727975.57</v>
      </c>
      <c r="H24" s="11">
        <v>35955126</v>
      </c>
      <c r="I24" s="11">
        <v>14740024.82</v>
      </c>
      <c r="J24" s="11">
        <v>31268909.170000002</v>
      </c>
      <c r="K24" s="11">
        <v>21957884.949999999</v>
      </c>
      <c r="L24" s="11">
        <v>22337817.800000001</v>
      </c>
      <c r="M24" s="11">
        <v>20294114.5</v>
      </c>
      <c r="N24" s="11">
        <v>11459586</v>
      </c>
      <c r="O24" s="11">
        <v>10123500</v>
      </c>
      <c r="P24" s="11">
        <v>15564280</v>
      </c>
      <c r="Q24" s="11">
        <v>11922753</v>
      </c>
      <c r="R24" s="11">
        <v>9552287.7199999988</v>
      </c>
      <c r="S24" s="11">
        <v>19488468.52</v>
      </c>
      <c r="T24" s="11">
        <v>13714595.25</v>
      </c>
      <c r="U24" s="11">
        <v>7098174.4399999995</v>
      </c>
      <c r="V24" s="11">
        <v>115139621</v>
      </c>
      <c r="W24" s="11">
        <v>45678373.709999993</v>
      </c>
      <c r="X24" s="11">
        <v>13622122.57</v>
      </c>
      <c r="Y24" s="11">
        <v>20866418.240000002</v>
      </c>
      <c r="Z24" s="11">
        <v>16621392.800000001</v>
      </c>
      <c r="AA24" s="11">
        <v>11489418.01</v>
      </c>
      <c r="AB24" s="11">
        <v>8082204.7599999998</v>
      </c>
      <c r="AC24" s="11">
        <v>51019827.57</v>
      </c>
      <c r="AD24" s="11">
        <v>19917163.949999999</v>
      </c>
      <c r="AE24" s="11">
        <v>12304794.33</v>
      </c>
      <c r="AF24" s="11">
        <v>34424175.490000002</v>
      </c>
      <c r="AG24" s="11">
        <v>10634788.860000001</v>
      </c>
      <c r="AH24" s="11">
        <v>41884121.560000002</v>
      </c>
      <c r="AI24" s="11">
        <v>23229230.119999997</v>
      </c>
      <c r="AJ24" s="11">
        <v>14297077.100000001</v>
      </c>
      <c r="AK24" s="11">
        <v>9197381.370000001</v>
      </c>
      <c r="AL24" s="11">
        <v>20348865.009999998</v>
      </c>
      <c r="AM24" s="11">
        <v>14021028.399999999</v>
      </c>
      <c r="AN24" s="11">
        <v>9035464.4600000009</v>
      </c>
      <c r="AO24" s="11">
        <v>11638271.700000001</v>
      </c>
      <c r="AP24" s="11">
        <v>9573176.1899999995</v>
      </c>
      <c r="AQ24" s="11">
        <v>9897383.3699999992</v>
      </c>
      <c r="AR24" s="11">
        <v>6366190.4000000004</v>
      </c>
      <c r="AS24" s="11">
        <v>9026560.3599999994</v>
      </c>
      <c r="AT24" s="11">
        <v>105328678.48</v>
      </c>
      <c r="AU24" s="11">
        <v>5900560</v>
      </c>
      <c r="AV24" s="11">
        <v>5483577</v>
      </c>
      <c r="AW24" s="11">
        <v>6474176</v>
      </c>
      <c r="AX24" s="11">
        <v>10748520</v>
      </c>
      <c r="AY24" s="11">
        <v>14340786.93</v>
      </c>
      <c r="AZ24" s="11">
        <v>8321517.6099999994</v>
      </c>
      <c r="BA24" s="11">
        <v>8188921.2200000007</v>
      </c>
      <c r="BB24" s="11">
        <v>5623426</v>
      </c>
      <c r="BC24" s="11">
        <v>5440175.5499999998</v>
      </c>
      <c r="BD24" s="11">
        <v>4108452</v>
      </c>
      <c r="BE24" s="11">
        <v>4442565</v>
      </c>
      <c r="BF24" s="11">
        <v>24144484</v>
      </c>
      <c r="BG24" s="11">
        <v>3605320</v>
      </c>
      <c r="BH24" s="11">
        <v>4744834</v>
      </c>
      <c r="BI24" s="11">
        <v>49301121.269999996</v>
      </c>
      <c r="BJ24" s="11">
        <v>32359691.350000001</v>
      </c>
      <c r="BK24" s="11">
        <v>8961881.2699999996</v>
      </c>
      <c r="BL24" s="11">
        <v>7013118.3700000001</v>
      </c>
      <c r="BM24" s="11">
        <v>12188989.699999999</v>
      </c>
      <c r="BN24" s="11">
        <v>10394431.950000001</v>
      </c>
      <c r="BO24" s="11">
        <v>7347684.5</v>
      </c>
      <c r="BP24" s="11">
        <v>3013472.7</v>
      </c>
      <c r="BQ24" s="11">
        <v>2326705</v>
      </c>
      <c r="BR24" s="11">
        <v>64501870</v>
      </c>
      <c r="BS24" s="11">
        <v>10549861.779999999</v>
      </c>
      <c r="BT24" s="11">
        <v>10578687.5</v>
      </c>
      <c r="BU24" s="11">
        <v>11783586.42</v>
      </c>
      <c r="BV24" s="11">
        <v>11997454.370000001</v>
      </c>
      <c r="BW24" s="11">
        <v>9310902.9900000002</v>
      </c>
      <c r="BX24" s="11">
        <v>7973560</v>
      </c>
      <c r="BY24" s="11">
        <v>10301284.5</v>
      </c>
      <c r="BZ24" s="11">
        <v>28009925.239999998</v>
      </c>
      <c r="CA24" s="11">
        <v>8368698.2599999998</v>
      </c>
      <c r="CB24" s="11">
        <v>14573021.25</v>
      </c>
      <c r="CC24" s="11">
        <v>26314229.959999997</v>
      </c>
      <c r="CD24" s="11">
        <v>9014046</v>
      </c>
      <c r="CE24" s="11">
        <v>12298646.620000001</v>
      </c>
      <c r="CF24" s="11">
        <v>8570623</v>
      </c>
      <c r="CG24" s="11">
        <v>113339853.99000001</v>
      </c>
      <c r="CH24" s="11">
        <v>7594077.6500000004</v>
      </c>
      <c r="CI24" s="11">
        <v>19834417.219999999</v>
      </c>
      <c r="CJ24" s="11">
        <v>8527022.0700000003</v>
      </c>
      <c r="CK24" s="11">
        <v>8094943.4199999999</v>
      </c>
      <c r="CL24" s="11">
        <v>6748697</v>
      </c>
      <c r="CM24" s="11">
        <v>7990952.6600000001</v>
      </c>
      <c r="CN24" s="11">
        <v>13068603.049999999</v>
      </c>
      <c r="CO24" s="11">
        <v>4248156</v>
      </c>
      <c r="CP24" s="11">
        <v>8408307.5700000003</v>
      </c>
      <c r="CQ24" s="11">
        <v>8215685.3799999999</v>
      </c>
      <c r="CR24" s="11">
        <v>7148402.7599999998</v>
      </c>
      <c r="CS24" s="11">
        <v>6079464.9199999999</v>
      </c>
      <c r="CT24" s="11">
        <v>69783783.25999999</v>
      </c>
      <c r="CU24" s="11">
        <v>8648096.5999999996</v>
      </c>
      <c r="CV24" s="11">
        <v>5350565</v>
      </c>
      <c r="CW24" s="11">
        <v>20635395.740000002</v>
      </c>
      <c r="CX24" s="11">
        <v>6207376.4400000004</v>
      </c>
      <c r="CY24" s="11">
        <v>17777215.289999999</v>
      </c>
      <c r="CZ24" s="11">
        <v>6189612</v>
      </c>
      <c r="DA24" s="11">
        <v>4804337.32</v>
      </c>
      <c r="DB24" s="11">
        <v>46837934.589999996</v>
      </c>
      <c r="DC24" s="11">
        <v>90706947.25</v>
      </c>
      <c r="DD24" s="11">
        <v>13421522.909999998</v>
      </c>
      <c r="DE24" s="11">
        <v>12452891.650000002</v>
      </c>
      <c r="DF24" s="11">
        <v>26643440.580000002</v>
      </c>
      <c r="DG24" s="11">
        <v>28144493.5</v>
      </c>
      <c r="DH24" s="11">
        <v>27420618</v>
      </c>
      <c r="DI24" s="11">
        <v>30178836.129999999</v>
      </c>
      <c r="DJ24" s="11">
        <v>9453600.1999999993</v>
      </c>
      <c r="DK24" s="11">
        <v>181862414</v>
      </c>
      <c r="DL24" s="11">
        <v>12160125.85</v>
      </c>
      <c r="DM24" s="11">
        <v>14986111.5</v>
      </c>
      <c r="DN24" s="11">
        <v>7355933.9900000002</v>
      </c>
      <c r="DO24" s="11">
        <v>13451965.130000001</v>
      </c>
      <c r="DP24" s="11">
        <v>12421196.539999999</v>
      </c>
      <c r="DQ24" s="11">
        <v>15424125.689999998</v>
      </c>
      <c r="DR24" s="11">
        <v>10783760.5</v>
      </c>
      <c r="DS24" s="11">
        <v>20115453.02</v>
      </c>
      <c r="DT24" s="11">
        <v>102036865.63000001</v>
      </c>
      <c r="DU24" s="11">
        <v>15069014</v>
      </c>
      <c r="DV24" s="11">
        <v>37687458.920000002</v>
      </c>
      <c r="DW24" s="11">
        <v>50301251.5</v>
      </c>
      <c r="DX24" s="11">
        <v>14817908.560000001</v>
      </c>
      <c r="DY24" s="11">
        <v>30903165.060000002</v>
      </c>
      <c r="DZ24" s="11">
        <v>19629140.350000001</v>
      </c>
      <c r="EA24" s="11">
        <v>6013120.75</v>
      </c>
      <c r="EB24" s="11">
        <v>10820113</v>
      </c>
      <c r="EC24" s="11">
        <v>12089193.359999999</v>
      </c>
      <c r="ED24" s="11">
        <v>18607953</v>
      </c>
      <c r="EE24" s="11">
        <v>36960623.219999999</v>
      </c>
      <c r="EF24" s="11">
        <v>44657284.68</v>
      </c>
      <c r="EG24" s="11">
        <v>10373738.57</v>
      </c>
      <c r="EH24" s="11">
        <v>13417636.5</v>
      </c>
      <c r="EI24" s="11">
        <v>7978403.3899999997</v>
      </c>
      <c r="EJ24" s="11">
        <v>13747785.960000001</v>
      </c>
      <c r="EK24" s="11">
        <v>16937653.25</v>
      </c>
      <c r="EL24" s="11">
        <v>6075383</v>
      </c>
      <c r="EM24" s="11">
        <v>10109518.25</v>
      </c>
      <c r="EN24" s="11">
        <v>117316494.91</v>
      </c>
      <c r="EO24" s="11">
        <v>9946550.0700000003</v>
      </c>
      <c r="EP24" s="11">
        <v>9323157.5800000001</v>
      </c>
      <c r="EQ24" s="11">
        <v>11190781.310000001</v>
      </c>
      <c r="ER24" s="11">
        <v>6904530</v>
      </c>
      <c r="ES24" s="11">
        <v>6263572.8300000001</v>
      </c>
      <c r="ET24" s="11">
        <v>15298256.460000001</v>
      </c>
      <c r="EU24" s="11">
        <v>10080983.649999999</v>
      </c>
      <c r="EV24" s="11">
        <v>10297084</v>
      </c>
      <c r="EW24" s="11">
        <v>80615096.829999998</v>
      </c>
      <c r="EX24" s="11">
        <v>4884761.9399999995</v>
      </c>
      <c r="EY24" s="11">
        <v>10084969.869999999</v>
      </c>
      <c r="EZ24" s="11">
        <v>11835932.25</v>
      </c>
      <c r="FA24" s="11">
        <v>17324300.91</v>
      </c>
      <c r="FB24" s="11">
        <v>16182850.870000001</v>
      </c>
      <c r="FC24" s="11">
        <v>12026670.130000001</v>
      </c>
      <c r="FD24" s="11">
        <v>11222042.859999999</v>
      </c>
      <c r="FE24" s="11">
        <v>9057245.4100000001</v>
      </c>
      <c r="FF24" s="11">
        <v>8247176.459999999</v>
      </c>
      <c r="FG24" s="11">
        <v>10091570</v>
      </c>
      <c r="FH24" s="11">
        <v>7682013.5</v>
      </c>
      <c r="FI24" s="11">
        <v>44355750</v>
      </c>
      <c r="FJ24" s="11">
        <v>6607832</v>
      </c>
      <c r="FK24" s="11">
        <v>6741490.169999999</v>
      </c>
      <c r="FL24" s="11">
        <v>5377125</v>
      </c>
      <c r="FM24" s="11">
        <v>11980271.810000001</v>
      </c>
      <c r="FN24" s="11">
        <v>10607928.689999999</v>
      </c>
      <c r="FO24" s="11">
        <v>5476167</v>
      </c>
      <c r="FP24" s="11">
        <v>3611550</v>
      </c>
      <c r="FQ24" s="11">
        <v>149792832.72</v>
      </c>
      <c r="FR24" s="11">
        <v>13600263</v>
      </c>
      <c r="FS24" s="11">
        <v>14235025</v>
      </c>
      <c r="FT24" s="11">
        <v>12712897.5</v>
      </c>
      <c r="FU24" s="11">
        <v>20248007</v>
      </c>
      <c r="FV24" s="11">
        <v>11019902.640000001</v>
      </c>
      <c r="FW24" s="11">
        <v>21782514.300000004</v>
      </c>
      <c r="FX24" s="11">
        <v>14099098.199999999</v>
      </c>
      <c r="FY24" s="11">
        <v>12638297.35</v>
      </c>
      <c r="FZ24" s="11">
        <v>10698996.75</v>
      </c>
      <c r="GA24" s="11">
        <v>19457063.329999998</v>
      </c>
      <c r="GB24" s="11">
        <v>11150243</v>
      </c>
      <c r="GC24" s="11">
        <v>9477217.129999999</v>
      </c>
      <c r="GD24" s="11">
        <v>5752974.6100000003</v>
      </c>
      <c r="GE24" s="11">
        <v>56387955.460000001</v>
      </c>
      <c r="GF24" s="11">
        <v>7959486.1299999999</v>
      </c>
      <c r="GG24" s="11">
        <v>6820998.5999999996</v>
      </c>
      <c r="GH24" s="11">
        <v>16667926.68</v>
      </c>
      <c r="GI24" s="11">
        <v>11697938.309999999</v>
      </c>
      <c r="GJ24" s="11">
        <v>10075817.6</v>
      </c>
      <c r="GK24" s="11">
        <v>8993850.0199999996</v>
      </c>
      <c r="GL24" s="11">
        <v>19619959.59</v>
      </c>
      <c r="GM24" s="11">
        <v>6674735.0600000005</v>
      </c>
      <c r="GN24" s="11">
        <v>4764202.42</v>
      </c>
      <c r="GO24" s="11">
        <v>4299318.26</v>
      </c>
      <c r="GP24" s="11">
        <v>3087958</v>
      </c>
      <c r="GQ24" s="11">
        <v>33943183.349999994</v>
      </c>
      <c r="GR24" s="11">
        <v>15925383.810000001</v>
      </c>
      <c r="GS24" s="11">
        <v>10516323</v>
      </c>
      <c r="GT24" s="11">
        <v>17435141</v>
      </c>
      <c r="GU24" s="11">
        <v>4770340</v>
      </c>
      <c r="GV24" s="11">
        <v>14089827.08</v>
      </c>
      <c r="GW24" s="11">
        <v>13314546.539999999</v>
      </c>
      <c r="GX24" s="11">
        <v>7134326.0700000003</v>
      </c>
      <c r="GY24" s="11">
        <v>37472717.789999999</v>
      </c>
      <c r="GZ24" s="11">
        <v>3349362.38</v>
      </c>
      <c r="HA24" s="11">
        <v>10527121.02</v>
      </c>
      <c r="HB24" s="11">
        <v>7783501.4399999995</v>
      </c>
      <c r="HC24" s="11">
        <v>108468719</v>
      </c>
      <c r="HD24" s="11">
        <v>19173044.640000001</v>
      </c>
      <c r="HE24" s="11">
        <v>23461517.810000002</v>
      </c>
      <c r="HF24" s="11">
        <v>16214496.060000001</v>
      </c>
      <c r="HG24" s="11">
        <v>14697457.32</v>
      </c>
      <c r="HH24" s="11">
        <v>26828897.280000001</v>
      </c>
      <c r="HI24" s="11">
        <v>4228174.7300000004</v>
      </c>
      <c r="HJ24" s="11">
        <v>11515916</v>
      </c>
      <c r="HK24" s="11">
        <v>97682589.680000007</v>
      </c>
      <c r="HL24" s="11">
        <v>14672982.33</v>
      </c>
      <c r="HM24" s="11">
        <v>14498918.560000001</v>
      </c>
      <c r="HN24" s="11">
        <v>10150323.5</v>
      </c>
      <c r="HO24" s="11">
        <v>7009324.1900000004</v>
      </c>
      <c r="HP24" s="11">
        <v>7430488</v>
      </c>
      <c r="HQ24" s="11">
        <v>10901333.25</v>
      </c>
      <c r="HR24" s="11">
        <v>8767899.9199999999</v>
      </c>
      <c r="HS24" s="11">
        <v>97652276.840000018</v>
      </c>
      <c r="HT24" s="11">
        <v>26901198.57</v>
      </c>
      <c r="HU24" s="11">
        <v>6920628.1200000001</v>
      </c>
      <c r="HV24" s="11">
        <v>5253024.29</v>
      </c>
      <c r="HW24" s="11">
        <v>6860111.2799999993</v>
      </c>
      <c r="HX24" s="11">
        <v>3720562.5</v>
      </c>
      <c r="HY24" s="11">
        <v>12434134.9</v>
      </c>
      <c r="HZ24" s="11">
        <v>6598679</v>
      </c>
      <c r="IA24" s="11">
        <v>5333196.13</v>
      </c>
      <c r="IB24" s="11">
        <v>7533576</v>
      </c>
      <c r="IC24" s="11">
        <v>7357047.0600000005</v>
      </c>
      <c r="ID24" s="11">
        <v>11774870.790000001</v>
      </c>
      <c r="IE24" s="11">
        <v>3424620.5</v>
      </c>
      <c r="IF24" s="11">
        <v>11219961.26</v>
      </c>
      <c r="IG24" s="11">
        <v>4918233.9000000004</v>
      </c>
      <c r="IH24" s="11">
        <v>4952785.33</v>
      </c>
      <c r="II24" s="11">
        <v>74309349.5</v>
      </c>
      <c r="IJ24" s="11">
        <v>30860131.300000001</v>
      </c>
      <c r="IK24" s="11">
        <v>11341580.85</v>
      </c>
      <c r="IL24" s="11">
        <v>12353532.67</v>
      </c>
      <c r="IM24" s="11">
        <v>34338739.480000004</v>
      </c>
      <c r="IN24" s="11">
        <v>11173890.65</v>
      </c>
      <c r="IO24" s="11">
        <v>10054975.359999999</v>
      </c>
      <c r="IP24" s="11">
        <v>6773923</v>
      </c>
      <c r="IQ24" s="11">
        <v>7025502.3700000001</v>
      </c>
      <c r="IR24" s="11">
        <v>5977914</v>
      </c>
      <c r="IS24" s="11">
        <v>7252554.5</v>
      </c>
      <c r="IT24" s="11">
        <v>115960140.48</v>
      </c>
      <c r="IU24" s="11">
        <v>43978580.960000001</v>
      </c>
      <c r="IV24" s="11">
        <v>14180763.58</v>
      </c>
      <c r="IW24" s="11">
        <v>11464560</v>
      </c>
      <c r="IX24" s="11">
        <v>8237862.0099999998</v>
      </c>
      <c r="IY24" s="11">
        <v>5567335.8399999999</v>
      </c>
      <c r="IZ24" s="11">
        <v>9346176.6600000001</v>
      </c>
      <c r="JA24" s="11">
        <v>5073514.04</v>
      </c>
      <c r="JB24" s="11">
        <v>6089676.4000000004</v>
      </c>
      <c r="JC24" s="11">
        <v>11084976</v>
      </c>
      <c r="JD24" s="11">
        <v>15868828</v>
      </c>
      <c r="JE24" s="11">
        <v>10013395</v>
      </c>
      <c r="JF24" s="11">
        <v>40375499.5</v>
      </c>
      <c r="JG24" s="11">
        <v>23524514.300000001</v>
      </c>
      <c r="JH24" s="11">
        <v>3406826.7</v>
      </c>
      <c r="JI24" s="11">
        <v>3775456.25</v>
      </c>
      <c r="JJ24" s="11">
        <v>5340743.55</v>
      </c>
      <c r="JK24" s="11">
        <v>3395612.1100000003</v>
      </c>
      <c r="JL24" s="11">
        <v>51962321.870000005</v>
      </c>
      <c r="JM24" s="11">
        <v>7095031</v>
      </c>
      <c r="JN24" s="11">
        <v>8416508.8099999987</v>
      </c>
      <c r="JO24" s="11">
        <v>10163725.859999999</v>
      </c>
      <c r="JP24" s="11">
        <v>6837891.6900000004</v>
      </c>
      <c r="JQ24" s="11">
        <v>16114197.74</v>
      </c>
      <c r="JR24" s="11">
        <v>4295720</v>
      </c>
      <c r="JS24" s="11">
        <v>90340244.599999994</v>
      </c>
      <c r="JT24" s="11">
        <v>41076063.700000003</v>
      </c>
      <c r="JU24" s="11">
        <v>9109522.3599999994</v>
      </c>
      <c r="JV24" s="11">
        <v>6480034</v>
      </c>
      <c r="JW24" s="11">
        <v>13073632</v>
      </c>
      <c r="JX24" s="11">
        <v>4288120</v>
      </c>
      <c r="JY24" s="11">
        <v>22999774</v>
      </c>
      <c r="JZ24" s="11">
        <v>14679580</v>
      </c>
      <c r="KA24" s="11">
        <v>9230869</v>
      </c>
      <c r="KB24" s="11">
        <v>11405182.5</v>
      </c>
      <c r="KC24" s="11">
        <v>9035146.1799999997</v>
      </c>
      <c r="KD24" s="11">
        <v>9060652</v>
      </c>
      <c r="KE24" s="11">
        <v>7983774.7599999998</v>
      </c>
      <c r="KF24" s="11">
        <v>4657198</v>
      </c>
      <c r="KG24" s="11">
        <v>6723040.1699999999</v>
      </c>
      <c r="KH24" s="11">
        <v>5671836</v>
      </c>
      <c r="KI24" s="11">
        <v>157733227.64000002</v>
      </c>
      <c r="KJ24" s="11">
        <v>24551154.024999999</v>
      </c>
      <c r="KK24" s="11">
        <v>11140676.890000001</v>
      </c>
      <c r="KL24" s="11">
        <v>13551914.43</v>
      </c>
      <c r="KM24" s="11">
        <v>15529938.309999999</v>
      </c>
      <c r="KN24" s="11">
        <v>9832165.3399999999</v>
      </c>
      <c r="KO24" s="11">
        <v>33825517.920000002</v>
      </c>
      <c r="KP24" s="11">
        <v>7141534.0199999996</v>
      </c>
      <c r="KQ24" s="11">
        <v>8916345</v>
      </c>
      <c r="KR24" s="11">
        <v>58356488.509999998</v>
      </c>
      <c r="KS24" s="11">
        <v>14301780</v>
      </c>
      <c r="KT24" s="11">
        <v>16448636.719999999</v>
      </c>
      <c r="KU24" s="11">
        <v>27531631</v>
      </c>
      <c r="KV24" s="11">
        <v>9051133.4399999995</v>
      </c>
      <c r="KW24" s="11">
        <v>24597808.789999999</v>
      </c>
      <c r="KX24" s="11">
        <v>86221214.359999999</v>
      </c>
      <c r="KY24" s="11">
        <v>16437447</v>
      </c>
      <c r="KZ24" s="11">
        <v>69747357.859999999</v>
      </c>
      <c r="LA24" s="11">
        <v>11101275.800000001</v>
      </c>
      <c r="LB24" s="11">
        <v>7385552</v>
      </c>
      <c r="LC24" s="11">
        <v>22620764.539999999</v>
      </c>
      <c r="LD24" s="11">
        <v>20430637.16</v>
      </c>
      <c r="LE24" s="11">
        <v>9289740.25</v>
      </c>
      <c r="LF24" s="11">
        <v>9476176.5599999987</v>
      </c>
      <c r="LG24" s="11">
        <v>5256925.7799999993</v>
      </c>
      <c r="LH24" s="11">
        <v>158637641.96000001</v>
      </c>
      <c r="LI24" s="11">
        <v>34691186.75</v>
      </c>
      <c r="LJ24" s="11">
        <v>48578439.560000002</v>
      </c>
      <c r="LK24" s="11">
        <v>38595806.869999997</v>
      </c>
      <c r="LL24" s="11">
        <v>16667752.92</v>
      </c>
      <c r="LM24" s="11">
        <v>9739234.4000000004</v>
      </c>
      <c r="LN24" s="11">
        <v>6638263.5</v>
      </c>
      <c r="LO24" s="11">
        <v>11947909.5</v>
      </c>
      <c r="LP24" s="11">
        <v>7848802</v>
      </c>
      <c r="LQ24" s="11">
        <v>14185454</v>
      </c>
      <c r="LR24" s="11">
        <v>7519482.7399999993</v>
      </c>
      <c r="LS24" s="11">
        <v>43882091.640000001</v>
      </c>
      <c r="LT24" s="11">
        <v>9280921.5600000005</v>
      </c>
      <c r="LU24" s="11">
        <v>5934469.5899999999</v>
      </c>
      <c r="LV24" s="11">
        <v>176730583.40000001</v>
      </c>
      <c r="LW24" s="11">
        <v>51256624</v>
      </c>
      <c r="LX24" s="11">
        <v>117743714</v>
      </c>
      <c r="LY24" s="11">
        <v>40352669.07</v>
      </c>
      <c r="LZ24" s="11">
        <v>19106997.109999999</v>
      </c>
      <c r="MA24" s="11">
        <v>20626263</v>
      </c>
      <c r="MB24" s="11">
        <v>13991611.029999999</v>
      </c>
      <c r="MC24" s="11">
        <v>13069996.609999999</v>
      </c>
      <c r="MD24" s="11">
        <v>10492287.9</v>
      </c>
      <c r="ME24" s="11">
        <v>14725233</v>
      </c>
      <c r="MF24" s="11">
        <v>35422591.780000001</v>
      </c>
      <c r="MG24" s="11">
        <v>10225554</v>
      </c>
      <c r="MH24" s="11">
        <v>154185783</v>
      </c>
      <c r="MI24" s="11">
        <v>10298892.850000001</v>
      </c>
      <c r="MJ24" s="11">
        <v>6254825.1299999999</v>
      </c>
      <c r="MK24" s="11">
        <v>5611022.3499999996</v>
      </c>
      <c r="ML24" s="11">
        <v>5785692.2999999998</v>
      </c>
      <c r="MM24" s="11">
        <v>11170779.66</v>
      </c>
      <c r="MN24" s="11">
        <v>10151019.700000001</v>
      </c>
      <c r="MO24" s="11">
        <v>9595798.4600000009</v>
      </c>
      <c r="MP24" s="11">
        <v>12841701.110000001</v>
      </c>
      <c r="MQ24" s="11">
        <v>8545054.1500000004</v>
      </c>
      <c r="MR24" s="11">
        <v>7236142.2199999997</v>
      </c>
      <c r="MS24" s="11">
        <v>6098488</v>
      </c>
      <c r="MT24" s="11">
        <v>89584362.299999997</v>
      </c>
      <c r="MU24" s="11">
        <v>11513319.07</v>
      </c>
      <c r="MV24" s="11">
        <v>9799412.5099999998</v>
      </c>
      <c r="MW24" s="11">
        <v>18145798</v>
      </c>
      <c r="MX24" s="11">
        <v>17434514.780000001</v>
      </c>
      <c r="MY24" s="11">
        <v>9648976</v>
      </c>
      <c r="MZ24" s="11">
        <v>27557177.780000001</v>
      </c>
      <c r="NA24" s="11">
        <v>16931030.300000001</v>
      </c>
      <c r="NB24" s="11">
        <v>14172648</v>
      </c>
      <c r="NC24" s="11">
        <v>4380249.68</v>
      </c>
      <c r="ND24" s="11">
        <v>3734867</v>
      </c>
      <c r="NE24" s="11">
        <v>221586790.84999999</v>
      </c>
      <c r="NF24" s="11">
        <v>33152718.689999998</v>
      </c>
      <c r="NG24" s="11">
        <v>6102371.04</v>
      </c>
      <c r="NH24" s="11">
        <v>88092988</v>
      </c>
      <c r="NI24" s="11">
        <v>6875453.5300000003</v>
      </c>
      <c r="NJ24" s="11">
        <v>26192948.66</v>
      </c>
      <c r="NK24" s="11">
        <v>47018661.480000004</v>
      </c>
      <c r="NL24" s="11">
        <v>37507468.25</v>
      </c>
      <c r="NM24" s="11">
        <v>2698460</v>
      </c>
      <c r="NN24" s="11">
        <v>12950349.039999999</v>
      </c>
      <c r="NO24" s="11">
        <v>7599034.8899999997</v>
      </c>
      <c r="NP24" s="11">
        <v>10227641.5</v>
      </c>
      <c r="NQ24" s="11">
        <v>53097145.969999999</v>
      </c>
      <c r="NR24" s="11">
        <v>7149132.2800000003</v>
      </c>
      <c r="NS24" s="11">
        <v>8657147.0500000007</v>
      </c>
      <c r="NT24" s="11">
        <v>7369921.5700000003</v>
      </c>
      <c r="NU24" s="11">
        <v>8572736.8499999996</v>
      </c>
      <c r="NV24" s="11">
        <v>3426391.29</v>
      </c>
      <c r="NW24" s="11">
        <v>6202690.3899999997</v>
      </c>
      <c r="NX24" s="11">
        <v>77838360.689999998</v>
      </c>
      <c r="NY24" s="11">
        <v>42612409.049999997</v>
      </c>
      <c r="NZ24" s="11">
        <v>6690787</v>
      </c>
      <c r="OA24" s="11">
        <v>4467515.25</v>
      </c>
      <c r="OB24" s="11">
        <v>7282682.5499999998</v>
      </c>
      <c r="OC24" s="11">
        <v>14717615.579999998</v>
      </c>
      <c r="OD24" s="11">
        <v>6934651.2000000002</v>
      </c>
      <c r="OE24" s="11">
        <v>90211158.040000007</v>
      </c>
      <c r="OF24" s="11">
        <v>25190086.059999995</v>
      </c>
      <c r="OG24" s="11">
        <v>12285731.829999998</v>
      </c>
      <c r="OH24" s="11">
        <v>40522922.619999997</v>
      </c>
      <c r="OI24" s="11">
        <v>10402514.140000001</v>
      </c>
      <c r="OJ24" s="11">
        <v>13624178.300000001</v>
      </c>
      <c r="OK24" s="11">
        <v>19535750.559999999</v>
      </c>
      <c r="OL24" s="11">
        <v>5702824.25</v>
      </c>
      <c r="OM24" s="11">
        <v>6606489.9000000004</v>
      </c>
      <c r="ON24" s="11">
        <v>107969084.51000001</v>
      </c>
      <c r="OO24" s="11">
        <v>32444668.190000001</v>
      </c>
      <c r="OP24" s="11">
        <v>39289535.57</v>
      </c>
      <c r="OQ24" s="11">
        <v>24321695.390000001</v>
      </c>
      <c r="OR24" s="11">
        <v>15135865.140000001</v>
      </c>
      <c r="OS24" s="11">
        <v>9430541.5600000005</v>
      </c>
      <c r="OT24" s="11">
        <v>80921046.5</v>
      </c>
      <c r="OU24" s="11">
        <v>8982941.3599999994</v>
      </c>
      <c r="OV24" s="11">
        <v>8732366</v>
      </c>
      <c r="OW24" s="11">
        <v>15977808.960000001</v>
      </c>
      <c r="OX24" s="11">
        <v>14576636.66</v>
      </c>
      <c r="OY24" s="11">
        <v>31389485</v>
      </c>
      <c r="OZ24" s="11">
        <v>8565734.8399999999</v>
      </c>
      <c r="PA24" s="11">
        <v>7798369.6699999999</v>
      </c>
      <c r="PB24" s="11">
        <v>7355448.4999999991</v>
      </c>
      <c r="PC24" s="11">
        <v>84945663.060000002</v>
      </c>
      <c r="PD24" s="11">
        <v>9022701.0199999996</v>
      </c>
      <c r="PE24" s="11">
        <v>19119817.030000001</v>
      </c>
      <c r="PF24" s="11">
        <v>3725966.33</v>
      </c>
      <c r="PG24" s="11">
        <v>12415891.5</v>
      </c>
      <c r="PH24" s="11">
        <v>25455702.800000001</v>
      </c>
      <c r="PI24" s="11">
        <v>7951221.96</v>
      </c>
      <c r="PJ24" s="11">
        <v>7089265</v>
      </c>
      <c r="PK24" s="11">
        <v>13289496.41</v>
      </c>
      <c r="PL24" s="11">
        <v>9906247.5399999991</v>
      </c>
      <c r="PM24" s="11">
        <v>10418865.09</v>
      </c>
      <c r="PN24" s="11">
        <v>21833841.57</v>
      </c>
      <c r="PO24" s="11">
        <v>5527096.7199999997</v>
      </c>
      <c r="PP24" s="11">
        <v>36898165.379999995</v>
      </c>
      <c r="PQ24" s="11">
        <v>8748546</v>
      </c>
      <c r="PR24" s="11">
        <v>4533577</v>
      </c>
      <c r="PS24" s="11">
        <v>3276265.77</v>
      </c>
      <c r="PT24" s="11">
        <v>8886639.5</v>
      </c>
      <c r="PU24" s="11">
        <v>288974628.74000001</v>
      </c>
      <c r="PV24" s="11">
        <v>8702885</v>
      </c>
      <c r="PW24" s="11">
        <v>8509203.3599999994</v>
      </c>
      <c r="PX24" s="11">
        <v>14828100.710000001</v>
      </c>
      <c r="PY24" s="11">
        <v>86675272.800000012</v>
      </c>
      <c r="PZ24" s="11">
        <v>21338606.699999999</v>
      </c>
      <c r="QA24" s="11">
        <v>29261607</v>
      </c>
      <c r="QB24" s="11">
        <v>10568995</v>
      </c>
      <c r="QC24" s="11">
        <v>28442460.5</v>
      </c>
      <c r="QD24" s="11">
        <v>7169350</v>
      </c>
      <c r="QE24" s="11">
        <v>23489308.400000002</v>
      </c>
      <c r="QF24" s="11">
        <v>10392155.48</v>
      </c>
      <c r="QG24" s="11">
        <v>12249348.32</v>
      </c>
      <c r="QH24" s="11">
        <v>14009219</v>
      </c>
      <c r="QI24" s="11">
        <v>13758494</v>
      </c>
      <c r="QJ24" s="11">
        <v>10999068</v>
      </c>
      <c r="QK24" s="11">
        <v>12675134.9</v>
      </c>
      <c r="QL24" s="11">
        <v>9679671</v>
      </c>
      <c r="QM24" s="11">
        <v>8815651</v>
      </c>
      <c r="QN24" s="11">
        <v>33062056.43</v>
      </c>
      <c r="QO24" s="11">
        <v>31935175.670000002</v>
      </c>
      <c r="QP24" s="11">
        <v>7510246.4000000004</v>
      </c>
      <c r="QQ24" s="11">
        <v>3998741.5</v>
      </c>
      <c r="QR24" s="11">
        <v>5119232.6899999995</v>
      </c>
      <c r="QS24" s="11">
        <v>3424094</v>
      </c>
      <c r="QT24" s="11">
        <v>3789140</v>
      </c>
      <c r="QU24" s="11">
        <v>117928877.75999999</v>
      </c>
      <c r="QV24" s="11">
        <v>8480310</v>
      </c>
      <c r="QW24" s="11">
        <v>19006155.43</v>
      </c>
      <c r="QX24" s="11">
        <v>9379784</v>
      </c>
      <c r="QY24" s="11">
        <v>10386260</v>
      </c>
      <c r="QZ24" s="11">
        <v>24524580.800000001</v>
      </c>
      <c r="RA24" s="11">
        <v>12658387.66</v>
      </c>
      <c r="RB24" s="11">
        <v>18555140.079999998</v>
      </c>
      <c r="RC24" s="11">
        <v>22315844.5</v>
      </c>
      <c r="RD24" s="11">
        <v>6927680.1400000006</v>
      </c>
      <c r="RE24" s="11">
        <v>8807782</v>
      </c>
      <c r="RF24" s="11">
        <v>7631887</v>
      </c>
      <c r="RG24" s="11">
        <v>7660889</v>
      </c>
      <c r="RH24" s="11">
        <v>174479692.84999999</v>
      </c>
      <c r="RI24" s="11">
        <v>22944216.599999998</v>
      </c>
      <c r="RJ24" s="11">
        <v>9500380</v>
      </c>
      <c r="RK24" s="11">
        <v>13624390.719999999</v>
      </c>
      <c r="RL24" s="11">
        <v>11644030</v>
      </c>
      <c r="RM24" s="11">
        <v>14328946.780000001</v>
      </c>
      <c r="RN24" s="11">
        <v>28017585</v>
      </c>
      <c r="RO24" s="11">
        <v>8225640.6899999995</v>
      </c>
      <c r="RP24" s="11">
        <v>11847196.33</v>
      </c>
      <c r="RQ24" s="11">
        <v>20210687.5</v>
      </c>
      <c r="RR24" s="11">
        <v>21702674.530000001</v>
      </c>
      <c r="RS24" s="11">
        <v>6076302.8799999999</v>
      </c>
      <c r="RT24" s="11">
        <v>6155686</v>
      </c>
      <c r="RU24" s="11">
        <v>9856507</v>
      </c>
      <c r="RV24" s="11">
        <v>7323170</v>
      </c>
      <c r="RW24" s="11">
        <v>8105064.5</v>
      </c>
      <c r="RX24" s="11">
        <v>6498080</v>
      </c>
      <c r="RY24" s="11">
        <v>3939890.92</v>
      </c>
      <c r="RZ24" s="11">
        <v>4378678.87</v>
      </c>
      <c r="SA24" s="11">
        <v>5778951</v>
      </c>
      <c r="SB24" s="11">
        <v>75786468.519999996</v>
      </c>
      <c r="SC24" s="11">
        <v>11758345</v>
      </c>
      <c r="SD24" s="11">
        <v>11996680.600000001</v>
      </c>
      <c r="SE24" s="11">
        <v>8786394</v>
      </c>
      <c r="SF24" s="11">
        <v>8659008</v>
      </c>
      <c r="SG24" s="11">
        <v>10480981.99</v>
      </c>
      <c r="SH24" s="11">
        <v>8515629</v>
      </c>
      <c r="SI24" s="11">
        <v>17287433.969999999</v>
      </c>
      <c r="SJ24" s="11">
        <v>11105121.199999999</v>
      </c>
      <c r="SK24" s="11">
        <v>11367882.239999998</v>
      </c>
      <c r="SL24" s="11">
        <v>18485368</v>
      </c>
      <c r="SM24" s="11">
        <v>3374164</v>
      </c>
      <c r="SN24" s="11">
        <v>55886717.670000009</v>
      </c>
      <c r="SO24" s="11">
        <v>10111923</v>
      </c>
      <c r="SP24" s="11">
        <v>11698039.9</v>
      </c>
      <c r="SQ24" s="11">
        <v>14778839.029999999</v>
      </c>
      <c r="SR24" s="11">
        <v>11273040.700000001</v>
      </c>
      <c r="SS24" s="11">
        <v>8472184</v>
      </c>
      <c r="ST24" s="11">
        <v>9627329</v>
      </c>
      <c r="SU24" s="11">
        <v>6087999.6200000001</v>
      </c>
      <c r="SV24" s="11">
        <v>79544320.370000005</v>
      </c>
      <c r="SW24" s="11">
        <v>8057021.1600000001</v>
      </c>
      <c r="SX24" s="11">
        <v>18137597.059999999</v>
      </c>
      <c r="SY24" s="11">
        <v>12063542</v>
      </c>
      <c r="SZ24" s="11">
        <v>6486010</v>
      </c>
      <c r="TA24" s="11">
        <v>7548010.8300000001</v>
      </c>
      <c r="TB24" s="11">
        <v>6968800</v>
      </c>
      <c r="TC24" s="11">
        <v>23164964.939999998</v>
      </c>
      <c r="TD24" s="11">
        <v>5402863.9199999999</v>
      </c>
      <c r="TE24" s="11">
        <v>7500624</v>
      </c>
      <c r="TF24" s="11">
        <v>10185777.9</v>
      </c>
      <c r="TG24" s="11">
        <v>16972150</v>
      </c>
      <c r="TH24" s="11">
        <v>8291120</v>
      </c>
      <c r="TI24" s="11">
        <v>6436073.7999999998</v>
      </c>
      <c r="TJ24" s="11">
        <v>171570767.09999999</v>
      </c>
      <c r="TK24" s="11">
        <v>10748716</v>
      </c>
      <c r="TL24" s="11">
        <v>8360008</v>
      </c>
      <c r="TM24" s="11">
        <v>20186631.350000001</v>
      </c>
      <c r="TN24" s="11">
        <v>16136699.09</v>
      </c>
      <c r="TO24" s="11">
        <v>11859365.83</v>
      </c>
      <c r="TP24" s="11">
        <v>6605463.8399999999</v>
      </c>
      <c r="TQ24" s="11">
        <v>43269206</v>
      </c>
      <c r="TR24" s="11">
        <v>12749731</v>
      </c>
      <c r="TS24" s="11">
        <v>24919642.449999999</v>
      </c>
      <c r="TT24" s="11">
        <v>19193195</v>
      </c>
      <c r="TU24" s="11">
        <v>11056711.67</v>
      </c>
      <c r="TV24" s="11">
        <v>6520660.4800000004</v>
      </c>
      <c r="TW24" s="11">
        <v>12065797.920000002</v>
      </c>
      <c r="TX24" s="11">
        <v>9818395.4800000004</v>
      </c>
      <c r="TY24" s="11">
        <v>10691269</v>
      </c>
      <c r="TZ24" s="11">
        <v>38025278.009999998</v>
      </c>
      <c r="UA24" s="11">
        <v>9525299.9000000004</v>
      </c>
      <c r="UB24" s="11">
        <v>63806154.590000004</v>
      </c>
      <c r="UC24" s="11">
        <v>18506214</v>
      </c>
      <c r="UD24" s="11">
        <v>6958658</v>
      </c>
      <c r="UE24" s="11">
        <v>12125828.809999999</v>
      </c>
      <c r="UF24" s="11">
        <v>60645615.5</v>
      </c>
      <c r="UG24" s="11">
        <v>7549120.2599999998</v>
      </c>
      <c r="UH24" s="11">
        <v>5766487.5</v>
      </c>
      <c r="UI24" s="11">
        <v>9324980.5999999996</v>
      </c>
      <c r="UJ24" s="11">
        <v>9543753.7800000012</v>
      </c>
      <c r="UK24" s="11">
        <v>42823130</v>
      </c>
      <c r="UL24" s="11">
        <v>13492173.499999998</v>
      </c>
      <c r="UM24" s="11">
        <v>9486358.25</v>
      </c>
      <c r="UN24" s="11">
        <v>14800698.050000001</v>
      </c>
      <c r="UO24" s="11">
        <v>9233764.4199999999</v>
      </c>
      <c r="UP24" s="11">
        <v>10523033.459999999</v>
      </c>
      <c r="UQ24" s="11">
        <v>208716100</v>
      </c>
      <c r="UR24" s="11">
        <v>13605709.220000001</v>
      </c>
      <c r="US24" s="11">
        <v>17865652</v>
      </c>
      <c r="UT24" s="11">
        <v>43631188.130000003</v>
      </c>
      <c r="UU24" s="11">
        <v>3983292.02</v>
      </c>
      <c r="UV24" s="11">
        <v>10462336.5</v>
      </c>
      <c r="UW24" s="11">
        <v>27367312.799999997</v>
      </c>
      <c r="UX24" s="11">
        <v>8753964</v>
      </c>
      <c r="UY24" s="11">
        <v>10015823.5</v>
      </c>
      <c r="UZ24" s="11">
        <v>10953210.969999999</v>
      </c>
      <c r="VA24" s="11">
        <v>13038667.18</v>
      </c>
      <c r="VB24" s="11">
        <v>28730708.280000001</v>
      </c>
      <c r="VC24" s="11">
        <v>13188688</v>
      </c>
      <c r="VD24" s="11">
        <v>28270882.359999999</v>
      </c>
      <c r="VE24" s="11">
        <v>9207278.6600000001</v>
      </c>
      <c r="VF24" s="11">
        <v>8575062</v>
      </c>
      <c r="VG24" s="11">
        <v>9643826.6600000001</v>
      </c>
      <c r="VH24" s="11">
        <v>7926662.2199999997</v>
      </c>
      <c r="VI24" s="11">
        <v>32417583.209999997</v>
      </c>
      <c r="VJ24" s="11">
        <v>7016748.6899999995</v>
      </c>
      <c r="VK24" s="11">
        <v>7312841.79</v>
      </c>
      <c r="VL24" s="11">
        <v>3780068</v>
      </c>
      <c r="VM24" s="11">
        <v>91887713.789999992</v>
      </c>
      <c r="VN24" s="11">
        <v>9870202</v>
      </c>
      <c r="VO24" s="11">
        <v>9652243.7699999996</v>
      </c>
      <c r="VP24" s="11">
        <v>15375858.799999999</v>
      </c>
      <c r="VQ24" s="11">
        <v>20920522.719999999</v>
      </c>
      <c r="VR24" s="11">
        <v>13732204</v>
      </c>
      <c r="VS24" s="11">
        <v>15241523.459999999</v>
      </c>
      <c r="VT24" s="11">
        <v>8384892.8699999992</v>
      </c>
      <c r="VU24" s="11">
        <v>11861607.5</v>
      </c>
      <c r="VV24" s="11">
        <v>40378110.75</v>
      </c>
      <c r="VW24" s="11">
        <v>10416153.76</v>
      </c>
      <c r="VX24" s="11">
        <v>15911507.5</v>
      </c>
      <c r="VY24" s="11">
        <v>11172459</v>
      </c>
      <c r="VZ24" s="11">
        <v>8802512</v>
      </c>
      <c r="WA24" s="11">
        <v>7948026.6500000004</v>
      </c>
      <c r="WB24" s="11">
        <v>353426545.62</v>
      </c>
      <c r="WC24" s="11">
        <v>25320010.25</v>
      </c>
      <c r="WD24" s="11">
        <v>19101584.5</v>
      </c>
      <c r="WE24" s="11">
        <v>9192110.1899999995</v>
      </c>
      <c r="WF24" s="11">
        <v>11606534.699999999</v>
      </c>
      <c r="WG24" s="11">
        <v>13249329.4</v>
      </c>
      <c r="WH24" s="11">
        <v>20763109</v>
      </c>
      <c r="WI24" s="11">
        <v>27549009</v>
      </c>
      <c r="WJ24" s="11">
        <v>14466832.530000001</v>
      </c>
      <c r="WK24" s="11">
        <v>16829590</v>
      </c>
      <c r="WL24" s="11">
        <v>13826130</v>
      </c>
      <c r="WM24" s="11">
        <v>30397317.649999999</v>
      </c>
      <c r="WN24" s="11">
        <v>16159589.699999999</v>
      </c>
      <c r="WO24" s="11">
        <v>20489579.300000001</v>
      </c>
      <c r="WP24" s="11">
        <v>33844112.75</v>
      </c>
      <c r="WQ24" s="11">
        <v>15979244</v>
      </c>
      <c r="WR24" s="11">
        <v>15849728.5</v>
      </c>
      <c r="WS24" s="11">
        <v>18066848.670000002</v>
      </c>
      <c r="WT24" s="11">
        <v>10270653.75</v>
      </c>
      <c r="WU24" s="11">
        <v>30601434.280000001</v>
      </c>
      <c r="WV24" s="11">
        <v>65254518.710000001</v>
      </c>
      <c r="WW24" s="11">
        <v>15670786</v>
      </c>
      <c r="WX24" s="11">
        <v>9384866</v>
      </c>
      <c r="WY24" s="11">
        <v>9440207</v>
      </c>
      <c r="WZ24" s="11">
        <v>11633188.5</v>
      </c>
      <c r="XA24" s="11">
        <v>8371424.1899999995</v>
      </c>
      <c r="XB24" s="11">
        <v>11108728</v>
      </c>
      <c r="XC24" s="11">
        <v>10781403.48</v>
      </c>
      <c r="XD24" s="11">
        <v>45096361.390000001</v>
      </c>
      <c r="XE24" s="11">
        <v>8963207</v>
      </c>
      <c r="XF24" s="11">
        <v>4459647.5600000005</v>
      </c>
      <c r="XG24" s="11">
        <v>5101985.08</v>
      </c>
      <c r="XH24" s="11">
        <v>6074404.3200000003</v>
      </c>
      <c r="XI24" s="11">
        <v>163096645.46000001</v>
      </c>
      <c r="XJ24" s="11">
        <v>16736325.890000001</v>
      </c>
      <c r="XK24" s="11">
        <v>16887833</v>
      </c>
      <c r="XL24" s="11">
        <v>61304509.399999999</v>
      </c>
      <c r="XM24" s="11">
        <v>15193885.359999999</v>
      </c>
      <c r="XN24" s="11">
        <v>18773776.77</v>
      </c>
      <c r="XO24" s="11">
        <v>27769727.899999999</v>
      </c>
      <c r="XP24" s="11">
        <v>16167309</v>
      </c>
      <c r="XQ24" s="11">
        <v>14223989.989999998</v>
      </c>
      <c r="XR24" s="11">
        <v>29578841.040000003</v>
      </c>
      <c r="XS24" s="11">
        <v>22219528.16</v>
      </c>
      <c r="XT24" s="11">
        <v>10794952.75</v>
      </c>
      <c r="XU24" s="11">
        <v>8406510.8000000007</v>
      </c>
      <c r="XV24" s="11">
        <v>10184854</v>
      </c>
      <c r="XW24" s="11">
        <v>11935337.720000001</v>
      </c>
      <c r="XX24" s="11">
        <v>11416802.300000001</v>
      </c>
      <c r="XY24" s="11">
        <v>7304794</v>
      </c>
      <c r="XZ24" s="11">
        <v>8681922.8599999994</v>
      </c>
      <c r="YA24" s="11">
        <v>9474180.6799999997</v>
      </c>
      <c r="YB24" s="11">
        <v>8594275.0099999998</v>
      </c>
      <c r="YC24" s="11">
        <v>9428004.8399999999</v>
      </c>
      <c r="YD24" s="11">
        <v>9536614</v>
      </c>
      <c r="YE24" s="11">
        <v>7313808.5700000003</v>
      </c>
      <c r="YF24" s="11">
        <v>189093710.59999999</v>
      </c>
      <c r="YG24" s="11">
        <v>12527078</v>
      </c>
      <c r="YH24" s="11">
        <v>19894354.75</v>
      </c>
      <c r="YI24" s="11">
        <v>8054658.8500000006</v>
      </c>
      <c r="YJ24" s="11">
        <v>48821923.450000003</v>
      </c>
      <c r="YK24" s="11">
        <v>15772906.649999999</v>
      </c>
      <c r="YL24" s="11">
        <v>22587613.18</v>
      </c>
      <c r="YM24" s="11">
        <v>9970000</v>
      </c>
      <c r="YN24" s="11">
        <v>46522398.609999992</v>
      </c>
      <c r="YO24" s="11">
        <v>34031763.329999998</v>
      </c>
      <c r="YP24" s="11">
        <v>17378292.959999997</v>
      </c>
      <c r="YQ24" s="11">
        <v>13566364.600000001</v>
      </c>
      <c r="YR24" s="11">
        <v>9249785</v>
      </c>
      <c r="YS24" s="11">
        <v>10031936.48</v>
      </c>
      <c r="YT24" s="11">
        <v>7517440</v>
      </c>
      <c r="YU24" s="11">
        <v>8060504</v>
      </c>
      <c r="YV24" s="11">
        <v>6832152.4900000002</v>
      </c>
      <c r="YW24" s="11">
        <v>55453062.609999992</v>
      </c>
      <c r="YX24" s="11">
        <v>8078420</v>
      </c>
      <c r="YY24" s="11">
        <v>5948188</v>
      </c>
      <c r="YZ24" s="11">
        <v>5785423.7599999998</v>
      </c>
      <c r="ZA24" s="11">
        <v>7292344.79</v>
      </c>
      <c r="ZB24" s="11">
        <v>4205240</v>
      </c>
      <c r="ZC24" s="11">
        <v>7434100</v>
      </c>
      <c r="ZD24" s="11">
        <v>67283934.199999988</v>
      </c>
      <c r="ZE24" s="11">
        <v>7187321.7999999998</v>
      </c>
      <c r="ZF24" s="11">
        <v>13508929.6</v>
      </c>
      <c r="ZG24" s="11">
        <v>11569892.68</v>
      </c>
      <c r="ZH24" s="11">
        <v>7338973</v>
      </c>
      <c r="ZI24" s="11">
        <v>9284657.8499999996</v>
      </c>
      <c r="ZJ24" s="11">
        <v>5659289.7299999995</v>
      </c>
      <c r="ZK24" s="11">
        <v>5143023.0500000007</v>
      </c>
      <c r="ZL24" s="11">
        <v>25703122.990000002</v>
      </c>
      <c r="ZM24" s="11">
        <v>162936001.69999999</v>
      </c>
      <c r="ZN24" s="11">
        <v>6981776.71</v>
      </c>
      <c r="ZO24" s="11">
        <v>17000160.16</v>
      </c>
      <c r="ZP24" s="11">
        <v>42266948.32</v>
      </c>
      <c r="ZQ24" s="11">
        <v>26406172</v>
      </c>
      <c r="ZR24" s="11">
        <v>9348998.25</v>
      </c>
      <c r="ZS24" s="11">
        <v>11477978</v>
      </c>
      <c r="ZT24" s="11">
        <v>20757754.949999999</v>
      </c>
      <c r="ZU24" s="11">
        <v>16997652</v>
      </c>
      <c r="ZV24" s="11">
        <v>19496343.310000002</v>
      </c>
      <c r="ZW24" s="11">
        <v>5734822</v>
      </c>
      <c r="ZX24" s="11">
        <v>7846300.7000000002</v>
      </c>
      <c r="ZY24" s="11">
        <v>8933017.3399999999</v>
      </c>
      <c r="ZZ24" s="11">
        <v>11923839.5</v>
      </c>
      <c r="AAA24" s="11">
        <v>7545476</v>
      </c>
      <c r="AAB24" s="11">
        <v>10770411</v>
      </c>
      <c r="AAC24" s="11">
        <v>7640518</v>
      </c>
      <c r="AAD24" s="11">
        <v>7296426.5</v>
      </c>
      <c r="AAE24" s="11">
        <v>6831056</v>
      </c>
      <c r="AAF24" s="11">
        <v>7362930.5900000008</v>
      </c>
      <c r="AAG24" s="11">
        <v>7924309.25</v>
      </c>
      <c r="AAH24" s="11">
        <v>6255285</v>
      </c>
      <c r="AAI24" s="11">
        <v>54642708.739999995</v>
      </c>
      <c r="AAJ24" s="11">
        <v>9234973</v>
      </c>
      <c r="AAK24" s="11">
        <v>8903355</v>
      </c>
      <c r="AAL24" s="11">
        <v>9310996.4000000004</v>
      </c>
      <c r="AAM24" s="11">
        <v>7434369</v>
      </c>
      <c r="AAN24" s="11">
        <v>12673001</v>
      </c>
      <c r="AAO24" s="11">
        <v>7368027.5</v>
      </c>
      <c r="AAP24" s="11">
        <v>198770447.92000002</v>
      </c>
      <c r="AAQ24" s="11">
        <v>14807941.5</v>
      </c>
      <c r="AAR24" s="11">
        <v>9436586</v>
      </c>
      <c r="AAS24" s="11">
        <v>25250611.5</v>
      </c>
      <c r="AAT24" s="11">
        <v>14657076.59</v>
      </c>
      <c r="AAU24" s="11">
        <v>9603613.370000001</v>
      </c>
      <c r="AAV24" s="11">
        <v>14818618</v>
      </c>
      <c r="AAW24" s="11">
        <v>15527455.429999998</v>
      </c>
      <c r="AAX24" s="11">
        <v>38764827</v>
      </c>
      <c r="AAY24" s="11">
        <v>10609743</v>
      </c>
      <c r="AAZ24" s="11">
        <v>14064821.49</v>
      </c>
      <c r="ABA24" s="11">
        <v>52159171.5</v>
      </c>
      <c r="ABB24" s="11">
        <v>31912156</v>
      </c>
      <c r="ABC24" s="11">
        <v>7917604</v>
      </c>
      <c r="ABD24" s="11">
        <v>9181816.2899999991</v>
      </c>
      <c r="ABE24" s="11">
        <v>10137693.75</v>
      </c>
      <c r="ABF24" s="11">
        <v>8498324</v>
      </c>
      <c r="ABG24" s="11">
        <v>12599946</v>
      </c>
      <c r="ABH24" s="11">
        <v>8755349</v>
      </c>
      <c r="ABI24" s="11">
        <v>90505646</v>
      </c>
      <c r="ABJ24" s="11">
        <v>65120066.110000007</v>
      </c>
      <c r="ABK24" s="11">
        <v>7260140.5</v>
      </c>
      <c r="ABL24" s="11">
        <v>6756246.6799999997</v>
      </c>
      <c r="ABM24" s="11">
        <v>5553316</v>
      </c>
      <c r="ABN24" s="11">
        <v>9104450.5500000007</v>
      </c>
      <c r="ABO24" s="11">
        <v>4951075.7200000007</v>
      </c>
      <c r="ABP24" s="11">
        <v>89605415.25</v>
      </c>
      <c r="ABQ24" s="11">
        <v>11309635.449999999</v>
      </c>
      <c r="ABR24" s="11">
        <v>8507876.9600000009</v>
      </c>
      <c r="ABS24" s="11">
        <v>15450357.360000001</v>
      </c>
      <c r="ABT24" s="11">
        <v>13867505.469999999</v>
      </c>
      <c r="ABU24" s="11">
        <v>9971205.1600000001</v>
      </c>
      <c r="ABV24" s="11">
        <v>8432434.1600000001</v>
      </c>
      <c r="ABW24" s="11">
        <v>10402639.629999999</v>
      </c>
      <c r="ABX24" s="11">
        <v>2159848</v>
      </c>
      <c r="ABY24" s="11">
        <v>92691466.929999992</v>
      </c>
      <c r="ABZ24" s="11">
        <v>6781523.96</v>
      </c>
      <c r="ACA24" s="11">
        <v>9087569.5700000003</v>
      </c>
      <c r="ACB24" s="11">
        <v>4878073.2699999996</v>
      </c>
      <c r="ACC24" s="11">
        <v>6364062.0999999996</v>
      </c>
      <c r="ACD24" s="11">
        <v>25454088.169999998</v>
      </c>
      <c r="ACE24" s="11">
        <v>6096689</v>
      </c>
      <c r="ACF24" s="11">
        <v>8773078.6999999993</v>
      </c>
      <c r="ACG24" s="11">
        <v>6339284.6699999999</v>
      </c>
      <c r="ACH24" s="11">
        <v>8569338.5700000003</v>
      </c>
      <c r="ACI24" s="11">
        <v>3965853</v>
      </c>
      <c r="ACJ24" s="11">
        <v>199073246.56999996</v>
      </c>
      <c r="ACK24" s="11">
        <v>6369593</v>
      </c>
      <c r="ACL24" s="11">
        <v>7131049.7400000002</v>
      </c>
      <c r="ACM24" s="11">
        <v>14985093.35</v>
      </c>
      <c r="ACN24" s="11">
        <v>5892218.3900000006</v>
      </c>
      <c r="ACO24" s="11">
        <v>8474694</v>
      </c>
      <c r="ACP24" s="11">
        <v>16884279</v>
      </c>
      <c r="ACQ24" s="11">
        <v>45403909.32</v>
      </c>
      <c r="ACR24" s="11">
        <v>46274783.240000002</v>
      </c>
      <c r="ACS24" s="11">
        <v>7624338.3099999996</v>
      </c>
      <c r="ACT24" s="11">
        <v>14017380.65</v>
      </c>
      <c r="ACU24" s="11">
        <v>12200644.16</v>
      </c>
      <c r="ACV24" s="11">
        <v>9591834</v>
      </c>
      <c r="ACW24" s="11">
        <v>37632499.039999999</v>
      </c>
      <c r="ACX24" s="11">
        <v>10322217.34</v>
      </c>
      <c r="ACY24" s="11">
        <v>10953074.49</v>
      </c>
      <c r="ACZ24" s="11">
        <v>5643443</v>
      </c>
      <c r="ADA24" s="11">
        <v>8506798</v>
      </c>
      <c r="ADB24" s="11">
        <v>3303690</v>
      </c>
      <c r="ADC24" s="11">
        <v>5543094.5</v>
      </c>
      <c r="ADD24" s="11">
        <v>7658941.3499999996</v>
      </c>
      <c r="ADE24" s="11">
        <v>4138467.6999999997</v>
      </c>
      <c r="ADF24" s="11">
        <v>6527153.5999999996</v>
      </c>
      <c r="ADG24" s="11">
        <v>34302998.469999999</v>
      </c>
      <c r="ADH24" s="11">
        <v>23744622.969999999</v>
      </c>
      <c r="ADI24" s="11">
        <v>4030573.1799999997</v>
      </c>
      <c r="ADJ24" s="11">
        <v>4215743.96</v>
      </c>
      <c r="ADK24" s="11">
        <v>6629016.7800000003</v>
      </c>
      <c r="ADL24" s="11">
        <v>2188687.7600000002</v>
      </c>
      <c r="ADM24" s="11">
        <v>4813155.6400000006</v>
      </c>
      <c r="ADN24" s="11">
        <v>4946458.08</v>
      </c>
      <c r="ADO24" s="11">
        <v>8847033.1199999992</v>
      </c>
      <c r="ADP24" s="11">
        <v>176517874.37</v>
      </c>
      <c r="ADQ24" s="11">
        <v>23459534.220000003</v>
      </c>
      <c r="ADR24" s="11">
        <v>24289437.080000002</v>
      </c>
      <c r="ADS24" s="11">
        <v>20495365.680000003</v>
      </c>
      <c r="ADT24" s="11">
        <v>52873119.329999991</v>
      </c>
      <c r="ADU24" s="11">
        <v>4948196.13</v>
      </c>
      <c r="ADV24" s="11">
        <v>6644462.0599999987</v>
      </c>
      <c r="ADW24" s="11">
        <v>10635202.040000001</v>
      </c>
      <c r="ADX24" s="11">
        <v>7434739</v>
      </c>
      <c r="ADY24" s="11">
        <v>4439783</v>
      </c>
      <c r="ADZ24" s="11">
        <v>156311979.56999999</v>
      </c>
      <c r="AEA24" s="11">
        <v>49086277.170000002</v>
      </c>
      <c r="AEB24" s="11">
        <v>44181333.700000003</v>
      </c>
      <c r="AEC24" s="11">
        <v>9181524.4100000001</v>
      </c>
      <c r="AED24" s="11">
        <v>20130568.399999999</v>
      </c>
      <c r="AEE24" s="11">
        <v>21959053.140000001</v>
      </c>
      <c r="AEF24" s="11">
        <v>17201303.899999999</v>
      </c>
      <c r="AEG24" s="11">
        <v>13956993.370000001</v>
      </c>
      <c r="AEH24" s="11">
        <v>19314024.989999998</v>
      </c>
      <c r="AEI24" s="11">
        <v>12902916.719999999</v>
      </c>
      <c r="AEJ24" s="11">
        <v>18196696.440000001</v>
      </c>
      <c r="AEK24" s="11">
        <v>19433406.190000001</v>
      </c>
      <c r="AEL24" s="11">
        <v>9732293</v>
      </c>
      <c r="AEM24" s="11">
        <v>19797939.129999999</v>
      </c>
      <c r="AEN24" s="11">
        <v>16659260.060000001</v>
      </c>
      <c r="AEO24" s="11">
        <v>11606137</v>
      </c>
      <c r="AEP24" s="11">
        <v>12638621.5</v>
      </c>
      <c r="AEQ24" s="11">
        <v>27478901.140000001</v>
      </c>
      <c r="AER24" s="11">
        <v>11537176</v>
      </c>
      <c r="AES24" s="11">
        <v>25764218.130000003</v>
      </c>
      <c r="AET24" s="11">
        <v>134918556.14999998</v>
      </c>
      <c r="AEU24" s="11">
        <v>16703762</v>
      </c>
      <c r="AEV24" s="11">
        <v>17369866.039999999</v>
      </c>
      <c r="AEW24" s="11">
        <v>9564323.9000000004</v>
      </c>
      <c r="AEX24" s="11">
        <v>10321298</v>
      </c>
      <c r="AEY24" s="11">
        <v>31030205.120000001</v>
      </c>
      <c r="AEZ24" s="11">
        <v>8714514.1899999995</v>
      </c>
      <c r="AFA24" s="11">
        <v>9438757.75</v>
      </c>
      <c r="AFB24" s="11">
        <v>11475621</v>
      </c>
      <c r="AFC24" s="11">
        <v>8134216.3899999997</v>
      </c>
      <c r="AFD24" s="11">
        <v>61070446.340000004</v>
      </c>
      <c r="AFE24" s="11">
        <v>36902180.009999998</v>
      </c>
      <c r="AFF24" s="11">
        <v>18985425.16</v>
      </c>
      <c r="AFG24" s="11">
        <v>12756378.5</v>
      </c>
      <c r="AFH24" s="11">
        <v>28277941.5</v>
      </c>
      <c r="AFI24" s="11">
        <v>12263274.26</v>
      </c>
      <c r="AFJ24" s="11">
        <v>14821437.779999999</v>
      </c>
      <c r="AFK24" s="11">
        <v>10626493</v>
      </c>
      <c r="AFL24" s="11">
        <v>9434002</v>
      </c>
      <c r="AFM24" s="11">
        <v>10228246</v>
      </c>
      <c r="AFN24" s="11">
        <v>16106275.559999999</v>
      </c>
      <c r="AFO24" s="11">
        <v>7611310.8200000003</v>
      </c>
      <c r="AFP24" s="11">
        <v>9331450.7899999991</v>
      </c>
      <c r="AFQ24" s="11">
        <v>66517128.460000001</v>
      </c>
      <c r="AFR24" s="11">
        <v>20340001.420000002</v>
      </c>
      <c r="AFS24" s="11">
        <v>15148211.5</v>
      </c>
      <c r="AFT24" s="11">
        <v>10077438.609999999</v>
      </c>
      <c r="AFU24" s="11">
        <v>12842341.209999999</v>
      </c>
      <c r="AFV24" s="11">
        <v>10411451.710000001</v>
      </c>
      <c r="AFW24" s="11">
        <v>6309861.79</v>
      </c>
      <c r="AFX24" s="11">
        <v>12052686</v>
      </c>
      <c r="AFY24" s="11">
        <v>15509576.389999999</v>
      </c>
      <c r="AFZ24" s="11">
        <v>6842019.1700000009</v>
      </c>
      <c r="AGA24" s="11">
        <v>15600214.180000002</v>
      </c>
      <c r="AGB24" s="11">
        <v>7621024.4100000001</v>
      </c>
      <c r="AGC24" s="11">
        <v>95969155.079999998</v>
      </c>
      <c r="AGD24" s="11">
        <v>7766007.9400000004</v>
      </c>
      <c r="AGE24" s="11">
        <v>10205078.82</v>
      </c>
      <c r="AGF24" s="11">
        <v>10178291.68</v>
      </c>
      <c r="AGG24" s="11">
        <v>18018126.59</v>
      </c>
      <c r="AGH24" s="11">
        <v>11775016.5</v>
      </c>
      <c r="AGI24" s="11">
        <v>5558078</v>
      </c>
      <c r="AGJ24" s="11">
        <v>9109300.8399999999</v>
      </c>
      <c r="AGK24" s="11">
        <v>6385284.8499999996</v>
      </c>
      <c r="AGL24" s="11">
        <v>8699334.9399999995</v>
      </c>
      <c r="AGM24" s="11">
        <v>7318203.5299999993</v>
      </c>
      <c r="AGN24" s="11">
        <v>98670436.88000001</v>
      </c>
      <c r="AGO24" s="11">
        <v>20676007.050000001</v>
      </c>
      <c r="AGP24" s="11">
        <v>16042118.270000001</v>
      </c>
      <c r="AGQ24" s="11">
        <v>11057784.48</v>
      </c>
      <c r="AGR24" s="11">
        <v>26294044.539999999</v>
      </c>
      <c r="AGS24" s="11">
        <v>16882413.93</v>
      </c>
      <c r="AGT24" s="11">
        <v>8850883.3900000006</v>
      </c>
      <c r="AGU24" s="11">
        <v>15496260.43</v>
      </c>
      <c r="AGV24" s="11">
        <v>155744453.00999999</v>
      </c>
      <c r="AGW24" s="11">
        <v>102343109.3</v>
      </c>
      <c r="AGX24" s="11">
        <v>11475376.189999999</v>
      </c>
      <c r="AGY24" s="11">
        <v>26694942.82</v>
      </c>
      <c r="AGZ24" s="11">
        <v>24032853.57</v>
      </c>
      <c r="AHA24" s="11">
        <v>22302431</v>
      </c>
      <c r="AHB24" s="11">
        <v>14501822.699999999</v>
      </c>
      <c r="AHC24" s="11">
        <v>17690915.259999998</v>
      </c>
      <c r="AHD24" s="11">
        <v>9779658</v>
      </c>
      <c r="AHE24" s="11">
        <v>15002079.09</v>
      </c>
      <c r="AHF24" s="11">
        <v>16948904.439999998</v>
      </c>
      <c r="AHG24" s="11">
        <v>10128947.66</v>
      </c>
      <c r="AHH24" s="11">
        <v>9225130.3399999999</v>
      </c>
      <c r="AHI24" s="11">
        <v>10093597</v>
      </c>
      <c r="AHJ24" s="11">
        <v>10979511</v>
      </c>
      <c r="AHK24" s="11">
        <v>9411114.0500000007</v>
      </c>
      <c r="AHL24" s="11">
        <v>8902417.6500000004</v>
      </c>
      <c r="AHM24" s="11">
        <v>43917611.510000005</v>
      </c>
      <c r="AHN24" s="11">
        <v>6065704.9100000001</v>
      </c>
      <c r="AHO24" s="11">
        <v>6315579.75</v>
      </c>
      <c r="AHP24" s="11">
        <v>9851604.3000000007</v>
      </c>
      <c r="AHQ24" s="11">
        <v>15483593.66</v>
      </c>
      <c r="AHR24" s="11">
        <v>4510075.4000000004</v>
      </c>
      <c r="AHS24" s="11">
        <v>6799422.2000000002</v>
      </c>
      <c r="AHT24" s="11">
        <f t="shared" si="16"/>
        <v>19819086451.674984</v>
      </c>
      <c r="AHV24" s="625"/>
      <c r="AHW24" s="626"/>
    </row>
    <row r="25" spans="1:907" x14ac:dyDescent="0.8">
      <c r="A25" s="96">
        <v>19</v>
      </c>
      <c r="B25" s="96" t="s">
        <v>29</v>
      </c>
      <c r="C25" s="6" t="s">
        <v>30</v>
      </c>
      <c r="D25" s="11">
        <v>514594870.31</v>
      </c>
      <c r="E25" s="11">
        <v>28715651.969999999</v>
      </c>
      <c r="F25" s="11">
        <v>41326491.609999999</v>
      </c>
      <c r="G25" s="11">
        <v>13956103.449999999</v>
      </c>
      <c r="H25" s="11">
        <v>62926772.75</v>
      </c>
      <c r="I25" s="11">
        <v>24219227.5</v>
      </c>
      <c r="J25" s="11">
        <v>48701788.240000002</v>
      </c>
      <c r="K25" s="11">
        <v>34399314.519999996</v>
      </c>
      <c r="L25" s="11">
        <v>32087676.299999997</v>
      </c>
      <c r="M25" s="11">
        <v>19994347.370000001</v>
      </c>
      <c r="N25" s="11">
        <v>24232826.5</v>
      </c>
      <c r="O25" s="11">
        <v>16962435</v>
      </c>
      <c r="P25" s="11">
        <v>22715261.009999998</v>
      </c>
      <c r="Q25" s="11">
        <v>18323217</v>
      </c>
      <c r="R25" s="11">
        <v>15696075</v>
      </c>
      <c r="S25" s="11">
        <v>39714459.590000004</v>
      </c>
      <c r="T25" s="11">
        <v>20299165.240000002</v>
      </c>
      <c r="U25" s="11">
        <v>9225978.5</v>
      </c>
      <c r="V25" s="11">
        <v>425405130.41000003</v>
      </c>
      <c r="W25" s="11">
        <v>111237106.80000001</v>
      </c>
      <c r="X25" s="11">
        <v>28225781.100000001</v>
      </c>
      <c r="Y25" s="11">
        <v>48014156.090000004</v>
      </c>
      <c r="Z25" s="11">
        <v>23907310.68</v>
      </c>
      <c r="AA25" s="11">
        <v>28840203.129999999</v>
      </c>
      <c r="AB25" s="11">
        <v>14891301.649999999</v>
      </c>
      <c r="AC25" s="11">
        <v>120887118.47</v>
      </c>
      <c r="AD25" s="11">
        <v>39456938.269999996</v>
      </c>
      <c r="AE25" s="11">
        <v>18063432.34</v>
      </c>
      <c r="AF25" s="11">
        <v>77381694.280000001</v>
      </c>
      <c r="AG25" s="11">
        <v>24074673.189999998</v>
      </c>
      <c r="AH25" s="11">
        <v>90569822.830000013</v>
      </c>
      <c r="AI25" s="11">
        <v>44642890.75</v>
      </c>
      <c r="AJ25" s="11">
        <v>23138474.75</v>
      </c>
      <c r="AK25" s="11">
        <v>18826474.84</v>
      </c>
      <c r="AL25" s="11">
        <v>37061299.090000004</v>
      </c>
      <c r="AM25" s="11">
        <v>31885172.5</v>
      </c>
      <c r="AN25" s="11">
        <v>17590034.509999998</v>
      </c>
      <c r="AO25" s="11">
        <v>24259143.43</v>
      </c>
      <c r="AP25" s="11">
        <v>17261008</v>
      </c>
      <c r="AQ25" s="11">
        <v>14116990.039999999</v>
      </c>
      <c r="AR25" s="11">
        <v>15789978.870000001</v>
      </c>
      <c r="AS25" s="11">
        <v>13308182.939999999</v>
      </c>
      <c r="AT25" s="11">
        <v>194754102.98000002</v>
      </c>
      <c r="AU25" s="11">
        <v>11844340.780000001</v>
      </c>
      <c r="AV25" s="11">
        <v>12631559.35</v>
      </c>
      <c r="AW25" s="11">
        <v>16048491.15</v>
      </c>
      <c r="AX25" s="11">
        <v>22026456.02</v>
      </c>
      <c r="AY25" s="11">
        <v>28638830.490000002</v>
      </c>
      <c r="AZ25" s="11">
        <v>12915060.33</v>
      </c>
      <c r="BA25" s="11">
        <v>12994018.75</v>
      </c>
      <c r="BB25" s="11">
        <v>10983842.5</v>
      </c>
      <c r="BC25" s="11">
        <v>11542080</v>
      </c>
      <c r="BD25" s="11">
        <v>11910220</v>
      </c>
      <c r="BE25" s="11">
        <v>12393945.5</v>
      </c>
      <c r="BF25" s="11">
        <v>58492882.640000001</v>
      </c>
      <c r="BG25" s="11">
        <v>11330011.25</v>
      </c>
      <c r="BH25" s="11">
        <v>9096280</v>
      </c>
      <c r="BI25" s="11">
        <v>150742860.93000001</v>
      </c>
      <c r="BJ25" s="11">
        <v>90024123.979999989</v>
      </c>
      <c r="BK25" s="11">
        <v>20286849.829999998</v>
      </c>
      <c r="BL25" s="11">
        <v>15103998.23</v>
      </c>
      <c r="BM25" s="11">
        <v>20544622.23</v>
      </c>
      <c r="BN25" s="11">
        <v>19295864.59</v>
      </c>
      <c r="BO25" s="11">
        <v>12370118.949999999</v>
      </c>
      <c r="BP25" s="11">
        <v>5230784</v>
      </c>
      <c r="BQ25" s="11">
        <v>3762235.42</v>
      </c>
      <c r="BR25" s="11">
        <v>179104569.99000001</v>
      </c>
      <c r="BS25" s="11">
        <v>20697453.189999998</v>
      </c>
      <c r="BT25" s="11">
        <v>21775710.009999998</v>
      </c>
      <c r="BU25" s="11">
        <v>19840857</v>
      </c>
      <c r="BV25" s="11">
        <v>18638128</v>
      </c>
      <c r="BW25" s="11">
        <v>19935206.52</v>
      </c>
      <c r="BX25" s="11">
        <v>12882070</v>
      </c>
      <c r="BY25" s="11">
        <v>17331313.370000001</v>
      </c>
      <c r="BZ25" s="11">
        <v>78960675.310000002</v>
      </c>
      <c r="CA25" s="11">
        <v>23846981.27</v>
      </c>
      <c r="CB25" s="11">
        <v>30681817.450000003</v>
      </c>
      <c r="CC25" s="11">
        <v>58043266.379999995</v>
      </c>
      <c r="CD25" s="11">
        <v>23618137.739999998</v>
      </c>
      <c r="CE25" s="11">
        <v>21442696.699999999</v>
      </c>
      <c r="CF25" s="11">
        <v>18933253.600000001</v>
      </c>
      <c r="CG25" s="11">
        <v>390975099.91000003</v>
      </c>
      <c r="CH25" s="11">
        <v>13885491.75</v>
      </c>
      <c r="CI25" s="11">
        <v>65150756.68</v>
      </c>
      <c r="CJ25" s="11">
        <v>15914152.5</v>
      </c>
      <c r="CK25" s="11">
        <v>22705493</v>
      </c>
      <c r="CL25" s="11">
        <v>16140571.42</v>
      </c>
      <c r="CM25" s="11">
        <v>18425126.27</v>
      </c>
      <c r="CN25" s="11">
        <v>33733307.469999999</v>
      </c>
      <c r="CO25" s="11">
        <v>9929430</v>
      </c>
      <c r="CP25" s="11">
        <v>17364923.48</v>
      </c>
      <c r="CQ25" s="11">
        <v>13685348.710000001</v>
      </c>
      <c r="CR25" s="11">
        <v>19143130</v>
      </c>
      <c r="CS25" s="11">
        <v>13016565.73</v>
      </c>
      <c r="CT25" s="11">
        <v>182609360.13999999</v>
      </c>
      <c r="CU25" s="11">
        <v>13297192</v>
      </c>
      <c r="CV25" s="11">
        <v>16171142</v>
      </c>
      <c r="CW25" s="11">
        <v>38966286.5</v>
      </c>
      <c r="CX25" s="11">
        <v>17385200</v>
      </c>
      <c r="CY25" s="11">
        <v>24300687.75</v>
      </c>
      <c r="CZ25" s="11">
        <v>11686497.5</v>
      </c>
      <c r="DA25" s="11">
        <v>10866368</v>
      </c>
      <c r="DB25" s="11">
        <v>130820410.75999999</v>
      </c>
      <c r="DC25" s="11">
        <v>156644096.22000003</v>
      </c>
      <c r="DD25" s="11">
        <v>20856219.02</v>
      </c>
      <c r="DE25" s="11">
        <v>17159850.600000001</v>
      </c>
      <c r="DF25" s="11">
        <v>51979315.480000004</v>
      </c>
      <c r="DG25" s="11">
        <v>50666853</v>
      </c>
      <c r="DH25" s="11">
        <v>47996623</v>
      </c>
      <c r="DI25" s="11">
        <v>52008209.479999997</v>
      </c>
      <c r="DJ25" s="11">
        <v>14038420.189999999</v>
      </c>
      <c r="DK25" s="11">
        <v>430172544.02999997</v>
      </c>
      <c r="DL25" s="11">
        <v>20887968.870000001</v>
      </c>
      <c r="DM25" s="11">
        <v>26511068</v>
      </c>
      <c r="DN25" s="11">
        <v>20961003.469999999</v>
      </c>
      <c r="DO25" s="11">
        <v>21430988.689999998</v>
      </c>
      <c r="DP25" s="11">
        <v>21333625.640000001</v>
      </c>
      <c r="DQ25" s="11">
        <v>44842924.25</v>
      </c>
      <c r="DR25" s="11">
        <v>20366975.800000001</v>
      </c>
      <c r="DS25" s="11">
        <v>59167237.460000001</v>
      </c>
      <c r="DT25" s="11">
        <v>211826732.10999998</v>
      </c>
      <c r="DU25" s="11">
        <v>43971216</v>
      </c>
      <c r="DV25" s="11">
        <v>77757706.75</v>
      </c>
      <c r="DW25" s="11">
        <v>106105214.48</v>
      </c>
      <c r="DX25" s="11">
        <v>26492863.899999999</v>
      </c>
      <c r="DY25" s="11">
        <v>50334593.649999999</v>
      </c>
      <c r="DZ25" s="11">
        <v>47819896.079999998</v>
      </c>
      <c r="EA25" s="11">
        <v>15169467.5</v>
      </c>
      <c r="EB25" s="11">
        <v>20785957</v>
      </c>
      <c r="EC25" s="11">
        <v>26010866</v>
      </c>
      <c r="ED25" s="11">
        <v>40324443</v>
      </c>
      <c r="EE25" s="11">
        <v>86018330.5</v>
      </c>
      <c r="EF25" s="11">
        <v>90602633.340000004</v>
      </c>
      <c r="EG25" s="11">
        <v>22496751.84</v>
      </c>
      <c r="EH25" s="11">
        <v>18784668.870000001</v>
      </c>
      <c r="EI25" s="11">
        <v>17078052.759999998</v>
      </c>
      <c r="EJ25" s="11">
        <v>31117815</v>
      </c>
      <c r="EK25" s="11">
        <v>33484072.890000001</v>
      </c>
      <c r="EL25" s="11">
        <v>11020045</v>
      </c>
      <c r="EM25" s="11">
        <v>19103754</v>
      </c>
      <c r="EN25" s="11">
        <v>227433987.67000002</v>
      </c>
      <c r="EO25" s="11">
        <v>19283351.91</v>
      </c>
      <c r="EP25" s="11">
        <v>20638702.990000002</v>
      </c>
      <c r="EQ25" s="11">
        <v>22323378.219999999</v>
      </c>
      <c r="ER25" s="11">
        <v>14733035</v>
      </c>
      <c r="ES25" s="11">
        <v>14402463.219999999</v>
      </c>
      <c r="ET25" s="11">
        <v>28414143</v>
      </c>
      <c r="EU25" s="11">
        <v>26544899.440000001</v>
      </c>
      <c r="EV25" s="11">
        <v>19712350.579999998</v>
      </c>
      <c r="EW25" s="11">
        <v>207439849.35999998</v>
      </c>
      <c r="EX25" s="11">
        <v>7759554.9199999999</v>
      </c>
      <c r="EY25" s="11">
        <v>15582971.25</v>
      </c>
      <c r="EZ25" s="11">
        <v>22888699.25</v>
      </c>
      <c r="FA25" s="11">
        <v>38663146.019999996</v>
      </c>
      <c r="FB25" s="11">
        <v>31468598.989999998</v>
      </c>
      <c r="FC25" s="11">
        <v>23095110.5</v>
      </c>
      <c r="FD25" s="11">
        <v>17677619.300000001</v>
      </c>
      <c r="FE25" s="11">
        <v>15319848</v>
      </c>
      <c r="FF25" s="11">
        <v>15132805</v>
      </c>
      <c r="FG25" s="11">
        <v>15862741.780000001</v>
      </c>
      <c r="FH25" s="11">
        <v>12945886.98</v>
      </c>
      <c r="FI25" s="11">
        <v>104521177.13</v>
      </c>
      <c r="FJ25" s="11">
        <v>12400030</v>
      </c>
      <c r="FK25" s="11">
        <v>11524701</v>
      </c>
      <c r="FL25" s="11">
        <v>13363464</v>
      </c>
      <c r="FM25" s="11">
        <v>22614789.740000002</v>
      </c>
      <c r="FN25" s="11">
        <v>19862046.25</v>
      </c>
      <c r="FO25" s="11">
        <v>10899533</v>
      </c>
      <c r="FP25" s="11">
        <v>2872577</v>
      </c>
      <c r="FQ25" s="11">
        <v>297256106.63</v>
      </c>
      <c r="FR25" s="11">
        <v>14584175.51</v>
      </c>
      <c r="FS25" s="11">
        <v>26473221.600000001</v>
      </c>
      <c r="FT25" s="11">
        <v>26926667.390000001</v>
      </c>
      <c r="FU25" s="11">
        <v>37299923.630000003</v>
      </c>
      <c r="FV25" s="11">
        <v>18103737.25</v>
      </c>
      <c r="FW25" s="11">
        <v>48411078.180000007</v>
      </c>
      <c r="FX25" s="11">
        <v>26763297</v>
      </c>
      <c r="FY25" s="11">
        <v>24827307.280000001</v>
      </c>
      <c r="FZ25" s="11">
        <v>14949693.5</v>
      </c>
      <c r="GA25" s="11">
        <v>44513364.920000002</v>
      </c>
      <c r="GB25" s="11">
        <v>18800308.719999999</v>
      </c>
      <c r="GC25" s="11">
        <v>20850938</v>
      </c>
      <c r="GD25" s="11">
        <v>12414513.120000001</v>
      </c>
      <c r="GE25" s="11">
        <v>175400813.22999999</v>
      </c>
      <c r="GF25" s="11">
        <v>15721772.879999999</v>
      </c>
      <c r="GG25" s="11">
        <v>13230338.550000001</v>
      </c>
      <c r="GH25" s="11">
        <v>32779930.149999999</v>
      </c>
      <c r="GI25" s="11">
        <v>20306171.25</v>
      </c>
      <c r="GJ25" s="11">
        <v>13210388.26</v>
      </c>
      <c r="GK25" s="11">
        <v>18041541.699999999</v>
      </c>
      <c r="GL25" s="11">
        <v>44815957.560000002</v>
      </c>
      <c r="GM25" s="11">
        <v>13377096.24</v>
      </c>
      <c r="GN25" s="11">
        <v>8955644.8499999996</v>
      </c>
      <c r="GO25" s="11">
        <v>8761301.9400000013</v>
      </c>
      <c r="GP25" s="11">
        <v>7510403.75</v>
      </c>
      <c r="GQ25" s="11">
        <v>85408020.150000006</v>
      </c>
      <c r="GR25" s="11">
        <v>28823438.5</v>
      </c>
      <c r="GS25" s="11">
        <v>14230052.57</v>
      </c>
      <c r="GT25" s="11">
        <v>52678484.170000002</v>
      </c>
      <c r="GU25" s="11">
        <v>7405680</v>
      </c>
      <c r="GV25" s="11">
        <v>32424670</v>
      </c>
      <c r="GW25" s="11">
        <v>23742662.5</v>
      </c>
      <c r="GX25" s="11">
        <v>14262284.189999999</v>
      </c>
      <c r="GY25" s="11">
        <v>88919265.74000001</v>
      </c>
      <c r="GZ25" s="11">
        <v>9593219.5</v>
      </c>
      <c r="HA25" s="11">
        <v>26980138.34</v>
      </c>
      <c r="HB25" s="11">
        <v>21585382.710000001</v>
      </c>
      <c r="HC25" s="11">
        <v>299471803.31999999</v>
      </c>
      <c r="HD25" s="11">
        <v>60801652.129999995</v>
      </c>
      <c r="HE25" s="11">
        <v>62047742.030000001</v>
      </c>
      <c r="HF25" s="11">
        <v>90154547.640000001</v>
      </c>
      <c r="HG25" s="11">
        <v>37079904.100000001</v>
      </c>
      <c r="HH25" s="11">
        <v>60281583.939999998</v>
      </c>
      <c r="HI25" s="11">
        <v>14736990.609999999</v>
      </c>
      <c r="HJ25" s="11">
        <v>8834017.9800000004</v>
      </c>
      <c r="HK25" s="11">
        <v>214277633.14999998</v>
      </c>
      <c r="HL25" s="11">
        <v>41834425.680000007</v>
      </c>
      <c r="HM25" s="11">
        <v>46238619.909999996</v>
      </c>
      <c r="HN25" s="11">
        <v>27060288.630000003</v>
      </c>
      <c r="HO25" s="11">
        <v>20912238.960000001</v>
      </c>
      <c r="HP25" s="11">
        <v>20609332</v>
      </c>
      <c r="HQ25" s="11">
        <v>30836918.739999998</v>
      </c>
      <c r="HR25" s="11">
        <v>19545520</v>
      </c>
      <c r="HS25" s="11">
        <v>234546013.98000002</v>
      </c>
      <c r="HT25" s="11">
        <v>79564738.50999999</v>
      </c>
      <c r="HU25" s="11">
        <v>27855057</v>
      </c>
      <c r="HV25" s="11">
        <v>11864840.75</v>
      </c>
      <c r="HW25" s="11">
        <v>12997094.73</v>
      </c>
      <c r="HX25" s="11">
        <v>9012406.5</v>
      </c>
      <c r="HY25" s="11">
        <v>37734497.890000001</v>
      </c>
      <c r="HZ25" s="11">
        <v>14169723</v>
      </c>
      <c r="IA25" s="11">
        <v>13828176.689999999</v>
      </c>
      <c r="IB25" s="11">
        <v>13497961.379999999</v>
      </c>
      <c r="IC25" s="11">
        <v>13520505.800000001</v>
      </c>
      <c r="ID25" s="11">
        <v>22805135.969999999</v>
      </c>
      <c r="IE25" s="11">
        <v>10833624.84</v>
      </c>
      <c r="IF25" s="11">
        <v>27266286.380000003</v>
      </c>
      <c r="IG25" s="11">
        <v>11518301</v>
      </c>
      <c r="IH25" s="11">
        <v>8639866.4600000009</v>
      </c>
      <c r="II25" s="11">
        <v>167704568.5</v>
      </c>
      <c r="IJ25" s="11">
        <v>59097637.57</v>
      </c>
      <c r="IK25" s="11">
        <v>18899693.739999998</v>
      </c>
      <c r="IL25" s="11">
        <v>32157901.68</v>
      </c>
      <c r="IM25" s="11">
        <v>55046386</v>
      </c>
      <c r="IN25" s="11">
        <v>18715009.129999999</v>
      </c>
      <c r="IO25" s="11">
        <v>15812385.5</v>
      </c>
      <c r="IP25" s="11">
        <v>11681938.800000001</v>
      </c>
      <c r="IQ25" s="11">
        <v>12587908.75</v>
      </c>
      <c r="IR25" s="11">
        <v>15666148</v>
      </c>
      <c r="IS25" s="11">
        <v>13570096.25</v>
      </c>
      <c r="IT25" s="11">
        <v>278399993.37</v>
      </c>
      <c r="IU25" s="11">
        <v>90763731.159999996</v>
      </c>
      <c r="IV25" s="11">
        <v>32948050.350000001</v>
      </c>
      <c r="IW25" s="11">
        <v>29612757.560000002</v>
      </c>
      <c r="IX25" s="11">
        <v>24754961.259999998</v>
      </c>
      <c r="IY25" s="11">
        <v>7081626.9399999995</v>
      </c>
      <c r="IZ25" s="11">
        <v>16544318.359999999</v>
      </c>
      <c r="JA25" s="11">
        <v>8668741.8000000007</v>
      </c>
      <c r="JB25" s="11">
        <v>10949444.300000001</v>
      </c>
      <c r="JC25" s="11">
        <v>16348463.93</v>
      </c>
      <c r="JD25" s="11">
        <v>24095415</v>
      </c>
      <c r="JE25" s="11">
        <v>14761973.73</v>
      </c>
      <c r="JF25" s="11">
        <v>84324759.909999996</v>
      </c>
      <c r="JG25" s="11">
        <v>47602961.780000001</v>
      </c>
      <c r="JH25" s="11">
        <v>14439220</v>
      </c>
      <c r="JI25" s="11">
        <v>16521401</v>
      </c>
      <c r="JJ25" s="11">
        <v>11006075.5</v>
      </c>
      <c r="JK25" s="11">
        <v>10821452.5</v>
      </c>
      <c r="JL25" s="11">
        <v>100719715.5</v>
      </c>
      <c r="JM25" s="11">
        <v>25500407.5</v>
      </c>
      <c r="JN25" s="11">
        <v>17178133.920000002</v>
      </c>
      <c r="JO25" s="11">
        <v>23581043.75</v>
      </c>
      <c r="JP25" s="11">
        <v>13658169.84</v>
      </c>
      <c r="JQ25" s="11">
        <v>54602336.740000002</v>
      </c>
      <c r="JR25" s="11">
        <v>13995096.42</v>
      </c>
      <c r="JS25" s="11">
        <v>206939801.94</v>
      </c>
      <c r="JT25" s="11">
        <v>106743635.28</v>
      </c>
      <c r="JU25" s="11">
        <v>24381526</v>
      </c>
      <c r="JV25" s="11">
        <v>13928527.6</v>
      </c>
      <c r="JW25" s="11">
        <v>20939697.439999998</v>
      </c>
      <c r="JX25" s="11">
        <v>10074836.25</v>
      </c>
      <c r="JY25" s="11">
        <v>76848352.599999994</v>
      </c>
      <c r="JZ25" s="11">
        <v>40113789.849999994</v>
      </c>
      <c r="KA25" s="11">
        <v>21907458.710000001</v>
      </c>
      <c r="KB25" s="11">
        <v>21138887.34</v>
      </c>
      <c r="KC25" s="11">
        <v>17704821.129999999</v>
      </c>
      <c r="KD25" s="11">
        <v>18938018.66</v>
      </c>
      <c r="KE25" s="11">
        <v>12214718.789999999</v>
      </c>
      <c r="KF25" s="11">
        <v>7503290.9399999995</v>
      </c>
      <c r="KG25" s="11">
        <v>16287561.25</v>
      </c>
      <c r="KH25" s="11">
        <v>12567520.33</v>
      </c>
      <c r="KI25" s="11">
        <v>319062833.88999999</v>
      </c>
      <c r="KJ25" s="11">
        <v>47306992.18</v>
      </c>
      <c r="KK25" s="11">
        <v>22553249.710000001</v>
      </c>
      <c r="KL25" s="11">
        <v>15037601.68</v>
      </c>
      <c r="KM25" s="11">
        <v>22842699.43</v>
      </c>
      <c r="KN25" s="11">
        <v>31772050.379999999</v>
      </c>
      <c r="KO25" s="11">
        <v>83960988.25999999</v>
      </c>
      <c r="KP25" s="11">
        <v>19706726.969999999</v>
      </c>
      <c r="KQ25" s="11">
        <v>22701504.039999999</v>
      </c>
      <c r="KR25" s="11">
        <v>110175784.30999999</v>
      </c>
      <c r="KS25" s="11">
        <v>20012856.25</v>
      </c>
      <c r="KT25" s="11">
        <v>24090332.25</v>
      </c>
      <c r="KU25" s="11">
        <v>68246208.180000007</v>
      </c>
      <c r="KV25" s="11">
        <v>18406102.68</v>
      </c>
      <c r="KW25" s="11">
        <v>25361857.870000001</v>
      </c>
      <c r="KX25" s="11">
        <v>210038535.96000001</v>
      </c>
      <c r="KY25" s="11">
        <v>31145021.630000003</v>
      </c>
      <c r="KZ25" s="11">
        <v>143717825.24000001</v>
      </c>
      <c r="LA25" s="11">
        <v>17394125.5</v>
      </c>
      <c r="LB25" s="11">
        <v>24174346.800000001</v>
      </c>
      <c r="LC25" s="11">
        <v>54994970.5</v>
      </c>
      <c r="LD25" s="11">
        <v>36023246</v>
      </c>
      <c r="LE25" s="11">
        <v>35590584.719999999</v>
      </c>
      <c r="LF25" s="11">
        <v>35262047.700000003</v>
      </c>
      <c r="LG25" s="11">
        <v>26841434.5</v>
      </c>
      <c r="LH25" s="11">
        <v>388917966.83000004</v>
      </c>
      <c r="LI25" s="11">
        <v>60661867.260000005</v>
      </c>
      <c r="LJ25" s="11">
        <v>116004460.42</v>
      </c>
      <c r="LK25" s="11">
        <v>108380437.43000001</v>
      </c>
      <c r="LL25" s="11">
        <v>25886249.759999998</v>
      </c>
      <c r="LM25" s="11">
        <v>26325634.759999998</v>
      </c>
      <c r="LN25" s="11">
        <v>13161863.91</v>
      </c>
      <c r="LO25" s="11">
        <v>28565955.629999999</v>
      </c>
      <c r="LP25" s="11">
        <v>15602800</v>
      </c>
      <c r="LQ25" s="11">
        <v>37960451.280000001</v>
      </c>
      <c r="LR25" s="11">
        <v>14241688.75</v>
      </c>
      <c r="LS25" s="11">
        <v>91243130.439999998</v>
      </c>
      <c r="LT25" s="11">
        <v>19473025.25</v>
      </c>
      <c r="LU25" s="11">
        <v>12483730</v>
      </c>
      <c r="LV25" s="11">
        <v>262538947.97999999</v>
      </c>
      <c r="LW25" s="11">
        <v>153886480.09999999</v>
      </c>
      <c r="LX25" s="11">
        <v>272720540.35000002</v>
      </c>
      <c r="LY25" s="11">
        <v>89008935.220000014</v>
      </c>
      <c r="LZ25" s="11">
        <v>41955225.850000001</v>
      </c>
      <c r="MA25" s="11">
        <v>45699794.890000001</v>
      </c>
      <c r="MB25" s="11">
        <v>31109561.969999999</v>
      </c>
      <c r="MC25" s="11">
        <v>21513869.039999999</v>
      </c>
      <c r="MD25" s="11">
        <v>28956671</v>
      </c>
      <c r="ME25" s="11">
        <v>23746750</v>
      </c>
      <c r="MF25" s="11">
        <v>59665905</v>
      </c>
      <c r="MG25" s="11">
        <v>21832280</v>
      </c>
      <c r="MH25" s="11">
        <v>393550364.50999999</v>
      </c>
      <c r="MI25" s="11">
        <v>22668800.059999999</v>
      </c>
      <c r="MJ25" s="11">
        <v>11954588.449999999</v>
      </c>
      <c r="MK25" s="11">
        <v>13858731.940000001</v>
      </c>
      <c r="ML25" s="11">
        <v>13399721.289999999</v>
      </c>
      <c r="MM25" s="11">
        <v>26418917.43</v>
      </c>
      <c r="MN25" s="11">
        <v>18693696.77</v>
      </c>
      <c r="MO25" s="11">
        <v>15617036.75</v>
      </c>
      <c r="MP25" s="11">
        <v>34715238</v>
      </c>
      <c r="MQ25" s="11">
        <v>19104446</v>
      </c>
      <c r="MR25" s="11">
        <v>22163232</v>
      </c>
      <c r="MS25" s="11">
        <v>14554627.07</v>
      </c>
      <c r="MT25" s="11">
        <v>258930880.30000001</v>
      </c>
      <c r="MU25" s="11">
        <v>28208524.5</v>
      </c>
      <c r="MV25" s="11">
        <v>47941716.340000004</v>
      </c>
      <c r="MW25" s="11">
        <v>39916243.5</v>
      </c>
      <c r="MX25" s="11">
        <v>30187825.75</v>
      </c>
      <c r="MY25" s="11">
        <v>29801912.170000002</v>
      </c>
      <c r="MZ25" s="11">
        <v>69051068.799999997</v>
      </c>
      <c r="NA25" s="11">
        <v>47299027</v>
      </c>
      <c r="NB25" s="11">
        <v>15817229.41</v>
      </c>
      <c r="NC25" s="11">
        <v>14230363</v>
      </c>
      <c r="ND25" s="11">
        <v>8778619.5</v>
      </c>
      <c r="NE25" s="11">
        <v>519511208.37</v>
      </c>
      <c r="NF25" s="11">
        <v>67568392.769999996</v>
      </c>
      <c r="NG25" s="11">
        <v>18761508.379999999</v>
      </c>
      <c r="NH25" s="11">
        <v>177385482.56999999</v>
      </c>
      <c r="NI25" s="11">
        <v>17847444.710000001</v>
      </c>
      <c r="NJ25" s="11">
        <v>43478583.68</v>
      </c>
      <c r="NK25" s="11">
        <v>99675977.099999994</v>
      </c>
      <c r="NL25" s="11">
        <v>82924037.74000001</v>
      </c>
      <c r="NM25" s="11">
        <v>11866125</v>
      </c>
      <c r="NN25" s="11">
        <v>41438424.939999998</v>
      </c>
      <c r="NO25" s="11">
        <v>28424333.509999998</v>
      </c>
      <c r="NP25" s="11">
        <v>20481363.329999998</v>
      </c>
      <c r="NQ25" s="11">
        <v>101029268.16</v>
      </c>
      <c r="NR25" s="11">
        <v>30167817.09</v>
      </c>
      <c r="NS25" s="11">
        <v>15763826.27</v>
      </c>
      <c r="NT25" s="11">
        <v>16131672</v>
      </c>
      <c r="NU25" s="11">
        <v>15113251.85</v>
      </c>
      <c r="NV25" s="11">
        <v>11146477</v>
      </c>
      <c r="NW25" s="11">
        <v>13410040</v>
      </c>
      <c r="NX25" s="11">
        <v>199265562.71000001</v>
      </c>
      <c r="NY25" s="11">
        <v>137381773.06999999</v>
      </c>
      <c r="NZ25" s="11">
        <v>21609177.829999998</v>
      </c>
      <c r="OA25" s="11">
        <v>12442293.67</v>
      </c>
      <c r="OB25" s="11">
        <v>13881670.039999999</v>
      </c>
      <c r="OC25" s="11">
        <v>27439517.689999998</v>
      </c>
      <c r="OD25" s="11">
        <v>12575252.58</v>
      </c>
      <c r="OE25" s="11">
        <v>280680959.68000001</v>
      </c>
      <c r="OF25" s="11">
        <v>80729199.200000003</v>
      </c>
      <c r="OG25" s="11">
        <v>22527283.370000001</v>
      </c>
      <c r="OH25" s="11">
        <v>67946496.480000004</v>
      </c>
      <c r="OI25" s="11">
        <v>20707950.189999998</v>
      </c>
      <c r="OJ25" s="11">
        <v>26250518.789999999</v>
      </c>
      <c r="OK25" s="11">
        <v>34254340.780000001</v>
      </c>
      <c r="OL25" s="11">
        <v>12642530.300000001</v>
      </c>
      <c r="OM25" s="11">
        <v>19236283.690000001</v>
      </c>
      <c r="ON25" s="11">
        <v>368535972.38999999</v>
      </c>
      <c r="OO25" s="11">
        <v>65558246.969999999</v>
      </c>
      <c r="OP25" s="11">
        <v>116097042.68000001</v>
      </c>
      <c r="OQ25" s="11">
        <v>36227873.170000002</v>
      </c>
      <c r="OR25" s="11">
        <v>37176029.649999999</v>
      </c>
      <c r="OS25" s="11">
        <v>18878042.899999999</v>
      </c>
      <c r="OT25" s="11">
        <v>171282283.28999999</v>
      </c>
      <c r="OU25" s="11">
        <v>17275189</v>
      </c>
      <c r="OV25" s="11">
        <v>19264372.420000002</v>
      </c>
      <c r="OW25" s="11">
        <v>29570207.09</v>
      </c>
      <c r="OX25" s="11">
        <v>28909858.23</v>
      </c>
      <c r="OY25" s="11">
        <v>88093786.599999994</v>
      </c>
      <c r="OZ25" s="11">
        <v>21460405.5</v>
      </c>
      <c r="PA25" s="11">
        <v>14767822.42</v>
      </c>
      <c r="PB25" s="11">
        <v>13726894.24</v>
      </c>
      <c r="PC25" s="11">
        <v>260020177.41</v>
      </c>
      <c r="PD25" s="11">
        <v>18437595</v>
      </c>
      <c r="PE25" s="11">
        <v>50065652.5</v>
      </c>
      <c r="PF25" s="11">
        <v>11458104.84</v>
      </c>
      <c r="PG25" s="11">
        <v>38690060</v>
      </c>
      <c r="PH25" s="11">
        <v>57778323.829999998</v>
      </c>
      <c r="PI25" s="11">
        <v>19389091.850000001</v>
      </c>
      <c r="PJ25" s="11">
        <v>19074650</v>
      </c>
      <c r="PK25" s="11">
        <v>32221786.75</v>
      </c>
      <c r="PL25" s="11">
        <v>22382475</v>
      </c>
      <c r="PM25" s="11">
        <v>30448448.890000001</v>
      </c>
      <c r="PN25" s="11">
        <v>43440708.82</v>
      </c>
      <c r="PO25" s="11">
        <v>13663800</v>
      </c>
      <c r="PP25" s="11">
        <v>85774848.629999995</v>
      </c>
      <c r="PQ25" s="11">
        <v>19135686.620000001</v>
      </c>
      <c r="PR25" s="11">
        <v>11437161.25</v>
      </c>
      <c r="PS25" s="11">
        <v>11249149.85</v>
      </c>
      <c r="PT25" s="11">
        <v>13055860.25</v>
      </c>
      <c r="PU25" s="11">
        <v>645013663.39999998</v>
      </c>
      <c r="PV25" s="11">
        <v>19169363</v>
      </c>
      <c r="PW25" s="11">
        <v>22074194.75</v>
      </c>
      <c r="PX25" s="11">
        <v>32768422.75</v>
      </c>
      <c r="PY25" s="11">
        <v>126679561.99000001</v>
      </c>
      <c r="PZ25" s="11">
        <v>36812195.809999995</v>
      </c>
      <c r="QA25" s="11">
        <v>56384936</v>
      </c>
      <c r="QB25" s="11">
        <v>20552581.5</v>
      </c>
      <c r="QC25" s="11">
        <v>81570527.939999998</v>
      </c>
      <c r="QD25" s="11">
        <v>15441191</v>
      </c>
      <c r="QE25" s="11">
        <v>54374142</v>
      </c>
      <c r="QF25" s="11">
        <v>17378145</v>
      </c>
      <c r="QG25" s="11">
        <v>20661190.25</v>
      </c>
      <c r="QH25" s="11">
        <v>35248638</v>
      </c>
      <c r="QI25" s="11">
        <v>70685565.599999994</v>
      </c>
      <c r="QJ25" s="11">
        <v>41858781.5</v>
      </c>
      <c r="QK25" s="11">
        <v>20898281</v>
      </c>
      <c r="QL25" s="11">
        <v>22532474.5</v>
      </c>
      <c r="QM25" s="11">
        <v>16397063.75</v>
      </c>
      <c r="QN25" s="11">
        <v>61758983.20000001</v>
      </c>
      <c r="QO25" s="11">
        <v>56985971</v>
      </c>
      <c r="QP25" s="11">
        <v>19067016.460000001</v>
      </c>
      <c r="QQ25" s="11">
        <v>13521361</v>
      </c>
      <c r="QR25" s="11">
        <v>11294653.92</v>
      </c>
      <c r="QS25" s="11">
        <v>9644703</v>
      </c>
      <c r="QT25" s="11">
        <v>9531564.2100000009</v>
      </c>
      <c r="QU25" s="11">
        <v>316452516.81</v>
      </c>
      <c r="QV25" s="11">
        <v>14538046</v>
      </c>
      <c r="QW25" s="11">
        <v>53857571</v>
      </c>
      <c r="QX25" s="11">
        <v>22415886</v>
      </c>
      <c r="QY25" s="11">
        <v>26539938.719999999</v>
      </c>
      <c r="QZ25" s="11">
        <v>58056965</v>
      </c>
      <c r="RA25" s="11">
        <v>23912627.140000001</v>
      </c>
      <c r="RB25" s="11">
        <v>45821546.410000004</v>
      </c>
      <c r="RC25" s="11">
        <v>52109383.25</v>
      </c>
      <c r="RD25" s="11">
        <v>25427445.07</v>
      </c>
      <c r="RE25" s="11">
        <v>20799434.02</v>
      </c>
      <c r="RF25" s="11">
        <v>17184597.559999999</v>
      </c>
      <c r="RG25" s="11">
        <v>11781122.5</v>
      </c>
      <c r="RH25" s="11">
        <v>480181951.76999998</v>
      </c>
      <c r="RI25" s="11">
        <v>60952855.299999997</v>
      </c>
      <c r="RJ25" s="11">
        <v>18019280.329999998</v>
      </c>
      <c r="RK25" s="11">
        <v>32729825.530000001</v>
      </c>
      <c r="RL25" s="11">
        <v>26188234.43</v>
      </c>
      <c r="RM25" s="11">
        <v>28694386.25</v>
      </c>
      <c r="RN25" s="11">
        <v>95194904.950000003</v>
      </c>
      <c r="RO25" s="11">
        <v>18310453.34</v>
      </c>
      <c r="RP25" s="11">
        <v>25260679.009999998</v>
      </c>
      <c r="RQ25" s="11">
        <v>60024352.5</v>
      </c>
      <c r="RR25" s="11">
        <v>76867351.599999994</v>
      </c>
      <c r="RS25" s="11">
        <v>13016235.289999999</v>
      </c>
      <c r="RT25" s="11">
        <v>16115844</v>
      </c>
      <c r="RU25" s="11">
        <v>33335908.75</v>
      </c>
      <c r="RV25" s="11">
        <v>14973440</v>
      </c>
      <c r="RW25" s="11">
        <v>16893532.5</v>
      </c>
      <c r="RX25" s="11">
        <v>18896490</v>
      </c>
      <c r="RY25" s="11">
        <v>17703385</v>
      </c>
      <c r="RZ25" s="11">
        <v>10361022.120000001</v>
      </c>
      <c r="SA25" s="11">
        <v>24188800</v>
      </c>
      <c r="SB25" s="11">
        <v>156531765.02000001</v>
      </c>
      <c r="SC25" s="11">
        <v>20721586</v>
      </c>
      <c r="SD25" s="11">
        <v>18090305</v>
      </c>
      <c r="SE25" s="11">
        <v>14205782</v>
      </c>
      <c r="SF25" s="11">
        <v>12377800</v>
      </c>
      <c r="SG25" s="11">
        <v>18168561.25</v>
      </c>
      <c r="SH25" s="11">
        <v>27997452.5</v>
      </c>
      <c r="SI25" s="11">
        <v>39616101.060000002</v>
      </c>
      <c r="SJ25" s="11">
        <v>19190193.5</v>
      </c>
      <c r="SK25" s="11">
        <v>23991612.5</v>
      </c>
      <c r="SL25" s="11">
        <v>46186012</v>
      </c>
      <c r="SM25" s="11">
        <v>10068972.5</v>
      </c>
      <c r="SN25" s="11">
        <v>104184467.88</v>
      </c>
      <c r="SO25" s="11">
        <v>19366036.219999999</v>
      </c>
      <c r="SP25" s="11">
        <v>45394545.5</v>
      </c>
      <c r="SQ25" s="11">
        <v>48262742.040000007</v>
      </c>
      <c r="SR25" s="11">
        <v>21013073.75</v>
      </c>
      <c r="SS25" s="11">
        <v>21613385.329999998</v>
      </c>
      <c r="ST25" s="11">
        <v>22299806.559999999</v>
      </c>
      <c r="SU25" s="11">
        <v>14601479.550000001</v>
      </c>
      <c r="SV25" s="11">
        <v>175527577.98999998</v>
      </c>
      <c r="SW25" s="11">
        <v>17606619</v>
      </c>
      <c r="SX25" s="11">
        <v>28344321</v>
      </c>
      <c r="SY25" s="11">
        <v>25144361.25</v>
      </c>
      <c r="SZ25" s="11">
        <v>14732350</v>
      </c>
      <c r="TA25" s="11">
        <v>14145602.5</v>
      </c>
      <c r="TB25" s="11">
        <v>15902450</v>
      </c>
      <c r="TC25" s="11">
        <v>46363035.049999997</v>
      </c>
      <c r="TD25" s="11">
        <v>17187253</v>
      </c>
      <c r="TE25" s="11">
        <v>16038375</v>
      </c>
      <c r="TF25" s="11">
        <v>31911698.25</v>
      </c>
      <c r="TG25" s="11">
        <v>30190507</v>
      </c>
      <c r="TH25" s="11">
        <v>18400584</v>
      </c>
      <c r="TI25" s="11">
        <v>13750693</v>
      </c>
      <c r="TJ25" s="11">
        <v>308412443.81999999</v>
      </c>
      <c r="TK25" s="11">
        <v>17838991.25</v>
      </c>
      <c r="TL25" s="11">
        <v>17576352.420000002</v>
      </c>
      <c r="TM25" s="11">
        <v>28165627.52</v>
      </c>
      <c r="TN25" s="11">
        <v>32197137.82</v>
      </c>
      <c r="TO25" s="11">
        <v>19329496.310000002</v>
      </c>
      <c r="TP25" s="11">
        <v>10303393</v>
      </c>
      <c r="TQ25" s="11">
        <v>64734599.5</v>
      </c>
      <c r="TR25" s="11">
        <v>17843305.5</v>
      </c>
      <c r="TS25" s="11">
        <v>31513807.969999999</v>
      </c>
      <c r="TT25" s="11">
        <v>27516460.66</v>
      </c>
      <c r="TU25" s="11">
        <v>16586777.58</v>
      </c>
      <c r="TV25" s="11">
        <v>14525594.25</v>
      </c>
      <c r="TW25" s="11">
        <v>20657887</v>
      </c>
      <c r="TX25" s="11">
        <v>15622613.75</v>
      </c>
      <c r="TY25" s="11">
        <v>15264391</v>
      </c>
      <c r="TZ25" s="11">
        <v>85793768.25</v>
      </c>
      <c r="UA25" s="11">
        <v>15560706.34</v>
      </c>
      <c r="UB25" s="11">
        <v>174364847.87</v>
      </c>
      <c r="UC25" s="11">
        <v>56477387.57</v>
      </c>
      <c r="UD25" s="11">
        <v>17722154.949999999</v>
      </c>
      <c r="UE25" s="11">
        <v>21477569.109999999</v>
      </c>
      <c r="UF25" s="11">
        <v>120519215.44</v>
      </c>
      <c r="UG25" s="11">
        <v>14431648.609999999</v>
      </c>
      <c r="UH25" s="11">
        <v>13639297.5</v>
      </c>
      <c r="UI25" s="11">
        <v>21889123.569999997</v>
      </c>
      <c r="UJ25" s="11">
        <v>17595938.780000001</v>
      </c>
      <c r="UK25" s="11">
        <v>126255951.43000001</v>
      </c>
      <c r="UL25" s="11">
        <v>33599842</v>
      </c>
      <c r="UM25" s="11">
        <v>21590243.140000001</v>
      </c>
      <c r="UN25" s="11">
        <v>41243006.079999998</v>
      </c>
      <c r="UO25" s="11">
        <v>27327602.420000002</v>
      </c>
      <c r="UP25" s="11">
        <v>19176327.170000002</v>
      </c>
      <c r="UQ25" s="11">
        <v>607178386.01999998</v>
      </c>
      <c r="UR25" s="11">
        <v>23240701.170000002</v>
      </c>
      <c r="US25" s="11">
        <v>25967872.579999998</v>
      </c>
      <c r="UT25" s="11">
        <v>97949231.659999996</v>
      </c>
      <c r="UU25" s="11">
        <v>5551399</v>
      </c>
      <c r="UV25" s="11">
        <v>20117142</v>
      </c>
      <c r="UW25" s="11">
        <v>57284907.489999995</v>
      </c>
      <c r="UX25" s="11">
        <v>14064642</v>
      </c>
      <c r="UY25" s="11">
        <v>17112974.629999999</v>
      </c>
      <c r="UZ25" s="11">
        <v>18818163.75</v>
      </c>
      <c r="VA25" s="11">
        <v>23351303.5</v>
      </c>
      <c r="VB25" s="11">
        <v>53539477.210000001</v>
      </c>
      <c r="VC25" s="11">
        <v>27300736.5</v>
      </c>
      <c r="VD25" s="11">
        <v>43592984.159999996</v>
      </c>
      <c r="VE25" s="11">
        <v>15833265</v>
      </c>
      <c r="VF25" s="11">
        <v>14223231</v>
      </c>
      <c r="VG25" s="11">
        <v>15469877.25</v>
      </c>
      <c r="VH25" s="11">
        <v>14696027.109999999</v>
      </c>
      <c r="VI25" s="11">
        <v>62289156.109999999</v>
      </c>
      <c r="VJ25" s="11">
        <v>12670237</v>
      </c>
      <c r="VK25" s="11">
        <v>10839002.76</v>
      </c>
      <c r="VL25" s="11">
        <v>9751740</v>
      </c>
      <c r="VM25" s="11">
        <v>236567213.34</v>
      </c>
      <c r="VN25" s="11">
        <v>17507066</v>
      </c>
      <c r="VO25" s="11">
        <v>18965659.289999999</v>
      </c>
      <c r="VP25" s="11">
        <v>30611842.280000001</v>
      </c>
      <c r="VQ25" s="11">
        <v>44454373.120000005</v>
      </c>
      <c r="VR25" s="11">
        <v>41806614.159999996</v>
      </c>
      <c r="VS25" s="11">
        <v>22066395.84</v>
      </c>
      <c r="VT25" s="11">
        <v>16618310</v>
      </c>
      <c r="VU25" s="11">
        <v>19939013</v>
      </c>
      <c r="VV25" s="11">
        <v>86807927.5</v>
      </c>
      <c r="VW25" s="11">
        <v>19035334.5</v>
      </c>
      <c r="VX25" s="11">
        <v>45664955.5</v>
      </c>
      <c r="VY25" s="11">
        <v>21322841.5</v>
      </c>
      <c r="VZ25" s="11">
        <v>16723393.68</v>
      </c>
      <c r="WA25" s="11">
        <v>18458766.030000001</v>
      </c>
      <c r="WB25" s="11">
        <v>900493455.20000005</v>
      </c>
      <c r="WC25" s="11">
        <v>42163789.229999997</v>
      </c>
      <c r="WD25" s="11">
        <v>29545842.75</v>
      </c>
      <c r="WE25" s="11">
        <v>25134126.93</v>
      </c>
      <c r="WF25" s="11">
        <v>16352236</v>
      </c>
      <c r="WG25" s="11">
        <v>32576458.25</v>
      </c>
      <c r="WH25" s="11">
        <v>50567539</v>
      </c>
      <c r="WI25" s="11">
        <v>46835124.75</v>
      </c>
      <c r="WJ25" s="11">
        <v>25674465.379999995</v>
      </c>
      <c r="WK25" s="11">
        <v>39043404.310000002</v>
      </c>
      <c r="WL25" s="11">
        <v>21163636.75</v>
      </c>
      <c r="WM25" s="11">
        <v>74543029.129999995</v>
      </c>
      <c r="WN25" s="11">
        <v>26363312.25</v>
      </c>
      <c r="WO25" s="11">
        <v>53513843.07</v>
      </c>
      <c r="WP25" s="11">
        <v>79062854.180000007</v>
      </c>
      <c r="WQ25" s="11">
        <v>25446948</v>
      </c>
      <c r="WR25" s="11">
        <v>33447218.060000002</v>
      </c>
      <c r="WS25" s="11">
        <v>37085565.32</v>
      </c>
      <c r="WT25" s="11">
        <v>17883648.5</v>
      </c>
      <c r="WU25" s="11">
        <v>53147348</v>
      </c>
      <c r="WV25" s="11">
        <v>133772586.56999999</v>
      </c>
      <c r="WW25" s="11">
        <v>28106996.130000003</v>
      </c>
      <c r="WX25" s="11">
        <v>22813853</v>
      </c>
      <c r="WY25" s="11">
        <v>14457781</v>
      </c>
      <c r="WZ25" s="11">
        <v>19227109.5</v>
      </c>
      <c r="XA25" s="11">
        <v>20090147.590000004</v>
      </c>
      <c r="XB25" s="11">
        <v>18309030</v>
      </c>
      <c r="XC25" s="11">
        <v>21811877.5</v>
      </c>
      <c r="XD25" s="11">
        <v>99929179.75</v>
      </c>
      <c r="XE25" s="11">
        <v>13776958.75</v>
      </c>
      <c r="XF25" s="11">
        <v>13890241.85</v>
      </c>
      <c r="XG25" s="11">
        <v>10523032.23</v>
      </c>
      <c r="XH25" s="11">
        <v>12708290</v>
      </c>
      <c r="XI25" s="11">
        <v>437346736.73000002</v>
      </c>
      <c r="XJ25" s="11">
        <v>38685827.840000004</v>
      </c>
      <c r="XK25" s="11">
        <v>33554094.439999998</v>
      </c>
      <c r="XL25" s="11">
        <v>140781865.67000002</v>
      </c>
      <c r="XM25" s="11">
        <v>30142595.100000001</v>
      </c>
      <c r="XN25" s="11">
        <v>42324484.399999999</v>
      </c>
      <c r="XO25" s="11">
        <v>62671692.939999998</v>
      </c>
      <c r="XP25" s="11">
        <v>30682291.009999998</v>
      </c>
      <c r="XQ25" s="11">
        <v>32624523.969999999</v>
      </c>
      <c r="XR25" s="11">
        <v>66183358.909999996</v>
      </c>
      <c r="XS25" s="11">
        <v>45812182.329999998</v>
      </c>
      <c r="XT25" s="11">
        <v>18709716.379999999</v>
      </c>
      <c r="XU25" s="11">
        <v>21723476.5</v>
      </c>
      <c r="XV25" s="11">
        <v>28145591.25</v>
      </c>
      <c r="XW25" s="11">
        <v>22855647</v>
      </c>
      <c r="XX25" s="11">
        <v>16900871.75</v>
      </c>
      <c r="XY25" s="11">
        <v>16846398.82</v>
      </c>
      <c r="XZ25" s="11">
        <v>20408737.600000001</v>
      </c>
      <c r="YA25" s="11">
        <v>18236957.5</v>
      </c>
      <c r="YB25" s="11">
        <v>20197381.609999999</v>
      </c>
      <c r="YC25" s="11">
        <v>18552975.810000002</v>
      </c>
      <c r="YD25" s="11">
        <v>15589161.65</v>
      </c>
      <c r="YE25" s="11">
        <v>20337635</v>
      </c>
      <c r="YF25" s="11">
        <v>409778983.5</v>
      </c>
      <c r="YG25" s="11">
        <v>27173467.439999998</v>
      </c>
      <c r="YH25" s="11">
        <v>48651242</v>
      </c>
      <c r="YI25" s="11">
        <v>18693217.579999998</v>
      </c>
      <c r="YJ25" s="11">
        <v>98724118.199999988</v>
      </c>
      <c r="YK25" s="11">
        <v>35782183.75</v>
      </c>
      <c r="YL25" s="11">
        <v>60057302.519999996</v>
      </c>
      <c r="YM25" s="11">
        <v>18249821</v>
      </c>
      <c r="YN25" s="11">
        <v>107728565.25</v>
      </c>
      <c r="YO25" s="11">
        <v>64953211</v>
      </c>
      <c r="YP25" s="11">
        <v>38192683.509999998</v>
      </c>
      <c r="YQ25" s="11">
        <v>23570229.75</v>
      </c>
      <c r="YR25" s="11">
        <v>19172517</v>
      </c>
      <c r="YS25" s="11">
        <v>23742943</v>
      </c>
      <c r="YT25" s="11">
        <v>12288931</v>
      </c>
      <c r="YU25" s="11">
        <v>16021946.939999999</v>
      </c>
      <c r="YV25" s="11">
        <v>16317272.9</v>
      </c>
      <c r="YW25" s="11">
        <v>137571096.69</v>
      </c>
      <c r="YX25" s="11">
        <v>24594699.329999998</v>
      </c>
      <c r="YY25" s="11">
        <v>19928942</v>
      </c>
      <c r="YZ25" s="11">
        <v>19590970</v>
      </c>
      <c r="ZA25" s="11">
        <v>21558213.25</v>
      </c>
      <c r="ZB25" s="11">
        <v>15900409</v>
      </c>
      <c r="ZC25" s="11">
        <v>19676824</v>
      </c>
      <c r="ZD25" s="11">
        <v>188490068.63</v>
      </c>
      <c r="ZE25" s="11">
        <v>11035871.310000001</v>
      </c>
      <c r="ZF25" s="11">
        <v>27546228.539999999</v>
      </c>
      <c r="ZG25" s="11">
        <v>23731548.16</v>
      </c>
      <c r="ZH25" s="11">
        <v>12469643</v>
      </c>
      <c r="ZI25" s="11">
        <v>22978151.34</v>
      </c>
      <c r="ZJ25" s="11">
        <v>12625908.08</v>
      </c>
      <c r="ZK25" s="11">
        <v>12997432.039999999</v>
      </c>
      <c r="ZL25" s="11">
        <v>49617683.200000003</v>
      </c>
      <c r="ZM25" s="11">
        <v>376186578.99000001</v>
      </c>
      <c r="ZN25" s="11">
        <v>16360269.539999999</v>
      </c>
      <c r="ZO25" s="11">
        <v>41532720</v>
      </c>
      <c r="ZP25" s="11">
        <v>113917114.8</v>
      </c>
      <c r="ZQ25" s="11">
        <v>50817628.939999998</v>
      </c>
      <c r="ZR25" s="11">
        <v>18314443.609999999</v>
      </c>
      <c r="ZS25" s="11">
        <v>25805141.48</v>
      </c>
      <c r="ZT25" s="11">
        <v>42139168</v>
      </c>
      <c r="ZU25" s="11">
        <v>37086105</v>
      </c>
      <c r="ZV25" s="11">
        <v>67214338.049999997</v>
      </c>
      <c r="ZW25" s="11">
        <v>11817730</v>
      </c>
      <c r="ZX25" s="11">
        <v>16251706.07</v>
      </c>
      <c r="ZY25" s="11">
        <v>19352013.369999997</v>
      </c>
      <c r="ZZ25" s="11">
        <v>22510759</v>
      </c>
      <c r="AAA25" s="11">
        <v>19392977.039999999</v>
      </c>
      <c r="AAB25" s="11">
        <v>19281148.699999999</v>
      </c>
      <c r="AAC25" s="11">
        <v>25037538.969999999</v>
      </c>
      <c r="AAD25" s="11">
        <v>29161278</v>
      </c>
      <c r="AAE25" s="11">
        <v>15417021</v>
      </c>
      <c r="AAF25" s="11">
        <v>15463612.5</v>
      </c>
      <c r="AAG25" s="11">
        <v>14018168</v>
      </c>
      <c r="AAH25" s="11">
        <v>9677690</v>
      </c>
      <c r="AAI25" s="11">
        <v>125395927</v>
      </c>
      <c r="AAJ25" s="11">
        <v>20957944.75</v>
      </c>
      <c r="AAK25" s="11">
        <v>24676918.25</v>
      </c>
      <c r="AAL25" s="11">
        <v>16239055</v>
      </c>
      <c r="AAM25" s="11">
        <v>17700124.16</v>
      </c>
      <c r="AAN25" s="11">
        <v>27792232</v>
      </c>
      <c r="AAO25" s="11">
        <v>16385467.5</v>
      </c>
      <c r="AAP25" s="11">
        <v>591559785.12</v>
      </c>
      <c r="AAQ25" s="11">
        <v>33529176</v>
      </c>
      <c r="AAR25" s="11">
        <v>19201700.329999998</v>
      </c>
      <c r="AAS25" s="11">
        <v>40900361.519999996</v>
      </c>
      <c r="AAT25" s="11">
        <v>32958253</v>
      </c>
      <c r="AAU25" s="11">
        <v>31478898</v>
      </c>
      <c r="AAV25" s="11">
        <v>34282603.619999997</v>
      </c>
      <c r="AAW25" s="11">
        <v>40476430.409999996</v>
      </c>
      <c r="AAX25" s="11">
        <v>68397743.25999999</v>
      </c>
      <c r="AAY25" s="11">
        <v>24282351</v>
      </c>
      <c r="AAZ25" s="11">
        <v>32591113.550000001</v>
      </c>
      <c r="ABA25" s="11">
        <v>107991785.20999999</v>
      </c>
      <c r="ABB25" s="11">
        <v>62187771.5</v>
      </c>
      <c r="ABC25" s="11">
        <v>14099070</v>
      </c>
      <c r="ABD25" s="11">
        <v>24363068.27</v>
      </c>
      <c r="ABE25" s="11">
        <v>19946243.5</v>
      </c>
      <c r="ABF25" s="11">
        <v>11558374</v>
      </c>
      <c r="ABG25" s="11">
        <v>30599417</v>
      </c>
      <c r="ABH25" s="11">
        <v>17566024.739999998</v>
      </c>
      <c r="ABI25" s="11">
        <v>137801505.88999999</v>
      </c>
      <c r="ABJ25" s="11">
        <v>93775766.840000004</v>
      </c>
      <c r="ABK25" s="11">
        <v>17786220</v>
      </c>
      <c r="ABL25" s="11">
        <v>14564690.5</v>
      </c>
      <c r="ABM25" s="11">
        <v>14929533</v>
      </c>
      <c r="ABN25" s="11">
        <v>14118742.65</v>
      </c>
      <c r="ABO25" s="11">
        <v>11113968.210000001</v>
      </c>
      <c r="ABP25" s="11">
        <v>138272464.31</v>
      </c>
      <c r="ABQ25" s="11">
        <v>28328917.23</v>
      </c>
      <c r="ABR25" s="11">
        <v>36609990.460000001</v>
      </c>
      <c r="ABS25" s="11">
        <v>29621380.640000001</v>
      </c>
      <c r="ABT25" s="11">
        <v>27808726.850000001</v>
      </c>
      <c r="ABU25" s="11">
        <v>21239521.460000001</v>
      </c>
      <c r="ABV25" s="11">
        <v>17927519</v>
      </c>
      <c r="ABW25" s="11">
        <v>22427037</v>
      </c>
      <c r="ABX25" s="11">
        <v>10695521.34</v>
      </c>
      <c r="ABY25" s="11">
        <v>172356272.5</v>
      </c>
      <c r="ABZ25" s="11">
        <v>18025931.25</v>
      </c>
      <c r="ACA25" s="11">
        <v>28286850</v>
      </c>
      <c r="ACB25" s="11">
        <v>17528443.25</v>
      </c>
      <c r="ACC25" s="11">
        <v>15557834.870000001</v>
      </c>
      <c r="ACD25" s="11">
        <v>62414547</v>
      </c>
      <c r="ACE25" s="11">
        <v>17491762.5</v>
      </c>
      <c r="ACF25" s="11">
        <v>15567833.15</v>
      </c>
      <c r="ACG25" s="11">
        <v>17065510.369999997</v>
      </c>
      <c r="ACH25" s="11">
        <v>21795890</v>
      </c>
      <c r="ACI25" s="11">
        <v>14580258</v>
      </c>
      <c r="ACJ25" s="11">
        <v>423619723.94000006</v>
      </c>
      <c r="ACK25" s="11">
        <v>23969717</v>
      </c>
      <c r="ACL25" s="11">
        <v>27553446.880000003</v>
      </c>
      <c r="ACM25" s="11">
        <v>40908855</v>
      </c>
      <c r="ACN25" s="11">
        <v>20823415</v>
      </c>
      <c r="ACO25" s="11">
        <v>29387497</v>
      </c>
      <c r="ACP25" s="11">
        <v>39423221.5</v>
      </c>
      <c r="ACQ25" s="11">
        <v>115713567.00999999</v>
      </c>
      <c r="ACR25" s="11">
        <v>153944169</v>
      </c>
      <c r="ACS25" s="11">
        <v>25032225</v>
      </c>
      <c r="ACT25" s="11">
        <v>40899545</v>
      </c>
      <c r="ACU25" s="11">
        <v>39364592.230000004</v>
      </c>
      <c r="ACV25" s="11">
        <v>28724277</v>
      </c>
      <c r="ACW25" s="11">
        <v>129427281.98</v>
      </c>
      <c r="ACX25" s="11">
        <v>36736145.230000004</v>
      </c>
      <c r="ACY25" s="11">
        <v>29080427</v>
      </c>
      <c r="ACZ25" s="11">
        <v>27521343</v>
      </c>
      <c r="ADA25" s="11">
        <v>16720415</v>
      </c>
      <c r="ADB25" s="11">
        <v>18213105</v>
      </c>
      <c r="ADC25" s="11">
        <v>22549227</v>
      </c>
      <c r="ADD25" s="11">
        <v>15619556.969999999</v>
      </c>
      <c r="ADE25" s="11">
        <v>14467368.5</v>
      </c>
      <c r="ADF25" s="11">
        <v>19666784.609999999</v>
      </c>
      <c r="ADG25" s="11">
        <v>85485450.129999995</v>
      </c>
      <c r="ADH25" s="11">
        <v>82484948.370000005</v>
      </c>
      <c r="ADI25" s="11">
        <v>14168358.16</v>
      </c>
      <c r="ADJ25" s="11">
        <v>12172564.75</v>
      </c>
      <c r="ADK25" s="11">
        <v>17702943.5</v>
      </c>
      <c r="ADL25" s="11">
        <v>6283829.7400000002</v>
      </c>
      <c r="ADM25" s="11">
        <v>19370073.009999998</v>
      </c>
      <c r="ADN25" s="11">
        <v>17279836.170000002</v>
      </c>
      <c r="ADO25" s="11">
        <v>20422650</v>
      </c>
      <c r="ADP25" s="11">
        <v>410418530.19999999</v>
      </c>
      <c r="ADQ25" s="11">
        <v>51097426.910000004</v>
      </c>
      <c r="ADR25" s="11">
        <v>67717587.590000004</v>
      </c>
      <c r="ADS25" s="11">
        <v>29911180</v>
      </c>
      <c r="ADT25" s="11">
        <v>134947832.42000002</v>
      </c>
      <c r="ADU25" s="11">
        <v>13163815.390000001</v>
      </c>
      <c r="ADV25" s="11">
        <v>19802379.899999999</v>
      </c>
      <c r="ADW25" s="11">
        <v>22922647.539999999</v>
      </c>
      <c r="ADX25" s="11">
        <v>14778424.75</v>
      </c>
      <c r="ADY25" s="11">
        <v>16336483.23</v>
      </c>
      <c r="ADZ25" s="11">
        <v>408800689.49000001</v>
      </c>
      <c r="AEA25" s="11">
        <v>140166256.56</v>
      </c>
      <c r="AEB25" s="11">
        <v>68982896.299999997</v>
      </c>
      <c r="AEC25" s="11">
        <v>17812059.239999998</v>
      </c>
      <c r="AED25" s="11">
        <v>29980122.109999999</v>
      </c>
      <c r="AEE25" s="11">
        <v>44949403</v>
      </c>
      <c r="AEF25" s="11">
        <v>23231657.09</v>
      </c>
      <c r="AEG25" s="11">
        <v>24834696.23</v>
      </c>
      <c r="AEH25" s="11">
        <v>19987242.800000001</v>
      </c>
      <c r="AEI25" s="11">
        <v>19062874.5</v>
      </c>
      <c r="AEJ25" s="11">
        <v>28840411.23</v>
      </c>
      <c r="AEK25" s="11">
        <v>36922828.920000002</v>
      </c>
      <c r="AEL25" s="11">
        <v>19347576.780000001</v>
      </c>
      <c r="AEM25" s="11">
        <v>21810446.039999999</v>
      </c>
      <c r="AEN25" s="11">
        <v>28449419.850000001</v>
      </c>
      <c r="AEO25" s="11">
        <v>29046153.550000001</v>
      </c>
      <c r="AEP25" s="11">
        <v>19830576.450000003</v>
      </c>
      <c r="AEQ25" s="11">
        <v>42843706.129999995</v>
      </c>
      <c r="AER25" s="11">
        <v>18375025.759999998</v>
      </c>
      <c r="AES25" s="11">
        <v>54401501.689999998</v>
      </c>
      <c r="AET25" s="11">
        <v>235056669.99000001</v>
      </c>
      <c r="AEU25" s="11">
        <v>35869408.25</v>
      </c>
      <c r="AEV25" s="11">
        <v>38522462.210000001</v>
      </c>
      <c r="AEW25" s="11">
        <v>22148457.34</v>
      </c>
      <c r="AEX25" s="11">
        <v>16672959.379999999</v>
      </c>
      <c r="AEY25" s="11">
        <v>51847292.090000004</v>
      </c>
      <c r="AEZ25" s="11">
        <v>19042726.52</v>
      </c>
      <c r="AFA25" s="11">
        <v>18882872.5</v>
      </c>
      <c r="AFB25" s="11">
        <v>21167268.670000002</v>
      </c>
      <c r="AFC25" s="11">
        <v>11412312.34</v>
      </c>
      <c r="AFD25" s="11">
        <v>201133878.46000001</v>
      </c>
      <c r="AFE25" s="11">
        <v>119207217.11000001</v>
      </c>
      <c r="AFF25" s="11">
        <v>50249506.289999999</v>
      </c>
      <c r="AFG25" s="11">
        <v>29694376.620000001</v>
      </c>
      <c r="AFH25" s="11">
        <v>63066845.059999995</v>
      </c>
      <c r="AFI25" s="11">
        <v>54008586.43</v>
      </c>
      <c r="AFJ25" s="11">
        <v>39906106.640000001</v>
      </c>
      <c r="AFK25" s="11">
        <v>37527582.359999999</v>
      </c>
      <c r="AFL25" s="11">
        <v>26826597.210000001</v>
      </c>
      <c r="AFM25" s="11">
        <v>38567727.469999999</v>
      </c>
      <c r="AFN25" s="11">
        <v>29194679.300000001</v>
      </c>
      <c r="AFO25" s="11">
        <v>36617350.890000001</v>
      </c>
      <c r="AFP25" s="11">
        <v>38140255.43</v>
      </c>
      <c r="AFQ25" s="11">
        <v>215514205.41</v>
      </c>
      <c r="AFR25" s="11">
        <v>51134054.829999998</v>
      </c>
      <c r="AFS25" s="11">
        <v>32978640</v>
      </c>
      <c r="AFT25" s="11">
        <v>31404383.5</v>
      </c>
      <c r="AFU25" s="11">
        <v>35330874</v>
      </c>
      <c r="AFV25" s="11">
        <v>30205680</v>
      </c>
      <c r="AFW25" s="11">
        <v>20330150</v>
      </c>
      <c r="AFX25" s="11">
        <v>43682909.510000005</v>
      </c>
      <c r="AFY25" s="11">
        <v>42882652.530000001</v>
      </c>
      <c r="AFZ25" s="11">
        <v>20117698.710000001</v>
      </c>
      <c r="AGA25" s="11">
        <v>54109523.269999996</v>
      </c>
      <c r="AGB25" s="11">
        <v>21842223.16</v>
      </c>
      <c r="AGC25" s="11">
        <v>188582005.37</v>
      </c>
      <c r="AGD25" s="11">
        <v>21932226.379999999</v>
      </c>
      <c r="AGE25" s="11">
        <v>14756537</v>
      </c>
      <c r="AGF25" s="11">
        <v>17315889.16</v>
      </c>
      <c r="AGG25" s="11">
        <v>41437514.93</v>
      </c>
      <c r="AGH25" s="11">
        <v>21864777.109999999</v>
      </c>
      <c r="AGI25" s="11">
        <v>14551751</v>
      </c>
      <c r="AGJ25" s="11">
        <v>17597965.780000001</v>
      </c>
      <c r="AGK25" s="11">
        <v>12920748.189999999</v>
      </c>
      <c r="AGL25" s="11">
        <v>15172207.5</v>
      </c>
      <c r="AGM25" s="11">
        <v>14075643.210000001</v>
      </c>
      <c r="AGN25" s="11">
        <v>271850229.25999999</v>
      </c>
      <c r="AGO25" s="11">
        <v>75444909.200000003</v>
      </c>
      <c r="AGP25" s="11">
        <v>42633480.109999999</v>
      </c>
      <c r="AGQ25" s="11">
        <v>23749382.120000001</v>
      </c>
      <c r="AGR25" s="11">
        <v>49132010.589999996</v>
      </c>
      <c r="AGS25" s="11">
        <v>36874590.689999998</v>
      </c>
      <c r="AGT25" s="11">
        <v>20596168</v>
      </c>
      <c r="AGU25" s="11">
        <v>25598019.5</v>
      </c>
      <c r="AGV25" s="11">
        <v>397856313.95999998</v>
      </c>
      <c r="AGW25" s="11">
        <v>250386129.22</v>
      </c>
      <c r="AGX25" s="11">
        <v>22833764</v>
      </c>
      <c r="AGY25" s="11">
        <v>55818616.82</v>
      </c>
      <c r="AGZ25" s="11">
        <v>88764831.420000002</v>
      </c>
      <c r="AHA25" s="11">
        <v>47030955.480000004</v>
      </c>
      <c r="AHB25" s="11">
        <v>41848973.25</v>
      </c>
      <c r="AHC25" s="11">
        <v>27428869</v>
      </c>
      <c r="AHD25" s="11">
        <v>13660822</v>
      </c>
      <c r="AHE25" s="11">
        <v>31068110.969999999</v>
      </c>
      <c r="AHF25" s="11">
        <v>35225475.210000001</v>
      </c>
      <c r="AHG25" s="11">
        <v>20304489</v>
      </c>
      <c r="AHH25" s="11">
        <v>22267117.199999999</v>
      </c>
      <c r="AHI25" s="11">
        <v>20276523.349999998</v>
      </c>
      <c r="AHJ25" s="11">
        <v>18478440</v>
      </c>
      <c r="AHK25" s="11">
        <v>21263213.07</v>
      </c>
      <c r="AHL25" s="11">
        <v>17546640</v>
      </c>
      <c r="AHM25" s="11">
        <v>103225939.88</v>
      </c>
      <c r="AHN25" s="11">
        <v>15786243.5</v>
      </c>
      <c r="AHO25" s="11">
        <v>16150995</v>
      </c>
      <c r="AHP25" s="11">
        <v>17681113.32</v>
      </c>
      <c r="AHQ25" s="11">
        <v>41874873.280000001</v>
      </c>
      <c r="AHR25" s="11">
        <v>15705642.75</v>
      </c>
      <c r="AHS25" s="11">
        <v>15301996.550000001</v>
      </c>
      <c r="AHT25" s="11">
        <f t="shared" si="16"/>
        <v>45540855871.130013</v>
      </c>
      <c r="AHV25" s="625"/>
      <c r="AHW25" s="626"/>
    </row>
    <row r="26" spans="1:907" x14ac:dyDescent="0.8">
      <c r="A26" s="96">
        <v>20</v>
      </c>
      <c r="B26" s="96" t="s">
        <v>31</v>
      </c>
      <c r="C26" s="6" t="s">
        <v>32</v>
      </c>
      <c r="D26" s="11">
        <v>80507096.550000012</v>
      </c>
      <c r="E26" s="11">
        <v>7585376.9199999999</v>
      </c>
      <c r="F26" s="11">
        <v>10409208.66</v>
      </c>
      <c r="G26" s="11">
        <v>4708946.7700000005</v>
      </c>
      <c r="H26" s="11">
        <v>18396228.629999999</v>
      </c>
      <c r="I26" s="11">
        <v>19365259.759999998</v>
      </c>
      <c r="J26" s="11">
        <v>42437059.170000002</v>
      </c>
      <c r="K26" s="11">
        <v>6294368.1200000001</v>
      </c>
      <c r="L26" s="11">
        <v>6241859.7699999996</v>
      </c>
      <c r="M26" s="11">
        <v>5824317.0300000003</v>
      </c>
      <c r="N26" s="11">
        <v>7919413.6899999995</v>
      </c>
      <c r="O26" s="11">
        <v>6720389.0299999993</v>
      </c>
      <c r="P26" s="11">
        <v>11528731.199999999</v>
      </c>
      <c r="Q26" s="11">
        <v>7392749.1300000008</v>
      </c>
      <c r="R26" s="11">
        <v>4707539.51</v>
      </c>
      <c r="S26" s="11">
        <v>6155536.21</v>
      </c>
      <c r="T26" s="11">
        <v>5026770.5999999996</v>
      </c>
      <c r="U26" s="11">
        <v>2625208.77</v>
      </c>
      <c r="V26" s="11">
        <v>117035885.05000001</v>
      </c>
      <c r="W26" s="11">
        <v>27217703.149999999</v>
      </c>
      <c r="X26" s="11">
        <v>4399069.3499999996</v>
      </c>
      <c r="Y26" s="11">
        <v>7977241.7199999997</v>
      </c>
      <c r="Z26" s="11">
        <v>11100134.42</v>
      </c>
      <c r="AA26" s="11">
        <v>10240314.890000001</v>
      </c>
      <c r="AB26" s="11">
        <v>3724430.02</v>
      </c>
      <c r="AC26" s="11">
        <v>26166224.27</v>
      </c>
      <c r="AD26" s="11">
        <v>8182499.46</v>
      </c>
      <c r="AE26" s="11">
        <v>6112085.4199999999</v>
      </c>
      <c r="AF26" s="11">
        <v>17760952.48</v>
      </c>
      <c r="AG26" s="11">
        <v>11455241.869999999</v>
      </c>
      <c r="AH26" s="11">
        <v>24559984.199999999</v>
      </c>
      <c r="AI26" s="11">
        <v>22618997.219999999</v>
      </c>
      <c r="AJ26" s="11">
        <v>5570129.4299999997</v>
      </c>
      <c r="AK26" s="11">
        <v>2990168.6</v>
      </c>
      <c r="AL26" s="11">
        <v>6285809.5999999996</v>
      </c>
      <c r="AM26" s="11">
        <v>6713707.2799999993</v>
      </c>
      <c r="AN26" s="11">
        <v>5017867.2</v>
      </c>
      <c r="AO26" s="11">
        <v>5232864.3499999996</v>
      </c>
      <c r="AP26" s="11">
        <v>6775012.3799999999</v>
      </c>
      <c r="AQ26" s="11">
        <v>4253431.6500000004</v>
      </c>
      <c r="AR26" s="11">
        <v>3884136.46</v>
      </c>
      <c r="AS26" s="11">
        <v>2160718.2800000003</v>
      </c>
      <c r="AT26" s="11">
        <v>40333677.480000004</v>
      </c>
      <c r="AU26" s="11">
        <v>4247217.5999999996</v>
      </c>
      <c r="AV26" s="11">
        <v>3691380.74</v>
      </c>
      <c r="AW26" s="11">
        <v>4675253.4399999995</v>
      </c>
      <c r="AX26" s="11">
        <v>13388035.17</v>
      </c>
      <c r="AY26" s="11">
        <v>12562690.460000001</v>
      </c>
      <c r="AZ26" s="11">
        <v>2753172</v>
      </c>
      <c r="BA26" s="11">
        <v>4952989.18</v>
      </c>
      <c r="BB26" s="11">
        <v>3795124.09</v>
      </c>
      <c r="BC26" s="11">
        <v>8447361.6999999993</v>
      </c>
      <c r="BD26" s="11">
        <v>1754235.4</v>
      </c>
      <c r="BE26" s="11">
        <v>5779719.7999999998</v>
      </c>
      <c r="BF26" s="11">
        <v>8499652.3200000003</v>
      </c>
      <c r="BG26" s="11">
        <v>2864126.6</v>
      </c>
      <c r="BH26" s="11">
        <v>4483394.53</v>
      </c>
      <c r="BI26" s="11">
        <v>43300250.810000002</v>
      </c>
      <c r="BJ26" s="11">
        <v>13908589.890000001</v>
      </c>
      <c r="BK26" s="11">
        <v>7237481.3300000001</v>
      </c>
      <c r="BL26" s="11">
        <v>3924142.62</v>
      </c>
      <c r="BM26" s="11">
        <v>9907847.290000001</v>
      </c>
      <c r="BN26" s="11">
        <v>8701590.9399999995</v>
      </c>
      <c r="BO26" s="11">
        <v>6409007.9399999995</v>
      </c>
      <c r="BP26" s="11">
        <v>3422208.2300000004</v>
      </c>
      <c r="BQ26" s="11">
        <v>1218513.76</v>
      </c>
      <c r="BR26" s="11">
        <v>43545691.18</v>
      </c>
      <c r="BS26" s="11">
        <v>4314472.5299999993</v>
      </c>
      <c r="BT26" s="11">
        <v>3490394.3</v>
      </c>
      <c r="BU26" s="11">
        <v>4281057.63</v>
      </c>
      <c r="BV26" s="11">
        <v>3707270.92</v>
      </c>
      <c r="BW26" s="11">
        <v>3258845.64</v>
      </c>
      <c r="BX26" s="11">
        <v>2927462.6399999997</v>
      </c>
      <c r="BY26" s="11">
        <v>4425151.9700000007</v>
      </c>
      <c r="BZ26" s="11">
        <v>16903150</v>
      </c>
      <c r="CA26" s="11">
        <v>5492419.5999999996</v>
      </c>
      <c r="CB26" s="11">
        <v>11533697.66</v>
      </c>
      <c r="CC26" s="11">
        <v>17818716.690000001</v>
      </c>
      <c r="CD26" s="11">
        <v>1987220.4399999997</v>
      </c>
      <c r="CE26" s="11">
        <v>10218473.050000001</v>
      </c>
      <c r="CF26" s="11">
        <v>2421016.0300000003</v>
      </c>
      <c r="CG26" s="11">
        <v>90943253.420000002</v>
      </c>
      <c r="CH26" s="11">
        <v>5315347.91</v>
      </c>
      <c r="CI26" s="11">
        <v>11680117.789999999</v>
      </c>
      <c r="CJ26" s="11">
        <v>8802566.1799999997</v>
      </c>
      <c r="CK26" s="11">
        <v>6697088.4400000004</v>
      </c>
      <c r="CL26" s="11">
        <v>8723653.1999999993</v>
      </c>
      <c r="CM26" s="11">
        <v>5131044.1500000004</v>
      </c>
      <c r="CN26" s="11">
        <v>10346694.66</v>
      </c>
      <c r="CO26" s="11">
        <v>3828156.4800000004</v>
      </c>
      <c r="CP26" s="11">
        <v>8939042.2400000002</v>
      </c>
      <c r="CQ26" s="11">
        <v>4948075.62</v>
      </c>
      <c r="CR26" s="11">
        <v>9769920.2800000012</v>
      </c>
      <c r="CS26" s="11">
        <v>6598004.4100000001</v>
      </c>
      <c r="CT26" s="11">
        <v>53664652.130000003</v>
      </c>
      <c r="CU26" s="11">
        <v>4540235.68</v>
      </c>
      <c r="CV26" s="11">
        <v>6390961.2199999997</v>
      </c>
      <c r="CW26" s="11">
        <v>9012415.3599999994</v>
      </c>
      <c r="CX26" s="11">
        <v>4399861.6899999995</v>
      </c>
      <c r="CY26" s="11">
        <v>7403199.7699999996</v>
      </c>
      <c r="CZ26" s="11">
        <v>5112235.45</v>
      </c>
      <c r="DA26" s="11">
        <v>3906256.96</v>
      </c>
      <c r="DB26" s="11">
        <v>18375584.949999999</v>
      </c>
      <c r="DC26" s="11">
        <v>153517322.95999998</v>
      </c>
      <c r="DD26" s="11">
        <v>5423631.8200000003</v>
      </c>
      <c r="DE26" s="11">
        <v>5413124.29</v>
      </c>
      <c r="DF26" s="11">
        <v>15196561.83</v>
      </c>
      <c r="DG26" s="11">
        <v>20957680.609999999</v>
      </c>
      <c r="DH26" s="11">
        <v>41264829.700000003</v>
      </c>
      <c r="DI26" s="11">
        <v>17402007.490000002</v>
      </c>
      <c r="DJ26" s="11">
        <v>7791957.7199999997</v>
      </c>
      <c r="DK26" s="11">
        <v>126703661.95</v>
      </c>
      <c r="DL26" s="11">
        <v>7401781.2999999998</v>
      </c>
      <c r="DM26" s="11">
        <v>14530508.67</v>
      </c>
      <c r="DN26" s="11">
        <v>9427925.8599999994</v>
      </c>
      <c r="DO26" s="11">
        <v>7413950.7000000002</v>
      </c>
      <c r="DP26" s="11">
        <v>10923762.66</v>
      </c>
      <c r="DQ26" s="11">
        <v>14582852.210000001</v>
      </c>
      <c r="DR26" s="11">
        <v>8911444.120000001</v>
      </c>
      <c r="DS26" s="11">
        <v>14077276.060000001</v>
      </c>
      <c r="DT26" s="11">
        <v>40834522.940000005</v>
      </c>
      <c r="DU26" s="11">
        <v>5591348.0600000005</v>
      </c>
      <c r="DV26" s="11">
        <v>9879317.3300000001</v>
      </c>
      <c r="DW26" s="11">
        <v>20512365.899999999</v>
      </c>
      <c r="DX26" s="11">
        <v>10931797.050000001</v>
      </c>
      <c r="DY26" s="11">
        <v>5483161.7000000002</v>
      </c>
      <c r="DZ26" s="11">
        <v>4750377.49</v>
      </c>
      <c r="EA26" s="11">
        <v>1884024.3000000003</v>
      </c>
      <c r="EB26" s="11">
        <v>6848429.2199999997</v>
      </c>
      <c r="EC26" s="11">
        <v>5096568.8599999994</v>
      </c>
      <c r="ED26" s="11">
        <v>5325970.01</v>
      </c>
      <c r="EE26" s="11">
        <v>27333459.09</v>
      </c>
      <c r="EF26" s="11">
        <v>27721461.449999999</v>
      </c>
      <c r="EG26" s="11">
        <v>3515216.3499999996</v>
      </c>
      <c r="EH26" s="11">
        <v>6423724.0099999998</v>
      </c>
      <c r="EI26" s="11">
        <v>9147869.1799999997</v>
      </c>
      <c r="EJ26" s="11">
        <v>5167587.6000000006</v>
      </c>
      <c r="EK26" s="11">
        <v>7770098.6699999999</v>
      </c>
      <c r="EL26" s="11">
        <v>10245186.439999999</v>
      </c>
      <c r="EM26" s="11">
        <v>2556310.7599999998</v>
      </c>
      <c r="EN26" s="11">
        <v>48617676.739999987</v>
      </c>
      <c r="EO26" s="11">
        <v>2758849.8499999996</v>
      </c>
      <c r="EP26" s="11">
        <v>6146593.0300000003</v>
      </c>
      <c r="EQ26" s="11">
        <v>5110169.04</v>
      </c>
      <c r="ER26" s="11">
        <v>2582440.4400000004</v>
      </c>
      <c r="ES26" s="11">
        <v>3639128.21</v>
      </c>
      <c r="ET26" s="11">
        <v>24511691.039999999</v>
      </c>
      <c r="EU26" s="11">
        <v>9828198.6500000004</v>
      </c>
      <c r="EV26" s="11">
        <v>4619931.32</v>
      </c>
      <c r="EW26" s="11">
        <v>42621625.200000003</v>
      </c>
      <c r="EX26" s="11">
        <v>3091337.2600000002</v>
      </c>
      <c r="EY26" s="11">
        <v>6685950.8700000001</v>
      </c>
      <c r="EZ26" s="11">
        <v>19989255.859999999</v>
      </c>
      <c r="FA26" s="11">
        <v>32756489.859999999</v>
      </c>
      <c r="FB26" s="11">
        <v>13471892.539999999</v>
      </c>
      <c r="FC26" s="11">
        <v>9935584.5600000005</v>
      </c>
      <c r="FD26" s="11">
        <v>7843746.3200000003</v>
      </c>
      <c r="FE26" s="11">
        <v>11444381.059999999</v>
      </c>
      <c r="FF26" s="11">
        <v>5649127.0800000001</v>
      </c>
      <c r="FG26" s="11">
        <v>13382319.6</v>
      </c>
      <c r="FH26" s="11">
        <v>4038541</v>
      </c>
      <c r="FI26" s="11">
        <v>25859551.619999997</v>
      </c>
      <c r="FJ26" s="11">
        <v>3103468.3</v>
      </c>
      <c r="FK26" s="11">
        <v>3794067.83</v>
      </c>
      <c r="FL26" s="11">
        <v>3914339.6100000003</v>
      </c>
      <c r="FM26" s="11">
        <v>5607888.4400000004</v>
      </c>
      <c r="FN26" s="11">
        <v>4966129.7</v>
      </c>
      <c r="FO26" s="11">
        <v>2319011.4</v>
      </c>
      <c r="FP26" s="11">
        <v>709906.27</v>
      </c>
      <c r="FQ26" s="11">
        <v>108808060.14</v>
      </c>
      <c r="FR26" s="11">
        <v>4538269.91</v>
      </c>
      <c r="FS26" s="11">
        <v>7794911.71</v>
      </c>
      <c r="FT26" s="11">
        <v>7650392.9299999997</v>
      </c>
      <c r="FU26" s="11">
        <v>16637107</v>
      </c>
      <c r="FV26" s="11">
        <v>6089968.75</v>
      </c>
      <c r="FW26" s="11">
        <v>11298506.780000001</v>
      </c>
      <c r="FX26" s="11">
        <v>6172954.2199999997</v>
      </c>
      <c r="FY26" s="11">
        <v>9077232.5700000003</v>
      </c>
      <c r="FZ26" s="11">
        <v>3848796.13</v>
      </c>
      <c r="GA26" s="11">
        <v>14511998.33</v>
      </c>
      <c r="GB26" s="11">
        <v>3811669.33</v>
      </c>
      <c r="GC26" s="11">
        <v>4530718.87</v>
      </c>
      <c r="GD26" s="11">
        <v>2343550.63</v>
      </c>
      <c r="GE26" s="11">
        <v>58494159.400000006</v>
      </c>
      <c r="GF26" s="11">
        <v>6295849.6600000001</v>
      </c>
      <c r="GG26" s="11">
        <v>6853987.2799999993</v>
      </c>
      <c r="GH26" s="11">
        <v>10629300.02</v>
      </c>
      <c r="GI26" s="11">
        <v>10669594.73</v>
      </c>
      <c r="GJ26" s="11">
        <v>3258666.7800000003</v>
      </c>
      <c r="GK26" s="11">
        <v>2206289.02</v>
      </c>
      <c r="GL26" s="11">
        <v>10869999.08</v>
      </c>
      <c r="GM26" s="11">
        <v>5118765.7300000004</v>
      </c>
      <c r="GN26" s="11">
        <v>5077159.22</v>
      </c>
      <c r="GO26" s="11">
        <v>3076655.54</v>
      </c>
      <c r="GP26" s="11">
        <v>3647706.32</v>
      </c>
      <c r="GQ26" s="11">
        <v>34952099.459999993</v>
      </c>
      <c r="GR26" s="11">
        <v>18675835.32</v>
      </c>
      <c r="GS26" s="11">
        <v>11855094.52</v>
      </c>
      <c r="GT26" s="11">
        <v>4263743.26</v>
      </c>
      <c r="GU26" s="11">
        <v>3868040.59</v>
      </c>
      <c r="GV26" s="11">
        <v>6687189.5999999996</v>
      </c>
      <c r="GW26" s="11">
        <v>9042882.9399999995</v>
      </c>
      <c r="GX26" s="11">
        <v>10715906.9</v>
      </c>
      <c r="GY26" s="11">
        <v>14946405.809999999</v>
      </c>
      <c r="GZ26" s="11">
        <v>1252381.6000000001</v>
      </c>
      <c r="HA26" s="11">
        <v>4748142.38</v>
      </c>
      <c r="HB26" s="11">
        <v>2883036.19</v>
      </c>
      <c r="HC26" s="11">
        <v>242777310.01000002</v>
      </c>
      <c r="HD26" s="11">
        <v>5855796.0800000001</v>
      </c>
      <c r="HE26" s="11">
        <v>5660258.4100000001</v>
      </c>
      <c r="HF26" s="11">
        <v>14829646.939999999</v>
      </c>
      <c r="HG26" s="11">
        <v>18273925.050000001</v>
      </c>
      <c r="HH26" s="11">
        <v>8796457.0999999996</v>
      </c>
      <c r="HI26" s="11">
        <v>23588951.449999999</v>
      </c>
      <c r="HJ26" s="11">
        <v>225507</v>
      </c>
      <c r="HK26" s="11">
        <v>38850748.5</v>
      </c>
      <c r="HL26" s="11">
        <v>33374990.420000002</v>
      </c>
      <c r="HM26" s="11">
        <v>32844821.060000002</v>
      </c>
      <c r="HN26" s="11">
        <v>28664437.43</v>
      </c>
      <c r="HO26" s="11">
        <v>19737296.620000001</v>
      </c>
      <c r="HP26" s="11">
        <v>47874021.289999999</v>
      </c>
      <c r="HQ26" s="11">
        <v>24066723.099999998</v>
      </c>
      <c r="HR26" s="11">
        <v>8117462.4000000004</v>
      </c>
      <c r="HS26" s="11">
        <v>51778343.119999997</v>
      </c>
      <c r="HT26" s="11">
        <v>21539328.279999997</v>
      </c>
      <c r="HU26" s="11">
        <v>3687789.3699999996</v>
      </c>
      <c r="HV26" s="11">
        <v>8296701.0600000005</v>
      </c>
      <c r="HW26" s="11">
        <v>6728829.8600000003</v>
      </c>
      <c r="HX26" s="11">
        <v>3583492.0300000003</v>
      </c>
      <c r="HY26" s="11">
        <v>19813467.09</v>
      </c>
      <c r="HZ26" s="11">
        <v>4767257.4400000004</v>
      </c>
      <c r="IA26" s="11">
        <v>7270151.6600000001</v>
      </c>
      <c r="IB26" s="11">
        <v>12098051.09</v>
      </c>
      <c r="IC26" s="11">
        <v>11837139.129999999</v>
      </c>
      <c r="ID26" s="11">
        <v>17383581.449999999</v>
      </c>
      <c r="IE26" s="11">
        <v>2210781.52</v>
      </c>
      <c r="IF26" s="11">
        <v>6011966.96</v>
      </c>
      <c r="IG26" s="11">
        <v>4082658.5</v>
      </c>
      <c r="IH26" s="11">
        <v>1425239.13</v>
      </c>
      <c r="II26" s="11">
        <v>68640291.450000003</v>
      </c>
      <c r="IJ26" s="11">
        <v>32936346.75</v>
      </c>
      <c r="IK26" s="11">
        <v>12879766.68</v>
      </c>
      <c r="IL26" s="11">
        <v>17844903.68</v>
      </c>
      <c r="IM26" s="11">
        <v>17495087.710000001</v>
      </c>
      <c r="IN26" s="11">
        <v>8771705.1500000004</v>
      </c>
      <c r="IO26" s="11">
        <v>7069171</v>
      </c>
      <c r="IP26" s="11">
        <v>3402888.2800000003</v>
      </c>
      <c r="IQ26" s="11">
        <v>8971721.8499999996</v>
      </c>
      <c r="IR26" s="11">
        <v>3429121.26</v>
      </c>
      <c r="IS26" s="11">
        <v>2253350.9</v>
      </c>
      <c r="IT26" s="11">
        <v>107538865.53999999</v>
      </c>
      <c r="IU26" s="11">
        <v>22651619.359999999</v>
      </c>
      <c r="IV26" s="11">
        <v>21785447.18</v>
      </c>
      <c r="IW26" s="11">
        <v>20884000.859999999</v>
      </c>
      <c r="IX26" s="11">
        <v>2492893.7999999998</v>
      </c>
      <c r="IY26" s="11">
        <v>1174276.0999999999</v>
      </c>
      <c r="IZ26" s="11">
        <v>9345573.6699999999</v>
      </c>
      <c r="JA26" s="11">
        <v>2698914.4</v>
      </c>
      <c r="JB26" s="11">
        <v>3749223.96</v>
      </c>
      <c r="JC26" s="11">
        <v>11499886</v>
      </c>
      <c r="JD26" s="11">
        <v>11176482.810000001</v>
      </c>
      <c r="JE26" s="11">
        <v>13356100.93</v>
      </c>
      <c r="JF26" s="11">
        <v>35841115.939999998</v>
      </c>
      <c r="JG26" s="11">
        <v>9532768.7800000012</v>
      </c>
      <c r="JH26" s="11">
        <v>5025114.57</v>
      </c>
      <c r="JI26" s="11">
        <v>2042239.41</v>
      </c>
      <c r="JJ26" s="11">
        <v>3458787.58</v>
      </c>
      <c r="JK26" s="11">
        <v>3785590.0300000003</v>
      </c>
      <c r="JL26" s="11">
        <v>36519563.840000004</v>
      </c>
      <c r="JM26" s="11">
        <v>21118911.399999999</v>
      </c>
      <c r="JN26" s="11">
        <v>14023267.66</v>
      </c>
      <c r="JO26" s="11">
        <v>15655180.149999999</v>
      </c>
      <c r="JP26" s="11">
        <v>10946390.839999998</v>
      </c>
      <c r="JQ26" s="11">
        <v>15635898.74</v>
      </c>
      <c r="JR26" s="11">
        <v>6580064.4399999995</v>
      </c>
      <c r="JS26" s="11">
        <v>70987875.530000001</v>
      </c>
      <c r="JT26" s="11">
        <v>99566148.790000007</v>
      </c>
      <c r="JU26" s="11">
        <v>1392807.94</v>
      </c>
      <c r="JV26" s="11">
        <v>4349644.1899999995</v>
      </c>
      <c r="JW26" s="11">
        <v>13761703.32</v>
      </c>
      <c r="JX26" s="11">
        <v>4414902.5999999996</v>
      </c>
      <c r="JY26" s="11">
        <v>6737761.1299999999</v>
      </c>
      <c r="JZ26" s="11">
        <v>3134150.37</v>
      </c>
      <c r="KA26" s="11">
        <v>9406458.9700000007</v>
      </c>
      <c r="KB26" s="11">
        <v>12023400.359999999</v>
      </c>
      <c r="KC26" s="11">
        <v>4553037.67</v>
      </c>
      <c r="KD26" s="11">
        <v>7557608.7999999998</v>
      </c>
      <c r="KE26" s="11">
        <v>4454093.3499999996</v>
      </c>
      <c r="KF26" s="11">
        <v>439156</v>
      </c>
      <c r="KG26" s="11">
        <v>6217764.0999999996</v>
      </c>
      <c r="KH26" s="11">
        <v>1836459</v>
      </c>
      <c r="KI26" s="11">
        <v>59996060.399999991</v>
      </c>
      <c r="KJ26" s="11">
        <v>10725126.574999999</v>
      </c>
      <c r="KK26" s="11">
        <v>13927723.609999999</v>
      </c>
      <c r="KL26" s="11">
        <v>10351376.23</v>
      </c>
      <c r="KM26" s="11">
        <v>15414982.439999999</v>
      </c>
      <c r="KN26" s="11">
        <v>6686770.46</v>
      </c>
      <c r="KO26" s="11">
        <v>31564783.939999998</v>
      </c>
      <c r="KP26" s="11">
        <v>10364222.17</v>
      </c>
      <c r="KQ26" s="11">
        <v>4720085.9800000004</v>
      </c>
      <c r="KR26" s="11">
        <v>44975839.75</v>
      </c>
      <c r="KS26" s="11">
        <v>11135710.17</v>
      </c>
      <c r="KT26" s="11">
        <v>8287530.0700000003</v>
      </c>
      <c r="KU26" s="11">
        <v>27466073.07</v>
      </c>
      <c r="KV26" s="11">
        <v>14456293.99</v>
      </c>
      <c r="KW26" s="11">
        <v>15660972.27</v>
      </c>
      <c r="KX26" s="11">
        <v>46317745.030000001</v>
      </c>
      <c r="KY26" s="11">
        <v>15943466.779999999</v>
      </c>
      <c r="KZ26" s="11">
        <v>69458564.780000001</v>
      </c>
      <c r="LA26" s="11">
        <v>2958187.89</v>
      </c>
      <c r="LB26" s="11">
        <v>2118277.41</v>
      </c>
      <c r="LC26" s="11">
        <v>4256911.9400000004</v>
      </c>
      <c r="LD26" s="11">
        <v>5130787.6400000006</v>
      </c>
      <c r="LE26" s="11">
        <v>2920105.4600000004</v>
      </c>
      <c r="LF26" s="11">
        <v>2571498.75</v>
      </c>
      <c r="LG26" s="11">
        <v>2405903.2599999998</v>
      </c>
      <c r="LH26" s="11">
        <v>103710571.84999999</v>
      </c>
      <c r="LI26" s="11">
        <v>24835510.129999999</v>
      </c>
      <c r="LJ26" s="11">
        <v>27875556.920000002</v>
      </c>
      <c r="LK26" s="11">
        <v>36907757.899999999</v>
      </c>
      <c r="LL26" s="11">
        <v>3688191.8000000003</v>
      </c>
      <c r="LM26" s="11">
        <v>2372259.91</v>
      </c>
      <c r="LN26" s="11">
        <v>5829110.4500000002</v>
      </c>
      <c r="LO26" s="11">
        <v>11836911</v>
      </c>
      <c r="LP26" s="11">
        <v>4206684.68</v>
      </c>
      <c r="LQ26" s="11">
        <v>3594944.9499999997</v>
      </c>
      <c r="LR26" s="11">
        <v>1021074.9</v>
      </c>
      <c r="LS26" s="11">
        <v>43827657.349999994</v>
      </c>
      <c r="LT26" s="11">
        <v>8356304.3399999999</v>
      </c>
      <c r="LU26" s="11">
        <v>10710226.809999999</v>
      </c>
      <c r="LV26" s="11">
        <v>197876407.23000002</v>
      </c>
      <c r="LW26" s="11">
        <v>33658151.700000003</v>
      </c>
      <c r="LX26" s="11">
        <v>44094904.659999996</v>
      </c>
      <c r="LY26" s="11">
        <v>18288168.940000001</v>
      </c>
      <c r="LZ26" s="11">
        <v>6703910.4000000004</v>
      </c>
      <c r="MA26" s="11">
        <v>9926041.5800000001</v>
      </c>
      <c r="MB26" s="11">
        <v>10960540.01</v>
      </c>
      <c r="MC26" s="11">
        <v>3243519.25</v>
      </c>
      <c r="MD26" s="11">
        <v>7106994.8200000003</v>
      </c>
      <c r="ME26" s="11">
        <v>5465301.29</v>
      </c>
      <c r="MF26" s="11">
        <v>15262339.07</v>
      </c>
      <c r="MG26" s="11">
        <v>3712388.74</v>
      </c>
      <c r="MH26" s="11">
        <v>128757657.05000001</v>
      </c>
      <c r="MI26" s="11">
        <v>4223651.57</v>
      </c>
      <c r="MJ26" s="11">
        <v>3524686.84</v>
      </c>
      <c r="MK26" s="11">
        <v>8804678.5800000001</v>
      </c>
      <c r="ML26" s="11">
        <v>8795503.6799999997</v>
      </c>
      <c r="MM26" s="11">
        <v>5353347.82</v>
      </c>
      <c r="MN26" s="11">
        <v>4742378.7</v>
      </c>
      <c r="MO26" s="11">
        <v>5650727.1799999997</v>
      </c>
      <c r="MP26" s="11">
        <v>16789305.68</v>
      </c>
      <c r="MQ26" s="11">
        <v>6616281.8099999996</v>
      </c>
      <c r="MR26" s="11">
        <v>10264813.49</v>
      </c>
      <c r="MS26" s="11">
        <v>3539880.24</v>
      </c>
      <c r="MT26" s="11">
        <v>87325029.849999994</v>
      </c>
      <c r="MU26" s="11">
        <v>2703571.52</v>
      </c>
      <c r="MV26" s="11">
        <v>26559362.050000001</v>
      </c>
      <c r="MW26" s="11">
        <v>23984157.890000001</v>
      </c>
      <c r="MX26" s="11">
        <v>8430551.4800000004</v>
      </c>
      <c r="MY26" s="11">
        <v>6720991</v>
      </c>
      <c r="MZ26" s="11">
        <v>13377102.379999999</v>
      </c>
      <c r="NA26" s="11">
        <v>19264536.829999998</v>
      </c>
      <c r="NB26" s="11">
        <v>1818517.6400000001</v>
      </c>
      <c r="NC26" s="11">
        <v>1880202.02</v>
      </c>
      <c r="ND26" s="11">
        <v>1915993.07</v>
      </c>
      <c r="NE26" s="11">
        <v>126284324.14</v>
      </c>
      <c r="NF26" s="11">
        <v>35912990.149999999</v>
      </c>
      <c r="NG26" s="11">
        <v>15100060.65</v>
      </c>
      <c r="NH26" s="11">
        <v>107232117.33</v>
      </c>
      <c r="NI26" s="11">
        <v>7225637.6799999997</v>
      </c>
      <c r="NJ26" s="11">
        <v>17194685.43</v>
      </c>
      <c r="NK26" s="11">
        <v>28183324.460000001</v>
      </c>
      <c r="NL26" s="11">
        <v>72779871.370000005</v>
      </c>
      <c r="NM26" s="11">
        <v>1016411.03</v>
      </c>
      <c r="NN26" s="11">
        <v>4291876.2</v>
      </c>
      <c r="NO26" s="11">
        <v>3929897.9</v>
      </c>
      <c r="NP26" s="11">
        <v>6579562.4100000001</v>
      </c>
      <c r="NQ26" s="11">
        <v>66021211.649999999</v>
      </c>
      <c r="NR26" s="11">
        <v>28308628.309999999</v>
      </c>
      <c r="NS26" s="11">
        <v>7035677.1299999999</v>
      </c>
      <c r="NT26" s="11">
        <v>10015683.99</v>
      </c>
      <c r="NU26" s="11">
        <v>2391008.7999999998</v>
      </c>
      <c r="NV26" s="11">
        <v>518726.93</v>
      </c>
      <c r="NW26" s="11">
        <v>4341343.37</v>
      </c>
      <c r="NX26" s="11">
        <v>83320266.900000006</v>
      </c>
      <c r="NY26" s="11">
        <v>10312457.779999999</v>
      </c>
      <c r="NZ26" s="11">
        <v>11335856.359999999</v>
      </c>
      <c r="OA26" s="11">
        <v>4984934.87</v>
      </c>
      <c r="OB26" s="11">
        <v>6634104.5899999999</v>
      </c>
      <c r="OC26" s="11">
        <v>13652575.09</v>
      </c>
      <c r="OD26" s="11">
        <v>3921227.6999999997</v>
      </c>
      <c r="OE26" s="11">
        <v>120063322.45999999</v>
      </c>
      <c r="OF26" s="11">
        <v>17751182.030000001</v>
      </c>
      <c r="OG26" s="11">
        <v>5552727.2400000002</v>
      </c>
      <c r="OH26" s="11">
        <v>64498389.040000007</v>
      </c>
      <c r="OI26" s="11">
        <v>6624113.5700000003</v>
      </c>
      <c r="OJ26" s="11">
        <v>14828278.789999999</v>
      </c>
      <c r="OK26" s="11">
        <v>2762357.75</v>
      </c>
      <c r="OL26" s="11">
        <v>1673192.62</v>
      </c>
      <c r="OM26" s="11">
        <v>1242862.76</v>
      </c>
      <c r="ON26" s="11">
        <v>41663482.759999998</v>
      </c>
      <c r="OO26" s="11">
        <v>28711944.809999999</v>
      </c>
      <c r="OP26" s="11">
        <v>53141563.980000004</v>
      </c>
      <c r="OQ26" s="11">
        <v>27654364.060000002</v>
      </c>
      <c r="OR26" s="11">
        <v>16365361.4</v>
      </c>
      <c r="OS26" s="11">
        <v>13264384.02</v>
      </c>
      <c r="OT26" s="11">
        <v>23533422.689999998</v>
      </c>
      <c r="OU26" s="11">
        <v>8191210.96</v>
      </c>
      <c r="OV26" s="11">
        <v>9082400.6400000006</v>
      </c>
      <c r="OW26" s="11">
        <v>11835712.050000001</v>
      </c>
      <c r="OX26" s="11">
        <v>7587282.6999999993</v>
      </c>
      <c r="OY26" s="11">
        <v>117594291.97</v>
      </c>
      <c r="OZ26" s="11">
        <v>8757650.3100000005</v>
      </c>
      <c r="PA26" s="11">
        <v>5510878.9199999999</v>
      </c>
      <c r="PB26" s="11">
        <v>10831869.18</v>
      </c>
      <c r="PC26" s="11">
        <v>35357817.829999998</v>
      </c>
      <c r="PD26" s="11">
        <v>5253562.12</v>
      </c>
      <c r="PE26" s="11">
        <v>19987848.890000001</v>
      </c>
      <c r="PF26" s="11">
        <v>3756649.0999999996</v>
      </c>
      <c r="PG26" s="11">
        <v>3690931.79</v>
      </c>
      <c r="PH26" s="11">
        <v>30151285.969999999</v>
      </c>
      <c r="PI26" s="11">
        <v>6895617.1100000003</v>
      </c>
      <c r="PJ26" s="11">
        <v>7915883.0700000003</v>
      </c>
      <c r="PK26" s="11">
        <v>2745007.73</v>
      </c>
      <c r="PL26" s="11">
        <v>10024890.109999999</v>
      </c>
      <c r="PM26" s="11">
        <v>6766838.0600000005</v>
      </c>
      <c r="PN26" s="11">
        <v>14428826.780000001</v>
      </c>
      <c r="PO26" s="11">
        <v>5124616.74</v>
      </c>
      <c r="PP26" s="11">
        <v>13496892.239999998</v>
      </c>
      <c r="PQ26" s="11">
        <v>5625620.5499999998</v>
      </c>
      <c r="PR26" s="11">
        <v>3835294.87</v>
      </c>
      <c r="PS26" s="11">
        <v>2019123.95</v>
      </c>
      <c r="PT26" s="11">
        <v>4909201.17</v>
      </c>
      <c r="PU26" s="11">
        <v>147623371.53</v>
      </c>
      <c r="PV26" s="11">
        <v>433652.8</v>
      </c>
      <c r="PW26" s="11">
        <v>3160126.4</v>
      </c>
      <c r="PX26" s="11">
        <v>16862345.670000002</v>
      </c>
      <c r="PY26" s="11">
        <v>50883161.799999997</v>
      </c>
      <c r="PZ26" s="11">
        <v>14434646.779999999</v>
      </c>
      <c r="QA26" s="11">
        <v>18521681.550000001</v>
      </c>
      <c r="QB26" s="11">
        <v>1678684.0299999998</v>
      </c>
      <c r="QC26" s="11">
        <v>4360996.6099999994</v>
      </c>
      <c r="QD26" s="11">
        <v>5801346.0800000001</v>
      </c>
      <c r="QE26" s="11">
        <v>18228885.129999999</v>
      </c>
      <c r="QF26" s="11">
        <v>6156393.7999999998</v>
      </c>
      <c r="QG26" s="11">
        <v>9756474.6699999999</v>
      </c>
      <c r="QH26" s="11">
        <v>14584854</v>
      </c>
      <c r="QI26" s="11">
        <v>4099067.74</v>
      </c>
      <c r="QJ26" s="11">
        <v>16592643.65</v>
      </c>
      <c r="QK26" s="11">
        <v>1037519.3700000001</v>
      </c>
      <c r="QL26" s="11">
        <v>6898360.3599999994</v>
      </c>
      <c r="QM26" s="11">
        <v>6248551.5899999999</v>
      </c>
      <c r="QN26" s="11">
        <v>28968635.059999999</v>
      </c>
      <c r="QO26" s="11">
        <v>18349915.079999998</v>
      </c>
      <c r="QP26" s="11">
        <v>5133914.5600000005</v>
      </c>
      <c r="QQ26" s="11">
        <v>1171414.5900000001</v>
      </c>
      <c r="QR26" s="11">
        <v>4959916.4000000004</v>
      </c>
      <c r="QS26" s="11">
        <v>5942749.75</v>
      </c>
      <c r="QT26" s="11">
        <v>3083806.27</v>
      </c>
      <c r="QU26" s="11">
        <v>48731419.530000001</v>
      </c>
      <c r="QV26" s="11">
        <v>2659693.1100000003</v>
      </c>
      <c r="QW26" s="11">
        <v>3678077</v>
      </c>
      <c r="QX26" s="11">
        <v>2009409.16</v>
      </c>
      <c r="QY26" s="11">
        <v>5604217.9000000004</v>
      </c>
      <c r="QZ26" s="11">
        <v>9711832</v>
      </c>
      <c r="RA26" s="11">
        <v>5517041.0699999994</v>
      </c>
      <c r="RB26" s="11">
        <v>10420543.560000001</v>
      </c>
      <c r="RC26" s="11">
        <v>1822582.8</v>
      </c>
      <c r="RD26" s="11">
        <v>469697.5</v>
      </c>
      <c r="RE26" s="11">
        <v>716218.8</v>
      </c>
      <c r="RF26" s="11">
        <v>2219072.5</v>
      </c>
      <c r="RG26" s="11">
        <v>3449950</v>
      </c>
      <c r="RH26" s="11">
        <v>64217126.950000003</v>
      </c>
      <c r="RI26" s="11">
        <v>44361836.609999999</v>
      </c>
      <c r="RJ26" s="11">
        <v>12207605.859999999</v>
      </c>
      <c r="RK26" s="11">
        <v>17944224.460000001</v>
      </c>
      <c r="RL26" s="11">
        <v>6840293.1500000004</v>
      </c>
      <c r="RM26" s="11">
        <v>16687987.23</v>
      </c>
      <c r="RN26" s="11">
        <v>47063630.359999999</v>
      </c>
      <c r="RO26" s="11">
        <v>11556263.5</v>
      </c>
      <c r="RP26" s="11">
        <v>9935097.8499999996</v>
      </c>
      <c r="RQ26" s="11">
        <v>18143241.5</v>
      </c>
      <c r="RR26" s="11">
        <v>28029723.210000001</v>
      </c>
      <c r="RS26" s="11">
        <v>11834849.9</v>
      </c>
      <c r="RT26" s="11">
        <v>5979374.79</v>
      </c>
      <c r="RU26" s="11">
        <v>10601770.720000001</v>
      </c>
      <c r="RV26" s="11">
        <v>2066642.8399999999</v>
      </c>
      <c r="RW26" s="11">
        <v>6492382.8499999996</v>
      </c>
      <c r="RX26" s="11">
        <v>8355390.3700000001</v>
      </c>
      <c r="RY26" s="11">
        <v>12831572.130000001</v>
      </c>
      <c r="RZ26" s="11">
        <v>4550661.28</v>
      </c>
      <c r="SA26" s="11">
        <v>1000517.15</v>
      </c>
      <c r="SB26" s="11">
        <v>24163895.859999999</v>
      </c>
      <c r="SC26" s="11">
        <v>5864556.7299999995</v>
      </c>
      <c r="SD26" s="11">
        <v>5310332.16</v>
      </c>
      <c r="SE26" s="11">
        <v>16829925.939999998</v>
      </c>
      <c r="SF26" s="11">
        <v>2326644.2000000002</v>
      </c>
      <c r="SG26" s="11">
        <v>4161028.9600000004</v>
      </c>
      <c r="SH26" s="11">
        <v>3674721.15</v>
      </c>
      <c r="SI26" s="11">
        <v>10196665.539999999</v>
      </c>
      <c r="SJ26" s="11">
        <v>5380180.8600000003</v>
      </c>
      <c r="SK26" s="11">
        <v>8862242.4100000001</v>
      </c>
      <c r="SL26" s="11">
        <v>8957755.2300000004</v>
      </c>
      <c r="SM26" s="11">
        <v>2364836.5499999998</v>
      </c>
      <c r="SN26" s="11">
        <v>45178760.640000001</v>
      </c>
      <c r="SO26" s="11">
        <v>10130819.699999999</v>
      </c>
      <c r="SP26" s="11">
        <v>13563753.449999999</v>
      </c>
      <c r="SQ26" s="11">
        <v>11514766</v>
      </c>
      <c r="SR26" s="11">
        <v>8922152.7800000012</v>
      </c>
      <c r="SS26" s="11">
        <v>7812674.4500000002</v>
      </c>
      <c r="ST26" s="11">
        <v>8518684.8000000007</v>
      </c>
      <c r="SU26" s="11">
        <v>4231432.8</v>
      </c>
      <c r="SV26" s="11">
        <v>24851513.740000002</v>
      </c>
      <c r="SW26" s="11">
        <v>5295865.9000000004</v>
      </c>
      <c r="SX26" s="11">
        <v>3871119.02</v>
      </c>
      <c r="SY26" s="11">
        <v>2524541.52</v>
      </c>
      <c r="SZ26" s="11">
        <v>2255506.4500000002</v>
      </c>
      <c r="TA26" s="11">
        <v>1973401.7200000002</v>
      </c>
      <c r="TB26" s="11">
        <v>2225483.2000000002</v>
      </c>
      <c r="TC26" s="11">
        <v>9890323.0999999996</v>
      </c>
      <c r="TD26" s="11">
        <v>3073432.23</v>
      </c>
      <c r="TE26" s="11">
        <v>4170565.35</v>
      </c>
      <c r="TF26" s="11">
        <v>4904671.17</v>
      </c>
      <c r="TG26" s="11">
        <v>3707801.3899999997</v>
      </c>
      <c r="TH26" s="11">
        <v>2717631.4400000004</v>
      </c>
      <c r="TI26" s="11">
        <v>5247451.9799999995</v>
      </c>
      <c r="TJ26" s="11">
        <v>81690836.75999999</v>
      </c>
      <c r="TK26" s="11">
        <v>13623626.98</v>
      </c>
      <c r="TL26" s="11">
        <v>4700171.29</v>
      </c>
      <c r="TM26" s="11">
        <v>17118634.68</v>
      </c>
      <c r="TN26" s="11">
        <v>14739720.779999999</v>
      </c>
      <c r="TO26" s="11">
        <v>9909375.4199999999</v>
      </c>
      <c r="TP26" s="11">
        <v>4587773.1399999997</v>
      </c>
      <c r="TQ26" s="11">
        <v>29775891.140000001</v>
      </c>
      <c r="TR26" s="11">
        <v>9079332.5</v>
      </c>
      <c r="TS26" s="11">
        <v>12736410.379999999</v>
      </c>
      <c r="TT26" s="11">
        <v>15679945.719999999</v>
      </c>
      <c r="TU26" s="11">
        <v>9344951.3200000003</v>
      </c>
      <c r="TV26" s="11">
        <v>2802596.43</v>
      </c>
      <c r="TW26" s="11">
        <v>8697296.9900000002</v>
      </c>
      <c r="TX26" s="11">
        <v>11011644.119999999</v>
      </c>
      <c r="TY26" s="11">
        <v>7522378.5300000003</v>
      </c>
      <c r="TZ26" s="11">
        <v>21067890.289999999</v>
      </c>
      <c r="UA26" s="11">
        <v>9130706.4600000009</v>
      </c>
      <c r="UB26" s="11">
        <v>36536592.850000001</v>
      </c>
      <c r="UC26" s="11">
        <v>18494834.350000001</v>
      </c>
      <c r="UD26" s="11">
        <v>7300472.7899999991</v>
      </c>
      <c r="UE26" s="11">
        <v>3827667.32</v>
      </c>
      <c r="UF26" s="11">
        <v>39726472.239999995</v>
      </c>
      <c r="UG26" s="11">
        <v>7005508.9900000002</v>
      </c>
      <c r="UH26" s="11">
        <v>2428819.25</v>
      </c>
      <c r="UI26" s="11">
        <v>2965666.55</v>
      </c>
      <c r="UJ26" s="11">
        <v>4827812.51</v>
      </c>
      <c r="UK26" s="11">
        <v>34578538.079999998</v>
      </c>
      <c r="UL26" s="11">
        <v>11255517.57</v>
      </c>
      <c r="UM26" s="11">
        <v>7686470.0999999996</v>
      </c>
      <c r="UN26" s="11">
        <v>27462802.109999999</v>
      </c>
      <c r="UO26" s="11">
        <v>7381369</v>
      </c>
      <c r="UP26" s="11">
        <v>7197714.6500000004</v>
      </c>
      <c r="UQ26" s="11">
        <v>218735311.25</v>
      </c>
      <c r="UR26" s="11">
        <v>9919054.9800000004</v>
      </c>
      <c r="US26" s="11">
        <v>22116803.940000001</v>
      </c>
      <c r="UT26" s="11">
        <v>31157661.900000002</v>
      </c>
      <c r="UU26" s="11">
        <v>8459821.9000000004</v>
      </c>
      <c r="UV26" s="11">
        <v>11749199.16</v>
      </c>
      <c r="UW26" s="11">
        <v>25012381.310000002</v>
      </c>
      <c r="UX26" s="11">
        <v>6872098.5500000007</v>
      </c>
      <c r="UY26" s="11">
        <v>6726141.5600000005</v>
      </c>
      <c r="UZ26" s="11">
        <v>10561349.1</v>
      </c>
      <c r="VA26" s="11">
        <v>7874909.0500000007</v>
      </c>
      <c r="VB26" s="11">
        <v>19221039.550000001</v>
      </c>
      <c r="VC26" s="11">
        <v>15070997.690000001</v>
      </c>
      <c r="VD26" s="11">
        <v>12094312.880000001</v>
      </c>
      <c r="VE26" s="11">
        <v>8552712.4900000002</v>
      </c>
      <c r="VF26" s="11">
        <v>7086146.5099999998</v>
      </c>
      <c r="VG26" s="11">
        <v>6868311.7999999998</v>
      </c>
      <c r="VH26" s="11">
        <v>4780502.43</v>
      </c>
      <c r="VI26" s="11">
        <v>27396602.870000001</v>
      </c>
      <c r="VJ26" s="11">
        <v>5322915.34</v>
      </c>
      <c r="VK26" s="11">
        <v>6443762.3799999999</v>
      </c>
      <c r="VL26" s="11">
        <v>4935534.43</v>
      </c>
      <c r="VM26" s="11">
        <v>104202040.71000001</v>
      </c>
      <c r="VN26" s="11">
        <v>2826820.67</v>
      </c>
      <c r="VO26" s="11">
        <v>4438224.32</v>
      </c>
      <c r="VP26" s="11">
        <v>4912762.7899999991</v>
      </c>
      <c r="VQ26" s="11">
        <v>13525225.030000001</v>
      </c>
      <c r="VR26" s="11">
        <v>4050190.3899999997</v>
      </c>
      <c r="VS26" s="11">
        <v>8275450.209999999</v>
      </c>
      <c r="VT26" s="11">
        <v>8977999.2400000002</v>
      </c>
      <c r="VU26" s="11">
        <v>3643029.65</v>
      </c>
      <c r="VV26" s="11">
        <v>14027154.649999999</v>
      </c>
      <c r="VW26" s="11">
        <v>4239073.42</v>
      </c>
      <c r="VX26" s="11">
        <v>15038270.630000001</v>
      </c>
      <c r="VY26" s="11">
        <v>2870392.54</v>
      </c>
      <c r="VZ26" s="11">
        <v>6598475.5</v>
      </c>
      <c r="WA26" s="11">
        <v>1922405.5599999998</v>
      </c>
      <c r="WB26" s="11">
        <v>81670392.010000005</v>
      </c>
      <c r="WC26" s="11">
        <v>5841837.6299999999</v>
      </c>
      <c r="WD26" s="11">
        <v>4675936.6399999997</v>
      </c>
      <c r="WE26" s="11">
        <v>3101519.34</v>
      </c>
      <c r="WF26" s="11">
        <v>1939624.41</v>
      </c>
      <c r="WG26" s="11">
        <v>9679362.7599999998</v>
      </c>
      <c r="WH26" s="11">
        <v>6451073.04</v>
      </c>
      <c r="WI26" s="11">
        <v>15496387.23</v>
      </c>
      <c r="WJ26" s="11">
        <v>8183202.75</v>
      </c>
      <c r="WK26" s="11">
        <v>11934726.16</v>
      </c>
      <c r="WL26" s="11">
        <v>3367835.9</v>
      </c>
      <c r="WM26" s="11">
        <v>13422778.300000001</v>
      </c>
      <c r="WN26" s="11">
        <v>4053653.4299999997</v>
      </c>
      <c r="WO26" s="11">
        <v>5140111.4000000004</v>
      </c>
      <c r="WP26" s="11">
        <v>6570647.5800000001</v>
      </c>
      <c r="WQ26" s="11">
        <v>7514225.7000000002</v>
      </c>
      <c r="WR26" s="11">
        <v>9589473.8000000007</v>
      </c>
      <c r="WS26" s="11">
        <v>22022518.27</v>
      </c>
      <c r="WT26" s="11">
        <v>8305741.3100000005</v>
      </c>
      <c r="WU26" s="11">
        <v>23985144.960000001</v>
      </c>
      <c r="WV26" s="11">
        <v>23802722.740000002</v>
      </c>
      <c r="WW26" s="11">
        <v>3136285.63</v>
      </c>
      <c r="WX26" s="11">
        <v>2846361.21</v>
      </c>
      <c r="WY26" s="11">
        <v>1985150</v>
      </c>
      <c r="WZ26" s="11">
        <v>2316203.63</v>
      </c>
      <c r="XA26" s="11">
        <v>2210452.33</v>
      </c>
      <c r="XB26" s="11">
        <v>6820217.0999999996</v>
      </c>
      <c r="XC26" s="11">
        <v>2579262.5100000002</v>
      </c>
      <c r="XD26" s="11">
        <v>33069623.759999998</v>
      </c>
      <c r="XE26" s="11">
        <v>5303267.24</v>
      </c>
      <c r="XF26" s="11">
        <v>565604</v>
      </c>
      <c r="XG26" s="11">
        <v>4596200.26</v>
      </c>
      <c r="XH26" s="11">
        <v>4806256.24</v>
      </c>
      <c r="XI26" s="11">
        <v>106814390.13</v>
      </c>
      <c r="XJ26" s="11">
        <v>15412637.08</v>
      </c>
      <c r="XK26" s="11">
        <v>25398098.059999999</v>
      </c>
      <c r="XL26" s="11">
        <v>32799166.039999999</v>
      </c>
      <c r="XM26" s="11">
        <v>14359669</v>
      </c>
      <c r="XN26" s="11">
        <v>12987446.460000001</v>
      </c>
      <c r="XO26" s="11">
        <v>30512533.939999998</v>
      </c>
      <c r="XP26" s="11">
        <v>21194154</v>
      </c>
      <c r="XQ26" s="11">
        <v>10889404.310000001</v>
      </c>
      <c r="XR26" s="11">
        <v>24552531.16</v>
      </c>
      <c r="XS26" s="11">
        <v>23574842.560000002</v>
      </c>
      <c r="XT26" s="11">
        <v>9070291.3699999992</v>
      </c>
      <c r="XU26" s="11">
        <v>10806543.039999999</v>
      </c>
      <c r="XV26" s="11">
        <v>10579784.26</v>
      </c>
      <c r="XW26" s="11">
        <v>12427878.109999999</v>
      </c>
      <c r="XX26" s="11">
        <v>8530114.6899999995</v>
      </c>
      <c r="XY26" s="11">
        <v>7566924.1900000004</v>
      </c>
      <c r="XZ26" s="11">
        <v>11369756.02</v>
      </c>
      <c r="YA26" s="11">
        <v>8016964.8099999996</v>
      </c>
      <c r="YB26" s="11">
        <v>8546741.3300000001</v>
      </c>
      <c r="YC26" s="11">
        <v>10544169.949999999</v>
      </c>
      <c r="YD26" s="11">
        <v>8425794.620000001</v>
      </c>
      <c r="YE26" s="11">
        <v>6983476.8799999999</v>
      </c>
      <c r="YF26" s="11">
        <v>65932921.559999995</v>
      </c>
      <c r="YG26" s="11">
        <v>6537320.709999999</v>
      </c>
      <c r="YH26" s="11">
        <v>9815220.0700000003</v>
      </c>
      <c r="YI26" s="11">
        <v>5112124.3600000003</v>
      </c>
      <c r="YJ26" s="11">
        <v>25155974.789999999</v>
      </c>
      <c r="YK26" s="11">
        <v>4956947.4700000007</v>
      </c>
      <c r="YL26" s="11">
        <v>14024237.189999999</v>
      </c>
      <c r="YM26" s="11">
        <v>2013588.0100000002</v>
      </c>
      <c r="YN26" s="11">
        <v>12293308.91</v>
      </c>
      <c r="YO26" s="11">
        <v>11691409.640000001</v>
      </c>
      <c r="YP26" s="11">
        <v>7287299.7800000003</v>
      </c>
      <c r="YQ26" s="11">
        <v>4007642.38</v>
      </c>
      <c r="YR26" s="11">
        <v>2832589.15</v>
      </c>
      <c r="YS26" s="11">
        <v>7053239.7300000004</v>
      </c>
      <c r="YT26" s="11">
        <v>3078087.08</v>
      </c>
      <c r="YU26" s="11">
        <v>3166144.76</v>
      </c>
      <c r="YV26" s="11">
        <v>1976790.8599999999</v>
      </c>
      <c r="YW26" s="11">
        <v>49266526.880000003</v>
      </c>
      <c r="YX26" s="11">
        <v>12650364.129999999</v>
      </c>
      <c r="YY26" s="11">
        <v>6298227</v>
      </c>
      <c r="YZ26" s="11">
        <v>5507230.0700000003</v>
      </c>
      <c r="ZA26" s="11">
        <v>12367208.710000001</v>
      </c>
      <c r="ZB26" s="11">
        <v>5061559.05</v>
      </c>
      <c r="ZC26" s="11">
        <v>3989507.0300000003</v>
      </c>
      <c r="ZD26" s="11">
        <v>27524621.210000001</v>
      </c>
      <c r="ZE26" s="11">
        <v>2113799.3499999996</v>
      </c>
      <c r="ZF26" s="11">
        <v>4274436.83</v>
      </c>
      <c r="ZG26" s="11">
        <v>7747870.5299999993</v>
      </c>
      <c r="ZH26" s="11">
        <v>3900600.61</v>
      </c>
      <c r="ZI26" s="11">
        <v>3427326.6999999997</v>
      </c>
      <c r="ZJ26" s="11">
        <v>5667351.7300000004</v>
      </c>
      <c r="ZK26" s="11">
        <v>2970228.3</v>
      </c>
      <c r="ZL26" s="11">
        <v>7150103.7700000005</v>
      </c>
      <c r="ZM26" s="11">
        <v>44379657.390000001</v>
      </c>
      <c r="ZN26" s="11">
        <v>7701284.4000000004</v>
      </c>
      <c r="ZO26" s="11">
        <v>3130612.0999999996</v>
      </c>
      <c r="ZP26" s="11">
        <v>16132636.57</v>
      </c>
      <c r="ZQ26" s="11">
        <v>22470707.18</v>
      </c>
      <c r="ZR26" s="11">
        <v>10166518.879999999</v>
      </c>
      <c r="ZS26" s="11">
        <v>11583522.85</v>
      </c>
      <c r="ZT26" s="11">
        <v>16735274.879999999</v>
      </c>
      <c r="ZU26" s="11">
        <v>11930323.77</v>
      </c>
      <c r="ZV26" s="11">
        <v>12675852.300000001</v>
      </c>
      <c r="ZW26" s="11">
        <v>3702095.4</v>
      </c>
      <c r="ZX26" s="11">
        <v>9183660.5199999996</v>
      </c>
      <c r="ZY26" s="11">
        <v>8799429.1699999999</v>
      </c>
      <c r="ZZ26" s="11">
        <v>21248084.699999999</v>
      </c>
      <c r="AAA26" s="11">
        <v>6457902.5</v>
      </c>
      <c r="AAB26" s="11">
        <v>6449383.4800000004</v>
      </c>
      <c r="AAC26" s="11">
        <v>7454914.0800000001</v>
      </c>
      <c r="AAD26" s="11">
        <v>1821238.98</v>
      </c>
      <c r="AAE26" s="11">
        <v>5090295.46</v>
      </c>
      <c r="AAF26" s="11">
        <v>3240615.2199999997</v>
      </c>
      <c r="AAG26" s="11">
        <v>2117591.9</v>
      </c>
      <c r="AAH26" s="11">
        <v>3901765.51</v>
      </c>
      <c r="AAI26" s="11">
        <v>54019825.57</v>
      </c>
      <c r="AAJ26" s="11">
        <v>5629758.2000000002</v>
      </c>
      <c r="AAK26" s="11">
        <v>3932107.16</v>
      </c>
      <c r="AAL26" s="11">
        <v>4233553.5599999996</v>
      </c>
      <c r="AAM26" s="11">
        <v>3612191.19</v>
      </c>
      <c r="AAN26" s="11">
        <v>4479184.3599999994</v>
      </c>
      <c r="AAO26" s="11">
        <v>4769141.1399999997</v>
      </c>
      <c r="AAP26" s="11">
        <v>73697192.719999999</v>
      </c>
      <c r="AAQ26" s="11">
        <v>2740868.33</v>
      </c>
      <c r="AAR26" s="11">
        <v>3551037.46</v>
      </c>
      <c r="AAS26" s="11">
        <v>12039106.32</v>
      </c>
      <c r="AAT26" s="11">
        <v>7479701.9700000007</v>
      </c>
      <c r="AAU26" s="11">
        <v>2974285.06</v>
      </c>
      <c r="AAV26" s="11">
        <v>6593450.3700000001</v>
      </c>
      <c r="AAW26" s="11">
        <v>3756639.4499999997</v>
      </c>
      <c r="AAX26" s="11">
        <v>11586865.439999999</v>
      </c>
      <c r="AAY26" s="11">
        <v>3847885.1399999997</v>
      </c>
      <c r="AAZ26" s="11">
        <v>13104196.949999999</v>
      </c>
      <c r="ABA26" s="11">
        <v>18087855.289999999</v>
      </c>
      <c r="ABB26" s="11">
        <v>10859265.539999999</v>
      </c>
      <c r="ABC26" s="11">
        <v>2945038.5</v>
      </c>
      <c r="ABD26" s="11">
        <v>5126399.04</v>
      </c>
      <c r="ABE26" s="11">
        <v>4605190.0600000005</v>
      </c>
      <c r="ABF26" s="11">
        <v>2344654.5300000003</v>
      </c>
      <c r="ABG26" s="11">
        <v>3164868.3200000003</v>
      </c>
      <c r="ABH26" s="11">
        <v>1482348.85</v>
      </c>
      <c r="ABI26" s="11">
        <v>42452138.18</v>
      </c>
      <c r="ABJ26" s="11">
        <v>64299101.530000001</v>
      </c>
      <c r="ABK26" s="11">
        <v>4091504.13</v>
      </c>
      <c r="ABL26" s="11">
        <v>1635904.9</v>
      </c>
      <c r="ABM26" s="11">
        <v>1833771.72</v>
      </c>
      <c r="ABN26" s="11">
        <v>3998340.65</v>
      </c>
      <c r="ABO26" s="11">
        <v>2865087.06</v>
      </c>
      <c r="ABP26" s="11">
        <v>63003493.019999996</v>
      </c>
      <c r="ABQ26" s="11">
        <v>3547654.2100000004</v>
      </c>
      <c r="ABR26" s="11">
        <v>1459538.04</v>
      </c>
      <c r="ABS26" s="11">
        <v>13975488.890000001</v>
      </c>
      <c r="ABT26" s="11">
        <v>11685028.82</v>
      </c>
      <c r="ABU26" s="11">
        <v>14185333.85</v>
      </c>
      <c r="ABV26" s="11">
        <v>2972813.17</v>
      </c>
      <c r="ABW26" s="11">
        <v>9788157.0899999999</v>
      </c>
      <c r="ABX26" s="11">
        <v>744578.71</v>
      </c>
      <c r="ABY26" s="11">
        <v>100007094</v>
      </c>
      <c r="ABZ26" s="11">
        <v>10455817.149999999</v>
      </c>
      <c r="ACA26" s="11">
        <v>12537870.030000001</v>
      </c>
      <c r="ACB26" s="11">
        <v>3753278.38</v>
      </c>
      <c r="ACC26" s="11">
        <v>8872739.7300000004</v>
      </c>
      <c r="ACD26" s="11">
        <v>33037918.669999998</v>
      </c>
      <c r="ACE26" s="11">
        <v>8610694.1899999995</v>
      </c>
      <c r="ACF26" s="11">
        <v>9617926.379999999</v>
      </c>
      <c r="ACG26" s="11">
        <v>8295372.4699999997</v>
      </c>
      <c r="ACH26" s="11">
        <v>9042905.6500000004</v>
      </c>
      <c r="ACI26" s="11">
        <v>9490998.4600000009</v>
      </c>
      <c r="ACJ26" s="11">
        <v>87696493.86999999</v>
      </c>
      <c r="ACK26" s="11">
        <v>3763730.7099999995</v>
      </c>
      <c r="ACL26" s="11">
        <v>5466518.8599999994</v>
      </c>
      <c r="ACM26" s="11">
        <v>15207003.5</v>
      </c>
      <c r="ACN26" s="11">
        <v>2285616.4</v>
      </c>
      <c r="ACO26" s="11">
        <v>4991545.17</v>
      </c>
      <c r="ACP26" s="11">
        <v>4452827.2</v>
      </c>
      <c r="ACQ26" s="11">
        <v>33752562.899999999</v>
      </c>
      <c r="ACR26" s="11">
        <v>18098085.009999998</v>
      </c>
      <c r="ACS26" s="11">
        <v>7479755.46</v>
      </c>
      <c r="ACT26" s="11">
        <v>3117903.75</v>
      </c>
      <c r="ACU26" s="11">
        <v>6819218.8100000005</v>
      </c>
      <c r="ACV26" s="11">
        <v>544540</v>
      </c>
      <c r="ACW26" s="11">
        <v>52666156.099999994</v>
      </c>
      <c r="ACX26" s="11">
        <v>2629488.7300000004</v>
      </c>
      <c r="ACY26" s="11">
        <v>7568814.9199999999</v>
      </c>
      <c r="ACZ26" s="11">
        <v>8129323.1399999997</v>
      </c>
      <c r="ADA26" s="11">
        <v>4453181.9000000004</v>
      </c>
      <c r="ADB26" s="11">
        <v>1721302.44</v>
      </c>
      <c r="ADC26" s="11">
        <v>2331006.46</v>
      </c>
      <c r="ADD26" s="11">
        <v>6301417</v>
      </c>
      <c r="ADE26" s="11">
        <v>1153079.6400000001</v>
      </c>
      <c r="ADF26" s="11">
        <v>5405183.7999999998</v>
      </c>
      <c r="ADG26" s="11">
        <v>36100492.170000002</v>
      </c>
      <c r="ADH26" s="11">
        <v>23954111.280000001</v>
      </c>
      <c r="ADI26" s="11">
        <v>1798552.7500000002</v>
      </c>
      <c r="ADJ26" s="11">
        <v>2454266.1799999997</v>
      </c>
      <c r="ADK26" s="11">
        <v>4745291.25</v>
      </c>
      <c r="ADL26" s="11">
        <v>1875100.35</v>
      </c>
      <c r="ADM26" s="11">
        <v>3118673.05</v>
      </c>
      <c r="ADN26" s="11">
        <v>1398704.58</v>
      </c>
      <c r="ADO26" s="11">
        <v>3948598.18</v>
      </c>
      <c r="ADP26" s="11">
        <v>144557337.61000001</v>
      </c>
      <c r="ADQ26" s="11">
        <v>23438634.189999998</v>
      </c>
      <c r="ADR26" s="11">
        <v>16842964.390000001</v>
      </c>
      <c r="ADS26" s="11">
        <v>1361466.04</v>
      </c>
      <c r="ADT26" s="11">
        <v>47087779.810000002</v>
      </c>
      <c r="ADU26" s="11">
        <v>2427632.5</v>
      </c>
      <c r="ADV26" s="11">
        <v>723543.21</v>
      </c>
      <c r="ADW26" s="11">
        <v>5796320.1200000001</v>
      </c>
      <c r="ADX26" s="11">
        <v>8040175.3599999994</v>
      </c>
      <c r="ADY26" s="11">
        <v>631566.30000000005</v>
      </c>
      <c r="ADZ26" s="11">
        <v>115000996.56</v>
      </c>
      <c r="AEA26" s="11">
        <v>7750552.8200000003</v>
      </c>
      <c r="AEB26" s="11">
        <v>37050259.909999996</v>
      </c>
      <c r="AEC26" s="11">
        <v>10671765.43</v>
      </c>
      <c r="AED26" s="11">
        <v>1737223.2</v>
      </c>
      <c r="AEE26" s="11">
        <v>20190888.600000001</v>
      </c>
      <c r="AEF26" s="11">
        <v>7004260.4900000002</v>
      </c>
      <c r="AEG26" s="11">
        <v>14090544.17</v>
      </c>
      <c r="AEH26" s="11">
        <v>2289379.5099999998</v>
      </c>
      <c r="AEI26" s="11">
        <v>8962443.4600000009</v>
      </c>
      <c r="AEJ26" s="11">
        <v>4227345.3</v>
      </c>
      <c r="AEK26" s="11">
        <v>21373091.759999998</v>
      </c>
      <c r="AEL26" s="11">
        <v>11581080.49</v>
      </c>
      <c r="AEM26" s="11">
        <v>6904007</v>
      </c>
      <c r="AEN26" s="11">
        <v>17365377.460000001</v>
      </c>
      <c r="AEO26" s="11">
        <v>10462911.870000001</v>
      </c>
      <c r="AEP26" s="11">
        <v>6328694.8800000008</v>
      </c>
      <c r="AEQ26" s="11">
        <v>16987315.199999999</v>
      </c>
      <c r="AER26" s="11">
        <v>3555272.26</v>
      </c>
      <c r="AES26" s="11">
        <v>31490700.349999998</v>
      </c>
      <c r="AET26" s="11">
        <v>73417807.659999996</v>
      </c>
      <c r="AEU26" s="11">
        <v>13748533.74</v>
      </c>
      <c r="AEV26" s="11">
        <v>6527943.7600000007</v>
      </c>
      <c r="AEW26" s="11">
        <v>9926991.1500000004</v>
      </c>
      <c r="AEX26" s="11">
        <v>7682412.9900000002</v>
      </c>
      <c r="AEY26" s="11">
        <v>16798485.620000001</v>
      </c>
      <c r="AEZ26" s="11">
        <v>7986142.3200000003</v>
      </c>
      <c r="AFA26" s="11">
        <v>9548750.2100000009</v>
      </c>
      <c r="AFB26" s="11">
        <v>2934071.63</v>
      </c>
      <c r="AFC26" s="11">
        <v>3548320.76</v>
      </c>
      <c r="AFD26" s="11">
        <v>69287807.379999995</v>
      </c>
      <c r="AFE26" s="11">
        <v>41101133.199999996</v>
      </c>
      <c r="AFF26" s="11">
        <v>15083817.199999999</v>
      </c>
      <c r="AFG26" s="11">
        <v>9628151.3000000007</v>
      </c>
      <c r="AFH26" s="11">
        <v>31163076.939999998</v>
      </c>
      <c r="AFI26" s="11">
        <v>16271621.74</v>
      </c>
      <c r="AFJ26" s="11">
        <v>6209450.5800000001</v>
      </c>
      <c r="AFK26" s="11">
        <v>9128702.4299999997</v>
      </c>
      <c r="AFL26" s="11">
        <v>8067299.1699999999</v>
      </c>
      <c r="AFM26" s="11">
        <v>4635018.4000000004</v>
      </c>
      <c r="AFN26" s="11">
        <v>18196460.050000001</v>
      </c>
      <c r="AFO26" s="11">
        <v>5329236.88</v>
      </c>
      <c r="AFP26" s="11">
        <v>10579836.35</v>
      </c>
      <c r="AFQ26" s="11">
        <v>81988010.180000007</v>
      </c>
      <c r="AFR26" s="11">
        <v>24142682.73</v>
      </c>
      <c r="AFS26" s="11">
        <v>16419839.1</v>
      </c>
      <c r="AFT26" s="11">
        <v>13856883.01</v>
      </c>
      <c r="AFU26" s="11">
        <v>15857590.109999999</v>
      </c>
      <c r="AFV26" s="11">
        <v>11225747.329999998</v>
      </c>
      <c r="AFW26" s="11">
        <v>8081221.8799999999</v>
      </c>
      <c r="AFX26" s="11">
        <v>20392610.990000002</v>
      </c>
      <c r="AFY26" s="11">
        <v>16720152.719999999</v>
      </c>
      <c r="AFZ26" s="11">
        <v>8469747.1999999993</v>
      </c>
      <c r="AGA26" s="11">
        <v>19069157.289999999</v>
      </c>
      <c r="AGB26" s="11">
        <v>13481614.51</v>
      </c>
      <c r="AGC26" s="11">
        <v>34182762.049999997</v>
      </c>
      <c r="AGD26" s="11">
        <v>7926268.1200000001</v>
      </c>
      <c r="AGE26" s="11">
        <v>3076232.88</v>
      </c>
      <c r="AGF26" s="11">
        <v>6759380.0199999996</v>
      </c>
      <c r="AGG26" s="11">
        <v>18419639.210000001</v>
      </c>
      <c r="AGH26" s="11">
        <v>9832522.7899999991</v>
      </c>
      <c r="AGI26" s="11">
        <v>3825368.63</v>
      </c>
      <c r="AGJ26" s="11">
        <v>10221261.690000001</v>
      </c>
      <c r="AGK26" s="11">
        <v>10608106.93</v>
      </c>
      <c r="AGL26" s="11">
        <v>4938985.08</v>
      </c>
      <c r="AGM26" s="11">
        <v>3694402.8</v>
      </c>
      <c r="AGN26" s="11">
        <v>72747649.510000005</v>
      </c>
      <c r="AGO26" s="11">
        <v>32849197.279999997</v>
      </c>
      <c r="AGP26" s="11">
        <v>14923894.270000001</v>
      </c>
      <c r="AGQ26" s="11">
        <v>9289385.9100000001</v>
      </c>
      <c r="AGR26" s="11">
        <v>36386396.340000004</v>
      </c>
      <c r="AGS26" s="11">
        <v>14259135.140000001</v>
      </c>
      <c r="AGT26" s="11">
        <v>8083469.4700000007</v>
      </c>
      <c r="AGU26" s="11">
        <v>10386396.629999999</v>
      </c>
      <c r="AGV26" s="11">
        <v>93967677.870000005</v>
      </c>
      <c r="AGW26" s="11">
        <v>44171441.859999999</v>
      </c>
      <c r="AGX26" s="11">
        <v>2904437.9299999997</v>
      </c>
      <c r="AGY26" s="11">
        <v>20570854.189999998</v>
      </c>
      <c r="AGZ26" s="11">
        <v>10095231.050000001</v>
      </c>
      <c r="AHA26" s="11">
        <v>17432957.02</v>
      </c>
      <c r="AHB26" s="11">
        <v>15416488.5</v>
      </c>
      <c r="AHC26" s="11">
        <v>5508131.9900000002</v>
      </c>
      <c r="AHD26" s="11">
        <v>2681774.5</v>
      </c>
      <c r="AHE26" s="11">
        <v>10205566.43</v>
      </c>
      <c r="AHF26" s="11">
        <v>13107190.829999998</v>
      </c>
      <c r="AHG26" s="11">
        <v>5657961.5</v>
      </c>
      <c r="AHH26" s="11">
        <v>2499859.84</v>
      </c>
      <c r="AHI26" s="11">
        <v>9727776.1899999995</v>
      </c>
      <c r="AHJ26" s="11">
        <v>6039940.3799999999</v>
      </c>
      <c r="AHK26" s="11">
        <v>4958516.97</v>
      </c>
      <c r="AHL26" s="11">
        <v>4113945.12</v>
      </c>
      <c r="AHM26" s="11">
        <v>38411264.039999999</v>
      </c>
      <c r="AHN26" s="11">
        <v>5202905.4800000004</v>
      </c>
      <c r="AHO26" s="11">
        <v>7291691.3999999994</v>
      </c>
      <c r="AHP26" s="11">
        <v>6775622.5899999999</v>
      </c>
      <c r="AHQ26" s="11">
        <v>7536604.9800000004</v>
      </c>
      <c r="AHR26" s="11">
        <v>5863480.3900000006</v>
      </c>
      <c r="AHS26" s="11">
        <v>3561521.4399999995</v>
      </c>
      <c r="AHT26" s="11">
        <f t="shared" si="16"/>
        <v>13955486104.654968</v>
      </c>
      <c r="AHV26" s="625"/>
      <c r="AHW26" s="626"/>
    </row>
    <row r="27" spans="1:907" x14ac:dyDescent="0.8">
      <c r="A27" s="96">
        <v>21</v>
      </c>
      <c r="B27" s="96" t="s">
        <v>33</v>
      </c>
      <c r="C27" s="6" t="s">
        <v>34</v>
      </c>
      <c r="D27" s="11">
        <v>357438788.68999994</v>
      </c>
      <c r="E27" s="11">
        <v>7207824.7799999993</v>
      </c>
      <c r="F27" s="11">
        <v>51029712.06000001</v>
      </c>
      <c r="G27" s="11">
        <v>2850648.7399999998</v>
      </c>
      <c r="H27" s="11">
        <v>53396514.840000004</v>
      </c>
      <c r="I27" s="11">
        <v>6162192.6600000001</v>
      </c>
      <c r="J27" s="11">
        <v>55667447.290000007</v>
      </c>
      <c r="K27" s="11">
        <v>7169881.21</v>
      </c>
      <c r="L27" s="11">
        <v>7455533.2100000009</v>
      </c>
      <c r="M27" s="11">
        <v>7515382.5799999991</v>
      </c>
      <c r="N27" s="11">
        <v>3614658.9699999997</v>
      </c>
      <c r="O27" s="11">
        <v>7311892.6500000004</v>
      </c>
      <c r="P27" s="11">
        <v>8577853.5399999991</v>
      </c>
      <c r="Q27" s="11">
        <v>8219124.3600000003</v>
      </c>
      <c r="R27" s="11">
        <v>4558829.0199999996</v>
      </c>
      <c r="S27" s="11">
        <v>44289192.810000002</v>
      </c>
      <c r="T27" s="11">
        <v>85455027.349999994</v>
      </c>
      <c r="U27" s="11">
        <v>6094575.9299999997</v>
      </c>
      <c r="V27" s="11">
        <v>458411850.06</v>
      </c>
      <c r="W27" s="11">
        <v>63386433.560000002</v>
      </c>
      <c r="X27" s="11">
        <v>8301767.1099999994</v>
      </c>
      <c r="Y27" s="11">
        <v>17814818.050000001</v>
      </c>
      <c r="Z27" s="11">
        <v>8820700.8100000005</v>
      </c>
      <c r="AA27" s="11">
        <v>14520808.840000002</v>
      </c>
      <c r="AB27" s="11">
        <v>6240736.6500000004</v>
      </c>
      <c r="AC27" s="11">
        <v>86034463.799999997</v>
      </c>
      <c r="AD27" s="11">
        <v>21028672.399999999</v>
      </c>
      <c r="AE27" s="11">
        <v>10552363.880000001</v>
      </c>
      <c r="AF27" s="11">
        <v>59050342.220000006</v>
      </c>
      <c r="AG27" s="11">
        <v>12134155.129999999</v>
      </c>
      <c r="AH27" s="11">
        <v>82780070.459999993</v>
      </c>
      <c r="AI27" s="11">
        <v>31178264.66</v>
      </c>
      <c r="AJ27" s="11">
        <v>10475876.93</v>
      </c>
      <c r="AK27" s="11">
        <v>6473709.3300000001</v>
      </c>
      <c r="AL27" s="11">
        <v>6177206.9000000004</v>
      </c>
      <c r="AM27" s="11">
        <v>11435779.219999999</v>
      </c>
      <c r="AN27" s="11">
        <v>8628774.4100000001</v>
      </c>
      <c r="AO27" s="11">
        <v>7500976.9200000009</v>
      </c>
      <c r="AP27" s="11">
        <v>8593089.1099999994</v>
      </c>
      <c r="AQ27" s="11">
        <v>5104515.57</v>
      </c>
      <c r="AR27" s="11">
        <v>7868646.9300000006</v>
      </c>
      <c r="AS27" s="11">
        <v>2695529.57</v>
      </c>
      <c r="AT27" s="11">
        <v>71515039.210000008</v>
      </c>
      <c r="AU27" s="11">
        <v>3418551.3400000003</v>
      </c>
      <c r="AV27" s="11">
        <v>1930375</v>
      </c>
      <c r="AW27" s="11">
        <v>9861477.2000000011</v>
      </c>
      <c r="AX27" s="11">
        <v>9954383.6500000022</v>
      </c>
      <c r="AY27" s="11">
        <v>11198925.110000001</v>
      </c>
      <c r="AZ27" s="11">
        <v>5828781.5299999993</v>
      </c>
      <c r="BA27" s="11">
        <v>2785886.4299999997</v>
      </c>
      <c r="BB27" s="11">
        <v>3417978.69</v>
      </c>
      <c r="BC27" s="11">
        <v>5066876.95</v>
      </c>
      <c r="BD27" s="11">
        <v>2115521.9299999997</v>
      </c>
      <c r="BE27" s="11">
        <v>2457677.62</v>
      </c>
      <c r="BF27" s="11">
        <v>45176452.790000007</v>
      </c>
      <c r="BG27" s="11">
        <v>2207869.4899999998</v>
      </c>
      <c r="BH27" s="11">
        <v>3249931.21</v>
      </c>
      <c r="BI27" s="11">
        <v>70597246.279999986</v>
      </c>
      <c r="BJ27" s="11">
        <v>53141792.339999996</v>
      </c>
      <c r="BK27" s="11">
        <v>5562338.6000000006</v>
      </c>
      <c r="BL27" s="11">
        <v>5044899.9899999993</v>
      </c>
      <c r="BM27" s="11">
        <v>11122940.380000001</v>
      </c>
      <c r="BN27" s="11">
        <v>5190876.25</v>
      </c>
      <c r="BO27" s="11">
        <v>5492284.1299999999</v>
      </c>
      <c r="BP27" s="11">
        <v>7171400.5899999989</v>
      </c>
      <c r="BQ27" s="11">
        <v>2626227.6</v>
      </c>
      <c r="BR27" s="11">
        <v>146538965.95000002</v>
      </c>
      <c r="BS27" s="11">
        <v>21026908.329999998</v>
      </c>
      <c r="BT27" s="11">
        <v>5966811.5</v>
      </c>
      <c r="BU27" s="11">
        <v>12824802.389999999</v>
      </c>
      <c r="BV27" s="11">
        <v>6939305.1300000008</v>
      </c>
      <c r="BW27" s="11">
        <v>7763234.3499999996</v>
      </c>
      <c r="BX27" s="11">
        <v>3452733.22</v>
      </c>
      <c r="BY27" s="11">
        <v>9733831.7400000021</v>
      </c>
      <c r="BZ27" s="11">
        <v>28029043.23</v>
      </c>
      <c r="CA27" s="11">
        <v>7362949.5099999998</v>
      </c>
      <c r="CB27" s="11">
        <v>12536372.939999999</v>
      </c>
      <c r="CC27" s="11">
        <v>15184420.460000003</v>
      </c>
      <c r="CD27" s="11">
        <v>8532914.9299999997</v>
      </c>
      <c r="CE27" s="11">
        <v>5021721</v>
      </c>
      <c r="CF27" s="11">
        <v>4880728.8099999996</v>
      </c>
      <c r="CG27" s="11">
        <v>218606330.30000001</v>
      </c>
      <c r="CH27" s="11">
        <v>11688850.16</v>
      </c>
      <c r="CI27" s="11">
        <v>80021390.010000005</v>
      </c>
      <c r="CJ27" s="11">
        <v>8793374.9800000004</v>
      </c>
      <c r="CK27" s="11">
        <v>17434371.880000003</v>
      </c>
      <c r="CL27" s="11">
        <v>11220339.599999998</v>
      </c>
      <c r="CM27" s="11">
        <v>8693933.6199999992</v>
      </c>
      <c r="CN27" s="11">
        <v>15867531.060000002</v>
      </c>
      <c r="CO27" s="11">
        <v>5782497.7199999997</v>
      </c>
      <c r="CP27" s="11">
        <v>11717484.09</v>
      </c>
      <c r="CQ27" s="11">
        <v>9063650.75</v>
      </c>
      <c r="CR27" s="11">
        <v>12585816.790000001</v>
      </c>
      <c r="CS27" s="11">
        <v>9409053.9700000007</v>
      </c>
      <c r="CT27" s="11">
        <v>84569494.140000001</v>
      </c>
      <c r="CU27" s="11">
        <v>7531109.7599999998</v>
      </c>
      <c r="CV27" s="11">
        <v>9789291.7199999988</v>
      </c>
      <c r="CW27" s="11">
        <v>14860859.380000001</v>
      </c>
      <c r="CX27" s="11">
        <v>5132909.26</v>
      </c>
      <c r="CY27" s="11">
        <v>13960297.68</v>
      </c>
      <c r="CZ27" s="11">
        <v>5793214.709999999</v>
      </c>
      <c r="DA27" s="11">
        <v>6162510.5599999996</v>
      </c>
      <c r="DB27" s="11">
        <v>43339898.219999999</v>
      </c>
      <c r="DC27" s="11">
        <v>68682446.239999995</v>
      </c>
      <c r="DD27" s="11">
        <v>11236737.889999999</v>
      </c>
      <c r="DE27" s="11">
        <v>7479825.3899999997</v>
      </c>
      <c r="DF27" s="11">
        <v>15663923.35</v>
      </c>
      <c r="DG27" s="11">
        <v>17854637.02</v>
      </c>
      <c r="DH27" s="11">
        <v>21347256.57</v>
      </c>
      <c r="DI27" s="11">
        <v>9499474.5599999987</v>
      </c>
      <c r="DJ27" s="11">
        <v>10250605.430000002</v>
      </c>
      <c r="DK27" s="11">
        <v>219557043.27000001</v>
      </c>
      <c r="DL27" s="11">
        <v>11333300.85</v>
      </c>
      <c r="DM27" s="11">
        <v>19897050.879999999</v>
      </c>
      <c r="DN27" s="11">
        <v>12529247.499999998</v>
      </c>
      <c r="DO27" s="11">
        <v>8833417.5899999999</v>
      </c>
      <c r="DP27" s="11">
        <v>8533493.5700000003</v>
      </c>
      <c r="DQ27" s="11">
        <v>35309474.43</v>
      </c>
      <c r="DR27" s="11">
        <v>5648332.2800000003</v>
      </c>
      <c r="DS27" s="11">
        <v>40008486.629999995</v>
      </c>
      <c r="DT27" s="11">
        <v>118688164.2</v>
      </c>
      <c r="DU27" s="11">
        <v>12987490.1</v>
      </c>
      <c r="DV27" s="11">
        <v>31014099.510000002</v>
      </c>
      <c r="DW27" s="11">
        <v>63735244.349999994</v>
      </c>
      <c r="DX27" s="11">
        <v>17652798.66</v>
      </c>
      <c r="DY27" s="11">
        <v>34540236.280000001</v>
      </c>
      <c r="DZ27" s="11">
        <v>12098979.780000001</v>
      </c>
      <c r="EA27" s="11">
        <v>3539457.3200000003</v>
      </c>
      <c r="EB27" s="11">
        <v>14184688.740000002</v>
      </c>
      <c r="EC27" s="11">
        <v>11844122.4</v>
      </c>
      <c r="ED27" s="11">
        <v>37761517.959999993</v>
      </c>
      <c r="EE27" s="11">
        <v>67735195.700000003</v>
      </c>
      <c r="EF27" s="11">
        <v>45346688.100000001</v>
      </c>
      <c r="EG27" s="11">
        <v>10723779.800000001</v>
      </c>
      <c r="EH27" s="11">
        <v>10263685.329999998</v>
      </c>
      <c r="EI27" s="11">
        <v>10270402.020000001</v>
      </c>
      <c r="EJ27" s="11">
        <v>19905366.32</v>
      </c>
      <c r="EK27" s="11">
        <v>34834595.839999996</v>
      </c>
      <c r="EL27" s="11">
        <v>5807417.5899999999</v>
      </c>
      <c r="EM27" s="11">
        <v>7877756.5299999993</v>
      </c>
      <c r="EN27" s="11">
        <v>207617945.37</v>
      </c>
      <c r="EO27" s="11">
        <v>13099262.199999999</v>
      </c>
      <c r="EP27" s="11">
        <v>9280290.2899999991</v>
      </c>
      <c r="EQ27" s="11">
        <v>11651660.639999999</v>
      </c>
      <c r="ER27" s="11">
        <v>13622025.589999998</v>
      </c>
      <c r="ES27" s="11">
        <v>3553308.3600000003</v>
      </c>
      <c r="ET27" s="11">
        <v>10731472.26</v>
      </c>
      <c r="EU27" s="11">
        <v>21803444.460000001</v>
      </c>
      <c r="EV27" s="11">
        <v>5981866.7400000002</v>
      </c>
      <c r="EW27" s="11">
        <v>110755482.59999999</v>
      </c>
      <c r="EX27" s="11">
        <v>3159455.0700000003</v>
      </c>
      <c r="EY27" s="11">
        <v>4032834.5900000003</v>
      </c>
      <c r="EZ27" s="11">
        <v>12256613.499999998</v>
      </c>
      <c r="FA27" s="11">
        <v>10544030.529999999</v>
      </c>
      <c r="FB27" s="11">
        <v>7491374.1099999994</v>
      </c>
      <c r="FC27" s="11">
        <v>7103424.3400000008</v>
      </c>
      <c r="FD27" s="11">
        <v>5950429.0899999999</v>
      </c>
      <c r="FE27" s="11">
        <v>3454329.13</v>
      </c>
      <c r="FF27" s="11">
        <v>4665535.84</v>
      </c>
      <c r="FG27" s="11">
        <v>5755816.6500000013</v>
      </c>
      <c r="FH27" s="11">
        <v>5772421.1600000001</v>
      </c>
      <c r="FI27" s="11">
        <v>41805321.5</v>
      </c>
      <c r="FJ27" s="11">
        <v>3651611.1200000006</v>
      </c>
      <c r="FK27" s="11">
        <v>3611826.1100000003</v>
      </c>
      <c r="FL27" s="11">
        <v>4550099.5299999993</v>
      </c>
      <c r="FM27" s="11">
        <v>10457001.02</v>
      </c>
      <c r="FN27" s="11">
        <v>8808238.1400000006</v>
      </c>
      <c r="FO27" s="11">
        <v>3331718.9899999998</v>
      </c>
      <c r="FP27" s="11">
        <v>2195293.2799999998</v>
      </c>
      <c r="FQ27" s="11">
        <v>264474003.73999998</v>
      </c>
      <c r="FR27" s="11">
        <v>9500207.1600000001</v>
      </c>
      <c r="FS27" s="11">
        <v>7689898.5499999998</v>
      </c>
      <c r="FT27" s="11">
        <v>15091270.780000001</v>
      </c>
      <c r="FU27" s="11">
        <v>10530808.289999999</v>
      </c>
      <c r="FV27" s="11">
        <v>7283896.3999999994</v>
      </c>
      <c r="FW27" s="11">
        <v>14292780.41</v>
      </c>
      <c r="FX27" s="11">
        <v>10215715.109999999</v>
      </c>
      <c r="FY27" s="11">
        <v>5367585.24</v>
      </c>
      <c r="FZ27" s="11">
        <v>7923035.9499999993</v>
      </c>
      <c r="GA27" s="11">
        <v>19154145.09</v>
      </c>
      <c r="GB27" s="11">
        <v>4044175.87</v>
      </c>
      <c r="GC27" s="11">
        <v>6910485.1900000004</v>
      </c>
      <c r="GD27" s="11">
        <v>4045360.06</v>
      </c>
      <c r="GE27" s="11">
        <v>61970507.969999999</v>
      </c>
      <c r="GF27" s="11">
        <v>8734784.5800000001</v>
      </c>
      <c r="GG27" s="11">
        <v>9081905.0399999991</v>
      </c>
      <c r="GH27" s="11">
        <v>42846349.689999998</v>
      </c>
      <c r="GI27" s="11">
        <v>14438183.66</v>
      </c>
      <c r="GJ27" s="11">
        <v>5475146.6200000001</v>
      </c>
      <c r="GK27" s="11">
        <v>8488721.9700000007</v>
      </c>
      <c r="GL27" s="11">
        <v>20815737.740000002</v>
      </c>
      <c r="GM27" s="11">
        <v>10007568.109999999</v>
      </c>
      <c r="GN27" s="11">
        <v>5069170.55</v>
      </c>
      <c r="GO27" s="11">
        <v>5442997.1099999994</v>
      </c>
      <c r="GP27" s="11">
        <v>4026750.4299999997</v>
      </c>
      <c r="GQ27" s="11">
        <v>75680147.590000004</v>
      </c>
      <c r="GR27" s="11">
        <v>9586424.9399999995</v>
      </c>
      <c r="GS27" s="11">
        <v>4264985.66</v>
      </c>
      <c r="GT27" s="11">
        <v>12959800.83</v>
      </c>
      <c r="GU27" s="11">
        <v>2357505.3200000003</v>
      </c>
      <c r="GV27" s="11">
        <v>10351888.58</v>
      </c>
      <c r="GW27" s="11">
        <v>6609411.3899999997</v>
      </c>
      <c r="GX27" s="11">
        <v>3777721.7800000003</v>
      </c>
      <c r="GY27" s="11">
        <v>134049154.97000001</v>
      </c>
      <c r="GZ27" s="11">
        <v>8436931.7400000002</v>
      </c>
      <c r="HA27" s="11">
        <v>8720362.2899999991</v>
      </c>
      <c r="HB27" s="11">
        <v>9138275.1600000001</v>
      </c>
      <c r="HC27" s="11">
        <v>150697480.29999998</v>
      </c>
      <c r="HD27" s="11">
        <v>33478594.370000001</v>
      </c>
      <c r="HE27" s="11">
        <v>71895837.069999993</v>
      </c>
      <c r="HF27" s="11">
        <v>25444885.310000002</v>
      </c>
      <c r="HG27" s="11">
        <v>31769981.079999998</v>
      </c>
      <c r="HH27" s="11">
        <v>16487586.130000001</v>
      </c>
      <c r="HI27" s="11">
        <v>8096561.6500000004</v>
      </c>
      <c r="HJ27" s="11">
        <v>5003381.330000001</v>
      </c>
      <c r="HK27" s="11">
        <v>80524842.450000003</v>
      </c>
      <c r="HL27" s="11">
        <v>19027455.940000001</v>
      </c>
      <c r="HM27" s="11">
        <v>65468167.590000004</v>
      </c>
      <c r="HN27" s="11">
        <v>13480165.790000001</v>
      </c>
      <c r="HO27" s="11">
        <v>10854696.020000001</v>
      </c>
      <c r="HP27" s="11">
        <v>12487772.48</v>
      </c>
      <c r="HQ27" s="11">
        <v>16717101.060000001</v>
      </c>
      <c r="HR27" s="11">
        <v>6111979.5999999996</v>
      </c>
      <c r="HS27" s="11">
        <v>124299306.66000001</v>
      </c>
      <c r="HT27" s="11">
        <v>28465639.529999997</v>
      </c>
      <c r="HU27" s="11">
        <v>7390610.1100000003</v>
      </c>
      <c r="HV27" s="11">
        <v>4658045.51</v>
      </c>
      <c r="HW27" s="11">
        <v>6880644.2700000005</v>
      </c>
      <c r="HX27" s="11">
        <v>2928030.0900000003</v>
      </c>
      <c r="HY27" s="11">
        <v>18118810.93</v>
      </c>
      <c r="HZ27" s="11">
        <v>6001746.7199999997</v>
      </c>
      <c r="IA27" s="11">
        <v>7018633.54</v>
      </c>
      <c r="IB27" s="11">
        <v>3466510.9000000004</v>
      </c>
      <c r="IC27" s="11">
        <v>10210629.18</v>
      </c>
      <c r="ID27" s="11">
        <v>17084586.079999998</v>
      </c>
      <c r="IE27" s="11">
        <v>4018135.75</v>
      </c>
      <c r="IF27" s="11">
        <v>58356293.760000005</v>
      </c>
      <c r="IG27" s="11">
        <v>5984555.3499999996</v>
      </c>
      <c r="IH27" s="11">
        <v>5834516.29</v>
      </c>
      <c r="II27" s="11">
        <v>81540889.74000001</v>
      </c>
      <c r="IJ27" s="11">
        <v>31635677.110000003</v>
      </c>
      <c r="IK27" s="11">
        <v>13587825.310000001</v>
      </c>
      <c r="IL27" s="11">
        <v>14528182.029999999</v>
      </c>
      <c r="IM27" s="11">
        <v>50122429.019999996</v>
      </c>
      <c r="IN27" s="11">
        <v>13978722.52</v>
      </c>
      <c r="IO27" s="11">
        <v>9296740.7200000007</v>
      </c>
      <c r="IP27" s="11">
        <v>6149556.1299999999</v>
      </c>
      <c r="IQ27" s="11">
        <v>7197237.0800000001</v>
      </c>
      <c r="IR27" s="11">
        <v>7738758.1299999999</v>
      </c>
      <c r="IS27" s="11">
        <v>9674939.1099999994</v>
      </c>
      <c r="IT27" s="11">
        <v>166785337.07999998</v>
      </c>
      <c r="IU27" s="11">
        <v>53786289.670000002</v>
      </c>
      <c r="IV27" s="11">
        <v>14075311.800000001</v>
      </c>
      <c r="IW27" s="11">
        <v>34528501.590000004</v>
      </c>
      <c r="IX27" s="11">
        <v>7860120.96</v>
      </c>
      <c r="IY27" s="11">
        <v>3031859.84</v>
      </c>
      <c r="IZ27" s="11">
        <v>5462528.1126999995</v>
      </c>
      <c r="JA27" s="11">
        <v>5452178.71</v>
      </c>
      <c r="JB27" s="11">
        <v>3327992.98</v>
      </c>
      <c r="JC27" s="11">
        <v>6057432.5899999999</v>
      </c>
      <c r="JD27" s="11">
        <v>27563781.480000004</v>
      </c>
      <c r="JE27" s="11">
        <v>4909942.0199999996</v>
      </c>
      <c r="JF27" s="11">
        <v>71837432.530000001</v>
      </c>
      <c r="JG27" s="11">
        <v>23931193.319999997</v>
      </c>
      <c r="JH27" s="11">
        <v>9219474.2400000002</v>
      </c>
      <c r="JI27" s="11">
        <v>6797696.7800000003</v>
      </c>
      <c r="JJ27" s="11">
        <v>6672631.5899999999</v>
      </c>
      <c r="JK27" s="11">
        <v>7223874.1000000006</v>
      </c>
      <c r="JL27" s="11">
        <v>44970366.869999997</v>
      </c>
      <c r="JM27" s="11">
        <v>12591175.630000001</v>
      </c>
      <c r="JN27" s="11">
        <v>4351126.379999999</v>
      </c>
      <c r="JO27" s="11">
        <v>31885153.259999998</v>
      </c>
      <c r="JP27" s="11">
        <v>4633646.0100000007</v>
      </c>
      <c r="JQ27" s="11">
        <v>12717814.77</v>
      </c>
      <c r="JR27" s="11">
        <v>4573289.92</v>
      </c>
      <c r="JS27" s="11">
        <v>140317655.57999998</v>
      </c>
      <c r="JT27" s="11">
        <v>59003612.439999998</v>
      </c>
      <c r="JU27" s="11">
        <v>10512970.129999999</v>
      </c>
      <c r="JV27" s="11">
        <v>3258740.16</v>
      </c>
      <c r="JW27" s="11">
        <v>9705527.209999999</v>
      </c>
      <c r="JX27" s="11">
        <v>2165530.9899999998</v>
      </c>
      <c r="JY27" s="11">
        <v>34946863.560000002</v>
      </c>
      <c r="JZ27" s="11">
        <v>20042524.300000001</v>
      </c>
      <c r="KA27" s="11">
        <v>7495968.9299999997</v>
      </c>
      <c r="KB27" s="11">
        <v>3700975.5100000002</v>
      </c>
      <c r="KC27" s="11">
        <v>11359148.33</v>
      </c>
      <c r="KD27" s="11">
        <v>25473244.139999997</v>
      </c>
      <c r="KE27" s="11">
        <v>3583326.9899999998</v>
      </c>
      <c r="KF27" s="11">
        <v>1532468.2100000002</v>
      </c>
      <c r="KG27" s="11">
        <v>4388849.46</v>
      </c>
      <c r="KH27" s="11">
        <v>3686794.8200000003</v>
      </c>
      <c r="KI27" s="11">
        <v>194680145.63000003</v>
      </c>
      <c r="KJ27" s="11">
        <v>25845243.200000003</v>
      </c>
      <c r="KK27" s="11">
        <v>25704210.579999998</v>
      </c>
      <c r="KL27" s="11">
        <v>16626452.120000001</v>
      </c>
      <c r="KM27" s="11">
        <v>13668156.32</v>
      </c>
      <c r="KN27" s="11">
        <v>11003519.129999999</v>
      </c>
      <c r="KO27" s="11">
        <v>39951409.589999996</v>
      </c>
      <c r="KP27" s="11">
        <v>13470159.08</v>
      </c>
      <c r="KQ27" s="11">
        <v>6777624.4500000002</v>
      </c>
      <c r="KR27" s="11">
        <v>61856694.080000013</v>
      </c>
      <c r="KS27" s="11">
        <v>7532572.9400000004</v>
      </c>
      <c r="KT27" s="11">
        <v>8455310.0200000014</v>
      </c>
      <c r="KU27" s="11">
        <v>59919494.289999999</v>
      </c>
      <c r="KV27" s="11">
        <v>11853577.370000001</v>
      </c>
      <c r="KW27" s="11">
        <v>13590043.229999999</v>
      </c>
      <c r="KX27" s="11">
        <v>125514315.37</v>
      </c>
      <c r="KY27" s="11">
        <v>17146170.509999998</v>
      </c>
      <c r="KZ27" s="11">
        <v>86059213.129999995</v>
      </c>
      <c r="LA27" s="11">
        <v>14309328.800000001</v>
      </c>
      <c r="LB27" s="11">
        <v>4051484.54</v>
      </c>
      <c r="LC27" s="11">
        <v>26447670.48</v>
      </c>
      <c r="LD27" s="11">
        <v>23994968.090000004</v>
      </c>
      <c r="LE27" s="11">
        <v>14592883.619999999</v>
      </c>
      <c r="LF27" s="11">
        <v>10184617.91</v>
      </c>
      <c r="LG27" s="11">
        <v>17136415.240000002</v>
      </c>
      <c r="LH27" s="11">
        <v>266423411.61000001</v>
      </c>
      <c r="LI27" s="11">
        <v>34304637.130000003</v>
      </c>
      <c r="LJ27" s="11">
        <v>92441817.429999977</v>
      </c>
      <c r="LK27" s="11">
        <v>55756373.380000003</v>
      </c>
      <c r="LL27" s="11">
        <v>22760401.219999999</v>
      </c>
      <c r="LM27" s="11">
        <v>12815254.32</v>
      </c>
      <c r="LN27" s="11">
        <v>8656664.9000000004</v>
      </c>
      <c r="LO27" s="11">
        <v>7149887.46</v>
      </c>
      <c r="LP27" s="11">
        <v>8555431.2699999996</v>
      </c>
      <c r="LQ27" s="11">
        <v>13729308.92</v>
      </c>
      <c r="LR27" s="11">
        <v>7569355.8300000001</v>
      </c>
      <c r="LS27" s="11">
        <v>54195836.790000007</v>
      </c>
      <c r="LT27" s="11">
        <v>11108542.59</v>
      </c>
      <c r="LU27" s="11">
        <v>11736596.780000001</v>
      </c>
      <c r="LV27" s="11">
        <v>377404907.73999995</v>
      </c>
      <c r="LW27" s="11">
        <v>156397297.04999998</v>
      </c>
      <c r="LX27" s="11">
        <v>179668773.64999998</v>
      </c>
      <c r="LY27" s="11">
        <v>34062283.899999999</v>
      </c>
      <c r="LZ27" s="11">
        <v>20329212.059999999</v>
      </c>
      <c r="MA27" s="11">
        <v>31280301.09</v>
      </c>
      <c r="MB27" s="11">
        <v>29260121.989999998</v>
      </c>
      <c r="MC27" s="11">
        <v>21996705.170000002</v>
      </c>
      <c r="MD27" s="11">
        <v>24095885.399999995</v>
      </c>
      <c r="ME27" s="11">
        <v>24323635.950000003</v>
      </c>
      <c r="MF27" s="11">
        <v>19095224.670000002</v>
      </c>
      <c r="MG27" s="11">
        <v>9100658.7899999991</v>
      </c>
      <c r="MH27" s="11">
        <v>244953688.63999999</v>
      </c>
      <c r="MI27" s="11">
        <v>16460288</v>
      </c>
      <c r="MJ27" s="11">
        <v>4636815.0299999993</v>
      </c>
      <c r="MK27" s="11">
        <v>7097353.2700000005</v>
      </c>
      <c r="ML27" s="11">
        <v>7035581.3599999994</v>
      </c>
      <c r="MM27" s="11">
        <v>15502036.59</v>
      </c>
      <c r="MN27" s="11">
        <v>8632512.6500000004</v>
      </c>
      <c r="MO27" s="11">
        <v>5375016.8199999994</v>
      </c>
      <c r="MP27" s="11">
        <v>13103600.560000001</v>
      </c>
      <c r="MQ27" s="11">
        <v>15379863.570000002</v>
      </c>
      <c r="MR27" s="11">
        <v>10910978.309999999</v>
      </c>
      <c r="MS27" s="11">
        <v>3786690.1699999995</v>
      </c>
      <c r="MT27" s="11">
        <v>105600344.41</v>
      </c>
      <c r="MU27" s="11">
        <v>13066100.510000002</v>
      </c>
      <c r="MV27" s="11">
        <v>23850947.870000001</v>
      </c>
      <c r="MW27" s="11">
        <v>28117895.649999999</v>
      </c>
      <c r="MX27" s="11">
        <v>29406967.810000002</v>
      </c>
      <c r="MY27" s="11">
        <v>21874558.650000002</v>
      </c>
      <c r="MZ27" s="11">
        <v>32476713.890000001</v>
      </c>
      <c r="NA27" s="11">
        <v>46418769.150000006</v>
      </c>
      <c r="NB27" s="11">
        <v>12415389.360000001</v>
      </c>
      <c r="NC27" s="11">
        <v>4171778.38</v>
      </c>
      <c r="ND27" s="11">
        <v>3936930.1100000003</v>
      </c>
      <c r="NE27" s="11">
        <v>241903367.08000001</v>
      </c>
      <c r="NF27" s="11">
        <v>34325487.329999998</v>
      </c>
      <c r="NG27" s="11">
        <v>12421734.160000002</v>
      </c>
      <c r="NH27" s="11">
        <v>240051441.28000003</v>
      </c>
      <c r="NI27" s="11">
        <v>14543988.25</v>
      </c>
      <c r="NJ27" s="11">
        <v>19825293.629999999</v>
      </c>
      <c r="NK27" s="11">
        <v>40276060.419999994</v>
      </c>
      <c r="NL27" s="11">
        <v>78437560.409999996</v>
      </c>
      <c r="NM27" s="11">
        <v>4941892.1499999994</v>
      </c>
      <c r="NN27" s="11">
        <v>27252585.32</v>
      </c>
      <c r="NO27" s="11">
        <v>17077435.25</v>
      </c>
      <c r="NP27" s="11">
        <v>14408527.310000001</v>
      </c>
      <c r="NQ27" s="11">
        <v>60918749.590000004</v>
      </c>
      <c r="NR27" s="11">
        <v>7718688.4799999995</v>
      </c>
      <c r="NS27" s="11">
        <v>7204778.6400000006</v>
      </c>
      <c r="NT27" s="11">
        <v>5920269.8399999999</v>
      </c>
      <c r="NU27" s="11">
        <v>4153102.29</v>
      </c>
      <c r="NV27" s="11">
        <v>2939466.17</v>
      </c>
      <c r="NW27" s="11">
        <v>7516962.3700000001</v>
      </c>
      <c r="NX27" s="11">
        <v>146176773</v>
      </c>
      <c r="NY27" s="11">
        <v>44426428.140000001</v>
      </c>
      <c r="NZ27" s="11">
        <v>11401369.039999999</v>
      </c>
      <c r="OA27" s="11">
        <v>3757303.62</v>
      </c>
      <c r="OB27" s="11">
        <v>3103896.24</v>
      </c>
      <c r="OC27" s="11">
        <v>10973319.060000002</v>
      </c>
      <c r="OD27" s="11">
        <v>3393880.65</v>
      </c>
      <c r="OE27" s="11">
        <v>292195481.84999996</v>
      </c>
      <c r="OF27" s="11">
        <v>53301093.909999996</v>
      </c>
      <c r="OG27" s="11">
        <v>12672066.790000001</v>
      </c>
      <c r="OH27" s="11">
        <v>67796259.540000007</v>
      </c>
      <c r="OI27" s="11">
        <v>27255408.469999999</v>
      </c>
      <c r="OJ27" s="11">
        <v>12887934.5</v>
      </c>
      <c r="OK27" s="11">
        <v>25008507.02</v>
      </c>
      <c r="OL27" s="11">
        <v>7862481.7299999995</v>
      </c>
      <c r="OM27" s="11">
        <v>16207513.4</v>
      </c>
      <c r="ON27" s="11">
        <v>254810239.49000001</v>
      </c>
      <c r="OO27" s="11">
        <v>51738220.239999995</v>
      </c>
      <c r="OP27" s="11">
        <v>140957264.44</v>
      </c>
      <c r="OQ27" s="11">
        <v>16615107.859999999</v>
      </c>
      <c r="OR27" s="11">
        <v>21718192.82</v>
      </c>
      <c r="OS27" s="11">
        <v>14711874.470000001</v>
      </c>
      <c r="OT27" s="11">
        <v>90701708.859999999</v>
      </c>
      <c r="OU27" s="11">
        <v>6933490.9500000002</v>
      </c>
      <c r="OV27" s="11">
        <v>4930706.1000000006</v>
      </c>
      <c r="OW27" s="11">
        <v>9792821.8600000013</v>
      </c>
      <c r="OX27" s="11">
        <v>6455991.5899999999</v>
      </c>
      <c r="OY27" s="11">
        <v>55546446.509999998</v>
      </c>
      <c r="OZ27" s="11">
        <v>7445529.7899999991</v>
      </c>
      <c r="PA27" s="11">
        <v>5865956.29</v>
      </c>
      <c r="PB27" s="11">
        <v>5816807.3300000001</v>
      </c>
      <c r="PC27" s="11">
        <v>121429836.74000001</v>
      </c>
      <c r="PD27" s="11">
        <v>3183366.0799999996</v>
      </c>
      <c r="PE27" s="11">
        <v>25214887.949999996</v>
      </c>
      <c r="PF27" s="11">
        <v>2711618.38</v>
      </c>
      <c r="PG27" s="11">
        <v>18441499.650000002</v>
      </c>
      <c r="PH27" s="11">
        <v>43007256.670000002</v>
      </c>
      <c r="PI27" s="11">
        <v>3301998.05</v>
      </c>
      <c r="PJ27" s="11">
        <v>6779287.3399999999</v>
      </c>
      <c r="PK27" s="11">
        <v>11552736.579999998</v>
      </c>
      <c r="PL27" s="11">
        <v>13808201.020000001</v>
      </c>
      <c r="PM27" s="11">
        <v>23131417.779999997</v>
      </c>
      <c r="PN27" s="11">
        <v>25489435.209999997</v>
      </c>
      <c r="PO27" s="11">
        <v>3996406.03</v>
      </c>
      <c r="PP27" s="11">
        <v>23718125.970000003</v>
      </c>
      <c r="PQ27" s="11">
        <v>6799613.79</v>
      </c>
      <c r="PR27" s="11">
        <v>3936249.33</v>
      </c>
      <c r="PS27" s="11">
        <v>1540440.73</v>
      </c>
      <c r="PT27" s="11">
        <v>2613586.41</v>
      </c>
      <c r="PU27" s="11">
        <v>286463848.89999998</v>
      </c>
      <c r="PV27" s="11">
        <v>10206747.119999999</v>
      </c>
      <c r="PW27" s="11">
        <v>11589152.82</v>
      </c>
      <c r="PX27" s="11">
        <v>6114251.3799999999</v>
      </c>
      <c r="PY27" s="11">
        <v>110684064.53</v>
      </c>
      <c r="PZ27" s="11">
        <v>11780622.93</v>
      </c>
      <c r="QA27" s="11">
        <v>13977022.509999998</v>
      </c>
      <c r="QB27" s="11">
        <v>3342200.3099999996</v>
      </c>
      <c r="QC27" s="11">
        <v>42484648.900000006</v>
      </c>
      <c r="QD27" s="11">
        <v>3672279.51</v>
      </c>
      <c r="QE27" s="11">
        <v>29977749.669999998</v>
      </c>
      <c r="QF27" s="11">
        <v>2888061.5</v>
      </c>
      <c r="QG27" s="11">
        <v>10845880.74</v>
      </c>
      <c r="QH27" s="11">
        <v>8908619.0299999993</v>
      </c>
      <c r="QI27" s="11">
        <v>6559605.9799999995</v>
      </c>
      <c r="QJ27" s="11">
        <v>22760304.470000003</v>
      </c>
      <c r="QK27" s="11">
        <v>4492200.47</v>
      </c>
      <c r="QL27" s="11">
        <v>2634054.8600000003</v>
      </c>
      <c r="QM27" s="11">
        <v>1992710.7999999998</v>
      </c>
      <c r="QN27" s="11">
        <v>37535477.399999999</v>
      </c>
      <c r="QO27" s="11">
        <v>35056031.280000001</v>
      </c>
      <c r="QP27" s="11">
        <v>4124135.2399999998</v>
      </c>
      <c r="QQ27" s="11">
        <v>2144615.3499999996</v>
      </c>
      <c r="QR27" s="11">
        <v>2086758.98</v>
      </c>
      <c r="QS27" s="11">
        <v>10377094.77</v>
      </c>
      <c r="QT27" s="11">
        <v>2822686.09</v>
      </c>
      <c r="QU27" s="11">
        <v>186562416.28999999</v>
      </c>
      <c r="QV27" s="11">
        <v>3712131.59</v>
      </c>
      <c r="QW27" s="11">
        <v>42862496</v>
      </c>
      <c r="QX27" s="11">
        <v>7141480.5500000007</v>
      </c>
      <c r="QY27" s="11">
        <v>15296693.27</v>
      </c>
      <c r="QZ27" s="11">
        <v>38730646.659999996</v>
      </c>
      <c r="RA27" s="11">
        <v>5025604.0999999996</v>
      </c>
      <c r="RB27" s="11">
        <v>9883797.6599999983</v>
      </c>
      <c r="RC27" s="11">
        <v>36413477.459999993</v>
      </c>
      <c r="RD27" s="11">
        <v>4476508.5199999996</v>
      </c>
      <c r="RE27" s="11">
        <v>4221261.75</v>
      </c>
      <c r="RF27" s="11">
        <v>5768428.6899999995</v>
      </c>
      <c r="RG27" s="11">
        <v>4885041.71</v>
      </c>
      <c r="RH27" s="11">
        <v>122215713.03999999</v>
      </c>
      <c r="RI27" s="11">
        <v>15108524.449999999</v>
      </c>
      <c r="RJ27" s="11">
        <v>21380295.52</v>
      </c>
      <c r="RK27" s="11">
        <v>8470698.7300000004</v>
      </c>
      <c r="RL27" s="11">
        <v>33330317.830000002</v>
      </c>
      <c r="RM27" s="11">
        <v>25218328.699999999</v>
      </c>
      <c r="RN27" s="11">
        <v>49433240.420000002</v>
      </c>
      <c r="RO27" s="11">
        <v>6116689.3399999999</v>
      </c>
      <c r="RP27" s="11">
        <v>9654458.2200000007</v>
      </c>
      <c r="RQ27" s="11">
        <v>20939867.910000004</v>
      </c>
      <c r="RR27" s="11">
        <v>26840969.560000002</v>
      </c>
      <c r="RS27" s="11">
        <v>4515115.6799999988</v>
      </c>
      <c r="RT27" s="11">
        <v>6433464.7400000002</v>
      </c>
      <c r="RU27" s="11">
        <v>9075324.1399999987</v>
      </c>
      <c r="RV27" s="11">
        <v>4664926.49</v>
      </c>
      <c r="RW27" s="11">
        <v>6232897.1100000003</v>
      </c>
      <c r="RX27" s="11">
        <v>6806481.7599999998</v>
      </c>
      <c r="RY27" s="11">
        <v>5190637.6499999985</v>
      </c>
      <c r="RZ27" s="11">
        <v>5274670.6499999994</v>
      </c>
      <c r="SA27" s="11">
        <v>7881652.0700000003</v>
      </c>
      <c r="SB27" s="11">
        <v>61626066.25</v>
      </c>
      <c r="SC27" s="11">
        <v>7254800.4100000001</v>
      </c>
      <c r="SD27" s="11">
        <v>7878177.0599999996</v>
      </c>
      <c r="SE27" s="11">
        <v>4890672.28</v>
      </c>
      <c r="SF27" s="11">
        <v>2488712.6</v>
      </c>
      <c r="SG27" s="11">
        <v>5902145.5200000005</v>
      </c>
      <c r="SH27" s="11">
        <v>6383342.4899999993</v>
      </c>
      <c r="SI27" s="11">
        <v>30802265.539999999</v>
      </c>
      <c r="SJ27" s="11">
        <v>7291118.8099999996</v>
      </c>
      <c r="SK27" s="11">
        <v>6577398.6600000001</v>
      </c>
      <c r="SL27" s="11">
        <v>43452105.769999996</v>
      </c>
      <c r="SM27" s="11">
        <v>2029758.26</v>
      </c>
      <c r="SN27" s="11">
        <v>77082202.750000015</v>
      </c>
      <c r="SO27" s="11">
        <v>8972932.379999999</v>
      </c>
      <c r="SP27" s="11">
        <v>14270624.290000001</v>
      </c>
      <c r="SQ27" s="11">
        <v>24293203.25</v>
      </c>
      <c r="SR27" s="11">
        <v>6145766.1900000004</v>
      </c>
      <c r="SS27" s="11">
        <v>13334328.75</v>
      </c>
      <c r="ST27" s="11">
        <v>7066537.0299999993</v>
      </c>
      <c r="SU27" s="11">
        <v>2912115.25</v>
      </c>
      <c r="SV27" s="11">
        <v>119569912.34</v>
      </c>
      <c r="SW27" s="11">
        <v>3765506.11</v>
      </c>
      <c r="SX27" s="11">
        <v>5597080.6300000008</v>
      </c>
      <c r="SY27" s="11">
        <v>3877762.97</v>
      </c>
      <c r="SZ27" s="11">
        <v>3849876.5</v>
      </c>
      <c r="TA27" s="11">
        <v>2479109.5299999998</v>
      </c>
      <c r="TB27" s="11">
        <v>714187.8</v>
      </c>
      <c r="TC27" s="11">
        <v>19053347.120000001</v>
      </c>
      <c r="TD27" s="11">
        <v>2343067.1800000002</v>
      </c>
      <c r="TE27" s="11">
        <v>7653608.7599999998</v>
      </c>
      <c r="TF27" s="11">
        <v>8665936.5999999996</v>
      </c>
      <c r="TG27" s="11">
        <v>17267509.640000001</v>
      </c>
      <c r="TH27" s="11">
        <v>3816054.2899999996</v>
      </c>
      <c r="TI27" s="11">
        <v>2375775.9900000002</v>
      </c>
      <c r="TJ27" s="11">
        <v>231718285.18000001</v>
      </c>
      <c r="TK27" s="11">
        <v>4180503.37</v>
      </c>
      <c r="TL27" s="11">
        <v>3033470.98</v>
      </c>
      <c r="TM27" s="11">
        <v>7897066.79</v>
      </c>
      <c r="TN27" s="11">
        <v>6508436.2999999998</v>
      </c>
      <c r="TO27" s="11">
        <v>4945939.6999999993</v>
      </c>
      <c r="TP27" s="11">
        <v>2448660.89</v>
      </c>
      <c r="TQ27" s="11">
        <v>83484230.670000002</v>
      </c>
      <c r="TR27" s="11">
        <v>7311790.8399999999</v>
      </c>
      <c r="TS27" s="11">
        <v>15161383.630000001</v>
      </c>
      <c r="TT27" s="11">
        <v>9722892.5</v>
      </c>
      <c r="TU27" s="11">
        <v>5873915.7699999996</v>
      </c>
      <c r="TV27" s="11">
        <v>1780802.4500000002</v>
      </c>
      <c r="TW27" s="11">
        <v>3176290.24</v>
      </c>
      <c r="TX27" s="11">
        <v>4893842.37</v>
      </c>
      <c r="TY27" s="11">
        <v>5401734.1299999999</v>
      </c>
      <c r="TZ27" s="11">
        <v>52720149.400000006</v>
      </c>
      <c r="UA27" s="11">
        <v>4162095.24</v>
      </c>
      <c r="UB27" s="11">
        <v>69130993</v>
      </c>
      <c r="UC27" s="11">
        <v>30958951.759999998</v>
      </c>
      <c r="UD27" s="11">
        <v>4770789.5200000005</v>
      </c>
      <c r="UE27" s="11">
        <v>4349741.8899999997</v>
      </c>
      <c r="UF27" s="11">
        <v>46604420.340000004</v>
      </c>
      <c r="UG27" s="11">
        <v>2561864.17</v>
      </c>
      <c r="UH27" s="11">
        <v>2674112.69</v>
      </c>
      <c r="UI27" s="11">
        <v>4003840.12</v>
      </c>
      <c r="UJ27" s="11">
        <v>4413380.4800000004</v>
      </c>
      <c r="UK27" s="11">
        <v>56033272.350000001</v>
      </c>
      <c r="UL27" s="11">
        <v>17482779.09</v>
      </c>
      <c r="UM27" s="11">
        <v>10055636.85</v>
      </c>
      <c r="UN27" s="11">
        <v>14816751.710000001</v>
      </c>
      <c r="UO27" s="11">
        <v>9787557.3600000013</v>
      </c>
      <c r="UP27" s="11">
        <v>12510745.829999998</v>
      </c>
      <c r="UQ27" s="11">
        <v>305175235.19999999</v>
      </c>
      <c r="UR27" s="11">
        <v>19715463.900000002</v>
      </c>
      <c r="US27" s="11">
        <v>14917731.779999999</v>
      </c>
      <c r="UT27" s="11">
        <v>83974387.989999995</v>
      </c>
      <c r="UU27" s="11">
        <v>13369554.02</v>
      </c>
      <c r="UV27" s="11">
        <v>21337783.760000002</v>
      </c>
      <c r="UW27" s="11">
        <v>27271376.530000001</v>
      </c>
      <c r="UX27" s="11">
        <v>3322814.93</v>
      </c>
      <c r="UY27" s="11">
        <v>6692220.7799999993</v>
      </c>
      <c r="UZ27" s="11">
        <v>7126383.9500000002</v>
      </c>
      <c r="VA27" s="11">
        <v>11791687.59</v>
      </c>
      <c r="VB27" s="11">
        <v>32799500.259999998</v>
      </c>
      <c r="VC27" s="11">
        <v>10531200.33</v>
      </c>
      <c r="VD27" s="11">
        <v>28540913.030000001</v>
      </c>
      <c r="VE27" s="11">
        <v>7564865.8599999994</v>
      </c>
      <c r="VF27" s="11">
        <v>6678888.5099999998</v>
      </c>
      <c r="VG27" s="11">
        <v>2055050.74</v>
      </c>
      <c r="VH27" s="11">
        <v>4393100.59</v>
      </c>
      <c r="VI27" s="11">
        <v>37523240.859999999</v>
      </c>
      <c r="VJ27" s="11">
        <v>6292037.3699999992</v>
      </c>
      <c r="VK27" s="11">
        <v>3134925.8</v>
      </c>
      <c r="VL27" s="11">
        <v>3303565.4800000004</v>
      </c>
      <c r="VM27" s="11">
        <v>207260900.99000001</v>
      </c>
      <c r="VN27" s="11">
        <v>7879298.6099999994</v>
      </c>
      <c r="VO27" s="11">
        <v>5324634.8499999996</v>
      </c>
      <c r="VP27" s="11">
        <v>44051689.030000001</v>
      </c>
      <c r="VQ27" s="11">
        <v>25530866.16</v>
      </c>
      <c r="VR27" s="11">
        <v>23959827.670000002</v>
      </c>
      <c r="VS27" s="11">
        <v>24082660.460000001</v>
      </c>
      <c r="VT27" s="11">
        <v>7254753.7499999991</v>
      </c>
      <c r="VU27" s="11">
        <v>5476996.8999999994</v>
      </c>
      <c r="VV27" s="11">
        <v>82326674.059999987</v>
      </c>
      <c r="VW27" s="11">
        <v>11474575.710000001</v>
      </c>
      <c r="VX27" s="11">
        <v>37177956.180000007</v>
      </c>
      <c r="VY27" s="11">
        <v>9801968.5300000012</v>
      </c>
      <c r="VZ27" s="11">
        <v>5730765.79</v>
      </c>
      <c r="WA27" s="11">
        <v>5061981.78</v>
      </c>
      <c r="WB27" s="11">
        <v>412652385.94999999</v>
      </c>
      <c r="WC27" s="11">
        <v>14509517.300000001</v>
      </c>
      <c r="WD27" s="11">
        <v>8415214.7799999993</v>
      </c>
      <c r="WE27" s="11">
        <v>4556192.43</v>
      </c>
      <c r="WF27" s="11">
        <v>2984702.9600000004</v>
      </c>
      <c r="WG27" s="11">
        <v>6732055.3600000003</v>
      </c>
      <c r="WH27" s="11">
        <v>14378422.999999998</v>
      </c>
      <c r="WI27" s="11">
        <v>13833058.649999999</v>
      </c>
      <c r="WJ27" s="11">
        <v>5309210.8600000003</v>
      </c>
      <c r="WK27" s="11">
        <v>8529119.9600000009</v>
      </c>
      <c r="WL27" s="11">
        <v>4575640.72</v>
      </c>
      <c r="WM27" s="11">
        <v>35463871.810000002</v>
      </c>
      <c r="WN27" s="11">
        <v>6466734.8199999994</v>
      </c>
      <c r="WO27" s="11">
        <v>27698789.449999999</v>
      </c>
      <c r="WP27" s="11">
        <v>31304605.060000006</v>
      </c>
      <c r="WQ27" s="11">
        <v>16686380.810000001</v>
      </c>
      <c r="WR27" s="11">
        <v>8762599.7699999996</v>
      </c>
      <c r="WS27" s="11">
        <v>18792466.859999999</v>
      </c>
      <c r="WT27" s="11">
        <v>6465466.2299999995</v>
      </c>
      <c r="WU27" s="11">
        <v>25813994.439999998</v>
      </c>
      <c r="WV27" s="11">
        <v>75536183.750000015</v>
      </c>
      <c r="WW27" s="11">
        <v>5136573.2</v>
      </c>
      <c r="WX27" s="11">
        <v>3821754.02</v>
      </c>
      <c r="WY27" s="11">
        <v>4382677.9899999993</v>
      </c>
      <c r="WZ27" s="11">
        <v>7325999.6899999995</v>
      </c>
      <c r="XA27" s="11">
        <v>4071876.0500000003</v>
      </c>
      <c r="XB27" s="11">
        <v>2071987.9900000002</v>
      </c>
      <c r="XC27" s="11">
        <v>3628519.9</v>
      </c>
      <c r="XD27" s="11">
        <v>73951557.730000004</v>
      </c>
      <c r="XE27" s="11">
        <v>3800525.11</v>
      </c>
      <c r="XF27" s="11">
        <v>3567990.38</v>
      </c>
      <c r="XG27" s="11">
        <v>3353268.2199999997</v>
      </c>
      <c r="XH27" s="11">
        <v>6398694.6200000001</v>
      </c>
      <c r="XI27" s="11">
        <v>275363678.98000002</v>
      </c>
      <c r="XJ27" s="11">
        <v>16279288.58</v>
      </c>
      <c r="XK27" s="11">
        <v>17537576.050000001</v>
      </c>
      <c r="XL27" s="11">
        <v>114588031.67</v>
      </c>
      <c r="XM27" s="11">
        <v>10109035.810000001</v>
      </c>
      <c r="XN27" s="11">
        <v>9373146.7200000007</v>
      </c>
      <c r="XO27" s="11">
        <v>44144209.490000002</v>
      </c>
      <c r="XP27" s="11">
        <v>8264319.6500000004</v>
      </c>
      <c r="XQ27" s="11">
        <v>8944107.0700000003</v>
      </c>
      <c r="XR27" s="11">
        <v>27372092.609999999</v>
      </c>
      <c r="XS27" s="11">
        <v>37388810.400000006</v>
      </c>
      <c r="XT27" s="11">
        <v>6894118.6599999992</v>
      </c>
      <c r="XU27" s="11">
        <v>4667421.4400000004</v>
      </c>
      <c r="XV27" s="11">
        <v>9551676.1100000013</v>
      </c>
      <c r="XW27" s="11">
        <v>2972059.5300000003</v>
      </c>
      <c r="XX27" s="11">
        <v>13050237.149999999</v>
      </c>
      <c r="XY27" s="11">
        <v>6098402.1799999997</v>
      </c>
      <c r="XZ27" s="11">
        <v>5672425.9100000001</v>
      </c>
      <c r="YA27" s="11">
        <v>4416512.0199999996</v>
      </c>
      <c r="YB27" s="11">
        <v>3058467.79</v>
      </c>
      <c r="YC27" s="11">
        <v>5612019.0599999996</v>
      </c>
      <c r="YD27" s="11">
        <v>5329859.8600000003</v>
      </c>
      <c r="YE27" s="11">
        <v>5632522.4400000004</v>
      </c>
      <c r="YF27" s="11">
        <v>157720671.73000005</v>
      </c>
      <c r="YG27" s="11">
        <v>5043773.96</v>
      </c>
      <c r="YH27" s="11">
        <v>30517412.07</v>
      </c>
      <c r="YI27" s="11">
        <v>5864513.0300000003</v>
      </c>
      <c r="YJ27" s="11">
        <v>38720446.210000001</v>
      </c>
      <c r="YK27" s="11">
        <v>11925220.639999999</v>
      </c>
      <c r="YL27" s="11">
        <v>19379629.649999999</v>
      </c>
      <c r="YM27" s="11">
        <v>1864409.91</v>
      </c>
      <c r="YN27" s="11">
        <v>47573957.75</v>
      </c>
      <c r="YO27" s="11">
        <v>47906733.109999992</v>
      </c>
      <c r="YP27" s="11">
        <v>13515426.93</v>
      </c>
      <c r="YQ27" s="11">
        <v>3046648.93</v>
      </c>
      <c r="YR27" s="11">
        <v>4556109.6499999994</v>
      </c>
      <c r="YS27" s="11">
        <v>6804711.6499999994</v>
      </c>
      <c r="YT27" s="11">
        <v>4263188.71</v>
      </c>
      <c r="YU27" s="11">
        <v>3019042.24</v>
      </c>
      <c r="YV27" s="11">
        <v>3042893.79</v>
      </c>
      <c r="YW27" s="11">
        <v>87891037.149999991</v>
      </c>
      <c r="YX27" s="11">
        <v>6586062.2200000007</v>
      </c>
      <c r="YY27" s="11">
        <v>11645422.58</v>
      </c>
      <c r="YZ27" s="11">
        <v>10673998.039999999</v>
      </c>
      <c r="ZA27" s="11">
        <v>11577220.049999999</v>
      </c>
      <c r="ZB27" s="11">
        <v>2211169.52</v>
      </c>
      <c r="ZC27" s="11">
        <v>4278952.79</v>
      </c>
      <c r="ZD27" s="11">
        <v>97591510.409999996</v>
      </c>
      <c r="ZE27" s="11">
        <v>7493557.0099999998</v>
      </c>
      <c r="ZF27" s="11">
        <v>19921406.770000003</v>
      </c>
      <c r="ZG27" s="11">
        <v>14217273.5</v>
      </c>
      <c r="ZH27" s="11">
        <v>3634281.64</v>
      </c>
      <c r="ZI27" s="11">
        <v>4665648.82</v>
      </c>
      <c r="ZJ27" s="11">
        <v>3913140.6799999997</v>
      </c>
      <c r="ZK27" s="11">
        <v>5275104.9400000004</v>
      </c>
      <c r="ZL27" s="11">
        <v>26999975.57</v>
      </c>
      <c r="ZM27" s="11">
        <v>161551009.85999998</v>
      </c>
      <c r="ZN27" s="11">
        <v>10333096.799999999</v>
      </c>
      <c r="ZO27" s="11">
        <v>17058913.460000001</v>
      </c>
      <c r="ZP27" s="11">
        <v>64565036.399999999</v>
      </c>
      <c r="ZQ27" s="11">
        <v>32877424.07</v>
      </c>
      <c r="ZR27" s="11">
        <v>4185632.9999999995</v>
      </c>
      <c r="ZS27" s="11">
        <v>11621916.469999999</v>
      </c>
      <c r="ZT27" s="11">
        <v>8989438.290000001</v>
      </c>
      <c r="ZU27" s="11">
        <v>28773520.359999999</v>
      </c>
      <c r="ZV27" s="11">
        <v>23906806.399999999</v>
      </c>
      <c r="ZW27" s="11">
        <v>3607525.37</v>
      </c>
      <c r="ZX27" s="11">
        <v>6636598.8399999999</v>
      </c>
      <c r="ZY27" s="11">
        <v>7249991.9800000004</v>
      </c>
      <c r="ZZ27" s="11">
        <v>27200230.189999998</v>
      </c>
      <c r="AAA27" s="11">
        <v>7475137.75</v>
      </c>
      <c r="AAB27" s="11">
        <v>4410696.3499999996</v>
      </c>
      <c r="AAC27" s="11">
        <v>5668565.8399999989</v>
      </c>
      <c r="AAD27" s="11">
        <v>9574614.5600000005</v>
      </c>
      <c r="AAE27" s="11">
        <v>5737633.5899999999</v>
      </c>
      <c r="AAF27" s="11">
        <v>4344086.8</v>
      </c>
      <c r="AAG27" s="11">
        <v>2924394.18</v>
      </c>
      <c r="AAH27" s="11">
        <v>4129373.42</v>
      </c>
      <c r="AAI27" s="11">
        <v>102072379.88</v>
      </c>
      <c r="AAJ27" s="11">
        <v>4532334.3500000006</v>
      </c>
      <c r="AAK27" s="11">
        <v>12961031.77</v>
      </c>
      <c r="AAL27" s="11">
        <v>6979412.0200000014</v>
      </c>
      <c r="AAM27" s="11">
        <v>4299042.42</v>
      </c>
      <c r="AAN27" s="11">
        <v>15322389.229999999</v>
      </c>
      <c r="AAO27" s="11">
        <v>5119085.22</v>
      </c>
      <c r="AAP27" s="11">
        <v>157814063.44999999</v>
      </c>
      <c r="AAQ27" s="11">
        <v>8714659.4499999993</v>
      </c>
      <c r="AAR27" s="11">
        <v>4713837.66</v>
      </c>
      <c r="AAS27" s="11">
        <v>37001545.93</v>
      </c>
      <c r="AAT27" s="11">
        <v>26447548.82</v>
      </c>
      <c r="AAU27" s="11">
        <v>5726258.4699999997</v>
      </c>
      <c r="AAV27" s="11">
        <v>10664762.709999999</v>
      </c>
      <c r="AAW27" s="11">
        <v>6913286.8199999994</v>
      </c>
      <c r="AAX27" s="11">
        <v>37535400.859999999</v>
      </c>
      <c r="AAY27" s="11">
        <v>7441593.2300000004</v>
      </c>
      <c r="AAZ27" s="11">
        <v>21418264.079999998</v>
      </c>
      <c r="ABA27" s="11">
        <v>42782300.329999998</v>
      </c>
      <c r="ABB27" s="11">
        <v>25920068.599999998</v>
      </c>
      <c r="ABC27" s="11">
        <v>2337332.56</v>
      </c>
      <c r="ABD27" s="11">
        <v>5504478.6500000004</v>
      </c>
      <c r="ABE27" s="11">
        <v>5214747.41</v>
      </c>
      <c r="ABF27" s="11">
        <v>1773257.15</v>
      </c>
      <c r="ABG27" s="11">
        <v>6737364.3500000006</v>
      </c>
      <c r="ABH27" s="11">
        <v>4898092.5300000012</v>
      </c>
      <c r="ABI27" s="11">
        <v>77806070.070000008</v>
      </c>
      <c r="ABJ27" s="11">
        <v>98474808.780000001</v>
      </c>
      <c r="ABK27" s="11">
        <v>4107818.6100000003</v>
      </c>
      <c r="ABL27" s="11">
        <v>3449703.5100000002</v>
      </c>
      <c r="ABM27" s="11">
        <v>3683706.8400000003</v>
      </c>
      <c r="ABN27" s="11">
        <v>4409819.79</v>
      </c>
      <c r="ABO27" s="11">
        <v>5174269.97</v>
      </c>
      <c r="ABP27" s="11">
        <v>91704194.649999991</v>
      </c>
      <c r="ABQ27" s="11">
        <v>8566837.3399999999</v>
      </c>
      <c r="ABR27" s="11">
        <v>12803637.630000001</v>
      </c>
      <c r="ABS27" s="11">
        <v>11902379.890000001</v>
      </c>
      <c r="ABT27" s="11">
        <v>19916804.440000001</v>
      </c>
      <c r="ABU27" s="11">
        <v>15043804.07</v>
      </c>
      <c r="ABV27" s="11">
        <v>4037934.52</v>
      </c>
      <c r="ABW27" s="11">
        <v>5079181.42</v>
      </c>
      <c r="ABX27" s="11">
        <v>2908052.2299999995</v>
      </c>
      <c r="ABY27" s="11">
        <v>80805692.049999997</v>
      </c>
      <c r="ABZ27" s="11">
        <v>9814143.4700000007</v>
      </c>
      <c r="ACA27" s="11">
        <v>12771697.229999999</v>
      </c>
      <c r="ACB27" s="11">
        <v>5087310.7</v>
      </c>
      <c r="ACC27" s="11">
        <v>3678480.0600000005</v>
      </c>
      <c r="ACD27" s="11">
        <v>21275234.450000003</v>
      </c>
      <c r="ACE27" s="11">
        <v>6779753.0300000003</v>
      </c>
      <c r="ACF27" s="11">
        <v>12275810.15</v>
      </c>
      <c r="ACG27" s="11">
        <v>3167227.58</v>
      </c>
      <c r="ACH27" s="11">
        <v>9207431.9399999995</v>
      </c>
      <c r="ACI27" s="11">
        <v>4716402.57</v>
      </c>
      <c r="ACJ27" s="11">
        <v>166967248.60999998</v>
      </c>
      <c r="ACK27" s="11">
        <v>7637251.9900000002</v>
      </c>
      <c r="ACL27" s="11">
        <v>8552576.2100000009</v>
      </c>
      <c r="ACM27" s="11">
        <v>16962098.129999999</v>
      </c>
      <c r="ACN27" s="11">
        <v>8585805.7799999993</v>
      </c>
      <c r="ACO27" s="11">
        <v>6395578.9000000004</v>
      </c>
      <c r="ACP27" s="11">
        <v>18041390.710000001</v>
      </c>
      <c r="ACQ27" s="11">
        <v>32130583.850000005</v>
      </c>
      <c r="ACR27" s="11">
        <v>106346479.94</v>
      </c>
      <c r="ACS27" s="11">
        <v>8597023.4499999993</v>
      </c>
      <c r="ACT27" s="11">
        <v>11973871.84</v>
      </c>
      <c r="ACU27" s="11">
        <v>18351763.390000001</v>
      </c>
      <c r="ACV27" s="11">
        <v>9391750.7700000014</v>
      </c>
      <c r="ACW27" s="11">
        <v>46120323.369999997</v>
      </c>
      <c r="ACX27" s="11">
        <v>7715746.3700000001</v>
      </c>
      <c r="ACY27" s="11">
        <v>21134940.529999997</v>
      </c>
      <c r="ACZ27" s="11">
        <v>6878149.0200000005</v>
      </c>
      <c r="ADA27" s="11">
        <v>3276618.9499999997</v>
      </c>
      <c r="ADB27" s="11">
        <v>8695410.0799999982</v>
      </c>
      <c r="ADC27" s="11">
        <v>6808739.2399999993</v>
      </c>
      <c r="ADD27" s="11">
        <v>12917307.079999998</v>
      </c>
      <c r="ADE27" s="11">
        <v>5587894.1200000001</v>
      </c>
      <c r="ADF27" s="11">
        <v>5772856.3500000006</v>
      </c>
      <c r="ADG27" s="11">
        <v>29261581.489999998</v>
      </c>
      <c r="ADH27" s="11">
        <v>29880354.23</v>
      </c>
      <c r="ADI27" s="11">
        <v>5467190.3600000003</v>
      </c>
      <c r="ADJ27" s="11">
        <v>3433805.36</v>
      </c>
      <c r="ADK27" s="11">
        <v>9581212.370000001</v>
      </c>
      <c r="ADL27" s="11">
        <v>2380252.83</v>
      </c>
      <c r="ADM27" s="11">
        <v>7724335.7399999993</v>
      </c>
      <c r="ADN27" s="11">
        <v>5846330.5</v>
      </c>
      <c r="ADO27" s="11">
        <v>6980971.8600000003</v>
      </c>
      <c r="ADP27" s="11">
        <v>212528432.26999998</v>
      </c>
      <c r="ADQ27" s="11">
        <v>61998911.930000007</v>
      </c>
      <c r="ADR27" s="11">
        <v>43099872.920000002</v>
      </c>
      <c r="ADS27" s="11">
        <v>26067551.190000005</v>
      </c>
      <c r="ADT27" s="11">
        <v>113578467.03</v>
      </c>
      <c r="ADU27" s="11">
        <v>7058036.4799999995</v>
      </c>
      <c r="ADV27" s="11">
        <v>4423104.6899999995</v>
      </c>
      <c r="ADW27" s="11">
        <v>7411944.6600000001</v>
      </c>
      <c r="ADX27" s="11">
        <v>7888917.2399999993</v>
      </c>
      <c r="ADY27" s="11">
        <v>11507626.919999998</v>
      </c>
      <c r="ADZ27" s="11">
        <v>235820836.12999997</v>
      </c>
      <c r="AEA27" s="11">
        <v>43981225.740000002</v>
      </c>
      <c r="AEB27" s="11">
        <v>33368421.409999996</v>
      </c>
      <c r="AEC27" s="11">
        <v>5656687.79</v>
      </c>
      <c r="AED27" s="11">
        <v>19808681.27</v>
      </c>
      <c r="AEE27" s="11">
        <v>21809827.369999997</v>
      </c>
      <c r="AEF27" s="11">
        <v>18703680.02</v>
      </c>
      <c r="AEG27" s="11">
        <v>9042013.4699999988</v>
      </c>
      <c r="AEH27" s="11">
        <v>8188539.2199999997</v>
      </c>
      <c r="AEI27" s="11">
        <v>8003725.5800000001</v>
      </c>
      <c r="AEJ27" s="11">
        <v>8334418.9900000002</v>
      </c>
      <c r="AEK27" s="11">
        <v>16657180.459999999</v>
      </c>
      <c r="AEL27" s="11">
        <v>7990961.6600000001</v>
      </c>
      <c r="AEM27" s="11">
        <v>19997036.149999999</v>
      </c>
      <c r="AEN27" s="11">
        <v>13671394.440000001</v>
      </c>
      <c r="AEO27" s="11">
        <v>73922205.779999986</v>
      </c>
      <c r="AEP27" s="11">
        <v>7051785.0000000009</v>
      </c>
      <c r="AEQ27" s="11">
        <v>63528847.980000004</v>
      </c>
      <c r="AER27" s="11">
        <v>4171294.7399999998</v>
      </c>
      <c r="AES27" s="11">
        <v>19822357.039999999</v>
      </c>
      <c r="AET27" s="11">
        <v>85915528.289999992</v>
      </c>
      <c r="AEU27" s="11">
        <v>15118246.93</v>
      </c>
      <c r="AEV27" s="11">
        <v>13895310.82</v>
      </c>
      <c r="AEW27" s="11">
        <v>15172095.360000001</v>
      </c>
      <c r="AEX27" s="11">
        <v>6023561.2600000007</v>
      </c>
      <c r="AEY27" s="11">
        <v>31706248.980000004</v>
      </c>
      <c r="AEZ27" s="11">
        <v>6909588.8300000001</v>
      </c>
      <c r="AFA27" s="11">
        <v>4792882.4200000009</v>
      </c>
      <c r="AFB27" s="11">
        <v>9633351.6799999997</v>
      </c>
      <c r="AFC27" s="11">
        <v>3873457.2800000003</v>
      </c>
      <c r="AFD27" s="11">
        <v>78710412.920000002</v>
      </c>
      <c r="AFE27" s="11">
        <v>27569760.340000004</v>
      </c>
      <c r="AFF27" s="11">
        <v>11707309.709999999</v>
      </c>
      <c r="AFG27" s="11">
        <v>9560273.209999999</v>
      </c>
      <c r="AFH27" s="11">
        <v>10036837.15</v>
      </c>
      <c r="AFI27" s="11">
        <v>6006921.8000000007</v>
      </c>
      <c r="AFJ27" s="11">
        <v>5813170.080000001</v>
      </c>
      <c r="AFK27" s="11">
        <v>6302727.0899999999</v>
      </c>
      <c r="AFL27" s="11">
        <v>3126529.4600000004</v>
      </c>
      <c r="AFM27" s="11">
        <v>8663311.9800000004</v>
      </c>
      <c r="AFN27" s="11">
        <v>7846815.9500000002</v>
      </c>
      <c r="AFO27" s="11">
        <v>10209373.77</v>
      </c>
      <c r="AFP27" s="11">
        <v>16607303.780000001</v>
      </c>
      <c r="AFQ27" s="11">
        <v>54701546.770000003</v>
      </c>
      <c r="AFR27" s="11">
        <v>19136554.180000003</v>
      </c>
      <c r="AFS27" s="11">
        <v>4069007.54</v>
      </c>
      <c r="AFT27" s="11">
        <v>9703152.8499999996</v>
      </c>
      <c r="AFU27" s="11">
        <v>7902510.6699999999</v>
      </c>
      <c r="AFV27" s="11">
        <v>4110956.61</v>
      </c>
      <c r="AFW27" s="11">
        <v>6132593.9799999995</v>
      </c>
      <c r="AFX27" s="11">
        <v>29272714.949999999</v>
      </c>
      <c r="AFY27" s="11">
        <v>15682097</v>
      </c>
      <c r="AFZ27" s="11">
        <v>3755896.4499999993</v>
      </c>
      <c r="AGA27" s="11">
        <v>5744797.25</v>
      </c>
      <c r="AGB27" s="11">
        <v>3747248.7</v>
      </c>
      <c r="AGC27" s="11">
        <v>111499318.09999999</v>
      </c>
      <c r="AGD27" s="11">
        <v>9585069.5</v>
      </c>
      <c r="AGE27" s="11">
        <v>7587016.580000001</v>
      </c>
      <c r="AGF27" s="11">
        <v>5903991.8399999999</v>
      </c>
      <c r="AGG27" s="11">
        <v>50787784.209999993</v>
      </c>
      <c r="AGH27" s="11">
        <v>10817698.68</v>
      </c>
      <c r="AGI27" s="11">
        <v>3205648.98</v>
      </c>
      <c r="AGJ27" s="11">
        <v>6715382.6499999994</v>
      </c>
      <c r="AGK27" s="11">
        <v>3734465.54</v>
      </c>
      <c r="AGL27" s="11">
        <v>5789715.6399999997</v>
      </c>
      <c r="AGM27" s="11">
        <v>5672073.1199999992</v>
      </c>
      <c r="AGN27" s="11">
        <v>90208118.269999996</v>
      </c>
      <c r="AGO27" s="11">
        <v>24045451.240000002</v>
      </c>
      <c r="AGP27" s="11">
        <v>17395212.049999997</v>
      </c>
      <c r="AGQ27" s="11">
        <v>2947131.28</v>
      </c>
      <c r="AGR27" s="11">
        <v>7195737.7500000009</v>
      </c>
      <c r="AGS27" s="11">
        <v>9500423.2699999996</v>
      </c>
      <c r="AGT27" s="11">
        <v>2879960.25</v>
      </c>
      <c r="AGU27" s="11">
        <v>3788515.59</v>
      </c>
      <c r="AGV27" s="11">
        <v>288000746.36000001</v>
      </c>
      <c r="AGW27" s="11">
        <v>205608585.22</v>
      </c>
      <c r="AGX27" s="11">
        <v>4824063.7600000007</v>
      </c>
      <c r="AGY27" s="11">
        <v>17668294.520000003</v>
      </c>
      <c r="AGZ27" s="11">
        <v>22116448.929999996</v>
      </c>
      <c r="AHA27" s="11">
        <v>15272228.130000001</v>
      </c>
      <c r="AHB27" s="11">
        <v>11701923.93</v>
      </c>
      <c r="AHC27" s="11">
        <v>11828481.92</v>
      </c>
      <c r="AHD27" s="11">
        <v>1966476.4000000001</v>
      </c>
      <c r="AHE27" s="11">
        <v>17634021.5</v>
      </c>
      <c r="AHF27" s="11">
        <v>8901903.4499999993</v>
      </c>
      <c r="AHG27" s="11">
        <v>7516208.4299999997</v>
      </c>
      <c r="AHH27" s="11">
        <v>7331551.2000000002</v>
      </c>
      <c r="AHI27" s="11">
        <v>16648855.800000001</v>
      </c>
      <c r="AHJ27" s="11">
        <v>7038852.8899999997</v>
      </c>
      <c r="AHK27" s="11">
        <v>5773900.4199999999</v>
      </c>
      <c r="AHL27" s="11">
        <v>11834618.379999999</v>
      </c>
      <c r="AHM27" s="11">
        <v>136178154.93000001</v>
      </c>
      <c r="AHN27" s="11">
        <v>17231632.169999998</v>
      </c>
      <c r="AHO27" s="11">
        <v>8904333.6000000015</v>
      </c>
      <c r="AHP27" s="11">
        <v>9248847.9000000004</v>
      </c>
      <c r="AHQ27" s="11">
        <v>31028919.069999997</v>
      </c>
      <c r="AHR27" s="11">
        <v>9375077.1000000015</v>
      </c>
      <c r="AHS27" s="11">
        <v>10196092.9</v>
      </c>
      <c r="AHT27" s="11">
        <f t="shared" si="16"/>
        <v>24449041910.002743</v>
      </c>
      <c r="AHV27" s="625"/>
      <c r="AHW27" s="626"/>
    </row>
    <row r="28" spans="1:907" x14ac:dyDescent="0.8">
      <c r="A28" s="96">
        <v>22</v>
      </c>
      <c r="B28" s="96" t="s">
        <v>35</v>
      </c>
      <c r="C28" s="6" t="s">
        <v>36</v>
      </c>
      <c r="D28" s="11">
        <v>58866483.199999996</v>
      </c>
      <c r="E28" s="11">
        <v>3763523.1</v>
      </c>
      <c r="F28" s="11">
        <v>5635509.3200000003</v>
      </c>
      <c r="G28" s="11">
        <v>2153311.66</v>
      </c>
      <c r="H28" s="11">
        <v>10585332.58</v>
      </c>
      <c r="I28" s="11">
        <v>3631839.76</v>
      </c>
      <c r="J28" s="11">
        <v>9155555.8100000005</v>
      </c>
      <c r="K28" s="11">
        <v>4160801.25</v>
      </c>
      <c r="L28" s="11">
        <v>3900600.15</v>
      </c>
      <c r="M28" s="11">
        <v>5215459.29</v>
      </c>
      <c r="N28" s="11">
        <v>2114930.21</v>
      </c>
      <c r="O28" s="11">
        <v>2089867.8299999998</v>
      </c>
      <c r="P28" s="11">
        <v>2129828.14</v>
      </c>
      <c r="Q28" s="11">
        <v>2261613.4299999997</v>
      </c>
      <c r="R28" s="11">
        <v>1939524.4200000002</v>
      </c>
      <c r="S28" s="11">
        <v>4462773.88</v>
      </c>
      <c r="T28" s="11">
        <v>4734140.5299999993</v>
      </c>
      <c r="U28" s="11">
        <v>1008032.87</v>
      </c>
      <c r="V28" s="11">
        <v>52823664.68</v>
      </c>
      <c r="W28" s="11">
        <v>12956942.33</v>
      </c>
      <c r="X28" s="11">
        <v>2428876.35</v>
      </c>
      <c r="Y28" s="11">
        <v>4247962.1900000004</v>
      </c>
      <c r="Z28" s="11">
        <v>2815821.5500000003</v>
      </c>
      <c r="AA28" s="11">
        <v>3371360.37</v>
      </c>
      <c r="AB28" s="11">
        <v>1572547.58</v>
      </c>
      <c r="AC28" s="11">
        <v>17685718.580000002</v>
      </c>
      <c r="AD28" s="11">
        <v>4159389.2199999997</v>
      </c>
      <c r="AE28" s="11">
        <v>1597345.98</v>
      </c>
      <c r="AF28" s="11">
        <v>8668250.6199999992</v>
      </c>
      <c r="AG28" s="11">
        <v>2351612.8000000003</v>
      </c>
      <c r="AH28" s="11">
        <v>14087474.67</v>
      </c>
      <c r="AI28" s="11">
        <v>4791538.3900000006</v>
      </c>
      <c r="AJ28" s="11">
        <v>2999929.7500000005</v>
      </c>
      <c r="AK28" s="11">
        <v>1754856.24</v>
      </c>
      <c r="AL28" s="11">
        <v>2087262.79</v>
      </c>
      <c r="AM28" s="11">
        <v>2904920.3300000005</v>
      </c>
      <c r="AN28" s="11">
        <v>1336322.23</v>
      </c>
      <c r="AO28" s="11">
        <v>1940591.8499999999</v>
      </c>
      <c r="AP28" s="11">
        <v>2343082.8000000003</v>
      </c>
      <c r="AQ28" s="11">
        <v>1493111.8499999999</v>
      </c>
      <c r="AR28" s="11">
        <v>1233880.46</v>
      </c>
      <c r="AS28" s="11">
        <v>1063386.4000000001</v>
      </c>
      <c r="AT28" s="11">
        <v>29667824.43</v>
      </c>
      <c r="AU28" s="11">
        <v>1274628.6100000001</v>
      </c>
      <c r="AV28" s="11">
        <v>1039614.0700000001</v>
      </c>
      <c r="AW28" s="11">
        <v>1919656.94</v>
      </c>
      <c r="AX28" s="11">
        <v>2964346.84</v>
      </c>
      <c r="AY28" s="11">
        <v>3855004.1</v>
      </c>
      <c r="AZ28" s="11">
        <v>1667032.03</v>
      </c>
      <c r="BA28" s="11">
        <v>1697075.5899999999</v>
      </c>
      <c r="BB28" s="11">
        <v>1175427.01</v>
      </c>
      <c r="BC28" s="11">
        <v>1308502.8899999999</v>
      </c>
      <c r="BD28" s="11">
        <v>932275.57</v>
      </c>
      <c r="BE28" s="11">
        <v>1217968.1199999999</v>
      </c>
      <c r="BF28" s="11">
        <v>4972666.7300000004</v>
      </c>
      <c r="BG28" s="11">
        <v>1186665.42</v>
      </c>
      <c r="BH28" s="11">
        <v>1153323.18</v>
      </c>
      <c r="BI28" s="11">
        <v>19639336.789999999</v>
      </c>
      <c r="BJ28" s="11">
        <v>14627219.530000001</v>
      </c>
      <c r="BK28" s="11">
        <v>2168032.3600000003</v>
      </c>
      <c r="BL28" s="11">
        <v>1571011.5699999998</v>
      </c>
      <c r="BM28" s="11">
        <v>3297374.7800000003</v>
      </c>
      <c r="BN28" s="11">
        <v>2591769.6999999997</v>
      </c>
      <c r="BO28" s="11">
        <v>1476453.23</v>
      </c>
      <c r="BP28" s="11">
        <v>517869.66</v>
      </c>
      <c r="BQ28" s="11">
        <v>564479.27999999991</v>
      </c>
      <c r="BR28" s="11">
        <v>27803845</v>
      </c>
      <c r="BS28" s="11">
        <v>3269592.86</v>
      </c>
      <c r="BT28" s="11">
        <v>3411839.57</v>
      </c>
      <c r="BU28" s="11">
        <v>3964820.74</v>
      </c>
      <c r="BV28" s="11">
        <v>3147193.5499999993</v>
      </c>
      <c r="BW28" s="11">
        <v>1986526.1600000001</v>
      </c>
      <c r="BX28" s="11">
        <v>2070216.0399999998</v>
      </c>
      <c r="BY28" s="11">
        <v>2731741.3499999996</v>
      </c>
      <c r="BZ28" s="11">
        <v>10029407.070000002</v>
      </c>
      <c r="CA28" s="11">
        <v>1407465.65</v>
      </c>
      <c r="CB28" s="11">
        <v>3702485.0399999996</v>
      </c>
      <c r="CC28" s="11">
        <v>8334231.5800000001</v>
      </c>
      <c r="CD28" s="11">
        <v>1628655.44</v>
      </c>
      <c r="CE28" s="11">
        <v>1508914.01</v>
      </c>
      <c r="CF28" s="11">
        <v>2157427.36</v>
      </c>
      <c r="CG28" s="11">
        <v>68526731.349999994</v>
      </c>
      <c r="CH28" s="11">
        <v>2874970.58</v>
      </c>
      <c r="CI28" s="11">
        <v>10841437.539999999</v>
      </c>
      <c r="CJ28" s="11">
        <v>1795270.68</v>
      </c>
      <c r="CK28" s="11">
        <v>2057593.98</v>
      </c>
      <c r="CL28" s="11">
        <v>2275427.73</v>
      </c>
      <c r="CM28" s="11">
        <v>1930393.4000000001</v>
      </c>
      <c r="CN28" s="11">
        <v>5392995.1299999999</v>
      </c>
      <c r="CO28" s="11">
        <v>1472031.6199999999</v>
      </c>
      <c r="CP28" s="11">
        <v>2130276.31</v>
      </c>
      <c r="CQ28" s="11">
        <v>1909576.3300000003</v>
      </c>
      <c r="CR28" s="11">
        <v>2569431.67</v>
      </c>
      <c r="CS28" s="11">
        <v>1980978.3800000001</v>
      </c>
      <c r="CT28" s="11">
        <v>23717764.560000002</v>
      </c>
      <c r="CU28" s="11">
        <v>1923417.61</v>
      </c>
      <c r="CV28" s="11">
        <v>1943470.9900000002</v>
      </c>
      <c r="CW28" s="11">
        <v>4360054.05</v>
      </c>
      <c r="CX28" s="11">
        <v>1161497.57</v>
      </c>
      <c r="CY28" s="11">
        <v>4004742.87</v>
      </c>
      <c r="CZ28" s="11">
        <v>1918774.31</v>
      </c>
      <c r="DA28" s="11">
        <v>1012494.45</v>
      </c>
      <c r="DB28" s="11">
        <v>16921457.459999997</v>
      </c>
      <c r="DC28" s="11">
        <v>35044889.789999999</v>
      </c>
      <c r="DD28" s="11">
        <v>2175587.71</v>
      </c>
      <c r="DE28" s="11">
        <v>2620312.54</v>
      </c>
      <c r="DF28" s="11">
        <v>4229423.3000000007</v>
      </c>
      <c r="DG28" s="11">
        <v>3608228.1599999997</v>
      </c>
      <c r="DH28" s="11">
        <v>3250623.4099999997</v>
      </c>
      <c r="DI28" s="11">
        <v>3378311.45</v>
      </c>
      <c r="DJ28" s="11">
        <v>1969139.7600000002</v>
      </c>
      <c r="DK28" s="11">
        <v>68919999.829999998</v>
      </c>
      <c r="DL28" s="11">
        <v>4567660.25</v>
      </c>
      <c r="DM28" s="11">
        <v>4554173.28</v>
      </c>
      <c r="DN28" s="11">
        <v>4033200.7</v>
      </c>
      <c r="DO28" s="11">
        <v>4509843.1300000008</v>
      </c>
      <c r="DP28" s="11">
        <v>4312623.08</v>
      </c>
      <c r="DQ28" s="11">
        <v>5954603.2399999993</v>
      </c>
      <c r="DR28" s="11">
        <v>3423546.4199999995</v>
      </c>
      <c r="DS28" s="11">
        <v>5881162.2999999998</v>
      </c>
      <c r="DT28" s="11">
        <v>28265975.02</v>
      </c>
      <c r="DU28" s="11">
        <v>3912502.2399999993</v>
      </c>
      <c r="DV28" s="11">
        <v>9791506.2800000012</v>
      </c>
      <c r="DW28" s="11">
        <v>18370031.909999996</v>
      </c>
      <c r="DX28" s="11">
        <v>3761207.2899999996</v>
      </c>
      <c r="DY28" s="11">
        <v>7656187.1600000001</v>
      </c>
      <c r="DZ28" s="11">
        <v>4440198.3999999994</v>
      </c>
      <c r="EA28" s="11">
        <v>907205.95</v>
      </c>
      <c r="EB28" s="11">
        <v>2820612.08</v>
      </c>
      <c r="EC28" s="11">
        <v>1688389.8199999998</v>
      </c>
      <c r="ED28" s="11">
        <v>5304914.95</v>
      </c>
      <c r="EE28" s="11">
        <v>14641682.949999999</v>
      </c>
      <c r="EF28" s="11">
        <v>14630683.1</v>
      </c>
      <c r="EG28" s="11">
        <v>2374614.7799999998</v>
      </c>
      <c r="EH28" s="11">
        <v>3053813.26</v>
      </c>
      <c r="EI28" s="11">
        <v>2717299.26</v>
      </c>
      <c r="EJ28" s="11">
        <v>3601547.52</v>
      </c>
      <c r="EK28" s="11">
        <v>4758088.03</v>
      </c>
      <c r="EL28" s="11">
        <v>1986075.2499999998</v>
      </c>
      <c r="EM28" s="11">
        <v>3494899.88</v>
      </c>
      <c r="EN28" s="11">
        <v>37720456.259999998</v>
      </c>
      <c r="EO28" s="11">
        <v>3426190.9099999997</v>
      </c>
      <c r="EP28" s="11">
        <v>3147410.31</v>
      </c>
      <c r="EQ28" s="11">
        <v>3360819.9000000004</v>
      </c>
      <c r="ER28" s="11">
        <v>2364505.7199999997</v>
      </c>
      <c r="ES28" s="11">
        <v>1535016.33</v>
      </c>
      <c r="ET28" s="11">
        <v>4507066.74</v>
      </c>
      <c r="EU28" s="11">
        <v>3878528.6899999995</v>
      </c>
      <c r="EV28" s="11">
        <v>2528848.8199999998</v>
      </c>
      <c r="EW28" s="11">
        <v>26422156.109999996</v>
      </c>
      <c r="EX28" s="11">
        <v>1627779.0299999998</v>
      </c>
      <c r="EY28" s="11">
        <v>3130980.0900000003</v>
      </c>
      <c r="EZ28" s="11">
        <v>3776681.1700000004</v>
      </c>
      <c r="FA28" s="11">
        <v>5097910.7699999996</v>
      </c>
      <c r="FB28" s="11">
        <v>4093909.4</v>
      </c>
      <c r="FC28" s="11">
        <v>3826656.66</v>
      </c>
      <c r="FD28" s="11">
        <v>2923599.6500000004</v>
      </c>
      <c r="FE28" s="11">
        <v>2076226.82</v>
      </c>
      <c r="FF28" s="11">
        <v>1958881.26</v>
      </c>
      <c r="FG28" s="11">
        <v>2021444.68</v>
      </c>
      <c r="FH28" s="11">
        <v>1906462.55</v>
      </c>
      <c r="FI28" s="11">
        <v>28158235.469999999</v>
      </c>
      <c r="FJ28" s="11">
        <v>1736549.51</v>
      </c>
      <c r="FK28" s="11">
        <v>2116772.7199999997</v>
      </c>
      <c r="FL28" s="11">
        <v>2166631.2199999997</v>
      </c>
      <c r="FM28" s="11">
        <v>3431188.5399999996</v>
      </c>
      <c r="FN28" s="11">
        <v>3689154.8</v>
      </c>
      <c r="FO28" s="11">
        <v>1327191.8599999999</v>
      </c>
      <c r="FP28" s="11">
        <v>642332.62</v>
      </c>
      <c r="FQ28" s="11">
        <v>51799735.200000003</v>
      </c>
      <c r="FR28" s="11">
        <v>2754323.1900000004</v>
      </c>
      <c r="FS28" s="11">
        <v>4187490.0500000003</v>
      </c>
      <c r="FT28" s="11">
        <v>3755758.9299999997</v>
      </c>
      <c r="FU28" s="11">
        <v>4262574.49</v>
      </c>
      <c r="FV28" s="11">
        <v>3223870.52</v>
      </c>
      <c r="FW28" s="11">
        <v>7444332.0600000005</v>
      </c>
      <c r="FX28" s="11">
        <v>3850459.41</v>
      </c>
      <c r="FY28" s="11">
        <v>4194071.5300000007</v>
      </c>
      <c r="FZ28" s="11">
        <v>3438357.56</v>
      </c>
      <c r="GA28" s="11">
        <v>7104404.0100000007</v>
      </c>
      <c r="GB28" s="11">
        <v>2893829.02</v>
      </c>
      <c r="GC28" s="11">
        <v>1975801.94</v>
      </c>
      <c r="GD28" s="11">
        <v>1203721.4900000002</v>
      </c>
      <c r="GE28" s="11">
        <v>24595566.800000001</v>
      </c>
      <c r="GF28" s="11">
        <v>2375166.1300000004</v>
      </c>
      <c r="GG28" s="11">
        <v>1944721.73</v>
      </c>
      <c r="GH28" s="11">
        <v>7055900.4699999997</v>
      </c>
      <c r="GI28" s="11">
        <v>3098488.25</v>
      </c>
      <c r="GJ28" s="11">
        <v>3087002.54</v>
      </c>
      <c r="GK28" s="11">
        <v>3118105.82</v>
      </c>
      <c r="GL28" s="11">
        <v>5749472.6299999999</v>
      </c>
      <c r="GM28" s="11">
        <v>2104353.2800000003</v>
      </c>
      <c r="GN28" s="11">
        <v>1283542.1700000002</v>
      </c>
      <c r="GO28" s="11">
        <v>1143850.46</v>
      </c>
      <c r="GP28" s="11">
        <v>936649.26</v>
      </c>
      <c r="GQ28" s="11">
        <v>15300903.050000001</v>
      </c>
      <c r="GR28" s="11">
        <v>5410264.75</v>
      </c>
      <c r="GS28" s="11">
        <v>2884586.5300000003</v>
      </c>
      <c r="GT28" s="11">
        <v>6408867.21</v>
      </c>
      <c r="GU28" s="11">
        <v>1138124.3500000001</v>
      </c>
      <c r="GV28" s="11">
        <v>2777545.24</v>
      </c>
      <c r="GW28" s="11">
        <v>3764743.92</v>
      </c>
      <c r="GX28" s="11">
        <v>1707904.16</v>
      </c>
      <c r="GY28" s="11">
        <v>18098533.02</v>
      </c>
      <c r="GZ28" s="11">
        <v>2493908.13</v>
      </c>
      <c r="HA28" s="11">
        <v>4195559.1500000004</v>
      </c>
      <c r="HB28" s="11">
        <v>3001040.9200000004</v>
      </c>
      <c r="HC28" s="11">
        <v>54657547.25</v>
      </c>
      <c r="HD28" s="11">
        <v>4698231.53</v>
      </c>
      <c r="HE28" s="11">
        <v>6412668.04</v>
      </c>
      <c r="HF28" s="11">
        <v>6247939.3700000001</v>
      </c>
      <c r="HG28" s="11">
        <v>3696014.41</v>
      </c>
      <c r="HH28" s="11">
        <v>5738110.1400000006</v>
      </c>
      <c r="HI28" s="11">
        <v>2087181.7000000002</v>
      </c>
      <c r="HJ28" s="11">
        <v>2573271.52</v>
      </c>
      <c r="HK28" s="11">
        <v>32222396.419999998</v>
      </c>
      <c r="HL28" s="11">
        <v>4734487.9000000004</v>
      </c>
      <c r="HM28" s="11">
        <v>12176393.470000001</v>
      </c>
      <c r="HN28" s="11">
        <v>3286381.41</v>
      </c>
      <c r="HO28" s="11">
        <v>2559524.7599999998</v>
      </c>
      <c r="HP28" s="11">
        <v>2499711.06</v>
      </c>
      <c r="HQ28" s="11">
        <v>4082759.9800000004</v>
      </c>
      <c r="HR28" s="11">
        <v>2833691.7299999995</v>
      </c>
      <c r="HS28" s="11">
        <v>33301698.970000003</v>
      </c>
      <c r="HT28" s="11">
        <v>15184715.4</v>
      </c>
      <c r="HU28" s="11">
        <v>2694175.8200000003</v>
      </c>
      <c r="HV28" s="11">
        <v>2881865.62</v>
      </c>
      <c r="HW28" s="11">
        <v>1922636.88</v>
      </c>
      <c r="HX28" s="11">
        <v>1614321.5</v>
      </c>
      <c r="HY28" s="11">
        <v>8718028.2200000025</v>
      </c>
      <c r="HZ28" s="11">
        <v>2365757.39</v>
      </c>
      <c r="IA28" s="11">
        <v>2452173.52</v>
      </c>
      <c r="IB28" s="11">
        <v>2390021.5999999992</v>
      </c>
      <c r="IC28" s="11">
        <v>2270291.9899999998</v>
      </c>
      <c r="ID28" s="11">
        <v>4894259.29</v>
      </c>
      <c r="IE28" s="11">
        <v>1250552.54</v>
      </c>
      <c r="IF28" s="11">
        <v>3259584.24</v>
      </c>
      <c r="IG28" s="11">
        <v>2326639.94</v>
      </c>
      <c r="IH28" s="11">
        <v>1778203.8699999999</v>
      </c>
      <c r="II28" s="11">
        <v>35119459.059999995</v>
      </c>
      <c r="IJ28" s="11">
        <v>11365566.209999999</v>
      </c>
      <c r="IK28" s="11">
        <v>2801523.0300000003</v>
      </c>
      <c r="IL28" s="11">
        <v>5521472.9900000002</v>
      </c>
      <c r="IM28" s="11">
        <v>8811918.4900000002</v>
      </c>
      <c r="IN28" s="11">
        <v>2899296.57</v>
      </c>
      <c r="IO28" s="11">
        <v>2723349.5900000003</v>
      </c>
      <c r="IP28" s="11">
        <v>2205065.73</v>
      </c>
      <c r="IQ28" s="11">
        <v>1871141.49</v>
      </c>
      <c r="IR28" s="11">
        <v>2368972.1199999996</v>
      </c>
      <c r="IS28" s="11">
        <v>2170993.8000000003</v>
      </c>
      <c r="IT28" s="11">
        <v>47491449.620000005</v>
      </c>
      <c r="IU28" s="11">
        <v>18411307.940000001</v>
      </c>
      <c r="IV28" s="11">
        <v>3777255.2</v>
      </c>
      <c r="IW28" s="11">
        <v>4345843.34</v>
      </c>
      <c r="IX28" s="11">
        <v>1902780.1700000002</v>
      </c>
      <c r="IY28" s="11">
        <v>1406384.6199999999</v>
      </c>
      <c r="IZ28" s="11">
        <v>2607181.0164999994</v>
      </c>
      <c r="JA28" s="11">
        <v>1256636.5899999999</v>
      </c>
      <c r="JB28" s="11">
        <v>1835909.5899999999</v>
      </c>
      <c r="JC28" s="11">
        <v>3035350.76</v>
      </c>
      <c r="JD28" s="11">
        <v>4136077.0300000003</v>
      </c>
      <c r="JE28" s="11">
        <v>1653564.08</v>
      </c>
      <c r="JF28" s="11">
        <v>19591564.549999997</v>
      </c>
      <c r="JG28" s="11">
        <v>9455492.7699999996</v>
      </c>
      <c r="JH28" s="11">
        <v>2294872.02</v>
      </c>
      <c r="JI28" s="11">
        <v>1743955.1</v>
      </c>
      <c r="JJ28" s="11">
        <v>1929047.3</v>
      </c>
      <c r="JK28" s="11">
        <v>1531036.76</v>
      </c>
      <c r="JL28" s="11">
        <v>21017427.57</v>
      </c>
      <c r="JM28" s="11">
        <v>2235230.5999999996</v>
      </c>
      <c r="JN28" s="11">
        <v>2134066.7499999995</v>
      </c>
      <c r="JO28" s="11">
        <v>4451682.7299999995</v>
      </c>
      <c r="JP28" s="11">
        <v>2463388.6800000002</v>
      </c>
      <c r="JQ28" s="11">
        <v>4580653.09</v>
      </c>
      <c r="JR28" s="11">
        <v>2155573.5099999998</v>
      </c>
      <c r="JS28" s="11">
        <v>40469333.430000007</v>
      </c>
      <c r="JT28" s="11">
        <v>15015786.770000001</v>
      </c>
      <c r="JU28" s="11">
        <v>2834740.85</v>
      </c>
      <c r="JV28" s="11">
        <v>1416505.76</v>
      </c>
      <c r="JW28" s="11">
        <v>3523137.26</v>
      </c>
      <c r="JX28" s="11">
        <v>1068853.68</v>
      </c>
      <c r="JY28" s="11">
        <v>9232844.5</v>
      </c>
      <c r="JZ28" s="11">
        <v>4211847.9800000004</v>
      </c>
      <c r="KA28" s="11">
        <v>3147959.7099999995</v>
      </c>
      <c r="KB28" s="11">
        <v>3428814.3499999996</v>
      </c>
      <c r="KC28" s="11">
        <v>3567593.5300000003</v>
      </c>
      <c r="KD28" s="11">
        <v>3451184.66</v>
      </c>
      <c r="KE28" s="11">
        <v>1254259.8999999999</v>
      </c>
      <c r="KF28" s="11">
        <v>928868.72000000009</v>
      </c>
      <c r="KG28" s="11">
        <v>2094032.76</v>
      </c>
      <c r="KH28" s="11">
        <v>1768692.8600000003</v>
      </c>
      <c r="KI28" s="11">
        <v>58870885.180000007</v>
      </c>
      <c r="KJ28" s="11">
        <v>8782422.3500000015</v>
      </c>
      <c r="KK28" s="11">
        <v>4570524.5500000007</v>
      </c>
      <c r="KL28" s="11">
        <v>3544981.73</v>
      </c>
      <c r="KM28" s="11">
        <v>4541447.2799999993</v>
      </c>
      <c r="KN28" s="11">
        <v>5895076.3300000001</v>
      </c>
      <c r="KO28" s="11">
        <v>12935183.650000002</v>
      </c>
      <c r="KP28" s="11">
        <v>1511902.1300000001</v>
      </c>
      <c r="KQ28" s="11">
        <v>2398772.5300000003</v>
      </c>
      <c r="KR28" s="11">
        <v>20147099.470000003</v>
      </c>
      <c r="KS28" s="11">
        <v>3001820.3699999996</v>
      </c>
      <c r="KT28" s="11">
        <v>3693357.56</v>
      </c>
      <c r="KU28" s="11">
        <v>10743427.469999999</v>
      </c>
      <c r="KV28" s="11">
        <v>2079229.82</v>
      </c>
      <c r="KW28" s="11">
        <v>4541710.03</v>
      </c>
      <c r="KX28" s="11">
        <v>43984350.159999996</v>
      </c>
      <c r="KY28" s="11">
        <v>4698838.04</v>
      </c>
      <c r="KZ28" s="11">
        <v>34896685.119999997</v>
      </c>
      <c r="LA28" s="11">
        <v>3516711.55</v>
      </c>
      <c r="LB28" s="11">
        <v>2095242.8800000001</v>
      </c>
      <c r="LC28" s="11">
        <v>5910987.7399999993</v>
      </c>
      <c r="LD28" s="11">
        <v>5865951.29</v>
      </c>
      <c r="LE28" s="11">
        <v>3243101.93</v>
      </c>
      <c r="LF28" s="11">
        <v>3329129.08</v>
      </c>
      <c r="LG28" s="11">
        <v>2599523.91</v>
      </c>
      <c r="LH28" s="11">
        <v>42855862.18</v>
      </c>
      <c r="LI28" s="11">
        <v>14120690.82</v>
      </c>
      <c r="LJ28" s="11">
        <v>15545713.459999999</v>
      </c>
      <c r="LK28" s="11">
        <v>17515788.23</v>
      </c>
      <c r="LL28" s="11">
        <v>2650563.85</v>
      </c>
      <c r="LM28" s="11">
        <v>2527770.9899999998</v>
      </c>
      <c r="LN28" s="11">
        <v>1709669.28</v>
      </c>
      <c r="LO28" s="11">
        <v>3817508.1700000004</v>
      </c>
      <c r="LP28" s="11">
        <v>1166412.55</v>
      </c>
      <c r="LQ28" s="11">
        <v>3882356.56</v>
      </c>
      <c r="LR28" s="11">
        <v>1480505.26</v>
      </c>
      <c r="LS28" s="11">
        <v>18090279.379999999</v>
      </c>
      <c r="LT28" s="11">
        <v>4333352.2799999993</v>
      </c>
      <c r="LU28" s="11">
        <v>2521265.19</v>
      </c>
      <c r="LV28" s="11">
        <v>57532945.099999994</v>
      </c>
      <c r="LW28" s="11">
        <v>25110699.540000003</v>
      </c>
      <c r="LX28" s="11">
        <v>39735784.190000005</v>
      </c>
      <c r="LY28" s="11">
        <v>16321385.670000002</v>
      </c>
      <c r="LZ28" s="11">
        <v>8036821.0899999999</v>
      </c>
      <c r="MA28" s="11">
        <v>6780546.9800000004</v>
      </c>
      <c r="MB28" s="11">
        <v>4164664.83</v>
      </c>
      <c r="MC28" s="11">
        <v>4486760.1099999994</v>
      </c>
      <c r="MD28" s="11">
        <v>3909243.1899999995</v>
      </c>
      <c r="ME28" s="11">
        <v>4084013.29</v>
      </c>
      <c r="MF28" s="11">
        <v>10427880.880000001</v>
      </c>
      <c r="MG28" s="11">
        <v>3092296.6</v>
      </c>
      <c r="MH28" s="11">
        <v>54976379.640000001</v>
      </c>
      <c r="MI28" s="11">
        <v>2988145.32</v>
      </c>
      <c r="MJ28" s="11">
        <v>1779255.3699999999</v>
      </c>
      <c r="MK28" s="11">
        <v>2016343.8099999998</v>
      </c>
      <c r="ML28" s="11">
        <v>1508262.8</v>
      </c>
      <c r="MM28" s="11">
        <v>3119477.1999999997</v>
      </c>
      <c r="MN28" s="11">
        <v>2504763.9700000002</v>
      </c>
      <c r="MO28" s="11">
        <v>1921732.68</v>
      </c>
      <c r="MP28" s="11">
        <v>3497346.7399999998</v>
      </c>
      <c r="MQ28" s="11">
        <v>2497634.36</v>
      </c>
      <c r="MR28" s="11">
        <v>2597777.2300000004</v>
      </c>
      <c r="MS28" s="11">
        <v>1961884</v>
      </c>
      <c r="MT28" s="11">
        <v>41316783.829999998</v>
      </c>
      <c r="MU28" s="11">
        <v>2576968.42</v>
      </c>
      <c r="MV28" s="11">
        <v>2032640.54</v>
      </c>
      <c r="MW28" s="11">
        <v>3887641.74</v>
      </c>
      <c r="MX28" s="11">
        <v>5421515.3300000001</v>
      </c>
      <c r="MY28" s="11">
        <v>3307057.4699999997</v>
      </c>
      <c r="MZ28" s="11">
        <v>9189417.4299999997</v>
      </c>
      <c r="NA28" s="11">
        <v>5639614.7400000002</v>
      </c>
      <c r="NB28" s="11">
        <v>1292980.8400000001</v>
      </c>
      <c r="NC28" s="11">
        <v>1224379.93</v>
      </c>
      <c r="ND28" s="11">
        <v>868989.05999999994</v>
      </c>
      <c r="NE28" s="11">
        <v>79865565.230000004</v>
      </c>
      <c r="NF28" s="11">
        <v>10856219.49</v>
      </c>
      <c r="NG28" s="11">
        <v>2298143.5500000003</v>
      </c>
      <c r="NH28" s="11">
        <v>26283743.199999999</v>
      </c>
      <c r="NI28" s="11">
        <v>2405777.2399999998</v>
      </c>
      <c r="NJ28" s="11">
        <v>6994207.8099999996</v>
      </c>
      <c r="NK28" s="11">
        <v>18046590.799999997</v>
      </c>
      <c r="NL28" s="11">
        <v>12573181.889999999</v>
      </c>
      <c r="NM28" s="11">
        <v>1917306.67</v>
      </c>
      <c r="NN28" s="11">
        <v>4380884.2799999993</v>
      </c>
      <c r="NO28" s="11">
        <v>4366465</v>
      </c>
      <c r="NP28" s="11">
        <v>3220538.5300000003</v>
      </c>
      <c r="NQ28" s="11">
        <v>18755083.080000002</v>
      </c>
      <c r="NR28" s="11">
        <v>2021771.88</v>
      </c>
      <c r="NS28" s="11">
        <v>2066748.6800000002</v>
      </c>
      <c r="NT28" s="11">
        <v>2302747.7800000003</v>
      </c>
      <c r="NU28" s="11">
        <v>1800302.14</v>
      </c>
      <c r="NV28" s="11">
        <v>754902.18</v>
      </c>
      <c r="NW28" s="11">
        <v>1220872.7699999998</v>
      </c>
      <c r="NX28" s="11">
        <v>39623082.63000001</v>
      </c>
      <c r="NY28" s="11">
        <v>14584748.219999999</v>
      </c>
      <c r="NZ28" s="11">
        <v>2434544.5300000003</v>
      </c>
      <c r="OA28" s="11">
        <v>1365786.2899999998</v>
      </c>
      <c r="OB28" s="11">
        <v>2314943.3899999997</v>
      </c>
      <c r="OC28" s="11">
        <v>4453245.3999999994</v>
      </c>
      <c r="OD28" s="11">
        <v>2166752.56</v>
      </c>
      <c r="OE28" s="11">
        <v>62986959.93</v>
      </c>
      <c r="OF28" s="11">
        <v>13662493.919999998</v>
      </c>
      <c r="OG28" s="11">
        <v>6358589.0699999994</v>
      </c>
      <c r="OH28" s="11">
        <v>10662817.77</v>
      </c>
      <c r="OI28" s="11">
        <v>2920619.12</v>
      </c>
      <c r="OJ28" s="11">
        <v>4107412.2299999995</v>
      </c>
      <c r="OK28" s="11">
        <v>4391739.3</v>
      </c>
      <c r="OL28" s="11">
        <v>2343986.4099999997</v>
      </c>
      <c r="OM28" s="11">
        <v>2830461.9</v>
      </c>
      <c r="ON28" s="11">
        <v>44171848.270000011</v>
      </c>
      <c r="OO28" s="11">
        <v>10985430.140000001</v>
      </c>
      <c r="OP28" s="11">
        <v>14682407.339999998</v>
      </c>
      <c r="OQ28" s="11">
        <v>5616019.7999999998</v>
      </c>
      <c r="OR28" s="11">
        <v>4827722.63</v>
      </c>
      <c r="OS28" s="11">
        <v>2128787.5700000003</v>
      </c>
      <c r="OT28" s="11">
        <v>23462409.149999999</v>
      </c>
      <c r="OU28" s="11">
        <v>2622175.3199999998</v>
      </c>
      <c r="OV28" s="11">
        <v>2317219.5300000003</v>
      </c>
      <c r="OW28" s="11">
        <v>5022775.5500000007</v>
      </c>
      <c r="OX28" s="11">
        <v>4882951.63</v>
      </c>
      <c r="OY28" s="11">
        <v>8981617.379999999</v>
      </c>
      <c r="OZ28" s="11">
        <v>3283680.36</v>
      </c>
      <c r="PA28" s="11">
        <v>1579615.02</v>
      </c>
      <c r="PB28" s="11">
        <v>1903762.31</v>
      </c>
      <c r="PC28" s="11">
        <v>37269655.289999999</v>
      </c>
      <c r="PD28" s="11">
        <v>2014575.93</v>
      </c>
      <c r="PE28" s="11">
        <v>4770714.68</v>
      </c>
      <c r="PF28" s="11">
        <v>1477467.2100000002</v>
      </c>
      <c r="PG28" s="11">
        <v>3948312.4200000004</v>
      </c>
      <c r="PH28" s="11">
        <v>6780329.8299999991</v>
      </c>
      <c r="PI28" s="11">
        <v>2056425.3800000001</v>
      </c>
      <c r="PJ28" s="11">
        <v>2275624.7399999998</v>
      </c>
      <c r="PK28" s="11">
        <v>2545234.27</v>
      </c>
      <c r="PL28" s="11">
        <v>2511833.08</v>
      </c>
      <c r="PM28" s="11">
        <v>3895327.46</v>
      </c>
      <c r="PN28" s="11">
        <v>3977490.2199999997</v>
      </c>
      <c r="PO28" s="11">
        <v>1664013.53</v>
      </c>
      <c r="PP28" s="11">
        <v>7678896.959999999</v>
      </c>
      <c r="PQ28" s="11">
        <v>1750766.28</v>
      </c>
      <c r="PR28" s="11">
        <v>1191256.0099999998</v>
      </c>
      <c r="PS28" s="11">
        <v>811985.85000000009</v>
      </c>
      <c r="PT28" s="11">
        <v>1431113.8</v>
      </c>
      <c r="PU28" s="11">
        <v>79582484.829999983</v>
      </c>
      <c r="PV28" s="11">
        <v>2827182.3000000003</v>
      </c>
      <c r="PW28" s="11">
        <v>2173130.75</v>
      </c>
      <c r="PX28" s="11">
        <v>4110694.6</v>
      </c>
      <c r="PY28" s="11">
        <v>20401053.579999998</v>
      </c>
      <c r="PZ28" s="11">
        <v>4603853.22</v>
      </c>
      <c r="QA28" s="11">
        <v>5164590.2699999996</v>
      </c>
      <c r="QB28" s="11">
        <v>1803221.97</v>
      </c>
      <c r="QC28" s="11">
        <v>8595154.8100000005</v>
      </c>
      <c r="QD28" s="11">
        <v>1990193.79</v>
      </c>
      <c r="QE28" s="11">
        <v>6643417.8899999997</v>
      </c>
      <c r="QF28" s="11">
        <v>2120390.0300000003</v>
      </c>
      <c r="QG28" s="11">
        <v>3103562.38</v>
      </c>
      <c r="QH28" s="11">
        <v>4507473.3100000005</v>
      </c>
      <c r="QI28" s="11">
        <v>4313270.8600000003</v>
      </c>
      <c r="QJ28" s="11">
        <v>4386856.68</v>
      </c>
      <c r="QK28" s="11">
        <v>2370880.58</v>
      </c>
      <c r="QL28" s="11">
        <v>1840499.1199999999</v>
      </c>
      <c r="QM28" s="11">
        <v>1569972.63</v>
      </c>
      <c r="QN28" s="11">
        <v>7779444.2300000004</v>
      </c>
      <c r="QO28" s="11">
        <v>9068722.8500000015</v>
      </c>
      <c r="QP28" s="11">
        <v>2103237.14</v>
      </c>
      <c r="QQ28" s="11">
        <v>951214.8600000001</v>
      </c>
      <c r="QR28" s="11">
        <v>935329.54999999993</v>
      </c>
      <c r="QS28" s="11">
        <v>699547.17</v>
      </c>
      <c r="QT28" s="11">
        <v>981121.25</v>
      </c>
      <c r="QU28" s="11">
        <v>45754702.899999991</v>
      </c>
      <c r="QV28" s="11">
        <v>1705091.2100000002</v>
      </c>
      <c r="QW28" s="11">
        <v>6758218.5199999996</v>
      </c>
      <c r="QX28" s="11">
        <v>2609254.6800000002</v>
      </c>
      <c r="QY28" s="11">
        <v>3358918.17</v>
      </c>
      <c r="QZ28" s="11">
        <v>8674195.2899999991</v>
      </c>
      <c r="RA28" s="11">
        <v>3181299.87</v>
      </c>
      <c r="RB28" s="11">
        <v>5749900.71</v>
      </c>
      <c r="RC28" s="11">
        <v>5967997.879999999</v>
      </c>
      <c r="RD28" s="11">
        <v>1997886.11</v>
      </c>
      <c r="RE28" s="11">
        <v>1813883.4300000002</v>
      </c>
      <c r="RF28" s="11">
        <v>1527907.72</v>
      </c>
      <c r="RG28" s="11">
        <v>1231128.3599999999</v>
      </c>
      <c r="RH28" s="11">
        <v>59068077.93</v>
      </c>
      <c r="RI28" s="11">
        <v>5608462.0699999994</v>
      </c>
      <c r="RJ28" s="11">
        <v>1732204.3699999999</v>
      </c>
      <c r="RK28" s="11">
        <v>2499317.6</v>
      </c>
      <c r="RL28" s="11">
        <v>2364579.7099999995</v>
      </c>
      <c r="RM28" s="11">
        <v>3491898.53</v>
      </c>
      <c r="RN28" s="11">
        <v>8011717.8300000001</v>
      </c>
      <c r="RO28" s="11">
        <v>2407229.5100000002</v>
      </c>
      <c r="RP28" s="11">
        <v>3491107.92</v>
      </c>
      <c r="RQ28" s="11">
        <v>5963248.5</v>
      </c>
      <c r="RR28" s="11">
        <v>7215775.46</v>
      </c>
      <c r="RS28" s="11">
        <v>1731788.08</v>
      </c>
      <c r="RT28" s="11">
        <v>1603667.86</v>
      </c>
      <c r="RU28" s="11">
        <v>2287190.67</v>
      </c>
      <c r="RV28" s="11">
        <v>1342984.72</v>
      </c>
      <c r="RW28" s="11">
        <v>1995461.68</v>
      </c>
      <c r="RX28" s="11">
        <v>2285600.73</v>
      </c>
      <c r="RY28" s="11">
        <v>1123297.8499999999</v>
      </c>
      <c r="RZ28" s="11">
        <v>876574.85</v>
      </c>
      <c r="SA28" s="11">
        <v>1167141.0699999998</v>
      </c>
      <c r="SB28" s="11">
        <v>23683312.349999998</v>
      </c>
      <c r="SC28" s="11">
        <v>3325848.51</v>
      </c>
      <c r="SD28" s="11">
        <v>2633076.31</v>
      </c>
      <c r="SE28" s="11">
        <v>1698690.44</v>
      </c>
      <c r="SF28" s="11">
        <v>1431743.32</v>
      </c>
      <c r="SG28" s="11">
        <v>2763469.15</v>
      </c>
      <c r="SH28" s="11">
        <v>2806836.3000000003</v>
      </c>
      <c r="SI28" s="11">
        <v>4952684.1999999993</v>
      </c>
      <c r="SJ28" s="11">
        <v>2385414.1899999995</v>
      </c>
      <c r="SK28" s="11">
        <v>2730625.61</v>
      </c>
      <c r="SL28" s="11">
        <v>6595288.8299999991</v>
      </c>
      <c r="SM28" s="11">
        <v>800734.84</v>
      </c>
      <c r="SN28" s="11">
        <v>15864280.4</v>
      </c>
      <c r="SO28" s="11">
        <v>3212430.93</v>
      </c>
      <c r="SP28" s="11">
        <v>3447654.46</v>
      </c>
      <c r="SQ28" s="11">
        <v>4994255.99</v>
      </c>
      <c r="SR28" s="11">
        <v>2767359.19</v>
      </c>
      <c r="SS28" s="11">
        <v>2348714.9599999995</v>
      </c>
      <c r="ST28" s="11">
        <v>2443173.5900000003</v>
      </c>
      <c r="SU28" s="11">
        <v>1178364.9700000002</v>
      </c>
      <c r="SV28" s="11">
        <v>23962574.359999999</v>
      </c>
      <c r="SW28" s="11">
        <v>1799448.56</v>
      </c>
      <c r="SX28" s="11">
        <v>3441527.79</v>
      </c>
      <c r="SY28" s="11">
        <v>3684097.08</v>
      </c>
      <c r="SZ28" s="11">
        <v>1232129.03</v>
      </c>
      <c r="TA28" s="11">
        <v>1084665.7200000002</v>
      </c>
      <c r="TB28" s="11">
        <v>1368401.23</v>
      </c>
      <c r="TC28" s="11">
        <v>6109845.5600000005</v>
      </c>
      <c r="TD28" s="11">
        <v>1670055.03</v>
      </c>
      <c r="TE28" s="11">
        <v>1596732.7000000002</v>
      </c>
      <c r="TF28" s="11">
        <v>2842835.21</v>
      </c>
      <c r="TG28" s="11">
        <v>2361952.5199999996</v>
      </c>
      <c r="TH28" s="11">
        <v>2056970.83</v>
      </c>
      <c r="TI28" s="11">
        <v>1454881.99</v>
      </c>
      <c r="TJ28" s="11">
        <v>54522571.780000009</v>
      </c>
      <c r="TK28" s="11">
        <v>2510614.0699999998</v>
      </c>
      <c r="TL28" s="11">
        <v>1951664.23</v>
      </c>
      <c r="TM28" s="11">
        <v>4924405.58</v>
      </c>
      <c r="TN28" s="11">
        <v>4438151.46</v>
      </c>
      <c r="TO28" s="11">
        <v>3046399.0500000003</v>
      </c>
      <c r="TP28" s="11">
        <v>1018127.12</v>
      </c>
      <c r="TQ28" s="11">
        <v>10454969.710000001</v>
      </c>
      <c r="TR28" s="11">
        <v>2428543.52</v>
      </c>
      <c r="TS28" s="11">
        <v>5463950.21</v>
      </c>
      <c r="TT28" s="11">
        <v>4486036.78</v>
      </c>
      <c r="TU28" s="11">
        <v>2014902.87</v>
      </c>
      <c r="TV28" s="11">
        <v>1673642.88</v>
      </c>
      <c r="TW28" s="11">
        <v>2425406.27</v>
      </c>
      <c r="TX28" s="11">
        <v>2124219.5700000003</v>
      </c>
      <c r="TY28" s="11">
        <v>2189624.71</v>
      </c>
      <c r="TZ28" s="11">
        <v>16166884.860000001</v>
      </c>
      <c r="UA28" s="11">
        <v>2174497.17</v>
      </c>
      <c r="UB28" s="11">
        <v>22053402.850000001</v>
      </c>
      <c r="UC28" s="11">
        <v>6134013.5599999996</v>
      </c>
      <c r="UD28" s="11">
        <v>1442485.6199999999</v>
      </c>
      <c r="UE28" s="11">
        <v>2547322.3600000003</v>
      </c>
      <c r="UF28" s="11">
        <v>13404125.68</v>
      </c>
      <c r="UG28" s="11">
        <v>1359887.99</v>
      </c>
      <c r="UH28" s="11">
        <v>631859.76</v>
      </c>
      <c r="UI28" s="11">
        <v>1738469.32</v>
      </c>
      <c r="UJ28" s="11">
        <v>1376273.33</v>
      </c>
      <c r="UK28" s="11">
        <v>18331376.02</v>
      </c>
      <c r="UL28" s="11">
        <v>5068667.9800000004</v>
      </c>
      <c r="UM28" s="11">
        <v>3276286.85</v>
      </c>
      <c r="UN28" s="11">
        <v>5224989.7700000005</v>
      </c>
      <c r="UO28" s="11">
        <v>3171745.81</v>
      </c>
      <c r="UP28" s="11">
        <v>2757188.8</v>
      </c>
      <c r="UQ28" s="11">
        <v>76536352.209999993</v>
      </c>
      <c r="UR28" s="11">
        <v>4616070.2200000007</v>
      </c>
      <c r="US28" s="11">
        <v>3046761.68</v>
      </c>
      <c r="UT28" s="11">
        <v>18128362.279999997</v>
      </c>
      <c r="UU28" s="11">
        <v>1074511.58</v>
      </c>
      <c r="UV28" s="11">
        <v>2979435.75</v>
      </c>
      <c r="UW28" s="11">
        <v>8939727.2200000007</v>
      </c>
      <c r="UX28" s="11">
        <v>2293358.91</v>
      </c>
      <c r="UY28" s="11">
        <v>2160557.4699999997</v>
      </c>
      <c r="UZ28" s="11">
        <v>2461752.54</v>
      </c>
      <c r="VA28" s="11">
        <v>4170970.14</v>
      </c>
      <c r="VB28" s="11">
        <v>7396510.7599999998</v>
      </c>
      <c r="VC28" s="11">
        <v>3784319.53</v>
      </c>
      <c r="VD28" s="11">
        <v>7137744.3600000003</v>
      </c>
      <c r="VE28" s="11">
        <v>2372754.09</v>
      </c>
      <c r="VF28" s="11">
        <v>2179268.2199999997</v>
      </c>
      <c r="VG28" s="11">
        <v>1786417.5</v>
      </c>
      <c r="VH28" s="11">
        <v>2093139.8699999999</v>
      </c>
      <c r="VI28" s="11">
        <v>8608384.5</v>
      </c>
      <c r="VJ28" s="11">
        <v>754626.08</v>
      </c>
      <c r="VK28" s="11">
        <v>1598925.88</v>
      </c>
      <c r="VL28" s="11">
        <v>989761.23</v>
      </c>
      <c r="VM28" s="11">
        <v>40635069.88000001</v>
      </c>
      <c r="VN28" s="11">
        <v>3344425.66</v>
      </c>
      <c r="VO28" s="11">
        <v>2900767.38</v>
      </c>
      <c r="VP28" s="11">
        <v>4788883.91</v>
      </c>
      <c r="VQ28" s="11">
        <v>9080101.5599999987</v>
      </c>
      <c r="VR28" s="11">
        <v>6790203.5599999996</v>
      </c>
      <c r="VS28" s="11">
        <v>4017220.2800000003</v>
      </c>
      <c r="VT28" s="11">
        <v>3232567.7299999995</v>
      </c>
      <c r="VU28" s="11">
        <v>3830067.09</v>
      </c>
      <c r="VV28" s="11">
        <v>13269778.51</v>
      </c>
      <c r="VW28" s="11">
        <v>2877821.53</v>
      </c>
      <c r="VX28" s="11">
        <v>5006326.8099999996</v>
      </c>
      <c r="VY28" s="11">
        <v>3014123.78</v>
      </c>
      <c r="VZ28" s="11">
        <v>2305029.23</v>
      </c>
      <c r="WA28" s="11">
        <v>1717451.26</v>
      </c>
      <c r="WB28" s="11">
        <v>120635049.03</v>
      </c>
      <c r="WC28" s="11">
        <v>5513217.29</v>
      </c>
      <c r="WD28" s="11">
        <v>4057419.62</v>
      </c>
      <c r="WE28" s="11">
        <v>3329259.61</v>
      </c>
      <c r="WF28" s="11">
        <v>2076680.01</v>
      </c>
      <c r="WG28" s="11">
        <v>5898960.9299999997</v>
      </c>
      <c r="WH28" s="11">
        <v>5795789.9300000006</v>
      </c>
      <c r="WI28" s="11">
        <v>7271810.0800000001</v>
      </c>
      <c r="WJ28" s="11">
        <v>3713413.04</v>
      </c>
      <c r="WK28" s="11">
        <v>5928595.7000000002</v>
      </c>
      <c r="WL28" s="11">
        <v>3061180.58</v>
      </c>
      <c r="WM28" s="11">
        <v>13661978.43</v>
      </c>
      <c r="WN28" s="11">
        <v>3972896.33</v>
      </c>
      <c r="WO28" s="11">
        <v>7525023.9799999995</v>
      </c>
      <c r="WP28" s="11">
        <v>9835276.1599999983</v>
      </c>
      <c r="WQ28" s="11">
        <v>3079481.97</v>
      </c>
      <c r="WR28" s="11">
        <v>4675650.37</v>
      </c>
      <c r="WS28" s="11">
        <v>5132196.7300000004</v>
      </c>
      <c r="WT28" s="11">
        <v>2004358.63</v>
      </c>
      <c r="WU28" s="11">
        <v>8154944.5000000009</v>
      </c>
      <c r="WV28" s="11">
        <v>23035747.869999997</v>
      </c>
      <c r="WW28" s="11">
        <v>3258409.01</v>
      </c>
      <c r="WX28" s="11">
        <v>2077544.8099999998</v>
      </c>
      <c r="WY28" s="11">
        <v>2201892.69</v>
      </c>
      <c r="WZ28" s="11">
        <v>2391027.2799999998</v>
      </c>
      <c r="XA28" s="11">
        <v>1756161.13</v>
      </c>
      <c r="XB28" s="11">
        <v>2018201.9000000001</v>
      </c>
      <c r="XC28" s="11">
        <v>2022009.35</v>
      </c>
      <c r="XD28" s="11">
        <v>14346491.549999999</v>
      </c>
      <c r="XE28" s="11">
        <v>1914139.5</v>
      </c>
      <c r="XF28" s="11">
        <v>1177696.2299999997</v>
      </c>
      <c r="XG28" s="11">
        <v>1547014.59</v>
      </c>
      <c r="XH28" s="11">
        <v>1465975.97</v>
      </c>
      <c r="XI28" s="11">
        <v>63797674.080000006</v>
      </c>
      <c r="XJ28" s="11">
        <v>5502141.6600000001</v>
      </c>
      <c r="XK28" s="11">
        <v>4401835.9799999995</v>
      </c>
      <c r="XL28" s="11">
        <v>17843298.16</v>
      </c>
      <c r="XM28" s="11">
        <v>3890236.6300000004</v>
      </c>
      <c r="XN28" s="11">
        <v>6060580.4099999992</v>
      </c>
      <c r="XO28" s="11">
        <v>7843087.1500000013</v>
      </c>
      <c r="XP28" s="11">
        <v>3425667.38</v>
      </c>
      <c r="XQ28" s="11">
        <v>3493388.8900000006</v>
      </c>
      <c r="XR28" s="11">
        <v>7693039.0999999996</v>
      </c>
      <c r="XS28" s="11">
        <v>6469933.370000001</v>
      </c>
      <c r="XT28" s="11">
        <v>2239849.8699999996</v>
      </c>
      <c r="XU28" s="11">
        <v>2779907.17</v>
      </c>
      <c r="XV28" s="11">
        <v>2697170.83</v>
      </c>
      <c r="XW28" s="11">
        <v>1994971.3800000001</v>
      </c>
      <c r="XX28" s="11">
        <v>2563190.27</v>
      </c>
      <c r="XY28" s="11">
        <v>1607801.05</v>
      </c>
      <c r="XZ28" s="11">
        <v>2354897.1199999996</v>
      </c>
      <c r="YA28" s="11">
        <v>2283245.7199999997</v>
      </c>
      <c r="YB28" s="11">
        <v>1572619.77</v>
      </c>
      <c r="YC28" s="11">
        <v>1714584.6600000001</v>
      </c>
      <c r="YD28" s="11">
        <v>1750720.1199999999</v>
      </c>
      <c r="YE28" s="11">
        <v>1615119.46</v>
      </c>
      <c r="YF28" s="11">
        <v>57810730.869999997</v>
      </c>
      <c r="YG28" s="11">
        <v>3017883.9400000004</v>
      </c>
      <c r="YH28" s="11">
        <v>6036481.9000000004</v>
      </c>
      <c r="YI28" s="11">
        <v>3182407.11</v>
      </c>
      <c r="YJ28" s="11">
        <v>11538705.35</v>
      </c>
      <c r="YK28" s="11">
        <v>3430853.29</v>
      </c>
      <c r="YL28" s="11">
        <v>5925893.0799999991</v>
      </c>
      <c r="YM28" s="11">
        <v>2753008.81</v>
      </c>
      <c r="YN28" s="11">
        <v>11883077.82</v>
      </c>
      <c r="YO28" s="11">
        <v>12361843.380000001</v>
      </c>
      <c r="YP28" s="11">
        <v>4977769.24</v>
      </c>
      <c r="YQ28" s="11">
        <v>3365666.4899999998</v>
      </c>
      <c r="YR28" s="11">
        <v>2395688.81</v>
      </c>
      <c r="YS28" s="11">
        <v>2125748.37</v>
      </c>
      <c r="YT28" s="11">
        <v>1775333.6</v>
      </c>
      <c r="YU28" s="11">
        <v>2001620.0799999998</v>
      </c>
      <c r="YV28" s="11">
        <v>2126441.37</v>
      </c>
      <c r="YW28" s="11">
        <v>23470320.43</v>
      </c>
      <c r="YX28" s="11">
        <v>2578225.8699999996</v>
      </c>
      <c r="YY28" s="11">
        <v>1805609.87</v>
      </c>
      <c r="YZ28" s="11">
        <v>1302827.5299999998</v>
      </c>
      <c r="ZA28" s="11">
        <v>2684064.69</v>
      </c>
      <c r="ZB28" s="11">
        <v>1268605.5900000001</v>
      </c>
      <c r="ZC28" s="11">
        <v>1509566.71</v>
      </c>
      <c r="ZD28" s="11">
        <v>25455596.850000001</v>
      </c>
      <c r="ZE28" s="11">
        <v>1797191.7000000002</v>
      </c>
      <c r="ZF28" s="11">
        <v>2943768.05</v>
      </c>
      <c r="ZG28" s="11">
        <v>2256423.0499999998</v>
      </c>
      <c r="ZH28" s="11">
        <v>1958052.3599999999</v>
      </c>
      <c r="ZI28" s="11">
        <v>1933324.1300000001</v>
      </c>
      <c r="ZJ28" s="11">
        <v>1498406.72</v>
      </c>
      <c r="ZK28" s="11">
        <v>1463030.54</v>
      </c>
      <c r="ZL28" s="11">
        <v>8553262.3300000001</v>
      </c>
      <c r="ZM28" s="11">
        <v>50906104.369999997</v>
      </c>
      <c r="ZN28" s="11">
        <v>2434191.31</v>
      </c>
      <c r="ZO28" s="11">
        <v>3921673.08</v>
      </c>
      <c r="ZP28" s="11">
        <v>11389732.039999999</v>
      </c>
      <c r="ZQ28" s="11">
        <v>8020878.6300000008</v>
      </c>
      <c r="ZR28" s="11">
        <v>2028311.54</v>
      </c>
      <c r="ZS28" s="11">
        <v>3268985.7600000002</v>
      </c>
      <c r="ZT28" s="11">
        <v>4788490.5099999988</v>
      </c>
      <c r="ZU28" s="11">
        <v>5144707.09</v>
      </c>
      <c r="ZV28" s="11">
        <v>8423608.0700000003</v>
      </c>
      <c r="ZW28" s="11">
        <v>1239270.33</v>
      </c>
      <c r="ZX28" s="11">
        <v>2368794.6600000006</v>
      </c>
      <c r="ZY28" s="11">
        <v>2118223.9500000002</v>
      </c>
      <c r="ZZ28" s="11">
        <v>3720497.79</v>
      </c>
      <c r="AAA28" s="11">
        <v>2284801.88</v>
      </c>
      <c r="AAB28" s="11">
        <v>2244094.2200000002</v>
      </c>
      <c r="AAC28" s="11">
        <v>2247350.17</v>
      </c>
      <c r="AAD28" s="11">
        <v>1733664.55</v>
      </c>
      <c r="AAE28" s="11">
        <v>2373794.36</v>
      </c>
      <c r="AAF28" s="11">
        <v>1702264.74</v>
      </c>
      <c r="AAG28" s="11">
        <v>1579390.35</v>
      </c>
      <c r="AAH28" s="11">
        <v>1455788.45</v>
      </c>
      <c r="AAI28" s="11">
        <v>21742705.749999996</v>
      </c>
      <c r="AAJ28" s="11">
        <v>2266309.35</v>
      </c>
      <c r="AAK28" s="11">
        <v>2165078.9299999997</v>
      </c>
      <c r="AAL28" s="11">
        <v>2428103.7999999998</v>
      </c>
      <c r="AAM28" s="11">
        <v>2082119.66</v>
      </c>
      <c r="AAN28" s="11">
        <v>3052336.6399999997</v>
      </c>
      <c r="AAO28" s="11">
        <v>1926312.4500000002</v>
      </c>
      <c r="AAP28" s="11">
        <v>81200608.770000011</v>
      </c>
      <c r="AAQ28" s="11">
        <v>2485982.14</v>
      </c>
      <c r="AAR28" s="11">
        <v>2065245.81</v>
      </c>
      <c r="AAS28" s="11">
        <v>6103351.1100000003</v>
      </c>
      <c r="AAT28" s="11">
        <v>3999241.3000000003</v>
      </c>
      <c r="AAU28" s="11">
        <v>2354378.0699999998</v>
      </c>
      <c r="AAV28" s="11">
        <v>4748202.72</v>
      </c>
      <c r="AAW28" s="11">
        <v>4380838.75</v>
      </c>
      <c r="AAX28" s="11">
        <v>10582698.410000002</v>
      </c>
      <c r="AAY28" s="11">
        <v>2730215.0700000003</v>
      </c>
      <c r="AAZ28" s="11">
        <v>4277877.88</v>
      </c>
      <c r="ABA28" s="11">
        <v>16665851.459999999</v>
      </c>
      <c r="ABB28" s="11">
        <v>6691035.919999999</v>
      </c>
      <c r="ABC28" s="11">
        <v>1410337.69</v>
      </c>
      <c r="ABD28" s="11">
        <v>2842056.49</v>
      </c>
      <c r="ABE28" s="11">
        <v>2311018.0500000003</v>
      </c>
      <c r="ABF28" s="11">
        <v>1408384.6700000002</v>
      </c>
      <c r="ABG28" s="11">
        <v>2652685.4999999995</v>
      </c>
      <c r="ABH28" s="11">
        <v>1792263.51</v>
      </c>
      <c r="ABI28" s="11">
        <v>22391993.789999999</v>
      </c>
      <c r="ABJ28" s="11">
        <v>9500318.7400000002</v>
      </c>
      <c r="ABK28" s="11">
        <v>1417075.1300000001</v>
      </c>
      <c r="ABL28" s="11">
        <v>1603281.1600000001</v>
      </c>
      <c r="ABM28" s="11">
        <v>1558923.84</v>
      </c>
      <c r="ABN28" s="11">
        <v>1361921.33</v>
      </c>
      <c r="ABO28" s="11">
        <v>1140702.5900000001</v>
      </c>
      <c r="ABP28" s="11">
        <v>24259200.829999998</v>
      </c>
      <c r="ABQ28" s="11">
        <v>3557230.0300000003</v>
      </c>
      <c r="ABR28" s="11">
        <v>1868779.45</v>
      </c>
      <c r="ABS28" s="11">
        <v>4135759.3499999996</v>
      </c>
      <c r="ABT28" s="11">
        <v>3499496.4</v>
      </c>
      <c r="ABU28" s="11">
        <v>2386578.5900000003</v>
      </c>
      <c r="ABV28" s="11">
        <v>1940566.4000000001</v>
      </c>
      <c r="ABW28" s="11">
        <v>2823580.14</v>
      </c>
      <c r="ABX28" s="11">
        <v>917702.13</v>
      </c>
      <c r="ABY28" s="11">
        <v>35504086.560000002</v>
      </c>
      <c r="ABZ28" s="11">
        <v>1670718.5199999998</v>
      </c>
      <c r="ACA28" s="11">
        <v>4666583.29</v>
      </c>
      <c r="ACB28" s="11">
        <v>2221591.75</v>
      </c>
      <c r="ACC28" s="11">
        <v>1735437.6800000002</v>
      </c>
      <c r="ACD28" s="11">
        <v>8910838.2200000007</v>
      </c>
      <c r="ACE28" s="11">
        <v>1888230.5</v>
      </c>
      <c r="ACF28" s="11">
        <v>1794514.19</v>
      </c>
      <c r="ACG28" s="11">
        <v>1968724.9000000001</v>
      </c>
      <c r="ACH28" s="11">
        <v>2327231.5100000002</v>
      </c>
      <c r="ACI28" s="11">
        <v>1782249.04</v>
      </c>
      <c r="ACJ28" s="11">
        <v>69564742.050000012</v>
      </c>
      <c r="ACK28" s="11">
        <v>2000021.83</v>
      </c>
      <c r="ACL28" s="11">
        <v>1861590.2400000002</v>
      </c>
      <c r="ACM28" s="11">
        <v>3931552.02</v>
      </c>
      <c r="ACN28" s="11">
        <v>1522486.13</v>
      </c>
      <c r="ACO28" s="11">
        <v>3344581.66</v>
      </c>
      <c r="ACP28" s="11">
        <v>4662503.34</v>
      </c>
      <c r="ACQ28" s="11">
        <v>12748832.74</v>
      </c>
      <c r="ACR28" s="11">
        <v>18400219.530000001</v>
      </c>
      <c r="ACS28" s="11">
        <v>2277982.69</v>
      </c>
      <c r="ACT28" s="11">
        <v>3063437.63</v>
      </c>
      <c r="ACU28" s="11">
        <v>5359908.5600000005</v>
      </c>
      <c r="ACV28" s="11">
        <v>3289234.6000000006</v>
      </c>
      <c r="ACW28" s="11">
        <v>14354768.24</v>
      </c>
      <c r="ACX28" s="11">
        <v>2762729.35</v>
      </c>
      <c r="ACY28" s="11">
        <v>2511846.92</v>
      </c>
      <c r="ACZ28" s="11">
        <v>1997390.2</v>
      </c>
      <c r="ADA28" s="11">
        <v>1411160.24</v>
      </c>
      <c r="ADB28" s="11">
        <v>1751781.7499999998</v>
      </c>
      <c r="ADC28" s="11">
        <v>1676051.4</v>
      </c>
      <c r="ADD28" s="11">
        <v>1908096.41</v>
      </c>
      <c r="ADE28" s="11">
        <v>1197372.73</v>
      </c>
      <c r="ADF28" s="11">
        <v>1676440.93</v>
      </c>
      <c r="ADG28" s="11">
        <v>14003654.59</v>
      </c>
      <c r="ADH28" s="11">
        <v>10425260.720000001</v>
      </c>
      <c r="ADI28" s="11">
        <v>1316410.25</v>
      </c>
      <c r="ADJ28" s="11">
        <v>1202993.6399999999</v>
      </c>
      <c r="ADK28" s="11">
        <v>2380545.4499999997</v>
      </c>
      <c r="ADL28" s="11">
        <v>983586.36</v>
      </c>
      <c r="ADM28" s="11">
        <v>2058908.02</v>
      </c>
      <c r="ADN28" s="11">
        <v>2358067.0699999998</v>
      </c>
      <c r="ADO28" s="11">
        <v>2368109.5400000005</v>
      </c>
      <c r="ADP28" s="11">
        <v>55476538.279999994</v>
      </c>
      <c r="ADQ28" s="11">
        <v>8088959.0499999998</v>
      </c>
      <c r="ADR28" s="11">
        <v>8147762.7300000004</v>
      </c>
      <c r="ADS28" s="11">
        <v>2914933.02</v>
      </c>
      <c r="ADT28" s="11">
        <v>20634460.890000001</v>
      </c>
      <c r="ADU28" s="11">
        <v>1412916.04</v>
      </c>
      <c r="ADV28" s="11">
        <v>1888802.97</v>
      </c>
      <c r="ADW28" s="11">
        <v>2565410.08</v>
      </c>
      <c r="ADX28" s="11">
        <v>1850753.05</v>
      </c>
      <c r="ADY28" s="11">
        <v>1485895.6500000001</v>
      </c>
      <c r="ADZ28" s="11">
        <v>50695727.959999993</v>
      </c>
      <c r="AEA28" s="11">
        <v>8769534.3000000007</v>
      </c>
      <c r="AEB28" s="11">
        <v>8162714.6999999993</v>
      </c>
      <c r="AEC28" s="11">
        <v>2439866.58</v>
      </c>
      <c r="AED28" s="11">
        <v>4316487.25</v>
      </c>
      <c r="AEE28" s="11">
        <v>4046306.2799999993</v>
      </c>
      <c r="AEF28" s="11">
        <v>2884121.82</v>
      </c>
      <c r="AEG28" s="11">
        <v>3179393.79</v>
      </c>
      <c r="AEH28" s="11">
        <v>2795739.1199999996</v>
      </c>
      <c r="AEI28" s="11">
        <v>2134509.2200000002</v>
      </c>
      <c r="AEJ28" s="11">
        <v>3758536.48</v>
      </c>
      <c r="AEK28" s="11">
        <v>4407978.16</v>
      </c>
      <c r="AEL28" s="11">
        <v>1891016.5</v>
      </c>
      <c r="AEM28" s="11">
        <v>2734351.53</v>
      </c>
      <c r="AEN28" s="11">
        <v>3907636.3400000003</v>
      </c>
      <c r="AEO28" s="11">
        <v>4145452.41</v>
      </c>
      <c r="AEP28" s="11">
        <v>2206227.9300000002</v>
      </c>
      <c r="AEQ28" s="11">
        <v>5079836.2300000004</v>
      </c>
      <c r="AER28" s="11">
        <v>1755310.14</v>
      </c>
      <c r="AES28" s="11">
        <v>6418087.6500000004</v>
      </c>
      <c r="AET28" s="11">
        <v>29371248.089999996</v>
      </c>
      <c r="AEU28" s="11">
        <v>2867848.0500000003</v>
      </c>
      <c r="AEV28" s="11">
        <v>3121576.1999999997</v>
      </c>
      <c r="AEW28" s="11">
        <v>2343148.59</v>
      </c>
      <c r="AEX28" s="11">
        <v>2565813.7099999995</v>
      </c>
      <c r="AEY28" s="11">
        <v>6889408.1900000004</v>
      </c>
      <c r="AEZ28" s="11">
        <v>2100394.65</v>
      </c>
      <c r="AFA28" s="11">
        <v>2876359.47</v>
      </c>
      <c r="AFB28" s="11">
        <v>2076251.5899999999</v>
      </c>
      <c r="AFC28" s="11">
        <v>1383312.1800000002</v>
      </c>
      <c r="AFD28" s="11">
        <v>29739816.190000005</v>
      </c>
      <c r="AFE28" s="11">
        <v>15853908.699999999</v>
      </c>
      <c r="AFF28" s="11">
        <v>3805888.1399999997</v>
      </c>
      <c r="AFG28" s="11">
        <v>3104469.17</v>
      </c>
      <c r="AFH28" s="11">
        <v>5851508.4399999995</v>
      </c>
      <c r="AFI28" s="11">
        <v>3503712.81</v>
      </c>
      <c r="AFJ28" s="11">
        <v>2560222.8000000003</v>
      </c>
      <c r="AFK28" s="11">
        <v>2413403.7600000002</v>
      </c>
      <c r="AFL28" s="11">
        <v>2436769.14</v>
      </c>
      <c r="AFM28" s="11">
        <v>3104908.93</v>
      </c>
      <c r="AFN28" s="11">
        <v>2880825.3899999997</v>
      </c>
      <c r="AFO28" s="11">
        <v>2433492.8899999997</v>
      </c>
      <c r="AFP28" s="11">
        <v>3101327.9499999997</v>
      </c>
      <c r="AFQ28" s="11">
        <v>26322650.899999999</v>
      </c>
      <c r="AFR28" s="11">
        <v>5257903.79</v>
      </c>
      <c r="AFS28" s="11">
        <v>2884800.41</v>
      </c>
      <c r="AFT28" s="11">
        <v>2396973.2799999998</v>
      </c>
      <c r="AFU28" s="11">
        <v>2695996.14</v>
      </c>
      <c r="AFV28" s="11">
        <v>2526629.1500000004</v>
      </c>
      <c r="AFW28" s="11">
        <v>1854927.2100000002</v>
      </c>
      <c r="AFX28" s="11">
        <v>3583963.1899999995</v>
      </c>
      <c r="AFY28" s="11">
        <v>3796138.62</v>
      </c>
      <c r="AFZ28" s="11">
        <v>2071611.27</v>
      </c>
      <c r="AGA28" s="11">
        <v>4130880.67</v>
      </c>
      <c r="AGB28" s="11">
        <v>1804502.4000000001</v>
      </c>
      <c r="AGC28" s="11">
        <v>38634012.809999995</v>
      </c>
      <c r="AGD28" s="11">
        <v>1117251.6499999999</v>
      </c>
      <c r="AGE28" s="11">
        <v>2373058.3800000004</v>
      </c>
      <c r="AGF28" s="11">
        <v>1915524.79</v>
      </c>
      <c r="AGG28" s="11">
        <v>4417448</v>
      </c>
      <c r="AGH28" s="11">
        <v>2323786.8400000003</v>
      </c>
      <c r="AGI28" s="11">
        <v>1600327.6799999999</v>
      </c>
      <c r="AGJ28" s="11">
        <v>1830801.18</v>
      </c>
      <c r="AGK28" s="11">
        <v>1739132.81</v>
      </c>
      <c r="AGL28" s="11">
        <v>2252355.19</v>
      </c>
      <c r="AGM28" s="11">
        <v>2142265.54</v>
      </c>
      <c r="AGN28" s="11">
        <v>38363405.469999991</v>
      </c>
      <c r="AGO28" s="11">
        <v>5926274.2299999995</v>
      </c>
      <c r="AGP28" s="11">
        <v>3296682.2800000003</v>
      </c>
      <c r="AGQ28" s="11">
        <v>1960267.09</v>
      </c>
      <c r="AGR28" s="11">
        <v>5438059.3899999997</v>
      </c>
      <c r="AGS28" s="11">
        <v>4541276.3900000006</v>
      </c>
      <c r="AGT28" s="11">
        <v>1975798.75</v>
      </c>
      <c r="AGU28" s="11">
        <v>2056579.9100000001</v>
      </c>
      <c r="AGV28" s="11">
        <v>57854355.060000002</v>
      </c>
      <c r="AGW28" s="11">
        <v>39778591.340000004</v>
      </c>
      <c r="AGX28" s="11">
        <v>1794856.39</v>
      </c>
      <c r="AGY28" s="11">
        <v>3743182.6899999995</v>
      </c>
      <c r="AGZ28" s="11">
        <v>7502334.8599999994</v>
      </c>
      <c r="AHA28" s="11">
        <v>4872271.0999999996</v>
      </c>
      <c r="AHB28" s="11">
        <v>4352817.53</v>
      </c>
      <c r="AHC28" s="11">
        <v>3523986.2800000003</v>
      </c>
      <c r="AHD28" s="11">
        <v>1470750.32</v>
      </c>
      <c r="AHE28" s="11">
        <v>4227540.41</v>
      </c>
      <c r="AHF28" s="11">
        <v>4269433.83</v>
      </c>
      <c r="AHG28" s="11">
        <v>1989099.87</v>
      </c>
      <c r="AHH28" s="11">
        <v>2356900.86</v>
      </c>
      <c r="AHI28" s="11">
        <v>2122724.3000000003</v>
      </c>
      <c r="AHJ28" s="11">
        <v>2187486.35</v>
      </c>
      <c r="AHK28" s="11">
        <v>2898039.69</v>
      </c>
      <c r="AHL28" s="11">
        <v>1595070.15</v>
      </c>
      <c r="AHM28" s="11">
        <v>20280580.82</v>
      </c>
      <c r="AHN28" s="11">
        <v>1888215.5699999998</v>
      </c>
      <c r="AHO28" s="11">
        <v>1895662.59</v>
      </c>
      <c r="AHP28" s="11">
        <v>2417630.25</v>
      </c>
      <c r="AHQ28" s="11">
        <v>5014880.2</v>
      </c>
      <c r="AHR28" s="11">
        <v>2027194.72</v>
      </c>
      <c r="AHS28" s="11">
        <v>1387877.67</v>
      </c>
      <c r="AHT28" s="11">
        <f t="shared" si="16"/>
        <v>6314238209.7565012</v>
      </c>
      <c r="AHV28" s="625"/>
      <c r="AHW28" s="626"/>
    </row>
    <row r="29" spans="1:907" x14ac:dyDescent="0.8">
      <c r="A29" s="96">
        <v>23</v>
      </c>
      <c r="B29" s="96" t="s">
        <v>37</v>
      </c>
      <c r="C29" s="6" t="s">
        <v>38</v>
      </c>
      <c r="D29" s="11">
        <v>72370789.510000005</v>
      </c>
      <c r="E29" s="11">
        <v>6442725.6899999995</v>
      </c>
      <c r="F29" s="11">
        <v>9591544.7499999981</v>
      </c>
      <c r="G29" s="11">
        <v>3861990.2</v>
      </c>
      <c r="H29" s="11">
        <v>13085740.99</v>
      </c>
      <c r="I29" s="11">
        <v>4580678.4800000004</v>
      </c>
      <c r="J29" s="11">
        <v>12607466.209999999</v>
      </c>
      <c r="K29" s="11">
        <v>7968697.4500000011</v>
      </c>
      <c r="L29" s="11">
        <v>7753552.6699999999</v>
      </c>
      <c r="M29" s="11">
        <v>14417531.25</v>
      </c>
      <c r="N29" s="11">
        <v>5807458.6999999993</v>
      </c>
      <c r="O29" s="11">
        <v>5169645.7799999993</v>
      </c>
      <c r="P29" s="11">
        <v>8039731.4000000004</v>
      </c>
      <c r="Q29" s="11">
        <v>4747633.71</v>
      </c>
      <c r="R29" s="11">
        <v>3155452.5999999996</v>
      </c>
      <c r="S29" s="11">
        <v>8205435.0300000012</v>
      </c>
      <c r="T29" s="11">
        <v>7956345.75</v>
      </c>
      <c r="U29" s="11">
        <v>1912226.03</v>
      </c>
      <c r="V29" s="11">
        <v>74961166.659999996</v>
      </c>
      <c r="W29" s="11">
        <v>15165239.34</v>
      </c>
      <c r="X29" s="11">
        <v>6457633.04</v>
      </c>
      <c r="Y29" s="11">
        <v>6096693.9199999999</v>
      </c>
      <c r="Z29" s="11">
        <v>4132824.8999999994</v>
      </c>
      <c r="AA29" s="11">
        <v>4460734.91</v>
      </c>
      <c r="AB29" s="11">
        <v>2579387.7600000002</v>
      </c>
      <c r="AC29" s="11">
        <v>10529572.35</v>
      </c>
      <c r="AD29" s="11">
        <v>5975979.6100000003</v>
      </c>
      <c r="AE29" s="11">
        <v>1777181.12</v>
      </c>
      <c r="AF29" s="11">
        <v>8842635.6300000008</v>
      </c>
      <c r="AG29" s="11">
        <v>1653711.6400000001</v>
      </c>
      <c r="AH29" s="11">
        <v>19086617.66</v>
      </c>
      <c r="AI29" s="11">
        <v>5199517.13</v>
      </c>
      <c r="AJ29" s="11">
        <v>2642596.73</v>
      </c>
      <c r="AK29" s="11">
        <v>2342849.09</v>
      </c>
      <c r="AL29" s="11">
        <v>9734136.9700000007</v>
      </c>
      <c r="AM29" s="11">
        <v>3313814.11</v>
      </c>
      <c r="AN29" s="11">
        <v>4070400.7199999997</v>
      </c>
      <c r="AO29" s="11">
        <v>4689833.59</v>
      </c>
      <c r="AP29" s="11">
        <v>3148696.12</v>
      </c>
      <c r="AQ29" s="11">
        <v>2453796.2999999998</v>
      </c>
      <c r="AR29" s="11">
        <v>2040516.37</v>
      </c>
      <c r="AS29" s="11">
        <v>1899276.82</v>
      </c>
      <c r="AT29" s="11">
        <v>41856938.590000004</v>
      </c>
      <c r="AU29" s="11">
        <v>2158582.84</v>
      </c>
      <c r="AV29" s="11">
        <v>2302098.34</v>
      </c>
      <c r="AW29" s="11">
        <v>4105090.64</v>
      </c>
      <c r="AX29" s="11">
        <v>5030509.45</v>
      </c>
      <c r="AY29" s="11">
        <v>5878215.5999999996</v>
      </c>
      <c r="AZ29" s="11">
        <v>2843471.65</v>
      </c>
      <c r="BA29" s="11">
        <v>3819272.96</v>
      </c>
      <c r="BB29" s="11">
        <v>1306459.5999999999</v>
      </c>
      <c r="BC29" s="11">
        <v>2755302.5</v>
      </c>
      <c r="BD29" s="11">
        <v>2085815.31</v>
      </c>
      <c r="BE29" s="11">
        <v>2421258.2000000002</v>
      </c>
      <c r="BF29" s="11">
        <v>11162198.17</v>
      </c>
      <c r="BG29" s="11">
        <v>1897413.9800000002</v>
      </c>
      <c r="BH29" s="11">
        <v>2345078.87</v>
      </c>
      <c r="BI29" s="11">
        <v>10973661.68</v>
      </c>
      <c r="BJ29" s="11">
        <v>21893340</v>
      </c>
      <c r="BK29" s="11">
        <v>4158310.5100000002</v>
      </c>
      <c r="BL29" s="11">
        <v>2151473.83</v>
      </c>
      <c r="BM29" s="11">
        <v>4912878.08</v>
      </c>
      <c r="BN29" s="11">
        <v>5218810.54</v>
      </c>
      <c r="BO29" s="11">
        <v>2984232.6799999997</v>
      </c>
      <c r="BP29" s="11">
        <v>1129448.24</v>
      </c>
      <c r="BQ29" s="11">
        <v>839267.89</v>
      </c>
      <c r="BR29" s="11">
        <v>44540531</v>
      </c>
      <c r="BS29" s="11">
        <v>4204289.1500000004</v>
      </c>
      <c r="BT29" s="11">
        <v>4332959.2799999993</v>
      </c>
      <c r="BU29" s="11">
        <v>2892875.59</v>
      </c>
      <c r="BV29" s="11">
        <v>3977801.54</v>
      </c>
      <c r="BW29" s="11">
        <v>3036710.62</v>
      </c>
      <c r="BX29" s="11">
        <v>3130365.25</v>
      </c>
      <c r="BY29" s="11">
        <v>3552857.15</v>
      </c>
      <c r="BZ29" s="11">
        <v>13177341.519999998</v>
      </c>
      <c r="CA29" s="11">
        <v>2723344.9</v>
      </c>
      <c r="CB29" s="11">
        <v>7383923.1500000004</v>
      </c>
      <c r="CC29" s="11">
        <v>9734056.0999999996</v>
      </c>
      <c r="CD29" s="11">
        <v>3380865.5400000005</v>
      </c>
      <c r="CE29" s="11">
        <v>4878707.91</v>
      </c>
      <c r="CF29" s="11">
        <v>2818137.8600000003</v>
      </c>
      <c r="CG29" s="11">
        <v>64839087.25</v>
      </c>
      <c r="CH29" s="11">
        <v>3302736.2199999997</v>
      </c>
      <c r="CI29" s="11">
        <v>11897865.67</v>
      </c>
      <c r="CJ29" s="11">
        <v>3972713.5</v>
      </c>
      <c r="CK29" s="11">
        <v>5144101.51</v>
      </c>
      <c r="CL29" s="11">
        <v>2333275.2200000002</v>
      </c>
      <c r="CM29" s="11">
        <v>2251550.94</v>
      </c>
      <c r="CN29" s="11">
        <v>6194886.0599999996</v>
      </c>
      <c r="CO29" s="11">
        <v>1784837.2999999998</v>
      </c>
      <c r="CP29" s="11">
        <v>2652644.73</v>
      </c>
      <c r="CQ29" s="11">
        <v>5059423.8000000007</v>
      </c>
      <c r="CR29" s="11">
        <v>2416104.7599999998</v>
      </c>
      <c r="CS29" s="11">
        <v>2608980.0499999998</v>
      </c>
      <c r="CT29" s="11">
        <v>36617627.789999999</v>
      </c>
      <c r="CU29" s="11">
        <v>2137333.41</v>
      </c>
      <c r="CV29" s="11">
        <v>2983550.32</v>
      </c>
      <c r="CW29" s="11">
        <v>5859407.1799999997</v>
      </c>
      <c r="CX29" s="11">
        <v>2031971.29</v>
      </c>
      <c r="CY29" s="11">
        <v>2254472.37</v>
      </c>
      <c r="CZ29" s="11">
        <v>2463689.21</v>
      </c>
      <c r="DA29" s="11">
        <v>1241355.8999999999</v>
      </c>
      <c r="DB29" s="11">
        <v>26882111.18</v>
      </c>
      <c r="DC29" s="11">
        <v>30574688.080000002</v>
      </c>
      <c r="DD29" s="11">
        <v>3956045.57</v>
      </c>
      <c r="DE29" s="11">
        <v>4134428.8600000003</v>
      </c>
      <c r="DF29" s="11">
        <v>14194973.489999998</v>
      </c>
      <c r="DG29" s="11">
        <v>11061421.059999999</v>
      </c>
      <c r="DH29" s="11">
        <v>10332550.25</v>
      </c>
      <c r="DI29" s="11">
        <v>30327994.490000002</v>
      </c>
      <c r="DJ29" s="11">
        <v>3845836.3</v>
      </c>
      <c r="DK29" s="11">
        <v>86730453.010000005</v>
      </c>
      <c r="DL29" s="11">
        <v>9965830.4499999993</v>
      </c>
      <c r="DM29" s="11">
        <v>8831449.9399999995</v>
      </c>
      <c r="DN29" s="11">
        <v>4283933.62</v>
      </c>
      <c r="DO29" s="11">
        <v>5553734.3100000005</v>
      </c>
      <c r="DP29" s="11">
        <v>5751648.1699999999</v>
      </c>
      <c r="DQ29" s="11">
        <v>6179661.7000000002</v>
      </c>
      <c r="DR29" s="11">
        <v>4219732.4000000004</v>
      </c>
      <c r="DS29" s="11">
        <v>13067755.699999999</v>
      </c>
      <c r="DT29" s="11">
        <v>62006396.789999999</v>
      </c>
      <c r="DU29" s="11">
        <v>4247114.2799999993</v>
      </c>
      <c r="DV29" s="11">
        <v>19134754.73</v>
      </c>
      <c r="DW29" s="11">
        <v>18609183.34</v>
      </c>
      <c r="DX29" s="11">
        <v>5125443.2999999989</v>
      </c>
      <c r="DY29" s="11">
        <v>13469061.880000001</v>
      </c>
      <c r="DZ29" s="11">
        <v>6095547.9000000004</v>
      </c>
      <c r="EA29" s="11">
        <v>2373671.79</v>
      </c>
      <c r="EB29" s="11">
        <v>4171121.57</v>
      </c>
      <c r="EC29" s="11">
        <v>3595445.3999999994</v>
      </c>
      <c r="ED29" s="11">
        <v>9237604.7899999991</v>
      </c>
      <c r="EE29" s="11">
        <v>19903538.579999998</v>
      </c>
      <c r="EF29" s="11">
        <v>17497249.200000003</v>
      </c>
      <c r="EG29" s="11">
        <v>2931658.22</v>
      </c>
      <c r="EH29" s="11">
        <v>3680584.91</v>
      </c>
      <c r="EI29" s="11">
        <v>3173963.1</v>
      </c>
      <c r="EJ29" s="11">
        <v>8463517.8599999994</v>
      </c>
      <c r="EK29" s="11">
        <v>11108943.92</v>
      </c>
      <c r="EL29" s="11">
        <v>2050229.0500000003</v>
      </c>
      <c r="EM29" s="11">
        <v>2319722.52</v>
      </c>
      <c r="EN29" s="11">
        <v>48670919.090000011</v>
      </c>
      <c r="EO29" s="11">
        <v>5439472.6400000006</v>
      </c>
      <c r="EP29" s="11">
        <v>4513920.4700000007</v>
      </c>
      <c r="EQ29" s="11">
        <v>4541227.09</v>
      </c>
      <c r="ER29" s="11">
        <v>3785134.8</v>
      </c>
      <c r="ES29" s="11">
        <v>3072210.8</v>
      </c>
      <c r="ET29" s="11">
        <v>8297784.6900000004</v>
      </c>
      <c r="EU29" s="11">
        <v>4868417.4399999995</v>
      </c>
      <c r="EV29" s="11">
        <v>2566926.33</v>
      </c>
      <c r="EW29" s="11">
        <v>39574185.709999993</v>
      </c>
      <c r="EX29" s="11">
        <v>1855797.5</v>
      </c>
      <c r="EY29" s="11">
        <v>4416882.38</v>
      </c>
      <c r="EZ29" s="11">
        <v>9274177.6400000006</v>
      </c>
      <c r="FA29" s="11">
        <v>16749084.09</v>
      </c>
      <c r="FB29" s="11">
        <v>8050590.7000000002</v>
      </c>
      <c r="FC29" s="11">
        <v>5452186.0600000005</v>
      </c>
      <c r="FD29" s="11">
        <v>6915955.8100000005</v>
      </c>
      <c r="FE29" s="11">
        <v>3473982.12</v>
      </c>
      <c r="FF29" s="11">
        <v>4503768.21</v>
      </c>
      <c r="FG29" s="11">
        <v>3177346.31</v>
      </c>
      <c r="FH29" s="11">
        <v>5275556.1800000006</v>
      </c>
      <c r="FI29" s="11">
        <v>16605148.219999999</v>
      </c>
      <c r="FJ29" s="11">
        <v>1845405.22</v>
      </c>
      <c r="FK29" s="11">
        <v>1982680.78</v>
      </c>
      <c r="FL29" s="11">
        <v>1738458.98</v>
      </c>
      <c r="FM29" s="11">
        <v>4761733.6900000004</v>
      </c>
      <c r="FN29" s="11">
        <v>4316163.5</v>
      </c>
      <c r="FO29" s="11">
        <v>1232473.8</v>
      </c>
      <c r="FP29" s="11">
        <v>601066.44999999995</v>
      </c>
      <c r="FQ29" s="11">
        <v>77544977.430000007</v>
      </c>
      <c r="FR29" s="11">
        <v>2254654.7999999998</v>
      </c>
      <c r="FS29" s="11">
        <v>4518114.79</v>
      </c>
      <c r="FT29" s="11">
        <v>8740306.0099999998</v>
      </c>
      <c r="FU29" s="11">
        <v>5693797.1299999999</v>
      </c>
      <c r="FV29" s="11">
        <v>3553087.45</v>
      </c>
      <c r="FW29" s="11">
        <v>11706780.66</v>
      </c>
      <c r="FX29" s="11">
        <v>6718070.8200000003</v>
      </c>
      <c r="FY29" s="11">
        <v>7093399.9699999997</v>
      </c>
      <c r="FZ29" s="11">
        <v>2785253.1399999997</v>
      </c>
      <c r="GA29" s="11">
        <v>9480706.379999999</v>
      </c>
      <c r="GB29" s="11">
        <v>3341308.3100000005</v>
      </c>
      <c r="GC29" s="11">
        <v>3204493.7199999997</v>
      </c>
      <c r="GD29" s="11">
        <v>2335918.87</v>
      </c>
      <c r="GE29" s="11">
        <v>30054942.239999998</v>
      </c>
      <c r="GF29" s="11">
        <v>4320297</v>
      </c>
      <c r="GG29" s="11">
        <v>1943607.2399999998</v>
      </c>
      <c r="GH29" s="11">
        <v>9645271.8300000001</v>
      </c>
      <c r="GI29" s="11">
        <v>4105322.79</v>
      </c>
      <c r="GJ29" s="11">
        <v>2401640.16</v>
      </c>
      <c r="GK29" s="11">
        <v>2797332.71</v>
      </c>
      <c r="GL29" s="11">
        <v>9181234.2699999996</v>
      </c>
      <c r="GM29" s="11">
        <v>2079087.4500000002</v>
      </c>
      <c r="GN29" s="11">
        <v>1761503.06</v>
      </c>
      <c r="GO29" s="11">
        <v>1596509.2</v>
      </c>
      <c r="GP29" s="11">
        <v>1193733.29</v>
      </c>
      <c r="GQ29" s="11">
        <v>17772973.229999997</v>
      </c>
      <c r="GR29" s="11">
        <v>6316713.1100000003</v>
      </c>
      <c r="GS29" s="11">
        <v>3588901.45</v>
      </c>
      <c r="GT29" s="11">
        <v>8871736.5800000001</v>
      </c>
      <c r="GU29" s="11">
        <v>823171.84</v>
      </c>
      <c r="GV29" s="11">
        <v>7682591.4800000004</v>
      </c>
      <c r="GW29" s="11">
        <v>4703076.3599999994</v>
      </c>
      <c r="GX29" s="11">
        <v>2407315.38</v>
      </c>
      <c r="GY29" s="11">
        <v>20236867.990000002</v>
      </c>
      <c r="GZ29" s="11">
        <v>1819445.66</v>
      </c>
      <c r="HA29" s="11">
        <v>12569753.57</v>
      </c>
      <c r="HB29" s="11">
        <v>2787895.88</v>
      </c>
      <c r="HC29" s="11">
        <v>71519675.129999995</v>
      </c>
      <c r="HD29" s="11">
        <v>4027890.44</v>
      </c>
      <c r="HE29" s="11">
        <v>4372404.54</v>
      </c>
      <c r="HF29" s="11">
        <v>6396682.2800000003</v>
      </c>
      <c r="HG29" s="11">
        <v>2760046.38</v>
      </c>
      <c r="HH29" s="11">
        <v>4202707.05</v>
      </c>
      <c r="HI29" s="11">
        <v>816084.93</v>
      </c>
      <c r="HJ29" s="11">
        <v>846289.81</v>
      </c>
      <c r="HK29" s="11">
        <v>36039529.710000001</v>
      </c>
      <c r="HL29" s="11">
        <v>9562059.6100000013</v>
      </c>
      <c r="HM29" s="11">
        <v>16692401.710000001</v>
      </c>
      <c r="HN29" s="11">
        <v>5885866.9399999995</v>
      </c>
      <c r="HO29" s="11">
        <v>4183572.99</v>
      </c>
      <c r="HP29" s="11">
        <v>3519324.86</v>
      </c>
      <c r="HQ29" s="11">
        <v>5860634.1200000001</v>
      </c>
      <c r="HR29" s="11">
        <v>3040032.29</v>
      </c>
      <c r="HS29" s="11">
        <v>37122918.889999993</v>
      </c>
      <c r="HT29" s="11">
        <v>7955725.5999999996</v>
      </c>
      <c r="HU29" s="11">
        <v>3310339.42</v>
      </c>
      <c r="HV29" s="11">
        <v>3876853.2600000002</v>
      </c>
      <c r="HW29" s="11">
        <v>3225856</v>
      </c>
      <c r="HX29" s="11">
        <v>1667040.73</v>
      </c>
      <c r="HY29" s="11">
        <v>8570180.540000001</v>
      </c>
      <c r="HZ29" s="11">
        <v>3496984.8499999996</v>
      </c>
      <c r="IA29" s="11">
        <v>3725140.2</v>
      </c>
      <c r="IB29" s="11">
        <v>3989863</v>
      </c>
      <c r="IC29" s="11">
        <v>4892813.79</v>
      </c>
      <c r="ID29" s="11">
        <v>5596182.4899999993</v>
      </c>
      <c r="IE29" s="11">
        <v>1219344.01</v>
      </c>
      <c r="IF29" s="11">
        <v>5422584.8800000008</v>
      </c>
      <c r="IG29" s="11">
        <v>2472410.96</v>
      </c>
      <c r="IH29" s="11">
        <v>2959660.11</v>
      </c>
      <c r="II29" s="11">
        <v>53971341.379999995</v>
      </c>
      <c r="IJ29" s="11">
        <v>10971004.439999999</v>
      </c>
      <c r="IK29" s="11">
        <v>4851002.41</v>
      </c>
      <c r="IL29" s="11">
        <v>9029299.8900000006</v>
      </c>
      <c r="IM29" s="11">
        <v>15292538.859999999</v>
      </c>
      <c r="IN29" s="11">
        <v>5547078.8100000005</v>
      </c>
      <c r="IO29" s="11">
        <v>3440438.5200000005</v>
      </c>
      <c r="IP29" s="11">
        <v>2287855.6199999996</v>
      </c>
      <c r="IQ29" s="11">
        <v>2535171.86</v>
      </c>
      <c r="IR29" s="11">
        <v>3049454.13</v>
      </c>
      <c r="IS29" s="11">
        <v>3007995.32</v>
      </c>
      <c r="IT29" s="11">
        <v>35881077.879999995</v>
      </c>
      <c r="IU29" s="11">
        <v>27642865.270000003</v>
      </c>
      <c r="IV29" s="11">
        <v>7097388.0899999999</v>
      </c>
      <c r="IW29" s="11">
        <v>4379628.2299999995</v>
      </c>
      <c r="IX29" s="11">
        <v>3085401.3899999997</v>
      </c>
      <c r="IY29" s="11">
        <v>2606085.4900000002</v>
      </c>
      <c r="IZ29" s="11">
        <v>2679228.2824999997</v>
      </c>
      <c r="JA29" s="11">
        <v>1407868.7999999998</v>
      </c>
      <c r="JB29" s="11">
        <v>10779784.49</v>
      </c>
      <c r="JC29" s="11">
        <v>8242649.3200000003</v>
      </c>
      <c r="JD29" s="11">
        <v>4218691.3500000006</v>
      </c>
      <c r="JE29" s="11">
        <v>2928600</v>
      </c>
      <c r="JF29" s="11">
        <v>19669740.489999998</v>
      </c>
      <c r="JG29" s="11">
        <v>12314634.210000001</v>
      </c>
      <c r="JH29" s="11">
        <v>1533152.01</v>
      </c>
      <c r="JI29" s="11">
        <v>1678156.3900000001</v>
      </c>
      <c r="JJ29" s="11">
        <v>1603716.29</v>
      </c>
      <c r="JK29" s="11">
        <v>1607931.6799999997</v>
      </c>
      <c r="JL29" s="11">
        <v>23271791.190000001</v>
      </c>
      <c r="JM29" s="11">
        <v>3956303.24</v>
      </c>
      <c r="JN29" s="11">
        <v>4714303.24</v>
      </c>
      <c r="JO29" s="11">
        <v>7586214.5</v>
      </c>
      <c r="JP29" s="11">
        <v>5038814.59</v>
      </c>
      <c r="JQ29" s="11">
        <v>10587422.52</v>
      </c>
      <c r="JR29" s="11">
        <v>1134291.6400000001</v>
      </c>
      <c r="JS29" s="11">
        <v>51668042.659999996</v>
      </c>
      <c r="JT29" s="11">
        <v>24493475.43</v>
      </c>
      <c r="JU29" s="11">
        <v>5896938.311999999</v>
      </c>
      <c r="JV29" s="11">
        <v>3075405.71</v>
      </c>
      <c r="JW29" s="11">
        <v>7148410.7999999998</v>
      </c>
      <c r="JX29" s="11">
        <v>1906613.3599999999</v>
      </c>
      <c r="JY29" s="11">
        <v>14671043.59</v>
      </c>
      <c r="JZ29" s="11">
        <v>7599707.0699999994</v>
      </c>
      <c r="KA29" s="11">
        <v>11316754.08</v>
      </c>
      <c r="KB29" s="11">
        <v>5709032.9199999999</v>
      </c>
      <c r="KC29" s="11">
        <v>5175998.99</v>
      </c>
      <c r="KD29" s="11">
        <v>6237244.2800000003</v>
      </c>
      <c r="KE29" s="11">
        <v>2794626.41</v>
      </c>
      <c r="KF29" s="11">
        <v>1065081.33</v>
      </c>
      <c r="KG29" s="11">
        <v>4432850.49</v>
      </c>
      <c r="KH29" s="11">
        <v>3835731.8600000003</v>
      </c>
      <c r="KI29" s="11">
        <v>64461226.93</v>
      </c>
      <c r="KJ29" s="11">
        <v>7535149.9100000001</v>
      </c>
      <c r="KK29" s="11">
        <v>5285339.92</v>
      </c>
      <c r="KL29" s="11">
        <v>5795641.7199999997</v>
      </c>
      <c r="KM29" s="11">
        <v>6724946.2299999995</v>
      </c>
      <c r="KN29" s="11">
        <v>4671948.76</v>
      </c>
      <c r="KO29" s="11">
        <v>12701329.73</v>
      </c>
      <c r="KP29" s="11">
        <v>2401632.7800000003</v>
      </c>
      <c r="KQ29" s="11">
        <v>4706757.21</v>
      </c>
      <c r="KR29" s="11">
        <v>22498908.829999998</v>
      </c>
      <c r="KS29" s="11">
        <v>2657163.41</v>
      </c>
      <c r="KT29" s="11">
        <v>5141538.41</v>
      </c>
      <c r="KU29" s="11">
        <v>25690672.599999998</v>
      </c>
      <c r="KV29" s="11">
        <v>4644802.99</v>
      </c>
      <c r="KW29" s="11">
        <v>10627273.82</v>
      </c>
      <c r="KX29" s="11">
        <v>43506367.049999997</v>
      </c>
      <c r="KY29" s="11">
        <v>10589725.619999999</v>
      </c>
      <c r="KZ29" s="11">
        <v>41813532.600000001</v>
      </c>
      <c r="LA29" s="11">
        <v>6932510.1399999997</v>
      </c>
      <c r="LB29" s="11">
        <v>6965951.8899999997</v>
      </c>
      <c r="LC29" s="11">
        <v>10013806.249999998</v>
      </c>
      <c r="LD29" s="11">
        <v>10080335.209999999</v>
      </c>
      <c r="LE29" s="11">
        <v>6418373.4699999988</v>
      </c>
      <c r="LF29" s="11">
        <v>3987870.2100000004</v>
      </c>
      <c r="LG29" s="11">
        <v>4735478.55</v>
      </c>
      <c r="LH29" s="11">
        <v>61567833.920000002</v>
      </c>
      <c r="LI29" s="11">
        <v>15131816.27</v>
      </c>
      <c r="LJ29" s="11">
        <v>21823953.800000001</v>
      </c>
      <c r="LK29" s="11">
        <v>16974978.490000002</v>
      </c>
      <c r="LL29" s="11">
        <v>7495792.3999999994</v>
      </c>
      <c r="LM29" s="11">
        <v>4120898.41</v>
      </c>
      <c r="LN29" s="11">
        <v>2471186.36</v>
      </c>
      <c r="LO29" s="11">
        <v>5916266.1799999997</v>
      </c>
      <c r="LP29" s="11">
        <v>3304042.2100000004</v>
      </c>
      <c r="LQ29" s="11">
        <v>8582462.6900000013</v>
      </c>
      <c r="LR29" s="11">
        <v>2538370.9499999997</v>
      </c>
      <c r="LS29" s="11">
        <v>22586766.460000005</v>
      </c>
      <c r="LT29" s="11">
        <v>5025413.75</v>
      </c>
      <c r="LU29" s="11">
        <v>3809947.81</v>
      </c>
      <c r="LV29" s="11">
        <v>63670780.370000005</v>
      </c>
      <c r="LW29" s="11">
        <v>26670706.990000002</v>
      </c>
      <c r="LX29" s="11">
        <v>48865536.890000001</v>
      </c>
      <c r="LY29" s="11">
        <v>13005522.379999999</v>
      </c>
      <c r="LZ29" s="11">
        <v>10542728.25</v>
      </c>
      <c r="MA29" s="11">
        <v>10934038.17</v>
      </c>
      <c r="MB29" s="11">
        <v>13103596.660000002</v>
      </c>
      <c r="MC29" s="11">
        <v>5306843.0900000008</v>
      </c>
      <c r="MD29" s="11">
        <v>10644506.41</v>
      </c>
      <c r="ME29" s="11">
        <v>8552736.8599999994</v>
      </c>
      <c r="MF29" s="11">
        <v>16318132.84</v>
      </c>
      <c r="MG29" s="11">
        <v>6050698.9500000002</v>
      </c>
      <c r="MH29" s="11">
        <v>66596890.619999997</v>
      </c>
      <c r="MI29" s="11">
        <v>4784395.38</v>
      </c>
      <c r="MJ29" s="11">
        <v>1599262.5</v>
      </c>
      <c r="MK29" s="11">
        <v>2322929.1</v>
      </c>
      <c r="ML29" s="11">
        <v>1459082.61</v>
      </c>
      <c r="MM29" s="11">
        <v>5726736.0300000003</v>
      </c>
      <c r="MN29" s="11">
        <v>4219690.1399999997</v>
      </c>
      <c r="MO29" s="11">
        <v>3815468.32</v>
      </c>
      <c r="MP29" s="11">
        <v>7776704.1799999997</v>
      </c>
      <c r="MQ29" s="11">
        <v>3475319.1700000004</v>
      </c>
      <c r="MR29" s="11">
        <v>3204243.1900000004</v>
      </c>
      <c r="MS29" s="11">
        <v>2737528.9000000004</v>
      </c>
      <c r="MT29" s="11">
        <v>66602738.68</v>
      </c>
      <c r="MU29" s="11">
        <v>4598888.4800000004</v>
      </c>
      <c r="MV29" s="11">
        <v>4934275.4300000006</v>
      </c>
      <c r="MW29" s="11">
        <v>8691351.1400000006</v>
      </c>
      <c r="MX29" s="11">
        <v>9154847.5899999999</v>
      </c>
      <c r="MY29" s="11">
        <v>3494247.29</v>
      </c>
      <c r="MZ29" s="11">
        <v>12788834.459999999</v>
      </c>
      <c r="NA29" s="11">
        <v>4683340.16</v>
      </c>
      <c r="NB29" s="11">
        <v>12583883.460000001</v>
      </c>
      <c r="NC29" s="11">
        <v>1513839.29</v>
      </c>
      <c r="ND29" s="11">
        <v>1498768.84</v>
      </c>
      <c r="NE29" s="11">
        <v>77879711.269999996</v>
      </c>
      <c r="NF29" s="11">
        <v>19118880.09</v>
      </c>
      <c r="NG29" s="11">
        <v>4135900.51</v>
      </c>
      <c r="NH29" s="11">
        <v>34664637.120000005</v>
      </c>
      <c r="NI29" s="11">
        <v>3585199.92</v>
      </c>
      <c r="NJ29" s="11">
        <v>8146425.8900000006</v>
      </c>
      <c r="NK29" s="11">
        <v>27818520.500000004</v>
      </c>
      <c r="NL29" s="11">
        <v>12572113.510000002</v>
      </c>
      <c r="NM29" s="11">
        <v>852129.38</v>
      </c>
      <c r="NN29" s="11">
        <v>3640465.4299999997</v>
      </c>
      <c r="NO29" s="11">
        <v>5845175.1099999994</v>
      </c>
      <c r="NP29" s="11">
        <v>3555705.73</v>
      </c>
      <c r="NQ29" s="11">
        <v>26138467.43</v>
      </c>
      <c r="NR29" s="11">
        <v>4190967.71</v>
      </c>
      <c r="NS29" s="11">
        <v>3381099.83</v>
      </c>
      <c r="NT29" s="11">
        <v>4140284.54</v>
      </c>
      <c r="NU29" s="11">
        <v>2558650.16</v>
      </c>
      <c r="NV29" s="11">
        <v>674803.8</v>
      </c>
      <c r="NW29" s="11">
        <v>1688212.6600000001</v>
      </c>
      <c r="NX29" s="11">
        <v>62125055.170000009</v>
      </c>
      <c r="NY29" s="11">
        <v>14433916.650000002</v>
      </c>
      <c r="NZ29" s="11">
        <v>4844314.8100000005</v>
      </c>
      <c r="OA29" s="11">
        <v>1884237.15</v>
      </c>
      <c r="OB29" s="11">
        <v>3670144.51</v>
      </c>
      <c r="OC29" s="11">
        <v>5652943.0300000003</v>
      </c>
      <c r="OD29" s="11">
        <v>3140345.9099999997</v>
      </c>
      <c r="OE29" s="11">
        <v>44957526.25</v>
      </c>
      <c r="OF29" s="11">
        <v>30370697.52</v>
      </c>
      <c r="OG29" s="11">
        <v>6428971.2400000002</v>
      </c>
      <c r="OH29" s="11">
        <v>19571393.109999996</v>
      </c>
      <c r="OI29" s="11">
        <v>4171632.77</v>
      </c>
      <c r="OJ29" s="11">
        <v>5455259.5599999996</v>
      </c>
      <c r="OK29" s="11">
        <v>6896850.5300000003</v>
      </c>
      <c r="OL29" s="11">
        <v>3040304.8400000003</v>
      </c>
      <c r="OM29" s="11">
        <v>4766285.95</v>
      </c>
      <c r="ON29" s="11">
        <v>66636310.309999995</v>
      </c>
      <c r="OO29" s="11">
        <v>15262183.65</v>
      </c>
      <c r="OP29" s="11">
        <v>19657664.25</v>
      </c>
      <c r="OQ29" s="11">
        <v>11350143.349999998</v>
      </c>
      <c r="OR29" s="11">
        <v>7009917.8099999996</v>
      </c>
      <c r="OS29" s="11">
        <v>2782889.41</v>
      </c>
      <c r="OT29" s="11">
        <v>28139710.350000001</v>
      </c>
      <c r="OU29" s="11">
        <v>3603916.95</v>
      </c>
      <c r="OV29" s="11">
        <v>4596786.4399999995</v>
      </c>
      <c r="OW29" s="11">
        <v>7052244.4399999995</v>
      </c>
      <c r="OX29" s="11">
        <v>6668295.9300000006</v>
      </c>
      <c r="OY29" s="11">
        <v>21961935.430000003</v>
      </c>
      <c r="OZ29" s="11">
        <v>2642931.42</v>
      </c>
      <c r="PA29" s="11">
        <v>3315513.98</v>
      </c>
      <c r="PB29" s="11">
        <v>4385742.5599999996</v>
      </c>
      <c r="PC29" s="11">
        <v>46950978.479999997</v>
      </c>
      <c r="PD29" s="11">
        <v>3612563.84</v>
      </c>
      <c r="PE29" s="11">
        <v>9254657.8399999999</v>
      </c>
      <c r="PF29" s="11">
        <v>1702097.46</v>
      </c>
      <c r="PG29" s="11">
        <v>5815117.2000000002</v>
      </c>
      <c r="PH29" s="11">
        <v>11207295.920000002</v>
      </c>
      <c r="PI29" s="11">
        <v>4660431.34</v>
      </c>
      <c r="PJ29" s="11">
        <v>3984400.2800000003</v>
      </c>
      <c r="PK29" s="11">
        <v>6142965.7999999998</v>
      </c>
      <c r="PL29" s="11">
        <v>5520769</v>
      </c>
      <c r="PM29" s="11">
        <v>6271168.5299999993</v>
      </c>
      <c r="PN29" s="11">
        <v>10183320.26</v>
      </c>
      <c r="PO29" s="11">
        <v>4032013.4</v>
      </c>
      <c r="PP29" s="11">
        <v>14440225.859999999</v>
      </c>
      <c r="PQ29" s="11">
        <v>4548321.93</v>
      </c>
      <c r="PR29" s="11">
        <v>1471611.97</v>
      </c>
      <c r="PS29" s="11">
        <v>1781272.09</v>
      </c>
      <c r="PT29" s="11">
        <v>4251709.8</v>
      </c>
      <c r="PU29" s="11">
        <v>99980270.88000001</v>
      </c>
      <c r="PV29" s="11">
        <v>3701053.82</v>
      </c>
      <c r="PW29" s="11">
        <v>3530543.16</v>
      </c>
      <c r="PX29" s="11">
        <v>10432500.119999999</v>
      </c>
      <c r="PY29" s="11">
        <v>14347270.300000001</v>
      </c>
      <c r="PZ29" s="11">
        <v>11058766.93</v>
      </c>
      <c r="QA29" s="11">
        <v>16699494.07</v>
      </c>
      <c r="QB29" s="11">
        <v>3985794.9299999997</v>
      </c>
      <c r="QC29" s="11">
        <v>9785526.1799999997</v>
      </c>
      <c r="QD29" s="11">
        <v>2765214.6</v>
      </c>
      <c r="QE29" s="11">
        <v>11454720.52</v>
      </c>
      <c r="QF29" s="11">
        <v>3396842.27</v>
      </c>
      <c r="QG29" s="11">
        <v>6104426.4199999999</v>
      </c>
      <c r="QH29" s="11">
        <v>4241465.0600000005</v>
      </c>
      <c r="QI29" s="11">
        <v>7570352.5899999999</v>
      </c>
      <c r="QJ29" s="11">
        <v>6485537.6099999994</v>
      </c>
      <c r="QK29" s="11">
        <v>4524715.59</v>
      </c>
      <c r="QL29" s="11">
        <v>2464576.2000000002</v>
      </c>
      <c r="QM29" s="11">
        <v>2947578.6</v>
      </c>
      <c r="QN29" s="11">
        <v>13139451.960000001</v>
      </c>
      <c r="QO29" s="11">
        <v>10238779.710000001</v>
      </c>
      <c r="QP29" s="11">
        <v>3432461.68</v>
      </c>
      <c r="QQ29" s="11">
        <v>1436244.2000000002</v>
      </c>
      <c r="QR29" s="11">
        <v>1596734.85</v>
      </c>
      <c r="QS29" s="11">
        <v>2983072.58</v>
      </c>
      <c r="QT29" s="11">
        <v>1085791.5699999998</v>
      </c>
      <c r="QU29" s="11">
        <v>77853269.899999991</v>
      </c>
      <c r="QV29" s="11">
        <v>3664615.1799999997</v>
      </c>
      <c r="QW29" s="11">
        <v>12969167.65</v>
      </c>
      <c r="QX29" s="11">
        <v>3744798.17</v>
      </c>
      <c r="QY29" s="11">
        <v>8514875.6999999993</v>
      </c>
      <c r="QZ29" s="11">
        <v>11783937</v>
      </c>
      <c r="RA29" s="11">
        <v>6067041.0500000007</v>
      </c>
      <c r="RB29" s="11">
        <v>12289112.780000001</v>
      </c>
      <c r="RC29" s="11">
        <v>6398973.2200000007</v>
      </c>
      <c r="RD29" s="11">
        <v>2678633.9299999997</v>
      </c>
      <c r="RE29" s="11">
        <v>5959159.9000000004</v>
      </c>
      <c r="RF29" s="11">
        <v>2627687.41</v>
      </c>
      <c r="RG29" s="11">
        <v>5032366.93</v>
      </c>
      <c r="RH29" s="11">
        <v>70203142.359999999</v>
      </c>
      <c r="RI29" s="11">
        <v>15003550.369999999</v>
      </c>
      <c r="RJ29" s="11">
        <v>6152441.9900000002</v>
      </c>
      <c r="RK29" s="11">
        <v>7329612.9499999993</v>
      </c>
      <c r="RL29" s="11">
        <v>6194823.4900000002</v>
      </c>
      <c r="RM29" s="11">
        <v>10820930.73</v>
      </c>
      <c r="RN29" s="11">
        <v>17211584.690000001</v>
      </c>
      <c r="RO29" s="11">
        <v>5199698.49</v>
      </c>
      <c r="RP29" s="11">
        <v>5930270.5</v>
      </c>
      <c r="RQ29" s="11">
        <v>17129909.66</v>
      </c>
      <c r="RR29" s="11">
        <v>15195744.57</v>
      </c>
      <c r="RS29" s="11">
        <v>3520990.41</v>
      </c>
      <c r="RT29" s="11">
        <v>3391823.5</v>
      </c>
      <c r="RU29" s="11">
        <v>3732805.57</v>
      </c>
      <c r="RV29" s="11">
        <v>4578386.8099999996</v>
      </c>
      <c r="RW29" s="11">
        <v>5996300.1200000001</v>
      </c>
      <c r="RX29" s="11">
        <v>7430791.7400000002</v>
      </c>
      <c r="RY29" s="11">
        <v>2150667.12</v>
      </c>
      <c r="RZ29" s="11">
        <v>2116276.31</v>
      </c>
      <c r="SA29" s="11">
        <v>2959442.45</v>
      </c>
      <c r="SB29" s="11">
        <v>35074070.699999996</v>
      </c>
      <c r="SC29" s="11">
        <v>4776813.87</v>
      </c>
      <c r="SD29" s="11">
        <v>5814110.4700000007</v>
      </c>
      <c r="SE29" s="11">
        <v>4289314.37</v>
      </c>
      <c r="SF29" s="11">
        <v>3474574.5</v>
      </c>
      <c r="SG29" s="11">
        <v>3970545.73</v>
      </c>
      <c r="SH29" s="11">
        <v>7146103.9699999997</v>
      </c>
      <c r="SI29" s="11">
        <v>6760450.2800000003</v>
      </c>
      <c r="SJ29" s="11">
        <v>6157252.6400000006</v>
      </c>
      <c r="SK29" s="11">
        <v>7417740.3599999994</v>
      </c>
      <c r="SL29" s="11">
        <v>12309533.67</v>
      </c>
      <c r="SM29" s="11">
        <v>2351654.85</v>
      </c>
      <c r="SN29" s="11">
        <v>22672314.709999997</v>
      </c>
      <c r="SO29" s="11">
        <v>4662252.66</v>
      </c>
      <c r="SP29" s="11">
        <v>9753642.7300000004</v>
      </c>
      <c r="SQ29" s="11">
        <v>11342878.1</v>
      </c>
      <c r="SR29" s="11">
        <v>6042782.5300000003</v>
      </c>
      <c r="SS29" s="11">
        <v>6032210.0600000005</v>
      </c>
      <c r="ST29" s="11">
        <v>6111928.3300000001</v>
      </c>
      <c r="SU29" s="11">
        <v>3239123.05</v>
      </c>
      <c r="SV29" s="11">
        <v>43968682.910000004</v>
      </c>
      <c r="SW29" s="11">
        <v>5004798.45</v>
      </c>
      <c r="SX29" s="11">
        <v>10633458.199999999</v>
      </c>
      <c r="SY29" s="11">
        <v>6530202</v>
      </c>
      <c r="SZ29" s="11">
        <v>3036102.1700000004</v>
      </c>
      <c r="TA29" s="11">
        <v>3923382.25</v>
      </c>
      <c r="TB29" s="11">
        <v>5507955.6500000004</v>
      </c>
      <c r="TC29" s="11">
        <v>20572915.75</v>
      </c>
      <c r="TD29" s="11">
        <v>5317741.3100000005</v>
      </c>
      <c r="TE29" s="11">
        <v>5565512.4700000007</v>
      </c>
      <c r="TF29" s="11">
        <v>9071671.4100000001</v>
      </c>
      <c r="TG29" s="11">
        <v>6353439.0999999996</v>
      </c>
      <c r="TH29" s="11">
        <v>5345567.33</v>
      </c>
      <c r="TI29" s="11">
        <v>3558125.83</v>
      </c>
      <c r="TJ29" s="11">
        <v>78613881.329999998</v>
      </c>
      <c r="TK29" s="11">
        <v>8203575.8399999999</v>
      </c>
      <c r="TL29" s="11">
        <v>2990976.8</v>
      </c>
      <c r="TM29" s="11">
        <v>11280936.699999999</v>
      </c>
      <c r="TN29" s="11">
        <v>9002171.5500000007</v>
      </c>
      <c r="TO29" s="11">
        <v>8046323.3000000007</v>
      </c>
      <c r="TP29" s="11">
        <v>2158854.91</v>
      </c>
      <c r="TQ29" s="11">
        <v>23464614.910000004</v>
      </c>
      <c r="TR29" s="11">
        <v>6159045.7599999998</v>
      </c>
      <c r="TS29" s="11">
        <v>21976031.879999999</v>
      </c>
      <c r="TT29" s="11">
        <v>11711399.720000001</v>
      </c>
      <c r="TU29" s="11">
        <v>4952772.6400000006</v>
      </c>
      <c r="TV29" s="11">
        <v>4030807.8000000003</v>
      </c>
      <c r="TW29" s="11">
        <v>4398506.7</v>
      </c>
      <c r="TX29" s="11">
        <v>4421120.3000000007</v>
      </c>
      <c r="TY29" s="11">
        <v>5053037.8100000005</v>
      </c>
      <c r="TZ29" s="11">
        <v>16407769.199999999</v>
      </c>
      <c r="UA29" s="11">
        <v>3424341.44</v>
      </c>
      <c r="UB29" s="11">
        <v>23915502.880000003</v>
      </c>
      <c r="UC29" s="11">
        <v>6002328.6900000004</v>
      </c>
      <c r="UD29" s="11">
        <v>2692006.1799999997</v>
      </c>
      <c r="UE29" s="11">
        <v>3821605.7699999996</v>
      </c>
      <c r="UF29" s="11">
        <v>19394310.010000002</v>
      </c>
      <c r="UG29" s="11">
        <v>3423645.48</v>
      </c>
      <c r="UH29" s="11">
        <v>1478337.28</v>
      </c>
      <c r="UI29" s="11">
        <v>4721719.5999999996</v>
      </c>
      <c r="UJ29" s="11">
        <v>2848010.51</v>
      </c>
      <c r="UK29" s="11">
        <v>31479514.100000001</v>
      </c>
      <c r="UL29" s="11">
        <v>7176868.3699999992</v>
      </c>
      <c r="UM29" s="11">
        <v>6257162.6699999999</v>
      </c>
      <c r="UN29" s="11">
        <v>9037446.0099999998</v>
      </c>
      <c r="UO29" s="11">
        <v>9038352.6500000004</v>
      </c>
      <c r="UP29" s="11">
        <v>7409667.1299999999</v>
      </c>
      <c r="UQ29" s="11">
        <v>120461932.40999998</v>
      </c>
      <c r="UR29" s="11">
        <v>6893174.3599999994</v>
      </c>
      <c r="US29" s="11">
        <v>12356068.5</v>
      </c>
      <c r="UT29" s="11">
        <v>26657784.870000001</v>
      </c>
      <c r="UU29" s="11">
        <v>1888100.27</v>
      </c>
      <c r="UV29" s="11">
        <v>5666652.0099999998</v>
      </c>
      <c r="UW29" s="11">
        <v>14099993.99</v>
      </c>
      <c r="UX29" s="11">
        <v>4762319.5999999996</v>
      </c>
      <c r="UY29" s="11">
        <v>3967105.12</v>
      </c>
      <c r="UZ29" s="11">
        <v>7117880.1299999999</v>
      </c>
      <c r="VA29" s="11">
        <v>17629785.91</v>
      </c>
      <c r="VB29" s="11">
        <v>15052313.779999999</v>
      </c>
      <c r="VC29" s="11">
        <v>8236442.3399999999</v>
      </c>
      <c r="VD29" s="11">
        <v>9739267.8300000001</v>
      </c>
      <c r="VE29" s="11">
        <v>2632999.2800000003</v>
      </c>
      <c r="VF29" s="11">
        <v>4067998.73</v>
      </c>
      <c r="VG29" s="11">
        <v>3380692.66</v>
      </c>
      <c r="VH29" s="11">
        <v>5116163.75</v>
      </c>
      <c r="VI29" s="11">
        <v>20365014.260000002</v>
      </c>
      <c r="VJ29" s="11">
        <v>2716392.7</v>
      </c>
      <c r="VK29" s="11">
        <v>2218423.62</v>
      </c>
      <c r="VL29" s="11">
        <v>1758726.55</v>
      </c>
      <c r="VM29" s="11">
        <v>54771272.450000003</v>
      </c>
      <c r="VN29" s="11">
        <v>5475243.5999999996</v>
      </c>
      <c r="VO29" s="11">
        <v>8127003.7200000007</v>
      </c>
      <c r="VP29" s="11">
        <v>6358339.5500000007</v>
      </c>
      <c r="VQ29" s="11">
        <v>14905942.489999998</v>
      </c>
      <c r="VR29" s="11">
        <v>7666350.0700000012</v>
      </c>
      <c r="VS29" s="11">
        <v>7160609.8200000003</v>
      </c>
      <c r="VT29" s="11">
        <v>5186135.2399999993</v>
      </c>
      <c r="VU29" s="11">
        <v>7090214.5700000003</v>
      </c>
      <c r="VV29" s="11">
        <v>25179204.439999998</v>
      </c>
      <c r="VW29" s="11">
        <v>4540670.66</v>
      </c>
      <c r="VX29" s="11">
        <v>10461132.08</v>
      </c>
      <c r="VY29" s="11">
        <v>6155023.71</v>
      </c>
      <c r="VZ29" s="11">
        <v>4978480</v>
      </c>
      <c r="WA29" s="11">
        <v>2763561.91</v>
      </c>
      <c r="WB29" s="11">
        <v>128821384.39</v>
      </c>
      <c r="WC29" s="11">
        <v>9841174.3000000007</v>
      </c>
      <c r="WD29" s="11">
        <v>7621742.9100000001</v>
      </c>
      <c r="WE29" s="11">
        <v>3960074.89</v>
      </c>
      <c r="WF29" s="11">
        <v>5064384.5299999993</v>
      </c>
      <c r="WG29" s="11">
        <v>8884090.4799999986</v>
      </c>
      <c r="WH29" s="11">
        <v>11035398.82</v>
      </c>
      <c r="WI29" s="11">
        <v>9999797.7899999991</v>
      </c>
      <c r="WJ29" s="11">
        <v>4463575.78</v>
      </c>
      <c r="WK29" s="11">
        <v>8039867.8199999994</v>
      </c>
      <c r="WL29" s="11">
        <v>4021147.2199999997</v>
      </c>
      <c r="WM29" s="11">
        <v>16192386.100000001</v>
      </c>
      <c r="WN29" s="11">
        <v>7369880.3300000001</v>
      </c>
      <c r="WO29" s="11">
        <v>7286066.3899999987</v>
      </c>
      <c r="WP29" s="11">
        <v>8348787.0500000007</v>
      </c>
      <c r="WQ29" s="11">
        <v>9784230.5600000005</v>
      </c>
      <c r="WR29" s="11">
        <v>6659114.5099999998</v>
      </c>
      <c r="WS29" s="11">
        <v>12294733.800000001</v>
      </c>
      <c r="WT29" s="11">
        <v>3682752.7700000005</v>
      </c>
      <c r="WU29" s="11">
        <v>18556788.079999998</v>
      </c>
      <c r="WV29" s="11">
        <v>33014018.090000004</v>
      </c>
      <c r="WW29" s="11">
        <v>5804348.96</v>
      </c>
      <c r="WX29" s="11">
        <v>3746309.08</v>
      </c>
      <c r="WY29" s="11">
        <v>4074098.3800000004</v>
      </c>
      <c r="WZ29" s="11">
        <v>5180632.49</v>
      </c>
      <c r="XA29" s="11">
        <v>3494244.9699999997</v>
      </c>
      <c r="XB29" s="11">
        <v>3935166.3</v>
      </c>
      <c r="XC29" s="11">
        <v>3381144.28</v>
      </c>
      <c r="XD29" s="11">
        <v>15057755.710000001</v>
      </c>
      <c r="XE29" s="11">
        <v>3811795.15</v>
      </c>
      <c r="XF29" s="11">
        <v>2380853.7400000002</v>
      </c>
      <c r="XG29" s="11">
        <v>3773433.34</v>
      </c>
      <c r="XH29" s="11">
        <v>2771912.6500000004</v>
      </c>
      <c r="XI29" s="11">
        <v>80481731.629999995</v>
      </c>
      <c r="XJ29" s="11">
        <v>14524137.1</v>
      </c>
      <c r="XK29" s="11">
        <v>8804260.2699999996</v>
      </c>
      <c r="XL29" s="11">
        <v>30134585.830000002</v>
      </c>
      <c r="XM29" s="11">
        <v>4309482.99</v>
      </c>
      <c r="XN29" s="11">
        <v>6433604.3900000006</v>
      </c>
      <c r="XO29" s="11">
        <v>13933319.189999999</v>
      </c>
      <c r="XP29" s="11">
        <v>6314831.5499999998</v>
      </c>
      <c r="XQ29" s="11">
        <v>8322130.7000000002</v>
      </c>
      <c r="XR29" s="11">
        <v>10063621.01</v>
      </c>
      <c r="XS29" s="11">
        <v>11284434.520000001</v>
      </c>
      <c r="XT29" s="11">
        <v>4432237.82</v>
      </c>
      <c r="XU29" s="11">
        <v>4711691.0999999996</v>
      </c>
      <c r="XV29" s="11">
        <v>5895614.9800000004</v>
      </c>
      <c r="XW29" s="11">
        <v>4762187.5999999996</v>
      </c>
      <c r="XX29" s="11">
        <v>3317618.4299999997</v>
      </c>
      <c r="XY29" s="11">
        <v>3877656.57</v>
      </c>
      <c r="XZ29" s="11">
        <v>3381673</v>
      </c>
      <c r="YA29" s="11">
        <v>2842459.79</v>
      </c>
      <c r="YB29" s="11">
        <v>3659788.69</v>
      </c>
      <c r="YC29" s="11">
        <v>4272855.2</v>
      </c>
      <c r="YD29" s="11">
        <v>3040497.57</v>
      </c>
      <c r="YE29" s="11">
        <v>3645992.51</v>
      </c>
      <c r="YF29" s="11">
        <v>77654680.63000001</v>
      </c>
      <c r="YG29" s="11">
        <v>5126218.5199999996</v>
      </c>
      <c r="YH29" s="11">
        <v>11714723.58</v>
      </c>
      <c r="YI29" s="11">
        <v>4151586.65</v>
      </c>
      <c r="YJ29" s="11">
        <v>15894909.639999999</v>
      </c>
      <c r="YK29" s="11">
        <v>8317561.4399999995</v>
      </c>
      <c r="YL29" s="11">
        <v>10883222.6</v>
      </c>
      <c r="YM29" s="11">
        <v>4298624.2</v>
      </c>
      <c r="YN29" s="11">
        <v>43314527.399999999</v>
      </c>
      <c r="YO29" s="11">
        <v>19097837.050000001</v>
      </c>
      <c r="YP29" s="11">
        <v>12300148.879999999</v>
      </c>
      <c r="YQ29" s="11">
        <v>6080741.9399999995</v>
      </c>
      <c r="YR29" s="11">
        <v>6761744.9799999995</v>
      </c>
      <c r="YS29" s="11">
        <v>4423208.99</v>
      </c>
      <c r="YT29" s="11">
        <v>3606130.38</v>
      </c>
      <c r="YU29" s="11">
        <v>3625300.36</v>
      </c>
      <c r="YV29" s="11">
        <v>3775882.38</v>
      </c>
      <c r="YW29" s="11">
        <v>40466014.470000006</v>
      </c>
      <c r="YX29" s="11">
        <v>7324656.9500000002</v>
      </c>
      <c r="YY29" s="11">
        <v>2236514.3099999996</v>
      </c>
      <c r="YZ29" s="11">
        <v>2567097.4699999997</v>
      </c>
      <c r="ZA29" s="11">
        <v>2793755.2199999997</v>
      </c>
      <c r="ZB29" s="11">
        <v>2402083.09</v>
      </c>
      <c r="ZC29" s="11">
        <v>2291850.62</v>
      </c>
      <c r="ZD29" s="11">
        <v>35790734.210000001</v>
      </c>
      <c r="ZE29" s="11">
        <v>2877802.63</v>
      </c>
      <c r="ZF29" s="11">
        <v>9396864.7699999996</v>
      </c>
      <c r="ZG29" s="11">
        <v>4568889.5999999996</v>
      </c>
      <c r="ZH29" s="11">
        <v>3457726.8299999996</v>
      </c>
      <c r="ZI29" s="11">
        <v>4596306.05</v>
      </c>
      <c r="ZJ29" s="11">
        <v>4923889.49</v>
      </c>
      <c r="ZK29" s="11">
        <v>2504767.9699999997</v>
      </c>
      <c r="ZL29" s="11">
        <v>14972864.199999999</v>
      </c>
      <c r="ZM29" s="11">
        <v>89711279.010000005</v>
      </c>
      <c r="ZN29" s="11">
        <v>3883856.6100000003</v>
      </c>
      <c r="ZO29" s="11">
        <v>8945601.2899999991</v>
      </c>
      <c r="ZP29" s="11">
        <v>29683420.73</v>
      </c>
      <c r="ZQ29" s="11">
        <v>13195145.239999998</v>
      </c>
      <c r="ZR29" s="11">
        <v>4082810.05</v>
      </c>
      <c r="ZS29" s="11">
        <v>7277500.4199999999</v>
      </c>
      <c r="ZT29" s="11">
        <v>8576809.9900000002</v>
      </c>
      <c r="ZU29" s="11">
        <v>11380016.58</v>
      </c>
      <c r="ZV29" s="11">
        <v>8646215.8599999994</v>
      </c>
      <c r="ZW29" s="11">
        <v>1367560.28</v>
      </c>
      <c r="ZX29" s="11">
        <v>10890044.57</v>
      </c>
      <c r="ZY29" s="11">
        <v>4565028.3499999996</v>
      </c>
      <c r="ZZ29" s="11">
        <v>8888876.3000000007</v>
      </c>
      <c r="AAA29" s="11">
        <v>6381736.2999999998</v>
      </c>
      <c r="AAB29" s="11">
        <v>4290616.0999999996</v>
      </c>
      <c r="AAC29" s="11">
        <v>9023246.3900000006</v>
      </c>
      <c r="AAD29" s="11">
        <v>7228564.2100000009</v>
      </c>
      <c r="AAE29" s="11">
        <v>5492379.4299999997</v>
      </c>
      <c r="AAF29" s="11">
        <v>4880471.6500000004</v>
      </c>
      <c r="AAG29" s="11">
        <v>2797453.24</v>
      </c>
      <c r="AAH29" s="11">
        <v>1994821.9</v>
      </c>
      <c r="AAI29" s="11">
        <v>26761043.399999999</v>
      </c>
      <c r="AAJ29" s="11">
        <v>5238047.28</v>
      </c>
      <c r="AAK29" s="11">
        <v>3158752.7700000005</v>
      </c>
      <c r="AAL29" s="11">
        <v>3775927.46</v>
      </c>
      <c r="AAM29" s="11">
        <v>2845299.93</v>
      </c>
      <c r="AAN29" s="11">
        <v>9592366.0099999998</v>
      </c>
      <c r="AAO29" s="11">
        <v>2359147.7299999995</v>
      </c>
      <c r="AAP29" s="11">
        <v>117343416.01000001</v>
      </c>
      <c r="AAQ29" s="11">
        <v>8279349.7400000002</v>
      </c>
      <c r="AAR29" s="11">
        <v>4751065.0199999996</v>
      </c>
      <c r="AAS29" s="11">
        <v>18618243.879999999</v>
      </c>
      <c r="AAT29" s="11">
        <v>5796397.3100000005</v>
      </c>
      <c r="AAU29" s="11">
        <v>7215174.1799999997</v>
      </c>
      <c r="AAV29" s="11">
        <v>8642636.1600000001</v>
      </c>
      <c r="AAW29" s="11">
        <v>10343480.16</v>
      </c>
      <c r="AAX29" s="11">
        <v>18399246.509999998</v>
      </c>
      <c r="AAY29" s="11">
        <v>5367009.3800000008</v>
      </c>
      <c r="AAZ29" s="11">
        <v>9773592.0799999982</v>
      </c>
      <c r="ABA29" s="11">
        <v>15535873.83</v>
      </c>
      <c r="ABB29" s="11">
        <v>15186707.059999999</v>
      </c>
      <c r="ABC29" s="11">
        <v>2581636.5499999998</v>
      </c>
      <c r="ABD29" s="11">
        <v>5917244.3100000005</v>
      </c>
      <c r="ABE29" s="11">
        <v>3503654.87</v>
      </c>
      <c r="ABF29" s="11">
        <v>2719752.77</v>
      </c>
      <c r="ABG29" s="11">
        <v>7315412.8700000001</v>
      </c>
      <c r="ABH29" s="11">
        <v>4168549.2199999997</v>
      </c>
      <c r="ABI29" s="11">
        <v>34705601.109999999</v>
      </c>
      <c r="ABJ29" s="11">
        <v>16205497.440000001</v>
      </c>
      <c r="ABK29" s="11">
        <v>3242446.82</v>
      </c>
      <c r="ABL29" s="11">
        <v>2781740.31</v>
      </c>
      <c r="ABM29" s="11">
        <v>2223453.88</v>
      </c>
      <c r="ABN29" s="11">
        <v>3694579.3</v>
      </c>
      <c r="ABO29" s="11">
        <v>2070201.45</v>
      </c>
      <c r="ABP29" s="11">
        <v>37590215.949999996</v>
      </c>
      <c r="ABQ29" s="11">
        <v>3991315.85</v>
      </c>
      <c r="ABR29" s="11">
        <v>2691141.9</v>
      </c>
      <c r="ABS29" s="11">
        <v>6254428.5399999991</v>
      </c>
      <c r="ABT29" s="11">
        <v>3238352.64</v>
      </c>
      <c r="ABU29" s="11">
        <v>7378144.1100000003</v>
      </c>
      <c r="ABV29" s="11">
        <v>2223398.37</v>
      </c>
      <c r="ABW29" s="11">
        <v>2403536.4500000002</v>
      </c>
      <c r="ABX29" s="11">
        <v>802176.15</v>
      </c>
      <c r="ABY29" s="11">
        <v>29853534.119999997</v>
      </c>
      <c r="ABZ29" s="11">
        <v>2095560.2200000002</v>
      </c>
      <c r="ACA29" s="11">
        <v>6158451.1600000001</v>
      </c>
      <c r="ACB29" s="11">
        <v>2484777.31</v>
      </c>
      <c r="ACC29" s="11">
        <v>4116888.16</v>
      </c>
      <c r="ACD29" s="11">
        <v>13753317.74</v>
      </c>
      <c r="ACE29" s="11">
        <v>2130927.17</v>
      </c>
      <c r="ACF29" s="11">
        <v>2781781.81</v>
      </c>
      <c r="ACG29" s="11">
        <v>1895452.33</v>
      </c>
      <c r="ACH29" s="11">
        <v>5557746.5999999996</v>
      </c>
      <c r="ACI29" s="11">
        <v>2173355.3899999997</v>
      </c>
      <c r="ACJ29" s="11">
        <v>137848558.43000001</v>
      </c>
      <c r="ACK29" s="11">
        <v>4993766.28</v>
      </c>
      <c r="ACL29" s="11">
        <v>3430146.77</v>
      </c>
      <c r="ACM29" s="11">
        <v>12011360.789999999</v>
      </c>
      <c r="ACN29" s="11">
        <v>1368468.4</v>
      </c>
      <c r="ACO29" s="11">
        <v>5660935.0800000001</v>
      </c>
      <c r="ACP29" s="11">
        <v>5989658.8599999994</v>
      </c>
      <c r="ACQ29" s="11">
        <v>35104126.709999993</v>
      </c>
      <c r="ACR29" s="11">
        <v>9995065.0899999999</v>
      </c>
      <c r="ACS29" s="11">
        <v>3369969.06</v>
      </c>
      <c r="ACT29" s="11">
        <v>3100297.23</v>
      </c>
      <c r="ACU29" s="11">
        <v>3945050.61</v>
      </c>
      <c r="ACV29" s="11">
        <v>8923297.0399999991</v>
      </c>
      <c r="ACW29" s="11">
        <v>19720911.09</v>
      </c>
      <c r="ACX29" s="11">
        <v>11131997.280000001</v>
      </c>
      <c r="ACY29" s="11">
        <v>6184719.79</v>
      </c>
      <c r="ACZ29" s="11">
        <v>3740452.59</v>
      </c>
      <c r="ADA29" s="11">
        <v>4321162.29</v>
      </c>
      <c r="ADB29" s="11">
        <v>2284626.6100000003</v>
      </c>
      <c r="ADC29" s="11">
        <v>3395484.5</v>
      </c>
      <c r="ADD29" s="11">
        <v>2014373.5</v>
      </c>
      <c r="ADE29" s="11">
        <v>5719592.1199999992</v>
      </c>
      <c r="ADF29" s="11">
        <v>3330985.21</v>
      </c>
      <c r="ADG29" s="11">
        <v>16579769.439999998</v>
      </c>
      <c r="ADH29" s="11">
        <v>14605069.560000001</v>
      </c>
      <c r="ADI29" s="11">
        <v>4460172.3899999997</v>
      </c>
      <c r="ADJ29" s="11">
        <v>870746.12</v>
      </c>
      <c r="ADK29" s="11">
        <v>5736239.5099999998</v>
      </c>
      <c r="ADL29" s="11">
        <v>615844.53</v>
      </c>
      <c r="ADM29" s="11">
        <v>4489115.75</v>
      </c>
      <c r="ADN29" s="11">
        <v>1198058.3500000001</v>
      </c>
      <c r="ADO29" s="11">
        <v>3067570.35</v>
      </c>
      <c r="ADP29" s="11">
        <v>59155325.689999998</v>
      </c>
      <c r="ADQ29" s="11">
        <v>6803644.7100000009</v>
      </c>
      <c r="ADR29" s="11">
        <v>7640618.1999999993</v>
      </c>
      <c r="ADS29" s="11">
        <v>1548419.45</v>
      </c>
      <c r="ADT29" s="11">
        <v>33695710.900000006</v>
      </c>
      <c r="ADU29" s="11">
        <v>1096945.8600000001</v>
      </c>
      <c r="ADV29" s="11">
        <v>5363464.38</v>
      </c>
      <c r="ADW29" s="11">
        <v>5003630.7</v>
      </c>
      <c r="ADX29" s="11">
        <v>3570288.5</v>
      </c>
      <c r="ADY29" s="11">
        <v>625824.5</v>
      </c>
      <c r="ADZ29" s="11">
        <v>48139119.259999998</v>
      </c>
      <c r="AEA29" s="11">
        <v>24739393.730000004</v>
      </c>
      <c r="AEB29" s="11">
        <v>39360822.82</v>
      </c>
      <c r="AEC29" s="11">
        <v>12340874.67</v>
      </c>
      <c r="AED29" s="11">
        <v>7112759.7800000012</v>
      </c>
      <c r="AEE29" s="11">
        <v>5077061.1099999994</v>
      </c>
      <c r="AEF29" s="11">
        <v>3514390.91</v>
      </c>
      <c r="AEG29" s="11">
        <v>6383135</v>
      </c>
      <c r="AEH29" s="11">
        <v>2700414.4499999997</v>
      </c>
      <c r="AEI29" s="11">
        <v>2431519.9699999997</v>
      </c>
      <c r="AEJ29" s="11">
        <v>34355985.359999999</v>
      </c>
      <c r="AEK29" s="11">
        <v>4960464.01</v>
      </c>
      <c r="AEL29" s="11">
        <v>1924872.67</v>
      </c>
      <c r="AEM29" s="11">
        <v>5350825.34</v>
      </c>
      <c r="AEN29" s="11">
        <v>7547193.2199999997</v>
      </c>
      <c r="AEO29" s="11">
        <v>3737230.69</v>
      </c>
      <c r="AEP29" s="11">
        <v>4308549.83</v>
      </c>
      <c r="AEQ29" s="11">
        <v>9336209.5999999996</v>
      </c>
      <c r="AER29" s="11">
        <v>1412511.9099999997</v>
      </c>
      <c r="AES29" s="11">
        <v>5642193.330000001</v>
      </c>
      <c r="AET29" s="11">
        <v>61813205.959999993</v>
      </c>
      <c r="AEU29" s="11">
        <v>7583003.5100000007</v>
      </c>
      <c r="AEV29" s="11">
        <v>7367627.8499999996</v>
      </c>
      <c r="AEW29" s="11">
        <v>10698677.9</v>
      </c>
      <c r="AEX29" s="11">
        <v>6517113.71</v>
      </c>
      <c r="AEY29" s="11">
        <v>19382539.900000002</v>
      </c>
      <c r="AEZ29" s="11">
        <v>8361348.0599999996</v>
      </c>
      <c r="AFA29" s="11">
        <v>7707994.2699999996</v>
      </c>
      <c r="AFB29" s="11">
        <v>5455368.0099999998</v>
      </c>
      <c r="AFC29" s="11">
        <v>3948818.0700000003</v>
      </c>
      <c r="AFD29" s="11">
        <v>48265712</v>
      </c>
      <c r="AFE29" s="11">
        <v>31234995.400000002</v>
      </c>
      <c r="AFF29" s="11">
        <v>17456440.990000002</v>
      </c>
      <c r="AFG29" s="11">
        <v>4913711.18</v>
      </c>
      <c r="AFH29" s="11">
        <v>20206221.360000003</v>
      </c>
      <c r="AFI29" s="11">
        <v>10691227.16</v>
      </c>
      <c r="AFJ29" s="11">
        <v>7807874.0499999998</v>
      </c>
      <c r="AFK29" s="11">
        <v>6945563.2199999997</v>
      </c>
      <c r="AFL29" s="11">
        <v>4844608.92</v>
      </c>
      <c r="AFM29" s="11">
        <v>9011943.4399999995</v>
      </c>
      <c r="AFN29" s="11">
        <v>10471712.609999999</v>
      </c>
      <c r="AFO29" s="11">
        <v>6247853.4899999993</v>
      </c>
      <c r="AFP29" s="11">
        <v>3301074.5799999996</v>
      </c>
      <c r="AFQ29" s="11">
        <v>33519200.780000001</v>
      </c>
      <c r="AFR29" s="11">
        <v>14300015.079999998</v>
      </c>
      <c r="AFS29" s="11">
        <v>15143441.899999999</v>
      </c>
      <c r="AFT29" s="11">
        <v>3742307.0900000003</v>
      </c>
      <c r="AFU29" s="11">
        <v>10480030.720000001</v>
      </c>
      <c r="AFV29" s="11">
        <v>7963019.75</v>
      </c>
      <c r="AFW29" s="11">
        <v>5873893.5899999999</v>
      </c>
      <c r="AFX29" s="11">
        <v>9109191.7300000004</v>
      </c>
      <c r="AFY29" s="11">
        <v>11609625.809999999</v>
      </c>
      <c r="AFZ29" s="11">
        <v>2431787.04</v>
      </c>
      <c r="AGA29" s="11">
        <v>11042571.919999998</v>
      </c>
      <c r="AGB29" s="11">
        <v>7095799.5899999999</v>
      </c>
      <c r="AGC29" s="11">
        <v>60509602.960000001</v>
      </c>
      <c r="AGD29" s="11">
        <v>6545547.7399999993</v>
      </c>
      <c r="AGE29" s="11">
        <v>7449653.96</v>
      </c>
      <c r="AGF29" s="11">
        <v>6710277.9900000002</v>
      </c>
      <c r="AGG29" s="11">
        <v>12885081.200000001</v>
      </c>
      <c r="AGH29" s="11">
        <v>6780772.4000000004</v>
      </c>
      <c r="AGI29" s="11">
        <v>2383611.62</v>
      </c>
      <c r="AGJ29" s="11">
        <v>4215476.13</v>
      </c>
      <c r="AGK29" s="11">
        <v>4755223.0600000005</v>
      </c>
      <c r="AGL29" s="11">
        <v>5843970.1799999997</v>
      </c>
      <c r="AGM29" s="11">
        <v>2240243.73</v>
      </c>
      <c r="AGN29" s="11">
        <v>68042016.700000003</v>
      </c>
      <c r="AGO29" s="11">
        <v>10460639.299999999</v>
      </c>
      <c r="AGP29" s="11">
        <v>6315793.1500000004</v>
      </c>
      <c r="AGQ29" s="11">
        <v>4831611.3800000008</v>
      </c>
      <c r="AGR29" s="11">
        <v>19704826.420000002</v>
      </c>
      <c r="AGS29" s="11">
        <v>11381671.48</v>
      </c>
      <c r="AGT29" s="11">
        <v>4757091.62</v>
      </c>
      <c r="AGU29" s="11">
        <v>8390654.2400000002</v>
      </c>
      <c r="AGV29" s="11">
        <v>79956398.929999992</v>
      </c>
      <c r="AGW29" s="11">
        <v>49501382.75</v>
      </c>
      <c r="AGX29" s="11">
        <v>6848994.9299999997</v>
      </c>
      <c r="AGY29" s="11">
        <v>9881047.1899999995</v>
      </c>
      <c r="AGZ29" s="11">
        <v>18193099.230000004</v>
      </c>
      <c r="AHA29" s="11">
        <v>11678128.760000002</v>
      </c>
      <c r="AHB29" s="11">
        <v>9271577.3000000007</v>
      </c>
      <c r="AHC29" s="11">
        <v>6298782.0399999991</v>
      </c>
      <c r="AHD29" s="11">
        <v>2542342.8200000003</v>
      </c>
      <c r="AHE29" s="11">
        <v>5781676.9900000002</v>
      </c>
      <c r="AHF29" s="11">
        <v>8849740.9199999999</v>
      </c>
      <c r="AHG29" s="11">
        <v>5333837.1900000004</v>
      </c>
      <c r="AHH29" s="11">
        <v>1908221.64</v>
      </c>
      <c r="AHI29" s="11">
        <v>2975590.5699999994</v>
      </c>
      <c r="AHJ29" s="11">
        <v>6001968.3900000006</v>
      </c>
      <c r="AHK29" s="11">
        <v>6302768.6100000003</v>
      </c>
      <c r="AHL29" s="11">
        <v>3097967.2</v>
      </c>
      <c r="AHM29" s="11">
        <v>29213102.640000001</v>
      </c>
      <c r="AHN29" s="11">
        <v>2594658.63</v>
      </c>
      <c r="AHO29" s="11">
        <v>6491820.0800000001</v>
      </c>
      <c r="AHP29" s="11">
        <v>4711198.03</v>
      </c>
      <c r="AHQ29" s="11">
        <v>6852919.46</v>
      </c>
      <c r="AHR29" s="11">
        <v>3001001.44</v>
      </c>
      <c r="AHS29" s="11">
        <v>2265646.02</v>
      </c>
      <c r="AHT29" s="11">
        <f t="shared" si="16"/>
        <v>9681498158.554493</v>
      </c>
      <c r="AHV29" s="625"/>
      <c r="AHW29" s="626"/>
    </row>
    <row r="30" spans="1:907" x14ac:dyDescent="0.8">
      <c r="A30" s="96">
        <v>24</v>
      </c>
      <c r="B30" s="96" t="s">
        <v>39</v>
      </c>
      <c r="C30" s="6" t="s">
        <v>40</v>
      </c>
      <c r="D30" s="11">
        <v>250681786.57000005</v>
      </c>
      <c r="E30" s="11">
        <v>10589894.190000001</v>
      </c>
      <c r="F30" s="11">
        <v>14544137.269999996</v>
      </c>
      <c r="G30" s="11">
        <v>5697439.3399999999</v>
      </c>
      <c r="H30" s="11">
        <v>37452681.600000001</v>
      </c>
      <c r="I30" s="11">
        <v>9104647.0099999979</v>
      </c>
      <c r="J30" s="11">
        <v>23892861.860000003</v>
      </c>
      <c r="K30" s="11">
        <v>15622197.890000002</v>
      </c>
      <c r="L30" s="11">
        <v>14281753.67</v>
      </c>
      <c r="M30" s="11">
        <v>10492235.689999999</v>
      </c>
      <c r="N30" s="11">
        <v>6218079.7999999989</v>
      </c>
      <c r="O30" s="11">
        <v>5710035.9699999997</v>
      </c>
      <c r="P30" s="11">
        <v>9840624.7699999996</v>
      </c>
      <c r="Q30" s="11">
        <v>10036223.600000001</v>
      </c>
      <c r="R30" s="11">
        <v>8111305.6799999988</v>
      </c>
      <c r="S30" s="11">
        <v>11759170.469999999</v>
      </c>
      <c r="T30" s="11">
        <v>8719509</v>
      </c>
      <c r="U30" s="11">
        <v>4291100.0999999996</v>
      </c>
      <c r="V30" s="11">
        <v>236410641.12999997</v>
      </c>
      <c r="W30" s="11">
        <v>36848309.380000003</v>
      </c>
      <c r="X30" s="11">
        <v>13908114</v>
      </c>
      <c r="Y30" s="11">
        <v>17021238.489999998</v>
      </c>
      <c r="Z30" s="11">
        <v>8063647.7500000009</v>
      </c>
      <c r="AA30" s="11">
        <v>7080270.2799999993</v>
      </c>
      <c r="AB30" s="11">
        <v>2366459.6699999995</v>
      </c>
      <c r="AC30" s="11">
        <v>41040707.149999999</v>
      </c>
      <c r="AD30" s="11">
        <v>14627090.199999999</v>
      </c>
      <c r="AE30" s="11">
        <v>4197453.4800000004</v>
      </c>
      <c r="AF30" s="11">
        <v>21239494.510000002</v>
      </c>
      <c r="AG30" s="11">
        <v>9235417.6499999985</v>
      </c>
      <c r="AH30" s="11">
        <v>55906689.160000004</v>
      </c>
      <c r="AI30" s="11">
        <v>9422828.2100000009</v>
      </c>
      <c r="AJ30" s="11">
        <v>8546838.0700000003</v>
      </c>
      <c r="AK30" s="11">
        <v>5841357.1000000015</v>
      </c>
      <c r="AL30" s="11">
        <v>6438905.6600000011</v>
      </c>
      <c r="AM30" s="11">
        <v>4840809.9600000009</v>
      </c>
      <c r="AN30" s="11">
        <v>5448731.7800000003</v>
      </c>
      <c r="AO30" s="11">
        <v>5754482.3499999996</v>
      </c>
      <c r="AP30" s="11">
        <v>8048419.1800000006</v>
      </c>
      <c r="AQ30" s="11">
        <v>4610696.2600000007</v>
      </c>
      <c r="AR30" s="11">
        <v>4437596.5</v>
      </c>
      <c r="AS30" s="11">
        <v>7941829.8999999985</v>
      </c>
      <c r="AT30" s="11">
        <v>104175396.89</v>
      </c>
      <c r="AU30" s="11">
        <v>2221435.2700000005</v>
      </c>
      <c r="AV30" s="11">
        <v>3617338.5</v>
      </c>
      <c r="AW30" s="11">
        <v>2536847.4</v>
      </c>
      <c r="AX30" s="11">
        <v>7152966.4399999995</v>
      </c>
      <c r="AY30" s="11">
        <v>7640357.2999999989</v>
      </c>
      <c r="AZ30" s="11">
        <v>2153870.4700000002</v>
      </c>
      <c r="BA30" s="11">
        <v>3588861.8299999996</v>
      </c>
      <c r="BB30" s="11">
        <v>2256040.04</v>
      </c>
      <c r="BC30" s="11">
        <v>2231899.6800000002</v>
      </c>
      <c r="BD30" s="11">
        <v>4016465.85</v>
      </c>
      <c r="BE30" s="11">
        <v>2371382.02</v>
      </c>
      <c r="BF30" s="11">
        <v>27471515.880000006</v>
      </c>
      <c r="BG30" s="11">
        <v>4797984.63</v>
      </c>
      <c r="BH30" s="11">
        <v>3631241.6</v>
      </c>
      <c r="BI30" s="11">
        <v>63772972.420000009</v>
      </c>
      <c r="BJ30" s="11">
        <v>44283977.489999995</v>
      </c>
      <c r="BK30" s="11">
        <v>9990324.6199999992</v>
      </c>
      <c r="BL30" s="11">
        <v>4021448.2599999993</v>
      </c>
      <c r="BM30" s="11">
        <v>7651509.3800000018</v>
      </c>
      <c r="BN30" s="11">
        <v>6815225.8499999996</v>
      </c>
      <c r="BO30" s="11">
        <v>7802101.5</v>
      </c>
      <c r="BP30" s="11">
        <v>4567673.5900000008</v>
      </c>
      <c r="BQ30" s="11">
        <v>3300980.42</v>
      </c>
      <c r="BR30" s="11">
        <v>131619341.77</v>
      </c>
      <c r="BS30" s="11">
        <v>7990381.6299999999</v>
      </c>
      <c r="BT30" s="11">
        <v>6426918.2399999993</v>
      </c>
      <c r="BU30" s="11">
        <v>6477726.7199999997</v>
      </c>
      <c r="BV30" s="11">
        <v>4638964.5600000005</v>
      </c>
      <c r="BW30" s="11">
        <v>5185473.55</v>
      </c>
      <c r="BX30" s="11">
        <v>4751710.3900000006</v>
      </c>
      <c r="BY30" s="11">
        <v>8103210.0300000012</v>
      </c>
      <c r="BZ30" s="11">
        <v>55372027.829999991</v>
      </c>
      <c r="CA30" s="11">
        <v>7243600.0700000003</v>
      </c>
      <c r="CB30" s="11">
        <v>11342319.140000001</v>
      </c>
      <c r="CC30" s="11">
        <v>26255778.439999998</v>
      </c>
      <c r="CD30" s="11">
        <v>3465815.88</v>
      </c>
      <c r="CE30" s="11">
        <v>5024358.3499999987</v>
      </c>
      <c r="CF30" s="11">
        <v>5799277.6500000004</v>
      </c>
      <c r="CG30" s="11">
        <v>204031450.10000002</v>
      </c>
      <c r="CH30" s="11">
        <v>7719805.6600000001</v>
      </c>
      <c r="CI30" s="11">
        <v>29780560.590000004</v>
      </c>
      <c r="CJ30" s="11">
        <v>4277466.8899999997</v>
      </c>
      <c r="CK30" s="11">
        <v>5908590.0499999989</v>
      </c>
      <c r="CL30" s="11">
        <v>1634890.8600000003</v>
      </c>
      <c r="CM30" s="11">
        <v>5199196.34</v>
      </c>
      <c r="CN30" s="11">
        <v>26892744.52</v>
      </c>
      <c r="CO30" s="11">
        <v>2261280.7300000004</v>
      </c>
      <c r="CP30" s="11">
        <v>5797296.1299999999</v>
      </c>
      <c r="CQ30" s="11">
        <v>5095128.8899999997</v>
      </c>
      <c r="CR30" s="11">
        <v>3498925.9200000004</v>
      </c>
      <c r="CS30" s="11">
        <v>4547572.0599999996</v>
      </c>
      <c r="CT30" s="11">
        <v>75577174.780000016</v>
      </c>
      <c r="CU30" s="11">
        <v>2914255.8000000003</v>
      </c>
      <c r="CV30" s="11">
        <v>5600851.9000000004</v>
      </c>
      <c r="CW30" s="11">
        <v>10327931.700000003</v>
      </c>
      <c r="CX30" s="11">
        <v>5240926.33</v>
      </c>
      <c r="CY30" s="11">
        <v>15770464.530000001</v>
      </c>
      <c r="CZ30" s="11">
        <v>4360332.2700000005</v>
      </c>
      <c r="DA30" s="11">
        <v>3805442.1399999997</v>
      </c>
      <c r="DB30" s="11">
        <v>85914733.689999968</v>
      </c>
      <c r="DC30" s="11">
        <v>64422781.879999995</v>
      </c>
      <c r="DD30" s="11">
        <v>9296182.160000002</v>
      </c>
      <c r="DE30" s="11">
        <v>6745344.7899999991</v>
      </c>
      <c r="DF30" s="11">
        <v>26594646.409999996</v>
      </c>
      <c r="DG30" s="11">
        <v>25542685.430000003</v>
      </c>
      <c r="DH30" s="11">
        <v>15669063.969999999</v>
      </c>
      <c r="DI30" s="11">
        <v>19206058.780000001</v>
      </c>
      <c r="DJ30" s="11">
        <v>9301034.7800000012</v>
      </c>
      <c r="DK30" s="11">
        <v>318390248.40999997</v>
      </c>
      <c r="DL30" s="11">
        <v>9959361.5</v>
      </c>
      <c r="DM30" s="11">
        <v>18964537.329999994</v>
      </c>
      <c r="DN30" s="11">
        <v>13154352.34</v>
      </c>
      <c r="DO30" s="11">
        <v>9336779.540000001</v>
      </c>
      <c r="DP30" s="11">
        <v>10786210.890000002</v>
      </c>
      <c r="DQ30" s="11">
        <v>17207320.819999997</v>
      </c>
      <c r="DR30" s="11">
        <v>10350225.999999998</v>
      </c>
      <c r="DS30" s="11">
        <v>33619582.939999998</v>
      </c>
      <c r="DT30" s="11">
        <v>122092517.82000002</v>
      </c>
      <c r="DU30" s="11">
        <v>9764416.4000000004</v>
      </c>
      <c r="DV30" s="11">
        <v>40999773.220000006</v>
      </c>
      <c r="DW30" s="11">
        <v>44471449.719999991</v>
      </c>
      <c r="DX30" s="11">
        <v>7960238.6699999999</v>
      </c>
      <c r="DY30" s="11">
        <v>8273798.3899999997</v>
      </c>
      <c r="DZ30" s="11">
        <v>8620690.870000001</v>
      </c>
      <c r="EA30" s="11">
        <v>5803034.5999999996</v>
      </c>
      <c r="EB30" s="11">
        <v>6941441.96</v>
      </c>
      <c r="EC30" s="11">
        <v>6200870.3199999994</v>
      </c>
      <c r="ED30" s="11">
        <v>23189414.970000003</v>
      </c>
      <c r="EE30" s="11">
        <v>66390250.250000015</v>
      </c>
      <c r="EF30" s="11">
        <v>48109116.859999999</v>
      </c>
      <c r="EG30" s="11">
        <v>4427142.2600000007</v>
      </c>
      <c r="EH30" s="11">
        <v>9751018.9600000009</v>
      </c>
      <c r="EI30" s="11">
        <v>7983471.0500000007</v>
      </c>
      <c r="EJ30" s="11">
        <v>8927177.6999999993</v>
      </c>
      <c r="EK30" s="11">
        <v>16618899.579999998</v>
      </c>
      <c r="EL30" s="11">
        <v>5731193.4200000009</v>
      </c>
      <c r="EM30" s="11">
        <v>6382384.4100000001</v>
      </c>
      <c r="EN30" s="11">
        <v>112722371.71999998</v>
      </c>
      <c r="EO30" s="11">
        <v>5962739.5600000015</v>
      </c>
      <c r="EP30" s="11">
        <v>8080485.8700000001</v>
      </c>
      <c r="EQ30" s="11">
        <v>7623959.2600000007</v>
      </c>
      <c r="ER30" s="11">
        <v>6720127.6500000013</v>
      </c>
      <c r="ES30" s="11">
        <v>6510454.0500000017</v>
      </c>
      <c r="ET30" s="11">
        <v>10775961.399999999</v>
      </c>
      <c r="EU30" s="11">
        <v>9358001.7000000011</v>
      </c>
      <c r="EV30" s="11">
        <v>4981403.41</v>
      </c>
      <c r="EW30" s="11">
        <v>89249364.560000002</v>
      </c>
      <c r="EX30" s="11">
        <v>4595741.7100000009</v>
      </c>
      <c r="EY30" s="11">
        <v>10472926.85</v>
      </c>
      <c r="EZ30" s="11">
        <v>12369457.569999998</v>
      </c>
      <c r="FA30" s="11">
        <v>29033397.620000005</v>
      </c>
      <c r="FB30" s="11">
        <v>17006612.900000002</v>
      </c>
      <c r="FC30" s="11">
        <v>9306473.0400000028</v>
      </c>
      <c r="FD30" s="11">
        <v>8516953.9700000007</v>
      </c>
      <c r="FE30" s="11">
        <v>7369593.6900000004</v>
      </c>
      <c r="FF30" s="11">
        <v>7440259.459999999</v>
      </c>
      <c r="FG30" s="11">
        <v>6496170.9300000006</v>
      </c>
      <c r="FH30" s="11">
        <v>9548440.8000000007</v>
      </c>
      <c r="FI30" s="11">
        <v>94594313.539999977</v>
      </c>
      <c r="FJ30" s="11">
        <v>4899894.4400000004</v>
      </c>
      <c r="FK30" s="11">
        <v>6319991.3199999994</v>
      </c>
      <c r="FL30" s="11">
        <v>4386143.22</v>
      </c>
      <c r="FM30" s="11">
        <v>12581312.379999999</v>
      </c>
      <c r="FN30" s="11">
        <v>8321939.9500000002</v>
      </c>
      <c r="FO30" s="11">
        <v>5108555.74</v>
      </c>
      <c r="FP30" s="11">
        <v>4337283</v>
      </c>
      <c r="FQ30" s="11">
        <v>298406718.30000001</v>
      </c>
      <c r="FR30" s="11">
        <v>4789211.7299999995</v>
      </c>
      <c r="FS30" s="11">
        <v>14503635.899999999</v>
      </c>
      <c r="FT30" s="11">
        <v>10510789</v>
      </c>
      <c r="FU30" s="11">
        <v>11030961.019999998</v>
      </c>
      <c r="FV30" s="11">
        <v>5555066.5600000005</v>
      </c>
      <c r="FW30" s="11">
        <v>19827269.089999996</v>
      </c>
      <c r="FX30" s="11">
        <v>13126412.309999999</v>
      </c>
      <c r="FY30" s="11">
        <v>10755738.51</v>
      </c>
      <c r="FZ30" s="11">
        <v>6463746.580000001</v>
      </c>
      <c r="GA30" s="11">
        <v>20146334.5</v>
      </c>
      <c r="GB30" s="11">
        <v>9198224.4100000001</v>
      </c>
      <c r="GC30" s="11">
        <v>7869738.4700000007</v>
      </c>
      <c r="GD30" s="11">
        <v>6886157.0399999991</v>
      </c>
      <c r="GE30" s="11">
        <v>91818033.540000007</v>
      </c>
      <c r="GF30" s="11">
        <v>8328959.0800000001</v>
      </c>
      <c r="GG30" s="11">
        <v>4771528.6100000003</v>
      </c>
      <c r="GH30" s="11">
        <v>17923398.120000001</v>
      </c>
      <c r="GI30" s="11">
        <v>8214268.9199999981</v>
      </c>
      <c r="GJ30" s="11">
        <v>9417622.2899999954</v>
      </c>
      <c r="GK30" s="11">
        <v>6015815.7599999998</v>
      </c>
      <c r="GL30" s="11">
        <v>16555322.16</v>
      </c>
      <c r="GM30" s="11">
        <v>6475723.9400000013</v>
      </c>
      <c r="GN30" s="11">
        <v>5764028.4300000006</v>
      </c>
      <c r="GO30" s="11">
        <v>4501036.6399999987</v>
      </c>
      <c r="GP30" s="11">
        <v>4171032.81</v>
      </c>
      <c r="GQ30" s="11">
        <v>78272821.330000013</v>
      </c>
      <c r="GR30" s="11">
        <v>13251423.160000002</v>
      </c>
      <c r="GS30" s="11">
        <v>6935322.8799999999</v>
      </c>
      <c r="GT30" s="11">
        <v>12999023.140000001</v>
      </c>
      <c r="GU30" s="11">
        <v>3814379.5</v>
      </c>
      <c r="GV30" s="11">
        <v>8848174.9800000004</v>
      </c>
      <c r="GW30" s="11">
        <v>8937447.0099999998</v>
      </c>
      <c r="GX30" s="11">
        <v>5027400.97</v>
      </c>
      <c r="GY30" s="11">
        <v>44289981.930000007</v>
      </c>
      <c r="GZ30" s="11">
        <v>5841821.3599999994</v>
      </c>
      <c r="HA30" s="11">
        <v>10514489.720000001</v>
      </c>
      <c r="HB30" s="11">
        <v>15508475.82</v>
      </c>
      <c r="HC30" s="11">
        <v>207061517.46999997</v>
      </c>
      <c r="HD30" s="11">
        <v>29872813.919999994</v>
      </c>
      <c r="HE30" s="11">
        <v>24530723.120000005</v>
      </c>
      <c r="HF30" s="11">
        <v>44927913.019999996</v>
      </c>
      <c r="HG30" s="11">
        <v>14525987.839999998</v>
      </c>
      <c r="HH30" s="11">
        <v>30473960.000000004</v>
      </c>
      <c r="HI30" s="11">
        <v>11084821.42</v>
      </c>
      <c r="HJ30" s="11">
        <v>19847871.910000004</v>
      </c>
      <c r="HK30" s="11">
        <v>103417810.69999999</v>
      </c>
      <c r="HL30" s="11">
        <v>16137746.829999998</v>
      </c>
      <c r="HM30" s="11">
        <v>37363314.960000001</v>
      </c>
      <c r="HN30" s="11">
        <v>8875086</v>
      </c>
      <c r="HO30" s="11">
        <v>7549906.7800000012</v>
      </c>
      <c r="HP30" s="11">
        <v>6374722.6090000002</v>
      </c>
      <c r="HQ30" s="11">
        <v>8654930.3800000008</v>
      </c>
      <c r="HR30" s="11">
        <v>5785310.6899999995</v>
      </c>
      <c r="HS30" s="11">
        <v>119431124.73</v>
      </c>
      <c r="HT30" s="11">
        <v>49280570.590000011</v>
      </c>
      <c r="HU30" s="11">
        <v>5104659.5699999994</v>
      </c>
      <c r="HV30" s="11">
        <v>7913598.79</v>
      </c>
      <c r="HW30" s="11">
        <v>9551628.3599999994</v>
      </c>
      <c r="HX30" s="11">
        <v>3848642.58</v>
      </c>
      <c r="HY30" s="11">
        <v>95455453.059999987</v>
      </c>
      <c r="HZ30" s="11">
        <v>3951771.9499999993</v>
      </c>
      <c r="IA30" s="11">
        <v>5648420.3900000006</v>
      </c>
      <c r="IB30" s="11">
        <v>7842763.7699999996</v>
      </c>
      <c r="IC30" s="11">
        <v>8505033.4000000004</v>
      </c>
      <c r="ID30" s="11">
        <v>15180779.859999999</v>
      </c>
      <c r="IE30" s="11">
        <v>3117013.32</v>
      </c>
      <c r="IF30" s="11">
        <v>4161712.7200000007</v>
      </c>
      <c r="IG30" s="11">
        <v>4493168.03</v>
      </c>
      <c r="IH30" s="11">
        <v>4245854.6500000004</v>
      </c>
      <c r="II30" s="11">
        <v>69843455.189999998</v>
      </c>
      <c r="IJ30" s="11">
        <v>31526133.979999997</v>
      </c>
      <c r="IK30" s="11">
        <v>10176348.83</v>
      </c>
      <c r="IL30" s="11">
        <v>12255220.57</v>
      </c>
      <c r="IM30" s="11">
        <v>22004471.490000002</v>
      </c>
      <c r="IN30" s="11">
        <v>4028109.76</v>
      </c>
      <c r="IO30" s="11">
        <v>9202863.6899999995</v>
      </c>
      <c r="IP30" s="11">
        <v>2823346.0999999992</v>
      </c>
      <c r="IQ30" s="11">
        <v>4297687.9400000004</v>
      </c>
      <c r="IR30" s="11">
        <v>4018663.18</v>
      </c>
      <c r="IS30" s="11">
        <v>2890615.7500000005</v>
      </c>
      <c r="IT30" s="11">
        <v>168945375.56</v>
      </c>
      <c r="IU30" s="11">
        <v>49700529.270000003</v>
      </c>
      <c r="IV30" s="11">
        <v>10406095.85</v>
      </c>
      <c r="IW30" s="11">
        <v>7947430.8399999999</v>
      </c>
      <c r="IX30" s="11">
        <v>3865331.0500000003</v>
      </c>
      <c r="IY30" s="11">
        <v>1534704.27</v>
      </c>
      <c r="IZ30" s="11">
        <v>3664547.9400000013</v>
      </c>
      <c r="JA30" s="11">
        <v>2106598.1800000002</v>
      </c>
      <c r="JB30" s="11">
        <v>4317413.8899999997</v>
      </c>
      <c r="JC30" s="11">
        <v>8151260.2499999981</v>
      </c>
      <c r="JD30" s="11">
        <v>4385303.0699999994</v>
      </c>
      <c r="JE30" s="11">
        <v>2690475.0500000003</v>
      </c>
      <c r="JF30" s="11">
        <v>56738572.68</v>
      </c>
      <c r="JG30" s="11">
        <v>49497939.829999983</v>
      </c>
      <c r="JH30" s="11">
        <v>2842707.0300000003</v>
      </c>
      <c r="JI30" s="11">
        <v>3603712.13</v>
      </c>
      <c r="JJ30" s="11">
        <v>3603878.38</v>
      </c>
      <c r="JK30" s="11">
        <v>3824619.47</v>
      </c>
      <c r="JL30" s="11">
        <v>40044925.069999993</v>
      </c>
      <c r="JM30" s="11">
        <v>6668412.8899999987</v>
      </c>
      <c r="JN30" s="11">
        <v>7847333.2699999996</v>
      </c>
      <c r="JO30" s="11">
        <v>17702723.050000001</v>
      </c>
      <c r="JP30" s="11">
        <v>3719147.47</v>
      </c>
      <c r="JQ30" s="11">
        <v>19106253.640000001</v>
      </c>
      <c r="JR30" s="11">
        <v>4470228.2399999993</v>
      </c>
      <c r="JS30" s="11">
        <v>174514773.59</v>
      </c>
      <c r="JT30" s="11">
        <v>28620662.09</v>
      </c>
      <c r="JU30" s="11">
        <v>5702416.1899999995</v>
      </c>
      <c r="JV30" s="11">
        <v>4329289.51</v>
      </c>
      <c r="JW30" s="11">
        <v>11183905.040000001</v>
      </c>
      <c r="JX30" s="11">
        <v>4378409.21</v>
      </c>
      <c r="JY30" s="11">
        <v>36992223.009999998</v>
      </c>
      <c r="JZ30" s="11">
        <v>19203568.350000001</v>
      </c>
      <c r="KA30" s="11">
        <v>10876890.950000001</v>
      </c>
      <c r="KB30" s="11">
        <v>11369421.059999997</v>
      </c>
      <c r="KC30" s="11">
        <v>3238638.669999999</v>
      </c>
      <c r="KD30" s="11">
        <v>9598775.6199999992</v>
      </c>
      <c r="KE30" s="11">
        <v>2895586.0999999996</v>
      </c>
      <c r="KF30" s="11">
        <v>3958948.2699999996</v>
      </c>
      <c r="KG30" s="11">
        <v>7893816.7199999988</v>
      </c>
      <c r="KH30" s="11">
        <v>7623382.0799999991</v>
      </c>
      <c r="KI30" s="11">
        <v>189565277.04999998</v>
      </c>
      <c r="KJ30" s="11">
        <v>56809075.879999995</v>
      </c>
      <c r="KK30" s="11">
        <v>13023490.539999997</v>
      </c>
      <c r="KL30" s="11">
        <v>6587030.3700000001</v>
      </c>
      <c r="KM30" s="11">
        <v>18269807.830000002</v>
      </c>
      <c r="KN30" s="11">
        <v>8210359.7400000002</v>
      </c>
      <c r="KO30" s="11">
        <v>37936507.240000002</v>
      </c>
      <c r="KP30" s="11">
        <v>6444667.8200000012</v>
      </c>
      <c r="KQ30" s="11">
        <v>5886583.3499999987</v>
      </c>
      <c r="KR30" s="11">
        <v>59197170.43</v>
      </c>
      <c r="KS30" s="11">
        <v>6027506.9600000009</v>
      </c>
      <c r="KT30" s="11">
        <v>8797194.2000000011</v>
      </c>
      <c r="KU30" s="11">
        <v>38486722.919999994</v>
      </c>
      <c r="KV30" s="11">
        <v>8002104.4499999993</v>
      </c>
      <c r="KW30" s="11">
        <v>10480084.200000003</v>
      </c>
      <c r="KX30" s="11">
        <v>102156520.43000001</v>
      </c>
      <c r="KY30" s="11">
        <v>8721182.6300000008</v>
      </c>
      <c r="KZ30" s="11">
        <v>105524049.82999998</v>
      </c>
      <c r="LA30" s="11">
        <v>8662297.4900000002</v>
      </c>
      <c r="LB30" s="11">
        <v>4001496.62</v>
      </c>
      <c r="LC30" s="11">
        <v>17535967.899999999</v>
      </c>
      <c r="LD30" s="11">
        <v>18390252.049999997</v>
      </c>
      <c r="LE30" s="11">
        <v>4859319.0699999994</v>
      </c>
      <c r="LF30" s="11">
        <v>6393611.0600000005</v>
      </c>
      <c r="LG30" s="11">
        <v>9120869.6099999994</v>
      </c>
      <c r="LH30" s="11">
        <v>117675590.37</v>
      </c>
      <c r="LI30" s="11">
        <v>40274578.909999989</v>
      </c>
      <c r="LJ30" s="11">
        <v>62621827</v>
      </c>
      <c r="LK30" s="11">
        <v>47751375.540000007</v>
      </c>
      <c r="LL30" s="11">
        <v>8967956.5500000007</v>
      </c>
      <c r="LM30" s="11">
        <v>7361185.3700000001</v>
      </c>
      <c r="LN30" s="11">
        <v>3511731.48</v>
      </c>
      <c r="LO30" s="11">
        <v>8111209.4700000007</v>
      </c>
      <c r="LP30" s="11">
        <v>898407.90000000014</v>
      </c>
      <c r="LQ30" s="11">
        <v>7234645.2899999982</v>
      </c>
      <c r="LR30" s="11">
        <v>6246948.1600000001</v>
      </c>
      <c r="LS30" s="11">
        <v>72952774.829999998</v>
      </c>
      <c r="LT30" s="11">
        <v>10654315.389999999</v>
      </c>
      <c r="LU30" s="11">
        <v>6519589.1799999997</v>
      </c>
      <c r="LV30" s="11">
        <v>62161166.469999999</v>
      </c>
      <c r="LW30" s="11">
        <v>52413598.930000007</v>
      </c>
      <c r="LX30" s="11">
        <v>188532126.98999998</v>
      </c>
      <c r="LY30" s="11">
        <v>44572830.880000003</v>
      </c>
      <c r="LZ30" s="11">
        <v>22851295.620000005</v>
      </c>
      <c r="MA30" s="11">
        <v>20613605.410000004</v>
      </c>
      <c r="MB30" s="11">
        <v>17624079.34</v>
      </c>
      <c r="MC30" s="11">
        <v>2067956.41</v>
      </c>
      <c r="MD30" s="11">
        <v>12387901.33</v>
      </c>
      <c r="ME30" s="11">
        <v>23613210.349999994</v>
      </c>
      <c r="MF30" s="11">
        <v>29828457.699999999</v>
      </c>
      <c r="MG30" s="11">
        <v>10093299.4</v>
      </c>
      <c r="MH30" s="11">
        <v>224550677.41</v>
      </c>
      <c r="MI30" s="11">
        <v>9622090.0200000014</v>
      </c>
      <c r="MJ30" s="11">
        <v>4573903.0200000005</v>
      </c>
      <c r="MK30" s="11">
        <v>4385058.3999999994</v>
      </c>
      <c r="ML30" s="11">
        <v>5474065.0599999996</v>
      </c>
      <c r="MM30" s="11">
        <v>5670437.5299999993</v>
      </c>
      <c r="MN30" s="11">
        <v>8399858.589999998</v>
      </c>
      <c r="MO30" s="11">
        <v>6802678.0099999998</v>
      </c>
      <c r="MP30" s="11">
        <v>16731877.909999998</v>
      </c>
      <c r="MQ30" s="11">
        <v>6454444.8700000001</v>
      </c>
      <c r="MR30" s="11">
        <v>6530880.4699999997</v>
      </c>
      <c r="MS30" s="11">
        <v>6723136.7099999981</v>
      </c>
      <c r="MT30" s="11">
        <v>132913403.2</v>
      </c>
      <c r="MU30" s="11">
        <v>8465515.7499999981</v>
      </c>
      <c r="MV30" s="11">
        <v>8767660.5999999996</v>
      </c>
      <c r="MW30" s="11">
        <v>12034213.859999999</v>
      </c>
      <c r="MX30" s="11">
        <v>6486502.2000000002</v>
      </c>
      <c r="MY30" s="11">
        <v>820488.2</v>
      </c>
      <c r="MZ30" s="11">
        <v>35657606.849399999</v>
      </c>
      <c r="NA30" s="11">
        <v>24245888.119999994</v>
      </c>
      <c r="NB30" s="11">
        <v>8004324.5200000005</v>
      </c>
      <c r="NC30" s="11">
        <v>3511845.0300000003</v>
      </c>
      <c r="ND30" s="11">
        <v>3699533.0300000003</v>
      </c>
      <c r="NE30" s="11">
        <v>210750051.28670001</v>
      </c>
      <c r="NF30" s="11">
        <v>41193180.750000007</v>
      </c>
      <c r="NG30" s="11">
        <v>8072074.4300000006</v>
      </c>
      <c r="NH30" s="11">
        <v>109806723.34</v>
      </c>
      <c r="NI30" s="11">
        <v>5058616.9499999993</v>
      </c>
      <c r="NJ30" s="11">
        <v>22138551.98</v>
      </c>
      <c r="NK30" s="11">
        <v>54374427.020000003</v>
      </c>
      <c r="NL30" s="11">
        <v>44872819.020000011</v>
      </c>
      <c r="NM30" s="11">
        <v>3701404.6900000009</v>
      </c>
      <c r="NN30" s="11">
        <v>9520725.7691000011</v>
      </c>
      <c r="NO30" s="11">
        <v>11918319.129999999</v>
      </c>
      <c r="NP30" s="11">
        <v>10232806.289999997</v>
      </c>
      <c r="NQ30" s="11">
        <v>75823991.199999988</v>
      </c>
      <c r="NR30" s="11">
        <v>3961101.8</v>
      </c>
      <c r="NS30" s="11">
        <v>4074346.67</v>
      </c>
      <c r="NT30" s="11">
        <v>3871446.13</v>
      </c>
      <c r="NU30" s="11">
        <v>2660718.59</v>
      </c>
      <c r="NV30" s="11">
        <v>1468553.65</v>
      </c>
      <c r="NW30" s="11">
        <v>3374068.4299999997</v>
      </c>
      <c r="NX30" s="11">
        <v>154022471.29999998</v>
      </c>
      <c r="NY30" s="11">
        <v>39199800.540000014</v>
      </c>
      <c r="NZ30" s="11">
        <v>8884863.9700000007</v>
      </c>
      <c r="OA30" s="11">
        <v>5444210.3700000001</v>
      </c>
      <c r="OB30" s="11">
        <v>8871581.6799999997</v>
      </c>
      <c r="OC30" s="11">
        <v>12658377.109999998</v>
      </c>
      <c r="OD30" s="11">
        <v>4127372.39</v>
      </c>
      <c r="OE30" s="11">
        <v>143847077.74000001</v>
      </c>
      <c r="OF30" s="11">
        <v>55336940.399999991</v>
      </c>
      <c r="OG30" s="11">
        <v>20186681.789999995</v>
      </c>
      <c r="OH30" s="11">
        <v>46094725.159999996</v>
      </c>
      <c r="OI30" s="11">
        <v>9564089.25</v>
      </c>
      <c r="OJ30" s="11">
        <v>6749472.1200000001</v>
      </c>
      <c r="OK30" s="11">
        <v>10288203.51</v>
      </c>
      <c r="OL30" s="11">
        <v>1760274.72</v>
      </c>
      <c r="OM30" s="11">
        <v>1954190.28</v>
      </c>
      <c r="ON30" s="11">
        <v>133775559.20999999</v>
      </c>
      <c r="OO30" s="11">
        <v>25242144.710000005</v>
      </c>
      <c r="OP30" s="11">
        <v>47801264.470000006</v>
      </c>
      <c r="OQ30" s="11">
        <v>11434613</v>
      </c>
      <c r="OR30" s="11">
        <v>13480183.299999999</v>
      </c>
      <c r="OS30" s="11">
        <v>8294150.3100000015</v>
      </c>
      <c r="OT30" s="11">
        <v>78121112.080000013</v>
      </c>
      <c r="OU30" s="11">
        <v>4210143.1199999992</v>
      </c>
      <c r="OV30" s="11">
        <v>7464792.4099999983</v>
      </c>
      <c r="OW30" s="11">
        <v>12697024.43</v>
      </c>
      <c r="OX30" s="11">
        <v>9456188.379999999</v>
      </c>
      <c r="OY30" s="11">
        <v>52763341.690000013</v>
      </c>
      <c r="OZ30" s="11">
        <v>7678988.3499999996</v>
      </c>
      <c r="PA30" s="11">
        <v>9051945.3699999992</v>
      </c>
      <c r="PB30" s="11">
        <v>7666078.0800000001</v>
      </c>
      <c r="PC30" s="11">
        <v>79699401.719999999</v>
      </c>
      <c r="PD30" s="11">
        <v>4551813.8</v>
      </c>
      <c r="PE30" s="11">
        <v>10738980.080000002</v>
      </c>
      <c r="PF30" s="11">
        <v>3231532.33</v>
      </c>
      <c r="PG30" s="11">
        <v>7085385.2299999995</v>
      </c>
      <c r="PH30" s="11">
        <v>20310746.109999999</v>
      </c>
      <c r="PI30" s="11">
        <v>4825634.1999999993</v>
      </c>
      <c r="PJ30" s="11">
        <v>4533057.66</v>
      </c>
      <c r="PK30" s="11">
        <v>18844319.359999999</v>
      </c>
      <c r="PL30" s="11">
        <v>8043495.3099999996</v>
      </c>
      <c r="PM30" s="11">
        <v>7485722.870000001</v>
      </c>
      <c r="PN30" s="11">
        <v>16377054.209999999</v>
      </c>
      <c r="PO30" s="11">
        <v>5696188.9499999993</v>
      </c>
      <c r="PP30" s="11">
        <v>31920076.09</v>
      </c>
      <c r="PQ30" s="11">
        <v>7013153.1099999994</v>
      </c>
      <c r="PR30" s="11">
        <v>5753180.3500000006</v>
      </c>
      <c r="PS30" s="11">
        <v>3173612.4000000008</v>
      </c>
      <c r="PT30" s="11">
        <v>6187862.7700000014</v>
      </c>
      <c r="PU30" s="11">
        <v>362580649.36999995</v>
      </c>
      <c r="PV30" s="11">
        <v>4156218.3599999989</v>
      </c>
      <c r="PW30" s="11">
        <v>7364595.7700000014</v>
      </c>
      <c r="PX30" s="11">
        <v>9376566</v>
      </c>
      <c r="PY30" s="11">
        <v>80642240.280000016</v>
      </c>
      <c r="PZ30" s="11">
        <v>7143517.4099999992</v>
      </c>
      <c r="QA30" s="11">
        <v>21878620</v>
      </c>
      <c r="QB30" s="11">
        <v>5717085.0599999996</v>
      </c>
      <c r="QC30" s="11">
        <v>12808083</v>
      </c>
      <c r="QD30" s="11">
        <v>3664922.3100000005</v>
      </c>
      <c r="QE30" s="11">
        <v>10163404.709999999</v>
      </c>
      <c r="QF30" s="11">
        <v>4839230.540000001</v>
      </c>
      <c r="QG30" s="11">
        <v>6141300.3999999994</v>
      </c>
      <c r="QH30" s="11">
        <v>14511712.33</v>
      </c>
      <c r="QI30" s="11">
        <v>6196118.1699999999</v>
      </c>
      <c r="QJ30" s="11">
        <v>8531930.5499999989</v>
      </c>
      <c r="QK30" s="11">
        <v>3883906.17</v>
      </c>
      <c r="QL30" s="11">
        <v>5844583.54</v>
      </c>
      <c r="QM30" s="11">
        <v>4609367.2700000005</v>
      </c>
      <c r="QN30" s="11">
        <v>14313280</v>
      </c>
      <c r="QO30" s="11">
        <v>28490619.769999996</v>
      </c>
      <c r="QP30" s="11">
        <v>3016503.62</v>
      </c>
      <c r="QQ30" s="11">
        <v>4543223.3499999996</v>
      </c>
      <c r="QR30" s="11">
        <v>3980722.52</v>
      </c>
      <c r="QS30" s="11">
        <v>5886888.1300000018</v>
      </c>
      <c r="QT30" s="11">
        <v>2658563.66</v>
      </c>
      <c r="QU30" s="11">
        <v>142050667.05999997</v>
      </c>
      <c r="QV30" s="11">
        <v>5925748.1600000001</v>
      </c>
      <c r="QW30" s="11">
        <v>14564583.59</v>
      </c>
      <c r="QX30" s="11">
        <v>6460691.71</v>
      </c>
      <c r="QY30" s="11">
        <v>11215837.960000001</v>
      </c>
      <c r="QZ30" s="11">
        <v>33316855.109999996</v>
      </c>
      <c r="RA30" s="11">
        <v>4221126.3</v>
      </c>
      <c r="RB30" s="11">
        <v>22237913.919999998</v>
      </c>
      <c r="RC30" s="11">
        <v>11263477.010000002</v>
      </c>
      <c r="RD30" s="11">
        <v>3741178.19</v>
      </c>
      <c r="RE30" s="11">
        <v>9413045.5700000003</v>
      </c>
      <c r="RF30" s="11">
        <v>6721091.5199999996</v>
      </c>
      <c r="RG30" s="11">
        <v>7058303.3399999999</v>
      </c>
      <c r="RH30" s="11">
        <v>255644490.95999995</v>
      </c>
      <c r="RI30" s="11">
        <v>28002125.310000002</v>
      </c>
      <c r="RJ30" s="11">
        <v>5426858.3400000008</v>
      </c>
      <c r="RK30" s="11">
        <v>11453312.189999998</v>
      </c>
      <c r="RL30" s="11">
        <v>6837082.169999999</v>
      </c>
      <c r="RM30" s="11">
        <v>11625160.040000001</v>
      </c>
      <c r="RN30" s="11">
        <v>28232483.369999997</v>
      </c>
      <c r="RO30" s="11">
        <v>7545771.2200000007</v>
      </c>
      <c r="RP30" s="11">
        <v>11612640.339999998</v>
      </c>
      <c r="RQ30" s="11">
        <v>34298932.399999999</v>
      </c>
      <c r="RR30" s="11">
        <v>25316934.910000004</v>
      </c>
      <c r="RS30" s="11">
        <v>4080138.03</v>
      </c>
      <c r="RT30" s="11">
        <v>6654106.540000001</v>
      </c>
      <c r="RU30" s="11">
        <v>5891639.6500000013</v>
      </c>
      <c r="RV30" s="11">
        <v>5125745.2499999991</v>
      </c>
      <c r="RW30" s="11">
        <v>7067471.9000000004</v>
      </c>
      <c r="RX30" s="11">
        <v>5521118.3000000017</v>
      </c>
      <c r="RY30" s="11">
        <v>7260324.3699999982</v>
      </c>
      <c r="RZ30" s="11">
        <v>6536262.5899999999</v>
      </c>
      <c r="SA30" s="11">
        <v>7236330.79</v>
      </c>
      <c r="SB30" s="11">
        <v>74179074.550000012</v>
      </c>
      <c r="SC30" s="11">
        <v>5848076.6200000001</v>
      </c>
      <c r="SD30" s="11">
        <v>3777723.85</v>
      </c>
      <c r="SE30" s="11">
        <v>6639383.4199999999</v>
      </c>
      <c r="SF30" s="11">
        <v>4743574.29</v>
      </c>
      <c r="SG30" s="11">
        <v>4899142.620000001</v>
      </c>
      <c r="SH30" s="11">
        <v>5294650.1399999997</v>
      </c>
      <c r="SI30" s="11">
        <v>10791385.82</v>
      </c>
      <c r="SJ30" s="11">
        <v>6039205.9799999995</v>
      </c>
      <c r="SK30" s="11">
        <v>8048022.0999999987</v>
      </c>
      <c r="SL30" s="11">
        <v>25591895.969999999</v>
      </c>
      <c r="SM30" s="11">
        <v>6781093.4199999999</v>
      </c>
      <c r="SN30" s="11">
        <v>60969308.570000008</v>
      </c>
      <c r="SO30" s="11">
        <v>7597336.79</v>
      </c>
      <c r="SP30" s="11">
        <v>6181490.6799999997</v>
      </c>
      <c r="SQ30" s="11">
        <v>18483965.850000001</v>
      </c>
      <c r="SR30" s="11">
        <v>6581555.0099999998</v>
      </c>
      <c r="SS30" s="11">
        <v>7360433.0700000003</v>
      </c>
      <c r="ST30" s="11">
        <v>2785712.42</v>
      </c>
      <c r="SU30" s="11">
        <v>3721008.0900000003</v>
      </c>
      <c r="SV30" s="11">
        <v>101409849.49000001</v>
      </c>
      <c r="SW30" s="11">
        <v>7441909.3199999994</v>
      </c>
      <c r="SX30" s="11">
        <v>13649829.029999999</v>
      </c>
      <c r="SY30" s="11">
        <v>7008086.1100000003</v>
      </c>
      <c r="SZ30" s="11">
        <v>4081375.14</v>
      </c>
      <c r="TA30" s="11">
        <v>4309361.8499999996</v>
      </c>
      <c r="TB30" s="11">
        <v>4694833.47</v>
      </c>
      <c r="TC30" s="11">
        <v>20805930.040000003</v>
      </c>
      <c r="TD30" s="11">
        <v>5116569.4500000011</v>
      </c>
      <c r="TE30" s="11">
        <v>5247681.12</v>
      </c>
      <c r="TF30" s="11">
        <v>7097485.5399999991</v>
      </c>
      <c r="TG30" s="11">
        <v>11474654.91</v>
      </c>
      <c r="TH30" s="11">
        <v>6743598.3799999999</v>
      </c>
      <c r="TI30" s="11">
        <v>6835448.8499999987</v>
      </c>
      <c r="TJ30" s="11">
        <v>198313988.20999998</v>
      </c>
      <c r="TK30" s="11">
        <v>8372865.3899999997</v>
      </c>
      <c r="TL30" s="11">
        <v>5555880.5599999996</v>
      </c>
      <c r="TM30" s="11">
        <v>7965679.9799999995</v>
      </c>
      <c r="TN30" s="11">
        <v>12461353.140000001</v>
      </c>
      <c r="TO30" s="11">
        <v>7950746.3799999999</v>
      </c>
      <c r="TP30" s="11">
        <v>4511108.26</v>
      </c>
      <c r="TQ30" s="11">
        <v>49728913.330000006</v>
      </c>
      <c r="TR30" s="11">
        <v>5912947.75</v>
      </c>
      <c r="TS30" s="11">
        <v>12861652.369999999</v>
      </c>
      <c r="TT30" s="11">
        <v>13497799.459999999</v>
      </c>
      <c r="TU30" s="11">
        <v>5066194.5999999996</v>
      </c>
      <c r="TV30" s="11">
        <v>6058941.21</v>
      </c>
      <c r="TW30" s="11">
        <v>7526352.1100000013</v>
      </c>
      <c r="TX30" s="11">
        <v>6896971.3499999996</v>
      </c>
      <c r="TY30" s="11">
        <v>9737175.9500000011</v>
      </c>
      <c r="TZ30" s="11">
        <v>54810619.559999995</v>
      </c>
      <c r="UA30" s="11">
        <v>9888600.6099999994</v>
      </c>
      <c r="UB30" s="11">
        <v>88008924.019999996</v>
      </c>
      <c r="UC30" s="11">
        <v>19966266.82</v>
      </c>
      <c r="UD30" s="11">
        <v>4611604.03</v>
      </c>
      <c r="UE30" s="11">
        <v>16657925.979999999</v>
      </c>
      <c r="UF30" s="11">
        <v>71618809.63000001</v>
      </c>
      <c r="UG30" s="11">
        <v>2992300.9</v>
      </c>
      <c r="UH30" s="11">
        <v>7094138.0499999998</v>
      </c>
      <c r="UI30" s="11">
        <v>3787024.1599999997</v>
      </c>
      <c r="UJ30" s="11">
        <v>7906110.5099999998</v>
      </c>
      <c r="UK30" s="11">
        <v>62076900.010000013</v>
      </c>
      <c r="UL30" s="11">
        <v>10682173.57</v>
      </c>
      <c r="UM30" s="11">
        <v>10611925.649999999</v>
      </c>
      <c r="UN30" s="11">
        <v>12543417.42</v>
      </c>
      <c r="UO30" s="11">
        <v>7870913.459999999</v>
      </c>
      <c r="UP30" s="11">
        <v>9589683.5100000016</v>
      </c>
      <c r="UQ30" s="11">
        <v>236091239.63999996</v>
      </c>
      <c r="UR30" s="11">
        <v>9178880.3599999994</v>
      </c>
      <c r="US30" s="11">
        <v>5656881.4400000013</v>
      </c>
      <c r="UT30" s="11">
        <v>55518124.209999993</v>
      </c>
      <c r="UU30" s="11">
        <v>4327253.1500000004</v>
      </c>
      <c r="UV30" s="11">
        <v>8269151.8899999997</v>
      </c>
      <c r="UW30" s="11">
        <v>30214001.09</v>
      </c>
      <c r="UX30" s="11">
        <v>6574431.3699999992</v>
      </c>
      <c r="UY30" s="11">
        <v>3911201.7500000009</v>
      </c>
      <c r="UZ30" s="11">
        <v>6700859.9500000002</v>
      </c>
      <c r="VA30" s="11">
        <v>9211904.5299999993</v>
      </c>
      <c r="VB30" s="11">
        <v>27116357.599999998</v>
      </c>
      <c r="VC30" s="11">
        <v>8193692.6600000001</v>
      </c>
      <c r="VD30" s="11">
        <v>24021123.850000001</v>
      </c>
      <c r="VE30" s="11">
        <v>4325986.0599999996</v>
      </c>
      <c r="VF30" s="11">
        <v>4191087.2399999998</v>
      </c>
      <c r="VG30" s="11">
        <v>5645361.6500000004</v>
      </c>
      <c r="VH30" s="11">
        <v>3195708.75</v>
      </c>
      <c r="VI30" s="11">
        <v>34666657.100000001</v>
      </c>
      <c r="VJ30" s="11">
        <v>8928022.25</v>
      </c>
      <c r="VK30" s="11">
        <v>6080733.080000001</v>
      </c>
      <c r="VL30" s="11">
        <v>3589061.2500000005</v>
      </c>
      <c r="VM30" s="11">
        <v>127208204.61000001</v>
      </c>
      <c r="VN30" s="11">
        <v>5605936.7700000005</v>
      </c>
      <c r="VO30" s="11">
        <v>5930452.0600000005</v>
      </c>
      <c r="VP30" s="11">
        <v>12849043.109999999</v>
      </c>
      <c r="VQ30" s="11">
        <v>10255466.640000001</v>
      </c>
      <c r="VR30" s="11">
        <v>13115070.58</v>
      </c>
      <c r="VS30" s="11">
        <v>6259579.8200000012</v>
      </c>
      <c r="VT30" s="11">
        <v>7084700.21</v>
      </c>
      <c r="VU30" s="11">
        <v>6810598.5100000007</v>
      </c>
      <c r="VV30" s="11">
        <v>31594877.07</v>
      </c>
      <c r="VW30" s="11">
        <v>5957240.2999999998</v>
      </c>
      <c r="VX30" s="11">
        <v>15802994.119999999</v>
      </c>
      <c r="VY30" s="11">
        <v>23677854.409999993</v>
      </c>
      <c r="VZ30" s="11">
        <v>6973434.6799999988</v>
      </c>
      <c r="WA30" s="11">
        <v>3666395.4299999997</v>
      </c>
      <c r="WB30" s="11">
        <v>460810004.26999998</v>
      </c>
      <c r="WC30" s="11">
        <v>20007395.010000002</v>
      </c>
      <c r="WD30" s="11">
        <v>8315512.5</v>
      </c>
      <c r="WE30" s="11">
        <v>6850079.2600000016</v>
      </c>
      <c r="WF30" s="11">
        <v>5408096.1900000004</v>
      </c>
      <c r="WG30" s="11">
        <v>11421320.27</v>
      </c>
      <c r="WH30" s="11">
        <v>28431806.109999999</v>
      </c>
      <c r="WI30" s="11">
        <v>13491070.989999998</v>
      </c>
      <c r="WJ30" s="11">
        <v>11120750.360000001</v>
      </c>
      <c r="WK30" s="11">
        <v>11628003.869999999</v>
      </c>
      <c r="WL30" s="11">
        <v>5513885.0899999999</v>
      </c>
      <c r="WM30" s="11">
        <v>37276977.460000008</v>
      </c>
      <c r="WN30" s="11">
        <v>13642624.310000001</v>
      </c>
      <c r="WO30" s="11">
        <v>27907119.420000006</v>
      </c>
      <c r="WP30" s="11">
        <v>31855687.390000004</v>
      </c>
      <c r="WQ30" s="11">
        <v>11793758.109999999</v>
      </c>
      <c r="WR30" s="11">
        <v>10491888.219999999</v>
      </c>
      <c r="WS30" s="11">
        <v>8471556.959999999</v>
      </c>
      <c r="WT30" s="11">
        <v>7243804.54</v>
      </c>
      <c r="WU30" s="11">
        <v>19570246.16</v>
      </c>
      <c r="WV30" s="11">
        <v>76034341.49000001</v>
      </c>
      <c r="WW30" s="11">
        <v>5848117.7300000004</v>
      </c>
      <c r="WX30" s="11">
        <v>3012288.9400000004</v>
      </c>
      <c r="WY30" s="11">
        <v>5018612.03</v>
      </c>
      <c r="WZ30" s="11">
        <v>9191966.3899999987</v>
      </c>
      <c r="XA30" s="11">
        <v>5286638.74</v>
      </c>
      <c r="XB30" s="11">
        <v>6045302.9000000004</v>
      </c>
      <c r="XC30" s="11">
        <v>12721669.360000001</v>
      </c>
      <c r="XD30" s="11">
        <v>66907400.000000007</v>
      </c>
      <c r="XE30" s="11">
        <v>6779051.1700000009</v>
      </c>
      <c r="XF30" s="11">
        <v>6439223.4700000007</v>
      </c>
      <c r="XG30" s="11">
        <v>7396924.1199999992</v>
      </c>
      <c r="XH30" s="11">
        <v>4592404.33</v>
      </c>
      <c r="XI30" s="11">
        <v>180209663.07999995</v>
      </c>
      <c r="XJ30" s="11">
        <v>19863596.359999996</v>
      </c>
      <c r="XK30" s="11">
        <v>11455496.699999999</v>
      </c>
      <c r="XL30" s="11">
        <v>55990076.260000005</v>
      </c>
      <c r="XM30" s="11">
        <v>10164953.119999999</v>
      </c>
      <c r="XN30" s="11">
        <v>16415169.040000001</v>
      </c>
      <c r="XO30" s="11">
        <v>24432397.140000004</v>
      </c>
      <c r="XP30" s="11">
        <v>11250351.079999998</v>
      </c>
      <c r="XQ30" s="11">
        <v>6719814.5899999999</v>
      </c>
      <c r="XR30" s="11">
        <v>29346818.079999998</v>
      </c>
      <c r="XS30" s="11">
        <v>23162090.699999999</v>
      </c>
      <c r="XT30" s="11">
        <v>6554624.3800000008</v>
      </c>
      <c r="XU30" s="11">
        <v>7501936.3899999987</v>
      </c>
      <c r="XV30" s="11">
        <v>9738780.7999999989</v>
      </c>
      <c r="XW30" s="11">
        <v>6613018.129999999</v>
      </c>
      <c r="XX30" s="11">
        <v>6359653.419999999</v>
      </c>
      <c r="XY30" s="11">
        <v>5792349.5899999989</v>
      </c>
      <c r="XZ30" s="11">
        <v>9254663.9299999997</v>
      </c>
      <c r="YA30" s="11">
        <v>4925013.5</v>
      </c>
      <c r="YB30" s="11">
        <v>5307477.5</v>
      </c>
      <c r="YC30" s="11">
        <v>5691930.1000000006</v>
      </c>
      <c r="YD30" s="11">
        <v>6783575.0899999999</v>
      </c>
      <c r="YE30" s="11">
        <v>7043556.3499999996</v>
      </c>
      <c r="YF30" s="11">
        <v>95131096.390000001</v>
      </c>
      <c r="YG30" s="11">
        <v>8673610.2799999993</v>
      </c>
      <c r="YH30" s="11">
        <v>16651740.509999998</v>
      </c>
      <c r="YI30" s="11">
        <v>8711900.8299999982</v>
      </c>
      <c r="YJ30" s="11">
        <v>2856048.9099999997</v>
      </c>
      <c r="YK30" s="11">
        <v>12892894.469999999</v>
      </c>
      <c r="YL30" s="11">
        <v>19909037.579999991</v>
      </c>
      <c r="YM30" s="11">
        <v>6612159.2999999998</v>
      </c>
      <c r="YN30" s="11">
        <v>40151625.490000002</v>
      </c>
      <c r="YO30" s="11">
        <v>24471467.109999999</v>
      </c>
      <c r="YP30" s="11">
        <v>13818809.529999999</v>
      </c>
      <c r="YQ30" s="11">
        <v>8367486.4400000004</v>
      </c>
      <c r="YR30" s="11">
        <v>6237950.1300000008</v>
      </c>
      <c r="YS30" s="11">
        <v>10689165.26</v>
      </c>
      <c r="YT30" s="11">
        <v>8076327.6699999981</v>
      </c>
      <c r="YU30" s="11">
        <v>22788069.82</v>
      </c>
      <c r="YV30" s="11">
        <v>10158444.59</v>
      </c>
      <c r="YW30" s="11">
        <v>70950069.969999999</v>
      </c>
      <c r="YX30" s="11">
        <v>9308099.4900000002</v>
      </c>
      <c r="YY30" s="11">
        <v>7058443.9500000011</v>
      </c>
      <c r="YZ30" s="11">
        <v>6213184.6799999988</v>
      </c>
      <c r="ZA30" s="11">
        <v>8269528.5299999993</v>
      </c>
      <c r="ZB30" s="11">
        <v>5429639.040000001</v>
      </c>
      <c r="ZC30" s="11">
        <v>4872721.9099999992</v>
      </c>
      <c r="ZD30" s="11">
        <v>86385541.449999988</v>
      </c>
      <c r="ZE30" s="11">
        <v>3767413.22</v>
      </c>
      <c r="ZF30" s="11">
        <v>5893739.0199999996</v>
      </c>
      <c r="ZG30" s="11">
        <v>7848914.9699999997</v>
      </c>
      <c r="ZH30" s="11">
        <v>4571317.6999999993</v>
      </c>
      <c r="ZI30" s="11">
        <v>6937331.6599999992</v>
      </c>
      <c r="ZJ30" s="11">
        <v>8357011.6499999994</v>
      </c>
      <c r="ZK30" s="11">
        <v>5388505.2999999989</v>
      </c>
      <c r="ZL30" s="11">
        <v>18003611.510000002</v>
      </c>
      <c r="ZM30" s="11">
        <v>154021994.86000001</v>
      </c>
      <c r="ZN30" s="11">
        <v>6459926.6699999999</v>
      </c>
      <c r="ZO30" s="11">
        <v>15610190.24</v>
      </c>
      <c r="ZP30" s="11">
        <v>57940354.040000007</v>
      </c>
      <c r="ZQ30" s="11">
        <v>16605713.899999999</v>
      </c>
      <c r="ZR30" s="11">
        <v>6052659.7200000007</v>
      </c>
      <c r="ZS30" s="11">
        <v>7877231.9000000004</v>
      </c>
      <c r="ZT30" s="11">
        <v>26746965.339999996</v>
      </c>
      <c r="ZU30" s="11">
        <v>20314736.280000001</v>
      </c>
      <c r="ZV30" s="11">
        <v>26954321.090000004</v>
      </c>
      <c r="ZW30" s="11">
        <v>3664135.14</v>
      </c>
      <c r="ZX30" s="11">
        <v>6900624.4500000002</v>
      </c>
      <c r="ZY30" s="11">
        <v>4943588</v>
      </c>
      <c r="ZZ30" s="11">
        <v>8013928.7300000004</v>
      </c>
      <c r="AAA30" s="11">
        <v>5990844.4900000002</v>
      </c>
      <c r="AAB30" s="11">
        <v>7220341.0099999988</v>
      </c>
      <c r="AAC30" s="11">
        <v>8117680.6699999999</v>
      </c>
      <c r="AAD30" s="11">
        <v>6506249.2699999996</v>
      </c>
      <c r="AAE30" s="11">
        <v>11254910.010000002</v>
      </c>
      <c r="AAF30" s="11">
        <v>9012879.9300000016</v>
      </c>
      <c r="AAG30" s="11">
        <v>6814672.5699999994</v>
      </c>
      <c r="AAH30" s="11">
        <v>5413177.3499999987</v>
      </c>
      <c r="AAI30" s="11">
        <v>78969674.030000001</v>
      </c>
      <c r="AAJ30" s="11">
        <v>7535181.620000001</v>
      </c>
      <c r="AAK30" s="11">
        <v>5079803.1999999993</v>
      </c>
      <c r="AAL30" s="11">
        <v>4999940.4699999988</v>
      </c>
      <c r="AAM30" s="11">
        <v>5209601.3999999994</v>
      </c>
      <c r="AAN30" s="11">
        <v>8490936.1300000008</v>
      </c>
      <c r="AAO30" s="11">
        <v>5329725.0199999986</v>
      </c>
      <c r="AAP30" s="11">
        <v>296349199.28999996</v>
      </c>
      <c r="AAQ30" s="11">
        <v>9233977.0899999999</v>
      </c>
      <c r="AAR30" s="11">
        <v>6847853.25</v>
      </c>
      <c r="AAS30" s="11">
        <v>16404887.93</v>
      </c>
      <c r="AAT30" s="11">
        <v>11864446.090000002</v>
      </c>
      <c r="AAU30" s="11">
        <v>5015634.18</v>
      </c>
      <c r="AAV30" s="11">
        <v>7238026.7699999986</v>
      </c>
      <c r="AAW30" s="11">
        <v>19297731.709999997</v>
      </c>
      <c r="AAX30" s="11">
        <v>32882881.130000003</v>
      </c>
      <c r="AAY30" s="11">
        <v>5752325.5499999989</v>
      </c>
      <c r="AAZ30" s="11">
        <v>10939749.270000001</v>
      </c>
      <c r="ABA30" s="11">
        <v>59978577.769999996</v>
      </c>
      <c r="ABB30" s="11">
        <v>38177262.200000003</v>
      </c>
      <c r="ABC30" s="11">
        <v>7232837.5099999998</v>
      </c>
      <c r="ABD30" s="11">
        <v>14426384.550000001</v>
      </c>
      <c r="ABE30" s="11">
        <v>7089655.5799999991</v>
      </c>
      <c r="ABF30" s="11">
        <v>3697489.27</v>
      </c>
      <c r="ABG30" s="11">
        <v>6349257.4400000004</v>
      </c>
      <c r="ABH30" s="11">
        <v>5708169.8099999996</v>
      </c>
      <c r="ABI30" s="11">
        <v>72501475.49000001</v>
      </c>
      <c r="ABJ30" s="11">
        <v>63927399.980000012</v>
      </c>
      <c r="ABK30" s="11">
        <v>7775448.0300000021</v>
      </c>
      <c r="ABL30" s="11">
        <v>9088154.8999999985</v>
      </c>
      <c r="ABM30" s="11">
        <v>6382290.1699999999</v>
      </c>
      <c r="ABN30" s="11">
        <v>8679719.1600000001</v>
      </c>
      <c r="ABO30" s="11">
        <v>7036752.5699999984</v>
      </c>
      <c r="ABP30" s="11">
        <v>105897332.14999999</v>
      </c>
      <c r="ABQ30" s="11">
        <v>6241466.9300000025</v>
      </c>
      <c r="ABR30" s="11">
        <v>8218541.3600000003</v>
      </c>
      <c r="ABS30" s="11">
        <v>14179153.470000001</v>
      </c>
      <c r="ABT30" s="11">
        <v>9449485.209999999</v>
      </c>
      <c r="ABU30" s="11">
        <v>6972564.6499999994</v>
      </c>
      <c r="ABV30" s="11">
        <v>6777118.5300000003</v>
      </c>
      <c r="ABW30" s="11">
        <v>9494221.9299999997</v>
      </c>
      <c r="ABX30" s="11">
        <v>4433843.1300000008</v>
      </c>
      <c r="ABY30" s="11">
        <v>45395653.170000002</v>
      </c>
      <c r="ABZ30" s="11">
        <v>4087082.8299999996</v>
      </c>
      <c r="ACA30" s="11">
        <v>12350046.710000003</v>
      </c>
      <c r="ACB30" s="11">
        <v>4316036.97</v>
      </c>
      <c r="ACC30" s="11">
        <v>4491012.5600000005</v>
      </c>
      <c r="ACD30" s="11">
        <v>30398445.669999998</v>
      </c>
      <c r="ACE30" s="11">
        <v>3063607.29</v>
      </c>
      <c r="ACF30" s="11">
        <v>7670799.5199999986</v>
      </c>
      <c r="ACG30" s="11">
        <v>5344446.91</v>
      </c>
      <c r="ACH30" s="11">
        <v>4025926.25</v>
      </c>
      <c r="ACI30" s="11">
        <v>3582905.2700000005</v>
      </c>
      <c r="ACJ30" s="11">
        <v>243807294.64000002</v>
      </c>
      <c r="ACK30" s="11">
        <v>4017800.2099999995</v>
      </c>
      <c r="ACL30" s="11">
        <v>8387099.8600000003</v>
      </c>
      <c r="ACM30" s="11">
        <v>14289407.33</v>
      </c>
      <c r="ACN30" s="11">
        <v>6900438.21</v>
      </c>
      <c r="ACO30" s="11">
        <v>8049328.3599999994</v>
      </c>
      <c r="ACP30" s="11">
        <v>8599364.5300000012</v>
      </c>
      <c r="ACQ30" s="11">
        <v>47409732.640000015</v>
      </c>
      <c r="ACR30" s="11">
        <v>74575247.680000007</v>
      </c>
      <c r="ACS30" s="11">
        <v>7159931.580000001</v>
      </c>
      <c r="ACT30" s="11">
        <v>4705024.57</v>
      </c>
      <c r="ACU30" s="11">
        <v>8787882.5600000005</v>
      </c>
      <c r="ACV30" s="11">
        <v>12562299</v>
      </c>
      <c r="ACW30" s="11">
        <v>87151421.069999993</v>
      </c>
      <c r="ACX30" s="11">
        <v>8504182.6400000006</v>
      </c>
      <c r="ACY30" s="11">
        <v>12833167.019999998</v>
      </c>
      <c r="ACZ30" s="11">
        <v>6079721.8399999999</v>
      </c>
      <c r="ADA30" s="11">
        <v>5183487.3900000006</v>
      </c>
      <c r="ADB30" s="11">
        <v>6047272.21</v>
      </c>
      <c r="ADC30" s="11">
        <v>7166681.46</v>
      </c>
      <c r="ADD30" s="11">
        <v>6894519.1399999997</v>
      </c>
      <c r="ADE30" s="11">
        <v>3755695.4400000004</v>
      </c>
      <c r="ADF30" s="11">
        <v>7415543.2300000004</v>
      </c>
      <c r="ADG30" s="11">
        <v>83849194.579999998</v>
      </c>
      <c r="ADH30" s="11">
        <v>35045139.340000004</v>
      </c>
      <c r="ADI30" s="11">
        <v>15435741.490000002</v>
      </c>
      <c r="ADJ30" s="11">
        <v>7415986.9000000022</v>
      </c>
      <c r="ADK30" s="11">
        <v>4322032.0799999991</v>
      </c>
      <c r="ADL30" s="11">
        <v>2617915.4600000004</v>
      </c>
      <c r="ADM30" s="11">
        <v>7925340.1500000004</v>
      </c>
      <c r="ADN30" s="11">
        <v>2100841.62</v>
      </c>
      <c r="ADO30" s="11">
        <v>5179088.16</v>
      </c>
      <c r="ADP30" s="11">
        <v>168806220.72</v>
      </c>
      <c r="ADQ30" s="11">
        <v>33109785.129999992</v>
      </c>
      <c r="ADR30" s="11">
        <v>22838048.129999999</v>
      </c>
      <c r="ADS30" s="11">
        <v>17806507.41</v>
      </c>
      <c r="ADT30" s="11">
        <v>45307240.900000006</v>
      </c>
      <c r="ADU30" s="11">
        <v>5423025.419999999</v>
      </c>
      <c r="ADV30" s="11">
        <v>2626703.29</v>
      </c>
      <c r="ADW30" s="11">
        <v>5728980.1400000006</v>
      </c>
      <c r="ADX30" s="11">
        <v>2955753.25</v>
      </c>
      <c r="ADY30" s="11">
        <v>3850149.5500000003</v>
      </c>
      <c r="ADZ30" s="11">
        <v>259052689.74000001</v>
      </c>
      <c r="AEA30" s="11">
        <v>24136294.349999998</v>
      </c>
      <c r="AEB30" s="11">
        <v>26913461.560000006</v>
      </c>
      <c r="AEC30" s="11">
        <v>8597152.2399999984</v>
      </c>
      <c r="AED30" s="11">
        <v>5069130.67</v>
      </c>
      <c r="AEE30" s="11">
        <v>7608617.8600000013</v>
      </c>
      <c r="AEF30" s="11">
        <v>10596016.960000001</v>
      </c>
      <c r="AEG30" s="11">
        <v>9039474.8000000007</v>
      </c>
      <c r="AEH30" s="11">
        <v>10589762.939999999</v>
      </c>
      <c r="AEI30" s="11">
        <v>6570106.9400000004</v>
      </c>
      <c r="AEJ30" s="11">
        <v>4168196.78</v>
      </c>
      <c r="AEK30" s="11">
        <v>11819905.979999999</v>
      </c>
      <c r="AEL30" s="11">
        <v>5127094.9399999995</v>
      </c>
      <c r="AEM30" s="11">
        <v>4605207.1599999992</v>
      </c>
      <c r="AEN30" s="11">
        <v>7470715.0299999993</v>
      </c>
      <c r="AEO30" s="11">
        <v>9021846</v>
      </c>
      <c r="AEP30" s="11">
        <v>5280841.080000001</v>
      </c>
      <c r="AEQ30" s="11">
        <v>20764781.870000005</v>
      </c>
      <c r="AER30" s="11">
        <v>5421450.4799999995</v>
      </c>
      <c r="AES30" s="11">
        <v>24607576.180000003</v>
      </c>
      <c r="AET30" s="11">
        <v>143407453.17000002</v>
      </c>
      <c r="AEU30" s="11">
        <v>11587792.759999998</v>
      </c>
      <c r="AEV30" s="11">
        <v>16128344.639999999</v>
      </c>
      <c r="AEW30" s="11">
        <v>11056183.800000003</v>
      </c>
      <c r="AEX30" s="11">
        <v>5762982.0399999991</v>
      </c>
      <c r="AEY30" s="11">
        <v>19810155.199999996</v>
      </c>
      <c r="AEZ30" s="11">
        <v>4446214.3499999996</v>
      </c>
      <c r="AFA30" s="11">
        <v>8359263.79</v>
      </c>
      <c r="AFB30" s="11">
        <v>4517786.879999998</v>
      </c>
      <c r="AFC30" s="11">
        <v>7854582.2400000012</v>
      </c>
      <c r="AFD30" s="11">
        <v>146187291.47</v>
      </c>
      <c r="AFE30" s="11">
        <v>68611463.939999998</v>
      </c>
      <c r="AFF30" s="11">
        <v>17550505.43</v>
      </c>
      <c r="AFG30" s="11">
        <v>11841033.35</v>
      </c>
      <c r="AFH30" s="11">
        <v>14127949.68</v>
      </c>
      <c r="AFI30" s="11">
        <v>10300653.180000003</v>
      </c>
      <c r="AFJ30" s="11">
        <v>6467742.4300000006</v>
      </c>
      <c r="AFK30" s="11">
        <v>6232104.4700000007</v>
      </c>
      <c r="AFL30" s="11">
        <v>8668699.2100000009</v>
      </c>
      <c r="AFM30" s="11">
        <v>6602628.7600000007</v>
      </c>
      <c r="AFN30" s="11">
        <v>7292665.6699999999</v>
      </c>
      <c r="AFO30" s="11">
        <v>9043008.459999999</v>
      </c>
      <c r="AFP30" s="11">
        <v>16502706.939999998</v>
      </c>
      <c r="AFQ30" s="11">
        <v>107496077.86000001</v>
      </c>
      <c r="AFR30" s="11">
        <v>10464505.739999998</v>
      </c>
      <c r="AFS30" s="11">
        <v>4678443.22</v>
      </c>
      <c r="AFT30" s="11">
        <v>6887339.0000000009</v>
      </c>
      <c r="AFU30" s="11">
        <v>7091886.2100000009</v>
      </c>
      <c r="AFV30" s="11">
        <v>6032380.6999999993</v>
      </c>
      <c r="AFW30" s="11">
        <v>4517043.5099999988</v>
      </c>
      <c r="AFX30" s="11">
        <v>13370600.630000001</v>
      </c>
      <c r="AFY30" s="11">
        <v>12756465.140000002</v>
      </c>
      <c r="AFZ30" s="11">
        <v>6534497.0599999996</v>
      </c>
      <c r="AGA30" s="11">
        <v>18656918.170000002</v>
      </c>
      <c r="AGB30" s="11">
        <v>6902415.129999998</v>
      </c>
      <c r="AGC30" s="11">
        <v>86146998.48999998</v>
      </c>
      <c r="AGD30" s="11">
        <v>7549082.1399999997</v>
      </c>
      <c r="AGE30" s="11">
        <v>5965059</v>
      </c>
      <c r="AGF30" s="11">
        <v>4916499.3699999982</v>
      </c>
      <c r="AGG30" s="11">
        <v>19596383.610000003</v>
      </c>
      <c r="AGH30" s="11">
        <v>6701787.9100000001</v>
      </c>
      <c r="AGI30" s="11">
        <v>3599115.54</v>
      </c>
      <c r="AGJ30" s="11">
        <v>4622210.4399999995</v>
      </c>
      <c r="AGK30" s="11">
        <v>3924694.26</v>
      </c>
      <c r="AGL30" s="11">
        <v>6051574.0800000001</v>
      </c>
      <c r="AGM30" s="11">
        <v>8320852.3300000001</v>
      </c>
      <c r="AGN30" s="11">
        <v>221401669.09</v>
      </c>
      <c r="AGO30" s="11">
        <v>39938116.969999999</v>
      </c>
      <c r="AGP30" s="11">
        <v>10158982.770000001</v>
      </c>
      <c r="AGQ30" s="11">
        <v>6345138.8899999987</v>
      </c>
      <c r="AGR30" s="11">
        <v>17868294.680000003</v>
      </c>
      <c r="AGS30" s="11">
        <v>14298608.720000003</v>
      </c>
      <c r="AGT30" s="11">
        <v>8353575.3199999994</v>
      </c>
      <c r="AGU30" s="11">
        <v>6836457.2999999998</v>
      </c>
      <c r="AGV30" s="11">
        <v>238321537.47000003</v>
      </c>
      <c r="AGW30" s="11">
        <v>99306285.079999998</v>
      </c>
      <c r="AGX30" s="11">
        <v>8482721.0299999993</v>
      </c>
      <c r="AGY30" s="11">
        <v>15207997.389999999</v>
      </c>
      <c r="AGZ30" s="11">
        <v>32203068.260000009</v>
      </c>
      <c r="AHA30" s="11">
        <v>12618982.869999997</v>
      </c>
      <c r="AHB30" s="11">
        <v>15994616.439999999</v>
      </c>
      <c r="AHC30" s="11">
        <v>10594587.039999999</v>
      </c>
      <c r="AHD30" s="11">
        <v>5801194.6499999994</v>
      </c>
      <c r="AHE30" s="11">
        <v>11365737.270000001</v>
      </c>
      <c r="AHF30" s="11">
        <v>25219855.529999997</v>
      </c>
      <c r="AHG30" s="11">
        <v>8772874.9299999997</v>
      </c>
      <c r="AHH30" s="11">
        <v>6966328.8099999996</v>
      </c>
      <c r="AHI30" s="11">
        <v>10873604.169999998</v>
      </c>
      <c r="AHJ30" s="11">
        <v>8007890.5199999996</v>
      </c>
      <c r="AHK30" s="11">
        <v>6788920.4999999991</v>
      </c>
      <c r="AHL30" s="11">
        <v>10304860.979999999</v>
      </c>
      <c r="AHM30" s="11">
        <v>58908383.759999998</v>
      </c>
      <c r="AHN30" s="11">
        <v>4601396.66</v>
      </c>
      <c r="AHO30" s="11">
        <v>4918157.49</v>
      </c>
      <c r="AHP30" s="11">
        <v>8495214.379999999</v>
      </c>
      <c r="AHQ30" s="11">
        <v>21256768.370000001</v>
      </c>
      <c r="AHR30" s="11">
        <v>5546992.8799999999</v>
      </c>
      <c r="AHS30" s="11">
        <v>6869599.2400000002</v>
      </c>
      <c r="AHT30" s="11">
        <f t="shared" si="16"/>
        <v>20971201281.514221</v>
      </c>
      <c r="AHV30" s="625"/>
      <c r="AHW30" s="626"/>
    </row>
    <row r="31" spans="1:907" x14ac:dyDescent="0.8">
      <c r="A31" s="96">
        <v>25</v>
      </c>
      <c r="B31" s="96" t="s">
        <v>663</v>
      </c>
      <c r="C31" s="6" t="s">
        <v>664</v>
      </c>
      <c r="D31" s="11">
        <v>4316100.7799999993</v>
      </c>
      <c r="E31" s="11">
        <v>54290.77</v>
      </c>
      <c r="F31" s="11">
        <v>679560.56</v>
      </c>
      <c r="G31" s="11">
        <v>6068.58</v>
      </c>
      <c r="H31" s="11">
        <v>857888.92999999993</v>
      </c>
      <c r="I31" s="11">
        <v>70531.48</v>
      </c>
      <c r="J31" s="11">
        <v>93070.760000000009</v>
      </c>
      <c r="K31" s="11">
        <v>85991.67</v>
      </c>
      <c r="L31" s="11">
        <v>29289.760000000002</v>
      </c>
      <c r="M31" s="11">
        <v>50166.98</v>
      </c>
      <c r="N31" s="11">
        <v>10254.58</v>
      </c>
      <c r="O31" s="11">
        <v>7765.74</v>
      </c>
      <c r="P31" s="11">
        <v>218457.78</v>
      </c>
      <c r="Q31" s="11">
        <v>29284.760000000002</v>
      </c>
      <c r="R31" s="11">
        <v>18319.120000000003</v>
      </c>
      <c r="S31" s="11">
        <v>9732.25</v>
      </c>
      <c r="T31" s="11">
        <v>17218.099999999999</v>
      </c>
      <c r="U31" s="11">
        <v>4131.68</v>
      </c>
      <c r="V31" s="11">
        <v>129319742.49000001</v>
      </c>
      <c r="W31" s="11">
        <v>504622.10000000003</v>
      </c>
      <c r="X31" s="11">
        <v>62733.62</v>
      </c>
      <c r="Y31" s="11">
        <v>799959.79999999993</v>
      </c>
      <c r="Z31" s="11">
        <v>36830.47</v>
      </c>
      <c r="AA31" s="11">
        <v>51705.22</v>
      </c>
      <c r="AB31" s="11">
        <v>12861.66</v>
      </c>
      <c r="AC31" s="11">
        <v>658545.67999999993</v>
      </c>
      <c r="AD31" s="11">
        <v>432029.49</v>
      </c>
      <c r="AE31" s="11">
        <v>86592.639999999999</v>
      </c>
      <c r="AF31" s="11">
        <v>295462.92000000004</v>
      </c>
      <c r="AG31" s="11">
        <v>25985.279999999999</v>
      </c>
      <c r="AH31" s="11">
        <v>819372.66</v>
      </c>
      <c r="AI31" s="11">
        <v>64617.15</v>
      </c>
      <c r="AJ31" s="11">
        <v>53831.789999999994</v>
      </c>
      <c r="AK31" s="11">
        <v>16627.759999999998</v>
      </c>
      <c r="AL31" s="11">
        <v>124659.47</v>
      </c>
      <c r="AM31" s="11">
        <v>80730.22</v>
      </c>
      <c r="AN31" s="11">
        <v>169128.18999999997</v>
      </c>
      <c r="AO31" s="11">
        <v>3292.62</v>
      </c>
      <c r="AP31" s="11">
        <v>65736.5</v>
      </c>
      <c r="AQ31" s="11">
        <v>45923.53</v>
      </c>
      <c r="AR31" s="11">
        <v>19476.8</v>
      </c>
      <c r="AS31" s="11">
        <v>24237.489999999998</v>
      </c>
      <c r="AT31" s="11">
        <v>376813.66000000003</v>
      </c>
      <c r="AU31" s="11">
        <v>25241.199999999997</v>
      </c>
      <c r="AV31" s="11">
        <v>37385.799999999996</v>
      </c>
      <c r="AW31" s="11">
        <v>81150.33</v>
      </c>
      <c r="AX31" s="11">
        <v>315405.40999999997</v>
      </c>
      <c r="AY31" s="11">
        <v>234940.52000000002</v>
      </c>
      <c r="AZ31" s="11">
        <v>41276.480000000003</v>
      </c>
      <c r="BA31" s="11">
        <v>33166.44</v>
      </c>
      <c r="BB31" s="11">
        <v>3262.4199999999996</v>
      </c>
      <c r="BC31" s="11">
        <v>100318.88</v>
      </c>
      <c r="BD31" s="11">
        <v>56658.8</v>
      </c>
      <c r="BE31" s="11">
        <v>5544.88</v>
      </c>
      <c r="BF31" s="11">
        <v>591892.31000000006</v>
      </c>
      <c r="BG31" s="11">
        <v>8424.7000000000007</v>
      </c>
      <c r="BH31" s="11">
        <v>1688362</v>
      </c>
      <c r="BI31" s="11">
        <v>121580.96</v>
      </c>
      <c r="BJ31" s="11">
        <v>0</v>
      </c>
      <c r="BK31" s="11">
        <v>271.70999999999998</v>
      </c>
      <c r="BL31" s="11">
        <v>861</v>
      </c>
      <c r="BM31" s="11">
        <v>8256.18</v>
      </c>
      <c r="BN31" s="11">
        <v>91.8</v>
      </c>
      <c r="BO31" s="11">
        <v>136.36000000000001</v>
      </c>
      <c r="BP31" s="11">
        <v>195</v>
      </c>
      <c r="BQ31" s="11">
        <v>68.569999999999993</v>
      </c>
      <c r="BR31" s="11">
        <v>165270.47999999998</v>
      </c>
      <c r="BS31" s="11">
        <v>14781.06</v>
      </c>
      <c r="BT31" s="11">
        <v>26351.620000000003</v>
      </c>
      <c r="BU31" s="11">
        <v>30070.98</v>
      </c>
      <c r="BV31" s="11">
        <v>6832.1</v>
      </c>
      <c r="BW31" s="11">
        <v>9133.74</v>
      </c>
      <c r="BX31" s="11">
        <v>1147.8</v>
      </c>
      <c r="BY31" s="11">
        <v>10305.43</v>
      </c>
      <c r="BZ31" s="11">
        <v>3473832.0199999996</v>
      </c>
      <c r="CA31" s="11">
        <v>1748058.8</v>
      </c>
      <c r="CB31" s="11">
        <v>2236882.42</v>
      </c>
      <c r="CC31" s="11">
        <v>9947931.0099999998</v>
      </c>
      <c r="CD31" s="11">
        <v>43066.400000000001</v>
      </c>
      <c r="CE31" s="11">
        <v>2061450.3999999994</v>
      </c>
      <c r="CF31" s="11">
        <v>2052696.51</v>
      </c>
      <c r="CG31" s="11">
        <v>635555.91</v>
      </c>
      <c r="CH31" s="11">
        <v>137389.37</v>
      </c>
      <c r="CI31" s="11">
        <v>446748.34</v>
      </c>
      <c r="CJ31" s="11">
        <v>48</v>
      </c>
      <c r="CK31" s="11">
        <v>12799.17</v>
      </c>
      <c r="CL31" s="11">
        <v>931.5</v>
      </c>
      <c r="CM31" s="11">
        <v>3425.75</v>
      </c>
      <c r="CN31" s="11">
        <v>18390.400000000001</v>
      </c>
      <c r="CO31" s="11">
        <v>863.74</v>
      </c>
      <c r="CP31" s="11">
        <v>33566.9</v>
      </c>
      <c r="CQ31" s="11">
        <v>1257.03</v>
      </c>
      <c r="CR31" s="11">
        <v>12736.55</v>
      </c>
      <c r="CS31" s="11">
        <v>1010.9</v>
      </c>
      <c r="CT31" s="11">
        <v>191968.72999999998</v>
      </c>
      <c r="CU31" s="11">
        <v>20812.75</v>
      </c>
      <c r="CV31" s="11">
        <v>28772.36</v>
      </c>
      <c r="CW31" s="11">
        <v>37647.68</v>
      </c>
      <c r="CX31" s="11">
        <v>8556.69</v>
      </c>
      <c r="CY31" s="11">
        <v>202584.51</v>
      </c>
      <c r="CZ31" s="11">
        <v>24991.85</v>
      </c>
      <c r="DA31" s="11">
        <v>10375.89</v>
      </c>
      <c r="DB31" s="11">
        <v>302145.59000000003</v>
      </c>
      <c r="DC31" s="11">
        <v>4115184.5</v>
      </c>
      <c r="DD31" s="11">
        <v>27374.5</v>
      </c>
      <c r="DE31" s="11">
        <v>25494.3</v>
      </c>
      <c r="DF31" s="11">
        <v>42560.69</v>
      </c>
      <c r="DG31" s="11">
        <v>31494</v>
      </c>
      <c r="DH31" s="11">
        <v>1993441.77</v>
      </c>
      <c r="DI31" s="11">
        <v>29550.33</v>
      </c>
      <c r="DJ31" s="11">
        <v>35458.100000000006</v>
      </c>
      <c r="DK31" s="11">
        <v>40057010.759999998</v>
      </c>
      <c r="DL31" s="11">
        <v>147916.72</v>
      </c>
      <c r="DM31" s="11">
        <v>292610.90000000002</v>
      </c>
      <c r="DN31" s="11">
        <v>368777.04</v>
      </c>
      <c r="DO31" s="11">
        <v>129778.6</v>
      </c>
      <c r="DP31" s="11">
        <v>1643084.75</v>
      </c>
      <c r="DQ31" s="11">
        <v>4616351.8599999994</v>
      </c>
      <c r="DR31" s="11">
        <v>1872815.98</v>
      </c>
      <c r="DS31" s="11">
        <v>430305.62000000005</v>
      </c>
      <c r="DT31" s="11">
        <v>44126.759999999995</v>
      </c>
      <c r="DU31" s="11">
        <v>64105.2</v>
      </c>
      <c r="DV31" s="11">
        <v>16150.47</v>
      </c>
      <c r="DW31" s="11">
        <v>153348.01999999999</v>
      </c>
      <c r="DX31" s="11">
        <v>0</v>
      </c>
      <c r="DY31" s="11">
        <v>18672.29</v>
      </c>
      <c r="DZ31" s="11">
        <v>5070.6000000000004</v>
      </c>
      <c r="EA31" s="11">
        <v>16696.759999999998</v>
      </c>
      <c r="EB31" s="11">
        <v>44220.1</v>
      </c>
      <c r="EC31" s="11">
        <v>10770.49</v>
      </c>
      <c r="ED31" s="11">
        <v>226348.61</v>
      </c>
      <c r="EE31" s="11">
        <v>84229.27</v>
      </c>
      <c r="EF31" s="11">
        <v>98282.17</v>
      </c>
      <c r="EG31" s="11">
        <v>201052.91999999998</v>
      </c>
      <c r="EH31" s="11">
        <v>53922.920000000006</v>
      </c>
      <c r="EI31" s="11">
        <v>16933.809999999998</v>
      </c>
      <c r="EJ31" s="11">
        <v>506502.94999999995</v>
      </c>
      <c r="EK31" s="11">
        <v>804147.16999999993</v>
      </c>
      <c r="EL31" s="11">
        <v>17289.78</v>
      </c>
      <c r="EM31" s="11">
        <v>606072.22</v>
      </c>
      <c r="EN31" s="11">
        <v>86130.42</v>
      </c>
      <c r="EO31" s="11">
        <v>33048.78</v>
      </c>
      <c r="EP31" s="11">
        <v>54643.3</v>
      </c>
      <c r="EQ31" s="11">
        <v>42553.42</v>
      </c>
      <c r="ER31" s="11">
        <v>2690.3099999999995</v>
      </c>
      <c r="ES31" s="11">
        <v>10505.949999999999</v>
      </c>
      <c r="ET31" s="11">
        <v>156223.60999999999</v>
      </c>
      <c r="EU31" s="11">
        <v>120387.48</v>
      </c>
      <c r="EV31" s="11">
        <v>34345.440000000002</v>
      </c>
      <c r="EW31" s="11">
        <v>12897786.75</v>
      </c>
      <c r="EX31" s="11">
        <v>142686.95000000001</v>
      </c>
      <c r="EY31" s="11">
        <v>416478.28</v>
      </c>
      <c r="EZ31" s="11">
        <v>801068.60000000009</v>
      </c>
      <c r="FA31" s="11">
        <v>220683.28</v>
      </c>
      <c r="FB31" s="11">
        <v>385847.11999999994</v>
      </c>
      <c r="FC31" s="11">
        <v>104009.47</v>
      </c>
      <c r="FD31" s="11">
        <v>83029.36</v>
      </c>
      <c r="FE31" s="11">
        <v>45545.659999999996</v>
      </c>
      <c r="FF31" s="11">
        <v>121777.12999999999</v>
      </c>
      <c r="FG31" s="11">
        <v>58659.42</v>
      </c>
      <c r="FH31" s="11">
        <v>110789.18000000001</v>
      </c>
      <c r="FI31" s="11">
        <v>336154.69</v>
      </c>
      <c r="FJ31" s="11">
        <v>0</v>
      </c>
      <c r="FK31" s="11">
        <v>20093.249999999996</v>
      </c>
      <c r="FL31" s="11">
        <v>1032</v>
      </c>
      <c r="FM31" s="11">
        <v>277178</v>
      </c>
      <c r="FN31" s="11">
        <v>71365.919999999998</v>
      </c>
      <c r="FO31" s="11">
        <v>5448.27</v>
      </c>
      <c r="FP31" s="11">
        <v>3402.79</v>
      </c>
      <c r="FQ31" s="11">
        <v>399813.96</v>
      </c>
      <c r="FR31" s="11">
        <v>19094.759999999998</v>
      </c>
      <c r="FS31" s="11">
        <v>26816.639999999999</v>
      </c>
      <c r="FT31" s="11">
        <v>3935.05</v>
      </c>
      <c r="FU31" s="11">
        <v>4827.38</v>
      </c>
      <c r="FV31" s="11">
        <v>7966.65</v>
      </c>
      <c r="FW31" s="11">
        <v>17153</v>
      </c>
      <c r="FX31" s="11">
        <v>19739.490000000002</v>
      </c>
      <c r="FY31" s="11">
        <v>1690.2800000000002</v>
      </c>
      <c r="FZ31" s="11">
        <v>40871</v>
      </c>
      <c r="GA31" s="11">
        <v>4181.3099999999995</v>
      </c>
      <c r="GB31" s="11">
        <v>16572.850000000002</v>
      </c>
      <c r="GC31" s="11">
        <v>33855.630000000005</v>
      </c>
      <c r="GD31" s="11">
        <v>5933.73</v>
      </c>
      <c r="GE31" s="11">
        <v>151121.91</v>
      </c>
      <c r="GF31" s="11">
        <v>111729</v>
      </c>
      <c r="GG31" s="11">
        <v>5175.3900000000003</v>
      </c>
      <c r="GH31" s="11">
        <v>0</v>
      </c>
      <c r="GI31" s="11">
        <v>219817.73</v>
      </c>
      <c r="GJ31" s="11">
        <v>0</v>
      </c>
      <c r="GK31" s="11">
        <v>202598</v>
      </c>
      <c r="GL31" s="11">
        <v>3216.44</v>
      </c>
      <c r="GM31" s="11">
        <v>4649.6000000000004</v>
      </c>
      <c r="GN31" s="11">
        <v>12677.43</v>
      </c>
      <c r="GO31" s="11">
        <v>5812.96</v>
      </c>
      <c r="GP31" s="11">
        <v>2666.4</v>
      </c>
      <c r="GQ31" s="11">
        <v>393658.88</v>
      </c>
      <c r="GR31" s="11">
        <v>32709</v>
      </c>
      <c r="GS31" s="11">
        <v>45352.57</v>
      </c>
      <c r="GT31" s="11">
        <v>143795.21</v>
      </c>
      <c r="GU31" s="11">
        <v>3892.2000000000003</v>
      </c>
      <c r="GV31" s="11">
        <v>7791.11</v>
      </c>
      <c r="GW31" s="11">
        <v>24263.739999999998</v>
      </c>
      <c r="GX31" s="11">
        <v>44421.13</v>
      </c>
      <c r="GY31" s="11">
        <v>830322.26</v>
      </c>
      <c r="GZ31" s="11">
        <v>0</v>
      </c>
      <c r="HA31" s="11">
        <v>0</v>
      </c>
      <c r="HB31" s="11">
        <v>68004.91</v>
      </c>
      <c r="HC31" s="11">
        <v>1328858.8900000001</v>
      </c>
      <c r="HD31" s="11">
        <v>33118.44</v>
      </c>
      <c r="HE31" s="11">
        <v>34223.5</v>
      </c>
      <c r="HF31" s="11">
        <v>137636.76</v>
      </c>
      <c r="HG31" s="11">
        <v>53833.11</v>
      </c>
      <c r="HH31" s="11">
        <v>18803.900000000001</v>
      </c>
      <c r="HI31" s="11">
        <v>8934.5300000000007</v>
      </c>
      <c r="HJ31" s="11">
        <v>0</v>
      </c>
      <c r="HK31" s="11">
        <v>2311664.46</v>
      </c>
      <c r="HL31" s="11">
        <v>167694.68</v>
      </c>
      <c r="HM31" s="11">
        <v>510891.41</v>
      </c>
      <c r="HN31" s="11">
        <v>1416080.42</v>
      </c>
      <c r="HO31" s="11">
        <v>26719.55</v>
      </c>
      <c r="HP31" s="11">
        <v>10225.44</v>
      </c>
      <c r="HQ31" s="11">
        <v>188290.35</v>
      </c>
      <c r="HR31" s="11">
        <v>209669.14999999997</v>
      </c>
      <c r="HS31" s="11">
        <v>64250.64</v>
      </c>
      <c r="HT31" s="11">
        <v>48374.62</v>
      </c>
      <c r="HU31" s="11">
        <v>4047.52</v>
      </c>
      <c r="HV31" s="11">
        <v>14286.12</v>
      </c>
      <c r="HW31" s="11">
        <v>0</v>
      </c>
      <c r="HX31" s="11">
        <v>0</v>
      </c>
      <c r="HY31" s="11">
        <v>136159.97</v>
      </c>
      <c r="HZ31" s="11">
        <v>2964.88</v>
      </c>
      <c r="IA31" s="11">
        <v>6244.72</v>
      </c>
      <c r="IB31" s="11">
        <v>22295.47</v>
      </c>
      <c r="IC31" s="11">
        <v>0</v>
      </c>
      <c r="ID31" s="11">
        <v>245399.61</v>
      </c>
      <c r="IE31" s="11">
        <v>1170.78</v>
      </c>
      <c r="IF31" s="11">
        <v>0</v>
      </c>
      <c r="IG31" s="11">
        <v>0</v>
      </c>
      <c r="IH31" s="11">
        <v>4199.82</v>
      </c>
      <c r="II31" s="11">
        <v>489498.43</v>
      </c>
      <c r="IJ31" s="11">
        <v>101925.10999999999</v>
      </c>
      <c r="IK31" s="11">
        <v>27361.739999999998</v>
      </c>
      <c r="IL31" s="11">
        <v>8448.89</v>
      </c>
      <c r="IM31" s="11">
        <v>80649.5</v>
      </c>
      <c r="IN31" s="11">
        <v>7337.82</v>
      </c>
      <c r="IO31" s="11">
        <v>20625.560000000001</v>
      </c>
      <c r="IP31" s="11">
        <v>32104.010000000002</v>
      </c>
      <c r="IQ31" s="11">
        <v>51750.219999999994</v>
      </c>
      <c r="IR31" s="11">
        <v>13201.44</v>
      </c>
      <c r="IS31" s="11">
        <v>9907.98</v>
      </c>
      <c r="IT31" s="11">
        <v>6964439.9699999997</v>
      </c>
      <c r="IU31" s="11">
        <v>281929.59999999998</v>
      </c>
      <c r="IV31" s="11">
        <v>384839.57</v>
      </c>
      <c r="IW31" s="11">
        <v>17419.11</v>
      </c>
      <c r="IX31" s="11">
        <v>189635</v>
      </c>
      <c r="IY31" s="11">
        <v>813387.39999999991</v>
      </c>
      <c r="IZ31" s="11">
        <v>9535.11</v>
      </c>
      <c r="JA31" s="11">
        <v>3774.6000000000004</v>
      </c>
      <c r="JB31" s="11">
        <v>4547.53</v>
      </c>
      <c r="JC31" s="11">
        <v>296326.66000000003</v>
      </c>
      <c r="JD31" s="11">
        <v>-528826.87</v>
      </c>
      <c r="JE31" s="11">
        <v>184526.61</v>
      </c>
      <c r="JF31" s="11">
        <v>10529409.1</v>
      </c>
      <c r="JG31" s="11">
        <v>1768402.2700000003</v>
      </c>
      <c r="JH31" s="11">
        <v>1207.07</v>
      </c>
      <c r="JI31" s="11">
        <v>206440.82</v>
      </c>
      <c r="JJ31" s="11">
        <v>0</v>
      </c>
      <c r="JK31" s="11">
        <v>249394.2</v>
      </c>
      <c r="JL31" s="11">
        <v>21776624.120000001</v>
      </c>
      <c r="JM31" s="11">
        <v>33549.32</v>
      </c>
      <c r="JN31" s="11">
        <v>0</v>
      </c>
      <c r="JO31" s="11">
        <v>183848</v>
      </c>
      <c r="JP31" s="11">
        <v>0</v>
      </c>
      <c r="JQ31" s="11">
        <v>284034.36</v>
      </c>
      <c r="JR31" s="11">
        <v>2421.6999999999998</v>
      </c>
      <c r="JS31" s="11">
        <v>581189.1</v>
      </c>
      <c r="JT31" s="11">
        <v>1191988.8799999999</v>
      </c>
      <c r="JU31" s="11">
        <v>3518283</v>
      </c>
      <c r="JV31" s="11">
        <v>0</v>
      </c>
      <c r="JW31" s="11">
        <v>0</v>
      </c>
      <c r="JX31" s="11">
        <v>0</v>
      </c>
      <c r="JY31" s="11">
        <v>11250.900000000001</v>
      </c>
      <c r="JZ31" s="11">
        <v>0</v>
      </c>
      <c r="KA31" s="11">
        <v>0</v>
      </c>
      <c r="KB31" s="11">
        <v>0</v>
      </c>
      <c r="KC31" s="11">
        <v>0</v>
      </c>
      <c r="KD31" s="11">
        <v>0</v>
      </c>
      <c r="KE31" s="11">
        <v>0</v>
      </c>
      <c r="KF31" s="11">
        <v>58860.800000000003</v>
      </c>
      <c r="KG31" s="11">
        <v>0</v>
      </c>
      <c r="KH31" s="11">
        <v>0</v>
      </c>
      <c r="KI31" s="11">
        <v>3565907.43</v>
      </c>
      <c r="KJ31" s="11">
        <v>9643.98</v>
      </c>
      <c r="KK31" s="11">
        <v>0</v>
      </c>
      <c r="KL31" s="11">
        <v>0</v>
      </c>
      <c r="KM31" s="11">
        <v>14645.03</v>
      </c>
      <c r="KN31" s="11">
        <v>83803.83</v>
      </c>
      <c r="KO31" s="11">
        <v>12823.37</v>
      </c>
      <c r="KP31" s="11">
        <v>549996.30000000005</v>
      </c>
      <c r="KQ31" s="11">
        <v>11415.63</v>
      </c>
      <c r="KR31" s="11">
        <v>146544.53999999998</v>
      </c>
      <c r="KS31" s="11">
        <v>31103.33</v>
      </c>
      <c r="KT31" s="11">
        <v>21624.75</v>
      </c>
      <c r="KU31" s="11">
        <v>640117.14</v>
      </c>
      <c r="KV31" s="11">
        <v>17284.739999999998</v>
      </c>
      <c r="KW31" s="11">
        <v>50052.24</v>
      </c>
      <c r="KX31" s="11">
        <v>745803.22</v>
      </c>
      <c r="KY31" s="11">
        <v>155672.60999999999</v>
      </c>
      <c r="KZ31" s="11">
        <v>103439.45999999999</v>
      </c>
      <c r="LA31" s="11">
        <v>0</v>
      </c>
      <c r="LB31" s="11">
        <v>0</v>
      </c>
      <c r="LC31" s="11">
        <v>27423.22</v>
      </c>
      <c r="LD31" s="11">
        <v>0</v>
      </c>
      <c r="LE31" s="11">
        <v>0</v>
      </c>
      <c r="LF31" s="11">
        <v>0</v>
      </c>
      <c r="LG31" s="11">
        <v>7323920.3399999999</v>
      </c>
      <c r="LH31" s="11">
        <v>1114369.46</v>
      </c>
      <c r="LI31" s="11">
        <v>31089.51</v>
      </c>
      <c r="LJ31" s="11">
        <v>4200.6499999999996</v>
      </c>
      <c r="LK31" s="11">
        <v>1554321.02</v>
      </c>
      <c r="LL31" s="11">
        <v>0</v>
      </c>
      <c r="LM31" s="11">
        <v>465883.2</v>
      </c>
      <c r="LN31" s="11">
        <v>0</v>
      </c>
      <c r="LO31" s="11">
        <v>0</v>
      </c>
      <c r="LP31" s="11">
        <v>0</v>
      </c>
      <c r="LQ31" s="11">
        <v>398783.4</v>
      </c>
      <c r="LR31" s="11">
        <v>1888713.0499999998</v>
      </c>
      <c r="LS31" s="11">
        <v>9452.9</v>
      </c>
      <c r="LT31" s="11">
        <v>0</v>
      </c>
      <c r="LU31" s="11">
        <v>0</v>
      </c>
      <c r="LV31" s="11">
        <v>2925314.44</v>
      </c>
      <c r="LW31" s="11">
        <v>1232708.3800000001</v>
      </c>
      <c r="LX31" s="11">
        <v>8095411.8300000001</v>
      </c>
      <c r="LY31" s="11">
        <v>287477.82</v>
      </c>
      <c r="LZ31" s="11">
        <v>47951.48</v>
      </c>
      <c r="MA31" s="11">
        <v>73413.069999999992</v>
      </c>
      <c r="MB31" s="11">
        <v>12065.87</v>
      </c>
      <c r="MC31" s="11">
        <v>0</v>
      </c>
      <c r="MD31" s="11">
        <v>28215.14</v>
      </c>
      <c r="ME31" s="11">
        <v>36712.990000000005</v>
      </c>
      <c r="MF31" s="11">
        <v>332896</v>
      </c>
      <c r="MG31" s="11">
        <v>0</v>
      </c>
      <c r="MH31" s="11">
        <v>1673769.25</v>
      </c>
      <c r="MI31" s="11">
        <v>292505.3</v>
      </c>
      <c r="MJ31" s="11">
        <v>36431.86</v>
      </c>
      <c r="MK31" s="11">
        <v>5891.84</v>
      </c>
      <c r="ML31" s="11">
        <v>14036.89</v>
      </c>
      <c r="MM31" s="11">
        <v>22101.019999999997</v>
      </c>
      <c r="MN31" s="11">
        <v>92570.63</v>
      </c>
      <c r="MO31" s="11">
        <v>6673.35</v>
      </c>
      <c r="MP31" s="11">
        <v>63362.97</v>
      </c>
      <c r="MQ31" s="11">
        <v>13279</v>
      </c>
      <c r="MR31" s="11">
        <v>22019.829999999998</v>
      </c>
      <c r="MS31" s="11">
        <v>33796.659999999996</v>
      </c>
      <c r="MT31" s="11">
        <v>1109596.04</v>
      </c>
      <c r="MU31" s="11">
        <v>497363.55999999994</v>
      </c>
      <c r="MV31" s="11">
        <v>1296459.3999999999</v>
      </c>
      <c r="MW31" s="11">
        <v>569131.84</v>
      </c>
      <c r="MX31" s="11">
        <v>45103.759999999995</v>
      </c>
      <c r="MY31" s="11">
        <v>168121.26</v>
      </c>
      <c r="MZ31" s="11">
        <v>1319249.79</v>
      </c>
      <c r="NA31" s="11">
        <v>412254.16</v>
      </c>
      <c r="NB31" s="11">
        <v>25713.46</v>
      </c>
      <c r="NC31" s="11">
        <v>22015.919999999998</v>
      </c>
      <c r="ND31" s="11">
        <v>184984</v>
      </c>
      <c r="NE31" s="11">
        <v>1945585.6</v>
      </c>
      <c r="NF31" s="11">
        <v>3938810.66</v>
      </c>
      <c r="NG31" s="11">
        <v>71319.33</v>
      </c>
      <c r="NH31" s="11">
        <v>118781.69</v>
      </c>
      <c r="NI31" s="11">
        <v>213086.54</v>
      </c>
      <c r="NJ31" s="11">
        <v>35780.840000000004</v>
      </c>
      <c r="NK31" s="11">
        <v>55960.639999999999</v>
      </c>
      <c r="NL31" s="11">
        <v>4471.5499999999993</v>
      </c>
      <c r="NM31" s="11">
        <v>117800</v>
      </c>
      <c r="NN31" s="11">
        <v>46000</v>
      </c>
      <c r="NO31" s="11">
        <v>353500.70999999996</v>
      </c>
      <c r="NP31" s="11">
        <v>106411.63</v>
      </c>
      <c r="NQ31" s="11">
        <v>593125.6399999999</v>
      </c>
      <c r="NR31" s="11">
        <v>32852.86</v>
      </c>
      <c r="NS31" s="11">
        <v>45724.71</v>
      </c>
      <c r="NT31" s="11">
        <v>327805</v>
      </c>
      <c r="NU31" s="11">
        <v>65210.409999999996</v>
      </c>
      <c r="NV31" s="11">
        <v>2849.85</v>
      </c>
      <c r="NW31" s="11">
        <v>64675.58</v>
      </c>
      <c r="NX31" s="11">
        <v>244000.46000000002</v>
      </c>
      <c r="NY31" s="11">
        <v>126287.98000000001</v>
      </c>
      <c r="NZ31" s="11">
        <v>1054542.8999999999</v>
      </c>
      <c r="OA31" s="11">
        <v>833778</v>
      </c>
      <c r="OB31" s="11">
        <v>290237.55</v>
      </c>
      <c r="OC31" s="11">
        <v>5018491.62</v>
      </c>
      <c r="OD31" s="11">
        <v>288581.30000000005</v>
      </c>
      <c r="OE31" s="11">
        <v>0</v>
      </c>
      <c r="OF31" s="11">
        <v>1166563.44</v>
      </c>
      <c r="OG31" s="11">
        <v>1508.89</v>
      </c>
      <c r="OH31" s="11">
        <v>698590.96</v>
      </c>
      <c r="OI31" s="11">
        <v>159028.87</v>
      </c>
      <c r="OJ31" s="11">
        <v>2077962.3</v>
      </c>
      <c r="OK31" s="11">
        <v>0</v>
      </c>
      <c r="OL31" s="11">
        <v>58067.6</v>
      </c>
      <c r="OM31" s="11">
        <v>357394.31</v>
      </c>
      <c r="ON31" s="11">
        <v>28540833</v>
      </c>
      <c r="OO31" s="11">
        <v>1692565.1400000001</v>
      </c>
      <c r="OP31" s="11">
        <v>0</v>
      </c>
      <c r="OQ31" s="11">
        <v>19412</v>
      </c>
      <c r="OR31" s="11">
        <v>15559.34</v>
      </c>
      <c r="OS31" s="11">
        <v>33885.550000000003</v>
      </c>
      <c r="OT31" s="11">
        <v>1139942.93</v>
      </c>
      <c r="OU31" s="11">
        <v>106681.62999999999</v>
      </c>
      <c r="OV31" s="11">
        <v>42978.509999999995</v>
      </c>
      <c r="OW31" s="11">
        <v>35732.78</v>
      </c>
      <c r="OX31" s="11">
        <v>1003246.65</v>
      </c>
      <c r="OY31" s="11">
        <v>396157.03</v>
      </c>
      <c r="OZ31" s="11">
        <v>75951.66</v>
      </c>
      <c r="PA31" s="11">
        <v>156050.34999999998</v>
      </c>
      <c r="PB31" s="11">
        <v>99347.31</v>
      </c>
      <c r="PC31" s="11">
        <v>4627178.2700000005</v>
      </c>
      <c r="PD31" s="11">
        <v>398317</v>
      </c>
      <c r="PE31" s="11">
        <v>1404954.01</v>
      </c>
      <c r="PF31" s="11">
        <v>17007.87</v>
      </c>
      <c r="PG31" s="11">
        <v>618615.8600000001</v>
      </c>
      <c r="PH31" s="11">
        <v>75816.069999999992</v>
      </c>
      <c r="PI31" s="11">
        <v>7032</v>
      </c>
      <c r="PJ31" s="11">
        <v>121854.56</v>
      </c>
      <c r="PK31" s="11">
        <v>16669.13</v>
      </c>
      <c r="PL31" s="11">
        <v>30162.74</v>
      </c>
      <c r="PM31" s="11">
        <v>576358.80000000005</v>
      </c>
      <c r="PN31" s="11">
        <v>383705.72</v>
      </c>
      <c r="PO31" s="11">
        <v>49311.839999999997</v>
      </c>
      <c r="PP31" s="11">
        <v>3553514.01</v>
      </c>
      <c r="PQ31" s="11">
        <v>750849.80000000016</v>
      </c>
      <c r="PR31" s="11">
        <v>38889.300000000003</v>
      </c>
      <c r="PS31" s="11">
        <v>94509.5</v>
      </c>
      <c r="PT31" s="11">
        <v>11514.47</v>
      </c>
      <c r="PU31" s="11">
        <v>504831.32</v>
      </c>
      <c r="PV31" s="11">
        <v>285722.56</v>
      </c>
      <c r="PW31" s="11">
        <v>82650.34</v>
      </c>
      <c r="PX31" s="11">
        <v>1808.45</v>
      </c>
      <c r="PY31" s="11">
        <v>371389.68000000005</v>
      </c>
      <c r="PZ31" s="11">
        <v>0</v>
      </c>
      <c r="QA31" s="11">
        <v>33402.230000000003</v>
      </c>
      <c r="QB31" s="11">
        <v>90090.880000000005</v>
      </c>
      <c r="QC31" s="11">
        <v>9469.02</v>
      </c>
      <c r="QD31" s="11">
        <v>0</v>
      </c>
      <c r="QE31" s="11">
        <v>164981.20000000001</v>
      </c>
      <c r="QF31" s="11">
        <v>11317.68</v>
      </c>
      <c r="QG31" s="11">
        <v>1834.88</v>
      </c>
      <c r="QH31" s="11">
        <v>19457.5</v>
      </c>
      <c r="QI31" s="11">
        <v>4236456.8499999996</v>
      </c>
      <c r="QJ31" s="11">
        <v>11215.580000000002</v>
      </c>
      <c r="QK31" s="11">
        <v>14869.41</v>
      </c>
      <c r="QL31" s="11">
        <v>31661.25</v>
      </c>
      <c r="QM31" s="11">
        <v>6417.3600000000006</v>
      </c>
      <c r="QN31" s="11">
        <v>41537.71</v>
      </c>
      <c r="QO31" s="11">
        <v>282345.65000000002</v>
      </c>
      <c r="QP31" s="11">
        <v>53919.39</v>
      </c>
      <c r="QQ31" s="11">
        <v>11165.91</v>
      </c>
      <c r="QR31" s="11">
        <v>8751.09</v>
      </c>
      <c r="QS31" s="11">
        <v>3322.88</v>
      </c>
      <c r="QT31" s="11">
        <v>97.6</v>
      </c>
      <c r="QU31" s="11">
        <v>3570034.85</v>
      </c>
      <c r="QV31" s="11">
        <v>-3885.91</v>
      </c>
      <c r="QW31" s="11">
        <v>38120.620000000003</v>
      </c>
      <c r="QX31" s="11">
        <v>4836.6000000000004</v>
      </c>
      <c r="QY31" s="11">
        <v>1607585.07</v>
      </c>
      <c r="QZ31" s="11">
        <v>290593.31</v>
      </c>
      <c r="RA31" s="11">
        <v>24372.44</v>
      </c>
      <c r="RB31" s="11">
        <v>169650</v>
      </c>
      <c r="RC31" s="11">
        <v>17479.669999999998</v>
      </c>
      <c r="RD31" s="11">
        <v>24426.629999999997</v>
      </c>
      <c r="RE31" s="11">
        <v>7373.58</v>
      </c>
      <c r="RF31" s="11">
        <v>15125.970000000001</v>
      </c>
      <c r="RG31" s="11">
        <v>17220.310000000001</v>
      </c>
      <c r="RH31" s="11">
        <v>120977.98000000001</v>
      </c>
      <c r="RI31" s="11">
        <v>966.56</v>
      </c>
      <c r="RJ31" s="11">
        <v>0</v>
      </c>
      <c r="RK31" s="11">
        <v>21602.359999999997</v>
      </c>
      <c r="RL31" s="11">
        <v>95752.63</v>
      </c>
      <c r="RM31" s="11">
        <v>134849</v>
      </c>
      <c r="RN31" s="11">
        <v>333314.80000000005</v>
      </c>
      <c r="RO31" s="11">
        <v>1716.78</v>
      </c>
      <c r="RP31" s="11">
        <v>73833.849999999991</v>
      </c>
      <c r="RQ31" s="11">
        <v>63219.13</v>
      </c>
      <c r="RR31" s="11">
        <v>118412.40000000001</v>
      </c>
      <c r="RS31" s="11">
        <v>14105.84</v>
      </c>
      <c r="RT31" s="11">
        <v>386247.88</v>
      </c>
      <c r="RU31" s="11">
        <v>65831.760000000009</v>
      </c>
      <c r="RV31" s="11">
        <v>7762.24</v>
      </c>
      <c r="RW31" s="11">
        <v>45079.839999999997</v>
      </c>
      <c r="RX31" s="11">
        <v>11460.42</v>
      </c>
      <c r="RY31" s="11">
        <v>3985.2</v>
      </c>
      <c r="RZ31" s="11">
        <v>60902.97</v>
      </c>
      <c r="SA31" s="11">
        <v>3560.08</v>
      </c>
      <c r="SB31" s="11">
        <v>3268772.07</v>
      </c>
      <c r="SC31" s="11">
        <v>104031.18000000001</v>
      </c>
      <c r="SD31" s="11">
        <v>107202.35999999999</v>
      </c>
      <c r="SE31" s="11">
        <v>36016.65</v>
      </c>
      <c r="SF31" s="11">
        <v>106520.23</v>
      </c>
      <c r="SG31" s="11">
        <v>97277.799999999988</v>
      </c>
      <c r="SH31" s="11">
        <v>36011.47</v>
      </c>
      <c r="SI31" s="11">
        <v>589629.34000000008</v>
      </c>
      <c r="SJ31" s="11">
        <v>205946.72999999998</v>
      </c>
      <c r="SK31" s="11">
        <v>517315.22000000003</v>
      </c>
      <c r="SL31" s="11">
        <v>541412.06000000006</v>
      </c>
      <c r="SM31" s="11">
        <v>22545.84</v>
      </c>
      <c r="SN31" s="11">
        <v>472348.63</v>
      </c>
      <c r="SO31" s="11">
        <v>122863.36</v>
      </c>
      <c r="SP31" s="11">
        <v>34909.699999999997</v>
      </c>
      <c r="SQ31" s="11">
        <v>1039597.6400000001</v>
      </c>
      <c r="SR31" s="11">
        <v>260199.35</v>
      </c>
      <c r="SS31" s="11">
        <v>54270.11</v>
      </c>
      <c r="ST31" s="11">
        <v>117040.93000000001</v>
      </c>
      <c r="SU31" s="11">
        <v>38255.65</v>
      </c>
      <c r="SV31" s="11">
        <v>2555041.58</v>
      </c>
      <c r="SW31" s="11">
        <v>5140.26</v>
      </c>
      <c r="SX31" s="11">
        <v>228120.58</v>
      </c>
      <c r="SY31" s="11">
        <v>64467.05</v>
      </c>
      <c r="SZ31" s="11">
        <v>9228.89</v>
      </c>
      <c r="TA31" s="11">
        <v>26999.87</v>
      </c>
      <c r="TB31" s="11">
        <v>443106.48</v>
      </c>
      <c r="TC31" s="11">
        <v>226392.24</v>
      </c>
      <c r="TD31" s="11">
        <v>45770.64</v>
      </c>
      <c r="TE31" s="11">
        <v>1077269.21</v>
      </c>
      <c r="TF31" s="11">
        <v>50579.839999999997</v>
      </c>
      <c r="TG31" s="11">
        <v>56028.240000000005</v>
      </c>
      <c r="TH31" s="11">
        <v>24299.68</v>
      </c>
      <c r="TI31" s="11">
        <v>77182.39</v>
      </c>
      <c r="TJ31" s="11">
        <v>4824803.5600000005</v>
      </c>
      <c r="TK31" s="11">
        <v>55478.91</v>
      </c>
      <c r="TL31" s="11">
        <v>34436.239999999998</v>
      </c>
      <c r="TM31" s="11">
        <v>558745.46000000008</v>
      </c>
      <c r="TN31" s="11">
        <v>184124.62</v>
      </c>
      <c r="TO31" s="11">
        <v>43207.72</v>
      </c>
      <c r="TP31" s="11">
        <v>15408.92</v>
      </c>
      <c r="TQ31" s="11">
        <v>1071418.8999999999</v>
      </c>
      <c r="TR31" s="11">
        <v>57684.53</v>
      </c>
      <c r="TS31" s="11">
        <v>117664.23999999999</v>
      </c>
      <c r="TT31" s="11">
        <v>76642.7</v>
      </c>
      <c r="TU31" s="11">
        <v>45403.85</v>
      </c>
      <c r="TV31" s="11">
        <v>6499.53</v>
      </c>
      <c r="TW31" s="11">
        <v>87724.38</v>
      </c>
      <c r="TX31" s="11">
        <v>39439.69</v>
      </c>
      <c r="TY31" s="11">
        <v>12770.41</v>
      </c>
      <c r="TZ31" s="11">
        <v>1081830.7</v>
      </c>
      <c r="UA31" s="11">
        <v>15725.2</v>
      </c>
      <c r="UB31" s="11">
        <v>2216927.2400000002</v>
      </c>
      <c r="UC31" s="11">
        <v>622601.65</v>
      </c>
      <c r="UD31" s="11">
        <v>34516.870000000003</v>
      </c>
      <c r="UE31" s="11">
        <v>129338.89</v>
      </c>
      <c r="UF31" s="11">
        <v>777123.96</v>
      </c>
      <c r="UG31" s="11">
        <v>9777.5499999999993</v>
      </c>
      <c r="UH31" s="11">
        <v>8449.51</v>
      </c>
      <c r="UI31" s="11">
        <v>138628.51999999999</v>
      </c>
      <c r="UJ31" s="11">
        <v>157741.09000000003</v>
      </c>
      <c r="UK31" s="11">
        <v>1127481.3299999998</v>
      </c>
      <c r="UL31" s="11">
        <v>270818.27999999997</v>
      </c>
      <c r="UM31" s="11">
        <v>77141.83</v>
      </c>
      <c r="UN31" s="11">
        <v>108780.58</v>
      </c>
      <c r="UO31" s="11">
        <v>154118.25999999998</v>
      </c>
      <c r="UP31" s="11">
        <v>309246.65999999997</v>
      </c>
      <c r="UQ31" s="11">
        <v>3605680.9000000004</v>
      </c>
      <c r="UR31" s="11">
        <v>46874.119999999995</v>
      </c>
      <c r="US31" s="11">
        <v>227880.23</v>
      </c>
      <c r="UT31" s="11">
        <v>1881781.32</v>
      </c>
      <c r="UU31" s="11">
        <v>28376.300000000003</v>
      </c>
      <c r="UV31" s="11">
        <v>188198.71</v>
      </c>
      <c r="UW31" s="11">
        <v>325971.29000000004</v>
      </c>
      <c r="UX31" s="11">
        <v>29224.54</v>
      </c>
      <c r="UY31" s="11">
        <v>242393.05000000002</v>
      </c>
      <c r="UZ31" s="11">
        <v>181766.6</v>
      </c>
      <c r="VA31" s="11">
        <v>423754.04000000004</v>
      </c>
      <c r="VB31" s="11">
        <v>131751.5</v>
      </c>
      <c r="VC31" s="11">
        <v>401480.36999999994</v>
      </c>
      <c r="VD31" s="11">
        <v>223395.01</v>
      </c>
      <c r="VE31" s="11">
        <v>5422.0599999999995</v>
      </c>
      <c r="VF31" s="11">
        <v>42159.770000000004</v>
      </c>
      <c r="VG31" s="11">
        <v>43420.210000000006</v>
      </c>
      <c r="VH31" s="11">
        <v>29091.33</v>
      </c>
      <c r="VI31" s="11">
        <v>249401.52000000002</v>
      </c>
      <c r="VJ31" s="11">
        <v>139271.58000000002</v>
      </c>
      <c r="VK31" s="11">
        <v>78932.01999999999</v>
      </c>
      <c r="VL31" s="11">
        <v>37723.03</v>
      </c>
      <c r="VM31" s="11">
        <v>277080.77999999997</v>
      </c>
      <c r="VN31" s="11">
        <v>30365.62</v>
      </c>
      <c r="VO31" s="11">
        <v>46517.08</v>
      </c>
      <c r="VP31" s="11">
        <v>42204.2</v>
      </c>
      <c r="VQ31" s="11">
        <v>93095.679999999993</v>
      </c>
      <c r="VR31" s="11">
        <v>54245.979999999996</v>
      </c>
      <c r="VS31" s="11">
        <v>18461.879999999997</v>
      </c>
      <c r="VT31" s="11">
        <v>99203.040000000008</v>
      </c>
      <c r="VU31" s="11">
        <v>99874.7</v>
      </c>
      <c r="VV31" s="11">
        <v>156594.5</v>
      </c>
      <c r="VW31" s="11">
        <v>68457.31</v>
      </c>
      <c r="VX31" s="11">
        <v>556893.88</v>
      </c>
      <c r="VY31" s="11">
        <v>6539.85</v>
      </c>
      <c r="VZ31" s="11">
        <v>180581.59</v>
      </c>
      <c r="WA31" s="11">
        <v>114420.07</v>
      </c>
      <c r="WB31" s="11">
        <v>4990972.99</v>
      </c>
      <c r="WC31" s="11">
        <v>33457.040000000001</v>
      </c>
      <c r="WD31" s="11">
        <v>47258.2</v>
      </c>
      <c r="WE31" s="11">
        <v>1415096.46</v>
      </c>
      <c r="WF31" s="11">
        <v>15521.7</v>
      </c>
      <c r="WG31" s="11">
        <v>4860.5499999999993</v>
      </c>
      <c r="WH31" s="11">
        <v>92522.210000000021</v>
      </c>
      <c r="WI31" s="11">
        <v>674212.19</v>
      </c>
      <c r="WJ31" s="11">
        <v>9986.52</v>
      </c>
      <c r="WK31" s="11">
        <v>48417.820000000007</v>
      </c>
      <c r="WL31" s="11">
        <v>82439.91</v>
      </c>
      <c r="WM31" s="11">
        <v>88630.670000000013</v>
      </c>
      <c r="WN31" s="11">
        <v>93360.62</v>
      </c>
      <c r="WO31" s="11">
        <v>1784822.09</v>
      </c>
      <c r="WP31" s="11">
        <v>124934.58</v>
      </c>
      <c r="WQ31" s="11">
        <v>42357.810000000005</v>
      </c>
      <c r="WR31" s="11">
        <v>24017.64</v>
      </c>
      <c r="WS31" s="11">
        <v>163162.27000000002</v>
      </c>
      <c r="WT31" s="11">
        <v>24023.78</v>
      </c>
      <c r="WU31" s="11">
        <v>33223.839999999997</v>
      </c>
      <c r="WV31" s="11">
        <v>561651.96000000008</v>
      </c>
      <c r="WW31" s="11">
        <v>13823.57</v>
      </c>
      <c r="WX31" s="11">
        <v>0</v>
      </c>
      <c r="WY31" s="11">
        <v>21753.87</v>
      </c>
      <c r="WZ31" s="11">
        <v>43986.439999999995</v>
      </c>
      <c r="XA31" s="11">
        <v>0</v>
      </c>
      <c r="XB31" s="11">
        <v>27239.040000000001</v>
      </c>
      <c r="XC31" s="11">
        <v>11777.170000000002</v>
      </c>
      <c r="XD31" s="11">
        <v>93580.92</v>
      </c>
      <c r="XE31" s="11">
        <v>38179.21</v>
      </c>
      <c r="XF31" s="11">
        <v>6228</v>
      </c>
      <c r="XG31" s="11">
        <v>15019</v>
      </c>
      <c r="XH31" s="11">
        <v>832.96</v>
      </c>
      <c r="XI31" s="11">
        <v>7389752.3200000003</v>
      </c>
      <c r="XJ31" s="11">
        <v>37831.530000000006</v>
      </c>
      <c r="XK31" s="11">
        <v>74698.289999999994</v>
      </c>
      <c r="XL31" s="11">
        <v>309592.42</v>
      </c>
      <c r="XM31" s="11">
        <v>45292.53</v>
      </c>
      <c r="XN31" s="11">
        <v>54500.070000000007</v>
      </c>
      <c r="XO31" s="11">
        <v>72741.31</v>
      </c>
      <c r="XP31" s="11">
        <v>67170.77</v>
      </c>
      <c r="XQ31" s="11">
        <v>20583.78</v>
      </c>
      <c r="XR31" s="11">
        <v>74382.73000000001</v>
      </c>
      <c r="XS31" s="11">
        <v>177496.74</v>
      </c>
      <c r="XT31" s="11">
        <v>34592.22</v>
      </c>
      <c r="XU31" s="11">
        <v>13491.94</v>
      </c>
      <c r="XV31" s="11">
        <v>50041.46</v>
      </c>
      <c r="XW31" s="11">
        <v>23576.63</v>
      </c>
      <c r="XX31" s="11">
        <v>4933.37</v>
      </c>
      <c r="XY31" s="11">
        <v>8457.84</v>
      </c>
      <c r="XZ31" s="11">
        <v>25435.449999999997</v>
      </c>
      <c r="YA31" s="11">
        <v>10928.57</v>
      </c>
      <c r="YB31" s="11">
        <v>8491.92</v>
      </c>
      <c r="YC31" s="11">
        <v>17980.920000000002</v>
      </c>
      <c r="YD31" s="11">
        <v>10722.62</v>
      </c>
      <c r="YE31" s="11">
        <v>61817.25</v>
      </c>
      <c r="YF31" s="11">
        <v>936412.56</v>
      </c>
      <c r="YG31" s="11">
        <v>21487.559999999998</v>
      </c>
      <c r="YH31" s="11">
        <v>74938.98</v>
      </c>
      <c r="YI31" s="11">
        <v>63207.86</v>
      </c>
      <c r="YJ31" s="11">
        <v>30972.52</v>
      </c>
      <c r="YK31" s="11">
        <v>1079367.6100000001</v>
      </c>
      <c r="YL31" s="11">
        <v>100467.73</v>
      </c>
      <c r="YM31" s="11">
        <v>36044.78</v>
      </c>
      <c r="YN31" s="11">
        <v>116313.35</v>
      </c>
      <c r="YO31" s="11">
        <v>122934.85</v>
      </c>
      <c r="YP31" s="11">
        <v>402185.68000000005</v>
      </c>
      <c r="YQ31" s="11">
        <v>134661.66</v>
      </c>
      <c r="YR31" s="11">
        <v>27385.47</v>
      </c>
      <c r="YS31" s="11">
        <v>14045.73</v>
      </c>
      <c r="YT31" s="11">
        <v>20211.84</v>
      </c>
      <c r="YU31" s="11">
        <v>89206.080000000002</v>
      </c>
      <c r="YV31" s="11">
        <v>12445.42</v>
      </c>
      <c r="YW31" s="11">
        <v>870329.32</v>
      </c>
      <c r="YX31" s="11">
        <v>13239.099999999999</v>
      </c>
      <c r="YY31" s="11">
        <v>345158.04</v>
      </c>
      <c r="YZ31" s="11">
        <v>413860.05999999994</v>
      </c>
      <c r="ZA31" s="11">
        <v>41445.56</v>
      </c>
      <c r="ZB31" s="11">
        <v>71802.19</v>
      </c>
      <c r="ZC31" s="11">
        <v>26731.54</v>
      </c>
      <c r="ZD31" s="11">
        <v>2746316.46</v>
      </c>
      <c r="ZE31" s="11">
        <v>13800.442499999999</v>
      </c>
      <c r="ZF31" s="11">
        <v>223577.21999999997</v>
      </c>
      <c r="ZG31" s="11">
        <v>69587.682499999995</v>
      </c>
      <c r="ZH31" s="11">
        <v>29229.52</v>
      </c>
      <c r="ZI31" s="11">
        <v>14620.08</v>
      </c>
      <c r="ZJ31" s="11">
        <v>34789.32</v>
      </c>
      <c r="ZK31" s="11">
        <v>376737.93</v>
      </c>
      <c r="ZL31" s="11">
        <v>81530.070000000007</v>
      </c>
      <c r="ZM31" s="11">
        <v>52380.4</v>
      </c>
      <c r="ZN31" s="11">
        <v>1561.26</v>
      </c>
      <c r="ZO31" s="11">
        <v>13003.990000000002</v>
      </c>
      <c r="ZP31" s="11">
        <v>1175201.8599999999</v>
      </c>
      <c r="ZQ31" s="11">
        <v>51163.66</v>
      </c>
      <c r="ZR31" s="11">
        <v>18609.12</v>
      </c>
      <c r="ZS31" s="11">
        <v>59734.99</v>
      </c>
      <c r="ZT31" s="11">
        <v>258067.84</v>
      </c>
      <c r="ZU31" s="11">
        <v>998926.51</v>
      </c>
      <c r="ZV31" s="11">
        <v>110194.34999999999</v>
      </c>
      <c r="ZW31" s="11">
        <v>0</v>
      </c>
      <c r="ZX31" s="11">
        <v>761516.24</v>
      </c>
      <c r="ZY31" s="11">
        <v>13516.900000000001</v>
      </c>
      <c r="ZZ31" s="11">
        <v>116288.95999999999</v>
      </c>
      <c r="AAA31" s="11">
        <v>20361.169999999998</v>
      </c>
      <c r="AAB31" s="11">
        <v>156047.21</v>
      </c>
      <c r="AAC31" s="11">
        <v>41850.090000000004</v>
      </c>
      <c r="AAD31" s="11">
        <v>6958.92</v>
      </c>
      <c r="AAE31" s="11">
        <v>56371.469999999994</v>
      </c>
      <c r="AAF31" s="11">
        <v>112479.06</v>
      </c>
      <c r="AAG31" s="11">
        <v>18268.800000000003</v>
      </c>
      <c r="AAH31" s="11">
        <v>2646.48</v>
      </c>
      <c r="AAI31" s="11">
        <v>0</v>
      </c>
      <c r="AAJ31" s="11">
        <v>24002.739999999998</v>
      </c>
      <c r="AAK31" s="11">
        <v>102422</v>
      </c>
      <c r="AAL31" s="11">
        <v>306742.02</v>
      </c>
      <c r="AAM31" s="11">
        <v>197403.82</v>
      </c>
      <c r="AAN31" s="11">
        <v>61164.18</v>
      </c>
      <c r="AAO31" s="11">
        <v>2703.64</v>
      </c>
      <c r="AAP31" s="11">
        <v>4587801.71</v>
      </c>
      <c r="AAQ31" s="11">
        <v>0</v>
      </c>
      <c r="AAR31" s="11">
        <v>64618.37</v>
      </c>
      <c r="AAS31" s="11">
        <v>1799.18</v>
      </c>
      <c r="AAT31" s="11">
        <v>78554.36</v>
      </c>
      <c r="AAU31" s="11">
        <v>30132.92</v>
      </c>
      <c r="AAV31" s="11">
        <v>0</v>
      </c>
      <c r="AAW31" s="11">
        <v>170675.73</v>
      </c>
      <c r="AAX31" s="11">
        <v>831309.75</v>
      </c>
      <c r="AAY31" s="11">
        <v>604498.79</v>
      </c>
      <c r="AAZ31" s="11">
        <v>762</v>
      </c>
      <c r="ABA31" s="11">
        <v>23780.48</v>
      </c>
      <c r="ABB31" s="11">
        <v>79925.929999999993</v>
      </c>
      <c r="ABC31" s="11">
        <v>1573.5</v>
      </c>
      <c r="ABD31" s="11">
        <v>64697.43</v>
      </c>
      <c r="ABE31" s="11">
        <v>4318.6499999999996</v>
      </c>
      <c r="ABF31" s="11">
        <v>28504.09</v>
      </c>
      <c r="ABG31" s="11">
        <v>6054.43</v>
      </c>
      <c r="ABH31" s="11">
        <v>7084.52</v>
      </c>
      <c r="ABI31" s="11">
        <v>395148.39</v>
      </c>
      <c r="ABJ31" s="11">
        <v>206515.56</v>
      </c>
      <c r="ABK31" s="11">
        <v>129998.47</v>
      </c>
      <c r="ABL31" s="11">
        <v>83411.13</v>
      </c>
      <c r="ABM31" s="11">
        <v>8164.48</v>
      </c>
      <c r="ABN31" s="11">
        <v>3238.16</v>
      </c>
      <c r="ABO31" s="11">
        <v>0</v>
      </c>
      <c r="ABP31" s="11">
        <v>843557.3</v>
      </c>
      <c r="ABQ31" s="11">
        <v>25048.560000000001</v>
      </c>
      <c r="ABR31" s="11">
        <v>0</v>
      </c>
      <c r="ABS31" s="11">
        <v>0</v>
      </c>
      <c r="ABT31" s="11">
        <v>0</v>
      </c>
      <c r="ABU31" s="11">
        <v>0</v>
      </c>
      <c r="ABV31" s="11">
        <v>0</v>
      </c>
      <c r="ABW31" s="11">
        <v>0</v>
      </c>
      <c r="ABX31" s="11">
        <v>0</v>
      </c>
      <c r="ABY31" s="11">
        <v>809.20100000000002</v>
      </c>
      <c r="ABZ31" s="11">
        <v>187006.51</v>
      </c>
      <c r="ACA31" s="11">
        <v>212320.26</v>
      </c>
      <c r="ACB31" s="11">
        <v>523591.25</v>
      </c>
      <c r="ACC31" s="11">
        <v>45723.06</v>
      </c>
      <c r="ACD31" s="11">
        <v>641633.32999999996</v>
      </c>
      <c r="ACE31" s="11">
        <v>0</v>
      </c>
      <c r="ACF31" s="11">
        <v>231320.95</v>
      </c>
      <c r="ACG31" s="11">
        <v>110633.67</v>
      </c>
      <c r="ACH31" s="11">
        <v>0</v>
      </c>
      <c r="ACI31" s="11">
        <v>188185.52</v>
      </c>
      <c r="ACJ31" s="11">
        <v>811859.18</v>
      </c>
      <c r="ACK31" s="11">
        <v>233255.4</v>
      </c>
      <c r="ACL31" s="11">
        <v>3206.88</v>
      </c>
      <c r="ACM31" s="11">
        <v>33911.199999999997</v>
      </c>
      <c r="ACN31" s="11">
        <v>0</v>
      </c>
      <c r="ACO31" s="11">
        <v>0</v>
      </c>
      <c r="ACP31" s="11">
        <v>0</v>
      </c>
      <c r="ACQ31" s="11">
        <v>27615.68</v>
      </c>
      <c r="ACR31" s="11">
        <v>0</v>
      </c>
      <c r="ACS31" s="11">
        <v>0</v>
      </c>
      <c r="ACT31" s="11">
        <v>0</v>
      </c>
      <c r="ACU31" s="11">
        <v>2942226</v>
      </c>
      <c r="ACV31" s="11">
        <v>0</v>
      </c>
      <c r="ACW31" s="11">
        <v>0</v>
      </c>
      <c r="ACX31" s="11">
        <v>509762</v>
      </c>
      <c r="ACY31" s="11">
        <v>42403.039999999994</v>
      </c>
      <c r="ACZ31" s="11">
        <v>0</v>
      </c>
      <c r="ADA31" s="11">
        <v>31576.75</v>
      </c>
      <c r="ADB31" s="11">
        <v>10602.64</v>
      </c>
      <c r="ADC31" s="11">
        <v>10279.950000000001</v>
      </c>
      <c r="ADD31" s="11">
        <v>45</v>
      </c>
      <c r="ADE31" s="11">
        <v>237135.2</v>
      </c>
      <c r="ADF31" s="11">
        <v>135152.70000000001</v>
      </c>
      <c r="ADG31" s="11">
        <v>947585.6</v>
      </c>
      <c r="ADH31" s="11">
        <v>627449.33000000007</v>
      </c>
      <c r="ADI31" s="11">
        <v>59343.33</v>
      </c>
      <c r="ADJ31" s="11">
        <v>1909949.3199999998</v>
      </c>
      <c r="ADK31" s="11">
        <v>5339505.5</v>
      </c>
      <c r="ADL31" s="11">
        <v>2546191.11</v>
      </c>
      <c r="ADM31" s="11">
        <v>124657.61</v>
      </c>
      <c r="ADN31" s="11">
        <v>555179.16</v>
      </c>
      <c r="ADO31" s="11">
        <v>1146128.6399999999</v>
      </c>
      <c r="ADP31" s="11">
        <v>1587516.7</v>
      </c>
      <c r="ADQ31" s="11">
        <v>212589.99</v>
      </c>
      <c r="ADR31" s="11">
        <v>0</v>
      </c>
      <c r="ADS31" s="11">
        <v>0</v>
      </c>
      <c r="ADT31" s="11">
        <v>82739.58</v>
      </c>
      <c r="ADU31" s="11">
        <v>5281.52</v>
      </c>
      <c r="ADV31" s="11">
        <v>251046.45</v>
      </c>
      <c r="ADW31" s="11">
        <v>2230379.2999999998</v>
      </c>
      <c r="ADX31" s="11">
        <v>18785.560000000001</v>
      </c>
      <c r="ADY31" s="11">
        <v>0</v>
      </c>
      <c r="ADZ31" s="11">
        <v>4722670.2300000004</v>
      </c>
      <c r="AEA31" s="11">
        <v>390801.12</v>
      </c>
      <c r="AEB31" s="11">
        <v>187786.28</v>
      </c>
      <c r="AEC31" s="11">
        <v>105463.83</v>
      </c>
      <c r="AED31" s="11">
        <v>116168.53</v>
      </c>
      <c r="AEE31" s="11">
        <v>44424.88</v>
      </c>
      <c r="AEF31" s="11">
        <v>101889.03</v>
      </c>
      <c r="AEG31" s="11">
        <v>27675.059999999998</v>
      </c>
      <c r="AEH31" s="11">
        <v>465936.1</v>
      </c>
      <c r="AEI31" s="11">
        <v>34983.960000000006</v>
      </c>
      <c r="AEJ31" s="11">
        <v>880408.77</v>
      </c>
      <c r="AEK31" s="11">
        <v>76099.8</v>
      </c>
      <c r="AEL31" s="11">
        <v>234939.43</v>
      </c>
      <c r="AEM31" s="11">
        <v>141171.91</v>
      </c>
      <c r="AEN31" s="11">
        <v>9480.7999999999993</v>
      </c>
      <c r="AEO31" s="11">
        <v>486402.97</v>
      </c>
      <c r="AEP31" s="11">
        <v>13949.44</v>
      </c>
      <c r="AEQ31" s="11">
        <v>358604.1</v>
      </c>
      <c r="AER31" s="11">
        <v>15730</v>
      </c>
      <c r="AES31" s="11">
        <v>552641.19000000006</v>
      </c>
      <c r="AET31" s="11">
        <v>8742258.1999999993</v>
      </c>
      <c r="AEU31" s="11">
        <v>256.08</v>
      </c>
      <c r="AEV31" s="11">
        <v>52650.51</v>
      </c>
      <c r="AEW31" s="11">
        <v>10000.869999999999</v>
      </c>
      <c r="AEX31" s="11">
        <v>8352.52</v>
      </c>
      <c r="AEY31" s="11">
        <v>8030.1399999999912</v>
      </c>
      <c r="AEZ31" s="11">
        <v>9016.5499999999993</v>
      </c>
      <c r="AFA31" s="11">
        <v>240.47</v>
      </c>
      <c r="AFB31" s="11">
        <v>22623.239999999998</v>
      </c>
      <c r="AFC31" s="11">
        <v>10759.67</v>
      </c>
      <c r="AFD31" s="11">
        <v>95653.8</v>
      </c>
      <c r="AFE31" s="11">
        <v>38654.959999999999</v>
      </c>
      <c r="AFF31" s="11">
        <v>259583.77</v>
      </c>
      <c r="AFG31" s="11">
        <v>7307.3</v>
      </c>
      <c r="AFH31" s="11">
        <v>12512.949999999999</v>
      </c>
      <c r="AFI31" s="11">
        <v>0</v>
      </c>
      <c r="AFJ31" s="11">
        <v>5872.05</v>
      </c>
      <c r="AFK31" s="11">
        <v>3713.7</v>
      </c>
      <c r="AFL31" s="11">
        <v>1770</v>
      </c>
      <c r="AFM31" s="11">
        <v>8193.19</v>
      </c>
      <c r="AFN31" s="11">
        <v>55674.139999999992</v>
      </c>
      <c r="AFO31" s="11">
        <v>4151.7</v>
      </c>
      <c r="AFP31" s="11">
        <v>4311.57</v>
      </c>
      <c r="AFQ31" s="11">
        <v>7815.36</v>
      </c>
      <c r="AFR31" s="11">
        <v>19388.04</v>
      </c>
      <c r="AFS31" s="11">
        <v>2302.33</v>
      </c>
      <c r="AFT31" s="11">
        <v>-2194.4699999999998</v>
      </c>
      <c r="AFU31" s="11">
        <v>10523.52</v>
      </c>
      <c r="AFV31" s="11">
        <v>7051.2899999999991</v>
      </c>
      <c r="AFW31" s="11">
        <v>54483.57</v>
      </c>
      <c r="AFX31" s="11">
        <v>2278.71</v>
      </c>
      <c r="AFY31" s="11">
        <v>4555.74</v>
      </c>
      <c r="AFZ31" s="11">
        <v>1800.56</v>
      </c>
      <c r="AGA31" s="11">
        <v>63358.73</v>
      </c>
      <c r="AGB31" s="11">
        <v>37344.81</v>
      </c>
      <c r="AGC31" s="11">
        <v>396311.28</v>
      </c>
      <c r="AGD31" s="11">
        <v>12826</v>
      </c>
      <c r="AGE31" s="11">
        <v>57339</v>
      </c>
      <c r="AGF31" s="11">
        <v>225231.74</v>
      </c>
      <c r="AGG31" s="11">
        <v>218238.36</v>
      </c>
      <c r="AGH31" s="11">
        <v>10357.4</v>
      </c>
      <c r="AGI31" s="11">
        <v>5887.26</v>
      </c>
      <c r="AGJ31" s="11">
        <v>26517.54</v>
      </c>
      <c r="AGK31" s="11">
        <v>4478.6000000000004</v>
      </c>
      <c r="AGL31" s="11">
        <v>31315.21</v>
      </c>
      <c r="AGM31" s="11">
        <v>7283.28</v>
      </c>
      <c r="AGN31" s="11">
        <v>308928.14</v>
      </c>
      <c r="AGO31" s="11">
        <v>173931.99000000002</v>
      </c>
      <c r="AGP31" s="11">
        <v>2997.78</v>
      </c>
      <c r="AGQ31" s="11">
        <v>2612.35</v>
      </c>
      <c r="AGR31" s="11">
        <v>2306.25</v>
      </c>
      <c r="AGS31" s="11">
        <v>14708.04</v>
      </c>
      <c r="AGT31" s="11">
        <v>868.17</v>
      </c>
      <c r="AGU31" s="11">
        <v>329.43</v>
      </c>
      <c r="AGV31" s="11">
        <v>940098.37</v>
      </c>
      <c r="AGW31" s="11">
        <v>308028.05</v>
      </c>
      <c r="AGX31" s="11">
        <v>28778.05</v>
      </c>
      <c r="AGY31" s="11">
        <v>38191.29</v>
      </c>
      <c r="AGZ31" s="11">
        <v>115713.48</v>
      </c>
      <c r="AHA31" s="11">
        <v>-48318.02</v>
      </c>
      <c r="AHB31" s="11">
        <v>11676.59</v>
      </c>
      <c r="AHC31" s="11">
        <v>38460.74</v>
      </c>
      <c r="AHD31" s="11">
        <v>6254.8</v>
      </c>
      <c r="AHE31" s="11">
        <v>65405.100000000006</v>
      </c>
      <c r="AHF31" s="11">
        <v>31885.129999999997</v>
      </c>
      <c r="AHG31" s="11">
        <v>84878.66</v>
      </c>
      <c r="AHH31" s="11">
        <v>16818.080000000002</v>
      </c>
      <c r="AHI31" s="11">
        <v>18391.599999999999</v>
      </c>
      <c r="AHJ31" s="11">
        <v>32753.9</v>
      </c>
      <c r="AHK31" s="11">
        <v>132216.24</v>
      </c>
      <c r="AHL31" s="11">
        <v>56096.18</v>
      </c>
      <c r="AHM31" s="11">
        <v>502011.14</v>
      </c>
      <c r="AHN31" s="11">
        <v>36503.68</v>
      </c>
      <c r="AHO31" s="11">
        <v>30577.34</v>
      </c>
      <c r="AHP31" s="11">
        <v>13354.82</v>
      </c>
      <c r="AHQ31" s="11">
        <v>280896.38999999996</v>
      </c>
      <c r="AHR31" s="11">
        <v>12247.039999999999</v>
      </c>
      <c r="AHS31" s="11">
        <v>18238.629999999997</v>
      </c>
      <c r="AHT31" s="11">
        <f t="shared" si="16"/>
        <v>549597060.78599918</v>
      </c>
      <c r="AHV31" s="625"/>
      <c r="AHW31" s="626"/>
    </row>
    <row r="32" spans="1:907" x14ac:dyDescent="0.8">
      <c r="A32" s="96">
        <v>26</v>
      </c>
      <c r="B32" s="96" t="s">
        <v>41</v>
      </c>
      <c r="C32" s="6" t="s">
        <v>42</v>
      </c>
      <c r="D32" s="11">
        <v>91320217.570000008</v>
      </c>
      <c r="E32" s="11">
        <v>39569443.420000002</v>
      </c>
      <c r="F32" s="11">
        <v>31852272.93</v>
      </c>
      <c r="G32" s="11">
        <v>12916386.41</v>
      </c>
      <c r="H32" s="11">
        <v>33047865.059999999</v>
      </c>
      <c r="I32" s="11">
        <v>23720172.09</v>
      </c>
      <c r="J32" s="11">
        <v>42057428.530000001</v>
      </c>
      <c r="K32" s="11">
        <v>42488387.200000003</v>
      </c>
      <c r="L32" s="11">
        <v>21322942.060000002</v>
      </c>
      <c r="M32" s="11">
        <v>20457770.789999999</v>
      </c>
      <c r="N32" s="11">
        <v>13296790.439999999</v>
      </c>
      <c r="O32" s="11">
        <v>13635264</v>
      </c>
      <c r="P32" s="11">
        <v>32047747.899999999</v>
      </c>
      <c r="Q32" s="11">
        <v>16442666.920000002</v>
      </c>
      <c r="R32" s="11">
        <v>13718988.74</v>
      </c>
      <c r="S32" s="11">
        <v>25103450.359999999</v>
      </c>
      <c r="T32" s="11">
        <v>19175219.219999999</v>
      </c>
      <c r="U32" s="11">
        <v>11481700.609999999</v>
      </c>
      <c r="V32" s="11">
        <v>110457960.08999999</v>
      </c>
      <c r="W32" s="11">
        <v>20766533.990000002</v>
      </c>
      <c r="X32" s="11">
        <v>11961879.35</v>
      </c>
      <c r="Y32" s="11">
        <v>55516598.390000008</v>
      </c>
      <c r="Z32" s="11">
        <v>28447441.27</v>
      </c>
      <c r="AA32" s="11">
        <v>37074181.980000004</v>
      </c>
      <c r="AB32" s="11">
        <v>7590355.0099999998</v>
      </c>
      <c r="AC32" s="11">
        <v>24423781.059999999</v>
      </c>
      <c r="AD32" s="11">
        <v>42437779.230000004</v>
      </c>
      <c r="AE32" s="11">
        <v>11189190.17</v>
      </c>
      <c r="AF32" s="11">
        <v>28382865.149999999</v>
      </c>
      <c r="AG32" s="11">
        <v>33222193.819999997</v>
      </c>
      <c r="AH32" s="11">
        <v>49815851.909999996</v>
      </c>
      <c r="AI32" s="11">
        <v>27946360.179999996</v>
      </c>
      <c r="AJ32" s="11">
        <v>14180897.52</v>
      </c>
      <c r="AK32" s="11">
        <v>5773352.9600000009</v>
      </c>
      <c r="AL32" s="11">
        <v>14883165.17</v>
      </c>
      <c r="AM32" s="11">
        <v>22279171.66</v>
      </c>
      <c r="AN32" s="11">
        <v>13573943.030000001</v>
      </c>
      <c r="AO32" s="11">
        <v>11493118.67</v>
      </c>
      <c r="AP32" s="11">
        <v>11894342.369999999</v>
      </c>
      <c r="AQ32" s="11">
        <v>11438531.899999999</v>
      </c>
      <c r="AR32" s="11">
        <v>10379346.23</v>
      </c>
      <c r="AS32" s="11">
        <v>4305369.46</v>
      </c>
      <c r="AT32" s="11">
        <v>38529481.219999999</v>
      </c>
      <c r="AU32" s="11">
        <v>7566276.2999999998</v>
      </c>
      <c r="AV32" s="11">
        <v>7348827.4499999993</v>
      </c>
      <c r="AW32" s="11">
        <v>3110210.33</v>
      </c>
      <c r="AX32" s="11">
        <v>46177318.970000006</v>
      </c>
      <c r="AY32" s="11">
        <v>52639784.25</v>
      </c>
      <c r="AZ32" s="11">
        <v>7919039.7400000002</v>
      </c>
      <c r="BA32" s="11">
        <v>6771242.9700000007</v>
      </c>
      <c r="BB32" s="11">
        <v>2821028.34</v>
      </c>
      <c r="BC32" s="11">
        <v>4841534.8900000006</v>
      </c>
      <c r="BD32" s="11">
        <v>2212393.2999999998</v>
      </c>
      <c r="BE32" s="11">
        <v>7432324.7599999998</v>
      </c>
      <c r="BF32" s="11">
        <v>16903024.079999998</v>
      </c>
      <c r="BG32" s="11">
        <v>3418664.1</v>
      </c>
      <c r="BH32" s="11">
        <v>7250335.25</v>
      </c>
      <c r="BI32" s="11">
        <v>45506338.309999995</v>
      </c>
      <c r="BJ32" s="11">
        <v>39301780.719999999</v>
      </c>
      <c r="BK32" s="11">
        <v>21061900.879999999</v>
      </c>
      <c r="BL32" s="11">
        <v>6340696.3700000001</v>
      </c>
      <c r="BM32" s="11">
        <v>31053450.540000003</v>
      </c>
      <c r="BN32" s="11">
        <v>21886306.48</v>
      </c>
      <c r="BO32" s="11">
        <v>10919009.560000001</v>
      </c>
      <c r="BP32" s="11">
        <v>15958156.33</v>
      </c>
      <c r="BQ32" s="11">
        <v>5537667.75</v>
      </c>
      <c r="BR32" s="11">
        <v>46723446.140000001</v>
      </c>
      <c r="BS32" s="11">
        <v>27301512.75</v>
      </c>
      <c r="BT32" s="11">
        <v>38055092.710000001</v>
      </c>
      <c r="BU32" s="11">
        <v>43451891.659999996</v>
      </c>
      <c r="BV32" s="11">
        <v>36325320.719999999</v>
      </c>
      <c r="BW32" s="11">
        <v>24467662.75</v>
      </c>
      <c r="BX32" s="11">
        <v>7546296.8200000003</v>
      </c>
      <c r="BY32" s="11">
        <v>25029540.399999999</v>
      </c>
      <c r="BZ32" s="11">
        <v>10835736.890000001</v>
      </c>
      <c r="CA32" s="11">
        <v>10561862.609999999</v>
      </c>
      <c r="CB32" s="11">
        <v>13052331.439999998</v>
      </c>
      <c r="CC32" s="11">
        <v>12569567.639999999</v>
      </c>
      <c r="CD32" s="11">
        <v>7137705.5199999996</v>
      </c>
      <c r="CE32" s="11">
        <v>12679490.359999999</v>
      </c>
      <c r="CF32" s="11">
        <v>5731590.8100000005</v>
      </c>
      <c r="CG32" s="11">
        <v>85521569.429999992</v>
      </c>
      <c r="CH32" s="11">
        <v>17911773.100000001</v>
      </c>
      <c r="CI32" s="11">
        <v>32579484.350000001</v>
      </c>
      <c r="CJ32" s="11">
        <v>18316602.120000001</v>
      </c>
      <c r="CK32" s="11">
        <v>18293335.370000001</v>
      </c>
      <c r="CL32" s="11">
        <v>24738861.240000002</v>
      </c>
      <c r="CM32" s="11">
        <v>17925534.510000002</v>
      </c>
      <c r="CN32" s="11">
        <v>34615070.43</v>
      </c>
      <c r="CO32" s="11">
        <v>8441206.5</v>
      </c>
      <c r="CP32" s="11">
        <v>42731600.920000002</v>
      </c>
      <c r="CQ32" s="11">
        <v>15525348</v>
      </c>
      <c r="CR32" s="11">
        <v>31730714.719999999</v>
      </c>
      <c r="CS32" s="11">
        <v>20223128.770000003</v>
      </c>
      <c r="CT32" s="11">
        <v>34770437.199999996</v>
      </c>
      <c r="CU32" s="11">
        <v>15103894.75</v>
      </c>
      <c r="CV32" s="11">
        <v>19769234.09</v>
      </c>
      <c r="CW32" s="11">
        <v>28569031.259999998</v>
      </c>
      <c r="CX32" s="11">
        <v>8176075.4699999997</v>
      </c>
      <c r="CY32" s="11">
        <v>29848463.459999997</v>
      </c>
      <c r="CZ32" s="11">
        <v>9340467.2699999996</v>
      </c>
      <c r="DA32" s="11">
        <v>9628069.5399999991</v>
      </c>
      <c r="DB32" s="11">
        <v>29743293.229999997</v>
      </c>
      <c r="DC32" s="11">
        <v>100380768.40000001</v>
      </c>
      <c r="DD32" s="11">
        <v>14510334.93</v>
      </c>
      <c r="DE32" s="11">
        <v>14739546.48</v>
      </c>
      <c r="DF32" s="11">
        <v>19049533.729999997</v>
      </c>
      <c r="DG32" s="11">
        <v>20593505.780000001</v>
      </c>
      <c r="DH32" s="11">
        <v>34053969.170000002</v>
      </c>
      <c r="DI32" s="11">
        <v>60442660.600000001</v>
      </c>
      <c r="DJ32" s="11">
        <v>3682571.92</v>
      </c>
      <c r="DK32" s="11">
        <v>137443066.56999999</v>
      </c>
      <c r="DL32" s="11">
        <v>19261639.739999998</v>
      </c>
      <c r="DM32" s="11">
        <v>52373415.990000002</v>
      </c>
      <c r="DN32" s="11">
        <v>26098536.050000001</v>
      </c>
      <c r="DO32" s="11">
        <v>46680360.090000004</v>
      </c>
      <c r="DP32" s="11">
        <v>25904211.550000001</v>
      </c>
      <c r="DQ32" s="11">
        <v>84626106.070000008</v>
      </c>
      <c r="DR32" s="11">
        <v>26761245.969999999</v>
      </c>
      <c r="DS32" s="11">
        <v>33733973.240000002</v>
      </c>
      <c r="DT32" s="11">
        <v>22016601.369999997</v>
      </c>
      <c r="DU32" s="11">
        <v>5041594.57</v>
      </c>
      <c r="DV32" s="11">
        <v>26771612.350000001</v>
      </c>
      <c r="DW32" s="11">
        <v>8979050.0600000005</v>
      </c>
      <c r="DX32" s="11">
        <v>5906833.8300000001</v>
      </c>
      <c r="DY32" s="11">
        <v>11364283.27</v>
      </c>
      <c r="DZ32" s="11">
        <v>7329477.79</v>
      </c>
      <c r="EA32" s="11">
        <v>5775282.5</v>
      </c>
      <c r="EB32" s="11">
        <v>2785821.13</v>
      </c>
      <c r="EC32" s="11">
        <v>2638877.25</v>
      </c>
      <c r="ED32" s="11">
        <v>9132549.5500000007</v>
      </c>
      <c r="EE32" s="11">
        <v>15181955.310000001</v>
      </c>
      <c r="EF32" s="11">
        <v>35728481.079999998</v>
      </c>
      <c r="EG32" s="11">
        <v>12545504.390000001</v>
      </c>
      <c r="EH32" s="11">
        <v>14992790.83</v>
      </c>
      <c r="EI32" s="11">
        <v>15691314.800000001</v>
      </c>
      <c r="EJ32" s="11">
        <v>12471894.529999999</v>
      </c>
      <c r="EK32" s="11">
        <v>15987322.98</v>
      </c>
      <c r="EL32" s="11">
        <v>5180569.8</v>
      </c>
      <c r="EM32" s="11">
        <v>10531704.460000001</v>
      </c>
      <c r="EN32" s="11">
        <v>22343994.069999997</v>
      </c>
      <c r="EO32" s="11">
        <v>20605654.48</v>
      </c>
      <c r="EP32" s="11">
        <v>22962406.840000004</v>
      </c>
      <c r="EQ32" s="11">
        <v>19544768.620000001</v>
      </c>
      <c r="ER32" s="11">
        <v>11733523.73</v>
      </c>
      <c r="ES32" s="11">
        <v>7979087.2599999998</v>
      </c>
      <c r="ET32" s="11">
        <v>43835307.109999999</v>
      </c>
      <c r="EU32" s="11">
        <v>44062431.109999999</v>
      </c>
      <c r="EV32" s="11">
        <v>21997501.57</v>
      </c>
      <c r="EW32" s="11">
        <v>25722027.539999999</v>
      </c>
      <c r="EX32" s="11">
        <v>8212425.540000001</v>
      </c>
      <c r="EY32" s="11">
        <v>13580159.170000002</v>
      </c>
      <c r="EZ32" s="11">
        <v>21958679.300000001</v>
      </c>
      <c r="FA32" s="11">
        <v>27910724.329999998</v>
      </c>
      <c r="FB32" s="11">
        <v>27453501.969999995</v>
      </c>
      <c r="FC32" s="11">
        <v>19518635.740000002</v>
      </c>
      <c r="FD32" s="11">
        <v>13020471.01</v>
      </c>
      <c r="FE32" s="11">
        <v>9458216.9199999999</v>
      </c>
      <c r="FF32" s="11">
        <v>13374784.9</v>
      </c>
      <c r="FG32" s="11">
        <v>7853005.2699999996</v>
      </c>
      <c r="FH32" s="11">
        <v>11187784.16</v>
      </c>
      <c r="FI32" s="11">
        <v>5196684.8099999996</v>
      </c>
      <c r="FJ32" s="11">
        <v>8174021.6699999999</v>
      </c>
      <c r="FK32" s="11">
        <v>5561762.7199999997</v>
      </c>
      <c r="FL32" s="11">
        <v>6678668.04</v>
      </c>
      <c r="FM32" s="11">
        <v>14718132.5</v>
      </c>
      <c r="FN32" s="11">
        <v>15137850.199999999</v>
      </c>
      <c r="FO32" s="11">
        <v>4945872.18</v>
      </c>
      <c r="FP32" s="11">
        <v>4376368.5</v>
      </c>
      <c r="FQ32" s="11">
        <v>64130831.319999993</v>
      </c>
      <c r="FR32" s="11">
        <v>10854168.299999999</v>
      </c>
      <c r="FS32" s="11">
        <v>21642033.199999999</v>
      </c>
      <c r="FT32" s="11">
        <v>23238560.919999998</v>
      </c>
      <c r="FU32" s="11">
        <v>38520618.980000004</v>
      </c>
      <c r="FV32" s="11">
        <v>13859045.629999999</v>
      </c>
      <c r="FW32" s="11">
        <v>24762828.449999999</v>
      </c>
      <c r="FX32" s="11">
        <v>31486414.600000001</v>
      </c>
      <c r="FY32" s="11">
        <v>29796274.199999999</v>
      </c>
      <c r="FZ32" s="11">
        <v>23675473.23</v>
      </c>
      <c r="GA32" s="11">
        <v>34854111.140000001</v>
      </c>
      <c r="GB32" s="11">
        <v>15855864.859999999</v>
      </c>
      <c r="GC32" s="11">
        <v>14902798.709999999</v>
      </c>
      <c r="GD32" s="11">
        <v>10758127.579999998</v>
      </c>
      <c r="GE32" s="11">
        <v>47679530.399999999</v>
      </c>
      <c r="GF32" s="11">
        <v>17347361.73</v>
      </c>
      <c r="GG32" s="11">
        <v>10460291.280000001</v>
      </c>
      <c r="GH32" s="11">
        <v>7279665.1399999997</v>
      </c>
      <c r="GI32" s="11">
        <v>7463033.5700000003</v>
      </c>
      <c r="GJ32" s="11">
        <v>5138029.38</v>
      </c>
      <c r="GK32" s="11">
        <v>5011196.2699999996</v>
      </c>
      <c r="GL32" s="11">
        <v>9960590.7999999989</v>
      </c>
      <c r="GM32" s="11">
        <v>7398641.7300000004</v>
      </c>
      <c r="GN32" s="11">
        <v>8904186.790000001</v>
      </c>
      <c r="GO32" s="11">
        <v>3217930.11</v>
      </c>
      <c r="GP32" s="11">
        <v>5627850.4100000001</v>
      </c>
      <c r="GQ32" s="11">
        <v>18734276.810000002</v>
      </c>
      <c r="GR32" s="11">
        <v>4661594.09</v>
      </c>
      <c r="GS32" s="11">
        <v>4351360.34</v>
      </c>
      <c r="GT32" s="11">
        <v>18667378.75</v>
      </c>
      <c r="GU32" s="11">
        <v>3947398.25</v>
      </c>
      <c r="GV32" s="11">
        <v>13719059.1</v>
      </c>
      <c r="GW32" s="11">
        <v>10360404.529999999</v>
      </c>
      <c r="GX32" s="11">
        <v>2753829.9299999997</v>
      </c>
      <c r="GY32" s="11">
        <v>11650770.77</v>
      </c>
      <c r="GZ32" s="11">
        <v>15027851.35</v>
      </c>
      <c r="HA32" s="11">
        <v>25476417.119999997</v>
      </c>
      <c r="HB32" s="11">
        <v>17468707.41</v>
      </c>
      <c r="HC32" s="11">
        <v>278359954.81999999</v>
      </c>
      <c r="HD32" s="11">
        <v>28562672</v>
      </c>
      <c r="HE32" s="11">
        <v>44184056.57</v>
      </c>
      <c r="HF32" s="11">
        <v>33168264.460000001</v>
      </c>
      <c r="HG32" s="11">
        <v>40892270.539999999</v>
      </c>
      <c r="HH32" s="11">
        <v>36312706.549999997</v>
      </c>
      <c r="HI32" s="11">
        <v>13054149.76</v>
      </c>
      <c r="HJ32" s="11">
        <v>109407.5</v>
      </c>
      <c r="HK32" s="11">
        <v>25097862.969999999</v>
      </c>
      <c r="HL32" s="11">
        <v>51200123.829999998</v>
      </c>
      <c r="HM32" s="11">
        <v>17264358.560000002</v>
      </c>
      <c r="HN32" s="11">
        <v>29057805.34</v>
      </c>
      <c r="HO32" s="11">
        <v>10080362.33</v>
      </c>
      <c r="HP32" s="11">
        <v>3697355.27</v>
      </c>
      <c r="HQ32" s="11">
        <v>5695674.5199999996</v>
      </c>
      <c r="HR32" s="11">
        <v>8694538.0299999993</v>
      </c>
      <c r="HS32" s="11">
        <v>61518670.539999999</v>
      </c>
      <c r="HT32" s="11">
        <v>11580663.67</v>
      </c>
      <c r="HU32" s="11">
        <v>10504544.239999998</v>
      </c>
      <c r="HV32" s="11">
        <v>9791152.3399999999</v>
      </c>
      <c r="HW32" s="11">
        <v>7185431.25</v>
      </c>
      <c r="HX32" s="11">
        <v>7962552.21</v>
      </c>
      <c r="HY32" s="11">
        <v>23848593.77</v>
      </c>
      <c r="HZ32" s="11">
        <v>7388859.2999999998</v>
      </c>
      <c r="IA32" s="11">
        <v>10932562.949999999</v>
      </c>
      <c r="IB32" s="11">
        <v>12924324.91</v>
      </c>
      <c r="IC32" s="11">
        <v>12284332.08</v>
      </c>
      <c r="ID32" s="11">
        <v>12039123.25</v>
      </c>
      <c r="IE32" s="11">
        <v>4248734.71</v>
      </c>
      <c r="IF32" s="11">
        <v>22362261.07</v>
      </c>
      <c r="IG32" s="11">
        <v>2107955.9500000002</v>
      </c>
      <c r="IH32" s="11">
        <v>3642722.83</v>
      </c>
      <c r="II32" s="11">
        <v>20044230.329999998</v>
      </c>
      <c r="IJ32" s="11">
        <v>5882163.6399999997</v>
      </c>
      <c r="IK32" s="11">
        <v>14376782.199999999</v>
      </c>
      <c r="IL32" s="11">
        <v>8890307.2699999996</v>
      </c>
      <c r="IM32" s="11">
        <v>7603734.4500000002</v>
      </c>
      <c r="IN32" s="11">
        <v>16665572.609999999</v>
      </c>
      <c r="IO32" s="11">
        <v>4286806.34</v>
      </c>
      <c r="IP32" s="11">
        <v>4279893</v>
      </c>
      <c r="IQ32" s="11">
        <v>5308862.41</v>
      </c>
      <c r="IR32" s="11">
        <v>3461069.73</v>
      </c>
      <c r="IS32" s="11">
        <v>3838170.44</v>
      </c>
      <c r="IT32" s="11">
        <v>28121909.399999999</v>
      </c>
      <c r="IU32" s="11">
        <v>14343002.92</v>
      </c>
      <c r="IV32" s="11">
        <v>9532778.4100000001</v>
      </c>
      <c r="IW32" s="11">
        <v>11349969.08</v>
      </c>
      <c r="IX32" s="11">
        <v>10418866.949999999</v>
      </c>
      <c r="IY32" s="11">
        <v>9607190.3900000006</v>
      </c>
      <c r="IZ32" s="11">
        <v>9956861.2100000009</v>
      </c>
      <c r="JA32" s="11">
        <v>11392028</v>
      </c>
      <c r="JB32" s="11">
        <v>3395110.62</v>
      </c>
      <c r="JC32" s="11">
        <v>7080343.8199999994</v>
      </c>
      <c r="JD32" s="11">
        <v>5298874.13</v>
      </c>
      <c r="JE32" s="11">
        <v>3394173.07</v>
      </c>
      <c r="JF32" s="11">
        <v>8879391.6899999995</v>
      </c>
      <c r="JG32" s="11">
        <v>5674499.9500000002</v>
      </c>
      <c r="JH32" s="11">
        <v>15423926.26</v>
      </c>
      <c r="JI32" s="11">
        <v>8463886.7100000009</v>
      </c>
      <c r="JJ32" s="11">
        <v>6531112.3300000001</v>
      </c>
      <c r="JK32" s="11">
        <v>4821832.03</v>
      </c>
      <c r="JL32" s="11">
        <v>11454904.739999998</v>
      </c>
      <c r="JM32" s="11">
        <v>10942767.670000002</v>
      </c>
      <c r="JN32" s="11">
        <v>6338143.5700000003</v>
      </c>
      <c r="JO32" s="11">
        <v>20474301.419999998</v>
      </c>
      <c r="JP32" s="11">
        <v>9442531.6500000004</v>
      </c>
      <c r="JQ32" s="11">
        <v>14863041.140000001</v>
      </c>
      <c r="JR32" s="11">
        <v>9029647.8800000008</v>
      </c>
      <c r="JS32" s="11">
        <v>25419344.260000002</v>
      </c>
      <c r="JT32" s="11">
        <v>29911099.080000002</v>
      </c>
      <c r="JU32" s="11">
        <v>10220742.949999999</v>
      </c>
      <c r="JV32" s="11">
        <v>270679</v>
      </c>
      <c r="JW32" s="11">
        <v>13016249.520000001</v>
      </c>
      <c r="JX32" s="11">
        <v>4699199.3599999994</v>
      </c>
      <c r="JY32" s="11">
        <v>22928187.920000002</v>
      </c>
      <c r="JZ32" s="11">
        <v>2861709.6100000003</v>
      </c>
      <c r="KA32" s="11">
        <v>20012089.43</v>
      </c>
      <c r="KB32" s="11">
        <v>8734276.9199999999</v>
      </c>
      <c r="KC32" s="11">
        <v>8234965.9199999999</v>
      </c>
      <c r="KD32" s="11">
        <v>12650966.67</v>
      </c>
      <c r="KE32" s="11">
        <v>3102010</v>
      </c>
      <c r="KF32" s="11">
        <v>1238097.25</v>
      </c>
      <c r="KG32" s="11">
        <v>4410881.75</v>
      </c>
      <c r="KH32" s="11">
        <v>4343361.5</v>
      </c>
      <c r="KI32" s="11">
        <v>80554009.99000001</v>
      </c>
      <c r="KJ32" s="11">
        <v>66656783.330000006</v>
      </c>
      <c r="KK32" s="11">
        <v>17108220.670000002</v>
      </c>
      <c r="KL32" s="11">
        <v>26180856.609999999</v>
      </c>
      <c r="KM32" s="11">
        <v>28168710.420000002</v>
      </c>
      <c r="KN32" s="11">
        <v>35110554.32</v>
      </c>
      <c r="KO32" s="11">
        <v>55370137.579999998</v>
      </c>
      <c r="KP32" s="11">
        <v>23041448.690000001</v>
      </c>
      <c r="KQ32" s="11">
        <v>9060254.8000000007</v>
      </c>
      <c r="KR32" s="11">
        <v>15136001.379999999</v>
      </c>
      <c r="KS32" s="11">
        <v>18569958.650000002</v>
      </c>
      <c r="KT32" s="11">
        <v>17049972.939999998</v>
      </c>
      <c r="KU32" s="11">
        <v>26897661.459999997</v>
      </c>
      <c r="KV32" s="11">
        <v>10243793.15</v>
      </c>
      <c r="KW32" s="11">
        <v>14461434.879999999</v>
      </c>
      <c r="KX32" s="11">
        <v>33119783.280000001</v>
      </c>
      <c r="KY32" s="11">
        <v>10122508.32</v>
      </c>
      <c r="KZ32" s="11">
        <v>23030566.799999997</v>
      </c>
      <c r="LA32" s="11">
        <v>15465342.140000001</v>
      </c>
      <c r="LB32" s="11">
        <v>11661846.33</v>
      </c>
      <c r="LC32" s="11">
        <v>28949850.790000003</v>
      </c>
      <c r="LD32" s="11">
        <v>35165838.760000005</v>
      </c>
      <c r="LE32" s="11">
        <v>25753220.989999998</v>
      </c>
      <c r="LF32" s="11">
        <v>42496466.100000001</v>
      </c>
      <c r="LG32" s="11">
        <v>20103306.710000001</v>
      </c>
      <c r="LH32" s="11">
        <v>55250092.739999995</v>
      </c>
      <c r="LI32" s="11">
        <v>16642303.399999999</v>
      </c>
      <c r="LJ32" s="11">
        <v>27899622.43</v>
      </c>
      <c r="LK32" s="11">
        <v>64531639.5</v>
      </c>
      <c r="LL32" s="11">
        <v>16498062.800000001</v>
      </c>
      <c r="LM32" s="11">
        <v>13740931.739999998</v>
      </c>
      <c r="LN32" s="11">
        <v>10418871.18</v>
      </c>
      <c r="LO32" s="11">
        <v>33876505.170000002</v>
      </c>
      <c r="LP32" s="11">
        <v>3293699.75</v>
      </c>
      <c r="LQ32" s="11">
        <v>17411602.100000001</v>
      </c>
      <c r="LR32" s="11">
        <v>7698208.1299999999</v>
      </c>
      <c r="LS32" s="11">
        <v>43258295.850000001</v>
      </c>
      <c r="LT32" s="11">
        <v>24348553.91</v>
      </c>
      <c r="LU32" s="11">
        <v>24240069.02</v>
      </c>
      <c r="LV32" s="11">
        <v>34208498.810000002</v>
      </c>
      <c r="LW32" s="11">
        <v>14560552.67</v>
      </c>
      <c r="LX32" s="11">
        <v>31794704.690000001</v>
      </c>
      <c r="LY32" s="11">
        <v>21829144.259999998</v>
      </c>
      <c r="LZ32" s="11">
        <v>20241565.740000002</v>
      </c>
      <c r="MA32" s="11">
        <v>15847546.09</v>
      </c>
      <c r="MB32" s="11">
        <v>22921645.48</v>
      </c>
      <c r="MC32" s="11">
        <v>13090153.300000001</v>
      </c>
      <c r="MD32" s="11">
        <v>17070380.740000002</v>
      </c>
      <c r="ME32" s="11">
        <v>10979139.48</v>
      </c>
      <c r="MF32" s="11">
        <v>48820828.68</v>
      </c>
      <c r="MG32" s="11">
        <v>10041778.039999999</v>
      </c>
      <c r="MH32" s="11">
        <v>37425177.039999999</v>
      </c>
      <c r="MI32" s="11">
        <v>42127047.75</v>
      </c>
      <c r="MJ32" s="11">
        <v>23705282.75</v>
      </c>
      <c r="MK32" s="11">
        <v>13519029.15</v>
      </c>
      <c r="ML32" s="11">
        <v>20653597.84</v>
      </c>
      <c r="MM32" s="11">
        <v>30955732.199999999</v>
      </c>
      <c r="MN32" s="11">
        <v>22700859.289999999</v>
      </c>
      <c r="MO32" s="11">
        <v>21796584.449999999</v>
      </c>
      <c r="MP32" s="11">
        <v>29940146.5</v>
      </c>
      <c r="MQ32" s="11">
        <v>23397742.219999999</v>
      </c>
      <c r="MR32" s="11">
        <v>26936677.780000001</v>
      </c>
      <c r="MS32" s="11">
        <v>17445152.559999999</v>
      </c>
      <c r="MT32" s="11">
        <v>76845642.449999988</v>
      </c>
      <c r="MU32" s="11">
        <v>9966979.1400000006</v>
      </c>
      <c r="MV32" s="11">
        <v>18763679.810000002</v>
      </c>
      <c r="MW32" s="11">
        <v>17683027.329999998</v>
      </c>
      <c r="MX32" s="11">
        <v>26785748.16</v>
      </c>
      <c r="MY32" s="11">
        <v>14926794.199999999</v>
      </c>
      <c r="MZ32" s="11">
        <v>18518018.57</v>
      </c>
      <c r="NA32" s="11">
        <v>14450883.18</v>
      </c>
      <c r="NB32" s="11">
        <v>4034062.05</v>
      </c>
      <c r="NC32" s="11">
        <v>3246678</v>
      </c>
      <c r="ND32" s="11">
        <v>4822664.5600000005</v>
      </c>
      <c r="NE32" s="11">
        <v>84503829.909999996</v>
      </c>
      <c r="NF32" s="11">
        <v>33660278.919999994</v>
      </c>
      <c r="NG32" s="11">
        <v>7125349</v>
      </c>
      <c r="NH32" s="11">
        <v>62762566.499999993</v>
      </c>
      <c r="NI32" s="11">
        <v>4761768</v>
      </c>
      <c r="NJ32" s="11">
        <v>28826424.59</v>
      </c>
      <c r="NK32" s="11">
        <v>26272372.469999999</v>
      </c>
      <c r="NL32" s="11">
        <v>28105772.880000003</v>
      </c>
      <c r="NM32" s="11">
        <v>1324040.25</v>
      </c>
      <c r="NN32" s="11">
        <v>17909804.07</v>
      </c>
      <c r="NO32" s="11">
        <v>21529658.759999998</v>
      </c>
      <c r="NP32" s="11">
        <v>5517790.1000000006</v>
      </c>
      <c r="NQ32" s="11">
        <v>21782400.039999999</v>
      </c>
      <c r="NR32" s="11">
        <v>7190909.29</v>
      </c>
      <c r="NS32" s="11">
        <v>11744146.85</v>
      </c>
      <c r="NT32" s="11">
        <v>6731709.8899999997</v>
      </c>
      <c r="NU32" s="11">
        <v>6328350.4199999999</v>
      </c>
      <c r="NV32" s="11">
        <v>1027330.8500000001</v>
      </c>
      <c r="NW32" s="11">
        <v>2536085.14</v>
      </c>
      <c r="NX32" s="11">
        <v>133817458.20000002</v>
      </c>
      <c r="NY32" s="11">
        <v>46347658.200000003</v>
      </c>
      <c r="NZ32" s="11">
        <v>10874552.970000001</v>
      </c>
      <c r="OA32" s="11">
        <v>16475284.99</v>
      </c>
      <c r="OB32" s="11">
        <v>21151827.899999999</v>
      </c>
      <c r="OC32" s="11">
        <v>29268650.310000002</v>
      </c>
      <c r="OD32" s="11">
        <v>5312981.0999999996</v>
      </c>
      <c r="OE32" s="11">
        <v>61153944.739999995</v>
      </c>
      <c r="OF32" s="11">
        <v>5906455.3300000001</v>
      </c>
      <c r="OG32" s="11">
        <v>7911555.7299999995</v>
      </c>
      <c r="OH32" s="11">
        <v>7032540.8800000008</v>
      </c>
      <c r="OI32" s="11">
        <v>13284784.810000001</v>
      </c>
      <c r="OJ32" s="11">
        <v>13543732.120000001</v>
      </c>
      <c r="OK32" s="11">
        <v>4345688</v>
      </c>
      <c r="OL32" s="11">
        <v>12864576.550000001</v>
      </c>
      <c r="OM32" s="11">
        <v>10769373.32</v>
      </c>
      <c r="ON32" s="11">
        <v>98693448.189999998</v>
      </c>
      <c r="OO32" s="11">
        <v>13591351.24</v>
      </c>
      <c r="OP32" s="11">
        <v>46010532.990000002</v>
      </c>
      <c r="OQ32" s="11">
        <v>19388144.18</v>
      </c>
      <c r="OR32" s="11">
        <v>15528743.65</v>
      </c>
      <c r="OS32" s="11">
        <v>18471338.550000001</v>
      </c>
      <c r="OT32" s="11">
        <v>20263910.129999999</v>
      </c>
      <c r="OU32" s="11">
        <v>14850964.4</v>
      </c>
      <c r="OV32" s="11">
        <v>11616280.609999999</v>
      </c>
      <c r="OW32" s="11">
        <v>12356935.359999999</v>
      </c>
      <c r="OX32" s="11">
        <v>29535198.890000001</v>
      </c>
      <c r="OY32" s="11">
        <v>10065362.219999999</v>
      </c>
      <c r="OZ32" s="11">
        <v>15356129.040000001</v>
      </c>
      <c r="PA32" s="11">
        <v>7824518.9699999997</v>
      </c>
      <c r="PB32" s="11">
        <v>6046349.4500000002</v>
      </c>
      <c r="PC32" s="11">
        <v>72266005.230000004</v>
      </c>
      <c r="PD32" s="11">
        <v>7626952.0899999999</v>
      </c>
      <c r="PE32" s="11">
        <v>880741.7</v>
      </c>
      <c r="PF32" s="11">
        <v>1212507.3899999999</v>
      </c>
      <c r="PG32" s="11">
        <v>1308361.47</v>
      </c>
      <c r="PH32" s="11">
        <v>9427518.0800000001</v>
      </c>
      <c r="PI32" s="11">
        <v>4696586.3399999989</v>
      </c>
      <c r="PJ32" s="11">
        <v>834856</v>
      </c>
      <c r="PK32" s="11">
        <v>4815932.18</v>
      </c>
      <c r="PL32" s="11">
        <v>1250985.54</v>
      </c>
      <c r="PM32" s="11">
        <v>6123605.2399999993</v>
      </c>
      <c r="PN32" s="11">
        <v>10791737.01</v>
      </c>
      <c r="PO32" s="11">
        <v>803436</v>
      </c>
      <c r="PP32" s="11">
        <v>9818480.3399999999</v>
      </c>
      <c r="PQ32" s="11">
        <v>1924323.08</v>
      </c>
      <c r="PR32" s="11">
        <v>5864122.79</v>
      </c>
      <c r="PS32" s="11">
        <v>481337.47</v>
      </c>
      <c r="PT32" s="11">
        <v>729719.5</v>
      </c>
      <c r="PU32" s="11">
        <v>65088519.330000006</v>
      </c>
      <c r="PV32" s="11">
        <v>486175.4</v>
      </c>
      <c r="PW32" s="11">
        <v>1511419</v>
      </c>
      <c r="PX32" s="11">
        <v>1574470.5</v>
      </c>
      <c r="PY32" s="11">
        <v>1929461</v>
      </c>
      <c r="PZ32" s="11">
        <v>3409307.29</v>
      </c>
      <c r="QA32" s="11">
        <v>16212737.859999999</v>
      </c>
      <c r="QB32" s="11">
        <v>3630037.8400000003</v>
      </c>
      <c r="QC32" s="11">
        <v>40693871.740000002</v>
      </c>
      <c r="QD32" s="11">
        <v>707599.07000000007</v>
      </c>
      <c r="QE32" s="11">
        <v>42465429.359999999</v>
      </c>
      <c r="QF32" s="11">
        <v>8119743.6600000001</v>
      </c>
      <c r="QG32" s="11">
        <v>17827991.880000003</v>
      </c>
      <c r="QH32" s="11">
        <v>28813376.080000006</v>
      </c>
      <c r="QI32" s="11">
        <v>572938.80000000005</v>
      </c>
      <c r="QJ32" s="11">
        <v>20640166.77</v>
      </c>
      <c r="QK32" s="11">
        <v>8526475.75</v>
      </c>
      <c r="QL32" s="11">
        <v>6799883.3700000001</v>
      </c>
      <c r="QM32" s="11">
        <v>2397945.2599999998</v>
      </c>
      <c r="QN32" s="11">
        <v>2336319.5</v>
      </c>
      <c r="QO32" s="11">
        <v>22667983.460000001</v>
      </c>
      <c r="QP32" s="11">
        <v>1686482.01</v>
      </c>
      <c r="QQ32" s="11">
        <v>652733</v>
      </c>
      <c r="QR32" s="11">
        <v>1223711</v>
      </c>
      <c r="QS32" s="11">
        <v>2170827.5</v>
      </c>
      <c r="QT32" s="11">
        <v>403821</v>
      </c>
      <c r="QU32" s="11">
        <v>46729319.359999999</v>
      </c>
      <c r="QV32" s="11">
        <v>8432369.4399999995</v>
      </c>
      <c r="QW32" s="11">
        <v>11572030.539999999</v>
      </c>
      <c r="QX32" s="11">
        <v>15416696.92</v>
      </c>
      <c r="QY32" s="11">
        <v>8700503.8399999999</v>
      </c>
      <c r="QZ32" s="11">
        <v>16027567.26</v>
      </c>
      <c r="RA32" s="11">
        <v>6077429.25</v>
      </c>
      <c r="RB32" s="11">
        <v>2679241.5</v>
      </c>
      <c r="RC32" s="11">
        <v>5381000.46</v>
      </c>
      <c r="RD32" s="11">
        <v>9425568.9900000002</v>
      </c>
      <c r="RE32" s="11">
        <v>6640865.2999999998</v>
      </c>
      <c r="RF32" s="11">
        <v>7162560.21</v>
      </c>
      <c r="RG32" s="11">
        <v>3314975.02</v>
      </c>
      <c r="RH32" s="11">
        <v>69649893.569999993</v>
      </c>
      <c r="RI32" s="11">
        <v>4503060.2300000004</v>
      </c>
      <c r="RJ32" s="11">
        <v>5075230.28</v>
      </c>
      <c r="RK32" s="11">
        <v>12518972.09</v>
      </c>
      <c r="RL32" s="11">
        <v>22018140.32</v>
      </c>
      <c r="RM32" s="11">
        <v>12029444.25</v>
      </c>
      <c r="RN32" s="11">
        <v>14377430.809999999</v>
      </c>
      <c r="RO32" s="11">
        <v>12770139.9</v>
      </c>
      <c r="RP32" s="11">
        <v>12137292.51</v>
      </c>
      <c r="RQ32" s="11">
        <v>16019357.049999999</v>
      </c>
      <c r="RR32" s="11">
        <v>11940458.710000001</v>
      </c>
      <c r="RS32" s="11">
        <v>2190340</v>
      </c>
      <c r="RT32" s="11">
        <v>5903482</v>
      </c>
      <c r="RU32" s="11">
        <v>20139023.649999999</v>
      </c>
      <c r="RV32" s="11">
        <v>5966370.3399999999</v>
      </c>
      <c r="RW32" s="11">
        <v>4442730.5</v>
      </c>
      <c r="RX32" s="11">
        <v>9239703.25</v>
      </c>
      <c r="RY32" s="11">
        <v>3720532.92</v>
      </c>
      <c r="RZ32" s="11">
        <v>9062678.8100000005</v>
      </c>
      <c r="SA32" s="11">
        <v>6764818.2200000007</v>
      </c>
      <c r="SB32" s="11">
        <v>21311786.199999999</v>
      </c>
      <c r="SC32" s="11">
        <v>8064075.3300000001</v>
      </c>
      <c r="SD32" s="11">
        <v>11458524.799999999</v>
      </c>
      <c r="SE32" s="11">
        <v>9354960.8900000006</v>
      </c>
      <c r="SF32" s="11">
        <v>4058182.8</v>
      </c>
      <c r="SG32" s="11">
        <v>14747376.020000001</v>
      </c>
      <c r="SH32" s="11">
        <v>24560816.919999998</v>
      </c>
      <c r="SI32" s="11">
        <v>15966474.959999999</v>
      </c>
      <c r="SJ32" s="11">
        <v>7929077.9800000004</v>
      </c>
      <c r="SK32" s="11">
        <v>12551253.309999999</v>
      </c>
      <c r="SL32" s="11">
        <v>16165396.719999999</v>
      </c>
      <c r="SM32" s="11">
        <v>3927590.28</v>
      </c>
      <c r="SN32" s="11">
        <v>48666595.630000003</v>
      </c>
      <c r="SO32" s="11">
        <v>18805630.989999998</v>
      </c>
      <c r="SP32" s="11">
        <v>29216041.400000002</v>
      </c>
      <c r="SQ32" s="11">
        <v>5991958.75</v>
      </c>
      <c r="SR32" s="11">
        <v>14134694.52</v>
      </c>
      <c r="SS32" s="11">
        <v>6224290.2999999998</v>
      </c>
      <c r="ST32" s="11">
        <v>9910661.4699999988</v>
      </c>
      <c r="SU32" s="11">
        <v>5661417.2999999998</v>
      </c>
      <c r="SV32" s="11">
        <v>14489556.85</v>
      </c>
      <c r="SW32" s="11">
        <v>17568981.850000001</v>
      </c>
      <c r="SX32" s="11">
        <v>20360101.509999998</v>
      </c>
      <c r="SY32" s="11">
        <v>15534899.359999999</v>
      </c>
      <c r="SZ32" s="11">
        <v>3037273.4699999997</v>
      </c>
      <c r="TA32" s="11">
        <v>10669422.629999999</v>
      </c>
      <c r="TB32" s="11">
        <v>2326100</v>
      </c>
      <c r="TC32" s="11">
        <v>27421013.640000001</v>
      </c>
      <c r="TD32" s="11">
        <v>7061124.4900000002</v>
      </c>
      <c r="TE32" s="11">
        <v>12671013.66</v>
      </c>
      <c r="TF32" s="11">
        <v>13268821.25</v>
      </c>
      <c r="TG32" s="11">
        <v>17368526.5</v>
      </c>
      <c r="TH32" s="11">
        <v>12646910.050000001</v>
      </c>
      <c r="TI32" s="11">
        <v>8324879.5700000003</v>
      </c>
      <c r="TJ32" s="11">
        <v>60730174.219999999</v>
      </c>
      <c r="TK32" s="11">
        <v>9954740.4499999993</v>
      </c>
      <c r="TL32" s="11">
        <v>4109761.75</v>
      </c>
      <c r="TM32" s="11">
        <v>29145529.050000001</v>
      </c>
      <c r="TN32" s="11">
        <v>5088333.0600000005</v>
      </c>
      <c r="TO32" s="11">
        <v>7658549.4300000006</v>
      </c>
      <c r="TP32" s="11">
        <v>2854253.4</v>
      </c>
      <c r="TQ32" s="11">
        <v>14419630.42</v>
      </c>
      <c r="TR32" s="11">
        <v>11951563.810000001</v>
      </c>
      <c r="TS32" s="11">
        <v>5407770.7400000002</v>
      </c>
      <c r="TT32" s="11">
        <v>16962047.859999999</v>
      </c>
      <c r="TU32" s="11">
        <v>8791152.5500000007</v>
      </c>
      <c r="TV32" s="11">
        <v>5496470.6099999994</v>
      </c>
      <c r="TW32" s="11">
        <v>5148195.7</v>
      </c>
      <c r="TX32" s="11">
        <v>4311200.21</v>
      </c>
      <c r="TY32" s="11">
        <v>5388692.6000000006</v>
      </c>
      <c r="TZ32" s="11">
        <v>16837640.560000002</v>
      </c>
      <c r="UA32" s="11">
        <v>3970066.38</v>
      </c>
      <c r="UB32" s="11">
        <v>19190585.329999998</v>
      </c>
      <c r="UC32" s="11">
        <v>20473379.969999999</v>
      </c>
      <c r="UD32" s="11">
        <v>12420316.760000002</v>
      </c>
      <c r="UE32" s="11">
        <v>8598530.3499999996</v>
      </c>
      <c r="UF32" s="11">
        <v>22545617.560000002</v>
      </c>
      <c r="UG32" s="11">
        <v>4690773.5</v>
      </c>
      <c r="UH32" s="11">
        <v>4056771.5</v>
      </c>
      <c r="UI32" s="11">
        <v>11761746.73</v>
      </c>
      <c r="UJ32" s="11">
        <v>7520559.3999999994</v>
      </c>
      <c r="UK32" s="11">
        <v>7618290.3499999996</v>
      </c>
      <c r="UL32" s="11">
        <v>12383258.800000001</v>
      </c>
      <c r="UM32" s="11">
        <v>9378962.9699999988</v>
      </c>
      <c r="UN32" s="11">
        <v>13490043.420000002</v>
      </c>
      <c r="UO32" s="11">
        <v>8516491.9600000009</v>
      </c>
      <c r="UP32" s="11">
        <v>4323661.01</v>
      </c>
      <c r="UQ32" s="11">
        <v>63419121.210000008</v>
      </c>
      <c r="UR32" s="11">
        <v>21019456.670000002</v>
      </c>
      <c r="US32" s="11">
        <v>23715005.530000001</v>
      </c>
      <c r="UT32" s="11">
        <v>45590492.580000006</v>
      </c>
      <c r="UU32" s="11">
        <v>2754408.92</v>
      </c>
      <c r="UV32" s="11">
        <v>13147822.140000001</v>
      </c>
      <c r="UW32" s="11">
        <v>20009857.889999997</v>
      </c>
      <c r="UX32" s="11">
        <v>8054000.6800000006</v>
      </c>
      <c r="UY32" s="11">
        <v>9917737.5700000003</v>
      </c>
      <c r="UZ32" s="11">
        <v>19035146.079999998</v>
      </c>
      <c r="VA32" s="11">
        <v>17533279.98</v>
      </c>
      <c r="VB32" s="11">
        <v>30854103.289999999</v>
      </c>
      <c r="VC32" s="11">
        <v>17012460.030000001</v>
      </c>
      <c r="VD32" s="11">
        <v>29638331.089999996</v>
      </c>
      <c r="VE32" s="11">
        <v>12503434.210000001</v>
      </c>
      <c r="VF32" s="11">
        <v>11754946.199999999</v>
      </c>
      <c r="VG32" s="11">
        <v>5904469.0299999993</v>
      </c>
      <c r="VH32" s="11">
        <v>11803208.050000001</v>
      </c>
      <c r="VI32" s="11">
        <v>32946483.760000002</v>
      </c>
      <c r="VJ32" s="11">
        <v>11881298.280000001</v>
      </c>
      <c r="VK32" s="11">
        <v>9507638.2599999998</v>
      </c>
      <c r="VL32" s="11">
        <v>2792600.13</v>
      </c>
      <c r="VM32" s="11">
        <v>31021428.639999997</v>
      </c>
      <c r="VN32" s="11">
        <v>10736464.609999999</v>
      </c>
      <c r="VO32" s="11">
        <v>7975638.6800000006</v>
      </c>
      <c r="VP32" s="11">
        <v>18260985.07</v>
      </c>
      <c r="VQ32" s="11">
        <v>8193645.0500000007</v>
      </c>
      <c r="VR32" s="11">
        <v>12188496.07</v>
      </c>
      <c r="VS32" s="11">
        <v>8999242.6600000001</v>
      </c>
      <c r="VT32" s="11">
        <v>5317112.1099999994</v>
      </c>
      <c r="VU32" s="11">
        <v>7585278.75</v>
      </c>
      <c r="VV32" s="11">
        <v>17016371.030000001</v>
      </c>
      <c r="VW32" s="11">
        <v>10039002.739999998</v>
      </c>
      <c r="VX32" s="11">
        <v>25324462.669999998</v>
      </c>
      <c r="VY32" s="11">
        <v>9557860.3200000003</v>
      </c>
      <c r="VZ32" s="11">
        <v>8058757.4299999997</v>
      </c>
      <c r="WA32" s="11">
        <v>2923946.2</v>
      </c>
      <c r="WB32" s="11">
        <v>76620295.890000001</v>
      </c>
      <c r="WC32" s="11">
        <v>13968755.960000001</v>
      </c>
      <c r="WD32" s="11">
        <v>16766752.99</v>
      </c>
      <c r="WE32" s="11">
        <v>36465517.530000001</v>
      </c>
      <c r="WF32" s="11">
        <v>2663512.63</v>
      </c>
      <c r="WG32" s="11">
        <v>9632775.120000001</v>
      </c>
      <c r="WH32" s="11">
        <v>14283115.34</v>
      </c>
      <c r="WI32" s="11">
        <v>22388833.25</v>
      </c>
      <c r="WJ32" s="11">
        <v>12697404.25</v>
      </c>
      <c r="WK32" s="11">
        <v>22877579.130000003</v>
      </c>
      <c r="WL32" s="11">
        <v>2762394.7</v>
      </c>
      <c r="WM32" s="11">
        <v>15427307.660000002</v>
      </c>
      <c r="WN32" s="11">
        <v>11440677.99</v>
      </c>
      <c r="WO32" s="11">
        <v>17781486.579999998</v>
      </c>
      <c r="WP32" s="11">
        <v>16294055.74</v>
      </c>
      <c r="WQ32" s="11">
        <v>11281307.76</v>
      </c>
      <c r="WR32" s="11">
        <v>26409262.880000003</v>
      </c>
      <c r="WS32" s="11">
        <v>15298562.26</v>
      </c>
      <c r="WT32" s="11">
        <v>8573333.7699999996</v>
      </c>
      <c r="WU32" s="11">
        <v>26687554.260000002</v>
      </c>
      <c r="WV32" s="11">
        <v>35613768.579999998</v>
      </c>
      <c r="WW32" s="11">
        <v>7530633.5299999993</v>
      </c>
      <c r="WX32" s="11">
        <v>9079817.0600000005</v>
      </c>
      <c r="WY32" s="11">
        <v>1190258.8700000001</v>
      </c>
      <c r="WZ32" s="11">
        <v>12657101.719999999</v>
      </c>
      <c r="XA32" s="11">
        <v>1736533.25</v>
      </c>
      <c r="XB32" s="11">
        <v>3980522.6500000004</v>
      </c>
      <c r="XC32" s="11">
        <v>5255943.1399999997</v>
      </c>
      <c r="XD32" s="11">
        <v>11769662.510000002</v>
      </c>
      <c r="XE32" s="11">
        <v>5110589.459999999</v>
      </c>
      <c r="XF32" s="11">
        <v>8517185.5199999996</v>
      </c>
      <c r="XG32" s="11">
        <v>4058248.95</v>
      </c>
      <c r="XH32" s="11">
        <v>8294100.8100000005</v>
      </c>
      <c r="XI32" s="11">
        <v>27037994.030000001</v>
      </c>
      <c r="XJ32" s="11">
        <v>49796490.210000001</v>
      </c>
      <c r="XK32" s="11">
        <v>63756741.599999994</v>
      </c>
      <c r="XL32" s="11">
        <v>36124826.440000005</v>
      </c>
      <c r="XM32" s="11">
        <v>29752607.489999998</v>
      </c>
      <c r="XN32" s="11">
        <v>28226644.16</v>
      </c>
      <c r="XO32" s="11">
        <v>71342265.879999995</v>
      </c>
      <c r="XP32" s="11">
        <v>62240709.640000001</v>
      </c>
      <c r="XQ32" s="11">
        <v>26868246.379999999</v>
      </c>
      <c r="XR32" s="11">
        <v>74639976.040000007</v>
      </c>
      <c r="XS32" s="11">
        <v>82935410.810000002</v>
      </c>
      <c r="XT32" s="11">
        <v>21352267.879999999</v>
      </c>
      <c r="XU32" s="11">
        <v>18261271.25</v>
      </c>
      <c r="XV32" s="11">
        <v>28000896.789999999</v>
      </c>
      <c r="XW32" s="11">
        <v>29647187</v>
      </c>
      <c r="XX32" s="11">
        <v>22980864.73</v>
      </c>
      <c r="XY32" s="11">
        <v>10025718.609999999</v>
      </c>
      <c r="XZ32" s="11">
        <v>19284303.629999999</v>
      </c>
      <c r="YA32" s="11">
        <v>17885476.16</v>
      </c>
      <c r="YB32" s="11">
        <v>9711648.0099999998</v>
      </c>
      <c r="YC32" s="11">
        <v>19046164.859999999</v>
      </c>
      <c r="YD32" s="11">
        <v>22449033.75</v>
      </c>
      <c r="YE32" s="11">
        <v>59179598.390000001</v>
      </c>
      <c r="YF32" s="11">
        <v>111135732.78</v>
      </c>
      <c r="YG32" s="11">
        <v>22899418.899999999</v>
      </c>
      <c r="YH32" s="11">
        <v>47115235.93</v>
      </c>
      <c r="YI32" s="11">
        <v>12349887.84</v>
      </c>
      <c r="YJ32" s="11">
        <v>12023603.34</v>
      </c>
      <c r="YK32" s="11">
        <v>16300728.439999999</v>
      </c>
      <c r="YL32" s="11">
        <v>47577249.980000004</v>
      </c>
      <c r="YM32" s="11">
        <v>11235314.870000001</v>
      </c>
      <c r="YN32" s="11">
        <v>12779666.08</v>
      </c>
      <c r="YO32" s="11">
        <v>43616547.379999995</v>
      </c>
      <c r="YP32" s="11">
        <v>10810010.83</v>
      </c>
      <c r="YQ32" s="11">
        <v>27217221.700000003</v>
      </c>
      <c r="YR32" s="11">
        <v>7834177.2599999998</v>
      </c>
      <c r="YS32" s="11">
        <v>9191078.6500000004</v>
      </c>
      <c r="YT32" s="11">
        <v>10943611.190000001</v>
      </c>
      <c r="YU32" s="11">
        <v>9128665.7899999991</v>
      </c>
      <c r="YV32" s="11">
        <v>8002507.4000000004</v>
      </c>
      <c r="YW32" s="11">
        <v>13657611.029999999</v>
      </c>
      <c r="YX32" s="11">
        <v>14577743.370000001</v>
      </c>
      <c r="YY32" s="11">
        <v>13985260</v>
      </c>
      <c r="YZ32" s="11">
        <v>9636533.7400000002</v>
      </c>
      <c r="ZA32" s="11">
        <v>11725396</v>
      </c>
      <c r="ZB32" s="11">
        <v>7098471</v>
      </c>
      <c r="ZC32" s="11">
        <v>5635897</v>
      </c>
      <c r="ZD32" s="11">
        <v>43746942.549999997</v>
      </c>
      <c r="ZE32" s="11">
        <v>4094773.59</v>
      </c>
      <c r="ZF32" s="11">
        <v>18240623.27</v>
      </c>
      <c r="ZG32" s="11">
        <v>7146202.4299999997</v>
      </c>
      <c r="ZH32" s="11">
        <v>6247372.8600000003</v>
      </c>
      <c r="ZI32" s="11">
        <v>6667771.71</v>
      </c>
      <c r="ZJ32" s="11">
        <v>4044865.47</v>
      </c>
      <c r="ZK32" s="11">
        <v>1832177.75</v>
      </c>
      <c r="ZL32" s="11">
        <v>4059399.01</v>
      </c>
      <c r="ZM32" s="11">
        <v>64857973.82</v>
      </c>
      <c r="ZN32" s="11">
        <v>7072421.1500000004</v>
      </c>
      <c r="ZO32" s="11">
        <v>13729591.469999999</v>
      </c>
      <c r="ZP32" s="11">
        <v>46302642.25</v>
      </c>
      <c r="ZQ32" s="11">
        <v>18690637.509999998</v>
      </c>
      <c r="ZR32" s="11">
        <v>5717959.1500000004</v>
      </c>
      <c r="ZS32" s="11">
        <v>5976868.0199999996</v>
      </c>
      <c r="ZT32" s="11">
        <v>27524417.939999998</v>
      </c>
      <c r="ZU32" s="11">
        <v>28191168.919999998</v>
      </c>
      <c r="ZV32" s="11">
        <v>23440790.09</v>
      </c>
      <c r="ZW32" s="11">
        <v>2788378.71</v>
      </c>
      <c r="ZX32" s="11">
        <v>5922354.3600000003</v>
      </c>
      <c r="ZY32" s="11">
        <v>3343977.02</v>
      </c>
      <c r="ZZ32" s="11">
        <v>14347423.560000002</v>
      </c>
      <c r="AAA32" s="11">
        <v>10625737.219999999</v>
      </c>
      <c r="AAB32" s="11">
        <v>6704683.7999999998</v>
      </c>
      <c r="AAC32" s="11">
        <v>13925047.359999999</v>
      </c>
      <c r="AAD32" s="11">
        <v>3873913.81</v>
      </c>
      <c r="AAE32" s="11">
        <v>6275737.2999999998</v>
      </c>
      <c r="AAF32" s="11">
        <v>5038032.54</v>
      </c>
      <c r="AAG32" s="11">
        <v>6150130.6699999999</v>
      </c>
      <c r="AAH32" s="11">
        <v>13059354.690000001</v>
      </c>
      <c r="AAI32" s="11">
        <v>34453331.109999999</v>
      </c>
      <c r="AAJ32" s="11">
        <v>5316740.5600000005</v>
      </c>
      <c r="AAK32" s="11">
        <v>6880272.3300000001</v>
      </c>
      <c r="AAL32" s="11">
        <v>5201604.7799999993</v>
      </c>
      <c r="AAM32" s="11">
        <v>5488112.6799999997</v>
      </c>
      <c r="AAN32" s="11">
        <v>8512095</v>
      </c>
      <c r="AAO32" s="11">
        <v>10679369.870000001</v>
      </c>
      <c r="AAP32" s="11">
        <v>26800204.23</v>
      </c>
      <c r="AAQ32" s="11">
        <v>5200432.03</v>
      </c>
      <c r="AAR32" s="11">
        <v>6626916.25</v>
      </c>
      <c r="AAS32" s="11">
        <v>29249571.210000001</v>
      </c>
      <c r="AAT32" s="11">
        <v>8563591.6400000006</v>
      </c>
      <c r="AAU32" s="11">
        <v>9823673.0099999998</v>
      </c>
      <c r="AAV32" s="11">
        <v>23945603.220000003</v>
      </c>
      <c r="AAW32" s="11">
        <v>13968727.5</v>
      </c>
      <c r="AAX32" s="11">
        <v>19929029.25</v>
      </c>
      <c r="AAY32" s="11">
        <v>5802384.5300000003</v>
      </c>
      <c r="AAZ32" s="11">
        <v>18885327.600000001</v>
      </c>
      <c r="ABA32" s="11">
        <v>16724862.529999999</v>
      </c>
      <c r="ABB32" s="11">
        <v>25721503.25</v>
      </c>
      <c r="ABC32" s="11">
        <v>6944556.9900000002</v>
      </c>
      <c r="ABD32" s="11">
        <v>5300694.63</v>
      </c>
      <c r="ABE32" s="11">
        <v>7852417.9900000002</v>
      </c>
      <c r="ABF32" s="11">
        <v>2207865.17</v>
      </c>
      <c r="ABG32" s="11">
        <v>5292060.41</v>
      </c>
      <c r="ABH32" s="11">
        <v>8057398.3499999996</v>
      </c>
      <c r="ABI32" s="11">
        <v>16609348.23</v>
      </c>
      <c r="ABJ32" s="11">
        <v>17359337.879999999</v>
      </c>
      <c r="ABK32" s="11">
        <v>8208833.6600000001</v>
      </c>
      <c r="ABL32" s="11">
        <v>5982345.9900000002</v>
      </c>
      <c r="ABM32" s="11">
        <v>10610509.5</v>
      </c>
      <c r="ABN32" s="11">
        <v>8848253.8000000007</v>
      </c>
      <c r="ABO32" s="11">
        <v>9352094.4299999997</v>
      </c>
      <c r="ABP32" s="11">
        <v>40679352.030000001</v>
      </c>
      <c r="ABQ32" s="11">
        <v>20054764.02</v>
      </c>
      <c r="ABR32" s="11">
        <v>9432839.4100000001</v>
      </c>
      <c r="ABS32" s="11">
        <v>40802014.32</v>
      </c>
      <c r="ABT32" s="11">
        <v>25209729.579999998</v>
      </c>
      <c r="ABU32" s="11">
        <v>34825863.25</v>
      </c>
      <c r="ABV32" s="11">
        <v>8711028.3000000007</v>
      </c>
      <c r="ABW32" s="11">
        <v>30457154.300000001</v>
      </c>
      <c r="ABX32" s="11">
        <v>2350539.4299999997</v>
      </c>
      <c r="ABY32" s="11">
        <v>43877067.25</v>
      </c>
      <c r="ABZ32" s="11">
        <v>5409652.7000000002</v>
      </c>
      <c r="ACA32" s="11">
        <v>15084356.84</v>
      </c>
      <c r="ACB32" s="11">
        <v>3277606.57</v>
      </c>
      <c r="ACC32" s="11">
        <v>3091326.5999999996</v>
      </c>
      <c r="ACD32" s="11">
        <v>7804657.8200000003</v>
      </c>
      <c r="ACE32" s="11">
        <v>1604396</v>
      </c>
      <c r="ACF32" s="11">
        <v>4254067.5</v>
      </c>
      <c r="ACG32" s="11">
        <v>12118472.93</v>
      </c>
      <c r="ACH32" s="11">
        <v>7476144.9500000002</v>
      </c>
      <c r="ACI32" s="11">
        <v>3096797.46</v>
      </c>
      <c r="ACJ32" s="11">
        <v>52688925.07</v>
      </c>
      <c r="ACK32" s="11">
        <v>2029626.87</v>
      </c>
      <c r="ACL32" s="11">
        <v>6993710.2400000002</v>
      </c>
      <c r="ACM32" s="11">
        <v>6939539.2999999998</v>
      </c>
      <c r="ACN32" s="11">
        <v>836318.29</v>
      </c>
      <c r="ACO32" s="11">
        <v>2371377</v>
      </c>
      <c r="ACP32" s="11">
        <v>10256928.75</v>
      </c>
      <c r="ACQ32" s="11">
        <v>48971509.060000002</v>
      </c>
      <c r="ACR32" s="11">
        <v>23540784.43</v>
      </c>
      <c r="ACS32" s="11">
        <v>458203.57</v>
      </c>
      <c r="ACT32" s="11">
        <v>240799.61</v>
      </c>
      <c r="ACU32" s="11">
        <v>6502650.0899999999</v>
      </c>
      <c r="ACV32" s="11">
        <v>8633580.8500000015</v>
      </c>
      <c r="ACW32" s="11">
        <v>14883947.360000001</v>
      </c>
      <c r="ACX32" s="11">
        <v>15093691.24</v>
      </c>
      <c r="ACY32" s="11">
        <v>3815625.35</v>
      </c>
      <c r="ACZ32" s="11">
        <v>1503885.05</v>
      </c>
      <c r="ADA32" s="11">
        <v>766676.41</v>
      </c>
      <c r="ADB32" s="11">
        <v>2032402.25</v>
      </c>
      <c r="ADC32" s="11">
        <v>413311</v>
      </c>
      <c r="ADD32" s="11">
        <v>4123160</v>
      </c>
      <c r="ADE32" s="11">
        <v>2678608.73</v>
      </c>
      <c r="ADF32" s="11">
        <v>6434721.7400000002</v>
      </c>
      <c r="ADG32" s="11">
        <v>6567473.3500000015</v>
      </c>
      <c r="ADH32" s="11">
        <v>8915921.2899999991</v>
      </c>
      <c r="ADI32" s="11">
        <v>5359515.16</v>
      </c>
      <c r="ADJ32" s="11">
        <v>2365035.3199999998</v>
      </c>
      <c r="ADK32" s="11">
        <v>5423708.1699999999</v>
      </c>
      <c r="ADL32" s="11">
        <v>2421757</v>
      </c>
      <c r="ADM32" s="11">
        <v>4320740.32</v>
      </c>
      <c r="ADN32" s="11">
        <v>1503256.75</v>
      </c>
      <c r="ADO32" s="11">
        <v>6075919.6400000006</v>
      </c>
      <c r="ADP32" s="11">
        <v>43067155.969999999</v>
      </c>
      <c r="ADQ32" s="11">
        <v>4962196.3100000005</v>
      </c>
      <c r="ADR32" s="11">
        <v>12352580.74</v>
      </c>
      <c r="ADS32" s="11">
        <v>13013822.34</v>
      </c>
      <c r="ADT32" s="11">
        <v>16913935.700000003</v>
      </c>
      <c r="ADU32" s="11">
        <v>1619844.17</v>
      </c>
      <c r="ADV32" s="11">
        <v>4209577.790000001</v>
      </c>
      <c r="ADW32" s="11">
        <v>11307210.359999999</v>
      </c>
      <c r="ADX32" s="11">
        <v>2447480.75</v>
      </c>
      <c r="ADY32" s="11">
        <v>35164.800000000003</v>
      </c>
      <c r="ADZ32" s="11">
        <v>99388270.74000001</v>
      </c>
      <c r="AEA32" s="11">
        <v>35670241.170000002</v>
      </c>
      <c r="AEB32" s="11">
        <v>30903767.41</v>
      </c>
      <c r="AEC32" s="11">
        <v>3426596.3400000003</v>
      </c>
      <c r="AED32" s="11">
        <v>7417120.54</v>
      </c>
      <c r="AEE32" s="11">
        <v>10716838.279999999</v>
      </c>
      <c r="AEF32" s="11">
        <v>4593544.75</v>
      </c>
      <c r="AEG32" s="11">
        <v>19585607.600000001</v>
      </c>
      <c r="AEH32" s="11">
        <v>4781523.6099999994</v>
      </c>
      <c r="AEI32" s="11">
        <v>12489686.529999999</v>
      </c>
      <c r="AEJ32" s="11">
        <v>7305557.3799999999</v>
      </c>
      <c r="AEK32" s="11">
        <v>30997876.229999997</v>
      </c>
      <c r="AEL32" s="11">
        <v>4353148.71</v>
      </c>
      <c r="AEM32" s="11">
        <v>15284967.109999999</v>
      </c>
      <c r="AEN32" s="11">
        <v>14894087.289999999</v>
      </c>
      <c r="AEO32" s="11">
        <v>17059759.600000001</v>
      </c>
      <c r="AEP32" s="11">
        <v>8836460.7300000004</v>
      </c>
      <c r="AEQ32" s="11">
        <v>9640962.9200000018</v>
      </c>
      <c r="AER32" s="11">
        <v>1763621.23</v>
      </c>
      <c r="AES32" s="11">
        <v>18320977.330000002</v>
      </c>
      <c r="AET32" s="11">
        <v>63527836.259999998</v>
      </c>
      <c r="AEU32" s="11">
        <v>28690818.59</v>
      </c>
      <c r="AEV32" s="11">
        <v>43383406.890000001</v>
      </c>
      <c r="AEW32" s="11">
        <v>26355801.200000003</v>
      </c>
      <c r="AEX32" s="11">
        <v>16742371.209999999</v>
      </c>
      <c r="AEY32" s="11">
        <v>40930750.390000001</v>
      </c>
      <c r="AEZ32" s="11">
        <v>11986809.149999999</v>
      </c>
      <c r="AFA32" s="11">
        <v>22370646.050000001</v>
      </c>
      <c r="AFB32" s="11">
        <v>12431820.119999999</v>
      </c>
      <c r="AFC32" s="11">
        <v>9157692.4399999995</v>
      </c>
      <c r="AFD32" s="11">
        <v>21446542.039999999</v>
      </c>
      <c r="AFE32" s="11">
        <v>8202050.0700000003</v>
      </c>
      <c r="AFF32" s="11">
        <v>9978029.7100000009</v>
      </c>
      <c r="AFG32" s="11">
        <v>9765646.0499999989</v>
      </c>
      <c r="AFH32" s="11">
        <v>12067214.460000001</v>
      </c>
      <c r="AFI32" s="11">
        <v>10565789.629999999</v>
      </c>
      <c r="AFJ32" s="11">
        <v>3265200.84</v>
      </c>
      <c r="AFK32" s="11">
        <v>8815692.5800000001</v>
      </c>
      <c r="AFL32" s="11">
        <v>4138745.2800000003</v>
      </c>
      <c r="AFM32" s="11">
        <v>6948961.6799999997</v>
      </c>
      <c r="AFN32" s="11">
        <v>4097232.3499999996</v>
      </c>
      <c r="AFO32" s="11">
        <v>3729281.46</v>
      </c>
      <c r="AFP32" s="11">
        <v>7933821.8700000001</v>
      </c>
      <c r="AFQ32" s="11">
        <v>18280574.059999999</v>
      </c>
      <c r="AFR32" s="11">
        <v>12524593.649999999</v>
      </c>
      <c r="AFS32" s="11">
        <v>9680609.5899999999</v>
      </c>
      <c r="AFT32" s="11">
        <v>4232433</v>
      </c>
      <c r="AFU32" s="11">
        <v>20450793.789999999</v>
      </c>
      <c r="AFV32" s="11">
        <v>5037471.22</v>
      </c>
      <c r="AFW32" s="11">
        <v>1582422</v>
      </c>
      <c r="AFX32" s="11">
        <v>39650137.189999998</v>
      </c>
      <c r="AFY32" s="11">
        <v>12887096.16</v>
      </c>
      <c r="AFZ32" s="11">
        <v>5007042</v>
      </c>
      <c r="AGA32" s="11">
        <v>10013150.109999999</v>
      </c>
      <c r="AGB32" s="11">
        <v>3235724.8</v>
      </c>
      <c r="AGC32" s="11">
        <v>83735219.709999993</v>
      </c>
      <c r="AGD32" s="11">
        <v>19635399.389999997</v>
      </c>
      <c r="AGE32" s="11">
        <v>22892377.879999999</v>
      </c>
      <c r="AGF32" s="11">
        <v>14311505.07</v>
      </c>
      <c r="AGG32" s="11">
        <v>44798306.57</v>
      </c>
      <c r="AGH32" s="11">
        <v>20368502.449999999</v>
      </c>
      <c r="AGI32" s="11">
        <v>8210691.8099999996</v>
      </c>
      <c r="AGJ32" s="11">
        <v>19079571.199999999</v>
      </c>
      <c r="AGK32" s="11">
        <v>11013557.390000001</v>
      </c>
      <c r="AGL32" s="11">
        <v>12641688.5</v>
      </c>
      <c r="AGM32" s="11">
        <v>14316222.85</v>
      </c>
      <c r="AGN32" s="11">
        <v>60770463.640000001</v>
      </c>
      <c r="AGO32" s="11">
        <v>6250943.9999999991</v>
      </c>
      <c r="AGP32" s="11">
        <v>16414304.799999999</v>
      </c>
      <c r="AGQ32" s="11">
        <v>5838259.6399999997</v>
      </c>
      <c r="AGR32" s="11">
        <v>17431831.48</v>
      </c>
      <c r="AGS32" s="11">
        <v>19683348.159999996</v>
      </c>
      <c r="AGT32" s="11">
        <v>3367691.3200000003</v>
      </c>
      <c r="AGU32" s="11">
        <v>11864147.1</v>
      </c>
      <c r="AGV32" s="11">
        <v>63034223.480000004</v>
      </c>
      <c r="AGW32" s="11">
        <v>24157610.760000002</v>
      </c>
      <c r="AGX32" s="11">
        <v>5325235.16</v>
      </c>
      <c r="AGY32" s="11">
        <v>25511943.129999999</v>
      </c>
      <c r="AGZ32" s="11">
        <v>20059772.550000001</v>
      </c>
      <c r="AHA32" s="11">
        <v>11110622.359999999</v>
      </c>
      <c r="AHB32" s="11">
        <v>9942601.6700000018</v>
      </c>
      <c r="AHC32" s="11">
        <v>17063485.259999998</v>
      </c>
      <c r="AHD32" s="11">
        <v>3405042.6</v>
      </c>
      <c r="AHE32" s="11">
        <v>12285887.029999999</v>
      </c>
      <c r="AHF32" s="11">
        <v>25950637.799999997</v>
      </c>
      <c r="AHG32" s="11">
        <v>3335423.82</v>
      </c>
      <c r="AHH32" s="11">
        <v>6503345.669999999</v>
      </c>
      <c r="AHI32" s="11">
        <v>10675285.17</v>
      </c>
      <c r="AHJ32" s="11">
        <v>10383182.969999999</v>
      </c>
      <c r="AHK32" s="11">
        <v>6528784.75</v>
      </c>
      <c r="AHL32" s="11">
        <v>9298001.4000000004</v>
      </c>
      <c r="AHM32" s="11">
        <v>6008238.5899999989</v>
      </c>
      <c r="AHN32" s="11">
        <v>6270611.5999999996</v>
      </c>
      <c r="AHO32" s="11">
        <v>11396362.220000001</v>
      </c>
      <c r="AHP32" s="11">
        <v>11729103.92</v>
      </c>
      <c r="AHQ32" s="11">
        <v>13898145.609999999</v>
      </c>
      <c r="AHR32" s="11">
        <v>7248004.25</v>
      </c>
      <c r="AHS32" s="11">
        <v>6834711.2999999998</v>
      </c>
      <c r="AHT32" s="11">
        <f t="shared" si="16"/>
        <v>16084581251.629974</v>
      </c>
      <c r="AHV32" s="625"/>
      <c r="AHW32" s="626"/>
    </row>
    <row r="33" spans="1:907" x14ac:dyDescent="0.8">
      <c r="A33" s="96"/>
      <c r="B33" s="96" t="s">
        <v>1141</v>
      </c>
      <c r="C33" s="6" t="s">
        <v>1142</v>
      </c>
      <c r="D33" s="11">
        <v>3344618805.79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4004239643.3400002</v>
      </c>
      <c r="W33" s="11">
        <v>1640803.93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1262127.3700000001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11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11">
        <v>0</v>
      </c>
      <c r="BI33" s="11">
        <v>719025592.94999993</v>
      </c>
      <c r="BJ33" s="11">
        <v>508460476.38999999</v>
      </c>
      <c r="BK33" s="11">
        <v>0</v>
      </c>
      <c r="BL33" s="11">
        <v>0</v>
      </c>
      <c r="BM33" s="11">
        <v>0</v>
      </c>
      <c r="BN33" s="11">
        <v>0</v>
      </c>
      <c r="BO33" s="11">
        <v>0</v>
      </c>
      <c r="BP33" s="11">
        <v>0</v>
      </c>
      <c r="BQ33" s="11">
        <v>0</v>
      </c>
      <c r="BR33" s="11">
        <v>1314027120.5799999</v>
      </c>
      <c r="BS33" s="11">
        <v>0</v>
      </c>
      <c r="BT33" s="11">
        <v>0</v>
      </c>
      <c r="BU33" s="11">
        <v>0</v>
      </c>
      <c r="BV33" s="11">
        <v>0</v>
      </c>
      <c r="BW33" s="11">
        <v>0</v>
      </c>
      <c r="BX33" s="11">
        <v>0</v>
      </c>
      <c r="BY33" s="11">
        <v>0</v>
      </c>
      <c r="BZ33" s="11">
        <v>2727935.85</v>
      </c>
      <c r="CA33" s="11">
        <v>0</v>
      </c>
      <c r="CB33" s="11">
        <v>0</v>
      </c>
      <c r="CC33" s="11">
        <v>0</v>
      </c>
      <c r="CD33" s="11">
        <v>0</v>
      </c>
      <c r="CE33" s="11">
        <v>0</v>
      </c>
      <c r="CF33" s="11">
        <v>0</v>
      </c>
      <c r="CG33" s="11">
        <v>1563917334.5</v>
      </c>
      <c r="CH33" s="11">
        <v>0</v>
      </c>
      <c r="CI33" s="11">
        <v>0</v>
      </c>
      <c r="CJ33" s="11">
        <v>0</v>
      </c>
      <c r="CK33" s="11">
        <v>0</v>
      </c>
      <c r="CL33" s="11">
        <v>0</v>
      </c>
      <c r="CM33" s="11">
        <v>0</v>
      </c>
      <c r="CN33" s="11">
        <v>0</v>
      </c>
      <c r="CO33" s="11">
        <v>0</v>
      </c>
      <c r="CP33" s="11">
        <v>0</v>
      </c>
      <c r="CQ33" s="11">
        <v>0</v>
      </c>
      <c r="CR33" s="11">
        <v>0</v>
      </c>
      <c r="CS33" s="11">
        <v>0</v>
      </c>
      <c r="CT33" s="11">
        <v>0</v>
      </c>
      <c r="CU33" s="11">
        <v>0</v>
      </c>
      <c r="CV33" s="11">
        <v>0</v>
      </c>
      <c r="CW33" s="11">
        <v>0</v>
      </c>
      <c r="CX33" s="11">
        <v>0</v>
      </c>
      <c r="CY33" s="11">
        <v>0</v>
      </c>
      <c r="CZ33" s="11">
        <v>0</v>
      </c>
      <c r="DA33" s="11">
        <v>0</v>
      </c>
      <c r="DB33" s="11">
        <v>24926505.02</v>
      </c>
      <c r="DC33" s="11">
        <v>26899994.579999998</v>
      </c>
      <c r="DD33" s="11">
        <v>0</v>
      </c>
      <c r="DE33" s="11">
        <v>0</v>
      </c>
      <c r="DF33" s="11">
        <v>0</v>
      </c>
      <c r="DG33" s="11">
        <v>0</v>
      </c>
      <c r="DH33" s="11">
        <v>0</v>
      </c>
      <c r="DI33" s="11">
        <v>0</v>
      </c>
      <c r="DJ33" s="11">
        <v>0</v>
      </c>
      <c r="DK33" s="11">
        <v>971998010.25999999</v>
      </c>
      <c r="DL33" s="11">
        <v>0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1">
        <v>0</v>
      </c>
      <c r="DT33" s="11">
        <v>2384063.66</v>
      </c>
      <c r="DU33" s="11">
        <v>0</v>
      </c>
      <c r="DV33" s="11">
        <v>0</v>
      </c>
      <c r="DW33" s="11">
        <v>0</v>
      </c>
      <c r="DX33" s="11">
        <v>0</v>
      </c>
      <c r="DY33" s="11">
        <v>0</v>
      </c>
      <c r="DZ33" s="11">
        <v>0</v>
      </c>
      <c r="EA33" s="11">
        <v>0</v>
      </c>
      <c r="EB33" s="11">
        <v>0</v>
      </c>
      <c r="EC33" s="11">
        <v>0</v>
      </c>
      <c r="ED33" s="11">
        <v>0</v>
      </c>
      <c r="EE33" s="11">
        <v>358123117.75999999</v>
      </c>
      <c r="EF33" s="11">
        <v>202189109.31</v>
      </c>
      <c r="EG33" s="11">
        <v>0</v>
      </c>
      <c r="EH33" s="11">
        <v>0</v>
      </c>
      <c r="EI33" s="11">
        <v>0</v>
      </c>
      <c r="EJ33" s="11">
        <v>0</v>
      </c>
      <c r="EK33" s="11">
        <v>0</v>
      </c>
      <c r="EL33" s="11">
        <v>0</v>
      </c>
      <c r="EM33" s="11">
        <v>0</v>
      </c>
      <c r="EN33" s="11">
        <v>862386973.86000001</v>
      </c>
      <c r="EO33" s="11">
        <v>0</v>
      </c>
      <c r="EP33" s="11">
        <v>0</v>
      </c>
      <c r="EQ33" s="11">
        <v>0</v>
      </c>
      <c r="ER33" s="11">
        <v>0</v>
      </c>
      <c r="ES33" s="11">
        <v>0</v>
      </c>
      <c r="ET33" s="11">
        <v>0</v>
      </c>
      <c r="EU33" s="11">
        <v>0</v>
      </c>
      <c r="EV33" s="11">
        <v>0</v>
      </c>
      <c r="EW33" s="11">
        <v>107574</v>
      </c>
      <c r="EX33" s="11">
        <v>0</v>
      </c>
      <c r="EY33" s="11">
        <v>0</v>
      </c>
      <c r="EZ33" s="11">
        <v>0</v>
      </c>
      <c r="FA33" s="11">
        <v>0</v>
      </c>
      <c r="FB33" s="11">
        <v>0</v>
      </c>
      <c r="FC33" s="11">
        <v>0</v>
      </c>
      <c r="FD33" s="11">
        <v>0</v>
      </c>
      <c r="FE33" s="11">
        <v>0</v>
      </c>
      <c r="FF33" s="11">
        <v>0</v>
      </c>
      <c r="FG33" s="11">
        <v>0</v>
      </c>
      <c r="FH33" s="11">
        <v>0</v>
      </c>
      <c r="FI33" s="11">
        <v>376187978.25999999</v>
      </c>
      <c r="FJ33" s="11">
        <v>0</v>
      </c>
      <c r="FK33" s="11">
        <v>0</v>
      </c>
      <c r="FL33" s="11">
        <v>0</v>
      </c>
      <c r="FM33" s="11">
        <v>0</v>
      </c>
      <c r="FN33" s="11">
        <v>0</v>
      </c>
      <c r="FO33" s="11">
        <v>0</v>
      </c>
      <c r="FP33" s="11">
        <v>0</v>
      </c>
      <c r="FQ33" s="11">
        <v>0</v>
      </c>
      <c r="FR33" s="11">
        <v>0</v>
      </c>
      <c r="FS33" s="11">
        <v>0</v>
      </c>
      <c r="FT33" s="11">
        <v>0</v>
      </c>
      <c r="FU33" s="11">
        <v>0</v>
      </c>
      <c r="FV33" s="11">
        <v>0</v>
      </c>
      <c r="FW33" s="11">
        <v>0</v>
      </c>
      <c r="FX33" s="11">
        <v>0</v>
      </c>
      <c r="FY33" s="11">
        <v>0</v>
      </c>
      <c r="FZ33" s="11">
        <v>0</v>
      </c>
      <c r="GA33" s="11">
        <v>0</v>
      </c>
      <c r="GB33" s="11">
        <v>0</v>
      </c>
      <c r="GC33" s="11">
        <v>0</v>
      </c>
      <c r="GD33" s="11">
        <v>0</v>
      </c>
      <c r="GE33" s="11">
        <v>17376589.129999999</v>
      </c>
      <c r="GF33" s="11">
        <v>0</v>
      </c>
      <c r="GG33" s="11">
        <v>0</v>
      </c>
      <c r="GH33" s="11">
        <v>0</v>
      </c>
      <c r="GI33" s="11">
        <v>0</v>
      </c>
      <c r="GJ33" s="11">
        <v>0</v>
      </c>
      <c r="GK33" s="11">
        <v>0</v>
      </c>
      <c r="GL33" s="11">
        <v>0</v>
      </c>
      <c r="GM33" s="11">
        <v>0</v>
      </c>
      <c r="GN33" s="11">
        <v>0</v>
      </c>
      <c r="GO33" s="11">
        <v>0</v>
      </c>
      <c r="GP33" s="11">
        <v>0</v>
      </c>
      <c r="GQ33" s="11">
        <v>57868.77</v>
      </c>
      <c r="GR33" s="11">
        <v>0</v>
      </c>
      <c r="GS33" s="11">
        <v>0</v>
      </c>
      <c r="GT33" s="11">
        <v>0</v>
      </c>
      <c r="GU33" s="11">
        <v>0</v>
      </c>
      <c r="GV33" s="11">
        <v>0</v>
      </c>
      <c r="GW33" s="11">
        <v>0</v>
      </c>
      <c r="GX33" s="11">
        <v>0</v>
      </c>
      <c r="GY33" s="11">
        <v>111572.74</v>
      </c>
      <c r="GZ33" s="11">
        <v>0</v>
      </c>
      <c r="HA33" s="11">
        <v>0</v>
      </c>
      <c r="HB33" s="11">
        <v>0</v>
      </c>
      <c r="HC33" s="11">
        <v>4615506.18</v>
      </c>
      <c r="HD33" s="11">
        <v>0</v>
      </c>
      <c r="HE33" s="11">
        <v>0</v>
      </c>
      <c r="HF33" s="11">
        <v>0</v>
      </c>
      <c r="HG33" s="11">
        <v>0</v>
      </c>
      <c r="HH33" s="11">
        <v>0</v>
      </c>
      <c r="HI33" s="11">
        <v>0</v>
      </c>
      <c r="HJ33" s="11">
        <v>0</v>
      </c>
      <c r="HK33" s="11">
        <v>239697.05000000002</v>
      </c>
      <c r="HL33" s="11">
        <v>0</v>
      </c>
      <c r="HM33" s="11">
        <v>0</v>
      </c>
      <c r="HN33" s="11">
        <v>0</v>
      </c>
      <c r="HO33" s="11">
        <v>0</v>
      </c>
      <c r="HP33" s="11">
        <v>0</v>
      </c>
      <c r="HQ33" s="11">
        <v>0</v>
      </c>
      <c r="HR33" s="11">
        <v>0</v>
      </c>
      <c r="HS33" s="11">
        <v>358923.81</v>
      </c>
      <c r="HT33" s="11">
        <v>990892.73</v>
      </c>
      <c r="HU33" s="11">
        <v>0</v>
      </c>
      <c r="HV33" s="11">
        <v>0</v>
      </c>
      <c r="HW33" s="11">
        <v>0</v>
      </c>
      <c r="HX33" s="11">
        <v>0</v>
      </c>
      <c r="HY33" s="11">
        <v>0</v>
      </c>
      <c r="HZ33" s="11">
        <v>0</v>
      </c>
      <c r="IA33" s="11">
        <v>0</v>
      </c>
      <c r="IB33" s="11">
        <v>0</v>
      </c>
      <c r="IC33" s="11">
        <v>0</v>
      </c>
      <c r="ID33" s="11">
        <v>0</v>
      </c>
      <c r="IE33" s="11">
        <v>0</v>
      </c>
      <c r="IF33" s="11">
        <v>0</v>
      </c>
      <c r="IG33" s="11">
        <v>0</v>
      </c>
      <c r="IH33" s="11">
        <v>0</v>
      </c>
      <c r="II33" s="11">
        <v>3133265.3400000003</v>
      </c>
      <c r="IJ33" s="11">
        <v>127400756.44</v>
      </c>
      <c r="IK33" s="11">
        <v>0</v>
      </c>
      <c r="IL33" s="11">
        <v>0</v>
      </c>
      <c r="IM33" s="11">
        <v>0</v>
      </c>
      <c r="IN33" s="11">
        <v>0</v>
      </c>
      <c r="IO33" s="11">
        <v>0</v>
      </c>
      <c r="IP33" s="11">
        <v>0</v>
      </c>
      <c r="IQ33" s="11">
        <v>0</v>
      </c>
      <c r="IR33" s="11">
        <v>0</v>
      </c>
      <c r="IS33" s="11">
        <v>0</v>
      </c>
      <c r="IT33" s="11">
        <v>197534.23</v>
      </c>
      <c r="IU33" s="11">
        <v>203098.01</v>
      </c>
      <c r="IV33" s="11">
        <v>0</v>
      </c>
      <c r="IW33" s="11">
        <v>0</v>
      </c>
      <c r="IX33" s="11">
        <v>0</v>
      </c>
      <c r="IY33" s="11">
        <v>0</v>
      </c>
      <c r="IZ33" s="11">
        <v>0</v>
      </c>
      <c r="JA33" s="11">
        <v>0</v>
      </c>
      <c r="JB33" s="11">
        <v>0</v>
      </c>
      <c r="JC33" s="11">
        <v>0</v>
      </c>
      <c r="JD33" s="11">
        <v>0</v>
      </c>
      <c r="JE33" s="11">
        <v>0</v>
      </c>
      <c r="JF33" s="11">
        <v>498756646.05000001</v>
      </c>
      <c r="JG33" s="11">
        <v>0</v>
      </c>
      <c r="JH33" s="11">
        <v>0</v>
      </c>
      <c r="JI33" s="11">
        <v>0</v>
      </c>
      <c r="JJ33" s="11">
        <v>0</v>
      </c>
      <c r="JK33" s="11">
        <v>0</v>
      </c>
      <c r="JL33" s="11">
        <v>206792805.82999998</v>
      </c>
      <c r="JM33" s="11">
        <v>0</v>
      </c>
      <c r="JN33" s="11">
        <v>0</v>
      </c>
      <c r="JO33" s="11">
        <v>0</v>
      </c>
      <c r="JP33" s="11">
        <v>0</v>
      </c>
      <c r="JQ33" s="11">
        <v>0</v>
      </c>
      <c r="JR33" s="11">
        <v>0</v>
      </c>
      <c r="JS33" s="11">
        <v>734861468.71000004</v>
      </c>
      <c r="JT33" s="11">
        <v>15897.87</v>
      </c>
      <c r="JU33" s="11">
        <v>0</v>
      </c>
      <c r="JV33" s="11">
        <v>0</v>
      </c>
      <c r="JW33" s="11">
        <v>0</v>
      </c>
      <c r="JX33" s="11">
        <v>0</v>
      </c>
      <c r="JY33" s="11">
        <v>0</v>
      </c>
      <c r="JZ33" s="11">
        <v>220</v>
      </c>
      <c r="KA33" s="11">
        <v>0</v>
      </c>
      <c r="KB33" s="11">
        <v>0</v>
      </c>
      <c r="KC33" s="11">
        <v>0</v>
      </c>
      <c r="KD33" s="11">
        <v>0</v>
      </c>
      <c r="KE33" s="11">
        <v>0</v>
      </c>
      <c r="KF33" s="11">
        <v>0</v>
      </c>
      <c r="KG33" s="11">
        <v>0</v>
      </c>
      <c r="KH33" s="11">
        <v>0</v>
      </c>
      <c r="KI33" s="11">
        <v>4426537.0600000005</v>
      </c>
      <c r="KJ33" s="11">
        <v>0</v>
      </c>
      <c r="KK33" s="11">
        <v>0</v>
      </c>
      <c r="KL33" s="11">
        <v>0</v>
      </c>
      <c r="KM33" s="11">
        <v>0</v>
      </c>
      <c r="KN33" s="11">
        <v>0</v>
      </c>
      <c r="KO33" s="11">
        <v>0</v>
      </c>
      <c r="KP33" s="11">
        <v>0</v>
      </c>
      <c r="KQ33" s="11">
        <v>0</v>
      </c>
      <c r="KR33" s="11">
        <v>170000000</v>
      </c>
      <c r="KS33" s="11">
        <v>0</v>
      </c>
      <c r="KT33" s="11">
        <v>0</v>
      </c>
      <c r="KU33" s="11">
        <v>0</v>
      </c>
      <c r="KV33" s="11">
        <v>0</v>
      </c>
      <c r="KW33" s="11">
        <v>0</v>
      </c>
      <c r="KX33" s="11">
        <v>7514617.5199999996</v>
      </c>
      <c r="KY33" s="11">
        <v>0</v>
      </c>
      <c r="KZ33" s="11">
        <v>0</v>
      </c>
      <c r="LA33" s="11">
        <v>0</v>
      </c>
      <c r="LB33" s="11">
        <v>0</v>
      </c>
      <c r="LC33" s="11">
        <v>0</v>
      </c>
      <c r="LD33" s="11">
        <v>0</v>
      </c>
      <c r="LE33" s="11">
        <v>0</v>
      </c>
      <c r="LF33" s="11">
        <v>0</v>
      </c>
      <c r="LG33" s="11">
        <v>0</v>
      </c>
      <c r="LH33" s="11">
        <v>1814273.03</v>
      </c>
      <c r="LI33" s="11">
        <v>152380.66</v>
      </c>
      <c r="LJ33" s="11">
        <v>0</v>
      </c>
      <c r="LK33" s="11">
        <v>0</v>
      </c>
      <c r="LL33" s="11">
        <v>0</v>
      </c>
      <c r="LM33" s="11">
        <v>0</v>
      </c>
      <c r="LN33" s="11">
        <v>0</v>
      </c>
      <c r="LO33" s="11">
        <v>0</v>
      </c>
      <c r="LP33" s="11">
        <v>0</v>
      </c>
      <c r="LQ33" s="11">
        <v>0</v>
      </c>
      <c r="LR33" s="11">
        <v>7000</v>
      </c>
      <c r="LS33" s="11">
        <v>50730.79</v>
      </c>
      <c r="LT33" s="11">
        <v>0</v>
      </c>
      <c r="LU33" s="11">
        <v>0</v>
      </c>
      <c r="LV33" s="11">
        <v>2070404.33</v>
      </c>
      <c r="LW33" s="11">
        <v>194082277.88</v>
      </c>
      <c r="LX33" s="11">
        <v>709982.59</v>
      </c>
      <c r="LY33" s="11">
        <v>0</v>
      </c>
      <c r="LZ33" s="11">
        <v>0</v>
      </c>
      <c r="MA33" s="11">
        <v>0</v>
      </c>
      <c r="MB33" s="11">
        <v>0</v>
      </c>
      <c r="MC33" s="11">
        <v>107000</v>
      </c>
      <c r="MD33" s="11">
        <v>0</v>
      </c>
      <c r="ME33" s="11">
        <v>0</v>
      </c>
      <c r="MF33" s="11">
        <v>0</v>
      </c>
      <c r="MG33" s="11">
        <v>0</v>
      </c>
      <c r="MH33" s="11">
        <v>1121667614.1799998</v>
      </c>
      <c r="MI33" s="11">
        <v>0</v>
      </c>
      <c r="MJ33" s="11">
        <v>0</v>
      </c>
      <c r="MK33" s="11">
        <v>0</v>
      </c>
      <c r="ML33" s="11">
        <v>0</v>
      </c>
      <c r="MM33" s="11">
        <v>0</v>
      </c>
      <c r="MN33" s="11">
        <v>0</v>
      </c>
      <c r="MO33" s="11">
        <v>0</v>
      </c>
      <c r="MP33" s="11">
        <v>0</v>
      </c>
      <c r="MQ33" s="11">
        <v>0</v>
      </c>
      <c r="MR33" s="11">
        <v>0</v>
      </c>
      <c r="MS33" s="11">
        <v>0</v>
      </c>
      <c r="MT33" s="11">
        <v>1326672601.5799999</v>
      </c>
      <c r="MU33" s="11">
        <v>0</v>
      </c>
      <c r="MV33" s="11">
        <v>0</v>
      </c>
      <c r="MW33" s="11">
        <v>0</v>
      </c>
      <c r="MX33" s="11">
        <v>634.12</v>
      </c>
      <c r="MY33" s="11">
        <v>0</v>
      </c>
      <c r="MZ33" s="11">
        <v>0</v>
      </c>
      <c r="NA33" s="11">
        <v>811.22</v>
      </c>
      <c r="NB33" s="11">
        <v>0</v>
      </c>
      <c r="NC33" s="11">
        <v>0</v>
      </c>
      <c r="ND33" s="11">
        <v>0</v>
      </c>
      <c r="NE33" s="11">
        <v>1284625323.8399999</v>
      </c>
      <c r="NF33" s="11">
        <v>0</v>
      </c>
      <c r="NG33" s="11">
        <v>0</v>
      </c>
      <c r="NH33" s="11">
        <v>51962946.640000001</v>
      </c>
      <c r="NI33" s="11">
        <v>0</v>
      </c>
      <c r="NJ33" s="11">
        <v>0</v>
      </c>
      <c r="NK33" s="11">
        <v>0</v>
      </c>
      <c r="NL33" s="11">
        <v>0</v>
      </c>
      <c r="NM33" s="11">
        <v>0</v>
      </c>
      <c r="NN33" s="11">
        <v>0</v>
      </c>
      <c r="NO33" s="11">
        <v>0</v>
      </c>
      <c r="NP33" s="11">
        <v>0</v>
      </c>
      <c r="NQ33" s="11">
        <v>107299758.86</v>
      </c>
      <c r="NR33" s="11">
        <v>0</v>
      </c>
      <c r="NS33" s="11">
        <v>0</v>
      </c>
      <c r="NT33" s="11">
        <v>0</v>
      </c>
      <c r="NU33" s="11">
        <v>0</v>
      </c>
      <c r="NV33" s="11">
        <v>0</v>
      </c>
      <c r="NW33" s="11">
        <v>0</v>
      </c>
      <c r="NX33" s="11">
        <v>1226912867.3599999</v>
      </c>
      <c r="NY33" s="11">
        <v>13500</v>
      </c>
      <c r="NZ33" s="11">
        <v>0</v>
      </c>
      <c r="OA33" s="11">
        <v>0</v>
      </c>
      <c r="OB33" s="11">
        <v>0</v>
      </c>
      <c r="OC33" s="11">
        <v>0</v>
      </c>
      <c r="OD33" s="11">
        <v>0</v>
      </c>
      <c r="OE33" s="11">
        <v>10000</v>
      </c>
      <c r="OF33" s="11">
        <v>123798.18</v>
      </c>
      <c r="OG33" s="11">
        <v>0</v>
      </c>
      <c r="OH33" s="11">
        <v>1536885.62</v>
      </c>
      <c r="OI33" s="11">
        <v>0</v>
      </c>
      <c r="OJ33" s="11">
        <v>0</v>
      </c>
      <c r="OK33" s="11">
        <v>0</v>
      </c>
      <c r="OL33" s="11">
        <v>0</v>
      </c>
      <c r="OM33" s="11">
        <v>0</v>
      </c>
      <c r="ON33" s="11">
        <v>1373577.77</v>
      </c>
      <c r="OO33" s="11">
        <v>0</v>
      </c>
      <c r="OP33" s="11">
        <v>0</v>
      </c>
      <c r="OQ33" s="11">
        <v>0</v>
      </c>
      <c r="OR33" s="11">
        <v>0</v>
      </c>
      <c r="OS33" s="11">
        <v>0</v>
      </c>
      <c r="OT33" s="11">
        <v>109499.64</v>
      </c>
      <c r="OU33" s="11">
        <v>0</v>
      </c>
      <c r="OV33" s="11">
        <v>0</v>
      </c>
      <c r="OW33" s="11">
        <v>0</v>
      </c>
      <c r="OX33" s="11">
        <v>0</v>
      </c>
      <c r="OY33" s="11">
        <v>0</v>
      </c>
      <c r="OZ33" s="11">
        <v>0</v>
      </c>
      <c r="PA33" s="11">
        <v>0</v>
      </c>
      <c r="PB33" s="11">
        <v>0</v>
      </c>
      <c r="PC33" s="11">
        <v>1936855.8</v>
      </c>
      <c r="PD33" s="11">
        <v>0</v>
      </c>
      <c r="PE33" s="11">
        <v>0</v>
      </c>
      <c r="PF33" s="11">
        <v>0</v>
      </c>
      <c r="PG33" s="11">
        <v>0</v>
      </c>
      <c r="PH33" s="11">
        <v>0</v>
      </c>
      <c r="PI33" s="11">
        <v>0</v>
      </c>
      <c r="PJ33" s="11">
        <v>0</v>
      </c>
      <c r="PK33" s="11">
        <v>0</v>
      </c>
      <c r="PL33" s="11">
        <v>0</v>
      </c>
      <c r="PM33" s="11">
        <v>0</v>
      </c>
      <c r="PN33" s="11">
        <v>0</v>
      </c>
      <c r="PO33" s="11">
        <v>0</v>
      </c>
      <c r="PP33" s="11">
        <v>0</v>
      </c>
      <c r="PQ33" s="11">
        <v>0</v>
      </c>
      <c r="PR33" s="11">
        <v>0</v>
      </c>
      <c r="PS33" s="11">
        <v>0</v>
      </c>
      <c r="PT33" s="11">
        <v>0</v>
      </c>
      <c r="PU33" s="11">
        <v>2662012.89</v>
      </c>
      <c r="PV33" s="11">
        <v>0</v>
      </c>
      <c r="PW33" s="11">
        <v>0</v>
      </c>
      <c r="PX33" s="11">
        <v>0</v>
      </c>
      <c r="PY33" s="11">
        <v>1170979</v>
      </c>
      <c r="PZ33" s="11">
        <v>0</v>
      </c>
      <c r="QA33" s="11">
        <v>0</v>
      </c>
      <c r="QB33" s="11">
        <v>0</v>
      </c>
      <c r="QC33" s="11">
        <v>0</v>
      </c>
      <c r="QD33" s="11">
        <v>0</v>
      </c>
      <c r="QE33" s="11">
        <v>0</v>
      </c>
      <c r="QF33" s="11">
        <v>0</v>
      </c>
      <c r="QG33" s="11">
        <v>0</v>
      </c>
      <c r="QH33" s="11">
        <v>0</v>
      </c>
      <c r="QI33" s="11">
        <v>0</v>
      </c>
      <c r="QJ33" s="11">
        <v>0</v>
      </c>
      <c r="QK33" s="11">
        <v>0</v>
      </c>
      <c r="QL33" s="11">
        <v>0</v>
      </c>
      <c r="QM33" s="11">
        <v>0</v>
      </c>
      <c r="QN33" s="11">
        <v>0</v>
      </c>
      <c r="QO33" s="11">
        <v>39682662.489999995</v>
      </c>
      <c r="QP33" s="11">
        <v>0</v>
      </c>
      <c r="QQ33" s="11">
        <v>0</v>
      </c>
      <c r="QR33" s="11">
        <v>0</v>
      </c>
      <c r="QS33" s="11">
        <v>0</v>
      </c>
      <c r="QT33" s="11">
        <v>0</v>
      </c>
      <c r="QU33" s="11">
        <v>397892.62</v>
      </c>
      <c r="QV33" s="11">
        <v>0</v>
      </c>
      <c r="QW33" s="11">
        <v>0</v>
      </c>
      <c r="QX33" s="11">
        <v>0</v>
      </c>
      <c r="QY33" s="11">
        <v>0</v>
      </c>
      <c r="QZ33" s="11">
        <v>0</v>
      </c>
      <c r="RA33" s="11">
        <v>0</v>
      </c>
      <c r="RB33" s="11">
        <v>0</v>
      </c>
      <c r="RC33" s="11">
        <v>0</v>
      </c>
      <c r="RD33" s="11">
        <v>0</v>
      </c>
      <c r="RE33" s="11">
        <v>0</v>
      </c>
      <c r="RF33" s="11">
        <v>0</v>
      </c>
      <c r="RG33" s="11">
        <v>0</v>
      </c>
      <c r="RH33" s="11">
        <v>229897.76</v>
      </c>
      <c r="RI33" s="11">
        <v>0</v>
      </c>
      <c r="RJ33" s="11">
        <v>0</v>
      </c>
      <c r="RK33" s="11">
        <v>0</v>
      </c>
      <c r="RL33" s="11">
        <v>0</v>
      </c>
      <c r="RM33" s="11">
        <v>0</v>
      </c>
      <c r="RN33" s="11">
        <v>0</v>
      </c>
      <c r="RO33" s="11">
        <v>0</v>
      </c>
      <c r="RP33" s="11">
        <v>0</v>
      </c>
      <c r="RQ33" s="11">
        <v>0</v>
      </c>
      <c r="RR33" s="11">
        <v>0</v>
      </c>
      <c r="RS33" s="11">
        <v>0</v>
      </c>
      <c r="RT33" s="11">
        <v>0</v>
      </c>
      <c r="RU33" s="11">
        <v>0</v>
      </c>
      <c r="RV33" s="11">
        <v>0</v>
      </c>
      <c r="RW33" s="11">
        <v>0</v>
      </c>
      <c r="RX33" s="11">
        <v>0</v>
      </c>
      <c r="RY33" s="11">
        <v>0</v>
      </c>
      <c r="RZ33" s="11">
        <v>0</v>
      </c>
      <c r="SA33" s="11">
        <v>0</v>
      </c>
      <c r="SB33" s="11">
        <v>62664036.060000002</v>
      </c>
      <c r="SC33" s="11">
        <v>0</v>
      </c>
      <c r="SD33" s="11">
        <v>0</v>
      </c>
      <c r="SE33" s="11">
        <v>0</v>
      </c>
      <c r="SF33" s="11">
        <v>0</v>
      </c>
      <c r="SG33" s="11">
        <v>0</v>
      </c>
      <c r="SH33" s="11">
        <v>0</v>
      </c>
      <c r="SI33" s="11">
        <v>0</v>
      </c>
      <c r="SJ33" s="11">
        <v>0</v>
      </c>
      <c r="SK33" s="11">
        <v>0</v>
      </c>
      <c r="SL33" s="11">
        <v>0</v>
      </c>
      <c r="SM33" s="11">
        <v>0</v>
      </c>
      <c r="SN33" s="11">
        <v>1573373.36</v>
      </c>
      <c r="SO33" s="11">
        <v>0</v>
      </c>
      <c r="SP33" s="11">
        <v>0</v>
      </c>
      <c r="SQ33" s="11">
        <v>0</v>
      </c>
      <c r="SR33" s="11">
        <v>0</v>
      </c>
      <c r="SS33" s="11">
        <v>0</v>
      </c>
      <c r="ST33" s="11">
        <v>0</v>
      </c>
      <c r="SU33" s="11">
        <v>0</v>
      </c>
      <c r="SV33" s="11">
        <v>0</v>
      </c>
      <c r="SW33" s="11">
        <v>0</v>
      </c>
      <c r="SX33" s="11">
        <v>0</v>
      </c>
      <c r="SY33" s="11">
        <v>0</v>
      </c>
      <c r="SZ33" s="11">
        <v>0</v>
      </c>
      <c r="TA33" s="11">
        <v>0</v>
      </c>
      <c r="TB33" s="11">
        <v>0</v>
      </c>
      <c r="TC33" s="11">
        <v>0</v>
      </c>
      <c r="TD33" s="11">
        <v>0</v>
      </c>
      <c r="TE33" s="11">
        <v>0</v>
      </c>
      <c r="TF33" s="11">
        <v>0</v>
      </c>
      <c r="TG33" s="11">
        <v>0</v>
      </c>
      <c r="TH33" s="11">
        <v>0</v>
      </c>
      <c r="TI33" s="11">
        <v>0</v>
      </c>
      <c r="TJ33" s="11">
        <v>6942.3</v>
      </c>
      <c r="TK33" s="11">
        <v>0</v>
      </c>
      <c r="TL33" s="11">
        <v>0</v>
      </c>
      <c r="TM33" s="11">
        <v>0</v>
      </c>
      <c r="TN33" s="11">
        <v>0</v>
      </c>
      <c r="TO33" s="11">
        <v>0</v>
      </c>
      <c r="TP33" s="11">
        <v>0</v>
      </c>
      <c r="TQ33" s="11">
        <v>63150</v>
      </c>
      <c r="TR33" s="11">
        <v>0</v>
      </c>
      <c r="TS33" s="11">
        <v>0</v>
      </c>
      <c r="TT33" s="11">
        <v>0</v>
      </c>
      <c r="TU33" s="11">
        <v>0</v>
      </c>
      <c r="TV33" s="11">
        <v>0</v>
      </c>
      <c r="TW33" s="11">
        <v>0</v>
      </c>
      <c r="TX33" s="11">
        <v>0</v>
      </c>
      <c r="TY33" s="11">
        <v>0</v>
      </c>
      <c r="TZ33" s="11">
        <v>45530.54</v>
      </c>
      <c r="UA33" s="11">
        <v>0</v>
      </c>
      <c r="UB33" s="11">
        <v>23177.25</v>
      </c>
      <c r="UC33" s="11">
        <v>0</v>
      </c>
      <c r="UD33" s="11">
        <v>0</v>
      </c>
      <c r="UE33" s="11">
        <v>0</v>
      </c>
      <c r="UF33" s="11">
        <v>0</v>
      </c>
      <c r="UG33" s="11">
        <v>0</v>
      </c>
      <c r="UH33" s="11">
        <v>0</v>
      </c>
      <c r="UI33" s="11">
        <v>0</v>
      </c>
      <c r="UJ33" s="11">
        <v>0</v>
      </c>
      <c r="UK33" s="11">
        <v>2704579.17</v>
      </c>
      <c r="UL33" s="11">
        <v>0</v>
      </c>
      <c r="UM33" s="11">
        <v>0</v>
      </c>
      <c r="UN33" s="11">
        <v>0</v>
      </c>
      <c r="UO33" s="11">
        <v>0</v>
      </c>
      <c r="UP33" s="11">
        <v>0</v>
      </c>
      <c r="UQ33" s="11">
        <v>9828706.4199999999</v>
      </c>
      <c r="UR33" s="11">
        <v>0</v>
      </c>
      <c r="US33" s="11">
        <v>0</v>
      </c>
      <c r="UT33" s="11">
        <v>0</v>
      </c>
      <c r="UU33" s="11">
        <v>0</v>
      </c>
      <c r="UV33" s="11">
        <v>0</v>
      </c>
      <c r="UW33" s="11">
        <v>0</v>
      </c>
      <c r="UX33" s="11">
        <v>0</v>
      </c>
      <c r="UY33" s="11">
        <v>0</v>
      </c>
      <c r="UZ33" s="11">
        <v>0</v>
      </c>
      <c r="VA33" s="11">
        <v>0</v>
      </c>
      <c r="VB33" s="11">
        <v>0</v>
      </c>
      <c r="VC33" s="11">
        <v>0</v>
      </c>
      <c r="VD33" s="11">
        <v>0</v>
      </c>
      <c r="VE33" s="11">
        <v>0</v>
      </c>
      <c r="VF33" s="11">
        <v>0</v>
      </c>
      <c r="VG33" s="11">
        <v>0</v>
      </c>
      <c r="VH33" s="11">
        <v>0</v>
      </c>
      <c r="VI33" s="11">
        <v>0</v>
      </c>
      <c r="VJ33" s="11">
        <v>0</v>
      </c>
      <c r="VK33" s="11">
        <v>0</v>
      </c>
      <c r="VL33" s="11">
        <v>0</v>
      </c>
      <c r="VM33" s="11">
        <v>244305557.88000003</v>
      </c>
      <c r="VN33" s="11">
        <v>0</v>
      </c>
      <c r="VO33" s="11">
        <v>0</v>
      </c>
      <c r="VP33" s="11">
        <v>0</v>
      </c>
      <c r="VQ33" s="11">
        <v>0</v>
      </c>
      <c r="VR33" s="11">
        <v>0</v>
      </c>
      <c r="VS33" s="11">
        <v>0</v>
      </c>
      <c r="VT33" s="11">
        <v>0</v>
      </c>
      <c r="VU33" s="11">
        <v>0</v>
      </c>
      <c r="VV33" s="11">
        <v>0</v>
      </c>
      <c r="VW33" s="11">
        <v>0</v>
      </c>
      <c r="VX33" s="11">
        <v>0</v>
      </c>
      <c r="VY33" s="11">
        <v>0</v>
      </c>
      <c r="VZ33" s="11">
        <v>0</v>
      </c>
      <c r="WA33" s="11">
        <v>0</v>
      </c>
      <c r="WB33" s="11">
        <v>42979938.369999997</v>
      </c>
      <c r="WC33" s="11">
        <v>0</v>
      </c>
      <c r="WD33" s="11">
        <v>0</v>
      </c>
      <c r="WE33" s="11">
        <v>0</v>
      </c>
      <c r="WF33" s="11">
        <v>0</v>
      </c>
      <c r="WG33" s="11">
        <v>0</v>
      </c>
      <c r="WH33" s="11">
        <v>0</v>
      </c>
      <c r="WI33" s="11">
        <v>0</v>
      </c>
      <c r="WJ33" s="11">
        <v>0</v>
      </c>
      <c r="WK33" s="11">
        <v>0</v>
      </c>
      <c r="WL33" s="11">
        <v>0</v>
      </c>
      <c r="WM33" s="11">
        <v>0</v>
      </c>
      <c r="WN33" s="11">
        <v>0</v>
      </c>
      <c r="WO33" s="11">
        <v>0</v>
      </c>
      <c r="WP33" s="11">
        <v>0</v>
      </c>
      <c r="WQ33" s="11">
        <v>0</v>
      </c>
      <c r="WR33" s="11">
        <v>1500</v>
      </c>
      <c r="WS33" s="11">
        <v>0</v>
      </c>
      <c r="WT33" s="11">
        <v>0</v>
      </c>
      <c r="WU33" s="11">
        <v>0</v>
      </c>
      <c r="WV33" s="11">
        <v>11200</v>
      </c>
      <c r="WW33" s="11">
        <v>0</v>
      </c>
      <c r="WX33" s="11">
        <v>0</v>
      </c>
      <c r="WY33" s="11">
        <v>0</v>
      </c>
      <c r="WZ33" s="11">
        <v>0</v>
      </c>
      <c r="XA33" s="11">
        <v>0</v>
      </c>
      <c r="XB33" s="11">
        <v>0</v>
      </c>
      <c r="XC33" s="11">
        <v>0</v>
      </c>
      <c r="XD33" s="11">
        <v>0</v>
      </c>
      <c r="XE33" s="11">
        <v>0</v>
      </c>
      <c r="XF33" s="11">
        <v>0</v>
      </c>
      <c r="XG33" s="11">
        <v>0</v>
      </c>
      <c r="XH33" s="11">
        <v>0</v>
      </c>
      <c r="XI33" s="11">
        <v>42129142.109999999</v>
      </c>
      <c r="XJ33" s="11">
        <v>0</v>
      </c>
      <c r="XK33" s="11">
        <v>0</v>
      </c>
      <c r="XL33" s="11">
        <v>583806.66999999993</v>
      </c>
      <c r="XM33" s="11">
        <v>0</v>
      </c>
      <c r="XN33" s="11">
        <v>0</v>
      </c>
      <c r="XO33" s="11">
        <v>0</v>
      </c>
      <c r="XP33" s="11">
        <v>0</v>
      </c>
      <c r="XQ33" s="11">
        <v>0</v>
      </c>
      <c r="XR33" s="11">
        <v>0</v>
      </c>
      <c r="XS33" s="11">
        <v>0</v>
      </c>
      <c r="XT33" s="11">
        <v>0</v>
      </c>
      <c r="XU33" s="11">
        <v>0</v>
      </c>
      <c r="XV33" s="11">
        <v>0</v>
      </c>
      <c r="XW33" s="11">
        <v>0</v>
      </c>
      <c r="XX33" s="11">
        <v>0</v>
      </c>
      <c r="XY33" s="11">
        <v>0</v>
      </c>
      <c r="XZ33" s="11">
        <v>0</v>
      </c>
      <c r="YA33" s="11">
        <v>0</v>
      </c>
      <c r="YB33" s="11">
        <v>0</v>
      </c>
      <c r="YC33" s="11">
        <v>0</v>
      </c>
      <c r="YD33" s="11">
        <v>0</v>
      </c>
      <c r="YE33" s="11">
        <v>0</v>
      </c>
      <c r="YF33" s="11">
        <v>12444794.85</v>
      </c>
      <c r="YG33" s="11">
        <v>0</v>
      </c>
      <c r="YH33" s="11">
        <v>0</v>
      </c>
      <c r="YI33" s="11">
        <v>0</v>
      </c>
      <c r="YJ33" s="11">
        <v>133097149.83</v>
      </c>
      <c r="YK33" s="11">
        <v>0</v>
      </c>
      <c r="YL33" s="11">
        <v>0</v>
      </c>
      <c r="YM33" s="11">
        <v>0</v>
      </c>
      <c r="YN33" s="11">
        <v>0</v>
      </c>
      <c r="YO33" s="11">
        <v>0</v>
      </c>
      <c r="YP33" s="11">
        <v>0</v>
      </c>
      <c r="YQ33" s="11">
        <v>0</v>
      </c>
      <c r="YR33" s="11">
        <v>0</v>
      </c>
      <c r="YS33" s="11">
        <v>0</v>
      </c>
      <c r="YT33" s="11">
        <v>0</v>
      </c>
      <c r="YU33" s="11">
        <v>0</v>
      </c>
      <c r="YV33" s="11">
        <v>0</v>
      </c>
      <c r="YW33" s="11">
        <v>189657732.21000001</v>
      </c>
      <c r="YX33" s="11">
        <v>0</v>
      </c>
      <c r="YY33" s="11">
        <v>0</v>
      </c>
      <c r="YZ33" s="11">
        <v>0</v>
      </c>
      <c r="ZA33" s="11">
        <v>0</v>
      </c>
      <c r="ZB33" s="11">
        <v>0</v>
      </c>
      <c r="ZC33" s="11">
        <v>11332</v>
      </c>
      <c r="ZD33" s="11">
        <v>1440900.99</v>
      </c>
      <c r="ZE33" s="11">
        <v>0</v>
      </c>
      <c r="ZF33" s="11">
        <v>0</v>
      </c>
      <c r="ZG33" s="11">
        <v>0</v>
      </c>
      <c r="ZH33" s="11">
        <v>0</v>
      </c>
      <c r="ZI33" s="11">
        <v>0</v>
      </c>
      <c r="ZJ33" s="11">
        <v>0</v>
      </c>
      <c r="ZK33" s="11">
        <v>0</v>
      </c>
      <c r="ZL33" s="11">
        <v>0</v>
      </c>
      <c r="ZM33" s="11">
        <v>19305210.25</v>
      </c>
      <c r="ZN33" s="11">
        <v>0</v>
      </c>
      <c r="ZO33" s="11">
        <v>0</v>
      </c>
      <c r="ZP33" s="11">
        <v>1178.06</v>
      </c>
      <c r="ZQ33" s="11">
        <v>0</v>
      </c>
      <c r="ZR33" s="11">
        <v>0</v>
      </c>
      <c r="ZS33" s="11">
        <v>0</v>
      </c>
      <c r="ZT33" s="11">
        <v>0</v>
      </c>
      <c r="ZU33" s="11">
        <v>0</v>
      </c>
      <c r="ZV33" s="11">
        <v>0</v>
      </c>
      <c r="ZW33" s="11">
        <v>0</v>
      </c>
      <c r="ZX33" s="11">
        <v>0</v>
      </c>
      <c r="ZY33" s="11">
        <v>0</v>
      </c>
      <c r="ZZ33" s="11">
        <v>0</v>
      </c>
      <c r="AAA33" s="11">
        <v>0</v>
      </c>
      <c r="AAB33" s="11">
        <v>0</v>
      </c>
      <c r="AAC33" s="11">
        <v>0</v>
      </c>
      <c r="AAD33" s="11">
        <v>0</v>
      </c>
      <c r="AAE33" s="11">
        <v>0</v>
      </c>
      <c r="AAF33" s="11">
        <v>0</v>
      </c>
      <c r="AAG33" s="11">
        <v>0</v>
      </c>
      <c r="AAH33" s="11">
        <v>0</v>
      </c>
      <c r="AAI33" s="11">
        <v>51000</v>
      </c>
      <c r="AAJ33" s="11">
        <v>0</v>
      </c>
      <c r="AAK33" s="11">
        <v>0</v>
      </c>
      <c r="AAL33" s="11">
        <v>0</v>
      </c>
      <c r="AAM33" s="11">
        <v>0</v>
      </c>
      <c r="AAN33" s="11">
        <v>0</v>
      </c>
      <c r="AAO33" s="11">
        <v>0</v>
      </c>
      <c r="AAP33" s="11">
        <v>42263240.280000001</v>
      </c>
      <c r="AAQ33" s="11">
        <v>0</v>
      </c>
      <c r="AAR33" s="11">
        <v>0</v>
      </c>
      <c r="AAS33" s="11">
        <v>0</v>
      </c>
      <c r="AAT33" s="11">
        <v>0</v>
      </c>
      <c r="AAU33" s="11">
        <v>0</v>
      </c>
      <c r="AAV33" s="11">
        <v>0</v>
      </c>
      <c r="AAW33" s="11">
        <v>0</v>
      </c>
      <c r="AAX33" s="11">
        <v>0</v>
      </c>
      <c r="AAY33" s="11">
        <v>0</v>
      </c>
      <c r="AAZ33" s="11">
        <v>0</v>
      </c>
      <c r="ABA33" s="11">
        <v>0</v>
      </c>
      <c r="ABB33" s="11">
        <v>0</v>
      </c>
      <c r="ABC33" s="11">
        <v>0</v>
      </c>
      <c r="ABD33" s="11">
        <v>0</v>
      </c>
      <c r="ABE33" s="11">
        <v>0</v>
      </c>
      <c r="ABF33" s="11">
        <v>0</v>
      </c>
      <c r="ABG33" s="11">
        <v>0</v>
      </c>
      <c r="ABH33" s="11">
        <v>0</v>
      </c>
      <c r="ABI33" s="11">
        <v>0</v>
      </c>
      <c r="ABJ33" s="11">
        <v>0</v>
      </c>
      <c r="ABK33" s="11">
        <v>0</v>
      </c>
      <c r="ABL33" s="11">
        <v>0</v>
      </c>
      <c r="ABM33" s="11">
        <v>0</v>
      </c>
      <c r="ABN33" s="11">
        <v>0</v>
      </c>
      <c r="ABO33" s="11">
        <v>0</v>
      </c>
      <c r="ABP33" s="11">
        <v>2006205.36</v>
      </c>
      <c r="ABQ33" s="11">
        <v>0</v>
      </c>
      <c r="ABR33" s="11">
        <v>0</v>
      </c>
      <c r="ABS33" s="11">
        <v>0</v>
      </c>
      <c r="ABT33" s="11">
        <v>0</v>
      </c>
      <c r="ABU33" s="11">
        <v>0</v>
      </c>
      <c r="ABV33" s="11">
        <v>0</v>
      </c>
      <c r="ABW33" s="11">
        <v>0</v>
      </c>
      <c r="ABX33" s="11">
        <v>0</v>
      </c>
      <c r="ABY33" s="11">
        <v>39800</v>
      </c>
      <c r="ABZ33" s="11">
        <v>0</v>
      </c>
      <c r="ACA33" s="11">
        <v>0</v>
      </c>
      <c r="ACB33" s="11">
        <v>0</v>
      </c>
      <c r="ACC33" s="11">
        <v>0</v>
      </c>
      <c r="ACD33" s="11">
        <v>0</v>
      </c>
      <c r="ACE33" s="11">
        <v>0</v>
      </c>
      <c r="ACF33" s="11">
        <v>0</v>
      </c>
      <c r="ACG33" s="11">
        <v>0</v>
      </c>
      <c r="ACH33" s="11">
        <v>0</v>
      </c>
      <c r="ACI33" s="11">
        <v>0</v>
      </c>
      <c r="ACJ33" s="11">
        <v>27712300</v>
      </c>
      <c r="ACK33" s="11">
        <v>0</v>
      </c>
      <c r="ACL33" s="11">
        <v>0</v>
      </c>
      <c r="ACM33" s="11">
        <v>0</v>
      </c>
      <c r="ACN33" s="11">
        <v>0</v>
      </c>
      <c r="ACO33" s="11">
        <v>0</v>
      </c>
      <c r="ACP33" s="11">
        <v>0</v>
      </c>
      <c r="ACQ33" s="11">
        <v>0</v>
      </c>
      <c r="ACR33" s="11">
        <v>0</v>
      </c>
      <c r="ACS33" s="11">
        <v>0</v>
      </c>
      <c r="ACT33" s="11">
        <v>0</v>
      </c>
      <c r="ACU33" s="11">
        <v>0</v>
      </c>
      <c r="ACV33" s="11">
        <v>0</v>
      </c>
      <c r="ACW33" s="11">
        <v>0</v>
      </c>
      <c r="ACX33" s="11">
        <v>0</v>
      </c>
      <c r="ACY33" s="11">
        <v>0</v>
      </c>
      <c r="ACZ33" s="11">
        <v>0</v>
      </c>
      <c r="ADA33" s="11">
        <v>0</v>
      </c>
      <c r="ADB33" s="11">
        <v>0</v>
      </c>
      <c r="ADC33" s="11">
        <v>0</v>
      </c>
      <c r="ADD33" s="11">
        <v>0</v>
      </c>
      <c r="ADE33" s="11">
        <v>0</v>
      </c>
      <c r="ADF33" s="11">
        <v>0</v>
      </c>
      <c r="ADG33" s="11">
        <v>135478991.47999999</v>
      </c>
      <c r="ADH33" s="11">
        <v>56729974.32</v>
      </c>
      <c r="ADI33" s="11">
        <v>0</v>
      </c>
      <c r="ADJ33" s="11">
        <v>4491.29</v>
      </c>
      <c r="ADK33" s="11">
        <v>0</v>
      </c>
      <c r="ADL33" s="11">
        <v>0</v>
      </c>
      <c r="ADM33" s="11">
        <v>0</v>
      </c>
      <c r="ADN33" s="11">
        <v>0</v>
      </c>
      <c r="ADO33" s="11">
        <v>0</v>
      </c>
      <c r="ADP33" s="11">
        <v>110934425.06</v>
      </c>
      <c r="ADQ33" s="11">
        <v>0</v>
      </c>
      <c r="ADR33" s="11">
        <v>0</v>
      </c>
      <c r="ADS33" s="11">
        <v>0</v>
      </c>
      <c r="ADT33" s="11">
        <v>78555281.150000006</v>
      </c>
      <c r="ADU33" s="11">
        <v>0</v>
      </c>
      <c r="ADV33" s="11">
        <v>0</v>
      </c>
      <c r="ADW33" s="11">
        <v>0</v>
      </c>
      <c r="ADX33" s="11">
        <v>0</v>
      </c>
      <c r="ADY33" s="11">
        <v>0</v>
      </c>
      <c r="ADZ33" s="11">
        <v>61394917.759999998</v>
      </c>
      <c r="AEA33" s="11">
        <v>0</v>
      </c>
      <c r="AEB33" s="11">
        <v>0</v>
      </c>
      <c r="AEC33" s="11">
        <v>0</v>
      </c>
      <c r="AED33" s="11">
        <v>0</v>
      </c>
      <c r="AEE33" s="11">
        <v>0</v>
      </c>
      <c r="AEF33" s="11">
        <v>0</v>
      </c>
      <c r="AEG33" s="11">
        <v>0</v>
      </c>
      <c r="AEH33" s="11">
        <v>0</v>
      </c>
      <c r="AEI33" s="11">
        <v>0</v>
      </c>
      <c r="AEJ33" s="11">
        <v>0</v>
      </c>
      <c r="AEK33" s="11">
        <v>0</v>
      </c>
      <c r="AEL33" s="11">
        <v>0</v>
      </c>
      <c r="AEM33" s="11">
        <v>0</v>
      </c>
      <c r="AEN33" s="11">
        <v>0</v>
      </c>
      <c r="AEO33" s="11">
        <v>0</v>
      </c>
      <c r="AEP33" s="11">
        <v>0</v>
      </c>
      <c r="AEQ33" s="11">
        <v>0</v>
      </c>
      <c r="AER33" s="11">
        <v>0</v>
      </c>
      <c r="AES33" s="11">
        <v>0</v>
      </c>
      <c r="AET33" s="11">
        <v>830491786.94999993</v>
      </c>
      <c r="AEU33" s="11">
        <v>0</v>
      </c>
      <c r="AEV33" s="11">
        <v>0</v>
      </c>
      <c r="AEW33" s="11">
        <v>0</v>
      </c>
      <c r="AEX33" s="11">
        <v>0</v>
      </c>
      <c r="AEY33" s="11">
        <v>0</v>
      </c>
      <c r="AEZ33" s="11">
        <v>0</v>
      </c>
      <c r="AFA33" s="11">
        <v>0</v>
      </c>
      <c r="AFB33" s="11">
        <v>0</v>
      </c>
      <c r="AFC33" s="11">
        <v>0</v>
      </c>
      <c r="AFD33" s="11">
        <v>250371116.83000001</v>
      </c>
      <c r="AFE33" s="11">
        <v>177282.37</v>
      </c>
      <c r="AFF33" s="11">
        <v>0</v>
      </c>
      <c r="AFG33" s="11">
        <v>0</v>
      </c>
      <c r="AFH33" s="11">
        <v>0</v>
      </c>
      <c r="AFI33" s="11">
        <v>0</v>
      </c>
      <c r="AFJ33" s="11">
        <v>0</v>
      </c>
      <c r="AFK33" s="11">
        <v>0</v>
      </c>
      <c r="AFL33" s="11">
        <v>0</v>
      </c>
      <c r="AFM33" s="11">
        <v>0</v>
      </c>
      <c r="AFN33" s="11">
        <v>0</v>
      </c>
      <c r="AFO33" s="11">
        <v>0</v>
      </c>
      <c r="AFP33" s="11">
        <v>0</v>
      </c>
      <c r="AFQ33" s="11">
        <v>94452</v>
      </c>
      <c r="AFR33" s="11">
        <v>0</v>
      </c>
      <c r="AFS33" s="11">
        <v>0</v>
      </c>
      <c r="AFT33" s="11">
        <v>0</v>
      </c>
      <c r="AFU33" s="11">
        <v>0</v>
      </c>
      <c r="AFV33" s="11">
        <v>0</v>
      </c>
      <c r="AFW33" s="11">
        <v>0</v>
      </c>
      <c r="AFX33" s="11">
        <v>0</v>
      </c>
      <c r="AFY33" s="11">
        <v>0</v>
      </c>
      <c r="AFZ33" s="11">
        <v>0</v>
      </c>
      <c r="AGA33" s="11">
        <v>0</v>
      </c>
      <c r="AGB33" s="11">
        <v>0</v>
      </c>
      <c r="AGC33" s="11">
        <v>171946030.53</v>
      </c>
      <c r="AGD33" s="11">
        <v>0</v>
      </c>
      <c r="AGE33" s="11">
        <v>0</v>
      </c>
      <c r="AGF33" s="11">
        <v>0</v>
      </c>
      <c r="AGG33" s="11">
        <v>0</v>
      </c>
      <c r="AGH33" s="11">
        <v>0</v>
      </c>
      <c r="AGI33" s="11">
        <v>0</v>
      </c>
      <c r="AGJ33" s="11">
        <v>0</v>
      </c>
      <c r="AGK33" s="11">
        <v>0</v>
      </c>
      <c r="AGL33" s="11">
        <v>0</v>
      </c>
      <c r="AGM33" s="11">
        <v>0</v>
      </c>
      <c r="AGN33" s="11">
        <v>17504864.559999999</v>
      </c>
      <c r="AGO33" s="11">
        <v>43461.1</v>
      </c>
      <c r="AGP33" s="11">
        <v>0</v>
      </c>
      <c r="AGQ33" s="11">
        <v>0</v>
      </c>
      <c r="AGR33" s="11">
        <v>0</v>
      </c>
      <c r="AGS33" s="11">
        <v>0</v>
      </c>
      <c r="AGT33" s="11">
        <v>0</v>
      </c>
      <c r="AGU33" s="11">
        <v>0</v>
      </c>
      <c r="AGV33" s="11">
        <v>34890000</v>
      </c>
      <c r="AGW33" s="11">
        <v>21315000</v>
      </c>
      <c r="AGX33" s="11">
        <v>0</v>
      </c>
      <c r="AGY33" s="11">
        <v>0</v>
      </c>
      <c r="AGZ33" s="11">
        <v>0</v>
      </c>
      <c r="AHA33" s="11">
        <v>0</v>
      </c>
      <c r="AHB33" s="11">
        <v>0</v>
      </c>
      <c r="AHC33" s="11">
        <v>0</v>
      </c>
      <c r="AHD33" s="11">
        <v>0</v>
      </c>
      <c r="AHE33" s="11">
        <v>0</v>
      </c>
      <c r="AHF33" s="11">
        <v>0</v>
      </c>
      <c r="AHG33" s="11">
        <v>0</v>
      </c>
      <c r="AHH33" s="11">
        <v>0</v>
      </c>
      <c r="AHI33" s="11">
        <v>0</v>
      </c>
      <c r="AHJ33" s="11">
        <v>0</v>
      </c>
      <c r="AHK33" s="11">
        <v>0</v>
      </c>
      <c r="AHL33" s="11">
        <v>0</v>
      </c>
      <c r="AHM33" s="11">
        <v>866289.63</v>
      </c>
      <c r="AHN33" s="11">
        <v>0</v>
      </c>
      <c r="AHO33" s="11">
        <v>0</v>
      </c>
      <c r="AHP33" s="11">
        <v>0</v>
      </c>
      <c r="AHQ33" s="11">
        <v>0</v>
      </c>
      <c r="AHR33" s="11">
        <v>0</v>
      </c>
      <c r="AHS33" s="11">
        <v>0</v>
      </c>
      <c r="AHT33" s="11">
        <f>SUM(D33:AHR33)</f>
        <v>24035311082.719997</v>
      </c>
      <c r="AHV33" s="625"/>
      <c r="AHW33" s="626"/>
    </row>
    <row r="34" spans="1:907" x14ac:dyDescent="0.8">
      <c r="B34" s="99"/>
      <c r="C34" s="1" t="s">
        <v>6530</v>
      </c>
      <c r="D34" s="2">
        <f>SUM(D19:D33)</f>
        <v>6831593734.6900005</v>
      </c>
      <c r="E34" s="2">
        <f t="shared" ref="E34:BP34" si="17">SUM(E19:E33)</f>
        <v>217768100.46999997</v>
      </c>
      <c r="F34" s="2">
        <f t="shared" si="17"/>
        <v>328986653.36000001</v>
      </c>
      <c r="G34" s="2">
        <f t="shared" si="17"/>
        <v>104317352.28999998</v>
      </c>
      <c r="H34" s="2">
        <f t="shared" si="17"/>
        <v>461092075.69</v>
      </c>
      <c r="I34" s="2">
        <f t="shared" si="17"/>
        <v>186980075.88999996</v>
      </c>
      <c r="J34" s="2">
        <f t="shared" si="17"/>
        <v>431282678.19000006</v>
      </c>
      <c r="K34" s="2">
        <f t="shared" si="17"/>
        <v>223719376.11000001</v>
      </c>
      <c r="L34" s="2">
        <f t="shared" si="17"/>
        <v>208908523.28999999</v>
      </c>
      <c r="M34" s="2">
        <f t="shared" si="17"/>
        <v>178440003.51999998</v>
      </c>
      <c r="N34" s="2">
        <f t="shared" si="17"/>
        <v>120416582.73999998</v>
      </c>
      <c r="O34" s="2">
        <f t="shared" si="17"/>
        <v>120470932.19</v>
      </c>
      <c r="P34" s="2">
        <f t="shared" si="17"/>
        <v>163762395.35000002</v>
      </c>
      <c r="Q34" s="2">
        <f t="shared" si="17"/>
        <v>130929316.44999999</v>
      </c>
      <c r="R34" s="2">
        <f t="shared" si="17"/>
        <v>111684576.40999998</v>
      </c>
      <c r="S34" s="2">
        <f t="shared" si="17"/>
        <v>253101165.88999999</v>
      </c>
      <c r="T34" s="2">
        <f t="shared" si="17"/>
        <v>247055198.22999999</v>
      </c>
      <c r="U34" s="2">
        <f t="shared" si="17"/>
        <v>60238558.299999997</v>
      </c>
      <c r="V34" s="2">
        <f t="shared" si="17"/>
        <v>7584627587.9400005</v>
      </c>
      <c r="W34" s="2">
        <f t="shared" si="17"/>
        <v>613274502.44999993</v>
      </c>
      <c r="X34" s="2">
        <f t="shared" si="17"/>
        <v>145331294.22999999</v>
      </c>
      <c r="Y34" s="2">
        <f t="shared" si="17"/>
        <v>276453826.06</v>
      </c>
      <c r="Z34" s="2">
        <f t="shared" si="17"/>
        <v>188575860.70000002</v>
      </c>
      <c r="AA34" s="2">
        <f t="shared" si="17"/>
        <v>203092056.77000004</v>
      </c>
      <c r="AB34" s="2">
        <f t="shared" si="17"/>
        <v>83796213.670000002</v>
      </c>
      <c r="AC34" s="2">
        <f t="shared" si="17"/>
        <v>676644793.37999988</v>
      </c>
      <c r="AD34" s="2">
        <f t="shared" si="17"/>
        <v>247222776.25</v>
      </c>
      <c r="AE34" s="2">
        <f t="shared" si="17"/>
        <v>127481327.93000002</v>
      </c>
      <c r="AF34" s="2">
        <f t="shared" si="17"/>
        <v>521146297.18000001</v>
      </c>
      <c r="AG34" s="2">
        <f t="shared" si="17"/>
        <v>179673920.82999998</v>
      </c>
      <c r="AH34" s="2">
        <f t="shared" si="17"/>
        <v>614044554.4799999</v>
      </c>
      <c r="AI34" s="2">
        <f t="shared" si="17"/>
        <v>362535310.43000001</v>
      </c>
      <c r="AJ34" s="2">
        <f t="shared" si="17"/>
        <v>133051577.95000002</v>
      </c>
      <c r="AK34" s="2">
        <f t="shared" si="17"/>
        <v>91681694.590000004</v>
      </c>
      <c r="AL34" s="2">
        <f t="shared" si="17"/>
        <v>161654020.03999999</v>
      </c>
      <c r="AM34" s="2">
        <f t="shared" si="17"/>
        <v>209352474.62000003</v>
      </c>
      <c r="AN34" s="2">
        <f t="shared" si="17"/>
        <v>100423050.53999999</v>
      </c>
      <c r="AO34" s="2">
        <f t="shared" si="17"/>
        <v>128807766.85999998</v>
      </c>
      <c r="AP34" s="2">
        <f t="shared" si="17"/>
        <v>124760308.37</v>
      </c>
      <c r="AQ34" s="2">
        <f t="shared" si="17"/>
        <v>99032228.140000015</v>
      </c>
      <c r="AR34" s="2">
        <f t="shared" si="17"/>
        <v>92968365.299999997</v>
      </c>
      <c r="AS34" s="2">
        <f t="shared" si="17"/>
        <v>64062266.899999999</v>
      </c>
      <c r="AT34" s="2">
        <f t="shared" si="17"/>
        <v>1559762867.9200003</v>
      </c>
      <c r="AU34" s="2">
        <f t="shared" si="17"/>
        <v>69718648.470000014</v>
      </c>
      <c r="AV34" s="2">
        <f t="shared" si="17"/>
        <v>65924821.289999992</v>
      </c>
      <c r="AW34" s="2">
        <f t="shared" si="17"/>
        <v>105542479.82000001</v>
      </c>
      <c r="AX34" s="2">
        <f t="shared" si="17"/>
        <v>193784231.42999998</v>
      </c>
      <c r="AY34" s="2">
        <f t="shared" si="17"/>
        <v>235256641.36000004</v>
      </c>
      <c r="AZ34" s="2">
        <f t="shared" si="17"/>
        <v>85719240.989999995</v>
      </c>
      <c r="BA34" s="2">
        <f t="shared" si="17"/>
        <v>93688427.520000011</v>
      </c>
      <c r="BB34" s="2">
        <f t="shared" si="17"/>
        <v>66316887.530000001</v>
      </c>
      <c r="BC34" s="2">
        <f t="shared" si="17"/>
        <v>79149896.13000001</v>
      </c>
      <c r="BD34" s="2">
        <f t="shared" si="17"/>
        <v>52092347.789999992</v>
      </c>
      <c r="BE34" s="2">
        <f t="shared" si="17"/>
        <v>65174318.369999997</v>
      </c>
      <c r="BF34" s="2">
        <f t="shared" si="17"/>
        <v>378448702.89000005</v>
      </c>
      <c r="BG34" s="2">
        <f t="shared" si="17"/>
        <v>55416176.360000007</v>
      </c>
      <c r="BH34" s="2">
        <f t="shared" si="17"/>
        <v>68207182.430000007</v>
      </c>
      <c r="BI34" s="2">
        <f t="shared" si="17"/>
        <v>1783207588.54</v>
      </c>
      <c r="BJ34" s="2">
        <f t="shared" si="17"/>
        <v>1225730629.6199999</v>
      </c>
      <c r="BK34" s="2">
        <f t="shared" si="17"/>
        <v>157661240.28999999</v>
      </c>
      <c r="BL34" s="2">
        <f t="shared" si="17"/>
        <v>93363608.479999989</v>
      </c>
      <c r="BM34" s="2">
        <f t="shared" si="17"/>
        <v>207013353.34999999</v>
      </c>
      <c r="BN34" s="2">
        <f t="shared" si="17"/>
        <v>158872198.00000003</v>
      </c>
      <c r="BO34" s="2">
        <f t="shared" si="17"/>
        <v>123253523.52</v>
      </c>
      <c r="BP34" s="2">
        <f t="shared" si="17"/>
        <v>56814502.960000001</v>
      </c>
      <c r="BQ34" s="2">
        <f t="shared" ref="BQ34:EB34" si="18">SUM(BQ19:BQ33)</f>
        <v>35423185.590000004</v>
      </c>
      <c r="BR34" s="2">
        <f t="shared" si="18"/>
        <v>2926157205.1800003</v>
      </c>
      <c r="BS34" s="2">
        <f t="shared" si="18"/>
        <v>181753625.16999999</v>
      </c>
      <c r="BT34" s="2">
        <f t="shared" si="18"/>
        <v>155464550.16</v>
      </c>
      <c r="BU34" s="2">
        <f t="shared" si="18"/>
        <v>192509638.47</v>
      </c>
      <c r="BV34" s="2">
        <f t="shared" si="18"/>
        <v>159585765.87</v>
      </c>
      <c r="BW34" s="2">
        <f t="shared" si="18"/>
        <v>130161051.30999999</v>
      </c>
      <c r="BX34" s="2">
        <f t="shared" si="18"/>
        <v>89905008.550000012</v>
      </c>
      <c r="BY34" s="2">
        <f t="shared" si="18"/>
        <v>164805742.86000001</v>
      </c>
      <c r="BZ34" s="2">
        <f t="shared" si="18"/>
        <v>502679820.21999997</v>
      </c>
      <c r="CA34" s="2">
        <f t="shared" si="18"/>
        <v>124473627.06</v>
      </c>
      <c r="CB34" s="2">
        <f t="shared" si="18"/>
        <v>183212900.90000001</v>
      </c>
      <c r="CC34" s="2">
        <f t="shared" si="18"/>
        <v>321823454.72000003</v>
      </c>
      <c r="CD34" s="2">
        <f t="shared" si="18"/>
        <v>106084238.10999998</v>
      </c>
      <c r="CE34" s="2">
        <f t="shared" si="18"/>
        <v>115775299.5</v>
      </c>
      <c r="CF34" s="2">
        <f t="shared" si="18"/>
        <v>89685531.13000001</v>
      </c>
      <c r="CG34" s="2">
        <f t="shared" si="18"/>
        <v>4652718069.7199993</v>
      </c>
      <c r="CH34" s="2">
        <f t="shared" si="18"/>
        <v>136654065.41</v>
      </c>
      <c r="CI34" s="2">
        <f t="shared" si="18"/>
        <v>425068510.69</v>
      </c>
      <c r="CJ34" s="2">
        <f t="shared" si="18"/>
        <v>123939701.46000001</v>
      </c>
      <c r="CK34" s="2">
        <f t="shared" si="18"/>
        <v>145774814</v>
      </c>
      <c r="CL34" s="2">
        <f t="shared" si="18"/>
        <v>140734069.83000001</v>
      </c>
      <c r="CM34" s="2">
        <f t="shared" si="18"/>
        <v>130462645.56000002</v>
      </c>
      <c r="CN34" s="2">
        <f t="shared" si="18"/>
        <v>252634473.59999999</v>
      </c>
      <c r="CO34" s="2">
        <f t="shared" si="18"/>
        <v>70289155.310000002</v>
      </c>
      <c r="CP34" s="2">
        <f t="shared" si="18"/>
        <v>165261023.94</v>
      </c>
      <c r="CQ34" s="2">
        <f t="shared" si="18"/>
        <v>109584470.14</v>
      </c>
      <c r="CR34" s="2">
        <f t="shared" si="18"/>
        <v>164494203.62</v>
      </c>
      <c r="CS34" s="2">
        <f t="shared" si="18"/>
        <v>117489184.25</v>
      </c>
      <c r="CT34" s="2">
        <f t="shared" si="18"/>
        <v>1370672472.79</v>
      </c>
      <c r="CU34" s="2">
        <f t="shared" si="18"/>
        <v>110196319.97000001</v>
      </c>
      <c r="CV34" s="2">
        <f t="shared" si="18"/>
        <v>135874442.14999998</v>
      </c>
      <c r="CW34" s="2">
        <f t="shared" si="18"/>
        <v>231411646.22000003</v>
      </c>
      <c r="CX34" s="2">
        <f t="shared" si="18"/>
        <v>93559363.609999999</v>
      </c>
      <c r="CY34" s="2">
        <f t="shared" si="18"/>
        <v>211635320.59</v>
      </c>
      <c r="CZ34" s="2">
        <f t="shared" si="18"/>
        <v>93335405.099999979</v>
      </c>
      <c r="DA34" s="2">
        <f t="shared" si="18"/>
        <v>73329876.789999992</v>
      </c>
      <c r="DB34" s="2">
        <f t="shared" si="18"/>
        <v>966853248.11000001</v>
      </c>
      <c r="DC34" s="2">
        <f t="shared" si="18"/>
        <v>1375109708.6500001</v>
      </c>
      <c r="DD34" s="2">
        <f t="shared" si="18"/>
        <v>155262472.72999999</v>
      </c>
      <c r="DE34" s="2">
        <f t="shared" si="18"/>
        <v>126036239.31999999</v>
      </c>
      <c r="DF34" s="2">
        <f t="shared" si="18"/>
        <v>312708028.69999999</v>
      </c>
      <c r="DG34" s="2">
        <f t="shared" si="18"/>
        <v>281005892.75999999</v>
      </c>
      <c r="DH34" s="2">
        <f t="shared" si="18"/>
        <v>301319097.25</v>
      </c>
      <c r="DI34" s="2">
        <f t="shared" si="18"/>
        <v>312295071.42000002</v>
      </c>
      <c r="DJ34" s="2">
        <f t="shared" si="18"/>
        <v>96321663.310000002</v>
      </c>
      <c r="DK34" s="2">
        <f t="shared" si="18"/>
        <v>4789105363.9900007</v>
      </c>
      <c r="DL34" s="2">
        <f t="shared" si="18"/>
        <v>162788377.98999998</v>
      </c>
      <c r="DM34" s="2">
        <f t="shared" si="18"/>
        <v>275149974.76999998</v>
      </c>
      <c r="DN34" s="2">
        <f t="shared" si="18"/>
        <v>186728449.78999999</v>
      </c>
      <c r="DO34" s="2">
        <f t="shared" si="18"/>
        <v>220437490.06999996</v>
      </c>
      <c r="DP34" s="2">
        <f t="shared" si="18"/>
        <v>179021818.25000003</v>
      </c>
      <c r="DQ34" s="2">
        <f t="shared" si="18"/>
        <v>382289224.13999999</v>
      </c>
      <c r="DR34" s="2">
        <f t="shared" si="18"/>
        <v>161896092.78</v>
      </c>
      <c r="DS34" s="2">
        <f t="shared" si="18"/>
        <v>358629966.36000001</v>
      </c>
      <c r="DT34" s="2">
        <f t="shared" si="18"/>
        <v>1495437860.8099999</v>
      </c>
      <c r="DU34" s="2">
        <f t="shared" si="18"/>
        <v>192415450.82999998</v>
      </c>
      <c r="DV34" s="2">
        <f t="shared" si="18"/>
        <v>520200298.54000008</v>
      </c>
      <c r="DW34" s="2">
        <f t="shared" si="18"/>
        <v>562563757.5999999</v>
      </c>
      <c r="DX34" s="2">
        <f t="shared" si="18"/>
        <v>174670916.45000002</v>
      </c>
      <c r="DY34" s="2">
        <f t="shared" si="18"/>
        <v>289610894.25</v>
      </c>
      <c r="DZ34" s="2">
        <f t="shared" si="18"/>
        <v>211716085.90000001</v>
      </c>
      <c r="EA34" s="2">
        <f t="shared" si="18"/>
        <v>72935210.150000006</v>
      </c>
      <c r="EB34" s="2">
        <f t="shared" si="18"/>
        <v>131246403.91</v>
      </c>
      <c r="EC34" s="2">
        <f t="shared" ref="EC34:GN34" si="19">SUM(EC19:EC33)</f>
        <v>129756375.09999999</v>
      </c>
      <c r="ED34" s="2">
        <f t="shared" si="19"/>
        <v>293205014.29999995</v>
      </c>
      <c r="EE34" s="2">
        <f t="shared" si="19"/>
        <v>1150800592.29</v>
      </c>
      <c r="EF34" s="2">
        <f t="shared" si="19"/>
        <v>919787150.27000022</v>
      </c>
      <c r="EG34" s="2">
        <f t="shared" si="19"/>
        <v>135525988.69</v>
      </c>
      <c r="EH34" s="2">
        <f t="shared" si="19"/>
        <v>154390283.40000001</v>
      </c>
      <c r="EI34" s="2">
        <f t="shared" si="19"/>
        <v>157771214.46000004</v>
      </c>
      <c r="EJ34" s="2">
        <f t="shared" si="19"/>
        <v>211443799.94999996</v>
      </c>
      <c r="EK34" s="2">
        <f t="shared" si="19"/>
        <v>290083001.00999999</v>
      </c>
      <c r="EL34" s="2">
        <f t="shared" si="19"/>
        <v>99503550.189999998</v>
      </c>
      <c r="EM34" s="2">
        <f t="shared" si="19"/>
        <v>129394224.22999999</v>
      </c>
      <c r="EN34" s="2">
        <f t="shared" si="19"/>
        <v>2805990728.0300002</v>
      </c>
      <c r="EO34" s="2">
        <f t="shared" si="19"/>
        <v>164732771.92999998</v>
      </c>
      <c r="EP34" s="2">
        <f t="shared" si="19"/>
        <v>146268817.99000001</v>
      </c>
      <c r="EQ34" s="2">
        <f t="shared" si="19"/>
        <v>156207534.13999999</v>
      </c>
      <c r="ER34" s="2">
        <f t="shared" si="19"/>
        <v>95974288.480000004</v>
      </c>
      <c r="ES34" s="2">
        <f t="shared" si="19"/>
        <v>80323915.030000001</v>
      </c>
      <c r="ET34" s="2">
        <f t="shared" si="19"/>
        <v>243320138.91000003</v>
      </c>
      <c r="EU34" s="2">
        <f t="shared" si="19"/>
        <v>220732974.17000002</v>
      </c>
      <c r="EV34" s="2">
        <f t="shared" si="19"/>
        <v>123234843.47999996</v>
      </c>
      <c r="EW34" s="2">
        <f t="shared" si="19"/>
        <v>1412744963.27</v>
      </c>
      <c r="EX34" s="2">
        <f t="shared" si="19"/>
        <v>69621611.840000004</v>
      </c>
      <c r="EY34" s="2">
        <f t="shared" si="19"/>
        <v>132192594.71000001</v>
      </c>
      <c r="EZ34" s="2">
        <f t="shared" si="19"/>
        <v>238683106.52000001</v>
      </c>
      <c r="FA34" s="2">
        <f t="shared" si="19"/>
        <v>313119522.05000001</v>
      </c>
      <c r="FB34" s="2">
        <f t="shared" si="19"/>
        <v>239224359.45000002</v>
      </c>
      <c r="FC34" s="2">
        <f t="shared" si="19"/>
        <v>176624153.96000001</v>
      </c>
      <c r="FD34" s="2">
        <f t="shared" si="19"/>
        <v>137821641.33000001</v>
      </c>
      <c r="FE34" s="2">
        <f t="shared" si="19"/>
        <v>119262753.53999998</v>
      </c>
      <c r="FF34" s="2">
        <f t="shared" si="19"/>
        <v>105918188.46000001</v>
      </c>
      <c r="FG34" s="2">
        <f t="shared" si="19"/>
        <v>107473790.67000002</v>
      </c>
      <c r="FH34" s="2">
        <f t="shared" si="19"/>
        <v>91269011.540000007</v>
      </c>
      <c r="FI34" s="2">
        <f t="shared" si="19"/>
        <v>1242471396.3099999</v>
      </c>
      <c r="FJ34" s="2">
        <f t="shared" si="19"/>
        <v>97528303.920000002</v>
      </c>
      <c r="FK34" s="2">
        <f t="shared" si="19"/>
        <v>92661471.349999994</v>
      </c>
      <c r="FL34" s="2">
        <f t="shared" si="19"/>
        <v>100034430.17</v>
      </c>
      <c r="FM34" s="2">
        <f t="shared" si="19"/>
        <v>185650062.57999998</v>
      </c>
      <c r="FN34" s="2">
        <f t="shared" si="19"/>
        <v>154863590.03999996</v>
      </c>
      <c r="FO34" s="2">
        <f t="shared" si="19"/>
        <v>54915207.07</v>
      </c>
      <c r="FP34" s="2">
        <f t="shared" si="19"/>
        <v>32980278.620000001</v>
      </c>
      <c r="FQ34" s="2">
        <f t="shared" si="19"/>
        <v>3085053531.4399996</v>
      </c>
      <c r="FR34" s="2">
        <f t="shared" si="19"/>
        <v>114938372.59</v>
      </c>
      <c r="FS34" s="2">
        <f t="shared" si="19"/>
        <v>192633829.37</v>
      </c>
      <c r="FT34" s="2">
        <f t="shared" si="19"/>
        <v>190620019.53999999</v>
      </c>
      <c r="FU34" s="2">
        <f t="shared" si="19"/>
        <v>259072038.57999998</v>
      </c>
      <c r="FV34" s="2">
        <f t="shared" si="19"/>
        <v>118550312.49000001</v>
      </c>
      <c r="FW34" s="2">
        <f t="shared" si="19"/>
        <v>291328765.74000001</v>
      </c>
      <c r="FX34" s="2">
        <f t="shared" si="19"/>
        <v>190697177.28</v>
      </c>
      <c r="FY34" s="2">
        <f t="shared" si="19"/>
        <v>184379458.28999996</v>
      </c>
      <c r="FZ34" s="2">
        <f t="shared" si="19"/>
        <v>136002980.5</v>
      </c>
      <c r="GA34" s="2">
        <f t="shared" si="19"/>
        <v>307672224.08999997</v>
      </c>
      <c r="GB34" s="2">
        <f t="shared" si="19"/>
        <v>132806065.86999999</v>
      </c>
      <c r="GC34" s="2">
        <f t="shared" si="19"/>
        <v>123171604.80999997</v>
      </c>
      <c r="GD34" s="2">
        <f t="shared" si="19"/>
        <v>68767853.150000006</v>
      </c>
      <c r="GE34" s="2">
        <f t="shared" si="19"/>
        <v>1255837267.4400003</v>
      </c>
      <c r="GF34" s="2">
        <f t="shared" si="19"/>
        <v>120442309.39999999</v>
      </c>
      <c r="GG34" s="2">
        <f t="shared" si="19"/>
        <v>109123000.84999999</v>
      </c>
      <c r="GH34" s="2">
        <f t="shared" si="19"/>
        <v>281047917.74000001</v>
      </c>
      <c r="GI34" s="2">
        <f t="shared" si="19"/>
        <v>143644901.48999998</v>
      </c>
      <c r="GJ34" s="2">
        <f t="shared" si="19"/>
        <v>108464028.45</v>
      </c>
      <c r="GK34" s="2">
        <f t="shared" si="19"/>
        <v>109130364.80999999</v>
      </c>
      <c r="GL34" s="2">
        <f t="shared" si="19"/>
        <v>303076662.04000002</v>
      </c>
      <c r="GM34" s="2">
        <f t="shared" si="19"/>
        <v>95941928.120000005</v>
      </c>
      <c r="GN34" s="2">
        <f t="shared" si="19"/>
        <v>63895250.410000004</v>
      </c>
      <c r="GO34" s="2">
        <f t="shared" ref="GO34:IZ34" si="20">SUM(GO19:GO33)</f>
        <v>49920262.720000006</v>
      </c>
      <c r="GP34" s="2">
        <f t="shared" si="20"/>
        <v>48390901.760000005</v>
      </c>
      <c r="GQ34" s="2">
        <f t="shared" si="20"/>
        <v>869186528.92000008</v>
      </c>
      <c r="GR34" s="2">
        <f t="shared" si="20"/>
        <v>210652522.59</v>
      </c>
      <c r="GS34" s="2">
        <f t="shared" si="20"/>
        <v>109681264.00999999</v>
      </c>
      <c r="GT34" s="2">
        <f t="shared" si="20"/>
        <v>239306110.84000006</v>
      </c>
      <c r="GU34" s="2">
        <f t="shared" si="20"/>
        <v>54161973.810000002</v>
      </c>
      <c r="GV34" s="2">
        <f t="shared" si="20"/>
        <v>172124294.07999998</v>
      </c>
      <c r="GW34" s="2">
        <f t="shared" si="20"/>
        <v>152627693.70000002</v>
      </c>
      <c r="GX34" s="2">
        <f t="shared" si="20"/>
        <v>91080250.119999975</v>
      </c>
      <c r="GY34" s="2">
        <f t="shared" si="20"/>
        <v>902080932.5</v>
      </c>
      <c r="GZ34" s="2">
        <f t="shared" si="20"/>
        <v>89251154.649999991</v>
      </c>
      <c r="HA34" s="2">
        <f t="shared" si="20"/>
        <v>213638136.29999995</v>
      </c>
      <c r="HB34" s="2">
        <f t="shared" si="20"/>
        <v>152492265.97999999</v>
      </c>
      <c r="HC34" s="2">
        <f t="shared" si="20"/>
        <v>2797887851.1099997</v>
      </c>
      <c r="HD34" s="2">
        <f t="shared" si="20"/>
        <v>295133582.79999995</v>
      </c>
      <c r="HE34" s="2">
        <f t="shared" si="20"/>
        <v>393193787.99000007</v>
      </c>
      <c r="HF34" s="2">
        <f t="shared" si="20"/>
        <v>379155181.9799999</v>
      </c>
      <c r="HG34" s="2">
        <f t="shared" si="20"/>
        <v>264198121.07000002</v>
      </c>
      <c r="HH34" s="2">
        <f t="shared" si="20"/>
        <v>346165839.31</v>
      </c>
      <c r="HI34" s="2">
        <f t="shared" si="20"/>
        <v>100993342.08000003</v>
      </c>
      <c r="HJ34" s="2">
        <f t="shared" si="20"/>
        <v>57899583.620000012</v>
      </c>
      <c r="HK34" s="2">
        <f t="shared" si="20"/>
        <v>1375367442.5000005</v>
      </c>
      <c r="HL34" s="2">
        <f t="shared" si="20"/>
        <v>297465792.84000003</v>
      </c>
      <c r="HM34" s="2">
        <f t="shared" si="20"/>
        <v>409031332.83000004</v>
      </c>
      <c r="HN34" s="2">
        <f t="shared" si="20"/>
        <v>219368025.43999997</v>
      </c>
      <c r="HO34" s="2">
        <f t="shared" si="20"/>
        <v>142261547.68000001</v>
      </c>
      <c r="HP34" s="2">
        <f t="shared" si="20"/>
        <v>159923209.079</v>
      </c>
      <c r="HQ34" s="2">
        <f t="shared" si="20"/>
        <v>186837865.96000001</v>
      </c>
      <c r="HR34" s="2">
        <f t="shared" si="20"/>
        <v>100535477.02000001</v>
      </c>
      <c r="HS34" s="2">
        <f t="shared" si="20"/>
        <v>1782770620.1800001</v>
      </c>
      <c r="HT34" s="2">
        <f t="shared" si="20"/>
        <v>547820949.5</v>
      </c>
      <c r="HU34" s="2">
        <f t="shared" si="20"/>
        <v>141855945.95000002</v>
      </c>
      <c r="HV34" s="2">
        <f t="shared" si="20"/>
        <v>105798665.52000003</v>
      </c>
      <c r="HW34" s="2">
        <f t="shared" si="20"/>
        <v>104466959.70999999</v>
      </c>
      <c r="HX34" s="2">
        <f t="shared" si="20"/>
        <v>81641276.760000005</v>
      </c>
      <c r="HY34" s="2">
        <f t="shared" si="20"/>
        <v>383630282.25999999</v>
      </c>
      <c r="HZ34" s="2">
        <f t="shared" si="20"/>
        <v>104779861.26999998</v>
      </c>
      <c r="IA34" s="2">
        <f t="shared" si="20"/>
        <v>108641157.29000001</v>
      </c>
      <c r="IB34" s="2">
        <f t="shared" si="20"/>
        <v>120492997.77</v>
      </c>
      <c r="IC34" s="2">
        <f t="shared" si="20"/>
        <v>128470635.36</v>
      </c>
      <c r="ID34" s="2">
        <f t="shared" si="20"/>
        <v>193510173.85000002</v>
      </c>
      <c r="IE34" s="2">
        <f t="shared" si="20"/>
        <v>55685278.800000004</v>
      </c>
      <c r="IF34" s="2">
        <f t="shared" si="20"/>
        <v>198744147.06999999</v>
      </c>
      <c r="IG34" s="2">
        <f t="shared" si="20"/>
        <v>63638466.890000008</v>
      </c>
      <c r="IH34" s="2">
        <f t="shared" si="20"/>
        <v>71728443.959999993</v>
      </c>
      <c r="II34" s="2">
        <f t="shared" si="20"/>
        <v>1369779709.1999998</v>
      </c>
      <c r="IJ34" s="2">
        <f t="shared" si="20"/>
        <v>586724744.4000001</v>
      </c>
      <c r="IK34" s="2">
        <f t="shared" si="20"/>
        <v>178959498.09999999</v>
      </c>
      <c r="IL34" s="2">
        <f t="shared" si="20"/>
        <v>298845180.26999992</v>
      </c>
      <c r="IM34" s="2">
        <f t="shared" si="20"/>
        <v>402995656.16999996</v>
      </c>
      <c r="IN34" s="2">
        <f t="shared" si="20"/>
        <v>153951666.92000002</v>
      </c>
      <c r="IO34" s="2">
        <f t="shared" si="20"/>
        <v>119756871.14</v>
      </c>
      <c r="IP34" s="2">
        <f t="shared" si="20"/>
        <v>75157665.850000009</v>
      </c>
      <c r="IQ34" s="2">
        <f t="shared" si="20"/>
        <v>91355660.949999988</v>
      </c>
      <c r="IR34" s="2">
        <f t="shared" si="20"/>
        <v>89097725.900000006</v>
      </c>
      <c r="IS34" s="2">
        <f t="shared" si="20"/>
        <v>96177055.280000001</v>
      </c>
      <c r="IT34" s="2">
        <f t="shared" si="20"/>
        <v>2375345650.2599998</v>
      </c>
      <c r="IU34" s="2">
        <f t="shared" si="20"/>
        <v>764038877.18999994</v>
      </c>
      <c r="IV34" s="2">
        <f t="shared" si="20"/>
        <v>230245452.67000002</v>
      </c>
      <c r="IW34" s="2">
        <f t="shared" si="20"/>
        <v>204610217.57000002</v>
      </c>
      <c r="IX34" s="2">
        <f t="shared" si="20"/>
        <v>117918734.38</v>
      </c>
      <c r="IY34" s="2">
        <f t="shared" si="20"/>
        <v>68407501.700000003</v>
      </c>
      <c r="IZ34" s="2">
        <f t="shared" si="20"/>
        <v>115313877.09169999</v>
      </c>
      <c r="JA34" s="2">
        <f t="shared" ref="JA34:LL34" si="21">SUM(JA19:JA33)</f>
        <v>68105915</v>
      </c>
      <c r="JB34" s="2">
        <f t="shared" si="21"/>
        <v>84580494.409999996</v>
      </c>
      <c r="JC34" s="2">
        <f t="shared" si="21"/>
        <v>137459229.47</v>
      </c>
      <c r="JD34" s="2">
        <f t="shared" si="21"/>
        <v>153582786.63</v>
      </c>
      <c r="JE34" s="2">
        <f t="shared" si="21"/>
        <v>96156701.339999974</v>
      </c>
      <c r="JF34" s="2">
        <f t="shared" si="21"/>
        <v>1322485826.52</v>
      </c>
      <c r="JG34" s="2">
        <f t="shared" si="21"/>
        <v>458089629.3599999</v>
      </c>
      <c r="JH34" s="2">
        <f t="shared" si="21"/>
        <v>105642371.69999999</v>
      </c>
      <c r="JI34" s="2">
        <f t="shared" si="21"/>
        <v>92896656.799999982</v>
      </c>
      <c r="JJ34" s="2">
        <f t="shared" si="21"/>
        <v>78503109.679999992</v>
      </c>
      <c r="JK34" s="2">
        <f t="shared" si="21"/>
        <v>83697399.180000022</v>
      </c>
      <c r="JL34" s="2">
        <f t="shared" si="21"/>
        <v>1025333687.2100003</v>
      </c>
      <c r="JM34" s="2">
        <f t="shared" si="21"/>
        <v>130489880.52999999</v>
      </c>
      <c r="JN34" s="2">
        <f t="shared" si="21"/>
        <v>127214744.93999997</v>
      </c>
      <c r="JO34" s="2">
        <f t="shared" si="21"/>
        <v>248411892.09</v>
      </c>
      <c r="JP34" s="2">
        <f t="shared" si="21"/>
        <v>114606389.06000003</v>
      </c>
      <c r="JQ34" s="2">
        <f t="shared" si="21"/>
        <v>252147689.26000005</v>
      </c>
      <c r="JR34" s="2">
        <f t="shared" si="21"/>
        <v>89180745.400000006</v>
      </c>
      <c r="JS34" s="2">
        <f t="shared" si="21"/>
        <v>2406181258.8099999</v>
      </c>
      <c r="JT34" s="2">
        <f t="shared" si="21"/>
        <v>797885983.95999992</v>
      </c>
      <c r="JU34" s="2">
        <f t="shared" si="21"/>
        <v>136872521.83199996</v>
      </c>
      <c r="JV34" s="2">
        <f t="shared" si="21"/>
        <v>72201441.820000008</v>
      </c>
      <c r="JW34" s="2">
        <f t="shared" si="21"/>
        <v>180721468.29000002</v>
      </c>
      <c r="JX34" s="2">
        <f t="shared" si="21"/>
        <v>62595706.280000001</v>
      </c>
      <c r="JY34" s="2">
        <f t="shared" si="21"/>
        <v>419191206.11999995</v>
      </c>
      <c r="JZ34" s="2">
        <f t="shared" si="21"/>
        <v>211293264.32999998</v>
      </c>
      <c r="KA34" s="2">
        <f t="shared" si="21"/>
        <v>152337099.19</v>
      </c>
      <c r="KB34" s="2">
        <f t="shared" si="21"/>
        <v>165425273.13999999</v>
      </c>
      <c r="KC34" s="2">
        <f t="shared" si="21"/>
        <v>122740850.09</v>
      </c>
      <c r="KD34" s="2">
        <f t="shared" si="21"/>
        <v>155592414.66</v>
      </c>
      <c r="KE34" s="2">
        <f t="shared" si="21"/>
        <v>69968320.219999999</v>
      </c>
      <c r="KF34" s="2">
        <f t="shared" si="21"/>
        <v>39697748.039999992</v>
      </c>
      <c r="KG34" s="2">
        <f t="shared" si="21"/>
        <v>97009267.609999985</v>
      </c>
      <c r="KH34" s="2">
        <f t="shared" si="21"/>
        <v>51685006.619999997</v>
      </c>
      <c r="KI34" s="2">
        <f t="shared" si="21"/>
        <v>2502298340.77</v>
      </c>
      <c r="KJ34" s="2">
        <f t="shared" si="21"/>
        <v>402850135.80000007</v>
      </c>
      <c r="KK34" s="2">
        <f t="shared" si="21"/>
        <v>190571920.45999998</v>
      </c>
      <c r="KL34" s="2">
        <f t="shared" si="21"/>
        <v>165788616.03000003</v>
      </c>
      <c r="KM34" s="2">
        <f t="shared" si="21"/>
        <v>201347977.20999998</v>
      </c>
      <c r="KN34" s="2">
        <f t="shared" si="21"/>
        <v>185000068.76999998</v>
      </c>
      <c r="KO34" s="2">
        <f t="shared" si="21"/>
        <v>515762664.55999994</v>
      </c>
      <c r="KP34" s="2">
        <f t="shared" si="21"/>
        <v>144432231.47999999</v>
      </c>
      <c r="KQ34" s="2">
        <f t="shared" si="21"/>
        <v>120664627.44</v>
      </c>
      <c r="KR34" s="2">
        <f t="shared" si="21"/>
        <v>969780382.27999997</v>
      </c>
      <c r="KS34" s="2">
        <f t="shared" si="21"/>
        <v>139491121.84</v>
      </c>
      <c r="KT34" s="2">
        <f t="shared" si="21"/>
        <v>168061604.41999996</v>
      </c>
      <c r="KU34" s="2">
        <f t="shared" si="21"/>
        <v>470675574.75</v>
      </c>
      <c r="KV34" s="2">
        <f t="shared" si="21"/>
        <v>133913211.54999998</v>
      </c>
      <c r="KW34" s="2">
        <f t="shared" si="21"/>
        <v>200715137.24000001</v>
      </c>
      <c r="KX34" s="2">
        <f t="shared" si="21"/>
        <v>1373886296.03</v>
      </c>
      <c r="KY34" s="2">
        <f t="shared" si="21"/>
        <v>208196537.77999997</v>
      </c>
      <c r="KZ34" s="2">
        <f t="shared" si="21"/>
        <v>1361490992.2899997</v>
      </c>
      <c r="LA34" s="2">
        <f t="shared" si="21"/>
        <v>147889627.31999999</v>
      </c>
      <c r="LB34" s="2">
        <f t="shared" si="21"/>
        <v>108551998.29000001</v>
      </c>
      <c r="LC34" s="2">
        <f t="shared" si="21"/>
        <v>299027434.90000004</v>
      </c>
      <c r="LD34" s="2">
        <f t="shared" si="21"/>
        <v>281649005.73999995</v>
      </c>
      <c r="LE34" s="2">
        <f t="shared" si="21"/>
        <v>192557411.06</v>
      </c>
      <c r="LF34" s="2">
        <f t="shared" si="21"/>
        <v>198847821.34000003</v>
      </c>
      <c r="LG34" s="2">
        <f t="shared" si="21"/>
        <v>155041398.40000001</v>
      </c>
      <c r="LH34" s="2">
        <f t="shared" si="21"/>
        <v>2890044510.1999998</v>
      </c>
      <c r="LI34" s="2">
        <f t="shared" si="21"/>
        <v>537498042.12999988</v>
      </c>
      <c r="LJ34" s="2">
        <f t="shared" si="21"/>
        <v>839578044.85999978</v>
      </c>
      <c r="LK34" s="2">
        <f t="shared" si="21"/>
        <v>737337588.71000004</v>
      </c>
      <c r="LL34" s="2">
        <f t="shared" si="21"/>
        <v>197246936.65000004</v>
      </c>
      <c r="LM34" s="2">
        <f t="shared" ref="LM34:NX34" si="22">SUM(LM19:LM33)</f>
        <v>150256406.90999997</v>
      </c>
      <c r="LN34" s="2">
        <f t="shared" si="22"/>
        <v>99447094.700000018</v>
      </c>
      <c r="LO34" s="2">
        <f t="shared" si="22"/>
        <v>213685004.14999998</v>
      </c>
      <c r="LP34" s="2">
        <f t="shared" si="22"/>
        <v>98013430.249999985</v>
      </c>
      <c r="LQ34" s="2">
        <f t="shared" si="22"/>
        <v>217033755.47999996</v>
      </c>
      <c r="LR34" s="2">
        <f t="shared" si="22"/>
        <v>75094652.789999992</v>
      </c>
      <c r="LS34" s="2">
        <f t="shared" si="22"/>
        <v>894398901.86000001</v>
      </c>
      <c r="LT34" s="2">
        <f t="shared" si="22"/>
        <v>195020643.87999997</v>
      </c>
      <c r="LU34" s="2">
        <f t="shared" si="22"/>
        <v>140290329.96000001</v>
      </c>
      <c r="LV34" s="2">
        <f t="shared" si="22"/>
        <v>2191399823.7599998</v>
      </c>
      <c r="LW34" s="2">
        <f t="shared" si="22"/>
        <v>1218533499.54</v>
      </c>
      <c r="LX34" s="2">
        <f t="shared" si="22"/>
        <v>2287481127.5800004</v>
      </c>
      <c r="LY34" s="2">
        <f t="shared" si="22"/>
        <v>593319535.99000013</v>
      </c>
      <c r="LZ34" s="2">
        <f t="shared" si="22"/>
        <v>304825847.25999999</v>
      </c>
      <c r="MA34" s="2">
        <f t="shared" si="22"/>
        <v>297723680.41999996</v>
      </c>
      <c r="MB34" s="2">
        <f t="shared" si="22"/>
        <v>255434493.62</v>
      </c>
      <c r="MC34" s="2">
        <f t="shared" si="22"/>
        <v>185683497.90000004</v>
      </c>
      <c r="MD34" s="2">
        <f t="shared" si="22"/>
        <v>219945379.67000002</v>
      </c>
      <c r="ME34" s="2">
        <f t="shared" si="22"/>
        <v>227469598.13999999</v>
      </c>
      <c r="MF34" s="2">
        <f t="shared" si="22"/>
        <v>436586704.57999998</v>
      </c>
      <c r="MG34" s="2">
        <f t="shared" si="22"/>
        <v>129421863.53</v>
      </c>
      <c r="MH34" s="2">
        <f t="shared" si="22"/>
        <v>3986642042.8499994</v>
      </c>
      <c r="MI34" s="2">
        <f t="shared" si="22"/>
        <v>184316337.64000002</v>
      </c>
      <c r="MJ34" s="2">
        <f t="shared" si="22"/>
        <v>96619365.330000013</v>
      </c>
      <c r="MK34" s="2">
        <f t="shared" si="22"/>
        <v>98086656.260000005</v>
      </c>
      <c r="ML34" s="2">
        <f t="shared" si="22"/>
        <v>99281435.269999996</v>
      </c>
      <c r="MM34" s="2">
        <f t="shared" si="22"/>
        <v>173661566.57999998</v>
      </c>
      <c r="MN34" s="2">
        <f t="shared" si="22"/>
        <v>128952448.44</v>
      </c>
      <c r="MO34" s="2">
        <f t="shared" si="22"/>
        <v>120559328.71000001</v>
      </c>
      <c r="MP34" s="2">
        <f t="shared" si="22"/>
        <v>220965145.93000001</v>
      </c>
      <c r="MQ34" s="2">
        <f t="shared" si="22"/>
        <v>129571296.98</v>
      </c>
      <c r="MR34" s="2">
        <f t="shared" si="22"/>
        <v>135469984.92000002</v>
      </c>
      <c r="MS34" s="2">
        <f t="shared" si="22"/>
        <v>108622132.08</v>
      </c>
      <c r="MT34" s="2">
        <f t="shared" si="22"/>
        <v>3202938005.1799998</v>
      </c>
      <c r="MU34" s="2">
        <f t="shared" si="22"/>
        <v>133028900.09000002</v>
      </c>
      <c r="MV34" s="2">
        <f t="shared" si="22"/>
        <v>215127952.39000002</v>
      </c>
      <c r="MW34" s="2">
        <f t="shared" si="22"/>
        <v>261536079.92000008</v>
      </c>
      <c r="MX34" s="2">
        <f t="shared" si="22"/>
        <v>234530458.06</v>
      </c>
      <c r="MY34" s="2">
        <f t="shared" si="22"/>
        <v>157301637.39999995</v>
      </c>
      <c r="MZ34" s="2">
        <f t="shared" si="22"/>
        <v>360964737.99939996</v>
      </c>
      <c r="NA34" s="2">
        <f t="shared" si="22"/>
        <v>296510810.89200008</v>
      </c>
      <c r="NB34" s="2">
        <f t="shared" si="22"/>
        <v>141363792.87000003</v>
      </c>
      <c r="NC34" s="2">
        <f t="shared" si="22"/>
        <v>62450926.090000011</v>
      </c>
      <c r="ND34" s="2">
        <f t="shared" si="22"/>
        <v>49127653.320000008</v>
      </c>
      <c r="NE34" s="2">
        <f t="shared" si="22"/>
        <v>4972052389.356699</v>
      </c>
      <c r="NF34" s="2">
        <f t="shared" si="22"/>
        <v>468199906.15999997</v>
      </c>
      <c r="NG34" s="2">
        <f t="shared" si="22"/>
        <v>121868516.93000001</v>
      </c>
      <c r="NH34" s="2">
        <f t="shared" si="22"/>
        <v>1404333282.6600003</v>
      </c>
      <c r="NI34" s="2">
        <f t="shared" si="22"/>
        <v>109387604.02000001</v>
      </c>
      <c r="NJ34" s="2">
        <f t="shared" si="22"/>
        <v>284180113.39999998</v>
      </c>
      <c r="NK34" s="2">
        <f t="shared" si="22"/>
        <v>620421256.96000016</v>
      </c>
      <c r="NL34" s="2">
        <f t="shared" si="22"/>
        <v>581271582.38999987</v>
      </c>
      <c r="NM34" s="2">
        <f t="shared" si="22"/>
        <v>45866052.900000006</v>
      </c>
      <c r="NN34" s="2">
        <f t="shared" si="22"/>
        <v>224104934.17909998</v>
      </c>
      <c r="NO34" s="2">
        <f t="shared" si="22"/>
        <v>179913334.11999997</v>
      </c>
      <c r="NP34" s="2">
        <f t="shared" si="22"/>
        <v>112367658.30999999</v>
      </c>
      <c r="NQ34" s="2">
        <f t="shared" si="22"/>
        <v>1051277316.6299999</v>
      </c>
      <c r="NR34" s="2">
        <f t="shared" si="22"/>
        <v>152229180.11000001</v>
      </c>
      <c r="NS34" s="2">
        <f t="shared" si="22"/>
        <v>110017052.44999999</v>
      </c>
      <c r="NT34" s="2">
        <f t="shared" si="22"/>
        <v>106452724.97000001</v>
      </c>
      <c r="NU34" s="2">
        <f t="shared" si="22"/>
        <v>84062863.810000002</v>
      </c>
      <c r="NV34" s="2">
        <f t="shared" si="22"/>
        <v>33018638.23</v>
      </c>
      <c r="NW34" s="2">
        <f t="shared" si="22"/>
        <v>63016214.460000001</v>
      </c>
      <c r="NX34" s="2">
        <f t="shared" si="22"/>
        <v>3047670475.3200002</v>
      </c>
      <c r="NY34" s="2">
        <f t="shared" ref="NY34:QJ34" si="23">SUM(NY19:NY33)</f>
        <v>676886026.70000005</v>
      </c>
      <c r="NZ34" s="2">
        <f t="shared" si="23"/>
        <v>135356755.94</v>
      </c>
      <c r="OA34" s="2">
        <f t="shared" si="23"/>
        <v>92010243.590000004</v>
      </c>
      <c r="OB34" s="2">
        <f t="shared" si="23"/>
        <v>126986435.16</v>
      </c>
      <c r="OC34" s="2">
        <f t="shared" si="23"/>
        <v>206332862.46000001</v>
      </c>
      <c r="OD34" s="2">
        <f t="shared" si="23"/>
        <v>83740307.359999999</v>
      </c>
      <c r="OE34" s="2">
        <f t="shared" si="23"/>
        <v>2345343731.4200001</v>
      </c>
      <c r="OF34" s="2">
        <f t="shared" si="23"/>
        <v>512236241.32999992</v>
      </c>
      <c r="OG34" s="2">
        <f t="shared" si="23"/>
        <v>186543032.17999998</v>
      </c>
      <c r="OH34" s="2">
        <f t="shared" si="23"/>
        <v>586056260.92000008</v>
      </c>
      <c r="OI34" s="2">
        <f t="shared" si="23"/>
        <v>160170372.77000001</v>
      </c>
      <c r="OJ34" s="2">
        <f t="shared" si="23"/>
        <v>209220128.78</v>
      </c>
      <c r="OK34" s="2">
        <f t="shared" si="23"/>
        <v>204184432.99000001</v>
      </c>
      <c r="OL34" s="2">
        <f t="shared" si="23"/>
        <v>83573528.399999976</v>
      </c>
      <c r="OM34" s="2">
        <f t="shared" si="23"/>
        <v>110400327.93000004</v>
      </c>
      <c r="ON34" s="2">
        <f t="shared" si="23"/>
        <v>2125084101.3099999</v>
      </c>
      <c r="OO34" s="2">
        <f t="shared" si="23"/>
        <v>435444601.30999994</v>
      </c>
      <c r="OP34" s="2">
        <f t="shared" si="23"/>
        <v>748924199.07000005</v>
      </c>
      <c r="OQ34" s="2">
        <f t="shared" si="23"/>
        <v>268731806.51000005</v>
      </c>
      <c r="OR34" s="2">
        <f t="shared" si="23"/>
        <v>235837346.54000002</v>
      </c>
      <c r="OS34" s="2">
        <f t="shared" si="23"/>
        <v>120074095.14999998</v>
      </c>
      <c r="OT34" s="2">
        <f t="shared" si="23"/>
        <v>1074590391.98</v>
      </c>
      <c r="OU34" s="2">
        <f t="shared" si="23"/>
        <v>113604640.45999999</v>
      </c>
      <c r="OV34" s="2">
        <f t="shared" si="23"/>
        <v>117178971.73999999</v>
      </c>
      <c r="OW34" s="2">
        <f t="shared" si="23"/>
        <v>180439881.12</v>
      </c>
      <c r="OX34" s="2">
        <f t="shared" si="23"/>
        <v>196772448.54000002</v>
      </c>
      <c r="OY34" s="2">
        <f t="shared" si="23"/>
        <v>616879679.58000004</v>
      </c>
      <c r="OZ34" s="2">
        <f t="shared" si="23"/>
        <v>129798486.98999999</v>
      </c>
      <c r="PA34" s="2">
        <f t="shared" si="23"/>
        <v>79491920.069999993</v>
      </c>
      <c r="PB34" s="2">
        <f t="shared" si="23"/>
        <v>85230163</v>
      </c>
      <c r="PC34" s="2">
        <f t="shared" si="23"/>
        <v>1664476454.5</v>
      </c>
      <c r="PD34" s="2">
        <f t="shared" si="23"/>
        <v>100236920.56000002</v>
      </c>
      <c r="PE34" s="2">
        <f t="shared" si="23"/>
        <v>276458144.41999996</v>
      </c>
      <c r="PF34" s="2">
        <f t="shared" si="23"/>
        <v>68930445.220000014</v>
      </c>
      <c r="PG34" s="2">
        <f t="shared" si="23"/>
        <v>177765598.09999999</v>
      </c>
      <c r="PH34" s="2">
        <f t="shared" si="23"/>
        <v>373527674.26000005</v>
      </c>
      <c r="PI34" s="2">
        <f t="shared" si="23"/>
        <v>113862906.01000001</v>
      </c>
      <c r="PJ34" s="2">
        <f t="shared" si="23"/>
        <v>111949141.74999999</v>
      </c>
      <c r="PK34" s="2">
        <f t="shared" si="23"/>
        <v>166973704.47000003</v>
      </c>
      <c r="PL34" s="2">
        <f t="shared" si="23"/>
        <v>138729817.38</v>
      </c>
      <c r="PM34" s="2">
        <f t="shared" si="23"/>
        <v>170503092.47000003</v>
      </c>
      <c r="PN34" s="2">
        <f t="shared" si="23"/>
        <v>265115366.94999999</v>
      </c>
      <c r="PO34" s="2">
        <f t="shared" si="23"/>
        <v>92594576.570000008</v>
      </c>
      <c r="PP34" s="2">
        <f t="shared" si="23"/>
        <v>436677461.53999996</v>
      </c>
      <c r="PQ34" s="2">
        <f t="shared" si="23"/>
        <v>88666064.63000001</v>
      </c>
      <c r="PR34" s="2">
        <f t="shared" si="23"/>
        <v>65221180.229999989</v>
      </c>
      <c r="PS34" s="2">
        <f t="shared" si="23"/>
        <v>55585899.260000005</v>
      </c>
      <c r="PT34" s="2">
        <f t="shared" si="23"/>
        <v>68627848.149999991</v>
      </c>
      <c r="PU34" s="2">
        <f t="shared" si="23"/>
        <v>4637755267.250001</v>
      </c>
      <c r="PV34" s="2">
        <f t="shared" si="23"/>
        <v>116899617.95</v>
      </c>
      <c r="PW34" s="2">
        <f t="shared" si="23"/>
        <v>142637667.17000002</v>
      </c>
      <c r="PX34" s="2">
        <f t="shared" si="23"/>
        <v>216257601.90000001</v>
      </c>
      <c r="PY34" s="2">
        <f t="shared" si="23"/>
        <v>940977871.65999985</v>
      </c>
      <c r="PZ34" s="2">
        <f t="shared" si="23"/>
        <v>185498213.95999998</v>
      </c>
      <c r="QA34" s="2">
        <f t="shared" si="23"/>
        <v>339905726.75000006</v>
      </c>
      <c r="QB34" s="2">
        <f t="shared" si="23"/>
        <v>115968597.81</v>
      </c>
      <c r="QC34" s="2">
        <f t="shared" si="23"/>
        <v>399836988.50999999</v>
      </c>
      <c r="QD34" s="2">
        <f t="shared" si="23"/>
        <v>80781311.75</v>
      </c>
      <c r="QE34" s="2">
        <f t="shared" si="23"/>
        <v>350589128.73999995</v>
      </c>
      <c r="QF34" s="2">
        <f t="shared" si="23"/>
        <v>99886534.450000003</v>
      </c>
      <c r="QG34" s="2">
        <f t="shared" si="23"/>
        <v>136531405.02000001</v>
      </c>
      <c r="QH34" s="2">
        <f t="shared" si="23"/>
        <v>203158614.32000002</v>
      </c>
      <c r="QI34" s="2">
        <f t="shared" si="23"/>
        <v>228215918.90000001</v>
      </c>
      <c r="QJ34" s="2">
        <f t="shared" si="23"/>
        <v>245357315.95000005</v>
      </c>
      <c r="QK34" s="2">
        <f t="shared" ref="QK34:SV34" si="24">SUM(QK19:QK33)</f>
        <v>117818481.65000001</v>
      </c>
      <c r="QL34" s="2">
        <f t="shared" si="24"/>
        <v>114188609.69000003</v>
      </c>
      <c r="QM34" s="2">
        <f t="shared" si="24"/>
        <v>86278328.419999987</v>
      </c>
      <c r="QN34" s="2">
        <f t="shared" si="24"/>
        <v>344685922.29999995</v>
      </c>
      <c r="QO34" s="2">
        <f t="shared" si="24"/>
        <v>434425570.73999989</v>
      </c>
      <c r="QP34" s="2">
        <f t="shared" si="24"/>
        <v>92163588.939999998</v>
      </c>
      <c r="QQ34" s="2">
        <f t="shared" si="24"/>
        <v>45504976.260000005</v>
      </c>
      <c r="QR34" s="2">
        <f t="shared" si="24"/>
        <v>44900426.649999999</v>
      </c>
      <c r="QS34" s="2">
        <f t="shared" si="24"/>
        <v>61772582.359999999</v>
      </c>
      <c r="QT34" s="2">
        <f t="shared" si="24"/>
        <v>42747783.430000015</v>
      </c>
      <c r="QU34" s="2">
        <f t="shared" si="24"/>
        <v>2079661706.1099997</v>
      </c>
      <c r="QV34" s="2">
        <f t="shared" si="24"/>
        <v>93793426.299999982</v>
      </c>
      <c r="QW34" s="2">
        <f t="shared" si="24"/>
        <v>300996233.98000002</v>
      </c>
      <c r="QX34" s="2">
        <f t="shared" si="24"/>
        <v>144642152.81999999</v>
      </c>
      <c r="QY34" s="2">
        <f t="shared" si="24"/>
        <v>163917004.99000001</v>
      </c>
      <c r="QZ34" s="2">
        <f t="shared" si="24"/>
        <v>341777469.69000006</v>
      </c>
      <c r="RA34" s="2">
        <f t="shared" si="24"/>
        <v>126726940.66999999</v>
      </c>
      <c r="RB34" s="2">
        <f t="shared" si="24"/>
        <v>250494120.30999997</v>
      </c>
      <c r="RC34" s="2">
        <f t="shared" si="24"/>
        <v>272781572.21999997</v>
      </c>
      <c r="RD34" s="2">
        <f t="shared" si="24"/>
        <v>103187297.28999998</v>
      </c>
      <c r="RE34" s="2">
        <f t="shared" si="24"/>
        <v>108061045.90000001</v>
      </c>
      <c r="RF34" s="2">
        <f t="shared" si="24"/>
        <v>77405524.669999987</v>
      </c>
      <c r="RG34" s="2">
        <f t="shared" si="24"/>
        <v>65564049.110000007</v>
      </c>
      <c r="RH34" s="2">
        <f t="shared" si="24"/>
        <v>2795522515.3200002</v>
      </c>
      <c r="RI34" s="2">
        <f t="shared" si="24"/>
        <v>360427997.31</v>
      </c>
      <c r="RJ34" s="2">
        <f t="shared" si="24"/>
        <v>145839082.24000001</v>
      </c>
      <c r="RK34" s="2">
        <f t="shared" si="24"/>
        <v>194001727.69</v>
      </c>
      <c r="RL34" s="2">
        <f t="shared" si="24"/>
        <v>191523841.16000003</v>
      </c>
      <c r="RM34" s="2">
        <f t="shared" si="24"/>
        <v>216627393.52999997</v>
      </c>
      <c r="RN34" s="2">
        <f t="shared" si="24"/>
        <v>467248084.63999999</v>
      </c>
      <c r="RO34" s="2">
        <f t="shared" si="24"/>
        <v>132794496.60000001</v>
      </c>
      <c r="RP34" s="2">
        <f t="shared" si="24"/>
        <v>163215831.38</v>
      </c>
      <c r="RQ34" s="2">
        <f t="shared" si="24"/>
        <v>356800746.57000005</v>
      </c>
      <c r="RR34" s="2">
        <f t="shared" si="24"/>
        <v>439181075.66999996</v>
      </c>
      <c r="RS34" s="2">
        <f t="shared" si="24"/>
        <v>93080831.539999992</v>
      </c>
      <c r="RT34" s="2">
        <f t="shared" si="24"/>
        <v>92032073.810000002</v>
      </c>
      <c r="RU34" s="2">
        <f t="shared" si="24"/>
        <v>169170007.56999996</v>
      </c>
      <c r="RV34" s="2">
        <f t="shared" si="24"/>
        <v>86766346.689999998</v>
      </c>
      <c r="RW34" s="2">
        <f t="shared" si="24"/>
        <v>109263375.97000001</v>
      </c>
      <c r="RX34" s="2">
        <f t="shared" si="24"/>
        <v>136424227.65000004</v>
      </c>
      <c r="RY34" s="2">
        <f t="shared" si="24"/>
        <v>75050078.480000004</v>
      </c>
      <c r="RZ34" s="2">
        <f t="shared" si="24"/>
        <v>59396421.719999999</v>
      </c>
      <c r="SA34" s="2">
        <f t="shared" si="24"/>
        <v>78779695.650000006</v>
      </c>
      <c r="SB34" s="2">
        <f t="shared" si="24"/>
        <v>1151316449.55</v>
      </c>
      <c r="SC34" s="2">
        <f t="shared" si="24"/>
        <v>142506593.55000004</v>
      </c>
      <c r="SD34" s="2">
        <f t="shared" si="24"/>
        <v>132237958.84999999</v>
      </c>
      <c r="SE34" s="2">
        <f t="shared" si="24"/>
        <v>128879685.54000001</v>
      </c>
      <c r="SF34" s="2">
        <f t="shared" si="24"/>
        <v>80877246.190000013</v>
      </c>
      <c r="SG34" s="2">
        <f t="shared" si="24"/>
        <v>139695775.62</v>
      </c>
      <c r="SH34" s="2">
        <f t="shared" si="24"/>
        <v>166265853.56999996</v>
      </c>
      <c r="SI34" s="2">
        <f t="shared" si="24"/>
        <v>260373259.23999998</v>
      </c>
      <c r="SJ34" s="2">
        <f t="shared" si="24"/>
        <v>141229276.30000001</v>
      </c>
      <c r="SK34" s="2">
        <f t="shared" si="24"/>
        <v>153179674.09</v>
      </c>
      <c r="SL34" s="2">
        <f t="shared" si="24"/>
        <v>332140683.28999996</v>
      </c>
      <c r="SM34" s="2">
        <f t="shared" si="24"/>
        <v>48535886.740000017</v>
      </c>
      <c r="SN34" s="2">
        <f t="shared" si="24"/>
        <v>784437606.53000009</v>
      </c>
      <c r="SO34" s="2">
        <f t="shared" si="24"/>
        <v>144515063.65000001</v>
      </c>
      <c r="SP34" s="2">
        <f t="shared" si="24"/>
        <v>195379715.43000001</v>
      </c>
      <c r="SQ34" s="2">
        <f t="shared" si="24"/>
        <v>254918748.78999996</v>
      </c>
      <c r="SR34" s="2">
        <f t="shared" si="24"/>
        <v>133742073.54000001</v>
      </c>
      <c r="SS34" s="2">
        <f t="shared" si="24"/>
        <v>125699341.75999999</v>
      </c>
      <c r="ST34" s="2">
        <f t="shared" si="24"/>
        <v>121904375.96000001</v>
      </c>
      <c r="SU34" s="2">
        <f t="shared" si="24"/>
        <v>70279368.060000002</v>
      </c>
      <c r="SV34" s="2">
        <f t="shared" si="24"/>
        <v>1339605251.4199998</v>
      </c>
      <c r="SW34" s="2">
        <f t="shared" ref="SW34:VH34" si="25">SUM(SW19:SW33)</f>
        <v>108097992.20000002</v>
      </c>
      <c r="SX34" s="2">
        <f t="shared" si="25"/>
        <v>186745698.48999998</v>
      </c>
      <c r="SY34" s="2">
        <f t="shared" si="25"/>
        <v>126598256.55</v>
      </c>
      <c r="SZ34" s="2">
        <f t="shared" si="25"/>
        <v>69939801.190000013</v>
      </c>
      <c r="TA34" s="2">
        <f t="shared" si="25"/>
        <v>87055377.179999992</v>
      </c>
      <c r="TB34" s="2">
        <f t="shared" si="25"/>
        <v>93895716.810000017</v>
      </c>
      <c r="TC34" s="2">
        <f t="shared" si="25"/>
        <v>338937713.09999996</v>
      </c>
      <c r="TD34" s="2">
        <f t="shared" si="25"/>
        <v>94364021.360000014</v>
      </c>
      <c r="TE34" s="2">
        <f t="shared" si="25"/>
        <v>103390228.66</v>
      </c>
      <c r="TF34" s="2">
        <f t="shared" si="25"/>
        <v>144653901.42999998</v>
      </c>
      <c r="TG34" s="2">
        <f t="shared" si="25"/>
        <v>202599349.41999999</v>
      </c>
      <c r="TH34" s="2">
        <f t="shared" si="25"/>
        <v>108561507.06</v>
      </c>
      <c r="TI34" s="2">
        <f t="shared" si="25"/>
        <v>85628288.479999989</v>
      </c>
      <c r="TJ34" s="2">
        <f t="shared" si="25"/>
        <v>2536613708.7599998</v>
      </c>
      <c r="TK34" s="2">
        <f t="shared" si="25"/>
        <v>131731371.99000001</v>
      </c>
      <c r="TL34" s="2">
        <f t="shared" si="25"/>
        <v>89075415.020000011</v>
      </c>
      <c r="TM34" s="2">
        <f t="shared" si="25"/>
        <v>236472282.45000002</v>
      </c>
      <c r="TN34" s="2">
        <f t="shared" si="25"/>
        <v>196114905.95000005</v>
      </c>
      <c r="TO34" s="2">
        <f t="shared" si="25"/>
        <v>128742104.31</v>
      </c>
      <c r="TP34" s="2">
        <f t="shared" si="25"/>
        <v>59996959.590000004</v>
      </c>
      <c r="TQ34" s="2">
        <f t="shared" si="25"/>
        <v>615377381.32999992</v>
      </c>
      <c r="TR34" s="2">
        <f t="shared" si="25"/>
        <v>123618243.65000001</v>
      </c>
      <c r="TS34" s="2">
        <f t="shared" si="25"/>
        <v>220038261.08000001</v>
      </c>
      <c r="TT34" s="2">
        <f t="shared" si="25"/>
        <v>229305657.82999998</v>
      </c>
      <c r="TU34" s="2">
        <f t="shared" si="25"/>
        <v>112658836.33</v>
      </c>
      <c r="TV34" s="2">
        <f t="shared" si="25"/>
        <v>80735744.689999998</v>
      </c>
      <c r="TW34" s="2">
        <f t="shared" si="25"/>
        <v>128717674.57999998</v>
      </c>
      <c r="TX34" s="2">
        <f t="shared" si="25"/>
        <v>110754329.23999998</v>
      </c>
      <c r="TY34" s="2">
        <f t="shared" si="25"/>
        <v>104779777.29999998</v>
      </c>
      <c r="TZ34" s="2">
        <f t="shared" si="25"/>
        <v>635308509.04999995</v>
      </c>
      <c r="UA34" s="2">
        <f t="shared" si="25"/>
        <v>102224336.97999999</v>
      </c>
      <c r="UB34" s="2">
        <f t="shared" si="25"/>
        <v>1243084491.1600001</v>
      </c>
      <c r="UC34" s="2">
        <f t="shared" si="25"/>
        <v>320152685.80999994</v>
      </c>
      <c r="UD34" s="2">
        <f t="shared" si="25"/>
        <v>108669536.41000001</v>
      </c>
      <c r="UE34" s="2">
        <f t="shared" si="25"/>
        <v>118275482.17999999</v>
      </c>
      <c r="UF34" s="2">
        <f t="shared" si="25"/>
        <v>735272528.64999986</v>
      </c>
      <c r="UG34" s="2">
        <f t="shared" si="25"/>
        <v>77187643.38000001</v>
      </c>
      <c r="UH34" s="2">
        <f t="shared" si="25"/>
        <v>57447442.589999989</v>
      </c>
      <c r="UI34" s="2">
        <f t="shared" si="25"/>
        <v>92589032.87999998</v>
      </c>
      <c r="UJ34" s="2">
        <f t="shared" si="25"/>
        <v>90003534.570000023</v>
      </c>
      <c r="UK34" s="2">
        <f t="shared" si="25"/>
        <v>892321169.19000006</v>
      </c>
      <c r="UL34" s="2">
        <f t="shared" si="25"/>
        <v>214697076.31</v>
      </c>
      <c r="UM34" s="2">
        <f t="shared" si="25"/>
        <v>146851474.66999999</v>
      </c>
      <c r="UN34" s="2">
        <f t="shared" si="25"/>
        <v>248177249.03000003</v>
      </c>
      <c r="UO34" s="2">
        <f t="shared" si="25"/>
        <v>154449122.17000002</v>
      </c>
      <c r="UP34" s="2">
        <f t="shared" si="25"/>
        <v>120291957.61000001</v>
      </c>
      <c r="UQ34" s="2">
        <f t="shared" si="25"/>
        <v>4221573422.5999999</v>
      </c>
      <c r="UR34" s="2">
        <f t="shared" si="25"/>
        <v>189122293.12000006</v>
      </c>
      <c r="US34" s="2">
        <f t="shared" si="25"/>
        <v>199539274.15000001</v>
      </c>
      <c r="UT34" s="2">
        <f t="shared" si="25"/>
        <v>739272394.91000009</v>
      </c>
      <c r="UU34" s="2">
        <f t="shared" si="25"/>
        <v>61401468.900000006</v>
      </c>
      <c r="UV34" s="2">
        <f t="shared" si="25"/>
        <v>153024329.34000003</v>
      </c>
      <c r="UW34" s="2">
        <f t="shared" si="25"/>
        <v>375885055.5</v>
      </c>
      <c r="UX34" s="2">
        <f t="shared" si="25"/>
        <v>103690008.15000001</v>
      </c>
      <c r="UY34" s="2">
        <f t="shared" si="25"/>
        <v>103540453.43000001</v>
      </c>
      <c r="UZ34" s="2">
        <f t="shared" si="25"/>
        <v>140191459.10999998</v>
      </c>
      <c r="VA34" s="2">
        <f t="shared" si="25"/>
        <v>181179172.11999997</v>
      </c>
      <c r="VB34" s="2">
        <f t="shared" si="25"/>
        <v>365885057.89000005</v>
      </c>
      <c r="VC34" s="2">
        <f t="shared" si="25"/>
        <v>181228679.74000001</v>
      </c>
      <c r="VD34" s="2">
        <f t="shared" si="25"/>
        <v>304651445.51999998</v>
      </c>
      <c r="VE34" s="2">
        <f t="shared" si="25"/>
        <v>99150893.900000006</v>
      </c>
      <c r="VF34" s="2">
        <f t="shared" si="25"/>
        <v>100019000.44</v>
      </c>
      <c r="VG34" s="2">
        <f t="shared" si="25"/>
        <v>81858831.180000007</v>
      </c>
      <c r="VH34" s="2">
        <f t="shared" si="25"/>
        <v>96467799.979999989</v>
      </c>
      <c r="VI34" s="2">
        <f t="shared" ref="VI34:XT34" si="26">SUM(VI19:VI33)</f>
        <v>425532157.59999996</v>
      </c>
      <c r="VJ34" s="2">
        <f t="shared" si="26"/>
        <v>79574911.480000004</v>
      </c>
      <c r="VK34" s="2">
        <f t="shared" si="26"/>
        <v>70815701.659999996</v>
      </c>
      <c r="VL34" s="2">
        <f t="shared" si="26"/>
        <v>53172156.229999989</v>
      </c>
      <c r="VM34" s="2">
        <f t="shared" si="26"/>
        <v>2133720219.4800005</v>
      </c>
      <c r="VN34" s="2">
        <f t="shared" si="26"/>
        <v>135787265.77999997</v>
      </c>
      <c r="VO34" s="2">
        <f t="shared" si="26"/>
        <v>137084229.27999997</v>
      </c>
      <c r="VP34" s="2">
        <f t="shared" si="26"/>
        <v>237559415.30999994</v>
      </c>
      <c r="VQ34" s="2">
        <f t="shared" si="26"/>
        <v>296176818.01999998</v>
      </c>
      <c r="VR34" s="2">
        <f t="shared" si="26"/>
        <v>235180779.77999997</v>
      </c>
      <c r="VS34" s="2">
        <f t="shared" si="26"/>
        <v>171741842.52999997</v>
      </c>
      <c r="VT34" s="2">
        <f t="shared" si="26"/>
        <v>141266460.72999996</v>
      </c>
      <c r="VU34" s="2">
        <f t="shared" si="26"/>
        <v>135951638.45000002</v>
      </c>
      <c r="VV34" s="2">
        <f t="shared" si="26"/>
        <v>594218128.48000002</v>
      </c>
      <c r="VW34" s="2">
        <f t="shared" si="26"/>
        <v>134318066.96000001</v>
      </c>
      <c r="VX34" s="2">
        <f t="shared" si="26"/>
        <v>316395276.97000003</v>
      </c>
      <c r="VY34" s="2">
        <f t="shared" si="26"/>
        <v>155511892.79999998</v>
      </c>
      <c r="VZ34" s="2">
        <f t="shared" si="26"/>
        <v>110329648.48000002</v>
      </c>
      <c r="WA34" s="2">
        <f t="shared" si="26"/>
        <v>89621165.789999977</v>
      </c>
      <c r="WB34" s="2">
        <f t="shared" si="26"/>
        <v>6137416581.2700005</v>
      </c>
      <c r="WC34" s="2">
        <f t="shared" si="26"/>
        <v>279684038.57999998</v>
      </c>
      <c r="WD34" s="2">
        <f t="shared" si="26"/>
        <v>180513819.79999998</v>
      </c>
      <c r="WE34" s="2">
        <f t="shared" si="26"/>
        <v>171597965.5</v>
      </c>
      <c r="WF34" s="2">
        <f t="shared" si="26"/>
        <v>95072348.289999992</v>
      </c>
      <c r="WG34" s="2">
        <f t="shared" si="26"/>
        <v>192456412.08000004</v>
      </c>
      <c r="WH34" s="2">
        <f t="shared" si="26"/>
        <v>297437793.16999996</v>
      </c>
      <c r="WI34" s="2">
        <f t="shared" si="26"/>
        <v>317285807.22000003</v>
      </c>
      <c r="WJ34" s="2">
        <f t="shared" si="26"/>
        <v>172334222.92000002</v>
      </c>
      <c r="WK34" s="2">
        <f t="shared" si="26"/>
        <v>247407472.33999997</v>
      </c>
      <c r="WL34" s="2">
        <f t="shared" si="26"/>
        <v>132724273.54000001</v>
      </c>
      <c r="WM34" s="2">
        <f t="shared" si="26"/>
        <v>493300385.88000011</v>
      </c>
      <c r="WN34" s="2">
        <f t="shared" si="26"/>
        <v>174966292.16000003</v>
      </c>
      <c r="WO34" s="2">
        <f t="shared" si="26"/>
        <v>310141830.88999993</v>
      </c>
      <c r="WP34" s="2">
        <f t="shared" si="26"/>
        <v>452688175.19999999</v>
      </c>
      <c r="WQ34" s="2">
        <f t="shared" si="26"/>
        <v>183657679.37</v>
      </c>
      <c r="WR34" s="2">
        <f t="shared" si="26"/>
        <v>216193763.07999998</v>
      </c>
      <c r="WS34" s="2">
        <f t="shared" si="26"/>
        <v>249937107.03999999</v>
      </c>
      <c r="WT34" s="2">
        <f t="shared" si="26"/>
        <v>129565985.73999999</v>
      </c>
      <c r="WU34" s="2">
        <f t="shared" si="26"/>
        <v>367910976.39999998</v>
      </c>
      <c r="WV34" s="2">
        <f t="shared" si="26"/>
        <v>872822076.73000014</v>
      </c>
      <c r="WW34" s="2">
        <f t="shared" si="26"/>
        <v>152176710.63</v>
      </c>
      <c r="WX34" s="2">
        <f t="shared" si="26"/>
        <v>110765217.83999999</v>
      </c>
      <c r="WY34" s="2">
        <f t="shared" si="26"/>
        <v>92221959.859999999</v>
      </c>
      <c r="WZ34" s="2">
        <f t="shared" si="26"/>
        <v>127037089.26999998</v>
      </c>
      <c r="XA34" s="2">
        <f t="shared" si="26"/>
        <v>87079003.849999979</v>
      </c>
      <c r="XB34" s="2">
        <f t="shared" si="26"/>
        <v>100357358.50000001</v>
      </c>
      <c r="XC34" s="2">
        <f t="shared" si="26"/>
        <v>107764600.55000001</v>
      </c>
      <c r="XD34" s="2">
        <f t="shared" si="26"/>
        <v>690718366.30999994</v>
      </c>
      <c r="XE34" s="2">
        <f t="shared" si="26"/>
        <v>86908774.670000002</v>
      </c>
      <c r="XF34" s="2">
        <f t="shared" si="26"/>
        <v>64509360.120000005</v>
      </c>
      <c r="XG34" s="2">
        <f t="shared" si="26"/>
        <v>63700230.020000003</v>
      </c>
      <c r="XH34" s="2">
        <f t="shared" si="26"/>
        <v>71913389.859999999</v>
      </c>
      <c r="XI34" s="2">
        <f t="shared" si="26"/>
        <v>2936505021.5100007</v>
      </c>
      <c r="XJ34" s="2">
        <f t="shared" si="26"/>
        <v>266358500.96000001</v>
      </c>
      <c r="XK34" s="2">
        <f t="shared" si="26"/>
        <v>277183540.5</v>
      </c>
      <c r="XL34" s="2">
        <f t="shared" si="26"/>
        <v>922698399.46999991</v>
      </c>
      <c r="XM34" s="2">
        <f t="shared" si="26"/>
        <v>204078223.34</v>
      </c>
      <c r="XN34" s="2">
        <f t="shared" si="26"/>
        <v>244476515.17999995</v>
      </c>
      <c r="XO34" s="2">
        <f t="shared" si="26"/>
        <v>451739609.01999998</v>
      </c>
      <c r="XP34" s="2">
        <f t="shared" si="26"/>
        <v>232438605.10000002</v>
      </c>
      <c r="XQ34" s="2">
        <f t="shared" si="26"/>
        <v>192162246.38</v>
      </c>
      <c r="XR34" s="2">
        <f t="shared" si="26"/>
        <v>449462149.40000004</v>
      </c>
      <c r="XS34" s="2">
        <f t="shared" si="26"/>
        <v>393455820.53999996</v>
      </c>
      <c r="XT34" s="2">
        <f t="shared" si="26"/>
        <v>132728004.45999998</v>
      </c>
      <c r="XU34" s="2">
        <f t="shared" ref="XU34:AAF34" si="27">SUM(XU19:XU33)</f>
        <v>129532634.41999999</v>
      </c>
      <c r="XV34" s="2">
        <f t="shared" si="27"/>
        <v>164758440.53000003</v>
      </c>
      <c r="XW34" s="2">
        <f t="shared" si="27"/>
        <v>145820594.02999997</v>
      </c>
      <c r="XX34" s="2">
        <f t="shared" si="27"/>
        <v>133343150.25</v>
      </c>
      <c r="XY34" s="2">
        <f t="shared" si="27"/>
        <v>95727506.75</v>
      </c>
      <c r="XZ34" s="2">
        <f t="shared" si="27"/>
        <v>121509506.25999998</v>
      </c>
      <c r="YA34" s="2">
        <f t="shared" si="27"/>
        <v>110580313.95999999</v>
      </c>
      <c r="YB34" s="2">
        <f t="shared" si="27"/>
        <v>100539597.98</v>
      </c>
      <c r="YC34" s="2">
        <f t="shared" si="27"/>
        <v>115765551.22</v>
      </c>
      <c r="YD34" s="2">
        <f t="shared" si="27"/>
        <v>105351804.11</v>
      </c>
      <c r="YE34" s="2">
        <f t="shared" si="27"/>
        <v>149064545.44</v>
      </c>
      <c r="YF34" s="2">
        <f t="shared" si="27"/>
        <v>3136357032.0599999</v>
      </c>
      <c r="YG34" s="2">
        <f t="shared" si="27"/>
        <v>173034304.06</v>
      </c>
      <c r="YH34" s="2">
        <f t="shared" si="27"/>
        <v>336899893.81000006</v>
      </c>
      <c r="YI34" s="2">
        <f t="shared" si="27"/>
        <v>140463845.72999999</v>
      </c>
      <c r="YJ34" s="2">
        <f t="shared" si="27"/>
        <v>721809791.93000007</v>
      </c>
      <c r="YK34" s="2">
        <f t="shared" si="27"/>
        <v>200686856.10999998</v>
      </c>
      <c r="YL34" s="2">
        <f t="shared" si="27"/>
        <v>334676450.01000005</v>
      </c>
      <c r="YM34" s="2">
        <f t="shared" si="27"/>
        <v>107935650.35000001</v>
      </c>
      <c r="YN34" s="2">
        <f t="shared" si="27"/>
        <v>692863940.28000009</v>
      </c>
      <c r="YO34" s="2">
        <f t="shared" si="27"/>
        <v>428699787.97000003</v>
      </c>
      <c r="YP34" s="2">
        <f t="shared" si="27"/>
        <v>213399191.76000002</v>
      </c>
      <c r="YQ34" s="2">
        <f t="shared" si="27"/>
        <v>151800594.38999999</v>
      </c>
      <c r="YR34" s="2">
        <f t="shared" si="27"/>
        <v>119792078.55000001</v>
      </c>
      <c r="YS34" s="2">
        <f t="shared" si="27"/>
        <v>118772920.57000002</v>
      </c>
      <c r="YT34" s="2">
        <f t="shared" si="27"/>
        <v>90069511</v>
      </c>
      <c r="YU34" s="2">
        <f t="shared" si="27"/>
        <v>99601661.5</v>
      </c>
      <c r="YV34" s="2">
        <f t="shared" si="27"/>
        <v>81402265.030000001</v>
      </c>
      <c r="YW34" s="2">
        <f t="shared" si="27"/>
        <v>1269351742.25</v>
      </c>
      <c r="YX34" s="2">
        <f t="shared" si="27"/>
        <v>153713348.59999999</v>
      </c>
      <c r="YY34" s="2">
        <f t="shared" si="27"/>
        <v>126838889.34</v>
      </c>
      <c r="YZ34" s="2">
        <f t="shared" si="27"/>
        <v>108948437.17999998</v>
      </c>
      <c r="ZA34" s="2">
        <f t="shared" si="27"/>
        <v>150513181.44999999</v>
      </c>
      <c r="ZB34" s="2">
        <f t="shared" si="27"/>
        <v>87313106.830000013</v>
      </c>
      <c r="ZC34" s="2">
        <f t="shared" si="27"/>
        <v>104349863.13000001</v>
      </c>
      <c r="ZD34" s="2">
        <f t="shared" si="27"/>
        <v>1236684086.23</v>
      </c>
      <c r="ZE34" s="2">
        <f t="shared" si="27"/>
        <v>92099803.342500001</v>
      </c>
      <c r="ZF34" s="2">
        <f t="shared" si="27"/>
        <v>172371899.22000003</v>
      </c>
      <c r="ZG34" s="2">
        <f t="shared" si="27"/>
        <v>163303521.60250002</v>
      </c>
      <c r="ZH34" s="2">
        <f t="shared" si="27"/>
        <v>94882907.25999999</v>
      </c>
      <c r="ZI34" s="2">
        <f t="shared" si="27"/>
        <v>125712091.91999997</v>
      </c>
      <c r="ZJ34" s="2">
        <f t="shared" si="27"/>
        <v>91753939.169999972</v>
      </c>
      <c r="ZK34" s="2">
        <f t="shared" si="27"/>
        <v>81167941.450000003</v>
      </c>
      <c r="ZL34" s="2">
        <f t="shared" si="27"/>
        <v>307342598.06999999</v>
      </c>
      <c r="ZM34" s="2">
        <f t="shared" si="27"/>
        <v>2276384698.6900001</v>
      </c>
      <c r="ZN34" s="2">
        <f t="shared" si="27"/>
        <v>109447048.48000002</v>
      </c>
      <c r="ZO34" s="2">
        <f t="shared" si="27"/>
        <v>277138211.55000001</v>
      </c>
      <c r="ZP34" s="2">
        <f t="shared" si="27"/>
        <v>799272434.57999992</v>
      </c>
      <c r="ZQ34" s="2">
        <f t="shared" si="27"/>
        <v>359695733.65999997</v>
      </c>
      <c r="ZR34" s="2">
        <f t="shared" si="27"/>
        <v>124256139.18000001</v>
      </c>
      <c r="ZS34" s="2">
        <f t="shared" si="27"/>
        <v>159261021.33000001</v>
      </c>
      <c r="ZT34" s="2">
        <f t="shared" si="27"/>
        <v>283323408.64999998</v>
      </c>
      <c r="ZU34" s="2">
        <f t="shared" si="27"/>
        <v>291807346.13999999</v>
      </c>
      <c r="ZV34" s="2">
        <f t="shared" si="27"/>
        <v>356605921.27000004</v>
      </c>
      <c r="ZW34" s="2">
        <f t="shared" si="27"/>
        <v>76828625.50999999</v>
      </c>
      <c r="ZX34" s="2">
        <f t="shared" si="27"/>
        <v>115807988.83999999</v>
      </c>
      <c r="ZY34" s="2">
        <f t="shared" si="27"/>
        <v>121857776.22</v>
      </c>
      <c r="ZZ34" s="2">
        <f t="shared" si="27"/>
        <v>248238525.89999998</v>
      </c>
      <c r="AAA34" s="2">
        <f t="shared" si="27"/>
        <v>126496477.33999999</v>
      </c>
      <c r="AAB34" s="2">
        <f t="shared" si="27"/>
        <v>114482078.86999999</v>
      </c>
      <c r="AAC34" s="2">
        <f t="shared" si="27"/>
        <v>140028997.88</v>
      </c>
      <c r="AAD34" s="2">
        <f t="shared" si="27"/>
        <v>95615541.620000005</v>
      </c>
      <c r="AAE34" s="2">
        <f t="shared" si="27"/>
        <v>106450081.00999999</v>
      </c>
      <c r="AAF34" s="2">
        <f t="shared" si="27"/>
        <v>84313289.440000013</v>
      </c>
      <c r="AAG34" s="2">
        <f t="shared" ref="AAG34:ACR34" si="28">SUM(AAG19:AAG33)</f>
        <v>76311636.390000001</v>
      </c>
      <c r="AAH34" s="2">
        <f t="shared" si="28"/>
        <v>71582277.989999995</v>
      </c>
      <c r="AAI34" s="2">
        <f t="shared" si="28"/>
        <v>1095985383.9200001</v>
      </c>
      <c r="AAJ34" s="2">
        <f t="shared" si="28"/>
        <v>109612154.88</v>
      </c>
      <c r="AAK34" s="2">
        <f t="shared" si="28"/>
        <v>121242384.75999998</v>
      </c>
      <c r="AAL34" s="2">
        <f t="shared" si="28"/>
        <v>111009248.50999999</v>
      </c>
      <c r="AAM34" s="2">
        <f t="shared" si="28"/>
        <v>100925012.06</v>
      </c>
      <c r="AAN34" s="2">
        <f t="shared" si="28"/>
        <v>167802296.17999998</v>
      </c>
      <c r="AAO34" s="2">
        <f t="shared" si="28"/>
        <v>105827353</v>
      </c>
      <c r="AAP34" s="2">
        <f t="shared" si="28"/>
        <v>4603762462.9199991</v>
      </c>
      <c r="AAQ34" s="2">
        <f t="shared" si="28"/>
        <v>158667303.59</v>
      </c>
      <c r="AAR34" s="2">
        <f t="shared" si="28"/>
        <v>103549030.80999999</v>
      </c>
      <c r="AAS34" s="2">
        <f t="shared" si="28"/>
        <v>343550351.06999999</v>
      </c>
      <c r="AAT34" s="2">
        <f t="shared" si="28"/>
        <v>206793621.25</v>
      </c>
      <c r="AAU34" s="2">
        <f t="shared" si="28"/>
        <v>131530516.68000001</v>
      </c>
      <c r="AAV34" s="2">
        <f t="shared" si="28"/>
        <v>181121776.29000002</v>
      </c>
      <c r="AAW34" s="2">
        <f t="shared" si="28"/>
        <v>229475283.10999998</v>
      </c>
      <c r="AAX34" s="2">
        <f t="shared" si="28"/>
        <v>455250740.11000001</v>
      </c>
      <c r="AAY34" s="2">
        <f t="shared" si="28"/>
        <v>113116246.53</v>
      </c>
      <c r="AAZ34" s="2">
        <f t="shared" si="28"/>
        <v>215484019.60999995</v>
      </c>
      <c r="ABA34" s="2">
        <f t="shared" si="28"/>
        <v>683786652.23000014</v>
      </c>
      <c r="ABB34" s="2">
        <f t="shared" si="28"/>
        <v>390443957.87</v>
      </c>
      <c r="ABC34" s="2">
        <f t="shared" si="28"/>
        <v>84744537.579999998</v>
      </c>
      <c r="ABD34" s="2">
        <f t="shared" si="28"/>
        <v>128254797.45</v>
      </c>
      <c r="ABE34" s="2">
        <f t="shared" si="28"/>
        <v>121840875.59</v>
      </c>
      <c r="ABF34" s="2">
        <f t="shared" si="28"/>
        <v>69385749.200000003</v>
      </c>
      <c r="ABG34" s="2">
        <f t="shared" si="28"/>
        <v>121318199.91</v>
      </c>
      <c r="ABH34" s="2">
        <f t="shared" si="28"/>
        <v>89647992.299999982</v>
      </c>
      <c r="ABI34" s="2">
        <f t="shared" si="28"/>
        <v>928272261.08999991</v>
      </c>
      <c r="ABJ34" s="2">
        <f t="shared" si="28"/>
        <v>720029143.23000002</v>
      </c>
      <c r="ABK34" s="2">
        <f t="shared" si="28"/>
        <v>91493541.179999992</v>
      </c>
      <c r="ABL34" s="2">
        <f t="shared" si="28"/>
        <v>77811217.819999978</v>
      </c>
      <c r="ABM34" s="2">
        <f t="shared" si="28"/>
        <v>79927526.520000011</v>
      </c>
      <c r="ABN34" s="2">
        <f t="shared" si="28"/>
        <v>78912035.349999994</v>
      </c>
      <c r="ABO34" s="2">
        <f t="shared" si="28"/>
        <v>70934727.700000018</v>
      </c>
      <c r="ABP34" s="2">
        <f t="shared" si="28"/>
        <v>1288732431.51</v>
      </c>
      <c r="ABQ34" s="2">
        <f t="shared" si="28"/>
        <v>170436623.21000001</v>
      </c>
      <c r="ABR34" s="2">
        <f t="shared" si="28"/>
        <v>128776849.04000001</v>
      </c>
      <c r="ABS34" s="2">
        <f t="shared" si="28"/>
        <v>232333260.94999996</v>
      </c>
      <c r="ABT34" s="2">
        <f t="shared" si="28"/>
        <v>198561446.07999998</v>
      </c>
      <c r="ABU34" s="2">
        <f t="shared" si="28"/>
        <v>172822686.58999997</v>
      </c>
      <c r="ABV34" s="2">
        <f t="shared" si="28"/>
        <v>108964528.09999999</v>
      </c>
      <c r="ABW34" s="2">
        <f t="shared" si="28"/>
        <v>171092152.74000001</v>
      </c>
      <c r="ABX34" s="2">
        <f t="shared" si="28"/>
        <v>38525008.189999998</v>
      </c>
      <c r="ABY34" s="2">
        <f t="shared" si="28"/>
        <v>1313815063.2509999</v>
      </c>
      <c r="ABZ34" s="2">
        <f t="shared" si="28"/>
        <v>114812803.84</v>
      </c>
      <c r="ACA34" s="2">
        <f t="shared" si="28"/>
        <v>224008432.19999996</v>
      </c>
      <c r="ACB34" s="2">
        <f t="shared" si="28"/>
        <v>103139233.86999999</v>
      </c>
      <c r="ACC34" s="2">
        <f t="shared" si="28"/>
        <v>88548423.570000008</v>
      </c>
      <c r="ACD34" s="2">
        <f t="shared" si="28"/>
        <v>383158024.5</v>
      </c>
      <c r="ACE34" s="2">
        <f t="shared" si="28"/>
        <v>85321489.090000004</v>
      </c>
      <c r="ACF34" s="2">
        <f t="shared" si="28"/>
        <v>127539141.64000002</v>
      </c>
      <c r="ACG34" s="2">
        <f t="shared" si="28"/>
        <v>99397489.76000002</v>
      </c>
      <c r="ACH34" s="2">
        <f t="shared" si="28"/>
        <v>128224747.53</v>
      </c>
      <c r="ACI34" s="2">
        <f t="shared" si="28"/>
        <v>86592136.749999985</v>
      </c>
      <c r="ACJ34" s="2">
        <f t="shared" si="28"/>
        <v>3082659630.5699997</v>
      </c>
      <c r="ACK34" s="2">
        <f t="shared" si="28"/>
        <v>113404541.17999999</v>
      </c>
      <c r="ACL34" s="2">
        <f t="shared" si="28"/>
        <v>154383562.32000002</v>
      </c>
      <c r="ACM34" s="2">
        <f t="shared" si="28"/>
        <v>237751396.54000002</v>
      </c>
      <c r="ACN34" s="2">
        <f t="shared" si="28"/>
        <v>101080269.06000002</v>
      </c>
      <c r="ACO34" s="2">
        <f t="shared" si="28"/>
        <v>155134035.94</v>
      </c>
      <c r="ACP34" s="2">
        <f t="shared" si="28"/>
        <v>203854672.44000003</v>
      </c>
      <c r="ACQ34" s="2">
        <f t="shared" si="28"/>
        <v>685951572.62999988</v>
      </c>
      <c r="ACR34" s="2">
        <f t="shared" si="28"/>
        <v>844067092.85000002</v>
      </c>
      <c r="ACS34" s="2">
        <f t="shared" ref="ACS34:AFD34" si="29">SUM(ACS19:ACS33)</f>
        <v>124732879.42999998</v>
      </c>
      <c r="ACT34" s="2">
        <f t="shared" si="29"/>
        <v>156610908.06</v>
      </c>
      <c r="ACU34" s="2">
        <f t="shared" si="29"/>
        <v>216352485.91</v>
      </c>
      <c r="ACV34" s="2">
        <f t="shared" si="29"/>
        <v>155983233.44999999</v>
      </c>
      <c r="ACW34" s="2">
        <f t="shared" si="29"/>
        <v>751737860.54000008</v>
      </c>
      <c r="ACX34" s="2">
        <f t="shared" si="29"/>
        <v>162795851.35000002</v>
      </c>
      <c r="ACY34" s="2">
        <f t="shared" si="29"/>
        <v>170802501.54999995</v>
      </c>
      <c r="ACZ34" s="2">
        <f t="shared" si="29"/>
        <v>121811370.11000001</v>
      </c>
      <c r="ADA34" s="2">
        <f t="shared" si="29"/>
        <v>74692471.280000001</v>
      </c>
      <c r="ADB34" s="2">
        <f t="shared" si="29"/>
        <v>97605069.419999987</v>
      </c>
      <c r="ADC34" s="2">
        <f t="shared" si="29"/>
        <v>83206131.109999999</v>
      </c>
      <c r="ADD34" s="2">
        <f t="shared" si="29"/>
        <v>83312785.879999995</v>
      </c>
      <c r="ADE34" s="2">
        <f t="shared" si="29"/>
        <v>68283151.589999989</v>
      </c>
      <c r="ADF34" s="2">
        <f t="shared" si="29"/>
        <v>95957338.810000002</v>
      </c>
      <c r="ADG34" s="2">
        <f t="shared" si="29"/>
        <v>769778901.64000022</v>
      </c>
      <c r="ADH34" s="2">
        <f t="shared" si="29"/>
        <v>559603560.61000001</v>
      </c>
      <c r="ADI34" s="2">
        <f t="shared" si="29"/>
        <v>88486795.219999984</v>
      </c>
      <c r="ADJ34" s="2">
        <f t="shared" si="29"/>
        <v>72635858.61999999</v>
      </c>
      <c r="ADK34" s="2">
        <f t="shared" si="29"/>
        <v>137478685.59</v>
      </c>
      <c r="ADL34" s="2">
        <f t="shared" si="29"/>
        <v>46924930.230000004</v>
      </c>
      <c r="ADM34" s="2">
        <f t="shared" si="29"/>
        <v>107336124.01999998</v>
      </c>
      <c r="ADN34" s="2">
        <f t="shared" si="29"/>
        <v>83582208.249999985</v>
      </c>
      <c r="ADO34" s="2">
        <f t="shared" si="29"/>
        <v>112236387.00999999</v>
      </c>
      <c r="ADP34" s="2">
        <f t="shared" si="29"/>
        <v>2714333290.3399997</v>
      </c>
      <c r="ADQ34" s="2">
        <f t="shared" si="29"/>
        <v>329768998.77000004</v>
      </c>
      <c r="ADR34" s="2">
        <f t="shared" si="29"/>
        <v>338096318.63000005</v>
      </c>
      <c r="ADS34" s="2">
        <f t="shared" si="29"/>
        <v>148642233.28</v>
      </c>
      <c r="ADT34" s="2">
        <f t="shared" si="29"/>
        <v>995810328.68999994</v>
      </c>
      <c r="ADU34" s="2">
        <f t="shared" si="29"/>
        <v>68496523.489999995</v>
      </c>
      <c r="ADV34" s="2">
        <f t="shared" si="29"/>
        <v>86365795.420000002</v>
      </c>
      <c r="ADW34" s="2">
        <f t="shared" si="29"/>
        <v>139289267.08999997</v>
      </c>
      <c r="ADX34" s="2">
        <f t="shared" si="29"/>
        <v>76268867.230000004</v>
      </c>
      <c r="ADY34" s="2">
        <f t="shared" si="29"/>
        <v>45854851.50999999</v>
      </c>
      <c r="ADZ34" s="2">
        <f t="shared" si="29"/>
        <v>3426273312.1900005</v>
      </c>
      <c r="AEA34" s="2">
        <f t="shared" si="29"/>
        <v>587498811.13</v>
      </c>
      <c r="AEB34" s="2">
        <f t="shared" si="29"/>
        <v>476351343.75</v>
      </c>
      <c r="AEC34" s="2">
        <f t="shared" si="29"/>
        <v>124951412.89999999</v>
      </c>
      <c r="AED34" s="2">
        <f t="shared" si="29"/>
        <v>148841885.14999995</v>
      </c>
      <c r="AEE34" s="2">
        <f t="shared" si="29"/>
        <v>238157869.04000005</v>
      </c>
      <c r="AEF34" s="2">
        <f t="shared" si="29"/>
        <v>154320188.72</v>
      </c>
      <c r="AEG34" s="2">
        <f t="shared" si="29"/>
        <v>168453655.08000001</v>
      </c>
      <c r="AEH34" s="2">
        <f t="shared" si="29"/>
        <v>115552475.56999999</v>
      </c>
      <c r="AEI34" s="2">
        <f t="shared" si="29"/>
        <v>129919394.53999999</v>
      </c>
      <c r="AEJ34" s="2">
        <f t="shared" si="29"/>
        <v>174642897.94</v>
      </c>
      <c r="AEK34" s="2">
        <f t="shared" si="29"/>
        <v>291069948.37</v>
      </c>
      <c r="AEL34" s="2">
        <f t="shared" si="29"/>
        <v>115992186.11999999</v>
      </c>
      <c r="AEM34" s="2">
        <f t="shared" si="29"/>
        <v>163602752.42000002</v>
      </c>
      <c r="AEN34" s="2">
        <f t="shared" si="29"/>
        <v>198879410.39000002</v>
      </c>
      <c r="AEO34" s="2">
        <f t="shared" si="29"/>
        <v>240175934.02999997</v>
      </c>
      <c r="AEP34" s="2">
        <f t="shared" si="29"/>
        <v>110093668.26000001</v>
      </c>
      <c r="AEQ34" s="2">
        <f t="shared" si="29"/>
        <v>324764403.59000009</v>
      </c>
      <c r="AER34" s="2">
        <f t="shared" si="29"/>
        <v>80388707.189999998</v>
      </c>
      <c r="AES34" s="2">
        <f t="shared" si="29"/>
        <v>308360816.78999996</v>
      </c>
      <c r="AET34" s="2">
        <f t="shared" si="29"/>
        <v>2809196868.6200004</v>
      </c>
      <c r="AEU34" s="2">
        <f t="shared" si="29"/>
        <v>256956052.28000003</v>
      </c>
      <c r="AEV34" s="2">
        <f t="shared" si="29"/>
        <v>253399206.09999996</v>
      </c>
      <c r="AEW34" s="2">
        <f t="shared" si="29"/>
        <v>182805199.83000004</v>
      </c>
      <c r="AEX34" s="2">
        <f t="shared" si="29"/>
        <v>137326109.89999998</v>
      </c>
      <c r="AEY34" s="2">
        <f t="shared" si="29"/>
        <v>375441906.41999996</v>
      </c>
      <c r="AEZ34" s="2">
        <f t="shared" si="29"/>
        <v>137905467.63999999</v>
      </c>
      <c r="AFA34" s="2">
        <f t="shared" si="29"/>
        <v>173293589.29000002</v>
      </c>
      <c r="AFB34" s="2">
        <f t="shared" si="29"/>
        <v>128410123.05000001</v>
      </c>
      <c r="AFC34" s="2">
        <f t="shared" si="29"/>
        <v>75597626.75</v>
      </c>
      <c r="AFD34" s="2">
        <f t="shared" si="29"/>
        <v>1556770623.54</v>
      </c>
      <c r="AFE34" s="2">
        <f t="shared" ref="AFE34:AHP34" si="30">SUM(AFE19:AFE33)</f>
        <v>701248851.7900002</v>
      </c>
      <c r="AFF34" s="2">
        <f t="shared" si="30"/>
        <v>262124732.78</v>
      </c>
      <c r="AFG34" s="2">
        <f t="shared" si="30"/>
        <v>187265608.39000005</v>
      </c>
      <c r="AFH34" s="2">
        <f t="shared" si="30"/>
        <v>360790774.54999995</v>
      </c>
      <c r="AFI34" s="2">
        <f t="shared" si="30"/>
        <v>235224881.92000002</v>
      </c>
      <c r="AFJ34" s="2">
        <f t="shared" si="30"/>
        <v>154117818.62000003</v>
      </c>
      <c r="AFK34" s="2">
        <f t="shared" si="30"/>
        <v>182997862.63</v>
      </c>
      <c r="AFL34" s="2">
        <f t="shared" si="30"/>
        <v>124787723.31999999</v>
      </c>
      <c r="AFM34" s="2">
        <f t="shared" si="30"/>
        <v>183946868.96000001</v>
      </c>
      <c r="AFN34" s="2">
        <f t="shared" si="30"/>
        <v>170512867.10999995</v>
      </c>
      <c r="AFO34" s="2">
        <f t="shared" si="30"/>
        <v>152095840.75999999</v>
      </c>
      <c r="AFP34" s="2">
        <f t="shared" si="30"/>
        <v>203422901.94</v>
      </c>
      <c r="AFQ34" s="2">
        <f t="shared" si="30"/>
        <v>1296780013.2499998</v>
      </c>
      <c r="AFR34" s="2">
        <f t="shared" si="30"/>
        <v>301389306.42999995</v>
      </c>
      <c r="AFS34" s="2">
        <f t="shared" si="30"/>
        <v>194485113.94999999</v>
      </c>
      <c r="AFT34" s="2">
        <f t="shared" si="30"/>
        <v>160093611.72</v>
      </c>
      <c r="AFU34" s="2">
        <f t="shared" si="30"/>
        <v>196078676.97999996</v>
      </c>
      <c r="AFV34" s="2">
        <f t="shared" si="30"/>
        <v>139708123.91</v>
      </c>
      <c r="AFW34" s="2">
        <f t="shared" si="30"/>
        <v>104434800.33999999</v>
      </c>
      <c r="AFX34" s="2">
        <f t="shared" si="30"/>
        <v>286859069.24000001</v>
      </c>
      <c r="AFY34" s="2">
        <f t="shared" si="30"/>
        <v>240406513.05000004</v>
      </c>
      <c r="AFZ34" s="2">
        <f t="shared" si="30"/>
        <v>107981969.03000002</v>
      </c>
      <c r="AGA34" s="2">
        <f t="shared" si="30"/>
        <v>267056753.59999996</v>
      </c>
      <c r="AGB34" s="2">
        <f t="shared" si="30"/>
        <v>119483385.74000001</v>
      </c>
      <c r="AGC34" s="2">
        <f t="shared" si="30"/>
        <v>1720439703.3199999</v>
      </c>
      <c r="AGD34" s="2">
        <f t="shared" si="30"/>
        <v>139096854.60999998</v>
      </c>
      <c r="AGE34" s="2">
        <f t="shared" si="30"/>
        <v>145027427.81999996</v>
      </c>
      <c r="AGF34" s="2">
        <f t="shared" si="30"/>
        <v>127642183.84</v>
      </c>
      <c r="AGG34" s="2">
        <f t="shared" si="30"/>
        <v>375010802.48000002</v>
      </c>
      <c r="AGH34" s="2">
        <f t="shared" si="30"/>
        <v>151072881.74000001</v>
      </c>
      <c r="AGI34" s="2">
        <f t="shared" si="30"/>
        <v>107198886.22000003</v>
      </c>
      <c r="AGJ34" s="2">
        <f t="shared" si="30"/>
        <v>132691736.72000001</v>
      </c>
      <c r="AGK34" s="2">
        <f t="shared" si="30"/>
        <v>103252354.14</v>
      </c>
      <c r="AGL34" s="2">
        <f t="shared" si="30"/>
        <v>128994791.5</v>
      </c>
      <c r="AGM34" s="2">
        <f t="shared" si="30"/>
        <v>93527569.219999999</v>
      </c>
      <c r="AGN34" s="2">
        <f t="shared" si="30"/>
        <v>2090493005.9500003</v>
      </c>
      <c r="AGO34" s="2">
        <f t="shared" si="30"/>
        <v>430674447.76999998</v>
      </c>
      <c r="AGP34" s="2">
        <f t="shared" si="30"/>
        <v>231482443.93000001</v>
      </c>
      <c r="AGQ34" s="2">
        <f t="shared" si="30"/>
        <v>117737106.30999999</v>
      </c>
      <c r="AGR34" s="2">
        <f t="shared" si="30"/>
        <v>307383009.18000001</v>
      </c>
      <c r="AGS34" s="2">
        <f t="shared" si="30"/>
        <v>231476319.69</v>
      </c>
      <c r="AGT34" s="2">
        <f t="shared" si="30"/>
        <v>103504062.99000001</v>
      </c>
      <c r="AGU34" s="2">
        <f t="shared" si="30"/>
        <v>126386328.11999997</v>
      </c>
      <c r="AGV34" s="2">
        <f t="shared" si="30"/>
        <v>3071530533.0499997</v>
      </c>
      <c r="AGW34" s="2">
        <f t="shared" si="30"/>
        <v>1765861867.5799997</v>
      </c>
      <c r="AGX34" s="2">
        <f t="shared" si="30"/>
        <v>138068539.28</v>
      </c>
      <c r="AGY34" s="2">
        <f t="shared" si="30"/>
        <v>345226161.54999995</v>
      </c>
      <c r="AGZ34" s="2">
        <f t="shared" si="30"/>
        <v>480903595.99000007</v>
      </c>
      <c r="AHA34" s="2">
        <f t="shared" si="30"/>
        <v>256023244.98999995</v>
      </c>
      <c r="AHB34" s="2">
        <f t="shared" si="30"/>
        <v>228238420.80000001</v>
      </c>
      <c r="AHC34" s="2">
        <f t="shared" si="30"/>
        <v>203382657.33999997</v>
      </c>
      <c r="AHD34" s="2">
        <f t="shared" si="30"/>
        <v>74662685.310000002</v>
      </c>
      <c r="AHE34" s="2">
        <f t="shared" si="30"/>
        <v>182990626.18000001</v>
      </c>
      <c r="AHF34" s="2">
        <f t="shared" si="30"/>
        <v>227080059.87</v>
      </c>
      <c r="AHG34" s="2">
        <f t="shared" si="30"/>
        <v>116677500.69</v>
      </c>
      <c r="AHH34" s="2">
        <f t="shared" si="30"/>
        <v>106247585.93000001</v>
      </c>
      <c r="AHI34" s="2">
        <f t="shared" si="30"/>
        <v>130505184.34999998</v>
      </c>
      <c r="AHJ34" s="2">
        <f t="shared" si="30"/>
        <v>119970126.92669998</v>
      </c>
      <c r="AHK34" s="2">
        <f t="shared" si="30"/>
        <v>140621126.40999997</v>
      </c>
      <c r="AHL34" s="2">
        <f t="shared" si="30"/>
        <v>112603327.18000002</v>
      </c>
      <c r="AHM34" s="2">
        <f t="shared" si="30"/>
        <v>923340803.29000008</v>
      </c>
      <c r="AHN34" s="2">
        <f t="shared" si="30"/>
        <v>135480564.5</v>
      </c>
      <c r="AHO34" s="2">
        <f t="shared" si="30"/>
        <v>138405152.61000001</v>
      </c>
      <c r="AHP34" s="2">
        <f t="shared" si="30"/>
        <v>135529021.89999998</v>
      </c>
      <c r="AHQ34" s="2">
        <f t="shared" ref="AHQ34:AHS34" si="31">SUM(AHQ19:AHQ33)</f>
        <v>275165204.60999995</v>
      </c>
      <c r="AHR34" s="2">
        <f t="shared" si="31"/>
        <v>119545556.72000001</v>
      </c>
      <c r="AHS34" s="2">
        <f t="shared" si="31"/>
        <v>80427744.199999988</v>
      </c>
      <c r="AHT34" s="2">
        <f>SUM(AHT19:AHT33)</f>
        <v>339737860402.39258</v>
      </c>
      <c r="AHV34" s="625"/>
      <c r="AHW34" s="626"/>
    </row>
    <row r="35" spans="1:907" x14ac:dyDescent="0.8">
      <c r="A35" s="1">
        <v>27</v>
      </c>
      <c r="B35" s="96" t="s">
        <v>43</v>
      </c>
      <c r="C35" s="6" t="s">
        <v>6533</v>
      </c>
      <c r="D35" s="11">
        <v>976115884.29000008</v>
      </c>
      <c r="E35" s="11">
        <v>35056029.620000005</v>
      </c>
      <c r="F35" s="11">
        <v>49086433.669999965</v>
      </c>
      <c r="G35" s="11">
        <v>7354224.6199999955</v>
      </c>
      <c r="H35" s="11">
        <v>97786792.829999939</v>
      </c>
      <c r="I35" s="11">
        <v>35083614.680000022</v>
      </c>
      <c r="J35" s="11">
        <v>465378141.42999995</v>
      </c>
      <c r="K35" s="11">
        <v>87191617.999999955</v>
      </c>
      <c r="L35" s="11">
        <v>50900611.79999999</v>
      </c>
      <c r="M35" s="11">
        <v>44399138.189999983</v>
      </c>
      <c r="N35" s="11">
        <v>15363089.770000003</v>
      </c>
      <c r="O35" s="11">
        <v>21284802.370000001</v>
      </c>
      <c r="P35" s="11">
        <v>136212276.03999996</v>
      </c>
      <c r="Q35" s="11">
        <v>16323792.100000009</v>
      </c>
      <c r="R35" s="11">
        <v>7646893.8799999943</v>
      </c>
      <c r="S35" s="11">
        <v>-2861828.0699999887</v>
      </c>
      <c r="T35" s="11">
        <v>72771131.570000038</v>
      </c>
      <c r="U35" s="11">
        <v>-587456.8499999966</v>
      </c>
      <c r="V35" s="11">
        <v>1402375996.7399991</v>
      </c>
      <c r="W35" s="11">
        <v>146063764.53000006</v>
      </c>
      <c r="X35" s="11">
        <v>36900476.150000006</v>
      </c>
      <c r="Y35" s="11">
        <v>143682139.21000001</v>
      </c>
      <c r="Z35" s="11">
        <v>32996121.960000001</v>
      </c>
      <c r="AA35" s="11">
        <v>78363000.559999973</v>
      </c>
      <c r="AB35" s="11">
        <v>9589877.6900000051</v>
      </c>
      <c r="AC35" s="11">
        <v>119155000.23999992</v>
      </c>
      <c r="AD35" s="11">
        <v>48488351.17999997</v>
      </c>
      <c r="AE35" s="11">
        <v>8203619.5399999917</v>
      </c>
      <c r="AF35" s="11">
        <v>31661617.210000023</v>
      </c>
      <c r="AG35" s="11">
        <v>28094335.860000011</v>
      </c>
      <c r="AH35" s="11">
        <v>206677411.51000011</v>
      </c>
      <c r="AI35" s="11">
        <v>7636697.5400000047</v>
      </c>
      <c r="AJ35" s="11">
        <v>36695524.210000008</v>
      </c>
      <c r="AK35" s="11">
        <v>5636259.0699999947</v>
      </c>
      <c r="AL35" s="11">
        <v>66375809.829999998</v>
      </c>
      <c r="AM35" s="11">
        <v>9380976.1000000164</v>
      </c>
      <c r="AN35" s="11">
        <v>73031267.100000024</v>
      </c>
      <c r="AO35" s="11">
        <v>39801521.130000003</v>
      </c>
      <c r="AP35" s="11">
        <v>746673.29000000539</v>
      </c>
      <c r="AQ35" s="11">
        <v>4504518.0300000021</v>
      </c>
      <c r="AR35" s="11">
        <v>3779482.7400000058</v>
      </c>
      <c r="AS35" s="11">
        <v>2386524.7799999956</v>
      </c>
      <c r="AT35" s="11">
        <v>334418040.90999997</v>
      </c>
      <c r="AU35" s="11">
        <v>17578070.210000001</v>
      </c>
      <c r="AV35" s="11">
        <v>16664930.770000005</v>
      </c>
      <c r="AW35" s="11">
        <v>17836900.020000003</v>
      </c>
      <c r="AX35" s="11">
        <v>37260527.70000001</v>
      </c>
      <c r="AY35" s="11">
        <v>28129629.949999996</v>
      </c>
      <c r="AZ35" s="11">
        <v>19595774.349999998</v>
      </c>
      <c r="BA35" s="11">
        <v>26286795.670000006</v>
      </c>
      <c r="BB35" s="11">
        <v>13188845.879999999</v>
      </c>
      <c r="BC35" s="11">
        <v>15867653.820000006</v>
      </c>
      <c r="BD35" s="11">
        <v>17607170.899999999</v>
      </c>
      <c r="BE35" s="11">
        <v>4986829.9399999995</v>
      </c>
      <c r="BF35" s="11">
        <v>71461439.790000007</v>
      </c>
      <c r="BG35" s="11">
        <v>5163952.0399999982</v>
      </c>
      <c r="BH35" s="11">
        <v>18276437.159999996</v>
      </c>
      <c r="BI35" s="11">
        <v>358426850.52000004</v>
      </c>
      <c r="BJ35" s="11">
        <v>207466626.79999998</v>
      </c>
      <c r="BK35" s="11">
        <v>21001796.949999999</v>
      </c>
      <c r="BL35" s="11">
        <v>25576125.950000003</v>
      </c>
      <c r="BM35" s="11">
        <v>32657982.079999998</v>
      </c>
      <c r="BN35" s="11">
        <v>28975735.819999974</v>
      </c>
      <c r="BO35" s="11">
        <v>21792185.57</v>
      </c>
      <c r="BP35" s="11">
        <v>22494229.039999995</v>
      </c>
      <c r="BQ35" s="11">
        <v>17081193.600000009</v>
      </c>
      <c r="BR35" s="11">
        <v>389178890.92999995</v>
      </c>
      <c r="BS35" s="11">
        <v>21028531.640000008</v>
      </c>
      <c r="BT35" s="11">
        <v>16922869.639999997</v>
      </c>
      <c r="BU35" s="11">
        <v>79747523.49000001</v>
      </c>
      <c r="BV35" s="11">
        <v>24189278.109999996</v>
      </c>
      <c r="BW35" s="11">
        <v>5033579.7199999988</v>
      </c>
      <c r="BX35" s="11">
        <v>20304857.649999999</v>
      </c>
      <c r="BY35" s="11">
        <v>20569639.140000001</v>
      </c>
      <c r="BZ35" s="11">
        <v>194155872.96999976</v>
      </c>
      <c r="CA35" s="11">
        <v>13138871.770000011</v>
      </c>
      <c r="CB35" s="11">
        <v>6762907.7900000075</v>
      </c>
      <c r="CC35" s="11">
        <v>54522989.920000024</v>
      </c>
      <c r="CD35" s="11">
        <v>19755128.219999988</v>
      </c>
      <c r="CE35" s="11">
        <v>15860717.110000003</v>
      </c>
      <c r="CF35" s="11">
        <v>5369535.6600000011</v>
      </c>
      <c r="CG35" s="11">
        <v>2026419547.2199998</v>
      </c>
      <c r="CH35" s="11">
        <v>17564953.260000009</v>
      </c>
      <c r="CI35" s="11">
        <v>73460070.219999999</v>
      </c>
      <c r="CJ35" s="11">
        <v>7706030.450000003</v>
      </c>
      <c r="CK35" s="11">
        <v>36576400.550000012</v>
      </c>
      <c r="CL35" s="11">
        <v>6465945.2500000075</v>
      </c>
      <c r="CM35" s="11">
        <v>13995912.030000005</v>
      </c>
      <c r="CN35" s="11">
        <v>40219752.400000006</v>
      </c>
      <c r="CO35" s="11">
        <v>16125739.060000001</v>
      </c>
      <c r="CP35" s="11">
        <v>8712883.9899999965</v>
      </c>
      <c r="CQ35" s="11">
        <v>9135392.5599999968</v>
      </c>
      <c r="CR35" s="11">
        <v>29174638.329999998</v>
      </c>
      <c r="CS35" s="11">
        <v>15081230.520000005</v>
      </c>
      <c r="CT35" s="11">
        <v>595465747.77999985</v>
      </c>
      <c r="CU35" s="11">
        <v>50295271.789999992</v>
      </c>
      <c r="CV35" s="11">
        <v>37186777.130000003</v>
      </c>
      <c r="CW35" s="11">
        <v>24076805.25999999</v>
      </c>
      <c r="CX35" s="11">
        <v>29571138.569999985</v>
      </c>
      <c r="CY35" s="11">
        <v>81505411.770000011</v>
      </c>
      <c r="CZ35" s="11">
        <v>12521323.770000009</v>
      </c>
      <c r="DA35" s="11">
        <v>10410522.92999999</v>
      </c>
      <c r="DB35" s="11">
        <v>271521140.62999994</v>
      </c>
      <c r="DC35" s="11">
        <v>539772691.0799998</v>
      </c>
      <c r="DD35" s="11">
        <v>46126991.250000015</v>
      </c>
      <c r="DE35" s="11">
        <v>31370328.879999999</v>
      </c>
      <c r="DF35" s="11">
        <v>68204749.87000002</v>
      </c>
      <c r="DG35" s="11">
        <v>115480013.46999998</v>
      </c>
      <c r="DH35" s="11">
        <v>155699676.13000005</v>
      </c>
      <c r="DI35" s="11">
        <v>10635618.289999995</v>
      </c>
      <c r="DJ35" s="11">
        <v>90691222.920000017</v>
      </c>
      <c r="DK35" s="11">
        <v>1149649326.2099993</v>
      </c>
      <c r="DL35" s="11">
        <v>35645074.030000001</v>
      </c>
      <c r="DM35" s="11">
        <v>116373600.70999996</v>
      </c>
      <c r="DN35" s="11">
        <v>108551346.25999998</v>
      </c>
      <c r="DO35" s="11">
        <v>111438848.39980002</v>
      </c>
      <c r="DP35" s="11">
        <v>121994722.25999999</v>
      </c>
      <c r="DQ35" s="11">
        <v>312241034.86000013</v>
      </c>
      <c r="DR35" s="11">
        <v>53547351.2601</v>
      </c>
      <c r="DS35" s="11">
        <v>143370998.36000004</v>
      </c>
      <c r="DT35" s="11">
        <v>214221424.03999987</v>
      </c>
      <c r="DU35" s="11">
        <v>9582921.5299999919</v>
      </c>
      <c r="DV35" s="11">
        <v>168297347.49000001</v>
      </c>
      <c r="DW35" s="11">
        <v>107172391.37000003</v>
      </c>
      <c r="DX35" s="11">
        <v>55491898.69000002</v>
      </c>
      <c r="DY35" s="11">
        <v>101670340.01000004</v>
      </c>
      <c r="DZ35" s="11">
        <v>71589642.509999946</v>
      </c>
      <c r="EA35" s="11">
        <v>50726153.61999999</v>
      </c>
      <c r="EB35" s="11">
        <v>56414910.920000002</v>
      </c>
      <c r="EC35" s="11">
        <v>28435144.289999995</v>
      </c>
      <c r="ED35" s="11">
        <v>31092253.660000008</v>
      </c>
      <c r="EE35" s="11">
        <v>449712407.11000007</v>
      </c>
      <c r="EF35" s="11">
        <v>356929967.91999996</v>
      </c>
      <c r="EG35" s="11">
        <v>43446196.389999993</v>
      </c>
      <c r="EH35" s="11">
        <v>23534608.310000002</v>
      </c>
      <c r="EI35" s="11">
        <v>61580939.899999991</v>
      </c>
      <c r="EJ35" s="11">
        <v>65010093.090000004</v>
      </c>
      <c r="EK35" s="11">
        <v>54971072.719999976</v>
      </c>
      <c r="EL35" s="11">
        <v>17263254.130000003</v>
      </c>
      <c r="EM35" s="11">
        <v>32769961.089999981</v>
      </c>
      <c r="EN35" s="11">
        <v>460648073.74000043</v>
      </c>
      <c r="EO35" s="11">
        <v>57651285.869999982</v>
      </c>
      <c r="EP35" s="11">
        <v>34312746.600000009</v>
      </c>
      <c r="EQ35" s="11">
        <v>31659070.579999998</v>
      </c>
      <c r="ER35" s="11">
        <v>19301558.969999995</v>
      </c>
      <c r="ES35" s="11">
        <v>42337250.779999994</v>
      </c>
      <c r="ET35" s="11">
        <v>15219801.420000028</v>
      </c>
      <c r="EU35" s="11">
        <v>72639154.049999997</v>
      </c>
      <c r="EV35" s="11">
        <v>56141397.56000001</v>
      </c>
      <c r="EW35" s="11">
        <v>419700311.67000026</v>
      </c>
      <c r="EX35" s="11">
        <v>38952698.469999999</v>
      </c>
      <c r="EY35" s="11">
        <v>45623646.030000001</v>
      </c>
      <c r="EZ35" s="11">
        <v>47651695.239999987</v>
      </c>
      <c r="FA35" s="11">
        <v>48884312.850000024</v>
      </c>
      <c r="FB35" s="11">
        <v>36098852.990000002</v>
      </c>
      <c r="FC35" s="11">
        <v>60118391.350000039</v>
      </c>
      <c r="FD35" s="11">
        <v>28465316.670000017</v>
      </c>
      <c r="FE35" s="11">
        <v>27990167.550000016</v>
      </c>
      <c r="FF35" s="11">
        <v>46641505.919999994</v>
      </c>
      <c r="FG35" s="11">
        <v>28415182.059999984</v>
      </c>
      <c r="FH35" s="11">
        <v>43118309.289999984</v>
      </c>
      <c r="FI35" s="11">
        <v>218961917.66000003</v>
      </c>
      <c r="FJ35" s="11">
        <v>18951100.169999998</v>
      </c>
      <c r="FK35" s="11">
        <v>31873532.759999994</v>
      </c>
      <c r="FL35" s="11">
        <v>59323580.349999994</v>
      </c>
      <c r="FM35" s="11">
        <v>43265647.699999996</v>
      </c>
      <c r="FN35" s="11">
        <v>40789696.809999987</v>
      </c>
      <c r="FO35" s="11">
        <v>6973638.150000006</v>
      </c>
      <c r="FP35" s="11">
        <v>14724613.530000001</v>
      </c>
      <c r="FQ35" s="11">
        <v>1721385648.9799995</v>
      </c>
      <c r="FR35" s="11">
        <v>81115351.979999989</v>
      </c>
      <c r="FS35" s="11">
        <v>86308215.220000014</v>
      </c>
      <c r="FT35" s="11">
        <v>60778605.600000001</v>
      </c>
      <c r="FU35" s="11">
        <v>155929927.93000004</v>
      </c>
      <c r="FV35" s="11">
        <v>44301723.170000017</v>
      </c>
      <c r="FW35" s="11">
        <v>64157802.200000018</v>
      </c>
      <c r="FX35" s="11">
        <v>33866336.059999995</v>
      </c>
      <c r="FY35" s="11">
        <v>88105695.589999959</v>
      </c>
      <c r="FZ35" s="11">
        <v>79100078.439999968</v>
      </c>
      <c r="GA35" s="11">
        <v>78285403.670000032</v>
      </c>
      <c r="GB35" s="11">
        <v>19387189.359999999</v>
      </c>
      <c r="GC35" s="11">
        <v>35709578.730000004</v>
      </c>
      <c r="GD35" s="11">
        <v>46879147.950000018</v>
      </c>
      <c r="GE35" s="11">
        <v>239557410.19000018</v>
      </c>
      <c r="GF35" s="11">
        <v>59462201.48999998</v>
      </c>
      <c r="GG35" s="11">
        <v>45863452.980000004</v>
      </c>
      <c r="GH35" s="11">
        <v>44717678.030000038</v>
      </c>
      <c r="GI35" s="11">
        <v>74658975.890000015</v>
      </c>
      <c r="GJ35" s="11">
        <v>66224686.850000016</v>
      </c>
      <c r="GK35" s="11">
        <v>41043759.189999998</v>
      </c>
      <c r="GL35" s="11">
        <v>94012863.449999958</v>
      </c>
      <c r="GM35" s="11">
        <v>45101547.689999998</v>
      </c>
      <c r="GN35" s="11">
        <v>18857137.540000003</v>
      </c>
      <c r="GO35" s="11">
        <v>23767517.149999995</v>
      </c>
      <c r="GP35" s="11">
        <v>17972965.520000007</v>
      </c>
      <c r="GQ35" s="11">
        <v>490533394.60000008</v>
      </c>
      <c r="GR35" s="11">
        <v>122878282.53000006</v>
      </c>
      <c r="GS35" s="11">
        <v>29272091.120000001</v>
      </c>
      <c r="GT35" s="11">
        <v>81849820.969999999</v>
      </c>
      <c r="GU35" s="11">
        <v>10756077.18</v>
      </c>
      <c r="GV35" s="11">
        <v>103039135.31999999</v>
      </c>
      <c r="GW35" s="11">
        <v>38088891.900000006</v>
      </c>
      <c r="GX35" s="11">
        <v>20308623.219999999</v>
      </c>
      <c r="GY35" s="11">
        <v>359841542.11999989</v>
      </c>
      <c r="GZ35" s="11">
        <v>20876936.739999998</v>
      </c>
      <c r="HA35" s="11">
        <v>99214789.579999968</v>
      </c>
      <c r="HB35" s="11">
        <v>51754927.31000001</v>
      </c>
      <c r="HC35" s="11">
        <v>866445369.03000069</v>
      </c>
      <c r="HD35" s="11">
        <v>211107648.89999986</v>
      </c>
      <c r="HE35" s="11">
        <v>35212367.670000009</v>
      </c>
      <c r="HF35" s="11">
        <v>355604330.77000004</v>
      </c>
      <c r="HG35" s="11">
        <v>113077512.55000003</v>
      </c>
      <c r="HH35" s="11">
        <v>258048547.94</v>
      </c>
      <c r="HI35" s="11">
        <v>97007991.38000001</v>
      </c>
      <c r="HJ35" s="11">
        <v>27821630.559999999</v>
      </c>
      <c r="HK35" s="11">
        <v>1230655213</v>
      </c>
      <c r="HL35" s="11">
        <v>49997653.319999985</v>
      </c>
      <c r="HM35" s="11">
        <v>133459050.64999995</v>
      </c>
      <c r="HN35" s="11">
        <v>196424646.84999999</v>
      </c>
      <c r="HO35" s="11">
        <v>42882996.38000001</v>
      </c>
      <c r="HP35" s="11">
        <v>204937792.23000002</v>
      </c>
      <c r="HQ35" s="11">
        <v>51906025.890000008</v>
      </c>
      <c r="HR35" s="11">
        <v>63876801.810000025</v>
      </c>
      <c r="HS35" s="11">
        <v>353599164.84000009</v>
      </c>
      <c r="HT35" s="11">
        <v>139630255.91</v>
      </c>
      <c r="HU35" s="11">
        <v>73442205.769999966</v>
      </c>
      <c r="HV35" s="11">
        <v>133700170.15000004</v>
      </c>
      <c r="HW35" s="11">
        <v>63587897.210000001</v>
      </c>
      <c r="HX35" s="11">
        <v>19290904.760000005</v>
      </c>
      <c r="HY35" s="11">
        <v>261470926.08999994</v>
      </c>
      <c r="HZ35" s="11">
        <v>24987742.079999983</v>
      </c>
      <c r="IA35" s="11">
        <v>99306245.129999965</v>
      </c>
      <c r="IB35" s="11">
        <v>69784025.950000003</v>
      </c>
      <c r="IC35" s="11">
        <v>60901767.56000001</v>
      </c>
      <c r="ID35" s="11">
        <v>180534840.03000003</v>
      </c>
      <c r="IE35" s="11">
        <v>22874878.119999997</v>
      </c>
      <c r="IF35" s="11">
        <v>182429277.59999996</v>
      </c>
      <c r="IG35" s="11">
        <v>25862043.869999994</v>
      </c>
      <c r="IH35" s="11">
        <v>14813508.959999997</v>
      </c>
      <c r="II35" s="11">
        <v>597984472.12999976</v>
      </c>
      <c r="IJ35" s="11">
        <v>31113525.890000075</v>
      </c>
      <c r="IK35" s="11">
        <v>87698456.709999949</v>
      </c>
      <c r="IL35" s="11">
        <v>104474020.76999992</v>
      </c>
      <c r="IM35" s="11">
        <v>81453329.540000066</v>
      </c>
      <c r="IN35" s="11">
        <v>94888714.24000001</v>
      </c>
      <c r="IO35" s="11">
        <v>25470575.599999998</v>
      </c>
      <c r="IP35" s="11">
        <v>21233115.579999994</v>
      </c>
      <c r="IQ35" s="11">
        <v>51001045.170000002</v>
      </c>
      <c r="IR35" s="11">
        <v>37059370.320000015</v>
      </c>
      <c r="IS35" s="11">
        <v>76020317.040000051</v>
      </c>
      <c r="IT35" s="11">
        <v>993580201.33999956</v>
      </c>
      <c r="IU35" s="11">
        <v>174151604.37000018</v>
      </c>
      <c r="IV35" s="11">
        <v>315150499.83999991</v>
      </c>
      <c r="IW35" s="11">
        <v>100902932.46999998</v>
      </c>
      <c r="IX35" s="11">
        <v>110010588.28000003</v>
      </c>
      <c r="IY35" s="11">
        <v>50454868.589999989</v>
      </c>
      <c r="IZ35" s="11">
        <v>45918617.606100023</v>
      </c>
      <c r="JA35" s="11">
        <v>32377352.729999989</v>
      </c>
      <c r="JB35" s="11">
        <v>24805068.050000008</v>
      </c>
      <c r="JC35" s="11">
        <v>50605212.889999993</v>
      </c>
      <c r="JD35" s="11">
        <v>158067395.90000001</v>
      </c>
      <c r="JE35" s="11">
        <v>26929713.769999996</v>
      </c>
      <c r="JF35" s="11">
        <v>276637270.9600001</v>
      </c>
      <c r="JG35" s="11">
        <v>83916652.939999998</v>
      </c>
      <c r="JH35" s="11">
        <v>18397898.940000001</v>
      </c>
      <c r="JI35" s="11">
        <v>3107675.8399999989</v>
      </c>
      <c r="JJ35" s="11">
        <v>29312610.949999996</v>
      </c>
      <c r="JK35" s="11">
        <v>69308517.929999992</v>
      </c>
      <c r="JL35" s="11">
        <v>341721394.06999975</v>
      </c>
      <c r="JM35" s="11">
        <v>204264271.00999987</v>
      </c>
      <c r="JN35" s="11">
        <v>136332391.54999998</v>
      </c>
      <c r="JO35" s="11">
        <v>161046667.77999997</v>
      </c>
      <c r="JP35" s="11">
        <v>51164231.129999988</v>
      </c>
      <c r="JQ35" s="11">
        <v>192689826.34000006</v>
      </c>
      <c r="JR35" s="11">
        <v>49913807.199999981</v>
      </c>
      <c r="JS35" s="11">
        <v>858792590.09999943</v>
      </c>
      <c r="JT35" s="11">
        <v>604490074.75999999</v>
      </c>
      <c r="JU35" s="11">
        <v>99626490.028000042</v>
      </c>
      <c r="JV35" s="11">
        <v>22848625.119999997</v>
      </c>
      <c r="JW35" s="11">
        <v>78001121.189999998</v>
      </c>
      <c r="JX35" s="11">
        <v>8878634.3799999971</v>
      </c>
      <c r="JY35" s="11">
        <v>65591811.270000048</v>
      </c>
      <c r="JZ35" s="11">
        <v>80045215.920000017</v>
      </c>
      <c r="KA35" s="11">
        <v>53040033.119999997</v>
      </c>
      <c r="KB35" s="11">
        <v>43239092.179999977</v>
      </c>
      <c r="KC35" s="11">
        <v>61705852.630000003</v>
      </c>
      <c r="KD35" s="11">
        <v>56455501.259999998</v>
      </c>
      <c r="KE35" s="11">
        <v>9697291.7400000002</v>
      </c>
      <c r="KF35" s="11">
        <v>16080138.159999989</v>
      </c>
      <c r="KG35" s="11">
        <v>34384507.100000001</v>
      </c>
      <c r="KH35" s="11">
        <v>8636001.9799999967</v>
      </c>
      <c r="KI35" s="11">
        <v>1338074390.1100001</v>
      </c>
      <c r="KJ35" s="11">
        <v>87584379.010000035</v>
      </c>
      <c r="KK35" s="11">
        <v>80110233.169999972</v>
      </c>
      <c r="KL35" s="11">
        <v>97725512.580000043</v>
      </c>
      <c r="KM35" s="11">
        <v>169837758.06</v>
      </c>
      <c r="KN35" s="11">
        <v>107190135.42999996</v>
      </c>
      <c r="KO35" s="11">
        <v>47552068.139999993</v>
      </c>
      <c r="KP35" s="11">
        <v>120037014.55000003</v>
      </c>
      <c r="KQ35" s="11">
        <v>100778535.39000002</v>
      </c>
      <c r="KR35" s="11">
        <v>177901479.86999997</v>
      </c>
      <c r="KS35" s="11">
        <v>85395990.230000019</v>
      </c>
      <c r="KT35" s="11">
        <v>70968953.940000013</v>
      </c>
      <c r="KU35" s="11">
        <v>280713359.90000004</v>
      </c>
      <c r="KV35" s="11">
        <v>42889296.650000013</v>
      </c>
      <c r="KW35" s="11">
        <v>174459804.12000006</v>
      </c>
      <c r="KX35" s="11">
        <v>669351357.38999975</v>
      </c>
      <c r="KY35" s="11">
        <v>211941927.88000003</v>
      </c>
      <c r="KZ35" s="11">
        <v>826853826.20000017</v>
      </c>
      <c r="LA35" s="11">
        <v>166288576.05000001</v>
      </c>
      <c r="LB35" s="11">
        <v>86096679.639999986</v>
      </c>
      <c r="LC35" s="11">
        <v>181940023.46000001</v>
      </c>
      <c r="LD35" s="11">
        <v>173870365.54999995</v>
      </c>
      <c r="LE35" s="11">
        <v>137996784.85999995</v>
      </c>
      <c r="LF35" s="11">
        <v>137914133.89000008</v>
      </c>
      <c r="LG35" s="11">
        <v>95327923.920000046</v>
      </c>
      <c r="LH35" s="11">
        <v>1592481227.0900006</v>
      </c>
      <c r="LI35" s="11">
        <v>206308127.91999996</v>
      </c>
      <c r="LJ35" s="11">
        <v>687598862.67999995</v>
      </c>
      <c r="LK35" s="11">
        <v>356922245.13999993</v>
      </c>
      <c r="LL35" s="11">
        <v>104214260.64000003</v>
      </c>
      <c r="LM35" s="11">
        <v>72248229.01000005</v>
      </c>
      <c r="LN35" s="11">
        <v>27311225.860000007</v>
      </c>
      <c r="LO35" s="11">
        <v>92309038.50000006</v>
      </c>
      <c r="LP35" s="11">
        <v>21470550.589999992</v>
      </c>
      <c r="LQ35" s="11">
        <v>96474892.509999976</v>
      </c>
      <c r="LR35" s="11">
        <v>23547293.309999995</v>
      </c>
      <c r="LS35" s="11">
        <v>253105182.87999991</v>
      </c>
      <c r="LT35" s="11">
        <v>118453424.14999999</v>
      </c>
      <c r="LU35" s="11">
        <v>68785241.630000025</v>
      </c>
      <c r="LV35" s="11">
        <v>2206326161.0099993</v>
      </c>
      <c r="LW35" s="11">
        <v>666098414.56999958</v>
      </c>
      <c r="LX35" s="11">
        <v>975805064.92000043</v>
      </c>
      <c r="LY35" s="11">
        <v>397159267.50999999</v>
      </c>
      <c r="LZ35" s="11">
        <v>64956883.469999999</v>
      </c>
      <c r="MA35" s="11">
        <v>178672986.7899999</v>
      </c>
      <c r="MB35" s="11">
        <v>140094676.11000007</v>
      </c>
      <c r="MC35" s="11">
        <v>112588469.58</v>
      </c>
      <c r="MD35" s="11">
        <v>132078126.36000004</v>
      </c>
      <c r="ME35" s="11">
        <v>227429197.03999999</v>
      </c>
      <c r="MF35" s="11">
        <v>112816787.42000002</v>
      </c>
      <c r="MG35" s="11">
        <v>71713854.670000017</v>
      </c>
      <c r="MH35" s="11">
        <v>1293903022.2699995</v>
      </c>
      <c r="MI35" s="11">
        <v>67468056.459999964</v>
      </c>
      <c r="MJ35" s="11">
        <v>63440870.380000025</v>
      </c>
      <c r="MK35" s="11">
        <v>40874257.640000001</v>
      </c>
      <c r="ML35" s="11">
        <v>52779052.289999999</v>
      </c>
      <c r="MM35" s="11">
        <v>80575011.979999989</v>
      </c>
      <c r="MN35" s="11">
        <v>28277874.129999999</v>
      </c>
      <c r="MO35" s="11">
        <v>46368832.159999989</v>
      </c>
      <c r="MP35" s="11">
        <v>73542946.920000002</v>
      </c>
      <c r="MQ35" s="11">
        <v>47297914.010000013</v>
      </c>
      <c r="MR35" s="11">
        <v>33759522.080000021</v>
      </c>
      <c r="MS35" s="11">
        <v>57099614.256999955</v>
      </c>
      <c r="MT35" s="11">
        <v>766561170.8900001</v>
      </c>
      <c r="MU35" s="11">
        <v>62621001.839999974</v>
      </c>
      <c r="MV35" s="11">
        <v>260786318.17000008</v>
      </c>
      <c r="MW35" s="11">
        <v>152965476.60000008</v>
      </c>
      <c r="MX35" s="11">
        <v>131378102.63000004</v>
      </c>
      <c r="MY35" s="11">
        <v>178196273.70000002</v>
      </c>
      <c r="MZ35" s="11">
        <v>549780713.99000001</v>
      </c>
      <c r="NA35" s="11">
        <v>164132814.42799997</v>
      </c>
      <c r="NB35" s="11">
        <v>161413673.38000003</v>
      </c>
      <c r="NC35" s="11">
        <v>33878612.18</v>
      </c>
      <c r="ND35" s="11">
        <v>48643082.18</v>
      </c>
      <c r="NE35" s="11">
        <v>2548031870.4599986</v>
      </c>
      <c r="NF35" s="11">
        <v>645895225.75999999</v>
      </c>
      <c r="NG35" s="11">
        <v>68748245.539999992</v>
      </c>
      <c r="NH35" s="11">
        <v>1071323100</v>
      </c>
      <c r="NI35" s="11">
        <v>64283354.439999938</v>
      </c>
      <c r="NJ35" s="11">
        <v>173171213.22999987</v>
      </c>
      <c r="NK35" s="11">
        <v>483302066.86000001</v>
      </c>
      <c r="NL35" s="11">
        <v>427787263.99000001</v>
      </c>
      <c r="NM35" s="11">
        <v>35353782.739999972</v>
      </c>
      <c r="NN35" s="11">
        <v>344386830.63999993</v>
      </c>
      <c r="NO35" s="11">
        <v>178274330.91000006</v>
      </c>
      <c r="NP35" s="11">
        <v>105121912.08</v>
      </c>
      <c r="NQ35" s="11">
        <v>393602106.93000007</v>
      </c>
      <c r="NR35" s="11">
        <v>68492937.75</v>
      </c>
      <c r="NS35" s="11">
        <v>41655578.109999999</v>
      </c>
      <c r="NT35" s="11">
        <v>64239459.890000001</v>
      </c>
      <c r="NU35" s="11">
        <v>53869713.37000002</v>
      </c>
      <c r="NV35" s="11">
        <v>12877750.250000004</v>
      </c>
      <c r="NW35" s="11">
        <v>30168131.929999992</v>
      </c>
      <c r="NX35" s="11">
        <v>873918917.55999947</v>
      </c>
      <c r="NY35" s="11">
        <v>657365926.79000008</v>
      </c>
      <c r="NZ35" s="11">
        <v>101961761.23999999</v>
      </c>
      <c r="OA35" s="11">
        <v>16083558.639999997</v>
      </c>
      <c r="OB35" s="11">
        <v>42501947.62000002</v>
      </c>
      <c r="OC35" s="11">
        <v>118921423.51999992</v>
      </c>
      <c r="OD35" s="11">
        <v>19186973.660000008</v>
      </c>
      <c r="OE35" s="11">
        <v>1483743676.0899992</v>
      </c>
      <c r="OF35" s="11">
        <v>100795226.29999995</v>
      </c>
      <c r="OG35" s="11">
        <v>95953901.540000051</v>
      </c>
      <c r="OH35" s="11">
        <v>377731612.77000022</v>
      </c>
      <c r="OI35" s="11">
        <v>47500089.140000001</v>
      </c>
      <c r="OJ35" s="11">
        <v>178670239.54999995</v>
      </c>
      <c r="OK35" s="11">
        <v>279139315.82000005</v>
      </c>
      <c r="OL35" s="11">
        <v>42107745.589999974</v>
      </c>
      <c r="OM35" s="11">
        <v>179906592.20000002</v>
      </c>
      <c r="ON35" s="11">
        <v>1465309682.6399999</v>
      </c>
      <c r="OO35" s="11">
        <v>307667885.5800001</v>
      </c>
      <c r="OP35" s="11">
        <v>787572837.26000035</v>
      </c>
      <c r="OQ35" s="11">
        <v>211442504.66</v>
      </c>
      <c r="OR35" s="11">
        <v>67538436.730000004</v>
      </c>
      <c r="OS35" s="11">
        <v>121007413.84999999</v>
      </c>
      <c r="OT35" s="11">
        <v>992570952.78000045</v>
      </c>
      <c r="OU35" s="11">
        <v>82859820.729999974</v>
      </c>
      <c r="OV35" s="11">
        <v>132955575.69000004</v>
      </c>
      <c r="OW35" s="11">
        <v>134107739.41</v>
      </c>
      <c r="OX35" s="11">
        <v>97852195.540000036</v>
      </c>
      <c r="OY35" s="11">
        <v>598170457.66999972</v>
      </c>
      <c r="OZ35" s="11">
        <v>75285641.070000052</v>
      </c>
      <c r="PA35" s="11">
        <v>89001132.609999999</v>
      </c>
      <c r="PB35" s="11">
        <v>90837063.879999995</v>
      </c>
      <c r="PC35" s="11">
        <v>603158419.16000021</v>
      </c>
      <c r="PD35" s="11">
        <v>25517304.339999989</v>
      </c>
      <c r="PE35" s="11">
        <v>62120564.819999978</v>
      </c>
      <c r="PF35" s="11">
        <v>18830600.110000007</v>
      </c>
      <c r="PG35" s="11">
        <v>61507878.749999985</v>
      </c>
      <c r="PH35" s="11">
        <v>199688010.54999998</v>
      </c>
      <c r="PI35" s="11">
        <v>35536122.280000009</v>
      </c>
      <c r="PJ35" s="11">
        <v>32188253.540000003</v>
      </c>
      <c r="PK35" s="11">
        <v>37532146.239999995</v>
      </c>
      <c r="PL35" s="11">
        <v>22769843.919999998</v>
      </c>
      <c r="PM35" s="11">
        <v>98408707.620000005</v>
      </c>
      <c r="PN35" s="11">
        <v>84273952.470000014</v>
      </c>
      <c r="PO35" s="11">
        <v>26582947.630000014</v>
      </c>
      <c r="PP35" s="11">
        <v>162194073.37</v>
      </c>
      <c r="PQ35" s="11">
        <v>18794456.690000001</v>
      </c>
      <c r="PR35" s="11">
        <v>38229453.669999994</v>
      </c>
      <c r="PS35" s="11">
        <v>20325997.749999996</v>
      </c>
      <c r="PT35" s="11">
        <v>50040220.539999992</v>
      </c>
      <c r="PU35" s="11">
        <v>761005972.24999917</v>
      </c>
      <c r="PV35" s="11">
        <v>41313656.839999989</v>
      </c>
      <c r="PW35" s="11">
        <v>13743740.380000005</v>
      </c>
      <c r="PX35" s="11">
        <v>115271345.07000001</v>
      </c>
      <c r="PY35" s="11">
        <v>319862368.02999991</v>
      </c>
      <c r="PZ35" s="11">
        <v>30188028.140000023</v>
      </c>
      <c r="QA35" s="11">
        <v>98907832.540000021</v>
      </c>
      <c r="QB35" s="11">
        <v>49659259.469999999</v>
      </c>
      <c r="QC35" s="11">
        <v>159208602.15000001</v>
      </c>
      <c r="QD35" s="11">
        <v>5875708.8400000017</v>
      </c>
      <c r="QE35" s="11">
        <v>238412325.76999998</v>
      </c>
      <c r="QF35" s="11">
        <v>22608694.339999981</v>
      </c>
      <c r="QG35" s="11">
        <v>53499716.530000009</v>
      </c>
      <c r="QH35" s="11">
        <v>126768827.11000004</v>
      </c>
      <c r="QI35" s="11">
        <v>39615930.199999996</v>
      </c>
      <c r="QJ35" s="11">
        <v>80724470.069999948</v>
      </c>
      <c r="QK35" s="11">
        <v>10464210.770000011</v>
      </c>
      <c r="QL35" s="11">
        <v>14577328.069999993</v>
      </c>
      <c r="QM35" s="11">
        <v>177668.69000000053</v>
      </c>
      <c r="QN35" s="11">
        <v>85931562.940000027</v>
      </c>
      <c r="QO35" s="11">
        <v>146510638.20000005</v>
      </c>
      <c r="QP35" s="11">
        <v>12893924.54999999</v>
      </c>
      <c r="QQ35" s="11">
        <v>14113584.939999999</v>
      </c>
      <c r="QR35" s="11">
        <v>541249.46999999927</v>
      </c>
      <c r="QS35" s="11">
        <v>12385610.699999999</v>
      </c>
      <c r="QT35" s="11">
        <v>13262063.799999991</v>
      </c>
      <c r="QU35" s="11">
        <v>870616941.76999974</v>
      </c>
      <c r="QV35" s="11">
        <v>16158899.909999998</v>
      </c>
      <c r="QW35" s="11">
        <v>240047918.14999986</v>
      </c>
      <c r="QX35" s="11">
        <v>53616663.43</v>
      </c>
      <c r="QY35" s="11">
        <v>63851704.270000018</v>
      </c>
      <c r="QZ35" s="11">
        <v>207207068.07999992</v>
      </c>
      <c r="RA35" s="11">
        <v>35300514.459999993</v>
      </c>
      <c r="RB35" s="11">
        <v>114910284.43000004</v>
      </c>
      <c r="RC35" s="11">
        <v>165760259.46000001</v>
      </c>
      <c r="RD35" s="11">
        <v>45128152.05999998</v>
      </c>
      <c r="RE35" s="11">
        <v>35293839.159999989</v>
      </c>
      <c r="RF35" s="11">
        <v>93164006.310000017</v>
      </c>
      <c r="RG35" s="11">
        <v>22343740.310000006</v>
      </c>
      <c r="RH35" s="11">
        <v>1340838515.1600003</v>
      </c>
      <c r="RI35" s="11">
        <v>130625526.95999998</v>
      </c>
      <c r="RJ35" s="11">
        <v>60903381.739999995</v>
      </c>
      <c r="RK35" s="11">
        <v>117191513.82000002</v>
      </c>
      <c r="RL35" s="11">
        <v>67068040.180000007</v>
      </c>
      <c r="RM35" s="11">
        <v>124352888.78999996</v>
      </c>
      <c r="RN35" s="11">
        <v>144661667.46000013</v>
      </c>
      <c r="RO35" s="11">
        <v>80987926.659999996</v>
      </c>
      <c r="RP35" s="11">
        <v>77690941.649999961</v>
      </c>
      <c r="RQ35" s="11">
        <v>56056473.630000025</v>
      </c>
      <c r="RR35" s="11">
        <v>336674946.44999993</v>
      </c>
      <c r="RS35" s="11">
        <v>37984497.689999998</v>
      </c>
      <c r="RT35" s="11">
        <v>30661463.730000023</v>
      </c>
      <c r="RU35" s="11">
        <v>46533152.540000007</v>
      </c>
      <c r="RV35" s="11">
        <v>15826544.460000005</v>
      </c>
      <c r="RW35" s="11">
        <v>31185611.929999992</v>
      </c>
      <c r="RX35" s="11">
        <v>71569968.289999977</v>
      </c>
      <c r="RY35" s="11">
        <v>54944265.450000003</v>
      </c>
      <c r="RZ35" s="11">
        <v>14166645.949999999</v>
      </c>
      <c r="SA35" s="11">
        <v>46200658.049999997</v>
      </c>
      <c r="SB35" s="11">
        <v>259396683.49999988</v>
      </c>
      <c r="SC35" s="11">
        <v>82171542.370000005</v>
      </c>
      <c r="SD35" s="11">
        <v>73792980.590000004</v>
      </c>
      <c r="SE35" s="11">
        <v>49863409.270000003</v>
      </c>
      <c r="SF35" s="11">
        <v>19756119.599999998</v>
      </c>
      <c r="SG35" s="11">
        <v>34334080.089999996</v>
      </c>
      <c r="SH35" s="11">
        <v>84245014.959999979</v>
      </c>
      <c r="SI35" s="11">
        <v>92177977.070000023</v>
      </c>
      <c r="SJ35" s="11">
        <v>66462315.320000038</v>
      </c>
      <c r="SK35" s="11">
        <v>69361552.969999969</v>
      </c>
      <c r="SL35" s="11">
        <v>60765814.83000005</v>
      </c>
      <c r="SM35" s="11">
        <v>21526444.97000001</v>
      </c>
      <c r="SN35" s="11">
        <v>232947499.88000011</v>
      </c>
      <c r="SO35" s="11">
        <v>57938120.480000041</v>
      </c>
      <c r="SP35" s="11">
        <v>34347922.460000001</v>
      </c>
      <c r="SQ35" s="11">
        <v>89277176.639999971</v>
      </c>
      <c r="SR35" s="11">
        <v>57625761.300000012</v>
      </c>
      <c r="SS35" s="11">
        <v>43592750.909999996</v>
      </c>
      <c r="ST35" s="11">
        <v>62952442.100000054</v>
      </c>
      <c r="SU35" s="11">
        <v>20263017.829999994</v>
      </c>
      <c r="SV35" s="11">
        <v>206586147.97999993</v>
      </c>
      <c r="SW35" s="11">
        <v>51175946.819999993</v>
      </c>
      <c r="SX35" s="11">
        <v>29730823.720000021</v>
      </c>
      <c r="SY35" s="11">
        <v>34897110.740000002</v>
      </c>
      <c r="SZ35" s="11">
        <v>14291312.910000006</v>
      </c>
      <c r="TA35" s="11">
        <v>23071685.660000004</v>
      </c>
      <c r="TB35" s="11">
        <v>29516664.990000002</v>
      </c>
      <c r="TC35" s="11">
        <v>29871451.829999983</v>
      </c>
      <c r="TD35" s="11">
        <v>13402908.890000001</v>
      </c>
      <c r="TE35" s="11">
        <v>30574989.809999999</v>
      </c>
      <c r="TF35" s="11">
        <v>26892814.259999998</v>
      </c>
      <c r="TG35" s="11">
        <v>29840620.030000031</v>
      </c>
      <c r="TH35" s="11">
        <v>64440732.379999965</v>
      </c>
      <c r="TI35" s="11">
        <v>15598939.439999996</v>
      </c>
      <c r="TJ35" s="11">
        <v>578546066.69000018</v>
      </c>
      <c r="TK35" s="11">
        <v>83594307.929999992</v>
      </c>
      <c r="TL35" s="11">
        <v>36914992.419999994</v>
      </c>
      <c r="TM35" s="11">
        <v>57957092.959999979</v>
      </c>
      <c r="TN35" s="11">
        <v>43066897.980000004</v>
      </c>
      <c r="TO35" s="11">
        <v>52771751.170000009</v>
      </c>
      <c r="TP35" s="11">
        <v>15858600.990000006</v>
      </c>
      <c r="TQ35" s="11">
        <v>174344121.74000004</v>
      </c>
      <c r="TR35" s="11">
        <v>51891426.359999999</v>
      </c>
      <c r="TS35" s="11">
        <v>19592234.799999993</v>
      </c>
      <c r="TT35" s="11">
        <v>55474442.790000007</v>
      </c>
      <c r="TU35" s="11">
        <v>47204059.060000002</v>
      </c>
      <c r="TV35" s="11">
        <v>18388707.199999999</v>
      </c>
      <c r="TW35" s="11">
        <v>43649746.25999999</v>
      </c>
      <c r="TX35" s="11">
        <v>23209549.499999996</v>
      </c>
      <c r="TY35" s="11">
        <v>65235254.120000012</v>
      </c>
      <c r="TZ35" s="11">
        <v>303192731.20000005</v>
      </c>
      <c r="UA35" s="11">
        <v>57223417.699999973</v>
      </c>
      <c r="UB35" s="11">
        <v>622764120.63999975</v>
      </c>
      <c r="UC35" s="11">
        <v>64823073.900000006</v>
      </c>
      <c r="UD35" s="11">
        <v>10182759.669999998</v>
      </c>
      <c r="UE35" s="11">
        <v>21552972.019999992</v>
      </c>
      <c r="UF35" s="11">
        <v>-43672504.170000046</v>
      </c>
      <c r="UG35" s="11">
        <v>34132296.830000006</v>
      </c>
      <c r="UH35" s="11">
        <v>1162038.9799999979</v>
      </c>
      <c r="UI35" s="11">
        <v>46042592.54999999</v>
      </c>
      <c r="UJ35" s="11">
        <v>15823485.110000003</v>
      </c>
      <c r="UK35" s="11">
        <v>422494267.86999977</v>
      </c>
      <c r="UL35" s="11">
        <v>63951923.229999997</v>
      </c>
      <c r="UM35" s="11">
        <v>53057347.400000013</v>
      </c>
      <c r="UN35" s="11">
        <v>45599191.230000041</v>
      </c>
      <c r="UO35" s="11">
        <v>52236959.780000024</v>
      </c>
      <c r="UP35" s="11">
        <v>28841658.95999999</v>
      </c>
      <c r="UQ35" s="11">
        <v>1745982650.0500002</v>
      </c>
      <c r="UR35" s="11">
        <v>18651457.199999999</v>
      </c>
      <c r="US35" s="11">
        <v>15986912.98</v>
      </c>
      <c r="UT35" s="11">
        <v>147650995.86000004</v>
      </c>
      <c r="UU35" s="11">
        <v>35881705.04999999</v>
      </c>
      <c r="UV35" s="11">
        <v>7957003.8900000034</v>
      </c>
      <c r="UW35" s="11">
        <v>49155583.109999985</v>
      </c>
      <c r="UX35" s="11">
        <v>16246125.230000002</v>
      </c>
      <c r="UY35" s="11">
        <v>10439.520000003977</v>
      </c>
      <c r="UZ35" s="11">
        <v>42207201.569999993</v>
      </c>
      <c r="VA35" s="11">
        <v>57508292.679999985</v>
      </c>
      <c r="VB35" s="11">
        <v>45681335.519999988</v>
      </c>
      <c r="VC35" s="11">
        <v>88507384.889999971</v>
      </c>
      <c r="VD35" s="11">
        <v>63542953.560000017</v>
      </c>
      <c r="VE35" s="11">
        <v>19066793.419999998</v>
      </c>
      <c r="VF35" s="11">
        <v>15284808.850000001</v>
      </c>
      <c r="VG35" s="11">
        <v>21243179.18</v>
      </c>
      <c r="VH35" s="11">
        <v>13671547.159999998</v>
      </c>
      <c r="VI35" s="11">
        <v>54434479.259999983</v>
      </c>
      <c r="VJ35" s="11">
        <v>7948629.0300000003</v>
      </c>
      <c r="VK35" s="11">
        <v>27163018.579999994</v>
      </c>
      <c r="VL35" s="11">
        <v>31656099.73</v>
      </c>
      <c r="VM35" s="11">
        <v>370586583.00999981</v>
      </c>
      <c r="VN35" s="11">
        <v>41434356.620000027</v>
      </c>
      <c r="VO35" s="11">
        <v>74086566.189999983</v>
      </c>
      <c r="VP35" s="11">
        <v>68098687.88000001</v>
      </c>
      <c r="VQ35" s="11">
        <v>75143315.080000013</v>
      </c>
      <c r="VR35" s="11">
        <v>100924594.03999999</v>
      </c>
      <c r="VS35" s="11">
        <v>53612620.490000002</v>
      </c>
      <c r="VT35" s="11">
        <v>47737796.470000006</v>
      </c>
      <c r="VU35" s="11">
        <v>63939717.749999985</v>
      </c>
      <c r="VV35" s="11">
        <v>233867717.70000005</v>
      </c>
      <c r="VW35" s="11">
        <v>28209672.040000007</v>
      </c>
      <c r="VX35" s="11">
        <v>392767500.22000021</v>
      </c>
      <c r="VY35" s="11">
        <v>42441715.489999995</v>
      </c>
      <c r="VZ35" s="11">
        <v>66492240.850000009</v>
      </c>
      <c r="WA35" s="11">
        <v>19576323.34</v>
      </c>
      <c r="WB35" s="11">
        <v>3460081856.1700029</v>
      </c>
      <c r="WC35" s="11">
        <v>121732244.74999997</v>
      </c>
      <c r="WD35" s="11">
        <v>86714290.540000007</v>
      </c>
      <c r="WE35" s="11">
        <v>164784290.06</v>
      </c>
      <c r="WF35" s="11">
        <v>52159903.380000003</v>
      </c>
      <c r="WG35" s="11">
        <v>25540056.809999987</v>
      </c>
      <c r="WH35" s="11">
        <v>103971860.8300001</v>
      </c>
      <c r="WI35" s="11">
        <v>90535701.85999997</v>
      </c>
      <c r="WJ35" s="11">
        <v>84354526.870000049</v>
      </c>
      <c r="WK35" s="11">
        <v>73428959.740000024</v>
      </c>
      <c r="WL35" s="11">
        <v>26236542.660000015</v>
      </c>
      <c r="WM35" s="11">
        <v>97636396.049999982</v>
      </c>
      <c r="WN35" s="11">
        <v>94506294.419999972</v>
      </c>
      <c r="WO35" s="11">
        <v>127551523.69400001</v>
      </c>
      <c r="WP35" s="11">
        <v>146112927.96000001</v>
      </c>
      <c r="WQ35" s="11">
        <v>135479663.46000007</v>
      </c>
      <c r="WR35" s="11">
        <v>43897992.730000019</v>
      </c>
      <c r="WS35" s="11">
        <v>143171718.38999996</v>
      </c>
      <c r="WT35" s="11">
        <v>49374574.779999986</v>
      </c>
      <c r="WU35" s="11">
        <v>122117975.23999999</v>
      </c>
      <c r="WV35" s="11">
        <v>152028565.60999998</v>
      </c>
      <c r="WW35" s="11">
        <v>30520192.019999996</v>
      </c>
      <c r="WX35" s="11">
        <v>35045166.729999982</v>
      </c>
      <c r="WY35" s="11">
        <v>60199212.200000018</v>
      </c>
      <c r="WZ35" s="11">
        <v>33835187.75</v>
      </c>
      <c r="XA35" s="11">
        <v>13080357.979999989</v>
      </c>
      <c r="XB35" s="11">
        <v>14288568.400000008</v>
      </c>
      <c r="XC35" s="11">
        <v>41895734.639999993</v>
      </c>
      <c r="XD35" s="11">
        <v>406336506.56000012</v>
      </c>
      <c r="XE35" s="11">
        <v>22211493.015999999</v>
      </c>
      <c r="XF35" s="11">
        <v>43779320.550000012</v>
      </c>
      <c r="XG35" s="11">
        <v>19588931.830000006</v>
      </c>
      <c r="XH35" s="11">
        <v>25544947.780000005</v>
      </c>
      <c r="XI35" s="11">
        <v>2043799198.4600008</v>
      </c>
      <c r="XJ35" s="11">
        <v>182716204.58999997</v>
      </c>
      <c r="XK35" s="11">
        <v>191040072.16999999</v>
      </c>
      <c r="XL35" s="11">
        <v>262854947.11999997</v>
      </c>
      <c r="XM35" s="11">
        <v>67260748.760000035</v>
      </c>
      <c r="XN35" s="11">
        <v>108393876.43000001</v>
      </c>
      <c r="XO35" s="11">
        <v>186114219.15999997</v>
      </c>
      <c r="XP35" s="11">
        <v>147214142.05999991</v>
      </c>
      <c r="XQ35" s="11">
        <v>58505900.170000002</v>
      </c>
      <c r="XR35" s="11">
        <v>179164668.48000011</v>
      </c>
      <c r="XS35" s="11">
        <v>169380642.46000001</v>
      </c>
      <c r="XT35" s="11">
        <v>44188172.540000029</v>
      </c>
      <c r="XU35" s="11">
        <v>61081034.200000018</v>
      </c>
      <c r="XV35" s="11">
        <v>93661954.839999974</v>
      </c>
      <c r="XW35" s="11">
        <v>104369590.45</v>
      </c>
      <c r="XX35" s="11">
        <v>65836759.990000002</v>
      </c>
      <c r="XY35" s="11">
        <v>39998389.089999996</v>
      </c>
      <c r="XZ35" s="11">
        <v>59442241.119999975</v>
      </c>
      <c r="YA35" s="11">
        <v>31805130.179999989</v>
      </c>
      <c r="YB35" s="11">
        <v>87090727.87000002</v>
      </c>
      <c r="YC35" s="11">
        <v>71837080.300000027</v>
      </c>
      <c r="YD35" s="11">
        <v>88269079.919999957</v>
      </c>
      <c r="YE35" s="11">
        <v>70273883.61999999</v>
      </c>
      <c r="YF35" s="11">
        <v>1304749022.8099997</v>
      </c>
      <c r="YG35" s="11">
        <v>127442126.54000005</v>
      </c>
      <c r="YH35" s="11">
        <v>177455280.21000001</v>
      </c>
      <c r="YI35" s="11">
        <v>111958254.98999998</v>
      </c>
      <c r="YJ35" s="11">
        <v>579229186.5400002</v>
      </c>
      <c r="YK35" s="11">
        <v>206553119.91000012</v>
      </c>
      <c r="YL35" s="11">
        <v>184742724.88000003</v>
      </c>
      <c r="YM35" s="11">
        <v>62508276.530000009</v>
      </c>
      <c r="YN35" s="11">
        <v>185046924.13999999</v>
      </c>
      <c r="YO35" s="11">
        <v>176543134.80000004</v>
      </c>
      <c r="YP35" s="11">
        <v>146934719.42000002</v>
      </c>
      <c r="YQ35" s="11">
        <v>97495540.619999975</v>
      </c>
      <c r="YR35" s="11">
        <v>53513410.649999999</v>
      </c>
      <c r="YS35" s="11">
        <v>72434307.420000017</v>
      </c>
      <c r="YT35" s="11">
        <v>112797476.29000002</v>
      </c>
      <c r="YU35" s="11">
        <v>148718623.03000003</v>
      </c>
      <c r="YV35" s="11">
        <v>77952453.739999965</v>
      </c>
      <c r="YW35" s="11">
        <v>310832484.88600022</v>
      </c>
      <c r="YX35" s="11">
        <v>58219968.089999996</v>
      </c>
      <c r="YY35" s="11">
        <v>79934241.610000014</v>
      </c>
      <c r="YZ35" s="11">
        <v>57535104.260000013</v>
      </c>
      <c r="ZA35" s="11">
        <v>45476252.659999989</v>
      </c>
      <c r="ZB35" s="11">
        <v>24303856.390000001</v>
      </c>
      <c r="ZC35" s="11">
        <v>50346487.070000015</v>
      </c>
      <c r="ZD35" s="11">
        <v>667390000.21000004</v>
      </c>
      <c r="ZE35" s="11">
        <v>42419768.487499997</v>
      </c>
      <c r="ZF35" s="11">
        <v>85176349.899999946</v>
      </c>
      <c r="ZG35" s="11">
        <v>46750142.717500001</v>
      </c>
      <c r="ZH35" s="11">
        <v>67121147.12999998</v>
      </c>
      <c r="ZI35" s="11">
        <v>32685647.429999992</v>
      </c>
      <c r="ZJ35" s="11">
        <v>58111193.849999964</v>
      </c>
      <c r="ZK35" s="11">
        <v>25346800.898000002</v>
      </c>
      <c r="ZL35" s="11">
        <v>99382079.010000035</v>
      </c>
      <c r="ZM35" s="11">
        <v>757788224.74999917</v>
      </c>
      <c r="ZN35" s="11">
        <v>61993184.630000003</v>
      </c>
      <c r="ZO35" s="11">
        <v>59802086.029999956</v>
      </c>
      <c r="ZP35" s="11">
        <v>498875687.1500001</v>
      </c>
      <c r="ZQ35" s="11">
        <v>148611713.09999999</v>
      </c>
      <c r="ZR35" s="11">
        <v>78548618.719999984</v>
      </c>
      <c r="ZS35" s="11">
        <v>52415840.099999964</v>
      </c>
      <c r="ZT35" s="11">
        <v>200457010.59999996</v>
      </c>
      <c r="ZU35" s="11">
        <v>347099445.13999999</v>
      </c>
      <c r="ZV35" s="11">
        <v>39136761.039999999</v>
      </c>
      <c r="ZW35" s="11">
        <v>50167578.550000004</v>
      </c>
      <c r="ZX35" s="11">
        <v>87204656.480000004</v>
      </c>
      <c r="ZY35" s="11">
        <v>30169034.819999989</v>
      </c>
      <c r="ZZ35" s="11">
        <v>96008816.789999992</v>
      </c>
      <c r="AAA35" s="11">
        <v>29377778.300000008</v>
      </c>
      <c r="AAB35" s="11">
        <v>40300109.940000005</v>
      </c>
      <c r="AAC35" s="11">
        <v>68488358.970000014</v>
      </c>
      <c r="AAD35" s="11">
        <v>74377583.909999982</v>
      </c>
      <c r="AAE35" s="11">
        <v>88484373.13000001</v>
      </c>
      <c r="AAF35" s="11">
        <v>75834129.800000012</v>
      </c>
      <c r="AAG35" s="11">
        <v>24777464.949999996</v>
      </c>
      <c r="AAH35" s="11">
        <v>37117400.329999991</v>
      </c>
      <c r="AAI35" s="11">
        <v>224007099.45000002</v>
      </c>
      <c r="AAJ35" s="11">
        <v>16709921.950000003</v>
      </c>
      <c r="AAK35" s="11">
        <v>30898448.090000007</v>
      </c>
      <c r="AAL35" s="11">
        <v>25561456.45000001</v>
      </c>
      <c r="AAM35" s="11">
        <v>46407019.130000003</v>
      </c>
      <c r="AAN35" s="11">
        <v>31954482.139999997</v>
      </c>
      <c r="AAO35" s="11">
        <v>36921702.359999992</v>
      </c>
      <c r="AAP35" s="11">
        <v>1775274265.9399993</v>
      </c>
      <c r="AAQ35" s="11">
        <v>36672300.54999999</v>
      </c>
      <c r="AAR35" s="11">
        <v>95137047.380000025</v>
      </c>
      <c r="AAS35" s="11">
        <v>310653316.52999991</v>
      </c>
      <c r="AAT35" s="11">
        <v>64912186.869999997</v>
      </c>
      <c r="AAU35" s="11">
        <v>109806035.41999999</v>
      </c>
      <c r="AAV35" s="11">
        <v>40755057.480000012</v>
      </c>
      <c r="AAW35" s="11">
        <v>155803225.19999996</v>
      </c>
      <c r="AAX35" s="11">
        <v>189361000.22</v>
      </c>
      <c r="AAY35" s="11">
        <v>37945534.739999995</v>
      </c>
      <c r="AAZ35" s="11">
        <v>88856308.929999992</v>
      </c>
      <c r="ABA35" s="11">
        <v>194963546.41999996</v>
      </c>
      <c r="ABB35" s="11">
        <v>160313461.92000011</v>
      </c>
      <c r="ABC35" s="11">
        <v>25928317.529999997</v>
      </c>
      <c r="ABD35" s="11">
        <v>20555752.73</v>
      </c>
      <c r="ABE35" s="11">
        <v>54928643.009999983</v>
      </c>
      <c r="ABF35" s="11">
        <v>47878120.049999982</v>
      </c>
      <c r="ABG35" s="11">
        <v>102841650.59000003</v>
      </c>
      <c r="ABH35" s="11">
        <v>29807010.940000009</v>
      </c>
      <c r="ABI35" s="11">
        <v>316815125.88999981</v>
      </c>
      <c r="ABJ35" s="11">
        <v>170447478.16999996</v>
      </c>
      <c r="ABK35" s="11">
        <v>49304324.850000024</v>
      </c>
      <c r="ABL35" s="11">
        <v>42263764.279999986</v>
      </c>
      <c r="ABM35" s="11">
        <v>20829455.440000005</v>
      </c>
      <c r="ABN35" s="11">
        <v>63247400.569999993</v>
      </c>
      <c r="ABO35" s="11">
        <v>24698475.609999999</v>
      </c>
      <c r="ABP35" s="11">
        <v>576603182.31000006</v>
      </c>
      <c r="ABQ35" s="11">
        <v>103363901.40000001</v>
      </c>
      <c r="ABR35" s="11">
        <v>67106038.439999998</v>
      </c>
      <c r="ABS35" s="11">
        <v>184052372.96000001</v>
      </c>
      <c r="ABT35" s="11">
        <v>212776169.98999998</v>
      </c>
      <c r="ABU35" s="11">
        <v>121267686.50999999</v>
      </c>
      <c r="ABV35" s="11">
        <v>41724523.939999998</v>
      </c>
      <c r="ABW35" s="11">
        <v>62973793.709999986</v>
      </c>
      <c r="ABX35" s="11">
        <v>42031278.399999991</v>
      </c>
      <c r="ABY35" s="11">
        <v>508287758.92919987</v>
      </c>
      <c r="ABZ35" s="11">
        <v>95764992.769999936</v>
      </c>
      <c r="ACA35" s="11">
        <v>97048922.220000014</v>
      </c>
      <c r="ACB35" s="11">
        <v>29772984.640000001</v>
      </c>
      <c r="ACC35" s="11">
        <v>28795802.53000002</v>
      </c>
      <c r="ACD35" s="11">
        <v>169898465.91000009</v>
      </c>
      <c r="ACE35" s="11">
        <v>62036627.000000015</v>
      </c>
      <c r="ACF35" s="11">
        <v>44348973.100000009</v>
      </c>
      <c r="ACG35" s="11">
        <v>18432881.629999999</v>
      </c>
      <c r="ACH35" s="11">
        <v>210100238.20000002</v>
      </c>
      <c r="ACI35" s="11">
        <v>64604848.170000002</v>
      </c>
      <c r="ACJ35" s="11">
        <v>1393555800.4199998</v>
      </c>
      <c r="ACK35" s="11">
        <v>52275416.63000001</v>
      </c>
      <c r="ACL35" s="11">
        <v>55344565.950000003</v>
      </c>
      <c r="ACM35" s="11">
        <v>131218557.25000001</v>
      </c>
      <c r="ACN35" s="11">
        <v>32814677.850000013</v>
      </c>
      <c r="ACO35" s="11">
        <v>-710929.83999998914</v>
      </c>
      <c r="ACP35" s="11">
        <v>50016454.390000008</v>
      </c>
      <c r="ACQ35" s="11">
        <v>337212073.99000001</v>
      </c>
      <c r="ACR35" s="11">
        <v>386902264.7299999</v>
      </c>
      <c r="ACS35" s="11">
        <v>37437742.020000011</v>
      </c>
      <c r="ACT35" s="11">
        <v>96632821.629999995</v>
      </c>
      <c r="ACU35" s="11">
        <v>112793024.76000001</v>
      </c>
      <c r="ACV35" s="11">
        <v>63972716.270000026</v>
      </c>
      <c r="ACW35" s="11">
        <v>668183179.55000031</v>
      </c>
      <c r="ACX35" s="11">
        <v>16446380.249999996</v>
      </c>
      <c r="ACY35" s="11">
        <v>61022487.230000004</v>
      </c>
      <c r="ACZ35" s="11">
        <v>46760468.63000001</v>
      </c>
      <c r="ADA35" s="11">
        <v>6145112.2299999986</v>
      </c>
      <c r="ADB35" s="11">
        <v>4476584.8199999975</v>
      </c>
      <c r="ADC35" s="11">
        <v>37456868.279999994</v>
      </c>
      <c r="ADD35" s="11">
        <v>11039442.699999999</v>
      </c>
      <c r="ADE35" s="11">
        <v>31612001.499999985</v>
      </c>
      <c r="ADF35" s="11">
        <v>73632448.399999991</v>
      </c>
      <c r="ADG35" s="11">
        <v>178745966.20000005</v>
      </c>
      <c r="ADH35" s="11">
        <v>172215366.27000001</v>
      </c>
      <c r="ADI35" s="11">
        <v>47399469.259999983</v>
      </c>
      <c r="ADJ35" s="11">
        <v>15644575.249999994</v>
      </c>
      <c r="ADK35" s="11">
        <v>20999480.270000003</v>
      </c>
      <c r="ADL35" s="11">
        <v>16817101.330000002</v>
      </c>
      <c r="ADM35" s="11">
        <v>78034790.519999951</v>
      </c>
      <c r="ADN35" s="11">
        <v>42368486.130000003</v>
      </c>
      <c r="ADO35" s="11">
        <v>30198295.839999981</v>
      </c>
      <c r="ADP35" s="11">
        <v>603017541.88000011</v>
      </c>
      <c r="ADQ35" s="11">
        <v>146741080.76000002</v>
      </c>
      <c r="ADR35" s="11">
        <v>71355345.400000051</v>
      </c>
      <c r="ADS35" s="11">
        <v>68853441.25</v>
      </c>
      <c r="ADT35" s="11">
        <v>193910628.05999994</v>
      </c>
      <c r="ADU35" s="11">
        <v>17021984.829999994</v>
      </c>
      <c r="ADV35" s="11">
        <v>38705898.129999995</v>
      </c>
      <c r="ADW35" s="11">
        <v>41203493.170000017</v>
      </c>
      <c r="ADX35" s="11">
        <v>4911391.01</v>
      </c>
      <c r="ADY35" s="11">
        <v>30672331.220000021</v>
      </c>
      <c r="ADZ35" s="11">
        <v>707577980.55000019</v>
      </c>
      <c r="AEA35" s="11">
        <v>236786596.95999983</v>
      </c>
      <c r="AEB35" s="11">
        <v>149364583.49999991</v>
      </c>
      <c r="AEC35" s="11">
        <v>43337356.859999985</v>
      </c>
      <c r="AED35" s="11">
        <v>82693259.579999998</v>
      </c>
      <c r="AEE35" s="11">
        <v>133045777.51000002</v>
      </c>
      <c r="AEF35" s="11">
        <v>70669206.359999999</v>
      </c>
      <c r="AEG35" s="11">
        <v>11741026.469999982</v>
      </c>
      <c r="AEH35" s="11">
        <v>25385853.860000003</v>
      </c>
      <c r="AEI35" s="11">
        <v>109757151.61</v>
      </c>
      <c r="AEJ35" s="11">
        <v>46868527.730000004</v>
      </c>
      <c r="AEK35" s="11">
        <v>192249698.40999997</v>
      </c>
      <c r="AEL35" s="11">
        <v>31410937.000000007</v>
      </c>
      <c r="AEM35" s="11">
        <v>67116685.429999977</v>
      </c>
      <c r="AEN35" s="11">
        <v>68423175.400000021</v>
      </c>
      <c r="AEO35" s="11">
        <v>102521377.36999999</v>
      </c>
      <c r="AEP35" s="11">
        <v>21422459.850000001</v>
      </c>
      <c r="AEQ35" s="11">
        <v>41375290.680000037</v>
      </c>
      <c r="AER35" s="11">
        <v>8888100.5299999993</v>
      </c>
      <c r="AES35" s="11">
        <v>100950754.91999994</v>
      </c>
      <c r="AET35" s="11">
        <v>833299501.55999959</v>
      </c>
      <c r="AEU35" s="11">
        <v>100620904.21000001</v>
      </c>
      <c r="AEV35" s="11">
        <v>137011626.27000004</v>
      </c>
      <c r="AEW35" s="11">
        <v>42659879.600000001</v>
      </c>
      <c r="AEX35" s="11">
        <v>43602741.779999994</v>
      </c>
      <c r="AEY35" s="11">
        <v>56008080.520000026</v>
      </c>
      <c r="AEZ35" s="11">
        <v>34096991.079999998</v>
      </c>
      <c r="AFA35" s="11">
        <v>19258274.199999996</v>
      </c>
      <c r="AFB35" s="11">
        <v>2259355.3999999901</v>
      </c>
      <c r="AFC35" s="11">
        <v>9201458.4000000022</v>
      </c>
      <c r="AFD35" s="11">
        <v>474600176.65999979</v>
      </c>
      <c r="AFE35" s="11">
        <v>282320811.5599997</v>
      </c>
      <c r="AFF35" s="11">
        <v>89417041.950000018</v>
      </c>
      <c r="AFG35" s="11">
        <v>61320380.289999992</v>
      </c>
      <c r="AFH35" s="11">
        <v>223855404.56</v>
      </c>
      <c r="AFI35" s="11">
        <v>96762497.139999956</v>
      </c>
      <c r="AFJ35" s="11">
        <v>27576228.239999995</v>
      </c>
      <c r="AFK35" s="11">
        <v>28114350.270000003</v>
      </c>
      <c r="AFL35" s="11">
        <v>70894735.769999996</v>
      </c>
      <c r="AFM35" s="11">
        <v>54422239.960000001</v>
      </c>
      <c r="AFN35" s="11">
        <v>36497701.370000012</v>
      </c>
      <c r="AFO35" s="11">
        <v>48250765.159999996</v>
      </c>
      <c r="AFP35" s="11">
        <v>71961743.480000004</v>
      </c>
      <c r="AFQ35" s="11">
        <v>810563327.01999986</v>
      </c>
      <c r="AFR35" s="11">
        <v>121398285.41000006</v>
      </c>
      <c r="AFS35" s="11">
        <v>143796000.18999994</v>
      </c>
      <c r="AFT35" s="11">
        <v>56362315.150000006</v>
      </c>
      <c r="AFU35" s="11">
        <v>72157687.51000002</v>
      </c>
      <c r="AFV35" s="11">
        <v>70510616.11999999</v>
      </c>
      <c r="AFW35" s="11">
        <v>42032130.119999997</v>
      </c>
      <c r="AFX35" s="11">
        <v>172844810.05000004</v>
      </c>
      <c r="AFY35" s="11">
        <v>91002869.989999995</v>
      </c>
      <c r="AFZ35" s="11">
        <v>31167985.159999989</v>
      </c>
      <c r="AGA35" s="11">
        <v>202033170.82999998</v>
      </c>
      <c r="AGB35" s="11">
        <v>86716826.449999973</v>
      </c>
      <c r="AGC35" s="11">
        <v>769678188.11000013</v>
      </c>
      <c r="AGD35" s="11">
        <v>258595147.25</v>
      </c>
      <c r="AGE35" s="11">
        <v>106209383.41000003</v>
      </c>
      <c r="AGF35" s="11">
        <v>115141952.11999999</v>
      </c>
      <c r="AGG35" s="11">
        <v>285695980.58999997</v>
      </c>
      <c r="AGH35" s="11">
        <v>104252049.75000001</v>
      </c>
      <c r="AGI35" s="11">
        <v>67543512.330000013</v>
      </c>
      <c r="AGJ35" s="11">
        <v>55800674.669999987</v>
      </c>
      <c r="AGK35" s="11">
        <v>32876425.460000005</v>
      </c>
      <c r="AGL35" s="11">
        <v>70957612.300000027</v>
      </c>
      <c r="AGM35" s="11">
        <v>30516110.039999999</v>
      </c>
      <c r="AGN35" s="11">
        <v>1026393094.4399997</v>
      </c>
      <c r="AGO35" s="11">
        <v>130526197.07000007</v>
      </c>
      <c r="AGP35" s="11">
        <v>209595096.23999998</v>
      </c>
      <c r="AGQ35" s="11">
        <v>44708179.970000014</v>
      </c>
      <c r="AGR35" s="11">
        <v>202965000.70999998</v>
      </c>
      <c r="AGS35" s="11">
        <v>119863980.13999999</v>
      </c>
      <c r="AGT35" s="11">
        <v>14234434.809999999</v>
      </c>
      <c r="AGU35" s="11">
        <v>56054529.149999991</v>
      </c>
      <c r="AGV35" s="11">
        <v>1432192599.1900008</v>
      </c>
      <c r="AGW35" s="11">
        <v>666069153.76999998</v>
      </c>
      <c r="AGX35" s="11">
        <v>15395568.230000006</v>
      </c>
      <c r="AGY35" s="11">
        <v>255929923.66999996</v>
      </c>
      <c r="AGZ35" s="11">
        <v>181467775.90999997</v>
      </c>
      <c r="AHA35" s="11">
        <v>184796099.87000006</v>
      </c>
      <c r="AHB35" s="11">
        <v>15641289.389999999</v>
      </c>
      <c r="AHC35" s="11">
        <v>47470092.029999986</v>
      </c>
      <c r="AHD35" s="11">
        <v>18130335.679999996</v>
      </c>
      <c r="AHE35" s="11">
        <v>106956394.83999996</v>
      </c>
      <c r="AHF35" s="11">
        <v>204627483.34999996</v>
      </c>
      <c r="AHG35" s="11">
        <v>97477654.74999997</v>
      </c>
      <c r="AHH35" s="11">
        <v>39019338.609999992</v>
      </c>
      <c r="AHI35" s="11">
        <v>85509657.110000014</v>
      </c>
      <c r="AHJ35" s="11">
        <v>50864307.3433</v>
      </c>
      <c r="AHK35" s="11">
        <v>65200025.440000027</v>
      </c>
      <c r="AHL35" s="11">
        <v>25324687.729999982</v>
      </c>
      <c r="AHM35" s="11">
        <v>304540080.15999997</v>
      </c>
      <c r="AHN35" s="11">
        <v>89229174.810000002</v>
      </c>
      <c r="AHO35" s="11">
        <v>38160692.539999992</v>
      </c>
      <c r="AHP35" s="11">
        <v>42180342.850000009</v>
      </c>
      <c r="AHQ35" s="11">
        <v>57325743.720000014</v>
      </c>
      <c r="AHR35" s="11">
        <v>25502441.479999997</v>
      </c>
      <c r="AHS35" s="11">
        <v>16555840.740000002</v>
      </c>
      <c r="AHT35" s="11">
        <f>SUM(D35:AHR35)</f>
        <v>136005892977.86053</v>
      </c>
      <c r="AHV35" s="625"/>
      <c r="AHW35" s="626"/>
    </row>
    <row r="36" spans="1:907" x14ac:dyDescent="0.8">
      <c r="A36" s="1">
        <v>29</v>
      </c>
      <c r="B36" s="96" t="s">
        <v>44</v>
      </c>
      <c r="C36" s="6" t="s">
        <v>6534</v>
      </c>
      <c r="D36" s="11">
        <v>737315626.55000007</v>
      </c>
      <c r="E36" s="11">
        <v>24768903.07</v>
      </c>
      <c r="F36" s="11">
        <v>27723007.09</v>
      </c>
      <c r="G36" s="11">
        <v>3456992.6799999997</v>
      </c>
      <c r="H36" s="11">
        <v>49321951.830000006</v>
      </c>
      <c r="I36" s="11">
        <v>21269715.350000005</v>
      </c>
      <c r="J36" s="11">
        <v>472209929.31</v>
      </c>
      <c r="K36" s="11">
        <v>88614626.150000006</v>
      </c>
      <c r="L36" s="11">
        <v>25611417.5</v>
      </c>
      <c r="M36" s="11">
        <v>18151779.710000001</v>
      </c>
      <c r="N36" s="11">
        <v>4702883.1100000003</v>
      </c>
      <c r="O36" s="11">
        <v>16801102.919999998</v>
      </c>
      <c r="P36" s="11">
        <v>163373726.52999997</v>
      </c>
      <c r="Q36" s="11">
        <v>21332604.650000002</v>
      </c>
      <c r="R36" s="11">
        <v>4707710.79</v>
      </c>
      <c r="S36" s="11">
        <v>29586686.250000004</v>
      </c>
      <c r="T36" s="11">
        <v>35503563.049999997</v>
      </c>
      <c r="U36" s="11">
        <v>4063834.6900000004</v>
      </c>
      <c r="V36" s="11">
        <v>929480595.70000005</v>
      </c>
      <c r="W36" s="11">
        <v>75701867.690000013</v>
      </c>
      <c r="X36" s="11">
        <v>30538483.329999998</v>
      </c>
      <c r="Y36" s="11">
        <v>111294982.25999998</v>
      </c>
      <c r="Z36" s="11">
        <v>21897073.57</v>
      </c>
      <c r="AA36" s="11">
        <v>32884137.959999997</v>
      </c>
      <c r="AB36" s="11">
        <v>18657453.09</v>
      </c>
      <c r="AC36" s="11">
        <v>48234914.579999998</v>
      </c>
      <c r="AD36" s="11">
        <v>36874470.690000005</v>
      </c>
      <c r="AE36" s="11">
        <v>19683821.010000002</v>
      </c>
      <c r="AF36" s="11">
        <v>86861553.029999986</v>
      </c>
      <c r="AG36" s="11">
        <v>38670343.960000001</v>
      </c>
      <c r="AH36" s="11">
        <v>119779469.72</v>
      </c>
      <c r="AI36" s="11">
        <v>31268929.07</v>
      </c>
      <c r="AJ36" s="11">
        <v>26289241.579999998</v>
      </c>
      <c r="AK36" s="11">
        <v>18202261.199999999</v>
      </c>
      <c r="AL36" s="11">
        <v>65498262.43999999</v>
      </c>
      <c r="AM36" s="11">
        <v>13384942.549999999</v>
      </c>
      <c r="AN36" s="11">
        <v>76540612.150000006</v>
      </c>
      <c r="AO36" s="11">
        <v>19943943.739999995</v>
      </c>
      <c r="AP36" s="11">
        <v>4986333.0600000005</v>
      </c>
      <c r="AQ36" s="11">
        <v>5951480.0100000007</v>
      </c>
      <c r="AR36" s="11">
        <v>21977400.029999997</v>
      </c>
      <c r="AS36" s="11">
        <v>7129102.0999999996</v>
      </c>
      <c r="AT36" s="11">
        <v>183373293.94999999</v>
      </c>
      <c r="AU36" s="11">
        <v>9362114.9800000004</v>
      </c>
      <c r="AV36" s="11">
        <v>12789475.080000002</v>
      </c>
      <c r="AW36" s="11">
        <v>8673583.0999999996</v>
      </c>
      <c r="AX36" s="11">
        <v>16186525.670000002</v>
      </c>
      <c r="AY36" s="11">
        <v>17542157.939999998</v>
      </c>
      <c r="AZ36" s="11">
        <v>12120861.620000001</v>
      </c>
      <c r="BA36" s="11">
        <v>15577718.040000001</v>
      </c>
      <c r="BB36" s="11">
        <v>10486192.940000001</v>
      </c>
      <c r="BC36" s="11">
        <v>13190455.539999999</v>
      </c>
      <c r="BD36" s="11">
        <v>15958463.189999999</v>
      </c>
      <c r="BE36" s="11">
        <v>2977211.0599999996</v>
      </c>
      <c r="BF36" s="11">
        <v>30197211.960000001</v>
      </c>
      <c r="BG36" s="11">
        <v>3737877.8800000004</v>
      </c>
      <c r="BH36" s="11">
        <v>29600766.740000002</v>
      </c>
      <c r="BI36" s="11">
        <v>314542781.76000005</v>
      </c>
      <c r="BJ36" s="11">
        <v>138479411.78</v>
      </c>
      <c r="BK36" s="11">
        <v>19718599.950000003</v>
      </c>
      <c r="BL36" s="11">
        <v>12784932.76</v>
      </c>
      <c r="BM36" s="11">
        <v>16978652.920000002</v>
      </c>
      <c r="BN36" s="11">
        <v>22669764.939999994</v>
      </c>
      <c r="BO36" s="11">
        <v>15190933.530000001</v>
      </c>
      <c r="BP36" s="11">
        <v>17479761.049999997</v>
      </c>
      <c r="BQ36" s="11">
        <v>15525872.370000001</v>
      </c>
      <c r="BR36" s="11">
        <v>271671791.81999999</v>
      </c>
      <c r="BS36" s="11">
        <v>12835708.799999999</v>
      </c>
      <c r="BT36" s="11">
        <v>6458293.3699999992</v>
      </c>
      <c r="BU36" s="11">
        <v>57187841.749999993</v>
      </c>
      <c r="BV36" s="11">
        <v>17005552.119999997</v>
      </c>
      <c r="BW36" s="11">
        <v>4137413.51</v>
      </c>
      <c r="BX36" s="11">
        <v>15448684.99</v>
      </c>
      <c r="BY36" s="11">
        <v>8825849.0300000012</v>
      </c>
      <c r="BZ36" s="11">
        <v>136180649.20000005</v>
      </c>
      <c r="CA36" s="11">
        <v>6609968.8200000003</v>
      </c>
      <c r="CB36" s="11">
        <v>10002035.449999999</v>
      </c>
      <c r="CC36" s="11">
        <v>26469903.669999998</v>
      </c>
      <c r="CD36" s="11">
        <v>8941431.9800000004</v>
      </c>
      <c r="CE36" s="11">
        <v>22141319.5</v>
      </c>
      <c r="CF36" s="11">
        <v>6444163.21</v>
      </c>
      <c r="CG36" s="11">
        <v>1556145031.3800001</v>
      </c>
      <c r="CH36" s="11">
        <v>14513858.790000001</v>
      </c>
      <c r="CI36" s="11">
        <v>55263837.489999995</v>
      </c>
      <c r="CJ36" s="11">
        <v>9365578.8000000007</v>
      </c>
      <c r="CK36" s="11">
        <v>34704614.759999998</v>
      </c>
      <c r="CL36" s="11">
        <v>8593134.5</v>
      </c>
      <c r="CM36" s="11">
        <v>13468235.630000001</v>
      </c>
      <c r="CN36" s="11">
        <v>30845308.48</v>
      </c>
      <c r="CO36" s="11">
        <v>16803993.409999996</v>
      </c>
      <c r="CP36" s="11">
        <v>11437747.4</v>
      </c>
      <c r="CQ36" s="11">
        <v>8718875.8800000008</v>
      </c>
      <c r="CR36" s="11">
        <v>24556180.870000001</v>
      </c>
      <c r="CS36" s="11">
        <v>9719274.5200000014</v>
      </c>
      <c r="CT36" s="11">
        <v>352194969.06999999</v>
      </c>
      <c r="CU36" s="11">
        <v>36103302.25</v>
      </c>
      <c r="CV36" s="11">
        <v>28834708.859999999</v>
      </c>
      <c r="CW36" s="11">
        <v>20999447.060000002</v>
      </c>
      <c r="CX36" s="11">
        <v>26581852.460000001</v>
      </c>
      <c r="CY36" s="11">
        <v>30335227.530000005</v>
      </c>
      <c r="CZ36" s="11">
        <v>8067005.2400000002</v>
      </c>
      <c r="DA36" s="11">
        <v>9271251.5600000005</v>
      </c>
      <c r="DB36" s="11">
        <v>274146443.71000004</v>
      </c>
      <c r="DC36" s="11">
        <v>534679827.78000003</v>
      </c>
      <c r="DD36" s="11">
        <v>31197614.370000001</v>
      </c>
      <c r="DE36" s="11">
        <v>36646334.519999996</v>
      </c>
      <c r="DF36" s="11">
        <v>21338866.690000001</v>
      </c>
      <c r="DG36" s="11">
        <v>104592253.95999999</v>
      </c>
      <c r="DH36" s="11">
        <v>128493966.97</v>
      </c>
      <c r="DI36" s="11">
        <v>10127181.450000001</v>
      </c>
      <c r="DJ36" s="11">
        <v>71564856.019999996</v>
      </c>
      <c r="DK36" s="11">
        <v>1067490228.0699999</v>
      </c>
      <c r="DL36" s="11">
        <v>36243331.359999999</v>
      </c>
      <c r="DM36" s="11">
        <v>40395135.549999997</v>
      </c>
      <c r="DN36" s="11">
        <v>69106301.11999999</v>
      </c>
      <c r="DO36" s="11">
        <v>59160447.209899999</v>
      </c>
      <c r="DP36" s="11">
        <v>100878994.25999999</v>
      </c>
      <c r="DQ36" s="11">
        <v>112427633.38</v>
      </c>
      <c r="DR36" s="11">
        <v>55443539.710000001</v>
      </c>
      <c r="DS36" s="11">
        <v>121199043.13000001</v>
      </c>
      <c r="DT36" s="11">
        <v>294854112.01999998</v>
      </c>
      <c r="DU36" s="11">
        <v>4372108.51</v>
      </c>
      <c r="DV36" s="11">
        <v>90888536</v>
      </c>
      <c r="DW36" s="11">
        <v>74743258.810000002</v>
      </c>
      <c r="DX36" s="11">
        <v>28970937.649999999</v>
      </c>
      <c r="DY36" s="11">
        <v>18937446.420000002</v>
      </c>
      <c r="DZ36" s="11">
        <v>63368715.099999987</v>
      </c>
      <c r="EA36" s="11">
        <v>30442570.989999998</v>
      </c>
      <c r="EB36" s="11">
        <v>15774310.939999999</v>
      </c>
      <c r="EC36" s="11">
        <v>32614883.900000002</v>
      </c>
      <c r="ED36" s="11">
        <v>21028884.210000001</v>
      </c>
      <c r="EE36" s="11">
        <v>369334868.73000002</v>
      </c>
      <c r="EF36" s="11">
        <v>319729539.16000003</v>
      </c>
      <c r="EG36" s="11">
        <v>40086712.919999994</v>
      </c>
      <c r="EH36" s="11">
        <v>11872516.98</v>
      </c>
      <c r="EI36" s="11">
        <v>54035040.079999998</v>
      </c>
      <c r="EJ36" s="11">
        <v>39253472.710000001</v>
      </c>
      <c r="EK36" s="11">
        <v>37300830.139999993</v>
      </c>
      <c r="EL36" s="11">
        <v>19248575.049999997</v>
      </c>
      <c r="EM36" s="11">
        <v>31884783.43</v>
      </c>
      <c r="EN36" s="11">
        <v>254262383.38000003</v>
      </c>
      <c r="EO36" s="11">
        <v>15915569.379999999</v>
      </c>
      <c r="EP36" s="11">
        <v>15309693.040000001</v>
      </c>
      <c r="EQ36" s="11">
        <v>5773496.7999999998</v>
      </c>
      <c r="ER36" s="11">
        <v>10876661.299999999</v>
      </c>
      <c r="ES36" s="11">
        <v>27456267.609999999</v>
      </c>
      <c r="ET36" s="11">
        <v>12904903.360000001</v>
      </c>
      <c r="EU36" s="11">
        <v>33038645.949999999</v>
      </c>
      <c r="EV36" s="11">
        <v>13293767.790000001</v>
      </c>
      <c r="EW36" s="11">
        <v>273748817.69999999</v>
      </c>
      <c r="EX36" s="11">
        <v>30515081.039999999</v>
      </c>
      <c r="EY36" s="11">
        <v>44321732.800000004</v>
      </c>
      <c r="EZ36" s="11">
        <v>19798643.789999999</v>
      </c>
      <c r="FA36" s="11">
        <v>35096217.380000003</v>
      </c>
      <c r="FB36" s="11">
        <v>36922283.089999996</v>
      </c>
      <c r="FC36" s="11">
        <v>48648111.320000008</v>
      </c>
      <c r="FD36" s="11">
        <v>19694430.130000003</v>
      </c>
      <c r="FE36" s="11">
        <v>27286533.310000002</v>
      </c>
      <c r="FF36" s="11">
        <v>44855335.780000001</v>
      </c>
      <c r="FG36" s="11">
        <v>31642948.539999999</v>
      </c>
      <c r="FH36" s="11">
        <v>18767558.770000003</v>
      </c>
      <c r="FI36" s="11">
        <v>208722539.31</v>
      </c>
      <c r="FJ36" s="11">
        <v>19333901.32</v>
      </c>
      <c r="FK36" s="11">
        <v>23802809.060000002</v>
      </c>
      <c r="FL36" s="11">
        <v>31427290.729999997</v>
      </c>
      <c r="FM36" s="11">
        <v>40206141.719999999</v>
      </c>
      <c r="FN36" s="11">
        <v>41681452.5</v>
      </c>
      <c r="FO36" s="11">
        <v>8445554.7000000011</v>
      </c>
      <c r="FP36" s="11">
        <v>14417979.360000001</v>
      </c>
      <c r="FQ36" s="11">
        <v>1542630602.2099998</v>
      </c>
      <c r="FR36" s="11">
        <v>30591274.240000002</v>
      </c>
      <c r="FS36" s="11">
        <v>67570646.129999995</v>
      </c>
      <c r="FT36" s="11">
        <v>47449459.850000001</v>
      </c>
      <c r="FU36" s="11">
        <v>106859313.63</v>
      </c>
      <c r="FV36" s="11">
        <v>38589437.480000004</v>
      </c>
      <c r="FW36" s="11">
        <v>86328086.820000008</v>
      </c>
      <c r="FX36" s="11">
        <v>28719461.27</v>
      </c>
      <c r="FY36" s="11">
        <v>87946383.890000001</v>
      </c>
      <c r="FZ36" s="11">
        <v>64735294.899999999</v>
      </c>
      <c r="GA36" s="11">
        <v>81884781.870000005</v>
      </c>
      <c r="GB36" s="11">
        <v>24613083.41</v>
      </c>
      <c r="GC36" s="11">
        <v>41325649.530000001</v>
      </c>
      <c r="GD36" s="11">
        <v>47007411.039999999</v>
      </c>
      <c r="GE36" s="11">
        <v>239279166.50999999</v>
      </c>
      <c r="GF36" s="11">
        <v>50695111.109999999</v>
      </c>
      <c r="GG36" s="11">
        <v>40320786.5</v>
      </c>
      <c r="GH36" s="11">
        <v>57156647.93</v>
      </c>
      <c r="GI36" s="11">
        <v>55452286.310000002</v>
      </c>
      <c r="GJ36" s="11">
        <v>45716992.469999999</v>
      </c>
      <c r="GK36" s="11">
        <v>34076859.270000003</v>
      </c>
      <c r="GL36" s="11">
        <v>71320370.299999997</v>
      </c>
      <c r="GM36" s="11">
        <v>33814949.400000006</v>
      </c>
      <c r="GN36" s="11">
        <v>15161868.949999999</v>
      </c>
      <c r="GO36" s="11">
        <v>23760821.899999999</v>
      </c>
      <c r="GP36" s="11">
        <v>18545853.930000003</v>
      </c>
      <c r="GQ36" s="11">
        <v>407924713.75</v>
      </c>
      <c r="GR36" s="11">
        <v>110874497.47</v>
      </c>
      <c r="GS36" s="11">
        <v>17190698.039999999</v>
      </c>
      <c r="GT36" s="11">
        <v>51495320.520000003</v>
      </c>
      <c r="GU36" s="11">
        <v>5509316.3499999996</v>
      </c>
      <c r="GV36" s="11">
        <v>80899772.570000008</v>
      </c>
      <c r="GW36" s="11">
        <v>21805569.91</v>
      </c>
      <c r="GX36" s="11">
        <v>16985782.800000001</v>
      </c>
      <c r="GY36" s="11">
        <v>177704196.81999999</v>
      </c>
      <c r="GZ36" s="11">
        <v>19540482.490000002</v>
      </c>
      <c r="HA36" s="11">
        <v>74149141.709999993</v>
      </c>
      <c r="HB36" s="11">
        <v>43462461.990000002</v>
      </c>
      <c r="HC36" s="11">
        <v>503157937.88</v>
      </c>
      <c r="HD36" s="11">
        <v>209741458.25999999</v>
      </c>
      <c r="HE36" s="11">
        <v>56648628.070000008</v>
      </c>
      <c r="HF36" s="11">
        <v>239635778.21000004</v>
      </c>
      <c r="HG36" s="11">
        <v>76841286.339999989</v>
      </c>
      <c r="HH36" s="11">
        <v>220192872.87</v>
      </c>
      <c r="HI36" s="11">
        <v>69257817.180000007</v>
      </c>
      <c r="HJ36" s="11">
        <v>18976834.43</v>
      </c>
      <c r="HK36" s="11">
        <v>646231613.5200001</v>
      </c>
      <c r="HL36" s="11">
        <v>62609507.969999991</v>
      </c>
      <c r="HM36" s="11">
        <v>119365505.66</v>
      </c>
      <c r="HN36" s="11">
        <v>102888985.86999999</v>
      </c>
      <c r="HO36" s="11">
        <v>39075314.57</v>
      </c>
      <c r="HP36" s="11">
        <v>129298114.88000001</v>
      </c>
      <c r="HQ36" s="11">
        <v>54178241.13000001</v>
      </c>
      <c r="HR36" s="11">
        <v>53423801.534999996</v>
      </c>
      <c r="HS36" s="11">
        <v>235305872.57539999</v>
      </c>
      <c r="HT36" s="11">
        <v>122595241.53</v>
      </c>
      <c r="HU36" s="11">
        <v>70629358.460000008</v>
      </c>
      <c r="HV36" s="11">
        <v>116600963.01000001</v>
      </c>
      <c r="HW36" s="11">
        <v>45967523.629999995</v>
      </c>
      <c r="HX36" s="11">
        <v>17329215.350000001</v>
      </c>
      <c r="HY36" s="11">
        <v>220075532.67999998</v>
      </c>
      <c r="HZ36" s="11">
        <v>19960567.57</v>
      </c>
      <c r="IA36" s="11">
        <v>60845033.560000002</v>
      </c>
      <c r="IB36" s="11">
        <v>59089992.160000004</v>
      </c>
      <c r="IC36" s="11">
        <v>55181978.479999997</v>
      </c>
      <c r="ID36" s="11">
        <v>151895736.22</v>
      </c>
      <c r="IE36" s="11">
        <v>24279134.659999996</v>
      </c>
      <c r="IF36" s="11">
        <v>168995091.88999999</v>
      </c>
      <c r="IG36" s="11">
        <v>12308372.85</v>
      </c>
      <c r="IH36" s="11">
        <v>7841641.29</v>
      </c>
      <c r="II36" s="11">
        <v>242396434.40000001</v>
      </c>
      <c r="IJ36" s="11">
        <v>111853569.51000001</v>
      </c>
      <c r="IK36" s="11">
        <v>58874506.93999999</v>
      </c>
      <c r="IL36" s="11">
        <v>93374212.680000007</v>
      </c>
      <c r="IM36" s="11">
        <v>43031601.990000002</v>
      </c>
      <c r="IN36" s="11">
        <v>104766755.14999998</v>
      </c>
      <c r="IO36" s="11">
        <v>13909201.84</v>
      </c>
      <c r="IP36" s="11">
        <v>9996275.4999999981</v>
      </c>
      <c r="IQ36" s="11">
        <v>17499713.66</v>
      </c>
      <c r="IR36" s="11">
        <v>40216461.479999997</v>
      </c>
      <c r="IS36" s="11">
        <v>73040192.830000013</v>
      </c>
      <c r="IT36" s="11">
        <v>225538612.17000002</v>
      </c>
      <c r="IU36" s="11">
        <v>165712306.88</v>
      </c>
      <c r="IV36" s="11">
        <v>173534359.62999997</v>
      </c>
      <c r="IW36" s="11">
        <v>107089390.77000003</v>
      </c>
      <c r="IX36" s="11">
        <v>74458716.450000003</v>
      </c>
      <c r="IY36" s="11">
        <v>40460714.129999995</v>
      </c>
      <c r="IZ36" s="11">
        <v>30771092.290000003</v>
      </c>
      <c r="JA36" s="11">
        <v>27097455.829999998</v>
      </c>
      <c r="JB36" s="11">
        <v>23199646.650000002</v>
      </c>
      <c r="JC36" s="11">
        <v>49237917.900000006</v>
      </c>
      <c r="JD36" s="11">
        <v>89078658.120000005</v>
      </c>
      <c r="JE36" s="11">
        <v>15053586.500000002</v>
      </c>
      <c r="JF36" s="11">
        <v>154383525.03000006</v>
      </c>
      <c r="JG36" s="11">
        <v>81286328.37000002</v>
      </c>
      <c r="JH36" s="11">
        <v>22361121.789999999</v>
      </c>
      <c r="JI36" s="11">
        <v>8536508.629999999</v>
      </c>
      <c r="JJ36" s="11">
        <v>19988834.939999998</v>
      </c>
      <c r="JK36" s="11">
        <v>51088196.390000008</v>
      </c>
      <c r="JL36" s="11">
        <v>291731875.73000002</v>
      </c>
      <c r="JM36" s="11">
        <v>175363915.57999998</v>
      </c>
      <c r="JN36" s="11">
        <v>113696605.81999999</v>
      </c>
      <c r="JO36" s="11">
        <v>134001404.58000001</v>
      </c>
      <c r="JP36" s="11">
        <v>35329900.799999997</v>
      </c>
      <c r="JQ36" s="11">
        <v>137024288.80000001</v>
      </c>
      <c r="JR36" s="11">
        <v>39084133.239999995</v>
      </c>
      <c r="JS36" s="11">
        <v>614300635.83999991</v>
      </c>
      <c r="JT36" s="11">
        <v>527878075.98000002</v>
      </c>
      <c r="JU36" s="11">
        <v>80313515.930000007</v>
      </c>
      <c r="JV36" s="11">
        <v>12032568.01</v>
      </c>
      <c r="JW36" s="11">
        <v>72682770.989999995</v>
      </c>
      <c r="JX36" s="11">
        <v>9866449.6500000004</v>
      </c>
      <c r="JY36" s="11">
        <v>56602762.640000001</v>
      </c>
      <c r="JZ36" s="11">
        <v>64109074.840000004</v>
      </c>
      <c r="KA36" s="11">
        <v>47292266.539999999</v>
      </c>
      <c r="KB36" s="11">
        <v>26198443.789999995</v>
      </c>
      <c r="KC36" s="11">
        <v>57956756.490000002</v>
      </c>
      <c r="KD36" s="11">
        <v>53912039.669999994</v>
      </c>
      <c r="KE36" s="11">
        <v>12824067.369999999</v>
      </c>
      <c r="KF36" s="11">
        <v>14577287.919999998</v>
      </c>
      <c r="KG36" s="11">
        <v>34671148.420000002</v>
      </c>
      <c r="KH36" s="11">
        <v>8774580.8800000008</v>
      </c>
      <c r="KI36" s="11">
        <v>1245244379</v>
      </c>
      <c r="KJ36" s="11">
        <v>53243421.069999993</v>
      </c>
      <c r="KK36" s="11">
        <v>73842029.640000001</v>
      </c>
      <c r="KL36" s="11">
        <v>76964260.060000017</v>
      </c>
      <c r="KM36" s="11">
        <v>161772646.76999998</v>
      </c>
      <c r="KN36" s="11">
        <v>106154913.62</v>
      </c>
      <c r="KO36" s="11">
        <v>65377617.640000001</v>
      </c>
      <c r="KP36" s="11">
        <v>92088955.760000005</v>
      </c>
      <c r="KQ36" s="11">
        <v>76880860.180000007</v>
      </c>
      <c r="KR36" s="11">
        <v>221929123.42000005</v>
      </c>
      <c r="KS36" s="11">
        <v>72820449.290000007</v>
      </c>
      <c r="KT36" s="11">
        <v>43739572.390000001</v>
      </c>
      <c r="KU36" s="11">
        <v>116686085.98999998</v>
      </c>
      <c r="KV36" s="11">
        <v>51717020.410000004</v>
      </c>
      <c r="KW36" s="11">
        <v>114189892.59999999</v>
      </c>
      <c r="KX36" s="11">
        <v>548629122.67999995</v>
      </c>
      <c r="KY36" s="11">
        <v>196146868.87</v>
      </c>
      <c r="KZ36" s="11">
        <v>765953400.27999985</v>
      </c>
      <c r="LA36" s="11">
        <v>132091171.16</v>
      </c>
      <c r="LB36" s="11">
        <v>74813945.099999994</v>
      </c>
      <c r="LC36" s="11">
        <v>168982908.11000001</v>
      </c>
      <c r="LD36" s="11">
        <v>163882423.75</v>
      </c>
      <c r="LE36" s="11">
        <v>95642332.859999985</v>
      </c>
      <c r="LF36" s="11">
        <v>105230391.7</v>
      </c>
      <c r="LG36" s="11">
        <v>72976439.229999989</v>
      </c>
      <c r="LH36" s="11">
        <v>874089748.44000006</v>
      </c>
      <c r="LI36" s="11">
        <v>195351936.50999999</v>
      </c>
      <c r="LJ36" s="11">
        <v>542230072.86999989</v>
      </c>
      <c r="LK36" s="11">
        <v>307556678.31</v>
      </c>
      <c r="LL36" s="11">
        <v>48463325.359999999</v>
      </c>
      <c r="LM36" s="11">
        <v>52731319.079999998</v>
      </c>
      <c r="LN36" s="11">
        <v>18452109.539999999</v>
      </c>
      <c r="LO36" s="11">
        <v>88045892.970000014</v>
      </c>
      <c r="LP36" s="11">
        <v>6897895.1699999999</v>
      </c>
      <c r="LQ36" s="11">
        <v>58337822.990000002</v>
      </c>
      <c r="LR36" s="11">
        <v>16803121.91</v>
      </c>
      <c r="LS36" s="11">
        <v>160235566.13</v>
      </c>
      <c r="LT36" s="11">
        <v>86560259.359999999</v>
      </c>
      <c r="LU36" s="11">
        <v>36936917.910000004</v>
      </c>
      <c r="LV36" s="11">
        <v>1964365355.2099998</v>
      </c>
      <c r="LW36" s="11">
        <v>611576652.79999995</v>
      </c>
      <c r="LX36" s="11">
        <v>701283077.5600003</v>
      </c>
      <c r="LY36" s="11">
        <v>264300021.10000002</v>
      </c>
      <c r="LZ36" s="11">
        <v>49183299.929999985</v>
      </c>
      <c r="MA36" s="11">
        <v>156746499.37</v>
      </c>
      <c r="MB36" s="11">
        <v>93462715.519999996</v>
      </c>
      <c r="MC36" s="11">
        <v>70314218.850000009</v>
      </c>
      <c r="MD36" s="11">
        <v>110793192.62</v>
      </c>
      <c r="ME36" s="11">
        <v>190563971.84999999</v>
      </c>
      <c r="MF36" s="11">
        <v>116257936.51000001</v>
      </c>
      <c r="MG36" s="11">
        <v>63112730.850000009</v>
      </c>
      <c r="MH36" s="11">
        <v>676058245.99000013</v>
      </c>
      <c r="MI36" s="11">
        <v>40053259.090000011</v>
      </c>
      <c r="MJ36" s="11">
        <v>56893278.080000013</v>
      </c>
      <c r="MK36" s="11">
        <v>34406154.939999998</v>
      </c>
      <c r="ML36" s="11">
        <v>40289276.639999993</v>
      </c>
      <c r="MM36" s="11">
        <v>77405268.069999993</v>
      </c>
      <c r="MN36" s="11">
        <v>15494661.190000001</v>
      </c>
      <c r="MO36" s="11">
        <v>26025948.18</v>
      </c>
      <c r="MP36" s="11">
        <v>46366757.390000001</v>
      </c>
      <c r="MQ36" s="11">
        <v>31065910.419999998</v>
      </c>
      <c r="MR36" s="11">
        <v>22581933.109999999</v>
      </c>
      <c r="MS36" s="11">
        <v>44314598.959999993</v>
      </c>
      <c r="MT36" s="11">
        <v>751314460.63000011</v>
      </c>
      <c r="MU36" s="11">
        <v>38662501.969999999</v>
      </c>
      <c r="MV36" s="11">
        <v>194627195.03</v>
      </c>
      <c r="MW36" s="11">
        <v>110221142.81000002</v>
      </c>
      <c r="MX36" s="11">
        <v>109078152.81999999</v>
      </c>
      <c r="MY36" s="11">
        <v>83720903.710000008</v>
      </c>
      <c r="MZ36" s="11">
        <v>350270677.41000003</v>
      </c>
      <c r="NA36" s="11">
        <v>60001763.980000004</v>
      </c>
      <c r="NB36" s="11">
        <v>107720251.88</v>
      </c>
      <c r="NC36" s="11">
        <v>8999050.4600000009</v>
      </c>
      <c r="ND36" s="11">
        <v>43163652.300000004</v>
      </c>
      <c r="NE36" s="11">
        <v>1710951393.4499996</v>
      </c>
      <c r="NF36" s="11">
        <v>576189766.68999994</v>
      </c>
      <c r="NG36" s="11">
        <v>53460685.350000001</v>
      </c>
      <c r="NH36" s="11">
        <v>921048606.11000013</v>
      </c>
      <c r="NI36" s="11">
        <v>38751214.079999998</v>
      </c>
      <c r="NJ36" s="11">
        <v>168364165.08999997</v>
      </c>
      <c r="NK36" s="11">
        <v>525995573.38</v>
      </c>
      <c r="NL36" s="11">
        <v>384896443.92000002</v>
      </c>
      <c r="NM36" s="11">
        <v>34502873.68</v>
      </c>
      <c r="NN36" s="11">
        <v>264820177.59999999</v>
      </c>
      <c r="NO36" s="11">
        <v>131651177.76000001</v>
      </c>
      <c r="NP36" s="11">
        <v>87791626.140000001</v>
      </c>
      <c r="NQ36" s="11">
        <v>342406369.85999995</v>
      </c>
      <c r="NR36" s="11">
        <v>66714672.18</v>
      </c>
      <c r="NS36" s="11">
        <v>25460485.410000004</v>
      </c>
      <c r="NT36" s="11">
        <v>47517381.980000004</v>
      </c>
      <c r="NU36" s="11">
        <v>47549556.539999999</v>
      </c>
      <c r="NV36" s="11">
        <v>12821029.050000001</v>
      </c>
      <c r="NW36" s="11">
        <v>19148755.949999999</v>
      </c>
      <c r="NX36" s="11">
        <v>732817567.91999996</v>
      </c>
      <c r="NY36" s="11">
        <v>490800784.63</v>
      </c>
      <c r="NZ36" s="11">
        <v>80089866.110000014</v>
      </c>
      <c r="OA36" s="11">
        <v>12697987.460000001</v>
      </c>
      <c r="OB36" s="11">
        <v>44538287.910000004</v>
      </c>
      <c r="OC36" s="11">
        <v>70827664.939999998</v>
      </c>
      <c r="OD36" s="11">
        <v>9452412.6900000013</v>
      </c>
      <c r="OE36" s="11">
        <v>1288560723.52</v>
      </c>
      <c r="OF36" s="11">
        <v>84848859.660000011</v>
      </c>
      <c r="OG36" s="11">
        <v>93026111.25</v>
      </c>
      <c r="OH36" s="11">
        <v>180315356.77000004</v>
      </c>
      <c r="OI36" s="11">
        <v>20069042.150000002</v>
      </c>
      <c r="OJ36" s="11">
        <v>155391432.15000001</v>
      </c>
      <c r="OK36" s="11">
        <v>143638263.59</v>
      </c>
      <c r="OL36" s="11">
        <v>25960243.540000003</v>
      </c>
      <c r="OM36" s="11">
        <v>141962863.17000002</v>
      </c>
      <c r="ON36" s="11">
        <v>1294948561.8400002</v>
      </c>
      <c r="OO36" s="11">
        <v>258408418.42000005</v>
      </c>
      <c r="OP36" s="11">
        <v>945173691.2700001</v>
      </c>
      <c r="OQ36" s="11">
        <v>191160168.81999999</v>
      </c>
      <c r="OR36" s="11">
        <v>49059544.859999992</v>
      </c>
      <c r="OS36" s="11">
        <v>119413889.17999999</v>
      </c>
      <c r="OT36" s="11">
        <v>746567075.08000004</v>
      </c>
      <c r="OU36" s="11">
        <v>51418803.979999997</v>
      </c>
      <c r="OV36" s="11">
        <v>108007396.87</v>
      </c>
      <c r="OW36" s="11">
        <v>98888335.360000014</v>
      </c>
      <c r="OX36" s="11">
        <v>79588463.579999983</v>
      </c>
      <c r="OY36" s="11">
        <v>329527965.38</v>
      </c>
      <c r="OZ36" s="11">
        <v>48185775.150000006</v>
      </c>
      <c r="PA36" s="11">
        <v>56374682.170000002</v>
      </c>
      <c r="PB36" s="11">
        <v>64960672.479999997</v>
      </c>
      <c r="PC36" s="11">
        <v>470616298.38999999</v>
      </c>
      <c r="PD36" s="11">
        <v>27328360.439999998</v>
      </c>
      <c r="PE36" s="11">
        <v>64721240.590000004</v>
      </c>
      <c r="PF36" s="11">
        <v>16858810.650000002</v>
      </c>
      <c r="PG36" s="11">
        <v>50261562.259999998</v>
      </c>
      <c r="PH36" s="11">
        <v>138218414.63</v>
      </c>
      <c r="PI36" s="11">
        <v>29542764.040000003</v>
      </c>
      <c r="PJ36" s="11">
        <v>28233121.93</v>
      </c>
      <c r="PK36" s="11">
        <v>36926394.830000006</v>
      </c>
      <c r="PL36" s="11">
        <v>24293137.18</v>
      </c>
      <c r="PM36" s="11">
        <v>82503886.870000005</v>
      </c>
      <c r="PN36" s="11">
        <v>70715032.689999998</v>
      </c>
      <c r="PO36" s="11">
        <v>17470114.359999999</v>
      </c>
      <c r="PP36" s="11">
        <v>125914118.97</v>
      </c>
      <c r="PQ36" s="11">
        <v>23672807.75</v>
      </c>
      <c r="PR36" s="11">
        <v>35711946.200000003</v>
      </c>
      <c r="PS36" s="11">
        <v>14178475.439999999</v>
      </c>
      <c r="PT36" s="11">
        <v>34309508.130000003</v>
      </c>
      <c r="PU36" s="11">
        <v>489410487.12000006</v>
      </c>
      <c r="PV36" s="11">
        <v>29874044.960000001</v>
      </c>
      <c r="PW36" s="11">
        <v>15691233.289999999</v>
      </c>
      <c r="PX36" s="11">
        <v>90824611.790000007</v>
      </c>
      <c r="PY36" s="11">
        <v>332669295.30999994</v>
      </c>
      <c r="PZ36" s="11">
        <v>33676531.519999996</v>
      </c>
      <c r="QA36" s="11">
        <v>58813132.080000013</v>
      </c>
      <c r="QB36" s="11">
        <v>37818916.060000002</v>
      </c>
      <c r="QC36" s="11">
        <v>170683124.07999998</v>
      </c>
      <c r="QD36" s="11">
        <v>3975736.4499999997</v>
      </c>
      <c r="QE36" s="11">
        <v>180665116.09999999</v>
      </c>
      <c r="QF36" s="11">
        <v>21399521.899999995</v>
      </c>
      <c r="QG36" s="11">
        <v>37676273.990000002</v>
      </c>
      <c r="QH36" s="11">
        <v>79101107.389999986</v>
      </c>
      <c r="QI36" s="11">
        <v>21971451.069999997</v>
      </c>
      <c r="QJ36" s="11">
        <v>58933480.849999994</v>
      </c>
      <c r="QK36" s="11">
        <v>24089430.510000002</v>
      </c>
      <c r="QL36" s="11">
        <v>13433406.9</v>
      </c>
      <c r="QM36" s="11">
        <v>6055975.0899999999</v>
      </c>
      <c r="QN36" s="11">
        <v>72932278.359999999</v>
      </c>
      <c r="QO36" s="11">
        <v>131868308.64</v>
      </c>
      <c r="QP36" s="11">
        <v>10499938.719999999</v>
      </c>
      <c r="QQ36" s="11">
        <v>9015554.0299999993</v>
      </c>
      <c r="QR36" s="11">
        <v>4140483.47</v>
      </c>
      <c r="QS36" s="11">
        <v>9342538.4299999997</v>
      </c>
      <c r="QT36" s="11">
        <v>16626083.16</v>
      </c>
      <c r="QU36" s="11">
        <v>346347735.63000005</v>
      </c>
      <c r="QV36" s="11">
        <v>16298487.130000001</v>
      </c>
      <c r="QW36" s="11">
        <v>189481747.51999998</v>
      </c>
      <c r="QX36" s="11">
        <v>42041804.169999994</v>
      </c>
      <c r="QY36" s="11">
        <v>43726583.490000002</v>
      </c>
      <c r="QZ36" s="11">
        <v>202314935.70999998</v>
      </c>
      <c r="RA36" s="11">
        <v>30376645.219999999</v>
      </c>
      <c r="RB36" s="11">
        <v>104190999.83999999</v>
      </c>
      <c r="RC36" s="11">
        <v>148929361.85999998</v>
      </c>
      <c r="RD36" s="11">
        <v>30331333.630000003</v>
      </c>
      <c r="RE36" s="11">
        <v>17238389.560000002</v>
      </c>
      <c r="RF36" s="11">
        <v>62260791.479999997</v>
      </c>
      <c r="RG36" s="11">
        <v>16965393.169999998</v>
      </c>
      <c r="RH36" s="11">
        <v>1255038112.05</v>
      </c>
      <c r="RI36" s="11">
        <v>89794150.579999998</v>
      </c>
      <c r="RJ36" s="11">
        <v>17696186.199999999</v>
      </c>
      <c r="RK36" s="11">
        <v>89146431.770000011</v>
      </c>
      <c r="RL36" s="11">
        <v>45089723.829999998</v>
      </c>
      <c r="RM36" s="11">
        <v>67802288.019999996</v>
      </c>
      <c r="RN36" s="11">
        <v>68698446.410000011</v>
      </c>
      <c r="RO36" s="11">
        <v>74990627.560000002</v>
      </c>
      <c r="RP36" s="11">
        <v>72862028.439999998</v>
      </c>
      <c r="RQ36" s="11">
        <v>35449143.950000003</v>
      </c>
      <c r="RR36" s="11">
        <v>166431137.77000001</v>
      </c>
      <c r="RS36" s="11">
        <v>28471443.07</v>
      </c>
      <c r="RT36" s="11">
        <v>18883875.990000002</v>
      </c>
      <c r="RU36" s="11">
        <v>42299150.709999993</v>
      </c>
      <c r="RV36" s="11">
        <v>10828194.16</v>
      </c>
      <c r="RW36" s="11">
        <v>22410724.080000002</v>
      </c>
      <c r="RX36" s="11">
        <v>45367368.689999998</v>
      </c>
      <c r="RY36" s="11">
        <v>49806341.949999996</v>
      </c>
      <c r="RZ36" s="11">
        <v>9109143.5600000005</v>
      </c>
      <c r="SA36" s="11">
        <v>31603032.93</v>
      </c>
      <c r="SB36" s="11">
        <v>206235482.19000003</v>
      </c>
      <c r="SC36" s="11">
        <v>68812725.519999996</v>
      </c>
      <c r="SD36" s="11">
        <v>41291497.530000001</v>
      </c>
      <c r="SE36" s="11">
        <v>32406830.450000007</v>
      </c>
      <c r="SF36" s="11">
        <v>11894410.99</v>
      </c>
      <c r="SG36" s="11">
        <v>22466513.710000005</v>
      </c>
      <c r="SH36" s="11">
        <v>32880745.079999998</v>
      </c>
      <c r="SI36" s="11">
        <v>31164983.600000001</v>
      </c>
      <c r="SJ36" s="11">
        <v>38182203.920000009</v>
      </c>
      <c r="SK36" s="11">
        <v>45914515.179999985</v>
      </c>
      <c r="SL36" s="11">
        <v>15632054.669999996</v>
      </c>
      <c r="SM36" s="11">
        <v>7066695.5799999991</v>
      </c>
      <c r="SN36" s="11">
        <v>168314494.56999999</v>
      </c>
      <c r="SO36" s="11">
        <v>47800167.660000004</v>
      </c>
      <c r="SP36" s="11">
        <v>21925751.619999997</v>
      </c>
      <c r="SQ36" s="11">
        <v>48831198.359999999</v>
      </c>
      <c r="SR36" s="11">
        <v>42859099.859999999</v>
      </c>
      <c r="SS36" s="11">
        <v>39801143.449999996</v>
      </c>
      <c r="ST36" s="11">
        <v>56406491.170000002</v>
      </c>
      <c r="SU36" s="11">
        <v>13905107.379999999</v>
      </c>
      <c r="SV36" s="11">
        <v>135221738.98999998</v>
      </c>
      <c r="SW36" s="11">
        <v>37283852.130000003</v>
      </c>
      <c r="SX36" s="11">
        <v>18621927.560000002</v>
      </c>
      <c r="SY36" s="11">
        <v>36256341.060000002</v>
      </c>
      <c r="SZ36" s="11">
        <v>7046214.620000001</v>
      </c>
      <c r="TA36" s="11">
        <v>19638260.960000001</v>
      </c>
      <c r="TB36" s="11">
        <v>15184115.870000001</v>
      </c>
      <c r="TC36" s="11">
        <v>44463590.079999998</v>
      </c>
      <c r="TD36" s="11">
        <v>13545444.279999999</v>
      </c>
      <c r="TE36" s="11">
        <v>7439853.2300000004</v>
      </c>
      <c r="TF36" s="11">
        <v>23180695.539999999</v>
      </c>
      <c r="TG36" s="11">
        <v>41087279.460000001</v>
      </c>
      <c r="TH36" s="11">
        <v>62881548.32</v>
      </c>
      <c r="TI36" s="11">
        <v>10378420.469999999</v>
      </c>
      <c r="TJ36" s="11">
        <v>219820809.06999999</v>
      </c>
      <c r="TK36" s="11">
        <v>54909351.549999997</v>
      </c>
      <c r="TL36" s="11">
        <v>40736705.280000001</v>
      </c>
      <c r="TM36" s="11">
        <v>17978264.600000001</v>
      </c>
      <c r="TN36" s="11">
        <v>33470434.120000001</v>
      </c>
      <c r="TO36" s="11">
        <v>24385242.439999998</v>
      </c>
      <c r="TP36" s="11">
        <v>16714639.440000001</v>
      </c>
      <c r="TQ36" s="11">
        <v>69308561.679999992</v>
      </c>
      <c r="TR36" s="11">
        <v>35896836.769999996</v>
      </c>
      <c r="TS36" s="11">
        <v>9699332.5600000005</v>
      </c>
      <c r="TT36" s="11">
        <v>37855960.129999995</v>
      </c>
      <c r="TU36" s="11">
        <v>37512290.380000003</v>
      </c>
      <c r="TV36" s="11">
        <v>14344947.98</v>
      </c>
      <c r="TW36" s="11">
        <v>25552759.969999999</v>
      </c>
      <c r="TX36" s="11">
        <v>21583581.510000002</v>
      </c>
      <c r="TY36" s="11">
        <v>46132508.270000003</v>
      </c>
      <c r="TZ36" s="11">
        <v>169271366.71000001</v>
      </c>
      <c r="UA36" s="11">
        <v>43371741.359999999</v>
      </c>
      <c r="UB36" s="11">
        <v>459284280.28000003</v>
      </c>
      <c r="UC36" s="11">
        <v>37561817.850000001</v>
      </c>
      <c r="UD36" s="11">
        <v>10950329.98</v>
      </c>
      <c r="UE36" s="11">
        <v>20266057.599999998</v>
      </c>
      <c r="UF36" s="11">
        <v>55701992.829999998</v>
      </c>
      <c r="UG36" s="11">
        <v>31208206.09</v>
      </c>
      <c r="UH36" s="11">
        <v>6208664.4299999997</v>
      </c>
      <c r="UI36" s="11">
        <v>44556810.169999994</v>
      </c>
      <c r="UJ36" s="11">
        <v>13257146.640000001</v>
      </c>
      <c r="UK36" s="11">
        <v>263448463.49000001</v>
      </c>
      <c r="UL36" s="11">
        <v>50830951.980000004</v>
      </c>
      <c r="UM36" s="11">
        <v>34827565.329999998</v>
      </c>
      <c r="UN36" s="11">
        <v>43863854.660000004</v>
      </c>
      <c r="UO36" s="11">
        <v>41209754.540000007</v>
      </c>
      <c r="UP36" s="11">
        <v>21087585.890000001</v>
      </c>
      <c r="UQ36" s="11">
        <v>1106969631.7499998</v>
      </c>
      <c r="UR36" s="11">
        <v>23781564.050000001</v>
      </c>
      <c r="US36" s="11">
        <v>7262488.1299999999</v>
      </c>
      <c r="UT36" s="11">
        <v>72101838.030000001</v>
      </c>
      <c r="UU36" s="11">
        <v>34913983.68</v>
      </c>
      <c r="UV36" s="11">
        <v>2757526.8200000003</v>
      </c>
      <c r="UW36" s="11">
        <v>67795765.469999999</v>
      </c>
      <c r="UX36" s="11">
        <v>13214894.299999999</v>
      </c>
      <c r="UY36" s="11">
        <v>3270190.58</v>
      </c>
      <c r="UZ36" s="11">
        <v>38390658.43</v>
      </c>
      <c r="VA36" s="11">
        <v>29357068.879999999</v>
      </c>
      <c r="VB36" s="11">
        <v>49733900.690000005</v>
      </c>
      <c r="VC36" s="11">
        <v>59567182.939999998</v>
      </c>
      <c r="VD36" s="11">
        <v>69506699.430000007</v>
      </c>
      <c r="VE36" s="11">
        <v>20004229.969999999</v>
      </c>
      <c r="VF36" s="11">
        <v>17232936.390000001</v>
      </c>
      <c r="VG36" s="11">
        <v>24942201.720000003</v>
      </c>
      <c r="VH36" s="11">
        <v>18778843</v>
      </c>
      <c r="VI36" s="11">
        <v>49338356.289999999</v>
      </c>
      <c r="VJ36" s="11">
        <v>8733912.9800000004</v>
      </c>
      <c r="VK36" s="11">
        <v>21169061.59</v>
      </c>
      <c r="VL36" s="11">
        <v>16659825.010000002</v>
      </c>
      <c r="VM36" s="11">
        <v>372935062.02999997</v>
      </c>
      <c r="VN36" s="11">
        <v>33129626.460000001</v>
      </c>
      <c r="VO36" s="11">
        <v>69007656.450000003</v>
      </c>
      <c r="VP36" s="11">
        <v>47882419.75</v>
      </c>
      <c r="VQ36" s="11">
        <v>43063944.649999999</v>
      </c>
      <c r="VR36" s="11">
        <v>37450690.510000005</v>
      </c>
      <c r="VS36" s="11">
        <v>43664695.340000004</v>
      </c>
      <c r="VT36" s="11">
        <v>15486418.09</v>
      </c>
      <c r="VU36" s="11">
        <v>36400284.390000001</v>
      </c>
      <c r="VV36" s="11">
        <v>128315951.74999999</v>
      </c>
      <c r="VW36" s="11">
        <v>24301031.209999997</v>
      </c>
      <c r="VX36" s="11">
        <v>119570030.55000001</v>
      </c>
      <c r="VY36" s="11">
        <v>36238061.020000003</v>
      </c>
      <c r="VZ36" s="11">
        <v>59377099.32</v>
      </c>
      <c r="WA36" s="11">
        <v>12002225.550000001</v>
      </c>
      <c r="WB36" s="11">
        <v>3271979016.02</v>
      </c>
      <c r="WC36" s="11">
        <v>63337032.249999993</v>
      </c>
      <c r="WD36" s="11">
        <v>83182483.399999976</v>
      </c>
      <c r="WE36" s="11">
        <v>73709354.430000007</v>
      </c>
      <c r="WF36" s="11">
        <v>40568092.060000002</v>
      </c>
      <c r="WG36" s="11">
        <v>22452851.359999999</v>
      </c>
      <c r="WH36" s="11">
        <v>59706541.260000005</v>
      </c>
      <c r="WI36" s="11">
        <v>66779263.539999999</v>
      </c>
      <c r="WJ36" s="11">
        <v>64697445.960000001</v>
      </c>
      <c r="WK36" s="11">
        <v>72919349.640000001</v>
      </c>
      <c r="WL36" s="11">
        <v>16679550.209999999</v>
      </c>
      <c r="WM36" s="11">
        <v>49731108.850000001</v>
      </c>
      <c r="WN36" s="11">
        <v>82090475.070000008</v>
      </c>
      <c r="WO36" s="11">
        <v>53371645.00999999</v>
      </c>
      <c r="WP36" s="11">
        <v>82037295.430000007</v>
      </c>
      <c r="WQ36" s="11">
        <v>79107334.889999986</v>
      </c>
      <c r="WR36" s="11">
        <v>35869305.940000013</v>
      </c>
      <c r="WS36" s="11">
        <v>114142628.81999999</v>
      </c>
      <c r="WT36" s="11">
        <v>24556328.409999996</v>
      </c>
      <c r="WU36" s="11">
        <v>90286063.689999998</v>
      </c>
      <c r="WV36" s="11">
        <v>124698364.05</v>
      </c>
      <c r="WW36" s="11">
        <v>26807523.449999999</v>
      </c>
      <c r="WX36" s="11">
        <v>42290815.169999994</v>
      </c>
      <c r="WY36" s="11">
        <v>20406708.789999999</v>
      </c>
      <c r="WZ36" s="11">
        <v>42650675.25999999</v>
      </c>
      <c r="XA36" s="11">
        <v>10645617.43</v>
      </c>
      <c r="XB36" s="11">
        <v>10145407.689999999</v>
      </c>
      <c r="XC36" s="11">
        <v>32560886.899999999</v>
      </c>
      <c r="XD36" s="11">
        <v>207514773.81</v>
      </c>
      <c r="XE36" s="11">
        <v>11211183.425000001</v>
      </c>
      <c r="XF36" s="11">
        <v>40614080.939999998</v>
      </c>
      <c r="XG36" s="11">
        <v>19069794.260000002</v>
      </c>
      <c r="XH36" s="11">
        <v>13307727.01</v>
      </c>
      <c r="XI36" s="11">
        <v>1140154210.9000001</v>
      </c>
      <c r="XJ36" s="11">
        <v>92523566.890000001</v>
      </c>
      <c r="XK36" s="11">
        <v>143155295.13</v>
      </c>
      <c r="XL36" s="11">
        <v>215482452.01999998</v>
      </c>
      <c r="XM36" s="11">
        <v>65092150.490000002</v>
      </c>
      <c r="XN36" s="11">
        <v>78816893.900000006</v>
      </c>
      <c r="XO36" s="11">
        <v>152204335.25</v>
      </c>
      <c r="XP36" s="11">
        <v>135797116.32999998</v>
      </c>
      <c r="XQ36" s="11">
        <v>36248683.410000004</v>
      </c>
      <c r="XR36" s="11">
        <v>154983618.59</v>
      </c>
      <c r="XS36" s="11">
        <v>121895679.61</v>
      </c>
      <c r="XT36" s="11">
        <v>41147531.240000002</v>
      </c>
      <c r="XU36" s="11">
        <v>53940818.560000002</v>
      </c>
      <c r="XV36" s="11">
        <v>78130160.219999999</v>
      </c>
      <c r="XW36" s="11">
        <v>94163343.340000004</v>
      </c>
      <c r="XX36" s="11">
        <v>16884653.309999999</v>
      </c>
      <c r="XY36" s="11">
        <v>30343271.07</v>
      </c>
      <c r="XZ36" s="11">
        <v>47435683.789999999</v>
      </c>
      <c r="YA36" s="11">
        <v>31113977.220000003</v>
      </c>
      <c r="YB36" s="11">
        <v>59178062.980000004</v>
      </c>
      <c r="YC36" s="11">
        <v>49666168.549999997</v>
      </c>
      <c r="YD36" s="11">
        <v>84622573.510000005</v>
      </c>
      <c r="YE36" s="11">
        <v>56114210.109999999</v>
      </c>
      <c r="YF36" s="11">
        <v>889989655.76999986</v>
      </c>
      <c r="YG36" s="11">
        <v>118397319.64</v>
      </c>
      <c r="YH36" s="11">
        <v>151506926.13000003</v>
      </c>
      <c r="YI36" s="11">
        <v>108466612.06999999</v>
      </c>
      <c r="YJ36" s="11">
        <v>420377846.82000005</v>
      </c>
      <c r="YK36" s="11">
        <v>87776192.730000004</v>
      </c>
      <c r="YL36" s="11">
        <v>136377414.77000001</v>
      </c>
      <c r="YM36" s="11">
        <v>49241142.949999996</v>
      </c>
      <c r="YN36" s="11">
        <v>61620400.589999996</v>
      </c>
      <c r="YO36" s="11">
        <v>96893314.319999993</v>
      </c>
      <c r="YP36" s="11">
        <v>90465844.99000001</v>
      </c>
      <c r="YQ36" s="11">
        <v>89018852.280000016</v>
      </c>
      <c r="YR36" s="11">
        <v>58909761.879999995</v>
      </c>
      <c r="YS36" s="11">
        <v>63880212.890000008</v>
      </c>
      <c r="YT36" s="11">
        <v>105744443.33999999</v>
      </c>
      <c r="YU36" s="11">
        <v>128686628.35999998</v>
      </c>
      <c r="YV36" s="11">
        <v>72077889.459999993</v>
      </c>
      <c r="YW36" s="11">
        <v>227272945.72000003</v>
      </c>
      <c r="YX36" s="11">
        <v>34604545.639999993</v>
      </c>
      <c r="YY36" s="11">
        <v>42043654.470000006</v>
      </c>
      <c r="YZ36" s="11">
        <v>42318427.410000004</v>
      </c>
      <c r="ZA36" s="11">
        <v>26419817.27</v>
      </c>
      <c r="ZB36" s="11">
        <v>20605358.200000003</v>
      </c>
      <c r="ZC36" s="11">
        <v>31244676.290000003</v>
      </c>
      <c r="ZD36" s="11">
        <v>282217735.23000002</v>
      </c>
      <c r="ZE36" s="11">
        <v>34597671.219999999</v>
      </c>
      <c r="ZF36" s="11">
        <v>72318516.309999987</v>
      </c>
      <c r="ZG36" s="11">
        <v>35106384.100000001</v>
      </c>
      <c r="ZH36" s="11">
        <v>52434915.530000001</v>
      </c>
      <c r="ZI36" s="11">
        <v>32672389.890000001</v>
      </c>
      <c r="ZJ36" s="11">
        <v>41084837.919999994</v>
      </c>
      <c r="ZK36" s="11">
        <v>22828610.650000002</v>
      </c>
      <c r="ZL36" s="11">
        <v>92559895.650000006</v>
      </c>
      <c r="ZM36" s="11">
        <v>519307351.09999996</v>
      </c>
      <c r="ZN36" s="11">
        <v>44645793.959999993</v>
      </c>
      <c r="ZO36" s="11">
        <v>85202545.136999995</v>
      </c>
      <c r="ZP36" s="11">
        <v>435034656.80000013</v>
      </c>
      <c r="ZQ36" s="11">
        <v>130605381.77000001</v>
      </c>
      <c r="ZR36" s="11">
        <v>72066083.086999997</v>
      </c>
      <c r="ZS36" s="11">
        <v>50298387.770000003</v>
      </c>
      <c r="ZT36" s="11">
        <v>187842711.27000001</v>
      </c>
      <c r="ZU36" s="11">
        <v>352365641.73000008</v>
      </c>
      <c r="ZV36" s="11">
        <v>51739198.950000003</v>
      </c>
      <c r="ZW36" s="11">
        <v>48656514.889999993</v>
      </c>
      <c r="ZX36" s="11">
        <v>57401691.850000001</v>
      </c>
      <c r="ZY36" s="11">
        <v>34696585.770000003</v>
      </c>
      <c r="ZZ36" s="11">
        <v>92610639.200000003</v>
      </c>
      <c r="AAA36" s="11">
        <v>19989912.609999999</v>
      </c>
      <c r="AAB36" s="11">
        <v>35211745.549999997</v>
      </c>
      <c r="AAC36" s="11">
        <v>54363233.670000002</v>
      </c>
      <c r="AAD36" s="11">
        <v>50414577.920000002</v>
      </c>
      <c r="AAE36" s="11">
        <v>86576747.670000002</v>
      </c>
      <c r="AAF36" s="11">
        <v>73623757.489999995</v>
      </c>
      <c r="AAG36" s="11">
        <v>20372882.209999997</v>
      </c>
      <c r="AAH36" s="11">
        <v>38674842.699999996</v>
      </c>
      <c r="AAI36" s="11">
        <v>177952272.33000001</v>
      </c>
      <c r="AAJ36" s="11">
        <v>19948599.390000004</v>
      </c>
      <c r="AAK36" s="11">
        <v>31466816.609999999</v>
      </c>
      <c r="AAL36" s="11">
        <v>10741120.23</v>
      </c>
      <c r="AAM36" s="11">
        <v>28655271.900000002</v>
      </c>
      <c r="AAN36" s="11">
        <v>27180572.310000002</v>
      </c>
      <c r="AAO36" s="11">
        <v>22377800.57</v>
      </c>
      <c r="AAP36" s="11">
        <v>1280285702.6399999</v>
      </c>
      <c r="AAQ36" s="11">
        <v>26211435.390000001</v>
      </c>
      <c r="AAR36" s="11">
        <v>52947411.18</v>
      </c>
      <c r="AAS36" s="11">
        <v>218015409.48000002</v>
      </c>
      <c r="AAT36" s="11">
        <v>71145264.140000001</v>
      </c>
      <c r="AAU36" s="11">
        <v>94861183.689999998</v>
      </c>
      <c r="AAV36" s="11">
        <v>33946160.990000002</v>
      </c>
      <c r="AAW36" s="11">
        <v>103790065.19</v>
      </c>
      <c r="AAX36" s="11">
        <v>127108435.38</v>
      </c>
      <c r="AAY36" s="11">
        <v>34485787.549999997</v>
      </c>
      <c r="AAZ36" s="11">
        <v>74179942.530000001</v>
      </c>
      <c r="ABA36" s="11">
        <v>178114340.30000001</v>
      </c>
      <c r="ABB36" s="11">
        <v>102698436.73999999</v>
      </c>
      <c r="ABC36" s="11">
        <v>14018200.799999999</v>
      </c>
      <c r="ABD36" s="11">
        <v>16686225.09</v>
      </c>
      <c r="ABE36" s="11">
        <v>38302415.780000001</v>
      </c>
      <c r="ABF36" s="11">
        <v>40660380.300000004</v>
      </c>
      <c r="ABG36" s="11">
        <v>76617339.38000001</v>
      </c>
      <c r="ABH36" s="11">
        <v>26445787.59</v>
      </c>
      <c r="ABI36" s="11">
        <v>162433667.58000001</v>
      </c>
      <c r="ABJ36" s="11">
        <v>183967271.61000001</v>
      </c>
      <c r="ABK36" s="11">
        <v>54997014.799999997</v>
      </c>
      <c r="ABL36" s="11">
        <v>33846540.149999999</v>
      </c>
      <c r="ABM36" s="11">
        <v>21091598.739999998</v>
      </c>
      <c r="ABN36" s="11">
        <v>40923418.819999993</v>
      </c>
      <c r="ABO36" s="11">
        <v>22797558.25</v>
      </c>
      <c r="ABP36" s="11">
        <v>426550102.5</v>
      </c>
      <c r="ABQ36" s="11">
        <v>101154710.5</v>
      </c>
      <c r="ABR36" s="11">
        <v>45277036.309999995</v>
      </c>
      <c r="ABS36" s="11">
        <v>158779039.34999999</v>
      </c>
      <c r="ABT36" s="11">
        <v>143642142.71000001</v>
      </c>
      <c r="ABU36" s="11">
        <v>115924001.8</v>
      </c>
      <c r="ABV36" s="11">
        <v>33859400.009999998</v>
      </c>
      <c r="ABW36" s="11">
        <v>71305894.200000003</v>
      </c>
      <c r="ABX36" s="11">
        <v>41582714.93</v>
      </c>
      <c r="ABY36" s="11">
        <v>313681114.31999987</v>
      </c>
      <c r="ABZ36" s="11">
        <v>63236068.989999987</v>
      </c>
      <c r="ACA36" s="11">
        <v>92015301.180000007</v>
      </c>
      <c r="ACB36" s="11">
        <v>30689818.830000002</v>
      </c>
      <c r="ACC36" s="11">
        <v>30835597.969999999</v>
      </c>
      <c r="ACD36" s="11">
        <v>85161477.469999999</v>
      </c>
      <c r="ACE36" s="11">
        <v>18655720.09</v>
      </c>
      <c r="ACF36" s="11">
        <v>16497394.020000001</v>
      </c>
      <c r="ACG36" s="11">
        <v>23583108.659999996</v>
      </c>
      <c r="ACH36" s="11">
        <v>44769366.649999999</v>
      </c>
      <c r="ACI36" s="11">
        <v>28239423.84</v>
      </c>
      <c r="ACJ36" s="11">
        <v>704916518.23000002</v>
      </c>
      <c r="ACK36" s="11">
        <v>45412267.160000004</v>
      </c>
      <c r="ACL36" s="11">
        <v>36579352.949999996</v>
      </c>
      <c r="ACM36" s="11">
        <v>115840072.63000001</v>
      </c>
      <c r="ACN36" s="11">
        <v>14628141.07</v>
      </c>
      <c r="ACO36" s="11">
        <v>23023187.220000003</v>
      </c>
      <c r="ACP36" s="11">
        <v>54893980.060000002</v>
      </c>
      <c r="ACQ36" s="11">
        <v>352401985.04000008</v>
      </c>
      <c r="ACR36" s="11">
        <v>376924658.96999997</v>
      </c>
      <c r="ACS36" s="11">
        <v>34500886.670000002</v>
      </c>
      <c r="ACT36" s="11">
        <v>59082230.350000009</v>
      </c>
      <c r="ACU36" s="11">
        <v>86197744.669999987</v>
      </c>
      <c r="ACV36" s="11">
        <v>89591860.49000001</v>
      </c>
      <c r="ACW36" s="11">
        <v>659409307.89999986</v>
      </c>
      <c r="ACX36" s="11">
        <v>23787107.049999997</v>
      </c>
      <c r="ACY36" s="11">
        <v>51117135.06000001</v>
      </c>
      <c r="ACZ36" s="11">
        <v>60614170.43</v>
      </c>
      <c r="ADA36" s="11">
        <v>13512294.630000001</v>
      </c>
      <c r="ADB36" s="11">
        <v>15744584.65</v>
      </c>
      <c r="ADC36" s="11">
        <v>5854676.6299999999</v>
      </c>
      <c r="ADD36" s="11">
        <v>17635448.189999998</v>
      </c>
      <c r="ADE36" s="11">
        <v>39924305.020000003</v>
      </c>
      <c r="ADF36" s="11">
        <v>65893585.240000002</v>
      </c>
      <c r="ADG36" s="11">
        <v>93802435.170000017</v>
      </c>
      <c r="ADH36" s="11">
        <v>78218104.99000001</v>
      </c>
      <c r="ADI36" s="11">
        <v>29486367.609999999</v>
      </c>
      <c r="ADJ36" s="11">
        <v>18493075.939999998</v>
      </c>
      <c r="ADK36" s="11">
        <v>29411992.920000002</v>
      </c>
      <c r="ADL36" s="11">
        <v>13419101.920000002</v>
      </c>
      <c r="ADM36" s="11">
        <v>57981355.330000006</v>
      </c>
      <c r="ADN36" s="11">
        <v>31287056.530000001</v>
      </c>
      <c r="ADO36" s="11">
        <v>32949862.319999997</v>
      </c>
      <c r="ADP36" s="11">
        <v>787475854.73000002</v>
      </c>
      <c r="ADQ36" s="11">
        <v>160286925.54999998</v>
      </c>
      <c r="ADR36" s="11">
        <v>80669845.969999999</v>
      </c>
      <c r="ADS36" s="11">
        <v>59006914.5</v>
      </c>
      <c r="ADT36" s="11">
        <v>134602790.09000003</v>
      </c>
      <c r="ADU36" s="11">
        <v>2859222</v>
      </c>
      <c r="ADV36" s="11">
        <v>12044135.439999999</v>
      </c>
      <c r="ADW36" s="11">
        <v>32575193.410000004</v>
      </c>
      <c r="ADX36" s="11">
        <v>884922.33000000019</v>
      </c>
      <c r="ADY36" s="11">
        <v>12952586.01</v>
      </c>
      <c r="ADZ36" s="11">
        <v>586705616.6500001</v>
      </c>
      <c r="AEA36" s="11">
        <v>218480229.38999999</v>
      </c>
      <c r="AEB36" s="11">
        <v>34771216.260000005</v>
      </c>
      <c r="AEC36" s="11">
        <v>47383188.630000003</v>
      </c>
      <c r="AED36" s="11">
        <v>46441552.219999999</v>
      </c>
      <c r="AEE36" s="11">
        <v>86750219.290000007</v>
      </c>
      <c r="AEF36" s="11">
        <v>50735425.359999992</v>
      </c>
      <c r="AEG36" s="11">
        <v>14694421.530000001</v>
      </c>
      <c r="AEH36" s="11">
        <v>11329324.879999999</v>
      </c>
      <c r="AEI36" s="11">
        <v>66291987.649999999</v>
      </c>
      <c r="AEJ36" s="11">
        <v>37763873.93</v>
      </c>
      <c r="AEK36" s="11">
        <v>109709443.63</v>
      </c>
      <c r="AEL36" s="11">
        <v>27046488.699999996</v>
      </c>
      <c r="AEM36" s="11">
        <v>15380554.320000002</v>
      </c>
      <c r="AEN36" s="11">
        <v>54494614.329999991</v>
      </c>
      <c r="AEO36" s="11">
        <v>104401088.77</v>
      </c>
      <c r="AEP36" s="11">
        <v>19698288.100000001</v>
      </c>
      <c r="AEQ36" s="11">
        <v>57487894.280000009</v>
      </c>
      <c r="AER36" s="11">
        <v>6992822.25</v>
      </c>
      <c r="AES36" s="11">
        <v>54535959.100000001</v>
      </c>
      <c r="AET36" s="11">
        <v>661994140.54999995</v>
      </c>
      <c r="AEU36" s="11">
        <v>85915137.829999998</v>
      </c>
      <c r="AEV36" s="11">
        <v>119158381.08000001</v>
      </c>
      <c r="AEW36" s="11">
        <v>33942352.050000004</v>
      </c>
      <c r="AEX36" s="11">
        <v>23870666.049999997</v>
      </c>
      <c r="AEY36" s="11">
        <v>59794927.570000008</v>
      </c>
      <c r="AEZ36" s="11">
        <v>30556978.640000001</v>
      </c>
      <c r="AFA36" s="11">
        <v>19398907.419999998</v>
      </c>
      <c r="AFB36" s="11">
        <v>13830478.799999999</v>
      </c>
      <c r="AFC36" s="11">
        <v>9820085.7299999986</v>
      </c>
      <c r="AFD36" s="11">
        <v>417880157.08999997</v>
      </c>
      <c r="AFE36" s="11">
        <v>230449015.39000002</v>
      </c>
      <c r="AFF36" s="11">
        <v>90692762.670000002</v>
      </c>
      <c r="AFG36" s="11">
        <v>63880794.300000012</v>
      </c>
      <c r="AFH36" s="11">
        <v>241470737.76999998</v>
      </c>
      <c r="AFI36" s="11">
        <v>91893489.75</v>
      </c>
      <c r="AFJ36" s="11">
        <v>39038667.069999993</v>
      </c>
      <c r="AFK36" s="11">
        <v>35582151.25</v>
      </c>
      <c r="AFL36" s="11">
        <v>65753654.519999996</v>
      </c>
      <c r="AFM36" s="11">
        <v>43082118.57</v>
      </c>
      <c r="AFN36" s="11">
        <v>31312742.98</v>
      </c>
      <c r="AFO36" s="11">
        <v>49650505.349999994</v>
      </c>
      <c r="AFP36" s="11">
        <v>56570338.160000004</v>
      </c>
      <c r="AFQ36" s="11">
        <v>765708920.1700002</v>
      </c>
      <c r="AFR36" s="11">
        <v>116234712.13</v>
      </c>
      <c r="AFS36" s="11">
        <v>137591349.91999999</v>
      </c>
      <c r="AFT36" s="11">
        <v>53720673.210000001</v>
      </c>
      <c r="AFU36" s="11">
        <v>76428915.920000017</v>
      </c>
      <c r="AFV36" s="11">
        <v>64358290.990000002</v>
      </c>
      <c r="AFW36" s="11">
        <v>43604521.700000003</v>
      </c>
      <c r="AFX36" s="11">
        <v>151561961.94999999</v>
      </c>
      <c r="AFY36" s="11">
        <v>72744282.059999987</v>
      </c>
      <c r="AFZ36" s="11">
        <v>34837063.68</v>
      </c>
      <c r="AGA36" s="11">
        <v>213267141.47999999</v>
      </c>
      <c r="AGB36" s="11">
        <v>76819338.129999995</v>
      </c>
      <c r="AGC36" s="11">
        <v>590637965.68000007</v>
      </c>
      <c r="AGD36" s="11">
        <v>111237788.17</v>
      </c>
      <c r="AGE36" s="11">
        <v>54584612.079999998</v>
      </c>
      <c r="AGF36" s="11">
        <v>95736903.950000003</v>
      </c>
      <c r="AGG36" s="11">
        <v>123511429.16000001</v>
      </c>
      <c r="AGH36" s="11">
        <v>39505215.090000004</v>
      </c>
      <c r="AGI36" s="11">
        <v>44821209.049999997</v>
      </c>
      <c r="AGJ36" s="11">
        <v>60522012.420000002</v>
      </c>
      <c r="AGK36" s="11">
        <v>33608847.210000001</v>
      </c>
      <c r="AGL36" s="11">
        <v>40381278.230000004</v>
      </c>
      <c r="AGM36" s="11">
        <v>29129032.490000002</v>
      </c>
      <c r="AGN36" s="11">
        <v>1077554125.9199996</v>
      </c>
      <c r="AGO36" s="11">
        <v>120607114.69999999</v>
      </c>
      <c r="AGP36" s="11">
        <v>205074734.06</v>
      </c>
      <c r="AGQ36" s="11">
        <v>45829747.88000001</v>
      </c>
      <c r="AGR36" s="11">
        <v>174530069.51000002</v>
      </c>
      <c r="AGS36" s="11">
        <v>108862969.49000001</v>
      </c>
      <c r="AGT36" s="11">
        <v>19699413.09</v>
      </c>
      <c r="AGU36" s="11">
        <v>59189390.380000003</v>
      </c>
      <c r="AGV36" s="11">
        <v>940598848.68999994</v>
      </c>
      <c r="AGW36" s="11">
        <v>540743668.20999992</v>
      </c>
      <c r="AGX36" s="11">
        <v>21463623.369999997</v>
      </c>
      <c r="AGY36" s="11">
        <v>245689854.46000001</v>
      </c>
      <c r="AGZ36" s="11">
        <v>167155982.03</v>
      </c>
      <c r="AHA36" s="11">
        <v>174099495.19000003</v>
      </c>
      <c r="AHB36" s="11">
        <v>19985412.509999998</v>
      </c>
      <c r="AHC36" s="11">
        <v>40617668.969999999</v>
      </c>
      <c r="AHD36" s="11">
        <v>15609931.059999999</v>
      </c>
      <c r="AHE36" s="11">
        <v>96335415.809999973</v>
      </c>
      <c r="AHF36" s="11">
        <v>190783318.32999995</v>
      </c>
      <c r="AHG36" s="11">
        <v>91246688.700000003</v>
      </c>
      <c r="AHH36" s="11">
        <v>42891259.740000002</v>
      </c>
      <c r="AHI36" s="11">
        <v>91127574.589999989</v>
      </c>
      <c r="AHJ36" s="11">
        <v>44557375.70000001</v>
      </c>
      <c r="AHK36" s="11">
        <v>54122314.640000008</v>
      </c>
      <c r="AHL36" s="11">
        <v>31635477.519999996</v>
      </c>
      <c r="AHM36" s="11">
        <v>112343556.88</v>
      </c>
      <c r="AHN36" s="11">
        <v>66433199.840000004</v>
      </c>
      <c r="AHO36" s="11">
        <v>44402223.43999999</v>
      </c>
      <c r="AHP36" s="11">
        <v>38768152.549999997</v>
      </c>
      <c r="AHQ36" s="11">
        <v>46768309.800000004</v>
      </c>
      <c r="AHR36" s="11">
        <v>26766278.959999997</v>
      </c>
      <c r="AHS36" s="11">
        <v>16173589.250000004</v>
      </c>
      <c r="AHT36" s="11">
        <f>SUM(D36:AHS36)</f>
        <v>103985860376.48941</v>
      </c>
      <c r="AHV36" s="625"/>
      <c r="AHW36" s="626"/>
    </row>
    <row r="37" spans="1:907" x14ac:dyDescent="0.8">
      <c r="A37" s="1">
        <v>30</v>
      </c>
      <c r="B37" s="96" t="s">
        <v>649</v>
      </c>
      <c r="C37" s="6" t="s">
        <v>6535</v>
      </c>
      <c r="D37" s="11">
        <v>523740981.07999998</v>
      </c>
      <c r="E37" s="11">
        <v>27394126.550000004</v>
      </c>
      <c r="F37" s="11">
        <v>49763419.810000002</v>
      </c>
      <c r="G37" s="11">
        <v>5242727.8800000008</v>
      </c>
      <c r="H37" s="11">
        <v>37851878.969999999</v>
      </c>
      <c r="I37" s="11">
        <v>15463785.039999999</v>
      </c>
      <c r="J37" s="11">
        <v>71307084.950000003</v>
      </c>
      <c r="K37" s="11">
        <v>15792977.129999999</v>
      </c>
      <c r="L37" s="11">
        <v>13425285.159999998</v>
      </c>
      <c r="M37" s="11">
        <v>13838608.329999998</v>
      </c>
      <c r="N37" s="11">
        <v>18350077.650000002</v>
      </c>
      <c r="O37" s="11">
        <v>22691490.549999993</v>
      </c>
      <c r="P37" s="11">
        <v>54277244.620000005</v>
      </c>
      <c r="Q37" s="11">
        <v>16842128.379999995</v>
      </c>
      <c r="R37" s="11">
        <v>7027517.169999999</v>
      </c>
      <c r="S37" s="11">
        <v>53642991.359999999</v>
      </c>
      <c r="T37" s="11">
        <v>10734656.9</v>
      </c>
      <c r="U37" s="11">
        <v>8216355.2300000004</v>
      </c>
      <c r="V37" s="11">
        <v>253271167.53999999</v>
      </c>
      <c r="W37" s="11">
        <v>88732523.539999992</v>
      </c>
      <c r="X37" s="11">
        <v>16772149.619999999</v>
      </c>
      <c r="Y37" s="11">
        <v>17658188.27</v>
      </c>
      <c r="Z37" s="11">
        <v>31986752.989999998</v>
      </c>
      <c r="AA37" s="11">
        <v>28996446.069999997</v>
      </c>
      <c r="AB37" s="11">
        <v>26530057.84</v>
      </c>
      <c r="AC37" s="11">
        <v>197005609.27000001</v>
      </c>
      <c r="AD37" s="11">
        <v>38572579.400000006</v>
      </c>
      <c r="AE37" s="11">
        <v>42779224.970000006</v>
      </c>
      <c r="AF37" s="11">
        <v>182190508.39999995</v>
      </c>
      <c r="AG37" s="11">
        <v>33517789.249999996</v>
      </c>
      <c r="AH37" s="11">
        <v>70957327.74000001</v>
      </c>
      <c r="AI37" s="11">
        <v>86019938</v>
      </c>
      <c r="AJ37" s="11">
        <v>20220183.74000001</v>
      </c>
      <c r="AK37" s="11">
        <v>22176230.170000002</v>
      </c>
      <c r="AL37" s="11">
        <v>23228961.629999999</v>
      </c>
      <c r="AM37" s="11">
        <v>58231136.340000011</v>
      </c>
      <c r="AN37" s="11">
        <v>32841789.720000003</v>
      </c>
      <c r="AO37" s="11">
        <v>17731724.579999998</v>
      </c>
      <c r="AP37" s="11">
        <v>24220631.309999999</v>
      </c>
      <c r="AQ37" s="11">
        <v>14848466.169999994</v>
      </c>
      <c r="AR37" s="11">
        <v>28647671.210000005</v>
      </c>
      <c r="AS37" s="11">
        <v>17532600.880000003</v>
      </c>
      <c r="AT37" s="11">
        <v>81145503.11999999</v>
      </c>
      <c r="AU37" s="11">
        <v>5177148.0199999996</v>
      </c>
      <c r="AV37" s="11">
        <v>5940471.8800000008</v>
      </c>
      <c r="AW37" s="11">
        <v>7491947.8399999999</v>
      </c>
      <c r="AX37" s="11">
        <v>18842228.340000004</v>
      </c>
      <c r="AY37" s="11">
        <v>22296246.310000002</v>
      </c>
      <c r="AZ37" s="11">
        <v>3934356.6</v>
      </c>
      <c r="BA37" s="11">
        <v>5533939.7999999998</v>
      </c>
      <c r="BB37" s="11">
        <v>3262650.8600000003</v>
      </c>
      <c r="BC37" s="11">
        <v>10056598.630000001</v>
      </c>
      <c r="BD37" s="11">
        <v>2317551.34</v>
      </c>
      <c r="BE37" s="11">
        <v>11041782.799999997</v>
      </c>
      <c r="BF37" s="11">
        <v>47402717.810000017</v>
      </c>
      <c r="BG37" s="11">
        <v>2307512.77</v>
      </c>
      <c r="BH37" s="11">
        <v>15206921.43</v>
      </c>
      <c r="BI37" s="11">
        <v>186383922.53000003</v>
      </c>
      <c r="BJ37" s="11">
        <v>75969046.75999999</v>
      </c>
      <c r="BK37" s="11">
        <v>11796654.639999999</v>
      </c>
      <c r="BL37" s="11">
        <v>4671612.74</v>
      </c>
      <c r="BM37" s="11">
        <v>24993574.41</v>
      </c>
      <c r="BN37" s="11">
        <v>9810899.3200000003</v>
      </c>
      <c r="BO37" s="11">
        <v>7557495.3599999994</v>
      </c>
      <c r="BP37" s="11">
        <v>6054501.3400000008</v>
      </c>
      <c r="BQ37" s="11">
        <v>4215419.13</v>
      </c>
      <c r="BR37" s="11">
        <v>140484940.59999999</v>
      </c>
      <c r="BS37" s="11">
        <v>8909020.7000000011</v>
      </c>
      <c r="BT37" s="11">
        <v>6752823.3999999994</v>
      </c>
      <c r="BU37" s="11">
        <v>17967006.420000002</v>
      </c>
      <c r="BV37" s="11">
        <v>9324427.4800000004</v>
      </c>
      <c r="BW37" s="11">
        <v>12488586.360000001</v>
      </c>
      <c r="BX37" s="11">
        <v>6679061.3800000008</v>
      </c>
      <c r="BY37" s="11">
        <v>10679781.680000002</v>
      </c>
      <c r="BZ37" s="11">
        <v>86388200.010000005</v>
      </c>
      <c r="CA37" s="11">
        <v>22936897.729999997</v>
      </c>
      <c r="CB37" s="11">
        <v>34084059.440000005</v>
      </c>
      <c r="CC37" s="11">
        <v>54493355.909999996</v>
      </c>
      <c r="CD37" s="11">
        <v>19034516.899999999</v>
      </c>
      <c r="CE37" s="11">
        <v>15429047.099999998</v>
      </c>
      <c r="CF37" s="11">
        <v>14447777.140000001</v>
      </c>
      <c r="CG37" s="11">
        <v>189788237.94000006</v>
      </c>
      <c r="CH37" s="11">
        <v>10655855.800000001</v>
      </c>
      <c r="CI37" s="11">
        <v>38255055.439999998</v>
      </c>
      <c r="CJ37" s="11">
        <v>9831055.8800000027</v>
      </c>
      <c r="CK37" s="11">
        <v>10121451.030000001</v>
      </c>
      <c r="CL37" s="11">
        <v>15124862.58</v>
      </c>
      <c r="CM37" s="11">
        <v>9224663.4500000011</v>
      </c>
      <c r="CN37" s="11">
        <v>14851337.399999999</v>
      </c>
      <c r="CO37" s="11">
        <v>3601292.2800000003</v>
      </c>
      <c r="CP37" s="11">
        <v>14431268.659999998</v>
      </c>
      <c r="CQ37" s="11">
        <v>6016356.629999999</v>
      </c>
      <c r="CR37" s="11">
        <v>9239074.5600000005</v>
      </c>
      <c r="CS37" s="11">
        <v>7283813.9099999992</v>
      </c>
      <c r="CT37" s="11">
        <v>162356797.60999998</v>
      </c>
      <c r="CU37" s="11">
        <v>10769502.149999999</v>
      </c>
      <c r="CV37" s="11">
        <v>9810238.1700000037</v>
      </c>
      <c r="CW37" s="11">
        <v>28265987.319999997</v>
      </c>
      <c r="CX37" s="11">
        <v>8095436.6799999988</v>
      </c>
      <c r="CY37" s="11">
        <v>21072285.610000003</v>
      </c>
      <c r="CZ37" s="11">
        <v>7749164.9500000002</v>
      </c>
      <c r="DA37" s="11">
        <v>12140173.82</v>
      </c>
      <c r="DB37" s="11">
        <v>147025279.24999997</v>
      </c>
      <c r="DC37" s="11">
        <v>240380569.01999998</v>
      </c>
      <c r="DD37" s="11">
        <v>22703707.030000001</v>
      </c>
      <c r="DE37" s="11">
        <v>13878767.120000001</v>
      </c>
      <c r="DF37" s="11">
        <v>14975719.99</v>
      </c>
      <c r="DG37" s="11">
        <v>32082416.860000007</v>
      </c>
      <c r="DH37" s="11">
        <v>40524743.580000006</v>
      </c>
      <c r="DI37" s="11">
        <v>28406313.090000004</v>
      </c>
      <c r="DJ37" s="11">
        <v>10426964.709999999</v>
      </c>
      <c r="DK37" s="11">
        <v>577818294.16999996</v>
      </c>
      <c r="DL37" s="11">
        <v>16426332.059999999</v>
      </c>
      <c r="DM37" s="11">
        <v>22575889.850000001</v>
      </c>
      <c r="DN37" s="11">
        <v>10326184.079999998</v>
      </c>
      <c r="DO37" s="11">
        <v>24016040.840000004</v>
      </c>
      <c r="DP37" s="11">
        <v>17428397.879999999</v>
      </c>
      <c r="DQ37" s="11">
        <v>45643747.460000001</v>
      </c>
      <c r="DR37" s="11">
        <v>14751674.939900002</v>
      </c>
      <c r="DS37" s="11">
        <v>51026527.350000001</v>
      </c>
      <c r="DT37" s="11">
        <v>292584214.75999993</v>
      </c>
      <c r="DU37" s="11">
        <v>27950251.950000003</v>
      </c>
      <c r="DV37" s="11">
        <v>53926485.960000008</v>
      </c>
      <c r="DW37" s="11">
        <v>56809099.809999995</v>
      </c>
      <c r="DX37" s="11">
        <v>17737005.729999997</v>
      </c>
      <c r="DY37" s="11">
        <v>16465990.23</v>
      </c>
      <c r="DZ37" s="11">
        <v>18395703.329999998</v>
      </c>
      <c r="EA37" s="11">
        <v>9641081.5100000016</v>
      </c>
      <c r="EB37" s="11">
        <v>8202620.1100000003</v>
      </c>
      <c r="EC37" s="11">
        <v>14482618.290000001</v>
      </c>
      <c r="ED37" s="11">
        <v>39007457.469999999</v>
      </c>
      <c r="EE37" s="11">
        <v>72744524.250000015</v>
      </c>
      <c r="EF37" s="11">
        <v>60746475.519999996</v>
      </c>
      <c r="EG37" s="11">
        <v>10591622.09</v>
      </c>
      <c r="EH37" s="11">
        <v>18785343.690000001</v>
      </c>
      <c r="EI37" s="11">
        <v>25844781.000000004</v>
      </c>
      <c r="EJ37" s="11">
        <v>15910429.17</v>
      </c>
      <c r="EK37" s="11">
        <v>21738598.59</v>
      </c>
      <c r="EL37" s="11">
        <v>16983040.039999999</v>
      </c>
      <c r="EM37" s="11">
        <v>17216689.129999999</v>
      </c>
      <c r="EN37" s="11">
        <v>276364203.25</v>
      </c>
      <c r="EO37" s="11">
        <v>16396339.749999998</v>
      </c>
      <c r="EP37" s="11">
        <v>34984690.699999996</v>
      </c>
      <c r="EQ37" s="11">
        <v>13436180.439999999</v>
      </c>
      <c r="ER37" s="11">
        <v>13805301.75</v>
      </c>
      <c r="ES37" s="11">
        <v>9296747.9900000021</v>
      </c>
      <c r="ET37" s="11">
        <v>54830743.999999993</v>
      </c>
      <c r="EU37" s="11">
        <v>39347665.519999996</v>
      </c>
      <c r="EV37" s="11">
        <v>25944677.759999998</v>
      </c>
      <c r="EW37" s="11">
        <v>243406039.98000002</v>
      </c>
      <c r="EX37" s="11">
        <v>5148366.8500000006</v>
      </c>
      <c r="EY37" s="11">
        <v>9786629.3599999994</v>
      </c>
      <c r="EZ37" s="11">
        <v>40829148.670000009</v>
      </c>
      <c r="FA37" s="11">
        <v>26001130.459999997</v>
      </c>
      <c r="FB37" s="11">
        <v>40121023.899999999</v>
      </c>
      <c r="FC37" s="11">
        <v>13650563.139999999</v>
      </c>
      <c r="FD37" s="11">
        <v>17591788.309999999</v>
      </c>
      <c r="FE37" s="11">
        <v>22128531.380000003</v>
      </c>
      <c r="FF37" s="11">
        <v>10749877.389999999</v>
      </c>
      <c r="FG37" s="11">
        <v>16251773.229999999</v>
      </c>
      <c r="FH37" s="11">
        <v>9064551.0299999993</v>
      </c>
      <c r="FI37" s="11">
        <v>89452863.519999996</v>
      </c>
      <c r="FJ37" s="11">
        <v>10774011.77</v>
      </c>
      <c r="FK37" s="11">
        <v>2332939.7200000002</v>
      </c>
      <c r="FL37" s="11">
        <v>7758478.1599999992</v>
      </c>
      <c r="FM37" s="11">
        <v>17668609.199999999</v>
      </c>
      <c r="FN37" s="11">
        <v>13332445.199999999</v>
      </c>
      <c r="FO37" s="11">
        <v>6368795.9100000001</v>
      </c>
      <c r="FP37" s="11">
        <v>4419992.1500000004</v>
      </c>
      <c r="FQ37" s="11">
        <v>473331808.14999986</v>
      </c>
      <c r="FR37" s="11">
        <v>13787321.489999998</v>
      </c>
      <c r="FS37" s="11">
        <v>23902693.829999998</v>
      </c>
      <c r="FT37" s="11">
        <v>19292575.580000006</v>
      </c>
      <c r="FU37" s="11">
        <v>17581399.199999999</v>
      </c>
      <c r="FV37" s="11">
        <v>18199264.940000001</v>
      </c>
      <c r="FW37" s="11">
        <v>57646030.149999999</v>
      </c>
      <c r="FX37" s="11">
        <v>26672698.950000003</v>
      </c>
      <c r="FY37" s="11">
        <v>22800048.129999999</v>
      </c>
      <c r="FZ37" s="11">
        <v>9566672.1400000006</v>
      </c>
      <c r="GA37" s="11">
        <v>33115038.34</v>
      </c>
      <c r="GB37" s="11">
        <v>23645573.829999998</v>
      </c>
      <c r="GC37" s="11">
        <v>17166839.549999997</v>
      </c>
      <c r="GD37" s="11">
        <v>14654022.039999999</v>
      </c>
      <c r="GE37" s="11">
        <v>147034859.34000003</v>
      </c>
      <c r="GF37" s="11">
        <v>17918440.869999997</v>
      </c>
      <c r="GG37" s="11">
        <v>3244699.3600000003</v>
      </c>
      <c r="GH37" s="11">
        <v>31518703.570000004</v>
      </c>
      <c r="GI37" s="11">
        <v>12876641.889999999</v>
      </c>
      <c r="GJ37" s="11">
        <v>2368633.0999999996</v>
      </c>
      <c r="GK37" s="11">
        <v>7195063.1199999992</v>
      </c>
      <c r="GL37" s="11">
        <v>22885832.270000003</v>
      </c>
      <c r="GM37" s="11">
        <v>4016699.8</v>
      </c>
      <c r="GN37" s="11">
        <v>8295585.1499999994</v>
      </c>
      <c r="GO37" s="11">
        <v>4157467.9999999995</v>
      </c>
      <c r="GP37" s="11">
        <v>5790508.7599999998</v>
      </c>
      <c r="GQ37" s="11">
        <v>104797610.91999999</v>
      </c>
      <c r="GR37" s="11">
        <v>22576196.119999994</v>
      </c>
      <c r="GS37" s="11">
        <v>11400856.689999999</v>
      </c>
      <c r="GT37" s="11">
        <v>37421430.810000002</v>
      </c>
      <c r="GU37" s="11">
        <v>2858506.51</v>
      </c>
      <c r="GV37" s="11">
        <v>17324998.080000002</v>
      </c>
      <c r="GW37" s="11">
        <v>11987408.449999999</v>
      </c>
      <c r="GX37" s="11">
        <v>12836126.710000001</v>
      </c>
      <c r="GY37" s="11">
        <v>146742566.11999997</v>
      </c>
      <c r="GZ37" s="11">
        <v>9603350.1600000001</v>
      </c>
      <c r="HA37" s="11">
        <v>20624700.82</v>
      </c>
      <c r="HB37" s="11">
        <v>12498745.83</v>
      </c>
      <c r="HC37" s="11">
        <v>422029852.84999985</v>
      </c>
      <c r="HD37" s="11">
        <v>99555476.309999987</v>
      </c>
      <c r="HE37" s="11">
        <v>76138637.819999993</v>
      </c>
      <c r="HF37" s="11">
        <v>74632055.440000013</v>
      </c>
      <c r="HG37" s="11">
        <v>38465446.57</v>
      </c>
      <c r="HH37" s="11">
        <v>37227465.550000004</v>
      </c>
      <c r="HI37" s="11">
        <v>14828199.360000001</v>
      </c>
      <c r="HJ37" s="11">
        <v>23061460.159999993</v>
      </c>
      <c r="HK37" s="11">
        <v>264252393.84000003</v>
      </c>
      <c r="HL37" s="11">
        <v>50909509.140000001</v>
      </c>
      <c r="HM37" s="11">
        <v>84608973.920000017</v>
      </c>
      <c r="HN37" s="11">
        <v>37675945.450000003</v>
      </c>
      <c r="HO37" s="11">
        <v>30358610.149999999</v>
      </c>
      <c r="HP37" s="11">
        <v>17358857.780000001</v>
      </c>
      <c r="HQ37" s="11">
        <v>32778560.34999999</v>
      </c>
      <c r="HR37" s="11">
        <v>34055454.035000004</v>
      </c>
      <c r="HS37" s="11">
        <v>245764328.38539994</v>
      </c>
      <c r="HT37" s="11">
        <v>126934417.80000001</v>
      </c>
      <c r="HU37" s="11">
        <v>30084776.009999998</v>
      </c>
      <c r="HV37" s="11">
        <v>8619663.870000001</v>
      </c>
      <c r="HW37" s="11">
        <v>11115071.84</v>
      </c>
      <c r="HX37" s="11">
        <v>16503366.229999999</v>
      </c>
      <c r="HY37" s="11">
        <v>25161530.170000006</v>
      </c>
      <c r="HZ37" s="11">
        <v>18562217.280000001</v>
      </c>
      <c r="IA37" s="11">
        <v>10797636.33</v>
      </c>
      <c r="IB37" s="11">
        <v>17726373.300000008</v>
      </c>
      <c r="IC37" s="11">
        <v>10339458.639999999</v>
      </c>
      <c r="ID37" s="11">
        <v>19430093.870000001</v>
      </c>
      <c r="IE37" s="11">
        <v>8566881.9400000013</v>
      </c>
      <c r="IF37" s="11">
        <v>14706418.669999998</v>
      </c>
      <c r="IG37" s="11">
        <v>7153281.2700000023</v>
      </c>
      <c r="IH37" s="11">
        <v>7142433.8000000007</v>
      </c>
      <c r="II37" s="11">
        <v>215475584.91000003</v>
      </c>
      <c r="IJ37" s="11">
        <v>199889016.46999997</v>
      </c>
      <c r="IK37" s="11">
        <v>12296494.789999999</v>
      </c>
      <c r="IL37" s="11">
        <v>73373427.479999989</v>
      </c>
      <c r="IM37" s="11">
        <v>78427052.910000011</v>
      </c>
      <c r="IN37" s="11">
        <v>39724334.039999999</v>
      </c>
      <c r="IO37" s="11">
        <v>6934103.4999999991</v>
      </c>
      <c r="IP37" s="11">
        <v>13106451.620000003</v>
      </c>
      <c r="IQ37" s="11">
        <v>13608276.52</v>
      </c>
      <c r="IR37" s="11">
        <v>21193837.180000003</v>
      </c>
      <c r="IS37" s="11">
        <v>19250500.870000001</v>
      </c>
      <c r="IT37" s="11">
        <v>440167034.9600001</v>
      </c>
      <c r="IU37" s="11">
        <v>283481188.20000005</v>
      </c>
      <c r="IV37" s="11">
        <v>8999752.2799999993</v>
      </c>
      <c r="IW37" s="11">
        <v>38132692.57</v>
      </c>
      <c r="IX37" s="11">
        <v>40217629.57</v>
      </c>
      <c r="IY37" s="11">
        <v>8118721.7299999995</v>
      </c>
      <c r="IZ37" s="11">
        <v>23805008.520000003</v>
      </c>
      <c r="JA37" s="11">
        <v>4873195.5599999996</v>
      </c>
      <c r="JB37" s="11">
        <v>11104426.279999997</v>
      </c>
      <c r="JC37" s="11">
        <v>14826197.170000004</v>
      </c>
      <c r="JD37" s="11">
        <v>35888520.100000001</v>
      </c>
      <c r="JE37" s="11">
        <v>14719915.630000001</v>
      </c>
      <c r="JF37" s="11">
        <v>55236303.500000007</v>
      </c>
      <c r="JG37" s="11">
        <v>75663317.690000013</v>
      </c>
      <c r="JH37" s="11">
        <v>15989236.720000004</v>
      </c>
      <c r="JI37" s="11">
        <v>15667459.130000001</v>
      </c>
      <c r="JJ37" s="11">
        <v>12233516.550000001</v>
      </c>
      <c r="JK37" s="11">
        <v>8197589.5200000005</v>
      </c>
      <c r="JL37" s="11">
        <v>171132487.41999999</v>
      </c>
      <c r="JM37" s="11">
        <v>22052150.170000006</v>
      </c>
      <c r="JN37" s="11">
        <v>23314423.439999998</v>
      </c>
      <c r="JO37" s="11">
        <v>41935824.150000006</v>
      </c>
      <c r="JP37" s="11">
        <v>24712447.030000001</v>
      </c>
      <c r="JQ37" s="11">
        <v>43304871.789999992</v>
      </c>
      <c r="JR37" s="11">
        <v>10671539.200000001</v>
      </c>
      <c r="JS37" s="11">
        <v>185581532.46000001</v>
      </c>
      <c r="JT37" s="11">
        <v>69428688</v>
      </c>
      <c r="JU37" s="11">
        <v>15274668.350000001</v>
      </c>
      <c r="JV37" s="11">
        <v>4976622.7799999993</v>
      </c>
      <c r="JW37" s="11">
        <v>19053812.989999998</v>
      </c>
      <c r="JX37" s="11">
        <v>4148801.3600000003</v>
      </c>
      <c r="JY37" s="11">
        <v>39226219.859999999</v>
      </c>
      <c r="JZ37" s="11">
        <v>14511966.969999999</v>
      </c>
      <c r="KA37" s="11">
        <v>8164407.3599999994</v>
      </c>
      <c r="KB37" s="11">
        <v>11602148.299999999</v>
      </c>
      <c r="KC37" s="11">
        <v>5450082.4199999999</v>
      </c>
      <c r="KD37" s="11">
        <v>10446227.880000001</v>
      </c>
      <c r="KE37" s="11">
        <v>6032184.4700000007</v>
      </c>
      <c r="KF37" s="11">
        <v>2628231.7899999996</v>
      </c>
      <c r="KG37" s="11">
        <v>9040017.4600000009</v>
      </c>
      <c r="KH37" s="11">
        <v>10707305.000000002</v>
      </c>
      <c r="KI37" s="11">
        <v>509265221.39999998</v>
      </c>
      <c r="KJ37" s="11">
        <v>51575331.570000008</v>
      </c>
      <c r="KK37" s="11">
        <v>22575335.939999998</v>
      </c>
      <c r="KL37" s="11">
        <v>30079763.779999994</v>
      </c>
      <c r="KM37" s="11">
        <v>11875495.229999999</v>
      </c>
      <c r="KN37" s="11">
        <v>17575429.729999997</v>
      </c>
      <c r="KO37" s="11">
        <v>64849459.939999998</v>
      </c>
      <c r="KP37" s="11">
        <v>10703971.809999999</v>
      </c>
      <c r="KQ37" s="11">
        <v>10016070.819999998</v>
      </c>
      <c r="KR37" s="11">
        <v>192966208.54000005</v>
      </c>
      <c r="KS37" s="11">
        <v>13936965.680000002</v>
      </c>
      <c r="KT37" s="11">
        <v>12395718.119999999</v>
      </c>
      <c r="KU37" s="11">
        <v>38246137.459999986</v>
      </c>
      <c r="KV37" s="11">
        <v>23110458.830000002</v>
      </c>
      <c r="KW37" s="11">
        <v>20504969.079999998</v>
      </c>
      <c r="KX37" s="11">
        <v>200430145.70999998</v>
      </c>
      <c r="KY37" s="11">
        <v>19443823.310000002</v>
      </c>
      <c r="KZ37" s="11">
        <v>278380391.41000003</v>
      </c>
      <c r="LA37" s="11">
        <v>14892428.960000001</v>
      </c>
      <c r="LB37" s="11">
        <v>8459209.6799999997</v>
      </c>
      <c r="LC37" s="11">
        <v>31143860.179999996</v>
      </c>
      <c r="LD37" s="11">
        <v>24973057.570000004</v>
      </c>
      <c r="LE37" s="11">
        <v>11391188.570000002</v>
      </c>
      <c r="LF37" s="11">
        <v>10221584.789999997</v>
      </c>
      <c r="LG37" s="11">
        <v>16920188.620000001</v>
      </c>
      <c r="LH37" s="11">
        <v>608079043.95000005</v>
      </c>
      <c r="LI37" s="11">
        <v>111713144.48999996</v>
      </c>
      <c r="LJ37" s="11">
        <v>80106205.780000001</v>
      </c>
      <c r="LK37" s="11">
        <v>105106388.38999999</v>
      </c>
      <c r="LL37" s="11">
        <v>20485465.399999999</v>
      </c>
      <c r="LM37" s="11">
        <v>25075433.060000002</v>
      </c>
      <c r="LN37" s="11">
        <v>15398123.1</v>
      </c>
      <c r="LO37" s="11">
        <v>44495254.670000002</v>
      </c>
      <c r="LP37" s="11">
        <v>8295093.1099999994</v>
      </c>
      <c r="LQ37" s="11">
        <v>18823349.460000005</v>
      </c>
      <c r="LR37" s="11">
        <v>4253915.7699999996</v>
      </c>
      <c r="LS37" s="11">
        <v>82570854.569999993</v>
      </c>
      <c r="LT37" s="11">
        <v>3149696.1799999997</v>
      </c>
      <c r="LU37" s="11">
        <v>9603753.5999999996</v>
      </c>
      <c r="LV37" s="11">
        <v>272502608.04000008</v>
      </c>
      <c r="LW37" s="11">
        <v>126830684.09</v>
      </c>
      <c r="LX37" s="11">
        <v>232663112.78999993</v>
      </c>
      <c r="LY37" s="11">
        <v>68721783.370000005</v>
      </c>
      <c r="LZ37" s="11">
        <v>37375750.469999999</v>
      </c>
      <c r="MA37" s="11">
        <v>32796147.690000001</v>
      </c>
      <c r="MB37" s="11">
        <v>32709582.050000004</v>
      </c>
      <c r="MC37" s="11">
        <v>26475041.359999999</v>
      </c>
      <c r="MD37" s="11">
        <v>21102750.43</v>
      </c>
      <c r="ME37" s="11">
        <v>20714177.039999999</v>
      </c>
      <c r="MF37" s="11">
        <v>66755825.830000013</v>
      </c>
      <c r="MG37" s="11">
        <v>12191809.809999999</v>
      </c>
      <c r="MH37" s="11">
        <v>429126162.56000018</v>
      </c>
      <c r="MI37" s="11">
        <v>21818581.480000004</v>
      </c>
      <c r="MJ37" s="11">
        <v>11524500.65</v>
      </c>
      <c r="MK37" s="11">
        <v>13354458.470000001</v>
      </c>
      <c r="ML37" s="11">
        <v>13637550.779999999</v>
      </c>
      <c r="MM37" s="11">
        <v>24055205.520000007</v>
      </c>
      <c r="MN37" s="11">
        <v>27610034.719999999</v>
      </c>
      <c r="MO37" s="11">
        <v>7942947.5599999987</v>
      </c>
      <c r="MP37" s="11">
        <v>41032192.849999994</v>
      </c>
      <c r="MQ37" s="11">
        <v>16978157.32</v>
      </c>
      <c r="MR37" s="11">
        <v>17874547.390000001</v>
      </c>
      <c r="MS37" s="11">
        <v>17261118.560000002</v>
      </c>
      <c r="MT37" s="11">
        <v>397255120.81000006</v>
      </c>
      <c r="MU37" s="11">
        <v>24307380.25</v>
      </c>
      <c r="MV37" s="11">
        <v>38603762.180000007</v>
      </c>
      <c r="MW37" s="11">
        <v>34775360.109999999</v>
      </c>
      <c r="MX37" s="11">
        <v>62880154.009999998</v>
      </c>
      <c r="MY37" s="11">
        <v>18993015.450000003</v>
      </c>
      <c r="MZ37" s="11">
        <v>56832102.82</v>
      </c>
      <c r="NA37" s="11">
        <v>51753231.459999993</v>
      </c>
      <c r="NB37" s="11">
        <v>37859675.289999999</v>
      </c>
      <c r="NC37" s="11">
        <v>12152745.219999999</v>
      </c>
      <c r="ND37" s="11">
        <v>7313096.2999999989</v>
      </c>
      <c r="NE37" s="11">
        <v>774492280.06000018</v>
      </c>
      <c r="NF37" s="11">
        <v>67343511.819999993</v>
      </c>
      <c r="NG37" s="11">
        <v>11137510.649999999</v>
      </c>
      <c r="NH37" s="11">
        <v>135707973.85999998</v>
      </c>
      <c r="NI37" s="11">
        <v>27148464.59</v>
      </c>
      <c r="NJ37" s="11">
        <v>40353084.609999999</v>
      </c>
      <c r="NK37" s="11">
        <v>156893412.09999996</v>
      </c>
      <c r="NL37" s="11">
        <v>123687777.09</v>
      </c>
      <c r="NM37" s="11">
        <v>3721037.2800000003</v>
      </c>
      <c r="NN37" s="11">
        <v>37180728.189999998</v>
      </c>
      <c r="NO37" s="11">
        <v>14007348.01</v>
      </c>
      <c r="NP37" s="11">
        <v>14724151.380000001</v>
      </c>
      <c r="NQ37" s="11">
        <v>129121455.51000005</v>
      </c>
      <c r="NR37" s="11">
        <v>6290723.0100000007</v>
      </c>
      <c r="NS37" s="11">
        <v>10195126.719999999</v>
      </c>
      <c r="NT37" s="11">
        <v>8340483.8899999997</v>
      </c>
      <c r="NU37" s="11">
        <v>8382312.3200000003</v>
      </c>
      <c r="NV37" s="11">
        <v>2421926.6899999995</v>
      </c>
      <c r="NW37" s="11">
        <v>3116898.24</v>
      </c>
      <c r="NX37" s="11">
        <v>431552716.76999986</v>
      </c>
      <c r="NY37" s="11">
        <v>115188858.91000003</v>
      </c>
      <c r="NZ37" s="11">
        <v>15721504.08</v>
      </c>
      <c r="OA37" s="11">
        <v>15757908.299999999</v>
      </c>
      <c r="OB37" s="11">
        <v>13857290.110000001</v>
      </c>
      <c r="OC37" s="11">
        <v>11777957.720000001</v>
      </c>
      <c r="OD37" s="11">
        <v>12007397.139999999</v>
      </c>
      <c r="OE37" s="11">
        <v>419152878.20999998</v>
      </c>
      <c r="OF37" s="11">
        <v>105115662.63000001</v>
      </c>
      <c r="OG37" s="11">
        <v>26329211.18</v>
      </c>
      <c r="OH37" s="11">
        <v>115939568.61</v>
      </c>
      <c r="OI37" s="11">
        <v>23915854.879999999</v>
      </c>
      <c r="OJ37" s="11">
        <v>26578759.98</v>
      </c>
      <c r="OK37" s="11">
        <v>53868215.580000006</v>
      </c>
      <c r="OL37" s="11">
        <v>26411589.430000007</v>
      </c>
      <c r="OM37" s="11">
        <v>28752260.059999999</v>
      </c>
      <c r="ON37" s="11">
        <v>347233972.95999998</v>
      </c>
      <c r="OO37" s="11">
        <v>66497299.749999993</v>
      </c>
      <c r="OP37" s="11">
        <v>214631777.99000004</v>
      </c>
      <c r="OQ37" s="11">
        <v>33401856.609999999</v>
      </c>
      <c r="OR37" s="11">
        <v>39811913.080000006</v>
      </c>
      <c r="OS37" s="11">
        <v>23510284.419999998</v>
      </c>
      <c r="OT37" s="11">
        <v>107654621.97000003</v>
      </c>
      <c r="OU37" s="11">
        <v>13386460.629999999</v>
      </c>
      <c r="OV37" s="11">
        <v>16046388.640000001</v>
      </c>
      <c r="OW37" s="11">
        <v>15007140.250000002</v>
      </c>
      <c r="OX37" s="11">
        <v>17345064.690000005</v>
      </c>
      <c r="OY37" s="11">
        <v>65341783.020000003</v>
      </c>
      <c r="OZ37" s="11">
        <v>10099558.699999999</v>
      </c>
      <c r="PA37" s="11">
        <v>8298908.5100000007</v>
      </c>
      <c r="PB37" s="11">
        <v>24276727.699999999</v>
      </c>
      <c r="PC37" s="11">
        <v>251836010.77000001</v>
      </c>
      <c r="PD37" s="11">
        <v>10748875.659999998</v>
      </c>
      <c r="PE37" s="11">
        <v>52348991.969999999</v>
      </c>
      <c r="PF37" s="11">
        <v>6545076.6100000003</v>
      </c>
      <c r="PG37" s="11">
        <v>12780270.82</v>
      </c>
      <c r="PH37" s="11">
        <v>24492019.489999998</v>
      </c>
      <c r="PI37" s="11">
        <v>15751363.630000001</v>
      </c>
      <c r="PJ37" s="11">
        <v>11948707.529999999</v>
      </c>
      <c r="PK37" s="11">
        <v>23326732.34</v>
      </c>
      <c r="PL37" s="11">
        <v>20614660.170000006</v>
      </c>
      <c r="PM37" s="11">
        <v>14478639.429999998</v>
      </c>
      <c r="PN37" s="11">
        <v>32450508.010000002</v>
      </c>
      <c r="PO37" s="11">
        <v>11063072.859999999</v>
      </c>
      <c r="PP37" s="11">
        <v>50447977.840000004</v>
      </c>
      <c r="PQ37" s="11">
        <v>14266599.370000003</v>
      </c>
      <c r="PR37" s="11">
        <v>6510136.3299999991</v>
      </c>
      <c r="PS37" s="11">
        <v>10699247.509999998</v>
      </c>
      <c r="PT37" s="11">
        <v>8634313.1799999997</v>
      </c>
      <c r="PU37" s="11">
        <v>713074371.56000006</v>
      </c>
      <c r="PV37" s="11">
        <v>40121507.419999994</v>
      </c>
      <c r="PW37" s="11">
        <v>15744038.910000004</v>
      </c>
      <c r="PX37" s="11">
        <v>16970847.489999998</v>
      </c>
      <c r="PY37" s="11">
        <v>246570892.13000003</v>
      </c>
      <c r="PZ37" s="11">
        <v>38129188.219999999</v>
      </c>
      <c r="QA37" s="11">
        <v>69930968.250000015</v>
      </c>
      <c r="QB37" s="11">
        <v>16812143.530000001</v>
      </c>
      <c r="QC37" s="11">
        <v>48568428.25</v>
      </c>
      <c r="QD37" s="11">
        <v>8023646.6500000004</v>
      </c>
      <c r="QE37" s="11">
        <v>40563724.239999995</v>
      </c>
      <c r="QF37" s="11">
        <v>19124967.839999996</v>
      </c>
      <c r="QG37" s="11">
        <v>15536049.189999999</v>
      </c>
      <c r="QH37" s="11">
        <v>15008414.449999999</v>
      </c>
      <c r="QI37" s="11">
        <v>52325877.140000008</v>
      </c>
      <c r="QJ37" s="11">
        <v>23429657.589999996</v>
      </c>
      <c r="QK37" s="11">
        <v>29405364.789999999</v>
      </c>
      <c r="QL37" s="11">
        <v>21386551.359999999</v>
      </c>
      <c r="QM37" s="11">
        <v>18917173.840000004</v>
      </c>
      <c r="QN37" s="11">
        <v>48279321.230000019</v>
      </c>
      <c r="QO37" s="11">
        <v>54728407.940000013</v>
      </c>
      <c r="QP37" s="11">
        <v>14079665.670000002</v>
      </c>
      <c r="QQ37" s="11">
        <v>4886093.7700000005</v>
      </c>
      <c r="QR37" s="11">
        <v>10499605.579999998</v>
      </c>
      <c r="QS37" s="11">
        <v>4730848.75</v>
      </c>
      <c r="QT37" s="11">
        <v>7068819.04</v>
      </c>
      <c r="QU37" s="11">
        <v>335099587.70999992</v>
      </c>
      <c r="QV37" s="11">
        <v>9039309.6799999978</v>
      </c>
      <c r="QW37" s="11">
        <v>42635024.719999999</v>
      </c>
      <c r="QX37" s="11">
        <v>10860295.600000001</v>
      </c>
      <c r="QY37" s="11">
        <v>18622089.220000003</v>
      </c>
      <c r="QZ37" s="11">
        <v>54565099.539999992</v>
      </c>
      <c r="RA37" s="11">
        <v>22460622.009999998</v>
      </c>
      <c r="RB37" s="11">
        <v>39759497.090000004</v>
      </c>
      <c r="RC37" s="11">
        <v>17758857.850000001</v>
      </c>
      <c r="RD37" s="11">
        <v>23908059.789999999</v>
      </c>
      <c r="RE37" s="11">
        <v>12330379.249999998</v>
      </c>
      <c r="RF37" s="11">
        <v>3438150.5</v>
      </c>
      <c r="RG37" s="11">
        <v>9469794.0099999998</v>
      </c>
      <c r="RH37" s="11">
        <v>436149321.00000012</v>
      </c>
      <c r="RI37" s="11">
        <v>82552549.039999992</v>
      </c>
      <c r="RJ37" s="11">
        <v>21162867.43</v>
      </c>
      <c r="RK37" s="11">
        <v>29003081.719999999</v>
      </c>
      <c r="RL37" s="11">
        <v>36794065.75999999</v>
      </c>
      <c r="RM37" s="11">
        <v>61137571.340000011</v>
      </c>
      <c r="RN37" s="11">
        <v>107165966.68000001</v>
      </c>
      <c r="RO37" s="11">
        <v>22114658.199999999</v>
      </c>
      <c r="RP37" s="11">
        <v>21347051.760000002</v>
      </c>
      <c r="RQ37" s="11">
        <v>65651392.580000006</v>
      </c>
      <c r="RR37" s="11">
        <v>82249313.379999995</v>
      </c>
      <c r="RS37" s="11">
        <v>21746076.020000003</v>
      </c>
      <c r="RT37" s="11">
        <v>22940398.769999992</v>
      </c>
      <c r="RU37" s="11">
        <v>41850744.870000005</v>
      </c>
      <c r="RV37" s="11">
        <v>16753814.1</v>
      </c>
      <c r="RW37" s="11">
        <v>12668115.460000001</v>
      </c>
      <c r="RX37" s="11">
        <v>18278411.590000004</v>
      </c>
      <c r="RY37" s="11">
        <v>20018625.000000004</v>
      </c>
      <c r="RZ37" s="11">
        <v>11832496.629999999</v>
      </c>
      <c r="SA37" s="11">
        <v>18228786.93</v>
      </c>
      <c r="SB37" s="11">
        <v>194948204.47999999</v>
      </c>
      <c r="SC37" s="11">
        <v>10070505.350000001</v>
      </c>
      <c r="SD37" s="11">
        <v>14015868.42</v>
      </c>
      <c r="SE37" s="11">
        <v>11861460.539999999</v>
      </c>
      <c r="SF37" s="11">
        <v>8440648.6600000001</v>
      </c>
      <c r="SG37" s="11">
        <v>20868877.440000001</v>
      </c>
      <c r="SH37" s="11">
        <v>13175270.52</v>
      </c>
      <c r="SI37" s="11">
        <v>28846512.129999999</v>
      </c>
      <c r="SJ37" s="11">
        <v>18994035.610000007</v>
      </c>
      <c r="SK37" s="11">
        <v>10525424.549999999</v>
      </c>
      <c r="SL37" s="11">
        <v>79426124.87000002</v>
      </c>
      <c r="SM37" s="11">
        <v>8002628.0800000001</v>
      </c>
      <c r="SN37" s="11">
        <v>95775357.939999998</v>
      </c>
      <c r="SO37" s="11">
        <v>10104054</v>
      </c>
      <c r="SP37" s="11">
        <v>16735438.909999998</v>
      </c>
      <c r="SQ37" s="11">
        <v>40134015.850000001</v>
      </c>
      <c r="SR37" s="11">
        <v>7934773.540000001</v>
      </c>
      <c r="SS37" s="11">
        <v>11844370.26</v>
      </c>
      <c r="ST37" s="11">
        <v>13081038.68</v>
      </c>
      <c r="SU37" s="11">
        <v>6783696.4900000002</v>
      </c>
      <c r="SV37" s="11">
        <v>284932884.49000001</v>
      </c>
      <c r="SW37" s="11">
        <v>5606607.2199999997</v>
      </c>
      <c r="SX37" s="11">
        <v>21880389.739999995</v>
      </c>
      <c r="SY37" s="11">
        <v>19086288.419999998</v>
      </c>
      <c r="SZ37" s="11">
        <v>3465444.4299999997</v>
      </c>
      <c r="TA37" s="11">
        <v>5214084.2100000009</v>
      </c>
      <c r="TB37" s="11">
        <v>12065012.630000001</v>
      </c>
      <c r="TC37" s="11">
        <v>79005433.779999986</v>
      </c>
      <c r="TD37" s="11">
        <v>11447393.52</v>
      </c>
      <c r="TE37" s="11">
        <v>13059316.050000003</v>
      </c>
      <c r="TF37" s="11">
        <v>18402732.260000005</v>
      </c>
      <c r="TG37" s="11">
        <v>45404445.739999995</v>
      </c>
      <c r="TH37" s="11">
        <v>10574656.999999998</v>
      </c>
      <c r="TI37" s="11">
        <v>7748524.0899999999</v>
      </c>
      <c r="TJ37" s="11">
        <v>394986523.25000006</v>
      </c>
      <c r="TK37" s="11">
        <v>7212135.7900000019</v>
      </c>
      <c r="TL37" s="11">
        <v>13590828.810000001</v>
      </c>
      <c r="TM37" s="11">
        <v>31084665.390000004</v>
      </c>
      <c r="TN37" s="11">
        <v>23505950.619999994</v>
      </c>
      <c r="TO37" s="11">
        <v>11423103.540000001</v>
      </c>
      <c r="TP37" s="11">
        <v>5959890.8700000001</v>
      </c>
      <c r="TQ37" s="11">
        <v>71185894.399999976</v>
      </c>
      <c r="TR37" s="11">
        <v>11782591.77</v>
      </c>
      <c r="TS37" s="11">
        <v>22382705.980000004</v>
      </c>
      <c r="TT37" s="11">
        <v>31247453.91</v>
      </c>
      <c r="TU37" s="11">
        <v>5400990.96</v>
      </c>
      <c r="TV37" s="11">
        <v>10301364.470000001</v>
      </c>
      <c r="TW37" s="11">
        <v>7188255.209999999</v>
      </c>
      <c r="TX37" s="11">
        <v>15332524.549999999</v>
      </c>
      <c r="TY37" s="11">
        <v>3755039.29</v>
      </c>
      <c r="TZ37" s="11">
        <v>77180108.019999996</v>
      </c>
      <c r="UA37" s="11">
        <v>7506106.8700000001</v>
      </c>
      <c r="UB37" s="11">
        <v>112747861.16</v>
      </c>
      <c r="UC37" s="11">
        <v>48259302.250000007</v>
      </c>
      <c r="UD37" s="11">
        <v>19384699.209999997</v>
      </c>
      <c r="UE37" s="11">
        <v>18452630.399999999</v>
      </c>
      <c r="UF37" s="11">
        <v>238647876.99999997</v>
      </c>
      <c r="UG37" s="11">
        <v>9741186.339999998</v>
      </c>
      <c r="UH37" s="11">
        <v>13320727.140000002</v>
      </c>
      <c r="UI37" s="11">
        <v>25031853.469999995</v>
      </c>
      <c r="UJ37" s="11">
        <v>10118804.760000002</v>
      </c>
      <c r="UK37" s="11">
        <v>116713300.78999999</v>
      </c>
      <c r="UL37" s="11">
        <v>35341663.239999995</v>
      </c>
      <c r="UM37" s="11">
        <v>15224849.470000001</v>
      </c>
      <c r="UN37" s="11">
        <v>48211087.029999994</v>
      </c>
      <c r="UO37" s="11">
        <v>19218820.529999994</v>
      </c>
      <c r="UP37" s="11">
        <v>26585248.970000003</v>
      </c>
      <c r="UQ37" s="11">
        <v>529694533.43999994</v>
      </c>
      <c r="UR37" s="11">
        <v>29508576.329999994</v>
      </c>
      <c r="US37" s="11">
        <v>22839925.049999997</v>
      </c>
      <c r="UT37" s="11">
        <v>103221364.16999996</v>
      </c>
      <c r="UU37" s="11">
        <v>8256302.7000000002</v>
      </c>
      <c r="UV37" s="11">
        <v>22979000.279999997</v>
      </c>
      <c r="UW37" s="11">
        <v>84836970.059999973</v>
      </c>
      <c r="UX37" s="11">
        <v>11765751.720000001</v>
      </c>
      <c r="UY37" s="11">
        <v>18182004.620000001</v>
      </c>
      <c r="UZ37" s="11">
        <v>18657862.759999998</v>
      </c>
      <c r="VA37" s="11">
        <v>28025289.609999999</v>
      </c>
      <c r="VB37" s="11">
        <v>57462688.980000012</v>
      </c>
      <c r="VC37" s="11">
        <v>26676541.82</v>
      </c>
      <c r="VD37" s="11">
        <v>40686888.820000008</v>
      </c>
      <c r="VE37" s="11">
        <v>17254982.07</v>
      </c>
      <c r="VF37" s="11">
        <v>16106039.970000003</v>
      </c>
      <c r="VG37" s="11">
        <v>16389088.48</v>
      </c>
      <c r="VH37" s="11">
        <v>15968713.849999998</v>
      </c>
      <c r="VI37" s="11">
        <v>65582251.840000004</v>
      </c>
      <c r="VJ37" s="11">
        <v>14586972.1</v>
      </c>
      <c r="VK37" s="11">
        <v>8316574.7399999993</v>
      </c>
      <c r="VL37" s="11">
        <v>5402360.3100000005</v>
      </c>
      <c r="VM37" s="11">
        <v>449184215.08000004</v>
      </c>
      <c r="VN37" s="11">
        <v>21892891.850000001</v>
      </c>
      <c r="VO37" s="11">
        <v>29053078.449999999</v>
      </c>
      <c r="VP37" s="11">
        <v>39121589.350000001</v>
      </c>
      <c r="VQ37" s="11">
        <v>39743129.310000002</v>
      </c>
      <c r="VR37" s="11">
        <v>31582922.780000001</v>
      </c>
      <c r="VS37" s="11">
        <v>19125176.940000001</v>
      </c>
      <c r="VT37" s="11">
        <v>8904829.7200000007</v>
      </c>
      <c r="VU37" s="11">
        <v>24272785.680000003</v>
      </c>
      <c r="VV37" s="11">
        <v>88284436.950000003</v>
      </c>
      <c r="VW37" s="11">
        <v>13891783.77</v>
      </c>
      <c r="VX37" s="11">
        <v>43991308.020000003</v>
      </c>
      <c r="VY37" s="11">
        <v>40270809.130000003</v>
      </c>
      <c r="VZ37" s="11">
        <v>4930648.3199999994</v>
      </c>
      <c r="WA37" s="11">
        <v>12891282.02</v>
      </c>
      <c r="WB37" s="11">
        <v>832677796.69000018</v>
      </c>
      <c r="WC37" s="11">
        <v>26717398.290000007</v>
      </c>
      <c r="WD37" s="11">
        <v>12541202.9</v>
      </c>
      <c r="WE37" s="11">
        <v>13039062.319999998</v>
      </c>
      <c r="WF37" s="11">
        <v>6828910.5199999996</v>
      </c>
      <c r="WG37" s="11">
        <v>19271795.300000001</v>
      </c>
      <c r="WH37" s="11">
        <v>49223726.399999999</v>
      </c>
      <c r="WI37" s="11">
        <v>32583683.460000005</v>
      </c>
      <c r="WJ37" s="11">
        <v>12457339.74</v>
      </c>
      <c r="WK37" s="11">
        <v>31233707.850000001</v>
      </c>
      <c r="WL37" s="11">
        <v>8598836.9399999995</v>
      </c>
      <c r="WM37" s="11">
        <v>65417592.659999996</v>
      </c>
      <c r="WN37" s="11">
        <v>13847119.399999999</v>
      </c>
      <c r="WO37" s="11">
        <v>66067546.439999998</v>
      </c>
      <c r="WP37" s="11">
        <v>39069851.980000004</v>
      </c>
      <c r="WQ37" s="11">
        <v>13152575</v>
      </c>
      <c r="WR37" s="11">
        <v>15871910.5</v>
      </c>
      <c r="WS37" s="11">
        <v>31033667.199999996</v>
      </c>
      <c r="WT37" s="11">
        <v>9430863.7300000004</v>
      </c>
      <c r="WU37" s="11">
        <v>39290937.970000006</v>
      </c>
      <c r="WV37" s="11">
        <v>101468467.39</v>
      </c>
      <c r="WW37" s="11">
        <v>33043094.390000008</v>
      </c>
      <c r="WX37" s="11">
        <v>18421097.989999998</v>
      </c>
      <c r="WY37" s="11">
        <v>11497482.059999999</v>
      </c>
      <c r="WZ37" s="11">
        <v>17815170.240000002</v>
      </c>
      <c r="XA37" s="11">
        <v>10363977.84</v>
      </c>
      <c r="XB37" s="11">
        <v>9875634.0700000003</v>
      </c>
      <c r="XC37" s="11">
        <v>16162320.930000002</v>
      </c>
      <c r="XD37" s="11">
        <v>95522154.970000014</v>
      </c>
      <c r="XE37" s="11">
        <v>16243724.709000001</v>
      </c>
      <c r="XF37" s="11">
        <v>3164463.7</v>
      </c>
      <c r="XG37" s="11">
        <v>4263668.2700000005</v>
      </c>
      <c r="XH37" s="11">
        <v>10655984.409999998</v>
      </c>
      <c r="XI37" s="11">
        <v>249490439.81999996</v>
      </c>
      <c r="XJ37" s="11">
        <v>21826988.91</v>
      </c>
      <c r="XK37" s="11">
        <v>33215425.479999993</v>
      </c>
      <c r="XL37" s="11">
        <v>162852034.31000003</v>
      </c>
      <c r="XM37" s="11">
        <v>24928379.890000001</v>
      </c>
      <c r="XN37" s="11">
        <v>19154584.870000001</v>
      </c>
      <c r="XO37" s="11">
        <v>48625318.469999999</v>
      </c>
      <c r="XP37" s="11">
        <v>23552185.940000001</v>
      </c>
      <c r="XQ37" s="11">
        <v>9969574.1500000004</v>
      </c>
      <c r="XR37" s="11">
        <v>30122769.020000003</v>
      </c>
      <c r="XS37" s="11">
        <v>29751656.269999996</v>
      </c>
      <c r="XT37" s="11">
        <v>8881253.5800000001</v>
      </c>
      <c r="XU37" s="11">
        <v>16210214.040000001</v>
      </c>
      <c r="XV37" s="11">
        <v>7109333.2000000011</v>
      </c>
      <c r="XW37" s="11">
        <v>11568670.330000002</v>
      </c>
      <c r="XX37" s="11">
        <v>10460084.550000001</v>
      </c>
      <c r="XY37" s="11">
        <v>6553163.9199999999</v>
      </c>
      <c r="XZ37" s="11">
        <v>14051464.050000001</v>
      </c>
      <c r="YA37" s="11">
        <v>9694363.7899999991</v>
      </c>
      <c r="YB37" s="11">
        <v>6677923.790000001</v>
      </c>
      <c r="YC37" s="11">
        <v>7864301.4300000006</v>
      </c>
      <c r="YD37" s="11">
        <v>10080784.899999999</v>
      </c>
      <c r="YE37" s="11">
        <v>6954532.2199999997</v>
      </c>
      <c r="YF37" s="11">
        <v>303739354.62000006</v>
      </c>
      <c r="YG37" s="11">
        <v>26160246.650000002</v>
      </c>
      <c r="YH37" s="11">
        <v>53156190.919999994</v>
      </c>
      <c r="YI37" s="11">
        <v>32641053.77</v>
      </c>
      <c r="YJ37" s="11">
        <v>127385577.66999999</v>
      </c>
      <c r="YK37" s="11">
        <v>16010681.68</v>
      </c>
      <c r="YL37" s="11">
        <v>56768168.259999998</v>
      </c>
      <c r="YM37" s="11">
        <v>4192689.5599999996</v>
      </c>
      <c r="YN37" s="11">
        <v>53984348.590000004</v>
      </c>
      <c r="YO37" s="11">
        <v>74609100.459999993</v>
      </c>
      <c r="YP37" s="11">
        <v>20876369.359999999</v>
      </c>
      <c r="YQ37" s="11">
        <v>28014992.829999998</v>
      </c>
      <c r="YR37" s="11">
        <v>24921928.829999998</v>
      </c>
      <c r="YS37" s="11">
        <v>11473156.74</v>
      </c>
      <c r="YT37" s="11">
        <v>8309611.5800000001</v>
      </c>
      <c r="YU37" s="11">
        <v>18994651.209999997</v>
      </c>
      <c r="YV37" s="11">
        <v>8202440.7700000005</v>
      </c>
      <c r="YW37" s="11">
        <v>175576796.82000002</v>
      </c>
      <c r="YX37" s="11">
        <v>15020043.079999998</v>
      </c>
      <c r="YY37" s="11">
        <v>10579868.129999999</v>
      </c>
      <c r="YZ37" s="11">
        <v>12371155.4</v>
      </c>
      <c r="ZA37" s="11">
        <v>17291102.759999998</v>
      </c>
      <c r="ZB37" s="11">
        <v>9581720.5700000003</v>
      </c>
      <c r="ZC37" s="11">
        <v>8084620.0699999994</v>
      </c>
      <c r="ZD37" s="11">
        <v>89065448.540000007</v>
      </c>
      <c r="ZE37" s="11">
        <v>11805723.960000001</v>
      </c>
      <c r="ZF37" s="11">
        <v>14551150.600000003</v>
      </c>
      <c r="ZG37" s="11">
        <v>10404717.759999998</v>
      </c>
      <c r="ZH37" s="11">
        <v>6067284.7999999998</v>
      </c>
      <c r="ZI37" s="11">
        <v>12549432.690000001</v>
      </c>
      <c r="ZJ37" s="11">
        <v>14733900.899999999</v>
      </c>
      <c r="ZK37" s="11">
        <v>6523334.5999999996</v>
      </c>
      <c r="ZL37" s="11">
        <v>71243753.249999985</v>
      </c>
      <c r="ZM37" s="11">
        <v>353420369.12</v>
      </c>
      <c r="ZN37" s="11">
        <v>12851478.75</v>
      </c>
      <c r="ZO37" s="11">
        <v>57529860.726999998</v>
      </c>
      <c r="ZP37" s="11">
        <v>115787980.77</v>
      </c>
      <c r="ZQ37" s="11">
        <v>25840766.319999997</v>
      </c>
      <c r="ZR37" s="11">
        <v>8244887.4070000006</v>
      </c>
      <c r="ZS37" s="11">
        <v>23399857.449999999</v>
      </c>
      <c r="ZT37" s="11">
        <v>52802945.269999996</v>
      </c>
      <c r="ZU37" s="11">
        <v>35028882.320000008</v>
      </c>
      <c r="ZV37" s="11">
        <v>54266233.149999999</v>
      </c>
      <c r="ZW37" s="11">
        <v>5419610.3300000001</v>
      </c>
      <c r="ZX37" s="11">
        <v>11079539.200000001</v>
      </c>
      <c r="ZY37" s="11">
        <v>21031373.599999998</v>
      </c>
      <c r="ZZ37" s="11">
        <v>27943288.390000004</v>
      </c>
      <c r="AAA37" s="11">
        <v>7848991.54</v>
      </c>
      <c r="AAB37" s="11">
        <v>12675337.35</v>
      </c>
      <c r="AAC37" s="11">
        <v>19567513.739999998</v>
      </c>
      <c r="AAD37" s="11">
        <v>6345142.4800000004</v>
      </c>
      <c r="AAE37" s="11">
        <v>18835925.599999998</v>
      </c>
      <c r="AAF37" s="11">
        <v>10964850.68</v>
      </c>
      <c r="AAG37" s="11">
        <v>6755977.5799999991</v>
      </c>
      <c r="AAH37" s="11">
        <v>9468190.5700000003</v>
      </c>
      <c r="AAI37" s="11">
        <v>108879256.97999999</v>
      </c>
      <c r="AAJ37" s="11">
        <v>13075759.530000001</v>
      </c>
      <c r="AAK37" s="11">
        <v>22538929.880000003</v>
      </c>
      <c r="AAL37" s="11">
        <v>12466404.370000001</v>
      </c>
      <c r="AAM37" s="11">
        <v>4731075.7500000009</v>
      </c>
      <c r="AAN37" s="11">
        <v>28642568.360000007</v>
      </c>
      <c r="AAO37" s="11">
        <v>8726645.5399999991</v>
      </c>
      <c r="AAP37" s="11">
        <v>936735048.77999985</v>
      </c>
      <c r="AAQ37" s="11">
        <v>26093924.899999999</v>
      </c>
      <c r="AAR37" s="11">
        <v>14138034.98</v>
      </c>
      <c r="AAS37" s="11">
        <v>39073943.25</v>
      </c>
      <c r="AAT37" s="11">
        <v>39809662.019999996</v>
      </c>
      <c r="AAU37" s="11">
        <v>11604048.870000001</v>
      </c>
      <c r="AAV37" s="11">
        <v>26950988.050000004</v>
      </c>
      <c r="AAW37" s="11">
        <v>16250305.660000004</v>
      </c>
      <c r="AAX37" s="11">
        <v>106699290.61999999</v>
      </c>
      <c r="AAY37" s="11">
        <v>15594284.009999998</v>
      </c>
      <c r="AAZ37" s="11">
        <v>29135553.219999999</v>
      </c>
      <c r="ABA37" s="11">
        <v>135137670.29000002</v>
      </c>
      <c r="ABB37" s="11">
        <v>33186431.490000002</v>
      </c>
      <c r="ABC37" s="11">
        <v>6914089.4800000004</v>
      </c>
      <c r="ABD37" s="11">
        <v>17446758.690000001</v>
      </c>
      <c r="ABE37" s="11">
        <v>10554300.819999998</v>
      </c>
      <c r="ABF37" s="11">
        <v>7082020.7699999996</v>
      </c>
      <c r="ABG37" s="11">
        <v>10156180.290000001</v>
      </c>
      <c r="ABH37" s="11">
        <v>12614598.130000003</v>
      </c>
      <c r="ABI37" s="11">
        <v>123144885.94999999</v>
      </c>
      <c r="ABJ37" s="11">
        <v>121059093.06</v>
      </c>
      <c r="ABK37" s="11">
        <v>21860186.27</v>
      </c>
      <c r="ABL37" s="11">
        <v>10209008.140000002</v>
      </c>
      <c r="ABM37" s="11">
        <v>21128839.049999997</v>
      </c>
      <c r="ABN37" s="11">
        <v>5192964.26</v>
      </c>
      <c r="ABO37" s="11">
        <v>6694970.2999999998</v>
      </c>
      <c r="ABP37" s="11">
        <v>181155084</v>
      </c>
      <c r="ABQ37" s="11">
        <v>20384382.980000004</v>
      </c>
      <c r="ABR37" s="11">
        <v>19580072.09</v>
      </c>
      <c r="ABS37" s="11">
        <v>25049787.790000003</v>
      </c>
      <c r="ABT37" s="11">
        <v>18165863.399999999</v>
      </c>
      <c r="ABU37" s="11">
        <v>17979005.630000003</v>
      </c>
      <c r="ABV37" s="11">
        <v>11272517.260000002</v>
      </c>
      <c r="ABW37" s="11">
        <v>23715350.719999999</v>
      </c>
      <c r="ABX37" s="11">
        <v>1630323.97</v>
      </c>
      <c r="ABY37" s="11">
        <v>305229202.10000008</v>
      </c>
      <c r="ABZ37" s="11">
        <v>17738587.07</v>
      </c>
      <c r="ACA37" s="11">
        <v>45071489.410000004</v>
      </c>
      <c r="ACB37" s="11">
        <v>8393392.3499999996</v>
      </c>
      <c r="ACC37" s="11">
        <v>15025284.120000001</v>
      </c>
      <c r="ACD37" s="11">
        <v>106058799.8</v>
      </c>
      <c r="ACE37" s="11">
        <v>8817751.3000000007</v>
      </c>
      <c r="ACF37" s="11">
        <v>6706538.3199999994</v>
      </c>
      <c r="ACG37" s="11">
        <v>11082693.83</v>
      </c>
      <c r="ACH37" s="11">
        <v>17759536.02</v>
      </c>
      <c r="ACI37" s="11">
        <v>17955001.719999999</v>
      </c>
      <c r="ACJ37" s="11">
        <v>567736234.52999997</v>
      </c>
      <c r="ACK37" s="11">
        <v>3929800.31</v>
      </c>
      <c r="ACL37" s="11">
        <v>23743493.650000002</v>
      </c>
      <c r="ACM37" s="11">
        <v>18500855.119999997</v>
      </c>
      <c r="ACN37" s="11">
        <v>7542011.1399999997</v>
      </c>
      <c r="ACO37" s="11">
        <v>38466656.939999998</v>
      </c>
      <c r="ACP37" s="11">
        <v>17579292.920000002</v>
      </c>
      <c r="ACQ37" s="11">
        <v>120826794.94999999</v>
      </c>
      <c r="ACR37" s="11">
        <v>137099207.88999999</v>
      </c>
      <c r="ACS37" s="11">
        <v>28270028.010000005</v>
      </c>
      <c r="ACT37" s="11">
        <v>57401648.729999997</v>
      </c>
      <c r="ACU37" s="11">
        <v>44040880.980000012</v>
      </c>
      <c r="ACV37" s="11">
        <v>36135663.020000003</v>
      </c>
      <c r="ACW37" s="11">
        <v>95033065.719999999</v>
      </c>
      <c r="ACX37" s="11">
        <v>22506092.640000001</v>
      </c>
      <c r="ACY37" s="11">
        <v>9789309.2799999993</v>
      </c>
      <c r="ACZ37" s="11">
        <v>22060675.030000005</v>
      </c>
      <c r="ADA37" s="11">
        <v>16163803.159999998</v>
      </c>
      <c r="ADB37" s="11">
        <v>17876030.389999997</v>
      </c>
      <c r="ADC37" s="11">
        <v>9645745.0699999984</v>
      </c>
      <c r="ADD37" s="11">
        <v>16881626.84</v>
      </c>
      <c r="ADE37" s="11">
        <v>13122628.999999998</v>
      </c>
      <c r="ADF37" s="11">
        <v>11772470.529999997</v>
      </c>
      <c r="ADG37" s="11">
        <v>90359824.749999985</v>
      </c>
      <c r="ADH37" s="11">
        <v>51686969.080000006</v>
      </c>
      <c r="ADI37" s="11">
        <v>3107900.7300000004</v>
      </c>
      <c r="ADJ37" s="11">
        <v>12627756.02</v>
      </c>
      <c r="ADK37" s="11">
        <v>19821092.309999999</v>
      </c>
      <c r="ADL37" s="11">
        <v>5118142.96</v>
      </c>
      <c r="ADM37" s="11">
        <v>20373584</v>
      </c>
      <c r="ADN37" s="11">
        <v>18953719.289999999</v>
      </c>
      <c r="ADO37" s="11">
        <v>28817776.919999998</v>
      </c>
      <c r="ADP37" s="11">
        <v>456173373.48000002</v>
      </c>
      <c r="ADQ37" s="11">
        <v>58614547.230000004</v>
      </c>
      <c r="ADR37" s="11">
        <v>27188240.329999998</v>
      </c>
      <c r="ADS37" s="11">
        <v>8765122.5399999991</v>
      </c>
      <c r="ADT37" s="11">
        <v>165262378.03</v>
      </c>
      <c r="ADU37" s="11">
        <v>8178514.1099999994</v>
      </c>
      <c r="ADV37" s="11">
        <v>12627474.32</v>
      </c>
      <c r="ADW37" s="11">
        <v>7185473.7400000002</v>
      </c>
      <c r="ADX37" s="11">
        <v>9058861.3300000001</v>
      </c>
      <c r="ADY37" s="11">
        <v>10738938.290000001</v>
      </c>
      <c r="ADZ37" s="11">
        <v>503479299.83000004</v>
      </c>
      <c r="AEA37" s="11">
        <v>194763081.82000002</v>
      </c>
      <c r="AEB37" s="11">
        <v>101434840.83</v>
      </c>
      <c r="AEC37" s="11">
        <v>36879362.659999996</v>
      </c>
      <c r="AED37" s="11">
        <v>18776502.440000001</v>
      </c>
      <c r="AEE37" s="11">
        <v>58122466.25</v>
      </c>
      <c r="AEF37" s="11">
        <v>46786957.879999988</v>
      </c>
      <c r="AEG37" s="11">
        <v>36016144.500000007</v>
      </c>
      <c r="AEH37" s="11">
        <v>16099806.670000002</v>
      </c>
      <c r="AEI37" s="11">
        <v>14430844.850000001</v>
      </c>
      <c r="AEJ37" s="11">
        <v>37998168.789999999</v>
      </c>
      <c r="AEK37" s="11">
        <v>37077164.82</v>
      </c>
      <c r="AEL37" s="11">
        <v>17060893.500000004</v>
      </c>
      <c r="AEM37" s="11">
        <v>22777812.809999999</v>
      </c>
      <c r="AEN37" s="11">
        <v>41563219.830000006</v>
      </c>
      <c r="AEO37" s="11">
        <v>58921182.689999998</v>
      </c>
      <c r="AEP37" s="11">
        <v>8823191.9400000013</v>
      </c>
      <c r="AEQ37" s="11">
        <v>108318446.77000001</v>
      </c>
      <c r="AER37" s="11">
        <v>4062996.5799999996</v>
      </c>
      <c r="AES37" s="11">
        <v>73928953.299999982</v>
      </c>
      <c r="AET37" s="11">
        <v>206699446.1500001</v>
      </c>
      <c r="AEU37" s="11">
        <v>31571409.309999999</v>
      </c>
      <c r="AEV37" s="11">
        <v>21967949.089999996</v>
      </c>
      <c r="AEW37" s="11">
        <v>33332706.309999995</v>
      </c>
      <c r="AEX37" s="11">
        <v>14686751.710000003</v>
      </c>
      <c r="AEY37" s="11">
        <v>63402070.800000004</v>
      </c>
      <c r="AEZ37" s="11">
        <v>21826214.359999999</v>
      </c>
      <c r="AFA37" s="11">
        <v>25761180.469999999</v>
      </c>
      <c r="AFB37" s="11">
        <v>19924344.09</v>
      </c>
      <c r="AFC37" s="11">
        <v>13057125.809999999</v>
      </c>
      <c r="AFD37" s="11">
        <v>123351478.71000002</v>
      </c>
      <c r="AFE37" s="11">
        <v>31309745.280000001</v>
      </c>
      <c r="AFF37" s="11">
        <v>26088064.400000002</v>
      </c>
      <c r="AFG37" s="11">
        <v>19553376.860000003</v>
      </c>
      <c r="AFH37" s="11">
        <v>34390493.119999997</v>
      </c>
      <c r="AFI37" s="11">
        <v>26902904.509999998</v>
      </c>
      <c r="AFJ37" s="11">
        <v>22276501.760000002</v>
      </c>
      <c r="AFK37" s="11">
        <v>18916873.169999998</v>
      </c>
      <c r="AFL37" s="11">
        <v>18998449.77</v>
      </c>
      <c r="AFM37" s="11">
        <v>14169363.84</v>
      </c>
      <c r="AFN37" s="11">
        <v>13526375.670000002</v>
      </c>
      <c r="AFO37" s="11">
        <v>12785633.559999999</v>
      </c>
      <c r="AFP37" s="11">
        <v>24590087.329999998</v>
      </c>
      <c r="AFQ37" s="11">
        <v>196284804.18000001</v>
      </c>
      <c r="AFR37" s="11">
        <v>45248050.569999993</v>
      </c>
      <c r="AFS37" s="11">
        <v>27561251.189999998</v>
      </c>
      <c r="AFT37" s="11">
        <v>15931071.999999998</v>
      </c>
      <c r="AFU37" s="11">
        <v>18185791.180000003</v>
      </c>
      <c r="AFV37" s="11">
        <v>20848824.400000002</v>
      </c>
      <c r="AFW37" s="11">
        <v>13501558.239999996</v>
      </c>
      <c r="AFX37" s="11">
        <v>32134244.210000001</v>
      </c>
      <c r="AFY37" s="11">
        <v>25545970.120000001</v>
      </c>
      <c r="AFZ37" s="11">
        <v>13467938.560000001</v>
      </c>
      <c r="AGA37" s="11">
        <v>39477830.800000012</v>
      </c>
      <c r="AGB37" s="11">
        <v>13811625.490000002</v>
      </c>
      <c r="AGC37" s="11">
        <v>125808380.44999997</v>
      </c>
      <c r="AGD37" s="11">
        <v>9219769.5199999996</v>
      </c>
      <c r="AGE37" s="11">
        <v>14713690.820000002</v>
      </c>
      <c r="AGF37" s="11">
        <v>12612209.9</v>
      </c>
      <c r="AGG37" s="11">
        <v>34573148.390000001</v>
      </c>
      <c r="AGH37" s="11">
        <v>13182953.68</v>
      </c>
      <c r="AGI37" s="11">
        <v>4999620.4300000006</v>
      </c>
      <c r="AGJ37" s="11">
        <v>13404025.350000001</v>
      </c>
      <c r="AGK37" s="11">
        <v>15837025.719999999</v>
      </c>
      <c r="AGL37" s="11">
        <v>13527446.519999998</v>
      </c>
      <c r="AGM37" s="11">
        <v>12319263.159999998</v>
      </c>
      <c r="AGN37" s="11">
        <v>320147602.85000014</v>
      </c>
      <c r="AGO37" s="11">
        <v>22438025.999999996</v>
      </c>
      <c r="AGP37" s="11">
        <v>22114869.93</v>
      </c>
      <c r="AGQ37" s="11">
        <v>7993750.3300000001</v>
      </c>
      <c r="AGR37" s="11">
        <v>6165944.8400000008</v>
      </c>
      <c r="AGS37" s="11">
        <v>13965059.51</v>
      </c>
      <c r="AGT37" s="11">
        <v>10545964.649999999</v>
      </c>
      <c r="AGU37" s="11">
        <v>10867219.42</v>
      </c>
      <c r="AGV37" s="11">
        <v>447006126.06999987</v>
      </c>
      <c r="AGW37" s="11">
        <v>220200677.24000004</v>
      </c>
      <c r="AGX37" s="11">
        <v>20569628.480000004</v>
      </c>
      <c r="AGY37" s="11">
        <v>22903532.149999999</v>
      </c>
      <c r="AGZ37" s="11">
        <v>34799971.219999999</v>
      </c>
      <c r="AHA37" s="11">
        <v>15915043.880000001</v>
      </c>
      <c r="AHB37" s="11">
        <v>15549052.720000001</v>
      </c>
      <c r="AHC37" s="11">
        <v>11410018.560000001</v>
      </c>
      <c r="AHD37" s="11">
        <v>3825764.4499999997</v>
      </c>
      <c r="AHE37" s="11">
        <v>40760479.889999993</v>
      </c>
      <c r="AHF37" s="11">
        <v>21222408.32</v>
      </c>
      <c r="AHG37" s="11">
        <v>7416571.1100000003</v>
      </c>
      <c r="AHH37" s="11">
        <v>15231029.889999997</v>
      </c>
      <c r="AHI37" s="11">
        <v>15838323.59</v>
      </c>
      <c r="AHJ37" s="11">
        <v>6934868.1200000001</v>
      </c>
      <c r="AHK37" s="11">
        <v>10977394.549999999</v>
      </c>
      <c r="AHL37" s="11">
        <v>15741188.029999999</v>
      </c>
      <c r="AHM37" s="11">
        <v>105793099.74000001</v>
      </c>
      <c r="AHN37" s="11">
        <v>14928721.489999998</v>
      </c>
      <c r="AHO37" s="11">
        <v>19240476.34</v>
      </c>
      <c r="AHP37" s="11">
        <v>8170175.290000001</v>
      </c>
      <c r="AHQ37" s="11">
        <v>24859990.969999991</v>
      </c>
      <c r="AHR37" s="11">
        <v>7888366.8499999996</v>
      </c>
      <c r="AHS37" s="11">
        <v>19248737.030000005</v>
      </c>
      <c r="AHT37" s="11">
        <f>SUM(D37:AHS37)</f>
        <v>45377666227.923355</v>
      </c>
      <c r="AHV37" s="625"/>
      <c r="AHW37" s="626"/>
    </row>
    <row r="38" spans="1:907" x14ac:dyDescent="0.8">
      <c r="B38" s="99"/>
      <c r="C38" s="1" t="s">
        <v>6532</v>
      </c>
      <c r="D38" s="2">
        <f>D36-D37</f>
        <v>213574645.47000009</v>
      </c>
      <c r="E38" s="2">
        <f t="shared" ref="E38:BP38" si="32">E36-E37</f>
        <v>-2625223.4800000042</v>
      </c>
      <c r="F38" s="2">
        <f t="shared" si="32"/>
        <v>-22040412.720000003</v>
      </c>
      <c r="G38" s="2">
        <f t="shared" si="32"/>
        <v>-1785735.2000000011</v>
      </c>
      <c r="H38" s="2">
        <f t="shared" si="32"/>
        <v>11470072.860000007</v>
      </c>
      <c r="I38" s="2">
        <f t="shared" si="32"/>
        <v>5805930.3100000061</v>
      </c>
      <c r="J38" s="2">
        <f t="shared" si="32"/>
        <v>400902844.36000001</v>
      </c>
      <c r="K38" s="2">
        <f t="shared" si="32"/>
        <v>72821649.020000011</v>
      </c>
      <c r="L38" s="2">
        <f t="shared" si="32"/>
        <v>12186132.340000002</v>
      </c>
      <c r="M38" s="2">
        <f t="shared" si="32"/>
        <v>4313171.3800000027</v>
      </c>
      <c r="N38" s="2">
        <f t="shared" si="32"/>
        <v>-13647194.540000003</v>
      </c>
      <c r="O38" s="2">
        <f t="shared" si="32"/>
        <v>-5890387.6299999952</v>
      </c>
      <c r="P38" s="2">
        <f t="shared" si="32"/>
        <v>109096481.90999997</v>
      </c>
      <c r="Q38" s="2">
        <f t="shared" si="32"/>
        <v>4490476.270000007</v>
      </c>
      <c r="R38" s="2">
        <f t="shared" si="32"/>
        <v>-2319806.379999999</v>
      </c>
      <c r="S38" s="2">
        <f t="shared" si="32"/>
        <v>-24056305.109999996</v>
      </c>
      <c r="T38" s="2">
        <f t="shared" si="32"/>
        <v>24768906.149999999</v>
      </c>
      <c r="U38" s="2">
        <f t="shared" si="32"/>
        <v>-4152520.54</v>
      </c>
      <c r="V38" s="2">
        <f t="shared" si="32"/>
        <v>676209428.16000009</v>
      </c>
      <c r="W38" s="2">
        <f t="shared" si="32"/>
        <v>-13030655.849999979</v>
      </c>
      <c r="X38" s="2">
        <f t="shared" si="32"/>
        <v>13766333.709999999</v>
      </c>
      <c r="Y38" s="2">
        <f t="shared" si="32"/>
        <v>93636793.98999998</v>
      </c>
      <c r="Z38" s="2">
        <f t="shared" si="32"/>
        <v>-10089679.419999998</v>
      </c>
      <c r="AA38" s="2">
        <f t="shared" si="32"/>
        <v>3887691.8900000006</v>
      </c>
      <c r="AB38" s="2">
        <f t="shared" si="32"/>
        <v>-7872604.75</v>
      </c>
      <c r="AC38" s="2">
        <f t="shared" si="32"/>
        <v>-148770694.69</v>
      </c>
      <c r="AD38" s="2">
        <f t="shared" si="32"/>
        <v>-1698108.7100000009</v>
      </c>
      <c r="AE38" s="2">
        <f t="shared" si="32"/>
        <v>-23095403.960000005</v>
      </c>
      <c r="AF38" s="2">
        <f t="shared" si="32"/>
        <v>-95328955.36999996</v>
      </c>
      <c r="AG38" s="2">
        <f t="shared" si="32"/>
        <v>5152554.7100000046</v>
      </c>
      <c r="AH38" s="2">
        <f t="shared" si="32"/>
        <v>48822141.979999989</v>
      </c>
      <c r="AI38" s="2">
        <f t="shared" si="32"/>
        <v>-54751008.93</v>
      </c>
      <c r="AJ38" s="2">
        <f t="shared" si="32"/>
        <v>6069057.8399999887</v>
      </c>
      <c r="AK38" s="2">
        <f t="shared" si="32"/>
        <v>-3973968.9700000025</v>
      </c>
      <c r="AL38" s="2">
        <f t="shared" si="32"/>
        <v>42269300.809999987</v>
      </c>
      <c r="AM38" s="2">
        <f t="shared" si="32"/>
        <v>-44846193.790000014</v>
      </c>
      <c r="AN38" s="2">
        <f t="shared" si="32"/>
        <v>43698822.430000007</v>
      </c>
      <c r="AO38" s="2">
        <f t="shared" si="32"/>
        <v>2212219.1599999964</v>
      </c>
      <c r="AP38" s="2">
        <f t="shared" si="32"/>
        <v>-19234298.25</v>
      </c>
      <c r="AQ38" s="2">
        <f t="shared" si="32"/>
        <v>-8896986.1599999927</v>
      </c>
      <c r="AR38" s="2">
        <f t="shared" si="32"/>
        <v>-6670271.1800000072</v>
      </c>
      <c r="AS38" s="2">
        <f t="shared" si="32"/>
        <v>-10403498.780000003</v>
      </c>
      <c r="AT38" s="2">
        <f t="shared" si="32"/>
        <v>102227790.83</v>
      </c>
      <c r="AU38" s="2">
        <f t="shared" si="32"/>
        <v>4184966.9600000009</v>
      </c>
      <c r="AV38" s="2">
        <f t="shared" si="32"/>
        <v>6849003.2000000011</v>
      </c>
      <c r="AW38" s="2">
        <f t="shared" si="32"/>
        <v>1181635.2599999998</v>
      </c>
      <c r="AX38" s="2">
        <f t="shared" si="32"/>
        <v>-2655702.6700000018</v>
      </c>
      <c r="AY38" s="2">
        <f t="shared" si="32"/>
        <v>-4754088.3700000048</v>
      </c>
      <c r="AZ38" s="2">
        <f t="shared" si="32"/>
        <v>8186505.0200000014</v>
      </c>
      <c r="BA38" s="2">
        <f t="shared" si="32"/>
        <v>10043778.240000002</v>
      </c>
      <c r="BB38" s="2">
        <f t="shared" si="32"/>
        <v>7223542.080000001</v>
      </c>
      <c r="BC38" s="2">
        <f t="shared" si="32"/>
        <v>3133856.9099999983</v>
      </c>
      <c r="BD38" s="2">
        <f t="shared" si="32"/>
        <v>13640911.85</v>
      </c>
      <c r="BE38" s="2">
        <f t="shared" si="32"/>
        <v>-8064571.7399999974</v>
      </c>
      <c r="BF38" s="2">
        <f t="shared" si="32"/>
        <v>-17205505.850000016</v>
      </c>
      <c r="BG38" s="2">
        <f t="shared" si="32"/>
        <v>1430365.1100000003</v>
      </c>
      <c r="BH38" s="2">
        <f t="shared" si="32"/>
        <v>14393845.310000002</v>
      </c>
      <c r="BI38" s="2">
        <f t="shared" si="32"/>
        <v>128158859.23000002</v>
      </c>
      <c r="BJ38" s="2">
        <f t="shared" si="32"/>
        <v>62510365.020000011</v>
      </c>
      <c r="BK38" s="2">
        <f t="shared" si="32"/>
        <v>7921945.3100000042</v>
      </c>
      <c r="BL38" s="2">
        <f t="shared" si="32"/>
        <v>8113320.0199999996</v>
      </c>
      <c r="BM38" s="2">
        <f t="shared" si="32"/>
        <v>-8014921.4899999984</v>
      </c>
      <c r="BN38" s="2">
        <f t="shared" si="32"/>
        <v>12858865.619999994</v>
      </c>
      <c r="BO38" s="2">
        <f t="shared" si="32"/>
        <v>7633438.1700000018</v>
      </c>
      <c r="BP38" s="2">
        <f t="shared" si="32"/>
        <v>11425259.709999997</v>
      </c>
      <c r="BQ38" s="2">
        <f t="shared" ref="BQ38:EB38" si="33">BQ36-BQ37</f>
        <v>11310453.240000002</v>
      </c>
      <c r="BR38" s="2">
        <f t="shared" si="33"/>
        <v>131186851.22</v>
      </c>
      <c r="BS38" s="2">
        <f t="shared" si="33"/>
        <v>3926688.0999999978</v>
      </c>
      <c r="BT38" s="2">
        <f t="shared" si="33"/>
        <v>-294530.03000000026</v>
      </c>
      <c r="BU38" s="2">
        <f t="shared" si="33"/>
        <v>39220835.329999991</v>
      </c>
      <c r="BV38" s="2">
        <f t="shared" si="33"/>
        <v>7681124.6399999969</v>
      </c>
      <c r="BW38" s="2">
        <f t="shared" si="33"/>
        <v>-8351172.8500000015</v>
      </c>
      <c r="BX38" s="2">
        <f t="shared" si="33"/>
        <v>8769623.6099999994</v>
      </c>
      <c r="BY38" s="2">
        <f t="shared" si="33"/>
        <v>-1853932.6500000004</v>
      </c>
      <c r="BZ38" s="2">
        <f t="shared" si="33"/>
        <v>49792449.190000042</v>
      </c>
      <c r="CA38" s="2">
        <f t="shared" si="33"/>
        <v>-16326928.909999996</v>
      </c>
      <c r="CB38" s="2">
        <f t="shared" si="33"/>
        <v>-24082023.990000006</v>
      </c>
      <c r="CC38" s="2">
        <f t="shared" si="33"/>
        <v>-28023452.239999998</v>
      </c>
      <c r="CD38" s="2">
        <f t="shared" si="33"/>
        <v>-10093084.919999998</v>
      </c>
      <c r="CE38" s="2">
        <f t="shared" si="33"/>
        <v>6712272.4000000022</v>
      </c>
      <c r="CF38" s="2">
        <f t="shared" si="33"/>
        <v>-8003613.9300000006</v>
      </c>
      <c r="CG38" s="2">
        <f t="shared" si="33"/>
        <v>1366356793.4400001</v>
      </c>
      <c r="CH38" s="2">
        <f t="shared" si="33"/>
        <v>3858002.99</v>
      </c>
      <c r="CI38" s="2">
        <f t="shared" si="33"/>
        <v>17008782.049999997</v>
      </c>
      <c r="CJ38" s="2">
        <f t="shared" si="33"/>
        <v>-465477.08000000194</v>
      </c>
      <c r="CK38" s="2">
        <f t="shared" si="33"/>
        <v>24583163.729999997</v>
      </c>
      <c r="CL38" s="2">
        <f t="shared" si="33"/>
        <v>-6531728.0800000001</v>
      </c>
      <c r="CM38" s="2">
        <f t="shared" si="33"/>
        <v>4243572.18</v>
      </c>
      <c r="CN38" s="2">
        <f t="shared" si="33"/>
        <v>15993971.080000002</v>
      </c>
      <c r="CO38" s="2">
        <f t="shared" si="33"/>
        <v>13202701.129999995</v>
      </c>
      <c r="CP38" s="2">
        <f t="shared" si="33"/>
        <v>-2993521.2599999979</v>
      </c>
      <c r="CQ38" s="2">
        <f t="shared" si="33"/>
        <v>2702519.2500000019</v>
      </c>
      <c r="CR38" s="2">
        <f t="shared" si="33"/>
        <v>15317106.310000001</v>
      </c>
      <c r="CS38" s="2">
        <f t="shared" si="33"/>
        <v>2435460.6100000022</v>
      </c>
      <c r="CT38" s="2">
        <f t="shared" si="33"/>
        <v>189838171.46000001</v>
      </c>
      <c r="CU38" s="2">
        <f t="shared" si="33"/>
        <v>25333800.100000001</v>
      </c>
      <c r="CV38" s="2">
        <f t="shared" si="33"/>
        <v>19024470.689999998</v>
      </c>
      <c r="CW38" s="2">
        <f t="shared" si="33"/>
        <v>-7266540.2599999942</v>
      </c>
      <c r="CX38" s="2">
        <f t="shared" si="33"/>
        <v>18486415.780000001</v>
      </c>
      <c r="CY38" s="2">
        <f t="shared" si="33"/>
        <v>9262941.9200000018</v>
      </c>
      <c r="CZ38" s="2">
        <f t="shared" si="33"/>
        <v>317840.29000000004</v>
      </c>
      <c r="DA38" s="2">
        <f t="shared" si="33"/>
        <v>-2868922.26</v>
      </c>
      <c r="DB38" s="2">
        <f t="shared" si="33"/>
        <v>127121164.46000007</v>
      </c>
      <c r="DC38" s="2">
        <f t="shared" si="33"/>
        <v>294299258.76000005</v>
      </c>
      <c r="DD38" s="2">
        <f t="shared" si="33"/>
        <v>8493907.3399999999</v>
      </c>
      <c r="DE38" s="2">
        <f t="shared" si="33"/>
        <v>22767567.399999995</v>
      </c>
      <c r="DF38" s="2">
        <f t="shared" si="33"/>
        <v>6363146.7000000011</v>
      </c>
      <c r="DG38" s="2">
        <f t="shared" si="33"/>
        <v>72509837.099999994</v>
      </c>
      <c r="DH38" s="2">
        <f t="shared" si="33"/>
        <v>87969223.389999986</v>
      </c>
      <c r="DI38" s="2">
        <f t="shared" si="33"/>
        <v>-18279131.640000001</v>
      </c>
      <c r="DJ38" s="2">
        <f t="shared" si="33"/>
        <v>61137891.309999995</v>
      </c>
      <c r="DK38" s="2">
        <f t="shared" si="33"/>
        <v>489671933.89999998</v>
      </c>
      <c r="DL38" s="2">
        <f t="shared" si="33"/>
        <v>19816999.300000001</v>
      </c>
      <c r="DM38" s="2">
        <f t="shared" si="33"/>
        <v>17819245.699999996</v>
      </c>
      <c r="DN38" s="2">
        <f t="shared" si="33"/>
        <v>58780117.039999992</v>
      </c>
      <c r="DO38" s="2">
        <f t="shared" si="33"/>
        <v>35144406.369899996</v>
      </c>
      <c r="DP38" s="2">
        <f t="shared" si="33"/>
        <v>83450596.379999995</v>
      </c>
      <c r="DQ38" s="2">
        <f t="shared" si="33"/>
        <v>66783885.919999994</v>
      </c>
      <c r="DR38" s="2">
        <f t="shared" si="33"/>
        <v>40691864.770099998</v>
      </c>
      <c r="DS38" s="2">
        <f t="shared" si="33"/>
        <v>70172515.780000001</v>
      </c>
      <c r="DT38" s="2">
        <f t="shared" si="33"/>
        <v>2269897.2600000501</v>
      </c>
      <c r="DU38" s="2">
        <f t="shared" si="33"/>
        <v>-23578143.440000005</v>
      </c>
      <c r="DV38" s="2">
        <f t="shared" si="33"/>
        <v>36962050.039999992</v>
      </c>
      <c r="DW38" s="2">
        <f t="shared" si="33"/>
        <v>17934159.000000007</v>
      </c>
      <c r="DX38" s="2">
        <f t="shared" si="33"/>
        <v>11233931.920000002</v>
      </c>
      <c r="DY38" s="2">
        <f t="shared" si="33"/>
        <v>2471456.1900000013</v>
      </c>
      <c r="DZ38" s="2">
        <f t="shared" si="33"/>
        <v>44973011.769999988</v>
      </c>
      <c r="EA38" s="2">
        <f t="shared" si="33"/>
        <v>20801489.479999997</v>
      </c>
      <c r="EB38" s="2">
        <f t="shared" si="33"/>
        <v>7571690.8299999991</v>
      </c>
      <c r="EC38" s="2">
        <f t="shared" ref="EC38:GN38" si="34">EC36-EC37</f>
        <v>18132265.609999999</v>
      </c>
      <c r="ED38" s="2">
        <f t="shared" si="34"/>
        <v>-17978573.259999998</v>
      </c>
      <c r="EE38" s="2">
        <f t="shared" si="34"/>
        <v>296590344.48000002</v>
      </c>
      <c r="EF38" s="2">
        <f t="shared" si="34"/>
        <v>258983063.64000005</v>
      </c>
      <c r="EG38" s="2">
        <f t="shared" si="34"/>
        <v>29495090.829999994</v>
      </c>
      <c r="EH38" s="2">
        <f t="shared" si="34"/>
        <v>-6912826.7100000009</v>
      </c>
      <c r="EI38" s="2">
        <f t="shared" si="34"/>
        <v>28190259.079999994</v>
      </c>
      <c r="EJ38" s="2">
        <f t="shared" si="34"/>
        <v>23343043.539999999</v>
      </c>
      <c r="EK38" s="2">
        <f t="shared" si="34"/>
        <v>15562231.549999993</v>
      </c>
      <c r="EL38" s="2">
        <f t="shared" si="34"/>
        <v>2265535.0099999979</v>
      </c>
      <c r="EM38" s="2">
        <f t="shared" si="34"/>
        <v>14668094.300000001</v>
      </c>
      <c r="EN38" s="2">
        <f t="shared" si="34"/>
        <v>-22101819.869999975</v>
      </c>
      <c r="EO38" s="2">
        <f t="shared" si="34"/>
        <v>-480770.36999999918</v>
      </c>
      <c r="EP38" s="2">
        <f t="shared" si="34"/>
        <v>-19674997.659999996</v>
      </c>
      <c r="EQ38" s="2">
        <f t="shared" si="34"/>
        <v>-7662683.6399999997</v>
      </c>
      <c r="ER38" s="2">
        <f t="shared" si="34"/>
        <v>-2928640.4500000011</v>
      </c>
      <c r="ES38" s="2">
        <f t="shared" si="34"/>
        <v>18159519.619999997</v>
      </c>
      <c r="ET38" s="2">
        <f t="shared" si="34"/>
        <v>-41925840.639999993</v>
      </c>
      <c r="EU38" s="2">
        <f t="shared" si="34"/>
        <v>-6309019.5699999966</v>
      </c>
      <c r="EV38" s="2">
        <f t="shared" si="34"/>
        <v>-12650909.969999997</v>
      </c>
      <c r="EW38" s="2">
        <f t="shared" si="34"/>
        <v>30342777.719999969</v>
      </c>
      <c r="EX38" s="2">
        <f t="shared" si="34"/>
        <v>25366714.189999998</v>
      </c>
      <c r="EY38" s="2">
        <f t="shared" si="34"/>
        <v>34535103.440000005</v>
      </c>
      <c r="EZ38" s="2">
        <f t="shared" si="34"/>
        <v>-21030504.88000001</v>
      </c>
      <c r="FA38" s="2">
        <f t="shared" si="34"/>
        <v>9095086.9200000055</v>
      </c>
      <c r="FB38" s="2">
        <f t="shared" si="34"/>
        <v>-3198740.8100000024</v>
      </c>
      <c r="FC38" s="2">
        <f t="shared" si="34"/>
        <v>34997548.180000007</v>
      </c>
      <c r="FD38" s="2">
        <f t="shared" si="34"/>
        <v>2102641.820000004</v>
      </c>
      <c r="FE38" s="2">
        <f t="shared" si="34"/>
        <v>5158001.93</v>
      </c>
      <c r="FF38" s="2">
        <f t="shared" si="34"/>
        <v>34105458.390000001</v>
      </c>
      <c r="FG38" s="2">
        <f t="shared" si="34"/>
        <v>15391175.310000001</v>
      </c>
      <c r="FH38" s="2">
        <f t="shared" si="34"/>
        <v>9703007.7400000039</v>
      </c>
      <c r="FI38" s="2">
        <f t="shared" si="34"/>
        <v>119269675.79000001</v>
      </c>
      <c r="FJ38" s="2">
        <f t="shared" si="34"/>
        <v>8559889.5500000007</v>
      </c>
      <c r="FK38" s="2">
        <f t="shared" si="34"/>
        <v>21469869.340000004</v>
      </c>
      <c r="FL38" s="2">
        <f t="shared" si="34"/>
        <v>23668812.569999997</v>
      </c>
      <c r="FM38" s="2">
        <f t="shared" si="34"/>
        <v>22537532.52</v>
      </c>
      <c r="FN38" s="2">
        <f t="shared" si="34"/>
        <v>28349007.300000001</v>
      </c>
      <c r="FO38" s="2">
        <f t="shared" si="34"/>
        <v>2076758.790000001</v>
      </c>
      <c r="FP38" s="2">
        <f t="shared" si="34"/>
        <v>9997987.2100000009</v>
      </c>
      <c r="FQ38" s="2">
        <f t="shared" si="34"/>
        <v>1069298794.0599999</v>
      </c>
      <c r="FR38" s="2">
        <f t="shared" si="34"/>
        <v>16803952.750000004</v>
      </c>
      <c r="FS38" s="2">
        <f t="shared" si="34"/>
        <v>43667952.299999997</v>
      </c>
      <c r="FT38" s="2">
        <f t="shared" si="34"/>
        <v>28156884.269999996</v>
      </c>
      <c r="FU38" s="2">
        <f t="shared" si="34"/>
        <v>89277914.429999992</v>
      </c>
      <c r="FV38" s="2">
        <f t="shared" si="34"/>
        <v>20390172.540000003</v>
      </c>
      <c r="FW38" s="2">
        <f t="shared" si="34"/>
        <v>28682056.670000009</v>
      </c>
      <c r="FX38" s="2">
        <f t="shared" si="34"/>
        <v>2046762.3199999966</v>
      </c>
      <c r="FY38" s="2">
        <f t="shared" si="34"/>
        <v>65146335.760000005</v>
      </c>
      <c r="FZ38" s="2">
        <f t="shared" si="34"/>
        <v>55168622.759999998</v>
      </c>
      <c r="GA38" s="2">
        <f t="shared" si="34"/>
        <v>48769743.530000001</v>
      </c>
      <c r="GB38" s="2">
        <f t="shared" si="34"/>
        <v>967509.58000000194</v>
      </c>
      <c r="GC38" s="2">
        <f t="shared" si="34"/>
        <v>24158809.980000004</v>
      </c>
      <c r="GD38" s="2">
        <f t="shared" si="34"/>
        <v>32353389</v>
      </c>
      <c r="GE38" s="2">
        <f t="shared" si="34"/>
        <v>92244307.169999957</v>
      </c>
      <c r="GF38" s="2">
        <f t="shared" si="34"/>
        <v>32776670.240000002</v>
      </c>
      <c r="GG38" s="2">
        <f t="shared" si="34"/>
        <v>37076087.140000001</v>
      </c>
      <c r="GH38" s="2">
        <f t="shared" si="34"/>
        <v>25637944.359999996</v>
      </c>
      <c r="GI38" s="2">
        <f t="shared" si="34"/>
        <v>42575644.420000002</v>
      </c>
      <c r="GJ38" s="2">
        <f t="shared" si="34"/>
        <v>43348359.369999997</v>
      </c>
      <c r="GK38" s="2">
        <f t="shared" si="34"/>
        <v>26881796.150000006</v>
      </c>
      <c r="GL38" s="2">
        <f t="shared" si="34"/>
        <v>48434538.029999994</v>
      </c>
      <c r="GM38" s="2">
        <f t="shared" si="34"/>
        <v>29798249.600000005</v>
      </c>
      <c r="GN38" s="2">
        <f t="shared" si="34"/>
        <v>6866283.7999999998</v>
      </c>
      <c r="GO38" s="2">
        <f t="shared" ref="GO38:IZ38" si="35">GO36-GO37</f>
        <v>19603353.899999999</v>
      </c>
      <c r="GP38" s="2">
        <f t="shared" si="35"/>
        <v>12755345.170000004</v>
      </c>
      <c r="GQ38" s="2">
        <f t="shared" si="35"/>
        <v>303127102.83000004</v>
      </c>
      <c r="GR38" s="2">
        <f t="shared" si="35"/>
        <v>88298301.350000009</v>
      </c>
      <c r="GS38" s="2">
        <f t="shared" si="35"/>
        <v>5789841.3499999996</v>
      </c>
      <c r="GT38" s="2">
        <f t="shared" si="35"/>
        <v>14073889.710000001</v>
      </c>
      <c r="GU38" s="2">
        <f t="shared" si="35"/>
        <v>2650809.84</v>
      </c>
      <c r="GV38" s="2">
        <f t="shared" si="35"/>
        <v>63574774.49000001</v>
      </c>
      <c r="GW38" s="2">
        <f t="shared" si="35"/>
        <v>9818161.4600000009</v>
      </c>
      <c r="GX38" s="2">
        <f t="shared" si="35"/>
        <v>4149656.09</v>
      </c>
      <c r="GY38" s="2">
        <f t="shared" si="35"/>
        <v>30961630.700000018</v>
      </c>
      <c r="GZ38" s="2">
        <f t="shared" si="35"/>
        <v>9937132.3300000019</v>
      </c>
      <c r="HA38" s="2">
        <f t="shared" si="35"/>
        <v>53524440.889999993</v>
      </c>
      <c r="HB38" s="2">
        <f t="shared" si="35"/>
        <v>30963716.160000004</v>
      </c>
      <c r="HC38" s="2">
        <f t="shared" si="35"/>
        <v>81128085.03000015</v>
      </c>
      <c r="HD38" s="2">
        <f t="shared" si="35"/>
        <v>110185981.95</v>
      </c>
      <c r="HE38" s="2">
        <f t="shared" si="35"/>
        <v>-19490009.749999985</v>
      </c>
      <c r="HF38" s="2">
        <f t="shared" si="35"/>
        <v>165003722.77000004</v>
      </c>
      <c r="HG38" s="2">
        <f t="shared" si="35"/>
        <v>38375839.769999988</v>
      </c>
      <c r="HH38" s="2">
        <f t="shared" si="35"/>
        <v>182965407.31999999</v>
      </c>
      <c r="HI38" s="2">
        <f t="shared" si="35"/>
        <v>54429617.820000008</v>
      </c>
      <c r="HJ38" s="2">
        <f t="shared" si="35"/>
        <v>-4084625.729999993</v>
      </c>
      <c r="HK38" s="2">
        <f t="shared" si="35"/>
        <v>381979219.68000007</v>
      </c>
      <c r="HL38" s="2">
        <f t="shared" si="35"/>
        <v>11699998.829999991</v>
      </c>
      <c r="HM38" s="2">
        <f t="shared" si="35"/>
        <v>34756531.73999998</v>
      </c>
      <c r="HN38" s="2">
        <f t="shared" si="35"/>
        <v>65213040.419999987</v>
      </c>
      <c r="HO38" s="2">
        <f t="shared" si="35"/>
        <v>8716704.4200000018</v>
      </c>
      <c r="HP38" s="2">
        <f t="shared" si="35"/>
        <v>111939257.10000001</v>
      </c>
      <c r="HQ38" s="2">
        <f t="shared" si="35"/>
        <v>21399680.78000002</v>
      </c>
      <c r="HR38" s="2">
        <f t="shared" si="35"/>
        <v>19368347.499999993</v>
      </c>
      <c r="HS38" s="2">
        <f t="shared" si="35"/>
        <v>-10458455.809999943</v>
      </c>
      <c r="HT38" s="2">
        <f t="shared" si="35"/>
        <v>-4339176.2700000107</v>
      </c>
      <c r="HU38" s="2">
        <f t="shared" si="35"/>
        <v>40544582.45000001</v>
      </c>
      <c r="HV38" s="2">
        <f t="shared" si="35"/>
        <v>107981299.14</v>
      </c>
      <c r="HW38" s="2">
        <f t="shared" si="35"/>
        <v>34852451.789999992</v>
      </c>
      <c r="HX38" s="2">
        <f t="shared" si="35"/>
        <v>825849.12000000291</v>
      </c>
      <c r="HY38" s="2">
        <f t="shared" si="35"/>
        <v>194914002.50999996</v>
      </c>
      <c r="HZ38" s="2">
        <f t="shared" si="35"/>
        <v>1398350.2899999991</v>
      </c>
      <c r="IA38" s="2">
        <f t="shared" si="35"/>
        <v>50047397.230000004</v>
      </c>
      <c r="IB38" s="2">
        <f t="shared" si="35"/>
        <v>41363618.859999999</v>
      </c>
      <c r="IC38" s="2">
        <f t="shared" si="35"/>
        <v>44842519.839999996</v>
      </c>
      <c r="ID38" s="2">
        <f t="shared" si="35"/>
        <v>132465642.34999999</v>
      </c>
      <c r="IE38" s="2">
        <f t="shared" si="35"/>
        <v>15712252.719999995</v>
      </c>
      <c r="IF38" s="2">
        <f t="shared" si="35"/>
        <v>154288673.22</v>
      </c>
      <c r="IG38" s="2">
        <f t="shared" si="35"/>
        <v>5155091.5799999973</v>
      </c>
      <c r="IH38" s="2">
        <f t="shared" si="35"/>
        <v>699207.48999999929</v>
      </c>
      <c r="II38" s="2">
        <f t="shared" si="35"/>
        <v>26920849.48999998</v>
      </c>
      <c r="IJ38" s="2">
        <f t="shared" si="35"/>
        <v>-88035446.959999964</v>
      </c>
      <c r="IK38" s="2">
        <f t="shared" si="35"/>
        <v>46578012.149999991</v>
      </c>
      <c r="IL38" s="2">
        <f t="shared" si="35"/>
        <v>20000785.200000018</v>
      </c>
      <c r="IM38" s="2">
        <f t="shared" si="35"/>
        <v>-35395450.920000009</v>
      </c>
      <c r="IN38" s="2">
        <f t="shared" si="35"/>
        <v>65042421.109999977</v>
      </c>
      <c r="IO38" s="2">
        <f t="shared" si="35"/>
        <v>6975098.3400000008</v>
      </c>
      <c r="IP38" s="2">
        <f t="shared" si="35"/>
        <v>-3110176.1200000048</v>
      </c>
      <c r="IQ38" s="2">
        <f t="shared" si="35"/>
        <v>3891437.1400000006</v>
      </c>
      <c r="IR38" s="2">
        <f t="shared" si="35"/>
        <v>19022624.299999993</v>
      </c>
      <c r="IS38" s="2">
        <f t="shared" si="35"/>
        <v>53789691.960000008</v>
      </c>
      <c r="IT38" s="2">
        <f t="shared" si="35"/>
        <v>-214628422.79000008</v>
      </c>
      <c r="IU38" s="2">
        <f t="shared" si="35"/>
        <v>-117768881.32000005</v>
      </c>
      <c r="IV38" s="2">
        <f t="shared" si="35"/>
        <v>164534607.34999996</v>
      </c>
      <c r="IW38" s="2">
        <f t="shared" si="35"/>
        <v>68956698.200000018</v>
      </c>
      <c r="IX38" s="2">
        <f t="shared" si="35"/>
        <v>34241086.880000003</v>
      </c>
      <c r="IY38" s="2">
        <f t="shared" si="35"/>
        <v>32341992.399999995</v>
      </c>
      <c r="IZ38" s="2">
        <f t="shared" si="35"/>
        <v>6966083.7699999996</v>
      </c>
      <c r="JA38" s="2">
        <f t="shared" ref="JA38:LL38" si="36">JA36-JA37</f>
        <v>22224260.27</v>
      </c>
      <c r="JB38" s="2">
        <f t="shared" si="36"/>
        <v>12095220.370000005</v>
      </c>
      <c r="JC38" s="2">
        <f t="shared" si="36"/>
        <v>34411720.730000004</v>
      </c>
      <c r="JD38" s="2">
        <f t="shared" si="36"/>
        <v>53190138.020000003</v>
      </c>
      <c r="JE38" s="2">
        <f t="shared" si="36"/>
        <v>333670.87000000104</v>
      </c>
      <c r="JF38" s="2">
        <f t="shared" si="36"/>
        <v>99147221.530000061</v>
      </c>
      <c r="JG38" s="2">
        <f t="shared" si="36"/>
        <v>5623010.6800000072</v>
      </c>
      <c r="JH38" s="2">
        <f t="shared" si="36"/>
        <v>6371885.0699999947</v>
      </c>
      <c r="JI38" s="2">
        <f t="shared" si="36"/>
        <v>-7130950.5000000019</v>
      </c>
      <c r="JJ38" s="2">
        <f t="shared" si="36"/>
        <v>7755318.3899999969</v>
      </c>
      <c r="JK38" s="2">
        <f t="shared" si="36"/>
        <v>42890606.870000005</v>
      </c>
      <c r="JL38" s="2">
        <f t="shared" si="36"/>
        <v>120599388.31000003</v>
      </c>
      <c r="JM38" s="2">
        <f t="shared" si="36"/>
        <v>153311765.40999997</v>
      </c>
      <c r="JN38" s="2">
        <f t="shared" si="36"/>
        <v>90382182.379999995</v>
      </c>
      <c r="JO38" s="2">
        <f t="shared" si="36"/>
        <v>92065580.430000007</v>
      </c>
      <c r="JP38" s="2">
        <f t="shared" si="36"/>
        <v>10617453.769999996</v>
      </c>
      <c r="JQ38" s="2">
        <f t="shared" si="36"/>
        <v>93719417.01000002</v>
      </c>
      <c r="JR38" s="2">
        <f t="shared" si="36"/>
        <v>28412594.039999992</v>
      </c>
      <c r="JS38" s="2">
        <f t="shared" si="36"/>
        <v>428719103.37999988</v>
      </c>
      <c r="JT38" s="2">
        <f t="shared" si="36"/>
        <v>458449387.98000002</v>
      </c>
      <c r="JU38" s="2">
        <f t="shared" si="36"/>
        <v>65038847.580000006</v>
      </c>
      <c r="JV38" s="2">
        <f t="shared" si="36"/>
        <v>7055945.2300000004</v>
      </c>
      <c r="JW38" s="2">
        <f t="shared" si="36"/>
        <v>53628958</v>
      </c>
      <c r="JX38" s="2">
        <f t="shared" si="36"/>
        <v>5717648.29</v>
      </c>
      <c r="JY38" s="2">
        <f t="shared" si="36"/>
        <v>17376542.780000001</v>
      </c>
      <c r="JZ38" s="2">
        <f t="shared" si="36"/>
        <v>49597107.870000005</v>
      </c>
      <c r="KA38" s="2">
        <f t="shared" si="36"/>
        <v>39127859.18</v>
      </c>
      <c r="KB38" s="2">
        <f t="shared" si="36"/>
        <v>14596295.489999996</v>
      </c>
      <c r="KC38" s="2">
        <f t="shared" si="36"/>
        <v>52506674.07</v>
      </c>
      <c r="KD38" s="2">
        <f t="shared" si="36"/>
        <v>43465811.789999992</v>
      </c>
      <c r="KE38" s="2">
        <f t="shared" si="36"/>
        <v>6791882.8999999985</v>
      </c>
      <c r="KF38" s="2">
        <f t="shared" si="36"/>
        <v>11949056.129999999</v>
      </c>
      <c r="KG38" s="2">
        <f t="shared" si="36"/>
        <v>25631130.960000001</v>
      </c>
      <c r="KH38" s="2">
        <f t="shared" si="36"/>
        <v>-1932724.120000001</v>
      </c>
      <c r="KI38" s="2">
        <f t="shared" si="36"/>
        <v>735979157.60000002</v>
      </c>
      <c r="KJ38" s="2">
        <f t="shared" si="36"/>
        <v>1668089.4999999851</v>
      </c>
      <c r="KK38" s="2">
        <f t="shared" si="36"/>
        <v>51266693.700000003</v>
      </c>
      <c r="KL38" s="2">
        <f t="shared" si="36"/>
        <v>46884496.280000024</v>
      </c>
      <c r="KM38" s="2">
        <f t="shared" si="36"/>
        <v>149897151.53999999</v>
      </c>
      <c r="KN38" s="2">
        <f t="shared" si="36"/>
        <v>88579483.890000015</v>
      </c>
      <c r="KO38" s="2">
        <f t="shared" si="36"/>
        <v>528157.70000000298</v>
      </c>
      <c r="KP38" s="2">
        <f t="shared" si="36"/>
        <v>81384983.950000003</v>
      </c>
      <c r="KQ38" s="2">
        <f t="shared" si="36"/>
        <v>66864789.360000007</v>
      </c>
      <c r="KR38" s="2">
        <f t="shared" si="36"/>
        <v>28962914.879999995</v>
      </c>
      <c r="KS38" s="2">
        <f t="shared" si="36"/>
        <v>58883483.610000007</v>
      </c>
      <c r="KT38" s="2">
        <f t="shared" si="36"/>
        <v>31343854.270000003</v>
      </c>
      <c r="KU38" s="2">
        <f t="shared" si="36"/>
        <v>78439948.530000001</v>
      </c>
      <c r="KV38" s="2">
        <f t="shared" si="36"/>
        <v>28606561.580000002</v>
      </c>
      <c r="KW38" s="2">
        <f t="shared" si="36"/>
        <v>93684923.519999996</v>
      </c>
      <c r="KX38" s="2">
        <f t="shared" si="36"/>
        <v>348198976.96999997</v>
      </c>
      <c r="KY38" s="2">
        <f t="shared" si="36"/>
        <v>176703045.56</v>
      </c>
      <c r="KZ38" s="2">
        <f t="shared" si="36"/>
        <v>487573008.86999983</v>
      </c>
      <c r="LA38" s="2">
        <f t="shared" si="36"/>
        <v>117198742.19999999</v>
      </c>
      <c r="LB38" s="2">
        <f t="shared" si="36"/>
        <v>66354735.419999994</v>
      </c>
      <c r="LC38" s="2">
        <f t="shared" si="36"/>
        <v>137839047.93000001</v>
      </c>
      <c r="LD38" s="2">
        <f t="shared" si="36"/>
        <v>138909366.18000001</v>
      </c>
      <c r="LE38" s="2">
        <f t="shared" si="36"/>
        <v>84251144.289999977</v>
      </c>
      <c r="LF38" s="2">
        <f t="shared" si="36"/>
        <v>95008806.910000011</v>
      </c>
      <c r="LG38" s="2">
        <f t="shared" si="36"/>
        <v>56056250.609999985</v>
      </c>
      <c r="LH38" s="2">
        <f t="shared" si="36"/>
        <v>266010704.49000001</v>
      </c>
      <c r="LI38" s="2">
        <f t="shared" si="36"/>
        <v>83638792.020000026</v>
      </c>
      <c r="LJ38" s="2">
        <f t="shared" si="36"/>
        <v>462123867.08999991</v>
      </c>
      <c r="LK38" s="2">
        <f t="shared" si="36"/>
        <v>202450289.92000002</v>
      </c>
      <c r="LL38" s="2">
        <f t="shared" si="36"/>
        <v>27977859.960000001</v>
      </c>
      <c r="LM38" s="2">
        <f t="shared" ref="LM38:NX38" si="37">LM36-LM37</f>
        <v>27655886.019999996</v>
      </c>
      <c r="LN38" s="2">
        <f t="shared" si="37"/>
        <v>3053986.4399999995</v>
      </c>
      <c r="LO38" s="2">
        <f t="shared" si="37"/>
        <v>43550638.300000012</v>
      </c>
      <c r="LP38" s="2">
        <f t="shared" si="37"/>
        <v>-1397197.9399999995</v>
      </c>
      <c r="LQ38" s="2">
        <f t="shared" si="37"/>
        <v>39514473.530000001</v>
      </c>
      <c r="LR38" s="2">
        <f t="shared" si="37"/>
        <v>12549206.140000001</v>
      </c>
      <c r="LS38" s="2">
        <f t="shared" si="37"/>
        <v>77664711.560000002</v>
      </c>
      <c r="LT38" s="2">
        <f t="shared" si="37"/>
        <v>83410563.180000007</v>
      </c>
      <c r="LU38" s="2">
        <f t="shared" si="37"/>
        <v>27333164.310000002</v>
      </c>
      <c r="LV38" s="2">
        <f t="shared" si="37"/>
        <v>1691862747.1699996</v>
      </c>
      <c r="LW38" s="2">
        <f t="shared" si="37"/>
        <v>484745968.70999992</v>
      </c>
      <c r="LX38" s="2">
        <f t="shared" si="37"/>
        <v>468619964.77000034</v>
      </c>
      <c r="LY38" s="2">
        <f t="shared" si="37"/>
        <v>195578237.73000002</v>
      </c>
      <c r="LZ38" s="2">
        <f t="shared" si="37"/>
        <v>11807549.459999986</v>
      </c>
      <c r="MA38" s="2">
        <f t="shared" si="37"/>
        <v>123950351.68000001</v>
      </c>
      <c r="MB38" s="2">
        <f t="shared" si="37"/>
        <v>60753133.469999991</v>
      </c>
      <c r="MC38" s="2">
        <f t="shared" si="37"/>
        <v>43839177.49000001</v>
      </c>
      <c r="MD38" s="2">
        <f t="shared" si="37"/>
        <v>89690442.189999998</v>
      </c>
      <c r="ME38" s="2">
        <f t="shared" si="37"/>
        <v>169849794.81</v>
      </c>
      <c r="MF38" s="2">
        <f t="shared" si="37"/>
        <v>49502110.679999992</v>
      </c>
      <c r="MG38" s="2">
        <f t="shared" si="37"/>
        <v>50920921.040000007</v>
      </c>
      <c r="MH38" s="2">
        <f t="shared" si="37"/>
        <v>246932083.42999995</v>
      </c>
      <c r="MI38" s="2">
        <f t="shared" si="37"/>
        <v>18234677.610000007</v>
      </c>
      <c r="MJ38" s="2">
        <f t="shared" si="37"/>
        <v>45368777.430000015</v>
      </c>
      <c r="MK38" s="2">
        <f t="shared" si="37"/>
        <v>21051696.469999999</v>
      </c>
      <c r="ML38" s="2">
        <f t="shared" si="37"/>
        <v>26651725.859999992</v>
      </c>
      <c r="MM38" s="2">
        <f t="shared" si="37"/>
        <v>53350062.549999982</v>
      </c>
      <c r="MN38" s="2">
        <f t="shared" si="37"/>
        <v>-12115373.529999997</v>
      </c>
      <c r="MO38" s="2">
        <f t="shared" si="37"/>
        <v>18083000.620000001</v>
      </c>
      <c r="MP38" s="2">
        <f t="shared" si="37"/>
        <v>5334564.5400000066</v>
      </c>
      <c r="MQ38" s="2">
        <f t="shared" si="37"/>
        <v>14087753.099999998</v>
      </c>
      <c r="MR38" s="2">
        <f t="shared" si="37"/>
        <v>4707385.7199999988</v>
      </c>
      <c r="MS38" s="2">
        <f t="shared" si="37"/>
        <v>27053480.399999991</v>
      </c>
      <c r="MT38" s="2">
        <f t="shared" si="37"/>
        <v>354059339.82000005</v>
      </c>
      <c r="MU38" s="2">
        <f t="shared" si="37"/>
        <v>14355121.719999999</v>
      </c>
      <c r="MV38" s="2">
        <f t="shared" si="37"/>
        <v>156023432.84999999</v>
      </c>
      <c r="MW38" s="2">
        <f t="shared" si="37"/>
        <v>75445782.700000018</v>
      </c>
      <c r="MX38" s="2">
        <f t="shared" si="37"/>
        <v>46197998.809999995</v>
      </c>
      <c r="MY38" s="2">
        <f t="shared" si="37"/>
        <v>64727888.260000005</v>
      </c>
      <c r="MZ38" s="2">
        <f t="shared" si="37"/>
        <v>293438574.59000003</v>
      </c>
      <c r="NA38" s="2">
        <f t="shared" si="37"/>
        <v>8248532.5200000107</v>
      </c>
      <c r="NB38" s="2">
        <f t="shared" si="37"/>
        <v>69860576.590000004</v>
      </c>
      <c r="NC38" s="2">
        <f t="shared" si="37"/>
        <v>-3153694.7599999979</v>
      </c>
      <c r="ND38" s="2">
        <f t="shared" si="37"/>
        <v>35850556.000000007</v>
      </c>
      <c r="NE38" s="2">
        <f t="shared" si="37"/>
        <v>936459113.38999939</v>
      </c>
      <c r="NF38" s="2">
        <f t="shared" si="37"/>
        <v>508846254.86999995</v>
      </c>
      <c r="NG38" s="2">
        <f t="shared" si="37"/>
        <v>42323174.700000003</v>
      </c>
      <c r="NH38" s="2">
        <f t="shared" si="37"/>
        <v>785340632.25000012</v>
      </c>
      <c r="NI38" s="2">
        <f t="shared" si="37"/>
        <v>11602749.489999998</v>
      </c>
      <c r="NJ38" s="2">
        <f t="shared" si="37"/>
        <v>128011080.47999997</v>
      </c>
      <c r="NK38" s="2">
        <f t="shared" si="37"/>
        <v>369102161.28000003</v>
      </c>
      <c r="NL38" s="2">
        <f t="shared" si="37"/>
        <v>261208666.83000001</v>
      </c>
      <c r="NM38" s="2">
        <f t="shared" si="37"/>
        <v>30781836.399999999</v>
      </c>
      <c r="NN38" s="2">
        <f t="shared" si="37"/>
        <v>227639449.41</v>
      </c>
      <c r="NO38" s="2">
        <f t="shared" si="37"/>
        <v>117643829.75</v>
      </c>
      <c r="NP38" s="2">
        <f t="shared" si="37"/>
        <v>73067474.760000005</v>
      </c>
      <c r="NQ38" s="2">
        <f t="shared" si="37"/>
        <v>213284914.3499999</v>
      </c>
      <c r="NR38" s="2">
        <f t="shared" si="37"/>
        <v>60423949.170000002</v>
      </c>
      <c r="NS38" s="2">
        <f t="shared" si="37"/>
        <v>15265358.690000005</v>
      </c>
      <c r="NT38" s="2">
        <f t="shared" si="37"/>
        <v>39176898.090000004</v>
      </c>
      <c r="NU38" s="2">
        <f t="shared" si="37"/>
        <v>39167244.219999999</v>
      </c>
      <c r="NV38" s="2">
        <f t="shared" si="37"/>
        <v>10399102.360000001</v>
      </c>
      <c r="NW38" s="2">
        <f t="shared" si="37"/>
        <v>16031857.709999999</v>
      </c>
      <c r="NX38" s="2">
        <f t="shared" si="37"/>
        <v>301264851.1500001</v>
      </c>
      <c r="NY38" s="2">
        <f t="shared" ref="NY38:QJ38" si="38">NY36-NY37</f>
        <v>375611925.71999997</v>
      </c>
      <c r="NZ38" s="2">
        <f t="shared" si="38"/>
        <v>64368362.030000016</v>
      </c>
      <c r="OA38" s="2">
        <f t="shared" si="38"/>
        <v>-3059920.839999998</v>
      </c>
      <c r="OB38" s="2">
        <f t="shared" si="38"/>
        <v>30680997.800000004</v>
      </c>
      <c r="OC38" s="2">
        <f t="shared" si="38"/>
        <v>59049707.219999999</v>
      </c>
      <c r="OD38" s="2">
        <f t="shared" si="38"/>
        <v>-2554984.4499999974</v>
      </c>
      <c r="OE38" s="2">
        <f t="shared" si="38"/>
        <v>869407845.30999994</v>
      </c>
      <c r="OF38" s="2">
        <f t="shared" si="38"/>
        <v>-20266802.969999999</v>
      </c>
      <c r="OG38" s="2">
        <f t="shared" si="38"/>
        <v>66696900.07</v>
      </c>
      <c r="OH38" s="2">
        <f t="shared" si="38"/>
        <v>64375788.160000041</v>
      </c>
      <c r="OI38" s="2">
        <f t="shared" si="38"/>
        <v>-3846812.7299999967</v>
      </c>
      <c r="OJ38" s="2">
        <f t="shared" si="38"/>
        <v>128812672.17</v>
      </c>
      <c r="OK38" s="2">
        <f t="shared" si="38"/>
        <v>89770048.00999999</v>
      </c>
      <c r="OL38" s="2">
        <f t="shared" si="38"/>
        <v>-451345.89000000432</v>
      </c>
      <c r="OM38" s="2">
        <f t="shared" si="38"/>
        <v>113210603.11000001</v>
      </c>
      <c r="ON38" s="2">
        <f t="shared" si="38"/>
        <v>947714588.88000011</v>
      </c>
      <c r="OO38" s="2">
        <f t="shared" si="38"/>
        <v>191911118.67000005</v>
      </c>
      <c r="OP38" s="2">
        <f t="shared" si="38"/>
        <v>730541913.28000009</v>
      </c>
      <c r="OQ38" s="2">
        <f t="shared" si="38"/>
        <v>157758312.20999998</v>
      </c>
      <c r="OR38" s="2">
        <f t="shared" si="38"/>
        <v>9247631.7799999863</v>
      </c>
      <c r="OS38" s="2">
        <f t="shared" si="38"/>
        <v>95903604.75999999</v>
      </c>
      <c r="OT38" s="2">
        <f t="shared" si="38"/>
        <v>638912453.11000001</v>
      </c>
      <c r="OU38" s="2">
        <f t="shared" si="38"/>
        <v>38032343.349999994</v>
      </c>
      <c r="OV38" s="2">
        <f t="shared" si="38"/>
        <v>91961008.230000004</v>
      </c>
      <c r="OW38" s="2">
        <f t="shared" si="38"/>
        <v>83881195.110000014</v>
      </c>
      <c r="OX38" s="2">
        <f t="shared" si="38"/>
        <v>62243398.889999978</v>
      </c>
      <c r="OY38" s="2">
        <f t="shared" si="38"/>
        <v>264186182.35999998</v>
      </c>
      <c r="OZ38" s="2">
        <f t="shared" si="38"/>
        <v>38086216.450000003</v>
      </c>
      <c r="PA38" s="2">
        <f t="shared" si="38"/>
        <v>48075773.660000004</v>
      </c>
      <c r="PB38" s="2">
        <f t="shared" si="38"/>
        <v>40683944.780000001</v>
      </c>
      <c r="PC38" s="2">
        <f t="shared" si="38"/>
        <v>218780287.61999997</v>
      </c>
      <c r="PD38" s="2">
        <f t="shared" si="38"/>
        <v>16579484.779999999</v>
      </c>
      <c r="PE38" s="2">
        <f t="shared" si="38"/>
        <v>12372248.620000005</v>
      </c>
      <c r="PF38" s="2">
        <f t="shared" si="38"/>
        <v>10313734.040000003</v>
      </c>
      <c r="PG38" s="2">
        <f t="shared" si="38"/>
        <v>37481291.439999998</v>
      </c>
      <c r="PH38" s="2">
        <f t="shared" si="38"/>
        <v>113726395.14</v>
      </c>
      <c r="PI38" s="2">
        <f t="shared" si="38"/>
        <v>13791400.410000002</v>
      </c>
      <c r="PJ38" s="2">
        <f t="shared" si="38"/>
        <v>16284414.4</v>
      </c>
      <c r="PK38" s="2">
        <f t="shared" si="38"/>
        <v>13599662.490000006</v>
      </c>
      <c r="PL38" s="2">
        <f t="shared" si="38"/>
        <v>3678477.0099999942</v>
      </c>
      <c r="PM38" s="2">
        <f t="shared" si="38"/>
        <v>68025247.440000013</v>
      </c>
      <c r="PN38" s="2">
        <f t="shared" si="38"/>
        <v>38264524.679999992</v>
      </c>
      <c r="PO38" s="2">
        <f t="shared" si="38"/>
        <v>6407041.5</v>
      </c>
      <c r="PP38" s="2">
        <f t="shared" si="38"/>
        <v>75466141.129999995</v>
      </c>
      <c r="PQ38" s="2">
        <f t="shared" si="38"/>
        <v>9406208.3799999971</v>
      </c>
      <c r="PR38" s="2">
        <f t="shared" si="38"/>
        <v>29201809.870000005</v>
      </c>
      <c r="PS38" s="2">
        <f t="shared" si="38"/>
        <v>3479227.9300000016</v>
      </c>
      <c r="PT38" s="2">
        <f t="shared" si="38"/>
        <v>25675194.950000003</v>
      </c>
      <c r="PU38" s="2">
        <f t="shared" si="38"/>
        <v>-223663884.44</v>
      </c>
      <c r="PV38" s="2">
        <f t="shared" si="38"/>
        <v>-10247462.459999993</v>
      </c>
      <c r="PW38" s="2">
        <f t="shared" si="38"/>
        <v>-52805.620000004768</v>
      </c>
      <c r="PX38" s="2">
        <f t="shared" si="38"/>
        <v>73853764.300000012</v>
      </c>
      <c r="PY38" s="2">
        <f t="shared" si="38"/>
        <v>86098403.179999918</v>
      </c>
      <c r="PZ38" s="2">
        <f t="shared" si="38"/>
        <v>-4452656.700000003</v>
      </c>
      <c r="QA38" s="2">
        <f t="shared" si="38"/>
        <v>-11117836.170000002</v>
      </c>
      <c r="QB38" s="2">
        <f t="shared" si="38"/>
        <v>21006772.530000001</v>
      </c>
      <c r="QC38" s="2">
        <f t="shared" si="38"/>
        <v>122114695.82999998</v>
      </c>
      <c r="QD38" s="2">
        <f t="shared" si="38"/>
        <v>-4047910.2000000007</v>
      </c>
      <c r="QE38" s="2">
        <f t="shared" si="38"/>
        <v>140101391.86000001</v>
      </c>
      <c r="QF38" s="2">
        <f t="shared" si="38"/>
        <v>2274554.0599999987</v>
      </c>
      <c r="QG38" s="2">
        <f t="shared" si="38"/>
        <v>22140224.800000004</v>
      </c>
      <c r="QH38" s="2">
        <f t="shared" si="38"/>
        <v>64092692.939999983</v>
      </c>
      <c r="QI38" s="2">
        <f t="shared" si="38"/>
        <v>-30354426.070000011</v>
      </c>
      <c r="QJ38" s="2">
        <f t="shared" si="38"/>
        <v>35503823.259999998</v>
      </c>
      <c r="QK38" s="2">
        <f t="shared" ref="QK38:SV38" si="39">QK36-QK37</f>
        <v>-5315934.2799999975</v>
      </c>
      <c r="QL38" s="2">
        <f t="shared" si="39"/>
        <v>-7953144.459999999</v>
      </c>
      <c r="QM38" s="2">
        <f t="shared" si="39"/>
        <v>-12861198.750000004</v>
      </c>
      <c r="QN38" s="2">
        <f t="shared" si="39"/>
        <v>24652957.12999998</v>
      </c>
      <c r="QO38" s="2">
        <f t="shared" si="39"/>
        <v>77139900.699999988</v>
      </c>
      <c r="QP38" s="2">
        <f t="shared" si="39"/>
        <v>-3579726.950000003</v>
      </c>
      <c r="QQ38" s="2">
        <f t="shared" si="39"/>
        <v>4129460.2599999988</v>
      </c>
      <c r="QR38" s="2">
        <f t="shared" si="39"/>
        <v>-6359122.1099999975</v>
      </c>
      <c r="QS38" s="2">
        <f t="shared" si="39"/>
        <v>4611689.68</v>
      </c>
      <c r="QT38" s="2">
        <f t="shared" si="39"/>
        <v>9557264.120000001</v>
      </c>
      <c r="QU38" s="2">
        <f t="shared" si="39"/>
        <v>11248147.920000136</v>
      </c>
      <c r="QV38" s="2">
        <f t="shared" si="39"/>
        <v>7259177.450000003</v>
      </c>
      <c r="QW38" s="2">
        <f t="shared" si="39"/>
        <v>146846722.79999998</v>
      </c>
      <c r="QX38" s="2">
        <f t="shared" si="39"/>
        <v>31181508.569999993</v>
      </c>
      <c r="QY38" s="2">
        <f t="shared" si="39"/>
        <v>25104494.27</v>
      </c>
      <c r="QZ38" s="2">
        <f t="shared" si="39"/>
        <v>147749836.16999999</v>
      </c>
      <c r="RA38" s="2">
        <f t="shared" si="39"/>
        <v>7916023.2100000009</v>
      </c>
      <c r="RB38" s="2">
        <f t="shared" si="39"/>
        <v>64431502.749999985</v>
      </c>
      <c r="RC38" s="2">
        <f t="shared" si="39"/>
        <v>131170504.00999999</v>
      </c>
      <c r="RD38" s="2">
        <f t="shared" si="39"/>
        <v>6423273.8400000036</v>
      </c>
      <c r="RE38" s="2">
        <f t="shared" si="39"/>
        <v>4908010.3100000042</v>
      </c>
      <c r="RF38" s="2">
        <f t="shared" si="39"/>
        <v>58822640.979999997</v>
      </c>
      <c r="RG38" s="2">
        <f t="shared" si="39"/>
        <v>7495599.1599999983</v>
      </c>
      <c r="RH38" s="2">
        <f t="shared" si="39"/>
        <v>818888791.04999983</v>
      </c>
      <c r="RI38" s="2">
        <f t="shared" si="39"/>
        <v>7241601.5400000066</v>
      </c>
      <c r="RJ38" s="2">
        <f t="shared" si="39"/>
        <v>-3466681.2300000004</v>
      </c>
      <c r="RK38" s="2">
        <f t="shared" si="39"/>
        <v>60143350.050000012</v>
      </c>
      <c r="RL38" s="2">
        <f t="shared" si="39"/>
        <v>8295658.0700000077</v>
      </c>
      <c r="RM38" s="2">
        <f t="shared" si="39"/>
        <v>6664716.6799999848</v>
      </c>
      <c r="RN38" s="2">
        <f t="shared" si="39"/>
        <v>-38467520.269999996</v>
      </c>
      <c r="RO38" s="2">
        <f t="shared" si="39"/>
        <v>52875969.359999999</v>
      </c>
      <c r="RP38" s="2">
        <f t="shared" si="39"/>
        <v>51514976.679999992</v>
      </c>
      <c r="RQ38" s="2">
        <f t="shared" si="39"/>
        <v>-30202248.630000003</v>
      </c>
      <c r="RR38" s="2">
        <f t="shared" si="39"/>
        <v>84181824.390000015</v>
      </c>
      <c r="RS38" s="2">
        <f t="shared" si="39"/>
        <v>6725367.049999997</v>
      </c>
      <c r="RT38" s="2">
        <f t="shared" si="39"/>
        <v>-4056522.77999999</v>
      </c>
      <c r="RU38" s="2">
        <f t="shared" si="39"/>
        <v>448405.83999998868</v>
      </c>
      <c r="RV38" s="2">
        <f t="shared" si="39"/>
        <v>-5925619.9399999995</v>
      </c>
      <c r="RW38" s="2">
        <f t="shared" si="39"/>
        <v>9742608.620000001</v>
      </c>
      <c r="RX38" s="2">
        <f t="shared" si="39"/>
        <v>27088957.099999994</v>
      </c>
      <c r="RY38" s="2">
        <f t="shared" si="39"/>
        <v>29787716.949999992</v>
      </c>
      <c r="RZ38" s="2">
        <f t="shared" si="39"/>
        <v>-2723353.0699999984</v>
      </c>
      <c r="SA38" s="2">
        <f t="shared" si="39"/>
        <v>13374246</v>
      </c>
      <c r="SB38" s="2">
        <f t="shared" si="39"/>
        <v>11287277.710000038</v>
      </c>
      <c r="SC38" s="2">
        <f t="shared" si="39"/>
        <v>58742220.169999994</v>
      </c>
      <c r="SD38" s="2">
        <f t="shared" si="39"/>
        <v>27275629.109999999</v>
      </c>
      <c r="SE38" s="2">
        <f t="shared" si="39"/>
        <v>20545369.910000008</v>
      </c>
      <c r="SF38" s="2">
        <f t="shared" si="39"/>
        <v>3453762.33</v>
      </c>
      <c r="SG38" s="2">
        <f t="shared" si="39"/>
        <v>1597636.2700000033</v>
      </c>
      <c r="SH38" s="2">
        <f t="shared" si="39"/>
        <v>19705474.559999999</v>
      </c>
      <c r="SI38" s="2">
        <f t="shared" si="39"/>
        <v>2318471.4700000025</v>
      </c>
      <c r="SJ38" s="2">
        <f t="shared" si="39"/>
        <v>19188168.310000002</v>
      </c>
      <c r="SK38" s="2">
        <f t="shared" si="39"/>
        <v>35389090.629999988</v>
      </c>
      <c r="SL38" s="2">
        <f t="shared" si="39"/>
        <v>-63794070.200000025</v>
      </c>
      <c r="SM38" s="2">
        <f t="shared" si="39"/>
        <v>-935932.50000000093</v>
      </c>
      <c r="SN38" s="2">
        <f t="shared" si="39"/>
        <v>72539136.629999995</v>
      </c>
      <c r="SO38" s="2">
        <f t="shared" si="39"/>
        <v>37696113.660000004</v>
      </c>
      <c r="SP38" s="2">
        <f t="shared" si="39"/>
        <v>5190312.709999999</v>
      </c>
      <c r="SQ38" s="2">
        <f t="shared" si="39"/>
        <v>8697182.5099999979</v>
      </c>
      <c r="SR38" s="2">
        <f t="shared" si="39"/>
        <v>34924326.32</v>
      </c>
      <c r="SS38" s="2">
        <f t="shared" si="39"/>
        <v>27956773.189999998</v>
      </c>
      <c r="ST38" s="2">
        <f t="shared" si="39"/>
        <v>43325452.490000002</v>
      </c>
      <c r="SU38" s="2">
        <f t="shared" si="39"/>
        <v>7121410.8899999987</v>
      </c>
      <c r="SV38" s="2">
        <f t="shared" si="39"/>
        <v>-149711145.50000003</v>
      </c>
      <c r="SW38" s="2">
        <f t="shared" ref="SW38:VH38" si="40">SW36-SW37</f>
        <v>31677244.910000004</v>
      </c>
      <c r="SX38" s="2">
        <f t="shared" si="40"/>
        <v>-3258462.1799999923</v>
      </c>
      <c r="SY38" s="2">
        <f t="shared" si="40"/>
        <v>17170052.640000004</v>
      </c>
      <c r="SZ38" s="2">
        <f t="shared" si="40"/>
        <v>3580770.1900000013</v>
      </c>
      <c r="TA38" s="2">
        <f t="shared" si="40"/>
        <v>14424176.75</v>
      </c>
      <c r="TB38" s="2">
        <f t="shared" si="40"/>
        <v>3119103.24</v>
      </c>
      <c r="TC38" s="2">
        <f t="shared" si="40"/>
        <v>-34541843.699999988</v>
      </c>
      <c r="TD38" s="2">
        <f t="shared" si="40"/>
        <v>2098050.7599999998</v>
      </c>
      <c r="TE38" s="2">
        <f t="shared" si="40"/>
        <v>-5619462.8200000022</v>
      </c>
      <c r="TF38" s="2">
        <f t="shared" si="40"/>
        <v>4777963.2799999937</v>
      </c>
      <c r="TG38" s="2">
        <f t="shared" si="40"/>
        <v>-4317166.2799999937</v>
      </c>
      <c r="TH38" s="2">
        <f t="shared" si="40"/>
        <v>52306891.32</v>
      </c>
      <c r="TI38" s="2">
        <f t="shared" si="40"/>
        <v>2629896.379999999</v>
      </c>
      <c r="TJ38" s="2">
        <f t="shared" si="40"/>
        <v>-175165714.18000007</v>
      </c>
      <c r="TK38" s="2">
        <f t="shared" si="40"/>
        <v>47697215.759999998</v>
      </c>
      <c r="TL38" s="2">
        <f t="shared" si="40"/>
        <v>27145876.469999999</v>
      </c>
      <c r="TM38" s="2">
        <f t="shared" si="40"/>
        <v>-13106400.790000003</v>
      </c>
      <c r="TN38" s="2">
        <f t="shared" si="40"/>
        <v>9964483.5000000075</v>
      </c>
      <c r="TO38" s="2">
        <f t="shared" si="40"/>
        <v>12962138.899999997</v>
      </c>
      <c r="TP38" s="2">
        <f t="shared" si="40"/>
        <v>10754748.57</v>
      </c>
      <c r="TQ38" s="2">
        <f t="shared" si="40"/>
        <v>-1877332.7199999839</v>
      </c>
      <c r="TR38" s="2">
        <f t="shared" si="40"/>
        <v>24114244.999999996</v>
      </c>
      <c r="TS38" s="2">
        <f t="shared" si="40"/>
        <v>-12683373.420000004</v>
      </c>
      <c r="TT38" s="2">
        <f t="shared" si="40"/>
        <v>6608506.2199999951</v>
      </c>
      <c r="TU38" s="2">
        <f t="shared" si="40"/>
        <v>32111299.420000002</v>
      </c>
      <c r="TV38" s="2">
        <f t="shared" si="40"/>
        <v>4043583.51</v>
      </c>
      <c r="TW38" s="2">
        <f t="shared" si="40"/>
        <v>18364504.759999998</v>
      </c>
      <c r="TX38" s="2">
        <f t="shared" si="40"/>
        <v>6251056.9600000028</v>
      </c>
      <c r="TY38" s="2">
        <f t="shared" si="40"/>
        <v>42377468.980000004</v>
      </c>
      <c r="TZ38" s="2">
        <f t="shared" si="40"/>
        <v>92091258.690000013</v>
      </c>
      <c r="UA38" s="2">
        <f t="shared" si="40"/>
        <v>35865634.490000002</v>
      </c>
      <c r="UB38" s="2">
        <f t="shared" si="40"/>
        <v>346536419.12</v>
      </c>
      <c r="UC38" s="2">
        <f t="shared" si="40"/>
        <v>-10697484.400000006</v>
      </c>
      <c r="UD38" s="2">
        <f t="shared" si="40"/>
        <v>-8434369.2299999967</v>
      </c>
      <c r="UE38" s="2">
        <f t="shared" si="40"/>
        <v>1813427.1999999993</v>
      </c>
      <c r="UF38" s="2">
        <f t="shared" si="40"/>
        <v>-182945884.16999996</v>
      </c>
      <c r="UG38" s="2">
        <f t="shared" si="40"/>
        <v>21467019.75</v>
      </c>
      <c r="UH38" s="2">
        <f t="shared" si="40"/>
        <v>-7112062.7100000028</v>
      </c>
      <c r="UI38" s="2">
        <f t="shared" si="40"/>
        <v>19524956.699999999</v>
      </c>
      <c r="UJ38" s="2">
        <f t="shared" si="40"/>
        <v>3138341.879999999</v>
      </c>
      <c r="UK38" s="2">
        <f t="shared" si="40"/>
        <v>146735162.70000002</v>
      </c>
      <c r="UL38" s="2">
        <f t="shared" si="40"/>
        <v>15489288.74000001</v>
      </c>
      <c r="UM38" s="2">
        <f t="shared" si="40"/>
        <v>19602715.859999999</v>
      </c>
      <c r="UN38" s="2">
        <f t="shared" si="40"/>
        <v>-4347232.3699999899</v>
      </c>
      <c r="UO38" s="2">
        <f t="shared" si="40"/>
        <v>21990934.010000013</v>
      </c>
      <c r="UP38" s="2">
        <f t="shared" si="40"/>
        <v>-5497663.0800000019</v>
      </c>
      <c r="UQ38" s="2">
        <f t="shared" si="40"/>
        <v>577275098.30999982</v>
      </c>
      <c r="UR38" s="2">
        <f t="shared" si="40"/>
        <v>-5727012.2799999937</v>
      </c>
      <c r="US38" s="2">
        <f t="shared" si="40"/>
        <v>-15577436.919999998</v>
      </c>
      <c r="UT38" s="2">
        <f t="shared" si="40"/>
        <v>-31119526.139999956</v>
      </c>
      <c r="UU38" s="2">
        <f t="shared" si="40"/>
        <v>26657680.98</v>
      </c>
      <c r="UV38" s="2">
        <f t="shared" si="40"/>
        <v>-20221473.459999997</v>
      </c>
      <c r="UW38" s="2">
        <f t="shared" si="40"/>
        <v>-17041204.589999974</v>
      </c>
      <c r="UX38" s="2">
        <f t="shared" si="40"/>
        <v>1449142.5799999982</v>
      </c>
      <c r="UY38" s="2">
        <f t="shared" si="40"/>
        <v>-14911814.040000001</v>
      </c>
      <c r="UZ38" s="2">
        <f t="shared" si="40"/>
        <v>19732795.670000002</v>
      </c>
      <c r="VA38" s="2">
        <f t="shared" si="40"/>
        <v>1331779.2699999996</v>
      </c>
      <c r="VB38" s="2">
        <f t="shared" si="40"/>
        <v>-7728788.2900000066</v>
      </c>
      <c r="VC38" s="2">
        <f t="shared" si="40"/>
        <v>32890641.119999997</v>
      </c>
      <c r="VD38" s="2">
        <f t="shared" si="40"/>
        <v>28819810.609999999</v>
      </c>
      <c r="VE38" s="2">
        <f t="shared" si="40"/>
        <v>2749247.8999999985</v>
      </c>
      <c r="VF38" s="2">
        <f t="shared" si="40"/>
        <v>1126896.4199999981</v>
      </c>
      <c r="VG38" s="2">
        <f t="shared" si="40"/>
        <v>8553113.2400000021</v>
      </c>
      <c r="VH38" s="2">
        <f t="shared" si="40"/>
        <v>2810129.1500000022</v>
      </c>
      <c r="VI38" s="2">
        <f t="shared" ref="VI38:XT38" si="41">VI36-VI37</f>
        <v>-16243895.550000004</v>
      </c>
      <c r="VJ38" s="2">
        <f t="shared" si="41"/>
        <v>-5853059.1199999992</v>
      </c>
      <c r="VK38" s="2">
        <f t="shared" si="41"/>
        <v>12852486.850000001</v>
      </c>
      <c r="VL38" s="2">
        <f t="shared" si="41"/>
        <v>11257464.700000001</v>
      </c>
      <c r="VM38" s="2">
        <f t="shared" si="41"/>
        <v>-76249153.050000072</v>
      </c>
      <c r="VN38" s="2">
        <f t="shared" si="41"/>
        <v>11236734.609999999</v>
      </c>
      <c r="VO38" s="2">
        <f t="shared" si="41"/>
        <v>39954578</v>
      </c>
      <c r="VP38" s="2">
        <f t="shared" si="41"/>
        <v>8760830.3999999985</v>
      </c>
      <c r="VQ38" s="2">
        <f t="shared" si="41"/>
        <v>3320815.3399999961</v>
      </c>
      <c r="VR38" s="2">
        <f t="shared" si="41"/>
        <v>5867767.7300000042</v>
      </c>
      <c r="VS38" s="2">
        <f t="shared" si="41"/>
        <v>24539518.400000002</v>
      </c>
      <c r="VT38" s="2">
        <f t="shared" si="41"/>
        <v>6581588.3699999992</v>
      </c>
      <c r="VU38" s="2">
        <f t="shared" si="41"/>
        <v>12127498.709999997</v>
      </c>
      <c r="VV38" s="2">
        <f t="shared" si="41"/>
        <v>40031514.799999982</v>
      </c>
      <c r="VW38" s="2">
        <f t="shared" si="41"/>
        <v>10409247.439999998</v>
      </c>
      <c r="VX38" s="2">
        <f t="shared" si="41"/>
        <v>75578722.530000001</v>
      </c>
      <c r="VY38" s="2">
        <f t="shared" si="41"/>
        <v>-4032748.1099999994</v>
      </c>
      <c r="VZ38" s="2">
        <f t="shared" si="41"/>
        <v>54446451</v>
      </c>
      <c r="WA38" s="2">
        <f t="shared" si="41"/>
        <v>-889056.46999999881</v>
      </c>
      <c r="WB38" s="2">
        <f t="shared" si="41"/>
        <v>2439301219.3299999</v>
      </c>
      <c r="WC38" s="2">
        <f t="shared" si="41"/>
        <v>36619633.959999986</v>
      </c>
      <c r="WD38" s="2">
        <f t="shared" si="41"/>
        <v>70641280.49999997</v>
      </c>
      <c r="WE38" s="2">
        <f t="shared" si="41"/>
        <v>60670292.110000007</v>
      </c>
      <c r="WF38" s="2">
        <f t="shared" si="41"/>
        <v>33739181.540000007</v>
      </c>
      <c r="WG38" s="2">
        <f t="shared" si="41"/>
        <v>3181056.0599999987</v>
      </c>
      <c r="WH38" s="2">
        <f t="shared" si="41"/>
        <v>10482814.860000007</v>
      </c>
      <c r="WI38" s="2">
        <f t="shared" si="41"/>
        <v>34195580.079999998</v>
      </c>
      <c r="WJ38" s="2">
        <f t="shared" si="41"/>
        <v>52240106.219999999</v>
      </c>
      <c r="WK38" s="2">
        <f t="shared" si="41"/>
        <v>41685641.789999999</v>
      </c>
      <c r="WL38" s="2">
        <f t="shared" si="41"/>
        <v>8080713.2699999996</v>
      </c>
      <c r="WM38" s="2">
        <f t="shared" si="41"/>
        <v>-15686483.809999995</v>
      </c>
      <c r="WN38" s="2">
        <f t="shared" si="41"/>
        <v>68243355.670000017</v>
      </c>
      <c r="WO38" s="2">
        <f t="shared" si="41"/>
        <v>-12695901.430000007</v>
      </c>
      <c r="WP38" s="2">
        <f t="shared" si="41"/>
        <v>42967443.450000003</v>
      </c>
      <c r="WQ38" s="2">
        <f t="shared" si="41"/>
        <v>65954759.889999986</v>
      </c>
      <c r="WR38" s="2">
        <f t="shared" si="41"/>
        <v>19997395.440000013</v>
      </c>
      <c r="WS38" s="2">
        <f t="shared" si="41"/>
        <v>83108961.620000005</v>
      </c>
      <c r="WT38" s="2">
        <f t="shared" si="41"/>
        <v>15125464.679999996</v>
      </c>
      <c r="WU38" s="2">
        <f t="shared" si="41"/>
        <v>50995125.719999991</v>
      </c>
      <c r="WV38" s="2">
        <f t="shared" si="41"/>
        <v>23229896.659999996</v>
      </c>
      <c r="WW38" s="2">
        <f t="shared" si="41"/>
        <v>-6235570.9400000088</v>
      </c>
      <c r="WX38" s="2">
        <f t="shared" si="41"/>
        <v>23869717.179999996</v>
      </c>
      <c r="WY38" s="2">
        <f t="shared" si="41"/>
        <v>8909226.7300000004</v>
      </c>
      <c r="WZ38" s="2">
        <f t="shared" si="41"/>
        <v>24835505.019999988</v>
      </c>
      <c r="XA38" s="2">
        <f t="shared" si="41"/>
        <v>281639.58999999985</v>
      </c>
      <c r="XB38" s="2">
        <f t="shared" si="41"/>
        <v>269773.61999999918</v>
      </c>
      <c r="XC38" s="2">
        <f t="shared" si="41"/>
        <v>16398565.969999997</v>
      </c>
      <c r="XD38" s="2">
        <f t="shared" si="41"/>
        <v>111992618.83999999</v>
      </c>
      <c r="XE38" s="2">
        <f t="shared" si="41"/>
        <v>-5032541.284</v>
      </c>
      <c r="XF38" s="2">
        <f t="shared" si="41"/>
        <v>37449617.239999995</v>
      </c>
      <c r="XG38" s="2">
        <f t="shared" si="41"/>
        <v>14806125.990000002</v>
      </c>
      <c r="XH38" s="2">
        <f t="shared" si="41"/>
        <v>2651742.6000000015</v>
      </c>
      <c r="XI38" s="2">
        <f t="shared" si="41"/>
        <v>890663771.08000016</v>
      </c>
      <c r="XJ38" s="2">
        <f t="shared" si="41"/>
        <v>70696577.980000004</v>
      </c>
      <c r="XK38" s="2">
        <f t="shared" si="41"/>
        <v>109939869.65000001</v>
      </c>
      <c r="XL38" s="2">
        <f t="shared" si="41"/>
        <v>52630417.709999949</v>
      </c>
      <c r="XM38" s="2">
        <f t="shared" si="41"/>
        <v>40163770.600000001</v>
      </c>
      <c r="XN38" s="2">
        <f t="shared" si="41"/>
        <v>59662309.030000001</v>
      </c>
      <c r="XO38" s="2">
        <f t="shared" si="41"/>
        <v>103579016.78</v>
      </c>
      <c r="XP38" s="2">
        <f t="shared" si="41"/>
        <v>112244930.38999999</v>
      </c>
      <c r="XQ38" s="2">
        <f t="shared" si="41"/>
        <v>26279109.260000005</v>
      </c>
      <c r="XR38" s="2">
        <f t="shared" si="41"/>
        <v>124860849.56999999</v>
      </c>
      <c r="XS38" s="2">
        <f t="shared" si="41"/>
        <v>92144023.340000004</v>
      </c>
      <c r="XT38" s="2">
        <f t="shared" si="41"/>
        <v>32266277.660000004</v>
      </c>
      <c r="XU38" s="2">
        <f t="shared" ref="XU38:AAF38" si="42">XU36-XU37</f>
        <v>37730604.520000003</v>
      </c>
      <c r="XV38" s="2">
        <f t="shared" si="42"/>
        <v>71020827.019999996</v>
      </c>
      <c r="XW38" s="2">
        <f t="shared" si="42"/>
        <v>82594673.010000005</v>
      </c>
      <c r="XX38" s="2">
        <f t="shared" si="42"/>
        <v>6424568.7599999979</v>
      </c>
      <c r="XY38" s="2">
        <f t="shared" si="42"/>
        <v>23790107.149999999</v>
      </c>
      <c r="XZ38" s="2">
        <f t="shared" si="42"/>
        <v>33384219.739999998</v>
      </c>
      <c r="YA38" s="2">
        <f t="shared" si="42"/>
        <v>21419613.430000003</v>
      </c>
      <c r="YB38" s="2">
        <f t="shared" si="42"/>
        <v>52500139.190000005</v>
      </c>
      <c r="YC38" s="2">
        <f t="shared" si="42"/>
        <v>41801867.119999997</v>
      </c>
      <c r="YD38" s="2">
        <f t="shared" si="42"/>
        <v>74541788.610000014</v>
      </c>
      <c r="YE38" s="2">
        <f t="shared" si="42"/>
        <v>49159677.890000001</v>
      </c>
      <c r="YF38" s="2">
        <f t="shared" si="42"/>
        <v>586250301.14999986</v>
      </c>
      <c r="YG38" s="2">
        <f t="shared" si="42"/>
        <v>92237072.989999995</v>
      </c>
      <c r="YH38" s="2">
        <f t="shared" si="42"/>
        <v>98350735.210000038</v>
      </c>
      <c r="YI38" s="2">
        <f t="shared" si="42"/>
        <v>75825558.299999997</v>
      </c>
      <c r="YJ38" s="2">
        <f t="shared" si="42"/>
        <v>292992269.1500001</v>
      </c>
      <c r="YK38" s="2">
        <f t="shared" si="42"/>
        <v>71765511.050000012</v>
      </c>
      <c r="YL38" s="2">
        <f t="shared" si="42"/>
        <v>79609246.51000002</v>
      </c>
      <c r="YM38" s="2">
        <f t="shared" si="42"/>
        <v>45048453.389999993</v>
      </c>
      <c r="YN38" s="2">
        <f t="shared" si="42"/>
        <v>7636051.9999999925</v>
      </c>
      <c r="YO38" s="2">
        <f t="shared" si="42"/>
        <v>22284213.859999999</v>
      </c>
      <c r="YP38" s="2">
        <f t="shared" si="42"/>
        <v>69589475.63000001</v>
      </c>
      <c r="YQ38" s="2">
        <f t="shared" si="42"/>
        <v>61003859.450000018</v>
      </c>
      <c r="YR38" s="2">
        <f t="shared" si="42"/>
        <v>33987833.049999997</v>
      </c>
      <c r="YS38" s="2">
        <f t="shared" si="42"/>
        <v>52407056.150000006</v>
      </c>
      <c r="YT38" s="2">
        <f t="shared" si="42"/>
        <v>97434831.75999999</v>
      </c>
      <c r="YU38" s="2">
        <f t="shared" si="42"/>
        <v>109691977.14999999</v>
      </c>
      <c r="YV38" s="2">
        <f t="shared" si="42"/>
        <v>63875448.68999999</v>
      </c>
      <c r="YW38" s="2">
        <f t="shared" si="42"/>
        <v>51696148.900000006</v>
      </c>
      <c r="YX38" s="2">
        <f t="shared" si="42"/>
        <v>19584502.559999995</v>
      </c>
      <c r="YY38" s="2">
        <f t="shared" si="42"/>
        <v>31463786.340000007</v>
      </c>
      <c r="YZ38" s="2">
        <f t="shared" si="42"/>
        <v>29947272.010000005</v>
      </c>
      <c r="ZA38" s="2">
        <f t="shared" si="42"/>
        <v>9128714.5100000016</v>
      </c>
      <c r="ZB38" s="2">
        <f t="shared" si="42"/>
        <v>11023637.630000003</v>
      </c>
      <c r="ZC38" s="2">
        <f t="shared" si="42"/>
        <v>23160056.220000003</v>
      </c>
      <c r="ZD38" s="2">
        <f t="shared" si="42"/>
        <v>193152286.69</v>
      </c>
      <c r="ZE38" s="2">
        <f t="shared" si="42"/>
        <v>22791947.259999998</v>
      </c>
      <c r="ZF38" s="2">
        <f t="shared" si="42"/>
        <v>57767365.709999986</v>
      </c>
      <c r="ZG38" s="2">
        <f t="shared" si="42"/>
        <v>24701666.340000004</v>
      </c>
      <c r="ZH38" s="2">
        <f t="shared" si="42"/>
        <v>46367630.730000004</v>
      </c>
      <c r="ZI38" s="2">
        <f t="shared" si="42"/>
        <v>20122957.199999999</v>
      </c>
      <c r="ZJ38" s="2">
        <f t="shared" si="42"/>
        <v>26350937.019999996</v>
      </c>
      <c r="ZK38" s="2">
        <f t="shared" si="42"/>
        <v>16305276.050000003</v>
      </c>
      <c r="ZL38" s="2">
        <f t="shared" si="42"/>
        <v>21316142.400000021</v>
      </c>
      <c r="ZM38" s="2">
        <f t="shared" si="42"/>
        <v>165886981.97999996</v>
      </c>
      <c r="ZN38" s="2">
        <f t="shared" si="42"/>
        <v>31794315.209999993</v>
      </c>
      <c r="ZO38" s="2">
        <f t="shared" si="42"/>
        <v>27672684.409999996</v>
      </c>
      <c r="ZP38" s="2">
        <f t="shared" si="42"/>
        <v>319246676.03000015</v>
      </c>
      <c r="ZQ38" s="2">
        <f t="shared" si="42"/>
        <v>104764615.45000002</v>
      </c>
      <c r="ZR38" s="2">
        <f t="shared" si="42"/>
        <v>63821195.68</v>
      </c>
      <c r="ZS38" s="2">
        <f t="shared" si="42"/>
        <v>26898530.320000004</v>
      </c>
      <c r="ZT38" s="2">
        <f t="shared" si="42"/>
        <v>135039766</v>
      </c>
      <c r="ZU38" s="2">
        <f t="shared" si="42"/>
        <v>317336759.41000009</v>
      </c>
      <c r="ZV38" s="2">
        <f t="shared" si="42"/>
        <v>-2527034.1999999955</v>
      </c>
      <c r="ZW38" s="2">
        <f t="shared" si="42"/>
        <v>43236904.559999995</v>
      </c>
      <c r="ZX38" s="2">
        <f t="shared" si="42"/>
        <v>46322152.649999999</v>
      </c>
      <c r="ZY38" s="2">
        <f t="shared" si="42"/>
        <v>13665212.170000006</v>
      </c>
      <c r="ZZ38" s="2">
        <f t="shared" si="42"/>
        <v>64667350.810000002</v>
      </c>
      <c r="AAA38" s="2">
        <f t="shared" si="42"/>
        <v>12140921.07</v>
      </c>
      <c r="AAB38" s="2">
        <f t="shared" si="42"/>
        <v>22536408.199999996</v>
      </c>
      <c r="AAC38" s="2">
        <f t="shared" si="42"/>
        <v>34795719.930000007</v>
      </c>
      <c r="AAD38" s="2">
        <f t="shared" si="42"/>
        <v>44069435.439999998</v>
      </c>
      <c r="AAE38" s="2">
        <f t="shared" si="42"/>
        <v>67740822.070000008</v>
      </c>
      <c r="AAF38" s="2">
        <f t="shared" si="42"/>
        <v>62658906.809999995</v>
      </c>
      <c r="AAG38" s="2">
        <f t="shared" ref="AAG38:ACR38" si="43">AAG36-AAG37</f>
        <v>13616904.629999999</v>
      </c>
      <c r="AAH38" s="2">
        <f t="shared" si="43"/>
        <v>29206652.129999995</v>
      </c>
      <c r="AAI38" s="2">
        <f t="shared" si="43"/>
        <v>69073015.350000024</v>
      </c>
      <c r="AAJ38" s="2">
        <f t="shared" si="43"/>
        <v>6872839.8600000031</v>
      </c>
      <c r="AAK38" s="2">
        <f t="shared" si="43"/>
        <v>8927886.7299999967</v>
      </c>
      <c r="AAL38" s="2">
        <f t="shared" si="43"/>
        <v>-1725284.1400000006</v>
      </c>
      <c r="AAM38" s="2">
        <f t="shared" si="43"/>
        <v>23924196.150000002</v>
      </c>
      <c r="AAN38" s="2">
        <f t="shared" si="43"/>
        <v>-1461996.0500000045</v>
      </c>
      <c r="AAO38" s="2">
        <f t="shared" si="43"/>
        <v>13651155.030000001</v>
      </c>
      <c r="AAP38" s="2">
        <f t="shared" si="43"/>
        <v>343550653.86000001</v>
      </c>
      <c r="AAQ38" s="2">
        <f t="shared" si="43"/>
        <v>117510.49000000209</v>
      </c>
      <c r="AAR38" s="2">
        <f t="shared" si="43"/>
        <v>38809376.200000003</v>
      </c>
      <c r="AAS38" s="2">
        <f t="shared" si="43"/>
        <v>178941466.23000002</v>
      </c>
      <c r="AAT38" s="2">
        <f t="shared" si="43"/>
        <v>31335602.120000005</v>
      </c>
      <c r="AAU38" s="2">
        <f t="shared" si="43"/>
        <v>83257134.819999993</v>
      </c>
      <c r="AAV38" s="2">
        <f t="shared" si="43"/>
        <v>6995172.9399999976</v>
      </c>
      <c r="AAW38" s="2">
        <f t="shared" si="43"/>
        <v>87539759.530000001</v>
      </c>
      <c r="AAX38" s="2">
        <f t="shared" si="43"/>
        <v>20409144.760000005</v>
      </c>
      <c r="AAY38" s="2">
        <f t="shared" si="43"/>
        <v>18891503.539999999</v>
      </c>
      <c r="AAZ38" s="2">
        <f t="shared" si="43"/>
        <v>45044389.310000002</v>
      </c>
      <c r="ABA38" s="2">
        <f t="shared" si="43"/>
        <v>42976670.00999999</v>
      </c>
      <c r="ABB38" s="2">
        <f t="shared" si="43"/>
        <v>69512005.25</v>
      </c>
      <c r="ABC38" s="2">
        <f t="shared" si="43"/>
        <v>7104111.3199999984</v>
      </c>
      <c r="ABD38" s="2">
        <f t="shared" si="43"/>
        <v>-760533.60000000149</v>
      </c>
      <c r="ABE38" s="2">
        <f t="shared" si="43"/>
        <v>27748114.960000001</v>
      </c>
      <c r="ABF38" s="2">
        <f t="shared" si="43"/>
        <v>33578359.530000001</v>
      </c>
      <c r="ABG38" s="2">
        <f t="shared" si="43"/>
        <v>66461159.090000011</v>
      </c>
      <c r="ABH38" s="2">
        <f t="shared" si="43"/>
        <v>13831189.459999997</v>
      </c>
      <c r="ABI38" s="2">
        <f t="shared" si="43"/>
        <v>39288781.630000025</v>
      </c>
      <c r="ABJ38" s="2">
        <f t="shared" si="43"/>
        <v>62908178.550000012</v>
      </c>
      <c r="ABK38" s="2">
        <f t="shared" si="43"/>
        <v>33136828.529999997</v>
      </c>
      <c r="ABL38" s="2">
        <f t="shared" si="43"/>
        <v>23637532.009999998</v>
      </c>
      <c r="ABM38" s="2">
        <f t="shared" si="43"/>
        <v>-37240.309999998659</v>
      </c>
      <c r="ABN38" s="2">
        <f t="shared" si="43"/>
        <v>35730454.559999995</v>
      </c>
      <c r="ABO38" s="2">
        <f t="shared" si="43"/>
        <v>16102587.949999999</v>
      </c>
      <c r="ABP38" s="2">
        <f t="shared" si="43"/>
        <v>245395018.5</v>
      </c>
      <c r="ABQ38" s="2">
        <f t="shared" si="43"/>
        <v>80770327.519999996</v>
      </c>
      <c r="ABR38" s="2">
        <f t="shared" si="43"/>
        <v>25696964.219999995</v>
      </c>
      <c r="ABS38" s="2">
        <f t="shared" si="43"/>
        <v>133729251.55999999</v>
      </c>
      <c r="ABT38" s="2">
        <f t="shared" si="43"/>
        <v>125476279.31</v>
      </c>
      <c r="ABU38" s="2">
        <f t="shared" si="43"/>
        <v>97944996.169999987</v>
      </c>
      <c r="ABV38" s="2">
        <f t="shared" si="43"/>
        <v>22586882.749999996</v>
      </c>
      <c r="ABW38" s="2">
        <f t="shared" si="43"/>
        <v>47590543.480000004</v>
      </c>
      <c r="ABX38" s="2">
        <f t="shared" si="43"/>
        <v>39952390.960000001</v>
      </c>
      <c r="ABY38" s="2">
        <f t="shared" si="43"/>
        <v>8451912.2199997902</v>
      </c>
      <c r="ABZ38" s="2">
        <f t="shared" si="43"/>
        <v>45497481.919999987</v>
      </c>
      <c r="ACA38" s="2">
        <f t="shared" si="43"/>
        <v>46943811.770000003</v>
      </c>
      <c r="ACB38" s="2">
        <f t="shared" si="43"/>
        <v>22296426.480000004</v>
      </c>
      <c r="ACC38" s="2">
        <f t="shared" si="43"/>
        <v>15810313.849999998</v>
      </c>
      <c r="ACD38" s="2">
        <f t="shared" si="43"/>
        <v>-20897322.329999998</v>
      </c>
      <c r="ACE38" s="2">
        <f t="shared" si="43"/>
        <v>9837968.7899999991</v>
      </c>
      <c r="ACF38" s="2">
        <f t="shared" si="43"/>
        <v>9790855.700000003</v>
      </c>
      <c r="ACG38" s="2">
        <f t="shared" si="43"/>
        <v>12500414.829999996</v>
      </c>
      <c r="ACH38" s="2">
        <f t="shared" si="43"/>
        <v>27009830.629999999</v>
      </c>
      <c r="ACI38" s="2">
        <f t="shared" si="43"/>
        <v>10284422.120000001</v>
      </c>
      <c r="ACJ38" s="2">
        <f t="shared" si="43"/>
        <v>137180283.70000005</v>
      </c>
      <c r="ACK38" s="2">
        <f t="shared" si="43"/>
        <v>41482466.850000001</v>
      </c>
      <c r="ACL38" s="2">
        <f t="shared" si="43"/>
        <v>12835859.299999993</v>
      </c>
      <c r="ACM38" s="2">
        <f t="shared" si="43"/>
        <v>97339217.51000002</v>
      </c>
      <c r="ACN38" s="2">
        <f t="shared" si="43"/>
        <v>7086129.9300000006</v>
      </c>
      <c r="ACO38" s="2">
        <f t="shared" si="43"/>
        <v>-15443469.719999995</v>
      </c>
      <c r="ACP38" s="2">
        <f t="shared" si="43"/>
        <v>37314687.140000001</v>
      </c>
      <c r="ACQ38" s="2">
        <f t="shared" si="43"/>
        <v>231575190.09000009</v>
      </c>
      <c r="ACR38" s="2">
        <f t="shared" si="43"/>
        <v>239825451.07999998</v>
      </c>
      <c r="ACS38" s="2">
        <f t="shared" ref="ACS38:AFD38" si="44">ACS36-ACS37</f>
        <v>6230858.6599999964</v>
      </c>
      <c r="ACT38" s="2">
        <f t="shared" si="44"/>
        <v>1680581.6200000122</v>
      </c>
      <c r="ACU38" s="2">
        <f t="shared" si="44"/>
        <v>42156863.689999975</v>
      </c>
      <c r="ACV38" s="2">
        <f t="shared" si="44"/>
        <v>53456197.470000006</v>
      </c>
      <c r="ACW38" s="2">
        <f t="shared" si="44"/>
        <v>564376242.17999983</v>
      </c>
      <c r="ACX38" s="2">
        <f t="shared" si="44"/>
        <v>1281014.4099999964</v>
      </c>
      <c r="ACY38" s="2">
        <f t="shared" si="44"/>
        <v>41327825.780000009</v>
      </c>
      <c r="ACZ38" s="2">
        <f t="shared" si="44"/>
        <v>38553495.399999991</v>
      </c>
      <c r="ADA38" s="2">
        <f t="shared" si="44"/>
        <v>-2651508.5299999975</v>
      </c>
      <c r="ADB38" s="2">
        <f t="shared" si="44"/>
        <v>-2131445.7399999965</v>
      </c>
      <c r="ADC38" s="2">
        <f t="shared" si="44"/>
        <v>-3791068.4399999985</v>
      </c>
      <c r="ADD38" s="2">
        <f t="shared" si="44"/>
        <v>753821.34999999776</v>
      </c>
      <c r="ADE38" s="2">
        <f t="shared" si="44"/>
        <v>26801676.020000003</v>
      </c>
      <c r="ADF38" s="2">
        <f t="shared" si="44"/>
        <v>54121114.710000008</v>
      </c>
      <c r="ADG38" s="2">
        <f t="shared" si="44"/>
        <v>3442610.4200000316</v>
      </c>
      <c r="ADH38" s="2">
        <f t="shared" si="44"/>
        <v>26531135.910000004</v>
      </c>
      <c r="ADI38" s="2">
        <f t="shared" si="44"/>
        <v>26378466.879999999</v>
      </c>
      <c r="ADJ38" s="2">
        <f t="shared" si="44"/>
        <v>5865319.9199999981</v>
      </c>
      <c r="ADK38" s="2">
        <f t="shared" si="44"/>
        <v>9590900.6100000031</v>
      </c>
      <c r="ADL38" s="2">
        <f t="shared" si="44"/>
        <v>8300958.9600000018</v>
      </c>
      <c r="ADM38" s="2">
        <f t="shared" si="44"/>
        <v>37607771.330000006</v>
      </c>
      <c r="ADN38" s="2">
        <f t="shared" si="44"/>
        <v>12333337.240000002</v>
      </c>
      <c r="ADO38" s="2">
        <f t="shared" si="44"/>
        <v>4132085.3999999985</v>
      </c>
      <c r="ADP38" s="2">
        <f t="shared" si="44"/>
        <v>331302481.25</v>
      </c>
      <c r="ADQ38" s="2">
        <f t="shared" si="44"/>
        <v>101672378.31999998</v>
      </c>
      <c r="ADR38" s="2">
        <f t="shared" si="44"/>
        <v>53481605.640000001</v>
      </c>
      <c r="ADS38" s="2">
        <f t="shared" si="44"/>
        <v>50241791.960000001</v>
      </c>
      <c r="ADT38" s="2">
        <f t="shared" si="44"/>
        <v>-30659587.939999968</v>
      </c>
      <c r="ADU38" s="2">
        <f t="shared" si="44"/>
        <v>-5319292.1099999994</v>
      </c>
      <c r="ADV38" s="2">
        <f t="shared" si="44"/>
        <v>-583338.88000000082</v>
      </c>
      <c r="ADW38" s="2">
        <f t="shared" si="44"/>
        <v>25389719.670000002</v>
      </c>
      <c r="ADX38" s="2">
        <f t="shared" si="44"/>
        <v>-8173939</v>
      </c>
      <c r="ADY38" s="2">
        <f t="shared" si="44"/>
        <v>2213647.7199999988</v>
      </c>
      <c r="ADZ38" s="2">
        <f t="shared" si="44"/>
        <v>83226316.820000052</v>
      </c>
      <c r="AEA38" s="2">
        <f t="shared" si="44"/>
        <v>23717147.569999963</v>
      </c>
      <c r="AEB38" s="2">
        <f t="shared" si="44"/>
        <v>-66663624.569999993</v>
      </c>
      <c r="AEC38" s="2">
        <f t="shared" si="44"/>
        <v>10503825.970000006</v>
      </c>
      <c r="AED38" s="2">
        <f t="shared" si="44"/>
        <v>27665049.779999997</v>
      </c>
      <c r="AEE38" s="2">
        <f t="shared" si="44"/>
        <v>28627753.040000007</v>
      </c>
      <c r="AEF38" s="2">
        <f t="shared" si="44"/>
        <v>3948467.4800000042</v>
      </c>
      <c r="AEG38" s="2">
        <f t="shared" si="44"/>
        <v>-21321722.970000006</v>
      </c>
      <c r="AEH38" s="2">
        <f t="shared" si="44"/>
        <v>-4770481.7900000028</v>
      </c>
      <c r="AEI38" s="2">
        <f t="shared" si="44"/>
        <v>51861142.799999997</v>
      </c>
      <c r="AEJ38" s="2">
        <f t="shared" si="44"/>
        <v>-234294.8599999994</v>
      </c>
      <c r="AEK38" s="2">
        <f t="shared" si="44"/>
        <v>72632278.810000002</v>
      </c>
      <c r="AEL38" s="2">
        <f t="shared" si="44"/>
        <v>9985595.1999999918</v>
      </c>
      <c r="AEM38" s="2">
        <f t="shared" si="44"/>
        <v>-7397258.4899999965</v>
      </c>
      <c r="AEN38" s="2">
        <f t="shared" si="44"/>
        <v>12931394.499999985</v>
      </c>
      <c r="AEO38" s="2">
        <f t="shared" si="44"/>
        <v>45479906.079999998</v>
      </c>
      <c r="AEP38" s="2">
        <f t="shared" si="44"/>
        <v>10875096.16</v>
      </c>
      <c r="AEQ38" s="2">
        <f t="shared" si="44"/>
        <v>-50830552.490000002</v>
      </c>
      <c r="AER38" s="2">
        <f t="shared" si="44"/>
        <v>2929825.6700000004</v>
      </c>
      <c r="AES38" s="2">
        <f t="shared" si="44"/>
        <v>-19392994.199999981</v>
      </c>
      <c r="AET38" s="2">
        <f t="shared" si="44"/>
        <v>455294694.39999986</v>
      </c>
      <c r="AEU38" s="2">
        <f t="shared" si="44"/>
        <v>54343728.519999996</v>
      </c>
      <c r="AEV38" s="2">
        <f t="shared" si="44"/>
        <v>97190431.99000001</v>
      </c>
      <c r="AEW38" s="2">
        <f t="shared" si="44"/>
        <v>609645.74000000954</v>
      </c>
      <c r="AEX38" s="2">
        <f t="shared" si="44"/>
        <v>9183914.3399999943</v>
      </c>
      <c r="AEY38" s="2">
        <f t="shared" si="44"/>
        <v>-3607143.2299999967</v>
      </c>
      <c r="AEZ38" s="2">
        <f t="shared" si="44"/>
        <v>8730764.2800000012</v>
      </c>
      <c r="AFA38" s="2">
        <f t="shared" si="44"/>
        <v>-6362273.0500000007</v>
      </c>
      <c r="AFB38" s="2">
        <f t="shared" si="44"/>
        <v>-6093865.290000001</v>
      </c>
      <c r="AFC38" s="2">
        <f t="shared" si="44"/>
        <v>-3237040.08</v>
      </c>
      <c r="AFD38" s="2">
        <f t="shared" si="44"/>
        <v>294528678.37999994</v>
      </c>
      <c r="AFE38" s="2">
        <f t="shared" ref="AFE38:AHP38" si="45">AFE36-AFE37</f>
        <v>199139270.11000001</v>
      </c>
      <c r="AFF38" s="2">
        <f t="shared" si="45"/>
        <v>64604698.269999996</v>
      </c>
      <c r="AFG38" s="2">
        <f t="shared" si="45"/>
        <v>44327417.440000013</v>
      </c>
      <c r="AFH38" s="2">
        <f t="shared" si="45"/>
        <v>207080244.64999998</v>
      </c>
      <c r="AFI38" s="2">
        <f t="shared" si="45"/>
        <v>64990585.240000002</v>
      </c>
      <c r="AFJ38" s="2">
        <f t="shared" si="45"/>
        <v>16762165.309999991</v>
      </c>
      <c r="AFK38" s="2">
        <f t="shared" si="45"/>
        <v>16665278.080000002</v>
      </c>
      <c r="AFL38" s="2">
        <f t="shared" si="45"/>
        <v>46755204.75</v>
      </c>
      <c r="AFM38" s="2">
        <f t="shared" si="45"/>
        <v>28912754.73</v>
      </c>
      <c r="AFN38" s="2">
        <f t="shared" si="45"/>
        <v>17786367.309999999</v>
      </c>
      <c r="AFO38" s="2">
        <f t="shared" si="45"/>
        <v>36864871.789999992</v>
      </c>
      <c r="AFP38" s="2">
        <f t="shared" si="45"/>
        <v>31980250.830000006</v>
      </c>
      <c r="AFQ38" s="2">
        <f t="shared" si="45"/>
        <v>569424115.99000025</v>
      </c>
      <c r="AFR38" s="2">
        <f t="shared" si="45"/>
        <v>70986661.560000002</v>
      </c>
      <c r="AFS38" s="2">
        <f t="shared" si="45"/>
        <v>110030098.72999999</v>
      </c>
      <c r="AFT38" s="2">
        <f t="shared" si="45"/>
        <v>37789601.210000001</v>
      </c>
      <c r="AFU38" s="2">
        <f t="shared" si="45"/>
        <v>58243124.74000001</v>
      </c>
      <c r="AFV38" s="2">
        <f t="shared" si="45"/>
        <v>43509466.590000004</v>
      </c>
      <c r="AFW38" s="2">
        <f t="shared" si="45"/>
        <v>30102963.460000008</v>
      </c>
      <c r="AFX38" s="2">
        <f t="shared" si="45"/>
        <v>119427717.73999998</v>
      </c>
      <c r="AFY38" s="2">
        <f t="shared" si="45"/>
        <v>47198311.939999983</v>
      </c>
      <c r="AFZ38" s="2">
        <f t="shared" si="45"/>
        <v>21369125.119999997</v>
      </c>
      <c r="AGA38" s="2">
        <f t="shared" si="45"/>
        <v>173789310.67999998</v>
      </c>
      <c r="AGB38" s="2">
        <f t="shared" si="45"/>
        <v>63007712.639999993</v>
      </c>
      <c r="AGC38" s="2">
        <f t="shared" si="45"/>
        <v>464829585.23000008</v>
      </c>
      <c r="AGD38" s="2">
        <f t="shared" si="45"/>
        <v>102018018.65000001</v>
      </c>
      <c r="AGE38" s="2">
        <f t="shared" si="45"/>
        <v>39870921.259999998</v>
      </c>
      <c r="AGF38" s="2">
        <f t="shared" si="45"/>
        <v>83124694.049999997</v>
      </c>
      <c r="AGG38" s="2">
        <f t="shared" si="45"/>
        <v>88938280.770000011</v>
      </c>
      <c r="AGH38" s="2">
        <f t="shared" si="45"/>
        <v>26322261.410000004</v>
      </c>
      <c r="AGI38" s="2">
        <f t="shared" si="45"/>
        <v>39821588.619999997</v>
      </c>
      <c r="AGJ38" s="2">
        <f t="shared" si="45"/>
        <v>47117987.07</v>
      </c>
      <c r="AGK38" s="2">
        <f t="shared" si="45"/>
        <v>17771821.490000002</v>
      </c>
      <c r="AGL38" s="2">
        <f t="shared" si="45"/>
        <v>26853831.710000008</v>
      </c>
      <c r="AGM38" s="2">
        <f t="shared" si="45"/>
        <v>16809769.330000006</v>
      </c>
      <c r="AGN38" s="2">
        <f t="shared" si="45"/>
        <v>757406523.06999946</v>
      </c>
      <c r="AGO38" s="2">
        <f t="shared" si="45"/>
        <v>98169088.699999988</v>
      </c>
      <c r="AGP38" s="2">
        <f t="shared" si="45"/>
        <v>182959864.13</v>
      </c>
      <c r="AGQ38" s="2">
        <f t="shared" si="45"/>
        <v>37835997.550000012</v>
      </c>
      <c r="AGR38" s="2">
        <f t="shared" si="45"/>
        <v>168364124.67000002</v>
      </c>
      <c r="AGS38" s="2">
        <f t="shared" si="45"/>
        <v>94897909.980000004</v>
      </c>
      <c r="AGT38" s="2">
        <f t="shared" si="45"/>
        <v>9153448.4400000013</v>
      </c>
      <c r="AGU38" s="2">
        <f t="shared" si="45"/>
        <v>48322170.960000001</v>
      </c>
      <c r="AGV38" s="2">
        <f t="shared" si="45"/>
        <v>493592722.62000006</v>
      </c>
      <c r="AGW38" s="2">
        <f t="shared" si="45"/>
        <v>320542990.96999991</v>
      </c>
      <c r="AGX38" s="2">
        <f t="shared" si="45"/>
        <v>893994.88999999315</v>
      </c>
      <c r="AGY38" s="2">
        <f t="shared" si="45"/>
        <v>222786322.31</v>
      </c>
      <c r="AGZ38" s="2">
        <f t="shared" si="45"/>
        <v>132356010.81</v>
      </c>
      <c r="AHA38" s="2">
        <f t="shared" si="45"/>
        <v>158184451.31000003</v>
      </c>
      <c r="AHB38" s="2">
        <f t="shared" si="45"/>
        <v>4436359.7899999972</v>
      </c>
      <c r="AHC38" s="2">
        <f t="shared" si="45"/>
        <v>29207650.409999996</v>
      </c>
      <c r="AHD38" s="2">
        <f t="shared" si="45"/>
        <v>11784166.609999999</v>
      </c>
      <c r="AHE38" s="2">
        <f t="shared" si="45"/>
        <v>55574935.919999979</v>
      </c>
      <c r="AHF38" s="2">
        <f t="shared" si="45"/>
        <v>169560910.00999996</v>
      </c>
      <c r="AHG38" s="2">
        <f t="shared" si="45"/>
        <v>83830117.590000004</v>
      </c>
      <c r="AHH38" s="2">
        <f t="shared" si="45"/>
        <v>27660229.850000005</v>
      </c>
      <c r="AHI38" s="2">
        <f t="shared" si="45"/>
        <v>75289250.999999985</v>
      </c>
      <c r="AHJ38" s="2">
        <f t="shared" si="45"/>
        <v>37622507.580000013</v>
      </c>
      <c r="AHK38" s="2">
        <f t="shared" si="45"/>
        <v>43144920.090000011</v>
      </c>
      <c r="AHL38" s="2">
        <f t="shared" si="45"/>
        <v>15894289.489999996</v>
      </c>
      <c r="AHM38" s="2">
        <f t="shared" si="45"/>
        <v>6550457.1399999857</v>
      </c>
      <c r="AHN38" s="2">
        <f t="shared" si="45"/>
        <v>51504478.350000009</v>
      </c>
      <c r="AHO38" s="2">
        <f t="shared" si="45"/>
        <v>25161747.09999999</v>
      </c>
      <c r="AHP38" s="2">
        <f t="shared" si="45"/>
        <v>30597977.259999998</v>
      </c>
      <c r="AHQ38" s="2">
        <f t="shared" ref="AHQ38:AHS38" si="46">AHQ36-AHQ37</f>
        <v>21908318.830000013</v>
      </c>
      <c r="AHR38" s="2">
        <f t="shared" si="46"/>
        <v>18877912.109999999</v>
      </c>
      <c r="AHS38" s="2">
        <f t="shared" si="46"/>
        <v>-3075147.7800000012</v>
      </c>
      <c r="AHT38" s="2">
        <f>AHT36-AHT37</f>
        <v>58608194148.566055</v>
      </c>
      <c r="AHV38" s="625"/>
      <c r="AHW38" s="626"/>
    </row>
    <row r="39" spans="1:907" x14ac:dyDescent="0.8">
      <c r="AHT39" s="620">
        <f>SUM(D38:AHS38)</f>
        <v>58608194148.566002</v>
      </c>
      <c r="AHV39" s="625"/>
      <c r="AHW39" s="626"/>
    </row>
    <row r="40" spans="1:907" x14ac:dyDescent="0.8">
      <c r="AHT40" s="620">
        <f>AHT38-AHT39</f>
        <v>0</v>
      </c>
    </row>
    <row r="41" spans="1:907" x14ac:dyDescent="0.8">
      <c r="B41" s="621" t="s">
        <v>649</v>
      </c>
      <c r="C41" s="595" t="s">
        <v>6535</v>
      </c>
      <c r="D41" s="619">
        <f>D37*-1</f>
        <v>-523740981.07999998</v>
      </c>
      <c r="E41" s="619">
        <f t="shared" ref="E41:BP41" si="47">E37*-1</f>
        <v>-27394126.550000004</v>
      </c>
      <c r="F41" s="619">
        <f t="shared" si="47"/>
        <v>-49763419.810000002</v>
      </c>
      <c r="G41" s="619">
        <f t="shared" si="47"/>
        <v>-5242727.8800000008</v>
      </c>
      <c r="H41" s="619">
        <f t="shared" si="47"/>
        <v>-37851878.969999999</v>
      </c>
      <c r="I41" s="619">
        <f t="shared" si="47"/>
        <v>-15463785.039999999</v>
      </c>
      <c r="J41" s="619">
        <f t="shared" si="47"/>
        <v>-71307084.950000003</v>
      </c>
      <c r="K41" s="619">
        <f t="shared" si="47"/>
        <v>-15792977.129999999</v>
      </c>
      <c r="L41" s="619">
        <f t="shared" si="47"/>
        <v>-13425285.159999998</v>
      </c>
      <c r="M41" s="619">
        <f t="shared" si="47"/>
        <v>-13838608.329999998</v>
      </c>
      <c r="N41" s="619">
        <f t="shared" si="47"/>
        <v>-18350077.650000002</v>
      </c>
      <c r="O41" s="619">
        <f t="shared" si="47"/>
        <v>-22691490.549999993</v>
      </c>
      <c r="P41" s="619">
        <f t="shared" si="47"/>
        <v>-54277244.620000005</v>
      </c>
      <c r="Q41" s="619">
        <f t="shared" si="47"/>
        <v>-16842128.379999995</v>
      </c>
      <c r="R41" s="619">
        <f t="shared" si="47"/>
        <v>-7027517.169999999</v>
      </c>
      <c r="S41" s="619">
        <f t="shared" si="47"/>
        <v>-53642991.359999999</v>
      </c>
      <c r="T41" s="619">
        <f t="shared" si="47"/>
        <v>-10734656.9</v>
      </c>
      <c r="U41" s="619">
        <f t="shared" si="47"/>
        <v>-8216355.2300000004</v>
      </c>
      <c r="V41" s="619">
        <f t="shared" si="47"/>
        <v>-253271167.53999999</v>
      </c>
      <c r="W41" s="619">
        <f t="shared" si="47"/>
        <v>-88732523.539999992</v>
      </c>
      <c r="X41" s="619">
        <f t="shared" si="47"/>
        <v>-16772149.619999999</v>
      </c>
      <c r="Y41" s="619">
        <f t="shared" si="47"/>
        <v>-17658188.27</v>
      </c>
      <c r="Z41" s="619">
        <f t="shared" si="47"/>
        <v>-31986752.989999998</v>
      </c>
      <c r="AA41" s="619">
        <f t="shared" si="47"/>
        <v>-28996446.069999997</v>
      </c>
      <c r="AB41" s="619">
        <f t="shared" si="47"/>
        <v>-26530057.84</v>
      </c>
      <c r="AC41" s="619">
        <f t="shared" si="47"/>
        <v>-197005609.27000001</v>
      </c>
      <c r="AD41" s="619">
        <f t="shared" si="47"/>
        <v>-38572579.400000006</v>
      </c>
      <c r="AE41" s="619">
        <f t="shared" si="47"/>
        <v>-42779224.970000006</v>
      </c>
      <c r="AF41" s="619">
        <f t="shared" si="47"/>
        <v>-182190508.39999995</v>
      </c>
      <c r="AG41" s="619">
        <f t="shared" si="47"/>
        <v>-33517789.249999996</v>
      </c>
      <c r="AH41" s="619">
        <f t="shared" si="47"/>
        <v>-70957327.74000001</v>
      </c>
      <c r="AI41" s="619">
        <f t="shared" si="47"/>
        <v>-86019938</v>
      </c>
      <c r="AJ41" s="619">
        <f t="shared" si="47"/>
        <v>-20220183.74000001</v>
      </c>
      <c r="AK41" s="619">
        <f t="shared" si="47"/>
        <v>-22176230.170000002</v>
      </c>
      <c r="AL41" s="619">
        <f t="shared" si="47"/>
        <v>-23228961.629999999</v>
      </c>
      <c r="AM41" s="619">
        <f t="shared" si="47"/>
        <v>-58231136.340000011</v>
      </c>
      <c r="AN41" s="619">
        <f t="shared" si="47"/>
        <v>-32841789.720000003</v>
      </c>
      <c r="AO41" s="619">
        <f t="shared" si="47"/>
        <v>-17731724.579999998</v>
      </c>
      <c r="AP41" s="619">
        <f t="shared" si="47"/>
        <v>-24220631.309999999</v>
      </c>
      <c r="AQ41" s="619">
        <f t="shared" si="47"/>
        <v>-14848466.169999994</v>
      </c>
      <c r="AR41" s="619">
        <f t="shared" si="47"/>
        <v>-28647671.210000005</v>
      </c>
      <c r="AS41" s="619">
        <f t="shared" si="47"/>
        <v>-17532600.880000003</v>
      </c>
      <c r="AT41" s="619">
        <f t="shared" si="47"/>
        <v>-81145503.11999999</v>
      </c>
      <c r="AU41" s="619">
        <f t="shared" si="47"/>
        <v>-5177148.0199999996</v>
      </c>
      <c r="AV41" s="619">
        <f t="shared" si="47"/>
        <v>-5940471.8800000008</v>
      </c>
      <c r="AW41" s="619">
        <f t="shared" si="47"/>
        <v>-7491947.8399999999</v>
      </c>
      <c r="AX41" s="619">
        <f t="shared" si="47"/>
        <v>-18842228.340000004</v>
      </c>
      <c r="AY41" s="619">
        <f t="shared" si="47"/>
        <v>-22296246.310000002</v>
      </c>
      <c r="AZ41" s="619">
        <f t="shared" si="47"/>
        <v>-3934356.6</v>
      </c>
      <c r="BA41" s="619">
        <f t="shared" si="47"/>
        <v>-5533939.7999999998</v>
      </c>
      <c r="BB41" s="619">
        <f t="shared" si="47"/>
        <v>-3262650.8600000003</v>
      </c>
      <c r="BC41" s="619">
        <f t="shared" si="47"/>
        <v>-10056598.630000001</v>
      </c>
      <c r="BD41" s="619">
        <f t="shared" si="47"/>
        <v>-2317551.34</v>
      </c>
      <c r="BE41" s="619">
        <f t="shared" si="47"/>
        <v>-11041782.799999997</v>
      </c>
      <c r="BF41" s="619">
        <f t="shared" si="47"/>
        <v>-47402717.810000017</v>
      </c>
      <c r="BG41" s="619">
        <f t="shared" si="47"/>
        <v>-2307512.77</v>
      </c>
      <c r="BH41" s="619">
        <f t="shared" si="47"/>
        <v>-15206921.43</v>
      </c>
      <c r="BI41" s="619">
        <f t="shared" si="47"/>
        <v>-186383922.53000003</v>
      </c>
      <c r="BJ41" s="619">
        <f t="shared" si="47"/>
        <v>-75969046.75999999</v>
      </c>
      <c r="BK41" s="619">
        <f t="shared" si="47"/>
        <v>-11796654.639999999</v>
      </c>
      <c r="BL41" s="619">
        <f t="shared" si="47"/>
        <v>-4671612.74</v>
      </c>
      <c r="BM41" s="619">
        <f t="shared" si="47"/>
        <v>-24993574.41</v>
      </c>
      <c r="BN41" s="619">
        <f t="shared" si="47"/>
        <v>-9810899.3200000003</v>
      </c>
      <c r="BO41" s="619">
        <f t="shared" si="47"/>
        <v>-7557495.3599999994</v>
      </c>
      <c r="BP41" s="619">
        <f t="shared" si="47"/>
        <v>-6054501.3400000008</v>
      </c>
      <c r="BQ41" s="619">
        <f t="shared" ref="BQ41:EB41" si="48">BQ37*-1</f>
        <v>-4215419.13</v>
      </c>
      <c r="BR41" s="619">
        <f t="shared" si="48"/>
        <v>-140484940.59999999</v>
      </c>
      <c r="BS41" s="619">
        <f t="shared" si="48"/>
        <v>-8909020.7000000011</v>
      </c>
      <c r="BT41" s="619">
        <f t="shared" si="48"/>
        <v>-6752823.3999999994</v>
      </c>
      <c r="BU41" s="619">
        <f t="shared" si="48"/>
        <v>-17967006.420000002</v>
      </c>
      <c r="BV41" s="619">
        <f t="shared" si="48"/>
        <v>-9324427.4800000004</v>
      </c>
      <c r="BW41" s="619">
        <f t="shared" si="48"/>
        <v>-12488586.360000001</v>
      </c>
      <c r="BX41" s="619">
        <f t="shared" si="48"/>
        <v>-6679061.3800000008</v>
      </c>
      <c r="BY41" s="619">
        <f t="shared" si="48"/>
        <v>-10679781.680000002</v>
      </c>
      <c r="BZ41" s="619">
        <f t="shared" si="48"/>
        <v>-86388200.010000005</v>
      </c>
      <c r="CA41" s="619">
        <f t="shared" si="48"/>
        <v>-22936897.729999997</v>
      </c>
      <c r="CB41" s="619">
        <f t="shared" si="48"/>
        <v>-34084059.440000005</v>
      </c>
      <c r="CC41" s="619">
        <f t="shared" si="48"/>
        <v>-54493355.909999996</v>
      </c>
      <c r="CD41" s="619">
        <f t="shared" si="48"/>
        <v>-19034516.899999999</v>
      </c>
      <c r="CE41" s="619">
        <f t="shared" si="48"/>
        <v>-15429047.099999998</v>
      </c>
      <c r="CF41" s="619">
        <f t="shared" si="48"/>
        <v>-14447777.140000001</v>
      </c>
      <c r="CG41" s="619">
        <f t="shared" si="48"/>
        <v>-189788237.94000006</v>
      </c>
      <c r="CH41" s="619">
        <f t="shared" si="48"/>
        <v>-10655855.800000001</v>
      </c>
      <c r="CI41" s="619">
        <f t="shared" si="48"/>
        <v>-38255055.439999998</v>
      </c>
      <c r="CJ41" s="619">
        <f t="shared" si="48"/>
        <v>-9831055.8800000027</v>
      </c>
      <c r="CK41" s="619">
        <f t="shared" si="48"/>
        <v>-10121451.030000001</v>
      </c>
      <c r="CL41" s="619">
        <f t="shared" si="48"/>
        <v>-15124862.58</v>
      </c>
      <c r="CM41" s="619">
        <f t="shared" si="48"/>
        <v>-9224663.4500000011</v>
      </c>
      <c r="CN41" s="619">
        <f t="shared" si="48"/>
        <v>-14851337.399999999</v>
      </c>
      <c r="CO41" s="619">
        <f t="shared" si="48"/>
        <v>-3601292.2800000003</v>
      </c>
      <c r="CP41" s="619">
        <f t="shared" si="48"/>
        <v>-14431268.659999998</v>
      </c>
      <c r="CQ41" s="619">
        <f t="shared" si="48"/>
        <v>-6016356.629999999</v>
      </c>
      <c r="CR41" s="619">
        <f t="shared" si="48"/>
        <v>-9239074.5600000005</v>
      </c>
      <c r="CS41" s="619">
        <f t="shared" si="48"/>
        <v>-7283813.9099999992</v>
      </c>
      <c r="CT41" s="619">
        <f t="shared" si="48"/>
        <v>-162356797.60999998</v>
      </c>
      <c r="CU41" s="619">
        <f t="shared" si="48"/>
        <v>-10769502.149999999</v>
      </c>
      <c r="CV41" s="619">
        <f t="shared" si="48"/>
        <v>-9810238.1700000037</v>
      </c>
      <c r="CW41" s="619">
        <f t="shared" si="48"/>
        <v>-28265987.319999997</v>
      </c>
      <c r="CX41" s="619">
        <f t="shared" si="48"/>
        <v>-8095436.6799999988</v>
      </c>
      <c r="CY41" s="619">
        <f t="shared" si="48"/>
        <v>-21072285.610000003</v>
      </c>
      <c r="CZ41" s="619">
        <f t="shared" si="48"/>
        <v>-7749164.9500000002</v>
      </c>
      <c r="DA41" s="619">
        <f t="shared" si="48"/>
        <v>-12140173.82</v>
      </c>
      <c r="DB41" s="619">
        <f t="shared" si="48"/>
        <v>-147025279.24999997</v>
      </c>
      <c r="DC41" s="619">
        <f t="shared" si="48"/>
        <v>-240380569.01999998</v>
      </c>
      <c r="DD41" s="619">
        <f t="shared" si="48"/>
        <v>-22703707.030000001</v>
      </c>
      <c r="DE41" s="619">
        <f t="shared" si="48"/>
        <v>-13878767.120000001</v>
      </c>
      <c r="DF41" s="619">
        <f t="shared" si="48"/>
        <v>-14975719.99</v>
      </c>
      <c r="DG41" s="619">
        <f t="shared" si="48"/>
        <v>-32082416.860000007</v>
      </c>
      <c r="DH41" s="619">
        <f t="shared" si="48"/>
        <v>-40524743.580000006</v>
      </c>
      <c r="DI41" s="619">
        <f t="shared" si="48"/>
        <v>-28406313.090000004</v>
      </c>
      <c r="DJ41" s="619">
        <f t="shared" si="48"/>
        <v>-10426964.709999999</v>
      </c>
      <c r="DK41" s="619">
        <f t="shared" si="48"/>
        <v>-577818294.16999996</v>
      </c>
      <c r="DL41" s="619">
        <f t="shared" si="48"/>
        <v>-16426332.059999999</v>
      </c>
      <c r="DM41" s="619">
        <f t="shared" si="48"/>
        <v>-22575889.850000001</v>
      </c>
      <c r="DN41" s="619">
        <f t="shared" si="48"/>
        <v>-10326184.079999998</v>
      </c>
      <c r="DO41" s="619">
        <f t="shared" si="48"/>
        <v>-24016040.840000004</v>
      </c>
      <c r="DP41" s="619">
        <f t="shared" si="48"/>
        <v>-17428397.879999999</v>
      </c>
      <c r="DQ41" s="619">
        <f t="shared" si="48"/>
        <v>-45643747.460000001</v>
      </c>
      <c r="DR41" s="619">
        <f t="shared" si="48"/>
        <v>-14751674.939900002</v>
      </c>
      <c r="DS41" s="619">
        <f t="shared" si="48"/>
        <v>-51026527.350000001</v>
      </c>
      <c r="DT41" s="619">
        <f t="shared" si="48"/>
        <v>-292584214.75999993</v>
      </c>
      <c r="DU41" s="619">
        <f t="shared" si="48"/>
        <v>-27950251.950000003</v>
      </c>
      <c r="DV41" s="619">
        <f t="shared" si="48"/>
        <v>-53926485.960000008</v>
      </c>
      <c r="DW41" s="619">
        <f t="shared" si="48"/>
        <v>-56809099.809999995</v>
      </c>
      <c r="DX41" s="619">
        <f t="shared" si="48"/>
        <v>-17737005.729999997</v>
      </c>
      <c r="DY41" s="619">
        <f t="shared" si="48"/>
        <v>-16465990.23</v>
      </c>
      <c r="DZ41" s="619">
        <f t="shared" si="48"/>
        <v>-18395703.329999998</v>
      </c>
      <c r="EA41" s="619">
        <f t="shared" si="48"/>
        <v>-9641081.5100000016</v>
      </c>
      <c r="EB41" s="619">
        <f t="shared" si="48"/>
        <v>-8202620.1100000003</v>
      </c>
      <c r="EC41" s="619">
        <f t="shared" ref="EC41:GN41" si="49">EC37*-1</f>
        <v>-14482618.290000001</v>
      </c>
      <c r="ED41" s="619">
        <f t="shared" si="49"/>
        <v>-39007457.469999999</v>
      </c>
      <c r="EE41" s="619">
        <f t="shared" si="49"/>
        <v>-72744524.250000015</v>
      </c>
      <c r="EF41" s="619">
        <f t="shared" si="49"/>
        <v>-60746475.519999996</v>
      </c>
      <c r="EG41" s="619">
        <f t="shared" si="49"/>
        <v>-10591622.09</v>
      </c>
      <c r="EH41" s="619">
        <f t="shared" si="49"/>
        <v>-18785343.690000001</v>
      </c>
      <c r="EI41" s="619">
        <f t="shared" si="49"/>
        <v>-25844781.000000004</v>
      </c>
      <c r="EJ41" s="619">
        <f t="shared" si="49"/>
        <v>-15910429.17</v>
      </c>
      <c r="EK41" s="619">
        <f t="shared" si="49"/>
        <v>-21738598.59</v>
      </c>
      <c r="EL41" s="619">
        <f t="shared" si="49"/>
        <v>-16983040.039999999</v>
      </c>
      <c r="EM41" s="619">
        <f t="shared" si="49"/>
        <v>-17216689.129999999</v>
      </c>
      <c r="EN41" s="619">
        <f t="shared" si="49"/>
        <v>-276364203.25</v>
      </c>
      <c r="EO41" s="619">
        <f t="shared" si="49"/>
        <v>-16396339.749999998</v>
      </c>
      <c r="EP41" s="619">
        <f t="shared" si="49"/>
        <v>-34984690.699999996</v>
      </c>
      <c r="EQ41" s="619">
        <f t="shared" si="49"/>
        <v>-13436180.439999999</v>
      </c>
      <c r="ER41" s="619">
        <f t="shared" si="49"/>
        <v>-13805301.75</v>
      </c>
      <c r="ES41" s="619">
        <f t="shared" si="49"/>
        <v>-9296747.9900000021</v>
      </c>
      <c r="ET41" s="619">
        <f t="shared" si="49"/>
        <v>-54830743.999999993</v>
      </c>
      <c r="EU41" s="619">
        <f t="shared" si="49"/>
        <v>-39347665.519999996</v>
      </c>
      <c r="EV41" s="619">
        <f t="shared" si="49"/>
        <v>-25944677.759999998</v>
      </c>
      <c r="EW41" s="619">
        <f t="shared" si="49"/>
        <v>-243406039.98000002</v>
      </c>
      <c r="EX41" s="619">
        <f t="shared" si="49"/>
        <v>-5148366.8500000006</v>
      </c>
      <c r="EY41" s="619">
        <f t="shared" si="49"/>
        <v>-9786629.3599999994</v>
      </c>
      <c r="EZ41" s="619">
        <f t="shared" si="49"/>
        <v>-40829148.670000009</v>
      </c>
      <c r="FA41" s="619">
        <f t="shared" si="49"/>
        <v>-26001130.459999997</v>
      </c>
      <c r="FB41" s="619">
        <f t="shared" si="49"/>
        <v>-40121023.899999999</v>
      </c>
      <c r="FC41" s="619">
        <f t="shared" si="49"/>
        <v>-13650563.139999999</v>
      </c>
      <c r="FD41" s="619">
        <f t="shared" si="49"/>
        <v>-17591788.309999999</v>
      </c>
      <c r="FE41" s="619">
        <f t="shared" si="49"/>
        <v>-22128531.380000003</v>
      </c>
      <c r="FF41" s="619">
        <f t="shared" si="49"/>
        <v>-10749877.389999999</v>
      </c>
      <c r="FG41" s="619">
        <f t="shared" si="49"/>
        <v>-16251773.229999999</v>
      </c>
      <c r="FH41" s="619">
        <f t="shared" si="49"/>
        <v>-9064551.0299999993</v>
      </c>
      <c r="FI41" s="619">
        <f t="shared" si="49"/>
        <v>-89452863.519999996</v>
      </c>
      <c r="FJ41" s="619">
        <f t="shared" si="49"/>
        <v>-10774011.77</v>
      </c>
      <c r="FK41" s="619">
        <f t="shared" si="49"/>
        <v>-2332939.7200000002</v>
      </c>
      <c r="FL41" s="619">
        <f t="shared" si="49"/>
        <v>-7758478.1599999992</v>
      </c>
      <c r="FM41" s="619">
        <f t="shared" si="49"/>
        <v>-17668609.199999999</v>
      </c>
      <c r="FN41" s="619">
        <f t="shared" si="49"/>
        <v>-13332445.199999999</v>
      </c>
      <c r="FO41" s="619">
        <f t="shared" si="49"/>
        <v>-6368795.9100000001</v>
      </c>
      <c r="FP41" s="619">
        <f t="shared" si="49"/>
        <v>-4419992.1500000004</v>
      </c>
      <c r="FQ41" s="619">
        <f t="shared" si="49"/>
        <v>-473331808.14999986</v>
      </c>
      <c r="FR41" s="619">
        <f t="shared" si="49"/>
        <v>-13787321.489999998</v>
      </c>
      <c r="FS41" s="619">
        <f t="shared" si="49"/>
        <v>-23902693.829999998</v>
      </c>
      <c r="FT41" s="619">
        <f t="shared" si="49"/>
        <v>-19292575.580000006</v>
      </c>
      <c r="FU41" s="619">
        <f t="shared" si="49"/>
        <v>-17581399.199999999</v>
      </c>
      <c r="FV41" s="619">
        <f t="shared" si="49"/>
        <v>-18199264.940000001</v>
      </c>
      <c r="FW41" s="619">
        <f t="shared" si="49"/>
        <v>-57646030.149999999</v>
      </c>
      <c r="FX41" s="619">
        <f t="shared" si="49"/>
        <v>-26672698.950000003</v>
      </c>
      <c r="FY41" s="619">
        <f t="shared" si="49"/>
        <v>-22800048.129999999</v>
      </c>
      <c r="FZ41" s="619">
        <f t="shared" si="49"/>
        <v>-9566672.1400000006</v>
      </c>
      <c r="GA41" s="619">
        <f t="shared" si="49"/>
        <v>-33115038.34</v>
      </c>
      <c r="GB41" s="619">
        <f t="shared" si="49"/>
        <v>-23645573.829999998</v>
      </c>
      <c r="GC41" s="619">
        <f t="shared" si="49"/>
        <v>-17166839.549999997</v>
      </c>
      <c r="GD41" s="619">
        <f t="shared" si="49"/>
        <v>-14654022.039999999</v>
      </c>
      <c r="GE41" s="619">
        <f t="shared" si="49"/>
        <v>-147034859.34000003</v>
      </c>
      <c r="GF41" s="619">
        <f t="shared" si="49"/>
        <v>-17918440.869999997</v>
      </c>
      <c r="GG41" s="619">
        <f t="shared" si="49"/>
        <v>-3244699.3600000003</v>
      </c>
      <c r="GH41" s="619">
        <f t="shared" si="49"/>
        <v>-31518703.570000004</v>
      </c>
      <c r="GI41" s="619">
        <f t="shared" si="49"/>
        <v>-12876641.889999999</v>
      </c>
      <c r="GJ41" s="619">
        <f t="shared" si="49"/>
        <v>-2368633.0999999996</v>
      </c>
      <c r="GK41" s="619">
        <f t="shared" si="49"/>
        <v>-7195063.1199999992</v>
      </c>
      <c r="GL41" s="619">
        <f t="shared" si="49"/>
        <v>-22885832.270000003</v>
      </c>
      <c r="GM41" s="619">
        <f t="shared" si="49"/>
        <v>-4016699.8</v>
      </c>
      <c r="GN41" s="619">
        <f t="shared" si="49"/>
        <v>-8295585.1499999994</v>
      </c>
      <c r="GO41" s="619">
        <f t="shared" ref="GO41:IZ41" si="50">GO37*-1</f>
        <v>-4157467.9999999995</v>
      </c>
      <c r="GP41" s="619">
        <f t="shared" si="50"/>
        <v>-5790508.7599999998</v>
      </c>
      <c r="GQ41" s="619">
        <f t="shared" si="50"/>
        <v>-104797610.91999999</v>
      </c>
      <c r="GR41" s="619">
        <f t="shared" si="50"/>
        <v>-22576196.119999994</v>
      </c>
      <c r="GS41" s="619">
        <f t="shared" si="50"/>
        <v>-11400856.689999999</v>
      </c>
      <c r="GT41" s="619">
        <f t="shared" si="50"/>
        <v>-37421430.810000002</v>
      </c>
      <c r="GU41" s="619">
        <f t="shared" si="50"/>
        <v>-2858506.51</v>
      </c>
      <c r="GV41" s="619">
        <f t="shared" si="50"/>
        <v>-17324998.080000002</v>
      </c>
      <c r="GW41" s="619">
        <f t="shared" si="50"/>
        <v>-11987408.449999999</v>
      </c>
      <c r="GX41" s="619">
        <f t="shared" si="50"/>
        <v>-12836126.710000001</v>
      </c>
      <c r="GY41" s="619">
        <f t="shared" si="50"/>
        <v>-146742566.11999997</v>
      </c>
      <c r="GZ41" s="619">
        <f t="shared" si="50"/>
        <v>-9603350.1600000001</v>
      </c>
      <c r="HA41" s="619">
        <f t="shared" si="50"/>
        <v>-20624700.82</v>
      </c>
      <c r="HB41" s="619">
        <f t="shared" si="50"/>
        <v>-12498745.83</v>
      </c>
      <c r="HC41" s="619">
        <f t="shared" si="50"/>
        <v>-422029852.84999985</v>
      </c>
      <c r="HD41" s="619">
        <f t="shared" si="50"/>
        <v>-99555476.309999987</v>
      </c>
      <c r="HE41" s="619">
        <f t="shared" si="50"/>
        <v>-76138637.819999993</v>
      </c>
      <c r="HF41" s="619">
        <f t="shared" si="50"/>
        <v>-74632055.440000013</v>
      </c>
      <c r="HG41" s="619">
        <f t="shared" si="50"/>
        <v>-38465446.57</v>
      </c>
      <c r="HH41" s="619">
        <f t="shared" si="50"/>
        <v>-37227465.550000004</v>
      </c>
      <c r="HI41" s="619">
        <f t="shared" si="50"/>
        <v>-14828199.360000001</v>
      </c>
      <c r="HJ41" s="619">
        <f t="shared" si="50"/>
        <v>-23061460.159999993</v>
      </c>
      <c r="HK41" s="619">
        <f t="shared" si="50"/>
        <v>-264252393.84000003</v>
      </c>
      <c r="HL41" s="619">
        <f t="shared" si="50"/>
        <v>-50909509.140000001</v>
      </c>
      <c r="HM41" s="619">
        <f t="shared" si="50"/>
        <v>-84608973.920000017</v>
      </c>
      <c r="HN41" s="619">
        <f t="shared" si="50"/>
        <v>-37675945.450000003</v>
      </c>
      <c r="HO41" s="619">
        <f t="shared" si="50"/>
        <v>-30358610.149999999</v>
      </c>
      <c r="HP41" s="619">
        <f t="shared" si="50"/>
        <v>-17358857.780000001</v>
      </c>
      <c r="HQ41" s="619">
        <f t="shared" si="50"/>
        <v>-32778560.34999999</v>
      </c>
      <c r="HR41" s="619">
        <f t="shared" si="50"/>
        <v>-34055454.035000004</v>
      </c>
      <c r="HS41" s="619">
        <f t="shared" si="50"/>
        <v>-245764328.38539994</v>
      </c>
      <c r="HT41" s="619">
        <f t="shared" si="50"/>
        <v>-126934417.80000001</v>
      </c>
      <c r="HU41" s="619">
        <f t="shared" si="50"/>
        <v>-30084776.009999998</v>
      </c>
      <c r="HV41" s="619">
        <f t="shared" si="50"/>
        <v>-8619663.870000001</v>
      </c>
      <c r="HW41" s="619">
        <f t="shared" si="50"/>
        <v>-11115071.84</v>
      </c>
      <c r="HX41" s="619">
        <f t="shared" si="50"/>
        <v>-16503366.229999999</v>
      </c>
      <c r="HY41" s="619">
        <f t="shared" si="50"/>
        <v>-25161530.170000006</v>
      </c>
      <c r="HZ41" s="619">
        <f t="shared" si="50"/>
        <v>-18562217.280000001</v>
      </c>
      <c r="IA41" s="619">
        <f t="shared" si="50"/>
        <v>-10797636.33</v>
      </c>
      <c r="IB41" s="619">
        <f t="shared" si="50"/>
        <v>-17726373.300000008</v>
      </c>
      <c r="IC41" s="619">
        <f t="shared" si="50"/>
        <v>-10339458.639999999</v>
      </c>
      <c r="ID41" s="619">
        <f t="shared" si="50"/>
        <v>-19430093.870000001</v>
      </c>
      <c r="IE41" s="619">
        <f t="shared" si="50"/>
        <v>-8566881.9400000013</v>
      </c>
      <c r="IF41" s="619">
        <f t="shared" si="50"/>
        <v>-14706418.669999998</v>
      </c>
      <c r="IG41" s="619">
        <f t="shared" si="50"/>
        <v>-7153281.2700000023</v>
      </c>
      <c r="IH41" s="619">
        <f t="shared" si="50"/>
        <v>-7142433.8000000007</v>
      </c>
      <c r="II41" s="619">
        <f t="shared" si="50"/>
        <v>-215475584.91000003</v>
      </c>
      <c r="IJ41" s="619">
        <f t="shared" si="50"/>
        <v>-199889016.46999997</v>
      </c>
      <c r="IK41" s="619">
        <f t="shared" si="50"/>
        <v>-12296494.789999999</v>
      </c>
      <c r="IL41" s="619">
        <f t="shared" si="50"/>
        <v>-73373427.479999989</v>
      </c>
      <c r="IM41" s="619">
        <f t="shared" si="50"/>
        <v>-78427052.910000011</v>
      </c>
      <c r="IN41" s="619">
        <f t="shared" si="50"/>
        <v>-39724334.039999999</v>
      </c>
      <c r="IO41" s="619">
        <f t="shared" si="50"/>
        <v>-6934103.4999999991</v>
      </c>
      <c r="IP41" s="619">
        <f t="shared" si="50"/>
        <v>-13106451.620000003</v>
      </c>
      <c r="IQ41" s="619">
        <f t="shared" si="50"/>
        <v>-13608276.52</v>
      </c>
      <c r="IR41" s="619">
        <f t="shared" si="50"/>
        <v>-21193837.180000003</v>
      </c>
      <c r="IS41" s="619">
        <f t="shared" si="50"/>
        <v>-19250500.870000001</v>
      </c>
      <c r="IT41" s="619">
        <f t="shared" si="50"/>
        <v>-440167034.9600001</v>
      </c>
      <c r="IU41" s="619">
        <f t="shared" si="50"/>
        <v>-283481188.20000005</v>
      </c>
      <c r="IV41" s="619">
        <f t="shared" si="50"/>
        <v>-8999752.2799999993</v>
      </c>
      <c r="IW41" s="619">
        <f t="shared" si="50"/>
        <v>-38132692.57</v>
      </c>
      <c r="IX41" s="619">
        <f t="shared" si="50"/>
        <v>-40217629.57</v>
      </c>
      <c r="IY41" s="619">
        <f t="shared" si="50"/>
        <v>-8118721.7299999995</v>
      </c>
      <c r="IZ41" s="619">
        <f t="shared" si="50"/>
        <v>-23805008.520000003</v>
      </c>
      <c r="JA41" s="619">
        <f t="shared" ref="JA41:LL41" si="51">JA37*-1</f>
        <v>-4873195.5599999996</v>
      </c>
      <c r="JB41" s="619">
        <f t="shared" si="51"/>
        <v>-11104426.279999997</v>
      </c>
      <c r="JC41" s="619">
        <f t="shared" si="51"/>
        <v>-14826197.170000004</v>
      </c>
      <c r="JD41" s="619">
        <f t="shared" si="51"/>
        <v>-35888520.100000001</v>
      </c>
      <c r="JE41" s="619">
        <f t="shared" si="51"/>
        <v>-14719915.630000001</v>
      </c>
      <c r="JF41" s="619">
        <f t="shared" si="51"/>
        <v>-55236303.500000007</v>
      </c>
      <c r="JG41" s="619">
        <f t="shared" si="51"/>
        <v>-75663317.690000013</v>
      </c>
      <c r="JH41" s="619">
        <f t="shared" si="51"/>
        <v>-15989236.720000004</v>
      </c>
      <c r="JI41" s="619">
        <f t="shared" si="51"/>
        <v>-15667459.130000001</v>
      </c>
      <c r="JJ41" s="619">
        <f t="shared" si="51"/>
        <v>-12233516.550000001</v>
      </c>
      <c r="JK41" s="619">
        <f t="shared" si="51"/>
        <v>-8197589.5200000005</v>
      </c>
      <c r="JL41" s="619">
        <f t="shared" si="51"/>
        <v>-171132487.41999999</v>
      </c>
      <c r="JM41" s="619">
        <f t="shared" si="51"/>
        <v>-22052150.170000006</v>
      </c>
      <c r="JN41" s="619">
        <f t="shared" si="51"/>
        <v>-23314423.439999998</v>
      </c>
      <c r="JO41" s="619">
        <f t="shared" si="51"/>
        <v>-41935824.150000006</v>
      </c>
      <c r="JP41" s="619">
        <f t="shared" si="51"/>
        <v>-24712447.030000001</v>
      </c>
      <c r="JQ41" s="619">
        <f t="shared" si="51"/>
        <v>-43304871.789999992</v>
      </c>
      <c r="JR41" s="619">
        <f t="shared" si="51"/>
        <v>-10671539.200000001</v>
      </c>
      <c r="JS41" s="619">
        <f t="shared" si="51"/>
        <v>-185581532.46000001</v>
      </c>
      <c r="JT41" s="619">
        <f t="shared" si="51"/>
        <v>-69428688</v>
      </c>
      <c r="JU41" s="619">
        <f t="shared" si="51"/>
        <v>-15274668.350000001</v>
      </c>
      <c r="JV41" s="619">
        <f t="shared" si="51"/>
        <v>-4976622.7799999993</v>
      </c>
      <c r="JW41" s="619">
        <f t="shared" si="51"/>
        <v>-19053812.989999998</v>
      </c>
      <c r="JX41" s="619">
        <f t="shared" si="51"/>
        <v>-4148801.3600000003</v>
      </c>
      <c r="JY41" s="619">
        <f t="shared" si="51"/>
        <v>-39226219.859999999</v>
      </c>
      <c r="JZ41" s="619">
        <f t="shared" si="51"/>
        <v>-14511966.969999999</v>
      </c>
      <c r="KA41" s="619">
        <f t="shared" si="51"/>
        <v>-8164407.3599999994</v>
      </c>
      <c r="KB41" s="619">
        <f t="shared" si="51"/>
        <v>-11602148.299999999</v>
      </c>
      <c r="KC41" s="619">
        <f t="shared" si="51"/>
        <v>-5450082.4199999999</v>
      </c>
      <c r="KD41" s="619">
        <f t="shared" si="51"/>
        <v>-10446227.880000001</v>
      </c>
      <c r="KE41" s="619">
        <f t="shared" si="51"/>
        <v>-6032184.4700000007</v>
      </c>
      <c r="KF41" s="619">
        <f t="shared" si="51"/>
        <v>-2628231.7899999996</v>
      </c>
      <c r="KG41" s="619">
        <f t="shared" si="51"/>
        <v>-9040017.4600000009</v>
      </c>
      <c r="KH41" s="619">
        <f t="shared" si="51"/>
        <v>-10707305.000000002</v>
      </c>
      <c r="KI41" s="619">
        <f t="shared" si="51"/>
        <v>-509265221.39999998</v>
      </c>
      <c r="KJ41" s="619">
        <f t="shared" si="51"/>
        <v>-51575331.570000008</v>
      </c>
      <c r="KK41" s="619">
        <f t="shared" si="51"/>
        <v>-22575335.939999998</v>
      </c>
      <c r="KL41" s="619">
        <f t="shared" si="51"/>
        <v>-30079763.779999994</v>
      </c>
      <c r="KM41" s="619">
        <f t="shared" si="51"/>
        <v>-11875495.229999999</v>
      </c>
      <c r="KN41" s="619">
        <f t="shared" si="51"/>
        <v>-17575429.729999997</v>
      </c>
      <c r="KO41" s="619">
        <f t="shared" si="51"/>
        <v>-64849459.939999998</v>
      </c>
      <c r="KP41" s="619">
        <f t="shared" si="51"/>
        <v>-10703971.809999999</v>
      </c>
      <c r="KQ41" s="619">
        <f t="shared" si="51"/>
        <v>-10016070.819999998</v>
      </c>
      <c r="KR41" s="619">
        <f t="shared" si="51"/>
        <v>-192966208.54000005</v>
      </c>
      <c r="KS41" s="619">
        <f t="shared" si="51"/>
        <v>-13936965.680000002</v>
      </c>
      <c r="KT41" s="619">
        <f t="shared" si="51"/>
        <v>-12395718.119999999</v>
      </c>
      <c r="KU41" s="619">
        <f t="shared" si="51"/>
        <v>-38246137.459999986</v>
      </c>
      <c r="KV41" s="619">
        <f t="shared" si="51"/>
        <v>-23110458.830000002</v>
      </c>
      <c r="KW41" s="619">
        <f t="shared" si="51"/>
        <v>-20504969.079999998</v>
      </c>
      <c r="KX41" s="619">
        <f t="shared" si="51"/>
        <v>-200430145.70999998</v>
      </c>
      <c r="KY41" s="619">
        <f t="shared" si="51"/>
        <v>-19443823.310000002</v>
      </c>
      <c r="KZ41" s="619">
        <f t="shared" si="51"/>
        <v>-278380391.41000003</v>
      </c>
      <c r="LA41" s="619">
        <f t="shared" si="51"/>
        <v>-14892428.960000001</v>
      </c>
      <c r="LB41" s="619">
        <f t="shared" si="51"/>
        <v>-8459209.6799999997</v>
      </c>
      <c r="LC41" s="619">
        <f t="shared" si="51"/>
        <v>-31143860.179999996</v>
      </c>
      <c r="LD41" s="619">
        <f t="shared" si="51"/>
        <v>-24973057.570000004</v>
      </c>
      <c r="LE41" s="619">
        <f t="shared" si="51"/>
        <v>-11391188.570000002</v>
      </c>
      <c r="LF41" s="619">
        <f t="shared" si="51"/>
        <v>-10221584.789999997</v>
      </c>
      <c r="LG41" s="619">
        <f t="shared" si="51"/>
        <v>-16920188.620000001</v>
      </c>
      <c r="LH41" s="619">
        <f t="shared" si="51"/>
        <v>-608079043.95000005</v>
      </c>
      <c r="LI41" s="619">
        <f t="shared" si="51"/>
        <v>-111713144.48999996</v>
      </c>
      <c r="LJ41" s="619">
        <f t="shared" si="51"/>
        <v>-80106205.780000001</v>
      </c>
      <c r="LK41" s="619">
        <f t="shared" si="51"/>
        <v>-105106388.38999999</v>
      </c>
      <c r="LL41" s="619">
        <f t="shared" si="51"/>
        <v>-20485465.399999999</v>
      </c>
      <c r="LM41" s="619">
        <f t="shared" ref="LM41:NX41" si="52">LM37*-1</f>
        <v>-25075433.060000002</v>
      </c>
      <c r="LN41" s="619">
        <f t="shared" si="52"/>
        <v>-15398123.1</v>
      </c>
      <c r="LO41" s="619">
        <f t="shared" si="52"/>
        <v>-44495254.670000002</v>
      </c>
      <c r="LP41" s="619">
        <f t="shared" si="52"/>
        <v>-8295093.1099999994</v>
      </c>
      <c r="LQ41" s="619">
        <f t="shared" si="52"/>
        <v>-18823349.460000005</v>
      </c>
      <c r="LR41" s="619">
        <f t="shared" si="52"/>
        <v>-4253915.7699999996</v>
      </c>
      <c r="LS41" s="619">
        <f t="shared" si="52"/>
        <v>-82570854.569999993</v>
      </c>
      <c r="LT41" s="619">
        <f t="shared" si="52"/>
        <v>-3149696.1799999997</v>
      </c>
      <c r="LU41" s="619">
        <f t="shared" si="52"/>
        <v>-9603753.5999999996</v>
      </c>
      <c r="LV41" s="619">
        <f t="shared" si="52"/>
        <v>-272502608.04000008</v>
      </c>
      <c r="LW41" s="619">
        <f t="shared" si="52"/>
        <v>-126830684.09</v>
      </c>
      <c r="LX41" s="619">
        <f t="shared" si="52"/>
        <v>-232663112.78999993</v>
      </c>
      <c r="LY41" s="619">
        <f t="shared" si="52"/>
        <v>-68721783.370000005</v>
      </c>
      <c r="LZ41" s="619">
        <f t="shared" si="52"/>
        <v>-37375750.469999999</v>
      </c>
      <c r="MA41" s="619">
        <f t="shared" si="52"/>
        <v>-32796147.690000001</v>
      </c>
      <c r="MB41" s="619">
        <f t="shared" si="52"/>
        <v>-32709582.050000004</v>
      </c>
      <c r="MC41" s="619">
        <f t="shared" si="52"/>
        <v>-26475041.359999999</v>
      </c>
      <c r="MD41" s="619">
        <f t="shared" si="52"/>
        <v>-21102750.43</v>
      </c>
      <c r="ME41" s="619">
        <f t="shared" si="52"/>
        <v>-20714177.039999999</v>
      </c>
      <c r="MF41" s="619">
        <f t="shared" si="52"/>
        <v>-66755825.830000013</v>
      </c>
      <c r="MG41" s="619">
        <f t="shared" si="52"/>
        <v>-12191809.809999999</v>
      </c>
      <c r="MH41" s="619">
        <f t="shared" si="52"/>
        <v>-429126162.56000018</v>
      </c>
      <c r="MI41" s="619">
        <f t="shared" si="52"/>
        <v>-21818581.480000004</v>
      </c>
      <c r="MJ41" s="619">
        <f t="shared" si="52"/>
        <v>-11524500.65</v>
      </c>
      <c r="MK41" s="619">
        <f t="shared" si="52"/>
        <v>-13354458.470000001</v>
      </c>
      <c r="ML41" s="619">
        <f t="shared" si="52"/>
        <v>-13637550.779999999</v>
      </c>
      <c r="MM41" s="619">
        <f t="shared" si="52"/>
        <v>-24055205.520000007</v>
      </c>
      <c r="MN41" s="619">
        <f t="shared" si="52"/>
        <v>-27610034.719999999</v>
      </c>
      <c r="MO41" s="619">
        <f t="shared" si="52"/>
        <v>-7942947.5599999987</v>
      </c>
      <c r="MP41" s="619">
        <f t="shared" si="52"/>
        <v>-41032192.849999994</v>
      </c>
      <c r="MQ41" s="619">
        <f t="shared" si="52"/>
        <v>-16978157.32</v>
      </c>
      <c r="MR41" s="619">
        <f t="shared" si="52"/>
        <v>-17874547.390000001</v>
      </c>
      <c r="MS41" s="619">
        <f t="shared" si="52"/>
        <v>-17261118.560000002</v>
      </c>
      <c r="MT41" s="619">
        <f t="shared" si="52"/>
        <v>-397255120.81000006</v>
      </c>
      <c r="MU41" s="619">
        <f t="shared" si="52"/>
        <v>-24307380.25</v>
      </c>
      <c r="MV41" s="619">
        <f t="shared" si="52"/>
        <v>-38603762.180000007</v>
      </c>
      <c r="MW41" s="619">
        <f t="shared" si="52"/>
        <v>-34775360.109999999</v>
      </c>
      <c r="MX41" s="619">
        <f t="shared" si="52"/>
        <v>-62880154.009999998</v>
      </c>
      <c r="MY41" s="619">
        <f t="shared" si="52"/>
        <v>-18993015.450000003</v>
      </c>
      <c r="MZ41" s="619">
        <f t="shared" si="52"/>
        <v>-56832102.82</v>
      </c>
      <c r="NA41" s="619">
        <f t="shared" si="52"/>
        <v>-51753231.459999993</v>
      </c>
      <c r="NB41" s="619">
        <f t="shared" si="52"/>
        <v>-37859675.289999999</v>
      </c>
      <c r="NC41" s="619">
        <f t="shared" si="52"/>
        <v>-12152745.219999999</v>
      </c>
      <c r="ND41" s="619">
        <f t="shared" si="52"/>
        <v>-7313096.2999999989</v>
      </c>
      <c r="NE41" s="619">
        <f t="shared" si="52"/>
        <v>-774492280.06000018</v>
      </c>
      <c r="NF41" s="619">
        <f t="shared" si="52"/>
        <v>-67343511.819999993</v>
      </c>
      <c r="NG41" s="619">
        <f t="shared" si="52"/>
        <v>-11137510.649999999</v>
      </c>
      <c r="NH41" s="619">
        <f t="shared" si="52"/>
        <v>-135707973.85999998</v>
      </c>
      <c r="NI41" s="619">
        <f t="shared" si="52"/>
        <v>-27148464.59</v>
      </c>
      <c r="NJ41" s="619">
        <f t="shared" si="52"/>
        <v>-40353084.609999999</v>
      </c>
      <c r="NK41" s="619">
        <f t="shared" si="52"/>
        <v>-156893412.09999996</v>
      </c>
      <c r="NL41" s="619">
        <f t="shared" si="52"/>
        <v>-123687777.09</v>
      </c>
      <c r="NM41" s="619">
        <f t="shared" si="52"/>
        <v>-3721037.2800000003</v>
      </c>
      <c r="NN41" s="619">
        <f t="shared" si="52"/>
        <v>-37180728.189999998</v>
      </c>
      <c r="NO41" s="619">
        <f t="shared" si="52"/>
        <v>-14007348.01</v>
      </c>
      <c r="NP41" s="619">
        <f t="shared" si="52"/>
        <v>-14724151.380000001</v>
      </c>
      <c r="NQ41" s="619">
        <f t="shared" si="52"/>
        <v>-129121455.51000005</v>
      </c>
      <c r="NR41" s="619">
        <f t="shared" si="52"/>
        <v>-6290723.0100000007</v>
      </c>
      <c r="NS41" s="619">
        <f t="shared" si="52"/>
        <v>-10195126.719999999</v>
      </c>
      <c r="NT41" s="619">
        <f t="shared" si="52"/>
        <v>-8340483.8899999997</v>
      </c>
      <c r="NU41" s="619">
        <f t="shared" si="52"/>
        <v>-8382312.3200000003</v>
      </c>
      <c r="NV41" s="619">
        <f t="shared" si="52"/>
        <v>-2421926.6899999995</v>
      </c>
      <c r="NW41" s="619">
        <f t="shared" si="52"/>
        <v>-3116898.24</v>
      </c>
      <c r="NX41" s="619">
        <f t="shared" si="52"/>
        <v>-431552716.76999986</v>
      </c>
      <c r="NY41" s="619">
        <f t="shared" ref="NY41:QJ41" si="53">NY37*-1</f>
        <v>-115188858.91000003</v>
      </c>
      <c r="NZ41" s="619">
        <f t="shared" si="53"/>
        <v>-15721504.08</v>
      </c>
      <c r="OA41" s="619">
        <f t="shared" si="53"/>
        <v>-15757908.299999999</v>
      </c>
      <c r="OB41" s="619">
        <f t="shared" si="53"/>
        <v>-13857290.110000001</v>
      </c>
      <c r="OC41" s="619">
        <f t="shared" si="53"/>
        <v>-11777957.720000001</v>
      </c>
      <c r="OD41" s="619">
        <f t="shared" si="53"/>
        <v>-12007397.139999999</v>
      </c>
      <c r="OE41" s="619">
        <f t="shared" si="53"/>
        <v>-419152878.20999998</v>
      </c>
      <c r="OF41" s="619">
        <f t="shared" si="53"/>
        <v>-105115662.63000001</v>
      </c>
      <c r="OG41" s="619">
        <f t="shared" si="53"/>
        <v>-26329211.18</v>
      </c>
      <c r="OH41" s="619">
        <f t="shared" si="53"/>
        <v>-115939568.61</v>
      </c>
      <c r="OI41" s="619">
        <f t="shared" si="53"/>
        <v>-23915854.879999999</v>
      </c>
      <c r="OJ41" s="619">
        <f t="shared" si="53"/>
        <v>-26578759.98</v>
      </c>
      <c r="OK41" s="619">
        <f t="shared" si="53"/>
        <v>-53868215.580000006</v>
      </c>
      <c r="OL41" s="619">
        <f t="shared" si="53"/>
        <v>-26411589.430000007</v>
      </c>
      <c r="OM41" s="619">
        <f t="shared" si="53"/>
        <v>-28752260.059999999</v>
      </c>
      <c r="ON41" s="619">
        <f t="shared" si="53"/>
        <v>-347233972.95999998</v>
      </c>
      <c r="OO41" s="619">
        <f t="shared" si="53"/>
        <v>-66497299.749999993</v>
      </c>
      <c r="OP41" s="619">
        <f t="shared" si="53"/>
        <v>-214631777.99000004</v>
      </c>
      <c r="OQ41" s="619">
        <f t="shared" si="53"/>
        <v>-33401856.609999999</v>
      </c>
      <c r="OR41" s="619">
        <f t="shared" si="53"/>
        <v>-39811913.080000006</v>
      </c>
      <c r="OS41" s="619">
        <f t="shared" si="53"/>
        <v>-23510284.419999998</v>
      </c>
      <c r="OT41" s="619">
        <f t="shared" si="53"/>
        <v>-107654621.97000003</v>
      </c>
      <c r="OU41" s="619">
        <f t="shared" si="53"/>
        <v>-13386460.629999999</v>
      </c>
      <c r="OV41" s="619">
        <f t="shared" si="53"/>
        <v>-16046388.640000001</v>
      </c>
      <c r="OW41" s="619">
        <f t="shared" si="53"/>
        <v>-15007140.250000002</v>
      </c>
      <c r="OX41" s="619">
        <f t="shared" si="53"/>
        <v>-17345064.690000005</v>
      </c>
      <c r="OY41" s="619">
        <f t="shared" si="53"/>
        <v>-65341783.020000003</v>
      </c>
      <c r="OZ41" s="619">
        <f t="shared" si="53"/>
        <v>-10099558.699999999</v>
      </c>
      <c r="PA41" s="619">
        <f t="shared" si="53"/>
        <v>-8298908.5100000007</v>
      </c>
      <c r="PB41" s="619">
        <f t="shared" si="53"/>
        <v>-24276727.699999999</v>
      </c>
      <c r="PC41" s="619">
        <f t="shared" si="53"/>
        <v>-251836010.77000001</v>
      </c>
      <c r="PD41" s="619">
        <f t="shared" si="53"/>
        <v>-10748875.659999998</v>
      </c>
      <c r="PE41" s="619">
        <f t="shared" si="53"/>
        <v>-52348991.969999999</v>
      </c>
      <c r="PF41" s="619">
        <f t="shared" si="53"/>
        <v>-6545076.6100000003</v>
      </c>
      <c r="PG41" s="619">
        <f t="shared" si="53"/>
        <v>-12780270.82</v>
      </c>
      <c r="PH41" s="619">
        <f t="shared" si="53"/>
        <v>-24492019.489999998</v>
      </c>
      <c r="PI41" s="619">
        <f t="shared" si="53"/>
        <v>-15751363.630000001</v>
      </c>
      <c r="PJ41" s="619">
        <f t="shared" si="53"/>
        <v>-11948707.529999999</v>
      </c>
      <c r="PK41" s="619">
        <f t="shared" si="53"/>
        <v>-23326732.34</v>
      </c>
      <c r="PL41" s="619">
        <f t="shared" si="53"/>
        <v>-20614660.170000006</v>
      </c>
      <c r="PM41" s="619">
        <f t="shared" si="53"/>
        <v>-14478639.429999998</v>
      </c>
      <c r="PN41" s="619">
        <f t="shared" si="53"/>
        <v>-32450508.010000002</v>
      </c>
      <c r="PO41" s="619">
        <f t="shared" si="53"/>
        <v>-11063072.859999999</v>
      </c>
      <c r="PP41" s="619">
        <f t="shared" si="53"/>
        <v>-50447977.840000004</v>
      </c>
      <c r="PQ41" s="619">
        <f t="shared" si="53"/>
        <v>-14266599.370000003</v>
      </c>
      <c r="PR41" s="619">
        <f t="shared" si="53"/>
        <v>-6510136.3299999991</v>
      </c>
      <c r="PS41" s="619">
        <f t="shared" si="53"/>
        <v>-10699247.509999998</v>
      </c>
      <c r="PT41" s="619">
        <f t="shared" si="53"/>
        <v>-8634313.1799999997</v>
      </c>
      <c r="PU41" s="619">
        <f t="shared" si="53"/>
        <v>-713074371.56000006</v>
      </c>
      <c r="PV41" s="619">
        <f t="shared" si="53"/>
        <v>-40121507.419999994</v>
      </c>
      <c r="PW41" s="619">
        <f t="shared" si="53"/>
        <v>-15744038.910000004</v>
      </c>
      <c r="PX41" s="619">
        <f t="shared" si="53"/>
        <v>-16970847.489999998</v>
      </c>
      <c r="PY41" s="619">
        <f t="shared" si="53"/>
        <v>-246570892.13000003</v>
      </c>
      <c r="PZ41" s="619">
        <f t="shared" si="53"/>
        <v>-38129188.219999999</v>
      </c>
      <c r="QA41" s="619">
        <f t="shared" si="53"/>
        <v>-69930968.250000015</v>
      </c>
      <c r="QB41" s="619">
        <f t="shared" si="53"/>
        <v>-16812143.530000001</v>
      </c>
      <c r="QC41" s="619">
        <f t="shared" si="53"/>
        <v>-48568428.25</v>
      </c>
      <c r="QD41" s="619">
        <f t="shared" si="53"/>
        <v>-8023646.6500000004</v>
      </c>
      <c r="QE41" s="619">
        <f t="shared" si="53"/>
        <v>-40563724.239999995</v>
      </c>
      <c r="QF41" s="619">
        <f t="shared" si="53"/>
        <v>-19124967.839999996</v>
      </c>
      <c r="QG41" s="619">
        <f t="shared" si="53"/>
        <v>-15536049.189999999</v>
      </c>
      <c r="QH41" s="619">
        <f t="shared" si="53"/>
        <v>-15008414.449999999</v>
      </c>
      <c r="QI41" s="619">
        <f t="shared" si="53"/>
        <v>-52325877.140000008</v>
      </c>
      <c r="QJ41" s="619">
        <f t="shared" si="53"/>
        <v>-23429657.589999996</v>
      </c>
      <c r="QK41" s="619">
        <f t="shared" ref="QK41:SV41" si="54">QK37*-1</f>
        <v>-29405364.789999999</v>
      </c>
      <c r="QL41" s="619">
        <f t="shared" si="54"/>
        <v>-21386551.359999999</v>
      </c>
      <c r="QM41" s="619">
        <f t="shared" si="54"/>
        <v>-18917173.840000004</v>
      </c>
      <c r="QN41" s="619">
        <f t="shared" si="54"/>
        <v>-48279321.230000019</v>
      </c>
      <c r="QO41" s="619">
        <f t="shared" si="54"/>
        <v>-54728407.940000013</v>
      </c>
      <c r="QP41" s="619">
        <f t="shared" si="54"/>
        <v>-14079665.670000002</v>
      </c>
      <c r="QQ41" s="619">
        <f t="shared" si="54"/>
        <v>-4886093.7700000005</v>
      </c>
      <c r="QR41" s="619">
        <f t="shared" si="54"/>
        <v>-10499605.579999998</v>
      </c>
      <c r="QS41" s="619">
        <f t="shared" si="54"/>
        <v>-4730848.75</v>
      </c>
      <c r="QT41" s="619">
        <f t="shared" si="54"/>
        <v>-7068819.04</v>
      </c>
      <c r="QU41" s="619">
        <f t="shared" si="54"/>
        <v>-335099587.70999992</v>
      </c>
      <c r="QV41" s="619">
        <f t="shared" si="54"/>
        <v>-9039309.6799999978</v>
      </c>
      <c r="QW41" s="619">
        <f t="shared" si="54"/>
        <v>-42635024.719999999</v>
      </c>
      <c r="QX41" s="619">
        <f t="shared" si="54"/>
        <v>-10860295.600000001</v>
      </c>
      <c r="QY41" s="619">
        <f t="shared" si="54"/>
        <v>-18622089.220000003</v>
      </c>
      <c r="QZ41" s="619">
        <f t="shared" si="54"/>
        <v>-54565099.539999992</v>
      </c>
      <c r="RA41" s="619">
        <f t="shared" si="54"/>
        <v>-22460622.009999998</v>
      </c>
      <c r="RB41" s="619">
        <f t="shared" si="54"/>
        <v>-39759497.090000004</v>
      </c>
      <c r="RC41" s="619">
        <f t="shared" si="54"/>
        <v>-17758857.850000001</v>
      </c>
      <c r="RD41" s="619">
        <f t="shared" si="54"/>
        <v>-23908059.789999999</v>
      </c>
      <c r="RE41" s="619">
        <f t="shared" si="54"/>
        <v>-12330379.249999998</v>
      </c>
      <c r="RF41" s="619">
        <f t="shared" si="54"/>
        <v>-3438150.5</v>
      </c>
      <c r="RG41" s="619">
        <f t="shared" si="54"/>
        <v>-9469794.0099999998</v>
      </c>
      <c r="RH41" s="619">
        <f t="shared" si="54"/>
        <v>-436149321.00000012</v>
      </c>
      <c r="RI41" s="619">
        <f t="shared" si="54"/>
        <v>-82552549.039999992</v>
      </c>
      <c r="RJ41" s="619">
        <f t="shared" si="54"/>
        <v>-21162867.43</v>
      </c>
      <c r="RK41" s="619">
        <f t="shared" si="54"/>
        <v>-29003081.719999999</v>
      </c>
      <c r="RL41" s="619">
        <f t="shared" si="54"/>
        <v>-36794065.75999999</v>
      </c>
      <c r="RM41" s="619">
        <f t="shared" si="54"/>
        <v>-61137571.340000011</v>
      </c>
      <c r="RN41" s="619">
        <f t="shared" si="54"/>
        <v>-107165966.68000001</v>
      </c>
      <c r="RO41" s="619">
        <f t="shared" si="54"/>
        <v>-22114658.199999999</v>
      </c>
      <c r="RP41" s="619">
        <f t="shared" si="54"/>
        <v>-21347051.760000002</v>
      </c>
      <c r="RQ41" s="619">
        <f t="shared" si="54"/>
        <v>-65651392.580000006</v>
      </c>
      <c r="RR41" s="619">
        <f t="shared" si="54"/>
        <v>-82249313.379999995</v>
      </c>
      <c r="RS41" s="619">
        <f t="shared" si="54"/>
        <v>-21746076.020000003</v>
      </c>
      <c r="RT41" s="619">
        <f t="shared" si="54"/>
        <v>-22940398.769999992</v>
      </c>
      <c r="RU41" s="619">
        <f t="shared" si="54"/>
        <v>-41850744.870000005</v>
      </c>
      <c r="RV41" s="619">
        <f t="shared" si="54"/>
        <v>-16753814.1</v>
      </c>
      <c r="RW41" s="619">
        <f t="shared" si="54"/>
        <v>-12668115.460000001</v>
      </c>
      <c r="RX41" s="619">
        <f t="shared" si="54"/>
        <v>-18278411.590000004</v>
      </c>
      <c r="RY41" s="619">
        <f t="shared" si="54"/>
        <v>-20018625.000000004</v>
      </c>
      <c r="RZ41" s="619">
        <f t="shared" si="54"/>
        <v>-11832496.629999999</v>
      </c>
      <c r="SA41" s="619">
        <f t="shared" si="54"/>
        <v>-18228786.93</v>
      </c>
      <c r="SB41" s="619">
        <f t="shared" si="54"/>
        <v>-194948204.47999999</v>
      </c>
      <c r="SC41" s="619">
        <f t="shared" si="54"/>
        <v>-10070505.350000001</v>
      </c>
      <c r="SD41" s="619">
        <f t="shared" si="54"/>
        <v>-14015868.42</v>
      </c>
      <c r="SE41" s="619">
        <f t="shared" si="54"/>
        <v>-11861460.539999999</v>
      </c>
      <c r="SF41" s="619">
        <f t="shared" si="54"/>
        <v>-8440648.6600000001</v>
      </c>
      <c r="SG41" s="619">
        <f t="shared" si="54"/>
        <v>-20868877.440000001</v>
      </c>
      <c r="SH41" s="619">
        <f t="shared" si="54"/>
        <v>-13175270.52</v>
      </c>
      <c r="SI41" s="619">
        <f t="shared" si="54"/>
        <v>-28846512.129999999</v>
      </c>
      <c r="SJ41" s="619">
        <f t="shared" si="54"/>
        <v>-18994035.610000007</v>
      </c>
      <c r="SK41" s="619">
        <f t="shared" si="54"/>
        <v>-10525424.549999999</v>
      </c>
      <c r="SL41" s="619">
        <f t="shared" si="54"/>
        <v>-79426124.87000002</v>
      </c>
      <c r="SM41" s="619">
        <f t="shared" si="54"/>
        <v>-8002628.0800000001</v>
      </c>
      <c r="SN41" s="619">
        <f t="shared" si="54"/>
        <v>-95775357.939999998</v>
      </c>
      <c r="SO41" s="619">
        <f t="shared" si="54"/>
        <v>-10104054</v>
      </c>
      <c r="SP41" s="619">
        <f t="shared" si="54"/>
        <v>-16735438.909999998</v>
      </c>
      <c r="SQ41" s="619">
        <f t="shared" si="54"/>
        <v>-40134015.850000001</v>
      </c>
      <c r="SR41" s="619">
        <f t="shared" si="54"/>
        <v>-7934773.540000001</v>
      </c>
      <c r="SS41" s="619">
        <f t="shared" si="54"/>
        <v>-11844370.26</v>
      </c>
      <c r="ST41" s="619">
        <f t="shared" si="54"/>
        <v>-13081038.68</v>
      </c>
      <c r="SU41" s="619">
        <f t="shared" si="54"/>
        <v>-6783696.4900000002</v>
      </c>
      <c r="SV41" s="619">
        <f t="shared" si="54"/>
        <v>-284932884.49000001</v>
      </c>
      <c r="SW41" s="619">
        <f t="shared" ref="SW41:VH41" si="55">SW37*-1</f>
        <v>-5606607.2199999997</v>
      </c>
      <c r="SX41" s="619">
        <f t="shared" si="55"/>
        <v>-21880389.739999995</v>
      </c>
      <c r="SY41" s="619">
        <f t="shared" si="55"/>
        <v>-19086288.419999998</v>
      </c>
      <c r="SZ41" s="619">
        <f t="shared" si="55"/>
        <v>-3465444.4299999997</v>
      </c>
      <c r="TA41" s="619">
        <f t="shared" si="55"/>
        <v>-5214084.2100000009</v>
      </c>
      <c r="TB41" s="619">
        <f t="shared" si="55"/>
        <v>-12065012.630000001</v>
      </c>
      <c r="TC41" s="619">
        <f t="shared" si="55"/>
        <v>-79005433.779999986</v>
      </c>
      <c r="TD41" s="619">
        <f t="shared" si="55"/>
        <v>-11447393.52</v>
      </c>
      <c r="TE41" s="619">
        <f t="shared" si="55"/>
        <v>-13059316.050000003</v>
      </c>
      <c r="TF41" s="619">
        <f t="shared" si="55"/>
        <v>-18402732.260000005</v>
      </c>
      <c r="TG41" s="619">
        <f t="shared" si="55"/>
        <v>-45404445.739999995</v>
      </c>
      <c r="TH41" s="619">
        <f t="shared" si="55"/>
        <v>-10574656.999999998</v>
      </c>
      <c r="TI41" s="619">
        <f t="shared" si="55"/>
        <v>-7748524.0899999999</v>
      </c>
      <c r="TJ41" s="619">
        <f t="shared" si="55"/>
        <v>-394986523.25000006</v>
      </c>
      <c r="TK41" s="619">
        <f t="shared" si="55"/>
        <v>-7212135.7900000019</v>
      </c>
      <c r="TL41" s="619">
        <f t="shared" si="55"/>
        <v>-13590828.810000001</v>
      </c>
      <c r="TM41" s="619">
        <f t="shared" si="55"/>
        <v>-31084665.390000004</v>
      </c>
      <c r="TN41" s="619">
        <f t="shared" si="55"/>
        <v>-23505950.619999994</v>
      </c>
      <c r="TO41" s="619">
        <f t="shared" si="55"/>
        <v>-11423103.540000001</v>
      </c>
      <c r="TP41" s="619">
        <f t="shared" si="55"/>
        <v>-5959890.8700000001</v>
      </c>
      <c r="TQ41" s="619">
        <f t="shared" si="55"/>
        <v>-71185894.399999976</v>
      </c>
      <c r="TR41" s="619">
        <f t="shared" si="55"/>
        <v>-11782591.77</v>
      </c>
      <c r="TS41" s="619">
        <f t="shared" si="55"/>
        <v>-22382705.980000004</v>
      </c>
      <c r="TT41" s="619">
        <f t="shared" si="55"/>
        <v>-31247453.91</v>
      </c>
      <c r="TU41" s="619">
        <f t="shared" si="55"/>
        <v>-5400990.96</v>
      </c>
      <c r="TV41" s="619">
        <f t="shared" si="55"/>
        <v>-10301364.470000001</v>
      </c>
      <c r="TW41" s="619">
        <f t="shared" si="55"/>
        <v>-7188255.209999999</v>
      </c>
      <c r="TX41" s="619">
        <f t="shared" si="55"/>
        <v>-15332524.549999999</v>
      </c>
      <c r="TY41" s="619">
        <f t="shared" si="55"/>
        <v>-3755039.29</v>
      </c>
      <c r="TZ41" s="619">
        <f t="shared" si="55"/>
        <v>-77180108.019999996</v>
      </c>
      <c r="UA41" s="619">
        <f t="shared" si="55"/>
        <v>-7506106.8700000001</v>
      </c>
      <c r="UB41" s="619">
        <f t="shared" si="55"/>
        <v>-112747861.16</v>
      </c>
      <c r="UC41" s="619">
        <f t="shared" si="55"/>
        <v>-48259302.250000007</v>
      </c>
      <c r="UD41" s="619">
        <f t="shared" si="55"/>
        <v>-19384699.209999997</v>
      </c>
      <c r="UE41" s="619">
        <f t="shared" si="55"/>
        <v>-18452630.399999999</v>
      </c>
      <c r="UF41" s="619">
        <f t="shared" si="55"/>
        <v>-238647876.99999997</v>
      </c>
      <c r="UG41" s="619">
        <f t="shared" si="55"/>
        <v>-9741186.339999998</v>
      </c>
      <c r="UH41" s="619">
        <f t="shared" si="55"/>
        <v>-13320727.140000002</v>
      </c>
      <c r="UI41" s="619">
        <f t="shared" si="55"/>
        <v>-25031853.469999995</v>
      </c>
      <c r="UJ41" s="619">
        <f t="shared" si="55"/>
        <v>-10118804.760000002</v>
      </c>
      <c r="UK41" s="619">
        <f t="shared" si="55"/>
        <v>-116713300.78999999</v>
      </c>
      <c r="UL41" s="619">
        <f t="shared" si="55"/>
        <v>-35341663.239999995</v>
      </c>
      <c r="UM41" s="619">
        <f t="shared" si="55"/>
        <v>-15224849.470000001</v>
      </c>
      <c r="UN41" s="619">
        <f t="shared" si="55"/>
        <v>-48211087.029999994</v>
      </c>
      <c r="UO41" s="619">
        <f t="shared" si="55"/>
        <v>-19218820.529999994</v>
      </c>
      <c r="UP41" s="619">
        <f t="shared" si="55"/>
        <v>-26585248.970000003</v>
      </c>
      <c r="UQ41" s="619">
        <f t="shared" si="55"/>
        <v>-529694533.43999994</v>
      </c>
      <c r="UR41" s="619">
        <f t="shared" si="55"/>
        <v>-29508576.329999994</v>
      </c>
      <c r="US41" s="619">
        <f t="shared" si="55"/>
        <v>-22839925.049999997</v>
      </c>
      <c r="UT41" s="619">
        <f t="shared" si="55"/>
        <v>-103221364.16999996</v>
      </c>
      <c r="UU41" s="619">
        <f t="shared" si="55"/>
        <v>-8256302.7000000002</v>
      </c>
      <c r="UV41" s="619">
        <f t="shared" si="55"/>
        <v>-22979000.279999997</v>
      </c>
      <c r="UW41" s="619">
        <f t="shared" si="55"/>
        <v>-84836970.059999973</v>
      </c>
      <c r="UX41" s="619">
        <f t="shared" si="55"/>
        <v>-11765751.720000001</v>
      </c>
      <c r="UY41" s="619">
        <f t="shared" si="55"/>
        <v>-18182004.620000001</v>
      </c>
      <c r="UZ41" s="619">
        <f t="shared" si="55"/>
        <v>-18657862.759999998</v>
      </c>
      <c r="VA41" s="619">
        <f t="shared" si="55"/>
        <v>-28025289.609999999</v>
      </c>
      <c r="VB41" s="619">
        <f t="shared" si="55"/>
        <v>-57462688.980000012</v>
      </c>
      <c r="VC41" s="619">
        <f t="shared" si="55"/>
        <v>-26676541.82</v>
      </c>
      <c r="VD41" s="619">
        <f t="shared" si="55"/>
        <v>-40686888.820000008</v>
      </c>
      <c r="VE41" s="619">
        <f t="shared" si="55"/>
        <v>-17254982.07</v>
      </c>
      <c r="VF41" s="619">
        <f t="shared" si="55"/>
        <v>-16106039.970000003</v>
      </c>
      <c r="VG41" s="619">
        <f t="shared" si="55"/>
        <v>-16389088.48</v>
      </c>
      <c r="VH41" s="619">
        <f t="shared" si="55"/>
        <v>-15968713.849999998</v>
      </c>
      <c r="VI41" s="619">
        <f t="shared" ref="VI41:XT41" si="56">VI37*-1</f>
        <v>-65582251.840000004</v>
      </c>
      <c r="VJ41" s="619">
        <f t="shared" si="56"/>
        <v>-14586972.1</v>
      </c>
      <c r="VK41" s="619">
        <f t="shared" si="56"/>
        <v>-8316574.7399999993</v>
      </c>
      <c r="VL41" s="619">
        <f t="shared" si="56"/>
        <v>-5402360.3100000005</v>
      </c>
      <c r="VM41" s="619">
        <f t="shared" si="56"/>
        <v>-449184215.08000004</v>
      </c>
      <c r="VN41" s="619">
        <f t="shared" si="56"/>
        <v>-21892891.850000001</v>
      </c>
      <c r="VO41" s="619">
        <f t="shared" si="56"/>
        <v>-29053078.449999999</v>
      </c>
      <c r="VP41" s="619">
        <f t="shared" si="56"/>
        <v>-39121589.350000001</v>
      </c>
      <c r="VQ41" s="619">
        <f t="shared" si="56"/>
        <v>-39743129.310000002</v>
      </c>
      <c r="VR41" s="619">
        <f t="shared" si="56"/>
        <v>-31582922.780000001</v>
      </c>
      <c r="VS41" s="619">
        <f>VS37*-1</f>
        <v>-19125176.940000001</v>
      </c>
      <c r="VT41" s="619">
        <f t="shared" si="56"/>
        <v>-8904829.7200000007</v>
      </c>
      <c r="VU41" s="619">
        <f t="shared" si="56"/>
        <v>-24272785.680000003</v>
      </c>
      <c r="VV41" s="619">
        <f t="shared" si="56"/>
        <v>-88284436.950000003</v>
      </c>
      <c r="VW41" s="619">
        <f t="shared" si="56"/>
        <v>-13891783.77</v>
      </c>
      <c r="VX41" s="619">
        <f t="shared" si="56"/>
        <v>-43991308.020000003</v>
      </c>
      <c r="VY41" s="619">
        <f t="shared" si="56"/>
        <v>-40270809.130000003</v>
      </c>
      <c r="VZ41" s="619">
        <f t="shared" si="56"/>
        <v>-4930648.3199999994</v>
      </c>
      <c r="WA41" s="619">
        <f t="shared" si="56"/>
        <v>-12891282.02</v>
      </c>
      <c r="WB41" s="619">
        <f t="shared" si="56"/>
        <v>-832677796.69000018</v>
      </c>
      <c r="WC41" s="619">
        <f t="shared" si="56"/>
        <v>-26717398.290000007</v>
      </c>
      <c r="WD41" s="619">
        <f t="shared" si="56"/>
        <v>-12541202.9</v>
      </c>
      <c r="WE41" s="619">
        <f t="shared" si="56"/>
        <v>-13039062.319999998</v>
      </c>
      <c r="WF41" s="619">
        <f t="shared" si="56"/>
        <v>-6828910.5199999996</v>
      </c>
      <c r="WG41" s="619">
        <f t="shared" si="56"/>
        <v>-19271795.300000001</v>
      </c>
      <c r="WH41" s="619">
        <f t="shared" si="56"/>
        <v>-49223726.399999999</v>
      </c>
      <c r="WI41" s="619">
        <f t="shared" si="56"/>
        <v>-32583683.460000005</v>
      </c>
      <c r="WJ41" s="619">
        <f t="shared" si="56"/>
        <v>-12457339.74</v>
      </c>
      <c r="WK41" s="619">
        <f t="shared" si="56"/>
        <v>-31233707.850000001</v>
      </c>
      <c r="WL41" s="619">
        <f t="shared" si="56"/>
        <v>-8598836.9399999995</v>
      </c>
      <c r="WM41" s="619">
        <f t="shared" si="56"/>
        <v>-65417592.659999996</v>
      </c>
      <c r="WN41" s="619">
        <f t="shared" si="56"/>
        <v>-13847119.399999999</v>
      </c>
      <c r="WO41" s="619">
        <f t="shared" si="56"/>
        <v>-66067546.439999998</v>
      </c>
      <c r="WP41" s="619">
        <f t="shared" si="56"/>
        <v>-39069851.980000004</v>
      </c>
      <c r="WQ41" s="619">
        <f t="shared" si="56"/>
        <v>-13152575</v>
      </c>
      <c r="WR41" s="619">
        <f t="shared" si="56"/>
        <v>-15871910.5</v>
      </c>
      <c r="WS41" s="619">
        <f t="shared" si="56"/>
        <v>-31033667.199999996</v>
      </c>
      <c r="WT41" s="619">
        <f t="shared" si="56"/>
        <v>-9430863.7300000004</v>
      </c>
      <c r="WU41" s="619">
        <f t="shared" si="56"/>
        <v>-39290937.970000006</v>
      </c>
      <c r="WV41" s="619">
        <f t="shared" si="56"/>
        <v>-101468467.39</v>
      </c>
      <c r="WW41" s="619">
        <f t="shared" si="56"/>
        <v>-33043094.390000008</v>
      </c>
      <c r="WX41" s="619">
        <f t="shared" si="56"/>
        <v>-18421097.989999998</v>
      </c>
      <c r="WY41" s="619">
        <f t="shared" si="56"/>
        <v>-11497482.059999999</v>
      </c>
      <c r="WZ41" s="619">
        <f t="shared" si="56"/>
        <v>-17815170.240000002</v>
      </c>
      <c r="XA41" s="619">
        <f t="shared" si="56"/>
        <v>-10363977.84</v>
      </c>
      <c r="XB41" s="619">
        <f t="shared" si="56"/>
        <v>-9875634.0700000003</v>
      </c>
      <c r="XC41" s="619">
        <f t="shared" si="56"/>
        <v>-16162320.930000002</v>
      </c>
      <c r="XD41" s="619">
        <f t="shared" si="56"/>
        <v>-95522154.970000014</v>
      </c>
      <c r="XE41" s="619">
        <f t="shared" si="56"/>
        <v>-16243724.709000001</v>
      </c>
      <c r="XF41" s="619">
        <f t="shared" si="56"/>
        <v>-3164463.7</v>
      </c>
      <c r="XG41" s="619">
        <f t="shared" si="56"/>
        <v>-4263668.2700000005</v>
      </c>
      <c r="XH41" s="619">
        <f t="shared" si="56"/>
        <v>-10655984.409999998</v>
      </c>
      <c r="XI41" s="619">
        <f t="shared" si="56"/>
        <v>-249490439.81999996</v>
      </c>
      <c r="XJ41" s="619">
        <f t="shared" si="56"/>
        <v>-21826988.91</v>
      </c>
      <c r="XK41" s="619">
        <f t="shared" si="56"/>
        <v>-33215425.479999993</v>
      </c>
      <c r="XL41" s="619">
        <f t="shared" si="56"/>
        <v>-162852034.31000003</v>
      </c>
      <c r="XM41" s="619">
        <f t="shared" si="56"/>
        <v>-24928379.890000001</v>
      </c>
      <c r="XN41" s="619">
        <f t="shared" si="56"/>
        <v>-19154584.870000001</v>
      </c>
      <c r="XO41" s="619">
        <f t="shared" si="56"/>
        <v>-48625318.469999999</v>
      </c>
      <c r="XP41" s="619">
        <f t="shared" si="56"/>
        <v>-23552185.940000001</v>
      </c>
      <c r="XQ41" s="619">
        <f t="shared" si="56"/>
        <v>-9969574.1500000004</v>
      </c>
      <c r="XR41" s="619">
        <f t="shared" si="56"/>
        <v>-30122769.020000003</v>
      </c>
      <c r="XS41" s="619">
        <f t="shared" si="56"/>
        <v>-29751656.269999996</v>
      </c>
      <c r="XT41" s="619">
        <f t="shared" si="56"/>
        <v>-8881253.5800000001</v>
      </c>
      <c r="XU41" s="619">
        <f t="shared" ref="XU41:AAF41" si="57">XU37*-1</f>
        <v>-16210214.040000001</v>
      </c>
      <c r="XV41" s="619">
        <f t="shared" si="57"/>
        <v>-7109333.2000000011</v>
      </c>
      <c r="XW41" s="619">
        <f t="shared" si="57"/>
        <v>-11568670.330000002</v>
      </c>
      <c r="XX41" s="619">
        <f t="shared" si="57"/>
        <v>-10460084.550000001</v>
      </c>
      <c r="XY41" s="619">
        <f t="shared" si="57"/>
        <v>-6553163.9199999999</v>
      </c>
      <c r="XZ41" s="619">
        <f t="shared" si="57"/>
        <v>-14051464.050000001</v>
      </c>
      <c r="YA41" s="619">
        <f t="shared" si="57"/>
        <v>-9694363.7899999991</v>
      </c>
      <c r="YB41" s="619">
        <f t="shared" si="57"/>
        <v>-6677923.790000001</v>
      </c>
      <c r="YC41" s="619">
        <f t="shared" si="57"/>
        <v>-7864301.4300000006</v>
      </c>
      <c r="YD41" s="619">
        <f t="shared" si="57"/>
        <v>-10080784.899999999</v>
      </c>
      <c r="YE41" s="619">
        <f t="shared" si="57"/>
        <v>-6954532.2199999997</v>
      </c>
      <c r="YF41" s="619">
        <f t="shared" si="57"/>
        <v>-303739354.62000006</v>
      </c>
      <c r="YG41" s="619">
        <f t="shared" si="57"/>
        <v>-26160246.650000002</v>
      </c>
      <c r="YH41" s="619">
        <f t="shared" si="57"/>
        <v>-53156190.919999994</v>
      </c>
      <c r="YI41" s="619">
        <f t="shared" si="57"/>
        <v>-32641053.77</v>
      </c>
      <c r="YJ41" s="619">
        <f t="shared" si="57"/>
        <v>-127385577.66999999</v>
      </c>
      <c r="YK41" s="619">
        <f t="shared" si="57"/>
        <v>-16010681.68</v>
      </c>
      <c r="YL41" s="619">
        <f t="shared" si="57"/>
        <v>-56768168.259999998</v>
      </c>
      <c r="YM41" s="619">
        <f t="shared" si="57"/>
        <v>-4192689.5599999996</v>
      </c>
      <c r="YN41" s="619">
        <f t="shared" si="57"/>
        <v>-53984348.590000004</v>
      </c>
      <c r="YO41" s="619">
        <f t="shared" si="57"/>
        <v>-74609100.459999993</v>
      </c>
      <c r="YP41" s="619">
        <f t="shared" si="57"/>
        <v>-20876369.359999999</v>
      </c>
      <c r="YQ41" s="619">
        <f t="shared" si="57"/>
        <v>-28014992.829999998</v>
      </c>
      <c r="YR41" s="619">
        <f t="shared" si="57"/>
        <v>-24921928.829999998</v>
      </c>
      <c r="YS41" s="619">
        <f t="shared" si="57"/>
        <v>-11473156.74</v>
      </c>
      <c r="YT41" s="619">
        <f t="shared" si="57"/>
        <v>-8309611.5800000001</v>
      </c>
      <c r="YU41" s="619">
        <f t="shared" si="57"/>
        <v>-18994651.209999997</v>
      </c>
      <c r="YV41" s="619">
        <f t="shared" si="57"/>
        <v>-8202440.7700000005</v>
      </c>
      <c r="YW41" s="619">
        <f t="shared" si="57"/>
        <v>-175576796.82000002</v>
      </c>
      <c r="YX41" s="619">
        <f t="shared" si="57"/>
        <v>-15020043.079999998</v>
      </c>
      <c r="YY41" s="619">
        <f t="shared" si="57"/>
        <v>-10579868.129999999</v>
      </c>
      <c r="YZ41" s="619">
        <f t="shared" si="57"/>
        <v>-12371155.4</v>
      </c>
      <c r="ZA41" s="619">
        <f t="shared" si="57"/>
        <v>-17291102.759999998</v>
      </c>
      <c r="ZB41" s="619">
        <f t="shared" si="57"/>
        <v>-9581720.5700000003</v>
      </c>
      <c r="ZC41" s="619">
        <f t="shared" si="57"/>
        <v>-8084620.0699999994</v>
      </c>
      <c r="ZD41" s="619">
        <f t="shared" si="57"/>
        <v>-89065448.540000007</v>
      </c>
      <c r="ZE41" s="619">
        <f t="shared" si="57"/>
        <v>-11805723.960000001</v>
      </c>
      <c r="ZF41" s="619">
        <f t="shared" si="57"/>
        <v>-14551150.600000003</v>
      </c>
      <c r="ZG41" s="619">
        <f t="shared" si="57"/>
        <v>-10404717.759999998</v>
      </c>
      <c r="ZH41" s="619">
        <f t="shared" si="57"/>
        <v>-6067284.7999999998</v>
      </c>
      <c r="ZI41" s="619">
        <f t="shared" si="57"/>
        <v>-12549432.690000001</v>
      </c>
      <c r="ZJ41" s="619">
        <f t="shared" si="57"/>
        <v>-14733900.899999999</v>
      </c>
      <c r="ZK41" s="619">
        <f t="shared" si="57"/>
        <v>-6523334.5999999996</v>
      </c>
      <c r="ZL41" s="619">
        <f t="shared" si="57"/>
        <v>-71243753.249999985</v>
      </c>
      <c r="ZM41" s="619">
        <f t="shared" si="57"/>
        <v>-353420369.12</v>
      </c>
      <c r="ZN41" s="619">
        <f t="shared" si="57"/>
        <v>-12851478.75</v>
      </c>
      <c r="ZO41" s="619">
        <f t="shared" si="57"/>
        <v>-57529860.726999998</v>
      </c>
      <c r="ZP41" s="619">
        <f t="shared" si="57"/>
        <v>-115787980.77</v>
      </c>
      <c r="ZQ41" s="619">
        <f t="shared" si="57"/>
        <v>-25840766.319999997</v>
      </c>
      <c r="ZR41" s="619">
        <f t="shared" si="57"/>
        <v>-8244887.4070000006</v>
      </c>
      <c r="ZS41" s="619">
        <f t="shared" si="57"/>
        <v>-23399857.449999999</v>
      </c>
      <c r="ZT41" s="619">
        <f t="shared" si="57"/>
        <v>-52802945.269999996</v>
      </c>
      <c r="ZU41" s="619">
        <f t="shared" si="57"/>
        <v>-35028882.320000008</v>
      </c>
      <c r="ZV41" s="619">
        <f t="shared" si="57"/>
        <v>-54266233.149999999</v>
      </c>
      <c r="ZW41" s="619">
        <f t="shared" si="57"/>
        <v>-5419610.3300000001</v>
      </c>
      <c r="ZX41" s="619">
        <f t="shared" si="57"/>
        <v>-11079539.200000001</v>
      </c>
      <c r="ZY41" s="619">
        <f t="shared" si="57"/>
        <v>-21031373.599999998</v>
      </c>
      <c r="ZZ41" s="619">
        <f t="shared" si="57"/>
        <v>-27943288.390000004</v>
      </c>
      <c r="AAA41" s="619">
        <f t="shared" si="57"/>
        <v>-7848991.54</v>
      </c>
      <c r="AAB41" s="619">
        <f t="shared" si="57"/>
        <v>-12675337.35</v>
      </c>
      <c r="AAC41" s="619">
        <f t="shared" si="57"/>
        <v>-19567513.739999998</v>
      </c>
      <c r="AAD41" s="619">
        <f t="shared" si="57"/>
        <v>-6345142.4800000004</v>
      </c>
      <c r="AAE41" s="619">
        <f t="shared" si="57"/>
        <v>-18835925.599999998</v>
      </c>
      <c r="AAF41" s="619">
        <f t="shared" si="57"/>
        <v>-10964850.68</v>
      </c>
      <c r="AAG41" s="619">
        <f t="shared" ref="AAG41:ACR41" si="58">AAG37*-1</f>
        <v>-6755977.5799999991</v>
      </c>
      <c r="AAH41" s="619">
        <f t="shared" si="58"/>
        <v>-9468190.5700000003</v>
      </c>
      <c r="AAI41" s="619">
        <f t="shared" si="58"/>
        <v>-108879256.97999999</v>
      </c>
      <c r="AAJ41" s="619">
        <f t="shared" si="58"/>
        <v>-13075759.530000001</v>
      </c>
      <c r="AAK41" s="619">
        <f t="shared" si="58"/>
        <v>-22538929.880000003</v>
      </c>
      <c r="AAL41" s="619">
        <f t="shared" si="58"/>
        <v>-12466404.370000001</v>
      </c>
      <c r="AAM41" s="619">
        <f t="shared" si="58"/>
        <v>-4731075.7500000009</v>
      </c>
      <c r="AAN41" s="619">
        <f t="shared" si="58"/>
        <v>-28642568.360000007</v>
      </c>
      <c r="AAO41" s="619">
        <f t="shared" si="58"/>
        <v>-8726645.5399999991</v>
      </c>
      <c r="AAP41" s="619">
        <f t="shared" si="58"/>
        <v>-936735048.77999985</v>
      </c>
      <c r="AAQ41" s="619">
        <f t="shared" si="58"/>
        <v>-26093924.899999999</v>
      </c>
      <c r="AAR41" s="619">
        <f t="shared" si="58"/>
        <v>-14138034.98</v>
      </c>
      <c r="AAS41" s="619">
        <f t="shared" si="58"/>
        <v>-39073943.25</v>
      </c>
      <c r="AAT41" s="619">
        <f t="shared" si="58"/>
        <v>-39809662.019999996</v>
      </c>
      <c r="AAU41" s="619">
        <f t="shared" si="58"/>
        <v>-11604048.870000001</v>
      </c>
      <c r="AAV41" s="619">
        <f t="shared" si="58"/>
        <v>-26950988.050000004</v>
      </c>
      <c r="AAW41" s="619">
        <f t="shared" si="58"/>
        <v>-16250305.660000004</v>
      </c>
      <c r="AAX41" s="619">
        <f t="shared" si="58"/>
        <v>-106699290.61999999</v>
      </c>
      <c r="AAY41" s="619">
        <f t="shared" si="58"/>
        <v>-15594284.009999998</v>
      </c>
      <c r="AAZ41" s="619">
        <f t="shared" si="58"/>
        <v>-29135553.219999999</v>
      </c>
      <c r="ABA41" s="619">
        <f t="shared" si="58"/>
        <v>-135137670.29000002</v>
      </c>
      <c r="ABB41" s="619">
        <f t="shared" si="58"/>
        <v>-33186431.490000002</v>
      </c>
      <c r="ABC41" s="619">
        <f t="shared" si="58"/>
        <v>-6914089.4800000004</v>
      </c>
      <c r="ABD41" s="619">
        <f t="shared" si="58"/>
        <v>-17446758.690000001</v>
      </c>
      <c r="ABE41" s="619">
        <f t="shared" si="58"/>
        <v>-10554300.819999998</v>
      </c>
      <c r="ABF41" s="619">
        <f t="shared" si="58"/>
        <v>-7082020.7699999996</v>
      </c>
      <c r="ABG41" s="619">
        <f t="shared" si="58"/>
        <v>-10156180.290000001</v>
      </c>
      <c r="ABH41" s="619">
        <f t="shared" si="58"/>
        <v>-12614598.130000003</v>
      </c>
      <c r="ABI41" s="619">
        <f t="shared" si="58"/>
        <v>-123144885.94999999</v>
      </c>
      <c r="ABJ41" s="619">
        <f t="shared" si="58"/>
        <v>-121059093.06</v>
      </c>
      <c r="ABK41" s="619">
        <f t="shared" si="58"/>
        <v>-21860186.27</v>
      </c>
      <c r="ABL41" s="619">
        <f t="shared" si="58"/>
        <v>-10209008.140000002</v>
      </c>
      <c r="ABM41" s="619">
        <f t="shared" si="58"/>
        <v>-21128839.049999997</v>
      </c>
      <c r="ABN41" s="619">
        <f t="shared" si="58"/>
        <v>-5192964.26</v>
      </c>
      <c r="ABO41" s="619">
        <f t="shared" si="58"/>
        <v>-6694970.2999999998</v>
      </c>
      <c r="ABP41" s="619">
        <f t="shared" si="58"/>
        <v>-181155084</v>
      </c>
      <c r="ABQ41" s="619">
        <f t="shared" si="58"/>
        <v>-20384382.980000004</v>
      </c>
      <c r="ABR41" s="619">
        <f t="shared" si="58"/>
        <v>-19580072.09</v>
      </c>
      <c r="ABS41" s="619">
        <f t="shared" si="58"/>
        <v>-25049787.790000003</v>
      </c>
      <c r="ABT41" s="619">
        <f t="shared" si="58"/>
        <v>-18165863.399999999</v>
      </c>
      <c r="ABU41" s="619">
        <f t="shared" si="58"/>
        <v>-17979005.630000003</v>
      </c>
      <c r="ABV41" s="619">
        <f t="shared" si="58"/>
        <v>-11272517.260000002</v>
      </c>
      <c r="ABW41" s="619">
        <f t="shared" si="58"/>
        <v>-23715350.719999999</v>
      </c>
      <c r="ABX41" s="619">
        <f t="shared" si="58"/>
        <v>-1630323.97</v>
      </c>
      <c r="ABY41" s="619">
        <f t="shared" si="58"/>
        <v>-305229202.10000008</v>
      </c>
      <c r="ABZ41" s="619">
        <f t="shared" si="58"/>
        <v>-17738587.07</v>
      </c>
      <c r="ACA41" s="619">
        <f t="shared" si="58"/>
        <v>-45071489.410000004</v>
      </c>
      <c r="ACB41" s="619">
        <f t="shared" si="58"/>
        <v>-8393392.3499999996</v>
      </c>
      <c r="ACC41" s="619">
        <f t="shared" si="58"/>
        <v>-15025284.120000001</v>
      </c>
      <c r="ACD41" s="619">
        <f t="shared" si="58"/>
        <v>-106058799.8</v>
      </c>
      <c r="ACE41" s="619">
        <f t="shared" si="58"/>
        <v>-8817751.3000000007</v>
      </c>
      <c r="ACF41" s="619">
        <f t="shared" si="58"/>
        <v>-6706538.3199999994</v>
      </c>
      <c r="ACG41" s="619">
        <f t="shared" si="58"/>
        <v>-11082693.83</v>
      </c>
      <c r="ACH41" s="619">
        <f t="shared" si="58"/>
        <v>-17759536.02</v>
      </c>
      <c r="ACI41" s="619">
        <f t="shared" si="58"/>
        <v>-17955001.719999999</v>
      </c>
      <c r="ACJ41" s="619">
        <f t="shared" si="58"/>
        <v>-567736234.52999997</v>
      </c>
      <c r="ACK41" s="619">
        <f t="shared" si="58"/>
        <v>-3929800.31</v>
      </c>
      <c r="ACL41" s="619">
        <f t="shared" si="58"/>
        <v>-23743493.650000002</v>
      </c>
      <c r="ACM41" s="619">
        <f t="shared" si="58"/>
        <v>-18500855.119999997</v>
      </c>
      <c r="ACN41" s="619">
        <f t="shared" si="58"/>
        <v>-7542011.1399999997</v>
      </c>
      <c r="ACO41" s="619">
        <f t="shared" si="58"/>
        <v>-38466656.939999998</v>
      </c>
      <c r="ACP41" s="619">
        <f t="shared" si="58"/>
        <v>-17579292.920000002</v>
      </c>
      <c r="ACQ41" s="619">
        <f t="shared" si="58"/>
        <v>-120826794.94999999</v>
      </c>
      <c r="ACR41" s="619">
        <f t="shared" si="58"/>
        <v>-137099207.88999999</v>
      </c>
      <c r="ACS41" s="619">
        <f t="shared" ref="ACS41:AFD41" si="59">ACS37*-1</f>
        <v>-28270028.010000005</v>
      </c>
      <c r="ACT41" s="619">
        <f t="shared" si="59"/>
        <v>-57401648.729999997</v>
      </c>
      <c r="ACU41" s="619">
        <f t="shared" si="59"/>
        <v>-44040880.980000012</v>
      </c>
      <c r="ACV41" s="619">
        <f t="shared" si="59"/>
        <v>-36135663.020000003</v>
      </c>
      <c r="ACW41" s="619">
        <f t="shared" si="59"/>
        <v>-95033065.719999999</v>
      </c>
      <c r="ACX41" s="619">
        <f t="shared" si="59"/>
        <v>-22506092.640000001</v>
      </c>
      <c r="ACY41" s="619">
        <f t="shared" si="59"/>
        <v>-9789309.2799999993</v>
      </c>
      <c r="ACZ41" s="619">
        <f t="shared" si="59"/>
        <v>-22060675.030000005</v>
      </c>
      <c r="ADA41" s="619">
        <f t="shared" si="59"/>
        <v>-16163803.159999998</v>
      </c>
      <c r="ADB41" s="619">
        <f t="shared" si="59"/>
        <v>-17876030.389999997</v>
      </c>
      <c r="ADC41" s="619">
        <f t="shared" si="59"/>
        <v>-9645745.0699999984</v>
      </c>
      <c r="ADD41" s="619">
        <f t="shared" si="59"/>
        <v>-16881626.84</v>
      </c>
      <c r="ADE41" s="619">
        <f t="shared" si="59"/>
        <v>-13122628.999999998</v>
      </c>
      <c r="ADF41" s="619">
        <f t="shared" si="59"/>
        <v>-11772470.529999997</v>
      </c>
      <c r="ADG41" s="619">
        <f t="shared" si="59"/>
        <v>-90359824.749999985</v>
      </c>
      <c r="ADH41" s="619">
        <f t="shared" si="59"/>
        <v>-51686969.080000006</v>
      </c>
      <c r="ADI41" s="619">
        <f t="shared" si="59"/>
        <v>-3107900.7300000004</v>
      </c>
      <c r="ADJ41" s="619">
        <f t="shared" si="59"/>
        <v>-12627756.02</v>
      </c>
      <c r="ADK41" s="619">
        <f t="shared" si="59"/>
        <v>-19821092.309999999</v>
      </c>
      <c r="ADL41" s="619">
        <f t="shared" si="59"/>
        <v>-5118142.96</v>
      </c>
      <c r="ADM41" s="619">
        <f t="shared" si="59"/>
        <v>-20373584</v>
      </c>
      <c r="ADN41" s="619">
        <f t="shared" si="59"/>
        <v>-18953719.289999999</v>
      </c>
      <c r="ADO41" s="619">
        <f t="shared" si="59"/>
        <v>-28817776.919999998</v>
      </c>
      <c r="ADP41" s="619">
        <f t="shared" si="59"/>
        <v>-456173373.48000002</v>
      </c>
      <c r="ADQ41" s="619">
        <f t="shared" si="59"/>
        <v>-58614547.230000004</v>
      </c>
      <c r="ADR41" s="619">
        <f t="shared" si="59"/>
        <v>-27188240.329999998</v>
      </c>
      <c r="ADS41" s="619">
        <f t="shared" si="59"/>
        <v>-8765122.5399999991</v>
      </c>
      <c r="ADT41" s="619">
        <f t="shared" si="59"/>
        <v>-165262378.03</v>
      </c>
      <c r="ADU41" s="619">
        <f t="shared" si="59"/>
        <v>-8178514.1099999994</v>
      </c>
      <c r="ADV41" s="619">
        <f t="shared" si="59"/>
        <v>-12627474.32</v>
      </c>
      <c r="ADW41" s="619">
        <f t="shared" si="59"/>
        <v>-7185473.7400000002</v>
      </c>
      <c r="ADX41" s="619">
        <f t="shared" si="59"/>
        <v>-9058861.3300000001</v>
      </c>
      <c r="ADY41" s="619">
        <f t="shared" si="59"/>
        <v>-10738938.290000001</v>
      </c>
      <c r="ADZ41" s="619">
        <f t="shared" si="59"/>
        <v>-503479299.83000004</v>
      </c>
      <c r="AEA41" s="619">
        <f t="shared" si="59"/>
        <v>-194763081.82000002</v>
      </c>
      <c r="AEB41" s="619">
        <f t="shared" si="59"/>
        <v>-101434840.83</v>
      </c>
      <c r="AEC41" s="619">
        <f t="shared" si="59"/>
        <v>-36879362.659999996</v>
      </c>
      <c r="AED41" s="619">
        <f t="shared" si="59"/>
        <v>-18776502.440000001</v>
      </c>
      <c r="AEE41" s="619">
        <f t="shared" si="59"/>
        <v>-58122466.25</v>
      </c>
      <c r="AEF41" s="619">
        <f t="shared" si="59"/>
        <v>-46786957.879999988</v>
      </c>
      <c r="AEG41" s="619">
        <f t="shared" si="59"/>
        <v>-36016144.500000007</v>
      </c>
      <c r="AEH41" s="619">
        <f t="shared" si="59"/>
        <v>-16099806.670000002</v>
      </c>
      <c r="AEI41" s="619">
        <f t="shared" si="59"/>
        <v>-14430844.850000001</v>
      </c>
      <c r="AEJ41" s="619">
        <f t="shared" si="59"/>
        <v>-37998168.789999999</v>
      </c>
      <c r="AEK41" s="619">
        <f t="shared" si="59"/>
        <v>-37077164.82</v>
      </c>
      <c r="AEL41" s="619">
        <f t="shared" si="59"/>
        <v>-17060893.500000004</v>
      </c>
      <c r="AEM41" s="619">
        <f t="shared" si="59"/>
        <v>-22777812.809999999</v>
      </c>
      <c r="AEN41" s="619">
        <f t="shared" si="59"/>
        <v>-41563219.830000006</v>
      </c>
      <c r="AEO41" s="619">
        <f t="shared" si="59"/>
        <v>-58921182.689999998</v>
      </c>
      <c r="AEP41" s="619">
        <f t="shared" si="59"/>
        <v>-8823191.9400000013</v>
      </c>
      <c r="AEQ41" s="619">
        <f t="shared" si="59"/>
        <v>-108318446.77000001</v>
      </c>
      <c r="AER41" s="619">
        <f t="shared" si="59"/>
        <v>-4062996.5799999996</v>
      </c>
      <c r="AES41" s="619">
        <f t="shared" si="59"/>
        <v>-73928953.299999982</v>
      </c>
      <c r="AET41" s="619">
        <f t="shared" si="59"/>
        <v>-206699446.1500001</v>
      </c>
      <c r="AEU41" s="619">
        <f t="shared" si="59"/>
        <v>-31571409.309999999</v>
      </c>
      <c r="AEV41" s="619">
        <f t="shared" si="59"/>
        <v>-21967949.089999996</v>
      </c>
      <c r="AEW41" s="619">
        <f t="shared" si="59"/>
        <v>-33332706.309999995</v>
      </c>
      <c r="AEX41" s="619">
        <f t="shared" si="59"/>
        <v>-14686751.710000003</v>
      </c>
      <c r="AEY41" s="619">
        <f t="shared" si="59"/>
        <v>-63402070.800000004</v>
      </c>
      <c r="AEZ41" s="619">
        <f t="shared" si="59"/>
        <v>-21826214.359999999</v>
      </c>
      <c r="AFA41" s="619">
        <f t="shared" si="59"/>
        <v>-25761180.469999999</v>
      </c>
      <c r="AFB41" s="619">
        <f t="shared" si="59"/>
        <v>-19924344.09</v>
      </c>
      <c r="AFC41" s="619">
        <f t="shared" si="59"/>
        <v>-13057125.809999999</v>
      </c>
      <c r="AFD41" s="619">
        <f t="shared" si="59"/>
        <v>-123351478.71000002</v>
      </c>
      <c r="AFE41" s="619">
        <f t="shared" ref="AFE41:AHP41" si="60">AFE37*-1</f>
        <v>-31309745.280000001</v>
      </c>
      <c r="AFF41" s="619">
        <f t="shared" si="60"/>
        <v>-26088064.400000002</v>
      </c>
      <c r="AFG41" s="619">
        <f t="shared" si="60"/>
        <v>-19553376.860000003</v>
      </c>
      <c r="AFH41" s="619">
        <f t="shared" si="60"/>
        <v>-34390493.119999997</v>
      </c>
      <c r="AFI41" s="619">
        <f t="shared" si="60"/>
        <v>-26902904.509999998</v>
      </c>
      <c r="AFJ41" s="619">
        <f t="shared" si="60"/>
        <v>-22276501.760000002</v>
      </c>
      <c r="AFK41" s="619">
        <f t="shared" si="60"/>
        <v>-18916873.169999998</v>
      </c>
      <c r="AFL41" s="619">
        <f t="shared" si="60"/>
        <v>-18998449.77</v>
      </c>
      <c r="AFM41" s="619">
        <f t="shared" si="60"/>
        <v>-14169363.84</v>
      </c>
      <c r="AFN41" s="619">
        <f t="shared" si="60"/>
        <v>-13526375.670000002</v>
      </c>
      <c r="AFO41" s="619">
        <f t="shared" si="60"/>
        <v>-12785633.559999999</v>
      </c>
      <c r="AFP41" s="619">
        <f t="shared" si="60"/>
        <v>-24590087.329999998</v>
      </c>
      <c r="AFQ41" s="619">
        <f t="shared" si="60"/>
        <v>-196284804.18000001</v>
      </c>
      <c r="AFR41" s="619">
        <f t="shared" si="60"/>
        <v>-45248050.569999993</v>
      </c>
      <c r="AFS41" s="619">
        <f t="shared" si="60"/>
        <v>-27561251.189999998</v>
      </c>
      <c r="AFT41" s="619">
        <f t="shared" si="60"/>
        <v>-15931071.999999998</v>
      </c>
      <c r="AFU41" s="619">
        <f t="shared" si="60"/>
        <v>-18185791.180000003</v>
      </c>
      <c r="AFV41" s="619">
        <f t="shared" si="60"/>
        <v>-20848824.400000002</v>
      </c>
      <c r="AFW41" s="619">
        <f t="shared" si="60"/>
        <v>-13501558.239999996</v>
      </c>
      <c r="AFX41" s="619">
        <f t="shared" si="60"/>
        <v>-32134244.210000001</v>
      </c>
      <c r="AFY41" s="619">
        <f t="shared" si="60"/>
        <v>-25545970.120000001</v>
      </c>
      <c r="AFZ41" s="619">
        <f t="shared" si="60"/>
        <v>-13467938.560000001</v>
      </c>
      <c r="AGA41" s="619">
        <f t="shared" si="60"/>
        <v>-39477830.800000012</v>
      </c>
      <c r="AGB41" s="619">
        <f t="shared" si="60"/>
        <v>-13811625.490000002</v>
      </c>
      <c r="AGC41" s="619">
        <f t="shared" si="60"/>
        <v>-125808380.44999997</v>
      </c>
      <c r="AGD41" s="619">
        <f t="shared" si="60"/>
        <v>-9219769.5199999996</v>
      </c>
      <c r="AGE41" s="619">
        <f t="shared" si="60"/>
        <v>-14713690.820000002</v>
      </c>
      <c r="AGF41" s="619">
        <f t="shared" si="60"/>
        <v>-12612209.9</v>
      </c>
      <c r="AGG41" s="619">
        <f t="shared" si="60"/>
        <v>-34573148.390000001</v>
      </c>
      <c r="AGH41" s="619">
        <f t="shared" si="60"/>
        <v>-13182953.68</v>
      </c>
      <c r="AGI41" s="619">
        <f t="shared" si="60"/>
        <v>-4999620.4300000006</v>
      </c>
      <c r="AGJ41" s="619">
        <f t="shared" si="60"/>
        <v>-13404025.350000001</v>
      </c>
      <c r="AGK41" s="619">
        <f t="shared" si="60"/>
        <v>-15837025.719999999</v>
      </c>
      <c r="AGL41" s="619">
        <f t="shared" si="60"/>
        <v>-13527446.519999998</v>
      </c>
      <c r="AGM41" s="619">
        <f t="shared" si="60"/>
        <v>-12319263.159999998</v>
      </c>
      <c r="AGN41" s="619">
        <f t="shared" si="60"/>
        <v>-320147602.85000014</v>
      </c>
      <c r="AGO41" s="619">
        <f t="shared" si="60"/>
        <v>-22438025.999999996</v>
      </c>
      <c r="AGP41" s="619">
        <f t="shared" si="60"/>
        <v>-22114869.93</v>
      </c>
      <c r="AGQ41" s="619">
        <f t="shared" si="60"/>
        <v>-7993750.3300000001</v>
      </c>
      <c r="AGR41" s="619">
        <f t="shared" si="60"/>
        <v>-6165944.8400000008</v>
      </c>
      <c r="AGS41" s="619">
        <f t="shared" si="60"/>
        <v>-13965059.51</v>
      </c>
      <c r="AGT41" s="619">
        <f t="shared" si="60"/>
        <v>-10545964.649999999</v>
      </c>
      <c r="AGU41" s="619">
        <f t="shared" si="60"/>
        <v>-10867219.42</v>
      </c>
      <c r="AGV41" s="619">
        <f t="shared" si="60"/>
        <v>-447006126.06999987</v>
      </c>
      <c r="AGW41" s="619">
        <f t="shared" si="60"/>
        <v>-220200677.24000004</v>
      </c>
      <c r="AGX41" s="619">
        <f t="shared" si="60"/>
        <v>-20569628.480000004</v>
      </c>
      <c r="AGY41" s="619">
        <f t="shared" si="60"/>
        <v>-22903532.149999999</v>
      </c>
      <c r="AGZ41" s="619">
        <f t="shared" si="60"/>
        <v>-34799971.219999999</v>
      </c>
      <c r="AHA41" s="619">
        <f t="shared" si="60"/>
        <v>-15915043.880000001</v>
      </c>
      <c r="AHB41" s="619">
        <f t="shared" si="60"/>
        <v>-15549052.720000001</v>
      </c>
      <c r="AHC41" s="619">
        <f t="shared" si="60"/>
        <v>-11410018.560000001</v>
      </c>
      <c r="AHD41" s="619">
        <f t="shared" si="60"/>
        <v>-3825764.4499999997</v>
      </c>
      <c r="AHE41" s="619">
        <f t="shared" si="60"/>
        <v>-40760479.889999993</v>
      </c>
      <c r="AHF41" s="619">
        <f t="shared" si="60"/>
        <v>-21222408.32</v>
      </c>
      <c r="AHG41" s="619">
        <f t="shared" si="60"/>
        <v>-7416571.1100000003</v>
      </c>
      <c r="AHH41" s="619">
        <f t="shared" si="60"/>
        <v>-15231029.889999997</v>
      </c>
      <c r="AHI41" s="619">
        <f t="shared" si="60"/>
        <v>-15838323.59</v>
      </c>
      <c r="AHJ41" s="619">
        <f t="shared" si="60"/>
        <v>-6934868.1200000001</v>
      </c>
      <c r="AHK41" s="619">
        <f t="shared" si="60"/>
        <v>-10977394.549999999</v>
      </c>
      <c r="AHL41" s="619">
        <f t="shared" si="60"/>
        <v>-15741188.029999999</v>
      </c>
      <c r="AHM41" s="619">
        <f t="shared" si="60"/>
        <v>-105793099.74000001</v>
      </c>
      <c r="AHN41" s="619">
        <f t="shared" si="60"/>
        <v>-14928721.489999998</v>
      </c>
      <c r="AHO41" s="619">
        <f t="shared" si="60"/>
        <v>-19240476.34</v>
      </c>
      <c r="AHP41" s="619">
        <f t="shared" si="60"/>
        <v>-8170175.290000001</v>
      </c>
      <c r="AHQ41" s="619">
        <f t="shared" ref="AHQ41:AHT41" si="61">AHQ37*-1</f>
        <v>-24859990.969999991</v>
      </c>
      <c r="AHR41" s="619">
        <f t="shared" si="61"/>
        <v>-7888366.8499999996</v>
      </c>
      <c r="AHS41" s="619">
        <f t="shared" si="61"/>
        <v>-19248737.030000005</v>
      </c>
      <c r="AHT41" s="619">
        <f t="shared" si="61"/>
        <v>-45377666227.923355</v>
      </c>
    </row>
    <row r="43" spans="1:907" x14ac:dyDescent="0.8">
      <c r="B43" s="270"/>
      <c r="C43" s="271" t="s">
        <v>6235</v>
      </c>
    </row>
    <row r="44" spans="1:907" x14ac:dyDescent="0.8">
      <c r="D44" s="619" t="s">
        <v>2601</v>
      </c>
      <c r="E44" s="619" t="s">
        <v>2605</v>
      </c>
      <c r="F44" s="619" t="s">
        <v>2609</v>
      </c>
      <c r="G44" s="619" t="s">
        <v>2613</v>
      </c>
      <c r="H44" s="619" t="s">
        <v>2617</v>
      </c>
      <c r="I44" s="619" t="s">
        <v>2621</v>
      </c>
      <c r="J44" s="619" t="s">
        <v>2625</v>
      </c>
      <c r="K44" s="619" t="s">
        <v>2629</v>
      </c>
      <c r="L44" s="619" t="s">
        <v>2633</v>
      </c>
      <c r="M44" s="619" t="s">
        <v>2637</v>
      </c>
      <c r="N44" s="619" t="s">
        <v>2641</v>
      </c>
      <c r="O44" s="619" t="s">
        <v>2645</v>
      </c>
      <c r="P44" s="619" t="s">
        <v>2649</v>
      </c>
      <c r="Q44" s="619" t="s">
        <v>2653</v>
      </c>
      <c r="R44" s="619" t="s">
        <v>2657</v>
      </c>
      <c r="S44" s="619" t="s">
        <v>2661</v>
      </c>
      <c r="T44" s="619" t="s">
        <v>2665</v>
      </c>
      <c r="U44" s="619" t="s">
        <v>2669</v>
      </c>
      <c r="V44" s="619" t="s">
        <v>2285</v>
      </c>
      <c r="W44" s="619" t="s">
        <v>2293</v>
      </c>
      <c r="X44" s="619" t="s">
        <v>2301</v>
      </c>
      <c r="Y44" s="619" t="s">
        <v>2308</v>
      </c>
      <c r="Z44" s="619" t="s">
        <v>2313</v>
      </c>
      <c r="AA44" s="619" t="s">
        <v>2317</v>
      </c>
      <c r="AB44" s="619" t="s">
        <v>2321</v>
      </c>
      <c r="AC44" s="619" t="s">
        <v>2325</v>
      </c>
      <c r="AD44" s="619" t="s">
        <v>2329</v>
      </c>
      <c r="AE44" s="619" t="s">
        <v>2333</v>
      </c>
      <c r="AF44" s="619" t="s">
        <v>2337</v>
      </c>
      <c r="AG44" s="619" t="s">
        <v>2342</v>
      </c>
      <c r="AH44" s="619" t="s">
        <v>2346</v>
      </c>
      <c r="AI44" s="619" t="s">
        <v>2350</v>
      </c>
      <c r="AJ44" s="619" t="s">
        <v>2354</v>
      </c>
      <c r="AK44" s="619" t="s">
        <v>2358</v>
      </c>
      <c r="AL44" s="619" t="s">
        <v>2362</v>
      </c>
      <c r="AM44" s="619" t="s">
        <v>2366</v>
      </c>
      <c r="AN44" s="619" t="s">
        <v>2370</v>
      </c>
      <c r="AO44" s="619" t="s">
        <v>2374</v>
      </c>
      <c r="AP44" s="619" t="s">
        <v>2378</v>
      </c>
      <c r="AQ44" s="619" t="s">
        <v>2382</v>
      </c>
      <c r="AR44" s="619" t="s">
        <v>2386</v>
      </c>
      <c r="AS44" s="619" t="s">
        <v>2390</v>
      </c>
      <c r="AT44" s="619" t="s">
        <v>2508</v>
      </c>
      <c r="AU44" s="619" t="s">
        <v>2511</v>
      </c>
      <c r="AV44" s="619" t="s">
        <v>2515</v>
      </c>
      <c r="AW44" s="619" t="s">
        <v>2519</v>
      </c>
      <c r="AX44" s="619" t="s">
        <v>2523</v>
      </c>
      <c r="AY44" s="619" t="s">
        <v>2527</v>
      </c>
      <c r="AZ44" s="619" t="s">
        <v>2531</v>
      </c>
      <c r="BA44" s="619" t="s">
        <v>2535</v>
      </c>
      <c r="BB44" s="619" t="s">
        <v>2539</v>
      </c>
      <c r="BC44" s="619" t="s">
        <v>2543</v>
      </c>
      <c r="BD44" s="619" t="s">
        <v>2547</v>
      </c>
      <c r="BE44" s="619" t="s">
        <v>2551</v>
      </c>
      <c r="BF44" s="619" t="s">
        <v>2555</v>
      </c>
      <c r="BG44" s="619" t="s">
        <v>2559</v>
      </c>
      <c r="BH44" s="619" t="s">
        <v>2563</v>
      </c>
      <c r="BI44" s="619" t="s">
        <v>2566</v>
      </c>
      <c r="BJ44" s="619" t="s">
        <v>2569</v>
      </c>
      <c r="BK44" s="619" t="s">
        <v>2573</v>
      </c>
      <c r="BL44" s="619" t="s">
        <v>2577</v>
      </c>
      <c r="BM44" s="619" t="s">
        <v>2581</v>
      </c>
      <c r="BN44" s="619" t="s">
        <v>2585</v>
      </c>
      <c r="BO44" s="619" t="s">
        <v>2589</v>
      </c>
      <c r="BP44" s="619" t="s">
        <v>2593</v>
      </c>
      <c r="BQ44" s="619" t="s">
        <v>2597</v>
      </c>
      <c r="BR44" s="619" t="s">
        <v>2477</v>
      </c>
      <c r="BS44" s="619" t="s">
        <v>2480</v>
      </c>
      <c r="BT44" s="619" t="s">
        <v>2484</v>
      </c>
      <c r="BU44" s="619" t="s">
        <v>2488</v>
      </c>
      <c r="BV44" s="619" t="s">
        <v>2492</v>
      </c>
      <c r="BW44" s="619" t="s">
        <v>2496</v>
      </c>
      <c r="BX44" s="619" t="s">
        <v>2500</v>
      </c>
      <c r="BY44" s="619" t="s">
        <v>2504</v>
      </c>
      <c r="BZ44" s="619" t="s">
        <v>2673</v>
      </c>
      <c r="CA44" s="619" t="s">
        <v>2677</v>
      </c>
      <c r="CB44" s="619" t="s">
        <v>2681</v>
      </c>
      <c r="CC44" s="619" t="s">
        <v>2685</v>
      </c>
      <c r="CD44" s="619" t="s">
        <v>2689</v>
      </c>
      <c r="CE44" s="619" t="s">
        <v>2693</v>
      </c>
      <c r="CF44" s="619" t="s">
        <v>2697</v>
      </c>
      <c r="CG44" s="619" t="s">
        <v>2426</v>
      </c>
      <c r="CH44" s="619" t="s">
        <v>2429</v>
      </c>
      <c r="CI44" s="619" t="s">
        <v>2433</v>
      </c>
      <c r="CJ44" s="619" t="s">
        <v>2437</v>
      </c>
      <c r="CK44" s="619" t="s">
        <v>2441</v>
      </c>
      <c r="CL44" s="619" t="s">
        <v>2445</v>
      </c>
      <c r="CM44" s="619" t="s">
        <v>2449</v>
      </c>
      <c r="CN44" s="619" t="s">
        <v>2453</v>
      </c>
      <c r="CO44" s="619" t="s">
        <v>2457</v>
      </c>
      <c r="CP44" s="619" t="s">
        <v>2461</v>
      </c>
      <c r="CQ44" s="619" t="s">
        <v>2465</v>
      </c>
      <c r="CR44" s="619" t="s">
        <v>2469</v>
      </c>
      <c r="CS44" s="619" t="s">
        <v>2473</v>
      </c>
      <c r="CT44" s="619" t="s">
        <v>2395</v>
      </c>
      <c r="CU44" s="619" t="s">
        <v>2398</v>
      </c>
      <c r="CV44" s="619" t="s">
        <v>2402</v>
      </c>
      <c r="CW44" s="619" t="s">
        <v>2406</v>
      </c>
      <c r="CX44" s="619" t="s">
        <v>2410</v>
      </c>
      <c r="CY44" s="619" t="s">
        <v>2414</v>
      </c>
      <c r="CZ44" s="619" t="s">
        <v>2418</v>
      </c>
      <c r="DA44" s="619" t="s">
        <v>2422</v>
      </c>
      <c r="DB44" s="619" t="s">
        <v>2736</v>
      </c>
      <c r="DC44" s="619" t="s">
        <v>2740</v>
      </c>
      <c r="DD44" s="619" t="s">
        <v>2744</v>
      </c>
      <c r="DE44" s="619" t="s">
        <v>2748</v>
      </c>
      <c r="DF44" s="619" t="s">
        <v>2752</v>
      </c>
      <c r="DG44" s="619" t="s">
        <v>2756</v>
      </c>
      <c r="DH44" s="619" t="s">
        <v>2760</v>
      </c>
      <c r="DI44" s="619" t="s">
        <v>2764</v>
      </c>
      <c r="DJ44" s="619" t="s">
        <v>2768</v>
      </c>
      <c r="DK44" s="619" t="s">
        <v>2807</v>
      </c>
      <c r="DL44" s="619" t="s">
        <v>2811</v>
      </c>
      <c r="DM44" s="619" t="s">
        <v>2815</v>
      </c>
      <c r="DN44" s="619" t="s">
        <v>2819</v>
      </c>
      <c r="DO44" s="619" t="s">
        <v>2823</v>
      </c>
      <c r="DP44" s="619" t="s">
        <v>2827</v>
      </c>
      <c r="DQ44" s="619" t="s">
        <v>2831</v>
      </c>
      <c r="DR44" s="619" t="s">
        <v>2835</v>
      </c>
      <c r="DS44" s="619" t="s">
        <v>2839</v>
      </c>
      <c r="DT44" s="619" t="s">
        <v>2843</v>
      </c>
      <c r="DU44" s="619" t="s">
        <v>2846</v>
      </c>
      <c r="DV44" s="619" t="s">
        <v>2850</v>
      </c>
      <c r="DW44" s="619" t="s">
        <v>2854</v>
      </c>
      <c r="DX44" s="619" t="s">
        <v>2858</v>
      </c>
      <c r="DY44" s="619" t="s">
        <v>2862</v>
      </c>
      <c r="DZ44" s="619" t="s">
        <v>2866</v>
      </c>
      <c r="EA44" s="619" t="s">
        <v>2870</v>
      </c>
      <c r="EB44" s="619" t="s">
        <v>2874</v>
      </c>
      <c r="EC44" s="619" t="s">
        <v>2878</v>
      </c>
      <c r="ED44" s="619" t="s">
        <v>2882</v>
      </c>
      <c r="EE44" s="619" t="s">
        <v>2772</v>
      </c>
      <c r="EF44" s="619" t="s">
        <v>2775</v>
      </c>
      <c r="EG44" s="619" t="s">
        <v>2779</v>
      </c>
      <c r="EH44" s="619" t="s">
        <v>2783</v>
      </c>
      <c r="EI44" s="619" t="s">
        <v>2787</v>
      </c>
      <c r="EJ44" s="619" t="s">
        <v>2791</v>
      </c>
      <c r="EK44" s="619" t="s">
        <v>2795</v>
      </c>
      <c r="EL44" s="619" t="s">
        <v>2799</v>
      </c>
      <c r="EM44" s="619" t="s">
        <v>2803</v>
      </c>
      <c r="EN44" s="619" t="s">
        <v>2701</v>
      </c>
      <c r="EO44" s="619" t="s">
        <v>2704</v>
      </c>
      <c r="EP44" s="619" t="s">
        <v>2708</v>
      </c>
      <c r="EQ44" s="619" t="s">
        <v>2712</v>
      </c>
      <c r="ER44" s="619" t="s">
        <v>2716</v>
      </c>
      <c r="ES44" s="619" t="s">
        <v>2720</v>
      </c>
      <c r="ET44" s="619" t="s">
        <v>2724</v>
      </c>
      <c r="EU44" s="619" t="s">
        <v>2728</v>
      </c>
      <c r="EV44" s="619" t="s">
        <v>2732</v>
      </c>
      <c r="EW44" s="619" t="s">
        <v>3003</v>
      </c>
      <c r="EX44" s="619" t="s">
        <v>3006</v>
      </c>
      <c r="EY44" s="619" t="s">
        <v>3010</v>
      </c>
      <c r="EZ44" s="619" t="s">
        <v>3014</v>
      </c>
      <c r="FA44" s="619" t="s">
        <v>3018</v>
      </c>
      <c r="FB44" s="619" t="s">
        <v>3022</v>
      </c>
      <c r="FC44" s="619" t="s">
        <v>3026</v>
      </c>
      <c r="FD44" s="619" t="s">
        <v>3030</v>
      </c>
      <c r="FE44" s="619" t="s">
        <v>3034</v>
      </c>
      <c r="FF44" s="619" t="s">
        <v>3038</v>
      </c>
      <c r="FG44" s="619" t="s">
        <v>3042</v>
      </c>
      <c r="FH44" s="619" t="s">
        <v>3046</v>
      </c>
      <c r="FI44" s="619" t="s">
        <v>2886</v>
      </c>
      <c r="FJ44" s="619" t="s">
        <v>2890</v>
      </c>
      <c r="FK44" s="619" t="s">
        <v>2894</v>
      </c>
      <c r="FL44" s="619" t="s">
        <v>2898</v>
      </c>
      <c r="FM44" s="619" t="s">
        <v>2902</v>
      </c>
      <c r="FN44" s="619" t="s">
        <v>2906</v>
      </c>
      <c r="FO44" s="619" t="s">
        <v>2910</v>
      </c>
      <c r="FP44" s="619" t="s">
        <v>2913</v>
      </c>
      <c r="FQ44" s="619" t="s">
        <v>2916</v>
      </c>
      <c r="FR44" s="619" t="s">
        <v>2920</v>
      </c>
      <c r="FS44" s="619" t="s">
        <v>2924</v>
      </c>
      <c r="FT44" s="619" t="s">
        <v>2928</v>
      </c>
      <c r="FU44" s="619" t="s">
        <v>2932</v>
      </c>
      <c r="FV44" s="619" t="s">
        <v>2936</v>
      </c>
      <c r="FW44" s="619" t="s">
        <v>2940</v>
      </c>
      <c r="FX44" s="619" t="s">
        <v>2944</v>
      </c>
      <c r="FY44" s="619" t="s">
        <v>2948</v>
      </c>
      <c r="FZ44" s="619" t="s">
        <v>2952</v>
      </c>
      <c r="GA44" s="619" t="s">
        <v>2956</v>
      </c>
      <c r="GB44" s="619" t="s">
        <v>2960</v>
      </c>
      <c r="GC44" s="619" t="s">
        <v>2964</v>
      </c>
      <c r="GD44" s="619" t="s">
        <v>2968</v>
      </c>
      <c r="GE44" s="619" t="s">
        <v>3049</v>
      </c>
      <c r="GF44" s="619" t="s">
        <v>3052</v>
      </c>
      <c r="GG44" s="619" t="s">
        <v>3056</v>
      </c>
      <c r="GH44" s="619" t="s">
        <v>3060</v>
      </c>
      <c r="GI44" s="619" t="s">
        <v>3064</v>
      </c>
      <c r="GJ44" s="619" t="s">
        <v>3068</v>
      </c>
      <c r="GK44" s="619" t="s">
        <v>3072</v>
      </c>
      <c r="GL44" s="619" t="s">
        <v>3076</v>
      </c>
      <c r="GM44" s="619" t="s">
        <v>3080</v>
      </c>
      <c r="GN44" s="619" t="s">
        <v>3084</v>
      </c>
      <c r="GO44" s="619" t="s">
        <v>3088</v>
      </c>
      <c r="GP44" s="619" t="s">
        <v>3092</v>
      </c>
      <c r="GQ44" s="619" t="s">
        <v>2972</v>
      </c>
      <c r="GR44" s="619" t="s">
        <v>2975</v>
      </c>
      <c r="GS44" s="619" t="s">
        <v>2979</v>
      </c>
      <c r="GT44" s="619" t="s">
        <v>2983</v>
      </c>
      <c r="GU44" s="619" t="s">
        <v>2987</v>
      </c>
      <c r="GV44" s="619" t="s">
        <v>2991</v>
      </c>
      <c r="GW44" s="619" t="s">
        <v>2995</v>
      </c>
      <c r="GX44" s="619" t="s">
        <v>2999</v>
      </c>
      <c r="GY44" s="619" t="s">
        <v>3359</v>
      </c>
      <c r="GZ44" s="619" t="s">
        <v>3362</v>
      </c>
      <c r="HA44" s="619" t="s">
        <v>3366</v>
      </c>
      <c r="HB44" s="619" t="s">
        <v>3370</v>
      </c>
      <c r="HC44" s="619" t="s">
        <v>3096</v>
      </c>
      <c r="HD44" s="619" t="s">
        <v>3100</v>
      </c>
      <c r="HE44" s="619" t="s">
        <v>3104</v>
      </c>
      <c r="HF44" s="619" t="s">
        <v>3108</v>
      </c>
      <c r="HG44" s="619" t="s">
        <v>3112</v>
      </c>
      <c r="HH44" s="619" t="s">
        <v>3116</v>
      </c>
      <c r="HI44" s="619" t="s">
        <v>3120</v>
      </c>
      <c r="HJ44" s="619" t="s">
        <v>6376</v>
      </c>
      <c r="HK44" s="619" t="s">
        <v>3124</v>
      </c>
      <c r="HL44" s="619" t="s">
        <v>3127</v>
      </c>
      <c r="HM44" s="619" t="s">
        <v>3131</v>
      </c>
      <c r="HN44" s="619" t="s">
        <v>3135</v>
      </c>
      <c r="HO44" s="619" t="s">
        <v>3139</v>
      </c>
      <c r="HP44" s="619" t="s">
        <v>3143</v>
      </c>
      <c r="HQ44" s="619" t="s">
        <v>3147</v>
      </c>
      <c r="HR44" s="619" t="s">
        <v>3151</v>
      </c>
      <c r="HS44" s="619" t="s">
        <v>3155</v>
      </c>
      <c r="HT44" s="619" t="s">
        <v>3158</v>
      </c>
      <c r="HU44" s="619" t="s">
        <v>3162</v>
      </c>
      <c r="HV44" s="619" t="s">
        <v>3166</v>
      </c>
      <c r="HW44" s="619" t="s">
        <v>3170</v>
      </c>
      <c r="HX44" s="619" t="s">
        <v>3174</v>
      </c>
      <c r="HY44" s="619" t="s">
        <v>3178</v>
      </c>
      <c r="HZ44" s="619" t="s">
        <v>3182</v>
      </c>
      <c r="IA44" s="619" t="s">
        <v>3186</v>
      </c>
      <c r="IB44" s="619" t="s">
        <v>3190</v>
      </c>
      <c r="IC44" s="619" t="s">
        <v>3194</v>
      </c>
      <c r="ID44" s="619" t="s">
        <v>3198</v>
      </c>
      <c r="IE44" s="619" t="s">
        <v>3202</v>
      </c>
      <c r="IF44" s="619" t="s">
        <v>3206</v>
      </c>
      <c r="IG44" s="619" t="s">
        <v>3210</v>
      </c>
      <c r="IH44" s="619" t="s">
        <v>3214</v>
      </c>
      <c r="II44" s="619" t="s">
        <v>3245</v>
      </c>
      <c r="IJ44" s="619" t="s">
        <v>3249</v>
      </c>
      <c r="IK44" s="619" t="s">
        <v>3253</v>
      </c>
      <c r="IL44" s="619" t="s">
        <v>3257</v>
      </c>
      <c r="IM44" s="619" t="s">
        <v>3261</v>
      </c>
      <c r="IN44" s="619" t="s">
        <v>3265</v>
      </c>
      <c r="IO44" s="619" t="s">
        <v>3269</v>
      </c>
      <c r="IP44" s="619" t="s">
        <v>3273</v>
      </c>
      <c r="IQ44" s="619" t="s">
        <v>3277</v>
      </c>
      <c r="IR44" s="619" t="s">
        <v>3281</v>
      </c>
      <c r="IS44" s="619" t="s">
        <v>3285</v>
      </c>
      <c r="IT44" s="619" t="s">
        <v>3312</v>
      </c>
      <c r="IU44" s="619" t="s">
        <v>3315</v>
      </c>
      <c r="IV44" s="619" t="s">
        <v>3319</v>
      </c>
      <c r="IW44" s="619" t="s">
        <v>3323</v>
      </c>
      <c r="IX44" s="619" t="s">
        <v>3327</v>
      </c>
      <c r="IY44" s="619" t="s">
        <v>3331</v>
      </c>
      <c r="IZ44" s="619" t="s">
        <v>3335</v>
      </c>
      <c r="JA44" s="619" t="s">
        <v>3339</v>
      </c>
      <c r="JB44" s="619" t="s">
        <v>3343</v>
      </c>
      <c r="JC44" s="619" t="s">
        <v>3347</v>
      </c>
      <c r="JD44" s="619" t="s">
        <v>3351</v>
      </c>
      <c r="JE44" s="619" t="s">
        <v>3355</v>
      </c>
      <c r="JF44" s="619" t="s">
        <v>3289</v>
      </c>
      <c r="JG44" s="619" t="s">
        <v>3292</v>
      </c>
      <c r="JH44" s="619" t="s">
        <v>3296</v>
      </c>
      <c r="JI44" s="619" t="s">
        <v>3300</v>
      </c>
      <c r="JJ44" s="619" t="s">
        <v>3304</v>
      </c>
      <c r="JK44" s="619" t="s">
        <v>3308</v>
      </c>
      <c r="JL44" s="619" t="s">
        <v>3218</v>
      </c>
      <c r="JM44" s="619" t="s">
        <v>3221</v>
      </c>
      <c r="JN44" s="619" t="s">
        <v>3225</v>
      </c>
      <c r="JO44" s="619" t="s">
        <v>3229</v>
      </c>
      <c r="JP44" s="619" t="s">
        <v>3233</v>
      </c>
      <c r="JQ44" s="619" t="s">
        <v>3237</v>
      </c>
      <c r="JR44" s="619" t="s">
        <v>3241</v>
      </c>
      <c r="JS44" s="619" t="s">
        <v>3417</v>
      </c>
      <c r="JT44" s="619" t="s">
        <v>3421</v>
      </c>
      <c r="JU44" s="619" t="s">
        <v>3425</v>
      </c>
      <c r="JV44" s="619" t="s">
        <v>3429</v>
      </c>
      <c r="JW44" s="619" t="s">
        <v>3433</v>
      </c>
      <c r="JX44" s="619" t="s">
        <v>3437</v>
      </c>
      <c r="JY44" s="619" t="s">
        <v>3441</v>
      </c>
      <c r="JZ44" s="619" t="s">
        <v>3445</v>
      </c>
      <c r="KA44" s="619" t="s">
        <v>3449</v>
      </c>
      <c r="KB44" s="619" t="s">
        <v>3453</v>
      </c>
      <c r="KC44" s="619" t="s">
        <v>3457</v>
      </c>
      <c r="KD44" s="619" t="s">
        <v>3461</v>
      </c>
      <c r="KE44" s="619" t="s">
        <v>3465</v>
      </c>
      <c r="KF44" s="619" t="s">
        <v>3469</v>
      </c>
      <c r="KG44" s="619" t="s">
        <v>3473</v>
      </c>
      <c r="KH44" s="619" t="s">
        <v>5913</v>
      </c>
      <c r="KI44" s="619" t="s">
        <v>3517</v>
      </c>
      <c r="KJ44" s="619" t="s">
        <v>3520</v>
      </c>
      <c r="KK44" s="619" t="s">
        <v>3524</v>
      </c>
      <c r="KL44" s="619" t="s">
        <v>3528</v>
      </c>
      <c r="KM44" s="619" t="s">
        <v>3532</v>
      </c>
      <c r="KN44" s="619" t="s">
        <v>3536</v>
      </c>
      <c r="KO44" s="619" t="s">
        <v>3540</v>
      </c>
      <c r="KP44" s="619" t="s">
        <v>3544</v>
      </c>
      <c r="KQ44" s="619" t="s">
        <v>3548</v>
      </c>
      <c r="KR44" s="619" t="s">
        <v>3603</v>
      </c>
      <c r="KS44" s="619" t="s">
        <v>3606</v>
      </c>
      <c r="KT44" s="619" t="s">
        <v>3610</v>
      </c>
      <c r="KU44" s="619" t="s">
        <v>3614</v>
      </c>
      <c r="KV44" s="619" t="s">
        <v>3618</v>
      </c>
      <c r="KW44" s="619" t="s">
        <v>3622</v>
      </c>
      <c r="KX44" s="619" t="s">
        <v>3626</v>
      </c>
      <c r="KY44" s="619" t="s">
        <v>3630</v>
      </c>
      <c r="KZ44" s="619" t="s">
        <v>3571</v>
      </c>
      <c r="LA44" s="619" t="s">
        <v>3575</v>
      </c>
      <c r="LB44" s="619" t="s">
        <v>3579</v>
      </c>
      <c r="LC44" s="619" t="s">
        <v>3583</v>
      </c>
      <c r="LD44" s="619" t="s">
        <v>3587</v>
      </c>
      <c r="LE44" s="619" t="s">
        <v>3591</v>
      </c>
      <c r="LF44" s="619" t="s">
        <v>3595</v>
      </c>
      <c r="LG44" s="619" t="s">
        <v>3599</v>
      </c>
      <c r="LH44" s="619" t="s">
        <v>3374</v>
      </c>
      <c r="LI44" s="619" t="s">
        <v>3377</v>
      </c>
      <c r="LJ44" s="619" t="s">
        <v>3381</v>
      </c>
      <c r="LK44" s="619" t="s">
        <v>3385</v>
      </c>
      <c r="LL44" s="619" t="s">
        <v>3389</v>
      </c>
      <c r="LM44" s="619" t="s">
        <v>3393</v>
      </c>
      <c r="LN44" s="619" t="s">
        <v>3397</v>
      </c>
      <c r="LO44" s="619" t="s">
        <v>3401</v>
      </c>
      <c r="LP44" s="619" t="s">
        <v>3405</v>
      </c>
      <c r="LQ44" s="619" t="s">
        <v>3409</v>
      </c>
      <c r="LR44" s="619" t="s">
        <v>3413</v>
      </c>
      <c r="LS44" s="619" t="s">
        <v>3559</v>
      </c>
      <c r="LT44" s="619" t="s">
        <v>3563</v>
      </c>
      <c r="LU44" s="619" t="s">
        <v>3567</v>
      </c>
      <c r="LV44" s="619" t="s">
        <v>3552</v>
      </c>
      <c r="LW44" s="619" t="s">
        <v>3555</v>
      </c>
      <c r="LX44" s="619" t="s">
        <v>3477</v>
      </c>
      <c r="LY44" s="619" t="s">
        <v>3481</v>
      </c>
      <c r="LZ44" s="619" t="s">
        <v>3485</v>
      </c>
      <c r="MA44" s="619" t="s">
        <v>3489</v>
      </c>
      <c r="MB44" s="619" t="s">
        <v>3493</v>
      </c>
      <c r="MC44" s="619" t="s">
        <v>3497</v>
      </c>
      <c r="MD44" s="619" t="s">
        <v>3501</v>
      </c>
      <c r="ME44" s="619" t="s">
        <v>3505</v>
      </c>
      <c r="MF44" s="619" t="s">
        <v>3509</v>
      </c>
      <c r="MG44" s="619" t="s">
        <v>3513</v>
      </c>
      <c r="MH44" s="619" t="s">
        <v>3737</v>
      </c>
      <c r="MI44" s="619" t="s">
        <v>3741</v>
      </c>
      <c r="MJ44" s="619" t="s">
        <v>3745</v>
      </c>
      <c r="MK44" s="619" t="s">
        <v>3749</v>
      </c>
      <c r="ML44" s="619" t="s">
        <v>3753</v>
      </c>
      <c r="MM44" s="619" t="s">
        <v>3757</v>
      </c>
      <c r="MN44" s="619" t="s">
        <v>3761</v>
      </c>
      <c r="MO44" s="619" t="s">
        <v>3765</v>
      </c>
      <c r="MP44" s="619" t="s">
        <v>3769</v>
      </c>
      <c r="MQ44" s="619" t="s">
        <v>3773</v>
      </c>
      <c r="MR44" s="619" t="s">
        <v>3777</v>
      </c>
      <c r="MS44" s="619" t="s">
        <v>3781</v>
      </c>
      <c r="MT44" s="619" t="s">
        <v>3812</v>
      </c>
      <c r="MU44" s="619" t="s">
        <v>3816</v>
      </c>
      <c r="MV44" s="619" t="s">
        <v>3820</v>
      </c>
      <c r="MW44" s="619" t="s">
        <v>3824</v>
      </c>
      <c r="MX44" s="619" t="s">
        <v>3828</v>
      </c>
      <c r="MY44" s="619" t="s">
        <v>3832</v>
      </c>
      <c r="MZ44" s="619" t="s">
        <v>3836</v>
      </c>
      <c r="NA44" s="619" t="s">
        <v>3840</v>
      </c>
      <c r="NB44" s="619" t="s">
        <v>3844</v>
      </c>
      <c r="NC44" s="619" t="s">
        <v>3848</v>
      </c>
      <c r="ND44" s="619" t="s">
        <v>3852</v>
      </c>
      <c r="NE44" s="619" t="s">
        <v>3656</v>
      </c>
      <c r="NF44" s="619" t="s">
        <v>3659</v>
      </c>
      <c r="NG44" s="619" t="s">
        <v>3663</v>
      </c>
      <c r="NH44" s="619" t="s">
        <v>3667</v>
      </c>
      <c r="NI44" s="619" t="s">
        <v>3671</v>
      </c>
      <c r="NJ44" s="619" t="s">
        <v>3675</v>
      </c>
      <c r="NK44" s="619" t="s">
        <v>3679</v>
      </c>
      <c r="NL44" s="619" t="s">
        <v>3683</v>
      </c>
      <c r="NM44" s="619" t="s">
        <v>3687</v>
      </c>
      <c r="NN44" s="619" t="s">
        <v>3691</v>
      </c>
      <c r="NO44" s="619" t="s">
        <v>3695</v>
      </c>
      <c r="NP44" s="619" t="s">
        <v>3699</v>
      </c>
      <c r="NQ44" s="619" t="s">
        <v>3785</v>
      </c>
      <c r="NR44" s="619" t="s">
        <v>3788</v>
      </c>
      <c r="NS44" s="619" t="s">
        <v>3792</v>
      </c>
      <c r="NT44" s="619" t="s">
        <v>3796</v>
      </c>
      <c r="NU44" s="619" t="s">
        <v>3800</v>
      </c>
      <c r="NV44" s="619" t="s">
        <v>3804</v>
      </c>
      <c r="NW44" s="619" t="s">
        <v>3808</v>
      </c>
      <c r="NX44" s="619" t="s">
        <v>3856</v>
      </c>
      <c r="NY44" s="619" t="s">
        <v>3860</v>
      </c>
      <c r="NZ44" s="619" t="s">
        <v>3864</v>
      </c>
      <c r="OA44" s="619" t="s">
        <v>3868</v>
      </c>
      <c r="OB44" s="619" t="s">
        <v>3872</v>
      </c>
      <c r="OC44" s="619" t="s">
        <v>3876</v>
      </c>
      <c r="OD44" s="619" t="s">
        <v>3880</v>
      </c>
      <c r="OE44" s="619" t="s">
        <v>3702</v>
      </c>
      <c r="OF44" s="619" t="s">
        <v>3705</v>
      </c>
      <c r="OG44" s="619" t="s">
        <v>3709</v>
      </c>
      <c r="OH44" s="619" t="s">
        <v>3713</v>
      </c>
      <c r="OI44" s="619" t="s">
        <v>3717</v>
      </c>
      <c r="OJ44" s="619" t="s">
        <v>3721</v>
      </c>
      <c r="OK44" s="619" t="s">
        <v>3725</v>
      </c>
      <c r="OL44" s="619" t="s">
        <v>3729</v>
      </c>
      <c r="OM44" s="619" t="s">
        <v>3733</v>
      </c>
      <c r="ON44" s="619" t="s">
        <v>3634</v>
      </c>
      <c r="OO44" s="619" t="s">
        <v>3637</v>
      </c>
      <c r="OP44" s="619" t="s">
        <v>3641</v>
      </c>
      <c r="OQ44" s="619" t="s">
        <v>3645</v>
      </c>
      <c r="OR44" s="619" t="s">
        <v>3649</v>
      </c>
      <c r="OS44" s="619" t="s">
        <v>3653</v>
      </c>
      <c r="OT44" s="619" t="s">
        <v>3884</v>
      </c>
      <c r="OU44" s="619" t="s">
        <v>3888</v>
      </c>
      <c r="OV44" s="619" t="s">
        <v>3892</v>
      </c>
      <c r="OW44" s="619" t="s">
        <v>3896</v>
      </c>
      <c r="OX44" s="619" t="s">
        <v>3900</v>
      </c>
      <c r="OY44" s="619" t="s">
        <v>3904</v>
      </c>
      <c r="OZ44" s="619" t="s">
        <v>3908</v>
      </c>
      <c r="PA44" s="619" t="s">
        <v>3912</v>
      </c>
      <c r="PB44" s="619" t="s">
        <v>3916</v>
      </c>
      <c r="PC44" s="619" t="s">
        <v>4151</v>
      </c>
      <c r="PD44" s="619" t="s">
        <v>4154</v>
      </c>
      <c r="PE44" s="619" t="s">
        <v>4158</v>
      </c>
      <c r="PF44" s="619" t="s">
        <v>4161</v>
      </c>
      <c r="PG44" s="619" t="s">
        <v>4165</v>
      </c>
      <c r="PH44" s="619" t="s">
        <v>4169</v>
      </c>
      <c r="PI44" s="619" t="s">
        <v>4173</v>
      </c>
      <c r="PJ44" s="619" t="s">
        <v>4177</v>
      </c>
      <c r="PK44" s="619" t="s">
        <v>4181</v>
      </c>
      <c r="PL44" s="619" t="s">
        <v>4185</v>
      </c>
      <c r="PM44" s="619" t="s">
        <v>4189</v>
      </c>
      <c r="PN44" s="619" t="s">
        <v>4193</v>
      </c>
      <c r="PO44" s="619" t="s">
        <v>4197</v>
      </c>
      <c r="PP44" s="619" t="s">
        <v>4201</v>
      </c>
      <c r="PQ44" s="619" t="s">
        <v>4205</v>
      </c>
      <c r="PR44" s="619" t="s">
        <v>4209</v>
      </c>
      <c r="PS44" s="619" t="s">
        <v>4213</v>
      </c>
      <c r="PT44" s="619" t="s">
        <v>4217</v>
      </c>
      <c r="PU44" s="619" t="s">
        <v>3920</v>
      </c>
      <c r="PV44" s="619" t="s">
        <v>3923</v>
      </c>
      <c r="PW44" s="619" t="s">
        <v>3927</v>
      </c>
      <c r="PX44" s="619" t="s">
        <v>3931</v>
      </c>
      <c r="PY44" s="619" t="s">
        <v>3935</v>
      </c>
      <c r="PZ44" s="619" t="s">
        <v>3939</v>
      </c>
      <c r="QA44" s="619" t="s">
        <v>3943</v>
      </c>
      <c r="QB44" s="619" t="s">
        <v>3947</v>
      </c>
      <c r="QC44" s="619" t="s">
        <v>3951</v>
      </c>
      <c r="QD44" s="619" t="s">
        <v>3955</v>
      </c>
      <c r="QE44" s="619" t="s">
        <v>3959</v>
      </c>
      <c r="QF44" s="619" t="s">
        <v>3963</v>
      </c>
      <c r="QG44" s="619" t="s">
        <v>3967</v>
      </c>
      <c r="QH44" s="619" t="s">
        <v>3971</v>
      </c>
      <c r="QI44" s="619" t="s">
        <v>3975</v>
      </c>
      <c r="QJ44" s="619" t="s">
        <v>3979</v>
      </c>
      <c r="QK44" s="619" t="s">
        <v>3983</v>
      </c>
      <c r="QL44" s="619" t="s">
        <v>3987</v>
      </c>
      <c r="QM44" s="619" t="s">
        <v>3991</v>
      </c>
      <c r="QN44" s="619" t="s">
        <v>3995</v>
      </c>
      <c r="QO44" s="619" t="s">
        <v>3999</v>
      </c>
      <c r="QP44" s="619" t="s">
        <v>4003</v>
      </c>
      <c r="QQ44" s="619" t="s">
        <v>4007</v>
      </c>
      <c r="QR44" s="619" t="s">
        <v>4011</v>
      </c>
      <c r="QS44" s="619" t="s">
        <v>4015</v>
      </c>
      <c r="QT44" s="619" t="s">
        <v>4019</v>
      </c>
      <c r="QU44" s="619" t="s">
        <v>4023</v>
      </c>
      <c r="QV44" s="619" t="s">
        <v>4026</v>
      </c>
      <c r="QW44" s="619" t="s">
        <v>4030</v>
      </c>
      <c r="QX44" s="619" t="s">
        <v>4034</v>
      </c>
      <c r="QY44" s="619" t="s">
        <v>4038</v>
      </c>
      <c r="QZ44" s="619" t="s">
        <v>4042</v>
      </c>
      <c r="RA44" s="619" t="s">
        <v>4046</v>
      </c>
      <c r="RB44" s="619" t="s">
        <v>4050</v>
      </c>
      <c r="RC44" s="619" t="s">
        <v>4054</v>
      </c>
      <c r="RD44" s="619" t="s">
        <v>4058</v>
      </c>
      <c r="RE44" s="619" t="s">
        <v>4062</v>
      </c>
      <c r="RF44" s="619" t="s">
        <v>4066</v>
      </c>
      <c r="RG44" s="619" t="s">
        <v>4070</v>
      </c>
      <c r="RH44" s="619" t="s">
        <v>4074</v>
      </c>
      <c r="RI44" s="619" t="s">
        <v>4077</v>
      </c>
      <c r="RJ44" s="619" t="s">
        <v>4081</v>
      </c>
      <c r="RK44" s="619" t="s">
        <v>4085</v>
      </c>
      <c r="RL44" s="619" t="s">
        <v>4089</v>
      </c>
      <c r="RM44" s="619" t="s">
        <v>4093</v>
      </c>
      <c r="RN44" s="619" t="s">
        <v>4097</v>
      </c>
      <c r="RO44" s="619" t="s">
        <v>4101</v>
      </c>
      <c r="RP44" s="619" t="s">
        <v>4105</v>
      </c>
      <c r="RQ44" s="619" t="s">
        <v>4109</v>
      </c>
      <c r="RR44" s="619" t="s">
        <v>4113</v>
      </c>
      <c r="RS44" s="619" t="s">
        <v>4117</v>
      </c>
      <c r="RT44" s="619" t="s">
        <v>4121</v>
      </c>
      <c r="RU44" s="619" t="s">
        <v>4125</v>
      </c>
      <c r="RV44" s="619" t="s">
        <v>4129</v>
      </c>
      <c r="RW44" s="619" t="s">
        <v>4133</v>
      </c>
      <c r="RX44" s="619" t="s">
        <v>4137</v>
      </c>
      <c r="RY44" s="619" t="s">
        <v>4141</v>
      </c>
      <c r="RZ44" s="619" t="s">
        <v>4144</v>
      </c>
      <c r="SA44" s="619" t="s">
        <v>4148</v>
      </c>
      <c r="SB44" s="619" t="s">
        <v>4517</v>
      </c>
      <c r="SC44" s="619" t="s">
        <v>4520</v>
      </c>
      <c r="SD44" s="619" t="s">
        <v>4524</v>
      </c>
      <c r="SE44" s="619" t="s">
        <v>4528</v>
      </c>
      <c r="SF44" s="619" t="s">
        <v>4532</v>
      </c>
      <c r="SG44" s="619" t="s">
        <v>4536</v>
      </c>
      <c r="SH44" s="619" t="s">
        <v>4540</v>
      </c>
      <c r="SI44" s="619" t="s">
        <v>4544</v>
      </c>
      <c r="SJ44" s="619" t="s">
        <v>4548</v>
      </c>
      <c r="SK44" s="619" t="s">
        <v>4552</v>
      </c>
      <c r="SL44" s="619" t="s">
        <v>4556</v>
      </c>
      <c r="SM44" s="619" t="s">
        <v>4560</v>
      </c>
      <c r="SN44" s="619" t="s">
        <v>4221</v>
      </c>
      <c r="SO44" s="619" t="s">
        <v>4224</v>
      </c>
      <c r="SP44" s="619" t="s">
        <v>4228</v>
      </c>
      <c r="SQ44" s="619" t="s">
        <v>4232</v>
      </c>
      <c r="SR44" s="619" t="s">
        <v>4236</v>
      </c>
      <c r="SS44" s="619" t="s">
        <v>4240</v>
      </c>
      <c r="ST44" s="619" t="s">
        <v>4244</v>
      </c>
      <c r="SU44" s="619" t="s">
        <v>4248</v>
      </c>
      <c r="SV44" s="619" t="s">
        <v>4356</v>
      </c>
      <c r="SW44" s="619" t="s">
        <v>4359</v>
      </c>
      <c r="SX44" s="619" t="s">
        <v>4363</v>
      </c>
      <c r="SY44" s="619" t="s">
        <v>4367</v>
      </c>
      <c r="SZ44" s="619" t="s">
        <v>4371</v>
      </c>
      <c r="TA44" s="619" t="s">
        <v>4375</v>
      </c>
      <c r="TB44" s="619" t="s">
        <v>4379</v>
      </c>
      <c r="TC44" s="619" t="s">
        <v>4383</v>
      </c>
      <c r="TD44" s="619" t="s">
        <v>4387</v>
      </c>
      <c r="TE44" s="619" t="s">
        <v>4391</v>
      </c>
      <c r="TF44" s="619" t="s">
        <v>4395</v>
      </c>
      <c r="TG44" s="619" t="s">
        <v>4399</v>
      </c>
      <c r="TH44" s="619" t="s">
        <v>4403</v>
      </c>
      <c r="TI44" s="619" t="s">
        <v>4407</v>
      </c>
      <c r="TJ44" s="619" t="s">
        <v>4446</v>
      </c>
      <c r="TK44" s="619" t="s">
        <v>4449</v>
      </c>
      <c r="TL44" s="619" t="s">
        <v>4453</v>
      </c>
      <c r="TM44" s="619" t="s">
        <v>4457</v>
      </c>
      <c r="TN44" s="619" t="s">
        <v>4461</v>
      </c>
      <c r="TO44" s="619" t="s">
        <v>4465</v>
      </c>
      <c r="TP44" s="619" t="s">
        <v>4469</v>
      </c>
      <c r="TQ44" s="619" t="s">
        <v>4473</v>
      </c>
      <c r="TR44" s="619" t="s">
        <v>4477</v>
      </c>
      <c r="TS44" s="619" t="s">
        <v>4481</v>
      </c>
      <c r="TT44" s="619" t="s">
        <v>4485</v>
      </c>
      <c r="TU44" s="619" t="s">
        <v>4489</v>
      </c>
      <c r="TV44" s="619" t="s">
        <v>4493</v>
      </c>
      <c r="TW44" s="619" t="s">
        <v>4497</v>
      </c>
      <c r="TX44" s="619" t="s">
        <v>4501</v>
      </c>
      <c r="TY44" s="619" t="s">
        <v>4505</v>
      </c>
      <c r="TZ44" s="619" t="s">
        <v>4509</v>
      </c>
      <c r="UA44" s="619" t="s">
        <v>4513</v>
      </c>
      <c r="UB44" s="619" t="s">
        <v>4411</v>
      </c>
      <c r="UC44" s="619" t="s">
        <v>4414</v>
      </c>
      <c r="UD44" s="619" t="s">
        <v>4418</v>
      </c>
      <c r="UE44" s="619" t="s">
        <v>4422</v>
      </c>
      <c r="UF44" s="619" t="s">
        <v>4426</v>
      </c>
      <c r="UG44" s="619" t="s">
        <v>4430</v>
      </c>
      <c r="UH44" s="619" t="s">
        <v>4434</v>
      </c>
      <c r="UI44" s="619" t="s">
        <v>4438</v>
      </c>
      <c r="UJ44" s="619" t="s">
        <v>4442</v>
      </c>
      <c r="UK44" s="619" t="s">
        <v>4252</v>
      </c>
      <c r="UL44" s="619" t="s">
        <v>4255</v>
      </c>
      <c r="UM44" s="619" t="s">
        <v>4259</v>
      </c>
      <c r="UN44" s="619" t="s">
        <v>4263</v>
      </c>
      <c r="UO44" s="619" t="s">
        <v>4267</v>
      </c>
      <c r="UP44" s="619" t="s">
        <v>4271</v>
      </c>
      <c r="UQ44" s="619" t="s">
        <v>4275</v>
      </c>
      <c r="UR44" s="619" t="s">
        <v>4278</v>
      </c>
      <c r="US44" s="619" t="s">
        <v>4282</v>
      </c>
      <c r="UT44" s="619" t="s">
        <v>4286</v>
      </c>
      <c r="UU44" s="619" t="s">
        <v>4290</v>
      </c>
      <c r="UV44" s="619" t="s">
        <v>4294</v>
      </c>
      <c r="UW44" s="619" t="s">
        <v>4298</v>
      </c>
      <c r="UX44" s="619" t="s">
        <v>4302</v>
      </c>
      <c r="UY44" s="619" t="s">
        <v>4306</v>
      </c>
      <c r="UZ44" s="619" t="s">
        <v>4310</v>
      </c>
      <c r="VA44" s="619" t="s">
        <v>4314</v>
      </c>
      <c r="VB44" s="619" t="s">
        <v>4318</v>
      </c>
      <c r="VC44" s="619" t="s">
        <v>4322</v>
      </c>
      <c r="VD44" s="619" t="s">
        <v>4326</v>
      </c>
      <c r="VE44" s="619" t="s">
        <v>4330</v>
      </c>
      <c r="VF44" s="619" t="s">
        <v>4334</v>
      </c>
      <c r="VG44" s="619" t="s">
        <v>4338</v>
      </c>
      <c r="VH44" s="619" t="s">
        <v>4342</v>
      </c>
      <c r="VI44" s="619" t="s">
        <v>4346</v>
      </c>
      <c r="VJ44" s="619" t="s">
        <v>4350</v>
      </c>
      <c r="VK44" s="619" t="s">
        <v>4353</v>
      </c>
      <c r="VL44" s="619" t="s">
        <v>4845</v>
      </c>
      <c r="VM44" s="619" t="s">
        <v>4848</v>
      </c>
      <c r="VN44" s="619" t="s">
        <v>4851</v>
      </c>
      <c r="VO44" s="619" t="s">
        <v>4855</v>
      </c>
      <c r="VP44" s="619" t="s">
        <v>4859</v>
      </c>
      <c r="VQ44" s="619" t="s">
        <v>4863</v>
      </c>
      <c r="VR44" s="619" t="s">
        <v>4867</v>
      </c>
      <c r="VS44" s="619" t="s">
        <v>4871</v>
      </c>
      <c r="VT44" s="619" t="s">
        <v>4875</v>
      </c>
      <c r="VU44" s="619" t="s">
        <v>4879</v>
      </c>
      <c r="VV44" s="619" t="s">
        <v>4883</v>
      </c>
      <c r="VW44" s="619" t="s">
        <v>4887</v>
      </c>
      <c r="VX44" s="619" t="s">
        <v>4891</v>
      </c>
      <c r="VY44" s="619" t="s">
        <v>4895</v>
      </c>
      <c r="VZ44" s="619" t="s">
        <v>4899</v>
      </c>
      <c r="WA44" s="619" t="s">
        <v>4903</v>
      </c>
      <c r="WB44" s="619" t="s">
        <v>4564</v>
      </c>
      <c r="WC44" s="619" t="s">
        <v>4568</v>
      </c>
      <c r="WD44" s="619" t="s">
        <v>4572</v>
      </c>
      <c r="WE44" s="619" t="s">
        <v>4576</v>
      </c>
      <c r="WF44" s="619" t="s">
        <v>4580</v>
      </c>
      <c r="WG44" s="619" t="s">
        <v>4584</v>
      </c>
      <c r="WH44" s="619" t="s">
        <v>4588</v>
      </c>
      <c r="WI44" s="619" t="s">
        <v>4592</v>
      </c>
      <c r="WJ44" s="619" t="s">
        <v>4596</v>
      </c>
      <c r="WK44" s="619" t="s">
        <v>4600</v>
      </c>
      <c r="WL44" s="619" t="s">
        <v>4604</v>
      </c>
      <c r="WM44" s="619" t="s">
        <v>4608</v>
      </c>
      <c r="WN44" s="619" t="s">
        <v>4612</v>
      </c>
      <c r="WO44" s="619" t="s">
        <v>4616</v>
      </c>
      <c r="WP44" s="619" t="s">
        <v>4620</v>
      </c>
      <c r="WQ44" s="619" t="s">
        <v>4624</v>
      </c>
      <c r="WR44" s="619" t="s">
        <v>4628</v>
      </c>
      <c r="WS44" s="619" t="s">
        <v>4632</v>
      </c>
      <c r="WT44" s="619" t="s">
        <v>4636</v>
      </c>
      <c r="WU44" s="619" t="s">
        <v>4640</v>
      </c>
      <c r="WV44" s="619" t="s">
        <v>4644</v>
      </c>
      <c r="WW44" s="619" t="s">
        <v>4648</v>
      </c>
      <c r="WX44" s="619" t="s">
        <v>4652</v>
      </c>
      <c r="WY44" s="619" t="s">
        <v>4656</v>
      </c>
      <c r="WZ44" s="619" t="s">
        <v>4660</v>
      </c>
      <c r="XA44" s="619" t="s">
        <v>4664</v>
      </c>
      <c r="XB44" s="619" t="s">
        <v>4668</v>
      </c>
      <c r="XC44" s="619" t="s">
        <v>4672</v>
      </c>
      <c r="XD44" s="619" t="s">
        <v>4676</v>
      </c>
      <c r="XE44" s="619" t="s">
        <v>4680</v>
      </c>
      <c r="XF44" s="619" t="s">
        <v>4683</v>
      </c>
      <c r="XG44" s="619" t="s">
        <v>4686</v>
      </c>
      <c r="XH44" s="619" t="s">
        <v>4689</v>
      </c>
      <c r="XI44" s="619" t="s">
        <v>4692</v>
      </c>
      <c r="XJ44" s="619" t="s">
        <v>4695</v>
      </c>
      <c r="XK44" s="619" t="s">
        <v>4699</v>
      </c>
      <c r="XL44" s="619" t="s">
        <v>4703</v>
      </c>
      <c r="XM44" s="619" t="s">
        <v>4707</v>
      </c>
      <c r="XN44" s="619" t="s">
        <v>4711</v>
      </c>
      <c r="XO44" s="619" t="s">
        <v>4715</v>
      </c>
      <c r="XP44" s="619" t="s">
        <v>4719</v>
      </c>
      <c r="XQ44" s="619" t="s">
        <v>4723</v>
      </c>
      <c r="XR44" s="619" t="s">
        <v>4727</v>
      </c>
      <c r="XS44" s="619" t="s">
        <v>4731</v>
      </c>
      <c r="XT44" s="619" t="s">
        <v>4735</v>
      </c>
      <c r="XU44" s="619" t="s">
        <v>4739</v>
      </c>
      <c r="XV44" s="619" t="s">
        <v>4743</v>
      </c>
      <c r="XW44" s="619" t="s">
        <v>4747</v>
      </c>
      <c r="XX44" s="619" t="s">
        <v>4751</v>
      </c>
      <c r="XY44" s="619" t="s">
        <v>4755</v>
      </c>
      <c r="XZ44" s="619" t="s">
        <v>4759</v>
      </c>
      <c r="YA44" s="619" t="s">
        <v>4763</v>
      </c>
      <c r="YB44" s="619" t="s">
        <v>4767</v>
      </c>
      <c r="YC44" s="619" t="s">
        <v>4771</v>
      </c>
      <c r="YD44" s="619" t="s">
        <v>4774</v>
      </c>
      <c r="YE44" s="619" t="s">
        <v>4778</v>
      </c>
      <c r="YF44" s="619" t="s">
        <v>4781</v>
      </c>
      <c r="YG44" s="619" t="s">
        <v>4784</v>
      </c>
      <c r="YH44" s="619" t="s">
        <v>4788</v>
      </c>
      <c r="YI44" s="619" t="s">
        <v>4792</v>
      </c>
      <c r="YJ44" s="619" t="s">
        <v>4796</v>
      </c>
      <c r="YK44" s="619" t="s">
        <v>4800</v>
      </c>
      <c r="YL44" s="619" t="s">
        <v>4804</v>
      </c>
      <c r="YM44" s="619" t="s">
        <v>4808</v>
      </c>
      <c r="YN44" s="619" t="s">
        <v>4812</v>
      </c>
      <c r="YO44" s="619" t="s">
        <v>4816</v>
      </c>
      <c r="YP44" s="619" t="s">
        <v>4820</v>
      </c>
      <c r="YQ44" s="619" t="s">
        <v>4824</v>
      </c>
      <c r="YR44" s="619" t="s">
        <v>4828</v>
      </c>
      <c r="YS44" s="619" t="s">
        <v>4832</v>
      </c>
      <c r="YT44" s="619" t="s">
        <v>4836</v>
      </c>
      <c r="YU44" s="619" t="s">
        <v>4839</v>
      </c>
      <c r="YV44" s="619" t="s">
        <v>4842</v>
      </c>
      <c r="YW44" s="619" t="s">
        <v>5156</v>
      </c>
      <c r="YX44" s="619" t="s">
        <v>5159</v>
      </c>
      <c r="YY44" s="619" t="s">
        <v>5163</v>
      </c>
      <c r="YZ44" s="619" t="s">
        <v>5167</v>
      </c>
      <c r="ZA44" s="619" t="s">
        <v>5171</v>
      </c>
      <c r="ZB44" s="619" t="s">
        <v>5175</v>
      </c>
      <c r="ZC44" s="619" t="s">
        <v>5179</v>
      </c>
      <c r="ZD44" s="619" t="s">
        <v>5094</v>
      </c>
      <c r="ZE44" s="619" t="s">
        <v>5097</v>
      </c>
      <c r="ZF44" s="619" t="s">
        <v>5101</v>
      </c>
      <c r="ZG44" s="619" t="s">
        <v>5105</v>
      </c>
      <c r="ZH44" s="619" t="s">
        <v>5109</v>
      </c>
      <c r="ZI44" s="619" t="s">
        <v>5113</v>
      </c>
      <c r="ZJ44" s="619" t="s">
        <v>5117</v>
      </c>
      <c r="ZK44" s="619" t="s">
        <v>5121</v>
      </c>
      <c r="ZL44" s="619" t="s">
        <v>5125</v>
      </c>
      <c r="ZM44" s="619" t="s">
        <v>4907</v>
      </c>
      <c r="ZN44" s="619" t="s">
        <v>4910</v>
      </c>
      <c r="ZO44" s="619" t="s">
        <v>4914</v>
      </c>
      <c r="ZP44" s="619" t="s">
        <v>4918</v>
      </c>
      <c r="ZQ44" s="619" t="s">
        <v>4922</v>
      </c>
      <c r="ZR44" s="619" t="s">
        <v>4926</v>
      </c>
      <c r="ZS44" s="619" t="s">
        <v>4930</v>
      </c>
      <c r="ZT44" s="619" t="s">
        <v>4934</v>
      </c>
      <c r="ZU44" s="619" t="s">
        <v>4938</v>
      </c>
      <c r="ZV44" s="619" t="s">
        <v>4942</v>
      </c>
      <c r="ZW44" s="619" t="s">
        <v>4946</v>
      </c>
      <c r="ZX44" s="619" t="s">
        <v>4950</v>
      </c>
      <c r="ZY44" s="619" t="s">
        <v>4954</v>
      </c>
      <c r="ZZ44" s="619" t="s">
        <v>4958</v>
      </c>
      <c r="AAA44" s="619" t="s">
        <v>4962</v>
      </c>
      <c r="AAB44" s="619" t="s">
        <v>4966</v>
      </c>
      <c r="AAC44" s="619" t="s">
        <v>4970</v>
      </c>
      <c r="AAD44" s="619" t="s">
        <v>4974</v>
      </c>
      <c r="AAE44" s="619" t="s">
        <v>4978</v>
      </c>
      <c r="AAF44" s="619" t="s">
        <v>4982</v>
      </c>
      <c r="AAG44" s="619" t="s">
        <v>4986</v>
      </c>
      <c r="AAH44" s="619" t="s">
        <v>4989</v>
      </c>
      <c r="AAI44" s="619" t="s">
        <v>5129</v>
      </c>
      <c r="AAJ44" s="619" t="s">
        <v>5132</v>
      </c>
      <c r="AAK44" s="619" t="s">
        <v>5136</v>
      </c>
      <c r="AAL44" s="619" t="s">
        <v>5140</v>
      </c>
      <c r="AAM44" s="619" t="s">
        <v>5144</v>
      </c>
      <c r="AAN44" s="619" t="s">
        <v>5148</v>
      </c>
      <c r="AAO44" s="619" t="s">
        <v>5152</v>
      </c>
      <c r="AAP44" s="619" t="s">
        <v>4993</v>
      </c>
      <c r="AAQ44" s="619" t="s">
        <v>4997</v>
      </c>
      <c r="AAR44" s="619" t="s">
        <v>5001</v>
      </c>
      <c r="AAS44" s="619" t="s">
        <v>5005</v>
      </c>
      <c r="AAT44" s="619" t="s">
        <v>5009</v>
      </c>
      <c r="AAU44" s="619" t="s">
        <v>5013</v>
      </c>
      <c r="AAV44" s="619" t="s">
        <v>5017</v>
      </c>
      <c r="AAW44" s="619" t="s">
        <v>5021</v>
      </c>
      <c r="AAX44" s="619" t="s">
        <v>5025</v>
      </c>
      <c r="AAY44" s="619" t="s">
        <v>5029</v>
      </c>
      <c r="AAZ44" s="619" t="s">
        <v>5033</v>
      </c>
      <c r="ABA44" s="619" t="s">
        <v>5037</v>
      </c>
      <c r="ABB44" s="619" t="s">
        <v>5041</v>
      </c>
      <c r="ABC44" s="619" t="s">
        <v>5045</v>
      </c>
      <c r="ABD44" s="619" t="s">
        <v>5049</v>
      </c>
      <c r="ABE44" s="619" t="s">
        <v>5053</v>
      </c>
      <c r="ABF44" s="619" t="s">
        <v>5057</v>
      </c>
      <c r="ABG44" s="619" t="s">
        <v>5061</v>
      </c>
      <c r="ABH44" s="619" t="s">
        <v>5065</v>
      </c>
      <c r="ABI44" s="619" t="s">
        <v>5069</v>
      </c>
      <c r="ABJ44" s="619" t="s">
        <v>5073</v>
      </c>
      <c r="ABK44" s="619" t="s">
        <v>5077</v>
      </c>
      <c r="ABL44" s="619" t="s">
        <v>5081</v>
      </c>
      <c r="ABM44" s="619" t="s">
        <v>5085</v>
      </c>
      <c r="ABN44" s="619" t="s">
        <v>5088</v>
      </c>
      <c r="ABO44" s="619" t="s">
        <v>5091</v>
      </c>
      <c r="ABP44" s="619" t="s">
        <v>5273</v>
      </c>
      <c r="ABQ44" s="619" t="s">
        <v>5276</v>
      </c>
      <c r="ABR44" s="619" t="s">
        <v>5280</v>
      </c>
      <c r="ABS44" s="619" t="s">
        <v>5284</v>
      </c>
      <c r="ABT44" s="619" t="s">
        <v>5288</v>
      </c>
      <c r="ABU44" s="619" t="s">
        <v>5292</v>
      </c>
      <c r="ABV44" s="619" t="s">
        <v>5296</v>
      </c>
      <c r="ABW44" s="619" t="s">
        <v>5300</v>
      </c>
      <c r="ABX44" s="619" t="s">
        <v>5304</v>
      </c>
      <c r="ABY44" s="619" t="s">
        <v>5451</v>
      </c>
      <c r="ABZ44" s="619" t="s">
        <v>5455</v>
      </c>
      <c r="ACA44" s="619" t="s">
        <v>5459</v>
      </c>
      <c r="ACB44" s="619" t="s">
        <v>5463</v>
      </c>
      <c r="ACC44" s="619" t="s">
        <v>5467</v>
      </c>
      <c r="ACD44" s="619" t="s">
        <v>5471</v>
      </c>
      <c r="ACE44" s="619" t="s">
        <v>5475</v>
      </c>
      <c r="ACF44" s="619" t="s">
        <v>5479</v>
      </c>
      <c r="ACG44" s="619" t="s">
        <v>5483</v>
      </c>
      <c r="ACH44" s="619" t="s">
        <v>5487</v>
      </c>
      <c r="ACI44" s="619" t="s">
        <v>5491</v>
      </c>
      <c r="ACJ44" s="619" t="s">
        <v>5183</v>
      </c>
      <c r="ACK44" s="619" t="s">
        <v>5187</v>
      </c>
      <c r="ACL44" s="619" t="s">
        <v>5191</v>
      </c>
      <c r="ACM44" s="619" t="s">
        <v>5195</v>
      </c>
      <c r="ACN44" s="619" t="s">
        <v>5199</v>
      </c>
      <c r="ACO44" s="619" t="s">
        <v>5203</v>
      </c>
      <c r="ACP44" s="619" t="s">
        <v>5207</v>
      </c>
      <c r="ACQ44" s="619" t="s">
        <v>5211</v>
      </c>
      <c r="ACR44" s="619" t="s">
        <v>5215</v>
      </c>
      <c r="ACS44" s="619" t="s">
        <v>5219</v>
      </c>
      <c r="ACT44" s="619" t="s">
        <v>5223</v>
      </c>
      <c r="ACU44" s="619" t="s">
        <v>5227</v>
      </c>
      <c r="ACV44" s="619" t="s">
        <v>5231</v>
      </c>
      <c r="ACW44" s="619" t="s">
        <v>5235</v>
      </c>
      <c r="ACX44" s="619" t="s">
        <v>5239</v>
      </c>
      <c r="ACY44" s="619" t="s">
        <v>5243</v>
      </c>
      <c r="ACZ44" s="619" t="s">
        <v>5247</v>
      </c>
      <c r="ADA44" s="619" t="s">
        <v>5251</v>
      </c>
      <c r="ADB44" s="619" t="s">
        <v>5255</v>
      </c>
      <c r="ADC44" s="619" t="s">
        <v>5259</v>
      </c>
      <c r="ADD44" s="619" t="s">
        <v>5261</v>
      </c>
      <c r="ADE44" s="619" t="s">
        <v>5265</v>
      </c>
      <c r="ADF44" s="619" t="s">
        <v>5269</v>
      </c>
      <c r="ADG44" s="619" t="s">
        <v>5308</v>
      </c>
      <c r="ADH44" s="619" t="s">
        <v>5311</v>
      </c>
      <c r="ADI44" s="619" t="s">
        <v>5315</v>
      </c>
      <c r="ADJ44" s="619" t="s">
        <v>5319</v>
      </c>
      <c r="ADK44" s="619" t="s">
        <v>5323</v>
      </c>
      <c r="ADL44" s="619" t="s">
        <v>5327</v>
      </c>
      <c r="ADM44" s="619" t="s">
        <v>5329</v>
      </c>
      <c r="ADN44" s="619" t="s">
        <v>5333</v>
      </c>
      <c r="ADO44" s="619" t="s">
        <v>5337</v>
      </c>
      <c r="ADP44" s="619" t="s">
        <v>5341</v>
      </c>
      <c r="ADQ44" s="619" t="s">
        <v>5345</v>
      </c>
      <c r="ADR44" s="619" t="s">
        <v>5349</v>
      </c>
      <c r="ADS44" s="619" t="s">
        <v>5908</v>
      </c>
      <c r="ADT44" s="619" t="s">
        <v>5432</v>
      </c>
      <c r="ADU44" s="619" t="s">
        <v>5435</v>
      </c>
      <c r="ADV44" s="619" t="s">
        <v>5439</v>
      </c>
      <c r="ADW44" s="619" t="s">
        <v>5443</v>
      </c>
      <c r="ADX44" s="619" t="s">
        <v>5447</v>
      </c>
      <c r="ADY44" s="619" t="s">
        <v>5919</v>
      </c>
      <c r="ADZ44" s="619" t="s">
        <v>5353</v>
      </c>
      <c r="AEA44" s="619" t="s">
        <v>5356</v>
      </c>
      <c r="AEB44" s="619" t="s">
        <v>5360</v>
      </c>
      <c r="AEC44" s="619" t="s">
        <v>5364</v>
      </c>
      <c r="AED44" s="619" t="s">
        <v>5368</v>
      </c>
      <c r="AEE44" s="619" t="s">
        <v>5372</v>
      </c>
      <c r="AEF44" s="619" t="s">
        <v>5376</v>
      </c>
      <c r="AEG44" s="619" t="s">
        <v>5380</v>
      </c>
      <c r="AEH44" s="619" t="s">
        <v>5384</v>
      </c>
      <c r="AEI44" s="619" t="s">
        <v>5388</v>
      </c>
      <c r="AEJ44" s="619" t="s">
        <v>5392</v>
      </c>
      <c r="AEK44" s="619" t="s">
        <v>5396</v>
      </c>
      <c r="AEL44" s="619" t="s">
        <v>5400</v>
      </c>
      <c r="AEM44" s="619" t="s">
        <v>5404</v>
      </c>
      <c r="AEN44" s="619" t="s">
        <v>5408</v>
      </c>
      <c r="AEO44" s="619" t="s">
        <v>5412</v>
      </c>
      <c r="AEP44" s="619" t="s">
        <v>5416</v>
      </c>
      <c r="AEQ44" s="619" t="s">
        <v>5420</v>
      </c>
      <c r="AER44" s="619" t="s">
        <v>5424</v>
      </c>
      <c r="AES44" s="619" t="s">
        <v>5428</v>
      </c>
      <c r="AET44" s="619" t="s">
        <v>5589</v>
      </c>
      <c r="AEU44" s="619" t="s">
        <v>5592</v>
      </c>
      <c r="AEV44" s="619" t="s">
        <v>5596</v>
      </c>
      <c r="AEW44" s="619" t="s">
        <v>5600</v>
      </c>
      <c r="AEX44" s="619" t="s">
        <v>5604</v>
      </c>
      <c r="AEY44" s="619" t="s">
        <v>5608</v>
      </c>
      <c r="AEZ44" s="619" t="s">
        <v>5612</v>
      </c>
      <c r="AFA44" s="619" t="s">
        <v>5616</v>
      </c>
      <c r="AFB44" s="619" t="s">
        <v>5620</v>
      </c>
      <c r="AFC44" s="619" t="s">
        <v>5624</v>
      </c>
      <c r="AFD44" s="619" t="s">
        <v>5749</v>
      </c>
      <c r="AFE44" s="619" t="s">
        <v>5753</v>
      </c>
      <c r="AFF44" s="619" t="s">
        <v>5757</v>
      </c>
      <c r="AFG44" s="619" t="s">
        <v>5761</v>
      </c>
      <c r="AFH44" s="619" t="s">
        <v>5765</v>
      </c>
      <c r="AFI44" s="619" t="s">
        <v>5769</v>
      </c>
      <c r="AFJ44" s="619" t="s">
        <v>5773</v>
      </c>
      <c r="AFK44" s="619" t="s">
        <v>5777</v>
      </c>
      <c r="AFL44" s="619" t="s">
        <v>5781</v>
      </c>
      <c r="AFM44" s="619" t="s">
        <v>5785</v>
      </c>
      <c r="AFN44" s="619" t="s">
        <v>5789</v>
      </c>
      <c r="AFO44" s="619" t="s">
        <v>5793</v>
      </c>
      <c r="AFP44" s="619" t="s">
        <v>5797</v>
      </c>
      <c r="AFQ44" s="619" t="s">
        <v>5671</v>
      </c>
      <c r="AFR44" s="619" t="s">
        <v>5674</v>
      </c>
      <c r="AFS44" s="619" t="s">
        <v>5678</v>
      </c>
      <c r="AFT44" s="619" t="s">
        <v>5682</v>
      </c>
      <c r="AFU44" s="619" t="s">
        <v>5686</v>
      </c>
      <c r="AFV44" s="619" t="s">
        <v>5690</v>
      </c>
      <c r="AFW44" s="619" t="s">
        <v>5694</v>
      </c>
      <c r="AFX44" s="619" t="s">
        <v>5698</v>
      </c>
      <c r="AFY44" s="619" t="s">
        <v>5702</v>
      </c>
      <c r="AFZ44" s="619" t="s">
        <v>5706</v>
      </c>
      <c r="AGA44" s="619" t="s">
        <v>5710</v>
      </c>
      <c r="AGB44" s="619" t="s">
        <v>5714</v>
      </c>
      <c r="AGC44" s="619" t="s">
        <v>5628</v>
      </c>
      <c r="AGD44" s="619" t="s">
        <v>5631</v>
      </c>
      <c r="AGE44" s="619" t="s">
        <v>5635</v>
      </c>
      <c r="AGF44" s="619" t="s">
        <v>5639</v>
      </c>
      <c r="AGG44" s="619" t="s">
        <v>5643</v>
      </c>
      <c r="AGH44" s="619" t="s">
        <v>5647</v>
      </c>
      <c r="AGI44" s="619" t="s">
        <v>5651</v>
      </c>
      <c r="AGJ44" s="619" t="s">
        <v>5655</v>
      </c>
      <c r="AGK44" s="619" t="s">
        <v>5659</v>
      </c>
      <c r="AGL44" s="619" t="s">
        <v>5663</v>
      </c>
      <c r="AGM44" s="619" t="s">
        <v>5667</v>
      </c>
      <c r="AGN44" s="619" t="s">
        <v>5718</v>
      </c>
      <c r="AGO44" s="619" t="s">
        <v>5721</v>
      </c>
      <c r="AGP44" s="619" t="s">
        <v>5725</v>
      </c>
      <c r="AGQ44" s="619" t="s">
        <v>5729</v>
      </c>
      <c r="AGR44" s="619" t="s">
        <v>5733</v>
      </c>
      <c r="AGS44" s="619" t="s">
        <v>5737</v>
      </c>
      <c r="AGT44" s="619" t="s">
        <v>5741</v>
      </c>
      <c r="AGU44" s="619" t="s">
        <v>5745</v>
      </c>
      <c r="AGV44" s="619" t="s">
        <v>5495</v>
      </c>
      <c r="AGW44" s="619" t="s">
        <v>5499</v>
      </c>
      <c r="AGX44" s="619" t="s">
        <v>5502</v>
      </c>
      <c r="AGY44" s="619" t="s">
        <v>5506</v>
      </c>
      <c r="AGZ44" s="619" t="s">
        <v>5510</v>
      </c>
      <c r="AHA44" s="619" t="s">
        <v>5514</v>
      </c>
      <c r="AHB44" s="619" t="s">
        <v>5518</v>
      </c>
      <c r="AHC44" s="619" t="s">
        <v>5522</v>
      </c>
      <c r="AHD44" s="619" t="s">
        <v>5526</v>
      </c>
      <c r="AHE44" s="619" t="s">
        <v>5530</v>
      </c>
      <c r="AHF44" s="619" t="s">
        <v>5534</v>
      </c>
      <c r="AHG44" s="619" t="s">
        <v>5538</v>
      </c>
      <c r="AHH44" s="619" t="s">
        <v>5542</v>
      </c>
      <c r="AHI44" s="619" t="s">
        <v>5546</v>
      </c>
      <c r="AHJ44" s="619" t="s">
        <v>5550</v>
      </c>
      <c r="AHK44" s="619" t="s">
        <v>5554</v>
      </c>
      <c r="AHL44" s="619" t="s">
        <v>5558</v>
      </c>
      <c r="AHM44" s="619" t="s">
        <v>5562</v>
      </c>
      <c r="AHN44" s="619" t="s">
        <v>5565</v>
      </c>
      <c r="AHO44" s="619" t="s">
        <v>5569</v>
      </c>
      <c r="AHP44" s="619" t="s">
        <v>5573</v>
      </c>
      <c r="AHQ44" s="613" t="s">
        <v>5577</v>
      </c>
      <c r="AHR44" s="613" t="s">
        <v>5581</v>
      </c>
      <c r="AHS44" s="613" t="s">
        <v>5585</v>
      </c>
      <c r="AHT44" s="613" t="s">
        <v>6441</v>
      </c>
    </row>
    <row r="45" spans="1:907" x14ac:dyDescent="0.8">
      <c r="B45" s="618" t="s">
        <v>6028</v>
      </c>
      <c r="C45" s="619" t="s">
        <v>6029</v>
      </c>
      <c r="D45" s="619" t="s">
        <v>1262</v>
      </c>
      <c r="E45" s="619" t="s">
        <v>1263</v>
      </c>
      <c r="F45" s="619" t="s">
        <v>1264</v>
      </c>
      <c r="G45" s="619" t="s">
        <v>1265</v>
      </c>
      <c r="H45" s="619" t="s">
        <v>1266</v>
      </c>
      <c r="I45" s="619" t="s">
        <v>1267</v>
      </c>
      <c r="J45" s="619" t="s">
        <v>1268</v>
      </c>
      <c r="K45" s="619" t="s">
        <v>1269</v>
      </c>
      <c r="L45" s="619" t="s">
        <v>1270</v>
      </c>
      <c r="M45" s="619" t="s">
        <v>1271</v>
      </c>
      <c r="N45" s="619" t="s">
        <v>1272</v>
      </c>
      <c r="O45" s="619" t="s">
        <v>1273</v>
      </c>
      <c r="P45" s="619" t="s">
        <v>1274</v>
      </c>
      <c r="Q45" s="619" t="s">
        <v>1275</v>
      </c>
      <c r="R45" s="619" t="s">
        <v>1276</v>
      </c>
      <c r="S45" s="619" t="s">
        <v>1277</v>
      </c>
      <c r="T45" s="619" t="s">
        <v>1278</v>
      </c>
      <c r="U45" s="619" t="s">
        <v>1279</v>
      </c>
      <c r="V45" s="619" t="s">
        <v>1280</v>
      </c>
      <c r="W45" s="619" t="s">
        <v>2102</v>
      </c>
      <c r="X45" s="619" t="s">
        <v>2103</v>
      </c>
      <c r="Y45" s="619" t="s">
        <v>1281</v>
      </c>
      <c r="Z45" s="619" t="s">
        <v>1282</v>
      </c>
      <c r="AA45" s="619" t="s">
        <v>1283</v>
      </c>
      <c r="AB45" s="619" t="s">
        <v>1284</v>
      </c>
      <c r="AC45" s="619" t="s">
        <v>2104</v>
      </c>
      <c r="AD45" s="619" t="s">
        <v>1285</v>
      </c>
      <c r="AE45" s="619" t="s">
        <v>1286</v>
      </c>
      <c r="AF45" s="619" t="s">
        <v>1287</v>
      </c>
      <c r="AG45" s="619" t="s">
        <v>1288</v>
      </c>
      <c r="AH45" s="619" t="s">
        <v>1289</v>
      </c>
      <c r="AI45" s="619" t="s">
        <v>1290</v>
      </c>
      <c r="AJ45" s="619" t="s">
        <v>1291</v>
      </c>
      <c r="AK45" s="619" t="s">
        <v>1292</v>
      </c>
      <c r="AL45" s="619" t="s">
        <v>1293</v>
      </c>
      <c r="AM45" s="619" t="s">
        <v>1294</v>
      </c>
      <c r="AN45" s="619" t="s">
        <v>1295</v>
      </c>
      <c r="AO45" s="619" t="s">
        <v>1296</v>
      </c>
      <c r="AP45" s="619" t="s">
        <v>1297</v>
      </c>
      <c r="AQ45" s="619" t="s">
        <v>1298</v>
      </c>
      <c r="AR45" s="619" t="s">
        <v>1299</v>
      </c>
      <c r="AS45" s="619" t="s">
        <v>1300</v>
      </c>
      <c r="AT45" s="619" t="s">
        <v>1301</v>
      </c>
      <c r="AU45" s="619" t="s">
        <v>1302</v>
      </c>
      <c r="AV45" s="619" t="s">
        <v>1303</v>
      </c>
      <c r="AW45" s="619" t="s">
        <v>1304</v>
      </c>
      <c r="AX45" s="619" t="s">
        <v>1305</v>
      </c>
      <c r="AY45" s="619" t="s">
        <v>1306</v>
      </c>
      <c r="AZ45" s="619" t="s">
        <v>1307</v>
      </c>
      <c r="BA45" s="619" t="s">
        <v>1308</v>
      </c>
      <c r="BB45" s="619" t="s">
        <v>1309</v>
      </c>
      <c r="BC45" s="619" t="s">
        <v>1310</v>
      </c>
      <c r="BD45" s="619" t="s">
        <v>1311</v>
      </c>
      <c r="BE45" s="619" t="s">
        <v>1312</v>
      </c>
      <c r="BF45" s="619" t="s">
        <v>1313</v>
      </c>
      <c r="BG45" s="619" t="s">
        <v>1314</v>
      </c>
      <c r="BH45" s="619" t="s">
        <v>2105</v>
      </c>
      <c r="BI45" s="619" t="s">
        <v>1316</v>
      </c>
      <c r="BJ45" s="619" t="s">
        <v>1317</v>
      </c>
      <c r="BK45" s="619" t="s">
        <v>1318</v>
      </c>
      <c r="BL45" s="619" t="s">
        <v>1319</v>
      </c>
      <c r="BM45" s="619" t="s">
        <v>1320</v>
      </c>
      <c r="BN45" s="619" t="s">
        <v>1321</v>
      </c>
      <c r="BO45" s="619" t="s">
        <v>1322</v>
      </c>
      <c r="BP45" s="619" t="s">
        <v>2106</v>
      </c>
      <c r="BQ45" s="619" t="s">
        <v>2107</v>
      </c>
      <c r="BR45" s="619" t="s">
        <v>1323</v>
      </c>
      <c r="BS45" s="619" t="s">
        <v>1324</v>
      </c>
      <c r="BT45" s="619" t="s">
        <v>1325</v>
      </c>
      <c r="BU45" s="619" t="s">
        <v>1326</v>
      </c>
      <c r="BV45" s="619" t="s">
        <v>1327</v>
      </c>
      <c r="BW45" s="619" t="s">
        <v>1328</v>
      </c>
      <c r="BX45" s="619" t="s">
        <v>1329</v>
      </c>
      <c r="BY45" s="619" t="s">
        <v>1330</v>
      </c>
      <c r="BZ45" s="619" t="s">
        <v>1331</v>
      </c>
      <c r="CA45" s="619" t="s">
        <v>1332</v>
      </c>
      <c r="CB45" s="619" t="s">
        <v>1333</v>
      </c>
      <c r="CC45" s="619" t="s">
        <v>1334</v>
      </c>
      <c r="CD45" s="619" t="s">
        <v>1335</v>
      </c>
      <c r="CE45" s="619" t="s">
        <v>1336</v>
      </c>
      <c r="CF45" s="619" t="s">
        <v>1337</v>
      </c>
      <c r="CG45" s="619" t="s">
        <v>1338</v>
      </c>
      <c r="CH45" s="619" t="s">
        <v>1339</v>
      </c>
      <c r="CI45" s="619" t="s">
        <v>1340</v>
      </c>
      <c r="CJ45" s="619" t="s">
        <v>1341</v>
      </c>
      <c r="CK45" s="619" t="s">
        <v>1342</v>
      </c>
      <c r="CL45" s="619" t="s">
        <v>1343</v>
      </c>
      <c r="CM45" s="619" t="s">
        <v>1344</v>
      </c>
      <c r="CN45" s="619" t="s">
        <v>1345</v>
      </c>
      <c r="CO45" s="619" t="s">
        <v>1346</v>
      </c>
      <c r="CP45" s="619" t="s">
        <v>1347</v>
      </c>
      <c r="CQ45" s="619" t="s">
        <v>1348</v>
      </c>
      <c r="CR45" s="619" t="s">
        <v>1349</v>
      </c>
      <c r="CS45" s="619" t="s">
        <v>1350</v>
      </c>
      <c r="CT45" s="619" t="s">
        <v>1351</v>
      </c>
      <c r="CU45" s="619" t="s">
        <v>1352</v>
      </c>
      <c r="CV45" s="619" t="s">
        <v>1353</v>
      </c>
      <c r="CW45" s="619" t="s">
        <v>1354</v>
      </c>
      <c r="CX45" s="619" t="s">
        <v>1355</v>
      </c>
      <c r="CY45" s="619" t="s">
        <v>1356</v>
      </c>
      <c r="CZ45" s="619" t="s">
        <v>1357</v>
      </c>
      <c r="DA45" s="619" t="s">
        <v>1358</v>
      </c>
      <c r="DB45" s="619" t="s">
        <v>1359</v>
      </c>
      <c r="DC45" s="619" t="s">
        <v>1360</v>
      </c>
      <c r="DD45" s="619" t="s">
        <v>1361</v>
      </c>
      <c r="DE45" s="619" t="s">
        <v>1362</v>
      </c>
      <c r="DF45" s="619" t="s">
        <v>1363</v>
      </c>
      <c r="DG45" s="619" t="s">
        <v>1364</v>
      </c>
      <c r="DH45" s="619" t="s">
        <v>1365</v>
      </c>
      <c r="DI45" s="619" t="s">
        <v>1366</v>
      </c>
      <c r="DJ45" s="619" t="s">
        <v>1367</v>
      </c>
      <c r="DK45" s="619" t="s">
        <v>1368</v>
      </c>
      <c r="DL45" s="619" t="s">
        <v>1369</v>
      </c>
      <c r="DM45" s="619" t="s">
        <v>1370</v>
      </c>
      <c r="DN45" s="619" t="s">
        <v>1371</v>
      </c>
      <c r="DO45" s="619" t="s">
        <v>1372</v>
      </c>
      <c r="DP45" s="619" t="s">
        <v>1373</v>
      </c>
      <c r="DQ45" s="619" t="s">
        <v>1374</v>
      </c>
      <c r="DR45" s="619" t="s">
        <v>1375</v>
      </c>
      <c r="DS45" s="619" t="s">
        <v>1376</v>
      </c>
      <c r="DT45" s="619" t="s">
        <v>1377</v>
      </c>
      <c r="DU45" s="619" t="s">
        <v>1378</v>
      </c>
      <c r="DV45" s="619" t="s">
        <v>1379</v>
      </c>
      <c r="DW45" s="619" t="s">
        <v>1380</v>
      </c>
      <c r="DX45" s="619" t="s">
        <v>1381</v>
      </c>
      <c r="DY45" s="619" t="s">
        <v>1382</v>
      </c>
      <c r="DZ45" s="619" t="s">
        <v>1383</v>
      </c>
      <c r="EA45" s="619" t="s">
        <v>1384</v>
      </c>
      <c r="EB45" s="619" t="s">
        <v>1385</v>
      </c>
      <c r="EC45" s="619" t="s">
        <v>1386</v>
      </c>
      <c r="ED45" s="619" t="s">
        <v>1387</v>
      </c>
      <c r="EE45" s="619" t="s">
        <v>1388</v>
      </c>
      <c r="EF45" s="619" t="s">
        <v>1389</v>
      </c>
      <c r="EG45" s="619" t="s">
        <v>1390</v>
      </c>
      <c r="EH45" s="619" t="s">
        <v>1391</v>
      </c>
      <c r="EI45" s="619" t="s">
        <v>1392</v>
      </c>
      <c r="EJ45" s="619" t="s">
        <v>1393</v>
      </c>
      <c r="EK45" s="619" t="s">
        <v>1394</v>
      </c>
      <c r="EL45" s="619" t="s">
        <v>1395</v>
      </c>
      <c r="EM45" s="619" t="s">
        <v>1396</v>
      </c>
      <c r="EN45" s="619" t="s">
        <v>1397</v>
      </c>
      <c r="EO45" s="619" t="s">
        <v>1398</v>
      </c>
      <c r="EP45" s="619" t="s">
        <v>1399</v>
      </c>
      <c r="EQ45" s="619" t="s">
        <v>1400</v>
      </c>
      <c r="ER45" s="619" t="s">
        <v>1401</v>
      </c>
      <c r="ES45" s="619" t="s">
        <v>1402</v>
      </c>
      <c r="ET45" s="619" t="s">
        <v>1403</v>
      </c>
      <c r="EU45" s="619" t="s">
        <v>1404</v>
      </c>
      <c r="EV45" s="619" t="s">
        <v>1405</v>
      </c>
      <c r="EW45" s="619" t="s">
        <v>1406</v>
      </c>
      <c r="EX45" s="619" t="s">
        <v>1407</v>
      </c>
      <c r="EY45" s="619" t="s">
        <v>1408</v>
      </c>
      <c r="EZ45" s="619" t="s">
        <v>1409</v>
      </c>
      <c r="FA45" s="619" t="s">
        <v>1410</v>
      </c>
      <c r="FB45" s="619" t="s">
        <v>1411</v>
      </c>
      <c r="FC45" s="619" t="s">
        <v>1412</v>
      </c>
      <c r="FD45" s="619" t="s">
        <v>1413</v>
      </c>
      <c r="FE45" s="619" t="s">
        <v>1414</v>
      </c>
      <c r="FF45" s="619" t="s">
        <v>1415</v>
      </c>
      <c r="FG45" s="619" t="s">
        <v>1416</v>
      </c>
      <c r="FH45" s="619" t="s">
        <v>2108</v>
      </c>
      <c r="FI45" s="619" t="s">
        <v>1418</v>
      </c>
      <c r="FJ45" s="619" t="s">
        <v>1419</v>
      </c>
      <c r="FK45" s="619" t="s">
        <v>1420</v>
      </c>
      <c r="FL45" s="619" t="s">
        <v>1421</v>
      </c>
      <c r="FM45" s="619" t="s">
        <v>1422</v>
      </c>
      <c r="FN45" s="619" t="s">
        <v>1423</v>
      </c>
      <c r="FO45" s="619" t="s">
        <v>2109</v>
      </c>
      <c r="FP45" s="619" t="s">
        <v>2110</v>
      </c>
      <c r="FQ45" s="619" t="s">
        <v>1426</v>
      </c>
      <c r="FR45" s="619" t="s">
        <v>1427</v>
      </c>
      <c r="FS45" s="619" t="s">
        <v>1428</v>
      </c>
      <c r="FT45" s="619" t="s">
        <v>1429</v>
      </c>
      <c r="FU45" s="619" t="s">
        <v>1430</v>
      </c>
      <c r="FV45" s="619" t="s">
        <v>1431</v>
      </c>
      <c r="FW45" s="619" t="s">
        <v>1432</v>
      </c>
      <c r="FX45" s="619" t="s">
        <v>1433</v>
      </c>
      <c r="FY45" s="619" t="s">
        <v>1434</v>
      </c>
      <c r="FZ45" s="619" t="s">
        <v>1435</v>
      </c>
      <c r="GA45" s="619" t="s">
        <v>1436</v>
      </c>
      <c r="GB45" s="619" t="s">
        <v>1437</v>
      </c>
      <c r="GC45" s="619" t="s">
        <v>1438</v>
      </c>
      <c r="GD45" s="619" t="s">
        <v>2111</v>
      </c>
      <c r="GE45" s="619" t="s">
        <v>1439</v>
      </c>
      <c r="GF45" s="619" t="s">
        <v>1440</v>
      </c>
      <c r="GG45" s="619" t="s">
        <v>1441</v>
      </c>
      <c r="GH45" s="619" t="s">
        <v>1442</v>
      </c>
      <c r="GI45" s="619" t="s">
        <v>1443</v>
      </c>
      <c r="GJ45" s="619" t="s">
        <v>1444</v>
      </c>
      <c r="GK45" s="619" t="s">
        <v>1445</v>
      </c>
      <c r="GL45" s="619" t="s">
        <v>1446</v>
      </c>
      <c r="GM45" s="619" t="s">
        <v>1447</v>
      </c>
      <c r="GN45" s="619" t="s">
        <v>1448</v>
      </c>
      <c r="GO45" s="619" t="s">
        <v>1449</v>
      </c>
      <c r="GP45" s="619" t="s">
        <v>1450</v>
      </c>
      <c r="GQ45" s="619" t="s">
        <v>1451</v>
      </c>
      <c r="GR45" s="619" t="s">
        <v>1452</v>
      </c>
      <c r="GS45" s="619" t="s">
        <v>1453</v>
      </c>
      <c r="GT45" s="619" t="s">
        <v>1454</v>
      </c>
      <c r="GU45" s="619" t="s">
        <v>1455</v>
      </c>
      <c r="GV45" s="619" t="s">
        <v>1456</v>
      </c>
      <c r="GW45" s="619" t="s">
        <v>1457</v>
      </c>
      <c r="GX45" s="619" t="s">
        <v>1458</v>
      </c>
      <c r="GY45" s="619" t="s">
        <v>1459</v>
      </c>
      <c r="GZ45" s="619" t="s">
        <v>1460</v>
      </c>
      <c r="HA45" s="619" t="s">
        <v>1461</v>
      </c>
      <c r="HB45" s="619" t="s">
        <v>1462</v>
      </c>
      <c r="HC45" s="619" t="s">
        <v>6318</v>
      </c>
      <c r="HD45" s="619" t="s">
        <v>1464</v>
      </c>
      <c r="HE45" s="619" t="s">
        <v>1465</v>
      </c>
      <c r="HF45" s="619" t="s">
        <v>1466</v>
      </c>
      <c r="HG45" s="619" t="s">
        <v>1467</v>
      </c>
      <c r="HH45" s="619" t="s">
        <v>1468</v>
      </c>
      <c r="HI45" s="619" t="s">
        <v>2112</v>
      </c>
      <c r="HJ45" s="619" t="s">
        <v>6377</v>
      </c>
      <c r="HK45" s="619" t="s">
        <v>1469</v>
      </c>
      <c r="HL45" s="619" t="s">
        <v>1470</v>
      </c>
      <c r="HM45" s="619" t="s">
        <v>1471</v>
      </c>
      <c r="HN45" s="619" t="s">
        <v>1472</v>
      </c>
      <c r="HO45" s="619" t="s">
        <v>1473</v>
      </c>
      <c r="HP45" s="619" t="s">
        <v>1474</v>
      </c>
      <c r="HQ45" s="619" t="s">
        <v>1475</v>
      </c>
      <c r="HR45" s="619" t="s">
        <v>1476</v>
      </c>
      <c r="HS45" s="619" t="s">
        <v>1477</v>
      </c>
      <c r="HT45" s="619" t="s">
        <v>1478</v>
      </c>
      <c r="HU45" s="619" t="s">
        <v>1479</v>
      </c>
      <c r="HV45" s="619" t="s">
        <v>1480</v>
      </c>
      <c r="HW45" s="619" t="s">
        <v>1481</v>
      </c>
      <c r="HX45" s="619" t="s">
        <v>1482</v>
      </c>
      <c r="HY45" s="619" t="s">
        <v>1483</v>
      </c>
      <c r="HZ45" s="619" t="s">
        <v>1484</v>
      </c>
      <c r="IA45" s="619" t="s">
        <v>1485</v>
      </c>
      <c r="IB45" s="619" t="s">
        <v>1486</v>
      </c>
      <c r="IC45" s="619" t="s">
        <v>1487</v>
      </c>
      <c r="ID45" s="619" t="s">
        <v>1488</v>
      </c>
      <c r="IE45" s="619" t="s">
        <v>1489</v>
      </c>
      <c r="IF45" s="619" t="s">
        <v>1490</v>
      </c>
      <c r="IG45" s="619" t="s">
        <v>1491</v>
      </c>
      <c r="IH45" s="619" t="s">
        <v>1492</v>
      </c>
      <c r="II45" s="619" t="s">
        <v>1493</v>
      </c>
      <c r="IJ45" s="619" t="s">
        <v>1494</v>
      </c>
      <c r="IK45" s="619" t="s">
        <v>1495</v>
      </c>
      <c r="IL45" s="619" t="s">
        <v>1496</v>
      </c>
      <c r="IM45" s="619" t="s">
        <v>1497</v>
      </c>
      <c r="IN45" s="619" t="s">
        <v>1498</v>
      </c>
      <c r="IO45" s="619" t="s">
        <v>1499</v>
      </c>
      <c r="IP45" s="619" t="s">
        <v>1500</v>
      </c>
      <c r="IQ45" s="619" t="s">
        <v>1501</v>
      </c>
      <c r="IR45" s="619" t="s">
        <v>1502</v>
      </c>
      <c r="IS45" s="619" t="s">
        <v>1503</v>
      </c>
      <c r="IT45" s="619" t="s">
        <v>1504</v>
      </c>
      <c r="IU45" s="619" t="s">
        <v>1505</v>
      </c>
      <c r="IV45" s="619" t="s">
        <v>1506</v>
      </c>
      <c r="IW45" s="619" t="s">
        <v>1507</v>
      </c>
      <c r="IX45" s="619" t="s">
        <v>1508</v>
      </c>
      <c r="IY45" s="619" t="s">
        <v>1509</v>
      </c>
      <c r="IZ45" s="619" t="s">
        <v>1510</v>
      </c>
      <c r="JA45" s="619" t="s">
        <v>1511</v>
      </c>
      <c r="JB45" s="619" t="s">
        <v>1512</v>
      </c>
      <c r="JC45" s="619" t="s">
        <v>1513</v>
      </c>
      <c r="JD45" s="619" t="s">
        <v>1514</v>
      </c>
      <c r="JE45" s="619" t="s">
        <v>1515</v>
      </c>
      <c r="JF45" s="619" t="s">
        <v>1516</v>
      </c>
      <c r="JG45" s="619" t="s">
        <v>1517</v>
      </c>
      <c r="JH45" s="619" t="s">
        <v>1518</v>
      </c>
      <c r="JI45" s="619" t="s">
        <v>1519</v>
      </c>
      <c r="JJ45" s="619" t="s">
        <v>1520</v>
      </c>
      <c r="JK45" s="619" t="s">
        <v>1521</v>
      </c>
      <c r="JL45" s="619" t="s">
        <v>1522</v>
      </c>
      <c r="JM45" s="619" t="s">
        <v>1523</v>
      </c>
      <c r="JN45" s="619" t="s">
        <v>1524</v>
      </c>
      <c r="JO45" s="619" t="s">
        <v>1525</v>
      </c>
      <c r="JP45" s="619" t="s">
        <v>1526</v>
      </c>
      <c r="JQ45" s="619" t="s">
        <v>1527</v>
      </c>
      <c r="JR45" s="619" t="s">
        <v>1528</v>
      </c>
      <c r="JS45" s="619" t="s">
        <v>1529</v>
      </c>
      <c r="JT45" s="619" t="s">
        <v>1530</v>
      </c>
      <c r="JU45" s="619" t="s">
        <v>1531</v>
      </c>
      <c r="JV45" s="619" t="s">
        <v>1532</v>
      </c>
      <c r="JW45" s="619" t="s">
        <v>1533</v>
      </c>
      <c r="JX45" s="619" t="s">
        <v>1534</v>
      </c>
      <c r="JY45" s="619" t="s">
        <v>1535</v>
      </c>
      <c r="JZ45" s="619" t="s">
        <v>1536</v>
      </c>
      <c r="KA45" s="619" t="s">
        <v>1537</v>
      </c>
      <c r="KB45" s="619" t="s">
        <v>1538</v>
      </c>
      <c r="KC45" s="619" t="s">
        <v>1539</v>
      </c>
      <c r="KD45" s="619" t="s">
        <v>1540</v>
      </c>
      <c r="KE45" s="619" t="s">
        <v>1541</v>
      </c>
      <c r="KF45" s="619" t="s">
        <v>1542</v>
      </c>
      <c r="KG45" s="619" t="s">
        <v>1543</v>
      </c>
      <c r="KH45" s="619" t="s">
        <v>5915</v>
      </c>
      <c r="KI45" s="619" t="s">
        <v>1544</v>
      </c>
      <c r="KJ45" s="619" t="s">
        <v>1545</v>
      </c>
      <c r="KK45" s="619" t="s">
        <v>1546</v>
      </c>
      <c r="KL45" s="619" t="s">
        <v>1547</v>
      </c>
      <c r="KM45" s="619" t="s">
        <v>1548</v>
      </c>
      <c r="KN45" s="619" t="s">
        <v>1549</v>
      </c>
      <c r="KO45" s="619" t="s">
        <v>1550</v>
      </c>
      <c r="KP45" s="619" t="s">
        <v>1551</v>
      </c>
      <c r="KQ45" s="619" t="s">
        <v>1552</v>
      </c>
      <c r="KR45" s="619" t="s">
        <v>1553</v>
      </c>
      <c r="KS45" s="619" t="s">
        <v>1554</v>
      </c>
      <c r="KT45" s="619" t="s">
        <v>1555</v>
      </c>
      <c r="KU45" s="619" t="s">
        <v>1556</v>
      </c>
      <c r="KV45" s="619" t="s">
        <v>1557</v>
      </c>
      <c r="KW45" s="619" t="s">
        <v>1558</v>
      </c>
      <c r="KX45" s="619" t="s">
        <v>1559</v>
      </c>
      <c r="KY45" s="619" t="s">
        <v>1560</v>
      </c>
      <c r="KZ45" s="619" t="s">
        <v>1561</v>
      </c>
      <c r="LA45" s="619" t="s">
        <v>1562</v>
      </c>
      <c r="LB45" s="619" t="s">
        <v>1563</v>
      </c>
      <c r="LC45" s="619" t="s">
        <v>1564</v>
      </c>
      <c r="LD45" s="619" t="s">
        <v>1565</v>
      </c>
      <c r="LE45" s="619" t="s">
        <v>1566</v>
      </c>
      <c r="LF45" s="619" t="s">
        <v>1567</v>
      </c>
      <c r="LG45" s="619" t="s">
        <v>1568</v>
      </c>
      <c r="LH45" s="619" t="s">
        <v>1569</v>
      </c>
      <c r="LI45" s="619" t="s">
        <v>1570</v>
      </c>
      <c r="LJ45" s="619" t="s">
        <v>1571</v>
      </c>
      <c r="LK45" s="619" t="s">
        <v>1572</v>
      </c>
      <c r="LL45" s="619" t="s">
        <v>1573</v>
      </c>
      <c r="LM45" s="619" t="s">
        <v>1574</v>
      </c>
      <c r="LN45" s="619" t="s">
        <v>1575</v>
      </c>
      <c r="LO45" s="619" t="s">
        <v>1576</v>
      </c>
      <c r="LP45" s="619" t="s">
        <v>1577</v>
      </c>
      <c r="LQ45" s="619" t="s">
        <v>1578</v>
      </c>
      <c r="LR45" s="619" t="s">
        <v>2113</v>
      </c>
      <c r="LS45" s="619" t="s">
        <v>1579</v>
      </c>
      <c r="LT45" s="619" t="s">
        <v>1580</v>
      </c>
      <c r="LU45" s="619" t="s">
        <v>1581</v>
      </c>
      <c r="LV45" s="619" t="s">
        <v>6319</v>
      </c>
      <c r="LW45" s="619" t="s">
        <v>1583</v>
      </c>
      <c r="LX45" s="619" t="s">
        <v>1584</v>
      </c>
      <c r="LY45" s="619" t="s">
        <v>1585</v>
      </c>
      <c r="LZ45" s="619" t="s">
        <v>1586</v>
      </c>
      <c r="MA45" s="619" t="s">
        <v>1587</v>
      </c>
      <c r="MB45" s="619" t="s">
        <v>1588</v>
      </c>
      <c r="MC45" s="619" t="s">
        <v>1589</v>
      </c>
      <c r="MD45" s="619" t="s">
        <v>1590</v>
      </c>
      <c r="ME45" s="619" t="s">
        <v>1591</v>
      </c>
      <c r="MF45" s="619" t="s">
        <v>1592</v>
      </c>
      <c r="MG45" s="619" t="s">
        <v>1593</v>
      </c>
      <c r="MH45" s="619" t="s">
        <v>1594</v>
      </c>
      <c r="MI45" s="619" t="s">
        <v>1595</v>
      </c>
      <c r="MJ45" s="619" t="s">
        <v>1596</v>
      </c>
      <c r="MK45" s="619" t="s">
        <v>1597</v>
      </c>
      <c r="ML45" s="619" t="s">
        <v>1598</v>
      </c>
      <c r="MM45" s="619" t="s">
        <v>1599</v>
      </c>
      <c r="MN45" s="619" t="s">
        <v>1600</v>
      </c>
      <c r="MO45" s="619" t="s">
        <v>1601</v>
      </c>
      <c r="MP45" s="619" t="s">
        <v>1602</v>
      </c>
      <c r="MQ45" s="619" t="s">
        <v>1603</v>
      </c>
      <c r="MR45" s="619" t="s">
        <v>1604</v>
      </c>
      <c r="MS45" s="619" t="s">
        <v>1605</v>
      </c>
      <c r="MT45" s="619" t="s">
        <v>6320</v>
      </c>
      <c r="MU45" s="619" t="s">
        <v>1607</v>
      </c>
      <c r="MV45" s="619" t="s">
        <v>1608</v>
      </c>
      <c r="MW45" s="619" t="s">
        <v>1609</v>
      </c>
      <c r="MX45" s="619" t="s">
        <v>1610</v>
      </c>
      <c r="MY45" s="619" t="s">
        <v>1611</v>
      </c>
      <c r="MZ45" s="619" t="s">
        <v>1612</v>
      </c>
      <c r="NA45" s="619" t="s">
        <v>1613</v>
      </c>
      <c r="NB45" s="619" t="s">
        <v>1614</v>
      </c>
      <c r="NC45" s="619" t="s">
        <v>1615</v>
      </c>
      <c r="ND45" s="619" t="s">
        <v>2114</v>
      </c>
      <c r="NE45" s="619" t="s">
        <v>1616</v>
      </c>
      <c r="NF45" s="619" t="s">
        <v>1617</v>
      </c>
      <c r="NG45" s="619" t="s">
        <v>1618</v>
      </c>
      <c r="NH45" s="619" t="s">
        <v>2115</v>
      </c>
      <c r="NI45" s="619" t="s">
        <v>1619</v>
      </c>
      <c r="NJ45" s="619" t="s">
        <v>1620</v>
      </c>
      <c r="NK45" s="619" t="s">
        <v>1621</v>
      </c>
      <c r="NL45" s="619" t="s">
        <v>1622</v>
      </c>
      <c r="NM45" s="619" t="s">
        <v>1623</v>
      </c>
      <c r="NN45" s="619" t="s">
        <v>1624</v>
      </c>
      <c r="NO45" s="619" t="s">
        <v>1625</v>
      </c>
      <c r="NP45" s="619" t="s">
        <v>2116</v>
      </c>
      <c r="NQ45" s="619" t="s">
        <v>1627</v>
      </c>
      <c r="NR45" s="619" t="s">
        <v>1628</v>
      </c>
      <c r="NS45" s="619" t="s">
        <v>1629</v>
      </c>
      <c r="NT45" s="619" t="s">
        <v>1630</v>
      </c>
      <c r="NU45" s="619" t="s">
        <v>1631</v>
      </c>
      <c r="NV45" s="619" t="s">
        <v>1632</v>
      </c>
      <c r="NW45" s="619" t="s">
        <v>1633</v>
      </c>
      <c r="NX45" s="619" t="s">
        <v>1634</v>
      </c>
      <c r="NY45" s="619" t="s">
        <v>2117</v>
      </c>
      <c r="NZ45" s="619" t="s">
        <v>1635</v>
      </c>
      <c r="OA45" s="619" t="s">
        <v>1636</v>
      </c>
      <c r="OB45" s="619" t="s">
        <v>1637</v>
      </c>
      <c r="OC45" s="619" t="s">
        <v>1638</v>
      </c>
      <c r="OD45" s="619" t="s">
        <v>1639</v>
      </c>
      <c r="OE45" s="619" t="s">
        <v>1640</v>
      </c>
      <c r="OF45" s="619" t="s">
        <v>6321</v>
      </c>
      <c r="OG45" s="619" t="s">
        <v>1641</v>
      </c>
      <c r="OH45" s="619" t="s">
        <v>2119</v>
      </c>
      <c r="OI45" s="619" t="s">
        <v>1642</v>
      </c>
      <c r="OJ45" s="619" t="s">
        <v>1643</v>
      </c>
      <c r="OK45" s="619" t="s">
        <v>1646</v>
      </c>
      <c r="OL45" s="619" t="s">
        <v>1644</v>
      </c>
      <c r="OM45" s="619" t="s">
        <v>1645</v>
      </c>
      <c r="ON45" s="619" t="s">
        <v>6322</v>
      </c>
      <c r="OO45" s="619" t="s">
        <v>1648</v>
      </c>
      <c r="OP45" s="619" t="s">
        <v>2120</v>
      </c>
      <c r="OQ45" s="619" t="s">
        <v>1649</v>
      </c>
      <c r="OR45" s="619" t="s">
        <v>1650</v>
      </c>
      <c r="OS45" s="619" t="s">
        <v>2121</v>
      </c>
      <c r="OT45" s="619" t="s">
        <v>1652</v>
      </c>
      <c r="OU45" s="619" t="s">
        <v>1653</v>
      </c>
      <c r="OV45" s="619" t="s">
        <v>1654</v>
      </c>
      <c r="OW45" s="619" t="s">
        <v>1655</v>
      </c>
      <c r="OX45" s="619" t="s">
        <v>1656</v>
      </c>
      <c r="OY45" s="619" t="s">
        <v>2122</v>
      </c>
      <c r="OZ45" s="619" t="s">
        <v>1657</v>
      </c>
      <c r="PA45" s="619" t="s">
        <v>2123</v>
      </c>
      <c r="PB45" s="619" t="s">
        <v>2124</v>
      </c>
      <c r="PC45" s="619" t="s">
        <v>1658</v>
      </c>
      <c r="PD45" s="619" t="s">
        <v>1659</v>
      </c>
      <c r="PE45" s="619" t="s">
        <v>2125</v>
      </c>
      <c r="PF45" s="619" t="s">
        <v>1661</v>
      </c>
      <c r="PG45" s="619" t="s">
        <v>1662</v>
      </c>
      <c r="PH45" s="619" t="s">
        <v>1663</v>
      </c>
      <c r="PI45" s="619" t="s">
        <v>1664</v>
      </c>
      <c r="PJ45" s="619" t="s">
        <v>1665</v>
      </c>
      <c r="PK45" s="619" t="s">
        <v>1666</v>
      </c>
      <c r="PL45" s="619" t="s">
        <v>1667</v>
      </c>
      <c r="PM45" s="619" t="s">
        <v>1668</v>
      </c>
      <c r="PN45" s="619" t="s">
        <v>1669</v>
      </c>
      <c r="PO45" s="619" t="s">
        <v>1670</v>
      </c>
      <c r="PP45" s="619" t="s">
        <v>1671</v>
      </c>
      <c r="PQ45" s="619" t="s">
        <v>2126</v>
      </c>
      <c r="PR45" s="619" t="s">
        <v>2127</v>
      </c>
      <c r="PS45" s="619" t="s">
        <v>2128</v>
      </c>
      <c r="PT45" s="619" t="s">
        <v>2129</v>
      </c>
      <c r="PU45" s="619" t="s">
        <v>1672</v>
      </c>
      <c r="PV45" s="619" t="s">
        <v>1673</v>
      </c>
      <c r="PW45" s="619" t="s">
        <v>1674</v>
      </c>
      <c r="PX45" s="619" t="s">
        <v>1675</v>
      </c>
      <c r="PY45" s="619" t="s">
        <v>2130</v>
      </c>
      <c r="PZ45" s="619" t="s">
        <v>1676</v>
      </c>
      <c r="QA45" s="619" t="s">
        <v>1677</v>
      </c>
      <c r="QB45" s="619" t="s">
        <v>1678</v>
      </c>
      <c r="QC45" s="619" t="s">
        <v>1679</v>
      </c>
      <c r="QD45" s="619" t="s">
        <v>1680</v>
      </c>
      <c r="QE45" s="619" t="s">
        <v>1681</v>
      </c>
      <c r="QF45" s="619" t="s">
        <v>1682</v>
      </c>
      <c r="QG45" s="619" t="s">
        <v>1683</v>
      </c>
      <c r="QH45" s="619" t="s">
        <v>1684</v>
      </c>
      <c r="QI45" s="619" t="s">
        <v>1685</v>
      </c>
      <c r="QJ45" s="619" t="s">
        <v>1686</v>
      </c>
      <c r="QK45" s="619" t="s">
        <v>1687</v>
      </c>
      <c r="QL45" s="619" t="s">
        <v>1688</v>
      </c>
      <c r="QM45" s="619" t="s">
        <v>1689</v>
      </c>
      <c r="QN45" s="619" t="s">
        <v>1690</v>
      </c>
      <c r="QO45" s="619" t="s">
        <v>1691</v>
      </c>
      <c r="QP45" s="619" t="s">
        <v>1692</v>
      </c>
      <c r="QQ45" s="619" t="s">
        <v>2131</v>
      </c>
      <c r="QR45" s="619" t="s">
        <v>2132</v>
      </c>
      <c r="QS45" s="619" t="s">
        <v>2133</v>
      </c>
      <c r="QT45" s="619" t="s">
        <v>2134</v>
      </c>
      <c r="QU45" s="619" t="s">
        <v>1693</v>
      </c>
      <c r="QV45" s="619" t="s">
        <v>1694</v>
      </c>
      <c r="QW45" s="619" t="s">
        <v>1695</v>
      </c>
      <c r="QX45" s="619" t="s">
        <v>1696</v>
      </c>
      <c r="QY45" s="619" t="s">
        <v>1697</v>
      </c>
      <c r="QZ45" s="619" t="s">
        <v>1698</v>
      </c>
      <c r="RA45" s="619" t="s">
        <v>1699</v>
      </c>
      <c r="RB45" s="619" t="s">
        <v>1700</v>
      </c>
      <c r="RC45" s="619" t="s">
        <v>1701</v>
      </c>
      <c r="RD45" s="619" t="s">
        <v>1702</v>
      </c>
      <c r="RE45" s="619" t="s">
        <v>1703</v>
      </c>
      <c r="RF45" s="619" t="s">
        <v>2135</v>
      </c>
      <c r="RG45" s="619" t="s">
        <v>2136</v>
      </c>
      <c r="RH45" s="619" t="s">
        <v>6323</v>
      </c>
      <c r="RI45" s="619" t="s">
        <v>1705</v>
      </c>
      <c r="RJ45" s="619" t="s">
        <v>1706</v>
      </c>
      <c r="RK45" s="619" t="s">
        <v>1707</v>
      </c>
      <c r="RL45" s="619" t="s">
        <v>1708</v>
      </c>
      <c r="RM45" s="619" t="s">
        <v>1709</v>
      </c>
      <c r="RN45" s="619" t="s">
        <v>1710</v>
      </c>
      <c r="RO45" s="619" t="s">
        <v>1711</v>
      </c>
      <c r="RP45" s="619" t="s">
        <v>1712</v>
      </c>
      <c r="RQ45" s="619" t="s">
        <v>1713</v>
      </c>
      <c r="RR45" s="619" t="s">
        <v>1714</v>
      </c>
      <c r="RS45" s="619" t="s">
        <v>1715</v>
      </c>
      <c r="RT45" s="619" t="s">
        <v>1716</v>
      </c>
      <c r="RU45" s="619" t="s">
        <v>1717</v>
      </c>
      <c r="RV45" s="619" t="s">
        <v>1718</v>
      </c>
      <c r="RW45" s="619" t="s">
        <v>1719</v>
      </c>
      <c r="RX45" s="619" t="s">
        <v>1720</v>
      </c>
      <c r="RY45" s="619" t="s">
        <v>2137</v>
      </c>
      <c r="RZ45" s="619" t="s">
        <v>2138</v>
      </c>
      <c r="SA45" s="619" t="s">
        <v>2139</v>
      </c>
      <c r="SB45" s="619" t="s">
        <v>1723</v>
      </c>
      <c r="SC45" s="619" t="s">
        <v>1724</v>
      </c>
      <c r="SD45" s="619" t="s">
        <v>1725</v>
      </c>
      <c r="SE45" s="619" t="s">
        <v>1726</v>
      </c>
      <c r="SF45" s="619" t="s">
        <v>1727</v>
      </c>
      <c r="SG45" s="619" t="s">
        <v>1728</v>
      </c>
      <c r="SH45" s="619" t="s">
        <v>1729</v>
      </c>
      <c r="SI45" s="619" t="s">
        <v>1730</v>
      </c>
      <c r="SJ45" s="619" t="s">
        <v>1731</v>
      </c>
      <c r="SK45" s="619" t="s">
        <v>1732</v>
      </c>
      <c r="SL45" s="619" t="s">
        <v>1733</v>
      </c>
      <c r="SM45" s="619" t="s">
        <v>2140</v>
      </c>
      <c r="SN45" s="619" t="s">
        <v>1734</v>
      </c>
      <c r="SO45" s="619" t="s">
        <v>1735</v>
      </c>
      <c r="SP45" s="619" t="s">
        <v>1736</v>
      </c>
      <c r="SQ45" s="619" t="s">
        <v>1737</v>
      </c>
      <c r="SR45" s="619" t="s">
        <v>1738</v>
      </c>
      <c r="SS45" s="619" t="s">
        <v>1739</v>
      </c>
      <c r="ST45" s="619" t="s">
        <v>1740</v>
      </c>
      <c r="SU45" s="619" t="s">
        <v>1741</v>
      </c>
      <c r="SV45" s="619" t="s">
        <v>1742</v>
      </c>
      <c r="SW45" s="619" t="s">
        <v>1743</v>
      </c>
      <c r="SX45" s="619" t="s">
        <v>1744</v>
      </c>
      <c r="SY45" s="619" t="s">
        <v>1745</v>
      </c>
      <c r="SZ45" s="619" t="s">
        <v>1746</v>
      </c>
      <c r="TA45" s="619" t="s">
        <v>1747</v>
      </c>
      <c r="TB45" s="619" t="s">
        <v>1748</v>
      </c>
      <c r="TC45" s="619" t="s">
        <v>1749</v>
      </c>
      <c r="TD45" s="619" t="s">
        <v>1750</v>
      </c>
      <c r="TE45" s="619" t="s">
        <v>1751</v>
      </c>
      <c r="TF45" s="619" t="s">
        <v>1752</v>
      </c>
      <c r="TG45" s="619" t="s">
        <v>1753</v>
      </c>
      <c r="TH45" s="619" t="s">
        <v>1754</v>
      </c>
      <c r="TI45" s="619" t="s">
        <v>2141</v>
      </c>
      <c r="TJ45" s="619" t="s">
        <v>1755</v>
      </c>
      <c r="TK45" s="619" t="s">
        <v>1756</v>
      </c>
      <c r="TL45" s="619" t="s">
        <v>1757</v>
      </c>
      <c r="TM45" s="619" t="s">
        <v>1758</v>
      </c>
      <c r="TN45" s="619" t="s">
        <v>1759</v>
      </c>
      <c r="TO45" s="619" t="s">
        <v>1760</v>
      </c>
      <c r="TP45" s="619" t="s">
        <v>1761</v>
      </c>
      <c r="TQ45" s="619" t="s">
        <v>1762</v>
      </c>
      <c r="TR45" s="619" t="s">
        <v>1763</v>
      </c>
      <c r="TS45" s="619" t="s">
        <v>1764</v>
      </c>
      <c r="TT45" s="619" t="s">
        <v>1765</v>
      </c>
      <c r="TU45" s="619" t="s">
        <v>1766</v>
      </c>
      <c r="TV45" s="619" t="s">
        <v>1767</v>
      </c>
      <c r="TW45" s="619" t="s">
        <v>1768</v>
      </c>
      <c r="TX45" s="619" t="s">
        <v>1769</v>
      </c>
      <c r="TY45" s="619" t="s">
        <v>1770</v>
      </c>
      <c r="TZ45" s="619" t="s">
        <v>2142</v>
      </c>
      <c r="UA45" s="619" t="s">
        <v>1771</v>
      </c>
      <c r="UB45" s="619" t="s">
        <v>1772</v>
      </c>
      <c r="UC45" s="619" t="s">
        <v>1773</v>
      </c>
      <c r="UD45" s="619" t="s">
        <v>1774</v>
      </c>
      <c r="UE45" s="619" t="s">
        <v>1775</v>
      </c>
      <c r="UF45" s="619" t="s">
        <v>1776</v>
      </c>
      <c r="UG45" s="619" t="s">
        <v>1777</v>
      </c>
      <c r="UH45" s="619" t="s">
        <v>2143</v>
      </c>
      <c r="UI45" s="619" t="s">
        <v>2144</v>
      </c>
      <c r="UJ45" s="619" t="s">
        <v>2145</v>
      </c>
      <c r="UK45" s="619" t="s">
        <v>1778</v>
      </c>
      <c r="UL45" s="619" t="s">
        <v>1779</v>
      </c>
      <c r="UM45" s="619" t="s">
        <v>1780</v>
      </c>
      <c r="UN45" s="619" t="s">
        <v>1781</v>
      </c>
      <c r="UO45" s="619" t="s">
        <v>1782</v>
      </c>
      <c r="UP45" s="619" t="s">
        <v>1783</v>
      </c>
      <c r="UQ45" s="619" t="s">
        <v>1784</v>
      </c>
      <c r="UR45" s="619" t="s">
        <v>1785</v>
      </c>
      <c r="US45" s="619" t="s">
        <v>1786</v>
      </c>
      <c r="UT45" s="619" t="s">
        <v>2146</v>
      </c>
      <c r="UU45" s="619" t="s">
        <v>1787</v>
      </c>
      <c r="UV45" s="619" t="s">
        <v>1788</v>
      </c>
      <c r="UW45" s="619" t="s">
        <v>1789</v>
      </c>
      <c r="UX45" s="619" t="s">
        <v>1790</v>
      </c>
      <c r="UY45" s="619" t="s">
        <v>1791</v>
      </c>
      <c r="UZ45" s="619" t="s">
        <v>1792</v>
      </c>
      <c r="VA45" s="619" t="s">
        <v>1793</v>
      </c>
      <c r="VB45" s="619" t="s">
        <v>1794</v>
      </c>
      <c r="VC45" s="619" t="s">
        <v>1795</v>
      </c>
      <c r="VD45" s="619" t="s">
        <v>1796</v>
      </c>
      <c r="VE45" s="619" t="s">
        <v>1797</v>
      </c>
      <c r="VF45" s="619" t="s">
        <v>1798</v>
      </c>
      <c r="VG45" s="619" t="s">
        <v>1799</v>
      </c>
      <c r="VH45" s="619" t="s">
        <v>1800</v>
      </c>
      <c r="VI45" s="619" t="s">
        <v>1801</v>
      </c>
      <c r="VJ45" s="619" t="s">
        <v>2147</v>
      </c>
      <c r="VK45" s="619" t="s">
        <v>2148</v>
      </c>
      <c r="VL45" s="619" t="s">
        <v>2149</v>
      </c>
      <c r="VM45" s="619" t="s">
        <v>1805</v>
      </c>
      <c r="VN45" s="619" t="s">
        <v>1806</v>
      </c>
      <c r="VO45" s="619" t="s">
        <v>1807</v>
      </c>
      <c r="VP45" s="619" t="s">
        <v>1808</v>
      </c>
      <c r="VQ45" s="619" t="s">
        <v>1809</v>
      </c>
      <c r="VR45" s="619" t="s">
        <v>1810</v>
      </c>
      <c r="VS45" s="619" t="s">
        <v>1811</v>
      </c>
      <c r="VT45" s="619" t="s">
        <v>1812</v>
      </c>
      <c r="VU45" s="619" t="s">
        <v>1813</v>
      </c>
      <c r="VV45" s="619" t="s">
        <v>2150</v>
      </c>
      <c r="VW45" s="619" t="s">
        <v>1814</v>
      </c>
      <c r="VX45" s="619" t="s">
        <v>1815</v>
      </c>
      <c r="VY45" s="619" t="s">
        <v>1816</v>
      </c>
      <c r="VZ45" s="619" t="s">
        <v>1817</v>
      </c>
      <c r="WA45" s="619" t="s">
        <v>1818</v>
      </c>
      <c r="WB45" s="619" t="s">
        <v>1819</v>
      </c>
      <c r="WC45" s="619" t="s">
        <v>1820</v>
      </c>
      <c r="WD45" s="619" t="s">
        <v>1821</v>
      </c>
      <c r="WE45" s="619" t="s">
        <v>1822</v>
      </c>
      <c r="WF45" s="619" t="s">
        <v>1823</v>
      </c>
      <c r="WG45" s="619" t="s">
        <v>1824</v>
      </c>
      <c r="WH45" s="619" t="s">
        <v>1825</v>
      </c>
      <c r="WI45" s="619" t="s">
        <v>1826</v>
      </c>
      <c r="WJ45" s="619" t="s">
        <v>1827</v>
      </c>
      <c r="WK45" s="619" t="s">
        <v>1828</v>
      </c>
      <c r="WL45" s="619" t="s">
        <v>1829</v>
      </c>
      <c r="WM45" s="619" t="s">
        <v>1830</v>
      </c>
      <c r="WN45" s="619" t="s">
        <v>1831</v>
      </c>
      <c r="WO45" s="619" t="s">
        <v>1832</v>
      </c>
      <c r="WP45" s="619" t="s">
        <v>1833</v>
      </c>
      <c r="WQ45" s="619" t="s">
        <v>1834</v>
      </c>
      <c r="WR45" s="619" t="s">
        <v>1835</v>
      </c>
      <c r="WS45" s="619" t="s">
        <v>1836</v>
      </c>
      <c r="WT45" s="619" t="s">
        <v>1837</v>
      </c>
      <c r="WU45" s="619" t="s">
        <v>1838</v>
      </c>
      <c r="WV45" s="619" t="s">
        <v>2151</v>
      </c>
      <c r="WW45" s="619" t="s">
        <v>2152</v>
      </c>
      <c r="WX45" s="619" t="s">
        <v>1839</v>
      </c>
      <c r="WY45" s="619" t="s">
        <v>1840</v>
      </c>
      <c r="WZ45" s="619" t="s">
        <v>1841</v>
      </c>
      <c r="XA45" s="619" t="s">
        <v>2153</v>
      </c>
      <c r="XB45" s="619" t="s">
        <v>1842</v>
      </c>
      <c r="XC45" s="619" t="s">
        <v>1843</v>
      </c>
      <c r="XD45" s="619" t="s">
        <v>1844</v>
      </c>
      <c r="XE45" s="619" t="s">
        <v>1845</v>
      </c>
      <c r="XF45" s="619" t="s">
        <v>2154</v>
      </c>
      <c r="XG45" s="619" t="s">
        <v>2155</v>
      </c>
      <c r="XH45" s="619" t="s">
        <v>2156</v>
      </c>
      <c r="XI45" s="619" t="s">
        <v>1849</v>
      </c>
      <c r="XJ45" s="619" t="s">
        <v>1850</v>
      </c>
      <c r="XK45" s="619" t="s">
        <v>1851</v>
      </c>
      <c r="XL45" s="619" t="s">
        <v>2157</v>
      </c>
      <c r="XM45" s="619" t="s">
        <v>1852</v>
      </c>
      <c r="XN45" s="619" t="s">
        <v>1853</v>
      </c>
      <c r="XO45" s="619" t="s">
        <v>1854</v>
      </c>
      <c r="XP45" s="619" t="s">
        <v>1855</v>
      </c>
      <c r="XQ45" s="619" t="s">
        <v>1856</v>
      </c>
      <c r="XR45" s="619" t="s">
        <v>1857</v>
      </c>
      <c r="XS45" s="619" t="s">
        <v>1858</v>
      </c>
      <c r="XT45" s="619" t="s">
        <v>1859</v>
      </c>
      <c r="XU45" s="619" t="s">
        <v>1860</v>
      </c>
      <c r="XV45" s="619" t="s">
        <v>1861</v>
      </c>
      <c r="XW45" s="619" t="s">
        <v>1862</v>
      </c>
      <c r="XX45" s="619" t="s">
        <v>1863</v>
      </c>
      <c r="XY45" s="619" t="s">
        <v>1864</v>
      </c>
      <c r="XZ45" s="619" t="s">
        <v>1865</v>
      </c>
      <c r="YA45" s="619" t="s">
        <v>1866</v>
      </c>
      <c r="YB45" s="619" t="s">
        <v>1867</v>
      </c>
      <c r="YC45" s="619" t="s">
        <v>1868</v>
      </c>
      <c r="YD45" s="619" t="s">
        <v>2158</v>
      </c>
      <c r="YE45" s="619" t="s">
        <v>2159</v>
      </c>
      <c r="YF45" s="619" t="s">
        <v>1870</v>
      </c>
      <c r="YG45" s="619" t="s">
        <v>1871</v>
      </c>
      <c r="YH45" s="619" t="s">
        <v>1872</v>
      </c>
      <c r="YI45" s="619" t="s">
        <v>1873</v>
      </c>
      <c r="YJ45" s="619" t="s">
        <v>2160</v>
      </c>
      <c r="YK45" s="619" t="s">
        <v>1874</v>
      </c>
      <c r="YL45" s="619" t="s">
        <v>1875</v>
      </c>
      <c r="YM45" s="619" t="s">
        <v>1876</v>
      </c>
      <c r="YN45" s="619" t="s">
        <v>1877</v>
      </c>
      <c r="YO45" s="619" t="s">
        <v>1878</v>
      </c>
      <c r="YP45" s="619" t="s">
        <v>1879</v>
      </c>
      <c r="YQ45" s="619" t="s">
        <v>1880</v>
      </c>
      <c r="YR45" s="619" t="s">
        <v>1881</v>
      </c>
      <c r="YS45" s="619" t="s">
        <v>1882</v>
      </c>
      <c r="YT45" s="619" t="s">
        <v>2161</v>
      </c>
      <c r="YU45" s="619" t="s">
        <v>2162</v>
      </c>
      <c r="YV45" s="619" t="s">
        <v>2163</v>
      </c>
      <c r="YW45" s="619" t="s">
        <v>1886</v>
      </c>
      <c r="YX45" s="619" t="s">
        <v>1887</v>
      </c>
      <c r="YY45" s="619" t="s">
        <v>1888</v>
      </c>
      <c r="YZ45" s="619" t="s">
        <v>1889</v>
      </c>
      <c r="ZA45" s="619" t="s">
        <v>1890</v>
      </c>
      <c r="ZB45" s="619" t="s">
        <v>1891</v>
      </c>
      <c r="ZC45" s="619" t="s">
        <v>1892</v>
      </c>
      <c r="ZD45" s="619" t="s">
        <v>1893</v>
      </c>
      <c r="ZE45" s="619" t="s">
        <v>1894</v>
      </c>
      <c r="ZF45" s="619" t="s">
        <v>1895</v>
      </c>
      <c r="ZG45" s="619" t="s">
        <v>1896</v>
      </c>
      <c r="ZH45" s="619" t="s">
        <v>1897</v>
      </c>
      <c r="ZI45" s="619" t="s">
        <v>1898</v>
      </c>
      <c r="ZJ45" s="619" t="s">
        <v>1899</v>
      </c>
      <c r="ZK45" s="619" t="s">
        <v>1900</v>
      </c>
      <c r="ZL45" s="619" t="s">
        <v>1901</v>
      </c>
      <c r="ZM45" s="619" t="s">
        <v>6324</v>
      </c>
      <c r="ZN45" s="619" t="s">
        <v>1903</v>
      </c>
      <c r="ZO45" s="619" t="s">
        <v>1904</v>
      </c>
      <c r="ZP45" s="619" t="s">
        <v>1905</v>
      </c>
      <c r="ZQ45" s="619" t="s">
        <v>1906</v>
      </c>
      <c r="ZR45" s="619" t="s">
        <v>1907</v>
      </c>
      <c r="ZS45" s="619" t="s">
        <v>1908</v>
      </c>
      <c r="ZT45" s="619" t="s">
        <v>1909</v>
      </c>
      <c r="ZU45" s="619" t="s">
        <v>1910</v>
      </c>
      <c r="ZV45" s="619" t="s">
        <v>1911</v>
      </c>
      <c r="ZW45" s="619" t="s">
        <v>1912</v>
      </c>
      <c r="ZX45" s="619" t="s">
        <v>1913</v>
      </c>
      <c r="ZY45" s="619" t="s">
        <v>1914</v>
      </c>
      <c r="ZZ45" s="619" t="s">
        <v>1915</v>
      </c>
      <c r="AAA45" s="619" t="s">
        <v>1916</v>
      </c>
      <c r="AAB45" s="619" t="s">
        <v>1917</v>
      </c>
      <c r="AAC45" s="619" t="s">
        <v>1918</v>
      </c>
      <c r="AAD45" s="619" t="s">
        <v>1919</v>
      </c>
      <c r="AAE45" s="619" t="s">
        <v>1920</v>
      </c>
      <c r="AAF45" s="619" t="s">
        <v>2164</v>
      </c>
      <c r="AAG45" s="619" t="s">
        <v>2165</v>
      </c>
      <c r="AAH45" s="619" t="s">
        <v>2166</v>
      </c>
      <c r="AAI45" s="619" t="s">
        <v>1922</v>
      </c>
      <c r="AAJ45" s="619" t="s">
        <v>1923</v>
      </c>
      <c r="AAK45" s="619" t="s">
        <v>1924</v>
      </c>
      <c r="AAL45" s="619" t="s">
        <v>1925</v>
      </c>
      <c r="AAM45" s="619" t="s">
        <v>1926</v>
      </c>
      <c r="AAN45" s="619" t="s">
        <v>1927</v>
      </c>
      <c r="AAO45" s="619" t="s">
        <v>1928</v>
      </c>
      <c r="AAP45" s="619" t="s">
        <v>1929</v>
      </c>
      <c r="AAQ45" s="619" t="s">
        <v>1930</v>
      </c>
      <c r="AAR45" s="619" t="s">
        <v>1931</v>
      </c>
      <c r="AAS45" s="619" t="s">
        <v>1932</v>
      </c>
      <c r="AAT45" s="619" t="s">
        <v>1933</v>
      </c>
      <c r="AAU45" s="619" t="s">
        <v>1934</v>
      </c>
      <c r="AAV45" s="619" t="s">
        <v>1935</v>
      </c>
      <c r="AAW45" s="619" t="s">
        <v>1936</v>
      </c>
      <c r="AAX45" s="619" t="s">
        <v>1937</v>
      </c>
      <c r="AAY45" s="619" t="s">
        <v>1938</v>
      </c>
      <c r="AAZ45" s="619" t="s">
        <v>1939</v>
      </c>
      <c r="ABA45" s="619" t="s">
        <v>2167</v>
      </c>
      <c r="ABB45" s="619" t="s">
        <v>1940</v>
      </c>
      <c r="ABC45" s="619" t="s">
        <v>1941</v>
      </c>
      <c r="ABD45" s="619" t="s">
        <v>1942</v>
      </c>
      <c r="ABE45" s="619" t="s">
        <v>1943</v>
      </c>
      <c r="ABF45" s="619" t="s">
        <v>1944</v>
      </c>
      <c r="ABG45" s="619" t="s">
        <v>1945</v>
      </c>
      <c r="ABH45" s="619" t="s">
        <v>1946</v>
      </c>
      <c r="ABI45" s="619" t="s">
        <v>2168</v>
      </c>
      <c r="ABJ45" s="619" t="s">
        <v>2169</v>
      </c>
      <c r="ABK45" s="619" t="s">
        <v>1947</v>
      </c>
      <c r="ABL45" s="619" t="s">
        <v>2170</v>
      </c>
      <c r="ABM45" s="619" t="s">
        <v>2171</v>
      </c>
      <c r="ABN45" s="619" t="s">
        <v>2172</v>
      </c>
      <c r="ABO45" s="619" t="s">
        <v>2173</v>
      </c>
      <c r="ABP45" s="619" t="s">
        <v>1951</v>
      </c>
      <c r="ABQ45" s="619" t="s">
        <v>1952</v>
      </c>
      <c r="ABR45" s="619" t="s">
        <v>1953</v>
      </c>
      <c r="ABS45" s="619" t="s">
        <v>1954</v>
      </c>
      <c r="ABT45" s="619" t="s">
        <v>1955</v>
      </c>
      <c r="ABU45" s="619" t="s">
        <v>1956</v>
      </c>
      <c r="ABV45" s="619" t="s">
        <v>1957</v>
      </c>
      <c r="ABW45" s="619" t="s">
        <v>1958</v>
      </c>
      <c r="ABX45" s="619" t="s">
        <v>2174</v>
      </c>
      <c r="ABY45" s="619" t="s">
        <v>1959</v>
      </c>
      <c r="ABZ45" s="619" t="s">
        <v>1960</v>
      </c>
      <c r="ACA45" s="619" t="s">
        <v>1961</v>
      </c>
      <c r="ACB45" s="619" t="s">
        <v>1962</v>
      </c>
      <c r="ACC45" s="619" t="s">
        <v>1963</v>
      </c>
      <c r="ACD45" s="619" t="s">
        <v>1964</v>
      </c>
      <c r="ACE45" s="619" t="s">
        <v>1965</v>
      </c>
      <c r="ACF45" s="619" t="s">
        <v>1966</v>
      </c>
      <c r="ACG45" s="619" t="s">
        <v>1967</v>
      </c>
      <c r="ACH45" s="619" t="s">
        <v>1968</v>
      </c>
      <c r="ACI45" s="619" t="s">
        <v>1969</v>
      </c>
      <c r="ACJ45" s="619" t="s">
        <v>1970</v>
      </c>
      <c r="ACK45" s="619" t="s">
        <v>1971</v>
      </c>
      <c r="ACL45" s="619" t="s">
        <v>1972</v>
      </c>
      <c r="ACM45" s="619" t="s">
        <v>1973</v>
      </c>
      <c r="ACN45" s="619" t="s">
        <v>1974</v>
      </c>
      <c r="ACO45" s="619" t="s">
        <v>1975</v>
      </c>
      <c r="ACP45" s="619" t="s">
        <v>1976</v>
      </c>
      <c r="ACQ45" s="619" t="s">
        <v>1977</v>
      </c>
      <c r="ACR45" s="619" t="s">
        <v>2175</v>
      </c>
      <c r="ACS45" s="619" t="s">
        <v>1978</v>
      </c>
      <c r="ACT45" s="619" t="s">
        <v>1979</v>
      </c>
      <c r="ACU45" s="619" t="s">
        <v>1980</v>
      </c>
      <c r="ACV45" s="619" t="s">
        <v>1981</v>
      </c>
      <c r="ACW45" s="619" t="s">
        <v>2176</v>
      </c>
      <c r="ACX45" s="619" t="s">
        <v>1982</v>
      </c>
      <c r="ACY45" s="619" t="s">
        <v>1983</v>
      </c>
      <c r="ACZ45" s="619" t="s">
        <v>1984</v>
      </c>
      <c r="ADA45" s="619" t="s">
        <v>1985</v>
      </c>
      <c r="ADB45" s="619" t="s">
        <v>1986</v>
      </c>
      <c r="ADC45" s="619" t="s">
        <v>1845</v>
      </c>
      <c r="ADD45" s="619" t="s">
        <v>2177</v>
      </c>
      <c r="ADE45" s="619" t="s">
        <v>2178</v>
      </c>
      <c r="ADF45" s="619" t="s">
        <v>2179</v>
      </c>
      <c r="ADG45" s="619" t="s">
        <v>1987</v>
      </c>
      <c r="ADH45" s="619" t="s">
        <v>1988</v>
      </c>
      <c r="ADI45" s="619" t="s">
        <v>1989</v>
      </c>
      <c r="ADJ45" s="619" t="s">
        <v>1990</v>
      </c>
      <c r="ADK45" s="619" t="s">
        <v>1991</v>
      </c>
      <c r="ADL45" s="619" t="s">
        <v>1481</v>
      </c>
      <c r="ADM45" s="619" t="s">
        <v>1992</v>
      </c>
      <c r="ADN45" s="619" t="s">
        <v>1993</v>
      </c>
      <c r="ADO45" s="619" t="s">
        <v>1994</v>
      </c>
      <c r="ADP45" s="619" t="s">
        <v>1995</v>
      </c>
      <c r="ADQ45" s="619" t="s">
        <v>1996</v>
      </c>
      <c r="ADR45" s="619" t="s">
        <v>1997</v>
      </c>
      <c r="ADS45" s="619" t="s">
        <v>5910</v>
      </c>
      <c r="ADT45" s="619" t="s">
        <v>1998</v>
      </c>
      <c r="ADU45" s="619" t="s">
        <v>1999</v>
      </c>
      <c r="ADV45" s="619" t="s">
        <v>2000</v>
      </c>
      <c r="ADW45" s="619" t="s">
        <v>2001</v>
      </c>
      <c r="ADX45" s="619" t="s">
        <v>2002</v>
      </c>
      <c r="ADY45" s="619" t="s">
        <v>5922</v>
      </c>
      <c r="ADZ45" s="619" t="s">
        <v>2003</v>
      </c>
      <c r="AEA45" s="619" t="s">
        <v>2004</v>
      </c>
      <c r="AEB45" s="619" t="s">
        <v>2005</v>
      </c>
      <c r="AEC45" s="619" t="s">
        <v>2006</v>
      </c>
      <c r="AED45" s="619" t="s">
        <v>2022</v>
      </c>
      <c r="AEE45" s="619" t="s">
        <v>2007</v>
      </c>
      <c r="AEF45" s="619" t="s">
        <v>2008</v>
      </c>
      <c r="AEG45" s="619" t="s">
        <v>2009</v>
      </c>
      <c r="AEH45" s="619" t="s">
        <v>2010</v>
      </c>
      <c r="AEI45" s="619" t="s">
        <v>2011</v>
      </c>
      <c r="AEJ45" s="619" t="s">
        <v>2012</v>
      </c>
      <c r="AEK45" s="619" t="s">
        <v>2013</v>
      </c>
      <c r="AEL45" s="619" t="s">
        <v>2014</v>
      </c>
      <c r="AEM45" s="619" t="s">
        <v>2015</v>
      </c>
      <c r="AEN45" s="619" t="s">
        <v>2016</v>
      </c>
      <c r="AEO45" s="619" t="s">
        <v>2017</v>
      </c>
      <c r="AEP45" s="619" t="s">
        <v>2018</v>
      </c>
      <c r="AEQ45" s="619" t="s">
        <v>2019</v>
      </c>
      <c r="AER45" s="619" t="s">
        <v>2020</v>
      </c>
      <c r="AES45" s="619" t="s">
        <v>2021</v>
      </c>
      <c r="AET45" s="619" t="s">
        <v>2023</v>
      </c>
      <c r="AEU45" s="619" t="s">
        <v>2024</v>
      </c>
      <c r="AEV45" s="619" t="s">
        <v>2025</v>
      </c>
      <c r="AEW45" s="619" t="s">
        <v>2026</v>
      </c>
      <c r="AEX45" s="619" t="s">
        <v>2027</v>
      </c>
      <c r="AEY45" s="619" t="s">
        <v>2028</v>
      </c>
      <c r="AEZ45" s="619" t="s">
        <v>2029</v>
      </c>
      <c r="AFA45" s="619" t="s">
        <v>2030</v>
      </c>
      <c r="AFB45" s="619" t="s">
        <v>2031</v>
      </c>
      <c r="AFC45" s="619" t="s">
        <v>2032</v>
      </c>
      <c r="AFD45" s="619" t="s">
        <v>2033</v>
      </c>
      <c r="AFE45" s="619" t="s">
        <v>2034</v>
      </c>
      <c r="AFF45" s="619" t="s">
        <v>2035</v>
      </c>
      <c r="AFG45" s="619" t="s">
        <v>2036</v>
      </c>
      <c r="AFH45" s="619" t="s">
        <v>2037</v>
      </c>
      <c r="AFI45" s="619" t="s">
        <v>2038</v>
      </c>
      <c r="AFJ45" s="619" t="s">
        <v>2039</v>
      </c>
      <c r="AFK45" s="619" t="s">
        <v>2040</v>
      </c>
      <c r="AFL45" s="619" t="s">
        <v>2041</v>
      </c>
      <c r="AFM45" s="619" t="s">
        <v>2042</v>
      </c>
      <c r="AFN45" s="619" t="s">
        <v>2043</v>
      </c>
      <c r="AFO45" s="619" t="s">
        <v>2044</v>
      </c>
      <c r="AFP45" s="619" t="s">
        <v>2045</v>
      </c>
      <c r="AFQ45" s="619" t="s">
        <v>2046</v>
      </c>
      <c r="AFR45" s="619" t="s">
        <v>2047</v>
      </c>
      <c r="AFS45" s="619" t="s">
        <v>2048</v>
      </c>
      <c r="AFT45" s="619" t="s">
        <v>2049</v>
      </c>
      <c r="AFU45" s="619" t="s">
        <v>2050</v>
      </c>
      <c r="AFV45" s="619" t="s">
        <v>2051</v>
      </c>
      <c r="AFW45" s="619" t="s">
        <v>2052</v>
      </c>
      <c r="AFX45" s="619" t="s">
        <v>2053</v>
      </c>
      <c r="AFY45" s="619" t="s">
        <v>2054</v>
      </c>
      <c r="AFZ45" s="619" t="s">
        <v>2055</v>
      </c>
      <c r="AGA45" s="619" t="s">
        <v>2056</v>
      </c>
      <c r="AGB45" s="619" t="s">
        <v>2057</v>
      </c>
      <c r="AGC45" s="619" t="s">
        <v>2058</v>
      </c>
      <c r="AGD45" s="619" t="s">
        <v>2059</v>
      </c>
      <c r="AGE45" s="619" t="s">
        <v>2060</v>
      </c>
      <c r="AGF45" s="619" t="s">
        <v>2061</v>
      </c>
      <c r="AGG45" s="619" t="s">
        <v>2062</v>
      </c>
      <c r="AGH45" s="619" t="s">
        <v>2063</v>
      </c>
      <c r="AGI45" s="619" t="s">
        <v>2064</v>
      </c>
      <c r="AGJ45" s="619" t="s">
        <v>2065</v>
      </c>
      <c r="AGK45" s="619" t="s">
        <v>2066</v>
      </c>
      <c r="AGL45" s="619" t="s">
        <v>2067</v>
      </c>
      <c r="AGM45" s="619" t="s">
        <v>2068</v>
      </c>
      <c r="AGN45" s="619" t="s">
        <v>2069</v>
      </c>
      <c r="AGO45" s="619" t="s">
        <v>2070</v>
      </c>
      <c r="AGP45" s="619" t="s">
        <v>2071</v>
      </c>
      <c r="AGQ45" s="619" t="s">
        <v>2072</v>
      </c>
      <c r="AGR45" s="619" t="s">
        <v>2073</v>
      </c>
      <c r="AGS45" s="619" t="s">
        <v>2074</v>
      </c>
      <c r="AGT45" s="619" t="s">
        <v>2075</v>
      </c>
      <c r="AGU45" s="619" t="s">
        <v>2076</v>
      </c>
      <c r="AGV45" s="619" t="s">
        <v>2077</v>
      </c>
      <c r="AGW45" s="619" t="s">
        <v>2078</v>
      </c>
      <c r="AGX45" s="619" t="s">
        <v>2079</v>
      </c>
      <c r="AGY45" s="619" t="s">
        <v>2080</v>
      </c>
      <c r="AGZ45" s="619" t="s">
        <v>2081</v>
      </c>
      <c r="AHA45" s="619" t="s">
        <v>2082</v>
      </c>
      <c r="AHB45" s="619" t="s">
        <v>2083</v>
      </c>
      <c r="AHC45" s="619" t="s">
        <v>2084</v>
      </c>
      <c r="AHD45" s="619" t="s">
        <v>2085</v>
      </c>
      <c r="AHE45" s="619" t="s">
        <v>2086</v>
      </c>
      <c r="AHF45" s="619" t="s">
        <v>2087</v>
      </c>
      <c r="AHG45" s="619" t="s">
        <v>2088</v>
      </c>
      <c r="AHH45" s="619" t="s">
        <v>2089</v>
      </c>
      <c r="AHI45" s="619" t="s">
        <v>2090</v>
      </c>
      <c r="AHJ45" s="619" t="s">
        <v>2091</v>
      </c>
      <c r="AHK45" s="619" t="s">
        <v>2092</v>
      </c>
      <c r="AHL45" s="619" t="s">
        <v>2093</v>
      </c>
      <c r="AHM45" s="619" t="s">
        <v>2094</v>
      </c>
      <c r="AHN45" s="619" t="s">
        <v>2095</v>
      </c>
      <c r="AHO45" s="619" t="s">
        <v>2096</v>
      </c>
      <c r="AHP45" s="619" t="s">
        <v>2097</v>
      </c>
      <c r="AHQ45" s="613" t="s">
        <v>2098</v>
      </c>
      <c r="AHR45" s="613" t="s">
        <v>2099</v>
      </c>
      <c r="AHS45" s="613" t="s">
        <v>2100</v>
      </c>
      <c r="AHT45" s="613" t="s">
        <v>6441</v>
      </c>
    </row>
    <row r="46" spans="1:907" x14ac:dyDescent="0.8">
      <c r="B46" s="618" t="s">
        <v>6030</v>
      </c>
      <c r="C46" s="619" t="s">
        <v>6031</v>
      </c>
      <c r="D46" s="619">
        <v>0</v>
      </c>
      <c r="E46" s="619">
        <v>4009</v>
      </c>
      <c r="F46" s="619">
        <v>47750</v>
      </c>
      <c r="G46" s="619">
        <v>17802</v>
      </c>
      <c r="H46" s="619">
        <v>28898.75</v>
      </c>
      <c r="I46" s="619">
        <v>0</v>
      </c>
      <c r="J46" s="619">
        <v>21319</v>
      </c>
      <c r="K46" s="619">
        <v>18200</v>
      </c>
      <c r="L46" s="619">
        <v>0</v>
      </c>
      <c r="M46" s="619">
        <v>0</v>
      </c>
      <c r="N46" s="619">
        <v>0</v>
      </c>
      <c r="O46" s="619">
        <v>9130</v>
      </c>
      <c r="P46" s="619">
        <v>290912.44</v>
      </c>
      <c r="Q46" s="619">
        <v>203322.01</v>
      </c>
      <c r="R46" s="619">
        <v>2724</v>
      </c>
      <c r="S46" s="619">
        <v>8462</v>
      </c>
      <c r="T46" s="619">
        <v>780</v>
      </c>
      <c r="U46" s="619">
        <v>2312</v>
      </c>
      <c r="V46" s="619">
        <v>165529</v>
      </c>
      <c r="W46" s="619">
        <v>0</v>
      </c>
      <c r="X46" s="619">
        <v>9343.5</v>
      </c>
      <c r="Y46" s="619">
        <v>0</v>
      </c>
      <c r="Z46" s="619">
        <v>0</v>
      </c>
      <c r="AA46" s="619">
        <v>3625</v>
      </c>
      <c r="AB46" s="619">
        <v>2000</v>
      </c>
      <c r="AC46" s="619">
        <v>0</v>
      </c>
      <c r="AD46" s="619">
        <v>0</v>
      </c>
      <c r="AE46" s="619">
        <v>0</v>
      </c>
      <c r="AF46" s="619">
        <v>32950</v>
      </c>
      <c r="AG46" s="619">
        <v>8492</v>
      </c>
      <c r="AH46" s="619">
        <v>154007</v>
      </c>
      <c r="AI46" s="619">
        <v>10428</v>
      </c>
      <c r="AJ46" s="619">
        <v>0</v>
      </c>
      <c r="AK46" s="619">
        <v>0</v>
      </c>
      <c r="AL46" s="619">
        <v>320</v>
      </c>
      <c r="AM46" s="619">
        <v>0</v>
      </c>
      <c r="AN46" s="619">
        <v>4014.45</v>
      </c>
      <c r="AO46" s="619">
        <v>0.01</v>
      </c>
      <c r="AP46" s="619">
        <v>22000</v>
      </c>
      <c r="AQ46" s="619">
        <v>4601.05</v>
      </c>
      <c r="AR46" s="619">
        <v>0</v>
      </c>
      <c r="AS46" s="619">
        <v>0</v>
      </c>
      <c r="AT46" s="619">
        <v>0</v>
      </c>
      <c r="AU46" s="619">
        <v>0</v>
      </c>
      <c r="AV46" s="619">
        <v>0</v>
      </c>
      <c r="AW46" s="619">
        <v>0</v>
      </c>
      <c r="AX46" s="619">
        <v>0</v>
      </c>
      <c r="AY46" s="619">
        <v>0</v>
      </c>
      <c r="AZ46" s="619">
        <v>0</v>
      </c>
      <c r="BA46" s="619">
        <v>0</v>
      </c>
      <c r="BB46" s="619">
        <v>0</v>
      </c>
      <c r="BC46" s="619">
        <v>0</v>
      </c>
      <c r="BD46" s="619">
        <v>0</v>
      </c>
      <c r="BE46" s="619">
        <v>3312</v>
      </c>
      <c r="BF46" s="619">
        <v>0</v>
      </c>
      <c r="BG46" s="619">
        <v>0</v>
      </c>
      <c r="BH46" s="619">
        <v>160</v>
      </c>
      <c r="BI46" s="619">
        <v>45561.5</v>
      </c>
      <c r="BJ46" s="619">
        <v>0</v>
      </c>
      <c r="BK46" s="619">
        <v>5439</v>
      </c>
      <c r="BL46" s="619">
        <v>6257</v>
      </c>
      <c r="BM46" s="619">
        <v>850</v>
      </c>
      <c r="BN46" s="619">
        <v>2355</v>
      </c>
      <c r="BO46" s="619">
        <v>2904.95</v>
      </c>
      <c r="BP46" s="619">
        <v>1262</v>
      </c>
      <c r="BQ46" s="619">
        <v>2466.4</v>
      </c>
      <c r="BR46" s="619">
        <v>0</v>
      </c>
      <c r="BS46" s="619">
        <v>0</v>
      </c>
      <c r="BT46" s="619">
        <v>6904.9</v>
      </c>
      <c r="BU46" s="619">
        <v>0</v>
      </c>
      <c r="BV46" s="619">
        <v>14520</v>
      </c>
      <c r="BW46" s="619">
        <v>0</v>
      </c>
      <c r="BX46" s="619">
        <v>0</v>
      </c>
      <c r="BY46" s="619">
        <v>0</v>
      </c>
      <c r="BZ46" s="619">
        <v>1800</v>
      </c>
      <c r="CA46" s="619">
        <v>0</v>
      </c>
      <c r="CB46" s="619">
        <v>0</v>
      </c>
      <c r="CC46" s="619">
        <v>0</v>
      </c>
      <c r="CD46" s="619">
        <v>0</v>
      </c>
      <c r="CE46" s="619">
        <v>0</v>
      </c>
      <c r="CF46" s="619">
        <v>0</v>
      </c>
      <c r="CG46" s="619">
        <v>0</v>
      </c>
      <c r="CH46" s="619">
        <v>28398</v>
      </c>
      <c r="CI46" s="619">
        <v>32925.86</v>
      </c>
      <c r="CJ46" s="619">
        <v>0</v>
      </c>
      <c r="CK46" s="619">
        <v>1256</v>
      </c>
      <c r="CL46" s="619">
        <v>7500</v>
      </c>
      <c r="CM46" s="619">
        <v>0</v>
      </c>
      <c r="CN46" s="619">
        <v>0</v>
      </c>
      <c r="CO46" s="619">
        <v>320</v>
      </c>
      <c r="CP46" s="619">
        <v>0</v>
      </c>
      <c r="CQ46" s="619">
        <v>0</v>
      </c>
      <c r="CR46" s="619">
        <v>5894</v>
      </c>
      <c r="CS46" s="619">
        <v>1888.5</v>
      </c>
      <c r="CT46" s="619">
        <v>82827.100000000006</v>
      </c>
      <c r="CU46" s="619">
        <v>0</v>
      </c>
      <c r="CV46" s="619">
        <v>49.96</v>
      </c>
      <c r="CW46" s="619">
        <v>0</v>
      </c>
      <c r="CX46" s="619">
        <v>692</v>
      </c>
      <c r="CY46" s="619">
        <v>4000</v>
      </c>
      <c r="CZ46" s="619">
        <v>30</v>
      </c>
      <c r="DA46" s="619">
        <v>222</v>
      </c>
      <c r="DB46" s="619">
        <v>0</v>
      </c>
      <c r="DC46" s="619">
        <v>0</v>
      </c>
      <c r="DD46" s="619">
        <v>0</v>
      </c>
      <c r="DE46" s="619">
        <v>0</v>
      </c>
      <c r="DF46" s="619">
        <v>0</v>
      </c>
      <c r="DG46" s="619">
        <v>0</v>
      </c>
      <c r="DH46" s="619">
        <v>0</v>
      </c>
      <c r="DI46" s="619">
        <v>0</v>
      </c>
      <c r="DJ46" s="619">
        <v>0</v>
      </c>
      <c r="DK46" s="619">
        <v>84516.5</v>
      </c>
      <c r="DL46" s="619">
        <v>0</v>
      </c>
      <c r="DM46" s="619">
        <v>5200</v>
      </c>
      <c r="DN46" s="619">
        <v>1200</v>
      </c>
      <c r="DO46" s="619">
        <v>0</v>
      </c>
      <c r="DP46" s="619">
        <v>0</v>
      </c>
      <c r="DQ46" s="619">
        <v>0</v>
      </c>
      <c r="DR46" s="619">
        <v>0</v>
      </c>
      <c r="DS46" s="619">
        <v>0</v>
      </c>
      <c r="DT46" s="619">
        <v>45000</v>
      </c>
      <c r="DU46" s="619">
        <v>1390</v>
      </c>
      <c r="DV46" s="619">
        <v>9311</v>
      </c>
      <c r="DW46" s="619">
        <v>0</v>
      </c>
      <c r="DX46" s="619">
        <v>1156</v>
      </c>
      <c r="DY46" s="619">
        <v>0</v>
      </c>
      <c r="DZ46" s="619">
        <v>0</v>
      </c>
      <c r="EA46" s="619">
        <v>0</v>
      </c>
      <c r="EB46" s="619">
        <v>0</v>
      </c>
      <c r="EC46" s="619">
        <v>0</v>
      </c>
      <c r="ED46" s="619">
        <v>7365.25</v>
      </c>
      <c r="EE46" s="619">
        <v>2466</v>
      </c>
      <c r="EF46" s="619">
        <v>15267.5</v>
      </c>
      <c r="EG46" s="619">
        <v>0</v>
      </c>
      <c r="EH46" s="619">
        <v>0</v>
      </c>
      <c r="EI46" s="619">
        <v>0</v>
      </c>
      <c r="EJ46" s="619">
        <v>990</v>
      </c>
      <c r="EK46" s="619">
        <v>0</v>
      </c>
      <c r="EL46" s="619">
        <v>0</v>
      </c>
      <c r="EM46" s="619">
        <v>0</v>
      </c>
      <c r="EN46" s="619">
        <v>0</v>
      </c>
      <c r="EO46" s="619">
        <v>0</v>
      </c>
      <c r="EP46" s="619">
        <v>0</v>
      </c>
      <c r="EQ46" s="619">
        <v>0</v>
      </c>
      <c r="ER46" s="619">
        <v>0</v>
      </c>
      <c r="ES46" s="619">
        <v>0</v>
      </c>
      <c r="ET46" s="619">
        <v>0</v>
      </c>
      <c r="EU46" s="619">
        <v>0</v>
      </c>
      <c r="EV46" s="619">
        <v>0</v>
      </c>
      <c r="EW46" s="619">
        <v>70130.5</v>
      </c>
      <c r="EX46" s="619">
        <v>3599</v>
      </c>
      <c r="EY46" s="619">
        <v>581</v>
      </c>
      <c r="EZ46" s="619">
        <v>6880</v>
      </c>
      <c r="FA46" s="619">
        <v>0</v>
      </c>
      <c r="FB46" s="619">
        <v>20340</v>
      </c>
      <c r="FC46" s="619">
        <v>0</v>
      </c>
      <c r="FD46" s="619">
        <v>225405.33</v>
      </c>
      <c r="FE46" s="619">
        <v>0</v>
      </c>
      <c r="FF46" s="619">
        <v>41295</v>
      </c>
      <c r="FG46" s="619">
        <v>24598</v>
      </c>
      <c r="FH46" s="619">
        <v>26412</v>
      </c>
      <c r="FI46" s="619">
        <v>38469.75</v>
      </c>
      <c r="FJ46" s="619">
        <v>2000</v>
      </c>
      <c r="FK46" s="619">
        <v>0</v>
      </c>
      <c r="FL46" s="619">
        <v>699.36</v>
      </c>
      <c r="FM46" s="619">
        <v>4501.75</v>
      </c>
      <c r="FN46" s="619">
        <v>0</v>
      </c>
      <c r="FO46" s="619">
        <v>0</v>
      </c>
      <c r="FP46" s="619">
        <v>0</v>
      </c>
      <c r="FQ46" s="619">
        <v>0</v>
      </c>
      <c r="FR46" s="619">
        <v>0</v>
      </c>
      <c r="FS46" s="619">
        <v>815</v>
      </c>
      <c r="FT46" s="619">
        <v>0</v>
      </c>
      <c r="FU46" s="619">
        <v>892555.63</v>
      </c>
      <c r="FV46" s="619">
        <v>0</v>
      </c>
      <c r="FW46" s="619">
        <v>0</v>
      </c>
      <c r="FX46" s="619">
        <v>0</v>
      </c>
      <c r="FY46" s="619">
        <v>0</v>
      </c>
      <c r="FZ46" s="619">
        <v>0</v>
      </c>
      <c r="GA46" s="619">
        <v>0</v>
      </c>
      <c r="GB46" s="619">
        <v>44</v>
      </c>
      <c r="GC46" s="619">
        <v>0</v>
      </c>
      <c r="GD46" s="619">
        <v>0</v>
      </c>
      <c r="GE46" s="619">
        <v>0.1</v>
      </c>
      <c r="GF46" s="619">
        <v>280</v>
      </c>
      <c r="GG46" s="619">
        <v>2810</v>
      </c>
      <c r="GH46" s="619">
        <v>9040</v>
      </c>
      <c r="GI46" s="619">
        <v>5310</v>
      </c>
      <c r="GJ46" s="619">
        <v>0</v>
      </c>
      <c r="GK46" s="619">
        <v>810</v>
      </c>
      <c r="GL46" s="619">
        <v>0</v>
      </c>
      <c r="GM46" s="619">
        <v>0</v>
      </c>
      <c r="GN46" s="619">
        <v>0</v>
      </c>
      <c r="GO46" s="619">
        <v>669</v>
      </c>
      <c r="GP46" s="619">
        <v>5085</v>
      </c>
      <c r="GQ46" s="619">
        <v>72413.5</v>
      </c>
      <c r="GR46" s="619">
        <v>0</v>
      </c>
      <c r="GS46" s="619">
        <v>0</v>
      </c>
      <c r="GT46" s="619">
        <v>0</v>
      </c>
      <c r="GU46" s="619">
        <v>0</v>
      </c>
      <c r="GV46" s="619">
        <v>0</v>
      </c>
      <c r="GW46" s="619">
        <v>0</v>
      </c>
      <c r="GX46" s="619">
        <v>0</v>
      </c>
      <c r="GY46" s="619">
        <v>38014</v>
      </c>
      <c r="GZ46" s="619">
        <v>0</v>
      </c>
      <c r="HA46" s="619">
        <v>0</v>
      </c>
      <c r="HB46" s="619">
        <v>7862</v>
      </c>
      <c r="HC46" s="619">
        <v>195696.75</v>
      </c>
      <c r="HD46" s="619">
        <v>0.5</v>
      </c>
      <c r="HE46" s="619">
        <v>414279.75</v>
      </c>
      <c r="HF46" s="619">
        <v>0</v>
      </c>
      <c r="HG46" s="619">
        <v>0</v>
      </c>
      <c r="HH46" s="619">
        <v>0</v>
      </c>
      <c r="HI46" s="619">
        <v>0</v>
      </c>
      <c r="HJ46" s="619">
        <v>-19720</v>
      </c>
      <c r="HK46" s="619">
        <v>178344</v>
      </c>
      <c r="HL46" s="619">
        <v>1900</v>
      </c>
      <c r="HM46" s="619">
        <v>58544.15</v>
      </c>
      <c r="HN46" s="619">
        <v>29215</v>
      </c>
      <c r="HO46" s="619">
        <v>27920</v>
      </c>
      <c r="HP46" s="619">
        <v>0</v>
      </c>
      <c r="HQ46" s="619">
        <v>26689.5</v>
      </c>
      <c r="HR46" s="619">
        <v>0</v>
      </c>
      <c r="HS46" s="619">
        <v>3000</v>
      </c>
      <c r="HT46" s="619">
        <v>79193</v>
      </c>
      <c r="HU46" s="619">
        <v>21968.63</v>
      </c>
      <c r="HV46" s="619">
        <v>35959</v>
      </c>
      <c r="HW46" s="619">
        <v>13100</v>
      </c>
      <c r="HX46" s="619">
        <v>23600</v>
      </c>
      <c r="HY46" s="619">
        <v>86289.5</v>
      </c>
      <c r="HZ46" s="619">
        <v>24814</v>
      </c>
      <c r="IA46" s="619">
        <v>61578</v>
      </c>
      <c r="IB46" s="619">
        <v>4780</v>
      </c>
      <c r="IC46" s="619">
        <v>6321</v>
      </c>
      <c r="ID46" s="619">
        <v>20683.84</v>
      </c>
      <c r="IE46" s="619">
        <v>0</v>
      </c>
      <c r="IF46" s="619">
        <v>0</v>
      </c>
      <c r="IG46" s="619">
        <v>7019</v>
      </c>
      <c r="IH46" s="619">
        <v>3442</v>
      </c>
      <c r="II46" s="619">
        <v>23705</v>
      </c>
      <c r="IJ46" s="619">
        <v>0</v>
      </c>
      <c r="IK46" s="619">
        <v>0</v>
      </c>
      <c r="IL46" s="619">
        <v>0</v>
      </c>
      <c r="IM46" s="619">
        <v>0</v>
      </c>
      <c r="IN46" s="619">
        <v>1000.25</v>
      </c>
      <c r="IO46" s="619">
        <v>8698</v>
      </c>
      <c r="IP46" s="619">
        <v>0</v>
      </c>
      <c r="IQ46" s="619">
        <v>0</v>
      </c>
      <c r="IR46" s="619">
        <v>0</v>
      </c>
      <c r="IS46" s="619">
        <v>0</v>
      </c>
      <c r="IT46" s="619">
        <v>357595</v>
      </c>
      <c r="IU46" s="619">
        <v>0</v>
      </c>
      <c r="IV46" s="619">
        <v>0</v>
      </c>
      <c r="IW46" s="619">
        <v>0</v>
      </c>
      <c r="IX46" s="619">
        <v>0</v>
      </c>
      <c r="IY46" s="619">
        <v>0</v>
      </c>
      <c r="IZ46" s="619">
        <v>5170</v>
      </c>
      <c r="JA46" s="619">
        <v>0</v>
      </c>
      <c r="JB46" s="619">
        <v>1800</v>
      </c>
      <c r="JC46" s="619">
        <v>0</v>
      </c>
      <c r="JD46" s="619">
        <v>78227</v>
      </c>
      <c r="JE46" s="619">
        <v>244292</v>
      </c>
      <c r="JF46" s="619">
        <v>48583</v>
      </c>
      <c r="JG46" s="619">
        <v>15072.5</v>
      </c>
      <c r="JH46" s="619">
        <v>31554.27</v>
      </c>
      <c r="JI46" s="619">
        <v>2370</v>
      </c>
      <c r="JJ46" s="619">
        <v>6362</v>
      </c>
      <c r="JK46" s="619">
        <v>0</v>
      </c>
      <c r="JL46" s="619">
        <v>83106.06</v>
      </c>
      <c r="JM46" s="619">
        <v>19816</v>
      </c>
      <c r="JN46" s="619">
        <v>28077.5</v>
      </c>
      <c r="JP46" s="619">
        <v>5000</v>
      </c>
      <c r="JQ46" s="619">
        <v>0</v>
      </c>
      <c r="JR46" s="619">
        <v>3714</v>
      </c>
      <c r="JS46" s="619">
        <v>102706.5</v>
      </c>
      <c r="JT46" s="619">
        <v>0</v>
      </c>
      <c r="JU46" s="619">
        <v>0</v>
      </c>
      <c r="JV46" s="619">
        <v>2531</v>
      </c>
      <c r="JW46" s="619">
        <v>3734</v>
      </c>
      <c r="JX46" s="619">
        <v>34220</v>
      </c>
      <c r="JY46" s="619">
        <v>0</v>
      </c>
      <c r="JZ46" s="619">
        <v>0</v>
      </c>
      <c r="KA46" s="619">
        <v>0</v>
      </c>
      <c r="KB46" s="619">
        <v>941.34</v>
      </c>
      <c r="KC46" s="619">
        <v>0</v>
      </c>
      <c r="KD46" s="619">
        <v>3112</v>
      </c>
      <c r="KE46" s="619">
        <v>27320</v>
      </c>
      <c r="KF46" s="619">
        <v>5043</v>
      </c>
      <c r="KG46" s="619">
        <v>9985</v>
      </c>
      <c r="KH46" s="619">
        <v>705</v>
      </c>
      <c r="KI46" s="619">
        <v>2544</v>
      </c>
      <c r="KJ46" s="619">
        <v>9000</v>
      </c>
      <c r="KK46" s="619">
        <v>0</v>
      </c>
      <c r="KL46" s="619">
        <v>453398.5</v>
      </c>
      <c r="KM46" s="619">
        <v>552.33000000000004</v>
      </c>
      <c r="KN46" s="619">
        <v>7588</v>
      </c>
      <c r="KO46" s="619">
        <v>83412</v>
      </c>
      <c r="KP46" s="619">
        <v>0</v>
      </c>
      <c r="KQ46" s="619">
        <v>0</v>
      </c>
      <c r="KR46" s="619">
        <v>124122</v>
      </c>
      <c r="KS46" s="619">
        <v>0</v>
      </c>
      <c r="KT46" s="619">
        <v>9039</v>
      </c>
      <c r="KU46" s="619">
        <v>7.0000000000000001E-3</v>
      </c>
      <c r="KV46" s="619">
        <v>0</v>
      </c>
      <c r="KW46" s="619">
        <v>0</v>
      </c>
      <c r="KX46" s="619">
        <v>0</v>
      </c>
      <c r="KY46" s="619">
        <v>0</v>
      </c>
      <c r="KZ46" s="619">
        <v>118450.17</v>
      </c>
      <c r="LA46" s="619">
        <v>0</v>
      </c>
      <c r="LB46" s="619">
        <v>7051.83</v>
      </c>
      <c r="LC46" s="619">
        <v>0</v>
      </c>
      <c r="LD46" s="619">
        <v>0</v>
      </c>
      <c r="LE46" s="619">
        <v>89803.06</v>
      </c>
      <c r="LF46" s="619">
        <v>0</v>
      </c>
      <c r="LG46" s="619">
        <v>6687</v>
      </c>
      <c r="LH46" s="619">
        <v>14270</v>
      </c>
      <c r="LI46" s="619">
        <v>0</v>
      </c>
      <c r="LJ46" s="619">
        <v>12685</v>
      </c>
      <c r="LK46" s="619">
        <v>67477.5</v>
      </c>
      <c r="LL46" s="619">
        <v>148036.93</v>
      </c>
      <c r="LM46" s="619">
        <v>0</v>
      </c>
      <c r="LN46" s="619">
        <v>389237.21</v>
      </c>
      <c r="LO46" s="619">
        <v>2407.65</v>
      </c>
      <c r="LP46" s="619">
        <v>33114</v>
      </c>
      <c r="LQ46" s="619">
        <v>86170.06</v>
      </c>
      <c r="LR46" s="619">
        <v>109414.8</v>
      </c>
      <c r="LS46" s="619">
        <v>0</v>
      </c>
      <c r="LT46" s="619">
        <v>0</v>
      </c>
      <c r="LU46" s="619">
        <v>0</v>
      </c>
      <c r="LV46" s="619">
        <v>0</v>
      </c>
      <c r="LW46" s="619">
        <v>50</v>
      </c>
      <c r="LX46" s="619">
        <v>102070</v>
      </c>
      <c r="LY46" s="619">
        <v>48848</v>
      </c>
      <c r="LZ46" s="619">
        <v>15478</v>
      </c>
      <c r="MA46" s="619">
        <v>10394</v>
      </c>
      <c r="MB46" s="619">
        <v>20326</v>
      </c>
      <c r="MC46" s="619">
        <v>16019.5</v>
      </c>
      <c r="MD46" s="619">
        <v>9080</v>
      </c>
      <c r="ME46" s="619">
        <v>10544.5</v>
      </c>
      <c r="MF46" s="619">
        <v>30054</v>
      </c>
      <c r="MG46" s="619">
        <v>0</v>
      </c>
      <c r="MH46" s="619">
        <v>177981.5</v>
      </c>
      <c r="MI46" s="619">
        <v>0</v>
      </c>
      <c r="MJ46" s="619">
        <v>0</v>
      </c>
      <c r="MK46" s="619">
        <v>0</v>
      </c>
      <c r="ML46" s="619">
        <v>0</v>
      </c>
      <c r="MM46" s="619">
        <v>0</v>
      </c>
      <c r="MN46" s="619">
        <v>94833.5</v>
      </c>
      <c r="MO46" s="619">
        <v>0</v>
      </c>
      <c r="MP46" s="619">
        <v>0</v>
      </c>
      <c r="MQ46" s="619">
        <v>0</v>
      </c>
      <c r="MR46" s="619">
        <v>0</v>
      </c>
      <c r="MS46" s="619">
        <v>500</v>
      </c>
      <c r="MT46" s="619">
        <v>244732</v>
      </c>
      <c r="MU46" s="619">
        <v>11700</v>
      </c>
      <c r="MV46" s="619">
        <v>0</v>
      </c>
      <c r="MW46" s="619">
        <v>0</v>
      </c>
      <c r="MX46" s="619">
        <v>0</v>
      </c>
      <c r="MY46" s="619">
        <v>0</v>
      </c>
      <c r="MZ46" s="619">
        <v>0</v>
      </c>
      <c r="NA46" s="619">
        <v>0</v>
      </c>
      <c r="NB46" s="619">
        <v>0</v>
      </c>
      <c r="NC46" s="619">
        <v>0</v>
      </c>
      <c r="ND46" s="619">
        <v>0</v>
      </c>
      <c r="NE46" s="619">
        <v>0</v>
      </c>
      <c r="NF46" s="619">
        <v>0</v>
      </c>
      <c r="NG46" s="619">
        <v>0</v>
      </c>
      <c r="NH46" s="619">
        <v>0</v>
      </c>
      <c r="NI46" s="619">
        <v>0</v>
      </c>
      <c r="NJ46" s="619">
        <v>0</v>
      </c>
      <c r="NK46" s="619">
        <v>0</v>
      </c>
      <c r="NL46" s="619">
        <v>0</v>
      </c>
      <c r="NM46" s="619">
        <v>0</v>
      </c>
      <c r="NO46" s="619">
        <v>13736</v>
      </c>
      <c r="NP46" s="619">
        <v>0</v>
      </c>
      <c r="NQ46" s="619">
        <v>0</v>
      </c>
      <c r="NR46" s="619">
        <v>0</v>
      </c>
      <c r="NS46" s="619">
        <v>0</v>
      </c>
      <c r="NT46" s="619">
        <v>0</v>
      </c>
      <c r="NU46" s="619">
        <v>0</v>
      </c>
      <c r="NV46" s="619">
        <v>2088</v>
      </c>
      <c r="NW46" s="619">
        <v>0</v>
      </c>
      <c r="NX46" s="619">
        <v>90945</v>
      </c>
      <c r="NY46" s="619">
        <v>34540.5</v>
      </c>
      <c r="NZ46" s="619">
        <v>0</v>
      </c>
      <c r="OA46" s="619">
        <v>0</v>
      </c>
      <c r="OB46" s="619">
        <v>0</v>
      </c>
      <c r="OC46" s="619">
        <v>16046.87</v>
      </c>
      <c r="OD46" s="619">
        <v>0</v>
      </c>
      <c r="OE46" s="619">
        <v>0</v>
      </c>
      <c r="OF46" s="619">
        <v>0</v>
      </c>
      <c r="OG46" s="619">
        <v>25720</v>
      </c>
      <c r="OH46" s="619">
        <v>2949</v>
      </c>
      <c r="OI46" s="619">
        <v>6830</v>
      </c>
      <c r="OJ46" s="619">
        <v>3805</v>
      </c>
      <c r="OK46" s="619">
        <v>38022.5</v>
      </c>
      <c r="OL46" s="619">
        <v>3535</v>
      </c>
      <c r="OM46" s="619">
        <v>22489</v>
      </c>
      <c r="ON46" s="619">
        <v>0</v>
      </c>
      <c r="OO46" s="619">
        <v>151</v>
      </c>
      <c r="OP46" s="619">
        <v>0</v>
      </c>
      <c r="OQ46" s="619">
        <v>0</v>
      </c>
      <c r="OR46" s="619">
        <v>9534</v>
      </c>
      <c r="OS46" s="619">
        <v>0</v>
      </c>
      <c r="OT46" s="619">
        <v>77314</v>
      </c>
      <c r="OU46" s="619">
        <v>885</v>
      </c>
      <c r="OV46" s="619">
        <v>0</v>
      </c>
      <c r="OW46" s="619">
        <v>18073</v>
      </c>
      <c r="OX46" s="619">
        <v>4140</v>
      </c>
      <c r="OY46" s="619">
        <v>0</v>
      </c>
      <c r="OZ46" s="619">
        <v>2041</v>
      </c>
      <c r="PA46" s="619">
        <v>0</v>
      </c>
      <c r="PB46" s="619">
        <v>0</v>
      </c>
      <c r="PC46" s="619">
        <v>0</v>
      </c>
      <c r="PD46" s="619">
        <v>0</v>
      </c>
      <c r="PE46" s="619">
        <v>0</v>
      </c>
      <c r="PF46" s="619">
        <v>0</v>
      </c>
      <c r="PG46" s="619">
        <v>0</v>
      </c>
      <c r="PH46" s="619">
        <v>0</v>
      </c>
      <c r="PI46" s="619">
        <v>0</v>
      </c>
      <c r="PJ46" s="619">
        <v>0</v>
      </c>
      <c r="PK46" s="619">
        <v>0</v>
      </c>
      <c r="PL46" s="619">
        <v>0</v>
      </c>
      <c r="PM46" s="619">
        <v>0</v>
      </c>
      <c r="PN46" s="619">
        <v>0</v>
      </c>
      <c r="PO46" s="619">
        <v>0</v>
      </c>
      <c r="PP46" s="619">
        <v>0</v>
      </c>
      <c r="PQ46" s="619">
        <v>0</v>
      </c>
      <c r="PR46" s="619">
        <v>0</v>
      </c>
      <c r="PS46" s="619">
        <v>0</v>
      </c>
      <c r="PT46" s="619">
        <v>0</v>
      </c>
      <c r="PU46" s="619">
        <v>0</v>
      </c>
      <c r="PV46" s="619">
        <v>29275</v>
      </c>
      <c r="PW46" s="619">
        <v>1905</v>
      </c>
      <c r="PX46" s="619">
        <v>0</v>
      </c>
      <c r="PY46" s="619">
        <v>0</v>
      </c>
      <c r="PZ46" s="619">
        <v>2726</v>
      </c>
      <c r="QA46" s="619">
        <v>0</v>
      </c>
      <c r="QB46" s="619">
        <v>0</v>
      </c>
      <c r="QC46" s="619">
        <v>0</v>
      </c>
      <c r="QD46" s="619">
        <v>0</v>
      </c>
      <c r="QE46" s="619">
        <v>0</v>
      </c>
      <c r="QF46" s="619">
        <v>0</v>
      </c>
      <c r="QG46" s="619">
        <v>19437</v>
      </c>
      <c r="QH46" s="619">
        <v>0</v>
      </c>
      <c r="QI46" s="619">
        <v>0</v>
      </c>
      <c r="QJ46" s="619">
        <v>0</v>
      </c>
      <c r="QK46" s="619">
        <v>0</v>
      </c>
      <c r="QL46" s="619">
        <v>115860</v>
      </c>
      <c r="QM46" s="619">
        <v>0</v>
      </c>
      <c r="QN46" s="619">
        <v>0</v>
      </c>
      <c r="QO46" s="619">
        <v>0</v>
      </c>
      <c r="QP46" s="619">
        <v>0</v>
      </c>
      <c r="QQ46" s="619">
        <v>0</v>
      </c>
      <c r="QR46" s="619">
        <v>6419.77</v>
      </c>
      <c r="QT46" s="619">
        <v>0</v>
      </c>
      <c r="QU46" s="619">
        <v>0</v>
      </c>
      <c r="QV46" s="619">
        <v>4406</v>
      </c>
      <c r="QW46" s="619">
        <v>0</v>
      </c>
      <c r="QX46" s="619">
        <v>1480</v>
      </c>
      <c r="QY46" s="619">
        <v>12440</v>
      </c>
      <c r="QZ46" s="619">
        <v>0</v>
      </c>
      <c r="RA46" s="619">
        <v>0</v>
      </c>
      <c r="RB46" s="619">
        <v>0</v>
      </c>
      <c r="RC46" s="619">
        <v>1203</v>
      </c>
      <c r="RD46" s="619">
        <v>0</v>
      </c>
      <c r="RE46" s="619">
        <v>0</v>
      </c>
      <c r="RF46" s="619">
        <v>0</v>
      </c>
      <c r="RG46" s="619">
        <v>0</v>
      </c>
      <c r="RH46" s="619">
        <v>72701.5</v>
      </c>
      <c r="RI46" s="619">
        <v>0</v>
      </c>
      <c r="RJ46" s="619">
        <v>0</v>
      </c>
      <c r="RK46" s="619">
        <v>0</v>
      </c>
      <c r="RL46" s="619">
        <v>0</v>
      </c>
      <c r="RM46" s="619">
        <v>0</v>
      </c>
      <c r="RN46" s="619">
        <v>5974.95</v>
      </c>
      <c r="RO46" s="619">
        <v>0</v>
      </c>
      <c r="RP46" s="619">
        <v>1230</v>
      </c>
      <c r="RQ46" s="619">
        <v>0</v>
      </c>
      <c r="RR46" s="619">
        <v>0</v>
      </c>
      <c r="RS46" s="619">
        <v>10000</v>
      </c>
      <c r="RT46" s="619">
        <v>0</v>
      </c>
      <c r="RU46" s="619">
        <v>0</v>
      </c>
      <c r="RV46" s="619">
        <v>0</v>
      </c>
      <c r="RW46" s="619">
        <v>20352</v>
      </c>
      <c r="RX46" s="619">
        <v>0</v>
      </c>
      <c r="RY46" s="619">
        <v>0</v>
      </c>
      <c r="RZ46" s="619">
        <v>0</v>
      </c>
      <c r="SA46" s="619">
        <v>750</v>
      </c>
      <c r="SB46" s="619">
        <v>70654</v>
      </c>
      <c r="SC46" s="619">
        <v>920</v>
      </c>
      <c r="SD46" s="619">
        <v>0</v>
      </c>
      <c r="SE46" s="619">
        <v>0</v>
      </c>
      <c r="SF46" s="619">
        <v>0</v>
      </c>
      <c r="SG46" s="619">
        <v>0</v>
      </c>
      <c r="SH46" s="619">
        <v>0</v>
      </c>
      <c r="SI46" s="619">
        <v>0</v>
      </c>
      <c r="SJ46" s="619">
        <v>0</v>
      </c>
      <c r="SK46" s="619">
        <v>3510</v>
      </c>
      <c r="SL46" s="619">
        <v>0</v>
      </c>
      <c r="SM46" s="619">
        <v>0</v>
      </c>
      <c r="SN46" s="619">
        <v>11387.5</v>
      </c>
      <c r="SO46" s="619">
        <v>10788</v>
      </c>
      <c r="SP46" s="619">
        <v>2028</v>
      </c>
      <c r="SQ46" s="619">
        <v>6051</v>
      </c>
      <c r="SR46" s="619">
        <v>2473</v>
      </c>
      <c r="SS46" s="619">
        <v>3590</v>
      </c>
      <c r="ST46" s="619">
        <v>48170.51</v>
      </c>
      <c r="SU46" s="619">
        <v>0</v>
      </c>
      <c r="SV46" s="619">
        <v>0</v>
      </c>
      <c r="SW46" s="619">
        <v>0</v>
      </c>
      <c r="SX46" s="619">
        <v>0</v>
      </c>
      <c r="SY46" s="619">
        <v>0</v>
      </c>
      <c r="SZ46" s="619">
        <v>0</v>
      </c>
      <c r="TA46" s="619">
        <v>280</v>
      </c>
      <c r="TB46" s="619">
        <v>17012</v>
      </c>
      <c r="TC46" s="619">
        <v>11</v>
      </c>
      <c r="TD46" s="619">
        <v>0</v>
      </c>
      <c r="TE46" s="619">
        <v>0</v>
      </c>
      <c r="TF46" s="619">
        <v>9</v>
      </c>
      <c r="TG46" s="619">
        <v>11200</v>
      </c>
      <c r="TH46" s="619">
        <v>0</v>
      </c>
      <c r="TI46" s="619">
        <v>0</v>
      </c>
      <c r="TJ46" s="619">
        <v>15869</v>
      </c>
      <c r="TK46" s="619">
        <v>1000</v>
      </c>
      <c r="TL46" s="619">
        <v>0</v>
      </c>
      <c r="TM46" s="619">
        <v>36675</v>
      </c>
      <c r="TN46" s="619">
        <v>0</v>
      </c>
      <c r="TO46" s="619">
        <v>0</v>
      </c>
      <c r="TP46" s="619">
        <v>0</v>
      </c>
      <c r="TQ46" s="619">
        <v>42</v>
      </c>
      <c r="TR46" s="619">
        <v>0</v>
      </c>
      <c r="TS46" s="619">
        <v>0</v>
      </c>
      <c r="TT46" s="619">
        <v>8525.5</v>
      </c>
      <c r="TU46" s="619">
        <v>0</v>
      </c>
      <c r="TV46" s="619">
        <v>0</v>
      </c>
      <c r="TW46" s="619">
        <v>0</v>
      </c>
      <c r="TX46" s="619">
        <v>0</v>
      </c>
      <c r="TY46" s="619">
        <v>0</v>
      </c>
      <c r="TZ46" s="619">
        <v>0</v>
      </c>
      <c r="UA46" s="619">
        <v>0</v>
      </c>
      <c r="UB46" s="619">
        <v>0</v>
      </c>
      <c r="UC46" s="619">
        <v>0</v>
      </c>
      <c r="UD46" s="619">
        <v>0</v>
      </c>
      <c r="UE46" s="619">
        <v>0</v>
      </c>
      <c r="UF46" s="619">
        <v>10</v>
      </c>
      <c r="UG46" s="619">
        <v>0</v>
      </c>
      <c r="UH46" s="619">
        <v>0</v>
      </c>
      <c r="UI46" s="619">
        <v>0</v>
      </c>
      <c r="UJ46" s="619">
        <v>1668</v>
      </c>
      <c r="UK46" s="619">
        <v>0</v>
      </c>
      <c r="UL46" s="619">
        <v>0</v>
      </c>
      <c r="UM46" s="619">
        <v>5233.6400000000003</v>
      </c>
      <c r="UN46" s="619">
        <v>0</v>
      </c>
      <c r="UO46" s="619">
        <v>0</v>
      </c>
      <c r="UP46" s="619">
        <v>0</v>
      </c>
      <c r="UQ46" s="619">
        <v>0</v>
      </c>
      <c r="UR46" s="619">
        <v>0</v>
      </c>
      <c r="US46" s="619">
        <v>0</v>
      </c>
      <c r="UT46" s="619">
        <v>0</v>
      </c>
      <c r="UU46" s="619">
        <v>0</v>
      </c>
      <c r="UV46" s="619">
        <v>0</v>
      </c>
      <c r="UW46" s="619">
        <v>0</v>
      </c>
      <c r="UX46" s="619">
        <v>0</v>
      </c>
      <c r="UY46" s="619">
        <v>622</v>
      </c>
      <c r="UZ46" s="619">
        <v>8260</v>
      </c>
      <c r="VA46" s="619">
        <v>0</v>
      </c>
      <c r="VB46" s="619">
        <v>0</v>
      </c>
      <c r="VC46" s="619">
        <v>0</v>
      </c>
      <c r="VD46" s="619">
        <v>0</v>
      </c>
      <c r="VE46" s="619">
        <v>0</v>
      </c>
      <c r="VF46" s="619">
        <v>0</v>
      </c>
      <c r="VG46" s="619">
        <v>0</v>
      </c>
      <c r="VH46" s="619">
        <v>0</v>
      </c>
      <c r="VI46" s="619">
        <v>0</v>
      </c>
      <c r="VJ46" s="619">
        <v>0</v>
      </c>
      <c r="VK46" s="619">
        <v>1300</v>
      </c>
      <c r="VL46" s="619">
        <v>0</v>
      </c>
      <c r="VM46" s="619">
        <v>0</v>
      </c>
      <c r="VN46" s="619">
        <v>0</v>
      </c>
      <c r="VO46" s="619">
        <v>2305</v>
      </c>
      <c r="VP46" s="619">
        <v>0</v>
      </c>
      <c r="VQ46" s="619">
        <v>0</v>
      </c>
      <c r="VR46" s="619">
        <v>8912.5</v>
      </c>
      <c r="VS46" s="619">
        <v>16999</v>
      </c>
      <c r="VT46" s="619">
        <v>0</v>
      </c>
      <c r="VU46" s="619">
        <v>0</v>
      </c>
      <c r="VV46" s="619">
        <v>0</v>
      </c>
      <c r="VW46" s="619">
        <v>0</v>
      </c>
      <c r="VX46" s="619">
        <v>10530.6</v>
      </c>
      <c r="VY46" s="619">
        <v>14565</v>
      </c>
      <c r="VZ46" s="619">
        <v>0</v>
      </c>
      <c r="WA46" s="619">
        <v>0</v>
      </c>
      <c r="WB46" s="619">
        <v>0</v>
      </c>
      <c r="WC46" s="619">
        <v>51000</v>
      </c>
      <c r="WD46" s="619">
        <v>0</v>
      </c>
      <c r="WE46" s="619">
        <v>5000</v>
      </c>
      <c r="WF46" s="619">
        <v>0</v>
      </c>
      <c r="WG46" s="619">
        <v>0</v>
      </c>
      <c r="WH46" s="619">
        <v>82749</v>
      </c>
      <c r="WI46" s="619">
        <v>0</v>
      </c>
      <c r="WJ46" s="619">
        <v>0</v>
      </c>
      <c r="WK46" s="619">
        <v>0</v>
      </c>
      <c r="WL46" s="619">
        <v>0</v>
      </c>
      <c r="WM46" s="619">
        <v>0</v>
      </c>
      <c r="WN46" s="619">
        <v>0</v>
      </c>
      <c r="WO46" s="619">
        <v>0</v>
      </c>
      <c r="WP46" s="619">
        <v>14615</v>
      </c>
      <c r="WQ46" s="619">
        <v>0</v>
      </c>
      <c r="WR46" s="619">
        <v>0</v>
      </c>
      <c r="WS46" s="619">
        <v>26005</v>
      </c>
      <c r="WT46" s="619">
        <v>298</v>
      </c>
      <c r="WU46" s="619">
        <v>595536</v>
      </c>
      <c r="WV46" s="619">
        <v>5000</v>
      </c>
      <c r="WW46" s="619">
        <v>31400</v>
      </c>
      <c r="WX46" s="619">
        <v>0</v>
      </c>
      <c r="WY46" s="619">
        <v>0</v>
      </c>
      <c r="WZ46" s="619">
        <v>9770</v>
      </c>
      <c r="XA46" s="619">
        <v>0</v>
      </c>
      <c r="XB46" s="619">
        <v>2971</v>
      </c>
      <c r="XC46" s="619">
        <v>0</v>
      </c>
      <c r="XD46" s="619">
        <v>50000</v>
      </c>
      <c r="XE46" s="619">
        <v>0</v>
      </c>
      <c r="XF46" s="619">
        <v>1500</v>
      </c>
      <c r="XG46" s="619">
        <v>0</v>
      </c>
      <c r="XH46" s="619">
        <v>18175</v>
      </c>
      <c r="XI46" s="619">
        <v>0</v>
      </c>
      <c r="XJ46" s="619">
        <v>0</v>
      </c>
      <c r="XK46" s="619">
        <v>0</v>
      </c>
      <c r="XL46" s="619">
        <v>0</v>
      </c>
      <c r="XM46" s="619">
        <v>2060</v>
      </c>
      <c r="XN46" s="619">
        <v>0</v>
      </c>
      <c r="XO46" s="619">
        <v>0</v>
      </c>
      <c r="XP46" s="619">
        <v>0</v>
      </c>
      <c r="XQ46" s="619">
        <v>0</v>
      </c>
      <c r="XR46" s="619">
        <v>0</v>
      </c>
      <c r="XS46" s="619">
        <v>0</v>
      </c>
      <c r="XT46" s="619">
        <v>0</v>
      </c>
      <c r="XU46" s="619">
        <v>6000</v>
      </c>
      <c r="XV46" s="619">
        <v>0</v>
      </c>
      <c r="XW46" s="619">
        <v>0</v>
      </c>
      <c r="XX46" s="619">
        <v>0</v>
      </c>
      <c r="XY46" s="619">
        <v>0</v>
      </c>
      <c r="XZ46" s="619">
        <v>0</v>
      </c>
      <c r="YA46" s="619">
        <v>0</v>
      </c>
      <c r="YB46" s="619">
        <v>0</v>
      </c>
      <c r="YC46" s="619">
        <v>0</v>
      </c>
      <c r="YD46" s="619">
        <v>0</v>
      </c>
      <c r="YE46" s="619">
        <v>0</v>
      </c>
      <c r="YF46" s="619">
        <v>0</v>
      </c>
      <c r="YG46" s="619">
        <v>0</v>
      </c>
      <c r="YH46" s="619">
        <v>0</v>
      </c>
      <c r="YI46" s="619">
        <v>0</v>
      </c>
      <c r="YJ46" s="619">
        <v>0</v>
      </c>
      <c r="YK46" s="619">
        <v>0</v>
      </c>
      <c r="YL46" s="619">
        <v>0</v>
      </c>
      <c r="YM46" s="619">
        <v>0</v>
      </c>
      <c r="YN46" s="619">
        <v>0</v>
      </c>
      <c r="YO46" s="619">
        <v>0</v>
      </c>
      <c r="YP46" s="619">
        <v>0</v>
      </c>
      <c r="YQ46" s="619">
        <v>0</v>
      </c>
      <c r="YR46" s="619">
        <v>0</v>
      </c>
      <c r="YS46" s="619">
        <v>0</v>
      </c>
      <c r="YT46" s="619">
        <v>0</v>
      </c>
      <c r="YU46" s="619">
        <v>0</v>
      </c>
      <c r="YV46" s="619">
        <v>0</v>
      </c>
      <c r="YW46" s="619">
        <v>0</v>
      </c>
      <c r="YX46" s="619">
        <v>0</v>
      </c>
      <c r="YY46" s="619">
        <v>0</v>
      </c>
      <c r="YZ46" s="619">
        <v>0</v>
      </c>
      <c r="ZA46" s="619">
        <v>0</v>
      </c>
      <c r="ZB46" s="619">
        <v>5621</v>
      </c>
      <c r="ZC46" s="619">
        <v>4455</v>
      </c>
      <c r="ZD46" s="619">
        <v>0</v>
      </c>
      <c r="ZE46" s="619">
        <v>0</v>
      </c>
      <c r="ZF46" s="619">
        <v>2375</v>
      </c>
      <c r="ZG46" s="619">
        <v>0</v>
      </c>
      <c r="ZH46" s="619">
        <v>1331</v>
      </c>
      <c r="ZI46" s="619">
        <v>1829.36</v>
      </c>
      <c r="ZJ46" s="619">
        <v>0</v>
      </c>
      <c r="ZK46" s="619">
        <v>0</v>
      </c>
      <c r="ZL46" s="619">
        <v>3580.107</v>
      </c>
      <c r="ZM46" s="619">
        <v>0</v>
      </c>
      <c r="ZN46" s="619">
        <v>0</v>
      </c>
      <c r="ZO46" s="619">
        <v>0</v>
      </c>
      <c r="ZP46" s="619">
        <v>0</v>
      </c>
      <c r="ZQ46" s="619">
        <v>0</v>
      </c>
      <c r="ZR46" s="619">
        <v>0</v>
      </c>
      <c r="ZS46" s="619">
        <v>0</v>
      </c>
      <c r="ZT46" s="619">
        <v>0</v>
      </c>
      <c r="ZU46" s="619">
        <v>0</v>
      </c>
      <c r="ZV46" s="619">
        <v>0</v>
      </c>
      <c r="ZW46" s="619">
        <v>0</v>
      </c>
      <c r="ZX46" s="619">
        <v>0</v>
      </c>
      <c r="ZY46" s="619">
        <v>2267.5</v>
      </c>
      <c r="ZZ46" s="619">
        <v>0</v>
      </c>
      <c r="AAA46" s="619">
        <v>0</v>
      </c>
      <c r="AAB46" s="619">
        <v>0</v>
      </c>
      <c r="AAC46" s="619">
        <v>0</v>
      </c>
      <c r="AAD46" s="619">
        <v>0</v>
      </c>
      <c r="AAE46" s="619">
        <v>0</v>
      </c>
      <c r="AAF46" s="619">
        <v>0</v>
      </c>
      <c r="AAG46" s="619">
        <v>0</v>
      </c>
      <c r="AAH46" s="619">
        <v>0</v>
      </c>
      <c r="AAI46" s="619">
        <v>0</v>
      </c>
      <c r="AAJ46" s="619">
        <v>7411</v>
      </c>
      <c r="AAK46" s="619">
        <v>0</v>
      </c>
      <c r="AAL46" s="619">
        <v>0</v>
      </c>
      <c r="AAM46" s="619">
        <v>0</v>
      </c>
      <c r="AAN46" s="619">
        <v>0</v>
      </c>
      <c r="AAO46" s="619">
        <v>0</v>
      </c>
      <c r="AAP46" s="619">
        <v>0</v>
      </c>
      <c r="AAQ46" s="619">
        <v>0</v>
      </c>
      <c r="AAR46" s="619">
        <v>0</v>
      </c>
      <c r="AAS46" s="619">
        <v>0</v>
      </c>
      <c r="AAT46" s="619">
        <v>0</v>
      </c>
      <c r="AAU46" s="619">
        <v>0</v>
      </c>
      <c r="AAV46" s="619">
        <v>0</v>
      </c>
      <c r="AAW46" s="619">
        <v>0</v>
      </c>
      <c r="AAX46" s="619">
        <v>0</v>
      </c>
      <c r="AAY46" s="619">
        <v>0</v>
      </c>
      <c r="AAZ46" s="619">
        <v>0</v>
      </c>
      <c r="ABA46" s="619">
        <v>0</v>
      </c>
      <c r="ABB46" s="619">
        <v>0</v>
      </c>
      <c r="ABC46" s="619">
        <v>0</v>
      </c>
      <c r="ABD46" s="619">
        <v>0</v>
      </c>
      <c r="ABE46" s="619">
        <v>3280.3</v>
      </c>
      <c r="ABF46" s="619">
        <v>0</v>
      </c>
      <c r="ABG46" s="619">
        <v>0</v>
      </c>
      <c r="ABH46" s="619">
        <v>0</v>
      </c>
      <c r="ABI46" s="619">
        <v>94299</v>
      </c>
      <c r="ABJ46" s="619">
        <v>1391</v>
      </c>
      <c r="ABK46" s="619">
        <v>0</v>
      </c>
      <c r="ABL46" s="619">
        <v>0</v>
      </c>
      <c r="ABM46" s="619">
        <v>0</v>
      </c>
      <c r="ABN46" s="619">
        <v>0</v>
      </c>
      <c r="ABO46" s="619">
        <v>0</v>
      </c>
      <c r="ABP46" s="619">
        <v>26479.38</v>
      </c>
      <c r="ABQ46" s="619">
        <v>5600</v>
      </c>
      <c r="ABR46" s="619">
        <v>677.68</v>
      </c>
      <c r="ABS46" s="619">
        <v>1392</v>
      </c>
      <c r="ABT46" s="619">
        <v>0</v>
      </c>
      <c r="ABU46" s="619">
        <v>0</v>
      </c>
      <c r="ABV46" s="619">
        <v>0</v>
      </c>
      <c r="ABW46" s="619">
        <v>0</v>
      </c>
      <c r="ABX46" s="619">
        <v>0</v>
      </c>
      <c r="ABY46" s="619">
        <v>0</v>
      </c>
      <c r="ABZ46" s="619">
        <v>212499.47</v>
      </c>
      <c r="ACA46" s="619">
        <v>15464.5</v>
      </c>
      <c r="ACB46" s="619">
        <v>0</v>
      </c>
      <c r="ACC46" s="619">
        <v>90675.5</v>
      </c>
      <c r="ACD46" s="619">
        <v>50000</v>
      </c>
      <c r="ACE46" s="619">
        <v>26940</v>
      </c>
      <c r="ACF46" s="619">
        <v>0</v>
      </c>
      <c r="ACG46" s="619">
        <v>0</v>
      </c>
      <c r="ACH46" s="619">
        <v>0</v>
      </c>
      <c r="ACI46" s="619">
        <v>8112.25</v>
      </c>
      <c r="ACJ46" s="619">
        <v>50</v>
      </c>
      <c r="ACK46" s="619">
        <v>0</v>
      </c>
      <c r="ACL46" s="619">
        <v>0</v>
      </c>
      <c r="ACM46" s="619">
        <v>0</v>
      </c>
      <c r="ACN46" s="619">
        <v>0</v>
      </c>
      <c r="ACO46" s="619">
        <v>0</v>
      </c>
      <c r="ACP46" s="619">
        <v>0</v>
      </c>
      <c r="ACQ46" s="619">
        <v>0</v>
      </c>
      <c r="ACR46" s="619">
        <v>0</v>
      </c>
      <c r="ACS46" s="619">
        <v>0</v>
      </c>
      <c r="ACT46" s="619">
        <v>0</v>
      </c>
      <c r="ACU46" s="619">
        <v>0</v>
      </c>
      <c r="ACV46" s="619">
        <v>0</v>
      </c>
      <c r="ACW46" s="619">
        <v>0</v>
      </c>
      <c r="ACX46" s="619">
        <v>0</v>
      </c>
      <c r="ACY46" s="619">
        <v>0</v>
      </c>
      <c r="ACZ46" s="619">
        <v>0</v>
      </c>
      <c r="ADA46" s="619">
        <v>0</v>
      </c>
      <c r="ADB46" s="619">
        <v>0</v>
      </c>
      <c r="ADC46" s="619">
        <v>0</v>
      </c>
      <c r="ADD46" s="619">
        <v>0</v>
      </c>
      <c r="ADE46" s="619">
        <v>0</v>
      </c>
      <c r="ADF46" s="619">
        <v>0</v>
      </c>
      <c r="ADG46" s="619">
        <v>0</v>
      </c>
      <c r="ADH46" s="619">
        <v>0</v>
      </c>
      <c r="ADI46" s="619">
        <v>30208</v>
      </c>
      <c r="ADJ46" s="619">
        <v>13502</v>
      </c>
      <c r="ADK46" s="619">
        <v>0</v>
      </c>
      <c r="ADL46" s="619">
        <v>0</v>
      </c>
      <c r="ADM46" s="619">
        <v>0</v>
      </c>
      <c r="ADN46" s="619">
        <v>0</v>
      </c>
      <c r="ADO46" s="619">
        <v>0</v>
      </c>
      <c r="ADP46" s="619">
        <v>0</v>
      </c>
      <c r="ADQ46" s="619">
        <v>0</v>
      </c>
      <c r="ADR46" s="619">
        <v>0</v>
      </c>
      <c r="ADS46" s="619">
        <v>0</v>
      </c>
      <c r="ADT46" s="619">
        <v>100</v>
      </c>
      <c r="ADU46" s="619">
        <v>0</v>
      </c>
      <c r="ADV46" s="619">
        <v>0</v>
      </c>
      <c r="ADW46" s="619">
        <v>0</v>
      </c>
      <c r="ADX46" s="619">
        <v>0</v>
      </c>
      <c r="ADY46" s="619">
        <v>0</v>
      </c>
      <c r="ADZ46" s="619">
        <v>105600</v>
      </c>
      <c r="AEA46" s="619">
        <v>36354</v>
      </c>
      <c r="AEB46" s="619">
        <v>500</v>
      </c>
      <c r="AEC46" s="619">
        <v>0</v>
      </c>
      <c r="AED46" s="619">
        <v>0</v>
      </c>
      <c r="AEE46" s="619">
        <v>89745</v>
      </c>
      <c r="AEF46" s="619">
        <v>0</v>
      </c>
      <c r="AEG46" s="619">
        <v>0</v>
      </c>
      <c r="AEH46" s="619">
        <v>0</v>
      </c>
      <c r="AEI46" s="619">
        <v>0</v>
      </c>
      <c r="AEJ46" s="619">
        <v>0</v>
      </c>
      <c r="AEK46" s="619">
        <v>0</v>
      </c>
      <c r="AEL46" s="619">
        <v>0</v>
      </c>
      <c r="AEM46" s="619">
        <v>0</v>
      </c>
      <c r="AEN46" s="619">
        <v>0</v>
      </c>
      <c r="AEO46" s="619">
        <v>0</v>
      </c>
      <c r="AEP46" s="619">
        <v>0</v>
      </c>
      <c r="AEQ46" s="619">
        <v>25000</v>
      </c>
      <c r="AER46" s="619">
        <v>0</v>
      </c>
      <c r="AES46" s="619">
        <v>0</v>
      </c>
      <c r="AET46" s="619">
        <v>100000</v>
      </c>
      <c r="AEU46" s="619">
        <v>60000</v>
      </c>
      <c r="AEV46" s="619">
        <v>0</v>
      </c>
      <c r="AEW46" s="619">
        <v>10000</v>
      </c>
      <c r="AEX46" s="619">
        <v>0</v>
      </c>
      <c r="AEY46" s="619">
        <v>80000</v>
      </c>
      <c r="AEZ46" s="619">
        <v>0</v>
      </c>
      <c r="AFA46" s="619">
        <v>0</v>
      </c>
      <c r="AFB46" s="619">
        <v>0</v>
      </c>
      <c r="AFC46" s="619">
        <v>0</v>
      </c>
      <c r="AFD46" s="619">
        <v>4685.0600000000004</v>
      </c>
      <c r="AFE46" s="619">
        <v>0</v>
      </c>
      <c r="AFF46" s="619">
        <v>140123.31</v>
      </c>
      <c r="AFG46" s="619">
        <v>8554</v>
      </c>
      <c r="AFH46" s="619">
        <v>492.07</v>
      </c>
      <c r="AFI46" s="619">
        <v>299.99</v>
      </c>
      <c r="AFJ46" s="619">
        <v>0</v>
      </c>
      <c r="AFK46" s="619">
        <v>2069811.56</v>
      </c>
      <c r="AFL46" s="619">
        <v>0</v>
      </c>
      <c r="AFM46" s="619">
        <v>0</v>
      </c>
      <c r="AFN46" s="619">
        <v>20735.759999999998</v>
      </c>
      <c r="AFO46" s="619">
        <v>28061</v>
      </c>
      <c r="AFP46" s="619">
        <v>30160.5</v>
      </c>
      <c r="AFQ46" s="619">
        <v>0</v>
      </c>
      <c r="AFR46" s="619">
        <v>0</v>
      </c>
      <c r="AFS46" s="619">
        <v>1198.8800000000001</v>
      </c>
      <c r="AFT46" s="619">
        <v>0.02</v>
      </c>
      <c r="AFU46" s="619">
        <v>0</v>
      </c>
      <c r="AFV46" s="619">
        <v>1987.87</v>
      </c>
      <c r="AFW46" s="619">
        <v>71.81</v>
      </c>
      <c r="AFX46" s="619">
        <v>0</v>
      </c>
      <c r="AFY46" s="619">
        <v>2462.6</v>
      </c>
      <c r="AFZ46" s="619">
        <v>14736.24</v>
      </c>
      <c r="AGA46" s="619">
        <v>684.97</v>
      </c>
      <c r="AGB46" s="619">
        <v>0</v>
      </c>
      <c r="AGC46" s="619">
        <v>0</v>
      </c>
      <c r="AGD46" s="619">
        <v>24104</v>
      </c>
      <c r="AGE46" s="619">
        <v>0</v>
      </c>
      <c r="AGF46" s="619">
        <v>0</v>
      </c>
      <c r="AGG46" s="619">
        <v>0</v>
      </c>
      <c r="AGH46" s="619">
        <v>3870.5</v>
      </c>
      <c r="AGI46" s="619">
        <v>0</v>
      </c>
      <c r="AGJ46" s="619">
        <v>0</v>
      </c>
      <c r="AGK46" s="619">
        <v>37370</v>
      </c>
      <c r="AGL46" s="619">
        <v>8457.75</v>
      </c>
      <c r="AGM46" s="619">
        <v>27056</v>
      </c>
      <c r="AGN46" s="619">
        <v>145283</v>
      </c>
      <c r="AGO46" s="619">
        <v>0</v>
      </c>
      <c r="AGP46" s="619">
        <v>18242</v>
      </c>
      <c r="AGQ46" s="619">
        <v>7411</v>
      </c>
      <c r="AGR46" s="619">
        <v>3000</v>
      </c>
      <c r="AGS46" s="619">
        <v>1666</v>
      </c>
      <c r="AGT46" s="619">
        <v>0</v>
      </c>
      <c r="AGU46" s="619">
        <v>3830</v>
      </c>
      <c r="AGV46" s="619">
        <v>0</v>
      </c>
      <c r="AGW46" s="619">
        <v>0</v>
      </c>
      <c r="AGX46" s="619">
        <v>0</v>
      </c>
      <c r="AGY46" s="619">
        <v>0</v>
      </c>
      <c r="AGZ46" s="619">
        <v>0</v>
      </c>
      <c r="AHA46" s="619">
        <v>0</v>
      </c>
      <c r="AHB46" s="619">
        <v>0</v>
      </c>
      <c r="AHC46" s="619">
        <v>0</v>
      </c>
      <c r="AHD46" s="619">
        <v>0</v>
      </c>
      <c r="AHE46" s="619">
        <v>0</v>
      </c>
      <c r="AHF46" s="619">
        <v>0</v>
      </c>
      <c r="AHG46" s="619">
        <v>0</v>
      </c>
      <c r="AHH46" s="619">
        <v>0</v>
      </c>
      <c r="AHI46" s="619">
        <v>0</v>
      </c>
      <c r="AHJ46" s="619">
        <v>0</v>
      </c>
      <c r="AHK46" s="619">
        <v>0</v>
      </c>
      <c r="AHL46" s="619">
        <v>0</v>
      </c>
      <c r="AHM46" s="619">
        <v>0</v>
      </c>
      <c r="AHN46" s="619">
        <v>0</v>
      </c>
      <c r="AHO46" s="619">
        <v>20000</v>
      </c>
      <c r="AHP46" s="619">
        <v>0</v>
      </c>
      <c r="AHQ46" s="613">
        <v>60000</v>
      </c>
      <c r="AHR46" s="613">
        <v>3324</v>
      </c>
      <c r="AHS46" s="613">
        <v>20000</v>
      </c>
      <c r="AHT46" s="619">
        <f>SUM(D46:AHS46)</f>
        <v>13759444.914000003</v>
      </c>
    </row>
    <row r="47" spans="1:907" x14ac:dyDescent="0.8">
      <c r="B47" s="618" t="s">
        <v>6032</v>
      </c>
      <c r="C47" s="619" t="s">
        <v>6442</v>
      </c>
      <c r="D47" s="619">
        <v>91734261.219999999</v>
      </c>
      <c r="V47" s="619">
        <v>260465831.80000001</v>
      </c>
      <c r="W47" s="619">
        <v>1971726</v>
      </c>
      <c r="AC47" s="619">
        <v>538692.75</v>
      </c>
      <c r="AT47" s="619">
        <v>43573783.409999996</v>
      </c>
      <c r="BI47" s="619">
        <v>59198630.909999996</v>
      </c>
      <c r="BJ47" s="619">
        <v>6455362.8599999994</v>
      </c>
      <c r="BR47" s="619">
        <v>128103301.58</v>
      </c>
      <c r="BZ47" s="619">
        <v>5665038.0099999998</v>
      </c>
      <c r="CG47" s="619">
        <v>383970207.45999998</v>
      </c>
      <c r="CT47" s="619">
        <v>130741710.61</v>
      </c>
      <c r="DB47" s="619">
        <v>2069734.11</v>
      </c>
      <c r="DC47" s="619">
        <v>1576796.48</v>
      </c>
      <c r="DK47" s="619">
        <v>16017803.91</v>
      </c>
      <c r="DT47" s="619">
        <v>21071376.390000001</v>
      </c>
      <c r="EE47" s="619">
        <v>112953638.95999999</v>
      </c>
      <c r="EF47" s="619">
        <v>30755065.41</v>
      </c>
      <c r="EN47" s="619">
        <v>92996685.040000007</v>
      </c>
      <c r="EW47" s="619">
        <v>34854554.729999997</v>
      </c>
      <c r="FI47" s="619">
        <v>179335561.08000001</v>
      </c>
      <c r="FQ47" s="619">
        <v>188696705.88999999</v>
      </c>
      <c r="GE47" s="619">
        <v>23806619.02</v>
      </c>
      <c r="GQ47" s="619">
        <v>262979914.21000001</v>
      </c>
      <c r="GY47" s="619">
        <v>12416869.07</v>
      </c>
      <c r="HC47" s="619">
        <v>51446441.829999998</v>
      </c>
      <c r="HK47" s="619">
        <v>5120443.38</v>
      </c>
      <c r="HS47" s="619">
        <v>28465900.645300001</v>
      </c>
      <c r="HT47" s="619">
        <v>5481037.4199999999</v>
      </c>
      <c r="II47" s="619">
        <v>20371234.370000001</v>
      </c>
      <c r="IJ47" s="619">
        <v>1534807.42</v>
      </c>
      <c r="IT47" s="619">
        <v>16498356.300000001</v>
      </c>
      <c r="IU47" s="619">
        <v>9013796.9299999997</v>
      </c>
      <c r="JF47" s="619">
        <v>2150263.8199999998</v>
      </c>
      <c r="JG47" s="619">
        <v>2083648.81</v>
      </c>
      <c r="JI47" s="619">
        <v>0</v>
      </c>
      <c r="JL47" s="619">
        <v>5022387.18</v>
      </c>
      <c r="JS47" s="619">
        <v>26795333.849999998</v>
      </c>
      <c r="JT47" s="619">
        <v>8538143.3100000005</v>
      </c>
      <c r="KI47" s="619">
        <v>271944376.33000004</v>
      </c>
      <c r="KR47" s="619">
        <v>42695104.490000002</v>
      </c>
      <c r="KX47" s="619">
        <v>116400020.98999999</v>
      </c>
      <c r="KZ47" s="619">
        <v>538087915.26999998</v>
      </c>
      <c r="LH47" s="619">
        <v>141795573.49000001</v>
      </c>
      <c r="LI47" s="619">
        <v>31882125.41</v>
      </c>
      <c r="LJ47" s="619">
        <v>69290374.400000006</v>
      </c>
      <c r="LK47" s="619">
        <v>1457352.37</v>
      </c>
      <c r="LS47" s="619">
        <v>775985.28</v>
      </c>
      <c r="LV47" s="619">
        <v>316181729.66000003</v>
      </c>
      <c r="LW47" s="619">
        <v>36175983.869999997</v>
      </c>
      <c r="LX47" s="619">
        <v>250764361.69</v>
      </c>
      <c r="LY47" s="619">
        <v>1818375.75</v>
      </c>
      <c r="MH47" s="619">
        <v>161807537.11000001</v>
      </c>
      <c r="MT47" s="619">
        <v>8803680.6999999993</v>
      </c>
      <c r="NE47" s="619">
        <v>144982607.97</v>
      </c>
      <c r="NH47" s="619">
        <v>83621870.769999996</v>
      </c>
      <c r="NQ47" s="619">
        <v>65386421.870000005</v>
      </c>
      <c r="NX47" s="619">
        <v>38825316.039999999</v>
      </c>
      <c r="OE47" s="619">
        <v>61124193.969999999</v>
      </c>
      <c r="OF47" s="619">
        <v>697817</v>
      </c>
      <c r="OH47" s="619">
        <v>2901536.1</v>
      </c>
      <c r="OI47" s="619">
        <v>673491.5</v>
      </c>
      <c r="ON47" s="619">
        <v>39225586.600000001</v>
      </c>
      <c r="OT47" s="619">
        <v>51583744.920000002</v>
      </c>
      <c r="OY47" s="619">
        <v>1217702</v>
      </c>
      <c r="PC47" s="619">
        <v>23918961.27</v>
      </c>
      <c r="PD47" s="619">
        <v>292073.43</v>
      </c>
      <c r="PU47" s="619">
        <v>54852987.710000001</v>
      </c>
      <c r="PY47" s="619">
        <v>650440</v>
      </c>
      <c r="QO47" s="619">
        <v>4988133.6500000004</v>
      </c>
      <c r="QU47" s="619">
        <v>139447715.02000001</v>
      </c>
      <c r="RC47" s="619">
        <v>1583939.35</v>
      </c>
      <c r="RH47" s="619">
        <v>96372139.379999995</v>
      </c>
      <c r="RW47" s="619">
        <v>281482</v>
      </c>
      <c r="SB47" s="619">
        <v>15479720.609999999</v>
      </c>
      <c r="SN47" s="619">
        <v>2473161.2000000002</v>
      </c>
      <c r="SV47" s="619">
        <v>7741348</v>
      </c>
      <c r="TJ47" s="619">
        <v>16937810.710000001</v>
      </c>
      <c r="TQ47" s="619">
        <v>982760</v>
      </c>
      <c r="TZ47" s="619">
        <v>2832448</v>
      </c>
      <c r="UB47" s="619">
        <v>14653340.640000001</v>
      </c>
      <c r="UK47" s="619">
        <v>4720987.46</v>
      </c>
      <c r="UQ47" s="619">
        <v>42023706.240000002</v>
      </c>
      <c r="UT47" s="619">
        <v>1393555.32</v>
      </c>
      <c r="VM47" s="619">
        <v>161454289.16</v>
      </c>
      <c r="VV47" s="619">
        <v>70168693.799999997</v>
      </c>
      <c r="WB47" s="619">
        <v>287674021.86000001</v>
      </c>
      <c r="WP47" s="619">
        <v>12248700.41</v>
      </c>
      <c r="WV47" s="619">
        <v>61994967.810000002</v>
      </c>
      <c r="XI47" s="619">
        <v>825989613.88999999</v>
      </c>
      <c r="XL47" s="619">
        <v>26422483.620000001</v>
      </c>
      <c r="YF47" s="619">
        <v>573757923.23000002</v>
      </c>
      <c r="YJ47" s="619">
        <v>336249.39</v>
      </c>
      <c r="YW47" s="619">
        <v>30973786.690000001</v>
      </c>
      <c r="ZD47" s="619">
        <v>52894814.329999998</v>
      </c>
      <c r="ZM47" s="619">
        <v>5965017.0199999996</v>
      </c>
      <c r="ZP47" s="619">
        <v>10811459.300000001</v>
      </c>
      <c r="AAI47" s="619">
        <v>49750301.859999999</v>
      </c>
      <c r="AAP47" s="619">
        <v>173363516.79000002</v>
      </c>
      <c r="ABA47" s="619">
        <v>4890542.5</v>
      </c>
      <c r="ABI47" s="619">
        <v>9905936.7200000007</v>
      </c>
      <c r="ABJ47" s="619">
        <v>7449681.6399999997</v>
      </c>
      <c r="ABP47" s="619">
        <v>296079680.43000001</v>
      </c>
      <c r="ABY47" s="619">
        <v>19809006.309999999</v>
      </c>
      <c r="ACJ47" s="619">
        <v>153922188.02000001</v>
      </c>
      <c r="ACR47" s="619">
        <v>1916920.5</v>
      </c>
      <c r="ACW47" s="619">
        <v>113135568.06</v>
      </c>
      <c r="ADG47" s="619">
        <v>29815856.870000001</v>
      </c>
      <c r="ADH47" s="619">
        <v>11907133.99</v>
      </c>
      <c r="ADP47" s="619">
        <v>73538163.189999998</v>
      </c>
      <c r="ADT47" s="619">
        <v>59764934.560000002</v>
      </c>
      <c r="ADZ47" s="619">
        <v>34374001.100000001</v>
      </c>
      <c r="AEA47" s="619">
        <v>17849024.010000002</v>
      </c>
      <c r="AET47" s="619">
        <v>180290041.59</v>
      </c>
      <c r="AFD47" s="619">
        <v>9772959.8100000005</v>
      </c>
      <c r="AFE47" s="619">
        <v>12230842.26</v>
      </c>
      <c r="AFQ47" s="619">
        <v>39052526.079999998</v>
      </c>
      <c r="AGC47" s="619">
        <v>2211343.0099999998</v>
      </c>
      <c r="AGN47" s="619">
        <v>210276969.44</v>
      </c>
      <c r="AGO47" s="619">
        <v>2559835.5699999998</v>
      </c>
      <c r="AGV47" s="619">
        <v>97644009.129999995</v>
      </c>
      <c r="AGW47" s="619">
        <v>132368365.45999999</v>
      </c>
      <c r="AHM47" s="619">
        <v>50093324.990000002</v>
      </c>
      <c r="AHT47" s="619">
        <f t="shared" ref="AHT47:AHT58" si="62">SUM(D47:AHS47)</f>
        <v>9100883856.1153049</v>
      </c>
    </row>
    <row r="48" spans="1:907" x14ac:dyDescent="0.8">
      <c r="B48" s="618" t="s">
        <v>6034</v>
      </c>
      <c r="C48" s="619" t="s">
        <v>6443</v>
      </c>
      <c r="E48" s="619">
        <v>368106</v>
      </c>
      <c r="F48" s="619">
        <v>15403989.18</v>
      </c>
      <c r="G48" s="619">
        <v>121941.5</v>
      </c>
      <c r="H48" s="619">
        <v>1064330.2</v>
      </c>
      <c r="I48" s="619">
        <v>481271.17</v>
      </c>
      <c r="J48" s="619">
        <v>39530264.710000001</v>
      </c>
      <c r="K48" s="619">
        <v>5259555.9400000004</v>
      </c>
      <c r="L48" s="619">
        <v>215215</v>
      </c>
      <c r="M48" s="619">
        <v>313715</v>
      </c>
      <c r="N48" s="619">
        <v>53593</v>
      </c>
      <c r="O48" s="619">
        <v>403472.75</v>
      </c>
      <c r="P48" s="619">
        <v>218623.55</v>
      </c>
      <c r="Q48" s="619">
        <v>363110</v>
      </c>
      <c r="R48" s="619">
        <v>220416</v>
      </c>
      <c r="T48" s="619">
        <v>498330</v>
      </c>
      <c r="U48" s="619">
        <v>183708.2</v>
      </c>
      <c r="X48" s="619">
        <v>270571.28000000003</v>
      </c>
      <c r="Y48" s="619">
        <v>118289</v>
      </c>
      <c r="Z48" s="619">
        <v>311239</v>
      </c>
      <c r="AA48" s="619">
        <v>483012.45</v>
      </c>
      <c r="AB48" s="619">
        <v>165923</v>
      </c>
      <c r="AD48" s="619">
        <v>471157.81</v>
      </c>
      <c r="AE48" s="619">
        <v>463003.03</v>
      </c>
      <c r="AF48" s="619">
        <v>1043888</v>
      </c>
      <c r="AG48" s="619">
        <v>570817</v>
      </c>
      <c r="AH48" s="619">
        <v>795342.72</v>
      </c>
      <c r="AI48" s="619">
        <v>1272502</v>
      </c>
      <c r="AJ48" s="619">
        <v>301682.76</v>
      </c>
      <c r="AK48" s="619">
        <v>165699</v>
      </c>
      <c r="AL48" s="619">
        <v>321817</v>
      </c>
      <c r="AM48" s="619">
        <v>39910</v>
      </c>
      <c r="AN48" s="619">
        <v>396795</v>
      </c>
      <c r="AO48" s="619">
        <v>619929</v>
      </c>
      <c r="AP48" s="619">
        <v>348280.23</v>
      </c>
      <c r="AQ48" s="619">
        <v>367975</v>
      </c>
      <c r="AR48" s="619">
        <v>340650</v>
      </c>
      <c r="AS48" s="619">
        <v>101134.14</v>
      </c>
      <c r="AU48" s="619">
        <v>207370.63</v>
      </c>
      <c r="AV48" s="619">
        <v>111822.25</v>
      </c>
      <c r="AW48" s="619">
        <v>9145</v>
      </c>
      <c r="AX48" s="619">
        <v>250870</v>
      </c>
      <c r="AY48" s="619">
        <v>189088</v>
      </c>
      <c r="AZ48" s="619">
        <v>62938</v>
      </c>
      <c r="BA48" s="619">
        <v>32225</v>
      </c>
      <c r="BB48" s="619">
        <v>202812.5</v>
      </c>
      <c r="BC48" s="619">
        <v>99418</v>
      </c>
      <c r="BD48" s="619">
        <v>225895</v>
      </c>
      <c r="BF48" s="619">
        <v>78368.75</v>
      </c>
      <c r="BG48" s="619">
        <v>49445</v>
      </c>
      <c r="BH48" s="619">
        <v>453619.5</v>
      </c>
      <c r="BK48" s="619">
        <v>254773.21</v>
      </c>
      <c r="BL48" s="619">
        <v>209146.86</v>
      </c>
      <c r="BM48" s="619">
        <v>607798.87</v>
      </c>
      <c r="BN48" s="619">
        <v>340416.03</v>
      </c>
      <c r="BO48" s="619">
        <v>228418.38</v>
      </c>
      <c r="BS48" s="619">
        <v>163965</v>
      </c>
      <c r="BT48" s="619">
        <v>426979</v>
      </c>
      <c r="BU48" s="619">
        <v>332732</v>
      </c>
      <c r="BV48" s="619">
        <v>425352</v>
      </c>
      <c r="BW48" s="619">
        <v>130685</v>
      </c>
      <c r="BX48" s="619">
        <v>124913.5</v>
      </c>
      <c r="BY48" s="619">
        <v>242546.99</v>
      </c>
      <c r="CA48" s="619">
        <v>76400</v>
      </c>
      <c r="CB48" s="619">
        <v>188623</v>
      </c>
      <c r="CC48" s="619">
        <v>272217.99</v>
      </c>
      <c r="CD48" s="619">
        <v>283253</v>
      </c>
      <c r="CE48" s="619">
        <v>203519</v>
      </c>
      <c r="CH48" s="619">
        <v>512370</v>
      </c>
      <c r="CI48" s="619">
        <v>1362922.95</v>
      </c>
      <c r="CJ48" s="619">
        <v>96353</v>
      </c>
      <c r="CK48" s="619">
        <v>794538</v>
      </c>
      <c r="CL48" s="619">
        <v>421113.7</v>
      </c>
      <c r="CM48" s="619">
        <v>481426</v>
      </c>
      <c r="CN48" s="619">
        <v>774664</v>
      </c>
      <c r="CO48" s="619">
        <v>329353.7</v>
      </c>
      <c r="CP48" s="619">
        <v>191276.65</v>
      </c>
      <c r="CQ48" s="619">
        <v>97492</v>
      </c>
      <c r="CR48" s="619">
        <v>213625</v>
      </c>
      <c r="CS48" s="619">
        <v>389382.94</v>
      </c>
      <c r="CU48" s="619">
        <v>125520.5</v>
      </c>
      <c r="CV48" s="619">
        <v>64768.5</v>
      </c>
      <c r="CW48" s="619">
        <v>335032</v>
      </c>
      <c r="CX48" s="619">
        <v>238497.06</v>
      </c>
      <c r="CY48" s="619">
        <v>185937</v>
      </c>
      <c r="CZ48" s="619">
        <v>64668.5</v>
      </c>
      <c r="DA48" s="619">
        <v>195045</v>
      </c>
      <c r="DD48" s="619">
        <v>412728</v>
      </c>
      <c r="DF48" s="619">
        <v>294087.5</v>
      </c>
      <c r="DG48" s="619">
        <v>492847.75</v>
      </c>
      <c r="DH48" s="619">
        <v>50000</v>
      </c>
      <c r="DI48" s="619">
        <v>377000</v>
      </c>
      <c r="DJ48" s="619">
        <v>785542</v>
      </c>
      <c r="DL48" s="619">
        <v>1210000</v>
      </c>
      <c r="DM48" s="619">
        <v>9392350</v>
      </c>
      <c r="DN48" s="619">
        <v>11404613</v>
      </c>
      <c r="DO48" s="619">
        <v>923645</v>
      </c>
      <c r="DP48" s="619">
        <v>956900</v>
      </c>
      <c r="DQ48" s="619">
        <v>2000000</v>
      </c>
      <c r="DR48" s="619">
        <v>1818732.93</v>
      </c>
      <c r="DS48" s="619">
        <v>3143850</v>
      </c>
      <c r="DU48" s="619">
        <v>161440</v>
      </c>
      <c r="DV48" s="619">
        <v>1899141.75</v>
      </c>
      <c r="DX48" s="619">
        <v>187049</v>
      </c>
      <c r="DY48" s="619">
        <v>445720</v>
      </c>
      <c r="EA48" s="619">
        <v>134808</v>
      </c>
      <c r="EB48" s="619">
        <v>321373</v>
      </c>
      <c r="EG48" s="619">
        <v>3546814.29</v>
      </c>
      <c r="EH48" s="619">
        <v>920305.19</v>
      </c>
      <c r="EI48" s="619">
        <v>2193853.2200000002</v>
      </c>
      <c r="EJ48" s="619">
        <v>545508</v>
      </c>
      <c r="EK48" s="619">
        <v>2000000</v>
      </c>
      <c r="EL48" s="619">
        <v>524818</v>
      </c>
      <c r="EM48" s="619">
        <v>2000000</v>
      </c>
      <c r="EO48" s="619">
        <v>726602.75</v>
      </c>
      <c r="EP48" s="619">
        <v>448216</v>
      </c>
      <c r="EQ48" s="619">
        <v>332507</v>
      </c>
      <c r="ER48" s="619">
        <v>245366</v>
      </c>
      <c r="ES48" s="619">
        <v>397102.5</v>
      </c>
      <c r="ET48" s="619">
        <v>4116679.5</v>
      </c>
      <c r="EU48" s="619">
        <v>7016385.7999999998</v>
      </c>
      <c r="EV48" s="619">
        <v>42335</v>
      </c>
      <c r="EX48" s="619">
        <v>233089.25</v>
      </c>
      <c r="EY48" s="619">
        <v>24282427.949999999</v>
      </c>
      <c r="EZ48" s="619">
        <v>834842.6</v>
      </c>
      <c r="FA48" s="619">
        <v>2188601</v>
      </c>
      <c r="FB48" s="619">
        <v>747862</v>
      </c>
      <c r="FC48" s="619">
        <v>1202118.2</v>
      </c>
      <c r="FD48" s="619">
        <v>2620749.4500000002</v>
      </c>
      <c r="FE48" s="619">
        <v>202872.01</v>
      </c>
      <c r="FF48" s="619">
        <v>30120167.100000001</v>
      </c>
      <c r="FG48" s="619">
        <v>367880</v>
      </c>
      <c r="FH48" s="619">
        <v>12</v>
      </c>
      <c r="FJ48" s="619">
        <v>716140</v>
      </c>
      <c r="FK48" s="619">
        <v>220911</v>
      </c>
      <c r="FL48" s="619">
        <v>124563.6</v>
      </c>
      <c r="FM48" s="619">
        <v>7320533</v>
      </c>
      <c r="FN48" s="619">
        <v>421175.7</v>
      </c>
      <c r="FO48" s="619">
        <v>359787.81</v>
      </c>
      <c r="FP48" s="619">
        <v>119720</v>
      </c>
      <c r="FR48" s="619">
        <v>14559848.98</v>
      </c>
      <c r="FS48" s="619">
        <v>15000143.300000001</v>
      </c>
      <c r="FT48" s="619">
        <v>6668003.6600000001</v>
      </c>
      <c r="FU48" s="619">
        <v>586877</v>
      </c>
      <c r="FV48" s="619">
        <v>2129679</v>
      </c>
      <c r="FW48" s="619">
        <v>4607217.76</v>
      </c>
      <c r="FX48" s="619">
        <v>1722503</v>
      </c>
      <c r="FY48" s="619">
        <v>60162284.799999997</v>
      </c>
      <c r="FZ48" s="619">
        <v>8863742.0999999996</v>
      </c>
      <c r="GA48" s="619">
        <v>5967028.1500000004</v>
      </c>
      <c r="GB48" s="619">
        <v>826050.2</v>
      </c>
      <c r="GC48" s="619">
        <v>1363463</v>
      </c>
      <c r="GD48" s="619">
        <v>5029049</v>
      </c>
      <c r="GF48" s="619">
        <v>27835485.100000001</v>
      </c>
      <c r="GG48" s="619">
        <v>32431351.620000001</v>
      </c>
      <c r="GH48" s="619">
        <v>2332033.2999999998</v>
      </c>
      <c r="GI48" s="619">
        <v>5787948.8600000003</v>
      </c>
      <c r="GJ48" s="619">
        <v>3819980.22</v>
      </c>
      <c r="GK48" s="619">
        <v>14308209.57</v>
      </c>
      <c r="GL48" s="619">
        <v>29011245.640000001</v>
      </c>
      <c r="GM48" s="619">
        <v>24509751.260000002</v>
      </c>
      <c r="GN48" s="619">
        <v>550305</v>
      </c>
      <c r="GO48" s="619">
        <v>9114571.8300000001</v>
      </c>
      <c r="GP48" s="619">
        <v>1127090</v>
      </c>
      <c r="GR48" s="619">
        <v>100782062.84999999</v>
      </c>
      <c r="GS48" s="619">
        <v>4369986.92</v>
      </c>
      <c r="GT48" s="619">
        <v>3742855.26</v>
      </c>
      <c r="GU48" s="619">
        <v>417952.13</v>
      </c>
      <c r="GV48" s="619">
        <v>8033620.6200000001</v>
      </c>
      <c r="GW48" s="619">
        <v>936810.61</v>
      </c>
      <c r="GX48" s="619">
        <v>864620.8</v>
      </c>
      <c r="HD48" s="619">
        <v>2307955.56</v>
      </c>
      <c r="HE48" s="619">
        <v>6504073.0500000007</v>
      </c>
      <c r="HG48" s="619">
        <v>10890451.43</v>
      </c>
      <c r="HH48" s="619">
        <v>17276945.890000001</v>
      </c>
      <c r="HI48" s="619">
        <v>2769220.06</v>
      </c>
      <c r="HK48" s="619">
        <v>8205910.2800000003</v>
      </c>
      <c r="HL48" s="619">
        <v>167071</v>
      </c>
      <c r="HM48" s="619">
        <v>813696.04</v>
      </c>
      <c r="HN48" s="619">
        <v>110876</v>
      </c>
      <c r="HO48" s="619">
        <v>13317.33</v>
      </c>
      <c r="HQ48" s="619">
        <v>101591.56</v>
      </c>
      <c r="HR48" s="619">
        <v>151102</v>
      </c>
      <c r="HV48" s="619">
        <v>10250</v>
      </c>
      <c r="HW48" s="619">
        <v>348028.5</v>
      </c>
      <c r="HX48" s="619">
        <v>469335</v>
      </c>
      <c r="HY48" s="619">
        <v>1541256.34</v>
      </c>
      <c r="HZ48" s="619">
        <v>281035</v>
      </c>
      <c r="IA48" s="619">
        <v>263981.62</v>
      </c>
      <c r="IB48" s="619">
        <v>807240.2</v>
      </c>
      <c r="IC48" s="619">
        <v>179721.5</v>
      </c>
      <c r="ID48" s="619">
        <v>674423.65</v>
      </c>
      <c r="IE48" s="619">
        <v>88650</v>
      </c>
      <c r="IF48" s="619">
        <v>712778</v>
      </c>
      <c r="IG48" s="619">
        <v>3500</v>
      </c>
      <c r="IH48" s="619">
        <v>5050</v>
      </c>
      <c r="IK48" s="619">
        <v>190685</v>
      </c>
      <c r="IL48" s="619">
        <v>369561.5</v>
      </c>
      <c r="IM48" s="619">
        <v>669886.14</v>
      </c>
      <c r="IN48" s="619">
        <v>14223412.050000001</v>
      </c>
      <c r="IO48" s="619">
        <v>218312</v>
      </c>
      <c r="IP48" s="619">
        <v>537100</v>
      </c>
      <c r="IQ48" s="619">
        <v>197715</v>
      </c>
      <c r="IR48" s="619">
        <v>74480</v>
      </c>
      <c r="IS48" s="619">
        <v>1873815.25</v>
      </c>
      <c r="IV48" s="619">
        <v>1000000</v>
      </c>
      <c r="IX48" s="619">
        <v>20000</v>
      </c>
      <c r="IY48" s="619">
        <v>2000000</v>
      </c>
      <c r="JA48" s="619">
        <v>17000000</v>
      </c>
      <c r="JB48" s="619">
        <v>300000</v>
      </c>
      <c r="JH48" s="619">
        <v>1527388.13</v>
      </c>
      <c r="JI48" s="619">
        <v>55666</v>
      </c>
      <c r="JK48" s="619">
        <v>94865</v>
      </c>
      <c r="JU48" s="619">
        <v>456631</v>
      </c>
      <c r="JW48" s="619">
        <v>339080.28</v>
      </c>
      <c r="JX48" s="619">
        <v>179708</v>
      </c>
      <c r="JY48" s="619">
        <v>101650</v>
      </c>
      <c r="JZ48" s="619">
        <v>459820</v>
      </c>
      <c r="KA48" s="619">
        <v>22800</v>
      </c>
      <c r="KB48" s="619">
        <v>308100</v>
      </c>
      <c r="KD48" s="619">
        <v>503080.75</v>
      </c>
      <c r="KF48" s="619">
        <v>49800</v>
      </c>
      <c r="KG48" s="619">
        <v>188358</v>
      </c>
      <c r="KH48" s="619">
        <v>464102</v>
      </c>
      <c r="KK48" s="619">
        <v>33237816.5</v>
      </c>
      <c r="KL48" s="619">
        <v>1852447.32</v>
      </c>
      <c r="KM48" s="619">
        <v>21204115.850000001</v>
      </c>
      <c r="KN48" s="619">
        <v>88130000</v>
      </c>
      <c r="KO48" s="619">
        <v>35729980</v>
      </c>
      <c r="KP48" s="619">
        <v>59088264.640000001</v>
      </c>
      <c r="KQ48" s="619">
        <v>20000000</v>
      </c>
      <c r="KS48" s="619">
        <v>314034.65000000002</v>
      </c>
      <c r="KT48" s="619">
        <v>263178</v>
      </c>
      <c r="KV48" s="619">
        <v>241650</v>
      </c>
      <c r="LA48" s="619">
        <v>117516528</v>
      </c>
      <c r="LB48" s="619">
        <v>38410765.18</v>
      </c>
      <c r="LC48" s="619">
        <v>92196156</v>
      </c>
      <c r="LD48" s="619">
        <v>52638189.140000001</v>
      </c>
      <c r="LE48" s="619">
        <v>79000000</v>
      </c>
      <c r="LF48" s="619">
        <v>60504101</v>
      </c>
      <c r="LG48" s="619">
        <v>11188906.51</v>
      </c>
      <c r="LL48" s="619">
        <v>549402.06000000006</v>
      </c>
      <c r="LM48" s="619">
        <v>169875</v>
      </c>
      <c r="LO48" s="619">
        <v>160160</v>
      </c>
      <c r="LP48" s="619">
        <v>517217</v>
      </c>
      <c r="LQ48" s="619">
        <v>197885.5</v>
      </c>
      <c r="LR48" s="619">
        <v>374480</v>
      </c>
      <c r="LT48" s="619">
        <v>10002818.949999999</v>
      </c>
      <c r="LU48" s="619">
        <v>500000</v>
      </c>
      <c r="LZ48" s="619">
        <v>545768</v>
      </c>
      <c r="MA48" s="619">
        <v>8483911.5</v>
      </c>
      <c r="MB48" s="619">
        <v>1650266.5</v>
      </c>
      <c r="MC48" s="619">
        <v>461181.15</v>
      </c>
      <c r="MD48" s="619">
        <v>1002092</v>
      </c>
      <c r="ME48" s="619">
        <v>4327577</v>
      </c>
      <c r="MF48" s="619">
        <v>9134233</v>
      </c>
      <c r="MG48" s="619">
        <v>904273.6</v>
      </c>
      <c r="MI48" s="619">
        <v>345535.5</v>
      </c>
      <c r="MJ48" s="619">
        <v>108980</v>
      </c>
      <c r="MK48" s="619">
        <v>381650</v>
      </c>
      <c r="ML48" s="619">
        <v>203155</v>
      </c>
      <c r="MM48" s="619">
        <v>442630</v>
      </c>
      <c r="MN48" s="619">
        <v>467944</v>
      </c>
      <c r="MO48" s="619">
        <v>106465</v>
      </c>
      <c r="MP48" s="619">
        <v>299700</v>
      </c>
      <c r="MQ48" s="619">
        <v>362150</v>
      </c>
      <c r="MR48" s="619">
        <v>899225</v>
      </c>
      <c r="MS48" s="619">
        <v>1211991</v>
      </c>
      <c r="MU48" s="619">
        <v>6404270</v>
      </c>
      <c r="MV48" s="619">
        <v>20196470.670000002</v>
      </c>
      <c r="MW48" s="619">
        <v>1778711</v>
      </c>
      <c r="MX48" s="619">
        <v>31276959.649999999</v>
      </c>
      <c r="MY48" s="619">
        <v>2397144.5</v>
      </c>
      <c r="MZ48" s="619">
        <v>163750422.61000001</v>
      </c>
      <c r="NA48" s="619">
        <v>5899867.8700000001</v>
      </c>
      <c r="NB48" s="619">
        <v>5623365.5499999998</v>
      </c>
      <c r="NC48" s="619">
        <v>1984700</v>
      </c>
      <c r="ND48" s="619">
        <v>1296486</v>
      </c>
      <c r="NF48" s="619">
        <v>6427992.2199999997</v>
      </c>
      <c r="NG48" s="619">
        <v>680230.27</v>
      </c>
      <c r="NI48" s="619">
        <v>139670</v>
      </c>
      <c r="NJ48" s="619">
        <v>17711038.870000001</v>
      </c>
      <c r="NK48" s="619">
        <v>25136815.949999999</v>
      </c>
      <c r="NM48" s="619">
        <v>3285256.3</v>
      </c>
      <c r="NN48" s="619">
        <v>554062.89</v>
      </c>
      <c r="NO48" s="619">
        <v>4490136.4400000004</v>
      </c>
      <c r="NP48" s="619">
        <v>47985</v>
      </c>
      <c r="NW48" s="619">
        <v>100217.5</v>
      </c>
      <c r="NY48" s="619">
        <v>4292719.88</v>
      </c>
      <c r="OG48" s="619">
        <v>4875672.58</v>
      </c>
      <c r="OJ48" s="619">
        <v>2964025</v>
      </c>
      <c r="OK48" s="619">
        <v>92208</v>
      </c>
      <c r="OL48" s="619">
        <v>796967.05</v>
      </c>
      <c r="OM48" s="619">
        <v>131494.70000000001</v>
      </c>
      <c r="OO48" s="619">
        <v>2000000</v>
      </c>
      <c r="OP48" s="619">
        <v>16306437.789999999</v>
      </c>
      <c r="OQ48" s="619">
        <v>2000000</v>
      </c>
      <c r="OR48" s="619">
        <v>1269803.3500000001</v>
      </c>
      <c r="OS48" s="619">
        <v>641391.77</v>
      </c>
      <c r="OU48" s="619">
        <v>46360</v>
      </c>
      <c r="OV48" s="619">
        <v>381941.42</v>
      </c>
      <c r="OW48" s="619">
        <v>1255194</v>
      </c>
      <c r="OX48" s="619">
        <v>433472</v>
      </c>
      <c r="OZ48" s="619">
        <v>211539</v>
      </c>
      <c r="PA48" s="619">
        <v>651567.65</v>
      </c>
      <c r="PB48" s="619">
        <v>86470</v>
      </c>
      <c r="PE48" s="619">
        <v>114181</v>
      </c>
      <c r="PF48" s="619">
        <v>68250.03</v>
      </c>
      <c r="PG48" s="619">
        <v>691307.5</v>
      </c>
      <c r="PH48" s="619">
        <v>480037</v>
      </c>
      <c r="PI48" s="619">
        <v>288828</v>
      </c>
      <c r="PJ48" s="619">
        <v>119110</v>
      </c>
      <c r="PK48" s="619">
        <v>835394.36</v>
      </c>
      <c r="PL48" s="619">
        <v>143550</v>
      </c>
      <c r="PM48" s="619">
        <v>271251.15999999997</v>
      </c>
      <c r="PN48" s="619">
        <v>1005602.78</v>
      </c>
      <c r="PP48" s="619">
        <v>1099894.1000000001</v>
      </c>
      <c r="PQ48" s="619">
        <v>506668</v>
      </c>
      <c r="PR48" s="619">
        <v>259750</v>
      </c>
      <c r="PS48" s="619">
        <v>142234</v>
      </c>
      <c r="PT48" s="619">
        <v>240958.5</v>
      </c>
      <c r="QA48" s="619">
        <v>2050000</v>
      </c>
      <c r="QB48" s="619">
        <v>39750</v>
      </c>
      <c r="QC48" s="619">
        <v>367812.14</v>
      </c>
      <c r="QD48" s="619">
        <v>93800</v>
      </c>
      <c r="QE48" s="619">
        <v>678400</v>
      </c>
      <c r="QF48" s="619">
        <v>8025</v>
      </c>
      <c r="QG48" s="619">
        <v>1822750</v>
      </c>
      <c r="QH48" s="619">
        <v>189714</v>
      </c>
      <c r="QK48" s="619">
        <v>82450</v>
      </c>
      <c r="QN48" s="619">
        <v>1196970.02</v>
      </c>
      <c r="QP48" s="619">
        <v>10000</v>
      </c>
      <c r="QQ48" s="619">
        <v>5000</v>
      </c>
      <c r="QR48" s="619">
        <v>106765</v>
      </c>
      <c r="QV48" s="619">
        <v>291160</v>
      </c>
      <c r="QW48" s="619">
        <v>451242</v>
      </c>
      <c r="QX48" s="619">
        <v>374919</v>
      </c>
      <c r="QY48" s="619">
        <v>69400</v>
      </c>
      <c r="QZ48" s="619">
        <v>1657212</v>
      </c>
      <c r="RA48" s="619">
        <v>200000</v>
      </c>
      <c r="RB48" s="619">
        <v>158740</v>
      </c>
      <c r="RD48" s="619">
        <v>321418</v>
      </c>
      <c r="RE48" s="619">
        <v>211723</v>
      </c>
      <c r="RF48" s="619">
        <v>278823</v>
      </c>
      <c r="RG48" s="619">
        <v>104950</v>
      </c>
      <c r="RI48" s="619">
        <v>791740</v>
      </c>
      <c r="RJ48" s="619">
        <v>161408</v>
      </c>
      <c r="RK48" s="619">
        <v>190920</v>
      </c>
      <c r="RL48" s="619">
        <v>334795</v>
      </c>
      <c r="RM48" s="619">
        <v>83825</v>
      </c>
      <c r="RO48" s="619">
        <v>269410</v>
      </c>
      <c r="RP48" s="619">
        <v>760109</v>
      </c>
      <c r="RQ48" s="619">
        <v>1621514.1</v>
      </c>
      <c r="RR48" s="619">
        <v>1960686.25</v>
      </c>
      <c r="RS48" s="619">
        <v>99056</v>
      </c>
      <c r="RT48" s="619">
        <v>112740</v>
      </c>
      <c r="RU48" s="619">
        <v>361140</v>
      </c>
      <c r="RV48" s="619">
        <v>314587.5</v>
      </c>
      <c r="RX48" s="619">
        <v>311520</v>
      </c>
      <c r="RY48" s="619">
        <v>252100</v>
      </c>
      <c r="RZ48" s="619">
        <v>123168</v>
      </c>
      <c r="SA48" s="619">
        <v>331915</v>
      </c>
      <c r="SC48" s="619">
        <v>333924</v>
      </c>
      <c r="SD48" s="619">
        <v>60400</v>
      </c>
      <c r="SI48" s="619">
        <v>0</v>
      </c>
      <c r="SJ48" s="619">
        <v>186227</v>
      </c>
      <c r="SK48" s="619">
        <v>314644</v>
      </c>
      <c r="SL48" s="619">
        <v>495058.65</v>
      </c>
      <c r="SM48" s="619">
        <v>38940</v>
      </c>
      <c r="SO48" s="619">
        <v>360619.9</v>
      </c>
      <c r="SP48" s="619">
        <v>1166698.75</v>
      </c>
      <c r="SQ48" s="619">
        <v>493530.35</v>
      </c>
      <c r="SR48" s="619">
        <v>428750.61</v>
      </c>
      <c r="SS48" s="619">
        <v>559095.25</v>
      </c>
      <c r="ST48" s="619">
        <v>19400</v>
      </c>
      <c r="SU48" s="619">
        <v>257752.1</v>
      </c>
      <c r="SW48" s="619">
        <v>332670</v>
      </c>
      <c r="SX48" s="619">
        <v>331107</v>
      </c>
      <c r="SY48" s="619">
        <v>143075</v>
      </c>
      <c r="SZ48" s="619">
        <v>133275</v>
      </c>
      <c r="TA48" s="619">
        <v>95675</v>
      </c>
      <c r="TB48" s="619">
        <v>139800</v>
      </c>
      <c r="TC48" s="619">
        <v>746878</v>
      </c>
      <c r="TD48" s="619">
        <v>27475</v>
      </c>
      <c r="TE48" s="619">
        <v>429105.5</v>
      </c>
      <c r="TF48" s="619">
        <v>237455</v>
      </c>
      <c r="TG48" s="619">
        <v>514101.5</v>
      </c>
      <c r="TH48" s="619">
        <v>260500</v>
      </c>
      <c r="TI48" s="619">
        <v>124425</v>
      </c>
      <c r="TK48" s="619">
        <v>102945</v>
      </c>
      <c r="TL48" s="619">
        <v>141866</v>
      </c>
      <c r="TM48" s="619">
        <v>303492</v>
      </c>
      <c r="TN48" s="619">
        <v>129645</v>
      </c>
      <c r="TO48" s="619">
        <v>114060</v>
      </c>
      <c r="TP48" s="619">
        <v>120198</v>
      </c>
      <c r="TR48" s="619">
        <v>215609</v>
      </c>
      <c r="TS48" s="619">
        <v>429536</v>
      </c>
      <c r="TT48" s="619">
        <v>609683</v>
      </c>
      <c r="TU48" s="619">
        <v>38755</v>
      </c>
      <c r="TV48" s="619">
        <v>66410</v>
      </c>
      <c r="TW48" s="619">
        <v>41400</v>
      </c>
      <c r="TX48" s="619">
        <v>203870</v>
      </c>
      <c r="TY48" s="619">
        <v>452711.5</v>
      </c>
      <c r="UA48" s="619">
        <v>234333</v>
      </c>
      <c r="UC48" s="619">
        <v>691492.5</v>
      </c>
      <c r="UD48" s="619">
        <v>41950</v>
      </c>
      <c r="UE48" s="619">
        <v>100240</v>
      </c>
      <c r="UF48" s="619">
        <v>2512604.54</v>
      </c>
      <c r="UG48" s="619">
        <v>157877</v>
      </c>
      <c r="UH48" s="619">
        <v>37875</v>
      </c>
      <c r="UI48" s="619">
        <v>301565</v>
      </c>
      <c r="UJ48" s="619">
        <v>151283.85</v>
      </c>
      <c r="UL48" s="619">
        <v>99540</v>
      </c>
      <c r="UM48" s="619">
        <v>362880</v>
      </c>
      <c r="UN48" s="619">
        <v>26215.200000000001</v>
      </c>
      <c r="UO48" s="619">
        <v>234826</v>
      </c>
      <c r="UP48" s="619">
        <v>58586</v>
      </c>
      <c r="UR48" s="619">
        <v>548000</v>
      </c>
      <c r="UU48" s="619">
        <v>17500</v>
      </c>
      <c r="UV48" s="619">
        <v>65332</v>
      </c>
      <c r="UW48" s="619">
        <v>594898</v>
      </c>
      <c r="UX48" s="619">
        <v>49650</v>
      </c>
      <c r="UY48" s="619">
        <v>899316.9</v>
      </c>
      <c r="UZ48" s="619">
        <v>360055</v>
      </c>
      <c r="VA48" s="619">
        <v>296890</v>
      </c>
      <c r="VB48" s="619">
        <v>1264424</v>
      </c>
      <c r="VC48" s="619">
        <v>330438</v>
      </c>
      <c r="VD48" s="619">
        <v>375862.5</v>
      </c>
      <c r="VE48" s="619">
        <v>213321.55</v>
      </c>
      <c r="VF48" s="619">
        <v>99501</v>
      </c>
      <c r="VH48" s="619">
        <v>143722.5</v>
      </c>
      <c r="VI48" s="619">
        <v>1030078.6</v>
      </c>
      <c r="VJ48" s="619">
        <v>340247.6</v>
      </c>
      <c r="VK48" s="619">
        <v>206127</v>
      </c>
      <c r="VN48" s="619">
        <v>45192.5</v>
      </c>
      <c r="VO48" s="619">
        <v>196630</v>
      </c>
      <c r="VP48" s="619">
        <v>300000</v>
      </c>
      <c r="VQ48" s="619">
        <v>187170</v>
      </c>
      <c r="VR48" s="619">
        <v>248901</v>
      </c>
      <c r="VS48" s="619">
        <v>714359.48</v>
      </c>
      <c r="VT48" s="619">
        <v>197710</v>
      </c>
      <c r="VV48" s="619">
        <v>4503730</v>
      </c>
      <c r="VW48" s="619">
        <v>1000000</v>
      </c>
      <c r="VX48" s="619">
        <v>10048859.050000001</v>
      </c>
      <c r="VY48" s="619">
        <v>40000</v>
      </c>
      <c r="VZ48" s="619">
        <v>325244</v>
      </c>
      <c r="WA48" s="619">
        <v>64900</v>
      </c>
      <c r="WC48" s="619">
        <v>4078104.7</v>
      </c>
      <c r="WD48" s="619">
        <v>15200000</v>
      </c>
      <c r="WE48" s="619">
        <v>9183264</v>
      </c>
      <c r="WF48" s="619">
        <v>1278606</v>
      </c>
      <c r="WG48" s="619">
        <v>2458092.75</v>
      </c>
      <c r="WH48" s="619">
        <v>2599549</v>
      </c>
      <c r="WI48" s="619">
        <v>11389200</v>
      </c>
      <c r="WJ48" s="619">
        <v>1210367.32</v>
      </c>
      <c r="WK48" s="619">
        <v>2261926</v>
      </c>
      <c r="WL48" s="619">
        <v>383708</v>
      </c>
      <c r="WM48" s="619">
        <v>3111031.5</v>
      </c>
      <c r="WN48" s="619">
        <v>1024500</v>
      </c>
      <c r="WO48" s="619">
        <v>32919524.030000001</v>
      </c>
      <c r="WQ48" s="619">
        <v>3262892.5</v>
      </c>
      <c r="WR48" s="619">
        <v>9481482.3800000008</v>
      </c>
      <c r="WS48" s="619">
        <v>1532929</v>
      </c>
      <c r="WT48" s="619">
        <v>400000</v>
      </c>
      <c r="WU48" s="619">
        <v>10560195</v>
      </c>
      <c r="WW48" s="619">
        <v>500000</v>
      </c>
      <c r="WX48" s="619">
        <v>182246.13</v>
      </c>
      <c r="WY48" s="619">
        <v>416156.1</v>
      </c>
      <c r="WZ48" s="619">
        <v>4800000</v>
      </c>
      <c r="XA48" s="619">
        <v>1654496.6</v>
      </c>
      <c r="XB48" s="619">
        <v>3522470</v>
      </c>
      <c r="XC48" s="619">
        <v>650442</v>
      </c>
      <c r="XD48" s="619">
        <v>126660190.03</v>
      </c>
      <c r="XE48" s="619">
        <v>1265535</v>
      </c>
      <c r="XF48" s="619">
        <v>460074</v>
      </c>
      <c r="XG48" s="619">
        <v>247454.5</v>
      </c>
      <c r="XH48" s="619">
        <v>229047.31</v>
      </c>
      <c r="XJ48" s="619">
        <v>12404233.65</v>
      </c>
      <c r="XK48" s="619">
        <v>3715202</v>
      </c>
      <c r="XM48" s="619">
        <v>6911630.2800000003</v>
      </c>
      <c r="XN48" s="619">
        <v>2764977</v>
      </c>
      <c r="XO48" s="619">
        <v>2118544</v>
      </c>
      <c r="XP48" s="619">
        <v>7723185</v>
      </c>
      <c r="XQ48" s="619">
        <v>1335345</v>
      </c>
      <c r="XR48" s="619">
        <v>3086949</v>
      </c>
      <c r="XS48" s="619">
        <v>2115158.75</v>
      </c>
      <c r="XT48" s="619">
        <v>3987743.25</v>
      </c>
      <c r="XU48" s="619">
        <v>1311904</v>
      </c>
      <c r="XV48" s="619">
        <v>1716818</v>
      </c>
      <c r="XW48" s="619">
        <v>3008070</v>
      </c>
      <c r="XX48" s="619">
        <v>1730609</v>
      </c>
      <c r="XY48" s="619">
        <v>3346282</v>
      </c>
      <c r="XZ48" s="619">
        <v>2590244</v>
      </c>
      <c r="YA48" s="619">
        <v>1383460</v>
      </c>
      <c r="YB48" s="619">
        <v>2931445.2</v>
      </c>
      <c r="YC48" s="619">
        <v>2808900</v>
      </c>
      <c r="YD48" s="619">
        <v>1554284.95</v>
      </c>
      <c r="YE48" s="619">
        <v>3157450</v>
      </c>
      <c r="YG48" s="619">
        <v>478805</v>
      </c>
      <c r="YH48" s="619">
        <v>227790</v>
      </c>
      <c r="YI48" s="619">
        <v>315245</v>
      </c>
      <c r="YJ48" s="619">
        <v>26806672.219999999</v>
      </c>
      <c r="YK48" s="619">
        <v>1955189.2</v>
      </c>
      <c r="YL48" s="619">
        <v>261535</v>
      </c>
      <c r="YM48" s="619">
        <v>160000</v>
      </c>
      <c r="YN48" s="619">
        <v>1332763.7</v>
      </c>
      <c r="YO48" s="619">
        <v>3138679.33</v>
      </c>
      <c r="YP48" s="619">
        <v>160190</v>
      </c>
      <c r="YQ48" s="619">
        <v>868875</v>
      </c>
      <c r="YR48" s="619">
        <v>367840</v>
      </c>
      <c r="YS48" s="619">
        <v>234770</v>
      </c>
      <c r="YT48" s="619">
        <v>103865</v>
      </c>
      <c r="YU48" s="619">
        <v>1100000</v>
      </c>
      <c r="YV48" s="619">
        <v>456700</v>
      </c>
      <c r="YX48" s="619">
        <v>6262640.6600000001</v>
      </c>
      <c r="YY48" s="619">
        <v>638012</v>
      </c>
      <c r="YZ48" s="619">
        <v>49482.5</v>
      </c>
      <c r="ZA48" s="619">
        <v>198025</v>
      </c>
      <c r="ZB48" s="619">
        <v>162500</v>
      </c>
      <c r="ZC48" s="619">
        <v>120678</v>
      </c>
      <c r="ZE48" s="619">
        <v>119148</v>
      </c>
      <c r="ZF48" s="619">
        <v>926820</v>
      </c>
      <c r="ZG48" s="619">
        <v>215302.23</v>
      </c>
      <c r="ZH48" s="619">
        <v>49650</v>
      </c>
      <c r="ZI48" s="619">
        <v>319710</v>
      </c>
      <c r="ZJ48" s="619">
        <v>93423</v>
      </c>
      <c r="ZK48" s="619">
        <v>254800</v>
      </c>
      <c r="ZL48" s="619">
        <v>53955</v>
      </c>
      <c r="ZN48" s="619">
        <v>1469860</v>
      </c>
      <c r="ZO48" s="619">
        <v>1261349.5</v>
      </c>
      <c r="ZQ48" s="619">
        <v>18793545.699999999</v>
      </c>
      <c r="ZR48" s="619">
        <v>824579.2</v>
      </c>
      <c r="ZS48" s="619">
        <v>594804.5</v>
      </c>
      <c r="ZT48" s="619">
        <v>2041546.2</v>
      </c>
      <c r="ZU48" s="619">
        <v>73613829.290000007</v>
      </c>
      <c r="ZV48" s="619">
        <v>1185160.45</v>
      </c>
      <c r="ZW48" s="619">
        <v>1068627</v>
      </c>
      <c r="ZX48" s="619">
        <v>9724618.5</v>
      </c>
      <c r="ZY48" s="619">
        <v>1339552.95</v>
      </c>
      <c r="ZZ48" s="619">
        <v>2803862.17</v>
      </c>
      <c r="AAA48" s="619">
        <v>1024202</v>
      </c>
      <c r="AAB48" s="619">
        <v>2090443.95</v>
      </c>
      <c r="AAC48" s="619">
        <v>1036026.62</v>
      </c>
      <c r="AAD48" s="619">
        <v>660000</v>
      </c>
      <c r="AAE48" s="619">
        <v>435610</v>
      </c>
      <c r="AAF48" s="619">
        <v>1250111</v>
      </c>
      <c r="AAG48" s="619">
        <v>100000</v>
      </c>
      <c r="AAH48" s="619">
        <v>351505</v>
      </c>
      <c r="AAJ48" s="619">
        <v>650967.30000000005</v>
      </c>
      <c r="AAK48" s="619">
        <v>760205.25</v>
      </c>
      <c r="AAL48" s="619">
        <v>762943.5</v>
      </c>
      <c r="AAM48" s="619">
        <v>264204.01</v>
      </c>
      <c r="AAN48" s="619">
        <v>1202448</v>
      </c>
      <c r="AAO48" s="619">
        <v>698502.88</v>
      </c>
      <c r="AAQ48" s="619">
        <v>588230</v>
      </c>
      <c r="AAR48" s="619">
        <v>1220378.1299999999</v>
      </c>
      <c r="AAS48" s="619">
        <v>482000</v>
      </c>
      <c r="AAT48" s="619">
        <v>462291</v>
      </c>
      <c r="AAU48" s="619">
        <v>425251</v>
      </c>
      <c r="AAV48" s="619">
        <v>414664</v>
      </c>
      <c r="AAW48" s="619">
        <v>1321969.8500000001</v>
      </c>
      <c r="AAX48" s="619">
        <v>8952134.5</v>
      </c>
      <c r="AAY48" s="619">
        <v>2551817.46</v>
      </c>
      <c r="AAZ48" s="619">
        <v>1259253.5</v>
      </c>
      <c r="ABB48" s="619">
        <v>1735350.4</v>
      </c>
      <c r="ABC48" s="619">
        <v>631055.49</v>
      </c>
      <c r="ABD48" s="619">
        <v>778431.75</v>
      </c>
      <c r="ABE48" s="619">
        <v>939234.16</v>
      </c>
      <c r="ABF48" s="619">
        <v>33600</v>
      </c>
      <c r="ABG48" s="619">
        <v>652236.76</v>
      </c>
      <c r="ABH48" s="619">
        <v>145512</v>
      </c>
      <c r="ABK48" s="619">
        <v>973464</v>
      </c>
      <c r="ABL48" s="619">
        <v>501848</v>
      </c>
      <c r="ABM48" s="619">
        <v>485203</v>
      </c>
      <c r="ABN48" s="619">
        <v>207737.48</v>
      </c>
      <c r="ABO48" s="619">
        <v>501870</v>
      </c>
      <c r="ABQ48" s="619">
        <v>870273.07</v>
      </c>
      <c r="ABR48" s="619">
        <v>194233</v>
      </c>
      <c r="ABS48" s="619">
        <v>4653616.9800000004</v>
      </c>
      <c r="ABT48" s="619">
        <v>431478.52</v>
      </c>
      <c r="ABU48" s="619">
        <v>372992</v>
      </c>
      <c r="ABV48" s="619">
        <v>213914</v>
      </c>
      <c r="ABW48" s="619">
        <v>293007</v>
      </c>
      <c r="ABX48" s="619">
        <v>37475</v>
      </c>
      <c r="ABZ48" s="619">
        <v>2058035</v>
      </c>
      <c r="ACA48" s="619">
        <v>1106724.7</v>
      </c>
      <c r="ACB48" s="619">
        <v>596509.86</v>
      </c>
      <c r="ACC48" s="619">
        <v>212126</v>
      </c>
      <c r="ACD48" s="619">
        <v>1561450</v>
      </c>
      <c r="ACE48" s="619">
        <v>164919</v>
      </c>
      <c r="ACF48" s="619">
        <v>416933</v>
      </c>
      <c r="ACG48" s="619">
        <v>589076</v>
      </c>
      <c r="ACH48" s="619">
        <v>1290568.3999999999</v>
      </c>
      <c r="ACI48" s="619">
        <v>176748</v>
      </c>
      <c r="ACK48" s="619">
        <v>199905</v>
      </c>
      <c r="ACL48" s="619">
        <v>419944.08</v>
      </c>
      <c r="ACM48" s="619">
        <v>125071.25</v>
      </c>
      <c r="ACN48" s="619">
        <v>10000</v>
      </c>
      <c r="ACO48" s="619">
        <v>268255</v>
      </c>
      <c r="ACQ48" s="619">
        <v>6905261.2000000002</v>
      </c>
      <c r="ACS48" s="619">
        <v>169183</v>
      </c>
      <c r="ACU48" s="619">
        <v>241329</v>
      </c>
      <c r="ACX48" s="619">
        <v>116814</v>
      </c>
      <c r="ACY48" s="619">
        <v>222177.5</v>
      </c>
      <c r="ACZ48" s="619">
        <v>141395</v>
      </c>
      <c r="ADA48" s="619">
        <v>206972.5</v>
      </c>
      <c r="ADB48" s="619">
        <v>253302</v>
      </c>
      <c r="ADD48" s="619">
        <v>379720</v>
      </c>
      <c r="ADE48" s="619">
        <v>206425</v>
      </c>
      <c r="ADF48" s="619">
        <v>517893.03</v>
      </c>
      <c r="ADJ48" s="619">
        <v>107125</v>
      </c>
      <c r="ADK48" s="619">
        <v>376698.5</v>
      </c>
      <c r="ADL48" s="619">
        <v>82858</v>
      </c>
      <c r="ADM48" s="619">
        <v>40550</v>
      </c>
      <c r="ADN48" s="619">
        <v>143380</v>
      </c>
      <c r="ADO48" s="619">
        <v>178785</v>
      </c>
      <c r="ADQ48" s="619">
        <v>33650</v>
      </c>
      <c r="ADR48" s="619">
        <v>983706.03</v>
      </c>
      <c r="ADU48" s="619">
        <v>247934</v>
      </c>
      <c r="ADV48" s="619">
        <v>392054.99</v>
      </c>
      <c r="ADW48" s="619">
        <v>524643.25</v>
      </c>
      <c r="ADX48" s="619">
        <v>404298</v>
      </c>
      <c r="AEB48" s="619">
        <v>1328742.75</v>
      </c>
      <c r="AEC48" s="619">
        <v>201550.5</v>
      </c>
      <c r="AEE48" s="619">
        <v>796856.5</v>
      </c>
      <c r="AEF48" s="619">
        <v>70475</v>
      </c>
      <c r="AEG48" s="619">
        <v>540411.35</v>
      </c>
      <c r="AEH48" s="619">
        <v>316147.96999999997</v>
      </c>
      <c r="AEI48" s="619">
        <v>551461.62</v>
      </c>
      <c r="AEJ48" s="619">
        <v>559134.77</v>
      </c>
      <c r="AEK48" s="619">
        <v>625269</v>
      </c>
      <c r="AEL48" s="619">
        <v>146268.6</v>
      </c>
      <c r="AEM48" s="619">
        <v>389944.47</v>
      </c>
      <c r="AEN48" s="619">
        <v>467745.75</v>
      </c>
      <c r="AEO48" s="619">
        <v>385100</v>
      </c>
      <c r="AEP48" s="619">
        <v>126940</v>
      </c>
      <c r="AEQ48" s="619">
        <v>1182286</v>
      </c>
      <c r="AER48" s="619">
        <v>60529</v>
      </c>
      <c r="AES48" s="619">
        <v>1093924.58</v>
      </c>
      <c r="AEU48" s="619">
        <v>1954785.1</v>
      </c>
      <c r="AEV48" s="619">
        <v>1529077.46</v>
      </c>
      <c r="AEX48" s="619">
        <v>1645267.04</v>
      </c>
      <c r="AEY48" s="619">
        <v>24383137.77</v>
      </c>
      <c r="AEZ48" s="619">
        <v>695834.3</v>
      </c>
      <c r="AFA48" s="619">
        <v>449430.6</v>
      </c>
      <c r="AFB48" s="619">
        <v>297619.34999999998</v>
      </c>
      <c r="AFC48" s="619">
        <v>410446.25</v>
      </c>
      <c r="AFF48" s="619">
        <v>1156394</v>
      </c>
      <c r="AFG48" s="619">
        <v>486168</v>
      </c>
      <c r="AFH48" s="619">
        <v>2350097.1</v>
      </c>
      <c r="AFI48" s="619">
        <v>2398279.7000000002</v>
      </c>
      <c r="AFJ48" s="619">
        <v>1459413.4</v>
      </c>
      <c r="AFK48" s="619">
        <v>322325</v>
      </c>
      <c r="AFL48" s="619">
        <v>452157.6</v>
      </c>
      <c r="AFM48" s="619">
        <v>4300425</v>
      </c>
      <c r="AFN48" s="619">
        <v>1154999.3</v>
      </c>
      <c r="AFO48" s="619">
        <v>886701.6</v>
      </c>
      <c r="AFP48" s="619">
        <v>380741</v>
      </c>
      <c r="AFR48" s="619">
        <v>800000</v>
      </c>
      <c r="AFS48" s="619">
        <v>418085</v>
      </c>
      <c r="AFT48" s="619">
        <v>400000</v>
      </c>
      <c r="AFU48" s="619">
        <v>2659504.75</v>
      </c>
      <c r="AFV48" s="619">
        <v>250000</v>
      </c>
      <c r="AFW48" s="619">
        <v>50000</v>
      </c>
      <c r="AFX48" s="619">
        <v>400000</v>
      </c>
      <c r="AFY48" s="619">
        <v>3164966.52</v>
      </c>
      <c r="AFZ48" s="619">
        <v>80000</v>
      </c>
      <c r="AGA48" s="619">
        <v>8529585.5</v>
      </c>
      <c r="AGB48" s="619">
        <v>796597</v>
      </c>
      <c r="AGD48" s="619">
        <v>877173.7</v>
      </c>
      <c r="AGE48" s="619">
        <v>3062398.4</v>
      </c>
      <c r="AGF48" s="619">
        <v>557786</v>
      </c>
      <c r="AGG48" s="619">
        <v>1627426.8</v>
      </c>
      <c r="AGH48" s="619">
        <v>812184.8</v>
      </c>
      <c r="AGI48" s="619">
        <v>29125</v>
      </c>
      <c r="AGJ48" s="619">
        <v>195501.5</v>
      </c>
      <c r="AGK48" s="619">
        <v>738811.4</v>
      </c>
      <c r="AGL48" s="619">
        <v>2611964.5</v>
      </c>
      <c r="AGM48" s="619">
        <v>331620</v>
      </c>
      <c r="AGP48" s="619">
        <v>838883.4</v>
      </c>
      <c r="AGQ48" s="619">
        <v>193072.6</v>
      </c>
      <c r="AGR48" s="619">
        <v>202330.44</v>
      </c>
      <c r="AGS48" s="619">
        <v>934690.74</v>
      </c>
      <c r="AGT48" s="619">
        <v>54020.6</v>
      </c>
      <c r="AGU48" s="619">
        <v>655707.5</v>
      </c>
      <c r="AGX48" s="619">
        <v>366178.3</v>
      </c>
      <c r="AGY48" s="619">
        <v>966841.61</v>
      </c>
      <c r="AGZ48" s="619">
        <v>596429</v>
      </c>
      <c r="AHA48" s="619">
        <v>1467608.95</v>
      </c>
      <c r="AHB48" s="619">
        <v>1176472.6499999999</v>
      </c>
      <c r="AHC48" s="619">
        <v>742664</v>
      </c>
      <c r="AHD48" s="619">
        <v>253855</v>
      </c>
      <c r="AHE48" s="619">
        <v>2666820</v>
      </c>
      <c r="AHF48" s="619">
        <v>263914.5</v>
      </c>
      <c r="AHG48" s="619">
        <v>729870.32</v>
      </c>
      <c r="AHH48" s="619">
        <v>98523</v>
      </c>
      <c r="AHI48" s="619">
        <v>482935</v>
      </c>
      <c r="AHJ48" s="619">
        <v>433665</v>
      </c>
      <c r="AHK48" s="619">
        <v>755433</v>
      </c>
      <c r="AHL48" s="619">
        <v>709110</v>
      </c>
      <c r="AHN48" s="619">
        <v>477134</v>
      </c>
      <c r="AHO48" s="619">
        <v>832834.1</v>
      </c>
      <c r="AHP48" s="619">
        <v>372254.95</v>
      </c>
      <c r="AHQ48" s="613">
        <v>1779596</v>
      </c>
      <c r="AHR48" s="613">
        <v>1129685.6000000001</v>
      </c>
      <c r="AHS48" s="613">
        <v>447534</v>
      </c>
      <c r="AHT48" s="619">
        <f t="shared" si="62"/>
        <v>2531196872.0699968</v>
      </c>
    </row>
    <row r="49" spans="1:908" x14ac:dyDescent="0.8">
      <c r="B49" s="618" t="s">
        <v>6036</v>
      </c>
      <c r="C49" s="619" t="s">
        <v>6037</v>
      </c>
      <c r="V49" s="619">
        <v>1164500</v>
      </c>
      <c r="AT49" s="619">
        <v>12265993.050000001</v>
      </c>
      <c r="BI49" s="619">
        <v>2230199.6</v>
      </c>
      <c r="BY49" s="619">
        <v>0</v>
      </c>
      <c r="DB49" s="619">
        <v>1591564</v>
      </c>
      <c r="DC49" s="619">
        <v>2716794.08</v>
      </c>
      <c r="DD49" s="619">
        <v>2050182.5</v>
      </c>
      <c r="DE49" s="619">
        <v>8732.5</v>
      </c>
      <c r="DJ49" s="619">
        <v>200000</v>
      </c>
      <c r="DK49" s="619">
        <v>9409353.8300000001</v>
      </c>
      <c r="DL49" s="619">
        <v>154700.75</v>
      </c>
      <c r="DM49" s="619">
        <v>1081302</v>
      </c>
      <c r="DN49" s="619">
        <v>872387</v>
      </c>
      <c r="DO49" s="619">
        <v>462021.75</v>
      </c>
      <c r="DP49" s="619">
        <v>619709.5</v>
      </c>
      <c r="DQ49" s="619">
        <v>408543.23</v>
      </c>
      <c r="DR49" s="619">
        <v>500202.14</v>
      </c>
      <c r="DS49" s="619">
        <v>1199485.72</v>
      </c>
      <c r="DW49" s="619">
        <v>166622.43</v>
      </c>
      <c r="EC49" s="619">
        <v>389540</v>
      </c>
      <c r="FI49" s="619">
        <v>455082.88</v>
      </c>
      <c r="GU49" s="619">
        <v>28488</v>
      </c>
      <c r="GW49" s="619">
        <v>0</v>
      </c>
      <c r="HC49" s="619">
        <v>8797609.5</v>
      </c>
      <c r="HF49" s="619">
        <v>3729049</v>
      </c>
      <c r="HT49" s="619">
        <v>1738418.45</v>
      </c>
      <c r="II49" s="619">
        <v>1175256</v>
      </c>
      <c r="IJ49" s="619">
        <v>3209555.8</v>
      </c>
      <c r="JS49" s="619">
        <v>575850</v>
      </c>
      <c r="KY49" s="619">
        <v>443464</v>
      </c>
      <c r="KZ49" s="619">
        <v>7717644.9000000004</v>
      </c>
      <c r="LJ49" s="619">
        <v>1072515</v>
      </c>
      <c r="LS49" s="619">
        <v>1498127.7</v>
      </c>
      <c r="MI49" s="619">
        <v>0</v>
      </c>
      <c r="ML49" s="619">
        <v>47380</v>
      </c>
      <c r="MM49" s="619">
        <v>0</v>
      </c>
      <c r="MO49" s="619">
        <v>18960</v>
      </c>
      <c r="MP49" s="619">
        <v>0</v>
      </c>
      <c r="MQ49" s="619">
        <v>0</v>
      </c>
      <c r="MR49" s="619">
        <v>0</v>
      </c>
      <c r="NF49" s="619">
        <v>4860000</v>
      </c>
      <c r="NL49" s="619">
        <v>6075691.5300000003</v>
      </c>
      <c r="OT49" s="619">
        <v>8478003.9900000002</v>
      </c>
      <c r="QQ49" s="619">
        <v>243950</v>
      </c>
      <c r="QS49" s="619">
        <v>288801.5</v>
      </c>
      <c r="VM49" s="619">
        <v>1382000</v>
      </c>
      <c r="WH49" s="619">
        <v>877406</v>
      </c>
      <c r="WV49" s="619">
        <v>18379965.77</v>
      </c>
      <c r="XD49" s="619">
        <v>11155176.67</v>
      </c>
      <c r="ABJ49" s="619">
        <v>38800</v>
      </c>
      <c r="ADH49" s="619">
        <v>1603276.72</v>
      </c>
      <c r="ADZ49" s="619">
        <v>8620001.5</v>
      </c>
      <c r="AET49" s="619">
        <v>14024039.859999999</v>
      </c>
      <c r="AFR49" s="619">
        <v>1804773</v>
      </c>
      <c r="AFT49" s="619">
        <v>493438.7</v>
      </c>
      <c r="AFU49" s="619">
        <v>402284.28</v>
      </c>
      <c r="AFV49" s="619">
        <v>391280</v>
      </c>
      <c r="AFY49" s="619">
        <v>577160</v>
      </c>
      <c r="AFZ49" s="619">
        <v>431880</v>
      </c>
      <c r="AGC49" s="619">
        <v>3596760.2</v>
      </c>
      <c r="AHT49" s="619">
        <f t="shared" si="62"/>
        <v>151723925.02999994</v>
      </c>
    </row>
    <row r="50" spans="1:908" x14ac:dyDescent="0.8">
      <c r="B50" s="618" t="s">
        <v>6038</v>
      </c>
      <c r="C50" s="619" t="s">
        <v>6444</v>
      </c>
      <c r="D50" s="619">
        <v>0</v>
      </c>
      <c r="V50" s="619">
        <v>152405</v>
      </c>
      <c r="W50" s="619">
        <v>0</v>
      </c>
      <c r="CG50" s="619">
        <v>0</v>
      </c>
      <c r="DK50" s="619">
        <v>429905</v>
      </c>
      <c r="DT50" s="619">
        <v>225527045.84</v>
      </c>
      <c r="GD50" s="619">
        <v>0</v>
      </c>
      <c r="GY50" s="619">
        <v>0</v>
      </c>
      <c r="HC50" s="619">
        <v>0</v>
      </c>
      <c r="HW50" s="619">
        <v>41002</v>
      </c>
      <c r="JL50" s="619">
        <v>4214265.63</v>
      </c>
      <c r="KI50" s="619">
        <v>0</v>
      </c>
      <c r="KZ50" s="619">
        <v>0</v>
      </c>
      <c r="LH50" s="619">
        <v>0</v>
      </c>
      <c r="LJ50" s="619">
        <v>0</v>
      </c>
      <c r="LS50" s="619">
        <v>0</v>
      </c>
      <c r="MH50" s="619">
        <v>0</v>
      </c>
      <c r="NH50" s="619">
        <v>0</v>
      </c>
      <c r="NX50" s="619">
        <v>0</v>
      </c>
      <c r="NY50" s="619">
        <v>227289.24</v>
      </c>
      <c r="OH50" s="619">
        <v>0</v>
      </c>
      <c r="OP50" s="619">
        <v>0</v>
      </c>
      <c r="PU50" s="619">
        <v>0</v>
      </c>
      <c r="PV50" s="619">
        <v>13671.26</v>
      </c>
      <c r="PW50" s="619">
        <v>7628730.4500000002</v>
      </c>
      <c r="QO50" s="619">
        <v>0</v>
      </c>
      <c r="QY50" s="619">
        <v>13538658.32</v>
      </c>
      <c r="TJ50" s="619">
        <v>0</v>
      </c>
      <c r="TZ50" s="619">
        <v>0</v>
      </c>
      <c r="UB50" s="619">
        <v>0</v>
      </c>
      <c r="VM50" s="619">
        <v>0</v>
      </c>
      <c r="WV50" s="619">
        <v>0</v>
      </c>
      <c r="XI50" s="619">
        <v>1002690</v>
      </c>
      <c r="XL50" s="619">
        <v>0</v>
      </c>
      <c r="YW50" s="619">
        <v>0</v>
      </c>
      <c r="ZD50" s="619">
        <v>0</v>
      </c>
      <c r="AAP50" s="619">
        <v>0</v>
      </c>
      <c r="AAR50" s="619">
        <v>0</v>
      </c>
      <c r="ABI50" s="619">
        <v>0</v>
      </c>
      <c r="ABO50" s="619">
        <v>11520</v>
      </c>
      <c r="ADH50" s="619">
        <v>4900</v>
      </c>
      <c r="ADZ50" s="619">
        <v>0</v>
      </c>
      <c r="AFE50" s="619">
        <v>0</v>
      </c>
      <c r="AHG50" s="619">
        <v>83490812.849999994</v>
      </c>
      <c r="AHT50" s="619">
        <f t="shared" si="62"/>
        <v>336282895.58999997</v>
      </c>
    </row>
    <row r="51" spans="1:908" x14ac:dyDescent="0.8">
      <c r="B51" s="618" t="s">
        <v>6040</v>
      </c>
      <c r="C51" s="619" t="s">
        <v>6041</v>
      </c>
      <c r="BI51" s="619">
        <v>518880</v>
      </c>
      <c r="GY51" s="619">
        <v>0</v>
      </c>
      <c r="JL51" s="619">
        <v>396540.35</v>
      </c>
      <c r="LI51" s="619">
        <v>0</v>
      </c>
      <c r="LS51" s="619">
        <v>0</v>
      </c>
      <c r="NX51" s="619">
        <v>0</v>
      </c>
      <c r="QU51" s="619">
        <v>0</v>
      </c>
      <c r="RH51" s="619">
        <v>0</v>
      </c>
      <c r="AFQ51" s="619">
        <v>0</v>
      </c>
      <c r="AHT51" s="619">
        <f t="shared" si="62"/>
        <v>915420.35</v>
      </c>
    </row>
    <row r="52" spans="1:908" x14ac:dyDescent="0.8">
      <c r="B52" s="618" t="s">
        <v>6042</v>
      </c>
      <c r="C52" s="619" t="s">
        <v>6445</v>
      </c>
      <c r="E52" s="619">
        <v>104146</v>
      </c>
      <c r="V52" s="619">
        <v>0</v>
      </c>
      <c r="Z52" s="619">
        <v>1821853.86</v>
      </c>
      <c r="AH52" s="619">
        <v>710848</v>
      </c>
      <c r="AT52" s="619">
        <v>153404.37</v>
      </c>
      <c r="BI52" s="619">
        <v>4278947.55</v>
      </c>
      <c r="BR52" s="619">
        <v>0</v>
      </c>
      <c r="BY52" s="619">
        <v>0</v>
      </c>
      <c r="CG52" s="619">
        <v>0</v>
      </c>
      <c r="CT52" s="619">
        <v>0</v>
      </c>
      <c r="DB52" s="619">
        <v>0</v>
      </c>
      <c r="DK52" s="619">
        <v>22388.49</v>
      </c>
      <c r="DM52" s="619">
        <v>0</v>
      </c>
      <c r="DN52" s="619">
        <v>0</v>
      </c>
      <c r="DQ52" s="619">
        <v>0</v>
      </c>
      <c r="DR52" s="619">
        <v>0</v>
      </c>
      <c r="DS52" s="619">
        <v>0</v>
      </c>
      <c r="DT52" s="619">
        <v>21000</v>
      </c>
      <c r="DV52" s="619">
        <v>0</v>
      </c>
      <c r="DX52" s="619">
        <v>0</v>
      </c>
      <c r="DZ52" s="619">
        <v>0</v>
      </c>
      <c r="EA52" s="619">
        <v>0</v>
      </c>
      <c r="EE52" s="619">
        <v>0</v>
      </c>
      <c r="EF52" s="619">
        <v>0</v>
      </c>
      <c r="EJ52" s="619">
        <v>453094.48</v>
      </c>
      <c r="EN52" s="619">
        <v>146629</v>
      </c>
      <c r="EU52" s="619">
        <v>0</v>
      </c>
      <c r="EW52" s="619">
        <v>0</v>
      </c>
      <c r="EX52" s="619">
        <v>0</v>
      </c>
      <c r="EY52" s="619">
        <v>0</v>
      </c>
      <c r="EZ52" s="619">
        <v>0</v>
      </c>
      <c r="FA52" s="619">
        <v>0</v>
      </c>
      <c r="FB52" s="619">
        <v>0</v>
      </c>
      <c r="FC52" s="619">
        <v>0</v>
      </c>
      <c r="FD52" s="619">
        <v>0</v>
      </c>
      <c r="FE52" s="619">
        <v>0</v>
      </c>
      <c r="FF52" s="619">
        <v>0</v>
      </c>
      <c r="FG52" s="619">
        <v>0</v>
      </c>
      <c r="FH52" s="619">
        <v>0</v>
      </c>
      <c r="FQ52" s="619">
        <v>0</v>
      </c>
      <c r="GE52" s="619">
        <v>4181993.7</v>
      </c>
      <c r="GK52" s="619">
        <v>3992155.53</v>
      </c>
      <c r="GQ52" s="619">
        <v>29488.14</v>
      </c>
      <c r="GR52" s="619">
        <v>0</v>
      </c>
      <c r="HB52" s="619">
        <v>0</v>
      </c>
      <c r="HC52" s="619">
        <v>0</v>
      </c>
      <c r="HE52" s="619">
        <v>1159.27</v>
      </c>
      <c r="HH52" s="619">
        <v>86293090.210000008</v>
      </c>
      <c r="HK52" s="619">
        <v>626690.05000000005</v>
      </c>
      <c r="HT52" s="619">
        <v>0</v>
      </c>
      <c r="ID52" s="619">
        <v>1379709.83</v>
      </c>
      <c r="IG52" s="619">
        <v>132.16999999999999</v>
      </c>
      <c r="II52" s="619">
        <v>0</v>
      </c>
      <c r="IJ52" s="619">
        <v>899919.5</v>
      </c>
      <c r="IK52" s="619">
        <v>0</v>
      </c>
      <c r="IL52" s="619">
        <v>1270</v>
      </c>
      <c r="IM52" s="619">
        <v>0</v>
      </c>
      <c r="IQ52" s="619">
        <v>0</v>
      </c>
      <c r="IS52" s="619">
        <v>0</v>
      </c>
      <c r="IT52" s="619">
        <v>1129.17</v>
      </c>
      <c r="IU52" s="619">
        <v>2376687.89</v>
      </c>
      <c r="IV52" s="619">
        <v>0</v>
      </c>
      <c r="IW52" s="619">
        <v>0</v>
      </c>
      <c r="IX52" s="619">
        <v>0</v>
      </c>
      <c r="IY52" s="619">
        <v>0</v>
      </c>
      <c r="IZ52" s="619">
        <v>1188.6400000000001</v>
      </c>
      <c r="JA52" s="619">
        <v>0</v>
      </c>
      <c r="JB52" s="619">
        <v>0</v>
      </c>
      <c r="JC52" s="619">
        <v>0</v>
      </c>
      <c r="JD52" s="619">
        <v>0</v>
      </c>
      <c r="JE52" s="619">
        <v>727306.09</v>
      </c>
      <c r="JF52" s="619">
        <v>0</v>
      </c>
      <c r="JI52" s="619">
        <v>1285161.27</v>
      </c>
      <c r="JK52" s="619">
        <v>432755.8</v>
      </c>
      <c r="JL52" s="619">
        <v>2352733.6</v>
      </c>
      <c r="JP52" s="619">
        <v>681.25</v>
      </c>
      <c r="JS52" s="619">
        <v>16081347.109999999</v>
      </c>
      <c r="JT52" s="619">
        <v>934103.47000000009</v>
      </c>
      <c r="KC52" s="619">
        <v>0</v>
      </c>
      <c r="KI52" s="619">
        <v>0</v>
      </c>
      <c r="KK52" s="619">
        <v>0</v>
      </c>
      <c r="KZ52" s="619">
        <v>0</v>
      </c>
      <c r="LN52" s="619">
        <v>1390252.93</v>
      </c>
      <c r="LP52" s="619">
        <v>41137</v>
      </c>
      <c r="LX52" s="619">
        <v>0</v>
      </c>
      <c r="LY52" s="619">
        <v>89171</v>
      </c>
      <c r="MH52" s="619">
        <v>5038419.6100000003</v>
      </c>
      <c r="MT52" s="619">
        <v>20119.34</v>
      </c>
      <c r="NE52" s="619">
        <v>45178880.269999996</v>
      </c>
      <c r="NM52" s="619">
        <v>162427.25</v>
      </c>
      <c r="NN52" s="619">
        <v>0</v>
      </c>
      <c r="NQ52" s="619">
        <v>58520</v>
      </c>
      <c r="OC52" s="619">
        <v>0</v>
      </c>
      <c r="OE52" s="619">
        <v>0</v>
      </c>
      <c r="OJ52" s="619">
        <v>1315037.32</v>
      </c>
      <c r="OL52" s="619">
        <v>0</v>
      </c>
      <c r="ON52" s="619">
        <v>0</v>
      </c>
      <c r="OO52" s="619">
        <v>0</v>
      </c>
      <c r="OP52" s="619">
        <v>0</v>
      </c>
      <c r="OQ52" s="619">
        <v>0</v>
      </c>
      <c r="OR52" s="619">
        <v>0</v>
      </c>
      <c r="OS52" s="619">
        <v>0</v>
      </c>
      <c r="OT52" s="619">
        <v>3604591.02</v>
      </c>
      <c r="PC52" s="619">
        <v>0</v>
      </c>
      <c r="PI52" s="619">
        <v>0</v>
      </c>
      <c r="PJ52" s="619">
        <v>0</v>
      </c>
      <c r="PL52" s="619">
        <v>0</v>
      </c>
      <c r="PN52" s="619">
        <v>0</v>
      </c>
      <c r="PP52" s="619">
        <v>18636</v>
      </c>
      <c r="PV52" s="619">
        <v>0</v>
      </c>
      <c r="PW52" s="619">
        <v>0</v>
      </c>
      <c r="PX52" s="619">
        <v>0</v>
      </c>
      <c r="PY52" s="619">
        <v>0</v>
      </c>
      <c r="PZ52" s="619">
        <v>0</v>
      </c>
      <c r="QB52" s="619">
        <v>500</v>
      </c>
      <c r="QC52" s="619">
        <v>0</v>
      </c>
      <c r="QD52" s="619">
        <v>0</v>
      </c>
      <c r="QE52" s="619">
        <v>0</v>
      </c>
      <c r="QF52" s="619">
        <v>0</v>
      </c>
      <c r="QG52" s="619">
        <v>0</v>
      </c>
      <c r="QH52" s="619">
        <v>0</v>
      </c>
      <c r="QI52" s="619">
        <v>0</v>
      </c>
      <c r="QJ52" s="619">
        <v>0</v>
      </c>
      <c r="QK52" s="619">
        <v>0</v>
      </c>
      <c r="QL52" s="619">
        <v>0</v>
      </c>
      <c r="QM52" s="619">
        <v>0</v>
      </c>
      <c r="QN52" s="619">
        <v>0</v>
      </c>
      <c r="QO52" s="619">
        <v>0</v>
      </c>
      <c r="QP52" s="619">
        <v>0</v>
      </c>
      <c r="QR52" s="619">
        <v>5900</v>
      </c>
      <c r="QS52" s="619">
        <v>0</v>
      </c>
      <c r="QT52" s="619">
        <v>0</v>
      </c>
      <c r="QU52" s="619">
        <v>0</v>
      </c>
      <c r="RH52" s="619">
        <v>0</v>
      </c>
      <c r="RT52" s="619">
        <v>317795.82</v>
      </c>
      <c r="SB52" s="619">
        <v>13708654.9</v>
      </c>
      <c r="SV52" s="619">
        <v>0</v>
      </c>
      <c r="UB52" s="619">
        <v>10612663.720000001</v>
      </c>
      <c r="UC52" s="619">
        <v>0</v>
      </c>
      <c r="UK52" s="619">
        <v>0</v>
      </c>
      <c r="UQ52" s="619">
        <v>54428.31</v>
      </c>
      <c r="UT52" s="619">
        <v>0</v>
      </c>
      <c r="VE52" s="619">
        <v>444338.37</v>
      </c>
      <c r="VQ52" s="619">
        <v>929545</v>
      </c>
      <c r="VX52" s="619">
        <v>1837259</v>
      </c>
      <c r="WB52" s="619">
        <v>0</v>
      </c>
      <c r="WL52" s="619">
        <v>500</v>
      </c>
      <c r="WO52" s="619">
        <v>194085</v>
      </c>
      <c r="WV52" s="619">
        <v>12547</v>
      </c>
      <c r="WZ52" s="619">
        <v>31670964.34</v>
      </c>
      <c r="XI52" s="619">
        <v>168627.5</v>
      </c>
      <c r="YJ52" s="619">
        <v>0</v>
      </c>
      <c r="YW52" s="619">
        <v>0</v>
      </c>
      <c r="ZC52" s="619">
        <v>15047342.59</v>
      </c>
      <c r="ZD52" s="619">
        <v>0</v>
      </c>
      <c r="ZI52" s="619">
        <v>0</v>
      </c>
      <c r="ZM52" s="619">
        <v>0</v>
      </c>
      <c r="AAC52" s="619">
        <v>0</v>
      </c>
      <c r="AAI52" s="619">
        <v>341550.68</v>
      </c>
      <c r="AAV52" s="619">
        <v>0</v>
      </c>
      <c r="AAW52" s="619">
        <v>0</v>
      </c>
      <c r="AAX52" s="619">
        <v>40000</v>
      </c>
      <c r="AAZ52" s="619">
        <v>2000</v>
      </c>
      <c r="ABA52" s="619">
        <v>1000</v>
      </c>
      <c r="ABC52" s="619">
        <v>0</v>
      </c>
      <c r="ABD52" s="619">
        <v>0</v>
      </c>
      <c r="ABP52" s="619">
        <v>0</v>
      </c>
      <c r="ABW52" s="619">
        <v>0</v>
      </c>
      <c r="ABZ52" s="619">
        <v>6162961.2700000005</v>
      </c>
      <c r="ACD52" s="619">
        <v>25200</v>
      </c>
      <c r="ACJ52" s="619">
        <v>11917084.27</v>
      </c>
      <c r="ACM52" s="619">
        <v>17549.12</v>
      </c>
      <c r="ACN52" s="619">
        <v>4631353.4000000004</v>
      </c>
      <c r="ACO52" s="619">
        <v>0</v>
      </c>
      <c r="ACP52" s="619">
        <v>28998.94</v>
      </c>
      <c r="ACW52" s="619">
        <v>0</v>
      </c>
      <c r="ADG52" s="619">
        <v>728073</v>
      </c>
      <c r="ADH52" s="619">
        <v>1734527.5</v>
      </c>
      <c r="ADL52" s="619">
        <v>0</v>
      </c>
      <c r="ADP52" s="619">
        <v>254000</v>
      </c>
      <c r="ADY52" s="619">
        <v>27180</v>
      </c>
      <c r="ADZ52" s="619">
        <v>0</v>
      </c>
      <c r="AEA52" s="619">
        <v>0</v>
      </c>
      <c r="AET52" s="619">
        <v>0</v>
      </c>
      <c r="AFD52" s="619">
        <v>156379.71</v>
      </c>
      <c r="AFG52" s="619">
        <v>2177619.42</v>
      </c>
      <c r="AFQ52" s="619">
        <v>394200987.16000003</v>
      </c>
      <c r="AFT52" s="619">
        <v>115716</v>
      </c>
      <c r="AFU52" s="619">
        <v>0</v>
      </c>
      <c r="AFW52" s="619">
        <v>314132.57</v>
      </c>
      <c r="AFY52" s="619">
        <v>1016210.71</v>
      </c>
      <c r="AFZ52" s="619">
        <v>7814660.8499999996</v>
      </c>
      <c r="AGA52" s="619">
        <v>328816.90999999997</v>
      </c>
      <c r="AGN52" s="619">
        <v>2537624</v>
      </c>
      <c r="AGV52" s="619">
        <v>50000</v>
      </c>
      <c r="AGW52" s="619">
        <v>92754.14</v>
      </c>
      <c r="AHD52" s="619">
        <v>300</v>
      </c>
      <c r="AHI52" s="619">
        <v>557517.88</v>
      </c>
      <c r="AHM52" s="619">
        <v>0</v>
      </c>
      <c r="AHT52" s="619">
        <f t="shared" si="62"/>
        <v>696507555.26000011</v>
      </c>
    </row>
    <row r="53" spans="1:908" x14ac:dyDescent="0.8">
      <c r="B53" s="618" t="s">
        <v>6044</v>
      </c>
      <c r="C53" s="619" t="s">
        <v>6446</v>
      </c>
      <c r="AT53" s="619">
        <v>0</v>
      </c>
      <c r="CG53" s="619">
        <v>0</v>
      </c>
      <c r="CT53" s="619">
        <v>0</v>
      </c>
      <c r="CU53" s="619">
        <v>593948.94999999995</v>
      </c>
      <c r="CX53" s="619">
        <v>73262.31</v>
      </c>
      <c r="DA53" s="619">
        <v>765727</v>
      </c>
      <c r="DT53" s="619">
        <v>28964345.439999998</v>
      </c>
      <c r="EE53" s="619">
        <v>0</v>
      </c>
      <c r="EF53" s="619">
        <v>0</v>
      </c>
      <c r="EN53" s="619">
        <v>0</v>
      </c>
      <c r="EW53" s="619">
        <v>0</v>
      </c>
      <c r="EY53" s="619">
        <v>0</v>
      </c>
      <c r="FA53" s="619">
        <v>0</v>
      </c>
      <c r="FB53" s="619">
        <v>0</v>
      </c>
      <c r="FC53" s="619">
        <v>0</v>
      </c>
      <c r="FE53" s="619">
        <v>0</v>
      </c>
      <c r="FG53" s="619">
        <v>0</v>
      </c>
      <c r="GK53" s="619">
        <v>15497492.48</v>
      </c>
      <c r="GL53" s="619">
        <v>319457.28000000003</v>
      </c>
      <c r="HH53" s="619">
        <v>8854635.5899999999</v>
      </c>
      <c r="HN53" s="619">
        <v>3978451.5</v>
      </c>
      <c r="ID53" s="619">
        <v>306537.25</v>
      </c>
      <c r="II53" s="619">
        <v>0</v>
      </c>
      <c r="IK53" s="619">
        <v>0</v>
      </c>
      <c r="IL53" s="619">
        <v>672.99</v>
      </c>
      <c r="IT53" s="619">
        <v>0</v>
      </c>
      <c r="JA53" s="619">
        <v>555040</v>
      </c>
      <c r="JE53" s="619">
        <v>0</v>
      </c>
      <c r="JF53" s="619">
        <v>1000</v>
      </c>
      <c r="JI53" s="619">
        <v>1866527.98</v>
      </c>
      <c r="JL53" s="619">
        <v>877003.5</v>
      </c>
      <c r="KI53" s="619">
        <v>0</v>
      </c>
      <c r="KZ53" s="619">
        <v>0</v>
      </c>
      <c r="NE53" s="619">
        <v>0</v>
      </c>
      <c r="NQ53" s="619">
        <v>0</v>
      </c>
      <c r="OE53" s="619">
        <v>0</v>
      </c>
      <c r="PC53" s="619">
        <v>0</v>
      </c>
      <c r="PL53" s="619">
        <v>0</v>
      </c>
      <c r="PW53" s="619">
        <v>0</v>
      </c>
      <c r="PX53" s="619">
        <v>0</v>
      </c>
      <c r="QB53" s="619">
        <v>31966409.27</v>
      </c>
      <c r="QU53" s="619">
        <v>0</v>
      </c>
      <c r="RH53" s="619">
        <v>0</v>
      </c>
      <c r="SB53" s="619">
        <v>3856847.0500000003</v>
      </c>
      <c r="UB53" s="619">
        <v>0</v>
      </c>
      <c r="UC53" s="619">
        <v>0</v>
      </c>
      <c r="UK53" s="619">
        <v>0</v>
      </c>
      <c r="WB53" s="619">
        <v>0</v>
      </c>
      <c r="YW53" s="619">
        <v>0</v>
      </c>
      <c r="ZD53" s="619">
        <v>7120073.3700000001</v>
      </c>
      <c r="ZI53" s="619">
        <v>0</v>
      </c>
      <c r="ABA53" s="619">
        <v>0</v>
      </c>
      <c r="ABP53" s="619">
        <v>0</v>
      </c>
      <c r="ABW53" s="619">
        <v>1025610.17</v>
      </c>
      <c r="ACJ53" s="619">
        <v>0</v>
      </c>
      <c r="ACN53" s="619">
        <v>378847.76</v>
      </c>
      <c r="ACO53" s="619">
        <v>0</v>
      </c>
      <c r="ADS53" s="619">
        <v>2441012.5</v>
      </c>
      <c r="AEA53" s="619">
        <v>0</v>
      </c>
      <c r="AET53" s="619">
        <v>0</v>
      </c>
      <c r="AHT53" s="619">
        <f t="shared" si="62"/>
        <v>109442902.39</v>
      </c>
    </row>
    <row r="54" spans="1:908" x14ac:dyDescent="0.8">
      <c r="B54" s="618" t="s">
        <v>6046</v>
      </c>
      <c r="C54" s="619" t="s">
        <v>6447</v>
      </c>
      <c r="S54" s="619">
        <v>6362269.25</v>
      </c>
      <c r="AT54" s="619">
        <v>0</v>
      </c>
      <c r="BR54" s="619">
        <v>104398.23</v>
      </c>
      <c r="CG54" s="619">
        <v>0</v>
      </c>
      <c r="CT54" s="619">
        <v>0</v>
      </c>
      <c r="CX54" s="619">
        <v>1128000</v>
      </c>
      <c r="DT54" s="619">
        <v>19225344.350000001</v>
      </c>
      <c r="DV54" s="619">
        <v>70638.009999999995</v>
      </c>
      <c r="DZ54" s="619">
        <v>0</v>
      </c>
      <c r="EA54" s="619">
        <v>0</v>
      </c>
      <c r="EE54" s="619">
        <v>0</v>
      </c>
      <c r="EF54" s="619">
        <v>0</v>
      </c>
      <c r="EG54" s="619">
        <v>2783.98</v>
      </c>
      <c r="EN54" s="619">
        <v>0</v>
      </c>
      <c r="EU54" s="619">
        <v>0</v>
      </c>
      <c r="EW54" s="619">
        <v>0</v>
      </c>
      <c r="EY54" s="619">
        <v>0</v>
      </c>
      <c r="FC54" s="619">
        <v>0</v>
      </c>
      <c r="FD54" s="619">
        <v>0</v>
      </c>
      <c r="FE54" s="619">
        <v>0</v>
      </c>
      <c r="FG54" s="619">
        <v>0</v>
      </c>
      <c r="GF54" s="619">
        <v>277010</v>
      </c>
      <c r="GK54" s="619">
        <v>2615.81</v>
      </c>
      <c r="GL54" s="619">
        <v>258381.51</v>
      </c>
      <c r="HH54" s="619">
        <v>3888514.42</v>
      </c>
      <c r="HS54" s="619">
        <v>375</v>
      </c>
      <c r="IK54" s="619">
        <v>0</v>
      </c>
      <c r="IL54" s="619">
        <v>0</v>
      </c>
      <c r="IM54" s="619">
        <v>0</v>
      </c>
      <c r="IU54" s="619">
        <v>0</v>
      </c>
      <c r="JE54" s="619">
        <v>0</v>
      </c>
      <c r="JL54" s="619">
        <v>2025300.3</v>
      </c>
      <c r="JT54" s="619">
        <v>0</v>
      </c>
      <c r="KI54" s="619">
        <v>0</v>
      </c>
      <c r="KZ54" s="619">
        <v>0</v>
      </c>
      <c r="LY54" s="619">
        <v>41073.47</v>
      </c>
      <c r="MI54" s="619">
        <v>0</v>
      </c>
      <c r="NE54" s="619">
        <v>0</v>
      </c>
      <c r="NQ54" s="619">
        <v>0</v>
      </c>
      <c r="OD54" s="619">
        <v>502207.95</v>
      </c>
      <c r="OJ54" s="619">
        <v>4560500</v>
      </c>
      <c r="OO54" s="619">
        <v>0</v>
      </c>
      <c r="OQ54" s="619">
        <v>3188557.94</v>
      </c>
      <c r="OR54" s="619">
        <v>0</v>
      </c>
      <c r="OS54" s="619">
        <v>0</v>
      </c>
      <c r="PC54" s="619">
        <v>0</v>
      </c>
      <c r="PN54" s="619">
        <v>0</v>
      </c>
      <c r="PU54" s="619">
        <v>1641540.5</v>
      </c>
      <c r="PV54" s="619">
        <v>0</v>
      </c>
      <c r="QC54" s="619">
        <v>0</v>
      </c>
      <c r="QJ54" s="619">
        <v>0</v>
      </c>
      <c r="QU54" s="619">
        <v>0</v>
      </c>
      <c r="QX54" s="619">
        <v>44563.4</v>
      </c>
      <c r="RH54" s="619">
        <v>0</v>
      </c>
      <c r="RU54" s="619">
        <v>43900</v>
      </c>
      <c r="UB54" s="619">
        <v>0</v>
      </c>
      <c r="UC54" s="619">
        <v>0</v>
      </c>
      <c r="UK54" s="619">
        <v>0</v>
      </c>
      <c r="UQ54" s="619">
        <v>1885159</v>
      </c>
      <c r="VX54" s="619">
        <v>6245047.4000000004</v>
      </c>
      <c r="WB54" s="619">
        <v>0</v>
      </c>
      <c r="YW54" s="619">
        <v>0</v>
      </c>
      <c r="ZC54" s="619">
        <v>471.72</v>
      </c>
      <c r="ZD54" s="619">
        <v>0</v>
      </c>
      <c r="ZM54" s="619">
        <v>0</v>
      </c>
      <c r="AAP54" s="619">
        <v>0</v>
      </c>
      <c r="AAT54" s="619">
        <v>0</v>
      </c>
      <c r="ABB54" s="619">
        <v>143297.60000000001</v>
      </c>
      <c r="ABN54" s="619">
        <v>0</v>
      </c>
      <c r="ACJ54" s="619">
        <v>0</v>
      </c>
      <c r="ACN54" s="619">
        <v>180448.23</v>
      </c>
      <c r="ACT54" s="619">
        <v>7500</v>
      </c>
      <c r="ADC54" s="619">
        <v>1879863</v>
      </c>
      <c r="ADP54" s="619">
        <v>11791318.25</v>
      </c>
      <c r="ADZ54" s="619">
        <v>0</v>
      </c>
      <c r="AEA54" s="619">
        <v>0</v>
      </c>
      <c r="AET54" s="619">
        <v>0</v>
      </c>
      <c r="AHT54" s="619">
        <f t="shared" si="62"/>
        <v>65501079.319999993</v>
      </c>
    </row>
    <row r="55" spans="1:908" x14ac:dyDescent="0.8">
      <c r="B55" s="618" t="s">
        <v>6048</v>
      </c>
      <c r="C55" s="619" t="s">
        <v>6448</v>
      </c>
      <c r="D55" s="619">
        <v>582901701.48000002</v>
      </c>
      <c r="E55" s="619">
        <v>15230022.630000001</v>
      </c>
      <c r="F55" s="619">
        <v>10881527.82</v>
      </c>
      <c r="G55" s="619">
        <v>2177584.21</v>
      </c>
      <c r="H55" s="619">
        <v>34491048.450000003</v>
      </c>
      <c r="I55" s="619">
        <v>18665582.960000001</v>
      </c>
      <c r="J55" s="619">
        <v>346175131.44999999</v>
      </c>
      <c r="K55" s="619">
        <v>77766966.650000006</v>
      </c>
      <c r="L55" s="619">
        <v>24941706.949999999</v>
      </c>
      <c r="M55" s="619">
        <v>16877904.93</v>
      </c>
      <c r="N55" s="619">
        <v>4445543.9000000004</v>
      </c>
      <c r="O55" s="619">
        <v>15559413.109999999</v>
      </c>
      <c r="P55" s="619">
        <v>96409478.530000001</v>
      </c>
      <c r="Q55" s="619">
        <v>17668569.280000001</v>
      </c>
      <c r="R55" s="619">
        <v>4087993.02</v>
      </c>
      <c r="S55" s="619">
        <v>22348643.300000001</v>
      </c>
      <c r="T55" s="619">
        <v>31576364.98</v>
      </c>
      <c r="U55" s="619">
        <v>2743055.6</v>
      </c>
      <c r="V55" s="619">
        <v>495468428.56999999</v>
      </c>
      <c r="W55" s="619">
        <v>68053996.269999996</v>
      </c>
      <c r="X55" s="619">
        <v>26908473.800000001</v>
      </c>
      <c r="Y55" s="619">
        <v>109341037.18999998</v>
      </c>
      <c r="Z55" s="619">
        <v>14735870.949999999</v>
      </c>
      <c r="AA55" s="619">
        <v>29718388.409999996</v>
      </c>
      <c r="AB55" s="619">
        <v>11309813.809999999</v>
      </c>
      <c r="AC55" s="619">
        <v>43072535.879999995</v>
      </c>
      <c r="AD55" s="619">
        <v>31657058.359999996</v>
      </c>
      <c r="AE55" s="619">
        <v>16063194.789999999</v>
      </c>
      <c r="AF55" s="619">
        <v>64706614.049999997</v>
      </c>
      <c r="AG55" s="619">
        <v>36775571.759999998</v>
      </c>
      <c r="AH55" s="619">
        <v>103346079.48999999</v>
      </c>
      <c r="AI55" s="619">
        <v>21195694.890000001</v>
      </c>
      <c r="AJ55" s="619">
        <v>25492560.350000001</v>
      </c>
      <c r="AK55" s="619">
        <v>17838625.799999997</v>
      </c>
      <c r="AL55" s="619">
        <v>62394316.299999997</v>
      </c>
      <c r="AM55" s="619">
        <v>11617175.319999998</v>
      </c>
      <c r="AN55" s="619">
        <v>48114805.520000003</v>
      </c>
      <c r="AO55" s="619">
        <v>15827249.719999999</v>
      </c>
      <c r="AP55" s="619">
        <v>2378102.06</v>
      </c>
      <c r="AQ55" s="619">
        <v>5316920.32</v>
      </c>
      <c r="AR55" s="619">
        <v>16988319.390000001</v>
      </c>
      <c r="AS55" s="619">
        <v>6960014.669999999</v>
      </c>
      <c r="AT55" s="619">
        <v>106011592.37</v>
      </c>
      <c r="AU55" s="619">
        <v>5037200.3499999996</v>
      </c>
      <c r="AV55" s="619">
        <v>11072928.540000001</v>
      </c>
      <c r="AW55" s="619">
        <v>6295077.5099999998</v>
      </c>
      <c r="AX55" s="619">
        <v>15643912.670000002</v>
      </c>
      <c r="AY55" s="619">
        <v>17022151.699999999</v>
      </c>
      <c r="AZ55" s="619">
        <v>12002851.620000001</v>
      </c>
      <c r="BA55" s="619">
        <v>15432950.66</v>
      </c>
      <c r="BB55" s="619">
        <v>10274801.300000001</v>
      </c>
      <c r="BC55" s="619">
        <v>12914401.539999999</v>
      </c>
      <c r="BD55" s="619">
        <v>15642957.189999999</v>
      </c>
      <c r="BE55" s="619">
        <v>2934204.0599999996</v>
      </c>
      <c r="BF55" s="619">
        <v>22000327.379999999</v>
      </c>
      <c r="BG55" s="619">
        <v>3660040.7600000002</v>
      </c>
      <c r="BH55" s="619">
        <v>17996081.510000002</v>
      </c>
      <c r="BI55" s="619">
        <v>186616617.25000003</v>
      </c>
      <c r="BJ55" s="619">
        <v>118315243.29000001</v>
      </c>
      <c r="BK55" s="619">
        <v>15770578.99</v>
      </c>
      <c r="BL55" s="619">
        <v>11669537.069999998</v>
      </c>
      <c r="BM55" s="619">
        <v>15719047.760000002</v>
      </c>
      <c r="BN55" s="619">
        <v>17996475.399999999</v>
      </c>
      <c r="BO55" s="619">
        <v>13507273.710000001</v>
      </c>
      <c r="BP55" s="619">
        <v>15450372.379999999</v>
      </c>
      <c r="BQ55" s="619">
        <v>15082294.029999999</v>
      </c>
      <c r="BR55" s="619">
        <v>39182705.829999998</v>
      </c>
      <c r="BS55" s="619">
        <v>10167585.209999999</v>
      </c>
      <c r="BT55" s="619">
        <v>4714332.2</v>
      </c>
      <c r="BU55" s="619">
        <v>53595934.789999992</v>
      </c>
      <c r="BV55" s="619">
        <v>13404071.289999997</v>
      </c>
      <c r="BW55" s="619">
        <v>3819796.88</v>
      </c>
      <c r="BX55" s="619">
        <v>14425493.16</v>
      </c>
      <c r="BY55" s="619">
        <v>6853276.4900000002</v>
      </c>
      <c r="BZ55" s="619">
        <v>117051881.19000001</v>
      </c>
      <c r="CA55" s="619">
        <v>6533568.8200000003</v>
      </c>
      <c r="CB55" s="619">
        <v>9813412.4499999993</v>
      </c>
      <c r="CC55" s="619">
        <v>26175660.679999996</v>
      </c>
      <c r="CD55" s="619">
        <v>8658178.9800000004</v>
      </c>
      <c r="CE55" s="619">
        <v>21914182.5</v>
      </c>
      <c r="CF55" s="619">
        <v>5761579.0099999998</v>
      </c>
      <c r="CG55" s="619">
        <v>1105184195.6700001</v>
      </c>
      <c r="CH55" s="619">
        <v>13578036.59</v>
      </c>
      <c r="CI55" s="619">
        <v>52706296.909999996</v>
      </c>
      <c r="CJ55" s="619">
        <v>8987422.5399999991</v>
      </c>
      <c r="CK55" s="619">
        <v>33320718.359999999</v>
      </c>
      <c r="CL55" s="619">
        <v>7431915.6200000001</v>
      </c>
      <c r="CM55" s="619">
        <v>12326170.550000001</v>
      </c>
      <c r="CN55" s="619">
        <v>30065878.48</v>
      </c>
      <c r="CO55" s="619">
        <v>9965512.6199999992</v>
      </c>
      <c r="CP55" s="619">
        <v>11014877.699999999</v>
      </c>
      <c r="CQ55" s="619">
        <v>8594435.3000000007</v>
      </c>
      <c r="CR55" s="619">
        <v>22734115.370000001</v>
      </c>
      <c r="CS55" s="619">
        <v>7499148.6600000001</v>
      </c>
      <c r="CT55" s="619">
        <v>167047479.78</v>
      </c>
      <c r="CU55" s="619">
        <v>30354034.199999999</v>
      </c>
      <c r="CV55" s="619">
        <v>27423587.289999999</v>
      </c>
      <c r="CW55" s="619">
        <v>16009688.050000001</v>
      </c>
      <c r="CX55" s="619">
        <v>24913662.670000002</v>
      </c>
      <c r="CY55" s="619">
        <v>27781152.510000002</v>
      </c>
      <c r="CZ55" s="619">
        <v>6759832.7400000002</v>
      </c>
      <c r="DA55" s="619">
        <v>8306590.5499999998</v>
      </c>
      <c r="DB55" s="619">
        <v>241261176.91</v>
      </c>
      <c r="DC55" s="619">
        <v>422404557.82999998</v>
      </c>
      <c r="DD55" s="619">
        <v>28184400.510000002</v>
      </c>
      <c r="DE55" s="619">
        <v>6749782.2699999996</v>
      </c>
      <c r="DF55" s="619">
        <v>19311660.460000001</v>
      </c>
      <c r="DG55" s="619">
        <v>100432028.06</v>
      </c>
      <c r="DH55" s="619">
        <v>108156254.52</v>
      </c>
      <c r="DI55" s="619">
        <v>8938208.2300000004</v>
      </c>
      <c r="DJ55" s="619">
        <v>63440110.43</v>
      </c>
      <c r="DK55" s="619">
        <v>743503097.73000002</v>
      </c>
      <c r="DL55" s="619">
        <v>33945801.509999998</v>
      </c>
      <c r="DM55" s="619">
        <v>26274607.399999999</v>
      </c>
      <c r="DN55" s="619">
        <v>54865076.850000001</v>
      </c>
      <c r="DO55" s="619">
        <v>56478120.749899998</v>
      </c>
      <c r="DP55" s="619">
        <v>98632771.059999987</v>
      </c>
      <c r="DQ55" s="619">
        <v>82213006.980000004</v>
      </c>
      <c r="DR55" s="619">
        <v>52254487.04999999</v>
      </c>
      <c r="DS55" s="619">
        <v>114079662.30000001</v>
      </c>
      <c r="DU55" s="619">
        <v>2925437.13</v>
      </c>
      <c r="DV55" s="619">
        <v>84351165.75</v>
      </c>
      <c r="DW55" s="619">
        <v>65268507.400000006</v>
      </c>
      <c r="DX55" s="619">
        <v>27745825.739999998</v>
      </c>
      <c r="DY55" s="619">
        <v>17976549.420000002</v>
      </c>
      <c r="DZ55" s="619">
        <v>61849584.849999994</v>
      </c>
      <c r="EA55" s="619">
        <v>24951066.27</v>
      </c>
      <c r="EB55" s="619">
        <v>14897106.799999999</v>
      </c>
      <c r="EC55" s="619">
        <v>29762687.030000001</v>
      </c>
      <c r="ED55" s="619">
        <v>17136050.25</v>
      </c>
      <c r="EE55" s="619">
        <v>220789333.90000001</v>
      </c>
      <c r="EF55" s="619">
        <v>262894021.30000001</v>
      </c>
      <c r="EG55" s="619">
        <v>31870762.989999998</v>
      </c>
      <c r="EH55" s="619">
        <v>7758705.4000000004</v>
      </c>
      <c r="EI55" s="619">
        <v>44436366.530000001</v>
      </c>
      <c r="EJ55" s="619">
        <v>34120779.710000001</v>
      </c>
      <c r="EK55" s="619">
        <v>33812731.539999999</v>
      </c>
      <c r="EL55" s="619">
        <v>13794999.869999999</v>
      </c>
      <c r="EM55" s="619">
        <v>23943753.34</v>
      </c>
      <c r="EN55" s="619">
        <v>50641588.759999998</v>
      </c>
      <c r="EO55" s="619">
        <v>14391107.369999999</v>
      </c>
      <c r="EP55" s="619">
        <v>12892754.59</v>
      </c>
      <c r="EQ55" s="619">
        <v>4247359.54</v>
      </c>
      <c r="ER55" s="619">
        <v>9917286.6999999993</v>
      </c>
      <c r="ES55" s="619">
        <v>26167812.190000001</v>
      </c>
      <c r="ET55" s="619">
        <v>6804369.9400000004</v>
      </c>
      <c r="EU55" s="619">
        <v>20259581.059999999</v>
      </c>
      <c r="EV55" s="619">
        <v>9937077.8100000005</v>
      </c>
      <c r="EW55" s="619">
        <v>185192518.31</v>
      </c>
      <c r="EX55" s="619">
        <v>30139701.899999999</v>
      </c>
      <c r="EY55" s="619">
        <v>18634091.370000001</v>
      </c>
      <c r="EZ55" s="619">
        <v>18773862.469999999</v>
      </c>
      <c r="FA55" s="619">
        <v>32342984.170000002</v>
      </c>
      <c r="FB55" s="619">
        <v>35116947.43</v>
      </c>
      <c r="FC55" s="619">
        <v>45978765.600000001</v>
      </c>
      <c r="FD55" s="619">
        <v>11345689.460000001</v>
      </c>
      <c r="FE55" s="619">
        <v>23229152.07</v>
      </c>
      <c r="FF55" s="619">
        <v>12687953.77</v>
      </c>
      <c r="FG55" s="619">
        <v>30662906.539999999</v>
      </c>
      <c r="FH55" s="619">
        <v>13127056.92</v>
      </c>
      <c r="FI55" s="619">
        <v>14385777.67</v>
      </c>
      <c r="FJ55" s="619">
        <v>18435599.32</v>
      </c>
      <c r="FK55" s="619">
        <v>23357125.540000003</v>
      </c>
      <c r="FL55" s="619">
        <v>23624432.389999997</v>
      </c>
      <c r="FM55" s="619">
        <v>24814590.48</v>
      </c>
      <c r="FN55" s="619">
        <v>34396875.609999992</v>
      </c>
      <c r="FO55" s="619">
        <v>7653877.080000001</v>
      </c>
      <c r="FP55" s="619">
        <v>14238924.710000001</v>
      </c>
      <c r="FQ55" s="619">
        <v>1268152359.98</v>
      </c>
      <c r="FR55" s="619">
        <v>10013793.73</v>
      </c>
      <c r="FS55" s="619">
        <v>44429364.969999999</v>
      </c>
      <c r="FT55" s="619">
        <v>34482526.450000003</v>
      </c>
      <c r="FU55" s="619">
        <v>102008106.34999999</v>
      </c>
      <c r="FV55" s="619">
        <v>28234517.32</v>
      </c>
      <c r="FW55" s="619">
        <v>76328253.890000001</v>
      </c>
      <c r="FX55" s="619">
        <v>21424120.559999999</v>
      </c>
      <c r="FY55" s="619">
        <v>22663099.41</v>
      </c>
      <c r="FZ55" s="619">
        <v>55497443.890000001</v>
      </c>
      <c r="GA55" s="619">
        <v>70077840.480000004</v>
      </c>
      <c r="GB55" s="619">
        <v>16724213.33</v>
      </c>
      <c r="GC55" s="619">
        <v>34858388.350000001</v>
      </c>
      <c r="GD55" s="619">
        <v>28484476.93</v>
      </c>
      <c r="GE55" s="619">
        <v>148083910.37</v>
      </c>
      <c r="GF55" s="619">
        <v>17790048.530000001</v>
      </c>
      <c r="GG55" s="619">
        <v>7339274.0199999996</v>
      </c>
      <c r="GH55" s="619">
        <v>40996307.590000004</v>
      </c>
      <c r="GI55" s="619">
        <v>45401465.880000003</v>
      </c>
      <c r="GJ55" s="619">
        <v>41328229.109999999</v>
      </c>
      <c r="GK55" s="619">
        <v>7463.53</v>
      </c>
      <c r="GL55" s="619">
        <v>41528763.960000001</v>
      </c>
      <c r="GM55" s="619">
        <v>8648081.8900000006</v>
      </c>
      <c r="GN55" s="619">
        <v>12035796.52</v>
      </c>
      <c r="GO55" s="619">
        <v>14546775.890000001</v>
      </c>
      <c r="GP55" s="619">
        <v>16725876.880000001</v>
      </c>
      <c r="GQ55" s="619">
        <v>105337534.92</v>
      </c>
      <c r="GR55" s="619">
        <v>9798077.6199999992</v>
      </c>
      <c r="GS55" s="619">
        <v>12782968.4</v>
      </c>
      <c r="GT55" s="619">
        <v>47176599.020000003</v>
      </c>
      <c r="GU55" s="619">
        <v>4908982.66</v>
      </c>
      <c r="GV55" s="619">
        <v>68545803.689999998</v>
      </c>
      <c r="GW55" s="619">
        <v>20511316.440000001</v>
      </c>
      <c r="GX55" s="619">
        <v>15653633.810000001</v>
      </c>
      <c r="GY55" s="619">
        <v>146504863.29999998</v>
      </c>
      <c r="GZ55" s="619">
        <v>19450280.650000002</v>
      </c>
      <c r="HA55" s="619">
        <v>61577942.209999993</v>
      </c>
      <c r="HB55" s="619">
        <v>41964555.219999999</v>
      </c>
      <c r="HC55" s="619">
        <v>422690123.47000003</v>
      </c>
      <c r="HD55" s="619">
        <v>192035483.75</v>
      </c>
      <c r="HE55" s="619">
        <v>17535033.719999999</v>
      </c>
      <c r="HF55" s="619">
        <v>213456771.83000001</v>
      </c>
      <c r="HG55" s="619">
        <v>57245039.269999996</v>
      </c>
      <c r="HH55" s="619">
        <v>94871854.209999993</v>
      </c>
      <c r="HI55" s="619">
        <v>60162409.310000002</v>
      </c>
      <c r="HJ55" s="619">
        <v>18996554.43</v>
      </c>
      <c r="HK55" s="619">
        <v>453594832.94999999</v>
      </c>
      <c r="HL55" s="619">
        <v>51911175.00999999</v>
      </c>
      <c r="HM55" s="619">
        <v>106409443.31</v>
      </c>
      <c r="HN55" s="619">
        <v>95902431.129999995</v>
      </c>
      <c r="HO55" s="619">
        <v>34472453.829999998</v>
      </c>
      <c r="HP55" s="619">
        <v>112197009.23999999</v>
      </c>
      <c r="HQ55" s="619">
        <v>41812739.800000004</v>
      </c>
      <c r="HR55" s="619">
        <v>41900093.664999999</v>
      </c>
      <c r="HS55" s="619">
        <v>71717620.230100006</v>
      </c>
      <c r="HT55" s="619">
        <v>99950747.770000011</v>
      </c>
      <c r="HU55" s="619">
        <v>70283793.329999998</v>
      </c>
      <c r="HV55" s="619">
        <v>112267134.99000001</v>
      </c>
      <c r="HW55" s="619">
        <v>43396410.549999997</v>
      </c>
      <c r="HX55" s="619">
        <v>14646973.359999999</v>
      </c>
      <c r="HY55" s="619">
        <v>213119533.47</v>
      </c>
      <c r="HZ55" s="619">
        <v>19595904.539999999</v>
      </c>
      <c r="IA55" s="619">
        <v>59248598.049999997</v>
      </c>
      <c r="IB55" s="619">
        <v>57466067.960000001</v>
      </c>
      <c r="IC55" s="619">
        <v>48107149.149999999</v>
      </c>
      <c r="ID55" s="619">
        <v>149369967.95000002</v>
      </c>
      <c r="IE55" s="619">
        <v>23724637.669999998</v>
      </c>
      <c r="IF55" s="619">
        <v>167736095.47</v>
      </c>
      <c r="IG55" s="619">
        <v>11119982.810000001</v>
      </c>
      <c r="IH55" s="619">
        <v>7758411.2300000004</v>
      </c>
      <c r="II55" s="619">
        <v>52742843.079999998</v>
      </c>
      <c r="IJ55" s="619">
        <v>60477196.869999997</v>
      </c>
      <c r="IK55" s="619">
        <v>54569805.379999995</v>
      </c>
      <c r="IL55" s="619">
        <v>87757005.140000001</v>
      </c>
      <c r="IM55" s="619">
        <v>42080065.560000002</v>
      </c>
      <c r="IN55" s="619">
        <v>82469691.25999999</v>
      </c>
      <c r="IO55" s="619">
        <v>12973513.83</v>
      </c>
      <c r="IP55" s="619">
        <v>6993592.9499999993</v>
      </c>
      <c r="IQ55" s="619">
        <v>15061816.449999999</v>
      </c>
      <c r="IR55" s="619">
        <v>11027217.08</v>
      </c>
      <c r="IS55" s="619">
        <v>69442156.350000009</v>
      </c>
      <c r="IT55" s="619">
        <v>117091137.17</v>
      </c>
      <c r="IU55" s="619">
        <v>40974962.769999996</v>
      </c>
      <c r="IV55" s="619">
        <v>165898872.90999997</v>
      </c>
      <c r="IW55" s="619">
        <v>90602305.600000024</v>
      </c>
      <c r="IX55" s="619">
        <v>60249378.199999996</v>
      </c>
      <c r="IY55" s="619">
        <v>38445464.019999996</v>
      </c>
      <c r="IZ55" s="619">
        <v>26356510.170000002</v>
      </c>
      <c r="JA55" s="619">
        <v>9273492.6500000041</v>
      </c>
      <c r="JB55" s="619">
        <v>17177348.039999999</v>
      </c>
      <c r="JC55" s="619">
        <v>48854039.070000008</v>
      </c>
      <c r="JD55" s="619">
        <v>86218033.420000002</v>
      </c>
      <c r="JE55" s="619">
        <v>13706932.910000002</v>
      </c>
      <c r="JF55" s="619">
        <v>137733154.99000001</v>
      </c>
      <c r="JG55" s="619">
        <v>72632236.629999995</v>
      </c>
      <c r="JH55" s="619">
        <v>19349121.57</v>
      </c>
      <c r="JI55" s="619">
        <v>5326783.38</v>
      </c>
      <c r="JJ55" s="619">
        <v>19963342.279999997</v>
      </c>
      <c r="JK55" s="619">
        <v>48583260.049999997</v>
      </c>
      <c r="JL55" s="619">
        <v>212339124.41</v>
      </c>
      <c r="JM55" s="619">
        <v>171630174.06999999</v>
      </c>
      <c r="JN55" s="619">
        <v>112623689.31999999</v>
      </c>
      <c r="JO55" s="619">
        <v>98712427.219999999</v>
      </c>
      <c r="JP55" s="619">
        <v>34848286.729999997</v>
      </c>
      <c r="JQ55" s="619">
        <v>130304821.25</v>
      </c>
      <c r="JR55" s="619">
        <v>38563913.439999998</v>
      </c>
      <c r="JS55" s="619">
        <v>351920332.48000002</v>
      </c>
      <c r="JT55" s="619">
        <v>461708607.76000005</v>
      </c>
      <c r="JU55" s="619">
        <v>78972259.550000012</v>
      </c>
      <c r="JV55" s="619">
        <v>11180899.51</v>
      </c>
      <c r="JW55" s="619">
        <v>70805664.099999994</v>
      </c>
      <c r="JX55" s="619">
        <v>8609521.6500000004</v>
      </c>
      <c r="JY55" s="619">
        <v>55698820.369999997</v>
      </c>
      <c r="JZ55" s="619">
        <v>63649254.840000004</v>
      </c>
      <c r="KA55" s="619">
        <v>47084181.759999998</v>
      </c>
      <c r="KB55" s="619">
        <v>25478504.789999999</v>
      </c>
      <c r="KC55" s="619">
        <v>57853806.490000002</v>
      </c>
      <c r="KD55" s="619">
        <v>50432132.639999993</v>
      </c>
      <c r="KE55" s="619">
        <v>11542634.409999998</v>
      </c>
      <c r="KF55" s="619">
        <v>14359295.369999997</v>
      </c>
      <c r="KG55" s="619">
        <v>34457805.420000002</v>
      </c>
      <c r="KH55" s="619">
        <v>7730383.8600000003</v>
      </c>
      <c r="KI55" s="619">
        <v>784245839.41999996</v>
      </c>
      <c r="KJ55" s="619">
        <v>48492811.699999996</v>
      </c>
      <c r="KK55" s="619">
        <v>5065497.91</v>
      </c>
      <c r="KL55" s="619">
        <v>70167247.020000011</v>
      </c>
      <c r="KM55" s="619">
        <v>133387416.66</v>
      </c>
      <c r="KN55" s="619">
        <v>2728597.15</v>
      </c>
      <c r="KO55" s="619">
        <v>27997702.699999999</v>
      </c>
      <c r="KP55" s="619">
        <v>27811077.210000005</v>
      </c>
      <c r="KQ55" s="619">
        <v>56396860.18</v>
      </c>
      <c r="KR55" s="619">
        <v>146349394.03</v>
      </c>
      <c r="KS55" s="619">
        <v>69606131.390000001</v>
      </c>
      <c r="KT55" s="619">
        <v>41690931.370000005</v>
      </c>
      <c r="KU55" s="619">
        <v>107638834.40299998</v>
      </c>
      <c r="KV55" s="619">
        <v>43658243.910000004</v>
      </c>
      <c r="KW55" s="619">
        <v>109287941.45</v>
      </c>
      <c r="KX55" s="619">
        <v>372173910.46999997</v>
      </c>
      <c r="KY55" s="619">
        <v>194656710.10999998</v>
      </c>
      <c r="KZ55" s="619">
        <v>27175646.57</v>
      </c>
      <c r="LA55" s="619">
        <v>6287050.5700000003</v>
      </c>
      <c r="LB55" s="619">
        <v>10635816.25</v>
      </c>
      <c r="LC55" s="619">
        <v>2155141.3199999998</v>
      </c>
      <c r="LD55" s="619">
        <v>15935795.789999999</v>
      </c>
      <c r="LE55" s="619">
        <v>14077848.800000001</v>
      </c>
      <c r="LF55" s="619">
        <v>35075177.039999999</v>
      </c>
      <c r="LG55" s="619">
        <v>12969489.800000001</v>
      </c>
      <c r="LH55" s="619">
        <v>596939637.73999989</v>
      </c>
      <c r="LI55" s="619">
        <v>139591794.45999998</v>
      </c>
      <c r="LJ55" s="619">
        <v>410857604.13</v>
      </c>
      <c r="LK55" s="619">
        <v>263812920.70000002</v>
      </c>
      <c r="LL55" s="619">
        <v>43436082.199999996</v>
      </c>
      <c r="LM55" s="619">
        <v>49713792.849999994</v>
      </c>
      <c r="LN55" s="619">
        <v>15968110.010000002</v>
      </c>
      <c r="LO55" s="619">
        <v>69807499.620000005</v>
      </c>
      <c r="LP55" s="619">
        <v>6170253.25</v>
      </c>
      <c r="LQ55" s="619">
        <v>53957911.009999998</v>
      </c>
      <c r="LR55" s="619">
        <v>15341137.060000001</v>
      </c>
      <c r="LS55" s="619">
        <v>111976601.33</v>
      </c>
      <c r="LT55" s="619">
        <v>76557440.409999996</v>
      </c>
      <c r="LU55" s="619">
        <v>34081953.439999998</v>
      </c>
      <c r="LV55" s="619">
        <v>1513186006.26</v>
      </c>
      <c r="LW55" s="619">
        <v>459780838.32000005</v>
      </c>
      <c r="LX55" s="619">
        <v>376314410.50999999</v>
      </c>
      <c r="LY55" s="619">
        <v>256498902.05000001</v>
      </c>
      <c r="LZ55" s="619">
        <v>47741285.879999988</v>
      </c>
      <c r="MA55" s="619">
        <v>139692931.47</v>
      </c>
      <c r="MB55" s="619">
        <v>86182281.399999991</v>
      </c>
      <c r="MC55" s="619">
        <v>63184450.300000004</v>
      </c>
      <c r="MD55" s="619">
        <v>108950060.71000001</v>
      </c>
      <c r="ME55" s="619">
        <v>184964490.97999999</v>
      </c>
      <c r="MF55" s="619">
        <v>98176136.370000005</v>
      </c>
      <c r="MG55" s="619">
        <v>62094616.410000004</v>
      </c>
      <c r="MH55" s="619">
        <v>285980349.12</v>
      </c>
      <c r="MI55" s="619">
        <v>36457032.290000007</v>
      </c>
      <c r="MJ55" s="619">
        <v>56487008.74000001</v>
      </c>
      <c r="MK55" s="619">
        <v>32962261.550000001</v>
      </c>
      <c r="ML55" s="619">
        <v>39984444.489999995</v>
      </c>
      <c r="MM55" s="619">
        <v>71624632.629999995</v>
      </c>
      <c r="MN55" s="619">
        <v>11858125.690000001</v>
      </c>
      <c r="MO55" s="619">
        <v>25563388.619999997</v>
      </c>
      <c r="MP55" s="619">
        <v>35481308.439999998</v>
      </c>
      <c r="MQ55" s="619">
        <v>30302427.039999999</v>
      </c>
      <c r="MR55" s="619">
        <v>19407470.359999999</v>
      </c>
      <c r="MS55" s="619">
        <v>38792954.059999995</v>
      </c>
      <c r="MT55" s="619">
        <v>512310203.48000002</v>
      </c>
      <c r="MU55" s="619">
        <v>31591746.849999998</v>
      </c>
      <c r="MV55" s="619">
        <v>165645520.05999997</v>
      </c>
      <c r="MW55" s="619">
        <v>107857273.81000002</v>
      </c>
      <c r="MX55" s="619">
        <v>56487027.969999999</v>
      </c>
      <c r="MY55" s="619">
        <v>77983511.060000002</v>
      </c>
      <c r="MZ55" s="619">
        <v>180855874.69999999</v>
      </c>
      <c r="NA55" s="619">
        <v>51972452.93</v>
      </c>
      <c r="NB55" s="619">
        <v>101557548.83999999</v>
      </c>
      <c r="NC55" s="619">
        <v>5929387.6799999997</v>
      </c>
      <c r="ND55" s="619">
        <v>38360541.609999999</v>
      </c>
      <c r="NE55" s="619">
        <v>935880779.6099999</v>
      </c>
      <c r="NF55" s="619">
        <v>530117338.91000003</v>
      </c>
      <c r="NG55" s="619">
        <v>49350461.520000003</v>
      </c>
      <c r="NH55" s="619">
        <v>784922296.01000011</v>
      </c>
      <c r="NI55" s="619">
        <v>31321313.239999998</v>
      </c>
      <c r="NJ55" s="619">
        <v>126523030.52000001</v>
      </c>
      <c r="NK55" s="619">
        <v>382853710.13999999</v>
      </c>
      <c r="NL55" s="619">
        <v>308051035.29000002</v>
      </c>
      <c r="NM55" s="619">
        <v>29970354.699999999</v>
      </c>
      <c r="NN55" s="619">
        <v>245554815.95000002</v>
      </c>
      <c r="NO55" s="619">
        <v>113329106.95999999</v>
      </c>
      <c r="NP55" s="619">
        <v>84606786.950000003</v>
      </c>
      <c r="NQ55" s="619">
        <v>225363670.68999997</v>
      </c>
      <c r="NR55" s="619">
        <v>62732178.939999998</v>
      </c>
      <c r="NS55" s="619">
        <v>22091860.990000002</v>
      </c>
      <c r="NT55" s="619">
        <v>44241286.549999997</v>
      </c>
      <c r="NU55" s="619">
        <v>44569242.160000004</v>
      </c>
      <c r="NV55" s="619">
        <v>12743248.050000001</v>
      </c>
      <c r="NW55" s="619">
        <v>17592610.649999999</v>
      </c>
      <c r="NX55" s="619">
        <v>563041460.13</v>
      </c>
      <c r="NY55" s="619">
        <v>397397444.64999998</v>
      </c>
      <c r="NZ55" s="619">
        <v>71425602.300000012</v>
      </c>
      <c r="OA55" s="619">
        <v>11065089.9</v>
      </c>
      <c r="OB55" s="619">
        <v>43880268.500000007</v>
      </c>
      <c r="OC55" s="619">
        <v>69162395.520000011</v>
      </c>
      <c r="OD55" s="619">
        <v>7998170.7400000012</v>
      </c>
      <c r="OE55" s="619">
        <v>537608742.67999995</v>
      </c>
      <c r="OF55" s="619">
        <v>78234458.320000008</v>
      </c>
      <c r="OG55" s="619">
        <v>71204930.25</v>
      </c>
      <c r="OH55" s="619">
        <v>150085838.44999999</v>
      </c>
      <c r="OI55" s="619">
        <v>7974885.9899999993</v>
      </c>
      <c r="OJ55" s="619">
        <v>132308856.71000001</v>
      </c>
      <c r="OK55" s="619">
        <v>121806543.04000001</v>
      </c>
      <c r="OL55" s="619">
        <v>23852674.149999999</v>
      </c>
      <c r="OM55" s="619">
        <v>122304976.90000001</v>
      </c>
      <c r="ON55" s="619">
        <v>1166397030.3200002</v>
      </c>
      <c r="OO55" s="619">
        <v>141771733.47000003</v>
      </c>
      <c r="OP55" s="619">
        <v>829799199.78000009</v>
      </c>
      <c r="OQ55" s="619">
        <v>181848348.09</v>
      </c>
      <c r="OR55" s="619">
        <v>40011296.159999996</v>
      </c>
      <c r="OS55" s="619">
        <v>117785427.95999999</v>
      </c>
      <c r="OT55" s="619">
        <v>658079863.9000001</v>
      </c>
      <c r="OU55" s="619">
        <v>44908807.729999997</v>
      </c>
      <c r="OV55" s="619">
        <v>100205958.11</v>
      </c>
      <c r="OW55" s="619">
        <v>93760607.480000004</v>
      </c>
      <c r="OX55" s="619">
        <v>59603386.109999992</v>
      </c>
      <c r="OY55" s="619">
        <v>186150639.73999998</v>
      </c>
      <c r="OZ55" s="619">
        <v>44320923.800000004</v>
      </c>
      <c r="PA55" s="619">
        <v>53146454.360000007</v>
      </c>
      <c r="PB55" s="619">
        <v>48439321.739999995</v>
      </c>
      <c r="PC55" s="619">
        <v>365035800.85000002</v>
      </c>
      <c r="PD55" s="619">
        <v>27030340.789999999</v>
      </c>
      <c r="PE55" s="619">
        <v>61370473.030000001</v>
      </c>
      <c r="PF55" s="619">
        <v>16777663.210000001</v>
      </c>
      <c r="PG55" s="619">
        <v>48236999.719999999</v>
      </c>
      <c r="PH55" s="619">
        <v>131873843.2</v>
      </c>
      <c r="PI55" s="619">
        <v>28965003.510000002</v>
      </c>
      <c r="PJ55" s="619">
        <v>26972565.93</v>
      </c>
      <c r="PK55" s="619">
        <v>23381984.420000002</v>
      </c>
      <c r="PL55" s="619">
        <v>24125990.800000001</v>
      </c>
      <c r="PM55" s="619">
        <v>75025844</v>
      </c>
      <c r="PN55" s="619">
        <v>47349249.249999993</v>
      </c>
      <c r="PO55" s="619">
        <v>16234087.76</v>
      </c>
      <c r="PP55" s="619">
        <v>111666547.45999999</v>
      </c>
      <c r="PQ55" s="619">
        <v>19610211.050000001</v>
      </c>
      <c r="PR55" s="619">
        <v>34149395.100000001</v>
      </c>
      <c r="PS55" s="619">
        <v>10254676.189999999</v>
      </c>
      <c r="PT55" s="619">
        <v>34068549.630000003</v>
      </c>
      <c r="PU55" s="619">
        <v>263733657.31</v>
      </c>
      <c r="PV55" s="619">
        <v>15143174.27</v>
      </c>
      <c r="PW55" s="619">
        <v>7269055.0700000003</v>
      </c>
      <c r="PX55" s="619">
        <v>74579193.950000003</v>
      </c>
      <c r="PY55" s="619">
        <v>281434534.27999997</v>
      </c>
      <c r="PZ55" s="619">
        <v>33533025.52</v>
      </c>
      <c r="QA55" s="619">
        <v>37529101.390000008</v>
      </c>
      <c r="QB55" s="619">
        <v>3170501.97</v>
      </c>
      <c r="QC55" s="619">
        <v>164076010.28999999</v>
      </c>
      <c r="QD55" s="619">
        <v>3869002.4499999997</v>
      </c>
      <c r="QE55" s="619">
        <v>155645869.91</v>
      </c>
      <c r="QF55" s="619">
        <v>21033030.229999997</v>
      </c>
      <c r="QG55" s="619">
        <v>35276913.880000003</v>
      </c>
      <c r="QH55" s="619">
        <v>71681623.019999996</v>
      </c>
      <c r="QI55" s="619">
        <v>21783775.989999998</v>
      </c>
      <c r="QJ55" s="619">
        <v>52210018.529999994</v>
      </c>
      <c r="QK55" s="619">
        <v>21869020.810000002</v>
      </c>
      <c r="QL55" s="619">
        <v>12932961.779999999</v>
      </c>
      <c r="QM55" s="619">
        <v>5834220.0099999998</v>
      </c>
      <c r="QN55" s="619">
        <v>69926577.739999995</v>
      </c>
      <c r="QO55" s="619">
        <v>122230761.81999999</v>
      </c>
      <c r="QP55" s="619">
        <v>8978825.9799999986</v>
      </c>
      <c r="QQ55" s="619">
        <v>6314019.379999999</v>
      </c>
      <c r="QR55" s="619">
        <v>4021398.7</v>
      </c>
      <c r="QS55" s="619">
        <v>6490353.5600000005</v>
      </c>
      <c r="QT55" s="619">
        <v>13456297.5</v>
      </c>
      <c r="QU55" s="619">
        <v>145252072.07999998</v>
      </c>
      <c r="QV55" s="619">
        <v>15731726.130000001</v>
      </c>
      <c r="QW55" s="619">
        <v>189030505.51999998</v>
      </c>
      <c r="QX55" s="619">
        <v>40936442.789999999</v>
      </c>
      <c r="QY55" s="619">
        <v>30106085.170000002</v>
      </c>
      <c r="QZ55" s="619">
        <v>198034866.60999998</v>
      </c>
      <c r="RA55" s="619">
        <v>30172545.219999999</v>
      </c>
      <c r="RB55" s="619">
        <v>102677408.38</v>
      </c>
      <c r="RC55" s="619">
        <v>147325253.50999999</v>
      </c>
      <c r="RD55" s="619">
        <v>24405895.350000001</v>
      </c>
      <c r="RE55" s="619">
        <v>16996547.800000001</v>
      </c>
      <c r="RF55" s="619">
        <v>61800908.479999997</v>
      </c>
      <c r="RG55" s="619">
        <v>16557060.039999999</v>
      </c>
      <c r="RH55" s="619">
        <v>1007837886.76</v>
      </c>
      <c r="RI55" s="619">
        <v>86939777.760000005</v>
      </c>
      <c r="RJ55" s="619">
        <v>17403001.620000001</v>
      </c>
      <c r="RK55" s="619">
        <v>82341446.590000004</v>
      </c>
      <c r="RL55" s="619">
        <v>44203813.969999999</v>
      </c>
      <c r="RM55" s="619">
        <v>67639516.170000002</v>
      </c>
      <c r="RN55" s="619">
        <v>68300061.620000005</v>
      </c>
      <c r="RO55" s="619">
        <v>74173083.810000002</v>
      </c>
      <c r="RP55" s="619">
        <v>70841652.219999999</v>
      </c>
      <c r="RQ55" s="619">
        <v>33792464.850000001</v>
      </c>
      <c r="RR55" s="619">
        <v>163486624.59999999</v>
      </c>
      <c r="RS55" s="619">
        <v>27775999.43</v>
      </c>
      <c r="RT55" s="619">
        <v>17634234.780000001</v>
      </c>
      <c r="RU55" s="619">
        <v>41873068.549999997</v>
      </c>
      <c r="RV55" s="619">
        <v>10265903.75</v>
      </c>
      <c r="RW55" s="619">
        <v>22040360.420000002</v>
      </c>
      <c r="RX55" s="619">
        <v>45035746.689999998</v>
      </c>
      <c r="RY55" s="619">
        <v>7237744.3700000001</v>
      </c>
      <c r="RZ55" s="619">
        <v>4341091.37</v>
      </c>
      <c r="SA55" s="619">
        <v>27649934.41</v>
      </c>
      <c r="SB55" s="619">
        <v>119606863.40000001</v>
      </c>
      <c r="SC55" s="619">
        <v>68086911.519999996</v>
      </c>
      <c r="SD55" s="619">
        <v>37995449.240000002</v>
      </c>
      <c r="SE55" s="619">
        <v>30478173.860000007</v>
      </c>
      <c r="SF55" s="619">
        <v>11326385.049999999</v>
      </c>
      <c r="SG55" s="619">
        <v>21762581.360000003</v>
      </c>
      <c r="SH55" s="619">
        <v>30266489.039999999</v>
      </c>
      <c r="SI55" s="619">
        <v>28695709.760000002</v>
      </c>
      <c r="SJ55" s="619">
        <v>37519934.400000006</v>
      </c>
      <c r="SK55" s="619">
        <v>39104980.109999992</v>
      </c>
      <c r="SL55" s="619">
        <v>8850464.7599999979</v>
      </c>
      <c r="SM55" s="619">
        <v>7004668.5799999991</v>
      </c>
      <c r="SN55" s="619">
        <v>145254557.61000001</v>
      </c>
      <c r="SO55" s="619">
        <v>45757492.850000001</v>
      </c>
      <c r="SP55" s="619">
        <v>19413071.129999999</v>
      </c>
      <c r="SQ55" s="619">
        <v>45397980.549999997</v>
      </c>
      <c r="SR55" s="619">
        <v>40346383.259999998</v>
      </c>
      <c r="SS55" s="619">
        <v>36569742.560000002</v>
      </c>
      <c r="ST55" s="619">
        <v>50153584.460000001</v>
      </c>
      <c r="SU55" s="619">
        <v>13450087.16</v>
      </c>
      <c r="SV55" s="619">
        <v>112034217.95999999</v>
      </c>
      <c r="SW55" s="619">
        <v>34347986.880000003</v>
      </c>
      <c r="SX55" s="619">
        <v>15752898.52</v>
      </c>
      <c r="SY55" s="619">
        <v>30391062.780000001</v>
      </c>
      <c r="SZ55" s="619">
        <v>6256560.8200000003</v>
      </c>
      <c r="TA55" s="619">
        <v>17902155.98</v>
      </c>
      <c r="TB55" s="619">
        <v>14646683.74</v>
      </c>
      <c r="TC55" s="619">
        <v>43001498.479999997</v>
      </c>
      <c r="TD55" s="619">
        <v>12836229.93</v>
      </c>
      <c r="TE55" s="619">
        <v>5251622.1900000004</v>
      </c>
      <c r="TF55" s="619">
        <v>21666721.079999998</v>
      </c>
      <c r="TG55" s="619">
        <v>36341296.460000001</v>
      </c>
      <c r="TH55" s="619">
        <v>61962612.310000002</v>
      </c>
      <c r="TI55" s="619">
        <v>9392803.0399999991</v>
      </c>
      <c r="TJ55" s="619">
        <v>171552519.03</v>
      </c>
      <c r="TK55" s="619">
        <v>54619245.979999997</v>
      </c>
      <c r="TL55" s="619">
        <v>40298439.280000001</v>
      </c>
      <c r="TM55" s="619">
        <v>17459050.050000001</v>
      </c>
      <c r="TN55" s="619">
        <v>32769133.280000001</v>
      </c>
      <c r="TO55" s="619">
        <v>24167629.239999998</v>
      </c>
      <c r="TP55" s="619">
        <v>16381963.33</v>
      </c>
      <c r="TQ55" s="619">
        <v>65507164.689999998</v>
      </c>
      <c r="TR55" s="619">
        <v>34002461.049999997</v>
      </c>
      <c r="TS55" s="619">
        <v>8957274</v>
      </c>
      <c r="TT55" s="619">
        <v>36408519.899999999</v>
      </c>
      <c r="TU55" s="619">
        <v>36264580.740000002</v>
      </c>
      <c r="TV55" s="619">
        <v>14072688.050000001</v>
      </c>
      <c r="TW55" s="619">
        <v>24831484.809999999</v>
      </c>
      <c r="TX55" s="619">
        <v>20915028.050000001</v>
      </c>
      <c r="TY55" s="619">
        <v>45657702.280000001</v>
      </c>
      <c r="TZ55" s="619">
        <v>154466192.31999999</v>
      </c>
      <c r="UA55" s="619">
        <v>42870795.18</v>
      </c>
      <c r="UB55" s="619">
        <v>418021388.42000002</v>
      </c>
      <c r="UC55" s="619">
        <v>33713676.740000002</v>
      </c>
      <c r="UD55" s="619">
        <v>10431942.9</v>
      </c>
      <c r="UE55" s="619">
        <v>16659749.359999999</v>
      </c>
      <c r="UF55" s="619">
        <v>29969215.379999999</v>
      </c>
      <c r="UG55" s="619">
        <v>31050329.09</v>
      </c>
      <c r="UH55" s="619">
        <v>5763704.4299999997</v>
      </c>
      <c r="UI55" s="619">
        <v>41456031.689999998</v>
      </c>
      <c r="UJ55" s="619">
        <v>12894376.15</v>
      </c>
      <c r="UK55" s="619">
        <v>249880862.20000002</v>
      </c>
      <c r="UL55" s="619">
        <v>48140479.450000003</v>
      </c>
      <c r="UM55" s="619">
        <v>32008221.350000001</v>
      </c>
      <c r="UN55" s="619">
        <v>41646419.220000006</v>
      </c>
      <c r="UO55" s="619">
        <v>40248010.730000004</v>
      </c>
      <c r="UP55" s="619">
        <v>16367774.039999999</v>
      </c>
      <c r="UQ55" s="619">
        <v>906281232.79999995</v>
      </c>
      <c r="UR55" s="619">
        <v>21860309.149999999</v>
      </c>
      <c r="US55" s="619">
        <v>6684999.0499999998</v>
      </c>
      <c r="UT55" s="619">
        <v>65023241.390000001</v>
      </c>
      <c r="UU55" s="619">
        <v>34703680.979999997</v>
      </c>
      <c r="UV55" s="619">
        <v>2077974.53</v>
      </c>
      <c r="UW55" s="619">
        <v>51728127.670000002</v>
      </c>
      <c r="UX55" s="619">
        <v>11372532.27</v>
      </c>
      <c r="UY55" s="619">
        <v>2370251.6800000002</v>
      </c>
      <c r="UZ55" s="619">
        <v>32477364.949999999</v>
      </c>
      <c r="VA55" s="619">
        <v>26912448.77</v>
      </c>
      <c r="VB55" s="619">
        <v>40523098.520000003</v>
      </c>
      <c r="VC55" s="619">
        <v>51562804.759999998</v>
      </c>
      <c r="VD55" s="619">
        <v>49950797.539999999</v>
      </c>
      <c r="VE55" s="619">
        <v>17694851.399999999</v>
      </c>
      <c r="VF55" s="619">
        <v>15225894.470000001</v>
      </c>
      <c r="VG55" s="619">
        <v>21496829.850000001</v>
      </c>
      <c r="VH55" s="619">
        <v>17552072.780000001</v>
      </c>
      <c r="VI55" s="619">
        <v>38149350.329999998</v>
      </c>
      <c r="VJ55" s="619">
        <v>8062041.8200000003</v>
      </c>
      <c r="VK55" s="619">
        <v>19427621.210000001</v>
      </c>
      <c r="VL55" s="619">
        <v>13021853.620000001</v>
      </c>
      <c r="VM55" s="619">
        <v>170895836.59000003</v>
      </c>
      <c r="VN55" s="619">
        <v>32412557.48</v>
      </c>
      <c r="VO55" s="619">
        <v>56503069.320000008</v>
      </c>
      <c r="VP55" s="619">
        <v>30775345.449999996</v>
      </c>
      <c r="VQ55" s="619">
        <v>41114445.649999999</v>
      </c>
      <c r="VR55" s="619">
        <v>31188724.350000001</v>
      </c>
      <c r="VS55" s="619">
        <v>33488502.229999997</v>
      </c>
      <c r="VT55" s="619">
        <v>11745930.93</v>
      </c>
      <c r="VU55" s="619">
        <v>34329077.350000001</v>
      </c>
      <c r="VV55" s="619">
        <v>41992894.280000001</v>
      </c>
      <c r="VW55" s="619">
        <v>22302323.309999999</v>
      </c>
      <c r="VX55" s="619">
        <v>79607936.74000001</v>
      </c>
      <c r="VY55" s="619">
        <v>14071121.460000001</v>
      </c>
      <c r="VZ55" s="619">
        <v>59000256.439999998</v>
      </c>
      <c r="WA55" s="619">
        <v>10116285.550000001</v>
      </c>
      <c r="WB55" s="619">
        <v>2731332678.4000001</v>
      </c>
      <c r="WC55" s="619">
        <v>55997772.18</v>
      </c>
      <c r="WD55" s="619">
        <v>62512373.390000001</v>
      </c>
      <c r="WE55" s="619">
        <v>60566428.510000005</v>
      </c>
      <c r="WF55" s="619">
        <v>39289484.140000001</v>
      </c>
      <c r="WG55" s="619">
        <v>17366281.860000003</v>
      </c>
      <c r="WH55" s="619">
        <v>28527863.440000001</v>
      </c>
      <c r="WI55" s="619">
        <v>53839840.239999995</v>
      </c>
      <c r="WJ55" s="619">
        <v>62495569.979999997</v>
      </c>
      <c r="WK55" s="619">
        <v>68207285.870000005</v>
      </c>
      <c r="WL55" s="619">
        <v>15610019.59</v>
      </c>
      <c r="WM55" s="619">
        <v>27609387.699999999</v>
      </c>
      <c r="WN55" s="619">
        <v>80447130.780000001</v>
      </c>
      <c r="WO55" s="619">
        <v>16266625.550000001</v>
      </c>
      <c r="WP55" s="619">
        <v>65961491.479999997</v>
      </c>
      <c r="WQ55" s="619">
        <v>75348984.12999998</v>
      </c>
      <c r="WR55" s="619">
        <v>25471829.530000001</v>
      </c>
      <c r="WS55" s="619">
        <v>111235282.8</v>
      </c>
      <c r="WT55" s="619">
        <v>20064592.669999998</v>
      </c>
      <c r="WU55" s="619">
        <v>72212912.069999993</v>
      </c>
      <c r="WV55" s="619">
        <v>36590660.359999992</v>
      </c>
      <c r="WW55" s="619">
        <v>25508244.439999998</v>
      </c>
      <c r="WX55" s="619">
        <v>40321922.940000005</v>
      </c>
      <c r="WY55" s="619">
        <v>18917323.5</v>
      </c>
      <c r="XA55" s="619">
        <v>8991120.8300000019</v>
      </c>
      <c r="XB55" s="619">
        <v>6508366.6900000004</v>
      </c>
      <c r="XC55" s="619">
        <v>30572314.25</v>
      </c>
      <c r="XD55" s="619">
        <v>52211388.859999999</v>
      </c>
      <c r="XE55" s="619">
        <v>7516799.3449999997</v>
      </c>
      <c r="XF55" s="619">
        <v>39880840.759999998</v>
      </c>
      <c r="XG55" s="619">
        <v>18822339.760000002</v>
      </c>
      <c r="XH55" s="619">
        <v>12238686.620000001</v>
      </c>
      <c r="XI55" s="619">
        <v>230825109.80000001</v>
      </c>
      <c r="XJ55" s="619">
        <v>76601858.510000005</v>
      </c>
      <c r="XK55" s="619">
        <v>138699091.13</v>
      </c>
      <c r="XL55" s="619">
        <v>146917510.22999999</v>
      </c>
      <c r="XM55" s="619">
        <v>56900868.399999999</v>
      </c>
      <c r="XN55" s="619">
        <v>72248356.129999995</v>
      </c>
      <c r="XO55" s="619">
        <v>145606623.43000001</v>
      </c>
      <c r="XP55" s="619">
        <v>127339496.97</v>
      </c>
      <c r="XQ55" s="619">
        <v>34647118.380000003</v>
      </c>
      <c r="XR55" s="619">
        <v>151596035.74000001</v>
      </c>
      <c r="XS55" s="619">
        <v>116426936.12</v>
      </c>
      <c r="XT55" s="619">
        <v>36315111.039999999</v>
      </c>
      <c r="XU55" s="619">
        <v>52213324.950000003</v>
      </c>
      <c r="XV55" s="619">
        <v>75732447.219999999</v>
      </c>
      <c r="XW55" s="619">
        <v>90073270.040000007</v>
      </c>
      <c r="XX55" s="619">
        <v>14654282.869999999</v>
      </c>
      <c r="XY55" s="619">
        <v>26370092.030000001</v>
      </c>
      <c r="XZ55" s="619">
        <v>44461415.469999999</v>
      </c>
      <c r="YA55" s="619">
        <v>27719537.75</v>
      </c>
      <c r="YB55" s="619">
        <v>55722268.5</v>
      </c>
      <c r="YC55" s="619">
        <v>46467376.549999997</v>
      </c>
      <c r="YD55" s="619">
        <v>81296441.25</v>
      </c>
      <c r="YE55" s="619">
        <v>52413421.109999999</v>
      </c>
      <c r="YF55" s="619">
        <v>146923551.59999999</v>
      </c>
      <c r="YG55" s="619">
        <v>116984770.95999999</v>
      </c>
      <c r="YH55" s="619">
        <v>151279136.13000003</v>
      </c>
      <c r="YI55" s="619">
        <v>107821207.06999999</v>
      </c>
      <c r="YJ55" s="619">
        <v>371897115.88000005</v>
      </c>
      <c r="YK55" s="619">
        <v>85484348.530000001</v>
      </c>
      <c r="YL55" s="619">
        <v>136110879.77000001</v>
      </c>
      <c r="YM55" s="619">
        <v>48637372.949999996</v>
      </c>
      <c r="YN55" s="619">
        <v>59378618.890000001</v>
      </c>
      <c r="YO55" s="619">
        <v>93403624.99000001</v>
      </c>
      <c r="YP55" s="619">
        <v>88526627.800000012</v>
      </c>
      <c r="YQ55" s="619">
        <v>86783792.280000016</v>
      </c>
      <c r="YR55" s="619">
        <v>55819695.409999996</v>
      </c>
      <c r="YS55" s="619">
        <v>63257792.890000008</v>
      </c>
      <c r="YT55" s="619">
        <v>105096606.31999999</v>
      </c>
      <c r="YU55" s="619">
        <v>126812954.61999999</v>
      </c>
      <c r="YV55" s="619">
        <v>71206432.549999997</v>
      </c>
      <c r="YW55" s="619">
        <v>141513267.13000005</v>
      </c>
      <c r="YX55" s="619">
        <v>26602603.98</v>
      </c>
      <c r="YY55" s="619">
        <v>37066357.650000006</v>
      </c>
      <c r="YZ55" s="619">
        <v>42268944.910000004</v>
      </c>
      <c r="ZA55" s="619">
        <v>19513433.199999999</v>
      </c>
      <c r="ZB55" s="619">
        <v>18674068.82</v>
      </c>
      <c r="ZC55" s="619">
        <v>1045865.46</v>
      </c>
      <c r="ZD55" s="619">
        <v>192754796.52000001</v>
      </c>
      <c r="ZE55" s="619">
        <v>26896154.789999999</v>
      </c>
      <c r="ZF55" s="619">
        <v>52979241.020000003</v>
      </c>
      <c r="ZG55" s="619">
        <v>28658224.219999999</v>
      </c>
      <c r="ZH55" s="619">
        <v>49886595.409999996</v>
      </c>
      <c r="ZI55" s="619">
        <v>23806949.66</v>
      </c>
      <c r="ZJ55" s="619">
        <v>31026793.539999999</v>
      </c>
      <c r="ZK55" s="619">
        <v>20272473.850000001</v>
      </c>
      <c r="ZL55" s="619">
        <v>36761426.292999998</v>
      </c>
      <c r="ZM55" s="619">
        <v>442289946.33999997</v>
      </c>
      <c r="ZN55" s="619">
        <v>38192628.949999996</v>
      </c>
      <c r="ZO55" s="619">
        <v>65228514.026999995</v>
      </c>
      <c r="ZP55" s="619">
        <v>369307416.64999998</v>
      </c>
      <c r="ZQ55" s="619">
        <v>92179755.189999998</v>
      </c>
      <c r="ZR55" s="619">
        <v>50058505.446999997</v>
      </c>
      <c r="ZS55" s="619">
        <v>33127191.489999998</v>
      </c>
      <c r="ZT55" s="619">
        <v>154517671.66</v>
      </c>
      <c r="ZU55" s="619">
        <v>198101527.87</v>
      </c>
      <c r="ZV55" s="619">
        <v>31107627.710000001</v>
      </c>
      <c r="ZW55" s="619">
        <v>45819820.259999998</v>
      </c>
      <c r="ZX55" s="619">
        <v>41526607.350000001</v>
      </c>
      <c r="ZY55" s="619">
        <v>10002484.800000001</v>
      </c>
      <c r="ZZ55" s="619">
        <v>43325114.700000003</v>
      </c>
      <c r="AAA55" s="619">
        <v>13802462.140000001</v>
      </c>
      <c r="AAB55" s="619">
        <v>27706785.330000002</v>
      </c>
      <c r="AAC55" s="619">
        <v>27479759.950000003</v>
      </c>
      <c r="AAD55" s="619">
        <v>47367496.530000001</v>
      </c>
      <c r="AAE55" s="619">
        <v>58875662.030000001</v>
      </c>
      <c r="AAF55" s="619">
        <v>38319304.689999998</v>
      </c>
      <c r="AAG55" s="619">
        <v>15739952.41</v>
      </c>
      <c r="AAH55" s="619">
        <v>35499187.579999998</v>
      </c>
      <c r="AAI55" s="619">
        <v>100330338.12</v>
      </c>
      <c r="AAJ55" s="619">
        <v>16894818.829999998</v>
      </c>
      <c r="AAK55" s="619">
        <v>30688770.609999999</v>
      </c>
      <c r="AAL55" s="619">
        <v>9593042.2300000004</v>
      </c>
      <c r="AAM55" s="619">
        <v>28294534.550000001</v>
      </c>
      <c r="AAN55" s="619">
        <v>22200018.990000002</v>
      </c>
      <c r="AAO55" s="619">
        <v>20817819.27</v>
      </c>
      <c r="AAP55" s="619">
        <v>790769523.24999988</v>
      </c>
      <c r="AAQ55" s="619">
        <v>24782524.190000001</v>
      </c>
      <c r="AAR55" s="619">
        <v>36141495.539999999</v>
      </c>
      <c r="AAS55" s="619">
        <v>210207634.68000001</v>
      </c>
      <c r="AAT55" s="619">
        <v>70108386.489999995</v>
      </c>
      <c r="AAU55" s="619">
        <v>94278695.810000002</v>
      </c>
      <c r="AAV55" s="619">
        <v>26707399.620000001</v>
      </c>
      <c r="AAW55" s="619">
        <v>101845718.04000001</v>
      </c>
      <c r="AAX55" s="619">
        <v>114901745.27</v>
      </c>
      <c r="AAY55" s="619">
        <v>31850586.84</v>
      </c>
      <c r="AAZ55" s="619">
        <v>71898087.719999999</v>
      </c>
      <c r="ABA55" s="619">
        <v>125911436.5</v>
      </c>
      <c r="ABB55" s="619">
        <v>100464136.47</v>
      </c>
      <c r="ABC55" s="619">
        <v>13283145.719999999</v>
      </c>
      <c r="ABD55" s="619">
        <v>13868755.25</v>
      </c>
      <c r="ABE55" s="619">
        <v>37260976.32</v>
      </c>
      <c r="ABF55" s="619">
        <v>39566042.710000001</v>
      </c>
      <c r="ABG55" s="619">
        <v>69213513.510000005</v>
      </c>
      <c r="ABH55" s="619">
        <v>26047687.559999999</v>
      </c>
      <c r="ABI55" s="619">
        <v>143916814.28999999</v>
      </c>
      <c r="ABJ55" s="619">
        <v>138287949.94999999</v>
      </c>
      <c r="ABK55" s="619">
        <v>53807900.799999997</v>
      </c>
      <c r="ABL55" s="619">
        <v>33028395.079999998</v>
      </c>
      <c r="ABM55" s="619">
        <v>20606395.739999998</v>
      </c>
      <c r="ABN55" s="619">
        <v>39945284.939999998</v>
      </c>
      <c r="ABO55" s="619">
        <v>20524090.879999999</v>
      </c>
      <c r="ABP55" s="619">
        <v>81267123.049999997</v>
      </c>
      <c r="ABQ55" s="619">
        <v>62697475.560000002</v>
      </c>
      <c r="ABR55" s="619">
        <v>29478316.73</v>
      </c>
      <c r="ABS55" s="619">
        <v>119758706.55</v>
      </c>
      <c r="ABT55" s="619">
        <v>135329773.72999999</v>
      </c>
      <c r="ABU55" s="619">
        <v>113623311.66</v>
      </c>
      <c r="ABV55" s="619">
        <v>25197357.559999999</v>
      </c>
      <c r="ABW55" s="619">
        <v>64168813.75</v>
      </c>
      <c r="ABX55" s="619">
        <v>41545239.93</v>
      </c>
      <c r="ABY55" s="619">
        <v>238487068.34999996</v>
      </c>
      <c r="ABZ55" s="619">
        <v>44779143.950000003</v>
      </c>
      <c r="ACA55" s="619">
        <v>70661111.74000001</v>
      </c>
      <c r="ACB55" s="619">
        <v>25322796.870000001</v>
      </c>
      <c r="ACC55" s="619">
        <v>25304844.43</v>
      </c>
      <c r="ACD55" s="619">
        <v>79534856.370000005</v>
      </c>
      <c r="ACE55" s="619">
        <v>14467370.129999999</v>
      </c>
      <c r="ACF55" s="619">
        <v>14897638.23</v>
      </c>
      <c r="ACG55" s="619">
        <v>19564078.189999998</v>
      </c>
      <c r="ACH55" s="619">
        <v>36610930.75</v>
      </c>
      <c r="ACI55" s="619">
        <v>18477322.390000001</v>
      </c>
      <c r="ACJ55" s="619">
        <v>229014480.81</v>
      </c>
      <c r="ACK55" s="619">
        <v>36037309.579999998</v>
      </c>
      <c r="ACL55" s="619">
        <v>34090849.589999996</v>
      </c>
      <c r="ACM55" s="619">
        <v>114925810.81</v>
      </c>
      <c r="ACN55" s="619">
        <v>9427491.6799999997</v>
      </c>
      <c r="ACO55" s="619">
        <v>22754932.220000003</v>
      </c>
      <c r="ACP55" s="619">
        <v>52777513.590000004</v>
      </c>
      <c r="ACQ55" s="619">
        <v>303059815.25000006</v>
      </c>
      <c r="ACR55" s="619">
        <v>59753208.600000001</v>
      </c>
      <c r="ACS55" s="619">
        <v>32239326.059999999</v>
      </c>
      <c r="ACT55" s="619">
        <v>32593556.320000004</v>
      </c>
      <c r="ACU55" s="619">
        <v>85250000.649999991</v>
      </c>
      <c r="ACV55" s="619">
        <v>89591860.49000001</v>
      </c>
      <c r="ACW55" s="619">
        <v>531481111.66000009</v>
      </c>
      <c r="ACX55" s="619">
        <v>13894993.549999999</v>
      </c>
      <c r="ACY55" s="619">
        <v>48228480.539999999</v>
      </c>
      <c r="ACZ55" s="619">
        <v>55981801.270000003</v>
      </c>
      <c r="ADA55" s="619">
        <v>11797589.65</v>
      </c>
      <c r="ADB55" s="619">
        <v>15417776.4</v>
      </c>
      <c r="ADC55" s="619">
        <v>3974813.63</v>
      </c>
      <c r="ADD55" s="619">
        <v>16608670.399999999</v>
      </c>
      <c r="ADE55" s="619">
        <v>36510126.740000002</v>
      </c>
      <c r="ADF55" s="619">
        <v>65375692.210000001</v>
      </c>
      <c r="ADG55" s="619">
        <v>28320458.640000004</v>
      </c>
      <c r="ADH55" s="619">
        <v>50428426.509999998</v>
      </c>
      <c r="ADI55" s="619">
        <v>16475434.149999999</v>
      </c>
      <c r="ADJ55" s="619">
        <v>16241468.5</v>
      </c>
      <c r="ADK55" s="619">
        <v>27429818.360000003</v>
      </c>
      <c r="ADL55" s="619">
        <v>6894696.3800000008</v>
      </c>
      <c r="ADM55" s="619">
        <v>45803811.860000007</v>
      </c>
      <c r="ADN55" s="619">
        <v>31082085.900000002</v>
      </c>
      <c r="ADO55" s="619">
        <v>9753888.7599999979</v>
      </c>
      <c r="ADP55" s="619">
        <v>527106226.5</v>
      </c>
      <c r="ADQ55" s="619">
        <v>129845234.96999998</v>
      </c>
      <c r="ADR55" s="619">
        <v>71445783.859999999</v>
      </c>
      <c r="ADS55" s="619">
        <v>56565902</v>
      </c>
      <c r="ADT55" s="619">
        <v>48248060.629999995</v>
      </c>
      <c r="ADU55" s="619">
        <v>1744117.99</v>
      </c>
      <c r="ADV55" s="619">
        <v>9804432.9399999995</v>
      </c>
      <c r="ADW55" s="619">
        <v>31217996.270000003</v>
      </c>
      <c r="ADX55" s="619">
        <v>480624.32999999996</v>
      </c>
      <c r="ADY55" s="619">
        <v>11584540.01</v>
      </c>
      <c r="ADZ55" s="619">
        <v>337118018.65000004</v>
      </c>
      <c r="AEA55" s="619">
        <v>169436565.75999999</v>
      </c>
      <c r="AEB55" s="619">
        <v>24693781.199999999</v>
      </c>
      <c r="AEC55" s="619">
        <v>39876742.68</v>
      </c>
      <c r="AED55" s="619">
        <v>32119912.640000001</v>
      </c>
      <c r="AEE55" s="619">
        <v>84496865.030000001</v>
      </c>
      <c r="AEF55" s="619">
        <v>47398667.879999995</v>
      </c>
      <c r="AEG55" s="619">
        <v>12672010.180000002</v>
      </c>
      <c r="AEH55" s="619">
        <v>4504368.08</v>
      </c>
      <c r="AEI55" s="619">
        <v>22402255.119999997</v>
      </c>
      <c r="AEJ55" s="619">
        <v>32042438.440000005</v>
      </c>
      <c r="AEK55" s="619">
        <v>101289196.02</v>
      </c>
      <c r="AEL55" s="619">
        <v>24842837.059999995</v>
      </c>
      <c r="AEM55" s="619">
        <v>10202922.4</v>
      </c>
      <c r="AEN55" s="619">
        <v>50206320.949999996</v>
      </c>
      <c r="AEO55" s="619">
        <v>61291488.710000001</v>
      </c>
      <c r="AEP55" s="619">
        <v>15217777.98</v>
      </c>
      <c r="AEQ55" s="619">
        <v>46692077.420000009</v>
      </c>
      <c r="AER55" s="619">
        <v>5796793.4000000004</v>
      </c>
      <c r="AES55" s="619">
        <v>33020137.07</v>
      </c>
      <c r="AET55" s="619">
        <v>387805105.85000002</v>
      </c>
      <c r="AEU55" s="619">
        <v>78521039.249999985</v>
      </c>
      <c r="AEV55" s="619">
        <v>116438549.09000002</v>
      </c>
      <c r="AEW55" s="619">
        <v>26708313.800000001</v>
      </c>
      <c r="AEX55" s="619">
        <v>19748072.649999995</v>
      </c>
      <c r="AEY55" s="619">
        <v>19545479.809999995</v>
      </c>
      <c r="AEZ55" s="619">
        <v>28723771.910000004</v>
      </c>
      <c r="AFA55" s="619">
        <v>17700122.59</v>
      </c>
      <c r="AFB55" s="619">
        <v>12868797.6</v>
      </c>
      <c r="AFC55" s="619">
        <v>8973224.2799999993</v>
      </c>
      <c r="AFD55" s="619">
        <v>357969598.33999997</v>
      </c>
      <c r="AFE55" s="619">
        <v>161719061.91</v>
      </c>
      <c r="AFF55" s="619">
        <v>86861145.670000002</v>
      </c>
      <c r="AFG55" s="619">
        <v>58757572.080000006</v>
      </c>
      <c r="AFH55" s="619">
        <v>237989112.49000001</v>
      </c>
      <c r="AFI55" s="619">
        <v>84225237.269999996</v>
      </c>
      <c r="AFJ55" s="619">
        <v>36388772.899999999</v>
      </c>
      <c r="AFK55" s="619">
        <v>30416771.769999996</v>
      </c>
      <c r="AFL55" s="619">
        <v>54646834.509999998</v>
      </c>
      <c r="AFM55" s="619">
        <v>38699219.75</v>
      </c>
      <c r="AFN55" s="619">
        <v>27001052.650000002</v>
      </c>
      <c r="AFO55" s="619">
        <v>42598715.619999997</v>
      </c>
      <c r="AFP55" s="619">
        <v>50595074.369999997</v>
      </c>
      <c r="AFQ55" s="619">
        <v>300922742.81999999</v>
      </c>
      <c r="AFR55" s="619">
        <v>112514775.19999999</v>
      </c>
      <c r="AFS55" s="619">
        <v>136191946.03999999</v>
      </c>
      <c r="AFT55" s="619">
        <v>52457743.380000003</v>
      </c>
      <c r="AFU55" s="619">
        <v>73366856.890000015</v>
      </c>
      <c r="AFV55" s="619">
        <v>63292612.540000007</v>
      </c>
      <c r="AFW55" s="619">
        <v>42268002.32</v>
      </c>
      <c r="AFX55" s="619">
        <v>150182210.97</v>
      </c>
      <c r="AFY55" s="619">
        <v>64213066.649999999</v>
      </c>
      <c r="AFZ55" s="619">
        <v>26495786.590000004</v>
      </c>
      <c r="AGA55" s="619">
        <v>199564209.94</v>
      </c>
      <c r="AGB55" s="619">
        <v>76018088.129999995</v>
      </c>
      <c r="AGC55" s="619">
        <v>548793312.18999994</v>
      </c>
      <c r="AGD55" s="619">
        <v>109003266.11000001</v>
      </c>
      <c r="AGE55" s="619">
        <v>50593735.460000001</v>
      </c>
      <c r="AGF55" s="619">
        <v>94949001.769999996</v>
      </c>
      <c r="AGG55" s="619">
        <v>119578417.88000001</v>
      </c>
      <c r="AGH55" s="619">
        <v>38140090.68</v>
      </c>
      <c r="AGI55" s="619">
        <v>43575446.920000002</v>
      </c>
      <c r="AGJ55" s="619">
        <v>48907241.860000007</v>
      </c>
      <c r="AGK55" s="619">
        <v>32311777.760000002</v>
      </c>
      <c r="AGL55" s="619">
        <v>35299047.610000007</v>
      </c>
      <c r="AGM55" s="619">
        <v>27478685.300000001</v>
      </c>
      <c r="AGN55" s="619">
        <v>798685351.78999984</v>
      </c>
      <c r="AGO55" s="619">
        <v>113103518.69</v>
      </c>
      <c r="AGP55" s="619">
        <v>192904677.61000001</v>
      </c>
      <c r="AGQ55" s="619">
        <v>43902454.009999998</v>
      </c>
      <c r="AGR55" s="619">
        <v>173137818.71000001</v>
      </c>
      <c r="AGS55" s="619">
        <v>106018655.46000001</v>
      </c>
      <c r="AGT55" s="619">
        <v>14092265.190000001</v>
      </c>
      <c r="AGU55" s="619">
        <v>55813532.609999999</v>
      </c>
      <c r="AGV55" s="619">
        <v>788588836.18000007</v>
      </c>
      <c r="AGW55" s="619">
        <v>352582699.52999997</v>
      </c>
      <c r="AGX55" s="619">
        <v>16163103.6</v>
      </c>
      <c r="AGY55" s="619">
        <v>213943527.23999998</v>
      </c>
      <c r="AGZ55" s="619">
        <v>157022372.28</v>
      </c>
      <c r="AHA55" s="619">
        <v>169073825.5</v>
      </c>
      <c r="AHB55" s="619">
        <v>16593215.449999999</v>
      </c>
      <c r="AHC55" s="619">
        <v>39620225.970000006</v>
      </c>
      <c r="AHD55" s="619">
        <v>15326424.059999999</v>
      </c>
      <c r="AHE55" s="619">
        <v>72733985.019999981</v>
      </c>
      <c r="AHF55" s="619">
        <v>184420497.73999998</v>
      </c>
      <c r="AHH55" s="619">
        <v>42639701.310000002</v>
      </c>
      <c r="AHI55" s="619">
        <v>82460022.909999996</v>
      </c>
      <c r="AHJ55" s="619">
        <v>42670550.95000001</v>
      </c>
      <c r="AHK55" s="619">
        <v>41974473.620000005</v>
      </c>
      <c r="AHL55" s="619">
        <v>26746611.949999999</v>
      </c>
      <c r="AHM55" s="619">
        <v>41610895.669999994</v>
      </c>
      <c r="AHN55" s="619">
        <v>61936894.130000003</v>
      </c>
      <c r="AHO55" s="619">
        <v>36927181.519999996</v>
      </c>
      <c r="AHP55" s="619">
        <v>38280682.600000001</v>
      </c>
      <c r="AHQ55" s="613">
        <v>40746615.590000004</v>
      </c>
      <c r="AHR55" s="613">
        <v>25393641.289999999</v>
      </c>
      <c r="AHS55" s="613">
        <v>14846513.310000002</v>
      </c>
      <c r="AHT55" s="619">
        <f t="shared" si="62"/>
        <v>76637114301.52005</v>
      </c>
    </row>
    <row r="56" spans="1:908" x14ac:dyDescent="0.8">
      <c r="B56" s="618" t="s">
        <v>6050</v>
      </c>
      <c r="C56" s="619" t="s">
        <v>6449</v>
      </c>
      <c r="D56" s="619">
        <v>21752102.690000001</v>
      </c>
      <c r="E56" s="619">
        <v>4323261.21</v>
      </c>
      <c r="F56" s="619">
        <v>1216008.96</v>
      </c>
      <c r="G56" s="619">
        <v>755277.19</v>
      </c>
      <c r="H56" s="619">
        <v>7239116</v>
      </c>
      <c r="I56" s="619">
        <v>2122672.62</v>
      </c>
      <c r="J56" s="619">
        <v>60869010.590000004</v>
      </c>
      <c r="K56" s="619">
        <v>5569903.5599999996</v>
      </c>
      <c r="L56" s="619">
        <v>250932.48000000001</v>
      </c>
      <c r="M56" s="619">
        <v>533058.91</v>
      </c>
      <c r="N56" s="619">
        <v>96167.15</v>
      </c>
      <c r="O56" s="619">
        <v>413330.07</v>
      </c>
      <c r="P56" s="619">
        <v>60399235.189999998</v>
      </c>
      <c r="Q56" s="619">
        <v>2288059.4300000002</v>
      </c>
      <c r="R56" s="619">
        <v>227532.91</v>
      </c>
      <c r="S56" s="619">
        <v>309385.01</v>
      </c>
      <c r="T56" s="619">
        <v>2921475.59</v>
      </c>
      <c r="U56" s="619">
        <v>693308.21</v>
      </c>
      <c r="V56" s="619">
        <v>94754733.209999993</v>
      </c>
      <c r="W56" s="619">
        <v>609698.24000000011</v>
      </c>
      <c r="X56" s="619">
        <v>3350094.75</v>
      </c>
      <c r="Y56" s="619">
        <v>51615</v>
      </c>
      <c r="Z56" s="619">
        <v>4422568.71</v>
      </c>
      <c r="AA56" s="619">
        <v>2434199.1</v>
      </c>
      <c r="AB56" s="619">
        <v>4737406.6500000004</v>
      </c>
      <c r="AC56" s="619">
        <v>4266635.95</v>
      </c>
      <c r="AD56" s="619">
        <v>3602343.87</v>
      </c>
      <c r="AE56" s="619">
        <v>2327435.7499999995</v>
      </c>
      <c r="AF56" s="619">
        <v>15001341.379999999</v>
      </c>
      <c r="AG56" s="619">
        <v>1081106.2</v>
      </c>
      <c r="AH56" s="619">
        <v>5835582.0099999998</v>
      </c>
      <c r="AI56" s="619">
        <v>5327363.26</v>
      </c>
      <c r="AJ56" s="619">
        <v>265714.46999999997</v>
      </c>
      <c r="AK56" s="619">
        <v>117987.53</v>
      </c>
      <c r="AL56" s="619">
        <v>132857.54999999999</v>
      </c>
      <c r="AM56" s="619">
        <v>1688338.25</v>
      </c>
      <c r="AN56" s="619">
        <v>27825115.68</v>
      </c>
      <c r="AO56" s="619">
        <v>2396787.81</v>
      </c>
      <c r="AP56" s="619">
        <v>1791218.6199999999</v>
      </c>
      <c r="AQ56" s="619">
        <v>219233.64</v>
      </c>
      <c r="AR56" s="619">
        <v>2803831.54</v>
      </c>
      <c r="AS56" s="619">
        <v>63953.29</v>
      </c>
      <c r="AT56" s="619">
        <v>16676801.710000001</v>
      </c>
      <c r="AU56" s="619">
        <v>11200</v>
      </c>
      <c r="AV56" s="619">
        <v>358513.58999999997</v>
      </c>
      <c r="AW56" s="619">
        <v>2096924</v>
      </c>
      <c r="AX56" s="619">
        <v>291743</v>
      </c>
      <c r="AY56" s="619">
        <v>234174.24</v>
      </c>
      <c r="AZ56" s="619">
        <v>22222</v>
      </c>
      <c r="BA56" s="619">
        <v>65142.38</v>
      </c>
      <c r="BB56" s="619">
        <v>1476.14</v>
      </c>
      <c r="BC56" s="619">
        <v>0</v>
      </c>
      <c r="BD56" s="619">
        <v>0</v>
      </c>
      <c r="BE56" s="619">
        <v>0</v>
      </c>
      <c r="BF56" s="619">
        <v>7129539.2999999998</v>
      </c>
      <c r="BG56" s="619">
        <v>184.12</v>
      </c>
      <c r="BH56" s="619">
        <v>2004205.73</v>
      </c>
      <c r="BI56" s="619">
        <v>39732264.75</v>
      </c>
      <c r="BJ56" s="619">
        <v>3192203.73</v>
      </c>
      <c r="BK56" s="619">
        <v>2834432.1</v>
      </c>
      <c r="BL56" s="619">
        <v>495135.7</v>
      </c>
      <c r="BM56" s="619">
        <v>274896.04000000004</v>
      </c>
      <c r="BN56" s="619">
        <v>2588804.17</v>
      </c>
      <c r="BO56" s="619">
        <v>1219131.32</v>
      </c>
      <c r="BP56" s="619">
        <v>1702929.18</v>
      </c>
      <c r="BQ56" s="619">
        <v>291231.57</v>
      </c>
      <c r="BR56" s="619">
        <v>6987964.6000000006</v>
      </c>
      <c r="BS56" s="619">
        <v>113072.48000000001</v>
      </c>
      <c r="BT56" s="619">
        <v>432926.26</v>
      </c>
      <c r="BU56" s="619">
        <v>304704.68</v>
      </c>
      <c r="BV56" s="619">
        <v>1346984.31</v>
      </c>
      <c r="BW56" s="619">
        <v>49388.63</v>
      </c>
      <c r="BX56" s="619">
        <v>47058.7</v>
      </c>
      <c r="BY56" s="619">
        <v>85641</v>
      </c>
      <c r="BZ56" s="619">
        <v>13406930.000000002</v>
      </c>
      <c r="CA56" s="619">
        <v>0</v>
      </c>
      <c r="CB56" s="619">
        <v>0</v>
      </c>
      <c r="CC56" s="619">
        <v>22025</v>
      </c>
      <c r="CD56" s="619">
        <v>0</v>
      </c>
      <c r="CE56" s="619">
        <v>11498</v>
      </c>
      <c r="CF56" s="619">
        <v>506834.19999999995</v>
      </c>
      <c r="CG56" s="619">
        <v>24669251.199999999</v>
      </c>
      <c r="CH56" s="619">
        <v>186730.99</v>
      </c>
      <c r="CI56" s="619">
        <v>99862.69</v>
      </c>
      <c r="CJ56" s="619">
        <v>87381.46</v>
      </c>
      <c r="CK56" s="619">
        <v>223972.23</v>
      </c>
      <c r="CL56" s="619">
        <v>494481.18</v>
      </c>
      <c r="CM56" s="619">
        <v>387889.08</v>
      </c>
      <c r="CN56" s="619">
        <v>4766</v>
      </c>
      <c r="CO56" s="619">
        <v>4827</v>
      </c>
      <c r="CP56" s="619">
        <v>140652.04999999999</v>
      </c>
      <c r="CQ56" s="619">
        <v>4774.58</v>
      </c>
      <c r="CR56" s="619">
        <v>1600296.5</v>
      </c>
      <c r="CS56" s="619">
        <v>1004689.5</v>
      </c>
      <c r="CT56" s="619">
        <v>52917319.460000001</v>
      </c>
      <c r="CU56" s="619">
        <v>916393.04</v>
      </c>
      <c r="CV56" s="619">
        <v>1226303.1100000001</v>
      </c>
      <c r="CW56" s="619">
        <v>851460.16</v>
      </c>
      <c r="CX56" s="619">
        <v>7006.97</v>
      </c>
      <c r="CY56" s="619">
        <v>1289386.08</v>
      </c>
      <c r="CZ56" s="619">
        <v>307769.38</v>
      </c>
      <c r="DA56" s="619">
        <v>3667.01</v>
      </c>
      <c r="DB56" s="619">
        <v>24403356.710000001</v>
      </c>
      <c r="DC56" s="619">
        <v>78241521.430000007</v>
      </c>
      <c r="DD56" s="619">
        <v>269991.87</v>
      </c>
      <c r="DE56" s="619">
        <v>1236013.8899999999</v>
      </c>
      <c r="DF56" s="619">
        <v>688010</v>
      </c>
      <c r="DG56" s="619">
        <v>1998909.6</v>
      </c>
      <c r="DH56" s="619">
        <v>17205627.66</v>
      </c>
      <c r="DI56" s="619">
        <v>357235.25</v>
      </c>
      <c r="DJ56" s="619">
        <v>5666428.8099999996</v>
      </c>
      <c r="DK56" s="619">
        <v>59837620.210000001</v>
      </c>
      <c r="DL56" s="619">
        <v>839686.1</v>
      </c>
      <c r="DM56" s="619">
        <v>3177887.54</v>
      </c>
      <c r="DN56" s="619">
        <v>634834.11</v>
      </c>
      <c r="DO56" s="619">
        <v>816948.04</v>
      </c>
      <c r="DP56" s="619">
        <v>521468.75</v>
      </c>
      <c r="DQ56" s="619">
        <v>15625894.229999999</v>
      </c>
      <c r="DR56" s="619">
        <v>585098.59</v>
      </c>
      <c r="DS56" s="619">
        <v>2222307.83</v>
      </c>
      <c r="DU56" s="619">
        <v>1283841.3800000001</v>
      </c>
      <c r="DV56" s="619">
        <v>2237607.6</v>
      </c>
      <c r="DW56" s="619">
        <v>9244700.9800000004</v>
      </c>
      <c r="DX56" s="619">
        <v>691902.91</v>
      </c>
      <c r="DY56" s="619">
        <v>395177</v>
      </c>
      <c r="DZ56" s="619">
        <v>491646.66</v>
      </c>
      <c r="EA56" s="619">
        <v>5356696.72</v>
      </c>
      <c r="EB56" s="619">
        <v>136962</v>
      </c>
      <c r="EC56" s="619">
        <v>2462656.87</v>
      </c>
      <c r="ED56" s="619">
        <v>117565.44</v>
      </c>
      <c r="EE56" s="619">
        <v>7632500.75</v>
      </c>
      <c r="EF56" s="619">
        <v>10437252.029999999</v>
      </c>
      <c r="EG56" s="619">
        <v>4600007.68</v>
      </c>
      <c r="EH56" s="619">
        <v>2974694.39</v>
      </c>
      <c r="EI56" s="619">
        <v>7404820.3300000001</v>
      </c>
      <c r="EJ56" s="619">
        <v>3637244.89</v>
      </c>
      <c r="EK56" s="619">
        <v>581401.80000000005</v>
      </c>
      <c r="EL56" s="619">
        <v>3779890.12</v>
      </c>
      <c r="EM56" s="619">
        <v>4659335.09</v>
      </c>
      <c r="EN56" s="619">
        <v>53321357.590000004</v>
      </c>
      <c r="EO56" s="619">
        <v>797859.26</v>
      </c>
      <c r="EP56" s="619">
        <v>1461547.87</v>
      </c>
      <c r="EQ56" s="619">
        <v>1193630.26</v>
      </c>
      <c r="ER56" s="619">
        <v>250529.28</v>
      </c>
      <c r="ES56" s="619">
        <v>561398.94999999995</v>
      </c>
      <c r="ET56" s="619">
        <v>1592998.7</v>
      </c>
      <c r="EU56" s="619">
        <v>3917368.4</v>
      </c>
      <c r="EV56" s="619">
        <v>149477.9</v>
      </c>
      <c r="EW56" s="619">
        <v>31457085.239999998</v>
      </c>
      <c r="EX56" s="619">
        <v>138690.89000000001</v>
      </c>
      <c r="EY56" s="619">
        <v>118811.49</v>
      </c>
      <c r="EZ56" s="619">
        <v>143058.72</v>
      </c>
      <c r="FA56" s="619">
        <v>248777.21</v>
      </c>
      <c r="FB56" s="619">
        <v>536143.66</v>
      </c>
      <c r="FC56" s="619">
        <v>1232175.02</v>
      </c>
      <c r="FD56" s="619">
        <v>4921425.8899999997</v>
      </c>
      <c r="FE56" s="619">
        <v>2102248.77</v>
      </c>
      <c r="FF56" s="619">
        <v>569642.98</v>
      </c>
      <c r="FG56" s="619">
        <v>278616.82</v>
      </c>
      <c r="FH56" s="619">
        <v>5117978.75</v>
      </c>
      <c r="FI56" s="619">
        <v>13156288.25</v>
      </c>
      <c r="FJ56" s="619">
        <v>180162</v>
      </c>
      <c r="FK56" s="619">
        <v>224772.52</v>
      </c>
      <c r="FL56" s="619">
        <v>6127484.4500000002</v>
      </c>
      <c r="FM56" s="619">
        <v>4461946.6399999997</v>
      </c>
      <c r="FN56" s="619">
        <v>420644.45</v>
      </c>
      <c r="FO56" s="619">
        <v>431889.81</v>
      </c>
      <c r="FP56" s="619">
        <v>49334.65</v>
      </c>
      <c r="FQ56" s="619">
        <v>70586733.980000004</v>
      </c>
      <c r="FR56" s="619">
        <v>5207844.53</v>
      </c>
      <c r="FS56" s="619">
        <v>6609297.6600000001</v>
      </c>
      <c r="FT56" s="619">
        <v>6282129.7400000002</v>
      </c>
      <c r="FU56" s="619">
        <v>2341770.5</v>
      </c>
      <c r="FV56" s="619">
        <v>91461.16</v>
      </c>
      <c r="FW56" s="619">
        <v>822200</v>
      </c>
      <c r="FX56" s="619">
        <v>5021787.71</v>
      </c>
      <c r="FY56" s="619">
        <v>84608.68</v>
      </c>
      <c r="FZ56" s="619">
        <v>111928</v>
      </c>
      <c r="GA56" s="619">
        <v>5515249.2999999998</v>
      </c>
      <c r="GB56" s="619">
        <v>6541520.8799999999</v>
      </c>
      <c r="GC56" s="619">
        <v>4553667.1500000004</v>
      </c>
      <c r="GD56" s="619">
        <v>12758668.42</v>
      </c>
      <c r="GE56" s="619">
        <v>27500662.370000001</v>
      </c>
      <c r="GF56" s="619">
        <v>4792287.4800000004</v>
      </c>
      <c r="GG56" s="619">
        <v>381668.36</v>
      </c>
      <c r="GH56" s="619">
        <v>6130644.8200000003</v>
      </c>
      <c r="GI56" s="619">
        <v>3028294.36</v>
      </c>
      <c r="GJ56" s="619">
        <v>210581.44</v>
      </c>
      <c r="GL56" s="619">
        <v>0</v>
      </c>
      <c r="GM56" s="619">
        <v>480784.25</v>
      </c>
      <c r="GN56" s="619">
        <v>1713539.16</v>
      </c>
      <c r="GO56" s="619">
        <v>66559</v>
      </c>
      <c r="GP56" s="619">
        <v>53097.26</v>
      </c>
      <c r="GQ56" s="619">
        <v>8462108.4399999995</v>
      </c>
      <c r="GS56" s="619">
        <v>0</v>
      </c>
      <c r="GT56" s="619">
        <v>150933.01999999999</v>
      </c>
      <c r="GU56" s="619">
        <v>127367.56</v>
      </c>
      <c r="GV56" s="619">
        <v>3494838.26</v>
      </c>
      <c r="GW56" s="619">
        <v>1600</v>
      </c>
      <c r="GX56" s="619">
        <v>0</v>
      </c>
      <c r="GY56" s="619">
        <v>18707095.93</v>
      </c>
      <c r="GZ56" s="619">
        <v>7601.31</v>
      </c>
      <c r="HA56" s="619">
        <v>9332771.8399999999</v>
      </c>
      <c r="HB56" s="619">
        <v>1356832</v>
      </c>
      <c r="HC56" s="619">
        <v>17529902.18</v>
      </c>
      <c r="HD56" s="619">
        <v>13398018.449999999</v>
      </c>
      <c r="HE56" s="619">
        <v>20964492.829999998</v>
      </c>
      <c r="HF56" s="619">
        <v>22359992.630000003</v>
      </c>
      <c r="HG56" s="619">
        <v>8398926.5199999996</v>
      </c>
      <c r="HI56" s="619">
        <v>6326187.8099999996</v>
      </c>
      <c r="HK56" s="619">
        <v>171946795.21000001</v>
      </c>
      <c r="HL56" s="619">
        <v>10499116.880000001</v>
      </c>
      <c r="HM56" s="619">
        <v>7979416.5300000003</v>
      </c>
      <c r="HN56" s="619">
        <v>2789751.78</v>
      </c>
      <c r="HO56" s="619">
        <v>4182113.21</v>
      </c>
      <c r="HP56" s="619">
        <v>15812931.02</v>
      </c>
      <c r="HQ56" s="619">
        <v>10450000.940000001</v>
      </c>
      <c r="HR56" s="619">
        <v>10870675.82</v>
      </c>
      <c r="HS56" s="619">
        <v>111837393.94</v>
      </c>
      <c r="HT56" s="619">
        <v>15246082.02</v>
      </c>
      <c r="HU56" s="619">
        <v>323596.5</v>
      </c>
      <c r="HV56" s="619">
        <v>259439.61</v>
      </c>
      <c r="HW56" s="619">
        <v>2168982.58</v>
      </c>
      <c r="HX56" s="619">
        <v>2189306.9900000002</v>
      </c>
      <c r="HY56" s="619">
        <v>860746.77</v>
      </c>
      <c r="HZ56" s="619">
        <v>58814.03</v>
      </c>
      <c r="IA56" s="619">
        <v>1265933.02</v>
      </c>
      <c r="IB56" s="619">
        <v>246531</v>
      </c>
      <c r="IC56" s="619">
        <v>5891961.8300000001</v>
      </c>
      <c r="ID56" s="619">
        <v>0</v>
      </c>
      <c r="IE56" s="619">
        <v>170246.99</v>
      </c>
      <c r="IF56" s="619">
        <v>546218.41999999993</v>
      </c>
      <c r="IG56" s="619">
        <v>900000</v>
      </c>
      <c r="IH56" s="619">
        <v>74738.06</v>
      </c>
      <c r="II56" s="619">
        <v>165970258.97</v>
      </c>
      <c r="IJ56" s="619">
        <v>34617104.560000002</v>
      </c>
      <c r="IK56" s="619">
        <v>3379121.91</v>
      </c>
      <c r="IL56" s="619">
        <v>4686147.82</v>
      </c>
      <c r="IM56" s="619">
        <v>255319.22</v>
      </c>
      <c r="IN56" s="619">
        <v>7437500.3499999996</v>
      </c>
      <c r="IO56" s="619">
        <v>87328.5</v>
      </c>
      <c r="IP56" s="619">
        <v>855256.91999999993</v>
      </c>
      <c r="IQ56" s="619">
        <v>1468762.2100000002</v>
      </c>
      <c r="IR56" s="619">
        <v>28665564.889999997</v>
      </c>
      <c r="IS56" s="619">
        <v>1724221.23</v>
      </c>
      <c r="IT56" s="619">
        <v>82759803.599999994</v>
      </c>
      <c r="IU56" s="619">
        <v>113346859.28999999</v>
      </c>
      <c r="IV56" s="619">
        <v>583443.27</v>
      </c>
      <c r="IW56" s="619">
        <v>3433140.31</v>
      </c>
      <c r="IX56" s="619">
        <v>13473047.049999999</v>
      </c>
      <c r="IY56" s="619">
        <v>4570</v>
      </c>
      <c r="IZ56" s="619">
        <v>474005.4</v>
      </c>
      <c r="JA56" s="619">
        <v>55837.15</v>
      </c>
      <c r="JB56" s="619">
        <v>287570.5</v>
      </c>
      <c r="JC56" s="619">
        <v>67807.960000000006</v>
      </c>
      <c r="JD56" s="619">
        <v>2174987.7000000002</v>
      </c>
      <c r="JE56" s="619">
        <v>282655</v>
      </c>
      <c r="JF56" s="619">
        <v>10736610.310000001</v>
      </c>
      <c r="JG56" s="619">
        <v>5859323.2800000003</v>
      </c>
      <c r="JH56" s="619">
        <v>1115463.21</v>
      </c>
      <c r="JJ56" s="619">
        <v>19130.66</v>
      </c>
      <c r="JK56" s="619">
        <v>966515.09</v>
      </c>
      <c r="JL56" s="619">
        <v>64281749.520000003</v>
      </c>
      <c r="JM56" s="619">
        <v>4645</v>
      </c>
      <c r="JN56" s="619">
        <v>4084</v>
      </c>
      <c r="JO56" s="619">
        <v>1256683.18</v>
      </c>
      <c r="JP56" s="619">
        <v>170746</v>
      </c>
      <c r="JQ56" s="619">
        <v>155175.92000000001</v>
      </c>
      <c r="JR56" s="619">
        <v>0</v>
      </c>
      <c r="JS56" s="619">
        <v>191564005.07999998</v>
      </c>
      <c r="JT56" s="619">
        <v>52171765.649999999</v>
      </c>
      <c r="JU56" s="619">
        <v>671671.47</v>
      </c>
      <c r="JV56" s="619">
        <v>0</v>
      </c>
      <c r="JW56" s="619">
        <v>1387580.61</v>
      </c>
      <c r="JX56" s="619">
        <v>0</v>
      </c>
      <c r="JY56" s="619">
        <v>169484.27</v>
      </c>
      <c r="JZ56" s="619">
        <v>0</v>
      </c>
      <c r="KA56" s="619">
        <v>3973.18</v>
      </c>
      <c r="KB56" s="619">
        <v>409660.01</v>
      </c>
      <c r="KC56" s="619">
        <v>0</v>
      </c>
      <c r="KD56" s="619">
        <v>2972748.83</v>
      </c>
      <c r="KE56" s="619">
        <v>422055.58</v>
      </c>
      <c r="KF56" s="619">
        <v>163149.54999999999</v>
      </c>
      <c r="KG56" s="619">
        <v>0</v>
      </c>
      <c r="KH56" s="619">
        <v>228136.29</v>
      </c>
      <c r="KI56" s="619">
        <v>159406353.37</v>
      </c>
      <c r="KJ56" s="619">
        <v>4741609.37</v>
      </c>
      <c r="KK56" s="619">
        <v>33315077.390000001</v>
      </c>
      <c r="KL56" s="619">
        <v>4491167.22</v>
      </c>
      <c r="KM56" s="619">
        <v>7155361.9299999997</v>
      </c>
      <c r="KN56" s="619">
        <v>15288728.470000001</v>
      </c>
      <c r="KO56" s="619">
        <v>1541522.94</v>
      </c>
      <c r="KP56" s="619">
        <v>5169495.3100000005</v>
      </c>
      <c r="KQ56" s="619">
        <v>469000</v>
      </c>
      <c r="KR56" s="619">
        <v>31000815.140000001</v>
      </c>
      <c r="KS56" s="619">
        <v>2300395.36</v>
      </c>
      <c r="KT56" s="619">
        <v>1698321.37</v>
      </c>
      <c r="KU56" s="619">
        <v>8218269.3899999997</v>
      </c>
      <c r="KV56" s="619">
        <v>7539354.5</v>
      </c>
      <c r="KW56" s="619">
        <v>4271959.5199999996</v>
      </c>
      <c r="KX56" s="619">
        <v>59937792.299999997</v>
      </c>
      <c r="KY56" s="619">
        <v>426859</v>
      </c>
      <c r="KZ56" s="619">
        <v>131856516.67</v>
      </c>
      <c r="LA56" s="619">
        <v>8287592.5899999999</v>
      </c>
      <c r="LB56" s="619">
        <v>25539288.219999999</v>
      </c>
      <c r="LC56" s="619">
        <v>74631610.789999992</v>
      </c>
      <c r="LD56" s="619">
        <v>11883201.439999999</v>
      </c>
      <c r="LE56" s="619">
        <v>2470815</v>
      </c>
      <c r="LF56" s="619">
        <v>7786961.7899999991</v>
      </c>
      <c r="LG56" s="619">
        <v>48154002.939999998</v>
      </c>
      <c r="LH56" s="619">
        <v>89920141.690000013</v>
      </c>
      <c r="LI56" s="619">
        <v>13422407.970000001</v>
      </c>
      <c r="LJ56" s="619">
        <v>33487157.690000001</v>
      </c>
      <c r="LK56" s="619">
        <v>41918878.609999999</v>
      </c>
      <c r="LL56" s="619">
        <v>4132304.17</v>
      </c>
      <c r="LM56" s="619">
        <v>2562011.2000000002</v>
      </c>
      <c r="LN56" s="619">
        <v>704509.39</v>
      </c>
      <c r="LO56" s="619">
        <v>17303629.030000001</v>
      </c>
      <c r="LP56" s="619">
        <v>124263.6</v>
      </c>
      <c r="LQ56" s="619">
        <v>4095856.4200000004</v>
      </c>
      <c r="LR56" s="619">
        <v>978090.05</v>
      </c>
      <c r="LS56" s="619">
        <v>28815546.960000001</v>
      </c>
      <c r="LT56" s="619">
        <v>0</v>
      </c>
      <c r="LU56" s="619">
        <v>2045664.47</v>
      </c>
      <c r="LV56" s="619">
        <v>131258041.43000001</v>
      </c>
      <c r="LW56" s="619">
        <v>43136564.769999996</v>
      </c>
      <c r="LX56" s="619">
        <v>56531666.950000003</v>
      </c>
      <c r="LY56" s="619">
        <v>4845211.82</v>
      </c>
      <c r="LZ56" s="619">
        <v>880768.05</v>
      </c>
      <c r="MA56" s="619">
        <v>4219809</v>
      </c>
      <c r="MB56" s="619">
        <v>1310742.1200000001</v>
      </c>
      <c r="MC56" s="619">
        <v>6652567.9000000004</v>
      </c>
      <c r="MD56" s="619">
        <v>831959.91</v>
      </c>
      <c r="ME56" s="619">
        <v>1069359.3700000001</v>
      </c>
      <c r="MF56" s="619">
        <v>8915693.120000001</v>
      </c>
      <c r="MG56" s="619">
        <v>807.5</v>
      </c>
      <c r="MH56" s="619">
        <v>53287190.670000002</v>
      </c>
      <c r="MI56" s="619">
        <v>3165691.3000000003</v>
      </c>
      <c r="MJ56" s="619">
        <v>47338.34</v>
      </c>
      <c r="MK56" s="619">
        <v>57325</v>
      </c>
      <c r="ML56" s="619">
        <v>54297.15</v>
      </c>
      <c r="MM56" s="619">
        <v>3952372.46</v>
      </c>
      <c r="MN56" s="619">
        <v>3063758</v>
      </c>
      <c r="MO56" s="619">
        <v>187283.16999999998</v>
      </c>
      <c r="MP56" s="619">
        <v>2032631.42</v>
      </c>
      <c r="MQ56" s="619">
        <v>250820.3</v>
      </c>
      <c r="MR56" s="619">
        <v>1732280.25</v>
      </c>
      <c r="MS56" s="619">
        <v>3557755</v>
      </c>
      <c r="MT56" s="619">
        <v>150143632.29000002</v>
      </c>
      <c r="MU56" s="619">
        <v>654785.12</v>
      </c>
      <c r="MV56" s="619">
        <v>8742904.3000000007</v>
      </c>
      <c r="MW56" s="619">
        <v>585158</v>
      </c>
      <c r="MX56" s="619">
        <v>19621064.350000001</v>
      </c>
      <c r="MY56" s="619">
        <v>2683696.3099999996</v>
      </c>
      <c r="MZ56" s="619">
        <v>4627709.2300000004</v>
      </c>
      <c r="NA56" s="619">
        <v>2065778.19</v>
      </c>
      <c r="NB56" s="619">
        <v>0</v>
      </c>
      <c r="NC56" s="619">
        <v>1084962.78</v>
      </c>
      <c r="ND56" s="619">
        <v>2985988.67</v>
      </c>
      <c r="NE56" s="619">
        <v>481113028.06999999</v>
      </c>
      <c r="NF56" s="619">
        <v>29031435.560000002</v>
      </c>
      <c r="NG56" s="619">
        <v>2737114.07</v>
      </c>
      <c r="NH56" s="619">
        <v>47927439.329999998</v>
      </c>
      <c r="NI56" s="619">
        <v>7160780.5499999998</v>
      </c>
      <c r="NJ56" s="619">
        <v>18109993.900000002</v>
      </c>
      <c r="NK56" s="619">
        <v>97694395.200000003</v>
      </c>
      <c r="NL56" s="619">
        <v>58103687.020000003</v>
      </c>
      <c r="NM56" s="619">
        <v>1084835.43</v>
      </c>
      <c r="NN56" s="619">
        <v>18588614.91</v>
      </c>
      <c r="NO56" s="619">
        <v>13818198.360000001</v>
      </c>
      <c r="NP56" s="619">
        <v>1528186.25</v>
      </c>
      <c r="NQ56" s="619">
        <v>36656324.649999991</v>
      </c>
      <c r="NR56" s="619">
        <v>3982493.24</v>
      </c>
      <c r="NS56" s="619">
        <v>3328624.42</v>
      </c>
      <c r="NT56" s="619">
        <v>3248594.3400000003</v>
      </c>
      <c r="NU56" s="619">
        <v>2512012.5699999998</v>
      </c>
      <c r="NV56" s="619">
        <v>75678.94</v>
      </c>
      <c r="NW56" s="619">
        <v>362107.8</v>
      </c>
      <c r="NX56" s="619">
        <v>99780552.800000012</v>
      </c>
      <c r="NY56" s="619">
        <v>82884346.710000008</v>
      </c>
      <c r="NZ56" s="619">
        <v>6731853.8099999996</v>
      </c>
      <c r="OA56" s="619">
        <v>1262597.56</v>
      </c>
      <c r="OB56" s="619">
        <v>658019.41</v>
      </c>
      <c r="OC56" s="619">
        <v>426006.64</v>
      </c>
      <c r="OD56" s="619">
        <v>952034</v>
      </c>
      <c r="OE56" s="619">
        <v>664299715.98999989</v>
      </c>
      <c r="OF56" s="619">
        <v>5337939.54</v>
      </c>
      <c r="OG56" s="619">
        <v>16414574.550000001</v>
      </c>
      <c r="OH56" s="619">
        <v>27100275.470000003</v>
      </c>
      <c r="OI56" s="619">
        <v>9094606.5700000003</v>
      </c>
      <c r="OJ56" s="619">
        <v>13985330.49</v>
      </c>
      <c r="OK56" s="619">
        <v>12986590.049999999</v>
      </c>
      <c r="OL56" s="619">
        <v>1207067.3400000001</v>
      </c>
      <c r="OM56" s="619">
        <v>19503902.57</v>
      </c>
      <c r="ON56" s="619">
        <v>88592799.489999995</v>
      </c>
      <c r="OO56" s="619">
        <v>114636533.95</v>
      </c>
      <c r="OP56" s="619">
        <v>98384477.699999988</v>
      </c>
      <c r="OQ56" s="619">
        <v>3142302.79</v>
      </c>
      <c r="OR56" s="619">
        <v>7639765.9299999997</v>
      </c>
      <c r="OS56" s="619">
        <v>0</v>
      </c>
      <c r="OT56" s="619">
        <v>23035311.310000002</v>
      </c>
      <c r="OU56" s="619">
        <v>5890824.9299999997</v>
      </c>
      <c r="OV56" s="619">
        <v>7363386.1600000001</v>
      </c>
      <c r="OW56" s="619">
        <v>3220899.76</v>
      </c>
      <c r="OX56" s="619">
        <v>19386271.489999998</v>
      </c>
      <c r="OY56" s="619">
        <v>118761743.08999999</v>
      </c>
      <c r="OZ56" s="619">
        <v>1385355.96</v>
      </c>
      <c r="PA56" s="619">
        <v>2516825.16</v>
      </c>
      <c r="PB56" s="619">
        <v>3610427.29</v>
      </c>
      <c r="PC56" s="619">
        <v>39929279.079999998</v>
      </c>
      <c r="PD56" s="619">
        <v>5946.22</v>
      </c>
      <c r="PE56" s="619">
        <v>3236586.56</v>
      </c>
      <c r="PF56" s="619">
        <v>12482</v>
      </c>
      <c r="PG56" s="619">
        <v>1333255.04</v>
      </c>
      <c r="PH56" s="619">
        <v>4958007.43</v>
      </c>
      <c r="PI56" s="619">
        <v>288932.53000000003</v>
      </c>
      <c r="PJ56" s="619">
        <v>910000</v>
      </c>
      <c r="PK56" s="619">
        <v>12574213.449999999</v>
      </c>
      <c r="PL56" s="619">
        <v>23596.38</v>
      </c>
      <c r="PM56" s="619">
        <v>4293330.8099999996</v>
      </c>
      <c r="PN56" s="619">
        <v>4437.96</v>
      </c>
      <c r="PO56" s="619">
        <v>795280.92</v>
      </c>
      <c r="PP56" s="619">
        <v>1430263.04</v>
      </c>
      <c r="PQ56" s="619">
        <v>2982458.9</v>
      </c>
      <c r="PR56" s="619">
        <v>81843.5</v>
      </c>
      <c r="PS56" s="619">
        <v>3781565.25</v>
      </c>
      <c r="PT56" s="619">
        <v>0</v>
      </c>
      <c r="PU56" s="619">
        <v>122080476.3</v>
      </c>
      <c r="PV56" s="619">
        <v>14687924.43</v>
      </c>
      <c r="PW56" s="619">
        <v>791542.77</v>
      </c>
      <c r="PX56" s="619">
        <v>16245417.84</v>
      </c>
      <c r="PY56" s="619">
        <v>50409675.030000001</v>
      </c>
      <c r="PZ56" s="619">
        <v>0</v>
      </c>
      <c r="QA56" s="619">
        <v>18041303.690000001</v>
      </c>
      <c r="QB56" s="619">
        <v>1149017.82</v>
      </c>
      <c r="QC56" s="619">
        <v>6239223.3200000003</v>
      </c>
      <c r="QD56" s="619">
        <v>434</v>
      </c>
      <c r="QE56" s="619">
        <v>23814012.539999999</v>
      </c>
      <c r="QF56" s="619">
        <v>355705.43</v>
      </c>
      <c r="QG56" s="619">
        <v>207973.11</v>
      </c>
      <c r="QH56" s="619">
        <v>6015489.3899999997</v>
      </c>
      <c r="QI56" s="619">
        <v>187675.08</v>
      </c>
      <c r="QJ56" s="619">
        <v>6723462.3200000003</v>
      </c>
      <c r="QK56" s="619">
        <v>1600362.75</v>
      </c>
      <c r="QL56" s="619">
        <v>384585.11999999994</v>
      </c>
      <c r="QM56" s="619">
        <v>221755.08</v>
      </c>
      <c r="QN56" s="619">
        <v>1808730.5999999999</v>
      </c>
      <c r="QO56" s="619">
        <v>2980388.29</v>
      </c>
      <c r="QP56" s="619">
        <v>1456612.74</v>
      </c>
      <c r="QQ56" s="619">
        <v>2192922.8199999998</v>
      </c>
      <c r="QR56" s="619">
        <v>0</v>
      </c>
      <c r="QS56" s="619">
        <v>2563383.37</v>
      </c>
      <c r="QT56" s="619">
        <v>2868940.66</v>
      </c>
      <c r="QU56" s="619">
        <v>23242173.609999999</v>
      </c>
      <c r="QV56" s="619">
        <v>0</v>
      </c>
      <c r="QW56" s="619">
        <v>0</v>
      </c>
      <c r="QX56" s="619">
        <v>623238.98</v>
      </c>
      <c r="QY56" s="619">
        <v>0</v>
      </c>
      <c r="QZ56" s="619">
        <v>1528304.6</v>
      </c>
      <c r="RA56" s="619">
        <v>0</v>
      </c>
      <c r="RB56" s="619">
        <v>70146</v>
      </c>
      <c r="RC56" s="619">
        <v>18966</v>
      </c>
      <c r="RD56" s="619">
        <v>5428776.2800000003</v>
      </c>
      <c r="RE56" s="619">
        <v>30118.76</v>
      </c>
      <c r="RF56" s="619">
        <v>0</v>
      </c>
      <c r="RG56" s="619">
        <v>133229.13</v>
      </c>
      <c r="RH56" s="619">
        <v>72133096.239999995</v>
      </c>
      <c r="RI56" s="619">
        <v>319078.74</v>
      </c>
      <c r="RJ56" s="619">
        <v>3958</v>
      </c>
      <c r="RK56" s="619">
        <v>2840794.75</v>
      </c>
      <c r="RL56" s="619">
        <v>20363.86</v>
      </c>
      <c r="RM56" s="619">
        <v>78946.850000000006</v>
      </c>
      <c r="RN56" s="619">
        <v>130640.86</v>
      </c>
      <c r="RO56" s="619">
        <v>336427.37</v>
      </c>
      <c r="RP56" s="619">
        <v>618624.22</v>
      </c>
      <c r="RQ56" s="619">
        <v>35165</v>
      </c>
      <c r="RR56" s="619">
        <v>462631.02</v>
      </c>
      <c r="RS56" s="619">
        <v>488412.29</v>
      </c>
      <c r="RT56" s="619">
        <v>803805.39</v>
      </c>
      <c r="RU56" s="619">
        <v>21042.16</v>
      </c>
      <c r="RV56" s="619">
        <v>247702.91</v>
      </c>
      <c r="RW56" s="619">
        <v>1094.8699999999999</v>
      </c>
      <c r="RX56" s="619">
        <v>20102</v>
      </c>
      <c r="RY56" s="619">
        <v>42295797.579999998</v>
      </c>
      <c r="RZ56" s="619">
        <v>4644586.84</v>
      </c>
      <c r="SA56" s="619">
        <v>3618433.52</v>
      </c>
      <c r="SB56" s="619">
        <v>46844652.230000004</v>
      </c>
      <c r="SD56" s="619">
        <v>2885678.1</v>
      </c>
      <c r="SE56" s="619">
        <v>1533292.59</v>
      </c>
      <c r="SF56" s="619">
        <v>386725.94</v>
      </c>
      <c r="SG56" s="619">
        <v>508841.05</v>
      </c>
      <c r="SH56" s="619">
        <v>1467674.99</v>
      </c>
      <c r="SI56" s="619">
        <v>1531556.68</v>
      </c>
      <c r="SJ56" s="619">
        <v>376617.52</v>
      </c>
      <c r="SK56" s="619">
        <v>3711437.98</v>
      </c>
      <c r="SL56" s="619">
        <v>5799730.2300000004</v>
      </c>
      <c r="SM56" s="619">
        <v>23087</v>
      </c>
      <c r="SN56" s="619">
        <v>15482173.6</v>
      </c>
      <c r="SO56" s="619">
        <v>116138.28</v>
      </c>
      <c r="SP56" s="619">
        <v>176098.16</v>
      </c>
      <c r="SQ56" s="619">
        <v>1293053.68</v>
      </c>
      <c r="SR56" s="619">
        <v>1214654.74</v>
      </c>
      <c r="SS56" s="619">
        <v>1197668.1599999999</v>
      </c>
      <c r="ST56" s="619">
        <v>3728085</v>
      </c>
      <c r="SU56" s="619">
        <v>197268.12</v>
      </c>
      <c r="SV56" s="619">
        <v>15370153.029999999</v>
      </c>
      <c r="SW56" s="619">
        <v>734927.23</v>
      </c>
      <c r="SX56" s="619">
        <v>2415730.2799999998</v>
      </c>
      <c r="SY56" s="619">
        <v>3345906.19</v>
      </c>
      <c r="SZ56" s="619">
        <v>4347.24</v>
      </c>
      <c r="TA56" s="619">
        <v>466610.65</v>
      </c>
      <c r="TB56" s="619">
        <v>0</v>
      </c>
      <c r="TC56" s="619">
        <v>459532.6</v>
      </c>
      <c r="TD56" s="619">
        <v>249161.61</v>
      </c>
      <c r="TE56" s="619">
        <v>191435.92</v>
      </c>
      <c r="TF56" s="619">
        <v>1224510.46</v>
      </c>
      <c r="TG56" s="619">
        <v>1085340.74</v>
      </c>
      <c r="TH56" s="619">
        <v>121875.85</v>
      </c>
      <c r="TI56" s="619">
        <v>690668.12</v>
      </c>
      <c r="TJ56" s="619">
        <v>28370759.449999999</v>
      </c>
      <c r="TK56" s="619">
        <v>75557</v>
      </c>
      <c r="TL56" s="619">
        <v>6000</v>
      </c>
      <c r="TM56" s="619">
        <v>145197.54999999999</v>
      </c>
      <c r="TN56" s="619">
        <v>445648.65</v>
      </c>
      <c r="TO56" s="619">
        <v>93553.2</v>
      </c>
      <c r="TP56" s="619">
        <v>52324.31</v>
      </c>
      <c r="TQ56" s="619">
        <v>163609.96</v>
      </c>
      <c r="TR56" s="619">
        <v>1663866.72</v>
      </c>
      <c r="TS56" s="619">
        <v>77892.97</v>
      </c>
      <c r="TT56" s="619">
        <v>178177.07</v>
      </c>
      <c r="TU56" s="619">
        <v>1296</v>
      </c>
      <c r="TV56" s="619">
        <v>15199.93</v>
      </c>
      <c r="TW56" s="619">
        <v>24301.65</v>
      </c>
      <c r="TX56" s="619">
        <v>29185.18</v>
      </c>
      <c r="TY56" s="619">
        <v>22094.49</v>
      </c>
      <c r="TZ56" s="619">
        <v>10116546.59</v>
      </c>
      <c r="UA56" s="619">
        <v>129266.3</v>
      </c>
      <c r="UB56" s="619">
        <v>15568887.5</v>
      </c>
      <c r="UC56" s="619">
        <v>2149789.73</v>
      </c>
      <c r="UD56" s="619">
        <v>476437.08</v>
      </c>
      <c r="UE56" s="619">
        <v>658771.72</v>
      </c>
      <c r="UF56" s="619">
        <v>10718404.85</v>
      </c>
      <c r="UG56" s="619">
        <v>0</v>
      </c>
      <c r="UH56" s="619">
        <v>0</v>
      </c>
      <c r="UI56" s="619">
        <v>2769369.48</v>
      </c>
      <c r="UJ56" s="619">
        <v>0</v>
      </c>
      <c r="UK56" s="619">
        <v>7155553.0099999998</v>
      </c>
      <c r="UL56" s="619">
        <v>1177032.6199999999</v>
      </c>
      <c r="UM56" s="619">
        <v>1308773.6099999999</v>
      </c>
      <c r="UN56" s="619">
        <v>84541.53</v>
      </c>
      <c r="UO56" s="619">
        <v>39034.89</v>
      </c>
      <c r="UP56" s="619">
        <v>2083937.66</v>
      </c>
      <c r="UQ56" s="619">
        <v>94224756.310000002</v>
      </c>
      <c r="UR56" s="619">
        <v>840754.92</v>
      </c>
      <c r="US56" s="619">
        <v>577489.07999999996</v>
      </c>
      <c r="UT56" s="619">
        <v>4704584.37</v>
      </c>
      <c r="UU56" s="619">
        <v>1176</v>
      </c>
      <c r="UV56" s="619">
        <v>193333.59</v>
      </c>
      <c r="UW56" s="619">
        <v>8212420.7400000002</v>
      </c>
      <c r="UX56" s="619">
        <v>1532912.03</v>
      </c>
      <c r="UY56" s="619">
        <v>0</v>
      </c>
      <c r="UZ56" s="619">
        <v>4347653.5599999996</v>
      </c>
      <c r="VA56" s="619">
        <v>1008350.8</v>
      </c>
      <c r="VB56" s="619">
        <v>7370391.8799999999</v>
      </c>
      <c r="VC56" s="619">
        <v>6031930.1799999997</v>
      </c>
      <c r="VD56" s="619">
        <v>18261755.989999998</v>
      </c>
      <c r="VE56" s="619">
        <v>1545000.65</v>
      </c>
      <c r="VF56" s="619">
        <v>1319260.54</v>
      </c>
      <c r="VG56" s="619">
        <v>2824806.1</v>
      </c>
      <c r="VH56" s="619">
        <v>674324.07</v>
      </c>
      <c r="VI56" s="619">
        <v>9014507.8399999999</v>
      </c>
      <c r="VJ56" s="619">
        <v>6520</v>
      </c>
      <c r="VK56" s="619">
        <v>1423369.38</v>
      </c>
      <c r="VL56" s="619">
        <v>982329.39</v>
      </c>
      <c r="VM56" s="619">
        <v>38201249.68</v>
      </c>
      <c r="VN56" s="619">
        <v>50414.8</v>
      </c>
      <c r="VO56" s="619">
        <v>11687247.5</v>
      </c>
      <c r="VP56" s="619">
        <v>15007074.300000001</v>
      </c>
      <c r="VQ56" s="619">
        <v>6944</v>
      </c>
      <c r="VR56" s="619">
        <v>528803</v>
      </c>
      <c r="VS56" s="619">
        <v>55027.74</v>
      </c>
      <c r="VT56" s="619">
        <v>2354379.2599999998</v>
      </c>
      <c r="VU56" s="619">
        <v>0</v>
      </c>
      <c r="VV56" s="619">
        <v>9915673.1999999993</v>
      </c>
      <c r="VW56" s="619">
        <v>116600</v>
      </c>
      <c r="VX56" s="619">
        <v>21746347.760000002</v>
      </c>
      <c r="VY56" s="619">
        <v>20545712.57</v>
      </c>
      <c r="VZ56" s="619">
        <v>0</v>
      </c>
      <c r="WA56" s="619">
        <v>1821040</v>
      </c>
      <c r="WB56" s="619">
        <v>251290059.33000001</v>
      </c>
      <c r="WC56" s="619">
        <v>2077043.37</v>
      </c>
      <c r="WD56" s="619">
        <v>2957767.21</v>
      </c>
      <c r="WE56" s="619">
        <v>3954661.92</v>
      </c>
      <c r="WG56" s="619">
        <v>1644889</v>
      </c>
      <c r="WH56" s="619">
        <v>850470.9</v>
      </c>
      <c r="WI56" s="619">
        <v>429290.94</v>
      </c>
      <c r="WJ56" s="619">
        <v>404898.97</v>
      </c>
      <c r="WK56" s="619">
        <v>200334</v>
      </c>
      <c r="WL56" s="619">
        <v>122022.62</v>
      </c>
      <c r="WM56" s="619">
        <v>15989838.359999999</v>
      </c>
      <c r="WN56" s="619">
        <v>236694.64</v>
      </c>
      <c r="WO56" s="619">
        <v>617440.03</v>
      </c>
      <c r="WP56" s="619">
        <v>519854.2</v>
      </c>
      <c r="WQ56" s="619">
        <v>1004</v>
      </c>
      <c r="WR56" s="619">
        <v>600744.35</v>
      </c>
      <c r="WS56" s="619">
        <v>554122.02</v>
      </c>
      <c r="WT56" s="619">
        <v>157828.95000000001</v>
      </c>
      <c r="WU56" s="619">
        <v>3224398.4699999997</v>
      </c>
      <c r="WV56" s="619">
        <v>6395223.1099999994</v>
      </c>
      <c r="WW56" s="619">
        <v>471427.8</v>
      </c>
      <c r="WX56" s="619">
        <v>2295</v>
      </c>
      <c r="WY56" s="619">
        <v>324659</v>
      </c>
      <c r="WZ56" s="619">
        <v>2779043.69</v>
      </c>
      <c r="XB56" s="619">
        <v>34800</v>
      </c>
      <c r="XC56" s="619">
        <v>64188.65</v>
      </c>
      <c r="XD56" s="619">
        <v>17043508.010000002</v>
      </c>
      <c r="XE56" s="619">
        <v>1062545.75</v>
      </c>
      <c r="XF56" s="619">
        <v>271666.18</v>
      </c>
      <c r="XG56" s="619">
        <v>0</v>
      </c>
      <c r="XH56" s="619">
        <v>739693.08</v>
      </c>
      <c r="XI56" s="619">
        <v>56157243.93</v>
      </c>
      <c r="XJ56" s="619">
        <v>2071614.07</v>
      </c>
      <c r="XK56" s="619">
        <v>0</v>
      </c>
      <c r="XL56" s="619">
        <v>39668819.049999997</v>
      </c>
      <c r="XM56" s="619">
        <v>333072.81</v>
      </c>
      <c r="XN56" s="619">
        <v>3672710.59</v>
      </c>
      <c r="XO56" s="619">
        <v>3671384.22</v>
      </c>
      <c r="XP56" s="619">
        <v>11833.91</v>
      </c>
      <c r="XQ56" s="619">
        <v>4524.03</v>
      </c>
      <c r="XR56" s="619">
        <v>0</v>
      </c>
      <c r="XS56" s="619">
        <v>0</v>
      </c>
      <c r="XT56" s="619">
        <v>15072.95</v>
      </c>
      <c r="XU56" s="619">
        <v>0</v>
      </c>
      <c r="XV56" s="619">
        <v>0</v>
      </c>
      <c r="XW56" s="619">
        <v>0</v>
      </c>
      <c r="XX56" s="619">
        <v>4610.4399999999996</v>
      </c>
      <c r="XY56" s="619">
        <v>229758.21</v>
      </c>
      <c r="XZ56" s="619">
        <v>217.02</v>
      </c>
      <c r="YA56" s="619">
        <v>1490459.87</v>
      </c>
      <c r="YB56" s="619">
        <v>0</v>
      </c>
      <c r="YC56" s="619">
        <v>0</v>
      </c>
      <c r="YD56" s="619">
        <v>0</v>
      </c>
      <c r="YE56" s="619">
        <v>0</v>
      </c>
      <c r="YF56" s="619">
        <v>144527696.63</v>
      </c>
      <c r="YG56" s="619">
        <v>589277.68000000005</v>
      </c>
      <c r="YH56" s="619">
        <v>0</v>
      </c>
      <c r="YI56" s="619">
        <v>0</v>
      </c>
      <c r="YJ56" s="619">
        <v>20232788.07</v>
      </c>
      <c r="YL56" s="619">
        <v>0</v>
      </c>
      <c r="YM56" s="619">
        <v>0</v>
      </c>
      <c r="YN56" s="619">
        <v>0</v>
      </c>
      <c r="YO56" s="619">
        <v>0</v>
      </c>
      <c r="YP56" s="619">
        <v>576614.18999999994</v>
      </c>
      <c r="YQ56" s="619">
        <v>0</v>
      </c>
      <c r="YR56" s="619">
        <v>1200226.47</v>
      </c>
      <c r="YS56" s="619">
        <v>0</v>
      </c>
      <c r="YT56" s="619">
        <v>0</v>
      </c>
      <c r="YU56" s="619">
        <v>0</v>
      </c>
      <c r="YV56" s="619">
        <v>171976.91</v>
      </c>
      <c r="YW56" s="619">
        <v>40938842.449999996</v>
      </c>
      <c r="YX56" s="619">
        <v>140301</v>
      </c>
      <c r="YY56" s="619">
        <v>4339284.82</v>
      </c>
      <c r="YZ56" s="619">
        <v>0</v>
      </c>
      <c r="ZA56" s="619">
        <v>2169909.0699999998</v>
      </c>
      <c r="ZB56" s="619">
        <v>1739830.51</v>
      </c>
      <c r="ZC56" s="619">
        <v>14871646.109999999</v>
      </c>
      <c r="ZD56" s="619">
        <v>29001167.260000002</v>
      </c>
      <c r="ZE56" s="619">
        <v>7577642.5</v>
      </c>
      <c r="ZF56" s="619">
        <v>18179733.260000002</v>
      </c>
      <c r="ZG56" s="619">
        <v>6232857.6500000004</v>
      </c>
      <c r="ZH56" s="619">
        <v>1696804.42</v>
      </c>
      <c r="ZI56" s="619">
        <v>8543900.8699999992</v>
      </c>
      <c r="ZJ56" s="619">
        <v>8858743.9800000004</v>
      </c>
      <c r="ZK56" s="619">
        <v>2301077.85</v>
      </c>
      <c r="ZL56" s="619">
        <v>55740934.25</v>
      </c>
      <c r="ZM56" s="619">
        <v>52808006.039999999</v>
      </c>
      <c r="ZN56" s="619">
        <v>4138844.93</v>
      </c>
      <c r="ZO56" s="619">
        <v>16552007.91</v>
      </c>
      <c r="ZP56" s="619">
        <v>51125333.379999995</v>
      </c>
      <c r="ZQ56" s="619">
        <v>19630282.940000001</v>
      </c>
      <c r="ZR56" s="619">
        <v>17912752.079999998</v>
      </c>
      <c r="ZS56" s="619">
        <v>16316276.779999999</v>
      </c>
      <c r="ZT56" s="619">
        <v>20975490.559999999</v>
      </c>
      <c r="ZU56" s="619">
        <v>74156937.549999997</v>
      </c>
      <c r="ZV56" s="619">
        <v>12888110</v>
      </c>
      <c r="ZW56" s="619">
        <v>979760.8</v>
      </c>
      <c r="ZX56" s="619">
        <v>4018996.54</v>
      </c>
      <c r="ZY56" s="619">
        <v>22920521.100000001</v>
      </c>
      <c r="ZZ56" s="619">
        <v>46481662.329999998</v>
      </c>
      <c r="AAA56" s="619">
        <v>4413562.04</v>
      </c>
      <c r="AAB56" s="619">
        <v>5413849.0199999996</v>
      </c>
      <c r="AAC56" s="619">
        <v>24229215.280000001</v>
      </c>
      <c r="AAD56" s="619">
        <v>2387081.39</v>
      </c>
      <c r="AAE56" s="619">
        <v>26233878.800000001</v>
      </c>
      <c r="AAF56" s="619">
        <v>29528846.640000001</v>
      </c>
      <c r="AAG56" s="619">
        <v>2990507.87</v>
      </c>
      <c r="AAH56" s="619">
        <v>2520973.81</v>
      </c>
      <c r="AAI56" s="619">
        <v>22759336.640000001</v>
      </c>
      <c r="AAJ56" s="619">
        <v>1513934.78</v>
      </c>
      <c r="AAK56" s="619">
        <v>0</v>
      </c>
      <c r="AAL56" s="619">
        <v>22851</v>
      </c>
      <c r="AAM56" s="619">
        <v>0</v>
      </c>
      <c r="AAN56" s="619">
        <v>900</v>
      </c>
      <c r="AAO56" s="619">
        <v>4374</v>
      </c>
      <c r="AAP56" s="619">
        <v>132630896.25</v>
      </c>
      <c r="AAQ56" s="619">
        <v>638701.19999999995</v>
      </c>
      <c r="AAR56" s="619">
        <v>14587740.26</v>
      </c>
      <c r="AAS56" s="619">
        <v>6892250.7999999998</v>
      </c>
      <c r="AAT56" s="619">
        <v>0</v>
      </c>
      <c r="AAU56" s="619">
        <v>1600</v>
      </c>
      <c r="AAV56" s="619">
        <v>6808097.3700000001</v>
      </c>
      <c r="AAW56" s="619">
        <v>622377.30000000005</v>
      </c>
      <c r="AAX56" s="619">
        <v>337791.5</v>
      </c>
      <c r="AAY56" s="619">
        <v>3429.25</v>
      </c>
      <c r="AAZ56" s="619">
        <v>0</v>
      </c>
      <c r="ABA56" s="619">
        <v>47013011.299999997</v>
      </c>
      <c r="ABB56" s="619">
        <v>344152.27</v>
      </c>
      <c r="ABC56" s="619">
        <v>28599.59</v>
      </c>
      <c r="ABD56" s="619">
        <v>1486911.6</v>
      </c>
      <c r="ABE56" s="619">
        <v>98925</v>
      </c>
      <c r="ABF56" s="619">
        <v>356353</v>
      </c>
      <c r="ABG56" s="619">
        <v>0</v>
      </c>
      <c r="ABH56" s="619">
        <v>16000</v>
      </c>
      <c r="ABI56" s="619">
        <v>4244485.1100000003</v>
      </c>
      <c r="ABJ56" s="619">
        <v>34830776.619999997</v>
      </c>
      <c r="ABK56" s="619">
        <v>500</v>
      </c>
      <c r="ABL56" s="619">
        <v>16177.75</v>
      </c>
      <c r="ABM56" s="619">
        <v>0</v>
      </c>
      <c r="ABN56" s="619">
        <v>282433.46000000002</v>
      </c>
      <c r="ABO56" s="619">
        <v>1750872.37</v>
      </c>
      <c r="ABP56" s="619">
        <v>23326698.989999998</v>
      </c>
      <c r="ABQ56" s="619">
        <v>30656741.27</v>
      </c>
      <c r="ABR56" s="619">
        <v>15351160.49</v>
      </c>
      <c r="ABS56" s="619">
        <v>34365323.82</v>
      </c>
      <c r="ABT56" s="619">
        <v>2611255.94</v>
      </c>
      <c r="ABU56" s="619">
        <v>1101694.98</v>
      </c>
      <c r="ABV56" s="619">
        <v>6518877.3099999996</v>
      </c>
      <c r="ABW56" s="619">
        <v>4865079.3</v>
      </c>
      <c r="ABY56" s="619">
        <v>51714662.419999994</v>
      </c>
      <c r="ABZ56" s="619">
        <v>9945429.2999999989</v>
      </c>
      <c r="ACA56" s="619">
        <v>12564510.779999999</v>
      </c>
      <c r="ACB56" s="619">
        <v>4702772.0999999996</v>
      </c>
      <c r="ACC56" s="619">
        <v>5139219.04</v>
      </c>
      <c r="ACD56" s="619">
        <v>3187077.1</v>
      </c>
      <c r="ACE56" s="619">
        <v>3896357.96</v>
      </c>
      <c r="ACF56" s="619">
        <v>1162493.81</v>
      </c>
      <c r="ACG56" s="619">
        <v>3403775.4699999997</v>
      </c>
      <c r="ACH56" s="619">
        <v>6397993.5</v>
      </c>
      <c r="ACI56" s="619">
        <v>9255616.1999999993</v>
      </c>
      <c r="ACJ56" s="619">
        <v>62865426.399999999</v>
      </c>
      <c r="ACK56" s="619">
        <v>8167359.7399999993</v>
      </c>
      <c r="ACL56" s="619">
        <v>1773691.28</v>
      </c>
      <c r="ACM56" s="619">
        <v>771641.45</v>
      </c>
      <c r="ACP56" s="619">
        <v>1500000</v>
      </c>
      <c r="ACQ56" s="619">
        <v>39952391.490000002</v>
      </c>
      <c r="ACR56" s="619">
        <v>315173782.04000002</v>
      </c>
      <c r="ACS56" s="619">
        <v>2002317.61</v>
      </c>
      <c r="ACT56" s="619">
        <v>16481174.029999999</v>
      </c>
      <c r="ACU56" s="619">
        <v>706415.02</v>
      </c>
      <c r="ACV56" s="619">
        <v>0</v>
      </c>
      <c r="ACW56" s="619">
        <v>13856628.179999998</v>
      </c>
      <c r="ACX56" s="619">
        <v>1170884.5</v>
      </c>
      <c r="ACY56" s="619">
        <v>470301.5</v>
      </c>
      <c r="ACZ56" s="619">
        <v>1364169.69</v>
      </c>
      <c r="ADA56" s="619">
        <v>1117436.4099999999</v>
      </c>
      <c r="ADB56" s="619">
        <v>16199</v>
      </c>
      <c r="ADD56" s="619">
        <v>1761</v>
      </c>
      <c r="ADE56" s="619">
        <v>2407753.2799999998</v>
      </c>
      <c r="ADF56" s="619">
        <v>0</v>
      </c>
      <c r="ADG56" s="619">
        <v>34938046.660000004</v>
      </c>
      <c r="ADH56" s="619">
        <v>10927842.41</v>
      </c>
      <c r="ADI56" s="619">
        <v>10852145.890000001</v>
      </c>
      <c r="ADJ56" s="619">
        <v>1822364.72</v>
      </c>
      <c r="ADK56" s="619">
        <v>1605476.06</v>
      </c>
      <c r="ADL56" s="619">
        <v>1966972.83</v>
      </c>
      <c r="ADM56" s="619">
        <v>10654194.190000001</v>
      </c>
      <c r="ADN56" s="619">
        <v>2696</v>
      </c>
      <c r="ADO56" s="619">
        <v>22490175.469999999</v>
      </c>
      <c r="ADP56" s="619">
        <v>132750894.3</v>
      </c>
      <c r="ADQ56" s="619">
        <v>29444164.850000001</v>
      </c>
      <c r="ADR56" s="619">
        <v>7457064.9000000004</v>
      </c>
      <c r="ADT56" s="619">
        <v>25475946.68</v>
      </c>
      <c r="ADU56" s="619">
        <v>867170.01</v>
      </c>
      <c r="ADV56" s="619">
        <v>1847647.51</v>
      </c>
      <c r="ADW56" s="619">
        <v>832553.89</v>
      </c>
      <c r="ADX56" s="619">
        <v>0</v>
      </c>
      <c r="ADY56" s="619">
        <v>1140888</v>
      </c>
      <c r="ADZ56" s="619">
        <v>121629619.30999999</v>
      </c>
      <c r="AEA56" s="619">
        <v>24449454.129999999</v>
      </c>
      <c r="AEB56" s="619">
        <v>8274985.5299999993</v>
      </c>
      <c r="AEC56" s="619">
        <v>4900656.59</v>
      </c>
      <c r="AED56" s="619">
        <v>9854215.7199999988</v>
      </c>
      <c r="AEE56" s="619">
        <v>1366752.76</v>
      </c>
      <c r="AEF56" s="619">
        <v>2408187.79</v>
      </c>
      <c r="AEG56" s="619">
        <v>1370000</v>
      </c>
      <c r="AEH56" s="619">
        <v>5497045.5999999996</v>
      </c>
      <c r="AEI56" s="619">
        <v>43338270.909999996</v>
      </c>
      <c r="AEJ56" s="619">
        <v>4423447.5999999996</v>
      </c>
      <c r="AEK56" s="619">
        <v>7794978.6099999994</v>
      </c>
      <c r="AEL56" s="619">
        <v>1913064.5</v>
      </c>
      <c r="AEM56" s="619">
        <v>4787687.45</v>
      </c>
      <c r="AEN56" s="619">
        <v>2669973.62</v>
      </c>
      <c r="AEO56" s="619">
        <v>42724500.060000002</v>
      </c>
      <c r="AEP56" s="619">
        <v>3697542.87</v>
      </c>
      <c r="AEQ56" s="619">
        <v>9458661.9100000001</v>
      </c>
      <c r="AER56" s="619">
        <v>766452.08</v>
      </c>
      <c r="AES56" s="619">
        <v>17380206.609999999</v>
      </c>
      <c r="AET56" s="619">
        <v>11306736.609999999</v>
      </c>
      <c r="AEU56" s="619">
        <v>2952347.1100000003</v>
      </c>
      <c r="AEV56" s="619">
        <v>481643.05</v>
      </c>
      <c r="AEW56" s="619">
        <v>6420371.7400000002</v>
      </c>
      <c r="AEX56" s="619">
        <v>1766413.25</v>
      </c>
      <c r="AEY56" s="619">
        <v>12375727.059999999</v>
      </c>
      <c r="AEZ56" s="619">
        <v>837372.43</v>
      </c>
      <c r="AFA56" s="619">
        <v>777724.8</v>
      </c>
      <c r="AFB56" s="619">
        <v>332548.83</v>
      </c>
      <c r="AFC56" s="619">
        <v>34135.199999999997</v>
      </c>
      <c r="AFD56" s="619">
        <v>26554269.5</v>
      </c>
      <c r="AFE56" s="619">
        <v>6458387.7799999993</v>
      </c>
      <c r="AFF56" s="619">
        <v>165849.79999999999</v>
      </c>
      <c r="AFG56" s="619">
        <v>1332646.3799999999</v>
      </c>
      <c r="AFH56" s="619">
        <v>1037236.11</v>
      </c>
      <c r="AFI56" s="619">
        <v>1605322.59</v>
      </c>
      <c r="AFJ56" s="619">
        <v>684847.14</v>
      </c>
      <c r="AFK56" s="619">
        <v>2081890.8800000001</v>
      </c>
      <c r="AFL56" s="619">
        <v>10654662.41</v>
      </c>
      <c r="AFM56" s="619">
        <v>82473.820000000007</v>
      </c>
      <c r="AFN56" s="619">
        <v>1220751.55</v>
      </c>
      <c r="AFO56" s="619">
        <v>5142178.0199999996</v>
      </c>
      <c r="AFP56" s="619">
        <v>2649155.6800000002</v>
      </c>
      <c r="AFQ56" s="619">
        <v>19673034.390000001</v>
      </c>
      <c r="AFR56" s="619">
        <v>1072863.9300000002</v>
      </c>
      <c r="AFS56" s="619">
        <v>980120</v>
      </c>
      <c r="AFT56" s="619">
        <v>55599.19</v>
      </c>
      <c r="AFU56" s="619">
        <v>270</v>
      </c>
      <c r="AFV56" s="619">
        <v>0</v>
      </c>
      <c r="AFW56" s="619">
        <v>936090</v>
      </c>
      <c r="AFX56" s="619">
        <v>979750.98</v>
      </c>
      <c r="AFY56" s="619">
        <v>3764808.75</v>
      </c>
      <c r="AFZ56" s="619">
        <v>0</v>
      </c>
      <c r="AGA56" s="619">
        <v>3703469.16</v>
      </c>
      <c r="AGC56" s="619">
        <v>35025025.960000001</v>
      </c>
      <c r="AGD56" s="619">
        <v>801802.1</v>
      </c>
      <c r="AGF56" s="619">
        <v>72496.37</v>
      </c>
      <c r="AGG56" s="619">
        <v>2255784.48</v>
      </c>
      <c r="AGH56" s="619">
        <v>109020</v>
      </c>
      <c r="AGI56" s="619">
        <v>656426.66</v>
      </c>
      <c r="AGJ56" s="619">
        <v>7678619.4800000004</v>
      </c>
      <c r="AGK56" s="619">
        <v>136000</v>
      </c>
      <c r="AGL56" s="619">
        <v>2369027.08</v>
      </c>
      <c r="AGM56" s="619">
        <v>1256700</v>
      </c>
      <c r="AGN56" s="619">
        <v>21320913.459999997</v>
      </c>
      <c r="AGO56" s="619">
        <v>4013623.22</v>
      </c>
      <c r="AGP56" s="619">
        <v>7784911.9299999997</v>
      </c>
      <c r="AGQ56" s="619">
        <v>1660440</v>
      </c>
      <c r="AGR56" s="619">
        <v>1095581.27</v>
      </c>
      <c r="AGS56" s="619">
        <v>1890582.95</v>
      </c>
      <c r="AGT56" s="619">
        <v>5508482.2999999998</v>
      </c>
      <c r="AGU56" s="619">
        <v>2716320.27</v>
      </c>
      <c r="AGV56" s="619">
        <v>51916477.630000003</v>
      </c>
      <c r="AGW56" s="619">
        <v>52734968.859999999</v>
      </c>
      <c r="AGX56" s="619">
        <v>2233153.69</v>
      </c>
      <c r="AGY56" s="619">
        <v>2129772.61</v>
      </c>
      <c r="AGZ56" s="619">
        <v>8250376.1600000001</v>
      </c>
      <c r="AHA56" s="619">
        <v>2700746.74</v>
      </c>
      <c r="AHB56" s="619">
        <v>1878207.51</v>
      </c>
      <c r="AHC56" s="619">
        <v>243173</v>
      </c>
      <c r="AHD56" s="619">
        <v>7312</v>
      </c>
      <c r="AHE56" s="619">
        <v>20218875.190000001</v>
      </c>
      <c r="AHF56" s="619">
        <v>6098479.8899999997</v>
      </c>
      <c r="AHG56" s="619">
        <v>5449116.7300000004</v>
      </c>
      <c r="AHH56" s="619">
        <v>153035.43</v>
      </c>
      <c r="AHI56" s="619">
        <v>7340128.8599999994</v>
      </c>
      <c r="AHJ56" s="619">
        <v>1334771.58</v>
      </c>
      <c r="AHK56" s="619">
        <v>10261686.350000001</v>
      </c>
      <c r="AHL56" s="619">
        <v>954126.98</v>
      </c>
      <c r="AHM56" s="619">
        <v>19011080.700000003</v>
      </c>
      <c r="AHN56" s="619">
        <v>3974171.71</v>
      </c>
      <c r="AHO56" s="619">
        <v>6311366.5100000007</v>
      </c>
      <c r="AHP56" s="619">
        <v>76587</v>
      </c>
      <c r="AHQ56" s="613">
        <v>4182098.21</v>
      </c>
      <c r="AHR56" s="613">
        <v>227135.43000000002</v>
      </c>
      <c r="AHS56" s="613">
        <v>705584.64000000001</v>
      </c>
      <c r="AHT56" s="619">
        <f t="shared" si="62"/>
        <v>10435307517.09</v>
      </c>
    </row>
    <row r="57" spans="1:908" x14ac:dyDescent="0.8">
      <c r="B57" s="618" t="s">
        <v>6052</v>
      </c>
      <c r="C57" s="619" t="s">
        <v>6450</v>
      </c>
      <c r="D57" s="619">
        <v>40927561.159999996</v>
      </c>
      <c r="E57" s="619">
        <v>4739358.2300000004</v>
      </c>
      <c r="F57" s="619">
        <v>173731.13</v>
      </c>
      <c r="G57" s="619">
        <v>384387.78</v>
      </c>
      <c r="H57" s="619">
        <v>6498558.4299999997</v>
      </c>
      <c r="I57" s="619">
        <v>188.6</v>
      </c>
      <c r="J57" s="619">
        <v>25614203.559999999</v>
      </c>
      <c r="L57" s="619">
        <v>203563.07</v>
      </c>
      <c r="M57" s="619">
        <v>427100.87</v>
      </c>
      <c r="N57" s="619">
        <v>107579.06</v>
      </c>
      <c r="O57" s="619">
        <v>415756.99</v>
      </c>
      <c r="P57" s="619">
        <v>6055476.8200000003</v>
      </c>
      <c r="Q57" s="619">
        <v>809543.93</v>
      </c>
      <c r="R57" s="619">
        <v>169044.86</v>
      </c>
      <c r="S57" s="619">
        <v>557926.68999999994</v>
      </c>
      <c r="T57" s="619">
        <v>506612.47999999998</v>
      </c>
      <c r="U57" s="619">
        <v>441450.68</v>
      </c>
      <c r="V57" s="619">
        <v>77309168.120000005</v>
      </c>
      <c r="W57" s="619">
        <v>5066447.18</v>
      </c>
      <c r="X57" s="619">
        <v>0</v>
      </c>
      <c r="Y57" s="619">
        <v>1784041.07</v>
      </c>
      <c r="Z57" s="619">
        <v>605541.05000000005</v>
      </c>
      <c r="AA57" s="619">
        <v>244913</v>
      </c>
      <c r="AB57" s="619">
        <v>2442309.63</v>
      </c>
      <c r="AC57" s="619">
        <v>357050</v>
      </c>
      <c r="AD57" s="619">
        <v>1143910.6499999999</v>
      </c>
      <c r="AE57" s="619">
        <v>830187.44</v>
      </c>
      <c r="AF57" s="619">
        <v>6076759.5999999996</v>
      </c>
      <c r="AG57" s="619">
        <v>234357</v>
      </c>
      <c r="AH57" s="619">
        <v>8937610.5</v>
      </c>
      <c r="AI57" s="619">
        <v>3462940.92</v>
      </c>
      <c r="AJ57" s="619">
        <v>229284</v>
      </c>
      <c r="AK57" s="619">
        <v>79948.87</v>
      </c>
      <c r="AL57" s="619">
        <v>2648951.59</v>
      </c>
      <c r="AM57" s="619">
        <v>39518.980000000003</v>
      </c>
      <c r="AN57" s="619">
        <v>199881.5</v>
      </c>
      <c r="AO57" s="619">
        <v>1099977.2</v>
      </c>
      <c r="AP57" s="619">
        <v>446732.15</v>
      </c>
      <c r="AQ57" s="619">
        <v>42750</v>
      </c>
      <c r="AR57" s="619">
        <v>1844599.0999999999</v>
      </c>
      <c r="AS57" s="619">
        <v>4000</v>
      </c>
      <c r="AT57" s="619">
        <v>4691719.04</v>
      </c>
      <c r="AU57" s="619">
        <v>4106344</v>
      </c>
      <c r="AV57" s="619">
        <v>1246210.7</v>
      </c>
      <c r="AW57" s="619">
        <v>272436.58999999997</v>
      </c>
      <c r="AY57" s="619">
        <v>96744</v>
      </c>
      <c r="AZ57" s="619">
        <v>32850</v>
      </c>
      <c r="BA57" s="619">
        <v>47400</v>
      </c>
      <c r="BB57" s="619">
        <v>7103</v>
      </c>
      <c r="BC57" s="619">
        <v>176636</v>
      </c>
      <c r="BD57" s="619">
        <v>89611</v>
      </c>
      <c r="BE57" s="619">
        <v>39695</v>
      </c>
      <c r="BF57" s="619">
        <v>988976.53</v>
      </c>
      <c r="BG57" s="619">
        <v>28208</v>
      </c>
      <c r="BH57" s="619">
        <v>9146700</v>
      </c>
      <c r="BI57" s="619">
        <v>21921680.199999999</v>
      </c>
      <c r="BJ57" s="619">
        <v>10516601.899999999</v>
      </c>
      <c r="BK57" s="619">
        <v>853376.64999999991</v>
      </c>
      <c r="BL57" s="619">
        <v>404856.13</v>
      </c>
      <c r="BM57" s="619">
        <v>376060.25</v>
      </c>
      <c r="BN57" s="619">
        <v>1741714.3399999999</v>
      </c>
      <c r="BO57" s="619">
        <v>233205.16999999998</v>
      </c>
      <c r="BP57" s="619">
        <v>325197.49</v>
      </c>
      <c r="BQ57" s="619">
        <v>149880.37</v>
      </c>
      <c r="BR57" s="619">
        <v>97293421.579999998</v>
      </c>
      <c r="BS57" s="619">
        <v>2391086.11</v>
      </c>
      <c r="BT57" s="619">
        <v>877151.01</v>
      </c>
      <c r="BU57" s="619">
        <v>2954470.2800000003</v>
      </c>
      <c r="BV57" s="619">
        <v>1814624.52</v>
      </c>
      <c r="BW57" s="619">
        <v>137543</v>
      </c>
      <c r="BX57" s="619">
        <v>851219.62999999989</v>
      </c>
      <c r="BY57" s="619">
        <v>1644384.55</v>
      </c>
      <c r="BZ57" s="619">
        <v>55000</v>
      </c>
      <c r="CE57" s="619">
        <v>12120</v>
      </c>
      <c r="CF57" s="619">
        <v>175750</v>
      </c>
      <c r="CG57" s="619">
        <v>42321377.049999997</v>
      </c>
      <c r="CH57" s="619">
        <v>208323.21</v>
      </c>
      <c r="CI57" s="619">
        <v>1061829.08</v>
      </c>
      <c r="CJ57" s="619">
        <v>194421.8</v>
      </c>
      <c r="CK57" s="619">
        <v>364130.17</v>
      </c>
      <c r="CL57" s="619">
        <v>238124</v>
      </c>
      <c r="CM57" s="619">
        <v>272750</v>
      </c>
      <c r="CO57" s="619">
        <v>6503980.0899999999</v>
      </c>
      <c r="CP57" s="619">
        <v>90941</v>
      </c>
      <c r="CQ57" s="619">
        <v>22174</v>
      </c>
      <c r="CR57" s="619">
        <v>2250</v>
      </c>
      <c r="CS57" s="619">
        <v>824164.92</v>
      </c>
      <c r="CT57" s="619">
        <v>1405632.12</v>
      </c>
      <c r="CU57" s="619">
        <v>4113405.56</v>
      </c>
      <c r="CV57" s="619">
        <v>120000</v>
      </c>
      <c r="CW57" s="619">
        <v>3803266.85</v>
      </c>
      <c r="CX57" s="619">
        <v>220731.45</v>
      </c>
      <c r="CY57" s="619">
        <v>1074751.94</v>
      </c>
      <c r="CZ57" s="619">
        <v>934704.62</v>
      </c>
      <c r="DB57" s="619">
        <v>4820611.9800000004</v>
      </c>
      <c r="DC57" s="619">
        <v>29431383.48</v>
      </c>
      <c r="DD57" s="619">
        <v>280311.49</v>
      </c>
      <c r="DE57" s="619">
        <v>28651805.859999999</v>
      </c>
      <c r="DF57" s="619">
        <v>1045108.73</v>
      </c>
      <c r="DG57" s="619">
        <v>1668468.55</v>
      </c>
      <c r="DH57" s="619">
        <v>3082084.79</v>
      </c>
      <c r="DI57" s="619">
        <v>454737.97</v>
      </c>
      <c r="DJ57" s="619">
        <v>1472774.78</v>
      </c>
      <c r="DK57" s="619">
        <v>92415973.230000004</v>
      </c>
      <c r="DL57" s="619">
        <v>93143</v>
      </c>
      <c r="DM57" s="619">
        <v>463788.61</v>
      </c>
      <c r="DN57" s="619">
        <v>1328190.1599999999</v>
      </c>
      <c r="DO57" s="619">
        <v>479711.67</v>
      </c>
      <c r="DP57" s="619">
        <v>148144.95000000001</v>
      </c>
      <c r="DQ57" s="619">
        <v>12180188.939999999</v>
      </c>
      <c r="DR57" s="619">
        <v>285019</v>
      </c>
      <c r="DS57" s="619">
        <v>553737.28</v>
      </c>
      <c r="DU57" s="619">
        <v>0</v>
      </c>
      <c r="DV57" s="619">
        <v>2320671.89</v>
      </c>
      <c r="DW57" s="619">
        <v>63428</v>
      </c>
      <c r="DX57" s="619">
        <v>345004</v>
      </c>
      <c r="DY57" s="619">
        <v>120000</v>
      </c>
      <c r="DZ57" s="619">
        <v>1027483.5900000001</v>
      </c>
      <c r="EA57" s="619">
        <v>0</v>
      </c>
      <c r="EB57" s="619">
        <v>418869.14</v>
      </c>
      <c r="ED57" s="619">
        <v>3767903.27</v>
      </c>
      <c r="EE57" s="619">
        <v>27956929.120000001</v>
      </c>
      <c r="EF57" s="619">
        <v>15627932.92</v>
      </c>
      <c r="EG57" s="619">
        <v>66343.98</v>
      </c>
      <c r="EH57" s="619">
        <v>218812</v>
      </c>
      <c r="EJ57" s="619">
        <v>495855.63</v>
      </c>
      <c r="EK57" s="619">
        <v>906696.8</v>
      </c>
      <c r="EL57" s="619">
        <v>1148867.06</v>
      </c>
      <c r="EM57" s="619">
        <v>1281695</v>
      </c>
      <c r="EN57" s="619">
        <v>57156122.990000002</v>
      </c>
      <c r="EP57" s="619">
        <v>507174.58</v>
      </c>
      <c r="ER57" s="619">
        <v>463479.32</v>
      </c>
      <c r="ES57" s="619">
        <v>329953.96999999997</v>
      </c>
      <c r="ET57" s="619">
        <v>390855.22</v>
      </c>
      <c r="EU57" s="619">
        <v>1845310.69</v>
      </c>
      <c r="EV57" s="619">
        <v>3164877.08</v>
      </c>
      <c r="EW57" s="619">
        <v>22174528.920000002</v>
      </c>
      <c r="EX57" s="619">
        <v>0</v>
      </c>
      <c r="EY57" s="619">
        <v>1285820.99</v>
      </c>
      <c r="EZ57" s="619">
        <v>40000</v>
      </c>
      <c r="FA57" s="619">
        <v>315855</v>
      </c>
      <c r="FB57" s="619">
        <v>500990</v>
      </c>
      <c r="FC57" s="619">
        <v>235052.5</v>
      </c>
      <c r="FD57" s="619">
        <v>581160</v>
      </c>
      <c r="FE57" s="619">
        <v>1752260.46</v>
      </c>
      <c r="FF57" s="619">
        <v>1436276.93</v>
      </c>
      <c r="FG57" s="619">
        <v>308947.18</v>
      </c>
      <c r="FH57" s="619">
        <v>496099.1</v>
      </c>
      <c r="FI57" s="619">
        <v>1351359.68</v>
      </c>
      <c r="FJ57" s="619">
        <v>0</v>
      </c>
      <c r="FK57" s="619">
        <v>0</v>
      </c>
      <c r="FL57" s="619">
        <v>1550110.93</v>
      </c>
      <c r="FM57" s="619">
        <v>3604569.85</v>
      </c>
      <c r="FN57" s="619">
        <v>6442756.7400000002</v>
      </c>
      <c r="FO57" s="619">
        <v>0</v>
      </c>
      <c r="FP57" s="619">
        <v>10000</v>
      </c>
      <c r="FQ57" s="619">
        <v>15194802.359999999</v>
      </c>
      <c r="FR57" s="619">
        <v>809787</v>
      </c>
      <c r="FS57" s="619">
        <v>1531025.2</v>
      </c>
      <c r="FT57" s="619">
        <v>16800</v>
      </c>
      <c r="FU57" s="619">
        <v>1030004.15</v>
      </c>
      <c r="FV57" s="619">
        <v>8133780</v>
      </c>
      <c r="FW57" s="619">
        <v>4570415.17</v>
      </c>
      <c r="FX57" s="619">
        <v>551050</v>
      </c>
      <c r="FY57" s="619">
        <v>5036391</v>
      </c>
      <c r="FZ57" s="619">
        <v>262180.90999999997</v>
      </c>
      <c r="GA57" s="619">
        <v>324663.94</v>
      </c>
      <c r="GB57" s="619">
        <v>521255</v>
      </c>
      <c r="GC57" s="619">
        <v>550131.03</v>
      </c>
      <c r="GD57" s="619">
        <v>735216.69</v>
      </c>
      <c r="GE57" s="619">
        <v>35705980.950000003</v>
      </c>
      <c r="GG57" s="619">
        <v>165682.5</v>
      </c>
      <c r="GH57" s="619">
        <v>7688622.2199999997</v>
      </c>
      <c r="GI57" s="619">
        <v>1229267.21</v>
      </c>
      <c r="GJ57" s="619">
        <v>358201.7</v>
      </c>
      <c r="GK57" s="619">
        <v>268112.34999999998</v>
      </c>
      <c r="GL57" s="619">
        <v>202521.91</v>
      </c>
      <c r="GM57" s="619">
        <v>176332</v>
      </c>
      <c r="GN57" s="619">
        <v>862228.27</v>
      </c>
      <c r="GO57" s="619">
        <v>32246.18</v>
      </c>
      <c r="GP57" s="619">
        <v>634704.79</v>
      </c>
      <c r="GQ57" s="619">
        <v>31043254.539999999</v>
      </c>
      <c r="GR57" s="619">
        <v>294357</v>
      </c>
      <c r="GS57" s="619">
        <v>37742.720000000001</v>
      </c>
      <c r="GT57" s="619">
        <v>424933.22</v>
      </c>
      <c r="GU57" s="619">
        <v>26526</v>
      </c>
      <c r="GV57" s="619">
        <v>825510</v>
      </c>
      <c r="GW57" s="619">
        <v>355842.86</v>
      </c>
      <c r="GX57" s="619">
        <v>467528.19</v>
      </c>
      <c r="GY57" s="619">
        <v>21300</v>
      </c>
      <c r="GZ57" s="619">
        <v>82600.53</v>
      </c>
      <c r="HA57" s="619">
        <v>3238427.66</v>
      </c>
      <c r="HB57" s="619">
        <v>133212.76999999999</v>
      </c>
      <c r="HC57" s="619">
        <v>2498164.15</v>
      </c>
      <c r="HD57" s="619">
        <v>2000000</v>
      </c>
      <c r="HE57" s="619">
        <v>11229589.449999999</v>
      </c>
      <c r="HF57" s="619">
        <v>89964.75</v>
      </c>
      <c r="HG57" s="619">
        <v>306869.12</v>
      </c>
      <c r="HH57" s="619">
        <v>9007832.5500000007</v>
      </c>
      <c r="HK57" s="619">
        <v>3127869.95</v>
      </c>
      <c r="HL57" s="619">
        <v>30245.08</v>
      </c>
      <c r="HM57" s="619">
        <v>4104405.63</v>
      </c>
      <c r="HN57" s="619">
        <v>78260.460000000006</v>
      </c>
      <c r="HO57" s="619">
        <v>379510.2</v>
      </c>
      <c r="HP57" s="619">
        <v>1288174.6200000001</v>
      </c>
      <c r="HQ57" s="619">
        <v>1787219.3299999998</v>
      </c>
      <c r="HR57" s="619">
        <v>501930.05</v>
      </c>
      <c r="HS57" s="619">
        <v>23281582.759999998</v>
      </c>
      <c r="HT57" s="619">
        <v>99762.87</v>
      </c>
      <c r="HV57" s="619">
        <v>4028179.41</v>
      </c>
      <c r="HY57" s="619">
        <v>4467706.5999999996</v>
      </c>
      <c r="HZ57" s="619">
        <v>0</v>
      </c>
      <c r="IA57" s="619">
        <v>4942.87</v>
      </c>
      <c r="IB57" s="619">
        <v>565373</v>
      </c>
      <c r="IC57" s="619">
        <v>996825</v>
      </c>
      <c r="ID57" s="619">
        <v>144413.70000000001</v>
      </c>
      <c r="IE57" s="619">
        <v>295600</v>
      </c>
      <c r="IG57" s="619">
        <v>277738.87</v>
      </c>
      <c r="II57" s="619">
        <v>2113136.98</v>
      </c>
      <c r="IJ57" s="619">
        <v>11114985.359999999</v>
      </c>
      <c r="IK57" s="619">
        <v>734894.65</v>
      </c>
      <c r="IL57" s="619">
        <v>559555.2300000001</v>
      </c>
      <c r="IM57" s="619">
        <v>26331.07</v>
      </c>
      <c r="IN57" s="619">
        <v>635151.24</v>
      </c>
      <c r="IO57" s="619">
        <v>621349.51</v>
      </c>
      <c r="IP57" s="619">
        <v>1610325.6300000001</v>
      </c>
      <c r="IQ57" s="619">
        <v>771420</v>
      </c>
      <c r="IR57" s="619">
        <v>449199.51</v>
      </c>
      <c r="IS57" s="619">
        <v>0</v>
      </c>
      <c r="IT57" s="619">
        <v>8830590.9300000016</v>
      </c>
      <c r="IV57" s="619">
        <v>6052043.4499999993</v>
      </c>
      <c r="IW57" s="619">
        <v>13053944.860000001</v>
      </c>
      <c r="IX57" s="619">
        <v>716291.2</v>
      </c>
      <c r="IY57" s="619">
        <v>10680.11</v>
      </c>
      <c r="IZ57" s="619">
        <v>3934218.08</v>
      </c>
      <c r="JA57" s="619">
        <v>213086.03</v>
      </c>
      <c r="JB57" s="619">
        <v>5432928.1100000003</v>
      </c>
      <c r="JC57" s="619">
        <v>316070.87</v>
      </c>
      <c r="JD57" s="619">
        <v>607410</v>
      </c>
      <c r="JE57" s="619">
        <v>92400.5</v>
      </c>
      <c r="JF57" s="619">
        <v>3713912.91</v>
      </c>
      <c r="JG57" s="619">
        <v>670468.56000000006</v>
      </c>
      <c r="JH57" s="619">
        <v>337594.61</v>
      </c>
      <c r="JK57" s="619">
        <v>1010800.45</v>
      </c>
      <c r="JL57" s="619">
        <v>139665.18</v>
      </c>
      <c r="JM57" s="619">
        <v>3709280.51</v>
      </c>
      <c r="JN57" s="619">
        <v>1040755</v>
      </c>
      <c r="JO57" s="619">
        <v>2628288.2000000002</v>
      </c>
      <c r="JP57" s="619">
        <v>305186.82</v>
      </c>
      <c r="JQ57" s="619">
        <v>6564291.6299999999</v>
      </c>
      <c r="JR57" s="619">
        <v>516505.8</v>
      </c>
      <c r="JS57" s="619">
        <v>27261060.82</v>
      </c>
      <c r="JT57" s="619">
        <v>4525455.79</v>
      </c>
      <c r="JU57" s="619">
        <v>212953.91</v>
      </c>
      <c r="JV57" s="619">
        <v>849137.5</v>
      </c>
      <c r="JW57" s="619">
        <v>146712</v>
      </c>
      <c r="JX57" s="619">
        <v>1043000</v>
      </c>
      <c r="JY57" s="619">
        <v>632808</v>
      </c>
      <c r="KA57" s="619">
        <v>181311.6</v>
      </c>
      <c r="KB57" s="619">
        <v>1237.6500000000001</v>
      </c>
      <c r="KC57" s="619">
        <v>102950</v>
      </c>
      <c r="KD57" s="619">
        <v>965.45</v>
      </c>
      <c r="KE57" s="619">
        <v>832057.38</v>
      </c>
      <c r="KF57" s="619">
        <v>0</v>
      </c>
      <c r="KG57" s="619">
        <v>15000</v>
      </c>
      <c r="KH57" s="619">
        <v>351253.73</v>
      </c>
      <c r="KI57" s="619">
        <v>29645265.879999999</v>
      </c>
      <c r="KK57" s="619">
        <v>2223637.84</v>
      </c>
      <c r="KL57" s="619">
        <v>0</v>
      </c>
      <c r="KM57" s="619">
        <v>25200</v>
      </c>
      <c r="KN57" s="619">
        <v>0</v>
      </c>
      <c r="KO57" s="619">
        <v>25000</v>
      </c>
      <c r="KP57" s="619">
        <v>20118.599999999999</v>
      </c>
      <c r="KQ57" s="619">
        <v>15000</v>
      </c>
      <c r="KR57" s="619">
        <v>759687.76</v>
      </c>
      <c r="KS57" s="619">
        <v>599887.8899999999</v>
      </c>
      <c r="KT57" s="619">
        <v>78102.649999999994</v>
      </c>
      <c r="KU57" s="619">
        <v>828982.19000000006</v>
      </c>
      <c r="KV57" s="619">
        <v>277772</v>
      </c>
      <c r="KW57" s="619">
        <v>629991.63</v>
      </c>
      <c r="KY57" s="619">
        <v>619835.76</v>
      </c>
      <c r="KZ57" s="619">
        <v>55478683.759999998</v>
      </c>
      <c r="LB57" s="619">
        <v>221023.62</v>
      </c>
      <c r="LD57" s="619">
        <v>83425237.379999995</v>
      </c>
      <c r="LE57" s="619">
        <v>3866</v>
      </c>
      <c r="LF57" s="619">
        <v>1864151.87</v>
      </c>
      <c r="LG57" s="619">
        <v>657352.98</v>
      </c>
      <c r="LH57" s="619">
        <v>45420125.519999996</v>
      </c>
      <c r="LI57" s="619">
        <v>9972543.5500000007</v>
      </c>
      <c r="LJ57" s="619">
        <v>27509736.649999999</v>
      </c>
      <c r="LK57" s="619">
        <v>300049.13</v>
      </c>
      <c r="LL57" s="619">
        <v>197500</v>
      </c>
      <c r="LM57" s="619">
        <v>285640.03000000003</v>
      </c>
      <c r="LO57" s="619">
        <v>772196.66999999993</v>
      </c>
      <c r="LP57" s="619">
        <v>11910.32</v>
      </c>
      <c r="LR57" s="619">
        <v>0</v>
      </c>
      <c r="LS57" s="619">
        <v>17169304.860000003</v>
      </c>
      <c r="LU57" s="619">
        <v>309300</v>
      </c>
      <c r="LV57" s="619">
        <v>3739577.86</v>
      </c>
      <c r="LW57" s="619">
        <v>72483215.840000004</v>
      </c>
      <c r="LX57" s="619">
        <v>16423270.75</v>
      </c>
      <c r="LY57" s="619">
        <v>958439.01</v>
      </c>
      <c r="MA57" s="619">
        <v>4339453.4000000004</v>
      </c>
      <c r="MB57" s="619">
        <v>4299099.5</v>
      </c>
      <c r="ME57" s="619">
        <v>192000</v>
      </c>
      <c r="MF57" s="619">
        <v>1820.02</v>
      </c>
      <c r="MG57" s="619">
        <v>113033.34</v>
      </c>
      <c r="MH57" s="619">
        <v>169766767.98000002</v>
      </c>
      <c r="MI57" s="619">
        <v>85000</v>
      </c>
      <c r="MJ57" s="619">
        <v>249951</v>
      </c>
      <c r="MK57" s="619">
        <v>1004918.39</v>
      </c>
      <c r="ML57" s="619">
        <v>0</v>
      </c>
      <c r="MM57" s="619">
        <v>1385632.98</v>
      </c>
      <c r="MN57" s="619">
        <v>10000</v>
      </c>
      <c r="MO57" s="619">
        <v>149851.39000000001</v>
      </c>
      <c r="MP57" s="619">
        <v>8553117.5300000012</v>
      </c>
      <c r="MQ57" s="619">
        <v>150513.08000000002</v>
      </c>
      <c r="MR57" s="619">
        <v>542957.5</v>
      </c>
      <c r="MS57" s="619">
        <v>751398.9</v>
      </c>
      <c r="MT57" s="619">
        <v>79792092.819999993</v>
      </c>
      <c r="MV57" s="619">
        <v>42300</v>
      </c>
      <c r="MX57" s="619">
        <v>1693100.85</v>
      </c>
      <c r="MY57" s="619">
        <v>656551.84000000008</v>
      </c>
      <c r="MZ57" s="619">
        <v>1036670.87</v>
      </c>
      <c r="NA57" s="619">
        <v>63664.99</v>
      </c>
      <c r="NB57" s="619">
        <v>539337.49</v>
      </c>
      <c r="NC57" s="619">
        <v>0</v>
      </c>
      <c r="ND57" s="619">
        <v>520636.02</v>
      </c>
      <c r="NE57" s="619">
        <v>103796097.52999999</v>
      </c>
      <c r="NF57" s="619">
        <v>5753000</v>
      </c>
      <c r="NG57" s="619">
        <v>692879.49</v>
      </c>
      <c r="NH57" s="619">
        <v>4577000</v>
      </c>
      <c r="NI57" s="619">
        <v>129450.29</v>
      </c>
      <c r="NJ57" s="619">
        <v>6020101.7999999998</v>
      </c>
      <c r="NK57" s="619">
        <v>20310652.090000004</v>
      </c>
      <c r="NL57" s="619">
        <v>12666030.08</v>
      </c>
      <c r="NN57" s="619">
        <v>122683.85</v>
      </c>
      <c r="NO57" s="619">
        <v>0</v>
      </c>
      <c r="NP57" s="619">
        <v>1608667.94</v>
      </c>
      <c r="NQ57" s="619">
        <v>14941432.65</v>
      </c>
      <c r="NR57" s="619">
        <v>0</v>
      </c>
      <c r="NS57" s="619">
        <v>40000</v>
      </c>
      <c r="NT57" s="619">
        <v>27501.09</v>
      </c>
      <c r="NU57" s="619">
        <v>468301.81000000006</v>
      </c>
      <c r="NV57" s="619">
        <v>14.06</v>
      </c>
      <c r="NW57" s="619">
        <v>1093820</v>
      </c>
      <c r="NX57" s="619">
        <v>31079293.949999999</v>
      </c>
      <c r="NY57" s="619">
        <v>5964443.6500000004</v>
      </c>
      <c r="NZ57" s="619">
        <v>1932410</v>
      </c>
      <c r="OA57" s="619">
        <v>370300</v>
      </c>
      <c r="OB57" s="619">
        <v>0</v>
      </c>
      <c r="OC57" s="619">
        <v>1223215.9099999999</v>
      </c>
      <c r="OE57" s="619">
        <v>25528070.879999999</v>
      </c>
      <c r="OF57" s="619">
        <v>578644.80000000005</v>
      </c>
      <c r="OG57" s="619">
        <v>505213.87</v>
      </c>
      <c r="OH57" s="619">
        <v>224757.75</v>
      </c>
      <c r="OI57" s="619">
        <v>2319228.09</v>
      </c>
      <c r="OJ57" s="619">
        <v>253877.63</v>
      </c>
      <c r="OK57" s="619">
        <v>8714900</v>
      </c>
      <c r="OL57" s="619">
        <v>100000</v>
      </c>
      <c r="ON57" s="619">
        <v>733145.43</v>
      </c>
      <c r="OP57" s="619">
        <v>683576</v>
      </c>
      <c r="OQ57" s="619">
        <v>980960</v>
      </c>
      <c r="OR57" s="619">
        <v>129145.42</v>
      </c>
      <c r="OS57" s="619">
        <v>987069.45000000007</v>
      </c>
      <c r="OT57" s="619">
        <v>1708245.9400000002</v>
      </c>
      <c r="OU57" s="619">
        <v>571926.31999999995</v>
      </c>
      <c r="OV57" s="619">
        <v>56111.18</v>
      </c>
      <c r="OW57" s="619">
        <v>633561.12</v>
      </c>
      <c r="OX57" s="619">
        <v>161193.98000000001</v>
      </c>
      <c r="OY57" s="619">
        <v>23397880.550000001</v>
      </c>
      <c r="OZ57" s="619">
        <v>2265915.39</v>
      </c>
      <c r="PA57" s="619">
        <v>59835</v>
      </c>
      <c r="PB57" s="619">
        <v>12824453.450000001</v>
      </c>
      <c r="PC57" s="619">
        <v>41732257.190000005</v>
      </c>
      <c r="PF57" s="619">
        <v>415.41</v>
      </c>
      <c r="PH57" s="619">
        <v>906527</v>
      </c>
      <c r="PJ57" s="619">
        <v>231446</v>
      </c>
      <c r="PK57" s="619">
        <v>134802.6</v>
      </c>
      <c r="PL57" s="619">
        <v>0</v>
      </c>
      <c r="PM57" s="619">
        <v>2913460.9</v>
      </c>
      <c r="PN57" s="619">
        <v>22355742.699999999</v>
      </c>
      <c r="PO57" s="619">
        <v>440745.68</v>
      </c>
      <c r="PP57" s="619">
        <v>11698778.369999999</v>
      </c>
      <c r="PQ57" s="619">
        <v>573469.80000000005</v>
      </c>
      <c r="PR57" s="619">
        <v>1220957.6000000001</v>
      </c>
      <c r="PU57" s="619">
        <v>47101825.299999997</v>
      </c>
      <c r="PY57" s="619">
        <v>174646</v>
      </c>
      <c r="PZ57" s="619">
        <v>140780</v>
      </c>
      <c r="QA57" s="619">
        <v>1192727</v>
      </c>
      <c r="QB57" s="619">
        <v>1492737</v>
      </c>
      <c r="QC57" s="619">
        <v>78.33</v>
      </c>
      <c r="QD57" s="619">
        <v>12500</v>
      </c>
      <c r="QE57" s="619">
        <v>526833.65</v>
      </c>
      <c r="QF57" s="619">
        <v>2761.24</v>
      </c>
      <c r="QG57" s="619">
        <v>349200</v>
      </c>
      <c r="QH57" s="619">
        <v>1214280.9800000002</v>
      </c>
      <c r="QK57" s="619">
        <v>537596.94999999995</v>
      </c>
      <c r="QM57" s="619">
        <v>0</v>
      </c>
      <c r="QO57" s="619">
        <v>1669024.88</v>
      </c>
      <c r="QP57" s="619">
        <v>54500</v>
      </c>
      <c r="QQ57" s="619">
        <v>259661.83</v>
      </c>
      <c r="QR57" s="619">
        <v>0</v>
      </c>
      <c r="QT57" s="619">
        <v>300845</v>
      </c>
      <c r="QU57" s="619">
        <v>37131357.360000014</v>
      </c>
      <c r="QV57" s="619">
        <v>271195</v>
      </c>
      <c r="QX57" s="619">
        <v>61160</v>
      </c>
      <c r="QY57" s="619">
        <v>0</v>
      </c>
      <c r="QZ57" s="619">
        <v>1094552.5</v>
      </c>
      <c r="RA57" s="619">
        <v>4100</v>
      </c>
      <c r="RB57" s="619">
        <v>1284705.46</v>
      </c>
      <c r="RD57" s="619">
        <v>175244</v>
      </c>
      <c r="RF57" s="619">
        <v>181060</v>
      </c>
      <c r="RG57" s="619">
        <v>170154</v>
      </c>
      <c r="RH57" s="619">
        <v>78622288.170000002</v>
      </c>
      <c r="RI57" s="619">
        <v>1743554.08</v>
      </c>
      <c r="RJ57" s="619">
        <v>127818.58</v>
      </c>
      <c r="RK57" s="619">
        <v>3773270.43</v>
      </c>
      <c r="RL57" s="619">
        <v>530751</v>
      </c>
      <c r="RN57" s="619">
        <v>261768.98</v>
      </c>
      <c r="RO57" s="619">
        <v>211706.38</v>
      </c>
      <c r="RP57" s="619">
        <v>640413</v>
      </c>
      <c r="RQ57" s="619">
        <v>0</v>
      </c>
      <c r="RR57" s="619">
        <v>521195.9</v>
      </c>
      <c r="RS57" s="619">
        <v>97975.35</v>
      </c>
      <c r="RT57" s="619">
        <v>15300</v>
      </c>
      <c r="RW57" s="619">
        <v>67434.789999999994</v>
      </c>
      <c r="RY57" s="619">
        <v>20700</v>
      </c>
      <c r="RZ57" s="619">
        <v>297.35000000000002</v>
      </c>
      <c r="SA57" s="619">
        <v>2000</v>
      </c>
      <c r="SB57" s="619">
        <v>6668090</v>
      </c>
      <c r="SC57" s="619">
        <v>390970</v>
      </c>
      <c r="SD57" s="619">
        <v>349970.19</v>
      </c>
      <c r="SE57" s="619">
        <v>395364</v>
      </c>
      <c r="SF57" s="619">
        <v>181300</v>
      </c>
      <c r="SG57" s="619">
        <v>195091.3</v>
      </c>
      <c r="SH57" s="619">
        <v>1146581.05</v>
      </c>
      <c r="SI57" s="619">
        <v>937717.16</v>
      </c>
      <c r="SJ57" s="619">
        <v>99425</v>
      </c>
      <c r="SK57" s="619">
        <v>2779943.09</v>
      </c>
      <c r="SL57" s="619">
        <v>486801.03</v>
      </c>
      <c r="SM57" s="619">
        <v>0</v>
      </c>
      <c r="SN57" s="619">
        <v>5093214.66</v>
      </c>
      <c r="SO57" s="619">
        <v>1555128.63</v>
      </c>
      <c r="SP57" s="619">
        <v>1167855.58</v>
      </c>
      <c r="SQ57" s="619">
        <v>1640582.78</v>
      </c>
      <c r="SR57" s="619">
        <v>866838.25</v>
      </c>
      <c r="SS57" s="619">
        <v>1471047.48</v>
      </c>
      <c r="ST57" s="619">
        <v>2457251.2000000002</v>
      </c>
      <c r="SV57" s="619">
        <v>76020</v>
      </c>
      <c r="SW57" s="619">
        <v>1868268.02</v>
      </c>
      <c r="SX57" s="619">
        <v>122191.76</v>
      </c>
      <c r="SY57" s="619">
        <v>2376297.09</v>
      </c>
      <c r="SZ57" s="619">
        <v>652031.56000000006</v>
      </c>
      <c r="TA57" s="619">
        <v>1173539.33</v>
      </c>
      <c r="TB57" s="619">
        <v>380620.13</v>
      </c>
      <c r="TC57" s="619">
        <v>255670</v>
      </c>
      <c r="TD57" s="619">
        <v>432577.74</v>
      </c>
      <c r="TE57" s="619">
        <v>1567689.62</v>
      </c>
      <c r="TF57" s="619">
        <v>52000</v>
      </c>
      <c r="TG57" s="619">
        <v>3135340.76</v>
      </c>
      <c r="TH57" s="619">
        <v>536560.16</v>
      </c>
      <c r="TI57" s="619">
        <v>170524.31</v>
      </c>
      <c r="TJ57" s="619">
        <v>2943850.88</v>
      </c>
      <c r="TK57" s="619">
        <v>110603.57</v>
      </c>
      <c r="TL57" s="619">
        <v>290400</v>
      </c>
      <c r="TM57" s="619">
        <v>33850</v>
      </c>
      <c r="TN57" s="619">
        <v>126007.19</v>
      </c>
      <c r="TO57" s="619">
        <v>10000</v>
      </c>
      <c r="TP57" s="619">
        <v>160153.79999999999</v>
      </c>
      <c r="TQ57" s="619">
        <v>2654985.0299999998</v>
      </c>
      <c r="TR57" s="619">
        <v>14900</v>
      </c>
      <c r="TS57" s="619">
        <v>234629.59</v>
      </c>
      <c r="TT57" s="619">
        <v>651054.66</v>
      </c>
      <c r="TU57" s="619">
        <v>1207658.6399999999</v>
      </c>
      <c r="TV57" s="619">
        <v>190650</v>
      </c>
      <c r="TW57" s="619">
        <v>655573.51</v>
      </c>
      <c r="TX57" s="619">
        <v>435498.28</v>
      </c>
      <c r="TY57" s="619">
        <v>0</v>
      </c>
      <c r="TZ57" s="619">
        <v>1856179.8</v>
      </c>
      <c r="UA57" s="619">
        <v>137346.88</v>
      </c>
      <c r="UB57" s="619">
        <v>428000</v>
      </c>
      <c r="UC57" s="619">
        <v>1006858.88</v>
      </c>
      <c r="UD57" s="619">
        <v>0</v>
      </c>
      <c r="UE57" s="619">
        <v>2847296.52</v>
      </c>
      <c r="UF57" s="619">
        <v>12501758.060000001</v>
      </c>
      <c r="UH57" s="619">
        <v>407085</v>
      </c>
      <c r="UI57" s="619">
        <v>29844</v>
      </c>
      <c r="UJ57" s="619">
        <v>209818.64</v>
      </c>
      <c r="UK57" s="619">
        <v>1691060.8199999998</v>
      </c>
      <c r="UL57" s="619">
        <v>1413899.9100000001</v>
      </c>
      <c r="UM57" s="619">
        <v>1142456.73</v>
      </c>
      <c r="UN57" s="619">
        <v>2106678.71</v>
      </c>
      <c r="UO57" s="619">
        <v>687882.91999999993</v>
      </c>
      <c r="UP57" s="619">
        <v>2577288.19</v>
      </c>
      <c r="UQ57" s="619">
        <v>62500349.090000004</v>
      </c>
      <c r="UR57" s="619">
        <v>532499.98</v>
      </c>
      <c r="UT57" s="619">
        <v>980456.95</v>
      </c>
      <c r="UU57" s="619">
        <v>191626.7</v>
      </c>
      <c r="UV57" s="619">
        <v>420886.7</v>
      </c>
      <c r="UW57" s="619">
        <v>7260319.0599999996</v>
      </c>
      <c r="UX57" s="619">
        <v>259800</v>
      </c>
      <c r="UZ57" s="619">
        <v>1197324.92</v>
      </c>
      <c r="VA57" s="619">
        <v>1139379.31</v>
      </c>
      <c r="VB57" s="619">
        <v>575986.29</v>
      </c>
      <c r="VC57" s="619">
        <v>1642010</v>
      </c>
      <c r="VD57" s="619">
        <v>918283.4</v>
      </c>
      <c r="VE57" s="619">
        <v>106718</v>
      </c>
      <c r="VF57" s="619">
        <v>588280.38</v>
      </c>
      <c r="VG57" s="619">
        <v>620565.77</v>
      </c>
      <c r="VH57" s="619">
        <v>408723.65</v>
      </c>
      <c r="VI57" s="619">
        <v>1144419.52</v>
      </c>
      <c r="VJ57" s="619">
        <v>325103.56</v>
      </c>
      <c r="VK57" s="619">
        <v>110644</v>
      </c>
      <c r="VL57" s="619">
        <v>2655642</v>
      </c>
      <c r="VM57" s="619">
        <v>1001686.6</v>
      </c>
      <c r="VN57" s="619">
        <v>621461.68000000005</v>
      </c>
      <c r="VO57" s="619">
        <v>618404.63</v>
      </c>
      <c r="VP57" s="619">
        <v>1800000</v>
      </c>
      <c r="VQ57" s="619">
        <v>825840</v>
      </c>
      <c r="VR57" s="619">
        <v>5475349.6600000001</v>
      </c>
      <c r="VS57" s="619">
        <v>9389806.8900000006</v>
      </c>
      <c r="VT57" s="619">
        <v>1188397.9000000001</v>
      </c>
      <c r="VU57" s="619">
        <v>2071207.04</v>
      </c>
      <c r="VV57" s="619">
        <v>1734960.47</v>
      </c>
      <c r="VW57" s="619">
        <v>882107.9</v>
      </c>
      <c r="VX57" s="619">
        <v>74050</v>
      </c>
      <c r="VY57" s="619">
        <v>1566661.99</v>
      </c>
      <c r="VZ57" s="619">
        <v>51598.879999999997</v>
      </c>
      <c r="WB57" s="619">
        <v>1682256.43</v>
      </c>
      <c r="WC57" s="619">
        <v>1133112</v>
      </c>
      <c r="WD57" s="619">
        <v>2512342.7999999998</v>
      </c>
      <c r="WF57" s="619">
        <v>1.92</v>
      </c>
      <c r="WG57" s="619">
        <v>983587.75</v>
      </c>
      <c r="WH57" s="619">
        <v>26768502.920000002</v>
      </c>
      <c r="WI57" s="619">
        <v>1120932.3599999999</v>
      </c>
      <c r="WJ57" s="619">
        <v>586609.68999999994</v>
      </c>
      <c r="WK57" s="619">
        <v>2249803.77</v>
      </c>
      <c r="WL57" s="619">
        <v>563300</v>
      </c>
      <c r="WM57" s="619">
        <v>3020851.2899999996</v>
      </c>
      <c r="WN57" s="619">
        <v>382149.65</v>
      </c>
      <c r="WO57" s="619">
        <v>3373970.4</v>
      </c>
      <c r="WP57" s="619">
        <v>3292634.34</v>
      </c>
      <c r="WQ57" s="619">
        <v>494454.26</v>
      </c>
      <c r="WR57" s="619">
        <v>315249.68</v>
      </c>
      <c r="WS57" s="619">
        <v>794290</v>
      </c>
      <c r="WT57" s="619">
        <v>3933608.79</v>
      </c>
      <c r="WU57" s="619">
        <v>3693022.15</v>
      </c>
      <c r="WV57" s="619">
        <v>1320000</v>
      </c>
      <c r="WW57" s="619">
        <v>296451.21000000002</v>
      </c>
      <c r="WX57" s="619">
        <v>1784351.1</v>
      </c>
      <c r="WY57" s="619">
        <v>748570.19</v>
      </c>
      <c r="WZ57" s="619">
        <v>3390897.23</v>
      </c>
      <c r="XB57" s="619">
        <v>76800</v>
      </c>
      <c r="XC57" s="619">
        <v>1273942</v>
      </c>
      <c r="XD57" s="619">
        <v>394510.24</v>
      </c>
      <c r="XE57" s="619">
        <v>1366303.33</v>
      </c>
      <c r="XG57" s="619">
        <v>0</v>
      </c>
      <c r="XH57" s="619">
        <v>82125</v>
      </c>
      <c r="XI57" s="619">
        <v>26010925.780000001</v>
      </c>
      <c r="XJ57" s="619">
        <v>1445860.66</v>
      </c>
      <c r="XK57" s="619">
        <v>741002</v>
      </c>
      <c r="XL57" s="619">
        <v>2473639.12</v>
      </c>
      <c r="XM57" s="619">
        <v>944519</v>
      </c>
      <c r="XN57" s="619">
        <v>130850.18</v>
      </c>
      <c r="XO57" s="619">
        <v>807783.6</v>
      </c>
      <c r="XP57" s="619">
        <v>722600.45</v>
      </c>
      <c r="XQ57" s="619">
        <v>261696</v>
      </c>
      <c r="XR57" s="619">
        <v>300633.84999999998</v>
      </c>
      <c r="XS57" s="619">
        <v>3353584.74</v>
      </c>
      <c r="XT57" s="619">
        <v>829604</v>
      </c>
      <c r="XU57" s="619">
        <v>409589.61</v>
      </c>
      <c r="XV57" s="619">
        <v>680895</v>
      </c>
      <c r="XW57" s="619">
        <v>1082003.3</v>
      </c>
      <c r="XX57" s="619">
        <v>495151</v>
      </c>
      <c r="XY57" s="619">
        <v>397138.83</v>
      </c>
      <c r="XZ57" s="619">
        <v>383807.3</v>
      </c>
      <c r="YA57" s="619">
        <v>520519.6</v>
      </c>
      <c r="YB57" s="619">
        <v>524349.28</v>
      </c>
      <c r="YC57" s="619">
        <v>389892</v>
      </c>
      <c r="YD57" s="619">
        <v>1771847.31</v>
      </c>
      <c r="YE57" s="619">
        <v>543339</v>
      </c>
      <c r="YF57" s="619">
        <v>24780484.310000002</v>
      </c>
      <c r="YG57" s="619">
        <v>344466</v>
      </c>
      <c r="YI57" s="619">
        <v>330160</v>
      </c>
      <c r="YJ57" s="619">
        <v>1105021.26</v>
      </c>
      <c r="YK57" s="619">
        <v>336655</v>
      </c>
      <c r="YL57" s="619">
        <v>5000</v>
      </c>
      <c r="YM57" s="619">
        <v>443770</v>
      </c>
      <c r="YN57" s="619">
        <v>909018</v>
      </c>
      <c r="YO57" s="619">
        <v>351010</v>
      </c>
      <c r="YP57" s="619">
        <v>1202413</v>
      </c>
      <c r="YQ57" s="619">
        <v>1366185</v>
      </c>
      <c r="YR57" s="619">
        <v>1522000</v>
      </c>
      <c r="YS57" s="619">
        <v>387650</v>
      </c>
      <c r="YT57" s="619">
        <v>543972.02</v>
      </c>
      <c r="YU57" s="619">
        <v>773673.74</v>
      </c>
      <c r="YV57" s="619">
        <v>242780</v>
      </c>
      <c r="YW57" s="619">
        <v>13847049.449999999</v>
      </c>
      <c r="YX57" s="619">
        <v>1599000</v>
      </c>
      <c r="YY57" s="619">
        <v>0</v>
      </c>
      <c r="ZA57" s="619">
        <v>4538450</v>
      </c>
      <c r="ZB57" s="619">
        <v>23337.87</v>
      </c>
      <c r="ZC57" s="619">
        <v>154217.41</v>
      </c>
      <c r="ZD57" s="619">
        <v>446883.75</v>
      </c>
      <c r="ZE57" s="619">
        <v>4725.93</v>
      </c>
      <c r="ZF57" s="619">
        <v>230347.03000000003</v>
      </c>
      <c r="ZG57" s="619">
        <v>0</v>
      </c>
      <c r="ZH57" s="619">
        <v>800534.7</v>
      </c>
      <c r="ZJ57" s="619">
        <v>1105877.3999999999</v>
      </c>
      <c r="ZK57" s="619">
        <v>258.95</v>
      </c>
      <c r="ZM57" s="619">
        <v>18244381.699999999</v>
      </c>
      <c r="ZN57" s="619">
        <v>844460.08</v>
      </c>
      <c r="ZO57" s="619">
        <v>2160673.6999999997</v>
      </c>
      <c r="ZP57" s="619">
        <v>3790447.47</v>
      </c>
      <c r="ZQ57" s="619">
        <v>1797.94</v>
      </c>
      <c r="ZR57" s="619">
        <v>3270246.36</v>
      </c>
      <c r="ZS57" s="619">
        <v>260115</v>
      </c>
      <c r="ZT57" s="619">
        <v>10308002.850000001</v>
      </c>
      <c r="ZU57" s="619">
        <v>6493347.0200000005</v>
      </c>
      <c r="ZV57" s="619">
        <v>6558300.79</v>
      </c>
      <c r="ZW57" s="619">
        <v>788306.83000000007</v>
      </c>
      <c r="ZX57" s="619">
        <v>2131469.46</v>
      </c>
      <c r="ZY57" s="619">
        <v>431759.42000000004</v>
      </c>
      <c r="ZZ57" s="619">
        <v>0</v>
      </c>
      <c r="AAA57" s="619">
        <v>749686.43</v>
      </c>
      <c r="AAB57" s="619">
        <v>667.25</v>
      </c>
      <c r="AAC57" s="619">
        <v>1618231.82</v>
      </c>
      <c r="AAD57" s="619">
        <v>0</v>
      </c>
      <c r="AAE57" s="619">
        <v>1031596.84</v>
      </c>
      <c r="AAF57" s="619">
        <v>4525495.1599999992</v>
      </c>
      <c r="AAG57" s="619">
        <v>1542421.93</v>
      </c>
      <c r="AAH57" s="619">
        <v>303176.31</v>
      </c>
      <c r="AAI57" s="619">
        <v>4770745.03</v>
      </c>
      <c r="AAJ57" s="619">
        <v>881467.48</v>
      </c>
      <c r="AAK57" s="619">
        <v>17840.75</v>
      </c>
      <c r="AAL57" s="619">
        <v>362283.5</v>
      </c>
      <c r="AAM57" s="619">
        <v>96533.34</v>
      </c>
      <c r="AAN57" s="619">
        <v>3777205.32</v>
      </c>
      <c r="AAO57" s="619">
        <v>857104.42</v>
      </c>
      <c r="AAP57" s="619">
        <v>183521766.34999999</v>
      </c>
      <c r="AAQ57" s="619">
        <v>201980</v>
      </c>
      <c r="AAR57" s="619">
        <v>997797.25</v>
      </c>
      <c r="AAS57" s="619">
        <v>433524</v>
      </c>
      <c r="AAT57" s="619">
        <v>574586.65</v>
      </c>
      <c r="AAU57" s="619">
        <v>155636.88</v>
      </c>
      <c r="AAV57" s="619">
        <v>16000</v>
      </c>
      <c r="AAW57" s="619">
        <v>0</v>
      </c>
      <c r="AAX57" s="619">
        <v>2876764.11</v>
      </c>
      <c r="AAY57" s="619">
        <v>79954</v>
      </c>
      <c r="AAZ57" s="619">
        <v>1020601.31</v>
      </c>
      <c r="ABA57" s="619">
        <v>298350</v>
      </c>
      <c r="ABB57" s="619">
        <v>11500</v>
      </c>
      <c r="ABC57" s="619">
        <v>75400</v>
      </c>
      <c r="ABD57" s="619">
        <v>552126.49</v>
      </c>
      <c r="ABE57" s="619">
        <v>0</v>
      </c>
      <c r="ABF57" s="619">
        <v>704384.59</v>
      </c>
      <c r="ABG57" s="619">
        <v>6751589.1100000003</v>
      </c>
      <c r="ABH57" s="619">
        <v>236588.03</v>
      </c>
      <c r="ABI57" s="619">
        <v>4272132.46</v>
      </c>
      <c r="ABJ57" s="619">
        <v>3358672.4</v>
      </c>
      <c r="ABK57" s="619">
        <v>215150</v>
      </c>
      <c r="ABL57" s="619">
        <v>300119.32</v>
      </c>
      <c r="ABN57" s="619">
        <v>487962.94</v>
      </c>
      <c r="ABO57" s="619">
        <v>9205</v>
      </c>
      <c r="ABP57" s="619">
        <v>25850120.649999999</v>
      </c>
      <c r="ABQ57" s="619">
        <v>6924620.5999999996</v>
      </c>
      <c r="ABR57" s="619">
        <v>252648.41</v>
      </c>
      <c r="ABT57" s="619">
        <v>5269634.5199999996</v>
      </c>
      <c r="ABU57" s="619">
        <v>826003.16</v>
      </c>
      <c r="ABV57" s="619">
        <v>1929251.1400000001</v>
      </c>
      <c r="ABW57" s="619">
        <v>953383.98</v>
      </c>
      <c r="ABX57" s="619">
        <v>0</v>
      </c>
      <c r="ABY57" s="619">
        <v>3670377.2399999998</v>
      </c>
      <c r="ABZ57" s="619">
        <v>78000</v>
      </c>
      <c r="ACA57" s="619">
        <v>7667489.46</v>
      </c>
      <c r="ACB57" s="619">
        <v>67740</v>
      </c>
      <c r="ACC57" s="619">
        <v>88733</v>
      </c>
      <c r="ACD57" s="619">
        <v>802894</v>
      </c>
      <c r="ACE57" s="619">
        <v>100133</v>
      </c>
      <c r="ACF57" s="619">
        <v>20328.98</v>
      </c>
      <c r="ACG57" s="619">
        <v>26179</v>
      </c>
      <c r="ACH57" s="619">
        <v>469874</v>
      </c>
      <c r="ACI57" s="619">
        <v>321625</v>
      </c>
      <c r="ACJ57" s="619">
        <v>246719523.19999999</v>
      </c>
      <c r="ACK57" s="619">
        <v>1007692.84</v>
      </c>
      <c r="ACL57" s="619">
        <v>294868</v>
      </c>
      <c r="ACO57" s="619">
        <v>0</v>
      </c>
      <c r="ACP57" s="619">
        <v>587467.53</v>
      </c>
      <c r="ACQ57" s="619">
        <v>2484517.1</v>
      </c>
      <c r="ACR57" s="619">
        <v>80747.83</v>
      </c>
      <c r="ACS57" s="619">
        <v>90060</v>
      </c>
      <c r="ACT57" s="619">
        <v>10000000</v>
      </c>
      <c r="ACW57" s="619">
        <v>936000</v>
      </c>
      <c r="ACX57" s="619">
        <v>8604415</v>
      </c>
      <c r="ACY57" s="619">
        <v>2196175.52</v>
      </c>
      <c r="ACZ57" s="619">
        <v>3126804.47</v>
      </c>
      <c r="ADA57" s="619">
        <v>390296.07</v>
      </c>
      <c r="ADB57" s="619">
        <v>57307.25</v>
      </c>
      <c r="ADD57" s="619">
        <v>645296.79</v>
      </c>
      <c r="ADE57" s="619">
        <v>800000</v>
      </c>
      <c r="ADF57" s="619">
        <v>0</v>
      </c>
      <c r="ADH57" s="619">
        <v>1611997.86</v>
      </c>
      <c r="ADI57" s="619">
        <v>2128579.5699999998</v>
      </c>
      <c r="ADJ57" s="619">
        <v>308615.71999999997</v>
      </c>
      <c r="ADL57" s="619">
        <v>4474574.71</v>
      </c>
      <c r="ADM57" s="619">
        <v>1482799.28</v>
      </c>
      <c r="ADN57" s="619">
        <v>58894.630000000005</v>
      </c>
      <c r="ADO57" s="619">
        <v>527013.09</v>
      </c>
      <c r="ADP57" s="619">
        <v>41612419.719999999</v>
      </c>
      <c r="ADQ57" s="619">
        <v>963875.73</v>
      </c>
      <c r="ADR57" s="619">
        <v>783291.17999999993</v>
      </c>
      <c r="ADS57" s="619">
        <v>0</v>
      </c>
      <c r="ADT57" s="619">
        <v>1113748.22</v>
      </c>
      <c r="ADU57" s="619">
        <v>0</v>
      </c>
      <c r="ADX57" s="619">
        <v>0</v>
      </c>
      <c r="ADY57" s="619">
        <v>199978</v>
      </c>
      <c r="ADZ57" s="619">
        <v>79456822.75999999</v>
      </c>
      <c r="AEA57" s="619">
        <v>6708831.4900000002</v>
      </c>
      <c r="AEB57" s="619">
        <v>473206.78</v>
      </c>
      <c r="AEC57" s="619">
        <v>2404238.86</v>
      </c>
      <c r="AED57" s="619">
        <v>4467423.8600000003</v>
      </c>
      <c r="AEE57" s="619">
        <v>0</v>
      </c>
      <c r="AEF57" s="619">
        <v>858094.69000000006</v>
      </c>
      <c r="AEG57" s="619">
        <v>112000</v>
      </c>
      <c r="AEH57" s="619">
        <v>1011763.23</v>
      </c>
      <c r="AEJ57" s="619">
        <v>738853.12</v>
      </c>
      <c r="AEL57" s="619">
        <v>144318.53999999998</v>
      </c>
      <c r="AEM57" s="619">
        <v>0</v>
      </c>
      <c r="AEN57" s="619">
        <v>1150574.01</v>
      </c>
      <c r="AEP57" s="619">
        <v>656027.25</v>
      </c>
      <c r="AEQ57" s="619">
        <v>129868.95</v>
      </c>
      <c r="AER57" s="619">
        <v>369047.77</v>
      </c>
      <c r="AES57" s="619">
        <v>3041690.84</v>
      </c>
      <c r="AET57" s="619">
        <v>68468216.640000001</v>
      </c>
      <c r="AEU57" s="619">
        <v>2426966.37</v>
      </c>
      <c r="AEV57" s="619">
        <v>709111.48</v>
      </c>
      <c r="AEW57" s="619">
        <v>803666.51</v>
      </c>
      <c r="AEX57" s="619">
        <v>710913.11</v>
      </c>
      <c r="AEY57" s="619">
        <v>3410582.93</v>
      </c>
      <c r="AEZ57" s="619">
        <v>300000</v>
      </c>
      <c r="AFA57" s="619">
        <v>471629.43</v>
      </c>
      <c r="AFB57" s="619">
        <v>331513.02</v>
      </c>
      <c r="AFC57" s="619">
        <v>402280</v>
      </c>
      <c r="AFD57" s="619">
        <v>21599551</v>
      </c>
      <c r="AFE57" s="619">
        <v>50040723.440000005</v>
      </c>
      <c r="AFF57" s="619">
        <v>2369249.89</v>
      </c>
      <c r="AFG57" s="619">
        <v>1118234.42</v>
      </c>
      <c r="AFH57" s="619">
        <v>93800</v>
      </c>
      <c r="AFI57" s="619">
        <v>3664350.2</v>
      </c>
      <c r="AFJ57" s="619">
        <v>505633.63</v>
      </c>
      <c r="AFK57" s="619">
        <v>691352.04</v>
      </c>
      <c r="AFL57" s="619">
        <v>0</v>
      </c>
      <c r="AFN57" s="619">
        <v>1915203.72</v>
      </c>
      <c r="AFO57" s="619">
        <v>994849.11</v>
      </c>
      <c r="AFP57" s="619">
        <v>2915206.61</v>
      </c>
      <c r="AFQ57" s="619">
        <v>11859629.720000001</v>
      </c>
      <c r="AFR57" s="619">
        <v>42300</v>
      </c>
      <c r="AFT57" s="619">
        <v>198175.92</v>
      </c>
      <c r="AFU57" s="619">
        <v>0</v>
      </c>
      <c r="AFV57" s="619">
        <v>422410.58</v>
      </c>
      <c r="AFW57" s="619">
        <v>36225</v>
      </c>
      <c r="AFX57" s="619">
        <v>0</v>
      </c>
      <c r="AFY57" s="619">
        <v>5606.83</v>
      </c>
      <c r="AGA57" s="619">
        <v>1140375</v>
      </c>
      <c r="AGB57" s="619">
        <v>4653</v>
      </c>
      <c r="AGC57" s="619">
        <v>1011524.3200000001</v>
      </c>
      <c r="AGD57" s="619">
        <v>531442.26</v>
      </c>
      <c r="AGE57" s="619">
        <v>928478.22</v>
      </c>
      <c r="AGF57" s="619">
        <v>157619.81</v>
      </c>
      <c r="AGG57" s="619">
        <v>49800</v>
      </c>
      <c r="AGH57" s="619">
        <v>440049.11</v>
      </c>
      <c r="AGI57" s="619">
        <v>560210.47</v>
      </c>
      <c r="AGJ57" s="619">
        <v>3740649.58</v>
      </c>
      <c r="AGK57" s="619">
        <v>384888.05</v>
      </c>
      <c r="AGL57" s="619">
        <v>92781.29</v>
      </c>
      <c r="AGM57" s="619">
        <v>34971.19</v>
      </c>
      <c r="AGN57" s="619">
        <v>44587984.229999997</v>
      </c>
      <c r="AGO57" s="619">
        <v>930137.22000000009</v>
      </c>
      <c r="AGP57" s="619">
        <v>3528019.12</v>
      </c>
      <c r="AGQ57" s="619">
        <v>66370.27</v>
      </c>
      <c r="AGR57" s="619">
        <v>91339.09</v>
      </c>
      <c r="AGS57" s="619">
        <v>17374.34</v>
      </c>
      <c r="AGT57" s="619">
        <v>44645</v>
      </c>
      <c r="AGV57" s="619">
        <v>2399525.75</v>
      </c>
      <c r="AGW57" s="619">
        <v>2964880.2199999997</v>
      </c>
      <c r="AGX57" s="619">
        <v>2701187.7800000003</v>
      </c>
      <c r="AGY57" s="619">
        <v>28649713</v>
      </c>
      <c r="AGZ57" s="619">
        <v>1286804.5900000001</v>
      </c>
      <c r="AHA57" s="619">
        <v>857314</v>
      </c>
      <c r="AHB57" s="619">
        <v>337516.9</v>
      </c>
      <c r="AHC57" s="619">
        <v>11606</v>
      </c>
      <c r="AHD57" s="619">
        <v>22040</v>
      </c>
      <c r="AHE57" s="619">
        <v>715735.6</v>
      </c>
      <c r="AHF57" s="619">
        <v>426.2</v>
      </c>
      <c r="AHG57" s="619">
        <v>1576888.8</v>
      </c>
      <c r="AHH57" s="619">
        <v>0</v>
      </c>
      <c r="AHI57" s="619">
        <v>286969.94</v>
      </c>
      <c r="AHJ57" s="619">
        <v>118388.17</v>
      </c>
      <c r="AHK57" s="619">
        <v>1130721.67</v>
      </c>
      <c r="AHL57" s="619">
        <v>3225628.59</v>
      </c>
      <c r="AHM57" s="619">
        <v>1628255.52</v>
      </c>
      <c r="AHN57" s="619">
        <v>45000</v>
      </c>
      <c r="AHO57" s="619">
        <v>310841.31</v>
      </c>
      <c r="AHP57" s="619">
        <v>38628</v>
      </c>
      <c r="AHR57" s="613">
        <v>12492.64</v>
      </c>
      <c r="AHS57" s="613">
        <v>153957.29999999999</v>
      </c>
      <c r="AHT57" s="619">
        <f t="shared" si="62"/>
        <v>3708604308.900001</v>
      </c>
    </row>
    <row r="58" spans="1:908" x14ac:dyDescent="0.8">
      <c r="B58" s="618" t="s">
        <v>6054</v>
      </c>
      <c r="C58" s="619" t="s">
        <v>6055</v>
      </c>
      <c r="DC58" s="619">
        <v>308774.48</v>
      </c>
      <c r="DK58" s="619">
        <v>145769569.16999999</v>
      </c>
      <c r="GY58" s="619">
        <v>16054.52</v>
      </c>
      <c r="HK58" s="619">
        <v>3430727.7</v>
      </c>
      <c r="JG58" s="619">
        <v>25578.59</v>
      </c>
      <c r="JO58" s="619">
        <v>31404005.98</v>
      </c>
      <c r="KR58" s="619">
        <v>1000000</v>
      </c>
      <c r="KX58" s="619">
        <v>117398.92</v>
      </c>
      <c r="KZ58" s="619">
        <v>5518542.9399999995</v>
      </c>
      <c r="LI58" s="619">
        <v>483065.12</v>
      </c>
      <c r="LX58" s="619">
        <v>1147297.6599999999</v>
      </c>
      <c r="QU58" s="619">
        <v>1274417.56</v>
      </c>
      <c r="ACJ58" s="619">
        <v>477765.53</v>
      </c>
      <c r="ADP58" s="619">
        <v>422832.77</v>
      </c>
      <c r="ADZ58" s="619">
        <v>5401553.3300000001</v>
      </c>
      <c r="AFD58" s="619">
        <v>1822713.67</v>
      </c>
      <c r="AHT58" s="619">
        <f t="shared" si="62"/>
        <v>198620297.93999997</v>
      </c>
    </row>
    <row r="59" spans="1:908" x14ac:dyDescent="0.8">
      <c r="B59" s="96" t="s">
        <v>44</v>
      </c>
      <c r="C59" s="6" t="s">
        <v>6534</v>
      </c>
      <c r="D59" s="619">
        <f>SUM(D46:D58)</f>
        <v>737315626.55000007</v>
      </c>
      <c r="E59" s="619">
        <f t="shared" ref="E59:BP59" si="63">SUM(E46:E58)</f>
        <v>24768903.07</v>
      </c>
      <c r="F59" s="619">
        <f t="shared" si="63"/>
        <v>27723007.09</v>
      </c>
      <c r="G59" s="619">
        <f t="shared" si="63"/>
        <v>3456992.6799999997</v>
      </c>
      <c r="H59" s="619">
        <f t="shared" si="63"/>
        <v>49321951.830000006</v>
      </c>
      <c r="I59" s="619">
        <f t="shared" si="63"/>
        <v>21269715.350000005</v>
      </c>
      <c r="J59" s="619">
        <f t="shared" si="63"/>
        <v>472209929.31</v>
      </c>
      <c r="K59" s="619">
        <f t="shared" si="63"/>
        <v>88614626.150000006</v>
      </c>
      <c r="L59" s="619">
        <f t="shared" si="63"/>
        <v>25611417.5</v>
      </c>
      <c r="M59" s="619">
        <f t="shared" si="63"/>
        <v>18151779.710000001</v>
      </c>
      <c r="N59" s="619">
        <f t="shared" si="63"/>
        <v>4702883.1100000003</v>
      </c>
      <c r="O59" s="619">
        <f t="shared" si="63"/>
        <v>16801102.919999998</v>
      </c>
      <c r="P59" s="619">
        <f t="shared" si="63"/>
        <v>163373726.52999997</v>
      </c>
      <c r="Q59" s="619">
        <f t="shared" si="63"/>
        <v>21332604.650000002</v>
      </c>
      <c r="R59" s="619">
        <f t="shared" si="63"/>
        <v>4707710.79</v>
      </c>
      <c r="S59" s="619">
        <f t="shared" si="63"/>
        <v>29586686.250000004</v>
      </c>
      <c r="T59" s="619">
        <f t="shared" si="63"/>
        <v>35503563.049999997</v>
      </c>
      <c r="U59" s="619">
        <f t="shared" si="63"/>
        <v>4063834.6900000004</v>
      </c>
      <c r="V59" s="619">
        <f t="shared" si="63"/>
        <v>929480595.70000005</v>
      </c>
      <c r="W59" s="619">
        <f t="shared" si="63"/>
        <v>75701867.689999998</v>
      </c>
      <c r="X59" s="619">
        <f t="shared" si="63"/>
        <v>30538483.330000002</v>
      </c>
      <c r="Y59" s="619">
        <f t="shared" si="63"/>
        <v>111294982.25999998</v>
      </c>
      <c r="Z59" s="619">
        <f t="shared" si="63"/>
        <v>21897073.57</v>
      </c>
      <c r="AA59" s="619">
        <f t="shared" si="63"/>
        <v>32884137.959999997</v>
      </c>
      <c r="AB59" s="619">
        <f t="shared" si="63"/>
        <v>18657453.09</v>
      </c>
      <c r="AC59" s="619">
        <f t="shared" si="63"/>
        <v>48234914.579999998</v>
      </c>
      <c r="AD59" s="619">
        <f t="shared" si="63"/>
        <v>36874470.68999999</v>
      </c>
      <c r="AE59" s="619">
        <f t="shared" si="63"/>
        <v>19683821.009999998</v>
      </c>
      <c r="AF59" s="619">
        <f t="shared" si="63"/>
        <v>86861553.029999986</v>
      </c>
      <c r="AG59" s="619">
        <f t="shared" si="63"/>
        <v>38670343.960000001</v>
      </c>
      <c r="AH59" s="619">
        <f t="shared" si="63"/>
        <v>119779469.72</v>
      </c>
      <c r="AI59" s="619">
        <f t="shared" si="63"/>
        <v>31268929.07</v>
      </c>
      <c r="AJ59" s="619">
        <f t="shared" si="63"/>
        <v>26289241.580000002</v>
      </c>
      <c r="AK59" s="619">
        <f t="shared" si="63"/>
        <v>18202261.199999999</v>
      </c>
      <c r="AL59" s="619">
        <f t="shared" si="63"/>
        <v>65498262.439999998</v>
      </c>
      <c r="AM59" s="619">
        <f t="shared" si="63"/>
        <v>13384942.549999999</v>
      </c>
      <c r="AN59" s="619">
        <f t="shared" si="63"/>
        <v>76540612.150000006</v>
      </c>
      <c r="AO59" s="619">
        <f t="shared" si="63"/>
        <v>19943943.739999998</v>
      </c>
      <c r="AP59" s="619">
        <f t="shared" si="63"/>
        <v>4986333.0600000005</v>
      </c>
      <c r="AQ59" s="619">
        <f t="shared" si="63"/>
        <v>5951480.0099999998</v>
      </c>
      <c r="AR59" s="619">
        <f t="shared" si="63"/>
        <v>21977400.030000001</v>
      </c>
      <c r="AS59" s="619">
        <f t="shared" si="63"/>
        <v>7129102.0999999987</v>
      </c>
      <c r="AT59" s="619">
        <f t="shared" si="63"/>
        <v>183373293.94999999</v>
      </c>
      <c r="AU59" s="619">
        <f t="shared" si="63"/>
        <v>9362114.9800000004</v>
      </c>
      <c r="AV59" s="619">
        <f t="shared" si="63"/>
        <v>12789475.08</v>
      </c>
      <c r="AW59" s="619">
        <f t="shared" si="63"/>
        <v>8673583.0999999996</v>
      </c>
      <c r="AX59" s="619">
        <f t="shared" si="63"/>
        <v>16186525.670000002</v>
      </c>
      <c r="AY59" s="619">
        <f t="shared" si="63"/>
        <v>17542157.939999998</v>
      </c>
      <c r="AZ59" s="619">
        <f t="shared" si="63"/>
        <v>12120861.620000001</v>
      </c>
      <c r="BA59" s="619">
        <f t="shared" si="63"/>
        <v>15577718.040000001</v>
      </c>
      <c r="BB59" s="619">
        <f t="shared" si="63"/>
        <v>10486192.940000001</v>
      </c>
      <c r="BC59" s="619">
        <f t="shared" si="63"/>
        <v>13190455.539999999</v>
      </c>
      <c r="BD59" s="619">
        <f t="shared" si="63"/>
        <v>15958463.189999999</v>
      </c>
      <c r="BE59" s="619">
        <f t="shared" si="63"/>
        <v>2977211.0599999996</v>
      </c>
      <c r="BF59" s="619">
        <f t="shared" si="63"/>
        <v>30197211.960000001</v>
      </c>
      <c r="BG59" s="619">
        <f t="shared" si="63"/>
        <v>3737877.8800000004</v>
      </c>
      <c r="BH59" s="619">
        <f t="shared" si="63"/>
        <v>29600766.740000002</v>
      </c>
      <c r="BI59" s="619">
        <f t="shared" si="63"/>
        <v>314542781.76000005</v>
      </c>
      <c r="BJ59" s="619">
        <f t="shared" si="63"/>
        <v>138479411.78</v>
      </c>
      <c r="BK59" s="619">
        <f t="shared" si="63"/>
        <v>19718599.949999999</v>
      </c>
      <c r="BL59" s="619">
        <f t="shared" si="63"/>
        <v>12784932.759999998</v>
      </c>
      <c r="BM59" s="619">
        <f t="shared" si="63"/>
        <v>16978652.920000002</v>
      </c>
      <c r="BN59" s="619">
        <f t="shared" si="63"/>
        <v>22669764.940000001</v>
      </c>
      <c r="BO59" s="619">
        <f t="shared" si="63"/>
        <v>15190933.530000001</v>
      </c>
      <c r="BP59" s="619">
        <f t="shared" si="63"/>
        <v>17479761.049999997</v>
      </c>
      <c r="BQ59" s="619">
        <f t="shared" ref="BQ59:EB59" si="64">SUM(BQ46:BQ58)</f>
        <v>15525872.369999999</v>
      </c>
      <c r="BR59" s="619">
        <f t="shared" si="64"/>
        <v>271671791.81999999</v>
      </c>
      <c r="BS59" s="619">
        <f t="shared" si="64"/>
        <v>12835708.799999999</v>
      </c>
      <c r="BT59" s="619">
        <f t="shared" si="64"/>
        <v>6458293.3700000001</v>
      </c>
      <c r="BU59" s="619">
        <f t="shared" si="64"/>
        <v>57187841.749999993</v>
      </c>
      <c r="BV59" s="619">
        <f t="shared" si="64"/>
        <v>17005552.119999997</v>
      </c>
      <c r="BW59" s="619">
        <f t="shared" si="64"/>
        <v>4137413.51</v>
      </c>
      <c r="BX59" s="619">
        <f t="shared" si="64"/>
        <v>15448684.989999998</v>
      </c>
      <c r="BY59" s="619">
        <f t="shared" si="64"/>
        <v>8825849.0300000012</v>
      </c>
      <c r="BZ59" s="619">
        <f t="shared" si="64"/>
        <v>136180649.20000002</v>
      </c>
      <c r="CA59" s="619">
        <f t="shared" si="64"/>
        <v>6609968.8200000003</v>
      </c>
      <c r="CB59" s="619">
        <f t="shared" si="64"/>
        <v>10002035.449999999</v>
      </c>
      <c r="CC59" s="619">
        <f t="shared" si="64"/>
        <v>26469903.669999994</v>
      </c>
      <c r="CD59" s="619">
        <f t="shared" si="64"/>
        <v>8941431.9800000004</v>
      </c>
      <c r="CE59" s="619">
        <f t="shared" si="64"/>
        <v>22141319.5</v>
      </c>
      <c r="CF59" s="619">
        <f t="shared" si="64"/>
        <v>6444163.21</v>
      </c>
      <c r="CG59" s="619">
        <f t="shared" si="64"/>
        <v>1556145031.3800001</v>
      </c>
      <c r="CH59" s="619">
        <f t="shared" si="64"/>
        <v>14513858.790000001</v>
      </c>
      <c r="CI59" s="619">
        <f t="shared" si="64"/>
        <v>55263837.489999995</v>
      </c>
      <c r="CJ59" s="619">
        <f t="shared" si="64"/>
        <v>9365578.8000000007</v>
      </c>
      <c r="CK59" s="619">
        <f t="shared" si="64"/>
        <v>34704614.759999998</v>
      </c>
      <c r="CL59" s="619">
        <f t="shared" si="64"/>
        <v>8593134.5</v>
      </c>
      <c r="CM59" s="619">
        <f t="shared" si="64"/>
        <v>13468235.630000001</v>
      </c>
      <c r="CN59" s="619">
        <f t="shared" si="64"/>
        <v>30845308.48</v>
      </c>
      <c r="CO59" s="619">
        <f t="shared" si="64"/>
        <v>16803993.409999996</v>
      </c>
      <c r="CP59" s="619">
        <f t="shared" si="64"/>
        <v>11437747.4</v>
      </c>
      <c r="CQ59" s="619">
        <f t="shared" si="64"/>
        <v>8718875.8800000008</v>
      </c>
      <c r="CR59" s="619">
        <f t="shared" si="64"/>
        <v>24556180.870000001</v>
      </c>
      <c r="CS59" s="619">
        <f t="shared" si="64"/>
        <v>9719274.5200000014</v>
      </c>
      <c r="CT59" s="619">
        <f t="shared" si="64"/>
        <v>352194969.06999999</v>
      </c>
      <c r="CU59" s="619">
        <f t="shared" si="64"/>
        <v>36103302.25</v>
      </c>
      <c r="CV59" s="619">
        <f t="shared" si="64"/>
        <v>28834708.859999999</v>
      </c>
      <c r="CW59" s="619">
        <f t="shared" si="64"/>
        <v>20999447.060000002</v>
      </c>
      <c r="CX59" s="619">
        <f t="shared" si="64"/>
        <v>26581852.460000001</v>
      </c>
      <c r="CY59" s="619">
        <f t="shared" si="64"/>
        <v>30335227.530000005</v>
      </c>
      <c r="CZ59" s="619">
        <f t="shared" si="64"/>
        <v>8067005.2400000002</v>
      </c>
      <c r="DA59" s="619">
        <f t="shared" si="64"/>
        <v>9271251.5600000005</v>
      </c>
      <c r="DB59" s="619">
        <f t="shared" si="64"/>
        <v>274146443.71000004</v>
      </c>
      <c r="DC59" s="619">
        <f t="shared" si="64"/>
        <v>534679827.78000003</v>
      </c>
      <c r="DD59" s="619">
        <f t="shared" si="64"/>
        <v>31197614.370000001</v>
      </c>
      <c r="DE59" s="619">
        <f t="shared" si="64"/>
        <v>36646334.519999996</v>
      </c>
      <c r="DF59" s="619">
        <f t="shared" si="64"/>
        <v>21338866.690000001</v>
      </c>
      <c r="DG59" s="619">
        <f t="shared" si="64"/>
        <v>104592253.95999999</v>
      </c>
      <c r="DH59" s="619">
        <f t="shared" si="64"/>
        <v>128493966.97</v>
      </c>
      <c r="DI59" s="619">
        <f t="shared" si="64"/>
        <v>10127181.450000001</v>
      </c>
      <c r="DJ59" s="619">
        <f t="shared" si="64"/>
        <v>71564856.019999996</v>
      </c>
      <c r="DK59" s="619">
        <f t="shared" si="64"/>
        <v>1067490228.0700001</v>
      </c>
      <c r="DL59" s="619">
        <f t="shared" si="64"/>
        <v>36243331.359999999</v>
      </c>
      <c r="DM59" s="619">
        <f t="shared" si="64"/>
        <v>40395135.549999997</v>
      </c>
      <c r="DN59" s="619">
        <f t="shared" si="64"/>
        <v>69106301.11999999</v>
      </c>
      <c r="DO59" s="619">
        <f t="shared" si="64"/>
        <v>59160447.209899999</v>
      </c>
      <c r="DP59" s="619">
        <f t="shared" si="64"/>
        <v>100878994.25999999</v>
      </c>
      <c r="DQ59" s="619">
        <f t="shared" si="64"/>
        <v>112427633.38000001</v>
      </c>
      <c r="DR59" s="619">
        <f t="shared" si="64"/>
        <v>55443539.709999993</v>
      </c>
      <c r="DS59" s="619">
        <f t="shared" si="64"/>
        <v>121199043.13000001</v>
      </c>
      <c r="DT59" s="619">
        <f t="shared" si="64"/>
        <v>294854112.02000004</v>
      </c>
      <c r="DU59" s="619">
        <f t="shared" si="64"/>
        <v>4372108.51</v>
      </c>
      <c r="DV59" s="619">
        <f t="shared" si="64"/>
        <v>90888536</v>
      </c>
      <c r="DW59" s="619">
        <f t="shared" si="64"/>
        <v>74743258.810000002</v>
      </c>
      <c r="DX59" s="619">
        <f t="shared" si="64"/>
        <v>28970937.649999999</v>
      </c>
      <c r="DY59" s="619">
        <f t="shared" si="64"/>
        <v>18937446.420000002</v>
      </c>
      <c r="DZ59" s="619">
        <f t="shared" si="64"/>
        <v>63368715.099999994</v>
      </c>
      <c r="EA59" s="619">
        <f t="shared" si="64"/>
        <v>30442570.989999998</v>
      </c>
      <c r="EB59" s="619">
        <f t="shared" si="64"/>
        <v>15774310.939999999</v>
      </c>
      <c r="EC59" s="619">
        <f t="shared" ref="EC59:GN59" si="65">SUM(EC46:EC58)</f>
        <v>32614883.900000002</v>
      </c>
      <c r="ED59" s="619">
        <f t="shared" si="65"/>
        <v>21028884.210000001</v>
      </c>
      <c r="EE59" s="619">
        <f t="shared" si="65"/>
        <v>369334868.73000002</v>
      </c>
      <c r="EF59" s="619">
        <f t="shared" si="65"/>
        <v>319729539.16000003</v>
      </c>
      <c r="EG59" s="619">
        <f t="shared" si="65"/>
        <v>40086712.919999994</v>
      </c>
      <c r="EH59" s="619">
        <f t="shared" si="65"/>
        <v>11872516.98</v>
      </c>
      <c r="EI59" s="619">
        <f t="shared" si="65"/>
        <v>54035040.079999998</v>
      </c>
      <c r="EJ59" s="619">
        <f t="shared" si="65"/>
        <v>39253472.710000001</v>
      </c>
      <c r="EK59" s="619">
        <f t="shared" si="65"/>
        <v>37300830.139999993</v>
      </c>
      <c r="EL59" s="619">
        <f t="shared" si="65"/>
        <v>19248575.049999997</v>
      </c>
      <c r="EM59" s="619">
        <f t="shared" si="65"/>
        <v>31884783.43</v>
      </c>
      <c r="EN59" s="619">
        <f t="shared" si="65"/>
        <v>254262383.38000003</v>
      </c>
      <c r="EO59" s="619">
        <f t="shared" si="65"/>
        <v>15915569.379999999</v>
      </c>
      <c r="EP59" s="619">
        <f t="shared" si="65"/>
        <v>15309693.040000001</v>
      </c>
      <c r="EQ59" s="619">
        <f t="shared" si="65"/>
        <v>5773496.7999999998</v>
      </c>
      <c r="ER59" s="619">
        <f t="shared" si="65"/>
        <v>10876661.299999999</v>
      </c>
      <c r="ES59" s="619">
        <f t="shared" si="65"/>
        <v>27456267.609999999</v>
      </c>
      <c r="ET59" s="619">
        <f t="shared" si="65"/>
        <v>12904903.360000001</v>
      </c>
      <c r="EU59" s="619">
        <f t="shared" si="65"/>
        <v>33038645.949999999</v>
      </c>
      <c r="EV59" s="619">
        <f t="shared" si="65"/>
        <v>13293767.790000001</v>
      </c>
      <c r="EW59" s="619">
        <f t="shared" si="65"/>
        <v>273748817.69999999</v>
      </c>
      <c r="EX59" s="619">
        <f t="shared" si="65"/>
        <v>30515081.039999999</v>
      </c>
      <c r="EY59" s="619">
        <f t="shared" si="65"/>
        <v>44321732.800000004</v>
      </c>
      <c r="EZ59" s="619">
        <f t="shared" si="65"/>
        <v>19798643.789999999</v>
      </c>
      <c r="FA59" s="619">
        <f t="shared" si="65"/>
        <v>35096217.380000003</v>
      </c>
      <c r="FB59" s="619">
        <f t="shared" si="65"/>
        <v>36922283.089999996</v>
      </c>
      <c r="FC59" s="619">
        <f t="shared" si="65"/>
        <v>48648111.320000008</v>
      </c>
      <c r="FD59" s="619">
        <f t="shared" si="65"/>
        <v>19694430.130000003</v>
      </c>
      <c r="FE59" s="619">
        <f t="shared" si="65"/>
        <v>27286533.310000002</v>
      </c>
      <c r="FF59" s="619">
        <f t="shared" si="65"/>
        <v>44855335.780000001</v>
      </c>
      <c r="FG59" s="619">
        <f t="shared" si="65"/>
        <v>31642948.539999999</v>
      </c>
      <c r="FH59" s="619">
        <f t="shared" si="65"/>
        <v>18767558.770000003</v>
      </c>
      <c r="FI59" s="619">
        <f t="shared" si="65"/>
        <v>208722539.31</v>
      </c>
      <c r="FJ59" s="619">
        <f t="shared" si="65"/>
        <v>19333901.32</v>
      </c>
      <c r="FK59" s="619">
        <f t="shared" si="65"/>
        <v>23802809.060000002</v>
      </c>
      <c r="FL59" s="619">
        <f t="shared" si="65"/>
        <v>31427290.729999997</v>
      </c>
      <c r="FM59" s="619">
        <f t="shared" si="65"/>
        <v>40206141.719999999</v>
      </c>
      <c r="FN59" s="619">
        <f t="shared" si="65"/>
        <v>41681452.5</v>
      </c>
      <c r="FO59" s="619">
        <f t="shared" si="65"/>
        <v>8445554.7000000011</v>
      </c>
      <c r="FP59" s="619">
        <f t="shared" si="65"/>
        <v>14417979.360000001</v>
      </c>
      <c r="FQ59" s="619">
        <f t="shared" si="65"/>
        <v>1542630602.2099998</v>
      </c>
      <c r="FR59" s="619">
        <f t="shared" si="65"/>
        <v>30591274.240000002</v>
      </c>
      <c r="FS59" s="619">
        <f t="shared" si="65"/>
        <v>67570646.129999995</v>
      </c>
      <c r="FT59" s="619">
        <f t="shared" si="65"/>
        <v>47449459.850000001</v>
      </c>
      <c r="FU59" s="619">
        <f t="shared" si="65"/>
        <v>106859313.63</v>
      </c>
      <c r="FV59" s="619">
        <f t="shared" si="65"/>
        <v>38589437.480000004</v>
      </c>
      <c r="FW59" s="619">
        <f t="shared" si="65"/>
        <v>86328086.820000008</v>
      </c>
      <c r="FX59" s="619">
        <f t="shared" si="65"/>
        <v>28719461.27</v>
      </c>
      <c r="FY59" s="619">
        <f t="shared" si="65"/>
        <v>87946383.890000001</v>
      </c>
      <c r="FZ59" s="619">
        <f t="shared" si="65"/>
        <v>64735294.899999999</v>
      </c>
      <c r="GA59" s="619">
        <f t="shared" si="65"/>
        <v>81884781.870000005</v>
      </c>
      <c r="GB59" s="619">
        <f t="shared" si="65"/>
        <v>24613083.41</v>
      </c>
      <c r="GC59" s="619">
        <f t="shared" si="65"/>
        <v>41325649.530000001</v>
      </c>
      <c r="GD59" s="619">
        <f t="shared" si="65"/>
        <v>47007411.039999999</v>
      </c>
      <c r="GE59" s="619">
        <f t="shared" si="65"/>
        <v>239279166.50999999</v>
      </c>
      <c r="GF59" s="619">
        <f t="shared" si="65"/>
        <v>50695111.109999999</v>
      </c>
      <c r="GG59" s="619">
        <f t="shared" si="65"/>
        <v>40320786.5</v>
      </c>
      <c r="GH59" s="619">
        <f t="shared" si="65"/>
        <v>57156647.93</v>
      </c>
      <c r="GI59" s="619">
        <f t="shared" si="65"/>
        <v>55452286.310000002</v>
      </c>
      <c r="GJ59" s="619">
        <f t="shared" si="65"/>
        <v>45716992.469999999</v>
      </c>
      <c r="GK59" s="619">
        <f t="shared" si="65"/>
        <v>34076859.270000003</v>
      </c>
      <c r="GL59" s="619">
        <f t="shared" si="65"/>
        <v>71320370.299999997</v>
      </c>
      <c r="GM59" s="619">
        <f t="shared" si="65"/>
        <v>33814949.400000006</v>
      </c>
      <c r="GN59" s="619">
        <f t="shared" si="65"/>
        <v>15161868.949999999</v>
      </c>
      <c r="GO59" s="619">
        <f t="shared" ref="GO59:IZ59" si="66">SUM(GO46:GO58)</f>
        <v>23760821.899999999</v>
      </c>
      <c r="GP59" s="619">
        <f t="shared" si="66"/>
        <v>18545853.930000003</v>
      </c>
      <c r="GQ59" s="619">
        <f t="shared" si="66"/>
        <v>407924713.75</v>
      </c>
      <c r="GR59" s="619">
        <f t="shared" si="66"/>
        <v>110874497.47</v>
      </c>
      <c r="GS59" s="619">
        <f t="shared" si="66"/>
        <v>17190698.039999999</v>
      </c>
      <c r="GT59" s="619">
        <f t="shared" si="66"/>
        <v>51495320.520000003</v>
      </c>
      <c r="GU59" s="619">
        <f t="shared" si="66"/>
        <v>5509316.3499999996</v>
      </c>
      <c r="GV59" s="619">
        <f t="shared" si="66"/>
        <v>80899772.570000008</v>
      </c>
      <c r="GW59" s="619">
        <f t="shared" si="66"/>
        <v>21805569.91</v>
      </c>
      <c r="GX59" s="619">
        <f t="shared" si="66"/>
        <v>16985782.800000001</v>
      </c>
      <c r="GY59" s="619">
        <f t="shared" si="66"/>
        <v>177704196.81999999</v>
      </c>
      <c r="GZ59" s="619">
        <f t="shared" si="66"/>
        <v>19540482.490000002</v>
      </c>
      <c r="HA59" s="619">
        <f t="shared" si="66"/>
        <v>74149141.709999993</v>
      </c>
      <c r="HB59" s="619">
        <f t="shared" si="66"/>
        <v>43462461.990000002</v>
      </c>
      <c r="HC59" s="619">
        <f t="shared" si="66"/>
        <v>503157937.88</v>
      </c>
      <c r="HD59" s="619">
        <f t="shared" si="66"/>
        <v>209741458.25999999</v>
      </c>
      <c r="HE59" s="619">
        <f t="shared" si="66"/>
        <v>56648628.069999993</v>
      </c>
      <c r="HF59" s="619">
        <f t="shared" si="66"/>
        <v>239635778.21000001</v>
      </c>
      <c r="HG59" s="619">
        <f t="shared" si="66"/>
        <v>76841286.339999989</v>
      </c>
      <c r="HH59" s="619">
        <f t="shared" si="66"/>
        <v>220192872.87</v>
      </c>
      <c r="HI59" s="619">
        <f t="shared" si="66"/>
        <v>69257817.180000007</v>
      </c>
      <c r="HJ59" s="619">
        <f t="shared" si="66"/>
        <v>18976834.43</v>
      </c>
      <c r="HK59" s="619">
        <f t="shared" si="66"/>
        <v>646231613.5200001</v>
      </c>
      <c r="HL59" s="619">
        <f t="shared" si="66"/>
        <v>62609507.969999991</v>
      </c>
      <c r="HM59" s="619">
        <f t="shared" si="66"/>
        <v>119365505.66</v>
      </c>
      <c r="HN59" s="619">
        <f t="shared" si="66"/>
        <v>102888985.86999999</v>
      </c>
      <c r="HO59" s="619">
        <f t="shared" si="66"/>
        <v>39075314.57</v>
      </c>
      <c r="HP59" s="619">
        <f t="shared" si="66"/>
        <v>129298114.88</v>
      </c>
      <c r="HQ59" s="619">
        <f t="shared" si="66"/>
        <v>54178241.13000001</v>
      </c>
      <c r="HR59" s="619">
        <f t="shared" si="66"/>
        <v>53423801.534999996</v>
      </c>
      <c r="HS59" s="619">
        <f t="shared" si="66"/>
        <v>235305872.57539999</v>
      </c>
      <c r="HT59" s="619">
        <f t="shared" si="66"/>
        <v>122595241.53000002</v>
      </c>
      <c r="HU59" s="619">
        <f t="shared" si="66"/>
        <v>70629358.459999993</v>
      </c>
      <c r="HV59" s="619">
        <f t="shared" si="66"/>
        <v>116600963.01000001</v>
      </c>
      <c r="HW59" s="619">
        <f t="shared" si="66"/>
        <v>45967523.629999995</v>
      </c>
      <c r="HX59" s="619">
        <f t="shared" si="66"/>
        <v>17329215.350000001</v>
      </c>
      <c r="HY59" s="619">
        <f t="shared" si="66"/>
        <v>220075532.68000001</v>
      </c>
      <c r="HZ59" s="619">
        <f t="shared" si="66"/>
        <v>19960567.57</v>
      </c>
      <c r="IA59" s="619">
        <f t="shared" si="66"/>
        <v>60845033.559999995</v>
      </c>
      <c r="IB59" s="619">
        <f t="shared" si="66"/>
        <v>59089992.160000004</v>
      </c>
      <c r="IC59" s="619">
        <f t="shared" si="66"/>
        <v>55181978.479999997</v>
      </c>
      <c r="ID59" s="619">
        <f t="shared" si="66"/>
        <v>151895736.22</v>
      </c>
      <c r="IE59" s="619">
        <f t="shared" si="66"/>
        <v>24279134.659999996</v>
      </c>
      <c r="IF59" s="619">
        <f t="shared" si="66"/>
        <v>168995091.88999999</v>
      </c>
      <c r="IG59" s="619">
        <f t="shared" si="66"/>
        <v>12308372.85</v>
      </c>
      <c r="IH59" s="619">
        <f t="shared" si="66"/>
        <v>7841641.29</v>
      </c>
      <c r="II59" s="619">
        <f t="shared" si="66"/>
        <v>242396434.40000001</v>
      </c>
      <c r="IJ59" s="619">
        <f t="shared" si="66"/>
        <v>111853569.51000001</v>
      </c>
      <c r="IK59" s="619">
        <f t="shared" si="66"/>
        <v>58874506.93999999</v>
      </c>
      <c r="IL59" s="619">
        <f t="shared" si="66"/>
        <v>93374212.679999992</v>
      </c>
      <c r="IM59" s="619">
        <f t="shared" si="66"/>
        <v>43031601.990000002</v>
      </c>
      <c r="IN59" s="619">
        <f t="shared" si="66"/>
        <v>104766755.14999998</v>
      </c>
      <c r="IO59" s="619">
        <f t="shared" si="66"/>
        <v>13909201.84</v>
      </c>
      <c r="IP59" s="619">
        <f t="shared" si="66"/>
        <v>9996275.5</v>
      </c>
      <c r="IQ59" s="619">
        <f t="shared" si="66"/>
        <v>17499713.66</v>
      </c>
      <c r="IR59" s="619">
        <f t="shared" si="66"/>
        <v>40216461.479999997</v>
      </c>
      <c r="IS59" s="619">
        <f t="shared" si="66"/>
        <v>73040192.830000013</v>
      </c>
      <c r="IT59" s="619">
        <f t="shared" si="66"/>
        <v>225538612.17000002</v>
      </c>
      <c r="IU59" s="619">
        <f t="shared" si="66"/>
        <v>165712306.88</v>
      </c>
      <c r="IV59" s="619">
        <f t="shared" si="66"/>
        <v>173534359.62999997</v>
      </c>
      <c r="IW59" s="619">
        <f t="shared" si="66"/>
        <v>107089390.77000003</v>
      </c>
      <c r="IX59" s="619">
        <f t="shared" si="66"/>
        <v>74458716.450000003</v>
      </c>
      <c r="IY59" s="619">
        <f t="shared" si="66"/>
        <v>40460714.129999995</v>
      </c>
      <c r="IZ59" s="619">
        <f t="shared" si="66"/>
        <v>30771092.289999999</v>
      </c>
      <c r="JA59" s="619">
        <f t="shared" ref="JA59:LL59" si="67">SUM(JA46:JA58)</f>
        <v>27097455.830000006</v>
      </c>
      <c r="JB59" s="619">
        <f t="shared" si="67"/>
        <v>23199646.649999999</v>
      </c>
      <c r="JC59" s="619">
        <f t="shared" si="67"/>
        <v>49237917.900000006</v>
      </c>
      <c r="JD59" s="619">
        <f t="shared" si="67"/>
        <v>89078658.120000005</v>
      </c>
      <c r="JE59" s="619">
        <f t="shared" si="67"/>
        <v>15053586.500000002</v>
      </c>
      <c r="JF59" s="619">
        <f t="shared" si="67"/>
        <v>154383525.03</v>
      </c>
      <c r="JG59" s="619">
        <f t="shared" si="67"/>
        <v>81286328.370000005</v>
      </c>
      <c r="JH59" s="619">
        <f t="shared" si="67"/>
        <v>22361121.789999999</v>
      </c>
      <c r="JI59" s="619">
        <f t="shared" si="67"/>
        <v>8536508.629999999</v>
      </c>
      <c r="JJ59" s="619">
        <f t="shared" si="67"/>
        <v>19988834.939999998</v>
      </c>
      <c r="JK59" s="619">
        <f t="shared" si="67"/>
        <v>51088196.390000001</v>
      </c>
      <c r="JL59" s="619">
        <f t="shared" si="67"/>
        <v>291731875.73000002</v>
      </c>
      <c r="JM59" s="619">
        <f t="shared" si="67"/>
        <v>175363915.57999998</v>
      </c>
      <c r="JN59" s="619">
        <f t="shared" si="67"/>
        <v>113696605.81999999</v>
      </c>
      <c r="JO59" s="619">
        <f t="shared" si="67"/>
        <v>134001404.58000001</v>
      </c>
      <c r="JP59" s="619">
        <f t="shared" si="67"/>
        <v>35329900.799999997</v>
      </c>
      <c r="JQ59" s="619">
        <f t="shared" si="67"/>
        <v>137024288.80000001</v>
      </c>
      <c r="JR59" s="619">
        <f t="shared" si="67"/>
        <v>39084133.239999995</v>
      </c>
      <c r="JS59" s="619">
        <f t="shared" si="67"/>
        <v>614300635.84000003</v>
      </c>
      <c r="JT59" s="619">
        <f t="shared" si="67"/>
        <v>527878075.98000008</v>
      </c>
      <c r="JU59" s="619">
        <f t="shared" si="67"/>
        <v>80313515.930000007</v>
      </c>
      <c r="JV59" s="619">
        <f t="shared" si="67"/>
        <v>12032568.01</v>
      </c>
      <c r="JW59" s="619">
        <f t="shared" si="67"/>
        <v>72682770.989999995</v>
      </c>
      <c r="JX59" s="619">
        <f t="shared" si="67"/>
        <v>9866449.6500000004</v>
      </c>
      <c r="JY59" s="619">
        <f t="shared" si="67"/>
        <v>56602762.640000001</v>
      </c>
      <c r="JZ59" s="619">
        <f t="shared" si="67"/>
        <v>64109074.840000004</v>
      </c>
      <c r="KA59" s="619">
        <f t="shared" si="67"/>
        <v>47292266.539999999</v>
      </c>
      <c r="KB59" s="619">
        <f t="shared" si="67"/>
        <v>26198443.789999999</v>
      </c>
      <c r="KC59" s="619">
        <f t="shared" si="67"/>
        <v>57956756.490000002</v>
      </c>
      <c r="KD59" s="619">
        <f t="shared" si="67"/>
        <v>53912039.669999994</v>
      </c>
      <c r="KE59" s="619">
        <f t="shared" si="67"/>
        <v>12824067.369999999</v>
      </c>
      <c r="KF59" s="619">
        <f t="shared" si="67"/>
        <v>14577287.919999998</v>
      </c>
      <c r="KG59" s="619">
        <f t="shared" si="67"/>
        <v>34671148.420000002</v>
      </c>
      <c r="KH59" s="619">
        <f t="shared" si="67"/>
        <v>8774580.8800000008</v>
      </c>
      <c r="KI59" s="619">
        <f t="shared" si="67"/>
        <v>1245244379</v>
      </c>
      <c r="KJ59" s="619">
        <f t="shared" si="67"/>
        <v>53243421.069999993</v>
      </c>
      <c r="KK59" s="619">
        <f t="shared" si="67"/>
        <v>73842029.640000001</v>
      </c>
      <c r="KL59" s="619">
        <f t="shared" si="67"/>
        <v>76964260.060000002</v>
      </c>
      <c r="KM59" s="619">
        <f t="shared" si="67"/>
        <v>161772646.77000001</v>
      </c>
      <c r="KN59" s="619">
        <f t="shared" si="67"/>
        <v>106154913.62</v>
      </c>
      <c r="KO59" s="619">
        <f t="shared" si="67"/>
        <v>65377617.640000001</v>
      </c>
      <c r="KP59" s="619">
        <f t="shared" si="67"/>
        <v>92088955.760000005</v>
      </c>
      <c r="KQ59" s="619">
        <f t="shared" si="67"/>
        <v>76880860.180000007</v>
      </c>
      <c r="KR59" s="619">
        <f t="shared" si="67"/>
        <v>221929123.42000002</v>
      </c>
      <c r="KS59" s="619">
        <f t="shared" si="67"/>
        <v>72820449.290000007</v>
      </c>
      <c r="KT59" s="619">
        <f t="shared" si="67"/>
        <v>43739572.390000001</v>
      </c>
      <c r="KU59" s="619">
        <f t="shared" si="67"/>
        <v>116686085.98999998</v>
      </c>
      <c r="KV59" s="619">
        <f t="shared" si="67"/>
        <v>51717020.410000004</v>
      </c>
      <c r="KW59" s="619">
        <f t="shared" si="67"/>
        <v>114189892.59999999</v>
      </c>
      <c r="KX59" s="619">
        <f t="shared" si="67"/>
        <v>548629122.67999995</v>
      </c>
      <c r="KY59" s="619">
        <f t="shared" si="67"/>
        <v>196146868.86999997</v>
      </c>
      <c r="KZ59" s="619">
        <f t="shared" si="67"/>
        <v>765953400.27999997</v>
      </c>
      <c r="LA59" s="619">
        <f t="shared" si="67"/>
        <v>132091171.16</v>
      </c>
      <c r="LB59" s="619">
        <f t="shared" si="67"/>
        <v>74813945.099999994</v>
      </c>
      <c r="LC59" s="619">
        <f t="shared" si="67"/>
        <v>168982908.10999998</v>
      </c>
      <c r="LD59" s="619">
        <f t="shared" si="67"/>
        <v>163882423.75</v>
      </c>
      <c r="LE59" s="619">
        <f t="shared" si="67"/>
        <v>95642332.859999999</v>
      </c>
      <c r="LF59" s="619">
        <f t="shared" si="67"/>
        <v>105230391.69999999</v>
      </c>
      <c r="LG59" s="619">
        <f t="shared" si="67"/>
        <v>72976439.230000004</v>
      </c>
      <c r="LH59" s="619">
        <f t="shared" si="67"/>
        <v>874089748.43999994</v>
      </c>
      <c r="LI59" s="619">
        <f t="shared" si="67"/>
        <v>195351936.50999999</v>
      </c>
      <c r="LJ59" s="619">
        <f t="shared" si="67"/>
        <v>542230072.87</v>
      </c>
      <c r="LK59" s="619">
        <f t="shared" si="67"/>
        <v>307556678.31</v>
      </c>
      <c r="LL59" s="619">
        <f t="shared" si="67"/>
        <v>48463325.359999999</v>
      </c>
      <c r="LM59" s="619">
        <f t="shared" ref="LM59:NX59" si="68">SUM(LM46:LM58)</f>
        <v>52731319.079999998</v>
      </c>
      <c r="LN59" s="619">
        <f t="shared" si="68"/>
        <v>18452109.540000003</v>
      </c>
      <c r="LO59" s="619">
        <f t="shared" si="68"/>
        <v>88045892.970000014</v>
      </c>
      <c r="LP59" s="619">
        <f t="shared" si="68"/>
        <v>6897895.1699999999</v>
      </c>
      <c r="LQ59" s="619">
        <f t="shared" si="68"/>
        <v>58337822.990000002</v>
      </c>
      <c r="LR59" s="619">
        <f t="shared" si="68"/>
        <v>16803121.91</v>
      </c>
      <c r="LS59" s="619">
        <f t="shared" si="68"/>
        <v>160235566.13000003</v>
      </c>
      <c r="LT59" s="619">
        <f t="shared" si="68"/>
        <v>86560259.359999999</v>
      </c>
      <c r="LU59" s="619">
        <f t="shared" si="68"/>
        <v>36936917.909999996</v>
      </c>
      <c r="LV59" s="619">
        <f t="shared" si="68"/>
        <v>1964365355.21</v>
      </c>
      <c r="LW59" s="619">
        <f t="shared" si="68"/>
        <v>611576652.80000007</v>
      </c>
      <c r="LX59" s="619">
        <f t="shared" si="68"/>
        <v>701283077.56000006</v>
      </c>
      <c r="LY59" s="619">
        <f t="shared" si="68"/>
        <v>264300021.09999999</v>
      </c>
      <c r="LZ59" s="619">
        <f t="shared" si="68"/>
        <v>49183299.929999985</v>
      </c>
      <c r="MA59" s="619">
        <f t="shared" si="68"/>
        <v>156746499.37</v>
      </c>
      <c r="MB59" s="619">
        <f t="shared" si="68"/>
        <v>93462715.519999996</v>
      </c>
      <c r="MC59" s="619">
        <f t="shared" si="68"/>
        <v>70314218.850000009</v>
      </c>
      <c r="MD59" s="619">
        <f t="shared" si="68"/>
        <v>110793192.62</v>
      </c>
      <c r="ME59" s="619">
        <f t="shared" si="68"/>
        <v>190563971.84999999</v>
      </c>
      <c r="MF59" s="619">
        <f t="shared" si="68"/>
        <v>116257936.51000001</v>
      </c>
      <c r="MG59" s="619">
        <f t="shared" si="68"/>
        <v>63112730.850000009</v>
      </c>
      <c r="MH59" s="619">
        <f t="shared" si="68"/>
        <v>676058245.99000001</v>
      </c>
      <c r="MI59" s="619">
        <f t="shared" si="68"/>
        <v>40053259.090000004</v>
      </c>
      <c r="MJ59" s="619">
        <f t="shared" si="68"/>
        <v>56893278.080000013</v>
      </c>
      <c r="MK59" s="619">
        <f t="shared" si="68"/>
        <v>34406154.939999998</v>
      </c>
      <c r="ML59" s="619">
        <f t="shared" si="68"/>
        <v>40289276.639999993</v>
      </c>
      <c r="MM59" s="619">
        <f t="shared" si="68"/>
        <v>77405268.069999993</v>
      </c>
      <c r="MN59" s="619">
        <f t="shared" si="68"/>
        <v>15494661.190000001</v>
      </c>
      <c r="MO59" s="619">
        <f t="shared" si="68"/>
        <v>26025948.18</v>
      </c>
      <c r="MP59" s="619">
        <f t="shared" si="68"/>
        <v>46366757.390000001</v>
      </c>
      <c r="MQ59" s="619">
        <f t="shared" si="68"/>
        <v>31065910.419999998</v>
      </c>
      <c r="MR59" s="619">
        <f t="shared" si="68"/>
        <v>22581933.109999999</v>
      </c>
      <c r="MS59" s="619">
        <f t="shared" si="68"/>
        <v>44314598.959999993</v>
      </c>
      <c r="MT59" s="619">
        <f t="shared" si="68"/>
        <v>751314460.63000011</v>
      </c>
      <c r="MU59" s="619">
        <f t="shared" si="68"/>
        <v>38662501.969999991</v>
      </c>
      <c r="MV59" s="619">
        <f t="shared" si="68"/>
        <v>194627195.02999997</v>
      </c>
      <c r="MW59" s="619">
        <f t="shared" si="68"/>
        <v>110221142.81000002</v>
      </c>
      <c r="MX59" s="619">
        <f t="shared" si="68"/>
        <v>109078152.81999999</v>
      </c>
      <c r="MY59" s="619">
        <f t="shared" si="68"/>
        <v>83720903.710000008</v>
      </c>
      <c r="MZ59" s="619">
        <f t="shared" si="68"/>
        <v>350270677.41000003</v>
      </c>
      <c r="NA59" s="619">
        <f t="shared" si="68"/>
        <v>60001763.979999997</v>
      </c>
      <c r="NB59" s="619">
        <f t="shared" si="68"/>
        <v>107720251.87999998</v>
      </c>
      <c r="NC59" s="619">
        <f t="shared" si="68"/>
        <v>8999050.459999999</v>
      </c>
      <c r="ND59" s="619">
        <f t="shared" si="68"/>
        <v>43163652.300000004</v>
      </c>
      <c r="NE59" s="619">
        <f t="shared" si="68"/>
        <v>1710951393.4499998</v>
      </c>
      <c r="NF59" s="619">
        <f t="shared" si="68"/>
        <v>576189766.69000006</v>
      </c>
      <c r="NG59" s="619">
        <f t="shared" si="68"/>
        <v>53460685.350000009</v>
      </c>
      <c r="NH59" s="619">
        <f t="shared" si="68"/>
        <v>921048606.11000013</v>
      </c>
      <c r="NI59" s="619">
        <f t="shared" si="68"/>
        <v>38751214.079999998</v>
      </c>
      <c r="NJ59" s="619">
        <f t="shared" si="68"/>
        <v>168364165.09000003</v>
      </c>
      <c r="NK59" s="619">
        <f t="shared" si="68"/>
        <v>525995573.38</v>
      </c>
      <c r="NL59" s="619">
        <f t="shared" si="68"/>
        <v>384896443.91999996</v>
      </c>
      <c r="NM59" s="619">
        <f t="shared" si="68"/>
        <v>34502873.68</v>
      </c>
      <c r="NN59" s="619">
        <f t="shared" si="68"/>
        <v>264820177.59999999</v>
      </c>
      <c r="NO59" s="619">
        <f t="shared" si="68"/>
        <v>131651177.75999999</v>
      </c>
      <c r="NP59" s="619">
        <f t="shared" si="68"/>
        <v>87791626.140000001</v>
      </c>
      <c r="NQ59" s="619">
        <f t="shared" si="68"/>
        <v>342406369.8599999</v>
      </c>
      <c r="NR59" s="619">
        <f t="shared" si="68"/>
        <v>66714672.18</v>
      </c>
      <c r="NS59" s="619">
        <f t="shared" si="68"/>
        <v>25460485.410000004</v>
      </c>
      <c r="NT59" s="619">
        <f t="shared" si="68"/>
        <v>47517381.980000004</v>
      </c>
      <c r="NU59" s="619">
        <f t="shared" si="68"/>
        <v>47549556.540000007</v>
      </c>
      <c r="NV59" s="619">
        <f t="shared" si="68"/>
        <v>12821029.050000001</v>
      </c>
      <c r="NW59" s="619">
        <f t="shared" si="68"/>
        <v>19148755.949999999</v>
      </c>
      <c r="NX59" s="619">
        <f t="shared" si="68"/>
        <v>732817567.92000008</v>
      </c>
      <c r="NY59" s="619">
        <f t="shared" ref="NY59:QJ59" si="69">SUM(NY46:NY58)</f>
        <v>490800784.63</v>
      </c>
      <c r="NZ59" s="619">
        <f t="shared" si="69"/>
        <v>80089866.110000014</v>
      </c>
      <c r="OA59" s="619">
        <f t="shared" si="69"/>
        <v>12697987.460000001</v>
      </c>
      <c r="OB59" s="619">
        <f t="shared" si="69"/>
        <v>44538287.910000004</v>
      </c>
      <c r="OC59" s="619">
        <f t="shared" si="69"/>
        <v>70827664.940000013</v>
      </c>
      <c r="OD59" s="619">
        <f t="shared" si="69"/>
        <v>9452412.6900000013</v>
      </c>
      <c r="OE59" s="619">
        <f t="shared" si="69"/>
        <v>1288560723.52</v>
      </c>
      <c r="OF59" s="619">
        <f t="shared" si="69"/>
        <v>84848859.660000011</v>
      </c>
      <c r="OG59" s="619">
        <f t="shared" si="69"/>
        <v>93026111.25</v>
      </c>
      <c r="OH59" s="619">
        <f t="shared" si="69"/>
        <v>180315356.76999998</v>
      </c>
      <c r="OI59" s="619">
        <f t="shared" si="69"/>
        <v>20069042.149999999</v>
      </c>
      <c r="OJ59" s="619">
        <f t="shared" si="69"/>
        <v>155391432.15000001</v>
      </c>
      <c r="OK59" s="619">
        <f t="shared" si="69"/>
        <v>143638263.59</v>
      </c>
      <c r="OL59" s="619">
        <f t="shared" si="69"/>
        <v>25960243.539999999</v>
      </c>
      <c r="OM59" s="619">
        <f t="shared" si="69"/>
        <v>141962863.17000002</v>
      </c>
      <c r="ON59" s="619">
        <f t="shared" si="69"/>
        <v>1294948561.8400002</v>
      </c>
      <c r="OO59" s="619">
        <f t="shared" si="69"/>
        <v>258408418.42000002</v>
      </c>
      <c r="OP59" s="619">
        <f t="shared" si="69"/>
        <v>945173691.26999998</v>
      </c>
      <c r="OQ59" s="619">
        <f t="shared" si="69"/>
        <v>191160168.81999999</v>
      </c>
      <c r="OR59" s="619">
        <f t="shared" si="69"/>
        <v>49059544.859999999</v>
      </c>
      <c r="OS59" s="619">
        <f t="shared" si="69"/>
        <v>119413889.17999999</v>
      </c>
      <c r="OT59" s="619">
        <f t="shared" si="69"/>
        <v>746567075.08000016</v>
      </c>
      <c r="OU59" s="619">
        <f t="shared" si="69"/>
        <v>51418803.979999997</v>
      </c>
      <c r="OV59" s="619">
        <f t="shared" si="69"/>
        <v>108007396.87</v>
      </c>
      <c r="OW59" s="619">
        <f t="shared" si="69"/>
        <v>98888335.360000014</v>
      </c>
      <c r="OX59" s="619">
        <f t="shared" si="69"/>
        <v>79588463.579999998</v>
      </c>
      <c r="OY59" s="619">
        <f t="shared" si="69"/>
        <v>329527965.38</v>
      </c>
      <c r="OZ59" s="619">
        <f t="shared" si="69"/>
        <v>48185775.150000006</v>
      </c>
      <c r="PA59" s="619">
        <f t="shared" si="69"/>
        <v>56374682.170000002</v>
      </c>
      <c r="PB59" s="619">
        <f t="shared" si="69"/>
        <v>64960672.479999997</v>
      </c>
      <c r="PC59" s="619">
        <f t="shared" si="69"/>
        <v>470616298.38999999</v>
      </c>
      <c r="PD59" s="619">
        <f t="shared" si="69"/>
        <v>27328360.439999998</v>
      </c>
      <c r="PE59" s="619">
        <f t="shared" si="69"/>
        <v>64721240.590000004</v>
      </c>
      <c r="PF59" s="619">
        <f t="shared" si="69"/>
        <v>16858810.650000002</v>
      </c>
      <c r="PG59" s="619">
        <f t="shared" si="69"/>
        <v>50261562.259999998</v>
      </c>
      <c r="PH59" s="619">
        <f t="shared" si="69"/>
        <v>138218414.63</v>
      </c>
      <c r="PI59" s="619">
        <f t="shared" si="69"/>
        <v>29542764.040000003</v>
      </c>
      <c r="PJ59" s="619">
        <f t="shared" si="69"/>
        <v>28233121.93</v>
      </c>
      <c r="PK59" s="619">
        <f t="shared" si="69"/>
        <v>36926394.830000006</v>
      </c>
      <c r="PL59" s="619">
        <f t="shared" si="69"/>
        <v>24293137.18</v>
      </c>
      <c r="PM59" s="619">
        <f t="shared" si="69"/>
        <v>82503886.870000005</v>
      </c>
      <c r="PN59" s="619">
        <f t="shared" si="69"/>
        <v>70715032.689999998</v>
      </c>
      <c r="PO59" s="619">
        <f t="shared" si="69"/>
        <v>17470114.359999999</v>
      </c>
      <c r="PP59" s="619">
        <f t="shared" si="69"/>
        <v>125914118.97</v>
      </c>
      <c r="PQ59" s="619">
        <f t="shared" si="69"/>
        <v>23672807.75</v>
      </c>
      <c r="PR59" s="619">
        <f t="shared" si="69"/>
        <v>35711946.200000003</v>
      </c>
      <c r="PS59" s="619">
        <f t="shared" si="69"/>
        <v>14178475.439999999</v>
      </c>
      <c r="PT59" s="619">
        <f t="shared" si="69"/>
        <v>34309508.130000003</v>
      </c>
      <c r="PU59" s="619">
        <f t="shared" si="69"/>
        <v>489410487.12</v>
      </c>
      <c r="PV59" s="619">
        <f t="shared" si="69"/>
        <v>29874044.960000001</v>
      </c>
      <c r="PW59" s="619">
        <f t="shared" si="69"/>
        <v>15691233.289999999</v>
      </c>
      <c r="PX59" s="619">
        <f t="shared" si="69"/>
        <v>90824611.790000007</v>
      </c>
      <c r="PY59" s="619">
        <f t="shared" si="69"/>
        <v>332669295.30999994</v>
      </c>
      <c r="PZ59" s="619">
        <f t="shared" si="69"/>
        <v>33676531.519999996</v>
      </c>
      <c r="QA59" s="619">
        <f t="shared" si="69"/>
        <v>58813132.080000013</v>
      </c>
      <c r="QB59" s="619">
        <f t="shared" si="69"/>
        <v>37818916.060000002</v>
      </c>
      <c r="QC59" s="619">
        <f t="shared" si="69"/>
        <v>170683124.07999998</v>
      </c>
      <c r="QD59" s="619">
        <f t="shared" si="69"/>
        <v>3975736.4499999997</v>
      </c>
      <c r="QE59" s="619">
        <f t="shared" si="69"/>
        <v>180665116.09999999</v>
      </c>
      <c r="QF59" s="619">
        <f t="shared" si="69"/>
        <v>21399521.899999995</v>
      </c>
      <c r="QG59" s="619">
        <f t="shared" si="69"/>
        <v>37676273.990000002</v>
      </c>
      <c r="QH59" s="619">
        <f t="shared" si="69"/>
        <v>79101107.390000001</v>
      </c>
      <c r="QI59" s="619">
        <f t="shared" si="69"/>
        <v>21971451.069999997</v>
      </c>
      <c r="QJ59" s="619">
        <f t="shared" si="69"/>
        <v>58933480.849999994</v>
      </c>
      <c r="QK59" s="619">
        <f t="shared" ref="QK59:SV59" si="70">SUM(QK46:QK58)</f>
        <v>24089430.510000002</v>
      </c>
      <c r="QL59" s="619">
        <f t="shared" si="70"/>
        <v>13433406.899999999</v>
      </c>
      <c r="QM59" s="619">
        <f t="shared" si="70"/>
        <v>6055975.0899999999</v>
      </c>
      <c r="QN59" s="619">
        <f t="shared" si="70"/>
        <v>72932278.359999985</v>
      </c>
      <c r="QO59" s="619">
        <f t="shared" si="70"/>
        <v>131868308.64</v>
      </c>
      <c r="QP59" s="619">
        <f t="shared" si="70"/>
        <v>10499938.719999999</v>
      </c>
      <c r="QQ59" s="619">
        <f t="shared" si="70"/>
        <v>9015554.0299999993</v>
      </c>
      <c r="QR59" s="619">
        <f t="shared" si="70"/>
        <v>4140483.47</v>
      </c>
      <c r="QS59" s="619">
        <f t="shared" si="70"/>
        <v>9342538.4299999997</v>
      </c>
      <c r="QT59" s="619">
        <f t="shared" si="70"/>
        <v>16626083.16</v>
      </c>
      <c r="QU59" s="619">
        <f t="shared" si="70"/>
        <v>346347735.63000005</v>
      </c>
      <c r="QV59" s="619">
        <f t="shared" si="70"/>
        <v>16298487.130000001</v>
      </c>
      <c r="QW59" s="619">
        <f t="shared" si="70"/>
        <v>189481747.51999998</v>
      </c>
      <c r="QX59" s="619">
        <f t="shared" si="70"/>
        <v>42041804.169999994</v>
      </c>
      <c r="QY59" s="619">
        <f t="shared" si="70"/>
        <v>43726583.490000002</v>
      </c>
      <c r="QZ59" s="619">
        <f t="shared" si="70"/>
        <v>202314935.70999998</v>
      </c>
      <c r="RA59" s="619">
        <f t="shared" si="70"/>
        <v>30376645.219999999</v>
      </c>
      <c r="RB59" s="619">
        <f t="shared" si="70"/>
        <v>104190999.83999999</v>
      </c>
      <c r="RC59" s="619">
        <f t="shared" si="70"/>
        <v>148929361.85999998</v>
      </c>
      <c r="RD59" s="619">
        <f t="shared" si="70"/>
        <v>30331333.630000003</v>
      </c>
      <c r="RE59" s="619">
        <f t="shared" si="70"/>
        <v>17238389.560000002</v>
      </c>
      <c r="RF59" s="619">
        <f t="shared" si="70"/>
        <v>62260791.479999997</v>
      </c>
      <c r="RG59" s="619">
        <f t="shared" si="70"/>
        <v>16965393.169999998</v>
      </c>
      <c r="RH59" s="619">
        <f t="shared" si="70"/>
        <v>1255038112.05</v>
      </c>
      <c r="RI59" s="619">
        <f t="shared" si="70"/>
        <v>89794150.579999998</v>
      </c>
      <c r="RJ59" s="619">
        <f t="shared" si="70"/>
        <v>17696186.199999999</v>
      </c>
      <c r="RK59" s="619">
        <f t="shared" si="70"/>
        <v>89146431.770000011</v>
      </c>
      <c r="RL59" s="619">
        <f t="shared" si="70"/>
        <v>45089723.829999998</v>
      </c>
      <c r="RM59" s="619">
        <f t="shared" si="70"/>
        <v>67802288.019999996</v>
      </c>
      <c r="RN59" s="619">
        <f t="shared" si="70"/>
        <v>68698446.410000011</v>
      </c>
      <c r="RO59" s="619">
        <f t="shared" si="70"/>
        <v>74990627.560000002</v>
      </c>
      <c r="RP59" s="619">
        <f t="shared" si="70"/>
        <v>72862028.439999998</v>
      </c>
      <c r="RQ59" s="619">
        <f t="shared" si="70"/>
        <v>35449143.950000003</v>
      </c>
      <c r="RR59" s="619">
        <f t="shared" si="70"/>
        <v>166431137.77000001</v>
      </c>
      <c r="RS59" s="619">
        <f t="shared" si="70"/>
        <v>28471443.07</v>
      </c>
      <c r="RT59" s="619">
        <f t="shared" si="70"/>
        <v>18883875.990000002</v>
      </c>
      <c r="RU59" s="619">
        <f t="shared" si="70"/>
        <v>42299150.709999993</v>
      </c>
      <c r="RV59" s="619">
        <f t="shared" si="70"/>
        <v>10828194.16</v>
      </c>
      <c r="RW59" s="619">
        <f t="shared" si="70"/>
        <v>22410724.080000002</v>
      </c>
      <c r="RX59" s="619">
        <f t="shared" si="70"/>
        <v>45367368.689999998</v>
      </c>
      <c r="RY59" s="619">
        <f t="shared" si="70"/>
        <v>49806341.949999996</v>
      </c>
      <c r="RZ59" s="619">
        <f t="shared" si="70"/>
        <v>9109143.5600000005</v>
      </c>
      <c r="SA59" s="619">
        <f t="shared" si="70"/>
        <v>31603032.93</v>
      </c>
      <c r="SB59" s="619">
        <f t="shared" si="70"/>
        <v>206235482.19</v>
      </c>
      <c r="SC59" s="619">
        <f t="shared" si="70"/>
        <v>68812725.519999996</v>
      </c>
      <c r="SD59" s="619">
        <f t="shared" si="70"/>
        <v>41291497.530000001</v>
      </c>
      <c r="SE59" s="619">
        <f t="shared" si="70"/>
        <v>32406830.450000007</v>
      </c>
      <c r="SF59" s="619">
        <f t="shared" si="70"/>
        <v>11894410.989999998</v>
      </c>
      <c r="SG59" s="619">
        <f t="shared" si="70"/>
        <v>22466513.710000005</v>
      </c>
      <c r="SH59" s="619">
        <f t="shared" si="70"/>
        <v>32880745.079999998</v>
      </c>
      <c r="SI59" s="619">
        <f t="shared" si="70"/>
        <v>31164983.600000001</v>
      </c>
      <c r="SJ59" s="619">
        <f t="shared" si="70"/>
        <v>38182203.920000009</v>
      </c>
      <c r="SK59" s="619">
        <f t="shared" si="70"/>
        <v>45914515.179999992</v>
      </c>
      <c r="SL59" s="619">
        <f t="shared" si="70"/>
        <v>15632054.669999998</v>
      </c>
      <c r="SM59" s="619">
        <f t="shared" si="70"/>
        <v>7066695.5799999991</v>
      </c>
      <c r="SN59" s="619">
        <f t="shared" si="70"/>
        <v>168314494.56999999</v>
      </c>
      <c r="SO59" s="619">
        <f t="shared" si="70"/>
        <v>47800167.660000004</v>
      </c>
      <c r="SP59" s="619">
        <f t="shared" si="70"/>
        <v>21925751.619999997</v>
      </c>
      <c r="SQ59" s="619">
        <f t="shared" si="70"/>
        <v>48831198.359999999</v>
      </c>
      <c r="SR59" s="619">
        <f t="shared" si="70"/>
        <v>42859099.859999999</v>
      </c>
      <c r="SS59" s="619">
        <f t="shared" si="70"/>
        <v>39801143.449999996</v>
      </c>
      <c r="ST59" s="619">
        <f t="shared" si="70"/>
        <v>56406491.170000002</v>
      </c>
      <c r="SU59" s="619">
        <f t="shared" si="70"/>
        <v>13905107.379999999</v>
      </c>
      <c r="SV59" s="619">
        <f t="shared" si="70"/>
        <v>135221738.98999998</v>
      </c>
      <c r="SW59" s="619">
        <f t="shared" ref="SW59:VH59" si="71">SUM(SW46:SW58)</f>
        <v>37283852.130000003</v>
      </c>
      <c r="SX59" s="619">
        <f t="shared" si="71"/>
        <v>18621927.560000002</v>
      </c>
      <c r="SY59" s="619">
        <f t="shared" si="71"/>
        <v>36256341.060000002</v>
      </c>
      <c r="SZ59" s="619">
        <f t="shared" si="71"/>
        <v>7046214.620000001</v>
      </c>
      <c r="TA59" s="619">
        <f t="shared" si="71"/>
        <v>19638260.960000001</v>
      </c>
      <c r="TB59" s="619">
        <f t="shared" si="71"/>
        <v>15184115.870000001</v>
      </c>
      <c r="TC59" s="619">
        <f t="shared" si="71"/>
        <v>44463590.079999998</v>
      </c>
      <c r="TD59" s="619">
        <f t="shared" si="71"/>
        <v>13545444.279999999</v>
      </c>
      <c r="TE59" s="619">
        <f t="shared" si="71"/>
        <v>7439853.2300000004</v>
      </c>
      <c r="TF59" s="619">
        <f t="shared" si="71"/>
        <v>23180695.539999999</v>
      </c>
      <c r="TG59" s="619">
        <f t="shared" si="71"/>
        <v>41087279.460000001</v>
      </c>
      <c r="TH59" s="619">
        <f t="shared" si="71"/>
        <v>62881548.32</v>
      </c>
      <c r="TI59" s="619">
        <f t="shared" si="71"/>
        <v>10378420.469999999</v>
      </c>
      <c r="TJ59" s="619">
        <f t="shared" si="71"/>
        <v>219820809.06999999</v>
      </c>
      <c r="TK59" s="619">
        <f t="shared" si="71"/>
        <v>54909351.549999997</v>
      </c>
      <c r="TL59" s="619">
        <f t="shared" si="71"/>
        <v>40736705.280000001</v>
      </c>
      <c r="TM59" s="619">
        <f t="shared" si="71"/>
        <v>17978264.600000001</v>
      </c>
      <c r="TN59" s="619">
        <f t="shared" si="71"/>
        <v>33470434.120000001</v>
      </c>
      <c r="TO59" s="619">
        <f t="shared" si="71"/>
        <v>24385242.439999998</v>
      </c>
      <c r="TP59" s="619">
        <f t="shared" si="71"/>
        <v>16714639.440000001</v>
      </c>
      <c r="TQ59" s="619">
        <f t="shared" si="71"/>
        <v>69308561.679999992</v>
      </c>
      <c r="TR59" s="619">
        <f t="shared" si="71"/>
        <v>35896836.769999996</v>
      </c>
      <c r="TS59" s="619">
        <f t="shared" si="71"/>
        <v>9699332.5600000005</v>
      </c>
      <c r="TT59" s="619">
        <f t="shared" si="71"/>
        <v>37855960.129999995</v>
      </c>
      <c r="TU59" s="619">
        <f t="shared" si="71"/>
        <v>37512290.380000003</v>
      </c>
      <c r="TV59" s="619">
        <f t="shared" si="71"/>
        <v>14344947.98</v>
      </c>
      <c r="TW59" s="619">
        <f t="shared" si="71"/>
        <v>25552759.969999999</v>
      </c>
      <c r="TX59" s="619">
        <f t="shared" si="71"/>
        <v>21583581.510000002</v>
      </c>
      <c r="TY59" s="619">
        <f t="shared" si="71"/>
        <v>46132508.270000003</v>
      </c>
      <c r="TZ59" s="619">
        <f t="shared" si="71"/>
        <v>169271366.71000001</v>
      </c>
      <c r="UA59" s="619">
        <f t="shared" si="71"/>
        <v>43371741.359999999</v>
      </c>
      <c r="UB59" s="619">
        <f t="shared" si="71"/>
        <v>459284280.28000003</v>
      </c>
      <c r="UC59" s="619">
        <f t="shared" si="71"/>
        <v>37561817.850000001</v>
      </c>
      <c r="UD59" s="619">
        <f t="shared" si="71"/>
        <v>10950329.98</v>
      </c>
      <c r="UE59" s="619">
        <f t="shared" si="71"/>
        <v>20266057.599999998</v>
      </c>
      <c r="UF59" s="619">
        <f t="shared" si="71"/>
        <v>55701992.829999998</v>
      </c>
      <c r="UG59" s="619">
        <f t="shared" si="71"/>
        <v>31208206.09</v>
      </c>
      <c r="UH59" s="619">
        <f t="shared" si="71"/>
        <v>6208664.4299999997</v>
      </c>
      <c r="UI59" s="619">
        <f t="shared" si="71"/>
        <v>44556810.169999994</v>
      </c>
      <c r="UJ59" s="619">
        <f t="shared" si="71"/>
        <v>13257146.640000001</v>
      </c>
      <c r="UK59" s="619">
        <f t="shared" si="71"/>
        <v>263448463.49000001</v>
      </c>
      <c r="UL59" s="619">
        <f t="shared" si="71"/>
        <v>50830951.980000004</v>
      </c>
      <c r="UM59" s="619">
        <f t="shared" si="71"/>
        <v>34827565.329999998</v>
      </c>
      <c r="UN59" s="619">
        <f t="shared" si="71"/>
        <v>43863854.660000011</v>
      </c>
      <c r="UO59" s="619">
        <f t="shared" si="71"/>
        <v>41209754.540000007</v>
      </c>
      <c r="UP59" s="619">
        <f t="shared" si="71"/>
        <v>21087585.890000001</v>
      </c>
      <c r="UQ59" s="619">
        <f t="shared" si="71"/>
        <v>1106969631.7499998</v>
      </c>
      <c r="UR59" s="619">
        <f t="shared" si="71"/>
        <v>23781564.050000001</v>
      </c>
      <c r="US59" s="619">
        <f t="shared" si="71"/>
        <v>7262488.1299999999</v>
      </c>
      <c r="UT59" s="619">
        <f t="shared" si="71"/>
        <v>72101838.030000001</v>
      </c>
      <c r="UU59" s="619">
        <f t="shared" si="71"/>
        <v>34913983.68</v>
      </c>
      <c r="UV59" s="619">
        <f t="shared" si="71"/>
        <v>2757526.8200000003</v>
      </c>
      <c r="UW59" s="619">
        <f t="shared" si="71"/>
        <v>67795765.469999999</v>
      </c>
      <c r="UX59" s="619">
        <f t="shared" si="71"/>
        <v>13214894.299999999</v>
      </c>
      <c r="UY59" s="619">
        <f t="shared" si="71"/>
        <v>3270190.58</v>
      </c>
      <c r="UZ59" s="619">
        <f t="shared" si="71"/>
        <v>38390658.43</v>
      </c>
      <c r="VA59" s="619">
        <f t="shared" si="71"/>
        <v>29357068.879999999</v>
      </c>
      <c r="VB59" s="619">
        <f t="shared" si="71"/>
        <v>49733900.690000005</v>
      </c>
      <c r="VC59" s="619">
        <f t="shared" si="71"/>
        <v>59567182.939999998</v>
      </c>
      <c r="VD59" s="619">
        <f t="shared" si="71"/>
        <v>69506699.430000007</v>
      </c>
      <c r="VE59" s="619">
        <f t="shared" si="71"/>
        <v>20004229.969999999</v>
      </c>
      <c r="VF59" s="619">
        <f t="shared" si="71"/>
        <v>17232936.390000001</v>
      </c>
      <c r="VG59" s="619">
        <f t="shared" si="71"/>
        <v>24942201.720000003</v>
      </c>
      <c r="VH59" s="619">
        <f t="shared" si="71"/>
        <v>18778843</v>
      </c>
      <c r="VI59" s="619">
        <f t="shared" ref="VI59:XT59" si="72">SUM(VI46:VI58)</f>
        <v>49338356.289999999</v>
      </c>
      <c r="VJ59" s="619">
        <f t="shared" si="72"/>
        <v>8733912.9800000004</v>
      </c>
      <c r="VK59" s="619">
        <f t="shared" si="72"/>
        <v>21169061.59</v>
      </c>
      <c r="VL59" s="619">
        <f t="shared" si="72"/>
        <v>16659825.010000002</v>
      </c>
      <c r="VM59" s="619">
        <f t="shared" si="72"/>
        <v>372935062.03000003</v>
      </c>
      <c r="VN59" s="619">
        <f t="shared" si="72"/>
        <v>33129626.460000001</v>
      </c>
      <c r="VO59" s="619">
        <f t="shared" si="72"/>
        <v>69007656.450000003</v>
      </c>
      <c r="VP59" s="619">
        <f t="shared" si="72"/>
        <v>47882419.75</v>
      </c>
      <c r="VQ59" s="619">
        <f t="shared" si="72"/>
        <v>43063944.649999999</v>
      </c>
      <c r="VR59" s="619">
        <f t="shared" si="72"/>
        <v>37450690.510000005</v>
      </c>
      <c r="VS59" s="619">
        <f t="shared" si="72"/>
        <v>43664695.339999996</v>
      </c>
      <c r="VT59" s="619">
        <f t="shared" si="72"/>
        <v>15486418.09</v>
      </c>
      <c r="VU59" s="619">
        <f t="shared" si="72"/>
        <v>36400284.390000001</v>
      </c>
      <c r="VV59" s="619">
        <f t="shared" si="72"/>
        <v>128315951.75</v>
      </c>
      <c r="VW59" s="619">
        <f t="shared" si="72"/>
        <v>24301031.209999997</v>
      </c>
      <c r="VX59" s="619">
        <f t="shared" si="72"/>
        <v>119570030.55000001</v>
      </c>
      <c r="VY59" s="619">
        <f t="shared" si="72"/>
        <v>36238061.020000003</v>
      </c>
      <c r="VZ59" s="619">
        <f t="shared" si="72"/>
        <v>59377099.32</v>
      </c>
      <c r="WA59" s="619">
        <f t="shared" si="72"/>
        <v>12002225.550000001</v>
      </c>
      <c r="WB59" s="619">
        <f t="shared" si="72"/>
        <v>3271979016.02</v>
      </c>
      <c r="WC59" s="619">
        <f t="shared" si="72"/>
        <v>63337032.25</v>
      </c>
      <c r="WD59" s="619">
        <f t="shared" si="72"/>
        <v>83182483.399999991</v>
      </c>
      <c r="WE59" s="619">
        <f t="shared" si="72"/>
        <v>73709354.430000007</v>
      </c>
      <c r="WF59" s="619">
        <f t="shared" si="72"/>
        <v>40568092.060000002</v>
      </c>
      <c r="WG59" s="619">
        <f t="shared" si="72"/>
        <v>22452851.360000003</v>
      </c>
      <c r="WH59" s="619">
        <f t="shared" si="72"/>
        <v>59706541.260000005</v>
      </c>
      <c r="WI59" s="619">
        <f t="shared" si="72"/>
        <v>66779263.539999992</v>
      </c>
      <c r="WJ59" s="619">
        <f t="shared" si="72"/>
        <v>64697445.959999993</v>
      </c>
      <c r="WK59" s="619">
        <f t="shared" si="72"/>
        <v>72919349.640000001</v>
      </c>
      <c r="WL59" s="619">
        <f t="shared" si="72"/>
        <v>16679550.209999999</v>
      </c>
      <c r="WM59" s="619">
        <f t="shared" si="72"/>
        <v>49731108.850000001</v>
      </c>
      <c r="WN59" s="619">
        <f t="shared" si="72"/>
        <v>82090475.070000008</v>
      </c>
      <c r="WO59" s="619">
        <f t="shared" si="72"/>
        <v>53371645.009999998</v>
      </c>
      <c r="WP59" s="619">
        <f t="shared" si="72"/>
        <v>82037295.430000007</v>
      </c>
      <c r="WQ59" s="619">
        <f t="shared" si="72"/>
        <v>79107334.889999986</v>
      </c>
      <c r="WR59" s="619">
        <f t="shared" si="72"/>
        <v>35869305.940000005</v>
      </c>
      <c r="WS59" s="619">
        <f t="shared" si="72"/>
        <v>114142628.81999999</v>
      </c>
      <c r="WT59" s="619">
        <f t="shared" si="72"/>
        <v>24556328.409999996</v>
      </c>
      <c r="WU59" s="619">
        <f t="shared" si="72"/>
        <v>90286063.689999998</v>
      </c>
      <c r="WV59" s="619">
        <f t="shared" si="72"/>
        <v>124698364.05</v>
      </c>
      <c r="WW59" s="619">
        <f t="shared" si="72"/>
        <v>26807523.449999999</v>
      </c>
      <c r="WX59" s="619">
        <f t="shared" si="72"/>
        <v>42290815.170000009</v>
      </c>
      <c r="WY59" s="619">
        <f t="shared" si="72"/>
        <v>20406708.790000003</v>
      </c>
      <c r="WZ59" s="619">
        <f t="shared" si="72"/>
        <v>42650675.259999998</v>
      </c>
      <c r="XA59" s="619">
        <f t="shared" si="72"/>
        <v>10645617.430000002</v>
      </c>
      <c r="XB59" s="619">
        <f t="shared" si="72"/>
        <v>10145407.690000001</v>
      </c>
      <c r="XC59" s="619">
        <f t="shared" si="72"/>
        <v>32560886.899999999</v>
      </c>
      <c r="XD59" s="619">
        <f t="shared" si="72"/>
        <v>207514773.81</v>
      </c>
      <c r="XE59" s="619">
        <f t="shared" si="72"/>
        <v>11211183.424999999</v>
      </c>
      <c r="XF59" s="619">
        <f t="shared" si="72"/>
        <v>40614080.939999998</v>
      </c>
      <c r="XG59" s="619">
        <f t="shared" si="72"/>
        <v>19069794.260000002</v>
      </c>
      <c r="XH59" s="619">
        <f t="shared" si="72"/>
        <v>13307727.010000002</v>
      </c>
      <c r="XI59" s="619">
        <f t="shared" si="72"/>
        <v>1140154210.9000001</v>
      </c>
      <c r="XJ59" s="619">
        <f t="shared" si="72"/>
        <v>92523566.890000001</v>
      </c>
      <c r="XK59" s="619">
        <f t="shared" si="72"/>
        <v>143155295.13</v>
      </c>
      <c r="XL59" s="619">
        <f t="shared" si="72"/>
        <v>215482452.01999998</v>
      </c>
      <c r="XM59" s="619">
        <f t="shared" si="72"/>
        <v>65092150.490000002</v>
      </c>
      <c r="XN59" s="619">
        <f t="shared" si="72"/>
        <v>78816893.900000006</v>
      </c>
      <c r="XO59" s="619">
        <f t="shared" si="72"/>
        <v>152204335.25</v>
      </c>
      <c r="XP59" s="619">
        <f t="shared" si="72"/>
        <v>135797116.32999998</v>
      </c>
      <c r="XQ59" s="619">
        <f t="shared" si="72"/>
        <v>36248683.410000004</v>
      </c>
      <c r="XR59" s="619">
        <f t="shared" si="72"/>
        <v>154983618.59</v>
      </c>
      <c r="XS59" s="619">
        <f t="shared" si="72"/>
        <v>121895679.61</v>
      </c>
      <c r="XT59" s="619">
        <f t="shared" si="72"/>
        <v>41147531.240000002</v>
      </c>
      <c r="XU59" s="619">
        <f t="shared" ref="XU59:AAF59" si="73">SUM(XU46:XU58)</f>
        <v>53940818.560000002</v>
      </c>
      <c r="XV59" s="619">
        <f t="shared" si="73"/>
        <v>78130160.219999999</v>
      </c>
      <c r="XW59" s="619">
        <f t="shared" si="73"/>
        <v>94163343.340000004</v>
      </c>
      <c r="XX59" s="619">
        <f t="shared" si="73"/>
        <v>16884653.309999999</v>
      </c>
      <c r="XY59" s="619">
        <f t="shared" si="73"/>
        <v>30343271.07</v>
      </c>
      <c r="XZ59" s="619">
        <f t="shared" si="73"/>
        <v>47435683.789999999</v>
      </c>
      <c r="YA59" s="619">
        <f t="shared" si="73"/>
        <v>31113977.220000003</v>
      </c>
      <c r="YB59" s="619">
        <f t="shared" si="73"/>
        <v>59178062.980000004</v>
      </c>
      <c r="YC59" s="619">
        <f t="shared" si="73"/>
        <v>49666168.549999997</v>
      </c>
      <c r="YD59" s="619">
        <f t="shared" si="73"/>
        <v>84622573.510000005</v>
      </c>
      <c r="YE59" s="619">
        <f t="shared" si="73"/>
        <v>56114210.109999999</v>
      </c>
      <c r="YF59" s="619">
        <f t="shared" si="73"/>
        <v>889989655.76999998</v>
      </c>
      <c r="YG59" s="619">
        <f t="shared" si="73"/>
        <v>118397319.64</v>
      </c>
      <c r="YH59" s="619">
        <f t="shared" si="73"/>
        <v>151506926.13000003</v>
      </c>
      <c r="YI59" s="619">
        <f t="shared" si="73"/>
        <v>108466612.06999999</v>
      </c>
      <c r="YJ59" s="619">
        <f t="shared" si="73"/>
        <v>420377846.82000005</v>
      </c>
      <c r="YK59" s="619">
        <f t="shared" si="73"/>
        <v>87776192.730000004</v>
      </c>
      <c r="YL59" s="619">
        <f t="shared" si="73"/>
        <v>136377414.77000001</v>
      </c>
      <c r="YM59" s="619">
        <f t="shared" si="73"/>
        <v>49241142.949999996</v>
      </c>
      <c r="YN59" s="619">
        <f t="shared" si="73"/>
        <v>61620400.590000004</v>
      </c>
      <c r="YO59" s="619">
        <f t="shared" si="73"/>
        <v>96893314.320000008</v>
      </c>
      <c r="YP59" s="619">
        <f t="shared" si="73"/>
        <v>90465844.99000001</v>
      </c>
      <c r="YQ59" s="619">
        <f t="shared" si="73"/>
        <v>89018852.280000016</v>
      </c>
      <c r="YR59" s="619">
        <f t="shared" si="73"/>
        <v>58909761.879999995</v>
      </c>
      <c r="YS59" s="619">
        <f t="shared" si="73"/>
        <v>63880212.890000008</v>
      </c>
      <c r="YT59" s="619">
        <f t="shared" si="73"/>
        <v>105744443.33999999</v>
      </c>
      <c r="YU59" s="619">
        <f t="shared" si="73"/>
        <v>128686628.35999998</v>
      </c>
      <c r="YV59" s="619">
        <f t="shared" si="73"/>
        <v>72077889.459999993</v>
      </c>
      <c r="YW59" s="619">
        <f t="shared" si="73"/>
        <v>227272945.72000003</v>
      </c>
      <c r="YX59" s="619">
        <f t="shared" si="73"/>
        <v>34604545.640000001</v>
      </c>
      <c r="YY59" s="619">
        <f t="shared" si="73"/>
        <v>42043654.470000006</v>
      </c>
      <c r="YZ59" s="619">
        <f t="shared" si="73"/>
        <v>42318427.410000004</v>
      </c>
      <c r="ZA59" s="619">
        <f t="shared" si="73"/>
        <v>26419817.27</v>
      </c>
      <c r="ZB59" s="619">
        <f t="shared" si="73"/>
        <v>20605358.200000003</v>
      </c>
      <c r="ZC59" s="619">
        <f t="shared" si="73"/>
        <v>31244676.289999999</v>
      </c>
      <c r="ZD59" s="619">
        <f t="shared" si="73"/>
        <v>282217735.23000002</v>
      </c>
      <c r="ZE59" s="619">
        <f t="shared" si="73"/>
        <v>34597671.219999999</v>
      </c>
      <c r="ZF59" s="619">
        <f t="shared" si="73"/>
        <v>72318516.310000002</v>
      </c>
      <c r="ZG59" s="619">
        <f t="shared" si="73"/>
        <v>35106384.100000001</v>
      </c>
      <c r="ZH59" s="619">
        <f t="shared" si="73"/>
        <v>52434915.530000001</v>
      </c>
      <c r="ZI59" s="619">
        <f t="shared" si="73"/>
        <v>32672389.890000001</v>
      </c>
      <c r="ZJ59" s="619">
        <f t="shared" si="73"/>
        <v>41084837.919999994</v>
      </c>
      <c r="ZK59" s="619">
        <f t="shared" si="73"/>
        <v>22828610.650000002</v>
      </c>
      <c r="ZL59" s="619">
        <f t="shared" si="73"/>
        <v>92559895.650000006</v>
      </c>
      <c r="ZM59" s="619">
        <f t="shared" si="73"/>
        <v>519307351.09999996</v>
      </c>
      <c r="ZN59" s="619">
        <f t="shared" si="73"/>
        <v>44645793.959999993</v>
      </c>
      <c r="ZO59" s="619">
        <f t="shared" si="73"/>
        <v>85202545.136999995</v>
      </c>
      <c r="ZP59" s="619">
        <f t="shared" si="73"/>
        <v>435034656.80000001</v>
      </c>
      <c r="ZQ59" s="619">
        <f t="shared" si="73"/>
        <v>130605381.77</v>
      </c>
      <c r="ZR59" s="619">
        <f t="shared" si="73"/>
        <v>72066083.086999997</v>
      </c>
      <c r="ZS59" s="619">
        <f t="shared" si="73"/>
        <v>50298387.769999996</v>
      </c>
      <c r="ZT59" s="619">
        <f t="shared" si="73"/>
        <v>187842711.26999998</v>
      </c>
      <c r="ZU59" s="619">
        <f t="shared" si="73"/>
        <v>352365641.73000002</v>
      </c>
      <c r="ZV59" s="619">
        <f t="shared" si="73"/>
        <v>51739198.949999996</v>
      </c>
      <c r="ZW59" s="619">
        <f t="shared" si="73"/>
        <v>48656514.889999993</v>
      </c>
      <c r="ZX59" s="619">
        <f t="shared" si="73"/>
        <v>57401691.850000001</v>
      </c>
      <c r="ZY59" s="619">
        <f t="shared" si="73"/>
        <v>34696585.770000003</v>
      </c>
      <c r="ZZ59" s="619">
        <f t="shared" si="73"/>
        <v>92610639.200000003</v>
      </c>
      <c r="AAA59" s="619">
        <f t="shared" si="73"/>
        <v>19989912.609999999</v>
      </c>
      <c r="AAB59" s="619">
        <f t="shared" si="73"/>
        <v>35211745.549999997</v>
      </c>
      <c r="AAC59" s="619">
        <f t="shared" si="73"/>
        <v>54363233.670000009</v>
      </c>
      <c r="AAD59" s="619">
        <f t="shared" si="73"/>
        <v>50414577.920000002</v>
      </c>
      <c r="AAE59" s="619">
        <f t="shared" si="73"/>
        <v>86576747.670000002</v>
      </c>
      <c r="AAF59" s="619">
        <f t="shared" si="73"/>
        <v>73623757.489999995</v>
      </c>
      <c r="AAG59" s="619">
        <f t="shared" ref="AAG59:ACR59" si="74">SUM(AAG46:AAG58)</f>
        <v>20372882.210000001</v>
      </c>
      <c r="AAH59" s="619">
        <f t="shared" si="74"/>
        <v>38674842.700000003</v>
      </c>
      <c r="AAI59" s="619">
        <f t="shared" si="74"/>
        <v>177952272.33000001</v>
      </c>
      <c r="AAJ59" s="619">
        <f t="shared" si="74"/>
        <v>19948599.390000001</v>
      </c>
      <c r="AAK59" s="619">
        <f t="shared" si="74"/>
        <v>31466816.609999999</v>
      </c>
      <c r="AAL59" s="619">
        <f t="shared" si="74"/>
        <v>10741120.23</v>
      </c>
      <c r="AAM59" s="619">
        <f t="shared" si="74"/>
        <v>28655271.900000002</v>
      </c>
      <c r="AAN59" s="619">
        <f t="shared" si="74"/>
        <v>27180572.310000002</v>
      </c>
      <c r="AAO59" s="619">
        <f t="shared" si="74"/>
        <v>22377800.57</v>
      </c>
      <c r="AAP59" s="619">
        <f t="shared" si="74"/>
        <v>1280285702.6399999</v>
      </c>
      <c r="AAQ59" s="619">
        <f t="shared" si="74"/>
        <v>26211435.390000001</v>
      </c>
      <c r="AAR59" s="619">
        <f t="shared" si="74"/>
        <v>52947411.18</v>
      </c>
      <c r="AAS59" s="619">
        <f t="shared" si="74"/>
        <v>218015409.48000002</v>
      </c>
      <c r="AAT59" s="619">
        <f t="shared" si="74"/>
        <v>71145264.140000001</v>
      </c>
      <c r="AAU59" s="619">
        <f t="shared" si="74"/>
        <v>94861183.689999998</v>
      </c>
      <c r="AAV59" s="619">
        <f t="shared" si="74"/>
        <v>33946160.990000002</v>
      </c>
      <c r="AAW59" s="619">
        <f t="shared" si="74"/>
        <v>103790065.19</v>
      </c>
      <c r="AAX59" s="619">
        <f t="shared" si="74"/>
        <v>127108435.38</v>
      </c>
      <c r="AAY59" s="619">
        <f t="shared" si="74"/>
        <v>34485787.549999997</v>
      </c>
      <c r="AAZ59" s="619">
        <f t="shared" si="74"/>
        <v>74179942.530000001</v>
      </c>
      <c r="ABA59" s="619">
        <f t="shared" si="74"/>
        <v>178114340.30000001</v>
      </c>
      <c r="ABB59" s="619">
        <f t="shared" si="74"/>
        <v>102698436.73999999</v>
      </c>
      <c r="ABC59" s="619">
        <f t="shared" si="74"/>
        <v>14018200.799999999</v>
      </c>
      <c r="ABD59" s="619">
        <f t="shared" si="74"/>
        <v>16686225.09</v>
      </c>
      <c r="ABE59" s="619">
        <f t="shared" si="74"/>
        <v>38302415.780000001</v>
      </c>
      <c r="ABF59" s="619">
        <f t="shared" si="74"/>
        <v>40660380.300000004</v>
      </c>
      <c r="ABG59" s="619">
        <f t="shared" si="74"/>
        <v>76617339.38000001</v>
      </c>
      <c r="ABH59" s="619">
        <f t="shared" si="74"/>
        <v>26445787.59</v>
      </c>
      <c r="ABI59" s="619">
        <f t="shared" si="74"/>
        <v>162433667.58000001</v>
      </c>
      <c r="ABJ59" s="619">
        <f t="shared" si="74"/>
        <v>183967271.60999998</v>
      </c>
      <c r="ABK59" s="619">
        <f t="shared" si="74"/>
        <v>54997014.799999997</v>
      </c>
      <c r="ABL59" s="619">
        <f t="shared" si="74"/>
        <v>33846540.149999999</v>
      </c>
      <c r="ABM59" s="619">
        <f t="shared" si="74"/>
        <v>21091598.739999998</v>
      </c>
      <c r="ABN59" s="619">
        <f t="shared" si="74"/>
        <v>40923418.819999993</v>
      </c>
      <c r="ABO59" s="619">
        <f t="shared" si="74"/>
        <v>22797558.25</v>
      </c>
      <c r="ABP59" s="619">
        <f t="shared" si="74"/>
        <v>426550102.5</v>
      </c>
      <c r="ABQ59" s="619">
        <f t="shared" si="74"/>
        <v>101154710.5</v>
      </c>
      <c r="ABR59" s="619">
        <f t="shared" si="74"/>
        <v>45277036.309999995</v>
      </c>
      <c r="ABS59" s="619">
        <f t="shared" si="74"/>
        <v>158779039.34999999</v>
      </c>
      <c r="ABT59" s="619">
        <f t="shared" si="74"/>
        <v>143642142.71000001</v>
      </c>
      <c r="ABU59" s="619">
        <f t="shared" si="74"/>
        <v>115924001.8</v>
      </c>
      <c r="ABV59" s="619">
        <f t="shared" si="74"/>
        <v>33859400.009999998</v>
      </c>
      <c r="ABW59" s="619">
        <f t="shared" si="74"/>
        <v>71305894.200000003</v>
      </c>
      <c r="ABX59" s="619">
        <f t="shared" si="74"/>
        <v>41582714.93</v>
      </c>
      <c r="ABY59" s="619">
        <f t="shared" si="74"/>
        <v>313681114.31999999</v>
      </c>
      <c r="ABZ59" s="619">
        <f t="shared" si="74"/>
        <v>63236068.990000002</v>
      </c>
      <c r="ACA59" s="619">
        <f t="shared" si="74"/>
        <v>92015301.180000007</v>
      </c>
      <c r="ACB59" s="619">
        <f t="shared" si="74"/>
        <v>30689818.829999998</v>
      </c>
      <c r="ACC59" s="619">
        <f t="shared" si="74"/>
        <v>30835597.969999999</v>
      </c>
      <c r="ACD59" s="619">
        <f t="shared" si="74"/>
        <v>85161477.469999999</v>
      </c>
      <c r="ACE59" s="619">
        <f t="shared" si="74"/>
        <v>18655720.09</v>
      </c>
      <c r="ACF59" s="619">
        <f t="shared" si="74"/>
        <v>16497394.020000001</v>
      </c>
      <c r="ACG59" s="619">
        <f t="shared" si="74"/>
        <v>23583108.659999996</v>
      </c>
      <c r="ACH59" s="619">
        <f t="shared" si="74"/>
        <v>44769366.649999999</v>
      </c>
      <c r="ACI59" s="619">
        <f t="shared" si="74"/>
        <v>28239423.84</v>
      </c>
      <c r="ACJ59" s="619">
        <f t="shared" si="74"/>
        <v>704916518.23000002</v>
      </c>
      <c r="ACK59" s="619">
        <f t="shared" si="74"/>
        <v>45412267.160000004</v>
      </c>
      <c r="ACL59" s="619">
        <f t="shared" si="74"/>
        <v>36579352.949999996</v>
      </c>
      <c r="ACM59" s="619">
        <f t="shared" si="74"/>
        <v>115840072.63000001</v>
      </c>
      <c r="ACN59" s="619">
        <f t="shared" si="74"/>
        <v>14628141.07</v>
      </c>
      <c r="ACO59" s="619">
        <f t="shared" si="74"/>
        <v>23023187.220000003</v>
      </c>
      <c r="ACP59" s="619">
        <f t="shared" si="74"/>
        <v>54893980.060000002</v>
      </c>
      <c r="ACQ59" s="619">
        <f t="shared" si="74"/>
        <v>352401985.04000008</v>
      </c>
      <c r="ACR59" s="619">
        <f t="shared" si="74"/>
        <v>376924658.97000003</v>
      </c>
      <c r="ACS59" s="619">
        <f t="shared" ref="ACS59:AFD59" si="75">SUM(ACS46:ACS58)</f>
        <v>34500886.670000002</v>
      </c>
      <c r="ACT59" s="619">
        <f t="shared" si="75"/>
        <v>59082230.350000001</v>
      </c>
      <c r="ACU59" s="619">
        <f t="shared" si="75"/>
        <v>86197744.669999987</v>
      </c>
      <c r="ACV59" s="619">
        <f t="shared" si="75"/>
        <v>89591860.49000001</v>
      </c>
      <c r="ACW59" s="619">
        <f t="shared" si="75"/>
        <v>659409307.89999998</v>
      </c>
      <c r="ACX59" s="619">
        <f t="shared" si="75"/>
        <v>23787107.049999997</v>
      </c>
      <c r="ACY59" s="619">
        <f t="shared" si="75"/>
        <v>51117135.060000002</v>
      </c>
      <c r="ACZ59" s="619">
        <f t="shared" si="75"/>
        <v>60614170.43</v>
      </c>
      <c r="ADA59" s="619">
        <f t="shared" si="75"/>
        <v>13512294.630000001</v>
      </c>
      <c r="ADB59" s="619">
        <f t="shared" si="75"/>
        <v>15744584.65</v>
      </c>
      <c r="ADC59" s="619">
        <f t="shared" si="75"/>
        <v>5854676.6299999999</v>
      </c>
      <c r="ADD59" s="619">
        <f t="shared" si="75"/>
        <v>17635448.189999998</v>
      </c>
      <c r="ADE59" s="619">
        <f t="shared" si="75"/>
        <v>39924305.020000003</v>
      </c>
      <c r="ADF59" s="619">
        <f t="shared" si="75"/>
        <v>65893585.240000002</v>
      </c>
      <c r="ADG59" s="619">
        <f t="shared" si="75"/>
        <v>93802435.170000017</v>
      </c>
      <c r="ADH59" s="619">
        <f t="shared" si="75"/>
        <v>78218104.989999995</v>
      </c>
      <c r="ADI59" s="619">
        <f t="shared" si="75"/>
        <v>29486367.609999999</v>
      </c>
      <c r="ADJ59" s="619">
        <f t="shared" si="75"/>
        <v>18493075.939999998</v>
      </c>
      <c r="ADK59" s="619">
        <f t="shared" si="75"/>
        <v>29411992.920000002</v>
      </c>
      <c r="ADL59" s="619">
        <f t="shared" si="75"/>
        <v>13419101.920000002</v>
      </c>
      <c r="ADM59" s="619">
        <f t="shared" si="75"/>
        <v>57981355.330000013</v>
      </c>
      <c r="ADN59" s="619">
        <f t="shared" si="75"/>
        <v>31287056.530000001</v>
      </c>
      <c r="ADO59" s="619">
        <f t="shared" si="75"/>
        <v>32949862.319999997</v>
      </c>
      <c r="ADP59" s="619">
        <f t="shared" si="75"/>
        <v>787475854.73000002</v>
      </c>
      <c r="ADQ59" s="619">
        <f t="shared" si="75"/>
        <v>160286925.54999998</v>
      </c>
      <c r="ADR59" s="619">
        <f t="shared" si="75"/>
        <v>80669845.970000014</v>
      </c>
      <c r="ADS59" s="619">
        <f t="shared" si="75"/>
        <v>59006914.5</v>
      </c>
      <c r="ADT59" s="619">
        <f t="shared" si="75"/>
        <v>134602790.09</v>
      </c>
      <c r="ADU59" s="619">
        <f t="shared" si="75"/>
        <v>2859222</v>
      </c>
      <c r="ADV59" s="619">
        <f t="shared" si="75"/>
        <v>12044135.439999999</v>
      </c>
      <c r="ADW59" s="619">
        <f t="shared" si="75"/>
        <v>32575193.410000004</v>
      </c>
      <c r="ADX59" s="619">
        <f t="shared" si="75"/>
        <v>884922.33</v>
      </c>
      <c r="ADY59" s="619">
        <f t="shared" si="75"/>
        <v>12952586.01</v>
      </c>
      <c r="ADZ59" s="619">
        <f t="shared" si="75"/>
        <v>586705616.6500001</v>
      </c>
      <c r="AEA59" s="619">
        <f t="shared" si="75"/>
        <v>218480229.38999999</v>
      </c>
      <c r="AEB59" s="619">
        <f t="shared" si="75"/>
        <v>34771216.259999998</v>
      </c>
      <c r="AEC59" s="619">
        <f t="shared" si="75"/>
        <v>47383188.629999995</v>
      </c>
      <c r="AED59" s="619">
        <f t="shared" si="75"/>
        <v>46441552.219999999</v>
      </c>
      <c r="AEE59" s="619">
        <f t="shared" si="75"/>
        <v>86750219.290000007</v>
      </c>
      <c r="AEF59" s="619">
        <f t="shared" si="75"/>
        <v>50735425.359999992</v>
      </c>
      <c r="AEG59" s="619">
        <f t="shared" si="75"/>
        <v>14694421.530000001</v>
      </c>
      <c r="AEH59" s="619">
        <f t="shared" si="75"/>
        <v>11329324.879999999</v>
      </c>
      <c r="AEI59" s="619">
        <f t="shared" si="75"/>
        <v>66291987.649999991</v>
      </c>
      <c r="AEJ59" s="619">
        <f t="shared" si="75"/>
        <v>37763873.93</v>
      </c>
      <c r="AEK59" s="619">
        <f t="shared" si="75"/>
        <v>109709443.63</v>
      </c>
      <c r="AEL59" s="619">
        <f t="shared" si="75"/>
        <v>27046488.699999996</v>
      </c>
      <c r="AEM59" s="619">
        <f t="shared" si="75"/>
        <v>15380554.32</v>
      </c>
      <c r="AEN59" s="619">
        <f t="shared" si="75"/>
        <v>54494614.329999991</v>
      </c>
      <c r="AEO59" s="619">
        <f t="shared" si="75"/>
        <v>104401088.77000001</v>
      </c>
      <c r="AEP59" s="619">
        <f t="shared" si="75"/>
        <v>19698288.100000001</v>
      </c>
      <c r="AEQ59" s="619">
        <f t="shared" si="75"/>
        <v>57487894.280000016</v>
      </c>
      <c r="AER59" s="619">
        <f t="shared" si="75"/>
        <v>6992822.25</v>
      </c>
      <c r="AES59" s="619">
        <f t="shared" si="75"/>
        <v>54535959.099999994</v>
      </c>
      <c r="AET59" s="619">
        <f t="shared" si="75"/>
        <v>661994140.54999995</v>
      </c>
      <c r="AEU59" s="619">
        <f t="shared" si="75"/>
        <v>85915137.829999983</v>
      </c>
      <c r="AEV59" s="619">
        <f t="shared" si="75"/>
        <v>119158381.08000001</v>
      </c>
      <c r="AEW59" s="619">
        <f t="shared" si="75"/>
        <v>33942352.049999997</v>
      </c>
      <c r="AEX59" s="619">
        <f t="shared" si="75"/>
        <v>23870666.049999993</v>
      </c>
      <c r="AEY59" s="619">
        <f t="shared" si="75"/>
        <v>59794927.57</v>
      </c>
      <c r="AEZ59" s="619">
        <f t="shared" si="75"/>
        <v>30556978.640000004</v>
      </c>
      <c r="AFA59" s="619">
        <f t="shared" si="75"/>
        <v>19398907.420000002</v>
      </c>
      <c r="AFB59" s="619">
        <f t="shared" si="75"/>
        <v>13830478.799999999</v>
      </c>
      <c r="AFC59" s="619">
        <f t="shared" si="75"/>
        <v>9820085.7299999986</v>
      </c>
      <c r="AFD59" s="619">
        <f t="shared" si="75"/>
        <v>417880157.08999997</v>
      </c>
      <c r="AFE59" s="619">
        <f t="shared" ref="AFE59:AHP59" si="76">SUM(AFE46:AFE58)</f>
        <v>230449015.38999999</v>
      </c>
      <c r="AFF59" s="619">
        <f t="shared" si="76"/>
        <v>90692762.670000002</v>
      </c>
      <c r="AFG59" s="619">
        <f t="shared" si="76"/>
        <v>63880794.300000012</v>
      </c>
      <c r="AFH59" s="619">
        <f t="shared" si="76"/>
        <v>241470737.77000001</v>
      </c>
      <c r="AFI59" s="619">
        <f t="shared" si="76"/>
        <v>91893489.75</v>
      </c>
      <c r="AFJ59" s="619">
        <f t="shared" si="76"/>
        <v>39038667.07</v>
      </c>
      <c r="AFK59" s="619">
        <f t="shared" si="76"/>
        <v>35582151.249999993</v>
      </c>
      <c r="AFL59" s="619">
        <f t="shared" si="76"/>
        <v>65753654.519999996</v>
      </c>
      <c r="AFM59" s="619">
        <f t="shared" si="76"/>
        <v>43082118.57</v>
      </c>
      <c r="AFN59" s="619">
        <f t="shared" si="76"/>
        <v>31312742.98</v>
      </c>
      <c r="AFO59" s="619">
        <f t="shared" si="76"/>
        <v>49650505.349999994</v>
      </c>
      <c r="AFP59" s="619">
        <f t="shared" si="76"/>
        <v>56570338.159999996</v>
      </c>
      <c r="AFQ59" s="619">
        <f t="shared" si="76"/>
        <v>765708920.16999996</v>
      </c>
      <c r="AFR59" s="619">
        <f t="shared" si="76"/>
        <v>116234712.13</v>
      </c>
      <c r="AFS59" s="619">
        <f t="shared" si="76"/>
        <v>137591349.91999999</v>
      </c>
      <c r="AFT59" s="619">
        <f t="shared" si="76"/>
        <v>53720673.210000001</v>
      </c>
      <c r="AFU59" s="619">
        <f t="shared" si="76"/>
        <v>76428915.920000017</v>
      </c>
      <c r="AFV59" s="619">
        <f t="shared" si="76"/>
        <v>64358290.990000002</v>
      </c>
      <c r="AFW59" s="619">
        <f t="shared" si="76"/>
        <v>43604521.700000003</v>
      </c>
      <c r="AFX59" s="619">
        <f t="shared" si="76"/>
        <v>151561961.94999999</v>
      </c>
      <c r="AFY59" s="619">
        <f t="shared" si="76"/>
        <v>72744282.060000002</v>
      </c>
      <c r="AFZ59" s="619">
        <f t="shared" si="76"/>
        <v>34837063.680000007</v>
      </c>
      <c r="AGA59" s="619">
        <f t="shared" si="76"/>
        <v>213267141.47999999</v>
      </c>
      <c r="AGB59" s="619">
        <f t="shared" si="76"/>
        <v>76819338.129999995</v>
      </c>
      <c r="AGC59" s="619">
        <f t="shared" si="76"/>
        <v>590637965.68000007</v>
      </c>
      <c r="AGD59" s="619">
        <f t="shared" si="76"/>
        <v>111237788.17000002</v>
      </c>
      <c r="AGE59" s="619">
        <f t="shared" si="76"/>
        <v>54584612.079999998</v>
      </c>
      <c r="AGF59" s="619">
        <f t="shared" si="76"/>
        <v>95736903.950000003</v>
      </c>
      <c r="AGG59" s="619">
        <f t="shared" si="76"/>
        <v>123511429.16000001</v>
      </c>
      <c r="AGH59" s="619">
        <f t="shared" si="76"/>
        <v>39505215.089999996</v>
      </c>
      <c r="AGI59" s="619">
        <f t="shared" si="76"/>
        <v>44821209.049999997</v>
      </c>
      <c r="AGJ59" s="619">
        <f t="shared" si="76"/>
        <v>60522012.420000002</v>
      </c>
      <c r="AGK59" s="619">
        <f t="shared" si="76"/>
        <v>33608847.210000001</v>
      </c>
      <c r="AGL59" s="619">
        <f t="shared" si="76"/>
        <v>40381278.230000004</v>
      </c>
      <c r="AGM59" s="619">
        <f t="shared" si="76"/>
        <v>29129032.490000002</v>
      </c>
      <c r="AGN59" s="619">
        <f t="shared" si="76"/>
        <v>1077554125.9199998</v>
      </c>
      <c r="AGO59" s="619">
        <f t="shared" si="76"/>
        <v>120607114.69999999</v>
      </c>
      <c r="AGP59" s="619">
        <f t="shared" si="76"/>
        <v>205074734.06000003</v>
      </c>
      <c r="AGQ59" s="619">
        <f t="shared" si="76"/>
        <v>45829747.880000003</v>
      </c>
      <c r="AGR59" s="619">
        <f t="shared" si="76"/>
        <v>174530069.51000002</v>
      </c>
      <c r="AGS59" s="619">
        <f t="shared" si="76"/>
        <v>108862969.49000001</v>
      </c>
      <c r="AGT59" s="619">
        <f t="shared" si="76"/>
        <v>19699413.09</v>
      </c>
      <c r="AGU59" s="619">
        <f t="shared" si="76"/>
        <v>59189390.380000003</v>
      </c>
      <c r="AGV59" s="619">
        <f t="shared" si="76"/>
        <v>940598848.69000006</v>
      </c>
      <c r="AGW59" s="619">
        <f t="shared" si="76"/>
        <v>540743668.21000004</v>
      </c>
      <c r="AGX59" s="619">
        <f t="shared" si="76"/>
        <v>21463623.370000001</v>
      </c>
      <c r="AGY59" s="619">
        <f t="shared" si="76"/>
        <v>245689854.46000001</v>
      </c>
      <c r="AGZ59" s="619">
        <f t="shared" si="76"/>
        <v>167155982.03</v>
      </c>
      <c r="AHA59" s="619">
        <f t="shared" si="76"/>
        <v>174099495.19</v>
      </c>
      <c r="AHB59" s="619">
        <f t="shared" si="76"/>
        <v>19985412.509999998</v>
      </c>
      <c r="AHC59" s="619">
        <f t="shared" si="76"/>
        <v>40617668.970000006</v>
      </c>
      <c r="AHD59" s="619">
        <f t="shared" si="76"/>
        <v>15609931.059999999</v>
      </c>
      <c r="AHE59" s="619">
        <f t="shared" si="76"/>
        <v>96335415.809999973</v>
      </c>
      <c r="AHF59" s="619">
        <f t="shared" si="76"/>
        <v>190783318.32999995</v>
      </c>
      <c r="AHG59" s="619">
        <f t="shared" si="76"/>
        <v>91246688.699999988</v>
      </c>
      <c r="AHH59" s="619">
        <f t="shared" si="76"/>
        <v>42891259.740000002</v>
      </c>
      <c r="AHI59" s="619">
        <f t="shared" si="76"/>
        <v>91127574.589999989</v>
      </c>
      <c r="AHJ59" s="619">
        <f t="shared" si="76"/>
        <v>44557375.70000001</v>
      </c>
      <c r="AHK59" s="619">
        <f t="shared" si="76"/>
        <v>54122314.640000008</v>
      </c>
      <c r="AHL59" s="619">
        <f t="shared" si="76"/>
        <v>31635477.52</v>
      </c>
      <c r="AHM59" s="619">
        <f t="shared" si="76"/>
        <v>112343556.88</v>
      </c>
      <c r="AHN59" s="619">
        <f t="shared" si="76"/>
        <v>66433199.840000004</v>
      </c>
      <c r="AHO59" s="619">
        <f t="shared" si="76"/>
        <v>44402223.439999998</v>
      </c>
      <c r="AHP59" s="619">
        <f t="shared" si="76"/>
        <v>38768152.550000004</v>
      </c>
      <c r="AHQ59" s="619">
        <f t="shared" ref="AHQ59:AHT59" si="77">SUM(AHQ46:AHQ58)</f>
        <v>46768309.800000004</v>
      </c>
      <c r="AHR59" s="619">
        <f t="shared" si="77"/>
        <v>26766278.960000001</v>
      </c>
      <c r="AHS59" s="619">
        <f t="shared" si="77"/>
        <v>16173589.250000004</v>
      </c>
      <c r="AHT59" s="619">
        <f t="shared" si="77"/>
        <v>103985860376.48935</v>
      </c>
    </row>
    <row r="60" spans="1:908" x14ac:dyDescent="0.8">
      <c r="B60" s="96"/>
      <c r="C60" s="6"/>
      <c r="AHQ60" s="619"/>
      <c r="AHR60" s="619"/>
      <c r="AHS60" s="619"/>
      <c r="AHT60" s="619"/>
    </row>
    <row r="61" spans="1:908" x14ac:dyDescent="0.8">
      <c r="A61" s="613">
        <v>1</v>
      </c>
      <c r="B61" s="618">
        <v>2</v>
      </c>
      <c r="C61" s="613">
        <v>3</v>
      </c>
      <c r="D61" s="618">
        <v>4</v>
      </c>
      <c r="E61" s="613">
        <v>5</v>
      </c>
      <c r="F61" s="618">
        <v>6</v>
      </c>
      <c r="G61" s="613">
        <v>7</v>
      </c>
      <c r="H61" s="618">
        <v>8</v>
      </c>
      <c r="I61" s="613">
        <v>9</v>
      </c>
      <c r="J61" s="618">
        <v>10</v>
      </c>
      <c r="K61" s="613">
        <v>11</v>
      </c>
      <c r="L61" s="618">
        <v>12</v>
      </c>
      <c r="M61" s="613">
        <v>13</v>
      </c>
      <c r="N61" s="618">
        <v>14</v>
      </c>
      <c r="O61" s="613">
        <v>15</v>
      </c>
      <c r="P61" s="618">
        <v>16</v>
      </c>
      <c r="Q61" s="613">
        <v>17</v>
      </c>
      <c r="R61" s="618">
        <v>18</v>
      </c>
      <c r="S61" s="613">
        <v>19</v>
      </c>
      <c r="T61" s="618">
        <v>20</v>
      </c>
      <c r="U61" s="613">
        <v>21</v>
      </c>
      <c r="V61" s="618">
        <v>22</v>
      </c>
      <c r="W61" s="613">
        <v>23</v>
      </c>
      <c r="X61" s="618">
        <v>24</v>
      </c>
      <c r="Y61" s="613">
        <v>25</v>
      </c>
      <c r="Z61" s="618">
        <v>26</v>
      </c>
      <c r="AA61" s="613">
        <v>27</v>
      </c>
      <c r="AB61" s="618">
        <v>28</v>
      </c>
      <c r="AC61" s="613">
        <v>29</v>
      </c>
      <c r="AD61" s="618">
        <v>30</v>
      </c>
      <c r="AE61" s="613">
        <v>31</v>
      </c>
      <c r="AF61" s="618">
        <v>32</v>
      </c>
      <c r="AG61" s="613">
        <v>33</v>
      </c>
      <c r="AH61" s="618">
        <v>34</v>
      </c>
      <c r="AI61" s="613">
        <v>35</v>
      </c>
      <c r="AJ61" s="618">
        <v>36</v>
      </c>
      <c r="AK61" s="613">
        <v>37</v>
      </c>
      <c r="AL61" s="618">
        <v>38</v>
      </c>
      <c r="AM61" s="613">
        <v>39</v>
      </c>
      <c r="AN61" s="618">
        <v>40</v>
      </c>
      <c r="AO61" s="613">
        <v>41</v>
      </c>
      <c r="AP61" s="618">
        <v>42</v>
      </c>
      <c r="AQ61" s="613">
        <v>43</v>
      </c>
      <c r="AR61" s="618">
        <v>44</v>
      </c>
      <c r="AS61" s="613">
        <v>45</v>
      </c>
      <c r="AT61" s="618">
        <v>46</v>
      </c>
      <c r="AU61" s="613">
        <v>47</v>
      </c>
      <c r="AV61" s="618">
        <v>48</v>
      </c>
      <c r="AW61" s="613">
        <v>49</v>
      </c>
      <c r="AX61" s="618">
        <v>50</v>
      </c>
      <c r="AY61" s="613">
        <v>51</v>
      </c>
      <c r="AZ61" s="618">
        <v>52</v>
      </c>
      <c r="BA61" s="613">
        <v>53</v>
      </c>
      <c r="BB61" s="618">
        <v>54</v>
      </c>
      <c r="BC61" s="613">
        <v>55</v>
      </c>
      <c r="BD61" s="618">
        <v>56</v>
      </c>
      <c r="BE61" s="613">
        <v>57</v>
      </c>
      <c r="BF61" s="618">
        <v>58</v>
      </c>
      <c r="BG61" s="613">
        <v>59</v>
      </c>
      <c r="BH61" s="618">
        <v>60</v>
      </c>
      <c r="BI61" s="613">
        <v>61</v>
      </c>
      <c r="BJ61" s="618">
        <v>62</v>
      </c>
      <c r="BK61" s="613">
        <v>63</v>
      </c>
      <c r="BL61" s="618">
        <v>64</v>
      </c>
      <c r="BM61" s="613">
        <v>65</v>
      </c>
      <c r="BN61" s="618">
        <v>66</v>
      </c>
      <c r="BO61" s="613">
        <v>67</v>
      </c>
      <c r="BP61" s="618">
        <v>68</v>
      </c>
      <c r="BQ61" s="613">
        <v>69</v>
      </c>
      <c r="BR61" s="618">
        <v>70</v>
      </c>
      <c r="BS61" s="613">
        <v>71</v>
      </c>
      <c r="BT61" s="618">
        <v>72</v>
      </c>
      <c r="BU61" s="613">
        <v>73</v>
      </c>
      <c r="BV61" s="618">
        <v>74</v>
      </c>
      <c r="BW61" s="613">
        <v>75</v>
      </c>
      <c r="BX61" s="618">
        <v>76</v>
      </c>
      <c r="BY61" s="613">
        <v>77</v>
      </c>
      <c r="BZ61" s="618">
        <v>78</v>
      </c>
      <c r="CA61" s="613">
        <v>79</v>
      </c>
      <c r="CB61" s="618">
        <v>80</v>
      </c>
      <c r="CC61" s="613">
        <v>81</v>
      </c>
      <c r="CD61" s="618">
        <v>82</v>
      </c>
      <c r="CE61" s="613">
        <v>83</v>
      </c>
      <c r="CF61" s="618">
        <v>84</v>
      </c>
      <c r="CG61" s="613">
        <v>85</v>
      </c>
      <c r="CH61" s="618">
        <v>86</v>
      </c>
      <c r="CI61" s="613">
        <v>87</v>
      </c>
      <c r="CJ61" s="618">
        <v>88</v>
      </c>
      <c r="CK61" s="613">
        <v>89</v>
      </c>
      <c r="CL61" s="618">
        <v>90</v>
      </c>
      <c r="CM61" s="613">
        <v>91</v>
      </c>
      <c r="CN61" s="618">
        <v>92</v>
      </c>
      <c r="CO61" s="613">
        <v>93</v>
      </c>
      <c r="CP61" s="618">
        <v>94</v>
      </c>
      <c r="CQ61" s="613">
        <v>95</v>
      </c>
      <c r="CR61" s="618">
        <v>96</v>
      </c>
      <c r="CS61" s="613">
        <v>97</v>
      </c>
      <c r="CT61" s="618">
        <v>98</v>
      </c>
      <c r="CU61" s="613">
        <v>99</v>
      </c>
      <c r="CV61" s="618">
        <v>100</v>
      </c>
      <c r="CW61" s="613">
        <v>101</v>
      </c>
      <c r="CX61" s="618">
        <v>102</v>
      </c>
      <c r="CY61" s="613">
        <v>103</v>
      </c>
      <c r="CZ61" s="618">
        <v>104</v>
      </c>
      <c r="DA61" s="613">
        <v>105</v>
      </c>
      <c r="DB61" s="618">
        <v>106</v>
      </c>
      <c r="DC61" s="613">
        <v>107</v>
      </c>
      <c r="DD61" s="618">
        <v>108</v>
      </c>
      <c r="DE61" s="613">
        <v>109</v>
      </c>
      <c r="DF61" s="618">
        <v>110</v>
      </c>
      <c r="DG61" s="613">
        <v>111</v>
      </c>
      <c r="DH61" s="618">
        <v>112</v>
      </c>
      <c r="DI61" s="613">
        <v>113</v>
      </c>
      <c r="DJ61" s="618">
        <v>114</v>
      </c>
      <c r="DK61" s="613">
        <v>115</v>
      </c>
      <c r="DL61" s="618">
        <v>116</v>
      </c>
      <c r="DM61" s="613">
        <v>117</v>
      </c>
      <c r="DN61" s="618">
        <v>118</v>
      </c>
      <c r="DO61" s="613">
        <v>119</v>
      </c>
      <c r="DP61" s="618">
        <v>120</v>
      </c>
      <c r="DQ61" s="613">
        <v>121</v>
      </c>
      <c r="DR61" s="618">
        <v>122</v>
      </c>
      <c r="DS61" s="613">
        <v>123</v>
      </c>
      <c r="DT61" s="618">
        <v>124</v>
      </c>
      <c r="DU61" s="613">
        <v>125</v>
      </c>
      <c r="DV61" s="618">
        <v>126</v>
      </c>
      <c r="DW61" s="613">
        <v>127</v>
      </c>
      <c r="DX61" s="618">
        <v>128</v>
      </c>
      <c r="DY61" s="613">
        <v>129</v>
      </c>
      <c r="DZ61" s="618">
        <v>130</v>
      </c>
      <c r="EA61" s="613">
        <v>131</v>
      </c>
      <c r="EB61" s="618">
        <v>132</v>
      </c>
      <c r="EC61" s="613">
        <v>133</v>
      </c>
      <c r="ED61" s="618">
        <v>134</v>
      </c>
      <c r="EE61" s="613">
        <v>135</v>
      </c>
      <c r="EF61" s="618">
        <v>136</v>
      </c>
      <c r="EG61" s="613">
        <v>137</v>
      </c>
      <c r="EH61" s="618">
        <v>138</v>
      </c>
      <c r="EI61" s="613">
        <v>139</v>
      </c>
      <c r="EJ61" s="618">
        <v>140</v>
      </c>
      <c r="EK61" s="613">
        <v>141</v>
      </c>
      <c r="EL61" s="618">
        <v>142</v>
      </c>
      <c r="EM61" s="613">
        <v>143</v>
      </c>
      <c r="EN61" s="618">
        <v>144</v>
      </c>
      <c r="EO61" s="613">
        <v>145</v>
      </c>
      <c r="EP61" s="618">
        <v>146</v>
      </c>
      <c r="EQ61" s="613">
        <v>147</v>
      </c>
      <c r="ER61" s="618">
        <v>148</v>
      </c>
      <c r="ES61" s="613">
        <v>149</v>
      </c>
      <c r="ET61" s="618">
        <v>150</v>
      </c>
      <c r="EU61" s="613">
        <v>151</v>
      </c>
      <c r="EV61" s="618">
        <v>152</v>
      </c>
      <c r="EW61" s="613">
        <v>153</v>
      </c>
      <c r="EX61" s="618">
        <v>154</v>
      </c>
      <c r="EY61" s="613">
        <v>155</v>
      </c>
      <c r="EZ61" s="618">
        <v>156</v>
      </c>
      <c r="FA61" s="613">
        <v>157</v>
      </c>
      <c r="FB61" s="618">
        <v>158</v>
      </c>
      <c r="FC61" s="613">
        <v>159</v>
      </c>
      <c r="FD61" s="618">
        <v>160</v>
      </c>
      <c r="FE61" s="613">
        <v>161</v>
      </c>
      <c r="FF61" s="618">
        <v>162</v>
      </c>
      <c r="FG61" s="613">
        <v>163</v>
      </c>
      <c r="FH61" s="618">
        <v>164</v>
      </c>
      <c r="FI61" s="613">
        <v>165</v>
      </c>
      <c r="FJ61" s="618">
        <v>166</v>
      </c>
      <c r="FK61" s="613">
        <v>167</v>
      </c>
      <c r="FL61" s="618">
        <v>168</v>
      </c>
      <c r="FM61" s="613">
        <v>169</v>
      </c>
      <c r="FN61" s="618">
        <v>170</v>
      </c>
      <c r="FO61" s="613">
        <v>171</v>
      </c>
      <c r="FP61" s="618">
        <v>172</v>
      </c>
      <c r="FQ61" s="613">
        <v>173</v>
      </c>
      <c r="FR61" s="618">
        <v>174</v>
      </c>
      <c r="FS61" s="613">
        <v>175</v>
      </c>
      <c r="FT61" s="618">
        <v>176</v>
      </c>
      <c r="FU61" s="613">
        <v>177</v>
      </c>
      <c r="FV61" s="618">
        <v>178</v>
      </c>
      <c r="FW61" s="613">
        <v>179</v>
      </c>
      <c r="FX61" s="618">
        <v>180</v>
      </c>
      <c r="FY61" s="613">
        <v>181</v>
      </c>
      <c r="FZ61" s="618">
        <v>182</v>
      </c>
      <c r="GA61" s="613">
        <v>183</v>
      </c>
      <c r="GB61" s="618">
        <v>184</v>
      </c>
      <c r="GC61" s="613">
        <v>185</v>
      </c>
      <c r="GD61" s="618">
        <v>186</v>
      </c>
      <c r="GE61" s="613">
        <v>187</v>
      </c>
      <c r="GF61" s="618">
        <v>188</v>
      </c>
      <c r="GG61" s="613">
        <v>189</v>
      </c>
      <c r="GH61" s="618">
        <v>190</v>
      </c>
      <c r="GI61" s="613">
        <v>191</v>
      </c>
      <c r="GJ61" s="618">
        <v>192</v>
      </c>
      <c r="GK61" s="613">
        <v>193</v>
      </c>
      <c r="GL61" s="618">
        <v>194</v>
      </c>
      <c r="GM61" s="613">
        <v>195</v>
      </c>
      <c r="GN61" s="618">
        <v>196</v>
      </c>
      <c r="GO61" s="613">
        <v>197</v>
      </c>
      <c r="GP61" s="618">
        <v>198</v>
      </c>
      <c r="GQ61" s="613">
        <v>199</v>
      </c>
      <c r="GR61" s="618">
        <v>200</v>
      </c>
      <c r="GS61" s="613">
        <v>201</v>
      </c>
      <c r="GT61" s="618">
        <v>202</v>
      </c>
      <c r="GU61" s="613">
        <v>203</v>
      </c>
      <c r="GV61" s="618">
        <v>204</v>
      </c>
      <c r="GW61" s="613">
        <v>205</v>
      </c>
      <c r="GX61" s="618">
        <v>206</v>
      </c>
      <c r="GY61" s="613">
        <v>207</v>
      </c>
      <c r="GZ61" s="618">
        <v>208</v>
      </c>
      <c r="HA61" s="613">
        <v>209</v>
      </c>
      <c r="HB61" s="618">
        <v>210</v>
      </c>
      <c r="HC61" s="613">
        <v>211</v>
      </c>
      <c r="HD61" s="618">
        <v>212</v>
      </c>
      <c r="HE61" s="613">
        <v>213</v>
      </c>
      <c r="HF61" s="618">
        <v>214</v>
      </c>
      <c r="HG61" s="613">
        <v>215</v>
      </c>
      <c r="HH61" s="618">
        <v>216</v>
      </c>
      <c r="HI61" s="613">
        <v>217</v>
      </c>
      <c r="HJ61" s="618">
        <v>218</v>
      </c>
      <c r="HK61" s="613">
        <v>219</v>
      </c>
      <c r="HL61" s="618">
        <v>220</v>
      </c>
      <c r="HM61" s="613">
        <v>221</v>
      </c>
      <c r="HN61" s="618">
        <v>222</v>
      </c>
      <c r="HO61" s="613">
        <v>223</v>
      </c>
      <c r="HP61" s="618">
        <v>224</v>
      </c>
      <c r="HQ61" s="613">
        <v>225</v>
      </c>
      <c r="HR61" s="618">
        <v>226</v>
      </c>
      <c r="HS61" s="613">
        <v>227</v>
      </c>
      <c r="HT61" s="618">
        <v>228</v>
      </c>
      <c r="HU61" s="613">
        <v>229</v>
      </c>
      <c r="HV61" s="618">
        <v>230</v>
      </c>
      <c r="HW61" s="613">
        <v>231</v>
      </c>
      <c r="HX61" s="618">
        <v>232</v>
      </c>
      <c r="HY61" s="613">
        <v>233</v>
      </c>
      <c r="HZ61" s="618">
        <v>234</v>
      </c>
      <c r="IA61" s="613">
        <v>235</v>
      </c>
      <c r="IB61" s="618">
        <v>236</v>
      </c>
      <c r="IC61" s="613">
        <v>237</v>
      </c>
      <c r="ID61" s="618">
        <v>238</v>
      </c>
      <c r="IE61" s="613">
        <v>239</v>
      </c>
      <c r="IF61" s="618">
        <v>240</v>
      </c>
      <c r="IG61" s="613">
        <v>241</v>
      </c>
      <c r="IH61" s="618">
        <v>242</v>
      </c>
      <c r="II61" s="613">
        <v>243</v>
      </c>
      <c r="IJ61" s="618">
        <v>244</v>
      </c>
      <c r="IK61" s="613">
        <v>245</v>
      </c>
      <c r="IL61" s="618">
        <v>246</v>
      </c>
      <c r="IM61" s="613">
        <v>247</v>
      </c>
      <c r="IN61" s="618">
        <v>248</v>
      </c>
      <c r="IO61" s="613">
        <v>249</v>
      </c>
      <c r="IP61" s="618">
        <v>250</v>
      </c>
      <c r="IQ61" s="613">
        <v>251</v>
      </c>
      <c r="IR61" s="618">
        <v>252</v>
      </c>
      <c r="IS61" s="613">
        <v>253</v>
      </c>
      <c r="IT61" s="618">
        <v>254</v>
      </c>
      <c r="IU61" s="613">
        <v>255</v>
      </c>
      <c r="IV61" s="618">
        <v>256</v>
      </c>
      <c r="IW61" s="613">
        <v>257</v>
      </c>
      <c r="IX61" s="618">
        <v>258</v>
      </c>
      <c r="IY61" s="613">
        <v>259</v>
      </c>
      <c r="IZ61" s="618">
        <v>260</v>
      </c>
      <c r="JA61" s="613">
        <v>261</v>
      </c>
      <c r="JB61" s="618">
        <v>262</v>
      </c>
      <c r="JC61" s="613">
        <v>263</v>
      </c>
      <c r="JD61" s="618">
        <v>264</v>
      </c>
      <c r="JE61" s="613">
        <v>265</v>
      </c>
      <c r="JF61" s="618">
        <v>266</v>
      </c>
      <c r="JG61" s="613">
        <v>267</v>
      </c>
      <c r="JH61" s="618">
        <v>268</v>
      </c>
      <c r="JI61" s="613">
        <v>269</v>
      </c>
      <c r="JJ61" s="618">
        <v>270</v>
      </c>
      <c r="JK61" s="613">
        <v>271</v>
      </c>
      <c r="JL61" s="618">
        <v>272</v>
      </c>
      <c r="JM61" s="613">
        <v>273</v>
      </c>
      <c r="JN61" s="618">
        <v>274</v>
      </c>
      <c r="JO61" s="613">
        <v>275</v>
      </c>
      <c r="JP61" s="618">
        <v>276</v>
      </c>
      <c r="JQ61" s="613">
        <v>277</v>
      </c>
      <c r="JR61" s="618">
        <v>278</v>
      </c>
      <c r="JS61" s="613">
        <v>279</v>
      </c>
      <c r="JT61" s="618">
        <v>280</v>
      </c>
      <c r="JU61" s="613">
        <v>281</v>
      </c>
      <c r="JV61" s="618">
        <v>282</v>
      </c>
      <c r="JW61" s="613">
        <v>283</v>
      </c>
      <c r="JX61" s="618">
        <v>284</v>
      </c>
      <c r="JY61" s="613">
        <v>285</v>
      </c>
      <c r="JZ61" s="618">
        <v>286</v>
      </c>
      <c r="KA61" s="613">
        <v>287</v>
      </c>
      <c r="KB61" s="618">
        <v>288</v>
      </c>
      <c r="KC61" s="613">
        <v>289</v>
      </c>
      <c r="KD61" s="618">
        <v>290</v>
      </c>
      <c r="KE61" s="613">
        <v>291</v>
      </c>
      <c r="KF61" s="618">
        <v>292</v>
      </c>
      <c r="KG61" s="613">
        <v>293</v>
      </c>
      <c r="KH61" s="618">
        <v>294</v>
      </c>
      <c r="KI61" s="613">
        <v>295</v>
      </c>
      <c r="KJ61" s="618">
        <v>296</v>
      </c>
      <c r="KK61" s="613">
        <v>297</v>
      </c>
      <c r="KL61" s="618">
        <v>298</v>
      </c>
      <c r="KM61" s="613">
        <v>299</v>
      </c>
      <c r="KN61" s="618">
        <v>300</v>
      </c>
      <c r="KO61" s="613">
        <v>301</v>
      </c>
      <c r="KP61" s="618">
        <v>302</v>
      </c>
      <c r="KQ61" s="613">
        <v>303</v>
      </c>
      <c r="KR61" s="618">
        <v>304</v>
      </c>
      <c r="KS61" s="613">
        <v>305</v>
      </c>
      <c r="KT61" s="618">
        <v>306</v>
      </c>
      <c r="KU61" s="613">
        <v>307</v>
      </c>
      <c r="KV61" s="618">
        <v>308</v>
      </c>
      <c r="KW61" s="613">
        <v>309</v>
      </c>
      <c r="KX61" s="618">
        <v>310</v>
      </c>
      <c r="KY61" s="613">
        <v>311</v>
      </c>
      <c r="KZ61" s="618">
        <v>312</v>
      </c>
      <c r="LA61" s="613">
        <v>313</v>
      </c>
      <c r="LB61" s="618">
        <v>314</v>
      </c>
      <c r="LC61" s="613">
        <v>315</v>
      </c>
      <c r="LD61" s="618">
        <v>316</v>
      </c>
      <c r="LE61" s="613">
        <v>317</v>
      </c>
      <c r="LF61" s="618">
        <v>318</v>
      </c>
      <c r="LG61" s="613">
        <v>319</v>
      </c>
      <c r="LH61" s="618">
        <v>320</v>
      </c>
      <c r="LI61" s="613">
        <v>321</v>
      </c>
      <c r="LJ61" s="618">
        <v>322</v>
      </c>
      <c r="LK61" s="613">
        <v>323</v>
      </c>
      <c r="LL61" s="618">
        <v>324</v>
      </c>
      <c r="LM61" s="613">
        <v>325</v>
      </c>
      <c r="LN61" s="618">
        <v>326</v>
      </c>
      <c r="LO61" s="613">
        <v>327</v>
      </c>
      <c r="LP61" s="618">
        <v>328</v>
      </c>
      <c r="LQ61" s="613">
        <v>329</v>
      </c>
      <c r="LR61" s="618">
        <v>330</v>
      </c>
      <c r="LS61" s="613">
        <v>331</v>
      </c>
      <c r="LT61" s="618">
        <v>332</v>
      </c>
      <c r="LU61" s="613">
        <v>333</v>
      </c>
      <c r="LV61" s="618">
        <v>334</v>
      </c>
      <c r="LW61" s="613">
        <v>335</v>
      </c>
      <c r="LX61" s="618">
        <v>336</v>
      </c>
      <c r="LY61" s="613">
        <v>337</v>
      </c>
      <c r="LZ61" s="618">
        <v>338</v>
      </c>
      <c r="MA61" s="613">
        <v>339</v>
      </c>
      <c r="MB61" s="618">
        <v>340</v>
      </c>
      <c r="MC61" s="613">
        <v>341</v>
      </c>
      <c r="MD61" s="618">
        <v>342</v>
      </c>
      <c r="ME61" s="613">
        <v>343</v>
      </c>
      <c r="MF61" s="618">
        <v>344</v>
      </c>
      <c r="MG61" s="613">
        <v>345</v>
      </c>
      <c r="MH61" s="618">
        <v>346</v>
      </c>
      <c r="MI61" s="613">
        <v>347</v>
      </c>
      <c r="MJ61" s="618">
        <v>348</v>
      </c>
      <c r="MK61" s="613">
        <v>349</v>
      </c>
      <c r="ML61" s="618">
        <v>350</v>
      </c>
      <c r="MM61" s="613">
        <v>351</v>
      </c>
      <c r="MN61" s="618">
        <v>352</v>
      </c>
      <c r="MO61" s="613">
        <v>353</v>
      </c>
      <c r="MP61" s="618">
        <v>354</v>
      </c>
      <c r="MQ61" s="613">
        <v>355</v>
      </c>
      <c r="MR61" s="618">
        <v>356</v>
      </c>
      <c r="MS61" s="613">
        <v>357</v>
      </c>
      <c r="MT61" s="618">
        <v>358</v>
      </c>
      <c r="MU61" s="613">
        <v>359</v>
      </c>
      <c r="MV61" s="618">
        <v>360</v>
      </c>
      <c r="MW61" s="613">
        <v>361</v>
      </c>
      <c r="MX61" s="618">
        <v>362</v>
      </c>
      <c r="MY61" s="613">
        <v>363</v>
      </c>
      <c r="MZ61" s="618">
        <v>364</v>
      </c>
      <c r="NA61" s="613">
        <v>365</v>
      </c>
      <c r="NB61" s="618">
        <v>366</v>
      </c>
      <c r="NC61" s="613">
        <v>367</v>
      </c>
      <c r="ND61" s="618">
        <v>368</v>
      </c>
      <c r="NE61" s="613">
        <v>369</v>
      </c>
      <c r="NF61" s="618">
        <v>370</v>
      </c>
      <c r="NG61" s="613">
        <v>371</v>
      </c>
      <c r="NH61" s="618">
        <v>372</v>
      </c>
      <c r="NI61" s="613">
        <v>373</v>
      </c>
      <c r="NJ61" s="618">
        <v>374</v>
      </c>
      <c r="NK61" s="613">
        <v>375</v>
      </c>
      <c r="NL61" s="618">
        <v>376</v>
      </c>
      <c r="NM61" s="613">
        <v>377</v>
      </c>
      <c r="NN61" s="618">
        <v>378</v>
      </c>
      <c r="NO61" s="613">
        <v>379</v>
      </c>
      <c r="NP61" s="618">
        <v>380</v>
      </c>
      <c r="NQ61" s="613">
        <v>381</v>
      </c>
      <c r="NR61" s="618">
        <v>382</v>
      </c>
      <c r="NS61" s="613">
        <v>383</v>
      </c>
      <c r="NT61" s="618">
        <v>384</v>
      </c>
      <c r="NU61" s="613">
        <v>385</v>
      </c>
      <c r="NV61" s="618">
        <v>386</v>
      </c>
      <c r="NW61" s="613">
        <v>387</v>
      </c>
      <c r="NX61" s="618">
        <v>388</v>
      </c>
      <c r="NY61" s="613">
        <v>389</v>
      </c>
      <c r="NZ61" s="618">
        <v>390</v>
      </c>
      <c r="OA61" s="613">
        <v>391</v>
      </c>
      <c r="OB61" s="618">
        <v>392</v>
      </c>
      <c r="OC61" s="613">
        <v>393</v>
      </c>
      <c r="OD61" s="618">
        <v>394</v>
      </c>
      <c r="OE61" s="613">
        <v>395</v>
      </c>
      <c r="OF61" s="618">
        <v>396</v>
      </c>
      <c r="OG61" s="613">
        <v>397</v>
      </c>
      <c r="OH61" s="618">
        <v>398</v>
      </c>
      <c r="OI61" s="613">
        <v>399</v>
      </c>
      <c r="OJ61" s="618">
        <v>400</v>
      </c>
      <c r="OK61" s="613">
        <v>401</v>
      </c>
      <c r="OL61" s="618">
        <v>402</v>
      </c>
      <c r="OM61" s="613">
        <v>403</v>
      </c>
      <c r="ON61" s="618">
        <v>404</v>
      </c>
      <c r="OO61" s="613">
        <v>405</v>
      </c>
      <c r="OP61" s="618">
        <v>406</v>
      </c>
      <c r="OQ61" s="613">
        <v>407</v>
      </c>
      <c r="OR61" s="618">
        <v>408</v>
      </c>
      <c r="OS61" s="613">
        <v>409</v>
      </c>
      <c r="OT61" s="618">
        <v>410</v>
      </c>
      <c r="OU61" s="613">
        <v>411</v>
      </c>
      <c r="OV61" s="618">
        <v>412</v>
      </c>
      <c r="OW61" s="613">
        <v>413</v>
      </c>
      <c r="OX61" s="618">
        <v>414</v>
      </c>
      <c r="OY61" s="613">
        <v>415</v>
      </c>
      <c r="OZ61" s="618">
        <v>416</v>
      </c>
      <c r="PA61" s="613">
        <v>417</v>
      </c>
      <c r="PB61" s="618">
        <v>418</v>
      </c>
      <c r="PC61" s="613">
        <v>419</v>
      </c>
      <c r="PD61" s="618">
        <v>420</v>
      </c>
      <c r="PE61" s="613">
        <v>421</v>
      </c>
      <c r="PF61" s="618">
        <v>422</v>
      </c>
      <c r="PG61" s="613">
        <v>423</v>
      </c>
      <c r="PH61" s="618">
        <v>424</v>
      </c>
      <c r="PI61" s="613">
        <v>425</v>
      </c>
      <c r="PJ61" s="618">
        <v>426</v>
      </c>
      <c r="PK61" s="613">
        <v>427</v>
      </c>
      <c r="PL61" s="618">
        <v>428</v>
      </c>
      <c r="PM61" s="613">
        <v>429</v>
      </c>
      <c r="PN61" s="618">
        <v>430</v>
      </c>
      <c r="PO61" s="613">
        <v>431</v>
      </c>
      <c r="PP61" s="618">
        <v>432</v>
      </c>
      <c r="PQ61" s="613">
        <v>433</v>
      </c>
      <c r="PR61" s="618">
        <v>434</v>
      </c>
      <c r="PS61" s="613">
        <v>435</v>
      </c>
      <c r="PT61" s="618">
        <v>436</v>
      </c>
      <c r="PU61" s="613">
        <v>437</v>
      </c>
      <c r="PV61" s="618">
        <v>438</v>
      </c>
      <c r="PW61" s="613">
        <v>439</v>
      </c>
      <c r="PX61" s="618">
        <v>440</v>
      </c>
      <c r="PY61" s="613">
        <v>441</v>
      </c>
      <c r="PZ61" s="618">
        <v>442</v>
      </c>
      <c r="QA61" s="613">
        <v>443</v>
      </c>
      <c r="QB61" s="618">
        <v>444</v>
      </c>
      <c r="QC61" s="613">
        <v>445</v>
      </c>
      <c r="QD61" s="618">
        <v>446</v>
      </c>
      <c r="QE61" s="613">
        <v>447</v>
      </c>
      <c r="QF61" s="618">
        <v>448</v>
      </c>
      <c r="QG61" s="613">
        <v>449</v>
      </c>
      <c r="QH61" s="618">
        <v>450</v>
      </c>
      <c r="QI61" s="613">
        <v>451</v>
      </c>
      <c r="QJ61" s="618">
        <v>452</v>
      </c>
      <c r="QK61" s="613">
        <v>453</v>
      </c>
      <c r="QL61" s="618">
        <v>454</v>
      </c>
      <c r="QM61" s="613">
        <v>455</v>
      </c>
      <c r="QN61" s="618">
        <v>456</v>
      </c>
      <c r="QO61" s="613">
        <v>457</v>
      </c>
      <c r="QP61" s="618">
        <v>458</v>
      </c>
      <c r="QQ61" s="613">
        <v>459</v>
      </c>
      <c r="QR61" s="618">
        <v>460</v>
      </c>
      <c r="QS61" s="613">
        <v>461</v>
      </c>
      <c r="QT61" s="618">
        <v>462</v>
      </c>
      <c r="QU61" s="613">
        <v>463</v>
      </c>
      <c r="QV61" s="618">
        <v>464</v>
      </c>
      <c r="QW61" s="613">
        <v>465</v>
      </c>
      <c r="QX61" s="618">
        <v>466</v>
      </c>
      <c r="QY61" s="613">
        <v>467</v>
      </c>
      <c r="QZ61" s="618">
        <v>468</v>
      </c>
      <c r="RA61" s="613">
        <v>469</v>
      </c>
      <c r="RB61" s="618">
        <v>470</v>
      </c>
      <c r="RC61" s="613">
        <v>471</v>
      </c>
      <c r="RD61" s="618">
        <v>472</v>
      </c>
      <c r="RE61" s="613">
        <v>473</v>
      </c>
      <c r="RF61" s="618">
        <v>474</v>
      </c>
      <c r="RG61" s="613">
        <v>475</v>
      </c>
      <c r="RH61" s="618">
        <v>476</v>
      </c>
      <c r="RI61" s="613">
        <v>477</v>
      </c>
      <c r="RJ61" s="618">
        <v>478</v>
      </c>
      <c r="RK61" s="613">
        <v>479</v>
      </c>
      <c r="RL61" s="618">
        <v>480</v>
      </c>
      <c r="RM61" s="613">
        <v>481</v>
      </c>
      <c r="RN61" s="618">
        <v>482</v>
      </c>
      <c r="RO61" s="613">
        <v>483</v>
      </c>
      <c r="RP61" s="618">
        <v>484</v>
      </c>
      <c r="RQ61" s="613">
        <v>485</v>
      </c>
      <c r="RR61" s="618">
        <v>486</v>
      </c>
      <c r="RS61" s="613">
        <v>487</v>
      </c>
      <c r="RT61" s="618">
        <v>488</v>
      </c>
      <c r="RU61" s="613">
        <v>489</v>
      </c>
      <c r="RV61" s="618">
        <v>490</v>
      </c>
      <c r="RW61" s="613">
        <v>491</v>
      </c>
      <c r="RX61" s="618">
        <v>492</v>
      </c>
      <c r="RY61" s="613">
        <v>493</v>
      </c>
      <c r="RZ61" s="618">
        <v>494</v>
      </c>
      <c r="SA61" s="613">
        <v>495</v>
      </c>
      <c r="SB61" s="618">
        <v>496</v>
      </c>
      <c r="SC61" s="613">
        <v>497</v>
      </c>
      <c r="SD61" s="618">
        <v>498</v>
      </c>
      <c r="SE61" s="613">
        <v>499</v>
      </c>
      <c r="SF61" s="618">
        <v>500</v>
      </c>
      <c r="SG61" s="613">
        <v>501</v>
      </c>
      <c r="SH61" s="618">
        <v>502</v>
      </c>
      <c r="SI61" s="613">
        <v>503</v>
      </c>
      <c r="SJ61" s="618">
        <v>504</v>
      </c>
      <c r="SK61" s="613">
        <v>505</v>
      </c>
      <c r="SL61" s="618">
        <v>506</v>
      </c>
      <c r="SM61" s="613">
        <v>507</v>
      </c>
      <c r="SN61" s="618">
        <v>508</v>
      </c>
      <c r="SO61" s="613">
        <v>509</v>
      </c>
      <c r="SP61" s="618">
        <v>510</v>
      </c>
      <c r="SQ61" s="613">
        <v>511</v>
      </c>
      <c r="SR61" s="618">
        <v>512</v>
      </c>
      <c r="SS61" s="613">
        <v>513</v>
      </c>
      <c r="ST61" s="618">
        <v>514</v>
      </c>
      <c r="SU61" s="613">
        <v>515</v>
      </c>
      <c r="SV61" s="618">
        <v>516</v>
      </c>
      <c r="SW61" s="613">
        <v>517</v>
      </c>
      <c r="SX61" s="618">
        <v>518</v>
      </c>
      <c r="SY61" s="613">
        <v>519</v>
      </c>
      <c r="SZ61" s="618">
        <v>520</v>
      </c>
      <c r="TA61" s="613">
        <v>521</v>
      </c>
      <c r="TB61" s="618">
        <v>522</v>
      </c>
      <c r="TC61" s="613">
        <v>523</v>
      </c>
      <c r="TD61" s="618">
        <v>524</v>
      </c>
      <c r="TE61" s="613">
        <v>525</v>
      </c>
      <c r="TF61" s="618">
        <v>526</v>
      </c>
      <c r="TG61" s="613">
        <v>527</v>
      </c>
      <c r="TH61" s="618">
        <v>528</v>
      </c>
      <c r="TI61" s="613">
        <v>529</v>
      </c>
      <c r="TJ61" s="618">
        <v>530</v>
      </c>
      <c r="TK61" s="613">
        <v>531</v>
      </c>
      <c r="TL61" s="618">
        <v>532</v>
      </c>
      <c r="TM61" s="613">
        <v>533</v>
      </c>
      <c r="TN61" s="618">
        <v>534</v>
      </c>
      <c r="TO61" s="613">
        <v>535</v>
      </c>
      <c r="TP61" s="618">
        <v>536</v>
      </c>
      <c r="TQ61" s="613">
        <v>537</v>
      </c>
      <c r="TR61" s="618">
        <v>538</v>
      </c>
      <c r="TS61" s="613">
        <v>539</v>
      </c>
      <c r="TT61" s="618">
        <v>540</v>
      </c>
      <c r="TU61" s="613">
        <v>541</v>
      </c>
      <c r="TV61" s="618">
        <v>542</v>
      </c>
      <c r="TW61" s="613">
        <v>543</v>
      </c>
      <c r="TX61" s="618">
        <v>544</v>
      </c>
      <c r="TY61" s="613">
        <v>545</v>
      </c>
      <c r="TZ61" s="618">
        <v>546</v>
      </c>
      <c r="UA61" s="613">
        <v>547</v>
      </c>
      <c r="UB61" s="618">
        <v>548</v>
      </c>
      <c r="UC61" s="613">
        <v>549</v>
      </c>
      <c r="UD61" s="618">
        <v>550</v>
      </c>
      <c r="UE61" s="613">
        <v>551</v>
      </c>
      <c r="UF61" s="618">
        <v>552</v>
      </c>
      <c r="UG61" s="613">
        <v>553</v>
      </c>
      <c r="UH61" s="618">
        <v>554</v>
      </c>
      <c r="UI61" s="613">
        <v>555</v>
      </c>
      <c r="UJ61" s="618">
        <v>556</v>
      </c>
      <c r="UK61" s="613">
        <v>557</v>
      </c>
      <c r="UL61" s="618">
        <v>558</v>
      </c>
      <c r="UM61" s="613">
        <v>559</v>
      </c>
      <c r="UN61" s="618">
        <v>560</v>
      </c>
      <c r="UO61" s="613">
        <v>561</v>
      </c>
      <c r="UP61" s="618">
        <v>562</v>
      </c>
      <c r="UQ61" s="613">
        <v>563</v>
      </c>
      <c r="UR61" s="618">
        <v>564</v>
      </c>
      <c r="US61" s="613">
        <v>565</v>
      </c>
      <c r="UT61" s="618">
        <v>566</v>
      </c>
      <c r="UU61" s="613">
        <v>567</v>
      </c>
      <c r="UV61" s="618">
        <v>568</v>
      </c>
      <c r="UW61" s="613">
        <v>569</v>
      </c>
      <c r="UX61" s="618">
        <v>570</v>
      </c>
      <c r="UY61" s="613">
        <v>571</v>
      </c>
      <c r="UZ61" s="618">
        <v>572</v>
      </c>
      <c r="VA61" s="613">
        <v>573</v>
      </c>
      <c r="VB61" s="618">
        <v>574</v>
      </c>
      <c r="VC61" s="613">
        <v>575</v>
      </c>
      <c r="VD61" s="618">
        <v>576</v>
      </c>
      <c r="VE61" s="613">
        <v>577</v>
      </c>
      <c r="VF61" s="618">
        <v>578</v>
      </c>
      <c r="VG61" s="613">
        <v>579</v>
      </c>
      <c r="VH61" s="618">
        <v>580</v>
      </c>
      <c r="VI61" s="613">
        <v>581</v>
      </c>
      <c r="VJ61" s="618">
        <v>582</v>
      </c>
      <c r="VK61" s="613">
        <v>583</v>
      </c>
      <c r="VL61" s="618">
        <v>584</v>
      </c>
      <c r="VM61" s="613">
        <v>585</v>
      </c>
      <c r="VN61" s="618">
        <v>586</v>
      </c>
      <c r="VO61" s="613">
        <v>587</v>
      </c>
      <c r="VP61" s="618">
        <v>588</v>
      </c>
      <c r="VQ61" s="613">
        <v>589</v>
      </c>
      <c r="VR61" s="618">
        <v>590</v>
      </c>
      <c r="VS61" s="613">
        <v>591</v>
      </c>
      <c r="VT61" s="618">
        <v>592</v>
      </c>
      <c r="VU61" s="613">
        <v>593</v>
      </c>
      <c r="VV61" s="618">
        <v>594</v>
      </c>
      <c r="VW61" s="613">
        <v>595</v>
      </c>
      <c r="VX61" s="618">
        <v>596</v>
      </c>
      <c r="VY61" s="613">
        <v>597</v>
      </c>
      <c r="VZ61" s="618">
        <v>598</v>
      </c>
      <c r="WA61" s="613">
        <v>599</v>
      </c>
      <c r="WB61" s="618">
        <v>600</v>
      </c>
      <c r="WC61" s="613">
        <v>601</v>
      </c>
      <c r="WD61" s="618">
        <v>602</v>
      </c>
      <c r="WE61" s="613">
        <v>603</v>
      </c>
      <c r="WF61" s="618">
        <v>604</v>
      </c>
      <c r="WG61" s="613">
        <v>605</v>
      </c>
      <c r="WH61" s="618">
        <v>606</v>
      </c>
      <c r="WI61" s="613">
        <v>607</v>
      </c>
      <c r="WJ61" s="618">
        <v>608</v>
      </c>
      <c r="WK61" s="613">
        <v>609</v>
      </c>
      <c r="WL61" s="618">
        <v>610</v>
      </c>
      <c r="WM61" s="613">
        <v>611</v>
      </c>
      <c r="WN61" s="618">
        <v>612</v>
      </c>
      <c r="WO61" s="613">
        <v>613</v>
      </c>
      <c r="WP61" s="618">
        <v>614</v>
      </c>
      <c r="WQ61" s="613">
        <v>615</v>
      </c>
      <c r="WR61" s="618">
        <v>616</v>
      </c>
      <c r="WS61" s="613">
        <v>617</v>
      </c>
      <c r="WT61" s="618">
        <v>618</v>
      </c>
      <c r="WU61" s="613">
        <v>619</v>
      </c>
      <c r="WV61" s="618">
        <v>620</v>
      </c>
      <c r="WW61" s="613">
        <v>621</v>
      </c>
      <c r="WX61" s="618">
        <v>622</v>
      </c>
      <c r="WY61" s="613">
        <v>623</v>
      </c>
      <c r="WZ61" s="618">
        <v>624</v>
      </c>
      <c r="XA61" s="613">
        <v>625</v>
      </c>
      <c r="XB61" s="618">
        <v>626</v>
      </c>
      <c r="XC61" s="613">
        <v>627</v>
      </c>
      <c r="XD61" s="618">
        <v>628</v>
      </c>
      <c r="XE61" s="613">
        <v>629</v>
      </c>
      <c r="XF61" s="618">
        <v>630</v>
      </c>
      <c r="XG61" s="613">
        <v>631</v>
      </c>
      <c r="XH61" s="618">
        <v>632</v>
      </c>
      <c r="XI61" s="613">
        <v>633</v>
      </c>
      <c r="XJ61" s="618">
        <v>634</v>
      </c>
      <c r="XK61" s="613">
        <v>635</v>
      </c>
      <c r="XL61" s="618">
        <v>636</v>
      </c>
      <c r="XM61" s="613">
        <v>637</v>
      </c>
      <c r="XN61" s="618">
        <v>638</v>
      </c>
      <c r="XO61" s="613">
        <v>639</v>
      </c>
      <c r="XP61" s="618">
        <v>640</v>
      </c>
      <c r="XQ61" s="613">
        <v>641</v>
      </c>
      <c r="XR61" s="618">
        <v>642</v>
      </c>
      <c r="XS61" s="613">
        <v>643</v>
      </c>
      <c r="XT61" s="618">
        <v>644</v>
      </c>
      <c r="XU61" s="613">
        <v>645</v>
      </c>
      <c r="XV61" s="618">
        <v>646</v>
      </c>
      <c r="XW61" s="613">
        <v>647</v>
      </c>
      <c r="XX61" s="618">
        <v>648</v>
      </c>
      <c r="XY61" s="613">
        <v>649</v>
      </c>
      <c r="XZ61" s="618">
        <v>650</v>
      </c>
      <c r="YA61" s="613">
        <v>651</v>
      </c>
      <c r="YB61" s="618">
        <v>652</v>
      </c>
      <c r="YC61" s="613">
        <v>653</v>
      </c>
      <c r="YD61" s="618">
        <v>654</v>
      </c>
      <c r="YE61" s="613">
        <v>655</v>
      </c>
      <c r="YF61" s="618">
        <v>656</v>
      </c>
      <c r="YG61" s="613">
        <v>657</v>
      </c>
      <c r="YH61" s="618">
        <v>658</v>
      </c>
      <c r="YI61" s="613">
        <v>659</v>
      </c>
      <c r="YJ61" s="618">
        <v>660</v>
      </c>
      <c r="YK61" s="613">
        <v>661</v>
      </c>
      <c r="YL61" s="618">
        <v>662</v>
      </c>
      <c r="YM61" s="613">
        <v>663</v>
      </c>
      <c r="YN61" s="618">
        <v>664</v>
      </c>
      <c r="YO61" s="613">
        <v>665</v>
      </c>
      <c r="YP61" s="618">
        <v>666</v>
      </c>
      <c r="YQ61" s="613">
        <v>667</v>
      </c>
      <c r="YR61" s="618">
        <v>668</v>
      </c>
      <c r="YS61" s="613">
        <v>669</v>
      </c>
      <c r="YT61" s="618">
        <v>670</v>
      </c>
      <c r="YU61" s="613">
        <v>671</v>
      </c>
      <c r="YV61" s="618">
        <v>672</v>
      </c>
      <c r="YW61" s="613">
        <v>673</v>
      </c>
      <c r="YX61" s="618">
        <v>674</v>
      </c>
      <c r="YY61" s="613">
        <v>675</v>
      </c>
      <c r="YZ61" s="618">
        <v>676</v>
      </c>
      <c r="ZA61" s="613">
        <v>677</v>
      </c>
      <c r="ZB61" s="618">
        <v>678</v>
      </c>
      <c r="ZC61" s="613">
        <v>679</v>
      </c>
      <c r="ZD61" s="618">
        <v>680</v>
      </c>
      <c r="ZE61" s="613">
        <v>681</v>
      </c>
      <c r="ZF61" s="618">
        <v>682</v>
      </c>
      <c r="ZG61" s="613">
        <v>683</v>
      </c>
      <c r="ZH61" s="618">
        <v>684</v>
      </c>
      <c r="ZI61" s="613">
        <v>685</v>
      </c>
      <c r="ZJ61" s="618">
        <v>686</v>
      </c>
      <c r="ZK61" s="613">
        <v>687</v>
      </c>
      <c r="ZL61" s="618">
        <v>688</v>
      </c>
      <c r="ZM61" s="613">
        <v>689</v>
      </c>
      <c r="ZN61" s="618">
        <v>690</v>
      </c>
      <c r="ZO61" s="613">
        <v>691</v>
      </c>
      <c r="ZP61" s="618">
        <v>692</v>
      </c>
      <c r="ZQ61" s="613">
        <v>693</v>
      </c>
      <c r="ZR61" s="618">
        <v>694</v>
      </c>
      <c r="ZS61" s="613">
        <v>695</v>
      </c>
      <c r="ZT61" s="618">
        <v>696</v>
      </c>
      <c r="ZU61" s="613">
        <v>697</v>
      </c>
      <c r="ZV61" s="618">
        <v>698</v>
      </c>
      <c r="ZW61" s="613">
        <v>699</v>
      </c>
      <c r="ZX61" s="618">
        <v>700</v>
      </c>
      <c r="ZY61" s="613">
        <v>701</v>
      </c>
      <c r="ZZ61" s="618">
        <v>702</v>
      </c>
      <c r="AAA61" s="613">
        <v>703</v>
      </c>
      <c r="AAB61" s="618">
        <v>704</v>
      </c>
      <c r="AAC61" s="613">
        <v>705</v>
      </c>
      <c r="AAD61" s="618">
        <v>706</v>
      </c>
      <c r="AAE61" s="613">
        <v>707</v>
      </c>
      <c r="AAF61" s="618">
        <v>708</v>
      </c>
      <c r="AAG61" s="613">
        <v>709</v>
      </c>
      <c r="AAH61" s="618">
        <v>710</v>
      </c>
      <c r="AAI61" s="613">
        <v>711</v>
      </c>
      <c r="AAJ61" s="618">
        <v>712</v>
      </c>
      <c r="AAK61" s="613">
        <v>713</v>
      </c>
      <c r="AAL61" s="618">
        <v>714</v>
      </c>
      <c r="AAM61" s="613">
        <v>715</v>
      </c>
      <c r="AAN61" s="618">
        <v>716</v>
      </c>
      <c r="AAO61" s="613">
        <v>717</v>
      </c>
      <c r="AAP61" s="618">
        <v>718</v>
      </c>
      <c r="AAQ61" s="613">
        <v>719</v>
      </c>
      <c r="AAR61" s="618">
        <v>720</v>
      </c>
      <c r="AAS61" s="613">
        <v>721</v>
      </c>
      <c r="AAT61" s="618">
        <v>722</v>
      </c>
      <c r="AAU61" s="613">
        <v>723</v>
      </c>
      <c r="AAV61" s="618">
        <v>724</v>
      </c>
      <c r="AAW61" s="613">
        <v>725</v>
      </c>
      <c r="AAX61" s="618">
        <v>726</v>
      </c>
      <c r="AAY61" s="613">
        <v>727</v>
      </c>
      <c r="AAZ61" s="618">
        <v>728</v>
      </c>
      <c r="ABA61" s="613">
        <v>729</v>
      </c>
      <c r="ABB61" s="618">
        <v>730</v>
      </c>
      <c r="ABC61" s="613">
        <v>731</v>
      </c>
      <c r="ABD61" s="618">
        <v>732</v>
      </c>
      <c r="ABE61" s="613">
        <v>733</v>
      </c>
      <c r="ABF61" s="618">
        <v>734</v>
      </c>
      <c r="ABG61" s="613">
        <v>735</v>
      </c>
      <c r="ABH61" s="618">
        <v>736</v>
      </c>
      <c r="ABI61" s="613">
        <v>737</v>
      </c>
      <c r="ABJ61" s="618">
        <v>738</v>
      </c>
      <c r="ABK61" s="613">
        <v>739</v>
      </c>
      <c r="ABL61" s="618">
        <v>740</v>
      </c>
      <c r="ABM61" s="613">
        <v>741</v>
      </c>
      <c r="ABN61" s="618">
        <v>742</v>
      </c>
      <c r="ABO61" s="613">
        <v>743</v>
      </c>
      <c r="ABP61" s="618">
        <v>744</v>
      </c>
      <c r="ABQ61" s="613">
        <v>745</v>
      </c>
      <c r="ABR61" s="618">
        <v>746</v>
      </c>
      <c r="ABS61" s="613">
        <v>747</v>
      </c>
      <c r="ABT61" s="618">
        <v>748</v>
      </c>
      <c r="ABU61" s="613">
        <v>749</v>
      </c>
      <c r="ABV61" s="618">
        <v>750</v>
      </c>
      <c r="ABW61" s="613">
        <v>751</v>
      </c>
      <c r="ABX61" s="618">
        <v>752</v>
      </c>
      <c r="ABY61" s="613">
        <v>753</v>
      </c>
      <c r="ABZ61" s="618">
        <v>754</v>
      </c>
      <c r="ACA61" s="613">
        <v>755</v>
      </c>
      <c r="ACB61" s="618">
        <v>756</v>
      </c>
      <c r="ACC61" s="613">
        <v>757</v>
      </c>
      <c r="ACD61" s="618">
        <v>758</v>
      </c>
      <c r="ACE61" s="613">
        <v>759</v>
      </c>
      <c r="ACF61" s="618">
        <v>760</v>
      </c>
      <c r="ACG61" s="613">
        <v>761</v>
      </c>
      <c r="ACH61" s="618">
        <v>762</v>
      </c>
      <c r="ACI61" s="613">
        <v>763</v>
      </c>
      <c r="ACJ61" s="618">
        <v>764</v>
      </c>
      <c r="ACK61" s="613">
        <v>765</v>
      </c>
      <c r="ACL61" s="618">
        <v>766</v>
      </c>
      <c r="ACM61" s="613">
        <v>767</v>
      </c>
      <c r="ACN61" s="618">
        <v>768</v>
      </c>
      <c r="ACO61" s="613">
        <v>769</v>
      </c>
      <c r="ACP61" s="618">
        <v>770</v>
      </c>
      <c r="ACQ61" s="613">
        <v>771</v>
      </c>
      <c r="ACR61" s="618">
        <v>772</v>
      </c>
      <c r="ACS61" s="613">
        <v>773</v>
      </c>
      <c r="ACT61" s="618">
        <v>774</v>
      </c>
      <c r="ACU61" s="613">
        <v>775</v>
      </c>
      <c r="ACV61" s="618">
        <v>776</v>
      </c>
      <c r="ACW61" s="613">
        <v>777</v>
      </c>
      <c r="ACX61" s="618">
        <v>778</v>
      </c>
      <c r="ACY61" s="613">
        <v>779</v>
      </c>
      <c r="ACZ61" s="618">
        <v>780</v>
      </c>
      <c r="ADA61" s="613">
        <v>781</v>
      </c>
      <c r="ADB61" s="618">
        <v>782</v>
      </c>
      <c r="ADC61" s="613">
        <v>783</v>
      </c>
      <c r="ADD61" s="618">
        <v>784</v>
      </c>
      <c r="ADE61" s="613">
        <v>785</v>
      </c>
      <c r="ADF61" s="618">
        <v>786</v>
      </c>
      <c r="ADG61" s="613">
        <v>787</v>
      </c>
      <c r="ADH61" s="618">
        <v>788</v>
      </c>
      <c r="ADI61" s="613">
        <v>789</v>
      </c>
      <c r="ADJ61" s="618">
        <v>790</v>
      </c>
      <c r="ADK61" s="613">
        <v>791</v>
      </c>
      <c r="ADL61" s="618">
        <v>792</v>
      </c>
      <c r="ADM61" s="613">
        <v>793</v>
      </c>
      <c r="ADN61" s="618">
        <v>794</v>
      </c>
      <c r="ADO61" s="613">
        <v>795</v>
      </c>
      <c r="ADP61" s="618">
        <v>796</v>
      </c>
      <c r="ADQ61" s="613">
        <v>797</v>
      </c>
      <c r="ADR61" s="618">
        <v>798</v>
      </c>
      <c r="ADS61" s="613">
        <v>799</v>
      </c>
      <c r="ADT61" s="618">
        <v>800</v>
      </c>
      <c r="ADU61" s="613">
        <v>801</v>
      </c>
      <c r="ADV61" s="618">
        <v>802</v>
      </c>
      <c r="ADW61" s="613">
        <v>803</v>
      </c>
      <c r="ADX61" s="618">
        <v>804</v>
      </c>
      <c r="ADY61" s="613">
        <v>805</v>
      </c>
      <c r="ADZ61" s="618">
        <v>806</v>
      </c>
      <c r="AEA61" s="613">
        <v>807</v>
      </c>
      <c r="AEB61" s="618">
        <v>808</v>
      </c>
      <c r="AEC61" s="613">
        <v>809</v>
      </c>
      <c r="AED61" s="618">
        <v>810</v>
      </c>
      <c r="AEE61" s="613">
        <v>811</v>
      </c>
      <c r="AEF61" s="618">
        <v>812</v>
      </c>
      <c r="AEG61" s="613">
        <v>813</v>
      </c>
      <c r="AEH61" s="618">
        <v>814</v>
      </c>
      <c r="AEI61" s="613">
        <v>815</v>
      </c>
      <c r="AEJ61" s="618">
        <v>816</v>
      </c>
      <c r="AEK61" s="613">
        <v>817</v>
      </c>
      <c r="AEL61" s="618">
        <v>818</v>
      </c>
      <c r="AEM61" s="613">
        <v>819</v>
      </c>
      <c r="AEN61" s="618">
        <v>820</v>
      </c>
      <c r="AEO61" s="613">
        <v>821</v>
      </c>
      <c r="AEP61" s="618">
        <v>822</v>
      </c>
      <c r="AEQ61" s="613">
        <v>823</v>
      </c>
      <c r="AER61" s="618">
        <v>824</v>
      </c>
      <c r="AES61" s="613">
        <v>825</v>
      </c>
      <c r="AET61" s="618">
        <v>826</v>
      </c>
      <c r="AEU61" s="613">
        <v>827</v>
      </c>
      <c r="AEV61" s="618">
        <v>828</v>
      </c>
      <c r="AEW61" s="613">
        <v>829</v>
      </c>
      <c r="AEX61" s="618">
        <v>830</v>
      </c>
      <c r="AEY61" s="613">
        <v>831</v>
      </c>
      <c r="AEZ61" s="618">
        <v>832</v>
      </c>
      <c r="AFA61" s="613">
        <v>833</v>
      </c>
      <c r="AFB61" s="618">
        <v>834</v>
      </c>
      <c r="AFC61" s="613">
        <v>835</v>
      </c>
      <c r="AFD61" s="618">
        <v>836</v>
      </c>
      <c r="AFE61" s="613">
        <v>837</v>
      </c>
      <c r="AFF61" s="618">
        <v>838</v>
      </c>
      <c r="AFG61" s="613">
        <v>839</v>
      </c>
      <c r="AFH61" s="618">
        <v>840</v>
      </c>
      <c r="AFI61" s="613">
        <v>841</v>
      </c>
      <c r="AFJ61" s="618">
        <v>842</v>
      </c>
      <c r="AFK61" s="613">
        <v>843</v>
      </c>
      <c r="AFL61" s="618">
        <v>844</v>
      </c>
      <c r="AFM61" s="613">
        <v>845</v>
      </c>
      <c r="AFN61" s="618">
        <v>846</v>
      </c>
      <c r="AFO61" s="613">
        <v>847</v>
      </c>
      <c r="AFP61" s="618">
        <v>848</v>
      </c>
      <c r="AFQ61" s="613">
        <v>849</v>
      </c>
      <c r="AFR61" s="618">
        <v>850</v>
      </c>
      <c r="AFS61" s="613">
        <v>851</v>
      </c>
      <c r="AFT61" s="618">
        <v>852</v>
      </c>
      <c r="AFU61" s="613">
        <v>853</v>
      </c>
      <c r="AFV61" s="618">
        <v>854</v>
      </c>
      <c r="AFW61" s="613">
        <v>855</v>
      </c>
      <c r="AFX61" s="618">
        <v>856</v>
      </c>
      <c r="AFY61" s="613">
        <v>857</v>
      </c>
      <c r="AFZ61" s="618">
        <v>858</v>
      </c>
      <c r="AGA61" s="613">
        <v>859</v>
      </c>
      <c r="AGB61" s="618">
        <v>860</v>
      </c>
      <c r="AGC61" s="613">
        <v>861</v>
      </c>
      <c r="AGD61" s="618">
        <v>862</v>
      </c>
      <c r="AGE61" s="613">
        <v>863</v>
      </c>
      <c r="AGF61" s="618">
        <v>864</v>
      </c>
      <c r="AGG61" s="613">
        <v>865</v>
      </c>
      <c r="AGH61" s="618">
        <v>866</v>
      </c>
      <c r="AGI61" s="613">
        <v>867</v>
      </c>
      <c r="AGJ61" s="618">
        <v>868</v>
      </c>
      <c r="AGK61" s="613">
        <v>869</v>
      </c>
      <c r="AGL61" s="618">
        <v>870</v>
      </c>
      <c r="AGM61" s="613">
        <v>871</v>
      </c>
      <c r="AGN61" s="618">
        <v>872</v>
      </c>
      <c r="AGO61" s="613">
        <v>873</v>
      </c>
      <c r="AGP61" s="618">
        <v>874</v>
      </c>
      <c r="AGQ61" s="613">
        <v>875</v>
      </c>
      <c r="AGR61" s="618">
        <v>876</v>
      </c>
      <c r="AGS61" s="613">
        <v>877</v>
      </c>
      <c r="AGT61" s="618">
        <v>878</v>
      </c>
      <c r="AGU61" s="613">
        <v>879</v>
      </c>
      <c r="AGV61" s="618">
        <v>880</v>
      </c>
      <c r="AGW61" s="613">
        <v>881</v>
      </c>
      <c r="AGX61" s="618">
        <v>882</v>
      </c>
      <c r="AGY61" s="613">
        <v>883</v>
      </c>
      <c r="AGZ61" s="618">
        <v>884</v>
      </c>
      <c r="AHA61" s="613">
        <v>885</v>
      </c>
      <c r="AHB61" s="618">
        <v>886</v>
      </c>
      <c r="AHC61" s="613">
        <v>887</v>
      </c>
      <c r="AHD61" s="618">
        <v>888</v>
      </c>
      <c r="AHE61" s="613">
        <v>889</v>
      </c>
      <c r="AHF61" s="618">
        <v>890</v>
      </c>
      <c r="AHG61" s="613">
        <v>891</v>
      </c>
      <c r="AHH61" s="618">
        <v>892</v>
      </c>
      <c r="AHI61" s="613">
        <v>893</v>
      </c>
      <c r="AHJ61" s="618">
        <v>894</v>
      </c>
      <c r="AHK61" s="613">
        <v>895</v>
      </c>
      <c r="AHL61" s="618">
        <v>896</v>
      </c>
      <c r="AHM61" s="613">
        <v>897</v>
      </c>
      <c r="AHN61" s="618">
        <v>898</v>
      </c>
      <c r="AHO61" s="613">
        <v>899</v>
      </c>
      <c r="AHP61" s="618">
        <v>900</v>
      </c>
      <c r="AHQ61" s="613">
        <v>901</v>
      </c>
      <c r="AHR61" s="618">
        <v>902</v>
      </c>
      <c r="AHS61" s="613">
        <v>903</v>
      </c>
      <c r="AHT61" s="618">
        <v>904</v>
      </c>
    </row>
    <row r="62" spans="1:908" x14ac:dyDescent="0.8">
      <c r="A62" s="613" t="str">
        <f>INDEX($AHV$62:$AHV$187,MATCH(B62,$AHW$62:$AHW$187,0))</f>
        <v>ภาระ</v>
      </c>
      <c r="B62" s="618" t="s">
        <v>6451</v>
      </c>
      <c r="C62" s="619" t="s">
        <v>6452</v>
      </c>
      <c r="D62" s="619">
        <v>23122756.02</v>
      </c>
      <c r="V62" s="619">
        <v>0</v>
      </c>
      <c r="AT62" s="619">
        <v>8800582.0899999999</v>
      </c>
      <c r="BI62" s="619">
        <v>41725973.539999999</v>
      </c>
      <c r="BJ62" s="619">
        <v>0</v>
      </c>
      <c r="BR62" s="619">
        <v>20366905.699999999</v>
      </c>
      <c r="CG62" s="619">
        <v>53010644.75</v>
      </c>
      <c r="CT62" s="619">
        <v>36121982.039999999</v>
      </c>
      <c r="DK62" s="619">
        <v>0</v>
      </c>
      <c r="DT62" s="619">
        <v>78516983.609999999</v>
      </c>
      <c r="EE62" s="619">
        <v>163600</v>
      </c>
      <c r="EF62" s="619">
        <v>10202291.1</v>
      </c>
      <c r="EN62" s="619">
        <v>49673623.789999999</v>
      </c>
      <c r="FI62" s="619">
        <v>17473177.420000002</v>
      </c>
      <c r="FQ62" s="619">
        <v>138100723.40000001</v>
      </c>
      <c r="GE62" s="619">
        <v>42812805.280000001</v>
      </c>
      <c r="GQ62" s="619">
        <v>21778887.25</v>
      </c>
      <c r="HC62" s="619">
        <v>139036737.28999999</v>
      </c>
      <c r="HS62" s="619">
        <v>67670981.040000007</v>
      </c>
      <c r="HT62" s="619">
        <v>24952898.079999998</v>
      </c>
      <c r="II62" s="619">
        <v>44443020.57</v>
      </c>
      <c r="IJ62" s="619">
        <v>49187439.539999999</v>
      </c>
      <c r="IT62" s="619">
        <v>26944011.09</v>
      </c>
      <c r="IU62" s="619">
        <v>37181563.039999999</v>
      </c>
      <c r="JF62" s="619">
        <v>21760755.059999999</v>
      </c>
      <c r="JL62" s="619">
        <v>0</v>
      </c>
      <c r="JS62" s="619">
        <v>24967561.460000001</v>
      </c>
      <c r="JT62" s="619">
        <v>4445696.8</v>
      </c>
      <c r="LH62" s="619">
        <v>196993943.08000001</v>
      </c>
      <c r="LI62" s="619">
        <v>43730524.270000003</v>
      </c>
      <c r="LJ62" s="619">
        <v>18154286.129999999</v>
      </c>
      <c r="LV62" s="619">
        <v>5654578.1200000001</v>
      </c>
      <c r="LY62" s="619">
        <v>6652860.0499999998</v>
      </c>
      <c r="MH62" s="619">
        <v>876150</v>
      </c>
      <c r="NE62" s="619">
        <v>66554694.210000001</v>
      </c>
      <c r="NX62" s="619">
        <v>0</v>
      </c>
      <c r="OE62" s="619">
        <v>0</v>
      </c>
      <c r="ON62" s="619">
        <v>77684594.409999996</v>
      </c>
      <c r="OT62" s="619">
        <v>20023987.460000001</v>
      </c>
      <c r="PU62" s="619">
        <v>242215882.27000001</v>
      </c>
      <c r="RH62" s="619">
        <v>9950936.5</v>
      </c>
      <c r="SB62" s="619">
        <v>80</v>
      </c>
      <c r="UQ62" s="619">
        <v>0</v>
      </c>
      <c r="WV62" s="619">
        <v>12840</v>
      </c>
      <c r="XL62" s="619">
        <v>787153</v>
      </c>
      <c r="YF62" s="619">
        <v>2497433.5700000003</v>
      </c>
      <c r="YJ62" s="619">
        <v>20533504.27</v>
      </c>
      <c r="YW62" s="619">
        <v>0</v>
      </c>
      <c r="ABP62" s="619">
        <v>25268335.629999999</v>
      </c>
      <c r="ABY62" s="619">
        <v>124117415.94</v>
      </c>
      <c r="ACJ62" s="619">
        <v>146113487.15000001</v>
      </c>
      <c r="AET62" s="619">
        <v>31861597.800000001</v>
      </c>
      <c r="AFD62" s="619">
        <v>0</v>
      </c>
      <c r="AGN62" s="619">
        <v>58951812.939999998</v>
      </c>
      <c r="AGV62" s="619">
        <v>147003607.75</v>
      </c>
      <c r="AGW62" s="619">
        <v>77427254.879999995</v>
      </c>
      <c r="AHM62" s="619">
        <v>11686568.09</v>
      </c>
      <c r="AHT62" s="619">
        <f>SUM(D62:AHS62)</f>
        <v>2317215127.4800005</v>
      </c>
      <c r="AHV62" s="627" t="s">
        <v>6273</v>
      </c>
      <c r="AHW62" s="627" t="s">
        <v>6058</v>
      </c>
      <c r="AHX62" s="627" t="s">
        <v>6059</v>
      </c>
    </row>
    <row r="63" spans="1:908" x14ac:dyDescent="0.8">
      <c r="A63" s="613" t="str">
        <f t="shared" ref="A63:A126" si="78">INDEX($AHV$62:$AHV$187,MATCH(B63,$AHW$62:$AHW$187,0))</f>
        <v>ภาระ</v>
      </c>
      <c r="B63" s="618" t="s">
        <v>6453</v>
      </c>
      <c r="C63" s="619" t="s">
        <v>6454</v>
      </c>
      <c r="D63" s="619">
        <v>13800</v>
      </c>
      <c r="V63" s="619">
        <v>0</v>
      </c>
      <c r="AT63" s="619">
        <v>8122044.8700000001</v>
      </c>
      <c r="BI63" s="619">
        <v>751965.45</v>
      </c>
      <c r="BR63" s="619">
        <v>201395.20000000001</v>
      </c>
      <c r="CG63" s="619">
        <v>7399060.7199999997</v>
      </c>
      <c r="CT63" s="619">
        <v>1089168</v>
      </c>
      <c r="DK63" s="619">
        <v>0</v>
      </c>
      <c r="DT63" s="619">
        <v>891751.52</v>
      </c>
      <c r="EN63" s="619">
        <v>409232.12</v>
      </c>
      <c r="FI63" s="619">
        <v>380539.7</v>
      </c>
      <c r="FQ63" s="619">
        <v>762745</v>
      </c>
      <c r="GE63" s="619">
        <v>2256299.35</v>
      </c>
      <c r="GQ63" s="619">
        <v>344299.79</v>
      </c>
      <c r="HC63" s="619">
        <v>120434777.73</v>
      </c>
      <c r="HS63" s="619">
        <v>14324343.720000001</v>
      </c>
      <c r="HT63" s="619">
        <v>342387</v>
      </c>
      <c r="II63" s="619">
        <v>645344.65</v>
      </c>
      <c r="IJ63" s="619">
        <v>1099491.45</v>
      </c>
      <c r="IT63" s="619">
        <v>282261.58</v>
      </c>
      <c r="IU63" s="619">
        <v>2551286.52</v>
      </c>
      <c r="JF63" s="619">
        <v>6877186.1799999997</v>
      </c>
      <c r="JS63" s="619">
        <v>3707348.7</v>
      </c>
      <c r="JT63" s="619">
        <v>178642.7</v>
      </c>
      <c r="LH63" s="619">
        <v>978556.54</v>
      </c>
      <c r="LJ63" s="619">
        <v>3539768.27</v>
      </c>
      <c r="NE63" s="619">
        <v>32229499.420000002</v>
      </c>
      <c r="NX63" s="619">
        <v>0</v>
      </c>
      <c r="OE63" s="619">
        <v>0</v>
      </c>
      <c r="ON63" s="619">
        <v>8324414</v>
      </c>
      <c r="OT63" s="619">
        <v>579488.56999999995</v>
      </c>
      <c r="PU63" s="619">
        <v>15063388.76</v>
      </c>
      <c r="WV63" s="619">
        <v>0</v>
      </c>
      <c r="YF63" s="619">
        <v>0</v>
      </c>
      <c r="YJ63" s="619">
        <v>410920</v>
      </c>
      <c r="ABP63" s="619">
        <v>6283839.6200000001</v>
      </c>
      <c r="ABY63" s="619">
        <v>9006836.2100000009</v>
      </c>
      <c r="AET63" s="619">
        <v>188563.96</v>
      </c>
      <c r="AFD63" s="619">
        <v>0</v>
      </c>
      <c r="AGN63" s="619">
        <v>578503.43000000005</v>
      </c>
      <c r="AGV63" s="619">
        <v>1138082.83</v>
      </c>
      <c r="AGW63" s="619">
        <v>127367.83</v>
      </c>
      <c r="AHM63" s="619">
        <v>3906557.9</v>
      </c>
      <c r="AHT63" s="619">
        <f t="shared" ref="AHT63:AHT126" si="79">SUM(D63:AHS63)</f>
        <v>255421159.29000005</v>
      </c>
      <c r="AHV63" s="627" t="s">
        <v>6273</v>
      </c>
      <c r="AHW63" s="627" t="s">
        <v>6060</v>
      </c>
      <c r="AHX63" s="627" t="s">
        <v>6061</v>
      </c>
    </row>
    <row r="64" spans="1:908" x14ac:dyDescent="0.8">
      <c r="A64" s="613" t="str">
        <f t="shared" si="78"/>
        <v>ภาระ</v>
      </c>
      <c r="B64" s="618" t="s">
        <v>6455</v>
      </c>
      <c r="C64" s="619" t="s">
        <v>6456</v>
      </c>
      <c r="D64" s="619">
        <v>94949037.599999994</v>
      </c>
      <c r="V64" s="619">
        <v>0</v>
      </c>
      <c r="AT64" s="619">
        <v>183549.52</v>
      </c>
      <c r="BI64" s="619">
        <v>15700118.41</v>
      </c>
      <c r="BJ64" s="619">
        <v>0</v>
      </c>
      <c r="BR64" s="619">
        <v>27210115.25</v>
      </c>
      <c r="CG64" s="619">
        <v>30922644.280000001</v>
      </c>
      <c r="CT64" s="619">
        <v>21038195.129999999</v>
      </c>
      <c r="DK64" s="619">
        <v>0</v>
      </c>
      <c r="DT64" s="619">
        <v>38375921.109999999</v>
      </c>
      <c r="EE64" s="619">
        <v>0</v>
      </c>
      <c r="EF64" s="619">
        <v>226129.82</v>
      </c>
      <c r="EN64" s="619">
        <v>52578235.030000001</v>
      </c>
      <c r="EW64" s="619">
        <v>21822184.920000002</v>
      </c>
      <c r="FI64" s="619">
        <v>15728099.34</v>
      </c>
      <c r="FQ64" s="619">
        <v>94495968.530000001</v>
      </c>
      <c r="GE64" s="619">
        <v>17170161.879999999</v>
      </c>
      <c r="GQ64" s="619">
        <v>16943147.780000001</v>
      </c>
      <c r="HC64" s="619">
        <v>21988989.84</v>
      </c>
      <c r="HS64" s="619">
        <v>22865864.157000002</v>
      </c>
      <c r="HT64" s="619">
        <v>18996218.469999999</v>
      </c>
      <c r="II64" s="619">
        <v>9207811.3900000006</v>
      </c>
      <c r="IJ64" s="619">
        <v>35609563.869999997</v>
      </c>
      <c r="IT64" s="619">
        <v>6318886.9800000004</v>
      </c>
      <c r="IU64" s="619">
        <v>34481135.75</v>
      </c>
      <c r="JF64" s="619">
        <v>1874265.95</v>
      </c>
      <c r="JL64" s="619">
        <v>0</v>
      </c>
      <c r="JS64" s="619">
        <v>26681761.510000002</v>
      </c>
      <c r="JT64" s="619">
        <v>2672439.87</v>
      </c>
      <c r="LH64" s="619">
        <v>98665516.829999998</v>
      </c>
      <c r="LI64" s="619">
        <v>14842458.119999999</v>
      </c>
      <c r="LJ64" s="619">
        <v>4477330.25</v>
      </c>
      <c r="LV64" s="619">
        <v>4759139.5999999996</v>
      </c>
      <c r="LX64" s="619">
        <v>235361.2</v>
      </c>
      <c r="MH64" s="619">
        <v>27866153.219999999</v>
      </c>
      <c r="NE64" s="619">
        <v>26064655.859999999</v>
      </c>
      <c r="NX64" s="619">
        <v>0</v>
      </c>
      <c r="OE64" s="619">
        <v>0</v>
      </c>
      <c r="ON64" s="619">
        <v>30813022.710000001</v>
      </c>
      <c r="OT64" s="619">
        <v>14026884.609999999</v>
      </c>
      <c r="PU64" s="619">
        <v>113987289.48</v>
      </c>
      <c r="RH64" s="619">
        <v>0</v>
      </c>
      <c r="SB64" s="619">
        <v>48000</v>
      </c>
      <c r="WV64" s="619">
        <v>0</v>
      </c>
      <c r="XL64" s="619">
        <v>22363</v>
      </c>
      <c r="YF64" s="619">
        <v>31684921.41</v>
      </c>
      <c r="YJ64" s="619">
        <v>9777352.9900000002</v>
      </c>
      <c r="YW64" s="619">
        <v>0</v>
      </c>
      <c r="ABI64" s="619">
        <v>4937085.2</v>
      </c>
      <c r="ABP64" s="619">
        <v>1984727.65</v>
      </c>
      <c r="ABY64" s="619">
        <v>43374318.869999997</v>
      </c>
      <c r="ACJ64" s="619">
        <v>90712592.010000005</v>
      </c>
      <c r="AET64" s="619">
        <v>33810803.200000003</v>
      </c>
      <c r="AFD64" s="619">
        <v>11900</v>
      </c>
      <c r="AGC64" s="619">
        <v>0</v>
      </c>
      <c r="AGN64" s="619">
        <v>37869753.799999997</v>
      </c>
      <c r="AGV64" s="619">
        <v>95211490.739999995</v>
      </c>
      <c r="AGW64" s="619">
        <v>34792821.030000001</v>
      </c>
      <c r="AHM64" s="619">
        <v>7991493.4800000004</v>
      </c>
      <c r="AHT64" s="619">
        <f t="shared" si="79"/>
        <v>1356007881.6470003</v>
      </c>
      <c r="AHV64" s="627" t="s">
        <v>6273</v>
      </c>
      <c r="AHW64" s="627" t="s">
        <v>6062</v>
      </c>
      <c r="AHX64" s="627" t="s">
        <v>6063</v>
      </c>
    </row>
    <row r="65" spans="1:908" x14ac:dyDescent="0.8">
      <c r="A65" s="613" t="str">
        <f t="shared" si="78"/>
        <v>ภาระ</v>
      </c>
      <c r="B65" s="618" t="s">
        <v>6457</v>
      </c>
      <c r="C65" s="619" t="s">
        <v>6458</v>
      </c>
      <c r="D65" s="619">
        <v>20343570.629999999</v>
      </c>
      <c r="V65" s="619">
        <v>0</v>
      </c>
      <c r="AT65" s="619">
        <v>646966.05000000005</v>
      </c>
      <c r="BI65" s="619">
        <v>3944461.56</v>
      </c>
      <c r="BJ65" s="619">
        <v>0</v>
      </c>
      <c r="BR65" s="619">
        <v>2763062.8</v>
      </c>
      <c r="CG65" s="619">
        <v>5167260.09</v>
      </c>
      <c r="CT65" s="619">
        <v>4889428.5</v>
      </c>
      <c r="DK65" s="619">
        <v>0</v>
      </c>
      <c r="DT65" s="619">
        <v>18402294.91</v>
      </c>
      <c r="EE65" s="619">
        <v>0</v>
      </c>
      <c r="EF65" s="619">
        <v>670361</v>
      </c>
      <c r="EN65" s="619">
        <v>5452917.7000000002</v>
      </c>
      <c r="EW65" s="619">
        <v>10721043.84</v>
      </c>
      <c r="FI65" s="619">
        <v>15302981.92</v>
      </c>
      <c r="FQ65" s="619">
        <v>22934738.57</v>
      </c>
      <c r="GE65" s="619">
        <v>8373854.0499999998</v>
      </c>
      <c r="GQ65" s="619">
        <v>3520040.75</v>
      </c>
      <c r="HC65" s="619">
        <v>4370110</v>
      </c>
      <c r="HS65" s="619">
        <v>21705030.839400001</v>
      </c>
      <c r="HT65" s="619">
        <v>470065.72</v>
      </c>
      <c r="II65" s="619">
        <v>1571011</v>
      </c>
      <c r="IJ65" s="619">
        <v>17622331.5</v>
      </c>
      <c r="IU65" s="619">
        <v>12107199.08</v>
      </c>
      <c r="JF65" s="619">
        <v>962581</v>
      </c>
      <c r="JL65" s="619">
        <v>0</v>
      </c>
      <c r="JS65" s="619">
        <v>11079408.449999999</v>
      </c>
      <c r="JT65" s="619">
        <v>3439233.6</v>
      </c>
      <c r="LH65" s="619">
        <v>36437995.880000003</v>
      </c>
      <c r="LI65" s="619">
        <v>5411988.2999999998</v>
      </c>
      <c r="LJ65" s="619">
        <v>1000908</v>
      </c>
      <c r="LV65" s="619">
        <v>1529015.7</v>
      </c>
      <c r="LX65" s="619">
        <v>27927</v>
      </c>
      <c r="MH65" s="619">
        <v>5782820.5</v>
      </c>
      <c r="NE65" s="619">
        <v>15398710.449999999</v>
      </c>
      <c r="NQ65" s="619">
        <v>58100</v>
      </c>
      <c r="NX65" s="619">
        <v>0</v>
      </c>
      <c r="OE65" s="619">
        <v>0</v>
      </c>
      <c r="ON65" s="619">
        <v>14067158.65</v>
      </c>
      <c r="OT65" s="619">
        <v>1670808.2</v>
      </c>
      <c r="PU65" s="619">
        <v>55480773.399999999</v>
      </c>
      <c r="UQ65" s="619">
        <v>0</v>
      </c>
      <c r="YF65" s="619">
        <v>16438126</v>
      </c>
      <c r="YJ65" s="619">
        <v>1791496.5</v>
      </c>
      <c r="YW65" s="619">
        <v>0</v>
      </c>
      <c r="ABI65" s="619">
        <v>120000</v>
      </c>
      <c r="ABP65" s="619">
        <v>5638833.6200000001</v>
      </c>
      <c r="ABY65" s="619">
        <v>34878858.950000003</v>
      </c>
      <c r="ACJ65" s="619">
        <v>37893246.490000002</v>
      </c>
      <c r="AET65" s="619">
        <v>7347293.9800000004</v>
      </c>
      <c r="AFD65" s="619">
        <v>0</v>
      </c>
      <c r="AGN65" s="619">
        <v>27429132.5</v>
      </c>
      <c r="AGV65" s="619">
        <v>31949030.620000001</v>
      </c>
      <c r="AGW65" s="619">
        <v>10727875</v>
      </c>
      <c r="AHM65" s="619">
        <v>2607143</v>
      </c>
      <c r="AHT65" s="619">
        <f t="shared" si="79"/>
        <v>510147196.29939997</v>
      </c>
      <c r="AHV65" s="627" t="s">
        <v>6273</v>
      </c>
      <c r="AHW65" s="627" t="s">
        <v>6064</v>
      </c>
      <c r="AHX65" s="627" t="s">
        <v>6065</v>
      </c>
    </row>
    <row r="66" spans="1:908" x14ac:dyDescent="0.8">
      <c r="A66" s="613" t="str">
        <f t="shared" si="78"/>
        <v>ภาระ</v>
      </c>
      <c r="B66" s="618" t="s">
        <v>6459</v>
      </c>
      <c r="C66" s="619" t="s">
        <v>6460</v>
      </c>
      <c r="CG66" s="619">
        <v>0</v>
      </c>
      <c r="EN66" s="619">
        <v>564053.92000000004</v>
      </c>
      <c r="FI66" s="619">
        <v>11962.6</v>
      </c>
      <c r="IJ66" s="619">
        <v>40375</v>
      </c>
      <c r="LH66" s="619">
        <v>521986.8</v>
      </c>
      <c r="MH66" s="619">
        <v>10600</v>
      </c>
      <c r="ABP66" s="619">
        <v>349000</v>
      </c>
      <c r="ACJ66" s="619">
        <v>977635</v>
      </c>
      <c r="AGV66" s="619">
        <v>25500</v>
      </c>
      <c r="AHM66" s="619">
        <v>3695550</v>
      </c>
      <c r="AHT66" s="619">
        <f t="shared" si="79"/>
        <v>6196663.3200000003</v>
      </c>
      <c r="AHV66" s="627" t="s">
        <v>6273</v>
      </c>
      <c r="AHW66" s="627" t="s">
        <v>6066</v>
      </c>
      <c r="AHX66" s="627" t="s">
        <v>6067</v>
      </c>
    </row>
    <row r="67" spans="1:908" x14ac:dyDescent="0.8">
      <c r="A67" s="613" t="str">
        <f t="shared" si="78"/>
        <v>ภาระ</v>
      </c>
      <c r="B67" s="618" t="s">
        <v>6461</v>
      </c>
      <c r="C67" s="619" t="s">
        <v>6462</v>
      </c>
      <c r="D67" s="619">
        <v>1609797.87</v>
      </c>
      <c r="V67" s="619">
        <v>0</v>
      </c>
      <c r="AT67" s="619">
        <v>45544.5</v>
      </c>
      <c r="BI67" s="619">
        <v>302538.68</v>
      </c>
      <c r="BJ67" s="619">
        <v>0</v>
      </c>
      <c r="BR67" s="619">
        <v>365538.24</v>
      </c>
      <c r="CG67" s="619">
        <v>0</v>
      </c>
      <c r="CT67" s="619">
        <v>190137.39</v>
      </c>
      <c r="DK67" s="619">
        <v>0</v>
      </c>
      <c r="DT67" s="619">
        <v>170146</v>
      </c>
      <c r="EE67" s="619">
        <v>0</v>
      </c>
      <c r="FI67" s="619">
        <v>495359.6</v>
      </c>
      <c r="FQ67" s="619">
        <v>1008360.65</v>
      </c>
      <c r="GE67" s="619">
        <v>559074.4</v>
      </c>
      <c r="GQ67" s="619">
        <v>145775.92000000001</v>
      </c>
      <c r="HC67" s="619">
        <v>314712.21000000002</v>
      </c>
      <c r="HS67" s="619">
        <v>403224</v>
      </c>
      <c r="HT67" s="619">
        <v>217571.3</v>
      </c>
      <c r="II67" s="619">
        <v>0</v>
      </c>
      <c r="IJ67" s="619">
        <v>858927</v>
      </c>
      <c r="IU67" s="619">
        <v>533905.51</v>
      </c>
      <c r="JF67" s="619">
        <v>91570</v>
      </c>
      <c r="JL67" s="619">
        <v>0</v>
      </c>
      <c r="JS67" s="619">
        <v>22595</v>
      </c>
      <c r="JT67" s="619">
        <v>80957.62</v>
      </c>
      <c r="LH67" s="619">
        <v>607301.93000000005</v>
      </c>
      <c r="LI67" s="619">
        <v>1393704.75</v>
      </c>
      <c r="LJ67" s="619">
        <v>103147.8</v>
      </c>
      <c r="LV67" s="619">
        <v>0</v>
      </c>
      <c r="MH67" s="619">
        <v>23183.200000000001</v>
      </c>
      <c r="NE67" s="619">
        <v>355332.31</v>
      </c>
      <c r="NX67" s="619">
        <v>0</v>
      </c>
      <c r="OE67" s="619">
        <v>0</v>
      </c>
      <c r="ON67" s="619">
        <v>796614.91</v>
      </c>
      <c r="OT67" s="619">
        <v>36510</v>
      </c>
      <c r="PU67" s="619">
        <v>537352.65</v>
      </c>
      <c r="YF67" s="619">
        <v>31040</v>
      </c>
      <c r="YJ67" s="619">
        <v>538411.80000000005</v>
      </c>
      <c r="YW67" s="619">
        <v>0</v>
      </c>
      <c r="ABI67" s="619">
        <v>1669696.29</v>
      </c>
      <c r="ABP67" s="619">
        <v>69707</v>
      </c>
      <c r="ABY67" s="619">
        <v>1236266.5900000001</v>
      </c>
      <c r="ACJ67" s="619">
        <v>630180.27</v>
      </c>
      <c r="AET67" s="619">
        <v>159869.95000000001</v>
      </c>
      <c r="AFD67" s="619">
        <v>0</v>
      </c>
      <c r="AGC67" s="619">
        <v>0</v>
      </c>
      <c r="AGN67" s="619">
        <v>406167</v>
      </c>
      <c r="AGV67" s="619">
        <v>1061021.52</v>
      </c>
      <c r="AGW67" s="619">
        <v>833688.07</v>
      </c>
      <c r="AHM67" s="619">
        <v>835619.68</v>
      </c>
      <c r="AHT67" s="619">
        <f t="shared" si="79"/>
        <v>18740551.609999999</v>
      </c>
      <c r="AHV67" s="627" t="s">
        <v>6273</v>
      </c>
      <c r="AHW67" s="627" t="s">
        <v>6068</v>
      </c>
      <c r="AHX67" s="627" t="s">
        <v>6069</v>
      </c>
    </row>
    <row r="68" spans="1:908" x14ac:dyDescent="0.8">
      <c r="A68" s="613" t="str">
        <f t="shared" si="78"/>
        <v>ภาระ</v>
      </c>
      <c r="B68" s="618" t="s">
        <v>6463</v>
      </c>
      <c r="C68" s="619" t="s">
        <v>6464</v>
      </c>
      <c r="D68" s="619">
        <v>8163606.9299999997</v>
      </c>
      <c r="V68" s="619">
        <v>0</v>
      </c>
      <c r="AT68" s="619">
        <v>326400</v>
      </c>
      <c r="BI68" s="619">
        <v>2492588.2999999998</v>
      </c>
      <c r="BJ68" s="619">
        <v>8300</v>
      </c>
      <c r="BR68" s="619">
        <v>1219441.5</v>
      </c>
      <c r="CG68" s="619">
        <v>0</v>
      </c>
      <c r="CT68" s="619">
        <v>3486588.27</v>
      </c>
      <c r="DK68" s="619">
        <v>0</v>
      </c>
      <c r="DT68" s="619">
        <v>10997355.75</v>
      </c>
      <c r="EE68" s="619">
        <v>0</v>
      </c>
      <c r="EF68" s="619">
        <v>598976.65</v>
      </c>
      <c r="EN68" s="619">
        <v>9513872.6799999997</v>
      </c>
      <c r="FI68" s="619">
        <v>4415058.5</v>
      </c>
      <c r="FQ68" s="619">
        <v>9669325.4900000002</v>
      </c>
      <c r="GE68" s="619">
        <v>732541.5</v>
      </c>
      <c r="GQ68" s="619">
        <v>621047</v>
      </c>
      <c r="HC68" s="619">
        <v>4785864.78</v>
      </c>
      <c r="HS68" s="619">
        <v>5400764.8600000003</v>
      </c>
      <c r="HT68" s="619">
        <v>1218620.8</v>
      </c>
      <c r="II68" s="619">
        <v>5853891.9800000004</v>
      </c>
      <c r="IJ68" s="619">
        <v>2872528.58</v>
      </c>
      <c r="IU68" s="619">
        <v>8220849.4199999999</v>
      </c>
      <c r="JF68" s="619">
        <v>423352.7</v>
      </c>
      <c r="JS68" s="619">
        <v>2547312.65</v>
      </c>
      <c r="JT68" s="619">
        <v>8435235.379999999</v>
      </c>
      <c r="LH68" s="619">
        <v>18342370.399999999</v>
      </c>
      <c r="LI68" s="619">
        <v>3791968.74</v>
      </c>
      <c r="LJ68" s="619">
        <v>1028793.65</v>
      </c>
      <c r="LV68" s="619">
        <v>302154.92</v>
      </c>
      <c r="LX68" s="619">
        <v>185362.63</v>
      </c>
      <c r="MH68" s="619">
        <v>4701740.54</v>
      </c>
      <c r="NE68" s="619">
        <v>7840409.4000000004</v>
      </c>
      <c r="NQ68" s="619">
        <v>146278.32</v>
      </c>
      <c r="NX68" s="619">
        <v>0.4</v>
      </c>
      <c r="OE68" s="619">
        <v>353.1</v>
      </c>
      <c r="ON68" s="619">
        <v>8620449.3900000006</v>
      </c>
      <c r="OT68" s="619">
        <v>1869526.04</v>
      </c>
      <c r="PU68" s="619">
        <v>9566917.1999999993</v>
      </c>
      <c r="XL68" s="619">
        <v>17976</v>
      </c>
      <c r="YF68" s="619">
        <v>4097710.49</v>
      </c>
      <c r="YJ68" s="619">
        <v>0</v>
      </c>
      <c r="YW68" s="619">
        <v>0</v>
      </c>
      <c r="ABI68" s="619">
        <v>1701352.2</v>
      </c>
      <c r="ABP68" s="619">
        <v>1472326.44</v>
      </c>
      <c r="ABY68" s="619">
        <v>4382705.4000000004</v>
      </c>
      <c r="ACJ68" s="619">
        <v>54180</v>
      </c>
      <c r="AET68" s="619">
        <v>6185814.0700000003</v>
      </c>
      <c r="AFD68" s="619">
        <v>-895850.5</v>
      </c>
      <c r="AGC68" s="619">
        <v>0</v>
      </c>
      <c r="AGN68" s="619">
        <v>6752266.1399999997</v>
      </c>
      <c r="AGV68" s="619">
        <v>10291583.76</v>
      </c>
      <c r="AGW68" s="619">
        <v>6921644.04</v>
      </c>
      <c r="AHM68" s="619">
        <v>1278909.33</v>
      </c>
      <c r="AHT68" s="619">
        <f t="shared" si="79"/>
        <v>190660465.81999996</v>
      </c>
      <c r="AHV68" s="627" t="s">
        <v>6273</v>
      </c>
      <c r="AHW68" s="627" t="s">
        <v>6070</v>
      </c>
      <c r="AHX68" s="627" t="s">
        <v>6071</v>
      </c>
    </row>
    <row r="69" spans="1:908" x14ac:dyDescent="0.8">
      <c r="A69" s="613" t="str">
        <f t="shared" si="78"/>
        <v>ภาระ</v>
      </c>
      <c r="B69" s="618" t="s">
        <v>6465</v>
      </c>
      <c r="C69" s="619" t="s">
        <v>6466</v>
      </c>
      <c r="D69" s="619">
        <v>25257944.219999999</v>
      </c>
      <c r="AT69" s="619">
        <v>7047673.4400000004</v>
      </c>
      <c r="BI69" s="619">
        <v>14254793.98</v>
      </c>
      <c r="BJ69" s="619">
        <v>107500</v>
      </c>
      <c r="BR69" s="619">
        <v>13217673.34</v>
      </c>
      <c r="CG69" s="619">
        <v>6429631.2199999997</v>
      </c>
      <c r="CT69" s="619">
        <v>2050665</v>
      </c>
      <c r="DK69" s="619">
        <v>0</v>
      </c>
      <c r="DT69" s="619">
        <v>1191046.46</v>
      </c>
      <c r="EE69" s="619">
        <v>0</v>
      </c>
      <c r="EF69" s="619">
        <v>732035</v>
      </c>
      <c r="EN69" s="619">
        <v>28730684.039999999</v>
      </c>
      <c r="EW69" s="619">
        <v>12372889</v>
      </c>
      <c r="FI69" s="619">
        <v>2635153.5699999998</v>
      </c>
      <c r="FQ69" s="619">
        <v>33972232.82</v>
      </c>
      <c r="GE69" s="619">
        <v>6130241.6600000001</v>
      </c>
      <c r="GQ69" s="619">
        <v>1555785.34</v>
      </c>
      <c r="HC69" s="619">
        <v>26216031.379999999</v>
      </c>
      <c r="HS69" s="619">
        <v>17489333.550000001</v>
      </c>
      <c r="HT69" s="619">
        <v>2670172.4700000002</v>
      </c>
      <c r="II69" s="619">
        <v>7286108.5599999996</v>
      </c>
      <c r="IJ69" s="619">
        <v>19110771.190000001</v>
      </c>
      <c r="IU69" s="619">
        <v>8034616.7100000009</v>
      </c>
      <c r="JF69" s="619">
        <v>2942960.6799999997</v>
      </c>
      <c r="JS69" s="619">
        <v>7242219.3999999994</v>
      </c>
      <c r="JT69" s="619">
        <v>853195</v>
      </c>
      <c r="LH69" s="619">
        <v>32203939.120000001</v>
      </c>
      <c r="LI69" s="619">
        <v>4211663.5199999996</v>
      </c>
      <c r="LJ69" s="619">
        <v>3362256.75</v>
      </c>
      <c r="LK69" s="619">
        <v>1626290.61</v>
      </c>
      <c r="LV69" s="619">
        <v>127509.86</v>
      </c>
      <c r="LW69" s="619">
        <v>0</v>
      </c>
      <c r="LX69" s="619">
        <v>732340</v>
      </c>
      <c r="MH69" s="619">
        <v>12003782.24</v>
      </c>
      <c r="MT69" s="619">
        <v>0</v>
      </c>
      <c r="NE69" s="619">
        <v>13503389.279999999</v>
      </c>
      <c r="NQ69" s="619">
        <v>5912870</v>
      </c>
      <c r="NX69" s="619">
        <v>-0.4</v>
      </c>
      <c r="OE69" s="619">
        <v>2351412</v>
      </c>
      <c r="ON69" s="619">
        <v>18443226.579999998</v>
      </c>
      <c r="OT69" s="619">
        <v>11862651.93</v>
      </c>
      <c r="PU69" s="619">
        <v>60878169.399999999</v>
      </c>
      <c r="XL69" s="619">
        <v>0</v>
      </c>
      <c r="YF69" s="619">
        <v>16146701.560000001</v>
      </c>
      <c r="YJ69" s="619">
        <v>1477213.59</v>
      </c>
      <c r="YW69" s="619">
        <v>0</v>
      </c>
      <c r="ABI69" s="619">
        <v>10099158.66</v>
      </c>
      <c r="ABP69" s="619">
        <v>205221.5</v>
      </c>
      <c r="ABY69" s="619">
        <v>3403975.01</v>
      </c>
      <c r="AET69" s="619">
        <v>5067245.76</v>
      </c>
      <c r="AFD69" s="619">
        <v>883950.5</v>
      </c>
      <c r="AGC69" s="619">
        <v>0</v>
      </c>
      <c r="AGN69" s="619">
        <v>54543352.350000001</v>
      </c>
      <c r="AGV69" s="619">
        <v>28444921.309999999</v>
      </c>
      <c r="AGW69" s="619">
        <v>16557871.09</v>
      </c>
      <c r="AHM69" s="619">
        <v>13731329.07</v>
      </c>
      <c r="AHT69" s="619">
        <f t="shared" si="79"/>
        <v>565311799.32000005</v>
      </c>
      <c r="AHV69" s="627" t="s">
        <v>6273</v>
      </c>
      <c r="AHW69" s="627" t="s">
        <v>6072</v>
      </c>
      <c r="AHX69" s="627" t="s">
        <v>6073</v>
      </c>
    </row>
    <row r="70" spans="1:908" x14ac:dyDescent="0.8">
      <c r="A70" s="613" t="str">
        <f t="shared" si="78"/>
        <v>ภาระ</v>
      </c>
      <c r="B70" s="618" t="s">
        <v>6467</v>
      </c>
      <c r="C70" s="619" t="s">
        <v>6468</v>
      </c>
      <c r="D70" s="619">
        <v>265591415.12</v>
      </c>
      <c r="BI70" s="619">
        <v>0</v>
      </c>
      <c r="BJ70" s="619">
        <v>0</v>
      </c>
      <c r="CG70" s="619">
        <v>0</v>
      </c>
      <c r="DK70" s="619">
        <v>201693073.22</v>
      </c>
      <c r="EE70" s="619">
        <v>1368161.6</v>
      </c>
      <c r="FI70" s="619">
        <v>195130</v>
      </c>
      <c r="FQ70" s="619">
        <v>16497632</v>
      </c>
      <c r="HS70" s="619">
        <v>0</v>
      </c>
      <c r="IJ70" s="619">
        <v>0</v>
      </c>
      <c r="JF70" s="619">
        <v>0</v>
      </c>
      <c r="JL70" s="619">
        <v>5663665.8300000001</v>
      </c>
      <c r="JS70" s="619">
        <v>0</v>
      </c>
      <c r="LW70" s="619">
        <v>15443995.199999999</v>
      </c>
      <c r="MT70" s="619">
        <v>94202494.480000004</v>
      </c>
      <c r="NX70" s="619">
        <v>236052899.89999992</v>
      </c>
      <c r="QO70" s="619">
        <v>0</v>
      </c>
      <c r="XI70" s="619">
        <v>62218123.100000001</v>
      </c>
      <c r="YJ70" s="619">
        <v>0</v>
      </c>
      <c r="ZM70" s="619">
        <v>0</v>
      </c>
      <c r="AET70" s="619">
        <v>0</v>
      </c>
      <c r="AFD70" s="619">
        <v>27236053.640000001</v>
      </c>
      <c r="AGC70" s="619">
        <v>0</v>
      </c>
      <c r="AGN70" s="619">
        <v>0</v>
      </c>
      <c r="AHT70" s="619">
        <f t="shared" si="79"/>
        <v>926162644.08999991</v>
      </c>
      <c r="AHV70" s="627" t="s">
        <v>6273</v>
      </c>
      <c r="AHW70" s="627" t="s">
        <v>6074</v>
      </c>
      <c r="AHX70" s="627" t="s">
        <v>6075</v>
      </c>
    </row>
    <row r="71" spans="1:908" x14ac:dyDescent="0.8">
      <c r="A71" s="613" t="str">
        <f t="shared" si="78"/>
        <v>ภาระ</v>
      </c>
      <c r="B71" s="618" t="s">
        <v>6469</v>
      </c>
      <c r="C71" s="619" t="s">
        <v>6470</v>
      </c>
      <c r="D71" s="619">
        <v>0</v>
      </c>
      <c r="V71" s="619">
        <v>0</v>
      </c>
      <c r="CG71" s="619">
        <v>997725.67</v>
      </c>
      <c r="EN71" s="619">
        <v>1216544.8</v>
      </c>
      <c r="FI71" s="619">
        <v>1709991.4</v>
      </c>
      <c r="GE71" s="619">
        <v>1208068.2</v>
      </c>
      <c r="GQ71" s="619">
        <v>1284665.55</v>
      </c>
      <c r="IJ71" s="619">
        <v>16229346.640000001</v>
      </c>
      <c r="JF71" s="619">
        <v>1924274.6</v>
      </c>
      <c r="ON71" s="619">
        <v>13132539.26</v>
      </c>
      <c r="OT71" s="619">
        <v>1617095.44</v>
      </c>
      <c r="ABY71" s="619">
        <v>7184393.75</v>
      </c>
      <c r="AHT71" s="619">
        <f t="shared" si="79"/>
        <v>46504645.310000002</v>
      </c>
      <c r="AHV71" s="627" t="s">
        <v>6273</v>
      </c>
      <c r="AHW71" s="627" t="s">
        <v>6076</v>
      </c>
      <c r="AHX71" s="627" t="s">
        <v>6077</v>
      </c>
    </row>
    <row r="72" spans="1:908" x14ac:dyDescent="0.8">
      <c r="A72" s="613" t="str">
        <f t="shared" si="78"/>
        <v>ภาระ</v>
      </c>
      <c r="B72" s="618" t="s">
        <v>6471</v>
      </c>
      <c r="C72" s="619" t="s">
        <v>6472</v>
      </c>
      <c r="D72" s="619">
        <v>0</v>
      </c>
      <c r="IJ72" s="619">
        <v>7500</v>
      </c>
      <c r="AHT72" s="619">
        <f t="shared" si="79"/>
        <v>7500</v>
      </c>
      <c r="AHV72" s="627" t="s">
        <v>6273</v>
      </c>
      <c r="AHW72" s="627" t="s">
        <v>6078</v>
      </c>
      <c r="AHX72" s="627" t="s">
        <v>6079</v>
      </c>
    </row>
    <row r="73" spans="1:908" x14ac:dyDescent="0.8">
      <c r="A73" s="613" t="str">
        <f t="shared" si="78"/>
        <v>ภาระ</v>
      </c>
      <c r="B73" s="618" t="s">
        <v>6473</v>
      </c>
      <c r="C73" s="619" t="s">
        <v>6079</v>
      </c>
      <c r="AK73" s="619">
        <v>0</v>
      </c>
      <c r="CG73" s="619">
        <v>20853.23</v>
      </c>
      <c r="RU73" s="619">
        <v>0</v>
      </c>
      <c r="AHT73" s="619">
        <f t="shared" si="79"/>
        <v>20853.23</v>
      </c>
      <c r="AHV73" s="627" t="s">
        <v>6273</v>
      </c>
      <c r="AHW73" s="627" t="s">
        <v>6080</v>
      </c>
      <c r="AHX73" s="627" t="s">
        <v>6081</v>
      </c>
    </row>
    <row r="74" spans="1:908" x14ac:dyDescent="0.8">
      <c r="A74" s="613" t="str">
        <f t="shared" si="78"/>
        <v>ภาระ</v>
      </c>
      <c r="B74" s="618" t="s">
        <v>6536</v>
      </c>
      <c r="C74" s="619" t="s">
        <v>6537</v>
      </c>
      <c r="KX74" s="619">
        <v>0</v>
      </c>
      <c r="NV74" s="619">
        <v>0</v>
      </c>
      <c r="AHT74" s="619">
        <f t="shared" si="79"/>
        <v>0</v>
      </c>
      <c r="AHV74" s="627" t="s">
        <v>6273</v>
      </c>
      <c r="AHW74" s="627" t="s">
        <v>6082</v>
      </c>
      <c r="AHX74" s="627" t="s">
        <v>6083</v>
      </c>
    </row>
    <row r="75" spans="1:908" x14ac:dyDescent="0.8">
      <c r="A75" s="613" t="str">
        <f t="shared" si="78"/>
        <v>ภาระ</v>
      </c>
      <c r="B75" s="618" t="s">
        <v>6474</v>
      </c>
      <c r="C75" s="619" t="s">
        <v>6083</v>
      </c>
      <c r="D75" s="619">
        <v>0</v>
      </c>
      <c r="CG75" s="619">
        <v>0</v>
      </c>
      <c r="EE75" s="619">
        <v>0</v>
      </c>
      <c r="FI75" s="619">
        <v>5018.3</v>
      </c>
      <c r="GE75" s="619">
        <v>2480406.1</v>
      </c>
      <c r="LI75" s="619">
        <v>0</v>
      </c>
      <c r="ABY75" s="619">
        <v>3522633.35</v>
      </c>
      <c r="AFE75" s="619">
        <v>0</v>
      </c>
      <c r="AHT75" s="619">
        <f t="shared" si="79"/>
        <v>6008057.75</v>
      </c>
      <c r="AHV75" s="627" t="s">
        <v>6273</v>
      </c>
      <c r="AHW75" s="627" t="s">
        <v>6084</v>
      </c>
      <c r="AHX75" s="627" t="s">
        <v>6085</v>
      </c>
    </row>
    <row r="76" spans="1:908" x14ac:dyDescent="0.8">
      <c r="A76" s="613" t="str">
        <f t="shared" si="78"/>
        <v>ภาระ</v>
      </c>
      <c r="B76" s="618" t="s">
        <v>6475</v>
      </c>
      <c r="C76" s="619" t="s">
        <v>6085</v>
      </c>
      <c r="V76" s="619">
        <v>0</v>
      </c>
      <c r="FI76" s="619">
        <v>36052.22</v>
      </c>
      <c r="ABY76" s="619">
        <v>501490</v>
      </c>
      <c r="AHT76" s="619">
        <f t="shared" si="79"/>
        <v>537542.22</v>
      </c>
      <c r="AHV76" s="627" t="s">
        <v>6273</v>
      </c>
      <c r="AHW76" s="627" t="s">
        <v>6086</v>
      </c>
      <c r="AHX76" s="627" t="s">
        <v>6087</v>
      </c>
    </row>
    <row r="77" spans="1:908" x14ac:dyDescent="0.8">
      <c r="A77" s="613" t="str">
        <f t="shared" si="78"/>
        <v>ภาระ</v>
      </c>
      <c r="B77" s="618" t="s">
        <v>6538</v>
      </c>
      <c r="C77" s="619" t="s">
        <v>6089</v>
      </c>
      <c r="BY77" s="619">
        <v>0</v>
      </c>
      <c r="AHT77" s="619">
        <f t="shared" si="79"/>
        <v>0</v>
      </c>
      <c r="AHV77" s="627" t="s">
        <v>6273</v>
      </c>
      <c r="AHW77" s="627" t="s">
        <v>6088</v>
      </c>
      <c r="AHX77" s="627" t="s">
        <v>6089</v>
      </c>
    </row>
    <row r="78" spans="1:908" x14ac:dyDescent="0.8">
      <c r="A78" s="613" t="str">
        <f t="shared" si="78"/>
        <v>ภาระ</v>
      </c>
      <c r="B78" s="618" t="s">
        <v>6090</v>
      </c>
      <c r="C78" s="619" t="s">
        <v>6091</v>
      </c>
      <c r="D78" s="619">
        <v>0</v>
      </c>
      <c r="E78" s="619">
        <v>9098032.2100000009</v>
      </c>
      <c r="F78" s="619">
        <v>19980113.09</v>
      </c>
      <c r="G78" s="619">
        <v>1424785.31</v>
      </c>
      <c r="H78" s="619">
        <v>6431419.0999999996</v>
      </c>
      <c r="I78" s="619">
        <v>1007937.6</v>
      </c>
      <c r="J78" s="619">
        <v>9062370.3000000007</v>
      </c>
      <c r="K78" s="619">
        <v>2729653.42</v>
      </c>
      <c r="L78" s="619">
        <v>4331691.8099999996</v>
      </c>
      <c r="M78" s="619">
        <v>3783115.49</v>
      </c>
      <c r="N78" s="619">
        <v>6866270</v>
      </c>
      <c r="O78" s="619">
        <v>6765480.9299999997</v>
      </c>
      <c r="P78" s="619">
        <v>4272316.26</v>
      </c>
      <c r="Q78" s="619">
        <v>3585748.55</v>
      </c>
      <c r="R78" s="619">
        <v>1760485.66</v>
      </c>
      <c r="S78" s="619">
        <v>14459466.300000001</v>
      </c>
      <c r="T78" s="619">
        <v>4077511.8</v>
      </c>
      <c r="U78" s="619">
        <v>2083173.33</v>
      </c>
      <c r="V78" s="619">
        <v>0</v>
      </c>
      <c r="W78" s="619">
        <v>40146860.93</v>
      </c>
      <c r="X78" s="619">
        <v>3004416.47</v>
      </c>
      <c r="Y78" s="619">
        <v>1825457.17</v>
      </c>
      <c r="Z78" s="619">
        <v>11134363.35</v>
      </c>
      <c r="AA78" s="619">
        <v>10751121.23</v>
      </c>
      <c r="AB78" s="619">
        <v>7205941.8899999997</v>
      </c>
      <c r="AC78" s="619">
        <v>89253760.849999994</v>
      </c>
      <c r="AD78" s="619">
        <v>11716250.800000001</v>
      </c>
      <c r="AE78" s="619">
        <v>11933764.560000001</v>
      </c>
      <c r="AF78" s="619">
        <v>76387432.219999999</v>
      </c>
      <c r="AG78" s="619">
        <v>16127547.49</v>
      </c>
      <c r="AH78" s="619">
        <v>12962324.35</v>
      </c>
      <c r="AI78" s="619">
        <v>34319949.609999999</v>
      </c>
      <c r="AJ78" s="619">
        <v>8795423.9700000007</v>
      </c>
      <c r="AK78" s="619">
        <v>7174688.4800000004</v>
      </c>
      <c r="AL78" s="619">
        <v>3928365.68</v>
      </c>
      <c r="AM78" s="619">
        <v>29375778.079999998</v>
      </c>
      <c r="AN78" s="619">
        <v>1668938.52</v>
      </c>
      <c r="AO78" s="619">
        <v>5348598.0999999996</v>
      </c>
      <c r="AP78" s="619">
        <v>7461406.9299999997</v>
      </c>
      <c r="AQ78" s="619">
        <v>6235518.7599999998</v>
      </c>
      <c r="AR78" s="619">
        <v>11204207.58</v>
      </c>
      <c r="AS78" s="619">
        <v>4126074.42</v>
      </c>
      <c r="AU78" s="619">
        <v>404912.69</v>
      </c>
      <c r="AV78" s="619">
        <v>77606.12</v>
      </c>
      <c r="AW78" s="619">
        <v>1347750.58</v>
      </c>
      <c r="AX78" s="619">
        <v>2061283.1400000001</v>
      </c>
      <c r="AY78" s="619">
        <v>6788921.4100000001</v>
      </c>
      <c r="AZ78" s="619">
        <v>16000</v>
      </c>
      <c r="BA78" s="619">
        <v>622743.13</v>
      </c>
      <c r="BB78" s="619">
        <v>148500.25</v>
      </c>
      <c r="BC78" s="619">
        <v>556190.18999999994</v>
      </c>
      <c r="BD78" s="619">
        <v>389673.51</v>
      </c>
      <c r="BE78" s="619">
        <v>937244.45</v>
      </c>
      <c r="BF78" s="619">
        <v>8199487.9199999999</v>
      </c>
      <c r="BG78" s="619">
        <v>121787.71</v>
      </c>
      <c r="BH78" s="619">
        <v>1302855.47</v>
      </c>
      <c r="BI78" s="619">
        <v>4715979.68</v>
      </c>
      <c r="BJ78" s="619">
        <v>18558543.82</v>
      </c>
      <c r="BK78" s="619">
        <v>3624542.92</v>
      </c>
      <c r="BL78" s="619">
        <v>1673045.17</v>
      </c>
      <c r="BM78" s="619">
        <v>6858325.4900000002</v>
      </c>
      <c r="BN78" s="619">
        <v>1964712.68</v>
      </c>
      <c r="BO78" s="619">
        <v>887709.68</v>
      </c>
      <c r="BP78" s="619">
        <v>846331.51</v>
      </c>
      <c r="BQ78" s="619">
        <v>1173751.4099999999</v>
      </c>
      <c r="BS78" s="619">
        <v>1986560.37</v>
      </c>
      <c r="BT78" s="619">
        <v>1255491.71</v>
      </c>
      <c r="BU78" s="619">
        <v>5927090.9199999999</v>
      </c>
      <c r="BV78" s="619">
        <v>2790115.2</v>
      </c>
      <c r="BW78" s="619">
        <v>3910984.73</v>
      </c>
      <c r="BX78" s="619">
        <v>1427293.35</v>
      </c>
      <c r="BY78" s="619">
        <v>3857470.62</v>
      </c>
      <c r="BZ78" s="619">
        <v>27772812.399999999</v>
      </c>
      <c r="CA78" s="619">
        <v>5443096.29</v>
      </c>
      <c r="CB78" s="619">
        <v>13982336.210000001</v>
      </c>
      <c r="CC78" s="619">
        <v>13400744.279999999</v>
      </c>
      <c r="CD78" s="619">
        <v>4057595.77</v>
      </c>
      <c r="CE78" s="619">
        <v>3123230.06</v>
      </c>
      <c r="CF78" s="619">
        <v>3823966.73</v>
      </c>
      <c r="CG78" s="619">
        <v>1654852.45</v>
      </c>
      <c r="CH78" s="619">
        <v>4765761.0199999996</v>
      </c>
      <c r="CI78" s="619">
        <v>8012713.0999999996</v>
      </c>
      <c r="CJ78" s="619">
        <v>2227902.29</v>
      </c>
      <c r="CK78" s="619">
        <v>1825220.3</v>
      </c>
      <c r="CL78" s="619">
        <v>4863659.54</v>
      </c>
      <c r="CM78" s="619">
        <v>2654206.87</v>
      </c>
      <c r="CN78" s="619">
        <v>2654452.5699999998</v>
      </c>
      <c r="CO78" s="619">
        <v>947409.93</v>
      </c>
      <c r="CP78" s="619">
        <v>4707714.5199999996</v>
      </c>
      <c r="CQ78" s="619">
        <v>732137.77</v>
      </c>
      <c r="CR78" s="619">
        <v>1813428.29</v>
      </c>
      <c r="CS78" s="619">
        <v>1307305.57</v>
      </c>
      <c r="CT78" s="619">
        <v>644745.64</v>
      </c>
      <c r="CU78" s="619">
        <v>1825099.63</v>
      </c>
      <c r="CV78" s="619">
        <v>1863354.44</v>
      </c>
      <c r="CW78" s="619">
        <v>8497566.2300000004</v>
      </c>
      <c r="CX78" s="619">
        <v>2047316.63</v>
      </c>
      <c r="CY78" s="619">
        <v>3768810.68</v>
      </c>
      <c r="CZ78" s="619">
        <v>2497799.21</v>
      </c>
      <c r="DA78" s="619">
        <v>3884082.25</v>
      </c>
      <c r="DB78" s="619">
        <v>57379858.869999997</v>
      </c>
      <c r="DC78" s="619">
        <v>45762015.109999999</v>
      </c>
      <c r="DD78" s="619">
        <v>7052432.9800000004</v>
      </c>
      <c r="DE78" s="619">
        <v>3842432.92</v>
      </c>
      <c r="DF78" s="619">
        <v>4301144.7699999996</v>
      </c>
      <c r="DG78" s="619">
        <v>13523496.710000001</v>
      </c>
      <c r="DH78" s="619">
        <v>5953530.71</v>
      </c>
      <c r="DI78" s="619">
        <v>10518202.59</v>
      </c>
      <c r="DJ78" s="619">
        <v>727908.47</v>
      </c>
      <c r="DK78" s="619">
        <v>62703959.969999999</v>
      </c>
      <c r="DL78" s="619">
        <v>5008416.2300000004</v>
      </c>
      <c r="DM78" s="619">
        <v>7226124.2199999997</v>
      </c>
      <c r="DN78" s="619">
        <v>3004168.12</v>
      </c>
      <c r="DO78" s="619">
        <v>9573621.2300000004</v>
      </c>
      <c r="DP78" s="619">
        <v>4019618.94</v>
      </c>
      <c r="DQ78" s="619">
        <v>16193772.52</v>
      </c>
      <c r="DR78" s="619">
        <v>3154684.45</v>
      </c>
      <c r="DS78" s="619">
        <v>7033419.5</v>
      </c>
      <c r="DT78" s="619">
        <v>816901</v>
      </c>
      <c r="DU78" s="619">
        <v>13211825.74</v>
      </c>
      <c r="DV78" s="619">
        <v>11425275.25</v>
      </c>
      <c r="DW78" s="619">
        <v>11937467.35</v>
      </c>
      <c r="DX78" s="619">
        <v>6283605.7699999996</v>
      </c>
      <c r="DY78" s="619">
        <v>844079.53</v>
      </c>
      <c r="DZ78" s="619">
        <v>5726240.6500000004</v>
      </c>
      <c r="EA78" s="619">
        <v>1421535.53</v>
      </c>
      <c r="EB78" s="619">
        <v>1916535.18</v>
      </c>
      <c r="EC78" s="619">
        <v>2573239.1800000002</v>
      </c>
      <c r="ED78" s="619">
        <v>11064555.92</v>
      </c>
      <c r="EE78" s="619">
        <v>12772101.34</v>
      </c>
      <c r="EF78" s="619">
        <v>2452370.71</v>
      </c>
      <c r="EG78" s="619">
        <v>2792491.54</v>
      </c>
      <c r="EH78" s="619">
        <v>7454486.8799999999</v>
      </c>
      <c r="EI78" s="619">
        <v>5402431.0199999996</v>
      </c>
      <c r="EJ78" s="619">
        <v>6198166.46</v>
      </c>
      <c r="EK78" s="619">
        <v>9845216.2699999996</v>
      </c>
      <c r="EL78" s="619">
        <v>3385816.9</v>
      </c>
      <c r="EM78" s="619">
        <v>6784577.6399999997</v>
      </c>
      <c r="EN78" s="619">
        <v>390000</v>
      </c>
      <c r="EO78" s="619">
        <v>3482427.15</v>
      </c>
      <c r="EP78" s="619">
        <v>10388539.289999999</v>
      </c>
      <c r="EQ78" s="619">
        <v>4019538.88</v>
      </c>
      <c r="ER78" s="619">
        <v>6852163.5300000003</v>
      </c>
      <c r="ES78" s="619">
        <v>3047656.06</v>
      </c>
      <c r="ET78" s="619">
        <v>14575626.68</v>
      </c>
      <c r="EU78" s="619">
        <v>10377556.949999999</v>
      </c>
      <c r="EV78" s="619">
        <v>6573894.1799999997</v>
      </c>
      <c r="EW78" s="619">
        <v>56921128.93</v>
      </c>
      <c r="EX78" s="619">
        <v>1863061.07</v>
      </c>
      <c r="EY78" s="619">
        <v>1495294.47</v>
      </c>
      <c r="EZ78" s="619">
        <v>6288857.6600000001</v>
      </c>
      <c r="FA78" s="619">
        <v>3097191.49</v>
      </c>
      <c r="FB78" s="619">
        <v>20329428.149999999</v>
      </c>
      <c r="FC78" s="619">
        <v>1321953.3</v>
      </c>
      <c r="FD78" s="619">
        <v>3397236.83</v>
      </c>
      <c r="FE78" s="619">
        <v>2890128.04</v>
      </c>
      <c r="FF78" s="619">
        <v>2732146.65</v>
      </c>
      <c r="FG78" s="619">
        <v>2779920.42</v>
      </c>
      <c r="FH78" s="619">
        <v>1836610.75</v>
      </c>
      <c r="FI78" s="619">
        <v>0</v>
      </c>
      <c r="FJ78" s="619">
        <v>5773250.8600000003</v>
      </c>
      <c r="FK78" s="619">
        <v>134226.1</v>
      </c>
      <c r="FL78" s="619">
        <v>3195883.83</v>
      </c>
      <c r="FM78" s="619">
        <v>293311.71000000002</v>
      </c>
      <c r="FN78" s="619">
        <v>4554922.95</v>
      </c>
      <c r="FO78" s="619">
        <v>2430456.5699999998</v>
      </c>
      <c r="FP78" s="619">
        <v>2084990.59</v>
      </c>
      <c r="FQ78" s="619">
        <v>1375019.18</v>
      </c>
      <c r="FR78" s="619">
        <v>3643727.7</v>
      </c>
      <c r="FS78" s="619">
        <v>5471829.6299999999</v>
      </c>
      <c r="FT78" s="619">
        <v>8834992.5399999991</v>
      </c>
      <c r="FU78" s="619">
        <v>6590128.7300000004</v>
      </c>
      <c r="FV78" s="619">
        <v>2293988.0299999998</v>
      </c>
      <c r="FW78" s="619">
        <v>22830398.149999999</v>
      </c>
      <c r="FX78" s="619">
        <v>8901531.4900000002</v>
      </c>
      <c r="FY78" s="619">
        <v>7140324.4299999997</v>
      </c>
      <c r="FZ78" s="619">
        <v>2365470.4500000002</v>
      </c>
      <c r="GA78" s="619">
        <v>12532793.310000001</v>
      </c>
      <c r="GB78" s="619">
        <v>9171473.0199999996</v>
      </c>
      <c r="GC78" s="619">
        <v>2486655.48</v>
      </c>
      <c r="GD78" s="619">
        <v>2060665.58</v>
      </c>
      <c r="GE78" s="619">
        <v>48500</v>
      </c>
      <c r="GF78" s="619">
        <v>2020434.55</v>
      </c>
      <c r="GG78" s="619">
        <v>752003.38</v>
      </c>
      <c r="GH78" s="619">
        <v>6777218.8200000003</v>
      </c>
      <c r="GI78" s="619">
        <v>3066499.21</v>
      </c>
      <c r="GJ78" s="619">
        <v>310622.83</v>
      </c>
      <c r="GK78" s="619">
        <v>1369070.22</v>
      </c>
      <c r="GL78" s="619">
        <v>7369293.9900000002</v>
      </c>
      <c r="GM78" s="619">
        <v>1215234.08</v>
      </c>
      <c r="GN78" s="619">
        <v>1068756.92</v>
      </c>
      <c r="GO78" s="619">
        <v>1206375.6000000001</v>
      </c>
      <c r="GP78" s="619">
        <v>648756.63</v>
      </c>
      <c r="GQ78" s="619">
        <v>5822912.7999999998</v>
      </c>
      <c r="GR78" s="619">
        <v>4575492.41</v>
      </c>
      <c r="GS78" s="619">
        <v>1854321.2</v>
      </c>
      <c r="GT78" s="619">
        <v>6180657.7000000002</v>
      </c>
      <c r="GU78" s="619">
        <v>0</v>
      </c>
      <c r="GV78" s="619">
        <v>1711302.05</v>
      </c>
      <c r="GW78" s="619">
        <v>514914.48</v>
      </c>
      <c r="GX78" s="619">
        <v>489324.1</v>
      </c>
      <c r="GY78" s="619">
        <v>54047358.420000002</v>
      </c>
      <c r="GZ78" s="619">
        <v>2626241.34</v>
      </c>
      <c r="HA78" s="619">
        <v>3826617.11</v>
      </c>
      <c r="HB78" s="619">
        <v>2412944.33</v>
      </c>
      <c r="HC78" s="619">
        <v>446876.08</v>
      </c>
      <c r="HD78" s="619">
        <v>1030177.98</v>
      </c>
      <c r="HE78" s="619">
        <v>11536088.390000001</v>
      </c>
      <c r="HF78" s="619">
        <v>14274630.689999999</v>
      </c>
      <c r="HG78" s="619">
        <v>7716320.4900000002</v>
      </c>
      <c r="HH78" s="619">
        <v>3021373.99</v>
      </c>
      <c r="HI78" s="619">
        <v>283606.59999999998</v>
      </c>
      <c r="HJ78" s="619">
        <v>10440261.43</v>
      </c>
      <c r="HK78" s="619">
        <v>617783.19999999995</v>
      </c>
      <c r="HL78" s="619">
        <v>11585442.810000001</v>
      </c>
      <c r="HM78" s="619">
        <v>7725232.3099999996</v>
      </c>
      <c r="HN78" s="619">
        <v>7440694.2699999996</v>
      </c>
      <c r="HO78" s="619">
        <v>6166297.0499999998</v>
      </c>
      <c r="HP78" s="619">
        <v>142145.84</v>
      </c>
      <c r="HQ78" s="619">
        <v>5846446.8700000001</v>
      </c>
      <c r="HR78" s="619">
        <v>670743.18000000005</v>
      </c>
      <c r="HS78" s="619">
        <v>917208.4</v>
      </c>
      <c r="HT78" s="619">
        <v>6156523.4100000001</v>
      </c>
      <c r="HU78" s="619">
        <v>12603395.23</v>
      </c>
      <c r="HV78" s="619">
        <v>3732257.68</v>
      </c>
      <c r="HW78" s="619">
        <v>3083892.31</v>
      </c>
      <c r="HX78" s="619">
        <v>4542803.68</v>
      </c>
      <c r="HY78" s="619">
        <v>5225487.74</v>
      </c>
      <c r="HZ78" s="619">
        <v>8856414.7699999996</v>
      </c>
      <c r="IA78" s="619">
        <v>2145920.23</v>
      </c>
      <c r="IB78" s="619">
        <v>6060805.3499999996</v>
      </c>
      <c r="IC78" s="619">
        <v>4341338.84</v>
      </c>
      <c r="ID78" s="619">
        <v>3234981.54</v>
      </c>
      <c r="IE78" s="619">
        <v>1325624.22</v>
      </c>
      <c r="IF78" s="619">
        <v>5256883.08</v>
      </c>
      <c r="IG78" s="619">
        <v>2262809.25</v>
      </c>
      <c r="IH78" s="619">
        <v>1751771.9</v>
      </c>
      <c r="II78" s="619">
        <v>9392.0300000000007</v>
      </c>
      <c r="IJ78" s="619">
        <v>0</v>
      </c>
      <c r="IK78" s="619">
        <v>1212032.8999999999</v>
      </c>
      <c r="IL78" s="619">
        <v>14279405.359999999</v>
      </c>
      <c r="IM78" s="619">
        <v>13672485.470000001</v>
      </c>
      <c r="IN78" s="619">
        <v>2587130.2400000002</v>
      </c>
      <c r="IO78" s="619">
        <v>884661</v>
      </c>
      <c r="IP78" s="619">
        <v>1836439.34</v>
      </c>
      <c r="IQ78" s="619">
        <v>2184260.5299999998</v>
      </c>
      <c r="IR78" s="619">
        <v>4214957.05</v>
      </c>
      <c r="IS78" s="619">
        <v>2588235.5</v>
      </c>
      <c r="IT78" s="619">
        <v>177463644.69999999</v>
      </c>
      <c r="IV78" s="619">
        <v>1040580.85</v>
      </c>
      <c r="IW78" s="619">
        <v>4741782.43</v>
      </c>
      <c r="IX78" s="619">
        <v>2469493.46</v>
      </c>
      <c r="IY78" s="619">
        <v>795310.2</v>
      </c>
      <c r="IZ78" s="619">
        <v>7113781.4499999993</v>
      </c>
      <c r="JA78" s="619">
        <v>728289.24</v>
      </c>
      <c r="JB78" s="619">
        <v>3704559.54</v>
      </c>
      <c r="JC78" s="619">
        <v>4969871</v>
      </c>
      <c r="JD78" s="619">
        <v>6498238.6899999995</v>
      </c>
      <c r="JE78" s="619">
        <v>3903720.85</v>
      </c>
      <c r="JF78" s="619">
        <v>642570.03</v>
      </c>
      <c r="JG78" s="619">
        <v>24783946.02</v>
      </c>
      <c r="JH78" s="619">
        <v>3678776.82</v>
      </c>
      <c r="JI78" s="619">
        <v>7060387.0700000003</v>
      </c>
      <c r="JJ78" s="619">
        <v>6393552.04</v>
      </c>
      <c r="JK78" s="619">
        <v>1506452.45</v>
      </c>
      <c r="JL78" s="619">
        <v>41495442.890000001</v>
      </c>
      <c r="JM78" s="619">
        <v>1288289.78</v>
      </c>
      <c r="JN78" s="619">
        <v>7139657.5</v>
      </c>
      <c r="JO78" s="619">
        <v>7864384.0700000003</v>
      </c>
      <c r="JP78" s="619">
        <v>4959210.55</v>
      </c>
      <c r="JQ78" s="619">
        <v>9208373.4100000001</v>
      </c>
      <c r="JR78" s="619">
        <v>1983309.61</v>
      </c>
      <c r="JS78" s="619">
        <v>4404168.8</v>
      </c>
      <c r="JT78" s="619">
        <v>477351</v>
      </c>
      <c r="JU78" s="619">
        <v>5182598.5999999996</v>
      </c>
      <c r="JV78" s="619">
        <v>1549823.31</v>
      </c>
      <c r="JW78" s="619">
        <v>3135358.17</v>
      </c>
      <c r="JX78" s="619">
        <v>688204.17</v>
      </c>
      <c r="JY78" s="619">
        <v>11028104.68</v>
      </c>
      <c r="JZ78" s="619">
        <v>5834987.6399999997</v>
      </c>
      <c r="KA78" s="619">
        <v>4889449.03</v>
      </c>
      <c r="KB78" s="619">
        <v>3025368.23</v>
      </c>
      <c r="KC78" s="619">
        <v>1337912.8</v>
      </c>
      <c r="KD78" s="619">
        <v>2812895.88</v>
      </c>
      <c r="KE78" s="619">
        <v>582171</v>
      </c>
      <c r="KF78" s="619">
        <v>737085.94</v>
      </c>
      <c r="KG78" s="619">
        <v>2256886.17</v>
      </c>
      <c r="KH78" s="619">
        <v>3616407.15</v>
      </c>
      <c r="KI78" s="619">
        <v>117164662.36</v>
      </c>
      <c r="KJ78" s="619">
        <v>21037895.890000001</v>
      </c>
      <c r="KK78" s="619">
        <v>1758456.33</v>
      </c>
      <c r="KL78" s="619">
        <v>1545046.07</v>
      </c>
      <c r="KM78" s="619">
        <v>3947813.71</v>
      </c>
      <c r="KN78" s="619">
        <v>3063093.01</v>
      </c>
      <c r="KO78" s="619">
        <v>26672327.760000002</v>
      </c>
      <c r="KP78" s="619">
        <v>2168585.9300000002</v>
      </c>
      <c r="KQ78" s="619">
        <v>3619643.6799999997</v>
      </c>
      <c r="KR78" s="619">
        <v>68286281.219999999</v>
      </c>
      <c r="KS78" s="619">
        <v>4736118.74</v>
      </c>
      <c r="KT78" s="619">
        <v>1036346.65</v>
      </c>
      <c r="KU78" s="619">
        <v>4622257.47</v>
      </c>
      <c r="KV78" s="619">
        <v>3199409.18</v>
      </c>
      <c r="KW78" s="619">
        <v>4356839.6399999997</v>
      </c>
      <c r="KX78" s="619">
        <v>46727382.93</v>
      </c>
      <c r="KY78" s="619">
        <v>7070668.9800000004</v>
      </c>
      <c r="KZ78" s="619">
        <v>60703135.979999997</v>
      </c>
      <c r="LA78" s="619">
        <v>4096196.57</v>
      </c>
      <c r="LB78" s="619">
        <v>1545899.19</v>
      </c>
      <c r="LC78" s="619">
        <v>10220808.789999999</v>
      </c>
      <c r="LD78" s="619">
        <v>8041893.1299999999</v>
      </c>
      <c r="LE78" s="619">
        <v>2284751.5499999998</v>
      </c>
      <c r="LF78" s="619">
        <v>3102119.57</v>
      </c>
      <c r="LG78" s="619">
        <v>2228840.31</v>
      </c>
      <c r="LH78" s="619">
        <v>11773746.5</v>
      </c>
      <c r="LI78" s="619">
        <v>443735.3</v>
      </c>
      <c r="LJ78" s="619">
        <v>388647.4</v>
      </c>
      <c r="LK78" s="619">
        <v>18401033.57</v>
      </c>
      <c r="LL78" s="619">
        <v>1314548.31</v>
      </c>
      <c r="LM78" s="619">
        <v>2962839.05</v>
      </c>
      <c r="LN78" s="619">
        <v>1019481.19</v>
      </c>
      <c r="LO78" s="619">
        <v>1893276.19</v>
      </c>
      <c r="LP78" s="619">
        <v>1852609.06</v>
      </c>
      <c r="LQ78" s="619">
        <v>2859292.74</v>
      </c>
      <c r="LR78" s="619">
        <v>34760</v>
      </c>
      <c r="LS78" s="619">
        <v>8067969.2700000005</v>
      </c>
      <c r="LT78" s="619">
        <v>395013.4</v>
      </c>
      <c r="LU78" s="619">
        <v>2739127.52</v>
      </c>
      <c r="LV78" s="619">
        <v>47047861.659999996</v>
      </c>
      <c r="LW78" s="619">
        <v>13174690.1</v>
      </c>
      <c r="LX78" s="619">
        <v>82270782.090000004</v>
      </c>
      <c r="LY78" s="619">
        <v>19930877.059999999</v>
      </c>
      <c r="LZ78" s="619">
        <v>18667588.640000001</v>
      </c>
      <c r="MA78" s="619">
        <v>9430747.8200000003</v>
      </c>
      <c r="MB78" s="619">
        <v>4881521.05</v>
      </c>
      <c r="MC78" s="619">
        <v>5397730.7300000004</v>
      </c>
      <c r="MD78" s="619">
        <v>4338526.5999999996</v>
      </c>
      <c r="ME78" s="619">
        <v>3967665.9</v>
      </c>
      <c r="MF78" s="619">
        <v>15612550.68</v>
      </c>
      <c r="MG78" s="619">
        <v>2275671.94</v>
      </c>
      <c r="MH78" s="619">
        <v>121238075.93000001</v>
      </c>
      <c r="MI78" s="619">
        <v>5843331.2400000002</v>
      </c>
      <c r="MJ78" s="619">
        <v>3981473.36</v>
      </c>
      <c r="MK78" s="619">
        <v>1792448.23</v>
      </c>
      <c r="ML78" s="619">
        <v>1586070.15</v>
      </c>
      <c r="MM78" s="619">
        <v>3235154.32</v>
      </c>
      <c r="MN78" s="619">
        <v>4451624.1900000004</v>
      </c>
      <c r="MO78" s="619">
        <v>1298664.8799999999</v>
      </c>
      <c r="MP78" s="619">
        <v>6331361.2400000002</v>
      </c>
      <c r="MQ78" s="619">
        <v>4141667.66</v>
      </c>
      <c r="MR78" s="619">
        <v>2743158.6</v>
      </c>
      <c r="MS78" s="619">
        <v>4156513.34</v>
      </c>
      <c r="MT78" s="619">
        <v>9450015.9000000004</v>
      </c>
      <c r="MU78" s="619">
        <v>4274557.25</v>
      </c>
      <c r="MV78" s="619">
        <v>3575723.66</v>
      </c>
      <c r="MW78" s="619">
        <v>8837123.6799999997</v>
      </c>
      <c r="MX78" s="619">
        <v>8853192.8999999985</v>
      </c>
      <c r="MY78" s="619">
        <v>2570358.9500000002</v>
      </c>
      <c r="MZ78" s="619">
        <v>8839966.1199999992</v>
      </c>
      <c r="NA78" s="619">
        <v>12899026.84</v>
      </c>
      <c r="NB78" s="619">
        <v>1500802.77</v>
      </c>
      <c r="NC78" s="619">
        <v>3633248.61</v>
      </c>
      <c r="ND78" s="619">
        <v>598616.52</v>
      </c>
      <c r="NE78" s="619">
        <v>7772221.7800000003</v>
      </c>
      <c r="NF78" s="619">
        <v>7291359.8600000003</v>
      </c>
      <c r="NG78" s="619">
        <v>1533165.73</v>
      </c>
      <c r="NH78" s="619">
        <v>14929842.25</v>
      </c>
      <c r="NI78" s="619">
        <v>3540467.23</v>
      </c>
      <c r="NJ78" s="619">
        <v>6611413.5800000001</v>
      </c>
      <c r="NK78" s="619">
        <v>18157414.43</v>
      </c>
      <c r="NL78" s="619">
        <v>15415531.949999999</v>
      </c>
      <c r="NM78" s="619">
        <v>358096.95</v>
      </c>
      <c r="NN78" s="619">
        <v>4966836.5999999996</v>
      </c>
      <c r="NO78" s="619">
        <v>2499183.7200000002</v>
      </c>
      <c r="NP78" s="619">
        <v>5360377.6500000004</v>
      </c>
      <c r="NQ78" s="619">
        <v>31965585.920000002</v>
      </c>
      <c r="NR78" s="619">
        <v>808108.47</v>
      </c>
      <c r="NS78" s="619">
        <v>1327990.82</v>
      </c>
      <c r="NT78" s="619">
        <v>537778.11</v>
      </c>
      <c r="NU78" s="619">
        <v>2029891.9100000001</v>
      </c>
      <c r="NV78" s="619">
        <v>396022.51</v>
      </c>
      <c r="NW78" s="619">
        <v>2040</v>
      </c>
      <c r="NX78" s="619">
        <v>1211518.8</v>
      </c>
      <c r="NY78" s="619">
        <v>17190849.789999999</v>
      </c>
      <c r="NZ78" s="619">
        <v>2458971.77</v>
      </c>
      <c r="OA78" s="619">
        <v>3280352.37</v>
      </c>
      <c r="OB78" s="619">
        <v>2651563.4300000002</v>
      </c>
      <c r="OC78" s="619">
        <v>1883250.02</v>
      </c>
      <c r="OD78" s="619">
        <v>2436312.75</v>
      </c>
      <c r="OE78" s="619">
        <v>0</v>
      </c>
      <c r="OF78" s="619">
        <v>26586551.199999999</v>
      </c>
      <c r="OG78" s="619">
        <v>2778044.09</v>
      </c>
      <c r="OH78" s="619">
        <v>23662594.57</v>
      </c>
      <c r="OI78" s="619">
        <v>2590388.4</v>
      </c>
      <c r="OJ78" s="619">
        <v>1279729.3</v>
      </c>
      <c r="OK78" s="619">
        <v>5032745.32</v>
      </c>
      <c r="OL78" s="619">
        <v>5451837.6699999999</v>
      </c>
      <c r="OM78" s="619">
        <v>5551181.9000000004</v>
      </c>
      <c r="ON78" s="619">
        <v>5582569.9000000004</v>
      </c>
      <c r="OO78" s="619">
        <v>14792646.869999999</v>
      </c>
      <c r="OP78" s="619">
        <v>27688694.219999999</v>
      </c>
      <c r="OQ78" s="619">
        <v>7345010.29</v>
      </c>
      <c r="OR78" s="619">
        <v>10473286.119999999</v>
      </c>
      <c r="OS78" s="619">
        <v>2314034.65</v>
      </c>
      <c r="OT78" s="619">
        <v>7432421.3600000003</v>
      </c>
      <c r="OU78" s="619">
        <v>2141110.02</v>
      </c>
      <c r="OV78" s="619">
        <v>622955.05000000005</v>
      </c>
      <c r="OW78" s="619">
        <v>1691466.31</v>
      </c>
      <c r="OX78" s="619">
        <v>4171403.05</v>
      </c>
      <c r="OY78" s="619">
        <v>9828814.2699999996</v>
      </c>
      <c r="OZ78" s="619">
        <v>2585522.35</v>
      </c>
      <c r="PA78" s="619">
        <v>1351765.84</v>
      </c>
      <c r="PB78" s="619">
        <v>3567863.69</v>
      </c>
      <c r="PC78" s="619">
        <v>49316449.130000003</v>
      </c>
      <c r="PD78" s="619">
        <v>2933770.57</v>
      </c>
      <c r="PE78" s="619">
        <v>28307197.59</v>
      </c>
      <c r="PF78" s="619">
        <v>1653001.99</v>
      </c>
      <c r="PG78" s="619">
        <v>3860363.41</v>
      </c>
      <c r="PH78" s="619">
        <v>6816580.5999999996</v>
      </c>
      <c r="PI78" s="619">
        <v>4971134.28</v>
      </c>
      <c r="PJ78" s="619">
        <v>2512089.96</v>
      </c>
      <c r="PK78" s="619">
        <v>7263122.9199999999</v>
      </c>
      <c r="PL78" s="619">
        <v>7860743.3899999997</v>
      </c>
      <c r="PM78" s="619">
        <v>5120683.97</v>
      </c>
      <c r="PN78" s="619">
        <v>8659234.7699999996</v>
      </c>
      <c r="PO78" s="619">
        <v>3337717.66</v>
      </c>
      <c r="PP78" s="619">
        <v>16501956.98</v>
      </c>
      <c r="PQ78" s="619">
        <v>3006972.15</v>
      </c>
      <c r="PR78" s="619">
        <v>2399100.94</v>
      </c>
      <c r="PS78" s="619">
        <v>4989815.0999999996</v>
      </c>
      <c r="PT78" s="619">
        <v>3577909.79</v>
      </c>
      <c r="PU78" s="619">
        <v>4320944.74</v>
      </c>
      <c r="PV78" s="619">
        <v>14774493.359999999</v>
      </c>
      <c r="PW78" s="619">
        <v>9885550.2100000009</v>
      </c>
      <c r="PX78" s="619">
        <v>7241416.6299999999</v>
      </c>
      <c r="PY78" s="619">
        <v>71901576.569999993</v>
      </c>
      <c r="PZ78" s="619">
        <v>16891863.710000001</v>
      </c>
      <c r="QA78" s="619">
        <v>34493789.340000004</v>
      </c>
      <c r="QB78" s="619">
        <v>9933533.8900000006</v>
      </c>
      <c r="QC78" s="619">
        <v>17021196.649999999</v>
      </c>
      <c r="QD78" s="619">
        <v>2718979.31</v>
      </c>
      <c r="QE78" s="619">
        <v>17810941.629999999</v>
      </c>
      <c r="QF78" s="619">
        <v>6820435.5199999996</v>
      </c>
      <c r="QG78" s="619">
        <v>7514049.2599999998</v>
      </c>
      <c r="QH78" s="619">
        <v>5978356.7699999996</v>
      </c>
      <c r="QI78" s="619">
        <v>28864756.170000002</v>
      </c>
      <c r="QJ78" s="619">
        <v>6638947.0800000001</v>
      </c>
      <c r="QK78" s="619">
        <v>15438862.26</v>
      </c>
      <c r="QL78" s="619">
        <v>12826323.48</v>
      </c>
      <c r="QM78" s="619">
        <v>9284956.4800000004</v>
      </c>
      <c r="QN78" s="619">
        <v>11682398.640000001</v>
      </c>
      <c r="QO78" s="619">
        <v>12456697.720000001</v>
      </c>
      <c r="QP78" s="619">
        <v>6761090.8300000001</v>
      </c>
      <c r="QQ78" s="619">
        <v>2755991.72</v>
      </c>
      <c r="QR78" s="619">
        <v>6282025.3899999997</v>
      </c>
      <c r="QS78" s="619">
        <v>349564.41</v>
      </c>
      <c r="QT78" s="619">
        <v>2638913.2400000002</v>
      </c>
      <c r="QU78" s="619">
        <v>100198924.65000001</v>
      </c>
      <c r="QV78" s="619">
        <v>2665164.61</v>
      </c>
      <c r="QW78" s="619">
        <v>11171650.359999999</v>
      </c>
      <c r="QX78" s="619">
        <v>3407405.33</v>
      </c>
      <c r="QY78" s="619">
        <v>4343881.5</v>
      </c>
      <c r="QZ78" s="619">
        <v>19974119.640000001</v>
      </c>
      <c r="RA78" s="619">
        <v>7148664.3200000003</v>
      </c>
      <c r="RB78" s="619">
        <v>14828226.66</v>
      </c>
      <c r="RC78" s="619">
        <v>4964206.3</v>
      </c>
      <c r="RD78" s="619">
        <v>8138687.9000000004</v>
      </c>
      <c r="RE78" s="619">
        <v>4064665.17</v>
      </c>
      <c r="RF78" s="619">
        <v>415105.85</v>
      </c>
      <c r="RG78" s="619">
        <v>2266118.8199999998</v>
      </c>
      <c r="RH78" s="619">
        <v>93028794.969999999</v>
      </c>
      <c r="RI78" s="619">
        <v>16848905.370000001</v>
      </c>
      <c r="RJ78" s="619">
        <v>4296277.72</v>
      </c>
      <c r="RK78" s="619">
        <v>3582610.98</v>
      </c>
      <c r="RL78" s="619">
        <v>11615492.34</v>
      </c>
      <c r="RM78" s="619">
        <v>17971150</v>
      </c>
      <c r="RN78" s="619">
        <v>32233105.73</v>
      </c>
      <c r="RO78" s="619">
        <v>5264789.29</v>
      </c>
      <c r="RP78" s="619">
        <v>4235010.55</v>
      </c>
      <c r="RQ78" s="619">
        <v>28513438.300000001</v>
      </c>
      <c r="RR78" s="619">
        <v>25691874.25</v>
      </c>
      <c r="RS78" s="619">
        <v>5193463.82</v>
      </c>
      <c r="RT78" s="619">
        <v>6987513.5999999996</v>
      </c>
      <c r="RU78" s="619">
        <v>10600952.439999999</v>
      </c>
      <c r="RV78" s="619">
        <v>3382946.5</v>
      </c>
      <c r="RW78" s="619">
        <v>3978630.37</v>
      </c>
      <c r="RX78" s="619">
        <v>4924879.87</v>
      </c>
      <c r="RY78" s="619">
        <v>2217459.34</v>
      </c>
      <c r="RZ78" s="619">
        <v>2973521.34</v>
      </c>
      <c r="SA78" s="619">
        <v>1674519.88</v>
      </c>
      <c r="SB78" s="619">
        <v>25729920.32</v>
      </c>
      <c r="SC78" s="619">
        <v>2579647.12</v>
      </c>
      <c r="SD78" s="619">
        <v>3126213.46</v>
      </c>
      <c r="SE78" s="619">
        <v>3622035.71</v>
      </c>
      <c r="SF78" s="619">
        <v>2274800.96</v>
      </c>
      <c r="SG78" s="619">
        <v>6048279.3200000003</v>
      </c>
      <c r="SH78" s="619">
        <v>4094438</v>
      </c>
      <c r="SI78" s="619">
        <v>1383900.35</v>
      </c>
      <c r="SJ78" s="619">
        <v>3195530.26</v>
      </c>
      <c r="SK78" s="619">
        <v>1224617.46</v>
      </c>
      <c r="SL78" s="619">
        <v>19405447.23</v>
      </c>
      <c r="SM78" s="619">
        <v>1955565.82</v>
      </c>
      <c r="SN78" s="619">
        <v>18372122.579999998</v>
      </c>
      <c r="SO78" s="619">
        <v>2231857.83</v>
      </c>
      <c r="SP78" s="619">
        <v>3839225.3</v>
      </c>
      <c r="SQ78" s="619">
        <v>9521795.8499999996</v>
      </c>
      <c r="SR78" s="619">
        <v>1301323.8</v>
      </c>
      <c r="SS78" s="619">
        <v>1543364.2</v>
      </c>
      <c r="ST78" s="619">
        <v>740499.5</v>
      </c>
      <c r="SU78" s="619">
        <v>1733328.7</v>
      </c>
      <c r="SV78" s="619">
        <v>72848226.980000004</v>
      </c>
      <c r="SW78" s="619">
        <v>1212046.75</v>
      </c>
      <c r="SX78" s="619">
        <v>3388586.8</v>
      </c>
      <c r="SY78" s="619">
        <v>4367866.0599999996</v>
      </c>
      <c r="SZ78" s="619">
        <v>695035.54</v>
      </c>
      <c r="TA78" s="619">
        <v>1292873.07</v>
      </c>
      <c r="TB78" s="619">
        <v>3515942.72</v>
      </c>
      <c r="TC78" s="619">
        <v>30383851.760000002</v>
      </c>
      <c r="TD78" s="619">
        <v>6102752.54</v>
      </c>
      <c r="TE78" s="619">
        <v>3799712.35</v>
      </c>
      <c r="TF78" s="619">
        <v>5524539.3799999999</v>
      </c>
      <c r="TG78" s="619">
        <v>27018573.66</v>
      </c>
      <c r="TH78" s="619">
        <v>2354636.29</v>
      </c>
      <c r="TI78" s="619">
        <v>2534900.09</v>
      </c>
      <c r="TJ78" s="619">
        <v>93019005.659999996</v>
      </c>
      <c r="TK78" s="619">
        <v>1119458.46</v>
      </c>
      <c r="TL78" s="619">
        <v>4012167.59</v>
      </c>
      <c r="TM78" s="619">
        <v>8752829.0800000001</v>
      </c>
      <c r="TN78" s="619">
        <v>8901816.8000000007</v>
      </c>
      <c r="TO78" s="619">
        <v>1340767.58</v>
      </c>
      <c r="TP78" s="619">
        <v>768819.74</v>
      </c>
      <c r="TQ78" s="619">
        <v>12364254.9</v>
      </c>
      <c r="TR78" s="619">
        <v>2417978.7400000002</v>
      </c>
      <c r="TS78" s="619">
        <v>12357418.880000001</v>
      </c>
      <c r="TT78" s="619">
        <v>10610767.300000001</v>
      </c>
      <c r="TU78" s="619">
        <v>1084238.98</v>
      </c>
      <c r="TV78" s="619">
        <v>2002048.77</v>
      </c>
      <c r="TW78" s="619">
        <v>2718413.44</v>
      </c>
      <c r="TX78" s="619">
        <v>4599359.92</v>
      </c>
      <c r="TY78" s="619">
        <v>102001.24</v>
      </c>
      <c r="TZ78" s="619">
        <v>27740273.73</v>
      </c>
      <c r="UA78" s="619">
        <v>1627826.34</v>
      </c>
      <c r="UB78" s="619">
        <v>31745417.170000002</v>
      </c>
      <c r="UC78" s="619">
        <v>15297910.16</v>
      </c>
      <c r="UD78" s="619">
        <v>7398379.75</v>
      </c>
      <c r="UE78" s="619">
        <v>6540584.8399999999</v>
      </c>
      <c r="UF78" s="619">
        <v>60537443.369999997</v>
      </c>
      <c r="UG78" s="619">
        <v>968000.7</v>
      </c>
      <c r="UH78" s="619">
        <v>2833114.38</v>
      </c>
      <c r="UI78" s="619">
        <v>8749973.4199999999</v>
      </c>
      <c r="UJ78" s="619">
        <v>3313726.94</v>
      </c>
      <c r="UK78" s="619">
        <v>24571488.740000002</v>
      </c>
      <c r="UL78" s="619">
        <v>11690580.869999999</v>
      </c>
      <c r="UM78" s="619">
        <v>4157636.53</v>
      </c>
      <c r="UN78" s="619">
        <v>14377095.189999999</v>
      </c>
      <c r="UO78" s="619">
        <v>6147597.2699999996</v>
      </c>
      <c r="UP78" s="619">
        <v>6156295.0999999996</v>
      </c>
      <c r="UQ78" s="619">
        <v>75712047.159999996</v>
      </c>
      <c r="UR78" s="619">
        <v>8296937.2000000002</v>
      </c>
      <c r="US78" s="619">
        <v>7627913.4100000001</v>
      </c>
      <c r="UT78" s="619">
        <v>37310391.259999998</v>
      </c>
      <c r="UU78" s="619">
        <v>297275.09999999998</v>
      </c>
      <c r="UV78" s="619">
        <v>8902584.9499999993</v>
      </c>
      <c r="UW78" s="619">
        <v>17302654.949999999</v>
      </c>
      <c r="UX78" s="619">
        <v>2967344.12</v>
      </c>
      <c r="UY78" s="619">
        <v>8931647.3100000005</v>
      </c>
      <c r="UZ78" s="619">
        <v>910452.51</v>
      </c>
      <c r="VA78" s="619">
        <v>7549355.2599999998</v>
      </c>
      <c r="VB78" s="619">
        <v>14897090.92</v>
      </c>
      <c r="VC78" s="619">
        <v>8554641.1600000001</v>
      </c>
      <c r="VD78" s="619">
        <v>4207998.6500000004</v>
      </c>
      <c r="VE78" s="619">
        <v>2834617.14</v>
      </c>
      <c r="VF78" s="619">
        <v>5422607.8399999999</v>
      </c>
      <c r="VG78" s="619">
        <v>3997135.62</v>
      </c>
      <c r="VH78" s="619">
        <v>3355142.72</v>
      </c>
      <c r="VI78" s="619">
        <v>16005673.59</v>
      </c>
      <c r="VJ78" s="619">
        <v>5356574.5199999996</v>
      </c>
      <c r="VK78" s="619">
        <v>1883371.78</v>
      </c>
      <c r="VL78" s="619">
        <v>840083.62</v>
      </c>
      <c r="VM78" s="619">
        <v>157505919.97</v>
      </c>
      <c r="VN78" s="619">
        <v>8754290.7799999993</v>
      </c>
      <c r="VO78" s="619">
        <v>2336080.66</v>
      </c>
      <c r="VP78" s="619">
        <v>7123616.6399999997</v>
      </c>
      <c r="VQ78" s="619">
        <v>17023906.789999999</v>
      </c>
      <c r="VR78" s="619">
        <v>10994619.57</v>
      </c>
      <c r="VS78" s="619">
        <v>7647877.2000000002</v>
      </c>
      <c r="VT78" s="619">
        <v>3286711.47</v>
      </c>
      <c r="VU78" s="619">
        <v>7963566.2000000002</v>
      </c>
      <c r="VV78" s="619">
        <v>24554194.629999999</v>
      </c>
      <c r="VW78" s="619">
        <v>4871693.62</v>
      </c>
      <c r="VX78" s="619">
        <v>6045787.9500000002</v>
      </c>
      <c r="VY78" s="619">
        <v>2092908.84</v>
      </c>
      <c r="VZ78" s="619">
        <v>2565844.94</v>
      </c>
      <c r="WA78" s="619">
        <v>4048903.81</v>
      </c>
      <c r="WB78" s="619">
        <v>297297251.68000001</v>
      </c>
      <c r="WC78" s="619">
        <v>7648420.7800000003</v>
      </c>
      <c r="WD78" s="619">
        <v>947277.3</v>
      </c>
      <c r="WE78" s="619">
        <v>1465383.08</v>
      </c>
      <c r="WF78" s="619">
        <v>1947522.01</v>
      </c>
      <c r="WG78" s="619">
        <v>4375184.26</v>
      </c>
      <c r="WH78" s="619">
        <v>17966018.509999998</v>
      </c>
      <c r="WI78" s="619">
        <v>9560891.1799999997</v>
      </c>
      <c r="WJ78" s="619">
        <v>2920875.8</v>
      </c>
      <c r="WK78" s="619">
        <v>5054565.95</v>
      </c>
      <c r="WL78" s="619">
        <v>2518507.2200000002</v>
      </c>
      <c r="WM78" s="619">
        <v>20145381.16</v>
      </c>
      <c r="WN78" s="619">
        <v>4598610.1900000004</v>
      </c>
      <c r="WO78" s="619">
        <v>14400641.790000001</v>
      </c>
      <c r="WP78" s="619">
        <v>8400978.0299999993</v>
      </c>
      <c r="WQ78" s="619">
        <v>584512.25</v>
      </c>
      <c r="WR78" s="619">
        <v>3644466.39</v>
      </c>
      <c r="WS78" s="619">
        <v>7206453.4800000004</v>
      </c>
      <c r="WT78" s="619">
        <v>2000305.16</v>
      </c>
      <c r="WU78" s="619">
        <v>7526125.7300000004</v>
      </c>
      <c r="WV78" s="619">
        <v>12259124.550000001</v>
      </c>
      <c r="WW78" s="619">
        <v>7356920</v>
      </c>
      <c r="WX78" s="619">
        <v>3957440.66</v>
      </c>
      <c r="WY78" s="619">
        <v>2669945.5</v>
      </c>
      <c r="WZ78" s="619">
        <v>3190167.3</v>
      </c>
      <c r="XA78" s="619">
        <v>3408347.61</v>
      </c>
      <c r="XB78" s="619">
        <v>4816608.4000000004</v>
      </c>
      <c r="XC78" s="619">
        <v>4642898.99</v>
      </c>
      <c r="XD78" s="619">
        <v>8259254.6500000004</v>
      </c>
      <c r="XE78" s="619">
        <v>4504878.3600000003</v>
      </c>
      <c r="XF78" s="619">
        <v>430766.55</v>
      </c>
      <c r="XG78" s="619">
        <v>1370755.24</v>
      </c>
      <c r="XH78" s="619">
        <v>3227366.07</v>
      </c>
      <c r="XI78" s="619">
        <v>5293200.7</v>
      </c>
      <c r="XJ78" s="619">
        <v>1945353.41</v>
      </c>
      <c r="XK78" s="619">
        <v>4898360.08</v>
      </c>
      <c r="XL78" s="619">
        <v>24164122.34</v>
      </c>
      <c r="XM78" s="619">
        <v>5869102.1600000001</v>
      </c>
      <c r="XN78" s="619">
        <v>2297876.91</v>
      </c>
      <c r="XO78" s="619">
        <v>6944349.8399999999</v>
      </c>
      <c r="XP78" s="619">
        <v>5136257.8600000003</v>
      </c>
      <c r="XQ78" s="619">
        <v>1599811.7</v>
      </c>
      <c r="XR78" s="619">
        <v>3438394.15</v>
      </c>
      <c r="XS78" s="619">
        <v>4569217.0999999996</v>
      </c>
      <c r="XT78" s="619">
        <v>1455864.4</v>
      </c>
      <c r="XU78" s="619">
        <v>3132492.34</v>
      </c>
      <c r="XV78" s="619">
        <v>454818</v>
      </c>
      <c r="XW78" s="619">
        <v>2639554.4500000002</v>
      </c>
      <c r="XX78" s="619">
        <v>1374991.16</v>
      </c>
      <c r="XY78" s="619">
        <v>660331.21</v>
      </c>
      <c r="XZ78" s="619">
        <v>1270695.76</v>
      </c>
      <c r="YA78" s="619">
        <v>1710344.53</v>
      </c>
      <c r="YB78" s="619">
        <v>459870.4</v>
      </c>
      <c r="YC78" s="619">
        <v>731316.16</v>
      </c>
      <c r="YD78" s="619">
        <v>3203119</v>
      </c>
      <c r="YE78" s="619">
        <v>559177.62</v>
      </c>
      <c r="YG78" s="619">
        <v>3058869.29</v>
      </c>
      <c r="YH78" s="619">
        <v>5362155.41</v>
      </c>
      <c r="YI78" s="619">
        <v>3325921.8</v>
      </c>
      <c r="YJ78" s="619">
        <v>2243910.96</v>
      </c>
      <c r="YK78" s="619">
        <v>2589565.94</v>
      </c>
      <c r="YL78" s="619">
        <v>7124514.4199999999</v>
      </c>
      <c r="YM78" s="619">
        <v>445967</v>
      </c>
      <c r="YN78" s="619">
        <v>10002433.82</v>
      </c>
      <c r="YO78" s="619">
        <v>7670493.8300000001</v>
      </c>
      <c r="YP78" s="619">
        <v>5089554.4000000004</v>
      </c>
      <c r="YQ78" s="619">
        <v>2672914.6</v>
      </c>
      <c r="YR78" s="619">
        <v>6398511.7199999997</v>
      </c>
      <c r="YS78" s="619">
        <v>2736086.81</v>
      </c>
      <c r="YT78" s="619">
        <v>3070318.35</v>
      </c>
      <c r="YU78" s="619">
        <v>6566436.4500000002</v>
      </c>
      <c r="YV78" s="619">
        <v>1217965.6499999999</v>
      </c>
      <c r="YW78" s="619">
        <v>37447327.520000003</v>
      </c>
      <c r="YX78" s="619">
        <v>4328679.3600000003</v>
      </c>
      <c r="YY78" s="619">
        <v>2135543.44</v>
      </c>
      <c r="YZ78" s="619">
        <v>3652764.45</v>
      </c>
      <c r="ZA78" s="619">
        <v>3616229.78</v>
      </c>
      <c r="ZB78" s="619">
        <v>1846644.5</v>
      </c>
      <c r="ZC78" s="619">
        <v>1473920.29</v>
      </c>
      <c r="ZD78" s="619">
        <v>11665022.67</v>
      </c>
      <c r="ZE78" s="619">
        <v>1621494.98</v>
      </c>
      <c r="ZF78" s="619">
        <v>2413873.84</v>
      </c>
      <c r="ZG78" s="619">
        <v>2382594.0099999998</v>
      </c>
      <c r="ZH78" s="619">
        <v>905799.61</v>
      </c>
      <c r="ZI78" s="619">
        <v>906176.31</v>
      </c>
      <c r="ZJ78" s="619">
        <v>1632328.98</v>
      </c>
      <c r="ZK78" s="619">
        <v>1417170.2</v>
      </c>
      <c r="ZL78" s="619">
        <v>27485863.859999999</v>
      </c>
      <c r="ZM78" s="619">
        <v>110426115.72</v>
      </c>
      <c r="ZN78" s="619">
        <v>2651478.46</v>
      </c>
      <c r="ZO78" s="619">
        <v>17253249.256999999</v>
      </c>
      <c r="ZP78" s="619">
        <v>20074261.210000001</v>
      </c>
      <c r="ZQ78" s="619">
        <v>3132320.54</v>
      </c>
      <c r="ZR78" s="619">
        <v>2430834.65</v>
      </c>
      <c r="ZS78" s="619">
        <v>4631076.4000000004</v>
      </c>
      <c r="ZT78" s="619">
        <v>8084280.5800000001</v>
      </c>
      <c r="ZU78" s="619">
        <v>7509827.3799999999</v>
      </c>
      <c r="ZV78" s="619">
        <v>11356645.77</v>
      </c>
      <c r="ZW78" s="619">
        <v>1205352.72</v>
      </c>
      <c r="ZX78" s="619">
        <v>1566072.64</v>
      </c>
      <c r="ZY78" s="619">
        <v>4072625.95</v>
      </c>
      <c r="ZZ78" s="619">
        <v>3946100.9</v>
      </c>
      <c r="AAA78" s="619">
        <v>1171733.3600000001</v>
      </c>
      <c r="AAB78" s="619">
        <v>1951510.3</v>
      </c>
      <c r="AAC78" s="619">
        <v>2078146.67</v>
      </c>
      <c r="AAD78" s="619">
        <v>1656113.08</v>
      </c>
      <c r="AAE78" s="619">
        <v>4278435.67</v>
      </c>
      <c r="AAF78" s="619">
        <v>1128837.56</v>
      </c>
      <c r="AAG78" s="619">
        <v>644629.68999999994</v>
      </c>
      <c r="AAH78" s="619">
        <v>2195451.2599999998</v>
      </c>
      <c r="AAI78" s="619">
        <v>30942105.59</v>
      </c>
      <c r="AAJ78" s="619">
        <v>5446705.8200000003</v>
      </c>
      <c r="AAK78" s="619">
        <v>7851286.6900000004</v>
      </c>
      <c r="AAL78" s="619">
        <v>2550665.33</v>
      </c>
      <c r="AAM78" s="619">
        <v>1599823.49</v>
      </c>
      <c r="AAN78" s="619">
        <v>10433255.58</v>
      </c>
      <c r="AAO78" s="619">
        <v>2356591.2000000002</v>
      </c>
      <c r="AAP78" s="619">
        <v>192523646.06</v>
      </c>
      <c r="AAQ78" s="619">
        <v>8488476.8699999992</v>
      </c>
      <c r="AAR78" s="619">
        <v>2128542.89</v>
      </c>
      <c r="AAS78" s="619">
        <v>8127221.8099999996</v>
      </c>
      <c r="AAT78" s="619">
        <v>5159642.62</v>
      </c>
      <c r="AAU78" s="619">
        <v>6121183.2000000002</v>
      </c>
      <c r="AAV78" s="619">
        <v>4384816.7699999996</v>
      </c>
      <c r="AAW78" s="619">
        <v>3791282.32</v>
      </c>
      <c r="AAX78" s="619">
        <v>41871320.509999998</v>
      </c>
      <c r="AAY78" s="619">
        <v>4176642.29</v>
      </c>
      <c r="AAZ78" s="619">
        <v>6005776.6799999997</v>
      </c>
      <c r="ABA78" s="619">
        <v>40504725.030000001</v>
      </c>
      <c r="ABB78" s="619">
        <v>9539098.6500000004</v>
      </c>
      <c r="ABC78" s="619">
        <v>1512353.25</v>
      </c>
      <c r="ABD78" s="619">
        <v>3679591.69</v>
      </c>
      <c r="ABE78" s="619">
        <v>3342855.35</v>
      </c>
      <c r="ABF78" s="619">
        <v>2376532.7200000002</v>
      </c>
      <c r="ABG78" s="619">
        <v>3141618.02</v>
      </c>
      <c r="ABH78" s="619">
        <v>4780271.6900000004</v>
      </c>
      <c r="ABI78" s="619">
        <v>42884314.979999997</v>
      </c>
      <c r="ABJ78" s="619">
        <v>14463631.060000001</v>
      </c>
      <c r="ABK78" s="619">
        <v>8603102.1199999992</v>
      </c>
      <c r="ABL78" s="619">
        <v>3725333.74</v>
      </c>
      <c r="ABM78" s="619">
        <v>10097246.869999999</v>
      </c>
      <c r="ABN78" s="619">
        <v>1781293.99</v>
      </c>
      <c r="ABO78" s="619">
        <v>1168450.46</v>
      </c>
      <c r="ABP78" s="619">
        <v>13319200.630000001</v>
      </c>
      <c r="ABQ78" s="619">
        <v>3373565.58</v>
      </c>
      <c r="ABR78" s="619">
        <v>8172667.4199999999</v>
      </c>
      <c r="ABS78" s="619">
        <v>8504827.2200000007</v>
      </c>
      <c r="ABT78" s="619">
        <v>5811464.9800000004</v>
      </c>
      <c r="ABU78" s="619">
        <v>5446521.2000000002</v>
      </c>
      <c r="ABV78" s="619">
        <v>3468321.25</v>
      </c>
      <c r="ABW78" s="619">
        <v>7840757.2800000003</v>
      </c>
      <c r="ABX78" s="619">
        <v>131588.82999999999</v>
      </c>
      <c r="ABY78" s="619">
        <v>1221369</v>
      </c>
      <c r="ABZ78" s="619">
        <v>1215127.5900000001</v>
      </c>
      <c r="ACA78" s="619">
        <v>7863391.7599999998</v>
      </c>
      <c r="ACB78" s="619">
        <v>2027683.81</v>
      </c>
      <c r="ACC78" s="619">
        <v>3319212.05</v>
      </c>
      <c r="ACD78" s="619">
        <v>36293282.43</v>
      </c>
      <c r="ACE78" s="619">
        <v>1221311.25</v>
      </c>
      <c r="ACF78" s="619">
        <v>1653331.11</v>
      </c>
      <c r="ACG78" s="619">
        <v>3053580.64</v>
      </c>
      <c r="ACH78" s="619">
        <v>6542040.4500000002</v>
      </c>
      <c r="ACI78" s="619">
        <v>2153312.0499999998</v>
      </c>
      <c r="ACK78" s="619">
        <v>1096723.68</v>
      </c>
      <c r="ACL78" s="619">
        <v>10208923.880000001</v>
      </c>
      <c r="ACM78" s="619">
        <v>7019636.0199999996</v>
      </c>
      <c r="ACN78" s="619">
        <v>3285353.31</v>
      </c>
      <c r="ACO78" s="619">
        <v>25718466.149999999</v>
      </c>
      <c r="ACP78" s="619">
        <v>9577466.4100000001</v>
      </c>
      <c r="ACQ78" s="619">
        <v>28695907.57</v>
      </c>
      <c r="ACR78" s="619">
        <v>26905711.449999999</v>
      </c>
      <c r="ACS78" s="619">
        <v>11717324.4</v>
      </c>
      <c r="ACT78" s="619">
        <v>33255835.050000001</v>
      </c>
      <c r="ACU78" s="619">
        <v>23819706.5</v>
      </c>
      <c r="ACV78" s="619">
        <v>19967718.84</v>
      </c>
      <c r="ACW78" s="619">
        <v>15435400.15</v>
      </c>
      <c r="ACX78" s="619">
        <v>6958686.8600000003</v>
      </c>
      <c r="ACY78" s="619">
        <v>2356724.5499999998</v>
      </c>
      <c r="ACZ78" s="619">
        <v>11431190.609999999</v>
      </c>
      <c r="ADA78" s="619">
        <v>6703987.1799999997</v>
      </c>
      <c r="ADB78" s="619">
        <v>9149260.8000000007</v>
      </c>
      <c r="ADC78" s="619">
        <v>4574863.16</v>
      </c>
      <c r="ADD78" s="619">
        <v>6094005.7000000002</v>
      </c>
      <c r="ADE78" s="619">
        <v>5339204.37</v>
      </c>
      <c r="ADF78" s="619">
        <v>7373939.5300000003</v>
      </c>
      <c r="ADG78" s="619">
        <v>39110299.740000002</v>
      </c>
      <c r="ADH78" s="619">
        <v>18960636.920000002</v>
      </c>
      <c r="ADI78" s="619">
        <v>715240.19</v>
      </c>
      <c r="ADJ78" s="619">
        <v>3043027.21</v>
      </c>
      <c r="ADK78" s="619">
        <v>12933776.710000001</v>
      </c>
      <c r="ADL78" s="619">
        <v>233200</v>
      </c>
      <c r="ADM78" s="619">
        <v>1775465.83</v>
      </c>
      <c r="ADN78" s="619">
        <v>8087351.9699999997</v>
      </c>
      <c r="ADO78" s="619">
        <v>13190567.779999999</v>
      </c>
      <c r="ADP78" s="619">
        <v>89346930.670000002</v>
      </c>
      <c r="ADQ78" s="619">
        <v>13208913.560000001</v>
      </c>
      <c r="ADR78" s="619">
        <v>5351063.96</v>
      </c>
      <c r="ADS78" s="619">
        <v>1857196.08</v>
      </c>
      <c r="ADT78" s="619">
        <v>27424467.27</v>
      </c>
      <c r="ADU78" s="619">
        <v>2699512.27</v>
      </c>
      <c r="ADV78" s="619">
        <v>3522625.99</v>
      </c>
      <c r="ADW78" s="619">
        <v>0</v>
      </c>
      <c r="ADX78" s="619">
        <v>1616839.18</v>
      </c>
      <c r="ADY78" s="619">
        <v>630570.43999999994</v>
      </c>
      <c r="ADZ78" s="619">
        <v>89048736.319999993</v>
      </c>
      <c r="AEA78" s="619">
        <v>40818868.82</v>
      </c>
      <c r="AEB78" s="619">
        <v>30953261.82</v>
      </c>
      <c r="AEC78" s="619">
        <v>11131763.85</v>
      </c>
      <c r="AED78" s="619">
        <v>1045961.03</v>
      </c>
      <c r="AEE78" s="619">
        <v>15508891.5</v>
      </c>
      <c r="AEF78" s="619">
        <v>20646687.469999999</v>
      </c>
      <c r="AEG78" s="619">
        <v>11432529.68</v>
      </c>
      <c r="AEH78" s="619">
        <v>5836718.75</v>
      </c>
      <c r="AEI78" s="619">
        <v>714819.34</v>
      </c>
      <c r="AEJ78" s="619">
        <v>8402429.6400000006</v>
      </c>
      <c r="AEK78" s="619">
        <v>9503321.5899999999</v>
      </c>
      <c r="AEL78" s="619">
        <v>3181273.74</v>
      </c>
      <c r="AEM78" s="619">
        <v>5212672.6399999997</v>
      </c>
      <c r="AEN78" s="619">
        <v>8928884.8599999994</v>
      </c>
      <c r="AEO78" s="619">
        <v>4063589.43</v>
      </c>
      <c r="AEP78" s="619">
        <v>882428.98</v>
      </c>
      <c r="AEQ78" s="619">
        <v>29601365.559999999</v>
      </c>
      <c r="AER78" s="619">
        <v>910715.07</v>
      </c>
      <c r="AES78" s="619">
        <v>16634233.08</v>
      </c>
      <c r="AET78" s="619">
        <v>35180979.579999998</v>
      </c>
      <c r="AEU78" s="619">
        <v>7694809.0599999996</v>
      </c>
      <c r="AEV78" s="619">
        <v>4790232.3</v>
      </c>
      <c r="AEW78" s="619">
        <v>10131547.01</v>
      </c>
      <c r="AEX78" s="619">
        <v>4764404.96</v>
      </c>
      <c r="AEY78" s="619">
        <v>24001822.73</v>
      </c>
      <c r="AEZ78" s="619">
        <v>7723660.6200000001</v>
      </c>
      <c r="AFA78" s="619">
        <v>9700542.8100000005</v>
      </c>
      <c r="AFB78" s="619">
        <v>8103835.3200000003</v>
      </c>
      <c r="AFC78" s="619">
        <v>3417363.37</v>
      </c>
      <c r="AFD78" s="619">
        <v>1625923.9</v>
      </c>
      <c r="AFE78" s="619">
        <v>1174233.6000000001</v>
      </c>
      <c r="AFF78" s="619">
        <v>5015932.17</v>
      </c>
      <c r="AFG78" s="619">
        <v>3206003.25</v>
      </c>
      <c r="AFH78" s="619">
        <v>6725769.4400000004</v>
      </c>
      <c r="AFI78" s="619">
        <v>4963792.37</v>
      </c>
      <c r="AFJ78" s="619">
        <v>3960468.64</v>
      </c>
      <c r="AFK78" s="619">
        <v>3785960.1</v>
      </c>
      <c r="AFL78" s="619">
        <v>2180133.58</v>
      </c>
      <c r="AFM78" s="619">
        <v>4518327.78</v>
      </c>
      <c r="AFN78" s="619">
        <v>3279744.47</v>
      </c>
      <c r="AFO78" s="619">
        <v>1899706.94</v>
      </c>
      <c r="AFP78" s="619">
        <v>2757211.61</v>
      </c>
      <c r="AFQ78" s="619">
        <v>59828119.640000001</v>
      </c>
      <c r="AFR78" s="619">
        <v>5396504.2400000002</v>
      </c>
      <c r="AFS78" s="619">
        <v>6599614.1799999997</v>
      </c>
      <c r="AFT78" s="619">
        <v>3422817.58</v>
      </c>
      <c r="AFU78" s="619">
        <v>3336653.7199999997</v>
      </c>
      <c r="AFV78" s="619">
        <v>2959604.06</v>
      </c>
      <c r="AFW78" s="619">
        <v>1762164.88</v>
      </c>
      <c r="AFX78" s="619">
        <v>6001782.1100000003</v>
      </c>
      <c r="AFY78" s="619">
        <v>3376594.39</v>
      </c>
      <c r="AFZ78" s="619">
        <v>2250891.04</v>
      </c>
      <c r="AGA78" s="619">
        <v>7227094.9700000007</v>
      </c>
      <c r="AGB78" s="619">
        <v>1949905.67</v>
      </c>
      <c r="AGC78" s="619">
        <v>33572538.210000001</v>
      </c>
      <c r="AGD78" s="619">
        <v>1983561.59</v>
      </c>
      <c r="AGE78" s="619">
        <v>4943504.8600000003</v>
      </c>
      <c r="AGF78" s="619">
        <v>3229430.89</v>
      </c>
      <c r="AGG78" s="619">
        <v>8701992.0099999998</v>
      </c>
      <c r="AGH78" s="619">
        <v>3991998.56</v>
      </c>
      <c r="AGI78" s="619">
        <v>648766.49</v>
      </c>
      <c r="AGJ78" s="619">
        <v>4530618.96</v>
      </c>
      <c r="AGK78" s="619">
        <v>1928770.58</v>
      </c>
      <c r="AGL78" s="619">
        <v>5335500.5</v>
      </c>
      <c r="AGM78" s="619">
        <v>2022073.51</v>
      </c>
      <c r="AGN78" s="619">
        <v>692679.28</v>
      </c>
      <c r="AGO78" s="619">
        <v>2387333.67</v>
      </c>
      <c r="AGP78" s="619">
        <v>1946385.94</v>
      </c>
      <c r="AGQ78" s="619">
        <v>871412.9</v>
      </c>
      <c r="AGR78" s="619">
        <v>132081.4</v>
      </c>
      <c r="AGS78" s="619">
        <v>934960.24</v>
      </c>
      <c r="AGT78" s="619">
        <v>606359.19999999995</v>
      </c>
      <c r="AGU78" s="619">
        <v>955781.38</v>
      </c>
      <c r="AGV78" s="619">
        <v>25000</v>
      </c>
      <c r="AGX78" s="619">
        <v>7322361.9000000004</v>
      </c>
      <c r="AGY78" s="619">
        <v>4685875.13</v>
      </c>
      <c r="AGZ78" s="619">
        <v>5906004.46</v>
      </c>
      <c r="AHA78" s="619">
        <v>233952.5</v>
      </c>
      <c r="AHB78" s="619">
        <v>2506077.5499999998</v>
      </c>
      <c r="AHC78" s="619">
        <v>1990437.17</v>
      </c>
      <c r="AHD78" s="619">
        <v>934928.01</v>
      </c>
      <c r="AHE78" s="619">
        <v>7698605.29</v>
      </c>
      <c r="AHF78" s="619">
        <v>1864598.98</v>
      </c>
      <c r="AHG78" s="619">
        <v>431280.79</v>
      </c>
      <c r="AHH78" s="619">
        <v>4018675.77</v>
      </c>
      <c r="AHI78" s="619">
        <v>1591367.16</v>
      </c>
      <c r="AHJ78" s="619">
        <v>723586.13</v>
      </c>
      <c r="AHK78" s="619">
        <v>1422352.81</v>
      </c>
      <c r="AHL78" s="619">
        <v>1941256.06</v>
      </c>
      <c r="AHM78" s="619">
        <v>66281.58</v>
      </c>
      <c r="AHN78" s="619">
        <v>1529950.3</v>
      </c>
      <c r="AHO78" s="619">
        <v>2122121.48</v>
      </c>
      <c r="AHP78" s="619">
        <v>1449530.67</v>
      </c>
      <c r="AHQ78" s="613">
        <v>3210618.99</v>
      </c>
      <c r="AHR78" s="613">
        <v>1019452.82</v>
      </c>
      <c r="AHS78" s="613">
        <v>4348424.62</v>
      </c>
      <c r="AHT78" s="619">
        <f t="shared" si="79"/>
        <v>8321749707.0069942</v>
      </c>
      <c r="AHV78" s="627" t="s">
        <v>6273</v>
      </c>
      <c r="AHW78" s="627" t="s">
        <v>6090</v>
      </c>
      <c r="AHX78" s="627" t="s">
        <v>6091</v>
      </c>
    </row>
    <row r="79" spans="1:908" x14ac:dyDescent="0.8">
      <c r="A79" s="613" t="str">
        <f t="shared" si="78"/>
        <v>ภาระ</v>
      </c>
      <c r="B79" s="618" t="s">
        <v>6092</v>
      </c>
      <c r="C79" s="619" t="s">
        <v>6093</v>
      </c>
      <c r="D79" s="619">
        <v>2247</v>
      </c>
      <c r="E79" s="619">
        <v>2083896.53</v>
      </c>
      <c r="F79" s="619">
        <v>3956681.29</v>
      </c>
      <c r="G79" s="619">
        <v>277017.15000000002</v>
      </c>
      <c r="H79" s="619">
        <v>7593617.4400000004</v>
      </c>
      <c r="I79" s="619">
        <v>311855.5</v>
      </c>
      <c r="J79" s="619">
        <v>5408247.79</v>
      </c>
      <c r="K79" s="619">
        <v>520972.29</v>
      </c>
      <c r="L79" s="619">
        <v>1175455.6100000001</v>
      </c>
      <c r="M79" s="619">
        <v>1303263.8899999999</v>
      </c>
      <c r="N79" s="619">
        <v>2975257.62</v>
      </c>
      <c r="O79" s="619">
        <v>1712779.79</v>
      </c>
      <c r="P79" s="619">
        <v>1786604.05</v>
      </c>
      <c r="Q79" s="619">
        <v>1181567.6499999999</v>
      </c>
      <c r="R79" s="619">
        <v>646206.26</v>
      </c>
      <c r="S79" s="619">
        <v>7240757.5</v>
      </c>
      <c r="T79" s="619">
        <v>1681353.85</v>
      </c>
      <c r="U79" s="619">
        <v>660955.02</v>
      </c>
      <c r="V79" s="619">
        <v>43270</v>
      </c>
      <c r="W79" s="619">
        <v>10713227.99</v>
      </c>
      <c r="X79" s="619">
        <v>1564312.22</v>
      </c>
      <c r="Y79" s="619">
        <v>139776.1</v>
      </c>
      <c r="Z79" s="619">
        <v>2735741.71</v>
      </c>
      <c r="AA79" s="619">
        <v>1638371.64</v>
      </c>
      <c r="AB79" s="619">
        <v>609108.39</v>
      </c>
      <c r="AC79" s="619">
        <v>33329317.300000001</v>
      </c>
      <c r="AD79" s="619">
        <v>1278649.33</v>
      </c>
      <c r="AE79" s="619">
        <v>2268632.2400000002</v>
      </c>
      <c r="AF79" s="619">
        <v>14019867.130000001</v>
      </c>
      <c r="AG79" s="619">
        <v>1115306.3</v>
      </c>
      <c r="AH79" s="619">
        <v>12465432.869999999</v>
      </c>
      <c r="AI79" s="619">
        <v>5077808.3499999996</v>
      </c>
      <c r="AJ79" s="619">
        <v>1858154.97</v>
      </c>
      <c r="AK79" s="619">
        <v>1395899.8</v>
      </c>
      <c r="AL79" s="619">
        <v>1996410.26</v>
      </c>
      <c r="AM79" s="619">
        <v>5059419.04</v>
      </c>
      <c r="AN79" s="619">
        <v>155766.79</v>
      </c>
      <c r="AO79" s="619">
        <v>1623037.43</v>
      </c>
      <c r="AP79" s="619">
        <v>1066488.18</v>
      </c>
      <c r="AQ79" s="619">
        <v>569846.93999999994</v>
      </c>
      <c r="AR79" s="619">
        <v>790397.32</v>
      </c>
      <c r="AS79" s="619">
        <v>1427215.4</v>
      </c>
      <c r="AU79" s="619">
        <v>95951.5</v>
      </c>
      <c r="AV79" s="619">
        <v>143090.97</v>
      </c>
      <c r="AW79" s="619">
        <v>2398316.46</v>
      </c>
      <c r="AX79" s="619">
        <v>499756.69</v>
      </c>
      <c r="AY79" s="619">
        <v>1839932.53</v>
      </c>
      <c r="AZ79" s="619">
        <v>2940</v>
      </c>
      <c r="BA79" s="619">
        <v>213322.81</v>
      </c>
      <c r="BB79" s="619">
        <v>0</v>
      </c>
      <c r="BC79" s="619">
        <v>43248.979999999996</v>
      </c>
      <c r="BD79" s="619">
        <v>27436</v>
      </c>
      <c r="BE79" s="619">
        <v>312428.45</v>
      </c>
      <c r="BF79" s="619">
        <v>4517295.01</v>
      </c>
      <c r="BG79" s="619">
        <v>64407.78</v>
      </c>
      <c r="BH79" s="619">
        <v>217184.28</v>
      </c>
      <c r="BI79" s="619">
        <v>4236137.12</v>
      </c>
      <c r="BJ79" s="619">
        <v>11517702.226</v>
      </c>
      <c r="BK79" s="619">
        <v>515437.09</v>
      </c>
      <c r="BL79" s="619">
        <v>108014</v>
      </c>
      <c r="BM79" s="619">
        <v>2496021.71</v>
      </c>
      <c r="BN79" s="619">
        <v>344847</v>
      </c>
      <c r="BO79" s="619">
        <v>41880</v>
      </c>
      <c r="BP79" s="619">
        <v>221907.73</v>
      </c>
      <c r="BQ79" s="619">
        <v>246085.9</v>
      </c>
      <c r="BS79" s="619">
        <v>664026.51</v>
      </c>
      <c r="BT79" s="619">
        <v>446261.74</v>
      </c>
      <c r="BU79" s="619">
        <v>1617723.9</v>
      </c>
      <c r="BV79" s="619">
        <v>829048.27</v>
      </c>
      <c r="BW79" s="619">
        <v>1341082.3400000001</v>
      </c>
      <c r="BX79" s="619">
        <v>586961.4</v>
      </c>
      <c r="BY79" s="619">
        <v>1062812.97</v>
      </c>
      <c r="BZ79" s="619">
        <v>11810133.76</v>
      </c>
      <c r="CA79" s="619">
        <v>413386.01</v>
      </c>
      <c r="CB79" s="619">
        <v>69250</v>
      </c>
      <c r="CC79" s="619">
        <v>4667417.08</v>
      </c>
      <c r="CD79" s="619">
        <v>1223626</v>
      </c>
      <c r="CE79" s="619">
        <v>269305</v>
      </c>
      <c r="CF79" s="619">
        <v>619438.81000000006</v>
      </c>
      <c r="CG79" s="619">
        <v>49915.4</v>
      </c>
      <c r="CH79" s="619">
        <v>492267.38</v>
      </c>
      <c r="CI79" s="619">
        <v>5854452.5</v>
      </c>
      <c r="CJ79" s="619">
        <v>567047.38</v>
      </c>
      <c r="CK79" s="619">
        <v>660308.80000000005</v>
      </c>
      <c r="CL79" s="619">
        <v>886455.2</v>
      </c>
      <c r="CM79" s="619">
        <v>725720.7</v>
      </c>
      <c r="CN79" s="619">
        <v>1030799.25</v>
      </c>
      <c r="CO79" s="619">
        <v>52230.59</v>
      </c>
      <c r="CP79" s="619">
        <v>1635663.2</v>
      </c>
      <c r="CQ79" s="619">
        <v>86454.8</v>
      </c>
      <c r="CR79" s="619">
        <v>116921</v>
      </c>
      <c r="CS79" s="619">
        <v>234545.82</v>
      </c>
      <c r="CT79" s="619">
        <v>1143242</v>
      </c>
      <c r="CU79" s="619">
        <v>530125.48</v>
      </c>
      <c r="CV79" s="619">
        <v>836138.62</v>
      </c>
      <c r="CW79" s="619">
        <v>3903672.99</v>
      </c>
      <c r="CX79" s="619">
        <v>524863.62</v>
      </c>
      <c r="CY79" s="619">
        <v>2074641.91</v>
      </c>
      <c r="CZ79" s="619">
        <v>457912.45</v>
      </c>
      <c r="DA79" s="619">
        <v>1051738.67</v>
      </c>
      <c r="DB79" s="619">
        <v>18614439.260000002</v>
      </c>
      <c r="DC79" s="619">
        <v>32576063.559999999</v>
      </c>
      <c r="DD79" s="619">
        <v>2261893.2400000002</v>
      </c>
      <c r="DE79" s="619">
        <v>877271.27</v>
      </c>
      <c r="DF79" s="619">
        <v>1758885.28</v>
      </c>
      <c r="DG79" s="619">
        <v>1469111.73</v>
      </c>
      <c r="DH79" s="619">
        <v>1702689.45</v>
      </c>
      <c r="DI79" s="619">
        <v>1586431.21</v>
      </c>
      <c r="DJ79" s="619">
        <v>245444.56</v>
      </c>
      <c r="DK79" s="619">
        <v>45708978.939999998</v>
      </c>
      <c r="DL79" s="619">
        <v>632831.05000000005</v>
      </c>
      <c r="DM79" s="619">
        <v>1234826.6100000001</v>
      </c>
      <c r="DN79" s="619">
        <v>291584.40000000002</v>
      </c>
      <c r="DO79" s="619">
        <v>1605110.24</v>
      </c>
      <c r="DP79" s="619">
        <v>1368033.81</v>
      </c>
      <c r="DQ79" s="619">
        <v>7541142.0899999999</v>
      </c>
      <c r="DR79" s="619">
        <v>1303429.0199</v>
      </c>
      <c r="DS79" s="619">
        <v>5985831.4199999999</v>
      </c>
      <c r="DT79" s="619">
        <v>20059423.100000001</v>
      </c>
      <c r="DU79" s="619">
        <v>285680</v>
      </c>
      <c r="DV79" s="619">
        <v>5864807.4800000004</v>
      </c>
      <c r="DW79" s="619">
        <v>11116553.77</v>
      </c>
      <c r="DX79" s="619">
        <v>689085.59</v>
      </c>
      <c r="DY79" s="619">
        <v>615828.72</v>
      </c>
      <c r="DZ79" s="619">
        <v>2370325.54</v>
      </c>
      <c r="EA79" s="619">
        <v>287811.71000000002</v>
      </c>
      <c r="EB79" s="619">
        <v>409187.03</v>
      </c>
      <c r="EC79" s="619">
        <v>1481302.55</v>
      </c>
      <c r="ED79" s="619">
        <v>7130160.1399999997</v>
      </c>
      <c r="EE79" s="619">
        <v>16344593.439999999</v>
      </c>
      <c r="EF79" s="619">
        <v>7247108.9900000002</v>
      </c>
      <c r="EG79" s="619">
        <v>29193.4</v>
      </c>
      <c r="EH79" s="619">
        <v>1326628.0900000001</v>
      </c>
      <c r="EI79" s="619">
        <v>1780815.76</v>
      </c>
      <c r="EJ79" s="619">
        <v>1220612.8600000001</v>
      </c>
      <c r="EK79" s="619">
        <v>2818507.3</v>
      </c>
      <c r="EL79" s="619">
        <v>904973.08</v>
      </c>
      <c r="EM79" s="619">
        <v>1459039.28</v>
      </c>
      <c r="EN79" s="619">
        <v>0</v>
      </c>
      <c r="EO79" s="619">
        <v>471976.84</v>
      </c>
      <c r="EP79" s="619">
        <v>2401015.91</v>
      </c>
      <c r="EQ79" s="619">
        <v>631960.30000000005</v>
      </c>
      <c r="ER79" s="619">
        <v>572702.30000000005</v>
      </c>
      <c r="ES79" s="619">
        <v>471772.24</v>
      </c>
      <c r="ET79" s="619">
        <v>1785418.08</v>
      </c>
      <c r="EU79" s="619">
        <v>1745948.33</v>
      </c>
      <c r="EV79" s="619">
        <v>111990.45</v>
      </c>
      <c r="EW79" s="619">
        <v>47818724.649999999</v>
      </c>
      <c r="EX79" s="619">
        <v>341322.4</v>
      </c>
      <c r="EY79" s="619">
        <v>549649.81999999995</v>
      </c>
      <c r="EZ79" s="619">
        <v>3024677.25</v>
      </c>
      <c r="FA79" s="619">
        <v>128550.5</v>
      </c>
      <c r="FB79" s="619">
        <v>1562720.5</v>
      </c>
      <c r="FC79" s="619">
        <v>516421.14</v>
      </c>
      <c r="FD79" s="619">
        <v>229049</v>
      </c>
      <c r="FE79" s="619">
        <v>1509012</v>
      </c>
      <c r="FF79" s="619">
        <v>836398.21</v>
      </c>
      <c r="FG79" s="619">
        <v>944216.44</v>
      </c>
      <c r="FH79" s="619">
        <v>533117.9</v>
      </c>
      <c r="FJ79" s="619">
        <v>994464.93</v>
      </c>
      <c r="FK79" s="619">
        <v>56591.1</v>
      </c>
      <c r="FL79" s="619">
        <v>628868.81000000006</v>
      </c>
      <c r="FM79" s="619">
        <v>695</v>
      </c>
      <c r="FN79" s="619">
        <v>307748.59000000003</v>
      </c>
      <c r="FO79" s="619">
        <v>365944</v>
      </c>
      <c r="FP79" s="619">
        <v>84795.4</v>
      </c>
      <c r="FQ79" s="619">
        <v>2932649.89</v>
      </c>
      <c r="FR79" s="619">
        <v>775914.62</v>
      </c>
      <c r="FS79" s="619">
        <v>2724137.7</v>
      </c>
      <c r="FT79" s="619">
        <v>1084259.07</v>
      </c>
      <c r="FU79" s="619">
        <v>1873378.79</v>
      </c>
      <c r="FV79" s="619">
        <v>763940</v>
      </c>
      <c r="FW79" s="619">
        <v>3369169.7</v>
      </c>
      <c r="FX79" s="619">
        <v>1078212.25</v>
      </c>
      <c r="FY79" s="619">
        <v>985376.06</v>
      </c>
      <c r="FZ79" s="619">
        <v>626409.4</v>
      </c>
      <c r="GA79" s="619">
        <v>2283899.0099999998</v>
      </c>
      <c r="GB79" s="619">
        <v>596530.06999999995</v>
      </c>
      <c r="GC79" s="619">
        <v>558946.4</v>
      </c>
      <c r="GD79" s="619">
        <v>203255.3</v>
      </c>
      <c r="GE79" s="619">
        <v>225273.02</v>
      </c>
      <c r="GF79" s="619">
        <v>763154.88</v>
      </c>
      <c r="GG79" s="619">
        <v>257822.38</v>
      </c>
      <c r="GH79" s="619">
        <v>3011995.97</v>
      </c>
      <c r="GI79" s="619">
        <v>654251.09</v>
      </c>
      <c r="GJ79" s="619">
        <v>235003</v>
      </c>
      <c r="GK79" s="619">
        <v>660405.31000000006</v>
      </c>
      <c r="GL79" s="619">
        <v>4203548.6500000004</v>
      </c>
      <c r="GM79" s="619">
        <v>33544.5</v>
      </c>
      <c r="GN79" s="619">
        <v>502716.9</v>
      </c>
      <c r="GO79" s="619">
        <v>369744.38</v>
      </c>
      <c r="GP79" s="619">
        <v>225907.26</v>
      </c>
      <c r="GQ79" s="619">
        <v>7044817.2000000002</v>
      </c>
      <c r="GR79" s="619">
        <v>1281664.0900000001</v>
      </c>
      <c r="GS79" s="619">
        <v>582963.68999999994</v>
      </c>
      <c r="GT79" s="619">
        <v>2438431.81</v>
      </c>
      <c r="GU79" s="619">
        <v>0</v>
      </c>
      <c r="GV79" s="619">
        <v>0</v>
      </c>
      <c r="GW79" s="619">
        <v>79595.350000000006</v>
      </c>
      <c r="GX79" s="619">
        <v>469442.13</v>
      </c>
      <c r="GY79" s="619">
        <v>7254468.3899999997</v>
      </c>
      <c r="GZ79" s="619">
        <v>17580</v>
      </c>
      <c r="HA79" s="619">
        <v>864560.93</v>
      </c>
      <c r="HB79" s="619">
        <v>768276.8</v>
      </c>
      <c r="HC79" s="619">
        <v>1048944.49</v>
      </c>
      <c r="HE79" s="619">
        <v>3805293.57</v>
      </c>
      <c r="HF79" s="619">
        <v>6695051.5</v>
      </c>
      <c r="HG79" s="619">
        <v>1455149.07</v>
      </c>
      <c r="HH79" s="619">
        <v>2241957.9900000002</v>
      </c>
      <c r="HI79" s="619">
        <v>160615</v>
      </c>
      <c r="HJ79" s="619">
        <v>74810</v>
      </c>
      <c r="HK79" s="619">
        <v>724537.08</v>
      </c>
      <c r="HL79" s="619">
        <v>327789.53999999998</v>
      </c>
      <c r="HM79" s="619">
        <v>5607895.6299999999</v>
      </c>
      <c r="HN79" s="619">
        <v>1204035.8700000001</v>
      </c>
      <c r="HO79" s="619">
        <v>444535.4</v>
      </c>
      <c r="HP79" s="619">
        <v>94454.58</v>
      </c>
      <c r="HQ79" s="619">
        <v>1196823.46</v>
      </c>
      <c r="HR79" s="619">
        <v>959754.25</v>
      </c>
      <c r="HS79" s="619">
        <v>615341.28</v>
      </c>
      <c r="HT79" s="619">
        <v>1491605.2</v>
      </c>
      <c r="HU79" s="619">
        <v>1441582.95</v>
      </c>
      <c r="HV79" s="619">
        <v>1218666.75</v>
      </c>
      <c r="HW79" s="619">
        <v>360115.4</v>
      </c>
      <c r="HX79" s="619">
        <v>443042</v>
      </c>
      <c r="HY79" s="619">
        <v>5570978.7400000002</v>
      </c>
      <c r="HZ79" s="619">
        <v>1578899.45</v>
      </c>
      <c r="IA79" s="619">
        <v>849596.25</v>
      </c>
      <c r="IB79" s="619">
        <v>2482641.88</v>
      </c>
      <c r="IC79" s="619">
        <v>811562.33</v>
      </c>
      <c r="ID79" s="619">
        <v>3041682.09</v>
      </c>
      <c r="IE79" s="619">
        <v>362489.59999999998</v>
      </c>
      <c r="IF79" s="619">
        <v>1500334</v>
      </c>
      <c r="IG79" s="619">
        <v>923397.2</v>
      </c>
      <c r="IH79" s="619">
        <v>630839.80000000005</v>
      </c>
      <c r="II79" s="619">
        <v>31114.5</v>
      </c>
      <c r="IJ79" s="619">
        <v>28660</v>
      </c>
      <c r="IK79" s="619">
        <v>400458.51</v>
      </c>
      <c r="IL79" s="619">
        <v>6137468.9699999997</v>
      </c>
      <c r="IM79" s="619">
        <v>9262156.4199999999</v>
      </c>
      <c r="IN79" s="619">
        <v>521768.06</v>
      </c>
      <c r="IO79" s="619">
        <v>466267.08</v>
      </c>
      <c r="IP79" s="619">
        <v>1437313.1</v>
      </c>
      <c r="IQ79" s="619">
        <v>780785.53</v>
      </c>
      <c r="IR79" s="619">
        <v>1277983.28</v>
      </c>
      <c r="IS79" s="619">
        <v>676794.24</v>
      </c>
      <c r="IT79" s="619">
        <v>43716542.460000001</v>
      </c>
      <c r="IU79" s="619">
        <v>9458816.1899999995</v>
      </c>
      <c r="IV79" s="619">
        <v>859320.5</v>
      </c>
      <c r="IW79" s="619">
        <v>913240.5</v>
      </c>
      <c r="IX79" s="619">
        <v>1784907.67</v>
      </c>
      <c r="IY79" s="619">
        <v>237307.63</v>
      </c>
      <c r="IZ79" s="619">
        <v>1381834.15</v>
      </c>
      <c r="JA79" s="619">
        <v>313117.59999999998</v>
      </c>
      <c r="JB79" s="619">
        <v>623568.80000000005</v>
      </c>
      <c r="JC79" s="619">
        <v>304821.8</v>
      </c>
      <c r="JD79" s="619">
        <v>160540</v>
      </c>
      <c r="JE79" s="619">
        <v>844840.27</v>
      </c>
      <c r="JF79" s="619">
        <v>255093</v>
      </c>
      <c r="JG79" s="619">
        <v>17024072.460000001</v>
      </c>
      <c r="JH79" s="619">
        <v>1042311.8</v>
      </c>
      <c r="JI79" s="619">
        <v>679068.9</v>
      </c>
      <c r="JJ79" s="619">
        <v>366236.99</v>
      </c>
      <c r="JK79" s="619">
        <v>342910.4</v>
      </c>
      <c r="JL79" s="619">
        <v>22942747.969999999</v>
      </c>
      <c r="JM79" s="619">
        <v>266882.7</v>
      </c>
      <c r="JN79" s="619">
        <v>1543175.63</v>
      </c>
      <c r="JO79" s="619">
        <v>4741753.3499999996</v>
      </c>
      <c r="JP79" s="619">
        <v>1444292.36</v>
      </c>
      <c r="JQ79" s="619">
        <v>3168304.78</v>
      </c>
      <c r="JR79" s="619">
        <v>644810.32999999996</v>
      </c>
      <c r="JS79" s="619">
        <v>244200</v>
      </c>
      <c r="JU79" s="619">
        <v>807647.3</v>
      </c>
      <c r="JV79" s="619">
        <v>210033.5</v>
      </c>
      <c r="JW79" s="619">
        <v>228569</v>
      </c>
      <c r="JX79" s="619">
        <v>146254.79999999999</v>
      </c>
      <c r="JY79" s="619">
        <v>4909505.55</v>
      </c>
      <c r="JZ79" s="619">
        <v>1301200.7</v>
      </c>
      <c r="KA79" s="619">
        <v>567050</v>
      </c>
      <c r="KB79" s="619">
        <v>1326421.54</v>
      </c>
      <c r="KC79" s="619">
        <v>911203.3</v>
      </c>
      <c r="KD79" s="619">
        <v>549404.1</v>
      </c>
      <c r="KE79" s="619">
        <v>612966.5</v>
      </c>
      <c r="KF79" s="619">
        <v>65575.100000000006</v>
      </c>
      <c r="KG79" s="619">
        <v>498097.99</v>
      </c>
      <c r="KH79" s="619">
        <v>1078307.25</v>
      </c>
      <c r="KI79" s="619">
        <v>80554880.879999995</v>
      </c>
      <c r="KJ79" s="619">
        <v>8337157.0099999998</v>
      </c>
      <c r="KK79" s="619">
        <v>781034.81</v>
      </c>
      <c r="KL79" s="619">
        <v>562882.06000000006</v>
      </c>
      <c r="KM79" s="619">
        <v>1387100.15</v>
      </c>
      <c r="KN79" s="619">
        <v>1277242.68</v>
      </c>
      <c r="KO79" s="619">
        <v>15636720.76</v>
      </c>
      <c r="KP79" s="619">
        <v>1354539.45</v>
      </c>
      <c r="KQ79" s="619">
        <v>946790.43</v>
      </c>
      <c r="KR79" s="619">
        <v>21100779.870000001</v>
      </c>
      <c r="KS79" s="619">
        <v>567869.14</v>
      </c>
      <c r="KT79" s="619">
        <v>424668.22</v>
      </c>
      <c r="KU79" s="619">
        <v>3771172.02</v>
      </c>
      <c r="KV79" s="619">
        <v>1408293.09</v>
      </c>
      <c r="KW79" s="619">
        <v>692160.1</v>
      </c>
      <c r="KX79" s="619">
        <v>29415661.109999999</v>
      </c>
      <c r="KY79" s="619">
        <v>1389406.15</v>
      </c>
      <c r="KZ79" s="619">
        <v>21691576.539999999</v>
      </c>
      <c r="LA79" s="619">
        <v>616423.28</v>
      </c>
      <c r="LB79" s="619">
        <v>542034.35</v>
      </c>
      <c r="LC79" s="619">
        <v>3668793.59</v>
      </c>
      <c r="LD79" s="619">
        <v>1183654.8</v>
      </c>
      <c r="LE79" s="619">
        <v>489699.58</v>
      </c>
      <c r="LF79" s="619">
        <v>693293.06</v>
      </c>
      <c r="LG79" s="619">
        <v>569018.72</v>
      </c>
      <c r="LH79" s="619">
        <v>158820.5</v>
      </c>
      <c r="LI79" s="619">
        <v>19050</v>
      </c>
      <c r="LJ79" s="619">
        <v>82999.600000000006</v>
      </c>
      <c r="LK79" s="619">
        <v>9889933.120000001</v>
      </c>
      <c r="LL79" s="619">
        <v>1148948.25</v>
      </c>
      <c r="LM79" s="619">
        <v>1150961.8</v>
      </c>
      <c r="LN79" s="619">
        <v>215874.64</v>
      </c>
      <c r="LO79" s="619">
        <v>1345125.1500000001</v>
      </c>
      <c r="LP79" s="619">
        <v>1631209.31</v>
      </c>
      <c r="LQ79" s="619">
        <v>913445.83</v>
      </c>
      <c r="LR79" s="619">
        <v>76091.100000000006</v>
      </c>
      <c r="LS79" s="619">
        <v>2946011.1</v>
      </c>
      <c r="LT79" s="619">
        <v>51012</v>
      </c>
      <c r="LU79" s="619">
        <v>762321.45</v>
      </c>
      <c r="LV79" s="619">
        <v>15609288.039999999</v>
      </c>
      <c r="LW79" s="619">
        <v>4877073.5</v>
      </c>
      <c r="LX79" s="619">
        <v>38561133.25</v>
      </c>
      <c r="LY79" s="619">
        <v>3963760.14</v>
      </c>
      <c r="LZ79" s="619">
        <v>2082385.62</v>
      </c>
      <c r="MA79" s="619">
        <v>1830971.31</v>
      </c>
      <c r="MB79" s="619">
        <v>303586.55</v>
      </c>
      <c r="MC79" s="619">
        <v>818133.47</v>
      </c>
      <c r="MD79" s="619">
        <v>1548573.6</v>
      </c>
      <c r="ME79" s="619">
        <v>1099269.6399999999</v>
      </c>
      <c r="MF79" s="619">
        <v>5488580.8200000003</v>
      </c>
      <c r="MG79" s="619">
        <v>173615.15</v>
      </c>
      <c r="MH79" s="619">
        <v>38562907</v>
      </c>
      <c r="MI79" s="619">
        <v>1712638.6</v>
      </c>
      <c r="MJ79" s="619">
        <v>264951.06</v>
      </c>
      <c r="MK79" s="619">
        <v>679075.42999999993</v>
      </c>
      <c r="ML79" s="619">
        <v>580964.02</v>
      </c>
      <c r="MM79" s="619">
        <v>1303310.3500000001</v>
      </c>
      <c r="MN79" s="619">
        <v>1848863.81</v>
      </c>
      <c r="MO79" s="619">
        <v>569688.66</v>
      </c>
      <c r="MP79" s="619">
        <v>2157158.77</v>
      </c>
      <c r="MQ79" s="619">
        <v>1014450.39</v>
      </c>
      <c r="MR79" s="619">
        <v>86318.5</v>
      </c>
      <c r="MS79" s="619">
        <v>211248</v>
      </c>
      <c r="MT79" s="619">
        <v>6713868</v>
      </c>
      <c r="MU79" s="619">
        <v>2270005.6800000002</v>
      </c>
      <c r="MV79" s="619">
        <v>792736.8</v>
      </c>
      <c r="MW79" s="619">
        <v>1335781.7</v>
      </c>
      <c r="MX79" s="619">
        <v>4043873.97</v>
      </c>
      <c r="MY79" s="619">
        <v>517715.1</v>
      </c>
      <c r="MZ79" s="619">
        <v>4236364.5</v>
      </c>
      <c r="NA79" s="619">
        <v>3712965.1300000004</v>
      </c>
      <c r="NB79" s="619">
        <v>1671143.81</v>
      </c>
      <c r="NC79" s="619">
        <v>906917.14</v>
      </c>
      <c r="ND79" s="619">
        <v>282209.59999999998</v>
      </c>
      <c r="NE79" s="619">
        <v>776757.46</v>
      </c>
      <c r="NF79" s="619">
        <v>1072372.55</v>
      </c>
      <c r="NG79" s="619">
        <v>379660.4</v>
      </c>
      <c r="NH79" s="619">
        <v>19313248.920000002</v>
      </c>
      <c r="NI79" s="619">
        <v>1134056.8700000001</v>
      </c>
      <c r="NJ79" s="619">
        <v>2504035.0499999998</v>
      </c>
      <c r="NK79" s="619">
        <v>9488314.3599999994</v>
      </c>
      <c r="NL79" s="619">
        <v>9484190.9000000004</v>
      </c>
      <c r="NM79" s="619">
        <v>9104.7000000000007</v>
      </c>
      <c r="NN79" s="619">
        <v>517758.2</v>
      </c>
      <c r="NO79" s="619">
        <v>28530</v>
      </c>
      <c r="NP79" s="619">
        <v>372848.8</v>
      </c>
      <c r="NQ79" s="619">
        <v>17574491.030000001</v>
      </c>
      <c r="NR79" s="619">
        <v>158441.4</v>
      </c>
      <c r="NS79" s="619">
        <v>236728</v>
      </c>
      <c r="NT79" s="619">
        <v>128079.6</v>
      </c>
      <c r="NU79" s="619">
        <v>261617.8</v>
      </c>
      <c r="NV79" s="619">
        <v>126834.75</v>
      </c>
      <c r="NW79" s="619">
        <v>9510</v>
      </c>
      <c r="NX79" s="619">
        <v>58016</v>
      </c>
      <c r="NY79" s="619">
        <v>7100127.7300000004</v>
      </c>
      <c r="NZ79" s="619">
        <v>407484.05</v>
      </c>
      <c r="OA79" s="619">
        <v>541684.19999999995</v>
      </c>
      <c r="OB79" s="619">
        <v>826813.2</v>
      </c>
      <c r="OC79" s="619">
        <v>1762761.69</v>
      </c>
      <c r="OD79" s="619">
        <v>402164.58</v>
      </c>
      <c r="OE79" s="619">
        <v>0</v>
      </c>
      <c r="OF79" s="619">
        <v>16771395.810000001</v>
      </c>
      <c r="OG79" s="619">
        <v>941407.72</v>
      </c>
      <c r="OH79" s="619">
        <v>11991907.529999999</v>
      </c>
      <c r="OI79" s="619">
        <v>589706.39</v>
      </c>
      <c r="OJ79" s="619">
        <v>2376074.52</v>
      </c>
      <c r="OK79" s="619">
        <v>3742282.37</v>
      </c>
      <c r="OL79" s="619">
        <v>440246.29</v>
      </c>
      <c r="OM79" s="619">
        <v>2432190.58</v>
      </c>
      <c r="ON79" s="619">
        <v>370700.52</v>
      </c>
      <c r="OO79" s="619">
        <v>5778719.5599999996</v>
      </c>
      <c r="OP79" s="619">
        <v>8479364.6699999999</v>
      </c>
      <c r="OQ79" s="619">
        <v>1382273.99</v>
      </c>
      <c r="OR79" s="619">
        <v>2832044</v>
      </c>
      <c r="OS79" s="619">
        <v>1677040.38</v>
      </c>
      <c r="OT79" s="619">
        <v>195521.6</v>
      </c>
      <c r="OU79" s="619">
        <v>680856</v>
      </c>
      <c r="OV79" s="619">
        <v>1185195.72</v>
      </c>
      <c r="OW79" s="619">
        <v>758327.9</v>
      </c>
      <c r="OX79" s="619">
        <v>1561923.3</v>
      </c>
      <c r="OY79" s="619">
        <v>9761198.6500000004</v>
      </c>
      <c r="OZ79" s="619">
        <v>379014.8</v>
      </c>
      <c r="PA79" s="619">
        <v>591809.4</v>
      </c>
      <c r="PB79" s="619">
        <v>149200</v>
      </c>
      <c r="PC79" s="619">
        <v>32074488.09</v>
      </c>
      <c r="PD79" s="619">
        <v>886836</v>
      </c>
      <c r="PE79" s="619">
        <v>5523778.5599999996</v>
      </c>
      <c r="PF79" s="619">
        <v>240154.9</v>
      </c>
      <c r="PG79" s="619">
        <v>590657.86</v>
      </c>
      <c r="PH79" s="619">
        <v>2704570.84</v>
      </c>
      <c r="PI79" s="619">
        <v>1694609.02</v>
      </c>
      <c r="PJ79" s="619">
        <v>777007.79</v>
      </c>
      <c r="PK79" s="619">
        <v>1480215.91</v>
      </c>
      <c r="PL79" s="619">
        <v>1408764.26</v>
      </c>
      <c r="PM79" s="619">
        <v>1333320.2</v>
      </c>
      <c r="PN79" s="619">
        <v>3051088.71</v>
      </c>
      <c r="PO79" s="619">
        <v>120380</v>
      </c>
      <c r="PP79" s="619">
        <v>9295340.8900000006</v>
      </c>
      <c r="PQ79" s="619">
        <v>1221741.5</v>
      </c>
      <c r="PR79" s="619">
        <v>782032.1</v>
      </c>
      <c r="PS79" s="619">
        <v>656742.01</v>
      </c>
      <c r="PT79" s="619">
        <v>1278650.6599999999</v>
      </c>
      <c r="PU79" s="619">
        <v>1445718.9</v>
      </c>
      <c r="PV79" s="619">
        <v>1830721.69</v>
      </c>
      <c r="PX79" s="619">
        <v>1909369.21</v>
      </c>
      <c r="PY79" s="619">
        <v>34449709.490000002</v>
      </c>
      <c r="PZ79" s="619">
        <v>4892237.68</v>
      </c>
      <c r="QA79" s="619">
        <v>11458864.09</v>
      </c>
      <c r="QB79" s="619">
        <v>1442547.56</v>
      </c>
      <c r="QC79" s="619">
        <v>2187435.81</v>
      </c>
      <c r="QD79" s="619">
        <v>610283.24</v>
      </c>
      <c r="QE79" s="619">
        <v>6301216.0999999996</v>
      </c>
      <c r="QF79" s="619">
        <v>1709963.91</v>
      </c>
      <c r="QG79" s="619">
        <v>1429479.16</v>
      </c>
      <c r="QH79" s="619">
        <v>698470</v>
      </c>
      <c r="QI79" s="619">
        <v>7260381.4299999997</v>
      </c>
      <c r="QJ79" s="619">
        <v>1090218.9099999999</v>
      </c>
      <c r="QK79" s="619">
        <v>2592299.6</v>
      </c>
      <c r="QL79" s="619">
        <v>1902413.4</v>
      </c>
      <c r="QM79" s="619">
        <v>3683341</v>
      </c>
      <c r="QN79" s="619">
        <v>10825075.5</v>
      </c>
      <c r="QO79" s="619">
        <v>13121059.630000001</v>
      </c>
      <c r="QP79" s="619">
        <v>1270036.17</v>
      </c>
      <c r="QQ79" s="619">
        <v>254399.99</v>
      </c>
      <c r="QR79" s="619">
        <v>805972.05</v>
      </c>
      <c r="QS79" s="619">
        <v>56765</v>
      </c>
      <c r="QT79" s="619">
        <v>598693.77999999991</v>
      </c>
      <c r="QU79" s="619">
        <v>46074744.359999999</v>
      </c>
      <c r="QV79" s="619">
        <v>1032689.45</v>
      </c>
      <c r="QW79" s="619">
        <v>5067136.67</v>
      </c>
      <c r="QX79" s="619">
        <v>1128763.8400000001</v>
      </c>
      <c r="QY79" s="619">
        <v>876386.43</v>
      </c>
      <c r="QZ79" s="619">
        <v>7722485.0700000003</v>
      </c>
      <c r="RA79" s="619">
        <v>2969324.79</v>
      </c>
      <c r="RB79" s="619">
        <v>3715765.54</v>
      </c>
      <c r="RC79" s="619">
        <v>994557.24</v>
      </c>
      <c r="RD79" s="619">
        <v>291442</v>
      </c>
      <c r="RE79" s="619">
        <v>466202.5</v>
      </c>
      <c r="RF79" s="619">
        <v>398754.8</v>
      </c>
      <c r="RG79" s="619">
        <v>771805.3</v>
      </c>
      <c r="RH79" s="619">
        <v>72745777.879999995</v>
      </c>
      <c r="RI79" s="619">
        <v>7253413.0199999996</v>
      </c>
      <c r="RJ79" s="619">
        <v>58500</v>
      </c>
      <c r="RK79" s="619">
        <v>1009663.42</v>
      </c>
      <c r="RL79" s="619">
        <v>3621042.65</v>
      </c>
      <c r="RM79" s="619">
        <v>2172694.34</v>
      </c>
      <c r="RN79" s="619">
        <v>4610555.9400000004</v>
      </c>
      <c r="RO79" s="619">
        <v>1568969.1</v>
      </c>
      <c r="RP79" s="619">
        <v>530244.6</v>
      </c>
      <c r="RQ79" s="619">
        <v>5486905.4699999997</v>
      </c>
      <c r="RR79" s="619">
        <v>8975783.6999999993</v>
      </c>
      <c r="RS79" s="619">
        <v>1266815.6499999999</v>
      </c>
      <c r="RT79" s="619">
        <v>1480944.95</v>
      </c>
      <c r="RU79" s="619">
        <v>511189</v>
      </c>
      <c r="RV79" s="619">
        <v>261564.99</v>
      </c>
      <c r="RW79" s="619">
        <v>184903.6</v>
      </c>
      <c r="RX79" s="619">
        <v>428760.4</v>
      </c>
      <c r="RY79" s="619">
        <v>535273.55000000005</v>
      </c>
      <c r="RZ79" s="619">
        <v>811027.28</v>
      </c>
      <c r="SA79" s="619">
        <v>552358.40000000002</v>
      </c>
      <c r="SB79" s="619">
        <v>33218627.109999999</v>
      </c>
      <c r="SC79" s="619">
        <v>2141559.52</v>
      </c>
      <c r="SD79" s="619">
        <v>499103.2</v>
      </c>
      <c r="SE79" s="619">
        <v>374786.85</v>
      </c>
      <c r="SF79" s="619">
        <v>1437190.85</v>
      </c>
      <c r="SG79" s="619">
        <v>2355541.5699999998</v>
      </c>
      <c r="SH79" s="619">
        <v>577007.34</v>
      </c>
      <c r="SI79" s="619">
        <v>3811277.88</v>
      </c>
      <c r="SJ79" s="619">
        <v>839627.89</v>
      </c>
      <c r="SK79" s="619">
        <v>232833.73</v>
      </c>
      <c r="SL79" s="619">
        <v>16340626.539999999</v>
      </c>
      <c r="SM79" s="619">
        <v>699628.95</v>
      </c>
      <c r="SN79" s="619">
        <v>14574307.050000001</v>
      </c>
      <c r="SO79" s="619">
        <v>560081.1</v>
      </c>
      <c r="SP79" s="619">
        <v>1430039.49</v>
      </c>
      <c r="SQ79" s="619">
        <v>5421690.8099999996</v>
      </c>
      <c r="SR79" s="619">
        <v>176179.18</v>
      </c>
      <c r="SS79" s="619">
        <v>765376.18</v>
      </c>
      <c r="ST79" s="619">
        <v>375357.3</v>
      </c>
      <c r="SU79" s="619">
        <v>430328.6</v>
      </c>
      <c r="SV79" s="619">
        <v>90347229.989999995</v>
      </c>
      <c r="SW79" s="619">
        <v>149137.38</v>
      </c>
      <c r="SX79" s="619">
        <v>2845473.4</v>
      </c>
      <c r="SY79" s="619">
        <v>1674178.1</v>
      </c>
      <c r="SZ79" s="619">
        <v>199410.59</v>
      </c>
      <c r="TA79" s="619">
        <v>350596.5</v>
      </c>
      <c r="TB79" s="619">
        <v>2185869.59</v>
      </c>
      <c r="TC79" s="619">
        <v>5923290.2999999998</v>
      </c>
      <c r="TD79" s="619">
        <v>1156937.6000000001</v>
      </c>
      <c r="TE79" s="619">
        <v>1753497.84</v>
      </c>
      <c r="TF79" s="619">
        <v>1816770.48</v>
      </c>
      <c r="TG79" s="619">
        <v>5148923.41</v>
      </c>
      <c r="TH79" s="619">
        <v>1431142.09</v>
      </c>
      <c r="TI79" s="619">
        <v>596200.80000000005</v>
      </c>
      <c r="TJ79" s="619">
        <v>99869777.040000007</v>
      </c>
      <c r="TK79" s="619">
        <v>555091.5</v>
      </c>
      <c r="TL79" s="619">
        <v>2025383.9</v>
      </c>
      <c r="TM79" s="619">
        <v>8574219.4000000004</v>
      </c>
      <c r="TN79" s="619">
        <v>3969426.61</v>
      </c>
      <c r="TO79" s="619">
        <v>577418.19999999995</v>
      </c>
      <c r="TP79" s="619">
        <v>352997.4</v>
      </c>
      <c r="TQ79" s="619">
        <v>6008399.6699999999</v>
      </c>
      <c r="TR79" s="619">
        <v>1174243.48</v>
      </c>
      <c r="TS79" s="619">
        <v>2866251.42</v>
      </c>
      <c r="TT79" s="619">
        <v>2756703</v>
      </c>
      <c r="TU79" s="619">
        <v>331437.8</v>
      </c>
      <c r="TV79" s="619">
        <v>1757158.44</v>
      </c>
      <c r="TW79" s="619">
        <v>638146.34</v>
      </c>
      <c r="TX79" s="619">
        <v>2051135.78</v>
      </c>
      <c r="TY79" s="619">
        <v>127772.3</v>
      </c>
      <c r="TZ79" s="619">
        <v>7704230.5999999996</v>
      </c>
      <c r="UA79" s="619">
        <v>819733.07</v>
      </c>
      <c r="UB79" s="619">
        <v>18465559.850000001</v>
      </c>
      <c r="UC79" s="619">
        <v>5380275.21</v>
      </c>
      <c r="UD79" s="619">
        <v>1380733</v>
      </c>
      <c r="UE79" s="619">
        <v>1938210.57</v>
      </c>
      <c r="UF79" s="619">
        <v>80803464.510000005</v>
      </c>
      <c r="UG79" s="619">
        <v>531796.9</v>
      </c>
      <c r="UH79" s="619">
        <v>2306970.6</v>
      </c>
      <c r="UI79" s="619">
        <v>1529764.1</v>
      </c>
      <c r="UJ79" s="619">
        <v>1116857.8</v>
      </c>
      <c r="UK79" s="619">
        <v>27641221.190000001</v>
      </c>
      <c r="UL79" s="619">
        <v>4827621.9800000004</v>
      </c>
      <c r="UM79" s="619">
        <v>1368387.8199999998</v>
      </c>
      <c r="UN79" s="619">
        <v>10819762.09</v>
      </c>
      <c r="UO79" s="619">
        <v>3563921.35</v>
      </c>
      <c r="UP79" s="619">
        <v>1294051.03</v>
      </c>
      <c r="UQ79" s="619">
        <v>157689138.30000001</v>
      </c>
      <c r="UR79" s="619">
        <v>3561088.18</v>
      </c>
      <c r="US79" s="619">
        <v>3900635.38</v>
      </c>
      <c r="UT79" s="619">
        <v>16979381.850000001</v>
      </c>
      <c r="UU79" s="619">
        <v>94313.71</v>
      </c>
      <c r="UV79" s="619">
        <v>2924596</v>
      </c>
      <c r="UW79" s="619">
        <v>6143905.1200000001</v>
      </c>
      <c r="UX79" s="619">
        <v>1509942.7</v>
      </c>
      <c r="UY79" s="619">
        <v>1916160.79</v>
      </c>
      <c r="UZ79" s="619">
        <v>323637.59999999998</v>
      </c>
      <c r="VA79" s="619">
        <v>2805156.5</v>
      </c>
      <c r="VB79" s="619">
        <v>7355825.5</v>
      </c>
      <c r="VC79" s="619">
        <v>3107293.92</v>
      </c>
      <c r="VD79" s="619">
        <v>1487265.23</v>
      </c>
      <c r="VE79" s="619">
        <v>803129.1</v>
      </c>
      <c r="VF79" s="619">
        <v>1320420.1000000001</v>
      </c>
      <c r="VG79" s="619">
        <v>1163184.93</v>
      </c>
      <c r="VH79" s="619">
        <v>1967119.54</v>
      </c>
      <c r="VI79" s="619">
        <v>5100338.83</v>
      </c>
      <c r="VJ79" s="619">
        <v>2098074</v>
      </c>
      <c r="VK79" s="619">
        <v>781559.94</v>
      </c>
      <c r="VL79" s="619">
        <v>640423.52</v>
      </c>
      <c r="VM79" s="619">
        <v>101036542.5</v>
      </c>
      <c r="VN79" s="619">
        <v>1726153.08</v>
      </c>
      <c r="VO79" s="619">
        <v>842186.9</v>
      </c>
      <c r="VP79" s="619">
        <v>1079365.0900000001</v>
      </c>
      <c r="VQ79" s="619">
        <v>4897327.82</v>
      </c>
      <c r="VR79" s="619">
        <v>1758323.06</v>
      </c>
      <c r="VS79" s="619">
        <v>706496.9</v>
      </c>
      <c r="VT79" s="619">
        <v>483740.52</v>
      </c>
      <c r="VU79" s="619">
        <v>2481654.7200000002</v>
      </c>
      <c r="VV79" s="619">
        <v>13652007.710000001</v>
      </c>
      <c r="VW79" s="619">
        <v>872617.4</v>
      </c>
      <c r="VX79" s="619">
        <v>8353853.3500000006</v>
      </c>
      <c r="VY79" s="619">
        <v>815231</v>
      </c>
      <c r="VZ79" s="619">
        <v>390079.48</v>
      </c>
      <c r="WA79" s="619">
        <v>1107673.7</v>
      </c>
      <c r="WB79" s="619">
        <v>43051297.189999998</v>
      </c>
      <c r="WC79" s="619">
        <v>2308672.7799999998</v>
      </c>
      <c r="WD79" s="619">
        <v>475421.2</v>
      </c>
      <c r="WE79" s="619">
        <v>62850</v>
      </c>
      <c r="WF79" s="619">
        <v>606712.54</v>
      </c>
      <c r="WG79" s="619">
        <v>2140465.06</v>
      </c>
      <c r="WH79" s="619">
        <v>5933219.1900000004</v>
      </c>
      <c r="WI79" s="619">
        <v>3894916.62</v>
      </c>
      <c r="WJ79" s="619">
        <v>701856.33</v>
      </c>
      <c r="WK79" s="619">
        <v>2052789.68</v>
      </c>
      <c r="WL79" s="619">
        <v>12020</v>
      </c>
      <c r="WM79" s="619">
        <v>10200715.75</v>
      </c>
      <c r="WN79" s="619">
        <v>783877.44</v>
      </c>
      <c r="WO79" s="619">
        <v>7640353.5099999998</v>
      </c>
      <c r="WP79" s="619">
        <v>4889273.78</v>
      </c>
      <c r="WQ79" s="619">
        <v>300926.49</v>
      </c>
      <c r="WR79" s="619">
        <v>131916.76</v>
      </c>
      <c r="WS79" s="619">
        <v>747274.63</v>
      </c>
      <c r="WT79" s="619">
        <v>541660.43999999994</v>
      </c>
      <c r="WU79" s="619">
        <v>4491252.6399999997</v>
      </c>
      <c r="WV79" s="619">
        <v>11486967.869999999</v>
      </c>
      <c r="WW79" s="619">
        <v>3275956.84</v>
      </c>
      <c r="WX79" s="619">
        <v>923135.24</v>
      </c>
      <c r="WY79" s="619">
        <v>1828124.94</v>
      </c>
      <c r="WZ79" s="619">
        <v>2339387.9300000002</v>
      </c>
      <c r="XA79" s="619">
        <v>969706.51</v>
      </c>
      <c r="XB79" s="619">
        <v>850546.29</v>
      </c>
      <c r="XC79" s="619">
        <v>1688090.25</v>
      </c>
      <c r="XD79" s="619">
        <v>2182244.5</v>
      </c>
      <c r="XE79" s="619">
        <v>1498632.61</v>
      </c>
      <c r="XF79" s="619">
        <v>296564.19999999995</v>
      </c>
      <c r="XG79" s="619">
        <v>49087</v>
      </c>
      <c r="XH79" s="619">
        <v>956370.98</v>
      </c>
      <c r="XI79" s="619">
        <v>17870294.18</v>
      </c>
      <c r="XJ79" s="619">
        <v>602629.81000000006</v>
      </c>
      <c r="XK79" s="619">
        <v>1842906.27</v>
      </c>
      <c r="XL79" s="619">
        <v>15896557.140000001</v>
      </c>
      <c r="XM79" s="619">
        <v>1267517.92</v>
      </c>
      <c r="XN79" s="619">
        <v>196549.89</v>
      </c>
      <c r="XO79" s="619">
        <v>4515868.21</v>
      </c>
      <c r="XP79" s="619">
        <v>332910.5</v>
      </c>
      <c r="XQ79" s="619">
        <v>1290489.83</v>
      </c>
      <c r="XR79" s="619">
        <v>2232782.16</v>
      </c>
      <c r="XS79" s="619">
        <v>1381086.8</v>
      </c>
      <c r="XT79" s="619">
        <v>311863.40000000002</v>
      </c>
      <c r="XU79" s="619">
        <v>1918750</v>
      </c>
      <c r="XV79" s="619">
        <v>206815.32</v>
      </c>
      <c r="XW79" s="619">
        <v>29850</v>
      </c>
      <c r="XX79" s="619">
        <v>1703121.17</v>
      </c>
      <c r="XY79" s="619">
        <v>349680</v>
      </c>
      <c r="XZ79" s="619">
        <v>1241210.98</v>
      </c>
      <c r="YA79" s="619">
        <v>510020.26</v>
      </c>
      <c r="YB79" s="619">
        <v>146816.07999999999</v>
      </c>
      <c r="YC79" s="619">
        <v>184394.16</v>
      </c>
      <c r="YD79" s="619">
        <v>765127.53</v>
      </c>
      <c r="YE79" s="619">
        <v>128627</v>
      </c>
      <c r="YF79" s="619">
        <v>1437710.65</v>
      </c>
      <c r="YG79" s="619">
        <v>601239.09</v>
      </c>
      <c r="YH79" s="619">
        <v>2401860.7400000002</v>
      </c>
      <c r="YI79" s="619">
        <v>870415.8</v>
      </c>
      <c r="YJ79" s="619">
        <v>229686.3</v>
      </c>
      <c r="YK79" s="619">
        <v>1273497.4099999999</v>
      </c>
      <c r="YL79" s="619">
        <v>1385647.79</v>
      </c>
      <c r="YM79" s="619">
        <v>97411.1</v>
      </c>
      <c r="YN79" s="619">
        <v>7378966.1699999999</v>
      </c>
      <c r="YO79" s="619">
        <v>5453350.7000000002</v>
      </c>
      <c r="YP79" s="619">
        <v>1258564.3700000001</v>
      </c>
      <c r="YQ79" s="619">
        <v>836732.12</v>
      </c>
      <c r="YR79" s="619">
        <v>2903667.36</v>
      </c>
      <c r="YS79" s="619">
        <v>811812.23</v>
      </c>
      <c r="YT79" s="619">
        <v>819662.92</v>
      </c>
      <c r="YU79" s="619">
        <v>2559180.29</v>
      </c>
      <c r="YV79" s="619">
        <v>520203.01</v>
      </c>
      <c r="YW79" s="619">
        <v>30661795.57</v>
      </c>
      <c r="YX79" s="619">
        <v>1411255.41</v>
      </c>
      <c r="YY79" s="619">
        <v>589786.24</v>
      </c>
      <c r="YZ79" s="619">
        <v>570779.65</v>
      </c>
      <c r="ZA79" s="619">
        <v>2325316.65</v>
      </c>
      <c r="ZB79" s="619">
        <v>443215</v>
      </c>
      <c r="ZC79" s="619">
        <v>826554.74</v>
      </c>
      <c r="ZD79" s="619">
        <v>7339596.0800000001</v>
      </c>
      <c r="ZE79" s="619">
        <v>135470</v>
      </c>
      <c r="ZF79" s="619">
        <v>1008285.7</v>
      </c>
      <c r="ZG79" s="619">
        <v>424078.72</v>
      </c>
      <c r="ZH79" s="619">
        <v>202400.15</v>
      </c>
      <c r="ZI79" s="619">
        <v>92047.5</v>
      </c>
      <c r="ZJ79" s="619">
        <v>303435.7</v>
      </c>
      <c r="ZK79" s="619">
        <v>346936.67</v>
      </c>
      <c r="ZL79" s="619">
        <v>11384500.619999999</v>
      </c>
      <c r="ZM79" s="619">
        <v>53596475.049999997</v>
      </c>
      <c r="ZN79" s="619">
        <v>859659.72</v>
      </c>
      <c r="ZO79" s="619">
        <v>5051191.7300000004</v>
      </c>
      <c r="ZP79" s="619">
        <v>16073267.91</v>
      </c>
      <c r="ZQ79" s="619">
        <v>739640.6</v>
      </c>
      <c r="ZR79" s="619">
        <v>349171.7</v>
      </c>
      <c r="ZS79" s="619">
        <v>929576.5</v>
      </c>
      <c r="ZT79" s="619">
        <v>2306810.1</v>
      </c>
      <c r="ZU79" s="619">
        <v>969911.4</v>
      </c>
      <c r="ZV79" s="619">
        <v>4969394.74</v>
      </c>
      <c r="ZW79" s="619">
        <v>413570</v>
      </c>
      <c r="ZX79" s="619">
        <v>745028.74</v>
      </c>
      <c r="ZY79" s="619">
        <v>2014107.45</v>
      </c>
      <c r="ZZ79" s="619">
        <v>722369.88</v>
      </c>
      <c r="AAA79" s="619">
        <v>241990.82</v>
      </c>
      <c r="AAB79" s="619">
        <v>880221.4</v>
      </c>
      <c r="AAC79" s="619">
        <v>2401239</v>
      </c>
      <c r="AAD79" s="619">
        <v>140546.87</v>
      </c>
      <c r="AAE79" s="619">
        <v>1434976.7</v>
      </c>
      <c r="AAF79" s="619">
        <v>225588.94</v>
      </c>
      <c r="AAG79" s="619">
        <v>202323.26</v>
      </c>
      <c r="AAH79" s="619">
        <v>932766.2</v>
      </c>
      <c r="AAI79" s="619">
        <v>11012106.17</v>
      </c>
      <c r="AAJ79" s="619">
        <v>1098299.76</v>
      </c>
      <c r="AAK79" s="619">
        <v>2574341.11</v>
      </c>
      <c r="AAL79" s="619">
        <v>722532.8</v>
      </c>
      <c r="AAM79" s="619">
        <v>68909.2</v>
      </c>
      <c r="AAN79" s="619">
        <v>2813129.08</v>
      </c>
      <c r="AAO79" s="619">
        <v>964462.68</v>
      </c>
      <c r="AAP79" s="619">
        <v>249203438.69999999</v>
      </c>
      <c r="AAQ79" s="619">
        <v>280150</v>
      </c>
      <c r="AAR79" s="619">
        <v>2260422</v>
      </c>
      <c r="AAS79" s="619">
        <v>3240134.3</v>
      </c>
      <c r="AAT79" s="619">
        <v>2067604.89</v>
      </c>
      <c r="AAU79" s="619">
        <v>1074128.72</v>
      </c>
      <c r="AAV79" s="619">
        <v>2188889.92</v>
      </c>
      <c r="AAW79" s="619">
        <v>1744802.33</v>
      </c>
      <c r="AAX79" s="619">
        <v>22850241.949999999</v>
      </c>
      <c r="AAY79" s="619">
        <v>1594567.15</v>
      </c>
      <c r="AAZ79" s="619">
        <v>2682512.86</v>
      </c>
      <c r="ABA79" s="619">
        <v>17548201.870000001</v>
      </c>
      <c r="ABB79" s="619">
        <v>5104176.51</v>
      </c>
      <c r="ABC79" s="619">
        <v>786438.6</v>
      </c>
      <c r="ABD79" s="619">
        <v>2099810.5499999998</v>
      </c>
      <c r="ABE79" s="619">
        <v>833050.2</v>
      </c>
      <c r="ABF79" s="619">
        <v>111230</v>
      </c>
      <c r="ABG79" s="619">
        <v>864360.9</v>
      </c>
      <c r="ABH79" s="619">
        <v>1318956.5</v>
      </c>
      <c r="ABI79" s="619">
        <v>12387882.01</v>
      </c>
      <c r="ABJ79" s="619">
        <v>11560799.029999999</v>
      </c>
      <c r="ABK79" s="619">
        <v>4721803.8</v>
      </c>
      <c r="ABL79" s="619">
        <v>849540.8</v>
      </c>
      <c r="ABM79" s="619">
        <v>1057690.17</v>
      </c>
      <c r="ABN79" s="619">
        <v>492494.24</v>
      </c>
      <c r="ABO79" s="619">
        <v>588531.76</v>
      </c>
      <c r="ABP79" s="619">
        <v>13592021.880000001</v>
      </c>
      <c r="ABQ79" s="619">
        <v>102700</v>
      </c>
      <c r="ABR79" s="619">
        <v>1937037.51</v>
      </c>
      <c r="ABS79" s="619">
        <v>1134089.6200000001</v>
      </c>
      <c r="ABT79" s="619">
        <v>2006813.65</v>
      </c>
      <c r="ABU79" s="619">
        <v>1580023.41</v>
      </c>
      <c r="ABV79" s="619">
        <v>361729.04</v>
      </c>
      <c r="ABW79" s="619">
        <v>2519860.35</v>
      </c>
      <c r="ABX79" s="619">
        <v>61352.7</v>
      </c>
      <c r="ABY79" s="619">
        <v>7292619.0499999998</v>
      </c>
      <c r="ABZ79" s="619">
        <v>729100.64</v>
      </c>
      <c r="ACA79" s="619">
        <v>7797777.3300000001</v>
      </c>
      <c r="ACB79" s="619">
        <v>476487.3</v>
      </c>
      <c r="ACC79" s="619">
        <v>395726.2</v>
      </c>
      <c r="ACD79" s="619">
        <v>15854400.640000001</v>
      </c>
      <c r="ACE79" s="619">
        <v>261647.93</v>
      </c>
      <c r="ACF79" s="619">
        <v>223391.02</v>
      </c>
      <c r="ACG79" s="619">
        <v>599489.04</v>
      </c>
      <c r="ACH79" s="619">
        <v>53280</v>
      </c>
      <c r="ACI79" s="619">
        <v>1291351.75</v>
      </c>
      <c r="ACK79" s="619">
        <v>142508.56</v>
      </c>
      <c r="ACL79" s="619">
        <v>226371</v>
      </c>
      <c r="ACM79" s="619">
        <v>259317.5</v>
      </c>
      <c r="ACN79" s="619">
        <v>43180</v>
      </c>
      <c r="ACO79" s="619">
        <v>2967520.03</v>
      </c>
      <c r="ACP79" s="619">
        <v>2054099.49</v>
      </c>
      <c r="ACQ79" s="619">
        <v>16125294.65</v>
      </c>
      <c r="ACR79" s="619">
        <v>3564484.97</v>
      </c>
      <c r="ACS79" s="619">
        <v>2026651.91</v>
      </c>
      <c r="ACT79" s="619">
        <v>1774371</v>
      </c>
      <c r="ACU79" s="619">
        <v>1290900.8</v>
      </c>
      <c r="ACV79" s="619">
        <v>5401515.2300000004</v>
      </c>
      <c r="ACW79" s="619">
        <v>11902538.74</v>
      </c>
      <c r="ACX79" s="619">
        <v>389749.56</v>
      </c>
      <c r="ACY79" s="619">
        <v>335751.58</v>
      </c>
      <c r="ACZ79" s="619">
        <v>662575.26</v>
      </c>
      <c r="ADA79" s="619">
        <v>92829</v>
      </c>
      <c r="ADB79" s="619">
        <v>641169.44999999995</v>
      </c>
      <c r="ADC79" s="619">
        <v>416237.1</v>
      </c>
      <c r="ADD79" s="619">
        <v>1337602.1499999999</v>
      </c>
      <c r="ADE79" s="619">
        <v>824343.21</v>
      </c>
      <c r="ADF79" s="619">
        <v>968455.86</v>
      </c>
      <c r="ADG79" s="619">
        <v>12045911.689999999</v>
      </c>
      <c r="ADH79" s="619">
        <v>7585638.7000000002</v>
      </c>
      <c r="ADI79" s="619">
        <v>43834.400000000001</v>
      </c>
      <c r="ADJ79" s="619">
        <v>1943852.42</v>
      </c>
      <c r="ADK79" s="619">
        <v>987625.1</v>
      </c>
      <c r="ADM79" s="619">
        <v>614342.80000000005</v>
      </c>
      <c r="ADN79" s="619">
        <v>2186358.1</v>
      </c>
      <c r="ADO79" s="619">
        <v>1918316.85</v>
      </c>
      <c r="ADP79" s="619">
        <v>86238315.859999999</v>
      </c>
      <c r="ADQ79" s="619">
        <v>2705699.3</v>
      </c>
      <c r="ADR79" s="619">
        <v>2574518.9</v>
      </c>
      <c r="ADS79" s="619">
        <v>1046208</v>
      </c>
      <c r="ADT79" s="619">
        <v>32910718.350000001</v>
      </c>
      <c r="ADU79" s="619">
        <v>505941.73</v>
      </c>
      <c r="ADV79" s="619">
        <v>1722751.26</v>
      </c>
      <c r="ADW79" s="619">
        <v>67015.679999999993</v>
      </c>
      <c r="ADX79" s="619">
        <v>772208.9</v>
      </c>
      <c r="ADY79" s="619">
        <v>1179913.8799999999</v>
      </c>
      <c r="ADZ79" s="619">
        <v>88023688.140000001</v>
      </c>
      <c r="AEA79" s="619">
        <v>26573704.25</v>
      </c>
      <c r="AEB79" s="619">
        <v>11423034.49</v>
      </c>
      <c r="AEC79" s="619">
        <v>3244130.22</v>
      </c>
      <c r="AED79" s="619">
        <v>444999.5</v>
      </c>
      <c r="AEE79" s="619">
        <v>4806808.9800000004</v>
      </c>
      <c r="AEF79" s="619">
        <v>1889877.86</v>
      </c>
      <c r="AEG79" s="619">
        <v>2990249.79</v>
      </c>
      <c r="AEH79" s="619">
        <v>1311174.3</v>
      </c>
      <c r="AEI79" s="619">
        <v>645518</v>
      </c>
      <c r="AEJ79" s="619">
        <v>5935682.5800000001</v>
      </c>
      <c r="AEK79" s="619">
        <v>1025353.87</v>
      </c>
      <c r="AEL79" s="619">
        <v>43725</v>
      </c>
      <c r="AEM79" s="619">
        <v>1492191.87</v>
      </c>
      <c r="AEN79" s="619">
        <v>3817491.6</v>
      </c>
      <c r="AEO79" s="619">
        <v>1144532.1299999999</v>
      </c>
      <c r="AEP79" s="619">
        <v>0</v>
      </c>
      <c r="AEQ79" s="619">
        <v>2762243.61</v>
      </c>
      <c r="AER79" s="619">
        <v>668285.98</v>
      </c>
      <c r="AES79" s="619">
        <v>8824089.1400000006</v>
      </c>
      <c r="AET79" s="619">
        <v>4206689.3</v>
      </c>
      <c r="AEU79" s="619">
        <v>3746617.16</v>
      </c>
      <c r="AEV79" s="619">
        <v>1323694.1399999999</v>
      </c>
      <c r="AEW79" s="619">
        <v>238816.58</v>
      </c>
      <c r="AEX79" s="619">
        <v>1995426.64</v>
      </c>
      <c r="AEY79" s="619">
        <v>7890869.6600000001</v>
      </c>
      <c r="AEZ79" s="619">
        <v>2255429.4900000002</v>
      </c>
      <c r="AFA79" s="619">
        <v>4977645.2699999996</v>
      </c>
      <c r="AFB79" s="619">
        <v>1292186.3400000001</v>
      </c>
      <c r="AFC79" s="619">
        <v>756375.75</v>
      </c>
      <c r="AFD79" s="619">
        <v>7664567.3899999997</v>
      </c>
      <c r="AFE79" s="619">
        <v>22150</v>
      </c>
      <c r="AFF79" s="619">
        <v>1932789.08</v>
      </c>
      <c r="AFG79" s="619">
        <v>1757177.5</v>
      </c>
      <c r="AFH79" s="619">
        <v>3663112.42</v>
      </c>
      <c r="AFI79" s="619">
        <v>1261526</v>
      </c>
      <c r="AFJ79" s="619">
        <v>2045387.6</v>
      </c>
      <c r="AFK79" s="619">
        <v>1188872.1499999999</v>
      </c>
      <c r="AFL79" s="619">
        <v>982684.7</v>
      </c>
      <c r="AFM79" s="619">
        <v>689250.85</v>
      </c>
      <c r="AFN79" s="619">
        <v>924664.75</v>
      </c>
      <c r="AFO79" s="619">
        <v>651007</v>
      </c>
      <c r="AFP79" s="619">
        <v>1001531.66</v>
      </c>
      <c r="AFQ79" s="619">
        <v>33719320.950000003</v>
      </c>
      <c r="AFR79" s="619">
        <v>1815845</v>
      </c>
      <c r="AFS79" s="619">
        <v>99150</v>
      </c>
      <c r="AFT79" s="619">
        <v>180122</v>
      </c>
      <c r="AFU79" s="619">
        <v>1240192.24</v>
      </c>
      <c r="AFV79" s="619">
        <v>1383210.46</v>
      </c>
      <c r="AFW79" s="619">
        <v>399547.85</v>
      </c>
      <c r="AFX79" s="619">
        <v>1816251.15</v>
      </c>
      <c r="AFY79" s="619">
        <v>1690492.3</v>
      </c>
      <c r="AFZ79" s="619">
        <v>493184</v>
      </c>
      <c r="AGA79" s="619">
        <v>833551.91</v>
      </c>
      <c r="AGB79" s="619">
        <v>1073363.25</v>
      </c>
      <c r="AGC79" s="619">
        <v>6022953.1699999999</v>
      </c>
      <c r="AGD79" s="619">
        <v>590451.9</v>
      </c>
      <c r="AGE79" s="619">
        <v>2415263.77</v>
      </c>
      <c r="AGF79" s="619">
        <v>902251.57</v>
      </c>
      <c r="AGG79" s="619">
        <v>2315417.35</v>
      </c>
      <c r="AGH79" s="619">
        <v>1095095.6599999999</v>
      </c>
      <c r="AGI79" s="619">
        <v>288597.36</v>
      </c>
      <c r="AGJ79" s="619">
        <v>644811.66</v>
      </c>
      <c r="AGK79" s="619">
        <v>1278461.43</v>
      </c>
      <c r="AGL79" s="619">
        <v>1239014.01</v>
      </c>
      <c r="AGM79" s="619">
        <v>1232287.8899999999</v>
      </c>
      <c r="AGN79" s="619">
        <v>3108816.21</v>
      </c>
      <c r="AGO79" s="619">
        <v>535562.31000000006</v>
      </c>
      <c r="AGP79" s="619">
        <v>287638.90000000002</v>
      </c>
      <c r="AGQ79" s="619">
        <v>39320</v>
      </c>
      <c r="AGR79" s="619">
        <v>0</v>
      </c>
      <c r="AGS79" s="619">
        <v>92519.5</v>
      </c>
      <c r="AGT79" s="619">
        <v>173165.74</v>
      </c>
      <c r="AGU79" s="619">
        <v>198500</v>
      </c>
      <c r="AGV79" s="619">
        <v>0</v>
      </c>
      <c r="AGX79" s="619">
        <v>1060586.8999999999</v>
      </c>
      <c r="AGY79" s="619">
        <v>855546.05</v>
      </c>
      <c r="AGZ79" s="619">
        <v>6207564.0899999999</v>
      </c>
      <c r="AHA79" s="619">
        <v>481342.15</v>
      </c>
      <c r="AHB79" s="619">
        <v>462050.2</v>
      </c>
      <c r="AHC79" s="619">
        <v>661154.68000000005</v>
      </c>
      <c r="AHD79" s="619">
        <v>201277.3</v>
      </c>
      <c r="AHE79" s="619">
        <v>2240640.2799999998</v>
      </c>
      <c r="AHF79" s="619">
        <v>654941.18000000005</v>
      </c>
      <c r="AHG79" s="619">
        <v>64683.73</v>
      </c>
      <c r="AHH79" s="619">
        <v>1225364.4099999999</v>
      </c>
      <c r="AHI79" s="619">
        <v>548678.68999999994</v>
      </c>
      <c r="AHJ79" s="619">
        <v>326721.31</v>
      </c>
      <c r="AHK79" s="619">
        <v>348491.15</v>
      </c>
      <c r="AHL79" s="619">
        <v>408070.2</v>
      </c>
      <c r="AHM79" s="619">
        <v>1519038.2</v>
      </c>
      <c r="AHN79" s="619">
        <v>944664.89</v>
      </c>
      <c r="AHO79" s="619">
        <v>1063170.5600000001</v>
      </c>
      <c r="AHP79" s="619">
        <v>673542.12</v>
      </c>
      <c r="AHQ79" s="613">
        <v>1588918.38</v>
      </c>
      <c r="AHR79" s="613">
        <v>386833.47</v>
      </c>
      <c r="AHS79" s="613">
        <v>1556385.17</v>
      </c>
      <c r="AHT79" s="619">
        <f t="shared" si="79"/>
        <v>3815126925.0258946</v>
      </c>
      <c r="AHV79" s="627" t="s">
        <v>6273</v>
      </c>
      <c r="AHW79" s="627" t="s">
        <v>6092</v>
      </c>
      <c r="AHX79" s="627" t="s">
        <v>6093</v>
      </c>
    </row>
    <row r="80" spans="1:908" x14ac:dyDescent="0.8">
      <c r="A80" s="613" t="str">
        <f t="shared" si="78"/>
        <v>ภาระ</v>
      </c>
      <c r="B80" s="618" t="s">
        <v>6094</v>
      </c>
      <c r="C80" s="619" t="s">
        <v>6095</v>
      </c>
      <c r="D80" s="619">
        <v>0</v>
      </c>
      <c r="E80" s="619">
        <v>4051444.2</v>
      </c>
      <c r="F80" s="619">
        <v>5420116.7000000002</v>
      </c>
      <c r="G80" s="619">
        <v>263115</v>
      </c>
      <c r="H80" s="619">
        <v>483203.7</v>
      </c>
      <c r="I80" s="619">
        <v>50850</v>
      </c>
      <c r="J80" s="619">
        <v>1911534.63</v>
      </c>
      <c r="K80" s="619">
        <v>666854.19999999995</v>
      </c>
      <c r="L80" s="619">
        <v>1487436.16</v>
      </c>
      <c r="M80" s="619">
        <v>1054999</v>
      </c>
      <c r="N80" s="619">
        <v>1669663.5</v>
      </c>
      <c r="O80" s="619">
        <v>1773409.6</v>
      </c>
      <c r="P80" s="619">
        <v>1224578</v>
      </c>
      <c r="Q80" s="619">
        <v>1854067.46</v>
      </c>
      <c r="R80" s="619">
        <v>289217</v>
      </c>
      <c r="S80" s="619">
        <v>6458273.1699999999</v>
      </c>
      <c r="T80" s="619">
        <v>536660</v>
      </c>
      <c r="U80" s="619">
        <v>247390</v>
      </c>
      <c r="V80" s="619">
        <v>0</v>
      </c>
      <c r="W80" s="619">
        <v>1981950.06</v>
      </c>
      <c r="X80" s="619">
        <v>1215381.2</v>
      </c>
      <c r="Y80" s="619">
        <v>9724.65</v>
      </c>
      <c r="Z80" s="619">
        <v>3171188.62</v>
      </c>
      <c r="AA80" s="619">
        <v>1711349.6</v>
      </c>
      <c r="AB80" s="619">
        <v>1345457.43</v>
      </c>
      <c r="AC80" s="619">
        <v>13561607.16</v>
      </c>
      <c r="AD80" s="619">
        <v>1319012.25</v>
      </c>
      <c r="AE80" s="619">
        <v>2271393.7000000002</v>
      </c>
      <c r="AF80" s="619">
        <v>24289604.280000001</v>
      </c>
      <c r="AG80" s="619">
        <v>266825</v>
      </c>
      <c r="AH80" s="619">
        <v>2408529.1</v>
      </c>
      <c r="AI80" s="619">
        <v>4364010.97</v>
      </c>
      <c r="AJ80" s="619">
        <v>3196790.05</v>
      </c>
      <c r="AK80" s="619">
        <v>2208090.2999999998</v>
      </c>
      <c r="AL80" s="619">
        <v>4812107.4400000004</v>
      </c>
      <c r="AM80" s="619">
        <v>9668194.3599999994</v>
      </c>
      <c r="AN80" s="619">
        <v>7275.84</v>
      </c>
      <c r="AO80" s="619">
        <v>2349992.16</v>
      </c>
      <c r="AP80" s="619">
        <v>1775390.2</v>
      </c>
      <c r="AQ80" s="619">
        <v>367112.83</v>
      </c>
      <c r="AR80" s="619">
        <v>1836956.65</v>
      </c>
      <c r="AS80" s="619">
        <v>2096462.41</v>
      </c>
      <c r="AU80" s="619">
        <v>0</v>
      </c>
      <c r="AV80" s="619">
        <v>10385</v>
      </c>
      <c r="AW80" s="619">
        <v>1011757.5</v>
      </c>
      <c r="AX80" s="619">
        <v>868341.1</v>
      </c>
      <c r="AY80" s="619">
        <v>3490638.48</v>
      </c>
      <c r="AZ80" s="619">
        <v>141816</v>
      </c>
      <c r="BA80" s="619">
        <v>406485.6</v>
      </c>
      <c r="BB80" s="619">
        <v>0</v>
      </c>
      <c r="BC80" s="619">
        <v>0</v>
      </c>
      <c r="BD80" s="619">
        <v>45660</v>
      </c>
      <c r="BE80" s="619">
        <v>972454</v>
      </c>
      <c r="BF80" s="619">
        <v>2599918.75</v>
      </c>
      <c r="BG80" s="619">
        <v>64556</v>
      </c>
      <c r="BH80" s="619">
        <v>684532.8</v>
      </c>
      <c r="BI80" s="619">
        <v>1594677</v>
      </c>
      <c r="BJ80" s="619">
        <v>5995796.8499999996</v>
      </c>
      <c r="BK80" s="619">
        <v>445354.22</v>
      </c>
      <c r="BL80" s="619">
        <v>203299.18</v>
      </c>
      <c r="BM80" s="619">
        <v>2262345.0299999998</v>
      </c>
      <c r="BN80" s="619">
        <v>609015.88</v>
      </c>
      <c r="BO80" s="619">
        <v>139435.07999999999</v>
      </c>
      <c r="BP80" s="619">
        <v>23809</v>
      </c>
      <c r="BQ80" s="619">
        <v>19838.5</v>
      </c>
      <c r="BS80" s="619">
        <v>29590</v>
      </c>
      <c r="BT80" s="619">
        <v>281685.40000000002</v>
      </c>
      <c r="BU80" s="619">
        <v>1683395</v>
      </c>
      <c r="BV80" s="619">
        <v>698487.42</v>
      </c>
      <c r="BW80" s="619">
        <v>554001.5</v>
      </c>
      <c r="BX80" s="619">
        <v>738037</v>
      </c>
      <c r="BY80" s="619">
        <v>658187.81000000006</v>
      </c>
      <c r="BZ80" s="619">
        <v>8391382.9399999995</v>
      </c>
      <c r="CA80" s="619">
        <v>3621426.95</v>
      </c>
      <c r="CB80" s="619">
        <v>5090269.8</v>
      </c>
      <c r="CC80" s="619">
        <v>10971097.65</v>
      </c>
      <c r="CD80" s="619">
        <v>3962853.3</v>
      </c>
      <c r="CE80" s="619">
        <v>3304168.8</v>
      </c>
      <c r="CF80" s="619">
        <v>2301092.0499999998</v>
      </c>
      <c r="CG80" s="619">
        <v>19210</v>
      </c>
      <c r="CH80" s="619">
        <v>92716.32</v>
      </c>
      <c r="CI80" s="619">
        <v>1800551.97</v>
      </c>
      <c r="CJ80" s="619">
        <v>733942.41</v>
      </c>
      <c r="CK80" s="619">
        <v>191113.75</v>
      </c>
      <c r="CL80" s="619">
        <v>1016550.68</v>
      </c>
      <c r="CM80" s="619">
        <v>718194.5</v>
      </c>
      <c r="CN80" s="619">
        <v>564180.01</v>
      </c>
      <c r="CO80" s="619">
        <v>8302</v>
      </c>
      <c r="CP80" s="619">
        <v>969907.24</v>
      </c>
      <c r="CQ80" s="619">
        <v>31325.75</v>
      </c>
      <c r="CR80" s="619">
        <v>148313.5</v>
      </c>
      <c r="CS80" s="619">
        <v>152185.72</v>
      </c>
      <c r="CT80" s="619">
        <v>635947.5</v>
      </c>
      <c r="CU80" s="619">
        <v>515347.96</v>
      </c>
      <c r="CV80" s="619">
        <v>450102.5</v>
      </c>
      <c r="CW80" s="619">
        <v>1941405.7</v>
      </c>
      <c r="CX80" s="619">
        <v>426393.5</v>
      </c>
      <c r="CY80" s="619">
        <v>1468963.8</v>
      </c>
      <c r="CZ80" s="619">
        <v>476313</v>
      </c>
      <c r="DA80" s="619">
        <v>1682114</v>
      </c>
      <c r="DB80" s="619">
        <v>10583593.380000001</v>
      </c>
      <c r="DC80" s="619">
        <v>22234148.25</v>
      </c>
      <c r="DD80" s="619">
        <v>2381049.5299999998</v>
      </c>
      <c r="DE80" s="619">
        <v>1962522</v>
      </c>
      <c r="DF80" s="619">
        <v>3731325</v>
      </c>
      <c r="DG80" s="619">
        <v>935893.5</v>
      </c>
      <c r="DH80" s="619">
        <v>345312.95</v>
      </c>
      <c r="DI80" s="619">
        <v>1664413.56</v>
      </c>
      <c r="DJ80" s="619">
        <v>586752</v>
      </c>
      <c r="DK80" s="619">
        <v>8087508.1799999997</v>
      </c>
      <c r="DL80" s="619">
        <v>603289</v>
      </c>
      <c r="DM80" s="619">
        <v>230200</v>
      </c>
      <c r="DN80" s="619">
        <v>333372.14</v>
      </c>
      <c r="DO80" s="619">
        <v>3143200</v>
      </c>
      <c r="DP80" s="619">
        <v>1253510</v>
      </c>
      <c r="DQ80" s="619">
        <v>2844545.05</v>
      </c>
      <c r="DR80" s="619">
        <v>810310</v>
      </c>
      <c r="DS80" s="619">
        <v>991385</v>
      </c>
      <c r="DU80" s="619">
        <v>2376722.5</v>
      </c>
      <c r="DV80" s="619">
        <v>5823920.4000000004</v>
      </c>
      <c r="DW80" s="619">
        <v>1705362.58</v>
      </c>
      <c r="DX80" s="619">
        <v>1811127</v>
      </c>
      <c r="DY80" s="619">
        <v>538439.39</v>
      </c>
      <c r="DZ80" s="619">
        <v>375847.2</v>
      </c>
      <c r="EA80" s="619">
        <v>159248</v>
      </c>
      <c r="EB80" s="619">
        <v>942306</v>
      </c>
      <c r="EC80" s="619">
        <v>1292307</v>
      </c>
      <c r="ED80" s="619">
        <v>4548957.28</v>
      </c>
      <c r="EE80" s="619">
        <v>56640</v>
      </c>
      <c r="EF80" s="619">
        <v>1903369</v>
      </c>
      <c r="EG80" s="619">
        <v>88500</v>
      </c>
      <c r="EH80" s="619">
        <v>2428251.5</v>
      </c>
      <c r="EI80" s="619">
        <v>2846886.31</v>
      </c>
      <c r="EJ80" s="619">
        <v>614941.99</v>
      </c>
      <c r="EK80" s="619">
        <v>366690</v>
      </c>
      <c r="EL80" s="619">
        <v>1467861.12</v>
      </c>
      <c r="EM80" s="619">
        <v>679257.96</v>
      </c>
      <c r="EN80" s="619">
        <v>0</v>
      </c>
      <c r="EO80" s="619">
        <v>2021601</v>
      </c>
      <c r="EP80" s="619">
        <v>3268482.35</v>
      </c>
      <c r="EQ80" s="619">
        <v>1054137.55</v>
      </c>
      <c r="ER80" s="619">
        <v>681956.25</v>
      </c>
      <c r="ES80" s="619">
        <v>603543.02</v>
      </c>
      <c r="ET80" s="619">
        <v>815355.44</v>
      </c>
      <c r="EU80" s="619">
        <v>6276070.25</v>
      </c>
      <c r="EV80" s="619">
        <v>1747688.75</v>
      </c>
      <c r="EW80" s="619">
        <v>16082625.109999999</v>
      </c>
      <c r="EX80" s="619">
        <v>155025</v>
      </c>
      <c r="EY80" s="619">
        <v>133795</v>
      </c>
      <c r="EZ80" s="619">
        <v>7468386.25</v>
      </c>
      <c r="FA80" s="619">
        <v>20000</v>
      </c>
      <c r="FB80" s="619">
        <v>5420471.4199999999</v>
      </c>
      <c r="FC80" s="619">
        <v>654604</v>
      </c>
      <c r="FD80" s="619">
        <v>969128</v>
      </c>
      <c r="FE80" s="619">
        <v>1444501.7</v>
      </c>
      <c r="FF80" s="619">
        <v>929816</v>
      </c>
      <c r="FG80" s="619">
        <v>1053309.95</v>
      </c>
      <c r="FH80" s="619">
        <v>1256104.5</v>
      </c>
      <c r="FJ80" s="619">
        <v>436304.84</v>
      </c>
      <c r="FK80" s="619">
        <v>17900</v>
      </c>
      <c r="FL80" s="619">
        <v>642676.4</v>
      </c>
      <c r="FM80" s="619">
        <v>294651.55</v>
      </c>
      <c r="FN80" s="619">
        <v>348840</v>
      </c>
      <c r="FO80" s="619">
        <v>496041</v>
      </c>
      <c r="FP80" s="619">
        <v>175090</v>
      </c>
      <c r="FQ80" s="619">
        <v>1038114.4</v>
      </c>
      <c r="FR80" s="619">
        <v>1506481</v>
      </c>
      <c r="FS80" s="619">
        <v>722793</v>
      </c>
      <c r="FT80" s="619">
        <v>2261908</v>
      </c>
      <c r="FU80" s="619">
        <v>1266076</v>
      </c>
      <c r="FV80" s="619">
        <v>604600</v>
      </c>
      <c r="FW80" s="619">
        <v>2875206.7</v>
      </c>
      <c r="FX80" s="619">
        <v>779935.77</v>
      </c>
      <c r="FY80" s="619">
        <v>1724225</v>
      </c>
      <c r="FZ80" s="619">
        <v>26460</v>
      </c>
      <c r="GA80" s="619">
        <v>1804360.73</v>
      </c>
      <c r="GB80" s="619">
        <v>996964</v>
      </c>
      <c r="GC80" s="619">
        <v>2305423.09</v>
      </c>
      <c r="GD80" s="619">
        <v>625304.73</v>
      </c>
      <c r="GE80" s="619">
        <v>1357575</v>
      </c>
      <c r="GF80" s="619">
        <v>638135</v>
      </c>
      <c r="GG80" s="619">
        <v>8826.65</v>
      </c>
      <c r="GH80" s="619">
        <v>1541524.5</v>
      </c>
      <c r="GI80" s="619">
        <v>263972.5</v>
      </c>
      <c r="GJ80" s="619">
        <v>0</v>
      </c>
      <c r="GK80" s="619">
        <v>816606.65</v>
      </c>
      <c r="GL80" s="619">
        <v>1254600</v>
      </c>
      <c r="GM80" s="619">
        <v>106600.95</v>
      </c>
      <c r="GN80" s="619">
        <v>596815.19999999995</v>
      </c>
      <c r="GO80" s="619">
        <v>275878</v>
      </c>
      <c r="GP80" s="619">
        <v>211761.9</v>
      </c>
      <c r="GQ80" s="619">
        <v>1219494</v>
      </c>
      <c r="GR80" s="619">
        <v>1015436</v>
      </c>
      <c r="GS80" s="619">
        <v>160659</v>
      </c>
      <c r="GT80" s="619">
        <v>3123924.79</v>
      </c>
      <c r="GU80" s="619">
        <v>0</v>
      </c>
      <c r="GV80" s="619">
        <v>359519.75</v>
      </c>
      <c r="GW80" s="619">
        <v>402834</v>
      </c>
      <c r="GX80" s="619">
        <v>156524</v>
      </c>
      <c r="GY80" s="619">
        <v>111889.69</v>
      </c>
      <c r="GZ80" s="619">
        <v>479429.6</v>
      </c>
      <c r="HA80" s="619">
        <v>1186943</v>
      </c>
      <c r="HB80" s="619">
        <v>1090551.6399999999</v>
      </c>
      <c r="HC80" s="619">
        <v>21920795.399999999</v>
      </c>
      <c r="HD80" s="619">
        <v>2965428.4</v>
      </c>
      <c r="HE80" s="619">
        <v>4665436.01</v>
      </c>
      <c r="HF80" s="619">
        <v>5509690.0499999998</v>
      </c>
      <c r="HG80" s="619">
        <v>1584613.2</v>
      </c>
      <c r="HH80" s="619">
        <v>984104.49</v>
      </c>
      <c r="HI80" s="619">
        <v>65833.929999999993</v>
      </c>
      <c r="HJ80" s="619">
        <v>447293.95</v>
      </c>
      <c r="HK80" s="619">
        <v>4176529.6</v>
      </c>
      <c r="HL80" s="619">
        <v>2763876.08</v>
      </c>
      <c r="HM80" s="619">
        <v>8397998.6099999994</v>
      </c>
      <c r="HN80" s="619">
        <v>1506763.2</v>
      </c>
      <c r="HO80" s="619">
        <v>514686</v>
      </c>
      <c r="HP80" s="619">
        <v>254037.38</v>
      </c>
      <c r="HQ80" s="619">
        <v>4735680</v>
      </c>
      <c r="HR80" s="619">
        <v>276309.28999999998</v>
      </c>
      <c r="HS80" s="619">
        <v>99000</v>
      </c>
      <c r="HT80" s="619">
        <v>14375882.199999999</v>
      </c>
      <c r="HU80" s="619">
        <v>2576948.5</v>
      </c>
      <c r="HV80" s="619">
        <v>947580</v>
      </c>
      <c r="HW80" s="619">
        <v>1353193.3</v>
      </c>
      <c r="HX80" s="619">
        <v>248415</v>
      </c>
      <c r="HY80" s="619">
        <v>1731345</v>
      </c>
      <c r="HZ80" s="619">
        <v>2898131.44</v>
      </c>
      <c r="IA80" s="619">
        <v>631884.62</v>
      </c>
      <c r="IB80" s="619">
        <v>2182882.71</v>
      </c>
      <c r="IC80" s="619">
        <v>835443.8</v>
      </c>
      <c r="ID80" s="619">
        <v>979980.57</v>
      </c>
      <c r="IE80" s="619">
        <v>1184113</v>
      </c>
      <c r="IF80" s="619">
        <v>1271326.67</v>
      </c>
      <c r="IG80" s="619">
        <v>682392.2</v>
      </c>
      <c r="IH80" s="619">
        <v>1730409.6</v>
      </c>
      <c r="II80" s="619">
        <v>1200</v>
      </c>
      <c r="IK80" s="619">
        <v>18289</v>
      </c>
      <c r="IL80" s="619">
        <v>7481175.7300000004</v>
      </c>
      <c r="IM80" s="619">
        <v>18792078</v>
      </c>
      <c r="IN80" s="619">
        <v>409516</v>
      </c>
      <c r="IO80" s="619">
        <v>612160</v>
      </c>
      <c r="IP80" s="619">
        <v>1019667.75</v>
      </c>
      <c r="IQ80" s="619">
        <v>2293818.36</v>
      </c>
      <c r="IR80" s="619">
        <v>2972473.38</v>
      </c>
      <c r="IS80" s="619">
        <v>719876.53</v>
      </c>
      <c r="IT80" s="619">
        <v>21697796.440000001</v>
      </c>
      <c r="IU80" s="619">
        <v>1727176.88</v>
      </c>
      <c r="IV80" s="619">
        <v>797133.54</v>
      </c>
      <c r="IW80" s="619">
        <v>1728264</v>
      </c>
      <c r="IX80" s="619">
        <v>3306155.64</v>
      </c>
      <c r="IY80" s="619">
        <v>160539.76</v>
      </c>
      <c r="IZ80" s="619">
        <v>1726865</v>
      </c>
      <c r="JA80" s="619">
        <v>602994.25</v>
      </c>
      <c r="JB80" s="619">
        <v>589497.85</v>
      </c>
      <c r="JC80" s="619">
        <v>626683.4</v>
      </c>
      <c r="JD80" s="619">
        <v>1644878.5</v>
      </c>
      <c r="JE80" s="619">
        <v>1801114.44</v>
      </c>
      <c r="JF80" s="619">
        <v>88194</v>
      </c>
      <c r="JG80" s="619">
        <v>3079346.82</v>
      </c>
      <c r="JH80" s="619">
        <v>856451</v>
      </c>
      <c r="JI80" s="619">
        <v>1108190</v>
      </c>
      <c r="JJ80" s="619">
        <v>354702.03</v>
      </c>
      <c r="JK80" s="619">
        <v>238343</v>
      </c>
      <c r="JL80" s="619">
        <v>4683997.3499999996</v>
      </c>
      <c r="JM80" s="619">
        <v>369402</v>
      </c>
      <c r="JN80" s="619">
        <v>512859.73</v>
      </c>
      <c r="JO80" s="619">
        <v>5929663.2000000002</v>
      </c>
      <c r="JP80" s="619">
        <v>3611967</v>
      </c>
      <c r="JQ80" s="619">
        <v>2458749.7999999998</v>
      </c>
      <c r="JR80" s="619">
        <v>131863</v>
      </c>
      <c r="JS80" s="619">
        <v>0</v>
      </c>
      <c r="JU80" s="619">
        <v>558325</v>
      </c>
      <c r="JV80" s="619">
        <v>632263.5</v>
      </c>
      <c r="JW80" s="619">
        <v>408495.22</v>
      </c>
      <c r="JX80" s="619">
        <v>65903</v>
      </c>
      <c r="JY80" s="619">
        <v>4344510</v>
      </c>
      <c r="JZ80" s="619">
        <v>486504</v>
      </c>
      <c r="KA80" s="619">
        <v>4250</v>
      </c>
      <c r="KB80" s="619">
        <v>571607.98</v>
      </c>
      <c r="KC80" s="619">
        <v>56745</v>
      </c>
      <c r="KD80" s="619">
        <v>887335</v>
      </c>
      <c r="KE80" s="619">
        <v>718866</v>
      </c>
      <c r="KF80" s="619">
        <v>389806</v>
      </c>
      <c r="KG80" s="619">
        <v>853085</v>
      </c>
      <c r="KH80" s="619">
        <v>861370.5</v>
      </c>
      <c r="KI80" s="619">
        <v>31517696.07</v>
      </c>
      <c r="KJ80" s="619">
        <v>3636768.25</v>
      </c>
      <c r="KK80" s="619">
        <v>1007758.3</v>
      </c>
      <c r="KL80" s="619">
        <v>821235.38</v>
      </c>
      <c r="KM80" s="619">
        <v>226810</v>
      </c>
      <c r="KN80" s="619">
        <v>1409174.7</v>
      </c>
      <c r="KO80" s="619">
        <v>8259877.75</v>
      </c>
      <c r="KP80" s="619">
        <v>523598.34</v>
      </c>
      <c r="KQ80" s="619">
        <v>884875.69</v>
      </c>
      <c r="KR80" s="619">
        <v>10780401.98</v>
      </c>
      <c r="KS80" s="619">
        <v>859261</v>
      </c>
      <c r="KT80" s="619">
        <v>121306.46</v>
      </c>
      <c r="KU80" s="619">
        <v>1560729.7</v>
      </c>
      <c r="KV80" s="619">
        <v>732445.4</v>
      </c>
      <c r="KW80" s="619">
        <v>884361</v>
      </c>
      <c r="KX80" s="619">
        <v>11358472.699999999</v>
      </c>
      <c r="KY80" s="619">
        <v>765848.8</v>
      </c>
      <c r="KZ80" s="619">
        <v>2487280.9</v>
      </c>
      <c r="LA80" s="619">
        <v>111504.9</v>
      </c>
      <c r="LB80" s="619">
        <v>626400</v>
      </c>
      <c r="LC80" s="619">
        <v>1887496.61</v>
      </c>
      <c r="LD80" s="619">
        <v>1960519</v>
      </c>
      <c r="LE80" s="619">
        <v>1246645</v>
      </c>
      <c r="LF80" s="619">
        <v>853899</v>
      </c>
      <c r="LG80" s="619">
        <v>1365233.5</v>
      </c>
      <c r="LH80" s="619">
        <v>0</v>
      </c>
      <c r="LJ80" s="619">
        <v>4904</v>
      </c>
      <c r="LK80" s="619">
        <v>4558410.9000000004</v>
      </c>
      <c r="LL80" s="619">
        <v>681199</v>
      </c>
      <c r="LM80" s="619">
        <v>685018.6</v>
      </c>
      <c r="LN80" s="619">
        <v>1514614.06</v>
      </c>
      <c r="LO80" s="619">
        <v>2248249</v>
      </c>
      <c r="LP80" s="619">
        <v>781459.88</v>
      </c>
      <c r="LQ80" s="619">
        <v>1172308.2</v>
      </c>
      <c r="LR80" s="619">
        <v>57204</v>
      </c>
      <c r="LS80" s="619">
        <v>4683993</v>
      </c>
      <c r="LT80" s="619">
        <v>0</v>
      </c>
      <c r="LU80" s="619">
        <v>998792</v>
      </c>
      <c r="LV80" s="619">
        <v>1530495</v>
      </c>
      <c r="LW80" s="619">
        <v>8019019</v>
      </c>
      <c r="LX80" s="619">
        <v>7010462.3499999996</v>
      </c>
      <c r="LY80" s="619">
        <v>10658887.109999999</v>
      </c>
      <c r="LZ80" s="619">
        <v>1616071.9</v>
      </c>
      <c r="MA80" s="619">
        <v>707215.84</v>
      </c>
      <c r="MB80" s="619">
        <v>264451</v>
      </c>
      <c r="MC80" s="619">
        <v>1993133.53</v>
      </c>
      <c r="MD80" s="619">
        <v>1498401</v>
      </c>
      <c r="ME80" s="619">
        <v>10180</v>
      </c>
      <c r="MF80" s="619">
        <v>2577855.2000000002</v>
      </c>
      <c r="MG80" s="619">
        <v>369756.47</v>
      </c>
      <c r="MH80" s="619">
        <v>22896912.379999999</v>
      </c>
      <c r="MI80" s="619">
        <v>1144507.3299999998</v>
      </c>
      <c r="MJ80" s="619">
        <v>72450</v>
      </c>
      <c r="MK80" s="619">
        <v>1683270</v>
      </c>
      <c r="ML80" s="619">
        <v>304551</v>
      </c>
      <c r="MM80" s="619">
        <v>6359011.2000000002</v>
      </c>
      <c r="MN80" s="619">
        <v>2593210</v>
      </c>
      <c r="MO80" s="619">
        <v>662460.68000000005</v>
      </c>
      <c r="MP80" s="619">
        <v>2748381.4</v>
      </c>
      <c r="MQ80" s="619">
        <v>788859</v>
      </c>
      <c r="MR80" s="619">
        <v>635066</v>
      </c>
      <c r="MS80" s="619">
        <v>164491.78</v>
      </c>
      <c r="MT80" s="619">
        <v>11297793</v>
      </c>
      <c r="MU80" s="619">
        <v>3223536</v>
      </c>
      <c r="MV80" s="619">
        <v>413312</v>
      </c>
      <c r="MW80" s="619">
        <v>504082</v>
      </c>
      <c r="MX80" s="619">
        <v>4236935.1900000004</v>
      </c>
      <c r="MY80" s="619">
        <v>366232.5</v>
      </c>
      <c r="MZ80" s="619">
        <v>1343999</v>
      </c>
      <c r="NA80" s="619">
        <v>1104080</v>
      </c>
      <c r="NB80" s="619">
        <v>1641835.9</v>
      </c>
      <c r="NC80" s="619">
        <v>779826.8</v>
      </c>
      <c r="ND80" s="619">
        <v>355842</v>
      </c>
      <c r="NE80" s="619">
        <v>360504.7</v>
      </c>
      <c r="NF80" s="619">
        <v>655967</v>
      </c>
      <c r="NG80" s="619">
        <v>242812</v>
      </c>
      <c r="NH80" s="619">
        <v>1094784.43</v>
      </c>
      <c r="NI80" s="619">
        <v>717305.34</v>
      </c>
      <c r="NJ80" s="619">
        <v>901930</v>
      </c>
      <c r="NK80" s="619">
        <v>4434787</v>
      </c>
      <c r="NL80" s="619">
        <v>5932046.4199999999</v>
      </c>
      <c r="NM80" s="619">
        <v>676819</v>
      </c>
      <c r="NN80" s="619">
        <v>2102104</v>
      </c>
      <c r="NO80" s="619">
        <v>237820</v>
      </c>
      <c r="NP80" s="619">
        <v>679377</v>
      </c>
      <c r="NQ80" s="619">
        <v>2768367.6</v>
      </c>
      <c r="NR80" s="619">
        <v>677210</v>
      </c>
      <c r="NS80" s="619">
        <v>487523.75</v>
      </c>
      <c r="NT80" s="619">
        <v>0</v>
      </c>
      <c r="NU80" s="619">
        <v>59902</v>
      </c>
      <c r="NV80" s="619">
        <v>94459</v>
      </c>
      <c r="NW80" s="619">
        <v>0</v>
      </c>
      <c r="NX80" s="619">
        <v>19750</v>
      </c>
      <c r="NY80" s="619">
        <v>6724970</v>
      </c>
      <c r="NZ80" s="619">
        <v>1364342.23</v>
      </c>
      <c r="OA80" s="619">
        <v>1224969</v>
      </c>
      <c r="OB80" s="619">
        <v>43413</v>
      </c>
      <c r="OC80" s="619">
        <v>905524.91</v>
      </c>
      <c r="OD80" s="619">
        <v>354936.45999999996</v>
      </c>
      <c r="OE80" s="619">
        <v>0</v>
      </c>
      <c r="OF80" s="619">
        <v>3844159.36</v>
      </c>
      <c r="OG80" s="619">
        <v>1625891.8</v>
      </c>
      <c r="OH80" s="619">
        <v>8426493.0099999998</v>
      </c>
      <c r="OI80" s="619">
        <v>1814147.76</v>
      </c>
      <c r="OJ80" s="619">
        <v>2385893.08</v>
      </c>
      <c r="OK80" s="619">
        <v>435856.86</v>
      </c>
      <c r="OL80" s="619">
        <v>875500.72</v>
      </c>
      <c r="OM80" s="619">
        <v>6192436.0700000003</v>
      </c>
      <c r="ON80" s="619">
        <v>6080</v>
      </c>
      <c r="OO80" s="619">
        <v>5519066.1200000001</v>
      </c>
      <c r="OP80" s="619">
        <v>9154102.9199999999</v>
      </c>
      <c r="OQ80" s="619">
        <v>2385856.52</v>
      </c>
      <c r="OR80" s="619">
        <v>2460835.4900000002</v>
      </c>
      <c r="OS80" s="619">
        <v>846655.18</v>
      </c>
      <c r="OT80" s="619">
        <v>61600</v>
      </c>
      <c r="OU80" s="619">
        <v>268820.18</v>
      </c>
      <c r="OV80" s="619">
        <v>468975.5</v>
      </c>
      <c r="OW80" s="619">
        <v>1280841.6000000001</v>
      </c>
      <c r="OX80" s="619">
        <v>1318521.05</v>
      </c>
      <c r="OY80" s="619">
        <v>3644956.86</v>
      </c>
      <c r="OZ80" s="619">
        <v>348913.23</v>
      </c>
      <c r="PA80" s="619">
        <v>244897.9</v>
      </c>
      <c r="PB80" s="619">
        <v>710754</v>
      </c>
      <c r="PC80" s="619">
        <v>16634155.060000001</v>
      </c>
      <c r="PD80" s="619">
        <v>2282714.1</v>
      </c>
      <c r="PE80" s="619">
        <v>5358146.2699999996</v>
      </c>
      <c r="PF80" s="619">
        <v>632771</v>
      </c>
      <c r="PG80" s="619">
        <v>728227.28</v>
      </c>
      <c r="PH80" s="619">
        <v>2053819.78</v>
      </c>
      <c r="PI80" s="619">
        <v>2492239</v>
      </c>
      <c r="PJ80" s="619">
        <v>1671448.8</v>
      </c>
      <c r="PK80" s="619">
        <v>4593663.12</v>
      </c>
      <c r="PL80" s="619">
        <v>4493292.5</v>
      </c>
      <c r="PM80" s="619">
        <v>1279000</v>
      </c>
      <c r="PN80" s="619">
        <v>6138532.7800000003</v>
      </c>
      <c r="PO80" s="619">
        <v>1789401.4</v>
      </c>
      <c r="PP80" s="619">
        <v>3374674.1</v>
      </c>
      <c r="PQ80" s="619">
        <v>424912</v>
      </c>
      <c r="PR80" s="619">
        <v>979512.52</v>
      </c>
      <c r="PS80" s="619">
        <v>1336159</v>
      </c>
      <c r="PT80" s="619">
        <v>625724</v>
      </c>
      <c r="PU80" s="619">
        <v>333490.84000000003</v>
      </c>
      <c r="PV80" s="619">
        <v>1440489.71</v>
      </c>
      <c r="PW80" s="619">
        <v>2796399.72</v>
      </c>
      <c r="PX80" s="619">
        <v>1223869</v>
      </c>
      <c r="PY80" s="619">
        <v>27461072.350000001</v>
      </c>
      <c r="PZ80" s="619">
        <v>5584723.25</v>
      </c>
      <c r="QA80" s="619">
        <v>9867991.8900000006</v>
      </c>
      <c r="QB80" s="619">
        <v>1653744.75</v>
      </c>
      <c r="QC80" s="619">
        <v>7525381.7000000002</v>
      </c>
      <c r="QD80" s="619">
        <v>1621234.5</v>
      </c>
      <c r="QE80" s="619">
        <v>516128.26</v>
      </c>
      <c r="QF80" s="619">
        <v>2888775.28</v>
      </c>
      <c r="QG80" s="619">
        <v>1296056.7</v>
      </c>
      <c r="QH80" s="619">
        <v>2000426.61</v>
      </c>
      <c r="QI80" s="619">
        <v>5381751.2699999996</v>
      </c>
      <c r="QJ80" s="619">
        <v>2682293.5</v>
      </c>
      <c r="QK80" s="619">
        <v>5934580</v>
      </c>
      <c r="QL80" s="619">
        <v>1898333.47</v>
      </c>
      <c r="QM80" s="619">
        <v>2359750.23</v>
      </c>
      <c r="QN80" s="619">
        <v>4994855.07</v>
      </c>
      <c r="QO80" s="619">
        <v>13288425.35</v>
      </c>
      <c r="QP80" s="619">
        <v>1587702</v>
      </c>
      <c r="QQ80" s="619">
        <v>224429.98</v>
      </c>
      <c r="QR80" s="619">
        <v>1827730</v>
      </c>
      <c r="QS80" s="619">
        <v>230811</v>
      </c>
      <c r="QT80" s="619">
        <v>418040.98</v>
      </c>
      <c r="QU80" s="619">
        <v>44041049.899999999</v>
      </c>
      <c r="QV80" s="619">
        <v>796687.5</v>
      </c>
      <c r="QW80" s="619">
        <v>7322364.6100000003</v>
      </c>
      <c r="QX80" s="619">
        <v>2488627.75</v>
      </c>
      <c r="QY80" s="619">
        <v>910527</v>
      </c>
      <c r="QZ80" s="619">
        <v>6642047.0700000003</v>
      </c>
      <c r="RA80" s="619">
        <v>3431708.96</v>
      </c>
      <c r="RB80" s="619">
        <v>1871312.01</v>
      </c>
      <c r="RC80" s="619">
        <v>1897601</v>
      </c>
      <c r="RD80" s="619">
        <v>2959670.75</v>
      </c>
      <c r="RE80" s="619">
        <v>1407888.38</v>
      </c>
      <c r="RF80" s="619">
        <v>92680</v>
      </c>
      <c r="RG80" s="619">
        <v>1575049</v>
      </c>
      <c r="RH80" s="619">
        <v>36769715.469999999</v>
      </c>
      <c r="RI80" s="619">
        <v>6478450</v>
      </c>
      <c r="RJ80" s="619">
        <v>717180</v>
      </c>
      <c r="RK80" s="619">
        <v>1169376</v>
      </c>
      <c r="RL80" s="619">
        <v>2616055.2599999998</v>
      </c>
      <c r="RM80" s="619">
        <v>4762732.33</v>
      </c>
      <c r="RN80" s="619">
        <v>5301230.9000000004</v>
      </c>
      <c r="RO80" s="619">
        <v>1082548</v>
      </c>
      <c r="RP80" s="619">
        <v>1860930.7</v>
      </c>
      <c r="RQ80" s="619">
        <v>2227751.6</v>
      </c>
      <c r="RR80" s="619">
        <v>1923972</v>
      </c>
      <c r="RS80" s="619">
        <v>967318</v>
      </c>
      <c r="RT80" s="619">
        <v>2017850</v>
      </c>
      <c r="RU80" s="619">
        <v>1254195.2</v>
      </c>
      <c r="RV80" s="619">
        <v>522400</v>
      </c>
      <c r="RW80" s="619">
        <v>343972</v>
      </c>
      <c r="RX80" s="619">
        <v>260450</v>
      </c>
      <c r="RY80" s="619">
        <v>800845</v>
      </c>
      <c r="RZ80" s="619">
        <v>996143</v>
      </c>
      <c r="SA80" s="619">
        <v>925476</v>
      </c>
      <c r="SB80" s="619">
        <v>32242534.899999999</v>
      </c>
      <c r="SC80" s="619">
        <v>799989</v>
      </c>
      <c r="SD80" s="619">
        <v>1267239.5</v>
      </c>
      <c r="SE80" s="619">
        <v>495621.4</v>
      </c>
      <c r="SF80" s="619">
        <v>1122184</v>
      </c>
      <c r="SG80" s="619">
        <v>3721200</v>
      </c>
      <c r="SH80" s="619">
        <v>864139.4</v>
      </c>
      <c r="SI80" s="619">
        <v>1375051.46</v>
      </c>
      <c r="SJ80" s="619">
        <v>3749723.5</v>
      </c>
      <c r="SK80" s="619">
        <v>1014095</v>
      </c>
      <c r="SL80" s="619">
        <v>11504611</v>
      </c>
      <c r="SM80" s="619">
        <v>2112567.4</v>
      </c>
      <c r="SN80" s="619">
        <v>7884888.5</v>
      </c>
      <c r="SO80" s="619">
        <v>1411048.25</v>
      </c>
      <c r="SP80" s="619">
        <v>1644897</v>
      </c>
      <c r="SQ80" s="619">
        <v>6462790.25</v>
      </c>
      <c r="SR80" s="619">
        <v>512076.49</v>
      </c>
      <c r="SS80" s="619">
        <v>348544</v>
      </c>
      <c r="ST80" s="619">
        <v>7820</v>
      </c>
      <c r="SU80" s="619">
        <v>157221</v>
      </c>
      <c r="SV80" s="619">
        <v>16993951.170000002</v>
      </c>
      <c r="SW80" s="619">
        <v>276270</v>
      </c>
      <c r="SX80" s="619">
        <v>1114550.44</v>
      </c>
      <c r="SY80" s="619">
        <v>1388353</v>
      </c>
      <c r="SZ80" s="619">
        <v>635582</v>
      </c>
      <c r="TA80" s="619">
        <v>376626</v>
      </c>
      <c r="TB80" s="619">
        <v>2640877</v>
      </c>
      <c r="TC80" s="619">
        <v>9496165.0299999993</v>
      </c>
      <c r="TD80" s="619">
        <v>737191</v>
      </c>
      <c r="TE80" s="619">
        <v>872274</v>
      </c>
      <c r="TF80" s="619">
        <v>3174923</v>
      </c>
      <c r="TG80" s="619">
        <v>2265098.6</v>
      </c>
      <c r="TH80" s="619">
        <v>1351231.6</v>
      </c>
      <c r="TI80" s="619">
        <v>722529</v>
      </c>
      <c r="TJ80" s="619">
        <v>42492523.25</v>
      </c>
      <c r="TK80" s="619">
        <v>89580</v>
      </c>
      <c r="TL80" s="619">
        <v>2169044.5</v>
      </c>
      <c r="TM80" s="619">
        <v>1400903.2</v>
      </c>
      <c r="TN80" s="619">
        <v>1380329.55</v>
      </c>
      <c r="TO80" s="619">
        <v>570765</v>
      </c>
      <c r="TP80" s="619">
        <v>642728</v>
      </c>
      <c r="TQ80" s="619">
        <v>7300350.2999999998</v>
      </c>
      <c r="TR80" s="619">
        <v>954445.88</v>
      </c>
      <c r="TS80" s="619">
        <v>1415776</v>
      </c>
      <c r="TT80" s="619">
        <v>5710524</v>
      </c>
      <c r="TU80" s="619">
        <v>421450</v>
      </c>
      <c r="TV80" s="619">
        <v>1545419.45</v>
      </c>
      <c r="TW80" s="619">
        <v>633659.43999999994</v>
      </c>
      <c r="TX80" s="619">
        <v>2518422.5</v>
      </c>
      <c r="TY80" s="619">
        <v>111160</v>
      </c>
      <c r="TZ80" s="619">
        <v>6185665.6799999997</v>
      </c>
      <c r="UA80" s="619">
        <v>1066799.75</v>
      </c>
      <c r="UB80" s="619">
        <v>11923854</v>
      </c>
      <c r="UC80" s="619">
        <v>3517452.09</v>
      </c>
      <c r="UD80" s="619">
        <v>2770611</v>
      </c>
      <c r="UE80" s="619">
        <v>3609435</v>
      </c>
      <c r="UF80" s="619">
        <v>13801147.800000001</v>
      </c>
      <c r="UG80" s="619">
        <v>503062.5</v>
      </c>
      <c r="UH80" s="619">
        <v>1652596.98</v>
      </c>
      <c r="UI80" s="619">
        <v>1017546</v>
      </c>
      <c r="UJ80" s="619">
        <v>738649</v>
      </c>
      <c r="UK80" s="619">
        <v>9278894.2799999993</v>
      </c>
      <c r="UL80" s="619">
        <v>6832877.8799999999</v>
      </c>
      <c r="UM80" s="619">
        <v>1408481</v>
      </c>
      <c r="UN80" s="619">
        <v>6302160.4000000004</v>
      </c>
      <c r="UO80" s="619">
        <v>1146973.6000000001</v>
      </c>
      <c r="UP80" s="619">
        <v>5207259.8</v>
      </c>
      <c r="UQ80" s="619">
        <v>6847298</v>
      </c>
      <c r="UR80" s="619">
        <v>7880606</v>
      </c>
      <c r="US80" s="619">
        <v>2951467.5</v>
      </c>
      <c r="UT80" s="619">
        <v>4708842.72</v>
      </c>
      <c r="UU80" s="619">
        <v>15665.5</v>
      </c>
      <c r="UV80" s="619">
        <v>2701296.1</v>
      </c>
      <c r="UW80" s="619">
        <v>5035830</v>
      </c>
      <c r="UX80" s="619">
        <v>2026556</v>
      </c>
      <c r="UY80" s="619">
        <v>2450082.7000000002</v>
      </c>
      <c r="UZ80" s="619">
        <v>829787</v>
      </c>
      <c r="VA80" s="619">
        <v>3036362.5</v>
      </c>
      <c r="VB80" s="619">
        <v>7050425</v>
      </c>
      <c r="VC80" s="619">
        <v>4003142</v>
      </c>
      <c r="VD80" s="619">
        <v>990095</v>
      </c>
      <c r="VE80" s="619">
        <v>1033875</v>
      </c>
      <c r="VF80" s="619">
        <v>1696748.22</v>
      </c>
      <c r="VG80" s="619">
        <v>2764300</v>
      </c>
      <c r="VH80" s="619">
        <v>2809062</v>
      </c>
      <c r="VI80" s="619">
        <v>8207445.7999999998</v>
      </c>
      <c r="VJ80" s="619">
        <v>1076548</v>
      </c>
      <c r="VK80" s="619">
        <v>999069.6</v>
      </c>
      <c r="VL80" s="619">
        <v>203284</v>
      </c>
      <c r="VM80" s="619">
        <v>19559985.199999999</v>
      </c>
      <c r="VN80" s="619">
        <v>3564233</v>
      </c>
      <c r="VO80" s="619">
        <v>1538966</v>
      </c>
      <c r="VP80" s="619">
        <v>366304</v>
      </c>
      <c r="VQ80" s="619">
        <v>6312865.1399999997</v>
      </c>
      <c r="VR80" s="619">
        <v>4030701.6</v>
      </c>
      <c r="VS80" s="619">
        <v>3124577.22</v>
      </c>
      <c r="VT80" s="619">
        <v>183700</v>
      </c>
      <c r="VU80" s="619">
        <v>5340540</v>
      </c>
      <c r="VV80" s="619">
        <v>3952254.15</v>
      </c>
      <c r="VW80" s="619">
        <v>2890506.75</v>
      </c>
      <c r="VX80" s="619">
        <v>4205813.29</v>
      </c>
      <c r="VY80" s="619">
        <v>1393698.12</v>
      </c>
      <c r="VZ80" s="619">
        <v>135350</v>
      </c>
      <c r="WA80" s="619">
        <v>1389518</v>
      </c>
      <c r="WB80" s="619">
        <v>180094076.5</v>
      </c>
      <c r="WC80" s="619">
        <v>2023822.09</v>
      </c>
      <c r="WD80" s="619">
        <v>780076.8</v>
      </c>
      <c r="WE80" s="619">
        <v>3084318.25</v>
      </c>
      <c r="WF80" s="619">
        <v>695990</v>
      </c>
      <c r="WG80" s="619">
        <v>1350931.24</v>
      </c>
      <c r="WH80" s="619">
        <v>6825684.5</v>
      </c>
      <c r="WI80" s="619">
        <v>3142235.5</v>
      </c>
      <c r="WJ80" s="619">
        <v>729570</v>
      </c>
      <c r="WK80" s="619">
        <v>2218769.5</v>
      </c>
      <c r="WL80" s="619">
        <v>828434.95</v>
      </c>
      <c r="WM80" s="619">
        <v>7418280</v>
      </c>
      <c r="WN80" s="619">
        <v>1623445</v>
      </c>
      <c r="WO80" s="619">
        <v>4467830.75</v>
      </c>
      <c r="WP80" s="619">
        <v>1607280.55</v>
      </c>
      <c r="WQ80" s="619">
        <v>380176.08</v>
      </c>
      <c r="WR80" s="619">
        <v>9000</v>
      </c>
      <c r="WS80" s="619">
        <v>1557206.77</v>
      </c>
      <c r="WT80" s="619">
        <v>505297</v>
      </c>
      <c r="WU80" s="619">
        <v>3435093.5</v>
      </c>
      <c r="WV80" s="619">
        <v>4120723</v>
      </c>
      <c r="WW80" s="619">
        <v>3262356</v>
      </c>
      <c r="WX80" s="619">
        <v>1598815</v>
      </c>
      <c r="WY80" s="619">
        <v>1022146.94</v>
      </c>
      <c r="WZ80" s="619">
        <v>1778852.01</v>
      </c>
      <c r="XA80" s="619">
        <v>817989.68</v>
      </c>
      <c r="XB80" s="619">
        <v>1231141.3400000001</v>
      </c>
      <c r="XC80" s="619">
        <v>616371.5</v>
      </c>
      <c r="XD80" s="619">
        <v>21389340.699999999</v>
      </c>
      <c r="XE80" s="619">
        <v>2281703.0499999998</v>
      </c>
      <c r="XF80" s="619">
        <v>121968.61</v>
      </c>
      <c r="XG80" s="619">
        <v>158420</v>
      </c>
      <c r="XH80" s="619">
        <v>393980.43</v>
      </c>
      <c r="XI80" s="619">
        <v>39653106.020000003</v>
      </c>
      <c r="XJ80" s="619">
        <v>396921</v>
      </c>
      <c r="XK80" s="619">
        <v>2015786</v>
      </c>
      <c r="XL80" s="619">
        <v>15144921</v>
      </c>
      <c r="XM80" s="619">
        <v>1843879.9</v>
      </c>
      <c r="XN80" s="619">
        <v>3103432</v>
      </c>
      <c r="XO80" s="619">
        <v>2262267.84</v>
      </c>
      <c r="XP80" s="619">
        <v>679486</v>
      </c>
      <c r="XQ80" s="619">
        <v>956245</v>
      </c>
      <c r="XR80" s="619">
        <v>2573053.5</v>
      </c>
      <c r="XS80" s="619">
        <v>1389618</v>
      </c>
      <c r="XT80" s="619">
        <v>267707</v>
      </c>
      <c r="XU80" s="619">
        <v>1985768.8</v>
      </c>
      <c r="XV80" s="619">
        <v>126305</v>
      </c>
      <c r="XW80" s="619">
        <v>133183</v>
      </c>
      <c r="XX80" s="619">
        <v>1613718</v>
      </c>
      <c r="XY80" s="619">
        <v>573099.80000000005</v>
      </c>
      <c r="XZ80" s="619">
        <v>1454911</v>
      </c>
      <c r="YA80" s="619">
        <v>292828</v>
      </c>
      <c r="YB80" s="619">
        <v>59900</v>
      </c>
      <c r="YC80" s="619">
        <v>173950</v>
      </c>
      <c r="YD80" s="619">
        <v>725632.5</v>
      </c>
      <c r="YE80" s="619">
        <v>461944</v>
      </c>
      <c r="YF80" s="619">
        <v>494250</v>
      </c>
      <c r="YG80" s="619">
        <v>1130320</v>
      </c>
      <c r="YH80" s="619">
        <v>1394960.68</v>
      </c>
      <c r="YI80" s="619">
        <v>852533</v>
      </c>
      <c r="YJ80" s="619">
        <v>23171158.719999999</v>
      </c>
      <c r="YK80" s="619">
        <v>1629965.5</v>
      </c>
      <c r="YL80" s="619">
        <v>1956700</v>
      </c>
      <c r="YM80" s="619">
        <v>0</v>
      </c>
      <c r="YN80" s="619">
        <v>2069925</v>
      </c>
      <c r="YO80" s="619">
        <v>11041325</v>
      </c>
      <c r="YP80" s="619">
        <v>1230638.28</v>
      </c>
      <c r="YQ80" s="619">
        <v>377358</v>
      </c>
      <c r="YR80" s="619">
        <v>1866022.2</v>
      </c>
      <c r="YS80" s="619">
        <v>1643818</v>
      </c>
      <c r="YT80" s="619">
        <v>874192.16</v>
      </c>
      <c r="YU80" s="619">
        <v>790920</v>
      </c>
      <c r="YV80" s="619">
        <v>1098826.5</v>
      </c>
      <c r="YW80" s="619">
        <v>10873860.48</v>
      </c>
      <c r="YX80" s="619">
        <v>1561080</v>
      </c>
      <c r="YY80" s="619">
        <v>269725</v>
      </c>
      <c r="YZ80" s="619">
        <v>1347188.75</v>
      </c>
      <c r="ZA80" s="619">
        <v>905366</v>
      </c>
      <c r="ZB80" s="619">
        <v>251892</v>
      </c>
      <c r="ZC80" s="619">
        <v>1938572</v>
      </c>
      <c r="ZD80" s="619">
        <v>1439536.2</v>
      </c>
      <c r="ZE80" s="619">
        <v>972115</v>
      </c>
      <c r="ZF80" s="619">
        <v>521210</v>
      </c>
      <c r="ZG80" s="619">
        <v>814260</v>
      </c>
      <c r="ZH80" s="619">
        <v>171094</v>
      </c>
      <c r="ZI80" s="619">
        <v>356540</v>
      </c>
      <c r="ZJ80" s="619">
        <v>215405</v>
      </c>
      <c r="ZK80" s="619">
        <v>185682.5</v>
      </c>
      <c r="ZL80" s="619">
        <v>9892477</v>
      </c>
      <c r="ZM80" s="619">
        <v>15426286.52</v>
      </c>
      <c r="ZN80" s="619">
        <v>464602</v>
      </c>
      <c r="ZO80" s="619">
        <v>2559695.2000000002</v>
      </c>
      <c r="ZP80" s="619">
        <v>6945276.1600000001</v>
      </c>
      <c r="ZQ80" s="619">
        <v>2238210.6</v>
      </c>
      <c r="ZR80" s="619">
        <v>518974</v>
      </c>
      <c r="ZS80" s="619">
        <v>386111</v>
      </c>
      <c r="ZT80" s="619">
        <v>3114654.47</v>
      </c>
      <c r="ZU80" s="619">
        <v>463317</v>
      </c>
      <c r="ZV80" s="619">
        <v>4966062.2</v>
      </c>
      <c r="ZW80" s="619">
        <v>185534.5</v>
      </c>
      <c r="ZX80" s="619">
        <v>157830</v>
      </c>
      <c r="ZY80" s="619">
        <v>665993</v>
      </c>
      <c r="ZZ80" s="619">
        <v>201410</v>
      </c>
      <c r="AAA80" s="619">
        <v>132375</v>
      </c>
      <c r="AAB80" s="619">
        <v>210450</v>
      </c>
      <c r="AAC80" s="619">
        <v>474280</v>
      </c>
      <c r="AAD80" s="619">
        <v>163553.95000000001</v>
      </c>
      <c r="AAE80" s="619">
        <v>327471.75</v>
      </c>
      <c r="AAF80" s="619">
        <v>594255.5</v>
      </c>
      <c r="AAG80" s="619">
        <v>215925.21</v>
      </c>
      <c r="AAH80" s="619">
        <v>682929.73</v>
      </c>
      <c r="AAI80" s="619">
        <v>3491844.8</v>
      </c>
      <c r="AAJ80" s="619">
        <v>317607</v>
      </c>
      <c r="AAK80" s="619">
        <v>3630767.5</v>
      </c>
      <c r="AAL80" s="619">
        <v>2365862.5099999998</v>
      </c>
      <c r="AAM80" s="619">
        <v>453247</v>
      </c>
      <c r="AAN80" s="619">
        <v>2470861</v>
      </c>
      <c r="AAO80" s="619">
        <v>336796.6</v>
      </c>
      <c r="AAP80" s="619">
        <v>86132898.739999995</v>
      </c>
      <c r="AAQ80" s="619">
        <v>5295641.2</v>
      </c>
      <c r="AAR80" s="619">
        <v>2473773.2000000002</v>
      </c>
      <c r="AAS80" s="619">
        <v>70509.41</v>
      </c>
      <c r="AAT80" s="619">
        <v>2697907</v>
      </c>
      <c r="AAU80" s="619">
        <v>422716.8</v>
      </c>
      <c r="AAV80" s="619">
        <v>5172076.45</v>
      </c>
      <c r="AAW80" s="619">
        <v>731047.45</v>
      </c>
      <c r="AAX80" s="619">
        <v>15680565.140000001</v>
      </c>
      <c r="AAY80" s="619">
        <v>4182488.4</v>
      </c>
      <c r="AAZ80" s="619">
        <v>4332188</v>
      </c>
      <c r="ABA80" s="619">
        <v>11232889.300000001</v>
      </c>
      <c r="ABB80" s="619">
        <v>2754431.75</v>
      </c>
      <c r="ABC80" s="619">
        <v>436544.2</v>
      </c>
      <c r="ABD80" s="619">
        <v>3562979</v>
      </c>
      <c r="ABE80" s="619">
        <v>1122102.2</v>
      </c>
      <c r="ABF80" s="619">
        <v>770898.4</v>
      </c>
      <c r="ABG80" s="619">
        <v>1139873.3999999999</v>
      </c>
      <c r="ABH80" s="619">
        <v>1021266.42</v>
      </c>
      <c r="ABI80" s="619">
        <v>9448258.4000000004</v>
      </c>
      <c r="ABJ80" s="619">
        <v>7183740.4199999999</v>
      </c>
      <c r="ABK80" s="619">
        <v>3220301.6</v>
      </c>
      <c r="ABL80" s="619">
        <v>576771.5</v>
      </c>
      <c r="ABM80" s="619">
        <v>3733979.8</v>
      </c>
      <c r="ABN80" s="619">
        <v>312225.90000000002</v>
      </c>
      <c r="ABO80" s="619">
        <v>234193.7</v>
      </c>
      <c r="ABP80" s="619">
        <v>6656909.3099999996</v>
      </c>
      <c r="ABQ80" s="619">
        <v>1896511.01</v>
      </c>
      <c r="ABR80" s="619">
        <v>2761620.9</v>
      </c>
      <c r="ABS80" s="619">
        <v>3121979.5</v>
      </c>
      <c r="ABT80" s="619">
        <v>1260511</v>
      </c>
      <c r="ABU80" s="619">
        <v>1789327.1</v>
      </c>
      <c r="ABV80" s="619">
        <v>715445</v>
      </c>
      <c r="ABW80" s="619">
        <v>1457184</v>
      </c>
      <c r="ABX80" s="619">
        <v>138631.99</v>
      </c>
      <c r="ABY80" s="619">
        <v>16748160</v>
      </c>
      <c r="ABZ80" s="619">
        <v>5640365</v>
      </c>
      <c r="ACA80" s="619">
        <v>2333332.73</v>
      </c>
      <c r="ACB80" s="619">
        <v>673793.6</v>
      </c>
      <c r="ACC80" s="619">
        <v>1849091</v>
      </c>
      <c r="ACD80" s="619">
        <v>13560379.57</v>
      </c>
      <c r="ACE80" s="619">
        <v>1560174.47</v>
      </c>
      <c r="ACF80" s="619">
        <v>857872.59</v>
      </c>
      <c r="ACG80" s="619">
        <v>952413.75</v>
      </c>
      <c r="ACH80" s="619">
        <v>2336676.59</v>
      </c>
      <c r="ACI80" s="619">
        <v>1014650.1</v>
      </c>
      <c r="ACK80" s="619">
        <v>0</v>
      </c>
      <c r="ACL80" s="619">
        <v>5565039.1799999997</v>
      </c>
      <c r="ACM80" s="619">
        <v>2690527</v>
      </c>
      <c r="ACN80" s="619">
        <v>823054</v>
      </c>
      <c r="ACO80" s="619">
        <v>5630500</v>
      </c>
      <c r="ACP80" s="619">
        <v>2857340.87</v>
      </c>
      <c r="ACQ80" s="619">
        <v>7496866.5499999998</v>
      </c>
      <c r="ACR80" s="619">
        <v>431920</v>
      </c>
      <c r="ACS80" s="619">
        <v>6767144.0999999996</v>
      </c>
      <c r="ACT80" s="619">
        <v>4561411.42</v>
      </c>
      <c r="ACU80" s="619">
        <v>7995196.5499999998</v>
      </c>
      <c r="ACV80" s="619">
        <v>4685802.12</v>
      </c>
      <c r="ACW80" s="619">
        <v>9914433.4000000004</v>
      </c>
      <c r="ACX80" s="619">
        <v>3216336</v>
      </c>
      <c r="ACY80" s="619">
        <v>1277477</v>
      </c>
      <c r="ACZ80" s="619">
        <v>3592771.1</v>
      </c>
      <c r="ADA80" s="619">
        <v>3306852.5</v>
      </c>
      <c r="ADB80" s="619">
        <v>2644558</v>
      </c>
      <c r="ADC80" s="619">
        <v>817173.22</v>
      </c>
      <c r="ADD80" s="619">
        <v>4954376.5599999996</v>
      </c>
      <c r="ADE80" s="619">
        <v>4381298.78</v>
      </c>
      <c r="ADF80" s="619">
        <v>1350458.6</v>
      </c>
      <c r="ADG80" s="619">
        <v>9233179.4000000004</v>
      </c>
      <c r="ADH80" s="619">
        <v>742021.25</v>
      </c>
      <c r="ADI80" s="619">
        <v>153603.18</v>
      </c>
      <c r="ADJ80" s="619">
        <v>1221842.79</v>
      </c>
      <c r="ADK80" s="619">
        <v>2187534.7999999998</v>
      </c>
      <c r="ADL80" s="619">
        <v>161699</v>
      </c>
      <c r="ADM80" s="619">
        <v>504394</v>
      </c>
      <c r="ADN80" s="619">
        <v>3132781.61</v>
      </c>
      <c r="ADO80" s="619">
        <v>4286513.95</v>
      </c>
      <c r="ADP80" s="619">
        <v>32151667.879999999</v>
      </c>
      <c r="ADQ80" s="619">
        <v>1443413</v>
      </c>
      <c r="ADR80" s="619">
        <v>530420</v>
      </c>
      <c r="ADS80" s="619">
        <v>727728.36</v>
      </c>
      <c r="ADT80" s="619">
        <v>41131121.240000002</v>
      </c>
      <c r="ADU80" s="619">
        <v>1179940.5</v>
      </c>
      <c r="ADV80" s="619">
        <v>2154652.9900000002</v>
      </c>
      <c r="ADW80" s="619">
        <v>232795</v>
      </c>
      <c r="ADX80" s="619">
        <v>1275050</v>
      </c>
      <c r="ADY80" s="619">
        <v>941827.51</v>
      </c>
      <c r="ADZ80" s="619">
        <v>49591323.119999997</v>
      </c>
      <c r="AEA80" s="619">
        <v>4763139.87</v>
      </c>
      <c r="AEB80" s="619">
        <v>6644599.5</v>
      </c>
      <c r="AEC80" s="619">
        <v>3461099.98</v>
      </c>
      <c r="AED80" s="619">
        <v>756325.75</v>
      </c>
      <c r="AEE80" s="619">
        <v>6947330.1100000003</v>
      </c>
      <c r="AEF80" s="619">
        <v>6496004.8799999999</v>
      </c>
      <c r="AEG80" s="619">
        <v>4675671</v>
      </c>
      <c r="AEH80" s="619">
        <v>1457508.94</v>
      </c>
      <c r="AEI80" s="619">
        <v>782799.09</v>
      </c>
      <c r="AEJ80" s="619">
        <v>4717300.29</v>
      </c>
      <c r="AEK80" s="619">
        <v>6138133.0999999996</v>
      </c>
      <c r="AEL80" s="619">
        <v>927263.3</v>
      </c>
      <c r="AEM80" s="619">
        <v>2571889.2599999998</v>
      </c>
      <c r="AEN80" s="619">
        <v>3859655.12</v>
      </c>
      <c r="AEO80" s="619">
        <v>1550212</v>
      </c>
      <c r="AEP80" s="619">
        <v>637857.66</v>
      </c>
      <c r="AEQ80" s="619">
        <v>13782876.5</v>
      </c>
      <c r="AER80" s="619">
        <v>637559.75</v>
      </c>
      <c r="AES80" s="619">
        <v>11146578.5</v>
      </c>
      <c r="AET80" s="619">
        <v>10111723.58</v>
      </c>
      <c r="AEU80" s="619">
        <v>3752400</v>
      </c>
      <c r="AEV80" s="619">
        <v>828253.62</v>
      </c>
      <c r="AEW80" s="619">
        <v>3116542</v>
      </c>
      <c r="AEX80" s="619">
        <v>1428906.15</v>
      </c>
      <c r="AEY80" s="619">
        <v>5363806.66</v>
      </c>
      <c r="AEZ80" s="619">
        <v>1729882</v>
      </c>
      <c r="AFA80" s="619">
        <v>235690</v>
      </c>
      <c r="AFB80" s="619">
        <v>1856150.37</v>
      </c>
      <c r="AFC80" s="619">
        <v>1476036</v>
      </c>
      <c r="AFD80" s="619">
        <v>5027204.99</v>
      </c>
      <c r="AFE80" s="619">
        <v>1630244.38</v>
      </c>
      <c r="AFF80" s="619">
        <v>7047575</v>
      </c>
      <c r="AFG80" s="619">
        <v>4582116</v>
      </c>
      <c r="AFH80" s="619">
        <v>4564344.8899999997</v>
      </c>
      <c r="AFI80" s="619">
        <v>2263136</v>
      </c>
      <c r="AFJ80" s="619">
        <v>2606859</v>
      </c>
      <c r="AFK80" s="619">
        <v>4088142</v>
      </c>
      <c r="AFL80" s="619">
        <v>1228578</v>
      </c>
      <c r="AFM80" s="619">
        <v>1043200</v>
      </c>
      <c r="AFN80" s="619">
        <v>1305651.5</v>
      </c>
      <c r="AFO80" s="619">
        <v>1351839</v>
      </c>
      <c r="AFP80" s="619">
        <v>3121778</v>
      </c>
      <c r="AFQ80" s="619">
        <v>43991584.829999998</v>
      </c>
      <c r="AFR80" s="619">
        <v>7389133</v>
      </c>
      <c r="AFS80" s="619">
        <v>2129632.5</v>
      </c>
      <c r="AFT80" s="619">
        <v>2126968.71</v>
      </c>
      <c r="AFU80" s="619">
        <v>1937021.66</v>
      </c>
      <c r="AFV80" s="619">
        <v>1554027.2</v>
      </c>
      <c r="AFW80" s="619">
        <v>1696953</v>
      </c>
      <c r="AFX80" s="619">
        <v>4526151.5999999996</v>
      </c>
      <c r="AFY80" s="619">
        <v>1172617</v>
      </c>
      <c r="AFZ80" s="619">
        <v>2369678</v>
      </c>
      <c r="AGA80" s="619">
        <v>4421624.95</v>
      </c>
      <c r="AGB80" s="619">
        <v>1676469.93</v>
      </c>
      <c r="AGC80" s="619">
        <v>2760563.4</v>
      </c>
      <c r="AGD80" s="619">
        <v>582361.19999999995</v>
      </c>
      <c r="AGE80" s="619">
        <v>1578989</v>
      </c>
      <c r="AGF80" s="619">
        <v>222000</v>
      </c>
      <c r="AGG80" s="619">
        <v>1032320.6</v>
      </c>
      <c r="AGH80" s="619">
        <v>698794.91</v>
      </c>
      <c r="AGI80" s="619">
        <v>131125</v>
      </c>
      <c r="AGJ80" s="619">
        <v>298735</v>
      </c>
      <c r="AGK80" s="619">
        <v>1348877.1</v>
      </c>
      <c r="AGL80" s="619">
        <v>381043.95</v>
      </c>
      <c r="AGM80" s="619">
        <v>525042.5</v>
      </c>
      <c r="AGN80" s="619">
        <v>53850.5</v>
      </c>
      <c r="AGO80" s="619">
        <v>887431.69</v>
      </c>
      <c r="AGP80" s="619">
        <v>1528357</v>
      </c>
      <c r="AGQ80" s="619">
        <v>836855.1</v>
      </c>
      <c r="AGR80" s="619">
        <v>0</v>
      </c>
      <c r="AGS80" s="619">
        <v>1295700.57</v>
      </c>
      <c r="AGT80" s="619">
        <v>340540.2</v>
      </c>
      <c r="AGU80" s="619">
        <v>210474</v>
      </c>
      <c r="AGV80" s="619">
        <v>0</v>
      </c>
      <c r="AGX80" s="619">
        <v>3050423</v>
      </c>
      <c r="AGY80" s="619">
        <v>3131924.44</v>
      </c>
      <c r="AGZ80" s="619">
        <v>1663037</v>
      </c>
      <c r="AHA80" s="619">
        <v>490858</v>
      </c>
      <c r="AHB80" s="619">
        <v>806966</v>
      </c>
      <c r="AHC80" s="619">
        <v>600465.68000000005</v>
      </c>
      <c r="AHD80" s="619">
        <v>508158.36</v>
      </c>
      <c r="AHE80" s="619">
        <v>1131142.6100000001</v>
      </c>
      <c r="AHF80" s="619">
        <v>1796206</v>
      </c>
      <c r="AHG80" s="619">
        <v>333688.2</v>
      </c>
      <c r="AHH80" s="619">
        <v>2736911.75</v>
      </c>
      <c r="AHI80" s="619">
        <v>979511</v>
      </c>
      <c r="AHJ80" s="619">
        <v>281001</v>
      </c>
      <c r="AHK80" s="619">
        <v>168663.5</v>
      </c>
      <c r="AHL80" s="619">
        <v>157354.25</v>
      </c>
      <c r="AHM80" s="619">
        <v>3595.2</v>
      </c>
      <c r="AHN80" s="619">
        <v>3426348.55</v>
      </c>
      <c r="AHO80" s="619">
        <v>394454</v>
      </c>
      <c r="AHP80" s="619">
        <v>937098</v>
      </c>
      <c r="AHQ80" s="613">
        <v>2546490.5</v>
      </c>
      <c r="AHR80" s="613">
        <v>546458.5</v>
      </c>
      <c r="AHS80" s="613">
        <v>4141545</v>
      </c>
      <c r="AHT80" s="619">
        <f t="shared" si="79"/>
        <v>2801312298.789999</v>
      </c>
      <c r="AHV80" s="627" t="s">
        <v>6273</v>
      </c>
      <c r="AHW80" s="627" t="s">
        <v>6094</v>
      </c>
      <c r="AHX80" s="627" t="s">
        <v>6095</v>
      </c>
    </row>
    <row r="81" spans="1:908" x14ac:dyDescent="0.8">
      <c r="A81" s="613" t="str">
        <f t="shared" si="78"/>
        <v>ภาระ</v>
      </c>
      <c r="B81" s="618" t="s">
        <v>6096</v>
      </c>
      <c r="C81" s="619" t="s">
        <v>6097</v>
      </c>
      <c r="D81" s="619">
        <v>56308.6</v>
      </c>
      <c r="E81" s="619">
        <v>644284.80000000005</v>
      </c>
      <c r="F81" s="619">
        <v>2697751.59</v>
      </c>
      <c r="G81" s="619">
        <v>288258.40000000002</v>
      </c>
      <c r="H81" s="619">
        <v>1396795.4</v>
      </c>
      <c r="I81" s="619">
        <v>178177.8</v>
      </c>
      <c r="J81" s="619">
        <v>927530.34</v>
      </c>
      <c r="K81" s="619">
        <v>96840</v>
      </c>
      <c r="L81" s="619">
        <v>333829</v>
      </c>
      <c r="M81" s="619">
        <v>416884.25</v>
      </c>
      <c r="N81" s="619">
        <v>2304991.75</v>
      </c>
      <c r="O81" s="619">
        <v>417464</v>
      </c>
      <c r="P81" s="619">
        <v>1010816.6</v>
      </c>
      <c r="Q81" s="619">
        <v>952832.03</v>
      </c>
      <c r="R81" s="619">
        <v>624057.71</v>
      </c>
      <c r="S81" s="619">
        <v>2627927.58</v>
      </c>
      <c r="T81" s="619">
        <v>341706.2</v>
      </c>
      <c r="U81" s="619">
        <v>413432.46</v>
      </c>
      <c r="V81" s="619">
        <v>93655</v>
      </c>
      <c r="W81" s="619">
        <v>1527730.72</v>
      </c>
      <c r="X81" s="619">
        <v>365771.97</v>
      </c>
      <c r="Y81" s="619">
        <v>169230.5</v>
      </c>
      <c r="Z81" s="619">
        <v>1850407.31</v>
      </c>
      <c r="AA81" s="619">
        <v>176364.04</v>
      </c>
      <c r="AB81" s="619">
        <v>1643922.2</v>
      </c>
      <c r="AC81" s="619">
        <v>2132265.36</v>
      </c>
      <c r="AD81" s="619">
        <v>1661423.54</v>
      </c>
      <c r="AE81" s="619">
        <v>75974.600000000006</v>
      </c>
      <c r="AF81" s="619">
        <v>1852575.2</v>
      </c>
      <c r="AG81" s="619">
        <v>33870</v>
      </c>
      <c r="AH81" s="619">
        <v>2775014.39</v>
      </c>
      <c r="AI81" s="619">
        <v>2143046.92</v>
      </c>
      <c r="AJ81" s="619">
        <v>413992.5</v>
      </c>
      <c r="AK81" s="619">
        <v>94277.99</v>
      </c>
      <c r="AL81" s="619">
        <v>1688706.97</v>
      </c>
      <c r="AM81" s="619">
        <v>517956.25</v>
      </c>
      <c r="AN81" s="619">
        <v>43690.36</v>
      </c>
      <c r="AO81" s="619">
        <v>441278.5</v>
      </c>
      <c r="AP81" s="619">
        <v>315574.45</v>
      </c>
      <c r="AQ81" s="619">
        <v>348910.72</v>
      </c>
      <c r="AR81" s="619">
        <v>103571.74</v>
      </c>
      <c r="AS81" s="619">
        <v>391505.3</v>
      </c>
      <c r="AU81" s="619">
        <v>143321.58000000002</v>
      </c>
      <c r="AV81" s="619">
        <v>278859.3</v>
      </c>
      <c r="AW81" s="619">
        <v>241663</v>
      </c>
      <c r="AX81" s="619">
        <v>427247.62</v>
      </c>
      <c r="AY81" s="619">
        <v>167565</v>
      </c>
      <c r="AZ81" s="619">
        <v>109407</v>
      </c>
      <c r="BA81" s="619">
        <v>180121.7</v>
      </c>
      <c r="BB81" s="619">
        <v>23015.62</v>
      </c>
      <c r="BC81" s="619">
        <v>703662.55</v>
      </c>
      <c r="BD81" s="619">
        <v>194697</v>
      </c>
      <c r="BE81" s="619">
        <v>1183976</v>
      </c>
      <c r="BF81" s="619">
        <v>2146383.2800000003</v>
      </c>
      <c r="BG81" s="619">
        <v>255342</v>
      </c>
      <c r="BH81" s="619">
        <v>332160.70999999996</v>
      </c>
      <c r="BI81" s="619">
        <v>260633.33999999997</v>
      </c>
      <c r="BJ81" s="619">
        <v>1280468.02</v>
      </c>
      <c r="BK81" s="619">
        <v>381434</v>
      </c>
      <c r="BL81" s="619">
        <v>95942</v>
      </c>
      <c r="BM81" s="619">
        <v>650093.81000000006</v>
      </c>
      <c r="BN81" s="619">
        <v>206575.1</v>
      </c>
      <c r="BO81" s="619">
        <v>18834</v>
      </c>
      <c r="BP81" s="619">
        <v>114598</v>
      </c>
      <c r="BQ81" s="619">
        <v>166311.69</v>
      </c>
      <c r="BS81" s="619">
        <v>87752.4</v>
      </c>
      <c r="BT81" s="619">
        <v>412994</v>
      </c>
      <c r="BU81" s="619">
        <v>313575.8</v>
      </c>
      <c r="BV81" s="619">
        <v>381588.2</v>
      </c>
      <c r="BW81" s="619">
        <v>418028.48</v>
      </c>
      <c r="BX81" s="619">
        <v>430020.86</v>
      </c>
      <c r="BY81" s="619">
        <v>222035.06</v>
      </c>
      <c r="BZ81" s="619">
        <v>2679710.2300000004</v>
      </c>
      <c r="CA81" s="619">
        <v>709525.2</v>
      </c>
      <c r="CB81" s="619">
        <v>843314.1</v>
      </c>
      <c r="CC81" s="619">
        <v>895615.25</v>
      </c>
      <c r="CD81" s="619">
        <v>487074.8</v>
      </c>
      <c r="CE81" s="619">
        <v>569229.5</v>
      </c>
      <c r="CF81" s="619">
        <v>159109</v>
      </c>
      <c r="CG81" s="619">
        <v>478286.55</v>
      </c>
      <c r="CH81" s="619">
        <v>156861.70000000001</v>
      </c>
      <c r="CI81" s="619">
        <v>920435.9</v>
      </c>
      <c r="CJ81" s="619">
        <v>1105735.2</v>
      </c>
      <c r="CK81" s="619">
        <v>855954.86</v>
      </c>
      <c r="CL81" s="619">
        <v>288932</v>
      </c>
      <c r="CM81" s="619">
        <v>173261.4</v>
      </c>
      <c r="CN81" s="619">
        <v>441601</v>
      </c>
      <c r="CO81" s="619">
        <v>96022</v>
      </c>
      <c r="CP81" s="619">
        <v>403484.8</v>
      </c>
      <c r="CQ81" s="619">
        <v>516651.25</v>
      </c>
      <c r="CR81" s="619">
        <v>126395.4</v>
      </c>
      <c r="CS81" s="619">
        <v>177858.04</v>
      </c>
      <c r="CT81" s="619">
        <v>1147268</v>
      </c>
      <c r="CU81" s="619">
        <v>69321.5</v>
      </c>
      <c r="CV81" s="619">
        <v>321096</v>
      </c>
      <c r="CW81" s="619">
        <v>1153482.5</v>
      </c>
      <c r="CX81" s="619">
        <v>306063.53000000003</v>
      </c>
      <c r="CY81" s="619">
        <v>127143.1</v>
      </c>
      <c r="CZ81" s="619">
        <v>188303.01</v>
      </c>
      <c r="DA81" s="619">
        <v>246601.4</v>
      </c>
      <c r="DB81" s="619">
        <v>4079175.95</v>
      </c>
      <c r="DC81" s="619">
        <v>7328341.5199999996</v>
      </c>
      <c r="DD81" s="619">
        <v>978811.46</v>
      </c>
      <c r="DE81" s="619">
        <v>392899</v>
      </c>
      <c r="DF81" s="619">
        <v>68005</v>
      </c>
      <c r="DG81" s="619">
        <v>3085880.77</v>
      </c>
      <c r="DH81" s="619">
        <v>105205.43</v>
      </c>
      <c r="DI81" s="619">
        <v>762980.23</v>
      </c>
      <c r="DJ81" s="619">
        <v>178423.11</v>
      </c>
      <c r="DK81" s="619">
        <v>8029817.5800000001</v>
      </c>
      <c r="DL81" s="619">
        <v>1042327.8</v>
      </c>
      <c r="DM81" s="619">
        <v>1331659.74</v>
      </c>
      <c r="DN81" s="619">
        <v>348678.40000000002</v>
      </c>
      <c r="DO81" s="619">
        <v>131240.6</v>
      </c>
      <c r="DP81" s="619">
        <v>1447161.57</v>
      </c>
      <c r="DQ81" s="619">
        <v>1185608.3999999999</v>
      </c>
      <c r="DR81" s="619">
        <v>705769.41</v>
      </c>
      <c r="DS81" s="619">
        <v>962262.37</v>
      </c>
      <c r="DT81" s="619">
        <v>4610325.7</v>
      </c>
      <c r="DU81" s="619">
        <v>56000</v>
      </c>
      <c r="DV81" s="619">
        <v>3851271.57</v>
      </c>
      <c r="DW81" s="619">
        <v>1445952.67</v>
      </c>
      <c r="DX81" s="619">
        <v>1374340.5</v>
      </c>
      <c r="DY81" s="619">
        <v>1799472.32</v>
      </c>
      <c r="DZ81" s="619">
        <v>739637</v>
      </c>
      <c r="EA81" s="619">
        <v>164334</v>
      </c>
      <c r="EB81" s="619">
        <v>445350</v>
      </c>
      <c r="EC81" s="619">
        <v>578344.28999999992</v>
      </c>
      <c r="ED81" s="619">
        <v>1863973</v>
      </c>
      <c r="EE81" s="619">
        <v>1081535.1399999999</v>
      </c>
      <c r="EF81" s="619">
        <v>314816.73</v>
      </c>
      <c r="EG81" s="619">
        <v>5600</v>
      </c>
      <c r="EH81" s="619">
        <v>437798.32</v>
      </c>
      <c r="EI81" s="619">
        <v>603426.88</v>
      </c>
      <c r="EJ81" s="619">
        <v>476059.4</v>
      </c>
      <c r="EK81" s="619">
        <v>1319388.0900000001</v>
      </c>
      <c r="EL81" s="619">
        <v>258543</v>
      </c>
      <c r="EM81" s="619">
        <v>160132</v>
      </c>
      <c r="EN81" s="619">
        <v>253262.11</v>
      </c>
      <c r="EO81" s="619">
        <v>236436</v>
      </c>
      <c r="EP81" s="619">
        <v>454415.08</v>
      </c>
      <c r="EQ81" s="619">
        <v>340651.7</v>
      </c>
      <c r="ER81" s="619">
        <v>1074345</v>
      </c>
      <c r="ES81" s="619">
        <v>34355</v>
      </c>
      <c r="ET81" s="619">
        <v>503302</v>
      </c>
      <c r="EU81" s="619">
        <v>946165.91</v>
      </c>
      <c r="EV81" s="619">
        <v>905553.72</v>
      </c>
      <c r="EW81" s="619">
        <v>6395893.54</v>
      </c>
      <c r="EX81" s="619">
        <v>157161</v>
      </c>
      <c r="EY81" s="619">
        <v>640378.19999999995</v>
      </c>
      <c r="EZ81" s="619">
        <v>1361835.38</v>
      </c>
      <c r="FA81" s="619">
        <v>64910</v>
      </c>
      <c r="FB81" s="619">
        <v>2307709.88</v>
      </c>
      <c r="FC81" s="619">
        <v>730812</v>
      </c>
      <c r="FD81" s="619">
        <v>927713.29</v>
      </c>
      <c r="FE81" s="619">
        <v>490617.3</v>
      </c>
      <c r="FF81" s="619">
        <v>366908.54</v>
      </c>
      <c r="FG81" s="619">
        <v>586396.84</v>
      </c>
      <c r="FH81" s="619">
        <v>259672.2</v>
      </c>
      <c r="FI81" s="619">
        <v>67490</v>
      </c>
      <c r="FJ81" s="619">
        <v>71631.490000000005</v>
      </c>
      <c r="FK81" s="619">
        <v>38103</v>
      </c>
      <c r="FL81" s="619">
        <v>121412</v>
      </c>
      <c r="FM81" s="619">
        <v>1399366.35</v>
      </c>
      <c r="FN81" s="619">
        <v>452549</v>
      </c>
      <c r="FO81" s="619">
        <v>300769.7</v>
      </c>
      <c r="FP81" s="619">
        <v>31085</v>
      </c>
      <c r="FQ81" s="619">
        <v>1038593.51</v>
      </c>
      <c r="FR81" s="619">
        <v>218925</v>
      </c>
      <c r="FS81" s="619">
        <v>566454</v>
      </c>
      <c r="FT81" s="619">
        <v>2384533.0699999998</v>
      </c>
      <c r="FU81" s="619">
        <v>975714.41</v>
      </c>
      <c r="FV81" s="619">
        <v>406559.5</v>
      </c>
      <c r="FW81" s="619">
        <v>2185149.5</v>
      </c>
      <c r="FX81" s="619">
        <v>830221.9</v>
      </c>
      <c r="FY81" s="619">
        <v>856726.15</v>
      </c>
      <c r="FZ81" s="619">
        <v>167844.19</v>
      </c>
      <c r="GA81" s="619">
        <v>219501</v>
      </c>
      <c r="GB81" s="619">
        <v>503479.6</v>
      </c>
      <c r="GC81" s="619">
        <v>455424</v>
      </c>
      <c r="GD81" s="619">
        <v>439281.4</v>
      </c>
      <c r="GE81" s="619">
        <v>533211</v>
      </c>
      <c r="GF81" s="619">
        <v>556128</v>
      </c>
      <c r="GG81" s="619">
        <v>11400</v>
      </c>
      <c r="GH81" s="619">
        <v>1922567.4</v>
      </c>
      <c r="GI81" s="619">
        <v>138889.54999999999</v>
      </c>
      <c r="GJ81" s="619">
        <v>162184.5</v>
      </c>
      <c r="GK81" s="619">
        <v>173087.15</v>
      </c>
      <c r="GL81" s="619">
        <v>1161322.5</v>
      </c>
      <c r="GM81" s="619">
        <v>70330</v>
      </c>
      <c r="GN81" s="619">
        <v>122208.37</v>
      </c>
      <c r="GO81" s="619">
        <v>423302.1</v>
      </c>
      <c r="GP81" s="619">
        <v>106331.34</v>
      </c>
      <c r="GQ81" s="619">
        <v>1116611.1000000001</v>
      </c>
      <c r="GR81" s="619">
        <v>386403.18</v>
      </c>
      <c r="GS81" s="619">
        <v>104498</v>
      </c>
      <c r="GT81" s="619">
        <v>611494.80000000005</v>
      </c>
      <c r="GU81" s="619">
        <v>0</v>
      </c>
      <c r="GV81" s="619">
        <v>117402.5</v>
      </c>
      <c r="GW81" s="619">
        <v>476448.6</v>
      </c>
      <c r="GX81" s="619">
        <v>255405</v>
      </c>
      <c r="GY81" s="619">
        <v>4384011.2700000005</v>
      </c>
      <c r="GZ81" s="619">
        <v>220071.16</v>
      </c>
      <c r="HA81" s="619">
        <v>808325.3</v>
      </c>
      <c r="HB81" s="619">
        <v>310893.74</v>
      </c>
      <c r="HC81" s="619">
        <v>72323.199999999997</v>
      </c>
      <c r="HD81" s="619">
        <v>5940640.3399999999</v>
      </c>
      <c r="HE81" s="619">
        <v>981895.49</v>
      </c>
      <c r="HF81" s="619">
        <v>4040718.91</v>
      </c>
      <c r="HG81" s="619">
        <v>386422.84</v>
      </c>
      <c r="HH81" s="619">
        <v>1861098.8099999998</v>
      </c>
      <c r="HI81" s="619">
        <v>7225</v>
      </c>
      <c r="HJ81" s="619">
        <v>26750</v>
      </c>
      <c r="HK81" s="619">
        <v>3476621.39</v>
      </c>
      <c r="HL81" s="619">
        <v>2443800.33</v>
      </c>
      <c r="HM81" s="619">
        <v>5033398.8</v>
      </c>
      <c r="HN81" s="619">
        <v>1933352.2</v>
      </c>
      <c r="HO81" s="619">
        <v>893680.69</v>
      </c>
      <c r="HP81" s="619">
        <v>197352.51</v>
      </c>
      <c r="HQ81" s="619">
        <v>1720640.4400000002</v>
      </c>
      <c r="HR81" s="619">
        <v>199606.43</v>
      </c>
      <c r="HS81" s="619">
        <v>107428.30009999999</v>
      </c>
      <c r="HT81" s="619">
        <v>256973.98</v>
      </c>
      <c r="HU81" s="619">
        <v>295464</v>
      </c>
      <c r="HV81" s="619">
        <v>311276.39</v>
      </c>
      <c r="HW81" s="619">
        <v>478246.8</v>
      </c>
      <c r="HX81" s="619">
        <v>226591.1</v>
      </c>
      <c r="HY81" s="619">
        <v>699119.61</v>
      </c>
      <c r="HZ81" s="619">
        <v>510896.62</v>
      </c>
      <c r="IA81" s="619">
        <v>309828.8</v>
      </c>
      <c r="IB81" s="619">
        <v>918110.89</v>
      </c>
      <c r="IC81" s="619">
        <v>146492</v>
      </c>
      <c r="ID81" s="619">
        <v>21707.4</v>
      </c>
      <c r="IE81" s="619">
        <v>593899.41</v>
      </c>
      <c r="IF81" s="619">
        <v>460907.51</v>
      </c>
      <c r="IG81" s="619">
        <v>432347.03</v>
      </c>
      <c r="IH81" s="619">
        <v>159869.70000000001</v>
      </c>
      <c r="II81" s="619">
        <v>9605.6</v>
      </c>
      <c r="IJ81" s="619">
        <v>1060</v>
      </c>
      <c r="IK81" s="619">
        <v>83273.84</v>
      </c>
      <c r="IL81" s="619">
        <v>2926155.61</v>
      </c>
      <c r="IM81" s="619">
        <v>2585133.5</v>
      </c>
      <c r="IN81" s="619">
        <v>546163.5</v>
      </c>
      <c r="IO81" s="619">
        <v>115765.9</v>
      </c>
      <c r="IP81" s="619">
        <v>300150.79000000004</v>
      </c>
      <c r="IQ81" s="619">
        <v>277617.39</v>
      </c>
      <c r="IR81" s="619">
        <v>546437.97</v>
      </c>
      <c r="IS81" s="619">
        <v>357256.66</v>
      </c>
      <c r="IT81" s="619">
        <v>12216969.529999997</v>
      </c>
      <c r="IU81" s="619">
        <v>1284004.2999999998</v>
      </c>
      <c r="IV81" s="619">
        <v>0</v>
      </c>
      <c r="IW81" s="619">
        <v>1281071.97</v>
      </c>
      <c r="IX81" s="619">
        <v>1035828.95</v>
      </c>
      <c r="IY81" s="619">
        <v>90217.27</v>
      </c>
      <c r="IZ81" s="619">
        <v>839239.58</v>
      </c>
      <c r="JA81" s="619">
        <v>68639.149999999994</v>
      </c>
      <c r="JB81" s="619">
        <v>283229.74</v>
      </c>
      <c r="JC81" s="619">
        <v>235383.6</v>
      </c>
      <c r="JD81" s="619">
        <v>211582.98</v>
      </c>
      <c r="JF81" s="619">
        <v>269023.86</v>
      </c>
      <c r="JG81" s="619">
        <v>4287601.96</v>
      </c>
      <c r="JH81" s="619">
        <v>385002.41</v>
      </c>
      <c r="JI81" s="619">
        <v>351370.09</v>
      </c>
      <c r="JJ81" s="619">
        <v>296901.2</v>
      </c>
      <c r="JK81" s="619">
        <v>248333.62</v>
      </c>
      <c r="JL81" s="619">
        <v>5107540.76</v>
      </c>
      <c r="JM81" s="619">
        <v>264370.12</v>
      </c>
      <c r="JN81" s="619">
        <v>765575.57</v>
      </c>
      <c r="JO81" s="619">
        <v>1286387.7</v>
      </c>
      <c r="JP81" s="619">
        <v>279760.81</v>
      </c>
      <c r="JQ81" s="619">
        <v>572455.62</v>
      </c>
      <c r="JR81" s="619">
        <v>150339.20000000001</v>
      </c>
      <c r="JS81" s="619">
        <v>381254.28</v>
      </c>
      <c r="JU81" s="619">
        <v>1279315.57</v>
      </c>
      <c r="JV81" s="619">
        <v>47833</v>
      </c>
      <c r="JW81" s="619">
        <v>722399.5</v>
      </c>
      <c r="JX81" s="619">
        <v>206695.55</v>
      </c>
      <c r="JY81" s="619">
        <v>2017942.6</v>
      </c>
      <c r="JZ81" s="619">
        <v>865557.1</v>
      </c>
      <c r="KA81" s="619">
        <v>20450</v>
      </c>
      <c r="KB81" s="619">
        <v>339557.03</v>
      </c>
      <c r="KC81" s="619">
        <v>84010</v>
      </c>
      <c r="KD81" s="619">
        <v>71491</v>
      </c>
      <c r="KE81" s="619">
        <v>235027.87</v>
      </c>
      <c r="KF81" s="619">
        <v>101901.6</v>
      </c>
      <c r="KG81" s="619">
        <v>470339.81</v>
      </c>
      <c r="KH81" s="619">
        <v>614787.91</v>
      </c>
      <c r="KI81" s="619">
        <v>13358568.830000002</v>
      </c>
      <c r="KJ81" s="619">
        <v>1365093.06</v>
      </c>
      <c r="KK81" s="619">
        <v>300220.5</v>
      </c>
      <c r="KL81" s="619">
        <v>797876.97</v>
      </c>
      <c r="KM81" s="619">
        <v>44620</v>
      </c>
      <c r="KN81" s="619">
        <v>123614.99</v>
      </c>
      <c r="KO81" s="619">
        <v>2556256.7000000002</v>
      </c>
      <c r="KP81" s="619">
        <v>281193.83</v>
      </c>
      <c r="KQ81" s="619">
        <v>313473.91999999998</v>
      </c>
      <c r="KR81" s="619">
        <v>6447853.1500000004</v>
      </c>
      <c r="KS81" s="619">
        <v>419302.96</v>
      </c>
      <c r="KT81" s="619">
        <v>162162.79999999999</v>
      </c>
      <c r="KU81" s="619">
        <v>1924478.52</v>
      </c>
      <c r="KV81" s="619">
        <v>717073.7</v>
      </c>
      <c r="KW81" s="619">
        <v>827440.77</v>
      </c>
      <c r="KX81" s="619">
        <v>3383073.28</v>
      </c>
      <c r="KY81" s="619">
        <v>716755.13</v>
      </c>
      <c r="KZ81" s="619">
        <v>4632823.7</v>
      </c>
      <c r="LA81" s="619">
        <v>556395.80000000005</v>
      </c>
      <c r="LB81" s="619">
        <v>258606.71</v>
      </c>
      <c r="LC81" s="619">
        <v>1594519.65</v>
      </c>
      <c r="LD81" s="619">
        <v>1897131.7999999998</v>
      </c>
      <c r="LE81" s="619">
        <v>488372</v>
      </c>
      <c r="LF81" s="619">
        <v>341440.80000000005</v>
      </c>
      <c r="LG81" s="619">
        <v>858599.4</v>
      </c>
      <c r="LH81" s="619">
        <v>491748.7</v>
      </c>
      <c r="LI81" s="619">
        <v>31060.62</v>
      </c>
      <c r="LJ81" s="619">
        <v>67366.05</v>
      </c>
      <c r="LK81" s="619">
        <v>3244018.6</v>
      </c>
      <c r="LL81" s="619">
        <v>707520.77</v>
      </c>
      <c r="LM81" s="619">
        <v>1225903.01</v>
      </c>
      <c r="LN81" s="619">
        <v>1119424.0899999999</v>
      </c>
      <c r="LO81" s="619">
        <v>592828.43000000005</v>
      </c>
      <c r="LP81" s="619">
        <v>850707.1399999999</v>
      </c>
      <c r="LR81" s="619">
        <v>200893.3</v>
      </c>
      <c r="LS81" s="619">
        <v>825441.69</v>
      </c>
      <c r="LT81" s="619">
        <v>40598</v>
      </c>
      <c r="LU81" s="619">
        <v>790155.31</v>
      </c>
      <c r="LV81" s="619">
        <v>5040419.67</v>
      </c>
      <c r="LW81" s="619">
        <v>1619475.7700000003</v>
      </c>
      <c r="LX81" s="619">
        <v>1810594.85</v>
      </c>
      <c r="LY81" s="619">
        <v>1653177.53</v>
      </c>
      <c r="LZ81" s="619">
        <v>639164.8899999999</v>
      </c>
      <c r="MA81" s="619">
        <v>1117171.6400000001</v>
      </c>
      <c r="MB81" s="619">
        <v>663933.93999999994</v>
      </c>
      <c r="MC81" s="619">
        <v>1160362.6000000001</v>
      </c>
      <c r="MD81" s="619">
        <v>624389.19999999995</v>
      </c>
      <c r="ME81" s="619">
        <v>566006.79</v>
      </c>
      <c r="MF81" s="619">
        <v>2226742.5099999998</v>
      </c>
      <c r="MG81" s="619">
        <v>431495.95</v>
      </c>
      <c r="MH81" s="619">
        <v>2159613.7399999998</v>
      </c>
      <c r="MI81" s="619">
        <v>965943.9</v>
      </c>
      <c r="MJ81" s="619">
        <v>202103</v>
      </c>
      <c r="MK81" s="619">
        <v>288482</v>
      </c>
      <c r="ML81" s="619">
        <v>116382.5</v>
      </c>
      <c r="MM81" s="619">
        <v>750051.87</v>
      </c>
      <c r="MN81" s="619">
        <v>786205.87</v>
      </c>
      <c r="MO81" s="619">
        <v>199997.2</v>
      </c>
      <c r="MP81" s="619">
        <v>1115021.3799999999</v>
      </c>
      <c r="MQ81" s="619">
        <v>431990.5</v>
      </c>
      <c r="MR81" s="619">
        <v>260250.5</v>
      </c>
      <c r="MS81" s="619">
        <v>197052</v>
      </c>
      <c r="MT81" s="619">
        <v>1737764.2</v>
      </c>
      <c r="MU81" s="619">
        <v>725957.93</v>
      </c>
      <c r="MV81" s="619">
        <v>330555.01</v>
      </c>
      <c r="MW81" s="619">
        <v>1892568.99</v>
      </c>
      <c r="MX81" s="619">
        <v>2495287.1700000004</v>
      </c>
      <c r="MY81" s="619">
        <v>289955.64</v>
      </c>
      <c r="MZ81" s="619">
        <v>2095048.75</v>
      </c>
      <c r="NA81" s="619">
        <v>1101520.21</v>
      </c>
      <c r="NB81" s="619">
        <v>1520475.3299999998</v>
      </c>
      <c r="NC81" s="619">
        <v>398700.3</v>
      </c>
      <c r="ND81" s="619">
        <v>60573.8</v>
      </c>
      <c r="NE81" s="619">
        <v>561125.80000000005</v>
      </c>
      <c r="NF81" s="619">
        <v>970497.69</v>
      </c>
      <c r="NG81" s="619">
        <v>742778.93</v>
      </c>
      <c r="NH81" s="619">
        <v>5368464.0999999996</v>
      </c>
      <c r="NI81" s="619">
        <v>384206.98</v>
      </c>
      <c r="NJ81" s="619">
        <v>1939928.87</v>
      </c>
      <c r="NK81" s="619">
        <v>3099121.71</v>
      </c>
      <c r="NL81" s="619">
        <v>2141900.73</v>
      </c>
      <c r="NM81" s="619">
        <v>64066</v>
      </c>
      <c r="NN81" s="619">
        <v>625149.92000000004</v>
      </c>
      <c r="NO81" s="619">
        <v>121155.95</v>
      </c>
      <c r="NP81" s="619">
        <v>221348.3</v>
      </c>
      <c r="NQ81" s="619">
        <v>2526669.17</v>
      </c>
      <c r="NR81" s="619">
        <v>46339</v>
      </c>
      <c r="NS81" s="619">
        <v>1001651.13</v>
      </c>
      <c r="NT81" s="619">
        <v>443635.67000000004</v>
      </c>
      <c r="NU81" s="619">
        <v>244203.4</v>
      </c>
      <c r="NV81" s="619">
        <v>97829</v>
      </c>
      <c r="NW81" s="619">
        <v>40769.9</v>
      </c>
      <c r="NX81" s="619">
        <v>299557.2</v>
      </c>
      <c r="NY81" s="619">
        <v>2550572.36</v>
      </c>
      <c r="NZ81" s="619">
        <v>551714.39</v>
      </c>
      <c r="OA81" s="619">
        <v>166741.75</v>
      </c>
      <c r="OB81" s="619">
        <v>114702.75</v>
      </c>
      <c r="OC81" s="619">
        <v>236282</v>
      </c>
      <c r="OD81" s="619">
        <v>313141.65000000002</v>
      </c>
      <c r="OE81" s="619">
        <v>0</v>
      </c>
      <c r="OF81" s="619">
        <v>11186655.15</v>
      </c>
      <c r="OG81" s="619">
        <v>1301496.1100000001</v>
      </c>
      <c r="OH81" s="619">
        <v>5908304.9799999995</v>
      </c>
      <c r="OI81" s="619">
        <v>371111.17</v>
      </c>
      <c r="OJ81" s="619">
        <v>2029360.23</v>
      </c>
      <c r="OK81" s="619">
        <v>3280408.3300000005</v>
      </c>
      <c r="OL81" s="619">
        <v>250622.52000000002</v>
      </c>
      <c r="OM81" s="619">
        <v>2005526.42</v>
      </c>
      <c r="ON81" s="619">
        <v>722126.23</v>
      </c>
      <c r="OO81" s="619">
        <v>2350925.84</v>
      </c>
      <c r="OP81" s="619">
        <v>3122468.87</v>
      </c>
      <c r="OQ81" s="619">
        <v>2762772.53</v>
      </c>
      <c r="OR81" s="619">
        <v>728987.86</v>
      </c>
      <c r="OS81" s="619">
        <v>321992.71000000002</v>
      </c>
      <c r="OT81" s="619">
        <v>35518.130000000005</v>
      </c>
      <c r="OU81" s="619">
        <v>230836.80000000002</v>
      </c>
      <c r="OV81" s="619">
        <v>1311097</v>
      </c>
      <c r="OW81" s="619">
        <v>379711.85000000003</v>
      </c>
      <c r="OX81" s="619">
        <v>753859.75</v>
      </c>
      <c r="OY81" s="619">
        <v>3632069.7</v>
      </c>
      <c r="OZ81" s="619">
        <v>39864</v>
      </c>
      <c r="PA81" s="619">
        <v>398627.46</v>
      </c>
      <c r="PB81" s="619">
        <v>231325</v>
      </c>
      <c r="PC81" s="619">
        <v>7718794.8099999996</v>
      </c>
      <c r="PD81" s="619">
        <v>273874</v>
      </c>
      <c r="PE81" s="619">
        <v>1220224.29</v>
      </c>
      <c r="PF81" s="619">
        <v>520743.5</v>
      </c>
      <c r="PG81" s="619">
        <v>904723.28</v>
      </c>
      <c r="PH81" s="619">
        <v>613455</v>
      </c>
      <c r="PI81" s="619">
        <v>676246.6</v>
      </c>
      <c r="PJ81" s="619">
        <v>850761.6</v>
      </c>
      <c r="PK81" s="619">
        <v>509785.08</v>
      </c>
      <c r="PL81" s="619">
        <v>470903.14</v>
      </c>
      <c r="PM81" s="619">
        <v>724542</v>
      </c>
      <c r="PN81" s="619">
        <v>1262820.8999999999</v>
      </c>
      <c r="PO81" s="619">
        <v>388759.4</v>
      </c>
      <c r="PP81" s="619">
        <v>2254385.25</v>
      </c>
      <c r="PQ81" s="619">
        <v>749760</v>
      </c>
      <c r="PR81" s="619">
        <v>78239.7</v>
      </c>
      <c r="PS81" s="619">
        <v>684651</v>
      </c>
      <c r="PT81" s="619">
        <v>848061</v>
      </c>
      <c r="PU81" s="619">
        <v>736883.8</v>
      </c>
      <c r="PV81" s="619">
        <v>1112414.46</v>
      </c>
      <c r="PW81" s="619">
        <v>185821.8</v>
      </c>
      <c r="PX81" s="619">
        <v>409889.52</v>
      </c>
      <c r="PY81" s="619">
        <v>4272857.6900000004</v>
      </c>
      <c r="PZ81" s="619">
        <v>1351863.8</v>
      </c>
      <c r="QA81" s="619">
        <v>2664567.3199999998</v>
      </c>
      <c r="QB81" s="619">
        <v>208663.88</v>
      </c>
      <c r="QC81" s="619">
        <v>1842282.71</v>
      </c>
      <c r="QD81" s="619">
        <v>179539.20000000001</v>
      </c>
      <c r="QE81" s="619">
        <v>1762617.18</v>
      </c>
      <c r="QF81" s="619">
        <v>838655</v>
      </c>
      <c r="QG81" s="619">
        <v>956871.44</v>
      </c>
      <c r="QH81" s="619">
        <v>501737.16</v>
      </c>
      <c r="QI81" s="619">
        <v>1275432.79</v>
      </c>
      <c r="QJ81" s="619">
        <v>1219048.1599999999</v>
      </c>
      <c r="QK81" s="619">
        <v>1515381.94</v>
      </c>
      <c r="QL81" s="619">
        <v>217391.25</v>
      </c>
      <c r="QM81" s="619">
        <v>790271.97</v>
      </c>
      <c r="QN81" s="619">
        <v>1596288.51</v>
      </c>
      <c r="QO81" s="619">
        <v>1117606.95</v>
      </c>
      <c r="QP81" s="619">
        <v>629798</v>
      </c>
      <c r="QQ81" s="619">
        <v>112036.7</v>
      </c>
      <c r="QR81" s="619">
        <v>288520.7</v>
      </c>
      <c r="QS81" s="619">
        <v>41100</v>
      </c>
      <c r="QT81" s="619">
        <v>108506.86</v>
      </c>
      <c r="QU81" s="619">
        <v>21167061.880000003</v>
      </c>
      <c r="QV81" s="619">
        <v>1124075.04</v>
      </c>
      <c r="QW81" s="619">
        <v>1098517.29</v>
      </c>
      <c r="QX81" s="619">
        <v>162746.28</v>
      </c>
      <c r="QY81" s="619">
        <v>574990.53</v>
      </c>
      <c r="QZ81" s="619">
        <v>2510500</v>
      </c>
      <c r="RA81" s="619">
        <v>1348074.81</v>
      </c>
      <c r="RB81" s="619">
        <v>3148228.16</v>
      </c>
      <c r="RC81" s="619">
        <v>536570.80000000005</v>
      </c>
      <c r="RD81" s="619">
        <v>279466.59999999998</v>
      </c>
      <c r="RE81" s="619">
        <v>434365</v>
      </c>
      <c r="RF81" s="619">
        <v>0</v>
      </c>
      <c r="RG81" s="619">
        <v>506929</v>
      </c>
      <c r="RH81" s="619">
        <v>11596390.810000001</v>
      </c>
      <c r="RI81" s="619">
        <v>4382928.8499999996</v>
      </c>
      <c r="RJ81" s="619">
        <v>1475399</v>
      </c>
      <c r="RK81" s="619">
        <v>548057.1</v>
      </c>
      <c r="RL81" s="619">
        <v>2075540.13</v>
      </c>
      <c r="RM81" s="619">
        <v>3572780.98</v>
      </c>
      <c r="RN81" s="619">
        <v>1864104.17</v>
      </c>
      <c r="RO81" s="619">
        <v>1102286.58</v>
      </c>
      <c r="RP81" s="619">
        <v>979789.7</v>
      </c>
      <c r="RQ81" s="619">
        <v>2449600</v>
      </c>
      <c r="RR81" s="619">
        <v>3093092.18</v>
      </c>
      <c r="RS81" s="619">
        <v>966833.34</v>
      </c>
      <c r="RT81" s="619">
        <v>990959</v>
      </c>
      <c r="RU81" s="619">
        <v>552726</v>
      </c>
      <c r="RV81" s="619">
        <v>447256</v>
      </c>
      <c r="RW81" s="619">
        <v>331151</v>
      </c>
      <c r="RX81" s="619">
        <v>946726.15</v>
      </c>
      <c r="RY81" s="619">
        <v>454421.6</v>
      </c>
      <c r="RZ81" s="619">
        <v>303958.28000000003</v>
      </c>
      <c r="SA81" s="619">
        <v>144833.62</v>
      </c>
      <c r="SB81" s="619">
        <v>6382700.29</v>
      </c>
      <c r="SC81" s="619">
        <v>436535.2</v>
      </c>
      <c r="SD81" s="619">
        <v>433002.2</v>
      </c>
      <c r="SE81" s="619">
        <v>213756.7</v>
      </c>
      <c r="SF81" s="619">
        <v>264072.28000000003</v>
      </c>
      <c r="SG81" s="619">
        <v>466826.47000000003</v>
      </c>
      <c r="SH81" s="619">
        <v>482943</v>
      </c>
      <c r="SI81" s="619">
        <v>808124.46</v>
      </c>
      <c r="SJ81" s="619">
        <v>879702</v>
      </c>
      <c r="SK81" s="619">
        <v>782891</v>
      </c>
      <c r="SL81" s="619">
        <v>1734612.1</v>
      </c>
      <c r="SM81" s="619">
        <v>121953.48</v>
      </c>
      <c r="SN81" s="619">
        <v>3859944.44</v>
      </c>
      <c r="SO81" s="619">
        <v>688422.9</v>
      </c>
      <c r="SP81" s="619">
        <v>705829</v>
      </c>
      <c r="SQ81" s="619">
        <v>1209339.1000000001</v>
      </c>
      <c r="SR81" s="619">
        <v>494465</v>
      </c>
      <c r="SS81" s="619">
        <v>484778.4</v>
      </c>
      <c r="ST81" s="619">
        <v>508636.44</v>
      </c>
      <c r="SU81" s="619">
        <v>319728</v>
      </c>
      <c r="SV81" s="619">
        <v>11496706.18</v>
      </c>
      <c r="SW81" s="619">
        <v>308917</v>
      </c>
      <c r="SX81" s="619">
        <v>452525</v>
      </c>
      <c r="SY81" s="619">
        <v>447821.46</v>
      </c>
      <c r="SZ81" s="619">
        <v>103966.1</v>
      </c>
      <c r="TA81" s="619">
        <v>315960.90000000002</v>
      </c>
      <c r="TB81" s="619">
        <v>994513.83</v>
      </c>
      <c r="TC81" s="619">
        <v>4666731.3</v>
      </c>
      <c r="TD81" s="619">
        <v>478705.45</v>
      </c>
      <c r="TE81" s="619">
        <v>616220.75</v>
      </c>
      <c r="TF81" s="619">
        <v>1072881.6000000001</v>
      </c>
      <c r="TG81" s="619">
        <v>294371.09999999998</v>
      </c>
      <c r="TH81" s="619">
        <v>827922.56</v>
      </c>
      <c r="TI81" s="619">
        <v>392098</v>
      </c>
      <c r="TJ81" s="619">
        <v>15473306.609999999</v>
      </c>
      <c r="TK81" s="619">
        <v>1464061.1</v>
      </c>
      <c r="TL81" s="619">
        <v>1261400.2</v>
      </c>
      <c r="TM81" s="619">
        <v>2374669.62</v>
      </c>
      <c r="TN81" s="619">
        <v>2069346.72</v>
      </c>
      <c r="TO81" s="619">
        <v>320745</v>
      </c>
      <c r="TP81" s="619">
        <v>143566.75</v>
      </c>
      <c r="TQ81" s="619">
        <v>7116555.25</v>
      </c>
      <c r="TR81" s="619">
        <v>695267.88</v>
      </c>
      <c r="TS81" s="619">
        <v>94168.5</v>
      </c>
      <c r="TT81" s="619">
        <v>907444.16</v>
      </c>
      <c r="TU81" s="619">
        <v>214010</v>
      </c>
      <c r="TV81" s="619">
        <v>577053.9</v>
      </c>
      <c r="TW81" s="619">
        <v>743483.67</v>
      </c>
      <c r="TX81" s="619">
        <v>200294</v>
      </c>
      <c r="TY81" s="619">
        <v>110765.8</v>
      </c>
      <c r="TZ81" s="619">
        <v>2720760.1</v>
      </c>
      <c r="UA81" s="619">
        <v>639484.62</v>
      </c>
      <c r="UB81" s="619">
        <v>935903.1</v>
      </c>
      <c r="UC81" s="619">
        <v>868301.5</v>
      </c>
      <c r="UD81" s="619">
        <v>303937</v>
      </c>
      <c r="UE81" s="619">
        <v>257180.66</v>
      </c>
      <c r="UF81" s="619">
        <v>6365275.1299999999</v>
      </c>
      <c r="UG81" s="619">
        <v>304915.07</v>
      </c>
      <c r="UH81" s="619">
        <v>933481</v>
      </c>
      <c r="UI81" s="619">
        <v>536810</v>
      </c>
      <c r="UJ81" s="619">
        <v>366013</v>
      </c>
      <c r="UK81" s="619">
        <v>7032875.209999999</v>
      </c>
      <c r="UL81" s="619">
        <v>2945758.93</v>
      </c>
      <c r="UM81" s="619">
        <v>672425</v>
      </c>
      <c r="UN81" s="619">
        <v>1644600.9</v>
      </c>
      <c r="UO81" s="619">
        <v>1022342.6</v>
      </c>
      <c r="UP81" s="619">
        <v>2157297.58</v>
      </c>
      <c r="UQ81" s="619">
        <v>16459435.82</v>
      </c>
      <c r="UR81" s="619">
        <v>1374640.45</v>
      </c>
      <c r="US81" s="619">
        <v>1008820</v>
      </c>
      <c r="UT81" s="619">
        <v>3323519.18</v>
      </c>
      <c r="UU81" s="619">
        <v>224839.77</v>
      </c>
      <c r="UV81" s="619">
        <v>345513.82</v>
      </c>
      <c r="UW81" s="619">
        <v>2757502.08</v>
      </c>
      <c r="UX81" s="619">
        <v>270141.05</v>
      </c>
      <c r="UY81" s="619">
        <v>184359.9</v>
      </c>
      <c r="UZ81" s="619">
        <v>490448.4</v>
      </c>
      <c r="VA81" s="619">
        <v>1862694</v>
      </c>
      <c r="VB81" s="619">
        <v>3119370</v>
      </c>
      <c r="VC81" s="619">
        <v>763246.84</v>
      </c>
      <c r="VD81" s="619">
        <v>578298.22</v>
      </c>
      <c r="VE81" s="619">
        <v>797037</v>
      </c>
      <c r="VF81" s="619">
        <v>669375.38</v>
      </c>
      <c r="VG81" s="619">
        <v>298565</v>
      </c>
      <c r="VH81" s="619">
        <v>1011999.94</v>
      </c>
      <c r="VI81" s="619">
        <v>2615651.23</v>
      </c>
      <c r="VJ81" s="619">
        <v>330082</v>
      </c>
      <c r="VK81" s="619">
        <v>338791.87</v>
      </c>
      <c r="VL81" s="619">
        <v>0</v>
      </c>
      <c r="VM81" s="619">
        <v>11756148.069999998</v>
      </c>
      <c r="VN81" s="619">
        <v>1239093.43</v>
      </c>
      <c r="VO81" s="619">
        <v>790936.26</v>
      </c>
      <c r="VP81" s="619">
        <v>351995</v>
      </c>
      <c r="VQ81" s="619">
        <v>890572.7</v>
      </c>
      <c r="VR81" s="619">
        <v>907415.44</v>
      </c>
      <c r="VS81" s="619">
        <v>1167538.9099999999</v>
      </c>
      <c r="VT81" s="619">
        <v>241507.24</v>
      </c>
      <c r="VU81" s="619">
        <v>1307054.29</v>
      </c>
      <c r="VV81" s="619">
        <v>3641909.98</v>
      </c>
      <c r="VX81" s="619">
        <v>3967093.9000000004</v>
      </c>
      <c r="VY81" s="619">
        <v>3276390.09</v>
      </c>
      <c r="VZ81" s="619">
        <v>84098.8</v>
      </c>
      <c r="WA81" s="619">
        <v>353346.99</v>
      </c>
      <c r="WB81" s="619">
        <v>6610365.5499999998</v>
      </c>
      <c r="WC81" s="619">
        <v>1225593.48</v>
      </c>
      <c r="WD81" s="619">
        <v>624488.35</v>
      </c>
      <c r="WE81" s="619">
        <v>60562</v>
      </c>
      <c r="WF81" s="619">
        <v>628929.05000000005</v>
      </c>
      <c r="WG81" s="619">
        <v>1802910.96</v>
      </c>
      <c r="WH81" s="619">
        <v>1487798.88</v>
      </c>
      <c r="WI81" s="619">
        <v>1361827.95</v>
      </c>
      <c r="WJ81" s="619">
        <v>188020.15</v>
      </c>
      <c r="WK81" s="619">
        <v>1082585.45</v>
      </c>
      <c r="WL81" s="619">
        <v>465307.48</v>
      </c>
      <c r="WM81" s="619">
        <v>3231046.7199999997</v>
      </c>
      <c r="WN81" s="619">
        <v>2190</v>
      </c>
      <c r="WO81" s="619">
        <v>1813090.21</v>
      </c>
      <c r="WP81" s="619">
        <v>1541446.43</v>
      </c>
      <c r="WQ81" s="619">
        <v>714716.64</v>
      </c>
      <c r="WR81" s="619">
        <v>559393.54999999993</v>
      </c>
      <c r="WS81" s="619">
        <v>2285432.6800000002</v>
      </c>
      <c r="WT81" s="619">
        <v>145059.91</v>
      </c>
      <c r="WU81" s="619">
        <v>1613247.2699999998</v>
      </c>
      <c r="WV81" s="619">
        <v>5677951.9699999997</v>
      </c>
      <c r="WW81" s="619">
        <v>1342511.71</v>
      </c>
      <c r="WX81" s="619">
        <v>546251.1</v>
      </c>
      <c r="WY81" s="619">
        <v>1212085.3099999998</v>
      </c>
      <c r="WZ81" s="619">
        <v>2551320.4900000002</v>
      </c>
      <c r="XA81" s="619">
        <v>701658.86</v>
      </c>
      <c r="XB81" s="619">
        <v>492992</v>
      </c>
      <c r="XC81" s="619">
        <v>949087.95</v>
      </c>
      <c r="XD81" s="619">
        <v>1573405.1</v>
      </c>
      <c r="XE81" s="619">
        <v>538382.75</v>
      </c>
      <c r="XF81" s="619">
        <v>489364.1</v>
      </c>
      <c r="XG81" s="619">
        <v>537365.30000000005</v>
      </c>
      <c r="XH81" s="619">
        <v>1367915.96</v>
      </c>
      <c r="XI81" s="619">
        <v>2403873.77</v>
      </c>
      <c r="XJ81" s="619">
        <v>1501145.41</v>
      </c>
      <c r="XK81" s="619">
        <v>1154438.1000000001</v>
      </c>
      <c r="XL81" s="619">
        <v>3974027.66</v>
      </c>
      <c r="XM81" s="619">
        <v>461304.78</v>
      </c>
      <c r="XN81" s="619">
        <v>522000.7</v>
      </c>
      <c r="XO81" s="619">
        <v>3212625.81</v>
      </c>
      <c r="XP81" s="619">
        <v>266988.55</v>
      </c>
      <c r="XQ81" s="619">
        <v>823827.15</v>
      </c>
      <c r="XR81" s="619">
        <v>1691715.67</v>
      </c>
      <c r="XS81" s="619">
        <v>1592887.8</v>
      </c>
      <c r="XT81" s="619">
        <v>588117.43000000005</v>
      </c>
      <c r="XU81" s="619">
        <v>1065340.29</v>
      </c>
      <c r="XV81" s="619">
        <v>493894</v>
      </c>
      <c r="XW81" s="619">
        <v>477582</v>
      </c>
      <c r="XX81" s="619">
        <v>1054727.3</v>
      </c>
      <c r="XY81" s="619">
        <v>447604</v>
      </c>
      <c r="XZ81" s="619">
        <v>831911.74</v>
      </c>
      <c r="YA81" s="619">
        <v>234989.8</v>
      </c>
      <c r="YB81" s="619">
        <v>318846.88</v>
      </c>
      <c r="YC81" s="619">
        <v>193820.58</v>
      </c>
      <c r="YD81" s="619">
        <v>499543.1</v>
      </c>
      <c r="YE81" s="619">
        <v>254119</v>
      </c>
      <c r="YF81" s="619">
        <v>126442.6</v>
      </c>
      <c r="YG81" s="619">
        <v>800456.16</v>
      </c>
      <c r="YH81" s="619">
        <v>1453448.1</v>
      </c>
      <c r="YI81" s="619">
        <v>688175.75</v>
      </c>
      <c r="YJ81" s="619">
        <v>547040.42000000004</v>
      </c>
      <c r="YK81" s="619">
        <v>667984.6</v>
      </c>
      <c r="YL81" s="619">
        <v>3323082.94</v>
      </c>
      <c r="YM81" s="619">
        <v>725996</v>
      </c>
      <c r="YN81" s="619">
        <v>1019691</v>
      </c>
      <c r="YO81" s="619">
        <v>4130756.5</v>
      </c>
      <c r="YP81" s="619">
        <v>1786558</v>
      </c>
      <c r="YQ81" s="619">
        <v>522455.4</v>
      </c>
      <c r="YR81" s="619">
        <v>1515544.05</v>
      </c>
      <c r="YS81" s="619">
        <v>951148.37</v>
      </c>
      <c r="YT81" s="619">
        <v>277589.09999999998</v>
      </c>
      <c r="YU81" s="619">
        <v>1306848.48</v>
      </c>
      <c r="YV81" s="619">
        <v>444984.75</v>
      </c>
      <c r="YW81" s="619">
        <v>7980938.0599999996</v>
      </c>
      <c r="YX81" s="619">
        <v>800084.2</v>
      </c>
      <c r="YY81" s="619">
        <v>195174</v>
      </c>
      <c r="YZ81" s="619">
        <v>565085</v>
      </c>
      <c r="ZA81" s="619">
        <v>642440.32000000007</v>
      </c>
      <c r="ZB81" s="619">
        <v>284538.59999999998</v>
      </c>
      <c r="ZC81" s="619">
        <v>403045.5</v>
      </c>
      <c r="ZD81" s="619">
        <v>1831276.4</v>
      </c>
      <c r="ZE81" s="619">
        <v>117743</v>
      </c>
      <c r="ZF81" s="619">
        <v>654520</v>
      </c>
      <c r="ZG81" s="619">
        <v>440600.5</v>
      </c>
      <c r="ZH81" s="619">
        <v>390359.55</v>
      </c>
      <c r="ZI81" s="619">
        <v>227630.49</v>
      </c>
      <c r="ZJ81" s="619">
        <v>584980.9</v>
      </c>
      <c r="ZK81" s="619">
        <v>282039</v>
      </c>
      <c r="ZL81" s="619">
        <v>4206856.5</v>
      </c>
      <c r="ZM81" s="619">
        <v>19665873.25</v>
      </c>
      <c r="ZN81" s="619">
        <v>305601.8</v>
      </c>
      <c r="ZO81" s="619">
        <v>1259097.73</v>
      </c>
      <c r="ZP81" s="619">
        <v>4442818.62</v>
      </c>
      <c r="ZQ81" s="619">
        <v>1729500.4</v>
      </c>
      <c r="ZR81" s="619">
        <v>576648.79700000002</v>
      </c>
      <c r="ZS81" s="619">
        <v>385547.80000000005</v>
      </c>
      <c r="ZT81" s="619">
        <v>2818883.18</v>
      </c>
      <c r="ZU81" s="619">
        <v>1742360.5699999998</v>
      </c>
      <c r="ZV81" s="619">
        <v>1201184.1000000001</v>
      </c>
      <c r="ZW81" s="619">
        <v>635681.13</v>
      </c>
      <c r="ZX81" s="619">
        <v>772135.3</v>
      </c>
      <c r="ZY81" s="619">
        <v>697494.5</v>
      </c>
      <c r="ZZ81" s="619">
        <v>679708.64</v>
      </c>
      <c r="AAA81" s="619">
        <v>603370</v>
      </c>
      <c r="AAB81" s="619">
        <v>399422.74</v>
      </c>
      <c r="AAC81" s="619">
        <v>716834</v>
      </c>
      <c r="AAD81" s="619">
        <v>527165.16</v>
      </c>
      <c r="AAE81" s="619">
        <v>837454.3</v>
      </c>
      <c r="AAF81" s="619">
        <v>773470.5</v>
      </c>
      <c r="AAG81" s="619">
        <v>292969.5</v>
      </c>
      <c r="AAH81" s="619">
        <v>266112</v>
      </c>
      <c r="AAI81" s="619">
        <v>2655860.25</v>
      </c>
      <c r="AAJ81" s="619">
        <v>328363.59999999998</v>
      </c>
      <c r="AAK81" s="619">
        <v>1048169</v>
      </c>
      <c r="AAL81" s="619">
        <v>468598.2</v>
      </c>
      <c r="AAM81" s="619">
        <v>147606.5</v>
      </c>
      <c r="AAN81" s="619">
        <v>2160826.83</v>
      </c>
      <c r="AAO81" s="619">
        <v>463919</v>
      </c>
      <c r="AAP81" s="619">
        <v>37206789.899999999</v>
      </c>
      <c r="AAQ81" s="619">
        <v>630695.14</v>
      </c>
      <c r="AAR81" s="619">
        <v>1005435.35</v>
      </c>
      <c r="AAS81" s="619">
        <v>2059492.67</v>
      </c>
      <c r="AAT81" s="619">
        <v>421812.47</v>
      </c>
      <c r="AAU81" s="619">
        <v>13130</v>
      </c>
      <c r="AAV81" s="619">
        <v>709172</v>
      </c>
      <c r="AAW81" s="619">
        <v>596326.14</v>
      </c>
      <c r="AAX81" s="619">
        <v>2329562</v>
      </c>
      <c r="AAY81" s="619">
        <v>459012</v>
      </c>
      <c r="AAZ81" s="619">
        <v>691798.4</v>
      </c>
      <c r="ABA81" s="619">
        <v>2725837.35</v>
      </c>
      <c r="ABB81" s="619">
        <v>1695055.24</v>
      </c>
      <c r="ABC81" s="619">
        <v>576068.1</v>
      </c>
      <c r="ABD81" s="619">
        <v>909983.9</v>
      </c>
      <c r="ABE81" s="619">
        <v>362379.6</v>
      </c>
      <c r="ABF81" s="619">
        <v>145941.6</v>
      </c>
      <c r="ABG81" s="619">
        <v>327306.43</v>
      </c>
      <c r="ABH81" s="619">
        <v>522624.24</v>
      </c>
      <c r="ABI81" s="619">
        <v>2033059.5</v>
      </c>
      <c r="ABJ81" s="619">
        <v>2273865.98</v>
      </c>
      <c r="ABK81" s="619">
        <v>647729.4</v>
      </c>
      <c r="ABL81" s="619">
        <v>318467.40000000002</v>
      </c>
      <c r="ABM81" s="619">
        <v>178635</v>
      </c>
      <c r="ABN81" s="619">
        <v>127810</v>
      </c>
      <c r="ABO81" s="619">
        <v>306125</v>
      </c>
      <c r="ABP81" s="619">
        <v>8501271.6899999995</v>
      </c>
      <c r="ABQ81" s="619">
        <v>843082.43</v>
      </c>
      <c r="ABR81" s="619">
        <v>511968</v>
      </c>
      <c r="ABS81" s="619">
        <v>555752.15</v>
      </c>
      <c r="ABT81" s="619">
        <v>893713.1</v>
      </c>
      <c r="ABU81" s="619">
        <v>469760.25</v>
      </c>
      <c r="ABV81" s="619">
        <v>451474.9</v>
      </c>
      <c r="ABW81" s="619">
        <v>996145.42</v>
      </c>
      <c r="ABX81" s="619">
        <v>102810.6</v>
      </c>
      <c r="ABY81" s="619">
        <v>1160766.47</v>
      </c>
      <c r="ABZ81" s="619">
        <v>0</v>
      </c>
      <c r="ACA81" s="619">
        <v>228869.99</v>
      </c>
      <c r="ACB81" s="619">
        <v>366745.83</v>
      </c>
      <c r="ACC81" s="619">
        <v>319900.19</v>
      </c>
      <c r="ACD81" s="619">
        <v>2626614.64</v>
      </c>
      <c r="ACE81" s="619">
        <v>323718.21999999997</v>
      </c>
      <c r="ACF81" s="619">
        <v>104120.5</v>
      </c>
      <c r="ACG81" s="619">
        <v>183814.1</v>
      </c>
      <c r="ACH81" s="619">
        <v>103864.25</v>
      </c>
      <c r="ACI81" s="619">
        <v>270381.94</v>
      </c>
      <c r="ACJ81" s="619">
        <v>13570246.02</v>
      </c>
      <c r="ACK81" s="619">
        <v>347193</v>
      </c>
      <c r="ACL81" s="619">
        <v>1228752.6000000001</v>
      </c>
      <c r="ACM81" s="619">
        <v>517264.42000000004</v>
      </c>
      <c r="ACN81" s="619">
        <v>197075</v>
      </c>
      <c r="ACO81" s="619">
        <v>629614.9</v>
      </c>
      <c r="ACP81" s="619">
        <v>310696.25</v>
      </c>
      <c r="ACQ81" s="619">
        <v>6499837.8799999999</v>
      </c>
      <c r="ACR81" s="619">
        <v>558152.24</v>
      </c>
      <c r="ACS81" s="619">
        <v>997138.6</v>
      </c>
      <c r="ACT81" s="619">
        <v>1022845</v>
      </c>
      <c r="ACU81" s="619">
        <v>425347.6</v>
      </c>
      <c r="ACV81" s="619">
        <v>1294398.8</v>
      </c>
      <c r="ACW81" s="619">
        <v>4473186.8099999996</v>
      </c>
      <c r="ACX81" s="619">
        <v>94452</v>
      </c>
      <c r="ACY81" s="619">
        <v>378619.14</v>
      </c>
      <c r="ACZ81" s="619">
        <v>427283.9</v>
      </c>
      <c r="ADA81" s="619">
        <v>570465.33000000007</v>
      </c>
      <c r="ADB81" s="619">
        <v>345964.5</v>
      </c>
      <c r="ADC81" s="619">
        <v>447709.5</v>
      </c>
      <c r="ADD81" s="619">
        <v>446959.1</v>
      </c>
      <c r="ADE81" s="619">
        <v>226214</v>
      </c>
      <c r="ADF81" s="619">
        <v>72675</v>
      </c>
      <c r="ADG81" s="619">
        <v>2193627.2999999998</v>
      </c>
      <c r="ADH81" s="619">
        <v>584656.63</v>
      </c>
      <c r="ADI81" s="619">
        <v>0</v>
      </c>
      <c r="ADJ81" s="619">
        <v>289428.84999999998</v>
      </c>
      <c r="ADK81" s="619">
        <v>41592.199999999997</v>
      </c>
      <c r="ADL81" s="619">
        <v>151430</v>
      </c>
      <c r="ADM81" s="619">
        <v>285908.7</v>
      </c>
      <c r="ADN81" s="619">
        <v>520011.46</v>
      </c>
      <c r="ADO81" s="619">
        <v>601490.46</v>
      </c>
      <c r="ADP81" s="619">
        <v>12619704.75</v>
      </c>
      <c r="ADQ81" s="619">
        <v>464630.51</v>
      </c>
      <c r="ADR81" s="619">
        <v>908840.4</v>
      </c>
      <c r="ADS81" s="619">
        <v>174412</v>
      </c>
      <c r="ADT81" s="619">
        <v>8757119.8000000007</v>
      </c>
      <c r="ADU81" s="619">
        <v>239147.6</v>
      </c>
      <c r="ADV81" s="619">
        <v>517694.58</v>
      </c>
      <c r="ADW81" s="619">
        <v>895731</v>
      </c>
      <c r="ADX81" s="619">
        <v>237070.7</v>
      </c>
      <c r="ADY81" s="619">
        <v>1533519.01</v>
      </c>
      <c r="ADZ81" s="619">
        <v>19775539.620000001</v>
      </c>
      <c r="AEA81" s="619">
        <v>7517195.79</v>
      </c>
      <c r="AEB81" s="619">
        <v>1627334.1</v>
      </c>
      <c r="AEC81" s="619">
        <v>61588.35</v>
      </c>
      <c r="AED81" s="619">
        <v>1202644.47</v>
      </c>
      <c r="AEE81" s="619">
        <v>907888.57</v>
      </c>
      <c r="AEF81" s="619">
        <v>735794.47</v>
      </c>
      <c r="AEG81" s="619">
        <v>226169</v>
      </c>
      <c r="AEH81" s="619">
        <v>194201.26</v>
      </c>
      <c r="AEI81" s="619">
        <v>122949</v>
      </c>
      <c r="AEJ81" s="619">
        <v>1313633.68</v>
      </c>
      <c r="AEK81" s="619">
        <v>1324144.28</v>
      </c>
      <c r="AEL81" s="619">
        <v>301488.5</v>
      </c>
      <c r="AEM81" s="619">
        <v>950586.2</v>
      </c>
      <c r="AEN81" s="619">
        <v>1733934.5</v>
      </c>
      <c r="AEO81" s="619">
        <v>949541.99</v>
      </c>
      <c r="AEP81" s="619">
        <v>17480</v>
      </c>
      <c r="AEQ81" s="619">
        <v>1238670</v>
      </c>
      <c r="AER81" s="619">
        <v>179189</v>
      </c>
      <c r="AES81" s="619">
        <v>718154.4</v>
      </c>
      <c r="AET81" s="619">
        <v>1937402.83</v>
      </c>
      <c r="AEU81" s="619">
        <v>1036169.35</v>
      </c>
      <c r="AEV81" s="619">
        <v>517568.6</v>
      </c>
      <c r="AEW81" s="619">
        <v>1307020.44</v>
      </c>
      <c r="AEX81" s="619">
        <v>368413</v>
      </c>
      <c r="AEY81" s="619">
        <v>1338492.7</v>
      </c>
      <c r="AEZ81" s="619">
        <v>1100928</v>
      </c>
      <c r="AFA81" s="619">
        <v>765673.15</v>
      </c>
      <c r="AFB81" s="619">
        <v>489482</v>
      </c>
      <c r="AFC81" s="619">
        <v>1296986.3500000001</v>
      </c>
      <c r="AFD81" s="619">
        <v>3565473.6500000004</v>
      </c>
      <c r="AFE81" s="619">
        <v>269830.98</v>
      </c>
      <c r="AFF81" s="619">
        <v>167430</v>
      </c>
      <c r="AFG81" s="619">
        <v>1251551.22</v>
      </c>
      <c r="AFH81" s="619">
        <v>2993220.4</v>
      </c>
      <c r="AFI81" s="619">
        <v>3623011</v>
      </c>
      <c r="AFJ81" s="619">
        <v>1381822.92</v>
      </c>
      <c r="AFK81" s="619">
        <v>884513.8</v>
      </c>
      <c r="AFL81" s="619">
        <v>1253562</v>
      </c>
      <c r="AFM81" s="619">
        <v>17356.8</v>
      </c>
      <c r="AFN81" s="619">
        <v>686195.61</v>
      </c>
      <c r="AFO81" s="619">
        <v>515251.33</v>
      </c>
      <c r="AFP81" s="619">
        <v>726292.1</v>
      </c>
      <c r="AFQ81" s="619">
        <v>9517805.290000001</v>
      </c>
      <c r="AFR81" s="619">
        <v>3866560.4</v>
      </c>
      <c r="AFS81" s="619">
        <v>1443058.1</v>
      </c>
      <c r="AFT81" s="619">
        <v>1597238.4</v>
      </c>
      <c r="AFU81" s="619">
        <v>1049749.82</v>
      </c>
      <c r="AFV81" s="619">
        <v>2209444.9</v>
      </c>
      <c r="AFW81" s="619">
        <v>1448486.6</v>
      </c>
      <c r="AFX81" s="619">
        <v>1777743.7</v>
      </c>
      <c r="AFY81" s="619">
        <v>562884.97</v>
      </c>
      <c r="AFZ81" s="619">
        <v>465929.36</v>
      </c>
      <c r="AGA81" s="619">
        <v>1673116.6500000001</v>
      </c>
      <c r="AGB81" s="619">
        <v>710830.5</v>
      </c>
      <c r="AGC81" s="619">
        <v>721596.97</v>
      </c>
      <c r="AGD81" s="619">
        <v>10200</v>
      </c>
      <c r="AGE81" s="619">
        <v>392158.6</v>
      </c>
      <c r="AGF81" s="619">
        <v>242353.8</v>
      </c>
      <c r="AGG81" s="619">
        <v>930186.06</v>
      </c>
      <c r="AGH81" s="619">
        <v>428130.5</v>
      </c>
      <c r="AGI81" s="619">
        <v>219037.86</v>
      </c>
      <c r="AGJ81" s="619">
        <v>226147.29</v>
      </c>
      <c r="AGK81" s="619">
        <v>704013.5</v>
      </c>
      <c r="AGL81" s="619">
        <v>566895.80000000005</v>
      </c>
      <c r="AGM81" s="619">
        <v>545180.69999999995</v>
      </c>
      <c r="AGN81" s="619">
        <v>5421902.4000000004</v>
      </c>
      <c r="AGO81" s="619">
        <v>816908.48</v>
      </c>
      <c r="AGP81" s="619">
        <v>477294</v>
      </c>
      <c r="AGQ81" s="619">
        <v>203987.96</v>
      </c>
      <c r="AGR81" s="619">
        <v>57096</v>
      </c>
      <c r="AGS81" s="619">
        <v>424388.5</v>
      </c>
      <c r="AGT81" s="619">
        <v>480326.28</v>
      </c>
      <c r="AGU81" s="619">
        <v>626783.82999999996</v>
      </c>
      <c r="AGV81" s="619">
        <v>0</v>
      </c>
      <c r="AGX81" s="619">
        <v>826012.2</v>
      </c>
      <c r="AGY81" s="619">
        <v>1210902.8899999999</v>
      </c>
      <c r="AGZ81" s="619">
        <v>932385</v>
      </c>
      <c r="AHA81" s="619">
        <v>172970</v>
      </c>
      <c r="AHB81" s="619">
        <v>199598</v>
      </c>
      <c r="AHC81" s="619">
        <v>287674.23</v>
      </c>
      <c r="AHD81" s="619">
        <v>110476.9</v>
      </c>
      <c r="AHE81" s="619">
        <v>852882.65</v>
      </c>
      <c r="AHF81" s="619">
        <v>1236470.49</v>
      </c>
      <c r="AHG81" s="619">
        <v>322855.45</v>
      </c>
      <c r="AHH81" s="619">
        <v>73754.289999999994</v>
      </c>
      <c r="AHI81" s="619">
        <v>357544.61</v>
      </c>
      <c r="AHJ81" s="619">
        <v>448453.6</v>
      </c>
      <c r="AHK81" s="619">
        <v>107065.3</v>
      </c>
      <c r="AHL81" s="619">
        <v>448289.1</v>
      </c>
      <c r="AHM81" s="619">
        <v>636702.49</v>
      </c>
      <c r="AHN81" s="619">
        <v>308307.84999999998</v>
      </c>
      <c r="AHO81" s="619">
        <v>1432121.34</v>
      </c>
      <c r="AHP81" s="619">
        <v>266099.56</v>
      </c>
      <c r="AHQ81" s="613">
        <v>370496.54</v>
      </c>
      <c r="AHR81" s="613">
        <v>445897.23</v>
      </c>
      <c r="AHS81" s="613">
        <v>1216394.1000000001</v>
      </c>
      <c r="AHT81" s="619">
        <f t="shared" si="79"/>
        <v>1124301677.0970998</v>
      </c>
      <c r="AHV81" s="627" t="s">
        <v>6273</v>
      </c>
      <c r="AHW81" s="627" t="s">
        <v>6096</v>
      </c>
      <c r="AHX81" s="627" t="s">
        <v>6097</v>
      </c>
    </row>
    <row r="82" spans="1:908" x14ac:dyDescent="0.8">
      <c r="A82" s="613" t="str">
        <f t="shared" si="78"/>
        <v>ภาระ</v>
      </c>
      <c r="B82" s="618" t="s">
        <v>6098</v>
      </c>
      <c r="C82" s="619" t="s">
        <v>6099</v>
      </c>
      <c r="D82" s="619">
        <v>805738</v>
      </c>
      <c r="E82" s="619">
        <v>107219</v>
      </c>
      <c r="F82" s="619">
        <v>1338990.0900000001</v>
      </c>
      <c r="G82" s="619">
        <v>472420.5</v>
      </c>
      <c r="H82" s="619">
        <v>4577000.2699999996</v>
      </c>
      <c r="I82" s="619">
        <v>188331.33</v>
      </c>
      <c r="J82" s="619">
        <v>1832687.11</v>
      </c>
      <c r="K82" s="619">
        <v>424521.48</v>
      </c>
      <c r="L82" s="619">
        <v>992295.5</v>
      </c>
      <c r="M82" s="619">
        <v>3800</v>
      </c>
      <c r="N82" s="619">
        <v>675742.93</v>
      </c>
      <c r="O82" s="619">
        <v>2233778.62</v>
      </c>
      <c r="P82" s="619">
        <v>805424.7</v>
      </c>
      <c r="Q82" s="619">
        <v>879256.09</v>
      </c>
      <c r="R82" s="619">
        <v>453784</v>
      </c>
      <c r="S82" s="619">
        <v>1527030.08</v>
      </c>
      <c r="T82" s="619">
        <v>386687.13</v>
      </c>
      <c r="U82" s="619">
        <v>1038855.38</v>
      </c>
      <c r="V82" s="619">
        <v>18400</v>
      </c>
      <c r="W82" s="619">
        <v>7367753.1299999999</v>
      </c>
      <c r="X82" s="619">
        <v>360933.55</v>
      </c>
      <c r="Y82" s="619">
        <v>934678.78</v>
      </c>
      <c r="Z82" s="619">
        <v>75706.880000000005</v>
      </c>
      <c r="AA82" s="619">
        <v>492219.02</v>
      </c>
      <c r="AB82" s="619">
        <v>1020147.64</v>
      </c>
      <c r="AC82" s="619">
        <v>7100241.46</v>
      </c>
      <c r="AD82" s="619">
        <v>1957849.62</v>
      </c>
      <c r="AE82" s="619">
        <v>0</v>
      </c>
      <c r="AF82" s="619">
        <v>2051155.52</v>
      </c>
      <c r="AG82" s="619">
        <v>1239061.1499999999</v>
      </c>
      <c r="AH82" s="619">
        <v>4567057.41</v>
      </c>
      <c r="AI82" s="619">
        <v>5364959.5599999996</v>
      </c>
      <c r="AJ82" s="619">
        <v>1250034.6100000001</v>
      </c>
      <c r="AK82" s="619">
        <v>323309.92</v>
      </c>
      <c r="AL82" s="619">
        <v>396511.2</v>
      </c>
      <c r="AM82" s="619">
        <v>38240</v>
      </c>
      <c r="AN82" s="619">
        <v>189377.8</v>
      </c>
      <c r="AO82" s="619">
        <v>452781.42</v>
      </c>
      <c r="AP82" s="619">
        <v>284796.40000000002</v>
      </c>
      <c r="AQ82" s="619">
        <v>253981.22</v>
      </c>
      <c r="AR82" s="619">
        <v>228657.38</v>
      </c>
      <c r="AS82" s="619">
        <v>604736.5</v>
      </c>
      <c r="AV82" s="619">
        <v>300057.38</v>
      </c>
      <c r="AW82" s="619">
        <v>598997.25</v>
      </c>
      <c r="AX82" s="619">
        <v>533462.41999999993</v>
      </c>
      <c r="AY82" s="619">
        <v>156520.5</v>
      </c>
      <c r="AZ82" s="619">
        <v>824731.51</v>
      </c>
      <c r="BA82" s="619">
        <v>215384.7</v>
      </c>
      <c r="BB82" s="619">
        <v>0</v>
      </c>
      <c r="BC82" s="619">
        <v>637124.43999999994</v>
      </c>
      <c r="BD82" s="619">
        <v>26420</v>
      </c>
      <c r="BE82" s="619">
        <v>569046.54</v>
      </c>
      <c r="BF82" s="619">
        <v>4873184.8899999997</v>
      </c>
      <c r="BG82" s="619">
        <v>121955.23</v>
      </c>
      <c r="BH82" s="619">
        <v>68720</v>
      </c>
      <c r="BI82" s="619">
        <v>644022.24</v>
      </c>
      <c r="BJ82" s="619">
        <v>13248747.939999999</v>
      </c>
      <c r="BK82" s="619">
        <v>418188</v>
      </c>
      <c r="BL82" s="619">
        <v>80783.47</v>
      </c>
      <c r="BM82" s="619">
        <v>1207298.6499999999</v>
      </c>
      <c r="BN82" s="619">
        <v>263444.5</v>
      </c>
      <c r="BO82" s="619">
        <v>248290</v>
      </c>
      <c r="BP82" s="619">
        <v>441875.9</v>
      </c>
      <c r="BQ82" s="619">
        <v>573028.13</v>
      </c>
      <c r="BS82" s="619">
        <v>557738.49</v>
      </c>
      <c r="BT82" s="619">
        <v>480128.31</v>
      </c>
      <c r="BU82" s="619">
        <v>218954</v>
      </c>
      <c r="BV82" s="619">
        <v>273357.08999999997</v>
      </c>
      <c r="BW82" s="619">
        <v>1296764.27</v>
      </c>
      <c r="BY82" s="619">
        <v>383387.25</v>
      </c>
      <c r="BZ82" s="619">
        <v>6143013.7499999991</v>
      </c>
      <c r="CA82" s="619">
        <v>718572.05</v>
      </c>
      <c r="CB82" s="619">
        <v>1201824.7</v>
      </c>
      <c r="CC82" s="619">
        <v>774658.87000000011</v>
      </c>
      <c r="CD82" s="619">
        <v>315547</v>
      </c>
      <c r="CE82" s="619">
        <v>466534.2</v>
      </c>
      <c r="CF82" s="619">
        <v>513205.24</v>
      </c>
      <c r="CG82" s="619">
        <v>44267.3</v>
      </c>
      <c r="CH82" s="619">
        <v>757701.05</v>
      </c>
      <c r="CI82" s="619">
        <v>2524237.4</v>
      </c>
      <c r="CJ82" s="619">
        <v>423902.51</v>
      </c>
      <c r="CK82" s="619">
        <v>856042.01</v>
      </c>
      <c r="CL82" s="619">
        <v>841030.34</v>
      </c>
      <c r="CM82" s="619">
        <v>538127.65</v>
      </c>
      <c r="CN82" s="619">
        <v>948314.66</v>
      </c>
      <c r="CO82" s="619">
        <v>602029</v>
      </c>
      <c r="CP82" s="619">
        <v>783281.18</v>
      </c>
      <c r="CQ82" s="619">
        <v>1201031.77</v>
      </c>
      <c r="CR82" s="619">
        <v>376033</v>
      </c>
      <c r="CS82" s="619">
        <v>598097.72</v>
      </c>
      <c r="CT82" s="619">
        <v>3479308.7</v>
      </c>
      <c r="CU82" s="619">
        <v>126609.75</v>
      </c>
      <c r="CV82" s="619">
        <v>279983.65999999997</v>
      </c>
      <c r="CW82" s="619">
        <v>497186.51</v>
      </c>
      <c r="CX82" s="619">
        <v>338068.74</v>
      </c>
      <c r="CY82" s="619">
        <v>528318</v>
      </c>
      <c r="CZ82" s="619">
        <v>181307</v>
      </c>
      <c r="DA82" s="619">
        <v>648726.65</v>
      </c>
      <c r="DB82" s="619">
        <v>5070214.21</v>
      </c>
      <c r="DC82" s="619">
        <v>6612143.29</v>
      </c>
      <c r="DD82" s="619">
        <v>2925848.44</v>
      </c>
      <c r="DE82" s="619">
        <v>364058.22</v>
      </c>
      <c r="DF82" s="619">
        <v>24250</v>
      </c>
      <c r="DG82" s="619">
        <v>565666</v>
      </c>
      <c r="DH82" s="619">
        <v>213329</v>
      </c>
      <c r="DI82" s="619">
        <v>7596000</v>
      </c>
      <c r="DJ82" s="619">
        <v>867309.4</v>
      </c>
      <c r="DK82" s="619">
        <v>27395822.210000001</v>
      </c>
      <c r="DL82" s="619">
        <v>1672208.31</v>
      </c>
      <c r="DM82" s="619">
        <v>1973941.34</v>
      </c>
      <c r="DN82" s="619">
        <v>633376.71</v>
      </c>
      <c r="DO82" s="619">
        <v>150000</v>
      </c>
      <c r="DP82" s="619">
        <v>690114.95</v>
      </c>
      <c r="DQ82" s="619">
        <v>2007521.49</v>
      </c>
      <c r="DR82" s="619">
        <v>1949687.91</v>
      </c>
      <c r="DS82" s="619">
        <v>2094822.18</v>
      </c>
      <c r="DT82" s="619">
        <v>14396787.629999999</v>
      </c>
      <c r="DU82" s="619">
        <v>312866</v>
      </c>
      <c r="DV82" s="619">
        <v>2059846.26</v>
      </c>
      <c r="DW82" s="619">
        <v>3437121.65</v>
      </c>
      <c r="DX82" s="619">
        <v>615090.26</v>
      </c>
      <c r="DY82" s="619">
        <v>982907.72</v>
      </c>
      <c r="DZ82" s="619">
        <v>1288312.23</v>
      </c>
      <c r="EA82" s="619">
        <v>158946.72</v>
      </c>
      <c r="EB82" s="619">
        <v>1039145.64</v>
      </c>
      <c r="EC82" s="619">
        <v>1175002</v>
      </c>
      <c r="ED82" s="619">
        <v>1023569.8300000001</v>
      </c>
      <c r="EE82" s="619">
        <v>6240932.0899999999</v>
      </c>
      <c r="EF82" s="619">
        <v>1523415.38</v>
      </c>
      <c r="EG82" s="619">
        <v>223400</v>
      </c>
      <c r="EH82" s="619">
        <v>1114198.52</v>
      </c>
      <c r="EI82" s="619">
        <v>2173374.89</v>
      </c>
      <c r="EJ82" s="619">
        <v>830367.71</v>
      </c>
      <c r="EK82" s="619">
        <v>1117331.32</v>
      </c>
      <c r="EL82" s="619">
        <v>250433.3</v>
      </c>
      <c r="EM82" s="619">
        <v>412976.95</v>
      </c>
      <c r="EN82" s="619">
        <v>1365296.19</v>
      </c>
      <c r="EO82" s="619">
        <v>315247.90999999997</v>
      </c>
      <c r="EP82" s="619">
        <v>1802566.31</v>
      </c>
      <c r="EQ82" s="619">
        <v>1437576.81</v>
      </c>
      <c r="ER82" s="619">
        <v>687291.99</v>
      </c>
      <c r="ES82" s="619">
        <v>111730</v>
      </c>
      <c r="ET82" s="619">
        <v>366859.85</v>
      </c>
      <c r="EU82" s="619">
        <v>531902.86</v>
      </c>
      <c r="EV82" s="619">
        <v>1158829.8700000001</v>
      </c>
      <c r="EW82" s="619">
        <v>891991.01</v>
      </c>
      <c r="EX82" s="619">
        <v>77931.75</v>
      </c>
      <c r="EY82" s="619">
        <v>290070.59000000003</v>
      </c>
      <c r="EZ82" s="619">
        <v>1269707.32</v>
      </c>
      <c r="FA82" s="619">
        <v>224194.4</v>
      </c>
      <c r="FB82" s="619">
        <v>616873.75</v>
      </c>
      <c r="FC82" s="619">
        <v>369421.98</v>
      </c>
      <c r="FD82" s="619">
        <v>1120344.0900000001</v>
      </c>
      <c r="FE82" s="619">
        <v>225182.67</v>
      </c>
      <c r="FF82" s="619">
        <v>520490.4</v>
      </c>
      <c r="FG82" s="619">
        <v>242691.68</v>
      </c>
      <c r="FH82" s="619">
        <v>374667.47</v>
      </c>
      <c r="FI82" s="619">
        <v>41300</v>
      </c>
      <c r="FJ82" s="619">
        <v>40222.339999999997</v>
      </c>
      <c r="FK82" s="619">
        <v>636654.9</v>
      </c>
      <c r="FL82" s="619">
        <v>293889.71999999997</v>
      </c>
      <c r="FM82" s="619">
        <v>3162354.43</v>
      </c>
      <c r="FN82" s="619">
        <v>1916123.2</v>
      </c>
      <c r="FO82" s="619">
        <v>191948.08</v>
      </c>
      <c r="FP82" s="619">
        <v>10872</v>
      </c>
      <c r="FQ82" s="619">
        <v>5067731</v>
      </c>
      <c r="FR82" s="619">
        <v>1912263.34</v>
      </c>
      <c r="FS82" s="619">
        <v>454258.96</v>
      </c>
      <c r="FT82" s="619">
        <v>659237.37</v>
      </c>
      <c r="FU82" s="619">
        <v>668862.94999999995</v>
      </c>
      <c r="FV82" s="619">
        <v>1726302.8</v>
      </c>
      <c r="FW82" s="619">
        <v>2100499.36</v>
      </c>
      <c r="FX82" s="619">
        <v>508778.05</v>
      </c>
      <c r="FY82" s="619">
        <v>330859.32</v>
      </c>
      <c r="FZ82" s="619">
        <v>597151.80000000005</v>
      </c>
      <c r="GA82" s="619">
        <v>261816.32000000001</v>
      </c>
      <c r="GB82" s="619">
        <v>305920.27</v>
      </c>
      <c r="GC82" s="619">
        <v>391441.05</v>
      </c>
      <c r="GD82" s="619">
        <v>293293.40999999997</v>
      </c>
      <c r="GE82" s="619">
        <v>391135.52</v>
      </c>
      <c r="GF82" s="619">
        <v>1001007.9</v>
      </c>
      <c r="GG82" s="619">
        <v>37324.18</v>
      </c>
      <c r="GH82" s="619">
        <v>2250035.06</v>
      </c>
      <c r="GI82" s="619">
        <v>1417206.04</v>
      </c>
      <c r="GJ82" s="619">
        <v>41096</v>
      </c>
      <c r="GK82" s="619">
        <v>183463.6</v>
      </c>
      <c r="GL82" s="619">
        <v>477096.79</v>
      </c>
      <c r="GM82" s="619">
        <v>265978.27</v>
      </c>
      <c r="GN82" s="619">
        <v>467005.54</v>
      </c>
      <c r="GO82" s="619">
        <v>102248.21</v>
      </c>
      <c r="GP82" s="619">
        <v>711520.58</v>
      </c>
      <c r="GQ82" s="619">
        <v>6442657.8799999999</v>
      </c>
      <c r="GR82" s="619">
        <v>189603.45</v>
      </c>
      <c r="GS82" s="619">
        <v>190780.9</v>
      </c>
      <c r="GT82" s="619">
        <v>1449122.31</v>
      </c>
      <c r="GU82" s="619">
        <v>0</v>
      </c>
      <c r="GV82" s="619">
        <v>303927.5</v>
      </c>
      <c r="GW82" s="619">
        <v>327978.45</v>
      </c>
      <c r="GX82" s="619">
        <v>941217.07</v>
      </c>
      <c r="GY82" s="619">
        <v>5515299.6899999995</v>
      </c>
      <c r="GZ82" s="619">
        <v>645001.55000000005</v>
      </c>
      <c r="HA82" s="619">
        <v>613465.38</v>
      </c>
      <c r="HB82" s="619">
        <v>586003.85</v>
      </c>
      <c r="HC82" s="619">
        <v>2755098.32</v>
      </c>
      <c r="HD82" s="619">
        <v>49717816.560000002</v>
      </c>
      <c r="HE82" s="619">
        <v>3192234.01</v>
      </c>
      <c r="HF82" s="619">
        <v>1967973.17</v>
      </c>
      <c r="HG82" s="619">
        <v>1707352.2699999998</v>
      </c>
      <c r="HH82" s="619">
        <v>1982161.8800000001</v>
      </c>
      <c r="HI82" s="619">
        <v>73307</v>
      </c>
      <c r="HJ82" s="619">
        <v>503837.17</v>
      </c>
      <c r="HK82" s="619">
        <v>7425087</v>
      </c>
      <c r="HL82" s="619">
        <v>380868</v>
      </c>
      <c r="HM82" s="619">
        <v>6426459.5300000003</v>
      </c>
      <c r="HN82" s="619">
        <v>2887284.83</v>
      </c>
      <c r="HO82" s="619">
        <v>3111374.91</v>
      </c>
      <c r="HP82" s="619">
        <v>244550.65</v>
      </c>
      <c r="HQ82" s="619">
        <v>2361019.6</v>
      </c>
      <c r="HR82" s="619">
        <v>1710732.92</v>
      </c>
      <c r="HS82" s="619">
        <v>295568.5</v>
      </c>
      <c r="HT82" s="619">
        <v>301677</v>
      </c>
      <c r="HU82" s="619">
        <v>139974</v>
      </c>
      <c r="HV82" s="619">
        <v>86703.15</v>
      </c>
      <c r="HW82" s="619">
        <v>1086835.19</v>
      </c>
      <c r="HX82" s="619">
        <v>243522.1</v>
      </c>
      <c r="HY82" s="619">
        <v>449466.97</v>
      </c>
      <c r="HZ82" s="619">
        <v>578764.46</v>
      </c>
      <c r="IA82" s="619">
        <v>722608.12</v>
      </c>
      <c r="IB82" s="619">
        <v>483778.64</v>
      </c>
      <c r="IC82" s="619">
        <v>51973.63</v>
      </c>
      <c r="ID82" s="619">
        <v>2959002.15</v>
      </c>
      <c r="IE82" s="619">
        <v>218466.85</v>
      </c>
      <c r="IF82" s="619">
        <v>384166.87</v>
      </c>
      <c r="IG82" s="619">
        <v>95006.61</v>
      </c>
      <c r="IH82" s="619">
        <v>720619.27</v>
      </c>
      <c r="II82" s="619">
        <v>57316.51</v>
      </c>
      <c r="IJ82" s="619">
        <v>66657</v>
      </c>
      <c r="IK82" s="619">
        <v>192152.4</v>
      </c>
      <c r="IL82" s="619">
        <v>1505500.84</v>
      </c>
      <c r="IM82" s="619">
        <v>1126675.02</v>
      </c>
      <c r="IN82" s="619">
        <v>1249873.33</v>
      </c>
      <c r="IO82" s="619">
        <v>57952.520000000004</v>
      </c>
      <c r="IP82" s="619">
        <v>545842.88</v>
      </c>
      <c r="IQ82" s="619">
        <v>715257.64</v>
      </c>
      <c r="IR82" s="619">
        <v>348666.94</v>
      </c>
      <c r="IS82" s="619">
        <v>1948035.77</v>
      </c>
      <c r="IT82" s="619">
        <v>16028321.720000001</v>
      </c>
      <c r="IU82" s="619">
        <v>511216.5</v>
      </c>
      <c r="IV82" s="619">
        <v>480925</v>
      </c>
      <c r="IW82" s="619">
        <v>366160.48</v>
      </c>
      <c r="IX82" s="619">
        <v>450030.61</v>
      </c>
      <c r="IY82" s="619">
        <v>16189.7</v>
      </c>
      <c r="IZ82" s="619">
        <v>761010.37</v>
      </c>
      <c r="JA82" s="619">
        <v>180691</v>
      </c>
      <c r="JB82" s="619">
        <v>683012.05</v>
      </c>
      <c r="JC82" s="619">
        <v>176930</v>
      </c>
      <c r="JD82" s="619">
        <v>981002.71</v>
      </c>
      <c r="JE82" s="619">
        <v>478674.24</v>
      </c>
      <c r="JF82" s="619">
        <v>520081.48</v>
      </c>
      <c r="JG82" s="619">
        <v>2988953.18</v>
      </c>
      <c r="JH82" s="619">
        <v>2446039.52</v>
      </c>
      <c r="JI82" s="619">
        <v>611509.85</v>
      </c>
      <c r="JJ82" s="619">
        <v>568456.06999999995</v>
      </c>
      <c r="JK82" s="619">
        <v>327019.13</v>
      </c>
      <c r="JL82" s="619">
        <v>4349069.1500000004</v>
      </c>
      <c r="JM82" s="619">
        <v>168668.12</v>
      </c>
      <c r="JN82" s="619">
        <v>263540.03999999998</v>
      </c>
      <c r="JO82" s="619">
        <v>2764555.59</v>
      </c>
      <c r="JP82" s="619">
        <v>980050.27</v>
      </c>
      <c r="JQ82" s="619">
        <v>3071297.47</v>
      </c>
      <c r="JR82" s="619">
        <v>289185.53999999998</v>
      </c>
      <c r="JS82" s="619">
        <v>1452502.61</v>
      </c>
      <c r="JT82" s="619">
        <v>191725.80999999997</v>
      </c>
      <c r="JU82" s="619">
        <v>2671675.2799999998</v>
      </c>
      <c r="JV82" s="619">
        <v>133285</v>
      </c>
      <c r="JW82" s="619">
        <v>2172977.9900000002</v>
      </c>
      <c r="JX82" s="619">
        <v>119280.46</v>
      </c>
      <c r="JY82" s="619">
        <v>1891665.83</v>
      </c>
      <c r="JZ82" s="619">
        <v>870347.08</v>
      </c>
      <c r="KA82" s="619">
        <v>0</v>
      </c>
      <c r="KB82" s="619">
        <v>721225.6</v>
      </c>
      <c r="KC82" s="619">
        <v>289918.89</v>
      </c>
      <c r="KD82" s="619">
        <v>1271944.32</v>
      </c>
      <c r="KE82" s="619">
        <v>15475.88</v>
      </c>
      <c r="KF82" s="619">
        <v>16935</v>
      </c>
      <c r="KG82" s="619">
        <v>337733.55</v>
      </c>
      <c r="KH82" s="619">
        <v>156853.47</v>
      </c>
      <c r="KI82" s="619">
        <v>27726439.73</v>
      </c>
      <c r="KJ82" s="619">
        <v>1192773.67</v>
      </c>
      <c r="KK82" s="619">
        <v>614346.01</v>
      </c>
      <c r="KL82" s="619">
        <v>969484.85</v>
      </c>
      <c r="KM82" s="619">
        <v>185283.5</v>
      </c>
      <c r="KN82" s="619">
        <v>1296508.1399999999</v>
      </c>
      <c r="KO82" s="619">
        <v>459477.56</v>
      </c>
      <c r="KP82" s="619">
        <v>660712.69999999995</v>
      </c>
      <c r="KQ82" s="619">
        <v>95141.18</v>
      </c>
      <c r="KR82" s="619">
        <v>13252859.93</v>
      </c>
      <c r="KS82" s="619">
        <v>483343.92</v>
      </c>
      <c r="KT82" s="619">
        <v>220018</v>
      </c>
      <c r="KU82" s="619">
        <v>1053721.8600000001</v>
      </c>
      <c r="KV82" s="619">
        <v>1197173.28</v>
      </c>
      <c r="KW82" s="619">
        <v>291399.81</v>
      </c>
      <c r="KX82" s="619">
        <v>14820482.689999999</v>
      </c>
      <c r="KY82" s="619">
        <v>490083.08</v>
      </c>
      <c r="KZ82" s="619">
        <v>4631619.04</v>
      </c>
      <c r="LA82" s="619">
        <v>1657653.26</v>
      </c>
      <c r="LB82" s="619">
        <v>477954</v>
      </c>
      <c r="LC82" s="619">
        <v>2788775.94</v>
      </c>
      <c r="LD82" s="619">
        <v>976094.07000000007</v>
      </c>
      <c r="LE82" s="619">
        <v>2723812.48</v>
      </c>
      <c r="LF82" s="619">
        <v>181799.56</v>
      </c>
      <c r="LG82" s="619">
        <v>381355.77</v>
      </c>
      <c r="LH82" s="619">
        <v>876728.95</v>
      </c>
      <c r="LI82" s="619">
        <v>19800</v>
      </c>
      <c r="LJ82" s="619">
        <v>49558.5</v>
      </c>
      <c r="LK82" s="619">
        <v>3097455.79</v>
      </c>
      <c r="LL82" s="619">
        <v>358036.88</v>
      </c>
      <c r="LM82" s="619">
        <v>958956.37</v>
      </c>
      <c r="LN82" s="619">
        <v>10486.560000000001</v>
      </c>
      <c r="LO82" s="619">
        <v>595136.86</v>
      </c>
      <c r="LP82" s="619">
        <v>186714.28000000003</v>
      </c>
      <c r="LR82" s="619">
        <v>369647.67</v>
      </c>
      <c r="LS82" s="619">
        <v>1100773.98</v>
      </c>
      <c r="LU82" s="619">
        <v>947874.52</v>
      </c>
      <c r="LV82" s="619">
        <v>6066141.9400000004</v>
      </c>
      <c r="LW82" s="619">
        <v>3666017.2600000007</v>
      </c>
      <c r="LX82" s="619">
        <v>478020</v>
      </c>
      <c r="LZ82" s="619">
        <v>1237397.5100000002</v>
      </c>
      <c r="MA82" s="619">
        <v>1023617.3099999999</v>
      </c>
      <c r="MB82" s="619">
        <v>908833.5</v>
      </c>
      <c r="MC82" s="619">
        <v>483445.19</v>
      </c>
      <c r="MD82" s="619">
        <v>1024567.52</v>
      </c>
      <c r="ME82" s="619">
        <v>335883.12</v>
      </c>
      <c r="MF82" s="619">
        <v>4453626.2699999996</v>
      </c>
      <c r="MG82" s="619">
        <v>244598.04</v>
      </c>
      <c r="MH82" s="619">
        <v>5122061.2799999993</v>
      </c>
      <c r="MI82" s="619">
        <v>731062.19</v>
      </c>
      <c r="MJ82" s="619">
        <v>429444.75</v>
      </c>
      <c r="MK82" s="619">
        <v>384851.9</v>
      </c>
      <c r="ML82" s="619">
        <v>527900.43999999994</v>
      </c>
      <c r="MM82" s="619">
        <v>695644.3</v>
      </c>
      <c r="MN82" s="619">
        <v>968560.4</v>
      </c>
      <c r="MO82" s="619">
        <v>11100</v>
      </c>
      <c r="MP82" s="619">
        <v>2015263.5099999998</v>
      </c>
      <c r="MQ82" s="619">
        <v>1100373</v>
      </c>
      <c r="MR82" s="619">
        <v>415433.25</v>
      </c>
      <c r="MS82" s="619">
        <v>179092.75</v>
      </c>
      <c r="MT82" s="619">
        <v>3456564.02</v>
      </c>
      <c r="MU82" s="619">
        <v>1120586.0699999998</v>
      </c>
      <c r="MV82" s="619">
        <v>303767.90000000002</v>
      </c>
      <c r="MW82" s="619">
        <v>1739260.95</v>
      </c>
      <c r="MX82" s="619">
        <v>6856390.3200000003</v>
      </c>
      <c r="MY82" s="619">
        <v>501779.04</v>
      </c>
      <c r="MZ82" s="619">
        <v>3098874.2199999997</v>
      </c>
      <c r="NA82" s="619">
        <v>3094610.77</v>
      </c>
      <c r="NB82" s="619">
        <v>6273174.3599999994</v>
      </c>
      <c r="NC82" s="619">
        <v>280036.55</v>
      </c>
      <c r="ND82" s="619">
        <v>120411.55</v>
      </c>
      <c r="NE82" s="619">
        <v>3303617.8</v>
      </c>
      <c r="NF82" s="619">
        <v>3742198.17</v>
      </c>
      <c r="NG82" s="619">
        <v>727387.88</v>
      </c>
      <c r="NH82" s="619">
        <v>12352017.68</v>
      </c>
      <c r="NI82" s="619">
        <v>4708890.57</v>
      </c>
      <c r="NJ82" s="619">
        <v>2565874.81</v>
      </c>
      <c r="NK82" s="619">
        <v>1971710.7</v>
      </c>
      <c r="NL82" s="619">
        <v>8953680.1000000015</v>
      </c>
      <c r="NM82" s="619">
        <v>201797.96</v>
      </c>
      <c r="NN82" s="619">
        <v>1636581.3800000001</v>
      </c>
      <c r="NO82" s="619">
        <v>69197.3</v>
      </c>
      <c r="NP82" s="619">
        <v>629812.57999999996</v>
      </c>
      <c r="NQ82" s="619">
        <v>3172792</v>
      </c>
      <c r="NR82" s="619">
        <v>236095</v>
      </c>
      <c r="NS82" s="619">
        <v>606826.04</v>
      </c>
      <c r="NT82" s="619">
        <v>250690.54</v>
      </c>
      <c r="NU82" s="619">
        <v>213733.7</v>
      </c>
      <c r="NV82" s="619">
        <v>307047.37</v>
      </c>
      <c r="NW82" s="619">
        <v>293863</v>
      </c>
      <c r="NX82" s="619">
        <v>2129923.67</v>
      </c>
      <c r="NY82" s="619">
        <v>3076224.31</v>
      </c>
      <c r="NZ82" s="619">
        <v>1156353.9099999999</v>
      </c>
      <c r="OA82" s="619">
        <v>223660</v>
      </c>
      <c r="OB82" s="619">
        <v>55422</v>
      </c>
      <c r="OC82" s="619">
        <v>390841.79000000004</v>
      </c>
      <c r="OD82" s="619">
        <v>944953.25</v>
      </c>
      <c r="OE82" s="619">
        <v>0</v>
      </c>
      <c r="OF82" s="619">
        <v>9203242.3100000005</v>
      </c>
      <c r="OG82" s="619">
        <v>678186.02</v>
      </c>
      <c r="OH82" s="619">
        <v>7712648.0099999998</v>
      </c>
      <c r="OI82" s="619">
        <v>419513.66</v>
      </c>
      <c r="OJ82" s="619">
        <v>527509.12</v>
      </c>
      <c r="OK82" s="619">
        <v>6096103.620000001</v>
      </c>
      <c r="OL82" s="619">
        <v>105530</v>
      </c>
      <c r="OM82" s="619">
        <v>1990822.42</v>
      </c>
      <c r="ON82" s="619">
        <v>1301878.27</v>
      </c>
      <c r="OO82" s="619">
        <v>703180.56</v>
      </c>
      <c r="OP82" s="619">
        <v>12319857.16</v>
      </c>
      <c r="OQ82" s="619">
        <v>2408296.4900000002</v>
      </c>
      <c r="OR82" s="619">
        <v>1126912</v>
      </c>
      <c r="OS82" s="619">
        <v>399737</v>
      </c>
      <c r="OT82" s="619">
        <v>767062.40999999992</v>
      </c>
      <c r="OU82" s="619">
        <v>82836.149999999994</v>
      </c>
      <c r="OV82" s="619">
        <v>428335.45</v>
      </c>
      <c r="OW82" s="619">
        <v>907728.6</v>
      </c>
      <c r="OX82" s="619">
        <v>332717.09999999998</v>
      </c>
      <c r="OY82" s="619">
        <v>517279.23</v>
      </c>
      <c r="OZ82" s="619">
        <v>91407.57</v>
      </c>
      <c r="PA82" s="619">
        <v>591717.74</v>
      </c>
      <c r="PB82" s="619">
        <v>1381081.5</v>
      </c>
      <c r="PC82" s="619">
        <v>5240285.76</v>
      </c>
      <c r="PD82" s="619">
        <v>290782.67</v>
      </c>
      <c r="PE82" s="619">
        <v>1060927.1499999999</v>
      </c>
      <c r="PF82" s="619">
        <v>565478.30000000005</v>
      </c>
      <c r="PG82" s="619">
        <v>457549.37</v>
      </c>
      <c r="PH82" s="619">
        <v>1123373.95</v>
      </c>
      <c r="PI82" s="619">
        <v>253186.33</v>
      </c>
      <c r="PJ82" s="619">
        <v>435761.2</v>
      </c>
      <c r="PK82" s="619">
        <v>1049875.57</v>
      </c>
      <c r="PL82" s="619">
        <v>376217.34</v>
      </c>
      <c r="PM82" s="619">
        <v>695764.12</v>
      </c>
      <c r="PN82" s="619">
        <v>1117038.8799999999</v>
      </c>
      <c r="PO82" s="619">
        <v>152977.88</v>
      </c>
      <c r="PP82" s="619">
        <v>2569566.9</v>
      </c>
      <c r="PQ82" s="619">
        <v>733825.31</v>
      </c>
      <c r="PR82" s="619">
        <v>256309.88</v>
      </c>
      <c r="PS82" s="619">
        <v>219854.84</v>
      </c>
      <c r="PT82" s="619">
        <v>647543.85</v>
      </c>
      <c r="PU82" s="619">
        <v>3084597.72</v>
      </c>
      <c r="PV82" s="619">
        <v>1780465.27</v>
      </c>
      <c r="PW82" s="619">
        <v>118423.4</v>
      </c>
      <c r="PX82" s="619">
        <v>448224.59</v>
      </c>
      <c r="PY82" s="619">
        <v>11809544.060000001</v>
      </c>
      <c r="PZ82" s="619">
        <v>2706204.62</v>
      </c>
      <c r="QA82" s="619">
        <v>1432999.89</v>
      </c>
      <c r="QB82" s="619">
        <v>130764.34</v>
      </c>
      <c r="QC82" s="619">
        <v>758549.46</v>
      </c>
      <c r="QD82" s="619">
        <v>362074.65</v>
      </c>
      <c r="QE82" s="619">
        <v>851247.04</v>
      </c>
      <c r="QF82" s="619">
        <v>626642.19999999995</v>
      </c>
      <c r="QG82" s="619">
        <v>510966</v>
      </c>
      <c r="QH82" s="619">
        <v>726234.49</v>
      </c>
      <c r="QI82" s="619">
        <v>1654271.85</v>
      </c>
      <c r="QJ82" s="619">
        <v>736050.19</v>
      </c>
      <c r="QL82" s="619">
        <v>847495.33</v>
      </c>
      <c r="QM82" s="619">
        <v>249402.81</v>
      </c>
      <c r="QN82" s="619">
        <v>3686010.6</v>
      </c>
      <c r="QO82" s="619">
        <v>823976.39</v>
      </c>
      <c r="QP82" s="619">
        <v>578326.13</v>
      </c>
      <c r="QQ82" s="619">
        <v>85047.17</v>
      </c>
      <c r="QR82" s="619">
        <v>521179.65</v>
      </c>
      <c r="QS82" s="619">
        <v>37200</v>
      </c>
      <c r="QT82" s="619">
        <v>571785.72</v>
      </c>
      <c r="QU82" s="619">
        <v>16240683.15</v>
      </c>
      <c r="QV82" s="619">
        <v>323018.31</v>
      </c>
      <c r="QW82" s="619">
        <v>964352.37</v>
      </c>
      <c r="QX82" s="619">
        <v>342831.4</v>
      </c>
      <c r="QY82" s="619">
        <v>2127491.34</v>
      </c>
      <c r="QZ82" s="619">
        <v>2590545.9099999997</v>
      </c>
      <c r="RA82" s="619">
        <v>721249.75</v>
      </c>
      <c r="RB82" s="619">
        <v>2383716.41</v>
      </c>
      <c r="RC82" s="619">
        <v>1150153.24</v>
      </c>
      <c r="RD82" s="619">
        <v>568271.97</v>
      </c>
      <c r="RE82" s="619">
        <v>290665.53000000003</v>
      </c>
      <c r="RF82" s="619">
        <v>30860</v>
      </c>
      <c r="RG82" s="619">
        <v>359631.4</v>
      </c>
      <c r="RH82" s="619">
        <v>8004189.7199999997</v>
      </c>
      <c r="RI82" s="619">
        <v>2214774.7400000002</v>
      </c>
      <c r="RJ82" s="619">
        <v>522246.08</v>
      </c>
      <c r="RK82" s="619">
        <v>430960.7</v>
      </c>
      <c r="RL82" s="619">
        <v>2889489.48</v>
      </c>
      <c r="RM82" s="619">
        <v>2472302.5699999998</v>
      </c>
      <c r="RN82" s="619">
        <v>477539.13</v>
      </c>
      <c r="RO82" s="619">
        <v>604196.80000000005</v>
      </c>
      <c r="RP82" s="619">
        <v>1009276.52</v>
      </c>
      <c r="RQ82" s="619">
        <v>1448235.33</v>
      </c>
      <c r="RR82" s="619">
        <v>1657440.27</v>
      </c>
      <c r="RS82" s="619">
        <v>851263.85</v>
      </c>
      <c r="RT82" s="619">
        <v>1357748</v>
      </c>
      <c r="RU82" s="619">
        <v>862644.99</v>
      </c>
      <c r="RV82" s="619">
        <v>348440.9</v>
      </c>
      <c r="RW82" s="619">
        <v>150983.4</v>
      </c>
      <c r="RX82" s="619">
        <v>837876.07</v>
      </c>
      <c r="RY82" s="619">
        <v>871233.58</v>
      </c>
      <c r="RZ82" s="619">
        <v>629633.68999999994</v>
      </c>
      <c r="SA82" s="619">
        <v>1426833</v>
      </c>
      <c r="SB82" s="619">
        <v>7648562.1600000001</v>
      </c>
      <c r="SC82" s="619">
        <v>1449098.25</v>
      </c>
      <c r="SD82" s="619">
        <v>174736.28</v>
      </c>
      <c r="SE82" s="619">
        <v>224810.5</v>
      </c>
      <c r="SF82" s="619">
        <v>143139</v>
      </c>
      <c r="SG82" s="619">
        <v>766090.72</v>
      </c>
      <c r="SH82" s="619">
        <v>538682.81000000006</v>
      </c>
      <c r="SI82" s="619">
        <v>622427.91</v>
      </c>
      <c r="SJ82" s="619">
        <v>439896.98</v>
      </c>
      <c r="SL82" s="619">
        <v>11141291.49</v>
      </c>
      <c r="SM82" s="619">
        <v>137357.4</v>
      </c>
      <c r="SN82" s="619">
        <v>3904526.84</v>
      </c>
      <c r="SO82" s="619">
        <v>887690.13</v>
      </c>
      <c r="SP82" s="619">
        <v>174232.25</v>
      </c>
      <c r="SQ82" s="619">
        <v>3973486.58</v>
      </c>
      <c r="SR82" s="619">
        <v>228992.4</v>
      </c>
      <c r="SS82" s="619">
        <v>1707056.74</v>
      </c>
      <c r="ST82" s="619">
        <v>871067.32</v>
      </c>
      <c r="SU82" s="619">
        <v>145776.35999999999</v>
      </c>
      <c r="SV82" s="619">
        <v>9582575.8200000003</v>
      </c>
      <c r="SW82" s="619">
        <v>178576.7</v>
      </c>
      <c r="SX82" s="619">
        <v>91434.4</v>
      </c>
      <c r="SY82" s="619">
        <v>1059053.74</v>
      </c>
      <c r="SZ82" s="619">
        <v>7000</v>
      </c>
      <c r="TA82" s="619">
        <v>226177.5</v>
      </c>
      <c r="TB82" s="619">
        <v>81313.759999999995</v>
      </c>
      <c r="TC82" s="619">
        <v>2143307.65</v>
      </c>
      <c r="TD82" s="619">
        <v>123647.37</v>
      </c>
      <c r="TE82" s="619">
        <v>824548.5</v>
      </c>
      <c r="TF82" s="619">
        <v>572120.84</v>
      </c>
      <c r="TG82" s="619">
        <v>1614638.49</v>
      </c>
      <c r="TH82" s="619">
        <v>482178.68</v>
      </c>
      <c r="TI82" s="619">
        <v>220627.68</v>
      </c>
      <c r="TJ82" s="619">
        <v>18572002.609999999</v>
      </c>
      <c r="TK82" s="619">
        <v>454752.54</v>
      </c>
      <c r="TL82" s="619">
        <v>562829.54</v>
      </c>
      <c r="TM82" s="619">
        <v>1280684.3899999999</v>
      </c>
      <c r="TN82" s="619">
        <v>757602.14</v>
      </c>
      <c r="TO82" s="619">
        <v>575230.18999999994</v>
      </c>
      <c r="TP82" s="619">
        <v>483558.45</v>
      </c>
      <c r="TQ82" s="619">
        <v>3342087.64</v>
      </c>
      <c r="TR82" s="619">
        <v>481493.93</v>
      </c>
      <c r="TS82" s="619">
        <v>509856.68</v>
      </c>
      <c r="TT82" s="619">
        <v>2721563.37</v>
      </c>
      <c r="TU82" s="619">
        <v>171901</v>
      </c>
      <c r="TV82" s="619">
        <v>373923.57</v>
      </c>
      <c r="TW82" s="619">
        <v>327968.88</v>
      </c>
      <c r="TX82" s="619">
        <v>301793.84000000003</v>
      </c>
      <c r="TY82" s="619">
        <v>179450</v>
      </c>
      <c r="TZ82" s="619">
        <v>1052431.02</v>
      </c>
      <c r="UA82" s="619">
        <v>377217.29</v>
      </c>
      <c r="UB82" s="619">
        <v>2414051.84</v>
      </c>
      <c r="UC82" s="619">
        <v>1064336</v>
      </c>
      <c r="UD82" s="619">
        <v>500618.07</v>
      </c>
      <c r="UE82" s="619">
        <v>224175.75</v>
      </c>
      <c r="UF82" s="619">
        <v>19545372.52</v>
      </c>
      <c r="UG82" s="619">
        <v>127355.28</v>
      </c>
      <c r="UH82" s="619">
        <v>1594688.07</v>
      </c>
      <c r="UI82" s="619">
        <v>794858.04</v>
      </c>
      <c r="UJ82" s="619">
        <v>599357.88</v>
      </c>
      <c r="UK82" s="619">
        <v>5008080.24</v>
      </c>
      <c r="UL82" s="619">
        <v>781853</v>
      </c>
      <c r="UM82" s="619">
        <v>474184.41000000003</v>
      </c>
      <c r="UN82" s="619">
        <v>1706840.99</v>
      </c>
      <c r="UO82" s="619">
        <v>1082292.98</v>
      </c>
      <c r="UP82" s="619">
        <v>1516064.95</v>
      </c>
      <c r="UQ82" s="619">
        <v>22163174.920000002</v>
      </c>
      <c r="UR82" s="619">
        <v>916130.47</v>
      </c>
      <c r="US82" s="619">
        <v>0</v>
      </c>
      <c r="UT82" s="619">
        <v>3688974.54</v>
      </c>
      <c r="UU82" s="619">
        <v>3769362.38</v>
      </c>
      <c r="UV82" s="619">
        <v>475435.03</v>
      </c>
      <c r="UW82" s="619">
        <v>2446071.0499999998</v>
      </c>
      <c r="UX82" s="619">
        <v>184646</v>
      </c>
      <c r="UY82" s="619">
        <v>345158.1</v>
      </c>
      <c r="UZ82" s="619">
        <v>741071.41</v>
      </c>
      <c r="VA82" s="619">
        <v>380842.65</v>
      </c>
      <c r="VB82" s="619">
        <v>460648.29</v>
      </c>
      <c r="VC82" s="619">
        <v>578409.04</v>
      </c>
      <c r="VD82" s="619">
        <v>830724.1</v>
      </c>
      <c r="VE82" s="619">
        <v>1263319.51</v>
      </c>
      <c r="VF82" s="619">
        <v>573120.14</v>
      </c>
      <c r="VG82" s="619">
        <v>108517.74</v>
      </c>
      <c r="VH82" s="619">
        <v>864053.26</v>
      </c>
      <c r="VI82" s="619">
        <v>4308613.37</v>
      </c>
      <c r="VJ82" s="619">
        <v>635489.85</v>
      </c>
      <c r="VK82" s="619">
        <v>83919.77</v>
      </c>
      <c r="VL82" s="619">
        <v>9900</v>
      </c>
      <c r="VM82" s="619">
        <v>55201899.230000004</v>
      </c>
      <c r="VN82" s="619">
        <v>1211142.2</v>
      </c>
      <c r="VO82" s="619">
        <v>555526.16</v>
      </c>
      <c r="VP82" s="619">
        <v>859363.46</v>
      </c>
      <c r="VQ82" s="619">
        <v>173663.61</v>
      </c>
      <c r="VR82" s="619">
        <v>1300347.6499999999</v>
      </c>
      <c r="VS82" s="619">
        <v>1322258.04</v>
      </c>
      <c r="VT82" s="619">
        <v>814399.19</v>
      </c>
      <c r="VU82" s="619">
        <v>1431044.67</v>
      </c>
      <c r="VV82" s="619">
        <v>8013301.0499999998</v>
      </c>
      <c r="VW82" s="619">
        <v>1960115.87</v>
      </c>
      <c r="VX82" s="619">
        <v>3988256.62</v>
      </c>
      <c r="VY82" s="619">
        <v>1210035.8400000001</v>
      </c>
      <c r="VZ82" s="619">
        <v>107897.62</v>
      </c>
      <c r="WA82" s="619">
        <v>327090.8</v>
      </c>
      <c r="WB82" s="619">
        <v>51596080.68</v>
      </c>
      <c r="WC82" s="619">
        <v>867277.98</v>
      </c>
      <c r="WD82" s="619">
        <v>508117.35</v>
      </c>
      <c r="WE82" s="619">
        <v>11900</v>
      </c>
      <c r="WF82" s="619">
        <v>497375</v>
      </c>
      <c r="WG82" s="619">
        <v>532024.42000000004</v>
      </c>
      <c r="WH82" s="619">
        <v>362696.8</v>
      </c>
      <c r="WI82" s="619">
        <v>1645806.4</v>
      </c>
      <c r="WJ82" s="619">
        <v>261388.24</v>
      </c>
      <c r="WK82" s="619">
        <v>810415.54</v>
      </c>
      <c r="WL82" s="619">
        <v>247796.14</v>
      </c>
      <c r="WM82" s="619">
        <v>1419444.77</v>
      </c>
      <c r="WN82" s="619">
        <v>201246.08000000002</v>
      </c>
      <c r="WO82" s="619">
        <v>2886301.04</v>
      </c>
      <c r="WP82" s="619">
        <v>1791488.88</v>
      </c>
      <c r="WQ82" s="619">
        <v>4356280.75</v>
      </c>
      <c r="WR82" s="619">
        <v>546774.53</v>
      </c>
      <c r="WS82" s="619">
        <v>2965723.42</v>
      </c>
      <c r="WT82" s="619">
        <v>197940.54</v>
      </c>
      <c r="WU82" s="619">
        <v>2039229.7399999998</v>
      </c>
      <c r="WV82" s="619">
        <v>10456539.239999998</v>
      </c>
      <c r="WW82" s="619">
        <v>1185798.5399999998</v>
      </c>
      <c r="WX82" s="619">
        <v>644557.81000000006</v>
      </c>
      <c r="WY82" s="619">
        <v>488267.54</v>
      </c>
      <c r="XA82" s="619">
        <v>986716.43</v>
      </c>
      <c r="XB82" s="619">
        <v>212522.91</v>
      </c>
      <c r="XC82" s="619">
        <v>783180.11</v>
      </c>
      <c r="XE82" s="619">
        <v>599263.31000000006</v>
      </c>
      <c r="XF82" s="619">
        <v>250677.94</v>
      </c>
      <c r="XG82" s="619">
        <v>536015.24</v>
      </c>
      <c r="XH82" s="619">
        <v>720992.37</v>
      </c>
      <c r="XI82" s="619">
        <v>3686719.3</v>
      </c>
      <c r="XJ82" s="619">
        <v>2735614.68</v>
      </c>
      <c r="XK82" s="619">
        <v>1339856.6000000001</v>
      </c>
      <c r="XL82" s="619">
        <v>15102155.560000001</v>
      </c>
      <c r="XM82" s="619">
        <v>1096849.2</v>
      </c>
      <c r="XN82" s="619">
        <v>309799.8</v>
      </c>
      <c r="XO82" s="619">
        <v>3952050.18</v>
      </c>
      <c r="XP82" s="619">
        <v>455629</v>
      </c>
      <c r="XQ82" s="619">
        <v>294093.63</v>
      </c>
      <c r="XR82" s="619">
        <v>458918.3</v>
      </c>
      <c r="XS82" s="619">
        <v>4013342.93</v>
      </c>
      <c r="XT82" s="619">
        <v>901245.8</v>
      </c>
      <c r="XU82" s="619">
        <v>1279982.44</v>
      </c>
      <c r="XV82" s="619">
        <v>838830.2</v>
      </c>
      <c r="XW82" s="619">
        <v>183939.9</v>
      </c>
      <c r="XX82" s="619">
        <v>523814.03</v>
      </c>
      <c r="XY82" s="619">
        <v>559529.54</v>
      </c>
      <c r="XZ82" s="619">
        <v>944802.63</v>
      </c>
      <c r="YA82" s="619">
        <v>106928.82</v>
      </c>
      <c r="YB82" s="619">
        <v>881096.05</v>
      </c>
      <c r="YC82" s="619">
        <v>202974.88</v>
      </c>
      <c r="YD82" s="619">
        <v>155834.54</v>
      </c>
      <c r="YE82" s="619">
        <v>436756.17</v>
      </c>
      <c r="YF82" s="619">
        <v>1284866.17</v>
      </c>
      <c r="YG82" s="619">
        <v>240590.23</v>
      </c>
      <c r="YH82" s="619">
        <v>884673.4</v>
      </c>
      <c r="YI82" s="619">
        <v>1427747</v>
      </c>
      <c r="YJ82" s="619">
        <v>943401.24</v>
      </c>
      <c r="YK82" s="619">
        <v>1936148.46</v>
      </c>
      <c r="YL82" s="619">
        <v>1605543.22</v>
      </c>
      <c r="YM82" s="619">
        <v>129631.51</v>
      </c>
      <c r="YN82" s="619">
        <v>2229719.35</v>
      </c>
      <c r="YO82" s="619">
        <v>3339438.91</v>
      </c>
      <c r="YP82" s="619">
        <v>843915.25</v>
      </c>
      <c r="YQ82" s="619">
        <v>290115.5</v>
      </c>
      <c r="YR82" s="619">
        <v>375200</v>
      </c>
      <c r="YS82" s="619">
        <v>21520</v>
      </c>
      <c r="YT82" s="619">
        <v>194005.03</v>
      </c>
      <c r="YU82" s="619">
        <v>955141.69</v>
      </c>
      <c r="YV82" s="619">
        <v>818825.8</v>
      </c>
      <c r="YW82" s="619">
        <v>11703564.08</v>
      </c>
      <c r="YX82" s="619">
        <v>1510732.37</v>
      </c>
      <c r="YY82" s="619">
        <v>873381.98</v>
      </c>
      <c r="YZ82" s="619">
        <v>386030.03</v>
      </c>
      <c r="ZA82" s="619">
        <v>594223.66</v>
      </c>
      <c r="ZB82" s="619">
        <v>208894</v>
      </c>
      <c r="ZC82" s="619">
        <v>340607.02</v>
      </c>
      <c r="ZD82" s="619">
        <v>8302857.5999999996</v>
      </c>
      <c r="ZE82" s="619">
        <v>232416.2</v>
      </c>
      <c r="ZF82" s="619">
        <v>389369.65</v>
      </c>
      <c r="ZG82" s="619">
        <v>482610.59</v>
      </c>
      <c r="ZH82" s="619">
        <v>107365</v>
      </c>
      <c r="ZI82" s="619">
        <v>106033.4</v>
      </c>
      <c r="ZJ82" s="619">
        <v>207189</v>
      </c>
      <c r="ZK82" s="619">
        <v>809759.64</v>
      </c>
      <c r="ZL82" s="619">
        <v>1195923.47</v>
      </c>
      <c r="ZM82" s="619">
        <v>13334516.449999999</v>
      </c>
      <c r="ZN82" s="619">
        <v>1074918.45</v>
      </c>
      <c r="ZO82" s="619">
        <v>633852.85</v>
      </c>
      <c r="ZP82" s="619">
        <v>9700934.8699999992</v>
      </c>
      <c r="ZQ82" s="619">
        <v>357979.22</v>
      </c>
      <c r="ZR82" s="619">
        <v>479935</v>
      </c>
      <c r="ZS82" s="619">
        <v>503621.1</v>
      </c>
      <c r="ZT82" s="619">
        <v>529372.69999999995</v>
      </c>
      <c r="ZU82" s="619">
        <v>2740572.84</v>
      </c>
      <c r="ZV82" s="619">
        <v>2104693.4900000002</v>
      </c>
      <c r="ZW82" s="619">
        <v>597875.34</v>
      </c>
      <c r="ZX82" s="619">
        <v>1232651.44</v>
      </c>
      <c r="ZY82" s="619">
        <v>2432185.27</v>
      </c>
      <c r="ZZ82" s="619">
        <v>1896690.7</v>
      </c>
      <c r="AAA82" s="619">
        <v>300807.38</v>
      </c>
      <c r="AAB82" s="619">
        <v>644888.16</v>
      </c>
      <c r="AAC82" s="619">
        <v>964960.27</v>
      </c>
      <c r="AAD82" s="619">
        <v>12540</v>
      </c>
      <c r="AAE82" s="619">
        <v>1272549.49</v>
      </c>
      <c r="AAF82" s="619">
        <v>584292.76</v>
      </c>
      <c r="AAG82" s="619">
        <v>358893</v>
      </c>
      <c r="AAH82" s="619">
        <v>194826.6</v>
      </c>
      <c r="AAI82" s="619">
        <v>4831448.55</v>
      </c>
      <c r="AAJ82" s="619">
        <v>799179.97</v>
      </c>
      <c r="AAK82" s="619">
        <v>548256.69999999995</v>
      </c>
      <c r="AAL82" s="619">
        <v>1457338.67</v>
      </c>
      <c r="AAM82" s="619">
        <v>451205</v>
      </c>
      <c r="AAN82" s="619">
        <v>1833596.21</v>
      </c>
      <c r="AAO82" s="619">
        <v>1360101.47</v>
      </c>
      <c r="AAP82" s="619">
        <v>31318519.879999999</v>
      </c>
      <c r="AAQ82" s="619">
        <v>585643.54</v>
      </c>
      <c r="AAR82" s="619">
        <v>639849.56000000006</v>
      </c>
      <c r="AAS82" s="619">
        <v>2605285.17</v>
      </c>
      <c r="AAT82" s="619">
        <v>630891</v>
      </c>
      <c r="AAU82" s="619">
        <v>403730</v>
      </c>
      <c r="AAV82" s="619">
        <v>1525825.05</v>
      </c>
      <c r="AAW82" s="619">
        <v>1045568.4</v>
      </c>
      <c r="AAX82" s="619">
        <v>1547531</v>
      </c>
      <c r="AAY82" s="619">
        <v>441621.86</v>
      </c>
      <c r="AAZ82" s="619">
        <v>6296154.6900000004</v>
      </c>
      <c r="ABA82" s="619">
        <v>1525808.8399999999</v>
      </c>
      <c r="ABB82" s="619">
        <v>1764788.62</v>
      </c>
      <c r="ABC82" s="619">
        <v>551564.9</v>
      </c>
      <c r="ABD82" s="619">
        <v>844819.47</v>
      </c>
      <c r="ABE82" s="619">
        <v>328895.89</v>
      </c>
      <c r="ABF82" s="619">
        <v>92409</v>
      </c>
      <c r="ABG82" s="619">
        <v>735717.58</v>
      </c>
      <c r="ABH82" s="619">
        <v>378914.32</v>
      </c>
      <c r="ABI82" s="619">
        <v>2060960.01</v>
      </c>
      <c r="ABJ82" s="619">
        <v>5466270.1200000001</v>
      </c>
      <c r="ABK82" s="619">
        <v>171420</v>
      </c>
      <c r="ABL82" s="619">
        <v>129034.23</v>
      </c>
      <c r="ABM82" s="619">
        <v>599613.18999999994</v>
      </c>
      <c r="ABN82" s="619">
        <v>310940.39</v>
      </c>
      <c r="ABO82" s="619">
        <v>29700</v>
      </c>
      <c r="ABP82" s="619">
        <v>1660861.11</v>
      </c>
      <c r="ABQ82" s="619">
        <v>978282.14</v>
      </c>
      <c r="ABR82" s="619">
        <v>533069.88</v>
      </c>
      <c r="ABS82" s="619">
        <v>461032.92</v>
      </c>
      <c r="ABT82" s="619">
        <v>803387.34</v>
      </c>
      <c r="ABU82" s="619">
        <v>840812.83</v>
      </c>
      <c r="ABV82" s="619">
        <v>559718.86</v>
      </c>
      <c r="ABW82" s="619">
        <v>670681.64</v>
      </c>
      <c r="ABX82" s="619">
        <v>185270</v>
      </c>
      <c r="ABY82" s="619">
        <v>225290</v>
      </c>
      <c r="ACA82" s="619">
        <v>185475.54</v>
      </c>
      <c r="ACB82" s="619">
        <v>245072.06</v>
      </c>
      <c r="ACC82" s="619">
        <v>836131.68</v>
      </c>
      <c r="ACD82" s="619">
        <v>3678628.99</v>
      </c>
      <c r="ACE82" s="619">
        <v>-26263.84</v>
      </c>
      <c r="ACF82" s="619">
        <v>471513.12</v>
      </c>
      <c r="ACG82" s="619">
        <v>426634.26</v>
      </c>
      <c r="ACH82" s="619">
        <v>344604.56</v>
      </c>
      <c r="ACI82" s="619">
        <v>228905.75</v>
      </c>
      <c r="ACJ82" s="619">
        <v>20211406.43</v>
      </c>
      <c r="ACK82" s="619">
        <v>165873.79999999999</v>
      </c>
      <c r="ACL82" s="619">
        <v>980113.64000000013</v>
      </c>
      <c r="ACM82" s="619">
        <v>500857.46</v>
      </c>
      <c r="ACN82" s="619">
        <v>321429</v>
      </c>
      <c r="ACO82" s="619">
        <v>97117.58</v>
      </c>
      <c r="ACP82" s="619">
        <v>163465.81</v>
      </c>
      <c r="ACQ82" s="619">
        <v>2950006.31</v>
      </c>
      <c r="ACR82" s="619">
        <v>5864502.7300000004</v>
      </c>
      <c r="ACS82" s="619">
        <v>1706977.71</v>
      </c>
      <c r="ACT82" s="619">
        <v>861965.44</v>
      </c>
      <c r="ACU82" s="619">
        <v>1097526.7</v>
      </c>
      <c r="ACV82" s="619">
        <v>1562828.33</v>
      </c>
      <c r="ACW82" s="619">
        <v>2848428.64</v>
      </c>
      <c r="ACX82" s="619">
        <v>166790.6</v>
      </c>
      <c r="ACY82" s="619">
        <v>212824.59</v>
      </c>
      <c r="ACZ82" s="619">
        <v>277169.55</v>
      </c>
      <c r="ADA82" s="619">
        <v>644969.96</v>
      </c>
      <c r="ADB82" s="619">
        <v>646340.69999999995</v>
      </c>
      <c r="ADC82" s="619">
        <v>889338</v>
      </c>
      <c r="ADD82" s="619">
        <v>577287.25</v>
      </c>
      <c r="ADE82" s="619">
        <v>144878.26999999999</v>
      </c>
      <c r="ADG82" s="619">
        <v>3224726.76</v>
      </c>
      <c r="ADH82" s="619">
        <v>43271.43</v>
      </c>
      <c r="ADI82" s="619">
        <v>285000</v>
      </c>
      <c r="ADL82" s="619">
        <v>30860</v>
      </c>
      <c r="ADM82" s="619">
        <v>386345.55</v>
      </c>
      <c r="ADN82" s="619">
        <v>627037.26</v>
      </c>
      <c r="ADO82" s="619">
        <v>608827.06000000006</v>
      </c>
      <c r="ADP82" s="619">
        <v>9345802.6799999997</v>
      </c>
      <c r="ADQ82" s="619">
        <v>323200</v>
      </c>
      <c r="ADR82" s="619">
        <v>929134.16</v>
      </c>
      <c r="ADS82" s="619">
        <v>694697.43</v>
      </c>
      <c r="ADT82" s="619">
        <v>8485467.7899999991</v>
      </c>
      <c r="ADU82" s="619">
        <v>639850.92000000004</v>
      </c>
      <c r="ADV82" s="619">
        <v>606489.78</v>
      </c>
      <c r="ADW82" s="619">
        <v>671871.78</v>
      </c>
      <c r="ADX82" s="619">
        <v>89420</v>
      </c>
      <c r="ADY82" s="619">
        <v>1344020.73</v>
      </c>
      <c r="ADZ82" s="619">
        <v>8926032.1400000006</v>
      </c>
      <c r="AEA82" s="619">
        <v>7577798.5499999998</v>
      </c>
      <c r="AEB82" s="619">
        <v>2376159.61</v>
      </c>
      <c r="AEC82" s="619">
        <v>1346260.07</v>
      </c>
      <c r="AED82" s="619">
        <v>5152154.54</v>
      </c>
      <c r="AEE82" s="619">
        <v>1701527.92</v>
      </c>
      <c r="AEF82" s="619">
        <v>5175257.0599999996</v>
      </c>
      <c r="AEG82" s="619">
        <v>1222325.3899999999</v>
      </c>
      <c r="AEH82" s="619">
        <v>570174.48</v>
      </c>
      <c r="AEI82" s="619">
        <v>49602.41</v>
      </c>
      <c r="AEJ82" s="619">
        <v>202347.5</v>
      </c>
      <c r="AEK82" s="619">
        <v>499148.95</v>
      </c>
      <c r="AEL82" s="619">
        <v>128079.7</v>
      </c>
      <c r="AEM82" s="619">
        <v>459177.65</v>
      </c>
      <c r="AEN82" s="619">
        <v>2351284.2999999998</v>
      </c>
      <c r="AEO82" s="619">
        <v>5824549.5199999996</v>
      </c>
      <c r="AEP82" s="619">
        <v>440874.01</v>
      </c>
      <c r="AEQ82" s="619">
        <v>2267428.52</v>
      </c>
      <c r="AER82" s="619">
        <v>130704.02</v>
      </c>
      <c r="AES82" s="619">
        <v>2611116.44</v>
      </c>
      <c r="AET82" s="619">
        <v>442243.32</v>
      </c>
      <c r="AEU82" s="619">
        <v>2375374.5699999998</v>
      </c>
      <c r="AEV82" s="619">
        <v>3290989.67</v>
      </c>
      <c r="AEW82" s="619">
        <v>514172.83</v>
      </c>
      <c r="AEX82" s="619">
        <v>110109</v>
      </c>
      <c r="AEY82" s="619">
        <v>684816.1</v>
      </c>
      <c r="AEZ82" s="619">
        <v>889811.15</v>
      </c>
      <c r="AFA82" s="619">
        <v>568913.66</v>
      </c>
      <c r="AFB82" s="619">
        <v>1061710.25</v>
      </c>
      <c r="AFC82" s="619">
        <v>594693.32999999996</v>
      </c>
      <c r="AFD82" s="619">
        <v>5027044.78</v>
      </c>
      <c r="AFE82" s="619">
        <v>664004.08000000007</v>
      </c>
      <c r="AFF82" s="619">
        <v>1444491.55</v>
      </c>
      <c r="AFG82" s="619">
        <v>1285147.05</v>
      </c>
      <c r="AFH82" s="619">
        <v>3249903.3</v>
      </c>
      <c r="AFI82" s="619">
        <v>2331102.9500000002</v>
      </c>
      <c r="AFJ82" s="619">
        <v>403144.88</v>
      </c>
      <c r="AFK82" s="619">
        <v>391035.5</v>
      </c>
      <c r="AFL82" s="619">
        <v>662458.13</v>
      </c>
      <c r="AFM82" s="619">
        <v>174577.3</v>
      </c>
      <c r="AFN82" s="619">
        <v>84000</v>
      </c>
      <c r="AFO82" s="619">
        <v>1186214.74</v>
      </c>
      <c r="AFP82" s="619">
        <v>1092383.67</v>
      </c>
      <c r="AFQ82" s="619">
        <v>3965968.0999999996</v>
      </c>
      <c r="AFR82" s="619">
        <v>266373.98</v>
      </c>
      <c r="AFT82" s="619">
        <v>353903.55</v>
      </c>
      <c r="AFU82" s="619">
        <v>1686262.82</v>
      </c>
      <c r="AFV82" s="619">
        <v>1287535.0499999998</v>
      </c>
      <c r="AFW82" s="619">
        <v>2911690.8</v>
      </c>
      <c r="AFX82" s="619">
        <v>2357507.3200000003</v>
      </c>
      <c r="AFY82" s="619">
        <v>3319925.3</v>
      </c>
      <c r="AFZ82" s="619">
        <v>515606.41000000003</v>
      </c>
      <c r="AGA82" s="619">
        <v>1317162</v>
      </c>
      <c r="AGB82" s="619">
        <v>566752.9</v>
      </c>
      <c r="AGC82" s="619">
        <v>6179720.7599999998</v>
      </c>
      <c r="AGD82" s="619">
        <v>362149.05</v>
      </c>
      <c r="AGE82" s="619">
        <v>286107.71000000002</v>
      </c>
      <c r="AGF82" s="619">
        <v>2392968.7999999998</v>
      </c>
      <c r="AGG82" s="619">
        <v>3368107.18</v>
      </c>
      <c r="AGH82" s="619">
        <v>2203696.9500000002</v>
      </c>
      <c r="AGI82" s="619">
        <v>127355</v>
      </c>
      <c r="AGJ82" s="619">
        <v>642295.78</v>
      </c>
      <c r="AGK82" s="619">
        <v>571018.6</v>
      </c>
      <c r="AGL82" s="619">
        <v>481875.99</v>
      </c>
      <c r="AGM82" s="619">
        <v>2289583.46</v>
      </c>
      <c r="AGN82" s="619">
        <v>7530168.5800000001</v>
      </c>
      <c r="AGO82" s="619">
        <v>1138097.3500000001</v>
      </c>
      <c r="AGP82" s="619">
        <v>924519.51</v>
      </c>
      <c r="AGQ82" s="619">
        <v>620028.46</v>
      </c>
      <c r="AGR82" s="619">
        <v>79455</v>
      </c>
      <c r="AGS82" s="619">
        <v>769948.97</v>
      </c>
      <c r="AGT82" s="619">
        <v>207435.11</v>
      </c>
      <c r="AGU82" s="619">
        <v>1202659.06</v>
      </c>
      <c r="AGV82" s="619">
        <v>299198</v>
      </c>
      <c r="AGX82" s="619">
        <v>304939.23</v>
      </c>
      <c r="AGY82" s="619">
        <v>1226214.81</v>
      </c>
      <c r="AGZ82" s="619">
        <v>614493.02</v>
      </c>
      <c r="AHA82" s="619">
        <v>698856.95999999996</v>
      </c>
      <c r="AHB82" s="619">
        <v>1563307.3</v>
      </c>
      <c r="AHC82" s="619">
        <v>451765.49</v>
      </c>
      <c r="AHD82" s="619">
        <v>30478.92</v>
      </c>
      <c r="AHE82" s="619">
        <v>4058832.19</v>
      </c>
      <c r="AHF82" s="619">
        <v>1299773.83</v>
      </c>
      <c r="AHG82" s="619">
        <v>361314.15</v>
      </c>
      <c r="AHH82" s="619">
        <v>233008.97</v>
      </c>
      <c r="AHI82" s="619">
        <v>892192.53</v>
      </c>
      <c r="AHJ82" s="619">
        <v>756066.89</v>
      </c>
      <c r="AHK82" s="619">
        <v>503105.89</v>
      </c>
      <c r="AHL82" s="619">
        <v>1398491.04</v>
      </c>
      <c r="AHM82" s="619">
        <v>3895350.18</v>
      </c>
      <c r="AHN82" s="619">
        <v>1099831.43</v>
      </c>
      <c r="AHO82" s="619">
        <v>2791375.51</v>
      </c>
      <c r="AHP82" s="619">
        <v>763547.47</v>
      </c>
      <c r="AHQ82" s="613">
        <v>169659.2</v>
      </c>
      <c r="AHR82" s="613">
        <v>545785.5</v>
      </c>
      <c r="AHS82" s="613">
        <v>185700.4</v>
      </c>
      <c r="AHT82" s="619">
        <f t="shared" si="79"/>
        <v>1563858156.3500006</v>
      </c>
      <c r="AHV82" s="627" t="s">
        <v>6273</v>
      </c>
      <c r="AHW82" s="627" t="s">
        <v>6098</v>
      </c>
      <c r="AHX82" s="627" t="s">
        <v>6099</v>
      </c>
    </row>
    <row r="83" spans="1:908" x14ac:dyDescent="0.8">
      <c r="A83" s="613" t="str">
        <f t="shared" si="78"/>
        <v>ภาระ</v>
      </c>
      <c r="B83" s="618" t="s">
        <v>6100</v>
      </c>
      <c r="C83" s="619" t="s">
        <v>6101</v>
      </c>
      <c r="D83" s="619">
        <v>0</v>
      </c>
      <c r="E83" s="619">
        <v>330800</v>
      </c>
      <c r="F83" s="619">
        <v>463883</v>
      </c>
      <c r="G83" s="619">
        <v>13000</v>
      </c>
      <c r="H83" s="619">
        <v>498600</v>
      </c>
      <c r="I83" s="619">
        <v>0</v>
      </c>
      <c r="J83" s="619">
        <v>1022210.5</v>
      </c>
      <c r="K83" s="619">
        <v>1313000</v>
      </c>
      <c r="L83" s="619">
        <v>417095</v>
      </c>
      <c r="M83" s="619">
        <v>292100</v>
      </c>
      <c r="N83" s="619">
        <v>456530</v>
      </c>
      <c r="O83" s="619">
        <v>130275</v>
      </c>
      <c r="P83" s="619">
        <v>181000</v>
      </c>
      <c r="Q83" s="619">
        <v>32500</v>
      </c>
      <c r="R83" s="619">
        <v>31640</v>
      </c>
      <c r="S83" s="619">
        <v>590030</v>
      </c>
      <c r="T83" s="619">
        <v>577508.96</v>
      </c>
      <c r="U83" s="619">
        <v>21480</v>
      </c>
      <c r="V83" s="619">
        <v>206930</v>
      </c>
      <c r="W83" s="619">
        <v>421200</v>
      </c>
      <c r="X83" s="619">
        <v>986100.37</v>
      </c>
      <c r="Y83" s="619">
        <v>598590</v>
      </c>
      <c r="Z83" s="619">
        <v>2200</v>
      </c>
      <c r="AA83" s="619">
        <v>18900</v>
      </c>
      <c r="AB83" s="619">
        <v>586122</v>
      </c>
      <c r="AC83" s="619">
        <v>390457.18</v>
      </c>
      <c r="AD83" s="619">
        <v>19500</v>
      </c>
      <c r="AE83" s="619">
        <v>123442.88</v>
      </c>
      <c r="AF83" s="619">
        <v>3913415</v>
      </c>
      <c r="AG83" s="619">
        <v>0</v>
      </c>
      <c r="AH83" s="619">
        <v>4509074</v>
      </c>
      <c r="AI83" s="619">
        <v>871448.87</v>
      </c>
      <c r="AJ83" s="619">
        <v>51267</v>
      </c>
      <c r="AK83" s="619">
        <v>132342.35</v>
      </c>
      <c r="AL83" s="619">
        <v>1426370</v>
      </c>
      <c r="AM83" s="619">
        <v>112428.99</v>
      </c>
      <c r="AN83" s="619">
        <v>805000</v>
      </c>
      <c r="AO83" s="619">
        <v>109356.5</v>
      </c>
      <c r="AP83" s="619">
        <v>91000</v>
      </c>
      <c r="AQ83" s="619">
        <v>111400</v>
      </c>
      <c r="AR83" s="619">
        <v>158299.23000000001</v>
      </c>
      <c r="AS83" s="619">
        <v>113990</v>
      </c>
      <c r="AU83" s="619">
        <v>108300</v>
      </c>
      <c r="AV83" s="619">
        <v>136860</v>
      </c>
      <c r="AW83" s="619">
        <v>211960</v>
      </c>
      <c r="AX83" s="619">
        <v>519130</v>
      </c>
      <c r="AY83" s="619">
        <v>218160</v>
      </c>
      <c r="AZ83" s="619">
        <v>504850</v>
      </c>
      <c r="BA83" s="619">
        <v>0</v>
      </c>
      <c r="BB83" s="619">
        <v>0</v>
      </c>
      <c r="BC83" s="619">
        <v>751364.5</v>
      </c>
      <c r="BD83" s="619">
        <v>24500</v>
      </c>
      <c r="BE83" s="619">
        <v>27000</v>
      </c>
      <c r="BF83" s="619">
        <v>3127000</v>
      </c>
      <c r="BG83" s="619">
        <v>6290</v>
      </c>
      <c r="BH83" s="619">
        <v>87605.99</v>
      </c>
      <c r="BI83" s="619">
        <v>179933</v>
      </c>
      <c r="BJ83" s="619">
        <v>108030</v>
      </c>
      <c r="BK83" s="619">
        <v>181610</v>
      </c>
      <c r="BL83" s="619">
        <v>11400</v>
      </c>
      <c r="BM83" s="619">
        <v>41700</v>
      </c>
      <c r="BN83" s="619">
        <v>44800</v>
      </c>
      <c r="BO83" s="619">
        <v>11500</v>
      </c>
      <c r="BP83" s="619">
        <v>79242</v>
      </c>
      <c r="BQ83" s="619">
        <v>65445.84</v>
      </c>
      <c r="BS83" s="619">
        <v>278000</v>
      </c>
      <c r="BT83" s="619">
        <v>14966.29</v>
      </c>
      <c r="BU83" s="619">
        <v>47290</v>
      </c>
      <c r="BV83" s="619">
        <v>74300</v>
      </c>
      <c r="BW83" s="619">
        <v>469499</v>
      </c>
      <c r="BX83" s="619">
        <v>367703</v>
      </c>
      <c r="BY83" s="619">
        <v>383950</v>
      </c>
      <c r="BZ83" s="619">
        <v>533261.5</v>
      </c>
      <c r="CA83" s="619">
        <v>564560</v>
      </c>
      <c r="CB83" s="619">
        <v>79400</v>
      </c>
      <c r="CC83" s="619">
        <v>174382</v>
      </c>
      <c r="CD83" s="619">
        <v>565005.44999999995</v>
      </c>
      <c r="CE83" s="619">
        <v>361010</v>
      </c>
      <c r="CF83" s="619">
        <v>17190</v>
      </c>
      <c r="CG83" s="619">
        <v>102319.06</v>
      </c>
      <c r="CH83" s="619">
        <v>90859</v>
      </c>
      <c r="CI83" s="619">
        <v>104310</v>
      </c>
      <c r="CJ83" s="619">
        <v>178706</v>
      </c>
      <c r="CK83" s="619">
        <v>119900</v>
      </c>
      <c r="CL83" s="619">
        <v>88899.97</v>
      </c>
      <c r="CM83" s="619">
        <v>248420</v>
      </c>
      <c r="CN83" s="619">
        <v>224210</v>
      </c>
      <c r="CO83" s="619">
        <v>0</v>
      </c>
      <c r="CP83" s="619">
        <v>68760</v>
      </c>
      <c r="CQ83" s="619">
        <v>285680</v>
      </c>
      <c r="CR83" s="619">
        <v>285900</v>
      </c>
      <c r="CS83" s="619">
        <v>108300</v>
      </c>
      <c r="CT83" s="619">
        <v>3531940</v>
      </c>
      <c r="CU83" s="619">
        <v>23860</v>
      </c>
      <c r="CV83" s="619">
        <v>229980</v>
      </c>
      <c r="CW83" s="619">
        <v>168719</v>
      </c>
      <c r="CX83" s="619">
        <v>20575</v>
      </c>
      <c r="CY83" s="619">
        <v>51369.599999999999</v>
      </c>
      <c r="CZ83" s="619">
        <v>28000</v>
      </c>
      <c r="DA83" s="619">
        <v>338454</v>
      </c>
      <c r="DB83" s="619">
        <v>1431787.92</v>
      </c>
      <c r="DC83" s="619">
        <v>6774484.2300000004</v>
      </c>
      <c r="DD83" s="619">
        <v>2400855</v>
      </c>
      <c r="DE83" s="619">
        <v>2669860</v>
      </c>
      <c r="DF83" s="619">
        <v>286380</v>
      </c>
      <c r="DG83" s="619">
        <v>634235</v>
      </c>
      <c r="DH83" s="619">
        <v>6457774</v>
      </c>
      <c r="DI83" s="619">
        <v>304846.63</v>
      </c>
      <c r="DJ83" s="619">
        <v>320215</v>
      </c>
      <c r="DK83" s="619">
        <v>25600885.300000001</v>
      </c>
      <c r="DL83" s="619">
        <v>1384027.5</v>
      </c>
      <c r="DM83" s="619">
        <v>2289882</v>
      </c>
      <c r="DN83" s="619">
        <v>348036</v>
      </c>
      <c r="DO83" s="619">
        <v>342722.22</v>
      </c>
      <c r="DP83" s="619">
        <v>1091170</v>
      </c>
      <c r="DQ83" s="619">
        <v>1948699.5</v>
      </c>
      <c r="DR83" s="619">
        <v>1166989.3999999999</v>
      </c>
      <c r="DS83" s="619">
        <v>7032066</v>
      </c>
      <c r="DT83" s="619">
        <v>23008782.41</v>
      </c>
      <c r="DU83" s="619">
        <v>0</v>
      </c>
      <c r="DV83" s="619">
        <v>2253060</v>
      </c>
      <c r="DW83" s="619">
        <v>1593050.08</v>
      </c>
      <c r="DX83" s="619">
        <v>346890.01</v>
      </c>
      <c r="DY83" s="619">
        <v>815905</v>
      </c>
      <c r="DZ83" s="619">
        <v>362630</v>
      </c>
      <c r="EA83" s="619">
        <v>39600</v>
      </c>
      <c r="EB83" s="619">
        <v>16000</v>
      </c>
      <c r="EC83" s="619">
        <v>452450</v>
      </c>
      <c r="ED83" s="619">
        <v>849781</v>
      </c>
      <c r="EE83" s="619">
        <v>269931</v>
      </c>
      <c r="EF83" s="619">
        <v>7182300</v>
      </c>
      <c r="EG83" s="619">
        <v>163000</v>
      </c>
      <c r="EH83" s="619">
        <v>682504</v>
      </c>
      <c r="EI83" s="619">
        <v>212346.27</v>
      </c>
      <c r="EJ83" s="619">
        <v>12890</v>
      </c>
      <c r="EK83" s="619">
        <v>198412</v>
      </c>
      <c r="EL83" s="619">
        <v>471729</v>
      </c>
      <c r="EM83" s="619">
        <v>75541</v>
      </c>
      <c r="EN83" s="619">
        <v>4300</v>
      </c>
      <c r="EO83" s="619">
        <v>1194250</v>
      </c>
      <c r="EP83" s="619">
        <v>2652704.75</v>
      </c>
      <c r="EQ83" s="619">
        <v>561070</v>
      </c>
      <c r="ER83" s="619">
        <v>50400</v>
      </c>
      <c r="ES83" s="619">
        <v>921555</v>
      </c>
      <c r="ET83" s="619">
        <v>108600</v>
      </c>
      <c r="EU83" s="619">
        <v>198500</v>
      </c>
      <c r="EV83" s="619">
        <v>3743159.19</v>
      </c>
      <c r="EW83" s="619">
        <v>1948507.6</v>
      </c>
      <c r="EX83" s="619">
        <v>494930</v>
      </c>
      <c r="EY83" s="619">
        <v>1602345</v>
      </c>
      <c r="EZ83" s="619">
        <v>3142135</v>
      </c>
      <c r="FA83" s="619">
        <v>0</v>
      </c>
      <c r="FB83" s="619">
        <v>991980</v>
      </c>
      <c r="FC83" s="619">
        <v>611740</v>
      </c>
      <c r="FD83" s="619">
        <v>847849</v>
      </c>
      <c r="FE83" s="619">
        <v>775090</v>
      </c>
      <c r="FF83" s="619">
        <v>811060</v>
      </c>
      <c r="FG83" s="619">
        <v>199540</v>
      </c>
      <c r="FH83" s="619">
        <v>1082820</v>
      </c>
      <c r="FJ83" s="619">
        <v>10530</v>
      </c>
      <c r="FK83" s="619">
        <v>0</v>
      </c>
      <c r="FL83" s="619">
        <v>44000</v>
      </c>
      <c r="FM83" s="619">
        <v>2145177.2000000002</v>
      </c>
      <c r="FN83" s="619">
        <v>0</v>
      </c>
      <c r="FO83" s="619">
        <v>181200</v>
      </c>
      <c r="FP83" s="619">
        <v>0</v>
      </c>
      <c r="FQ83" s="619">
        <v>1088320.3999999999</v>
      </c>
      <c r="FR83" s="619">
        <v>540085</v>
      </c>
      <c r="FS83" s="619">
        <v>108050</v>
      </c>
      <c r="FT83" s="619">
        <v>322884.98</v>
      </c>
      <c r="FU83" s="619">
        <v>109040</v>
      </c>
      <c r="FV83" s="619">
        <v>531540</v>
      </c>
      <c r="FW83" s="619">
        <v>455715</v>
      </c>
      <c r="FX83" s="619">
        <v>227140</v>
      </c>
      <c r="FY83" s="619">
        <v>91207.8</v>
      </c>
      <c r="FZ83" s="619">
        <v>308900</v>
      </c>
      <c r="GA83" s="619">
        <v>1611502.95</v>
      </c>
      <c r="GB83" s="619">
        <v>129031.5</v>
      </c>
      <c r="GC83" s="619">
        <v>669504</v>
      </c>
      <c r="GD83" s="619">
        <v>120180</v>
      </c>
      <c r="GE83" s="619">
        <v>163500</v>
      </c>
      <c r="GF83" s="619">
        <v>5203957</v>
      </c>
      <c r="GG83" s="619">
        <v>0</v>
      </c>
      <c r="GH83" s="619">
        <v>952114</v>
      </c>
      <c r="GI83" s="619">
        <v>183360</v>
      </c>
      <c r="GJ83" s="619">
        <v>0</v>
      </c>
      <c r="GK83" s="619">
        <v>174699</v>
      </c>
      <c r="GL83" s="619">
        <v>207440</v>
      </c>
      <c r="GM83" s="619">
        <v>131880</v>
      </c>
      <c r="GN83" s="619">
        <v>477700</v>
      </c>
      <c r="GO83" s="619">
        <v>91880</v>
      </c>
      <c r="GP83" s="619">
        <v>413450</v>
      </c>
      <c r="GQ83" s="619">
        <v>5222782.93</v>
      </c>
      <c r="GR83" s="619">
        <v>43730</v>
      </c>
      <c r="GS83" s="619">
        <v>0</v>
      </c>
      <c r="GT83" s="619">
        <v>457333</v>
      </c>
      <c r="GU83" s="619">
        <v>0</v>
      </c>
      <c r="GV83" s="619">
        <v>548700</v>
      </c>
      <c r="GW83" s="619">
        <v>315320</v>
      </c>
      <c r="GX83" s="619">
        <v>245120</v>
      </c>
      <c r="GY83" s="619">
        <v>1771603.3</v>
      </c>
      <c r="GZ83" s="619">
        <v>113450</v>
      </c>
      <c r="HB83" s="619">
        <v>354646</v>
      </c>
      <c r="HC83" s="619">
        <v>86670</v>
      </c>
      <c r="HD83" s="619">
        <v>3634624.23</v>
      </c>
      <c r="HE83" s="619">
        <v>332101.2</v>
      </c>
      <c r="HF83" s="619">
        <v>12544799.369999999</v>
      </c>
      <c r="HG83" s="619">
        <v>221260</v>
      </c>
      <c r="HH83" s="619">
        <v>6722611.0199999996</v>
      </c>
      <c r="HI83" s="619">
        <v>97000</v>
      </c>
      <c r="HJ83" s="619">
        <v>371800</v>
      </c>
      <c r="HK83" s="619">
        <v>8743786.1699999999</v>
      </c>
      <c r="HL83" s="619">
        <v>1050974</v>
      </c>
      <c r="HM83" s="619">
        <v>2175186.2000000002</v>
      </c>
      <c r="HN83" s="619">
        <v>19582.150000000001</v>
      </c>
      <c r="HO83" s="619">
        <v>1623700</v>
      </c>
      <c r="HP83" s="619">
        <v>43434.58</v>
      </c>
      <c r="HQ83" s="619">
        <v>987604</v>
      </c>
      <c r="HR83" s="619">
        <v>675133.16</v>
      </c>
      <c r="HS83" s="619">
        <v>481520</v>
      </c>
      <c r="HT83" s="619">
        <v>1724990</v>
      </c>
      <c r="HU83" s="619">
        <v>267362</v>
      </c>
      <c r="HV83" s="619">
        <v>0</v>
      </c>
      <c r="HW83" s="619">
        <v>510690</v>
      </c>
      <c r="HX83" s="619">
        <v>4419</v>
      </c>
      <c r="HY83" s="619">
        <v>1458793.33</v>
      </c>
      <c r="HZ83" s="619">
        <v>275398</v>
      </c>
      <c r="IA83" s="619">
        <v>415423.93</v>
      </c>
      <c r="IB83" s="619">
        <v>1257173.97</v>
      </c>
      <c r="ID83" s="619">
        <v>1908085.18</v>
      </c>
      <c r="IE83" s="619">
        <v>401326</v>
      </c>
      <c r="IF83" s="619">
        <v>683000</v>
      </c>
      <c r="IG83" s="619">
        <v>220639</v>
      </c>
      <c r="IH83" s="619">
        <v>8150</v>
      </c>
      <c r="IK83" s="619">
        <v>96780</v>
      </c>
      <c r="IL83" s="619">
        <v>297157.07</v>
      </c>
      <c r="IM83" s="619">
        <v>865660.8</v>
      </c>
      <c r="IN83" s="619">
        <v>324485</v>
      </c>
      <c r="IO83" s="619">
        <v>0</v>
      </c>
      <c r="IP83" s="619">
        <v>152165.16999999998</v>
      </c>
      <c r="IQ83" s="619">
        <v>380453</v>
      </c>
      <c r="IR83" s="619">
        <v>364529.41</v>
      </c>
      <c r="IS83" s="619">
        <v>115161.48</v>
      </c>
      <c r="IT83" s="619">
        <v>24888166.239999998</v>
      </c>
      <c r="IV83" s="619">
        <v>87600</v>
      </c>
      <c r="IW83" s="619">
        <v>259112</v>
      </c>
      <c r="IX83" s="619">
        <v>1495910.86</v>
      </c>
      <c r="IY83" s="619">
        <v>31710</v>
      </c>
      <c r="IZ83" s="619">
        <v>1809524.79</v>
      </c>
      <c r="JA83" s="619">
        <v>17000</v>
      </c>
      <c r="JB83" s="619">
        <v>221660</v>
      </c>
      <c r="JC83" s="619">
        <v>88000</v>
      </c>
      <c r="JD83" s="619">
        <v>27381.3</v>
      </c>
      <c r="JE83" s="619">
        <v>241796.81</v>
      </c>
      <c r="JF83" s="619">
        <v>34020</v>
      </c>
      <c r="JG83" s="619">
        <v>1057427.6299999999</v>
      </c>
      <c r="JH83" s="619">
        <v>404900</v>
      </c>
      <c r="JI83" s="619">
        <v>441284.8</v>
      </c>
      <c r="JJ83" s="619">
        <v>128830</v>
      </c>
      <c r="JK83" s="619">
        <v>626717.5</v>
      </c>
      <c r="JL83" s="619">
        <v>6465652</v>
      </c>
      <c r="JM83" s="619">
        <v>1146486</v>
      </c>
      <c r="JN83" s="619">
        <v>2376482.4300000002</v>
      </c>
      <c r="JO83" s="619">
        <v>323485.33</v>
      </c>
      <c r="JP83" s="619">
        <v>43590</v>
      </c>
      <c r="JQ83" s="619">
        <v>157250</v>
      </c>
      <c r="JR83" s="619">
        <v>11790</v>
      </c>
      <c r="JS83" s="619">
        <v>1232890</v>
      </c>
      <c r="JT83" s="619">
        <v>10602.13</v>
      </c>
      <c r="JU83" s="619">
        <v>839870</v>
      </c>
      <c r="JV83" s="619">
        <v>69011</v>
      </c>
      <c r="JW83" s="619">
        <v>1171276</v>
      </c>
      <c r="JX83" s="619">
        <v>340949.43</v>
      </c>
      <c r="JY83" s="619">
        <v>38300</v>
      </c>
      <c r="JZ83" s="619">
        <v>301580</v>
      </c>
      <c r="KA83" s="619">
        <v>0</v>
      </c>
      <c r="KB83" s="619">
        <v>119990</v>
      </c>
      <c r="KC83" s="619">
        <v>744200</v>
      </c>
      <c r="KD83" s="619">
        <v>329630</v>
      </c>
      <c r="KE83" s="619">
        <v>125675</v>
      </c>
      <c r="KF83" s="619">
        <v>96400</v>
      </c>
      <c r="KG83" s="619">
        <v>16440</v>
      </c>
      <c r="KH83" s="619">
        <v>147657</v>
      </c>
      <c r="KI83" s="619">
        <v>15901786.41</v>
      </c>
      <c r="KJ83" s="619">
        <v>269490</v>
      </c>
      <c r="KK83" s="619">
        <v>119628.3</v>
      </c>
      <c r="KL83" s="619">
        <v>2282725.17</v>
      </c>
      <c r="KM83" s="619">
        <v>0</v>
      </c>
      <c r="KN83" s="619">
        <v>546527</v>
      </c>
      <c r="KO83" s="619">
        <v>1258464.8700000001</v>
      </c>
      <c r="KP83" s="619">
        <v>18000</v>
      </c>
      <c r="KQ83" s="619">
        <v>66116</v>
      </c>
      <c r="KR83" s="619">
        <v>131783.79999999999</v>
      </c>
      <c r="KS83" s="619">
        <v>39700</v>
      </c>
      <c r="KT83" s="619">
        <v>0</v>
      </c>
      <c r="KU83" s="619">
        <v>1690760</v>
      </c>
      <c r="KV83" s="619">
        <v>410030</v>
      </c>
      <c r="KW83" s="619">
        <v>74700</v>
      </c>
      <c r="KX83" s="619">
        <v>1456764.87</v>
      </c>
      <c r="KY83" s="619">
        <v>626499.5</v>
      </c>
      <c r="KZ83" s="619">
        <v>804489</v>
      </c>
      <c r="LA83" s="619">
        <v>545145</v>
      </c>
      <c r="LB83" s="619">
        <v>265979.44</v>
      </c>
      <c r="LC83" s="619">
        <v>3215320</v>
      </c>
      <c r="LD83" s="619">
        <v>919510.01</v>
      </c>
      <c r="LE83" s="619">
        <v>500400</v>
      </c>
      <c r="LF83" s="619">
        <v>479578</v>
      </c>
      <c r="LG83" s="619">
        <v>1633435</v>
      </c>
      <c r="LJ83" s="619">
        <v>20020</v>
      </c>
      <c r="LK83" s="619">
        <v>543075</v>
      </c>
      <c r="LL83" s="619">
        <v>1174960</v>
      </c>
      <c r="LM83" s="619">
        <v>146900</v>
      </c>
      <c r="LN83" s="619">
        <v>540726.25</v>
      </c>
      <c r="LO83" s="619">
        <v>223280</v>
      </c>
      <c r="LP83" s="619">
        <v>807338.13</v>
      </c>
      <c r="LR83" s="619">
        <v>21640</v>
      </c>
      <c r="LS83" s="619">
        <v>631884.6</v>
      </c>
      <c r="LT83" s="619">
        <v>39900</v>
      </c>
      <c r="LU83" s="619">
        <v>364601.5</v>
      </c>
      <c r="LV83" s="619">
        <v>2911577.63</v>
      </c>
      <c r="LW83" s="619">
        <v>1724686</v>
      </c>
      <c r="LX83" s="619">
        <v>441200</v>
      </c>
      <c r="LY83" s="619">
        <v>160000</v>
      </c>
      <c r="LZ83" s="619">
        <v>693776</v>
      </c>
      <c r="MA83" s="619">
        <v>470761.1</v>
      </c>
      <c r="MB83" s="619">
        <v>2069400</v>
      </c>
      <c r="MC83" s="619">
        <v>345881.51</v>
      </c>
      <c r="MD83" s="619">
        <v>246300</v>
      </c>
      <c r="ME83" s="619">
        <v>78690</v>
      </c>
      <c r="MF83" s="619">
        <v>830599.1</v>
      </c>
      <c r="MG83" s="619">
        <v>573800</v>
      </c>
      <c r="MH83" s="619">
        <v>5148548</v>
      </c>
      <c r="MI83" s="619">
        <v>375890</v>
      </c>
      <c r="MJ83" s="619">
        <v>117550</v>
      </c>
      <c r="MK83" s="619">
        <v>166750</v>
      </c>
      <c r="ML83" s="619">
        <v>194940.76</v>
      </c>
      <c r="MM83" s="619">
        <v>278139</v>
      </c>
      <c r="MN83" s="619">
        <v>597321.6</v>
      </c>
      <c r="MO83" s="619">
        <v>120000</v>
      </c>
      <c r="MP83" s="619">
        <v>528850</v>
      </c>
      <c r="MQ83" s="619">
        <v>409970</v>
      </c>
      <c r="MR83" s="619">
        <v>424865</v>
      </c>
      <c r="MS83" s="619">
        <v>17590</v>
      </c>
      <c r="MT83" s="619">
        <v>412300</v>
      </c>
      <c r="MU83" s="619">
        <v>183170</v>
      </c>
      <c r="MV83" s="619">
        <v>326755</v>
      </c>
      <c r="MW83" s="619">
        <v>1367827</v>
      </c>
      <c r="MX83" s="619">
        <v>2602601.5</v>
      </c>
      <c r="MY83" s="619">
        <v>1344670</v>
      </c>
      <c r="MZ83" s="619">
        <v>910593.75</v>
      </c>
      <c r="NA83" s="619">
        <v>13500</v>
      </c>
      <c r="NB83" s="619">
        <v>2819760.38</v>
      </c>
      <c r="NC83" s="619">
        <v>649895.6</v>
      </c>
      <c r="NE83" s="619">
        <v>24844</v>
      </c>
      <c r="NF83" s="619">
        <v>9234558.8000000007</v>
      </c>
      <c r="NG83" s="619">
        <v>774275</v>
      </c>
      <c r="NH83" s="619">
        <v>6528521.7000000002</v>
      </c>
      <c r="NI83" s="619">
        <v>54500</v>
      </c>
      <c r="NJ83" s="619">
        <v>690174</v>
      </c>
      <c r="NK83" s="619">
        <v>1736098.59</v>
      </c>
      <c r="NL83" s="619">
        <v>175601.2</v>
      </c>
      <c r="NM83" s="619">
        <v>265284.59999999998</v>
      </c>
      <c r="NN83" s="619">
        <v>1141550</v>
      </c>
      <c r="NO83" s="619">
        <v>974900</v>
      </c>
      <c r="NP83" s="619">
        <v>601487</v>
      </c>
      <c r="NR83" s="619">
        <v>199100</v>
      </c>
      <c r="NS83" s="619">
        <v>486205</v>
      </c>
      <c r="NU83" s="619">
        <v>305129.5</v>
      </c>
      <c r="NV83" s="619">
        <v>34060</v>
      </c>
      <c r="NW83" s="619">
        <v>30790</v>
      </c>
      <c r="NY83" s="619">
        <v>5666940.9500000002</v>
      </c>
      <c r="NZ83" s="619">
        <v>517077.28</v>
      </c>
      <c r="OA83" s="619">
        <v>409000</v>
      </c>
      <c r="OB83" s="619">
        <v>0</v>
      </c>
      <c r="OC83" s="619">
        <v>0</v>
      </c>
      <c r="OD83" s="619">
        <v>580010.84</v>
      </c>
      <c r="OF83" s="619">
        <v>2947608.02</v>
      </c>
      <c r="OG83" s="619">
        <v>450854.21</v>
      </c>
      <c r="OH83" s="619">
        <v>6327942.6900000004</v>
      </c>
      <c r="OI83" s="619">
        <v>329197</v>
      </c>
      <c r="OJ83" s="619">
        <v>1545511.84</v>
      </c>
      <c r="OK83" s="619">
        <v>6765056.0300000003</v>
      </c>
      <c r="OL83" s="619">
        <v>1978640</v>
      </c>
      <c r="OM83" s="619">
        <v>2655355.7799999998</v>
      </c>
      <c r="OO83" s="619">
        <v>254892.19</v>
      </c>
      <c r="OP83" s="619">
        <v>14144678.59</v>
      </c>
      <c r="OQ83" s="619">
        <v>720996.5</v>
      </c>
      <c r="OR83" s="619">
        <v>0</v>
      </c>
      <c r="OS83" s="619">
        <v>1129000</v>
      </c>
      <c r="OU83" s="619">
        <v>549350</v>
      </c>
      <c r="OV83" s="619">
        <v>111500</v>
      </c>
      <c r="OW83" s="619">
        <v>1392900</v>
      </c>
      <c r="OX83" s="619">
        <v>157000</v>
      </c>
      <c r="OY83" s="619">
        <v>877351.2</v>
      </c>
      <c r="OZ83" s="619">
        <v>266180</v>
      </c>
      <c r="PA83" s="619">
        <v>53075</v>
      </c>
      <c r="PB83" s="619">
        <v>1329190</v>
      </c>
      <c r="PC83" s="619">
        <v>6738026.5</v>
      </c>
      <c r="PD83" s="619">
        <v>648280</v>
      </c>
      <c r="PE83" s="619">
        <v>2251877.7000000002</v>
      </c>
      <c r="PF83" s="619">
        <v>81780</v>
      </c>
      <c r="PG83" s="619">
        <v>520650</v>
      </c>
      <c r="PH83" s="619">
        <v>735385</v>
      </c>
      <c r="PI83" s="619">
        <v>562260</v>
      </c>
      <c r="PJ83" s="619">
        <v>411860</v>
      </c>
      <c r="PK83" s="619">
        <v>861385</v>
      </c>
      <c r="PL83" s="619">
        <v>555512</v>
      </c>
      <c r="PM83" s="619">
        <v>511500</v>
      </c>
      <c r="PN83" s="619">
        <v>3676667</v>
      </c>
      <c r="PO83" s="619">
        <v>334486</v>
      </c>
      <c r="PP83" s="619">
        <v>3336447.16</v>
      </c>
      <c r="PQ83" s="619">
        <v>709770</v>
      </c>
      <c r="PR83" s="619">
        <v>16535</v>
      </c>
      <c r="PS83" s="619">
        <v>80688.22</v>
      </c>
      <c r="PT83" s="619">
        <v>30400</v>
      </c>
      <c r="PU83" s="619">
        <v>883000</v>
      </c>
      <c r="PV83" s="619">
        <v>930552.19</v>
      </c>
      <c r="PW83" s="619">
        <v>0</v>
      </c>
      <c r="PX83" s="619">
        <v>264904</v>
      </c>
      <c r="PY83" s="619">
        <v>2418387.2999999998</v>
      </c>
      <c r="PZ83" s="619">
        <v>1016820</v>
      </c>
      <c r="QA83" s="619">
        <v>1396563.68</v>
      </c>
      <c r="QB83" s="619">
        <v>70600</v>
      </c>
      <c r="QC83" s="619">
        <v>625765</v>
      </c>
      <c r="QD83" s="619">
        <v>236933</v>
      </c>
      <c r="QE83" s="619">
        <v>412670</v>
      </c>
      <c r="QF83" s="619">
        <v>979125</v>
      </c>
      <c r="QG83" s="619">
        <v>272600</v>
      </c>
      <c r="QH83" s="619">
        <v>80455</v>
      </c>
      <c r="QI83" s="619">
        <v>1866091.45</v>
      </c>
      <c r="QJ83" s="619">
        <v>37989</v>
      </c>
      <c r="QK83" s="619">
        <v>239648</v>
      </c>
      <c r="QL83" s="619">
        <v>458955</v>
      </c>
      <c r="QM83" s="619">
        <v>164600</v>
      </c>
      <c r="QN83" s="619">
        <v>1037600</v>
      </c>
      <c r="QP83" s="619">
        <v>126340.5</v>
      </c>
      <c r="QQ83" s="619">
        <v>32495</v>
      </c>
      <c r="QR83" s="619">
        <v>34975.01</v>
      </c>
      <c r="QS83" s="619">
        <v>163150</v>
      </c>
      <c r="QT83" s="619">
        <v>113803.06</v>
      </c>
      <c r="QU83" s="619">
        <v>37061272</v>
      </c>
      <c r="QV83" s="619">
        <v>627160</v>
      </c>
      <c r="QW83" s="619">
        <v>185360</v>
      </c>
      <c r="QX83" s="619">
        <v>346869.5</v>
      </c>
      <c r="QY83" s="619">
        <v>388356.5</v>
      </c>
      <c r="QZ83" s="619">
        <v>1304503</v>
      </c>
      <c r="RA83" s="619">
        <v>1268836.6000000001</v>
      </c>
      <c r="RB83" s="619">
        <v>4748252.32</v>
      </c>
      <c r="RC83" s="619">
        <v>224312.5</v>
      </c>
      <c r="RD83" s="619">
        <v>102595.14</v>
      </c>
      <c r="RE83" s="619">
        <v>490590</v>
      </c>
      <c r="RF83" s="619">
        <v>252000</v>
      </c>
      <c r="RG83" s="619">
        <v>550560</v>
      </c>
      <c r="RH83" s="619">
        <v>9616359</v>
      </c>
      <c r="RI83" s="619">
        <v>3246125.52</v>
      </c>
      <c r="RJ83" s="619">
        <v>140000</v>
      </c>
      <c r="RK83" s="619">
        <v>607200</v>
      </c>
      <c r="RL83" s="619">
        <v>1164908</v>
      </c>
      <c r="RM83" s="619">
        <v>1905124.05</v>
      </c>
      <c r="RN83" s="619">
        <v>2383054</v>
      </c>
      <c r="RO83" s="619">
        <v>1404610</v>
      </c>
      <c r="RP83" s="619">
        <v>862290</v>
      </c>
      <c r="RQ83" s="619">
        <v>837414</v>
      </c>
      <c r="RR83" s="619">
        <v>2067299</v>
      </c>
      <c r="RS83" s="619">
        <v>547161</v>
      </c>
      <c r="RT83" s="619">
        <v>322700</v>
      </c>
      <c r="RU83" s="619">
        <v>867755.89</v>
      </c>
      <c r="RV83" s="619">
        <v>279440</v>
      </c>
      <c r="RW83" s="619">
        <v>1126200</v>
      </c>
      <c r="RX83" s="619">
        <v>398345</v>
      </c>
      <c r="RY83" s="619">
        <v>757984</v>
      </c>
      <c r="RZ83" s="619">
        <v>453484</v>
      </c>
      <c r="SA83" s="619">
        <v>2132890</v>
      </c>
      <c r="SB83" s="619">
        <v>3164074.78</v>
      </c>
      <c r="SC83" s="619">
        <v>227869</v>
      </c>
      <c r="SD83" s="619">
        <v>76490</v>
      </c>
      <c r="SE83" s="619">
        <v>346596.6</v>
      </c>
      <c r="SF83" s="619">
        <v>111640</v>
      </c>
      <c r="SG83" s="619">
        <v>525565</v>
      </c>
      <c r="SH83" s="619">
        <v>0</v>
      </c>
      <c r="SI83" s="619">
        <v>550790</v>
      </c>
      <c r="SJ83" s="619">
        <v>458113</v>
      </c>
      <c r="SK83" s="619">
        <v>1892550</v>
      </c>
      <c r="SL83" s="619">
        <v>2864609</v>
      </c>
      <c r="SM83" s="619">
        <v>749186.74</v>
      </c>
      <c r="SN83" s="619">
        <v>1947492</v>
      </c>
      <c r="SO83" s="619">
        <v>121550</v>
      </c>
      <c r="SP83" s="619">
        <v>1143096</v>
      </c>
      <c r="SQ83" s="619">
        <v>1413830</v>
      </c>
      <c r="SR83" s="619">
        <v>539407</v>
      </c>
      <c r="SS83" s="619">
        <v>1538880</v>
      </c>
      <c r="ST83" s="619">
        <v>453960</v>
      </c>
      <c r="SU83" s="619">
        <v>570660</v>
      </c>
      <c r="SV83" s="619">
        <v>2860098</v>
      </c>
      <c r="SW83" s="619">
        <v>372200</v>
      </c>
      <c r="SX83" s="619">
        <v>1044975</v>
      </c>
      <c r="SY83" s="619">
        <v>2913520</v>
      </c>
      <c r="SZ83" s="619">
        <v>0</v>
      </c>
      <c r="TA83" s="619">
        <v>38500</v>
      </c>
      <c r="TB83" s="619">
        <v>387972</v>
      </c>
      <c r="TC83" s="619">
        <v>4088818</v>
      </c>
      <c r="TD83" s="619">
        <v>217450</v>
      </c>
      <c r="TE83" s="619">
        <v>675430</v>
      </c>
      <c r="TF83" s="619">
        <v>1463150</v>
      </c>
      <c r="TG83" s="619">
        <v>9998</v>
      </c>
      <c r="TH83" s="619">
        <v>683749</v>
      </c>
      <c r="TI83" s="619">
        <v>176890</v>
      </c>
      <c r="TJ83" s="619">
        <v>8582126</v>
      </c>
      <c r="TK83" s="619">
        <v>91060</v>
      </c>
      <c r="TL83" s="619">
        <v>223130</v>
      </c>
      <c r="TM83" s="619">
        <v>627940</v>
      </c>
      <c r="TN83" s="619">
        <v>255720</v>
      </c>
      <c r="TO83" s="619">
        <v>434550</v>
      </c>
      <c r="TP83" s="619">
        <v>136200</v>
      </c>
      <c r="TQ83" s="619">
        <v>9487138.6500000004</v>
      </c>
      <c r="TR83" s="619">
        <v>642521</v>
      </c>
      <c r="TS83" s="619">
        <v>82112.5</v>
      </c>
      <c r="TT83" s="619">
        <v>810760</v>
      </c>
      <c r="TU83" s="619">
        <v>198300</v>
      </c>
      <c r="TV83" s="619">
        <v>574134</v>
      </c>
      <c r="TW83" s="619">
        <v>110870</v>
      </c>
      <c r="TX83" s="619">
        <v>105900</v>
      </c>
      <c r="TY83" s="619">
        <v>678000</v>
      </c>
      <c r="TZ83" s="619">
        <v>1500550</v>
      </c>
      <c r="UA83" s="619">
        <v>738710</v>
      </c>
      <c r="UB83" s="619">
        <v>2541500</v>
      </c>
      <c r="UC83" s="619">
        <v>438600</v>
      </c>
      <c r="UD83" s="619">
        <v>377978</v>
      </c>
      <c r="UE83" s="619">
        <v>95153</v>
      </c>
      <c r="UF83" s="619">
        <v>2941830.6</v>
      </c>
      <c r="UG83" s="619">
        <v>933629</v>
      </c>
      <c r="UH83" s="619">
        <v>862443.55</v>
      </c>
      <c r="UI83" s="619">
        <v>408863.44</v>
      </c>
      <c r="UJ83" s="619">
        <v>588273</v>
      </c>
      <c r="UK83" s="619">
        <v>10824512.630000001</v>
      </c>
      <c r="UL83" s="619">
        <v>418790</v>
      </c>
      <c r="UM83" s="619">
        <v>927456.75</v>
      </c>
      <c r="UN83" s="619">
        <v>2292342</v>
      </c>
      <c r="UO83" s="619">
        <v>228750</v>
      </c>
      <c r="UP83" s="619">
        <v>1205348.02</v>
      </c>
      <c r="UQ83" s="619">
        <v>8500735.3000000007</v>
      </c>
      <c r="UR83" s="619">
        <v>323240</v>
      </c>
      <c r="US83" s="619">
        <v>160030</v>
      </c>
      <c r="UT83" s="619">
        <v>7580150</v>
      </c>
      <c r="UU83" s="619">
        <v>3102996</v>
      </c>
      <c r="UV83" s="619">
        <v>171931</v>
      </c>
      <c r="UW83" s="619">
        <v>12362908.75</v>
      </c>
      <c r="UX83" s="619">
        <v>198040</v>
      </c>
      <c r="UY83" s="619">
        <v>120005</v>
      </c>
      <c r="UZ83" s="619">
        <v>1509450</v>
      </c>
      <c r="VA83" s="619">
        <v>864875</v>
      </c>
      <c r="VB83" s="619">
        <v>559260</v>
      </c>
      <c r="VC83" s="619">
        <v>696040</v>
      </c>
      <c r="VD83" s="619">
        <v>863225</v>
      </c>
      <c r="VE83" s="619">
        <v>1780790.83</v>
      </c>
      <c r="VF83" s="619">
        <v>597840</v>
      </c>
      <c r="VG83" s="619">
        <v>50411</v>
      </c>
      <c r="VH83" s="619">
        <v>811903.5</v>
      </c>
      <c r="VI83" s="619">
        <v>6968878</v>
      </c>
      <c r="VJ83" s="619">
        <v>113360</v>
      </c>
      <c r="VK83" s="619">
        <v>215790</v>
      </c>
      <c r="VL83" s="619">
        <v>0</v>
      </c>
      <c r="VM83" s="619">
        <v>11558943</v>
      </c>
      <c r="VN83" s="619">
        <v>583734.1</v>
      </c>
      <c r="VO83" s="619">
        <v>214950</v>
      </c>
      <c r="VP83" s="619">
        <v>121786</v>
      </c>
      <c r="VQ83" s="619">
        <v>381865.89</v>
      </c>
      <c r="VR83" s="619">
        <v>655994.75</v>
      </c>
      <c r="VS83" s="619">
        <v>179328.65</v>
      </c>
      <c r="VT83" s="619">
        <v>51800</v>
      </c>
      <c r="VU83" s="619">
        <v>817000</v>
      </c>
      <c r="VV83" s="619">
        <v>303914</v>
      </c>
      <c r="VW83" s="619">
        <v>76991.600000000006</v>
      </c>
      <c r="VX83" s="619">
        <v>4795497.8099999987</v>
      </c>
      <c r="VY83" s="619">
        <v>4047273.7</v>
      </c>
      <c r="VZ83" s="619">
        <v>12000</v>
      </c>
      <c r="WA83" s="619">
        <v>0</v>
      </c>
      <c r="WB83" s="619">
        <v>24786912.199999999</v>
      </c>
      <c r="WC83" s="619">
        <v>2465761.35</v>
      </c>
      <c r="WD83" s="619">
        <v>121951</v>
      </c>
      <c r="WF83" s="619">
        <v>345450.5</v>
      </c>
      <c r="WG83" s="619">
        <v>388058.5</v>
      </c>
      <c r="WH83" s="619">
        <v>654180</v>
      </c>
      <c r="WI83" s="619">
        <v>670971</v>
      </c>
      <c r="WJ83" s="619">
        <v>38950</v>
      </c>
      <c r="WK83" s="619">
        <v>189860</v>
      </c>
      <c r="WL83" s="619">
        <v>56068</v>
      </c>
      <c r="WM83" s="619">
        <v>827515</v>
      </c>
      <c r="WN83" s="619">
        <v>84536</v>
      </c>
      <c r="WO83" s="619">
        <v>282634</v>
      </c>
      <c r="WP83" s="619">
        <v>0</v>
      </c>
      <c r="WQ83" s="619">
        <v>2230240</v>
      </c>
      <c r="WR83" s="619">
        <v>21000</v>
      </c>
      <c r="WS83" s="619">
        <v>146500</v>
      </c>
      <c r="WT83" s="619">
        <v>71280</v>
      </c>
      <c r="WU83" s="619">
        <v>1068029</v>
      </c>
      <c r="WV83" s="619">
        <v>2510189.81</v>
      </c>
      <c r="WW83" s="619">
        <v>1040149.28</v>
      </c>
      <c r="WX83" s="619">
        <v>748270</v>
      </c>
      <c r="WY83" s="619">
        <v>568452.65</v>
      </c>
      <c r="WZ83" s="619">
        <v>616290</v>
      </c>
      <c r="XA83" s="619">
        <v>513621.01</v>
      </c>
      <c r="XB83" s="619">
        <v>61680.66</v>
      </c>
      <c r="XC83" s="619">
        <v>181500</v>
      </c>
      <c r="XD83" s="619">
        <v>7677585.9000000004</v>
      </c>
      <c r="XE83" s="619">
        <v>23000</v>
      </c>
      <c r="XF83" s="619">
        <v>358623.5</v>
      </c>
      <c r="XG83" s="619">
        <v>84350</v>
      </c>
      <c r="XH83" s="619">
        <v>177790</v>
      </c>
      <c r="XI83" s="619">
        <v>111718</v>
      </c>
      <c r="XJ83" s="619">
        <v>1214960</v>
      </c>
      <c r="XK83" s="619">
        <v>927330</v>
      </c>
      <c r="XL83" s="619">
        <v>1160790</v>
      </c>
      <c r="XM83" s="619">
        <v>159230</v>
      </c>
      <c r="XN83" s="619">
        <v>348000</v>
      </c>
      <c r="XO83" s="619">
        <v>2094000</v>
      </c>
      <c r="XP83" s="619">
        <v>0</v>
      </c>
      <c r="XQ83" s="619">
        <v>16000</v>
      </c>
      <c r="XR83" s="619">
        <v>352743</v>
      </c>
      <c r="XS83" s="619">
        <v>663595</v>
      </c>
      <c r="XT83" s="619">
        <v>532500</v>
      </c>
      <c r="XU83" s="619">
        <v>889125</v>
      </c>
      <c r="XV83" s="619">
        <v>207900</v>
      </c>
      <c r="XW83" s="619">
        <v>120000</v>
      </c>
      <c r="XX83" s="619">
        <v>68815</v>
      </c>
      <c r="XY83" s="619">
        <v>117820</v>
      </c>
      <c r="XZ83" s="619">
        <v>78580</v>
      </c>
      <c r="YA83" s="619">
        <v>329550</v>
      </c>
      <c r="YB83" s="619">
        <v>1169765</v>
      </c>
      <c r="YC83" s="619">
        <v>25680</v>
      </c>
      <c r="YD83" s="619">
        <v>122800</v>
      </c>
      <c r="YE83" s="619">
        <v>1560440</v>
      </c>
      <c r="YF83" s="619">
        <v>0</v>
      </c>
      <c r="YG83" s="619">
        <v>522393</v>
      </c>
      <c r="YH83" s="619">
        <v>1258270</v>
      </c>
      <c r="YI83" s="619">
        <v>620600</v>
      </c>
      <c r="YJ83" s="619">
        <v>1960090</v>
      </c>
      <c r="YK83" s="619">
        <v>107000</v>
      </c>
      <c r="YL83" s="619">
        <v>1582213.3</v>
      </c>
      <c r="YM83" s="619">
        <v>18000</v>
      </c>
      <c r="YN83" s="619">
        <v>7822000</v>
      </c>
      <c r="YO83" s="619">
        <v>2422095</v>
      </c>
      <c r="YP83" s="619">
        <v>993380.03</v>
      </c>
      <c r="YQ83" s="619">
        <v>200400</v>
      </c>
      <c r="YR83" s="619">
        <v>1034300</v>
      </c>
      <c r="YS83" s="619">
        <v>0</v>
      </c>
      <c r="YT83" s="619">
        <v>585375</v>
      </c>
      <c r="YU83" s="619">
        <v>993330</v>
      </c>
      <c r="YV83" s="619">
        <v>275000</v>
      </c>
      <c r="YW83" s="619">
        <v>3233981</v>
      </c>
      <c r="YX83" s="619">
        <v>408375.2</v>
      </c>
      <c r="YY83" s="619">
        <v>99720</v>
      </c>
      <c r="YZ83" s="619">
        <v>246080</v>
      </c>
      <c r="ZA83" s="619">
        <v>983777</v>
      </c>
      <c r="ZB83" s="619">
        <v>0</v>
      </c>
      <c r="ZC83" s="619">
        <v>364500</v>
      </c>
      <c r="ZD83" s="619">
        <v>1278540</v>
      </c>
      <c r="ZE83" s="619">
        <v>943600</v>
      </c>
      <c r="ZF83" s="619">
        <v>1049398</v>
      </c>
      <c r="ZG83" s="619">
        <v>158600</v>
      </c>
      <c r="ZH83" s="619">
        <v>744340</v>
      </c>
      <c r="ZI83" s="619">
        <v>271680</v>
      </c>
      <c r="ZJ83" s="619">
        <v>414490</v>
      </c>
      <c r="ZK83" s="619">
        <v>180300</v>
      </c>
      <c r="ZL83" s="619">
        <v>2235620</v>
      </c>
      <c r="ZM83" s="619">
        <v>5333290</v>
      </c>
      <c r="ZN83" s="619">
        <v>1286307</v>
      </c>
      <c r="ZO83" s="619">
        <v>4651094.2300000004</v>
      </c>
      <c r="ZP83" s="619">
        <v>10548709</v>
      </c>
      <c r="ZQ83" s="619">
        <v>521060</v>
      </c>
      <c r="ZR83" s="619">
        <v>602672</v>
      </c>
      <c r="ZS83" s="619">
        <v>258500</v>
      </c>
      <c r="ZT83" s="619">
        <v>523606</v>
      </c>
      <c r="ZU83" s="619">
        <v>811321</v>
      </c>
      <c r="ZV83" s="619">
        <v>1596670</v>
      </c>
      <c r="ZW83" s="619">
        <v>285840</v>
      </c>
      <c r="ZX83" s="619">
        <v>54600</v>
      </c>
      <c r="ZY83" s="619">
        <v>1771730</v>
      </c>
      <c r="ZZ83" s="619">
        <v>3977346</v>
      </c>
      <c r="AAA83" s="619">
        <v>0</v>
      </c>
      <c r="AAB83" s="619">
        <v>935269</v>
      </c>
      <c r="AAC83" s="619">
        <v>790590</v>
      </c>
      <c r="AAE83" s="619">
        <v>421045.1</v>
      </c>
      <c r="AAF83" s="619">
        <v>221600</v>
      </c>
      <c r="AAG83" s="619">
        <v>140875</v>
      </c>
      <c r="AAH83" s="619">
        <v>159603.83000000002</v>
      </c>
      <c r="AAI83" s="619">
        <v>87390</v>
      </c>
      <c r="AAJ83" s="619">
        <v>265857.40000000002</v>
      </c>
      <c r="AAK83" s="619">
        <v>337077</v>
      </c>
      <c r="AAL83" s="619">
        <v>481870</v>
      </c>
      <c r="AAM83" s="619">
        <v>120950</v>
      </c>
      <c r="AAN83" s="619">
        <v>2272989</v>
      </c>
      <c r="AAO83" s="619">
        <v>649820</v>
      </c>
      <c r="AAP83" s="619">
        <v>35295177</v>
      </c>
      <c r="AAQ83" s="619">
        <v>494090</v>
      </c>
      <c r="AAR83" s="619">
        <v>831700</v>
      </c>
      <c r="AAS83" s="619">
        <v>6736492.5</v>
      </c>
      <c r="AAT83" s="619">
        <v>225800</v>
      </c>
      <c r="AAU83" s="619">
        <v>0</v>
      </c>
      <c r="AAV83" s="619">
        <v>641690</v>
      </c>
      <c r="AAW83" s="619">
        <v>1087962.6499999999</v>
      </c>
      <c r="AAX83" s="619">
        <v>948622</v>
      </c>
      <c r="AAY83" s="619">
        <v>261395</v>
      </c>
      <c r="AAZ83" s="619">
        <v>772400</v>
      </c>
      <c r="ABA83" s="619">
        <v>619520</v>
      </c>
      <c r="ABB83" s="619">
        <v>3152202</v>
      </c>
      <c r="ABC83" s="619">
        <v>523840</v>
      </c>
      <c r="ABD83" s="619">
        <v>468046</v>
      </c>
      <c r="ABE83" s="619">
        <v>88220</v>
      </c>
      <c r="ABF83" s="619">
        <v>534450</v>
      </c>
      <c r="ABG83" s="619">
        <v>193504</v>
      </c>
      <c r="ABH83" s="619">
        <v>364920</v>
      </c>
      <c r="ABI83" s="619">
        <v>2579493</v>
      </c>
      <c r="ABJ83" s="619">
        <v>5181767</v>
      </c>
      <c r="ABK83" s="619">
        <v>502100</v>
      </c>
      <c r="ABL83" s="619">
        <v>122000</v>
      </c>
      <c r="ABM83" s="619">
        <v>113640</v>
      </c>
      <c r="ABN83" s="619">
        <v>563000</v>
      </c>
      <c r="ABO83" s="619">
        <v>358640</v>
      </c>
      <c r="ABP83" s="619">
        <v>5924235.4800000004</v>
      </c>
      <c r="ABQ83" s="619">
        <v>2081690</v>
      </c>
      <c r="ABR83" s="619">
        <v>497479.8</v>
      </c>
      <c r="ABS83" s="619">
        <v>430500</v>
      </c>
      <c r="ABT83" s="619">
        <v>213410</v>
      </c>
      <c r="ABU83" s="619">
        <v>172490</v>
      </c>
      <c r="ABV83" s="619">
        <v>763140.63</v>
      </c>
      <c r="ABW83" s="619">
        <v>1340990</v>
      </c>
      <c r="ABY83" s="619">
        <v>1065500</v>
      </c>
      <c r="ABZ83" s="619">
        <v>22000</v>
      </c>
      <c r="ACA83" s="619">
        <v>250705.23</v>
      </c>
      <c r="ACB83" s="619">
        <v>7990</v>
      </c>
      <c r="ACC83" s="619">
        <v>195270</v>
      </c>
      <c r="ACD83" s="619">
        <v>1041670</v>
      </c>
      <c r="ACE83" s="619">
        <v>110839.58</v>
      </c>
      <c r="ACF83" s="619">
        <v>0</v>
      </c>
      <c r="ACG83" s="619">
        <v>285078.36</v>
      </c>
      <c r="ACH83" s="619">
        <v>174588.33</v>
      </c>
      <c r="ACI83" s="619">
        <v>144774</v>
      </c>
      <c r="ACJ83" s="619">
        <v>29844257</v>
      </c>
      <c r="ACK83" s="619">
        <v>28000</v>
      </c>
      <c r="ACL83" s="619">
        <v>109500</v>
      </c>
      <c r="ACM83" s="619">
        <v>862736</v>
      </c>
      <c r="ACN83" s="619">
        <v>773500</v>
      </c>
      <c r="ACO83" s="619">
        <v>43400</v>
      </c>
      <c r="ACP83" s="619">
        <v>466867.02</v>
      </c>
      <c r="ACQ83" s="619">
        <v>4032420.35</v>
      </c>
      <c r="ACR83" s="619">
        <v>2648850</v>
      </c>
      <c r="ACS83" s="619">
        <v>723759</v>
      </c>
      <c r="ACT83" s="619">
        <v>1233600</v>
      </c>
      <c r="ACU83" s="619">
        <v>1289289.5</v>
      </c>
      <c r="ACV83" s="619">
        <v>1152710</v>
      </c>
      <c r="ACW83" s="619">
        <v>22355264.899999999</v>
      </c>
      <c r="ACX83" s="619">
        <v>1763820.72</v>
      </c>
      <c r="ACY83" s="619">
        <v>180500</v>
      </c>
      <c r="ACZ83" s="619">
        <v>1834480</v>
      </c>
      <c r="ADA83" s="619">
        <v>346956</v>
      </c>
      <c r="ADB83" s="619">
        <v>251200</v>
      </c>
      <c r="ADC83" s="619">
        <v>506990</v>
      </c>
      <c r="ADD83" s="619">
        <v>70000</v>
      </c>
      <c r="ADG83" s="619">
        <v>1862955</v>
      </c>
      <c r="ADH83" s="619">
        <v>0</v>
      </c>
      <c r="ADJ83" s="619">
        <v>12274</v>
      </c>
      <c r="ADL83" s="619">
        <v>35050</v>
      </c>
      <c r="ADM83" s="619">
        <v>1048948</v>
      </c>
      <c r="ADN83" s="619">
        <v>361332</v>
      </c>
      <c r="ADO83" s="619">
        <v>386440</v>
      </c>
      <c r="ADP83" s="619">
        <v>4694662.8600000003</v>
      </c>
      <c r="ADQ83" s="619">
        <v>1967395</v>
      </c>
      <c r="ADR83" s="619">
        <v>573749.99</v>
      </c>
      <c r="ADS83" s="619">
        <v>130284.8</v>
      </c>
      <c r="ADT83" s="619">
        <v>3454948.05</v>
      </c>
      <c r="ADU83" s="619">
        <v>240975</v>
      </c>
      <c r="ADV83" s="619">
        <v>159180</v>
      </c>
      <c r="ADW83" s="619">
        <v>39700</v>
      </c>
      <c r="ADX83" s="619">
        <v>267100</v>
      </c>
      <c r="ADY83" s="619">
        <v>388280</v>
      </c>
      <c r="ADZ83" s="619">
        <v>52128175.75</v>
      </c>
      <c r="AEA83" s="619">
        <v>32784616</v>
      </c>
      <c r="AEB83" s="619">
        <v>1887190</v>
      </c>
      <c r="AEC83" s="619">
        <v>734626.4</v>
      </c>
      <c r="AED83" s="619">
        <v>1765985</v>
      </c>
      <c r="AEE83" s="619">
        <v>1173670</v>
      </c>
      <c r="AEF83" s="619">
        <v>906490</v>
      </c>
      <c r="AEG83" s="619">
        <v>836400</v>
      </c>
      <c r="AEH83" s="619">
        <v>644415.49</v>
      </c>
      <c r="AEI83" s="619">
        <v>208225</v>
      </c>
      <c r="AEJ83" s="619">
        <v>358309.12</v>
      </c>
      <c r="AEK83" s="619">
        <v>2970345.55</v>
      </c>
      <c r="AEL83" s="619">
        <v>198390</v>
      </c>
      <c r="AEM83" s="619">
        <v>1694300</v>
      </c>
      <c r="AEN83" s="619">
        <v>4506280</v>
      </c>
      <c r="AEO83" s="619">
        <v>2608028</v>
      </c>
      <c r="AEP83" s="619">
        <v>227334</v>
      </c>
      <c r="AEQ83" s="619">
        <v>1587380</v>
      </c>
      <c r="AER83" s="619">
        <v>60076</v>
      </c>
      <c r="AES83" s="619">
        <v>2438076</v>
      </c>
      <c r="AET83" s="619">
        <v>823198.86</v>
      </c>
      <c r="AEU83" s="619">
        <v>214090</v>
      </c>
      <c r="AEV83" s="619">
        <v>1082548.3700000001</v>
      </c>
      <c r="AEW83" s="619">
        <v>452840</v>
      </c>
      <c r="AEX83" s="619">
        <v>15370</v>
      </c>
      <c r="AEY83" s="619">
        <v>286614.09999999998</v>
      </c>
      <c r="AEZ83" s="619">
        <v>555280</v>
      </c>
      <c r="AFA83" s="619">
        <v>362500</v>
      </c>
      <c r="AFB83" s="619">
        <v>27000</v>
      </c>
      <c r="AFC83" s="619">
        <v>1276780</v>
      </c>
      <c r="AFD83" s="619">
        <v>970305</v>
      </c>
      <c r="AFE83" s="619">
        <v>4199850</v>
      </c>
      <c r="AFF83" s="619">
        <v>289870</v>
      </c>
      <c r="AFG83" s="619">
        <v>685786</v>
      </c>
      <c r="AFH83" s="619">
        <v>873669.5</v>
      </c>
      <c r="AFI83" s="619">
        <v>1861415</v>
      </c>
      <c r="AFJ83" s="619">
        <v>231000</v>
      </c>
      <c r="AFK83" s="619">
        <v>281320</v>
      </c>
      <c r="AFL83" s="619">
        <v>1215166.8</v>
      </c>
      <c r="AFM83" s="619">
        <v>666311</v>
      </c>
      <c r="AFN83" s="619">
        <v>877331.9</v>
      </c>
      <c r="AFO83" s="619">
        <v>465730</v>
      </c>
      <c r="AFP83" s="619">
        <v>519622</v>
      </c>
      <c r="AFQ83" s="619">
        <v>6347956.25</v>
      </c>
      <c r="AFR83" s="619">
        <v>875997.95</v>
      </c>
      <c r="AFS83" s="619">
        <v>945224</v>
      </c>
      <c r="AFT83" s="619">
        <v>240455</v>
      </c>
      <c r="AFU83" s="619">
        <v>3024495.5</v>
      </c>
      <c r="AFV83" s="619">
        <v>1552358</v>
      </c>
      <c r="AFW83" s="619">
        <v>1091930</v>
      </c>
      <c r="AFX83" s="619">
        <v>3595735.8</v>
      </c>
      <c r="AFY83" s="619">
        <v>1573470</v>
      </c>
      <c r="AFZ83" s="619">
        <v>2539150</v>
      </c>
      <c r="AGA83" s="619">
        <v>1828293.18</v>
      </c>
      <c r="AGB83" s="619">
        <v>21290</v>
      </c>
      <c r="AGC83" s="619">
        <v>161380</v>
      </c>
      <c r="AGD83" s="619">
        <v>114200</v>
      </c>
      <c r="AGE83" s="619">
        <v>1197900</v>
      </c>
      <c r="AGF83" s="619">
        <v>717281.7</v>
      </c>
      <c r="AGG83" s="619">
        <v>2402182.5</v>
      </c>
      <c r="AGH83" s="619">
        <v>280800</v>
      </c>
      <c r="AGI83" s="619">
        <v>49000</v>
      </c>
      <c r="AGJ83" s="619">
        <v>353110</v>
      </c>
      <c r="AGK83" s="619">
        <v>365253</v>
      </c>
      <c r="AGL83" s="619">
        <v>601368</v>
      </c>
      <c r="AGM83" s="619">
        <v>384390</v>
      </c>
      <c r="AGN83" s="619">
        <v>1703449.05</v>
      </c>
      <c r="AGO83" s="619">
        <v>583529</v>
      </c>
      <c r="AGP83" s="619">
        <v>1037849</v>
      </c>
      <c r="AGQ83" s="619">
        <v>58990</v>
      </c>
      <c r="AGR83" s="619">
        <v>68000</v>
      </c>
      <c r="AGS83" s="619">
        <v>75400</v>
      </c>
      <c r="AGT83" s="619">
        <v>152470</v>
      </c>
      <c r="AGU83" s="619">
        <v>2129260</v>
      </c>
      <c r="AGX83" s="619">
        <v>392700</v>
      </c>
      <c r="AGY83" s="619">
        <v>3048200</v>
      </c>
      <c r="AGZ83" s="619">
        <v>116000</v>
      </c>
      <c r="AHA83" s="619">
        <v>222777</v>
      </c>
      <c r="AHB83" s="619">
        <v>1534590</v>
      </c>
      <c r="AHC83" s="619">
        <v>50300</v>
      </c>
      <c r="AHD83" s="619">
        <v>149280</v>
      </c>
      <c r="AHE83" s="619">
        <v>848250</v>
      </c>
      <c r="AHF83" s="619">
        <v>635695.38</v>
      </c>
      <c r="AHG83" s="619">
        <v>141308</v>
      </c>
      <c r="AHH83" s="619">
        <v>499896.91</v>
      </c>
      <c r="AHI83" s="619">
        <v>759180</v>
      </c>
      <c r="AHJ83" s="619">
        <v>504400</v>
      </c>
      <c r="AHK83" s="619">
        <v>643200</v>
      </c>
      <c r="AHL83" s="619">
        <v>2423600</v>
      </c>
      <c r="AHM83" s="619">
        <v>236280</v>
      </c>
      <c r="AHN83" s="619">
        <v>270500</v>
      </c>
      <c r="AHO83" s="619">
        <v>156190</v>
      </c>
      <c r="AHP83" s="619">
        <v>462600</v>
      </c>
      <c r="AHQ83" s="613">
        <v>2313526</v>
      </c>
      <c r="AHR83" s="613">
        <v>194680</v>
      </c>
      <c r="AHS83" s="613">
        <v>482925</v>
      </c>
      <c r="AHT83" s="619">
        <f t="shared" si="79"/>
        <v>1176245562.25</v>
      </c>
      <c r="AHV83" s="627" t="s">
        <v>6273</v>
      </c>
      <c r="AHW83" s="627" t="s">
        <v>6100</v>
      </c>
      <c r="AHX83" s="627" t="s">
        <v>6101</v>
      </c>
    </row>
    <row r="84" spans="1:908" x14ac:dyDescent="0.8">
      <c r="A84" s="613" t="str">
        <f t="shared" si="78"/>
        <v>ภาระ</v>
      </c>
      <c r="B84" s="618" t="s">
        <v>6102</v>
      </c>
      <c r="C84" s="619" t="s">
        <v>6103</v>
      </c>
      <c r="J84" s="619">
        <v>5056157</v>
      </c>
      <c r="K84" s="619">
        <v>987000</v>
      </c>
      <c r="P84" s="619">
        <v>0</v>
      </c>
      <c r="R84" s="619">
        <v>0</v>
      </c>
      <c r="AO84" s="619">
        <v>0</v>
      </c>
      <c r="BH84" s="619">
        <v>0</v>
      </c>
      <c r="BQ84" s="619">
        <v>0</v>
      </c>
      <c r="BS84" s="619">
        <v>0</v>
      </c>
      <c r="BU84" s="619">
        <v>0</v>
      </c>
      <c r="BV84" s="619">
        <v>0</v>
      </c>
      <c r="BY84" s="619">
        <v>0</v>
      </c>
      <c r="CO84" s="619">
        <v>0</v>
      </c>
      <c r="CT84" s="619">
        <v>0</v>
      </c>
      <c r="DG84" s="619">
        <v>273150</v>
      </c>
      <c r="DJ84" s="619">
        <v>0</v>
      </c>
      <c r="DL84" s="619">
        <v>392700</v>
      </c>
      <c r="DZ84" s="619">
        <v>485000</v>
      </c>
      <c r="EH84" s="619">
        <v>100000</v>
      </c>
      <c r="ES84" s="619">
        <v>500000</v>
      </c>
      <c r="EW84" s="619">
        <v>0</v>
      </c>
      <c r="EZ84" s="619">
        <v>194000</v>
      </c>
      <c r="FF84" s="619">
        <v>0</v>
      </c>
      <c r="FG84" s="619">
        <v>0</v>
      </c>
      <c r="FI84" s="619">
        <v>0</v>
      </c>
      <c r="FM84" s="619">
        <v>0</v>
      </c>
      <c r="FQ84" s="619">
        <v>0</v>
      </c>
      <c r="FY84" s="619">
        <v>33000</v>
      </c>
      <c r="GF84" s="619">
        <v>477800</v>
      </c>
      <c r="GJ84" s="619">
        <v>0</v>
      </c>
      <c r="GK84" s="619">
        <v>199800</v>
      </c>
      <c r="GP84" s="619">
        <v>0</v>
      </c>
      <c r="GY84" s="619">
        <v>245000</v>
      </c>
      <c r="HB84" s="619">
        <v>0</v>
      </c>
      <c r="HC84" s="619">
        <v>0</v>
      </c>
      <c r="JL84" s="619">
        <v>216000</v>
      </c>
      <c r="KD84" s="619">
        <v>820000</v>
      </c>
      <c r="KI84" s="619">
        <v>6342600</v>
      </c>
      <c r="KM84" s="619">
        <v>0</v>
      </c>
      <c r="KP84" s="619">
        <v>485000</v>
      </c>
      <c r="KR84" s="619">
        <v>169000</v>
      </c>
      <c r="KW84" s="619">
        <v>42500</v>
      </c>
      <c r="KX84" s="619">
        <v>496973.77</v>
      </c>
      <c r="LA84" s="619">
        <v>0</v>
      </c>
      <c r="LC84" s="619">
        <v>0</v>
      </c>
      <c r="LH84" s="619">
        <v>898200</v>
      </c>
      <c r="LL84" s="619">
        <v>0</v>
      </c>
      <c r="LR84" s="619">
        <v>0</v>
      </c>
      <c r="MF84" s="619">
        <v>0</v>
      </c>
      <c r="MJ84" s="619">
        <v>0</v>
      </c>
      <c r="MN84" s="619">
        <v>0</v>
      </c>
      <c r="MO84" s="619">
        <v>0</v>
      </c>
      <c r="MZ84" s="619">
        <v>0</v>
      </c>
      <c r="NB84" s="619">
        <v>149593.32</v>
      </c>
      <c r="NH84" s="619">
        <v>0</v>
      </c>
      <c r="NK84" s="619">
        <v>0</v>
      </c>
      <c r="NL84" s="619">
        <v>0</v>
      </c>
      <c r="OH84" s="619">
        <v>899925.6</v>
      </c>
      <c r="OO84" s="619">
        <v>600000</v>
      </c>
      <c r="OS84" s="619">
        <v>0</v>
      </c>
      <c r="PA84" s="619">
        <v>101200</v>
      </c>
      <c r="PB84" s="619">
        <v>1151090</v>
      </c>
      <c r="PD84" s="619">
        <v>0</v>
      </c>
      <c r="PE84" s="619">
        <v>0</v>
      </c>
      <c r="PH84" s="619">
        <v>0</v>
      </c>
      <c r="PI84" s="619">
        <v>1874250</v>
      </c>
      <c r="PO84" s="619">
        <v>0</v>
      </c>
      <c r="PP84" s="619">
        <v>0</v>
      </c>
      <c r="PQ84" s="619">
        <v>199600</v>
      </c>
      <c r="PY84" s="619">
        <v>495000</v>
      </c>
      <c r="QO84" s="619">
        <v>0</v>
      </c>
      <c r="QQ84" s="619">
        <v>0</v>
      </c>
      <c r="QU84" s="619">
        <v>2865900</v>
      </c>
      <c r="RC84" s="619">
        <v>0</v>
      </c>
      <c r="RE84" s="619">
        <v>0</v>
      </c>
      <c r="RR84" s="619">
        <v>387340</v>
      </c>
      <c r="RU84" s="619">
        <v>13347600</v>
      </c>
      <c r="RZ84" s="619">
        <v>0</v>
      </c>
      <c r="SA84" s="619">
        <v>0</v>
      </c>
      <c r="SP84" s="619">
        <v>0</v>
      </c>
      <c r="SW84" s="619">
        <v>0</v>
      </c>
      <c r="TH84" s="619">
        <v>496000</v>
      </c>
      <c r="TJ84" s="619">
        <v>1700900</v>
      </c>
      <c r="TO84" s="619">
        <v>0</v>
      </c>
      <c r="TS84" s="619">
        <v>307667.8</v>
      </c>
      <c r="TY84" s="619">
        <v>480000</v>
      </c>
      <c r="UB84" s="619">
        <v>874000</v>
      </c>
      <c r="UC84" s="619">
        <v>96000</v>
      </c>
      <c r="UF84" s="619">
        <v>751736.78</v>
      </c>
      <c r="UI84" s="619">
        <v>0</v>
      </c>
      <c r="UM84" s="619">
        <v>334800</v>
      </c>
      <c r="UO84" s="619">
        <v>1285000</v>
      </c>
      <c r="US84" s="619">
        <v>0</v>
      </c>
      <c r="UT84" s="619">
        <v>0</v>
      </c>
      <c r="UW84" s="619">
        <v>6125267.1200000001</v>
      </c>
      <c r="VA84" s="619">
        <v>422859.8</v>
      </c>
      <c r="VE84" s="619">
        <v>490000</v>
      </c>
      <c r="VH84" s="619">
        <v>430900</v>
      </c>
      <c r="WC84" s="619">
        <v>0</v>
      </c>
      <c r="WJ84" s="619">
        <v>0</v>
      </c>
      <c r="WM84" s="619">
        <v>948750</v>
      </c>
      <c r="WT84" s="619">
        <v>860000</v>
      </c>
      <c r="WU84" s="619">
        <v>0</v>
      </c>
      <c r="XA84" s="619">
        <v>0</v>
      </c>
      <c r="XD84" s="619">
        <v>0</v>
      </c>
      <c r="XK84" s="619">
        <v>628660</v>
      </c>
      <c r="XL84" s="619">
        <v>0</v>
      </c>
      <c r="XS84" s="619">
        <v>120000</v>
      </c>
      <c r="YA84" s="619">
        <v>219100</v>
      </c>
      <c r="YH84" s="619">
        <v>437677</v>
      </c>
      <c r="YQ84" s="619">
        <v>1303000</v>
      </c>
      <c r="YS84" s="619">
        <v>0</v>
      </c>
      <c r="YU84" s="619">
        <v>98000</v>
      </c>
      <c r="YW84" s="619">
        <v>425000</v>
      </c>
      <c r="ZD84" s="619">
        <v>0</v>
      </c>
      <c r="ZE84" s="619">
        <v>0</v>
      </c>
      <c r="ZK84" s="619">
        <v>199000</v>
      </c>
      <c r="ZM84" s="619">
        <v>0</v>
      </c>
      <c r="ZN84" s="619">
        <v>0</v>
      </c>
      <c r="ZO84" s="619">
        <v>1518896.23</v>
      </c>
      <c r="ZU84" s="619">
        <v>0</v>
      </c>
      <c r="ZV84" s="619">
        <v>44000</v>
      </c>
      <c r="AAA84" s="619">
        <v>0</v>
      </c>
      <c r="AAC84" s="619">
        <v>0</v>
      </c>
      <c r="AAF84" s="619">
        <v>0</v>
      </c>
      <c r="AAH84" s="619">
        <v>0</v>
      </c>
      <c r="AAP84" s="619">
        <v>1659000</v>
      </c>
      <c r="AAT84" s="619">
        <v>0</v>
      </c>
      <c r="AAY84" s="619">
        <v>73595.34</v>
      </c>
      <c r="AAZ84" s="619">
        <v>1479000</v>
      </c>
      <c r="ABL84" s="619">
        <v>248000</v>
      </c>
      <c r="ABN84" s="619">
        <v>152000</v>
      </c>
      <c r="ABP84" s="619">
        <v>410365.76</v>
      </c>
      <c r="ABQ84" s="619">
        <v>428562.06</v>
      </c>
      <c r="ABS84" s="619">
        <v>0</v>
      </c>
      <c r="ABW84" s="619">
        <v>318080</v>
      </c>
      <c r="ABX84" s="619">
        <v>0</v>
      </c>
      <c r="ACA84" s="619">
        <v>486000</v>
      </c>
      <c r="ACC84" s="619">
        <v>98050</v>
      </c>
      <c r="ACD84" s="619">
        <v>0</v>
      </c>
      <c r="ACE84" s="619">
        <v>647000</v>
      </c>
      <c r="ACH84" s="619">
        <v>0</v>
      </c>
      <c r="ACJ84" s="619">
        <v>23778225.899999999</v>
      </c>
      <c r="ACK84" s="619">
        <v>176021.67</v>
      </c>
      <c r="ACL84" s="619">
        <v>0</v>
      </c>
      <c r="ACW84" s="619">
        <v>0</v>
      </c>
      <c r="ACX84" s="619">
        <v>498000</v>
      </c>
      <c r="ACY84" s="619">
        <v>0</v>
      </c>
      <c r="ADW84" s="619">
        <v>1498000</v>
      </c>
      <c r="AED84" s="619">
        <v>0</v>
      </c>
      <c r="AEH84" s="619">
        <v>2027160</v>
      </c>
      <c r="AEJ84" s="619">
        <v>472666.88</v>
      </c>
      <c r="AEK84" s="619">
        <v>1892065</v>
      </c>
      <c r="AEV84" s="619">
        <v>618660</v>
      </c>
      <c r="AEZ84" s="619">
        <v>250000</v>
      </c>
      <c r="AFD84" s="619">
        <v>5</v>
      </c>
      <c r="AFF84" s="619">
        <v>800000</v>
      </c>
      <c r="AFM84" s="619">
        <v>135650</v>
      </c>
      <c r="AFV84" s="619">
        <v>4167400</v>
      </c>
      <c r="AFY84" s="619">
        <v>368288.3</v>
      </c>
      <c r="AGB84" s="619">
        <v>244000</v>
      </c>
      <c r="AGD84" s="619">
        <v>0</v>
      </c>
      <c r="AGF84" s="619">
        <v>0</v>
      </c>
      <c r="AGY84" s="619">
        <v>0</v>
      </c>
      <c r="AHF84" s="619">
        <v>2795125</v>
      </c>
      <c r="AHG84" s="619">
        <v>0</v>
      </c>
      <c r="AHL84" s="619">
        <v>0</v>
      </c>
      <c r="AHR84" s="613">
        <v>0</v>
      </c>
      <c r="AHT84" s="619">
        <f t="shared" si="79"/>
        <v>106803515.32999998</v>
      </c>
      <c r="AHV84" s="627" t="s">
        <v>6273</v>
      </c>
      <c r="AHW84" s="627" t="s">
        <v>6102</v>
      </c>
      <c r="AHX84" s="627" t="s">
        <v>6103</v>
      </c>
    </row>
    <row r="85" spans="1:908" x14ac:dyDescent="0.8">
      <c r="A85" s="613" t="str">
        <f t="shared" si="78"/>
        <v>ภาระ</v>
      </c>
      <c r="B85" s="618" t="s">
        <v>6104</v>
      </c>
      <c r="C85" s="619" t="s">
        <v>6105</v>
      </c>
      <c r="M85" s="619">
        <v>27000</v>
      </c>
      <c r="AK85" s="619">
        <v>12843</v>
      </c>
      <c r="BO85" s="619">
        <v>84338</v>
      </c>
      <c r="BV85" s="619">
        <v>308257.94</v>
      </c>
      <c r="BY85" s="619">
        <v>569456.4</v>
      </c>
      <c r="CY85" s="619">
        <v>701453.47</v>
      </c>
      <c r="DC85" s="619">
        <v>693989.74</v>
      </c>
      <c r="DD85" s="619">
        <v>188700</v>
      </c>
      <c r="DN85" s="619">
        <v>515116</v>
      </c>
      <c r="DQ85" s="619">
        <v>56533.45</v>
      </c>
      <c r="ET85" s="619">
        <v>0</v>
      </c>
      <c r="FM85" s="619">
        <v>716990.51</v>
      </c>
      <c r="GT85" s="619">
        <v>909018.42</v>
      </c>
      <c r="HA85" s="619">
        <v>109400</v>
      </c>
      <c r="HO85" s="619">
        <v>8620</v>
      </c>
      <c r="ID85" s="619">
        <v>2200</v>
      </c>
      <c r="IE85" s="619">
        <v>0</v>
      </c>
      <c r="JB85" s="619">
        <v>121800</v>
      </c>
      <c r="JC85" s="619">
        <v>74189.5</v>
      </c>
      <c r="KB85" s="619">
        <v>211314.6</v>
      </c>
      <c r="KL85" s="619">
        <v>236230</v>
      </c>
      <c r="KM85" s="619">
        <v>71040</v>
      </c>
      <c r="KN85" s="619">
        <v>580</v>
      </c>
      <c r="KO85" s="619">
        <v>636982.5</v>
      </c>
      <c r="MF85" s="619">
        <v>1501916.5</v>
      </c>
      <c r="MS85" s="619">
        <v>956570</v>
      </c>
      <c r="NK85" s="619">
        <v>61160</v>
      </c>
      <c r="NX85" s="619">
        <v>20273</v>
      </c>
      <c r="OW85" s="619">
        <v>90120</v>
      </c>
      <c r="OX85" s="619">
        <v>26130</v>
      </c>
      <c r="PE85" s="619">
        <v>16782.41</v>
      </c>
      <c r="RL85" s="619">
        <v>95530</v>
      </c>
      <c r="RO85" s="619">
        <v>5140</v>
      </c>
      <c r="RQ85" s="619">
        <v>34464</v>
      </c>
      <c r="RR85" s="619">
        <v>609216</v>
      </c>
      <c r="TM85" s="619">
        <v>460200</v>
      </c>
      <c r="TN85" s="619">
        <v>24750</v>
      </c>
      <c r="UC85" s="619">
        <v>338943.5</v>
      </c>
      <c r="UQ85" s="619">
        <v>699416</v>
      </c>
      <c r="UT85" s="619">
        <v>24125</v>
      </c>
      <c r="UU85" s="619">
        <v>91080</v>
      </c>
      <c r="VD85" s="619">
        <v>5957.5</v>
      </c>
      <c r="VR85" s="619">
        <v>140670</v>
      </c>
      <c r="VZ85" s="619">
        <v>42479</v>
      </c>
      <c r="WL85" s="619">
        <v>37500</v>
      </c>
      <c r="WS85" s="619">
        <v>164119</v>
      </c>
      <c r="WW85" s="619">
        <v>78415</v>
      </c>
      <c r="XJ85" s="619">
        <v>1149128.3999999999</v>
      </c>
      <c r="XO85" s="619">
        <v>310280</v>
      </c>
      <c r="YK85" s="619">
        <v>487392</v>
      </c>
      <c r="YO85" s="619">
        <v>1040706.54</v>
      </c>
      <c r="YS85" s="619">
        <v>13050</v>
      </c>
      <c r="YX85" s="619">
        <v>157585</v>
      </c>
      <c r="ZF85" s="619">
        <v>86935.6</v>
      </c>
      <c r="ZT85" s="619">
        <v>17758.8</v>
      </c>
      <c r="ZX85" s="619">
        <v>1717780.45</v>
      </c>
      <c r="AAE85" s="619">
        <v>265020</v>
      </c>
      <c r="AAL85" s="619">
        <v>1478870</v>
      </c>
      <c r="AAP85" s="619">
        <v>37920</v>
      </c>
      <c r="AAX85" s="619">
        <v>580775.4</v>
      </c>
      <c r="ABI85" s="619">
        <v>64150</v>
      </c>
      <c r="AEJ85" s="619">
        <v>6057362.4500000002</v>
      </c>
      <c r="AEY85" s="619">
        <v>1493591.41</v>
      </c>
      <c r="AFF85" s="619">
        <v>400</v>
      </c>
      <c r="AFN85" s="619">
        <v>123327.01</v>
      </c>
      <c r="AGS85" s="619">
        <v>0</v>
      </c>
      <c r="AHT85" s="619">
        <f t="shared" si="79"/>
        <v>26863043.499999996</v>
      </c>
      <c r="AHV85" s="627" t="s">
        <v>6273</v>
      </c>
      <c r="AHW85" s="627" t="s">
        <v>6104</v>
      </c>
      <c r="AHX85" s="627" t="s">
        <v>6105</v>
      </c>
    </row>
    <row r="86" spans="1:908" x14ac:dyDescent="0.8">
      <c r="A86" s="613" t="str">
        <f t="shared" si="78"/>
        <v>ภาระ</v>
      </c>
      <c r="B86" s="618" t="s">
        <v>6106</v>
      </c>
      <c r="C86" s="619" t="s">
        <v>6107</v>
      </c>
      <c r="JB86" s="619">
        <v>39239</v>
      </c>
      <c r="KL86" s="619">
        <v>428570</v>
      </c>
      <c r="KY86" s="619">
        <v>1304828.6200000001</v>
      </c>
      <c r="NK86" s="619">
        <v>0</v>
      </c>
      <c r="UI86" s="619">
        <v>503795</v>
      </c>
      <c r="WN86" s="619">
        <v>241570</v>
      </c>
      <c r="ZT86" s="619">
        <v>1123510</v>
      </c>
      <c r="AHT86" s="619">
        <f t="shared" si="79"/>
        <v>3641512.62</v>
      </c>
      <c r="AHV86" s="627" t="s">
        <v>6273</v>
      </c>
      <c r="AHW86" s="627" t="s">
        <v>6106</v>
      </c>
      <c r="AHX86" s="627" t="s">
        <v>6107</v>
      </c>
    </row>
    <row r="87" spans="1:908" x14ac:dyDescent="0.8">
      <c r="A87" s="613" t="str">
        <f t="shared" si="78"/>
        <v>ภาระ</v>
      </c>
      <c r="B87" s="618" t="s">
        <v>6108</v>
      </c>
      <c r="C87" s="619" t="s">
        <v>6109</v>
      </c>
      <c r="D87" s="619">
        <v>0</v>
      </c>
      <c r="M87" s="619">
        <v>201575</v>
      </c>
      <c r="N87" s="619">
        <v>207448</v>
      </c>
      <c r="O87" s="619">
        <v>253547.12</v>
      </c>
      <c r="Q87" s="619">
        <v>36945</v>
      </c>
      <c r="S87" s="619">
        <v>354205</v>
      </c>
      <c r="V87" s="619">
        <v>0</v>
      </c>
      <c r="X87" s="619">
        <v>50775</v>
      </c>
      <c r="AA87" s="619">
        <v>218762</v>
      </c>
      <c r="AB87" s="619">
        <v>0</v>
      </c>
      <c r="AC87" s="619">
        <v>4014329.2</v>
      </c>
      <c r="AD87" s="619">
        <v>237580</v>
      </c>
      <c r="AE87" s="619">
        <v>523397.71</v>
      </c>
      <c r="AF87" s="619">
        <v>1035505</v>
      </c>
      <c r="AG87" s="619">
        <v>49875</v>
      </c>
      <c r="AH87" s="619">
        <v>271414</v>
      </c>
      <c r="AQ87" s="619">
        <v>76275.429999999993</v>
      </c>
      <c r="AR87" s="619">
        <v>0</v>
      </c>
      <c r="AS87" s="619">
        <v>72800</v>
      </c>
      <c r="AV87" s="619">
        <v>0</v>
      </c>
      <c r="AX87" s="619">
        <v>57000</v>
      </c>
      <c r="AY87" s="619">
        <v>66050</v>
      </c>
      <c r="AZ87" s="619">
        <v>0</v>
      </c>
      <c r="BA87" s="619">
        <v>11500</v>
      </c>
      <c r="BB87" s="619">
        <v>0</v>
      </c>
      <c r="BC87" s="619">
        <v>33503.380000000005</v>
      </c>
      <c r="BD87" s="619">
        <v>23000</v>
      </c>
      <c r="BE87" s="619">
        <v>40175</v>
      </c>
      <c r="BF87" s="619">
        <v>19150</v>
      </c>
      <c r="BG87" s="619">
        <v>21000</v>
      </c>
      <c r="BI87" s="619">
        <v>16500</v>
      </c>
      <c r="BK87" s="619">
        <v>133694</v>
      </c>
      <c r="BL87" s="619">
        <v>9350</v>
      </c>
      <c r="BM87" s="619">
        <v>7317.8</v>
      </c>
      <c r="BN87" s="619">
        <v>5900</v>
      </c>
      <c r="BO87" s="619">
        <v>331341.45</v>
      </c>
      <c r="BQ87" s="619">
        <v>19033.63</v>
      </c>
      <c r="BS87" s="619">
        <v>71755</v>
      </c>
      <c r="BT87" s="619">
        <v>13615</v>
      </c>
      <c r="BU87" s="619">
        <v>327014</v>
      </c>
      <c r="BV87" s="619">
        <v>52850</v>
      </c>
      <c r="BW87" s="619">
        <v>105973.35</v>
      </c>
      <c r="BX87" s="619">
        <v>51100</v>
      </c>
      <c r="BY87" s="619">
        <v>120716.4</v>
      </c>
      <c r="CA87" s="619">
        <v>1691977.04</v>
      </c>
      <c r="CB87" s="619">
        <v>3123852.8</v>
      </c>
      <c r="CC87" s="619">
        <v>1113268.92</v>
      </c>
      <c r="CD87" s="619">
        <v>236487.24</v>
      </c>
      <c r="CE87" s="619">
        <v>615487.4</v>
      </c>
      <c r="CF87" s="619">
        <v>99600</v>
      </c>
      <c r="CG87" s="619">
        <v>24805</v>
      </c>
      <c r="CH87" s="619">
        <v>77830</v>
      </c>
      <c r="CI87" s="619">
        <v>27479</v>
      </c>
      <c r="CJ87" s="619">
        <v>62610</v>
      </c>
      <c r="CK87" s="619">
        <v>225569.1</v>
      </c>
      <c r="CL87" s="619">
        <v>169150</v>
      </c>
      <c r="CM87" s="619">
        <v>56178</v>
      </c>
      <c r="CN87" s="619">
        <v>138850</v>
      </c>
      <c r="CO87" s="619">
        <v>49750</v>
      </c>
      <c r="CP87" s="619">
        <v>79240</v>
      </c>
      <c r="CQ87" s="619">
        <v>16000</v>
      </c>
      <c r="CR87" s="619">
        <v>49250</v>
      </c>
      <c r="CS87" s="619">
        <v>51250</v>
      </c>
      <c r="CT87" s="619">
        <v>21176.799999999999</v>
      </c>
      <c r="CV87" s="619">
        <v>73762</v>
      </c>
      <c r="CY87" s="619">
        <v>192219.13</v>
      </c>
      <c r="CZ87" s="619">
        <v>23944.5</v>
      </c>
      <c r="DA87" s="619">
        <v>29800</v>
      </c>
      <c r="DB87" s="619">
        <v>73383.199999999997</v>
      </c>
      <c r="DC87" s="619">
        <v>1298346.1000000001</v>
      </c>
      <c r="DD87" s="619">
        <v>976571.23</v>
      </c>
      <c r="DE87" s="619">
        <v>287430</v>
      </c>
      <c r="DF87" s="619">
        <v>191596.02</v>
      </c>
      <c r="DG87" s="619">
        <v>187213.35</v>
      </c>
      <c r="DH87" s="619">
        <v>697280.5</v>
      </c>
      <c r="DI87" s="619">
        <v>201978.6</v>
      </c>
      <c r="DJ87" s="619">
        <v>60108.88</v>
      </c>
      <c r="DK87" s="619">
        <v>2364135.94</v>
      </c>
      <c r="DM87" s="619">
        <v>16325</v>
      </c>
      <c r="DN87" s="619">
        <v>647570</v>
      </c>
      <c r="DP87" s="619">
        <v>68680</v>
      </c>
      <c r="DQ87" s="619">
        <v>541337.38</v>
      </c>
      <c r="DR87" s="619">
        <v>121525</v>
      </c>
      <c r="DS87" s="619">
        <v>219891.4</v>
      </c>
      <c r="DT87" s="619">
        <v>9870</v>
      </c>
      <c r="DU87" s="619">
        <v>1513102.1</v>
      </c>
      <c r="DX87" s="619">
        <v>1542737.8</v>
      </c>
      <c r="DY87" s="619">
        <v>396348</v>
      </c>
      <c r="EA87" s="619">
        <v>40000</v>
      </c>
      <c r="EB87" s="619">
        <v>26600</v>
      </c>
      <c r="EC87" s="619">
        <v>205700</v>
      </c>
      <c r="ED87" s="619">
        <v>129200</v>
      </c>
      <c r="EE87" s="619">
        <v>160994.29999999999</v>
      </c>
      <c r="EF87" s="619">
        <v>229529.60000000001</v>
      </c>
      <c r="EG87" s="619">
        <v>758658</v>
      </c>
      <c r="EH87" s="619">
        <v>168534</v>
      </c>
      <c r="EI87" s="619">
        <v>255915</v>
      </c>
      <c r="EJ87" s="619">
        <v>40268.44</v>
      </c>
      <c r="EK87" s="619">
        <v>169377.45</v>
      </c>
      <c r="EL87" s="619">
        <v>24103</v>
      </c>
      <c r="EM87" s="619">
        <v>168525</v>
      </c>
      <c r="EO87" s="619">
        <v>750291.25</v>
      </c>
      <c r="EP87" s="619">
        <v>59830</v>
      </c>
      <c r="EQ87" s="619">
        <v>267128.3</v>
      </c>
      <c r="ER87" s="619">
        <v>105600</v>
      </c>
      <c r="ES87" s="619">
        <v>98000</v>
      </c>
      <c r="ET87" s="619">
        <v>82350</v>
      </c>
      <c r="EU87" s="619">
        <v>170823.86</v>
      </c>
      <c r="EV87" s="619">
        <v>616477.4</v>
      </c>
      <c r="EW87" s="619">
        <v>3084108.24</v>
      </c>
      <c r="EY87" s="619">
        <v>36250</v>
      </c>
      <c r="EZ87" s="619">
        <v>414488.35</v>
      </c>
      <c r="FA87" s="619">
        <v>11600</v>
      </c>
      <c r="FB87" s="619">
        <v>2000054.14</v>
      </c>
      <c r="FC87" s="619">
        <v>13000</v>
      </c>
      <c r="FD87" s="619">
        <v>1288165.6599999999</v>
      </c>
      <c r="FE87" s="619">
        <v>142800</v>
      </c>
      <c r="FG87" s="619">
        <v>48500</v>
      </c>
      <c r="FH87" s="619">
        <v>50614.7</v>
      </c>
      <c r="FJ87" s="619">
        <v>84360</v>
      </c>
      <c r="FM87" s="619">
        <v>1526563.15</v>
      </c>
      <c r="FN87" s="619">
        <v>96500</v>
      </c>
      <c r="FQ87" s="619">
        <v>7400</v>
      </c>
      <c r="FT87" s="619">
        <v>268744</v>
      </c>
      <c r="FW87" s="619">
        <v>180480.38</v>
      </c>
      <c r="GA87" s="619">
        <v>69000</v>
      </c>
      <c r="GB87" s="619">
        <v>101405</v>
      </c>
      <c r="GC87" s="619">
        <v>41250</v>
      </c>
      <c r="GD87" s="619">
        <v>8182.8</v>
      </c>
      <c r="GE87" s="619">
        <v>142520</v>
      </c>
      <c r="GF87" s="619">
        <v>64085.5</v>
      </c>
      <c r="GG87" s="619">
        <v>0</v>
      </c>
      <c r="GH87" s="619">
        <v>102690</v>
      </c>
      <c r="GI87" s="619">
        <v>75990</v>
      </c>
      <c r="GL87" s="619">
        <v>95750</v>
      </c>
      <c r="GM87" s="619">
        <v>34200</v>
      </c>
      <c r="GN87" s="619">
        <v>55075</v>
      </c>
      <c r="GO87" s="619">
        <v>20590</v>
      </c>
      <c r="GP87" s="619">
        <v>11500</v>
      </c>
      <c r="GQ87" s="619">
        <v>154235.37</v>
      </c>
      <c r="GR87" s="619">
        <v>104550</v>
      </c>
      <c r="GS87" s="619">
        <v>710</v>
      </c>
      <c r="GT87" s="619">
        <v>63518</v>
      </c>
      <c r="GU87" s="619">
        <v>0</v>
      </c>
      <c r="GV87" s="619">
        <v>896895.06</v>
      </c>
      <c r="GW87" s="619">
        <v>164401.51999999999</v>
      </c>
      <c r="GX87" s="619">
        <v>127058</v>
      </c>
      <c r="GY87" s="619">
        <v>10828544.949999999</v>
      </c>
      <c r="GZ87" s="619">
        <v>1103387.8400000001</v>
      </c>
      <c r="HC87" s="619">
        <v>12385244.07</v>
      </c>
      <c r="HD87" s="619">
        <v>224146.88</v>
      </c>
      <c r="HF87" s="619">
        <v>316081.59999999998</v>
      </c>
      <c r="HG87" s="619">
        <v>142000</v>
      </c>
      <c r="HH87" s="619">
        <v>67492.75</v>
      </c>
      <c r="HI87" s="619">
        <v>0</v>
      </c>
      <c r="HJ87" s="619">
        <v>1121197.8999999999</v>
      </c>
      <c r="HK87" s="619">
        <v>0</v>
      </c>
      <c r="HL87" s="619">
        <v>2012795.66</v>
      </c>
      <c r="HN87" s="619">
        <v>194404.89</v>
      </c>
      <c r="HO87" s="619">
        <v>408658</v>
      </c>
      <c r="HQ87" s="619">
        <v>889375</v>
      </c>
      <c r="HS87" s="619">
        <v>572099.43000000005</v>
      </c>
      <c r="HT87" s="619">
        <v>34500</v>
      </c>
      <c r="ID87" s="619">
        <v>37803.1</v>
      </c>
      <c r="IL87" s="619">
        <v>360525.15</v>
      </c>
      <c r="IM87" s="619">
        <v>434450</v>
      </c>
      <c r="IN87" s="619">
        <v>1009480.18</v>
      </c>
      <c r="IS87" s="619">
        <v>42000</v>
      </c>
      <c r="IT87" s="619">
        <v>325577.67</v>
      </c>
      <c r="IV87" s="619">
        <v>33450</v>
      </c>
      <c r="JB87" s="619">
        <v>992487</v>
      </c>
      <c r="JC87" s="619">
        <v>70475</v>
      </c>
      <c r="JD87" s="619">
        <v>8000</v>
      </c>
      <c r="JF87" s="619">
        <v>267392.57</v>
      </c>
      <c r="JH87" s="619">
        <v>77750</v>
      </c>
      <c r="JK87" s="619">
        <v>21722.09</v>
      </c>
      <c r="JL87" s="619">
        <v>477541.7</v>
      </c>
      <c r="JM87" s="619">
        <v>37925</v>
      </c>
      <c r="JN87" s="619">
        <v>54750</v>
      </c>
      <c r="JO87" s="619">
        <v>292095</v>
      </c>
      <c r="JP87" s="619">
        <v>134750</v>
      </c>
      <c r="JQ87" s="619">
        <v>225138</v>
      </c>
      <c r="JR87" s="619">
        <v>8000</v>
      </c>
      <c r="JS87" s="619">
        <v>599522.44999999995</v>
      </c>
      <c r="JV87" s="619">
        <v>862032.88</v>
      </c>
      <c r="KI87" s="619">
        <v>13121894.16</v>
      </c>
      <c r="KJ87" s="619">
        <v>30496</v>
      </c>
      <c r="KL87" s="619">
        <v>47674</v>
      </c>
      <c r="KM87" s="619">
        <v>0</v>
      </c>
      <c r="KP87" s="619">
        <v>13000</v>
      </c>
      <c r="KQ87" s="619">
        <v>44921.35</v>
      </c>
      <c r="KS87" s="619">
        <v>75100</v>
      </c>
      <c r="KT87" s="619">
        <v>3600</v>
      </c>
      <c r="KU87" s="619">
        <v>37656</v>
      </c>
      <c r="KV87" s="619">
        <v>46850</v>
      </c>
      <c r="KW87" s="619">
        <v>97500</v>
      </c>
      <c r="KX87" s="619">
        <v>0</v>
      </c>
      <c r="KY87" s="619">
        <v>64525</v>
      </c>
      <c r="LB87" s="619">
        <v>109300</v>
      </c>
      <c r="LC87" s="619">
        <v>163080</v>
      </c>
      <c r="LD87" s="619">
        <v>479000</v>
      </c>
      <c r="LE87" s="619">
        <v>1500</v>
      </c>
      <c r="LF87" s="619">
        <v>44850</v>
      </c>
      <c r="LG87" s="619">
        <v>22000</v>
      </c>
      <c r="LJ87" s="619">
        <v>55171.5</v>
      </c>
      <c r="LN87" s="619">
        <v>761337.89</v>
      </c>
      <c r="LS87" s="619">
        <v>1867647.76</v>
      </c>
      <c r="LV87" s="619">
        <v>0</v>
      </c>
      <c r="LW87" s="619">
        <v>7239519.1500000004</v>
      </c>
      <c r="LX87" s="619">
        <v>4959825.83</v>
      </c>
      <c r="LY87" s="619">
        <v>6063644.7599999998</v>
      </c>
      <c r="MB87" s="619">
        <v>645901.22</v>
      </c>
      <c r="MC87" s="619">
        <v>208761.5</v>
      </c>
      <c r="ME87" s="619">
        <v>45400</v>
      </c>
      <c r="MF87" s="619">
        <v>3429387.15</v>
      </c>
      <c r="MG87" s="619">
        <v>40040</v>
      </c>
      <c r="MH87" s="619">
        <v>1401717.21</v>
      </c>
      <c r="MI87" s="619">
        <v>178320</v>
      </c>
      <c r="MJ87" s="619">
        <v>1078387.18</v>
      </c>
      <c r="ML87" s="619">
        <v>49029.599999999999</v>
      </c>
      <c r="MM87" s="619">
        <v>70400</v>
      </c>
      <c r="MN87" s="619">
        <v>94530</v>
      </c>
      <c r="MP87" s="619">
        <v>131050</v>
      </c>
      <c r="MQ87" s="619">
        <v>72250</v>
      </c>
      <c r="MR87" s="619">
        <v>1111672.29</v>
      </c>
      <c r="MS87" s="619">
        <v>2115733.5499999998</v>
      </c>
      <c r="MU87" s="619">
        <v>68960</v>
      </c>
      <c r="MV87" s="619">
        <v>0</v>
      </c>
      <c r="MZ87" s="619">
        <v>1943216.74</v>
      </c>
      <c r="NA87" s="619">
        <v>204350</v>
      </c>
      <c r="NB87" s="619">
        <v>0</v>
      </c>
      <c r="NE87" s="619">
        <v>851149</v>
      </c>
      <c r="NF87" s="619">
        <v>5396635.9199999999</v>
      </c>
      <c r="NG87" s="619">
        <v>621936.6</v>
      </c>
      <c r="NH87" s="619">
        <v>103941.49</v>
      </c>
      <c r="NJ87" s="619">
        <v>36000</v>
      </c>
      <c r="NK87" s="619">
        <v>835559.76</v>
      </c>
      <c r="NL87" s="619">
        <v>91655.4</v>
      </c>
      <c r="NM87" s="619">
        <v>86704.7</v>
      </c>
      <c r="NN87" s="619">
        <v>1272205.3</v>
      </c>
      <c r="NO87" s="619">
        <v>1014307.4</v>
      </c>
      <c r="NP87" s="619">
        <v>2227230.94</v>
      </c>
      <c r="NX87" s="619">
        <v>224080.11</v>
      </c>
      <c r="NY87" s="619">
        <v>8001254.4400000004</v>
      </c>
      <c r="NZ87" s="619">
        <v>636584.18000000005</v>
      </c>
      <c r="OB87" s="619">
        <v>157370</v>
      </c>
      <c r="OF87" s="619">
        <v>330858.28999999998</v>
      </c>
      <c r="OG87" s="619">
        <v>649910.80000000005</v>
      </c>
      <c r="OH87" s="619">
        <v>227995.48</v>
      </c>
      <c r="OJ87" s="619">
        <v>374846.13</v>
      </c>
      <c r="ON87" s="619">
        <v>1506549</v>
      </c>
      <c r="OO87" s="619">
        <v>309230.38</v>
      </c>
      <c r="OP87" s="619">
        <v>6651292.4699999997</v>
      </c>
      <c r="OT87" s="619">
        <v>32060</v>
      </c>
      <c r="OU87" s="619">
        <v>89250</v>
      </c>
      <c r="OV87" s="619">
        <v>27500</v>
      </c>
      <c r="OW87" s="619">
        <v>0</v>
      </c>
      <c r="OX87" s="619">
        <v>116575</v>
      </c>
      <c r="OY87" s="619">
        <v>274880</v>
      </c>
      <c r="OZ87" s="619">
        <v>202500</v>
      </c>
      <c r="PB87" s="619">
        <v>972230.16</v>
      </c>
      <c r="PC87" s="619">
        <v>1665610.46</v>
      </c>
      <c r="PD87" s="619">
        <v>53200</v>
      </c>
      <c r="PE87" s="619">
        <v>693550</v>
      </c>
      <c r="PF87" s="619">
        <v>466505.58</v>
      </c>
      <c r="PG87" s="619">
        <v>1059803.07</v>
      </c>
      <c r="PH87" s="619">
        <v>435933.8</v>
      </c>
      <c r="PI87" s="619">
        <v>160500</v>
      </c>
      <c r="PJ87" s="619">
        <v>1440532.58</v>
      </c>
      <c r="PK87" s="619">
        <v>238782.99</v>
      </c>
      <c r="PL87" s="619">
        <v>149500</v>
      </c>
      <c r="PM87" s="619">
        <v>112000</v>
      </c>
      <c r="PN87" s="619">
        <v>573265.64</v>
      </c>
      <c r="PO87" s="619">
        <v>1507634.62</v>
      </c>
      <c r="PP87" s="619">
        <v>1856383.77</v>
      </c>
      <c r="PQ87" s="619">
        <v>124560</v>
      </c>
      <c r="PR87" s="619">
        <v>150677.81</v>
      </c>
      <c r="PS87" s="619">
        <v>118570</v>
      </c>
      <c r="PT87" s="619">
        <v>143100</v>
      </c>
      <c r="PU87" s="619">
        <v>154450.23000000001</v>
      </c>
      <c r="PV87" s="619">
        <v>96061.58</v>
      </c>
      <c r="PW87" s="619">
        <v>2360437.6</v>
      </c>
      <c r="PX87" s="619">
        <v>663620.94999999995</v>
      </c>
      <c r="PY87" s="619">
        <v>1058069</v>
      </c>
      <c r="QA87" s="619">
        <v>783866.88</v>
      </c>
      <c r="QB87" s="619">
        <v>149778.04999999999</v>
      </c>
      <c r="QC87" s="619">
        <v>5724975.8899999997</v>
      </c>
      <c r="QD87" s="619">
        <v>65500</v>
      </c>
      <c r="QE87" s="619">
        <v>1615886.5</v>
      </c>
      <c r="QF87" s="619">
        <v>175325</v>
      </c>
      <c r="QG87" s="619">
        <v>87000</v>
      </c>
      <c r="QH87" s="619">
        <v>2204285.7400000002</v>
      </c>
      <c r="QI87" s="619">
        <v>47100</v>
      </c>
      <c r="QJ87" s="619">
        <v>458166.5</v>
      </c>
      <c r="QK87" s="619">
        <v>171750</v>
      </c>
      <c r="QL87" s="619">
        <v>6071</v>
      </c>
      <c r="QM87" s="619">
        <v>171250</v>
      </c>
      <c r="QO87" s="619">
        <v>483758.77</v>
      </c>
      <c r="QP87" s="619">
        <v>31620</v>
      </c>
      <c r="QQ87" s="619">
        <v>89114.98</v>
      </c>
      <c r="QS87" s="619">
        <v>0</v>
      </c>
      <c r="QT87" s="619">
        <v>232069.86</v>
      </c>
      <c r="QU87" s="619">
        <v>22755568.130000003</v>
      </c>
      <c r="QZ87" s="619">
        <v>505549.8</v>
      </c>
      <c r="RD87" s="619">
        <v>1333768.18</v>
      </c>
      <c r="RF87" s="619">
        <v>3300</v>
      </c>
      <c r="RG87" s="619">
        <v>151000</v>
      </c>
      <c r="RH87" s="619">
        <v>25941381.989999998</v>
      </c>
      <c r="RI87" s="619">
        <v>621750</v>
      </c>
      <c r="RJ87" s="619">
        <v>79930</v>
      </c>
      <c r="RK87" s="619">
        <v>222110.75</v>
      </c>
      <c r="RL87" s="619">
        <v>473178.59</v>
      </c>
      <c r="RM87" s="619">
        <v>3726523.78</v>
      </c>
      <c r="RN87" s="619">
        <v>6546054.2000000002</v>
      </c>
      <c r="RO87" s="619">
        <v>82912.73</v>
      </c>
      <c r="RP87" s="619">
        <v>630490</v>
      </c>
      <c r="RQ87" s="619">
        <v>487252</v>
      </c>
      <c r="RR87" s="619">
        <v>56296.6</v>
      </c>
      <c r="RS87" s="619">
        <v>194307.48</v>
      </c>
      <c r="RT87" s="619">
        <v>606993.42000000004</v>
      </c>
      <c r="RU87" s="619">
        <v>1102638.3</v>
      </c>
      <c r="RV87" s="619">
        <v>1105039.8999999999</v>
      </c>
      <c r="RW87" s="619">
        <v>88320</v>
      </c>
      <c r="RX87" s="619">
        <v>277560</v>
      </c>
      <c r="RY87" s="619">
        <v>48250</v>
      </c>
      <c r="SA87" s="619">
        <v>74875</v>
      </c>
      <c r="SB87" s="619">
        <v>1177148.6499999999</v>
      </c>
      <c r="SC87" s="619">
        <v>7500</v>
      </c>
      <c r="SD87" s="619">
        <v>205500</v>
      </c>
      <c r="SE87" s="619">
        <v>39800</v>
      </c>
      <c r="SF87" s="619">
        <v>232000</v>
      </c>
      <c r="SG87" s="619">
        <v>1798234</v>
      </c>
      <c r="SH87" s="619">
        <v>6800</v>
      </c>
      <c r="SI87" s="619">
        <v>398465.4</v>
      </c>
      <c r="SJ87" s="619">
        <v>218680</v>
      </c>
      <c r="SK87" s="619">
        <v>1600</v>
      </c>
      <c r="SL87" s="619">
        <v>666210</v>
      </c>
      <c r="SM87" s="619">
        <v>87010.5</v>
      </c>
      <c r="SN87" s="619">
        <v>1134436.3999999999</v>
      </c>
      <c r="SO87" s="619">
        <v>79600</v>
      </c>
      <c r="SP87" s="619">
        <v>0</v>
      </c>
      <c r="SQ87" s="619">
        <v>158997</v>
      </c>
      <c r="SS87" s="619">
        <v>60950</v>
      </c>
      <c r="ST87" s="619">
        <v>58450</v>
      </c>
      <c r="SU87" s="619">
        <v>27700</v>
      </c>
      <c r="SV87" s="619">
        <v>323648.82</v>
      </c>
      <c r="SW87" s="619">
        <v>97800</v>
      </c>
      <c r="SY87" s="619">
        <v>96600</v>
      </c>
      <c r="SZ87" s="619">
        <v>59000</v>
      </c>
      <c r="TA87" s="619">
        <v>14000</v>
      </c>
      <c r="TC87" s="619">
        <v>168780</v>
      </c>
      <c r="TD87" s="619">
        <v>3800</v>
      </c>
      <c r="TE87" s="619">
        <v>195390</v>
      </c>
      <c r="TF87" s="619">
        <v>5700</v>
      </c>
      <c r="TG87" s="619">
        <v>52928.800000000003</v>
      </c>
      <c r="TH87" s="619">
        <v>32000</v>
      </c>
      <c r="TI87" s="619">
        <v>132000</v>
      </c>
      <c r="TJ87" s="619">
        <v>1022530.44</v>
      </c>
      <c r="TK87" s="619">
        <v>64500</v>
      </c>
      <c r="TL87" s="619">
        <v>272645</v>
      </c>
      <c r="TM87" s="619">
        <v>321702.8</v>
      </c>
      <c r="TN87" s="619">
        <v>1420636</v>
      </c>
      <c r="TO87" s="619">
        <v>78500</v>
      </c>
      <c r="TP87" s="619">
        <v>25625</v>
      </c>
      <c r="TQ87" s="619">
        <v>3664430.66</v>
      </c>
      <c r="TR87" s="619">
        <v>128350</v>
      </c>
      <c r="TS87" s="619">
        <v>343690</v>
      </c>
      <c r="TT87" s="619">
        <v>730228.5</v>
      </c>
      <c r="TU87" s="619">
        <v>3600</v>
      </c>
      <c r="TV87" s="619">
        <v>132460</v>
      </c>
      <c r="TW87" s="619">
        <v>45344</v>
      </c>
      <c r="TX87" s="619">
        <v>345490</v>
      </c>
      <c r="TY87" s="619">
        <v>39950</v>
      </c>
      <c r="TZ87" s="619">
        <v>325000</v>
      </c>
      <c r="UA87" s="619">
        <v>52000</v>
      </c>
      <c r="UB87" s="619">
        <v>802855</v>
      </c>
      <c r="UC87" s="619">
        <v>182000</v>
      </c>
      <c r="UD87" s="619">
        <v>92000</v>
      </c>
      <c r="UE87" s="619">
        <v>51400</v>
      </c>
      <c r="UF87" s="619">
        <v>1382981.3</v>
      </c>
      <c r="UG87" s="619">
        <v>0</v>
      </c>
      <c r="UH87" s="619">
        <v>110830</v>
      </c>
      <c r="UI87" s="619">
        <v>199500</v>
      </c>
      <c r="UK87" s="619">
        <v>35209.199999999997</v>
      </c>
      <c r="UL87" s="619">
        <v>436000</v>
      </c>
      <c r="UM87" s="619">
        <v>264090</v>
      </c>
      <c r="UN87" s="619">
        <v>833114.73</v>
      </c>
      <c r="UO87" s="619">
        <v>232400</v>
      </c>
      <c r="UP87" s="619">
        <v>84280</v>
      </c>
      <c r="UQ87" s="619">
        <v>650065.93999999994</v>
      </c>
      <c r="UR87" s="619">
        <v>256279</v>
      </c>
      <c r="US87" s="619">
        <v>678760</v>
      </c>
      <c r="UT87" s="619">
        <v>208635</v>
      </c>
      <c r="UU87" s="619">
        <v>0</v>
      </c>
      <c r="UV87" s="619">
        <v>264610</v>
      </c>
      <c r="UW87" s="619">
        <v>480222.76</v>
      </c>
      <c r="UX87" s="619">
        <v>42000</v>
      </c>
      <c r="VA87" s="619">
        <v>281000</v>
      </c>
      <c r="VB87" s="619">
        <v>738250</v>
      </c>
      <c r="VC87" s="619">
        <v>62120</v>
      </c>
      <c r="VD87" s="619">
        <v>9500</v>
      </c>
      <c r="VE87" s="619">
        <v>45000</v>
      </c>
      <c r="VF87" s="619">
        <v>117200</v>
      </c>
      <c r="VG87" s="619">
        <v>60352</v>
      </c>
      <c r="VH87" s="619">
        <v>121460</v>
      </c>
      <c r="VI87" s="619">
        <v>2768905.53</v>
      </c>
      <c r="VJ87" s="619">
        <v>61000</v>
      </c>
      <c r="VK87" s="619">
        <v>111180</v>
      </c>
      <c r="VL87" s="619">
        <v>3595.2</v>
      </c>
      <c r="VM87" s="619">
        <v>2103883.84</v>
      </c>
      <c r="VN87" s="619">
        <v>163385</v>
      </c>
      <c r="VO87" s="619">
        <v>34000</v>
      </c>
      <c r="VP87" s="619">
        <v>231100</v>
      </c>
      <c r="VQ87" s="619">
        <v>546505.69999999995</v>
      </c>
      <c r="VR87" s="619">
        <v>659180.65</v>
      </c>
      <c r="VS87" s="619">
        <v>159602.79999999999</v>
      </c>
      <c r="VT87" s="619">
        <v>46300</v>
      </c>
      <c r="VU87" s="619">
        <v>282092</v>
      </c>
      <c r="VV87" s="619">
        <v>395853.96</v>
      </c>
      <c r="VX87" s="619">
        <v>945400.76</v>
      </c>
      <c r="VY87" s="619">
        <v>352552.57</v>
      </c>
      <c r="VZ87" s="619">
        <v>81150</v>
      </c>
      <c r="WA87" s="619">
        <v>0</v>
      </c>
      <c r="WB87" s="619">
        <v>1187787.58</v>
      </c>
      <c r="WC87" s="619">
        <v>93900</v>
      </c>
      <c r="WD87" s="619">
        <v>0</v>
      </c>
      <c r="WE87" s="619">
        <v>270998.90999999997</v>
      </c>
      <c r="WF87" s="619">
        <v>171875</v>
      </c>
      <c r="WG87" s="619">
        <v>148950</v>
      </c>
      <c r="WH87" s="619">
        <v>557249.9</v>
      </c>
      <c r="WI87" s="619">
        <v>142645</v>
      </c>
      <c r="WJ87" s="619">
        <v>40800</v>
      </c>
      <c r="WL87" s="619">
        <v>840259.8</v>
      </c>
      <c r="WM87" s="619">
        <v>1065305</v>
      </c>
      <c r="WN87" s="619">
        <v>226400</v>
      </c>
      <c r="WO87" s="619">
        <v>572971.55000000005</v>
      </c>
      <c r="WQ87" s="619">
        <v>24000</v>
      </c>
      <c r="WR87" s="619">
        <v>314389.2</v>
      </c>
      <c r="WS87" s="619">
        <v>1427021.7</v>
      </c>
      <c r="WT87" s="619">
        <v>0</v>
      </c>
      <c r="WU87" s="619">
        <v>495149.56</v>
      </c>
      <c r="WV87" s="619">
        <v>3265355</v>
      </c>
      <c r="WW87" s="619">
        <v>357548.5</v>
      </c>
      <c r="WX87" s="619">
        <v>235750</v>
      </c>
      <c r="WY87" s="619">
        <v>41048.18</v>
      </c>
      <c r="XA87" s="619">
        <v>127685</v>
      </c>
      <c r="XB87" s="619">
        <v>236266.47</v>
      </c>
      <c r="XC87" s="619">
        <v>136140</v>
      </c>
      <c r="XD87" s="619">
        <v>3493479.85</v>
      </c>
      <c r="XE87" s="619">
        <v>220100</v>
      </c>
      <c r="XF87" s="619">
        <v>39400</v>
      </c>
      <c r="XG87" s="619">
        <v>319019.27</v>
      </c>
      <c r="XH87" s="619">
        <v>66950</v>
      </c>
      <c r="XI87" s="619">
        <v>232200</v>
      </c>
      <c r="XJ87" s="619">
        <v>48861</v>
      </c>
      <c r="XK87" s="619">
        <v>359800</v>
      </c>
      <c r="XL87" s="619">
        <v>964356.4</v>
      </c>
      <c r="XM87" s="619">
        <v>162150</v>
      </c>
      <c r="XN87" s="619">
        <v>103525.1</v>
      </c>
      <c r="XO87" s="619">
        <v>576310</v>
      </c>
      <c r="XP87" s="619">
        <v>38000</v>
      </c>
      <c r="XQ87" s="619">
        <v>310500</v>
      </c>
      <c r="XR87" s="619">
        <v>2875</v>
      </c>
      <c r="XS87" s="619">
        <v>320190</v>
      </c>
      <c r="XT87" s="619">
        <v>23000</v>
      </c>
      <c r="XU87" s="619">
        <v>444064.3</v>
      </c>
      <c r="XV87" s="619">
        <v>6500</v>
      </c>
      <c r="XW87" s="619">
        <v>31000</v>
      </c>
      <c r="XX87" s="619">
        <v>31500</v>
      </c>
      <c r="XY87" s="619">
        <v>7799</v>
      </c>
      <c r="XZ87" s="619">
        <v>139300</v>
      </c>
      <c r="YA87" s="619">
        <v>25950</v>
      </c>
      <c r="YD87" s="619">
        <v>63575</v>
      </c>
      <c r="YE87" s="619">
        <v>46500</v>
      </c>
      <c r="YF87" s="619">
        <v>0</v>
      </c>
      <c r="YG87" s="619">
        <v>71750</v>
      </c>
      <c r="YH87" s="619">
        <v>149760</v>
      </c>
      <c r="YI87" s="619">
        <v>90470</v>
      </c>
      <c r="YJ87" s="619">
        <v>2167030</v>
      </c>
      <c r="YK87" s="619">
        <v>79260</v>
      </c>
      <c r="YL87" s="619">
        <v>178950</v>
      </c>
      <c r="YM87" s="619">
        <v>0</v>
      </c>
      <c r="YN87" s="619">
        <v>395826</v>
      </c>
      <c r="YO87" s="619">
        <v>70000</v>
      </c>
      <c r="YP87" s="619">
        <v>125500.32</v>
      </c>
      <c r="YQ87" s="619">
        <v>53700</v>
      </c>
      <c r="YR87" s="619">
        <v>199600</v>
      </c>
      <c r="YS87" s="619">
        <v>116650</v>
      </c>
      <c r="YT87" s="619">
        <v>24090</v>
      </c>
      <c r="YU87" s="619">
        <v>543350</v>
      </c>
      <c r="YV87" s="619">
        <v>70334</v>
      </c>
      <c r="YW87" s="619">
        <v>1153853.94</v>
      </c>
      <c r="YX87" s="619">
        <v>63571.199999999997</v>
      </c>
      <c r="ZB87" s="619">
        <v>55992</v>
      </c>
      <c r="ZC87" s="619">
        <v>59716.800000000003</v>
      </c>
      <c r="ZE87" s="619">
        <v>577361.6</v>
      </c>
      <c r="ZG87" s="619">
        <v>33000</v>
      </c>
      <c r="ZH87" s="619">
        <v>16500</v>
      </c>
      <c r="ZJ87" s="619">
        <v>42000</v>
      </c>
      <c r="ZK87" s="619">
        <v>20330</v>
      </c>
      <c r="ZN87" s="619">
        <v>91800</v>
      </c>
      <c r="ZO87" s="619">
        <v>1131186.3400000001</v>
      </c>
      <c r="ZP87" s="619">
        <v>358032.66</v>
      </c>
      <c r="ZQ87" s="619">
        <v>78650</v>
      </c>
      <c r="ZR87" s="619">
        <v>187985.44</v>
      </c>
      <c r="ZS87" s="619">
        <v>97100</v>
      </c>
      <c r="ZT87" s="619">
        <v>426800</v>
      </c>
      <c r="ZU87" s="619">
        <v>122059</v>
      </c>
      <c r="ZV87" s="619">
        <v>243147.4</v>
      </c>
      <c r="ZW87" s="619">
        <v>56450</v>
      </c>
      <c r="ZX87" s="619">
        <v>22800</v>
      </c>
      <c r="ZY87" s="619">
        <v>128850</v>
      </c>
      <c r="ZZ87" s="619">
        <v>25000</v>
      </c>
      <c r="AAA87" s="619">
        <v>99994.2</v>
      </c>
      <c r="AAB87" s="619">
        <v>120000</v>
      </c>
      <c r="AAC87" s="619">
        <v>5972.1</v>
      </c>
      <c r="AAD87" s="619">
        <v>1284</v>
      </c>
      <c r="AAE87" s="619">
        <v>427878.8</v>
      </c>
      <c r="AAG87" s="619">
        <v>16540</v>
      </c>
      <c r="AAH87" s="619">
        <v>94275.39</v>
      </c>
      <c r="AAI87" s="619">
        <v>282011.82</v>
      </c>
      <c r="AAJ87" s="619">
        <v>312468</v>
      </c>
      <c r="AAK87" s="619">
        <v>358150.01</v>
      </c>
      <c r="AAL87" s="619">
        <v>53850</v>
      </c>
      <c r="AAM87" s="619">
        <v>64250</v>
      </c>
      <c r="AAO87" s="619">
        <v>70166</v>
      </c>
      <c r="AAP87" s="619">
        <v>1143395.42</v>
      </c>
      <c r="AAQ87" s="619">
        <v>4698925.9000000004</v>
      </c>
      <c r="AAR87" s="619">
        <v>199950</v>
      </c>
      <c r="AAT87" s="619">
        <v>287500</v>
      </c>
      <c r="AAU87" s="619">
        <v>70210</v>
      </c>
      <c r="AAV87" s="619">
        <v>267500</v>
      </c>
      <c r="AAW87" s="619">
        <v>143620</v>
      </c>
      <c r="AAX87" s="619">
        <v>2340955</v>
      </c>
      <c r="AAY87" s="619">
        <v>436750</v>
      </c>
      <c r="ABA87" s="619">
        <v>1788342.05</v>
      </c>
      <c r="ABC87" s="619">
        <v>27000</v>
      </c>
      <c r="ABD87" s="619">
        <v>82700</v>
      </c>
      <c r="ABE87" s="619">
        <v>176200</v>
      </c>
      <c r="ABF87" s="619">
        <v>464185.95</v>
      </c>
      <c r="ABG87" s="619">
        <v>145530.32999999999</v>
      </c>
      <c r="ABH87" s="619">
        <v>143550</v>
      </c>
      <c r="ABI87" s="619">
        <v>1680788.92</v>
      </c>
      <c r="ABJ87" s="619">
        <v>459250.25</v>
      </c>
      <c r="ABK87" s="619">
        <v>372210</v>
      </c>
      <c r="ABL87" s="619">
        <v>1564896.52</v>
      </c>
      <c r="ABM87" s="619">
        <v>2674660.58</v>
      </c>
      <c r="ABO87" s="619">
        <v>7825</v>
      </c>
      <c r="ABP87" s="619">
        <v>3077107.4</v>
      </c>
      <c r="ABQ87" s="619">
        <v>1432747.7</v>
      </c>
      <c r="ABR87" s="619">
        <v>211800</v>
      </c>
      <c r="ABS87" s="619">
        <v>302150</v>
      </c>
      <c r="ABU87" s="619">
        <v>183464</v>
      </c>
      <c r="ABV87" s="619">
        <v>180060</v>
      </c>
      <c r="ABW87" s="619">
        <v>112155</v>
      </c>
      <c r="ACB87" s="619">
        <v>69081.600000000006</v>
      </c>
      <c r="ACC87" s="619">
        <v>1092105.48</v>
      </c>
      <c r="ACD87" s="619">
        <v>589575</v>
      </c>
      <c r="ACE87" s="619">
        <v>301674.87</v>
      </c>
      <c r="ACF87" s="619">
        <v>130990</v>
      </c>
      <c r="ACG87" s="619">
        <v>84380</v>
      </c>
      <c r="ACH87" s="619">
        <v>1352397.05</v>
      </c>
      <c r="ACL87" s="619">
        <v>1469343.83</v>
      </c>
      <c r="ACM87" s="619">
        <v>2091695.82</v>
      </c>
      <c r="ACN87" s="619">
        <v>554899.32999999996</v>
      </c>
      <c r="ACP87" s="619">
        <v>0</v>
      </c>
      <c r="ACR87" s="619">
        <v>2854905.14</v>
      </c>
      <c r="ACS87" s="619">
        <v>173500</v>
      </c>
      <c r="ACT87" s="619">
        <v>3166778.8</v>
      </c>
      <c r="ACU87" s="619">
        <v>1763194.57</v>
      </c>
      <c r="ACX87" s="619">
        <v>514677.31</v>
      </c>
      <c r="ACY87" s="619">
        <v>82318</v>
      </c>
      <c r="ADA87" s="619">
        <v>754904</v>
      </c>
      <c r="ADB87" s="619">
        <v>115790</v>
      </c>
      <c r="ADC87" s="619">
        <v>30660</v>
      </c>
      <c r="ADD87" s="619">
        <v>149085</v>
      </c>
      <c r="ADE87" s="619">
        <v>127850</v>
      </c>
      <c r="ADF87" s="619">
        <v>61150</v>
      </c>
      <c r="ADG87" s="619">
        <v>3868969.42</v>
      </c>
      <c r="ADH87" s="619">
        <v>494168.76</v>
      </c>
      <c r="ADJ87" s="619">
        <v>49321</v>
      </c>
      <c r="ADN87" s="619">
        <v>158975</v>
      </c>
      <c r="ADO87" s="619">
        <v>285500</v>
      </c>
      <c r="ADP87" s="619">
        <v>1857416.66</v>
      </c>
      <c r="ADQ87" s="619">
        <v>1646460.52</v>
      </c>
      <c r="ADS87" s="619">
        <v>37750</v>
      </c>
      <c r="ADT87" s="619">
        <v>980350.75</v>
      </c>
      <c r="ADW87" s="619">
        <v>0</v>
      </c>
      <c r="ADZ87" s="619">
        <v>3971223.43</v>
      </c>
      <c r="AEA87" s="619">
        <v>332376.88</v>
      </c>
      <c r="AEB87" s="619">
        <v>4840286.95</v>
      </c>
      <c r="AEC87" s="619">
        <v>221075.42</v>
      </c>
      <c r="AEE87" s="619">
        <v>354714</v>
      </c>
      <c r="AEF87" s="619">
        <v>431647.15</v>
      </c>
      <c r="AEG87" s="619">
        <v>227750</v>
      </c>
      <c r="AEH87" s="619">
        <v>464000</v>
      </c>
      <c r="AEI87" s="619">
        <v>12570</v>
      </c>
      <c r="AEJ87" s="619">
        <v>1549336.23</v>
      </c>
      <c r="AEK87" s="619">
        <v>479479.43</v>
      </c>
      <c r="AEL87" s="619">
        <v>810126.15</v>
      </c>
      <c r="AEM87" s="619">
        <v>151980</v>
      </c>
      <c r="AEN87" s="619">
        <v>34500</v>
      </c>
      <c r="AEO87" s="619">
        <v>125480.89</v>
      </c>
      <c r="AEP87" s="619">
        <v>534788.78</v>
      </c>
      <c r="AEQ87" s="619">
        <v>10048676.49</v>
      </c>
      <c r="AER87" s="619">
        <v>9960</v>
      </c>
      <c r="AET87" s="619">
        <v>263166.09999999998</v>
      </c>
      <c r="AEU87" s="619">
        <v>151500</v>
      </c>
      <c r="AEV87" s="619">
        <v>25650</v>
      </c>
      <c r="AEW87" s="619">
        <v>1534116.83</v>
      </c>
      <c r="AEX87" s="619">
        <v>110600</v>
      </c>
      <c r="AEY87" s="619">
        <v>858222.8</v>
      </c>
      <c r="AEZ87" s="619">
        <v>53130</v>
      </c>
      <c r="AFA87" s="619">
        <v>742810</v>
      </c>
      <c r="AFB87" s="619">
        <v>141489</v>
      </c>
      <c r="AFC87" s="619">
        <v>18400</v>
      </c>
      <c r="AFD87" s="619">
        <v>15255</v>
      </c>
      <c r="AFF87" s="619">
        <v>81550</v>
      </c>
      <c r="AFG87" s="619">
        <v>35400</v>
      </c>
      <c r="AFI87" s="619">
        <v>0</v>
      </c>
      <c r="AFJ87" s="619">
        <v>2469</v>
      </c>
      <c r="AFK87" s="619">
        <v>110200</v>
      </c>
      <c r="AFL87" s="619">
        <v>39375</v>
      </c>
      <c r="AFM87" s="619">
        <v>228780</v>
      </c>
      <c r="AFQ87" s="619">
        <v>862340.8</v>
      </c>
      <c r="AFR87" s="619">
        <v>1304045.26</v>
      </c>
      <c r="AFS87" s="619">
        <v>3555550.3</v>
      </c>
      <c r="AFT87" s="619">
        <v>638152.66</v>
      </c>
      <c r="AFU87" s="619">
        <v>25680</v>
      </c>
      <c r="AFV87" s="619">
        <v>73975</v>
      </c>
      <c r="AFW87" s="619">
        <v>40731.199999999997</v>
      </c>
      <c r="AFX87" s="619">
        <v>28700</v>
      </c>
      <c r="AFY87" s="619">
        <v>76075</v>
      </c>
      <c r="AFZ87" s="619">
        <v>777648.6</v>
      </c>
      <c r="AGA87" s="619">
        <v>4944870.1900000004</v>
      </c>
      <c r="AGB87" s="619">
        <v>37370</v>
      </c>
      <c r="AGC87" s="619">
        <v>6265547.9500000002</v>
      </c>
      <c r="AGD87" s="619">
        <v>0</v>
      </c>
      <c r="AGF87" s="619">
        <v>39425</v>
      </c>
      <c r="AGG87" s="619">
        <v>21000</v>
      </c>
      <c r="AGH87" s="619">
        <v>53685</v>
      </c>
      <c r="AGI87" s="619">
        <v>6000</v>
      </c>
      <c r="AGJ87" s="619">
        <v>97586.48</v>
      </c>
      <c r="AGK87" s="619">
        <v>55130</v>
      </c>
      <c r="AGL87" s="619">
        <v>68210</v>
      </c>
      <c r="AGM87" s="619">
        <v>156790</v>
      </c>
      <c r="AGN87" s="619">
        <v>521525.71</v>
      </c>
      <c r="AGO87" s="619">
        <v>121657.4</v>
      </c>
      <c r="AGP87" s="619">
        <v>746882.7</v>
      </c>
      <c r="AGQ87" s="619">
        <v>286733.75</v>
      </c>
      <c r="AGR87" s="619">
        <v>0</v>
      </c>
      <c r="AGS87" s="619">
        <v>838881.61</v>
      </c>
      <c r="AGT87" s="619">
        <v>0</v>
      </c>
      <c r="AGU87" s="619">
        <v>422347.67</v>
      </c>
      <c r="AGX87" s="619">
        <v>621249.06999999995</v>
      </c>
      <c r="AGY87" s="619">
        <v>15750</v>
      </c>
      <c r="AGZ87" s="619">
        <v>328924</v>
      </c>
      <c r="AHB87" s="619">
        <v>56300</v>
      </c>
      <c r="AHD87" s="619">
        <v>21250</v>
      </c>
      <c r="AHE87" s="619">
        <v>177540</v>
      </c>
      <c r="AHG87" s="619">
        <v>7875</v>
      </c>
      <c r="AHH87" s="619">
        <v>101903.98</v>
      </c>
      <c r="AHI87" s="619">
        <v>66074.600000000006</v>
      </c>
      <c r="AHJ87" s="619">
        <v>24300</v>
      </c>
      <c r="AHK87" s="619">
        <v>0</v>
      </c>
      <c r="AHL87" s="619">
        <v>32245</v>
      </c>
      <c r="AHM87" s="619">
        <v>48924.68</v>
      </c>
      <c r="AHN87" s="619">
        <v>35110</v>
      </c>
      <c r="AHP87" s="619">
        <v>6200</v>
      </c>
      <c r="AHQ87" s="613">
        <v>134602.41</v>
      </c>
      <c r="AHR87" s="613">
        <v>29295</v>
      </c>
      <c r="AHS87" s="613">
        <v>131200</v>
      </c>
      <c r="AHT87" s="619">
        <f t="shared" si="79"/>
        <v>428071272.30000001</v>
      </c>
      <c r="AHV87" s="627" t="s">
        <v>6273</v>
      </c>
      <c r="AHW87" s="627" t="s">
        <v>6108</v>
      </c>
      <c r="AHX87" s="627" t="s">
        <v>6109</v>
      </c>
    </row>
    <row r="88" spans="1:908" x14ac:dyDescent="0.8">
      <c r="A88" s="613" t="str">
        <f t="shared" si="78"/>
        <v>ภาระ</v>
      </c>
      <c r="B88" s="618" t="s">
        <v>6110</v>
      </c>
      <c r="C88" s="619" t="s">
        <v>6111</v>
      </c>
      <c r="D88" s="619">
        <v>5889.2</v>
      </c>
      <c r="E88" s="619">
        <v>449150.64</v>
      </c>
      <c r="F88" s="619">
        <v>872644</v>
      </c>
      <c r="G88" s="619">
        <v>64014.96</v>
      </c>
      <c r="H88" s="619">
        <v>90312.15</v>
      </c>
      <c r="I88" s="619">
        <v>55301.9</v>
      </c>
      <c r="J88" s="619">
        <v>199799.94</v>
      </c>
      <c r="K88" s="619">
        <v>82416.06</v>
      </c>
      <c r="L88" s="619">
        <v>305079.12</v>
      </c>
      <c r="M88" s="619">
        <v>732693.8</v>
      </c>
      <c r="N88" s="619">
        <v>394134.45</v>
      </c>
      <c r="O88" s="619">
        <v>372855.55</v>
      </c>
      <c r="P88" s="619">
        <v>570730.04</v>
      </c>
      <c r="Q88" s="619">
        <v>246427.95</v>
      </c>
      <c r="R88" s="619">
        <v>97377.96</v>
      </c>
      <c r="S88" s="619">
        <v>261386.16</v>
      </c>
      <c r="T88" s="619">
        <v>140645.46</v>
      </c>
      <c r="U88" s="619">
        <v>207930.09</v>
      </c>
      <c r="V88" s="619">
        <v>0</v>
      </c>
      <c r="W88" s="619">
        <v>347406.66</v>
      </c>
      <c r="X88" s="619">
        <v>380477.44</v>
      </c>
      <c r="Y88" s="619">
        <v>1730</v>
      </c>
      <c r="Z88" s="619">
        <v>467592.18</v>
      </c>
      <c r="AA88" s="619">
        <v>470055.37</v>
      </c>
      <c r="AB88" s="619">
        <v>355531.8</v>
      </c>
      <c r="AC88" s="619">
        <v>2154179.56</v>
      </c>
      <c r="AD88" s="619">
        <v>268824.09999999998</v>
      </c>
      <c r="AE88" s="619">
        <v>151743.98000000001</v>
      </c>
      <c r="AF88" s="619">
        <v>129992.63</v>
      </c>
      <c r="AG88" s="619">
        <v>106409.85</v>
      </c>
      <c r="AH88" s="619">
        <v>294302</v>
      </c>
      <c r="AI88" s="619">
        <v>638994.94999999995</v>
      </c>
      <c r="AJ88" s="619">
        <v>90031</v>
      </c>
      <c r="AK88" s="619">
        <v>18720.79</v>
      </c>
      <c r="AL88" s="619">
        <v>463065.77</v>
      </c>
      <c r="AM88" s="619">
        <v>135602.09</v>
      </c>
      <c r="AN88" s="619">
        <v>7355</v>
      </c>
      <c r="AO88" s="619">
        <v>207834.92</v>
      </c>
      <c r="AP88" s="619">
        <v>516832.05</v>
      </c>
      <c r="AQ88" s="619">
        <v>77838.31</v>
      </c>
      <c r="AR88" s="619">
        <v>229639.03</v>
      </c>
      <c r="AS88" s="619">
        <v>241634.89</v>
      </c>
      <c r="AU88" s="619">
        <v>15120</v>
      </c>
      <c r="AV88" s="619">
        <v>35213.99</v>
      </c>
      <c r="AW88" s="619">
        <v>121686.13</v>
      </c>
      <c r="AX88" s="619">
        <v>332860.21000000002</v>
      </c>
      <c r="AY88" s="619">
        <v>135259.04</v>
      </c>
      <c r="AZ88" s="619">
        <v>101335.8</v>
      </c>
      <c r="BA88" s="619">
        <v>57113.1</v>
      </c>
      <c r="BB88" s="619">
        <v>0</v>
      </c>
      <c r="BC88" s="619">
        <v>2746.66</v>
      </c>
      <c r="BD88" s="619">
        <v>48819.92</v>
      </c>
      <c r="BF88" s="619">
        <v>379654.88</v>
      </c>
      <c r="BG88" s="619">
        <v>0</v>
      </c>
      <c r="BH88" s="619">
        <v>198803.63</v>
      </c>
      <c r="BI88" s="619">
        <v>61330</v>
      </c>
      <c r="BJ88" s="619">
        <v>161362.54999999999</v>
      </c>
      <c r="BK88" s="619">
        <v>162445.03</v>
      </c>
      <c r="BL88" s="619">
        <v>28821.72</v>
      </c>
      <c r="BM88" s="619">
        <v>219671.24</v>
      </c>
      <c r="BN88" s="619">
        <v>97330.39</v>
      </c>
      <c r="BO88" s="619">
        <v>27629.5</v>
      </c>
      <c r="BP88" s="619">
        <v>10395</v>
      </c>
      <c r="BQ88" s="619">
        <v>70483.58</v>
      </c>
      <c r="BS88" s="619">
        <v>34387</v>
      </c>
      <c r="BT88" s="619">
        <v>24835</v>
      </c>
      <c r="BU88" s="619">
        <v>313821.78000000003</v>
      </c>
      <c r="BV88" s="619">
        <v>113526.89</v>
      </c>
      <c r="BW88" s="619">
        <v>80539.199999999997</v>
      </c>
      <c r="BX88" s="619">
        <v>66956.31</v>
      </c>
      <c r="BY88" s="619">
        <v>138222.85999999999</v>
      </c>
      <c r="BZ88" s="619">
        <v>393136.21</v>
      </c>
      <c r="CA88" s="619">
        <v>337095.04</v>
      </c>
      <c r="CB88" s="619">
        <v>408114</v>
      </c>
      <c r="CC88" s="619">
        <v>300654.90999999997</v>
      </c>
      <c r="CD88" s="619">
        <v>112008.5</v>
      </c>
      <c r="CE88" s="619">
        <v>237293.7</v>
      </c>
      <c r="CF88" s="619">
        <v>110530</v>
      </c>
      <c r="CG88" s="619">
        <v>4175</v>
      </c>
      <c r="CH88" s="619">
        <v>50000.5</v>
      </c>
      <c r="CI88" s="619">
        <v>1386731.69</v>
      </c>
      <c r="CJ88" s="619">
        <v>177878.07</v>
      </c>
      <c r="CK88" s="619">
        <v>69288.899999999994</v>
      </c>
      <c r="CL88" s="619">
        <v>183197.66</v>
      </c>
      <c r="CM88" s="619">
        <v>74107.47</v>
      </c>
      <c r="CN88" s="619">
        <v>222998.1</v>
      </c>
      <c r="CO88" s="619">
        <v>2000</v>
      </c>
      <c r="CP88" s="619">
        <v>232036.52</v>
      </c>
      <c r="CQ88" s="619">
        <v>7990</v>
      </c>
      <c r="CR88" s="619">
        <v>94374.69</v>
      </c>
      <c r="CS88" s="619">
        <v>41058.879999999997</v>
      </c>
      <c r="CT88" s="619">
        <v>44815</v>
      </c>
      <c r="CU88" s="619">
        <v>81984.77</v>
      </c>
      <c r="CV88" s="619">
        <v>146238</v>
      </c>
      <c r="CW88" s="619">
        <v>474791.45</v>
      </c>
      <c r="CX88" s="619">
        <v>143351.46</v>
      </c>
      <c r="CY88" s="619">
        <v>322981.90999999997</v>
      </c>
      <c r="CZ88" s="619">
        <v>136336.4</v>
      </c>
      <c r="DA88" s="619">
        <v>118735.91</v>
      </c>
      <c r="DB88" s="619">
        <v>295436.09999999998</v>
      </c>
      <c r="DC88" s="619">
        <v>891444.24</v>
      </c>
      <c r="DD88" s="619">
        <v>249528.97</v>
      </c>
      <c r="DE88" s="619">
        <v>247201.05</v>
      </c>
      <c r="DF88" s="619">
        <v>108112.02</v>
      </c>
      <c r="DG88" s="619">
        <v>187710.3</v>
      </c>
      <c r="DH88" s="619">
        <v>163672.70000000001</v>
      </c>
      <c r="DI88" s="619">
        <v>172102.3</v>
      </c>
      <c r="DJ88" s="619">
        <v>89284</v>
      </c>
      <c r="DK88" s="619">
        <v>417359.3</v>
      </c>
      <c r="DL88" s="619">
        <v>160649.75</v>
      </c>
      <c r="DM88" s="619">
        <v>266643.20000000001</v>
      </c>
      <c r="DN88" s="619">
        <v>39080.050000000003</v>
      </c>
      <c r="DO88" s="619">
        <v>503213.17</v>
      </c>
      <c r="DP88" s="619">
        <v>241958.26</v>
      </c>
      <c r="DQ88" s="619">
        <v>1023828.35</v>
      </c>
      <c r="DR88" s="619">
        <v>324629.38</v>
      </c>
      <c r="DS88" s="619">
        <v>115130.32</v>
      </c>
      <c r="DU88" s="619">
        <v>128942</v>
      </c>
      <c r="DV88" s="619">
        <v>350892.3</v>
      </c>
      <c r="DW88" s="619">
        <v>254551</v>
      </c>
      <c r="DX88" s="619">
        <v>93714.16</v>
      </c>
      <c r="DY88" s="619">
        <v>443711.65</v>
      </c>
      <c r="DZ88" s="619">
        <v>98532.74</v>
      </c>
      <c r="EA88" s="619">
        <v>48761.279999999999</v>
      </c>
      <c r="EB88" s="619">
        <v>230481</v>
      </c>
      <c r="EC88" s="619">
        <v>201109.92</v>
      </c>
      <c r="ED88" s="619">
        <v>499756.79999999999</v>
      </c>
      <c r="EE88" s="619">
        <v>5250</v>
      </c>
      <c r="EG88" s="619">
        <v>326714.55</v>
      </c>
      <c r="EH88" s="619">
        <v>317250.67</v>
      </c>
      <c r="EI88" s="619">
        <v>82951.81</v>
      </c>
      <c r="EJ88" s="619">
        <v>99037.4</v>
      </c>
      <c r="EK88" s="619">
        <v>547833.9</v>
      </c>
      <c r="EL88" s="619">
        <v>66735.39</v>
      </c>
      <c r="EM88" s="619">
        <v>353338.31</v>
      </c>
      <c r="EO88" s="619">
        <v>114048.28</v>
      </c>
      <c r="EP88" s="619">
        <v>373529.7</v>
      </c>
      <c r="EQ88" s="619">
        <v>208317.84</v>
      </c>
      <c r="ER88" s="619">
        <v>8040</v>
      </c>
      <c r="ES88" s="619">
        <v>228725.22</v>
      </c>
      <c r="ET88" s="619">
        <v>525220</v>
      </c>
      <c r="EU88" s="619">
        <v>497001.81</v>
      </c>
      <c r="EV88" s="619">
        <v>306551.24</v>
      </c>
      <c r="EW88" s="619">
        <v>2691536.81</v>
      </c>
      <c r="EX88" s="619">
        <v>46404.49</v>
      </c>
      <c r="EY88" s="619">
        <v>77658.5</v>
      </c>
      <c r="EZ88" s="619">
        <v>486862</v>
      </c>
      <c r="FA88" s="619">
        <v>171080</v>
      </c>
      <c r="FB88" s="619">
        <v>332201.26</v>
      </c>
      <c r="FC88" s="619">
        <v>194851.82</v>
      </c>
      <c r="FD88" s="619">
        <v>49415.76</v>
      </c>
      <c r="FE88" s="619">
        <v>73221.45</v>
      </c>
      <c r="FF88" s="619">
        <v>33319</v>
      </c>
      <c r="FG88" s="619">
        <v>58301.5</v>
      </c>
      <c r="FH88" s="619">
        <v>2880</v>
      </c>
      <c r="FJ88" s="619">
        <v>115365.5</v>
      </c>
      <c r="FK88" s="619">
        <v>0</v>
      </c>
      <c r="FL88" s="619">
        <v>139132.29999999999</v>
      </c>
      <c r="FM88" s="619">
        <v>1036095.31</v>
      </c>
      <c r="FN88" s="619">
        <v>67309.600000000006</v>
      </c>
      <c r="FO88" s="619">
        <v>54202.7</v>
      </c>
      <c r="FP88" s="619">
        <v>3100</v>
      </c>
      <c r="FQ88" s="619">
        <v>13987.99</v>
      </c>
      <c r="FR88" s="619">
        <v>176603</v>
      </c>
      <c r="FS88" s="619">
        <v>102376.44</v>
      </c>
      <c r="FT88" s="619">
        <v>150441.15</v>
      </c>
      <c r="FU88" s="619">
        <v>82575.98</v>
      </c>
      <c r="FV88" s="619">
        <v>134730.70000000001</v>
      </c>
      <c r="FW88" s="619">
        <v>492777.78</v>
      </c>
      <c r="FX88" s="619">
        <v>206068.9</v>
      </c>
      <c r="FY88" s="619">
        <v>23055</v>
      </c>
      <c r="FZ88" s="619">
        <v>83239.259999999995</v>
      </c>
      <c r="GA88" s="619">
        <v>482740.02</v>
      </c>
      <c r="GB88" s="619">
        <v>123932.7</v>
      </c>
      <c r="GC88" s="619">
        <v>100181.5</v>
      </c>
      <c r="GD88" s="619">
        <v>46343</v>
      </c>
      <c r="GE88" s="619">
        <v>25620</v>
      </c>
      <c r="GF88" s="619">
        <v>92881</v>
      </c>
      <c r="GG88" s="619">
        <v>68022.12</v>
      </c>
      <c r="GH88" s="619">
        <v>78903.48</v>
      </c>
      <c r="GI88" s="619">
        <v>88010.11</v>
      </c>
      <c r="GJ88" s="619">
        <v>15935.81</v>
      </c>
      <c r="GK88" s="619">
        <v>76705</v>
      </c>
      <c r="GL88" s="619">
        <v>218498.74</v>
      </c>
      <c r="GM88" s="619">
        <v>38419.870000000003</v>
      </c>
      <c r="GN88" s="619">
        <v>44339.6</v>
      </c>
      <c r="GO88" s="619">
        <v>48266.05</v>
      </c>
      <c r="GP88" s="619">
        <v>69746.5</v>
      </c>
      <c r="GQ88" s="619">
        <v>287717.36</v>
      </c>
      <c r="GR88" s="619">
        <v>543675.42000000004</v>
      </c>
      <c r="GS88" s="619">
        <v>42757.63</v>
      </c>
      <c r="GT88" s="619">
        <v>300437.52</v>
      </c>
      <c r="GU88" s="619">
        <v>13784.85</v>
      </c>
      <c r="GV88" s="619">
        <v>54801.29</v>
      </c>
      <c r="GW88" s="619">
        <v>75081.600000000006</v>
      </c>
      <c r="GX88" s="619">
        <v>39204</v>
      </c>
      <c r="GY88" s="619">
        <v>365523.37</v>
      </c>
      <c r="GZ88" s="619">
        <v>310417.61</v>
      </c>
      <c r="HA88" s="619">
        <v>141800.34</v>
      </c>
      <c r="HB88" s="619">
        <v>121885.6</v>
      </c>
      <c r="HC88" s="619">
        <v>493277.05</v>
      </c>
      <c r="HD88" s="619">
        <v>2907156.78</v>
      </c>
      <c r="HE88" s="619">
        <v>443899.7</v>
      </c>
      <c r="HF88" s="619">
        <v>28815.1</v>
      </c>
      <c r="HG88" s="619">
        <v>302622.92</v>
      </c>
      <c r="HH88" s="619">
        <v>700752.19</v>
      </c>
      <c r="HI88" s="619">
        <v>0</v>
      </c>
      <c r="HJ88" s="619">
        <v>1422481.53</v>
      </c>
      <c r="HK88" s="619">
        <v>339118.87</v>
      </c>
      <c r="HL88" s="619">
        <v>215668.2</v>
      </c>
      <c r="HM88" s="619">
        <v>245247.58</v>
      </c>
      <c r="HN88" s="619">
        <v>167978.17</v>
      </c>
      <c r="HO88" s="619">
        <v>295174.63</v>
      </c>
      <c r="HP88" s="619">
        <v>24858.57</v>
      </c>
      <c r="HQ88" s="619">
        <v>293620.51</v>
      </c>
      <c r="HR88" s="619">
        <v>395336.19500000001</v>
      </c>
      <c r="HS88" s="619">
        <v>126255.84</v>
      </c>
      <c r="HT88" s="619">
        <v>72399.009999999995</v>
      </c>
      <c r="HU88" s="619">
        <v>249126.68</v>
      </c>
      <c r="HV88" s="619">
        <v>136074.66</v>
      </c>
      <c r="HW88" s="619">
        <v>70720</v>
      </c>
      <c r="HX88" s="619">
        <v>90280.5</v>
      </c>
      <c r="HY88" s="619">
        <v>45770</v>
      </c>
      <c r="HZ88" s="619">
        <v>287605.95</v>
      </c>
      <c r="IA88" s="619">
        <v>146930.76999999999</v>
      </c>
      <c r="IB88" s="619">
        <v>198264</v>
      </c>
      <c r="IC88" s="619">
        <v>460768.92</v>
      </c>
      <c r="ID88" s="619">
        <v>1106951.26</v>
      </c>
      <c r="IE88" s="619">
        <v>54190.54</v>
      </c>
      <c r="IF88" s="619">
        <v>103760.12</v>
      </c>
      <c r="IG88" s="619">
        <v>46153.9</v>
      </c>
      <c r="IH88" s="619">
        <v>16255</v>
      </c>
      <c r="II88" s="619">
        <v>0</v>
      </c>
      <c r="IK88" s="619">
        <v>0</v>
      </c>
      <c r="IL88" s="619">
        <v>485531.86</v>
      </c>
      <c r="IM88" s="619">
        <v>244303.22</v>
      </c>
      <c r="IN88" s="619">
        <v>330033.63</v>
      </c>
      <c r="IO88" s="619">
        <v>60490.85</v>
      </c>
      <c r="IP88" s="619">
        <v>83959</v>
      </c>
      <c r="IQ88" s="619">
        <v>138985.82999999999</v>
      </c>
      <c r="IR88" s="619">
        <v>287240.46999999997</v>
      </c>
      <c r="IS88" s="619">
        <v>253106.54</v>
      </c>
      <c r="IT88" s="619">
        <v>960397.92</v>
      </c>
      <c r="IU88" s="619">
        <v>215746.5</v>
      </c>
      <c r="IV88" s="619">
        <v>127824</v>
      </c>
      <c r="IW88" s="619">
        <v>111828.5</v>
      </c>
      <c r="IX88" s="619">
        <v>358756.19</v>
      </c>
      <c r="IY88" s="619">
        <v>128312.66</v>
      </c>
      <c r="IZ88" s="619">
        <v>108561.4</v>
      </c>
      <c r="JA88" s="619">
        <v>53697.75</v>
      </c>
      <c r="JB88" s="619">
        <v>107626.17</v>
      </c>
      <c r="JC88" s="619">
        <v>59827</v>
      </c>
      <c r="JD88" s="619">
        <v>232820.81</v>
      </c>
      <c r="JE88" s="619">
        <v>183581.7</v>
      </c>
      <c r="JF88" s="619">
        <v>3894.8</v>
      </c>
      <c r="JG88" s="619">
        <v>50314</v>
      </c>
      <c r="JH88" s="619">
        <v>118920.8</v>
      </c>
      <c r="JI88" s="619">
        <v>108007.52</v>
      </c>
      <c r="JJ88" s="619">
        <v>161704.64000000001</v>
      </c>
      <c r="JK88" s="619">
        <v>134765.95000000001</v>
      </c>
      <c r="JL88" s="619">
        <v>147595</v>
      </c>
      <c r="JM88" s="619">
        <v>73146</v>
      </c>
      <c r="JN88" s="619">
        <v>331885.73</v>
      </c>
      <c r="JO88" s="619">
        <v>170264.42</v>
      </c>
      <c r="JP88" s="619">
        <v>52667</v>
      </c>
      <c r="JQ88" s="619">
        <v>130171.6</v>
      </c>
      <c r="JR88" s="619">
        <v>68844</v>
      </c>
      <c r="JS88" s="619">
        <v>0</v>
      </c>
      <c r="JU88" s="619">
        <v>253886.76</v>
      </c>
      <c r="JV88" s="619">
        <v>61124.24</v>
      </c>
      <c r="JW88" s="619">
        <v>109021.84</v>
      </c>
      <c r="JY88" s="619">
        <v>573631.55000000005</v>
      </c>
      <c r="JZ88" s="619">
        <v>0</v>
      </c>
      <c r="KA88" s="619">
        <v>65674</v>
      </c>
      <c r="KB88" s="619">
        <v>405387.71</v>
      </c>
      <c r="KC88" s="619">
        <v>375378.63</v>
      </c>
      <c r="KD88" s="619">
        <v>283697.11</v>
      </c>
      <c r="KE88" s="619">
        <v>130171.08</v>
      </c>
      <c r="KF88" s="619">
        <v>18820.8</v>
      </c>
      <c r="KG88" s="619">
        <v>255006.04</v>
      </c>
      <c r="KH88" s="619">
        <v>141911.69</v>
      </c>
      <c r="KI88" s="619">
        <v>628976.92000000004</v>
      </c>
      <c r="KJ88" s="619">
        <v>323201.5</v>
      </c>
      <c r="KK88" s="619">
        <v>315899.11</v>
      </c>
      <c r="KL88" s="619">
        <v>965864.56</v>
      </c>
      <c r="KN88" s="619">
        <v>390016.29</v>
      </c>
      <c r="KO88" s="619">
        <v>1250012.58</v>
      </c>
      <c r="KP88" s="619">
        <v>284144.13</v>
      </c>
      <c r="KQ88" s="619">
        <v>146953.26</v>
      </c>
      <c r="KR88" s="619">
        <v>744719.7</v>
      </c>
      <c r="KS88" s="619">
        <v>85427.48</v>
      </c>
      <c r="KT88" s="619">
        <v>47306</v>
      </c>
      <c r="KU88" s="619">
        <v>113713.5</v>
      </c>
      <c r="KV88" s="619">
        <v>170943.78</v>
      </c>
      <c r="KW88" s="619">
        <v>74414.7</v>
      </c>
      <c r="KX88" s="619">
        <v>887204.75</v>
      </c>
      <c r="KY88" s="619">
        <v>119082.5</v>
      </c>
      <c r="KZ88" s="619">
        <v>430035.55</v>
      </c>
      <c r="LA88" s="619">
        <v>362</v>
      </c>
      <c r="LB88" s="619">
        <v>120711.9</v>
      </c>
      <c r="LC88" s="619">
        <v>236863</v>
      </c>
      <c r="LD88" s="619">
        <v>822677.01</v>
      </c>
      <c r="LE88" s="619">
        <v>118684</v>
      </c>
      <c r="LF88" s="619">
        <v>189195.39</v>
      </c>
      <c r="LG88" s="619">
        <v>127101.35</v>
      </c>
      <c r="LI88" s="619">
        <v>2394</v>
      </c>
      <c r="LJ88" s="619">
        <v>10085</v>
      </c>
      <c r="LK88" s="619">
        <v>732105.08</v>
      </c>
      <c r="LL88" s="619">
        <v>894523.13</v>
      </c>
      <c r="LM88" s="619">
        <v>255543.04000000001</v>
      </c>
      <c r="LN88" s="619">
        <v>336214.46</v>
      </c>
      <c r="LO88" s="619">
        <v>202311.8</v>
      </c>
      <c r="LP88" s="619">
        <v>163550.04999999999</v>
      </c>
      <c r="LQ88" s="619">
        <v>190797.28</v>
      </c>
      <c r="LR88" s="619">
        <v>78042.5</v>
      </c>
      <c r="LS88" s="619">
        <v>41840.480000000003</v>
      </c>
      <c r="LT88" s="619">
        <v>51473</v>
      </c>
      <c r="LU88" s="619">
        <v>187737.01</v>
      </c>
      <c r="LV88" s="619">
        <v>194971.25</v>
      </c>
      <c r="LW88" s="619">
        <v>235988.6</v>
      </c>
      <c r="LX88" s="619">
        <v>341370.53</v>
      </c>
      <c r="LY88" s="619">
        <v>258432.6</v>
      </c>
      <c r="LZ88" s="619">
        <v>388750.5</v>
      </c>
      <c r="MA88" s="619">
        <v>184564.37</v>
      </c>
      <c r="MB88" s="619">
        <v>180845.1</v>
      </c>
      <c r="MC88" s="619">
        <v>272202.40999999997</v>
      </c>
      <c r="MD88" s="619">
        <v>62426</v>
      </c>
      <c r="ME88" s="619">
        <v>0</v>
      </c>
      <c r="MF88" s="619">
        <v>235244.19</v>
      </c>
      <c r="MG88" s="619">
        <v>99987.9</v>
      </c>
      <c r="MH88" s="619">
        <v>21110</v>
      </c>
      <c r="MI88" s="619">
        <v>280216.19</v>
      </c>
      <c r="MJ88" s="619">
        <v>70004.88</v>
      </c>
      <c r="MK88" s="619">
        <v>96572.35</v>
      </c>
      <c r="ML88" s="619">
        <v>133314.82999999999</v>
      </c>
      <c r="MM88" s="619">
        <v>282056.14</v>
      </c>
      <c r="MN88" s="619">
        <v>249553.76</v>
      </c>
      <c r="MO88" s="619">
        <v>166298.79999999999</v>
      </c>
      <c r="MP88" s="619">
        <v>35540</v>
      </c>
      <c r="MQ88" s="619">
        <v>139055.79999999999</v>
      </c>
      <c r="MR88" s="619">
        <v>94980.82</v>
      </c>
      <c r="MS88" s="619">
        <v>171513.25</v>
      </c>
      <c r="MT88" s="619">
        <v>6000</v>
      </c>
      <c r="MU88" s="619">
        <v>273561.11</v>
      </c>
      <c r="MV88" s="619">
        <v>156310.57</v>
      </c>
      <c r="MW88" s="619">
        <v>288672.26</v>
      </c>
      <c r="MX88" s="619">
        <v>178213.88</v>
      </c>
      <c r="MY88" s="619">
        <v>225337.4</v>
      </c>
      <c r="MZ88" s="619">
        <v>1034910.59</v>
      </c>
      <c r="NA88" s="619">
        <v>485351.28</v>
      </c>
      <c r="NB88" s="619">
        <v>318890</v>
      </c>
      <c r="NC88" s="619">
        <v>130241.02</v>
      </c>
      <c r="ND88" s="619">
        <v>49887</v>
      </c>
      <c r="NE88" s="619">
        <v>115355.8</v>
      </c>
      <c r="NF88" s="619">
        <v>341220</v>
      </c>
      <c r="NG88" s="619">
        <v>195252.92</v>
      </c>
      <c r="NH88" s="619">
        <v>492137.13</v>
      </c>
      <c r="NI88" s="619">
        <v>37776.35</v>
      </c>
      <c r="NJ88" s="619">
        <v>370756.3</v>
      </c>
      <c r="NK88" s="619">
        <v>949465.51</v>
      </c>
      <c r="NL88" s="619">
        <v>507393.21</v>
      </c>
      <c r="NM88" s="619">
        <v>23025</v>
      </c>
      <c r="NN88" s="619">
        <v>153409</v>
      </c>
      <c r="NO88" s="619">
        <v>133546.29999999999</v>
      </c>
      <c r="NP88" s="619">
        <v>184901.64</v>
      </c>
      <c r="NQ88" s="619">
        <v>117925</v>
      </c>
      <c r="NS88" s="619">
        <v>114084</v>
      </c>
      <c r="NT88" s="619">
        <v>0</v>
      </c>
      <c r="NU88" s="619">
        <v>94024.46</v>
      </c>
      <c r="NV88" s="619">
        <v>14254.98</v>
      </c>
      <c r="NW88" s="619">
        <v>16000</v>
      </c>
      <c r="NX88" s="619">
        <v>31068</v>
      </c>
      <c r="NY88" s="619">
        <v>369200.8</v>
      </c>
      <c r="NZ88" s="619">
        <v>148974.26999999999</v>
      </c>
      <c r="OA88" s="619">
        <v>214404.18</v>
      </c>
      <c r="OB88" s="619">
        <v>164339.70000000001</v>
      </c>
      <c r="OC88" s="619">
        <v>37772.6</v>
      </c>
      <c r="OD88" s="619">
        <v>192364.58</v>
      </c>
      <c r="OF88" s="619">
        <v>576571.5</v>
      </c>
      <c r="OG88" s="619">
        <v>246065.9</v>
      </c>
      <c r="OH88" s="619">
        <v>181339</v>
      </c>
      <c r="OI88" s="619">
        <v>148275.79</v>
      </c>
      <c r="OJ88" s="619">
        <v>254528.6</v>
      </c>
      <c r="OK88" s="619">
        <v>84235</v>
      </c>
      <c r="OL88" s="619">
        <v>361914.77</v>
      </c>
      <c r="OM88" s="619">
        <v>306336.09999999998</v>
      </c>
      <c r="ON88" s="619">
        <v>59872.9</v>
      </c>
      <c r="OO88" s="619">
        <v>343183.65</v>
      </c>
      <c r="OP88" s="619">
        <v>720111.95</v>
      </c>
      <c r="OQ88" s="619">
        <v>249884</v>
      </c>
      <c r="OR88" s="619">
        <v>56764</v>
      </c>
      <c r="OS88" s="619">
        <v>111591.26</v>
      </c>
      <c r="OT88" s="619">
        <v>2500</v>
      </c>
      <c r="OU88" s="619">
        <v>223740</v>
      </c>
      <c r="OV88" s="619">
        <v>119106.34</v>
      </c>
      <c r="OW88" s="619">
        <v>13455</v>
      </c>
      <c r="OX88" s="619">
        <v>240313.77</v>
      </c>
      <c r="OY88" s="619">
        <v>146975.21</v>
      </c>
      <c r="OZ88" s="619">
        <v>37842.6</v>
      </c>
      <c r="PA88" s="619">
        <v>110676.7</v>
      </c>
      <c r="PB88" s="619">
        <v>88367.88</v>
      </c>
      <c r="PC88" s="619">
        <v>179020</v>
      </c>
      <c r="PD88" s="619">
        <v>142741.5</v>
      </c>
      <c r="PE88" s="619">
        <v>391016</v>
      </c>
      <c r="PF88" s="619">
        <v>113688.58</v>
      </c>
      <c r="PH88" s="619">
        <v>44025.9</v>
      </c>
      <c r="PI88" s="619">
        <v>199334.72</v>
      </c>
      <c r="PJ88" s="619">
        <v>96203.5</v>
      </c>
      <c r="PK88" s="619">
        <v>92492.06</v>
      </c>
      <c r="PL88" s="619">
        <v>324622</v>
      </c>
      <c r="PM88" s="619">
        <v>55921</v>
      </c>
      <c r="PN88" s="619">
        <v>104655.47</v>
      </c>
      <c r="PO88" s="619">
        <v>167318.79999999999</v>
      </c>
      <c r="PP88" s="619">
        <v>372017.89</v>
      </c>
      <c r="PQ88" s="619">
        <v>127541.6</v>
      </c>
      <c r="PR88" s="619">
        <v>59412</v>
      </c>
      <c r="PS88" s="619">
        <v>113734.89</v>
      </c>
      <c r="PT88" s="619">
        <v>231785</v>
      </c>
      <c r="PU88" s="619">
        <v>227099</v>
      </c>
      <c r="PV88" s="619">
        <v>290712.99</v>
      </c>
      <c r="PW88" s="619">
        <v>131879</v>
      </c>
      <c r="PX88" s="619">
        <v>198749.44</v>
      </c>
      <c r="PY88" s="619">
        <v>690641.59</v>
      </c>
      <c r="PZ88" s="619">
        <v>599073</v>
      </c>
      <c r="QA88" s="619">
        <v>876315.95</v>
      </c>
      <c r="QB88" s="619">
        <v>29979</v>
      </c>
      <c r="QC88" s="619">
        <v>90537</v>
      </c>
      <c r="QD88" s="619">
        <v>187738.95</v>
      </c>
      <c r="QE88" s="619">
        <v>214757.6</v>
      </c>
      <c r="QF88" s="619">
        <v>216495.01</v>
      </c>
      <c r="QG88" s="619">
        <v>154435.54999999999</v>
      </c>
      <c r="QH88" s="619">
        <v>239024.93</v>
      </c>
      <c r="QI88" s="619">
        <v>488148.15</v>
      </c>
      <c r="QJ88" s="619">
        <v>554014.4</v>
      </c>
      <c r="QK88" s="619">
        <v>380968.9</v>
      </c>
      <c r="QL88" s="619">
        <v>241033.60000000001</v>
      </c>
      <c r="QM88" s="619">
        <v>275158.13</v>
      </c>
      <c r="QN88" s="619">
        <v>233337.32</v>
      </c>
      <c r="QO88" s="619">
        <v>335569.9</v>
      </c>
      <c r="QP88" s="619">
        <v>316301.88</v>
      </c>
      <c r="QQ88" s="619">
        <v>20425</v>
      </c>
      <c r="QR88" s="619">
        <v>238798</v>
      </c>
      <c r="QS88" s="619">
        <v>8088</v>
      </c>
      <c r="QT88" s="619">
        <v>288998.98</v>
      </c>
      <c r="QU88" s="619">
        <v>550700.5</v>
      </c>
      <c r="QV88" s="619">
        <v>330406.34999999998</v>
      </c>
      <c r="QW88" s="619">
        <v>254133.99</v>
      </c>
      <c r="QX88" s="619">
        <v>91730</v>
      </c>
      <c r="QY88" s="619">
        <v>347959.8</v>
      </c>
      <c r="QZ88" s="619">
        <v>660112.16</v>
      </c>
      <c r="RA88" s="619">
        <v>294221.65000000002</v>
      </c>
      <c r="RB88" s="619">
        <v>145290.42000000001</v>
      </c>
      <c r="RC88" s="619">
        <v>269092.94</v>
      </c>
      <c r="RD88" s="619">
        <v>69847</v>
      </c>
      <c r="RE88" s="619">
        <v>436956.68</v>
      </c>
      <c r="RF88" s="619">
        <v>3500</v>
      </c>
      <c r="RG88" s="619">
        <v>87455.5</v>
      </c>
      <c r="RH88" s="619">
        <v>551333.28</v>
      </c>
      <c r="RI88" s="619">
        <v>516471.1</v>
      </c>
      <c r="RJ88" s="619">
        <v>37033.56</v>
      </c>
      <c r="RK88" s="619">
        <v>502481.5</v>
      </c>
      <c r="RL88" s="619">
        <v>564949.14</v>
      </c>
      <c r="RM88" s="619">
        <v>444349.76</v>
      </c>
      <c r="RN88" s="619">
        <v>1740503.45</v>
      </c>
      <c r="RO88" s="619">
        <v>161624</v>
      </c>
      <c r="RP88" s="619">
        <v>151080.70000000001</v>
      </c>
      <c r="RQ88" s="619">
        <v>256231.49</v>
      </c>
      <c r="RR88" s="619">
        <v>198078</v>
      </c>
      <c r="RS88" s="619">
        <v>545326.49</v>
      </c>
      <c r="RT88" s="619">
        <v>179558.93</v>
      </c>
      <c r="RU88" s="619">
        <v>603447.43999999994</v>
      </c>
      <c r="RV88" s="619">
        <v>122412</v>
      </c>
      <c r="RW88" s="619">
        <v>281387.25</v>
      </c>
      <c r="RX88" s="619">
        <v>374605.85</v>
      </c>
      <c r="RY88" s="619">
        <v>103949.4</v>
      </c>
      <c r="RZ88" s="619">
        <v>121432</v>
      </c>
      <c r="SA88" s="619">
        <v>41868</v>
      </c>
      <c r="SB88" s="619">
        <v>4253370.22</v>
      </c>
      <c r="SC88" s="619">
        <v>389581.46</v>
      </c>
      <c r="SD88" s="619">
        <v>242980.12</v>
      </c>
      <c r="SE88" s="619">
        <v>81581.490000000005</v>
      </c>
      <c r="SF88" s="619">
        <v>227459</v>
      </c>
      <c r="SG88" s="619">
        <v>234403.20000000001</v>
      </c>
      <c r="SH88" s="619">
        <v>320022.05</v>
      </c>
      <c r="SI88" s="619">
        <v>260665.05</v>
      </c>
      <c r="SJ88" s="619">
        <v>307137.39</v>
      </c>
      <c r="SK88" s="619">
        <v>30658</v>
      </c>
      <c r="SL88" s="619">
        <v>1286878.22</v>
      </c>
      <c r="SM88" s="619">
        <v>308851.77</v>
      </c>
      <c r="SN88" s="619">
        <v>809949.51</v>
      </c>
      <c r="SO88" s="619">
        <v>117399.93</v>
      </c>
      <c r="SP88" s="619">
        <v>248901.6</v>
      </c>
      <c r="SQ88" s="619">
        <v>362295.98</v>
      </c>
      <c r="SR88" s="619">
        <v>79232</v>
      </c>
      <c r="SS88" s="619">
        <v>310030.89</v>
      </c>
      <c r="ST88" s="619">
        <v>148636.12</v>
      </c>
      <c r="SU88" s="619">
        <v>168450</v>
      </c>
      <c r="SV88" s="619">
        <v>574027.5</v>
      </c>
      <c r="SW88" s="619">
        <v>71708.789999999994</v>
      </c>
      <c r="SX88" s="619">
        <v>135503.85</v>
      </c>
      <c r="SY88" s="619">
        <v>332718.84999999998</v>
      </c>
      <c r="SZ88" s="619">
        <v>163285.73000000001</v>
      </c>
      <c r="TA88" s="619">
        <v>63672.4</v>
      </c>
      <c r="TB88" s="619">
        <v>372798.71999999997</v>
      </c>
      <c r="TC88" s="619">
        <v>502313.73</v>
      </c>
      <c r="TD88" s="619">
        <v>278265</v>
      </c>
      <c r="TE88" s="619">
        <v>138080.81</v>
      </c>
      <c r="TF88" s="619">
        <v>311408.63</v>
      </c>
      <c r="TG88" s="619">
        <v>488272.4</v>
      </c>
      <c r="TH88" s="619">
        <v>293638.46000000002</v>
      </c>
      <c r="TI88" s="619">
        <v>130198</v>
      </c>
      <c r="TJ88" s="619">
        <v>968246.41</v>
      </c>
      <c r="TK88" s="619">
        <v>100454.7</v>
      </c>
      <c r="TL88" s="619">
        <v>242174.6</v>
      </c>
      <c r="TM88" s="619">
        <v>55362.36</v>
      </c>
      <c r="TN88" s="619">
        <v>79200</v>
      </c>
      <c r="TO88" s="619">
        <v>48275</v>
      </c>
      <c r="TP88" s="619">
        <v>68868.899999999994</v>
      </c>
      <c r="TQ88" s="619">
        <v>2245822.25</v>
      </c>
      <c r="TR88" s="619">
        <v>159656.62</v>
      </c>
      <c r="TS88" s="619">
        <v>323216.8</v>
      </c>
      <c r="TT88" s="619">
        <v>847612</v>
      </c>
      <c r="TU88" s="619">
        <v>45695</v>
      </c>
      <c r="TV88" s="619">
        <v>327780.84999999998</v>
      </c>
      <c r="TW88" s="619">
        <v>64426</v>
      </c>
      <c r="TX88" s="619">
        <v>170726.2</v>
      </c>
      <c r="TY88" s="619">
        <v>26809.040000000001</v>
      </c>
      <c r="TZ88" s="619">
        <v>413926</v>
      </c>
      <c r="UA88" s="619">
        <v>133691.54</v>
      </c>
      <c r="UB88" s="619">
        <v>379522.45</v>
      </c>
      <c r="UC88" s="619">
        <v>650030</v>
      </c>
      <c r="UD88" s="619">
        <v>170714.5</v>
      </c>
      <c r="UE88" s="619">
        <v>84230</v>
      </c>
      <c r="UF88" s="619">
        <v>1120209.5</v>
      </c>
      <c r="UG88" s="619">
        <v>4400</v>
      </c>
      <c r="UH88" s="619">
        <v>271687.74</v>
      </c>
      <c r="UI88" s="619">
        <v>179874.5</v>
      </c>
      <c r="UJ88" s="619">
        <v>54195</v>
      </c>
      <c r="UK88" s="619">
        <v>602546.27</v>
      </c>
      <c r="UL88" s="619">
        <v>624461.99</v>
      </c>
      <c r="UM88" s="619">
        <v>170250.25</v>
      </c>
      <c r="UN88" s="619">
        <v>1680272.06</v>
      </c>
      <c r="UO88" s="619">
        <v>120290</v>
      </c>
      <c r="UP88" s="619">
        <v>252217.25</v>
      </c>
      <c r="UQ88" s="619">
        <v>1019331.87</v>
      </c>
      <c r="UR88" s="619">
        <v>194148.38</v>
      </c>
      <c r="US88" s="619">
        <v>521140.96</v>
      </c>
      <c r="UT88" s="619">
        <v>808597.61</v>
      </c>
      <c r="UV88" s="619">
        <v>246365.7</v>
      </c>
      <c r="UW88" s="619">
        <v>505791.55</v>
      </c>
      <c r="UX88" s="619">
        <v>208901.71</v>
      </c>
      <c r="UY88" s="619">
        <v>153945.92000000001</v>
      </c>
      <c r="UZ88" s="619">
        <v>169048.04</v>
      </c>
      <c r="VA88" s="619">
        <v>371154.46</v>
      </c>
      <c r="VB88" s="619">
        <v>320648.71000000002</v>
      </c>
      <c r="VC88" s="619">
        <v>421996.79999999999</v>
      </c>
      <c r="VD88" s="619">
        <v>144214.1</v>
      </c>
      <c r="VE88" s="619">
        <v>86425</v>
      </c>
      <c r="VF88" s="619">
        <v>246007.41</v>
      </c>
      <c r="VG88" s="619">
        <v>171439</v>
      </c>
      <c r="VH88" s="619">
        <v>144955.01</v>
      </c>
      <c r="VI88" s="619">
        <v>337291</v>
      </c>
      <c r="VJ88" s="619">
        <v>114965</v>
      </c>
      <c r="VK88" s="619">
        <v>81318.8</v>
      </c>
      <c r="VL88" s="619">
        <v>53102.02</v>
      </c>
      <c r="VM88" s="619">
        <v>1093628.8899999999</v>
      </c>
      <c r="VN88" s="619">
        <v>393939.8</v>
      </c>
      <c r="VO88" s="619">
        <v>287751.2</v>
      </c>
      <c r="VP88" s="619">
        <v>200712.36</v>
      </c>
      <c r="VQ88" s="619">
        <v>295303.77</v>
      </c>
      <c r="VR88" s="619">
        <v>280805.94</v>
      </c>
      <c r="VS88" s="619">
        <v>258862.09</v>
      </c>
      <c r="VT88" s="619">
        <v>9335</v>
      </c>
      <c r="VU88" s="619">
        <v>298592.25</v>
      </c>
      <c r="VV88" s="619">
        <v>780853.68</v>
      </c>
      <c r="VW88" s="619">
        <v>356281.83</v>
      </c>
      <c r="VX88" s="619">
        <v>407515.59</v>
      </c>
      <c r="VY88" s="619">
        <v>240941.41</v>
      </c>
      <c r="VZ88" s="619">
        <v>117640.1</v>
      </c>
      <c r="WA88" s="619">
        <v>231494.3</v>
      </c>
      <c r="WB88" s="619">
        <v>73050</v>
      </c>
      <c r="WC88" s="619">
        <v>239195.3</v>
      </c>
      <c r="WD88" s="619">
        <v>1400</v>
      </c>
      <c r="WE88" s="619">
        <v>33960</v>
      </c>
      <c r="WF88" s="619">
        <v>100956.45</v>
      </c>
      <c r="WG88" s="619">
        <v>312357.07</v>
      </c>
      <c r="WH88" s="619">
        <v>902472.55</v>
      </c>
      <c r="WI88" s="619">
        <v>193672.2</v>
      </c>
      <c r="WJ88" s="619">
        <v>71037.320000000007</v>
      </c>
      <c r="WK88" s="619">
        <v>322930.44</v>
      </c>
      <c r="WL88" s="619">
        <v>241077.18</v>
      </c>
      <c r="WM88" s="619">
        <v>403908.97</v>
      </c>
      <c r="WN88" s="619">
        <v>184837.42</v>
      </c>
      <c r="WO88" s="619">
        <v>572002.4</v>
      </c>
      <c r="WP88" s="619">
        <v>83130.960000000006</v>
      </c>
      <c r="WQ88" s="619">
        <v>261987.45</v>
      </c>
      <c r="WR88" s="619">
        <v>278370.09999999998</v>
      </c>
      <c r="WS88" s="619">
        <v>196753.94</v>
      </c>
      <c r="WT88" s="619">
        <v>65457.79</v>
      </c>
      <c r="WU88" s="619">
        <v>291731.78000000003</v>
      </c>
      <c r="WV88" s="619">
        <v>348146.7</v>
      </c>
      <c r="WW88" s="619">
        <v>276342.51</v>
      </c>
      <c r="WX88" s="619">
        <v>92697.7</v>
      </c>
      <c r="WY88" s="619">
        <v>238784.71</v>
      </c>
      <c r="WZ88" s="619">
        <v>313482.06</v>
      </c>
      <c r="XA88" s="619">
        <v>549708.01</v>
      </c>
      <c r="XB88" s="619">
        <v>131306.1</v>
      </c>
      <c r="XC88" s="619">
        <v>197419</v>
      </c>
      <c r="XD88" s="619">
        <v>166281.29999999999</v>
      </c>
      <c r="XE88" s="619">
        <v>120886.54</v>
      </c>
      <c r="XF88" s="619">
        <v>67118.5</v>
      </c>
      <c r="XG88" s="619">
        <v>56220.1</v>
      </c>
      <c r="XH88" s="619">
        <v>399233.06</v>
      </c>
      <c r="XI88" s="619">
        <v>241195.6</v>
      </c>
      <c r="XJ88" s="619">
        <v>77275.34</v>
      </c>
      <c r="XK88" s="619">
        <v>191069.7</v>
      </c>
      <c r="XL88" s="619">
        <v>469349.03</v>
      </c>
      <c r="XM88" s="619">
        <v>404514.66</v>
      </c>
      <c r="XN88" s="619">
        <v>153535.12</v>
      </c>
      <c r="XO88" s="619">
        <v>500765.57</v>
      </c>
      <c r="XP88" s="619">
        <v>238392.06</v>
      </c>
      <c r="XQ88" s="619">
        <v>84653.74</v>
      </c>
      <c r="XR88" s="619">
        <v>546062.69999999995</v>
      </c>
      <c r="XS88" s="619">
        <v>573144.43999999994</v>
      </c>
      <c r="XT88" s="619">
        <v>77859.3</v>
      </c>
      <c r="XU88" s="619">
        <v>119676.46</v>
      </c>
      <c r="XV88" s="619">
        <v>0</v>
      </c>
      <c r="XW88" s="619">
        <v>15078.8</v>
      </c>
      <c r="XX88" s="619">
        <v>174946.7</v>
      </c>
      <c r="XY88" s="619">
        <v>310123.92</v>
      </c>
      <c r="XZ88" s="619">
        <v>346852.04</v>
      </c>
      <c r="YA88" s="619">
        <v>141063.42000000001</v>
      </c>
      <c r="YB88" s="619">
        <v>0</v>
      </c>
      <c r="YC88" s="619">
        <v>16195</v>
      </c>
      <c r="YD88" s="619">
        <v>219257.28</v>
      </c>
      <c r="YE88" s="619">
        <v>139213</v>
      </c>
      <c r="YF88" s="619">
        <v>2280</v>
      </c>
      <c r="YG88" s="619">
        <v>229133.78</v>
      </c>
      <c r="YH88" s="619">
        <v>472358.64</v>
      </c>
      <c r="YI88" s="619">
        <v>140471.5</v>
      </c>
      <c r="YJ88" s="619">
        <v>621299.64</v>
      </c>
      <c r="YK88" s="619">
        <v>159574.43</v>
      </c>
      <c r="YL88" s="619">
        <v>292783.64</v>
      </c>
      <c r="YM88" s="619">
        <v>59094.9</v>
      </c>
      <c r="YN88" s="619">
        <v>1186755.1000000001</v>
      </c>
      <c r="YO88" s="619">
        <v>264954.23</v>
      </c>
      <c r="YP88" s="619">
        <v>158354.4</v>
      </c>
      <c r="YQ88" s="619">
        <v>62995</v>
      </c>
      <c r="YR88" s="619">
        <v>296871.2</v>
      </c>
      <c r="YS88" s="619">
        <v>142026.41</v>
      </c>
      <c r="YT88" s="619">
        <v>461767.45</v>
      </c>
      <c r="YU88" s="619">
        <v>241692.94</v>
      </c>
      <c r="YV88" s="619">
        <v>319994.46000000002</v>
      </c>
      <c r="YW88" s="619">
        <v>659690.02</v>
      </c>
      <c r="YX88" s="619">
        <v>369607</v>
      </c>
      <c r="YY88" s="619">
        <v>170944.64000000001</v>
      </c>
      <c r="YZ88" s="619">
        <v>385087</v>
      </c>
      <c r="ZA88" s="619">
        <v>180636.25</v>
      </c>
      <c r="ZB88" s="619">
        <v>190663.99</v>
      </c>
      <c r="ZC88" s="619">
        <v>209044.94</v>
      </c>
      <c r="ZD88" s="619">
        <v>86478</v>
      </c>
      <c r="ZE88" s="619">
        <v>139959.14000000001</v>
      </c>
      <c r="ZF88" s="619">
        <v>30750.52</v>
      </c>
      <c r="ZG88" s="619">
        <v>94489.72</v>
      </c>
      <c r="ZH88" s="619">
        <v>36285</v>
      </c>
      <c r="ZI88" s="619">
        <v>25378.68</v>
      </c>
      <c r="ZJ88" s="619">
        <v>56178.46</v>
      </c>
      <c r="ZK88" s="619">
        <v>94433.58</v>
      </c>
      <c r="ZL88" s="619">
        <v>608685.93999999994</v>
      </c>
      <c r="ZN88" s="619">
        <v>164168.79999999999</v>
      </c>
      <c r="ZO88" s="619">
        <v>104305.94</v>
      </c>
      <c r="ZP88" s="619">
        <v>853579.78</v>
      </c>
      <c r="ZQ88" s="619">
        <v>125666.57</v>
      </c>
      <c r="ZR88" s="619">
        <v>169135.25</v>
      </c>
      <c r="ZS88" s="619">
        <v>93914.37</v>
      </c>
      <c r="ZT88" s="619">
        <v>440259.27</v>
      </c>
      <c r="ZU88" s="619">
        <v>234646.64</v>
      </c>
      <c r="ZV88" s="619">
        <v>200829.5</v>
      </c>
      <c r="ZW88" s="619">
        <v>134056.62</v>
      </c>
      <c r="ZX88" s="619">
        <v>83417</v>
      </c>
      <c r="ZY88" s="619">
        <v>309182.65000000002</v>
      </c>
      <c r="ZZ88" s="619">
        <v>140858.16</v>
      </c>
      <c r="AAA88" s="619">
        <v>54840</v>
      </c>
      <c r="AAB88" s="619">
        <v>109884.37</v>
      </c>
      <c r="AAC88" s="619">
        <v>255485</v>
      </c>
      <c r="AAD88" s="619">
        <v>69749.990000000005</v>
      </c>
      <c r="AAE88" s="619">
        <v>29600</v>
      </c>
      <c r="AAF88" s="619">
        <v>185448.8</v>
      </c>
      <c r="AAG88" s="619">
        <v>213164.6</v>
      </c>
      <c r="AAH88" s="619">
        <v>129465.45</v>
      </c>
      <c r="AAI88" s="619">
        <v>121235.4</v>
      </c>
      <c r="AAJ88" s="619">
        <v>85917.3</v>
      </c>
      <c r="AAK88" s="619">
        <v>485417.36</v>
      </c>
      <c r="AAL88" s="619">
        <v>204909.27</v>
      </c>
      <c r="AAM88" s="619">
        <v>97559.64</v>
      </c>
      <c r="AAN88" s="619">
        <v>366605.57</v>
      </c>
      <c r="AAO88" s="619">
        <v>223122.5</v>
      </c>
      <c r="AAP88" s="619">
        <v>2237461.94</v>
      </c>
      <c r="AAQ88" s="619">
        <v>428167.09</v>
      </c>
      <c r="AAR88" s="619">
        <v>169250.69</v>
      </c>
      <c r="AAS88" s="619">
        <v>109064</v>
      </c>
      <c r="AAT88" s="619">
        <v>329966.56</v>
      </c>
      <c r="AAU88" s="619">
        <v>72800</v>
      </c>
      <c r="AAV88" s="619">
        <v>162171.17000000001</v>
      </c>
      <c r="AAW88" s="619">
        <v>511109.71</v>
      </c>
      <c r="AAX88" s="619">
        <v>473953.32</v>
      </c>
      <c r="AAY88" s="619">
        <v>166298.74</v>
      </c>
      <c r="AAZ88" s="619">
        <v>442290.81</v>
      </c>
      <c r="ABA88" s="619">
        <v>618589.64</v>
      </c>
      <c r="ABB88" s="619">
        <v>704219.26</v>
      </c>
      <c r="ABC88" s="619">
        <v>22491.759999999998</v>
      </c>
      <c r="ABD88" s="619">
        <v>243674.76</v>
      </c>
      <c r="ABE88" s="619">
        <v>131803.4</v>
      </c>
      <c r="ABF88" s="619">
        <v>248922.68</v>
      </c>
      <c r="ABG88" s="619">
        <v>128308.46</v>
      </c>
      <c r="ABH88" s="619">
        <v>234232.21</v>
      </c>
      <c r="ABI88" s="619">
        <v>66960</v>
      </c>
      <c r="ABJ88" s="619">
        <v>353361.53</v>
      </c>
      <c r="ABK88" s="619">
        <v>377514.88</v>
      </c>
      <c r="ABL88" s="619">
        <v>241430.74</v>
      </c>
      <c r="ABM88" s="619">
        <v>348195.14</v>
      </c>
      <c r="ABN88" s="619">
        <v>23160</v>
      </c>
      <c r="ABO88" s="619">
        <v>41316.519999999997</v>
      </c>
      <c r="ABP88" s="619">
        <v>667457.80000000005</v>
      </c>
      <c r="ABQ88" s="619">
        <v>139096.95000000001</v>
      </c>
      <c r="ABR88" s="619">
        <v>213989.39</v>
      </c>
      <c r="ABS88" s="619">
        <v>116440</v>
      </c>
      <c r="ABT88" s="619">
        <v>527684.35</v>
      </c>
      <c r="ABU88" s="619">
        <v>291203.09000000003</v>
      </c>
      <c r="ABV88" s="619">
        <v>159290.01</v>
      </c>
      <c r="ABW88" s="619">
        <v>394787.52</v>
      </c>
      <c r="ABX88" s="619">
        <v>18200</v>
      </c>
      <c r="ABY88" s="619">
        <v>477773.48</v>
      </c>
      <c r="ABZ88" s="619">
        <v>29276.31</v>
      </c>
      <c r="ACA88" s="619">
        <v>543055.09</v>
      </c>
      <c r="ACB88" s="619">
        <v>25691.5</v>
      </c>
      <c r="ACC88" s="619">
        <v>70010.399999999994</v>
      </c>
      <c r="ACD88" s="619">
        <v>1511673.92</v>
      </c>
      <c r="ACE88" s="619">
        <v>39094.93</v>
      </c>
      <c r="ACF88" s="619">
        <v>270255.77</v>
      </c>
      <c r="ACG88" s="619">
        <v>291397.65000000002</v>
      </c>
      <c r="ACH88" s="619">
        <v>363411.32</v>
      </c>
      <c r="ACI88" s="619">
        <v>139643.37</v>
      </c>
      <c r="ACK88" s="619">
        <v>0</v>
      </c>
      <c r="ACL88" s="619">
        <v>213622</v>
      </c>
      <c r="ACM88" s="619">
        <v>149123</v>
      </c>
      <c r="ACN88" s="619">
        <v>150729.51</v>
      </c>
      <c r="ACO88" s="619">
        <v>465571.64</v>
      </c>
      <c r="ACP88" s="619">
        <v>489311.44</v>
      </c>
      <c r="ACQ88" s="619">
        <v>892846.14</v>
      </c>
      <c r="ACR88" s="619">
        <v>814070.89</v>
      </c>
      <c r="ACS88" s="619">
        <v>364419.15</v>
      </c>
      <c r="ACT88" s="619">
        <v>793695.79</v>
      </c>
      <c r="ACU88" s="619">
        <v>603198.43999999994</v>
      </c>
      <c r="ACV88" s="619">
        <v>174463.2</v>
      </c>
      <c r="ACW88" s="619">
        <v>1042596</v>
      </c>
      <c r="ACX88" s="619">
        <v>47055.95</v>
      </c>
      <c r="ACY88" s="619">
        <v>61298.85</v>
      </c>
      <c r="ACZ88" s="619">
        <v>301724.79999999999</v>
      </c>
      <c r="ADA88" s="619">
        <v>329561.05</v>
      </c>
      <c r="ADB88" s="619">
        <v>162943.79999999999</v>
      </c>
      <c r="ADC88" s="619">
        <v>100803.65</v>
      </c>
      <c r="ADD88" s="619">
        <v>125065.26</v>
      </c>
      <c r="ADE88" s="619">
        <v>162535.57999999999</v>
      </c>
      <c r="ADF88" s="619">
        <v>157542.12</v>
      </c>
      <c r="ADG88" s="619">
        <v>498797.9</v>
      </c>
      <c r="ADH88" s="619">
        <v>249358.7</v>
      </c>
      <c r="ADI88" s="619">
        <v>680900.77</v>
      </c>
      <c r="ADJ88" s="619">
        <v>93249.21</v>
      </c>
      <c r="ADK88" s="619">
        <v>232628.3</v>
      </c>
      <c r="ADL88" s="619">
        <v>70070</v>
      </c>
      <c r="ADM88" s="619">
        <v>55399.43</v>
      </c>
      <c r="ADN88" s="619">
        <v>164306.54999999999</v>
      </c>
      <c r="ADO88" s="619">
        <v>269854.95</v>
      </c>
      <c r="ADP88" s="619">
        <v>4576054.78</v>
      </c>
      <c r="ADQ88" s="619">
        <v>264757.15000000002</v>
      </c>
      <c r="ADR88" s="619">
        <v>52500</v>
      </c>
      <c r="ADS88" s="619">
        <v>29415</v>
      </c>
      <c r="ADT88" s="619">
        <v>1055123.93</v>
      </c>
      <c r="ADU88" s="619">
        <v>124340.12</v>
      </c>
      <c r="ADV88" s="619">
        <v>345865.68</v>
      </c>
      <c r="ADW88" s="619">
        <v>0</v>
      </c>
      <c r="ADX88" s="619">
        <v>29618.080000000002</v>
      </c>
      <c r="ADY88" s="619">
        <v>220072.5</v>
      </c>
      <c r="ADZ88" s="619">
        <v>6610011.7400000002</v>
      </c>
      <c r="AEA88" s="619">
        <v>535478.38</v>
      </c>
      <c r="AEB88" s="619">
        <v>924107.31</v>
      </c>
      <c r="AEC88" s="619">
        <v>197279.08</v>
      </c>
      <c r="AED88" s="619">
        <v>210210.66</v>
      </c>
      <c r="AEE88" s="619">
        <v>346306.95</v>
      </c>
      <c r="AEF88" s="619">
        <v>87362.46</v>
      </c>
      <c r="AEG88" s="619">
        <v>121691.35</v>
      </c>
      <c r="AEH88" s="619">
        <v>158123.75</v>
      </c>
      <c r="AEI88" s="619">
        <v>21192.28</v>
      </c>
      <c r="AEJ88" s="619">
        <v>912433.49</v>
      </c>
      <c r="AEK88" s="619">
        <v>231716.17</v>
      </c>
      <c r="AEL88" s="619">
        <v>70819.8</v>
      </c>
      <c r="AEM88" s="619">
        <v>143129.07999999999</v>
      </c>
      <c r="AEN88" s="619">
        <v>156686.85999999999</v>
      </c>
      <c r="AEO88" s="619">
        <v>292943.64</v>
      </c>
      <c r="AEP88" s="619">
        <v>92734.8</v>
      </c>
      <c r="AEQ88" s="619">
        <v>447292.17</v>
      </c>
      <c r="AER88" s="619">
        <v>116595.2</v>
      </c>
      <c r="AES88" s="619">
        <v>955021.86</v>
      </c>
      <c r="AEU88" s="619">
        <v>371899</v>
      </c>
      <c r="AEV88" s="619">
        <v>116024</v>
      </c>
      <c r="AEW88" s="619">
        <v>543794.24</v>
      </c>
      <c r="AEX88" s="619">
        <v>286506.86</v>
      </c>
      <c r="AEY88" s="619">
        <v>930982.33</v>
      </c>
      <c r="AEZ88" s="619">
        <v>378642.15</v>
      </c>
      <c r="AFA88" s="619">
        <v>196883.27</v>
      </c>
      <c r="AFB88" s="619">
        <v>182186.44</v>
      </c>
      <c r="AFC88" s="619">
        <v>45305.83</v>
      </c>
      <c r="AFD88" s="619">
        <v>24751.24</v>
      </c>
      <c r="AFE88" s="619">
        <v>169126.85</v>
      </c>
      <c r="AFF88" s="619">
        <v>331008.40000000002</v>
      </c>
      <c r="AFG88" s="619">
        <v>781059.03</v>
      </c>
      <c r="AFH88" s="619">
        <v>1378675.76</v>
      </c>
      <c r="AFI88" s="619">
        <v>1736233.49</v>
      </c>
      <c r="AFJ88" s="619">
        <v>520492.4</v>
      </c>
      <c r="AFK88" s="619">
        <v>546562.1</v>
      </c>
      <c r="AFL88" s="619">
        <v>277528.71999999997</v>
      </c>
      <c r="AFM88" s="619">
        <v>249564.41</v>
      </c>
      <c r="AFN88" s="619">
        <v>70566.3</v>
      </c>
      <c r="AFO88" s="619">
        <v>81878.2</v>
      </c>
      <c r="AFP88" s="619">
        <v>81033.05</v>
      </c>
      <c r="AFQ88" s="619">
        <v>759832.6</v>
      </c>
      <c r="AFR88" s="619">
        <v>192314.89</v>
      </c>
      <c r="AFS88" s="619">
        <v>532783.92000000004</v>
      </c>
      <c r="AFT88" s="619">
        <v>146180.38</v>
      </c>
      <c r="AFU88" s="619">
        <v>252777.1</v>
      </c>
      <c r="AFV88" s="619">
        <v>224347.15</v>
      </c>
      <c r="AFW88" s="619">
        <v>30576.76</v>
      </c>
      <c r="AFX88" s="619">
        <v>631838.6</v>
      </c>
      <c r="AFY88" s="619">
        <v>238259.25</v>
      </c>
      <c r="AFZ88" s="619">
        <v>133849.72</v>
      </c>
      <c r="AGA88" s="619">
        <v>195070.5</v>
      </c>
      <c r="AGB88" s="619">
        <v>86897.4</v>
      </c>
      <c r="AGC88" s="619">
        <v>26450</v>
      </c>
      <c r="AGD88" s="619">
        <v>326279.59999999998</v>
      </c>
      <c r="AGE88" s="619">
        <v>254956.68</v>
      </c>
      <c r="AGF88" s="619">
        <v>229570</v>
      </c>
      <c r="AGG88" s="619">
        <v>922369.84</v>
      </c>
      <c r="AGH88" s="619">
        <v>121540</v>
      </c>
      <c r="AGI88" s="619">
        <v>102014.24</v>
      </c>
      <c r="AGJ88" s="619">
        <v>33108.32</v>
      </c>
      <c r="AGK88" s="619">
        <v>253737.18</v>
      </c>
      <c r="AGL88" s="619">
        <v>79096.600000000006</v>
      </c>
      <c r="AGM88" s="619">
        <v>63310.41</v>
      </c>
      <c r="AGN88" s="619">
        <v>237628.32</v>
      </c>
      <c r="AGO88" s="619">
        <v>87524.94</v>
      </c>
      <c r="AGP88" s="619">
        <v>270852.03000000003</v>
      </c>
      <c r="AGQ88" s="619">
        <v>147461.5</v>
      </c>
      <c r="AGR88" s="619">
        <v>77994.399999999994</v>
      </c>
      <c r="AGS88" s="619">
        <v>148943.32</v>
      </c>
      <c r="AGT88" s="619">
        <v>9050</v>
      </c>
      <c r="AGU88" s="619">
        <v>138987.92000000001</v>
      </c>
      <c r="AGX88" s="619">
        <v>380878.26</v>
      </c>
      <c r="AGY88" s="619">
        <v>326163.98</v>
      </c>
      <c r="AGZ88" s="619">
        <v>498670.56</v>
      </c>
      <c r="AHA88" s="619">
        <v>44032.31</v>
      </c>
      <c r="AHB88" s="619">
        <v>68714</v>
      </c>
      <c r="AHC88" s="619">
        <v>89087.35</v>
      </c>
      <c r="AHD88" s="619">
        <v>21850</v>
      </c>
      <c r="AHE88" s="619">
        <v>320979.65999999997</v>
      </c>
      <c r="AHF88" s="619">
        <v>224924.35</v>
      </c>
      <c r="AHG88" s="619">
        <v>30696.13</v>
      </c>
      <c r="AHH88" s="619">
        <v>195647.29</v>
      </c>
      <c r="AHI88" s="619">
        <v>14600.8</v>
      </c>
      <c r="AHJ88" s="619">
        <v>42510.59</v>
      </c>
      <c r="AHK88" s="619">
        <v>73529.509999999995</v>
      </c>
      <c r="AHL88" s="619">
        <v>44044.63</v>
      </c>
      <c r="AHM88" s="619">
        <v>1385</v>
      </c>
      <c r="AHN88" s="619">
        <v>82467.679999999993</v>
      </c>
      <c r="AHO88" s="619">
        <v>98573.6</v>
      </c>
      <c r="AHP88" s="619">
        <v>90970.33</v>
      </c>
      <c r="AHQ88" s="613">
        <v>234490.74</v>
      </c>
      <c r="AHR88" s="613">
        <v>33987.01</v>
      </c>
      <c r="AHS88" s="613">
        <v>127091.7</v>
      </c>
      <c r="AHT88" s="619">
        <f t="shared" si="79"/>
        <v>244189793.17499998</v>
      </c>
      <c r="AHV88" s="627" t="s">
        <v>6273</v>
      </c>
      <c r="AHW88" s="627" t="s">
        <v>6110</v>
      </c>
      <c r="AHX88" s="627" t="s">
        <v>6111</v>
      </c>
    </row>
    <row r="89" spans="1:908" x14ac:dyDescent="0.8">
      <c r="A89" s="613" t="str">
        <f t="shared" si="78"/>
        <v>ภาระ</v>
      </c>
      <c r="B89" s="618" t="s">
        <v>6112</v>
      </c>
      <c r="C89" s="619" t="s">
        <v>6113</v>
      </c>
      <c r="Z89" s="619">
        <v>62260</v>
      </c>
      <c r="AE89" s="619">
        <v>96970.26</v>
      </c>
      <c r="AF89" s="619">
        <v>10500</v>
      </c>
      <c r="AO89" s="619">
        <v>0</v>
      </c>
      <c r="BD89" s="619">
        <v>0</v>
      </c>
      <c r="DV89" s="619">
        <v>0</v>
      </c>
      <c r="DW89" s="619">
        <v>17250</v>
      </c>
      <c r="DZ89" s="619">
        <v>9655</v>
      </c>
      <c r="EE89" s="619">
        <v>66000</v>
      </c>
      <c r="EW89" s="619">
        <v>144800</v>
      </c>
      <c r="FG89" s="619">
        <v>9530</v>
      </c>
      <c r="FR89" s="619">
        <v>0</v>
      </c>
      <c r="HN89" s="619">
        <v>26750</v>
      </c>
      <c r="HY89" s="619">
        <v>40000</v>
      </c>
      <c r="IB89" s="619">
        <v>4000</v>
      </c>
      <c r="IL89" s="619">
        <v>0</v>
      </c>
      <c r="IP89" s="619">
        <v>27700</v>
      </c>
      <c r="IY89" s="619">
        <v>30260</v>
      </c>
      <c r="JN89" s="619">
        <v>197522</v>
      </c>
      <c r="LM89" s="619">
        <v>3000</v>
      </c>
      <c r="MH89" s="619">
        <v>246600</v>
      </c>
      <c r="OB89" s="619">
        <v>52680</v>
      </c>
      <c r="OG89" s="619">
        <v>17000</v>
      </c>
      <c r="OJ89" s="619">
        <v>1307.9000000000001</v>
      </c>
      <c r="OZ89" s="619">
        <v>1400</v>
      </c>
      <c r="PJ89" s="619">
        <v>20850</v>
      </c>
      <c r="PN89" s="619">
        <v>10500</v>
      </c>
      <c r="PT89" s="619">
        <v>0</v>
      </c>
      <c r="PY89" s="619">
        <v>3712.4</v>
      </c>
      <c r="QH89" s="619">
        <v>8400</v>
      </c>
      <c r="RJ89" s="619">
        <v>7704</v>
      </c>
      <c r="TZ89" s="619">
        <v>0</v>
      </c>
      <c r="UC89" s="619">
        <v>48500</v>
      </c>
      <c r="UK89" s="619">
        <v>146456.25</v>
      </c>
      <c r="UT89" s="619">
        <v>3700</v>
      </c>
      <c r="VC89" s="619">
        <v>27005</v>
      </c>
      <c r="VN89" s="619">
        <v>0</v>
      </c>
      <c r="VO89" s="619">
        <v>7490</v>
      </c>
      <c r="WN89" s="619">
        <v>1714491.77</v>
      </c>
      <c r="XA89" s="619">
        <v>76962</v>
      </c>
      <c r="YJ89" s="619">
        <v>56250</v>
      </c>
      <c r="YR89" s="619">
        <v>48000</v>
      </c>
      <c r="ZE89" s="619">
        <v>6240</v>
      </c>
      <c r="ZY89" s="619">
        <v>23400</v>
      </c>
      <c r="AAP89" s="619">
        <v>2716908.3</v>
      </c>
      <c r="ABD89" s="619">
        <v>10160</v>
      </c>
      <c r="ABJ89" s="619">
        <v>4000</v>
      </c>
      <c r="ABP89" s="619">
        <v>277000</v>
      </c>
      <c r="ABR89" s="619">
        <v>0</v>
      </c>
      <c r="ACT89" s="619">
        <v>1</v>
      </c>
      <c r="ACW89" s="619">
        <v>0</v>
      </c>
      <c r="ADB89" s="619">
        <v>518862.43</v>
      </c>
      <c r="ADG89" s="619">
        <v>30311</v>
      </c>
      <c r="ADJ89" s="619">
        <v>6600</v>
      </c>
      <c r="ADP89" s="619">
        <v>890295</v>
      </c>
      <c r="ADS89" s="619">
        <v>57780</v>
      </c>
      <c r="AEI89" s="619">
        <v>0</v>
      </c>
      <c r="AGF89" s="619">
        <v>3860</v>
      </c>
      <c r="AHI89" s="619">
        <v>0</v>
      </c>
      <c r="AHT89" s="619">
        <f t="shared" si="79"/>
        <v>7790624.3099999996</v>
      </c>
      <c r="AHV89" s="627" t="s">
        <v>6273</v>
      </c>
      <c r="AHW89" s="627" t="s">
        <v>6112</v>
      </c>
      <c r="AHX89" s="627" t="s">
        <v>6113</v>
      </c>
    </row>
    <row r="90" spans="1:908" x14ac:dyDescent="0.8">
      <c r="A90" s="613" t="str">
        <f t="shared" si="78"/>
        <v>ภาระ</v>
      </c>
      <c r="B90" s="618" t="s">
        <v>6114</v>
      </c>
      <c r="C90" s="619" t="s">
        <v>6115</v>
      </c>
      <c r="E90" s="619">
        <v>68270</v>
      </c>
      <c r="G90" s="619">
        <v>16675</v>
      </c>
      <c r="J90" s="619">
        <v>1500439</v>
      </c>
      <c r="K90" s="619">
        <v>44705</v>
      </c>
      <c r="O90" s="619">
        <v>120550</v>
      </c>
      <c r="P90" s="619">
        <v>27840</v>
      </c>
      <c r="S90" s="619">
        <v>6735989</v>
      </c>
      <c r="T90" s="619">
        <v>0</v>
      </c>
      <c r="W90" s="619">
        <v>4889280</v>
      </c>
      <c r="AC90" s="619">
        <v>9123300</v>
      </c>
      <c r="AE90" s="619">
        <v>149548.51</v>
      </c>
      <c r="AF90" s="619">
        <v>5399800</v>
      </c>
      <c r="AM90" s="619">
        <v>30425</v>
      </c>
      <c r="AP90" s="619">
        <v>11800</v>
      </c>
      <c r="AV90" s="619">
        <v>500</v>
      </c>
      <c r="AW90" s="619">
        <v>4710</v>
      </c>
      <c r="AX90" s="619">
        <v>99559.4</v>
      </c>
      <c r="BB90" s="619">
        <v>0</v>
      </c>
      <c r="BF90" s="619">
        <v>6263523.9000000004</v>
      </c>
      <c r="BH90" s="619">
        <v>49021</v>
      </c>
      <c r="BI90" s="619">
        <v>406120</v>
      </c>
      <c r="BL90" s="619">
        <v>120000</v>
      </c>
      <c r="BN90" s="619">
        <v>141655</v>
      </c>
      <c r="BP90" s="619">
        <v>67020</v>
      </c>
      <c r="BS90" s="619">
        <v>1577928</v>
      </c>
      <c r="CF90" s="619">
        <v>5000</v>
      </c>
      <c r="CG90" s="619">
        <v>10500</v>
      </c>
      <c r="CH90" s="619">
        <v>850</v>
      </c>
      <c r="CI90" s="619">
        <v>1904220</v>
      </c>
      <c r="CJ90" s="619">
        <v>0</v>
      </c>
      <c r="CK90" s="619">
        <v>2950</v>
      </c>
      <c r="CM90" s="619">
        <v>0</v>
      </c>
      <c r="CP90" s="619">
        <v>1800</v>
      </c>
      <c r="CQ90" s="619">
        <v>2300</v>
      </c>
      <c r="CR90" s="619">
        <v>3750</v>
      </c>
      <c r="CS90" s="619">
        <v>2500</v>
      </c>
      <c r="CU90" s="619">
        <v>0</v>
      </c>
      <c r="CY90" s="619">
        <v>0</v>
      </c>
      <c r="DA90" s="619">
        <v>1000</v>
      </c>
      <c r="DB90" s="619">
        <v>1249300</v>
      </c>
      <c r="DC90" s="619">
        <v>225757</v>
      </c>
      <c r="DD90" s="619">
        <v>0</v>
      </c>
      <c r="DE90" s="619">
        <v>270</v>
      </c>
      <c r="DH90" s="619">
        <v>9190</v>
      </c>
      <c r="DS90" s="619">
        <v>8205300</v>
      </c>
      <c r="DT90" s="619">
        <v>1471882.2</v>
      </c>
      <c r="DU90" s="619">
        <v>0</v>
      </c>
      <c r="DW90" s="619">
        <v>663007</v>
      </c>
      <c r="DX90" s="619">
        <v>143528.9</v>
      </c>
      <c r="DY90" s="619">
        <v>1157678.0800000001</v>
      </c>
      <c r="EA90" s="619">
        <v>73155.649999999994</v>
      </c>
      <c r="EB90" s="619">
        <v>53780</v>
      </c>
      <c r="EC90" s="619">
        <v>4240</v>
      </c>
      <c r="ED90" s="619">
        <v>5460960</v>
      </c>
      <c r="EE90" s="619">
        <v>905500</v>
      </c>
      <c r="EF90" s="619">
        <v>1052000</v>
      </c>
      <c r="EI90" s="619">
        <v>54070</v>
      </c>
      <c r="EK90" s="619">
        <v>0</v>
      </c>
      <c r="EU90" s="619">
        <v>942500</v>
      </c>
      <c r="EW90" s="619">
        <v>8215163.7000000002</v>
      </c>
      <c r="EX90" s="619">
        <v>70000</v>
      </c>
      <c r="EY90" s="619">
        <v>83200</v>
      </c>
      <c r="FB90" s="619">
        <v>54815</v>
      </c>
      <c r="FC90" s="619">
        <v>70290</v>
      </c>
      <c r="FH90" s="619">
        <v>70000</v>
      </c>
      <c r="FJ90" s="619">
        <v>0</v>
      </c>
      <c r="FK90" s="619">
        <v>0</v>
      </c>
      <c r="FM90" s="619">
        <v>0</v>
      </c>
      <c r="FO90" s="619">
        <v>120000</v>
      </c>
      <c r="FP90" s="619">
        <v>30000</v>
      </c>
      <c r="FT90" s="619">
        <v>70000</v>
      </c>
      <c r="FY90" s="619">
        <v>70000</v>
      </c>
      <c r="FZ90" s="619">
        <v>0</v>
      </c>
      <c r="GA90" s="619">
        <v>660128.76</v>
      </c>
      <c r="GB90" s="619">
        <v>120000</v>
      </c>
      <c r="GC90" s="619">
        <v>328244.84999999998</v>
      </c>
      <c r="GD90" s="619">
        <v>137455</v>
      </c>
      <c r="GG90" s="619">
        <v>0</v>
      </c>
      <c r="GH90" s="619">
        <v>1371000</v>
      </c>
      <c r="GI90" s="619">
        <v>39000</v>
      </c>
      <c r="GL90" s="619">
        <v>45000</v>
      </c>
      <c r="GN90" s="619">
        <v>32000</v>
      </c>
      <c r="GO90" s="619">
        <v>54000</v>
      </c>
      <c r="GQ90" s="619">
        <v>3999930</v>
      </c>
      <c r="GR90" s="619">
        <v>41500</v>
      </c>
      <c r="GU90" s="619">
        <v>24862</v>
      </c>
      <c r="GZ90" s="619">
        <v>56000</v>
      </c>
      <c r="HH90" s="619">
        <v>92310</v>
      </c>
      <c r="HJ90" s="619">
        <v>181860.35</v>
      </c>
      <c r="HW90" s="619">
        <v>89935.64</v>
      </c>
      <c r="IM90" s="619">
        <v>66720</v>
      </c>
      <c r="IN90" s="619">
        <v>109500</v>
      </c>
      <c r="IO90" s="619">
        <v>54178.400000000001</v>
      </c>
      <c r="IR90" s="619">
        <v>185667</v>
      </c>
      <c r="IT90" s="619">
        <v>555839.26</v>
      </c>
      <c r="IU90" s="619">
        <v>15000</v>
      </c>
      <c r="IV90" s="619">
        <v>29596.2</v>
      </c>
      <c r="IX90" s="619">
        <v>190016.3</v>
      </c>
      <c r="JA90" s="619">
        <v>13370</v>
      </c>
      <c r="JB90" s="619">
        <v>35675</v>
      </c>
      <c r="JC90" s="619">
        <v>0</v>
      </c>
      <c r="JG90" s="619">
        <v>1252702</v>
      </c>
      <c r="JI90" s="619">
        <v>32208</v>
      </c>
      <c r="JK90" s="619">
        <v>17890</v>
      </c>
      <c r="JL90" s="619">
        <v>77040</v>
      </c>
      <c r="JO90" s="619">
        <v>1405875</v>
      </c>
      <c r="JS90" s="619">
        <v>932000</v>
      </c>
      <c r="JY90" s="619">
        <v>3327100</v>
      </c>
      <c r="JZ90" s="619">
        <v>38475.199999999997</v>
      </c>
      <c r="KA90" s="619">
        <v>100149.8</v>
      </c>
      <c r="KC90" s="619">
        <v>82646.8</v>
      </c>
      <c r="KE90" s="619">
        <v>70000</v>
      </c>
      <c r="KG90" s="619">
        <v>155037.65</v>
      </c>
      <c r="KH90" s="619">
        <v>140000</v>
      </c>
      <c r="KL90" s="619">
        <v>73922.81</v>
      </c>
      <c r="KM90" s="619">
        <v>126654.1</v>
      </c>
      <c r="KR90" s="619">
        <v>18780070</v>
      </c>
      <c r="KT90" s="619">
        <v>11190</v>
      </c>
      <c r="KU90" s="619">
        <v>1377759.36</v>
      </c>
      <c r="KW90" s="619">
        <v>10000</v>
      </c>
      <c r="KZ90" s="619">
        <v>449600</v>
      </c>
      <c r="LA90" s="619">
        <v>1174798.67</v>
      </c>
      <c r="LC90" s="619">
        <v>1824500</v>
      </c>
      <c r="LD90" s="619">
        <v>3573648</v>
      </c>
      <c r="LG90" s="619">
        <v>234004</v>
      </c>
      <c r="LL90" s="619">
        <v>623316.59</v>
      </c>
      <c r="LS90" s="619">
        <v>40500</v>
      </c>
      <c r="LV90" s="619">
        <v>333335.59000000003</v>
      </c>
      <c r="LW90" s="619">
        <v>0</v>
      </c>
      <c r="LX90" s="619">
        <v>552507.6</v>
      </c>
      <c r="LZ90" s="619">
        <v>120000</v>
      </c>
      <c r="MB90" s="619">
        <v>0</v>
      </c>
      <c r="MC90" s="619">
        <v>-5562.2</v>
      </c>
      <c r="ME90" s="619">
        <v>0</v>
      </c>
      <c r="MH90" s="619">
        <v>328314</v>
      </c>
      <c r="MK90" s="619">
        <v>1284385</v>
      </c>
      <c r="ML90" s="619">
        <v>18897.599999999999</v>
      </c>
      <c r="MT90" s="619">
        <v>188650</v>
      </c>
      <c r="MV90" s="619">
        <v>646640</v>
      </c>
      <c r="MX90" s="619">
        <v>187275</v>
      </c>
      <c r="MY90" s="619">
        <v>596804</v>
      </c>
      <c r="MZ90" s="619">
        <v>1537180</v>
      </c>
      <c r="NH90" s="619">
        <v>75260</v>
      </c>
      <c r="NQ90" s="619">
        <v>125804.2</v>
      </c>
      <c r="NT90" s="619">
        <v>4560</v>
      </c>
      <c r="NU90" s="619">
        <v>600</v>
      </c>
      <c r="NW90" s="619">
        <v>0</v>
      </c>
      <c r="OH90" s="619">
        <v>3653609.35</v>
      </c>
      <c r="OI90" s="619">
        <v>903364.4</v>
      </c>
      <c r="ON90" s="619">
        <v>109237.67</v>
      </c>
      <c r="OO90" s="619">
        <v>214000</v>
      </c>
      <c r="OP90" s="619">
        <v>11779658.07</v>
      </c>
      <c r="OR90" s="619">
        <v>544571.66</v>
      </c>
      <c r="OS90" s="619">
        <v>16705</v>
      </c>
      <c r="OY90" s="619">
        <v>1122900</v>
      </c>
      <c r="PA90" s="619">
        <v>124559.27</v>
      </c>
      <c r="PC90" s="619">
        <v>22005191.200000003</v>
      </c>
      <c r="PD90" s="619">
        <v>41000</v>
      </c>
      <c r="PE90" s="619">
        <v>775520</v>
      </c>
      <c r="PG90" s="619">
        <v>0</v>
      </c>
      <c r="PH90" s="619">
        <v>150000</v>
      </c>
      <c r="PI90" s="619">
        <v>105000</v>
      </c>
      <c r="PK90" s="619">
        <v>953574</v>
      </c>
      <c r="PL90" s="619">
        <v>153000</v>
      </c>
      <c r="PM90" s="619">
        <v>1289380</v>
      </c>
      <c r="PN90" s="619">
        <v>878470.55</v>
      </c>
      <c r="PO90" s="619">
        <v>71492.100000000006</v>
      </c>
      <c r="PS90" s="619">
        <v>20000</v>
      </c>
      <c r="PU90" s="619">
        <v>15000</v>
      </c>
      <c r="PV90" s="619">
        <v>39883.18</v>
      </c>
      <c r="PY90" s="619">
        <v>9997437.7400000002</v>
      </c>
      <c r="QB90" s="619">
        <v>0</v>
      </c>
      <c r="QE90" s="619">
        <v>624800</v>
      </c>
      <c r="QF90" s="619">
        <v>4455</v>
      </c>
      <c r="QH90" s="619">
        <v>760</v>
      </c>
      <c r="QJ90" s="619">
        <v>187754.45</v>
      </c>
      <c r="QO90" s="619">
        <v>1153333.21</v>
      </c>
      <c r="QP90" s="619">
        <v>766435.08</v>
      </c>
      <c r="QQ90" s="619">
        <v>8666.4</v>
      </c>
      <c r="QR90" s="619">
        <v>57217.62</v>
      </c>
      <c r="QW90" s="619">
        <v>118965.56</v>
      </c>
      <c r="QY90" s="619">
        <v>3716280</v>
      </c>
      <c r="QZ90" s="619">
        <v>355427.28</v>
      </c>
      <c r="RB90" s="619">
        <v>1617579.9</v>
      </c>
      <c r="RC90" s="619">
        <v>753000</v>
      </c>
      <c r="RD90" s="619">
        <v>28999.8</v>
      </c>
      <c r="RE90" s="619">
        <v>238143.5</v>
      </c>
      <c r="RF90" s="619">
        <v>6750</v>
      </c>
      <c r="RG90" s="619">
        <v>21902.9</v>
      </c>
      <c r="RI90" s="619">
        <v>115695</v>
      </c>
      <c r="RJ90" s="619">
        <v>1146000</v>
      </c>
      <c r="RL90" s="619">
        <v>293878.8</v>
      </c>
      <c r="RM90" s="619">
        <v>116320</v>
      </c>
      <c r="RO90" s="619">
        <v>32985</v>
      </c>
      <c r="RP90" s="619">
        <v>655159.81999999995</v>
      </c>
      <c r="RQ90" s="619">
        <v>1453750</v>
      </c>
      <c r="RV90" s="619">
        <v>205500</v>
      </c>
      <c r="RW90" s="619">
        <v>325840.59999999998</v>
      </c>
      <c r="RZ90" s="619">
        <v>38957.699999999997</v>
      </c>
      <c r="SA90" s="619">
        <v>61650.8</v>
      </c>
      <c r="SB90" s="619">
        <v>190025</v>
      </c>
      <c r="SI90" s="619">
        <v>52539.5</v>
      </c>
      <c r="SJ90" s="619">
        <v>139651.71</v>
      </c>
      <c r="SN90" s="619">
        <v>50000</v>
      </c>
      <c r="SV90" s="619">
        <v>850600</v>
      </c>
      <c r="TC90" s="619">
        <v>10581813</v>
      </c>
      <c r="TJ90" s="619">
        <v>17659032.16</v>
      </c>
      <c r="TQ90" s="619">
        <v>146801.63</v>
      </c>
      <c r="TR90" s="619">
        <v>1417370</v>
      </c>
      <c r="TZ90" s="619">
        <v>5606940</v>
      </c>
      <c r="UB90" s="619">
        <v>29000</v>
      </c>
      <c r="UF90" s="619">
        <v>720000</v>
      </c>
      <c r="UK90" s="619">
        <v>499500</v>
      </c>
      <c r="UQ90" s="619">
        <v>7273054.1399999997</v>
      </c>
      <c r="UT90" s="619">
        <v>3303700</v>
      </c>
      <c r="UW90" s="619">
        <v>1537000</v>
      </c>
      <c r="VB90" s="619">
        <v>0</v>
      </c>
      <c r="VD90" s="619">
        <v>1151150</v>
      </c>
      <c r="VI90" s="619">
        <v>2382732.39</v>
      </c>
      <c r="VL90" s="619">
        <v>0</v>
      </c>
      <c r="VP90" s="619">
        <v>0</v>
      </c>
      <c r="VQ90" s="619">
        <v>2496280</v>
      </c>
      <c r="VR90" s="619">
        <v>136200</v>
      </c>
      <c r="VS90" s="619">
        <v>731300</v>
      </c>
      <c r="VT90" s="619">
        <v>28000</v>
      </c>
      <c r="VV90" s="619">
        <v>6649310</v>
      </c>
      <c r="WA90" s="619">
        <v>58000</v>
      </c>
      <c r="WC90" s="619">
        <v>1706600</v>
      </c>
      <c r="WI90" s="619">
        <v>240800</v>
      </c>
      <c r="WJ90" s="619">
        <v>20000</v>
      </c>
      <c r="WM90" s="619">
        <v>3768750</v>
      </c>
      <c r="WO90" s="619">
        <v>4539035</v>
      </c>
      <c r="WP90" s="619">
        <v>756000</v>
      </c>
      <c r="WV90" s="619">
        <v>7287210</v>
      </c>
      <c r="WY90" s="619">
        <v>0</v>
      </c>
      <c r="XD90" s="619">
        <v>534600</v>
      </c>
      <c r="XI90" s="619">
        <v>0</v>
      </c>
      <c r="XK90" s="619">
        <v>143364</v>
      </c>
      <c r="XL90" s="619">
        <v>10753400</v>
      </c>
      <c r="XM90" s="619">
        <v>1026200</v>
      </c>
      <c r="XO90" s="619">
        <v>3305400</v>
      </c>
      <c r="XR90" s="619">
        <v>3430000</v>
      </c>
      <c r="XS90" s="619">
        <v>5025700</v>
      </c>
      <c r="XT90" s="619">
        <v>55629.3</v>
      </c>
      <c r="XZ90" s="619">
        <v>4400</v>
      </c>
      <c r="YC90" s="619">
        <v>0</v>
      </c>
      <c r="YE90" s="619">
        <v>67089</v>
      </c>
      <c r="YH90" s="619">
        <v>3358943</v>
      </c>
      <c r="YJ90" s="619">
        <v>3613362.53</v>
      </c>
      <c r="YN90" s="619">
        <v>5910650</v>
      </c>
      <c r="YO90" s="619">
        <v>3154200</v>
      </c>
      <c r="YW90" s="619">
        <v>148500</v>
      </c>
      <c r="YX90" s="619">
        <v>170680</v>
      </c>
      <c r="YY90" s="619">
        <v>11021.78</v>
      </c>
      <c r="ZA90" s="619">
        <v>32000</v>
      </c>
      <c r="ZD90" s="619">
        <v>1658920</v>
      </c>
      <c r="ZE90" s="619">
        <v>332098</v>
      </c>
      <c r="ZF90" s="619">
        <v>3356880</v>
      </c>
      <c r="ZG90" s="619">
        <v>0</v>
      </c>
      <c r="ZI90" s="619">
        <v>38520</v>
      </c>
      <c r="ZL90" s="619">
        <v>1639780</v>
      </c>
      <c r="ZM90" s="619">
        <v>3140233</v>
      </c>
      <c r="ZO90" s="619">
        <v>50666.9</v>
      </c>
      <c r="ZQ90" s="619">
        <v>574600</v>
      </c>
      <c r="ZU90" s="619">
        <v>2706420</v>
      </c>
      <c r="ZV90" s="619">
        <v>4169690</v>
      </c>
      <c r="ZZ90" s="619">
        <v>6493200</v>
      </c>
      <c r="AAH90" s="619">
        <v>237473.75</v>
      </c>
      <c r="AAI90" s="619">
        <v>6334695</v>
      </c>
      <c r="AAK90" s="619">
        <v>2326770</v>
      </c>
      <c r="AAL90" s="619">
        <v>31201</v>
      </c>
      <c r="AAN90" s="619">
        <v>833240</v>
      </c>
      <c r="AAP90" s="619">
        <v>3253581.3</v>
      </c>
      <c r="AAQ90" s="619">
        <v>2800</v>
      </c>
      <c r="AAS90" s="619">
        <v>1063146.52</v>
      </c>
      <c r="AAT90" s="619">
        <v>22415450</v>
      </c>
      <c r="AAX90" s="619">
        <v>3947950</v>
      </c>
      <c r="ABA90" s="619">
        <v>6157383.2000000002</v>
      </c>
      <c r="ABI90" s="619">
        <v>0</v>
      </c>
      <c r="ABJ90" s="619">
        <v>16721900</v>
      </c>
      <c r="ABK90" s="619">
        <v>25220</v>
      </c>
      <c r="ABL90" s="619">
        <v>161467.6</v>
      </c>
      <c r="ABP90" s="619">
        <v>221000</v>
      </c>
      <c r="ACE90" s="619">
        <v>407553.78</v>
      </c>
      <c r="ACN90" s="619">
        <v>98542.720000000001</v>
      </c>
      <c r="ACV90" s="619">
        <v>1167745.5</v>
      </c>
      <c r="ACY90" s="619">
        <v>99139.4</v>
      </c>
      <c r="ADB90" s="619">
        <v>151597.6</v>
      </c>
      <c r="ADC90" s="619">
        <v>70000</v>
      </c>
      <c r="ADD90" s="619">
        <v>280000</v>
      </c>
      <c r="ADG90" s="619">
        <v>1579690</v>
      </c>
      <c r="ADH90" s="619">
        <v>489920</v>
      </c>
      <c r="ADJ90" s="619">
        <v>74016.179999999993</v>
      </c>
      <c r="ADN90" s="619">
        <v>169692.37</v>
      </c>
      <c r="ADO90" s="619">
        <v>14766</v>
      </c>
      <c r="ADR90" s="619">
        <v>22500</v>
      </c>
      <c r="ADS90" s="619">
        <v>831897</v>
      </c>
      <c r="ADV90" s="619">
        <v>9685</v>
      </c>
      <c r="ADZ90" s="619">
        <v>1750150</v>
      </c>
      <c r="AEE90" s="619">
        <v>0</v>
      </c>
      <c r="AEH90" s="619">
        <v>491402.37</v>
      </c>
      <c r="AES90" s="619">
        <v>266693.5</v>
      </c>
      <c r="AET90" s="619">
        <v>2060868.62</v>
      </c>
      <c r="AEX90" s="619">
        <v>0</v>
      </c>
      <c r="AEY90" s="619">
        <v>214101.13</v>
      </c>
      <c r="AFC90" s="619">
        <v>17505.2</v>
      </c>
      <c r="AFD90" s="619">
        <v>45000</v>
      </c>
      <c r="AFR90" s="619">
        <v>2390878.2000000002</v>
      </c>
      <c r="AFU90" s="619">
        <v>4345</v>
      </c>
      <c r="AFW90" s="619">
        <v>35020.03</v>
      </c>
      <c r="AGC90" s="619">
        <v>6393102.0499999998</v>
      </c>
      <c r="AGD90" s="619">
        <v>14680</v>
      </c>
      <c r="AGG90" s="619">
        <v>1927568</v>
      </c>
      <c r="AGV90" s="619">
        <v>0</v>
      </c>
      <c r="AGZ90" s="619">
        <v>34216.46</v>
      </c>
      <c r="AHC90" s="619">
        <v>1486550</v>
      </c>
      <c r="AHG90" s="619">
        <v>7800.3</v>
      </c>
      <c r="AHK90" s="619">
        <v>28741.27</v>
      </c>
      <c r="AHN90" s="619">
        <v>30000</v>
      </c>
      <c r="AHP90" s="619">
        <v>56771.4</v>
      </c>
      <c r="AHQ90" s="613">
        <v>282110.45</v>
      </c>
      <c r="AHR90" s="613">
        <v>79855</v>
      </c>
      <c r="AHS90" s="613">
        <v>167053</v>
      </c>
      <c r="AHT90" s="619">
        <f t="shared" si="79"/>
        <v>422732384.4199999</v>
      </c>
      <c r="AHV90" s="627" t="s">
        <v>6273</v>
      </c>
      <c r="AHW90" s="627" t="s">
        <v>6114</v>
      </c>
      <c r="AHX90" s="627" t="s">
        <v>6115</v>
      </c>
    </row>
    <row r="91" spans="1:908" x14ac:dyDescent="0.8">
      <c r="A91" s="613" t="str">
        <f t="shared" si="78"/>
        <v>ภาระ</v>
      </c>
      <c r="B91" s="618" t="s">
        <v>6116</v>
      </c>
      <c r="C91" s="619" t="s">
        <v>6117</v>
      </c>
      <c r="D91" s="619">
        <v>95945</v>
      </c>
      <c r="E91" s="619">
        <v>906322</v>
      </c>
      <c r="F91" s="619">
        <v>3529202</v>
      </c>
      <c r="G91" s="619">
        <v>37360</v>
      </c>
      <c r="H91" s="619">
        <v>656450</v>
      </c>
      <c r="I91" s="619">
        <v>400875</v>
      </c>
      <c r="K91" s="619">
        <v>296119.5</v>
      </c>
      <c r="L91" s="619">
        <v>101111</v>
      </c>
      <c r="M91" s="619">
        <v>209900</v>
      </c>
      <c r="N91" s="619">
        <v>200260</v>
      </c>
      <c r="O91" s="619">
        <v>1278004</v>
      </c>
      <c r="P91" s="619">
        <v>1230</v>
      </c>
      <c r="Q91" s="619">
        <v>2426335</v>
      </c>
      <c r="R91" s="619">
        <v>127939.03</v>
      </c>
      <c r="S91" s="619">
        <v>3017160</v>
      </c>
      <c r="T91" s="619">
        <v>93865</v>
      </c>
      <c r="U91" s="619">
        <v>201260</v>
      </c>
      <c r="W91" s="619">
        <v>830305</v>
      </c>
      <c r="X91" s="619">
        <v>795725.21</v>
      </c>
      <c r="Y91" s="619">
        <v>176825</v>
      </c>
      <c r="Z91" s="619">
        <v>388680.3</v>
      </c>
      <c r="AA91" s="619">
        <v>1305354.45</v>
      </c>
      <c r="AB91" s="619">
        <v>257956</v>
      </c>
      <c r="AC91" s="619">
        <v>7729854</v>
      </c>
      <c r="AD91" s="619">
        <v>826595</v>
      </c>
      <c r="AE91" s="619">
        <v>5560132.8499999996</v>
      </c>
      <c r="AF91" s="619">
        <v>9386455.75</v>
      </c>
      <c r="AG91" s="619">
        <v>563488.4</v>
      </c>
      <c r="AH91" s="619">
        <v>5236544.75</v>
      </c>
      <c r="AI91" s="619">
        <v>10324579.82</v>
      </c>
      <c r="AJ91" s="619">
        <v>469940</v>
      </c>
      <c r="AK91" s="619">
        <v>691525</v>
      </c>
      <c r="AL91" s="619">
        <v>1257544.52</v>
      </c>
      <c r="AM91" s="619">
        <v>1096665</v>
      </c>
      <c r="AN91" s="619">
        <v>198544</v>
      </c>
      <c r="AO91" s="619">
        <v>792915</v>
      </c>
      <c r="AP91" s="619">
        <v>2701160.4</v>
      </c>
      <c r="AQ91" s="619">
        <v>975414</v>
      </c>
      <c r="AR91" s="619">
        <v>824133.05</v>
      </c>
      <c r="AS91" s="619">
        <v>1801910.7</v>
      </c>
      <c r="AU91" s="619">
        <v>32439.5</v>
      </c>
      <c r="AV91" s="619">
        <v>19600</v>
      </c>
      <c r="AX91" s="619">
        <v>534065</v>
      </c>
      <c r="AY91" s="619">
        <v>173105</v>
      </c>
      <c r="AZ91" s="619">
        <v>282998</v>
      </c>
      <c r="BA91" s="619">
        <v>143705</v>
      </c>
      <c r="BB91" s="619">
        <v>88675</v>
      </c>
      <c r="BC91" s="619">
        <v>34424</v>
      </c>
      <c r="BD91" s="619">
        <v>32405</v>
      </c>
      <c r="BE91" s="619">
        <v>42500</v>
      </c>
      <c r="BF91" s="619">
        <v>814638</v>
      </c>
      <c r="BG91" s="619">
        <v>63430</v>
      </c>
      <c r="BH91" s="619">
        <v>0</v>
      </c>
      <c r="BI91" s="619">
        <v>446475</v>
      </c>
      <c r="BJ91" s="619">
        <v>819804</v>
      </c>
      <c r="BK91" s="619">
        <v>402520</v>
      </c>
      <c r="BL91" s="619">
        <v>23777.5</v>
      </c>
      <c r="BM91" s="619">
        <v>237725</v>
      </c>
      <c r="BN91" s="619">
        <v>355555</v>
      </c>
      <c r="BO91" s="619">
        <v>162371.1</v>
      </c>
      <c r="BP91" s="619">
        <v>253890</v>
      </c>
      <c r="BQ91" s="619">
        <v>24800</v>
      </c>
      <c r="BS91" s="619">
        <v>98230</v>
      </c>
      <c r="BT91" s="619">
        <v>105081</v>
      </c>
      <c r="BU91" s="619">
        <v>135104</v>
      </c>
      <c r="BV91" s="619">
        <v>214881</v>
      </c>
      <c r="BW91" s="619">
        <v>179509</v>
      </c>
      <c r="BX91" s="619">
        <v>37275</v>
      </c>
      <c r="BY91" s="619">
        <v>326636</v>
      </c>
      <c r="BZ91" s="619">
        <v>2764988.91</v>
      </c>
      <c r="CA91" s="619">
        <v>755319</v>
      </c>
      <c r="CB91" s="619">
        <v>752157</v>
      </c>
      <c r="CC91" s="619">
        <v>1907953.6</v>
      </c>
      <c r="CD91" s="619">
        <v>614045</v>
      </c>
      <c r="CE91" s="619">
        <v>320310</v>
      </c>
      <c r="CF91" s="619">
        <v>82589</v>
      </c>
      <c r="CG91" s="619">
        <v>531647</v>
      </c>
      <c r="CH91" s="619">
        <v>425426.65</v>
      </c>
      <c r="CI91" s="619">
        <v>623340</v>
      </c>
      <c r="CJ91" s="619">
        <v>373410</v>
      </c>
      <c r="CK91" s="619">
        <v>540017.97</v>
      </c>
      <c r="CL91" s="619">
        <v>457711.1</v>
      </c>
      <c r="CM91" s="619">
        <v>28927</v>
      </c>
      <c r="CN91" s="619">
        <v>919453.36</v>
      </c>
      <c r="CO91" s="619">
        <v>88128.93</v>
      </c>
      <c r="CP91" s="619">
        <v>484339</v>
      </c>
      <c r="CQ91" s="619">
        <v>378902.72</v>
      </c>
      <c r="CR91" s="619">
        <v>638969.93000000005</v>
      </c>
      <c r="CS91" s="619">
        <v>397581.69</v>
      </c>
      <c r="CT91" s="619">
        <v>1809035.16</v>
      </c>
      <c r="CU91" s="619">
        <v>118945</v>
      </c>
      <c r="CV91" s="619">
        <v>263059</v>
      </c>
      <c r="CW91" s="619">
        <v>2192538.4</v>
      </c>
      <c r="CX91" s="619">
        <v>317134.09999999998</v>
      </c>
      <c r="CY91" s="619">
        <v>439589</v>
      </c>
      <c r="CZ91" s="619">
        <v>1116126.5</v>
      </c>
      <c r="DA91" s="619">
        <v>734422</v>
      </c>
      <c r="DB91" s="619">
        <v>2325833.1</v>
      </c>
      <c r="DC91" s="619">
        <v>1118247</v>
      </c>
      <c r="DD91" s="619">
        <v>1006539</v>
      </c>
      <c r="DE91" s="619">
        <v>333772</v>
      </c>
      <c r="DF91" s="619">
        <v>516452.5</v>
      </c>
      <c r="DG91" s="619">
        <v>296740</v>
      </c>
      <c r="DH91" s="619">
        <v>251753.95</v>
      </c>
      <c r="DI91" s="619">
        <v>2411679.9</v>
      </c>
      <c r="DJ91" s="619">
        <v>421295.5</v>
      </c>
      <c r="DK91" s="619">
        <v>3211568</v>
      </c>
      <c r="DL91" s="619">
        <v>235700</v>
      </c>
      <c r="DM91" s="619">
        <v>68165</v>
      </c>
      <c r="DN91" s="619">
        <v>111064.95</v>
      </c>
      <c r="DO91" s="619">
        <v>1177555</v>
      </c>
      <c r="DP91" s="619">
        <v>73509.8</v>
      </c>
      <c r="DQ91" s="619">
        <v>852968.69</v>
      </c>
      <c r="DR91" s="619">
        <v>181230</v>
      </c>
      <c r="DS91" s="619">
        <v>266337</v>
      </c>
      <c r="DT91" s="619">
        <v>6869912.5</v>
      </c>
      <c r="DU91" s="619">
        <v>329693.59999999998</v>
      </c>
      <c r="DV91" s="619">
        <v>1821635.1</v>
      </c>
      <c r="DW91" s="619">
        <v>4922897.59</v>
      </c>
      <c r="DX91" s="619">
        <v>520447.6</v>
      </c>
      <c r="DY91" s="619">
        <v>1192589.3400000001</v>
      </c>
      <c r="DZ91" s="619">
        <v>1224002.7</v>
      </c>
      <c r="EA91" s="619">
        <v>371366.2</v>
      </c>
      <c r="EB91" s="619">
        <v>184803</v>
      </c>
      <c r="EC91" s="619">
        <v>1272429.8999999999</v>
      </c>
      <c r="ED91" s="619">
        <v>241777.81</v>
      </c>
      <c r="EE91" s="619">
        <v>3976980</v>
      </c>
      <c r="EF91" s="619">
        <v>32600</v>
      </c>
      <c r="EG91" s="619">
        <v>188782.6</v>
      </c>
      <c r="EH91" s="619">
        <v>359231</v>
      </c>
      <c r="EI91" s="619">
        <v>1058147</v>
      </c>
      <c r="EJ91" s="619">
        <v>535451</v>
      </c>
      <c r="EK91" s="619">
        <v>87970</v>
      </c>
      <c r="EL91" s="619">
        <v>511723.5</v>
      </c>
      <c r="EM91" s="619">
        <v>1000</v>
      </c>
      <c r="EN91" s="619">
        <v>965498</v>
      </c>
      <c r="EO91" s="619">
        <v>754327.4</v>
      </c>
      <c r="EP91" s="619">
        <v>1613840.27</v>
      </c>
      <c r="EQ91" s="619">
        <v>266132.5</v>
      </c>
      <c r="ER91" s="619">
        <v>10825</v>
      </c>
      <c r="ES91" s="619">
        <v>49600</v>
      </c>
      <c r="ET91" s="619">
        <v>2472044.7999999998</v>
      </c>
      <c r="EU91" s="619">
        <v>1209050.8999999999</v>
      </c>
      <c r="EV91" s="619">
        <v>272085.2</v>
      </c>
      <c r="EW91" s="619">
        <v>1108709.6499999999</v>
      </c>
      <c r="EX91" s="619">
        <v>96800</v>
      </c>
      <c r="EY91" s="619">
        <v>495182.4</v>
      </c>
      <c r="EZ91" s="619">
        <v>1168616.2</v>
      </c>
      <c r="FA91" s="619">
        <v>147540</v>
      </c>
      <c r="FB91" s="619">
        <v>1120561.3500000001</v>
      </c>
      <c r="FC91" s="619">
        <v>449007.05</v>
      </c>
      <c r="FD91" s="619">
        <v>152570</v>
      </c>
      <c r="FE91" s="619">
        <v>169297</v>
      </c>
      <c r="FF91" s="619">
        <v>355305</v>
      </c>
      <c r="FG91" s="619">
        <v>257066.65</v>
      </c>
      <c r="FH91" s="619">
        <v>307224.38</v>
      </c>
      <c r="FI91" s="619">
        <v>2590854</v>
      </c>
      <c r="FJ91" s="619">
        <v>53149</v>
      </c>
      <c r="FK91" s="619">
        <v>28100.1</v>
      </c>
      <c r="FM91" s="619">
        <v>215723.7</v>
      </c>
      <c r="FN91" s="619">
        <v>222398.5</v>
      </c>
      <c r="FO91" s="619">
        <v>110967.42</v>
      </c>
      <c r="FP91" s="619">
        <v>40645</v>
      </c>
      <c r="FR91" s="619">
        <v>367851.31</v>
      </c>
      <c r="FS91" s="619">
        <v>1364179.77</v>
      </c>
      <c r="FT91" s="619">
        <v>344122.1</v>
      </c>
      <c r="FU91" s="619">
        <v>681240</v>
      </c>
      <c r="FV91" s="619">
        <v>198412.3</v>
      </c>
      <c r="FW91" s="619">
        <v>8101004</v>
      </c>
      <c r="FX91" s="619">
        <v>2172211.0099999998</v>
      </c>
      <c r="FY91" s="619">
        <v>2184598.2999999998</v>
      </c>
      <c r="FZ91" s="619">
        <v>170555.53</v>
      </c>
      <c r="GA91" s="619">
        <v>4074981.9</v>
      </c>
      <c r="GB91" s="619">
        <v>365635</v>
      </c>
      <c r="GC91" s="619">
        <v>613131</v>
      </c>
      <c r="GD91" s="619">
        <v>440664</v>
      </c>
      <c r="GE91" s="619">
        <v>16000</v>
      </c>
      <c r="GF91" s="619">
        <v>117534</v>
      </c>
      <c r="GG91" s="619">
        <v>256940</v>
      </c>
      <c r="GH91" s="619">
        <v>1125934.75</v>
      </c>
      <c r="GI91" s="619">
        <v>207513.2</v>
      </c>
      <c r="GJ91" s="619">
        <v>30650</v>
      </c>
      <c r="GK91" s="619">
        <v>579809.03</v>
      </c>
      <c r="GL91" s="619">
        <v>660136.75</v>
      </c>
      <c r="GM91" s="619">
        <v>103525.7</v>
      </c>
      <c r="GN91" s="619">
        <v>112465.1</v>
      </c>
      <c r="GO91" s="619">
        <v>432402.4</v>
      </c>
      <c r="GP91" s="619">
        <v>44012.4</v>
      </c>
      <c r="GQ91" s="619">
        <v>2204662.35</v>
      </c>
      <c r="GR91" s="619">
        <v>475711.14</v>
      </c>
      <c r="GS91" s="619">
        <v>25390</v>
      </c>
      <c r="GT91" s="619">
        <v>201275</v>
      </c>
      <c r="GU91" s="619">
        <v>121692</v>
      </c>
      <c r="GV91" s="619">
        <v>115428.41</v>
      </c>
      <c r="GW91" s="619">
        <v>207035.2</v>
      </c>
      <c r="GX91" s="619">
        <v>150224</v>
      </c>
      <c r="GY91" s="619">
        <v>22371453.18</v>
      </c>
      <c r="GZ91" s="619">
        <v>566985</v>
      </c>
      <c r="HA91" s="619">
        <v>338832</v>
      </c>
      <c r="HB91" s="619">
        <v>267776</v>
      </c>
      <c r="HC91" s="619">
        <v>900414</v>
      </c>
      <c r="HD91" s="619">
        <v>0</v>
      </c>
      <c r="HE91" s="619">
        <v>7951107.7000000002</v>
      </c>
      <c r="HF91" s="619">
        <v>592384</v>
      </c>
      <c r="HG91" s="619">
        <v>398602</v>
      </c>
      <c r="HH91" s="619">
        <v>955227.52</v>
      </c>
      <c r="HI91" s="619">
        <v>416055</v>
      </c>
      <c r="HJ91" s="619">
        <v>527939.86</v>
      </c>
      <c r="HK91" s="619">
        <v>2683047.56</v>
      </c>
      <c r="HL91" s="619">
        <v>3789834.5</v>
      </c>
      <c r="HM91" s="619">
        <v>1903843</v>
      </c>
      <c r="HN91" s="619">
        <v>1114844</v>
      </c>
      <c r="HO91" s="619">
        <v>610158.5</v>
      </c>
      <c r="HP91" s="619">
        <v>176890</v>
      </c>
      <c r="HQ91" s="619">
        <v>1611222.9</v>
      </c>
      <c r="HR91" s="619">
        <v>1054045.25</v>
      </c>
      <c r="HS91" s="619">
        <v>195205.77</v>
      </c>
      <c r="HT91" s="619">
        <v>2669600.5</v>
      </c>
      <c r="HU91" s="619">
        <v>1926152.3</v>
      </c>
      <c r="HV91" s="619">
        <v>511728.33</v>
      </c>
      <c r="HW91" s="619">
        <v>78197</v>
      </c>
      <c r="HX91" s="619">
        <v>370061.2</v>
      </c>
      <c r="HY91" s="619">
        <v>810531.25</v>
      </c>
      <c r="HZ91" s="619">
        <v>266476.03000000003</v>
      </c>
      <c r="IA91" s="619">
        <v>300654</v>
      </c>
      <c r="IB91" s="619">
        <v>1069969</v>
      </c>
      <c r="IC91" s="619">
        <v>334143.7</v>
      </c>
      <c r="ID91" s="619">
        <v>1078125.3500000001</v>
      </c>
      <c r="IE91" s="619">
        <v>735214</v>
      </c>
      <c r="IF91" s="619">
        <v>245490.25</v>
      </c>
      <c r="IG91" s="619">
        <v>179218.11</v>
      </c>
      <c r="IH91" s="619">
        <v>403232</v>
      </c>
      <c r="II91" s="619">
        <v>342680</v>
      </c>
      <c r="IJ91" s="619">
        <v>3900</v>
      </c>
      <c r="IK91" s="619">
        <v>175163</v>
      </c>
      <c r="IL91" s="619">
        <v>1218887.2</v>
      </c>
      <c r="IM91" s="619">
        <v>939799</v>
      </c>
      <c r="IN91" s="619">
        <v>284225</v>
      </c>
      <c r="IO91" s="619">
        <v>199171</v>
      </c>
      <c r="IP91" s="619">
        <v>122140</v>
      </c>
      <c r="IQ91" s="619">
        <v>66080</v>
      </c>
      <c r="IR91" s="619">
        <v>918159.48</v>
      </c>
      <c r="IS91" s="619">
        <v>183908.5</v>
      </c>
      <c r="IU91" s="619">
        <v>736700</v>
      </c>
      <c r="IV91" s="619">
        <v>0</v>
      </c>
      <c r="IW91" s="619">
        <v>357908.45</v>
      </c>
      <c r="IX91" s="619">
        <v>227793.3</v>
      </c>
      <c r="IY91" s="619">
        <v>10863.5</v>
      </c>
      <c r="IZ91" s="619">
        <v>491000</v>
      </c>
      <c r="JA91" s="619">
        <v>36370</v>
      </c>
      <c r="JB91" s="619">
        <v>283455</v>
      </c>
      <c r="JC91" s="619">
        <v>327940</v>
      </c>
      <c r="JD91" s="619">
        <v>738398.1</v>
      </c>
      <c r="JE91" s="619">
        <v>849931</v>
      </c>
      <c r="JF91" s="619">
        <v>214450</v>
      </c>
      <c r="JG91" s="619">
        <v>4239840</v>
      </c>
      <c r="JH91" s="619">
        <v>407917</v>
      </c>
      <c r="JI91" s="619">
        <v>322176</v>
      </c>
      <c r="JJ91" s="619">
        <v>159495</v>
      </c>
      <c r="JK91" s="619">
        <v>158013.63</v>
      </c>
      <c r="JL91" s="619">
        <v>2297375.5</v>
      </c>
      <c r="JM91" s="619">
        <v>92659</v>
      </c>
      <c r="JN91" s="619">
        <v>325846.8</v>
      </c>
      <c r="JO91" s="619">
        <v>720816.9</v>
      </c>
      <c r="JP91" s="619">
        <v>1980976.6</v>
      </c>
      <c r="JQ91" s="619">
        <v>61172</v>
      </c>
      <c r="JR91" s="619">
        <v>692772.9</v>
      </c>
      <c r="JS91" s="619">
        <v>723910</v>
      </c>
      <c r="JT91" s="619">
        <v>848615</v>
      </c>
      <c r="JU91" s="619">
        <v>172695.8</v>
      </c>
      <c r="JV91" s="619">
        <v>138225</v>
      </c>
      <c r="JW91" s="619">
        <v>165236.75</v>
      </c>
      <c r="JY91" s="619">
        <v>335116.5</v>
      </c>
      <c r="JZ91" s="619">
        <v>329235</v>
      </c>
      <c r="KA91" s="619">
        <v>142980</v>
      </c>
      <c r="KB91" s="619">
        <v>265935.01</v>
      </c>
      <c r="KC91" s="619">
        <v>0</v>
      </c>
      <c r="KD91" s="619">
        <v>311233.34999999998</v>
      </c>
      <c r="KE91" s="619">
        <v>40367</v>
      </c>
      <c r="KF91" s="619">
        <v>800</v>
      </c>
      <c r="KG91" s="619">
        <v>35769</v>
      </c>
      <c r="KH91" s="619">
        <v>91963.7</v>
      </c>
      <c r="KI91" s="619">
        <v>7331315</v>
      </c>
      <c r="KJ91" s="619">
        <v>1786693.8</v>
      </c>
      <c r="KK91" s="619">
        <v>159363</v>
      </c>
      <c r="KL91" s="619">
        <v>771585.57</v>
      </c>
      <c r="KM91" s="619">
        <v>0</v>
      </c>
      <c r="KN91" s="619">
        <v>3000</v>
      </c>
      <c r="KO91" s="619">
        <v>1472317.71</v>
      </c>
      <c r="KP91" s="619">
        <v>114874</v>
      </c>
      <c r="KQ91" s="619">
        <v>358187.78</v>
      </c>
      <c r="KR91" s="619">
        <v>3871776.8</v>
      </c>
      <c r="KS91" s="619">
        <v>199476.95</v>
      </c>
      <c r="KT91" s="619">
        <v>1546905</v>
      </c>
      <c r="KU91" s="619">
        <v>1819426.94</v>
      </c>
      <c r="KV91" s="619">
        <v>339462.25</v>
      </c>
      <c r="KW91" s="619">
        <v>740860.65</v>
      </c>
      <c r="KX91" s="619">
        <v>2144637.5699999998</v>
      </c>
      <c r="KY91" s="619">
        <v>158602.45000000001</v>
      </c>
      <c r="KZ91" s="619">
        <v>1863317</v>
      </c>
      <c r="LA91" s="619">
        <v>941591</v>
      </c>
      <c r="LB91" s="619">
        <v>408204.4</v>
      </c>
      <c r="LC91" s="619">
        <v>787130</v>
      </c>
      <c r="LD91" s="619">
        <v>113025</v>
      </c>
      <c r="LE91" s="619">
        <v>535082.9</v>
      </c>
      <c r="LF91" s="619">
        <v>479653.55</v>
      </c>
      <c r="LG91" s="619">
        <v>196018</v>
      </c>
      <c r="LH91" s="619">
        <v>20225897</v>
      </c>
      <c r="LI91" s="619">
        <v>3556078</v>
      </c>
      <c r="LJ91" s="619">
        <v>417335.5</v>
      </c>
      <c r="LK91" s="619">
        <v>933860</v>
      </c>
      <c r="LL91" s="619">
        <v>284102.17</v>
      </c>
      <c r="LM91" s="619">
        <v>683525.56</v>
      </c>
      <c r="LN91" s="619">
        <v>3606</v>
      </c>
      <c r="LO91" s="619">
        <v>146057</v>
      </c>
      <c r="LP91" s="619">
        <v>748555.5</v>
      </c>
      <c r="LQ91" s="619">
        <v>1746101</v>
      </c>
      <c r="LR91" s="619">
        <v>129645</v>
      </c>
      <c r="LS91" s="619">
        <v>1130550</v>
      </c>
      <c r="LT91" s="619">
        <v>40000</v>
      </c>
      <c r="LU91" s="619">
        <v>112427</v>
      </c>
      <c r="LV91" s="619">
        <v>953060</v>
      </c>
      <c r="LW91" s="619">
        <v>5694562.71</v>
      </c>
      <c r="LX91" s="619">
        <v>823750</v>
      </c>
      <c r="LY91" s="619">
        <v>2287285</v>
      </c>
      <c r="LZ91" s="619">
        <v>249460.52</v>
      </c>
      <c r="MA91" s="619">
        <v>440330</v>
      </c>
      <c r="MB91" s="619">
        <v>314274.34999999998</v>
      </c>
      <c r="MC91" s="619">
        <v>525931.24</v>
      </c>
      <c r="MD91" s="619">
        <v>179153.7</v>
      </c>
      <c r="ME91" s="619">
        <v>79390</v>
      </c>
      <c r="MF91" s="619">
        <v>1046200</v>
      </c>
      <c r="MG91" s="619">
        <v>125538</v>
      </c>
      <c r="MH91" s="619">
        <v>2818553</v>
      </c>
      <c r="MI91" s="619">
        <v>268832</v>
      </c>
      <c r="MJ91" s="619">
        <v>579085.5</v>
      </c>
      <c r="MK91" s="619">
        <v>58844</v>
      </c>
      <c r="ML91" s="619">
        <v>1703247.6</v>
      </c>
      <c r="MM91" s="619">
        <v>633994</v>
      </c>
      <c r="MN91" s="619">
        <v>1023594</v>
      </c>
      <c r="MO91" s="619">
        <v>373143.9</v>
      </c>
      <c r="MP91" s="619">
        <v>791817</v>
      </c>
      <c r="MQ91" s="619">
        <v>529734</v>
      </c>
      <c r="MR91" s="619">
        <v>1024642.8</v>
      </c>
      <c r="MS91" s="619">
        <v>683651.5</v>
      </c>
      <c r="MT91" s="619">
        <v>2736115</v>
      </c>
      <c r="MU91" s="619">
        <v>380690</v>
      </c>
      <c r="MV91" s="619">
        <v>475647</v>
      </c>
      <c r="MW91" s="619">
        <v>1312479.5</v>
      </c>
      <c r="MX91" s="619">
        <v>1017621.4</v>
      </c>
      <c r="MY91" s="619">
        <v>250031</v>
      </c>
      <c r="MZ91" s="619">
        <v>3220601.52</v>
      </c>
      <c r="NA91" s="619">
        <v>5446696.5800000001</v>
      </c>
      <c r="NB91" s="619">
        <v>250749.05</v>
      </c>
      <c r="NC91" s="619">
        <v>525766.5</v>
      </c>
      <c r="ND91" s="619">
        <v>43300</v>
      </c>
      <c r="NE91" s="619">
        <v>4469651.25</v>
      </c>
      <c r="NF91" s="619">
        <v>304325</v>
      </c>
      <c r="NG91" s="619">
        <v>1485</v>
      </c>
      <c r="NH91" s="619">
        <v>537799</v>
      </c>
      <c r="NI91" s="619">
        <v>261490</v>
      </c>
      <c r="NJ91" s="619">
        <v>1746638.55</v>
      </c>
      <c r="NK91" s="619">
        <v>1472674.65</v>
      </c>
      <c r="NL91" s="619">
        <v>2708574.8</v>
      </c>
      <c r="NM91" s="619">
        <v>3645</v>
      </c>
      <c r="NN91" s="619">
        <v>283040.90000000002</v>
      </c>
      <c r="NO91" s="619">
        <v>677122.84</v>
      </c>
      <c r="NP91" s="619">
        <v>626965</v>
      </c>
      <c r="NQ91" s="619">
        <v>1285155</v>
      </c>
      <c r="NR91" s="619">
        <v>8165</v>
      </c>
      <c r="NS91" s="619">
        <v>745372.65</v>
      </c>
      <c r="NT91" s="619">
        <v>328009.2</v>
      </c>
      <c r="NU91" s="619">
        <v>108904.5</v>
      </c>
      <c r="NV91" s="619">
        <v>23926.400000000001</v>
      </c>
      <c r="NW91" s="619">
        <v>2985.3</v>
      </c>
      <c r="NX91" s="619">
        <v>2229180</v>
      </c>
      <c r="NY91" s="619">
        <v>2117842</v>
      </c>
      <c r="NZ91" s="619">
        <v>185857</v>
      </c>
      <c r="OA91" s="619">
        <v>512924.5</v>
      </c>
      <c r="OB91" s="619">
        <v>0</v>
      </c>
      <c r="OC91" s="619">
        <v>127976.4</v>
      </c>
      <c r="OD91" s="619">
        <v>258026.58000000002</v>
      </c>
      <c r="OF91" s="619">
        <v>3643654</v>
      </c>
      <c r="OG91" s="619">
        <v>646929.85</v>
      </c>
      <c r="OH91" s="619">
        <v>1240031.6499999999</v>
      </c>
      <c r="OI91" s="619">
        <v>182360</v>
      </c>
      <c r="OJ91" s="619">
        <v>70940</v>
      </c>
      <c r="OK91" s="619">
        <v>2260191.25</v>
      </c>
      <c r="OL91" s="619">
        <v>943159</v>
      </c>
      <c r="ON91" s="619">
        <v>2396665</v>
      </c>
      <c r="OO91" s="619">
        <v>2323120.1</v>
      </c>
      <c r="OP91" s="619">
        <v>2272292.4</v>
      </c>
      <c r="OQ91" s="619">
        <v>1930105.6</v>
      </c>
      <c r="OR91" s="619">
        <v>358385</v>
      </c>
      <c r="OS91" s="619">
        <v>756403.11</v>
      </c>
      <c r="OT91" s="619">
        <v>1149725</v>
      </c>
      <c r="OU91" s="619">
        <v>403282.76</v>
      </c>
      <c r="OV91" s="619">
        <v>171891.20000000001</v>
      </c>
      <c r="OW91" s="619">
        <v>23275</v>
      </c>
      <c r="OX91" s="619">
        <v>250717.9</v>
      </c>
      <c r="OY91" s="619">
        <v>494555.5</v>
      </c>
      <c r="OZ91" s="619">
        <v>269732.3</v>
      </c>
      <c r="PA91" s="619">
        <v>103257.5</v>
      </c>
      <c r="PB91" s="619">
        <v>105179.9</v>
      </c>
      <c r="PC91" s="619">
        <v>5612941.5999999996</v>
      </c>
      <c r="PD91" s="619">
        <v>480015</v>
      </c>
      <c r="PE91" s="619">
        <v>2438790.1</v>
      </c>
      <c r="PF91" s="619">
        <v>370419</v>
      </c>
      <c r="PG91" s="619">
        <v>559846.1</v>
      </c>
      <c r="PH91" s="619">
        <v>399116.2</v>
      </c>
      <c r="PI91" s="619">
        <v>31597.1</v>
      </c>
      <c r="PJ91" s="619">
        <v>658724</v>
      </c>
      <c r="PK91" s="619">
        <v>228426.5</v>
      </c>
      <c r="PL91" s="619">
        <v>663960</v>
      </c>
      <c r="PM91" s="619">
        <v>351735</v>
      </c>
      <c r="PN91" s="619">
        <v>1729069</v>
      </c>
      <c r="PO91" s="619">
        <v>637115</v>
      </c>
      <c r="PP91" s="619">
        <v>5574157</v>
      </c>
      <c r="PQ91" s="619">
        <v>2297988.7000000002</v>
      </c>
      <c r="PR91" s="619">
        <v>358823.18</v>
      </c>
      <c r="PS91" s="619">
        <v>34255</v>
      </c>
      <c r="PT91" s="619">
        <v>51605</v>
      </c>
      <c r="PU91" s="619">
        <v>6408440</v>
      </c>
      <c r="PV91" s="619">
        <v>2229160.1</v>
      </c>
      <c r="PX91" s="619">
        <v>1520384.4</v>
      </c>
      <c r="PY91" s="619">
        <v>6124708.2999999998</v>
      </c>
      <c r="PZ91" s="619">
        <v>1603447.55</v>
      </c>
      <c r="QA91" s="619">
        <v>1201789</v>
      </c>
      <c r="QB91" s="619">
        <v>115623</v>
      </c>
      <c r="QC91" s="619">
        <v>395390</v>
      </c>
      <c r="QD91" s="619">
        <v>370754.46</v>
      </c>
      <c r="QE91" s="619">
        <v>289301.5</v>
      </c>
      <c r="QF91" s="619">
        <v>357246.73</v>
      </c>
      <c r="QG91" s="619">
        <v>352394.08</v>
      </c>
      <c r="QH91" s="619">
        <v>296847.75</v>
      </c>
      <c r="QJ91" s="619">
        <v>842150</v>
      </c>
      <c r="QL91" s="619">
        <v>795210.5</v>
      </c>
      <c r="QM91" s="619">
        <v>996024</v>
      </c>
      <c r="QN91" s="619">
        <v>2985217</v>
      </c>
      <c r="QO91" s="619">
        <v>158614.70000000001</v>
      </c>
      <c r="QP91" s="619">
        <v>565607</v>
      </c>
      <c r="QQ91" s="619">
        <v>99035</v>
      </c>
      <c r="QR91" s="619">
        <v>46445</v>
      </c>
      <c r="QS91" s="619">
        <v>102624.48</v>
      </c>
      <c r="QT91" s="619">
        <v>13640</v>
      </c>
      <c r="QU91" s="619">
        <v>1218906.2</v>
      </c>
      <c r="QV91" s="619">
        <v>176947.09</v>
      </c>
      <c r="QW91" s="619">
        <v>439932.59</v>
      </c>
      <c r="QX91" s="619">
        <v>227320</v>
      </c>
      <c r="QY91" s="619">
        <v>101030</v>
      </c>
      <c r="QZ91" s="619">
        <v>1929558.3</v>
      </c>
      <c r="RA91" s="619">
        <v>478952.2</v>
      </c>
      <c r="RB91" s="619">
        <v>451935.9</v>
      </c>
      <c r="RC91" s="619">
        <v>323836</v>
      </c>
      <c r="RD91" s="619">
        <v>173239.1</v>
      </c>
      <c r="RE91" s="619">
        <v>71670</v>
      </c>
      <c r="RF91" s="619">
        <v>0</v>
      </c>
      <c r="RG91" s="619">
        <v>100165</v>
      </c>
      <c r="RH91" s="619">
        <v>705600</v>
      </c>
      <c r="RI91" s="619">
        <v>2336030.4</v>
      </c>
      <c r="RJ91" s="619">
        <v>153050</v>
      </c>
      <c r="RK91" s="619">
        <v>342397.19</v>
      </c>
      <c r="RL91" s="619">
        <v>1219870</v>
      </c>
      <c r="RM91" s="619">
        <v>1912483.16</v>
      </c>
      <c r="RN91" s="619">
        <v>282220</v>
      </c>
      <c r="RO91" s="619">
        <v>1304235</v>
      </c>
      <c r="RP91" s="619">
        <v>458677.5</v>
      </c>
      <c r="RQ91" s="619">
        <v>1331646.5</v>
      </c>
      <c r="RR91" s="619">
        <v>3850270.7200000002</v>
      </c>
      <c r="RS91" s="619">
        <v>815765</v>
      </c>
      <c r="RT91" s="619">
        <v>594165</v>
      </c>
      <c r="RU91" s="619">
        <v>436560</v>
      </c>
      <c r="RV91" s="619">
        <v>3217854</v>
      </c>
      <c r="RW91" s="619">
        <v>615290</v>
      </c>
      <c r="RX91" s="619">
        <v>809281.75</v>
      </c>
      <c r="RY91" s="619">
        <v>56500.7</v>
      </c>
      <c r="RZ91" s="619">
        <v>257780</v>
      </c>
      <c r="SA91" s="619">
        <v>884259.9</v>
      </c>
      <c r="SB91" s="619">
        <v>3899923.92</v>
      </c>
      <c r="SC91" s="619">
        <v>0</v>
      </c>
      <c r="SD91" s="619">
        <v>917935</v>
      </c>
      <c r="SE91" s="619">
        <v>1046203</v>
      </c>
      <c r="SF91" s="619">
        <v>241380</v>
      </c>
      <c r="SG91" s="619">
        <v>415492.79</v>
      </c>
      <c r="SH91" s="619">
        <v>529166.19999999995</v>
      </c>
      <c r="SI91" s="619">
        <v>2863837.76</v>
      </c>
      <c r="SJ91" s="619">
        <v>797161</v>
      </c>
      <c r="SK91" s="619">
        <v>176965</v>
      </c>
      <c r="SL91" s="619">
        <v>2885070</v>
      </c>
      <c r="SM91" s="619">
        <v>117650.5</v>
      </c>
      <c r="SN91" s="619">
        <v>3008831</v>
      </c>
      <c r="SO91" s="619">
        <v>526515</v>
      </c>
      <c r="SP91" s="619">
        <v>384931</v>
      </c>
      <c r="SQ91" s="619">
        <v>2156490.4</v>
      </c>
      <c r="SR91" s="619">
        <v>135370</v>
      </c>
      <c r="SS91" s="619">
        <v>377611</v>
      </c>
      <c r="ST91" s="619">
        <v>1425425.05</v>
      </c>
      <c r="SU91" s="619">
        <v>273094</v>
      </c>
      <c r="SV91" s="619">
        <v>8211564.5999999996</v>
      </c>
      <c r="SW91" s="619">
        <v>47753</v>
      </c>
      <c r="SX91" s="619">
        <v>18630</v>
      </c>
      <c r="SY91" s="619">
        <v>251201.8</v>
      </c>
      <c r="SZ91" s="619">
        <v>19362</v>
      </c>
      <c r="TA91" s="619">
        <v>64905</v>
      </c>
      <c r="TB91" s="619">
        <v>99420.14</v>
      </c>
      <c r="TC91" s="619">
        <v>1680437.4</v>
      </c>
      <c r="TD91" s="619">
        <v>441956.5</v>
      </c>
      <c r="TE91" s="619">
        <v>65086.8</v>
      </c>
      <c r="TF91" s="619">
        <v>300356.7</v>
      </c>
      <c r="TG91" s="619">
        <v>1750210</v>
      </c>
      <c r="TH91" s="619">
        <v>213545</v>
      </c>
      <c r="TI91" s="619">
        <v>48308.5</v>
      </c>
      <c r="TJ91" s="619">
        <v>13144357</v>
      </c>
      <c r="TK91" s="619">
        <v>287622.5</v>
      </c>
      <c r="TL91" s="619">
        <v>435988.5</v>
      </c>
      <c r="TM91" s="619">
        <v>1480507.6</v>
      </c>
      <c r="TN91" s="619">
        <v>862976</v>
      </c>
      <c r="TO91" s="619">
        <v>813670</v>
      </c>
      <c r="TP91" s="619">
        <v>803952.86</v>
      </c>
      <c r="TQ91" s="619">
        <v>3275760.88</v>
      </c>
      <c r="TR91" s="619">
        <v>118060</v>
      </c>
      <c r="TS91" s="619">
        <v>158742</v>
      </c>
      <c r="TT91" s="619">
        <v>1204464.2</v>
      </c>
      <c r="TU91" s="619">
        <v>532002.30000000005</v>
      </c>
      <c r="TV91" s="619">
        <v>328115</v>
      </c>
      <c r="TW91" s="619">
        <v>471386</v>
      </c>
      <c r="TX91" s="619">
        <v>667945</v>
      </c>
      <c r="TY91" s="619">
        <v>40910</v>
      </c>
      <c r="TZ91" s="619">
        <v>2183150</v>
      </c>
      <c r="UA91" s="619">
        <v>338791.7</v>
      </c>
      <c r="UB91" s="619">
        <v>2985096.45</v>
      </c>
      <c r="UC91" s="619">
        <v>1599704.28</v>
      </c>
      <c r="UD91" s="619">
        <v>639979.5</v>
      </c>
      <c r="UE91" s="619">
        <v>232226.5</v>
      </c>
      <c r="UF91" s="619">
        <v>11306232.5</v>
      </c>
      <c r="UG91" s="619">
        <v>121054</v>
      </c>
      <c r="UH91" s="619">
        <v>716325.5</v>
      </c>
      <c r="UI91" s="619">
        <v>927709.02</v>
      </c>
      <c r="UJ91" s="619">
        <v>298901</v>
      </c>
      <c r="UK91" s="619">
        <v>2677812.27</v>
      </c>
      <c r="UL91" s="619">
        <v>535872.5</v>
      </c>
      <c r="UM91" s="619">
        <v>1102368.05</v>
      </c>
      <c r="UN91" s="619">
        <v>3541435</v>
      </c>
      <c r="UO91" s="619">
        <v>532398.5</v>
      </c>
      <c r="UP91" s="619">
        <v>1688451.5999999999</v>
      </c>
      <c r="UQ91" s="619">
        <v>24204027.699999999</v>
      </c>
      <c r="UR91" s="619">
        <v>921404.7</v>
      </c>
      <c r="US91" s="619">
        <v>1475678</v>
      </c>
      <c r="UT91" s="619">
        <v>4459099.04</v>
      </c>
      <c r="UU91" s="619">
        <v>32565</v>
      </c>
      <c r="UV91" s="619">
        <v>2595733.2999999998</v>
      </c>
      <c r="UW91" s="619">
        <v>1960247</v>
      </c>
      <c r="UX91" s="619">
        <v>639505</v>
      </c>
      <c r="UY91" s="619">
        <v>908840.05</v>
      </c>
      <c r="UZ91" s="619">
        <v>3227395</v>
      </c>
      <c r="VA91" s="619">
        <v>793882</v>
      </c>
      <c r="VB91" s="619">
        <v>3710246.2</v>
      </c>
      <c r="VC91" s="619">
        <v>516080</v>
      </c>
      <c r="VD91" s="619">
        <v>1887701.61</v>
      </c>
      <c r="VE91" s="619">
        <v>906283</v>
      </c>
      <c r="VF91" s="619">
        <v>1222027</v>
      </c>
      <c r="VG91" s="619">
        <v>139902</v>
      </c>
      <c r="VH91" s="619">
        <v>549262.44999999995</v>
      </c>
      <c r="VI91" s="619">
        <v>2473905</v>
      </c>
      <c r="VJ91" s="619">
        <v>1196995</v>
      </c>
      <c r="VK91" s="619">
        <v>198170</v>
      </c>
      <c r="VL91" s="619">
        <v>50722</v>
      </c>
      <c r="VM91" s="619">
        <v>10960601</v>
      </c>
      <c r="VN91" s="619">
        <v>473823</v>
      </c>
      <c r="VO91" s="619">
        <v>582750.9</v>
      </c>
      <c r="VP91" s="619">
        <v>51395</v>
      </c>
      <c r="VQ91" s="619">
        <v>1382795.52</v>
      </c>
      <c r="VR91" s="619">
        <v>383023</v>
      </c>
      <c r="VS91" s="619">
        <v>258810</v>
      </c>
      <c r="VT91" s="619">
        <v>26725</v>
      </c>
      <c r="VU91" s="619">
        <v>0</v>
      </c>
      <c r="VV91" s="619">
        <v>957655</v>
      </c>
      <c r="VW91" s="619">
        <v>169167</v>
      </c>
      <c r="VX91" s="619">
        <v>590195.94999999995</v>
      </c>
      <c r="VY91" s="619">
        <v>915470.68</v>
      </c>
      <c r="VZ91" s="619">
        <v>42139</v>
      </c>
      <c r="WA91" s="619">
        <v>122136</v>
      </c>
      <c r="WC91" s="619">
        <v>290733</v>
      </c>
      <c r="WD91" s="619">
        <v>156125</v>
      </c>
      <c r="WE91" s="619">
        <v>679398</v>
      </c>
      <c r="WF91" s="619">
        <v>5068</v>
      </c>
      <c r="WG91" s="619">
        <v>232876</v>
      </c>
      <c r="WH91" s="619">
        <v>2047717</v>
      </c>
      <c r="WI91" s="619">
        <v>672246</v>
      </c>
      <c r="WJ91" s="619">
        <v>864572</v>
      </c>
      <c r="WK91" s="619">
        <v>248547</v>
      </c>
      <c r="WL91" s="619">
        <v>0</v>
      </c>
      <c r="WM91" s="619">
        <v>640499</v>
      </c>
      <c r="WN91" s="619">
        <v>961246.45</v>
      </c>
      <c r="WO91" s="619">
        <v>858894</v>
      </c>
      <c r="WP91" s="619">
        <v>2439799.7000000002</v>
      </c>
      <c r="WQ91" s="619">
        <v>204215</v>
      </c>
      <c r="WR91" s="619">
        <v>1271</v>
      </c>
      <c r="WS91" s="619">
        <v>3172021</v>
      </c>
      <c r="WT91" s="619">
        <v>183875</v>
      </c>
      <c r="WU91" s="619">
        <v>625745.85</v>
      </c>
      <c r="WV91" s="619">
        <v>2084235</v>
      </c>
      <c r="WW91" s="619">
        <v>2009840.8</v>
      </c>
      <c r="WX91" s="619">
        <v>302172</v>
      </c>
      <c r="WY91" s="619">
        <v>308785.26</v>
      </c>
      <c r="WZ91" s="619">
        <v>301507</v>
      </c>
      <c r="XA91" s="619">
        <v>173050.61</v>
      </c>
      <c r="XB91" s="619">
        <v>128052</v>
      </c>
      <c r="XC91" s="619">
        <v>341140</v>
      </c>
      <c r="XD91" s="619">
        <v>1334898</v>
      </c>
      <c r="XE91" s="619">
        <v>325745</v>
      </c>
      <c r="XF91" s="619">
        <v>38155</v>
      </c>
      <c r="XG91" s="619">
        <v>47907</v>
      </c>
      <c r="XH91" s="619">
        <v>99161</v>
      </c>
      <c r="XI91" s="619">
        <v>3354225.45</v>
      </c>
      <c r="XJ91" s="619">
        <v>298945</v>
      </c>
      <c r="XK91" s="619">
        <v>438264</v>
      </c>
      <c r="XL91" s="619">
        <v>6080511.9500000002</v>
      </c>
      <c r="XM91" s="619">
        <v>220526</v>
      </c>
      <c r="XN91" s="619">
        <v>337130</v>
      </c>
      <c r="XO91" s="619">
        <v>4030907.5</v>
      </c>
      <c r="XP91" s="619">
        <v>113235</v>
      </c>
      <c r="XQ91" s="619">
        <v>77545</v>
      </c>
      <c r="XR91" s="619">
        <v>540270</v>
      </c>
      <c r="XS91" s="619">
        <v>188330</v>
      </c>
      <c r="XT91" s="619">
        <v>67753</v>
      </c>
      <c r="XU91" s="619">
        <v>146842.5</v>
      </c>
      <c r="XV91" s="619">
        <v>45065</v>
      </c>
      <c r="XW91" s="619">
        <v>52480</v>
      </c>
      <c r="XX91" s="619">
        <v>279061</v>
      </c>
      <c r="XY91" s="619">
        <v>132690</v>
      </c>
      <c r="XZ91" s="619">
        <v>218240</v>
      </c>
      <c r="YA91" s="619">
        <v>52388</v>
      </c>
      <c r="YB91" s="619">
        <v>0</v>
      </c>
      <c r="YC91" s="619">
        <v>47760</v>
      </c>
      <c r="YD91" s="619">
        <v>74465</v>
      </c>
      <c r="YE91" s="619">
        <v>39190</v>
      </c>
      <c r="YF91" s="619">
        <v>0</v>
      </c>
      <c r="YG91" s="619">
        <v>187317</v>
      </c>
      <c r="YH91" s="619">
        <v>652771.6</v>
      </c>
      <c r="YI91" s="619">
        <v>173911.5</v>
      </c>
      <c r="YJ91" s="619">
        <v>4880812.96</v>
      </c>
      <c r="YK91" s="619">
        <v>0</v>
      </c>
      <c r="YL91" s="619">
        <v>550478</v>
      </c>
      <c r="YM91" s="619">
        <v>0</v>
      </c>
      <c r="YN91" s="619">
        <v>473876</v>
      </c>
      <c r="YO91" s="619">
        <v>1961591</v>
      </c>
      <c r="YP91" s="619">
        <v>56972.5</v>
      </c>
      <c r="YQ91" s="619">
        <v>375775</v>
      </c>
      <c r="YR91" s="619">
        <v>618357</v>
      </c>
      <c r="YS91" s="619">
        <v>551013</v>
      </c>
      <c r="YT91" s="619">
        <v>132225</v>
      </c>
      <c r="YU91" s="619">
        <v>436435</v>
      </c>
      <c r="YV91" s="619">
        <v>224698</v>
      </c>
      <c r="YW91" s="619">
        <v>1652010</v>
      </c>
      <c r="YX91" s="619">
        <v>224691</v>
      </c>
      <c r="YY91" s="619">
        <v>458162.78</v>
      </c>
      <c r="YZ91" s="619">
        <v>0</v>
      </c>
      <c r="ZA91" s="619">
        <v>495097.2</v>
      </c>
      <c r="ZB91" s="619">
        <v>44168</v>
      </c>
      <c r="ZC91" s="619">
        <v>206512</v>
      </c>
      <c r="ZD91" s="619">
        <v>587210</v>
      </c>
      <c r="ZE91" s="619">
        <v>107780</v>
      </c>
      <c r="ZF91" s="619">
        <v>201805.8</v>
      </c>
      <c r="ZG91" s="619">
        <v>133185.79999999999</v>
      </c>
      <c r="ZH91" s="619">
        <v>64407.1</v>
      </c>
      <c r="ZI91" s="619">
        <v>72555</v>
      </c>
      <c r="ZJ91" s="619">
        <v>194646</v>
      </c>
      <c r="ZK91" s="619">
        <v>117938.9</v>
      </c>
      <c r="ZL91" s="619">
        <v>2045360</v>
      </c>
      <c r="ZM91" s="619">
        <v>7128709</v>
      </c>
      <c r="ZN91" s="619">
        <v>124780</v>
      </c>
      <c r="ZO91" s="619">
        <v>2281904.5299999998</v>
      </c>
      <c r="ZP91" s="619">
        <v>1326405</v>
      </c>
      <c r="ZQ91" s="619">
        <v>297728</v>
      </c>
      <c r="ZR91" s="619">
        <v>568026</v>
      </c>
      <c r="ZS91" s="619">
        <v>93950</v>
      </c>
      <c r="ZT91" s="619">
        <v>587418.43000000005</v>
      </c>
      <c r="ZU91" s="619">
        <v>716132.22</v>
      </c>
      <c r="ZV91" s="619">
        <v>6378239.2000000002</v>
      </c>
      <c r="ZW91" s="619">
        <v>110274</v>
      </c>
      <c r="ZX91" s="619">
        <v>132446.75</v>
      </c>
      <c r="ZY91" s="619">
        <v>286760.09999999998</v>
      </c>
      <c r="ZZ91" s="619">
        <v>159040</v>
      </c>
      <c r="AAA91" s="619">
        <v>512807.75</v>
      </c>
      <c r="AAB91" s="619">
        <v>347747.9</v>
      </c>
      <c r="AAC91" s="619">
        <v>503160</v>
      </c>
      <c r="AAD91" s="619">
        <v>37126.400000000001</v>
      </c>
      <c r="AAE91" s="619">
        <v>161059.5</v>
      </c>
      <c r="AAF91" s="619">
        <v>97222.57</v>
      </c>
      <c r="AAG91" s="619">
        <v>121725.6</v>
      </c>
      <c r="AAH91" s="619">
        <v>142454.85</v>
      </c>
      <c r="AAI91" s="619">
        <v>1934489.5</v>
      </c>
      <c r="AAJ91" s="619">
        <v>380631</v>
      </c>
      <c r="AAK91" s="619">
        <v>239210</v>
      </c>
      <c r="AAL91" s="619">
        <v>141650</v>
      </c>
      <c r="AAM91" s="619">
        <v>135896.1</v>
      </c>
      <c r="AAN91" s="619">
        <v>676506</v>
      </c>
      <c r="AAO91" s="619">
        <v>152151</v>
      </c>
      <c r="AAP91" s="619">
        <v>1271780</v>
      </c>
      <c r="AAQ91" s="619">
        <v>110828.8</v>
      </c>
      <c r="AAR91" s="619">
        <v>588833.65</v>
      </c>
      <c r="AAS91" s="619">
        <v>231984</v>
      </c>
      <c r="AAT91" s="619">
        <v>345350.9</v>
      </c>
      <c r="AAU91" s="619">
        <v>33760</v>
      </c>
      <c r="AAV91" s="619">
        <v>475713.5</v>
      </c>
      <c r="AAW91" s="619">
        <v>77794.100000000006</v>
      </c>
      <c r="AAX91" s="619">
        <v>1388100.3</v>
      </c>
      <c r="AAY91" s="619">
        <v>50050</v>
      </c>
      <c r="AAZ91" s="619">
        <v>811712.3</v>
      </c>
      <c r="ABA91" s="619">
        <v>2967794</v>
      </c>
      <c r="ABB91" s="619">
        <v>470846.95</v>
      </c>
      <c r="ABC91" s="619">
        <v>4060.65</v>
      </c>
      <c r="ABD91" s="619">
        <v>187750</v>
      </c>
      <c r="ABE91" s="619">
        <v>140427.1</v>
      </c>
      <c r="ABF91" s="619">
        <v>219752.35</v>
      </c>
      <c r="ABG91" s="619">
        <v>67030</v>
      </c>
      <c r="ABH91" s="619">
        <v>1131632.8999999999</v>
      </c>
      <c r="ABI91" s="619">
        <v>1885191.1</v>
      </c>
      <c r="ABJ91" s="619">
        <v>2009630.4</v>
      </c>
      <c r="ABK91" s="619">
        <v>291849</v>
      </c>
      <c r="ABL91" s="619">
        <v>0</v>
      </c>
      <c r="ABM91" s="619">
        <v>80285</v>
      </c>
      <c r="ABN91" s="619">
        <v>53097</v>
      </c>
      <c r="ABO91" s="619">
        <v>204142.3</v>
      </c>
      <c r="ABP91" s="619">
        <v>4090254.7</v>
      </c>
      <c r="ABQ91" s="619">
        <v>340656.3</v>
      </c>
      <c r="ABR91" s="619">
        <v>131415.1</v>
      </c>
      <c r="ABS91" s="619">
        <v>116280</v>
      </c>
      <c r="ABT91" s="619">
        <v>87390.25</v>
      </c>
      <c r="ABU91" s="619">
        <v>2415326.29</v>
      </c>
      <c r="ABV91" s="619">
        <v>402884.06</v>
      </c>
      <c r="ABW91" s="619">
        <v>893218.15</v>
      </c>
      <c r="ABX91" s="619">
        <v>27788</v>
      </c>
      <c r="ABY91" s="619">
        <v>266692.55</v>
      </c>
      <c r="ABZ91" s="619">
        <v>4959.45</v>
      </c>
      <c r="ACA91" s="619">
        <v>418901.47</v>
      </c>
      <c r="ACB91" s="619">
        <v>35380.18</v>
      </c>
      <c r="ACC91" s="619">
        <v>215298.48</v>
      </c>
      <c r="ACD91" s="619">
        <v>2263056.35</v>
      </c>
      <c r="ACE91" s="619">
        <v>-364811.2</v>
      </c>
      <c r="ACF91" s="619">
        <v>62654.97</v>
      </c>
      <c r="ACG91" s="619">
        <v>624783.89</v>
      </c>
      <c r="ACH91" s="619">
        <v>501383.71</v>
      </c>
      <c r="ACI91" s="619">
        <v>562769.1</v>
      </c>
      <c r="ACJ91" s="619">
        <v>1309680</v>
      </c>
      <c r="ACK91" s="619">
        <v>0</v>
      </c>
      <c r="ACL91" s="619">
        <v>98682.55</v>
      </c>
      <c r="ACM91" s="619">
        <v>183725</v>
      </c>
      <c r="ACN91" s="619">
        <v>205850</v>
      </c>
      <c r="ACO91" s="619">
        <v>237681</v>
      </c>
      <c r="ACQ91" s="619">
        <v>1675962.55</v>
      </c>
      <c r="ACR91" s="619">
        <v>2193595</v>
      </c>
      <c r="ACS91" s="619">
        <v>96544</v>
      </c>
      <c r="ACT91" s="619">
        <v>645821</v>
      </c>
      <c r="ACU91" s="619">
        <v>389115</v>
      </c>
      <c r="ACW91" s="619">
        <v>49355.5</v>
      </c>
      <c r="ACY91" s="619">
        <v>124276.4</v>
      </c>
      <c r="ACZ91" s="619">
        <v>443196.5</v>
      </c>
      <c r="ADA91" s="619">
        <v>353397.87</v>
      </c>
      <c r="ADB91" s="619">
        <v>854470</v>
      </c>
      <c r="ADC91" s="619">
        <v>100890</v>
      </c>
      <c r="ADD91" s="619">
        <v>143398.78</v>
      </c>
      <c r="ADG91" s="619">
        <v>255170</v>
      </c>
      <c r="ADH91" s="619">
        <v>61602</v>
      </c>
      <c r="ADI91" s="619">
        <v>15840</v>
      </c>
      <c r="ADJ91" s="619">
        <v>2656100.75</v>
      </c>
      <c r="ADL91" s="619">
        <v>488627.27</v>
      </c>
      <c r="ADM91" s="619">
        <v>1382505.79</v>
      </c>
      <c r="ADN91" s="619">
        <v>556312.5</v>
      </c>
      <c r="ADO91" s="619">
        <v>1713072.41</v>
      </c>
      <c r="ADR91" s="619">
        <v>799430.99</v>
      </c>
      <c r="ADS91" s="619">
        <v>14665.68</v>
      </c>
      <c r="ADT91" s="619">
        <v>4903657.3</v>
      </c>
      <c r="ADU91" s="619">
        <v>14915.54</v>
      </c>
      <c r="ADV91" s="619">
        <v>869398.61</v>
      </c>
      <c r="ADW91" s="619">
        <v>70249.899999999994</v>
      </c>
      <c r="ADY91" s="619">
        <v>634263.5</v>
      </c>
      <c r="ADZ91" s="619">
        <v>7493025</v>
      </c>
      <c r="AEA91" s="619">
        <v>2551395.2000000002</v>
      </c>
      <c r="AEB91" s="619">
        <v>3073619.9</v>
      </c>
      <c r="AEC91" s="619">
        <v>999114.43</v>
      </c>
      <c r="AED91" s="619">
        <v>58420.1</v>
      </c>
      <c r="AEE91" s="619">
        <v>1929909.56</v>
      </c>
      <c r="AEF91" s="619">
        <v>803242</v>
      </c>
      <c r="AEG91" s="619">
        <v>2334175.2999999998</v>
      </c>
      <c r="AEH91" s="619">
        <v>286888.05</v>
      </c>
      <c r="AEI91" s="619">
        <v>243073</v>
      </c>
      <c r="AEJ91" s="619">
        <v>1702507</v>
      </c>
      <c r="AEK91" s="619">
        <v>178023.82</v>
      </c>
      <c r="AEL91" s="619">
        <v>227766</v>
      </c>
      <c r="AEM91" s="619">
        <v>2338639</v>
      </c>
      <c r="AEN91" s="619">
        <v>742230</v>
      </c>
      <c r="AEO91" s="619">
        <v>0</v>
      </c>
      <c r="AEP91" s="619">
        <v>600676</v>
      </c>
      <c r="AEQ91" s="619">
        <v>603152</v>
      </c>
      <c r="AER91" s="619">
        <v>58867</v>
      </c>
      <c r="AES91" s="619">
        <v>794426</v>
      </c>
      <c r="AET91" s="619">
        <v>1301613.18</v>
      </c>
      <c r="AEU91" s="619">
        <v>621731.80000000005</v>
      </c>
      <c r="AEV91" s="619">
        <v>294222.90000000002</v>
      </c>
      <c r="AEW91" s="619">
        <v>2172270</v>
      </c>
      <c r="AEX91" s="619">
        <v>1032805</v>
      </c>
      <c r="AEY91" s="619">
        <v>3631092</v>
      </c>
      <c r="AEZ91" s="619">
        <v>961728</v>
      </c>
      <c r="AFA91" s="619">
        <v>106470</v>
      </c>
      <c r="AFB91" s="619">
        <v>1709100</v>
      </c>
      <c r="AFC91" s="619">
        <v>524994.94999999995</v>
      </c>
      <c r="AFD91" s="619">
        <v>400795</v>
      </c>
      <c r="AFE91" s="619">
        <v>464299</v>
      </c>
      <c r="AFF91" s="619">
        <v>285680</v>
      </c>
      <c r="AFG91" s="619">
        <v>850</v>
      </c>
      <c r="AFH91" s="619">
        <v>705517.25</v>
      </c>
      <c r="AFI91" s="619">
        <v>271689</v>
      </c>
      <c r="AFJ91" s="619">
        <v>78706.45</v>
      </c>
      <c r="AFK91" s="619">
        <v>288765.90000000002</v>
      </c>
      <c r="AFL91" s="619">
        <v>163732</v>
      </c>
      <c r="AFM91" s="619">
        <v>379914.03</v>
      </c>
      <c r="AFN91" s="619">
        <v>381687.25</v>
      </c>
      <c r="AFO91" s="619">
        <v>525232.11</v>
      </c>
      <c r="AFP91" s="619">
        <v>249127.29</v>
      </c>
      <c r="AFQ91" s="619">
        <v>5643981.2599999998</v>
      </c>
      <c r="AFR91" s="619">
        <v>528373.91</v>
      </c>
      <c r="AFS91" s="619">
        <v>177705</v>
      </c>
      <c r="AFT91" s="619">
        <v>572874.74</v>
      </c>
      <c r="AFU91" s="619">
        <v>327985.62</v>
      </c>
      <c r="AFV91" s="619">
        <v>349077.6</v>
      </c>
      <c r="AFW91" s="619">
        <v>121102</v>
      </c>
      <c r="AFX91" s="619">
        <v>240851.14</v>
      </c>
      <c r="AFY91" s="619">
        <v>244854.69</v>
      </c>
      <c r="AGA91" s="619">
        <v>578727.17000000004</v>
      </c>
      <c r="AGB91" s="619">
        <v>389318</v>
      </c>
      <c r="AGC91" s="619">
        <v>1233060</v>
      </c>
      <c r="AGD91" s="619">
        <v>335347.37</v>
      </c>
      <c r="AGE91" s="619">
        <v>249266.59</v>
      </c>
      <c r="AGF91" s="619">
        <v>245000.9</v>
      </c>
      <c r="AGG91" s="619">
        <v>935920.55</v>
      </c>
      <c r="AGH91" s="619">
        <v>162951.42000000001</v>
      </c>
      <c r="AGI91" s="619">
        <v>99649.95</v>
      </c>
      <c r="AGJ91" s="619">
        <v>49891.82</v>
      </c>
      <c r="AGK91" s="619">
        <v>256140.5</v>
      </c>
      <c r="AGL91" s="619">
        <v>379226.01</v>
      </c>
      <c r="AGM91" s="619">
        <v>292170.15000000002</v>
      </c>
      <c r="AGN91" s="619">
        <v>1502676.23</v>
      </c>
      <c r="AGO91" s="619">
        <v>227632.68</v>
      </c>
      <c r="AGP91" s="619">
        <v>1246985</v>
      </c>
      <c r="AGQ91" s="619">
        <v>3060</v>
      </c>
      <c r="AGR91" s="619">
        <v>20144.5</v>
      </c>
      <c r="AGS91" s="619">
        <v>310222</v>
      </c>
      <c r="AGT91" s="619">
        <v>0</v>
      </c>
      <c r="AGU91" s="619">
        <v>120980.65</v>
      </c>
      <c r="AGV91" s="619">
        <v>44290</v>
      </c>
      <c r="AGW91" s="619">
        <v>4575353</v>
      </c>
      <c r="AGX91" s="619">
        <v>479810</v>
      </c>
      <c r="AGY91" s="619">
        <v>157819.07999999999</v>
      </c>
      <c r="AGZ91" s="619">
        <v>299061</v>
      </c>
      <c r="AHA91" s="619">
        <v>57500</v>
      </c>
      <c r="AHB91" s="619">
        <v>144510</v>
      </c>
      <c r="AHC91" s="619">
        <v>163425.01</v>
      </c>
      <c r="AHD91" s="619">
        <v>164402.6</v>
      </c>
      <c r="AHE91" s="619">
        <v>231782.02</v>
      </c>
      <c r="AHF91" s="619">
        <v>258594.09</v>
      </c>
      <c r="AHG91" s="619">
        <v>197051.59</v>
      </c>
      <c r="AHH91" s="619">
        <v>691015.52</v>
      </c>
      <c r="AHI91" s="619">
        <v>58944.21</v>
      </c>
      <c r="AHJ91" s="619">
        <v>108670.01</v>
      </c>
      <c r="AHL91" s="619">
        <v>587164.16999999993</v>
      </c>
      <c r="AHM91" s="619">
        <v>2670410</v>
      </c>
      <c r="AHN91" s="619">
        <v>185516</v>
      </c>
      <c r="AHO91" s="619">
        <v>267579</v>
      </c>
      <c r="AHP91" s="619">
        <v>212433</v>
      </c>
      <c r="AHQ91" s="613">
        <v>4700</v>
      </c>
      <c r="AHR91" s="613">
        <v>404449.21</v>
      </c>
      <c r="AHS91" s="613">
        <v>1201305</v>
      </c>
      <c r="AHT91" s="619">
        <f t="shared" si="79"/>
        <v>850503694.61999929</v>
      </c>
      <c r="AHV91" s="627" t="s">
        <v>6273</v>
      </c>
      <c r="AHW91" s="627" t="s">
        <v>6116</v>
      </c>
      <c r="AHX91" s="627" t="s">
        <v>6117</v>
      </c>
    </row>
    <row r="92" spans="1:908" x14ac:dyDescent="0.8">
      <c r="A92" s="613" t="str">
        <f t="shared" si="78"/>
        <v>ภาระ</v>
      </c>
      <c r="B92" s="618" t="s">
        <v>6118</v>
      </c>
      <c r="C92" s="619" t="s">
        <v>6119</v>
      </c>
      <c r="E92" s="619">
        <v>260300</v>
      </c>
      <c r="F92" s="619">
        <v>274900</v>
      </c>
      <c r="G92" s="619">
        <v>16300</v>
      </c>
      <c r="H92" s="619">
        <v>1718450</v>
      </c>
      <c r="I92" s="619">
        <v>101850</v>
      </c>
      <c r="K92" s="619">
        <v>35700</v>
      </c>
      <c r="L92" s="619">
        <v>129900</v>
      </c>
      <c r="O92" s="619">
        <v>651400</v>
      </c>
      <c r="P92" s="619">
        <v>54800</v>
      </c>
      <c r="T92" s="619">
        <v>0</v>
      </c>
      <c r="W92" s="619">
        <v>2360900</v>
      </c>
      <c r="X92" s="619">
        <v>148800</v>
      </c>
      <c r="Y92" s="619">
        <v>18710</v>
      </c>
      <c r="AA92" s="619">
        <v>107800</v>
      </c>
      <c r="AB92" s="619">
        <v>570900</v>
      </c>
      <c r="AC92" s="619">
        <v>9230710</v>
      </c>
      <c r="AD92" s="619">
        <v>1111970</v>
      </c>
      <c r="AE92" s="619">
        <v>30571.51</v>
      </c>
      <c r="AF92" s="619">
        <v>12196199.99</v>
      </c>
      <c r="AG92" s="619">
        <v>292350</v>
      </c>
      <c r="AH92" s="619">
        <v>1719050</v>
      </c>
      <c r="AI92" s="619">
        <v>522200</v>
      </c>
      <c r="AJ92" s="619">
        <v>555360</v>
      </c>
      <c r="AK92" s="619">
        <v>485940</v>
      </c>
      <c r="AO92" s="619">
        <v>909650</v>
      </c>
      <c r="AP92" s="619">
        <v>264640</v>
      </c>
      <c r="AQ92" s="619">
        <v>12600</v>
      </c>
      <c r="AR92" s="619">
        <v>174450</v>
      </c>
      <c r="AS92" s="619">
        <v>38100</v>
      </c>
      <c r="AU92" s="619">
        <v>0</v>
      </c>
      <c r="AV92" s="619">
        <v>0</v>
      </c>
      <c r="AX92" s="619">
        <v>59230</v>
      </c>
      <c r="AY92" s="619">
        <v>117410</v>
      </c>
      <c r="AZ92" s="619">
        <v>12110</v>
      </c>
      <c r="BA92" s="619">
        <v>3560</v>
      </c>
      <c r="BB92" s="619">
        <v>0</v>
      </c>
      <c r="BC92" s="619">
        <v>0</v>
      </c>
      <c r="BD92" s="619">
        <v>11700</v>
      </c>
      <c r="BE92" s="619">
        <v>26940</v>
      </c>
      <c r="BF92" s="619">
        <v>609446.65999999992</v>
      </c>
      <c r="BG92" s="619">
        <v>20000</v>
      </c>
      <c r="BH92" s="619">
        <v>0</v>
      </c>
      <c r="BI92" s="619">
        <v>3794909</v>
      </c>
      <c r="BK92" s="619">
        <v>402022</v>
      </c>
      <c r="BL92" s="619">
        <v>101006</v>
      </c>
      <c r="BM92" s="619">
        <v>0</v>
      </c>
      <c r="BN92" s="619">
        <v>222054</v>
      </c>
      <c r="BO92" s="619">
        <v>182495</v>
      </c>
      <c r="BP92" s="619">
        <v>257750</v>
      </c>
      <c r="BQ92" s="619">
        <v>40500</v>
      </c>
      <c r="BS92" s="619">
        <v>35000</v>
      </c>
      <c r="BZ92" s="619">
        <v>151125</v>
      </c>
      <c r="CA92" s="619">
        <v>13150</v>
      </c>
      <c r="CB92" s="619">
        <v>152850</v>
      </c>
      <c r="CC92" s="619">
        <v>1180325</v>
      </c>
      <c r="CD92" s="619">
        <v>713460</v>
      </c>
      <c r="CE92" s="619">
        <v>104450</v>
      </c>
      <c r="CG92" s="619">
        <v>531131.25</v>
      </c>
      <c r="CH92" s="619">
        <v>188803.31</v>
      </c>
      <c r="CI92" s="619">
        <v>2265850</v>
      </c>
      <c r="CJ92" s="619">
        <v>105000</v>
      </c>
      <c r="CK92" s="619">
        <v>41000</v>
      </c>
      <c r="CL92" s="619">
        <v>82000</v>
      </c>
      <c r="CM92" s="619">
        <v>41000</v>
      </c>
      <c r="CN92" s="619">
        <v>49900</v>
      </c>
      <c r="CO92" s="619">
        <v>105000</v>
      </c>
      <c r="CP92" s="619">
        <v>82000</v>
      </c>
      <c r="CQ92" s="619">
        <v>41000</v>
      </c>
      <c r="CR92" s="619">
        <v>41000</v>
      </c>
      <c r="CS92" s="619">
        <v>35000</v>
      </c>
      <c r="CT92" s="619">
        <v>2722401</v>
      </c>
      <c r="CU92" s="619">
        <v>133718</v>
      </c>
      <c r="CV92" s="619">
        <v>117836</v>
      </c>
      <c r="CW92" s="619">
        <v>1415605</v>
      </c>
      <c r="CX92" s="619">
        <v>147732</v>
      </c>
      <c r="CY92" s="619">
        <v>802930</v>
      </c>
      <c r="CZ92" s="619">
        <v>148120</v>
      </c>
      <c r="DA92" s="619">
        <v>713040</v>
      </c>
      <c r="DB92" s="619">
        <v>0</v>
      </c>
      <c r="DC92" s="619">
        <v>870000</v>
      </c>
      <c r="DF92" s="619">
        <v>51450</v>
      </c>
      <c r="DG92" s="619">
        <v>144350</v>
      </c>
      <c r="DH92" s="619">
        <v>19200</v>
      </c>
      <c r="DI92" s="619">
        <v>279440</v>
      </c>
      <c r="DK92" s="619">
        <v>893934.3</v>
      </c>
      <c r="DS92" s="619">
        <v>4845000</v>
      </c>
      <c r="DT92" s="619">
        <v>6547015</v>
      </c>
      <c r="DU92" s="619">
        <v>184625</v>
      </c>
      <c r="DV92" s="619">
        <v>3630460</v>
      </c>
      <c r="DW92" s="619">
        <v>573150</v>
      </c>
      <c r="DX92" s="619">
        <v>307943</v>
      </c>
      <c r="DY92" s="619">
        <v>5987648.71</v>
      </c>
      <c r="DZ92" s="619">
        <v>307430</v>
      </c>
      <c r="EA92" s="619">
        <v>18750</v>
      </c>
      <c r="EB92" s="619">
        <v>292420</v>
      </c>
      <c r="EC92" s="619">
        <v>248805</v>
      </c>
      <c r="ED92" s="619">
        <v>206040</v>
      </c>
      <c r="EE92" s="619">
        <v>13830</v>
      </c>
      <c r="EF92" s="619">
        <v>1330500</v>
      </c>
      <c r="EG92" s="619">
        <v>345285</v>
      </c>
      <c r="EH92" s="619">
        <v>181270</v>
      </c>
      <c r="EI92" s="619">
        <v>2003870</v>
      </c>
      <c r="EJ92" s="619">
        <v>453505.1</v>
      </c>
      <c r="EK92" s="619">
        <v>0</v>
      </c>
      <c r="EL92" s="619">
        <v>40250</v>
      </c>
      <c r="EM92" s="619">
        <v>646925.06999999995</v>
      </c>
      <c r="EW92" s="619">
        <v>207560.1</v>
      </c>
      <c r="EX92" s="619">
        <v>32120</v>
      </c>
      <c r="EY92" s="619">
        <v>110120</v>
      </c>
      <c r="FA92" s="619">
        <v>0</v>
      </c>
      <c r="FB92" s="619">
        <v>735205</v>
      </c>
      <c r="FC92" s="619">
        <v>168250</v>
      </c>
      <c r="FD92" s="619">
        <v>109610</v>
      </c>
      <c r="FE92" s="619">
        <v>112495</v>
      </c>
      <c r="FF92" s="619">
        <v>60700</v>
      </c>
      <c r="FG92" s="619">
        <v>48160</v>
      </c>
      <c r="FH92" s="619">
        <v>38300</v>
      </c>
      <c r="FI92" s="619">
        <v>4069000</v>
      </c>
      <c r="FJ92" s="619">
        <v>5080</v>
      </c>
      <c r="FK92" s="619">
        <v>90390</v>
      </c>
      <c r="FL92" s="619">
        <v>42450</v>
      </c>
      <c r="FM92" s="619">
        <v>2396603.0099999998</v>
      </c>
      <c r="FN92" s="619">
        <v>591760</v>
      </c>
      <c r="FO92" s="619">
        <v>1107110</v>
      </c>
      <c r="FP92" s="619">
        <v>112300</v>
      </c>
      <c r="FQ92" s="619">
        <v>2440150</v>
      </c>
      <c r="FR92" s="619">
        <v>5250</v>
      </c>
      <c r="FV92" s="619">
        <v>48265</v>
      </c>
      <c r="FY92" s="619">
        <v>8750</v>
      </c>
      <c r="GA92" s="619">
        <v>57636</v>
      </c>
      <c r="GB92" s="619">
        <v>54250</v>
      </c>
      <c r="GF92" s="619">
        <v>146255</v>
      </c>
      <c r="GG92" s="619">
        <v>0</v>
      </c>
      <c r="GH92" s="619">
        <v>556413.5</v>
      </c>
      <c r="GI92" s="619">
        <v>429662</v>
      </c>
      <c r="GJ92" s="619">
        <v>39766</v>
      </c>
      <c r="GK92" s="619">
        <v>529118</v>
      </c>
      <c r="GL92" s="619">
        <v>1045927.65</v>
      </c>
      <c r="GM92" s="619">
        <v>7295</v>
      </c>
      <c r="GN92" s="619">
        <v>39540</v>
      </c>
      <c r="GO92" s="619">
        <v>335686</v>
      </c>
      <c r="GP92" s="619">
        <v>132835</v>
      </c>
      <c r="GQ92" s="619">
        <v>1391325</v>
      </c>
      <c r="GR92" s="619">
        <v>1088784</v>
      </c>
      <c r="GS92" s="619">
        <v>261842</v>
      </c>
      <c r="GT92" s="619">
        <v>1169490</v>
      </c>
      <c r="GU92" s="619">
        <v>287340</v>
      </c>
      <c r="GV92" s="619">
        <v>494411</v>
      </c>
      <c r="GW92" s="619">
        <v>906301.89</v>
      </c>
      <c r="GX92" s="619">
        <v>346520</v>
      </c>
      <c r="GY92" s="619">
        <v>4465166.8</v>
      </c>
      <c r="GZ92" s="619">
        <v>647990</v>
      </c>
      <c r="HC92" s="619">
        <v>162217.5</v>
      </c>
      <c r="HD92" s="619">
        <v>727177.37</v>
      </c>
      <c r="HE92" s="619">
        <v>72140</v>
      </c>
      <c r="HF92" s="619">
        <v>327740</v>
      </c>
      <c r="HG92" s="619">
        <v>124700</v>
      </c>
      <c r="HH92" s="619">
        <v>1358710</v>
      </c>
      <c r="HI92" s="619">
        <v>215133</v>
      </c>
      <c r="HK92" s="619">
        <v>5379912</v>
      </c>
      <c r="HL92" s="619">
        <v>1518000</v>
      </c>
      <c r="HM92" s="619">
        <v>1827470</v>
      </c>
      <c r="HN92" s="619">
        <v>1357390.65</v>
      </c>
      <c r="HO92" s="619">
        <v>627000</v>
      </c>
      <c r="HP92" s="619">
        <v>259916.25</v>
      </c>
      <c r="HQ92" s="619">
        <v>848890</v>
      </c>
      <c r="HR92" s="619">
        <v>364800</v>
      </c>
      <c r="HS92" s="619">
        <v>245290</v>
      </c>
      <c r="HT92" s="619">
        <v>2587800</v>
      </c>
      <c r="HU92" s="619">
        <v>84000</v>
      </c>
      <c r="HW92" s="619">
        <v>203300</v>
      </c>
      <c r="HX92" s="619">
        <v>59300</v>
      </c>
      <c r="IA92" s="619">
        <v>295225</v>
      </c>
      <c r="IB92" s="619">
        <v>372256</v>
      </c>
      <c r="IC92" s="619">
        <v>171992.5</v>
      </c>
      <c r="ID92" s="619">
        <v>999303.5</v>
      </c>
      <c r="IE92" s="619">
        <v>181665</v>
      </c>
      <c r="IF92" s="619">
        <v>2870</v>
      </c>
      <c r="IH92" s="619">
        <v>45930</v>
      </c>
      <c r="IK92" s="619">
        <v>668540</v>
      </c>
      <c r="IL92" s="619">
        <v>664900</v>
      </c>
      <c r="IM92" s="619">
        <v>1949029</v>
      </c>
      <c r="IO92" s="619">
        <v>440002</v>
      </c>
      <c r="IQ92" s="619">
        <v>143573</v>
      </c>
      <c r="IR92" s="619">
        <v>788617.86</v>
      </c>
      <c r="IS92" s="619">
        <v>89470</v>
      </c>
      <c r="IT92" s="619">
        <v>5816230</v>
      </c>
      <c r="IU92" s="619">
        <v>821299</v>
      </c>
      <c r="JG92" s="619">
        <v>793810.5</v>
      </c>
      <c r="JH92" s="619">
        <v>455345</v>
      </c>
      <c r="JI92" s="619">
        <v>701850</v>
      </c>
      <c r="JJ92" s="619">
        <v>355500</v>
      </c>
      <c r="JK92" s="619">
        <v>144279</v>
      </c>
      <c r="JL92" s="619">
        <v>2573966.66</v>
      </c>
      <c r="JM92" s="619">
        <v>269400</v>
      </c>
      <c r="JN92" s="619">
        <v>230666</v>
      </c>
      <c r="JO92" s="619">
        <v>749300</v>
      </c>
      <c r="JP92" s="619">
        <v>1822000</v>
      </c>
      <c r="JQ92" s="619">
        <v>93225.99</v>
      </c>
      <c r="JS92" s="619">
        <v>0</v>
      </c>
      <c r="JT92" s="619">
        <v>106900</v>
      </c>
      <c r="JY92" s="619">
        <v>510800</v>
      </c>
      <c r="JZ92" s="619">
        <v>688000</v>
      </c>
      <c r="KC92" s="619">
        <v>30000</v>
      </c>
      <c r="KJ92" s="619">
        <v>542940</v>
      </c>
      <c r="KK92" s="619">
        <v>152250</v>
      </c>
      <c r="KL92" s="619">
        <v>147000</v>
      </c>
      <c r="KN92" s="619">
        <v>0</v>
      </c>
      <c r="KO92" s="619">
        <v>0</v>
      </c>
      <c r="KP92" s="619">
        <v>0</v>
      </c>
      <c r="KR92" s="619">
        <v>4189950</v>
      </c>
      <c r="KS92" s="619">
        <v>219085</v>
      </c>
      <c r="KT92" s="619">
        <v>693322.25</v>
      </c>
      <c r="KU92" s="619">
        <v>267795</v>
      </c>
      <c r="KV92" s="619">
        <v>3813820</v>
      </c>
      <c r="KW92" s="619">
        <v>948250</v>
      </c>
      <c r="KX92" s="619">
        <v>609600</v>
      </c>
      <c r="KZ92" s="619">
        <v>9388273</v>
      </c>
      <c r="LA92" s="619">
        <v>16000</v>
      </c>
      <c r="LF92" s="619">
        <v>151500</v>
      </c>
      <c r="LH92" s="619">
        <v>2920152</v>
      </c>
      <c r="LI92" s="619">
        <v>2027938</v>
      </c>
      <c r="LK92" s="619">
        <v>3819620</v>
      </c>
      <c r="LL92" s="619">
        <v>82248.83</v>
      </c>
      <c r="LM92" s="619">
        <v>167244</v>
      </c>
      <c r="LN92" s="619">
        <v>84921</v>
      </c>
      <c r="LO92" s="619">
        <v>112185</v>
      </c>
      <c r="LP92" s="619">
        <v>346795.03</v>
      </c>
      <c r="LQ92" s="619">
        <v>676040</v>
      </c>
      <c r="LR92" s="619">
        <v>0</v>
      </c>
      <c r="LS92" s="619">
        <v>1174300</v>
      </c>
      <c r="LU92" s="619">
        <v>82161</v>
      </c>
      <c r="LV92" s="619">
        <v>2820</v>
      </c>
      <c r="LW92" s="619">
        <v>2293400</v>
      </c>
      <c r="LX92" s="619">
        <v>4880890</v>
      </c>
      <c r="LY92" s="619">
        <v>2154846</v>
      </c>
      <c r="LZ92" s="619">
        <v>397755</v>
      </c>
      <c r="MA92" s="619">
        <v>263800</v>
      </c>
      <c r="MB92" s="619">
        <v>0</v>
      </c>
      <c r="MD92" s="619">
        <v>80000</v>
      </c>
      <c r="MH92" s="619">
        <v>11756640</v>
      </c>
      <c r="MK92" s="619">
        <v>149032.20000000001</v>
      </c>
      <c r="ML92" s="619">
        <v>932870.4</v>
      </c>
      <c r="MM92" s="619">
        <v>692890</v>
      </c>
      <c r="MN92" s="619">
        <v>2283260.1</v>
      </c>
      <c r="MP92" s="619">
        <v>601220.4</v>
      </c>
      <c r="MQ92" s="619">
        <v>650324.4</v>
      </c>
      <c r="MR92" s="619">
        <v>50930</v>
      </c>
      <c r="MT92" s="619">
        <v>7699857</v>
      </c>
      <c r="MU92" s="619">
        <v>124908</v>
      </c>
      <c r="MV92" s="619">
        <v>198908.5</v>
      </c>
      <c r="MW92" s="619">
        <v>0</v>
      </c>
      <c r="MY92" s="619">
        <v>259750</v>
      </c>
      <c r="MZ92" s="619">
        <v>673370</v>
      </c>
      <c r="NA92" s="619">
        <v>1842950</v>
      </c>
      <c r="NB92" s="619">
        <v>134426.4</v>
      </c>
      <c r="NC92" s="619">
        <v>341710</v>
      </c>
      <c r="ND92" s="619">
        <v>8400</v>
      </c>
      <c r="NF92" s="619">
        <v>0</v>
      </c>
      <c r="NG92" s="619">
        <v>82999.997900000002</v>
      </c>
      <c r="NH92" s="619">
        <v>29290</v>
      </c>
      <c r="NJ92" s="619">
        <v>253200</v>
      </c>
      <c r="NK92" s="619">
        <v>1836850</v>
      </c>
      <c r="NL92" s="619">
        <v>2448175</v>
      </c>
      <c r="NP92" s="619">
        <v>31000</v>
      </c>
      <c r="NQ92" s="619">
        <v>800305</v>
      </c>
      <c r="NX92" s="619">
        <v>27500</v>
      </c>
      <c r="NY92" s="619">
        <v>1111880</v>
      </c>
      <c r="NZ92" s="619">
        <v>488585</v>
      </c>
      <c r="OA92" s="619">
        <v>60000</v>
      </c>
      <c r="OB92" s="619">
        <v>69000</v>
      </c>
      <c r="OD92" s="619">
        <v>78855</v>
      </c>
      <c r="OF92" s="619">
        <v>9668080</v>
      </c>
      <c r="OG92" s="619">
        <v>252570</v>
      </c>
      <c r="OH92" s="619">
        <v>4050286.5</v>
      </c>
      <c r="OI92" s="619">
        <v>2665443</v>
      </c>
      <c r="OJ92" s="619">
        <v>24216.6</v>
      </c>
      <c r="OK92" s="619">
        <v>3701747</v>
      </c>
      <c r="OO92" s="619">
        <v>1124640</v>
      </c>
      <c r="OP92" s="619">
        <v>659955</v>
      </c>
      <c r="OQ92" s="619">
        <v>1313546</v>
      </c>
      <c r="OR92" s="619">
        <v>165565</v>
      </c>
      <c r="OS92" s="619">
        <v>628403</v>
      </c>
      <c r="OU92" s="619">
        <v>158202</v>
      </c>
      <c r="OV92" s="619">
        <v>91661.5</v>
      </c>
      <c r="OW92" s="619">
        <v>199595</v>
      </c>
      <c r="OX92" s="619">
        <v>0</v>
      </c>
      <c r="OY92" s="619">
        <v>287639</v>
      </c>
      <c r="OZ92" s="619">
        <v>0</v>
      </c>
      <c r="PA92" s="619">
        <v>0</v>
      </c>
      <c r="PC92" s="619">
        <v>10669082.02</v>
      </c>
      <c r="PE92" s="619">
        <v>139280</v>
      </c>
      <c r="PF92" s="619">
        <v>75000</v>
      </c>
      <c r="PJ92" s="619">
        <v>68000</v>
      </c>
      <c r="PN92" s="619">
        <v>530580</v>
      </c>
      <c r="PO92" s="619">
        <v>40000</v>
      </c>
      <c r="PP92" s="619">
        <v>0</v>
      </c>
      <c r="PT92" s="619">
        <v>0</v>
      </c>
      <c r="PU92" s="619">
        <v>160500</v>
      </c>
      <c r="PY92" s="619">
        <v>26921425</v>
      </c>
      <c r="QE92" s="619">
        <v>787650</v>
      </c>
      <c r="QF92" s="619">
        <v>166400</v>
      </c>
      <c r="QN92" s="619">
        <v>787326</v>
      </c>
      <c r="QO92" s="619">
        <v>1094580</v>
      </c>
      <c r="QU92" s="619">
        <v>12854670</v>
      </c>
      <c r="QW92" s="619">
        <v>313645</v>
      </c>
      <c r="QZ92" s="619">
        <v>1199560</v>
      </c>
      <c r="RB92" s="619">
        <v>15750</v>
      </c>
      <c r="RE92" s="619">
        <v>15600</v>
      </c>
      <c r="RG92" s="619">
        <v>105000</v>
      </c>
      <c r="RI92" s="619">
        <v>32000</v>
      </c>
      <c r="RJ92" s="619">
        <v>0</v>
      </c>
      <c r="RK92" s="619">
        <v>1650</v>
      </c>
      <c r="RL92" s="619">
        <v>260075</v>
      </c>
      <c r="RM92" s="619">
        <v>0</v>
      </c>
      <c r="RN92" s="619">
        <v>0</v>
      </c>
      <c r="RO92" s="619">
        <v>0</v>
      </c>
      <c r="RP92" s="619">
        <v>0</v>
      </c>
      <c r="RQ92" s="619">
        <v>42115</v>
      </c>
      <c r="RR92" s="619">
        <v>1650</v>
      </c>
      <c r="RS92" s="619">
        <v>0</v>
      </c>
      <c r="RT92" s="619">
        <v>93700</v>
      </c>
      <c r="RU92" s="619">
        <v>0</v>
      </c>
      <c r="RV92" s="619">
        <v>4600</v>
      </c>
      <c r="RW92" s="619">
        <v>5750</v>
      </c>
      <c r="RX92" s="619">
        <v>0</v>
      </c>
      <c r="RY92" s="619">
        <v>0</v>
      </c>
      <c r="RZ92" s="619">
        <v>0</v>
      </c>
      <c r="SA92" s="619">
        <v>1650</v>
      </c>
      <c r="SB92" s="619">
        <v>10513100</v>
      </c>
      <c r="SD92" s="619">
        <v>476350</v>
      </c>
      <c r="SE92" s="619">
        <v>459720</v>
      </c>
      <c r="SF92" s="619">
        <v>247925</v>
      </c>
      <c r="SG92" s="619">
        <v>154340</v>
      </c>
      <c r="SH92" s="619">
        <v>353682</v>
      </c>
      <c r="SI92" s="619">
        <v>1452343</v>
      </c>
      <c r="SL92" s="619">
        <v>2381020.67</v>
      </c>
      <c r="SM92" s="619">
        <v>22034.58</v>
      </c>
      <c r="SN92" s="619">
        <v>3326515</v>
      </c>
      <c r="SO92" s="619">
        <v>285085</v>
      </c>
      <c r="SP92" s="619">
        <v>536674</v>
      </c>
      <c r="SQ92" s="619">
        <v>816374</v>
      </c>
      <c r="SR92" s="619">
        <v>0</v>
      </c>
      <c r="SS92" s="619">
        <v>160330</v>
      </c>
      <c r="ST92" s="619">
        <v>417715</v>
      </c>
      <c r="SU92" s="619">
        <v>84135</v>
      </c>
      <c r="SV92" s="619">
        <v>33992045</v>
      </c>
      <c r="TC92" s="619">
        <v>1057450</v>
      </c>
      <c r="TJ92" s="619">
        <v>6104749.9800000004</v>
      </c>
      <c r="TQ92" s="619">
        <v>2815000.37</v>
      </c>
      <c r="TU92" s="619">
        <v>0</v>
      </c>
      <c r="TX92" s="619">
        <v>0</v>
      </c>
      <c r="TZ92" s="619">
        <v>767700</v>
      </c>
      <c r="UB92" s="619">
        <v>1058100</v>
      </c>
      <c r="UC92" s="619">
        <v>556500</v>
      </c>
      <c r="UD92" s="619">
        <v>620650</v>
      </c>
      <c r="UE92" s="619">
        <v>115500</v>
      </c>
      <c r="UF92" s="619">
        <v>3623430</v>
      </c>
      <c r="UH92" s="619">
        <v>4970</v>
      </c>
      <c r="UK92" s="619">
        <v>2458640.85</v>
      </c>
      <c r="UL92" s="619">
        <v>912880</v>
      </c>
      <c r="UM92" s="619">
        <v>118300</v>
      </c>
      <c r="UN92" s="619">
        <v>272700</v>
      </c>
      <c r="UO92" s="619">
        <v>107800</v>
      </c>
      <c r="UP92" s="619">
        <v>364407.06</v>
      </c>
      <c r="UQ92" s="619">
        <v>1338326</v>
      </c>
      <c r="UT92" s="619">
        <v>6000</v>
      </c>
      <c r="UW92" s="619">
        <v>2296140</v>
      </c>
      <c r="VB92" s="619">
        <v>2623425</v>
      </c>
      <c r="VC92" s="619">
        <v>9500</v>
      </c>
      <c r="VD92" s="619">
        <v>0</v>
      </c>
      <c r="VI92" s="619">
        <v>55872</v>
      </c>
      <c r="VM92" s="619">
        <v>12020025.5</v>
      </c>
      <c r="VN92" s="619">
        <v>38000</v>
      </c>
      <c r="VQ92" s="619">
        <v>145000</v>
      </c>
      <c r="VS92" s="619">
        <v>69000</v>
      </c>
      <c r="VV92" s="619">
        <v>0</v>
      </c>
      <c r="VX92" s="619">
        <v>179350</v>
      </c>
      <c r="WC92" s="619">
        <v>325998.13</v>
      </c>
      <c r="WD92" s="619">
        <v>33500</v>
      </c>
      <c r="WF92" s="619">
        <v>44451</v>
      </c>
      <c r="WG92" s="619">
        <v>77000</v>
      </c>
      <c r="WH92" s="619">
        <v>288000</v>
      </c>
      <c r="WJ92" s="619">
        <v>28250</v>
      </c>
      <c r="WK92" s="619">
        <v>134000</v>
      </c>
      <c r="WL92" s="619">
        <v>56500</v>
      </c>
      <c r="WM92" s="619">
        <v>124800</v>
      </c>
      <c r="WN92" s="619">
        <v>84750</v>
      </c>
      <c r="WO92" s="619">
        <v>0</v>
      </c>
      <c r="WP92" s="619">
        <v>1281395</v>
      </c>
      <c r="WQ92" s="619">
        <v>61750</v>
      </c>
      <c r="WR92" s="619">
        <v>149200</v>
      </c>
      <c r="WS92" s="619">
        <v>185250</v>
      </c>
      <c r="WT92" s="619">
        <v>0</v>
      </c>
      <c r="WU92" s="619">
        <v>278650</v>
      </c>
      <c r="WW92" s="619">
        <v>240500</v>
      </c>
      <c r="WX92" s="619">
        <v>29238</v>
      </c>
      <c r="WY92" s="619">
        <v>151520.47</v>
      </c>
      <c r="XA92" s="619">
        <v>29986.54</v>
      </c>
      <c r="XC92" s="619">
        <v>113760</v>
      </c>
      <c r="XD92" s="619">
        <v>5659350</v>
      </c>
      <c r="XE92" s="619">
        <v>207509</v>
      </c>
      <c r="XF92" s="619">
        <v>54153</v>
      </c>
      <c r="XH92" s="619">
        <v>99100</v>
      </c>
      <c r="XI92" s="619">
        <v>3162990</v>
      </c>
      <c r="XJ92" s="619">
        <v>790985</v>
      </c>
      <c r="XL92" s="619">
        <v>8538357</v>
      </c>
      <c r="XN92" s="619">
        <v>2596567.5</v>
      </c>
      <c r="XO92" s="619">
        <v>0</v>
      </c>
      <c r="XP92" s="619">
        <v>893985</v>
      </c>
      <c r="XQ92" s="619">
        <v>48000</v>
      </c>
      <c r="XR92" s="619">
        <v>50500</v>
      </c>
      <c r="XT92" s="619">
        <v>89000</v>
      </c>
      <c r="XU92" s="619">
        <v>176000</v>
      </c>
      <c r="XV92" s="619">
        <v>44500</v>
      </c>
      <c r="XW92" s="619">
        <v>44500</v>
      </c>
      <c r="XX92" s="619">
        <v>765690</v>
      </c>
      <c r="XY92" s="619">
        <v>44000</v>
      </c>
      <c r="XZ92" s="619">
        <v>132000</v>
      </c>
      <c r="YA92" s="619">
        <v>0</v>
      </c>
      <c r="YB92" s="619">
        <v>44500</v>
      </c>
      <c r="YC92" s="619">
        <v>44500</v>
      </c>
      <c r="YD92" s="619">
        <v>89000</v>
      </c>
      <c r="YE92" s="619">
        <v>66000</v>
      </c>
      <c r="YG92" s="619">
        <v>3300</v>
      </c>
      <c r="YH92" s="619">
        <v>0</v>
      </c>
      <c r="YJ92" s="619">
        <v>2991350</v>
      </c>
      <c r="YK92" s="619">
        <v>8000</v>
      </c>
      <c r="YL92" s="619">
        <v>2386400</v>
      </c>
      <c r="YM92" s="619">
        <v>0</v>
      </c>
      <c r="YN92" s="619">
        <v>1012950</v>
      </c>
      <c r="YO92" s="619">
        <v>730700</v>
      </c>
      <c r="YP92" s="619">
        <v>37100</v>
      </c>
      <c r="YR92" s="619">
        <v>46450</v>
      </c>
      <c r="YS92" s="619">
        <v>0</v>
      </c>
      <c r="YW92" s="619">
        <v>1935970</v>
      </c>
      <c r="YY92" s="619">
        <v>165000</v>
      </c>
      <c r="ZC92" s="619">
        <v>96000</v>
      </c>
      <c r="ZL92" s="619">
        <v>1435250</v>
      </c>
      <c r="ZM92" s="619">
        <v>5707352.4000000004</v>
      </c>
      <c r="ZT92" s="619">
        <v>109000</v>
      </c>
      <c r="ZU92" s="619">
        <v>20145</v>
      </c>
      <c r="AAD92" s="619">
        <v>0</v>
      </c>
      <c r="AAI92" s="619">
        <v>3143250</v>
      </c>
      <c r="AAP92" s="619">
        <v>6262598</v>
      </c>
      <c r="AAQ92" s="619">
        <v>120000</v>
      </c>
      <c r="AAX92" s="619">
        <v>1344099.63</v>
      </c>
      <c r="ABB92" s="619">
        <v>12240</v>
      </c>
      <c r="ABF92" s="619">
        <v>24000</v>
      </c>
      <c r="ABI92" s="619">
        <v>3709620</v>
      </c>
      <c r="ABJ92" s="619">
        <v>3313880</v>
      </c>
      <c r="ABL92" s="619">
        <v>71000</v>
      </c>
      <c r="ABP92" s="619">
        <v>4170220</v>
      </c>
      <c r="ABY92" s="619">
        <v>0</v>
      </c>
      <c r="ACB92" s="619">
        <v>0</v>
      </c>
      <c r="ACC92" s="619">
        <v>21200</v>
      </c>
      <c r="ACD92" s="619">
        <v>5730560</v>
      </c>
      <c r="ACG92" s="619">
        <v>6600</v>
      </c>
      <c r="ACJ92" s="619">
        <v>1575880</v>
      </c>
      <c r="ACQ92" s="619">
        <v>0</v>
      </c>
      <c r="ACT92" s="619">
        <v>249700</v>
      </c>
      <c r="ACU92" s="619">
        <v>93500</v>
      </c>
      <c r="ACW92" s="619">
        <v>119400</v>
      </c>
      <c r="ACX92" s="619">
        <v>41500</v>
      </c>
      <c r="ADA92" s="619">
        <v>645240</v>
      </c>
      <c r="ADG92" s="619">
        <v>29640</v>
      </c>
      <c r="ADH92" s="619">
        <v>0</v>
      </c>
      <c r="ADP92" s="619">
        <v>24759210</v>
      </c>
      <c r="ADR92" s="619">
        <v>272020</v>
      </c>
      <c r="ADT92" s="619">
        <v>7019760</v>
      </c>
      <c r="ADZ92" s="619">
        <v>15523200</v>
      </c>
      <c r="AEA92" s="619">
        <v>1200685</v>
      </c>
      <c r="AEB92" s="619">
        <v>1424690</v>
      </c>
      <c r="AEC92" s="619">
        <v>462900</v>
      </c>
      <c r="AED92" s="619">
        <v>368570</v>
      </c>
      <c r="AEE92" s="619">
        <v>4776735</v>
      </c>
      <c r="AEI92" s="619">
        <v>404575.5</v>
      </c>
      <c r="AEJ92" s="619">
        <v>889200</v>
      </c>
      <c r="AEK92" s="619">
        <v>128240</v>
      </c>
      <c r="AEM92" s="619">
        <v>1261500</v>
      </c>
      <c r="AET92" s="619">
        <v>5950907</v>
      </c>
      <c r="AFD92" s="619">
        <v>2622875</v>
      </c>
      <c r="AFG92" s="619">
        <v>7250</v>
      </c>
      <c r="AFH92" s="619">
        <v>22400</v>
      </c>
      <c r="AFQ92" s="619">
        <v>1244034</v>
      </c>
      <c r="AFT92" s="619">
        <v>32000</v>
      </c>
      <c r="AFU92" s="619">
        <v>96000</v>
      </c>
      <c r="AFV92" s="619">
        <v>8700</v>
      </c>
      <c r="AFW92" s="619">
        <v>50000</v>
      </c>
      <c r="AFZ92" s="619">
        <v>50000</v>
      </c>
      <c r="AGA92" s="619">
        <v>142230</v>
      </c>
      <c r="AGB92" s="619">
        <v>194244</v>
      </c>
      <c r="AGC92" s="619">
        <v>306100</v>
      </c>
      <c r="AGG92" s="619">
        <v>0</v>
      </c>
      <c r="AGN92" s="619">
        <v>0</v>
      </c>
      <c r="AGW92" s="619">
        <v>5249084.4000000004</v>
      </c>
      <c r="AGX92" s="619">
        <v>73558</v>
      </c>
      <c r="AGY92" s="619">
        <v>60000</v>
      </c>
      <c r="AGZ92" s="619">
        <v>0</v>
      </c>
      <c r="AHA92" s="619">
        <v>60000</v>
      </c>
      <c r="AHC92" s="619">
        <v>47000</v>
      </c>
      <c r="AHD92" s="619">
        <v>0</v>
      </c>
      <c r="AHE92" s="619">
        <v>285000</v>
      </c>
      <c r="AHF92" s="619">
        <v>57000</v>
      </c>
      <c r="AHG92" s="619">
        <v>116000</v>
      </c>
      <c r="AHH92" s="619">
        <v>800</v>
      </c>
      <c r="AHI92" s="619">
        <v>62000</v>
      </c>
      <c r="AHJ92" s="619">
        <v>20000</v>
      </c>
      <c r="AHK92" s="619">
        <v>82000</v>
      </c>
      <c r="AHL92" s="619">
        <v>72000</v>
      </c>
      <c r="AHM92" s="619">
        <v>957495</v>
      </c>
      <c r="AHN92" s="619">
        <v>47900</v>
      </c>
      <c r="AHO92" s="619">
        <v>290900</v>
      </c>
      <c r="AHP92" s="619">
        <v>194300</v>
      </c>
      <c r="AHQ92" s="613">
        <v>0</v>
      </c>
      <c r="AHR92" s="613">
        <v>0</v>
      </c>
      <c r="AHS92" s="613">
        <v>248400</v>
      </c>
      <c r="AHT92" s="619">
        <f t="shared" si="79"/>
        <v>557832997.33790004</v>
      </c>
      <c r="AHV92" s="627" t="s">
        <v>6273</v>
      </c>
      <c r="AHW92" s="627" t="s">
        <v>6118</v>
      </c>
      <c r="AHX92" s="627" t="s">
        <v>6119</v>
      </c>
    </row>
    <row r="93" spans="1:908" x14ac:dyDescent="0.8">
      <c r="A93" s="613" t="str">
        <f t="shared" si="78"/>
        <v>ภาระ</v>
      </c>
      <c r="B93" s="618" t="s">
        <v>6120</v>
      </c>
      <c r="C93" s="619" t="s">
        <v>6121</v>
      </c>
      <c r="G93" s="619">
        <v>1095</v>
      </c>
      <c r="H93" s="619">
        <v>64756.97</v>
      </c>
      <c r="L93" s="619">
        <v>4625.5</v>
      </c>
      <c r="N93" s="619">
        <v>49808.9</v>
      </c>
      <c r="O93" s="619">
        <v>64375.92</v>
      </c>
      <c r="Q93" s="619">
        <v>521803.72</v>
      </c>
      <c r="R93" s="619">
        <v>44463.59</v>
      </c>
      <c r="AG93" s="619">
        <v>204820</v>
      </c>
      <c r="AX93" s="619">
        <v>7162.7</v>
      </c>
      <c r="BC93" s="619">
        <v>63110</v>
      </c>
      <c r="BD93" s="619">
        <v>66262.52</v>
      </c>
      <c r="CU93" s="619">
        <v>25320</v>
      </c>
      <c r="CV93" s="619">
        <v>11260</v>
      </c>
      <c r="CX93" s="619">
        <v>5720</v>
      </c>
      <c r="CY93" s="619">
        <v>23370</v>
      </c>
      <c r="CZ93" s="619">
        <v>20280</v>
      </c>
      <c r="DA93" s="619">
        <v>100020</v>
      </c>
      <c r="DV93" s="619">
        <v>328645</v>
      </c>
      <c r="EA93" s="619">
        <v>39570</v>
      </c>
      <c r="ED93" s="619">
        <v>360</v>
      </c>
      <c r="EF93" s="619">
        <v>2400</v>
      </c>
      <c r="EG93" s="619">
        <v>3000</v>
      </c>
      <c r="EH93" s="619">
        <v>43340</v>
      </c>
      <c r="EJ93" s="619">
        <v>374900</v>
      </c>
      <c r="EL93" s="619">
        <v>95870</v>
      </c>
      <c r="HP93" s="619">
        <v>498992.5</v>
      </c>
      <c r="ID93" s="619">
        <v>13412</v>
      </c>
      <c r="JK93" s="619">
        <v>14500</v>
      </c>
      <c r="JQ93" s="619">
        <v>499439.2</v>
      </c>
      <c r="KW93" s="619">
        <v>199540</v>
      </c>
      <c r="LX93" s="619">
        <v>0</v>
      </c>
      <c r="MU93" s="619">
        <v>2786339</v>
      </c>
      <c r="NB93" s="619">
        <v>17850</v>
      </c>
      <c r="NC93" s="619">
        <v>58877</v>
      </c>
      <c r="NX93" s="619">
        <v>202583.25</v>
      </c>
      <c r="OH93" s="619">
        <v>199000</v>
      </c>
      <c r="PM93" s="619">
        <v>18200</v>
      </c>
      <c r="PP93" s="619">
        <v>359848.23</v>
      </c>
      <c r="QA93" s="619">
        <v>21870</v>
      </c>
      <c r="QI93" s="619">
        <v>3946876</v>
      </c>
      <c r="QK93" s="619">
        <v>18500</v>
      </c>
      <c r="QN93" s="619">
        <v>734090</v>
      </c>
      <c r="QW93" s="619">
        <v>41690</v>
      </c>
      <c r="QZ93" s="619">
        <v>33550</v>
      </c>
      <c r="RC93" s="619">
        <v>481120</v>
      </c>
      <c r="RQ93" s="619">
        <v>1120</v>
      </c>
      <c r="RY93" s="619">
        <v>1000</v>
      </c>
      <c r="ST93" s="619">
        <v>0</v>
      </c>
      <c r="TR93" s="619">
        <v>530</v>
      </c>
      <c r="UT93" s="619">
        <v>187980</v>
      </c>
      <c r="UV93" s="619">
        <v>360</v>
      </c>
      <c r="UX93" s="619">
        <v>0</v>
      </c>
      <c r="VC93" s="619">
        <v>114849.9</v>
      </c>
      <c r="VD93" s="619">
        <v>24640</v>
      </c>
      <c r="VE93" s="619">
        <v>227430</v>
      </c>
      <c r="VG93" s="619">
        <v>24780</v>
      </c>
      <c r="VH93" s="619">
        <v>81060.42</v>
      </c>
      <c r="VI93" s="619">
        <v>62000</v>
      </c>
      <c r="WB93" s="619">
        <v>741727</v>
      </c>
      <c r="WV93" s="619">
        <v>290003.78000000003</v>
      </c>
      <c r="WY93" s="619">
        <v>12410</v>
      </c>
      <c r="XC93" s="619">
        <v>34490</v>
      </c>
      <c r="YJ93" s="619">
        <v>122719</v>
      </c>
      <c r="YY93" s="619">
        <v>51700</v>
      </c>
      <c r="YZ93" s="619">
        <v>1578741</v>
      </c>
      <c r="ZA93" s="619">
        <v>31700</v>
      </c>
      <c r="ZB93" s="619">
        <v>1067715</v>
      </c>
      <c r="ZG93" s="619">
        <v>0</v>
      </c>
      <c r="ZM93" s="619">
        <v>810525</v>
      </c>
      <c r="ZN93" s="619">
        <v>55565.66</v>
      </c>
      <c r="ZO93" s="619">
        <v>603299.36</v>
      </c>
      <c r="ZP93" s="619">
        <v>431646.76</v>
      </c>
      <c r="ZQ93" s="619">
        <v>584924.68000000005</v>
      </c>
      <c r="ZT93" s="619">
        <v>5247007.63</v>
      </c>
      <c r="ZV93" s="619">
        <v>1961332.22</v>
      </c>
      <c r="ZX93" s="619">
        <v>10200</v>
      </c>
      <c r="ZY93" s="619">
        <v>54715.1</v>
      </c>
      <c r="ZZ93" s="619">
        <v>119261</v>
      </c>
      <c r="AAB93" s="619">
        <v>274848.09999999998</v>
      </c>
      <c r="AAC93" s="619">
        <v>615904.53</v>
      </c>
      <c r="AAD93" s="619">
        <v>1020836.12</v>
      </c>
      <c r="AAF93" s="619">
        <v>140527.57</v>
      </c>
      <c r="AAK93" s="619">
        <v>24691</v>
      </c>
      <c r="AAN93" s="619">
        <v>36750</v>
      </c>
      <c r="AAP93" s="619">
        <v>27000</v>
      </c>
      <c r="AAQ93" s="619">
        <v>0</v>
      </c>
      <c r="AAR93" s="619">
        <v>104634.6</v>
      </c>
      <c r="AAS93" s="619">
        <v>259948.92</v>
      </c>
      <c r="AAT93" s="619">
        <v>99300.6</v>
      </c>
      <c r="AAU93" s="619">
        <v>482432.51</v>
      </c>
      <c r="AAV93" s="619">
        <v>23714.13</v>
      </c>
      <c r="AAW93" s="619">
        <v>52625.5</v>
      </c>
      <c r="AAX93" s="619">
        <v>285120.81</v>
      </c>
      <c r="AAY93" s="619">
        <v>280820.09999999998</v>
      </c>
      <c r="AAZ93" s="619">
        <v>810</v>
      </c>
      <c r="ABA93" s="619">
        <v>167113.35</v>
      </c>
      <c r="ABB93" s="619">
        <v>45406.2</v>
      </c>
      <c r="ABC93" s="619">
        <v>82331.8</v>
      </c>
      <c r="ABD93" s="619">
        <v>325231.26</v>
      </c>
      <c r="ABE93" s="619">
        <v>128196.06</v>
      </c>
      <c r="ABF93" s="619">
        <v>65834.320000000007</v>
      </c>
      <c r="ABG93" s="619">
        <v>30406.34</v>
      </c>
      <c r="ABH93" s="619">
        <v>11947.8</v>
      </c>
      <c r="ABI93" s="619">
        <v>361471.47</v>
      </c>
      <c r="ABJ93" s="619">
        <v>184589.96</v>
      </c>
      <c r="ABK93" s="619">
        <v>298539.96000000002</v>
      </c>
      <c r="ABL93" s="619">
        <v>331846.03000000003</v>
      </c>
      <c r="ABM93" s="619">
        <v>12118.86</v>
      </c>
      <c r="ABN93" s="619">
        <v>15671.57</v>
      </c>
      <c r="ABO93" s="619">
        <v>6887</v>
      </c>
      <c r="ABP93" s="619">
        <v>1782020</v>
      </c>
      <c r="ABY93" s="619">
        <v>483800</v>
      </c>
      <c r="ACL93" s="619">
        <v>23110</v>
      </c>
      <c r="ACN93" s="619">
        <v>5040</v>
      </c>
      <c r="ACQ93" s="619">
        <v>31240</v>
      </c>
      <c r="ACS93" s="619">
        <v>9800</v>
      </c>
      <c r="ADA93" s="619">
        <v>143877</v>
      </c>
      <c r="ADM93" s="619">
        <v>162157.22</v>
      </c>
      <c r="AFD93" s="619">
        <v>523150</v>
      </c>
      <c r="AFE93" s="619">
        <v>502590</v>
      </c>
      <c r="AFJ93" s="619">
        <v>1800</v>
      </c>
      <c r="AFR93" s="619">
        <v>36620</v>
      </c>
      <c r="AGB93" s="619">
        <v>0</v>
      </c>
      <c r="AGH93" s="619">
        <v>14400</v>
      </c>
      <c r="AGQ93" s="619">
        <v>0</v>
      </c>
      <c r="AGS93" s="619">
        <v>137850</v>
      </c>
      <c r="AGT93" s="619">
        <v>2840</v>
      </c>
      <c r="AGV93" s="619">
        <v>3999170</v>
      </c>
      <c r="AGW93" s="619">
        <v>0</v>
      </c>
      <c r="AHI93" s="619">
        <v>5845</v>
      </c>
      <c r="AHL93" s="619">
        <v>46591.16</v>
      </c>
      <c r="AHT93" s="619">
        <f t="shared" si="79"/>
        <v>40557507.360000014</v>
      </c>
      <c r="AHV93" s="627" t="s">
        <v>6273</v>
      </c>
      <c r="AHW93" s="627" t="s">
        <v>6120</v>
      </c>
      <c r="AHX93" s="627" t="s">
        <v>6121</v>
      </c>
    </row>
    <row r="94" spans="1:908" x14ac:dyDescent="0.8">
      <c r="A94" s="613" t="str">
        <f t="shared" si="78"/>
        <v>ภาระ</v>
      </c>
      <c r="B94" s="618" t="s">
        <v>6122</v>
      </c>
      <c r="C94" s="619" t="s">
        <v>6123</v>
      </c>
      <c r="AB94" s="619">
        <v>317279</v>
      </c>
      <c r="AE94" s="619">
        <v>342444.25</v>
      </c>
      <c r="BD94" s="619">
        <v>325485</v>
      </c>
      <c r="EH94" s="619">
        <v>0</v>
      </c>
      <c r="EM94" s="619">
        <v>0</v>
      </c>
      <c r="NB94" s="619">
        <v>206073.5</v>
      </c>
      <c r="OH94" s="619">
        <v>175470</v>
      </c>
      <c r="PU94" s="619">
        <v>413238.25</v>
      </c>
      <c r="QE94" s="619">
        <v>3350816.2</v>
      </c>
      <c r="QI94" s="619">
        <v>146465</v>
      </c>
      <c r="QR94" s="619">
        <v>0</v>
      </c>
      <c r="WQ94" s="619">
        <v>35901</v>
      </c>
      <c r="AAN94" s="619">
        <v>72541.2</v>
      </c>
      <c r="ABF94" s="619">
        <v>39247.32</v>
      </c>
      <c r="ABZ94" s="619">
        <v>0</v>
      </c>
      <c r="AGC94" s="619">
        <v>1360634.06</v>
      </c>
      <c r="AGT94" s="619">
        <v>56195</v>
      </c>
      <c r="AHA94" s="619">
        <v>39104.5</v>
      </c>
      <c r="AHT94" s="619">
        <f t="shared" si="79"/>
        <v>6880894.2800000012</v>
      </c>
      <c r="AHV94" s="627" t="s">
        <v>6273</v>
      </c>
      <c r="AHW94" s="627" t="s">
        <v>6122</v>
      </c>
      <c r="AHX94" s="627" t="s">
        <v>6123</v>
      </c>
    </row>
    <row r="95" spans="1:908" x14ac:dyDescent="0.8">
      <c r="A95" s="613" t="str">
        <f t="shared" si="78"/>
        <v>ภาระ</v>
      </c>
      <c r="B95" s="618" t="s">
        <v>6124</v>
      </c>
      <c r="C95" s="619" t="s">
        <v>6125</v>
      </c>
      <c r="D95" s="619">
        <v>453450</v>
      </c>
      <c r="E95" s="619">
        <v>1537250</v>
      </c>
      <c r="F95" s="619">
        <v>8331071.6699999999</v>
      </c>
      <c r="G95" s="619">
        <v>1366750</v>
      </c>
      <c r="H95" s="619">
        <v>410050</v>
      </c>
      <c r="I95" s="619">
        <v>68400</v>
      </c>
      <c r="J95" s="619">
        <v>661050</v>
      </c>
      <c r="K95" s="619">
        <v>545700</v>
      </c>
      <c r="L95" s="619">
        <v>906000</v>
      </c>
      <c r="M95" s="619">
        <v>1009350</v>
      </c>
      <c r="N95" s="619">
        <v>398550</v>
      </c>
      <c r="O95" s="619">
        <v>4885800</v>
      </c>
      <c r="P95" s="619">
        <v>372650</v>
      </c>
      <c r="Q95" s="619">
        <v>2334646</v>
      </c>
      <c r="R95" s="619">
        <v>1103450</v>
      </c>
      <c r="S95" s="619">
        <v>5567950</v>
      </c>
      <c r="T95" s="619">
        <v>400500</v>
      </c>
      <c r="U95" s="619">
        <v>1980300</v>
      </c>
      <c r="V95" s="619">
        <v>9140281.1699999999</v>
      </c>
      <c r="W95" s="619">
        <v>1063821</v>
      </c>
      <c r="X95" s="619">
        <v>1615805</v>
      </c>
      <c r="Y95" s="619">
        <v>1417904</v>
      </c>
      <c r="Z95" s="619">
        <v>4253628.33</v>
      </c>
      <c r="AA95" s="619">
        <v>6633259</v>
      </c>
      <c r="AB95" s="619">
        <v>5695620.1900000004</v>
      </c>
      <c r="AC95" s="619">
        <v>1695309</v>
      </c>
      <c r="AD95" s="619">
        <v>9759990</v>
      </c>
      <c r="AE95" s="619">
        <v>14689097.449999999</v>
      </c>
      <c r="AF95" s="619">
        <v>1025998</v>
      </c>
      <c r="AG95" s="619">
        <v>8695661</v>
      </c>
      <c r="AH95" s="619">
        <v>2285298</v>
      </c>
      <c r="AI95" s="619">
        <v>13058301</v>
      </c>
      <c r="AJ95" s="619">
        <v>0</v>
      </c>
      <c r="AK95" s="619">
        <v>7052466.1100000003</v>
      </c>
      <c r="AL95" s="619">
        <v>1293182</v>
      </c>
      <c r="AM95" s="619">
        <v>5671704</v>
      </c>
      <c r="AN95" s="619">
        <v>283929</v>
      </c>
      <c r="AO95" s="619">
        <v>1190498</v>
      </c>
      <c r="AP95" s="619">
        <v>2817198</v>
      </c>
      <c r="AQ95" s="619">
        <v>3348940</v>
      </c>
      <c r="AR95" s="619">
        <v>7325259</v>
      </c>
      <c r="AS95" s="619">
        <v>2451511</v>
      </c>
      <c r="AT95" s="619">
        <v>2215216.2000000002</v>
      </c>
      <c r="AU95" s="619">
        <v>0</v>
      </c>
      <c r="AV95" s="619">
        <v>59479</v>
      </c>
      <c r="AW95" s="619">
        <v>129945</v>
      </c>
      <c r="AX95" s="619">
        <v>675800</v>
      </c>
      <c r="AY95" s="619">
        <v>29156</v>
      </c>
      <c r="AZ95" s="619">
        <v>37000</v>
      </c>
      <c r="BA95" s="619">
        <v>22100</v>
      </c>
      <c r="BB95" s="619">
        <v>70100</v>
      </c>
      <c r="BC95" s="619">
        <v>15054</v>
      </c>
      <c r="BD95" s="619">
        <v>116500</v>
      </c>
      <c r="BE95" s="619">
        <v>94400</v>
      </c>
      <c r="BF95" s="619">
        <v>55033.5</v>
      </c>
      <c r="BG95" s="619">
        <v>46801.5</v>
      </c>
      <c r="BH95" s="619">
        <v>541700</v>
      </c>
      <c r="BI95" s="619">
        <v>10610</v>
      </c>
      <c r="BJ95" s="619">
        <v>26110</v>
      </c>
      <c r="BK95" s="619">
        <v>495388</v>
      </c>
      <c r="BL95" s="619">
        <v>110566</v>
      </c>
      <c r="BM95" s="619">
        <v>8277544</v>
      </c>
      <c r="BN95" s="619">
        <v>570465</v>
      </c>
      <c r="BO95" s="619">
        <v>1034812</v>
      </c>
      <c r="BP95" s="619">
        <v>2414927</v>
      </c>
      <c r="BQ95" s="619">
        <v>840375</v>
      </c>
      <c r="BR95" s="619">
        <v>286815</v>
      </c>
      <c r="BS95" s="619">
        <v>391510</v>
      </c>
      <c r="BT95" s="619">
        <v>484700</v>
      </c>
      <c r="BU95" s="619">
        <v>703206</v>
      </c>
      <c r="BV95" s="619">
        <v>1104044.5</v>
      </c>
      <c r="BW95" s="619">
        <v>1169790</v>
      </c>
      <c r="BX95" s="619">
        <v>324440</v>
      </c>
      <c r="BY95" s="619">
        <v>179290</v>
      </c>
      <c r="BZ95" s="619">
        <v>1154878</v>
      </c>
      <c r="CA95" s="619">
        <v>3494373.81</v>
      </c>
      <c r="CB95" s="619">
        <v>124754</v>
      </c>
      <c r="CC95" s="619">
        <v>1062573.6600000001</v>
      </c>
      <c r="CD95" s="619">
        <v>2904514.75</v>
      </c>
      <c r="CE95" s="619">
        <v>3548623.25</v>
      </c>
      <c r="CF95" s="619">
        <v>2350781.85</v>
      </c>
      <c r="CG95" s="619">
        <v>101458.02</v>
      </c>
      <c r="CH95" s="619">
        <v>840381.88</v>
      </c>
      <c r="CI95" s="619">
        <v>749389.25</v>
      </c>
      <c r="CJ95" s="619">
        <v>986130.01</v>
      </c>
      <c r="CK95" s="619">
        <v>1259397.5</v>
      </c>
      <c r="CL95" s="619">
        <v>2019338.28</v>
      </c>
      <c r="CM95" s="619">
        <v>1111822</v>
      </c>
      <c r="CN95" s="619">
        <v>1571080.75</v>
      </c>
      <c r="CO95" s="619">
        <v>456949.75</v>
      </c>
      <c r="CP95" s="619">
        <v>2636384.27</v>
      </c>
      <c r="CQ95" s="619">
        <v>855120.63</v>
      </c>
      <c r="CR95" s="619">
        <v>1547837.14</v>
      </c>
      <c r="CS95" s="619">
        <v>1410979.75</v>
      </c>
      <c r="CT95" s="619">
        <v>753022</v>
      </c>
      <c r="CU95" s="619">
        <v>389450.95</v>
      </c>
      <c r="CV95" s="619">
        <v>2179038.15</v>
      </c>
      <c r="CW95" s="619">
        <v>2918436.85</v>
      </c>
      <c r="CX95" s="619">
        <v>799349.05</v>
      </c>
      <c r="CY95" s="619">
        <v>4171651.7</v>
      </c>
      <c r="CZ95" s="619">
        <v>598670.05000000005</v>
      </c>
      <c r="DA95" s="619">
        <v>813794.4</v>
      </c>
      <c r="DB95" s="619">
        <v>241574.23</v>
      </c>
      <c r="DC95" s="619">
        <v>1365274.88</v>
      </c>
      <c r="DD95" s="619">
        <v>28453.5</v>
      </c>
      <c r="DE95" s="619">
        <v>8344.35</v>
      </c>
      <c r="DF95" s="619">
        <v>2979.75</v>
      </c>
      <c r="DG95" s="619">
        <v>2357708.9500000002</v>
      </c>
      <c r="DH95" s="619">
        <v>3143769.1</v>
      </c>
      <c r="DI95" s="619">
        <v>1205267.3500000001</v>
      </c>
      <c r="DJ95" s="619">
        <v>2656</v>
      </c>
      <c r="DL95" s="619">
        <v>123918.5</v>
      </c>
      <c r="DM95" s="619">
        <v>0</v>
      </c>
      <c r="DN95" s="619">
        <v>0</v>
      </c>
      <c r="DO95" s="619">
        <v>0</v>
      </c>
      <c r="DP95" s="619">
        <v>0</v>
      </c>
      <c r="DQ95" s="619">
        <v>0</v>
      </c>
      <c r="DR95" s="619">
        <v>0</v>
      </c>
      <c r="DS95" s="619">
        <v>0</v>
      </c>
      <c r="DT95" s="619">
        <v>280296.25</v>
      </c>
      <c r="DU95" s="619">
        <v>91985</v>
      </c>
      <c r="DV95" s="619">
        <v>1789179.75</v>
      </c>
      <c r="DW95" s="619">
        <v>1658726.04</v>
      </c>
      <c r="DX95" s="619">
        <v>347594</v>
      </c>
      <c r="DY95" s="619">
        <v>334893.25</v>
      </c>
      <c r="DZ95" s="619">
        <v>376346.62</v>
      </c>
      <c r="EA95" s="619">
        <v>44612.75</v>
      </c>
      <c r="EB95" s="619">
        <v>82173.5</v>
      </c>
      <c r="EC95" s="619">
        <v>80175.8</v>
      </c>
      <c r="ED95" s="619">
        <v>1271231.3899999999</v>
      </c>
      <c r="EE95" s="619">
        <v>43760</v>
      </c>
      <c r="EF95" s="619">
        <v>0</v>
      </c>
      <c r="EG95" s="619">
        <v>548441.75</v>
      </c>
      <c r="EH95" s="619">
        <v>1081131.05</v>
      </c>
      <c r="EI95" s="619">
        <v>827009.28</v>
      </c>
      <c r="EJ95" s="619">
        <v>967212.45</v>
      </c>
      <c r="EK95" s="619">
        <v>1856</v>
      </c>
      <c r="EL95" s="619">
        <v>180524.25</v>
      </c>
      <c r="EM95" s="619">
        <v>3628637.17</v>
      </c>
      <c r="EN95" s="619">
        <v>38006</v>
      </c>
      <c r="EO95" s="619">
        <v>3725323.02</v>
      </c>
      <c r="EP95" s="619">
        <v>5410498.6600000001</v>
      </c>
      <c r="EQ95" s="619">
        <v>49010.75</v>
      </c>
      <c r="ER95" s="619">
        <v>1366576.49</v>
      </c>
      <c r="ES95" s="619">
        <v>871804.5</v>
      </c>
      <c r="ET95" s="619">
        <v>6589449.7699999996</v>
      </c>
      <c r="EU95" s="619">
        <v>9761687.7799999993</v>
      </c>
      <c r="EV95" s="619">
        <v>5040002.58</v>
      </c>
      <c r="EW95" s="619">
        <v>189342.91</v>
      </c>
      <c r="EX95" s="619">
        <v>250107.5</v>
      </c>
      <c r="EY95" s="619">
        <v>925676.21</v>
      </c>
      <c r="EZ95" s="619">
        <v>2077663.08</v>
      </c>
      <c r="FA95" s="619">
        <v>1796784.06</v>
      </c>
      <c r="FB95" s="619">
        <v>1088696.22</v>
      </c>
      <c r="FC95" s="619">
        <v>5098318.96</v>
      </c>
      <c r="FD95" s="619">
        <v>1522480.87</v>
      </c>
      <c r="FE95" s="619">
        <v>969754.07</v>
      </c>
      <c r="FF95" s="619">
        <v>626779.52</v>
      </c>
      <c r="FG95" s="619">
        <v>1033748.29</v>
      </c>
      <c r="FH95" s="619">
        <v>663829.64</v>
      </c>
      <c r="FI95" s="619">
        <v>0</v>
      </c>
      <c r="FJ95" s="619">
        <v>7569.18</v>
      </c>
      <c r="FK95" s="619">
        <v>34334</v>
      </c>
      <c r="FL95" s="619">
        <v>11597.25</v>
      </c>
      <c r="FM95" s="619">
        <v>594016.6</v>
      </c>
      <c r="FN95" s="619">
        <v>734592</v>
      </c>
      <c r="FO95" s="619">
        <v>61668.25</v>
      </c>
      <c r="FP95" s="619">
        <v>1357084</v>
      </c>
      <c r="FQ95" s="619">
        <v>0</v>
      </c>
      <c r="FR95" s="619">
        <v>52523</v>
      </c>
      <c r="FS95" s="619">
        <v>92643.85</v>
      </c>
      <c r="FT95" s="619">
        <v>5385.5</v>
      </c>
      <c r="FU95" s="619">
        <v>161629.32999999999</v>
      </c>
      <c r="FV95" s="619">
        <v>134184.20000000001</v>
      </c>
      <c r="FW95" s="619">
        <v>1176789.3899999999</v>
      </c>
      <c r="FX95" s="619">
        <v>3840763.96</v>
      </c>
      <c r="FY95" s="619">
        <v>694388.44</v>
      </c>
      <c r="FZ95" s="619">
        <v>819794.12</v>
      </c>
      <c r="GA95" s="619">
        <v>912253.5</v>
      </c>
      <c r="GB95" s="619">
        <v>476193.5</v>
      </c>
      <c r="GC95" s="619">
        <v>438965.43</v>
      </c>
      <c r="GD95" s="619">
        <v>145741.43</v>
      </c>
      <c r="GE95" s="619">
        <v>9358</v>
      </c>
      <c r="GF95" s="619">
        <v>0</v>
      </c>
      <c r="GG95" s="619">
        <v>0</v>
      </c>
      <c r="GH95" s="619">
        <v>2400182.89</v>
      </c>
      <c r="GI95" s="619">
        <v>193169</v>
      </c>
      <c r="GJ95" s="619">
        <v>46922.68</v>
      </c>
      <c r="GK95" s="619">
        <v>660107.75</v>
      </c>
      <c r="GL95" s="619">
        <v>690922.5</v>
      </c>
      <c r="GM95" s="619">
        <v>0</v>
      </c>
      <c r="GN95" s="619">
        <v>0</v>
      </c>
      <c r="GO95" s="619">
        <v>0</v>
      </c>
      <c r="GP95" s="619">
        <v>4279</v>
      </c>
      <c r="GR95" s="619">
        <v>0</v>
      </c>
      <c r="GS95" s="619">
        <v>900</v>
      </c>
      <c r="GT95" s="619">
        <v>12269</v>
      </c>
      <c r="GU95" s="619">
        <v>0</v>
      </c>
      <c r="GV95" s="619">
        <v>0</v>
      </c>
      <c r="GW95" s="619">
        <v>80398</v>
      </c>
      <c r="GX95" s="619">
        <v>28176</v>
      </c>
      <c r="GY95" s="619">
        <v>212921.2</v>
      </c>
      <c r="GZ95" s="619">
        <v>1270106.49</v>
      </c>
      <c r="HA95" s="619">
        <v>1106814.5900000001</v>
      </c>
      <c r="HB95" s="619">
        <v>1324019.29</v>
      </c>
      <c r="HC95" s="619">
        <v>456554</v>
      </c>
      <c r="HD95" s="619">
        <v>7387303.9500000002</v>
      </c>
      <c r="HE95" s="619">
        <v>11256496.25</v>
      </c>
      <c r="HF95" s="619">
        <v>800332.42</v>
      </c>
      <c r="HG95" s="619">
        <v>8569357.4499999993</v>
      </c>
      <c r="HH95" s="619">
        <v>1072816.25</v>
      </c>
      <c r="HI95" s="619">
        <v>4193953.9</v>
      </c>
      <c r="HK95" s="619">
        <v>2748857</v>
      </c>
      <c r="HL95" s="619">
        <v>9332181.5</v>
      </c>
      <c r="HM95" s="619">
        <v>27942438.449999999</v>
      </c>
      <c r="HN95" s="619">
        <v>9622584</v>
      </c>
      <c r="HO95" s="619">
        <v>8487557.0299999993</v>
      </c>
      <c r="HP95" s="619">
        <v>8422966</v>
      </c>
      <c r="HQ95" s="619">
        <v>0</v>
      </c>
      <c r="HR95" s="619">
        <v>13282830.800000001</v>
      </c>
      <c r="HS95" s="619">
        <v>0</v>
      </c>
      <c r="HT95" s="619">
        <v>0</v>
      </c>
      <c r="HU95" s="619">
        <v>0</v>
      </c>
      <c r="HV95" s="619">
        <v>0</v>
      </c>
      <c r="HW95" s="619">
        <v>0</v>
      </c>
      <c r="HX95" s="619">
        <v>0</v>
      </c>
      <c r="HY95" s="619">
        <v>0</v>
      </c>
      <c r="HZ95" s="619">
        <v>0</v>
      </c>
      <c r="IA95" s="619">
        <v>0</v>
      </c>
      <c r="IB95" s="619">
        <v>0</v>
      </c>
      <c r="IC95" s="619">
        <v>0</v>
      </c>
      <c r="ID95" s="619">
        <v>290731.5</v>
      </c>
      <c r="IE95" s="619">
        <v>0</v>
      </c>
      <c r="IF95" s="619">
        <v>0</v>
      </c>
      <c r="IG95" s="619">
        <v>70663.25</v>
      </c>
      <c r="IH95" s="619">
        <v>0</v>
      </c>
      <c r="II95" s="619">
        <v>230761.75</v>
      </c>
      <c r="IJ95" s="619">
        <v>7593890</v>
      </c>
      <c r="IK95" s="619">
        <v>6568848.2000000002</v>
      </c>
      <c r="IL95" s="619">
        <v>28853096.25</v>
      </c>
      <c r="IM95" s="619">
        <v>5617070.75</v>
      </c>
      <c r="IN95" s="619">
        <v>10620759.41</v>
      </c>
      <c r="IO95" s="619">
        <v>2343457.0499999998</v>
      </c>
      <c r="IP95" s="619">
        <v>1572244.5</v>
      </c>
      <c r="IQ95" s="619">
        <v>1290259.5</v>
      </c>
      <c r="IR95" s="619">
        <v>1463250.5</v>
      </c>
      <c r="IS95" s="619">
        <v>7846848.25</v>
      </c>
      <c r="IT95" s="619">
        <v>1207476</v>
      </c>
      <c r="IU95" s="619">
        <v>3437629.2</v>
      </c>
      <c r="IV95" s="619">
        <v>2245</v>
      </c>
      <c r="IW95" s="619">
        <v>5966120.5</v>
      </c>
      <c r="IX95" s="619">
        <v>6022755.0999999996</v>
      </c>
      <c r="IY95" s="619">
        <v>4947762.25</v>
      </c>
      <c r="IZ95" s="619">
        <v>6348472</v>
      </c>
      <c r="JA95" s="619">
        <v>1190047</v>
      </c>
      <c r="JB95" s="619">
        <v>1930953</v>
      </c>
      <c r="JC95" s="619">
        <v>6237495.4000000004</v>
      </c>
      <c r="JD95" s="619">
        <v>14431784.689999999</v>
      </c>
      <c r="JE95" s="619">
        <v>4954294.41</v>
      </c>
      <c r="JF95" s="619">
        <v>14826</v>
      </c>
      <c r="JG95" s="619">
        <v>1538673.46</v>
      </c>
      <c r="JH95" s="619">
        <v>1394</v>
      </c>
      <c r="JI95" s="619">
        <v>430884.75</v>
      </c>
      <c r="JJ95" s="619">
        <v>526291</v>
      </c>
      <c r="JK95" s="619">
        <v>317043.90000000002</v>
      </c>
      <c r="JL95" s="619">
        <v>130963.66</v>
      </c>
      <c r="JM95" s="619">
        <v>88948.34</v>
      </c>
      <c r="JN95" s="619">
        <v>372684.41</v>
      </c>
      <c r="JO95" s="619">
        <v>1074710.74</v>
      </c>
      <c r="JP95" s="619">
        <v>924816.65</v>
      </c>
      <c r="JQ95" s="619">
        <v>827611.34</v>
      </c>
      <c r="JR95" s="619">
        <v>23854.75</v>
      </c>
      <c r="JX95" s="619">
        <v>913000</v>
      </c>
      <c r="JY95" s="619">
        <v>3632717.5</v>
      </c>
      <c r="KD95" s="619">
        <v>576718.15</v>
      </c>
      <c r="KE95" s="619">
        <v>420529</v>
      </c>
      <c r="KF95" s="619">
        <v>205656</v>
      </c>
      <c r="KG95" s="619">
        <v>2065788</v>
      </c>
      <c r="KH95" s="619">
        <v>1138339.5</v>
      </c>
      <c r="KI95" s="619">
        <v>242937</v>
      </c>
      <c r="KJ95" s="619">
        <v>2704202</v>
      </c>
      <c r="KK95" s="619">
        <v>2418253.5</v>
      </c>
      <c r="KL95" s="619">
        <v>7029884.7999999998</v>
      </c>
      <c r="KM95" s="619">
        <v>0</v>
      </c>
      <c r="KN95" s="619">
        <v>1486683.79</v>
      </c>
      <c r="KO95" s="619">
        <v>4185</v>
      </c>
      <c r="KP95" s="619">
        <v>223258</v>
      </c>
      <c r="KQ95" s="619">
        <v>778112</v>
      </c>
      <c r="KR95" s="619">
        <v>415489.78</v>
      </c>
      <c r="KS95" s="619">
        <v>1741359.9</v>
      </c>
      <c r="KT95" s="619">
        <v>3035069.38</v>
      </c>
      <c r="KU95" s="619">
        <v>3635171.88</v>
      </c>
      <c r="KV95" s="619">
        <v>269862.26</v>
      </c>
      <c r="KW95" s="619">
        <v>2592925.25</v>
      </c>
      <c r="KX95" s="619">
        <v>46250</v>
      </c>
      <c r="KY95" s="619">
        <v>977402.42</v>
      </c>
      <c r="LA95" s="619">
        <v>141305</v>
      </c>
      <c r="LB95" s="619">
        <v>311100</v>
      </c>
      <c r="LC95" s="619">
        <v>0</v>
      </c>
      <c r="LD95" s="619">
        <v>1069883.3400000001</v>
      </c>
      <c r="LE95" s="619">
        <v>584683.32999999996</v>
      </c>
      <c r="LF95" s="619">
        <v>0</v>
      </c>
      <c r="LG95" s="619">
        <v>0</v>
      </c>
      <c r="LH95" s="619">
        <v>1917710.09</v>
      </c>
      <c r="LI95" s="619">
        <v>7443385.8499999996</v>
      </c>
      <c r="LJ95" s="619">
        <v>1984312.1099999999</v>
      </c>
      <c r="LK95" s="619">
        <v>12071216.470000001</v>
      </c>
      <c r="LL95" s="619">
        <v>7775338.6600000001</v>
      </c>
      <c r="LM95" s="619">
        <v>10986803.210000001</v>
      </c>
      <c r="LN95" s="619">
        <v>7663991.3399999999</v>
      </c>
      <c r="LO95" s="619">
        <v>8990353.0500000007</v>
      </c>
      <c r="LP95" s="619">
        <v>-587128.89</v>
      </c>
      <c r="LQ95" s="619">
        <v>6448126.0499999998</v>
      </c>
      <c r="LR95" s="619">
        <v>0</v>
      </c>
      <c r="LV95" s="619">
        <v>84624.34</v>
      </c>
      <c r="LW95" s="619">
        <v>1573045.75</v>
      </c>
      <c r="LX95" s="619">
        <v>178238.25</v>
      </c>
      <c r="LY95" s="619">
        <v>1528194</v>
      </c>
      <c r="LZ95" s="619">
        <v>6913589</v>
      </c>
      <c r="MA95" s="619">
        <v>5927057</v>
      </c>
      <c r="MB95" s="619">
        <v>11085409.25</v>
      </c>
      <c r="MC95" s="619">
        <v>8067096</v>
      </c>
      <c r="MD95" s="619">
        <v>7674282</v>
      </c>
      <c r="ME95" s="619">
        <v>5445599.5</v>
      </c>
      <c r="MF95" s="619">
        <v>14459063.939999999</v>
      </c>
      <c r="MG95" s="619">
        <v>4749739</v>
      </c>
      <c r="MH95" s="619">
        <v>0</v>
      </c>
      <c r="MI95" s="619">
        <v>2567709</v>
      </c>
      <c r="MJ95" s="619">
        <v>1749478</v>
      </c>
      <c r="MK95" s="619">
        <v>1093446</v>
      </c>
      <c r="ML95" s="619">
        <v>1235073</v>
      </c>
      <c r="MM95" s="619">
        <v>2184812.2000000002</v>
      </c>
      <c r="MN95" s="619">
        <v>2431461</v>
      </c>
      <c r="MO95" s="619">
        <v>1085060</v>
      </c>
      <c r="MP95" s="619">
        <v>1695797</v>
      </c>
      <c r="MQ95" s="619">
        <v>1624614</v>
      </c>
      <c r="MR95" s="619">
        <v>2323397.7999999998</v>
      </c>
      <c r="MS95" s="619">
        <v>1050786</v>
      </c>
      <c r="MT95" s="619">
        <v>413214.25</v>
      </c>
      <c r="MU95" s="619">
        <v>3366578.75</v>
      </c>
      <c r="MV95" s="619">
        <v>2828481.25</v>
      </c>
      <c r="MW95" s="619">
        <v>1776541.75</v>
      </c>
      <c r="MX95" s="619">
        <v>4639063.75</v>
      </c>
      <c r="MY95" s="619">
        <v>1200416.25</v>
      </c>
      <c r="MZ95" s="619">
        <v>7267083.5999999996</v>
      </c>
      <c r="NA95" s="619">
        <v>3623824.5</v>
      </c>
      <c r="NB95" s="619">
        <v>2934838.05</v>
      </c>
      <c r="NC95" s="619">
        <v>1543135.25</v>
      </c>
      <c r="ND95" s="619">
        <v>928694.5</v>
      </c>
      <c r="NE95" s="619">
        <v>490224.75</v>
      </c>
      <c r="NF95" s="619">
        <v>3670467.2</v>
      </c>
      <c r="NG95" s="619">
        <v>721863.25</v>
      </c>
      <c r="NH95" s="619">
        <v>2543951.6800000002</v>
      </c>
      <c r="NI95" s="619">
        <v>6166555.75</v>
      </c>
      <c r="NJ95" s="619">
        <v>1388428</v>
      </c>
      <c r="NK95" s="619">
        <v>1467662.5</v>
      </c>
      <c r="NL95" s="619">
        <v>3237632.25</v>
      </c>
      <c r="NM95" s="619">
        <v>35628</v>
      </c>
      <c r="NN95" s="619">
        <v>1208013.54</v>
      </c>
      <c r="NO95" s="619">
        <v>0</v>
      </c>
      <c r="NP95" s="619">
        <v>649569.85</v>
      </c>
      <c r="NQ95" s="619">
        <v>315132</v>
      </c>
      <c r="NR95" s="619">
        <v>27182</v>
      </c>
      <c r="NS95" s="619">
        <v>582254.5</v>
      </c>
      <c r="NT95" s="619">
        <v>1364840.88</v>
      </c>
      <c r="NU95" s="619">
        <v>112722.5</v>
      </c>
      <c r="NV95" s="619">
        <v>64148</v>
      </c>
      <c r="NW95" s="619">
        <v>389</v>
      </c>
      <c r="NX95" s="619">
        <v>680796.25</v>
      </c>
      <c r="NY95" s="619">
        <v>60734.25</v>
      </c>
      <c r="NZ95" s="619">
        <v>1710002.69</v>
      </c>
      <c r="OA95" s="619">
        <v>5924876</v>
      </c>
      <c r="OB95" s="619">
        <v>7569770.6500000004</v>
      </c>
      <c r="OC95" s="619">
        <v>2500045</v>
      </c>
      <c r="OD95" s="619">
        <v>4627237.45</v>
      </c>
      <c r="OE95" s="619">
        <v>34708.75</v>
      </c>
      <c r="OG95" s="619">
        <v>1497812.11</v>
      </c>
      <c r="OH95" s="619">
        <v>1769043.74</v>
      </c>
      <c r="OI95" s="619">
        <v>6337722.0300000003</v>
      </c>
      <c r="OJ95" s="619">
        <v>3578835.66</v>
      </c>
      <c r="OK95" s="619">
        <v>6307001.4299999997</v>
      </c>
      <c r="OL95" s="619">
        <v>11001791</v>
      </c>
      <c r="OM95" s="619">
        <v>2045786.68</v>
      </c>
      <c r="ON95" s="619">
        <v>65881.75</v>
      </c>
      <c r="OO95" s="619">
        <v>2070585.53</v>
      </c>
      <c r="OP95" s="619">
        <v>2800181.95</v>
      </c>
      <c r="OQ95" s="619">
        <v>590394</v>
      </c>
      <c r="OR95" s="619">
        <v>4670421.88</v>
      </c>
      <c r="OS95" s="619">
        <v>10737143</v>
      </c>
      <c r="OT95" s="619">
        <v>116279</v>
      </c>
      <c r="OU95" s="619">
        <v>165582.75</v>
      </c>
      <c r="OV95" s="619">
        <v>496342</v>
      </c>
      <c r="OW95" s="619">
        <v>474455</v>
      </c>
      <c r="OX95" s="619">
        <v>749078.4</v>
      </c>
      <c r="OY95" s="619">
        <v>457754</v>
      </c>
      <c r="OZ95" s="619">
        <v>700</v>
      </c>
      <c r="PA95" s="619">
        <v>0</v>
      </c>
      <c r="PB95" s="619">
        <v>1132272</v>
      </c>
      <c r="PD95" s="619">
        <v>74839</v>
      </c>
      <c r="PE95" s="619">
        <v>1584</v>
      </c>
      <c r="PF95" s="619">
        <v>0</v>
      </c>
      <c r="PG95" s="619">
        <v>30894</v>
      </c>
      <c r="PI95" s="619">
        <v>423184.48</v>
      </c>
      <c r="PJ95" s="619">
        <v>154025.44</v>
      </c>
      <c r="PK95" s="619">
        <v>1511424.93</v>
      </c>
      <c r="PL95" s="619">
        <v>0</v>
      </c>
      <c r="PM95" s="619">
        <v>1018</v>
      </c>
      <c r="PN95" s="619">
        <v>1537059.68</v>
      </c>
      <c r="PO95" s="619">
        <v>17700</v>
      </c>
      <c r="PP95" s="619">
        <v>783014</v>
      </c>
      <c r="PQ95" s="619">
        <v>-76949.279999999999</v>
      </c>
      <c r="PR95" s="619">
        <v>0</v>
      </c>
      <c r="PT95" s="619">
        <v>0</v>
      </c>
      <c r="PV95" s="619">
        <v>126777</v>
      </c>
      <c r="PX95" s="619">
        <v>0</v>
      </c>
      <c r="QA95" s="619">
        <v>313747</v>
      </c>
      <c r="QB95" s="619">
        <v>5000</v>
      </c>
      <c r="QC95" s="619">
        <v>0</v>
      </c>
      <c r="QE95" s="619">
        <v>0</v>
      </c>
      <c r="QF95" s="619">
        <v>0</v>
      </c>
      <c r="QH95" s="619">
        <v>0</v>
      </c>
      <c r="QJ95" s="619">
        <v>71450</v>
      </c>
      <c r="QM95" s="619">
        <v>6400</v>
      </c>
      <c r="QO95" s="619">
        <v>685339</v>
      </c>
      <c r="QT95" s="619">
        <v>1327346.48</v>
      </c>
      <c r="QU95" s="619">
        <v>543401.88</v>
      </c>
      <c r="QV95" s="619">
        <v>105890</v>
      </c>
      <c r="QW95" s="619">
        <v>10524295.939999999</v>
      </c>
      <c r="QX95" s="619">
        <v>0</v>
      </c>
      <c r="QY95" s="619">
        <v>1874285</v>
      </c>
      <c r="QZ95" s="619">
        <v>1544674.6</v>
      </c>
      <c r="RA95" s="619">
        <v>2756365.75</v>
      </c>
      <c r="RB95" s="619">
        <v>2089838.46</v>
      </c>
      <c r="RD95" s="619">
        <v>5437333.5</v>
      </c>
      <c r="RE95" s="619">
        <v>0</v>
      </c>
      <c r="RF95" s="619">
        <v>0</v>
      </c>
      <c r="RG95" s="619">
        <v>1325352.1399999999</v>
      </c>
      <c r="RI95" s="619">
        <v>641708</v>
      </c>
      <c r="RJ95" s="619">
        <v>2196940</v>
      </c>
      <c r="RK95" s="619">
        <v>403230</v>
      </c>
      <c r="RL95" s="619">
        <v>164024</v>
      </c>
      <c r="RM95" s="619">
        <v>1868668</v>
      </c>
      <c r="RN95" s="619">
        <v>0</v>
      </c>
      <c r="RO95" s="619">
        <v>0</v>
      </c>
      <c r="RP95" s="619">
        <v>211050</v>
      </c>
      <c r="RQ95" s="619">
        <v>274806</v>
      </c>
      <c r="RR95" s="619">
        <v>3509733</v>
      </c>
      <c r="RS95" s="619">
        <v>17350</v>
      </c>
      <c r="RT95" s="619">
        <v>1007310</v>
      </c>
      <c r="RU95" s="619">
        <v>1506931</v>
      </c>
      <c r="RV95" s="619">
        <v>3282870</v>
      </c>
      <c r="RW95" s="619">
        <v>18195</v>
      </c>
      <c r="RX95" s="619">
        <v>0</v>
      </c>
      <c r="RY95" s="619">
        <v>0</v>
      </c>
      <c r="RZ95" s="619">
        <v>0</v>
      </c>
      <c r="SA95" s="619">
        <v>1276498</v>
      </c>
      <c r="SB95" s="619">
        <v>255570</v>
      </c>
      <c r="SC95" s="619">
        <v>0</v>
      </c>
      <c r="SD95" s="619">
        <v>951156.35</v>
      </c>
      <c r="SE95" s="619">
        <v>1186030</v>
      </c>
      <c r="SF95" s="619">
        <v>369224</v>
      </c>
      <c r="SG95" s="619">
        <v>1956157.4</v>
      </c>
      <c r="SH95" s="619">
        <v>1060466</v>
      </c>
      <c r="SI95" s="619">
        <v>2105297</v>
      </c>
      <c r="SJ95" s="619">
        <v>473846</v>
      </c>
      <c r="SL95" s="619">
        <v>1994291.5</v>
      </c>
      <c r="SM95" s="619">
        <v>240718</v>
      </c>
      <c r="SN95" s="619">
        <v>1168192.47</v>
      </c>
      <c r="SO95" s="619">
        <v>394111.5</v>
      </c>
      <c r="SP95" s="619">
        <v>444495</v>
      </c>
      <c r="SQ95" s="619">
        <v>488683.4</v>
      </c>
      <c r="SR95" s="619">
        <v>1038489.46</v>
      </c>
      <c r="SS95" s="619">
        <v>179984.75</v>
      </c>
      <c r="ST95" s="619">
        <v>323303.8</v>
      </c>
      <c r="SU95" s="619">
        <v>668542</v>
      </c>
      <c r="SV95" s="619">
        <v>328647.5</v>
      </c>
      <c r="SW95" s="619">
        <v>739800</v>
      </c>
      <c r="SX95" s="619">
        <v>1743000</v>
      </c>
      <c r="SY95" s="619">
        <v>1079751.19</v>
      </c>
      <c r="SZ95" s="619">
        <v>64000</v>
      </c>
      <c r="TA95" s="619">
        <v>767368.6</v>
      </c>
      <c r="TC95" s="619">
        <v>0</v>
      </c>
      <c r="TD95" s="619">
        <v>0</v>
      </c>
      <c r="TE95" s="619">
        <v>623850.56000000006</v>
      </c>
      <c r="TF95" s="619">
        <v>823400</v>
      </c>
      <c r="TG95" s="619">
        <v>1738942.57</v>
      </c>
      <c r="TH95" s="619">
        <v>0</v>
      </c>
      <c r="TI95" s="619">
        <v>667000</v>
      </c>
      <c r="TR95" s="619">
        <v>50832</v>
      </c>
      <c r="TU95" s="619">
        <v>7261.68</v>
      </c>
      <c r="TV95" s="619">
        <v>32734</v>
      </c>
      <c r="TW95" s="619">
        <v>7465</v>
      </c>
      <c r="TZ95" s="619">
        <v>698593.25</v>
      </c>
      <c r="UB95" s="619">
        <v>459852.88</v>
      </c>
      <c r="UC95" s="619">
        <v>1939320.25</v>
      </c>
      <c r="UD95" s="619">
        <v>0</v>
      </c>
      <c r="UE95" s="619">
        <v>211653</v>
      </c>
      <c r="UF95" s="619">
        <v>233879</v>
      </c>
      <c r="UG95" s="619">
        <v>873388.5</v>
      </c>
      <c r="UH95" s="619">
        <v>0</v>
      </c>
      <c r="UI95" s="619">
        <v>2498866.0499999998</v>
      </c>
      <c r="UL95" s="619">
        <v>397023.24</v>
      </c>
      <c r="UM95" s="619">
        <v>0</v>
      </c>
      <c r="UN95" s="619">
        <v>496650</v>
      </c>
      <c r="UO95" s="619">
        <v>509225.36</v>
      </c>
      <c r="UP95" s="619">
        <v>814090.84</v>
      </c>
      <c r="UR95" s="619">
        <v>1916498.86</v>
      </c>
      <c r="US95" s="619">
        <v>1941668</v>
      </c>
      <c r="UT95" s="619">
        <v>2376530</v>
      </c>
      <c r="UU95" s="619">
        <v>5290</v>
      </c>
      <c r="UV95" s="619">
        <v>819170</v>
      </c>
      <c r="UW95" s="619">
        <v>2719464</v>
      </c>
      <c r="UX95" s="619">
        <v>223230</v>
      </c>
      <c r="UY95" s="619">
        <v>338260.5</v>
      </c>
      <c r="UZ95" s="619">
        <v>2717619.45</v>
      </c>
      <c r="VA95" s="619">
        <v>2421784.2200000002</v>
      </c>
      <c r="VB95" s="619">
        <v>1758347.53</v>
      </c>
      <c r="VC95" s="619">
        <v>787649.82</v>
      </c>
      <c r="VD95" s="619">
        <v>2792330</v>
      </c>
      <c r="VE95" s="619">
        <v>2684776.65</v>
      </c>
      <c r="VF95" s="619">
        <v>1222947</v>
      </c>
      <c r="VG95" s="619">
        <v>1254138.2</v>
      </c>
      <c r="VH95" s="619">
        <v>913910.98</v>
      </c>
      <c r="VI95" s="619">
        <v>2196940</v>
      </c>
      <c r="VJ95" s="619">
        <v>1838816.49</v>
      </c>
      <c r="VK95" s="619">
        <v>574788.13</v>
      </c>
      <c r="VL95" s="619">
        <v>693349.38</v>
      </c>
      <c r="VM95" s="619">
        <v>1463627.8</v>
      </c>
      <c r="VN95" s="619">
        <v>1283114.6000000001</v>
      </c>
      <c r="VO95" s="619">
        <v>367056.25</v>
      </c>
      <c r="VP95" s="619">
        <v>11686807.5</v>
      </c>
      <c r="VQ95" s="619">
        <v>1728644.24</v>
      </c>
      <c r="VR95" s="619">
        <v>731726.66</v>
      </c>
      <c r="VS95" s="619">
        <v>523507.01</v>
      </c>
      <c r="VT95" s="619">
        <v>0</v>
      </c>
      <c r="VU95" s="619">
        <v>1005876.25</v>
      </c>
      <c r="VV95" s="619">
        <v>106868.5</v>
      </c>
      <c r="VW95" s="619">
        <v>231550.43</v>
      </c>
      <c r="VX95" s="619">
        <v>1338294.27</v>
      </c>
      <c r="VY95" s="619">
        <v>47740</v>
      </c>
      <c r="VZ95" s="619">
        <v>0</v>
      </c>
      <c r="WA95" s="619">
        <v>1867402.26</v>
      </c>
      <c r="WC95" s="619">
        <v>1033951.1</v>
      </c>
      <c r="WD95" s="619">
        <v>1056503</v>
      </c>
      <c r="WE95" s="619">
        <v>965724.1</v>
      </c>
      <c r="WF95" s="619">
        <v>0</v>
      </c>
      <c r="WG95" s="619">
        <v>1185182.7</v>
      </c>
      <c r="WH95" s="619">
        <v>1177919.3</v>
      </c>
      <c r="WI95" s="619">
        <v>751357</v>
      </c>
      <c r="WJ95" s="619">
        <v>1155897.8</v>
      </c>
      <c r="WK95" s="619">
        <v>11947522.300000001</v>
      </c>
      <c r="WL95" s="619">
        <v>834806.1</v>
      </c>
      <c r="WM95" s="619">
        <v>400</v>
      </c>
      <c r="WN95" s="619">
        <v>353078</v>
      </c>
      <c r="WO95" s="619">
        <v>8799897.5</v>
      </c>
      <c r="WP95" s="619">
        <v>1040212.4</v>
      </c>
      <c r="WQ95" s="619">
        <v>377821.6</v>
      </c>
      <c r="WR95" s="619">
        <v>550189.5</v>
      </c>
      <c r="WS95" s="619">
        <v>1697830.41</v>
      </c>
      <c r="WT95" s="619">
        <v>115152</v>
      </c>
      <c r="WU95" s="619">
        <v>1126624.3</v>
      </c>
      <c r="WV95" s="619">
        <v>455415</v>
      </c>
      <c r="WW95" s="619">
        <v>6622555.4000000004</v>
      </c>
      <c r="WX95" s="619">
        <v>1429906.7</v>
      </c>
      <c r="WY95" s="619">
        <v>3860</v>
      </c>
      <c r="WZ95" s="619">
        <v>695299.4</v>
      </c>
      <c r="XC95" s="619">
        <v>455712</v>
      </c>
      <c r="XD95" s="619">
        <v>0</v>
      </c>
      <c r="XE95" s="619">
        <v>2297475.2000000002</v>
      </c>
      <c r="XF95" s="619">
        <v>0</v>
      </c>
      <c r="XH95" s="619">
        <v>1121849.2</v>
      </c>
      <c r="XI95" s="619">
        <v>2346600.0099999998</v>
      </c>
      <c r="XJ95" s="619">
        <v>1174498.1299999999</v>
      </c>
      <c r="XK95" s="619">
        <v>15382659.949999999</v>
      </c>
      <c r="XL95" s="619">
        <v>3013631.25</v>
      </c>
      <c r="XM95" s="619">
        <v>6358280.1100000003</v>
      </c>
      <c r="XN95" s="619">
        <v>1455829.35</v>
      </c>
      <c r="XO95" s="619">
        <v>5432257.5599999996</v>
      </c>
      <c r="XP95" s="619">
        <v>10978625.630000001</v>
      </c>
      <c r="XQ95" s="619">
        <v>771186</v>
      </c>
      <c r="XR95" s="619">
        <v>3500000</v>
      </c>
      <c r="XS95" s="619">
        <v>1472620.63</v>
      </c>
      <c r="XT95" s="619">
        <v>1825964.49</v>
      </c>
      <c r="XU95" s="619">
        <v>2185671</v>
      </c>
      <c r="XV95" s="619">
        <v>847422.88</v>
      </c>
      <c r="XW95" s="619">
        <v>2975000</v>
      </c>
      <c r="XX95" s="619">
        <v>682928.38</v>
      </c>
      <c r="XY95" s="619">
        <v>1310059.75</v>
      </c>
      <c r="XZ95" s="619">
        <v>4561219.5999999996</v>
      </c>
      <c r="YA95" s="619">
        <v>650000</v>
      </c>
      <c r="YB95" s="619">
        <v>839447.84</v>
      </c>
      <c r="YC95" s="619">
        <v>4502336.07</v>
      </c>
      <c r="YD95" s="619">
        <v>408579</v>
      </c>
      <c r="YE95" s="619">
        <v>506866.61</v>
      </c>
      <c r="YF95" s="619">
        <v>338200.5</v>
      </c>
      <c r="YG95" s="619">
        <v>605373</v>
      </c>
      <c r="YH95" s="619">
        <v>825924.08</v>
      </c>
      <c r="YI95" s="619">
        <v>481026.91</v>
      </c>
      <c r="YJ95" s="619">
        <v>3447375.56</v>
      </c>
      <c r="YK95" s="619">
        <v>0</v>
      </c>
      <c r="YL95" s="619">
        <v>1005986.2</v>
      </c>
      <c r="YM95" s="619">
        <v>413380.04</v>
      </c>
      <c r="YN95" s="619">
        <v>980534.3</v>
      </c>
      <c r="YO95" s="619">
        <v>1195069.1000000001</v>
      </c>
      <c r="YP95" s="619">
        <v>1618354.05</v>
      </c>
      <c r="YQ95" s="619">
        <v>583175.35</v>
      </c>
      <c r="YR95" s="619">
        <v>376534</v>
      </c>
      <c r="YS95" s="619">
        <v>725238.75</v>
      </c>
      <c r="YT95" s="619">
        <v>604285.75</v>
      </c>
      <c r="YU95" s="619">
        <v>251285.5</v>
      </c>
      <c r="YV95" s="619">
        <v>29120</v>
      </c>
      <c r="YW95" s="619">
        <v>365200</v>
      </c>
      <c r="YX95" s="619">
        <v>619590</v>
      </c>
      <c r="YY95" s="619">
        <v>613400</v>
      </c>
      <c r="YZ95" s="619">
        <v>749290</v>
      </c>
      <c r="ZA95" s="619">
        <v>1146640</v>
      </c>
      <c r="ZB95" s="619">
        <v>284770</v>
      </c>
      <c r="ZC95" s="619">
        <v>208240</v>
      </c>
      <c r="ZM95" s="619">
        <v>0</v>
      </c>
      <c r="ZN95" s="619">
        <v>266666.67</v>
      </c>
      <c r="ZQ95" s="619">
        <v>0</v>
      </c>
      <c r="ZR95" s="619">
        <v>0</v>
      </c>
      <c r="ZS95" s="619">
        <v>0</v>
      </c>
      <c r="ZT95" s="619">
        <v>0</v>
      </c>
      <c r="ZU95" s="619">
        <v>0</v>
      </c>
      <c r="ZV95" s="619">
        <v>0</v>
      </c>
      <c r="ZX95" s="619">
        <v>59038.5</v>
      </c>
      <c r="ZZ95" s="619">
        <v>0</v>
      </c>
      <c r="AAB95" s="619">
        <v>0</v>
      </c>
      <c r="AAC95" s="619">
        <v>0</v>
      </c>
      <c r="AAD95" s="619">
        <v>0</v>
      </c>
      <c r="AAE95" s="619">
        <v>0</v>
      </c>
      <c r="AAF95" s="619">
        <v>0</v>
      </c>
      <c r="AAH95" s="619">
        <v>0</v>
      </c>
      <c r="AAJ95" s="619">
        <v>0</v>
      </c>
      <c r="AAK95" s="619">
        <v>0</v>
      </c>
      <c r="AAL95" s="619">
        <v>0</v>
      </c>
      <c r="AAN95" s="619">
        <v>0</v>
      </c>
      <c r="AAO95" s="619">
        <v>0</v>
      </c>
      <c r="AAR95" s="619">
        <v>403680</v>
      </c>
      <c r="AAX95" s="619">
        <v>580550</v>
      </c>
      <c r="AAY95" s="619">
        <v>235980</v>
      </c>
      <c r="ABE95" s="619">
        <v>925110.75</v>
      </c>
      <c r="ABH95" s="619">
        <v>0</v>
      </c>
      <c r="ABI95" s="619">
        <v>1224850</v>
      </c>
      <c r="ABJ95" s="619">
        <v>1529710</v>
      </c>
      <c r="ABM95" s="619">
        <v>38420</v>
      </c>
      <c r="ABO95" s="619">
        <v>561175</v>
      </c>
      <c r="ABP95" s="619">
        <v>0</v>
      </c>
      <c r="ABQ95" s="619">
        <v>0</v>
      </c>
      <c r="ABR95" s="619">
        <v>0</v>
      </c>
      <c r="ABS95" s="619">
        <v>0</v>
      </c>
      <c r="ABT95" s="619">
        <v>18920</v>
      </c>
      <c r="ABU95" s="619">
        <v>0</v>
      </c>
      <c r="ABV95" s="619">
        <v>1030470</v>
      </c>
      <c r="ABW95" s="619">
        <v>17380</v>
      </c>
      <c r="ACA95" s="619">
        <v>15000</v>
      </c>
      <c r="ACB95" s="619">
        <v>35100</v>
      </c>
      <c r="ACC95" s="619">
        <v>0</v>
      </c>
      <c r="ACD95" s="619">
        <v>2055477.75</v>
      </c>
      <c r="ACE95" s="619">
        <v>-29600</v>
      </c>
      <c r="ACF95" s="619">
        <v>1900</v>
      </c>
      <c r="ACG95" s="619">
        <v>127100</v>
      </c>
      <c r="ACI95" s="619">
        <v>1009400</v>
      </c>
      <c r="ACR95" s="619">
        <v>1847748.17</v>
      </c>
      <c r="ADE95" s="619">
        <v>181326</v>
      </c>
      <c r="ADX95" s="619">
        <v>0</v>
      </c>
      <c r="ADZ95" s="619">
        <v>58108.33</v>
      </c>
      <c r="AEB95" s="619">
        <v>286381.84999999998</v>
      </c>
      <c r="AEC95" s="619">
        <v>306152.28000000003</v>
      </c>
      <c r="AEE95" s="619">
        <v>1528.63</v>
      </c>
      <c r="AEF95" s="619">
        <v>32500</v>
      </c>
      <c r="AEH95" s="619">
        <v>180906.7</v>
      </c>
      <c r="AEI95" s="619">
        <v>257409.75</v>
      </c>
      <c r="AEJ95" s="619">
        <v>788752.84</v>
      </c>
      <c r="AEK95" s="619">
        <v>0</v>
      </c>
      <c r="AEL95" s="619">
        <v>83518.179999999993</v>
      </c>
      <c r="AEM95" s="619">
        <v>0</v>
      </c>
      <c r="AEN95" s="619">
        <v>40559.4</v>
      </c>
      <c r="AEP95" s="619">
        <v>125819.31</v>
      </c>
      <c r="AEQ95" s="619">
        <v>0</v>
      </c>
      <c r="AES95" s="619">
        <v>123942.53</v>
      </c>
      <c r="AET95" s="619">
        <v>153505</v>
      </c>
      <c r="AEU95" s="619">
        <v>979390</v>
      </c>
      <c r="AEV95" s="619">
        <v>2919950</v>
      </c>
      <c r="AEW95" s="619">
        <v>2874670</v>
      </c>
      <c r="AEX95" s="619">
        <v>689805.9</v>
      </c>
      <c r="AEY95" s="619">
        <v>3232110</v>
      </c>
      <c r="AEZ95" s="619">
        <v>2711428</v>
      </c>
      <c r="AFA95" s="619">
        <v>1851827.25</v>
      </c>
      <c r="AFB95" s="619">
        <v>909500</v>
      </c>
      <c r="AFC95" s="619">
        <v>737180</v>
      </c>
      <c r="AFD95" s="619">
        <v>283473</v>
      </c>
      <c r="AFE95" s="619">
        <v>199713.69</v>
      </c>
      <c r="AFF95" s="619">
        <v>1439787.06</v>
      </c>
      <c r="AFG95" s="619">
        <v>315706.3</v>
      </c>
      <c r="AFH95" s="619">
        <v>1542248.12</v>
      </c>
      <c r="AFI95" s="619">
        <v>147028.09</v>
      </c>
      <c r="AFJ95" s="619">
        <v>59612</v>
      </c>
      <c r="AFK95" s="619">
        <v>1562879.94</v>
      </c>
      <c r="AFL95" s="619">
        <v>757979.35</v>
      </c>
      <c r="AFM95" s="619">
        <v>2151296.83</v>
      </c>
      <c r="AFN95" s="619">
        <v>428179.01</v>
      </c>
      <c r="AFO95" s="619">
        <v>4987</v>
      </c>
      <c r="AFP95" s="619">
        <v>871967.56</v>
      </c>
      <c r="AFQ95" s="619">
        <v>146918.25</v>
      </c>
      <c r="AFR95" s="619">
        <v>10876235.75</v>
      </c>
      <c r="AFS95" s="619">
        <v>1071215.75</v>
      </c>
      <c r="AFT95" s="619">
        <v>1948273.75</v>
      </c>
      <c r="AFU95" s="619">
        <v>441174.75</v>
      </c>
      <c r="AFV95" s="619">
        <v>446998.3</v>
      </c>
      <c r="AFW95" s="619">
        <v>301140.3</v>
      </c>
      <c r="AFX95" s="619">
        <v>1128790.1299999999</v>
      </c>
      <c r="AFY95" s="619">
        <v>1465538.2</v>
      </c>
      <c r="AFZ95" s="619">
        <v>163153.25</v>
      </c>
      <c r="AGA95" s="619">
        <v>4979436.3</v>
      </c>
      <c r="AGB95" s="619">
        <v>263645.5</v>
      </c>
      <c r="AGC95" s="619">
        <v>4700</v>
      </c>
      <c r="AGD95" s="619">
        <v>664300</v>
      </c>
      <c r="AGE95" s="619">
        <v>1019303</v>
      </c>
      <c r="AGF95" s="619">
        <v>992700</v>
      </c>
      <c r="AGG95" s="619">
        <v>1978750</v>
      </c>
      <c r="AGH95" s="619">
        <v>543100</v>
      </c>
      <c r="AGI95" s="619">
        <v>141000</v>
      </c>
      <c r="AGJ95" s="619">
        <v>20950</v>
      </c>
      <c r="AGK95" s="619">
        <v>500400</v>
      </c>
      <c r="AGL95" s="619">
        <v>123500</v>
      </c>
      <c r="AGM95" s="619">
        <v>805900</v>
      </c>
      <c r="AGN95" s="619">
        <v>0</v>
      </c>
      <c r="AGO95" s="619">
        <v>2563</v>
      </c>
      <c r="AGP95" s="619">
        <v>799218</v>
      </c>
      <c r="AGQ95" s="619">
        <v>188848</v>
      </c>
      <c r="AGR95" s="619">
        <v>10145</v>
      </c>
      <c r="AGS95" s="619">
        <v>1598337</v>
      </c>
      <c r="AGT95" s="619">
        <v>10785</v>
      </c>
      <c r="AGU95" s="619">
        <v>129688</v>
      </c>
      <c r="AGV95" s="619">
        <v>589316.34</v>
      </c>
      <c r="AGW95" s="619">
        <v>1210390.8400000001</v>
      </c>
      <c r="AGX95" s="619">
        <v>117830.5</v>
      </c>
      <c r="AGY95" s="619">
        <v>109531.62</v>
      </c>
      <c r="AGZ95" s="619">
        <v>2795</v>
      </c>
      <c r="AHA95" s="619">
        <v>52456</v>
      </c>
      <c r="AHB95" s="619">
        <v>588831.15</v>
      </c>
      <c r="AHC95" s="619">
        <v>186340.5</v>
      </c>
      <c r="AHD95" s="619">
        <v>25336</v>
      </c>
      <c r="AHE95" s="619">
        <v>1150789.55</v>
      </c>
      <c r="AHF95" s="619">
        <v>1658796.25</v>
      </c>
      <c r="AHG95" s="619">
        <v>14524</v>
      </c>
      <c r="AHH95" s="619">
        <v>812747.02</v>
      </c>
      <c r="AHI95" s="619">
        <v>325026.25</v>
      </c>
      <c r="AHJ95" s="619">
        <v>321349.75</v>
      </c>
      <c r="AHK95" s="619">
        <v>28868.5</v>
      </c>
      <c r="AHL95" s="619">
        <v>959876.9</v>
      </c>
      <c r="AHM95" s="619">
        <v>153703.79999999999</v>
      </c>
      <c r="AHN95" s="619">
        <v>1165108</v>
      </c>
      <c r="AHO95" s="619">
        <v>1605903</v>
      </c>
      <c r="AHP95" s="619">
        <v>1034427.2</v>
      </c>
      <c r="AHQ95" s="613">
        <v>5522701.4500000002</v>
      </c>
      <c r="AHR95" s="613">
        <v>694781.2</v>
      </c>
      <c r="AHS95" s="613">
        <v>1671294.15</v>
      </c>
      <c r="AHT95" s="619">
        <f t="shared" si="79"/>
        <v>1246032582.4999993</v>
      </c>
      <c r="AHV95" s="627" t="s">
        <v>6273</v>
      </c>
      <c r="AHW95" s="627" t="s">
        <v>6124</v>
      </c>
      <c r="AHX95" s="627" t="s">
        <v>6125</v>
      </c>
    </row>
    <row r="96" spans="1:908" x14ac:dyDescent="0.8">
      <c r="A96" s="613" t="str">
        <f t="shared" si="78"/>
        <v>ภาระ</v>
      </c>
      <c r="B96" s="618" t="s">
        <v>6126</v>
      </c>
      <c r="C96" s="619" t="s">
        <v>6127</v>
      </c>
      <c r="E96" s="619">
        <v>322350</v>
      </c>
      <c r="J96" s="619">
        <v>0</v>
      </c>
      <c r="AD96" s="619">
        <v>23760</v>
      </c>
      <c r="AE96" s="619">
        <v>50770</v>
      </c>
      <c r="AF96" s="619">
        <v>0</v>
      </c>
      <c r="AJ96" s="619">
        <v>0</v>
      </c>
      <c r="AK96" s="619">
        <v>19090.25</v>
      </c>
      <c r="AM96" s="619">
        <v>561306</v>
      </c>
      <c r="AO96" s="619">
        <v>545</v>
      </c>
      <c r="AP96" s="619">
        <v>250</v>
      </c>
      <c r="AQ96" s="619">
        <v>58550</v>
      </c>
      <c r="AT96" s="619">
        <v>76063.25</v>
      </c>
      <c r="AX96" s="619">
        <v>419</v>
      </c>
      <c r="BH96" s="619">
        <v>133717.75</v>
      </c>
      <c r="BI96" s="619">
        <v>246714.87</v>
      </c>
      <c r="BM96" s="619">
        <v>108527</v>
      </c>
      <c r="BR96" s="619">
        <v>867007.5</v>
      </c>
      <c r="BT96" s="619">
        <v>95329.25</v>
      </c>
      <c r="BU96" s="619">
        <v>44216</v>
      </c>
      <c r="BV96" s="619">
        <v>13477.25</v>
      </c>
      <c r="BW96" s="619">
        <v>10787</v>
      </c>
      <c r="BX96" s="619">
        <v>550</v>
      </c>
      <c r="BY96" s="619">
        <v>156807.5</v>
      </c>
      <c r="BZ96" s="619">
        <v>69103.5</v>
      </c>
      <c r="CA96" s="619">
        <v>450</v>
      </c>
      <c r="CB96" s="619">
        <v>24800</v>
      </c>
      <c r="CC96" s="619">
        <v>3290</v>
      </c>
      <c r="CE96" s="619">
        <v>1105</v>
      </c>
      <c r="CN96" s="619">
        <v>0</v>
      </c>
      <c r="CV96" s="619">
        <v>141200</v>
      </c>
      <c r="CX96" s="619">
        <v>4320</v>
      </c>
      <c r="CY96" s="619">
        <v>26894</v>
      </c>
      <c r="CZ96" s="619">
        <v>3640</v>
      </c>
      <c r="DA96" s="619">
        <v>77584</v>
      </c>
      <c r="DF96" s="619">
        <v>0</v>
      </c>
      <c r="DG96" s="619">
        <v>8174</v>
      </c>
      <c r="DH96" s="619">
        <v>0</v>
      </c>
      <c r="DI96" s="619">
        <v>9793.5</v>
      </c>
      <c r="DN96" s="619">
        <v>1600</v>
      </c>
      <c r="DO96" s="619">
        <v>9909</v>
      </c>
      <c r="DQ96" s="619">
        <v>216339.5</v>
      </c>
      <c r="DS96" s="619">
        <v>18517</v>
      </c>
      <c r="DV96" s="619">
        <v>3000</v>
      </c>
      <c r="DY96" s="619">
        <v>44504.75</v>
      </c>
      <c r="DZ96" s="619">
        <v>14000</v>
      </c>
      <c r="EB96" s="619">
        <v>0</v>
      </c>
      <c r="EC96" s="619">
        <v>631487</v>
      </c>
      <c r="ED96" s="619">
        <v>134010.25</v>
      </c>
      <c r="EH96" s="619">
        <v>5537.5</v>
      </c>
      <c r="EI96" s="619">
        <v>0</v>
      </c>
      <c r="EJ96" s="619">
        <v>548612.94999999995</v>
      </c>
      <c r="EL96" s="619">
        <v>1086936.22</v>
      </c>
      <c r="EN96" s="619">
        <v>51579.5</v>
      </c>
      <c r="EO96" s="619">
        <v>9205</v>
      </c>
      <c r="EP96" s="619">
        <v>321668.5</v>
      </c>
      <c r="EQ96" s="619">
        <v>60200</v>
      </c>
      <c r="ET96" s="619">
        <v>1158600.5</v>
      </c>
      <c r="EV96" s="619">
        <v>41790.5</v>
      </c>
      <c r="EZ96" s="619">
        <v>200</v>
      </c>
      <c r="FC96" s="619">
        <v>0</v>
      </c>
      <c r="FR96" s="619">
        <v>929</v>
      </c>
      <c r="FW96" s="619">
        <v>1608874.05</v>
      </c>
      <c r="FZ96" s="619">
        <v>23410.75</v>
      </c>
      <c r="GG96" s="619">
        <v>0</v>
      </c>
      <c r="GI96" s="619">
        <v>0</v>
      </c>
      <c r="GO96" s="619">
        <v>0</v>
      </c>
      <c r="GV96" s="619">
        <v>0</v>
      </c>
      <c r="GW96" s="619">
        <v>0</v>
      </c>
      <c r="GZ96" s="619">
        <v>6912.5</v>
      </c>
      <c r="HB96" s="619">
        <v>21695</v>
      </c>
      <c r="HK96" s="619">
        <v>1767953.75</v>
      </c>
      <c r="HL96" s="619">
        <v>100</v>
      </c>
      <c r="HM96" s="619">
        <v>107500</v>
      </c>
      <c r="HR96" s="619">
        <v>191157.75</v>
      </c>
      <c r="HU96" s="619">
        <v>83951.83</v>
      </c>
      <c r="IA96" s="619">
        <v>0</v>
      </c>
      <c r="IF96" s="619">
        <v>0</v>
      </c>
      <c r="II96" s="619">
        <v>0</v>
      </c>
      <c r="IJ96" s="619">
        <v>0</v>
      </c>
      <c r="IL96" s="619">
        <v>0</v>
      </c>
      <c r="IM96" s="619">
        <v>6441</v>
      </c>
      <c r="IQ96" s="619">
        <v>14412</v>
      </c>
      <c r="IR96" s="619">
        <v>27265</v>
      </c>
      <c r="IU96" s="619">
        <v>409152.75</v>
      </c>
      <c r="JD96" s="619">
        <v>5775881.5</v>
      </c>
      <c r="JE96" s="619">
        <v>5324.5</v>
      </c>
      <c r="JG96" s="619">
        <v>150785.45000000001</v>
      </c>
      <c r="JI96" s="619">
        <v>1944</v>
      </c>
      <c r="JK96" s="619">
        <v>103434</v>
      </c>
      <c r="JL96" s="619">
        <v>27769.599999999999</v>
      </c>
      <c r="JM96" s="619">
        <v>19601.75</v>
      </c>
      <c r="JN96" s="619">
        <v>2343080.5</v>
      </c>
      <c r="JO96" s="619">
        <v>2206411.0299999998</v>
      </c>
      <c r="JP96" s="619">
        <v>1096235.69</v>
      </c>
      <c r="JQ96" s="619">
        <v>1096020.22</v>
      </c>
      <c r="JR96" s="619">
        <v>1734356.3</v>
      </c>
      <c r="JV96" s="619">
        <v>252</v>
      </c>
      <c r="KI96" s="619">
        <v>33677</v>
      </c>
      <c r="KJ96" s="619">
        <v>9286</v>
      </c>
      <c r="KN96" s="619">
        <v>23788</v>
      </c>
      <c r="KQ96" s="619">
        <v>0</v>
      </c>
      <c r="KS96" s="619">
        <v>1477951.5</v>
      </c>
      <c r="KT96" s="619">
        <v>4188.75</v>
      </c>
      <c r="KU96" s="619">
        <v>212756.2</v>
      </c>
      <c r="KV96" s="619">
        <v>28880</v>
      </c>
      <c r="KW96" s="619">
        <v>89287.22</v>
      </c>
      <c r="KX96" s="619">
        <v>170602.75</v>
      </c>
      <c r="LB96" s="619">
        <v>18657</v>
      </c>
      <c r="LC96" s="619">
        <v>13530</v>
      </c>
      <c r="LK96" s="619">
        <v>240</v>
      </c>
      <c r="LL96" s="619">
        <v>30812.79</v>
      </c>
      <c r="LU96" s="619">
        <v>134156.25</v>
      </c>
      <c r="LV96" s="619">
        <v>7126887.9400000004</v>
      </c>
      <c r="LW96" s="619">
        <v>334324.40000000002</v>
      </c>
      <c r="LX96" s="619">
        <v>85368</v>
      </c>
      <c r="MJ96" s="619">
        <v>0</v>
      </c>
      <c r="MM96" s="619">
        <v>0</v>
      </c>
      <c r="MN96" s="619">
        <v>111202</v>
      </c>
      <c r="MP96" s="619">
        <v>0</v>
      </c>
      <c r="MQ96" s="619">
        <v>0</v>
      </c>
      <c r="MR96" s="619">
        <v>0</v>
      </c>
      <c r="MS96" s="619">
        <v>0</v>
      </c>
      <c r="MT96" s="619">
        <v>153563.75</v>
      </c>
      <c r="MV96" s="619">
        <v>3116347.6</v>
      </c>
      <c r="MW96" s="619">
        <v>0</v>
      </c>
      <c r="MY96" s="619">
        <v>47185.75</v>
      </c>
      <c r="MZ96" s="619">
        <v>0</v>
      </c>
      <c r="NB96" s="619">
        <v>50081</v>
      </c>
      <c r="ND96" s="619">
        <v>15780.75</v>
      </c>
      <c r="NF96" s="619">
        <v>1939.5</v>
      </c>
      <c r="NJ96" s="619">
        <v>6512.5</v>
      </c>
      <c r="NL96" s="619">
        <v>0</v>
      </c>
      <c r="NN96" s="619">
        <v>8958.44</v>
      </c>
      <c r="NO96" s="619">
        <v>0</v>
      </c>
      <c r="NX96" s="619">
        <v>804102</v>
      </c>
      <c r="NY96" s="619">
        <v>395756</v>
      </c>
      <c r="NZ96" s="619">
        <v>0</v>
      </c>
      <c r="OB96" s="619">
        <v>626863.9</v>
      </c>
      <c r="OC96" s="619">
        <v>0</v>
      </c>
      <c r="OH96" s="619">
        <v>2208346.1800000002</v>
      </c>
      <c r="OJ96" s="619">
        <v>386056.85</v>
      </c>
      <c r="ON96" s="619">
        <v>24911366.379999999</v>
      </c>
      <c r="OP96" s="619">
        <v>1086053.25</v>
      </c>
      <c r="OT96" s="619">
        <v>0</v>
      </c>
      <c r="OV96" s="619">
        <v>30717.8</v>
      </c>
      <c r="PB96" s="619">
        <v>86063.5</v>
      </c>
      <c r="PC96" s="619">
        <v>661255.69999999995</v>
      </c>
      <c r="PG96" s="619">
        <v>3120</v>
      </c>
      <c r="PL96" s="619">
        <v>33865</v>
      </c>
      <c r="PM96" s="619">
        <v>47420</v>
      </c>
      <c r="PN96" s="619">
        <v>388544.48</v>
      </c>
      <c r="PQ96" s="619">
        <v>0</v>
      </c>
      <c r="QA96" s="619">
        <v>0</v>
      </c>
      <c r="QE96" s="619">
        <v>0</v>
      </c>
      <c r="QL96" s="619">
        <v>115765</v>
      </c>
      <c r="QV96" s="619">
        <v>34211</v>
      </c>
      <c r="QX96" s="619">
        <v>51374</v>
      </c>
      <c r="QY96" s="619">
        <v>132850</v>
      </c>
      <c r="QZ96" s="619">
        <v>39499</v>
      </c>
      <c r="RA96" s="619">
        <v>175000</v>
      </c>
      <c r="RC96" s="619">
        <v>0</v>
      </c>
      <c r="RD96" s="619">
        <v>290881.40000000002</v>
      </c>
      <c r="RE96" s="619">
        <v>2042433.2</v>
      </c>
      <c r="RF96" s="619">
        <v>0</v>
      </c>
      <c r="RG96" s="619">
        <v>11087</v>
      </c>
      <c r="RI96" s="619">
        <v>32757</v>
      </c>
      <c r="RL96" s="619">
        <v>2643</v>
      </c>
      <c r="RO96" s="619">
        <v>3946</v>
      </c>
      <c r="SB96" s="619">
        <v>191137</v>
      </c>
      <c r="SD96" s="619">
        <v>24980</v>
      </c>
      <c r="SL96" s="619">
        <v>7300</v>
      </c>
      <c r="SM96" s="619">
        <v>39899</v>
      </c>
      <c r="SN96" s="619">
        <v>3050</v>
      </c>
      <c r="SP96" s="619">
        <v>11065</v>
      </c>
      <c r="SQ96" s="619">
        <v>69178.25</v>
      </c>
      <c r="SR96" s="619">
        <v>19953.990000000002</v>
      </c>
      <c r="ST96" s="619">
        <v>0</v>
      </c>
      <c r="TA96" s="619">
        <v>0</v>
      </c>
      <c r="TJ96" s="619">
        <v>0</v>
      </c>
      <c r="TL96" s="619">
        <v>11276.5</v>
      </c>
      <c r="TM96" s="619">
        <v>18977</v>
      </c>
      <c r="TN96" s="619">
        <v>0</v>
      </c>
      <c r="TP96" s="619">
        <v>7501</v>
      </c>
      <c r="TS96" s="619">
        <v>600</v>
      </c>
      <c r="TV96" s="619">
        <v>32687.43</v>
      </c>
      <c r="TX96" s="619">
        <v>21749</v>
      </c>
      <c r="TY96" s="619">
        <v>0</v>
      </c>
      <c r="UC96" s="619">
        <v>5842</v>
      </c>
      <c r="UI96" s="619">
        <v>136357</v>
      </c>
      <c r="UJ96" s="619">
        <v>1046617</v>
      </c>
      <c r="UM96" s="619">
        <v>69399</v>
      </c>
      <c r="UP96" s="619">
        <v>321806.75</v>
      </c>
      <c r="UR96" s="619">
        <v>0</v>
      </c>
      <c r="UV96" s="619">
        <v>47230</v>
      </c>
      <c r="UZ96" s="619">
        <v>0</v>
      </c>
      <c r="VA96" s="619">
        <v>29904</v>
      </c>
      <c r="VM96" s="619">
        <v>10238</v>
      </c>
      <c r="VO96" s="619">
        <v>314057.8</v>
      </c>
      <c r="VP96" s="619">
        <v>285706.39</v>
      </c>
      <c r="VQ96" s="619">
        <v>0</v>
      </c>
      <c r="VR96" s="619">
        <v>13491</v>
      </c>
      <c r="VS96" s="619">
        <v>0</v>
      </c>
      <c r="VT96" s="619">
        <v>17038.5</v>
      </c>
      <c r="VV96" s="619">
        <v>31461</v>
      </c>
      <c r="VW96" s="619">
        <v>236913.2</v>
      </c>
      <c r="VX96" s="619">
        <v>21665</v>
      </c>
      <c r="VY96" s="619">
        <v>237747</v>
      </c>
      <c r="VZ96" s="619">
        <v>0</v>
      </c>
      <c r="WA96" s="619">
        <v>169939.04</v>
      </c>
      <c r="WC96" s="619">
        <v>8913</v>
      </c>
      <c r="WI96" s="619">
        <v>0</v>
      </c>
      <c r="WJ96" s="619">
        <v>23147</v>
      </c>
      <c r="WP96" s="619">
        <v>0</v>
      </c>
      <c r="WQ96" s="619">
        <v>0</v>
      </c>
      <c r="WV96" s="619">
        <v>420280</v>
      </c>
      <c r="XA96" s="619">
        <v>68336.600000000006</v>
      </c>
      <c r="XE96" s="619">
        <v>9554</v>
      </c>
      <c r="XH96" s="619">
        <v>28788</v>
      </c>
      <c r="XM96" s="619">
        <v>137218.25</v>
      </c>
      <c r="YA96" s="619">
        <v>258618</v>
      </c>
      <c r="YG96" s="619">
        <v>0</v>
      </c>
      <c r="YH96" s="619">
        <v>0</v>
      </c>
      <c r="YI96" s="619">
        <v>0</v>
      </c>
      <c r="YJ96" s="619">
        <v>5400</v>
      </c>
      <c r="YK96" s="619">
        <v>0</v>
      </c>
      <c r="YL96" s="619">
        <v>41690.75</v>
      </c>
      <c r="YN96" s="619">
        <v>44084</v>
      </c>
      <c r="YO96" s="619">
        <v>34048.5</v>
      </c>
      <c r="YQ96" s="619">
        <v>0</v>
      </c>
      <c r="ZM96" s="619">
        <v>0</v>
      </c>
      <c r="ZQ96" s="619">
        <v>0</v>
      </c>
      <c r="ZS96" s="619">
        <v>10540</v>
      </c>
      <c r="AAD96" s="619">
        <v>0</v>
      </c>
      <c r="AAR96" s="619">
        <v>0</v>
      </c>
      <c r="ABF96" s="619">
        <v>31436</v>
      </c>
      <c r="ABS96" s="619">
        <v>160000</v>
      </c>
      <c r="ABY96" s="619">
        <v>254990.75</v>
      </c>
      <c r="ACN96" s="619">
        <v>0</v>
      </c>
      <c r="ADM96" s="619">
        <v>72453</v>
      </c>
      <c r="AEC96" s="619">
        <v>6312</v>
      </c>
      <c r="AEG96" s="619">
        <v>117307</v>
      </c>
      <c r="AEJ96" s="619">
        <v>2580</v>
      </c>
      <c r="AEN96" s="619">
        <v>452000</v>
      </c>
      <c r="AET96" s="619">
        <v>0</v>
      </c>
      <c r="AFD96" s="619">
        <v>0</v>
      </c>
      <c r="AFE96" s="619">
        <v>54896</v>
      </c>
      <c r="AFG96" s="619">
        <v>493394.5</v>
      </c>
      <c r="AFJ96" s="619">
        <v>8625.5</v>
      </c>
      <c r="AFU96" s="619">
        <v>0</v>
      </c>
      <c r="AFW96" s="619">
        <v>2831</v>
      </c>
      <c r="AFY96" s="619">
        <v>2379</v>
      </c>
      <c r="AGA96" s="619">
        <v>7100</v>
      </c>
      <c r="AGG96" s="619">
        <v>734459.25</v>
      </c>
      <c r="AGP96" s="619">
        <v>0</v>
      </c>
      <c r="AGT96" s="619">
        <v>47850</v>
      </c>
      <c r="AHA96" s="619">
        <v>34595.75</v>
      </c>
      <c r="AHB96" s="619">
        <v>0</v>
      </c>
      <c r="AHN96" s="619">
        <v>0</v>
      </c>
      <c r="AHP96" s="619">
        <v>650</v>
      </c>
      <c r="AHR96" s="613">
        <v>0</v>
      </c>
      <c r="AHT96" s="619">
        <f t="shared" si="79"/>
        <v>81286329.140000015</v>
      </c>
      <c r="AHV96" s="627" t="s">
        <v>6273</v>
      </c>
      <c r="AHW96" s="627" t="s">
        <v>6126</v>
      </c>
      <c r="AHX96" s="627" t="s">
        <v>6127</v>
      </c>
    </row>
    <row r="97" spans="1:908" x14ac:dyDescent="0.8">
      <c r="A97" s="613" t="str">
        <f t="shared" si="78"/>
        <v>ภาระ</v>
      </c>
      <c r="B97" s="618" t="s">
        <v>6128</v>
      </c>
      <c r="C97" s="619" t="s">
        <v>6129</v>
      </c>
      <c r="D97" s="619">
        <v>1500</v>
      </c>
      <c r="E97" s="619">
        <v>589.5</v>
      </c>
      <c r="F97" s="619">
        <v>1400</v>
      </c>
      <c r="G97" s="619">
        <v>82</v>
      </c>
      <c r="H97" s="619">
        <v>95813.75</v>
      </c>
      <c r="J97" s="619">
        <v>5615.5</v>
      </c>
      <c r="K97" s="619">
        <v>11192.75</v>
      </c>
      <c r="L97" s="619">
        <v>1245</v>
      </c>
      <c r="M97" s="619">
        <v>2100.75</v>
      </c>
      <c r="O97" s="619">
        <v>36672</v>
      </c>
      <c r="P97" s="619">
        <v>0</v>
      </c>
      <c r="Q97" s="619">
        <v>50117</v>
      </c>
      <c r="R97" s="619">
        <v>0</v>
      </c>
      <c r="S97" s="619">
        <v>274077.5</v>
      </c>
      <c r="T97" s="619">
        <v>1652</v>
      </c>
      <c r="V97" s="619">
        <v>2510309</v>
      </c>
      <c r="W97" s="619">
        <v>559051</v>
      </c>
      <c r="Y97" s="619">
        <v>80430</v>
      </c>
      <c r="AB97" s="619">
        <v>3659</v>
      </c>
      <c r="AC97" s="619">
        <v>187908.25</v>
      </c>
      <c r="AD97" s="619">
        <v>383224.48</v>
      </c>
      <c r="AE97" s="619">
        <v>210359</v>
      </c>
      <c r="AG97" s="619">
        <v>0</v>
      </c>
      <c r="AH97" s="619">
        <v>426248.5</v>
      </c>
      <c r="AI97" s="619">
        <v>525506.82999999996</v>
      </c>
      <c r="AJ97" s="619">
        <v>0</v>
      </c>
      <c r="AK97" s="619">
        <v>349775.66</v>
      </c>
      <c r="AL97" s="619">
        <v>0</v>
      </c>
      <c r="AM97" s="619">
        <v>1960540</v>
      </c>
      <c r="AO97" s="619">
        <v>562224</v>
      </c>
      <c r="AP97" s="619">
        <v>2852236.85</v>
      </c>
      <c r="AS97" s="619">
        <v>260000</v>
      </c>
      <c r="AT97" s="619">
        <v>1711.5</v>
      </c>
      <c r="AX97" s="619">
        <v>65809</v>
      </c>
      <c r="BA97" s="619">
        <v>3137</v>
      </c>
      <c r="BC97" s="619">
        <v>0</v>
      </c>
      <c r="BH97" s="619">
        <v>0</v>
      </c>
      <c r="BI97" s="619">
        <v>66489.25</v>
      </c>
      <c r="BJ97" s="619">
        <v>390</v>
      </c>
      <c r="BK97" s="619">
        <v>0</v>
      </c>
      <c r="BM97" s="619">
        <v>130</v>
      </c>
      <c r="BO97" s="619">
        <v>0</v>
      </c>
      <c r="BR97" s="619">
        <v>112461.25</v>
      </c>
      <c r="BT97" s="619">
        <v>326709.5</v>
      </c>
      <c r="BU97" s="619">
        <v>397525</v>
      </c>
      <c r="BV97" s="619">
        <v>43550.5</v>
      </c>
      <c r="BW97" s="619">
        <v>49041.75</v>
      </c>
      <c r="BX97" s="619">
        <v>7435</v>
      </c>
      <c r="BY97" s="619">
        <v>41271.5</v>
      </c>
      <c r="BZ97" s="619">
        <v>8000</v>
      </c>
      <c r="CE97" s="619">
        <v>0</v>
      </c>
      <c r="CF97" s="619">
        <v>3000</v>
      </c>
      <c r="CG97" s="619">
        <v>22070</v>
      </c>
      <c r="CH97" s="619">
        <v>41412.25</v>
      </c>
      <c r="CI97" s="619">
        <v>19792</v>
      </c>
      <c r="CJ97" s="619">
        <v>28650</v>
      </c>
      <c r="CK97" s="619">
        <v>80639.5</v>
      </c>
      <c r="CL97" s="619">
        <v>24904</v>
      </c>
      <c r="CM97" s="619">
        <v>5010</v>
      </c>
      <c r="CN97" s="619">
        <v>39789.5</v>
      </c>
      <c r="CO97" s="619">
        <v>3900</v>
      </c>
      <c r="CP97" s="619">
        <v>29198</v>
      </c>
      <c r="CQ97" s="619">
        <v>13055</v>
      </c>
      <c r="CR97" s="619">
        <v>32045.25</v>
      </c>
      <c r="CS97" s="619">
        <v>8476</v>
      </c>
      <c r="CT97" s="619">
        <v>1253680.75</v>
      </c>
      <c r="CU97" s="619">
        <v>96728.75</v>
      </c>
      <c r="CV97" s="619">
        <v>0</v>
      </c>
      <c r="CW97" s="619">
        <v>335216.74</v>
      </c>
      <c r="CX97" s="619">
        <v>59930.75</v>
      </c>
      <c r="CY97" s="619">
        <v>126762.75</v>
      </c>
      <c r="CZ97" s="619">
        <v>103526.75</v>
      </c>
      <c r="DA97" s="619">
        <v>111611.5</v>
      </c>
      <c r="DB97" s="619">
        <v>6135.25</v>
      </c>
      <c r="DC97" s="619">
        <v>888952.5</v>
      </c>
      <c r="DD97" s="619">
        <v>1011</v>
      </c>
      <c r="DG97" s="619">
        <v>894</v>
      </c>
      <c r="DH97" s="619">
        <v>718531</v>
      </c>
      <c r="DI97" s="619">
        <v>4618</v>
      </c>
      <c r="DK97" s="619">
        <v>103773.5</v>
      </c>
      <c r="DL97" s="619">
        <v>19059.5</v>
      </c>
      <c r="DM97" s="619">
        <v>39724.25</v>
      </c>
      <c r="DN97" s="619">
        <v>11544.5</v>
      </c>
      <c r="DO97" s="619">
        <v>-310</v>
      </c>
      <c r="DP97" s="619">
        <v>7506.7</v>
      </c>
      <c r="DQ97" s="619">
        <v>673188.53</v>
      </c>
      <c r="DR97" s="619">
        <v>1462.5</v>
      </c>
      <c r="DS97" s="619">
        <v>19530.5</v>
      </c>
      <c r="DT97" s="619">
        <v>98035</v>
      </c>
      <c r="DU97" s="619">
        <v>59813.5</v>
      </c>
      <c r="DV97" s="619">
        <v>10828</v>
      </c>
      <c r="DW97" s="619">
        <v>9866</v>
      </c>
      <c r="DX97" s="619">
        <v>3711</v>
      </c>
      <c r="DY97" s="619">
        <v>2827</v>
      </c>
      <c r="DZ97" s="619">
        <v>139822</v>
      </c>
      <c r="EA97" s="619">
        <v>2206</v>
      </c>
      <c r="EB97" s="619">
        <v>2271</v>
      </c>
      <c r="ED97" s="619">
        <v>41286.25</v>
      </c>
      <c r="EE97" s="619">
        <v>15466.5</v>
      </c>
      <c r="EH97" s="619">
        <v>3400</v>
      </c>
      <c r="EI97" s="619">
        <v>0</v>
      </c>
      <c r="EL97" s="619">
        <v>335886</v>
      </c>
      <c r="EO97" s="619">
        <v>21016</v>
      </c>
      <c r="EP97" s="619">
        <v>245901.5</v>
      </c>
      <c r="EQ97" s="619">
        <v>479.5</v>
      </c>
      <c r="ET97" s="619">
        <v>2761441.25</v>
      </c>
      <c r="EU97" s="619">
        <v>44394.5</v>
      </c>
      <c r="EV97" s="619">
        <v>49838</v>
      </c>
      <c r="EX97" s="619">
        <v>790</v>
      </c>
      <c r="EY97" s="619">
        <v>118083</v>
      </c>
      <c r="EZ97" s="619">
        <v>690</v>
      </c>
      <c r="FQ97" s="619">
        <v>117781.4</v>
      </c>
      <c r="FR97" s="619">
        <v>141401.5</v>
      </c>
      <c r="FS97" s="619">
        <v>109503</v>
      </c>
      <c r="FT97" s="619">
        <v>34166</v>
      </c>
      <c r="FU97" s="619">
        <v>291701.75</v>
      </c>
      <c r="FV97" s="619">
        <v>18304</v>
      </c>
      <c r="FX97" s="619">
        <v>147359.5</v>
      </c>
      <c r="FY97" s="619">
        <v>346882</v>
      </c>
      <c r="FZ97" s="619">
        <v>851801.14</v>
      </c>
      <c r="GA97" s="619">
        <v>200</v>
      </c>
      <c r="GB97" s="619">
        <v>172596</v>
      </c>
      <c r="GC97" s="619">
        <v>24398</v>
      </c>
      <c r="GD97" s="619">
        <v>4870</v>
      </c>
      <c r="GE97" s="619">
        <v>845023</v>
      </c>
      <c r="GG97" s="619">
        <v>0</v>
      </c>
      <c r="GI97" s="619">
        <v>0</v>
      </c>
      <c r="GT97" s="619">
        <v>0</v>
      </c>
      <c r="GW97" s="619">
        <v>0</v>
      </c>
      <c r="GY97" s="619">
        <v>1073402.25</v>
      </c>
      <c r="GZ97" s="619">
        <v>3957.5</v>
      </c>
      <c r="HA97" s="619">
        <v>668283</v>
      </c>
      <c r="HB97" s="619">
        <v>1829284</v>
      </c>
      <c r="HC97" s="619">
        <v>1241696.5</v>
      </c>
      <c r="HD97" s="619">
        <v>680160.15</v>
      </c>
      <c r="HE97" s="619">
        <v>1562587.8</v>
      </c>
      <c r="HF97" s="619">
        <v>4860724.57</v>
      </c>
      <c r="HG97" s="619">
        <v>1876072</v>
      </c>
      <c r="HH97" s="619">
        <v>1703261</v>
      </c>
      <c r="HI97" s="619">
        <v>447298.25</v>
      </c>
      <c r="HL97" s="619">
        <v>1058937.25</v>
      </c>
      <c r="HM97" s="619">
        <v>109675.67</v>
      </c>
      <c r="HN97" s="619">
        <v>182192.5</v>
      </c>
      <c r="HO97" s="619">
        <v>274073.95</v>
      </c>
      <c r="HP97" s="619">
        <v>7231</v>
      </c>
      <c r="HR97" s="619">
        <v>8095321.1299999999</v>
      </c>
      <c r="HS97" s="619">
        <v>26350</v>
      </c>
      <c r="HU97" s="619">
        <v>2948238.65</v>
      </c>
      <c r="HX97" s="619">
        <v>2998074.55</v>
      </c>
      <c r="IA97" s="619">
        <v>0</v>
      </c>
      <c r="IB97" s="619">
        <v>34845.25</v>
      </c>
      <c r="ID97" s="619">
        <v>1583668.5</v>
      </c>
      <c r="IE97" s="619">
        <v>0</v>
      </c>
      <c r="IH97" s="619">
        <v>60257</v>
      </c>
      <c r="II97" s="619">
        <v>372296.5</v>
      </c>
      <c r="IJ97" s="619">
        <v>0</v>
      </c>
      <c r="IK97" s="619">
        <v>109778.5</v>
      </c>
      <c r="IL97" s="619">
        <v>658286</v>
      </c>
      <c r="IM97" s="619">
        <v>16540958.5</v>
      </c>
      <c r="IN97" s="619">
        <v>12270468.5</v>
      </c>
      <c r="IO97" s="619">
        <v>26129</v>
      </c>
      <c r="IP97" s="619">
        <v>577123.75</v>
      </c>
      <c r="IQ97" s="619">
        <v>193832.5</v>
      </c>
      <c r="IR97" s="619">
        <v>4969734.08</v>
      </c>
      <c r="IS97" s="619">
        <v>0</v>
      </c>
      <c r="IT97" s="619">
        <v>62043</v>
      </c>
      <c r="IU97" s="619">
        <v>2245</v>
      </c>
      <c r="IW97" s="619">
        <v>4858.5</v>
      </c>
      <c r="IX97" s="619">
        <v>10543</v>
      </c>
      <c r="IZ97" s="619">
        <v>1068.75</v>
      </c>
      <c r="JA97" s="619">
        <v>1570.5</v>
      </c>
      <c r="JB97" s="619">
        <v>3130</v>
      </c>
      <c r="JC97" s="619">
        <v>0</v>
      </c>
      <c r="JE97" s="619">
        <v>6268.75</v>
      </c>
      <c r="JF97" s="619">
        <v>64500</v>
      </c>
      <c r="JG97" s="619">
        <v>40326.18</v>
      </c>
      <c r="JI97" s="619">
        <v>50</v>
      </c>
      <c r="JK97" s="619">
        <v>9540</v>
      </c>
      <c r="JL97" s="619">
        <v>37061.93</v>
      </c>
      <c r="JM97" s="619">
        <v>30448</v>
      </c>
      <c r="JN97" s="619">
        <v>0</v>
      </c>
      <c r="JP97" s="619">
        <v>4597.25</v>
      </c>
      <c r="JS97" s="619">
        <v>0</v>
      </c>
      <c r="JU97" s="619">
        <v>6382</v>
      </c>
      <c r="JW97" s="619">
        <v>0</v>
      </c>
      <c r="JY97" s="619">
        <v>28716</v>
      </c>
      <c r="KC97" s="619">
        <v>0</v>
      </c>
      <c r="KI97" s="619">
        <v>325927.75</v>
      </c>
      <c r="KJ97" s="619">
        <v>218072</v>
      </c>
      <c r="KK97" s="619">
        <v>125419</v>
      </c>
      <c r="KM97" s="619">
        <v>57481</v>
      </c>
      <c r="KN97" s="619">
        <v>256465</v>
      </c>
      <c r="KO97" s="619">
        <v>162959</v>
      </c>
      <c r="KR97" s="619">
        <v>5114</v>
      </c>
      <c r="KS97" s="619">
        <v>1092</v>
      </c>
      <c r="KT97" s="619">
        <v>276166</v>
      </c>
      <c r="KU97" s="619">
        <v>2750</v>
      </c>
      <c r="KV97" s="619">
        <v>126881.5</v>
      </c>
      <c r="KW97" s="619">
        <v>111271.85</v>
      </c>
      <c r="KX97" s="619">
        <v>215797.25</v>
      </c>
      <c r="KZ97" s="619">
        <v>38400</v>
      </c>
      <c r="LH97" s="619">
        <v>2449988.7999999998</v>
      </c>
      <c r="LJ97" s="619">
        <v>27619.39</v>
      </c>
      <c r="LK97" s="619">
        <v>4566.75</v>
      </c>
      <c r="LL97" s="619">
        <v>51491</v>
      </c>
      <c r="LQ97" s="619">
        <v>2845</v>
      </c>
      <c r="LW97" s="619">
        <v>1900</v>
      </c>
      <c r="LX97" s="619">
        <v>4000</v>
      </c>
      <c r="LZ97" s="619">
        <v>38000</v>
      </c>
      <c r="MC97" s="619">
        <v>27850</v>
      </c>
      <c r="MF97" s="619">
        <v>927714</v>
      </c>
      <c r="MI97" s="619">
        <v>0</v>
      </c>
      <c r="MJ97" s="619">
        <v>89925</v>
      </c>
      <c r="MK97" s="619">
        <v>0</v>
      </c>
      <c r="MM97" s="619">
        <v>0</v>
      </c>
      <c r="MO97" s="619">
        <v>0</v>
      </c>
      <c r="MP97" s="619">
        <v>0</v>
      </c>
      <c r="MQ97" s="619">
        <v>0</v>
      </c>
      <c r="MR97" s="619">
        <v>981.5</v>
      </c>
      <c r="MS97" s="619">
        <v>0</v>
      </c>
      <c r="MT97" s="619">
        <v>210825.75</v>
      </c>
      <c r="MU97" s="619">
        <v>18295.63</v>
      </c>
      <c r="MV97" s="619">
        <v>2099912.25</v>
      </c>
      <c r="MW97" s="619">
        <v>0</v>
      </c>
      <c r="MY97" s="619">
        <v>208322.57</v>
      </c>
      <c r="NB97" s="619">
        <v>755202.25</v>
      </c>
      <c r="NE97" s="619">
        <v>462410.25</v>
      </c>
      <c r="NF97" s="619">
        <v>1616537.65</v>
      </c>
      <c r="NG97" s="619">
        <v>18897</v>
      </c>
      <c r="NH97" s="619">
        <v>4061474.88</v>
      </c>
      <c r="NI97" s="619">
        <v>280734.25</v>
      </c>
      <c r="NJ97" s="619">
        <v>72360.5</v>
      </c>
      <c r="NK97" s="619">
        <v>141870</v>
      </c>
      <c r="NL97" s="619">
        <v>4836216.25</v>
      </c>
      <c r="NM97" s="619">
        <v>103789.5</v>
      </c>
      <c r="NN97" s="619">
        <v>366811.05</v>
      </c>
      <c r="NO97" s="619">
        <v>19718</v>
      </c>
      <c r="NP97" s="619">
        <v>506</v>
      </c>
      <c r="NQ97" s="619">
        <v>48510</v>
      </c>
      <c r="NX97" s="619">
        <v>238552.25</v>
      </c>
      <c r="NY97" s="619">
        <v>456179.25</v>
      </c>
      <c r="NZ97" s="619">
        <v>1659</v>
      </c>
      <c r="OA97" s="619">
        <v>246000</v>
      </c>
      <c r="OB97" s="619">
        <v>0</v>
      </c>
      <c r="OD97" s="619">
        <v>25639</v>
      </c>
      <c r="OH97" s="619">
        <v>33976.800000000003</v>
      </c>
      <c r="OK97" s="619">
        <v>645481.55000000005</v>
      </c>
      <c r="ON97" s="619">
        <v>5672312.0199999996</v>
      </c>
      <c r="OP97" s="619">
        <v>259654.73</v>
      </c>
      <c r="OQ97" s="619">
        <v>290972.25</v>
      </c>
      <c r="OR97" s="619">
        <v>1679573.25</v>
      </c>
      <c r="OS97" s="619">
        <v>1011095.75</v>
      </c>
      <c r="OT97" s="619">
        <v>296307</v>
      </c>
      <c r="OV97" s="619">
        <v>54704.25</v>
      </c>
      <c r="OW97" s="619">
        <v>87316</v>
      </c>
      <c r="OX97" s="619">
        <v>410224.5</v>
      </c>
      <c r="OY97" s="619">
        <v>2790</v>
      </c>
      <c r="OZ97" s="619">
        <v>0</v>
      </c>
      <c r="PB97" s="619">
        <v>6858</v>
      </c>
      <c r="PG97" s="619">
        <v>0</v>
      </c>
      <c r="PH97" s="619">
        <v>0</v>
      </c>
      <c r="PN97" s="619">
        <v>1480</v>
      </c>
      <c r="PU97" s="619">
        <v>1763232</v>
      </c>
      <c r="QC97" s="619">
        <v>0</v>
      </c>
      <c r="QF97" s="619">
        <v>0</v>
      </c>
      <c r="QU97" s="619">
        <v>1029384</v>
      </c>
      <c r="QV97" s="619">
        <v>5466</v>
      </c>
      <c r="QX97" s="619">
        <v>136144</v>
      </c>
      <c r="RB97" s="619">
        <v>119348</v>
      </c>
      <c r="RD97" s="619">
        <v>238806.5</v>
      </c>
      <c r="RF97" s="619">
        <v>0</v>
      </c>
      <c r="RH97" s="619">
        <v>0</v>
      </c>
      <c r="RI97" s="619">
        <v>3366</v>
      </c>
      <c r="RJ97" s="619">
        <v>1351</v>
      </c>
      <c r="RK97" s="619">
        <v>255</v>
      </c>
      <c r="RL97" s="619">
        <v>7902</v>
      </c>
      <c r="RM97" s="619">
        <v>3203</v>
      </c>
      <c r="RO97" s="619">
        <v>2875</v>
      </c>
      <c r="RP97" s="619">
        <v>4369</v>
      </c>
      <c r="RQ97" s="619">
        <v>3430</v>
      </c>
      <c r="RR97" s="619">
        <v>3467</v>
      </c>
      <c r="RS97" s="619">
        <v>2164</v>
      </c>
      <c r="RT97" s="619">
        <v>2156</v>
      </c>
      <c r="RU97" s="619">
        <v>11359</v>
      </c>
      <c r="RV97" s="619">
        <v>2618</v>
      </c>
      <c r="RW97" s="619">
        <v>2271</v>
      </c>
      <c r="RX97" s="619">
        <v>4106</v>
      </c>
      <c r="RY97" s="619">
        <v>340</v>
      </c>
      <c r="RZ97" s="619">
        <v>5379</v>
      </c>
      <c r="SD97" s="619">
        <v>210677</v>
      </c>
      <c r="SE97" s="619">
        <v>356045.5</v>
      </c>
      <c r="SF97" s="619">
        <v>57682</v>
      </c>
      <c r="SG97" s="619">
        <v>240</v>
      </c>
      <c r="SH97" s="619">
        <v>650</v>
      </c>
      <c r="SI97" s="619">
        <v>401129</v>
      </c>
      <c r="SL97" s="619">
        <v>7062</v>
      </c>
      <c r="SM97" s="619">
        <v>157330.5</v>
      </c>
      <c r="ST97" s="619">
        <v>0</v>
      </c>
      <c r="TA97" s="619">
        <v>420</v>
      </c>
      <c r="TJ97" s="619">
        <v>124716</v>
      </c>
      <c r="TO97" s="619">
        <v>0</v>
      </c>
      <c r="TT97" s="619">
        <v>0</v>
      </c>
      <c r="TU97" s="619">
        <v>700</v>
      </c>
      <c r="TV97" s="619">
        <v>2134</v>
      </c>
      <c r="TX97" s="619">
        <v>150</v>
      </c>
      <c r="TZ97" s="619">
        <v>0</v>
      </c>
      <c r="UA97" s="619">
        <v>0</v>
      </c>
      <c r="UB97" s="619">
        <v>0</v>
      </c>
      <c r="UI97" s="619">
        <v>0</v>
      </c>
      <c r="UJ97" s="619">
        <v>0</v>
      </c>
      <c r="UK97" s="619">
        <v>0</v>
      </c>
      <c r="UP97" s="619">
        <v>29447</v>
      </c>
      <c r="UR97" s="619">
        <v>6947</v>
      </c>
      <c r="UT97" s="619">
        <v>142684</v>
      </c>
      <c r="UV97" s="619">
        <v>329707</v>
      </c>
      <c r="UW97" s="619">
        <v>57533</v>
      </c>
      <c r="UX97" s="619">
        <v>33394</v>
      </c>
      <c r="UY97" s="619">
        <v>12050</v>
      </c>
      <c r="UZ97" s="619">
        <v>4396</v>
      </c>
      <c r="VA97" s="619">
        <v>91343.5</v>
      </c>
      <c r="VB97" s="619">
        <v>10314</v>
      </c>
      <c r="VC97" s="619">
        <v>0</v>
      </c>
      <c r="VD97" s="619">
        <v>8016</v>
      </c>
      <c r="VE97" s="619">
        <v>1310</v>
      </c>
      <c r="VF97" s="619">
        <v>5380.5</v>
      </c>
      <c r="VG97" s="619">
        <v>12516.75</v>
      </c>
      <c r="VH97" s="619">
        <v>13429</v>
      </c>
      <c r="VI97" s="619">
        <v>54200</v>
      </c>
      <c r="VJ97" s="619">
        <v>24084</v>
      </c>
      <c r="VK97" s="619">
        <v>1088</v>
      </c>
      <c r="VO97" s="619">
        <v>3123150.75</v>
      </c>
      <c r="VP97" s="619">
        <v>983075.85</v>
      </c>
      <c r="VS97" s="619">
        <v>0</v>
      </c>
      <c r="VT97" s="619">
        <v>213</v>
      </c>
      <c r="VV97" s="619">
        <v>0</v>
      </c>
      <c r="VX97" s="619">
        <v>3050</v>
      </c>
      <c r="VY97" s="619">
        <v>7650</v>
      </c>
      <c r="WA97" s="619">
        <v>16150.5</v>
      </c>
      <c r="WC97" s="619">
        <v>3750</v>
      </c>
      <c r="WD97" s="619">
        <v>697510</v>
      </c>
      <c r="WE97" s="619">
        <v>774089.75</v>
      </c>
      <c r="WG97" s="619">
        <v>165882.4</v>
      </c>
      <c r="WH97" s="619">
        <v>655200</v>
      </c>
      <c r="WI97" s="619">
        <v>94563.5</v>
      </c>
      <c r="WJ97" s="619">
        <v>76152</v>
      </c>
      <c r="WK97" s="619">
        <v>0</v>
      </c>
      <c r="WO97" s="619">
        <v>5687034.4000000004</v>
      </c>
      <c r="WR97" s="619">
        <v>2598724.58</v>
      </c>
      <c r="WT97" s="619">
        <v>78406.600000000006</v>
      </c>
      <c r="WX97" s="619">
        <v>133642.79999999999</v>
      </c>
      <c r="XD97" s="619">
        <v>26162</v>
      </c>
      <c r="XE97" s="619">
        <v>187038</v>
      </c>
      <c r="XP97" s="619">
        <v>3418</v>
      </c>
      <c r="XT97" s="619">
        <v>147</v>
      </c>
      <c r="XU97" s="619">
        <v>330</v>
      </c>
      <c r="XZ97" s="619">
        <v>525</v>
      </c>
      <c r="YF97" s="619">
        <v>24601</v>
      </c>
      <c r="YH97" s="619">
        <v>9711.75</v>
      </c>
      <c r="YI97" s="619">
        <v>0</v>
      </c>
      <c r="YJ97" s="619">
        <v>24759</v>
      </c>
      <c r="YL97" s="619">
        <v>0</v>
      </c>
      <c r="YN97" s="619">
        <v>5663</v>
      </c>
      <c r="YO97" s="619">
        <v>2104</v>
      </c>
      <c r="YP97" s="619">
        <v>1162</v>
      </c>
      <c r="YT97" s="619">
        <v>733</v>
      </c>
      <c r="YU97" s="619">
        <v>261</v>
      </c>
      <c r="ZM97" s="619">
        <v>42224</v>
      </c>
      <c r="AAP97" s="619">
        <v>203025.75</v>
      </c>
      <c r="AAQ97" s="619">
        <v>1866</v>
      </c>
      <c r="AAR97" s="619">
        <v>639290.75</v>
      </c>
      <c r="AAS97" s="619">
        <v>106711</v>
      </c>
      <c r="AAX97" s="619">
        <v>305321</v>
      </c>
      <c r="AAY97" s="619">
        <v>17032.25</v>
      </c>
      <c r="ABB97" s="619">
        <v>256970.05</v>
      </c>
      <c r="ABE97" s="619">
        <v>27443.75</v>
      </c>
      <c r="ABH97" s="619">
        <v>0</v>
      </c>
      <c r="ABI97" s="619">
        <v>258153</v>
      </c>
      <c r="ABJ97" s="619">
        <v>419730</v>
      </c>
      <c r="ABO97" s="619">
        <v>400760</v>
      </c>
      <c r="ABY97" s="619">
        <v>0</v>
      </c>
      <c r="ACD97" s="619">
        <v>126615.5</v>
      </c>
      <c r="ACG97" s="619">
        <v>0</v>
      </c>
      <c r="ACJ97" s="619">
        <v>62186.27</v>
      </c>
      <c r="ACK97" s="619">
        <v>2160</v>
      </c>
      <c r="ACL97" s="619">
        <v>13780</v>
      </c>
      <c r="ACM97" s="619">
        <v>9240</v>
      </c>
      <c r="ACQ97" s="619">
        <v>10120</v>
      </c>
      <c r="ACS97" s="619">
        <v>200</v>
      </c>
      <c r="ACT97" s="619">
        <v>55572.29</v>
      </c>
      <c r="ACX97" s="619">
        <v>12940</v>
      </c>
      <c r="ACY97" s="619">
        <v>250400</v>
      </c>
      <c r="ADB97" s="619">
        <v>168482</v>
      </c>
      <c r="ADZ97" s="619">
        <v>0</v>
      </c>
      <c r="AEB97" s="619">
        <v>261845</v>
      </c>
      <c r="AEC97" s="619">
        <v>7032.5</v>
      </c>
      <c r="AEE97" s="619">
        <v>0</v>
      </c>
      <c r="AEG97" s="619">
        <v>1300</v>
      </c>
      <c r="AEI97" s="619">
        <v>570</v>
      </c>
      <c r="AEJ97" s="619">
        <v>136617</v>
      </c>
      <c r="AEK97" s="619">
        <v>13050</v>
      </c>
      <c r="AEL97" s="619">
        <v>3734</v>
      </c>
      <c r="AEN97" s="619">
        <v>4750</v>
      </c>
      <c r="AEP97" s="619">
        <v>790</v>
      </c>
      <c r="AER97" s="619">
        <v>0</v>
      </c>
      <c r="AES97" s="619">
        <v>2373</v>
      </c>
      <c r="AEU97" s="619">
        <v>113552.5</v>
      </c>
      <c r="AEV97" s="619">
        <v>31545</v>
      </c>
      <c r="AEW97" s="619">
        <v>39642.28</v>
      </c>
      <c r="AEX97" s="619">
        <v>77860.5</v>
      </c>
      <c r="AEY97" s="619">
        <v>868869.75</v>
      </c>
      <c r="AEZ97" s="619">
        <v>26514.5</v>
      </c>
      <c r="AFA97" s="619">
        <v>78455.75</v>
      </c>
      <c r="AFB97" s="619">
        <v>6173</v>
      </c>
      <c r="AFC97" s="619">
        <v>5253.5</v>
      </c>
      <c r="AFE97" s="619">
        <v>132439.25</v>
      </c>
      <c r="AFI97" s="619">
        <v>10700</v>
      </c>
      <c r="AFR97" s="619">
        <v>21052</v>
      </c>
      <c r="AFS97" s="619">
        <v>18165.25</v>
      </c>
      <c r="AFT97" s="619">
        <v>3069</v>
      </c>
      <c r="AFU97" s="619">
        <v>910</v>
      </c>
      <c r="AFV97" s="619">
        <v>1337</v>
      </c>
      <c r="AFX97" s="619">
        <v>0</v>
      </c>
      <c r="AFZ97" s="619">
        <v>1580</v>
      </c>
      <c r="AGA97" s="619">
        <v>16685</v>
      </c>
      <c r="AGB97" s="619">
        <v>700</v>
      </c>
      <c r="AGJ97" s="619">
        <v>0</v>
      </c>
      <c r="AGN97" s="619">
        <v>0</v>
      </c>
      <c r="AGQ97" s="619">
        <v>0</v>
      </c>
      <c r="AGU97" s="619">
        <v>16105</v>
      </c>
      <c r="AGV97" s="619">
        <v>475490</v>
      </c>
      <c r="AGW97" s="619">
        <v>83592</v>
      </c>
      <c r="AGX97" s="619">
        <v>124281.60000000001</v>
      </c>
      <c r="AGY97" s="619">
        <v>2260</v>
      </c>
      <c r="AGZ97" s="619">
        <v>24060</v>
      </c>
      <c r="AHA97" s="619">
        <v>256179.5</v>
      </c>
      <c r="AHB97" s="619">
        <v>22845</v>
      </c>
      <c r="AHC97" s="619">
        <v>607182</v>
      </c>
      <c r="AHD97" s="619">
        <v>108080.5</v>
      </c>
      <c r="AHE97" s="619">
        <v>505947.5</v>
      </c>
      <c r="AHF97" s="619">
        <v>54949</v>
      </c>
      <c r="AHG97" s="619">
        <v>145900</v>
      </c>
      <c r="AHH97" s="619">
        <v>201650</v>
      </c>
      <c r="AHI97" s="619">
        <v>0</v>
      </c>
      <c r="AHJ97" s="619">
        <v>0</v>
      </c>
      <c r="AHK97" s="619">
        <v>44766</v>
      </c>
      <c r="AHL97" s="619">
        <v>46876</v>
      </c>
      <c r="AHN97" s="619">
        <v>138242</v>
      </c>
      <c r="AHO97" s="619">
        <v>224538</v>
      </c>
      <c r="AHR97" s="613">
        <v>150170.98000000001</v>
      </c>
      <c r="AHT97" s="619">
        <f t="shared" si="79"/>
        <v>155542180.50999999</v>
      </c>
      <c r="AHV97" s="627" t="s">
        <v>6273</v>
      </c>
      <c r="AHW97" s="627" t="s">
        <v>6128</v>
      </c>
      <c r="AHX97" s="627" t="s">
        <v>6129</v>
      </c>
    </row>
    <row r="98" spans="1:908" x14ac:dyDescent="0.8">
      <c r="A98" s="613" t="str">
        <f t="shared" si="78"/>
        <v>ภาระ</v>
      </c>
      <c r="B98" s="618" t="s">
        <v>6130</v>
      </c>
      <c r="C98" s="619" t="s">
        <v>6131</v>
      </c>
      <c r="D98" s="619">
        <v>0</v>
      </c>
      <c r="BZ98" s="619">
        <v>1272671.25</v>
      </c>
      <c r="CG98" s="619">
        <v>1752916</v>
      </c>
      <c r="CT98" s="619">
        <v>1674844.1</v>
      </c>
      <c r="DB98" s="619">
        <v>11683698.800000001</v>
      </c>
      <c r="DC98" s="619">
        <v>1125128.54</v>
      </c>
      <c r="EE98" s="619">
        <v>551985.72</v>
      </c>
      <c r="EF98" s="619">
        <v>433854.62</v>
      </c>
      <c r="EI98" s="619">
        <v>12250</v>
      </c>
      <c r="EN98" s="619">
        <v>3153941.3</v>
      </c>
      <c r="EW98" s="619">
        <v>0</v>
      </c>
      <c r="GE98" s="619">
        <v>1401635.11</v>
      </c>
      <c r="GQ98" s="619">
        <v>516767.8</v>
      </c>
      <c r="GY98" s="619">
        <v>2022681.97</v>
      </c>
      <c r="HS98" s="619">
        <v>6807665.7599999998</v>
      </c>
      <c r="HT98" s="619">
        <v>1503374.18</v>
      </c>
      <c r="IJ98" s="619">
        <v>1877425.85</v>
      </c>
      <c r="IT98" s="619">
        <v>9980728.9199999999</v>
      </c>
      <c r="JF98" s="619">
        <v>559784</v>
      </c>
      <c r="JG98" s="619">
        <v>2712630.18</v>
      </c>
      <c r="JL98" s="619">
        <v>7408999.9800000004</v>
      </c>
      <c r="JS98" s="619">
        <v>2827781</v>
      </c>
      <c r="JT98" s="619">
        <v>2882689.2</v>
      </c>
      <c r="KR98" s="619">
        <v>15286385.779999999</v>
      </c>
      <c r="KU98" s="619">
        <v>3960929.34</v>
      </c>
      <c r="KX98" s="619">
        <v>10020238.550000001</v>
      </c>
      <c r="KZ98" s="619">
        <v>7027917.54</v>
      </c>
      <c r="LI98" s="619">
        <v>528026.34</v>
      </c>
      <c r="LJ98" s="619">
        <v>6809040.6699999999</v>
      </c>
      <c r="LK98" s="619">
        <v>155088</v>
      </c>
      <c r="LS98" s="619">
        <v>2301427.75</v>
      </c>
      <c r="LV98" s="619">
        <v>10891936.470000001</v>
      </c>
      <c r="LW98" s="619">
        <v>3136228.93</v>
      </c>
      <c r="LX98" s="619">
        <v>7617378.1699999999</v>
      </c>
      <c r="LY98" s="619">
        <v>1069786.75</v>
      </c>
      <c r="MF98" s="619">
        <v>6313036.4199999999</v>
      </c>
      <c r="MT98" s="619">
        <v>3395159.95</v>
      </c>
      <c r="NE98" s="619">
        <v>2953240.51</v>
      </c>
      <c r="NK98" s="619">
        <v>3774482.97</v>
      </c>
      <c r="NL98" s="619">
        <v>1156457</v>
      </c>
      <c r="NQ98" s="619">
        <v>989155.5</v>
      </c>
      <c r="NX98" s="619">
        <v>18169752.43</v>
      </c>
      <c r="OE98" s="619">
        <v>864255.48</v>
      </c>
      <c r="ON98" s="619">
        <v>2838101.1</v>
      </c>
      <c r="OO98" s="619">
        <v>2834623.99</v>
      </c>
      <c r="OP98" s="619">
        <v>3286529.45</v>
      </c>
      <c r="OT98" s="619">
        <v>4827194.18</v>
      </c>
      <c r="PC98" s="619">
        <v>13423679.289999999</v>
      </c>
      <c r="PU98" s="619">
        <v>5511735.4199999999</v>
      </c>
      <c r="QU98" s="619">
        <v>1415690.15</v>
      </c>
      <c r="SB98" s="619">
        <v>1349768.2</v>
      </c>
      <c r="SN98" s="619">
        <v>712223.2</v>
      </c>
      <c r="TZ98" s="619">
        <v>0</v>
      </c>
      <c r="UB98" s="619">
        <v>0</v>
      </c>
      <c r="UF98" s="619">
        <v>1339437.25</v>
      </c>
      <c r="UK98" s="619">
        <v>0</v>
      </c>
      <c r="UQ98" s="619">
        <v>0</v>
      </c>
      <c r="VI98" s="619">
        <v>3430</v>
      </c>
      <c r="WB98" s="619">
        <v>942634.85</v>
      </c>
      <c r="WV98" s="619">
        <v>363266.19</v>
      </c>
      <c r="XD98" s="619">
        <v>2808535.32</v>
      </c>
      <c r="XI98" s="619">
        <v>186902</v>
      </c>
      <c r="YF98" s="619">
        <v>268519</v>
      </c>
      <c r="YW98" s="619">
        <v>2868638.65</v>
      </c>
      <c r="ZM98" s="619">
        <v>915014.25</v>
      </c>
      <c r="AAP98" s="619">
        <v>3076604.45</v>
      </c>
      <c r="ABP98" s="619">
        <v>2427687.3199999998</v>
      </c>
      <c r="ACJ98" s="619">
        <v>11683.16</v>
      </c>
      <c r="ACQ98" s="619">
        <v>188471</v>
      </c>
      <c r="ADH98" s="619">
        <v>0</v>
      </c>
      <c r="ADP98" s="619">
        <v>0</v>
      </c>
      <c r="AEA98" s="619">
        <v>193935</v>
      </c>
      <c r="AET98" s="619">
        <v>1121907.54</v>
      </c>
      <c r="AFE98" s="619">
        <v>724957.25</v>
      </c>
      <c r="AGC98" s="619">
        <v>734860</v>
      </c>
      <c r="AGN98" s="619">
        <v>1079303.31</v>
      </c>
      <c r="AGO98" s="619">
        <v>62439</v>
      </c>
      <c r="AGV98" s="619">
        <v>0</v>
      </c>
      <c r="AGW98" s="619">
        <v>5294749.5199999996</v>
      </c>
      <c r="AHM98" s="619">
        <v>129003.75</v>
      </c>
      <c r="AHT98" s="619">
        <f t="shared" si="79"/>
        <v>229524902.61999992</v>
      </c>
      <c r="AHV98" s="627" t="s">
        <v>6273</v>
      </c>
      <c r="AHW98" s="627" t="s">
        <v>6130</v>
      </c>
      <c r="AHX98" s="627" t="s">
        <v>6131</v>
      </c>
    </row>
    <row r="99" spans="1:908" x14ac:dyDescent="0.8">
      <c r="A99" s="613" t="str">
        <f t="shared" si="78"/>
        <v>ภาระ</v>
      </c>
      <c r="B99" s="618" t="s">
        <v>6132</v>
      </c>
      <c r="C99" s="619" t="s">
        <v>6133</v>
      </c>
      <c r="E99" s="619">
        <v>21134.41</v>
      </c>
      <c r="F99" s="619">
        <v>12957.9</v>
      </c>
      <c r="G99" s="619">
        <v>0</v>
      </c>
      <c r="H99" s="619">
        <v>13870</v>
      </c>
      <c r="I99" s="619">
        <v>24996.9</v>
      </c>
      <c r="J99" s="619">
        <v>30872.6</v>
      </c>
      <c r="K99" s="619">
        <v>44891.199999999997</v>
      </c>
      <c r="L99" s="619">
        <v>2622.3</v>
      </c>
      <c r="M99" s="619">
        <v>49333.599999999999</v>
      </c>
      <c r="N99" s="619">
        <v>50616.98</v>
      </c>
      <c r="O99" s="619">
        <v>46151.199999999997</v>
      </c>
      <c r="P99" s="619">
        <v>18331.5</v>
      </c>
      <c r="Q99" s="619">
        <v>2405</v>
      </c>
      <c r="S99" s="619">
        <v>2168.6999999999998</v>
      </c>
      <c r="T99" s="619">
        <v>15744.6</v>
      </c>
      <c r="U99" s="619">
        <v>6592</v>
      </c>
      <c r="W99" s="619">
        <v>78347.199999999997</v>
      </c>
      <c r="Y99" s="619">
        <v>1737000</v>
      </c>
      <c r="Z99" s="619">
        <v>22744.240000000002</v>
      </c>
      <c r="AA99" s="619">
        <v>962629.24</v>
      </c>
      <c r="AD99" s="619">
        <v>1593975.54</v>
      </c>
      <c r="AG99" s="619">
        <v>688376.86</v>
      </c>
      <c r="AH99" s="619">
        <v>399387.97</v>
      </c>
      <c r="AI99" s="619">
        <v>1400855.61</v>
      </c>
      <c r="AJ99" s="619">
        <v>44187.38</v>
      </c>
      <c r="AO99" s="619">
        <v>32569.66</v>
      </c>
      <c r="AP99" s="619">
        <v>315298.24</v>
      </c>
      <c r="AQ99" s="619">
        <v>79978.58</v>
      </c>
      <c r="AU99" s="619">
        <v>0</v>
      </c>
      <c r="AX99" s="619">
        <v>110902.36</v>
      </c>
      <c r="AY99" s="619">
        <v>950</v>
      </c>
      <c r="BA99" s="619">
        <v>0</v>
      </c>
      <c r="BC99" s="619">
        <v>0</v>
      </c>
      <c r="BE99" s="619">
        <v>700</v>
      </c>
      <c r="BF99" s="619">
        <v>30268.59</v>
      </c>
      <c r="BK99" s="619">
        <v>7505</v>
      </c>
      <c r="BL99" s="619">
        <v>250</v>
      </c>
      <c r="BM99" s="619">
        <v>55099.05</v>
      </c>
      <c r="BN99" s="619">
        <v>4051.74</v>
      </c>
      <c r="BO99" s="619">
        <v>83381.25</v>
      </c>
      <c r="BS99" s="619">
        <v>0</v>
      </c>
      <c r="BY99" s="619">
        <v>0</v>
      </c>
      <c r="CF99" s="619">
        <v>847.5</v>
      </c>
      <c r="CG99" s="619">
        <v>3707.5</v>
      </c>
      <c r="CI99" s="619">
        <v>1400</v>
      </c>
      <c r="CK99" s="619">
        <v>20871.75</v>
      </c>
      <c r="CL99" s="619">
        <v>8894.73</v>
      </c>
      <c r="CN99" s="619">
        <v>690</v>
      </c>
      <c r="CP99" s="619">
        <v>12604.82</v>
      </c>
      <c r="CQ99" s="619">
        <v>700</v>
      </c>
      <c r="CR99" s="619">
        <v>20735.68</v>
      </c>
      <c r="CS99" s="619">
        <v>14517.8</v>
      </c>
      <c r="CT99" s="619">
        <v>16201.5</v>
      </c>
      <c r="CU99" s="619">
        <v>0</v>
      </c>
      <c r="CV99" s="619">
        <v>79341</v>
      </c>
      <c r="CW99" s="619">
        <v>24836</v>
      </c>
      <c r="CY99" s="619">
        <v>559868</v>
      </c>
      <c r="CZ99" s="619">
        <v>165702.5</v>
      </c>
      <c r="DA99" s="619">
        <v>49563</v>
      </c>
      <c r="DB99" s="619">
        <v>5535</v>
      </c>
      <c r="DC99" s="619">
        <v>555582.61</v>
      </c>
      <c r="DF99" s="619">
        <v>0</v>
      </c>
      <c r="DH99" s="619">
        <v>8891</v>
      </c>
      <c r="DI99" s="619">
        <v>25227</v>
      </c>
      <c r="DL99" s="619">
        <v>25001.1</v>
      </c>
      <c r="DM99" s="619">
        <v>412</v>
      </c>
      <c r="DN99" s="619">
        <v>2783.2</v>
      </c>
      <c r="DP99" s="619">
        <v>19399.8</v>
      </c>
      <c r="DQ99" s="619">
        <v>54764.5</v>
      </c>
      <c r="DS99" s="619">
        <v>0</v>
      </c>
      <c r="DU99" s="619">
        <v>24444.99</v>
      </c>
      <c r="DV99" s="619">
        <v>89264.59</v>
      </c>
      <c r="DY99" s="619">
        <v>28394</v>
      </c>
      <c r="DZ99" s="619">
        <v>957251.45</v>
      </c>
      <c r="EE99" s="619">
        <v>9202.5</v>
      </c>
      <c r="EI99" s="619">
        <v>13496.14</v>
      </c>
      <c r="EJ99" s="619">
        <v>133756.5</v>
      </c>
      <c r="EM99" s="619">
        <v>2611</v>
      </c>
      <c r="EN99" s="619">
        <v>4857</v>
      </c>
      <c r="EQ99" s="619">
        <v>385.5</v>
      </c>
      <c r="ET99" s="619">
        <v>66331.5</v>
      </c>
      <c r="EX99" s="619">
        <v>13384</v>
      </c>
      <c r="EY99" s="619">
        <v>2427</v>
      </c>
      <c r="EZ99" s="619">
        <v>709</v>
      </c>
      <c r="FA99" s="619">
        <v>21903.38</v>
      </c>
      <c r="FB99" s="619">
        <v>38550.5</v>
      </c>
      <c r="FC99" s="619">
        <v>1148</v>
      </c>
      <c r="FD99" s="619">
        <v>5584</v>
      </c>
      <c r="FE99" s="619">
        <v>44565.5</v>
      </c>
      <c r="FF99" s="619">
        <v>700</v>
      </c>
      <c r="FG99" s="619">
        <v>43239.6</v>
      </c>
      <c r="FH99" s="619">
        <v>3200</v>
      </c>
      <c r="FJ99" s="619">
        <v>956766.24</v>
      </c>
      <c r="FN99" s="619">
        <v>64553</v>
      </c>
      <c r="FR99" s="619">
        <v>24010.2</v>
      </c>
      <c r="FS99" s="619">
        <v>2950</v>
      </c>
      <c r="FU99" s="619">
        <v>1040</v>
      </c>
      <c r="FX99" s="619">
        <v>3392</v>
      </c>
      <c r="FY99" s="619">
        <v>2972.2</v>
      </c>
      <c r="GA99" s="619">
        <v>14661</v>
      </c>
      <c r="GB99" s="619">
        <v>47802.36</v>
      </c>
      <c r="GC99" s="619">
        <v>8345.49</v>
      </c>
      <c r="GG99" s="619">
        <v>1259</v>
      </c>
      <c r="GM99" s="619">
        <v>4736.99</v>
      </c>
      <c r="GY99" s="619">
        <v>10469.68</v>
      </c>
      <c r="HA99" s="619">
        <v>0</v>
      </c>
      <c r="HD99" s="619">
        <v>389821.64999999997</v>
      </c>
      <c r="HE99" s="619">
        <v>195873.4</v>
      </c>
      <c r="HF99" s="619">
        <v>545423.19999999995</v>
      </c>
      <c r="HG99" s="619">
        <v>395846.34</v>
      </c>
      <c r="HI99" s="619">
        <v>329385.5</v>
      </c>
      <c r="HL99" s="619">
        <v>687837.9</v>
      </c>
      <c r="HN99" s="619">
        <v>30221.08</v>
      </c>
      <c r="HP99" s="619">
        <v>101856</v>
      </c>
      <c r="HQ99" s="619">
        <v>0</v>
      </c>
      <c r="HR99" s="619">
        <v>0</v>
      </c>
      <c r="HS99" s="619">
        <v>0</v>
      </c>
      <c r="HW99" s="619">
        <v>870</v>
      </c>
      <c r="HZ99" s="619">
        <v>45941.5</v>
      </c>
      <c r="IB99" s="619">
        <v>126934.15</v>
      </c>
      <c r="ID99" s="619">
        <v>193716.25</v>
      </c>
      <c r="IF99" s="619">
        <v>542988.30000000005</v>
      </c>
      <c r="IL99" s="619">
        <v>87947.59</v>
      </c>
      <c r="IM99" s="619">
        <v>152157.76999999999</v>
      </c>
      <c r="IR99" s="619">
        <v>5902.5</v>
      </c>
      <c r="IS99" s="619">
        <v>1795</v>
      </c>
      <c r="IU99" s="619">
        <v>1058</v>
      </c>
      <c r="IX99" s="619">
        <v>174609.84</v>
      </c>
      <c r="IY99" s="619">
        <v>2278.7399999999998</v>
      </c>
      <c r="IZ99" s="619">
        <v>15466.01</v>
      </c>
      <c r="JB99" s="619">
        <v>15476</v>
      </c>
      <c r="JC99" s="619">
        <v>0</v>
      </c>
      <c r="JD99" s="619">
        <v>335747.19</v>
      </c>
      <c r="JE99" s="619">
        <v>91048.82</v>
      </c>
      <c r="JF99" s="619">
        <v>0</v>
      </c>
      <c r="JG99" s="619">
        <v>1210</v>
      </c>
      <c r="JH99" s="619">
        <v>16187.73</v>
      </c>
      <c r="JI99" s="619">
        <v>890</v>
      </c>
      <c r="JL99" s="619">
        <v>158260.44</v>
      </c>
      <c r="JM99" s="619">
        <v>0</v>
      </c>
      <c r="JO99" s="619">
        <v>31845.5</v>
      </c>
      <c r="JP99" s="619">
        <v>58107</v>
      </c>
      <c r="KJ99" s="619">
        <v>118982.99</v>
      </c>
      <c r="KK99" s="619">
        <v>68800.95</v>
      </c>
      <c r="KL99" s="619">
        <v>72342.53</v>
      </c>
      <c r="KM99" s="619">
        <v>0</v>
      </c>
      <c r="KN99" s="619">
        <v>201614.48</v>
      </c>
      <c r="KO99" s="619">
        <v>11043.5</v>
      </c>
      <c r="KP99" s="619">
        <v>6831</v>
      </c>
      <c r="KQ99" s="619">
        <v>62010.48</v>
      </c>
      <c r="KR99" s="619">
        <v>1376124.15</v>
      </c>
      <c r="KS99" s="619">
        <v>11843.63</v>
      </c>
      <c r="KT99" s="619">
        <v>739120.25</v>
      </c>
      <c r="KU99" s="619">
        <v>53243.74</v>
      </c>
      <c r="KV99" s="619">
        <v>524006.9</v>
      </c>
      <c r="KW99" s="619">
        <v>87288.37</v>
      </c>
      <c r="KX99" s="619">
        <v>1529</v>
      </c>
      <c r="LA99" s="619">
        <v>49259.4</v>
      </c>
      <c r="LB99" s="619">
        <v>0</v>
      </c>
      <c r="LC99" s="619">
        <v>0</v>
      </c>
      <c r="LF99" s="619">
        <v>25715.919999999998</v>
      </c>
      <c r="LH99" s="619">
        <v>23049.82</v>
      </c>
      <c r="LI99" s="619">
        <v>415</v>
      </c>
      <c r="LK99" s="619">
        <v>82778.289999999994</v>
      </c>
      <c r="LL99" s="619">
        <v>246122.5</v>
      </c>
      <c r="LM99" s="619">
        <v>947633.77</v>
      </c>
      <c r="LN99" s="619">
        <v>200894</v>
      </c>
      <c r="LO99" s="619">
        <v>507882.4</v>
      </c>
      <c r="LP99" s="619">
        <v>399888.8</v>
      </c>
      <c r="LQ99" s="619">
        <v>31572.95</v>
      </c>
      <c r="LR99" s="619">
        <v>0</v>
      </c>
      <c r="LS99" s="619">
        <v>54641.62</v>
      </c>
      <c r="LW99" s="619">
        <v>121174.67</v>
      </c>
      <c r="LY99" s="619">
        <v>38903</v>
      </c>
      <c r="MB99" s="619">
        <v>47822</v>
      </c>
      <c r="ME99" s="619">
        <v>122929</v>
      </c>
      <c r="MF99" s="619">
        <v>62088.72</v>
      </c>
      <c r="MT99" s="619">
        <v>272836.26</v>
      </c>
      <c r="MU99" s="619">
        <v>1795724.07</v>
      </c>
      <c r="MV99" s="619">
        <v>116642</v>
      </c>
      <c r="MY99" s="619">
        <v>644197</v>
      </c>
      <c r="MZ99" s="619">
        <v>343654.1</v>
      </c>
      <c r="NA99" s="619">
        <v>77427.75</v>
      </c>
      <c r="NB99" s="619">
        <v>113826</v>
      </c>
      <c r="NC99" s="619">
        <v>24510</v>
      </c>
      <c r="NF99" s="619">
        <v>180027.9</v>
      </c>
      <c r="NH99" s="619">
        <v>8181.6</v>
      </c>
      <c r="NI99" s="619">
        <v>346042.5</v>
      </c>
      <c r="NJ99" s="619">
        <v>118907.4</v>
      </c>
      <c r="NK99" s="619">
        <v>16160.8</v>
      </c>
      <c r="NL99" s="619">
        <v>19390</v>
      </c>
      <c r="NN99" s="619">
        <v>349466.73</v>
      </c>
      <c r="NO99" s="619">
        <v>0</v>
      </c>
      <c r="NP99" s="619">
        <v>48820.800000000003</v>
      </c>
      <c r="NQ99" s="619">
        <v>6467.2</v>
      </c>
      <c r="NR99" s="619">
        <v>42395.65</v>
      </c>
      <c r="NS99" s="619">
        <v>11320.5</v>
      </c>
      <c r="NT99" s="619">
        <v>218740.9</v>
      </c>
      <c r="NU99" s="619">
        <v>8885.2000000000007</v>
      </c>
      <c r="NV99" s="619">
        <v>0</v>
      </c>
      <c r="NW99" s="619">
        <v>0</v>
      </c>
      <c r="NZ99" s="619">
        <v>78609.17</v>
      </c>
      <c r="OA99" s="619">
        <v>122778.09</v>
      </c>
      <c r="OB99" s="619">
        <v>31288.75</v>
      </c>
      <c r="OC99" s="619">
        <v>66676.98</v>
      </c>
      <c r="OD99" s="619">
        <v>125</v>
      </c>
      <c r="OE99" s="619">
        <v>230</v>
      </c>
      <c r="OG99" s="619">
        <v>43514.45</v>
      </c>
      <c r="OH99" s="619">
        <v>66515.649999999994</v>
      </c>
      <c r="OI99" s="619">
        <v>957535.2</v>
      </c>
      <c r="OJ99" s="619">
        <v>174006.2</v>
      </c>
      <c r="OK99" s="619">
        <v>123386.35</v>
      </c>
      <c r="ON99" s="619">
        <v>91597.48</v>
      </c>
      <c r="OO99" s="619">
        <v>21955.48</v>
      </c>
      <c r="OP99" s="619">
        <v>651590.81000000006</v>
      </c>
      <c r="OQ99" s="619">
        <v>9509</v>
      </c>
      <c r="OR99" s="619">
        <v>190153.60000000001</v>
      </c>
      <c r="OT99" s="619">
        <v>225319.28</v>
      </c>
      <c r="OV99" s="619">
        <v>5892</v>
      </c>
      <c r="OW99" s="619">
        <v>12934.4</v>
      </c>
      <c r="OX99" s="619">
        <v>114776.6</v>
      </c>
      <c r="OY99" s="619">
        <v>1910</v>
      </c>
      <c r="OZ99" s="619">
        <v>45396.800000000003</v>
      </c>
      <c r="PA99" s="619">
        <v>0</v>
      </c>
      <c r="PB99" s="619">
        <v>0</v>
      </c>
      <c r="PC99" s="619">
        <v>13328</v>
      </c>
      <c r="PD99" s="619">
        <v>46142</v>
      </c>
      <c r="PH99" s="619">
        <v>4730</v>
      </c>
      <c r="PK99" s="619">
        <v>13933</v>
      </c>
      <c r="PL99" s="619">
        <v>3772</v>
      </c>
      <c r="PM99" s="619">
        <v>10872.34</v>
      </c>
      <c r="QW99" s="619">
        <v>5085</v>
      </c>
      <c r="QX99" s="619">
        <v>700</v>
      </c>
      <c r="QZ99" s="619">
        <v>5000</v>
      </c>
      <c r="RA99" s="619">
        <v>544.5</v>
      </c>
      <c r="RB99" s="619">
        <v>17386</v>
      </c>
      <c r="RD99" s="619">
        <v>57979.5</v>
      </c>
      <c r="RI99" s="619">
        <v>2972</v>
      </c>
      <c r="RJ99" s="619">
        <v>19728.2</v>
      </c>
      <c r="RK99" s="619">
        <v>66235.839999999997</v>
      </c>
      <c r="RL99" s="619">
        <v>350</v>
      </c>
      <c r="RP99" s="619">
        <v>27233.82</v>
      </c>
      <c r="RQ99" s="619">
        <v>21961.7</v>
      </c>
      <c r="RR99" s="619">
        <v>350</v>
      </c>
      <c r="RS99" s="619">
        <v>2972</v>
      </c>
      <c r="RW99" s="619">
        <v>18377</v>
      </c>
      <c r="SD99" s="619">
        <v>70116</v>
      </c>
      <c r="SE99" s="619">
        <v>299609.46000000002</v>
      </c>
      <c r="SF99" s="619">
        <v>1150</v>
      </c>
      <c r="SG99" s="619">
        <v>35537.43</v>
      </c>
      <c r="SH99" s="619">
        <v>415</v>
      </c>
      <c r="SI99" s="619">
        <v>38898.6</v>
      </c>
      <c r="SL99" s="619">
        <v>240089.92</v>
      </c>
      <c r="SN99" s="619">
        <v>1990</v>
      </c>
      <c r="SO99" s="619">
        <v>550</v>
      </c>
      <c r="SP99" s="619">
        <v>1705</v>
      </c>
      <c r="SR99" s="619">
        <v>85268.05</v>
      </c>
      <c r="ST99" s="619">
        <v>130005.05</v>
      </c>
      <c r="SU99" s="619">
        <v>376895.48</v>
      </c>
      <c r="TL99" s="619">
        <v>1200</v>
      </c>
      <c r="TM99" s="619">
        <v>300</v>
      </c>
      <c r="TO99" s="619">
        <v>8357.4</v>
      </c>
      <c r="TU99" s="619">
        <v>9619.9</v>
      </c>
      <c r="TW99" s="619">
        <v>18694.599999999999</v>
      </c>
      <c r="UC99" s="619">
        <v>148286.06</v>
      </c>
      <c r="UD99" s="619">
        <v>38141.68</v>
      </c>
      <c r="UE99" s="619">
        <v>114856.32000000001</v>
      </c>
      <c r="UO99" s="619">
        <v>25935.5</v>
      </c>
      <c r="UR99" s="619">
        <v>97569.22</v>
      </c>
      <c r="UT99" s="619">
        <v>55259.46</v>
      </c>
      <c r="UU99" s="619">
        <v>0</v>
      </c>
      <c r="UW99" s="619">
        <v>75305.81</v>
      </c>
      <c r="UX99" s="619">
        <v>16692.29</v>
      </c>
      <c r="UZ99" s="619">
        <v>64309.14</v>
      </c>
      <c r="VB99" s="619">
        <v>14776.38</v>
      </c>
      <c r="VC99" s="619">
        <v>129772.18</v>
      </c>
      <c r="VF99" s="619">
        <v>13858.27</v>
      </c>
      <c r="VM99" s="619">
        <v>3080</v>
      </c>
      <c r="VO99" s="619">
        <v>13236</v>
      </c>
      <c r="VR99" s="619">
        <v>23959.78</v>
      </c>
      <c r="VS99" s="619">
        <v>15530.8</v>
      </c>
      <c r="VU99" s="619">
        <v>0</v>
      </c>
      <c r="VX99" s="619">
        <v>56219.53</v>
      </c>
      <c r="WD99" s="619">
        <v>913</v>
      </c>
      <c r="WI99" s="619">
        <v>2000</v>
      </c>
      <c r="WJ99" s="619">
        <v>700</v>
      </c>
      <c r="WS99" s="619">
        <v>65972.75</v>
      </c>
      <c r="WT99" s="619">
        <v>190</v>
      </c>
      <c r="WV99" s="619">
        <v>0</v>
      </c>
      <c r="WY99" s="619">
        <v>0</v>
      </c>
      <c r="XD99" s="619">
        <v>6484.5</v>
      </c>
      <c r="AAI99" s="619">
        <v>270</v>
      </c>
      <c r="AAO99" s="619">
        <v>9447.6200000000008</v>
      </c>
      <c r="ABY99" s="619">
        <v>1578</v>
      </c>
      <c r="ACC99" s="619">
        <v>0</v>
      </c>
      <c r="ACD99" s="619">
        <v>124211.1</v>
      </c>
      <c r="ACE99" s="619">
        <v>128024.98</v>
      </c>
      <c r="ACF99" s="619">
        <v>8356</v>
      </c>
      <c r="ACG99" s="619">
        <v>382487.35</v>
      </c>
      <c r="ACI99" s="619">
        <v>178413.73</v>
      </c>
      <c r="ACK99" s="619">
        <v>0</v>
      </c>
      <c r="ACL99" s="619">
        <v>439.5</v>
      </c>
      <c r="ACQ99" s="619">
        <v>17427.88</v>
      </c>
      <c r="ACS99" s="619">
        <v>24214.73</v>
      </c>
      <c r="ACX99" s="619">
        <v>324174</v>
      </c>
      <c r="ACY99" s="619">
        <v>120</v>
      </c>
      <c r="ADB99" s="619">
        <v>74535.350000000006</v>
      </c>
      <c r="ADP99" s="619">
        <v>2236520.73</v>
      </c>
      <c r="AEA99" s="619">
        <v>907</v>
      </c>
      <c r="AEB99" s="619">
        <v>80577</v>
      </c>
      <c r="AEC99" s="619">
        <v>27201.5</v>
      </c>
      <c r="AEF99" s="619">
        <v>26461.75</v>
      </c>
      <c r="AEG99" s="619">
        <v>97525</v>
      </c>
      <c r="AEH99" s="619">
        <v>41090</v>
      </c>
      <c r="AEI99" s="619">
        <v>89725</v>
      </c>
      <c r="AEJ99" s="619">
        <v>1747142.24</v>
      </c>
      <c r="AEK99" s="619">
        <v>17296</v>
      </c>
      <c r="AEL99" s="619">
        <v>27288.5</v>
      </c>
      <c r="AEM99" s="619">
        <v>179786.1</v>
      </c>
      <c r="AEP99" s="619">
        <v>26622</v>
      </c>
      <c r="AEU99" s="619">
        <v>117825.9</v>
      </c>
      <c r="AEV99" s="619">
        <v>9176.7999999999993</v>
      </c>
      <c r="AEW99" s="619">
        <v>5016.2</v>
      </c>
      <c r="AEX99" s="619">
        <v>76472.899999999994</v>
      </c>
      <c r="AEY99" s="619">
        <v>70396.7</v>
      </c>
      <c r="AFB99" s="619">
        <v>6480.8</v>
      </c>
      <c r="AFC99" s="619">
        <v>3975.8</v>
      </c>
      <c r="AFE99" s="619">
        <v>0</v>
      </c>
      <c r="AFH99" s="619">
        <v>700</v>
      </c>
      <c r="AFQ99" s="619">
        <v>18500.900000000001</v>
      </c>
      <c r="AGN99" s="619">
        <v>718</v>
      </c>
      <c r="AGV99" s="619">
        <v>1064</v>
      </c>
      <c r="AGW99" s="619">
        <v>4874.99</v>
      </c>
      <c r="AGY99" s="619">
        <v>0</v>
      </c>
      <c r="AGZ99" s="619">
        <v>24308.2</v>
      </c>
      <c r="AHA99" s="619">
        <v>10790</v>
      </c>
      <c r="AHC99" s="619">
        <v>9720.7999999999993</v>
      </c>
      <c r="AHE99" s="619">
        <v>19946.2</v>
      </c>
      <c r="AHF99" s="619">
        <v>97940.65</v>
      </c>
      <c r="AHG99" s="619">
        <v>16173</v>
      </c>
      <c r="AHH99" s="619">
        <v>12403</v>
      </c>
      <c r="AHI99" s="619">
        <v>4857</v>
      </c>
      <c r="AHJ99" s="619">
        <v>0</v>
      </c>
      <c r="AHK99" s="619">
        <v>7834.84</v>
      </c>
      <c r="AHL99" s="619">
        <v>76467.899999999994</v>
      </c>
      <c r="AHO99" s="619">
        <v>1194</v>
      </c>
      <c r="AHQ99" s="613">
        <v>58036</v>
      </c>
      <c r="AHR99" s="613">
        <v>1350</v>
      </c>
      <c r="AHS99" s="613">
        <v>800</v>
      </c>
      <c r="AHT99" s="619">
        <f t="shared" si="79"/>
        <v>40323143.679999992</v>
      </c>
      <c r="AHV99" s="627" t="s">
        <v>6273</v>
      </c>
      <c r="AHW99" s="627" t="s">
        <v>6132</v>
      </c>
      <c r="AHX99" s="627" t="s">
        <v>6133</v>
      </c>
    </row>
    <row r="100" spans="1:908" x14ac:dyDescent="0.8">
      <c r="A100" s="613" t="str">
        <f t="shared" si="78"/>
        <v>ภาระ</v>
      </c>
      <c r="B100" s="618" t="s">
        <v>6134</v>
      </c>
      <c r="C100" s="619" t="s">
        <v>6135</v>
      </c>
      <c r="J100" s="619">
        <v>3482</v>
      </c>
      <c r="AO100" s="619">
        <v>105095.71</v>
      </c>
      <c r="CA100" s="619">
        <v>2115</v>
      </c>
      <c r="CB100" s="619">
        <v>405</v>
      </c>
      <c r="CG100" s="619">
        <v>0</v>
      </c>
      <c r="CR100" s="619">
        <v>300</v>
      </c>
      <c r="CT100" s="619">
        <v>25461.040000000001</v>
      </c>
      <c r="CV100" s="619">
        <v>11241.5</v>
      </c>
      <c r="CW100" s="619">
        <v>1667</v>
      </c>
      <c r="CY100" s="619">
        <v>197847.01</v>
      </c>
      <c r="CZ100" s="619">
        <v>1903.75</v>
      </c>
      <c r="DA100" s="619">
        <v>1600</v>
      </c>
      <c r="DC100" s="619">
        <v>10000</v>
      </c>
      <c r="DQ100" s="619">
        <v>3354</v>
      </c>
      <c r="EC100" s="619">
        <v>400</v>
      </c>
      <c r="EW100" s="619">
        <v>0</v>
      </c>
      <c r="HC100" s="619">
        <v>71751</v>
      </c>
      <c r="HE100" s="619">
        <v>33348.29</v>
      </c>
      <c r="HF100" s="619">
        <v>546961.19999999995</v>
      </c>
      <c r="HI100" s="619">
        <v>24170</v>
      </c>
      <c r="HM100" s="619">
        <v>2340</v>
      </c>
      <c r="HN100" s="619">
        <v>790</v>
      </c>
      <c r="HQ100" s="619">
        <v>0</v>
      </c>
      <c r="HR100" s="619">
        <v>21170.92</v>
      </c>
      <c r="HS100" s="619">
        <v>0</v>
      </c>
      <c r="HT100" s="619">
        <v>6400</v>
      </c>
      <c r="HZ100" s="619">
        <v>320</v>
      </c>
      <c r="IL100" s="619">
        <v>0</v>
      </c>
      <c r="IM100" s="619">
        <v>60865.31</v>
      </c>
      <c r="IR100" s="619">
        <v>1357.5</v>
      </c>
      <c r="IU100" s="619">
        <v>2300</v>
      </c>
      <c r="JD100" s="619">
        <v>18544.939999999999</v>
      </c>
      <c r="KM100" s="619">
        <v>102570</v>
      </c>
      <c r="KO100" s="619">
        <v>0</v>
      </c>
      <c r="KS100" s="619">
        <v>2410.0700000000002</v>
      </c>
      <c r="KT100" s="619">
        <v>12725.6</v>
      </c>
      <c r="KU100" s="619">
        <v>68325.039999999994</v>
      </c>
      <c r="KV100" s="619">
        <v>0</v>
      </c>
      <c r="KW100" s="619">
        <v>4489</v>
      </c>
      <c r="KX100" s="619">
        <v>2900</v>
      </c>
      <c r="LA100" s="619">
        <v>1650</v>
      </c>
      <c r="LH100" s="619">
        <v>136134.97</v>
      </c>
      <c r="LK100" s="619">
        <v>184712.4</v>
      </c>
      <c r="LQ100" s="619">
        <v>3590</v>
      </c>
      <c r="LW100" s="619">
        <v>7082.5</v>
      </c>
      <c r="LX100" s="619">
        <v>19345</v>
      </c>
      <c r="LY100" s="619">
        <v>3650</v>
      </c>
      <c r="MF100" s="619">
        <v>2850</v>
      </c>
      <c r="MT100" s="619">
        <v>460</v>
      </c>
      <c r="MU100" s="619">
        <v>31477.5</v>
      </c>
      <c r="NF100" s="619">
        <v>516</v>
      </c>
      <c r="NL100" s="619">
        <v>0</v>
      </c>
      <c r="NR100" s="619">
        <v>491</v>
      </c>
      <c r="NS100" s="619">
        <v>13127</v>
      </c>
      <c r="NU100" s="619">
        <v>0</v>
      </c>
      <c r="OA100" s="619">
        <v>420</v>
      </c>
      <c r="OC100" s="619">
        <v>0</v>
      </c>
      <c r="OD100" s="619">
        <v>9465.5</v>
      </c>
      <c r="OH100" s="619">
        <v>329.7</v>
      </c>
      <c r="OK100" s="619">
        <v>174027.34</v>
      </c>
      <c r="ON100" s="619">
        <v>1720</v>
      </c>
      <c r="OP100" s="619">
        <v>37397.040000000001</v>
      </c>
      <c r="OQ100" s="619">
        <v>44221.5</v>
      </c>
      <c r="OT100" s="619">
        <v>26359</v>
      </c>
      <c r="RD100" s="619">
        <v>11876.9</v>
      </c>
      <c r="RK100" s="619">
        <v>350</v>
      </c>
      <c r="SD100" s="619">
        <v>460</v>
      </c>
      <c r="SE100" s="619">
        <v>76494.25</v>
      </c>
      <c r="SF100" s="619">
        <v>5060</v>
      </c>
      <c r="SI100" s="619">
        <v>10700</v>
      </c>
      <c r="SL100" s="619">
        <v>108249.84</v>
      </c>
      <c r="ST100" s="619">
        <v>4050</v>
      </c>
      <c r="UV100" s="619">
        <v>4725</v>
      </c>
      <c r="VP100" s="619">
        <v>830</v>
      </c>
      <c r="VV100" s="619">
        <v>14295</v>
      </c>
      <c r="ZM100" s="619">
        <v>20680.939999999999</v>
      </c>
      <c r="ADV100" s="619">
        <v>0</v>
      </c>
      <c r="AES100" s="619">
        <v>753650.29</v>
      </c>
      <c r="AEU100" s="619">
        <v>750</v>
      </c>
      <c r="AFQ100" s="619">
        <v>0</v>
      </c>
      <c r="AGV100" s="619">
        <v>1016</v>
      </c>
      <c r="AGW100" s="619">
        <v>4157.2</v>
      </c>
      <c r="AGY100" s="619">
        <v>0</v>
      </c>
      <c r="AHF100" s="619">
        <v>350</v>
      </c>
      <c r="AHT100" s="619">
        <f t="shared" si="79"/>
        <v>3065332.75</v>
      </c>
      <c r="AHV100" s="627" t="s">
        <v>6273</v>
      </c>
      <c r="AHW100" s="627" t="s">
        <v>6134</v>
      </c>
      <c r="AHX100" s="627" t="s">
        <v>6135</v>
      </c>
    </row>
    <row r="101" spans="1:908" x14ac:dyDescent="0.8">
      <c r="A101" s="613" t="str">
        <f t="shared" si="78"/>
        <v>ภาระ</v>
      </c>
      <c r="B101" s="618" t="s">
        <v>6136</v>
      </c>
      <c r="C101" s="619" t="s">
        <v>6137</v>
      </c>
      <c r="D101" s="619">
        <v>0</v>
      </c>
      <c r="E101" s="619">
        <v>5600</v>
      </c>
      <c r="F101" s="619">
        <v>18700</v>
      </c>
      <c r="H101" s="619">
        <v>21636</v>
      </c>
      <c r="I101" s="619">
        <v>7750</v>
      </c>
      <c r="J101" s="619">
        <v>85851</v>
      </c>
      <c r="K101" s="619">
        <v>20000</v>
      </c>
      <c r="L101" s="619">
        <v>1300</v>
      </c>
      <c r="M101" s="619">
        <v>21150</v>
      </c>
      <c r="N101" s="619">
        <v>85800</v>
      </c>
      <c r="O101" s="619">
        <v>1500</v>
      </c>
      <c r="P101" s="619">
        <v>7520</v>
      </c>
      <c r="Q101" s="619">
        <v>5050</v>
      </c>
      <c r="S101" s="619">
        <v>3250</v>
      </c>
      <c r="T101" s="619">
        <v>1600</v>
      </c>
      <c r="U101" s="619">
        <v>11490.25</v>
      </c>
      <c r="Y101" s="619">
        <v>0</v>
      </c>
      <c r="AD101" s="619">
        <v>0</v>
      </c>
      <c r="AF101" s="619">
        <v>0</v>
      </c>
      <c r="AG101" s="619">
        <v>0</v>
      </c>
      <c r="AO101" s="619">
        <v>0</v>
      </c>
      <c r="AU101" s="619">
        <v>0</v>
      </c>
      <c r="AX101" s="619">
        <v>27475.5</v>
      </c>
      <c r="AY101" s="619">
        <v>7600</v>
      </c>
      <c r="AZ101" s="619">
        <v>2400</v>
      </c>
      <c r="BA101" s="619">
        <v>0</v>
      </c>
      <c r="BC101" s="619">
        <v>200</v>
      </c>
      <c r="BE101" s="619">
        <v>16227</v>
      </c>
      <c r="BF101" s="619">
        <v>3900</v>
      </c>
      <c r="BG101" s="619">
        <v>600</v>
      </c>
      <c r="BH101" s="619">
        <v>3630</v>
      </c>
      <c r="BL101" s="619">
        <v>1730</v>
      </c>
      <c r="BM101" s="619">
        <v>250</v>
      </c>
      <c r="BS101" s="619">
        <v>280</v>
      </c>
      <c r="BT101" s="619">
        <v>460</v>
      </c>
      <c r="BV101" s="619">
        <v>3160</v>
      </c>
      <c r="BY101" s="619">
        <v>0</v>
      </c>
      <c r="BZ101" s="619">
        <v>266477</v>
      </c>
      <c r="CA101" s="619">
        <v>99554.25</v>
      </c>
      <c r="CB101" s="619">
        <v>120605.25</v>
      </c>
      <c r="CC101" s="619">
        <v>166877.25</v>
      </c>
      <c r="CD101" s="619">
        <v>83433.75</v>
      </c>
      <c r="CE101" s="619">
        <v>552837.5</v>
      </c>
      <c r="CF101" s="619">
        <v>721149.26</v>
      </c>
      <c r="CH101" s="619">
        <v>2275</v>
      </c>
      <c r="CK101" s="619">
        <v>7268</v>
      </c>
      <c r="CL101" s="619">
        <v>578</v>
      </c>
      <c r="CM101" s="619">
        <v>4173</v>
      </c>
      <c r="CN101" s="619">
        <v>900</v>
      </c>
      <c r="CP101" s="619">
        <v>2124.5</v>
      </c>
      <c r="CT101" s="619">
        <v>0</v>
      </c>
      <c r="CW101" s="619">
        <v>2534</v>
      </c>
      <c r="CY101" s="619">
        <v>10987.5</v>
      </c>
      <c r="DA101" s="619">
        <v>36350</v>
      </c>
      <c r="DB101" s="619">
        <v>26245.85</v>
      </c>
      <c r="DC101" s="619">
        <v>86212.5</v>
      </c>
      <c r="DF101" s="619">
        <v>4255</v>
      </c>
      <c r="DG101" s="619">
        <v>297146.25</v>
      </c>
      <c r="DH101" s="619">
        <v>66444</v>
      </c>
      <c r="DI101" s="619">
        <v>242627.88</v>
      </c>
      <c r="DJ101" s="619">
        <v>5713</v>
      </c>
      <c r="DL101" s="619">
        <v>1476</v>
      </c>
      <c r="DQ101" s="619">
        <v>19813.5</v>
      </c>
      <c r="DV101" s="619">
        <v>3650</v>
      </c>
      <c r="EB101" s="619">
        <v>3317.5</v>
      </c>
      <c r="EC101" s="619">
        <v>1564</v>
      </c>
      <c r="EG101" s="619">
        <v>700</v>
      </c>
      <c r="EH101" s="619">
        <v>204</v>
      </c>
      <c r="EJ101" s="619">
        <v>0</v>
      </c>
      <c r="EM101" s="619">
        <v>11417.64</v>
      </c>
      <c r="EN101" s="619">
        <v>56734</v>
      </c>
      <c r="ES101" s="619">
        <v>217598.25</v>
      </c>
      <c r="EZ101" s="619">
        <v>0</v>
      </c>
      <c r="GE101" s="619">
        <v>1450</v>
      </c>
      <c r="GT101" s="619">
        <v>0</v>
      </c>
      <c r="GW101" s="619">
        <v>0</v>
      </c>
      <c r="HA101" s="619">
        <v>1297.5</v>
      </c>
      <c r="HD101" s="619">
        <v>917.66</v>
      </c>
      <c r="HE101" s="619">
        <v>4157</v>
      </c>
      <c r="HF101" s="619">
        <v>114217.45</v>
      </c>
      <c r="HG101" s="619">
        <v>53088</v>
      </c>
      <c r="HI101" s="619">
        <v>140</v>
      </c>
      <c r="HL101" s="619">
        <v>7951.5</v>
      </c>
      <c r="HM101" s="619">
        <v>7954</v>
      </c>
      <c r="HT101" s="619">
        <v>0</v>
      </c>
      <c r="IL101" s="619">
        <v>0</v>
      </c>
      <c r="IS101" s="619">
        <v>1210</v>
      </c>
      <c r="JH101" s="619">
        <v>11933.5</v>
      </c>
      <c r="KJ101" s="619">
        <v>9389</v>
      </c>
      <c r="KL101" s="619">
        <v>0</v>
      </c>
      <c r="KN101" s="619">
        <v>0</v>
      </c>
      <c r="KO101" s="619">
        <v>0</v>
      </c>
      <c r="KQ101" s="619">
        <v>16790</v>
      </c>
      <c r="KR101" s="619">
        <v>700</v>
      </c>
      <c r="KS101" s="619">
        <v>1680</v>
      </c>
      <c r="KT101" s="619">
        <v>4450</v>
      </c>
      <c r="LK101" s="619">
        <v>6280</v>
      </c>
      <c r="LL101" s="619">
        <v>280205.45</v>
      </c>
      <c r="LO101" s="619">
        <v>1376</v>
      </c>
      <c r="LQ101" s="619">
        <v>15930</v>
      </c>
      <c r="LX101" s="619">
        <v>1060</v>
      </c>
      <c r="MF101" s="619">
        <v>508</v>
      </c>
      <c r="MT101" s="619">
        <v>7940</v>
      </c>
      <c r="MV101" s="619">
        <v>5097.5</v>
      </c>
      <c r="NB101" s="619">
        <v>1000</v>
      </c>
      <c r="NI101" s="619">
        <v>5741.25</v>
      </c>
      <c r="NK101" s="619">
        <v>0</v>
      </c>
      <c r="NO101" s="619">
        <v>0</v>
      </c>
      <c r="NQ101" s="619">
        <v>15924</v>
      </c>
      <c r="NR101" s="619">
        <v>104702.25</v>
      </c>
      <c r="NS101" s="619">
        <v>491</v>
      </c>
      <c r="NT101" s="619">
        <v>61114.2</v>
      </c>
      <c r="NU101" s="619">
        <v>2203</v>
      </c>
      <c r="NV101" s="619">
        <v>450</v>
      </c>
      <c r="NW101" s="619">
        <v>0</v>
      </c>
      <c r="NZ101" s="619">
        <v>138485</v>
      </c>
      <c r="OG101" s="619">
        <v>19066.849999999999</v>
      </c>
      <c r="OI101" s="619">
        <v>5200</v>
      </c>
      <c r="OJ101" s="619">
        <v>1673</v>
      </c>
      <c r="OP101" s="619">
        <v>12107</v>
      </c>
      <c r="OU101" s="619">
        <v>1042</v>
      </c>
      <c r="OV101" s="619">
        <v>299</v>
      </c>
      <c r="OY101" s="619">
        <v>19055</v>
      </c>
      <c r="PB101" s="619">
        <v>920</v>
      </c>
      <c r="PL101" s="619">
        <v>1194</v>
      </c>
      <c r="QX101" s="619">
        <v>2094.75</v>
      </c>
      <c r="RQ101" s="619">
        <v>11289</v>
      </c>
      <c r="SB101" s="619">
        <v>213</v>
      </c>
      <c r="SD101" s="619">
        <v>14758</v>
      </c>
      <c r="SE101" s="619">
        <v>34719</v>
      </c>
      <c r="SI101" s="619">
        <v>10001.799999999999</v>
      </c>
      <c r="SJ101" s="619">
        <v>1650</v>
      </c>
      <c r="SL101" s="619">
        <v>53653</v>
      </c>
      <c r="SR101" s="619">
        <v>17114</v>
      </c>
      <c r="SU101" s="619">
        <v>19843</v>
      </c>
      <c r="TN101" s="619">
        <v>0</v>
      </c>
      <c r="TZ101" s="619">
        <v>0</v>
      </c>
      <c r="UB101" s="619">
        <v>0</v>
      </c>
      <c r="UC101" s="619">
        <v>27353.3</v>
      </c>
      <c r="UD101" s="619">
        <v>16971</v>
      </c>
      <c r="UE101" s="619">
        <v>34617</v>
      </c>
      <c r="UF101" s="619">
        <v>1747.5</v>
      </c>
      <c r="UG101" s="619">
        <v>4502</v>
      </c>
      <c r="UT101" s="619">
        <v>2100</v>
      </c>
      <c r="UX101" s="619">
        <v>2262</v>
      </c>
      <c r="VC101" s="619">
        <v>4652.75</v>
      </c>
      <c r="VM101" s="619">
        <v>1342.5</v>
      </c>
      <c r="VO101" s="619">
        <v>9550</v>
      </c>
      <c r="WM101" s="619">
        <v>840</v>
      </c>
      <c r="WS101" s="619">
        <v>3358</v>
      </c>
      <c r="WY101" s="619">
        <v>13335.75</v>
      </c>
      <c r="XP101" s="619">
        <v>700</v>
      </c>
      <c r="YI101" s="619">
        <v>700</v>
      </c>
      <c r="YW101" s="619">
        <v>700</v>
      </c>
      <c r="AAJ101" s="619">
        <v>2320</v>
      </c>
      <c r="AAO101" s="619">
        <v>659</v>
      </c>
      <c r="ADM101" s="619">
        <v>1559.46</v>
      </c>
      <c r="AEC101" s="619">
        <v>17614</v>
      </c>
      <c r="AEI101" s="619">
        <v>11050</v>
      </c>
      <c r="AEK101" s="619">
        <v>1532.4</v>
      </c>
      <c r="AEL101" s="619">
        <v>6000</v>
      </c>
      <c r="AEP101" s="619">
        <v>22135</v>
      </c>
      <c r="AEV101" s="619">
        <v>1115</v>
      </c>
      <c r="AFJ101" s="619">
        <v>1635</v>
      </c>
      <c r="AFM101" s="619">
        <v>1347</v>
      </c>
      <c r="AGV101" s="619">
        <v>0</v>
      </c>
      <c r="AGW101" s="619">
        <v>60</v>
      </c>
      <c r="AHF101" s="619">
        <v>18737</v>
      </c>
      <c r="AHH101" s="619">
        <v>150</v>
      </c>
      <c r="AHP101" s="619">
        <v>1379.5</v>
      </c>
      <c r="AHT101" s="619">
        <f t="shared" si="79"/>
        <v>4813104.2</v>
      </c>
      <c r="AHV101" s="627" t="s">
        <v>6273</v>
      </c>
      <c r="AHW101" s="627" t="s">
        <v>6136</v>
      </c>
      <c r="AHX101" s="627" t="s">
        <v>6137</v>
      </c>
    </row>
    <row r="102" spans="1:908" x14ac:dyDescent="0.8">
      <c r="A102" s="613" t="str">
        <f t="shared" si="78"/>
        <v>ภาระ</v>
      </c>
      <c r="B102" s="618" t="s">
        <v>6476</v>
      </c>
      <c r="C102" s="619" t="s">
        <v>6027</v>
      </c>
      <c r="D102" s="619">
        <v>460163.44</v>
      </c>
      <c r="O102" s="619">
        <v>0</v>
      </c>
      <c r="BB102" s="619">
        <v>121824.25</v>
      </c>
      <c r="BC102" s="619">
        <v>139961.06</v>
      </c>
      <c r="BR102" s="619">
        <v>2954436.5</v>
      </c>
      <c r="CG102" s="619">
        <v>7675997.04</v>
      </c>
      <c r="DU102" s="619">
        <v>253831.44</v>
      </c>
      <c r="EN102" s="619">
        <v>3780845.04</v>
      </c>
      <c r="EW102" s="619">
        <v>2732276.3</v>
      </c>
      <c r="FI102" s="619">
        <v>2767314.58</v>
      </c>
      <c r="FM102" s="619">
        <v>0</v>
      </c>
      <c r="FQ102" s="619">
        <v>5351560.59</v>
      </c>
      <c r="FX102" s="619">
        <v>14892.57</v>
      </c>
      <c r="GC102" s="619">
        <v>1602.86</v>
      </c>
      <c r="GH102" s="619">
        <v>661205.80000000005</v>
      </c>
      <c r="GJ102" s="619">
        <v>6665.57</v>
      </c>
      <c r="GQ102" s="619">
        <v>4013909.89</v>
      </c>
      <c r="HC102" s="619">
        <v>4551934.99</v>
      </c>
      <c r="HJ102" s="619">
        <v>784170.53</v>
      </c>
      <c r="HK102" s="619">
        <v>3007378.13</v>
      </c>
      <c r="HT102" s="619">
        <v>947872.11</v>
      </c>
      <c r="ID102" s="619">
        <v>1802</v>
      </c>
      <c r="II102" s="619">
        <v>3328148.34</v>
      </c>
      <c r="IY102" s="619">
        <v>113164.85</v>
      </c>
      <c r="JT102" s="619">
        <v>1400000</v>
      </c>
      <c r="KM102" s="619">
        <v>422575.15</v>
      </c>
      <c r="KQ102" s="619">
        <v>229393.47</v>
      </c>
      <c r="KX102" s="619">
        <v>3487074.67</v>
      </c>
      <c r="LJ102" s="619">
        <v>0</v>
      </c>
      <c r="LQ102" s="619">
        <v>367839.32</v>
      </c>
      <c r="LX102" s="619">
        <v>59379.7</v>
      </c>
      <c r="MG102" s="619">
        <v>428628.36</v>
      </c>
      <c r="MY102" s="619">
        <v>303429.03000000003</v>
      </c>
      <c r="NA102" s="619">
        <v>422954.66</v>
      </c>
      <c r="NB102" s="619">
        <v>69552.83</v>
      </c>
      <c r="NU102" s="619">
        <v>120000</v>
      </c>
      <c r="NV102" s="619">
        <v>69117.440000000002</v>
      </c>
      <c r="NX102" s="619">
        <v>7891575.5999999996</v>
      </c>
      <c r="OO102" s="619">
        <v>1097311.52</v>
      </c>
      <c r="OT102" s="619">
        <v>2392005.48</v>
      </c>
      <c r="PV102" s="619">
        <v>185400.61</v>
      </c>
      <c r="PW102" s="619">
        <v>59158.879999999997</v>
      </c>
      <c r="QB102" s="619">
        <v>197898.3</v>
      </c>
      <c r="TZ102" s="619">
        <v>1666079.85</v>
      </c>
      <c r="VM102" s="619">
        <v>4229181.96</v>
      </c>
      <c r="VP102" s="619">
        <v>390630.88</v>
      </c>
      <c r="WA102" s="619">
        <v>0</v>
      </c>
      <c r="WB102" s="619">
        <v>0</v>
      </c>
      <c r="WE102" s="619">
        <v>293800</v>
      </c>
      <c r="WV102" s="619">
        <v>337725.82</v>
      </c>
      <c r="XA102" s="619">
        <v>178397.13</v>
      </c>
      <c r="XI102" s="619">
        <v>5759690.4800000004</v>
      </c>
      <c r="XL102" s="619">
        <v>2194294.35</v>
      </c>
      <c r="YF102" s="619">
        <v>5656978.1799999997</v>
      </c>
      <c r="YJ102" s="619">
        <v>1036995.65</v>
      </c>
      <c r="ZA102" s="619">
        <v>28983.79</v>
      </c>
      <c r="ZC102" s="619">
        <v>-180237.75</v>
      </c>
      <c r="ZD102" s="619">
        <v>3314.86</v>
      </c>
      <c r="ZM102" s="619">
        <v>4497035.24</v>
      </c>
      <c r="AAI102" s="619">
        <v>1644262.89</v>
      </c>
      <c r="AAK102" s="619">
        <v>189838.71</v>
      </c>
      <c r="ABG102" s="619">
        <v>12688.07</v>
      </c>
      <c r="ACE102" s="619">
        <v>170704.06</v>
      </c>
      <c r="ACK102" s="619">
        <v>217045.71</v>
      </c>
      <c r="ACO102" s="619">
        <v>777641.37</v>
      </c>
      <c r="ACP102" s="619">
        <v>460783.97</v>
      </c>
      <c r="ACQ102" s="619">
        <v>1530908.12</v>
      </c>
      <c r="ACR102" s="619">
        <v>18584.14</v>
      </c>
      <c r="ACT102" s="619">
        <v>285508.67</v>
      </c>
      <c r="ACV102" s="619">
        <v>14066.06</v>
      </c>
      <c r="ACZ102" s="619">
        <v>517130.48</v>
      </c>
      <c r="ADB102" s="619">
        <v>175234.11</v>
      </c>
      <c r="ADD102" s="619">
        <v>347159.06</v>
      </c>
      <c r="ADF102" s="619">
        <v>290000</v>
      </c>
      <c r="ADH102" s="619">
        <v>1072031.04</v>
      </c>
      <c r="ADJ102" s="619">
        <v>86000</v>
      </c>
      <c r="ADR102" s="619">
        <v>194542.44</v>
      </c>
      <c r="ADX102" s="619">
        <v>0</v>
      </c>
      <c r="AEA102" s="619">
        <v>15354.17</v>
      </c>
      <c r="AEX102" s="619">
        <v>604383.4</v>
      </c>
      <c r="AFB102" s="619">
        <v>435019.27</v>
      </c>
      <c r="AFD102" s="619">
        <v>4952623.3499999996</v>
      </c>
      <c r="AGV102" s="619">
        <v>6119562.7999999998</v>
      </c>
      <c r="AGW102" s="619">
        <v>0</v>
      </c>
      <c r="AHT102" s="619">
        <f t="shared" si="79"/>
        <v>109098195.22999999</v>
      </c>
      <c r="AHV102" s="627" t="s">
        <v>6273</v>
      </c>
      <c r="AHW102" s="627" t="s">
        <v>6138</v>
      </c>
      <c r="AHX102" s="627" t="s">
        <v>6139</v>
      </c>
    </row>
    <row r="103" spans="1:908" x14ac:dyDescent="0.8">
      <c r="A103" s="613" t="str">
        <f t="shared" si="78"/>
        <v>ภาระ</v>
      </c>
      <c r="B103" s="618" t="s">
        <v>6138</v>
      </c>
      <c r="C103" s="619" t="s">
        <v>6139</v>
      </c>
      <c r="D103" s="619">
        <v>4414687.0999999996</v>
      </c>
      <c r="E103" s="619">
        <v>249050</v>
      </c>
      <c r="F103" s="619">
        <v>153976.75</v>
      </c>
      <c r="G103" s="619">
        <v>1290.32</v>
      </c>
      <c r="H103" s="619">
        <v>2613812.5</v>
      </c>
      <c r="I103" s="619">
        <v>10249436</v>
      </c>
      <c r="J103" s="619">
        <v>18880</v>
      </c>
      <c r="K103" s="619">
        <v>12500</v>
      </c>
      <c r="L103" s="619">
        <v>255000</v>
      </c>
      <c r="N103" s="619">
        <v>0</v>
      </c>
      <c r="O103" s="619">
        <v>492513.08</v>
      </c>
      <c r="P103" s="619">
        <v>664455</v>
      </c>
      <c r="Q103" s="619">
        <v>193000</v>
      </c>
      <c r="R103" s="619">
        <v>4550</v>
      </c>
      <c r="S103" s="619">
        <v>452745</v>
      </c>
      <c r="U103" s="619">
        <v>88200</v>
      </c>
      <c r="V103" s="619">
        <v>4186293.14</v>
      </c>
      <c r="W103" s="619">
        <v>902209.67</v>
      </c>
      <c r="X103" s="619">
        <v>251294.42</v>
      </c>
      <c r="Y103" s="619">
        <v>350909.96</v>
      </c>
      <c r="Z103" s="619">
        <v>225000</v>
      </c>
      <c r="AA103" s="619">
        <v>204433.33</v>
      </c>
      <c r="AB103" s="619">
        <v>697435.23</v>
      </c>
      <c r="AC103" s="619">
        <v>0</v>
      </c>
      <c r="AD103" s="619">
        <v>273610.75</v>
      </c>
      <c r="AE103" s="619">
        <v>288112</v>
      </c>
      <c r="AF103" s="619">
        <v>930009</v>
      </c>
      <c r="AG103" s="619">
        <v>222000</v>
      </c>
      <c r="AH103" s="619">
        <v>935628</v>
      </c>
      <c r="AI103" s="619">
        <v>445500</v>
      </c>
      <c r="AJ103" s="619">
        <v>683959.5</v>
      </c>
      <c r="AK103" s="619">
        <v>14249.5</v>
      </c>
      <c r="AL103" s="619">
        <v>255852</v>
      </c>
      <c r="AM103" s="619">
        <v>0</v>
      </c>
      <c r="AN103" s="619">
        <v>286371.56</v>
      </c>
      <c r="AO103" s="619">
        <v>399198.5</v>
      </c>
      <c r="AP103" s="619">
        <v>242546.2</v>
      </c>
      <c r="AQ103" s="619">
        <v>202593.78</v>
      </c>
      <c r="AR103" s="619">
        <v>213658.4</v>
      </c>
      <c r="AS103" s="619">
        <v>360464</v>
      </c>
      <c r="AT103" s="619">
        <v>0</v>
      </c>
      <c r="AU103" s="619">
        <v>2729399.18</v>
      </c>
      <c r="AV103" s="619">
        <v>2429099.31</v>
      </c>
      <c r="AW103" s="619">
        <v>70413</v>
      </c>
      <c r="AX103" s="619">
        <v>9555907.9900000002</v>
      </c>
      <c r="AY103" s="619">
        <v>6743384</v>
      </c>
      <c r="AZ103" s="619">
        <v>614933.5</v>
      </c>
      <c r="BA103" s="619">
        <v>2460835</v>
      </c>
      <c r="BB103" s="619">
        <v>1666946.58</v>
      </c>
      <c r="BC103" s="619">
        <v>5399178</v>
      </c>
      <c r="BD103" s="619">
        <v>149931</v>
      </c>
      <c r="BE103" s="619">
        <v>5306473.6399999997</v>
      </c>
      <c r="BF103" s="619">
        <v>3162603.34</v>
      </c>
      <c r="BG103" s="619">
        <v>823650</v>
      </c>
      <c r="BH103" s="619">
        <v>428325</v>
      </c>
      <c r="BI103" s="619">
        <v>1787381.72</v>
      </c>
      <c r="BJ103" s="619">
        <v>0</v>
      </c>
      <c r="BK103" s="619">
        <v>59500</v>
      </c>
      <c r="BM103" s="619">
        <v>295930</v>
      </c>
      <c r="BO103" s="619">
        <v>0</v>
      </c>
      <c r="BR103" s="619">
        <v>2030794.8</v>
      </c>
      <c r="BY103" s="619">
        <v>0</v>
      </c>
      <c r="BZ103" s="619">
        <v>941608.7</v>
      </c>
      <c r="CG103" s="619">
        <v>3919833</v>
      </c>
      <c r="CH103" s="619">
        <v>230780</v>
      </c>
      <c r="CI103" s="619">
        <v>712500</v>
      </c>
      <c r="CJ103" s="619">
        <v>353885</v>
      </c>
      <c r="CK103" s="619">
        <v>205880</v>
      </c>
      <c r="CL103" s="619">
        <v>154500</v>
      </c>
      <c r="CM103" s="619">
        <v>160550</v>
      </c>
      <c r="CN103" s="619">
        <v>394500</v>
      </c>
      <c r="CO103" s="619">
        <v>0</v>
      </c>
      <c r="CP103" s="619">
        <v>367000</v>
      </c>
      <c r="CQ103" s="619">
        <v>188560</v>
      </c>
      <c r="CR103" s="619">
        <v>193620</v>
      </c>
      <c r="CS103" s="619">
        <v>604716</v>
      </c>
      <c r="CT103" s="619">
        <v>3383847.23</v>
      </c>
      <c r="DB103" s="619">
        <v>0</v>
      </c>
      <c r="DC103" s="619">
        <v>2099414.1800000002</v>
      </c>
      <c r="DH103" s="619">
        <v>0</v>
      </c>
      <c r="DK103" s="619">
        <v>13512540.42</v>
      </c>
      <c r="DO103" s="619">
        <v>446447</v>
      </c>
      <c r="DP103" s="619">
        <v>1258437.5</v>
      </c>
      <c r="DT103" s="619">
        <v>1779950</v>
      </c>
      <c r="DU103" s="619">
        <v>5520000</v>
      </c>
      <c r="EE103" s="619">
        <v>1294684.77</v>
      </c>
      <c r="EF103" s="619">
        <v>1030700</v>
      </c>
      <c r="EN103" s="619">
        <v>4772950.16</v>
      </c>
      <c r="EW103" s="619">
        <v>524744.26</v>
      </c>
      <c r="EX103" s="619">
        <v>104100</v>
      </c>
      <c r="EY103" s="619">
        <v>166895</v>
      </c>
      <c r="EZ103" s="619">
        <v>10781666.550000001</v>
      </c>
      <c r="FA103" s="619">
        <v>15262031</v>
      </c>
      <c r="FB103" s="619">
        <v>332810</v>
      </c>
      <c r="FD103" s="619">
        <v>181277</v>
      </c>
      <c r="FE103" s="619">
        <v>8107712.2000000002</v>
      </c>
      <c r="FF103" s="619">
        <v>92000</v>
      </c>
      <c r="FG103" s="619">
        <v>5999596.7800000003</v>
      </c>
      <c r="FH103" s="619">
        <v>97755</v>
      </c>
      <c r="FI103" s="619">
        <v>1374346</v>
      </c>
      <c r="GA103" s="619">
        <v>0</v>
      </c>
      <c r="GE103" s="619">
        <v>1910250</v>
      </c>
      <c r="GK103" s="619">
        <v>0</v>
      </c>
      <c r="GN103" s="619">
        <v>2174787.5</v>
      </c>
      <c r="GQ103" s="619">
        <v>1227633.33</v>
      </c>
      <c r="GS103" s="619">
        <v>7349986.5499999998</v>
      </c>
      <c r="GT103" s="619">
        <v>17400475</v>
      </c>
      <c r="HC103" s="619">
        <v>431.94</v>
      </c>
      <c r="HG103" s="619">
        <v>0</v>
      </c>
      <c r="HI103" s="619">
        <v>199161.29</v>
      </c>
      <c r="HK103" s="619">
        <v>3466442.64</v>
      </c>
      <c r="HS103" s="619">
        <v>2374147.16</v>
      </c>
      <c r="HT103" s="619">
        <v>3662381.47</v>
      </c>
      <c r="IA103" s="619">
        <v>398274.19</v>
      </c>
      <c r="IE103" s="619">
        <v>266031</v>
      </c>
      <c r="IF103" s="619">
        <v>499015</v>
      </c>
      <c r="IG103" s="619">
        <v>101500</v>
      </c>
      <c r="IJ103" s="619">
        <v>949563.72</v>
      </c>
      <c r="IP103" s="619">
        <v>0</v>
      </c>
      <c r="IT103" s="619">
        <v>0</v>
      </c>
      <c r="IU103" s="619">
        <v>0</v>
      </c>
      <c r="JF103" s="619">
        <v>90762</v>
      </c>
      <c r="JG103" s="619">
        <v>1231055.72</v>
      </c>
      <c r="JL103" s="619">
        <v>2195196</v>
      </c>
      <c r="JM103" s="619">
        <v>11588250</v>
      </c>
      <c r="JN103" s="619">
        <v>4419914.92</v>
      </c>
      <c r="JO103" s="619">
        <v>5774567.5</v>
      </c>
      <c r="JP103" s="619">
        <v>5095004.84</v>
      </c>
      <c r="JR103" s="619">
        <v>3079277.42</v>
      </c>
      <c r="JS103" s="619">
        <v>2930264.78</v>
      </c>
      <c r="JT103" s="619">
        <v>0</v>
      </c>
      <c r="JW103" s="619">
        <v>7170062.5</v>
      </c>
      <c r="JX103" s="619">
        <v>170525</v>
      </c>
      <c r="JY103" s="619">
        <v>498100</v>
      </c>
      <c r="KA103" s="619">
        <v>264838.71000000002</v>
      </c>
      <c r="KE103" s="619">
        <v>94061.29</v>
      </c>
      <c r="KF103" s="619">
        <v>78241.94</v>
      </c>
      <c r="KG103" s="619">
        <v>239545</v>
      </c>
      <c r="KI103" s="619">
        <v>0</v>
      </c>
      <c r="KL103" s="619">
        <v>0</v>
      </c>
      <c r="KO103" s="619">
        <v>0</v>
      </c>
      <c r="KP103" s="619">
        <v>0</v>
      </c>
      <c r="KQ103" s="619">
        <v>0</v>
      </c>
      <c r="KR103" s="619">
        <v>0</v>
      </c>
      <c r="KS103" s="619">
        <v>0</v>
      </c>
      <c r="KV103" s="619">
        <v>0</v>
      </c>
      <c r="KX103" s="619">
        <v>0</v>
      </c>
      <c r="KZ103" s="619">
        <v>0</v>
      </c>
      <c r="LF103" s="619">
        <v>0</v>
      </c>
      <c r="LG103" s="619">
        <v>0</v>
      </c>
      <c r="LH103" s="619">
        <v>8735810.5600000005</v>
      </c>
      <c r="LI103" s="619">
        <v>904157.52</v>
      </c>
      <c r="LJ103" s="619">
        <v>0</v>
      </c>
      <c r="LK103" s="619">
        <v>0</v>
      </c>
      <c r="LS103" s="619">
        <v>0</v>
      </c>
      <c r="LV103" s="619">
        <v>0</v>
      </c>
      <c r="LW103" s="619">
        <v>481709.69</v>
      </c>
      <c r="LX103" s="619">
        <v>0</v>
      </c>
      <c r="LY103" s="619">
        <v>0</v>
      </c>
      <c r="MI103" s="619">
        <v>232631</v>
      </c>
      <c r="MJ103" s="619">
        <v>0</v>
      </c>
      <c r="MK103" s="619">
        <v>3804500</v>
      </c>
      <c r="ML103" s="619">
        <v>4341060.5</v>
      </c>
      <c r="MM103" s="619">
        <v>144100</v>
      </c>
      <c r="MO103" s="619">
        <v>1762562.5</v>
      </c>
      <c r="MP103" s="619">
        <v>9332725</v>
      </c>
      <c r="MQ103" s="619">
        <v>2312875</v>
      </c>
      <c r="MR103" s="619">
        <v>3936449</v>
      </c>
      <c r="MS103" s="619">
        <v>552287.5</v>
      </c>
      <c r="MT103" s="619">
        <v>1551791.28</v>
      </c>
      <c r="MV103" s="619">
        <v>13795550</v>
      </c>
      <c r="MX103" s="619">
        <v>5265713</v>
      </c>
      <c r="MY103" s="619">
        <v>5308500</v>
      </c>
      <c r="MZ103" s="619">
        <v>7168895.8799999999</v>
      </c>
      <c r="NA103" s="619">
        <v>8775972.5</v>
      </c>
      <c r="NC103" s="619">
        <v>454750</v>
      </c>
      <c r="ND103" s="619">
        <v>636751</v>
      </c>
      <c r="NE103" s="619">
        <v>14500</v>
      </c>
      <c r="NH103" s="619">
        <v>158500</v>
      </c>
      <c r="NM103" s="619">
        <v>0</v>
      </c>
      <c r="NO103" s="619">
        <v>0</v>
      </c>
      <c r="NQ103" s="619">
        <v>18874881.600000001</v>
      </c>
      <c r="NU103" s="619">
        <v>297840</v>
      </c>
      <c r="NV103" s="619">
        <v>5025</v>
      </c>
      <c r="NX103" s="619">
        <v>832041.03</v>
      </c>
      <c r="NY103" s="619">
        <v>0</v>
      </c>
      <c r="OA103" s="619">
        <v>21900</v>
      </c>
      <c r="OF103" s="619">
        <v>1179970.92</v>
      </c>
      <c r="OH103" s="619">
        <v>250811.71</v>
      </c>
      <c r="ON103" s="619">
        <v>0</v>
      </c>
      <c r="OP103" s="619">
        <v>799897.29</v>
      </c>
      <c r="OQ103" s="619">
        <v>26850</v>
      </c>
      <c r="OT103" s="619">
        <v>3677056.56</v>
      </c>
      <c r="OY103" s="619">
        <v>444655.1</v>
      </c>
      <c r="PC103" s="619">
        <v>2495319</v>
      </c>
      <c r="PF103" s="619">
        <v>776451.53</v>
      </c>
      <c r="PG103" s="619">
        <v>203000</v>
      </c>
      <c r="PL103" s="619">
        <v>2685490.35</v>
      </c>
      <c r="PR103" s="619">
        <v>170000</v>
      </c>
      <c r="PU103" s="619">
        <v>15572533</v>
      </c>
      <c r="PV103" s="619">
        <v>-2500</v>
      </c>
      <c r="PZ103" s="619">
        <v>292700</v>
      </c>
      <c r="QB103" s="619">
        <v>190000</v>
      </c>
      <c r="QF103" s="619">
        <v>686024</v>
      </c>
      <c r="QN103" s="619">
        <v>1376347.29</v>
      </c>
      <c r="QO103" s="619">
        <v>0</v>
      </c>
      <c r="QY103" s="619">
        <v>199000</v>
      </c>
      <c r="QZ103" s="619">
        <v>524000</v>
      </c>
      <c r="RE103" s="619">
        <v>0</v>
      </c>
      <c r="RH103" s="619">
        <v>0</v>
      </c>
      <c r="RI103" s="619">
        <v>709500</v>
      </c>
      <c r="RJ103" s="619">
        <v>0</v>
      </c>
      <c r="RK103" s="619">
        <v>983983.66</v>
      </c>
      <c r="RL103" s="619">
        <v>154677.42000000001</v>
      </c>
      <c r="RM103" s="619">
        <v>515956.64</v>
      </c>
      <c r="RN103" s="619">
        <v>1097429.04</v>
      </c>
      <c r="RO103" s="619">
        <v>284677.42</v>
      </c>
      <c r="RP103" s="619">
        <v>5807625</v>
      </c>
      <c r="RQ103" s="619">
        <v>0</v>
      </c>
      <c r="RR103" s="619">
        <v>19997700</v>
      </c>
      <c r="RS103" s="619">
        <v>256000</v>
      </c>
      <c r="RT103" s="619">
        <v>5067456.5</v>
      </c>
      <c r="RU103" s="619">
        <v>317000</v>
      </c>
      <c r="RV103" s="619">
        <v>1723152.5</v>
      </c>
      <c r="RW103" s="619">
        <v>272000</v>
      </c>
      <c r="RX103" s="619">
        <v>5868000</v>
      </c>
      <c r="RY103" s="619">
        <v>12603750</v>
      </c>
      <c r="RZ103" s="619">
        <v>146000</v>
      </c>
      <c r="SA103" s="619">
        <v>6778000</v>
      </c>
      <c r="SB103" s="619">
        <v>5115327.5999999996</v>
      </c>
      <c r="SJ103" s="619">
        <v>5364875</v>
      </c>
      <c r="SN103" s="619">
        <v>1835306.67</v>
      </c>
      <c r="SV103" s="619">
        <v>2810470.24</v>
      </c>
      <c r="TJ103" s="619">
        <v>62512.75</v>
      </c>
      <c r="TQ103" s="619">
        <v>1460830.67</v>
      </c>
      <c r="TZ103" s="619">
        <v>145713</v>
      </c>
      <c r="UB103" s="619">
        <v>1730589.9</v>
      </c>
      <c r="UC103" s="619">
        <v>6817975</v>
      </c>
      <c r="UH103" s="619">
        <v>501200</v>
      </c>
      <c r="UK103" s="619">
        <v>1644881.76</v>
      </c>
      <c r="UQ103" s="619">
        <v>3170324.52</v>
      </c>
      <c r="UT103" s="619">
        <v>1693166.1</v>
      </c>
      <c r="VJ103" s="619">
        <v>0</v>
      </c>
      <c r="VM103" s="619">
        <v>2325228</v>
      </c>
      <c r="VN103" s="619">
        <v>46530</v>
      </c>
      <c r="VQ103" s="619">
        <v>351300</v>
      </c>
      <c r="VV103" s="619">
        <v>0</v>
      </c>
      <c r="VW103" s="619">
        <v>162100</v>
      </c>
      <c r="VX103" s="619">
        <v>0</v>
      </c>
      <c r="WA103" s="619">
        <v>325650</v>
      </c>
      <c r="WB103" s="619">
        <v>1039863.74</v>
      </c>
      <c r="WD103" s="619">
        <v>194500</v>
      </c>
      <c r="WH103" s="619">
        <v>539371</v>
      </c>
      <c r="WL103" s="619">
        <v>139500</v>
      </c>
      <c r="WM103" s="619">
        <v>512000</v>
      </c>
      <c r="WQ103" s="619">
        <v>0</v>
      </c>
      <c r="WT103" s="619">
        <v>1305500</v>
      </c>
      <c r="WU103" s="619">
        <v>2397950</v>
      </c>
      <c r="WV103" s="619">
        <v>0</v>
      </c>
      <c r="WW103" s="619">
        <v>79100</v>
      </c>
      <c r="WY103" s="619">
        <v>111000</v>
      </c>
      <c r="XG103" s="619">
        <v>74000</v>
      </c>
      <c r="XI103" s="619">
        <v>9530570</v>
      </c>
      <c r="XJ103" s="619">
        <v>228000</v>
      </c>
      <c r="XK103" s="619">
        <v>249000</v>
      </c>
      <c r="XM103" s="619">
        <v>191500</v>
      </c>
      <c r="XN103" s="619">
        <v>243000</v>
      </c>
      <c r="XO103" s="619">
        <v>427000</v>
      </c>
      <c r="XP103" s="619">
        <v>249500</v>
      </c>
      <c r="XQ103" s="619">
        <v>217000</v>
      </c>
      <c r="XR103" s="619">
        <v>485950</v>
      </c>
      <c r="XS103" s="619">
        <v>290350</v>
      </c>
      <c r="XT103" s="619">
        <v>110000</v>
      </c>
      <c r="XU103" s="619">
        <v>170000</v>
      </c>
      <c r="XV103" s="619">
        <v>133500</v>
      </c>
      <c r="XW103" s="619">
        <v>159000</v>
      </c>
      <c r="XX103" s="619">
        <v>117500</v>
      </c>
      <c r="XY103" s="619">
        <v>122000</v>
      </c>
      <c r="XZ103" s="619">
        <v>123000</v>
      </c>
      <c r="YA103" s="619">
        <v>111500</v>
      </c>
      <c r="YB103" s="619">
        <v>139000</v>
      </c>
      <c r="YC103" s="619">
        <v>146500</v>
      </c>
      <c r="YD103" s="619">
        <v>114000</v>
      </c>
      <c r="YE103" s="619">
        <v>147500</v>
      </c>
      <c r="YF103" s="619">
        <v>0</v>
      </c>
      <c r="YJ103" s="619">
        <v>0</v>
      </c>
      <c r="YO103" s="619">
        <v>469100</v>
      </c>
      <c r="YP103" s="619">
        <v>160790.01</v>
      </c>
      <c r="YR103" s="619">
        <v>107500</v>
      </c>
      <c r="YS103" s="619">
        <v>132833</v>
      </c>
      <c r="YT103" s="619">
        <v>3000</v>
      </c>
      <c r="YW103" s="619">
        <v>2456491.11</v>
      </c>
      <c r="ZA103" s="619">
        <v>17476</v>
      </c>
      <c r="ZC103" s="619">
        <v>-764300</v>
      </c>
      <c r="ZD103" s="619">
        <v>2473900.6</v>
      </c>
      <c r="ZH103" s="619">
        <v>22600</v>
      </c>
      <c r="ZM103" s="619">
        <v>6429766.1100000003</v>
      </c>
      <c r="ZP103" s="619">
        <v>0</v>
      </c>
      <c r="ZS103" s="619">
        <v>322685.48</v>
      </c>
      <c r="ZV103" s="619">
        <v>449066.67</v>
      </c>
      <c r="ZX103" s="619">
        <v>115000</v>
      </c>
      <c r="ZY103" s="619">
        <v>125000</v>
      </c>
      <c r="ZZ103" s="619">
        <v>164000</v>
      </c>
      <c r="AAC103" s="619">
        <v>144500</v>
      </c>
      <c r="AAD103" s="619">
        <v>0</v>
      </c>
      <c r="AAE103" s="619">
        <v>113000</v>
      </c>
      <c r="AAF103" s="619">
        <v>102500</v>
      </c>
      <c r="AAI103" s="619">
        <v>0</v>
      </c>
      <c r="AAK103" s="619">
        <v>917166</v>
      </c>
      <c r="AAM103" s="619">
        <v>184009.41</v>
      </c>
      <c r="AAP103" s="619">
        <v>6030702</v>
      </c>
      <c r="AAV103" s="619">
        <v>262600</v>
      </c>
      <c r="AAY103" s="619">
        <v>288500</v>
      </c>
      <c r="AAZ103" s="619">
        <v>463675</v>
      </c>
      <c r="ABA103" s="619">
        <v>1127000</v>
      </c>
      <c r="ABC103" s="619">
        <v>453106</v>
      </c>
      <c r="ABD103" s="619">
        <v>125500</v>
      </c>
      <c r="ABE103" s="619">
        <v>1217702.8600000001</v>
      </c>
      <c r="ABG103" s="619">
        <v>880802.25</v>
      </c>
      <c r="ABH103" s="619">
        <v>193450</v>
      </c>
      <c r="ABI103" s="619">
        <v>20600</v>
      </c>
      <c r="ABL103" s="619">
        <v>91500</v>
      </c>
      <c r="ABM103" s="619">
        <v>181950</v>
      </c>
      <c r="ABN103" s="619">
        <v>87300</v>
      </c>
      <c r="ABP103" s="619">
        <v>1598000</v>
      </c>
      <c r="ABT103" s="619">
        <v>240000</v>
      </c>
      <c r="ABU103" s="619">
        <v>945177.42</v>
      </c>
      <c r="ABW103" s="619">
        <v>380361</v>
      </c>
      <c r="ABX103" s="619">
        <v>103354.84</v>
      </c>
      <c r="ACA103" s="619">
        <v>1582625</v>
      </c>
      <c r="ACC103" s="619">
        <v>170000</v>
      </c>
      <c r="ACD103" s="619">
        <v>7886477</v>
      </c>
      <c r="ACJ103" s="619">
        <v>194225.8</v>
      </c>
      <c r="ACM103" s="619">
        <v>348378.04</v>
      </c>
      <c r="ACO103" s="619">
        <v>0</v>
      </c>
      <c r="ACW103" s="619">
        <v>1391436.02</v>
      </c>
      <c r="ACX103" s="619">
        <v>5027597</v>
      </c>
      <c r="ADA103" s="619">
        <v>224000</v>
      </c>
      <c r="ADG103" s="619">
        <v>0</v>
      </c>
      <c r="ADH103" s="619">
        <v>2019286.36</v>
      </c>
      <c r="ADK103" s="619">
        <v>0</v>
      </c>
      <c r="ADM103" s="619">
        <v>254748.82</v>
      </c>
      <c r="ADT103" s="619">
        <v>3020916.67</v>
      </c>
      <c r="ADU103" s="619">
        <v>3000</v>
      </c>
      <c r="ADV103" s="619">
        <v>137500</v>
      </c>
      <c r="ADZ103" s="619">
        <v>3829187.57</v>
      </c>
      <c r="AEA103" s="619">
        <v>105400</v>
      </c>
      <c r="AEB103" s="619">
        <v>14793457.310000001</v>
      </c>
      <c r="AEC103" s="619">
        <v>6820986.8499999996</v>
      </c>
      <c r="AED103" s="619">
        <v>561616</v>
      </c>
      <c r="AEE103" s="619">
        <v>25050</v>
      </c>
      <c r="AEG103" s="619">
        <v>6824400</v>
      </c>
      <c r="AEI103" s="619">
        <v>3955644.75</v>
      </c>
      <c r="AEL103" s="619">
        <v>6157130</v>
      </c>
      <c r="AEM103" s="619">
        <v>289150</v>
      </c>
      <c r="AEN103" s="619">
        <v>8201932.5</v>
      </c>
      <c r="AEP103" s="619">
        <v>256860.35</v>
      </c>
      <c r="AEQ103" s="619">
        <v>11611784.039999999</v>
      </c>
      <c r="AES103" s="619">
        <v>17100341.600000001</v>
      </c>
      <c r="AET103" s="619">
        <v>3900526.33</v>
      </c>
      <c r="AEY103" s="619">
        <v>1457024.85</v>
      </c>
      <c r="AFD103" s="619">
        <v>1012291</v>
      </c>
      <c r="AFE103" s="619">
        <v>436751.37</v>
      </c>
      <c r="AFH103" s="619">
        <v>544498.93000000005</v>
      </c>
      <c r="AFO103" s="619">
        <v>0</v>
      </c>
      <c r="AFS103" s="619">
        <v>397329.44</v>
      </c>
      <c r="AFU103" s="619">
        <v>335500</v>
      </c>
      <c r="AFV103" s="619">
        <v>1085441.28</v>
      </c>
      <c r="AFW103" s="619">
        <v>195000</v>
      </c>
      <c r="AFX103" s="619">
        <v>4606462.0599999996</v>
      </c>
      <c r="AFY103" s="619">
        <v>374500</v>
      </c>
      <c r="AGC103" s="619">
        <v>2576572.48</v>
      </c>
      <c r="AGF103" s="619">
        <v>152683.32999999999</v>
      </c>
      <c r="AGN103" s="619">
        <v>17814233.75</v>
      </c>
      <c r="AGO103" s="619">
        <v>699987.67</v>
      </c>
      <c r="AGU103" s="619">
        <v>0</v>
      </c>
      <c r="AGV103" s="619">
        <v>4584508.76</v>
      </c>
      <c r="AGW103" s="619">
        <v>0</v>
      </c>
      <c r="AGX103" s="619">
        <v>646411</v>
      </c>
      <c r="AHB103" s="619">
        <v>669300</v>
      </c>
      <c r="AHC103" s="619">
        <v>241000</v>
      </c>
      <c r="AHM103" s="619">
        <v>1153212.6000000001</v>
      </c>
      <c r="AHN103" s="619">
        <v>163500</v>
      </c>
      <c r="AHR103" s="613">
        <v>135000</v>
      </c>
      <c r="AHS103" s="613">
        <v>105000</v>
      </c>
      <c r="AHT103" s="619">
        <f t="shared" si="79"/>
        <v>676015059.6400001</v>
      </c>
      <c r="AHV103" s="627" t="s">
        <v>6273</v>
      </c>
      <c r="AHW103" s="627" t="s">
        <v>6140</v>
      </c>
      <c r="AHX103" s="627" t="s">
        <v>6141</v>
      </c>
    </row>
    <row r="104" spans="1:908" x14ac:dyDescent="0.8">
      <c r="A104" s="613" t="str">
        <f t="shared" si="78"/>
        <v>ภาระ</v>
      </c>
      <c r="B104" s="618" t="s">
        <v>6140</v>
      </c>
      <c r="C104" s="619" t="s">
        <v>6141</v>
      </c>
      <c r="D104" s="619">
        <v>0</v>
      </c>
      <c r="AC104" s="619">
        <v>0</v>
      </c>
      <c r="AT104" s="619">
        <v>0</v>
      </c>
      <c r="BJ104" s="619">
        <v>0</v>
      </c>
      <c r="CG104" s="619">
        <v>0</v>
      </c>
      <c r="CT104" s="619">
        <v>0</v>
      </c>
      <c r="DT104" s="619">
        <v>83131.88</v>
      </c>
      <c r="DU104" s="619">
        <v>0</v>
      </c>
      <c r="DW104" s="619">
        <v>0</v>
      </c>
      <c r="DX104" s="619">
        <v>0</v>
      </c>
      <c r="DY104" s="619">
        <v>0</v>
      </c>
      <c r="DZ104" s="619">
        <v>0</v>
      </c>
      <c r="EA104" s="619">
        <v>0</v>
      </c>
      <c r="EB104" s="619">
        <v>0</v>
      </c>
      <c r="EC104" s="619">
        <v>0</v>
      </c>
      <c r="ED104" s="619">
        <v>0</v>
      </c>
      <c r="EE104" s="619">
        <v>0</v>
      </c>
      <c r="FL104" s="619">
        <v>6829.67</v>
      </c>
      <c r="HC104" s="619">
        <v>0</v>
      </c>
      <c r="HJ104" s="619">
        <v>-2192.17</v>
      </c>
      <c r="IJ104" s="619">
        <v>0</v>
      </c>
      <c r="JF104" s="619">
        <v>0</v>
      </c>
      <c r="JL104" s="619">
        <v>0</v>
      </c>
      <c r="LX104" s="619">
        <v>399450.2</v>
      </c>
      <c r="LY104" s="619">
        <v>159398.81</v>
      </c>
      <c r="MT104" s="619">
        <v>0</v>
      </c>
      <c r="NQ104" s="619">
        <v>11095.21</v>
      </c>
      <c r="NX104" s="619">
        <v>0</v>
      </c>
      <c r="OQ104" s="619">
        <v>0</v>
      </c>
      <c r="OR104" s="619">
        <v>0</v>
      </c>
      <c r="OS104" s="619">
        <v>0</v>
      </c>
      <c r="OT104" s="619">
        <v>5862.28</v>
      </c>
      <c r="PC104" s="619">
        <v>204843.94</v>
      </c>
      <c r="PH104" s="619">
        <v>0</v>
      </c>
      <c r="PJ104" s="619">
        <v>0</v>
      </c>
      <c r="PU104" s="619">
        <v>44763.41</v>
      </c>
      <c r="PV104" s="619">
        <v>443288.44</v>
      </c>
      <c r="PW104" s="619">
        <v>39820.06</v>
      </c>
      <c r="PX104" s="619">
        <v>0</v>
      </c>
      <c r="PY104" s="619">
        <v>616839.34</v>
      </c>
      <c r="PZ104" s="619">
        <v>0</v>
      </c>
      <c r="QA104" s="619">
        <v>0</v>
      </c>
      <c r="QB104" s="619">
        <v>43069.27</v>
      </c>
      <c r="QC104" s="619">
        <v>69994.350000000006</v>
      </c>
      <c r="QD104" s="619">
        <v>20748.57</v>
      </c>
      <c r="QE104" s="619">
        <v>217876.4</v>
      </c>
      <c r="QF104" s="619">
        <v>0</v>
      </c>
      <c r="QH104" s="619">
        <v>53125.85</v>
      </c>
      <c r="QI104" s="619">
        <v>19117.96</v>
      </c>
      <c r="QJ104" s="619">
        <v>123238.18</v>
      </c>
      <c r="QK104" s="619">
        <v>19369.52</v>
      </c>
      <c r="QL104" s="619">
        <v>0</v>
      </c>
      <c r="QM104" s="619">
        <v>20364.62</v>
      </c>
      <c r="QN104" s="619">
        <v>156322.81</v>
      </c>
      <c r="QO104" s="619">
        <v>8245.76</v>
      </c>
      <c r="QP104" s="619">
        <v>0</v>
      </c>
      <c r="QQ104" s="619">
        <v>16804.490000000002</v>
      </c>
      <c r="QR104" s="619">
        <v>0</v>
      </c>
      <c r="QS104" s="619">
        <v>7654.97</v>
      </c>
      <c r="QT104" s="619">
        <v>32748.05</v>
      </c>
      <c r="QU104" s="619">
        <v>48118.02</v>
      </c>
      <c r="QZ104" s="619">
        <v>0</v>
      </c>
      <c r="RC104" s="619">
        <v>17556.75</v>
      </c>
      <c r="VM104" s="619">
        <v>0</v>
      </c>
      <c r="WB104" s="619">
        <v>6384.89</v>
      </c>
      <c r="ZF104" s="619">
        <v>40173.980000000003</v>
      </c>
      <c r="AAI104" s="619">
        <v>7676.67</v>
      </c>
      <c r="ABK104" s="619">
        <v>0</v>
      </c>
      <c r="ABY104" s="619">
        <v>0</v>
      </c>
      <c r="ACE104" s="619">
        <v>-5582.29</v>
      </c>
      <c r="ACJ104" s="619">
        <v>2224.5500000000002</v>
      </c>
      <c r="ACN104" s="619">
        <v>941.86</v>
      </c>
      <c r="ADH104" s="619">
        <v>0</v>
      </c>
      <c r="AEA104" s="619">
        <v>9739.2099999999991</v>
      </c>
      <c r="AGC104" s="619">
        <v>0</v>
      </c>
      <c r="AGN104" s="619">
        <v>0</v>
      </c>
      <c r="AGV104" s="619">
        <v>0</v>
      </c>
      <c r="AHT104" s="619">
        <f t="shared" si="79"/>
        <v>2949045.5100000002</v>
      </c>
      <c r="AHV104" s="627" t="s">
        <v>6273</v>
      </c>
      <c r="AHW104" s="627" t="s">
        <v>6142</v>
      </c>
      <c r="AHX104" s="627" t="s">
        <v>6143</v>
      </c>
    </row>
    <row r="105" spans="1:908" x14ac:dyDescent="0.8">
      <c r="A105" s="613" t="str">
        <f t="shared" si="78"/>
        <v>ภาระ</v>
      </c>
      <c r="B105" s="618" t="s">
        <v>6142</v>
      </c>
      <c r="C105" s="619" t="s">
        <v>6143</v>
      </c>
      <c r="D105" s="619">
        <v>2221044.44</v>
      </c>
      <c r="V105" s="619">
        <v>0</v>
      </c>
      <c r="AM105" s="619">
        <v>0</v>
      </c>
      <c r="BI105" s="619">
        <v>0</v>
      </c>
      <c r="BJ105" s="619">
        <v>0</v>
      </c>
      <c r="CG105" s="619">
        <v>0</v>
      </c>
      <c r="CT105" s="619">
        <v>0</v>
      </c>
      <c r="DB105" s="619">
        <v>0</v>
      </c>
      <c r="DC105" s="619">
        <v>0</v>
      </c>
      <c r="DK105" s="619">
        <v>0</v>
      </c>
      <c r="DT105" s="619">
        <v>212500.88</v>
      </c>
      <c r="EA105" s="619">
        <v>43641.75</v>
      </c>
      <c r="EE105" s="619">
        <v>0</v>
      </c>
      <c r="EF105" s="619">
        <v>0</v>
      </c>
      <c r="EN105" s="619">
        <v>0</v>
      </c>
      <c r="FQ105" s="619">
        <v>0</v>
      </c>
      <c r="FW105" s="619">
        <v>251883.78</v>
      </c>
      <c r="GE105" s="619">
        <v>0</v>
      </c>
      <c r="GK105" s="619">
        <v>13000</v>
      </c>
      <c r="GP105" s="619">
        <v>1069.3399999999999</v>
      </c>
      <c r="HJ105" s="619">
        <v>8927.4699999999993</v>
      </c>
      <c r="HK105" s="619">
        <v>0</v>
      </c>
      <c r="HS105" s="619">
        <v>0</v>
      </c>
      <c r="HT105" s="619">
        <v>0</v>
      </c>
      <c r="IT105" s="619">
        <v>0</v>
      </c>
      <c r="IU105" s="619">
        <v>0</v>
      </c>
      <c r="JF105" s="619">
        <v>0</v>
      </c>
      <c r="JG105" s="619">
        <v>0</v>
      </c>
      <c r="JS105" s="619">
        <v>0</v>
      </c>
      <c r="JT105" s="619">
        <v>0</v>
      </c>
      <c r="KR105" s="619">
        <v>0</v>
      </c>
      <c r="KX105" s="619">
        <v>0</v>
      </c>
      <c r="LH105" s="619">
        <v>0</v>
      </c>
      <c r="LI105" s="619">
        <v>0</v>
      </c>
      <c r="LJ105" s="619">
        <v>0</v>
      </c>
      <c r="LK105" s="619">
        <v>0</v>
      </c>
      <c r="LS105" s="619">
        <v>0</v>
      </c>
      <c r="LV105" s="619">
        <v>0</v>
      </c>
      <c r="LW105" s="619">
        <v>0</v>
      </c>
      <c r="LY105" s="619">
        <v>0</v>
      </c>
      <c r="MT105" s="619">
        <v>0</v>
      </c>
      <c r="NH105" s="619">
        <v>0</v>
      </c>
      <c r="NQ105" s="619">
        <v>0</v>
      </c>
      <c r="NX105" s="619">
        <v>0</v>
      </c>
      <c r="ON105" s="619">
        <v>0</v>
      </c>
      <c r="OR105" s="619">
        <v>0</v>
      </c>
      <c r="PC105" s="619">
        <v>78542</v>
      </c>
      <c r="PU105" s="619">
        <v>1332246.83</v>
      </c>
      <c r="QO105" s="619">
        <v>5340</v>
      </c>
      <c r="QU105" s="619">
        <v>304445.3</v>
      </c>
      <c r="RB105" s="619">
        <v>169710</v>
      </c>
      <c r="RC105" s="619">
        <v>319610</v>
      </c>
      <c r="RH105" s="619">
        <v>0</v>
      </c>
      <c r="SB105" s="619">
        <v>900</v>
      </c>
      <c r="SN105" s="619">
        <v>0</v>
      </c>
      <c r="SV105" s="619">
        <v>0</v>
      </c>
      <c r="SY105" s="619">
        <v>0</v>
      </c>
      <c r="TJ105" s="619">
        <v>0</v>
      </c>
      <c r="UK105" s="619">
        <v>0</v>
      </c>
      <c r="UQ105" s="619">
        <v>0</v>
      </c>
      <c r="VM105" s="619">
        <v>0</v>
      </c>
      <c r="VV105" s="619">
        <v>0</v>
      </c>
      <c r="WB105" s="619">
        <v>0</v>
      </c>
      <c r="WQ105" s="619">
        <v>0</v>
      </c>
      <c r="WV105" s="619">
        <v>0</v>
      </c>
      <c r="YF105" s="619">
        <v>0</v>
      </c>
      <c r="YJ105" s="619">
        <v>0</v>
      </c>
      <c r="YW105" s="619">
        <v>0</v>
      </c>
      <c r="ZD105" s="619">
        <v>0</v>
      </c>
      <c r="AAI105" s="619">
        <v>0</v>
      </c>
      <c r="AAS105" s="619">
        <v>71558</v>
      </c>
      <c r="AAV105" s="619">
        <v>51898</v>
      </c>
      <c r="ABA105" s="619">
        <v>52242</v>
      </c>
      <c r="ABH105" s="619">
        <v>0</v>
      </c>
      <c r="ABY105" s="619">
        <v>0</v>
      </c>
      <c r="ACE105" s="619">
        <v>22882</v>
      </c>
      <c r="ACJ105" s="619">
        <v>1240609</v>
      </c>
      <c r="ACQ105" s="619">
        <v>0</v>
      </c>
      <c r="ACR105" s="619">
        <v>0</v>
      </c>
      <c r="ACX105" s="619">
        <v>0</v>
      </c>
      <c r="ADG105" s="619">
        <v>0</v>
      </c>
      <c r="ADH105" s="619">
        <v>0</v>
      </c>
      <c r="ADP105" s="619">
        <v>0</v>
      </c>
      <c r="ADT105" s="619">
        <v>0</v>
      </c>
      <c r="ADZ105" s="619">
        <v>0</v>
      </c>
      <c r="AEA105" s="619">
        <v>2980</v>
      </c>
      <c r="AET105" s="619">
        <v>0</v>
      </c>
      <c r="AEZ105" s="619">
        <v>0</v>
      </c>
      <c r="AFE105" s="619">
        <v>0</v>
      </c>
      <c r="AGC105" s="619">
        <v>0</v>
      </c>
      <c r="AGN105" s="619">
        <v>0</v>
      </c>
      <c r="AGV105" s="619">
        <v>0</v>
      </c>
      <c r="AGW105" s="619">
        <v>0</v>
      </c>
      <c r="AHM105" s="619">
        <v>0</v>
      </c>
      <c r="AHT105" s="619">
        <f t="shared" si="79"/>
        <v>6405030.79</v>
      </c>
      <c r="AHV105" s="627" t="s">
        <v>6273</v>
      </c>
      <c r="AHW105" s="627" t="s">
        <v>6144</v>
      </c>
      <c r="AHX105" s="627" t="s">
        <v>6145</v>
      </c>
    </row>
    <row r="106" spans="1:908" x14ac:dyDescent="0.8">
      <c r="A106" s="613" t="str">
        <f t="shared" si="78"/>
        <v>ภาระ</v>
      </c>
      <c r="B106" s="618" t="s">
        <v>6144</v>
      </c>
      <c r="C106" s="619" t="s">
        <v>6145</v>
      </c>
      <c r="D106" s="619">
        <v>0</v>
      </c>
      <c r="V106" s="619">
        <v>24182.45</v>
      </c>
      <c r="W106" s="619">
        <v>0</v>
      </c>
      <c r="BI106" s="619">
        <v>0</v>
      </c>
      <c r="BJ106" s="619">
        <v>0</v>
      </c>
      <c r="CG106" s="619">
        <v>0</v>
      </c>
      <c r="CT106" s="619">
        <v>0</v>
      </c>
      <c r="DB106" s="619">
        <v>0</v>
      </c>
      <c r="DC106" s="619">
        <v>0</v>
      </c>
      <c r="DK106" s="619">
        <v>0</v>
      </c>
      <c r="DT106" s="619">
        <v>0</v>
      </c>
      <c r="EE106" s="619">
        <v>0</v>
      </c>
      <c r="GE106" s="619">
        <v>0</v>
      </c>
      <c r="HC106" s="619">
        <v>0</v>
      </c>
      <c r="HJ106" s="619">
        <v>-8601.2099999999991</v>
      </c>
      <c r="HS106" s="619">
        <v>-1.1000000000000001E-3</v>
      </c>
      <c r="JF106" s="619">
        <v>0</v>
      </c>
      <c r="JG106" s="619">
        <v>281418.8</v>
      </c>
      <c r="JL106" s="619">
        <v>0</v>
      </c>
      <c r="LH106" s="619">
        <v>0</v>
      </c>
      <c r="LI106" s="619">
        <v>0</v>
      </c>
      <c r="LJ106" s="619">
        <v>0</v>
      </c>
      <c r="LV106" s="619">
        <v>0</v>
      </c>
      <c r="LW106" s="619">
        <v>0</v>
      </c>
      <c r="MT106" s="619">
        <v>0</v>
      </c>
      <c r="NQ106" s="619">
        <v>168468</v>
      </c>
      <c r="NX106" s="619">
        <v>0</v>
      </c>
      <c r="OH106" s="619">
        <v>0</v>
      </c>
      <c r="PC106" s="619">
        <v>609445.62</v>
      </c>
      <c r="PU106" s="619">
        <v>123166.96</v>
      </c>
      <c r="PV106" s="619">
        <v>-314801.57</v>
      </c>
      <c r="QO106" s="619">
        <v>191375.6</v>
      </c>
      <c r="QS106" s="619">
        <v>81386.570000000007</v>
      </c>
      <c r="QU106" s="619">
        <v>399817.69</v>
      </c>
      <c r="RC106" s="619">
        <v>76195.88</v>
      </c>
      <c r="RH106" s="619">
        <v>0</v>
      </c>
      <c r="SB106" s="619">
        <v>968213.49</v>
      </c>
      <c r="UB106" s="619">
        <v>0</v>
      </c>
      <c r="UK106" s="619">
        <v>0</v>
      </c>
      <c r="VM106" s="619">
        <v>0</v>
      </c>
      <c r="VR106" s="619">
        <v>84644.18</v>
      </c>
      <c r="VV106" s="619">
        <v>0</v>
      </c>
      <c r="WB106" s="619">
        <v>2092402.87</v>
      </c>
      <c r="YJ106" s="619">
        <v>0</v>
      </c>
      <c r="YW106" s="619">
        <v>0</v>
      </c>
      <c r="ZF106" s="619">
        <v>112236.9</v>
      </c>
      <c r="AAI106" s="619">
        <v>114404.11</v>
      </c>
      <c r="ABK106" s="619">
        <v>0</v>
      </c>
      <c r="ABY106" s="619">
        <v>0</v>
      </c>
      <c r="ACE106" s="619">
        <v>17815.599999999999</v>
      </c>
      <c r="ACJ106" s="619">
        <v>78418.240000000005</v>
      </c>
      <c r="ACN106" s="619">
        <v>27312.52</v>
      </c>
      <c r="ACP106" s="619">
        <v>38900.99</v>
      </c>
      <c r="ADP106" s="619">
        <v>881835.89</v>
      </c>
      <c r="ADQ106" s="619">
        <v>0</v>
      </c>
      <c r="ADT106" s="619">
        <v>0</v>
      </c>
      <c r="ADZ106" s="619">
        <v>0</v>
      </c>
      <c r="AEA106" s="619">
        <v>196859.18</v>
      </c>
      <c r="AFD106" s="619">
        <v>0</v>
      </c>
      <c r="AFJ106" s="619">
        <v>0</v>
      </c>
      <c r="AGC106" s="619">
        <v>0</v>
      </c>
      <c r="AGN106" s="619">
        <v>0</v>
      </c>
      <c r="AGV106" s="619">
        <v>0</v>
      </c>
      <c r="AHT106" s="619">
        <f t="shared" si="79"/>
        <v>6245098.7588999998</v>
      </c>
      <c r="AHV106" s="627" t="s">
        <v>6273</v>
      </c>
      <c r="AHW106" s="627" t="s">
        <v>6146</v>
      </c>
      <c r="AHX106" s="627" t="s">
        <v>6147</v>
      </c>
    </row>
    <row r="107" spans="1:908" x14ac:dyDescent="0.8">
      <c r="A107" s="613" t="str">
        <f t="shared" si="78"/>
        <v>ภาระ</v>
      </c>
      <c r="B107" s="618" t="s">
        <v>6477</v>
      </c>
      <c r="C107" s="619" t="s">
        <v>6478</v>
      </c>
      <c r="E107" s="619">
        <v>54089</v>
      </c>
      <c r="X107" s="619">
        <v>406384</v>
      </c>
      <c r="AD107" s="619">
        <v>613526.99</v>
      </c>
      <c r="AF107" s="619">
        <v>2307650</v>
      </c>
      <c r="AH107" s="619">
        <v>340635</v>
      </c>
      <c r="AN107" s="619">
        <v>43116</v>
      </c>
      <c r="AP107" s="619">
        <v>97.8</v>
      </c>
      <c r="AT107" s="619">
        <v>680198</v>
      </c>
      <c r="AZ107" s="619">
        <v>32904.839999999997</v>
      </c>
      <c r="BI107" s="619">
        <v>2299308.16</v>
      </c>
      <c r="BU107" s="619">
        <v>982993.8</v>
      </c>
      <c r="CG107" s="619">
        <v>4584213</v>
      </c>
      <c r="CJ107" s="619">
        <v>381580</v>
      </c>
      <c r="CK107" s="619">
        <v>242159.22</v>
      </c>
      <c r="CL107" s="619">
        <v>26222.400000000001</v>
      </c>
      <c r="CN107" s="619">
        <v>179564</v>
      </c>
      <c r="CP107" s="619">
        <v>49980</v>
      </c>
      <c r="CQ107" s="619">
        <v>111855</v>
      </c>
      <c r="CR107" s="619">
        <v>160206</v>
      </c>
      <c r="CS107" s="619">
        <v>32176</v>
      </c>
      <c r="DB107" s="619">
        <v>1550000</v>
      </c>
      <c r="DC107" s="619">
        <v>1950925</v>
      </c>
      <c r="DL107" s="619">
        <v>58781</v>
      </c>
      <c r="DM107" s="619">
        <v>63425</v>
      </c>
      <c r="DR107" s="619">
        <v>156727</v>
      </c>
      <c r="DS107" s="619">
        <v>100728.4</v>
      </c>
      <c r="DW107" s="619">
        <v>333601</v>
      </c>
      <c r="EE107" s="619">
        <v>5634117.7699999996</v>
      </c>
      <c r="EF107" s="619">
        <v>68223</v>
      </c>
      <c r="EI107" s="619">
        <v>43524</v>
      </c>
      <c r="ET107" s="619">
        <v>39200</v>
      </c>
      <c r="FD107" s="619">
        <v>128404</v>
      </c>
      <c r="FI107" s="619">
        <v>67340</v>
      </c>
      <c r="GD107" s="619">
        <v>270</v>
      </c>
      <c r="GE107" s="619">
        <v>609089.26</v>
      </c>
      <c r="GK107" s="619">
        <v>13251</v>
      </c>
      <c r="GM107" s="619">
        <v>0</v>
      </c>
      <c r="IK107" s="619">
        <v>0</v>
      </c>
      <c r="IO107" s="619">
        <v>84700</v>
      </c>
      <c r="JG107" s="619">
        <v>275745</v>
      </c>
      <c r="JH107" s="619">
        <v>67246.210000000006</v>
      </c>
      <c r="JL107" s="619">
        <v>391741.5</v>
      </c>
      <c r="JP107" s="619">
        <v>358310</v>
      </c>
      <c r="JS107" s="619">
        <v>74016</v>
      </c>
      <c r="KS107" s="619">
        <v>16488</v>
      </c>
      <c r="KV107" s="619">
        <v>64209</v>
      </c>
      <c r="KW107" s="619">
        <v>30360</v>
      </c>
      <c r="KZ107" s="619">
        <v>598331</v>
      </c>
      <c r="MD107" s="619">
        <v>50143</v>
      </c>
      <c r="MP107" s="619">
        <v>897613</v>
      </c>
      <c r="MQ107" s="619">
        <v>6316</v>
      </c>
      <c r="MR107" s="619">
        <v>66928</v>
      </c>
      <c r="NE107" s="619">
        <v>7872152.0099999998</v>
      </c>
      <c r="NH107" s="619">
        <v>200659.24</v>
      </c>
      <c r="NL107" s="619">
        <v>331058</v>
      </c>
      <c r="NQ107" s="619">
        <v>81593</v>
      </c>
      <c r="OC107" s="619">
        <v>256241</v>
      </c>
      <c r="OR107" s="619">
        <v>32950</v>
      </c>
      <c r="OT107" s="619">
        <v>90835.42</v>
      </c>
      <c r="OU107" s="619">
        <v>450702.18</v>
      </c>
      <c r="OZ107" s="619">
        <v>23105</v>
      </c>
      <c r="PB107" s="619">
        <v>0</v>
      </c>
      <c r="PD107" s="619">
        <v>1144316</v>
      </c>
      <c r="PL107" s="619">
        <v>28414.92</v>
      </c>
      <c r="PP107" s="619">
        <v>0</v>
      </c>
      <c r="RJ107" s="619">
        <v>42328</v>
      </c>
      <c r="SA107" s="619">
        <v>3672</v>
      </c>
      <c r="SB107" s="619">
        <v>20771</v>
      </c>
      <c r="SG107" s="619">
        <v>315776.28000000003</v>
      </c>
      <c r="SX107" s="619">
        <v>0</v>
      </c>
      <c r="TG107" s="619">
        <v>143184</v>
      </c>
      <c r="TQ107" s="619">
        <v>107850.27</v>
      </c>
      <c r="UI107" s="619">
        <v>10852</v>
      </c>
      <c r="WC107" s="619">
        <v>120265</v>
      </c>
      <c r="WG107" s="619">
        <v>13500</v>
      </c>
      <c r="WJ107" s="619">
        <v>59311</v>
      </c>
      <c r="XH107" s="619">
        <v>0</v>
      </c>
      <c r="XP107" s="619">
        <v>6600</v>
      </c>
      <c r="XV107" s="619">
        <v>0</v>
      </c>
      <c r="XY107" s="619">
        <v>67041.33</v>
      </c>
      <c r="XZ107" s="619">
        <v>77086</v>
      </c>
      <c r="YE107" s="619">
        <v>2400</v>
      </c>
      <c r="ZG107" s="619">
        <v>0</v>
      </c>
      <c r="ZM107" s="619">
        <v>0</v>
      </c>
      <c r="ABJ107" s="619">
        <v>18322</v>
      </c>
      <c r="ABQ107" s="619">
        <v>53270</v>
      </c>
      <c r="ABY107" s="619">
        <v>55644.93</v>
      </c>
      <c r="ADT107" s="619">
        <v>0</v>
      </c>
      <c r="ADU107" s="619">
        <v>9000</v>
      </c>
      <c r="AEB107" s="619">
        <v>1540648.64</v>
      </c>
      <c r="AEG107" s="619">
        <v>406583</v>
      </c>
      <c r="AEK107" s="619">
        <v>38506.07</v>
      </c>
      <c r="AET107" s="619">
        <v>2353369.66</v>
      </c>
      <c r="AFE107" s="619">
        <v>0</v>
      </c>
      <c r="AFF107" s="619">
        <v>136500</v>
      </c>
      <c r="AFL107" s="619">
        <v>105000</v>
      </c>
      <c r="AFM107" s="619">
        <v>0</v>
      </c>
      <c r="AFP107" s="619">
        <v>71426</v>
      </c>
      <c r="AFS107" s="619">
        <v>296035</v>
      </c>
      <c r="AFT107" s="619">
        <v>165472</v>
      </c>
      <c r="AFV107" s="619">
        <v>509738.37</v>
      </c>
      <c r="AFW107" s="619">
        <v>52378.53</v>
      </c>
      <c r="AFX107" s="619">
        <v>348874</v>
      </c>
      <c r="AFY107" s="619">
        <v>2469994.34</v>
      </c>
      <c r="AGC107" s="619">
        <v>431332.57</v>
      </c>
      <c r="AGM107" s="619">
        <v>126255.9</v>
      </c>
      <c r="AGT107" s="619">
        <v>1240</v>
      </c>
      <c r="AGU107" s="619">
        <v>376370</v>
      </c>
      <c r="AGV107" s="619">
        <v>1726850.09</v>
      </c>
      <c r="AHA107" s="619">
        <v>4299896.7</v>
      </c>
      <c r="AHT107" s="619">
        <f t="shared" si="79"/>
        <v>54423983.800000012</v>
      </c>
      <c r="AHV107" s="627" t="s">
        <v>6273</v>
      </c>
      <c r="AHW107" s="627" t="s">
        <v>6148</v>
      </c>
      <c r="AHX107" s="627" t="s">
        <v>6149</v>
      </c>
    </row>
    <row r="108" spans="1:908" x14ac:dyDescent="0.8">
      <c r="A108" s="613" t="str">
        <f t="shared" si="78"/>
        <v>ภาระ</v>
      </c>
      <c r="B108" s="618" t="s">
        <v>6479</v>
      </c>
      <c r="C108" s="619" t="s">
        <v>6153</v>
      </c>
      <c r="E108" s="619">
        <v>120136</v>
      </c>
      <c r="H108" s="619">
        <v>364980</v>
      </c>
      <c r="P108" s="619">
        <v>0</v>
      </c>
      <c r="Q108" s="619">
        <v>148712.5</v>
      </c>
      <c r="R108" s="619">
        <v>64509</v>
      </c>
      <c r="U108" s="619">
        <v>68355</v>
      </c>
      <c r="W108" s="619">
        <v>256954.5</v>
      </c>
      <c r="Y108" s="619">
        <v>368309.65</v>
      </c>
      <c r="Z108" s="619">
        <v>173219</v>
      </c>
      <c r="AK108" s="619">
        <v>118882.34</v>
      </c>
      <c r="AO108" s="619">
        <v>278459.17</v>
      </c>
      <c r="AT108" s="619">
        <v>1984985</v>
      </c>
      <c r="AX108" s="619">
        <v>130350</v>
      </c>
      <c r="BB108" s="619">
        <v>9120</v>
      </c>
      <c r="BF108" s="619">
        <v>526350</v>
      </c>
      <c r="BG108" s="619">
        <v>9000</v>
      </c>
      <c r="BO108" s="619">
        <v>95422.5</v>
      </c>
      <c r="BP108" s="619">
        <v>14620</v>
      </c>
      <c r="BQ108" s="619">
        <v>106357.5</v>
      </c>
      <c r="BV108" s="619">
        <v>163378</v>
      </c>
      <c r="BX108" s="619">
        <v>81315</v>
      </c>
      <c r="BY108" s="619">
        <v>105931</v>
      </c>
      <c r="CD108" s="619">
        <v>163471</v>
      </c>
      <c r="CG108" s="619">
        <v>1471015.5</v>
      </c>
      <c r="CH108" s="619">
        <v>160933.5</v>
      </c>
      <c r="CI108" s="619">
        <v>516958.75</v>
      </c>
      <c r="CJ108" s="619">
        <v>323450</v>
      </c>
      <c r="CK108" s="619">
        <v>31680</v>
      </c>
      <c r="CN108" s="619">
        <v>222375</v>
      </c>
      <c r="CQ108" s="619">
        <v>161760.25</v>
      </c>
      <c r="CR108" s="619">
        <v>43230</v>
      </c>
      <c r="CS108" s="619">
        <v>49495</v>
      </c>
      <c r="CT108" s="619">
        <v>105320</v>
      </c>
      <c r="CW108" s="619">
        <v>335848</v>
      </c>
      <c r="CY108" s="619">
        <v>463395</v>
      </c>
      <c r="CZ108" s="619">
        <v>70400</v>
      </c>
      <c r="DM108" s="619">
        <v>0</v>
      </c>
      <c r="DN108" s="619">
        <v>69095</v>
      </c>
      <c r="DQ108" s="619">
        <v>209140.53</v>
      </c>
      <c r="DS108" s="619">
        <v>247198</v>
      </c>
      <c r="DV108" s="619">
        <v>135385</v>
      </c>
      <c r="DY108" s="619">
        <v>0</v>
      </c>
      <c r="EE108" s="619">
        <v>730990</v>
      </c>
      <c r="EI108" s="619">
        <v>131625</v>
      </c>
      <c r="EJ108" s="619">
        <v>0</v>
      </c>
      <c r="EM108" s="619">
        <v>0</v>
      </c>
      <c r="ET108" s="619">
        <v>242552</v>
      </c>
      <c r="EU108" s="619">
        <v>100560</v>
      </c>
      <c r="EW108" s="619">
        <v>764141.24</v>
      </c>
      <c r="FD108" s="619">
        <v>240540</v>
      </c>
      <c r="FE108" s="619">
        <v>55436</v>
      </c>
      <c r="FV108" s="619">
        <v>37440</v>
      </c>
      <c r="FX108" s="619">
        <v>0</v>
      </c>
      <c r="FY108" s="619">
        <v>225212.5</v>
      </c>
      <c r="GS108" s="619">
        <v>8400</v>
      </c>
      <c r="GW108" s="619">
        <v>153185.5</v>
      </c>
      <c r="HG108" s="619">
        <v>75600</v>
      </c>
      <c r="HI108" s="619">
        <v>96850</v>
      </c>
      <c r="HJ108" s="619">
        <v>2829814</v>
      </c>
      <c r="HN108" s="619">
        <v>368795</v>
      </c>
      <c r="HU108" s="619">
        <v>24253</v>
      </c>
      <c r="HX108" s="619">
        <v>60052.5</v>
      </c>
      <c r="HY108" s="619">
        <v>324459</v>
      </c>
      <c r="HZ108" s="619">
        <v>46010</v>
      </c>
      <c r="IF108" s="619">
        <v>501164.5</v>
      </c>
      <c r="IH108" s="619">
        <v>100750</v>
      </c>
      <c r="IR108" s="619">
        <v>0</v>
      </c>
      <c r="IU108" s="619">
        <v>0</v>
      </c>
      <c r="JE108" s="619">
        <v>29480</v>
      </c>
      <c r="JF108" s="619">
        <v>964623</v>
      </c>
      <c r="JL108" s="619">
        <v>628350</v>
      </c>
      <c r="JM108" s="619">
        <v>268555</v>
      </c>
      <c r="JR108" s="619">
        <v>79640</v>
      </c>
      <c r="KB108" s="619">
        <v>136840</v>
      </c>
      <c r="KE108" s="619">
        <v>91740</v>
      </c>
      <c r="KH108" s="619">
        <v>296995</v>
      </c>
      <c r="KK108" s="619">
        <v>389538.75</v>
      </c>
      <c r="KR108" s="619">
        <v>2242125</v>
      </c>
      <c r="KU108" s="619">
        <v>529700</v>
      </c>
      <c r="KW108" s="619">
        <v>210240</v>
      </c>
      <c r="LR108" s="619">
        <v>68240</v>
      </c>
      <c r="LW108" s="619">
        <v>0</v>
      </c>
      <c r="LX108" s="619">
        <v>127400</v>
      </c>
      <c r="LY108" s="619">
        <v>387470</v>
      </c>
      <c r="LZ108" s="619">
        <v>149746</v>
      </c>
      <c r="MA108" s="619">
        <v>278186</v>
      </c>
      <c r="MB108" s="619">
        <v>106825</v>
      </c>
      <c r="MD108" s="619">
        <v>161310</v>
      </c>
      <c r="ME108" s="619">
        <v>251940</v>
      </c>
      <c r="MF108" s="619">
        <v>229810</v>
      </c>
      <c r="MH108" s="619">
        <v>1609256</v>
      </c>
      <c r="MI108" s="619">
        <v>129860</v>
      </c>
      <c r="MP108" s="619">
        <v>73260</v>
      </c>
      <c r="MR108" s="619">
        <v>13760</v>
      </c>
      <c r="MW108" s="619">
        <v>538680</v>
      </c>
      <c r="MX108" s="619">
        <v>1525303.27</v>
      </c>
      <c r="MZ108" s="619">
        <v>517587</v>
      </c>
      <c r="NB108" s="619">
        <v>948179.63</v>
      </c>
      <c r="NC108" s="619">
        <v>61066</v>
      </c>
      <c r="NJ108" s="619">
        <v>236619</v>
      </c>
      <c r="NQ108" s="619">
        <v>560900</v>
      </c>
      <c r="NU108" s="619">
        <v>170655</v>
      </c>
      <c r="NZ108" s="619">
        <v>147631</v>
      </c>
      <c r="OA108" s="619">
        <v>0</v>
      </c>
      <c r="OP108" s="619">
        <v>0</v>
      </c>
      <c r="OR108" s="619">
        <v>161503</v>
      </c>
      <c r="OS108" s="619">
        <v>120000</v>
      </c>
      <c r="PC108" s="619">
        <v>450311.16</v>
      </c>
      <c r="PK108" s="619">
        <v>184159</v>
      </c>
      <c r="PR108" s="619">
        <v>164844</v>
      </c>
      <c r="PT108" s="619">
        <v>523742.5</v>
      </c>
      <c r="PV108" s="619">
        <v>872815</v>
      </c>
      <c r="QD108" s="619">
        <v>79720</v>
      </c>
      <c r="QE108" s="619">
        <v>381480</v>
      </c>
      <c r="QF108" s="619">
        <v>73170</v>
      </c>
      <c r="QQ108" s="619">
        <v>190422</v>
      </c>
      <c r="QS108" s="619">
        <v>94092</v>
      </c>
      <c r="QX108" s="619">
        <v>123420</v>
      </c>
      <c r="QY108" s="619">
        <v>0</v>
      </c>
      <c r="QZ108" s="619">
        <v>580531</v>
      </c>
      <c r="RA108" s="619">
        <v>388300</v>
      </c>
      <c r="RE108" s="619">
        <v>168030</v>
      </c>
      <c r="RF108" s="619">
        <v>395880</v>
      </c>
      <c r="RH108" s="619">
        <v>2378699</v>
      </c>
      <c r="RI108" s="619">
        <v>780000</v>
      </c>
      <c r="RL108" s="619">
        <v>111595</v>
      </c>
      <c r="RM108" s="619">
        <v>321657</v>
      </c>
      <c r="RO108" s="619">
        <v>54704</v>
      </c>
      <c r="RR108" s="619">
        <v>677089.5</v>
      </c>
      <c r="RT108" s="619">
        <v>236400</v>
      </c>
      <c r="RU108" s="619">
        <v>278480</v>
      </c>
      <c r="RW108" s="619">
        <v>105050</v>
      </c>
      <c r="RX108" s="619">
        <v>154940</v>
      </c>
      <c r="RY108" s="619">
        <v>92840</v>
      </c>
      <c r="SA108" s="619">
        <v>127860</v>
      </c>
      <c r="SB108" s="619">
        <v>63666.91</v>
      </c>
      <c r="SC108" s="619">
        <v>0</v>
      </c>
      <c r="SN108" s="619">
        <v>1128422.8</v>
      </c>
      <c r="SW108" s="619">
        <v>151800</v>
      </c>
      <c r="SX108" s="619">
        <v>461055</v>
      </c>
      <c r="SY108" s="619">
        <v>380016</v>
      </c>
      <c r="SZ108" s="619">
        <v>217760</v>
      </c>
      <c r="TC108" s="619">
        <v>652310</v>
      </c>
      <c r="TD108" s="619">
        <v>210700</v>
      </c>
      <c r="TF108" s="619">
        <v>100515</v>
      </c>
      <c r="TG108" s="619">
        <v>353993</v>
      </c>
      <c r="TI108" s="619">
        <v>61600</v>
      </c>
      <c r="TL108" s="619">
        <v>18195</v>
      </c>
      <c r="TV108" s="619">
        <v>19800</v>
      </c>
      <c r="TX108" s="619">
        <v>0</v>
      </c>
      <c r="UB108" s="619">
        <v>1500000</v>
      </c>
      <c r="UC108" s="619">
        <v>412642</v>
      </c>
      <c r="UE108" s="619">
        <v>88520</v>
      </c>
      <c r="UM108" s="619">
        <v>95454</v>
      </c>
      <c r="UN108" s="619">
        <v>144862</v>
      </c>
      <c r="UQ108" s="619">
        <v>1477160</v>
      </c>
      <c r="UZ108" s="619">
        <v>7484</v>
      </c>
      <c r="VA108" s="619">
        <v>410985</v>
      </c>
      <c r="VC108" s="619">
        <v>145556</v>
      </c>
      <c r="VD108" s="619">
        <v>341140</v>
      </c>
      <c r="VE108" s="619">
        <v>133030</v>
      </c>
      <c r="VH108" s="619">
        <v>89930</v>
      </c>
      <c r="VN108" s="619">
        <v>54737</v>
      </c>
      <c r="WC108" s="619">
        <v>324593.78000000003</v>
      </c>
      <c r="WF108" s="619">
        <v>100960</v>
      </c>
      <c r="WH108" s="619">
        <v>96030</v>
      </c>
      <c r="WI108" s="619">
        <v>288942</v>
      </c>
      <c r="WJ108" s="619">
        <v>28811</v>
      </c>
      <c r="WK108" s="619">
        <v>128020</v>
      </c>
      <c r="WL108" s="619">
        <v>33098</v>
      </c>
      <c r="WT108" s="619">
        <v>28110</v>
      </c>
      <c r="WU108" s="619">
        <v>67960</v>
      </c>
      <c r="XB108" s="619">
        <v>103180</v>
      </c>
      <c r="XC108" s="619">
        <v>53185</v>
      </c>
      <c r="XE108" s="619">
        <v>114228</v>
      </c>
      <c r="XG108" s="619">
        <v>73700</v>
      </c>
      <c r="XI108" s="619">
        <v>384015</v>
      </c>
      <c r="XJ108" s="619">
        <v>335159.05</v>
      </c>
      <c r="XL108" s="619">
        <v>837996.25</v>
      </c>
      <c r="XM108" s="619">
        <v>54344</v>
      </c>
      <c r="XN108" s="619">
        <v>120120</v>
      </c>
      <c r="XP108" s="619">
        <v>115315</v>
      </c>
      <c r="XS108" s="619">
        <v>129940</v>
      </c>
      <c r="XU108" s="619">
        <v>37222</v>
      </c>
      <c r="XZ108" s="619">
        <v>32121.73</v>
      </c>
      <c r="YC108" s="619">
        <v>38873</v>
      </c>
      <c r="YF108" s="619">
        <v>4046079.6</v>
      </c>
      <c r="YG108" s="619">
        <v>35520</v>
      </c>
      <c r="YH108" s="619">
        <v>92350</v>
      </c>
      <c r="YJ108" s="619">
        <v>0</v>
      </c>
      <c r="YK108" s="619">
        <v>150149</v>
      </c>
      <c r="YP108" s="619">
        <v>267540</v>
      </c>
      <c r="YX108" s="619">
        <v>235875</v>
      </c>
      <c r="ZA108" s="619">
        <v>0</v>
      </c>
      <c r="ZE108" s="619">
        <v>86100</v>
      </c>
      <c r="ZK108" s="619">
        <v>19460</v>
      </c>
      <c r="ZM108" s="619">
        <v>4200000</v>
      </c>
      <c r="AAF108" s="619">
        <v>0</v>
      </c>
      <c r="AAJ108" s="619">
        <v>160860</v>
      </c>
      <c r="ABQ108" s="619">
        <v>104078.5</v>
      </c>
      <c r="ABS108" s="619">
        <v>0</v>
      </c>
      <c r="ABT108" s="619">
        <v>159620</v>
      </c>
      <c r="ABV108" s="619">
        <v>44280</v>
      </c>
      <c r="ABW108" s="619">
        <v>226080</v>
      </c>
      <c r="ABY108" s="619">
        <v>0</v>
      </c>
      <c r="ACW108" s="619">
        <v>850136.71</v>
      </c>
      <c r="ACY108" s="619">
        <v>45550</v>
      </c>
      <c r="ADL108" s="619">
        <v>7350</v>
      </c>
      <c r="ADR108" s="619">
        <v>641609</v>
      </c>
      <c r="AEB108" s="619">
        <v>2094690</v>
      </c>
      <c r="AEG108" s="619">
        <v>127271.34</v>
      </c>
      <c r="AEN108" s="619">
        <v>267520</v>
      </c>
      <c r="AEP108" s="619">
        <v>176492</v>
      </c>
      <c r="AET108" s="619">
        <v>1522154.64</v>
      </c>
      <c r="AEU108" s="619">
        <v>225990</v>
      </c>
      <c r="AEV108" s="619">
        <v>343318</v>
      </c>
      <c r="AEY108" s="619">
        <v>480000</v>
      </c>
      <c r="AFA108" s="619">
        <v>232910</v>
      </c>
      <c r="AFB108" s="619">
        <v>368132</v>
      </c>
      <c r="AFC108" s="619">
        <v>325283</v>
      </c>
      <c r="AFG108" s="619">
        <v>0</v>
      </c>
      <c r="AFI108" s="619">
        <v>141814</v>
      </c>
      <c r="AGD108" s="619">
        <v>73920</v>
      </c>
      <c r="AGF108" s="619">
        <v>142992</v>
      </c>
      <c r="AGG108" s="619">
        <v>0</v>
      </c>
      <c r="AGH108" s="619">
        <v>84230</v>
      </c>
      <c r="AGJ108" s="619">
        <v>29440</v>
      </c>
      <c r="AGV108" s="619">
        <v>0</v>
      </c>
      <c r="AGW108" s="619">
        <v>1097733</v>
      </c>
      <c r="AHC108" s="619">
        <v>0</v>
      </c>
      <c r="AHO108" s="619">
        <v>53580</v>
      </c>
      <c r="AHP108" s="619">
        <v>104770</v>
      </c>
      <c r="AHS108" s="613">
        <v>188596.5</v>
      </c>
      <c r="AHT108" s="619">
        <f t="shared" si="79"/>
        <v>73221303.549999997</v>
      </c>
      <c r="AHV108" s="627" t="s">
        <v>6273</v>
      </c>
      <c r="AHW108" s="627" t="s">
        <v>6150</v>
      </c>
      <c r="AHX108" s="627" t="s">
        <v>6151</v>
      </c>
    </row>
    <row r="109" spans="1:908" x14ac:dyDescent="0.8">
      <c r="A109" s="613" t="str">
        <f t="shared" si="78"/>
        <v>ภาระ</v>
      </c>
      <c r="B109" s="618" t="s">
        <v>6480</v>
      </c>
      <c r="C109" s="619" t="s">
        <v>6155</v>
      </c>
      <c r="H109" s="619">
        <v>11440</v>
      </c>
      <c r="R109" s="619">
        <v>37306</v>
      </c>
      <c r="U109" s="619">
        <v>32860</v>
      </c>
      <c r="W109" s="619">
        <v>48212</v>
      </c>
      <c r="Z109" s="619">
        <v>52070</v>
      </c>
      <c r="AT109" s="619">
        <v>1189225</v>
      </c>
      <c r="AX109" s="619">
        <v>44970</v>
      </c>
      <c r="BB109" s="619">
        <v>104371</v>
      </c>
      <c r="BF109" s="619">
        <v>87780</v>
      </c>
      <c r="BK109" s="619">
        <v>285796.21000000002</v>
      </c>
      <c r="BN109" s="619">
        <v>285984.75</v>
      </c>
      <c r="BO109" s="619">
        <v>39040</v>
      </c>
      <c r="BP109" s="619">
        <v>43560</v>
      </c>
      <c r="BQ109" s="619">
        <v>27530</v>
      </c>
      <c r="BV109" s="619">
        <v>200404</v>
      </c>
      <c r="BX109" s="619">
        <v>158540</v>
      </c>
      <c r="BY109" s="619">
        <v>28372</v>
      </c>
      <c r="CD109" s="619">
        <v>52017</v>
      </c>
      <c r="CG109" s="619">
        <v>433080</v>
      </c>
      <c r="CH109" s="619">
        <v>78318.63</v>
      </c>
      <c r="CI109" s="619">
        <v>65905</v>
      </c>
      <c r="CJ109" s="619">
        <v>60760</v>
      </c>
      <c r="CK109" s="619">
        <v>21120</v>
      </c>
      <c r="CN109" s="619">
        <v>77550</v>
      </c>
      <c r="CP109" s="619">
        <v>46582.5</v>
      </c>
      <c r="CR109" s="619">
        <v>29040</v>
      </c>
      <c r="CS109" s="619">
        <v>50317</v>
      </c>
      <c r="CW109" s="619">
        <v>51965</v>
      </c>
      <c r="CY109" s="619">
        <v>48070</v>
      </c>
      <c r="CZ109" s="619">
        <v>28754</v>
      </c>
      <c r="DM109" s="619">
        <v>0</v>
      </c>
      <c r="DN109" s="619">
        <v>39420</v>
      </c>
      <c r="DQ109" s="619">
        <v>71820</v>
      </c>
      <c r="DS109" s="619">
        <v>107724</v>
      </c>
      <c r="EE109" s="619">
        <v>177380</v>
      </c>
      <c r="EJ109" s="619">
        <v>0</v>
      </c>
      <c r="ET109" s="619">
        <v>73720</v>
      </c>
      <c r="EW109" s="619">
        <v>186072.62</v>
      </c>
      <c r="FD109" s="619">
        <v>43890</v>
      </c>
      <c r="FE109" s="619">
        <v>29400</v>
      </c>
      <c r="FV109" s="619">
        <v>0</v>
      </c>
      <c r="FX109" s="619">
        <v>0</v>
      </c>
      <c r="FY109" s="619">
        <v>23320</v>
      </c>
      <c r="GS109" s="619">
        <v>7800</v>
      </c>
      <c r="GW109" s="619">
        <v>56580</v>
      </c>
      <c r="HI109" s="619">
        <v>23071</v>
      </c>
      <c r="HQ109" s="619">
        <v>1575</v>
      </c>
      <c r="HU109" s="619">
        <v>53490</v>
      </c>
      <c r="HX109" s="619">
        <v>136683</v>
      </c>
      <c r="HY109" s="619">
        <v>36409</v>
      </c>
      <c r="HZ109" s="619">
        <v>100185</v>
      </c>
      <c r="IF109" s="619">
        <v>40018</v>
      </c>
      <c r="IH109" s="619">
        <v>22880</v>
      </c>
      <c r="IR109" s="619">
        <v>0</v>
      </c>
      <c r="IU109" s="619">
        <v>0</v>
      </c>
      <c r="JL109" s="619">
        <v>724545</v>
      </c>
      <c r="JM109" s="619">
        <v>57600</v>
      </c>
      <c r="JP109" s="619">
        <v>59280</v>
      </c>
      <c r="KE109" s="619">
        <v>116140</v>
      </c>
      <c r="KH109" s="619">
        <v>119345</v>
      </c>
      <c r="KK109" s="619">
        <v>24200</v>
      </c>
      <c r="KU109" s="619">
        <v>220280</v>
      </c>
      <c r="LR109" s="619">
        <v>64896.68</v>
      </c>
      <c r="LW109" s="619">
        <v>0</v>
      </c>
      <c r="LY109" s="619">
        <v>263632.25</v>
      </c>
      <c r="LZ109" s="619">
        <v>145596</v>
      </c>
      <c r="MA109" s="619">
        <v>55176</v>
      </c>
      <c r="MB109" s="619">
        <v>138705</v>
      </c>
      <c r="MH109" s="619">
        <v>658995</v>
      </c>
      <c r="MI109" s="619">
        <v>6600</v>
      </c>
      <c r="MP109" s="619">
        <v>36850</v>
      </c>
      <c r="MR109" s="619">
        <v>0</v>
      </c>
      <c r="MS109" s="619">
        <v>47500</v>
      </c>
      <c r="MZ109" s="619">
        <v>160443</v>
      </c>
      <c r="NB109" s="619">
        <v>212560</v>
      </c>
      <c r="NC109" s="619">
        <v>43688</v>
      </c>
      <c r="NJ109" s="619">
        <v>125094.5</v>
      </c>
      <c r="NQ109" s="619">
        <v>238400</v>
      </c>
      <c r="NU109" s="619">
        <v>4180</v>
      </c>
      <c r="NZ109" s="619">
        <v>13818</v>
      </c>
      <c r="OP109" s="619">
        <v>0</v>
      </c>
      <c r="OR109" s="619">
        <v>15256</v>
      </c>
      <c r="OS109" s="619">
        <v>29614</v>
      </c>
      <c r="OX109" s="619">
        <v>15180</v>
      </c>
      <c r="PC109" s="619">
        <v>485442.73</v>
      </c>
      <c r="PK109" s="619">
        <v>76760</v>
      </c>
      <c r="PR109" s="619">
        <v>7840</v>
      </c>
      <c r="PT109" s="619">
        <v>36960</v>
      </c>
      <c r="PV109" s="619">
        <v>363576</v>
      </c>
      <c r="QD109" s="619">
        <v>67100</v>
      </c>
      <c r="QE109" s="619">
        <v>88700</v>
      </c>
      <c r="QF109" s="619">
        <v>6600</v>
      </c>
      <c r="QP109" s="619">
        <v>2200</v>
      </c>
      <c r="QS109" s="619">
        <v>87086</v>
      </c>
      <c r="QX109" s="619">
        <v>32560</v>
      </c>
      <c r="QZ109" s="619">
        <v>202313</v>
      </c>
      <c r="RE109" s="619">
        <v>95295</v>
      </c>
      <c r="RF109" s="619">
        <v>125335</v>
      </c>
      <c r="RH109" s="619">
        <v>1578449</v>
      </c>
      <c r="RL109" s="619">
        <v>363860</v>
      </c>
      <c r="RM109" s="619">
        <v>99313.5</v>
      </c>
      <c r="RO109" s="619">
        <v>79862</v>
      </c>
      <c r="RR109" s="619">
        <v>163036</v>
      </c>
      <c r="RT109" s="619">
        <v>26400</v>
      </c>
      <c r="RW109" s="619">
        <v>101595.5</v>
      </c>
      <c r="SA109" s="619">
        <v>19019</v>
      </c>
      <c r="SB109" s="619">
        <v>24890</v>
      </c>
      <c r="SD109" s="619">
        <v>360770</v>
      </c>
      <c r="SN109" s="619">
        <v>548043.12</v>
      </c>
      <c r="SW109" s="619">
        <v>55123</v>
      </c>
      <c r="SX109" s="619">
        <v>27100</v>
      </c>
      <c r="SY109" s="619">
        <v>27660</v>
      </c>
      <c r="TE109" s="619">
        <v>4225</v>
      </c>
      <c r="TF109" s="619">
        <v>291357</v>
      </c>
      <c r="TG109" s="619">
        <v>38600</v>
      </c>
      <c r="TI109" s="619">
        <v>184120</v>
      </c>
      <c r="TV109" s="619">
        <v>13200</v>
      </c>
      <c r="TX109" s="619">
        <v>0</v>
      </c>
      <c r="UB109" s="619">
        <v>550000</v>
      </c>
      <c r="UC109" s="619">
        <v>61760</v>
      </c>
      <c r="UE109" s="619">
        <v>294050</v>
      </c>
      <c r="UM109" s="619">
        <v>13166</v>
      </c>
      <c r="UN109" s="619">
        <v>14000</v>
      </c>
      <c r="UZ109" s="619">
        <v>4550</v>
      </c>
      <c r="VC109" s="619">
        <v>34234</v>
      </c>
      <c r="VD109" s="619">
        <v>177760</v>
      </c>
      <c r="VH109" s="619">
        <v>22200</v>
      </c>
      <c r="VN109" s="619">
        <v>58370</v>
      </c>
      <c r="WC109" s="619">
        <v>260805</v>
      </c>
      <c r="WH109" s="619">
        <v>29040</v>
      </c>
      <c r="WI109" s="619">
        <v>44203</v>
      </c>
      <c r="WJ109" s="619">
        <v>41525</v>
      </c>
      <c r="WK109" s="619">
        <v>53106</v>
      </c>
      <c r="WT109" s="619">
        <v>42152.5</v>
      </c>
      <c r="WU109" s="619">
        <v>8840</v>
      </c>
      <c r="WY109" s="619">
        <v>0</v>
      </c>
      <c r="XB109" s="619">
        <v>28430</v>
      </c>
      <c r="XC109" s="619">
        <v>32325</v>
      </c>
      <c r="XE109" s="619">
        <v>43005</v>
      </c>
      <c r="XI109" s="619">
        <v>32965</v>
      </c>
      <c r="XM109" s="619">
        <v>600</v>
      </c>
      <c r="XN109" s="619">
        <v>80380</v>
      </c>
      <c r="XP109" s="619">
        <v>9240</v>
      </c>
      <c r="XS109" s="619">
        <v>0</v>
      </c>
      <c r="XU109" s="619">
        <v>12540</v>
      </c>
      <c r="XZ109" s="619">
        <v>3600</v>
      </c>
      <c r="YC109" s="619">
        <v>8360</v>
      </c>
      <c r="YG109" s="619">
        <v>7040</v>
      </c>
      <c r="YJ109" s="619">
        <v>0</v>
      </c>
      <c r="YK109" s="619">
        <v>81927.5</v>
      </c>
      <c r="YP109" s="619">
        <v>366350</v>
      </c>
      <c r="YX109" s="619">
        <v>77559</v>
      </c>
      <c r="ZE109" s="619">
        <v>125820</v>
      </c>
      <c r="AAF109" s="619">
        <v>0</v>
      </c>
      <c r="AAJ109" s="619">
        <v>62400</v>
      </c>
      <c r="AAM109" s="619">
        <v>98497</v>
      </c>
      <c r="AAW109" s="619">
        <v>74690</v>
      </c>
      <c r="ABQ109" s="619">
        <v>169757.5</v>
      </c>
      <c r="ABT109" s="619">
        <v>95400</v>
      </c>
      <c r="ABV109" s="619">
        <v>64460</v>
      </c>
      <c r="ABW109" s="619">
        <v>29480</v>
      </c>
      <c r="ACW109" s="619">
        <v>76114</v>
      </c>
      <c r="ACY109" s="619">
        <v>28600</v>
      </c>
      <c r="ADR109" s="619">
        <v>360806</v>
      </c>
      <c r="AEB109" s="619">
        <v>499156.5</v>
      </c>
      <c r="AEG109" s="619">
        <v>33016.67</v>
      </c>
      <c r="AEO109" s="619">
        <v>35332</v>
      </c>
      <c r="AEP109" s="619">
        <v>128530</v>
      </c>
      <c r="AET109" s="619">
        <v>214832</v>
      </c>
      <c r="AEU109" s="619">
        <v>96430</v>
      </c>
      <c r="AEV109" s="619">
        <v>481376</v>
      </c>
      <c r="AEY109" s="619">
        <v>185000</v>
      </c>
      <c r="AEZ109" s="619">
        <v>324150</v>
      </c>
      <c r="AFA109" s="619">
        <v>53760</v>
      </c>
      <c r="AFB109" s="619">
        <v>64449</v>
      </c>
      <c r="AFC109" s="619">
        <v>172644</v>
      </c>
      <c r="AFG109" s="619">
        <v>0</v>
      </c>
      <c r="AFI109" s="619">
        <v>158212</v>
      </c>
      <c r="AGD109" s="619">
        <v>0</v>
      </c>
      <c r="AGF109" s="619">
        <v>88065</v>
      </c>
      <c r="AGG109" s="619">
        <v>0</v>
      </c>
      <c r="AGH109" s="619">
        <v>53900</v>
      </c>
      <c r="AGJ109" s="619">
        <v>87010</v>
      </c>
      <c r="AGV109" s="619">
        <v>88670</v>
      </c>
      <c r="AGW109" s="619">
        <v>517798</v>
      </c>
      <c r="AHO109" s="619">
        <v>45540</v>
      </c>
      <c r="AHP109" s="619">
        <v>119757</v>
      </c>
      <c r="AHS109" s="613">
        <v>84986.5</v>
      </c>
      <c r="AHT109" s="619">
        <f t="shared" si="79"/>
        <v>21447065.160000004</v>
      </c>
      <c r="AHV109" s="627" t="s">
        <v>6273</v>
      </c>
      <c r="AHW109" s="627" t="s">
        <v>6152</v>
      </c>
      <c r="AHX109" s="627" t="s">
        <v>6153</v>
      </c>
    </row>
    <row r="110" spans="1:908" x14ac:dyDescent="0.8">
      <c r="A110" s="613" t="str">
        <f t="shared" si="78"/>
        <v>ภาระ</v>
      </c>
      <c r="B110" s="618" t="s">
        <v>6481</v>
      </c>
      <c r="C110" s="619" t="s">
        <v>6157</v>
      </c>
      <c r="AK110" s="619">
        <v>0</v>
      </c>
      <c r="DQ110" s="619">
        <v>638270</v>
      </c>
      <c r="EM110" s="619">
        <v>0</v>
      </c>
      <c r="FX110" s="619">
        <v>0</v>
      </c>
      <c r="HJ110" s="619">
        <v>859650</v>
      </c>
      <c r="HN110" s="619">
        <v>355270</v>
      </c>
      <c r="IR110" s="619">
        <v>0</v>
      </c>
      <c r="IU110" s="619">
        <v>0</v>
      </c>
      <c r="LY110" s="619">
        <v>8917</v>
      </c>
      <c r="NZ110" s="619">
        <v>9293</v>
      </c>
      <c r="OA110" s="619">
        <v>0</v>
      </c>
      <c r="OR110" s="619">
        <v>13800</v>
      </c>
      <c r="PV110" s="619">
        <v>662742</v>
      </c>
      <c r="RM110" s="619">
        <v>0</v>
      </c>
      <c r="RT110" s="619">
        <v>0</v>
      </c>
      <c r="SB110" s="619">
        <v>0</v>
      </c>
      <c r="SC110" s="619">
        <v>0</v>
      </c>
      <c r="SZ110" s="619">
        <v>0</v>
      </c>
      <c r="TB110" s="619">
        <v>219095</v>
      </c>
      <c r="YJ110" s="619">
        <v>0</v>
      </c>
      <c r="ABY110" s="619">
        <v>0</v>
      </c>
      <c r="AFG110" s="619">
        <v>0</v>
      </c>
      <c r="AGG110" s="619">
        <v>0</v>
      </c>
      <c r="AHT110" s="619">
        <f t="shared" si="79"/>
        <v>2767037</v>
      </c>
      <c r="AHV110" s="627" t="s">
        <v>6273</v>
      </c>
      <c r="AHW110" s="627" t="s">
        <v>6154</v>
      </c>
      <c r="AHX110" s="627" t="s">
        <v>6155</v>
      </c>
    </row>
    <row r="111" spans="1:908" x14ac:dyDescent="0.8">
      <c r="A111" s="613" t="str">
        <f t="shared" si="78"/>
        <v>ภาระ</v>
      </c>
      <c r="B111" s="618" t="s">
        <v>6482</v>
      </c>
      <c r="C111" s="619" t="s">
        <v>6159</v>
      </c>
      <c r="AK111" s="619">
        <v>0</v>
      </c>
      <c r="AS111" s="619">
        <v>2810</v>
      </c>
      <c r="DQ111" s="619">
        <v>132450</v>
      </c>
      <c r="FX111" s="619">
        <v>0</v>
      </c>
      <c r="HN111" s="619">
        <v>100000</v>
      </c>
      <c r="IR111" s="619">
        <v>0</v>
      </c>
      <c r="IU111" s="619">
        <v>0</v>
      </c>
      <c r="JL111" s="619">
        <v>36270</v>
      </c>
      <c r="LY111" s="619">
        <v>3684</v>
      </c>
      <c r="NZ111" s="619">
        <v>0</v>
      </c>
      <c r="OA111" s="619">
        <v>0</v>
      </c>
      <c r="PV111" s="619">
        <v>282240</v>
      </c>
      <c r="RM111" s="619">
        <v>0</v>
      </c>
      <c r="RT111" s="619">
        <v>0</v>
      </c>
      <c r="SB111" s="619">
        <v>0</v>
      </c>
      <c r="SC111" s="619">
        <v>0</v>
      </c>
      <c r="VO111" s="619">
        <v>0</v>
      </c>
      <c r="YJ111" s="619">
        <v>0</v>
      </c>
      <c r="ADU111" s="619">
        <v>160936.69</v>
      </c>
      <c r="AFG111" s="619">
        <v>0</v>
      </c>
      <c r="AGG111" s="619">
        <v>0</v>
      </c>
      <c r="AHT111" s="619">
        <f t="shared" si="79"/>
        <v>718390.69</v>
      </c>
      <c r="AHV111" s="627" t="s">
        <v>6273</v>
      </c>
      <c r="AHW111" s="627" t="s">
        <v>6156</v>
      </c>
      <c r="AHX111" s="627" t="s">
        <v>6157</v>
      </c>
    </row>
    <row r="112" spans="1:908" x14ac:dyDescent="0.8">
      <c r="A112" s="613" t="str">
        <f t="shared" si="78"/>
        <v>ภาระ</v>
      </c>
      <c r="B112" s="618" t="s">
        <v>6483</v>
      </c>
      <c r="C112" s="619" t="s">
        <v>6161</v>
      </c>
      <c r="D112" s="619">
        <v>1940000</v>
      </c>
      <c r="E112" s="619">
        <v>140000</v>
      </c>
      <c r="K112" s="619">
        <v>175000</v>
      </c>
      <c r="L112" s="619">
        <v>165000</v>
      </c>
      <c r="O112" s="619">
        <v>80000</v>
      </c>
      <c r="R112" s="619">
        <v>85000</v>
      </c>
      <c r="S112" s="619">
        <v>195000</v>
      </c>
      <c r="T112" s="619">
        <v>135000</v>
      </c>
      <c r="U112" s="619">
        <v>15000</v>
      </c>
      <c r="W112" s="619">
        <v>510000</v>
      </c>
      <c r="Y112" s="619">
        <v>185000</v>
      </c>
      <c r="AA112" s="619">
        <v>125000</v>
      </c>
      <c r="AC112" s="619">
        <v>420000</v>
      </c>
      <c r="AF112" s="619">
        <v>430000</v>
      </c>
      <c r="AI112" s="619">
        <v>270000</v>
      </c>
      <c r="AK112" s="619">
        <v>90000</v>
      </c>
      <c r="AL112" s="619">
        <v>175000</v>
      </c>
      <c r="AM112" s="619">
        <v>190000</v>
      </c>
      <c r="AN112" s="619">
        <v>85000</v>
      </c>
      <c r="AQ112" s="619">
        <v>105000</v>
      </c>
      <c r="AS112" s="619">
        <v>60000</v>
      </c>
      <c r="AT112" s="619">
        <v>895000</v>
      </c>
      <c r="AU112" s="619">
        <v>65000</v>
      </c>
      <c r="AV112" s="619">
        <v>60000</v>
      </c>
      <c r="AW112" s="619">
        <v>10000</v>
      </c>
      <c r="AX112" s="619">
        <v>80000</v>
      </c>
      <c r="AY112" s="619">
        <v>160000</v>
      </c>
      <c r="AZ112" s="619">
        <v>85000</v>
      </c>
      <c r="BA112" s="619">
        <v>65000</v>
      </c>
      <c r="BB112" s="619">
        <v>40000</v>
      </c>
      <c r="BC112" s="619">
        <v>75000</v>
      </c>
      <c r="BD112" s="619">
        <v>55000</v>
      </c>
      <c r="BE112" s="619">
        <v>150000</v>
      </c>
      <c r="BF112" s="619">
        <v>295000</v>
      </c>
      <c r="BG112" s="619">
        <v>10000</v>
      </c>
      <c r="BH112" s="619">
        <v>4600</v>
      </c>
      <c r="BJ112" s="619">
        <v>515000</v>
      </c>
      <c r="BK112" s="619">
        <v>125000</v>
      </c>
      <c r="BN112" s="619">
        <v>110000</v>
      </c>
      <c r="BP112" s="619">
        <v>50000</v>
      </c>
      <c r="BQ112" s="619">
        <v>30000</v>
      </c>
      <c r="BR112" s="619">
        <v>730000</v>
      </c>
      <c r="BS112" s="619">
        <v>120000</v>
      </c>
      <c r="BU112" s="619">
        <v>95000</v>
      </c>
      <c r="BV112" s="619">
        <v>120000</v>
      </c>
      <c r="BW112" s="619">
        <v>125000</v>
      </c>
      <c r="BX112" s="619">
        <v>65000</v>
      </c>
      <c r="BY112" s="619">
        <v>0</v>
      </c>
      <c r="BZ112" s="619">
        <v>435000</v>
      </c>
      <c r="CA112" s="619">
        <v>110000</v>
      </c>
      <c r="CB112" s="619">
        <v>150000</v>
      </c>
      <c r="CD112" s="619">
        <v>95000</v>
      </c>
      <c r="CE112" s="619">
        <v>80000</v>
      </c>
      <c r="CF112" s="619">
        <v>65000</v>
      </c>
      <c r="CG112" s="619">
        <v>1980000</v>
      </c>
      <c r="CH112" s="619">
        <v>115000</v>
      </c>
      <c r="CI112" s="619">
        <v>340000</v>
      </c>
      <c r="CJ112" s="619">
        <v>70000</v>
      </c>
      <c r="CK112" s="619">
        <v>110000</v>
      </c>
      <c r="CL112" s="619">
        <v>85000</v>
      </c>
      <c r="CM112" s="619">
        <v>125000</v>
      </c>
      <c r="CN112" s="619">
        <v>245000</v>
      </c>
      <c r="CO112" s="619">
        <v>30000</v>
      </c>
      <c r="CP112" s="619">
        <v>110000</v>
      </c>
      <c r="CQ112" s="619">
        <v>65000</v>
      </c>
      <c r="CR112" s="619">
        <v>110000</v>
      </c>
      <c r="CS112" s="619">
        <v>95000</v>
      </c>
      <c r="CU112" s="619">
        <v>90000</v>
      </c>
      <c r="CV112" s="619">
        <v>120000</v>
      </c>
      <c r="CW112" s="619">
        <v>160000</v>
      </c>
      <c r="CX112" s="619">
        <v>80000</v>
      </c>
      <c r="CY112" s="619">
        <v>95000</v>
      </c>
      <c r="CZ112" s="619">
        <v>45000</v>
      </c>
      <c r="DB112" s="619">
        <v>650000</v>
      </c>
      <c r="DC112" s="619">
        <v>665000</v>
      </c>
      <c r="DD112" s="619">
        <v>120000</v>
      </c>
      <c r="DF112" s="619">
        <v>125000</v>
      </c>
      <c r="DG112" s="619">
        <v>155000</v>
      </c>
      <c r="DJ112" s="619">
        <v>90000</v>
      </c>
      <c r="DK112" s="619">
        <v>2020000</v>
      </c>
      <c r="DL112" s="619">
        <v>65000</v>
      </c>
      <c r="DM112" s="619">
        <v>150000</v>
      </c>
      <c r="DN112" s="619">
        <v>135000</v>
      </c>
      <c r="DO112" s="619">
        <v>160000</v>
      </c>
      <c r="DP112" s="619">
        <v>105000</v>
      </c>
      <c r="DQ112" s="619">
        <v>240000</v>
      </c>
      <c r="DR112" s="619">
        <v>90000</v>
      </c>
      <c r="DS112" s="619">
        <v>260000</v>
      </c>
      <c r="DW112" s="619">
        <v>345000</v>
      </c>
      <c r="DX112" s="619">
        <v>85000</v>
      </c>
      <c r="EA112" s="619">
        <v>60000</v>
      </c>
      <c r="EE112" s="619">
        <v>315000</v>
      </c>
      <c r="EF112" s="619">
        <v>340000</v>
      </c>
      <c r="EG112" s="619">
        <v>100000</v>
      </c>
      <c r="EH112" s="619">
        <v>125000</v>
      </c>
      <c r="EI112" s="619">
        <v>95000</v>
      </c>
      <c r="EJ112" s="619">
        <v>200000</v>
      </c>
      <c r="EK112" s="619">
        <v>230000</v>
      </c>
      <c r="EL112" s="619">
        <v>65000</v>
      </c>
      <c r="EM112" s="619">
        <v>0</v>
      </c>
      <c r="EN112" s="619">
        <v>1030000</v>
      </c>
      <c r="EO112" s="619">
        <v>95000</v>
      </c>
      <c r="EP112" s="619">
        <v>130000</v>
      </c>
      <c r="EQ112" s="619">
        <v>130000</v>
      </c>
      <c r="ER112" s="619">
        <v>101950</v>
      </c>
      <c r="ES112" s="619">
        <v>50000</v>
      </c>
      <c r="ET112" s="619">
        <v>140000</v>
      </c>
      <c r="EU112" s="619">
        <v>175000</v>
      </c>
      <c r="EX112" s="619">
        <v>60000</v>
      </c>
      <c r="EY112" s="619">
        <v>70000</v>
      </c>
      <c r="EZ112" s="619">
        <v>155000</v>
      </c>
      <c r="FC112" s="619">
        <v>135000</v>
      </c>
      <c r="FD112" s="619">
        <v>80000</v>
      </c>
      <c r="FE112" s="619">
        <v>55000</v>
      </c>
      <c r="FF112" s="619">
        <v>85000</v>
      </c>
      <c r="FG112" s="619">
        <v>80000</v>
      </c>
      <c r="FH112" s="619">
        <v>60000</v>
      </c>
      <c r="FJ112" s="619">
        <v>70000</v>
      </c>
      <c r="FK112" s="619">
        <v>65000</v>
      </c>
      <c r="FM112" s="619">
        <v>120000</v>
      </c>
      <c r="FN112" s="619">
        <v>100000</v>
      </c>
      <c r="FO112" s="619">
        <v>40000</v>
      </c>
      <c r="FP112" s="619">
        <v>20000</v>
      </c>
      <c r="FU112" s="619">
        <v>145000</v>
      </c>
      <c r="FV112" s="619">
        <v>100000</v>
      </c>
      <c r="FW112" s="619">
        <v>210000</v>
      </c>
      <c r="FX112" s="619">
        <v>120000</v>
      </c>
      <c r="FY112" s="619">
        <v>110000</v>
      </c>
      <c r="FZ112" s="619">
        <v>60000</v>
      </c>
      <c r="GC112" s="619">
        <v>130000</v>
      </c>
      <c r="GJ112" s="619">
        <v>70000</v>
      </c>
      <c r="GK112" s="619">
        <v>95000</v>
      </c>
      <c r="GL112" s="619">
        <v>210000</v>
      </c>
      <c r="GQ112" s="619">
        <v>530000</v>
      </c>
      <c r="GR112" s="619">
        <v>145000</v>
      </c>
      <c r="GT112" s="619">
        <v>160000</v>
      </c>
      <c r="GU112" s="619">
        <v>55000</v>
      </c>
      <c r="GV112" s="619">
        <v>120000</v>
      </c>
      <c r="GX112" s="619">
        <v>70000</v>
      </c>
      <c r="GY112" s="619">
        <v>375000</v>
      </c>
      <c r="GZ112" s="619">
        <v>75000</v>
      </c>
      <c r="HA112" s="619">
        <v>145000</v>
      </c>
      <c r="HB112" s="619">
        <v>105000</v>
      </c>
      <c r="HE112" s="619">
        <v>352500</v>
      </c>
      <c r="HF112" s="619">
        <v>655000</v>
      </c>
      <c r="HG112" s="619">
        <v>160000</v>
      </c>
      <c r="HI112" s="619">
        <v>65000</v>
      </c>
      <c r="HK112" s="619">
        <v>735000</v>
      </c>
      <c r="HM112" s="619">
        <v>0</v>
      </c>
      <c r="HN112" s="619">
        <v>125000</v>
      </c>
      <c r="HO112" s="619">
        <v>75000</v>
      </c>
      <c r="HP112" s="619">
        <v>85000</v>
      </c>
      <c r="HQ112" s="619">
        <v>95000</v>
      </c>
      <c r="HT112" s="619">
        <v>270000</v>
      </c>
      <c r="HU112" s="619">
        <v>75000</v>
      </c>
      <c r="HV112" s="619">
        <v>45000</v>
      </c>
      <c r="HW112" s="619">
        <v>80000</v>
      </c>
      <c r="HZ112" s="619">
        <v>50000</v>
      </c>
      <c r="IA112" s="619">
        <v>40000</v>
      </c>
      <c r="IE112" s="619">
        <v>40000</v>
      </c>
      <c r="IF112" s="619">
        <v>45000</v>
      </c>
      <c r="IG112" s="619">
        <v>50000</v>
      </c>
      <c r="IH112" s="619">
        <v>35000</v>
      </c>
      <c r="IK112" s="619">
        <v>0</v>
      </c>
      <c r="IL112" s="619">
        <v>110000</v>
      </c>
      <c r="IO112" s="619">
        <v>50000</v>
      </c>
      <c r="IP112" s="619">
        <v>55000</v>
      </c>
      <c r="IQ112" s="619">
        <v>45000</v>
      </c>
      <c r="IR112" s="619">
        <v>65000</v>
      </c>
      <c r="IS112" s="619">
        <v>55000</v>
      </c>
      <c r="IU112" s="619">
        <v>0</v>
      </c>
      <c r="IV112" s="619">
        <v>180000</v>
      </c>
      <c r="IW112" s="619">
        <v>60000</v>
      </c>
      <c r="IX112" s="619">
        <v>285000</v>
      </c>
      <c r="IY112" s="619">
        <v>55000</v>
      </c>
      <c r="IZ112" s="619">
        <v>95000</v>
      </c>
      <c r="JA112" s="619">
        <v>45000</v>
      </c>
      <c r="JB112" s="619">
        <v>50000</v>
      </c>
      <c r="JC112" s="619">
        <v>0</v>
      </c>
      <c r="JD112" s="619">
        <v>110000</v>
      </c>
      <c r="JE112" s="619">
        <v>45000</v>
      </c>
      <c r="JH112" s="619">
        <v>65000</v>
      </c>
      <c r="JJ112" s="619">
        <v>85000</v>
      </c>
      <c r="JK112" s="619">
        <v>0</v>
      </c>
      <c r="JL112" s="619">
        <v>325000</v>
      </c>
      <c r="JM112" s="619">
        <v>45000</v>
      </c>
      <c r="JN112" s="619">
        <v>30000</v>
      </c>
      <c r="JO112" s="619">
        <v>85000</v>
      </c>
      <c r="JP112" s="619">
        <v>65000</v>
      </c>
      <c r="JQ112" s="619">
        <v>130000</v>
      </c>
      <c r="JR112" s="619">
        <v>40000</v>
      </c>
      <c r="JS112" s="619">
        <v>440000</v>
      </c>
      <c r="JT112" s="619">
        <v>300000</v>
      </c>
      <c r="JU112" s="619">
        <v>50000</v>
      </c>
      <c r="JV112" s="619">
        <v>85000</v>
      </c>
      <c r="JW112" s="619">
        <v>120000</v>
      </c>
      <c r="JX112" s="619">
        <v>45000</v>
      </c>
      <c r="JY112" s="619">
        <v>190000</v>
      </c>
      <c r="JZ112" s="619">
        <v>275000</v>
      </c>
      <c r="KA112" s="619">
        <v>105000</v>
      </c>
      <c r="KB112" s="619">
        <v>130000</v>
      </c>
      <c r="KC112" s="619">
        <v>70000</v>
      </c>
      <c r="KD112" s="619">
        <v>55000</v>
      </c>
      <c r="KE112" s="619">
        <v>0</v>
      </c>
      <c r="KF112" s="619">
        <v>40000</v>
      </c>
      <c r="KG112" s="619">
        <v>65000</v>
      </c>
      <c r="KH112" s="619">
        <v>60000</v>
      </c>
      <c r="KI112" s="619">
        <v>850000</v>
      </c>
      <c r="KL112" s="619">
        <v>0</v>
      </c>
      <c r="KO112" s="619">
        <v>0</v>
      </c>
      <c r="KQ112" s="619">
        <v>65000</v>
      </c>
      <c r="KR112" s="619">
        <v>405000</v>
      </c>
      <c r="KT112" s="619">
        <v>75000</v>
      </c>
      <c r="KW112" s="619">
        <v>80000</v>
      </c>
      <c r="KY112" s="619">
        <v>115000</v>
      </c>
      <c r="LB112" s="619">
        <v>40000</v>
      </c>
      <c r="LF112" s="619">
        <v>55000</v>
      </c>
      <c r="LG112" s="619">
        <v>120000</v>
      </c>
      <c r="LH112" s="619">
        <v>1520000</v>
      </c>
      <c r="LL112" s="619">
        <v>175000</v>
      </c>
      <c r="LO112" s="619">
        <v>215000</v>
      </c>
      <c r="LP112" s="619">
        <v>80000</v>
      </c>
      <c r="LQ112" s="619">
        <v>205000</v>
      </c>
      <c r="LR112" s="619">
        <v>100000</v>
      </c>
      <c r="LS112" s="619">
        <v>470000</v>
      </c>
      <c r="LT112" s="619">
        <v>80000</v>
      </c>
      <c r="LU112" s="619">
        <v>100000</v>
      </c>
      <c r="LW112" s="619">
        <v>520000</v>
      </c>
      <c r="LX112" s="619">
        <v>880000</v>
      </c>
      <c r="LY112" s="619">
        <v>0</v>
      </c>
      <c r="LZ112" s="619">
        <v>115000</v>
      </c>
      <c r="MA112" s="619">
        <v>145000</v>
      </c>
      <c r="MC112" s="619">
        <v>135000</v>
      </c>
      <c r="MD112" s="619">
        <v>10000</v>
      </c>
      <c r="ME112" s="619">
        <v>125000</v>
      </c>
      <c r="MG112" s="619">
        <v>85000</v>
      </c>
      <c r="MI112" s="619">
        <v>70000</v>
      </c>
      <c r="MM112" s="619">
        <v>95000</v>
      </c>
      <c r="MN112" s="619">
        <v>100000</v>
      </c>
      <c r="MO112" s="619">
        <v>55000</v>
      </c>
      <c r="MP112" s="619">
        <v>100000</v>
      </c>
      <c r="MQ112" s="619">
        <v>70000</v>
      </c>
      <c r="MR112" s="619">
        <v>55000</v>
      </c>
      <c r="MS112" s="619">
        <v>60000</v>
      </c>
      <c r="MU112" s="619">
        <v>120000</v>
      </c>
      <c r="MV112" s="619">
        <v>95000</v>
      </c>
      <c r="MW112" s="619">
        <v>408500</v>
      </c>
      <c r="MX112" s="619">
        <v>130000</v>
      </c>
      <c r="MY112" s="619">
        <v>0</v>
      </c>
      <c r="MZ112" s="619">
        <v>140000</v>
      </c>
      <c r="NA112" s="619">
        <v>200000</v>
      </c>
      <c r="NB112" s="619">
        <v>0</v>
      </c>
      <c r="NC112" s="619">
        <v>85000</v>
      </c>
      <c r="ND112" s="619">
        <v>45000</v>
      </c>
      <c r="NE112" s="619">
        <v>1195000</v>
      </c>
      <c r="NF112" s="619">
        <v>130000</v>
      </c>
      <c r="NG112" s="619">
        <v>35000</v>
      </c>
      <c r="NJ112" s="619">
        <v>295000</v>
      </c>
      <c r="NK112" s="619">
        <v>185000</v>
      </c>
      <c r="NL112" s="619">
        <v>190000</v>
      </c>
      <c r="NN112" s="619">
        <v>95000</v>
      </c>
      <c r="NP112" s="619">
        <v>55000</v>
      </c>
      <c r="NQ112" s="619">
        <v>360000</v>
      </c>
      <c r="NT112" s="619">
        <v>60000</v>
      </c>
      <c r="NU112" s="619">
        <v>90000</v>
      </c>
      <c r="NW112" s="619">
        <v>70000</v>
      </c>
      <c r="NX112" s="619">
        <v>731177.4</v>
      </c>
      <c r="NZ112" s="619">
        <v>110000</v>
      </c>
      <c r="OA112" s="619">
        <v>80000</v>
      </c>
      <c r="OB112" s="619">
        <v>45000</v>
      </c>
      <c r="OC112" s="619">
        <v>90000</v>
      </c>
      <c r="OD112" s="619">
        <v>45000</v>
      </c>
      <c r="OG112" s="619">
        <v>105000</v>
      </c>
      <c r="OI112" s="619">
        <v>125000</v>
      </c>
      <c r="OJ112" s="619">
        <v>195000</v>
      </c>
      <c r="OM112" s="619">
        <v>20000</v>
      </c>
      <c r="OO112" s="619">
        <v>595000</v>
      </c>
      <c r="OP112" s="619">
        <v>1115000</v>
      </c>
      <c r="OQ112" s="619">
        <v>110000</v>
      </c>
      <c r="OR112" s="619">
        <v>360000</v>
      </c>
      <c r="OS112" s="619">
        <v>50000</v>
      </c>
      <c r="OT112" s="619">
        <v>575000</v>
      </c>
      <c r="OU112" s="619">
        <v>80000</v>
      </c>
      <c r="OV112" s="619">
        <v>105000</v>
      </c>
      <c r="OW112" s="619">
        <v>135000</v>
      </c>
      <c r="OY112" s="619">
        <v>285000</v>
      </c>
      <c r="OZ112" s="619">
        <v>75000</v>
      </c>
      <c r="PA112" s="619">
        <v>90000</v>
      </c>
      <c r="PB112" s="619">
        <v>75000</v>
      </c>
      <c r="PC112" s="619">
        <v>775000</v>
      </c>
      <c r="PD112" s="619">
        <v>45000</v>
      </c>
      <c r="PE112" s="619">
        <v>135000</v>
      </c>
      <c r="PI112" s="619">
        <v>100000</v>
      </c>
      <c r="PJ112" s="619">
        <v>50000</v>
      </c>
      <c r="PK112" s="619">
        <v>95000</v>
      </c>
      <c r="PM112" s="619">
        <v>65000</v>
      </c>
      <c r="PN112" s="619">
        <v>200000</v>
      </c>
      <c r="PO112" s="619">
        <v>45000</v>
      </c>
      <c r="PQ112" s="619">
        <v>110000</v>
      </c>
      <c r="PR112" s="619">
        <v>35000</v>
      </c>
      <c r="PU112" s="619">
        <v>2855000</v>
      </c>
      <c r="PX112" s="619">
        <v>160000</v>
      </c>
      <c r="PZ112" s="619">
        <v>130000</v>
      </c>
      <c r="QA112" s="619">
        <v>275000</v>
      </c>
      <c r="QC112" s="619">
        <v>240000</v>
      </c>
      <c r="QE112" s="619">
        <v>215000</v>
      </c>
      <c r="QF112" s="619">
        <v>70000</v>
      </c>
      <c r="QG112" s="619">
        <v>70000</v>
      </c>
      <c r="QJ112" s="619">
        <v>180000</v>
      </c>
      <c r="QK112" s="619">
        <v>90000</v>
      </c>
      <c r="QN112" s="619">
        <v>175000</v>
      </c>
      <c r="QO112" s="619">
        <v>310000</v>
      </c>
      <c r="QP112" s="619">
        <v>65000</v>
      </c>
      <c r="QQ112" s="619">
        <v>25000</v>
      </c>
      <c r="QS112" s="619">
        <v>40000</v>
      </c>
      <c r="QT112" s="619">
        <v>45000</v>
      </c>
      <c r="QU112" s="619">
        <v>690000</v>
      </c>
      <c r="QW112" s="619">
        <v>170000</v>
      </c>
      <c r="QX112" s="619">
        <v>110000</v>
      </c>
      <c r="QY112" s="619">
        <v>85000</v>
      </c>
      <c r="QZ112" s="619">
        <v>215000</v>
      </c>
      <c r="RA112" s="619">
        <v>35000</v>
      </c>
      <c r="RB112" s="619">
        <v>175000</v>
      </c>
      <c r="RC112" s="619">
        <v>200000</v>
      </c>
      <c r="RD112" s="619">
        <v>90000</v>
      </c>
      <c r="RE112" s="619">
        <v>35000</v>
      </c>
      <c r="RF112" s="619">
        <v>55000</v>
      </c>
      <c r="RG112" s="619">
        <v>100000</v>
      </c>
      <c r="RI112" s="619">
        <v>170000</v>
      </c>
      <c r="RK112" s="619">
        <v>125000</v>
      </c>
      <c r="RL112" s="619">
        <v>160000</v>
      </c>
      <c r="RM112" s="619">
        <v>823331.88</v>
      </c>
      <c r="RO112" s="619">
        <v>55000</v>
      </c>
      <c r="RP112" s="619">
        <v>55000</v>
      </c>
      <c r="RQ112" s="619">
        <v>240000</v>
      </c>
      <c r="RR112" s="619">
        <v>325000</v>
      </c>
      <c r="RS112" s="619">
        <v>30000</v>
      </c>
      <c r="RT112" s="619">
        <v>65000</v>
      </c>
      <c r="RU112" s="619">
        <v>105000</v>
      </c>
      <c r="RV112" s="619">
        <v>75000</v>
      </c>
      <c r="RX112" s="619">
        <v>85000</v>
      </c>
      <c r="RY112" s="619">
        <v>35000</v>
      </c>
      <c r="RZ112" s="619">
        <v>45000</v>
      </c>
      <c r="SA112" s="619">
        <v>60000</v>
      </c>
      <c r="SB112" s="619">
        <v>0</v>
      </c>
      <c r="SF112" s="619">
        <v>45000</v>
      </c>
      <c r="SG112" s="619">
        <v>35000</v>
      </c>
      <c r="SH112" s="619">
        <v>65000</v>
      </c>
      <c r="SI112" s="619">
        <v>120000</v>
      </c>
      <c r="SJ112" s="619">
        <v>70000</v>
      </c>
      <c r="SK112" s="619">
        <v>115000</v>
      </c>
      <c r="SL112" s="619">
        <v>175000</v>
      </c>
      <c r="SM112" s="619">
        <v>70000</v>
      </c>
      <c r="SO112" s="619">
        <v>0</v>
      </c>
      <c r="SP112" s="619">
        <v>120000</v>
      </c>
      <c r="SR112" s="619">
        <v>75000</v>
      </c>
      <c r="SX112" s="619">
        <v>235000</v>
      </c>
      <c r="SY112" s="619">
        <v>85000</v>
      </c>
      <c r="SZ112" s="619">
        <v>45000</v>
      </c>
      <c r="TA112" s="619">
        <v>35000</v>
      </c>
      <c r="TB112" s="619">
        <v>80000</v>
      </c>
      <c r="TC112" s="619">
        <v>300000</v>
      </c>
      <c r="TE112" s="619">
        <v>50000</v>
      </c>
      <c r="TG112" s="619">
        <v>175000</v>
      </c>
      <c r="TH112" s="619">
        <v>80000</v>
      </c>
      <c r="TJ112" s="619">
        <v>1030000</v>
      </c>
      <c r="TK112" s="619">
        <v>75000</v>
      </c>
      <c r="TL112" s="619">
        <v>118180.5</v>
      </c>
      <c r="TM112" s="619">
        <v>140000</v>
      </c>
      <c r="TO112" s="619">
        <v>80000</v>
      </c>
      <c r="TP112" s="619">
        <v>40000</v>
      </c>
      <c r="TQ112" s="619">
        <v>260000</v>
      </c>
      <c r="TR112" s="619">
        <v>90000</v>
      </c>
      <c r="TS112" s="619">
        <v>150000</v>
      </c>
      <c r="TT112" s="619">
        <v>170000</v>
      </c>
      <c r="TU112" s="619">
        <v>70000</v>
      </c>
      <c r="TV112" s="619">
        <v>65000</v>
      </c>
      <c r="TW112" s="619">
        <v>50000</v>
      </c>
      <c r="TX112" s="619">
        <v>80000</v>
      </c>
      <c r="TY112" s="619">
        <v>45000</v>
      </c>
      <c r="TZ112" s="619">
        <v>315000</v>
      </c>
      <c r="UA112" s="619">
        <v>45000</v>
      </c>
      <c r="UB112" s="619">
        <v>560000</v>
      </c>
      <c r="UE112" s="619">
        <v>90000</v>
      </c>
      <c r="UG112" s="619">
        <v>55000</v>
      </c>
      <c r="UH112" s="619">
        <v>55000</v>
      </c>
      <c r="UI112" s="619">
        <v>75000</v>
      </c>
      <c r="UJ112" s="619">
        <v>65000</v>
      </c>
      <c r="UK112" s="619">
        <v>459920</v>
      </c>
      <c r="UL112" s="619">
        <v>140000</v>
      </c>
      <c r="UM112" s="619">
        <v>70000</v>
      </c>
      <c r="UN112" s="619">
        <v>145000</v>
      </c>
      <c r="UO112" s="619">
        <v>120000</v>
      </c>
      <c r="UR112" s="619">
        <v>120000</v>
      </c>
      <c r="US112" s="619">
        <v>105000</v>
      </c>
      <c r="UT112" s="619">
        <v>360000</v>
      </c>
      <c r="UU112" s="619">
        <v>25000</v>
      </c>
      <c r="UW112" s="619">
        <v>210000</v>
      </c>
      <c r="UY112" s="619">
        <v>0</v>
      </c>
      <c r="UZ112" s="619">
        <v>75000</v>
      </c>
      <c r="VC112" s="619">
        <v>50000</v>
      </c>
      <c r="VD112" s="619">
        <v>5000</v>
      </c>
      <c r="VE112" s="619">
        <v>50000</v>
      </c>
      <c r="VG112" s="619">
        <v>65000</v>
      </c>
      <c r="VH112" s="619">
        <v>40000</v>
      </c>
      <c r="VK112" s="619">
        <v>60000</v>
      </c>
      <c r="VL112" s="619">
        <v>30000</v>
      </c>
      <c r="VN112" s="619">
        <v>65000</v>
      </c>
      <c r="VO112" s="619">
        <v>65000</v>
      </c>
      <c r="VP112" s="619">
        <v>220000</v>
      </c>
      <c r="VR112" s="619">
        <v>145000</v>
      </c>
      <c r="VS112" s="619">
        <v>100000</v>
      </c>
      <c r="VV112" s="619">
        <v>340000</v>
      </c>
      <c r="VX112" s="619">
        <v>155000</v>
      </c>
      <c r="WA112" s="619">
        <v>110000</v>
      </c>
      <c r="WC112" s="619">
        <v>200000</v>
      </c>
      <c r="WD112" s="619">
        <v>180000</v>
      </c>
      <c r="WF112" s="619">
        <v>55000</v>
      </c>
      <c r="WG112" s="619">
        <v>125000</v>
      </c>
      <c r="WH112" s="619">
        <v>265000</v>
      </c>
      <c r="WI112" s="619">
        <v>250000</v>
      </c>
      <c r="WJ112" s="619">
        <v>130000</v>
      </c>
      <c r="WK112" s="619">
        <v>175000</v>
      </c>
      <c r="WL112" s="619">
        <v>70000</v>
      </c>
      <c r="WM112" s="619">
        <v>185000</v>
      </c>
      <c r="WO112" s="619">
        <v>255000</v>
      </c>
      <c r="WP112" s="619">
        <v>395000</v>
      </c>
      <c r="WR112" s="619">
        <v>195000</v>
      </c>
      <c r="WS112" s="619">
        <v>215000</v>
      </c>
      <c r="WT112" s="619">
        <v>120000</v>
      </c>
      <c r="WU112" s="619">
        <v>235000</v>
      </c>
      <c r="WV112" s="619">
        <v>970000</v>
      </c>
      <c r="WY112" s="619">
        <v>20000</v>
      </c>
      <c r="XA112" s="619">
        <v>105000</v>
      </c>
      <c r="XB112" s="619">
        <v>75000</v>
      </c>
      <c r="XC112" s="619">
        <v>210000</v>
      </c>
      <c r="XD112" s="619">
        <v>140000</v>
      </c>
      <c r="XE112" s="619">
        <v>45000</v>
      </c>
      <c r="XF112" s="619">
        <v>30000</v>
      </c>
      <c r="XG112" s="619">
        <v>40000</v>
      </c>
      <c r="XH112" s="619">
        <v>35000</v>
      </c>
      <c r="XI112" s="619">
        <v>1825000</v>
      </c>
      <c r="XJ112" s="619">
        <v>180000</v>
      </c>
      <c r="XK112" s="619">
        <v>160000</v>
      </c>
      <c r="XL112" s="619">
        <v>505000</v>
      </c>
      <c r="XM112" s="619">
        <v>115000</v>
      </c>
      <c r="XO112" s="619">
        <v>155000</v>
      </c>
      <c r="XP112" s="619">
        <v>165000</v>
      </c>
      <c r="XQ112" s="619">
        <v>135000</v>
      </c>
      <c r="XR112" s="619">
        <v>215000</v>
      </c>
      <c r="XS112" s="619">
        <v>140000</v>
      </c>
      <c r="XT112" s="619">
        <v>75000</v>
      </c>
      <c r="XU112" s="619">
        <v>90000</v>
      </c>
      <c r="XV112" s="619">
        <v>95000</v>
      </c>
      <c r="XW112" s="619">
        <v>65000</v>
      </c>
      <c r="XX112" s="619">
        <v>55000</v>
      </c>
      <c r="XY112" s="619">
        <v>60000</v>
      </c>
      <c r="XZ112" s="619">
        <v>95000</v>
      </c>
      <c r="YA112" s="619">
        <v>50000</v>
      </c>
      <c r="YB112" s="619">
        <v>50000</v>
      </c>
      <c r="YD112" s="619">
        <v>50000</v>
      </c>
      <c r="YE112" s="619">
        <v>95000</v>
      </c>
      <c r="YG112" s="619">
        <v>75000</v>
      </c>
      <c r="YH112" s="619">
        <v>120000</v>
      </c>
      <c r="YI112" s="619">
        <v>470000</v>
      </c>
      <c r="YJ112" s="619">
        <v>285000</v>
      </c>
      <c r="YK112" s="619">
        <v>95000</v>
      </c>
      <c r="YL112" s="619">
        <v>345000</v>
      </c>
      <c r="YM112" s="619">
        <v>105000</v>
      </c>
      <c r="YN112" s="619">
        <v>10000</v>
      </c>
      <c r="YO112" s="619">
        <v>140000</v>
      </c>
      <c r="YP112" s="619">
        <v>250000</v>
      </c>
      <c r="YQ112" s="619">
        <v>260000</v>
      </c>
      <c r="YR112" s="619">
        <v>90000</v>
      </c>
      <c r="YS112" s="619">
        <v>95000</v>
      </c>
      <c r="YU112" s="619">
        <v>70000</v>
      </c>
      <c r="YV112" s="619">
        <v>315000</v>
      </c>
      <c r="YW112" s="619">
        <v>480000</v>
      </c>
      <c r="YX112" s="619">
        <v>290000</v>
      </c>
      <c r="YY112" s="619">
        <v>190000</v>
      </c>
      <c r="YZ112" s="619">
        <v>85000</v>
      </c>
      <c r="ZA112" s="619">
        <v>0</v>
      </c>
      <c r="ZB112" s="619">
        <v>150000</v>
      </c>
      <c r="ZC112" s="619">
        <v>35000</v>
      </c>
      <c r="ZD112" s="619">
        <v>460000</v>
      </c>
      <c r="ZE112" s="619">
        <v>65000</v>
      </c>
      <c r="ZF112" s="619">
        <v>45000</v>
      </c>
      <c r="ZG112" s="619">
        <v>85000</v>
      </c>
      <c r="ZH112" s="619">
        <v>45000</v>
      </c>
      <c r="ZI112" s="619">
        <v>100000</v>
      </c>
      <c r="ZJ112" s="619">
        <v>55000</v>
      </c>
      <c r="ZK112" s="619">
        <v>65000</v>
      </c>
      <c r="ZL112" s="619">
        <v>225000</v>
      </c>
      <c r="ZO112" s="619">
        <v>250000</v>
      </c>
      <c r="ZP112" s="619">
        <v>430000</v>
      </c>
      <c r="ZQ112" s="619">
        <v>135000</v>
      </c>
      <c r="ZS112" s="619">
        <v>115000</v>
      </c>
      <c r="ZV112" s="619">
        <v>220000</v>
      </c>
      <c r="ZW112" s="619">
        <v>65000</v>
      </c>
      <c r="ZX112" s="619">
        <v>85000</v>
      </c>
      <c r="ZY112" s="619">
        <v>70000</v>
      </c>
      <c r="AAB112" s="619">
        <v>75000</v>
      </c>
      <c r="AAC112" s="619">
        <v>80000</v>
      </c>
      <c r="AAG112" s="619">
        <v>20000</v>
      </c>
      <c r="AAH112" s="619">
        <v>0</v>
      </c>
      <c r="AAJ112" s="619">
        <v>60000</v>
      </c>
      <c r="AAK112" s="619">
        <v>120000</v>
      </c>
      <c r="AAN112" s="619">
        <v>95000</v>
      </c>
      <c r="AAQ112" s="619">
        <v>125000</v>
      </c>
      <c r="AAR112" s="619">
        <v>85000</v>
      </c>
      <c r="AAU112" s="619">
        <v>85000</v>
      </c>
      <c r="AAV112" s="619">
        <v>105000</v>
      </c>
      <c r="AAW112" s="619">
        <v>170000</v>
      </c>
      <c r="AAX112" s="619">
        <v>10000</v>
      </c>
      <c r="ABA112" s="619">
        <v>810000</v>
      </c>
      <c r="ABC112" s="619">
        <v>40000</v>
      </c>
      <c r="ABD112" s="619">
        <v>65000</v>
      </c>
      <c r="ABE112" s="619">
        <v>85000</v>
      </c>
      <c r="ABF112" s="619">
        <v>60000</v>
      </c>
      <c r="ABG112" s="619">
        <v>55000</v>
      </c>
      <c r="ABI112" s="619">
        <v>515000</v>
      </c>
      <c r="ABJ112" s="619">
        <v>581840</v>
      </c>
      <c r="ABK112" s="619">
        <v>70000</v>
      </c>
      <c r="ABM112" s="619">
        <v>55000</v>
      </c>
      <c r="ABQ112" s="619">
        <v>70000</v>
      </c>
      <c r="ABR112" s="619">
        <v>140000</v>
      </c>
      <c r="ABS112" s="619">
        <v>75000</v>
      </c>
      <c r="ABT112" s="619">
        <v>95000</v>
      </c>
      <c r="ABU112" s="619">
        <v>80000</v>
      </c>
      <c r="ABV112" s="619">
        <v>65000</v>
      </c>
      <c r="ABW112" s="619">
        <v>80000</v>
      </c>
      <c r="ABX112" s="619">
        <v>50000</v>
      </c>
      <c r="ABY112" s="619">
        <v>0</v>
      </c>
      <c r="ABZ112" s="619">
        <v>25000</v>
      </c>
      <c r="ACB112" s="619">
        <v>65000</v>
      </c>
      <c r="ACC112" s="619">
        <v>30000</v>
      </c>
      <c r="ACD112" s="619">
        <v>140000</v>
      </c>
      <c r="ACF112" s="619">
        <v>0</v>
      </c>
      <c r="ACG112" s="619">
        <v>40000</v>
      </c>
      <c r="ACH112" s="619">
        <v>70000</v>
      </c>
      <c r="ACI112" s="619">
        <v>50000</v>
      </c>
      <c r="ACP112" s="619">
        <v>235000</v>
      </c>
      <c r="ACU112" s="619">
        <v>265000</v>
      </c>
      <c r="ACW112" s="619">
        <v>530000</v>
      </c>
      <c r="ACX112" s="619">
        <v>75000</v>
      </c>
      <c r="ACY112" s="619">
        <v>90000</v>
      </c>
      <c r="ADB112" s="619">
        <v>45000</v>
      </c>
      <c r="ADD112" s="619">
        <v>45000</v>
      </c>
      <c r="ADE112" s="619">
        <v>70000</v>
      </c>
      <c r="ADF112" s="619">
        <v>70000</v>
      </c>
      <c r="ADG112" s="619">
        <v>290000</v>
      </c>
      <c r="ADL112" s="619">
        <v>30000</v>
      </c>
      <c r="ADM112" s="619">
        <v>55000</v>
      </c>
      <c r="ADN112" s="619">
        <v>40000</v>
      </c>
      <c r="ADO112" s="619">
        <v>80000</v>
      </c>
      <c r="ADP112" s="619">
        <v>0</v>
      </c>
      <c r="ADU112" s="619">
        <v>60000</v>
      </c>
      <c r="ADV112" s="619">
        <v>70000</v>
      </c>
      <c r="ADW112" s="619">
        <v>125000</v>
      </c>
      <c r="ADX112" s="619">
        <v>125000</v>
      </c>
      <c r="ADZ112" s="619">
        <v>1050000</v>
      </c>
      <c r="AEA112" s="619">
        <v>255000</v>
      </c>
      <c r="AEB112" s="619">
        <v>160000</v>
      </c>
      <c r="AEC112" s="619">
        <v>70000</v>
      </c>
      <c r="AED112" s="619">
        <v>45000</v>
      </c>
      <c r="AEF112" s="619">
        <v>60000</v>
      </c>
      <c r="AEG112" s="619">
        <v>80000</v>
      </c>
      <c r="AEI112" s="619">
        <v>40000</v>
      </c>
      <c r="AEK112" s="619">
        <v>100000</v>
      </c>
      <c r="AEL112" s="619">
        <v>60000</v>
      </c>
      <c r="AEN112" s="619">
        <v>210000</v>
      </c>
      <c r="AEO112" s="619">
        <v>115000</v>
      </c>
      <c r="AEP112" s="619">
        <v>80000</v>
      </c>
      <c r="AEQ112" s="619">
        <v>125000</v>
      </c>
      <c r="AER112" s="619">
        <v>55000</v>
      </c>
      <c r="AES112" s="619">
        <v>185000</v>
      </c>
      <c r="AEU112" s="619">
        <v>200000</v>
      </c>
      <c r="AEV112" s="619">
        <v>170000</v>
      </c>
      <c r="AEW112" s="619">
        <v>80000</v>
      </c>
      <c r="AEY112" s="619">
        <v>300000</v>
      </c>
      <c r="AEZ112" s="619">
        <v>75000</v>
      </c>
      <c r="AFA112" s="619">
        <v>100000</v>
      </c>
      <c r="AFB112" s="619">
        <v>120000</v>
      </c>
      <c r="AFC112" s="619">
        <v>85000</v>
      </c>
      <c r="AFF112" s="619">
        <v>150000</v>
      </c>
      <c r="AFG112" s="619">
        <v>100000</v>
      </c>
      <c r="AFI112" s="619">
        <v>175000</v>
      </c>
      <c r="AFJ112" s="619">
        <v>60000</v>
      </c>
      <c r="AFK112" s="619">
        <v>140000</v>
      </c>
      <c r="AFL112" s="619">
        <v>80000</v>
      </c>
      <c r="AFN112" s="619">
        <v>105000</v>
      </c>
      <c r="AFO112" s="619">
        <v>115000</v>
      </c>
      <c r="AFP112" s="619">
        <v>105000</v>
      </c>
      <c r="AFQ112" s="619">
        <v>540000</v>
      </c>
      <c r="AFR112" s="619">
        <v>130000</v>
      </c>
      <c r="AFS112" s="619">
        <v>125000</v>
      </c>
      <c r="AFT112" s="619">
        <v>110000</v>
      </c>
      <c r="AFU112" s="619">
        <v>135000</v>
      </c>
      <c r="AFV112" s="619">
        <v>90000</v>
      </c>
      <c r="AFW112" s="619">
        <v>65000</v>
      </c>
      <c r="AFX112" s="619">
        <v>145000</v>
      </c>
      <c r="AFY112" s="619">
        <v>165000</v>
      </c>
      <c r="AFZ112" s="619">
        <v>70000</v>
      </c>
      <c r="AGA112" s="619">
        <v>360000</v>
      </c>
      <c r="AGB112" s="619">
        <v>95000</v>
      </c>
      <c r="AGC112" s="619">
        <v>705000</v>
      </c>
      <c r="AGD112" s="619">
        <v>80000</v>
      </c>
      <c r="AGE112" s="619">
        <v>80000</v>
      </c>
      <c r="AGF112" s="619">
        <v>80000</v>
      </c>
      <c r="AGG112" s="619">
        <v>0</v>
      </c>
      <c r="AGH112" s="619">
        <v>105000</v>
      </c>
      <c r="AGI112" s="619">
        <v>50000</v>
      </c>
      <c r="AGJ112" s="619">
        <v>85000</v>
      </c>
      <c r="AGL112" s="619">
        <v>345650</v>
      </c>
      <c r="AGN112" s="619">
        <v>1290000</v>
      </c>
      <c r="AGO112" s="619">
        <v>315000</v>
      </c>
      <c r="AGP112" s="619">
        <v>145000</v>
      </c>
      <c r="AGQ112" s="619">
        <v>115000</v>
      </c>
      <c r="AGR112" s="619">
        <v>180000</v>
      </c>
      <c r="AGS112" s="619">
        <v>150000</v>
      </c>
      <c r="AGT112" s="619">
        <v>75000</v>
      </c>
      <c r="AGU112" s="619">
        <v>0</v>
      </c>
      <c r="AGW112" s="619">
        <v>1375000</v>
      </c>
      <c r="AGX112" s="619">
        <v>105000</v>
      </c>
      <c r="AGY112" s="619">
        <v>255000</v>
      </c>
      <c r="AGZ112" s="619">
        <v>355000</v>
      </c>
      <c r="AHA112" s="619">
        <v>240000</v>
      </c>
      <c r="AHB112" s="619">
        <v>140000</v>
      </c>
      <c r="AHC112" s="619">
        <v>165000</v>
      </c>
      <c r="AHD112" s="619">
        <v>50000</v>
      </c>
      <c r="AHE112" s="619">
        <v>130000</v>
      </c>
      <c r="AHH112" s="619">
        <v>120000</v>
      </c>
      <c r="AHI112" s="619">
        <v>80000</v>
      </c>
      <c r="AHJ112" s="619">
        <v>90000</v>
      </c>
      <c r="AHK112" s="619">
        <v>135000</v>
      </c>
      <c r="AHL112" s="619">
        <v>75000</v>
      </c>
      <c r="AHM112" s="619">
        <v>540000</v>
      </c>
      <c r="AHO112" s="619">
        <v>75000</v>
      </c>
      <c r="AHP112" s="619">
        <v>95000</v>
      </c>
      <c r="AHQ112" s="613">
        <v>270000</v>
      </c>
      <c r="AHR112" s="613">
        <v>75000</v>
      </c>
      <c r="AHS112" s="613">
        <v>85000</v>
      </c>
      <c r="AHT112" s="619">
        <f t="shared" si="79"/>
        <v>109097649.78</v>
      </c>
      <c r="AHV112" s="627" t="s">
        <v>6273</v>
      </c>
      <c r="AHW112" s="627" t="s">
        <v>6158</v>
      </c>
      <c r="AHX112" s="627" t="s">
        <v>6159</v>
      </c>
    </row>
    <row r="113" spans="1:908" x14ac:dyDescent="0.8">
      <c r="A113" s="613" t="str">
        <f t="shared" si="78"/>
        <v>ภาระ</v>
      </c>
      <c r="B113" s="618" t="s">
        <v>6484</v>
      </c>
      <c r="C113" s="619" t="s">
        <v>6163</v>
      </c>
      <c r="D113" s="619">
        <v>24585730</v>
      </c>
      <c r="E113" s="619">
        <v>1107545</v>
      </c>
      <c r="G113" s="619">
        <v>350000</v>
      </c>
      <c r="H113" s="619">
        <v>2125715</v>
      </c>
      <c r="I113" s="619">
        <v>872750</v>
      </c>
      <c r="K113" s="619">
        <v>1110000</v>
      </c>
      <c r="L113" s="619">
        <v>1186108</v>
      </c>
      <c r="M113" s="619">
        <v>520415</v>
      </c>
      <c r="N113" s="619">
        <v>565000</v>
      </c>
      <c r="O113" s="619">
        <v>460370</v>
      </c>
      <c r="P113" s="619">
        <v>0</v>
      </c>
      <c r="Q113" s="619">
        <v>453310</v>
      </c>
      <c r="R113" s="619">
        <v>430650</v>
      </c>
      <c r="S113" s="619">
        <v>1475000</v>
      </c>
      <c r="T113" s="619">
        <v>571934.5</v>
      </c>
      <c r="U113" s="619">
        <v>295750</v>
      </c>
      <c r="V113" s="619">
        <v>31179588.5</v>
      </c>
      <c r="W113" s="619">
        <v>3767076.94</v>
      </c>
      <c r="X113" s="619">
        <v>874737</v>
      </c>
      <c r="Y113" s="619">
        <v>2000000</v>
      </c>
      <c r="Z113" s="619">
        <v>663672</v>
      </c>
      <c r="AA113" s="619">
        <v>968325</v>
      </c>
      <c r="AB113" s="619">
        <v>657893.75</v>
      </c>
      <c r="AC113" s="619">
        <v>4849401</v>
      </c>
      <c r="AD113" s="619">
        <v>1283200.6100000001</v>
      </c>
      <c r="AF113" s="619">
        <v>3359359</v>
      </c>
      <c r="AH113" s="619">
        <v>4019536.27</v>
      </c>
      <c r="AI113" s="619">
        <v>1849854.38</v>
      </c>
      <c r="AJ113" s="619">
        <v>764870</v>
      </c>
      <c r="AK113" s="619">
        <v>613690</v>
      </c>
      <c r="AL113" s="619">
        <v>857770</v>
      </c>
      <c r="AM113" s="619">
        <v>652390</v>
      </c>
      <c r="AN113" s="619">
        <v>526295.91</v>
      </c>
      <c r="AO113" s="619">
        <v>801856.25</v>
      </c>
      <c r="AP113" s="619">
        <v>505377.27</v>
      </c>
      <c r="AQ113" s="619">
        <v>375945.01</v>
      </c>
      <c r="AR113" s="619">
        <v>270000</v>
      </c>
      <c r="AS113" s="619">
        <v>365272.5</v>
      </c>
      <c r="AT113" s="619">
        <v>7326626.6399999997</v>
      </c>
      <c r="AU113" s="619">
        <v>298940</v>
      </c>
      <c r="AV113" s="619">
        <v>353950</v>
      </c>
      <c r="AW113" s="619">
        <v>862021.98</v>
      </c>
      <c r="AX113" s="619">
        <v>561370</v>
      </c>
      <c r="AY113" s="619">
        <v>704930</v>
      </c>
      <c r="AZ113" s="619">
        <v>301105</v>
      </c>
      <c r="BA113" s="619">
        <v>333995</v>
      </c>
      <c r="BB113" s="619">
        <v>268770</v>
      </c>
      <c r="BC113" s="619">
        <v>263985</v>
      </c>
      <c r="BD113" s="619">
        <v>408300</v>
      </c>
      <c r="BE113" s="619">
        <v>400313</v>
      </c>
      <c r="BF113" s="619">
        <v>1854200</v>
      </c>
      <c r="BG113" s="619">
        <v>297950</v>
      </c>
      <c r="BH113" s="619">
        <v>0</v>
      </c>
      <c r="BI113" s="619">
        <v>5370411.5</v>
      </c>
      <c r="BJ113" s="619">
        <v>3614797</v>
      </c>
      <c r="BK113" s="619">
        <v>615419.25</v>
      </c>
      <c r="BL113" s="619">
        <v>209940</v>
      </c>
      <c r="BM113" s="619">
        <v>629904.5</v>
      </c>
      <c r="BN113" s="619">
        <v>675000</v>
      </c>
      <c r="BO113" s="619">
        <v>343792.5</v>
      </c>
      <c r="BP113" s="619">
        <v>118820</v>
      </c>
      <c r="BQ113" s="619">
        <v>94630</v>
      </c>
      <c r="BR113" s="619">
        <v>7950000</v>
      </c>
      <c r="BS113" s="619">
        <v>475152.5</v>
      </c>
      <c r="BU113" s="619">
        <v>405750</v>
      </c>
      <c r="BW113" s="619">
        <v>644140</v>
      </c>
      <c r="BX113" s="619">
        <v>343490</v>
      </c>
      <c r="BY113" s="619">
        <v>363177.5</v>
      </c>
      <c r="BZ113" s="619">
        <v>3292500</v>
      </c>
      <c r="CA113" s="619">
        <v>442527.5</v>
      </c>
      <c r="CB113" s="619">
        <v>851937.75</v>
      </c>
      <c r="CC113" s="619">
        <v>1474114.75</v>
      </c>
      <c r="CD113" s="619">
        <v>547908.5</v>
      </c>
      <c r="CE113" s="619">
        <v>465987.5</v>
      </c>
      <c r="CF113" s="619">
        <v>500000</v>
      </c>
      <c r="CG113" s="619">
        <v>19282200</v>
      </c>
      <c r="CH113" s="619">
        <v>300990</v>
      </c>
      <c r="CI113" s="619">
        <v>3031774.5</v>
      </c>
      <c r="CJ113" s="619">
        <v>430350</v>
      </c>
      <c r="CK113" s="619">
        <v>684870</v>
      </c>
      <c r="CL113" s="619">
        <v>477000</v>
      </c>
      <c r="CM113" s="619">
        <v>545858.75</v>
      </c>
      <c r="CN113" s="619">
        <v>1295005</v>
      </c>
      <c r="CO113" s="619">
        <v>335830</v>
      </c>
      <c r="CP113" s="619">
        <v>356822.5</v>
      </c>
      <c r="CQ113" s="619">
        <v>384255</v>
      </c>
      <c r="CR113" s="619">
        <v>560022.5</v>
      </c>
      <c r="CS113" s="619">
        <v>286880</v>
      </c>
      <c r="CT113" s="619">
        <v>6700000</v>
      </c>
      <c r="CU113" s="619">
        <v>240410</v>
      </c>
      <c r="CV113" s="619">
        <v>375120</v>
      </c>
      <c r="CW113" s="619">
        <v>885510</v>
      </c>
      <c r="CX113" s="619">
        <v>478735</v>
      </c>
      <c r="CY113" s="619">
        <v>706112.5</v>
      </c>
      <c r="CZ113" s="619">
        <v>298290</v>
      </c>
      <c r="DA113" s="619">
        <v>270000</v>
      </c>
      <c r="DB113" s="619">
        <v>5447401</v>
      </c>
      <c r="DC113" s="619">
        <v>5990878</v>
      </c>
      <c r="DD113" s="619">
        <v>643421</v>
      </c>
      <c r="DE113" s="619">
        <v>294000</v>
      </c>
      <c r="DG113" s="619">
        <v>1741466</v>
      </c>
      <c r="DI113" s="619">
        <v>569358.96</v>
      </c>
      <c r="DJ113" s="619">
        <v>535703.26</v>
      </c>
      <c r="DK113" s="619">
        <v>19923970.25</v>
      </c>
      <c r="DL113" s="619">
        <v>744700</v>
      </c>
      <c r="DM113" s="619">
        <v>680000</v>
      </c>
      <c r="DN113" s="619">
        <v>420000</v>
      </c>
      <c r="DO113" s="619">
        <v>21110</v>
      </c>
      <c r="DP113" s="619">
        <v>440000</v>
      </c>
      <c r="DQ113" s="619">
        <v>367387.5</v>
      </c>
      <c r="DR113" s="619">
        <v>657353.5</v>
      </c>
      <c r="DS113" s="619">
        <v>1959350</v>
      </c>
      <c r="DU113" s="619">
        <v>1086000</v>
      </c>
      <c r="DV113" s="619">
        <v>3747607.75</v>
      </c>
      <c r="DW113" s="619">
        <v>3805000</v>
      </c>
      <c r="DX113" s="619">
        <v>1207149</v>
      </c>
      <c r="DZ113" s="619">
        <v>1200000</v>
      </c>
      <c r="EA113" s="619">
        <v>335333.75</v>
      </c>
      <c r="EB113" s="619">
        <v>690345</v>
      </c>
      <c r="EC113" s="619">
        <v>0</v>
      </c>
      <c r="ED113" s="619">
        <v>0</v>
      </c>
      <c r="EE113" s="619">
        <v>3588755</v>
      </c>
      <c r="EF113" s="619">
        <v>3329440</v>
      </c>
      <c r="EG113" s="619">
        <v>765000</v>
      </c>
      <c r="EH113" s="619">
        <v>428982.5</v>
      </c>
      <c r="EI113" s="619">
        <v>499302.5</v>
      </c>
      <c r="EJ113" s="619">
        <v>877880</v>
      </c>
      <c r="EK113" s="619">
        <v>1043415</v>
      </c>
      <c r="EL113" s="619">
        <v>334720</v>
      </c>
      <c r="EM113" s="619">
        <v>0</v>
      </c>
      <c r="EN113" s="619">
        <v>7998705</v>
      </c>
      <c r="EO113" s="619">
        <v>577592.5</v>
      </c>
      <c r="EP113" s="619">
        <v>494882.5</v>
      </c>
      <c r="EQ113" s="619">
        <v>600557.5</v>
      </c>
      <c r="ER113" s="619">
        <v>439470</v>
      </c>
      <c r="ES113" s="619">
        <v>324320</v>
      </c>
      <c r="ET113" s="619">
        <v>894385</v>
      </c>
      <c r="EU113" s="619">
        <v>833941.25</v>
      </c>
      <c r="EV113" s="619">
        <v>938946.25</v>
      </c>
      <c r="EW113" s="619">
        <v>10400000</v>
      </c>
      <c r="EX113" s="619">
        <v>217780</v>
      </c>
      <c r="EY113" s="619">
        <v>395075</v>
      </c>
      <c r="EZ113" s="619">
        <v>603450</v>
      </c>
      <c r="FA113" s="619">
        <v>1184340</v>
      </c>
      <c r="FC113" s="619">
        <v>792837.5</v>
      </c>
      <c r="FD113" s="619">
        <v>494850</v>
      </c>
      <c r="FE113" s="619">
        <v>369800</v>
      </c>
      <c r="FF113" s="619">
        <v>356360</v>
      </c>
      <c r="FG113" s="619">
        <v>457270</v>
      </c>
      <c r="FH113" s="619">
        <v>369915</v>
      </c>
      <c r="FJ113" s="619">
        <v>87852.5</v>
      </c>
      <c r="FK113" s="619">
        <v>352900</v>
      </c>
      <c r="FL113" s="619">
        <v>1071350</v>
      </c>
      <c r="FM113" s="619">
        <v>1105000</v>
      </c>
      <c r="FN113" s="619">
        <v>729327.5</v>
      </c>
      <c r="FP113" s="619">
        <v>15080</v>
      </c>
      <c r="FR113" s="619">
        <v>348000</v>
      </c>
      <c r="FV113" s="619">
        <v>556965</v>
      </c>
      <c r="FW113" s="619">
        <v>1896461.75</v>
      </c>
      <c r="FX113" s="619">
        <v>925279</v>
      </c>
      <c r="FY113" s="619">
        <v>527262.5</v>
      </c>
      <c r="FZ113" s="619">
        <v>465830</v>
      </c>
      <c r="GA113" s="619">
        <v>1699435</v>
      </c>
      <c r="GB113" s="619">
        <v>493950</v>
      </c>
      <c r="GC113" s="619">
        <v>552092.5</v>
      </c>
      <c r="GD113" s="619">
        <v>378180</v>
      </c>
      <c r="GG113" s="619">
        <v>436550</v>
      </c>
      <c r="GJ113" s="619">
        <v>430000</v>
      </c>
      <c r="GK113" s="619">
        <v>555635</v>
      </c>
      <c r="GL113" s="619">
        <v>2087841.69</v>
      </c>
      <c r="GM113" s="619">
        <v>327757.99</v>
      </c>
      <c r="GN113" s="619">
        <v>400000</v>
      </c>
      <c r="GQ113" s="619">
        <v>2942607.5</v>
      </c>
      <c r="GR113" s="619">
        <v>862363</v>
      </c>
      <c r="GS113" s="619">
        <v>284120</v>
      </c>
      <c r="GT113" s="619">
        <v>1100000</v>
      </c>
      <c r="GU113" s="619">
        <v>200000</v>
      </c>
      <c r="GV113" s="619">
        <v>850000</v>
      </c>
      <c r="GW113" s="619">
        <v>763495</v>
      </c>
      <c r="GX113" s="619">
        <v>400000</v>
      </c>
      <c r="GY113" s="619">
        <v>3670375</v>
      </c>
      <c r="GZ113" s="619">
        <v>160922.5</v>
      </c>
      <c r="HA113" s="619">
        <v>370303.5</v>
      </c>
      <c r="HB113" s="619">
        <v>535095</v>
      </c>
      <c r="HE113" s="619">
        <v>1701408</v>
      </c>
      <c r="HF113" s="619">
        <v>1676152</v>
      </c>
      <c r="HG113" s="619">
        <v>915646</v>
      </c>
      <c r="HH113" s="619">
        <v>1745000</v>
      </c>
      <c r="HI113" s="619">
        <v>578598</v>
      </c>
      <c r="HJ113" s="619">
        <v>1095875</v>
      </c>
      <c r="HK113" s="619">
        <v>6300000</v>
      </c>
      <c r="HL113" s="619">
        <v>850000</v>
      </c>
      <c r="HM113" s="619">
        <v>1685868.75</v>
      </c>
      <c r="HN113" s="619">
        <v>1169420.5</v>
      </c>
      <c r="HO113" s="619">
        <v>450000</v>
      </c>
      <c r="HP113" s="619">
        <v>627021</v>
      </c>
      <c r="HQ113" s="619">
        <v>1300000</v>
      </c>
      <c r="HR113" s="619">
        <v>995036</v>
      </c>
      <c r="HS113" s="619">
        <v>11870000</v>
      </c>
      <c r="HT113" s="619">
        <v>2647295</v>
      </c>
      <c r="HU113" s="619">
        <v>346830</v>
      </c>
      <c r="HV113" s="619">
        <v>363000</v>
      </c>
      <c r="HW113" s="619">
        <v>364907.5</v>
      </c>
      <c r="HX113" s="619">
        <v>218467.5</v>
      </c>
      <c r="HY113" s="619">
        <v>1765304.51</v>
      </c>
      <c r="HZ113" s="619">
        <v>479325</v>
      </c>
      <c r="IA113" s="619">
        <v>444402.5</v>
      </c>
      <c r="IB113" s="619">
        <v>378977.5</v>
      </c>
      <c r="IC113" s="619">
        <v>406253.75</v>
      </c>
      <c r="ID113" s="619">
        <v>0</v>
      </c>
      <c r="IE113" s="619">
        <v>219615</v>
      </c>
      <c r="IF113" s="619">
        <v>618539.93999999994</v>
      </c>
      <c r="IG113" s="619">
        <v>363730</v>
      </c>
      <c r="IH113" s="619">
        <v>327455.40000000002</v>
      </c>
      <c r="IJ113" s="619">
        <v>2250000</v>
      </c>
      <c r="IL113" s="619">
        <v>939541.5</v>
      </c>
      <c r="IM113" s="619">
        <v>1715507.5</v>
      </c>
      <c r="IO113" s="619">
        <v>460600</v>
      </c>
      <c r="IP113" s="619">
        <v>387958</v>
      </c>
      <c r="IQ113" s="619">
        <v>415990</v>
      </c>
      <c r="IR113" s="619">
        <v>0</v>
      </c>
      <c r="IS113" s="619">
        <v>514446.25</v>
      </c>
      <c r="IT113" s="619">
        <v>0</v>
      </c>
      <c r="IU113" s="619">
        <v>0</v>
      </c>
      <c r="IV113" s="619">
        <v>-332624</v>
      </c>
      <c r="IW113" s="619">
        <v>650000</v>
      </c>
      <c r="IX113" s="619">
        <v>15105596.34</v>
      </c>
      <c r="IY113" s="619">
        <v>332343.5</v>
      </c>
      <c r="IZ113" s="619">
        <v>402000</v>
      </c>
      <c r="JA113" s="619">
        <v>298625</v>
      </c>
      <c r="JB113" s="619">
        <v>400000</v>
      </c>
      <c r="JC113" s="619">
        <v>468782</v>
      </c>
      <c r="JD113" s="619">
        <v>93936</v>
      </c>
      <c r="JE113" s="619">
        <v>633000</v>
      </c>
      <c r="JF113" s="619">
        <v>2486232</v>
      </c>
      <c r="JH113" s="619">
        <v>369530</v>
      </c>
      <c r="JJ113" s="619">
        <v>308136.25</v>
      </c>
      <c r="JK113" s="619">
        <v>0</v>
      </c>
      <c r="JL113" s="619">
        <v>3131527.5</v>
      </c>
      <c r="JM113" s="619">
        <v>353267.5</v>
      </c>
      <c r="JN113" s="619">
        <v>615200</v>
      </c>
      <c r="JO113" s="619">
        <v>823030</v>
      </c>
      <c r="JP113" s="619">
        <v>440440</v>
      </c>
      <c r="JQ113" s="619">
        <v>1850243</v>
      </c>
      <c r="JR113" s="619">
        <v>376496</v>
      </c>
      <c r="JS113" s="619">
        <v>8207552.5</v>
      </c>
      <c r="JT113" s="619">
        <v>3000000</v>
      </c>
      <c r="JU113" s="619">
        <v>741537.5</v>
      </c>
      <c r="JW113" s="619">
        <v>666355</v>
      </c>
      <c r="JX113" s="619">
        <v>340567.5</v>
      </c>
      <c r="JY113" s="619">
        <v>1700000</v>
      </c>
      <c r="JZ113" s="619">
        <v>1474037.5</v>
      </c>
      <c r="KA113" s="619">
        <v>582360</v>
      </c>
      <c r="KB113" s="619">
        <v>891910</v>
      </c>
      <c r="KC113" s="619">
        <v>646520</v>
      </c>
      <c r="KD113" s="619">
        <v>757850</v>
      </c>
      <c r="KE113" s="619">
        <v>420880</v>
      </c>
      <c r="KF113" s="619">
        <v>248590</v>
      </c>
      <c r="KG113" s="619">
        <v>614681.25</v>
      </c>
      <c r="KH113" s="619">
        <v>509600</v>
      </c>
      <c r="KI113" s="619">
        <v>26330000</v>
      </c>
      <c r="KL113" s="619">
        <v>0</v>
      </c>
      <c r="KO113" s="619">
        <v>0</v>
      </c>
      <c r="KQ113" s="619">
        <v>414898.75</v>
      </c>
      <c r="KR113" s="619">
        <v>4169422.55</v>
      </c>
      <c r="KS113" s="619">
        <v>615766</v>
      </c>
      <c r="KT113" s="619">
        <v>739097</v>
      </c>
      <c r="KU113" s="619">
        <v>223010</v>
      </c>
      <c r="KV113" s="619">
        <v>673707</v>
      </c>
      <c r="KW113" s="619">
        <v>731412.5</v>
      </c>
      <c r="KX113" s="619">
        <v>9687323.5</v>
      </c>
      <c r="KY113" s="619">
        <v>1152387.5</v>
      </c>
      <c r="KZ113" s="619">
        <v>6927680.1699999999</v>
      </c>
      <c r="LB113" s="619">
        <v>433190</v>
      </c>
      <c r="LC113" s="619">
        <v>1560595</v>
      </c>
      <c r="LD113" s="619">
        <v>1045000</v>
      </c>
      <c r="LE113" s="619">
        <v>545000</v>
      </c>
      <c r="LF113" s="619">
        <v>449705</v>
      </c>
      <c r="LG113" s="619">
        <v>1865325</v>
      </c>
      <c r="LH113" s="619">
        <v>14145000</v>
      </c>
      <c r="LJ113" s="619">
        <v>3035269</v>
      </c>
      <c r="LK113" s="619">
        <v>3295000</v>
      </c>
      <c r="LL113" s="619">
        <v>1078066.25</v>
      </c>
      <c r="LM113" s="619">
        <v>500000</v>
      </c>
      <c r="LO113" s="619">
        <v>384977</v>
      </c>
      <c r="LP113" s="619">
        <v>531043.75</v>
      </c>
      <c r="LQ113" s="619">
        <v>1125648</v>
      </c>
      <c r="LR113" s="619">
        <v>440000</v>
      </c>
      <c r="LS113" s="619">
        <v>3201262.5</v>
      </c>
      <c r="LT113" s="619">
        <v>400000</v>
      </c>
      <c r="LU113" s="619">
        <v>207790</v>
      </c>
      <c r="LV113" s="619">
        <v>8884175.6900000013</v>
      </c>
      <c r="LW113" s="619">
        <v>5750000</v>
      </c>
      <c r="LX113" s="619">
        <v>9900000</v>
      </c>
      <c r="LY113" s="619">
        <v>0</v>
      </c>
      <c r="LZ113" s="619">
        <v>1406715</v>
      </c>
      <c r="MA113" s="619">
        <v>1650000</v>
      </c>
      <c r="MB113" s="619">
        <v>900000</v>
      </c>
      <c r="MC113" s="619">
        <v>521584.5</v>
      </c>
      <c r="MD113" s="619">
        <v>929540</v>
      </c>
      <c r="ME113" s="619">
        <v>769310</v>
      </c>
      <c r="MG113" s="619">
        <v>666720</v>
      </c>
      <c r="MH113" s="619">
        <v>15662171.75</v>
      </c>
      <c r="MI113" s="619">
        <v>100000</v>
      </c>
      <c r="MJ113" s="619">
        <v>362539.75</v>
      </c>
      <c r="MK113" s="619">
        <v>510084.69</v>
      </c>
      <c r="ML113" s="619">
        <v>416500</v>
      </c>
      <c r="MM113" s="619">
        <v>1090000</v>
      </c>
      <c r="MN113" s="619">
        <v>740000</v>
      </c>
      <c r="MO113" s="619">
        <v>503448</v>
      </c>
      <c r="MP113" s="619">
        <v>1325326.25</v>
      </c>
      <c r="MQ113" s="619">
        <v>858000</v>
      </c>
      <c r="MR113" s="619">
        <v>796292</v>
      </c>
      <c r="MS113" s="619">
        <v>496746</v>
      </c>
      <c r="MT113" s="619">
        <v>12350000</v>
      </c>
      <c r="MU113" s="619">
        <v>900000</v>
      </c>
      <c r="MV113" s="619">
        <v>1785245</v>
      </c>
      <c r="MW113" s="619">
        <v>1647220</v>
      </c>
      <c r="MY113" s="619">
        <v>726396</v>
      </c>
      <c r="MZ113" s="619">
        <v>2177335</v>
      </c>
      <c r="NA113" s="619">
        <v>1605000</v>
      </c>
      <c r="NB113" s="619">
        <v>1234357</v>
      </c>
      <c r="NC113" s="619">
        <v>464872</v>
      </c>
      <c r="ND113" s="619">
        <v>215832</v>
      </c>
      <c r="NE113" s="619">
        <v>12932596</v>
      </c>
      <c r="NF113" s="619">
        <v>2700000</v>
      </c>
      <c r="NG113" s="619">
        <v>731187.5</v>
      </c>
      <c r="NH113" s="619">
        <v>10000000</v>
      </c>
      <c r="NI113" s="619">
        <v>552400</v>
      </c>
      <c r="NJ113" s="619">
        <v>1820000</v>
      </c>
      <c r="NK113" s="619">
        <v>3729395</v>
      </c>
      <c r="NL113" s="619">
        <v>4138711.95</v>
      </c>
      <c r="NM113" s="619">
        <v>578615</v>
      </c>
      <c r="NN113" s="619">
        <v>1616219.22</v>
      </c>
      <c r="NO113" s="619">
        <v>1078327.23</v>
      </c>
      <c r="NP113" s="619">
        <v>859805.14</v>
      </c>
      <c r="NQ113" s="619">
        <v>5025500</v>
      </c>
      <c r="NR113" s="619">
        <v>130000</v>
      </c>
      <c r="NS113" s="619">
        <v>13060</v>
      </c>
      <c r="NT113" s="619">
        <v>592237</v>
      </c>
      <c r="NU113" s="619">
        <v>600217.62</v>
      </c>
      <c r="NV113" s="619">
        <v>319040</v>
      </c>
      <c r="NW113" s="619">
        <v>400000</v>
      </c>
      <c r="NX113" s="619">
        <v>6439563</v>
      </c>
      <c r="NZ113" s="619">
        <v>471937.98</v>
      </c>
      <c r="OA113" s="619">
        <v>407527.5</v>
      </c>
      <c r="OB113" s="619">
        <v>397335</v>
      </c>
      <c r="OC113" s="619">
        <v>880100</v>
      </c>
      <c r="OD113" s="619">
        <v>373965</v>
      </c>
      <c r="OE113" s="619">
        <v>10000000</v>
      </c>
      <c r="OG113" s="619">
        <v>724179</v>
      </c>
      <c r="OI113" s="619">
        <v>740792</v>
      </c>
      <c r="OJ113" s="619">
        <v>747439</v>
      </c>
      <c r="OK113" s="619">
        <v>1546732</v>
      </c>
      <c r="OL113" s="619">
        <v>431810</v>
      </c>
      <c r="OM113" s="619">
        <v>750896</v>
      </c>
      <c r="ON113" s="619">
        <v>9961586.3699999992</v>
      </c>
      <c r="OO113" s="619">
        <v>3000000</v>
      </c>
      <c r="OQ113" s="619">
        <v>1793000</v>
      </c>
      <c r="OR113" s="619">
        <v>1700000</v>
      </c>
      <c r="OS113" s="619">
        <v>694120</v>
      </c>
      <c r="OT113" s="619">
        <v>7926775</v>
      </c>
      <c r="OU113" s="619">
        <v>391550</v>
      </c>
      <c r="OV113" s="619">
        <v>547750</v>
      </c>
      <c r="OW113" s="619">
        <v>1055842.5</v>
      </c>
      <c r="OX113" s="619">
        <v>813652.5</v>
      </c>
      <c r="OY113" s="619">
        <v>4252477.5</v>
      </c>
      <c r="OZ113" s="619">
        <v>550463.5</v>
      </c>
      <c r="PA113" s="619">
        <v>553838</v>
      </c>
      <c r="PB113" s="619">
        <v>546000</v>
      </c>
      <c r="PC113" s="619">
        <v>6860168</v>
      </c>
      <c r="PE113" s="619">
        <v>15000</v>
      </c>
      <c r="PF113" s="619">
        <v>389135</v>
      </c>
      <c r="PG113" s="619">
        <v>928090</v>
      </c>
      <c r="PI113" s="619">
        <v>649280</v>
      </c>
      <c r="PJ113" s="619">
        <v>648600</v>
      </c>
      <c r="PK113" s="619">
        <v>960623.75</v>
      </c>
      <c r="PM113" s="619">
        <v>931990</v>
      </c>
      <c r="PO113" s="619">
        <v>419180</v>
      </c>
      <c r="PQ113" s="619">
        <v>1026450</v>
      </c>
      <c r="PR113" s="619">
        <v>438580</v>
      </c>
      <c r="PT113" s="619">
        <v>329000</v>
      </c>
      <c r="PU113" s="619">
        <v>26730665</v>
      </c>
      <c r="PX113" s="619">
        <v>982073.75</v>
      </c>
      <c r="PZ113" s="619">
        <v>1283496.25</v>
      </c>
      <c r="QA113" s="619">
        <v>1627477</v>
      </c>
      <c r="QB113" s="619">
        <v>617237.5</v>
      </c>
      <c r="QC113" s="619">
        <v>1774408</v>
      </c>
      <c r="QD113" s="619">
        <v>888552.5</v>
      </c>
      <c r="QE113" s="619">
        <v>2262748</v>
      </c>
      <c r="QF113" s="619">
        <v>627485</v>
      </c>
      <c r="QG113" s="619">
        <v>438996</v>
      </c>
      <c r="QJ113" s="619">
        <v>1663423</v>
      </c>
      <c r="QK113" s="619">
        <v>682345</v>
      </c>
      <c r="QN113" s="619">
        <v>2126114.25</v>
      </c>
      <c r="QO113" s="619">
        <v>2660000</v>
      </c>
      <c r="QP113" s="619">
        <v>512600</v>
      </c>
      <c r="QS113" s="619">
        <v>244930</v>
      </c>
      <c r="QU113" s="619">
        <v>1699734.5</v>
      </c>
      <c r="QV113" s="619">
        <v>435750</v>
      </c>
      <c r="QW113" s="619">
        <v>1500000</v>
      </c>
      <c r="QX113" s="619">
        <v>729675</v>
      </c>
      <c r="QY113" s="619">
        <v>960000</v>
      </c>
      <c r="QZ113" s="619">
        <v>2146672</v>
      </c>
      <c r="RA113" s="619">
        <v>1200000</v>
      </c>
      <c r="RB113" s="619">
        <v>1742251</v>
      </c>
      <c r="RC113" s="619">
        <v>3173286.25</v>
      </c>
      <c r="RD113" s="619">
        <v>509760</v>
      </c>
      <c r="RE113" s="619">
        <v>428570</v>
      </c>
      <c r="RF113" s="619">
        <v>510090</v>
      </c>
      <c r="RG113" s="619">
        <v>444130</v>
      </c>
      <c r="RH113" s="619">
        <v>12700000</v>
      </c>
      <c r="RI113" s="619">
        <v>3154550</v>
      </c>
      <c r="RJ113" s="619">
        <v>496470</v>
      </c>
      <c r="RK113" s="619">
        <v>877612</v>
      </c>
      <c r="RL113" s="619">
        <v>617651.88</v>
      </c>
      <c r="RM113" s="619">
        <v>93901.06</v>
      </c>
      <c r="RN113" s="619">
        <v>2703636</v>
      </c>
      <c r="RO113" s="619">
        <v>501762.5</v>
      </c>
      <c r="RP113" s="619">
        <v>942103</v>
      </c>
      <c r="RQ113" s="619">
        <v>2134350</v>
      </c>
      <c r="RR113" s="619">
        <v>2877632.5</v>
      </c>
      <c r="RS113" s="619">
        <v>418748</v>
      </c>
      <c r="RT113" s="619">
        <v>518485</v>
      </c>
      <c r="RU113" s="619">
        <v>279842.5</v>
      </c>
      <c r="RV113" s="619">
        <v>491825</v>
      </c>
      <c r="RW113" s="619">
        <v>609950</v>
      </c>
      <c r="RX113" s="619">
        <v>437050</v>
      </c>
      <c r="RY113" s="619">
        <v>492630</v>
      </c>
      <c r="RZ113" s="619">
        <v>166050</v>
      </c>
      <c r="SA113" s="619">
        <v>740245</v>
      </c>
      <c r="SB113" s="619">
        <v>0</v>
      </c>
      <c r="SC113" s="619">
        <v>605880</v>
      </c>
      <c r="SD113" s="619">
        <v>862377</v>
      </c>
      <c r="SE113" s="619">
        <v>514000</v>
      </c>
      <c r="SF113" s="619">
        <v>451962.5</v>
      </c>
      <c r="SG113" s="619">
        <v>741327.5</v>
      </c>
      <c r="SH113" s="619">
        <v>1082500</v>
      </c>
      <c r="SI113" s="619">
        <v>2034749.99</v>
      </c>
      <c r="SJ113" s="619">
        <v>811600</v>
      </c>
      <c r="SK113" s="619">
        <v>800000</v>
      </c>
      <c r="SL113" s="619">
        <v>1981014.91</v>
      </c>
      <c r="SM113" s="619">
        <v>297055</v>
      </c>
      <c r="SN113" s="619">
        <v>5437498.6100000003</v>
      </c>
      <c r="SO113" s="619">
        <v>937354</v>
      </c>
      <c r="SP113" s="619">
        <v>2103185</v>
      </c>
      <c r="SQ113" s="619">
        <v>1743222</v>
      </c>
      <c r="SR113" s="619">
        <v>717123</v>
      </c>
      <c r="SS113" s="619">
        <v>918480.96</v>
      </c>
      <c r="ST113" s="619">
        <v>1241505.5</v>
      </c>
      <c r="SU113" s="619">
        <v>855000</v>
      </c>
      <c r="SV113" s="619">
        <v>784410</v>
      </c>
      <c r="SW113" s="619">
        <v>559547.5</v>
      </c>
      <c r="SX113" s="619">
        <v>33247.5</v>
      </c>
      <c r="SY113" s="619">
        <v>1002210</v>
      </c>
      <c r="SZ113" s="619">
        <v>390610</v>
      </c>
      <c r="TA113" s="619">
        <v>512045</v>
      </c>
      <c r="TB113" s="619">
        <v>708645</v>
      </c>
      <c r="TC113" s="619">
        <v>1840188</v>
      </c>
      <c r="TD113" s="619">
        <v>692595</v>
      </c>
      <c r="TE113" s="619">
        <v>565160</v>
      </c>
      <c r="TF113" s="619">
        <v>857640</v>
      </c>
      <c r="TG113" s="619">
        <v>685640</v>
      </c>
      <c r="TH113" s="619">
        <v>656882.5</v>
      </c>
      <c r="TI113" s="619">
        <v>440710</v>
      </c>
      <c r="TJ113" s="619">
        <v>17685978.16</v>
      </c>
      <c r="TK113" s="619">
        <v>591915</v>
      </c>
      <c r="TL113" s="619">
        <v>608095</v>
      </c>
      <c r="TM113" s="619">
        <v>897385</v>
      </c>
      <c r="TN113" s="619">
        <v>1324600</v>
      </c>
      <c r="TO113" s="619">
        <v>552452.5</v>
      </c>
      <c r="TP113" s="619">
        <v>304285</v>
      </c>
      <c r="TQ113" s="619">
        <v>2868100.5</v>
      </c>
      <c r="TR113" s="619">
        <v>573976.25</v>
      </c>
      <c r="TS113" s="619">
        <v>999495</v>
      </c>
      <c r="TT113" s="619">
        <v>1027135</v>
      </c>
      <c r="TU113" s="619">
        <v>540240</v>
      </c>
      <c r="TV113" s="619">
        <v>272515</v>
      </c>
      <c r="TW113" s="619">
        <v>494912</v>
      </c>
      <c r="TX113" s="619">
        <v>459360</v>
      </c>
      <c r="TY113" s="619">
        <v>524325.5</v>
      </c>
      <c r="TZ113" s="619">
        <v>3877807.5</v>
      </c>
      <c r="UA113" s="619">
        <v>568870</v>
      </c>
      <c r="UB113" s="619">
        <v>5900000</v>
      </c>
      <c r="UC113" s="619">
        <v>2289187.5</v>
      </c>
      <c r="UD113" s="619">
        <v>600600</v>
      </c>
      <c r="UE113" s="619">
        <v>550000</v>
      </c>
      <c r="UF113" s="619">
        <v>1675000</v>
      </c>
      <c r="UG113" s="619">
        <v>161665</v>
      </c>
      <c r="UH113" s="619">
        <v>600000</v>
      </c>
      <c r="UI113" s="619">
        <v>647740</v>
      </c>
      <c r="UJ113" s="619">
        <v>1151060</v>
      </c>
      <c r="UK113" s="619">
        <v>6088037.5</v>
      </c>
      <c r="UL113" s="619">
        <v>1256945</v>
      </c>
      <c r="UM113" s="619">
        <v>776684</v>
      </c>
      <c r="UN113" s="619">
        <v>1520828</v>
      </c>
      <c r="UO113" s="619">
        <v>926695</v>
      </c>
      <c r="UP113" s="619">
        <v>831140</v>
      </c>
      <c r="UQ113" s="619">
        <v>18000000</v>
      </c>
      <c r="UR113" s="619">
        <v>856350</v>
      </c>
      <c r="US113" s="619">
        <v>959960</v>
      </c>
      <c r="UT113" s="619">
        <v>4168708</v>
      </c>
      <c r="UU113" s="619">
        <v>174465</v>
      </c>
      <c r="UV113" s="619">
        <v>600000</v>
      </c>
      <c r="UW113" s="619">
        <v>2070000</v>
      </c>
      <c r="UX113" s="619">
        <v>414215</v>
      </c>
      <c r="UY113" s="619">
        <v>580077.5</v>
      </c>
      <c r="UZ113" s="619">
        <v>739725</v>
      </c>
      <c r="VA113" s="619">
        <v>1218130.5</v>
      </c>
      <c r="VB113" s="619">
        <v>2022625</v>
      </c>
      <c r="VC113" s="619">
        <v>862495</v>
      </c>
      <c r="VD113" s="619">
        <v>1662034</v>
      </c>
      <c r="VE113" s="619">
        <v>594335</v>
      </c>
      <c r="VF113" s="619">
        <v>462763</v>
      </c>
      <c r="VG113" s="619">
        <v>465790</v>
      </c>
      <c r="VH113" s="619">
        <v>461367.5</v>
      </c>
      <c r="VI113" s="619">
        <v>2789505</v>
      </c>
      <c r="VJ113" s="619">
        <v>428823</v>
      </c>
      <c r="VK113" s="619">
        <v>316165</v>
      </c>
      <c r="VL113" s="619">
        <v>414780</v>
      </c>
      <c r="VM113" s="619">
        <v>5784050</v>
      </c>
      <c r="VN113" s="619">
        <v>665790</v>
      </c>
      <c r="VO113" s="619">
        <v>458056.25</v>
      </c>
      <c r="VP113" s="619">
        <v>229995</v>
      </c>
      <c r="VQ113" s="619">
        <v>1859300.75</v>
      </c>
      <c r="VR113" s="619">
        <v>1200000</v>
      </c>
      <c r="VS113" s="619">
        <v>708475</v>
      </c>
      <c r="VT113" s="619">
        <v>559165</v>
      </c>
      <c r="VU113" s="619">
        <v>667438</v>
      </c>
      <c r="VV113" s="619">
        <v>2350000</v>
      </c>
      <c r="VX113" s="619">
        <v>663960</v>
      </c>
      <c r="VY113" s="619">
        <v>754062.5</v>
      </c>
      <c r="VZ113" s="619">
        <v>500130</v>
      </c>
      <c r="WA113" s="619">
        <v>772657.5</v>
      </c>
      <c r="WB113" s="619">
        <v>21500000</v>
      </c>
      <c r="WC113" s="619">
        <v>1658773.94</v>
      </c>
      <c r="WD113" s="619">
        <v>1045597.5</v>
      </c>
      <c r="WE113" s="619">
        <v>1170000</v>
      </c>
      <c r="WF113" s="619">
        <v>663058</v>
      </c>
      <c r="WG113" s="619">
        <v>1183107.5</v>
      </c>
      <c r="WH113" s="619">
        <v>2062992.5</v>
      </c>
      <c r="WI113" s="619">
        <v>1947950</v>
      </c>
      <c r="WJ113" s="619">
        <v>727980</v>
      </c>
      <c r="WK113" s="619">
        <v>1393615</v>
      </c>
      <c r="WL113" s="619">
        <v>761435</v>
      </c>
      <c r="WM113" s="619">
        <v>3690351</v>
      </c>
      <c r="WN113" s="619">
        <v>1040961</v>
      </c>
      <c r="WO113" s="619">
        <v>1864408</v>
      </c>
      <c r="WP113" s="619">
        <v>3213352.5</v>
      </c>
      <c r="WQ113" s="619">
        <v>971995</v>
      </c>
      <c r="WR113" s="619">
        <v>1377740.75</v>
      </c>
      <c r="WS113" s="619">
        <v>1194000</v>
      </c>
      <c r="WT113" s="619">
        <v>446187.5</v>
      </c>
      <c r="WU113" s="619">
        <v>1753098</v>
      </c>
      <c r="WV113" s="619">
        <v>5707777.21</v>
      </c>
      <c r="WW113" s="619">
        <v>982078</v>
      </c>
      <c r="WX113" s="619">
        <v>760989</v>
      </c>
      <c r="WY113" s="619">
        <v>439502</v>
      </c>
      <c r="WZ113" s="619">
        <v>771235</v>
      </c>
      <c r="XA113" s="619">
        <v>552730</v>
      </c>
      <c r="XB113" s="619">
        <v>567741</v>
      </c>
      <c r="XC113" s="619">
        <v>568338.75</v>
      </c>
      <c r="XD113" s="619">
        <v>5053952</v>
      </c>
      <c r="XE113" s="619">
        <v>315585</v>
      </c>
      <c r="XG113" s="619">
        <v>382850</v>
      </c>
      <c r="XH113" s="619">
        <v>565228.75</v>
      </c>
      <c r="XI113" s="619">
        <v>20677759.25</v>
      </c>
      <c r="XJ113" s="619">
        <v>1750175</v>
      </c>
      <c r="XK113" s="619">
        <v>1291905</v>
      </c>
      <c r="XL113" s="619">
        <v>7044466.25</v>
      </c>
      <c r="XM113" s="619">
        <v>1264795</v>
      </c>
      <c r="XN113" s="619">
        <v>1969212.5</v>
      </c>
      <c r="XO113" s="619">
        <v>3140323</v>
      </c>
      <c r="XP113" s="619">
        <v>1284458</v>
      </c>
      <c r="XQ113" s="619">
        <v>1332990</v>
      </c>
      <c r="XR113" s="619">
        <v>3415095.82</v>
      </c>
      <c r="XS113" s="619">
        <v>2269502.5</v>
      </c>
      <c r="XT113" s="619">
        <v>662772.5</v>
      </c>
      <c r="XU113" s="619">
        <v>989297.5</v>
      </c>
      <c r="XV113" s="619">
        <v>1205655</v>
      </c>
      <c r="XW113" s="619">
        <v>936325</v>
      </c>
      <c r="XX113" s="619">
        <v>732030</v>
      </c>
      <c r="XY113" s="619">
        <v>663201.25</v>
      </c>
      <c r="XZ113" s="619">
        <v>861767.5</v>
      </c>
      <c r="YA113" s="619">
        <v>695115</v>
      </c>
      <c r="YB113" s="619">
        <v>777213</v>
      </c>
      <c r="YC113" s="619">
        <v>770963.5</v>
      </c>
      <c r="YD113" s="619">
        <v>604374</v>
      </c>
      <c r="YE113" s="619">
        <v>825136</v>
      </c>
      <c r="YF113" s="619">
        <v>21317404</v>
      </c>
      <c r="YG113" s="619">
        <v>1097820</v>
      </c>
      <c r="YH113" s="619">
        <v>2315860</v>
      </c>
      <c r="YI113" s="619">
        <v>570045</v>
      </c>
      <c r="YJ113" s="619">
        <v>4257302.2699999996</v>
      </c>
      <c r="YK113" s="619">
        <v>1269857.5</v>
      </c>
      <c r="YL113" s="619">
        <v>2127940.71</v>
      </c>
      <c r="YM113" s="619">
        <v>531469</v>
      </c>
      <c r="YN113" s="619">
        <v>3564758</v>
      </c>
      <c r="YO113" s="619">
        <v>3656780</v>
      </c>
      <c r="YP113" s="619">
        <v>1580106.25</v>
      </c>
      <c r="YQ113" s="619">
        <v>916675</v>
      </c>
      <c r="YR113" s="619">
        <v>608093.1</v>
      </c>
      <c r="YS113" s="619">
        <v>751670</v>
      </c>
      <c r="YT113" s="619">
        <v>368050</v>
      </c>
      <c r="YU113" s="619">
        <v>985496.25</v>
      </c>
      <c r="YV113" s="619">
        <v>588928.74</v>
      </c>
      <c r="YW113" s="619">
        <v>6033390</v>
      </c>
      <c r="YX113" s="619">
        <v>850536</v>
      </c>
      <c r="YY113" s="619">
        <v>560642</v>
      </c>
      <c r="YZ113" s="619">
        <v>748545</v>
      </c>
      <c r="ZA113" s="619">
        <v>0</v>
      </c>
      <c r="ZB113" s="619">
        <v>428870</v>
      </c>
      <c r="ZC113" s="619">
        <v>638300</v>
      </c>
      <c r="ZD113" s="619">
        <v>10937120</v>
      </c>
      <c r="ZE113" s="619">
        <v>420812.5</v>
      </c>
      <c r="ZF113" s="619">
        <v>208430</v>
      </c>
      <c r="ZG113" s="619">
        <v>707242.5</v>
      </c>
      <c r="ZH113" s="619">
        <v>352930</v>
      </c>
      <c r="ZI113" s="619">
        <v>637005</v>
      </c>
      <c r="ZJ113" s="619">
        <v>395243</v>
      </c>
      <c r="ZK113" s="619">
        <v>471602.5</v>
      </c>
      <c r="ZL113" s="619">
        <v>2453315</v>
      </c>
      <c r="ZM113" s="619">
        <v>20600000</v>
      </c>
      <c r="ZN113" s="619">
        <v>160000</v>
      </c>
      <c r="ZO113" s="619">
        <v>3541532</v>
      </c>
      <c r="ZP113" s="619">
        <v>3800000</v>
      </c>
      <c r="ZQ113" s="619">
        <v>1900000</v>
      </c>
      <c r="ZS113" s="619">
        <v>324000</v>
      </c>
      <c r="ZT113" s="619">
        <v>1774684</v>
      </c>
      <c r="ZU113" s="619">
        <v>161356</v>
      </c>
      <c r="ZV113" s="619">
        <v>651960</v>
      </c>
      <c r="ZY113" s="619">
        <v>309200</v>
      </c>
      <c r="ZZ113" s="619">
        <v>192600</v>
      </c>
      <c r="AAA113" s="619">
        <v>75000</v>
      </c>
      <c r="AAB113" s="619">
        <v>318276</v>
      </c>
      <c r="AAC113" s="619">
        <v>210921.28</v>
      </c>
      <c r="AAD113" s="619">
        <v>328192</v>
      </c>
      <c r="AAE113" s="619">
        <v>95747.6</v>
      </c>
      <c r="AAF113" s="619">
        <v>140753</v>
      </c>
      <c r="AAG113" s="619">
        <v>166840</v>
      </c>
      <c r="AAH113" s="619">
        <v>179316</v>
      </c>
      <c r="AAI113" s="619">
        <v>6399751.21</v>
      </c>
      <c r="AAJ113" s="619">
        <v>461152</v>
      </c>
      <c r="AAK113" s="619">
        <v>852894</v>
      </c>
      <c r="AAL113" s="619">
        <v>507050</v>
      </c>
      <c r="AAN113" s="619">
        <v>1102110</v>
      </c>
      <c r="AAP113" s="619">
        <v>25813734</v>
      </c>
      <c r="AAQ113" s="619">
        <v>1617828</v>
      </c>
      <c r="AAR113" s="619">
        <v>720000</v>
      </c>
      <c r="AAS113" s="619">
        <v>1560000</v>
      </c>
      <c r="AAT113" s="619">
        <v>1660335</v>
      </c>
      <c r="AAU113" s="619">
        <v>955832</v>
      </c>
      <c r="AAV113" s="619">
        <v>1284300</v>
      </c>
      <c r="AAW113" s="619">
        <v>1033648</v>
      </c>
      <c r="AAX113" s="619">
        <v>3542514</v>
      </c>
      <c r="AAY113" s="619">
        <v>785489</v>
      </c>
      <c r="AAZ113" s="619">
        <v>1146121.51</v>
      </c>
      <c r="ABA113" s="619">
        <v>4355704.5</v>
      </c>
      <c r="ABB113" s="619">
        <v>2742980</v>
      </c>
      <c r="ABC113" s="619">
        <v>365582</v>
      </c>
      <c r="ABD113" s="619">
        <v>745000</v>
      </c>
      <c r="ABE113" s="619">
        <v>535685</v>
      </c>
      <c r="ABF113" s="619">
        <v>536928</v>
      </c>
      <c r="ABG113" s="619">
        <v>1127820</v>
      </c>
      <c r="ABH113" s="619">
        <v>546084</v>
      </c>
      <c r="ABI113" s="619">
        <v>6745094</v>
      </c>
      <c r="ABJ113" s="619">
        <v>3939516</v>
      </c>
      <c r="ABK113" s="619">
        <v>609584</v>
      </c>
      <c r="ABL113" s="619">
        <v>526500</v>
      </c>
      <c r="ABM113" s="619">
        <v>526574</v>
      </c>
      <c r="ABN113" s="619">
        <v>466085</v>
      </c>
      <c r="ABO113" s="619">
        <v>450000</v>
      </c>
      <c r="ABP113" s="619">
        <v>4694600</v>
      </c>
      <c r="ABQ113" s="619">
        <v>886198.98</v>
      </c>
      <c r="ABR113" s="619">
        <v>616350</v>
      </c>
      <c r="ABS113" s="619">
        <v>851953</v>
      </c>
      <c r="ABT113" s="619">
        <v>987802.5</v>
      </c>
      <c r="ABU113" s="619">
        <v>676089</v>
      </c>
      <c r="ABV113" s="619">
        <v>1015190</v>
      </c>
      <c r="ABW113" s="619">
        <v>695000.34</v>
      </c>
      <c r="ABX113" s="619">
        <v>381420</v>
      </c>
      <c r="ABZ113" s="619">
        <v>646191.25</v>
      </c>
      <c r="ACA113" s="619">
        <v>1149060</v>
      </c>
      <c r="ACB113" s="619">
        <v>541262.5</v>
      </c>
      <c r="ACC113" s="619">
        <v>583880</v>
      </c>
      <c r="ACD113" s="619">
        <v>2849257</v>
      </c>
      <c r="ACF113" s="619">
        <v>460000</v>
      </c>
      <c r="ACG113" s="619">
        <v>470752.5</v>
      </c>
      <c r="ACI113" s="619">
        <v>559290.25</v>
      </c>
      <c r="ACJ113" s="619">
        <v>32373791.760000002</v>
      </c>
      <c r="ACK113" s="619">
        <v>643710</v>
      </c>
      <c r="ACM113" s="619">
        <v>1626374</v>
      </c>
      <c r="ACQ113" s="619">
        <v>4500000</v>
      </c>
      <c r="ACR113" s="619">
        <v>2290140</v>
      </c>
      <c r="ACU113" s="619">
        <v>1626760</v>
      </c>
      <c r="ACW113" s="619">
        <v>5624808.75</v>
      </c>
      <c r="ACX113" s="619">
        <v>940139</v>
      </c>
      <c r="ACY113" s="619">
        <v>1169153</v>
      </c>
      <c r="ADB113" s="619">
        <v>722805</v>
      </c>
      <c r="ADD113" s="619">
        <v>639088</v>
      </c>
      <c r="ADE113" s="619">
        <v>488696</v>
      </c>
      <c r="ADF113" s="619">
        <v>700000</v>
      </c>
      <c r="ADG113" s="619">
        <v>3985129.25</v>
      </c>
      <c r="ADH113" s="619">
        <v>2700000</v>
      </c>
      <c r="ADI113" s="619">
        <v>45000</v>
      </c>
      <c r="ADL113" s="619">
        <v>267360</v>
      </c>
      <c r="ADM113" s="619">
        <v>482500</v>
      </c>
      <c r="ADN113" s="619">
        <v>700000</v>
      </c>
      <c r="ADO113" s="619">
        <v>937300</v>
      </c>
      <c r="ADP113" s="619">
        <v>29647549</v>
      </c>
      <c r="ADQ113" s="619">
        <v>1623056.28</v>
      </c>
      <c r="ADT113" s="619">
        <v>3040352</v>
      </c>
      <c r="ADU113" s="619">
        <v>485820</v>
      </c>
      <c r="ADV113" s="619">
        <v>579190</v>
      </c>
      <c r="ADW113" s="619">
        <v>920723.38</v>
      </c>
      <c r="ADX113" s="619">
        <v>620290</v>
      </c>
      <c r="ADY113" s="619">
        <v>1645893</v>
      </c>
      <c r="ADZ113" s="619">
        <v>19687161.800000001</v>
      </c>
      <c r="AEA113" s="619">
        <v>354714.99</v>
      </c>
      <c r="AEB113" s="619">
        <v>2633643.23</v>
      </c>
      <c r="AEC113" s="619">
        <v>653434</v>
      </c>
      <c r="AED113" s="619">
        <v>967430</v>
      </c>
      <c r="AEE113" s="619">
        <v>1500000</v>
      </c>
      <c r="AEF113" s="619">
        <v>2063452.17</v>
      </c>
      <c r="AEG113" s="619">
        <v>1097993</v>
      </c>
      <c r="AEH113" s="619">
        <v>474100</v>
      </c>
      <c r="AEI113" s="619">
        <v>683259.5</v>
      </c>
      <c r="AEJ113" s="619">
        <v>1000000</v>
      </c>
      <c r="AEK113" s="619">
        <v>1400000</v>
      </c>
      <c r="AEL113" s="619">
        <v>694900</v>
      </c>
      <c r="AEM113" s="619">
        <v>1171980.5</v>
      </c>
      <c r="AEN113" s="619">
        <v>1272000</v>
      </c>
      <c r="AEO113" s="619">
        <v>855085.51</v>
      </c>
      <c r="AEP113" s="619">
        <v>626971.17000000004</v>
      </c>
      <c r="AEQ113" s="619">
        <v>1929515</v>
      </c>
      <c r="AER113" s="619">
        <v>534236</v>
      </c>
      <c r="AES113" s="619">
        <v>2519481.2000000002</v>
      </c>
      <c r="AET113" s="619">
        <v>11044438</v>
      </c>
      <c r="AEU113" s="619">
        <v>1475290</v>
      </c>
      <c r="AEV113" s="619">
        <v>1016320</v>
      </c>
      <c r="AEW113" s="619">
        <v>747575</v>
      </c>
      <c r="AEX113" s="619">
        <v>538412</v>
      </c>
      <c r="AEY113" s="619">
        <v>1545000</v>
      </c>
      <c r="AEZ113" s="619">
        <v>698505</v>
      </c>
      <c r="AFA113" s="619">
        <v>666910</v>
      </c>
      <c r="AFB113" s="619">
        <v>725925</v>
      </c>
      <c r="AFC113" s="619">
        <v>349002.5</v>
      </c>
      <c r="AFD113" s="619">
        <v>4820000</v>
      </c>
      <c r="AFE113" s="619">
        <v>2990000</v>
      </c>
      <c r="AFF113" s="619">
        <v>1009930</v>
      </c>
      <c r="AFG113" s="619">
        <v>666159</v>
      </c>
      <c r="AFH113" s="619">
        <v>1317250</v>
      </c>
      <c r="AFI113" s="619">
        <v>2037597</v>
      </c>
      <c r="AFJ113" s="619">
        <v>1008395</v>
      </c>
      <c r="AFK113" s="619">
        <v>560765</v>
      </c>
      <c r="AFL113" s="619">
        <v>990470</v>
      </c>
      <c r="AFM113" s="619">
        <v>1043720</v>
      </c>
      <c r="AFN113" s="619">
        <v>670000</v>
      </c>
      <c r="AFO113" s="619">
        <v>810000</v>
      </c>
      <c r="AFP113" s="619">
        <v>540360</v>
      </c>
      <c r="AFQ113" s="619">
        <v>5045380</v>
      </c>
      <c r="AFR113" s="619">
        <v>1119896</v>
      </c>
      <c r="AFS113" s="619">
        <v>408490</v>
      </c>
      <c r="AFT113" s="619">
        <v>588495.5</v>
      </c>
      <c r="AFU113" s="619">
        <v>573620</v>
      </c>
      <c r="AFV113" s="619">
        <v>614080</v>
      </c>
      <c r="AFW113" s="619">
        <v>377370</v>
      </c>
      <c r="AFX113" s="619">
        <v>869000</v>
      </c>
      <c r="AFY113" s="619">
        <v>1558500</v>
      </c>
      <c r="AFZ113" s="619">
        <v>375360</v>
      </c>
      <c r="AGA113" s="619">
        <v>1517375</v>
      </c>
      <c r="AGB113" s="619">
        <v>364850</v>
      </c>
      <c r="AGC113" s="619">
        <v>8043000</v>
      </c>
      <c r="AGD113" s="619">
        <v>341162.5</v>
      </c>
      <c r="AGE113" s="619">
        <v>500000</v>
      </c>
      <c r="AGF113" s="619">
        <v>387379.5</v>
      </c>
      <c r="AGG113" s="619">
        <v>1083010</v>
      </c>
      <c r="AGH113" s="619">
        <v>570090</v>
      </c>
      <c r="AGI113" s="619">
        <v>359250</v>
      </c>
      <c r="AGJ113" s="619">
        <v>562424</v>
      </c>
      <c r="AGK113" s="619">
        <v>400000</v>
      </c>
      <c r="AGL113" s="619">
        <v>122900</v>
      </c>
      <c r="AGM113" s="619">
        <v>501306</v>
      </c>
      <c r="AGN113" s="619">
        <v>7215552.0599999996</v>
      </c>
      <c r="AGO113" s="619">
        <v>2025000</v>
      </c>
      <c r="AGP113" s="619">
        <v>1880607.5</v>
      </c>
      <c r="AGQ113" s="619">
        <v>668739</v>
      </c>
      <c r="AGR113" s="619">
        <v>1544243.75</v>
      </c>
      <c r="AGS113" s="619">
        <v>1070080</v>
      </c>
      <c r="AGT113" s="619">
        <v>975000</v>
      </c>
      <c r="AGU113" s="619">
        <v>543784</v>
      </c>
      <c r="AGV113" s="619">
        <v>16094931.25</v>
      </c>
      <c r="AGW113" s="619">
        <v>7590165</v>
      </c>
      <c r="AGX113" s="619">
        <v>507833</v>
      </c>
      <c r="AGY113" s="619">
        <v>1119802</v>
      </c>
      <c r="AGZ113" s="619">
        <v>1708291.26</v>
      </c>
      <c r="AHA113" s="619">
        <v>1132252.45</v>
      </c>
      <c r="AHB113" s="619">
        <v>976000</v>
      </c>
      <c r="AHC113" s="619">
        <v>1080000</v>
      </c>
      <c r="AHD113" s="619">
        <v>400926</v>
      </c>
      <c r="AHE113" s="619">
        <v>755028.6</v>
      </c>
      <c r="AHF113" s="619">
        <v>965000</v>
      </c>
      <c r="AHG113" s="619">
        <v>493554</v>
      </c>
      <c r="AHH113" s="619">
        <v>809719</v>
      </c>
      <c r="AHI113" s="619">
        <v>610628.19999999995</v>
      </c>
      <c r="AHJ113" s="619">
        <v>490542</v>
      </c>
      <c r="AHK113" s="619">
        <v>520730</v>
      </c>
      <c r="AHL113" s="619">
        <v>416079.4</v>
      </c>
      <c r="AHM113" s="619">
        <v>4710518.2</v>
      </c>
      <c r="AHN113" s="619">
        <v>323460</v>
      </c>
      <c r="AHO113" s="619">
        <v>409345</v>
      </c>
      <c r="AHP113" s="619">
        <v>370000</v>
      </c>
      <c r="AHQ113" s="613">
        <v>1453455</v>
      </c>
      <c r="AHR113" s="613">
        <v>406467.5</v>
      </c>
      <c r="AHS113" s="613">
        <v>458070</v>
      </c>
      <c r="AHT113" s="619">
        <f t="shared" si="79"/>
        <v>1508410381.9000003</v>
      </c>
      <c r="AHV113" s="627" t="s">
        <v>6273</v>
      </c>
      <c r="AHW113" s="627" t="s">
        <v>6160</v>
      </c>
      <c r="AHX113" s="627" t="s">
        <v>6161</v>
      </c>
    </row>
    <row r="114" spans="1:908" x14ac:dyDescent="0.8">
      <c r="A114" s="613" t="str">
        <f t="shared" si="78"/>
        <v>ภาระ</v>
      </c>
      <c r="B114" s="618" t="s">
        <v>6485</v>
      </c>
      <c r="C114" s="619" t="s">
        <v>6165</v>
      </c>
      <c r="D114" s="619">
        <v>1690930</v>
      </c>
      <c r="E114" s="619">
        <v>146197.5</v>
      </c>
      <c r="G114" s="619">
        <v>50000</v>
      </c>
      <c r="H114" s="619">
        <v>203840</v>
      </c>
      <c r="I114" s="619">
        <v>77250</v>
      </c>
      <c r="K114" s="619">
        <v>350000</v>
      </c>
      <c r="L114" s="619">
        <v>70140</v>
      </c>
      <c r="M114" s="619">
        <v>103274</v>
      </c>
      <c r="N114" s="619">
        <v>70000</v>
      </c>
      <c r="O114" s="619">
        <v>67800</v>
      </c>
      <c r="P114" s="619">
        <v>0</v>
      </c>
      <c r="Q114" s="619">
        <v>57480</v>
      </c>
      <c r="R114" s="619">
        <v>41550</v>
      </c>
      <c r="T114" s="619">
        <v>80640</v>
      </c>
      <c r="U114" s="619">
        <v>53092.5</v>
      </c>
      <c r="V114" s="619">
        <v>1368922.5</v>
      </c>
      <c r="W114" s="619">
        <v>313515.82</v>
      </c>
      <c r="X114" s="619">
        <v>43995</v>
      </c>
      <c r="Y114" s="619">
        <v>25000</v>
      </c>
      <c r="Z114" s="619">
        <v>43470</v>
      </c>
      <c r="AA114" s="619">
        <v>100623.75</v>
      </c>
      <c r="AB114" s="619">
        <v>65735</v>
      </c>
      <c r="AC114" s="619">
        <v>325632.5</v>
      </c>
      <c r="AD114" s="619">
        <v>188180</v>
      </c>
      <c r="AF114" s="619">
        <v>202010</v>
      </c>
      <c r="AH114" s="619">
        <v>415502.76</v>
      </c>
      <c r="AI114" s="619">
        <v>64215</v>
      </c>
      <c r="AJ114" s="619">
        <v>89410</v>
      </c>
      <c r="AK114" s="619">
        <v>28530</v>
      </c>
      <c r="AL114" s="619">
        <v>355534.25</v>
      </c>
      <c r="AM114" s="619">
        <v>114940</v>
      </c>
      <c r="AN114" s="619">
        <v>87270.85</v>
      </c>
      <c r="AP114" s="619">
        <v>12880</v>
      </c>
      <c r="AQ114" s="619">
        <v>39957.519999999997</v>
      </c>
      <c r="AR114" s="619">
        <v>20000</v>
      </c>
      <c r="AS114" s="619">
        <v>61049.75</v>
      </c>
      <c r="AT114" s="619">
        <v>1143460</v>
      </c>
      <c r="AU114" s="619">
        <v>18440</v>
      </c>
      <c r="AV114" s="619">
        <v>60900</v>
      </c>
      <c r="AW114" s="619">
        <v>76655</v>
      </c>
      <c r="AX114" s="619">
        <v>87655</v>
      </c>
      <c r="AY114" s="619">
        <v>243920</v>
      </c>
      <c r="AZ114" s="619">
        <v>20000</v>
      </c>
      <c r="BA114" s="619">
        <v>5660</v>
      </c>
      <c r="BB114" s="619">
        <v>27825</v>
      </c>
      <c r="BC114" s="619">
        <v>75900</v>
      </c>
      <c r="BE114" s="619">
        <v>12640</v>
      </c>
      <c r="BF114" s="619">
        <v>176034</v>
      </c>
      <c r="BG114" s="619">
        <v>43330</v>
      </c>
      <c r="BH114" s="619">
        <v>0</v>
      </c>
      <c r="BJ114" s="619">
        <v>595172.5</v>
      </c>
      <c r="BK114" s="619">
        <v>46170</v>
      </c>
      <c r="BL114" s="619">
        <v>200000</v>
      </c>
      <c r="BM114" s="619">
        <v>10100</v>
      </c>
      <c r="BN114" s="619">
        <v>50000</v>
      </c>
      <c r="BO114" s="619">
        <v>25270</v>
      </c>
      <c r="BP114" s="619">
        <v>4837</v>
      </c>
      <c r="BQ114" s="619">
        <v>21622</v>
      </c>
      <c r="BR114" s="619">
        <v>545000</v>
      </c>
      <c r="BS114" s="619">
        <v>19430</v>
      </c>
      <c r="BU114" s="619">
        <v>29040</v>
      </c>
      <c r="BW114" s="619">
        <v>14240</v>
      </c>
      <c r="BY114" s="619">
        <v>30328</v>
      </c>
      <c r="BZ114" s="619">
        <v>300000</v>
      </c>
      <c r="CA114" s="619">
        <v>116747.5</v>
      </c>
      <c r="CB114" s="619">
        <v>24137.5</v>
      </c>
      <c r="CC114" s="619">
        <v>162882.5</v>
      </c>
      <c r="CD114" s="619">
        <v>54962.5</v>
      </c>
      <c r="CE114" s="619">
        <v>46960</v>
      </c>
      <c r="CF114" s="619">
        <v>80000</v>
      </c>
      <c r="CG114" s="619">
        <v>1105000</v>
      </c>
      <c r="CH114" s="619">
        <v>3060</v>
      </c>
      <c r="CI114" s="619">
        <v>90150</v>
      </c>
      <c r="CK114" s="619">
        <v>5220</v>
      </c>
      <c r="CL114" s="619">
        <v>18000</v>
      </c>
      <c r="CN114" s="619">
        <v>28800</v>
      </c>
      <c r="CP114" s="619">
        <v>81060</v>
      </c>
      <c r="CQ114" s="619">
        <v>9120</v>
      </c>
      <c r="CR114" s="619">
        <v>36150</v>
      </c>
      <c r="CS114" s="619">
        <v>28410</v>
      </c>
      <c r="CT114" s="619">
        <v>500000</v>
      </c>
      <c r="CV114" s="619">
        <v>17300</v>
      </c>
      <c r="CW114" s="619">
        <v>31370</v>
      </c>
      <c r="CX114" s="619">
        <v>13110</v>
      </c>
      <c r="CY114" s="619">
        <v>55440</v>
      </c>
      <c r="CZ114" s="619">
        <v>20940</v>
      </c>
      <c r="DA114" s="619">
        <v>20000</v>
      </c>
      <c r="DB114" s="619">
        <v>499044</v>
      </c>
      <c r="DC114" s="619">
        <v>729489</v>
      </c>
      <c r="DD114" s="619">
        <v>51095</v>
      </c>
      <c r="DE114" s="619">
        <v>60000</v>
      </c>
      <c r="DG114" s="619">
        <v>52657</v>
      </c>
      <c r="DI114" s="619">
        <v>49884.47</v>
      </c>
      <c r="DJ114" s="619">
        <v>33016</v>
      </c>
      <c r="DK114" s="619">
        <v>1724933.5</v>
      </c>
      <c r="DL114" s="619">
        <v>81590</v>
      </c>
      <c r="DM114" s="619">
        <v>105000</v>
      </c>
      <c r="DN114" s="619">
        <v>32000</v>
      </c>
      <c r="DO114" s="619">
        <v>31740</v>
      </c>
      <c r="DP114" s="619">
        <v>40000</v>
      </c>
      <c r="DR114" s="619">
        <v>49727.5</v>
      </c>
      <c r="DS114" s="619">
        <v>340000</v>
      </c>
      <c r="DU114" s="619">
        <v>75000</v>
      </c>
      <c r="DV114" s="619">
        <v>252058</v>
      </c>
      <c r="DW114" s="619">
        <v>50000</v>
      </c>
      <c r="DX114" s="619">
        <v>141361</v>
      </c>
      <c r="DY114" s="619">
        <v>0</v>
      </c>
      <c r="DZ114" s="619">
        <v>140000</v>
      </c>
      <c r="EA114" s="619">
        <v>62415</v>
      </c>
      <c r="EB114" s="619">
        <v>96580</v>
      </c>
      <c r="ED114" s="619">
        <v>0</v>
      </c>
      <c r="EE114" s="619">
        <v>450126.25</v>
      </c>
      <c r="EF114" s="619">
        <v>326000</v>
      </c>
      <c r="EG114" s="619">
        <v>50000</v>
      </c>
      <c r="EH114" s="619">
        <v>144350</v>
      </c>
      <c r="EI114" s="619">
        <v>29870</v>
      </c>
      <c r="EJ114" s="619">
        <v>135090</v>
      </c>
      <c r="EK114" s="619">
        <v>150207.5</v>
      </c>
      <c r="EM114" s="619">
        <v>0</v>
      </c>
      <c r="EN114" s="619">
        <v>2029700</v>
      </c>
      <c r="EO114" s="619">
        <v>85300</v>
      </c>
      <c r="EP114" s="619">
        <v>220180</v>
      </c>
      <c r="EQ114" s="619">
        <v>273797.5</v>
      </c>
      <c r="ER114" s="619">
        <v>11880</v>
      </c>
      <c r="ES114" s="619">
        <v>35070</v>
      </c>
      <c r="ET114" s="619">
        <v>71020</v>
      </c>
      <c r="EU114" s="619">
        <v>65215</v>
      </c>
      <c r="EV114" s="619">
        <v>198063.75</v>
      </c>
      <c r="EW114" s="619">
        <v>670000</v>
      </c>
      <c r="EX114" s="619">
        <v>28400</v>
      </c>
      <c r="EY114" s="619">
        <v>58125</v>
      </c>
      <c r="EZ114" s="619">
        <v>12600</v>
      </c>
      <c r="FA114" s="619">
        <v>48360</v>
      </c>
      <c r="FC114" s="619">
        <v>26290</v>
      </c>
      <c r="FD114" s="619">
        <v>117527.3</v>
      </c>
      <c r="FE114" s="619">
        <v>39040</v>
      </c>
      <c r="FF114" s="619">
        <v>19410</v>
      </c>
      <c r="FG114" s="619">
        <v>41240</v>
      </c>
      <c r="FH114" s="619">
        <v>74877.259999999995</v>
      </c>
      <c r="FK114" s="619">
        <v>74250</v>
      </c>
      <c r="FL114" s="619">
        <v>115740</v>
      </c>
      <c r="FM114" s="619">
        <v>85000</v>
      </c>
      <c r="FN114" s="619">
        <v>56985</v>
      </c>
      <c r="FR114" s="619">
        <v>44000</v>
      </c>
      <c r="FV114" s="619">
        <v>36000</v>
      </c>
      <c r="FW114" s="619">
        <v>235222</v>
      </c>
      <c r="FX114" s="619">
        <v>115809</v>
      </c>
      <c r="FY114" s="619">
        <v>61480</v>
      </c>
      <c r="FZ114" s="619">
        <v>32470</v>
      </c>
      <c r="GA114" s="619">
        <v>250890</v>
      </c>
      <c r="GB114" s="619">
        <v>84636</v>
      </c>
      <c r="GD114" s="619">
        <v>46740</v>
      </c>
      <c r="GG114" s="619">
        <v>41700</v>
      </c>
      <c r="GJ114" s="619">
        <v>50000</v>
      </c>
      <c r="GK114" s="619">
        <v>56815</v>
      </c>
      <c r="GM114" s="619">
        <v>37180</v>
      </c>
      <c r="GN114" s="619">
        <v>60000</v>
      </c>
      <c r="GQ114" s="619">
        <v>658120</v>
      </c>
      <c r="GR114" s="619">
        <v>6720</v>
      </c>
      <c r="GS114" s="619">
        <v>16035</v>
      </c>
      <c r="GT114" s="619">
        <v>40000</v>
      </c>
      <c r="GU114" s="619">
        <v>23160</v>
      </c>
      <c r="GV114" s="619">
        <v>30000</v>
      </c>
      <c r="GW114" s="619">
        <v>74900</v>
      </c>
      <c r="GX114" s="619">
        <v>50000</v>
      </c>
      <c r="GY114" s="619">
        <v>139580</v>
      </c>
      <c r="HA114" s="619">
        <v>66825</v>
      </c>
      <c r="HB114" s="619">
        <v>68972.5</v>
      </c>
      <c r="HF114" s="619">
        <v>180000</v>
      </c>
      <c r="HG114" s="619">
        <v>123232</v>
      </c>
      <c r="HH114" s="619">
        <v>65000</v>
      </c>
      <c r="HI114" s="619">
        <v>93882</v>
      </c>
      <c r="HK114" s="619">
        <v>2700000</v>
      </c>
      <c r="HL114" s="619">
        <v>150000</v>
      </c>
      <c r="HM114" s="619">
        <v>45864</v>
      </c>
      <c r="HO114" s="619">
        <v>453520</v>
      </c>
      <c r="HQ114" s="619">
        <v>30000</v>
      </c>
      <c r="HR114" s="619">
        <v>50000</v>
      </c>
      <c r="HS114" s="619">
        <v>700000</v>
      </c>
      <c r="HT114" s="619">
        <v>316940</v>
      </c>
      <c r="HU114" s="619">
        <v>89830</v>
      </c>
      <c r="HV114" s="619">
        <v>107942</v>
      </c>
      <c r="HW114" s="619">
        <v>41190</v>
      </c>
      <c r="HX114" s="619">
        <v>14640</v>
      </c>
      <c r="HY114" s="619">
        <v>206503.1</v>
      </c>
      <c r="HZ114" s="619">
        <v>9800</v>
      </c>
      <c r="IA114" s="619">
        <v>16620</v>
      </c>
      <c r="IB114" s="619">
        <v>56942.5</v>
      </c>
      <c r="IC114" s="619">
        <v>8740</v>
      </c>
      <c r="ID114" s="619">
        <v>0</v>
      </c>
      <c r="IE114" s="619">
        <v>35158.5</v>
      </c>
      <c r="IF114" s="619">
        <v>10200</v>
      </c>
      <c r="IG114" s="619">
        <v>42900</v>
      </c>
      <c r="IH114" s="619">
        <v>3780</v>
      </c>
      <c r="IJ114" s="619">
        <v>250000</v>
      </c>
      <c r="IL114" s="619">
        <v>50559</v>
      </c>
      <c r="IM114" s="619">
        <v>217923.75</v>
      </c>
      <c r="IO114" s="619">
        <v>59740</v>
      </c>
      <c r="IP114" s="619">
        <v>44292</v>
      </c>
      <c r="IQ114" s="619">
        <v>155998.75</v>
      </c>
      <c r="IR114" s="619">
        <v>0</v>
      </c>
      <c r="IU114" s="619">
        <v>0</v>
      </c>
      <c r="IV114" s="619">
        <v>92680</v>
      </c>
      <c r="IW114" s="619">
        <v>44120</v>
      </c>
      <c r="IX114" s="619">
        <v>1484720</v>
      </c>
      <c r="IY114" s="619">
        <v>936880</v>
      </c>
      <c r="IZ114" s="619">
        <v>20000</v>
      </c>
      <c r="JA114" s="619">
        <v>30405</v>
      </c>
      <c r="JB114" s="619">
        <v>60000</v>
      </c>
      <c r="JC114" s="619">
        <v>41865</v>
      </c>
      <c r="JD114" s="619">
        <v>615555</v>
      </c>
      <c r="JF114" s="619">
        <v>193020</v>
      </c>
      <c r="JL114" s="619">
        <v>840113.75</v>
      </c>
      <c r="JS114" s="619">
        <v>365910</v>
      </c>
      <c r="JT114" s="619">
        <v>170000</v>
      </c>
      <c r="JU114" s="619">
        <v>30000</v>
      </c>
      <c r="JW114" s="619">
        <v>7080</v>
      </c>
      <c r="JX114" s="619">
        <v>24637.5</v>
      </c>
      <c r="JY114" s="619">
        <v>100000</v>
      </c>
      <c r="JZ114" s="619">
        <v>49860</v>
      </c>
      <c r="KA114" s="619">
        <v>81160</v>
      </c>
      <c r="KC114" s="619">
        <v>44160</v>
      </c>
      <c r="KE114" s="619">
        <v>8120</v>
      </c>
      <c r="KG114" s="619">
        <v>25650</v>
      </c>
      <c r="KH114" s="619">
        <v>19700</v>
      </c>
      <c r="KL114" s="619">
        <v>0</v>
      </c>
      <c r="KO114" s="619">
        <v>0</v>
      </c>
      <c r="KR114" s="619">
        <v>830577</v>
      </c>
      <c r="KS114" s="619">
        <v>61812</v>
      </c>
      <c r="KT114" s="619">
        <v>206938</v>
      </c>
      <c r="KU114" s="619">
        <v>97290</v>
      </c>
      <c r="KV114" s="619">
        <v>53549</v>
      </c>
      <c r="KW114" s="619">
        <v>140250</v>
      </c>
      <c r="KX114" s="619">
        <v>1029296</v>
      </c>
      <c r="KY114" s="619">
        <v>167585</v>
      </c>
      <c r="LB114" s="619">
        <v>4200</v>
      </c>
      <c r="LF114" s="619">
        <v>92672</v>
      </c>
      <c r="LG114" s="619">
        <v>130085</v>
      </c>
      <c r="LH114" s="619">
        <v>500000</v>
      </c>
      <c r="LJ114" s="619">
        <v>638834</v>
      </c>
      <c r="LK114" s="619">
        <v>300000</v>
      </c>
      <c r="LL114" s="619">
        <v>49260</v>
      </c>
      <c r="LO114" s="619">
        <v>762123</v>
      </c>
      <c r="LP114" s="619">
        <v>64127.5</v>
      </c>
      <c r="LQ114" s="619">
        <v>74120</v>
      </c>
      <c r="LR114" s="619">
        <v>70000</v>
      </c>
      <c r="LS114" s="619">
        <v>426502.5</v>
      </c>
      <c r="LT114" s="619">
        <v>40000</v>
      </c>
      <c r="LU114" s="619">
        <v>26470</v>
      </c>
      <c r="LW114" s="619">
        <v>1500000</v>
      </c>
      <c r="LX114" s="619">
        <v>4950000</v>
      </c>
      <c r="LY114" s="619">
        <v>0</v>
      </c>
      <c r="LZ114" s="619">
        <v>120000</v>
      </c>
      <c r="MA114" s="619">
        <v>120000</v>
      </c>
      <c r="MB114" s="619">
        <v>200000</v>
      </c>
      <c r="MC114" s="619">
        <v>100000</v>
      </c>
      <c r="MD114" s="619">
        <v>92100</v>
      </c>
      <c r="ME114" s="619">
        <v>725926</v>
      </c>
      <c r="MG114" s="619">
        <v>181970</v>
      </c>
      <c r="MH114" s="619">
        <v>994749.5</v>
      </c>
      <c r="MI114" s="619">
        <v>900000</v>
      </c>
      <c r="MK114" s="619">
        <v>12450.75</v>
      </c>
      <c r="MM114" s="619">
        <v>60000</v>
      </c>
      <c r="MN114" s="619">
        <v>43000</v>
      </c>
      <c r="MO114" s="619">
        <v>10764</v>
      </c>
      <c r="MP114" s="619">
        <v>256532.25</v>
      </c>
      <c r="MQ114" s="619">
        <v>55000</v>
      </c>
      <c r="MR114" s="619">
        <v>40014</v>
      </c>
      <c r="MS114" s="619">
        <v>11563.5</v>
      </c>
      <c r="MU114" s="619">
        <v>20000</v>
      </c>
      <c r="MZ114" s="619">
        <v>87712</v>
      </c>
      <c r="NB114" s="619">
        <v>132000</v>
      </c>
      <c r="NC114" s="619">
        <v>1460</v>
      </c>
      <c r="ND114" s="619">
        <v>1250</v>
      </c>
      <c r="NE114" s="619">
        <v>4127247</v>
      </c>
      <c r="NG114" s="619">
        <v>45692.5</v>
      </c>
      <c r="NI114" s="619">
        <v>48500</v>
      </c>
      <c r="NJ114" s="619">
        <v>400000</v>
      </c>
      <c r="NK114" s="619">
        <v>338768</v>
      </c>
      <c r="NL114" s="619">
        <v>154010</v>
      </c>
      <c r="NM114" s="619">
        <v>6390</v>
      </c>
      <c r="NN114" s="619">
        <v>0</v>
      </c>
      <c r="NO114" s="619">
        <v>35240</v>
      </c>
      <c r="NP114" s="619">
        <v>160904.45000000001</v>
      </c>
      <c r="NQ114" s="619">
        <v>545300</v>
      </c>
      <c r="NR114" s="619">
        <v>200000</v>
      </c>
      <c r="NS114" s="619">
        <v>10242</v>
      </c>
      <c r="NT114" s="619">
        <v>10044</v>
      </c>
      <c r="NU114" s="619">
        <v>29000</v>
      </c>
      <c r="NV114" s="619">
        <v>52000</v>
      </c>
      <c r="NW114" s="619">
        <v>6000</v>
      </c>
      <c r="NX114" s="619">
        <v>1378777</v>
      </c>
      <c r="NY114" s="619">
        <v>800000</v>
      </c>
      <c r="NZ114" s="619">
        <v>923132.4</v>
      </c>
      <c r="OA114" s="619">
        <v>16980</v>
      </c>
      <c r="OB114" s="619">
        <v>16200</v>
      </c>
      <c r="OC114" s="619">
        <v>144730</v>
      </c>
      <c r="OG114" s="619">
        <v>51344</v>
      </c>
      <c r="OI114" s="619">
        <v>5560</v>
      </c>
      <c r="OK114" s="619">
        <v>241132.5</v>
      </c>
      <c r="OL114" s="619">
        <v>14765</v>
      </c>
      <c r="OM114" s="619">
        <v>38232</v>
      </c>
      <c r="ON114" s="619">
        <v>840637.74</v>
      </c>
      <c r="OO114" s="619">
        <v>440703.24</v>
      </c>
      <c r="OP114" s="619">
        <v>0</v>
      </c>
      <c r="OQ114" s="619">
        <v>331000</v>
      </c>
      <c r="OR114" s="619">
        <v>100000</v>
      </c>
      <c r="OT114" s="619">
        <v>554560</v>
      </c>
      <c r="OU114" s="619">
        <v>149640</v>
      </c>
      <c r="OV114" s="619">
        <v>102125</v>
      </c>
      <c r="OW114" s="619">
        <v>156602.5</v>
      </c>
      <c r="OX114" s="619">
        <v>84412.5</v>
      </c>
      <c r="OY114" s="619">
        <v>143520</v>
      </c>
      <c r="OZ114" s="619">
        <v>139849</v>
      </c>
      <c r="PA114" s="619">
        <v>177501</v>
      </c>
      <c r="PB114" s="619">
        <v>9000</v>
      </c>
      <c r="PC114" s="619">
        <v>2234710</v>
      </c>
      <c r="PF114" s="619">
        <v>47400</v>
      </c>
      <c r="PG114" s="619">
        <v>98880</v>
      </c>
      <c r="PI114" s="619">
        <v>26165</v>
      </c>
      <c r="PJ114" s="619">
        <v>92572.5</v>
      </c>
      <c r="PK114" s="619">
        <v>201528.75</v>
      </c>
      <c r="PM114" s="619">
        <v>85040</v>
      </c>
      <c r="PO114" s="619">
        <v>55890</v>
      </c>
      <c r="PQ114" s="619">
        <v>105000</v>
      </c>
      <c r="PR114" s="619">
        <v>15740</v>
      </c>
      <c r="PT114" s="619">
        <v>32910</v>
      </c>
      <c r="PU114" s="619">
        <v>4363909</v>
      </c>
      <c r="PW114" s="619">
        <v>23949</v>
      </c>
      <c r="PX114" s="619">
        <v>60150</v>
      </c>
      <c r="PZ114" s="619">
        <v>118573.75</v>
      </c>
      <c r="QA114" s="619">
        <v>269731</v>
      </c>
      <c r="QC114" s="619">
        <v>44720</v>
      </c>
      <c r="QD114" s="619">
        <v>152665</v>
      </c>
      <c r="QE114" s="619">
        <v>180705</v>
      </c>
      <c r="QF114" s="619">
        <v>102000</v>
      </c>
      <c r="QG114" s="619">
        <v>199519</v>
      </c>
      <c r="QJ114" s="619">
        <v>62256.5</v>
      </c>
      <c r="QN114" s="619">
        <v>290872.96000000002</v>
      </c>
      <c r="QO114" s="619">
        <v>50000</v>
      </c>
      <c r="QP114" s="619">
        <v>66850</v>
      </c>
      <c r="QS114" s="619">
        <v>5600</v>
      </c>
      <c r="QU114" s="619">
        <v>285930</v>
      </c>
      <c r="QV114" s="619">
        <v>10880</v>
      </c>
      <c r="QY114" s="619">
        <v>14920</v>
      </c>
      <c r="QZ114" s="619">
        <v>139910</v>
      </c>
      <c r="RB114" s="619">
        <v>305090</v>
      </c>
      <c r="RE114" s="619">
        <v>131670</v>
      </c>
      <c r="RG114" s="619">
        <v>31100</v>
      </c>
      <c r="RH114" s="619">
        <v>4000000</v>
      </c>
      <c r="RJ114" s="619">
        <v>37450</v>
      </c>
      <c r="RK114" s="619">
        <v>62000</v>
      </c>
      <c r="RL114" s="619">
        <v>8645</v>
      </c>
      <c r="RM114" s="619">
        <v>5000</v>
      </c>
      <c r="RN114" s="619">
        <v>422860</v>
      </c>
      <c r="RO114" s="619">
        <v>17960</v>
      </c>
      <c r="RP114" s="619">
        <v>14680</v>
      </c>
      <c r="RQ114" s="619">
        <v>242690</v>
      </c>
      <c r="RS114" s="619">
        <v>38040</v>
      </c>
      <c r="RU114" s="619">
        <v>400000</v>
      </c>
      <c r="RV114" s="619">
        <v>12600</v>
      </c>
      <c r="RW114" s="619">
        <v>12120</v>
      </c>
      <c r="RZ114" s="619">
        <v>11900</v>
      </c>
      <c r="SB114" s="619">
        <v>0</v>
      </c>
      <c r="SC114" s="619">
        <v>80380</v>
      </c>
      <c r="SD114" s="619">
        <v>123535</v>
      </c>
      <c r="SE114" s="619">
        <v>50000</v>
      </c>
      <c r="SF114" s="619">
        <v>24920</v>
      </c>
      <c r="SG114" s="619">
        <v>21322.5</v>
      </c>
      <c r="SH114" s="619">
        <v>89300</v>
      </c>
      <c r="SI114" s="619">
        <v>12820</v>
      </c>
      <c r="SJ114" s="619">
        <v>56955</v>
      </c>
      <c r="SK114" s="619">
        <v>200000</v>
      </c>
      <c r="SL114" s="619">
        <v>24580</v>
      </c>
      <c r="SN114" s="619">
        <v>469223.75</v>
      </c>
      <c r="SO114" s="619">
        <v>57395</v>
      </c>
      <c r="SP114" s="619">
        <v>295380</v>
      </c>
      <c r="SQ114" s="619">
        <v>98259.64</v>
      </c>
      <c r="SR114" s="619">
        <v>89525</v>
      </c>
      <c r="SS114" s="619">
        <v>48970</v>
      </c>
      <c r="ST114" s="619">
        <v>69182.5</v>
      </c>
      <c r="SU114" s="619">
        <v>73143.350000000006</v>
      </c>
      <c r="SV114" s="619">
        <v>7951497</v>
      </c>
      <c r="SW114" s="619">
        <v>66835</v>
      </c>
      <c r="SX114" s="619">
        <v>144740</v>
      </c>
      <c r="SY114" s="619">
        <v>40090</v>
      </c>
      <c r="TA114" s="619">
        <v>4560</v>
      </c>
      <c r="TC114" s="619">
        <v>50362.5</v>
      </c>
      <c r="TD114" s="619">
        <v>86150</v>
      </c>
      <c r="TE114" s="619">
        <v>18240</v>
      </c>
      <c r="TF114" s="619">
        <v>256975</v>
      </c>
      <c r="TG114" s="619">
        <v>34740</v>
      </c>
      <c r="TI114" s="619">
        <v>80737.5</v>
      </c>
      <c r="TJ114" s="619">
        <v>1303111</v>
      </c>
      <c r="TK114" s="619">
        <v>115260</v>
      </c>
      <c r="TL114" s="619">
        <v>29202.5</v>
      </c>
      <c r="TM114" s="619">
        <v>386212.5</v>
      </c>
      <c r="TO114" s="619">
        <v>14240</v>
      </c>
      <c r="TP114" s="619">
        <v>38970</v>
      </c>
      <c r="TQ114" s="619">
        <v>278160</v>
      </c>
      <c r="TR114" s="619">
        <v>91750</v>
      </c>
      <c r="TS114" s="619">
        <v>198235</v>
      </c>
      <c r="TT114" s="619">
        <v>16720</v>
      </c>
      <c r="TU114" s="619">
        <v>11310</v>
      </c>
      <c r="TV114" s="619">
        <v>32065</v>
      </c>
      <c r="TW114" s="619">
        <v>28000</v>
      </c>
      <c r="TX114" s="619">
        <v>30010</v>
      </c>
      <c r="TY114" s="619">
        <v>68145</v>
      </c>
      <c r="TZ114" s="619">
        <v>320150</v>
      </c>
      <c r="UA114" s="619">
        <v>28020</v>
      </c>
      <c r="UB114" s="619">
        <v>2000000</v>
      </c>
      <c r="UC114" s="619">
        <v>114330</v>
      </c>
      <c r="UD114" s="619">
        <v>30000</v>
      </c>
      <c r="UE114" s="619">
        <v>30000</v>
      </c>
      <c r="UF114" s="619">
        <v>100000</v>
      </c>
      <c r="UG114" s="619">
        <v>32690</v>
      </c>
      <c r="UH114" s="619">
        <v>85000</v>
      </c>
      <c r="UI114" s="619">
        <v>111700</v>
      </c>
      <c r="UJ114" s="619">
        <v>20930</v>
      </c>
      <c r="UK114" s="619">
        <v>939030</v>
      </c>
      <c r="UL114" s="619">
        <v>221452.5</v>
      </c>
      <c r="UM114" s="619">
        <v>109000</v>
      </c>
      <c r="UN114" s="619">
        <v>212986</v>
      </c>
      <c r="UO114" s="619">
        <v>87990</v>
      </c>
      <c r="UP114" s="619">
        <v>80520</v>
      </c>
      <c r="UQ114" s="619">
        <v>3000000</v>
      </c>
      <c r="UR114" s="619">
        <v>84240</v>
      </c>
      <c r="US114" s="619">
        <v>52680</v>
      </c>
      <c r="UT114" s="619">
        <v>429315</v>
      </c>
      <c r="UU114" s="619">
        <v>19680</v>
      </c>
      <c r="UV114" s="619">
        <v>70000</v>
      </c>
      <c r="UW114" s="619">
        <v>380000</v>
      </c>
      <c r="UX114" s="619">
        <v>94730</v>
      </c>
      <c r="UY114" s="619">
        <v>59620</v>
      </c>
      <c r="UZ114" s="619">
        <v>30760</v>
      </c>
      <c r="VA114" s="619">
        <v>0</v>
      </c>
      <c r="VB114" s="619">
        <v>291930</v>
      </c>
      <c r="VC114" s="619">
        <v>106810</v>
      </c>
      <c r="VD114" s="619">
        <v>209570</v>
      </c>
      <c r="VE114" s="619">
        <v>26910</v>
      </c>
      <c r="VF114" s="619">
        <v>66080</v>
      </c>
      <c r="VG114" s="619">
        <v>62850.75</v>
      </c>
      <c r="VH114" s="619">
        <v>92107.5</v>
      </c>
      <c r="VI114" s="619">
        <v>68060</v>
      </c>
      <c r="VJ114" s="619">
        <v>69732</v>
      </c>
      <c r="VK114" s="619">
        <v>44535</v>
      </c>
      <c r="VL114" s="619">
        <v>1870</v>
      </c>
      <c r="VM114" s="619">
        <v>417410</v>
      </c>
      <c r="VO114" s="619">
        <v>95000</v>
      </c>
      <c r="VQ114" s="619">
        <v>59995</v>
      </c>
      <c r="VR114" s="619">
        <v>200000</v>
      </c>
      <c r="VS114" s="619">
        <v>83890</v>
      </c>
      <c r="VT114" s="619">
        <v>9200</v>
      </c>
      <c r="VU114" s="619">
        <v>142475</v>
      </c>
      <c r="VV114" s="619">
        <v>150000</v>
      </c>
      <c r="VX114" s="619">
        <v>73965</v>
      </c>
      <c r="VZ114" s="619">
        <v>147410</v>
      </c>
      <c r="WA114" s="619">
        <v>164410</v>
      </c>
      <c r="WB114" s="619">
        <v>9700000</v>
      </c>
      <c r="WC114" s="619">
        <v>31526.25</v>
      </c>
      <c r="WD114" s="619">
        <v>132630</v>
      </c>
      <c r="WE114" s="619">
        <v>100000</v>
      </c>
      <c r="WF114" s="619">
        <v>0</v>
      </c>
      <c r="WG114" s="619">
        <v>111597.5</v>
      </c>
      <c r="WH114" s="619">
        <v>234975</v>
      </c>
      <c r="WJ114" s="619">
        <v>142717.5</v>
      </c>
      <c r="WK114" s="619">
        <v>74095</v>
      </c>
      <c r="WL114" s="619">
        <v>4000</v>
      </c>
      <c r="WM114" s="619">
        <v>251040</v>
      </c>
      <c r="WN114" s="619">
        <v>113280.5</v>
      </c>
      <c r="WP114" s="619">
        <v>337554.75</v>
      </c>
      <c r="WS114" s="619">
        <v>130000</v>
      </c>
      <c r="WT114" s="619">
        <v>37200</v>
      </c>
      <c r="WU114" s="619">
        <v>142466.25</v>
      </c>
      <c r="WX114" s="619">
        <v>14783</v>
      </c>
      <c r="WY114" s="619">
        <v>92190</v>
      </c>
      <c r="XA114" s="619">
        <v>240235</v>
      </c>
      <c r="XB114" s="619">
        <v>79942</v>
      </c>
      <c r="XE114" s="619">
        <v>85170</v>
      </c>
      <c r="XI114" s="619">
        <v>1979320</v>
      </c>
      <c r="XJ114" s="619">
        <v>130030</v>
      </c>
      <c r="XK114" s="619">
        <v>158270</v>
      </c>
      <c r="XL114" s="619">
        <v>689170</v>
      </c>
      <c r="XM114" s="619">
        <v>30030</v>
      </c>
      <c r="XN114" s="619">
        <v>199460</v>
      </c>
      <c r="XO114" s="619">
        <v>98361</v>
      </c>
      <c r="XP114" s="619">
        <v>155830</v>
      </c>
      <c r="XQ114" s="619">
        <v>168675</v>
      </c>
      <c r="XR114" s="619">
        <v>186990</v>
      </c>
      <c r="XS114" s="619">
        <v>206850</v>
      </c>
      <c r="XT114" s="619">
        <v>144855</v>
      </c>
      <c r="XU114" s="619">
        <v>92560</v>
      </c>
      <c r="XV114" s="619">
        <v>130150</v>
      </c>
      <c r="XW114" s="619">
        <v>22440</v>
      </c>
      <c r="XX114" s="619">
        <v>25740</v>
      </c>
      <c r="XY114" s="619">
        <v>118065</v>
      </c>
      <c r="XZ114" s="619">
        <v>87170</v>
      </c>
      <c r="YA114" s="619">
        <v>99455</v>
      </c>
      <c r="YB114" s="619">
        <v>45764</v>
      </c>
      <c r="YC114" s="619">
        <v>22850</v>
      </c>
      <c r="YD114" s="619">
        <v>56590</v>
      </c>
      <c r="YF114" s="619">
        <v>1356654</v>
      </c>
      <c r="YG114" s="619">
        <v>17980</v>
      </c>
      <c r="YH114" s="619">
        <v>201240</v>
      </c>
      <c r="YI114" s="619">
        <v>50220</v>
      </c>
      <c r="YJ114" s="619">
        <v>449553</v>
      </c>
      <c r="YK114" s="619">
        <v>117400</v>
      </c>
      <c r="YL114" s="619">
        <v>500000</v>
      </c>
      <c r="YM114" s="619">
        <v>103268</v>
      </c>
      <c r="YN114" s="619">
        <v>503293.5</v>
      </c>
      <c r="YO114" s="619">
        <v>46110</v>
      </c>
      <c r="YP114" s="619">
        <v>57300</v>
      </c>
      <c r="YQ114" s="619">
        <v>149640</v>
      </c>
      <c r="YR114" s="619">
        <v>96688</v>
      </c>
      <c r="YS114" s="619">
        <v>156645</v>
      </c>
      <c r="YT114" s="619">
        <v>72304</v>
      </c>
      <c r="YU114" s="619">
        <v>43360</v>
      </c>
      <c r="YV114" s="619">
        <v>98333.75</v>
      </c>
      <c r="YW114" s="619">
        <v>494130</v>
      </c>
      <c r="YX114" s="619">
        <v>40860</v>
      </c>
      <c r="YZ114" s="619">
        <v>23320</v>
      </c>
      <c r="ZA114" s="619">
        <v>0</v>
      </c>
      <c r="ZB114" s="619">
        <v>10000</v>
      </c>
      <c r="ZC114" s="619">
        <v>33420</v>
      </c>
      <c r="ZE114" s="619">
        <v>4720</v>
      </c>
      <c r="ZG114" s="619">
        <v>48960</v>
      </c>
      <c r="ZH114" s="619">
        <v>33430</v>
      </c>
      <c r="ZI114" s="619">
        <v>73395</v>
      </c>
      <c r="ZJ114" s="619">
        <v>27700</v>
      </c>
      <c r="ZK114" s="619">
        <v>52905</v>
      </c>
      <c r="ZL114" s="619">
        <v>87740</v>
      </c>
      <c r="ZN114" s="619">
        <v>9000</v>
      </c>
      <c r="ZO114" s="619">
        <v>279524</v>
      </c>
      <c r="ZP114" s="619">
        <v>820000</v>
      </c>
      <c r="ZQ114" s="619">
        <v>95000</v>
      </c>
      <c r="ZT114" s="619">
        <v>111615</v>
      </c>
      <c r="ZU114" s="619">
        <v>49145</v>
      </c>
      <c r="ZV114" s="619">
        <v>49140</v>
      </c>
      <c r="ZY114" s="619">
        <v>15870</v>
      </c>
      <c r="ZZ114" s="619">
        <v>29100</v>
      </c>
      <c r="AAB114" s="619">
        <v>25014</v>
      </c>
      <c r="AAC114" s="619">
        <v>51051.25</v>
      </c>
      <c r="AAD114" s="619">
        <v>14220</v>
      </c>
      <c r="AAE114" s="619">
        <v>16906</v>
      </c>
      <c r="AAF114" s="619">
        <v>7464</v>
      </c>
      <c r="AAG114" s="619">
        <v>7820</v>
      </c>
      <c r="AAH114" s="619">
        <v>10590</v>
      </c>
      <c r="AAJ114" s="619">
        <v>65276</v>
      </c>
      <c r="AAK114" s="619">
        <v>59860</v>
      </c>
      <c r="AAL114" s="619">
        <v>47010</v>
      </c>
      <c r="AAN114" s="619">
        <v>66160</v>
      </c>
      <c r="AAP114" s="619">
        <v>1339370</v>
      </c>
      <c r="AAQ114" s="619">
        <v>118408</v>
      </c>
      <c r="AAR114" s="619">
        <v>188000</v>
      </c>
      <c r="AAS114" s="619">
        <v>370000</v>
      </c>
      <c r="AAT114" s="619">
        <v>225315</v>
      </c>
      <c r="AAU114" s="619">
        <v>110023</v>
      </c>
      <c r="AAV114" s="619">
        <v>156000</v>
      </c>
      <c r="AAW114" s="619">
        <v>126987.13</v>
      </c>
      <c r="AAX114" s="619">
        <v>158410</v>
      </c>
      <c r="AAY114" s="619">
        <v>338268</v>
      </c>
      <c r="AAZ114" s="619">
        <v>153157</v>
      </c>
      <c r="ABA114" s="619">
        <v>328422</v>
      </c>
      <c r="ABB114" s="619">
        <v>285620</v>
      </c>
      <c r="ABC114" s="619">
        <v>73980</v>
      </c>
      <c r="ABD114" s="619">
        <v>100000</v>
      </c>
      <c r="ABE114" s="619">
        <v>60340</v>
      </c>
      <c r="ABF114" s="619">
        <v>40580</v>
      </c>
      <c r="ABG114" s="619">
        <v>386950</v>
      </c>
      <c r="ABH114" s="619">
        <v>80692</v>
      </c>
      <c r="ABI114" s="619">
        <v>439904</v>
      </c>
      <c r="ABJ114" s="619">
        <v>225050</v>
      </c>
      <c r="ABK114" s="619">
        <v>73090</v>
      </c>
      <c r="ABL114" s="619">
        <v>108300</v>
      </c>
      <c r="ABM114" s="619">
        <v>48290</v>
      </c>
      <c r="ABN114" s="619">
        <v>92747.5</v>
      </c>
      <c r="ABO114" s="619">
        <v>20000</v>
      </c>
      <c r="ABP114" s="619">
        <v>0</v>
      </c>
      <c r="ABR114" s="619">
        <v>160635</v>
      </c>
      <c r="ABS114" s="619">
        <v>40000</v>
      </c>
      <c r="ABT114" s="619">
        <v>61970</v>
      </c>
      <c r="ABU114" s="619">
        <v>14760</v>
      </c>
      <c r="ABZ114" s="619">
        <v>21710</v>
      </c>
      <c r="ACA114" s="619">
        <v>42820</v>
      </c>
      <c r="ACB114" s="619">
        <v>78298.75</v>
      </c>
      <c r="ACD114" s="619">
        <v>215504</v>
      </c>
      <c r="ACF114" s="619">
        <v>40000</v>
      </c>
      <c r="ACG114" s="619">
        <v>89582.5</v>
      </c>
      <c r="ACI114" s="619">
        <v>43000</v>
      </c>
      <c r="ACJ114" s="619">
        <v>13010026.859999999</v>
      </c>
      <c r="ACK114" s="619">
        <v>30419</v>
      </c>
      <c r="ACR114" s="619">
        <v>0</v>
      </c>
      <c r="ACW114" s="619">
        <v>462880.01</v>
      </c>
      <c r="ACY114" s="619">
        <v>126000</v>
      </c>
      <c r="ADB114" s="619">
        <v>18820</v>
      </c>
      <c r="ADD114" s="619">
        <v>71300</v>
      </c>
      <c r="ADF114" s="619">
        <v>80000</v>
      </c>
      <c r="ADM114" s="619">
        <v>142000</v>
      </c>
      <c r="ADO114" s="619">
        <v>33000</v>
      </c>
      <c r="ADP114" s="619">
        <v>2385250</v>
      </c>
      <c r="ADQ114" s="619">
        <v>615429.94999999995</v>
      </c>
      <c r="ADU114" s="619">
        <v>2520</v>
      </c>
      <c r="ADV114" s="619">
        <v>44010</v>
      </c>
      <c r="ADW114" s="619">
        <v>85380</v>
      </c>
      <c r="ADX114" s="619">
        <v>18900</v>
      </c>
      <c r="AEA114" s="619">
        <v>4656924.29</v>
      </c>
      <c r="AEB114" s="619">
        <v>360411.52</v>
      </c>
      <c r="AEC114" s="619">
        <v>113856</v>
      </c>
      <c r="AED114" s="619">
        <v>63470</v>
      </c>
      <c r="AEE114" s="619">
        <v>500000</v>
      </c>
      <c r="AEF114" s="619">
        <v>12970</v>
      </c>
      <c r="AEG114" s="619">
        <v>83850</v>
      </c>
      <c r="AEH114" s="619">
        <v>0</v>
      </c>
      <c r="AEI114" s="619">
        <v>76585</v>
      </c>
      <c r="AEJ114" s="619">
        <v>200000</v>
      </c>
      <c r="AEL114" s="619">
        <v>53000</v>
      </c>
      <c r="AEM114" s="619">
        <v>115125</v>
      </c>
      <c r="AEN114" s="619">
        <v>15840</v>
      </c>
      <c r="AEO114" s="619">
        <v>322950</v>
      </c>
      <c r="AEP114" s="619">
        <v>40275</v>
      </c>
      <c r="AEQ114" s="619">
        <v>131930</v>
      </c>
      <c r="AER114" s="619">
        <v>85824</v>
      </c>
      <c r="AET114" s="619">
        <v>602767</v>
      </c>
      <c r="AEU114" s="619">
        <v>108920</v>
      </c>
      <c r="AEV114" s="619">
        <v>95105</v>
      </c>
      <c r="AEW114" s="619">
        <v>100660</v>
      </c>
      <c r="AEX114" s="619">
        <v>186000</v>
      </c>
      <c r="AEY114" s="619">
        <v>170000</v>
      </c>
      <c r="AEZ114" s="619">
        <v>104800</v>
      </c>
      <c r="AFA114" s="619">
        <v>28360</v>
      </c>
      <c r="AFB114" s="619">
        <v>120945</v>
      </c>
      <c r="AFC114" s="619">
        <v>45627.5</v>
      </c>
      <c r="AFD114" s="619">
        <v>300000</v>
      </c>
      <c r="AFE114" s="619">
        <v>227000</v>
      </c>
      <c r="AFF114" s="619">
        <v>12720</v>
      </c>
      <c r="AFG114" s="619">
        <v>69270</v>
      </c>
      <c r="AFH114" s="619">
        <v>182750</v>
      </c>
      <c r="AFI114" s="619">
        <v>614040</v>
      </c>
      <c r="AFJ114" s="619">
        <v>80720</v>
      </c>
      <c r="AFK114" s="619">
        <v>33600</v>
      </c>
      <c r="AFM114" s="619">
        <v>146720</v>
      </c>
      <c r="AFN114" s="619">
        <v>110000</v>
      </c>
      <c r="AFO114" s="619">
        <v>150000</v>
      </c>
      <c r="AFP114" s="619">
        <v>164020</v>
      </c>
      <c r="AFQ114" s="619">
        <v>1605584</v>
      </c>
      <c r="AFR114" s="619">
        <v>121722.5</v>
      </c>
      <c r="AFS114" s="619">
        <v>110120</v>
      </c>
      <c r="AFT114" s="619">
        <v>5400</v>
      </c>
      <c r="AFU114" s="619">
        <v>90260</v>
      </c>
      <c r="AFV114" s="619">
        <v>149670</v>
      </c>
      <c r="AFW114" s="619">
        <v>31900</v>
      </c>
      <c r="AFX114" s="619">
        <v>135000</v>
      </c>
      <c r="AFY114" s="619">
        <v>183290</v>
      </c>
      <c r="AFZ114" s="619">
        <v>39840</v>
      </c>
      <c r="AGA114" s="619">
        <v>68775</v>
      </c>
      <c r="AGB114" s="619">
        <v>43220</v>
      </c>
      <c r="AGC114" s="619">
        <v>895000</v>
      </c>
      <c r="AGD114" s="619">
        <v>17542.5</v>
      </c>
      <c r="AGE114" s="619">
        <v>45500</v>
      </c>
      <c r="AGF114" s="619">
        <v>82064</v>
      </c>
      <c r="AGG114" s="619">
        <v>134482.5</v>
      </c>
      <c r="AGH114" s="619">
        <v>68256</v>
      </c>
      <c r="AGI114" s="619">
        <v>40000</v>
      </c>
      <c r="AGJ114" s="619">
        <v>91864</v>
      </c>
      <c r="AGL114" s="619">
        <v>39720</v>
      </c>
      <c r="AGN114" s="619">
        <v>749295.38</v>
      </c>
      <c r="AGO114" s="619">
        <v>167000</v>
      </c>
      <c r="AGP114" s="619">
        <v>23900</v>
      </c>
      <c r="AGQ114" s="619">
        <v>127777.5</v>
      </c>
      <c r="AGR114" s="619">
        <v>333247.5</v>
      </c>
      <c r="AGS114" s="619">
        <v>21560</v>
      </c>
      <c r="AGT114" s="619">
        <v>32000</v>
      </c>
      <c r="AGU114" s="619">
        <v>122835</v>
      </c>
      <c r="AGV114" s="619">
        <v>1251723.5</v>
      </c>
      <c r="AGW114" s="619">
        <v>390212</v>
      </c>
      <c r="AGX114" s="619">
        <v>7176</v>
      </c>
      <c r="AGY114" s="619">
        <v>128225</v>
      </c>
      <c r="AGZ114" s="619">
        <v>65030.76</v>
      </c>
      <c r="AHA114" s="619">
        <v>183845</v>
      </c>
      <c r="AHB114" s="619">
        <v>5000</v>
      </c>
      <c r="AHC114" s="619">
        <v>20000</v>
      </c>
      <c r="AHD114" s="619">
        <v>4680</v>
      </c>
      <c r="AHE114" s="619">
        <v>105285</v>
      </c>
      <c r="AHF114" s="619">
        <v>20000</v>
      </c>
      <c r="AHG114" s="619">
        <v>96352</v>
      </c>
      <c r="AHH114" s="619">
        <v>72756</v>
      </c>
      <c r="AHI114" s="619">
        <v>33970</v>
      </c>
      <c r="AHJ114" s="619">
        <v>89064</v>
      </c>
      <c r="AHL114" s="619">
        <v>142500</v>
      </c>
      <c r="AHM114" s="619">
        <v>626865.5</v>
      </c>
      <c r="AHN114" s="619">
        <v>39080</v>
      </c>
      <c r="AHO114" s="619">
        <v>52640</v>
      </c>
      <c r="AHP114" s="619">
        <v>50000</v>
      </c>
      <c r="AHQ114" s="613">
        <v>75720</v>
      </c>
      <c r="AHR114" s="613">
        <v>10600</v>
      </c>
      <c r="AHS114" s="613">
        <v>64380</v>
      </c>
      <c r="AHT114" s="619">
        <f t="shared" si="79"/>
        <v>173906809.25999999</v>
      </c>
      <c r="AHV114" s="627" t="s">
        <v>6273</v>
      </c>
      <c r="AHW114" s="627" t="s">
        <v>6162</v>
      </c>
      <c r="AHX114" s="627" t="s">
        <v>6163</v>
      </c>
    </row>
    <row r="115" spans="1:908" x14ac:dyDescent="0.8">
      <c r="A115" s="613" t="str">
        <f t="shared" si="78"/>
        <v>ภาระ</v>
      </c>
      <c r="B115" s="618" t="s">
        <v>6486</v>
      </c>
      <c r="C115" s="619" t="s">
        <v>6167</v>
      </c>
      <c r="E115" s="619">
        <v>9500</v>
      </c>
      <c r="H115" s="619">
        <v>19500</v>
      </c>
      <c r="Q115" s="619">
        <v>10000</v>
      </c>
      <c r="R115" s="619">
        <v>8000</v>
      </c>
      <c r="U115" s="619">
        <v>4000</v>
      </c>
      <c r="W115" s="619">
        <v>39533</v>
      </c>
      <c r="Y115" s="619">
        <v>0</v>
      </c>
      <c r="AA115" s="619">
        <v>9000</v>
      </c>
      <c r="AB115" s="619">
        <v>34774</v>
      </c>
      <c r="AL115" s="619">
        <v>92500</v>
      </c>
      <c r="AM115" s="619">
        <v>13000</v>
      </c>
      <c r="AN115" s="619">
        <v>11500</v>
      </c>
      <c r="AP115" s="619">
        <v>1000</v>
      </c>
      <c r="AQ115" s="619">
        <v>1500</v>
      </c>
      <c r="AS115" s="619">
        <v>12500</v>
      </c>
      <c r="AT115" s="619">
        <v>0</v>
      </c>
      <c r="AV115" s="619">
        <v>1000</v>
      </c>
      <c r="AX115" s="619">
        <v>6000</v>
      </c>
      <c r="AY115" s="619">
        <v>28500</v>
      </c>
      <c r="AZ115" s="619">
        <v>12800</v>
      </c>
      <c r="BA115" s="619">
        <v>2500</v>
      </c>
      <c r="BD115" s="619">
        <v>4000</v>
      </c>
      <c r="BJ115" s="619">
        <v>10333</v>
      </c>
      <c r="BN115" s="619">
        <v>15000</v>
      </c>
      <c r="BU115" s="619">
        <v>7500</v>
      </c>
      <c r="BV115" s="619">
        <v>7350</v>
      </c>
      <c r="BY115" s="619">
        <v>0</v>
      </c>
      <c r="CA115" s="619">
        <v>1000</v>
      </c>
      <c r="CD115" s="619">
        <v>234354.84</v>
      </c>
      <c r="CE115" s="619">
        <v>104532.26</v>
      </c>
      <c r="CG115" s="619">
        <v>126666.12</v>
      </c>
      <c r="CH115" s="619">
        <v>4500</v>
      </c>
      <c r="CI115" s="619">
        <v>40500</v>
      </c>
      <c r="CJ115" s="619">
        <v>1000</v>
      </c>
      <c r="CK115" s="619">
        <v>46858</v>
      </c>
      <c r="CL115" s="619">
        <v>3000</v>
      </c>
      <c r="CM115" s="619">
        <v>5000</v>
      </c>
      <c r="CN115" s="619">
        <v>12000</v>
      </c>
      <c r="CO115" s="619">
        <v>1500</v>
      </c>
      <c r="CP115" s="619">
        <v>6500</v>
      </c>
      <c r="CQ115" s="619">
        <v>8000</v>
      </c>
      <c r="CR115" s="619">
        <v>6000</v>
      </c>
      <c r="CS115" s="619">
        <v>2500</v>
      </c>
      <c r="CX115" s="619">
        <v>0</v>
      </c>
      <c r="DD115" s="619">
        <v>12500</v>
      </c>
      <c r="DF115" s="619">
        <v>436999.3</v>
      </c>
      <c r="DM115" s="619">
        <v>6000</v>
      </c>
      <c r="DR115" s="619">
        <v>162500</v>
      </c>
      <c r="DS115" s="619">
        <v>8500</v>
      </c>
      <c r="EA115" s="619">
        <v>1000</v>
      </c>
      <c r="EB115" s="619">
        <v>3000</v>
      </c>
      <c r="EE115" s="619">
        <v>11000</v>
      </c>
      <c r="EH115" s="619">
        <v>1500</v>
      </c>
      <c r="EI115" s="619">
        <v>190758.06</v>
      </c>
      <c r="EK115" s="619">
        <v>0</v>
      </c>
      <c r="EL115" s="619">
        <v>7000</v>
      </c>
      <c r="EQ115" s="619">
        <v>8500</v>
      </c>
      <c r="ER115" s="619">
        <v>7000</v>
      </c>
      <c r="ET115" s="619">
        <v>12000</v>
      </c>
      <c r="EU115" s="619">
        <v>6000</v>
      </c>
      <c r="EX115" s="619">
        <v>1000</v>
      </c>
      <c r="FC115" s="619">
        <v>10000</v>
      </c>
      <c r="FD115" s="619">
        <v>12500</v>
      </c>
      <c r="FE115" s="619">
        <v>194</v>
      </c>
      <c r="FG115" s="619">
        <v>9500</v>
      </c>
      <c r="FH115" s="619">
        <v>7000</v>
      </c>
      <c r="FJ115" s="619">
        <v>1500</v>
      </c>
      <c r="FM115" s="619">
        <v>12500</v>
      </c>
      <c r="FN115" s="619">
        <v>10000</v>
      </c>
      <c r="FO115" s="619">
        <v>6500</v>
      </c>
      <c r="FP115" s="619">
        <v>4500</v>
      </c>
      <c r="FV115" s="619">
        <v>5000</v>
      </c>
      <c r="FX115" s="619">
        <v>0</v>
      </c>
      <c r="FY115" s="619">
        <v>33000</v>
      </c>
      <c r="FZ115" s="619">
        <v>60000</v>
      </c>
      <c r="GB115" s="619">
        <v>0</v>
      </c>
      <c r="GJ115" s="619">
        <v>4000</v>
      </c>
      <c r="GK115" s="619">
        <v>270000</v>
      </c>
      <c r="GM115" s="619">
        <v>5500</v>
      </c>
      <c r="GN115" s="619">
        <v>2500</v>
      </c>
      <c r="GO115" s="619">
        <v>1500</v>
      </c>
      <c r="GQ115" s="619">
        <v>27000</v>
      </c>
      <c r="GR115" s="619">
        <v>6500</v>
      </c>
      <c r="GT115" s="619">
        <v>16000</v>
      </c>
      <c r="GU115" s="619">
        <v>4500</v>
      </c>
      <c r="GV115" s="619">
        <v>12500</v>
      </c>
      <c r="GX115" s="619">
        <v>1500</v>
      </c>
      <c r="GY115" s="619">
        <v>44000</v>
      </c>
      <c r="HE115" s="619">
        <v>58986</v>
      </c>
      <c r="HF115" s="619">
        <v>92127</v>
      </c>
      <c r="HG115" s="619">
        <v>29500</v>
      </c>
      <c r="HH115" s="619">
        <v>430866.67</v>
      </c>
      <c r="HI115" s="619">
        <v>2000</v>
      </c>
      <c r="HJ115" s="619">
        <v>633502.99</v>
      </c>
      <c r="HM115" s="619">
        <v>26500</v>
      </c>
      <c r="HN115" s="619">
        <v>1000</v>
      </c>
      <c r="HO115" s="619">
        <v>1000</v>
      </c>
      <c r="HQ115" s="619">
        <v>3000</v>
      </c>
      <c r="HU115" s="619">
        <v>11500</v>
      </c>
      <c r="HW115" s="619">
        <v>8000</v>
      </c>
      <c r="HZ115" s="619">
        <v>16000</v>
      </c>
      <c r="IF115" s="619">
        <v>9500</v>
      </c>
      <c r="IG115" s="619">
        <v>37500</v>
      </c>
      <c r="IK115" s="619">
        <v>0</v>
      </c>
      <c r="IM115" s="619">
        <v>38500</v>
      </c>
      <c r="IQ115" s="619">
        <v>7000</v>
      </c>
      <c r="IR115" s="619">
        <v>0</v>
      </c>
      <c r="IS115" s="619">
        <v>0</v>
      </c>
      <c r="IU115" s="619">
        <v>0</v>
      </c>
      <c r="IW115" s="619">
        <v>5000</v>
      </c>
      <c r="JB115" s="619">
        <v>2000</v>
      </c>
      <c r="JL115" s="619">
        <v>34000</v>
      </c>
      <c r="JM115" s="619">
        <v>4500</v>
      </c>
      <c r="JV115" s="619">
        <v>7000</v>
      </c>
      <c r="KB115" s="619">
        <v>7000</v>
      </c>
      <c r="KC115" s="619">
        <v>138000</v>
      </c>
      <c r="KD115" s="619">
        <v>11000</v>
      </c>
      <c r="KE115" s="619">
        <v>4000</v>
      </c>
      <c r="KH115" s="619">
        <v>8000</v>
      </c>
      <c r="KI115" s="619">
        <v>250000</v>
      </c>
      <c r="KO115" s="619">
        <v>0</v>
      </c>
      <c r="KR115" s="619">
        <v>10000</v>
      </c>
      <c r="KT115" s="619">
        <v>12000</v>
      </c>
      <c r="KV115" s="619">
        <v>105805</v>
      </c>
      <c r="KY115" s="619">
        <v>15500</v>
      </c>
      <c r="LA115" s="619">
        <v>508000</v>
      </c>
      <c r="LB115" s="619">
        <v>11000</v>
      </c>
      <c r="LF115" s="619">
        <v>1500</v>
      </c>
      <c r="LN115" s="619">
        <v>0</v>
      </c>
      <c r="LP115" s="619">
        <v>1000</v>
      </c>
      <c r="LQ115" s="619">
        <v>10000</v>
      </c>
      <c r="LU115" s="619">
        <v>3500</v>
      </c>
      <c r="LY115" s="619">
        <v>0</v>
      </c>
      <c r="MA115" s="619">
        <v>53900</v>
      </c>
      <c r="MC115" s="619">
        <v>-11500</v>
      </c>
      <c r="ME115" s="619">
        <v>14500</v>
      </c>
      <c r="MH115" s="619">
        <v>0</v>
      </c>
      <c r="MI115" s="619">
        <v>2500</v>
      </c>
      <c r="MP115" s="619">
        <v>4000</v>
      </c>
      <c r="MU115" s="619">
        <v>10966</v>
      </c>
      <c r="MW115" s="619">
        <v>170267</v>
      </c>
      <c r="MY115" s="619">
        <v>0</v>
      </c>
      <c r="MZ115" s="619">
        <v>0</v>
      </c>
      <c r="NB115" s="619">
        <v>4066.68</v>
      </c>
      <c r="NC115" s="619">
        <v>7000</v>
      </c>
      <c r="ND115" s="619">
        <v>1000</v>
      </c>
      <c r="NG115" s="619">
        <v>6000</v>
      </c>
      <c r="NK115" s="619">
        <v>60500</v>
      </c>
      <c r="NL115" s="619">
        <v>35500</v>
      </c>
      <c r="NU115" s="619">
        <v>9000</v>
      </c>
      <c r="NY115" s="619">
        <v>5931064.8799999999</v>
      </c>
      <c r="OA115" s="619">
        <v>0</v>
      </c>
      <c r="OC115" s="619">
        <v>0</v>
      </c>
      <c r="OD115" s="619">
        <v>4500</v>
      </c>
      <c r="OG115" s="619">
        <v>0</v>
      </c>
      <c r="OJ115" s="619">
        <v>5000</v>
      </c>
      <c r="OM115" s="619">
        <v>25452</v>
      </c>
      <c r="OO115" s="619">
        <v>34500</v>
      </c>
      <c r="OQ115" s="619">
        <v>11000</v>
      </c>
      <c r="OR115" s="619">
        <v>3000</v>
      </c>
      <c r="OT115" s="619">
        <v>0</v>
      </c>
      <c r="OV115" s="619">
        <v>84000</v>
      </c>
      <c r="OY115" s="619">
        <v>0</v>
      </c>
      <c r="PA115" s="619">
        <v>21000</v>
      </c>
      <c r="PB115" s="619">
        <v>80000</v>
      </c>
      <c r="PD115" s="619">
        <v>115500</v>
      </c>
      <c r="PE115" s="619">
        <v>13500</v>
      </c>
      <c r="PF115" s="619">
        <v>48.31</v>
      </c>
      <c r="PJ115" s="619">
        <v>6000</v>
      </c>
      <c r="PK115" s="619">
        <v>33500</v>
      </c>
      <c r="PN115" s="619">
        <v>311250</v>
      </c>
      <c r="PO115" s="619">
        <v>7374</v>
      </c>
      <c r="PQ115" s="619">
        <v>22000</v>
      </c>
      <c r="PW115" s="619">
        <v>5000</v>
      </c>
      <c r="PX115" s="619">
        <v>7500</v>
      </c>
      <c r="PZ115" s="619">
        <v>4500</v>
      </c>
      <c r="QA115" s="619">
        <v>1000</v>
      </c>
      <c r="QE115" s="619">
        <v>16000</v>
      </c>
      <c r="QF115" s="619">
        <v>2000</v>
      </c>
      <c r="QJ115" s="619">
        <v>5500</v>
      </c>
      <c r="QN115" s="619">
        <v>54000</v>
      </c>
      <c r="QV115" s="619">
        <v>147500</v>
      </c>
      <c r="QW115" s="619">
        <v>405000</v>
      </c>
      <c r="QX115" s="619">
        <v>170500</v>
      </c>
      <c r="QZ115" s="619">
        <v>40000</v>
      </c>
      <c r="RA115" s="619">
        <v>145790.32</v>
      </c>
      <c r="RB115" s="619">
        <v>439242</v>
      </c>
      <c r="RC115" s="619">
        <v>49500</v>
      </c>
      <c r="RD115" s="619">
        <v>401095.35</v>
      </c>
      <c r="RE115" s="619">
        <v>7500</v>
      </c>
      <c r="RF115" s="619">
        <v>98000</v>
      </c>
      <c r="RG115" s="619">
        <v>97500</v>
      </c>
      <c r="RI115" s="619">
        <v>39500</v>
      </c>
      <c r="RJ115" s="619">
        <v>285500</v>
      </c>
      <c r="RL115" s="619">
        <v>172500</v>
      </c>
      <c r="RM115" s="619">
        <v>180000</v>
      </c>
      <c r="RO115" s="619">
        <v>6000</v>
      </c>
      <c r="RP115" s="619">
        <v>16000</v>
      </c>
      <c r="RQ115" s="619">
        <v>53000</v>
      </c>
      <c r="RR115" s="619">
        <v>28916</v>
      </c>
      <c r="RS115" s="619">
        <v>13400</v>
      </c>
      <c r="RV115" s="619">
        <v>14000</v>
      </c>
      <c r="RW115" s="619">
        <v>16000</v>
      </c>
      <c r="RX115" s="619">
        <v>11000</v>
      </c>
      <c r="RY115" s="619">
        <v>6000</v>
      </c>
      <c r="RZ115" s="619">
        <v>11500</v>
      </c>
      <c r="SA115" s="619">
        <v>18000</v>
      </c>
      <c r="SB115" s="619">
        <v>0</v>
      </c>
      <c r="SC115" s="619">
        <v>9500</v>
      </c>
      <c r="SF115" s="619">
        <v>6000</v>
      </c>
      <c r="SG115" s="619">
        <v>7000</v>
      </c>
      <c r="SH115" s="619">
        <v>20000</v>
      </c>
      <c r="SI115" s="619">
        <v>33000</v>
      </c>
      <c r="SJ115" s="619">
        <v>8500</v>
      </c>
      <c r="SK115" s="619">
        <v>18000</v>
      </c>
      <c r="SM115" s="619">
        <v>43350</v>
      </c>
      <c r="SO115" s="619">
        <v>0</v>
      </c>
      <c r="SP115" s="619">
        <v>12500</v>
      </c>
      <c r="SQ115" s="619">
        <v>7000</v>
      </c>
      <c r="SR115" s="619">
        <v>6000</v>
      </c>
      <c r="SX115" s="619">
        <v>200500</v>
      </c>
      <c r="SY115" s="619">
        <v>14000</v>
      </c>
      <c r="SZ115" s="619">
        <v>9000</v>
      </c>
      <c r="TB115" s="619">
        <v>7500</v>
      </c>
      <c r="TC115" s="619">
        <v>3500</v>
      </c>
      <c r="TG115" s="619">
        <v>18000</v>
      </c>
      <c r="TH115" s="619">
        <v>12500</v>
      </c>
      <c r="TI115" s="619">
        <v>6000</v>
      </c>
      <c r="TL115" s="619">
        <v>7600</v>
      </c>
      <c r="TP115" s="619">
        <v>4000</v>
      </c>
      <c r="TR115" s="619">
        <v>6000</v>
      </c>
      <c r="TS115" s="619">
        <v>36000</v>
      </c>
      <c r="TV115" s="619">
        <v>3000</v>
      </c>
      <c r="TX115" s="619">
        <v>18000</v>
      </c>
      <c r="TY115" s="619">
        <v>6500</v>
      </c>
      <c r="TZ115" s="619">
        <v>35500</v>
      </c>
      <c r="UB115" s="619">
        <v>90000</v>
      </c>
      <c r="UE115" s="619">
        <v>20500</v>
      </c>
      <c r="UK115" s="619">
        <v>23177.42</v>
      </c>
      <c r="UQ115" s="619">
        <v>298941</v>
      </c>
      <c r="UT115" s="619">
        <v>26322.58</v>
      </c>
      <c r="UW115" s="619">
        <v>29000</v>
      </c>
      <c r="UZ115" s="619">
        <v>2000</v>
      </c>
      <c r="VC115" s="619">
        <v>0</v>
      </c>
      <c r="VD115" s="619">
        <v>43500</v>
      </c>
      <c r="VG115" s="619">
        <v>17500</v>
      </c>
      <c r="VK115" s="619">
        <v>18000</v>
      </c>
      <c r="VO115" s="619">
        <v>7500</v>
      </c>
      <c r="VP115" s="619">
        <v>74400</v>
      </c>
      <c r="VR115" s="619">
        <v>23000</v>
      </c>
      <c r="VS115" s="619">
        <v>12000</v>
      </c>
      <c r="VV115" s="619">
        <v>0</v>
      </c>
      <c r="VX115" s="619">
        <v>385000</v>
      </c>
      <c r="VY115" s="619">
        <v>35500</v>
      </c>
      <c r="WA115" s="619">
        <v>10000</v>
      </c>
      <c r="WC115" s="619">
        <v>41435</v>
      </c>
      <c r="WG115" s="619">
        <v>13500</v>
      </c>
      <c r="WH115" s="619">
        <v>28048</v>
      </c>
      <c r="WI115" s="619">
        <v>28500</v>
      </c>
      <c r="WJ115" s="619">
        <v>20500</v>
      </c>
      <c r="WK115" s="619">
        <v>0</v>
      </c>
      <c r="WL115" s="619">
        <v>0</v>
      </c>
      <c r="WN115" s="619">
        <v>6500</v>
      </c>
      <c r="WO115" s="619">
        <v>42000</v>
      </c>
      <c r="WP115" s="619">
        <v>1466640.82</v>
      </c>
      <c r="WR115" s="619">
        <v>14000</v>
      </c>
      <c r="WS115" s="619">
        <v>20000</v>
      </c>
      <c r="WT115" s="619">
        <v>24000</v>
      </c>
      <c r="WW115" s="619">
        <v>18000</v>
      </c>
      <c r="WY115" s="619">
        <v>17823</v>
      </c>
      <c r="XA115" s="619">
        <v>2000</v>
      </c>
      <c r="XB115" s="619">
        <v>8500</v>
      </c>
      <c r="XC115" s="619">
        <v>59500</v>
      </c>
      <c r="XD115" s="619">
        <v>0</v>
      </c>
      <c r="XE115" s="619">
        <v>4000</v>
      </c>
      <c r="XG115" s="619">
        <v>5500</v>
      </c>
      <c r="XH115" s="619">
        <v>100500</v>
      </c>
      <c r="XJ115" s="619">
        <v>50500</v>
      </c>
      <c r="XK115" s="619">
        <v>4000</v>
      </c>
      <c r="XL115" s="619">
        <v>0</v>
      </c>
      <c r="XM115" s="619">
        <v>15000</v>
      </c>
      <c r="XO115" s="619">
        <v>44550</v>
      </c>
      <c r="XP115" s="619">
        <v>8500</v>
      </c>
      <c r="XQ115" s="619">
        <v>8500</v>
      </c>
      <c r="XR115" s="619">
        <v>25903</v>
      </c>
      <c r="XU115" s="619">
        <v>3000</v>
      </c>
      <c r="XV115" s="619">
        <v>6500</v>
      </c>
      <c r="XW115" s="619">
        <v>1000</v>
      </c>
      <c r="XX115" s="619">
        <v>44000</v>
      </c>
      <c r="XY115" s="619">
        <v>6500</v>
      </c>
      <c r="XZ115" s="619">
        <v>633.27</v>
      </c>
      <c r="YA115" s="619">
        <v>3500</v>
      </c>
      <c r="YB115" s="619">
        <v>7000</v>
      </c>
      <c r="YG115" s="619">
        <v>6000</v>
      </c>
      <c r="YH115" s="619">
        <v>19500</v>
      </c>
      <c r="YJ115" s="619">
        <v>47500</v>
      </c>
      <c r="YK115" s="619">
        <v>10000</v>
      </c>
      <c r="YL115" s="619">
        <v>10000</v>
      </c>
      <c r="YM115" s="619">
        <v>0</v>
      </c>
      <c r="YN115" s="619">
        <v>45496</v>
      </c>
      <c r="YO115" s="619">
        <v>22000</v>
      </c>
      <c r="YP115" s="619">
        <v>0</v>
      </c>
      <c r="YQ115" s="619">
        <v>6000</v>
      </c>
      <c r="YS115" s="619">
        <v>6000</v>
      </c>
      <c r="YT115" s="619">
        <v>1000</v>
      </c>
      <c r="YU115" s="619">
        <v>14500</v>
      </c>
      <c r="YV115" s="619">
        <v>11500</v>
      </c>
      <c r="YW115" s="619">
        <v>0</v>
      </c>
      <c r="YX115" s="619">
        <v>1000</v>
      </c>
      <c r="YY115" s="619">
        <v>0</v>
      </c>
      <c r="YZ115" s="619">
        <v>2000</v>
      </c>
      <c r="ZD115" s="619">
        <v>28500</v>
      </c>
      <c r="ZF115" s="619">
        <v>7000</v>
      </c>
      <c r="ZG115" s="619">
        <v>4000</v>
      </c>
      <c r="ZL115" s="619">
        <v>10000</v>
      </c>
      <c r="ZO115" s="619">
        <v>13000</v>
      </c>
      <c r="ZP115" s="619">
        <v>0</v>
      </c>
      <c r="ZQ115" s="619">
        <v>24000</v>
      </c>
      <c r="ZS115" s="619">
        <v>10500</v>
      </c>
      <c r="ZU115" s="619">
        <v>15000</v>
      </c>
      <c r="ZV115" s="619">
        <v>19000</v>
      </c>
      <c r="ZW115" s="619">
        <v>4000</v>
      </c>
      <c r="ZX115" s="619">
        <v>0</v>
      </c>
      <c r="AAB115" s="619">
        <v>5000</v>
      </c>
      <c r="AAC115" s="619">
        <v>2000</v>
      </c>
      <c r="AAF115" s="619">
        <v>4500</v>
      </c>
      <c r="AAG115" s="619">
        <v>7500</v>
      </c>
      <c r="AAH115" s="619">
        <v>9500</v>
      </c>
      <c r="AAJ115" s="619">
        <v>6000</v>
      </c>
      <c r="AAK115" s="619">
        <v>4000</v>
      </c>
      <c r="AAN115" s="619">
        <v>13000</v>
      </c>
      <c r="AAR115" s="619">
        <v>51000</v>
      </c>
      <c r="AAS115" s="619">
        <v>10500</v>
      </c>
      <c r="AAX115" s="619">
        <v>36000</v>
      </c>
      <c r="AAY115" s="619">
        <v>6000</v>
      </c>
      <c r="ABA115" s="619">
        <v>55000</v>
      </c>
      <c r="ABD115" s="619">
        <v>5500</v>
      </c>
      <c r="ABE115" s="619">
        <v>6500</v>
      </c>
      <c r="ABF115" s="619">
        <v>210500</v>
      </c>
      <c r="ABG115" s="619">
        <v>7500</v>
      </c>
      <c r="ABI115" s="619">
        <v>66306.460000000006</v>
      </c>
      <c r="ABK115" s="619">
        <v>12000</v>
      </c>
      <c r="ABL115" s="619">
        <v>1500</v>
      </c>
      <c r="ABM115" s="619">
        <v>3500</v>
      </c>
      <c r="ABQ115" s="619">
        <v>7000</v>
      </c>
      <c r="ABR115" s="619">
        <v>507000</v>
      </c>
      <c r="ABU115" s="619">
        <v>41000</v>
      </c>
      <c r="ABV115" s="619">
        <v>4500</v>
      </c>
      <c r="ACD115" s="619">
        <v>34500</v>
      </c>
      <c r="ACH115" s="619">
        <v>59500</v>
      </c>
      <c r="ACQ115" s="619">
        <v>75000</v>
      </c>
      <c r="ACX115" s="619">
        <v>12000</v>
      </c>
      <c r="ACY115" s="619">
        <v>8500</v>
      </c>
      <c r="ADB115" s="619">
        <v>3000</v>
      </c>
      <c r="ADD115" s="619">
        <v>16000</v>
      </c>
      <c r="ADF115" s="619">
        <v>13500</v>
      </c>
      <c r="ADT115" s="619">
        <v>7500</v>
      </c>
      <c r="ADU115" s="619">
        <v>3500</v>
      </c>
      <c r="ADV115" s="619">
        <v>5000</v>
      </c>
      <c r="ADW115" s="619">
        <v>3000</v>
      </c>
      <c r="AEB115" s="619">
        <v>19500</v>
      </c>
      <c r="AEC115" s="619">
        <v>9000</v>
      </c>
      <c r="AED115" s="619">
        <v>11500</v>
      </c>
      <c r="AEF115" s="619">
        <v>30000</v>
      </c>
      <c r="AEG115" s="619">
        <v>3000</v>
      </c>
      <c r="AEJ115" s="619">
        <v>81200</v>
      </c>
      <c r="AEL115" s="619">
        <v>6000</v>
      </c>
      <c r="AEN115" s="619">
        <v>28000</v>
      </c>
      <c r="AEO115" s="619">
        <v>24000</v>
      </c>
      <c r="AEP115" s="619">
        <v>6500</v>
      </c>
      <c r="AEQ115" s="619">
        <v>7700</v>
      </c>
      <c r="AES115" s="619">
        <v>36000</v>
      </c>
      <c r="AET115" s="619">
        <v>131433</v>
      </c>
      <c r="AEU115" s="619">
        <v>45000</v>
      </c>
      <c r="AEV115" s="619">
        <v>56000</v>
      </c>
      <c r="AEW115" s="619">
        <v>10000</v>
      </c>
      <c r="AEY115" s="619">
        <v>23000</v>
      </c>
      <c r="AEZ115" s="619">
        <v>5500</v>
      </c>
      <c r="AFA115" s="619">
        <v>1000</v>
      </c>
      <c r="AFB115" s="619">
        <v>4000</v>
      </c>
      <c r="AFC115" s="619">
        <v>3000</v>
      </c>
      <c r="AFD115" s="619">
        <v>396952</v>
      </c>
      <c r="AFF115" s="619">
        <v>13500</v>
      </c>
      <c r="AFG115" s="619">
        <v>0</v>
      </c>
      <c r="AFI115" s="619">
        <v>518500</v>
      </c>
      <c r="AFJ115" s="619">
        <v>77400</v>
      </c>
      <c r="AFN115" s="619">
        <v>4000</v>
      </c>
      <c r="AFQ115" s="619">
        <v>0</v>
      </c>
      <c r="AFR115" s="619">
        <v>332100</v>
      </c>
      <c r="AFU115" s="619">
        <v>1500</v>
      </c>
      <c r="AFV115" s="619">
        <v>1000</v>
      </c>
      <c r="AFW115" s="619">
        <v>5000</v>
      </c>
      <c r="AFX115" s="619">
        <v>2500</v>
      </c>
      <c r="AFY115" s="619">
        <v>12000</v>
      </c>
      <c r="AGB115" s="619">
        <v>1500</v>
      </c>
      <c r="AGE115" s="619">
        <v>30516</v>
      </c>
      <c r="AGF115" s="619">
        <v>6500</v>
      </c>
      <c r="AGG115" s="619">
        <v>75284.960000000006</v>
      </c>
      <c r="AGH115" s="619">
        <v>11500</v>
      </c>
      <c r="AGI115" s="619">
        <v>11000</v>
      </c>
      <c r="AGJ115" s="619">
        <v>12000</v>
      </c>
      <c r="AGN115" s="619">
        <v>21451.61</v>
      </c>
      <c r="AGQ115" s="619">
        <v>2000</v>
      </c>
      <c r="AGU115" s="619">
        <v>0</v>
      </c>
      <c r="AGV115" s="619">
        <v>0</v>
      </c>
      <c r="AGW115" s="619">
        <v>78750</v>
      </c>
      <c r="AGX115" s="619">
        <v>20250</v>
      </c>
      <c r="AGY115" s="619">
        <v>1000</v>
      </c>
      <c r="AGZ115" s="619">
        <v>43000</v>
      </c>
      <c r="AHA115" s="619">
        <v>42500</v>
      </c>
      <c r="AHB115" s="619">
        <v>23000</v>
      </c>
      <c r="AHC115" s="619">
        <v>0</v>
      </c>
      <c r="AHD115" s="619">
        <v>1000</v>
      </c>
      <c r="AHG115" s="619">
        <v>1500</v>
      </c>
      <c r="AHJ115" s="619">
        <v>171500</v>
      </c>
      <c r="AHL115" s="619">
        <v>2000</v>
      </c>
      <c r="AHS115" s="613">
        <v>0</v>
      </c>
      <c r="AHT115" s="619">
        <f t="shared" si="79"/>
        <v>22956436.900000002</v>
      </c>
      <c r="AHV115" s="627" t="s">
        <v>6273</v>
      </c>
      <c r="AHW115" s="627" t="s">
        <v>6164</v>
      </c>
      <c r="AHX115" s="627" t="s">
        <v>6165</v>
      </c>
    </row>
    <row r="116" spans="1:908" x14ac:dyDescent="0.8">
      <c r="A116" s="613" t="str">
        <f t="shared" si="78"/>
        <v>ภาระ</v>
      </c>
      <c r="B116" s="618" t="s">
        <v>6487</v>
      </c>
      <c r="C116" s="619" t="s">
        <v>6169</v>
      </c>
      <c r="D116" s="619">
        <v>17630000</v>
      </c>
      <c r="V116" s="619">
        <v>13113102.810000001</v>
      </c>
      <c r="W116" s="619">
        <v>1125467.44</v>
      </c>
      <c r="Y116" s="619">
        <v>3360000</v>
      </c>
      <c r="AA116" s="619">
        <v>10230.030000000001</v>
      </c>
      <c r="AC116" s="619">
        <v>2619498</v>
      </c>
      <c r="AF116" s="619">
        <v>2039905.48</v>
      </c>
      <c r="AT116" s="619">
        <v>3686000</v>
      </c>
      <c r="BI116" s="619">
        <v>11437464.119999999</v>
      </c>
      <c r="BJ116" s="619">
        <v>5934612.2400000002</v>
      </c>
      <c r="BR116" s="619">
        <v>7605203.6299999999</v>
      </c>
      <c r="BU116" s="619">
        <v>0</v>
      </c>
      <c r="BZ116" s="619">
        <v>277242</v>
      </c>
      <c r="CG116" s="619">
        <v>8072000</v>
      </c>
      <c r="CT116" s="619">
        <v>6783199</v>
      </c>
      <c r="DB116" s="619">
        <v>4650000</v>
      </c>
      <c r="DC116" s="619">
        <v>10181534.220000001</v>
      </c>
      <c r="DK116" s="619">
        <v>24351904.98</v>
      </c>
      <c r="DL116" s="619">
        <v>685743.87</v>
      </c>
      <c r="DM116" s="619">
        <v>777465</v>
      </c>
      <c r="DN116" s="619">
        <v>202655.47</v>
      </c>
      <c r="DP116" s="619">
        <v>2420955.98</v>
      </c>
      <c r="DQ116" s="619">
        <v>1951482.5</v>
      </c>
      <c r="DR116" s="619">
        <v>1000134.73</v>
      </c>
      <c r="DS116" s="619">
        <v>1674504.2</v>
      </c>
      <c r="DX116" s="619">
        <v>428083</v>
      </c>
      <c r="DZ116" s="619">
        <v>280814</v>
      </c>
      <c r="EB116" s="619">
        <v>39700</v>
      </c>
      <c r="EE116" s="619">
        <v>4152350.59</v>
      </c>
      <c r="EF116" s="619">
        <v>4809459.37</v>
      </c>
      <c r="EN116" s="619">
        <v>10597161.060000001</v>
      </c>
      <c r="EW116" s="619">
        <v>5849287</v>
      </c>
      <c r="FI116" s="619">
        <v>2410000</v>
      </c>
      <c r="FQ116" s="619">
        <v>11881680</v>
      </c>
      <c r="FW116" s="619">
        <v>36610.550000000003</v>
      </c>
      <c r="GE116" s="619">
        <v>7583600</v>
      </c>
      <c r="GQ116" s="619">
        <v>1731120</v>
      </c>
      <c r="GR116" s="619">
        <v>46000</v>
      </c>
      <c r="GV116" s="619">
        <v>249800</v>
      </c>
      <c r="GY116" s="619">
        <v>4310000</v>
      </c>
      <c r="HC116" s="619">
        <v>17551500</v>
      </c>
      <c r="HD116" s="619">
        <v>2393216.7999999998</v>
      </c>
      <c r="HE116" s="619">
        <v>5098031.5999999996</v>
      </c>
      <c r="HH116" s="619">
        <v>1238010</v>
      </c>
      <c r="HJ116" s="619">
        <v>127881</v>
      </c>
      <c r="HK116" s="619">
        <v>25933410.850000001</v>
      </c>
      <c r="HS116" s="619">
        <v>5096000</v>
      </c>
      <c r="HT116" s="619">
        <v>24916000</v>
      </c>
      <c r="IJ116" s="619">
        <v>1000000</v>
      </c>
      <c r="IT116" s="619">
        <v>9836146</v>
      </c>
      <c r="IU116" s="619">
        <v>18150000</v>
      </c>
      <c r="IV116" s="619">
        <v>-106750</v>
      </c>
      <c r="IW116" s="619">
        <v>2368919.11</v>
      </c>
      <c r="IX116" s="619">
        <v>243541</v>
      </c>
      <c r="JF116" s="619">
        <v>1500000</v>
      </c>
      <c r="JG116" s="619">
        <v>2485841.5299999998</v>
      </c>
      <c r="JL116" s="619">
        <v>1877962</v>
      </c>
      <c r="JS116" s="619">
        <v>5500000</v>
      </c>
      <c r="JT116" s="619">
        <v>2411301</v>
      </c>
      <c r="JU116" s="619">
        <v>1320000</v>
      </c>
      <c r="JV116" s="619">
        <v>75600</v>
      </c>
      <c r="JW116" s="619">
        <v>50588</v>
      </c>
      <c r="JX116" s="619">
        <v>28400</v>
      </c>
      <c r="KA116" s="619">
        <v>52000</v>
      </c>
      <c r="KB116" s="619">
        <v>247600</v>
      </c>
      <c r="KC116" s="619">
        <v>44000</v>
      </c>
      <c r="KE116" s="619">
        <v>49886</v>
      </c>
      <c r="KH116" s="619">
        <v>109350</v>
      </c>
      <c r="KO116" s="619">
        <v>400000</v>
      </c>
      <c r="KR116" s="619">
        <v>2159731</v>
      </c>
      <c r="KS116" s="619">
        <v>81000</v>
      </c>
      <c r="KT116" s="619">
        <v>70300</v>
      </c>
      <c r="KV116" s="619">
        <v>374419</v>
      </c>
      <c r="KW116" s="619">
        <v>220900</v>
      </c>
      <c r="KX116" s="619">
        <v>2187000</v>
      </c>
      <c r="KY116" s="619">
        <v>642375</v>
      </c>
      <c r="KZ116" s="619">
        <v>5344300</v>
      </c>
      <c r="LH116" s="619">
        <v>8000000</v>
      </c>
      <c r="LI116" s="619">
        <v>11215312.529999999</v>
      </c>
      <c r="LJ116" s="619">
        <v>4710069.13</v>
      </c>
      <c r="LK116" s="619">
        <v>20064873</v>
      </c>
      <c r="LS116" s="619">
        <v>0</v>
      </c>
      <c r="LV116" s="619">
        <v>3091859.74</v>
      </c>
      <c r="LW116" s="619">
        <v>1447850</v>
      </c>
      <c r="LX116" s="619">
        <v>5013340</v>
      </c>
      <c r="LY116" s="619">
        <v>2042070</v>
      </c>
      <c r="MH116" s="619">
        <v>7804093</v>
      </c>
      <c r="MT116" s="619">
        <v>5813330.7999999998</v>
      </c>
      <c r="MV116" s="619">
        <v>361140</v>
      </c>
      <c r="MZ116" s="619">
        <v>572304</v>
      </c>
      <c r="NE116" s="619">
        <v>56833112</v>
      </c>
      <c r="NF116" s="619">
        <v>5615989.7999999998</v>
      </c>
      <c r="NH116" s="619">
        <v>3071140</v>
      </c>
      <c r="NJ116" s="619">
        <v>2782817.94</v>
      </c>
      <c r="NK116" s="619">
        <v>2100000</v>
      </c>
      <c r="NQ116" s="619">
        <v>1450712.4</v>
      </c>
      <c r="NX116" s="619">
        <v>23374397.75</v>
      </c>
      <c r="NY116" s="619">
        <v>5000000</v>
      </c>
      <c r="OE116" s="619">
        <v>6000000</v>
      </c>
      <c r="OH116" s="619">
        <v>5467185.3099999996</v>
      </c>
      <c r="OJ116" s="619">
        <v>1020000</v>
      </c>
      <c r="OK116" s="619">
        <v>3567000</v>
      </c>
      <c r="OL116" s="619">
        <v>1571030.92</v>
      </c>
      <c r="OM116" s="619">
        <v>80662.06</v>
      </c>
      <c r="ON116" s="619">
        <v>4874720.17</v>
      </c>
      <c r="OP116" s="619">
        <v>3230785.94</v>
      </c>
      <c r="OT116" s="619">
        <v>2085046.84</v>
      </c>
      <c r="PC116" s="619">
        <v>3687040</v>
      </c>
      <c r="PI116" s="619">
        <v>24660</v>
      </c>
      <c r="QU116" s="619">
        <v>1166197</v>
      </c>
      <c r="RH116" s="619">
        <v>7000000</v>
      </c>
      <c r="SB116" s="619">
        <v>0</v>
      </c>
      <c r="SN116" s="619">
        <v>157141.28</v>
      </c>
      <c r="SO116" s="619">
        <v>52900</v>
      </c>
      <c r="SP116" s="619">
        <v>64200</v>
      </c>
      <c r="SR116" s="619">
        <v>38900</v>
      </c>
      <c r="SS116" s="619">
        <v>41900</v>
      </c>
      <c r="ST116" s="619">
        <v>32700</v>
      </c>
      <c r="SV116" s="619">
        <v>2116206.21</v>
      </c>
      <c r="TJ116" s="619">
        <v>2881280</v>
      </c>
      <c r="UB116" s="619">
        <v>3691781.8</v>
      </c>
      <c r="UC116" s="619">
        <v>300000</v>
      </c>
      <c r="UK116" s="619">
        <v>4136262.5</v>
      </c>
      <c r="UQ116" s="619">
        <v>11754466</v>
      </c>
      <c r="UW116" s="619">
        <v>150000</v>
      </c>
      <c r="VI116" s="619">
        <v>120170</v>
      </c>
      <c r="VM116" s="619">
        <v>4170089.66</v>
      </c>
      <c r="WB116" s="619">
        <v>17400000</v>
      </c>
      <c r="XD116" s="619">
        <v>11757187</v>
      </c>
      <c r="XI116" s="619">
        <v>2961310</v>
      </c>
      <c r="XL116" s="619">
        <v>2321926.48</v>
      </c>
      <c r="YF116" s="619">
        <v>13753850</v>
      </c>
      <c r="YG116" s="619">
        <v>1287178.44</v>
      </c>
      <c r="YJ116" s="619">
        <v>1997669</v>
      </c>
      <c r="YP116" s="619">
        <v>597060</v>
      </c>
      <c r="YW116" s="619">
        <v>8822964</v>
      </c>
      <c r="YX116" s="619">
        <v>146000</v>
      </c>
      <c r="ZB116" s="619">
        <v>16560</v>
      </c>
      <c r="ZD116" s="619">
        <v>2599428.33</v>
      </c>
      <c r="ZE116" s="619">
        <v>59200</v>
      </c>
      <c r="ZF116" s="619">
        <v>32200</v>
      </c>
      <c r="ZG116" s="619">
        <v>41400</v>
      </c>
      <c r="ZH116" s="619">
        <v>42300</v>
      </c>
      <c r="ZK116" s="619">
        <v>13700</v>
      </c>
      <c r="ZL116" s="619">
        <v>30300</v>
      </c>
      <c r="ZM116" s="619">
        <v>10400000</v>
      </c>
      <c r="AAI116" s="619">
        <v>4660272</v>
      </c>
      <c r="AAP116" s="619">
        <v>27900000</v>
      </c>
      <c r="ABP116" s="619">
        <v>8027404.1900000004</v>
      </c>
      <c r="ABY116" s="619">
        <v>0</v>
      </c>
      <c r="ACJ116" s="619">
        <v>25691319.239999998</v>
      </c>
      <c r="ACR116" s="619">
        <v>0</v>
      </c>
      <c r="ACW116" s="619">
        <v>1471500</v>
      </c>
      <c r="ADC116" s="619">
        <v>703430</v>
      </c>
      <c r="ADG116" s="619">
        <v>1676992</v>
      </c>
      <c r="ADH116" s="619">
        <v>2829608</v>
      </c>
      <c r="ADP116" s="619">
        <v>892382.02</v>
      </c>
      <c r="ADT116" s="619">
        <v>3600000</v>
      </c>
      <c r="ADZ116" s="619">
        <v>21872920.780000001</v>
      </c>
      <c r="AEA116" s="619">
        <v>1623635.96</v>
      </c>
      <c r="AEH116" s="619">
        <v>234748.42</v>
      </c>
      <c r="AET116" s="619">
        <v>7540468</v>
      </c>
      <c r="AEU116" s="619">
        <v>133500</v>
      </c>
      <c r="AFA116" s="619">
        <v>810000</v>
      </c>
      <c r="AFD116" s="619">
        <v>1331600</v>
      </c>
      <c r="AFE116" s="619">
        <v>5160000</v>
      </c>
      <c r="AFQ116" s="619">
        <v>2188073</v>
      </c>
      <c r="AGC116" s="619">
        <v>4765993</v>
      </c>
      <c r="AGN116" s="619">
        <v>7249407.21</v>
      </c>
      <c r="AGO116" s="619">
        <v>1541483.42</v>
      </c>
      <c r="AGV116" s="619">
        <v>36941098.579999998</v>
      </c>
      <c r="AGW116" s="619">
        <v>9200000</v>
      </c>
      <c r="AHM116" s="619">
        <v>31856398</v>
      </c>
      <c r="AHT116" s="619">
        <f t="shared" si="79"/>
        <v>851103636.01000011</v>
      </c>
      <c r="AHV116" s="627" t="s">
        <v>6273</v>
      </c>
      <c r="AHW116" s="627" t="s">
        <v>6166</v>
      </c>
      <c r="AHX116" s="627" t="s">
        <v>6167</v>
      </c>
    </row>
    <row r="117" spans="1:908" x14ac:dyDescent="0.8">
      <c r="A117" s="613" t="str">
        <f t="shared" si="78"/>
        <v>ภาระ</v>
      </c>
      <c r="B117" s="618" t="s">
        <v>6488</v>
      </c>
      <c r="C117" s="619" t="s">
        <v>6171</v>
      </c>
      <c r="E117" s="619">
        <v>738700</v>
      </c>
      <c r="F117" s="619">
        <v>0</v>
      </c>
      <c r="H117" s="619">
        <v>1136900</v>
      </c>
      <c r="I117" s="619">
        <v>736000</v>
      </c>
      <c r="K117" s="619">
        <v>1030000</v>
      </c>
      <c r="L117" s="619">
        <v>865700</v>
      </c>
      <c r="M117" s="619">
        <v>739000</v>
      </c>
      <c r="N117" s="619">
        <v>915400</v>
      </c>
      <c r="O117" s="619">
        <v>129700</v>
      </c>
      <c r="P117" s="619">
        <v>0</v>
      </c>
      <c r="Q117" s="619">
        <v>599200</v>
      </c>
      <c r="R117" s="619">
        <v>582000</v>
      </c>
      <c r="S117" s="619">
        <v>1580500</v>
      </c>
      <c r="T117" s="619">
        <v>731600</v>
      </c>
      <c r="U117" s="619">
        <v>301300</v>
      </c>
      <c r="W117" s="619">
        <v>3780700</v>
      </c>
      <c r="X117" s="619">
        <v>1071700</v>
      </c>
      <c r="Y117" s="619">
        <v>831500</v>
      </c>
      <c r="Z117" s="619">
        <v>678200</v>
      </c>
      <c r="AA117" s="619">
        <v>1466400</v>
      </c>
      <c r="AC117" s="619">
        <v>2090700</v>
      </c>
      <c r="AD117" s="619">
        <v>1216700</v>
      </c>
      <c r="AE117" s="619">
        <v>498200</v>
      </c>
      <c r="AF117" s="619">
        <v>487465</v>
      </c>
      <c r="AG117" s="619">
        <v>2212200</v>
      </c>
      <c r="AH117" s="619">
        <v>1956400</v>
      </c>
      <c r="AI117" s="619">
        <v>939300</v>
      </c>
      <c r="AK117" s="619">
        <v>578400</v>
      </c>
      <c r="AL117" s="619">
        <v>1210234</v>
      </c>
      <c r="AM117" s="619">
        <v>722000</v>
      </c>
      <c r="AN117" s="619">
        <v>145700</v>
      </c>
      <c r="AQ117" s="619">
        <v>442600</v>
      </c>
      <c r="AR117" s="619">
        <v>0</v>
      </c>
      <c r="AS117" s="619">
        <v>2378891.25</v>
      </c>
      <c r="AU117" s="619">
        <v>100000</v>
      </c>
      <c r="AV117" s="619">
        <v>810300</v>
      </c>
      <c r="AW117" s="619">
        <v>0</v>
      </c>
      <c r="AX117" s="619">
        <v>314100</v>
      </c>
      <c r="AY117" s="619">
        <v>630740</v>
      </c>
      <c r="AZ117" s="619">
        <v>490700</v>
      </c>
      <c r="BA117" s="619">
        <v>341300</v>
      </c>
      <c r="BB117" s="619">
        <v>400600</v>
      </c>
      <c r="BC117" s="619">
        <v>592600</v>
      </c>
      <c r="BD117" s="619">
        <v>0</v>
      </c>
      <c r="BE117" s="619">
        <v>706400</v>
      </c>
      <c r="BF117" s="619">
        <v>3311300</v>
      </c>
      <c r="BG117" s="619">
        <v>111000</v>
      </c>
      <c r="BH117" s="619">
        <v>0</v>
      </c>
      <c r="BK117" s="619">
        <v>664900</v>
      </c>
      <c r="BL117" s="619">
        <v>597000</v>
      </c>
      <c r="BM117" s="619">
        <v>706600</v>
      </c>
      <c r="BN117" s="619">
        <v>543300</v>
      </c>
      <c r="BO117" s="619">
        <v>353100</v>
      </c>
      <c r="BP117" s="619">
        <v>164800</v>
      </c>
      <c r="BQ117" s="619">
        <v>144084</v>
      </c>
      <c r="BS117" s="619">
        <v>0</v>
      </c>
      <c r="BT117" s="619">
        <v>1461000</v>
      </c>
      <c r="BU117" s="619">
        <v>2031800</v>
      </c>
      <c r="BV117" s="619">
        <v>660700</v>
      </c>
      <c r="BW117" s="619">
        <v>894144.67</v>
      </c>
      <c r="BX117" s="619">
        <v>1360200</v>
      </c>
      <c r="BY117" s="619">
        <v>834086</v>
      </c>
      <c r="BZ117" s="619">
        <v>1276521</v>
      </c>
      <c r="CA117" s="619">
        <v>1392800</v>
      </c>
      <c r="CB117" s="619">
        <v>1150800</v>
      </c>
      <c r="CC117" s="619">
        <v>6411300</v>
      </c>
      <c r="CD117" s="619">
        <v>2310700</v>
      </c>
      <c r="CE117" s="619">
        <v>830026</v>
      </c>
      <c r="CF117" s="619">
        <v>2166800</v>
      </c>
      <c r="CH117" s="619">
        <v>484200</v>
      </c>
      <c r="CI117" s="619">
        <v>1500000</v>
      </c>
      <c r="CJ117" s="619">
        <v>521800</v>
      </c>
      <c r="CK117" s="619">
        <v>709300</v>
      </c>
      <c r="CL117" s="619">
        <v>1666600</v>
      </c>
      <c r="CM117" s="619">
        <v>590300</v>
      </c>
      <c r="CN117" s="619">
        <v>921300</v>
      </c>
      <c r="CO117" s="619">
        <v>269000</v>
      </c>
      <c r="CP117" s="619">
        <v>549000</v>
      </c>
      <c r="CQ117" s="619">
        <v>528700</v>
      </c>
      <c r="CR117" s="619">
        <v>616700</v>
      </c>
      <c r="CS117" s="619">
        <v>457100</v>
      </c>
      <c r="CU117" s="619">
        <v>1129300</v>
      </c>
      <c r="CV117" s="619">
        <v>589800</v>
      </c>
      <c r="CW117" s="619">
        <v>1480100</v>
      </c>
      <c r="CX117" s="619">
        <v>708300</v>
      </c>
      <c r="CY117" s="619">
        <v>2619700</v>
      </c>
      <c r="CZ117" s="619">
        <v>393100</v>
      </c>
      <c r="DA117" s="619">
        <v>323900</v>
      </c>
      <c r="DD117" s="619">
        <v>375700</v>
      </c>
      <c r="DE117" s="619">
        <v>591200</v>
      </c>
      <c r="DF117" s="619">
        <v>1556400</v>
      </c>
      <c r="DG117" s="619">
        <v>1729700</v>
      </c>
      <c r="DH117" s="619">
        <v>1798100</v>
      </c>
      <c r="DJ117" s="619">
        <v>719000</v>
      </c>
      <c r="DL117" s="619">
        <v>1269100</v>
      </c>
      <c r="DM117" s="619">
        <v>910300</v>
      </c>
      <c r="DN117" s="619">
        <v>598400</v>
      </c>
      <c r="DO117" s="619">
        <v>4198400</v>
      </c>
      <c r="DP117" s="619">
        <v>845900</v>
      </c>
      <c r="DQ117" s="619">
        <v>869757</v>
      </c>
      <c r="DR117" s="619">
        <v>587700</v>
      </c>
      <c r="DS117" s="619">
        <v>3384100</v>
      </c>
      <c r="DU117" s="619">
        <v>866600</v>
      </c>
      <c r="DV117" s="619">
        <v>1656700</v>
      </c>
      <c r="DW117" s="619">
        <v>1500000</v>
      </c>
      <c r="DX117" s="619">
        <v>600000</v>
      </c>
      <c r="DZ117" s="619">
        <v>780100</v>
      </c>
      <c r="EA117" s="619">
        <v>41500</v>
      </c>
      <c r="ED117" s="619">
        <v>2730000</v>
      </c>
      <c r="EG117" s="619">
        <v>530000</v>
      </c>
      <c r="EH117" s="619">
        <v>638600</v>
      </c>
      <c r="EI117" s="619">
        <v>1041300</v>
      </c>
      <c r="EJ117" s="619">
        <v>0</v>
      </c>
      <c r="EK117" s="619">
        <v>1860000</v>
      </c>
      <c r="EL117" s="619">
        <v>941600</v>
      </c>
      <c r="EM117" s="619">
        <v>0</v>
      </c>
      <c r="EO117" s="619">
        <v>853900</v>
      </c>
      <c r="EP117" s="619">
        <v>1621300</v>
      </c>
      <c r="EQ117" s="619">
        <v>1251000</v>
      </c>
      <c r="ER117" s="619">
        <v>617300</v>
      </c>
      <c r="ES117" s="619">
        <v>528800</v>
      </c>
      <c r="ET117" s="619">
        <v>1284300</v>
      </c>
      <c r="EU117" s="619">
        <v>751500</v>
      </c>
      <c r="EV117" s="619">
        <v>1262400</v>
      </c>
      <c r="EX117" s="619">
        <v>240500</v>
      </c>
      <c r="EY117" s="619">
        <v>502400</v>
      </c>
      <c r="EZ117" s="619">
        <v>743800</v>
      </c>
      <c r="FA117" s="619">
        <v>1050500</v>
      </c>
      <c r="FB117" s="619">
        <v>1037800</v>
      </c>
      <c r="FC117" s="619">
        <v>650000</v>
      </c>
      <c r="FD117" s="619">
        <v>866400</v>
      </c>
      <c r="FE117" s="619">
        <v>508510.75</v>
      </c>
      <c r="FF117" s="619">
        <v>510800</v>
      </c>
      <c r="FG117" s="619">
        <v>445500</v>
      </c>
      <c r="FH117" s="619">
        <v>311700</v>
      </c>
      <c r="FJ117" s="619">
        <v>898523</v>
      </c>
      <c r="FK117" s="619">
        <v>300000</v>
      </c>
      <c r="FM117" s="619">
        <v>500000</v>
      </c>
      <c r="FN117" s="619">
        <v>585700</v>
      </c>
      <c r="FO117" s="619">
        <v>305100</v>
      </c>
      <c r="FP117" s="619">
        <v>146200</v>
      </c>
      <c r="FR117" s="619">
        <v>1840400</v>
      </c>
      <c r="FS117" s="619">
        <v>3294400</v>
      </c>
      <c r="FT117" s="619">
        <v>1673600</v>
      </c>
      <c r="FU117" s="619">
        <v>1254100</v>
      </c>
      <c r="FV117" s="619">
        <v>1262340</v>
      </c>
      <c r="FW117" s="619">
        <v>7092000</v>
      </c>
      <c r="FX117" s="619">
        <v>779600</v>
      </c>
      <c r="FY117" s="619">
        <v>1617200</v>
      </c>
      <c r="FZ117" s="619">
        <v>2240400</v>
      </c>
      <c r="GA117" s="619">
        <v>1933400</v>
      </c>
      <c r="GB117" s="619">
        <v>1844400</v>
      </c>
      <c r="GC117" s="619">
        <v>2993800</v>
      </c>
      <c r="GD117" s="619">
        <v>784900</v>
      </c>
      <c r="GF117" s="619">
        <v>436300</v>
      </c>
      <c r="GG117" s="619">
        <v>377300</v>
      </c>
      <c r="GH117" s="619">
        <v>0</v>
      </c>
      <c r="GI117" s="619">
        <v>656500</v>
      </c>
      <c r="GJ117" s="619">
        <v>0</v>
      </c>
      <c r="GK117" s="619">
        <v>427400</v>
      </c>
      <c r="GL117" s="619">
        <v>1123000</v>
      </c>
      <c r="GM117" s="619">
        <v>512700</v>
      </c>
      <c r="GN117" s="619">
        <v>199700</v>
      </c>
      <c r="GO117" s="619">
        <v>223100</v>
      </c>
      <c r="GR117" s="619">
        <v>754200</v>
      </c>
      <c r="GS117" s="619">
        <v>0</v>
      </c>
      <c r="GT117" s="619">
        <v>422800</v>
      </c>
      <c r="GU117" s="619">
        <v>232600</v>
      </c>
      <c r="GV117" s="619">
        <v>555000</v>
      </c>
      <c r="GW117" s="619">
        <v>656500</v>
      </c>
      <c r="GX117" s="619">
        <v>881400</v>
      </c>
      <c r="GZ117" s="619">
        <v>1044900</v>
      </c>
      <c r="HA117" s="619">
        <v>800200</v>
      </c>
      <c r="HB117" s="619">
        <v>585100</v>
      </c>
      <c r="HD117" s="619">
        <v>5494308.3300000001</v>
      </c>
      <c r="HE117" s="619">
        <v>4209100</v>
      </c>
      <c r="HF117" s="619">
        <v>6300000</v>
      </c>
      <c r="HG117" s="619">
        <v>1595800</v>
      </c>
      <c r="HH117" s="619">
        <v>2687100</v>
      </c>
      <c r="HI117" s="619">
        <v>938700</v>
      </c>
      <c r="HJ117" s="619">
        <v>1369368</v>
      </c>
      <c r="HM117" s="619">
        <v>0</v>
      </c>
      <c r="HN117" s="619">
        <v>800000</v>
      </c>
      <c r="HO117" s="619">
        <v>621100</v>
      </c>
      <c r="HP117" s="619">
        <v>1104525</v>
      </c>
      <c r="HQ117" s="619">
        <v>750000</v>
      </c>
      <c r="HR117" s="619">
        <v>535000</v>
      </c>
      <c r="HU117" s="619">
        <v>5774000</v>
      </c>
      <c r="HV117" s="619">
        <v>675600</v>
      </c>
      <c r="HW117" s="619">
        <v>688600</v>
      </c>
      <c r="HX117" s="619">
        <v>540000</v>
      </c>
      <c r="HY117" s="619">
        <v>3289100</v>
      </c>
      <c r="HZ117" s="619">
        <v>963400</v>
      </c>
      <c r="IA117" s="619">
        <v>1682300</v>
      </c>
      <c r="IB117" s="619">
        <v>810880</v>
      </c>
      <c r="IC117" s="619">
        <v>405800</v>
      </c>
      <c r="ID117" s="619">
        <v>0</v>
      </c>
      <c r="IE117" s="619">
        <v>342350</v>
      </c>
      <c r="IF117" s="619">
        <v>895600</v>
      </c>
      <c r="IG117" s="619">
        <v>533600</v>
      </c>
      <c r="IH117" s="619">
        <v>596800</v>
      </c>
      <c r="IK117" s="619">
        <v>0</v>
      </c>
      <c r="IL117" s="619">
        <v>820400</v>
      </c>
      <c r="IM117" s="619">
        <v>1420400</v>
      </c>
      <c r="IN117" s="619">
        <v>682722</v>
      </c>
      <c r="IO117" s="619">
        <v>437600</v>
      </c>
      <c r="IP117" s="619">
        <v>2989200</v>
      </c>
      <c r="IQ117" s="619">
        <v>2394600</v>
      </c>
      <c r="IR117" s="619">
        <v>420000</v>
      </c>
      <c r="IS117" s="619">
        <v>1725900</v>
      </c>
      <c r="IV117" s="619">
        <v>1034024</v>
      </c>
      <c r="IW117" s="619">
        <v>555100</v>
      </c>
      <c r="IX117" s="619">
        <v>1486977</v>
      </c>
      <c r="IY117" s="619">
        <v>166900</v>
      </c>
      <c r="IZ117" s="619">
        <v>1168500</v>
      </c>
      <c r="JA117" s="619">
        <v>335400</v>
      </c>
      <c r="JB117" s="619">
        <v>258300</v>
      </c>
      <c r="JC117" s="619">
        <v>450000</v>
      </c>
      <c r="JD117" s="619">
        <v>488600</v>
      </c>
      <c r="JE117" s="619">
        <v>301100</v>
      </c>
      <c r="JH117" s="619">
        <v>2182400</v>
      </c>
      <c r="JJ117" s="619">
        <v>2458000</v>
      </c>
      <c r="JK117" s="619">
        <v>675800</v>
      </c>
      <c r="JM117" s="619">
        <v>1656389</v>
      </c>
      <c r="JN117" s="619">
        <v>474100</v>
      </c>
      <c r="JO117" s="619">
        <v>659900</v>
      </c>
      <c r="JP117" s="619">
        <v>426600</v>
      </c>
      <c r="JQ117" s="619">
        <v>3402244.6</v>
      </c>
      <c r="JR117" s="619">
        <v>371900</v>
      </c>
      <c r="JV117" s="619">
        <v>759800</v>
      </c>
      <c r="JW117" s="619">
        <v>509900</v>
      </c>
      <c r="JX117" s="619">
        <v>540000</v>
      </c>
      <c r="JY117" s="619">
        <v>2363900</v>
      </c>
      <c r="JZ117" s="619">
        <v>1400000</v>
      </c>
      <c r="KA117" s="619">
        <v>782200</v>
      </c>
      <c r="KB117" s="619">
        <v>1886351.74</v>
      </c>
      <c r="KC117" s="619">
        <v>460500</v>
      </c>
      <c r="KD117" s="619">
        <v>826000</v>
      </c>
      <c r="KE117" s="619">
        <v>653000</v>
      </c>
      <c r="KF117" s="619">
        <v>253700</v>
      </c>
      <c r="KG117" s="619">
        <v>942600</v>
      </c>
      <c r="KH117" s="619">
        <v>754500</v>
      </c>
      <c r="KJ117" s="619">
        <v>2172000</v>
      </c>
      <c r="KK117" s="619">
        <v>1630100</v>
      </c>
      <c r="KL117" s="619">
        <v>895400</v>
      </c>
      <c r="KM117" s="619">
        <v>1731600</v>
      </c>
      <c r="KO117" s="619">
        <v>1700000</v>
      </c>
      <c r="KP117" s="619">
        <v>996400</v>
      </c>
      <c r="KQ117" s="619">
        <v>697654</v>
      </c>
      <c r="KS117" s="619">
        <v>418800</v>
      </c>
      <c r="KT117" s="619">
        <v>579500</v>
      </c>
      <c r="KU117" s="619">
        <v>4042300</v>
      </c>
      <c r="KV117" s="619">
        <v>973600</v>
      </c>
      <c r="KW117" s="619">
        <v>1679180</v>
      </c>
      <c r="KY117" s="619">
        <v>1340700</v>
      </c>
      <c r="LA117" s="619">
        <v>496033</v>
      </c>
      <c r="LB117" s="619">
        <v>399500</v>
      </c>
      <c r="LC117" s="619">
        <v>1869900</v>
      </c>
      <c r="LD117" s="619">
        <v>1683800</v>
      </c>
      <c r="LE117" s="619">
        <v>1350000</v>
      </c>
      <c r="LF117" s="619">
        <v>499800</v>
      </c>
      <c r="LG117" s="619">
        <v>509200</v>
      </c>
      <c r="LL117" s="619">
        <v>1674000</v>
      </c>
      <c r="LM117" s="619">
        <v>1047600</v>
      </c>
      <c r="LN117" s="619">
        <v>581094</v>
      </c>
      <c r="LP117" s="619">
        <v>38096</v>
      </c>
      <c r="LQ117" s="619">
        <v>742700</v>
      </c>
      <c r="LR117" s="619">
        <v>740000</v>
      </c>
      <c r="LT117" s="619">
        <v>1266200</v>
      </c>
      <c r="LU117" s="619">
        <v>872800</v>
      </c>
      <c r="LZ117" s="619">
        <v>945000</v>
      </c>
      <c r="MA117" s="619">
        <v>981200</v>
      </c>
      <c r="MB117" s="619">
        <v>753400</v>
      </c>
      <c r="MC117" s="619">
        <v>1328317</v>
      </c>
      <c r="MD117" s="619">
        <v>702600</v>
      </c>
      <c r="ME117" s="619">
        <v>1368932</v>
      </c>
      <c r="MF117" s="619">
        <v>2626800</v>
      </c>
      <c r="MG117" s="619">
        <v>688000</v>
      </c>
      <c r="MI117" s="619">
        <v>2351000</v>
      </c>
      <c r="MJ117" s="619">
        <v>1032400</v>
      </c>
      <c r="MK117" s="619">
        <v>394300</v>
      </c>
      <c r="ML117" s="619">
        <v>628700</v>
      </c>
      <c r="MM117" s="619">
        <v>1195000</v>
      </c>
      <c r="MN117" s="619">
        <v>1391200</v>
      </c>
      <c r="MO117" s="619">
        <v>486400</v>
      </c>
      <c r="MP117" s="619">
        <v>723200</v>
      </c>
      <c r="MQ117" s="619">
        <v>901000</v>
      </c>
      <c r="MR117" s="619">
        <v>1423500</v>
      </c>
      <c r="MS117" s="619">
        <v>1099000</v>
      </c>
      <c r="MU117" s="619">
        <v>2374400</v>
      </c>
      <c r="MV117" s="619">
        <v>1168200</v>
      </c>
      <c r="MW117" s="619">
        <v>759700</v>
      </c>
      <c r="MX117" s="619">
        <v>2502700</v>
      </c>
      <c r="MY117" s="619">
        <v>0</v>
      </c>
      <c r="MZ117" s="619">
        <v>0</v>
      </c>
      <c r="NA117" s="619">
        <v>4494000</v>
      </c>
      <c r="NB117" s="619">
        <v>0</v>
      </c>
      <c r="NC117" s="619">
        <v>946500</v>
      </c>
      <c r="ND117" s="619">
        <v>580800</v>
      </c>
      <c r="NF117" s="619">
        <v>2374278.75</v>
      </c>
      <c r="NG117" s="619">
        <v>508800</v>
      </c>
      <c r="NI117" s="619">
        <v>1036535.4</v>
      </c>
      <c r="NJ117" s="619">
        <v>1791400</v>
      </c>
      <c r="NK117" s="619">
        <v>2878322.2</v>
      </c>
      <c r="NL117" s="619">
        <v>1369500</v>
      </c>
      <c r="NM117" s="619">
        <v>0</v>
      </c>
      <c r="NN117" s="619">
        <v>343200</v>
      </c>
      <c r="NO117" s="619">
        <v>644600</v>
      </c>
      <c r="NP117" s="619">
        <v>422337</v>
      </c>
      <c r="NR117" s="619">
        <v>879400</v>
      </c>
      <c r="NS117" s="619">
        <v>407000</v>
      </c>
      <c r="NT117" s="619">
        <v>444300</v>
      </c>
      <c r="NU117" s="619">
        <v>696600</v>
      </c>
      <c r="NV117" s="619">
        <v>486400</v>
      </c>
      <c r="NW117" s="619">
        <v>353200</v>
      </c>
      <c r="NY117" s="619">
        <v>0</v>
      </c>
      <c r="NZ117" s="619">
        <v>1140145</v>
      </c>
      <c r="OA117" s="619">
        <v>1404600</v>
      </c>
      <c r="OB117" s="619">
        <v>443700</v>
      </c>
      <c r="OC117" s="619">
        <v>701600</v>
      </c>
      <c r="OD117" s="619">
        <v>124248.35</v>
      </c>
      <c r="OF117" s="619">
        <v>12694908</v>
      </c>
      <c r="OG117" s="619">
        <v>650000</v>
      </c>
      <c r="OI117" s="619">
        <v>2510500</v>
      </c>
      <c r="OJ117" s="619">
        <v>2428000</v>
      </c>
      <c r="OK117" s="619">
        <v>742200</v>
      </c>
      <c r="OL117" s="619">
        <v>404500</v>
      </c>
      <c r="OM117" s="619">
        <v>748183.56</v>
      </c>
      <c r="OO117" s="619">
        <v>6662280</v>
      </c>
      <c r="OP117" s="619">
        <v>0</v>
      </c>
      <c r="OQ117" s="619">
        <v>1880300</v>
      </c>
      <c r="OR117" s="619">
        <v>3900000</v>
      </c>
      <c r="OS117" s="619">
        <v>1487100</v>
      </c>
      <c r="OU117" s="619">
        <v>153600</v>
      </c>
      <c r="OV117" s="619">
        <v>1449300</v>
      </c>
      <c r="OW117" s="619">
        <v>1277600</v>
      </c>
      <c r="OX117" s="619">
        <v>562200</v>
      </c>
      <c r="OY117" s="619">
        <v>2237000</v>
      </c>
      <c r="OZ117" s="619">
        <v>501100</v>
      </c>
      <c r="PA117" s="619">
        <v>685211.05</v>
      </c>
      <c r="PB117" s="619">
        <v>2100000</v>
      </c>
      <c r="PD117" s="619">
        <v>428100</v>
      </c>
      <c r="PE117" s="619">
        <v>1175600</v>
      </c>
      <c r="PF117" s="619">
        <v>300500</v>
      </c>
      <c r="PG117" s="619">
        <v>1939000</v>
      </c>
      <c r="PH117" s="619">
        <v>1359400</v>
      </c>
      <c r="PI117" s="619">
        <v>778500</v>
      </c>
      <c r="PJ117" s="619">
        <v>376200</v>
      </c>
      <c r="PK117" s="619">
        <v>642500</v>
      </c>
      <c r="PL117" s="619">
        <v>796100</v>
      </c>
      <c r="PM117" s="619">
        <v>588900</v>
      </c>
      <c r="PN117" s="619">
        <v>439600</v>
      </c>
      <c r="PO117" s="619">
        <v>428114</v>
      </c>
      <c r="PP117" s="619">
        <v>1639100</v>
      </c>
      <c r="PQ117" s="619">
        <v>322400</v>
      </c>
      <c r="PR117" s="619">
        <v>0</v>
      </c>
      <c r="PS117" s="619">
        <v>569600</v>
      </c>
      <c r="PX117" s="619">
        <v>954700</v>
      </c>
      <c r="PZ117" s="619">
        <v>853000</v>
      </c>
      <c r="QA117" s="619">
        <v>1335700</v>
      </c>
      <c r="QB117" s="619">
        <v>710600</v>
      </c>
      <c r="QC117" s="619">
        <v>1778900</v>
      </c>
      <c r="QE117" s="619">
        <v>1258000</v>
      </c>
      <c r="QF117" s="619">
        <v>1202600</v>
      </c>
      <c r="QG117" s="619">
        <v>300000</v>
      </c>
      <c r="QH117" s="619">
        <v>891200</v>
      </c>
      <c r="QJ117" s="619">
        <v>975500</v>
      </c>
      <c r="QK117" s="619">
        <v>710300</v>
      </c>
      <c r="QL117" s="619">
        <v>1385888</v>
      </c>
      <c r="QM117" s="619">
        <v>427100</v>
      </c>
      <c r="QN117" s="619">
        <v>2565400</v>
      </c>
      <c r="QP117" s="619">
        <v>457100</v>
      </c>
      <c r="QQ117" s="619">
        <v>309200</v>
      </c>
      <c r="QS117" s="619">
        <v>248900</v>
      </c>
      <c r="QV117" s="619">
        <v>400400</v>
      </c>
      <c r="QW117" s="619">
        <v>1800000</v>
      </c>
      <c r="QX117" s="619">
        <v>502300</v>
      </c>
      <c r="QY117" s="619">
        <v>1500000</v>
      </c>
      <c r="QZ117" s="619">
        <v>1156000</v>
      </c>
      <c r="RB117" s="619">
        <v>0</v>
      </c>
      <c r="RD117" s="619">
        <v>949000</v>
      </c>
      <c r="RE117" s="619">
        <v>545200</v>
      </c>
      <c r="RF117" s="619">
        <v>374700</v>
      </c>
      <c r="RG117" s="619">
        <v>320000</v>
      </c>
      <c r="RI117" s="619">
        <v>1081600</v>
      </c>
      <c r="RJ117" s="619">
        <v>0</v>
      </c>
      <c r="RK117" s="619">
        <v>747100</v>
      </c>
      <c r="RL117" s="619">
        <v>594600</v>
      </c>
      <c r="RM117" s="619">
        <v>1358000</v>
      </c>
      <c r="RO117" s="619">
        <v>523000</v>
      </c>
      <c r="RP117" s="619">
        <v>710300</v>
      </c>
      <c r="RQ117" s="619">
        <v>1317600</v>
      </c>
      <c r="RR117" s="619">
        <v>1392400</v>
      </c>
      <c r="RS117" s="619">
        <v>433700</v>
      </c>
      <c r="RT117" s="619">
        <v>386500</v>
      </c>
      <c r="RU117" s="619">
        <v>582400</v>
      </c>
      <c r="RV117" s="619">
        <v>471000</v>
      </c>
      <c r="RW117" s="619">
        <v>447000</v>
      </c>
      <c r="RX117" s="619">
        <v>1396800</v>
      </c>
      <c r="RY117" s="619">
        <v>316500</v>
      </c>
      <c r="RZ117" s="619">
        <v>251440</v>
      </c>
      <c r="SA117" s="619">
        <v>363200</v>
      </c>
      <c r="SC117" s="619">
        <v>521100</v>
      </c>
      <c r="SD117" s="619">
        <v>405200</v>
      </c>
      <c r="SE117" s="619">
        <v>406700</v>
      </c>
      <c r="SF117" s="619">
        <v>386400</v>
      </c>
      <c r="SG117" s="619">
        <v>478000</v>
      </c>
      <c r="SH117" s="619">
        <v>571200</v>
      </c>
      <c r="SI117" s="619">
        <v>2168600</v>
      </c>
      <c r="SJ117" s="619">
        <v>249600</v>
      </c>
      <c r="SK117" s="619">
        <v>512600</v>
      </c>
      <c r="SL117" s="619">
        <v>1092300</v>
      </c>
      <c r="SM117" s="619">
        <v>456800</v>
      </c>
      <c r="SN117" s="619">
        <v>1788100</v>
      </c>
      <c r="SO117" s="619">
        <v>0</v>
      </c>
      <c r="SP117" s="619">
        <v>682000</v>
      </c>
      <c r="SQ117" s="619">
        <v>419986.4</v>
      </c>
      <c r="SR117" s="619">
        <v>431400</v>
      </c>
      <c r="SS117" s="619">
        <v>516100</v>
      </c>
      <c r="SU117" s="619">
        <v>247600</v>
      </c>
      <c r="SW117" s="619">
        <v>0</v>
      </c>
      <c r="SX117" s="619">
        <v>3379600</v>
      </c>
      <c r="SY117" s="619">
        <v>653800</v>
      </c>
      <c r="SZ117" s="619">
        <v>491300</v>
      </c>
      <c r="TA117" s="619">
        <v>372100</v>
      </c>
      <c r="TB117" s="619">
        <v>389200</v>
      </c>
      <c r="TC117" s="619">
        <v>2239100</v>
      </c>
      <c r="TD117" s="619">
        <v>379300</v>
      </c>
      <c r="TE117" s="619">
        <v>924500</v>
      </c>
      <c r="TF117" s="619">
        <v>0</v>
      </c>
      <c r="TG117" s="619">
        <v>1233000</v>
      </c>
      <c r="TH117" s="619">
        <v>437790</v>
      </c>
      <c r="TI117" s="619">
        <v>344300</v>
      </c>
      <c r="TK117" s="619">
        <v>1561900</v>
      </c>
      <c r="TL117" s="619">
        <v>674700</v>
      </c>
      <c r="TM117" s="619">
        <v>440000</v>
      </c>
      <c r="TN117" s="619">
        <v>1054500</v>
      </c>
      <c r="TO117" s="619">
        <v>649600</v>
      </c>
      <c r="TP117" s="619">
        <v>1050500</v>
      </c>
      <c r="TQ117" s="619">
        <v>1493721</v>
      </c>
      <c r="TR117" s="619">
        <v>505900</v>
      </c>
      <c r="TS117" s="619">
        <v>737100</v>
      </c>
      <c r="TT117" s="619">
        <v>1441500</v>
      </c>
      <c r="TU117" s="619">
        <v>489700</v>
      </c>
      <c r="TV117" s="619">
        <v>1565217</v>
      </c>
      <c r="TW117" s="619">
        <v>507000</v>
      </c>
      <c r="TX117" s="619">
        <v>485900</v>
      </c>
      <c r="TY117" s="619">
        <v>395300</v>
      </c>
      <c r="TZ117" s="619">
        <v>1604700</v>
      </c>
      <c r="UA117" s="619">
        <v>412500</v>
      </c>
      <c r="UD117" s="619">
        <v>1502000</v>
      </c>
      <c r="UE117" s="619">
        <v>1162600</v>
      </c>
      <c r="UF117" s="619">
        <v>0</v>
      </c>
      <c r="UG117" s="619">
        <v>283700</v>
      </c>
      <c r="UH117" s="619">
        <v>234500</v>
      </c>
      <c r="UI117" s="619">
        <v>462700</v>
      </c>
      <c r="UJ117" s="619">
        <v>275600</v>
      </c>
      <c r="UL117" s="619">
        <v>763400</v>
      </c>
      <c r="UM117" s="619">
        <v>600200</v>
      </c>
      <c r="UN117" s="619">
        <v>1040100</v>
      </c>
      <c r="UO117" s="619">
        <v>830500</v>
      </c>
      <c r="UP117" s="619">
        <v>698600</v>
      </c>
      <c r="UR117" s="619">
        <v>585200</v>
      </c>
      <c r="US117" s="619">
        <v>100000</v>
      </c>
      <c r="UT117" s="619">
        <v>0</v>
      </c>
      <c r="UU117" s="619">
        <v>156400</v>
      </c>
      <c r="UV117" s="619">
        <v>1024500</v>
      </c>
      <c r="UW117" s="619">
        <v>1324100</v>
      </c>
      <c r="UX117" s="619">
        <v>402300</v>
      </c>
      <c r="UY117" s="619">
        <v>308000</v>
      </c>
      <c r="UZ117" s="619">
        <v>448100</v>
      </c>
      <c r="VA117" s="619">
        <v>1296920</v>
      </c>
      <c r="VB117" s="619">
        <v>2637200</v>
      </c>
      <c r="VC117" s="619">
        <v>975400</v>
      </c>
      <c r="VD117" s="619">
        <v>1149100</v>
      </c>
      <c r="VE117" s="619">
        <v>861200</v>
      </c>
      <c r="VF117" s="619">
        <v>503300</v>
      </c>
      <c r="VG117" s="619">
        <v>564000</v>
      </c>
      <c r="VH117" s="619">
        <v>403500</v>
      </c>
      <c r="VI117" s="619">
        <v>1349400</v>
      </c>
      <c r="VJ117" s="619">
        <v>329400</v>
      </c>
      <c r="VK117" s="619">
        <v>942700</v>
      </c>
      <c r="VL117" s="619">
        <v>37200</v>
      </c>
      <c r="VN117" s="619">
        <v>550000</v>
      </c>
      <c r="VO117" s="619">
        <v>1735200</v>
      </c>
      <c r="VP117" s="619">
        <v>832000</v>
      </c>
      <c r="VQ117" s="619">
        <v>0</v>
      </c>
      <c r="VR117" s="619">
        <v>173100</v>
      </c>
      <c r="VS117" s="619">
        <v>486500</v>
      </c>
      <c r="VV117" s="619">
        <v>3900000</v>
      </c>
      <c r="VX117" s="619">
        <v>2127400</v>
      </c>
      <c r="VY117" s="619">
        <v>915200</v>
      </c>
      <c r="WC117" s="619">
        <v>1167100</v>
      </c>
      <c r="WD117" s="619">
        <v>706900</v>
      </c>
      <c r="WE117" s="619">
        <v>3066300</v>
      </c>
      <c r="WF117" s="619">
        <v>416500</v>
      </c>
      <c r="WG117" s="619">
        <v>1717500</v>
      </c>
      <c r="WH117" s="619">
        <v>2395600</v>
      </c>
      <c r="WI117" s="619">
        <v>1182900</v>
      </c>
      <c r="WJ117" s="619">
        <v>804700</v>
      </c>
      <c r="WK117" s="619">
        <v>1960800</v>
      </c>
      <c r="WL117" s="619">
        <v>0</v>
      </c>
      <c r="WM117" s="619">
        <v>6732100</v>
      </c>
      <c r="WN117" s="619">
        <v>672800</v>
      </c>
      <c r="WO117" s="619">
        <v>4149340</v>
      </c>
      <c r="WP117" s="619">
        <v>4648400</v>
      </c>
      <c r="WQ117" s="619">
        <v>0</v>
      </c>
      <c r="WR117" s="619">
        <v>3213600</v>
      </c>
      <c r="WS117" s="619">
        <v>5723600</v>
      </c>
      <c r="WT117" s="619">
        <v>524900</v>
      </c>
      <c r="WU117" s="619">
        <v>7429600</v>
      </c>
      <c r="WW117" s="619">
        <v>3801300</v>
      </c>
      <c r="WX117" s="619">
        <v>3047000</v>
      </c>
      <c r="WY117" s="619">
        <v>845600</v>
      </c>
      <c r="XA117" s="619">
        <v>665100</v>
      </c>
      <c r="XB117" s="619">
        <v>692300</v>
      </c>
      <c r="XC117" s="619">
        <v>2971600</v>
      </c>
      <c r="XE117" s="619">
        <v>422800</v>
      </c>
      <c r="XF117" s="619">
        <v>265700</v>
      </c>
      <c r="XG117" s="619">
        <v>293400</v>
      </c>
      <c r="XH117" s="619">
        <v>79100</v>
      </c>
      <c r="XJ117" s="619">
        <v>2488600</v>
      </c>
      <c r="XK117" s="619">
        <v>25000</v>
      </c>
      <c r="XM117" s="619">
        <v>745700</v>
      </c>
      <c r="XN117" s="619">
        <v>5700</v>
      </c>
      <c r="XO117" s="619">
        <v>1193000</v>
      </c>
      <c r="XP117" s="619">
        <v>904700</v>
      </c>
      <c r="XQ117" s="619">
        <v>695100</v>
      </c>
      <c r="XR117" s="619">
        <v>1266000</v>
      </c>
      <c r="XS117" s="619">
        <v>995100</v>
      </c>
      <c r="XT117" s="619">
        <v>149500</v>
      </c>
      <c r="XU117" s="619">
        <v>455600</v>
      </c>
      <c r="XV117" s="619">
        <v>519000</v>
      </c>
      <c r="XW117" s="619">
        <v>589500</v>
      </c>
      <c r="XX117" s="619">
        <v>454900</v>
      </c>
      <c r="XY117" s="619">
        <v>0</v>
      </c>
      <c r="XZ117" s="619">
        <v>401700</v>
      </c>
      <c r="YA117" s="619">
        <v>446100</v>
      </c>
      <c r="YB117" s="619">
        <v>600500</v>
      </c>
      <c r="YC117" s="619">
        <v>0</v>
      </c>
      <c r="YD117" s="619">
        <v>407000</v>
      </c>
      <c r="YE117" s="619">
        <v>560700</v>
      </c>
      <c r="YG117" s="619">
        <v>672400</v>
      </c>
      <c r="YH117" s="619">
        <v>921700</v>
      </c>
      <c r="YI117" s="619">
        <v>0</v>
      </c>
      <c r="YJ117" s="619">
        <v>13162000</v>
      </c>
      <c r="YK117" s="619">
        <v>1932200</v>
      </c>
      <c r="YL117" s="619">
        <v>2175900</v>
      </c>
      <c r="YM117" s="619">
        <v>395600</v>
      </c>
      <c r="YN117" s="619">
        <v>5200677</v>
      </c>
      <c r="YO117" s="619">
        <v>1163950</v>
      </c>
      <c r="YP117" s="619">
        <v>2529200</v>
      </c>
      <c r="YQ117" s="619">
        <v>1083580</v>
      </c>
      <c r="YS117" s="619">
        <v>1878000</v>
      </c>
      <c r="YT117" s="619">
        <v>0</v>
      </c>
      <c r="YU117" s="619">
        <v>285300</v>
      </c>
      <c r="YV117" s="619">
        <v>200900</v>
      </c>
      <c r="YX117" s="619">
        <v>437800</v>
      </c>
      <c r="YY117" s="619">
        <v>573400</v>
      </c>
      <c r="YZ117" s="619">
        <v>1075100</v>
      </c>
      <c r="ZA117" s="619">
        <v>-1064800</v>
      </c>
      <c r="ZB117" s="619">
        <v>1998399</v>
      </c>
      <c r="ZC117" s="619">
        <v>568500</v>
      </c>
      <c r="ZE117" s="619">
        <v>466400</v>
      </c>
      <c r="ZF117" s="619">
        <v>602500</v>
      </c>
      <c r="ZG117" s="619">
        <v>664000</v>
      </c>
      <c r="ZH117" s="619">
        <v>367500</v>
      </c>
      <c r="ZI117" s="619">
        <v>689800</v>
      </c>
      <c r="ZJ117" s="619">
        <v>1153200</v>
      </c>
      <c r="ZK117" s="619">
        <v>252800</v>
      </c>
      <c r="ZL117" s="619">
        <v>203200</v>
      </c>
      <c r="ZN117" s="619">
        <v>0</v>
      </c>
      <c r="ZO117" s="619">
        <v>5483900</v>
      </c>
      <c r="ZP117" s="619">
        <v>1541000</v>
      </c>
      <c r="ZQ117" s="619">
        <v>1096100</v>
      </c>
      <c r="ZR117" s="619">
        <v>1303000</v>
      </c>
      <c r="ZS117" s="619">
        <v>474900</v>
      </c>
      <c r="ZT117" s="619">
        <v>818500</v>
      </c>
      <c r="ZU117" s="619">
        <v>1588400</v>
      </c>
      <c r="ZV117" s="619">
        <v>1180100</v>
      </c>
      <c r="ZW117" s="619">
        <v>377000</v>
      </c>
      <c r="ZX117" s="619">
        <v>498400</v>
      </c>
      <c r="ZY117" s="619">
        <v>575200</v>
      </c>
      <c r="ZZ117" s="619">
        <v>517200</v>
      </c>
      <c r="AAB117" s="619">
        <v>552700</v>
      </c>
      <c r="AAC117" s="619">
        <v>725400</v>
      </c>
      <c r="AAD117" s="619">
        <v>423300</v>
      </c>
      <c r="AAE117" s="619">
        <v>350000</v>
      </c>
      <c r="AAF117" s="619">
        <v>0</v>
      </c>
      <c r="AAG117" s="619">
        <v>236700</v>
      </c>
      <c r="AAH117" s="619">
        <v>236900</v>
      </c>
      <c r="AAJ117" s="619">
        <v>631000</v>
      </c>
      <c r="AAK117" s="619">
        <v>0</v>
      </c>
      <c r="AAL117" s="619">
        <v>458100</v>
      </c>
      <c r="AAM117" s="619">
        <v>31500</v>
      </c>
      <c r="AAN117" s="619">
        <v>665600</v>
      </c>
      <c r="AAO117" s="619">
        <v>700200</v>
      </c>
      <c r="AAQ117" s="619">
        <v>678200</v>
      </c>
      <c r="AAR117" s="619">
        <v>903250</v>
      </c>
      <c r="AAS117" s="619">
        <v>999800</v>
      </c>
      <c r="AAT117" s="619">
        <v>1438400</v>
      </c>
      <c r="AAU117" s="619">
        <v>981000</v>
      </c>
      <c r="AAV117" s="619">
        <v>865500</v>
      </c>
      <c r="AAW117" s="619">
        <v>1194600</v>
      </c>
      <c r="AAX117" s="619">
        <v>1548600</v>
      </c>
      <c r="AAY117" s="619">
        <v>514100</v>
      </c>
      <c r="AAZ117" s="619">
        <v>993300</v>
      </c>
      <c r="ABA117" s="619">
        <v>2549300</v>
      </c>
      <c r="ABB117" s="619">
        <v>1391400</v>
      </c>
      <c r="ABC117" s="619">
        <v>507300</v>
      </c>
      <c r="ABD117" s="619">
        <v>610000</v>
      </c>
      <c r="ABE117" s="619">
        <v>674000</v>
      </c>
      <c r="ABF117" s="619">
        <v>425000</v>
      </c>
      <c r="ABG117" s="619">
        <v>511600</v>
      </c>
      <c r="ABH117" s="619">
        <v>322900</v>
      </c>
      <c r="ABI117" s="619">
        <v>3036967.38</v>
      </c>
      <c r="ABJ117" s="619">
        <v>4155400</v>
      </c>
      <c r="ABK117" s="619">
        <v>327700</v>
      </c>
      <c r="ABL117" s="619">
        <v>0</v>
      </c>
      <c r="ABM117" s="619">
        <v>452000</v>
      </c>
      <c r="ABN117" s="619">
        <v>0</v>
      </c>
      <c r="ABO117" s="619">
        <v>331700</v>
      </c>
      <c r="ABQ117" s="619">
        <v>566400</v>
      </c>
      <c r="ABR117" s="619">
        <v>2237800</v>
      </c>
      <c r="ABS117" s="619">
        <v>1400000</v>
      </c>
      <c r="ABT117" s="619">
        <v>1500000</v>
      </c>
      <c r="ABU117" s="619">
        <v>1280200</v>
      </c>
      <c r="ABV117" s="619">
        <v>497500</v>
      </c>
      <c r="ABW117" s="619">
        <v>1280800</v>
      </c>
      <c r="ABX117" s="619">
        <v>302300</v>
      </c>
      <c r="ABZ117" s="619">
        <v>502000</v>
      </c>
      <c r="ACA117" s="619">
        <v>552500</v>
      </c>
      <c r="ACB117" s="619">
        <v>368500</v>
      </c>
      <c r="ACC117" s="619">
        <v>371600</v>
      </c>
      <c r="ACD117" s="619">
        <v>1421600</v>
      </c>
      <c r="ACF117" s="619">
        <v>461577.4</v>
      </c>
      <c r="ACG117" s="619">
        <v>412086.73</v>
      </c>
      <c r="ACH117" s="619">
        <v>192000</v>
      </c>
      <c r="ACI117" s="619">
        <v>348100</v>
      </c>
      <c r="ACK117" s="619">
        <v>458800</v>
      </c>
      <c r="ACM117" s="619">
        <v>832900</v>
      </c>
      <c r="ACO117" s="619">
        <v>1349600</v>
      </c>
      <c r="ACS117" s="619">
        <v>577700</v>
      </c>
      <c r="ACU117" s="619">
        <v>1440000</v>
      </c>
      <c r="ACX117" s="619">
        <v>414100</v>
      </c>
      <c r="ACY117" s="619">
        <v>625600</v>
      </c>
      <c r="ADA117" s="619">
        <v>487800</v>
      </c>
      <c r="ADB117" s="619">
        <v>812600</v>
      </c>
      <c r="ADD117" s="619">
        <v>696000</v>
      </c>
      <c r="ADE117" s="619">
        <v>320700</v>
      </c>
      <c r="ADH117" s="619">
        <v>2800200</v>
      </c>
      <c r="ADI117" s="619">
        <v>632700</v>
      </c>
      <c r="ADJ117" s="619">
        <v>1687500</v>
      </c>
      <c r="ADK117" s="619">
        <v>1379100</v>
      </c>
      <c r="ADL117" s="619">
        <v>574000</v>
      </c>
      <c r="ADM117" s="619">
        <v>537200</v>
      </c>
      <c r="ADN117" s="619">
        <v>1901334</v>
      </c>
      <c r="ADO117" s="619">
        <v>1020000</v>
      </c>
      <c r="ADQ117" s="619">
        <v>3917000</v>
      </c>
      <c r="ADR117" s="619">
        <v>1096100</v>
      </c>
      <c r="ADU117" s="619">
        <v>772800</v>
      </c>
      <c r="ADV117" s="619">
        <v>353600</v>
      </c>
      <c r="ADW117" s="619">
        <v>465271</v>
      </c>
      <c r="ADX117" s="619">
        <v>369300</v>
      </c>
      <c r="AEA117" s="619">
        <v>26535667</v>
      </c>
      <c r="AEB117" s="619">
        <v>4070600</v>
      </c>
      <c r="AEC117" s="619">
        <v>668021</v>
      </c>
      <c r="AED117" s="619">
        <v>728700</v>
      </c>
      <c r="AEE117" s="619">
        <v>4279969</v>
      </c>
      <c r="AEF117" s="619">
        <v>1610700</v>
      </c>
      <c r="AEG117" s="619">
        <v>608200</v>
      </c>
      <c r="AEI117" s="619">
        <v>771600</v>
      </c>
      <c r="AEJ117" s="619">
        <v>434700</v>
      </c>
      <c r="AEK117" s="619">
        <v>1863611</v>
      </c>
      <c r="AEL117" s="619">
        <v>1504000</v>
      </c>
      <c r="AEN117" s="619">
        <v>1117100</v>
      </c>
      <c r="AEO117" s="619">
        <v>1145600</v>
      </c>
      <c r="AEP117" s="619">
        <v>575800</v>
      </c>
      <c r="AEQ117" s="619">
        <v>931400</v>
      </c>
      <c r="AES117" s="619">
        <v>2074500</v>
      </c>
      <c r="AEU117" s="619">
        <v>850300</v>
      </c>
      <c r="AEV117" s="619">
        <v>898600</v>
      </c>
      <c r="AEW117" s="619">
        <v>1604400</v>
      </c>
      <c r="AEX117" s="619">
        <v>427400</v>
      </c>
      <c r="AEY117" s="619">
        <v>5857800</v>
      </c>
      <c r="AEZ117" s="619">
        <v>475000</v>
      </c>
      <c r="AFA117" s="619">
        <v>1418000</v>
      </c>
      <c r="AFB117" s="619">
        <v>844100</v>
      </c>
      <c r="AFC117" s="619">
        <v>86400</v>
      </c>
      <c r="AFD117" s="619">
        <v>9389600</v>
      </c>
      <c r="AFE117" s="619">
        <v>1920000</v>
      </c>
      <c r="AFF117" s="619">
        <v>1438000</v>
      </c>
      <c r="AFG117" s="619">
        <v>1508000</v>
      </c>
      <c r="AFH117" s="619">
        <v>3990200</v>
      </c>
      <c r="AFI117" s="619">
        <v>2602600</v>
      </c>
      <c r="AFJ117" s="619">
        <v>3759225</v>
      </c>
      <c r="AFK117" s="619">
        <v>493817.93</v>
      </c>
      <c r="AFL117" s="619">
        <v>1424600</v>
      </c>
      <c r="AFM117" s="619">
        <v>1242900</v>
      </c>
      <c r="AFN117" s="619">
        <v>814300</v>
      </c>
      <c r="AFO117" s="619">
        <v>884000</v>
      </c>
      <c r="AFP117" s="619">
        <v>1133800</v>
      </c>
      <c r="AFQ117" s="619">
        <v>3925800</v>
      </c>
      <c r="AFR117" s="619">
        <v>2065100</v>
      </c>
      <c r="AFS117" s="619">
        <v>6914500</v>
      </c>
      <c r="AFT117" s="619">
        <v>1297200</v>
      </c>
      <c r="AFU117" s="619">
        <v>1734600</v>
      </c>
      <c r="AFV117" s="619">
        <v>993700</v>
      </c>
      <c r="AFW117" s="619">
        <v>857900</v>
      </c>
      <c r="AFX117" s="619">
        <v>1739300</v>
      </c>
      <c r="AFY117" s="619">
        <v>1543800</v>
      </c>
      <c r="AFZ117" s="619">
        <v>826700</v>
      </c>
      <c r="AGA117" s="619">
        <v>2317900</v>
      </c>
      <c r="AGB117" s="619">
        <v>853900</v>
      </c>
      <c r="AGD117" s="619">
        <v>1684700</v>
      </c>
      <c r="AGE117" s="619">
        <v>528500</v>
      </c>
      <c r="AGF117" s="619">
        <v>1438000</v>
      </c>
      <c r="AGG117" s="619">
        <v>3298000</v>
      </c>
      <c r="AGH117" s="619">
        <v>1357580</v>
      </c>
      <c r="AGI117" s="619">
        <v>1351800</v>
      </c>
      <c r="AGJ117" s="619">
        <v>1051800</v>
      </c>
      <c r="AGK117" s="619">
        <v>1134300</v>
      </c>
      <c r="AGL117" s="619">
        <v>546700</v>
      </c>
      <c r="AGM117" s="619">
        <v>1310113</v>
      </c>
      <c r="AGN117" s="619">
        <v>13205346.710000001</v>
      </c>
      <c r="AGO117" s="619">
        <v>3680766.67</v>
      </c>
      <c r="AGP117" s="619">
        <v>2814000</v>
      </c>
      <c r="AGQ117" s="619">
        <v>1746800</v>
      </c>
      <c r="AGR117" s="619">
        <v>1668300</v>
      </c>
      <c r="AGS117" s="619">
        <v>2787150</v>
      </c>
      <c r="AGT117" s="619">
        <v>1496000</v>
      </c>
      <c r="AGU117" s="619">
        <v>0</v>
      </c>
      <c r="AGX117" s="619">
        <v>1618200</v>
      </c>
      <c r="AGY117" s="619">
        <v>1942300</v>
      </c>
      <c r="AGZ117" s="619">
        <v>2777400</v>
      </c>
      <c r="AHA117" s="619">
        <v>1354400</v>
      </c>
      <c r="AHB117" s="619">
        <v>1220300</v>
      </c>
      <c r="AHC117" s="619">
        <v>1510700</v>
      </c>
      <c r="AHD117" s="619">
        <v>372200</v>
      </c>
      <c r="AHE117" s="619">
        <v>866200</v>
      </c>
      <c r="AHF117" s="619">
        <v>945300</v>
      </c>
      <c r="AHG117" s="619">
        <v>1186800</v>
      </c>
      <c r="AHH117" s="619">
        <v>676200</v>
      </c>
      <c r="AHI117" s="619">
        <v>1099400</v>
      </c>
      <c r="AHJ117" s="619">
        <v>465000</v>
      </c>
      <c r="AHK117" s="619">
        <v>1024200</v>
      </c>
      <c r="AHL117" s="619">
        <v>1090800</v>
      </c>
      <c r="AHN117" s="619">
        <v>589600</v>
      </c>
      <c r="AHO117" s="619">
        <v>607400</v>
      </c>
      <c r="AHP117" s="619">
        <v>559300</v>
      </c>
      <c r="AHQ117" s="613">
        <v>1202400</v>
      </c>
      <c r="AHR117" s="613">
        <v>633100</v>
      </c>
      <c r="AHS117" s="613">
        <v>901100</v>
      </c>
      <c r="AHT117" s="619">
        <f t="shared" si="79"/>
        <v>881951393.86999989</v>
      </c>
      <c r="AHV117" s="627" t="s">
        <v>6273</v>
      </c>
      <c r="AHW117" s="627" t="s">
        <v>6168</v>
      </c>
      <c r="AHX117" s="627" t="s">
        <v>6169</v>
      </c>
    </row>
    <row r="118" spans="1:908" x14ac:dyDescent="0.8">
      <c r="A118" s="613" t="str">
        <f t="shared" si="78"/>
        <v>ภาระ</v>
      </c>
      <c r="B118" s="618" t="s">
        <v>6489</v>
      </c>
      <c r="C118" s="619" t="s">
        <v>6173</v>
      </c>
      <c r="D118" s="619">
        <v>76300</v>
      </c>
      <c r="G118" s="619">
        <v>7200</v>
      </c>
      <c r="L118" s="619">
        <v>26600</v>
      </c>
      <c r="M118" s="619">
        <v>182550</v>
      </c>
      <c r="N118" s="619">
        <v>150000</v>
      </c>
      <c r="T118" s="619">
        <v>233683.14</v>
      </c>
      <c r="W118" s="619">
        <v>39600</v>
      </c>
      <c r="X118" s="619">
        <v>4800</v>
      </c>
      <c r="AB118" s="619">
        <v>50520</v>
      </c>
      <c r="AL118" s="619">
        <v>772793</v>
      </c>
      <c r="AO118" s="619">
        <v>22950</v>
      </c>
      <c r="AP118" s="619">
        <v>1600</v>
      </c>
      <c r="AY118" s="619">
        <v>107375</v>
      </c>
      <c r="BA118" s="619">
        <v>47520</v>
      </c>
      <c r="BB118" s="619">
        <v>40320</v>
      </c>
      <c r="BG118" s="619">
        <v>5000</v>
      </c>
      <c r="BH118" s="619">
        <v>5100</v>
      </c>
      <c r="BI118" s="619">
        <v>973875</v>
      </c>
      <c r="BQ118" s="619">
        <v>0</v>
      </c>
      <c r="BS118" s="619">
        <v>15000</v>
      </c>
      <c r="BU118" s="619">
        <v>57600</v>
      </c>
      <c r="BV118" s="619">
        <v>17400</v>
      </c>
      <c r="BW118" s="619">
        <v>61500</v>
      </c>
      <c r="BX118" s="619">
        <v>0</v>
      </c>
      <c r="BY118" s="619">
        <v>0</v>
      </c>
      <c r="CC118" s="619">
        <v>575005.59</v>
      </c>
      <c r="CE118" s="619">
        <v>0</v>
      </c>
      <c r="CX118" s="619">
        <v>5000</v>
      </c>
      <c r="CY118" s="619">
        <v>20000</v>
      </c>
      <c r="CZ118" s="619">
        <v>80950</v>
      </c>
      <c r="DF118" s="619">
        <v>25000</v>
      </c>
      <c r="DG118" s="619">
        <v>678468</v>
      </c>
      <c r="DM118" s="619">
        <v>126300</v>
      </c>
      <c r="DO118" s="619">
        <v>20000</v>
      </c>
      <c r="DP118" s="619">
        <v>15000</v>
      </c>
      <c r="DR118" s="619">
        <v>219300</v>
      </c>
      <c r="DS118" s="619">
        <v>90000</v>
      </c>
      <c r="DT118" s="619">
        <v>13800291.640000001</v>
      </c>
      <c r="EH118" s="619">
        <v>42750</v>
      </c>
      <c r="EI118" s="619">
        <v>387725</v>
      </c>
      <c r="EK118" s="619">
        <v>0</v>
      </c>
      <c r="EL118" s="619">
        <v>3903812</v>
      </c>
      <c r="ET118" s="619">
        <v>15720450</v>
      </c>
      <c r="EX118" s="619">
        <v>10000</v>
      </c>
      <c r="EY118" s="619">
        <v>19700</v>
      </c>
      <c r="FD118" s="619">
        <v>8900</v>
      </c>
      <c r="FE118" s="619">
        <v>103400</v>
      </c>
      <c r="FF118" s="619">
        <v>293877.34000000003</v>
      </c>
      <c r="FG118" s="619">
        <v>226018</v>
      </c>
      <c r="FH118" s="619">
        <v>5000</v>
      </c>
      <c r="FP118" s="619">
        <v>104025</v>
      </c>
      <c r="FY118" s="619">
        <v>7800</v>
      </c>
      <c r="GB118" s="619">
        <v>12280</v>
      </c>
      <c r="GC118" s="619">
        <v>25350</v>
      </c>
      <c r="GF118" s="619">
        <v>11550</v>
      </c>
      <c r="GG118" s="619">
        <v>21050</v>
      </c>
      <c r="GJ118" s="619">
        <v>52500</v>
      </c>
      <c r="GK118" s="619">
        <v>18065</v>
      </c>
      <c r="GL118" s="619">
        <v>15000</v>
      </c>
      <c r="GM118" s="619">
        <v>24450</v>
      </c>
      <c r="GO118" s="619">
        <v>0</v>
      </c>
      <c r="GR118" s="619">
        <v>9882937.5</v>
      </c>
      <c r="GT118" s="619">
        <v>109840</v>
      </c>
      <c r="GU118" s="619">
        <v>1680750</v>
      </c>
      <c r="GW118" s="619">
        <v>5491250</v>
      </c>
      <c r="HA118" s="619">
        <v>482705</v>
      </c>
      <c r="HB118" s="619">
        <v>4400</v>
      </c>
      <c r="HD118" s="619">
        <v>3902738.5</v>
      </c>
      <c r="HF118" s="619">
        <v>2582656.5699999998</v>
      </c>
      <c r="HG118" s="619">
        <v>20000</v>
      </c>
      <c r="HM118" s="619">
        <v>46200</v>
      </c>
      <c r="HO118" s="619">
        <v>10000</v>
      </c>
      <c r="HQ118" s="619">
        <v>5000</v>
      </c>
      <c r="HT118" s="619">
        <v>3450</v>
      </c>
      <c r="ID118" s="619">
        <v>15000</v>
      </c>
      <c r="IH118" s="619">
        <v>211000</v>
      </c>
      <c r="II118" s="619">
        <v>63240</v>
      </c>
      <c r="IL118" s="619">
        <v>287196</v>
      </c>
      <c r="IS118" s="619">
        <v>230000</v>
      </c>
      <c r="IV118" s="619">
        <v>313900</v>
      </c>
      <c r="IW118" s="619">
        <v>1148390</v>
      </c>
      <c r="JD118" s="619">
        <v>102720</v>
      </c>
      <c r="JK118" s="619">
        <v>3900</v>
      </c>
      <c r="JS118" s="619">
        <v>139940</v>
      </c>
      <c r="JY118" s="619">
        <v>11140</v>
      </c>
      <c r="KG118" s="619">
        <v>5000</v>
      </c>
      <c r="KI118" s="619">
        <v>30000</v>
      </c>
      <c r="KO118" s="619">
        <v>0</v>
      </c>
      <c r="KR118" s="619">
        <v>3673250</v>
      </c>
      <c r="KT118" s="619">
        <v>0</v>
      </c>
      <c r="KV118" s="619">
        <v>45190</v>
      </c>
      <c r="KW118" s="619">
        <v>74750</v>
      </c>
      <c r="KZ118" s="619">
        <v>0</v>
      </c>
      <c r="LB118" s="619">
        <v>62710</v>
      </c>
      <c r="LG118" s="619">
        <v>-691780</v>
      </c>
      <c r="LN118" s="619">
        <v>517562.5</v>
      </c>
      <c r="LO118" s="619">
        <v>1457200</v>
      </c>
      <c r="LP118" s="619">
        <v>45280</v>
      </c>
      <c r="LR118" s="619">
        <v>50000</v>
      </c>
      <c r="LY118" s="619">
        <v>0</v>
      </c>
      <c r="MB118" s="619">
        <v>3482275</v>
      </c>
      <c r="MH118" s="619">
        <v>0</v>
      </c>
      <c r="MI118" s="619">
        <v>50000</v>
      </c>
      <c r="MJ118" s="619">
        <v>54960</v>
      </c>
      <c r="MO118" s="619">
        <v>6450</v>
      </c>
      <c r="MP118" s="619">
        <v>30000</v>
      </c>
      <c r="MQ118" s="619">
        <v>50400</v>
      </c>
      <c r="MX118" s="619">
        <v>1650000</v>
      </c>
      <c r="MZ118" s="619">
        <v>14850</v>
      </c>
      <c r="NB118" s="619">
        <v>898500</v>
      </c>
      <c r="ND118" s="619">
        <v>38600</v>
      </c>
      <c r="NF118" s="619">
        <v>560550</v>
      </c>
      <c r="NJ118" s="619">
        <v>53550</v>
      </c>
      <c r="NL118" s="619">
        <v>30060</v>
      </c>
      <c r="NO118" s="619">
        <v>0</v>
      </c>
      <c r="NQ118" s="619">
        <v>288400</v>
      </c>
      <c r="NV118" s="619">
        <v>240625</v>
      </c>
      <c r="NW118" s="619">
        <v>101055</v>
      </c>
      <c r="NX118" s="619">
        <v>1380000</v>
      </c>
      <c r="NY118" s="619">
        <v>458250.41</v>
      </c>
      <c r="NZ118" s="619">
        <v>303287.5</v>
      </c>
      <c r="OH118" s="619">
        <v>22840</v>
      </c>
      <c r="OM118" s="619">
        <v>0</v>
      </c>
      <c r="ON118" s="619">
        <v>1188780</v>
      </c>
      <c r="OO118" s="619">
        <v>7000</v>
      </c>
      <c r="OP118" s="619">
        <v>0</v>
      </c>
      <c r="OQ118" s="619">
        <v>155360</v>
      </c>
      <c r="OT118" s="619">
        <v>17712</v>
      </c>
      <c r="OX118" s="619">
        <v>28315</v>
      </c>
      <c r="OZ118" s="619">
        <v>18750</v>
      </c>
      <c r="PE118" s="619">
        <v>314252</v>
      </c>
      <c r="PI118" s="619">
        <v>70320</v>
      </c>
      <c r="PM118" s="619">
        <v>127100</v>
      </c>
      <c r="PO118" s="619">
        <v>750</v>
      </c>
      <c r="PU118" s="619">
        <v>2729875</v>
      </c>
      <c r="PX118" s="619">
        <v>27090</v>
      </c>
      <c r="PZ118" s="619">
        <v>15000</v>
      </c>
      <c r="QA118" s="619">
        <v>60000</v>
      </c>
      <c r="QE118" s="619">
        <v>215440</v>
      </c>
      <c r="QF118" s="619">
        <v>3900</v>
      </c>
      <c r="QG118" s="619">
        <v>65000</v>
      </c>
      <c r="QJ118" s="619">
        <v>40000</v>
      </c>
      <c r="QN118" s="619">
        <v>65000</v>
      </c>
      <c r="QO118" s="619">
        <v>80000</v>
      </c>
      <c r="QP118" s="619">
        <v>15000</v>
      </c>
      <c r="QS118" s="619">
        <v>15000</v>
      </c>
      <c r="RD118" s="619">
        <v>662152.5</v>
      </c>
      <c r="RH118" s="619">
        <v>51706787.5</v>
      </c>
      <c r="RI118" s="619">
        <v>30433790</v>
      </c>
      <c r="RJ118" s="619">
        <v>8135175</v>
      </c>
      <c r="RK118" s="619">
        <v>14778750</v>
      </c>
      <c r="RL118" s="619">
        <v>5746000</v>
      </c>
      <c r="RM118" s="619">
        <v>13755000</v>
      </c>
      <c r="RN118" s="619">
        <v>43972000</v>
      </c>
      <c r="RO118" s="619">
        <v>6427400</v>
      </c>
      <c r="RP118" s="619">
        <v>1200</v>
      </c>
      <c r="RS118" s="619">
        <v>7507500</v>
      </c>
      <c r="RT118" s="619">
        <v>94600</v>
      </c>
      <c r="RU118" s="619">
        <v>7439500</v>
      </c>
      <c r="RW118" s="619">
        <v>2510000</v>
      </c>
      <c r="RX118" s="619">
        <v>38400</v>
      </c>
      <c r="RZ118" s="619">
        <v>4351000</v>
      </c>
      <c r="SA118" s="619">
        <v>37920</v>
      </c>
      <c r="SB118" s="619">
        <v>0</v>
      </c>
      <c r="SC118" s="619">
        <v>20000</v>
      </c>
      <c r="SJ118" s="619">
        <v>5000</v>
      </c>
      <c r="SP118" s="619">
        <v>1200</v>
      </c>
      <c r="SQ118" s="619">
        <v>651677.41</v>
      </c>
      <c r="SR118" s="619">
        <v>10550</v>
      </c>
      <c r="SV118" s="619">
        <v>18000</v>
      </c>
      <c r="SW118" s="619">
        <v>6700</v>
      </c>
      <c r="SZ118" s="619">
        <v>4880</v>
      </c>
      <c r="TA118" s="619">
        <v>9120</v>
      </c>
      <c r="TC118" s="619">
        <v>186130</v>
      </c>
      <c r="TE118" s="619">
        <v>52180</v>
      </c>
      <c r="TH118" s="619">
        <v>28450</v>
      </c>
      <c r="TI118" s="619">
        <v>33720</v>
      </c>
      <c r="TJ118" s="619">
        <v>90000</v>
      </c>
      <c r="TL118" s="619">
        <v>12000</v>
      </c>
      <c r="UF118" s="619">
        <v>0</v>
      </c>
      <c r="UI118" s="619">
        <v>1329767.2</v>
      </c>
      <c r="UP118" s="619">
        <v>0</v>
      </c>
      <c r="UQ118" s="619">
        <v>0</v>
      </c>
      <c r="UW118" s="619">
        <v>30000</v>
      </c>
      <c r="VF118" s="619">
        <v>110500</v>
      </c>
      <c r="VH118" s="619">
        <v>119000</v>
      </c>
      <c r="VJ118" s="619">
        <v>5000</v>
      </c>
      <c r="VO118" s="619">
        <v>73020</v>
      </c>
      <c r="VP118" s="619">
        <v>1032107.5</v>
      </c>
      <c r="VR118" s="619">
        <v>150000</v>
      </c>
      <c r="VU118" s="619">
        <v>3000</v>
      </c>
      <c r="VW118" s="619">
        <v>627060</v>
      </c>
      <c r="VY118" s="619">
        <v>145881</v>
      </c>
      <c r="WC118" s="619">
        <v>8000</v>
      </c>
      <c r="WG118" s="619">
        <v>1200</v>
      </c>
      <c r="WH118" s="619">
        <v>15000</v>
      </c>
      <c r="WI118" s="619">
        <v>15000</v>
      </c>
      <c r="WJ118" s="619">
        <v>3000</v>
      </c>
      <c r="WO118" s="619">
        <v>5000</v>
      </c>
      <c r="WQ118" s="619">
        <v>0</v>
      </c>
      <c r="XB118" s="619">
        <v>50520</v>
      </c>
      <c r="XC118" s="619">
        <v>10000</v>
      </c>
      <c r="XD118" s="619">
        <v>556000</v>
      </c>
      <c r="XE118" s="619">
        <v>48120</v>
      </c>
      <c r="XF118" s="619">
        <v>12000</v>
      </c>
      <c r="XJ118" s="619">
        <v>81380</v>
      </c>
      <c r="XK118" s="619">
        <v>15900</v>
      </c>
      <c r="XL118" s="619">
        <v>0</v>
      </c>
      <c r="XM118" s="619">
        <v>38120</v>
      </c>
      <c r="XN118" s="619">
        <v>218828</v>
      </c>
      <c r="XP118" s="619">
        <v>31450</v>
      </c>
      <c r="XR118" s="619">
        <v>40770</v>
      </c>
      <c r="XU118" s="619">
        <v>4300</v>
      </c>
      <c r="XV118" s="619">
        <v>34800</v>
      </c>
      <c r="XW118" s="619">
        <v>35310</v>
      </c>
      <c r="XX118" s="619">
        <v>11900</v>
      </c>
      <c r="XY118" s="619">
        <v>1200</v>
      </c>
      <c r="XZ118" s="619">
        <v>7880</v>
      </c>
      <c r="YE118" s="619">
        <v>11920</v>
      </c>
      <c r="YG118" s="619">
        <v>11230</v>
      </c>
      <c r="YJ118" s="619">
        <v>140000</v>
      </c>
      <c r="YK118" s="619">
        <v>15000</v>
      </c>
      <c r="YL118" s="619">
        <v>397083</v>
      </c>
      <c r="YO118" s="619">
        <v>668471</v>
      </c>
      <c r="YR118" s="619">
        <v>7320</v>
      </c>
      <c r="YU118" s="619">
        <v>410257</v>
      </c>
      <c r="YZ118" s="619">
        <v>10000</v>
      </c>
      <c r="ZA118" s="619">
        <v>0</v>
      </c>
      <c r="ZC118" s="619">
        <v>20631</v>
      </c>
      <c r="ZD118" s="619">
        <v>600000</v>
      </c>
      <c r="ZF118" s="619">
        <v>42240</v>
      </c>
      <c r="ZG118" s="619">
        <v>73200</v>
      </c>
      <c r="ZI118" s="619">
        <v>79560</v>
      </c>
      <c r="ZK118" s="619">
        <v>91971</v>
      </c>
      <c r="ZP118" s="619">
        <v>350000</v>
      </c>
      <c r="ZZ118" s="619">
        <v>25540</v>
      </c>
      <c r="AAJ118" s="619">
        <v>66420</v>
      </c>
      <c r="AAL118" s="619">
        <v>118000</v>
      </c>
      <c r="AAN118" s="619">
        <v>185500</v>
      </c>
      <c r="AAR118" s="619">
        <v>40000</v>
      </c>
      <c r="AAS118" s="619">
        <v>1897579</v>
      </c>
      <c r="AAV118" s="619">
        <v>270660</v>
      </c>
      <c r="AAW118" s="619">
        <v>340269</v>
      </c>
      <c r="ABQ118" s="619">
        <v>127602</v>
      </c>
      <c r="ABS118" s="619">
        <v>131340</v>
      </c>
      <c r="ABW118" s="619">
        <v>17850</v>
      </c>
      <c r="ACI118" s="619">
        <v>37000</v>
      </c>
      <c r="ACK118" s="619">
        <v>84500</v>
      </c>
      <c r="ACL118" s="619">
        <v>0</v>
      </c>
      <c r="ACQ118" s="619">
        <v>400000</v>
      </c>
      <c r="ACX118" s="619">
        <v>10000</v>
      </c>
      <c r="ACY118" s="619">
        <v>178000</v>
      </c>
      <c r="ACZ118" s="619">
        <v>933862</v>
      </c>
      <c r="ADB118" s="619">
        <v>0</v>
      </c>
      <c r="ADE118" s="619">
        <v>37640</v>
      </c>
      <c r="ADF118" s="619">
        <v>30000</v>
      </c>
      <c r="ADH118" s="619">
        <v>1982687.5</v>
      </c>
      <c r="ADR118" s="619">
        <v>2879351.32</v>
      </c>
      <c r="ADX118" s="619">
        <v>2695000</v>
      </c>
      <c r="AEB118" s="619">
        <v>11700</v>
      </c>
      <c r="AEC118" s="619">
        <v>5000</v>
      </c>
      <c r="AED118" s="619">
        <v>10000</v>
      </c>
      <c r="AEH118" s="619">
        <v>42900</v>
      </c>
      <c r="AEI118" s="619">
        <v>1000</v>
      </c>
      <c r="AEK118" s="619">
        <v>100000</v>
      </c>
      <c r="AEN118" s="619">
        <v>10000</v>
      </c>
      <c r="AEP118" s="619">
        <v>5000</v>
      </c>
      <c r="AEQ118" s="619">
        <v>60000</v>
      </c>
      <c r="AES118" s="619">
        <v>950000</v>
      </c>
      <c r="AET118" s="619">
        <v>394184</v>
      </c>
      <c r="AEV118" s="619">
        <v>58620</v>
      </c>
      <c r="AEY118" s="619">
        <v>295000</v>
      </c>
      <c r="AFA118" s="619">
        <v>95010</v>
      </c>
      <c r="AFC118" s="619">
        <v>0</v>
      </c>
      <c r="AFD118" s="619">
        <v>2290000</v>
      </c>
      <c r="AFF118" s="619">
        <v>500000</v>
      </c>
      <c r="AFG118" s="619">
        <v>200000</v>
      </c>
      <c r="AFH118" s="619">
        <v>703000</v>
      </c>
      <c r="AFI118" s="619">
        <v>287000</v>
      </c>
      <c r="AFJ118" s="619">
        <v>3102000</v>
      </c>
      <c r="AFK118" s="619">
        <v>220000</v>
      </c>
      <c r="AFM118" s="619">
        <v>242000</v>
      </c>
      <c r="AFN118" s="619">
        <v>160000</v>
      </c>
      <c r="AFO118" s="619">
        <v>193000</v>
      </c>
      <c r="AFP118" s="619">
        <v>186000</v>
      </c>
      <c r="AFQ118" s="619">
        <v>1779000</v>
      </c>
      <c r="AFR118" s="619">
        <v>384000</v>
      </c>
      <c r="AFS118" s="619">
        <v>245000</v>
      </c>
      <c r="AFT118" s="619">
        <v>239000</v>
      </c>
      <c r="AFU118" s="619">
        <v>259300</v>
      </c>
      <c r="AFV118" s="619">
        <v>195000</v>
      </c>
      <c r="AFW118" s="619">
        <v>387140</v>
      </c>
      <c r="AFX118" s="619">
        <v>332000</v>
      </c>
      <c r="AFY118" s="619">
        <v>292000</v>
      </c>
      <c r="AFZ118" s="619">
        <v>333013.52</v>
      </c>
      <c r="AGA118" s="619">
        <v>542000</v>
      </c>
      <c r="AGB118" s="619">
        <v>4851536.21</v>
      </c>
      <c r="AGC118" s="619">
        <v>25000</v>
      </c>
      <c r="AGD118" s="619">
        <v>5000</v>
      </c>
      <c r="AGF118" s="619">
        <v>13900</v>
      </c>
      <c r="AGG118" s="619">
        <v>6300</v>
      </c>
      <c r="AGH118" s="619">
        <v>199560</v>
      </c>
      <c r="AGK118" s="619">
        <v>39450</v>
      </c>
      <c r="AGL118" s="619">
        <v>7800</v>
      </c>
      <c r="AGN118" s="619">
        <v>27936000</v>
      </c>
      <c r="AGS118" s="619">
        <v>260000</v>
      </c>
      <c r="AGV118" s="619">
        <v>0</v>
      </c>
      <c r="AGY118" s="619">
        <v>525760</v>
      </c>
      <c r="AGZ118" s="619">
        <v>680000</v>
      </c>
      <c r="AHA118" s="619">
        <v>701233</v>
      </c>
      <c r="AHB118" s="619">
        <v>288000</v>
      </c>
      <c r="AHO118" s="619">
        <v>24120</v>
      </c>
      <c r="AHP118" s="619">
        <v>92892</v>
      </c>
      <c r="AHR118" s="613">
        <v>145350.32999999999</v>
      </c>
      <c r="AHS118" s="613">
        <v>56492</v>
      </c>
      <c r="AHT118" s="619">
        <f t="shared" si="79"/>
        <v>356542857.67999995</v>
      </c>
      <c r="AHV118" s="627" t="s">
        <v>6273</v>
      </c>
      <c r="AHW118" s="627" t="s">
        <v>6170</v>
      </c>
      <c r="AHX118" s="627" t="s">
        <v>6171</v>
      </c>
    </row>
    <row r="119" spans="1:908" x14ac:dyDescent="0.8">
      <c r="A119" s="613" t="str">
        <f t="shared" si="78"/>
        <v>ภาระ</v>
      </c>
      <c r="B119" s="618" t="s">
        <v>6490</v>
      </c>
      <c r="C119" s="619" t="s">
        <v>6027</v>
      </c>
      <c r="D119" s="619">
        <v>9406.3700000000008</v>
      </c>
      <c r="E119" s="619">
        <v>403029.01</v>
      </c>
      <c r="F119" s="619">
        <v>1177296.8400000001</v>
      </c>
      <c r="G119" s="619">
        <v>207833.14</v>
      </c>
      <c r="H119" s="619">
        <v>805000</v>
      </c>
      <c r="I119" s="619">
        <v>423365.47</v>
      </c>
      <c r="J119" s="619">
        <v>956515.29</v>
      </c>
      <c r="K119" s="619">
        <v>788.16</v>
      </c>
      <c r="L119" s="619">
        <v>26099.040000000001</v>
      </c>
      <c r="M119" s="619">
        <v>2816319.96</v>
      </c>
      <c r="N119" s="619">
        <v>193901.04</v>
      </c>
      <c r="O119" s="619">
        <v>197983.5</v>
      </c>
      <c r="P119" s="619">
        <v>441860.45</v>
      </c>
      <c r="Q119" s="619">
        <v>224501.49</v>
      </c>
      <c r="R119" s="619">
        <v>215407.78</v>
      </c>
      <c r="S119" s="619">
        <v>617654.78</v>
      </c>
      <c r="T119" s="619">
        <v>39688</v>
      </c>
      <c r="U119" s="619">
        <v>111243.4</v>
      </c>
      <c r="V119" s="619">
        <v>6055154.4500000002</v>
      </c>
      <c r="W119" s="619">
        <v>1404417.5</v>
      </c>
      <c r="X119" s="619">
        <v>248592.27</v>
      </c>
      <c r="Y119" s="619">
        <v>459898.8</v>
      </c>
      <c r="Z119" s="619">
        <v>285921.65999999997</v>
      </c>
      <c r="AA119" s="619">
        <v>374125.37</v>
      </c>
      <c r="AB119" s="619">
        <v>619886.59</v>
      </c>
      <c r="AC119" s="619">
        <v>1866330.63</v>
      </c>
      <c r="AD119" s="619">
        <v>458705.3</v>
      </c>
      <c r="AF119" s="619">
        <v>1688559.04</v>
      </c>
      <c r="AG119" s="619">
        <v>8560</v>
      </c>
      <c r="AH119" s="619">
        <v>1448901.13</v>
      </c>
      <c r="AI119" s="619">
        <v>456830.94</v>
      </c>
      <c r="AJ119" s="619">
        <v>283443.09000000003</v>
      </c>
      <c r="AK119" s="619">
        <v>367658.66</v>
      </c>
      <c r="AL119" s="619">
        <v>44795</v>
      </c>
      <c r="AM119" s="619">
        <v>421301.32</v>
      </c>
      <c r="AN119" s="619">
        <v>138618.85</v>
      </c>
      <c r="AO119" s="619">
        <v>10783</v>
      </c>
      <c r="AP119" s="619">
        <v>515892.62</v>
      </c>
      <c r="AQ119" s="619">
        <v>158948.62</v>
      </c>
      <c r="AR119" s="619">
        <v>115344.98</v>
      </c>
      <c r="AS119" s="619">
        <v>13586.31</v>
      </c>
      <c r="AT119" s="619">
        <v>3121521.26</v>
      </c>
      <c r="AU119" s="619">
        <v>131356.72</v>
      </c>
      <c r="AV119" s="619">
        <v>91811.46</v>
      </c>
      <c r="AW119" s="619">
        <v>29697.8</v>
      </c>
      <c r="AX119" s="619">
        <v>307975.19</v>
      </c>
      <c r="AY119" s="619">
        <v>0</v>
      </c>
      <c r="AZ119" s="619">
        <v>188916.55000000002</v>
      </c>
      <c r="BA119" s="619">
        <v>177506.67</v>
      </c>
      <c r="BD119" s="619">
        <v>90061.19</v>
      </c>
      <c r="BE119" s="619">
        <v>122125.62</v>
      </c>
      <c r="BF119" s="619">
        <v>478266.45999999996</v>
      </c>
      <c r="BG119" s="619">
        <v>102314.02</v>
      </c>
      <c r="BH119" s="619">
        <v>119346.23</v>
      </c>
      <c r="BI119" s="619">
        <v>54348.7</v>
      </c>
      <c r="BK119" s="619">
        <v>197118.68</v>
      </c>
      <c r="BL119" s="619">
        <v>162920.57999999999</v>
      </c>
      <c r="BM119" s="619">
        <v>564123.06000000006</v>
      </c>
      <c r="BN119" s="619">
        <v>272150.19</v>
      </c>
      <c r="BO119" s="619">
        <v>131535.37</v>
      </c>
      <c r="BP119" s="619">
        <v>63358.21</v>
      </c>
      <c r="BQ119" s="619">
        <v>68643.11</v>
      </c>
      <c r="BS119" s="619">
        <v>308087.90000000002</v>
      </c>
      <c r="BT119" s="619">
        <v>3722.75</v>
      </c>
      <c r="BU119" s="619">
        <v>1089007.07</v>
      </c>
      <c r="BV119" s="619">
        <v>15132.1</v>
      </c>
      <c r="BW119" s="619">
        <v>236259.83</v>
      </c>
      <c r="BX119" s="619">
        <v>216915.66</v>
      </c>
      <c r="BY119" s="619">
        <v>493842.82</v>
      </c>
      <c r="BZ119" s="619">
        <v>983645.15999999992</v>
      </c>
      <c r="CA119" s="619">
        <v>4233</v>
      </c>
      <c r="CB119" s="619">
        <v>413528.85000000003</v>
      </c>
      <c r="CC119" s="619">
        <v>852257.90000000014</v>
      </c>
      <c r="CD119" s="619">
        <v>3638.8599999999997</v>
      </c>
      <c r="CE119" s="619">
        <v>168217.63999999998</v>
      </c>
      <c r="CF119" s="619">
        <v>209637.61</v>
      </c>
      <c r="CG119" s="619">
        <v>0</v>
      </c>
      <c r="CH119" s="619">
        <v>264854.49</v>
      </c>
      <c r="CI119" s="619">
        <v>1127760.78</v>
      </c>
      <c r="CJ119" s="619">
        <v>241820.11</v>
      </c>
      <c r="CK119" s="619">
        <v>227222.96</v>
      </c>
      <c r="CL119" s="619">
        <v>437667.71</v>
      </c>
      <c r="CM119" s="619">
        <v>221266.95</v>
      </c>
      <c r="CN119" s="619">
        <v>576872.57999999996</v>
      </c>
      <c r="CO119" s="619">
        <v>137017.5</v>
      </c>
      <c r="CP119" s="619">
        <v>231363.29</v>
      </c>
      <c r="CQ119" s="619">
        <v>207519.22</v>
      </c>
      <c r="CR119" s="619">
        <v>263171.21000000002</v>
      </c>
      <c r="CS119" s="619">
        <v>213630.5</v>
      </c>
      <c r="CT119" s="619">
        <v>2371683.2599999998</v>
      </c>
      <c r="CU119" s="619">
        <v>203564.72</v>
      </c>
      <c r="CV119" s="619">
        <v>196960.03</v>
      </c>
      <c r="CW119" s="619">
        <v>37656.46</v>
      </c>
      <c r="CX119" s="619">
        <v>230966.21</v>
      </c>
      <c r="CY119" s="619">
        <v>11036.67</v>
      </c>
      <c r="CZ119" s="619">
        <v>207439.28</v>
      </c>
      <c r="DA119" s="619">
        <v>201509.43</v>
      </c>
      <c r="DB119" s="619">
        <v>1556014.02</v>
      </c>
      <c r="DC119" s="619">
        <v>5829734.6900000004</v>
      </c>
      <c r="DD119" s="619">
        <v>222306.92</v>
      </c>
      <c r="DE119" s="619">
        <v>270712.71999999997</v>
      </c>
      <c r="DF119" s="619">
        <v>357921.44</v>
      </c>
      <c r="DG119" s="619">
        <v>388485.12</v>
      </c>
      <c r="DH119" s="619">
        <v>311417.19</v>
      </c>
      <c r="DI119" s="619">
        <v>9919.8700000000008</v>
      </c>
      <c r="DJ119" s="619">
        <v>151771.54</v>
      </c>
      <c r="DK119" s="619">
        <v>8280887.96</v>
      </c>
      <c r="DL119" s="619">
        <v>881728.85</v>
      </c>
      <c r="DM119" s="619">
        <v>508947.28</v>
      </c>
      <c r="DN119" s="619">
        <v>762172.21</v>
      </c>
      <c r="DO119" s="619">
        <v>472028.9</v>
      </c>
      <c r="DP119" s="619">
        <v>786016.86</v>
      </c>
      <c r="DQ119" s="619">
        <v>493869.75</v>
      </c>
      <c r="DR119" s="619">
        <v>664799.19999999995</v>
      </c>
      <c r="DS119" s="619">
        <v>726633.99</v>
      </c>
      <c r="DT119" s="619">
        <v>61185.31</v>
      </c>
      <c r="DV119" s="619">
        <v>1989463.03</v>
      </c>
      <c r="DW119" s="619">
        <v>1781269.24</v>
      </c>
      <c r="DX119" s="619">
        <v>377859.9</v>
      </c>
      <c r="DY119" s="619">
        <v>15276.28</v>
      </c>
      <c r="DZ119" s="619">
        <v>625.95000000000005</v>
      </c>
      <c r="EA119" s="619">
        <v>15524.42</v>
      </c>
      <c r="EB119" s="619">
        <v>248192.12</v>
      </c>
      <c r="EC119" s="619">
        <v>36380</v>
      </c>
      <c r="ED119" s="619">
        <v>395360.65</v>
      </c>
      <c r="EE119" s="619">
        <v>430950.02</v>
      </c>
      <c r="EF119" s="619">
        <v>1621184.22</v>
      </c>
      <c r="EG119" s="619">
        <v>0</v>
      </c>
      <c r="EH119" s="619">
        <v>0</v>
      </c>
      <c r="EI119" s="619">
        <v>287539.23</v>
      </c>
      <c r="EJ119" s="619">
        <v>662684.59</v>
      </c>
      <c r="EK119" s="619">
        <v>571860.42000000004</v>
      </c>
      <c r="EL119" s="619">
        <v>540891.47</v>
      </c>
      <c r="EM119" s="619">
        <v>21500.34</v>
      </c>
      <c r="EO119" s="619">
        <v>301398.61</v>
      </c>
      <c r="EP119" s="619">
        <v>1725679.71</v>
      </c>
      <c r="EQ119" s="619">
        <v>585083.43000000005</v>
      </c>
      <c r="ER119" s="619">
        <v>834780.85</v>
      </c>
      <c r="ES119" s="619">
        <v>3442.24</v>
      </c>
      <c r="ET119" s="619">
        <v>1707331.16</v>
      </c>
      <c r="EU119" s="619">
        <v>847090.29</v>
      </c>
      <c r="EV119" s="619">
        <v>961716.62</v>
      </c>
      <c r="EX119" s="619">
        <v>156784.03</v>
      </c>
      <c r="EY119" s="619">
        <v>611006.18000000005</v>
      </c>
      <c r="EZ119" s="619">
        <v>710339.38</v>
      </c>
      <c r="FA119" s="619">
        <v>507250.97</v>
      </c>
      <c r="FB119" s="619">
        <v>847932.86</v>
      </c>
      <c r="FC119" s="619">
        <v>13662.83</v>
      </c>
      <c r="FD119" s="619">
        <v>307063.95</v>
      </c>
      <c r="FE119" s="619">
        <v>225415.85</v>
      </c>
      <c r="FF119" s="619">
        <v>9605.75</v>
      </c>
      <c r="FG119" s="619">
        <v>968322.21</v>
      </c>
      <c r="FH119" s="619">
        <v>197441.71</v>
      </c>
      <c r="FJ119" s="619">
        <v>174929.8</v>
      </c>
      <c r="FK119" s="619">
        <v>237887.58</v>
      </c>
      <c r="FL119" s="619">
        <v>354713.43</v>
      </c>
      <c r="FM119" s="619">
        <v>433000</v>
      </c>
      <c r="FN119" s="619">
        <v>346612.54</v>
      </c>
      <c r="FO119" s="619">
        <v>1605</v>
      </c>
      <c r="FP119" s="619">
        <v>4058.51</v>
      </c>
      <c r="FQ119" s="619">
        <v>114876.46</v>
      </c>
      <c r="FR119" s="619">
        <v>244389.19</v>
      </c>
      <c r="FS119" s="619">
        <v>492589.26</v>
      </c>
      <c r="FT119" s="619">
        <v>375911.05</v>
      </c>
      <c r="FU119" s="619">
        <v>376729.72</v>
      </c>
      <c r="FV119" s="619">
        <v>274262.55</v>
      </c>
      <c r="FW119" s="619">
        <v>1429184.83</v>
      </c>
      <c r="FY119" s="619">
        <v>17333.650000000001</v>
      </c>
      <c r="FZ119" s="619">
        <v>251497.39</v>
      </c>
      <c r="GA119" s="619">
        <v>700942.57</v>
      </c>
      <c r="GB119" s="619">
        <v>602306.74</v>
      </c>
      <c r="GD119" s="619">
        <v>229647.89</v>
      </c>
      <c r="GE119" s="619">
        <v>31291.89</v>
      </c>
      <c r="GF119" s="619">
        <v>254787.75</v>
      </c>
      <c r="GG119" s="619">
        <v>8110</v>
      </c>
      <c r="GI119" s="619">
        <v>602166.24</v>
      </c>
      <c r="GK119" s="619">
        <v>5438.22</v>
      </c>
      <c r="GL119" s="619">
        <v>624830.41</v>
      </c>
      <c r="GM119" s="619">
        <v>230392.65</v>
      </c>
      <c r="GN119" s="619">
        <v>124370.88</v>
      </c>
      <c r="GO119" s="619">
        <v>199185.6</v>
      </c>
      <c r="GP119" s="619">
        <v>105846.3</v>
      </c>
      <c r="GR119" s="619">
        <v>471922.97</v>
      </c>
      <c r="GS119" s="619">
        <v>232200</v>
      </c>
      <c r="GT119" s="619">
        <v>679477.22</v>
      </c>
      <c r="GU119" s="619">
        <v>241.82</v>
      </c>
      <c r="GV119" s="619">
        <v>0</v>
      </c>
      <c r="GW119" s="619">
        <v>686673</v>
      </c>
      <c r="GX119" s="619">
        <v>266984.21999999997</v>
      </c>
      <c r="GY119" s="619">
        <v>1757070.85</v>
      </c>
      <c r="HA119" s="619">
        <v>763960.78</v>
      </c>
      <c r="HB119" s="619">
        <v>605154.31000000006</v>
      </c>
      <c r="HC119" s="619">
        <v>73425</v>
      </c>
      <c r="HD119" s="619">
        <v>802045.39</v>
      </c>
      <c r="HE119" s="619">
        <v>1501022.64</v>
      </c>
      <c r="HF119" s="619">
        <v>64298.69</v>
      </c>
      <c r="HG119" s="619">
        <v>844286.5</v>
      </c>
      <c r="HH119" s="619">
        <v>928100</v>
      </c>
      <c r="HI119" s="619">
        <v>0</v>
      </c>
      <c r="HJ119" s="619">
        <v>226957.36</v>
      </c>
      <c r="HL119" s="619">
        <v>424085.17</v>
      </c>
      <c r="HM119" s="619">
        <v>1882201.04</v>
      </c>
      <c r="HN119" s="619">
        <v>289800</v>
      </c>
      <c r="HO119" s="619">
        <v>283944.45</v>
      </c>
      <c r="HP119" s="619">
        <v>239849.74</v>
      </c>
      <c r="HQ119" s="619">
        <v>2780.93</v>
      </c>
      <c r="HR119" s="619">
        <v>1010949.55</v>
      </c>
      <c r="HS119" s="619">
        <v>3050671.67</v>
      </c>
      <c r="HT119" s="619">
        <v>98498.77</v>
      </c>
      <c r="HU119" s="619">
        <v>14284</v>
      </c>
      <c r="HV119" s="619">
        <v>261773.84</v>
      </c>
      <c r="HW119" s="619">
        <v>187778.59</v>
      </c>
      <c r="HX119" s="619">
        <v>160701.91</v>
      </c>
      <c r="HY119" s="619">
        <v>853750.01</v>
      </c>
      <c r="HZ119" s="619">
        <v>242264.02</v>
      </c>
      <c r="IA119" s="619">
        <v>253732.9</v>
      </c>
      <c r="IB119" s="619">
        <v>240664.38</v>
      </c>
      <c r="IC119" s="619">
        <v>212141.03</v>
      </c>
      <c r="ID119" s="619">
        <v>473050.88</v>
      </c>
      <c r="IE119" s="619">
        <v>119814.79</v>
      </c>
      <c r="IF119" s="619">
        <v>298203.42</v>
      </c>
      <c r="IG119" s="619">
        <v>214255.78</v>
      </c>
      <c r="IH119" s="619">
        <v>188990.98</v>
      </c>
      <c r="IJ119" s="619">
        <v>4321313.12</v>
      </c>
      <c r="IK119" s="619">
        <v>301671.45</v>
      </c>
      <c r="IL119" s="619">
        <v>627169.02</v>
      </c>
      <c r="IM119" s="619">
        <v>909605.08</v>
      </c>
      <c r="IN119" s="619">
        <v>361716.82</v>
      </c>
      <c r="IO119" s="619">
        <v>281171.01999999996</v>
      </c>
      <c r="IP119" s="619">
        <v>192684.7</v>
      </c>
      <c r="IQ119" s="619">
        <v>197967.71</v>
      </c>
      <c r="IR119" s="619">
        <v>222587.4</v>
      </c>
      <c r="IS119" s="619">
        <v>6012.72</v>
      </c>
      <c r="IT119" s="619">
        <v>4114036.18</v>
      </c>
      <c r="IU119" s="619">
        <v>0</v>
      </c>
      <c r="IV119" s="619">
        <v>-3805.4</v>
      </c>
      <c r="IW119" s="619">
        <v>299964.96000000002</v>
      </c>
      <c r="IX119" s="619">
        <v>363815.32</v>
      </c>
      <c r="IZ119" s="619">
        <v>476880.33</v>
      </c>
      <c r="JA119" s="619">
        <v>134015.89000000001</v>
      </c>
      <c r="JB119" s="619">
        <v>248023.67</v>
      </c>
      <c r="JC119" s="619">
        <v>310054.64</v>
      </c>
      <c r="JD119" s="619">
        <v>626814.38</v>
      </c>
      <c r="JE119" s="619">
        <v>173092.07</v>
      </c>
      <c r="JF119" s="619">
        <v>778.43</v>
      </c>
      <c r="JG119" s="619">
        <v>1570227.84</v>
      </c>
      <c r="JH119" s="619">
        <v>271465.77</v>
      </c>
      <c r="JI119" s="619">
        <v>503343.76</v>
      </c>
      <c r="JJ119" s="619">
        <v>14898.57</v>
      </c>
      <c r="JK119" s="619">
        <v>162366.29999999999</v>
      </c>
      <c r="JL119" s="619">
        <v>2278565.17</v>
      </c>
      <c r="JM119" s="619">
        <v>216841.05</v>
      </c>
      <c r="JN119" s="619">
        <v>221843.55</v>
      </c>
      <c r="JO119" s="619">
        <v>387968.24</v>
      </c>
      <c r="JP119" s="619">
        <v>254156.16</v>
      </c>
      <c r="JQ119" s="619">
        <v>459369.34</v>
      </c>
      <c r="JR119" s="619">
        <v>368313.41</v>
      </c>
      <c r="JS119" s="619">
        <v>3310556.77</v>
      </c>
      <c r="JU119" s="619">
        <v>298123.75</v>
      </c>
      <c r="JV119" s="619">
        <v>265037.78000000003</v>
      </c>
      <c r="JW119" s="619">
        <v>546217.41</v>
      </c>
      <c r="JX119" s="619">
        <v>287682.23</v>
      </c>
      <c r="JY119" s="619">
        <v>968488.27</v>
      </c>
      <c r="JZ119" s="619">
        <v>487500</v>
      </c>
      <c r="KA119" s="619">
        <v>298761.03999999998</v>
      </c>
      <c r="KB119" s="619">
        <v>539762.31000000006</v>
      </c>
      <c r="KC119" s="619">
        <v>0</v>
      </c>
      <c r="KD119" s="619">
        <v>327402.40999999997</v>
      </c>
      <c r="KE119" s="619">
        <v>3413.3</v>
      </c>
      <c r="KF119" s="619">
        <v>158898.44</v>
      </c>
      <c r="KH119" s="619">
        <v>151413.41</v>
      </c>
      <c r="KI119" s="619">
        <v>5326016.93</v>
      </c>
      <c r="KJ119" s="619">
        <v>1297114.79</v>
      </c>
      <c r="KK119" s="619">
        <v>653551.71</v>
      </c>
      <c r="KL119" s="619">
        <v>0</v>
      </c>
      <c r="KN119" s="619">
        <v>492387</v>
      </c>
      <c r="KO119" s="619">
        <v>1444368.9</v>
      </c>
      <c r="KP119" s="619">
        <v>163699.54999999999</v>
      </c>
      <c r="KR119" s="619">
        <v>8018908.5499999998</v>
      </c>
      <c r="KS119" s="619">
        <v>317955.14</v>
      </c>
      <c r="KT119" s="619">
        <v>350855.74</v>
      </c>
      <c r="KU119" s="619">
        <v>1155088.6499999999</v>
      </c>
      <c r="KV119" s="619">
        <v>222699.8</v>
      </c>
      <c r="KW119" s="619">
        <v>521246.15</v>
      </c>
      <c r="KY119" s="619">
        <v>463439.08</v>
      </c>
      <c r="KZ119" s="619">
        <v>3024531.78</v>
      </c>
      <c r="LA119" s="619">
        <v>102499.33</v>
      </c>
      <c r="LB119" s="619">
        <v>203897.17</v>
      </c>
      <c r="LC119" s="619">
        <v>789868.95</v>
      </c>
      <c r="LD119" s="619">
        <v>558457.99</v>
      </c>
      <c r="LE119" s="619">
        <v>359369.72000000003</v>
      </c>
      <c r="LF119" s="619">
        <v>293300.91000000003</v>
      </c>
      <c r="LG119" s="619">
        <v>472586.82</v>
      </c>
      <c r="LH119" s="619">
        <v>4108799.84</v>
      </c>
      <c r="LI119" s="619">
        <v>0</v>
      </c>
      <c r="LK119" s="619">
        <v>51295.14</v>
      </c>
      <c r="LL119" s="619">
        <v>474074.05</v>
      </c>
      <c r="LM119" s="619">
        <v>249066.57</v>
      </c>
      <c r="LN119" s="619">
        <v>353763.13</v>
      </c>
      <c r="LO119" s="619">
        <v>959293.63</v>
      </c>
      <c r="LP119" s="619">
        <v>0</v>
      </c>
      <c r="LR119" s="619">
        <v>191444.99</v>
      </c>
      <c r="LS119" s="619">
        <v>1659520.6</v>
      </c>
      <c r="LT119" s="619">
        <v>680000</v>
      </c>
      <c r="LU119" s="619">
        <v>247833.32</v>
      </c>
      <c r="LV119" s="619">
        <v>627532.27</v>
      </c>
      <c r="LW119" s="619">
        <v>2272828.25</v>
      </c>
      <c r="LY119" s="619">
        <v>215116.19</v>
      </c>
      <c r="LZ119" s="619">
        <v>711156.72</v>
      </c>
      <c r="MA119" s="619">
        <v>664702.78</v>
      </c>
      <c r="MB119" s="619">
        <v>375616.62</v>
      </c>
      <c r="MC119" s="619">
        <v>703096.23</v>
      </c>
      <c r="MD119" s="619">
        <v>393251.98</v>
      </c>
      <c r="ME119" s="619">
        <v>354075.35</v>
      </c>
      <c r="MF119" s="619">
        <v>984203.64</v>
      </c>
      <c r="MH119" s="619">
        <v>5649871.96</v>
      </c>
      <c r="MI119" s="619">
        <v>297942.71999999997</v>
      </c>
      <c r="MJ119" s="619">
        <v>290036.64999999997</v>
      </c>
      <c r="MK119" s="619">
        <v>193002.87000000002</v>
      </c>
      <c r="ML119" s="619">
        <v>10137.86</v>
      </c>
      <c r="MM119" s="619">
        <v>265864.76</v>
      </c>
      <c r="MN119" s="619">
        <v>588009.36999999988</v>
      </c>
      <c r="MO119" s="619">
        <v>191939.26</v>
      </c>
      <c r="MP119" s="619">
        <v>678189.2300000001</v>
      </c>
      <c r="MQ119" s="619">
        <v>237158.52999999997</v>
      </c>
      <c r="MR119" s="619">
        <v>246920.93</v>
      </c>
      <c r="MS119" s="619">
        <v>200359.81</v>
      </c>
      <c r="MT119" s="619">
        <v>4003978.0199999991</v>
      </c>
      <c r="MX119" s="619">
        <v>474147.15</v>
      </c>
      <c r="MZ119" s="619">
        <v>1841927.34</v>
      </c>
      <c r="NB119" s="619">
        <v>4805.26</v>
      </c>
      <c r="NC119" s="619">
        <v>155754.78</v>
      </c>
      <c r="NE119" s="619">
        <v>8184272.8899999997</v>
      </c>
      <c r="NF119" s="619">
        <v>1758784.04</v>
      </c>
      <c r="NG119" s="619">
        <v>11752.63</v>
      </c>
      <c r="NH119" s="619">
        <v>1972306.84</v>
      </c>
      <c r="NI119" s="619">
        <v>425471.88</v>
      </c>
      <c r="NJ119" s="619">
        <v>1305101.3999999999</v>
      </c>
      <c r="NK119" s="619">
        <v>1716464.22</v>
      </c>
      <c r="NL119" s="619">
        <v>1223678.5</v>
      </c>
      <c r="NM119" s="619">
        <v>343449.04</v>
      </c>
      <c r="NN119" s="619">
        <v>1172026.96</v>
      </c>
      <c r="NO119" s="619">
        <v>424859.98</v>
      </c>
      <c r="NP119" s="619">
        <v>275999.94</v>
      </c>
      <c r="NQ119" s="619">
        <v>1762283.23</v>
      </c>
      <c r="NR119" s="619">
        <v>150000</v>
      </c>
      <c r="NS119" s="619">
        <v>185963.29</v>
      </c>
      <c r="NT119" s="619">
        <v>557313.19999999995</v>
      </c>
      <c r="NU119" s="619">
        <v>224807.65</v>
      </c>
      <c r="NW119" s="619">
        <v>181421.46999999997</v>
      </c>
      <c r="NX119" s="619">
        <v>102549.16</v>
      </c>
      <c r="NY119" s="619">
        <v>46604.67</v>
      </c>
      <c r="NZ119" s="619">
        <v>14506.45</v>
      </c>
      <c r="OA119" s="619">
        <v>116208.44</v>
      </c>
      <c r="OB119" s="619">
        <v>0</v>
      </c>
      <c r="OC119" s="619">
        <v>410997.63</v>
      </c>
      <c r="OD119" s="619">
        <v>64674.28</v>
      </c>
      <c r="OE119" s="619">
        <v>5620000</v>
      </c>
      <c r="OF119" s="619">
        <v>1045151.09</v>
      </c>
      <c r="OG119" s="619">
        <v>1043864.18</v>
      </c>
      <c r="OH119" s="619">
        <v>1068706.3999999999</v>
      </c>
      <c r="OI119" s="619">
        <v>281151.58</v>
      </c>
      <c r="OJ119" s="619">
        <v>386463.72</v>
      </c>
      <c r="OK119" s="619">
        <v>3017.4</v>
      </c>
      <c r="OL119" s="619">
        <v>130328.3</v>
      </c>
      <c r="OM119" s="619">
        <v>173028.81</v>
      </c>
      <c r="ON119" s="619">
        <v>4246642.51</v>
      </c>
      <c r="OO119" s="619">
        <v>91812.4</v>
      </c>
      <c r="OP119" s="619">
        <v>2342519.56</v>
      </c>
      <c r="OQ119" s="619">
        <v>374954.86</v>
      </c>
      <c r="OR119" s="619">
        <v>385388.01</v>
      </c>
      <c r="OS119" s="619">
        <v>199660.56</v>
      </c>
      <c r="OU119" s="619">
        <v>401414.64</v>
      </c>
      <c r="OV119" s="619">
        <v>461142.57</v>
      </c>
      <c r="OW119" s="619">
        <v>622767.80000000005</v>
      </c>
      <c r="OX119" s="619">
        <v>479467.73</v>
      </c>
      <c r="OY119" s="619">
        <v>642131.18999999994</v>
      </c>
      <c r="OZ119" s="619">
        <v>231469.3</v>
      </c>
      <c r="PA119" s="619">
        <v>148705.72999999998</v>
      </c>
      <c r="PB119" s="619">
        <v>481326.57</v>
      </c>
      <c r="PC119" s="619">
        <v>3479694.33</v>
      </c>
      <c r="PD119" s="619">
        <v>337626.19</v>
      </c>
      <c r="PE119" s="619">
        <v>22919.51</v>
      </c>
      <c r="PF119" s="619">
        <v>127910.54</v>
      </c>
      <c r="PG119" s="619">
        <v>8029.28</v>
      </c>
      <c r="PH119" s="619">
        <v>673394.05</v>
      </c>
      <c r="PI119" s="619">
        <v>5008.1400000000003</v>
      </c>
      <c r="PJ119" s="619">
        <v>31003.68</v>
      </c>
      <c r="PK119" s="619">
        <v>264240.8</v>
      </c>
      <c r="PL119" s="619">
        <v>8018.68</v>
      </c>
      <c r="PM119" s="619">
        <v>375041.61</v>
      </c>
      <c r="PN119" s="619">
        <v>472859.24</v>
      </c>
      <c r="PO119" s="619">
        <v>0</v>
      </c>
      <c r="PP119" s="619">
        <v>4944.37</v>
      </c>
      <c r="PQ119" s="619">
        <v>13103.92</v>
      </c>
      <c r="PR119" s="619">
        <v>132732.09</v>
      </c>
      <c r="PT119" s="619">
        <v>20867.39</v>
      </c>
      <c r="PU119" s="619">
        <v>10299910.23</v>
      </c>
      <c r="PV119" s="619">
        <v>68563.539999999994</v>
      </c>
      <c r="PX119" s="619">
        <v>14091.9</v>
      </c>
      <c r="PZ119" s="619">
        <v>445838.75</v>
      </c>
      <c r="QA119" s="619">
        <v>93365.16</v>
      </c>
      <c r="QC119" s="619">
        <v>751877.93</v>
      </c>
      <c r="QD119" s="619">
        <v>206834.27</v>
      </c>
      <c r="QE119" s="619">
        <v>596133.51</v>
      </c>
      <c r="QF119" s="619">
        <v>204946.63</v>
      </c>
      <c r="QG119" s="619">
        <v>247735.36</v>
      </c>
      <c r="QH119" s="619">
        <v>480873.85</v>
      </c>
      <c r="QI119" s="619">
        <v>914281.07</v>
      </c>
      <c r="QJ119" s="619">
        <v>399765.72</v>
      </c>
      <c r="QK119" s="619">
        <v>196048.57</v>
      </c>
      <c r="QL119" s="619">
        <v>275159.21999999997</v>
      </c>
      <c r="QM119" s="619">
        <v>321288.59999999998</v>
      </c>
      <c r="QN119" s="619">
        <v>919698.35</v>
      </c>
      <c r="QO119" s="619">
        <v>975128.15</v>
      </c>
      <c r="QP119" s="619">
        <v>228179.11</v>
      </c>
      <c r="QQ119" s="619">
        <v>94506.23</v>
      </c>
      <c r="QR119" s="619">
        <v>192094.61</v>
      </c>
      <c r="QS119" s="619">
        <v>55251.45</v>
      </c>
      <c r="QT119" s="619">
        <v>106081.18</v>
      </c>
      <c r="QU119" s="619">
        <v>3566806.61</v>
      </c>
      <c r="QV119" s="619">
        <v>191013.39</v>
      </c>
      <c r="QW119" s="619">
        <v>553700</v>
      </c>
      <c r="QX119" s="619">
        <v>169899.81</v>
      </c>
      <c r="QY119" s="619">
        <v>311876.73</v>
      </c>
      <c r="QZ119" s="619">
        <v>738000</v>
      </c>
      <c r="RA119" s="619">
        <v>12406.41</v>
      </c>
      <c r="RB119" s="619">
        <v>592840.63</v>
      </c>
      <c r="RC119" s="619">
        <v>645041.6</v>
      </c>
      <c r="RD119" s="619">
        <v>308011.74</v>
      </c>
      <c r="RE119" s="619">
        <v>729998.53</v>
      </c>
      <c r="RF119" s="619">
        <v>169211.4</v>
      </c>
      <c r="RG119" s="619">
        <v>141933.03</v>
      </c>
      <c r="RH119" s="619">
        <v>5921491.3600000003</v>
      </c>
      <c r="RI119" s="619">
        <v>20013.330000000002</v>
      </c>
      <c r="RJ119" s="619">
        <v>941.78</v>
      </c>
      <c r="RK119" s="619">
        <v>270824.7</v>
      </c>
      <c r="RL119" s="619">
        <v>242541.64</v>
      </c>
      <c r="RM119" s="619">
        <v>378632.63</v>
      </c>
      <c r="RN119" s="619">
        <v>955402.51</v>
      </c>
      <c r="RO119" s="619">
        <v>255920.4</v>
      </c>
      <c r="RP119" s="619">
        <v>299606.3</v>
      </c>
      <c r="RQ119" s="619">
        <v>605655.74</v>
      </c>
      <c r="RR119" s="619">
        <v>1494569.11</v>
      </c>
      <c r="RS119" s="619">
        <v>206537.73</v>
      </c>
      <c r="RT119" s="619">
        <v>180416.24</v>
      </c>
      <c r="RU119" s="619">
        <v>246012.23</v>
      </c>
      <c r="RV119" s="619">
        <v>419398.04</v>
      </c>
      <c r="RW119" s="619">
        <v>215873.01</v>
      </c>
      <c r="RX119" s="619">
        <v>188320.8</v>
      </c>
      <c r="RY119" s="619">
        <v>115271.51</v>
      </c>
      <c r="RZ119" s="619">
        <v>699</v>
      </c>
      <c r="SA119" s="619">
        <v>130401.63</v>
      </c>
      <c r="SB119" s="619">
        <v>3816600.63</v>
      </c>
      <c r="SC119" s="619">
        <v>2795.13</v>
      </c>
      <c r="SD119" s="619">
        <v>232183.9</v>
      </c>
      <c r="SE119" s="619">
        <v>205887.54</v>
      </c>
      <c r="SF119" s="619">
        <v>180218.74</v>
      </c>
      <c r="SH119" s="619">
        <v>11398.98</v>
      </c>
      <c r="SI119" s="619">
        <v>642055.65</v>
      </c>
      <c r="SJ119" s="619">
        <v>235771.94</v>
      </c>
      <c r="SK119" s="619">
        <v>220855.83</v>
      </c>
      <c r="SL119" s="619">
        <v>847371.05</v>
      </c>
      <c r="SM119" s="619">
        <v>100323.38</v>
      </c>
      <c r="SN119" s="619">
        <v>1497984.39</v>
      </c>
      <c r="SO119" s="619">
        <v>385357.23</v>
      </c>
      <c r="SP119" s="619">
        <v>399160.89</v>
      </c>
      <c r="SQ119" s="619">
        <v>72158.320000000007</v>
      </c>
      <c r="SR119" s="619">
        <v>311129.82</v>
      </c>
      <c r="SS119" s="619">
        <v>237421.82</v>
      </c>
      <c r="ST119" s="619">
        <v>276060.28000000003</v>
      </c>
      <c r="SU119" s="619">
        <v>49375.15</v>
      </c>
      <c r="SV119" s="619">
        <v>2882000</v>
      </c>
      <c r="SW119" s="619">
        <v>197073.77</v>
      </c>
      <c r="SX119" s="619">
        <v>379077.25</v>
      </c>
      <c r="SY119" s="619">
        <v>365321.28</v>
      </c>
      <c r="SZ119" s="619">
        <v>98920.03</v>
      </c>
      <c r="TA119" s="619">
        <v>117655.4</v>
      </c>
      <c r="TB119" s="619">
        <v>204800</v>
      </c>
      <c r="TC119" s="619">
        <v>1301980.67</v>
      </c>
      <c r="TD119" s="619">
        <v>178234.97</v>
      </c>
      <c r="TE119" s="619">
        <v>348279.01</v>
      </c>
      <c r="TF119" s="619">
        <v>301173.62</v>
      </c>
      <c r="TG119" s="619">
        <v>467830.54</v>
      </c>
      <c r="TH119" s="619">
        <v>222043.04</v>
      </c>
      <c r="TI119" s="619">
        <v>145817.29</v>
      </c>
      <c r="TJ119" s="619">
        <v>14949628.08</v>
      </c>
      <c r="TK119" s="619">
        <v>286810.98</v>
      </c>
      <c r="TL119" s="619">
        <v>219133.88</v>
      </c>
      <c r="TM119" s="619">
        <v>638951.88</v>
      </c>
      <c r="TN119" s="619">
        <v>516747.54</v>
      </c>
      <c r="TO119" s="619">
        <v>356333.75</v>
      </c>
      <c r="TP119" s="619">
        <v>122852.87</v>
      </c>
      <c r="TQ119" s="619">
        <v>1226810.02</v>
      </c>
      <c r="TR119" s="619">
        <v>284519.65000000002</v>
      </c>
      <c r="TS119" s="619">
        <v>589161.84</v>
      </c>
      <c r="TT119" s="619">
        <v>541083.79</v>
      </c>
      <c r="TU119" s="619">
        <v>218404.23</v>
      </c>
      <c r="TV119" s="619">
        <v>169615.38</v>
      </c>
      <c r="TW119" s="619">
        <v>10435.24</v>
      </c>
      <c r="TX119" s="619">
        <v>241666.27</v>
      </c>
      <c r="TY119" s="619">
        <v>248969.96</v>
      </c>
      <c r="UA119" s="619">
        <v>256213.52</v>
      </c>
      <c r="UB119" s="619">
        <v>1980000</v>
      </c>
      <c r="UC119" s="619">
        <v>733240.29</v>
      </c>
      <c r="UD119" s="619">
        <v>554586.15</v>
      </c>
      <c r="UE119" s="619">
        <v>402877.75</v>
      </c>
      <c r="UF119" s="619">
        <v>4342307.0999999996</v>
      </c>
      <c r="UG119" s="619">
        <v>17027.79</v>
      </c>
      <c r="UH119" s="619">
        <v>69374.509999999995</v>
      </c>
      <c r="UI119" s="619">
        <v>224475.53</v>
      </c>
      <c r="UJ119" s="619">
        <v>10888.21</v>
      </c>
      <c r="UK119" s="619">
        <v>1755800</v>
      </c>
      <c r="UL119" s="619">
        <v>393915.3</v>
      </c>
      <c r="UM119" s="619">
        <v>336587.15</v>
      </c>
      <c r="UN119" s="619">
        <v>578238.42000000004</v>
      </c>
      <c r="UO119" s="619">
        <v>560565.30000000005</v>
      </c>
      <c r="UP119" s="619">
        <v>283283.48</v>
      </c>
      <c r="UQ119" s="619">
        <v>19428357.460000001</v>
      </c>
      <c r="UR119" s="619">
        <v>509687.68</v>
      </c>
      <c r="US119" s="619">
        <v>370918.65</v>
      </c>
      <c r="UT119" s="619">
        <v>3504932.57</v>
      </c>
      <c r="UU119" s="619">
        <v>240384.01</v>
      </c>
      <c r="UV119" s="619">
        <v>651013.14</v>
      </c>
      <c r="UW119" s="619">
        <v>2569607.06</v>
      </c>
      <c r="UX119" s="619">
        <v>657000.65</v>
      </c>
      <c r="UY119" s="619">
        <v>551777.1</v>
      </c>
      <c r="UZ119" s="619">
        <v>494621.34</v>
      </c>
      <c r="VA119" s="619">
        <v>1366445.15</v>
      </c>
      <c r="VB119" s="619">
        <v>784965.88</v>
      </c>
      <c r="VC119" s="619">
        <v>655613.38</v>
      </c>
      <c r="VD119" s="619">
        <v>2150657.4900000002</v>
      </c>
      <c r="VE119" s="619">
        <v>684737.76</v>
      </c>
      <c r="VF119" s="619">
        <v>246235.78</v>
      </c>
      <c r="VG119" s="619">
        <v>777198.21</v>
      </c>
      <c r="VH119" s="619">
        <v>420406.17</v>
      </c>
      <c r="VI119" s="619">
        <v>971659.11</v>
      </c>
      <c r="VJ119" s="619">
        <v>9509.9</v>
      </c>
      <c r="VK119" s="619">
        <v>447875.37</v>
      </c>
      <c r="VN119" s="619">
        <v>281878.08</v>
      </c>
      <c r="VO119" s="619">
        <v>303180.07</v>
      </c>
      <c r="VP119" s="619">
        <v>856724.23</v>
      </c>
      <c r="VQ119" s="619">
        <v>897122.82</v>
      </c>
      <c r="VR119" s="619">
        <v>579425.68999999994</v>
      </c>
      <c r="VS119" s="619">
        <v>564063.62</v>
      </c>
      <c r="VT119" s="619">
        <v>293795.7</v>
      </c>
      <c r="VU119" s="619">
        <v>15484.04</v>
      </c>
      <c r="VV119" s="619">
        <v>1524537.87</v>
      </c>
      <c r="VW119" s="619">
        <v>283652.15000000002</v>
      </c>
      <c r="VX119" s="619">
        <v>802463.13</v>
      </c>
      <c r="VY119" s="619">
        <v>570961.87</v>
      </c>
      <c r="VZ119" s="619">
        <v>245294.51</v>
      </c>
      <c r="WA119" s="619">
        <v>159513.89000000001</v>
      </c>
      <c r="WB119" s="619">
        <v>1421406.24</v>
      </c>
      <c r="WC119" s="619">
        <v>37428.959999999999</v>
      </c>
      <c r="WD119" s="619">
        <v>754409.55</v>
      </c>
      <c r="WF119" s="619">
        <v>179920.84</v>
      </c>
      <c r="WG119" s="619">
        <v>432863.56</v>
      </c>
      <c r="WH119" s="619">
        <v>671836.67</v>
      </c>
      <c r="WI119" s="619">
        <v>862654.01</v>
      </c>
      <c r="WJ119" s="619">
        <v>351401.46</v>
      </c>
      <c r="WK119" s="619">
        <v>1117825.6000000001</v>
      </c>
      <c r="WL119" s="619">
        <v>356186.24</v>
      </c>
      <c r="WM119" s="619">
        <v>1495010.95</v>
      </c>
      <c r="WN119" s="619">
        <v>405388.45</v>
      </c>
      <c r="WO119" s="619">
        <v>1022197.74</v>
      </c>
      <c r="WP119" s="619">
        <v>1203794.7</v>
      </c>
      <c r="WQ119" s="619">
        <v>2251.2800000000002</v>
      </c>
      <c r="WR119" s="619">
        <v>713586.53</v>
      </c>
      <c r="WS119" s="619">
        <v>609668.27</v>
      </c>
      <c r="WT119" s="619">
        <v>164542.03</v>
      </c>
      <c r="WU119" s="619">
        <v>885934.1399999999</v>
      </c>
      <c r="WV119" s="619">
        <v>955197.19</v>
      </c>
      <c r="WW119" s="619">
        <v>340842.49</v>
      </c>
      <c r="WX119" s="619">
        <v>214708.54</v>
      </c>
      <c r="WY119" s="619">
        <v>242221.41</v>
      </c>
      <c r="WZ119" s="619">
        <v>215269.19</v>
      </c>
      <c r="XB119" s="619">
        <v>5000</v>
      </c>
      <c r="XD119" s="619">
        <v>2551574.13</v>
      </c>
      <c r="XE119" s="619">
        <v>16717.650000000001</v>
      </c>
      <c r="XF119" s="619">
        <v>116590.04000000001</v>
      </c>
      <c r="XG119" s="619">
        <v>160347.88</v>
      </c>
      <c r="XH119" s="619">
        <v>467185.69</v>
      </c>
      <c r="XJ119" s="619">
        <v>548296.56000000006</v>
      </c>
      <c r="XK119" s="619">
        <v>458571.88</v>
      </c>
      <c r="XM119" s="619">
        <v>414351.17</v>
      </c>
      <c r="XN119" s="619">
        <v>613789.23</v>
      </c>
      <c r="XO119" s="619">
        <v>872210.01</v>
      </c>
      <c r="XP119" s="619">
        <v>356740.12</v>
      </c>
      <c r="XQ119" s="619">
        <v>360555.64</v>
      </c>
      <c r="XR119" s="619">
        <v>863379.52</v>
      </c>
      <c r="XS119" s="619">
        <v>684081.28</v>
      </c>
      <c r="XT119" s="619">
        <v>228419.77</v>
      </c>
      <c r="XU119" s="619">
        <v>303098.27</v>
      </c>
      <c r="XV119" s="619">
        <v>278611.62</v>
      </c>
      <c r="XW119" s="619">
        <v>192677.32</v>
      </c>
      <c r="XX119" s="619">
        <v>31984.66</v>
      </c>
      <c r="XY119" s="619">
        <v>152594.4</v>
      </c>
      <c r="XZ119" s="619">
        <v>262543.69</v>
      </c>
      <c r="YA119" s="619">
        <v>245367.64</v>
      </c>
      <c r="YB119" s="619">
        <v>179783.73</v>
      </c>
      <c r="YC119" s="619">
        <v>176622.76</v>
      </c>
      <c r="YD119" s="619">
        <v>157721.57999999999</v>
      </c>
      <c r="YE119" s="619">
        <v>173081.76</v>
      </c>
      <c r="YG119" s="619">
        <v>331395.46000000002</v>
      </c>
      <c r="YH119" s="619">
        <v>662567.78</v>
      </c>
      <c r="YI119" s="619">
        <v>24895.1</v>
      </c>
      <c r="YJ119" s="619">
        <v>0</v>
      </c>
      <c r="YK119" s="619">
        <v>365845.35</v>
      </c>
      <c r="YL119" s="619">
        <v>586544.07999999996</v>
      </c>
      <c r="YM119" s="619">
        <v>267614.75</v>
      </c>
      <c r="YN119" s="619">
        <v>1075400.3700000001</v>
      </c>
      <c r="YO119" s="619">
        <v>1044168.66</v>
      </c>
      <c r="YP119" s="619">
        <v>461133.19</v>
      </c>
      <c r="YQ119" s="619">
        <v>367473.93</v>
      </c>
      <c r="YR119" s="619">
        <v>9005.1200000000008</v>
      </c>
      <c r="YS119" s="619">
        <v>254142.56</v>
      </c>
      <c r="YT119" s="619">
        <v>203906.58</v>
      </c>
      <c r="YU119" s="619">
        <v>372452.38</v>
      </c>
      <c r="YV119" s="619">
        <v>224369.54</v>
      </c>
      <c r="YW119" s="619">
        <v>2997271.26</v>
      </c>
      <c r="YX119" s="619">
        <v>513813.68</v>
      </c>
      <c r="YY119" s="619">
        <v>184045.76</v>
      </c>
      <c r="YZ119" s="619">
        <v>184401.26</v>
      </c>
      <c r="ZA119" s="619">
        <v>295415.21000000002</v>
      </c>
      <c r="ZB119" s="619">
        <v>146261.79</v>
      </c>
      <c r="ZC119" s="619">
        <v>314574.14</v>
      </c>
      <c r="ZE119" s="619">
        <v>182124.95</v>
      </c>
      <c r="ZF119" s="619">
        <v>337529.79</v>
      </c>
      <c r="ZG119" s="619">
        <v>228889.18</v>
      </c>
      <c r="ZH119" s="619">
        <v>188133.76000000001</v>
      </c>
      <c r="ZI119" s="619">
        <v>1184.49</v>
      </c>
      <c r="ZJ119" s="619">
        <v>0</v>
      </c>
      <c r="ZK119" s="619">
        <v>160225.01</v>
      </c>
      <c r="ZL119" s="619">
        <v>1908064.22</v>
      </c>
      <c r="ZM119" s="619">
        <v>51163.21</v>
      </c>
      <c r="ZN119" s="619">
        <v>226251.97</v>
      </c>
      <c r="ZO119" s="619">
        <v>868137.44</v>
      </c>
      <c r="ZP119" s="619">
        <v>1245487.46</v>
      </c>
      <c r="ZQ119" s="619">
        <v>777837.35</v>
      </c>
      <c r="ZR119" s="619">
        <v>160243.26</v>
      </c>
      <c r="ZS119" s="619">
        <v>60782.32</v>
      </c>
      <c r="ZT119" s="619">
        <v>338704.07</v>
      </c>
      <c r="ZU119" s="619">
        <v>475461.6</v>
      </c>
      <c r="ZV119" s="619">
        <v>881191.59000000008</v>
      </c>
      <c r="ZW119" s="619">
        <v>133995.91</v>
      </c>
      <c r="ZX119" s="619">
        <v>522522.92</v>
      </c>
      <c r="ZY119" s="619">
        <v>208942.06</v>
      </c>
      <c r="ZZ119" s="619">
        <v>395891.64</v>
      </c>
      <c r="AAA119" s="619">
        <v>208485.99</v>
      </c>
      <c r="AAB119" s="619">
        <v>414759.95</v>
      </c>
      <c r="AAC119" s="619">
        <v>231662.31</v>
      </c>
      <c r="AAD119" s="619">
        <v>147941.13</v>
      </c>
      <c r="AAE119" s="619">
        <v>223985.49</v>
      </c>
      <c r="AAF119" s="619">
        <v>293271.59999999998</v>
      </c>
      <c r="AAG119" s="619">
        <v>140962.75</v>
      </c>
      <c r="AAH119" s="619">
        <v>160683.63</v>
      </c>
      <c r="AAJ119" s="619">
        <v>227848</v>
      </c>
      <c r="AAL119" s="619">
        <v>258041.46</v>
      </c>
      <c r="AAM119" s="619">
        <v>213999.38</v>
      </c>
      <c r="AAN119" s="619">
        <v>851859.42</v>
      </c>
      <c r="AAO119" s="619">
        <v>206114.04</v>
      </c>
      <c r="AAP119" s="619">
        <v>7184764.6200000001</v>
      </c>
      <c r="AAQ119" s="619">
        <v>703670.28</v>
      </c>
      <c r="AAR119" s="619">
        <v>117403.31</v>
      </c>
      <c r="AAS119" s="619">
        <v>995834.81</v>
      </c>
      <c r="AAT119" s="619">
        <v>605407.87</v>
      </c>
      <c r="AAU119" s="619">
        <v>202214.76</v>
      </c>
      <c r="AAV119" s="619">
        <v>347021.28</v>
      </c>
      <c r="AAW119" s="619">
        <v>1043478.03</v>
      </c>
      <c r="AAX119" s="619">
        <v>1103399.2</v>
      </c>
      <c r="AAY119" s="619">
        <v>279569.49</v>
      </c>
      <c r="AAZ119" s="619">
        <v>863563.39</v>
      </c>
      <c r="ABA119" s="619">
        <v>1720604.3699999999</v>
      </c>
      <c r="ABB119" s="619">
        <v>1438906.26</v>
      </c>
      <c r="ABC119" s="619">
        <v>528945.59</v>
      </c>
      <c r="ABD119" s="619">
        <v>710820.38</v>
      </c>
      <c r="ABE119" s="619">
        <v>28483.22</v>
      </c>
      <c r="ABF119" s="619">
        <v>0</v>
      </c>
      <c r="ABG119" s="619">
        <v>7809.49</v>
      </c>
      <c r="ABH119" s="619">
        <v>331576.09999999998</v>
      </c>
      <c r="ABI119" s="619">
        <v>1866056.81</v>
      </c>
      <c r="ABJ119" s="619">
        <v>2291333.2599999998</v>
      </c>
      <c r="ABK119" s="619">
        <v>141123.03</v>
      </c>
      <c r="ABL119" s="619">
        <v>603135.81999999995</v>
      </c>
      <c r="ABM119" s="619">
        <v>560431.32999999996</v>
      </c>
      <c r="ABN119" s="619">
        <v>136263.04000000001</v>
      </c>
      <c r="ABO119" s="619">
        <v>118988.72</v>
      </c>
      <c r="ABP119" s="619">
        <v>88165.75</v>
      </c>
      <c r="ABQ119" s="619">
        <v>337101.3</v>
      </c>
      <c r="ABR119" s="619">
        <v>21658.16</v>
      </c>
      <c r="ABS119" s="619">
        <v>110425.16</v>
      </c>
      <c r="ABT119" s="619">
        <v>348261.01</v>
      </c>
      <c r="ABU119" s="619">
        <v>224121.73</v>
      </c>
      <c r="ABV119" s="619">
        <v>12186.91</v>
      </c>
      <c r="ABW119" s="619">
        <v>233414.75</v>
      </c>
      <c r="ABX119" s="619">
        <v>84711.09</v>
      </c>
      <c r="ABY119" s="619">
        <v>85547.08</v>
      </c>
      <c r="ACA119" s="619">
        <v>462005.33</v>
      </c>
      <c r="ACB119" s="619">
        <v>178895.52</v>
      </c>
      <c r="ACC119" s="619">
        <v>11307.21</v>
      </c>
      <c r="ACD119" s="619">
        <v>21321.279999999999</v>
      </c>
      <c r="ACF119" s="619">
        <v>200574.56</v>
      </c>
      <c r="ACG119" s="619">
        <v>371945.58</v>
      </c>
      <c r="ACH119" s="619">
        <v>19215.91</v>
      </c>
      <c r="ACI119" s="619">
        <v>3473.21</v>
      </c>
      <c r="ACJ119" s="619">
        <v>11391490.01</v>
      </c>
      <c r="ACL119" s="619">
        <v>145211.37</v>
      </c>
      <c r="ACM119" s="619">
        <v>414211.02</v>
      </c>
      <c r="ACN119" s="619">
        <v>117898.83</v>
      </c>
      <c r="ACS119" s="619">
        <v>354567.07</v>
      </c>
      <c r="ACU119" s="619">
        <v>1392247</v>
      </c>
      <c r="ACW119" s="619">
        <v>1438714.85</v>
      </c>
      <c r="ACX119" s="619">
        <v>322765.14</v>
      </c>
      <c r="ACY119" s="619">
        <v>256034.8</v>
      </c>
      <c r="ADA119" s="619">
        <v>574705.86</v>
      </c>
      <c r="ADC119" s="619">
        <v>149676.09000000003</v>
      </c>
      <c r="ADE119" s="619">
        <v>114155.68</v>
      </c>
      <c r="ADG119" s="619">
        <v>315000</v>
      </c>
      <c r="ADI119" s="619">
        <v>116458.39</v>
      </c>
      <c r="ADL119" s="619">
        <v>87294.01</v>
      </c>
      <c r="ADM119" s="619">
        <v>145019.79</v>
      </c>
      <c r="ADP119" s="619">
        <v>4326458</v>
      </c>
      <c r="ADQ119" s="619">
        <v>658599.13</v>
      </c>
      <c r="ADR119" s="619">
        <v>456475.71</v>
      </c>
      <c r="ADT119" s="619">
        <v>20145.78</v>
      </c>
      <c r="ADU119" s="619">
        <v>335296.98</v>
      </c>
      <c r="ADV119" s="619">
        <v>169654</v>
      </c>
      <c r="ADW119" s="619">
        <v>153260.87</v>
      </c>
      <c r="ADX119" s="619">
        <v>445680.9</v>
      </c>
      <c r="ADY119" s="619">
        <v>289148.31</v>
      </c>
      <c r="ADZ119" s="619">
        <v>65224.18</v>
      </c>
      <c r="AEB119" s="619">
        <v>929918.37</v>
      </c>
      <c r="AEC119" s="619">
        <v>45365.5</v>
      </c>
      <c r="AED119" s="619">
        <v>396697.22</v>
      </c>
      <c r="AEE119" s="619">
        <v>34831.550000000003</v>
      </c>
      <c r="AEF119" s="619">
        <v>292453.67</v>
      </c>
      <c r="AEG119" s="619">
        <v>338406.47</v>
      </c>
      <c r="AEH119" s="619">
        <v>222521.69</v>
      </c>
      <c r="AEI119" s="619">
        <v>214131.09</v>
      </c>
      <c r="AEJ119" s="619">
        <v>10520.2</v>
      </c>
      <c r="AEK119" s="619">
        <v>612794.13</v>
      </c>
      <c r="AEL119" s="619">
        <v>178274.98</v>
      </c>
      <c r="AEM119" s="619">
        <v>0</v>
      </c>
      <c r="AEN119" s="619">
        <v>413739.19</v>
      </c>
      <c r="AEO119" s="619">
        <v>455042.07</v>
      </c>
      <c r="AEP119" s="619">
        <v>215782.59</v>
      </c>
      <c r="AEQ119" s="619">
        <v>987120.96</v>
      </c>
      <c r="AER119" s="619">
        <v>0</v>
      </c>
      <c r="AES119" s="619">
        <v>1789060.59</v>
      </c>
      <c r="AET119" s="619">
        <v>2866050.08</v>
      </c>
      <c r="AEU119" s="619">
        <v>311618.15000000002</v>
      </c>
      <c r="AEV119" s="619">
        <v>280196.71999999997</v>
      </c>
      <c r="AEW119" s="619">
        <v>427547.91</v>
      </c>
      <c r="AEY119" s="619">
        <v>658829.29</v>
      </c>
      <c r="AEZ119" s="619">
        <v>168822.78</v>
      </c>
      <c r="AFA119" s="619">
        <v>749129.81</v>
      </c>
      <c r="AFC119" s="619">
        <v>138504.79</v>
      </c>
      <c r="AFE119" s="619">
        <v>19366.47</v>
      </c>
      <c r="AFF119" s="619">
        <v>13323.53</v>
      </c>
      <c r="AFG119" s="619">
        <v>542559.31000000006</v>
      </c>
      <c r="AFH119" s="619">
        <v>571683.35</v>
      </c>
      <c r="AFI119" s="619">
        <v>371705.39</v>
      </c>
      <c r="AFJ119" s="619">
        <v>26801.82</v>
      </c>
      <c r="AFK119" s="619">
        <v>917</v>
      </c>
      <c r="AFL119" s="619">
        <v>199991.76</v>
      </c>
      <c r="AFM119" s="619">
        <v>254717.42</v>
      </c>
      <c r="AFN119" s="619">
        <v>322885.40000000002</v>
      </c>
      <c r="AFO119" s="619">
        <v>285254.56</v>
      </c>
      <c r="AFP119" s="619">
        <v>325110.02</v>
      </c>
      <c r="AFQ119" s="619">
        <v>184659.22999999998</v>
      </c>
      <c r="AFR119" s="619">
        <v>848099.33000000007</v>
      </c>
      <c r="AFS119" s="619">
        <v>508975.38</v>
      </c>
      <c r="AFT119" s="619">
        <v>220801.93</v>
      </c>
      <c r="AFU119" s="619">
        <v>702224.6</v>
      </c>
      <c r="AFV119" s="619">
        <v>527783.98</v>
      </c>
      <c r="AFW119" s="619">
        <v>479612.1</v>
      </c>
      <c r="AFX119" s="619">
        <v>648897.37999999989</v>
      </c>
      <c r="AFY119" s="619">
        <v>378685.81999999995</v>
      </c>
      <c r="AFZ119" s="619">
        <v>388317.74</v>
      </c>
      <c r="AGA119" s="619">
        <v>763389.22000000009</v>
      </c>
      <c r="AGB119" s="619">
        <v>153078.69</v>
      </c>
      <c r="AGC119" s="619">
        <v>3160000</v>
      </c>
      <c r="AGD119" s="619">
        <v>0</v>
      </c>
      <c r="AGE119" s="619">
        <v>263246.39</v>
      </c>
      <c r="AGF119" s="619">
        <v>203881.23</v>
      </c>
      <c r="AGG119" s="619">
        <v>425250.55</v>
      </c>
      <c r="AGH119" s="619">
        <v>268510.07</v>
      </c>
      <c r="AGI119" s="619">
        <v>162075.76</v>
      </c>
      <c r="AGJ119" s="619">
        <v>7490</v>
      </c>
      <c r="AGK119" s="619">
        <v>32323.84</v>
      </c>
      <c r="AGL119" s="619">
        <v>247843.29</v>
      </c>
      <c r="AGM119" s="619">
        <v>223800.44</v>
      </c>
      <c r="AGN119" s="619">
        <v>4496323.99</v>
      </c>
      <c r="AGO119" s="619">
        <v>658793.17000000004</v>
      </c>
      <c r="AGP119" s="619">
        <v>583668.86</v>
      </c>
      <c r="AGQ119" s="619">
        <v>179583.37</v>
      </c>
      <c r="AGR119" s="619">
        <v>400170.74</v>
      </c>
      <c r="AGS119" s="619">
        <v>812152.44</v>
      </c>
      <c r="AGT119" s="619">
        <v>190994.88</v>
      </c>
      <c r="AGU119" s="619">
        <v>209593.54</v>
      </c>
      <c r="AGW119" s="619">
        <v>3472941.82</v>
      </c>
      <c r="AGX119" s="619">
        <v>176734.55</v>
      </c>
      <c r="AGY119" s="619">
        <v>377648.16</v>
      </c>
      <c r="AGZ119" s="619">
        <v>855541.94</v>
      </c>
      <c r="AHA119" s="619">
        <v>495824.88</v>
      </c>
      <c r="AHB119" s="619">
        <v>426549.44</v>
      </c>
      <c r="AHC119" s="619">
        <v>381250.75</v>
      </c>
      <c r="AHD119" s="619">
        <v>143332.85999999999</v>
      </c>
      <c r="AHE119" s="619">
        <v>428814.08000000002</v>
      </c>
      <c r="AHF119" s="619">
        <v>406038.23</v>
      </c>
      <c r="AHG119" s="619">
        <v>11495.37</v>
      </c>
      <c r="AHH119" s="619">
        <v>414995.99</v>
      </c>
      <c r="AHI119" s="619">
        <v>195832.28</v>
      </c>
      <c r="AHJ119" s="619">
        <v>399800.95</v>
      </c>
      <c r="AHK119" s="619">
        <v>252749.44</v>
      </c>
      <c r="AHL119" s="619">
        <v>269671.52</v>
      </c>
      <c r="AHM119" s="619">
        <v>3069733.65</v>
      </c>
      <c r="AHN119" s="619">
        <v>178197.39</v>
      </c>
      <c r="AHO119" s="619">
        <v>181568.67</v>
      </c>
      <c r="AHP119" s="619">
        <v>200118.26</v>
      </c>
      <c r="AHQ119" s="613">
        <v>440800.15</v>
      </c>
      <c r="AHR119" s="613">
        <v>536687.05000000005</v>
      </c>
      <c r="AHS119" s="613">
        <v>121033.51</v>
      </c>
      <c r="AHT119" s="619">
        <f t="shared" si="79"/>
        <v>535317246.9599995</v>
      </c>
      <c r="AHV119" s="627" t="s">
        <v>6273</v>
      </c>
      <c r="AHW119" s="627" t="s">
        <v>6172</v>
      </c>
      <c r="AHX119" s="627" t="s">
        <v>6173</v>
      </c>
    </row>
    <row r="120" spans="1:908" x14ac:dyDescent="0.8">
      <c r="A120" s="613" t="str">
        <f t="shared" si="78"/>
        <v>ภาระ</v>
      </c>
      <c r="B120" s="618" t="s">
        <v>6491</v>
      </c>
      <c r="C120" s="619" t="s">
        <v>6492</v>
      </c>
      <c r="G120" s="619">
        <v>90442</v>
      </c>
      <c r="L120" s="619">
        <v>0</v>
      </c>
      <c r="O120" s="619">
        <v>0</v>
      </c>
      <c r="W120" s="619">
        <v>442498.15</v>
      </c>
      <c r="X120" s="619">
        <v>0</v>
      </c>
      <c r="AB120" s="619">
        <v>59868</v>
      </c>
      <c r="AN120" s="619">
        <v>31150</v>
      </c>
      <c r="AP120" s="619">
        <v>51260</v>
      </c>
      <c r="AS120" s="619">
        <v>144350</v>
      </c>
      <c r="AW120" s="619">
        <v>0</v>
      </c>
      <c r="AX120" s="619">
        <v>55450</v>
      </c>
      <c r="AZ120" s="619">
        <v>0</v>
      </c>
      <c r="BJ120" s="619">
        <v>1621940</v>
      </c>
      <c r="BY120" s="619">
        <v>0</v>
      </c>
      <c r="CC120" s="619">
        <v>7430</v>
      </c>
      <c r="CE120" s="619">
        <v>14420</v>
      </c>
      <c r="DH120" s="619">
        <v>95000</v>
      </c>
      <c r="DL120" s="619">
        <v>93143</v>
      </c>
      <c r="DS120" s="619">
        <v>20975</v>
      </c>
      <c r="DV120" s="619">
        <v>99387.5</v>
      </c>
      <c r="EH120" s="619">
        <v>24265</v>
      </c>
      <c r="EI120" s="619">
        <v>32937.199999999997</v>
      </c>
      <c r="EM120" s="619">
        <v>18000</v>
      </c>
      <c r="EP120" s="619">
        <v>16200</v>
      </c>
      <c r="EX120" s="619">
        <v>449000</v>
      </c>
      <c r="FB120" s="619">
        <v>500320</v>
      </c>
      <c r="FF120" s="619">
        <v>135576</v>
      </c>
      <c r="FO120" s="619">
        <v>0</v>
      </c>
      <c r="FS120" s="619">
        <v>0</v>
      </c>
      <c r="FY120" s="619">
        <v>310703</v>
      </c>
      <c r="FZ120" s="619">
        <v>9100</v>
      </c>
      <c r="GA120" s="619">
        <v>19500</v>
      </c>
      <c r="GB120" s="619">
        <v>41538</v>
      </c>
      <c r="GE120" s="619">
        <v>3000</v>
      </c>
      <c r="GF120" s="619">
        <v>179225</v>
      </c>
      <c r="GM120" s="619">
        <v>10500</v>
      </c>
      <c r="GP120" s="619">
        <v>217084</v>
      </c>
      <c r="HN120" s="619">
        <v>0</v>
      </c>
      <c r="HO120" s="619">
        <v>283411.76</v>
      </c>
      <c r="HQ120" s="619">
        <v>224391.58</v>
      </c>
      <c r="HR120" s="619">
        <v>158703.56</v>
      </c>
      <c r="IK120" s="619">
        <v>0</v>
      </c>
      <c r="IM120" s="619">
        <v>121000</v>
      </c>
      <c r="IR120" s="619">
        <v>141284</v>
      </c>
      <c r="IU120" s="619">
        <v>49576</v>
      </c>
      <c r="JO120" s="619">
        <v>858945.22</v>
      </c>
      <c r="JP120" s="619">
        <v>84060</v>
      </c>
      <c r="JQ120" s="619">
        <v>2261084.4</v>
      </c>
      <c r="JR120" s="619">
        <v>84360</v>
      </c>
      <c r="JW120" s="619">
        <v>31310</v>
      </c>
      <c r="JY120" s="619">
        <v>0</v>
      </c>
      <c r="KA120" s="619">
        <v>169311.6</v>
      </c>
      <c r="KH120" s="619">
        <v>5450</v>
      </c>
      <c r="KS120" s="619">
        <v>32224</v>
      </c>
      <c r="KV120" s="619">
        <v>218019.98</v>
      </c>
      <c r="KY120" s="619">
        <v>407490</v>
      </c>
      <c r="KZ120" s="619">
        <v>315525.34999999998</v>
      </c>
      <c r="LF120" s="619">
        <v>94800</v>
      </c>
      <c r="LI120" s="619">
        <v>4800</v>
      </c>
      <c r="LS120" s="619">
        <v>0</v>
      </c>
      <c r="LV120" s="619">
        <v>16552954.52</v>
      </c>
      <c r="MA120" s="619">
        <v>0</v>
      </c>
      <c r="ME120" s="619">
        <v>192000</v>
      </c>
      <c r="MQ120" s="619">
        <v>40480</v>
      </c>
      <c r="MR120" s="619">
        <v>37520.6</v>
      </c>
      <c r="NC120" s="619">
        <v>26146</v>
      </c>
      <c r="NH120" s="619">
        <v>32934.559999999998</v>
      </c>
      <c r="NQ120" s="619">
        <v>41500</v>
      </c>
      <c r="NS120" s="619">
        <v>268630</v>
      </c>
      <c r="NU120" s="619">
        <v>17000</v>
      </c>
      <c r="NY120" s="619">
        <v>93685.1</v>
      </c>
      <c r="OA120" s="619">
        <v>25700</v>
      </c>
      <c r="OB120" s="619">
        <v>0</v>
      </c>
      <c r="OC120" s="619">
        <v>0</v>
      </c>
      <c r="OD120" s="619">
        <v>36700</v>
      </c>
      <c r="OK120" s="619">
        <v>34775</v>
      </c>
      <c r="OL120" s="619">
        <v>3300</v>
      </c>
      <c r="OQ120" s="619">
        <v>6500</v>
      </c>
      <c r="OR120" s="619">
        <v>14630</v>
      </c>
      <c r="OV120" s="619">
        <v>0</v>
      </c>
      <c r="PC120" s="619">
        <v>2972513.02</v>
      </c>
      <c r="PK120" s="619">
        <v>33570</v>
      </c>
      <c r="QF120" s="619">
        <v>147400</v>
      </c>
      <c r="QR120" s="619">
        <v>50850</v>
      </c>
      <c r="QU120" s="619">
        <v>544853</v>
      </c>
      <c r="QV120" s="619">
        <v>11100</v>
      </c>
      <c r="RA120" s="619">
        <v>0</v>
      </c>
      <c r="RS120" s="619">
        <v>7880</v>
      </c>
      <c r="RY120" s="619">
        <v>28400</v>
      </c>
      <c r="SM120" s="619">
        <v>130800</v>
      </c>
      <c r="SP120" s="619">
        <v>2700</v>
      </c>
      <c r="ST120" s="619">
        <v>1015012.5</v>
      </c>
      <c r="SU120" s="619">
        <v>83310</v>
      </c>
      <c r="SV120" s="619">
        <v>93750</v>
      </c>
      <c r="SW120" s="619">
        <v>25500</v>
      </c>
      <c r="SX120" s="619">
        <v>72700</v>
      </c>
      <c r="TE120" s="619">
        <v>44885</v>
      </c>
      <c r="TX120" s="619">
        <v>10000</v>
      </c>
      <c r="UA120" s="619">
        <v>9200</v>
      </c>
      <c r="UD120" s="619">
        <v>252810</v>
      </c>
      <c r="UI120" s="619">
        <v>431575</v>
      </c>
      <c r="UQ120" s="619">
        <v>153250</v>
      </c>
      <c r="UX120" s="619">
        <v>15195</v>
      </c>
      <c r="VC120" s="619">
        <v>74875</v>
      </c>
      <c r="VG120" s="619">
        <v>916564.2</v>
      </c>
      <c r="VK120" s="619">
        <v>3600</v>
      </c>
      <c r="VR120" s="619">
        <v>5300</v>
      </c>
      <c r="VU120" s="619">
        <v>390650</v>
      </c>
      <c r="VX120" s="619">
        <v>274295</v>
      </c>
      <c r="WI120" s="619">
        <v>574579</v>
      </c>
      <c r="WJ120" s="619">
        <v>8000</v>
      </c>
      <c r="WN120" s="619">
        <v>0</v>
      </c>
      <c r="WP120" s="619">
        <v>58036</v>
      </c>
      <c r="WX120" s="619">
        <v>0</v>
      </c>
      <c r="WY120" s="619">
        <v>336455</v>
      </c>
      <c r="XF120" s="619">
        <v>151775</v>
      </c>
      <c r="XO120" s="619">
        <v>12690</v>
      </c>
      <c r="XZ120" s="619">
        <v>32540</v>
      </c>
      <c r="YO120" s="619">
        <v>208195</v>
      </c>
      <c r="YQ120" s="619">
        <v>96280</v>
      </c>
      <c r="YZ120" s="619">
        <v>-4320</v>
      </c>
      <c r="ZA120" s="619">
        <v>91625</v>
      </c>
      <c r="ZC120" s="619">
        <v>46520</v>
      </c>
      <c r="ZD120" s="619">
        <v>1009248</v>
      </c>
      <c r="ZH120" s="619">
        <v>160050</v>
      </c>
      <c r="ZN120" s="619">
        <v>54350</v>
      </c>
      <c r="ZU120" s="619">
        <v>66842</v>
      </c>
      <c r="ZV120" s="619">
        <v>11700</v>
      </c>
      <c r="AAC120" s="619">
        <v>201600</v>
      </c>
      <c r="AAF120" s="619">
        <v>67100</v>
      </c>
      <c r="AAG120" s="619">
        <v>305410</v>
      </c>
      <c r="AAJ120" s="619">
        <v>42544</v>
      </c>
      <c r="AAK120" s="619">
        <v>36000</v>
      </c>
      <c r="AAM120" s="619">
        <v>95520</v>
      </c>
      <c r="AAQ120" s="619">
        <v>73280</v>
      </c>
      <c r="ABD120" s="619">
        <v>350580</v>
      </c>
      <c r="ABH120" s="619">
        <v>22320</v>
      </c>
      <c r="ABI120" s="619">
        <v>10000</v>
      </c>
      <c r="ABJ120" s="619">
        <v>16080</v>
      </c>
      <c r="ABN120" s="619">
        <v>6120</v>
      </c>
      <c r="ACD120" s="619">
        <v>40700</v>
      </c>
      <c r="ACI120" s="619">
        <v>122252</v>
      </c>
      <c r="ACY120" s="619">
        <v>132640</v>
      </c>
      <c r="ADD120" s="619">
        <v>12000</v>
      </c>
      <c r="ADM120" s="619">
        <v>41945</v>
      </c>
      <c r="AEL120" s="619">
        <v>29532</v>
      </c>
      <c r="AEM120" s="619">
        <v>684000</v>
      </c>
      <c r="AEN120" s="619">
        <v>346393.59999999998</v>
      </c>
      <c r="AEP120" s="619">
        <v>34800</v>
      </c>
      <c r="AFC120" s="619">
        <v>22400</v>
      </c>
      <c r="AFG120" s="619">
        <v>597190</v>
      </c>
      <c r="AFH120" s="619">
        <v>18350</v>
      </c>
      <c r="AFI120" s="619">
        <v>0</v>
      </c>
      <c r="AFK120" s="619">
        <v>379645</v>
      </c>
      <c r="AFM120" s="619">
        <v>0</v>
      </c>
      <c r="AFP120" s="619">
        <v>411179</v>
      </c>
      <c r="AGD120" s="619">
        <v>407214.58</v>
      </c>
      <c r="AGF120" s="619">
        <v>0</v>
      </c>
      <c r="AGG120" s="619">
        <v>16062</v>
      </c>
      <c r="AGH120" s="619">
        <v>4250</v>
      </c>
      <c r="AGK120" s="619">
        <v>62990</v>
      </c>
      <c r="AHG120" s="619">
        <v>38903.9</v>
      </c>
      <c r="AHT120" s="619">
        <f t="shared" si="79"/>
        <v>43110568.880000003</v>
      </c>
      <c r="AHV120" s="627" t="s">
        <v>6273</v>
      </c>
      <c r="AHW120" s="627" t="s">
        <v>6174</v>
      </c>
      <c r="AHX120" s="627" t="s">
        <v>6027</v>
      </c>
    </row>
    <row r="121" spans="1:908" x14ac:dyDescent="0.8">
      <c r="A121" s="613" t="str">
        <f t="shared" si="78"/>
        <v>ภาระ</v>
      </c>
      <c r="B121" s="618" t="s">
        <v>6493</v>
      </c>
      <c r="C121" s="619" t="s">
        <v>6494</v>
      </c>
      <c r="O121" s="619">
        <v>0</v>
      </c>
      <c r="W121" s="619">
        <v>12000</v>
      </c>
      <c r="AP121" s="619">
        <v>4252</v>
      </c>
      <c r="AW121" s="619">
        <v>970</v>
      </c>
      <c r="BI121" s="619">
        <v>134993</v>
      </c>
      <c r="BK121" s="619">
        <v>23800</v>
      </c>
      <c r="BU121" s="619">
        <v>315525</v>
      </c>
      <c r="BY121" s="619">
        <v>0</v>
      </c>
      <c r="CC121" s="619">
        <v>11896.53</v>
      </c>
      <c r="CF121" s="619">
        <v>175750</v>
      </c>
      <c r="CT121" s="619">
        <v>216215</v>
      </c>
      <c r="DF121" s="619">
        <v>316300</v>
      </c>
      <c r="DG121" s="619">
        <v>582672</v>
      </c>
      <c r="DL121" s="619">
        <v>71900</v>
      </c>
      <c r="DM121" s="619">
        <v>220396.5</v>
      </c>
      <c r="DW121" s="619">
        <v>184050</v>
      </c>
      <c r="EB121" s="619">
        <v>516000</v>
      </c>
      <c r="EI121" s="619">
        <v>90280</v>
      </c>
      <c r="EL121" s="619">
        <v>40775</v>
      </c>
      <c r="EM121" s="619">
        <v>33378</v>
      </c>
      <c r="EX121" s="619">
        <v>16775</v>
      </c>
      <c r="EY121" s="619">
        <v>3600</v>
      </c>
      <c r="EZ121" s="619">
        <v>34559.379999999997</v>
      </c>
      <c r="FA121" s="619">
        <v>22250</v>
      </c>
      <c r="FN121" s="619">
        <v>40418</v>
      </c>
      <c r="FS121" s="619">
        <v>0</v>
      </c>
      <c r="FV121" s="619">
        <v>56500</v>
      </c>
      <c r="GA121" s="619">
        <v>0</v>
      </c>
      <c r="GB121" s="619">
        <v>44013.18</v>
      </c>
      <c r="GE121" s="619">
        <v>161026.6</v>
      </c>
      <c r="GF121" s="619">
        <v>5500</v>
      </c>
      <c r="GM121" s="619">
        <v>70350</v>
      </c>
      <c r="GU121" s="619">
        <v>0</v>
      </c>
      <c r="GW121" s="619">
        <v>98810</v>
      </c>
      <c r="HR121" s="619">
        <v>20238.009999999998</v>
      </c>
      <c r="HX121" s="619">
        <v>436000</v>
      </c>
      <c r="II121" s="619">
        <v>0</v>
      </c>
      <c r="IK121" s="619">
        <v>0</v>
      </c>
      <c r="IP121" s="619">
        <v>17550</v>
      </c>
      <c r="IR121" s="619">
        <v>83860</v>
      </c>
      <c r="IV121" s="619">
        <v>24700</v>
      </c>
      <c r="JA121" s="619">
        <v>6000</v>
      </c>
      <c r="JG121" s="619">
        <v>138789</v>
      </c>
      <c r="JH121" s="619">
        <v>494789.98</v>
      </c>
      <c r="JI121" s="619">
        <v>3200000</v>
      </c>
      <c r="JL121" s="619">
        <v>182921</v>
      </c>
      <c r="JS121" s="619">
        <v>82260</v>
      </c>
      <c r="JU121" s="619">
        <v>104850</v>
      </c>
      <c r="JW121" s="619">
        <v>0</v>
      </c>
      <c r="KC121" s="619">
        <v>0</v>
      </c>
      <c r="KV121" s="619">
        <v>91345</v>
      </c>
      <c r="KW121" s="619">
        <v>51682</v>
      </c>
      <c r="KZ121" s="619">
        <v>218290.65</v>
      </c>
      <c r="LF121" s="619">
        <v>474300</v>
      </c>
      <c r="LG121" s="619">
        <v>4200</v>
      </c>
      <c r="LR121" s="619">
        <v>126700</v>
      </c>
      <c r="LX121" s="619">
        <v>0</v>
      </c>
      <c r="LY121" s="619">
        <v>148660</v>
      </c>
      <c r="MD121" s="619">
        <v>106890</v>
      </c>
      <c r="MI121" s="619">
        <v>47000</v>
      </c>
      <c r="MJ121" s="619">
        <v>109980</v>
      </c>
      <c r="ML121" s="619">
        <v>13500</v>
      </c>
      <c r="MQ121" s="619">
        <v>0</v>
      </c>
      <c r="NE121" s="619">
        <v>91900</v>
      </c>
      <c r="NG121" s="619">
        <v>43682.5</v>
      </c>
      <c r="NQ121" s="619">
        <v>606919</v>
      </c>
      <c r="NT121" s="619">
        <v>0</v>
      </c>
      <c r="NX121" s="619">
        <v>169342.5</v>
      </c>
      <c r="NZ121" s="619">
        <v>59448.13</v>
      </c>
      <c r="OD121" s="619">
        <v>36100</v>
      </c>
      <c r="OL121" s="619">
        <v>91040</v>
      </c>
      <c r="OR121" s="619">
        <v>28000</v>
      </c>
      <c r="OV121" s="619">
        <v>33964</v>
      </c>
      <c r="PB121" s="619">
        <v>43350</v>
      </c>
      <c r="PF121" s="619">
        <v>46035</v>
      </c>
      <c r="PM121" s="619">
        <v>39485</v>
      </c>
      <c r="PV121" s="619">
        <v>3370</v>
      </c>
      <c r="QB121" s="619">
        <v>654561</v>
      </c>
      <c r="QF121" s="619">
        <v>265800</v>
      </c>
      <c r="QV121" s="619">
        <v>375</v>
      </c>
      <c r="RM121" s="619">
        <v>679055</v>
      </c>
      <c r="SA121" s="619">
        <v>13440</v>
      </c>
      <c r="SM121" s="619">
        <v>4850</v>
      </c>
      <c r="SV121" s="619">
        <v>18000</v>
      </c>
      <c r="TD121" s="619">
        <v>17400</v>
      </c>
      <c r="TJ121" s="619">
        <v>253428.05</v>
      </c>
      <c r="TK121" s="619">
        <v>10360</v>
      </c>
      <c r="TL121" s="619">
        <v>64910</v>
      </c>
      <c r="TP121" s="619">
        <v>78390</v>
      </c>
      <c r="TU121" s="619">
        <v>60765</v>
      </c>
      <c r="TV121" s="619">
        <v>62000</v>
      </c>
      <c r="UD121" s="619">
        <v>577963</v>
      </c>
      <c r="UI121" s="619">
        <v>1210027.42</v>
      </c>
      <c r="UJ121" s="619">
        <v>68590</v>
      </c>
      <c r="UW121" s="619">
        <v>63635</v>
      </c>
      <c r="VC121" s="619">
        <v>45200</v>
      </c>
      <c r="VO121" s="619">
        <v>690512</v>
      </c>
      <c r="VR121" s="619">
        <v>562665</v>
      </c>
      <c r="VU121" s="619">
        <v>12672</v>
      </c>
      <c r="VW121" s="619">
        <v>41000</v>
      </c>
      <c r="VX121" s="619">
        <v>167620</v>
      </c>
      <c r="WC121" s="619">
        <v>318911</v>
      </c>
      <c r="WD121" s="619">
        <v>0</v>
      </c>
      <c r="WG121" s="619">
        <v>20400</v>
      </c>
      <c r="WK121" s="619">
        <v>440707.5</v>
      </c>
      <c r="WQ121" s="619">
        <v>594000</v>
      </c>
      <c r="WR121" s="619">
        <v>550072</v>
      </c>
      <c r="WS121" s="619">
        <v>9825</v>
      </c>
      <c r="WT121" s="619">
        <v>1001168</v>
      </c>
      <c r="WU121" s="619">
        <v>42150</v>
      </c>
      <c r="WX121" s="619">
        <v>920250</v>
      </c>
      <c r="XK121" s="619">
        <v>115933</v>
      </c>
      <c r="XO121" s="619">
        <v>9200</v>
      </c>
      <c r="XP121" s="619">
        <v>7350</v>
      </c>
      <c r="XS121" s="619">
        <v>99500</v>
      </c>
      <c r="XV121" s="619">
        <v>282264.40000000002</v>
      </c>
      <c r="XZ121" s="619">
        <v>42880</v>
      </c>
      <c r="YG121" s="619">
        <v>104550</v>
      </c>
      <c r="YO121" s="619">
        <v>50700</v>
      </c>
      <c r="YQ121" s="619">
        <v>359948</v>
      </c>
      <c r="YS121" s="619">
        <v>45000</v>
      </c>
      <c r="YX121" s="619">
        <v>6436</v>
      </c>
      <c r="YZ121" s="619">
        <v>488690</v>
      </c>
      <c r="ZA121" s="619">
        <v>37750</v>
      </c>
      <c r="ZF121" s="619">
        <v>238200</v>
      </c>
      <c r="ZJ121" s="619">
        <v>54850</v>
      </c>
      <c r="ZK121" s="619">
        <v>171900</v>
      </c>
      <c r="ZU121" s="619">
        <v>33400</v>
      </c>
      <c r="ZV121" s="619">
        <v>656980</v>
      </c>
      <c r="AAB121" s="619">
        <v>221619.8</v>
      </c>
      <c r="AAE121" s="619">
        <v>247790</v>
      </c>
      <c r="AAF121" s="619">
        <v>80750</v>
      </c>
      <c r="AAG121" s="619">
        <v>827014</v>
      </c>
      <c r="AAU121" s="619">
        <v>232200</v>
      </c>
      <c r="AAV121" s="619">
        <v>661800</v>
      </c>
      <c r="ABC121" s="619">
        <v>50000</v>
      </c>
      <c r="ABN121" s="619">
        <v>13500</v>
      </c>
      <c r="ABQ121" s="619">
        <v>24240</v>
      </c>
      <c r="ABY121" s="619">
        <v>0</v>
      </c>
      <c r="ACC121" s="619">
        <v>26495</v>
      </c>
      <c r="ACJ121" s="619">
        <v>7150</v>
      </c>
      <c r="ACO121" s="619">
        <v>37000</v>
      </c>
      <c r="ADD121" s="619">
        <v>30000</v>
      </c>
      <c r="AEB121" s="619">
        <v>167664.72</v>
      </c>
      <c r="AEC121" s="619">
        <v>172285</v>
      </c>
      <c r="AEE121" s="619">
        <v>324966</v>
      </c>
      <c r="AEH121" s="619">
        <v>20768</v>
      </c>
      <c r="AEM121" s="619">
        <v>100000</v>
      </c>
      <c r="AEP121" s="619">
        <v>612613.19999999995</v>
      </c>
      <c r="AES121" s="619">
        <v>408184.8</v>
      </c>
      <c r="AFB121" s="619">
        <v>0</v>
      </c>
      <c r="AFE121" s="619">
        <v>55288</v>
      </c>
      <c r="AFF121" s="619">
        <v>23750</v>
      </c>
      <c r="AFH121" s="619">
        <v>1035</v>
      </c>
      <c r="AFL121" s="619">
        <v>291344</v>
      </c>
      <c r="AFO121" s="619">
        <v>-390345.5</v>
      </c>
      <c r="AFP121" s="619">
        <v>357284</v>
      </c>
      <c r="AFU121" s="619">
        <v>337912</v>
      </c>
      <c r="AFW121" s="619">
        <v>92075</v>
      </c>
      <c r="AFX121" s="619">
        <v>113250</v>
      </c>
      <c r="AGB121" s="619">
        <v>109370</v>
      </c>
      <c r="AGF121" s="619">
        <v>12000</v>
      </c>
      <c r="AGH121" s="619">
        <v>1080</v>
      </c>
      <c r="AGI121" s="619">
        <v>55000</v>
      </c>
      <c r="AGK121" s="619">
        <v>41500</v>
      </c>
      <c r="AGM121" s="619">
        <v>88475</v>
      </c>
      <c r="AGN121" s="619">
        <v>309900</v>
      </c>
      <c r="AGO121" s="619">
        <v>173700</v>
      </c>
      <c r="AGU121" s="619">
        <v>91041.600000000006</v>
      </c>
      <c r="AHC121" s="619">
        <v>124221.9</v>
      </c>
      <c r="AHD121" s="619">
        <v>7700</v>
      </c>
      <c r="AHL121" s="619">
        <v>33600</v>
      </c>
      <c r="AHS121" s="613">
        <v>77650</v>
      </c>
      <c r="AHT121" s="619">
        <f t="shared" si="79"/>
        <v>29581201.849999998</v>
      </c>
      <c r="AHV121" s="627" t="s">
        <v>6273</v>
      </c>
      <c r="AHW121" s="627" t="s">
        <v>6175</v>
      </c>
      <c r="AHX121" s="627" t="s">
        <v>6176</v>
      </c>
    </row>
    <row r="122" spans="1:908" x14ac:dyDescent="0.8">
      <c r="A122" s="613" t="str">
        <f t="shared" si="78"/>
        <v>ภาระ</v>
      </c>
      <c r="B122" s="618" t="s">
        <v>6146</v>
      </c>
      <c r="C122" s="619" t="s">
        <v>6147</v>
      </c>
      <c r="H122" s="619">
        <v>129191</v>
      </c>
      <c r="R122" s="619">
        <v>40458</v>
      </c>
      <c r="CN122" s="619">
        <v>161344.79</v>
      </c>
      <c r="EW122" s="619">
        <v>2788751.65</v>
      </c>
      <c r="IF122" s="619">
        <v>615543.30000000005</v>
      </c>
      <c r="IJ122" s="619">
        <v>13978025</v>
      </c>
      <c r="JK122" s="619">
        <v>2000000</v>
      </c>
      <c r="JQ122" s="619">
        <v>13435157.26</v>
      </c>
      <c r="KW122" s="619">
        <v>49865</v>
      </c>
      <c r="LS122" s="619">
        <v>222122</v>
      </c>
      <c r="LW122" s="619">
        <v>379921.54</v>
      </c>
      <c r="LY122" s="619">
        <v>25109</v>
      </c>
      <c r="MT122" s="619">
        <v>10267</v>
      </c>
      <c r="MZ122" s="619">
        <v>440500</v>
      </c>
      <c r="NW122" s="619">
        <v>1560</v>
      </c>
      <c r="OG122" s="619">
        <v>224500</v>
      </c>
      <c r="QX122" s="619">
        <v>36450</v>
      </c>
      <c r="SQ122" s="619">
        <v>93739.31</v>
      </c>
      <c r="UB122" s="619">
        <v>0</v>
      </c>
      <c r="UF122" s="619">
        <v>258925.2</v>
      </c>
      <c r="UR122" s="619">
        <v>0</v>
      </c>
      <c r="UX122" s="619">
        <v>0</v>
      </c>
      <c r="VA122" s="619">
        <v>159645.45000000001</v>
      </c>
      <c r="VB122" s="619">
        <v>89137</v>
      </c>
      <c r="VC122" s="619">
        <v>63163</v>
      </c>
      <c r="VD122" s="619">
        <v>0</v>
      </c>
      <c r="VF122" s="619">
        <v>0</v>
      </c>
      <c r="VJ122" s="619">
        <v>56258</v>
      </c>
      <c r="WA122" s="619">
        <v>1500000</v>
      </c>
      <c r="WQ122" s="619">
        <v>0</v>
      </c>
      <c r="WW122" s="619">
        <v>65129</v>
      </c>
      <c r="XL122" s="619">
        <v>0</v>
      </c>
      <c r="AAV122" s="619">
        <v>6759460</v>
      </c>
      <c r="ABO122" s="619">
        <v>7224</v>
      </c>
      <c r="ABP122" s="619">
        <v>15000</v>
      </c>
      <c r="ACL122" s="619">
        <v>833830</v>
      </c>
      <c r="ADC122" s="619">
        <v>59380</v>
      </c>
      <c r="AEC122" s="619">
        <v>216785.56</v>
      </c>
      <c r="AEM122" s="619">
        <v>257006</v>
      </c>
      <c r="AET122" s="619">
        <v>1346838.25</v>
      </c>
      <c r="AFF122" s="619">
        <v>2340178.0299999998</v>
      </c>
      <c r="AFL122" s="619">
        <v>666300</v>
      </c>
      <c r="AFP122" s="619">
        <v>404907.5</v>
      </c>
      <c r="AGV122" s="619">
        <v>0</v>
      </c>
      <c r="AHM122" s="619">
        <v>273754</v>
      </c>
      <c r="AHT122" s="619">
        <f t="shared" si="79"/>
        <v>50005425.840000011</v>
      </c>
      <c r="AHV122" s="627" t="s">
        <v>6273</v>
      </c>
      <c r="AHW122" s="627" t="s">
        <v>6177</v>
      </c>
      <c r="AHX122" s="627" t="s">
        <v>6178</v>
      </c>
    </row>
    <row r="123" spans="1:908" x14ac:dyDescent="0.8">
      <c r="A123" s="613" t="str">
        <f t="shared" si="78"/>
        <v>ภาระ</v>
      </c>
      <c r="B123" s="618" t="s">
        <v>6148</v>
      </c>
      <c r="C123" s="619" t="s">
        <v>6149</v>
      </c>
      <c r="D123" s="619">
        <v>0</v>
      </c>
      <c r="G123" s="619">
        <v>0</v>
      </c>
      <c r="H123" s="619">
        <v>79520</v>
      </c>
      <c r="O123" s="619">
        <v>81.25</v>
      </c>
      <c r="P123" s="619">
        <v>20</v>
      </c>
      <c r="Y123" s="619">
        <v>323596</v>
      </c>
      <c r="Z123" s="619">
        <v>405805.22</v>
      </c>
      <c r="AB123" s="619">
        <v>620154.01</v>
      </c>
      <c r="AE123" s="619">
        <v>522521.82</v>
      </c>
      <c r="AI123" s="619">
        <v>306662.83</v>
      </c>
      <c r="AK123" s="619">
        <v>0</v>
      </c>
      <c r="AM123" s="619">
        <v>197260</v>
      </c>
      <c r="AO123" s="619">
        <v>469134.3</v>
      </c>
      <c r="AT123" s="619">
        <v>72</v>
      </c>
      <c r="AU123" s="619">
        <v>768994.29</v>
      </c>
      <c r="AX123" s="619">
        <v>78571.25</v>
      </c>
      <c r="BC123" s="619">
        <v>331284.65000000002</v>
      </c>
      <c r="BF123" s="619">
        <v>1178235</v>
      </c>
      <c r="BI123" s="619">
        <v>0</v>
      </c>
      <c r="BJ123" s="619">
        <v>1580409.17</v>
      </c>
      <c r="BK123" s="619">
        <v>135622.25</v>
      </c>
      <c r="BL123" s="619">
        <v>183572.92</v>
      </c>
      <c r="BN123" s="619">
        <v>38702</v>
      </c>
      <c r="BO123" s="619">
        <v>1821946.66</v>
      </c>
      <c r="BP123" s="619">
        <v>2909</v>
      </c>
      <c r="BQ123" s="619">
        <v>32760</v>
      </c>
      <c r="BS123" s="619">
        <v>17000</v>
      </c>
      <c r="CC123" s="619">
        <v>8018986</v>
      </c>
      <c r="CE123" s="619">
        <v>10000</v>
      </c>
      <c r="CG123" s="619">
        <v>6862743.3399999999</v>
      </c>
      <c r="CI123" s="619">
        <v>1309681</v>
      </c>
      <c r="CN123" s="619">
        <v>1067391.28</v>
      </c>
      <c r="CY123" s="619">
        <v>42100</v>
      </c>
      <c r="CZ123" s="619">
        <v>5400</v>
      </c>
      <c r="DC123" s="619">
        <v>1026628.78</v>
      </c>
      <c r="DD123" s="619">
        <v>45892.5</v>
      </c>
      <c r="DE123" s="619">
        <v>5700</v>
      </c>
      <c r="DF123" s="619">
        <v>9900</v>
      </c>
      <c r="DG123" s="619">
        <v>163835</v>
      </c>
      <c r="DH123" s="619">
        <v>668121.67000000004</v>
      </c>
      <c r="DP123" s="619">
        <v>4514</v>
      </c>
      <c r="EL123" s="619">
        <v>49050</v>
      </c>
      <c r="EM123" s="619">
        <v>503383</v>
      </c>
      <c r="ET123" s="619">
        <v>153316.73000000001</v>
      </c>
      <c r="EW123" s="619">
        <v>16000</v>
      </c>
      <c r="FA123" s="619">
        <v>1201000</v>
      </c>
      <c r="FE123" s="619">
        <v>58790</v>
      </c>
      <c r="FH123" s="619">
        <v>316893</v>
      </c>
      <c r="FS123" s="619">
        <v>73709</v>
      </c>
      <c r="FW123" s="619">
        <v>178718.5</v>
      </c>
      <c r="FX123" s="619">
        <v>0</v>
      </c>
      <c r="GB123" s="619">
        <v>44130</v>
      </c>
      <c r="GF123" s="619">
        <v>2821723.63</v>
      </c>
      <c r="GG123" s="619">
        <v>370705.9</v>
      </c>
      <c r="GN123" s="619">
        <v>4269.3</v>
      </c>
      <c r="GT123" s="619">
        <v>0</v>
      </c>
      <c r="GU123" s="619">
        <v>0</v>
      </c>
      <c r="GY123" s="619">
        <v>539504</v>
      </c>
      <c r="HC123" s="619">
        <v>10791096</v>
      </c>
      <c r="HD123" s="619">
        <v>8117</v>
      </c>
      <c r="HL123" s="619">
        <v>1768055.81</v>
      </c>
      <c r="HQ123" s="619">
        <v>0</v>
      </c>
      <c r="HW123" s="619">
        <v>62000</v>
      </c>
      <c r="HX123" s="619">
        <v>2936676.77</v>
      </c>
      <c r="HY123" s="619">
        <v>1114581.51</v>
      </c>
      <c r="IA123" s="619">
        <v>520371.12</v>
      </c>
      <c r="ID123" s="619">
        <v>967.71</v>
      </c>
      <c r="IE123" s="619">
        <v>2068138.48</v>
      </c>
      <c r="IF123" s="619">
        <v>38971</v>
      </c>
      <c r="IH123" s="619">
        <v>20548</v>
      </c>
      <c r="II123" s="619">
        <v>0</v>
      </c>
      <c r="IK123" s="619">
        <v>125868.5</v>
      </c>
      <c r="IM123" s="619">
        <v>585375.6</v>
      </c>
      <c r="IO123" s="619">
        <v>22102.18</v>
      </c>
      <c r="IR123" s="619">
        <v>21327.759999999998</v>
      </c>
      <c r="IX123" s="619">
        <v>18440</v>
      </c>
      <c r="IZ123" s="619">
        <v>25900</v>
      </c>
      <c r="JH123" s="619">
        <v>115030</v>
      </c>
      <c r="JI123" s="619">
        <v>47900.3</v>
      </c>
      <c r="JK123" s="619">
        <v>4750</v>
      </c>
      <c r="JO123" s="619">
        <v>189350</v>
      </c>
      <c r="JY123" s="619">
        <v>21064.87</v>
      </c>
      <c r="KW123" s="619">
        <v>0</v>
      </c>
      <c r="KZ123" s="619">
        <v>10260</v>
      </c>
      <c r="LB123" s="619">
        <v>408209</v>
      </c>
      <c r="LJ123" s="619">
        <v>8224875</v>
      </c>
      <c r="LL123" s="619">
        <v>3370.5</v>
      </c>
      <c r="LS123" s="619">
        <v>21749397</v>
      </c>
      <c r="LU123" s="619">
        <v>7096.24</v>
      </c>
      <c r="LW123" s="619">
        <v>0</v>
      </c>
      <c r="LY123" s="619">
        <v>2384466.54</v>
      </c>
      <c r="MH123" s="619">
        <v>2369200</v>
      </c>
      <c r="MI123" s="619">
        <v>11300</v>
      </c>
      <c r="MJ123" s="619">
        <v>552324</v>
      </c>
      <c r="MV123" s="619">
        <v>820868</v>
      </c>
      <c r="MZ123" s="619">
        <v>217001</v>
      </c>
      <c r="NC123" s="619">
        <v>13926</v>
      </c>
      <c r="NH123" s="619">
        <v>380188</v>
      </c>
      <c r="NJ123" s="619">
        <v>398180</v>
      </c>
      <c r="NL123" s="619">
        <v>114027</v>
      </c>
      <c r="NN123" s="619">
        <v>36739</v>
      </c>
      <c r="NP123" s="619">
        <v>13913.25</v>
      </c>
      <c r="NZ123" s="619">
        <v>208348</v>
      </c>
      <c r="OA123" s="619">
        <v>0</v>
      </c>
      <c r="OD123" s="619">
        <v>30909.5</v>
      </c>
      <c r="OL123" s="619">
        <v>86632.5</v>
      </c>
      <c r="OQ123" s="619">
        <v>575</v>
      </c>
      <c r="OS123" s="619">
        <v>273272</v>
      </c>
      <c r="OV123" s="619">
        <v>0</v>
      </c>
      <c r="OX123" s="619">
        <v>56645</v>
      </c>
      <c r="PC123" s="619">
        <v>13864700.75</v>
      </c>
      <c r="PD123" s="619">
        <v>159281</v>
      </c>
      <c r="PU123" s="619">
        <v>68000</v>
      </c>
      <c r="QF123" s="619">
        <v>43601</v>
      </c>
      <c r="QV123" s="619">
        <v>1520</v>
      </c>
      <c r="QX123" s="619">
        <v>32258</v>
      </c>
      <c r="QZ123" s="619">
        <v>110472</v>
      </c>
      <c r="RD123" s="619">
        <v>119187.19</v>
      </c>
      <c r="RI123" s="619">
        <v>49844.68</v>
      </c>
      <c r="RK123" s="619">
        <v>1666557.55</v>
      </c>
      <c r="RL123" s="619">
        <v>54081.5</v>
      </c>
      <c r="RM123" s="619">
        <v>90440</v>
      </c>
      <c r="RN123" s="619">
        <v>1100</v>
      </c>
      <c r="RQ123" s="619">
        <v>2550</v>
      </c>
      <c r="RR123" s="619">
        <v>117800</v>
      </c>
      <c r="RX123" s="619">
        <v>452737.38</v>
      </c>
      <c r="RY123" s="619">
        <v>0</v>
      </c>
      <c r="SA123" s="619">
        <v>7750</v>
      </c>
      <c r="SL123" s="619">
        <v>142918.39999999999</v>
      </c>
      <c r="SN123" s="619">
        <v>4791373.12</v>
      </c>
      <c r="SP123" s="619">
        <v>0</v>
      </c>
      <c r="SQ123" s="619">
        <v>1883811.71</v>
      </c>
      <c r="ST123" s="619">
        <v>463933.27</v>
      </c>
      <c r="SV123" s="619">
        <v>178103.05</v>
      </c>
      <c r="SW123" s="619">
        <v>23900</v>
      </c>
      <c r="SZ123" s="619">
        <v>17474</v>
      </c>
      <c r="TC123" s="619">
        <v>90022.6</v>
      </c>
      <c r="TL123" s="619">
        <v>19542</v>
      </c>
      <c r="TN123" s="619">
        <v>74669.5</v>
      </c>
      <c r="TS123" s="619">
        <v>26599.919999999998</v>
      </c>
      <c r="TU123" s="619">
        <v>0</v>
      </c>
      <c r="TV123" s="619">
        <v>0</v>
      </c>
      <c r="TY123" s="619">
        <v>48750</v>
      </c>
      <c r="TZ123" s="619">
        <v>131679</v>
      </c>
      <c r="UC123" s="619">
        <v>1427650</v>
      </c>
      <c r="UD123" s="619">
        <v>168133.17</v>
      </c>
      <c r="UJ123" s="619">
        <v>27800</v>
      </c>
      <c r="UQ123" s="619">
        <v>1065752.78</v>
      </c>
      <c r="UR123" s="619">
        <v>54462</v>
      </c>
      <c r="US123" s="619">
        <v>334583.14</v>
      </c>
      <c r="UT123" s="619">
        <v>215237.87</v>
      </c>
      <c r="UW123" s="619">
        <v>1913</v>
      </c>
      <c r="UY123" s="619">
        <v>185448.8</v>
      </c>
      <c r="UZ123" s="619">
        <v>9527</v>
      </c>
      <c r="VA123" s="619">
        <v>66650.350000000006</v>
      </c>
      <c r="VB123" s="619">
        <v>134020</v>
      </c>
      <c r="VC123" s="619">
        <v>38553.18</v>
      </c>
      <c r="VD123" s="619">
        <v>809290.12</v>
      </c>
      <c r="VE123" s="619">
        <v>0</v>
      </c>
      <c r="VF123" s="619">
        <v>0</v>
      </c>
      <c r="VI123" s="619">
        <v>134756</v>
      </c>
      <c r="VO123" s="619">
        <v>819941.93</v>
      </c>
      <c r="VP123" s="619">
        <v>22045.84</v>
      </c>
      <c r="VR123" s="619">
        <v>976</v>
      </c>
      <c r="VS123" s="619">
        <v>38322</v>
      </c>
      <c r="VU123" s="619">
        <v>977207.5</v>
      </c>
      <c r="VX123" s="619">
        <v>1043788.92</v>
      </c>
      <c r="VY123" s="619">
        <v>171230.28</v>
      </c>
      <c r="WB123" s="619">
        <v>0</v>
      </c>
      <c r="WE123" s="619">
        <v>198910</v>
      </c>
      <c r="WH123" s="619">
        <v>2179439.1800000002</v>
      </c>
      <c r="WI123" s="619">
        <v>2715370.6</v>
      </c>
      <c r="WJ123" s="619">
        <v>1567433.17</v>
      </c>
      <c r="WK123" s="619">
        <v>157113.17000000001</v>
      </c>
      <c r="WQ123" s="619">
        <v>1433550</v>
      </c>
      <c r="WR123" s="619">
        <v>66304</v>
      </c>
      <c r="WU123" s="619">
        <v>123898</v>
      </c>
      <c r="WW123" s="619">
        <v>214650</v>
      </c>
      <c r="WX123" s="619">
        <v>38489.5</v>
      </c>
      <c r="WY123" s="619">
        <v>101045.5</v>
      </c>
      <c r="XC123" s="619">
        <v>213927.74000000002</v>
      </c>
      <c r="XD123" s="619">
        <v>8716805.0999999996</v>
      </c>
      <c r="XI123" s="619">
        <v>19390</v>
      </c>
      <c r="XL123" s="619">
        <v>290682</v>
      </c>
      <c r="XM123" s="619">
        <v>1076037</v>
      </c>
      <c r="XN123" s="619">
        <v>66140</v>
      </c>
      <c r="XO123" s="619">
        <v>438593</v>
      </c>
      <c r="XQ123" s="619">
        <v>263852</v>
      </c>
      <c r="XR123" s="619">
        <v>4022064.1</v>
      </c>
      <c r="XS123" s="619">
        <v>68202</v>
      </c>
      <c r="XT123" s="619">
        <v>33001</v>
      </c>
      <c r="XU123" s="619">
        <v>48119</v>
      </c>
      <c r="XV123" s="619">
        <v>43747</v>
      </c>
      <c r="XW123" s="619">
        <v>1595765.6</v>
      </c>
      <c r="XY123" s="619">
        <v>0</v>
      </c>
      <c r="XZ123" s="619">
        <v>381331.59</v>
      </c>
      <c r="YA123" s="619">
        <v>0</v>
      </c>
      <c r="YB123" s="619">
        <v>223696.09</v>
      </c>
      <c r="YD123" s="619">
        <v>54900</v>
      </c>
      <c r="YE123" s="619">
        <v>0</v>
      </c>
      <c r="YG123" s="619">
        <v>13727800</v>
      </c>
      <c r="YH123" s="619">
        <v>27922080.199999999</v>
      </c>
      <c r="YI123" s="619">
        <v>22315919</v>
      </c>
      <c r="YL123" s="619">
        <v>29000000</v>
      </c>
      <c r="YM123" s="619">
        <v>192000</v>
      </c>
      <c r="YN123" s="619">
        <v>1362501</v>
      </c>
      <c r="YO123" s="619">
        <v>24000000</v>
      </c>
      <c r="YQ123" s="619">
        <v>15871531.48</v>
      </c>
      <c r="YR123" s="619">
        <v>7140953</v>
      </c>
      <c r="YS123" s="619">
        <v>5000</v>
      </c>
      <c r="YT123" s="619">
        <v>41016.910000000003</v>
      </c>
      <c r="YU123" s="619">
        <v>1040229</v>
      </c>
      <c r="YV123" s="619">
        <v>769419.5</v>
      </c>
      <c r="ZC123" s="619">
        <v>21000</v>
      </c>
      <c r="ZF123" s="619">
        <v>530369</v>
      </c>
      <c r="ZK123" s="619">
        <v>0</v>
      </c>
      <c r="ZM123" s="619">
        <v>11452255.25</v>
      </c>
      <c r="ZP123" s="619">
        <v>1189930</v>
      </c>
      <c r="ZS123" s="619">
        <v>169800</v>
      </c>
      <c r="ZU123" s="619">
        <v>155300</v>
      </c>
      <c r="ZV123" s="619">
        <v>0</v>
      </c>
      <c r="ZY123" s="619">
        <v>1158585.18</v>
      </c>
      <c r="ZZ123" s="619">
        <v>95800</v>
      </c>
      <c r="AAA123" s="619">
        <v>6525</v>
      </c>
      <c r="AAB123" s="619">
        <v>330178.64</v>
      </c>
      <c r="AAC123" s="619">
        <v>111518</v>
      </c>
      <c r="AAF123" s="619">
        <v>30002</v>
      </c>
      <c r="AAH123" s="619">
        <v>229410</v>
      </c>
      <c r="AAI123" s="619">
        <v>703516</v>
      </c>
      <c r="AAJ123" s="619">
        <v>3200</v>
      </c>
      <c r="AAM123" s="619">
        <v>642834.59</v>
      </c>
      <c r="AAN123" s="619">
        <v>0</v>
      </c>
      <c r="AAV123" s="619">
        <v>158952.9</v>
      </c>
      <c r="AAY123" s="619">
        <v>168839</v>
      </c>
      <c r="AAZ123" s="619">
        <v>77783</v>
      </c>
      <c r="ABH123" s="619">
        <v>590732</v>
      </c>
      <c r="ABP123" s="619">
        <v>6047246.3899999997</v>
      </c>
      <c r="ABT123" s="619">
        <v>57890</v>
      </c>
      <c r="ABW123" s="619">
        <v>317585.48</v>
      </c>
      <c r="ACA123" s="619">
        <v>1102578.58</v>
      </c>
      <c r="ACJ123" s="619">
        <v>964324.62</v>
      </c>
      <c r="ADJ123" s="619">
        <v>69338.880000000005</v>
      </c>
      <c r="ADS123" s="619">
        <v>14400</v>
      </c>
      <c r="ADW123" s="619">
        <v>563358.42000000004</v>
      </c>
      <c r="ADX123" s="619">
        <v>0</v>
      </c>
      <c r="AEA123" s="619">
        <v>19023</v>
      </c>
      <c r="AEC123" s="619">
        <v>560618.98</v>
      </c>
      <c r="AEE123" s="619">
        <v>10074792.59</v>
      </c>
      <c r="AEF123" s="619">
        <v>3536452.16</v>
      </c>
      <c r="AEH123" s="619">
        <v>54974.400000000001</v>
      </c>
      <c r="AEM123" s="619">
        <v>365809.91999999998</v>
      </c>
      <c r="AEN123" s="619">
        <v>160516</v>
      </c>
      <c r="AET123" s="619">
        <v>249273.83</v>
      </c>
      <c r="AFB123" s="619">
        <v>37778.800000000003</v>
      </c>
      <c r="AFC123" s="619">
        <v>29199.1</v>
      </c>
      <c r="AFD123" s="619">
        <v>717792.15999999992</v>
      </c>
      <c r="AFE123" s="619">
        <v>475056.06</v>
      </c>
      <c r="AFI123" s="619">
        <v>0</v>
      </c>
      <c r="AFJ123" s="619">
        <v>746673.55</v>
      </c>
      <c r="AFK123" s="619">
        <v>524818</v>
      </c>
      <c r="AFL123" s="619">
        <v>470082</v>
      </c>
      <c r="AFM123" s="619">
        <v>475757</v>
      </c>
      <c r="AFO123" s="619">
        <v>118994.28</v>
      </c>
      <c r="AFP123" s="619">
        <v>371175</v>
      </c>
      <c r="AFQ123" s="619">
        <v>5313</v>
      </c>
      <c r="AFR123" s="619">
        <v>1109562.56</v>
      </c>
      <c r="AFS123" s="619">
        <v>899389</v>
      </c>
      <c r="AFU123" s="619">
        <v>97593.16</v>
      </c>
      <c r="AFX123" s="619">
        <v>36459</v>
      </c>
      <c r="AFY123" s="619">
        <v>0</v>
      </c>
      <c r="AFZ123" s="619">
        <v>19175</v>
      </c>
      <c r="AGA123" s="619">
        <v>508872.93</v>
      </c>
      <c r="AGB123" s="619">
        <v>60626.98</v>
      </c>
      <c r="AGI123" s="619">
        <v>20000</v>
      </c>
      <c r="AGN123" s="619">
        <v>5200713.01</v>
      </c>
      <c r="AGQ123" s="619">
        <v>30</v>
      </c>
      <c r="AGU123" s="619">
        <v>0</v>
      </c>
      <c r="AGV123" s="619">
        <v>0</v>
      </c>
      <c r="AGY123" s="619">
        <v>60000</v>
      </c>
      <c r="AHG123" s="619">
        <v>11667.4</v>
      </c>
      <c r="AHL123" s="619">
        <v>15700</v>
      </c>
      <c r="AHT123" s="619">
        <f t="shared" si="79"/>
        <v>349765272.12</v>
      </c>
      <c r="AHV123" s="627" t="s">
        <v>6274</v>
      </c>
      <c r="AHW123" s="627" t="s">
        <v>6179</v>
      </c>
      <c r="AHX123" s="627" t="s">
        <v>6180</v>
      </c>
    </row>
    <row r="124" spans="1:908" x14ac:dyDescent="0.8">
      <c r="A124" s="613" t="str">
        <f t="shared" si="78"/>
        <v>ภาระ</v>
      </c>
      <c r="B124" s="618" t="s">
        <v>6150</v>
      </c>
      <c r="C124" s="619" t="s">
        <v>6151</v>
      </c>
      <c r="D124" s="619">
        <v>76224</v>
      </c>
      <c r="I124" s="619">
        <v>18100</v>
      </c>
      <c r="Q124" s="619">
        <v>3930</v>
      </c>
      <c r="T124" s="619">
        <v>0</v>
      </c>
      <c r="U124" s="619">
        <v>14500</v>
      </c>
      <c r="W124" s="619">
        <v>286360.8</v>
      </c>
      <c r="AA124" s="619">
        <v>256050</v>
      </c>
      <c r="AJ124" s="619">
        <v>602876.80000000005</v>
      </c>
      <c r="AK124" s="619">
        <v>0</v>
      </c>
      <c r="AL124" s="619">
        <v>742995.2</v>
      </c>
      <c r="AO124" s="619">
        <v>351</v>
      </c>
      <c r="AQ124" s="619">
        <v>159168.35999999999</v>
      </c>
      <c r="AR124" s="619">
        <v>0</v>
      </c>
      <c r="AS124" s="619">
        <v>284372.59999999998</v>
      </c>
      <c r="AX124" s="619">
        <v>95940</v>
      </c>
      <c r="BC124" s="619">
        <v>0</v>
      </c>
      <c r="BE124" s="619">
        <v>14790</v>
      </c>
      <c r="BG124" s="619">
        <v>8288</v>
      </c>
      <c r="BI124" s="619">
        <v>11892542.75</v>
      </c>
      <c r="BJ124" s="619">
        <v>222504</v>
      </c>
      <c r="BK124" s="619">
        <v>331316.92</v>
      </c>
      <c r="BN124" s="619">
        <v>185182.41</v>
      </c>
      <c r="BO124" s="619">
        <v>17127.5</v>
      </c>
      <c r="BP124" s="619">
        <v>855360</v>
      </c>
      <c r="BQ124" s="619">
        <v>149875.5</v>
      </c>
      <c r="BS124" s="619">
        <v>9523</v>
      </c>
      <c r="BT124" s="619">
        <v>734306</v>
      </c>
      <c r="BU124" s="619">
        <v>0</v>
      </c>
      <c r="BV124" s="619">
        <v>275752</v>
      </c>
      <c r="BW124" s="619">
        <v>512400.33</v>
      </c>
      <c r="BX124" s="619">
        <v>139950</v>
      </c>
      <c r="BY124" s="619">
        <v>395514</v>
      </c>
      <c r="BZ124" s="619">
        <v>1245758.8400000001</v>
      </c>
      <c r="CA124" s="619">
        <v>2826249.75</v>
      </c>
      <c r="CB124" s="619">
        <v>5318502.6900000004</v>
      </c>
      <c r="CC124" s="619">
        <v>23310</v>
      </c>
      <c r="CE124" s="619">
        <v>0</v>
      </c>
      <c r="CF124" s="619">
        <v>88010.9</v>
      </c>
      <c r="CH124" s="619">
        <v>58715</v>
      </c>
      <c r="CI124" s="619">
        <v>238798.44</v>
      </c>
      <c r="CJ124" s="619">
        <v>0</v>
      </c>
      <c r="CK124" s="619">
        <v>0</v>
      </c>
      <c r="CM124" s="619">
        <v>50830</v>
      </c>
      <c r="CO124" s="619">
        <v>8067</v>
      </c>
      <c r="CP124" s="619">
        <v>0</v>
      </c>
      <c r="CQ124" s="619">
        <v>0</v>
      </c>
      <c r="CR124" s="619">
        <v>0</v>
      </c>
      <c r="CS124" s="619">
        <v>0</v>
      </c>
      <c r="CW124" s="619">
        <v>73800</v>
      </c>
      <c r="CX124" s="619">
        <v>0</v>
      </c>
      <c r="CY124" s="619">
        <v>56392</v>
      </c>
      <c r="CZ124" s="619">
        <v>73799</v>
      </c>
      <c r="DC124" s="619">
        <v>256100</v>
      </c>
      <c r="DJ124" s="619">
        <v>29840</v>
      </c>
      <c r="DL124" s="619">
        <v>119438</v>
      </c>
      <c r="DM124" s="619">
        <v>0</v>
      </c>
      <c r="DN124" s="619">
        <v>272804</v>
      </c>
      <c r="DS124" s="619">
        <v>306354.71000000002</v>
      </c>
      <c r="DV124" s="619">
        <v>250528</v>
      </c>
      <c r="DY124" s="619">
        <v>138890.44</v>
      </c>
      <c r="EA124" s="619">
        <v>687200</v>
      </c>
      <c r="EC124" s="619">
        <v>2113425</v>
      </c>
      <c r="ED124" s="619">
        <v>500000</v>
      </c>
      <c r="EI124" s="619">
        <v>2393825.13</v>
      </c>
      <c r="EM124" s="619">
        <v>1214205</v>
      </c>
      <c r="EY124" s="619">
        <v>326287.90999999997</v>
      </c>
      <c r="FE124" s="619">
        <v>238100</v>
      </c>
      <c r="FG124" s="619">
        <v>696</v>
      </c>
      <c r="FL124" s="619">
        <v>137110</v>
      </c>
      <c r="FT124" s="619">
        <v>229800</v>
      </c>
      <c r="FV124" s="619">
        <v>167261</v>
      </c>
      <c r="FW124" s="619">
        <v>334500</v>
      </c>
      <c r="FX124" s="619">
        <v>235350</v>
      </c>
      <c r="GA124" s="619">
        <v>386000</v>
      </c>
      <c r="GB124" s="619">
        <v>124500</v>
      </c>
      <c r="GE124" s="619">
        <v>154716</v>
      </c>
      <c r="GG124" s="619">
        <v>0</v>
      </c>
      <c r="GL124" s="619">
        <v>430500</v>
      </c>
      <c r="GO124" s="619">
        <v>192299.46</v>
      </c>
      <c r="GP124" s="619">
        <v>2084777.5</v>
      </c>
      <c r="GU124" s="619">
        <v>149500</v>
      </c>
      <c r="GV124" s="619">
        <v>8984875</v>
      </c>
      <c r="GX124" s="619">
        <v>7450500</v>
      </c>
      <c r="HA124" s="619">
        <v>554653.42000000004</v>
      </c>
      <c r="HD124" s="619">
        <v>528742.5</v>
      </c>
      <c r="HE124" s="619">
        <v>1835207</v>
      </c>
      <c r="HM124" s="619">
        <v>787435.48</v>
      </c>
      <c r="HO124" s="619">
        <v>367000</v>
      </c>
      <c r="HZ124" s="619">
        <v>57114</v>
      </c>
      <c r="IA124" s="619">
        <v>24</v>
      </c>
      <c r="ID124" s="619">
        <v>26138</v>
      </c>
      <c r="IG124" s="619">
        <v>0</v>
      </c>
      <c r="IM124" s="619">
        <v>0</v>
      </c>
      <c r="IP124" s="619">
        <v>114620</v>
      </c>
      <c r="IR124" s="619">
        <v>358625.08</v>
      </c>
      <c r="IU124" s="619">
        <v>0</v>
      </c>
      <c r="JG124" s="619">
        <v>0</v>
      </c>
      <c r="JH124" s="619">
        <v>932995</v>
      </c>
      <c r="JK124" s="619">
        <v>123000</v>
      </c>
      <c r="JS124" s="619">
        <v>0</v>
      </c>
      <c r="JU124" s="619">
        <v>0</v>
      </c>
      <c r="KJ124" s="619">
        <v>644000</v>
      </c>
      <c r="KM124" s="619">
        <v>164000</v>
      </c>
      <c r="KN124" s="619">
        <v>0</v>
      </c>
      <c r="KS124" s="619">
        <v>0</v>
      </c>
      <c r="LA124" s="619">
        <v>0</v>
      </c>
      <c r="LL124" s="619">
        <v>77750</v>
      </c>
      <c r="LS124" s="619">
        <v>1462467.33</v>
      </c>
      <c r="LX124" s="619">
        <v>37160</v>
      </c>
      <c r="LY124" s="619">
        <v>8000</v>
      </c>
      <c r="MG124" s="619">
        <v>49165</v>
      </c>
      <c r="MH124" s="619">
        <v>857248.89999999991</v>
      </c>
      <c r="MK124" s="619">
        <v>269750</v>
      </c>
      <c r="MM124" s="619">
        <v>0</v>
      </c>
      <c r="MN124" s="619">
        <v>2037280</v>
      </c>
      <c r="MR124" s="619">
        <v>0</v>
      </c>
      <c r="MS124" s="619">
        <v>24</v>
      </c>
      <c r="MW124" s="619">
        <v>11029875</v>
      </c>
      <c r="MX124" s="619">
        <v>4359.93</v>
      </c>
      <c r="NB124" s="619">
        <v>196414.04</v>
      </c>
      <c r="NC124" s="619">
        <v>52107</v>
      </c>
      <c r="NI124" s="619">
        <v>471954.6</v>
      </c>
      <c r="NJ124" s="619">
        <v>122582.53</v>
      </c>
      <c r="NK124" s="619">
        <v>958577.8</v>
      </c>
      <c r="NL124" s="619">
        <v>691903.23</v>
      </c>
      <c r="NN124" s="619">
        <v>775693.54</v>
      </c>
      <c r="NO124" s="619">
        <v>0</v>
      </c>
      <c r="NS124" s="619">
        <v>284250</v>
      </c>
      <c r="NU124" s="619">
        <v>7820</v>
      </c>
      <c r="NV124" s="619">
        <v>1100</v>
      </c>
      <c r="NW124" s="619">
        <v>0</v>
      </c>
      <c r="NZ124" s="619">
        <v>29303.88</v>
      </c>
      <c r="OA124" s="619">
        <v>62461.14</v>
      </c>
      <c r="OB124" s="619">
        <v>0</v>
      </c>
      <c r="OC124" s="619">
        <v>0</v>
      </c>
      <c r="OD124" s="619">
        <v>210</v>
      </c>
      <c r="OH124" s="619">
        <v>916466</v>
      </c>
      <c r="OL124" s="619">
        <v>115700.09000000001</v>
      </c>
      <c r="OV124" s="619">
        <v>323372.42</v>
      </c>
      <c r="OW124" s="619">
        <v>589583.22</v>
      </c>
      <c r="OX124" s="619">
        <v>492138.17</v>
      </c>
      <c r="OZ124" s="619">
        <v>367760</v>
      </c>
      <c r="PA124" s="619">
        <v>744966.37</v>
      </c>
      <c r="PB124" s="619">
        <v>346775.77</v>
      </c>
      <c r="PC124" s="619">
        <v>214322</v>
      </c>
      <c r="PE124" s="619">
        <v>946413</v>
      </c>
      <c r="PF124" s="619">
        <v>15860</v>
      </c>
      <c r="PJ124" s="619">
        <v>318365.75</v>
      </c>
      <c r="PK124" s="619">
        <v>851107.5</v>
      </c>
      <c r="PO124" s="619">
        <v>401168</v>
      </c>
      <c r="PV124" s="619">
        <v>973498.2</v>
      </c>
      <c r="QC124" s="619">
        <v>883023.29</v>
      </c>
      <c r="QF124" s="619">
        <v>4512</v>
      </c>
      <c r="QT124" s="619">
        <v>272400</v>
      </c>
      <c r="RL124" s="619">
        <v>198191.19</v>
      </c>
      <c r="RM124" s="619">
        <v>252900</v>
      </c>
      <c r="RP124" s="619">
        <v>0</v>
      </c>
      <c r="RQ124" s="619">
        <v>13977060.050000001</v>
      </c>
      <c r="RU124" s="619">
        <v>4570</v>
      </c>
      <c r="RY124" s="619">
        <v>56586</v>
      </c>
      <c r="SE124" s="619">
        <v>144000</v>
      </c>
      <c r="SH124" s="619">
        <v>464000</v>
      </c>
      <c r="SI124" s="619">
        <v>5084937.5</v>
      </c>
      <c r="SJ124" s="619">
        <v>0</v>
      </c>
      <c r="SK124" s="619">
        <v>0</v>
      </c>
      <c r="SL124" s="619">
        <v>0</v>
      </c>
      <c r="SO124" s="619">
        <v>11040</v>
      </c>
      <c r="SQ124" s="619">
        <v>0</v>
      </c>
      <c r="ST124" s="619">
        <v>283522.67</v>
      </c>
      <c r="SX124" s="619">
        <v>3183600</v>
      </c>
      <c r="TE124" s="619">
        <v>44294.1</v>
      </c>
      <c r="TK124" s="619">
        <v>1000</v>
      </c>
      <c r="TL124" s="619">
        <v>143000</v>
      </c>
      <c r="TM124" s="619">
        <v>1813905</v>
      </c>
      <c r="TO124" s="619">
        <v>4740400</v>
      </c>
      <c r="TP124" s="619">
        <v>604437</v>
      </c>
      <c r="TQ124" s="619">
        <v>1836886</v>
      </c>
      <c r="TR124" s="619">
        <v>0</v>
      </c>
      <c r="TS124" s="619">
        <v>22840</v>
      </c>
      <c r="TT124" s="619">
        <v>280860</v>
      </c>
      <c r="TU124" s="619">
        <v>0</v>
      </c>
      <c r="TV124" s="619">
        <v>94020</v>
      </c>
      <c r="TW124" s="619">
        <v>208710</v>
      </c>
      <c r="TX124" s="619">
        <v>2637274.33</v>
      </c>
      <c r="UA124" s="619">
        <v>0</v>
      </c>
      <c r="UD124" s="619">
        <v>771010</v>
      </c>
      <c r="UE124" s="619">
        <v>272000</v>
      </c>
      <c r="UF124" s="619">
        <v>13385439.289999999</v>
      </c>
      <c r="UG124" s="619">
        <v>4418055</v>
      </c>
      <c r="UI124" s="619">
        <v>2270</v>
      </c>
      <c r="UJ124" s="619">
        <v>105420</v>
      </c>
      <c r="UY124" s="619">
        <v>211500</v>
      </c>
      <c r="VC124" s="619">
        <v>0</v>
      </c>
      <c r="VH124" s="619">
        <v>0</v>
      </c>
      <c r="VJ124" s="619">
        <v>89000</v>
      </c>
      <c r="VL124" s="619">
        <v>16104</v>
      </c>
      <c r="VO124" s="619">
        <v>1364444</v>
      </c>
      <c r="VP124" s="619">
        <v>1675042.58</v>
      </c>
      <c r="VR124" s="619">
        <v>187449.15</v>
      </c>
      <c r="VS124" s="619">
        <v>442872</v>
      </c>
      <c r="VU124" s="619">
        <v>0</v>
      </c>
      <c r="VV124" s="619">
        <v>400000</v>
      </c>
      <c r="VW124" s="619">
        <v>24000</v>
      </c>
      <c r="VX124" s="619">
        <v>68200</v>
      </c>
      <c r="VY124" s="619">
        <v>888159.69</v>
      </c>
      <c r="VZ124" s="619">
        <v>117000</v>
      </c>
      <c r="WD124" s="619">
        <v>77028</v>
      </c>
      <c r="WE124" s="619">
        <v>33653</v>
      </c>
      <c r="WG124" s="619">
        <v>247000</v>
      </c>
      <c r="WI124" s="619">
        <v>499336</v>
      </c>
      <c r="WJ124" s="619">
        <v>555240</v>
      </c>
      <c r="WK124" s="619">
        <v>44075</v>
      </c>
      <c r="WL124" s="619">
        <v>151525</v>
      </c>
      <c r="WM124" s="619">
        <v>1027370</v>
      </c>
      <c r="WN124" s="619">
        <v>211500</v>
      </c>
      <c r="WO124" s="619">
        <v>402326</v>
      </c>
      <c r="WS124" s="619">
        <v>75570</v>
      </c>
      <c r="WT124" s="619">
        <v>86728</v>
      </c>
      <c r="WU124" s="619">
        <v>54960</v>
      </c>
      <c r="WV124" s="619">
        <v>5482598.2599999998</v>
      </c>
      <c r="WX124" s="619">
        <v>797000</v>
      </c>
      <c r="WZ124" s="619">
        <v>3010610</v>
      </c>
      <c r="XC124" s="619">
        <v>145550</v>
      </c>
      <c r="XD124" s="619">
        <v>547731.66</v>
      </c>
      <c r="XF124" s="619">
        <v>0</v>
      </c>
      <c r="XG124" s="619">
        <v>3685</v>
      </c>
      <c r="XI124" s="619">
        <v>2083851.42</v>
      </c>
      <c r="XJ124" s="619">
        <v>480528.36</v>
      </c>
      <c r="XM124" s="619">
        <v>21720</v>
      </c>
      <c r="XQ124" s="619">
        <v>69335</v>
      </c>
      <c r="XW124" s="619">
        <v>106350</v>
      </c>
      <c r="YA124" s="619">
        <v>1383771.53</v>
      </c>
      <c r="YF124" s="619">
        <v>7517024</v>
      </c>
      <c r="YG124" s="619">
        <v>306957.86</v>
      </c>
      <c r="YH124" s="619">
        <v>2074055</v>
      </c>
      <c r="YI124" s="619">
        <v>173000</v>
      </c>
      <c r="YJ124" s="619">
        <v>2450125.75</v>
      </c>
      <c r="YK124" s="619">
        <v>2637853</v>
      </c>
      <c r="YL124" s="619">
        <v>0</v>
      </c>
      <c r="YM124" s="619">
        <v>112300</v>
      </c>
      <c r="YN124" s="619">
        <v>472502.56</v>
      </c>
      <c r="YO124" s="619">
        <v>20760</v>
      </c>
      <c r="YP124" s="619">
        <v>265725</v>
      </c>
      <c r="YQ124" s="619">
        <v>290006</v>
      </c>
      <c r="YR124" s="619">
        <v>41000</v>
      </c>
      <c r="YS124" s="619">
        <v>23790</v>
      </c>
      <c r="YT124" s="619">
        <v>16301</v>
      </c>
      <c r="YU124" s="619">
        <v>176671</v>
      </c>
      <c r="YV124" s="619">
        <v>690750</v>
      </c>
      <c r="YW124" s="619">
        <v>1627533.06</v>
      </c>
      <c r="YX124" s="619">
        <v>0</v>
      </c>
      <c r="YY124" s="619">
        <v>0</v>
      </c>
      <c r="YZ124" s="619">
        <v>26480</v>
      </c>
      <c r="ZA124" s="619">
        <v>1064800</v>
      </c>
      <c r="ZB124" s="619">
        <v>0</v>
      </c>
      <c r="ZC124" s="619">
        <v>765800</v>
      </c>
      <c r="ZD124" s="619">
        <v>46706</v>
      </c>
      <c r="ZG124" s="619">
        <v>307500</v>
      </c>
      <c r="ZJ124" s="619">
        <v>190522.71</v>
      </c>
      <c r="ZK124" s="619">
        <v>109750</v>
      </c>
      <c r="ZL124" s="619">
        <v>310745</v>
      </c>
      <c r="ZM124" s="619">
        <v>104453</v>
      </c>
      <c r="ZN124" s="619">
        <v>125000</v>
      </c>
      <c r="ZO124" s="619">
        <v>105300</v>
      </c>
      <c r="ZQ124" s="619">
        <v>697500</v>
      </c>
      <c r="ZT124" s="619">
        <v>2412280.16</v>
      </c>
      <c r="ZU124" s="619">
        <v>319145.15999999997</v>
      </c>
      <c r="ZV124" s="619">
        <v>76948</v>
      </c>
      <c r="AAB124" s="619">
        <v>112999.99</v>
      </c>
      <c r="AAG124" s="619">
        <v>73000</v>
      </c>
      <c r="AAH124" s="619">
        <v>71000</v>
      </c>
      <c r="AAJ124" s="619">
        <v>241500</v>
      </c>
      <c r="AAO124" s="619">
        <v>510000</v>
      </c>
      <c r="AAP124" s="619">
        <v>1877819</v>
      </c>
      <c r="AAQ124" s="619">
        <v>581576</v>
      </c>
      <c r="AAR124" s="619">
        <v>62220</v>
      </c>
      <c r="AAS124" s="619">
        <v>471293.62</v>
      </c>
      <c r="AAT124" s="619">
        <v>273665</v>
      </c>
      <c r="AAW124" s="619">
        <v>538843</v>
      </c>
      <c r="AAY124" s="619">
        <v>15725</v>
      </c>
      <c r="AAZ124" s="619">
        <v>500709</v>
      </c>
      <c r="ABD124" s="619">
        <v>0</v>
      </c>
      <c r="ABI124" s="619">
        <v>520056</v>
      </c>
      <c r="ABJ124" s="619">
        <v>1198126.26</v>
      </c>
      <c r="ABK124" s="619">
        <v>209000</v>
      </c>
      <c r="ABL124" s="619">
        <v>0</v>
      </c>
      <c r="ABO124" s="619">
        <v>137570</v>
      </c>
      <c r="ABP124" s="619">
        <v>25200000</v>
      </c>
      <c r="ABS124" s="619">
        <v>0</v>
      </c>
      <c r="ACA124" s="619">
        <v>6386155.8799999999</v>
      </c>
      <c r="ACD124" s="619">
        <v>93468.51</v>
      </c>
      <c r="ACG124" s="619">
        <v>3040</v>
      </c>
      <c r="ACJ124" s="619">
        <v>2351609.66</v>
      </c>
      <c r="ACL124" s="619">
        <v>12020</v>
      </c>
      <c r="ACY124" s="619">
        <v>37719</v>
      </c>
      <c r="ADJ124" s="619">
        <v>37500</v>
      </c>
      <c r="ADL124" s="619">
        <v>45750</v>
      </c>
      <c r="ADM124" s="619">
        <v>188906.67</v>
      </c>
      <c r="ADO124" s="619">
        <v>0</v>
      </c>
      <c r="ADP124" s="619">
        <v>3989498.02</v>
      </c>
      <c r="ADQ124" s="619">
        <v>13210</v>
      </c>
      <c r="ADW124" s="619">
        <v>40456</v>
      </c>
      <c r="ADX124" s="619">
        <v>21430</v>
      </c>
      <c r="ADY124" s="619">
        <v>754557</v>
      </c>
      <c r="ADZ124" s="619">
        <v>0</v>
      </c>
      <c r="AEA124" s="619">
        <v>0</v>
      </c>
      <c r="AEC124" s="619">
        <v>322642</v>
      </c>
      <c r="AED124" s="619">
        <v>15180</v>
      </c>
      <c r="AEE124" s="619">
        <v>155501.29999999999</v>
      </c>
      <c r="AEF124" s="619">
        <v>31100</v>
      </c>
      <c r="AEH124" s="619">
        <v>57440</v>
      </c>
      <c r="AEI124" s="619">
        <v>630175.22</v>
      </c>
      <c r="AEM124" s="619">
        <v>942902</v>
      </c>
      <c r="AEO124" s="619">
        <v>105880</v>
      </c>
      <c r="AEP124" s="619">
        <v>3820</v>
      </c>
      <c r="AEQ124" s="619">
        <v>19590390.960000001</v>
      </c>
      <c r="AES124" s="619">
        <v>51463.89</v>
      </c>
      <c r="AEU124" s="619">
        <v>1022314</v>
      </c>
      <c r="AEV124" s="619">
        <v>688208.5</v>
      </c>
      <c r="AEW124" s="619">
        <v>482040</v>
      </c>
      <c r="AEX124" s="619">
        <v>326838.71000000002</v>
      </c>
      <c r="AEY124" s="619">
        <v>135380</v>
      </c>
      <c r="AEZ124" s="619">
        <v>333944.77</v>
      </c>
      <c r="AFA124" s="619">
        <v>567464</v>
      </c>
      <c r="AFB124" s="619">
        <v>441800</v>
      </c>
      <c r="AFC124" s="619">
        <v>886554.84</v>
      </c>
      <c r="AFD124" s="619">
        <v>6694</v>
      </c>
      <c r="AFE124" s="619">
        <v>911000</v>
      </c>
      <c r="AFF124" s="619">
        <v>1156394</v>
      </c>
      <c r="AFG124" s="619">
        <v>486168</v>
      </c>
      <c r="AFH124" s="619">
        <v>796605.5</v>
      </c>
      <c r="AFI124" s="619">
        <v>1351982.75</v>
      </c>
      <c r="AFJ124" s="619">
        <v>857339</v>
      </c>
      <c r="AFK124" s="619">
        <v>1342697.07</v>
      </c>
      <c r="AFL124" s="619">
        <v>452157.6</v>
      </c>
      <c r="AFM124" s="619">
        <v>300425</v>
      </c>
      <c r="AFN124" s="619">
        <v>1557894.3</v>
      </c>
      <c r="AFO124" s="619">
        <v>624839.5</v>
      </c>
      <c r="AFP124" s="619">
        <v>5520241</v>
      </c>
      <c r="AFQ124" s="619">
        <v>375632</v>
      </c>
      <c r="AFR124" s="619">
        <v>605898.05000000005</v>
      </c>
      <c r="AFT124" s="619">
        <v>1272225</v>
      </c>
      <c r="AFU124" s="619">
        <v>14591.17</v>
      </c>
      <c r="AFW124" s="619">
        <v>28232</v>
      </c>
      <c r="AFZ124" s="619">
        <v>1133916</v>
      </c>
      <c r="AGA124" s="619">
        <v>402510</v>
      </c>
      <c r="AGG124" s="619">
        <v>395500</v>
      </c>
      <c r="AGI124" s="619">
        <v>140000</v>
      </c>
      <c r="AGK124" s="619">
        <v>6144711.2000000002</v>
      </c>
      <c r="AGM124" s="619">
        <v>102661.29</v>
      </c>
      <c r="AGN124" s="619">
        <v>1104292</v>
      </c>
      <c r="AGP124" s="619">
        <v>10750</v>
      </c>
      <c r="AGQ124" s="619">
        <v>142500</v>
      </c>
      <c r="AGS124" s="619">
        <v>230854</v>
      </c>
      <c r="AGT124" s="619">
        <v>120550</v>
      </c>
      <c r="AGV124" s="619">
        <v>0</v>
      </c>
      <c r="AGW124" s="619">
        <v>1259415</v>
      </c>
      <c r="AGY124" s="619">
        <v>396000</v>
      </c>
      <c r="AGZ124" s="619">
        <v>1678814.2</v>
      </c>
      <c r="AHA124" s="619">
        <v>0</v>
      </c>
      <c r="AHB124" s="619">
        <v>409988.04</v>
      </c>
      <c r="AHD124" s="619">
        <v>278500</v>
      </c>
      <c r="AHF124" s="619">
        <v>250500</v>
      </c>
      <c r="AHG124" s="619">
        <v>116868.4</v>
      </c>
      <c r="AHH124" s="619">
        <v>1865340.63</v>
      </c>
      <c r="AHI124" s="619">
        <v>276000</v>
      </c>
      <c r="AHJ124" s="619">
        <v>416771</v>
      </c>
      <c r="AHK124" s="619">
        <v>423000</v>
      </c>
      <c r="AHL124" s="619">
        <v>147500</v>
      </c>
      <c r="AHO124" s="619">
        <v>8640</v>
      </c>
      <c r="AHP124" s="619">
        <v>77909</v>
      </c>
      <c r="AHT124" s="619">
        <f t="shared" si="79"/>
        <v>305255658.66000003</v>
      </c>
      <c r="AHV124" s="627" t="s">
        <v>6273</v>
      </c>
      <c r="AHW124" s="627" t="s">
        <v>6181</v>
      </c>
      <c r="AHX124" s="627" t="s">
        <v>6182</v>
      </c>
    </row>
    <row r="125" spans="1:908" x14ac:dyDescent="0.8">
      <c r="A125" s="613" t="str">
        <f t="shared" si="78"/>
        <v>ภาระ</v>
      </c>
      <c r="B125" s="618" t="s">
        <v>6177</v>
      </c>
      <c r="C125" s="619" t="s">
        <v>6178</v>
      </c>
      <c r="D125" s="619">
        <v>84748</v>
      </c>
      <c r="P125" s="619">
        <v>669055</v>
      </c>
      <c r="T125" s="619">
        <v>0</v>
      </c>
      <c r="AA125" s="619">
        <v>3656</v>
      </c>
      <c r="AL125" s="619">
        <v>16500</v>
      </c>
      <c r="AT125" s="619">
        <v>0</v>
      </c>
      <c r="BQ125" s="619">
        <v>930</v>
      </c>
      <c r="CE125" s="619">
        <v>18020.95</v>
      </c>
      <c r="CT125" s="619">
        <v>38500</v>
      </c>
      <c r="EE125" s="619">
        <v>306750.28000000003</v>
      </c>
      <c r="FW125" s="619">
        <v>175585</v>
      </c>
      <c r="GC125" s="619">
        <v>20255</v>
      </c>
      <c r="GD125" s="619">
        <v>0</v>
      </c>
      <c r="ID125" s="619">
        <v>0</v>
      </c>
      <c r="IT125" s="619">
        <v>137100</v>
      </c>
      <c r="IY125" s="619">
        <v>1800</v>
      </c>
      <c r="KU125" s="619">
        <v>719500</v>
      </c>
      <c r="LF125" s="619">
        <v>0</v>
      </c>
      <c r="LM125" s="619">
        <v>0</v>
      </c>
      <c r="LO125" s="619">
        <v>206431.45</v>
      </c>
      <c r="LP125" s="619">
        <v>249080</v>
      </c>
      <c r="MH125" s="619">
        <v>0</v>
      </c>
      <c r="MJ125" s="619">
        <v>0</v>
      </c>
      <c r="ML125" s="619">
        <v>405000</v>
      </c>
      <c r="MM125" s="619">
        <v>0</v>
      </c>
      <c r="MN125" s="619">
        <v>1654500</v>
      </c>
      <c r="MX125" s="619">
        <v>49000</v>
      </c>
      <c r="NZ125" s="619">
        <v>0</v>
      </c>
      <c r="OD125" s="619">
        <v>0</v>
      </c>
      <c r="OF125" s="619">
        <v>30000</v>
      </c>
      <c r="OK125" s="619">
        <v>0</v>
      </c>
      <c r="OP125" s="619">
        <v>5836000</v>
      </c>
      <c r="OU125" s="619">
        <v>135500</v>
      </c>
      <c r="OW125" s="619">
        <v>0</v>
      </c>
      <c r="RA125" s="619">
        <v>7657.82</v>
      </c>
      <c r="RC125" s="619">
        <v>1368</v>
      </c>
      <c r="RD125" s="619">
        <v>0</v>
      </c>
      <c r="RQ125" s="619">
        <v>34785.9</v>
      </c>
      <c r="SB125" s="619">
        <v>44300</v>
      </c>
      <c r="TJ125" s="619">
        <v>84600</v>
      </c>
      <c r="TX125" s="619">
        <v>10000</v>
      </c>
      <c r="UF125" s="619">
        <v>103052.87</v>
      </c>
      <c r="WC125" s="619">
        <v>16000</v>
      </c>
      <c r="WI125" s="619">
        <v>600</v>
      </c>
      <c r="WP125" s="619">
        <v>34000</v>
      </c>
      <c r="WQ125" s="619">
        <v>0</v>
      </c>
      <c r="WZ125" s="619">
        <v>131900</v>
      </c>
      <c r="XE125" s="619">
        <v>17500</v>
      </c>
      <c r="ZM125" s="619">
        <v>277054.94</v>
      </c>
      <c r="AAX125" s="619">
        <v>26500</v>
      </c>
      <c r="ACH125" s="619">
        <v>1500</v>
      </c>
      <c r="ACJ125" s="619">
        <v>2210458.9</v>
      </c>
      <c r="ACO125" s="619">
        <v>9029</v>
      </c>
      <c r="ADJ125" s="619">
        <v>0</v>
      </c>
      <c r="AEF125" s="619">
        <v>0</v>
      </c>
      <c r="AFD125" s="619">
        <v>9422896.6199999992</v>
      </c>
      <c r="AFT125" s="619">
        <v>0</v>
      </c>
      <c r="AGV125" s="619">
        <v>60083.34</v>
      </c>
      <c r="AHT125" s="619">
        <f t="shared" si="79"/>
        <v>23251199.069999997</v>
      </c>
      <c r="AHV125" s="627" t="s">
        <v>6273</v>
      </c>
      <c r="AHW125" s="627" t="s">
        <v>6183</v>
      </c>
      <c r="AHX125" s="627" t="s">
        <v>6184</v>
      </c>
    </row>
    <row r="126" spans="1:908" x14ac:dyDescent="0.8">
      <c r="A126" s="613" t="str">
        <f t="shared" si="78"/>
        <v>ต่างด้าว</v>
      </c>
      <c r="B126" s="618" t="s">
        <v>6179</v>
      </c>
      <c r="C126" s="619" t="s">
        <v>6180</v>
      </c>
      <c r="D126" s="619">
        <v>685500</v>
      </c>
      <c r="E126" s="619">
        <v>1828</v>
      </c>
      <c r="F126" s="619">
        <v>0</v>
      </c>
      <c r="G126" s="619">
        <v>229.7</v>
      </c>
      <c r="H126" s="619">
        <v>122500</v>
      </c>
      <c r="I126" s="619">
        <v>0</v>
      </c>
      <c r="J126" s="619">
        <v>2118319.59</v>
      </c>
      <c r="K126" s="619">
        <v>417280.59</v>
      </c>
      <c r="L126" s="619">
        <v>40916.68</v>
      </c>
      <c r="M126" s="619">
        <v>11349</v>
      </c>
      <c r="N126" s="619">
        <v>0</v>
      </c>
      <c r="O126" s="619">
        <v>0</v>
      </c>
      <c r="P126" s="619">
        <v>0</v>
      </c>
      <c r="Q126" s="619">
        <v>327958.7</v>
      </c>
      <c r="R126" s="619">
        <v>0</v>
      </c>
      <c r="S126" s="619">
        <v>0</v>
      </c>
      <c r="T126" s="619">
        <v>0</v>
      </c>
      <c r="U126" s="619">
        <v>33402.5</v>
      </c>
      <c r="V126" s="619">
        <v>32572327.07</v>
      </c>
      <c r="W126" s="619">
        <v>76886</v>
      </c>
      <c r="X126" s="619">
        <v>1217495.58</v>
      </c>
      <c r="Z126" s="619">
        <v>3238217.35</v>
      </c>
      <c r="AA126" s="619">
        <v>1696.35</v>
      </c>
      <c r="AB126" s="619">
        <v>2129314.17</v>
      </c>
      <c r="AC126" s="619">
        <v>2440368.85</v>
      </c>
      <c r="AD126" s="619">
        <v>1000</v>
      </c>
      <c r="AE126" s="619">
        <v>473432.18</v>
      </c>
      <c r="AF126" s="619">
        <v>160313.64000000001</v>
      </c>
      <c r="AG126" s="619">
        <v>438212.08</v>
      </c>
      <c r="AH126" s="619">
        <v>828912.99</v>
      </c>
      <c r="AI126" s="619">
        <v>64588.22</v>
      </c>
      <c r="AJ126" s="619">
        <v>93398.47</v>
      </c>
      <c r="AK126" s="619">
        <v>107731.58</v>
      </c>
      <c r="AL126" s="619">
        <v>101994.45</v>
      </c>
      <c r="AM126" s="619">
        <v>1302149.3500000001</v>
      </c>
      <c r="AN126" s="619">
        <v>2309.48</v>
      </c>
      <c r="AO126" s="619">
        <v>249862.65</v>
      </c>
      <c r="AP126" s="619">
        <v>80033.25</v>
      </c>
      <c r="AQ126" s="619">
        <v>183588.64</v>
      </c>
      <c r="AR126" s="619">
        <v>1436442.77</v>
      </c>
      <c r="AS126" s="619">
        <v>62655.32</v>
      </c>
      <c r="AT126" s="619">
        <v>5313</v>
      </c>
      <c r="AU126" s="619">
        <v>0</v>
      </c>
      <c r="AV126" s="619">
        <v>13478</v>
      </c>
      <c r="AW126" s="619">
        <v>23398.35</v>
      </c>
      <c r="AX126" s="619">
        <v>261788</v>
      </c>
      <c r="AY126" s="619">
        <v>40177</v>
      </c>
      <c r="AZ126" s="619">
        <v>21622</v>
      </c>
      <c r="BA126" s="619">
        <v>9035</v>
      </c>
      <c r="BB126" s="619">
        <v>0</v>
      </c>
      <c r="BH126" s="619">
        <v>0</v>
      </c>
      <c r="BI126" s="619">
        <v>100178</v>
      </c>
      <c r="BJ126" s="619">
        <v>0</v>
      </c>
      <c r="BK126" s="619">
        <v>0</v>
      </c>
      <c r="BL126" s="619">
        <v>21034</v>
      </c>
      <c r="BM126" s="619">
        <v>14663</v>
      </c>
      <c r="BO126" s="619">
        <v>0</v>
      </c>
      <c r="BS126" s="619">
        <v>4000</v>
      </c>
      <c r="BT126" s="619">
        <v>53550</v>
      </c>
      <c r="BU126" s="619">
        <v>65207</v>
      </c>
      <c r="BV126" s="619">
        <v>22644</v>
      </c>
      <c r="BW126" s="619">
        <v>17064</v>
      </c>
      <c r="BX126" s="619">
        <v>4200</v>
      </c>
      <c r="BY126" s="619">
        <v>15887</v>
      </c>
      <c r="BZ126" s="619">
        <v>0</v>
      </c>
      <c r="CB126" s="619">
        <v>0</v>
      </c>
      <c r="CC126" s="619">
        <v>22025</v>
      </c>
      <c r="CE126" s="619">
        <v>6750</v>
      </c>
      <c r="CF126" s="619">
        <v>14938.97</v>
      </c>
      <c r="CG126" s="619">
        <v>127154.25</v>
      </c>
      <c r="CH126" s="619">
        <v>156500</v>
      </c>
      <c r="CI126" s="619">
        <v>0</v>
      </c>
      <c r="CJ126" s="619">
        <v>46764</v>
      </c>
      <c r="CK126" s="619">
        <v>25749.37</v>
      </c>
      <c r="CL126" s="619">
        <v>36719</v>
      </c>
      <c r="CM126" s="619">
        <v>2011</v>
      </c>
      <c r="CN126" s="619">
        <v>500</v>
      </c>
      <c r="CO126" s="619">
        <v>4827</v>
      </c>
      <c r="CP126" s="619">
        <v>21188</v>
      </c>
      <c r="CR126" s="619">
        <v>1506617.5</v>
      </c>
      <c r="CS126" s="619">
        <v>54726.36</v>
      </c>
      <c r="CT126" s="619">
        <v>0</v>
      </c>
      <c r="CU126" s="619">
        <v>107.5</v>
      </c>
      <c r="CV126" s="619">
        <v>811688.68</v>
      </c>
      <c r="CW126" s="619">
        <v>86903.5</v>
      </c>
      <c r="CX126" s="619">
        <v>1857.39</v>
      </c>
      <c r="CY126" s="619">
        <v>771593.9</v>
      </c>
      <c r="CZ126" s="619">
        <v>8301</v>
      </c>
      <c r="DA126" s="619">
        <v>250277.5</v>
      </c>
      <c r="DB126" s="619">
        <v>273529.8</v>
      </c>
      <c r="DC126" s="619">
        <v>16157502.09</v>
      </c>
      <c r="DD126" s="619">
        <v>18401</v>
      </c>
      <c r="DE126" s="619">
        <v>20738.89</v>
      </c>
      <c r="DF126" s="619">
        <v>210507.68</v>
      </c>
      <c r="DG126" s="619">
        <v>1039745.6</v>
      </c>
      <c r="DH126" s="619">
        <v>1390469</v>
      </c>
      <c r="DI126" s="619">
        <v>68792</v>
      </c>
      <c r="DJ126" s="619">
        <v>0</v>
      </c>
      <c r="DK126" s="619">
        <v>2522111.15</v>
      </c>
      <c r="DL126" s="619">
        <v>229878.32</v>
      </c>
      <c r="DM126" s="619">
        <v>197157.44</v>
      </c>
      <c r="DN126" s="619">
        <v>122786.75</v>
      </c>
      <c r="DO126" s="619">
        <v>142030.67000000001</v>
      </c>
      <c r="DP126" s="619">
        <v>270238.84999999998</v>
      </c>
      <c r="DQ126" s="619">
        <v>817038.09</v>
      </c>
      <c r="DR126" s="619">
        <v>409073</v>
      </c>
      <c r="DS126" s="619">
        <v>240304.54</v>
      </c>
      <c r="DT126" s="619">
        <v>0</v>
      </c>
      <c r="DU126" s="619">
        <v>61975.01</v>
      </c>
      <c r="DV126" s="619">
        <v>0</v>
      </c>
      <c r="DW126" s="619">
        <v>247624.98</v>
      </c>
      <c r="DX126" s="619">
        <v>201.08</v>
      </c>
      <c r="DY126" s="619">
        <v>395177</v>
      </c>
      <c r="DZ126" s="619">
        <v>0</v>
      </c>
      <c r="EA126" s="619">
        <v>61876.5</v>
      </c>
      <c r="EB126" s="619">
        <v>28274</v>
      </c>
      <c r="EC126" s="619">
        <v>46367.4</v>
      </c>
      <c r="ED126" s="619">
        <v>17893</v>
      </c>
      <c r="EE126" s="619">
        <v>0</v>
      </c>
      <c r="EF126" s="619">
        <v>0</v>
      </c>
      <c r="EG126" s="619">
        <v>76693</v>
      </c>
      <c r="EH126" s="619">
        <v>21460.73</v>
      </c>
      <c r="EI126" s="619">
        <v>49086.96</v>
      </c>
      <c r="EJ126" s="619">
        <v>231353.2</v>
      </c>
      <c r="EK126" s="619">
        <v>56773.75</v>
      </c>
      <c r="EL126" s="619">
        <v>13425.25</v>
      </c>
      <c r="EM126" s="619">
        <v>88350.2</v>
      </c>
      <c r="EN126" s="619">
        <v>41135.67</v>
      </c>
      <c r="EW126" s="619">
        <v>86425.49</v>
      </c>
      <c r="EX126" s="619">
        <v>60811.67</v>
      </c>
      <c r="EY126" s="619">
        <v>115469.27</v>
      </c>
      <c r="EZ126" s="619">
        <v>91503</v>
      </c>
      <c r="FA126" s="619">
        <v>0</v>
      </c>
      <c r="FB126" s="619">
        <v>0</v>
      </c>
      <c r="FC126" s="619">
        <v>437470</v>
      </c>
      <c r="FD126" s="619">
        <v>228124.33</v>
      </c>
      <c r="FE126" s="619">
        <v>660404.59</v>
      </c>
      <c r="FF126" s="619">
        <v>159261.51999999999</v>
      </c>
      <c r="FG126" s="619">
        <v>244271</v>
      </c>
      <c r="FH126" s="619">
        <v>415394.5</v>
      </c>
      <c r="FI126" s="619">
        <v>462503.36</v>
      </c>
      <c r="FJ126" s="619">
        <v>163836</v>
      </c>
      <c r="FL126" s="619">
        <v>21454.75</v>
      </c>
      <c r="FM126" s="619">
        <v>88956.04</v>
      </c>
      <c r="FN126" s="619">
        <v>47495</v>
      </c>
      <c r="FO126" s="619">
        <v>4686</v>
      </c>
      <c r="FQ126" s="619">
        <v>321737</v>
      </c>
      <c r="FR126" s="619">
        <v>47179</v>
      </c>
      <c r="FS126" s="619">
        <v>0</v>
      </c>
      <c r="FT126" s="619">
        <v>0</v>
      </c>
      <c r="FU126" s="619">
        <v>27684</v>
      </c>
      <c r="FV126" s="619">
        <v>0</v>
      </c>
      <c r="FW126" s="619">
        <v>0</v>
      </c>
      <c r="FX126" s="619">
        <v>298071</v>
      </c>
      <c r="FY126" s="619">
        <v>0</v>
      </c>
      <c r="FZ126" s="619">
        <v>0</v>
      </c>
      <c r="GA126" s="619">
        <v>42869.78</v>
      </c>
      <c r="GB126" s="619">
        <v>163671.6</v>
      </c>
      <c r="GC126" s="619">
        <v>31392</v>
      </c>
      <c r="GE126" s="619">
        <v>36086.5</v>
      </c>
      <c r="GF126" s="619">
        <v>72951.95</v>
      </c>
      <c r="GG126" s="619">
        <v>314172.40999999997</v>
      </c>
      <c r="GH126" s="619">
        <v>209542.5</v>
      </c>
      <c r="GI126" s="619">
        <v>74485</v>
      </c>
      <c r="GJ126" s="619">
        <v>147551</v>
      </c>
      <c r="GL126" s="619">
        <v>324</v>
      </c>
      <c r="GM126" s="619">
        <v>109319.25</v>
      </c>
      <c r="GQ126" s="619">
        <v>28276</v>
      </c>
      <c r="GR126" s="619">
        <v>0</v>
      </c>
      <c r="GS126" s="619">
        <v>0</v>
      </c>
      <c r="GT126" s="619">
        <v>286</v>
      </c>
      <c r="GW126" s="619">
        <v>914</v>
      </c>
      <c r="GY126" s="619">
        <v>601039.57999999996</v>
      </c>
      <c r="HA126" s="619">
        <v>4520329.9400000004</v>
      </c>
      <c r="HB126" s="619">
        <v>1198616</v>
      </c>
      <c r="HC126" s="619">
        <v>4418683.5</v>
      </c>
      <c r="HD126" s="619">
        <v>4506314.97</v>
      </c>
      <c r="HE126" s="619">
        <v>5325491</v>
      </c>
      <c r="HF126" s="619">
        <v>4335700.66</v>
      </c>
      <c r="HG126" s="619">
        <v>2429721.52</v>
      </c>
      <c r="HH126" s="619">
        <v>2694427.9</v>
      </c>
      <c r="HI126" s="619">
        <v>1439055.89</v>
      </c>
      <c r="HK126" s="619">
        <v>0</v>
      </c>
      <c r="HL126" s="619">
        <v>9982724.5</v>
      </c>
      <c r="HM126" s="619">
        <v>5016844.53</v>
      </c>
      <c r="HN126" s="619">
        <v>1213745.3500000001</v>
      </c>
      <c r="HO126" s="619">
        <v>565795.80000000005</v>
      </c>
      <c r="HP126" s="619">
        <v>1170128.3799999999</v>
      </c>
      <c r="HQ126" s="619">
        <v>989704.04</v>
      </c>
      <c r="HR126" s="619">
        <v>1286685.81</v>
      </c>
      <c r="HS126" s="619">
        <v>249640.66</v>
      </c>
      <c r="HT126" s="619">
        <v>235777.06</v>
      </c>
      <c r="HU126" s="619">
        <v>315634.5</v>
      </c>
      <c r="HV126" s="619">
        <v>43550</v>
      </c>
      <c r="HW126" s="619">
        <v>1288355.05</v>
      </c>
      <c r="HY126" s="619">
        <v>61800</v>
      </c>
      <c r="HZ126" s="619">
        <v>107599</v>
      </c>
      <c r="IA126" s="619">
        <v>380886.25</v>
      </c>
      <c r="IB126" s="619">
        <v>239963</v>
      </c>
      <c r="IC126" s="619">
        <v>938375.75</v>
      </c>
      <c r="ID126" s="619">
        <v>0</v>
      </c>
      <c r="IF126" s="619">
        <v>0</v>
      </c>
      <c r="II126" s="619">
        <v>2167652.25</v>
      </c>
      <c r="IJ126" s="619">
        <v>161764.75</v>
      </c>
      <c r="IK126" s="619">
        <v>731746.23</v>
      </c>
      <c r="IL126" s="619">
        <v>27968.25</v>
      </c>
      <c r="IM126" s="619">
        <v>182665.22</v>
      </c>
      <c r="IN126" s="619">
        <v>219339</v>
      </c>
      <c r="IO126" s="619">
        <v>67405</v>
      </c>
      <c r="IP126" s="619">
        <v>44645</v>
      </c>
      <c r="IQ126" s="619">
        <v>37914.199999999997</v>
      </c>
      <c r="IR126" s="619">
        <v>74751</v>
      </c>
      <c r="IS126" s="619">
        <v>1084512.1000000001</v>
      </c>
      <c r="IU126" s="619">
        <v>119389</v>
      </c>
      <c r="IV126" s="619">
        <v>583443.27</v>
      </c>
      <c r="IW126" s="619">
        <v>2412870.31</v>
      </c>
      <c r="IX126" s="619">
        <v>1795474.2</v>
      </c>
      <c r="IY126" s="619">
        <v>0</v>
      </c>
      <c r="IZ126" s="619">
        <v>27778.61</v>
      </c>
      <c r="JA126" s="619">
        <v>35802.15</v>
      </c>
      <c r="JB126" s="619">
        <v>56861</v>
      </c>
      <c r="JC126" s="619">
        <v>50506.96</v>
      </c>
      <c r="JD126" s="619">
        <v>2241150.59</v>
      </c>
      <c r="JE126" s="619">
        <v>0</v>
      </c>
      <c r="JF126" s="619">
        <v>80981</v>
      </c>
      <c r="JG126" s="619">
        <v>0</v>
      </c>
      <c r="JH126" s="619">
        <v>224504.27</v>
      </c>
      <c r="JI126" s="619">
        <v>36790</v>
      </c>
      <c r="JJ126" s="619">
        <v>17252</v>
      </c>
      <c r="JK126" s="619">
        <v>52462</v>
      </c>
      <c r="JL126" s="619">
        <v>0</v>
      </c>
      <c r="JN126" s="619">
        <v>2901</v>
      </c>
      <c r="JO126" s="619">
        <v>36177</v>
      </c>
      <c r="JP126" s="619">
        <v>110545</v>
      </c>
      <c r="JV126" s="619">
        <v>0</v>
      </c>
      <c r="KI126" s="619">
        <v>1076570.06</v>
      </c>
      <c r="KJ126" s="619">
        <v>1734464.88</v>
      </c>
      <c r="KK126" s="619">
        <v>1644550.74</v>
      </c>
      <c r="KL126" s="619">
        <v>3242493.7</v>
      </c>
      <c r="KM126" s="619">
        <v>2401144.54</v>
      </c>
      <c r="KN126" s="619">
        <v>5923380.9000000004</v>
      </c>
      <c r="KO126" s="619">
        <v>910276.75</v>
      </c>
      <c r="KP126" s="619">
        <v>1191467</v>
      </c>
      <c r="KQ126" s="619">
        <v>178372</v>
      </c>
      <c r="KR126" s="619">
        <v>148480.75</v>
      </c>
      <c r="KS126" s="619">
        <v>941228.6</v>
      </c>
      <c r="KT126" s="619">
        <v>1381466.77</v>
      </c>
      <c r="KU126" s="619">
        <v>395056</v>
      </c>
      <c r="KV126" s="619">
        <v>6242743.0099999998</v>
      </c>
      <c r="KW126" s="619">
        <v>2987581.93</v>
      </c>
      <c r="KX126" s="619">
        <v>208530.65</v>
      </c>
      <c r="KY126" s="619">
        <v>335817</v>
      </c>
      <c r="KZ126" s="619">
        <v>65608.2</v>
      </c>
      <c r="LA126" s="619">
        <v>1378729</v>
      </c>
      <c r="LB126" s="619">
        <v>265655.11</v>
      </c>
      <c r="LD126" s="619">
        <v>115409</v>
      </c>
      <c r="LE126" s="619">
        <v>0</v>
      </c>
      <c r="LF126" s="619">
        <v>134866.39000000001</v>
      </c>
      <c r="LG126" s="619">
        <v>17116.240000000002</v>
      </c>
      <c r="LH126" s="619">
        <v>1679730.79</v>
      </c>
      <c r="LI126" s="619">
        <v>0</v>
      </c>
      <c r="LJ126" s="619">
        <v>10500</v>
      </c>
      <c r="LK126" s="619">
        <v>0</v>
      </c>
      <c r="LL126" s="619">
        <v>0</v>
      </c>
      <c r="LM126" s="619">
        <v>957976.2</v>
      </c>
      <c r="LN126" s="619">
        <v>55583.25</v>
      </c>
      <c r="LO126" s="619">
        <v>843247.42</v>
      </c>
      <c r="LP126" s="619">
        <v>31209</v>
      </c>
      <c r="LQ126" s="619">
        <v>720751.42</v>
      </c>
      <c r="LR126" s="619">
        <v>910111.05</v>
      </c>
      <c r="LS126" s="619">
        <v>2334841.29</v>
      </c>
      <c r="LV126" s="619">
        <v>6959049.8300000001</v>
      </c>
      <c r="LW126" s="619">
        <v>0</v>
      </c>
      <c r="LX126" s="619">
        <v>1021920</v>
      </c>
      <c r="LY126" s="619">
        <v>1189966.3999999999</v>
      </c>
      <c r="LZ126" s="619">
        <v>6504.5</v>
      </c>
      <c r="MA126" s="619">
        <v>425792</v>
      </c>
      <c r="MB126" s="619">
        <v>438972.03</v>
      </c>
      <c r="MC126" s="619">
        <v>281852.59000000003</v>
      </c>
      <c r="MD126" s="619">
        <v>73734</v>
      </c>
      <c r="ME126" s="619">
        <v>582942.88</v>
      </c>
      <c r="MF126" s="619">
        <v>18087</v>
      </c>
      <c r="MG126" s="619">
        <v>0</v>
      </c>
      <c r="MH126" s="619">
        <v>1212500</v>
      </c>
      <c r="MI126" s="619">
        <v>969500</v>
      </c>
      <c r="MM126" s="619">
        <v>1422500</v>
      </c>
      <c r="MO126" s="619">
        <v>8250</v>
      </c>
      <c r="MP126" s="619">
        <v>1263500</v>
      </c>
      <c r="MQ126" s="619">
        <v>5000</v>
      </c>
      <c r="MR126" s="619">
        <v>316500</v>
      </c>
      <c r="MS126" s="619">
        <v>899000</v>
      </c>
      <c r="MT126" s="619">
        <v>0</v>
      </c>
      <c r="MU126" s="619">
        <v>0</v>
      </c>
      <c r="MV126" s="619">
        <v>3230634.42</v>
      </c>
      <c r="MW126" s="619">
        <v>530279</v>
      </c>
      <c r="MX126" s="619">
        <v>9090751.1500000004</v>
      </c>
      <c r="MY126" s="619">
        <v>1179973.2</v>
      </c>
      <c r="MZ126" s="619">
        <v>2340520.38</v>
      </c>
      <c r="NA126" s="619">
        <v>1089011.25</v>
      </c>
      <c r="NB126" s="619">
        <v>1816427.47</v>
      </c>
      <c r="NC126" s="619">
        <v>197811.61</v>
      </c>
      <c r="ND126" s="619">
        <v>231677.5</v>
      </c>
      <c r="NE126" s="619">
        <v>0</v>
      </c>
      <c r="NF126" s="619">
        <v>10603445.5</v>
      </c>
      <c r="NG126" s="619">
        <v>2058128.07</v>
      </c>
      <c r="NH126" s="619">
        <v>31068704.739999998</v>
      </c>
      <c r="NI126" s="619">
        <v>3188160.5</v>
      </c>
      <c r="NJ126" s="619">
        <v>2384501.63</v>
      </c>
      <c r="NK126" s="619">
        <v>2869750.65</v>
      </c>
      <c r="NL126" s="619">
        <v>39529817.649999999</v>
      </c>
      <c r="NM126" s="619">
        <v>578960</v>
      </c>
      <c r="NN126" s="619">
        <v>14050401.189999999</v>
      </c>
      <c r="NO126" s="619">
        <v>1072103.71</v>
      </c>
      <c r="NP126" s="619">
        <v>365580.98</v>
      </c>
      <c r="NQ126" s="619">
        <v>151500</v>
      </c>
      <c r="NR126" s="619">
        <v>2330944.79</v>
      </c>
      <c r="NS126" s="619">
        <v>2221633.41</v>
      </c>
      <c r="NT126" s="619">
        <v>2310177.2000000002</v>
      </c>
      <c r="NU126" s="619">
        <v>2297529</v>
      </c>
      <c r="NV126" s="619">
        <v>24501</v>
      </c>
      <c r="NW126" s="619">
        <v>318397.8</v>
      </c>
      <c r="NX126" s="619">
        <v>684351.5</v>
      </c>
      <c r="NY126" s="619">
        <v>4135091.5</v>
      </c>
      <c r="NZ126" s="619">
        <v>227147</v>
      </c>
      <c r="OA126" s="619">
        <v>212971.58000000002</v>
      </c>
      <c r="OB126" s="619">
        <v>18124</v>
      </c>
      <c r="OC126" s="619">
        <v>301765.77999999997</v>
      </c>
      <c r="OD126" s="619">
        <v>952034</v>
      </c>
      <c r="OE126" s="619">
        <v>4192741.67</v>
      </c>
      <c r="OF126" s="619">
        <v>1933897.61</v>
      </c>
      <c r="OG126" s="619">
        <v>312105.32</v>
      </c>
      <c r="OH126" s="619">
        <v>4418046.72</v>
      </c>
      <c r="OI126" s="619">
        <v>1086389.23</v>
      </c>
      <c r="OJ126" s="619">
        <v>2408104.4300000002</v>
      </c>
      <c r="OK126" s="619">
        <v>2522340.25</v>
      </c>
      <c r="OL126" s="619">
        <v>817200.17</v>
      </c>
      <c r="ON126" s="619">
        <v>7451477</v>
      </c>
      <c r="OO126" s="619">
        <v>2162261.2200000002</v>
      </c>
      <c r="OP126" s="619">
        <v>356094.11</v>
      </c>
      <c r="OQ126" s="619">
        <v>314172</v>
      </c>
      <c r="OR126" s="619">
        <v>2274691.9300000002</v>
      </c>
      <c r="OT126" s="619">
        <v>0</v>
      </c>
      <c r="OU126" s="619">
        <v>4107022.69</v>
      </c>
      <c r="OV126" s="619">
        <v>2424277.94</v>
      </c>
      <c r="OW126" s="619">
        <v>911619.64</v>
      </c>
      <c r="OX126" s="619">
        <v>1298648.21</v>
      </c>
      <c r="OY126" s="619">
        <v>3927008.7</v>
      </c>
      <c r="OZ126" s="619">
        <v>12815.03</v>
      </c>
      <c r="PA126" s="619">
        <v>779689.2</v>
      </c>
      <c r="PC126" s="619">
        <v>0</v>
      </c>
      <c r="PF126" s="619">
        <v>12482</v>
      </c>
      <c r="PG126" s="619">
        <v>500</v>
      </c>
      <c r="PH126" s="619">
        <v>47602.75</v>
      </c>
      <c r="PJ126" s="619">
        <v>8182</v>
      </c>
      <c r="PL126" s="619">
        <v>22152.42</v>
      </c>
      <c r="PM126" s="619">
        <v>68980.5</v>
      </c>
      <c r="PO126" s="619">
        <v>41916</v>
      </c>
      <c r="PP126" s="619">
        <v>0</v>
      </c>
      <c r="PU126" s="619">
        <v>0</v>
      </c>
      <c r="PV126" s="619">
        <v>-187248.5</v>
      </c>
      <c r="PW126" s="619">
        <v>3090</v>
      </c>
      <c r="PX126" s="619">
        <v>39823.5</v>
      </c>
      <c r="QA126" s="619">
        <v>-10892.5</v>
      </c>
      <c r="QB126" s="619">
        <v>0</v>
      </c>
      <c r="QC126" s="619">
        <v>0</v>
      </c>
      <c r="QE126" s="619">
        <v>9051.67</v>
      </c>
      <c r="QF126" s="619">
        <v>13081</v>
      </c>
      <c r="QG126" s="619">
        <v>0</v>
      </c>
      <c r="QH126" s="619">
        <v>0</v>
      </c>
      <c r="QI126" s="619">
        <v>54434</v>
      </c>
      <c r="QJ126" s="619">
        <v>0</v>
      </c>
      <c r="QK126" s="619">
        <v>0</v>
      </c>
      <c r="QM126" s="619">
        <v>3089</v>
      </c>
      <c r="QN126" s="619">
        <v>0</v>
      </c>
      <c r="QO126" s="619">
        <v>5069</v>
      </c>
      <c r="QQ126" s="619">
        <v>12852</v>
      </c>
      <c r="QS126" s="619">
        <v>8226</v>
      </c>
      <c r="QU126" s="619">
        <v>18982.990000000002</v>
      </c>
      <c r="QV126" s="619">
        <v>0</v>
      </c>
      <c r="QX126" s="619">
        <v>15393.5</v>
      </c>
      <c r="QZ126" s="619">
        <v>2288</v>
      </c>
      <c r="RA126" s="619">
        <v>0</v>
      </c>
      <c r="RB126" s="619">
        <v>66030</v>
      </c>
      <c r="RC126" s="619">
        <v>17598</v>
      </c>
      <c r="RD126" s="619">
        <v>10654</v>
      </c>
      <c r="RE126" s="619">
        <v>12918</v>
      </c>
      <c r="RH126" s="619">
        <v>14447.75</v>
      </c>
      <c r="RI126" s="619">
        <v>38666.5</v>
      </c>
      <c r="RK126" s="619">
        <v>52235</v>
      </c>
      <c r="RL126" s="619">
        <v>0</v>
      </c>
      <c r="RM126" s="619">
        <v>9977.5</v>
      </c>
      <c r="RN126" s="619">
        <v>39164</v>
      </c>
      <c r="RO126" s="619">
        <v>29983</v>
      </c>
      <c r="RP126" s="619">
        <v>0</v>
      </c>
      <c r="RQ126" s="619">
        <v>32575</v>
      </c>
      <c r="RR126" s="619">
        <v>38247</v>
      </c>
      <c r="RS126" s="619">
        <v>17225</v>
      </c>
      <c r="RT126" s="619">
        <v>10181</v>
      </c>
      <c r="RU126" s="619">
        <v>0</v>
      </c>
      <c r="RW126" s="619">
        <v>0</v>
      </c>
      <c r="RX126" s="619">
        <v>16442</v>
      </c>
      <c r="SB126" s="619">
        <v>541664.25</v>
      </c>
      <c r="SD126" s="619">
        <v>38952.6</v>
      </c>
      <c r="SE126" s="619">
        <v>0</v>
      </c>
      <c r="SF126" s="619">
        <v>36680.050000000003</v>
      </c>
      <c r="SG126" s="619">
        <v>0</v>
      </c>
      <c r="SH126" s="619">
        <v>64690.02</v>
      </c>
      <c r="SI126" s="619">
        <v>879973.48</v>
      </c>
      <c r="SJ126" s="619">
        <v>32189.38</v>
      </c>
      <c r="SL126" s="619">
        <v>5704.54</v>
      </c>
      <c r="SM126" s="619">
        <v>16259</v>
      </c>
      <c r="SN126" s="619">
        <v>316471.57</v>
      </c>
      <c r="SO126" s="619">
        <v>81361.58</v>
      </c>
      <c r="SP126" s="619">
        <v>12691</v>
      </c>
      <c r="SQ126" s="619">
        <v>58735.37</v>
      </c>
      <c r="SR126" s="619">
        <v>80115.94</v>
      </c>
      <c r="SS126" s="619">
        <v>60048.69</v>
      </c>
      <c r="ST126" s="619">
        <v>100889.37</v>
      </c>
      <c r="SU126" s="619">
        <v>13348.93</v>
      </c>
      <c r="SV126" s="619">
        <v>567765.24</v>
      </c>
      <c r="SW126" s="619">
        <v>25956.79</v>
      </c>
      <c r="SX126" s="619">
        <v>645633</v>
      </c>
      <c r="SY126" s="619">
        <v>204666.59</v>
      </c>
      <c r="SZ126" s="619">
        <v>1447.24</v>
      </c>
      <c r="TA126" s="619">
        <v>126032.81</v>
      </c>
      <c r="TC126" s="619">
        <v>14788</v>
      </c>
      <c r="TD126" s="619">
        <v>7681.19</v>
      </c>
      <c r="TE126" s="619">
        <v>52846</v>
      </c>
      <c r="TF126" s="619">
        <v>26582.17</v>
      </c>
      <c r="TG126" s="619">
        <v>129334.23</v>
      </c>
      <c r="TH126" s="619">
        <v>66319.320000000007</v>
      </c>
      <c r="TI126" s="619">
        <v>30038.42</v>
      </c>
      <c r="TJ126" s="619">
        <v>138361.15</v>
      </c>
      <c r="TK126" s="619">
        <v>33126.699999999997</v>
      </c>
      <c r="TM126" s="619">
        <v>42405.84</v>
      </c>
      <c r="TN126" s="619">
        <v>39931.65</v>
      </c>
      <c r="TO126" s="619">
        <v>9068.6</v>
      </c>
      <c r="TP126" s="619">
        <v>11743.31</v>
      </c>
      <c r="TQ126" s="619">
        <v>84912</v>
      </c>
      <c r="TR126" s="619">
        <v>18922.669999999998</v>
      </c>
      <c r="TS126" s="619">
        <v>17004</v>
      </c>
      <c r="TT126" s="619">
        <v>174112.07</v>
      </c>
      <c r="TU126" s="619">
        <v>1296</v>
      </c>
      <c r="TV126" s="619">
        <v>14366</v>
      </c>
      <c r="TW126" s="619">
        <v>5607.05</v>
      </c>
      <c r="TX126" s="619">
        <v>13652.46</v>
      </c>
      <c r="TY126" s="619">
        <v>22094.49</v>
      </c>
      <c r="TZ126" s="619">
        <v>196833.76</v>
      </c>
      <c r="UA126" s="619">
        <v>5418.22</v>
      </c>
      <c r="UB126" s="619">
        <v>64056.21</v>
      </c>
      <c r="UC126" s="619">
        <v>206994.06</v>
      </c>
      <c r="UD126" s="619">
        <v>0</v>
      </c>
      <c r="UE126" s="619">
        <v>171895.37</v>
      </c>
      <c r="UF126" s="619">
        <v>81369.34</v>
      </c>
      <c r="UK126" s="619">
        <v>92102.71</v>
      </c>
      <c r="UL126" s="619">
        <v>56969.74</v>
      </c>
      <c r="UM126" s="619">
        <v>16071.16</v>
      </c>
      <c r="UN126" s="619">
        <v>9013</v>
      </c>
      <c r="UO126" s="619">
        <v>13987.74</v>
      </c>
      <c r="UP126" s="619">
        <v>55796.21</v>
      </c>
      <c r="UQ126" s="619">
        <v>0</v>
      </c>
      <c r="UR126" s="619">
        <v>16964</v>
      </c>
      <c r="UT126" s="619">
        <v>137193.14000000001</v>
      </c>
      <c r="UU126" s="619">
        <v>1176</v>
      </c>
      <c r="UW126" s="619">
        <v>51080.14</v>
      </c>
      <c r="UX126" s="619">
        <v>0</v>
      </c>
      <c r="UZ126" s="619">
        <v>14599.77</v>
      </c>
      <c r="VA126" s="619">
        <v>36560</v>
      </c>
      <c r="VB126" s="619">
        <v>97570.01</v>
      </c>
      <c r="VC126" s="619">
        <v>0</v>
      </c>
      <c r="VD126" s="619">
        <v>62426.37</v>
      </c>
      <c r="VG126" s="619">
        <v>20769.759999999998</v>
      </c>
      <c r="VH126" s="619">
        <v>1593</v>
      </c>
      <c r="VI126" s="619">
        <v>42346.400000000001</v>
      </c>
      <c r="VK126" s="619">
        <v>11531.81</v>
      </c>
      <c r="VM126" s="619">
        <v>0</v>
      </c>
      <c r="VN126" s="619">
        <v>25589.5</v>
      </c>
      <c r="VO126" s="619">
        <v>0</v>
      </c>
      <c r="VP126" s="619">
        <v>49248</v>
      </c>
      <c r="VR126" s="619">
        <v>283642</v>
      </c>
      <c r="VS126" s="619">
        <v>11521.7</v>
      </c>
      <c r="VT126" s="619">
        <v>23434</v>
      </c>
      <c r="VU126" s="619">
        <v>0</v>
      </c>
      <c r="VV126" s="619">
        <v>0</v>
      </c>
      <c r="VW126" s="619">
        <v>16185</v>
      </c>
      <c r="VX126" s="619">
        <v>74403.37</v>
      </c>
      <c r="VY126" s="619">
        <v>55342</v>
      </c>
      <c r="VZ126" s="619">
        <v>0</v>
      </c>
      <c r="WA126" s="619">
        <v>10716</v>
      </c>
      <c r="WC126" s="619">
        <v>827053.75</v>
      </c>
      <c r="WD126" s="619">
        <v>1153238</v>
      </c>
      <c r="WG126" s="619">
        <v>53053</v>
      </c>
      <c r="WH126" s="619">
        <v>322522.44</v>
      </c>
      <c r="WI126" s="619">
        <v>42834.16</v>
      </c>
      <c r="WJ126" s="619">
        <v>28479.5</v>
      </c>
      <c r="WK126" s="619">
        <v>74229</v>
      </c>
      <c r="WL126" s="619">
        <v>83841.38</v>
      </c>
      <c r="WM126" s="619">
        <v>75642.259999999995</v>
      </c>
      <c r="WO126" s="619">
        <v>161310.37</v>
      </c>
      <c r="WP126" s="619">
        <v>40094</v>
      </c>
      <c r="WR126" s="619">
        <v>515</v>
      </c>
      <c r="WS126" s="619">
        <v>111261</v>
      </c>
      <c r="WT126" s="619">
        <v>129508.33</v>
      </c>
      <c r="WU126" s="619">
        <v>249217.59</v>
      </c>
      <c r="WV126" s="619">
        <v>0</v>
      </c>
      <c r="WW126" s="619">
        <v>28372.04</v>
      </c>
      <c r="WX126" s="619">
        <v>1793</v>
      </c>
      <c r="WY126" s="619">
        <v>0</v>
      </c>
      <c r="WZ126" s="619">
        <v>65047.09</v>
      </c>
      <c r="XC126" s="619">
        <v>0</v>
      </c>
      <c r="XD126" s="619">
        <v>66208.679999999993</v>
      </c>
      <c r="XE126" s="619">
        <v>155161</v>
      </c>
      <c r="XH126" s="619">
        <v>499</v>
      </c>
      <c r="XI126" s="619">
        <v>692190.34</v>
      </c>
      <c r="YF126" s="619">
        <v>0</v>
      </c>
      <c r="YW126" s="619">
        <v>141111.15</v>
      </c>
      <c r="YX126" s="619">
        <v>23190</v>
      </c>
      <c r="YY126" s="619">
        <v>17545</v>
      </c>
      <c r="ZA126" s="619">
        <v>83391.5</v>
      </c>
      <c r="ZB126" s="619">
        <v>6995</v>
      </c>
      <c r="ZD126" s="619">
        <v>37531.51</v>
      </c>
      <c r="ZM126" s="619">
        <v>892705.53</v>
      </c>
      <c r="ZO126" s="619">
        <v>38388</v>
      </c>
      <c r="ZP126" s="619">
        <v>2555</v>
      </c>
      <c r="ZV126" s="619">
        <v>1754.5</v>
      </c>
      <c r="ZZ126" s="619">
        <v>3344.91</v>
      </c>
      <c r="AAE126" s="619">
        <v>2558</v>
      </c>
      <c r="AAG126" s="619">
        <v>11882</v>
      </c>
      <c r="AAO126" s="619">
        <v>0</v>
      </c>
      <c r="AAP126" s="619">
        <v>0</v>
      </c>
      <c r="ABA126" s="619">
        <v>49060</v>
      </c>
      <c r="ABB126" s="619">
        <v>5500</v>
      </c>
      <c r="ABI126" s="619">
        <v>5714</v>
      </c>
      <c r="ABJ126" s="619">
        <v>4004</v>
      </c>
      <c r="ABK126" s="619">
        <v>500</v>
      </c>
      <c r="ABN126" s="619">
        <v>0</v>
      </c>
      <c r="ABP126" s="619">
        <v>0</v>
      </c>
      <c r="ABQ126" s="619">
        <v>1384585.34</v>
      </c>
      <c r="ABR126" s="619">
        <v>479075.5</v>
      </c>
      <c r="ABS126" s="619">
        <v>1226252.6399999999</v>
      </c>
      <c r="ABT126" s="619">
        <v>1020215.2</v>
      </c>
      <c r="ABU126" s="619">
        <v>262421</v>
      </c>
      <c r="ABV126" s="619">
        <v>337511.64</v>
      </c>
      <c r="ABW126" s="619">
        <v>617359.29</v>
      </c>
      <c r="ABY126" s="619">
        <v>321424.53999999998</v>
      </c>
      <c r="ABZ126" s="619">
        <v>7689786.9000000004</v>
      </c>
      <c r="ACA126" s="619">
        <v>4411568.57</v>
      </c>
      <c r="ACB126" s="619">
        <v>1195320.8400000001</v>
      </c>
      <c r="ACC126" s="619">
        <v>2587545.29</v>
      </c>
      <c r="ACD126" s="619">
        <v>2567037.7999999998</v>
      </c>
      <c r="ACE126" s="619">
        <v>1086994.26</v>
      </c>
      <c r="ACF126" s="619">
        <v>714465.54</v>
      </c>
      <c r="ACG126" s="619">
        <v>506285.23</v>
      </c>
      <c r="ACH126" s="619">
        <v>3056469.48</v>
      </c>
      <c r="ACI126" s="619">
        <v>3275244.7</v>
      </c>
      <c r="ACJ126" s="619">
        <v>1535751.1</v>
      </c>
      <c r="ACK126" s="619">
        <v>0</v>
      </c>
      <c r="ACL126" s="619">
        <v>90599</v>
      </c>
      <c r="ACM126" s="619">
        <v>405662.64</v>
      </c>
      <c r="ACN126" s="619">
        <v>202208.75</v>
      </c>
      <c r="ACQ126" s="619">
        <v>6124856</v>
      </c>
      <c r="ACR126" s="619">
        <v>0</v>
      </c>
      <c r="ACS126" s="619">
        <v>266254</v>
      </c>
      <c r="ACT126" s="619">
        <v>2133823.89</v>
      </c>
      <c r="ACU126" s="619">
        <v>65145</v>
      </c>
      <c r="ACV126" s="619">
        <v>3452</v>
      </c>
      <c r="ACW126" s="619">
        <v>503462.51</v>
      </c>
      <c r="ACX126" s="619">
        <v>771255.5</v>
      </c>
      <c r="ACY126" s="619">
        <v>250577.5</v>
      </c>
      <c r="ACZ126" s="619">
        <v>869869.69</v>
      </c>
      <c r="ADA126" s="619">
        <v>212976.14</v>
      </c>
      <c r="ADB126" s="619">
        <v>10818</v>
      </c>
      <c r="ADH126" s="619">
        <v>2147218.17</v>
      </c>
      <c r="ADJ126" s="619">
        <v>410611</v>
      </c>
      <c r="ADL126" s="619">
        <v>0</v>
      </c>
      <c r="ADM126" s="619">
        <v>933900</v>
      </c>
      <c r="ADP126" s="619">
        <v>9406622.3100000005</v>
      </c>
      <c r="ADQ126" s="619">
        <v>3344826.88</v>
      </c>
      <c r="ADR126" s="619">
        <v>2074703.36</v>
      </c>
      <c r="ADS126" s="619">
        <v>988773.5</v>
      </c>
      <c r="ADT126" s="619">
        <v>0</v>
      </c>
      <c r="ADU126" s="619">
        <v>267894.76</v>
      </c>
      <c r="ADV126" s="619">
        <v>387173.4</v>
      </c>
      <c r="ADW126" s="619">
        <v>398411</v>
      </c>
      <c r="ADX126" s="619">
        <v>6448.6</v>
      </c>
      <c r="ADY126" s="619">
        <v>262522</v>
      </c>
      <c r="ADZ126" s="619">
        <v>0</v>
      </c>
      <c r="AEA126" s="619">
        <v>0</v>
      </c>
      <c r="AEB126" s="619">
        <v>1581013.25</v>
      </c>
      <c r="AEC126" s="619">
        <v>1285381.3799999999</v>
      </c>
      <c r="AED126" s="619">
        <v>136035</v>
      </c>
      <c r="AEE126" s="619">
        <v>0</v>
      </c>
      <c r="AEF126" s="619">
        <v>10594.72</v>
      </c>
      <c r="AEG126" s="619">
        <v>1046049.28</v>
      </c>
      <c r="AEH126" s="619">
        <v>2419.7199999999998</v>
      </c>
      <c r="AEI126" s="619">
        <v>985809.49</v>
      </c>
      <c r="AEJ126" s="619">
        <v>61615.5</v>
      </c>
      <c r="AEK126" s="619">
        <v>0</v>
      </c>
      <c r="AEL126" s="619">
        <v>352709.08</v>
      </c>
      <c r="AEM126" s="619">
        <v>213995.85</v>
      </c>
      <c r="AEN126" s="619">
        <v>693054.7</v>
      </c>
      <c r="AEO126" s="619">
        <v>2073789.98</v>
      </c>
      <c r="AEP126" s="619">
        <v>377459</v>
      </c>
      <c r="AEQ126" s="619">
        <v>1133092.6200000001</v>
      </c>
      <c r="AER126" s="619">
        <v>271443.15000000002</v>
      </c>
      <c r="AES126" s="619">
        <v>526233.5</v>
      </c>
      <c r="AET126" s="619">
        <v>70242.210000000006</v>
      </c>
      <c r="AEU126" s="619">
        <v>2287704.2400000002</v>
      </c>
      <c r="AEV126" s="619">
        <v>409317.5</v>
      </c>
      <c r="AEW126" s="619">
        <v>26585.5</v>
      </c>
      <c r="AEX126" s="619">
        <v>431555.71</v>
      </c>
      <c r="AEY126" s="619">
        <v>0</v>
      </c>
      <c r="AEZ126" s="619">
        <v>222693.4</v>
      </c>
      <c r="AFA126" s="619">
        <v>54371.25</v>
      </c>
      <c r="AFB126" s="619">
        <v>117174.98</v>
      </c>
      <c r="AFC126" s="619">
        <v>5364</v>
      </c>
      <c r="AFD126" s="619">
        <v>171264</v>
      </c>
      <c r="AFE126" s="619">
        <v>54351</v>
      </c>
      <c r="AFF126" s="619">
        <v>84217</v>
      </c>
      <c r="AFG126" s="619">
        <v>5356</v>
      </c>
      <c r="AFL126" s="619">
        <v>914</v>
      </c>
      <c r="AFP126" s="619">
        <v>27614</v>
      </c>
      <c r="AFQ126" s="619">
        <v>275321.64</v>
      </c>
      <c r="AFR126" s="619">
        <v>74828.5</v>
      </c>
      <c r="AFS126" s="619">
        <v>92704</v>
      </c>
      <c r="AFT126" s="619">
        <v>5085</v>
      </c>
      <c r="AFX126" s="619">
        <v>307892</v>
      </c>
      <c r="AGA126" s="619">
        <v>914</v>
      </c>
      <c r="AGC126" s="619">
        <v>0</v>
      </c>
      <c r="AGI126" s="619">
        <v>348</v>
      </c>
      <c r="AGL126" s="619">
        <v>1570.5</v>
      </c>
      <c r="AGN126" s="619">
        <v>1728456.66</v>
      </c>
      <c r="AGO126" s="619">
        <v>320315</v>
      </c>
      <c r="AGV126" s="619">
        <v>0</v>
      </c>
      <c r="AGW126" s="619">
        <v>0</v>
      </c>
      <c r="AGX126" s="619">
        <v>58894</v>
      </c>
      <c r="AGY126" s="619">
        <v>106134.03</v>
      </c>
      <c r="AGZ126" s="619">
        <v>297732.65999999997</v>
      </c>
      <c r="AHA126" s="619">
        <v>312637</v>
      </c>
      <c r="AHC126" s="619">
        <v>111850</v>
      </c>
      <c r="AHD126" s="619">
        <v>7312</v>
      </c>
      <c r="AHE126" s="619">
        <v>0</v>
      </c>
      <c r="AHF126" s="619">
        <v>4049901.35</v>
      </c>
      <c r="AHG126" s="619">
        <v>174816.09</v>
      </c>
      <c r="AHH126" s="619">
        <v>0</v>
      </c>
      <c r="AHI126" s="619">
        <v>925324.53</v>
      </c>
      <c r="AHJ126" s="619">
        <v>395244.95</v>
      </c>
      <c r="AHK126" s="619">
        <v>1805136.17</v>
      </c>
      <c r="AHL126" s="619">
        <v>130868.7</v>
      </c>
      <c r="AHM126" s="619">
        <v>0</v>
      </c>
      <c r="AHN126" s="619">
        <v>15559</v>
      </c>
      <c r="AHO126" s="619">
        <v>13957.86</v>
      </c>
      <c r="AHP126" s="619">
        <v>76587</v>
      </c>
      <c r="AHQ126" s="613">
        <v>889840.83</v>
      </c>
      <c r="AHR126" s="613">
        <v>41946.58</v>
      </c>
      <c r="AHS126" s="613">
        <v>59132</v>
      </c>
      <c r="AHT126" s="619">
        <f t="shared" si="79"/>
        <v>506611172.55999976</v>
      </c>
      <c r="AHV126" s="627" t="s">
        <v>6273</v>
      </c>
      <c r="AHW126" s="627" t="s">
        <v>6185</v>
      </c>
      <c r="AHX126" s="627" t="s">
        <v>6186</v>
      </c>
    </row>
    <row r="127" spans="1:908" x14ac:dyDescent="0.8">
      <c r="A127" s="613" t="str">
        <f t="shared" ref="A127:A157" si="80">INDEX($AHV$62:$AHV$187,MATCH(B127,$AHW$62:$AHW$187,0))</f>
        <v>ภาระ</v>
      </c>
      <c r="B127" s="618" t="s">
        <v>6181</v>
      </c>
      <c r="C127" s="619" t="s">
        <v>6182</v>
      </c>
      <c r="AT127" s="619">
        <v>0</v>
      </c>
      <c r="BC127" s="619">
        <v>0</v>
      </c>
      <c r="BJ127" s="619">
        <v>1000.02</v>
      </c>
      <c r="BR127" s="619">
        <v>4800</v>
      </c>
      <c r="DM127" s="619">
        <v>5200</v>
      </c>
      <c r="EN127" s="619">
        <v>450030.82</v>
      </c>
      <c r="FZ127" s="619">
        <v>0</v>
      </c>
      <c r="GY127" s="619">
        <v>0</v>
      </c>
      <c r="IT127" s="619">
        <v>10000</v>
      </c>
      <c r="IU127" s="619">
        <v>0</v>
      </c>
      <c r="KR127" s="619">
        <v>167050</v>
      </c>
      <c r="NH127" s="619">
        <v>0</v>
      </c>
      <c r="NY127" s="619">
        <v>0</v>
      </c>
      <c r="OE127" s="619">
        <v>78090</v>
      </c>
      <c r="RH127" s="619">
        <v>511551.91</v>
      </c>
      <c r="RP127" s="619">
        <v>1387.39</v>
      </c>
      <c r="SB127" s="619">
        <v>201000</v>
      </c>
      <c r="WE127" s="619">
        <v>0</v>
      </c>
      <c r="ZH127" s="619">
        <v>0</v>
      </c>
      <c r="ZS127" s="619">
        <v>0</v>
      </c>
      <c r="AAI127" s="619">
        <v>0</v>
      </c>
      <c r="AAP127" s="619">
        <v>21318331.390000001</v>
      </c>
      <c r="AAQ127" s="619">
        <v>46991.72</v>
      </c>
      <c r="ABA127" s="619">
        <v>0</v>
      </c>
      <c r="ABY127" s="619">
        <v>400</v>
      </c>
      <c r="ACJ127" s="619">
        <v>543492.26</v>
      </c>
      <c r="ACW127" s="619">
        <v>0</v>
      </c>
      <c r="ADG127" s="619">
        <v>12.61</v>
      </c>
      <c r="ADL127" s="619">
        <v>0</v>
      </c>
      <c r="AEH127" s="619">
        <v>0</v>
      </c>
      <c r="AFD127" s="619">
        <v>14823</v>
      </c>
      <c r="AHT127" s="619">
        <f t="shared" ref="AHT127:AHT157" si="81">SUM(D127:AHS127)</f>
        <v>23354161.120000001</v>
      </c>
      <c r="AHV127" s="627" t="s">
        <v>6273</v>
      </c>
      <c r="AHW127" s="627" t="s">
        <v>6187</v>
      </c>
      <c r="AHX127" s="627" t="s">
        <v>6188</v>
      </c>
    </row>
    <row r="128" spans="1:908" x14ac:dyDescent="0.8">
      <c r="A128" s="613" t="str">
        <f t="shared" si="80"/>
        <v>ภาระ</v>
      </c>
      <c r="B128" s="618" t="s">
        <v>6183</v>
      </c>
      <c r="C128" s="619" t="s">
        <v>6184</v>
      </c>
      <c r="I128" s="619">
        <v>0</v>
      </c>
      <c r="M128" s="619">
        <v>0</v>
      </c>
      <c r="N128" s="619">
        <v>82500</v>
      </c>
      <c r="P128" s="619">
        <v>128745</v>
      </c>
      <c r="W128" s="619">
        <v>413125.96</v>
      </c>
      <c r="X128" s="619">
        <v>0</v>
      </c>
      <c r="Z128" s="619">
        <v>237107.03</v>
      </c>
      <c r="AG128" s="619">
        <v>67</v>
      </c>
      <c r="AH128" s="619">
        <v>1509250</v>
      </c>
      <c r="AJ128" s="619">
        <v>22199</v>
      </c>
      <c r="AL128" s="619">
        <v>268694</v>
      </c>
      <c r="AO128" s="619">
        <v>55000</v>
      </c>
      <c r="AP128" s="619">
        <v>65047.02</v>
      </c>
      <c r="AR128" s="619">
        <v>44785.22</v>
      </c>
      <c r="AS128" s="619">
        <v>4000</v>
      </c>
      <c r="AT128" s="619">
        <v>13174425.33</v>
      </c>
      <c r="BI128" s="619">
        <v>328050</v>
      </c>
      <c r="BJ128" s="619">
        <v>10530.88</v>
      </c>
      <c r="BU128" s="619">
        <v>0</v>
      </c>
      <c r="BW128" s="619">
        <v>0</v>
      </c>
      <c r="BX128" s="619">
        <v>3150</v>
      </c>
      <c r="BY128" s="619">
        <v>98</v>
      </c>
      <c r="CF128" s="619">
        <v>0</v>
      </c>
      <c r="CJ128" s="619">
        <v>79610</v>
      </c>
      <c r="CU128" s="619">
        <v>158840</v>
      </c>
      <c r="CW128" s="619">
        <v>6450</v>
      </c>
      <c r="DE128" s="619">
        <v>1205900</v>
      </c>
      <c r="DF128" s="619">
        <v>0</v>
      </c>
      <c r="DG128" s="619">
        <v>0</v>
      </c>
      <c r="DH128" s="619">
        <v>23940</v>
      </c>
      <c r="DJ128" s="619">
        <v>192578</v>
      </c>
      <c r="DN128" s="619">
        <v>0</v>
      </c>
      <c r="DP128" s="619">
        <v>0</v>
      </c>
      <c r="DV128" s="619">
        <v>481338</v>
      </c>
      <c r="DZ128" s="619">
        <v>373600</v>
      </c>
      <c r="EA128" s="619">
        <v>0</v>
      </c>
      <c r="EB128" s="619">
        <v>207180</v>
      </c>
      <c r="EE128" s="619">
        <v>100000</v>
      </c>
      <c r="EH128" s="619">
        <v>0</v>
      </c>
      <c r="EJ128" s="619">
        <v>179210.63</v>
      </c>
      <c r="EK128" s="619">
        <v>23720</v>
      </c>
      <c r="EL128" s="619">
        <v>2498</v>
      </c>
      <c r="EM128" s="619">
        <v>79122</v>
      </c>
      <c r="EX128" s="619">
        <v>0</v>
      </c>
      <c r="EY128" s="619">
        <v>444414</v>
      </c>
      <c r="EZ128" s="619">
        <v>0</v>
      </c>
      <c r="FA128" s="619">
        <v>45300</v>
      </c>
      <c r="FB128" s="619">
        <v>0</v>
      </c>
      <c r="FC128" s="619">
        <v>123800</v>
      </c>
      <c r="FD128" s="619">
        <v>0</v>
      </c>
      <c r="FE128" s="619">
        <v>136960</v>
      </c>
      <c r="FG128" s="619">
        <v>307910</v>
      </c>
      <c r="FH128" s="619">
        <v>27050</v>
      </c>
      <c r="FL128" s="619">
        <v>0</v>
      </c>
      <c r="FM128" s="619">
        <v>397211</v>
      </c>
      <c r="FN128" s="619">
        <v>0</v>
      </c>
      <c r="FQ128" s="619">
        <v>405155</v>
      </c>
      <c r="FV128" s="619">
        <v>246000</v>
      </c>
      <c r="GB128" s="619">
        <v>0</v>
      </c>
      <c r="GC128" s="619">
        <v>122715</v>
      </c>
      <c r="GD128" s="619">
        <v>35000</v>
      </c>
      <c r="GF128" s="619">
        <v>115705</v>
      </c>
      <c r="GH128" s="619">
        <v>1489815</v>
      </c>
      <c r="GI128" s="619">
        <v>329404.7</v>
      </c>
      <c r="GK128" s="619">
        <v>32537.89</v>
      </c>
      <c r="GL128" s="619">
        <v>66179.820000000007</v>
      </c>
      <c r="GM128" s="619">
        <v>0</v>
      </c>
      <c r="GN128" s="619">
        <v>16275</v>
      </c>
      <c r="GT128" s="619">
        <v>64500</v>
      </c>
      <c r="HL128" s="619">
        <v>3245.08</v>
      </c>
      <c r="HN128" s="619">
        <v>0</v>
      </c>
      <c r="HP128" s="619">
        <v>69225</v>
      </c>
      <c r="HS128" s="619">
        <v>24500</v>
      </c>
      <c r="HY128" s="619">
        <v>84690</v>
      </c>
      <c r="ID128" s="619">
        <v>133644.78</v>
      </c>
      <c r="IJ128" s="619">
        <v>80133</v>
      </c>
      <c r="IK128" s="619">
        <v>95140</v>
      </c>
      <c r="IL128" s="619">
        <v>0</v>
      </c>
      <c r="IM128" s="619">
        <v>1426.14</v>
      </c>
      <c r="IO128" s="619">
        <v>0</v>
      </c>
      <c r="IP128" s="619">
        <v>165273.15</v>
      </c>
      <c r="IS128" s="619">
        <v>0</v>
      </c>
      <c r="IT128" s="619">
        <v>2194047.23</v>
      </c>
      <c r="IU128" s="619">
        <v>1680.68</v>
      </c>
      <c r="IV128" s="619">
        <v>3639910</v>
      </c>
      <c r="IX128" s="619">
        <v>100000</v>
      </c>
      <c r="IZ128" s="619">
        <v>548861.78</v>
      </c>
      <c r="JA128" s="619">
        <v>15600</v>
      </c>
      <c r="JB128" s="619">
        <v>0</v>
      </c>
      <c r="JE128" s="619">
        <v>80400</v>
      </c>
      <c r="JH128" s="619">
        <v>126224.73</v>
      </c>
      <c r="JN128" s="619">
        <v>596929</v>
      </c>
      <c r="JP128" s="619">
        <v>2</v>
      </c>
      <c r="JR128" s="619">
        <v>42050</v>
      </c>
      <c r="KA128" s="619">
        <v>12000</v>
      </c>
      <c r="KM128" s="619">
        <v>0</v>
      </c>
      <c r="KO128" s="619">
        <v>0</v>
      </c>
      <c r="KP128" s="619">
        <v>7200</v>
      </c>
      <c r="KS128" s="619">
        <v>32224</v>
      </c>
      <c r="KU128" s="619">
        <v>152812</v>
      </c>
      <c r="KY128" s="619">
        <v>236050</v>
      </c>
      <c r="LB128" s="619">
        <v>42600</v>
      </c>
      <c r="LE128" s="619">
        <v>400</v>
      </c>
      <c r="LF128" s="619">
        <v>119200</v>
      </c>
      <c r="LG128" s="619">
        <v>0</v>
      </c>
      <c r="LK128" s="619">
        <v>296400</v>
      </c>
      <c r="LM128" s="619">
        <v>201150</v>
      </c>
      <c r="LO128" s="619">
        <v>126000</v>
      </c>
      <c r="LP128" s="619">
        <v>0</v>
      </c>
      <c r="LW128" s="619">
        <v>91810</v>
      </c>
      <c r="LX128" s="619">
        <v>11760</v>
      </c>
      <c r="LY128" s="619">
        <v>70657.009999999995</v>
      </c>
      <c r="ME128" s="619">
        <v>0</v>
      </c>
      <c r="MF128" s="619">
        <v>1820.02</v>
      </c>
      <c r="MG128" s="619">
        <v>113033.34</v>
      </c>
      <c r="MH128" s="619">
        <v>12000</v>
      </c>
      <c r="MJ128" s="619">
        <v>0</v>
      </c>
      <c r="MK128" s="619">
        <v>0</v>
      </c>
      <c r="ML128" s="619">
        <v>0</v>
      </c>
      <c r="MN128" s="619">
        <v>10000</v>
      </c>
      <c r="MO128" s="619">
        <v>85500</v>
      </c>
      <c r="MP128" s="619">
        <v>1864320</v>
      </c>
      <c r="MQ128" s="619">
        <v>64013.08</v>
      </c>
      <c r="MV128" s="619">
        <v>42300</v>
      </c>
      <c r="MZ128" s="619">
        <v>177830</v>
      </c>
      <c r="NA128" s="619">
        <v>25545</v>
      </c>
      <c r="NC128" s="619">
        <v>0</v>
      </c>
      <c r="ND128" s="619">
        <v>5482</v>
      </c>
      <c r="NE128" s="619">
        <v>48</v>
      </c>
      <c r="NG128" s="619">
        <v>486000</v>
      </c>
      <c r="NK128" s="619">
        <v>108150.2</v>
      </c>
      <c r="NO128" s="619">
        <v>0</v>
      </c>
      <c r="NQ128" s="619">
        <v>112902</v>
      </c>
      <c r="NT128" s="619">
        <v>0</v>
      </c>
      <c r="NU128" s="619">
        <v>30890</v>
      </c>
      <c r="NX128" s="619">
        <v>27037410.43</v>
      </c>
      <c r="OH128" s="619">
        <v>63700</v>
      </c>
      <c r="OK128" s="619">
        <v>0</v>
      </c>
      <c r="OP128" s="619">
        <v>488576</v>
      </c>
      <c r="OQ128" s="619">
        <v>4008294.81</v>
      </c>
      <c r="OR128" s="619">
        <v>0</v>
      </c>
      <c r="OT128" s="619">
        <v>1424842.3</v>
      </c>
      <c r="OV128" s="619">
        <v>0</v>
      </c>
      <c r="OW128" s="619">
        <v>0</v>
      </c>
      <c r="OY128" s="619">
        <v>1382429.69</v>
      </c>
      <c r="OZ128" s="619">
        <v>0</v>
      </c>
      <c r="PA128" s="619">
        <v>0</v>
      </c>
      <c r="PO128" s="619">
        <v>0</v>
      </c>
      <c r="PS128" s="619">
        <v>686983</v>
      </c>
      <c r="QC128" s="619">
        <v>0</v>
      </c>
      <c r="QO128" s="619">
        <v>57000</v>
      </c>
      <c r="QZ128" s="619">
        <v>1061752.5</v>
      </c>
      <c r="RI128" s="619">
        <v>6100</v>
      </c>
      <c r="RO128" s="619">
        <v>0</v>
      </c>
      <c r="RP128" s="619">
        <v>207900</v>
      </c>
      <c r="RR128" s="619">
        <v>71950</v>
      </c>
      <c r="RS128" s="619">
        <v>81448</v>
      </c>
      <c r="RT128" s="619">
        <v>0</v>
      </c>
      <c r="SC128" s="619">
        <v>390970</v>
      </c>
      <c r="SD128" s="619">
        <v>245600</v>
      </c>
      <c r="SE128" s="619">
        <v>304400</v>
      </c>
      <c r="SF128" s="619">
        <v>134300</v>
      </c>
      <c r="SG128" s="619">
        <v>87338.3</v>
      </c>
      <c r="SH128" s="619">
        <v>326000</v>
      </c>
      <c r="SI128" s="619">
        <v>76125</v>
      </c>
      <c r="SJ128" s="619">
        <v>99425</v>
      </c>
      <c r="SK128" s="619">
        <v>89750</v>
      </c>
      <c r="SL128" s="619">
        <v>1339.36</v>
      </c>
      <c r="SM128" s="619">
        <v>0</v>
      </c>
      <c r="SN128" s="619">
        <v>106250</v>
      </c>
      <c r="SO128" s="619">
        <v>33070</v>
      </c>
      <c r="SP128" s="619">
        <v>831768</v>
      </c>
      <c r="SR128" s="619">
        <v>236400</v>
      </c>
      <c r="SS128" s="619">
        <v>415800</v>
      </c>
      <c r="ST128" s="619">
        <v>1418773</v>
      </c>
      <c r="SV128" s="619">
        <v>0</v>
      </c>
      <c r="SW128" s="619">
        <v>116850.4</v>
      </c>
      <c r="SX128" s="619">
        <v>55132.15</v>
      </c>
      <c r="SY128" s="619">
        <v>80749</v>
      </c>
      <c r="SZ128" s="619">
        <v>53135.53</v>
      </c>
      <c r="TA128" s="619">
        <v>53736</v>
      </c>
      <c r="TC128" s="619">
        <v>86300</v>
      </c>
      <c r="TE128" s="619">
        <v>215000</v>
      </c>
      <c r="TF128" s="619">
        <v>52000</v>
      </c>
      <c r="TG128" s="619">
        <v>170000</v>
      </c>
      <c r="TH128" s="619">
        <v>233652.16</v>
      </c>
      <c r="TI128" s="619">
        <v>0</v>
      </c>
      <c r="TK128" s="619">
        <v>23483.61</v>
      </c>
      <c r="TL128" s="619">
        <v>290400</v>
      </c>
      <c r="TM128" s="619">
        <v>33850</v>
      </c>
      <c r="TN128" s="619">
        <v>125115.13</v>
      </c>
      <c r="TO128" s="619">
        <v>10000</v>
      </c>
      <c r="TP128" s="619">
        <v>131796</v>
      </c>
      <c r="TQ128" s="619">
        <v>1766884.41</v>
      </c>
      <c r="TR128" s="619">
        <v>0</v>
      </c>
      <c r="TS128" s="619">
        <v>178175</v>
      </c>
      <c r="TT128" s="619">
        <v>406200</v>
      </c>
      <c r="TU128" s="619">
        <v>896150</v>
      </c>
      <c r="TV128" s="619">
        <v>190650</v>
      </c>
      <c r="TX128" s="619">
        <v>73900</v>
      </c>
      <c r="TY128" s="619">
        <v>0</v>
      </c>
      <c r="TZ128" s="619">
        <v>1811634.65</v>
      </c>
      <c r="UA128" s="619">
        <v>9200</v>
      </c>
      <c r="UC128" s="619">
        <v>901284.38</v>
      </c>
      <c r="UD128" s="619">
        <v>0</v>
      </c>
      <c r="UE128" s="619">
        <v>1190340</v>
      </c>
      <c r="UF128" s="619">
        <v>422020.48</v>
      </c>
      <c r="UH128" s="619">
        <v>184085</v>
      </c>
      <c r="UI128" s="619">
        <v>1544</v>
      </c>
      <c r="UJ128" s="619">
        <v>0</v>
      </c>
      <c r="UK128" s="619">
        <v>624850</v>
      </c>
      <c r="UL128" s="619">
        <v>318354</v>
      </c>
      <c r="UM128" s="619">
        <v>283680</v>
      </c>
      <c r="UN128" s="619">
        <v>321650</v>
      </c>
      <c r="UO128" s="619">
        <v>182850</v>
      </c>
      <c r="UP128" s="619">
        <v>677568.5</v>
      </c>
      <c r="UQ128" s="619">
        <v>1119660.78</v>
      </c>
      <c r="UR128" s="619">
        <v>35194.54</v>
      </c>
      <c r="UT128" s="619">
        <v>230952.48</v>
      </c>
      <c r="UV128" s="619">
        <v>95312.5</v>
      </c>
      <c r="UW128" s="619">
        <v>4864380</v>
      </c>
      <c r="UX128" s="619">
        <v>85833</v>
      </c>
      <c r="UZ128" s="619">
        <v>737388</v>
      </c>
      <c r="VA128" s="619">
        <v>312662</v>
      </c>
      <c r="VB128" s="619">
        <v>55500</v>
      </c>
      <c r="VC128" s="619">
        <v>1076180</v>
      </c>
      <c r="VD128" s="619">
        <v>75490</v>
      </c>
      <c r="VF128" s="619">
        <v>117500</v>
      </c>
      <c r="VG128" s="619">
        <v>289236</v>
      </c>
      <c r="VH128" s="619">
        <v>91000</v>
      </c>
      <c r="VI128" s="619">
        <v>556270</v>
      </c>
      <c r="VL128" s="619">
        <v>426156.56</v>
      </c>
      <c r="VM128" s="619">
        <v>1870298</v>
      </c>
      <c r="VN128" s="619">
        <v>548914.68000000005</v>
      </c>
      <c r="VO128" s="619">
        <v>350175</v>
      </c>
      <c r="VR128" s="619">
        <v>539213</v>
      </c>
      <c r="VV128" s="619">
        <v>1319960.47</v>
      </c>
      <c r="VY128" s="619">
        <v>1345024.88</v>
      </c>
      <c r="WH128" s="619">
        <v>390223</v>
      </c>
      <c r="WI128" s="619">
        <v>223579.26</v>
      </c>
      <c r="WJ128" s="619">
        <v>44820</v>
      </c>
      <c r="WM128" s="619">
        <v>591852</v>
      </c>
      <c r="WN128" s="619">
        <v>27800</v>
      </c>
      <c r="WO128" s="619">
        <v>1587694.06</v>
      </c>
      <c r="WP128" s="619">
        <v>455075.5</v>
      </c>
      <c r="WR128" s="619">
        <v>187278</v>
      </c>
      <c r="WT128" s="619">
        <v>273393</v>
      </c>
      <c r="WU128" s="619">
        <v>768950</v>
      </c>
      <c r="WV128" s="619">
        <v>2224705.7400000002</v>
      </c>
      <c r="WX128" s="619">
        <v>1357060</v>
      </c>
      <c r="WZ128" s="619">
        <v>46235.75</v>
      </c>
      <c r="XD128" s="619">
        <v>150494</v>
      </c>
      <c r="XE128" s="619">
        <v>381330</v>
      </c>
      <c r="XJ128" s="619">
        <v>87467.92</v>
      </c>
      <c r="XM128" s="619">
        <v>135270.41</v>
      </c>
      <c r="XN128" s="619">
        <v>1504.18</v>
      </c>
      <c r="XO128" s="619">
        <v>706103.6</v>
      </c>
      <c r="XP128" s="619">
        <v>185734.45</v>
      </c>
      <c r="XQ128" s="619">
        <v>98060</v>
      </c>
      <c r="XR128" s="619">
        <v>138000</v>
      </c>
      <c r="XS128" s="619">
        <v>948450</v>
      </c>
      <c r="XT128" s="619">
        <v>10000</v>
      </c>
      <c r="XU128" s="619">
        <v>154.56</v>
      </c>
      <c r="XW128" s="619">
        <v>381960</v>
      </c>
      <c r="XZ128" s="619">
        <v>41913.839999999997</v>
      </c>
      <c r="YA128" s="619">
        <v>304030</v>
      </c>
      <c r="YB128" s="619">
        <v>81233.69</v>
      </c>
      <c r="YC128" s="619">
        <v>68550</v>
      </c>
      <c r="YG128" s="619">
        <v>317066</v>
      </c>
      <c r="YI128" s="619">
        <v>310010</v>
      </c>
      <c r="YJ128" s="619">
        <v>0</v>
      </c>
      <c r="YM128" s="619">
        <v>384450</v>
      </c>
      <c r="YN128" s="619">
        <v>69250</v>
      </c>
      <c r="YO128" s="619">
        <v>351010</v>
      </c>
      <c r="YP128" s="619">
        <v>952493</v>
      </c>
      <c r="YQ128" s="619">
        <v>653066</v>
      </c>
      <c r="YR128" s="619">
        <v>534725</v>
      </c>
      <c r="YS128" s="619">
        <v>367400</v>
      </c>
      <c r="YT128" s="619">
        <v>222866.78</v>
      </c>
      <c r="YU128" s="619">
        <v>418330</v>
      </c>
      <c r="YX128" s="619">
        <v>0</v>
      </c>
      <c r="YY128" s="619">
        <v>0</v>
      </c>
      <c r="ZA128" s="619">
        <v>146200</v>
      </c>
      <c r="ZH128" s="619">
        <v>393625</v>
      </c>
      <c r="ZJ128" s="619">
        <v>1365</v>
      </c>
      <c r="ZM128" s="619">
        <v>1651435.5</v>
      </c>
      <c r="ZQ128" s="619">
        <v>0</v>
      </c>
      <c r="ZV128" s="619">
        <v>0</v>
      </c>
      <c r="ZX128" s="619">
        <v>208653.79</v>
      </c>
      <c r="AAC128" s="619">
        <v>66400</v>
      </c>
      <c r="AAG128" s="619">
        <v>0</v>
      </c>
      <c r="AAM128" s="619">
        <v>0</v>
      </c>
      <c r="AAN128" s="619">
        <v>1311612</v>
      </c>
      <c r="AAO128" s="619">
        <v>0</v>
      </c>
      <c r="AAQ128" s="619">
        <v>177655</v>
      </c>
      <c r="AAR128" s="619">
        <v>118843</v>
      </c>
      <c r="AAT128" s="619">
        <v>505202.54</v>
      </c>
      <c r="AAU128" s="619">
        <v>0</v>
      </c>
      <c r="AAV128" s="619">
        <v>0</v>
      </c>
      <c r="AAY128" s="619">
        <v>0</v>
      </c>
      <c r="AAZ128" s="619">
        <v>0</v>
      </c>
      <c r="ABB128" s="619">
        <v>143297.60000000001</v>
      </c>
      <c r="ABC128" s="619">
        <v>0</v>
      </c>
      <c r="ABD128" s="619">
        <v>156130</v>
      </c>
      <c r="ABE128" s="619">
        <v>0</v>
      </c>
      <c r="ABF128" s="619">
        <v>539300</v>
      </c>
      <c r="ABG128" s="619">
        <v>45000</v>
      </c>
      <c r="ABH128" s="619">
        <v>73570</v>
      </c>
      <c r="ABN128" s="619">
        <v>10215.56</v>
      </c>
      <c r="ABP128" s="619">
        <v>290902.24</v>
      </c>
      <c r="ABQ128" s="619">
        <v>205250</v>
      </c>
      <c r="ABV128" s="619">
        <v>285619</v>
      </c>
      <c r="ABZ128" s="619">
        <v>78000</v>
      </c>
      <c r="ACB128" s="619">
        <v>67740</v>
      </c>
      <c r="ACC128" s="619">
        <v>0</v>
      </c>
      <c r="ACD128" s="619">
        <v>0</v>
      </c>
      <c r="ACG128" s="619">
        <v>0</v>
      </c>
      <c r="ACH128" s="619">
        <v>55200</v>
      </c>
      <c r="ACI128" s="619">
        <v>217624</v>
      </c>
      <c r="ACL128" s="619">
        <v>294868</v>
      </c>
      <c r="ACN128" s="619">
        <v>156000</v>
      </c>
      <c r="ACQ128" s="619">
        <v>2484517.1</v>
      </c>
      <c r="ACS128" s="619">
        <v>0</v>
      </c>
      <c r="ACX128" s="619">
        <v>280460</v>
      </c>
      <c r="ACY128" s="619">
        <v>902740</v>
      </c>
      <c r="ADA128" s="619">
        <v>174917.5</v>
      </c>
      <c r="ADH128" s="619">
        <v>396000.02</v>
      </c>
      <c r="ADI128" s="619">
        <v>42087</v>
      </c>
      <c r="ADO128" s="619">
        <v>109550</v>
      </c>
      <c r="ADR128" s="619">
        <v>0</v>
      </c>
      <c r="ADY128" s="619">
        <v>50000</v>
      </c>
      <c r="AEA128" s="619">
        <v>410039.7</v>
      </c>
      <c r="AEB128" s="619">
        <v>469758.46</v>
      </c>
      <c r="AEC128" s="619">
        <v>1500642.5</v>
      </c>
      <c r="AED128" s="619">
        <v>202407.89</v>
      </c>
      <c r="AEN128" s="619">
        <v>1089170</v>
      </c>
      <c r="AEQ128" s="619">
        <v>129605</v>
      </c>
      <c r="AES128" s="619">
        <v>107500</v>
      </c>
      <c r="AEU128" s="619">
        <v>0</v>
      </c>
      <c r="AEV128" s="619">
        <v>19800</v>
      </c>
      <c r="AEX128" s="619">
        <v>10430</v>
      </c>
      <c r="AEY128" s="619">
        <v>213744</v>
      </c>
      <c r="AFA128" s="619">
        <v>65026</v>
      </c>
      <c r="AFC128" s="619">
        <v>200</v>
      </c>
      <c r="AFE128" s="619">
        <v>121139</v>
      </c>
      <c r="AFJ128" s="619">
        <v>373300.2</v>
      </c>
      <c r="AFK128" s="619">
        <v>22100</v>
      </c>
      <c r="AFP128" s="619">
        <v>40175</v>
      </c>
      <c r="AFT128" s="619">
        <v>97800</v>
      </c>
      <c r="AGH128" s="619">
        <v>82080</v>
      </c>
      <c r="AGP128" s="619">
        <v>196445</v>
      </c>
      <c r="AHC128" s="619">
        <v>11606</v>
      </c>
      <c r="AHJ128" s="619">
        <v>118270</v>
      </c>
      <c r="AHN128" s="619">
        <v>0</v>
      </c>
      <c r="AHO128" s="619">
        <v>0</v>
      </c>
      <c r="AHS128" s="613">
        <v>115409</v>
      </c>
      <c r="AHT128" s="619">
        <f t="shared" si="81"/>
        <v>139616207.72</v>
      </c>
      <c r="AHV128" s="627" t="s">
        <v>6273</v>
      </c>
      <c r="AHW128" s="627" t="s">
        <v>6189</v>
      </c>
      <c r="AHX128" s="627" t="s">
        <v>6190</v>
      </c>
    </row>
    <row r="129" spans="1:908" x14ac:dyDescent="0.8">
      <c r="A129" s="613" t="str">
        <f t="shared" si="80"/>
        <v>ภาระ</v>
      </c>
      <c r="B129" s="618" t="s">
        <v>6185</v>
      </c>
      <c r="C129" s="619" t="s">
        <v>6186</v>
      </c>
      <c r="D129" s="619">
        <v>16070</v>
      </c>
      <c r="H129" s="619">
        <v>35900</v>
      </c>
      <c r="M129" s="619">
        <v>111900</v>
      </c>
      <c r="Q129" s="619">
        <v>149673.20000000001</v>
      </c>
      <c r="R129" s="619">
        <v>22030</v>
      </c>
      <c r="T129" s="619">
        <v>0</v>
      </c>
      <c r="V129" s="619">
        <v>2172513</v>
      </c>
      <c r="W129" s="619">
        <v>592364.1</v>
      </c>
      <c r="AD129" s="619">
        <v>705796.45</v>
      </c>
      <c r="AE129" s="619">
        <v>309496.55</v>
      </c>
      <c r="AF129" s="619">
        <v>0</v>
      </c>
      <c r="AG129" s="619">
        <v>0</v>
      </c>
      <c r="AH129" s="619">
        <v>0.2</v>
      </c>
      <c r="AL129" s="619">
        <v>182720</v>
      </c>
      <c r="AM129" s="619">
        <v>8143.88</v>
      </c>
      <c r="AN129" s="619">
        <v>194392.5</v>
      </c>
      <c r="AO129" s="619">
        <v>97244.2</v>
      </c>
      <c r="AP129" s="619">
        <v>2541</v>
      </c>
      <c r="AR129" s="619">
        <v>331276.42</v>
      </c>
      <c r="AT129" s="619">
        <v>1935527.8</v>
      </c>
      <c r="AV129" s="619">
        <v>675375.24</v>
      </c>
      <c r="BI129" s="619">
        <v>242900</v>
      </c>
      <c r="BJ129" s="619">
        <v>5315272.74</v>
      </c>
      <c r="BL129" s="619">
        <v>181150</v>
      </c>
      <c r="BQ129" s="619">
        <v>3861</v>
      </c>
      <c r="BR129" s="619">
        <v>12323</v>
      </c>
      <c r="BS129" s="619">
        <v>0</v>
      </c>
      <c r="BT129" s="619">
        <v>6572.6</v>
      </c>
      <c r="BX129" s="619">
        <v>3817.7</v>
      </c>
      <c r="BY129" s="619">
        <v>0</v>
      </c>
      <c r="DH129" s="619">
        <v>244045</v>
      </c>
      <c r="DJ129" s="619">
        <v>87648</v>
      </c>
      <c r="DK129" s="619">
        <v>9291508.9600000009</v>
      </c>
      <c r="DN129" s="619">
        <v>300</v>
      </c>
      <c r="DO129" s="619">
        <v>479711.67</v>
      </c>
      <c r="DQ129" s="619">
        <v>2025632.84</v>
      </c>
      <c r="DR129" s="619">
        <v>255019</v>
      </c>
      <c r="DS129" s="619">
        <v>244043.77</v>
      </c>
      <c r="DT129" s="619">
        <v>0</v>
      </c>
      <c r="DV129" s="619">
        <v>1751969</v>
      </c>
      <c r="DZ129" s="619">
        <v>31187</v>
      </c>
      <c r="EA129" s="619">
        <v>0</v>
      </c>
      <c r="EB129" s="619">
        <v>85741.89</v>
      </c>
      <c r="EF129" s="619">
        <v>1234679.29</v>
      </c>
      <c r="EJ129" s="619">
        <v>267954</v>
      </c>
      <c r="EK129" s="619">
        <v>655831</v>
      </c>
      <c r="EL129" s="619">
        <v>1135318</v>
      </c>
      <c r="EM129" s="619">
        <v>307616</v>
      </c>
      <c r="EN129" s="619">
        <v>1047054</v>
      </c>
      <c r="EP129" s="619">
        <v>84700</v>
      </c>
      <c r="ER129" s="619">
        <v>77042.2</v>
      </c>
      <c r="EU129" s="619">
        <v>268371.14</v>
      </c>
      <c r="EW129" s="619">
        <v>3155786.8</v>
      </c>
      <c r="FD129" s="619">
        <v>32500</v>
      </c>
      <c r="FE129" s="619">
        <v>1104674</v>
      </c>
      <c r="FF129" s="619">
        <v>118096.43</v>
      </c>
      <c r="FH129" s="619">
        <v>430465</v>
      </c>
      <c r="FL129" s="619">
        <v>175990</v>
      </c>
      <c r="FO129" s="619">
        <v>0</v>
      </c>
      <c r="FP129" s="619">
        <v>0</v>
      </c>
      <c r="FR129" s="619">
        <v>90000</v>
      </c>
      <c r="FV129" s="619">
        <v>0</v>
      </c>
      <c r="FW129" s="619">
        <v>12000</v>
      </c>
      <c r="FX129" s="619">
        <v>476050</v>
      </c>
      <c r="FZ129" s="619">
        <v>52605.53</v>
      </c>
      <c r="GB129" s="619">
        <v>476615</v>
      </c>
      <c r="GC129" s="619">
        <v>123335</v>
      </c>
      <c r="GD129" s="619">
        <v>456114.8</v>
      </c>
      <c r="GE129" s="619">
        <v>2101833.04</v>
      </c>
      <c r="GF129" s="619">
        <v>15600</v>
      </c>
      <c r="GG129" s="619">
        <v>22500</v>
      </c>
      <c r="GH129" s="619">
        <v>384540</v>
      </c>
      <c r="GK129" s="619">
        <v>5530.81</v>
      </c>
      <c r="GL129" s="619">
        <v>180214</v>
      </c>
      <c r="GP129" s="619">
        <v>634704.79</v>
      </c>
      <c r="GQ129" s="619">
        <v>30280.3</v>
      </c>
      <c r="HA129" s="619">
        <v>322732.15999999997</v>
      </c>
      <c r="HO129" s="619">
        <v>298761.8</v>
      </c>
      <c r="HP129" s="619">
        <v>530994.1</v>
      </c>
      <c r="HS129" s="619">
        <v>157076.70000000001</v>
      </c>
      <c r="IB129" s="619">
        <v>565373</v>
      </c>
      <c r="IG129" s="619">
        <v>277738.87</v>
      </c>
      <c r="IJ129" s="619">
        <v>776160.7</v>
      </c>
      <c r="IK129" s="619">
        <v>900</v>
      </c>
      <c r="IL129" s="619">
        <v>550628.17000000004</v>
      </c>
      <c r="IN129" s="619">
        <v>410636.82</v>
      </c>
      <c r="IP129" s="619">
        <v>172360.98</v>
      </c>
      <c r="IQ129" s="619">
        <v>348920</v>
      </c>
      <c r="IR129" s="619">
        <v>180140</v>
      </c>
      <c r="IT129" s="619">
        <v>4223850</v>
      </c>
      <c r="IU129" s="619">
        <v>160000</v>
      </c>
      <c r="IW129" s="619">
        <v>0</v>
      </c>
      <c r="IX129" s="619">
        <v>613471.04</v>
      </c>
      <c r="JA129" s="619">
        <v>148409</v>
      </c>
      <c r="JB129" s="619">
        <v>0</v>
      </c>
      <c r="JC129" s="619">
        <v>297967.15000000002</v>
      </c>
      <c r="JD129" s="619">
        <v>0</v>
      </c>
      <c r="JG129" s="619">
        <v>228500.4</v>
      </c>
      <c r="JH129" s="619">
        <v>201599</v>
      </c>
      <c r="JK129" s="619">
        <v>60051.199999999997</v>
      </c>
      <c r="JM129" s="619">
        <v>0</v>
      </c>
      <c r="JN129" s="619">
        <v>416226</v>
      </c>
      <c r="JO129" s="619">
        <v>1643037.27</v>
      </c>
      <c r="JP129" s="619">
        <v>303784.82</v>
      </c>
      <c r="JR129" s="619">
        <v>435055.8</v>
      </c>
      <c r="JY129" s="619">
        <v>0</v>
      </c>
      <c r="KE129" s="619">
        <v>46350</v>
      </c>
      <c r="KF129" s="619">
        <v>0</v>
      </c>
      <c r="KR129" s="619">
        <v>0</v>
      </c>
      <c r="KW129" s="619">
        <v>72300</v>
      </c>
      <c r="KZ129" s="619">
        <v>173636.5</v>
      </c>
      <c r="LB129" s="619">
        <v>81000</v>
      </c>
      <c r="LL129" s="619">
        <v>199000</v>
      </c>
      <c r="LM129" s="619">
        <v>84490</v>
      </c>
      <c r="LO129" s="619">
        <v>21223.3</v>
      </c>
      <c r="LP129" s="619">
        <v>-23540</v>
      </c>
      <c r="LU129" s="619">
        <v>294300</v>
      </c>
      <c r="LW129" s="619">
        <v>0</v>
      </c>
      <c r="LX129" s="619">
        <v>0</v>
      </c>
      <c r="LY129" s="619">
        <v>887782</v>
      </c>
      <c r="MB129" s="619">
        <v>27330</v>
      </c>
      <c r="ME129" s="619">
        <v>0</v>
      </c>
      <c r="MF129" s="619">
        <v>0</v>
      </c>
      <c r="MJ129" s="619">
        <v>165000</v>
      </c>
      <c r="MP129" s="619">
        <v>6600</v>
      </c>
      <c r="NB129" s="619">
        <v>200000</v>
      </c>
      <c r="ND129" s="619">
        <v>247950.02</v>
      </c>
      <c r="NE129" s="619">
        <v>1588760</v>
      </c>
      <c r="NN129" s="619">
        <v>122331.79</v>
      </c>
      <c r="NW129" s="619">
        <v>83820</v>
      </c>
      <c r="NX129" s="619">
        <v>4041883.52</v>
      </c>
      <c r="NY129" s="619">
        <v>381718</v>
      </c>
      <c r="OC129" s="619">
        <v>521283</v>
      </c>
      <c r="OL129" s="619">
        <v>100000</v>
      </c>
      <c r="OT129" s="619">
        <v>0</v>
      </c>
      <c r="OV129" s="619">
        <v>0</v>
      </c>
      <c r="OW129" s="619">
        <v>0</v>
      </c>
      <c r="OX129" s="619">
        <v>0</v>
      </c>
      <c r="PA129" s="619">
        <v>0</v>
      </c>
      <c r="PB129" s="619">
        <v>9089556.5</v>
      </c>
      <c r="PC129" s="619">
        <v>57819.4</v>
      </c>
      <c r="PH129" s="619">
        <v>654410</v>
      </c>
      <c r="PJ129" s="619">
        <v>0</v>
      </c>
      <c r="PL129" s="619">
        <v>0</v>
      </c>
      <c r="PM129" s="619">
        <v>140194</v>
      </c>
      <c r="PO129" s="619">
        <v>10800</v>
      </c>
      <c r="PQ129" s="619">
        <v>171040</v>
      </c>
      <c r="QA129" s="619">
        <v>13400</v>
      </c>
      <c r="QE129" s="619">
        <v>419412.35</v>
      </c>
      <c r="QG129" s="619">
        <v>349200</v>
      </c>
      <c r="QO129" s="619">
        <v>13395</v>
      </c>
      <c r="QQ129" s="619">
        <v>259661.83</v>
      </c>
      <c r="QT129" s="619">
        <v>300845</v>
      </c>
      <c r="QZ129" s="619">
        <v>25800</v>
      </c>
      <c r="RB129" s="619">
        <v>146170</v>
      </c>
      <c r="RD129" s="619">
        <v>19300</v>
      </c>
      <c r="RF129" s="619">
        <v>177680</v>
      </c>
      <c r="RG129" s="619">
        <v>170154</v>
      </c>
      <c r="RH129" s="619">
        <v>1831795.8</v>
      </c>
      <c r="RI129" s="619">
        <v>0</v>
      </c>
      <c r="RJ129" s="619">
        <v>101285</v>
      </c>
      <c r="RK129" s="619">
        <v>193950</v>
      </c>
      <c r="RL129" s="619">
        <v>495640</v>
      </c>
      <c r="RN129" s="619">
        <v>0</v>
      </c>
      <c r="RO129" s="619">
        <v>24175</v>
      </c>
      <c r="RP129" s="619">
        <v>432513</v>
      </c>
      <c r="RQ129" s="619">
        <v>0</v>
      </c>
      <c r="RR129" s="619">
        <v>271079</v>
      </c>
      <c r="RS129" s="619">
        <v>6550</v>
      </c>
      <c r="RU129" s="619">
        <v>43900</v>
      </c>
      <c r="RW129" s="619">
        <v>66973</v>
      </c>
      <c r="RY129" s="619">
        <v>20250</v>
      </c>
      <c r="SA129" s="619">
        <v>0</v>
      </c>
      <c r="SD129" s="619">
        <v>101230</v>
      </c>
      <c r="SE129" s="619">
        <v>16964</v>
      </c>
      <c r="SF129" s="619">
        <v>47000</v>
      </c>
      <c r="SG129" s="619">
        <v>96830.6</v>
      </c>
      <c r="SH129" s="619">
        <v>34575</v>
      </c>
      <c r="SI129" s="619">
        <v>839100</v>
      </c>
      <c r="SK129" s="619">
        <v>13200</v>
      </c>
      <c r="SL129" s="619">
        <v>51000</v>
      </c>
      <c r="SO129" s="619">
        <v>762273.74</v>
      </c>
      <c r="SP129" s="619">
        <v>76650</v>
      </c>
      <c r="SQ129" s="619">
        <v>1589142.97</v>
      </c>
      <c r="SS129" s="619">
        <v>217019.06</v>
      </c>
      <c r="ST129" s="619">
        <v>167325</v>
      </c>
      <c r="SX129" s="619">
        <v>67059.61</v>
      </c>
      <c r="SY129" s="619">
        <v>412880.34</v>
      </c>
      <c r="TC129" s="619">
        <v>169370</v>
      </c>
      <c r="TE129" s="619">
        <v>542000</v>
      </c>
      <c r="TH129" s="619">
        <v>302908</v>
      </c>
      <c r="TK129" s="619">
        <v>87119.96</v>
      </c>
      <c r="TM129" s="619">
        <v>0</v>
      </c>
      <c r="TO129" s="619">
        <v>0</v>
      </c>
      <c r="TQ129" s="619">
        <v>719888.55</v>
      </c>
      <c r="TX129" s="619">
        <v>45550</v>
      </c>
      <c r="UB129" s="619">
        <v>370500</v>
      </c>
      <c r="UC129" s="619">
        <v>100000</v>
      </c>
      <c r="UH129" s="619">
        <v>223000</v>
      </c>
      <c r="UK129" s="619">
        <v>286700</v>
      </c>
      <c r="UL129" s="619">
        <v>39800</v>
      </c>
      <c r="UO129" s="619">
        <v>9000</v>
      </c>
      <c r="UP129" s="619">
        <v>420829.9</v>
      </c>
      <c r="UQ129" s="619">
        <v>14917966.17</v>
      </c>
      <c r="UT129" s="619">
        <v>724830</v>
      </c>
      <c r="UV129" s="619">
        <v>276802.2</v>
      </c>
      <c r="UW129" s="619">
        <v>1846595.1</v>
      </c>
      <c r="UX129" s="619">
        <v>19467</v>
      </c>
      <c r="UZ129" s="619">
        <v>352936.92</v>
      </c>
      <c r="VA129" s="619">
        <v>324440</v>
      </c>
      <c r="VD129" s="619">
        <v>166934.59</v>
      </c>
      <c r="VG129" s="619">
        <v>241581</v>
      </c>
      <c r="VH129" s="619">
        <v>312499.34999999998</v>
      </c>
      <c r="VI129" s="619">
        <v>76800</v>
      </c>
      <c r="VJ129" s="619">
        <v>325103.56</v>
      </c>
      <c r="VK129" s="619">
        <v>9120</v>
      </c>
      <c r="VL129" s="619">
        <v>1282493.94</v>
      </c>
      <c r="VM129" s="619">
        <v>417120</v>
      </c>
      <c r="VN129" s="619">
        <v>72547</v>
      </c>
      <c r="VP129" s="619">
        <v>0</v>
      </c>
      <c r="VR129" s="619">
        <v>787336.84</v>
      </c>
      <c r="VS129" s="619">
        <v>0</v>
      </c>
      <c r="VT129" s="619">
        <v>29570</v>
      </c>
      <c r="VU129" s="619">
        <v>147690</v>
      </c>
      <c r="VW129" s="619">
        <v>880000</v>
      </c>
      <c r="VY129" s="619">
        <v>34420</v>
      </c>
      <c r="WC129" s="619">
        <v>326500</v>
      </c>
      <c r="WD129" s="619">
        <v>767010.05</v>
      </c>
      <c r="WG129" s="619">
        <v>254816</v>
      </c>
      <c r="WI129" s="619">
        <v>645656.1</v>
      </c>
      <c r="WJ129" s="619">
        <v>507641</v>
      </c>
      <c r="WK129" s="619">
        <v>300250</v>
      </c>
      <c r="WL129" s="619">
        <v>0</v>
      </c>
      <c r="WM129" s="619">
        <v>0</v>
      </c>
      <c r="WN129" s="619">
        <v>185975</v>
      </c>
      <c r="WO129" s="619">
        <v>165000</v>
      </c>
      <c r="WP129" s="619">
        <v>1616010.2</v>
      </c>
      <c r="WQ129" s="619">
        <v>460555</v>
      </c>
      <c r="WS129" s="619">
        <v>0</v>
      </c>
      <c r="WT129" s="619">
        <v>113900</v>
      </c>
      <c r="WU129" s="619">
        <v>330000</v>
      </c>
      <c r="WV129" s="619">
        <v>57200</v>
      </c>
      <c r="WX129" s="619">
        <v>427291.1</v>
      </c>
      <c r="WZ129" s="619">
        <v>242239.23</v>
      </c>
      <c r="XC129" s="619">
        <v>1223192</v>
      </c>
      <c r="XE129" s="619">
        <v>770990.05</v>
      </c>
      <c r="XG129" s="619">
        <v>0</v>
      </c>
      <c r="XH129" s="619">
        <v>33125</v>
      </c>
      <c r="XI129" s="619">
        <v>0</v>
      </c>
      <c r="XJ129" s="619">
        <v>829662.6</v>
      </c>
      <c r="XK129" s="619">
        <v>212503</v>
      </c>
      <c r="XL129" s="619">
        <v>613048</v>
      </c>
      <c r="XM129" s="619">
        <v>311769</v>
      </c>
      <c r="XN129" s="619">
        <v>9000</v>
      </c>
      <c r="XO129" s="619">
        <v>36090</v>
      </c>
      <c r="XP129" s="619">
        <v>536866</v>
      </c>
      <c r="XQ129" s="619">
        <v>163636</v>
      </c>
      <c r="XR129" s="619">
        <v>157055</v>
      </c>
      <c r="XS129" s="619">
        <v>1099472.74</v>
      </c>
      <c r="XT129" s="619">
        <v>762195</v>
      </c>
      <c r="XU129" s="619">
        <v>59669</v>
      </c>
      <c r="XV129" s="619">
        <v>120223</v>
      </c>
      <c r="XW129" s="619">
        <v>311860</v>
      </c>
      <c r="XX129" s="619">
        <v>467756</v>
      </c>
      <c r="XY129" s="619">
        <v>336935</v>
      </c>
      <c r="XZ129" s="619">
        <v>118877</v>
      </c>
      <c r="YA129" s="619">
        <v>215679</v>
      </c>
      <c r="YB129" s="619">
        <v>351438.59</v>
      </c>
      <c r="YC129" s="619">
        <v>276342</v>
      </c>
      <c r="YD129" s="619">
        <v>917837.04</v>
      </c>
      <c r="YE129" s="619">
        <v>387339</v>
      </c>
      <c r="YF129" s="619">
        <v>787325</v>
      </c>
      <c r="YI129" s="619">
        <v>0</v>
      </c>
      <c r="YJ129" s="619">
        <v>327101</v>
      </c>
      <c r="YN129" s="619">
        <v>131450</v>
      </c>
      <c r="YO129" s="619">
        <v>0</v>
      </c>
      <c r="YP129" s="619">
        <v>149285</v>
      </c>
      <c r="YQ129" s="619">
        <v>154511</v>
      </c>
      <c r="YR129" s="619">
        <v>0</v>
      </c>
      <c r="YS129" s="619">
        <v>20250</v>
      </c>
      <c r="YT129" s="619">
        <v>320915.24</v>
      </c>
      <c r="YV129" s="619">
        <v>107525</v>
      </c>
      <c r="ZA129" s="619">
        <v>70400</v>
      </c>
      <c r="ZG129" s="619">
        <v>0</v>
      </c>
      <c r="ZJ129" s="619">
        <v>15040</v>
      </c>
      <c r="ZM129" s="619">
        <v>70255</v>
      </c>
      <c r="ZN129" s="619">
        <v>74250</v>
      </c>
      <c r="ZO129" s="619">
        <v>107310</v>
      </c>
      <c r="ZQ129" s="619">
        <v>0</v>
      </c>
      <c r="ZS129" s="619">
        <v>260115</v>
      </c>
      <c r="ZT129" s="619">
        <v>85410</v>
      </c>
      <c r="ZU129" s="619">
        <v>110430</v>
      </c>
      <c r="ZV129" s="619">
        <v>2343526.9700000002</v>
      </c>
      <c r="ZX129" s="619">
        <v>604143.80000000005</v>
      </c>
      <c r="AAA129" s="619">
        <v>0</v>
      </c>
      <c r="AAG129" s="619">
        <v>0</v>
      </c>
      <c r="AAP129" s="619">
        <v>1180250</v>
      </c>
      <c r="AAS129" s="619">
        <v>100000</v>
      </c>
      <c r="ABD129" s="619">
        <v>22116.49</v>
      </c>
      <c r="ABN129" s="619">
        <v>30100</v>
      </c>
      <c r="ABP129" s="619">
        <v>165000</v>
      </c>
      <c r="ACA129" s="619">
        <v>126800</v>
      </c>
      <c r="ACH129" s="619">
        <v>131500</v>
      </c>
      <c r="ACI129" s="619">
        <v>104001</v>
      </c>
      <c r="ACJ129" s="619">
        <v>2669625.41</v>
      </c>
      <c r="ACW129" s="619">
        <v>936000</v>
      </c>
      <c r="ADC129" s="619">
        <v>0</v>
      </c>
      <c r="ADD129" s="619">
        <v>450000</v>
      </c>
      <c r="ADE129" s="619">
        <v>0</v>
      </c>
      <c r="ADH129" s="619">
        <v>402505</v>
      </c>
      <c r="ADJ129" s="619">
        <v>0</v>
      </c>
      <c r="ADL129" s="619">
        <v>2421912.21</v>
      </c>
      <c r="ADM129" s="619">
        <v>1080809.18</v>
      </c>
      <c r="ADN129" s="619">
        <v>40859</v>
      </c>
      <c r="ADO129" s="619">
        <v>269250</v>
      </c>
      <c r="ADP129" s="619">
        <v>896909.7</v>
      </c>
      <c r="ADQ129" s="619">
        <v>786218.01</v>
      </c>
      <c r="ADR129" s="619">
        <v>778910.18</v>
      </c>
      <c r="ADS129" s="619">
        <v>0</v>
      </c>
      <c r="ADT129" s="619">
        <v>893854</v>
      </c>
      <c r="AED129" s="619">
        <v>481346</v>
      </c>
      <c r="AEF129" s="619">
        <v>497465.65</v>
      </c>
      <c r="AEH129" s="619">
        <v>639469.81000000006</v>
      </c>
      <c r="AEL129" s="619">
        <v>11334.21</v>
      </c>
      <c r="AEM129" s="619">
        <v>0</v>
      </c>
      <c r="AEP129" s="619">
        <v>2000</v>
      </c>
      <c r="AEU129" s="619">
        <v>1967833.11</v>
      </c>
      <c r="AEV129" s="619">
        <v>188300</v>
      </c>
      <c r="AEW129" s="619">
        <v>391860</v>
      </c>
      <c r="AEX129" s="619">
        <v>326129.81</v>
      </c>
      <c r="AEZ129" s="619">
        <v>300000</v>
      </c>
      <c r="AFB129" s="619">
        <v>311536.02</v>
      </c>
      <c r="AFC129" s="619">
        <v>379680</v>
      </c>
      <c r="AFG129" s="619">
        <v>298296.53000000003</v>
      </c>
      <c r="AFH129" s="619">
        <v>93800</v>
      </c>
      <c r="AFJ129" s="619">
        <v>123396.23</v>
      </c>
      <c r="AFN129" s="619">
        <v>1052619.5</v>
      </c>
      <c r="AFO129" s="619">
        <v>316055</v>
      </c>
      <c r="AFP129" s="619">
        <v>2588061.61</v>
      </c>
      <c r="AGE129" s="619">
        <v>300837.84999999998</v>
      </c>
      <c r="AGI129" s="619">
        <v>262030</v>
      </c>
      <c r="AGJ129" s="619">
        <v>0</v>
      </c>
      <c r="AGK129" s="619">
        <v>0</v>
      </c>
      <c r="AGM129" s="619">
        <v>0</v>
      </c>
      <c r="AGN129" s="619">
        <v>0.08</v>
      </c>
      <c r="AGP129" s="619">
        <v>0</v>
      </c>
      <c r="AGQ129" s="619">
        <v>0</v>
      </c>
      <c r="AGV129" s="619">
        <v>1196182.25</v>
      </c>
      <c r="AGW129" s="619">
        <v>337367</v>
      </c>
      <c r="AGX129" s="619">
        <v>421815.76</v>
      </c>
      <c r="AHD129" s="619">
        <v>22040</v>
      </c>
      <c r="AHK129" s="619">
        <v>37904.35</v>
      </c>
      <c r="AHL129" s="619">
        <v>0</v>
      </c>
      <c r="AHO129" s="619">
        <v>288756.08</v>
      </c>
      <c r="AHS129" s="613">
        <v>38363.300000000003</v>
      </c>
      <c r="AHT129" s="619">
        <f t="shared" si="81"/>
        <v>160996329.27000004</v>
      </c>
      <c r="AHV129" s="627" t="s">
        <v>6273</v>
      </c>
      <c r="AHW129" s="627" t="s">
        <v>6191</v>
      </c>
      <c r="AHX129" s="627" t="s">
        <v>6192</v>
      </c>
    </row>
    <row r="130" spans="1:908" x14ac:dyDescent="0.8">
      <c r="A130" s="613" t="str">
        <f t="shared" si="80"/>
        <v>ภาระ</v>
      </c>
      <c r="B130" s="618" t="s">
        <v>6187</v>
      </c>
      <c r="C130" s="619" t="s">
        <v>6188</v>
      </c>
      <c r="D130" s="619">
        <v>736809.46</v>
      </c>
      <c r="E130" s="619">
        <v>453869.39</v>
      </c>
      <c r="H130" s="619">
        <v>3581070.88</v>
      </c>
      <c r="I130" s="619">
        <v>0</v>
      </c>
      <c r="J130" s="619">
        <v>35833102.350000001</v>
      </c>
      <c r="K130" s="619">
        <v>1540823.62</v>
      </c>
      <c r="L130" s="619">
        <v>9002.4500000000007</v>
      </c>
      <c r="M130" s="619">
        <v>0</v>
      </c>
      <c r="O130" s="619">
        <v>27024.31</v>
      </c>
      <c r="P130" s="619">
        <v>33396093.18</v>
      </c>
      <c r="Q130" s="619">
        <v>0</v>
      </c>
      <c r="R130" s="619">
        <v>8986.39</v>
      </c>
      <c r="S130" s="619">
        <v>0</v>
      </c>
      <c r="W130" s="619">
        <v>10437.81</v>
      </c>
      <c r="X130" s="619">
        <v>0</v>
      </c>
      <c r="Y130" s="619">
        <v>0</v>
      </c>
      <c r="Z130" s="619">
        <v>453557.43</v>
      </c>
      <c r="AB130" s="619">
        <v>0</v>
      </c>
      <c r="AC130" s="619">
        <v>0</v>
      </c>
      <c r="AD130" s="619">
        <v>190220.68</v>
      </c>
      <c r="AE130" s="619">
        <v>1360266.94</v>
      </c>
      <c r="AF130" s="619">
        <v>130965.7</v>
      </c>
      <c r="AG130" s="619">
        <v>131453.41</v>
      </c>
      <c r="AN130" s="619">
        <v>27412694.16</v>
      </c>
      <c r="AO130" s="619">
        <v>7121.12</v>
      </c>
      <c r="AU130" s="619">
        <v>0</v>
      </c>
      <c r="AX130" s="619">
        <v>0</v>
      </c>
      <c r="AZ130" s="619">
        <v>0</v>
      </c>
      <c r="BA130" s="619">
        <v>56107.38</v>
      </c>
      <c r="BB130" s="619">
        <v>1476.14</v>
      </c>
      <c r="BF130" s="619">
        <v>1679687.56</v>
      </c>
      <c r="BG130" s="619">
        <v>184.12</v>
      </c>
      <c r="BI130" s="619">
        <v>17453.75</v>
      </c>
      <c r="BJ130" s="619">
        <v>525519.31999999995</v>
      </c>
      <c r="BK130" s="619">
        <v>8306.84</v>
      </c>
      <c r="BM130" s="619">
        <v>49415.9</v>
      </c>
      <c r="BN130" s="619">
        <v>77122.38</v>
      </c>
      <c r="BO130" s="619">
        <v>0</v>
      </c>
      <c r="BR130" s="619">
        <v>15199.8</v>
      </c>
      <c r="BS130" s="619">
        <v>59213.48</v>
      </c>
      <c r="BT130" s="619">
        <v>0</v>
      </c>
      <c r="BU130" s="619">
        <v>5586.41</v>
      </c>
      <c r="BW130" s="619">
        <v>263.63</v>
      </c>
      <c r="BX130" s="619">
        <v>5490.13</v>
      </c>
      <c r="BY130" s="619">
        <v>0</v>
      </c>
      <c r="BZ130" s="619">
        <v>0</v>
      </c>
      <c r="CG130" s="619">
        <v>0</v>
      </c>
      <c r="CH130" s="619">
        <v>28455.49</v>
      </c>
      <c r="CI130" s="619">
        <v>81269.69</v>
      </c>
      <c r="CJ130" s="619">
        <v>40617.46</v>
      </c>
      <c r="CK130" s="619">
        <v>165967.10999999999</v>
      </c>
      <c r="CL130" s="619">
        <v>452649.18</v>
      </c>
      <c r="CM130" s="619">
        <v>385878.08</v>
      </c>
      <c r="CN130" s="619">
        <v>0</v>
      </c>
      <c r="CO130" s="619">
        <v>0</v>
      </c>
      <c r="CP130" s="619">
        <v>92292.04</v>
      </c>
      <c r="CQ130" s="619">
        <v>4074.58</v>
      </c>
      <c r="CR130" s="619">
        <v>0</v>
      </c>
      <c r="CS130" s="619">
        <v>18196.919999999998</v>
      </c>
      <c r="CV130" s="619">
        <v>47102.63</v>
      </c>
      <c r="CW130" s="619">
        <v>303484.42</v>
      </c>
      <c r="CX130" s="619">
        <v>71404.92</v>
      </c>
      <c r="CY130" s="619">
        <v>149486.06</v>
      </c>
      <c r="CZ130" s="619">
        <v>59991.49</v>
      </c>
      <c r="DA130" s="619">
        <v>3144.82</v>
      </c>
      <c r="DB130" s="619">
        <v>0</v>
      </c>
      <c r="DC130" s="619">
        <v>5016463.91</v>
      </c>
      <c r="DD130" s="619">
        <v>0</v>
      </c>
      <c r="DG130" s="619">
        <v>0</v>
      </c>
      <c r="DH130" s="619">
        <v>14580967.1</v>
      </c>
      <c r="DI130" s="619">
        <v>0</v>
      </c>
      <c r="DJ130" s="619">
        <v>2224345.4500000002</v>
      </c>
      <c r="DK130" s="619">
        <v>0</v>
      </c>
      <c r="DL130" s="619">
        <v>37628.11</v>
      </c>
      <c r="DM130" s="619">
        <v>128900.89</v>
      </c>
      <c r="DN130" s="619">
        <v>85309.66</v>
      </c>
      <c r="DO130" s="619">
        <v>56807.91</v>
      </c>
      <c r="DP130" s="619">
        <v>14734.76</v>
      </c>
      <c r="DR130" s="619">
        <v>20694.09</v>
      </c>
      <c r="DS130" s="619">
        <v>24458.29</v>
      </c>
      <c r="DX130" s="619">
        <v>450316.79999999999</v>
      </c>
      <c r="EA130" s="619">
        <v>30618.33</v>
      </c>
      <c r="EC130" s="619">
        <v>273594.15000000002</v>
      </c>
      <c r="ED130" s="619">
        <v>50223.34</v>
      </c>
      <c r="EE130" s="619">
        <v>5747.22</v>
      </c>
      <c r="EF130" s="619">
        <v>18824.61</v>
      </c>
      <c r="EG130" s="619">
        <v>119910.97</v>
      </c>
      <c r="EI130" s="619">
        <v>1982.2</v>
      </c>
      <c r="EJ130" s="619">
        <v>25048.86</v>
      </c>
      <c r="EK130" s="619">
        <v>160787.85999999999</v>
      </c>
      <c r="EL130" s="619">
        <v>155448.67000000001</v>
      </c>
      <c r="EM130" s="619">
        <v>172633.48</v>
      </c>
      <c r="EO130" s="619">
        <v>0</v>
      </c>
      <c r="EQ130" s="619">
        <v>313402.74</v>
      </c>
      <c r="ER130" s="619">
        <v>12573.28</v>
      </c>
      <c r="ES130" s="619">
        <v>561072.94999999995</v>
      </c>
      <c r="ET130" s="619">
        <v>733.8</v>
      </c>
      <c r="EV130" s="619">
        <v>57111.68</v>
      </c>
      <c r="EW130" s="619">
        <v>0</v>
      </c>
      <c r="EX130" s="619">
        <v>21148.5</v>
      </c>
      <c r="EY130" s="619">
        <v>2957.22</v>
      </c>
      <c r="EZ130" s="619">
        <v>47683.67</v>
      </c>
      <c r="FA130" s="619">
        <v>62233.98</v>
      </c>
      <c r="FB130" s="619">
        <v>120923.66</v>
      </c>
      <c r="FC130" s="619">
        <v>43959.37</v>
      </c>
      <c r="FD130" s="619">
        <v>17931.61</v>
      </c>
      <c r="FE130" s="619">
        <v>0</v>
      </c>
      <c r="FF130" s="619">
        <v>69811.149999999994</v>
      </c>
      <c r="FH130" s="619">
        <v>0</v>
      </c>
      <c r="FQ130" s="619">
        <v>36384.9</v>
      </c>
      <c r="FR130" s="619">
        <v>167244.82999999999</v>
      </c>
      <c r="FS130" s="619">
        <v>222224.61</v>
      </c>
      <c r="FT130" s="619">
        <v>21153.71</v>
      </c>
      <c r="FV130" s="619">
        <v>35482.160000000003</v>
      </c>
      <c r="FW130" s="619">
        <v>11698.38</v>
      </c>
      <c r="FX130" s="619">
        <v>59831.71</v>
      </c>
      <c r="FY130" s="619">
        <v>73682.679999999993</v>
      </c>
      <c r="GA130" s="619">
        <v>14848.85</v>
      </c>
      <c r="GB130" s="619">
        <v>75283.27</v>
      </c>
      <c r="GC130" s="619">
        <v>1927.99</v>
      </c>
      <c r="GE130" s="619">
        <v>110138.18</v>
      </c>
      <c r="GF130" s="619">
        <v>9766.84</v>
      </c>
      <c r="GG130" s="619">
        <v>55516.95</v>
      </c>
      <c r="GI130" s="619">
        <v>24557.94</v>
      </c>
      <c r="GJ130" s="619">
        <v>3193.44</v>
      </c>
      <c r="GK130" s="619">
        <v>62259.46</v>
      </c>
      <c r="GO130" s="619">
        <v>0</v>
      </c>
      <c r="GU130" s="619">
        <v>0</v>
      </c>
      <c r="GZ130" s="619">
        <v>6321.94</v>
      </c>
      <c r="HF130" s="619">
        <v>30819.22</v>
      </c>
      <c r="HQ130" s="619">
        <v>44723.56</v>
      </c>
      <c r="HS130" s="619">
        <v>204829.32</v>
      </c>
      <c r="HW130" s="619">
        <v>4150.03</v>
      </c>
      <c r="HZ130" s="619">
        <v>0</v>
      </c>
      <c r="IE130" s="619">
        <v>0</v>
      </c>
      <c r="IH130" s="619">
        <v>82.98</v>
      </c>
      <c r="IJ130" s="619">
        <v>189736.54</v>
      </c>
      <c r="IK130" s="619">
        <v>15005.43</v>
      </c>
      <c r="IL130" s="619">
        <v>1109.8599999999999</v>
      </c>
      <c r="IO130" s="619">
        <v>3515.5</v>
      </c>
      <c r="IQ130" s="619">
        <v>4926.1000000000004</v>
      </c>
      <c r="IR130" s="619">
        <v>98056.94</v>
      </c>
      <c r="IT130" s="619">
        <v>41149.629999999997</v>
      </c>
      <c r="IU130" s="619">
        <v>736648.84</v>
      </c>
      <c r="JB130" s="619">
        <v>3742.69</v>
      </c>
      <c r="JD130" s="619">
        <v>37203.730000000003</v>
      </c>
      <c r="JG130" s="619">
        <v>26426.560000000001</v>
      </c>
      <c r="JH130" s="619">
        <v>280699.55</v>
      </c>
      <c r="JJ130" s="619">
        <v>1878.66</v>
      </c>
      <c r="JK130" s="619">
        <v>187548.96</v>
      </c>
      <c r="JL130" s="619">
        <v>0</v>
      </c>
      <c r="JS130" s="619">
        <v>326916</v>
      </c>
      <c r="JV130" s="619">
        <v>0</v>
      </c>
      <c r="KA130" s="619">
        <v>3973.18</v>
      </c>
      <c r="KL130" s="619">
        <v>338018.21</v>
      </c>
      <c r="KP130" s="619">
        <v>90199.75</v>
      </c>
      <c r="KR130" s="619">
        <v>0</v>
      </c>
      <c r="KZ130" s="619">
        <v>135304.24</v>
      </c>
      <c r="LB130" s="619">
        <v>46116.59</v>
      </c>
      <c r="LF130" s="619">
        <v>0</v>
      </c>
      <c r="LG130" s="619">
        <v>336133.96</v>
      </c>
      <c r="LI130" s="619">
        <v>0</v>
      </c>
      <c r="LK130" s="619">
        <v>105665.92</v>
      </c>
      <c r="LS130" s="619">
        <v>38863.18</v>
      </c>
      <c r="LV130" s="619">
        <v>0</v>
      </c>
      <c r="LW130" s="619">
        <v>0</v>
      </c>
      <c r="LX130" s="619">
        <v>0</v>
      </c>
      <c r="MA130" s="619">
        <v>227654.5</v>
      </c>
      <c r="MB130" s="619">
        <v>4455.1000000000004</v>
      </c>
      <c r="MD130" s="619">
        <v>7787.6</v>
      </c>
      <c r="MF130" s="619">
        <v>5260.45</v>
      </c>
      <c r="MH130" s="619">
        <v>0</v>
      </c>
      <c r="MI130" s="619">
        <v>113103.05</v>
      </c>
      <c r="MJ130" s="619">
        <v>10538.34</v>
      </c>
      <c r="MK130" s="619">
        <v>1600</v>
      </c>
      <c r="ML130" s="619">
        <v>8107.15</v>
      </c>
      <c r="MM130" s="619">
        <v>122273.46</v>
      </c>
      <c r="MN130" s="619">
        <v>0</v>
      </c>
      <c r="MO130" s="619">
        <v>19133.169999999998</v>
      </c>
      <c r="MP130" s="619">
        <v>43730.81</v>
      </c>
      <c r="MQ130" s="619">
        <v>65203.3</v>
      </c>
      <c r="MR130" s="619">
        <v>48040.84</v>
      </c>
      <c r="MS130" s="619">
        <v>0</v>
      </c>
      <c r="MT130" s="619">
        <v>370184.84</v>
      </c>
      <c r="MU130" s="619">
        <v>0</v>
      </c>
      <c r="MV130" s="619">
        <v>48514.09</v>
      </c>
      <c r="MZ130" s="619">
        <v>46680.36</v>
      </c>
      <c r="NB130" s="619">
        <v>196310.9</v>
      </c>
      <c r="NC130" s="619">
        <v>68068.820000000007</v>
      </c>
      <c r="NE130" s="619">
        <v>0</v>
      </c>
      <c r="NF130" s="619">
        <v>0</v>
      </c>
      <c r="NH130" s="619">
        <v>20760.189999999999</v>
      </c>
      <c r="NI130" s="619">
        <v>53576.26</v>
      </c>
      <c r="NJ130" s="619">
        <v>30979.16</v>
      </c>
      <c r="NK130" s="619">
        <v>194801.3</v>
      </c>
      <c r="NL130" s="619">
        <v>843281.18</v>
      </c>
      <c r="NN130" s="619">
        <v>21377.15</v>
      </c>
      <c r="NO130" s="619">
        <v>30746.81</v>
      </c>
      <c r="NQ130" s="619">
        <v>0</v>
      </c>
      <c r="NS130" s="619">
        <v>0</v>
      </c>
      <c r="NT130" s="619">
        <v>817651.35</v>
      </c>
      <c r="NU130" s="619">
        <v>139600.57</v>
      </c>
      <c r="NV130" s="619">
        <v>38480.94</v>
      </c>
      <c r="NX130" s="619">
        <v>0</v>
      </c>
      <c r="NY130" s="619">
        <v>41026.769999999997</v>
      </c>
      <c r="OF130" s="619">
        <v>118992.59</v>
      </c>
      <c r="OG130" s="619">
        <v>223598.66</v>
      </c>
      <c r="OH130" s="619">
        <v>620745.6</v>
      </c>
      <c r="OI130" s="619">
        <v>0</v>
      </c>
      <c r="OJ130" s="619">
        <v>47818</v>
      </c>
      <c r="OL130" s="619">
        <v>7757.29</v>
      </c>
      <c r="ON130" s="619">
        <v>167490.53</v>
      </c>
      <c r="OO130" s="619">
        <v>1149033.8500000001</v>
      </c>
      <c r="OP130" s="619">
        <v>662601.99</v>
      </c>
      <c r="OQ130" s="619">
        <v>201786.34</v>
      </c>
      <c r="OR130" s="619">
        <v>0</v>
      </c>
      <c r="OT130" s="619">
        <v>0</v>
      </c>
      <c r="OY130" s="619">
        <v>2333142.2200000002</v>
      </c>
      <c r="PC130" s="619">
        <v>267129.43</v>
      </c>
      <c r="PL130" s="619">
        <v>136.59</v>
      </c>
      <c r="PM130" s="619">
        <v>78899.600000000006</v>
      </c>
      <c r="PP130" s="619">
        <v>15428.85</v>
      </c>
      <c r="PV130" s="619">
        <v>3117.4</v>
      </c>
      <c r="QL130" s="619">
        <v>9284.23</v>
      </c>
      <c r="QO130" s="619">
        <v>65219.96</v>
      </c>
      <c r="RI130" s="619">
        <v>54099.74</v>
      </c>
      <c r="RP130" s="619">
        <v>372470.43</v>
      </c>
      <c r="RS130" s="619">
        <v>149233.24</v>
      </c>
      <c r="RV130" s="619">
        <v>733.8</v>
      </c>
      <c r="SA130" s="619">
        <v>0</v>
      </c>
      <c r="SB130" s="619">
        <v>7681847.7999999998</v>
      </c>
      <c r="SD130" s="619">
        <v>-27301.66</v>
      </c>
      <c r="SG130" s="619">
        <v>17920.89</v>
      </c>
      <c r="SH130" s="619">
        <v>86074.94</v>
      </c>
      <c r="SJ130" s="619">
        <v>524.14</v>
      </c>
      <c r="SL130" s="619">
        <v>59437.08</v>
      </c>
      <c r="SN130" s="619">
        <v>93422.26</v>
      </c>
      <c r="SO130" s="619">
        <v>29987.54</v>
      </c>
      <c r="SP130" s="619">
        <v>0</v>
      </c>
      <c r="SQ130" s="619">
        <v>6186.07</v>
      </c>
      <c r="SR130" s="619">
        <v>550393.63</v>
      </c>
      <c r="SS130" s="619">
        <v>0</v>
      </c>
      <c r="ST130" s="619">
        <v>28624.28</v>
      </c>
      <c r="SU130" s="619">
        <v>78631.19</v>
      </c>
      <c r="SV130" s="619">
        <v>287215.45</v>
      </c>
      <c r="SY130" s="619">
        <v>1019079.72</v>
      </c>
      <c r="TA130" s="619">
        <v>0</v>
      </c>
      <c r="TD130" s="619">
        <v>32424.84</v>
      </c>
      <c r="TE130" s="619">
        <v>8312.5400000000009</v>
      </c>
      <c r="TG130" s="619">
        <v>66370.91</v>
      </c>
      <c r="TH130" s="619">
        <v>42314.53</v>
      </c>
      <c r="TJ130" s="619">
        <v>311336.21000000002</v>
      </c>
      <c r="TK130" s="619">
        <v>42430.3</v>
      </c>
      <c r="TM130" s="619">
        <v>9031.7099999999991</v>
      </c>
      <c r="TN130" s="619">
        <v>361663</v>
      </c>
      <c r="TO130" s="619">
        <v>10839.69</v>
      </c>
      <c r="TP130" s="619">
        <v>519.74</v>
      </c>
      <c r="TQ130" s="619">
        <v>11738.96</v>
      </c>
      <c r="TR130" s="619">
        <v>19093.62</v>
      </c>
      <c r="TS130" s="619">
        <v>47274.97</v>
      </c>
      <c r="TV130" s="619">
        <v>820.44</v>
      </c>
      <c r="TX130" s="619">
        <v>785.72</v>
      </c>
      <c r="TZ130" s="619">
        <v>173272.28</v>
      </c>
      <c r="UA130" s="619">
        <v>33048.080000000002</v>
      </c>
      <c r="UB130" s="619">
        <v>1171168.1000000001</v>
      </c>
      <c r="UC130" s="619">
        <v>233332.96</v>
      </c>
      <c r="UD130" s="619">
        <v>106461.24</v>
      </c>
      <c r="UE130" s="619">
        <v>80990.37</v>
      </c>
      <c r="UF130" s="619">
        <v>364638.89</v>
      </c>
      <c r="UK130" s="619">
        <v>109022.91</v>
      </c>
      <c r="UL130" s="619">
        <v>14627.13</v>
      </c>
      <c r="UM130" s="619">
        <v>2491.44</v>
      </c>
      <c r="UN130" s="619">
        <v>24133.74</v>
      </c>
      <c r="UO130" s="619">
        <v>2701.15</v>
      </c>
      <c r="UP130" s="619">
        <v>8581.19</v>
      </c>
      <c r="UQ130" s="619">
        <v>1313410.06</v>
      </c>
      <c r="UR130" s="619">
        <v>7977.88</v>
      </c>
      <c r="UT130" s="619">
        <v>78994.69</v>
      </c>
      <c r="UV130" s="619">
        <v>11379.14</v>
      </c>
      <c r="UW130" s="619">
        <v>11859.82</v>
      </c>
      <c r="UZ130" s="619">
        <v>323.74</v>
      </c>
      <c r="VB130" s="619">
        <v>22978.74</v>
      </c>
      <c r="VD130" s="619">
        <v>33472.839999999997</v>
      </c>
      <c r="VF130" s="619">
        <v>286920.82</v>
      </c>
      <c r="VI130" s="619">
        <v>14147.5</v>
      </c>
      <c r="VM130" s="619">
        <v>0</v>
      </c>
      <c r="VN130" s="619">
        <v>1034.1600000000001</v>
      </c>
      <c r="VO130" s="619">
        <v>18367.3</v>
      </c>
      <c r="VS130" s="619">
        <v>672.24</v>
      </c>
      <c r="VV130" s="619">
        <v>55.01</v>
      </c>
      <c r="WC130" s="619">
        <v>67185.73</v>
      </c>
      <c r="WI130" s="619">
        <v>0</v>
      </c>
      <c r="WJ130" s="619">
        <v>44224.6</v>
      </c>
      <c r="WL130" s="619">
        <v>7236.47</v>
      </c>
      <c r="WN130" s="619">
        <v>38759.78</v>
      </c>
      <c r="WO130" s="619">
        <v>96400.68</v>
      </c>
      <c r="WV130" s="619">
        <v>349312.77</v>
      </c>
      <c r="XC130" s="619">
        <v>64188.65</v>
      </c>
      <c r="XJ130" s="619">
        <v>520.88</v>
      </c>
      <c r="XL130" s="619">
        <v>0</v>
      </c>
      <c r="XM130" s="619">
        <v>0</v>
      </c>
      <c r="XN130" s="619">
        <v>0</v>
      </c>
      <c r="XP130" s="619">
        <v>4367.75</v>
      </c>
      <c r="XQ130" s="619">
        <v>4524.03</v>
      </c>
      <c r="XR130" s="619">
        <v>0</v>
      </c>
      <c r="XW130" s="619">
        <v>0</v>
      </c>
      <c r="XX130" s="619">
        <v>4610.4399999999996</v>
      </c>
      <c r="XZ130" s="619">
        <v>156.05000000000001</v>
      </c>
      <c r="YF130" s="619">
        <v>197395.21</v>
      </c>
      <c r="YW130" s="619">
        <v>0</v>
      </c>
      <c r="YX130" s="619">
        <v>0</v>
      </c>
      <c r="ZA130" s="619">
        <v>239280.69</v>
      </c>
      <c r="ZC130" s="619">
        <v>3104.4</v>
      </c>
      <c r="ZF130" s="619">
        <v>524.48</v>
      </c>
      <c r="ZN130" s="619">
        <v>311.74</v>
      </c>
      <c r="ZP130" s="619">
        <v>89113.5</v>
      </c>
      <c r="ZU130" s="619">
        <v>1477.41</v>
      </c>
      <c r="ZV130" s="619">
        <v>0</v>
      </c>
      <c r="ZZ130" s="619">
        <v>0</v>
      </c>
      <c r="AAI130" s="619">
        <v>0</v>
      </c>
      <c r="AAV130" s="619">
        <v>35937.370000000003</v>
      </c>
      <c r="AAY130" s="619">
        <v>3427.97</v>
      </c>
      <c r="ABA130" s="619">
        <v>15626.93</v>
      </c>
      <c r="ABB130" s="619">
        <v>147278.63</v>
      </c>
      <c r="ABC130" s="619">
        <v>19911.080000000002</v>
      </c>
      <c r="ABF130" s="619">
        <v>19875</v>
      </c>
      <c r="ABK130" s="619">
        <v>0</v>
      </c>
      <c r="ABP130" s="619">
        <v>390855.63</v>
      </c>
      <c r="ABS130" s="619">
        <v>37138.519999999997</v>
      </c>
      <c r="ABT130" s="619">
        <v>67550.929999999993</v>
      </c>
      <c r="ABU130" s="619">
        <v>14920.88</v>
      </c>
      <c r="ABZ130" s="619">
        <v>13650.93</v>
      </c>
      <c r="ACA130" s="619">
        <v>0</v>
      </c>
      <c r="ACC130" s="619">
        <v>38995.75</v>
      </c>
      <c r="ACG130" s="619">
        <v>3318</v>
      </c>
      <c r="ACI130" s="619">
        <v>8439.5</v>
      </c>
      <c r="ACQ130" s="619">
        <v>19373.689999999999</v>
      </c>
      <c r="ACT130" s="619">
        <v>0</v>
      </c>
      <c r="ADM130" s="619">
        <v>479813.5</v>
      </c>
      <c r="ADQ130" s="619">
        <v>49233.87</v>
      </c>
      <c r="ADR130" s="619">
        <v>150281.35999999999</v>
      </c>
      <c r="ADT130" s="619">
        <v>358134.27</v>
      </c>
      <c r="ADU130" s="619">
        <v>0</v>
      </c>
      <c r="AEB130" s="619">
        <v>66299.75</v>
      </c>
      <c r="AEC130" s="619">
        <v>9438.2000000000007</v>
      </c>
      <c r="AEM130" s="619">
        <v>0</v>
      </c>
      <c r="AEN130" s="619">
        <v>35991.35</v>
      </c>
      <c r="AET130" s="619">
        <v>0</v>
      </c>
      <c r="AEV130" s="619">
        <v>0</v>
      </c>
      <c r="AEW130" s="619">
        <v>0</v>
      </c>
      <c r="AEY130" s="619">
        <v>16370.55</v>
      </c>
      <c r="AFF130" s="619">
        <v>18619.8</v>
      </c>
      <c r="AFG130" s="619">
        <v>217400.67</v>
      </c>
      <c r="AFH130" s="619">
        <v>66264.88</v>
      </c>
      <c r="AFJ130" s="619">
        <v>94860.1</v>
      </c>
      <c r="AFK130" s="619">
        <v>56147.88</v>
      </c>
      <c r="AFO130" s="619">
        <v>619.54</v>
      </c>
      <c r="AFT130" s="619">
        <v>13372.69</v>
      </c>
      <c r="AFU130" s="619">
        <v>0</v>
      </c>
      <c r="AGO130" s="619">
        <v>0</v>
      </c>
      <c r="AGV130" s="619">
        <v>919863.95</v>
      </c>
      <c r="AGW130" s="619">
        <v>25387.83</v>
      </c>
      <c r="AGZ130" s="619">
        <v>36020.980000000003</v>
      </c>
      <c r="AHK130" s="619">
        <v>2970.21</v>
      </c>
      <c r="AHL130" s="619">
        <v>2499.58</v>
      </c>
      <c r="AHR130" s="613">
        <v>11008.85</v>
      </c>
      <c r="AHT130" s="619">
        <f t="shared" si="81"/>
        <v>168870802.86000022</v>
      </c>
      <c r="AHV130" s="627" t="s">
        <v>6273</v>
      </c>
      <c r="AHW130" s="627" t="s">
        <v>6193</v>
      </c>
      <c r="AHX130" s="627" t="s">
        <v>6194</v>
      </c>
    </row>
    <row r="131" spans="1:908" x14ac:dyDescent="0.8">
      <c r="A131" s="613" t="str">
        <f t="shared" si="80"/>
        <v>ภาระ</v>
      </c>
      <c r="B131" s="618" t="s">
        <v>6189</v>
      </c>
      <c r="C131" s="619" t="s">
        <v>6190</v>
      </c>
      <c r="H131" s="619">
        <v>1000</v>
      </c>
      <c r="I131" s="619">
        <v>0</v>
      </c>
      <c r="J131" s="619">
        <v>193462.66</v>
      </c>
      <c r="O131" s="619">
        <v>116.52</v>
      </c>
      <c r="Q131" s="619">
        <v>0</v>
      </c>
      <c r="Z131" s="619">
        <v>1283.0899999999999</v>
      </c>
      <c r="AD131" s="619">
        <v>0</v>
      </c>
      <c r="AE131" s="619">
        <v>2776.28</v>
      </c>
      <c r="AF131" s="619">
        <v>15952.64</v>
      </c>
      <c r="AG131" s="619">
        <v>0</v>
      </c>
      <c r="AH131" s="619">
        <v>3500</v>
      </c>
      <c r="AJ131" s="619">
        <v>587.19000000000005</v>
      </c>
      <c r="AK131" s="619">
        <v>0</v>
      </c>
      <c r="AM131" s="619">
        <v>5907.27</v>
      </c>
      <c r="AV131" s="619">
        <v>241.42</v>
      </c>
      <c r="AW131" s="619">
        <v>0</v>
      </c>
      <c r="AX131" s="619">
        <v>0</v>
      </c>
      <c r="BH131" s="619">
        <v>128.9</v>
      </c>
      <c r="BO131" s="619">
        <v>20</v>
      </c>
      <c r="BS131" s="619">
        <v>3000</v>
      </c>
      <c r="BY131" s="619">
        <v>0</v>
      </c>
      <c r="CB131" s="619">
        <v>3596.79</v>
      </c>
      <c r="CC131" s="619">
        <v>2469.41</v>
      </c>
      <c r="CE131" s="619">
        <v>2403.34</v>
      </c>
      <c r="CF131" s="619">
        <v>2662.13</v>
      </c>
      <c r="CP131" s="619">
        <v>0</v>
      </c>
      <c r="CV131" s="619">
        <v>0</v>
      </c>
      <c r="CW131" s="619">
        <v>164.91</v>
      </c>
      <c r="CX131" s="619">
        <v>153.52000000000001</v>
      </c>
      <c r="DA131" s="619">
        <v>289.52999999999997</v>
      </c>
      <c r="DC131" s="619">
        <v>128463.9</v>
      </c>
      <c r="DD131" s="619">
        <v>3511.3</v>
      </c>
      <c r="DF131" s="619">
        <v>294087.5</v>
      </c>
      <c r="DG131" s="619">
        <v>492847.75</v>
      </c>
      <c r="DH131" s="619">
        <v>31571.78</v>
      </c>
      <c r="DI131" s="619">
        <v>377000</v>
      </c>
      <c r="DJ131" s="619">
        <v>785542</v>
      </c>
      <c r="DO131" s="619">
        <v>360</v>
      </c>
      <c r="DV131" s="619">
        <v>1899141.75</v>
      </c>
      <c r="DW131" s="619">
        <v>472.43</v>
      </c>
      <c r="DY131" s="619">
        <v>0</v>
      </c>
      <c r="DZ131" s="619">
        <v>0</v>
      </c>
      <c r="EA131" s="619">
        <v>0</v>
      </c>
      <c r="EB131" s="619">
        <v>650.41999999999996</v>
      </c>
      <c r="EG131" s="619">
        <v>3818.58</v>
      </c>
      <c r="EI131" s="619">
        <v>221.57</v>
      </c>
      <c r="EJ131" s="619">
        <v>56755.21</v>
      </c>
      <c r="EK131" s="619">
        <v>3880.82</v>
      </c>
      <c r="EL131" s="619">
        <v>3300.78</v>
      </c>
      <c r="EM131" s="619">
        <v>205158.43</v>
      </c>
      <c r="EQ131" s="619">
        <v>3002.58</v>
      </c>
      <c r="ES131" s="619">
        <v>14624.05</v>
      </c>
      <c r="EX131" s="619">
        <v>2352.9699999999998</v>
      </c>
      <c r="EZ131" s="619">
        <v>575.04999999999995</v>
      </c>
      <c r="FB131" s="619">
        <v>217.42</v>
      </c>
      <c r="FD131" s="619">
        <v>1814.1</v>
      </c>
      <c r="FF131" s="619">
        <v>401.85</v>
      </c>
      <c r="FG131" s="619">
        <v>0</v>
      </c>
      <c r="FS131" s="619">
        <v>0</v>
      </c>
      <c r="FT131" s="619">
        <v>17500</v>
      </c>
      <c r="FX131" s="619">
        <v>9457.48</v>
      </c>
      <c r="FY131" s="619">
        <v>18135.830000000002</v>
      </c>
      <c r="GC131" s="619">
        <v>1.79</v>
      </c>
      <c r="GF131" s="619">
        <v>3312.36</v>
      </c>
      <c r="GH131" s="619">
        <v>46500</v>
      </c>
      <c r="GI131" s="619">
        <v>1771.26</v>
      </c>
      <c r="GL131" s="619">
        <v>166898</v>
      </c>
      <c r="GO131" s="619">
        <v>1000</v>
      </c>
      <c r="GT131" s="619">
        <v>12.22</v>
      </c>
      <c r="GW131" s="619">
        <v>0</v>
      </c>
      <c r="HA131" s="619">
        <v>24000</v>
      </c>
      <c r="HO131" s="619">
        <v>10000</v>
      </c>
      <c r="HP131" s="619">
        <v>26614.86</v>
      </c>
      <c r="HQ131" s="619">
        <v>513.91</v>
      </c>
      <c r="HU131" s="619">
        <v>252000</v>
      </c>
      <c r="HX131" s="619">
        <v>183.53</v>
      </c>
      <c r="HY131" s="619">
        <v>145123.70000000001</v>
      </c>
      <c r="HZ131" s="619">
        <v>919.03</v>
      </c>
      <c r="IA131" s="619">
        <v>61.8</v>
      </c>
      <c r="IB131" s="619">
        <v>7105.6</v>
      </c>
      <c r="IC131" s="619">
        <v>437.37</v>
      </c>
      <c r="ID131" s="619">
        <v>848.73</v>
      </c>
      <c r="IF131" s="619">
        <v>52.37</v>
      </c>
      <c r="IG131" s="619">
        <v>20525.72</v>
      </c>
      <c r="IH131" s="619">
        <v>6.08</v>
      </c>
      <c r="IK131" s="619">
        <v>172.25</v>
      </c>
      <c r="IO131" s="619">
        <v>0</v>
      </c>
      <c r="IR131" s="619">
        <v>0</v>
      </c>
      <c r="IX131" s="619">
        <v>306.55</v>
      </c>
      <c r="IY131" s="619">
        <v>0</v>
      </c>
      <c r="JB131" s="619">
        <v>13.78</v>
      </c>
      <c r="JF131" s="619">
        <v>0</v>
      </c>
      <c r="JG131" s="619">
        <v>1751688.18</v>
      </c>
      <c r="JJ131" s="619">
        <v>349.77</v>
      </c>
      <c r="JK131" s="619">
        <v>271.76</v>
      </c>
      <c r="JN131" s="619">
        <v>11424.32</v>
      </c>
      <c r="JP131" s="619">
        <v>75.59</v>
      </c>
      <c r="JY131" s="619">
        <v>958.51</v>
      </c>
      <c r="JZ131" s="619">
        <v>6834.3</v>
      </c>
      <c r="KB131" s="619">
        <v>0</v>
      </c>
      <c r="KJ131" s="619">
        <v>8014.93</v>
      </c>
      <c r="KK131" s="619">
        <v>0</v>
      </c>
      <c r="KL131" s="619">
        <v>1516</v>
      </c>
      <c r="KM131" s="619">
        <v>0</v>
      </c>
      <c r="KN131" s="619">
        <v>16311.77</v>
      </c>
      <c r="KW131" s="619">
        <v>419.29</v>
      </c>
      <c r="LF131" s="619">
        <v>2039.11</v>
      </c>
      <c r="LG131" s="619">
        <v>18045.13</v>
      </c>
      <c r="LH131" s="619">
        <v>56821718.780000001</v>
      </c>
      <c r="LZ131" s="619">
        <v>0</v>
      </c>
      <c r="MB131" s="619">
        <v>0</v>
      </c>
      <c r="MD131" s="619">
        <v>49.81</v>
      </c>
      <c r="ME131" s="619">
        <v>180.76</v>
      </c>
      <c r="MG131" s="619">
        <v>305.45999999999998</v>
      </c>
      <c r="MI131" s="619">
        <v>1610.86</v>
      </c>
      <c r="MK131" s="619">
        <v>0</v>
      </c>
      <c r="ML131" s="619">
        <v>0</v>
      </c>
      <c r="MM131" s="619">
        <v>0</v>
      </c>
      <c r="MN131" s="619">
        <v>0</v>
      </c>
      <c r="MO131" s="619">
        <v>0</v>
      </c>
      <c r="MQ131" s="619">
        <v>0</v>
      </c>
      <c r="MR131" s="619">
        <v>1700.38</v>
      </c>
      <c r="NB131" s="619">
        <v>386</v>
      </c>
      <c r="NI131" s="619">
        <v>0</v>
      </c>
      <c r="NK131" s="619">
        <v>0</v>
      </c>
      <c r="NW131" s="619">
        <v>20879.150000000001</v>
      </c>
      <c r="NY131" s="619">
        <v>4500</v>
      </c>
      <c r="OH131" s="619">
        <v>35620.15</v>
      </c>
      <c r="OP131" s="619">
        <v>5515.77</v>
      </c>
      <c r="OW131" s="619">
        <v>0</v>
      </c>
      <c r="PA131" s="619">
        <v>8000</v>
      </c>
      <c r="PJ131" s="619">
        <v>0</v>
      </c>
      <c r="PK131" s="619">
        <v>7088.51</v>
      </c>
      <c r="PL131" s="619">
        <v>103.37</v>
      </c>
      <c r="PP131" s="619">
        <v>40000</v>
      </c>
      <c r="PZ131" s="619">
        <v>1010.73</v>
      </c>
      <c r="QL131" s="619">
        <v>89.07</v>
      </c>
      <c r="QZ131" s="619">
        <v>0</v>
      </c>
      <c r="RA131" s="619">
        <v>0</v>
      </c>
      <c r="RE131" s="619">
        <v>120</v>
      </c>
      <c r="RI131" s="619">
        <v>1386.52</v>
      </c>
      <c r="RO131" s="619">
        <v>286602.44</v>
      </c>
      <c r="RS131" s="619">
        <v>2238.85</v>
      </c>
      <c r="RU131" s="619">
        <v>0</v>
      </c>
      <c r="RW131" s="619">
        <v>830.17</v>
      </c>
      <c r="SH131" s="619">
        <v>0</v>
      </c>
      <c r="SO131" s="619">
        <v>36.159999999999997</v>
      </c>
      <c r="SP131" s="619">
        <v>39.729999999999997</v>
      </c>
      <c r="SQ131" s="619">
        <v>492910.35</v>
      </c>
      <c r="SR131" s="619">
        <v>3030</v>
      </c>
      <c r="SS131" s="619">
        <v>0</v>
      </c>
      <c r="ST131" s="619">
        <v>18556.509999999998</v>
      </c>
      <c r="SU131" s="619">
        <v>350</v>
      </c>
      <c r="SY131" s="619">
        <v>1934.7</v>
      </c>
      <c r="SZ131" s="619">
        <v>28.08</v>
      </c>
      <c r="TF131" s="619">
        <v>12.67</v>
      </c>
      <c r="TK131" s="619">
        <v>0</v>
      </c>
      <c r="TL131" s="619">
        <v>240.58</v>
      </c>
      <c r="TM131" s="619">
        <v>30582.55</v>
      </c>
      <c r="TN131" s="619">
        <v>1062.9000000000001</v>
      </c>
      <c r="TP131" s="619">
        <v>373.82</v>
      </c>
      <c r="TU131" s="619">
        <v>282.97000000000003</v>
      </c>
      <c r="TV131" s="619">
        <v>13.49</v>
      </c>
      <c r="TX131" s="619">
        <v>0</v>
      </c>
      <c r="UA131" s="619">
        <v>0</v>
      </c>
      <c r="UF131" s="619">
        <v>4950</v>
      </c>
      <c r="UG131" s="619">
        <v>169798.86</v>
      </c>
      <c r="UP131" s="619">
        <v>59.78</v>
      </c>
      <c r="UR131" s="619">
        <v>8.48</v>
      </c>
      <c r="UT131" s="619">
        <v>1839.63</v>
      </c>
      <c r="VH131" s="619">
        <v>0</v>
      </c>
      <c r="VI131" s="619">
        <v>0</v>
      </c>
      <c r="VO131" s="619">
        <v>99151.39</v>
      </c>
      <c r="VW131" s="619">
        <v>200</v>
      </c>
      <c r="VZ131" s="619">
        <v>0</v>
      </c>
      <c r="WD131" s="619">
        <v>306.58</v>
      </c>
      <c r="WF131" s="619">
        <v>194.24</v>
      </c>
      <c r="WL131" s="619">
        <v>48329.73</v>
      </c>
      <c r="WN131" s="619">
        <v>310.8</v>
      </c>
      <c r="WS131" s="619">
        <v>79.97</v>
      </c>
      <c r="WT131" s="619">
        <v>1400.63</v>
      </c>
      <c r="WU131" s="619">
        <v>0</v>
      </c>
      <c r="WW131" s="619">
        <v>25594.84</v>
      </c>
      <c r="XD131" s="619">
        <v>0</v>
      </c>
      <c r="XF131" s="619">
        <v>1050</v>
      </c>
      <c r="XX131" s="619">
        <v>0</v>
      </c>
      <c r="YG131" s="619">
        <v>0</v>
      </c>
      <c r="YR131" s="619">
        <v>332.33</v>
      </c>
      <c r="YS131" s="619">
        <v>5.2</v>
      </c>
      <c r="YV131" s="619">
        <v>173.9</v>
      </c>
      <c r="YX131" s="619">
        <v>396.81</v>
      </c>
      <c r="ZA131" s="619">
        <v>0</v>
      </c>
      <c r="ZG131" s="619">
        <v>0</v>
      </c>
      <c r="ZK131" s="619">
        <v>1150</v>
      </c>
      <c r="ZL131" s="619">
        <v>0</v>
      </c>
      <c r="ZN131" s="619">
        <v>0</v>
      </c>
      <c r="ZU131" s="619">
        <v>350.17</v>
      </c>
      <c r="ZV131" s="619">
        <v>0</v>
      </c>
      <c r="ZX131" s="619">
        <v>65.56</v>
      </c>
      <c r="AAB131" s="619">
        <v>200</v>
      </c>
      <c r="AAD131" s="619">
        <v>0</v>
      </c>
      <c r="AAK131" s="619">
        <v>7900</v>
      </c>
      <c r="AAM131" s="619">
        <v>0</v>
      </c>
      <c r="AAN131" s="619">
        <v>74.8</v>
      </c>
      <c r="AAO131" s="619">
        <v>0</v>
      </c>
      <c r="AAQ131" s="619">
        <v>74146.070000000007</v>
      </c>
      <c r="AAS131" s="619">
        <v>0</v>
      </c>
      <c r="AAV131" s="619">
        <v>52165.919999999998</v>
      </c>
      <c r="AAX131" s="619">
        <v>0</v>
      </c>
      <c r="AAY131" s="619">
        <v>1.28</v>
      </c>
      <c r="ABD131" s="619">
        <v>1586.2</v>
      </c>
      <c r="ABE131" s="619">
        <v>55655.44</v>
      </c>
      <c r="ABH131" s="619">
        <v>0</v>
      </c>
      <c r="ABK131" s="619">
        <v>5250.97</v>
      </c>
      <c r="ACA131" s="619">
        <v>290.41000000000003</v>
      </c>
      <c r="ACC131" s="619">
        <v>112.56</v>
      </c>
      <c r="ACD131" s="619">
        <v>2123.98</v>
      </c>
      <c r="ACF131" s="619">
        <v>0</v>
      </c>
      <c r="ACH131" s="619">
        <v>377.04</v>
      </c>
      <c r="ACI131" s="619">
        <v>377.19</v>
      </c>
      <c r="ACN131" s="619">
        <v>315738.09000000003</v>
      </c>
      <c r="ACY131" s="619">
        <v>3300</v>
      </c>
      <c r="ADR131" s="619">
        <v>526.33000000000004</v>
      </c>
      <c r="ADV131" s="619">
        <v>0</v>
      </c>
      <c r="ADW131" s="619">
        <v>0</v>
      </c>
      <c r="AEC131" s="619">
        <v>376.96</v>
      </c>
      <c r="AEE131" s="619">
        <v>100</v>
      </c>
      <c r="AEJ131" s="619">
        <v>3000</v>
      </c>
      <c r="AEK131" s="619">
        <v>8964.0499999999993</v>
      </c>
      <c r="AEL131" s="619">
        <v>0</v>
      </c>
      <c r="AEM131" s="619">
        <v>0</v>
      </c>
      <c r="AEO131" s="619">
        <v>597.28</v>
      </c>
      <c r="AEP131" s="619">
        <v>0</v>
      </c>
      <c r="AES131" s="619">
        <v>0</v>
      </c>
      <c r="AEU131" s="619">
        <v>58.26</v>
      </c>
      <c r="AEV131" s="619">
        <v>28.08</v>
      </c>
      <c r="AEY131" s="619">
        <v>161.9</v>
      </c>
      <c r="AFA131" s="619">
        <v>0</v>
      </c>
      <c r="AFB131" s="619">
        <v>245.25</v>
      </c>
      <c r="AFC131" s="619">
        <v>0</v>
      </c>
      <c r="AFF131" s="619">
        <v>21.02</v>
      </c>
      <c r="AFN131" s="619">
        <v>467.88</v>
      </c>
      <c r="AFT131" s="619">
        <v>0</v>
      </c>
      <c r="AGG131" s="619">
        <v>1.27</v>
      </c>
      <c r="AGH131" s="619">
        <v>0</v>
      </c>
      <c r="AGI131" s="619">
        <v>42.79</v>
      </c>
      <c r="AGK131" s="619">
        <v>6.74</v>
      </c>
      <c r="AHN131" s="619">
        <v>0</v>
      </c>
      <c r="AHR131" s="613">
        <v>0</v>
      </c>
      <c r="AHT131" s="619">
        <f t="shared" si="81"/>
        <v>65799948.669999994</v>
      </c>
      <c r="AHV131" s="627" t="s">
        <v>6273</v>
      </c>
      <c r="AHW131" s="627" t="s">
        <v>6195</v>
      </c>
      <c r="AHX131" s="627" t="s">
        <v>6196</v>
      </c>
    </row>
    <row r="132" spans="1:908" x14ac:dyDescent="0.8">
      <c r="A132" s="613" t="str">
        <f t="shared" si="80"/>
        <v>ภาระ</v>
      </c>
      <c r="B132" s="618" t="s">
        <v>6191</v>
      </c>
      <c r="C132" s="619" t="s">
        <v>6192</v>
      </c>
      <c r="D132" s="619">
        <v>57250.68</v>
      </c>
      <c r="E132" s="619">
        <v>0</v>
      </c>
      <c r="G132" s="619">
        <v>62720.9</v>
      </c>
      <c r="H132" s="619">
        <v>23700</v>
      </c>
      <c r="I132" s="619">
        <v>0</v>
      </c>
      <c r="J132" s="619">
        <v>1936572.7</v>
      </c>
      <c r="L132" s="619">
        <v>193948.64</v>
      </c>
      <c r="N132" s="619">
        <v>0</v>
      </c>
      <c r="R132" s="619">
        <v>0</v>
      </c>
      <c r="V132" s="619">
        <v>74696900.609999999</v>
      </c>
      <c r="W132" s="619">
        <v>79900</v>
      </c>
      <c r="Y132" s="619">
        <v>1784041.07</v>
      </c>
      <c r="Z132" s="619">
        <v>177955.5</v>
      </c>
      <c r="AA132" s="619">
        <v>229111</v>
      </c>
      <c r="AB132" s="619">
        <v>360301.34</v>
      </c>
      <c r="AC132" s="619">
        <v>357050</v>
      </c>
      <c r="AD132" s="619">
        <v>400211.20000000001</v>
      </c>
      <c r="AE132" s="619">
        <v>51445.25</v>
      </c>
      <c r="AF132" s="619">
        <v>2994761.55</v>
      </c>
      <c r="AG132" s="619">
        <v>200326.39999999999</v>
      </c>
      <c r="AH132" s="619">
        <v>7232574.4199999999</v>
      </c>
      <c r="AI132" s="619">
        <v>520520.6</v>
      </c>
      <c r="AJ132" s="619">
        <v>207085</v>
      </c>
      <c r="AK132" s="619">
        <v>76408</v>
      </c>
      <c r="AL132" s="619">
        <v>444590</v>
      </c>
      <c r="AM132" s="619">
        <v>8070.5</v>
      </c>
      <c r="AO132" s="619">
        <v>202416</v>
      </c>
      <c r="AP132" s="619">
        <v>379100.45</v>
      </c>
      <c r="AQ132" s="619">
        <v>42750</v>
      </c>
      <c r="AR132" s="619">
        <v>1468537.46</v>
      </c>
      <c r="AT132" s="619">
        <v>44800</v>
      </c>
      <c r="AU132" s="619">
        <v>0</v>
      </c>
      <c r="AV132" s="619">
        <v>219163.47</v>
      </c>
      <c r="AW132" s="619">
        <v>80472.75</v>
      </c>
      <c r="AY132" s="619">
        <v>18000</v>
      </c>
      <c r="AZ132" s="619">
        <v>32850</v>
      </c>
      <c r="BA132" s="619">
        <v>47400</v>
      </c>
      <c r="BB132" s="619">
        <v>0</v>
      </c>
      <c r="BC132" s="619">
        <v>30000</v>
      </c>
      <c r="BE132" s="619">
        <v>1200</v>
      </c>
      <c r="BF132" s="619">
        <v>372415.09</v>
      </c>
      <c r="BG132" s="619">
        <v>18150</v>
      </c>
      <c r="BH132" s="619">
        <v>9145000</v>
      </c>
      <c r="BI132" s="619">
        <v>12726270.41</v>
      </c>
      <c r="BJ132" s="619">
        <v>143070</v>
      </c>
      <c r="BK132" s="619">
        <v>162836</v>
      </c>
      <c r="BL132" s="619">
        <v>25600</v>
      </c>
      <c r="BM132" s="619">
        <v>50709</v>
      </c>
      <c r="BN132" s="619">
        <v>63297</v>
      </c>
      <c r="BO132" s="619">
        <v>169398.5</v>
      </c>
      <c r="BQ132" s="619">
        <v>7700</v>
      </c>
      <c r="BR132" s="619">
        <v>37828862.25</v>
      </c>
      <c r="BS132" s="619">
        <v>1500000</v>
      </c>
      <c r="BT132" s="619">
        <v>15000</v>
      </c>
      <c r="BU132" s="619">
        <v>242837</v>
      </c>
      <c r="BV132" s="619">
        <v>33086</v>
      </c>
      <c r="BW132" s="619">
        <v>137543</v>
      </c>
      <c r="BX132" s="619">
        <v>0</v>
      </c>
      <c r="BY132" s="619">
        <v>0</v>
      </c>
      <c r="BZ132" s="619">
        <v>55000</v>
      </c>
      <c r="CE132" s="619">
        <v>0</v>
      </c>
      <c r="CF132" s="619">
        <v>143461.34</v>
      </c>
      <c r="CG132" s="619">
        <v>589402.59</v>
      </c>
      <c r="CH132" s="619">
        <v>208323.21</v>
      </c>
      <c r="CI132" s="619">
        <v>1015114.08</v>
      </c>
      <c r="CJ132" s="619">
        <v>114811.8</v>
      </c>
      <c r="CK132" s="619">
        <v>21290.38</v>
      </c>
      <c r="CL132" s="619">
        <v>238124</v>
      </c>
      <c r="CM132" s="619">
        <v>232750</v>
      </c>
      <c r="CN132" s="619">
        <v>0</v>
      </c>
      <c r="CO132" s="619">
        <v>12950</v>
      </c>
      <c r="CP132" s="619">
        <v>90941</v>
      </c>
      <c r="CQ132" s="619">
        <v>22174</v>
      </c>
      <c r="CR132" s="619">
        <v>2250</v>
      </c>
      <c r="CS132" s="619">
        <v>413380</v>
      </c>
      <c r="CT132" s="619">
        <v>1025696.88</v>
      </c>
      <c r="CU132" s="619">
        <v>3917231</v>
      </c>
      <c r="CV132" s="619">
        <v>120000</v>
      </c>
      <c r="CW132" s="619">
        <v>313125.15000000002</v>
      </c>
      <c r="CX132" s="619">
        <v>1100000</v>
      </c>
      <c r="CY132" s="619">
        <v>49750</v>
      </c>
      <c r="DA132" s="619">
        <v>0</v>
      </c>
      <c r="DB132" s="619">
        <v>4820611.9800000004</v>
      </c>
      <c r="DC132" s="619">
        <v>1321945.2</v>
      </c>
      <c r="DD132" s="619">
        <v>574878</v>
      </c>
      <c r="DE132" s="619">
        <v>68221</v>
      </c>
      <c r="DF132" s="619">
        <v>13230</v>
      </c>
      <c r="DG132" s="619">
        <v>41000</v>
      </c>
      <c r="DI132" s="619">
        <v>0</v>
      </c>
      <c r="DJ132" s="619">
        <v>97630</v>
      </c>
      <c r="DK132" s="619">
        <v>44632078.07</v>
      </c>
      <c r="DL132" s="619">
        <v>0</v>
      </c>
      <c r="DM132" s="619">
        <v>66000</v>
      </c>
      <c r="DN132" s="619">
        <v>181215.16</v>
      </c>
      <c r="DO132" s="619">
        <v>103737.8</v>
      </c>
      <c r="DP132" s="619">
        <v>70000</v>
      </c>
      <c r="DQ132" s="619">
        <v>298671.48</v>
      </c>
      <c r="DR132" s="619">
        <v>30000</v>
      </c>
      <c r="DS132" s="619">
        <v>167693.51</v>
      </c>
      <c r="DT132" s="619">
        <v>19225344.350000001</v>
      </c>
      <c r="DU132" s="619">
        <v>0</v>
      </c>
      <c r="DV132" s="619">
        <v>85545</v>
      </c>
      <c r="DW132" s="619">
        <v>63428</v>
      </c>
      <c r="DX132" s="619">
        <v>253318</v>
      </c>
      <c r="DY132" s="619">
        <v>120000</v>
      </c>
      <c r="DZ132" s="619">
        <v>283570</v>
      </c>
      <c r="EB132" s="619">
        <v>99547.25</v>
      </c>
      <c r="EC132" s="619">
        <v>24430</v>
      </c>
      <c r="ED132" s="619">
        <v>474360.8</v>
      </c>
      <c r="EE132" s="619">
        <v>1138660</v>
      </c>
      <c r="EF132" s="619">
        <v>123672.62</v>
      </c>
      <c r="EG132" s="619">
        <v>5950</v>
      </c>
      <c r="EH132" s="619">
        <v>67750</v>
      </c>
      <c r="EI132" s="619">
        <v>0</v>
      </c>
      <c r="EJ132" s="619">
        <v>48691</v>
      </c>
      <c r="EK132" s="619">
        <v>13050</v>
      </c>
      <c r="EL132" s="619">
        <v>1100</v>
      </c>
      <c r="EM132" s="619">
        <v>97543.2</v>
      </c>
      <c r="EN132" s="619">
        <v>35411261.340000004</v>
      </c>
      <c r="EP132" s="619">
        <v>0</v>
      </c>
      <c r="EQ132" s="619">
        <v>0</v>
      </c>
      <c r="ES132" s="619">
        <v>130000</v>
      </c>
      <c r="ET132" s="619">
        <v>10000</v>
      </c>
      <c r="EU132" s="619">
        <v>0</v>
      </c>
      <c r="EV132" s="619">
        <v>1142474.5</v>
      </c>
      <c r="EW132" s="619">
        <v>6345090.1900000004</v>
      </c>
      <c r="EX132" s="619">
        <v>0</v>
      </c>
      <c r="EY132" s="619">
        <v>0</v>
      </c>
      <c r="EZ132" s="619">
        <v>40000</v>
      </c>
      <c r="FA132" s="619">
        <v>270555</v>
      </c>
      <c r="FB132" s="619">
        <v>670</v>
      </c>
      <c r="FC132" s="619">
        <v>111252.5</v>
      </c>
      <c r="FD132" s="619">
        <v>50000</v>
      </c>
      <c r="FE132" s="619">
        <v>420456.46</v>
      </c>
      <c r="FF132" s="619">
        <v>1014746</v>
      </c>
      <c r="FG132" s="619">
        <v>0</v>
      </c>
      <c r="FH132" s="619">
        <v>3187</v>
      </c>
      <c r="FI132" s="619">
        <v>1431196.56</v>
      </c>
      <c r="FJ132" s="619">
        <v>0</v>
      </c>
      <c r="FK132" s="619">
        <v>0</v>
      </c>
      <c r="FL132" s="619">
        <v>10000</v>
      </c>
      <c r="FM132" s="619">
        <v>182877</v>
      </c>
      <c r="FN132" s="619">
        <v>1348858.32</v>
      </c>
      <c r="FO132" s="619">
        <v>0</v>
      </c>
      <c r="FP132" s="619">
        <v>10000</v>
      </c>
      <c r="FQ132" s="619">
        <v>14789647.359999999</v>
      </c>
      <c r="FR132" s="619">
        <v>1892</v>
      </c>
      <c r="FS132" s="619">
        <v>1531025.2</v>
      </c>
      <c r="FT132" s="619">
        <v>16200</v>
      </c>
      <c r="FU132" s="619">
        <v>120012</v>
      </c>
      <c r="FV132" s="619">
        <v>7887780</v>
      </c>
      <c r="FW132" s="619">
        <v>16640</v>
      </c>
      <c r="FX132" s="619">
        <v>75000</v>
      </c>
      <c r="FY132" s="619">
        <v>5036391</v>
      </c>
      <c r="FZ132" s="619">
        <v>5070</v>
      </c>
      <c r="GA132" s="619">
        <v>215</v>
      </c>
      <c r="GB132" s="619">
        <v>0</v>
      </c>
      <c r="GC132" s="619">
        <v>89354.42</v>
      </c>
      <c r="GD132" s="619">
        <v>132033</v>
      </c>
      <c r="GE132" s="619">
        <v>20556357.25</v>
      </c>
      <c r="GF132" s="619">
        <v>50000</v>
      </c>
      <c r="GG132" s="619">
        <v>143182.5</v>
      </c>
      <c r="GH132" s="619">
        <v>4486226.6900000004</v>
      </c>
      <c r="GI132" s="619">
        <v>899862.51</v>
      </c>
      <c r="GJ132" s="619">
        <v>358201.7</v>
      </c>
      <c r="GK132" s="619">
        <v>136598.44</v>
      </c>
      <c r="GL132" s="619">
        <v>145680.51999999999</v>
      </c>
      <c r="GM132" s="619">
        <v>176332</v>
      </c>
      <c r="GN132" s="619">
        <v>0</v>
      </c>
      <c r="GO132" s="619">
        <v>3820.19</v>
      </c>
      <c r="GP132" s="619">
        <v>0</v>
      </c>
      <c r="GQ132" s="619">
        <v>335409.76</v>
      </c>
      <c r="GR132" s="619">
        <v>294357</v>
      </c>
      <c r="GS132" s="619">
        <v>10000</v>
      </c>
      <c r="GT132" s="619">
        <v>137646</v>
      </c>
      <c r="GU132" s="619">
        <v>10703</v>
      </c>
      <c r="GV132" s="619">
        <v>502070</v>
      </c>
      <c r="GW132" s="619">
        <v>248813</v>
      </c>
      <c r="GX132" s="619">
        <v>326884.67</v>
      </c>
      <c r="GY132" s="619">
        <v>21300</v>
      </c>
      <c r="GZ132" s="619">
        <v>34763.1</v>
      </c>
      <c r="HA132" s="619">
        <v>2801456.35</v>
      </c>
      <c r="HB132" s="619">
        <v>34360</v>
      </c>
      <c r="HC132" s="619">
        <v>2498164.15</v>
      </c>
      <c r="HD132" s="619">
        <v>1589847.08</v>
      </c>
      <c r="HE132" s="619">
        <v>8095989.7000000002</v>
      </c>
      <c r="HF132" s="619">
        <v>1102634.1499999999</v>
      </c>
      <c r="HG132" s="619">
        <v>61040</v>
      </c>
      <c r="HH132" s="619">
        <v>341926.5</v>
      </c>
      <c r="HJ132" s="619">
        <v>0</v>
      </c>
      <c r="HK132" s="619">
        <v>2596569.6799999997</v>
      </c>
      <c r="HM132" s="619">
        <v>2926849</v>
      </c>
      <c r="HO132" s="619">
        <v>609.54</v>
      </c>
      <c r="HP132" s="619">
        <v>3660.69</v>
      </c>
      <c r="HQ132" s="619">
        <v>61.11</v>
      </c>
      <c r="HR132" s="619">
        <v>3150</v>
      </c>
      <c r="HS132" s="619">
        <v>2692843.04</v>
      </c>
      <c r="HT132" s="619">
        <v>101782.43</v>
      </c>
      <c r="HV132" s="619">
        <v>0</v>
      </c>
      <c r="HW132" s="619">
        <v>0</v>
      </c>
      <c r="HY132" s="619">
        <v>320000</v>
      </c>
      <c r="HZ132" s="619">
        <v>0</v>
      </c>
      <c r="IC132" s="619">
        <v>996825</v>
      </c>
      <c r="ID132" s="619">
        <v>0</v>
      </c>
      <c r="IE132" s="619">
        <v>295600</v>
      </c>
      <c r="II132" s="619">
        <v>277791.08</v>
      </c>
      <c r="IJ132" s="619">
        <v>1620039.26</v>
      </c>
      <c r="IK132" s="619">
        <v>179779.58</v>
      </c>
      <c r="IL132" s="619">
        <v>207.82</v>
      </c>
      <c r="IM132" s="619">
        <v>24900</v>
      </c>
      <c r="IN132" s="619">
        <v>210644.12</v>
      </c>
      <c r="IP132" s="619">
        <v>101460</v>
      </c>
      <c r="IQ132" s="619">
        <v>420000</v>
      </c>
      <c r="IS132" s="619">
        <v>2800</v>
      </c>
      <c r="IT132" s="619">
        <v>548418.51</v>
      </c>
      <c r="IU132" s="619">
        <v>25851049.040000003</v>
      </c>
      <c r="IV132" s="619">
        <v>0</v>
      </c>
      <c r="IW132" s="619">
        <v>12888361.25</v>
      </c>
      <c r="IX132" s="619">
        <v>0</v>
      </c>
      <c r="JB132" s="619">
        <v>110075</v>
      </c>
      <c r="JC132" s="619">
        <v>0</v>
      </c>
      <c r="JD132" s="619">
        <v>507738.99</v>
      </c>
      <c r="JE132" s="619">
        <v>0</v>
      </c>
      <c r="JF132" s="619">
        <v>1078916.6499999999</v>
      </c>
      <c r="JG132" s="619">
        <v>348563.18</v>
      </c>
      <c r="JH132" s="619">
        <v>4147.88</v>
      </c>
      <c r="JI132" s="619">
        <v>0</v>
      </c>
      <c r="JK132" s="619">
        <v>445.36</v>
      </c>
      <c r="JL132" s="619">
        <v>3651316.73</v>
      </c>
      <c r="JM132" s="619">
        <v>3709280.51</v>
      </c>
      <c r="JN132" s="619">
        <v>0</v>
      </c>
      <c r="JO132" s="619">
        <v>500387.2</v>
      </c>
      <c r="JP132" s="619">
        <v>1400</v>
      </c>
      <c r="JQ132" s="619">
        <v>-12758</v>
      </c>
      <c r="JR132" s="619">
        <v>39400</v>
      </c>
      <c r="JS132" s="619">
        <v>588850</v>
      </c>
      <c r="JT132" s="619">
        <v>110000</v>
      </c>
      <c r="JU132" s="619">
        <v>194000</v>
      </c>
      <c r="JV132" s="619">
        <v>12500</v>
      </c>
      <c r="JW132" s="619">
        <v>3750</v>
      </c>
      <c r="JX132" s="619">
        <v>1500</v>
      </c>
      <c r="JY132" s="619">
        <v>55000</v>
      </c>
      <c r="KA132" s="619">
        <v>0</v>
      </c>
      <c r="KB132" s="619">
        <v>0</v>
      </c>
      <c r="KC132" s="619">
        <v>102950</v>
      </c>
      <c r="KD132" s="619">
        <v>956.76</v>
      </c>
      <c r="KE132" s="619">
        <v>453268</v>
      </c>
      <c r="KF132" s="619">
        <v>0</v>
      </c>
      <c r="KG132" s="619">
        <v>15000</v>
      </c>
      <c r="KH132" s="619">
        <v>2250</v>
      </c>
      <c r="KI132" s="619">
        <v>21601979.129999999</v>
      </c>
      <c r="KK132" s="619">
        <v>0</v>
      </c>
      <c r="KL132" s="619">
        <v>0</v>
      </c>
      <c r="KM132" s="619">
        <v>0</v>
      </c>
      <c r="KO132" s="619">
        <v>25000</v>
      </c>
      <c r="KP132" s="619">
        <v>12918.6</v>
      </c>
      <c r="KQ132" s="619">
        <v>15000</v>
      </c>
      <c r="KR132" s="619">
        <v>70000</v>
      </c>
      <c r="KS132" s="619">
        <v>90000</v>
      </c>
      <c r="KT132" s="619">
        <v>78102.649999999994</v>
      </c>
      <c r="KU132" s="619">
        <v>676170.19</v>
      </c>
      <c r="KV132" s="619">
        <v>242520</v>
      </c>
      <c r="KW132" s="619">
        <v>228000</v>
      </c>
      <c r="KY132" s="619">
        <v>270466.8</v>
      </c>
      <c r="KZ132" s="619">
        <v>29667675.329999998</v>
      </c>
      <c r="LB132" s="619">
        <v>0</v>
      </c>
      <c r="LF132" s="619">
        <v>8206.26</v>
      </c>
      <c r="LG132" s="619">
        <v>245821.97</v>
      </c>
      <c r="LH132" s="619">
        <v>7329540</v>
      </c>
      <c r="LI132" s="619">
        <v>42068</v>
      </c>
      <c r="LJ132" s="619">
        <v>180578.62</v>
      </c>
      <c r="LK132" s="619">
        <v>0</v>
      </c>
      <c r="LM132" s="619">
        <v>0</v>
      </c>
      <c r="LO132" s="619">
        <v>180160</v>
      </c>
      <c r="LR132" s="619">
        <v>0</v>
      </c>
      <c r="LS132" s="619">
        <v>80000</v>
      </c>
      <c r="LV132" s="619">
        <v>3739577.86</v>
      </c>
      <c r="LW132" s="619">
        <v>145653</v>
      </c>
      <c r="LX132" s="619">
        <v>3120648</v>
      </c>
      <c r="MA132" s="619">
        <v>4274700.32</v>
      </c>
      <c r="MB132" s="619">
        <v>3071769.5</v>
      </c>
      <c r="MD132" s="619">
        <v>0</v>
      </c>
      <c r="ME132" s="619">
        <v>0</v>
      </c>
      <c r="MH132" s="619">
        <v>68037059.319999993</v>
      </c>
      <c r="MI132" s="619">
        <v>10000</v>
      </c>
      <c r="MJ132" s="619">
        <v>84951</v>
      </c>
      <c r="MK132" s="619">
        <v>10000</v>
      </c>
      <c r="ML132" s="619">
        <v>47380</v>
      </c>
      <c r="MM132" s="619">
        <v>294500</v>
      </c>
      <c r="MO132" s="619">
        <v>29611.39</v>
      </c>
      <c r="MP132" s="619">
        <v>5219785</v>
      </c>
      <c r="MQ132" s="619">
        <v>30000</v>
      </c>
      <c r="MR132" s="619">
        <v>0</v>
      </c>
      <c r="MS132" s="619">
        <v>73994</v>
      </c>
      <c r="MT132" s="619">
        <v>78343043.159999996</v>
      </c>
      <c r="MX132" s="619">
        <v>1550900.85</v>
      </c>
      <c r="MY132" s="619">
        <v>120948.21</v>
      </c>
      <c r="MZ132" s="619">
        <v>858840.87</v>
      </c>
      <c r="NA132" s="619">
        <v>73119.990000000005</v>
      </c>
      <c r="NB132" s="619">
        <v>285623.11</v>
      </c>
      <c r="ND132" s="619">
        <v>250972</v>
      </c>
      <c r="NE132" s="619">
        <v>23237758.73</v>
      </c>
      <c r="NF132" s="619">
        <v>0</v>
      </c>
      <c r="NG132" s="619">
        <v>0</v>
      </c>
      <c r="NH132" s="619">
        <v>87100</v>
      </c>
      <c r="NK132" s="619">
        <v>16906.39</v>
      </c>
      <c r="NL132" s="619">
        <v>0</v>
      </c>
      <c r="NO132" s="619">
        <v>0</v>
      </c>
      <c r="NQ132" s="619">
        <v>225300</v>
      </c>
      <c r="NS132" s="619">
        <v>40000</v>
      </c>
      <c r="NT132" s="619">
        <v>27501.09</v>
      </c>
      <c r="NU132" s="619">
        <v>48630.55</v>
      </c>
      <c r="NW132" s="619">
        <v>1010000</v>
      </c>
      <c r="NX132" s="619">
        <v>0</v>
      </c>
      <c r="NY132" s="619">
        <v>4626734.68</v>
      </c>
      <c r="NZ132" s="619">
        <v>248242</v>
      </c>
      <c r="OA132" s="619">
        <v>370300</v>
      </c>
      <c r="OB132" s="619">
        <v>0</v>
      </c>
      <c r="OC132" s="619">
        <v>535111.92000000004</v>
      </c>
      <c r="OD132" s="619">
        <v>50</v>
      </c>
      <c r="OE132" s="619">
        <v>1950151.21</v>
      </c>
      <c r="OF132" s="619">
        <v>578644.80000000005</v>
      </c>
      <c r="OG132" s="619">
        <v>163430.85999999999</v>
      </c>
      <c r="OH132" s="619">
        <v>140000</v>
      </c>
      <c r="OJ132" s="619">
        <v>132802.63</v>
      </c>
      <c r="OK132" s="619">
        <v>1081446.1000000001</v>
      </c>
      <c r="ON132" s="619">
        <v>1716.08</v>
      </c>
      <c r="OP132" s="619">
        <v>195000</v>
      </c>
      <c r="OQ132" s="619">
        <v>0</v>
      </c>
      <c r="OR132" s="619">
        <v>75000</v>
      </c>
      <c r="OT132" s="619">
        <v>1168306.3400000001</v>
      </c>
      <c r="OU132" s="619">
        <v>227212.59</v>
      </c>
      <c r="OV132" s="619">
        <v>56111.18</v>
      </c>
      <c r="OW132" s="619">
        <v>379603.25</v>
      </c>
      <c r="OX132" s="619">
        <v>160695.67000000001</v>
      </c>
      <c r="OY132" s="619">
        <v>1933829.52</v>
      </c>
      <c r="OZ132" s="619">
        <v>2265915.3899999997</v>
      </c>
      <c r="PA132" s="619">
        <v>59835</v>
      </c>
      <c r="PB132" s="619">
        <v>463102.86</v>
      </c>
      <c r="PC132" s="619">
        <v>10764947.83</v>
      </c>
      <c r="PF132" s="619">
        <v>415.41</v>
      </c>
      <c r="PG132" s="619">
        <v>0</v>
      </c>
      <c r="PH132" s="619">
        <v>112400</v>
      </c>
      <c r="PJ132" s="619">
        <v>7000</v>
      </c>
      <c r="PK132" s="619">
        <v>100702.6</v>
      </c>
      <c r="PN132" s="619">
        <v>189197</v>
      </c>
      <c r="PO132" s="619">
        <v>418545.68</v>
      </c>
      <c r="PP132" s="619">
        <v>227124</v>
      </c>
      <c r="PS132" s="619">
        <v>0</v>
      </c>
      <c r="PT132" s="619">
        <v>0</v>
      </c>
      <c r="PU132" s="619">
        <v>1453280</v>
      </c>
      <c r="PW132" s="619">
        <v>0</v>
      </c>
      <c r="PY132" s="619">
        <v>173676.23</v>
      </c>
      <c r="PZ132" s="619">
        <v>140780</v>
      </c>
      <c r="QA132" s="619">
        <v>29098.75</v>
      </c>
      <c r="QB132" s="619">
        <v>14697</v>
      </c>
      <c r="QD132" s="619">
        <v>12500</v>
      </c>
      <c r="QE132" s="619">
        <v>62000</v>
      </c>
      <c r="QF132" s="619">
        <v>2761.24</v>
      </c>
      <c r="QH132" s="619">
        <v>607640.30000000005</v>
      </c>
      <c r="QI132" s="619">
        <v>7000</v>
      </c>
      <c r="QJ132" s="619">
        <v>0</v>
      </c>
      <c r="QK132" s="619">
        <v>275000</v>
      </c>
      <c r="QL132" s="619">
        <v>0</v>
      </c>
      <c r="QM132" s="619">
        <v>0</v>
      </c>
      <c r="QN132" s="619">
        <v>0</v>
      </c>
      <c r="QO132" s="619">
        <v>1307361.3600000001</v>
      </c>
      <c r="QP132" s="619">
        <v>0</v>
      </c>
      <c r="QR132" s="619">
        <v>0</v>
      </c>
      <c r="QU132" s="619">
        <v>3854784.48</v>
      </c>
      <c r="QV132" s="619">
        <v>271195</v>
      </c>
      <c r="QW132" s="619">
        <v>0</v>
      </c>
      <c r="QX132" s="619">
        <v>105723.4</v>
      </c>
      <c r="QY132" s="619">
        <v>0</v>
      </c>
      <c r="QZ132" s="619">
        <v>7000</v>
      </c>
      <c r="RA132" s="619">
        <v>0</v>
      </c>
      <c r="RD132" s="619">
        <v>155944</v>
      </c>
      <c r="RE132" s="619">
        <v>0</v>
      </c>
      <c r="RF132" s="619">
        <v>3380</v>
      </c>
      <c r="RG132" s="619">
        <v>0</v>
      </c>
      <c r="RH132" s="619">
        <v>12805206.720000001</v>
      </c>
      <c r="RI132" s="619">
        <v>0</v>
      </c>
      <c r="RJ132" s="619">
        <v>10000</v>
      </c>
      <c r="RK132" s="619">
        <v>315670</v>
      </c>
      <c r="RL132" s="619">
        <v>35111</v>
      </c>
      <c r="RO132" s="619">
        <v>14768.08</v>
      </c>
      <c r="RP132" s="619">
        <v>0</v>
      </c>
      <c r="RQ132" s="619">
        <v>0</v>
      </c>
      <c r="RR132" s="619">
        <v>0</v>
      </c>
      <c r="RT132" s="619">
        <v>5476</v>
      </c>
      <c r="RX132" s="619">
        <v>0</v>
      </c>
      <c r="RY132" s="619">
        <v>0</v>
      </c>
      <c r="RZ132" s="619">
        <v>0</v>
      </c>
      <c r="SA132" s="619">
        <v>0</v>
      </c>
      <c r="SB132" s="619">
        <v>389523.66</v>
      </c>
      <c r="SD132" s="619">
        <v>0</v>
      </c>
      <c r="SE132" s="619">
        <v>74000</v>
      </c>
      <c r="SF132" s="619">
        <v>0</v>
      </c>
      <c r="SG132" s="619">
        <v>10922.4</v>
      </c>
      <c r="SH132" s="619">
        <v>117400</v>
      </c>
      <c r="SI132" s="619">
        <v>178.65</v>
      </c>
      <c r="SL132" s="619">
        <v>90030.01</v>
      </c>
      <c r="SN132" s="619">
        <v>134743</v>
      </c>
      <c r="SO132" s="619">
        <v>0</v>
      </c>
      <c r="SP132" s="619">
        <v>27650.18</v>
      </c>
      <c r="SQ132" s="619">
        <v>0</v>
      </c>
      <c r="SR132" s="619">
        <v>64605</v>
      </c>
      <c r="ST132" s="619">
        <v>75262</v>
      </c>
      <c r="SU132" s="619">
        <v>0</v>
      </c>
      <c r="SV132" s="619">
        <v>76020</v>
      </c>
      <c r="SW132" s="619">
        <v>0</v>
      </c>
      <c r="SY132" s="619">
        <v>695315.76</v>
      </c>
      <c r="TC132" s="619">
        <v>0</v>
      </c>
      <c r="TE132" s="619">
        <v>10000</v>
      </c>
      <c r="TF132" s="619">
        <v>0</v>
      </c>
      <c r="TI132" s="619">
        <v>0</v>
      </c>
      <c r="TJ132" s="619">
        <v>2935100.88</v>
      </c>
      <c r="TL132" s="619">
        <v>0</v>
      </c>
      <c r="TN132" s="619">
        <v>0</v>
      </c>
      <c r="TO132" s="619">
        <v>0</v>
      </c>
      <c r="TP132" s="619">
        <v>0</v>
      </c>
      <c r="TQ132" s="619">
        <v>3712.07</v>
      </c>
      <c r="TR132" s="619">
        <v>14900</v>
      </c>
      <c r="TS132" s="619">
        <v>739.26</v>
      </c>
      <c r="TT132" s="619">
        <v>0</v>
      </c>
      <c r="TU132" s="619">
        <v>0</v>
      </c>
      <c r="TW132" s="619">
        <v>0</v>
      </c>
      <c r="TZ132" s="619">
        <v>12500</v>
      </c>
      <c r="UA132" s="619">
        <v>0</v>
      </c>
      <c r="UB132" s="619">
        <v>0</v>
      </c>
      <c r="UC132" s="619">
        <v>0</v>
      </c>
      <c r="UE132" s="619">
        <v>0</v>
      </c>
      <c r="UF132" s="619">
        <v>17855</v>
      </c>
      <c r="UG132" s="619">
        <v>0</v>
      </c>
      <c r="UH132" s="619">
        <v>0</v>
      </c>
      <c r="UK132" s="619">
        <v>0</v>
      </c>
      <c r="UL132" s="619">
        <v>434404</v>
      </c>
      <c r="UM132" s="619">
        <v>76710</v>
      </c>
      <c r="UN132" s="619">
        <v>96656.73</v>
      </c>
      <c r="UO132" s="619">
        <v>161654</v>
      </c>
      <c r="UP132" s="619">
        <v>307605.09999999998</v>
      </c>
      <c r="UQ132" s="619">
        <v>23162983.57</v>
      </c>
      <c r="UR132" s="619">
        <v>0</v>
      </c>
      <c r="US132" s="619">
        <v>0</v>
      </c>
      <c r="UT132" s="619">
        <v>1300</v>
      </c>
      <c r="UU132" s="619">
        <v>0</v>
      </c>
      <c r="UV132" s="619">
        <v>42772</v>
      </c>
      <c r="UW132" s="619">
        <v>549343.96</v>
      </c>
      <c r="UX132" s="619">
        <v>154500</v>
      </c>
      <c r="UY132" s="619">
        <v>0</v>
      </c>
      <c r="UZ132" s="619">
        <v>0</v>
      </c>
      <c r="VA132" s="619">
        <v>502277.31</v>
      </c>
      <c r="VB132" s="619">
        <v>0</v>
      </c>
      <c r="VC132" s="619">
        <v>20000</v>
      </c>
      <c r="VD132" s="619">
        <v>28547.94</v>
      </c>
      <c r="VE132" s="619">
        <v>106718</v>
      </c>
      <c r="VF132" s="619">
        <v>0</v>
      </c>
      <c r="VG132" s="619">
        <v>89748.77</v>
      </c>
      <c r="VH132" s="619">
        <v>0</v>
      </c>
      <c r="VI132" s="619">
        <v>49876</v>
      </c>
      <c r="VJ132" s="619">
        <v>0</v>
      </c>
      <c r="VK132" s="619">
        <v>17564</v>
      </c>
      <c r="VL132" s="619">
        <v>656451</v>
      </c>
      <c r="VM132" s="619">
        <v>96268.6</v>
      </c>
      <c r="VO132" s="619">
        <v>39147</v>
      </c>
      <c r="VP132" s="619">
        <v>300339</v>
      </c>
      <c r="VQ132" s="619">
        <v>0</v>
      </c>
      <c r="VR132" s="619">
        <v>4148799.82</v>
      </c>
      <c r="VS132" s="619">
        <v>24700</v>
      </c>
      <c r="VT132" s="619">
        <v>1146220</v>
      </c>
      <c r="VU132" s="619">
        <v>623120</v>
      </c>
      <c r="VV132" s="619">
        <v>415000</v>
      </c>
      <c r="VX132" s="619">
        <v>848120</v>
      </c>
      <c r="VY132" s="619">
        <v>3.99</v>
      </c>
      <c r="VZ132" s="619">
        <v>0</v>
      </c>
      <c r="WA132" s="619">
        <v>0</v>
      </c>
      <c r="WB132" s="619">
        <v>1482256.43</v>
      </c>
      <c r="WC132" s="619">
        <v>14616.12</v>
      </c>
      <c r="WD132" s="619">
        <v>1745332.75</v>
      </c>
      <c r="WE132" s="619">
        <v>0</v>
      </c>
      <c r="WG132" s="619">
        <v>239030</v>
      </c>
      <c r="WH132" s="619">
        <v>0</v>
      </c>
      <c r="WI132" s="619">
        <v>92203.839999999997</v>
      </c>
      <c r="WJ132" s="619">
        <v>28130</v>
      </c>
      <c r="WK132" s="619">
        <v>584588.82999999996</v>
      </c>
      <c r="WL132" s="619">
        <v>563300</v>
      </c>
      <c r="WM132" s="619">
        <v>250299.15</v>
      </c>
      <c r="WN132" s="619">
        <v>24530.01</v>
      </c>
      <c r="WO132" s="619">
        <v>1618398.8</v>
      </c>
      <c r="WP132" s="619">
        <v>778786.99</v>
      </c>
      <c r="WQ132" s="619">
        <v>0</v>
      </c>
      <c r="WR132" s="619">
        <v>93510</v>
      </c>
      <c r="WS132" s="619">
        <v>274358</v>
      </c>
      <c r="WT132" s="619">
        <v>101550</v>
      </c>
      <c r="WU132" s="619">
        <v>12726</v>
      </c>
      <c r="WV132" s="619">
        <v>17086550.960000001</v>
      </c>
      <c r="WW132" s="619">
        <v>289601.21000000002</v>
      </c>
      <c r="WY132" s="619">
        <v>24095.78</v>
      </c>
      <c r="WZ132" s="619">
        <v>1087963.5</v>
      </c>
      <c r="XB132" s="619">
        <v>34800</v>
      </c>
      <c r="XC132" s="619">
        <v>43750</v>
      </c>
      <c r="XD132" s="619">
        <v>210660</v>
      </c>
      <c r="XE132" s="619">
        <v>91280.01</v>
      </c>
      <c r="XF132" s="619">
        <v>0</v>
      </c>
      <c r="XI132" s="619">
        <v>2875091.14</v>
      </c>
      <c r="XJ132" s="619">
        <v>20705</v>
      </c>
      <c r="XK132" s="619">
        <v>482990</v>
      </c>
      <c r="XL132" s="619">
        <v>861853.12</v>
      </c>
      <c r="XM132" s="619">
        <v>450000</v>
      </c>
      <c r="XN132" s="619">
        <v>0</v>
      </c>
      <c r="XO132" s="619">
        <v>0</v>
      </c>
      <c r="XP132" s="619">
        <v>0</v>
      </c>
      <c r="XQ132" s="619">
        <v>0</v>
      </c>
      <c r="XR132" s="619">
        <v>5578.85</v>
      </c>
      <c r="XS132" s="619">
        <v>149296.81</v>
      </c>
      <c r="XT132" s="619">
        <v>0</v>
      </c>
      <c r="XU132" s="619">
        <v>296707.05</v>
      </c>
      <c r="XV132" s="619">
        <v>459955</v>
      </c>
      <c r="XW132" s="619">
        <v>388183.3</v>
      </c>
      <c r="XX132" s="619">
        <v>0</v>
      </c>
      <c r="XY132" s="619">
        <v>51447.83</v>
      </c>
      <c r="XZ132" s="619">
        <v>86133</v>
      </c>
      <c r="YA132" s="619">
        <v>0</v>
      </c>
      <c r="YB132" s="619">
        <v>0</v>
      </c>
      <c r="YC132" s="619">
        <v>45000</v>
      </c>
      <c r="YD132" s="619">
        <v>854010.27</v>
      </c>
      <c r="YE132" s="619">
        <v>156000</v>
      </c>
      <c r="YF132" s="619">
        <v>23993159.310000002</v>
      </c>
      <c r="YG132" s="619">
        <v>12000</v>
      </c>
      <c r="YI132" s="619">
        <v>20150</v>
      </c>
      <c r="YJ132" s="619">
        <v>777920.26</v>
      </c>
      <c r="YK132" s="619">
        <v>336655</v>
      </c>
      <c r="YL132" s="619">
        <v>5000</v>
      </c>
      <c r="YM132" s="619">
        <v>59320</v>
      </c>
      <c r="YN132" s="619">
        <v>525858</v>
      </c>
      <c r="YQ132" s="619">
        <v>404380</v>
      </c>
      <c r="YR132" s="619">
        <v>114395.84</v>
      </c>
      <c r="YT132" s="619">
        <v>0</v>
      </c>
      <c r="YU132" s="619">
        <v>355343.74</v>
      </c>
      <c r="YV132" s="619">
        <v>135255</v>
      </c>
      <c r="YW132" s="619">
        <v>458654.96</v>
      </c>
      <c r="YX132" s="619">
        <v>0</v>
      </c>
      <c r="YZ132" s="619">
        <v>0</v>
      </c>
      <c r="ZA132" s="619">
        <v>4316001.18</v>
      </c>
      <c r="ZD132" s="619">
        <v>568500</v>
      </c>
      <c r="ZF132" s="619">
        <v>6000</v>
      </c>
      <c r="ZH132" s="619">
        <v>0</v>
      </c>
      <c r="ZJ132" s="619">
        <v>137000</v>
      </c>
      <c r="ZM132" s="619">
        <v>546000</v>
      </c>
      <c r="ZP132" s="619">
        <v>89950</v>
      </c>
      <c r="ZQ132" s="619">
        <v>1400</v>
      </c>
      <c r="ZR132" s="619">
        <v>145800</v>
      </c>
      <c r="ZT132" s="619">
        <v>145750</v>
      </c>
      <c r="ZU132" s="619">
        <v>481526.48</v>
      </c>
      <c r="ZV132" s="619">
        <v>117200</v>
      </c>
      <c r="ZW132" s="619">
        <v>127907.73</v>
      </c>
      <c r="ZX132" s="619">
        <v>158510</v>
      </c>
      <c r="ZY132" s="619">
        <v>274838.45</v>
      </c>
      <c r="ZZ132" s="619">
        <v>0</v>
      </c>
      <c r="AAA132" s="619">
        <v>11900</v>
      </c>
      <c r="AAB132" s="619">
        <v>0</v>
      </c>
      <c r="AAC132" s="619">
        <v>0</v>
      </c>
      <c r="AAE132" s="619">
        <v>0</v>
      </c>
      <c r="AAF132" s="619">
        <v>23450</v>
      </c>
      <c r="AAG132" s="619">
        <v>50010</v>
      </c>
      <c r="AAH132" s="619">
        <v>122830</v>
      </c>
      <c r="AAI132" s="619">
        <v>4631864.2699999996</v>
      </c>
      <c r="AAK132" s="619">
        <v>1200</v>
      </c>
      <c r="AAL132" s="619">
        <v>362283.5</v>
      </c>
      <c r="AAM132" s="619">
        <v>28787</v>
      </c>
      <c r="AAN132" s="619">
        <v>52000</v>
      </c>
      <c r="AAO132" s="619">
        <v>18497</v>
      </c>
      <c r="AAP132" s="619">
        <v>34007142.780000001</v>
      </c>
      <c r="AAQ132" s="619">
        <v>24000</v>
      </c>
      <c r="AAR132" s="619">
        <v>294904.75</v>
      </c>
      <c r="AAS132" s="619">
        <v>183183</v>
      </c>
      <c r="AAT132" s="619">
        <v>990</v>
      </c>
      <c r="AAU132" s="619">
        <v>82900</v>
      </c>
      <c r="AAV132" s="619">
        <v>16000</v>
      </c>
      <c r="AAW132" s="619">
        <v>0</v>
      </c>
      <c r="AAX132" s="619">
        <v>285500</v>
      </c>
      <c r="AAY132" s="619">
        <v>79954</v>
      </c>
      <c r="AAZ132" s="619">
        <v>109400.09</v>
      </c>
      <c r="ABA132" s="619">
        <v>298350</v>
      </c>
      <c r="ABC132" s="619">
        <v>75400</v>
      </c>
      <c r="ABD132" s="619">
        <v>23300</v>
      </c>
      <c r="ABF132" s="619">
        <v>-17670.55</v>
      </c>
      <c r="ABH132" s="619">
        <v>163018.03</v>
      </c>
      <c r="ABI132" s="619">
        <v>1950265</v>
      </c>
      <c r="ABJ132" s="619">
        <v>492923.13</v>
      </c>
      <c r="ABK132" s="619">
        <v>215150</v>
      </c>
      <c r="ABL132" s="619">
        <v>300119.32</v>
      </c>
      <c r="ABM132" s="619">
        <v>0</v>
      </c>
      <c r="ABN132" s="619">
        <v>17500</v>
      </c>
      <c r="ABO132" s="619">
        <v>9205</v>
      </c>
      <c r="ABP132" s="619">
        <v>241263</v>
      </c>
      <c r="ABQ132" s="619">
        <v>24060</v>
      </c>
      <c r="ABR132" s="619">
        <v>2550</v>
      </c>
      <c r="ABT132" s="619">
        <v>200063</v>
      </c>
      <c r="ABU132" s="619">
        <v>181.1</v>
      </c>
      <c r="ABV132" s="619">
        <v>262624.75</v>
      </c>
      <c r="ABW132" s="619">
        <v>118215</v>
      </c>
      <c r="ABY132" s="619">
        <v>553406.86</v>
      </c>
      <c r="ACA132" s="619">
        <v>51955</v>
      </c>
      <c r="ACC132" s="619">
        <v>2000</v>
      </c>
      <c r="ACD132" s="619">
        <v>344492</v>
      </c>
      <c r="ACE132" s="619">
        <v>7000</v>
      </c>
      <c r="ACF132" s="619">
        <v>0</v>
      </c>
      <c r="ACG132" s="619">
        <v>26179</v>
      </c>
      <c r="ACH132" s="619">
        <v>15000</v>
      </c>
      <c r="ACI132" s="619">
        <v>0</v>
      </c>
      <c r="ACJ132" s="619">
        <v>31599661.899999999</v>
      </c>
      <c r="ACK132" s="619">
        <v>164531</v>
      </c>
      <c r="ACN132" s="619">
        <v>24448.22</v>
      </c>
      <c r="ACO132" s="619">
        <v>0</v>
      </c>
      <c r="ACP132" s="619">
        <v>153902.67000000001</v>
      </c>
      <c r="ACQ132" s="619">
        <v>0</v>
      </c>
      <c r="ACR132" s="619">
        <v>20316.25</v>
      </c>
      <c r="ACS132" s="619">
        <v>90060</v>
      </c>
      <c r="ACT132" s="619">
        <v>2454507.44</v>
      </c>
      <c r="ACW132" s="619">
        <v>0</v>
      </c>
      <c r="ACX132" s="619">
        <v>108150</v>
      </c>
      <c r="ACY132" s="619">
        <v>6000</v>
      </c>
      <c r="ACZ132" s="619">
        <v>494300</v>
      </c>
      <c r="ADA132" s="619">
        <v>146970</v>
      </c>
      <c r="ADB132" s="619">
        <v>0</v>
      </c>
      <c r="ADC132" s="619">
        <v>563560</v>
      </c>
      <c r="ADE132" s="619">
        <v>470087.36</v>
      </c>
      <c r="ADF132" s="619">
        <v>0</v>
      </c>
      <c r="ADH132" s="619">
        <v>684664.21</v>
      </c>
      <c r="ADI132" s="619">
        <v>14513.2</v>
      </c>
      <c r="ADJ132" s="619">
        <v>0</v>
      </c>
      <c r="ADL132" s="619">
        <v>263241.17</v>
      </c>
      <c r="ADM132" s="619">
        <v>131509.29999999999</v>
      </c>
      <c r="ADN132" s="619">
        <v>0</v>
      </c>
      <c r="ADO132" s="619">
        <v>49371.42</v>
      </c>
      <c r="ADP132" s="619">
        <v>960500</v>
      </c>
      <c r="ADQ132" s="619">
        <v>177657.72</v>
      </c>
      <c r="ADR132" s="619">
        <v>184201</v>
      </c>
      <c r="ADT132" s="619">
        <v>0</v>
      </c>
      <c r="ADU132" s="619">
        <v>0</v>
      </c>
      <c r="ADW132" s="619">
        <v>7813.44</v>
      </c>
      <c r="ADX132" s="619">
        <v>28634.959999999999</v>
      </c>
      <c r="ADY132" s="619">
        <v>48950</v>
      </c>
      <c r="ADZ132" s="619">
        <v>775318</v>
      </c>
      <c r="AEA132" s="619">
        <v>278548.46000000002</v>
      </c>
      <c r="AEC132" s="619">
        <v>896222.22</v>
      </c>
      <c r="AED132" s="619">
        <v>679278.12</v>
      </c>
      <c r="AEE132" s="619">
        <v>0</v>
      </c>
      <c r="AEF132" s="619">
        <v>26081.25</v>
      </c>
      <c r="AEG132" s="619">
        <v>112000</v>
      </c>
      <c r="AEH132" s="619">
        <v>40000</v>
      </c>
      <c r="AEI132" s="619">
        <v>0</v>
      </c>
      <c r="AEJ132" s="619">
        <v>542660.38</v>
      </c>
      <c r="AEK132" s="619">
        <v>0</v>
      </c>
      <c r="AEL132" s="619">
        <v>53273</v>
      </c>
      <c r="AEN132" s="619">
        <v>19426</v>
      </c>
      <c r="AEP132" s="619">
        <v>636227.25</v>
      </c>
      <c r="AEQ132" s="619">
        <v>0</v>
      </c>
      <c r="AER132" s="619">
        <v>30175.78</v>
      </c>
      <c r="AES132" s="619">
        <v>202355.17</v>
      </c>
      <c r="AET132" s="619">
        <v>2047144</v>
      </c>
      <c r="AEU132" s="619">
        <v>459133.26</v>
      </c>
      <c r="AEV132" s="619">
        <v>173916.57</v>
      </c>
      <c r="AEW132" s="619">
        <v>40180</v>
      </c>
      <c r="AEX132" s="619">
        <v>-36.08</v>
      </c>
      <c r="AEY132" s="619">
        <v>450009.38</v>
      </c>
      <c r="AEZ132" s="619">
        <v>0</v>
      </c>
      <c r="AFA132" s="619">
        <v>360569.25</v>
      </c>
      <c r="AFB132" s="619">
        <v>19977</v>
      </c>
      <c r="AFD132" s="619">
        <v>6391109.9800000004</v>
      </c>
      <c r="AFE132" s="619">
        <v>424962.85</v>
      </c>
      <c r="AFF132" s="619">
        <v>0</v>
      </c>
      <c r="AFG132" s="619">
        <v>423647.5</v>
      </c>
      <c r="AFI132" s="619">
        <v>21212.89</v>
      </c>
      <c r="AFL132" s="619">
        <v>0</v>
      </c>
      <c r="AFM132" s="619">
        <v>0</v>
      </c>
      <c r="AFN132" s="619">
        <v>220785</v>
      </c>
      <c r="AFO132" s="619">
        <v>333027.19</v>
      </c>
      <c r="AFP132" s="619">
        <v>77500</v>
      </c>
      <c r="AFQ132" s="619">
        <v>1200171.73</v>
      </c>
      <c r="AFR132" s="619">
        <v>1705198</v>
      </c>
      <c r="AFT132" s="619">
        <v>568494.62</v>
      </c>
      <c r="AFU132" s="619">
        <v>0</v>
      </c>
      <c r="AFV132" s="619">
        <v>391280</v>
      </c>
      <c r="AFW132" s="619">
        <v>36225</v>
      </c>
      <c r="AFX132" s="619">
        <v>0</v>
      </c>
      <c r="AFY132" s="619">
        <v>582766.82999999996</v>
      </c>
      <c r="AFZ132" s="619">
        <v>431880</v>
      </c>
      <c r="AGA132" s="619">
        <v>1023375</v>
      </c>
      <c r="AGB132" s="619">
        <v>4653</v>
      </c>
      <c r="AGC132" s="619">
        <v>1011524.32</v>
      </c>
      <c r="AGD132" s="619">
        <v>216723.64</v>
      </c>
      <c r="AGE132" s="619">
        <v>537247.06000000006</v>
      </c>
      <c r="AGF132" s="619">
        <v>0</v>
      </c>
      <c r="AGG132" s="619">
        <v>49800</v>
      </c>
      <c r="AGI132" s="619">
        <v>70225</v>
      </c>
      <c r="AGJ132" s="619">
        <v>79585</v>
      </c>
      <c r="AGK132" s="619">
        <v>369956.51</v>
      </c>
      <c r="AGL132" s="619">
        <v>25389.37</v>
      </c>
      <c r="AGM132" s="619">
        <v>34941.19</v>
      </c>
      <c r="AGN132" s="619">
        <v>852205.06</v>
      </c>
      <c r="AGO132" s="619">
        <v>698088.16</v>
      </c>
      <c r="AGP132" s="619">
        <v>5269</v>
      </c>
      <c r="AGQ132" s="619">
        <v>27579.9</v>
      </c>
      <c r="AGR132" s="619">
        <v>0</v>
      </c>
      <c r="AGS132" s="619">
        <v>0</v>
      </c>
      <c r="AGT132" s="619">
        <v>0</v>
      </c>
      <c r="AGV132" s="619">
        <v>1203343.5</v>
      </c>
      <c r="AGW132" s="619">
        <v>2448936.37</v>
      </c>
      <c r="AGY132" s="619">
        <v>0</v>
      </c>
      <c r="AGZ132" s="619">
        <v>52400</v>
      </c>
      <c r="AHA132" s="619">
        <v>857314</v>
      </c>
      <c r="AHB132" s="619">
        <v>319803.90000000002</v>
      </c>
      <c r="AHC132" s="619">
        <v>0</v>
      </c>
      <c r="AHE132" s="619">
        <v>371363</v>
      </c>
      <c r="AHF132" s="619">
        <v>0</v>
      </c>
      <c r="AHG132" s="619">
        <v>1576888.8</v>
      </c>
      <c r="AHH132" s="619">
        <v>0</v>
      </c>
      <c r="AHI132" s="619">
        <v>275042.40999999997</v>
      </c>
      <c r="AHJ132" s="619">
        <v>0</v>
      </c>
      <c r="AHK132" s="619">
        <v>953687.33</v>
      </c>
      <c r="AHL132" s="619">
        <v>3225628.59</v>
      </c>
      <c r="AHM132" s="619">
        <v>1151929.82</v>
      </c>
      <c r="AHN132" s="619">
        <v>35000</v>
      </c>
      <c r="AHO132" s="619">
        <v>21000</v>
      </c>
      <c r="AHP132" s="619">
        <v>38628</v>
      </c>
      <c r="AHQ132" s="613">
        <v>0</v>
      </c>
      <c r="AHR132" s="613">
        <v>12492.64</v>
      </c>
      <c r="AHT132" s="619">
        <f t="shared" si="81"/>
        <v>963829190.98000026</v>
      </c>
      <c r="AHV132" s="627" t="s">
        <v>6273</v>
      </c>
      <c r="AHW132" s="627" t="s">
        <v>6197</v>
      </c>
      <c r="AHX132" s="627" t="s">
        <v>6198</v>
      </c>
    </row>
    <row r="133" spans="1:908" x14ac:dyDescent="0.8">
      <c r="A133" s="613" t="str">
        <f t="shared" si="80"/>
        <v>ภาระ</v>
      </c>
      <c r="B133" s="618" t="s">
        <v>6193</v>
      </c>
      <c r="C133" s="619" t="s">
        <v>6194</v>
      </c>
      <c r="E133" s="619">
        <v>440051</v>
      </c>
      <c r="H133" s="619">
        <v>7380.5</v>
      </c>
      <c r="I133" s="619">
        <v>18352</v>
      </c>
      <c r="K133" s="619">
        <v>113558</v>
      </c>
      <c r="L133" s="619">
        <v>61720</v>
      </c>
      <c r="M133" s="619">
        <v>37504.94</v>
      </c>
      <c r="O133" s="619">
        <v>28200</v>
      </c>
      <c r="U133" s="619">
        <v>65786</v>
      </c>
      <c r="V133" s="619">
        <v>4275308</v>
      </c>
      <c r="Y133" s="619">
        <v>558748</v>
      </c>
      <c r="AA133" s="619">
        <v>15802</v>
      </c>
      <c r="AB133" s="619">
        <v>6890</v>
      </c>
      <c r="AD133" s="619">
        <v>31303</v>
      </c>
      <c r="AE133" s="619">
        <v>34700</v>
      </c>
      <c r="AH133" s="619">
        <v>91417</v>
      </c>
      <c r="AI133" s="619">
        <v>245916</v>
      </c>
      <c r="AJ133" s="619">
        <v>4000</v>
      </c>
      <c r="AK133" s="619">
        <v>35200</v>
      </c>
      <c r="AO133" s="619">
        <v>108685.72</v>
      </c>
      <c r="AP133" s="619">
        <v>297491</v>
      </c>
      <c r="AR133" s="619">
        <v>45931</v>
      </c>
      <c r="AS133" s="619">
        <v>4404</v>
      </c>
      <c r="AT133" s="619">
        <v>467415.91</v>
      </c>
      <c r="AU133" s="619">
        <v>6344</v>
      </c>
      <c r="AV133" s="619">
        <v>35221</v>
      </c>
      <c r="AW133" s="619">
        <v>190307.22</v>
      </c>
      <c r="AX133" s="619">
        <v>10010</v>
      </c>
      <c r="AY133" s="619">
        <v>96744</v>
      </c>
      <c r="BB133" s="619">
        <v>7103</v>
      </c>
      <c r="BC133" s="619">
        <v>146636</v>
      </c>
      <c r="BD133" s="619">
        <v>0</v>
      </c>
      <c r="BE133" s="619">
        <v>38495</v>
      </c>
      <c r="BF133" s="619">
        <v>8000</v>
      </c>
      <c r="BG133" s="619">
        <v>10058</v>
      </c>
      <c r="BJ133" s="619">
        <v>436243</v>
      </c>
      <c r="BK133" s="619">
        <v>76040</v>
      </c>
      <c r="BM133" s="619">
        <v>19600</v>
      </c>
      <c r="BN133" s="619">
        <v>147615</v>
      </c>
      <c r="BO133" s="619">
        <v>34000</v>
      </c>
      <c r="BP133" s="619">
        <v>200</v>
      </c>
      <c r="BQ133" s="619">
        <v>1068</v>
      </c>
      <c r="BR133" s="619">
        <v>61635</v>
      </c>
      <c r="BS133" s="619">
        <v>5565</v>
      </c>
      <c r="BT133" s="619">
        <v>13350</v>
      </c>
      <c r="BV133" s="619">
        <v>20444</v>
      </c>
      <c r="BW133" s="619">
        <v>9712</v>
      </c>
      <c r="BX133" s="619">
        <v>8987</v>
      </c>
      <c r="BZ133" s="619">
        <v>688628.94</v>
      </c>
      <c r="CA133" s="619">
        <v>84756.24</v>
      </c>
      <c r="CB133" s="619">
        <v>9000</v>
      </c>
      <c r="CF133" s="619">
        <v>67502</v>
      </c>
      <c r="CG133" s="619">
        <v>750140</v>
      </c>
      <c r="CN133" s="619">
        <v>9000</v>
      </c>
      <c r="CW133" s="619">
        <v>167997</v>
      </c>
      <c r="CX133" s="619">
        <v>13060</v>
      </c>
      <c r="CY133" s="619">
        <v>2000</v>
      </c>
      <c r="DA133" s="619">
        <v>29167</v>
      </c>
      <c r="DC133" s="619">
        <v>2950</v>
      </c>
      <c r="DM133" s="619">
        <v>0</v>
      </c>
      <c r="DT133" s="619">
        <v>36000</v>
      </c>
      <c r="DZ133" s="619">
        <v>14441</v>
      </c>
      <c r="EA133" s="619">
        <v>0</v>
      </c>
      <c r="EB133" s="619">
        <v>26400</v>
      </c>
      <c r="EF133" s="619">
        <v>16400</v>
      </c>
      <c r="EI133" s="619">
        <v>500</v>
      </c>
      <c r="EK133" s="619">
        <v>6442</v>
      </c>
      <c r="ES133" s="619">
        <v>124612</v>
      </c>
      <c r="ET133" s="619">
        <v>93000</v>
      </c>
      <c r="EV133" s="619">
        <v>63125.75</v>
      </c>
      <c r="EW133" s="619">
        <v>129150</v>
      </c>
      <c r="FF133" s="619">
        <v>26862</v>
      </c>
      <c r="FG133" s="619">
        <v>80055</v>
      </c>
      <c r="FJ133" s="619">
        <v>79373</v>
      </c>
      <c r="FK133" s="619">
        <v>25855</v>
      </c>
      <c r="FL133" s="619">
        <v>513527.5</v>
      </c>
      <c r="FM133" s="619">
        <v>39390</v>
      </c>
      <c r="FN133" s="619">
        <v>0</v>
      </c>
      <c r="FO133" s="619">
        <v>54148.75</v>
      </c>
      <c r="FP133" s="619">
        <v>917</v>
      </c>
      <c r="FR133" s="619">
        <v>82282.5</v>
      </c>
      <c r="FS133" s="619">
        <v>45616</v>
      </c>
      <c r="FT133" s="619">
        <v>600</v>
      </c>
      <c r="FU133" s="619">
        <v>434069</v>
      </c>
      <c r="FV133" s="619">
        <v>23072</v>
      </c>
      <c r="FW133" s="619">
        <v>288812.5</v>
      </c>
      <c r="FX133" s="619">
        <v>52841</v>
      </c>
      <c r="FY133" s="619">
        <v>48592</v>
      </c>
      <c r="FZ133" s="619">
        <v>59701</v>
      </c>
      <c r="GB133" s="619">
        <v>70398</v>
      </c>
      <c r="GD133" s="619">
        <v>21958</v>
      </c>
      <c r="GE133" s="619">
        <v>57341.25</v>
      </c>
      <c r="GH133" s="619">
        <v>0</v>
      </c>
      <c r="GZ133" s="619">
        <v>179922</v>
      </c>
      <c r="HA133" s="619">
        <v>31030.7</v>
      </c>
      <c r="HB133" s="619">
        <v>7862</v>
      </c>
      <c r="HC133" s="619">
        <v>251369</v>
      </c>
      <c r="HD133" s="619">
        <v>4175</v>
      </c>
      <c r="HF133" s="619">
        <v>191460.17</v>
      </c>
      <c r="HG133" s="619">
        <v>101168</v>
      </c>
      <c r="HH133" s="619">
        <v>3240</v>
      </c>
      <c r="HK133" s="619">
        <v>23674</v>
      </c>
      <c r="HU133" s="619">
        <v>482752</v>
      </c>
      <c r="HV133" s="619">
        <v>4599</v>
      </c>
      <c r="IA133" s="619">
        <v>66258</v>
      </c>
      <c r="ID133" s="619">
        <v>0</v>
      </c>
      <c r="IF133" s="619">
        <v>48660</v>
      </c>
      <c r="IK133" s="619">
        <v>74753</v>
      </c>
      <c r="IL133" s="619">
        <v>8800</v>
      </c>
      <c r="IM133" s="619">
        <v>0</v>
      </c>
      <c r="IN133" s="619">
        <v>68520</v>
      </c>
      <c r="IO133" s="619">
        <v>72315</v>
      </c>
      <c r="IP133" s="619">
        <v>14450</v>
      </c>
      <c r="IQ133" s="619">
        <v>31700</v>
      </c>
      <c r="IR133" s="619">
        <v>123155</v>
      </c>
      <c r="IS133" s="619">
        <v>2235</v>
      </c>
      <c r="IT133" s="619">
        <v>1150555</v>
      </c>
      <c r="IU133" s="619">
        <v>58988</v>
      </c>
      <c r="IW133" s="619">
        <v>745579</v>
      </c>
      <c r="IY133" s="619">
        <v>18960</v>
      </c>
      <c r="IZ133" s="619">
        <v>10984</v>
      </c>
      <c r="JD133" s="619">
        <v>0</v>
      </c>
      <c r="JE133" s="619">
        <v>81150</v>
      </c>
      <c r="JH133" s="619">
        <v>5623</v>
      </c>
      <c r="JL133" s="619">
        <v>200464.45</v>
      </c>
      <c r="JV133" s="619">
        <v>17959.599999999999</v>
      </c>
      <c r="JW133" s="619">
        <v>142962</v>
      </c>
      <c r="JY133" s="619">
        <v>577808</v>
      </c>
      <c r="KB133" s="619">
        <v>0</v>
      </c>
      <c r="KC133" s="619">
        <v>31937</v>
      </c>
      <c r="KE133" s="619">
        <v>398030.57</v>
      </c>
      <c r="KF133" s="619">
        <v>3700</v>
      </c>
      <c r="KG133" s="619">
        <v>0</v>
      </c>
      <c r="KH133" s="619">
        <v>202128</v>
      </c>
      <c r="KR133" s="619">
        <v>78216</v>
      </c>
      <c r="KS133" s="619">
        <v>11315</v>
      </c>
      <c r="KT133" s="619">
        <v>48313</v>
      </c>
      <c r="KV133" s="619">
        <v>96290</v>
      </c>
      <c r="KX133" s="619">
        <v>351831</v>
      </c>
      <c r="KZ133" s="619">
        <v>35000</v>
      </c>
      <c r="LI133" s="619">
        <v>137456</v>
      </c>
      <c r="LJ133" s="619">
        <v>183541.97</v>
      </c>
      <c r="LK133" s="619">
        <v>264025.5</v>
      </c>
      <c r="LP133" s="619">
        <v>47400</v>
      </c>
      <c r="LR133" s="619">
        <v>410</v>
      </c>
      <c r="LV133" s="619">
        <v>1968962.25</v>
      </c>
      <c r="LW133" s="619">
        <v>502400</v>
      </c>
      <c r="LY133" s="619">
        <v>88753</v>
      </c>
      <c r="MK133" s="619">
        <v>0</v>
      </c>
      <c r="MR133" s="619">
        <v>0</v>
      </c>
      <c r="MS133" s="619">
        <v>0</v>
      </c>
      <c r="MT133" s="619">
        <v>75568</v>
      </c>
      <c r="MW133" s="619">
        <v>271658</v>
      </c>
      <c r="MZ133" s="619">
        <v>23104</v>
      </c>
      <c r="NB133" s="619">
        <v>58100</v>
      </c>
      <c r="NI133" s="619">
        <v>0</v>
      </c>
      <c r="NK133" s="619">
        <v>0</v>
      </c>
      <c r="NQ133" s="619">
        <v>81637.95</v>
      </c>
      <c r="NR133" s="619">
        <v>59310</v>
      </c>
      <c r="NS133" s="619">
        <v>3724</v>
      </c>
      <c r="NZ133" s="619">
        <v>0</v>
      </c>
      <c r="OE133" s="619">
        <v>833107.5</v>
      </c>
      <c r="OF133" s="619">
        <v>327859.78999999998</v>
      </c>
      <c r="OH133" s="619">
        <v>933386.05</v>
      </c>
      <c r="OI133" s="619">
        <v>79121</v>
      </c>
      <c r="OK133" s="619">
        <v>521722.34</v>
      </c>
      <c r="OP133" s="619">
        <v>481104</v>
      </c>
      <c r="OT133" s="619">
        <v>13000</v>
      </c>
      <c r="OW133" s="619">
        <v>57789</v>
      </c>
      <c r="OX133" s="619">
        <v>85085</v>
      </c>
      <c r="PA133" s="619">
        <v>113679</v>
      </c>
      <c r="PC133" s="619">
        <v>380759</v>
      </c>
      <c r="PE133" s="619">
        <v>18050</v>
      </c>
      <c r="PG133" s="619">
        <v>0</v>
      </c>
      <c r="PH133" s="619">
        <v>139717</v>
      </c>
      <c r="PJ133" s="619">
        <v>11400</v>
      </c>
      <c r="PL133" s="619">
        <v>118541</v>
      </c>
      <c r="PM133" s="619">
        <v>17000</v>
      </c>
      <c r="PP133" s="619">
        <v>77178</v>
      </c>
      <c r="PS133" s="619">
        <v>18667</v>
      </c>
      <c r="PV133" s="619">
        <v>41471</v>
      </c>
      <c r="PZ133" s="619">
        <v>80713</v>
      </c>
      <c r="QA133" s="619">
        <v>1421843</v>
      </c>
      <c r="QD133" s="619">
        <v>148255</v>
      </c>
      <c r="QE133" s="619">
        <v>2400</v>
      </c>
      <c r="QF133" s="619">
        <v>221939</v>
      </c>
      <c r="QG133" s="619">
        <v>95000</v>
      </c>
      <c r="QH133" s="619">
        <v>146746</v>
      </c>
      <c r="QI133" s="619">
        <v>216288</v>
      </c>
      <c r="QK133" s="619">
        <v>22000</v>
      </c>
      <c r="QL133" s="619">
        <v>5439</v>
      </c>
      <c r="QN133" s="619">
        <v>667732.77</v>
      </c>
      <c r="QP133" s="619">
        <v>5000</v>
      </c>
      <c r="QR133" s="619">
        <v>26178</v>
      </c>
      <c r="QU133" s="619">
        <v>772270</v>
      </c>
      <c r="QV133" s="619">
        <v>39467</v>
      </c>
      <c r="QW133" s="619">
        <v>60000</v>
      </c>
      <c r="QZ133" s="619">
        <v>260248</v>
      </c>
      <c r="RA133" s="619">
        <v>7100</v>
      </c>
      <c r="RC133" s="619">
        <v>42571</v>
      </c>
      <c r="RH133" s="619">
        <v>97785.5</v>
      </c>
      <c r="RI133" s="619">
        <v>89556</v>
      </c>
      <c r="RJ133" s="619">
        <v>75870</v>
      </c>
      <c r="RM133" s="619">
        <v>425132</v>
      </c>
      <c r="RN133" s="619">
        <v>631086</v>
      </c>
      <c r="RO133" s="619">
        <v>543571</v>
      </c>
      <c r="RQ133" s="619">
        <v>388456</v>
      </c>
      <c r="RR133" s="619">
        <v>148324</v>
      </c>
      <c r="RS133" s="619">
        <v>769440</v>
      </c>
      <c r="RT133" s="619">
        <v>1000</v>
      </c>
      <c r="RU133" s="619">
        <v>122050</v>
      </c>
      <c r="RW133" s="619">
        <v>464783</v>
      </c>
      <c r="RX133" s="619">
        <v>29500</v>
      </c>
      <c r="RY133" s="619">
        <v>150857</v>
      </c>
      <c r="RZ133" s="619">
        <v>99536</v>
      </c>
      <c r="SA133" s="619">
        <v>354920.5</v>
      </c>
      <c r="SB133" s="619">
        <v>50000</v>
      </c>
      <c r="SK133" s="619">
        <v>34200</v>
      </c>
      <c r="SN133" s="619">
        <v>73509.75</v>
      </c>
      <c r="TJ133" s="619">
        <v>18100</v>
      </c>
      <c r="TT133" s="619">
        <v>76691</v>
      </c>
      <c r="TW133" s="619">
        <v>16500</v>
      </c>
      <c r="UF133" s="619">
        <v>234875</v>
      </c>
      <c r="UI133" s="619">
        <v>6400</v>
      </c>
      <c r="UR133" s="619">
        <v>10080</v>
      </c>
      <c r="UV133" s="619">
        <v>11535</v>
      </c>
      <c r="UW133" s="619">
        <v>32374</v>
      </c>
      <c r="UX133" s="619">
        <v>13000</v>
      </c>
      <c r="UZ133" s="619">
        <v>55950</v>
      </c>
      <c r="VC133" s="619">
        <v>58870</v>
      </c>
      <c r="VF133" s="619">
        <v>30517</v>
      </c>
      <c r="VS133" s="619">
        <v>0</v>
      </c>
      <c r="VU133" s="619">
        <v>281063.5</v>
      </c>
      <c r="VV133" s="619">
        <v>19656</v>
      </c>
      <c r="VW133" s="619">
        <v>56500</v>
      </c>
      <c r="VY133" s="619">
        <v>160089.76</v>
      </c>
      <c r="WA133" s="619">
        <v>49403</v>
      </c>
      <c r="WC133" s="619">
        <v>425852</v>
      </c>
      <c r="WD133" s="619">
        <v>197052.87</v>
      </c>
      <c r="WE133" s="619">
        <v>266116.94</v>
      </c>
      <c r="WG133" s="619">
        <v>57469</v>
      </c>
      <c r="WI133" s="619">
        <v>1000</v>
      </c>
      <c r="WJ133" s="619">
        <v>34501</v>
      </c>
      <c r="WL133" s="619">
        <v>0</v>
      </c>
      <c r="WM133" s="619">
        <v>16689</v>
      </c>
      <c r="WO133" s="619">
        <v>1283156</v>
      </c>
      <c r="WP133" s="619">
        <v>39897</v>
      </c>
      <c r="WQ133" s="619">
        <v>5000</v>
      </c>
      <c r="WR133" s="619">
        <v>25200</v>
      </c>
      <c r="WT133" s="619">
        <v>175505</v>
      </c>
      <c r="WU133" s="619">
        <v>480941</v>
      </c>
      <c r="WV133" s="619">
        <v>275000</v>
      </c>
      <c r="WX133" s="619">
        <v>0</v>
      </c>
      <c r="WZ133" s="619">
        <v>213767</v>
      </c>
      <c r="XA133" s="619">
        <v>1413</v>
      </c>
      <c r="XC133" s="619">
        <v>24974</v>
      </c>
      <c r="XD133" s="619">
        <v>750073</v>
      </c>
      <c r="XE133" s="619">
        <v>841425.78</v>
      </c>
      <c r="XH133" s="619">
        <v>5000</v>
      </c>
      <c r="XI133" s="619">
        <v>271731.25</v>
      </c>
      <c r="XK133" s="619">
        <v>45509</v>
      </c>
      <c r="XM133" s="619">
        <v>46800</v>
      </c>
      <c r="XN133" s="619">
        <v>120346</v>
      </c>
      <c r="XO133" s="619">
        <v>65590</v>
      </c>
      <c r="XP133" s="619">
        <v>8029</v>
      </c>
      <c r="XS133" s="619">
        <v>443142</v>
      </c>
      <c r="XT133" s="619">
        <v>57409</v>
      </c>
      <c r="XU133" s="619">
        <v>53059</v>
      </c>
      <c r="XV133" s="619">
        <v>100717</v>
      </c>
      <c r="XX133" s="619">
        <v>27395</v>
      </c>
      <c r="XY133" s="619">
        <v>8756</v>
      </c>
      <c r="XZ133" s="619">
        <v>900</v>
      </c>
      <c r="YB133" s="619">
        <v>91677</v>
      </c>
      <c r="YD133" s="619">
        <v>128954</v>
      </c>
      <c r="YE133" s="619">
        <v>2000</v>
      </c>
      <c r="YF133" s="619">
        <v>0</v>
      </c>
      <c r="YJ133" s="619">
        <v>15573</v>
      </c>
      <c r="YM133" s="619">
        <v>58273</v>
      </c>
      <c r="YW133" s="619">
        <v>134491</v>
      </c>
      <c r="YX133" s="619">
        <v>130000</v>
      </c>
      <c r="ZE133" s="619">
        <v>1800</v>
      </c>
      <c r="ZF133" s="619">
        <v>64193</v>
      </c>
      <c r="ZG133" s="619">
        <v>86792</v>
      </c>
      <c r="ZH133" s="619">
        <v>32799</v>
      </c>
      <c r="ZI133" s="619">
        <v>27622</v>
      </c>
      <c r="ZJ133" s="619">
        <v>63860</v>
      </c>
      <c r="ZK133" s="619">
        <v>176046.5</v>
      </c>
      <c r="ZM133" s="619">
        <v>38634.5</v>
      </c>
      <c r="ZN133" s="619">
        <v>140225</v>
      </c>
      <c r="ZP133" s="619">
        <v>363009</v>
      </c>
      <c r="ZQ133" s="619">
        <v>28874.75</v>
      </c>
      <c r="ZR133" s="619">
        <v>24365</v>
      </c>
      <c r="ZS133" s="619">
        <v>65955</v>
      </c>
      <c r="ZU133" s="619">
        <v>449814</v>
      </c>
      <c r="ZV133" s="619">
        <v>169480</v>
      </c>
      <c r="ZW133" s="619">
        <v>0</v>
      </c>
      <c r="ZX133" s="619">
        <v>83486</v>
      </c>
      <c r="ZY133" s="619">
        <v>18643.5</v>
      </c>
      <c r="AAA133" s="619">
        <v>36526</v>
      </c>
      <c r="AAB133" s="619">
        <v>139970</v>
      </c>
      <c r="AAE133" s="619">
        <v>21106.84</v>
      </c>
      <c r="AAF133" s="619">
        <v>20900</v>
      </c>
      <c r="AAG133" s="619">
        <v>36297</v>
      </c>
      <c r="AAH133" s="619">
        <v>67389</v>
      </c>
      <c r="AAI133" s="619">
        <v>307275</v>
      </c>
      <c r="AAJ133" s="619">
        <v>121083</v>
      </c>
      <c r="AAK133" s="619">
        <v>43861</v>
      </c>
      <c r="AAL133" s="619">
        <v>1653</v>
      </c>
      <c r="AAM133" s="619">
        <v>16099</v>
      </c>
      <c r="AAN133" s="619">
        <v>105747</v>
      </c>
      <c r="AAP133" s="619">
        <v>3064346.56</v>
      </c>
      <c r="AAS133" s="619">
        <v>150341</v>
      </c>
      <c r="AAX133" s="619">
        <v>457163.25</v>
      </c>
      <c r="ABE133" s="619">
        <v>46151.5</v>
      </c>
      <c r="ABI133" s="619">
        <v>159291</v>
      </c>
      <c r="ABP133" s="619">
        <v>448880</v>
      </c>
      <c r="ABS133" s="619">
        <v>31000</v>
      </c>
      <c r="ABT133" s="619">
        <v>350</v>
      </c>
      <c r="ABU133" s="619">
        <v>30941</v>
      </c>
      <c r="ABW133" s="619">
        <v>18056</v>
      </c>
      <c r="ABY133" s="619">
        <v>498801.25</v>
      </c>
      <c r="ACC133" s="619">
        <v>30552</v>
      </c>
      <c r="ACD133" s="619">
        <v>254082</v>
      </c>
      <c r="ACE133" s="619">
        <v>70316</v>
      </c>
      <c r="ACH133" s="619">
        <v>28925.119999999999</v>
      </c>
      <c r="ACI133" s="619">
        <v>5038.5</v>
      </c>
      <c r="ACJ133" s="619">
        <v>489338</v>
      </c>
      <c r="ACQ133" s="619">
        <v>64635.75</v>
      </c>
      <c r="ACT133" s="619">
        <v>49865</v>
      </c>
      <c r="ACV133" s="619">
        <v>358823</v>
      </c>
      <c r="ADB133" s="619">
        <v>98118</v>
      </c>
      <c r="ADC133" s="619">
        <v>79999</v>
      </c>
      <c r="ADH133" s="619">
        <v>153597</v>
      </c>
      <c r="ADI133" s="619">
        <v>0</v>
      </c>
      <c r="ADJ133" s="619">
        <v>78778.53</v>
      </c>
      <c r="ADK133" s="619">
        <v>61150</v>
      </c>
      <c r="ADL133" s="619">
        <v>89548</v>
      </c>
      <c r="ADM133" s="619">
        <v>388437.83</v>
      </c>
      <c r="ADN133" s="619">
        <v>133316</v>
      </c>
      <c r="ADO133" s="619">
        <v>51478</v>
      </c>
      <c r="ADP133" s="619">
        <v>2638033</v>
      </c>
      <c r="ADQ133" s="619">
        <v>188493</v>
      </c>
      <c r="ADS133" s="619">
        <v>683048.32</v>
      </c>
      <c r="ADT133" s="619">
        <v>398415</v>
      </c>
      <c r="ADV133" s="619">
        <v>46915</v>
      </c>
      <c r="ADW133" s="619">
        <v>56400</v>
      </c>
      <c r="ADX133" s="619">
        <v>4828.8999999999996</v>
      </c>
      <c r="ADZ133" s="619">
        <v>852750</v>
      </c>
      <c r="AEB133" s="619">
        <v>12320</v>
      </c>
      <c r="AEG133" s="619">
        <v>0</v>
      </c>
      <c r="AEI133" s="619">
        <v>45176</v>
      </c>
      <c r="AEJ133" s="619">
        <v>15179</v>
      </c>
      <c r="AEK133" s="619">
        <v>3000</v>
      </c>
      <c r="AEQ133" s="619">
        <v>52841</v>
      </c>
      <c r="AFD133" s="619">
        <v>239882.75</v>
      </c>
      <c r="AFE133" s="619">
        <v>14428</v>
      </c>
      <c r="AFF133" s="619">
        <v>169868</v>
      </c>
      <c r="AFH133" s="619">
        <v>2495</v>
      </c>
      <c r="AFJ133" s="619">
        <v>21993</v>
      </c>
      <c r="AFL133" s="619">
        <v>18056</v>
      </c>
      <c r="AFM133" s="619">
        <v>14554</v>
      </c>
      <c r="AFP133" s="619">
        <v>21900</v>
      </c>
      <c r="AFR133" s="619">
        <v>648666</v>
      </c>
      <c r="AFU133" s="619">
        <v>17205</v>
      </c>
      <c r="AFZ133" s="619">
        <v>51021</v>
      </c>
      <c r="AGD133" s="619">
        <v>24104</v>
      </c>
      <c r="AGF133" s="619">
        <v>100855</v>
      </c>
      <c r="AGH133" s="619">
        <v>204096.5</v>
      </c>
      <c r="AGK133" s="619">
        <v>0</v>
      </c>
      <c r="AGN133" s="619">
        <v>44000</v>
      </c>
      <c r="AGO133" s="619">
        <v>104000</v>
      </c>
      <c r="AGP133" s="619">
        <v>72439</v>
      </c>
      <c r="AGR133" s="619">
        <v>91339.09</v>
      </c>
      <c r="AGW133" s="619">
        <v>323500</v>
      </c>
      <c r="AGY133" s="619">
        <v>84988</v>
      </c>
      <c r="AHB133" s="619">
        <v>17713</v>
      </c>
      <c r="AHC133" s="619">
        <v>259300</v>
      </c>
      <c r="AHD133" s="619">
        <v>1000</v>
      </c>
      <c r="AHG133" s="619">
        <v>70242</v>
      </c>
      <c r="AHH133" s="619">
        <v>150000</v>
      </c>
      <c r="AHI133" s="619">
        <v>42660</v>
      </c>
      <c r="AHM133" s="619">
        <v>56000</v>
      </c>
      <c r="AHN133" s="619">
        <v>11000</v>
      </c>
      <c r="AHQ133" s="613">
        <v>119856</v>
      </c>
      <c r="AHR133" s="613">
        <v>59055</v>
      </c>
      <c r="AHS133" s="613">
        <v>135170</v>
      </c>
      <c r="AHT133" s="619">
        <f t="shared" si="81"/>
        <v>61999769.119999997</v>
      </c>
      <c r="AHV133" s="627" t="s">
        <v>6273</v>
      </c>
      <c r="AHW133" s="627" t="s">
        <v>6199</v>
      </c>
      <c r="AHX133" s="627" t="s">
        <v>6200</v>
      </c>
    </row>
    <row r="134" spans="1:908" x14ac:dyDescent="0.8">
      <c r="A134" s="613" t="str">
        <f t="shared" si="80"/>
        <v>ภาระ</v>
      </c>
      <c r="B134" s="618" t="s">
        <v>6195</v>
      </c>
      <c r="C134" s="619" t="s">
        <v>6196</v>
      </c>
      <c r="D134" s="619">
        <v>31156.2</v>
      </c>
      <c r="E134" s="619">
        <v>73583.360000000001</v>
      </c>
      <c r="F134" s="619">
        <v>54041.72</v>
      </c>
      <c r="G134" s="619">
        <v>51818</v>
      </c>
      <c r="H134" s="619">
        <v>410389.78</v>
      </c>
      <c r="I134" s="619">
        <v>116253.37</v>
      </c>
      <c r="J134" s="619">
        <v>127649.42</v>
      </c>
      <c r="K134" s="619">
        <v>208865.24</v>
      </c>
      <c r="L134" s="619">
        <v>112523.35</v>
      </c>
      <c r="M134" s="619">
        <v>58278.65</v>
      </c>
      <c r="N134" s="619">
        <v>9226.48</v>
      </c>
      <c r="O134" s="619">
        <v>40350</v>
      </c>
      <c r="P134" s="619">
        <v>132860.42000000001</v>
      </c>
      <c r="Q134" s="619">
        <v>15384.04</v>
      </c>
      <c r="R134" s="619">
        <v>46115.79</v>
      </c>
      <c r="S134" s="619">
        <v>109182.59</v>
      </c>
      <c r="T134" s="619">
        <v>123710.26</v>
      </c>
      <c r="U134" s="619">
        <v>33860.300000000003</v>
      </c>
      <c r="W134" s="619">
        <v>149984.16</v>
      </c>
      <c r="X134" s="619">
        <v>0</v>
      </c>
      <c r="Y134" s="619">
        <v>89549.59</v>
      </c>
      <c r="Z134" s="619">
        <v>80005.86</v>
      </c>
      <c r="AA134" s="619">
        <v>194574.2</v>
      </c>
      <c r="AB134" s="619">
        <v>57237.21</v>
      </c>
      <c r="AC134" s="619">
        <v>239806.22</v>
      </c>
      <c r="AD134" s="619">
        <v>104059.31</v>
      </c>
      <c r="AE134" s="619">
        <v>86655.92</v>
      </c>
      <c r="AF134" s="619">
        <v>340187.38999999996</v>
      </c>
      <c r="AG134" s="619">
        <v>153429.51</v>
      </c>
      <c r="AH134" s="619">
        <v>488999.91</v>
      </c>
      <c r="AI134" s="619">
        <v>190185.54</v>
      </c>
      <c r="AJ134" s="619">
        <v>101839.51</v>
      </c>
      <c r="AK134" s="619">
        <v>16317.44</v>
      </c>
      <c r="AL134" s="619">
        <v>92516.89</v>
      </c>
      <c r="AM134" s="619">
        <v>52912.21</v>
      </c>
      <c r="AN134" s="619">
        <v>120698.1</v>
      </c>
      <c r="AO134" s="619">
        <v>126580.47</v>
      </c>
      <c r="AP134" s="619">
        <v>11316.77</v>
      </c>
      <c r="AQ134" s="619">
        <v>109271.83</v>
      </c>
      <c r="AR134" s="619">
        <v>118085.21</v>
      </c>
      <c r="AS134" s="619">
        <v>22166.39</v>
      </c>
      <c r="AU134" s="619">
        <v>40057.93</v>
      </c>
      <c r="AV134" s="619">
        <v>16457.57</v>
      </c>
      <c r="AW134" s="619">
        <v>30876.82</v>
      </c>
      <c r="AX134" s="619">
        <v>50302.77</v>
      </c>
      <c r="AY134" s="619">
        <v>55569.35</v>
      </c>
      <c r="AZ134" s="619">
        <v>34948.400000000001</v>
      </c>
      <c r="BA134" s="619">
        <v>48145.71</v>
      </c>
      <c r="BB134" s="619">
        <v>22626.52</v>
      </c>
      <c r="BC134" s="619">
        <v>15851.22</v>
      </c>
      <c r="BD134" s="619">
        <v>35804.199999999997</v>
      </c>
      <c r="BE134" s="619">
        <v>30268.1</v>
      </c>
      <c r="BF134" s="619">
        <v>142491.85</v>
      </c>
      <c r="BG134" s="619">
        <v>15724.41</v>
      </c>
      <c r="BH134" s="619">
        <v>38166.17</v>
      </c>
      <c r="BI134" s="619">
        <v>795096.4</v>
      </c>
      <c r="BJ134" s="619">
        <v>182135.07399999999</v>
      </c>
      <c r="BK134" s="619">
        <v>65530.559999999998</v>
      </c>
      <c r="BL134" s="619">
        <v>55398.5</v>
      </c>
      <c r="BM134" s="619">
        <v>84544.68</v>
      </c>
      <c r="BN134" s="619">
        <v>78170.929999999993</v>
      </c>
      <c r="BO134" s="619">
        <v>55162.27</v>
      </c>
      <c r="BP134" s="619">
        <v>4290.99</v>
      </c>
      <c r="BQ134" s="619">
        <v>47006.66</v>
      </c>
      <c r="BR134" s="619">
        <v>1291194.79</v>
      </c>
      <c r="BS134" s="619">
        <v>308230.05</v>
      </c>
      <c r="BT134" s="619">
        <v>79244.850000000006</v>
      </c>
      <c r="BU134" s="619">
        <v>84032.47</v>
      </c>
      <c r="BV134" s="619">
        <v>123943.31</v>
      </c>
      <c r="BW134" s="619">
        <v>87572.28</v>
      </c>
      <c r="BX134" s="619">
        <v>109186.82</v>
      </c>
      <c r="BY134" s="619">
        <v>0</v>
      </c>
      <c r="BZ134" s="619">
        <v>182013.06</v>
      </c>
      <c r="CA134" s="619">
        <v>17583.099999999999</v>
      </c>
      <c r="CB134" s="619">
        <v>0</v>
      </c>
      <c r="CC134" s="619">
        <v>40601.769999999997</v>
      </c>
      <c r="CD134" s="619">
        <v>13559.64</v>
      </c>
      <c r="CE134" s="619">
        <v>0</v>
      </c>
      <c r="CF134" s="619">
        <v>0</v>
      </c>
      <c r="CG134" s="619">
        <v>37386.589999999997</v>
      </c>
      <c r="CH134" s="619">
        <v>65709.42</v>
      </c>
      <c r="CI134" s="619">
        <v>202525.44</v>
      </c>
      <c r="CJ134" s="619">
        <v>77340.639999999999</v>
      </c>
      <c r="CK134" s="619">
        <v>69937.55</v>
      </c>
      <c r="CL134" s="619">
        <v>30180.09</v>
      </c>
      <c r="CM134" s="619">
        <v>44644.08</v>
      </c>
      <c r="CN134" s="619">
        <v>73985.55</v>
      </c>
      <c r="CO134" s="619">
        <v>61024.88</v>
      </c>
      <c r="CP134" s="619">
        <v>89986.63</v>
      </c>
      <c r="CQ134" s="619">
        <v>49341.89</v>
      </c>
      <c r="CR134" s="619">
        <v>63069.47</v>
      </c>
      <c r="CS134" s="619">
        <v>47770.14</v>
      </c>
      <c r="CT134" s="619">
        <v>38441.57</v>
      </c>
      <c r="CU134" s="619">
        <v>15674.1</v>
      </c>
      <c r="CV134" s="619">
        <v>110646.66</v>
      </c>
      <c r="CW134" s="619">
        <v>28430.19</v>
      </c>
      <c r="CX134" s="619">
        <v>4534.2</v>
      </c>
      <c r="CY134" s="619">
        <v>12936.92</v>
      </c>
      <c r="CZ134" s="619">
        <v>133756.56</v>
      </c>
      <c r="DA134" s="619">
        <v>53668.76</v>
      </c>
      <c r="DB134" s="619">
        <v>474775.22</v>
      </c>
      <c r="DC134" s="619">
        <v>500670.62</v>
      </c>
      <c r="DD134" s="619">
        <v>79577.960000000006</v>
      </c>
      <c r="DE134" s="619">
        <v>68167.7</v>
      </c>
      <c r="DF134" s="619">
        <v>206688.73</v>
      </c>
      <c r="DG134" s="619">
        <v>57234.78</v>
      </c>
      <c r="DH134" s="619">
        <v>195274.49</v>
      </c>
      <c r="DI134" s="619">
        <v>57305.79</v>
      </c>
      <c r="DJ134" s="619">
        <v>48823.94</v>
      </c>
      <c r="DK134" s="619">
        <v>22388.49</v>
      </c>
      <c r="DL134" s="619">
        <v>84216.85</v>
      </c>
      <c r="DM134" s="619">
        <v>110698.68</v>
      </c>
      <c r="DN134" s="619">
        <v>49597.77</v>
      </c>
      <c r="DO134" s="619">
        <v>113913.22</v>
      </c>
      <c r="DP134" s="619">
        <v>22652.6</v>
      </c>
      <c r="DQ134" s="619">
        <v>112979.09</v>
      </c>
      <c r="DR134" s="619">
        <v>29595.21</v>
      </c>
      <c r="DS134" s="619">
        <v>105359.53</v>
      </c>
      <c r="DU134" s="619">
        <v>154398.47</v>
      </c>
      <c r="DV134" s="619">
        <v>211038.58</v>
      </c>
      <c r="DX134" s="619">
        <v>22215.360000000001</v>
      </c>
      <c r="DY134" s="619">
        <v>165699.04999999999</v>
      </c>
      <c r="DZ134" s="619">
        <v>119078.39</v>
      </c>
      <c r="EA134" s="619">
        <v>30064.03</v>
      </c>
      <c r="EB134" s="619">
        <v>86578.58</v>
      </c>
      <c r="EC134" s="619">
        <v>21237.1</v>
      </c>
      <c r="ED134" s="619">
        <v>74097.009999999995</v>
      </c>
      <c r="EE134" s="619">
        <v>210289.18</v>
      </c>
      <c r="EF134" s="619">
        <v>212436.71</v>
      </c>
      <c r="EG134" s="619">
        <v>48835.7</v>
      </c>
      <c r="EH134" s="619">
        <v>86534.34</v>
      </c>
      <c r="EI134" s="619">
        <v>102836.28</v>
      </c>
      <c r="EJ134" s="619">
        <v>100475.42</v>
      </c>
      <c r="EK134" s="619">
        <v>233409.91</v>
      </c>
      <c r="EL134" s="619">
        <v>30182.95</v>
      </c>
      <c r="EM134" s="619">
        <v>27666.46</v>
      </c>
      <c r="EN134" s="619">
        <v>23796.32</v>
      </c>
      <c r="EO134" s="619">
        <v>68595.03</v>
      </c>
      <c r="EP134" s="619">
        <v>24676.48</v>
      </c>
      <c r="EQ134" s="619">
        <v>34505.54</v>
      </c>
      <c r="ER134" s="619">
        <v>64739.72</v>
      </c>
      <c r="ES134" s="619">
        <v>9528.9599999999991</v>
      </c>
      <c r="ET134" s="619">
        <v>151102.96</v>
      </c>
      <c r="EU134" s="619">
        <v>92353.47</v>
      </c>
      <c r="EV134" s="619">
        <v>287978.48</v>
      </c>
      <c r="EW134" s="619">
        <v>364468.84</v>
      </c>
      <c r="EX134" s="619">
        <v>11034.72</v>
      </c>
      <c r="EY134" s="619">
        <v>27628.639999999999</v>
      </c>
      <c r="EZ134" s="619">
        <v>40018.15</v>
      </c>
      <c r="FA134" s="619">
        <v>294589.68</v>
      </c>
      <c r="FB134" s="619">
        <v>22322.01</v>
      </c>
      <c r="FC134" s="619">
        <v>101205.69</v>
      </c>
      <c r="FD134" s="619">
        <v>105461.47</v>
      </c>
      <c r="FE134" s="619">
        <v>42341.41</v>
      </c>
      <c r="FF134" s="619">
        <v>22518.12</v>
      </c>
      <c r="FG134" s="619">
        <v>34232.870000000003</v>
      </c>
      <c r="FH134" s="619">
        <v>50280.02</v>
      </c>
      <c r="FI134" s="619">
        <v>3107.99</v>
      </c>
      <c r="FJ134" s="619">
        <v>17587.09</v>
      </c>
      <c r="FK134" s="619">
        <v>34793.94</v>
      </c>
      <c r="FM134" s="619">
        <v>33656.639999999999</v>
      </c>
      <c r="FN134" s="619">
        <v>35824.550000000003</v>
      </c>
      <c r="FO134" s="619">
        <v>14125.63</v>
      </c>
      <c r="FP134" s="619">
        <v>0</v>
      </c>
      <c r="FQ134" s="619">
        <v>171255.09</v>
      </c>
      <c r="FR134" s="619">
        <v>46272.93</v>
      </c>
      <c r="FS134" s="619">
        <v>74530.36</v>
      </c>
      <c r="FT134" s="619">
        <v>64418.01</v>
      </c>
      <c r="FU134" s="619">
        <v>89209.04</v>
      </c>
      <c r="FV134" s="619">
        <v>35622.550000000003</v>
      </c>
      <c r="FW134" s="619">
        <v>47798.85</v>
      </c>
      <c r="FX134" s="619">
        <v>90242.36</v>
      </c>
      <c r="FY134" s="619">
        <v>140849.07</v>
      </c>
      <c r="FZ134" s="619">
        <v>61210.41</v>
      </c>
      <c r="GA134" s="619">
        <v>141123.49</v>
      </c>
      <c r="GB134" s="619">
        <v>52209.01</v>
      </c>
      <c r="GC134" s="619">
        <v>197441</v>
      </c>
      <c r="GD134" s="619">
        <v>35414.68</v>
      </c>
      <c r="GE134" s="619">
        <v>47481.91</v>
      </c>
      <c r="GF134" s="619">
        <v>30836.2</v>
      </c>
      <c r="GG134" s="619">
        <v>49593.89</v>
      </c>
      <c r="GH134" s="619">
        <v>74606.490000000005</v>
      </c>
      <c r="GI134" s="619">
        <v>88332.62</v>
      </c>
      <c r="GJ134" s="619">
        <v>28101.67</v>
      </c>
      <c r="GK134" s="619">
        <v>22513.52</v>
      </c>
      <c r="GL134" s="619">
        <v>64062.26</v>
      </c>
      <c r="GM134" s="619">
        <v>30440.75</v>
      </c>
      <c r="GN134" s="619">
        <v>17117.68</v>
      </c>
      <c r="GO134" s="619">
        <v>7202.51</v>
      </c>
      <c r="GP134" s="619">
        <v>14438.96</v>
      </c>
      <c r="GQ134" s="619">
        <v>232142.83</v>
      </c>
      <c r="GR134" s="619">
        <v>88473.56</v>
      </c>
      <c r="GS134" s="619">
        <v>37742.720000000001</v>
      </c>
      <c r="GT134" s="619">
        <v>86433.02</v>
      </c>
      <c r="GU134" s="619">
        <v>25884.84</v>
      </c>
      <c r="GV134" s="619">
        <v>55676.89</v>
      </c>
      <c r="GW134" s="619">
        <v>53629.86</v>
      </c>
      <c r="GX134" s="619">
        <v>29882.47</v>
      </c>
      <c r="GY134" s="619">
        <v>245275.97</v>
      </c>
      <c r="GZ134" s="619">
        <v>22850.31</v>
      </c>
      <c r="HA134" s="619">
        <v>30797.32</v>
      </c>
      <c r="HB134" s="619">
        <v>54922.77</v>
      </c>
      <c r="HC134" s="619">
        <v>795335.25</v>
      </c>
      <c r="HD134" s="619">
        <v>1635869.84</v>
      </c>
      <c r="HE134" s="619">
        <v>251582.61</v>
      </c>
      <c r="HF134" s="619">
        <v>161211.79</v>
      </c>
      <c r="HG134" s="619">
        <v>92103.540000000008</v>
      </c>
      <c r="HH134" s="619">
        <v>167444.09</v>
      </c>
      <c r="HI134" s="619">
        <v>64800.08</v>
      </c>
      <c r="HK134" s="619">
        <v>852677.82</v>
      </c>
      <c r="HL134" s="619">
        <v>59003.31</v>
      </c>
      <c r="HM134" s="619">
        <v>193922.25</v>
      </c>
      <c r="HN134" s="619">
        <v>76899.77</v>
      </c>
      <c r="HO134" s="619">
        <v>7719.65</v>
      </c>
      <c r="HP134" s="619">
        <v>30500.39</v>
      </c>
      <c r="HQ134" s="619">
        <v>70100.06</v>
      </c>
      <c r="HR134" s="619">
        <v>15381.66</v>
      </c>
      <c r="HS134" s="619">
        <v>12521.18</v>
      </c>
      <c r="HT134" s="619">
        <v>89437.759999999995</v>
      </c>
      <c r="HU134" s="619">
        <v>0</v>
      </c>
      <c r="HV134" s="619">
        <v>13323.07</v>
      </c>
      <c r="HW134" s="619">
        <v>19096.66</v>
      </c>
      <c r="HX134" s="619">
        <v>51414.83</v>
      </c>
      <c r="HY134" s="619">
        <v>43053.71</v>
      </c>
      <c r="HZ134" s="619">
        <v>43230.91</v>
      </c>
      <c r="IA134" s="619">
        <v>53274.080000000002</v>
      </c>
      <c r="IB134" s="619">
        <v>52434.28</v>
      </c>
      <c r="IC134" s="619">
        <v>8985.52</v>
      </c>
      <c r="ID134" s="619">
        <v>37939.74</v>
      </c>
      <c r="IE134" s="619">
        <v>18215.55</v>
      </c>
      <c r="IF134" s="619">
        <v>49034.92</v>
      </c>
      <c r="IG134" s="619">
        <v>10641.28</v>
      </c>
      <c r="IH134" s="619">
        <v>13084.09</v>
      </c>
      <c r="II134" s="619">
        <v>167437.71</v>
      </c>
      <c r="IJ134" s="619">
        <v>3819.1</v>
      </c>
      <c r="IK134" s="619">
        <v>0</v>
      </c>
      <c r="IL134" s="619">
        <v>55207.37</v>
      </c>
      <c r="IM134" s="619">
        <v>151225.72</v>
      </c>
      <c r="IN134" s="619">
        <v>31279.040000000001</v>
      </c>
      <c r="IO134" s="619">
        <v>0</v>
      </c>
      <c r="IP134" s="619">
        <v>6607.89</v>
      </c>
      <c r="IQ134" s="619">
        <v>25945.4</v>
      </c>
      <c r="IR134" s="619">
        <v>0</v>
      </c>
      <c r="IS134" s="619">
        <v>12574.81</v>
      </c>
      <c r="IT134" s="619">
        <v>377803.6</v>
      </c>
      <c r="IU134" s="619">
        <v>1633.07</v>
      </c>
      <c r="IV134" s="619">
        <v>66408.320000000007</v>
      </c>
      <c r="IW134" s="619">
        <v>13258.61</v>
      </c>
      <c r="IX134" s="619">
        <v>20150.2</v>
      </c>
      <c r="IY134" s="619">
        <v>14370.67</v>
      </c>
      <c r="IZ134" s="619">
        <v>1625.3</v>
      </c>
      <c r="JA134" s="619">
        <v>43077.03</v>
      </c>
      <c r="JB134" s="619">
        <v>30522.11</v>
      </c>
      <c r="JC134" s="619">
        <v>18103.72</v>
      </c>
      <c r="JD134" s="619">
        <v>0</v>
      </c>
      <c r="JE134" s="619">
        <v>14347.77</v>
      </c>
      <c r="JF134" s="619">
        <v>42284.91</v>
      </c>
      <c r="JH134" s="619">
        <v>12182.36</v>
      </c>
      <c r="JI134" s="619">
        <v>21024.09</v>
      </c>
      <c r="JJ134" s="619">
        <v>36332.33</v>
      </c>
      <c r="JK134" s="619">
        <v>19744.37</v>
      </c>
      <c r="JL134" s="619">
        <v>282375.24</v>
      </c>
      <c r="JM134" s="619">
        <v>31595.3</v>
      </c>
      <c r="JN134" s="619">
        <v>23570.81</v>
      </c>
      <c r="JO134" s="619">
        <v>150007.71</v>
      </c>
      <c r="JP134" s="619">
        <v>26581.439999999999</v>
      </c>
      <c r="JQ134" s="619">
        <v>55145.85</v>
      </c>
      <c r="JR134" s="619">
        <v>15920.94</v>
      </c>
      <c r="JS134" s="619">
        <v>0</v>
      </c>
      <c r="JT134" s="619">
        <v>0</v>
      </c>
      <c r="JU134" s="619">
        <v>31742.31</v>
      </c>
      <c r="JV134" s="619">
        <v>12019.97</v>
      </c>
      <c r="JW134" s="619">
        <v>0</v>
      </c>
      <c r="JX134" s="619">
        <v>29211.72</v>
      </c>
      <c r="JY134" s="619">
        <v>0</v>
      </c>
      <c r="JZ134" s="619">
        <v>35044.449999999997</v>
      </c>
      <c r="KA134" s="619">
        <v>0</v>
      </c>
      <c r="KB134" s="619">
        <v>58116.54</v>
      </c>
      <c r="KC134" s="619">
        <v>0</v>
      </c>
      <c r="KD134" s="619">
        <v>50589.05</v>
      </c>
      <c r="KE134" s="619">
        <v>28605.4</v>
      </c>
      <c r="KF134" s="619">
        <v>18818.09</v>
      </c>
      <c r="KG134" s="619">
        <v>0</v>
      </c>
      <c r="KH134" s="619">
        <v>4373.42</v>
      </c>
      <c r="KJ134" s="619">
        <v>479606.77</v>
      </c>
      <c r="KK134" s="619">
        <v>38968.39</v>
      </c>
      <c r="KL134" s="619">
        <v>7418.39</v>
      </c>
      <c r="KM134" s="619">
        <v>120512.48</v>
      </c>
      <c r="KN134" s="619">
        <v>25994.58</v>
      </c>
      <c r="KO134" s="619">
        <v>183612.41</v>
      </c>
      <c r="KP134" s="619">
        <v>53609.27</v>
      </c>
      <c r="KQ134" s="619">
        <v>19966.73</v>
      </c>
      <c r="KR134" s="619">
        <v>163394.76999999999</v>
      </c>
      <c r="KS134" s="619">
        <v>0</v>
      </c>
      <c r="KT134" s="619">
        <v>108170.6</v>
      </c>
      <c r="KU134" s="619">
        <v>0</v>
      </c>
      <c r="KV134" s="619">
        <v>17804.23</v>
      </c>
      <c r="KW134" s="619">
        <v>50753.63</v>
      </c>
      <c r="KX134" s="619">
        <v>399022.62</v>
      </c>
      <c r="KY134" s="619">
        <v>78804.3</v>
      </c>
      <c r="KZ134" s="619">
        <v>284395.70999999996</v>
      </c>
      <c r="LA134" s="619">
        <v>57761.17</v>
      </c>
      <c r="LB134" s="619">
        <v>7971.41</v>
      </c>
      <c r="LC134" s="619">
        <v>68612.649999999994</v>
      </c>
      <c r="LD134" s="619">
        <v>73955.12</v>
      </c>
      <c r="LE134" s="619">
        <v>32233.01</v>
      </c>
      <c r="LF134" s="619">
        <v>41584.269999999997</v>
      </c>
      <c r="LG134" s="619">
        <v>27216.61</v>
      </c>
      <c r="LH134" s="619">
        <v>82711.73</v>
      </c>
      <c r="LI134" s="619">
        <v>9861.6</v>
      </c>
      <c r="LJ134" s="619">
        <v>25049.05</v>
      </c>
      <c r="LK134" s="619">
        <v>179925.79</v>
      </c>
      <c r="LL134" s="619">
        <v>85394.44</v>
      </c>
      <c r="LM134" s="619">
        <v>39743.42</v>
      </c>
      <c r="LN134" s="619">
        <v>-26826.26</v>
      </c>
      <c r="LO134" s="619">
        <v>83871.59</v>
      </c>
      <c r="LP134" s="619">
        <v>45638.16</v>
      </c>
      <c r="LQ134" s="619">
        <v>54168.67</v>
      </c>
      <c r="LR134" s="619">
        <v>69730.48</v>
      </c>
      <c r="LS134" s="619">
        <v>297212.39</v>
      </c>
      <c r="LT134" s="619">
        <v>39262.78</v>
      </c>
      <c r="LU134" s="619">
        <v>11908.24</v>
      </c>
      <c r="LV134" s="619">
        <v>488321.02</v>
      </c>
      <c r="LW134" s="619">
        <v>254548.1</v>
      </c>
      <c r="LZ134" s="619">
        <v>110591.67</v>
      </c>
      <c r="MA134" s="619">
        <v>123382.46</v>
      </c>
      <c r="MB134" s="619">
        <v>63895.839999999997</v>
      </c>
      <c r="MC134" s="619">
        <v>93566.03</v>
      </c>
      <c r="MD134" s="619">
        <v>91462.42</v>
      </c>
      <c r="ME134" s="619">
        <v>125877.1</v>
      </c>
      <c r="MF134" s="619">
        <v>86475.24</v>
      </c>
      <c r="MG134" s="619">
        <v>30578.6</v>
      </c>
      <c r="MH134" s="619">
        <v>885622.86</v>
      </c>
      <c r="MI134" s="619">
        <v>25229.51</v>
      </c>
      <c r="MJ134" s="619">
        <v>18974.18</v>
      </c>
      <c r="MK134" s="619">
        <v>18865.05</v>
      </c>
      <c r="ML134" s="619">
        <v>14628.37</v>
      </c>
      <c r="MM134" s="619">
        <v>30274.92</v>
      </c>
      <c r="MN134" s="619">
        <v>21796.62</v>
      </c>
      <c r="MO134" s="619">
        <v>31110.12</v>
      </c>
      <c r="MP134" s="619">
        <v>0</v>
      </c>
      <c r="MQ134" s="619">
        <v>28575.66</v>
      </c>
      <c r="MR134" s="619">
        <v>23648.23</v>
      </c>
      <c r="MS134" s="619">
        <v>20765.580000000002</v>
      </c>
      <c r="MT134" s="619">
        <v>34673.049999999996</v>
      </c>
      <c r="MU134" s="619">
        <v>33397.26</v>
      </c>
      <c r="MV134" s="619">
        <v>61612.63</v>
      </c>
      <c r="MW134" s="619">
        <v>34604.28</v>
      </c>
      <c r="MX134" s="619">
        <v>84325.66</v>
      </c>
      <c r="MY134" s="619">
        <v>49186.2</v>
      </c>
      <c r="MZ134" s="619">
        <v>0</v>
      </c>
      <c r="NA134" s="619">
        <v>0</v>
      </c>
      <c r="NB134" s="619">
        <v>44793.5</v>
      </c>
      <c r="NC134" s="619">
        <v>12827.34</v>
      </c>
      <c r="ND134" s="619">
        <v>12025.39</v>
      </c>
      <c r="NE134" s="619">
        <v>126736.51</v>
      </c>
      <c r="NF134" s="619">
        <v>0</v>
      </c>
      <c r="NG134" s="619">
        <v>48896.572099999998</v>
      </c>
      <c r="NH134" s="619">
        <v>1041343.96</v>
      </c>
      <c r="NI134" s="619">
        <v>13115.57</v>
      </c>
      <c r="NJ134" s="619">
        <v>55188.28</v>
      </c>
      <c r="NK134" s="619">
        <v>126867.99</v>
      </c>
      <c r="NL134" s="619">
        <v>304245.18</v>
      </c>
      <c r="NM134" s="619">
        <v>10021.07</v>
      </c>
      <c r="NN134" s="619">
        <v>89179.78</v>
      </c>
      <c r="NO134" s="619">
        <v>0</v>
      </c>
      <c r="NP134" s="619">
        <v>27331.96</v>
      </c>
      <c r="NR134" s="619">
        <v>22992.45</v>
      </c>
      <c r="NS134" s="619">
        <v>40058.620000000003</v>
      </c>
      <c r="NT134" s="619">
        <v>32532.16</v>
      </c>
      <c r="NU134" s="619">
        <v>14282.96</v>
      </c>
      <c r="NV134" s="619">
        <v>2154.3000000000002</v>
      </c>
      <c r="NW134" s="619">
        <v>30290.12</v>
      </c>
      <c r="NX134" s="619">
        <v>105277.52</v>
      </c>
      <c r="NY134" s="619">
        <v>352715.97000000003</v>
      </c>
      <c r="NZ134" s="619">
        <v>31788.260000000002</v>
      </c>
      <c r="OA134" s="619">
        <v>34441.550000000003</v>
      </c>
      <c r="OB134" s="619">
        <v>21398.75</v>
      </c>
      <c r="OC134" s="619">
        <v>0</v>
      </c>
      <c r="OD134" s="619">
        <v>13673.37</v>
      </c>
      <c r="OE134" s="619">
        <v>21083.25</v>
      </c>
      <c r="OF134" s="619">
        <v>209135.99</v>
      </c>
      <c r="OG134" s="619">
        <v>0</v>
      </c>
      <c r="OH134" s="619">
        <v>176712.43</v>
      </c>
      <c r="OI134" s="619">
        <v>58714.62</v>
      </c>
      <c r="OJ134" s="619">
        <v>46200.87</v>
      </c>
      <c r="OK134" s="619">
        <v>100479.2</v>
      </c>
      <c r="OL134" s="619">
        <v>24556.26</v>
      </c>
      <c r="OM134" s="619">
        <v>139721.54</v>
      </c>
      <c r="ON134" s="619">
        <v>33461.26</v>
      </c>
      <c r="OO134" s="619">
        <v>135868.07</v>
      </c>
      <c r="OP134" s="619">
        <v>284793.23</v>
      </c>
      <c r="OQ134" s="619">
        <v>100372.48</v>
      </c>
      <c r="OR134" s="619">
        <v>112767.28</v>
      </c>
      <c r="OS134" s="619">
        <v>39962.050000000003</v>
      </c>
      <c r="OU134" s="619">
        <v>21632.560000000001</v>
      </c>
      <c r="OV134" s="619">
        <v>11182.81</v>
      </c>
      <c r="OW134" s="619">
        <v>41085.160000000003</v>
      </c>
      <c r="OX134" s="619">
        <v>50717.49</v>
      </c>
      <c r="OY134" s="619">
        <v>218223.03</v>
      </c>
      <c r="OZ134" s="619">
        <v>25076.9</v>
      </c>
      <c r="PA134" s="619">
        <v>38365.699999999997</v>
      </c>
      <c r="PB134" s="619">
        <v>26740.52</v>
      </c>
      <c r="PD134" s="619">
        <v>24850.2</v>
      </c>
      <c r="PE134" s="619">
        <v>52418.59</v>
      </c>
      <c r="PF134" s="619">
        <v>29024.940000000002</v>
      </c>
      <c r="PG134" s="619">
        <v>53715.67</v>
      </c>
      <c r="PH134" s="619">
        <v>146639.94</v>
      </c>
      <c r="PI134" s="619">
        <v>33958.870000000003</v>
      </c>
      <c r="PJ134" s="619">
        <v>37821.32</v>
      </c>
      <c r="PK134" s="619">
        <v>58683.45</v>
      </c>
      <c r="PL134" s="619">
        <v>128835.21</v>
      </c>
      <c r="PM134" s="619">
        <v>72679.929999999993</v>
      </c>
      <c r="PN134" s="619">
        <v>83248.13</v>
      </c>
      <c r="PO134" s="619">
        <v>22821.25</v>
      </c>
      <c r="PP134" s="619">
        <v>194138.47</v>
      </c>
      <c r="PQ134" s="619">
        <v>19140.580000000002</v>
      </c>
      <c r="PR134" s="619">
        <v>34718.11</v>
      </c>
      <c r="PS134" s="619">
        <v>37253.86</v>
      </c>
      <c r="PT134" s="619">
        <v>9879.49</v>
      </c>
      <c r="PW134" s="619">
        <v>0</v>
      </c>
      <c r="PX134" s="619">
        <v>98382.7</v>
      </c>
      <c r="PZ134" s="619">
        <v>36112.629999999997</v>
      </c>
      <c r="QA134" s="619">
        <v>30859.8</v>
      </c>
      <c r="QF134" s="619">
        <v>20553.89</v>
      </c>
      <c r="QG134" s="619">
        <v>33371.64</v>
      </c>
      <c r="QL134" s="619">
        <v>17874.900000000001</v>
      </c>
      <c r="QN134" s="619">
        <v>61.6</v>
      </c>
      <c r="QP134" s="619">
        <v>11893.72</v>
      </c>
      <c r="QR134" s="619">
        <v>11764.55</v>
      </c>
      <c r="QU134" s="619">
        <v>222.47</v>
      </c>
      <c r="QV134" s="619">
        <v>50517.94</v>
      </c>
      <c r="QW134" s="619">
        <v>187953.34</v>
      </c>
      <c r="QX134" s="619">
        <v>67926.539999999994</v>
      </c>
      <c r="QY134" s="619">
        <v>125754.39</v>
      </c>
      <c r="QZ134" s="619">
        <v>95615.21</v>
      </c>
      <c r="RA134" s="619">
        <v>71424.13</v>
      </c>
      <c r="RB134" s="619">
        <v>48271.92</v>
      </c>
      <c r="RD134" s="619">
        <v>105282.27</v>
      </c>
      <c r="RE134" s="619">
        <v>15674.76</v>
      </c>
      <c r="RF134" s="619">
        <v>59600.45</v>
      </c>
      <c r="RG134" s="619">
        <v>44835.79</v>
      </c>
      <c r="RH134" s="619">
        <v>964063.05</v>
      </c>
      <c r="RI134" s="619">
        <v>145692.76999999999</v>
      </c>
      <c r="RJ134" s="619">
        <v>136503.09</v>
      </c>
      <c r="RK134" s="619">
        <v>42100.33</v>
      </c>
      <c r="RL134" s="619">
        <v>283088.57</v>
      </c>
      <c r="RM134" s="619">
        <v>89267.13</v>
      </c>
      <c r="RN134" s="619">
        <v>105191.66</v>
      </c>
      <c r="RO134" s="619">
        <v>20112.22</v>
      </c>
      <c r="RP134" s="619">
        <v>28493.73</v>
      </c>
      <c r="RQ134" s="619">
        <v>117155.4</v>
      </c>
      <c r="RR134" s="619">
        <v>121333.35</v>
      </c>
      <c r="RS134" s="619">
        <v>24089.62</v>
      </c>
      <c r="RT134" s="619">
        <v>37561.83</v>
      </c>
      <c r="RU134" s="619">
        <v>32289.88</v>
      </c>
      <c r="RV134" s="619">
        <v>30535.93</v>
      </c>
      <c r="RW134" s="619">
        <v>28307.56</v>
      </c>
      <c r="RX134" s="619">
        <v>15202.32</v>
      </c>
      <c r="RY134" s="619">
        <v>18966.32</v>
      </c>
      <c r="RZ134" s="619">
        <v>17462.34</v>
      </c>
      <c r="SA134" s="619">
        <v>25366.2</v>
      </c>
      <c r="SB134" s="619">
        <v>1204599.3899999999</v>
      </c>
      <c r="SC134" s="619">
        <v>31376.67</v>
      </c>
      <c r="SD134" s="619">
        <v>43642.97</v>
      </c>
      <c r="SE134" s="619">
        <v>18233.099999999999</v>
      </c>
      <c r="SF134" s="619">
        <v>15503.39</v>
      </c>
      <c r="SG134" s="619">
        <v>47261.91</v>
      </c>
      <c r="SH134" s="619">
        <v>62345.75</v>
      </c>
      <c r="SI134" s="619">
        <v>82913</v>
      </c>
      <c r="SJ134" s="619">
        <v>28744.42</v>
      </c>
      <c r="SK134" s="619">
        <v>43474.01</v>
      </c>
      <c r="SL134" s="619">
        <v>71845.78</v>
      </c>
      <c r="SM134" s="619">
        <v>19423.060000000001</v>
      </c>
      <c r="SN134" s="619">
        <v>222261.36</v>
      </c>
      <c r="SO134" s="619">
        <v>38773.21</v>
      </c>
      <c r="SP134" s="619">
        <v>52232.31</v>
      </c>
      <c r="SQ134" s="619">
        <v>103693.78</v>
      </c>
      <c r="SR134" s="619">
        <v>30749.81</v>
      </c>
      <c r="SS134" s="619">
        <v>68006.850000000006</v>
      </c>
      <c r="ST134" s="619">
        <v>57159.08</v>
      </c>
      <c r="SU134" s="619">
        <v>18712.63</v>
      </c>
      <c r="SV134" s="619">
        <v>313105.40000000002</v>
      </c>
      <c r="SW134" s="619">
        <v>45739.39</v>
      </c>
      <c r="SX134" s="619">
        <v>56908.24</v>
      </c>
      <c r="SY134" s="619">
        <v>7256.83</v>
      </c>
      <c r="SZ134" s="619">
        <v>30238.59</v>
      </c>
      <c r="TA134" s="619">
        <v>36482.19</v>
      </c>
      <c r="TB134" s="619">
        <v>37264.870000000003</v>
      </c>
      <c r="TC134" s="619">
        <v>89816.639999999999</v>
      </c>
      <c r="TD134" s="619">
        <v>65671.48</v>
      </c>
      <c r="TE134" s="619">
        <v>20774.91</v>
      </c>
      <c r="TF134" s="619">
        <v>15855.55</v>
      </c>
      <c r="TG134" s="619">
        <v>48121.93</v>
      </c>
      <c r="TH134" s="619">
        <v>14302.77</v>
      </c>
      <c r="TI134" s="619">
        <v>15404.11</v>
      </c>
      <c r="TJ134" s="619">
        <v>1009999.61</v>
      </c>
      <c r="TK134" s="619">
        <v>54203.44</v>
      </c>
      <c r="TL134" s="619">
        <v>25566.02</v>
      </c>
      <c r="TM134" s="619">
        <v>57263.46</v>
      </c>
      <c r="TN134" s="619">
        <v>41822.080000000002</v>
      </c>
      <c r="TO134" s="619">
        <v>44485.72</v>
      </c>
      <c r="TP134" s="619">
        <v>14895.03</v>
      </c>
      <c r="TQ134" s="619">
        <v>251899.75</v>
      </c>
      <c r="TR134" s="619">
        <v>40956.620000000003</v>
      </c>
      <c r="TS134" s="619">
        <v>98920.41</v>
      </c>
      <c r="TT134" s="619">
        <v>117585.52</v>
      </c>
      <c r="TU134" s="619">
        <v>53871.1</v>
      </c>
      <c r="TV134" s="619">
        <v>2774.75</v>
      </c>
      <c r="TW134" s="619">
        <v>45833.55</v>
      </c>
      <c r="TX134" s="619">
        <v>21087.53</v>
      </c>
      <c r="TY134" s="619">
        <v>46424.46</v>
      </c>
      <c r="TZ134" s="619">
        <v>239295.21</v>
      </c>
      <c r="UA134" s="619">
        <v>19249.740000000002</v>
      </c>
      <c r="UB134" s="619">
        <v>820948.58</v>
      </c>
      <c r="UC134" s="619">
        <v>82045.179999999993</v>
      </c>
      <c r="UD134" s="619">
        <v>67570.31</v>
      </c>
      <c r="UE134" s="619">
        <v>50102.29</v>
      </c>
      <c r="UF134" s="619">
        <v>541823.16</v>
      </c>
      <c r="UG134" s="619">
        <v>53285.24</v>
      </c>
      <c r="UH134" s="619">
        <v>29584.81</v>
      </c>
      <c r="UI134" s="619">
        <v>35261.29</v>
      </c>
      <c r="UJ134" s="619">
        <v>53468.08</v>
      </c>
      <c r="UK134" s="619">
        <v>209383.34</v>
      </c>
      <c r="UL134" s="619">
        <v>35778.43</v>
      </c>
      <c r="UM134" s="619">
        <v>81620.899999999994</v>
      </c>
      <c r="UN134" s="619">
        <v>0</v>
      </c>
      <c r="UO134" s="619">
        <v>60778.18</v>
      </c>
      <c r="UP134" s="619">
        <v>35139.300000000003</v>
      </c>
      <c r="UQ134" s="619">
        <v>1414826.07</v>
      </c>
      <c r="UR134" s="619">
        <v>64908.66</v>
      </c>
      <c r="US134" s="619">
        <v>73180.929999999993</v>
      </c>
      <c r="UT134" s="619">
        <v>422387.21</v>
      </c>
      <c r="UU134" s="619">
        <v>5810.23</v>
      </c>
      <c r="UV134" s="619">
        <v>75886.45</v>
      </c>
      <c r="UW134" s="619">
        <v>100947.01</v>
      </c>
      <c r="UX134" s="619">
        <v>8485.17</v>
      </c>
      <c r="UY134" s="619">
        <v>25754.05</v>
      </c>
      <c r="UZ134" s="619">
        <v>68806.53</v>
      </c>
      <c r="VA134" s="619">
        <v>67582.09</v>
      </c>
      <c r="VB134" s="619">
        <v>110366.99</v>
      </c>
      <c r="VC134" s="619">
        <v>43559.16</v>
      </c>
      <c r="VD134" s="619">
        <v>90672.78</v>
      </c>
      <c r="VE134" s="619">
        <v>4225.88</v>
      </c>
      <c r="VF134" s="619">
        <v>31970.799999999999</v>
      </c>
      <c r="VG134" s="619">
        <v>29508.21</v>
      </c>
      <c r="VH134" s="619">
        <v>18897.939999999999</v>
      </c>
      <c r="VI134" s="619">
        <v>121968.36</v>
      </c>
      <c r="VJ134" s="619">
        <v>15393.18</v>
      </c>
      <c r="VK134" s="619">
        <v>15627.05</v>
      </c>
      <c r="VL134" s="619">
        <v>21036.880000000001</v>
      </c>
      <c r="VM134" s="619">
        <v>49880.15</v>
      </c>
      <c r="VN134" s="619">
        <v>29206.94</v>
      </c>
      <c r="VO134" s="619">
        <v>16642.88</v>
      </c>
      <c r="VP134" s="619">
        <v>127846.53</v>
      </c>
      <c r="VQ134" s="619">
        <v>106565.56</v>
      </c>
      <c r="VS134" s="619">
        <v>63743.01</v>
      </c>
      <c r="VT134" s="619">
        <v>64918.400000000001</v>
      </c>
      <c r="VU134" s="619">
        <v>51221.26</v>
      </c>
      <c r="VV134" s="619">
        <v>113355.95</v>
      </c>
      <c r="VW134" s="619">
        <v>34833.919999999998</v>
      </c>
      <c r="VX134" s="619">
        <v>366642.8</v>
      </c>
      <c r="VY134" s="619">
        <v>26923.34</v>
      </c>
      <c r="VZ134" s="619">
        <v>16890.87</v>
      </c>
      <c r="WA134" s="619">
        <v>36906.43</v>
      </c>
      <c r="WC134" s="619">
        <v>123199.07</v>
      </c>
      <c r="WD134" s="619">
        <v>34827.599999999999</v>
      </c>
      <c r="WE134" s="619">
        <v>20883.36</v>
      </c>
      <c r="WF134" s="619">
        <v>41716.89</v>
      </c>
      <c r="WG134" s="619">
        <v>84498.38</v>
      </c>
      <c r="WH134" s="619">
        <v>157420.98000000001</v>
      </c>
      <c r="WI134" s="619">
        <v>76798.14</v>
      </c>
      <c r="WJ134" s="619">
        <v>56718.87</v>
      </c>
      <c r="WK134" s="619">
        <v>272198.03999999998</v>
      </c>
      <c r="WL134" s="619">
        <v>39447.480000000003</v>
      </c>
      <c r="WM134" s="619">
        <v>154090.43</v>
      </c>
      <c r="WN134" s="619">
        <v>38815.589999999997</v>
      </c>
      <c r="WO134" s="619">
        <v>54635.33</v>
      </c>
      <c r="WP134" s="619">
        <v>177395.79</v>
      </c>
      <c r="WQ134" s="619">
        <v>88538.46</v>
      </c>
      <c r="WR134" s="619">
        <v>73589.23</v>
      </c>
      <c r="WS134" s="619">
        <v>64166.18</v>
      </c>
      <c r="WT134" s="619">
        <v>23884.3</v>
      </c>
      <c r="WU134" s="619">
        <v>81194.62</v>
      </c>
      <c r="WV134" s="619">
        <v>139245.24</v>
      </c>
      <c r="WW134" s="619">
        <v>26448.23</v>
      </c>
      <c r="WX134" s="619">
        <v>53053.94</v>
      </c>
      <c r="WY134" s="619">
        <v>25629.02</v>
      </c>
      <c r="WZ134" s="619">
        <v>81132.039999999994</v>
      </c>
      <c r="XA134" s="619">
        <v>29493.3</v>
      </c>
      <c r="XB134" s="619">
        <v>4774.8999999999996</v>
      </c>
      <c r="XC134" s="619">
        <v>9880.99</v>
      </c>
      <c r="XD134" s="619">
        <v>130233.66</v>
      </c>
      <c r="XE134" s="619">
        <v>16331.4</v>
      </c>
      <c r="XF134" s="619">
        <v>14357.26</v>
      </c>
      <c r="XG134" s="619">
        <v>23591.74</v>
      </c>
      <c r="XH134" s="619">
        <v>34983.39</v>
      </c>
      <c r="XI134" s="619">
        <v>192546.55</v>
      </c>
      <c r="XJ134" s="619">
        <v>169994.52</v>
      </c>
      <c r="XK134" s="619">
        <v>41651.699999999997</v>
      </c>
      <c r="XL134" s="619">
        <v>377391.87</v>
      </c>
      <c r="XM134" s="619">
        <v>44202.239999999998</v>
      </c>
      <c r="XN134" s="619">
        <v>67578.98</v>
      </c>
      <c r="XO134" s="619">
        <v>338668.13</v>
      </c>
      <c r="XP134" s="619">
        <v>104668.02</v>
      </c>
      <c r="XQ134" s="619">
        <v>31393.43</v>
      </c>
      <c r="XR134" s="619">
        <v>146085.25</v>
      </c>
      <c r="XS134" s="619">
        <v>276325.49</v>
      </c>
      <c r="XT134" s="619">
        <v>53336.94</v>
      </c>
      <c r="XU134" s="619">
        <v>14236.53</v>
      </c>
      <c r="XV134" s="619">
        <v>26844.78</v>
      </c>
      <c r="XW134" s="619">
        <v>20132.96</v>
      </c>
      <c r="XX134" s="619">
        <v>31616.71</v>
      </c>
      <c r="XY134" s="619">
        <v>35200.68</v>
      </c>
      <c r="XZ134" s="619">
        <v>34770.629999999997</v>
      </c>
      <c r="YA134" s="619">
        <v>37284.92</v>
      </c>
      <c r="YB134" s="619">
        <v>38930.44</v>
      </c>
      <c r="YC134" s="619">
        <v>19481.32</v>
      </c>
      <c r="YD134" s="619">
        <v>48935.11</v>
      </c>
      <c r="YE134" s="619">
        <v>39883.06</v>
      </c>
      <c r="YF134" s="619">
        <v>22356.33</v>
      </c>
      <c r="YG134" s="619">
        <v>50200.66</v>
      </c>
      <c r="YH134" s="619">
        <v>77958.539999999994</v>
      </c>
      <c r="YI134" s="619">
        <v>34841.410000000003</v>
      </c>
      <c r="YJ134" s="619">
        <v>105885.8</v>
      </c>
      <c r="YK134" s="619">
        <v>41584.99</v>
      </c>
      <c r="YL134" s="619">
        <v>115134.21</v>
      </c>
      <c r="YM134" s="619">
        <v>48443.26</v>
      </c>
      <c r="YN134" s="619">
        <v>311923.42</v>
      </c>
      <c r="YO134" s="619">
        <v>257022.49</v>
      </c>
      <c r="YP134" s="619">
        <v>39333.31</v>
      </c>
      <c r="YQ134" s="619">
        <v>74006.45</v>
      </c>
      <c r="YR134" s="619">
        <v>47762.53</v>
      </c>
      <c r="YS134" s="619">
        <v>25057.41</v>
      </c>
      <c r="YT134" s="619">
        <v>16007.31</v>
      </c>
      <c r="YU134" s="619">
        <v>47552.49</v>
      </c>
      <c r="YV134" s="619">
        <v>40333.17</v>
      </c>
      <c r="YW134" s="619">
        <v>227842.31</v>
      </c>
      <c r="YX134" s="619">
        <v>54682.6</v>
      </c>
      <c r="YY134" s="619">
        <v>19912.009999999998</v>
      </c>
      <c r="YZ134" s="619">
        <v>29060.76</v>
      </c>
      <c r="ZA134" s="619">
        <v>19520.37</v>
      </c>
      <c r="ZB134" s="619">
        <v>8404.2999999999993</v>
      </c>
      <c r="ZC134" s="619">
        <v>18868.16</v>
      </c>
      <c r="ZD134" s="619">
        <v>24657.13</v>
      </c>
      <c r="ZE134" s="619">
        <v>26938.32</v>
      </c>
      <c r="ZG134" s="619">
        <v>47199.519999999997</v>
      </c>
      <c r="ZH134" s="619">
        <v>43912.21</v>
      </c>
      <c r="ZI134" s="619">
        <v>33464.839999999997</v>
      </c>
      <c r="ZJ134" s="619">
        <v>37299.17</v>
      </c>
      <c r="ZK134" s="619">
        <v>33435.25</v>
      </c>
      <c r="ZL134" s="619">
        <v>108802.5</v>
      </c>
      <c r="ZM134" s="619">
        <v>958524</v>
      </c>
      <c r="ZN134" s="619">
        <v>23315.31</v>
      </c>
      <c r="ZO134" s="619">
        <v>18523.349999999999</v>
      </c>
      <c r="ZP134" s="619">
        <v>253504.34</v>
      </c>
      <c r="ZQ134" s="619">
        <v>242971.11</v>
      </c>
      <c r="ZR134" s="619">
        <v>50033.33</v>
      </c>
      <c r="ZS134" s="619">
        <v>83961.37</v>
      </c>
      <c r="ZT134" s="619">
        <v>63884.77</v>
      </c>
      <c r="ZU134" s="619">
        <v>124500.04</v>
      </c>
      <c r="ZV134" s="619">
        <v>140283.26</v>
      </c>
      <c r="ZW134" s="619">
        <v>11397.58</v>
      </c>
      <c r="ZX134" s="619">
        <v>53858.26</v>
      </c>
      <c r="ZY134" s="619">
        <v>16937.8</v>
      </c>
      <c r="ZZ134" s="619">
        <v>162852.17000000001</v>
      </c>
      <c r="AAA134" s="619">
        <v>23067.439999999999</v>
      </c>
      <c r="AAB134" s="619">
        <v>40944.129999999997</v>
      </c>
      <c r="AAC134" s="619">
        <v>35602.9</v>
      </c>
      <c r="AAD134" s="619">
        <v>18449.72</v>
      </c>
      <c r="AAE134" s="619">
        <v>39223.18</v>
      </c>
      <c r="AAF134" s="619">
        <v>54124.58</v>
      </c>
      <c r="AAG134" s="619">
        <v>28609.56</v>
      </c>
      <c r="AAH134" s="619">
        <v>18417.509999999998</v>
      </c>
      <c r="AAJ134" s="619">
        <v>24224.6</v>
      </c>
      <c r="AAK134" s="619">
        <v>4968.55</v>
      </c>
      <c r="AAL134" s="619">
        <v>24972.23</v>
      </c>
      <c r="AAM134" s="619">
        <v>10990.44</v>
      </c>
      <c r="AAN134" s="619">
        <v>66582.67</v>
      </c>
      <c r="AAO134" s="619">
        <v>31845.68</v>
      </c>
      <c r="AAP134" s="619">
        <v>930005.39</v>
      </c>
      <c r="AAQ134" s="619">
        <v>57954.09</v>
      </c>
      <c r="AAR134" s="619">
        <v>62674.23</v>
      </c>
      <c r="AAS134" s="619">
        <v>209857.47</v>
      </c>
      <c r="AAT134" s="619">
        <v>68533.570000000007</v>
      </c>
      <c r="AAU134" s="619">
        <v>31454.880000000001</v>
      </c>
      <c r="AAV134" s="619">
        <v>47709.59</v>
      </c>
      <c r="AAW134" s="619">
        <v>74531.55</v>
      </c>
      <c r="AAX134" s="619">
        <v>234514.11</v>
      </c>
      <c r="AAY134" s="619">
        <v>54057.68</v>
      </c>
      <c r="AAZ134" s="619">
        <v>122920.99</v>
      </c>
      <c r="ABA134" s="619">
        <v>152597.57999999999</v>
      </c>
      <c r="ABB134" s="619">
        <v>141989.73000000001</v>
      </c>
      <c r="ABC134" s="619">
        <v>7992.55</v>
      </c>
      <c r="ABD134" s="619">
        <v>37404.99</v>
      </c>
      <c r="ABE134" s="619">
        <v>22109.5</v>
      </c>
      <c r="ABF134" s="619">
        <v>32654.78</v>
      </c>
      <c r="ABG134" s="619">
        <v>40470.26</v>
      </c>
      <c r="ABH134" s="619">
        <v>24229.919999999998</v>
      </c>
      <c r="ABI134" s="619">
        <v>159131.1</v>
      </c>
      <c r="ABJ134" s="619">
        <v>139849.85999999999</v>
      </c>
      <c r="ABK134" s="619">
        <v>33933.51</v>
      </c>
      <c r="ABL134" s="619">
        <v>28798.74</v>
      </c>
      <c r="ABM134" s="619">
        <v>9068.11</v>
      </c>
      <c r="ABN134" s="619">
        <v>31269.13</v>
      </c>
      <c r="ABO134" s="619">
        <v>39772.199999999997</v>
      </c>
      <c r="ABP134" s="619">
        <v>196020.22</v>
      </c>
      <c r="ABQ134" s="619">
        <v>74233.39</v>
      </c>
      <c r="ABR134" s="619">
        <v>33787.620000000003</v>
      </c>
      <c r="ABS134" s="619">
        <v>42390.53</v>
      </c>
      <c r="ABT134" s="619">
        <v>121386.6</v>
      </c>
      <c r="ABU134" s="619">
        <v>29559.33</v>
      </c>
      <c r="ABV134" s="619">
        <v>20024.21</v>
      </c>
      <c r="ABW134" s="619">
        <v>23475.73</v>
      </c>
      <c r="ABX134" s="619">
        <v>5420.92</v>
      </c>
      <c r="ABZ134" s="619">
        <v>0</v>
      </c>
      <c r="ACB134" s="619">
        <v>0</v>
      </c>
      <c r="ACC134" s="619">
        <v>35996.83</v>
      </c>
      <c r="ACD134" s="619">
        <v>336334.18</v>
      </c>
      <c r="ACF134" s="619">
        <v>96521.06</v>
      </c>
      <c r="ACG134" s="619">
        <v>15595.25</v>
      </c>
      <c r="ACH134" s="619">
        <v>45179.64</v>
      </c>
      <c r="ACI134" s="619">
        <v>20193.580000000002</v>
      </c>
      <c r="ACK134" s="619">
        <v>132738.41</v>
      </c>
      <c r="ACL134" s="619">
        <v>74050.740000000005</v>
      </c>
      <c r="ACM134" s="619">
        <v>101617.95</v>
      </c>
      <c r="ACO134" s="619">
        <v>27421.27</v>
      </c>
      <c r="ACQ134" s="619">
        <v>339204.61</v>
      </c>
      <c r="ACR134" s="619">
        <v>304589.75</v>
      </c>
      <c r="ACS134" s="619">
        <v>26198.61</v>
      </c>
      <c r="ACT134" s="619">
        <v>49139.839999999997</v>
      </c>
      <c r="ACU134" s="619">
        <v>52413.599999999999</v>
      </c>
      <c r="ACV134" s="619">
        <v>67101.08</v>
      </c>
      <c r="ACW134" s="619">
        <v>194376.93</v>
      </c>
      <c r="ACX134" s="619">
        <v>0</v>
      </c>
      <c r="ACY134" s="619">
        <v>39435.97</v>
      </c>
      <c r="ACZ134" s="619">
        <v>39956.14</v>
      </c>
      <c r="ADA134" s="619">
        <v>35347.269999999997</v>
      </c>
      <c r="ADB134" s="619">
        <v>5777.65</v>
      </c>
      <c r="ADC134" s="619">
        <v>35489.35</v>
      </c>
      <c r="ADD134" s="619">
        <v>15818.98</v>
      </c>
      <c r="ADE134" s="619">
        <v>27274.75</v>
      </c>
      <c r="ADF134" s="619">
        <v>31856.39</v>
      </c>
      <c r="ADG134" s="619">
        <v>242001.91</v>
      </c>
      <c r="ADH134" s="619">
        <v>106242.32</v>
      </c>
      <c r="ADI134" s="619">
        <v>51451.89</v>
      </c>
      <c r="ADJ134" s="619">
        <v>2997.24</v>
      </c>
      <c r="ADK134" s="619">
        <v>15510.64</v>
      </c>
      <c r="ADL134" s="619">
        <v>7656.2</v>
      </c>
      <c r="ADM134" s="619">
        <v>25788.44</v>
      </c>
      <c r="ADN134" s="619">
        <v>7005.47</v>
      </c>
      <c r="ADO134" s="619">
        <v>81957.210000000006</v>
      </c>
      <c r="ADQ134" s="619">
        <v>73989.710000000006</v>
      </c>
      <c r="ADR134" s="619">
        <v>141038.54999999999</v>
      </c>
      <c r="ADS134" s="619">
        <v>41085.370000000003</v>
      </c>
      <c r="ADT134" s="619">
        <v>92873.32</v>
      </c>
      <c r="ADU134" s="619">
        <v>0</v>
      </c>
      <c r="ADV134" s="619">
        <v>36713.21</v>
      </c>
      <c r="ADW134" s="619">
        <v>52513.02</v>
      </c>
      <c r="ADX134" s="619">
        <v>15027.11</v>
      </c>
      <c r="ADY134" s="619">
        <v>141277.41</v>
      </c>
      <c r="ADZ134" s="619">
        <v>754132.87</v>
      </c>
      <c r="AEB134" s="619">
        <v>166762.26999999999</v>
      </c>
      <c r="AEC134" s="619">
        <v>19738.68</v>
      </c>
      <c r="AED134" s="619">
        <v>66982.36</v>
      </c>
      <c r="AEE134" s="619">
        <v>55241.919999999998</v>
      </c>
      <c r="AEF134" s="619">
        <v>64511.58</v>
      </c>
      <c r="AEG134" s="619">
        <v>21491.88</v>
      </c>
      <c r="AEH134" s="619">
        <v>27856.13</v>
      </c>
      <c r="AEI134" s="619">
        <v>19709.11</v>
      </c>
      <c r="AEJ134" s="619">
        <v>59015.12</v>
      </c>
      <c r="AEK134" s="619">
        <v>72556.75</v>
      </c>
      <c r="AEL134" s="619">
        <v>25527.08</v>
      </c>
      <c r="AEM134" s="619">
        <v>59689.68</v>
      </c>
      <c r="AEN134" s="619">
        <v>85556.14</v>
      </c>
      <c r="AEO134" s="619">
        <v>187034.82</v>
      </c>
      <c r="AEP134" s="619">
        <v>20718.259999999998</v>
      </c>
      <c r="AEQ134" s="619">
        <v>95365.4</v>
      </c>
      <c r="AER134" s="619">
        <v>12670.88</v>
      </c>
      <c r="AES134" s="619">
        <v>88150.8</v>
      </c>
      <c r="AET134" s="619">
        <v>11158.8</v>
      </c>
      <c r="AEU134" s="619">
        <v>51669.56</v>
      </c>
      <c r="AEV134" s="619">
        <v>77658.320000000007</v>
      </c>
      <c r="AEW134" s="619">
        <v>44144.79</v>
      </c>
      <c r="AEX134" s="619">
        <v>0</v>
      </c>
      <c r="AEY134" s="619">
        <v>115681.28</v>
      </c>
      <c r="AEZ134" s="619">
        <v>26437</v>
      </c>
      <c r="AFA134" s="619">
        <v>18960.45</v>
      </c>
      <c r="AFB134" s="619">
        <v>23915.9</v>
      </c>
      <c r="AFC134" s="619">
        <v>17562.75</v>
      </c>
      <c r="AFD134" s="619">
        <v>43563.65</v>
      </c>
      <c r="AFE134" s="619">
        <v>28520.32</v>
      </c>
      <c r="AFF134" s="619">
        <v>83575.960000000006</v>
      </c>
      <c r="AFG134" s="619">
        <v>0</v>
      </c>
      <c r="AFH134" s="619">
        <v>60748.08</v>
      </c>
      <c r="AFI134" s="619">
        <v>21869.58</v>
      </c>
      <c r="AFJ134" s="619">
        <v>34894.74</v>
      </c>
      <c r="AFK134" s="619">
        <v>0</v>
      </c>
      <c r="AFL134" s="619">
        <v>62056.05</v>
      </c>
      <c r="AFM134" s="619">
        <v>150930.42000000001</v>
      </c>
      <c r="AFN134" s="619">
        <v>34956.79</v>
      </c>
      <c r="AFO134" s="619">
        <v>47756.05</v>
      </c>
      <c r="AFP134" s="619">
        <v>19494.34</v>
      </c>
      <c r="AFQ134" s="619">
        <v>293975.36</v>
      </c>
      <c r="AFR134" s="619">
        <v>65689.62</v>
      </c>
      <c r="AFS134" s="619">
        <v>64325.369999999995</v>
      </c>
      <c r="AFT134" s="619">
        <v>48511.990000000005</v>
      </c>
      <c r="AFU134" s="619">
        <v>46024.74</v>
      </c>
      <c r="AFV134" s="619">
        <v>16929.05</v>
      </c>
      <c r="AFW134" s="619">
        <v>35507.19</v>
      </c>
      <c r="AFX134" s="619">
        <v>26814.240000000002</v>
      </c>
      <c r="AFY134" s="619">
        <v>129245.98</v>
      </c>
      <c r="AFZ134" s="619">
        <v>18869.919999999998</v>
      </c>
      <c r="AGA134" s="619">
        <v>95202.17</v>
      </c>
      <c r="AGB134" s="619">
        <v>28166.46</v>
      </c>
      <c r="AGC134" s="619">
        <v>564825.35</v>
      </c>
      <c r="AGD134" s="619">
        <v>89089.77</v>
      </c>
      <c r="AGE134" s="619">
        <v>46757.31</v>
      </c>
      <c r="AGF134" s="619">
        <v>23794.81</v>
      </c>
      <c r="AGG134" s="619">
        <v>65972.490000000005</v>
      </c>
      <c r="AGH134" s="619">
        <v>24957.61</v>
      </c>
      <c r="AGI134" s="619">
        <v>9224.32</v>
      </c>
      <c r="AGJ134" s="619">
        <v>34322.69</v>
      </c>
      <c r="AGK134" s="619">
        <v>14931.54</v>
      </c>
      <c r="AGL134" s="619">
        <v>12141.92</v>
      </c>
      <c r="AGM134" s="619">
        <v>26661.72</v>
      </c>
      <c r="AGN134" s="619">
        <v>93526.98</v>
      </c>
      <c r="AGO134" s="619">
        <v>128049.06</v>
      </c>
      <c r="AGP134" s="619">
        <v>57273.42</v>
      </c>
      <c r="AGQ134" s="619">
        <v>18602.89</v>
      </c>
      <c r="AGR134" s="619">
        <v>210867.75</v>
      </c>
      <c r="AGS134" s="619">
        <v>115528.41</v>
      </c>
      <c r="AGT134" s="619">
        <v>15035.94</v>
      </c>
      <c r="AGU134" s="619">
        <v>0</v>
      </c>
      <c r="AGV134" s="619">
        <v>16478.5</v>
      </c>
      <c r="AGW134" s="619">
        <v>5371.09</v>
      </c>
      <c r="AGX134" s="619">
        <v>25775.31</v>
      </c>
      <c r="AGY134" s="619">
        <v>94385.77</v>
      </c>
      <c r="AGZ134" s="619">
        <v>189124.4</v>
      </c>
      <c r="AHA134" s="619">
        <v>47524.44</v>
      </c>
      <c r="AHB134" s="619">
        <v>44928.98</v>
      </c>
      <c r="AHC134" s="619">
        <v>0</v>
      </c>
      <c r="AHD134" s="619">
        <v>0</v>
      </c>
      <c r="AHE134" s="619">
        <v>88551.65</v>
      </c>
      <c r="AHF134" s="619">
        <v>0</v>
      </c>
      <c r="AHG134" s="619">
        <v>35632.699999999997</v>
      </c>
      <c r="AHH134" s="619">
        <v>33571.93</v>
      </c>
      <c r="AHI134" s="619">
        <v>29406.97</v>
      </c>
      <c r="AHJ134" s="619">
        <v>48265.440000000002</v>
      </c>
      <c r="AHK134" s="619">
        <v>61979.28</v>
      </c>
      <c r="AHL134" s="619">
        <v>17145.13</v>
      </c>
      <c r="AHM134" s="619">
        <v>281.85000000000002</v>
      </c>
      <c r="AHN134" s="619">
        <v>17985.689999999999</v>
      </c>
      <c r="AHO134" s="619">
        <v>23690.99</v>
      </c>
      <c r="AHP134" s="619">
        <v>34920.83</v>
      </c>
      <c r="AHQ134" s="613">
        <v>72848.06</v>
      </c>
      <c r="AHR134" s="613">
        <v>18934.23</v>
      </c>
      <c r="AHS134" s="613">
        <v>17354.439999999999</v>
      </c>
      <c r="AHT134" s="619">
        <f t="shared" si="81"/>
        <v>74861745.296099946</v>
      </c>
      <c r="AHV134" s="627" t="s">
        <v>6273</v>
      </c>
      <c r="AHW134" s="627" t="s">
        <v>6201</v>
      </c>
      <c r="AHX134" s="627" t="s">
        <v>6202</v>
      </c>
    </row>
    <row r="135" spans="1:908" x14ac:dyDescent="0.8">
      <c r="A135" s="613" t="str">
        <f t="shared" si="80"/>
        <v>ภาระ</v>
      </c>
      <c r="B135" s="618" t="s">
        <v>6197</v>
      </c>
      <c r="C135" s="619" t="s">
        <v>6198</v>
      </c>
      <c r="D135" s="619">
        <v>0</v>
      </c>
      <c r="E135" s="619">
        <v>6745</v>
      </c>
      <c r="G135" s="619">
        <v>0</v>
      </c>
      <c r="I135" s="619">
        <v>16059</v>
      </c>
      <c r="J135" s="619">
        <v>30.4</v>
      </c>
      <c r="K135" s="619">
        <v>0</v>
      </c>
      <c r="L135" s="619">
        <v>0</v>
      </c>
      <c r="M135" s="619">
        <v>0</v>
      </c>
      <c r="N135" s="619">
        <v>0</v>
      </c>
      <c r="O135" s="619">
        <v>0</v>
      </c>
      <c r="P135" s="619">
        <v>0</v>
      </c>
      <c r="Q135" s="619">
        <v>0</v>
      </c>
      <c r="R135" s="619">
        <v>0</v>
      </c>
      <c r="S135" s="619">
        <v>8363</v>
      </c>
      <c r="T135" s="619">
        <v>0</v>
      </c>
      <c r="U135" s="619">
        <v>0</v>
      </c>
      <c r="W135" s="619">
        <v>0</v>
      </c>
      <c r="X135" s="619">
        <v>0</v>
      </c>
      <c r="Y135" s="619">
        <v>41675</v>
      </c>
      <c r="AA135" s="619">
        <v>4344</v>
      </c>
      <c r="AB135" s="619">
        <v>0</v>
      </c>
      <c r="AC135" s="619">
        <v>0</v>
      </c>
      <c r="AD135" s="619">
        <v>25815.1</v>
      </c>
      <c r="AF135" s="619">
        <v>0</v>
      </c>
      <c r="AG135" s="619">
        <v>37690</v>
      </c>
      <c r="AJ135" s="619">
        <v>99999.94</v>
      </c>
      <c r="AK135" s="619">
        <v>0</v>
      </c>
      <c r="AO135" s="619">
        <v>4437.8</v>
      </c>
      <c r="AQ135" s="619">
        <v>0</v>
      </c>
      <c r="AS135" s="619">
        <v>0</v>
      </c>
      <c r="AT135" s="619">
        <v>0</v>
      </c>
      <c r="AU135" s="619">
        <v>0</v>
      </c>
      <c r="AV135" s="619">
        <v>0</v>
      </c>
      <c r="AW135" s="619">
        <v>0</v>
      </c>
      <c r="AX135" s="619">
        <v>0</v>
      </c>
      <c r="AZ135" s="619">
        <v>0</v>
      </c>
      <c r="BA135" s="619">
        <v>0</v>
      </c>
      <c r="BC135" s="619">
        <v>0</v>
      </c>
      <c r="BD135" s="619">
        <v>0</v>
      </c>
      <c r="BE135" s="619">
        <v>0</v>
      </c>
      <c r="BF135" s="619">
        <v>47385</v>
      </c>
      <c r="BG135" s="619">
        <v>1955</v>
      </c>
      <c r="BH135" s="619">
        <v>784</v>
      </c>
      <c r="BI135" s="619">
        <v>0</v>
      </c>
      <c r="BJ135" s="619">
        <v>0</v>
      </c>
      <c r="BK135" s="619">
        <v>0</v>
      </c>
      <c r="BL135" s="619">
        <v>0</v>
      </c>
      <c r="BM135" s="619">
        <v>32675.8</v>
      </c>
      <c r="BN135" s="619">
        <v>0</v>
      </c>
      <c r="BO135" s="619">
        <v>786</v>
      </c>
      <c r="BP135" s="619">
        <v>0</v>
      </c>
      <c r="BS135" s="619">
        <v>10984</v>
      </c>
      <c r="BT135" s="619">
        <v>0</v>
      </c>
      <c r="BU135" s="619">
        <v>0</v>
      </c>
      <c r="BV135" s="619">
        <v>0</v>
      </c>
      <c r="BW135" s="619">
        <v>0</v>
      </c>
      <c r="BY135" s="619">
        <v>0</v>
      </c>
      <c r="CB135" s="619">
        <v>0</v>
      </c>
      <c r="CE135" s="619">
        <v>0</v>
      </c>
      <c r="CH135" s="619">
        <v>0</v>
      </c>
      <c r="CI135" s="619">
        <v>0</v>
      </c>
      <c r="CJ135" s="619">
        <v>0</v>
      </c>
      <c r="CK135" s="619">
        <v>0</v>
      </c>
      <c r="CL135" s="619">
        <v>0</v>
      </c>
      <c r="CM135" s="619">
        <v>0</v>
      </c>
      <c r="CN135" s="619">
        <v>0</v>
      </c>
      <c r="CO135" s="619">
        <v>0</v>
      </c>
      <c r="CP135" s="619">
        <v>0</v>
      </c>
      <c r="CQ135" s="619">
        <v>10155</v>
      </c>
      <c r="CR135" s="619">
        <v>0</v>
      </c>
      <c r="CS135" s="619">
        <v>0</v>
      </c>
      <c r="CU135" s="619">
        <v>0</v>
      </c>
      <c r="CV135" s="619">
        <v>0</v>
      </c>
      <c r="CW135" s="619">
        <v>0</v>
      </c>
      <c r="CY135" s="619">
        <v>5792</v>
      </c>
      <c r="CZ135" s="619">
        <v>0</v>
      </c>
      <c r="DA135" s="619">
        <v>4736</v>
      </c>
      <c r="DB135" s="619">
        <v>0</v>
      </c>
      <c r="DC135" s="619">
        <v>0</v>
      </c>
      <c r="DD135" s="619">
        <v>0</v>
      </c>
      <c r="DE135" s="619">
        <v>0</v>
      </c>
      <c r="DG135" s="619">
        <v>0</v>
      </c>
      <c r="DJ135" s="619">
        <v>0</v>
      </c>
      <c r="DK135" s="619">
        <v>0</v>
      </c>
      <c r="DL135" s="619">
        <v>0</v>
      </c>
      <c r="DM135" s="619">
        <v>7508</v>
      </c>
      <c r="DP135" s="619">
        <v>0</v>
      </c>
      <c r="DR135" s="619">
        <v>4499</v>
      </c>
      <c r="DS135" s="619">
        <v>0</v>
      </c>
      <c r="DU135" s="619">
        <v>0</v>
      </c>
      <c r="DW135" s="619">
        <v>0</v>
      </c>
      <c r="EA135" s="619">
        <v>0</v>
      </c>
      <c r="ED135" s="619">
        <v>0</v>
      </c>
      <c r="EE135" s="619">
        <v>0</v>
      </c>
      <c r="EF135" s="619">
        <v>0</v>
      </c>
      <c r="EG135" s="619">
        <v>6681</v>
      </c>
      <c r="EH135" s="619">
        <v>0</v>
      </c>
      <c r="EI135" s="619">
        <v>50178.6</v>
      </c>
      <c r="EJ135" s="619">
        <v>0</v>
      </c>
      <c r="EK135" s="619">
        <v>0</v>
      </c>
      <c r="EL135" s="619">
        <v>0</v>
      </c>
      <c r="EM135" s="619">
        <v>0</v>
      </c>
      <c r="EN135" s="619">
        <v>0</v>
      </c>
      <c r="ER135" s="619">
        <v>2860</v>
      </c>
      <c r="ET135" s="619">
        <v>0</v>
      </c>
      <c r="EU135" s="619">
        <v>0</v>
      </c>
      <c r="EV135" s="619">
        <v>0</v>
      </c>
      <c r="EX135" s="619">
        <v>0</v>
      </c>
      <c r="EZ135" s="619">
        <v>0</v>
      </c>
      <c r="FA135" s="619">
        <v>0</v>
      </c>
      <c r="FB135" s="619">
        <v>0</v>
      </c>
      <c r="FC135" s="619">
        <v>0</v>
      </c>
      <c r="FD135" s="619">
        <v>0</v>
      </c>
      <c r="FG135" s="619">
        <v>0</v>
      </c>
      <c r="FH135" s="619">
        <v>0</v>
      </c>
      <c r="FK135" s="619">
        <v>0</v>
      </c>
      <c r="FO135" s="619">
        <v>5619</v>
      </c>
      <c r="FP135" s="619">
        <v>5084</v>
      </c>
      <c r="FS135" s="619">
        <v>0</v>
      </c>
      <c r="FT135" s="619">
        <v>1189</v>
      </c>
      <c r="FU135" s="619">
        <v>0</v>
      </c>
      <c r="FV135" s="619">
        <v>8018.15</v>
      </c>
      <c r="FW135" s="619">
        <v>0</v>
      </c>
      <c r="FY135" s="619">
        <v>861.2</v>
      </c>
      <c r="FZ135" s="619">
        <v>28170.5</v>
      </c>
      <c r="GA135" s="619">
        <v>0</v>
      </c>
      <c r="GD135" s="619">
        <v>1658.4</v>
      </c>
      <c r="GE135" s="619">
        <v>46989.68</v>
      </c>
      <c r="GF135" s="619">
        <v>0</v>
      </c>
      <c r="GG135" s="619">
        <v>0</v>
      </c>
      <c r="GH135" s="619">
        <v>0</v>
      </c>
      <c r="GJ135" s="619">
        <v>11478.6</v>
      </c>
      <c r="GK135" s="619">
        <v>0</v>
      </c>
      <c r="GL135" s="619">
        <v>0</v>
      </c>
      <c r="GM135" s="619">
        <v>0</v>
      </c>
      <c r="GN135" s="619">
        <v>2355</v>
      </c>
      <c r="GO135" s="619">
        <v>0</v>
      </c>
      <c r="GP135" s="619">
        <v>4600</v>
      </c>
      <c r="GQ135" s="619">
        <v>0</v>
      </c>
      <c r="GS135" s="619">
        <v>0</v>
      </c>
      <c r="GT135" s="619">
        <v>0</v>
      </c>
      <c r="GU135" s="619">
        <v>0</v>
      </c>
      <c r="GV135" s="619">
        <v>0</v>
      </c>
      <c r="GW135" s="619">
        <v>0</v>
      </c>
      <c r="GX135" s="619">
        <v>0</v>
      </c>
      <c r="GZ135" s="619">
        <v>0</v>
      </c>
      <c r="HA135" s="619">
        <v>0</v>
      </c>
      <c r="HB135" s="619">
        <v>6746</v>
      </c>
      <c r="HC135" s="619">
        <v>0</v>
      </c>
      <c r="HD135" s="619">
        <v>142485</v>
      </c>
      <c r="HE135" s="619">
        <v>0</v>
      </c>
      <c r="HF135" s="619">
        <v>19915</v>
      </c>
      <c r="HG135" s="619">
        <v>0</v>
      </c>
      <c r="HI135" s="619">
        <v>0</v>
      </c>
      <c r="HJ135" s="619">
        <v>0</v>
      </c>
      <c r="HL135" s="619">
        <v>0</v>
      </c>
      <c r="HM135" s="619">
        <v>0</v>
      </c>
      <c r="HO135" s="619">
        <v>0</v>
      </c>
      <c r="HP135" s="619">
        <v>0</v>
      </c>
      <c r="HS135" s="619">
        <v>0</v>
      </c>
      <c r="HT135" s="619">
        <v>0</v>
      </c>
      <c r="HU135" s="619">
        <v>0</v>
      </c>
      <c r="HV135" s="619">
        <v>13134</v>
      </c>
      <c r="HW135" s="619">
        <v>7581</v>
      </c>
      <c r="HX135" s="619">
        <v>0</v>
      </c>
      <c r="HY135" s="619">
        <v>0</v>
      </c>
      <c r="HZ135" s="619">
        <v>0</v>
      </c>
      <c r="IA135" s="619">
        <v>0</v>
      </c>
      <c r="IB135" s="619">
        <v>0</v>
      </c>
      <c r="IC135" s="619">
        <v>0</v>
      </c>
      <c r="ID135" s="619">
        <v>0</v>
      </c>
      <c r="IE135" s="619">
        <v>0</v>
      </c>
      <c r="IF135" s="619">
        <v>0</v>
      </c>
      <c r="IG135" s="619">
        <v>55479.33</v>
      </c>
      <c r="IH135" s="619">
        <v>0</v>
      </c>
      <c r="IM135" s="619">
        <v>0</v>
      </c>
      <c r="IO135" s="619">
        <v>0</v>
      </c>
      <c r="IQ135" s="619">
        <v>5100</v>
      </c>
      <c r="IS135" s="619">
        <v>0</v>
      </c>
      <c r="IV135" s="619">
        <v>1026</v>
      </c>
      <c r="IW135" s="619">
        <v>0</v>
      </c>
      <c r="IX135" s="619">
        <v>0</v>
      </c>
      <c r="IY135" s="619">
        <v>0</v>
      </c>
      <c r="IZ135" s="619">
        <v>8796</v>
      </c>
      <c r="JA135" s="619">
        <v>0</v>
      </c>
      <c r="JC135" s="619">
        <v>0</v>
      </c>
      <c r="JD135" s="619">
        <v>0</v>
      </c>
      <c r="JE135" s="619">
        <v>0</v>
      </c>
      <c r="JF135" s="619">
        <v>0</v>
      </c>
      <c r="JH135" s="619">
        <v>0</v>
      </c>
      <c r="JI135" s="619">
        <v>0</v>
      </c>
      <c r="JJ135" s="619">
        <v>0</v>
      </c>
      <c r="JL135" s="619">
        <v>0</v>
      </c>
      <c r="JM135" s="619">
        <v>0</v>
      </c>
      <c r="JN135" s="619">
        <v>1564</v>
      </c>
      <c r="JP135" s="619">
        <v>0</v>
      </c>
      <c r="JR135" s="619">
        <v>0</v>
      </c>
      <c r="JT135" s="619">
        <v>0</v>
      </c>
      <c r="JU135" s="619">
        <v>0</v>
      </c>
      <c r="JV135" s="619">
        <v>8061</v>
      </c>
      <c r="JW135" s="619">
        <v>0</v>
      </c>
      <c r="JX135" s="619">
        <v>0</v>
      </c>
      <c r="JY135" s="619">
        <v>0</v>
      </c>
      <c r="JZ135" s="619">
        <v>0</v>
      </c>
      <c r="KA135" s="619">
        <v>0</v>
      </c>
      <c r="KB135" s="619">
        <v>0</v>
      </c>
      <c r="KC135" s="619">
        <v>0</v>
      </c>
      <c r="KF135" s="619">
        <v>4409</v>
      </c>
      <c r="KJ135" s="619">
        <v>62012</v>
      </c>
      <c r="KK135" s="619">
        <v>382.2</v>
      </c>
      <c r="KL135" s="619">
        <v>0</v>
      </c>
      <c r="KM135" s="619">
        <v>0</v>
      </c>
      <c r="KO135" s="619">
        <v>14611</v>
      </c>
      <c r="KP135" s="619">
        <v>3772</v>
      </c>
      <c r="KS135" s="619">
        <v>0</v>
      </c>
      <c r="KX135" s="619">
        <v>0</v>
      </c>
      <c r="KZ135" s="619">
        <v>0</v>
      </c>
      <c r="LA135" s="619">
        <v>134.74</v>
      </c>
      <c r="LB135" s="619">
        <v>0</v>
      </c>
      <c r="LG135" s="619">
        <v>801</v>
      </c>
      <c r="LI135" s="619">
        <v>0</v>
      </c>
      <c r="LJ135" s="619">
        <v>0</v>
      </c>
      <c r="LL135" s="619">
        <v>0</v>
      </c>
      <c r="LP135" s="619">
        <v>2568.6999999999998</v>
      </c>
      <c r="LQ135" s="619">
        <v>0</v>
      </c>
      <c r="LR135" s="619">
        <v>0</v>
      </c>
      <c r="LW135" s="619">
        <v>0</v>
      </c>
      <c r="LY135" s="619">
        <v>0</v>
      </c>
      <c r="LZ135" s="619">
        <v>0</v>
      </c>
      <c r="MA135" s="619">
        <v>0</v>
      </c>
      <c r="MB135" s="619">
        <v>0</v>
      </c>
      <c r="MD135" s="619">
        <v>0</v>
      </c>
      <c r="MF135" s="619">
        <v>0</v>
      </c>
      <c r="MG135" s="619">
        <v>0</v>
      </c>
      <c r="MH135" s="619">
        <v>0</v>
      </c>
      <c r="MI135" s="619">
        <v>0</v>
      </c>
      <c r="MM135" s="619">
        <v>0</v>
      </c>
      <c r="MN135" s="619">
        <v>0</v>
      </c>
      <c r="MO135" s="619">
        <v>0</v>
      </c>
      <c r="MP135" s="619">
        <v>0</v>
      </c>
      <c r="MQ135" s="619">
        <v>0</v>
      </c>
      <c r="MS135" s="619">
        <v>0</v>
      </c>
      <c r="MU135" s="619">
        <v>0</v>
      </c>
      <c r="MX135" s="619">
        <v>0</v>
      </c>
      <c r="MY135" s="619">
        <v>0</v>
      </c>
      <c r="MZ135" s="619">
        <v>0</v>
      </c>
      <c r="NC135" s="619">
        <v>1117.4000000000001</v>
      </c>
      <c r="ND135" s="619">
        <v>1050</v>
      </c>
      <c r="NE135" s="619">
        <v>0</v>
      </c>
      <c r="NF135" s="619">
        <v>0</v>
      </c>
      <c r="NH135" s="619">
        <v>0</v>
      </c>
      <c r="NJ135" s="619">
        <v>0</v>
      </c>
      <c r="NL135" s="619">
        <v>0</v>
      </c>
      <c r="NM135" s="619">
        <v>57190.2</v>
      </c>
      <c r="NO135" s="619">
        <v>5407</v>
      </c>
      <c r="NP135" s="619">
        <v>4350</v>
      </c>
      <c r="NQ135" s="619">
        <v>0</v>
      </c>
      <c r="NS135" s="619">
        <v>0</v>
      </c>
      <c r="NT135" s="619">
        <v>0</v>
      </c>
      <c r="NV135" s="619">
        <v>11754</v>
      </c>
      <c r="NX135" s="619">
        <v>33354</v>
      </c>
      <c r="NZ135" s="619">
        <v>5511</v>
      </c>
      <c r="OB135" s="619">
        <v>0</v>
      </c>
      <c r="OC135" s="619">
        <v>0</v>
      </c>
      <c r="OE135" s="619">
        <v>223.83</v>
      </c>
      <c r="OF135" s="619">
        <v>0</v>
      </c>
      <c r="OG135" s="619">
        <v>0</v>
      </c>
      <c r="OK135" s="619">
        <v>0</v>
      </c>
      <c r="OM135" s="619">
        <v>0</v>
      </c>
      <c r="ON135" s="619">
        <v>0</v>
      </c>
      <c r="OO135" s="619">
        <v>0</v>
      </c>
      <c r="OP135" s="619">
        <v>9490.4</v>
      </c>
      <c r="OQ135" s="619">
        <v>0</v>
      </c>
      <c r="OR135" s="619">
        <v>0</v>
      </c>
      <c r="OS135" s="619">
        <v>0</v>
      </c>
      <c r="OT135" s="619">
        <v>0.9</v>
      </c>
      <c r="OV135" s="619">
        <v>0</v>
      </c>
      <c r="OW135" s="619">
        <v>0</v>
      </c>
      <c r="OX135" s="619">
        <v>0</v>
      </c>
      <c r="OY135" s="619">
        <v>0</v>
      </c>
      <c r="OZ135" s="619">
        <v>0</v>
      </c>
      <c r="PA135" s="619">
        <v>0</v>
      </c>
      <c r="PB135" s="619">
        <v>3262</v>
      </c>
      <c r="PC135" s="619">
        <v>0</v>
      </c>
      <c r="PD135" s="619">
        <v>17605</v>
      </c>
      <c r="PE135" s="619">
        <v>12463</v>
      </c>
      <c r="PF135" s="619">
        <v>2767</v>
      </c>
      <c r="PH135" s="619">
        <v>24592</v>
      </c>
      <c r="PI135" s="619">
        <v>6571</v>
      </c>
      <c r="PL135" s="619">
        <v>15605</v>
      </c>
      <c r="PM135" s="619">
        <v>10367</v>
      </c>
      <c r="PQ135" s="619">
        <v>16021</v>
      </c>
      <c r="PR135" s="619">
        <v>4472</v>
      </c>
      <c r="PS135" s="619">
        <v>5683</v>
      </c>
      <c r="PW135" s="619">
        <v>23924.240000000002</v>
      </c>
      <c r="PX135" s="619">
        <v>0</v>
      </c>
      <c r="PZ135" s="619">
        <v>0</v>
      </c>
      <c r="QA135" s="619">
        <v>0</v>
      </c>
      <c r="QD135" s="619">
        <v>0</v>
      </c>
      <c r="QE135" s="619">
        <v>0</v>
      </c>
      <c r="QH135" s="619">
        <v>0</v>
      </c>
      <c r="QI135" s="619">
        <v>0</v>
      </c>
      <c r="QM135" s="619">
        <v>0</v>
      </c>
      <c r="QO135" s="619">
        <v>0</v>
      </c>
      <c r="QP135" s="619">
        <v>0</v>
      </c>
      <c r="QR135" s="619">
        <v>0</v>
      </c>
      <c r="QS135" s="619">
        <v>0</v>
      </c>
      <c r="QW135" s="619">
        <v>0</v>
      </c>
      <c r="RA135" s="619">
        <v>0</v>
      </c>
      <c r="RC135" s="619">
        <v>19677</v>
      </c>
      <c r="RD135" s="619">
        <v>0</v>
      </c>
      <c r="RE135" s="619">
        <v>0</v>
      </c>
      <c r="RH135" s="619">
        <v>0</v>
      </c>
      <c r="RI135" s="619">
        <v>0</v>
      </c>
      <c r="RJ135" s="619">
        <v>45389</v>
      </c>
      <c r="RK135" s="619">
        <v>0</v>
      </c>
      <c r="RL135" s="619">
        <v>24408.799999999999</v>
      </c>
      <c r="RM135" s="619">
        <v>3248</v>
      </c>
      <c r="RN135" s="619">
        <v>19232</v>
      </c>
      <c r="RO135" s="619">
        <v>0</v>
      </c>
      <c r="RP135" s="619">
        <v>0</v>
      </c>
      <c r="RQ135" s="619">
        <v>0</v>
      </c>
      <c r="RR135" s="619">
        <v>37542</v>
      </c>
      <c r="RS135" s="619">
        <v>0</v>
      </c>
      <c r="RT135" s="619">
        <v>8225</v>
      </c>
      <c r="RU135" s="619">
        <v>0</v>
      </c>
      <c r="RV135" s="619">
        <v>7872.04</v>
      </c>
      <c r="RW135" s="619">
        <v>8085</v>
      </c>
      <c r="RX135" s="619">
        <v>0</v>
      </c>
      <c r="RY135" s="619">
        <v>0</v>
      </c>
      <c r="RZ135" s="619">
        <v>0</v>
      </c>
      <c r="SA135" s="619">
        <v>0</v>
      </c>
      <c r="SB135" s="619">
        <v>0</v>
      </c>
      <c r="SC135" s="619">
        <v>10600</v>
      </c>
      <c r="SD135" s="619">
        <v>0</v>
      </c>
      <c r="SE135" s="619">
        <v>14918.6</v>
      </c>
      <c r="SH135" s="619">
        <v>0</v>
      </c>
      <c r="SI135" s="619">
        <v>0</v>
      </c>
      <c r="SJ135" s="619">
        <v>0</v>
      </c>
      <c r="SL135" s="619">
        <v>0</v>
      </c>
      <c r="SM135" s="619">
        <v>53410</v>
      </c>
      <c r="SN135" s="619">
        <v>0</v>
      </c>
      <c r="SP135" s="619">
        <v>0</v>
      </c>
      <c r="SQ135" s="619">
        <v>38685.4</v>
      </c>
      <c r="SR135" s="619">
        <v>0</v>
      </c>
      <c r="SS135" s="619">
        <v>10246</v>
      </c>
      <c r="SV135" s="619">
        <v>0</v>
      </c>
      <c r="SW135" s="619">
        <v>24300</v>
      </c>
      <c r="SZ135" s="619">
        <v>5360</v>
      </c>
      <c r="TA135" s="619">
        <v>0</v>
      </c>
      <c r="TC135" s="619">
        <v>20481.599999999999</v>
      </c>
      <c r="TD135" s="619">
        <v>0</v>
      </c>
      <c r="TE135" s="619">
        <v>0</v>
      </c>
      <c r="TF135" s="619">
        <v>0</v>
      </c>
      <c r="TG135" s="619">
        <v>0</v>
      </c>
      <c r="TI135" s="619">
        <v>270</v>
      </c>
      <c r="TL135" s="619">
        <v>0</v>
      </c>
      <c r="TM135" s="619">
        <v>0</v>
      </c>
      <c r="TR135" s="619">
        <v>0</v>
      </c>
      <c r="TW135" s="619">
        <v>0</v>
      </c>
      <c r="TX135" s="619">
        <v>0</v>
      </c>
      <c r="TY135" s="619">
        <v>0</v>
      </c>
      <c r="UA135" s="619">
        <v>0</v>
      </c>
      <c r="UB135" s="619">
        <v>0</v>
      </c>
      <c r="UC135" s="619">
        <v>0</v>
      </c>
      <c r="UE135" s="619">
        <v>0</v>
      </c>
      <c r="UF135" s="619">
        <v>0</v>
      </c>
      <c r="UI135" s="619">
        <v>0</v>
      </c>
      <c r="UJ135" s="619">
        <v>0</v>
      </c>
      <c r="UK135" s="619">
        <v>0</v>
      </c>
      <c r="UL135" s="619">
        <v>0</v>
      </c>
      <c r="UM135" s="619">
        <v>0</v>
      </c>
      <c r="UP135" s="619">
        <v>-0.4</v>
      </c>
      <c r="UQ135" s="619">
        <v>0</v>
      </c>
      <c r="UR135" s="619">
        <v>0</v>
      </c>
      <c r="UU135" s="619">
        <v>0</v>
      </c>
      <c r="UW135" s="619">
        <v>0</v>
      </c>
      <c r="UZ135" s="619">
        <v>0</v>
      </c>
      <c r="VA135" s="619">
        <v>61386.07</v>
      </c>
      <c r="VC135" s="619">
        <v>10895</v>
      </c>
      <c r="VF135" s="619">
        <v>0</v>
      </c>
      <c r="VI135" s="619">
        <v>0</v>
      </c>
      <c r="VJ135" s="619">
        <v>4914</v>
      </c>
      <c r="VK135" s="619">
        <v>0</v>
      </c>
      <c r="VN135" s="619">
        <v>0</v>
      </c>
      <c r="VO135" s="619">
        <v>7248</v>
      </c>
      <c r="VP135" s="619">
        <v>0</v>
      </c>
      <c r="VT135" s="619">
        <v>0</v>
      </c>
      <c r="VX135" s="619">
        <v>21176.34</v>
      </c>
      <c r="VZ135" s="619">
        <v>0</v>
      </c>
      <c r="WA135" s="619">
        <v>44783.8</v>
      </c>
      <c r="WB135" s="619">
        <v>0</v>
      </c>
      <c r="WC135" s="619">
        <v>0</v>
      </c>
      <c r="WF135" s="619">
        <v>0</v>
      </c>
      <c r="WG135" s="619">
        <v>0</v>
      </c>
      <c r="WH135" s="619">
        <v>0</v>
      </c>
      <c r="WI135" s="619">
        <v>0</v>
      </c>
      <c r="WJ135" s="619">
        <v>0</v>
      </c>
      <c r="WK135" s="619">
        <v>0</v>
      </c>
      <c r="WL135" s="619">
        <v>0</v>
      </c>
      <c r="WM135" s="619">
        <v>0</v>
      </c>
      <c r="WP135" s="619">
        <v>0</v>
      </c>
      <c r="WS135" s="619">
        <v>0</v>
      </c>
      <c r="WT135" s="619">
        <v>0</v>
      </c>
      <c r="WV135" s="619">
        <v>0</v>
      </c>
      <c r="WW135" s="619">
        <v>0</v>
      </c>
      <c r="WX135" s="619">
        <v>0</v>
      </c>
      <c r="WY135" s="619">
        <v>0</v>
      </c>
      <c r="XC135" s="619">
        <v>0</v>
      </c>
      <c r="XD135" s="619">
        <v>0</v>
      </c>
      <c r="XE135" s="619">
        <v>6342</v>
      </c>
      <c r="XF135" s="619">
        <v>0</v>
      </c>
      <c r="XH135" s="619">
        <v>0</v>
      </c>
      <c r="XJ135" s="619">
        <v>20692</v>
      </c>
      <c r="XK135" s="619">
        <v>64766</v>
      </c>
      <c r="XM135" s="619">
        <v>0</v>
      </c>
      <c r="XN135" s="619">
        <v>0</v>
      </c>
      <c r="XO135" s="619">
        <v>39103</v>
      </c>
      <c r="XP135" s="619">
        <v>0</v>
      </c>
      <c r="XQ135" s="619">
        <v>7952</v>
      </c>
      <c r="XR135" s="619">
        <v>0</v>
      </c>
      <c r="XS135" s="619">
        <v>0</v>
      </c>
      <c r="XU135" s="619">
        <v>8127</v>
      </c>
      <c r="XV135" s="619">
        <v>0</v>
      </c>
      <c r="XW135" s="619">
        <v>0</v>
      </c>
      <c r="XX135" s="619">
        <v>0</v>
      </c>
      <c r="XY135" s="619">
        <v>0</v>
      </c>
      <c r="XZ135" s="619">
        <v>0</v>
      </c>
      <c r="YA135" s="619">
        <v>0</v>
      </c>
      <c r="YB135" s="619">
        <v>0</v>
      </c>
      <c r="YC135" s="619">
        <v>0</v>
      </c>
      <c r="YE135" s="619">
        <v>0</v>
      </c>
      <c r="YF135" s="619">
        <v>0</v>
      </c>
      <c r="YG135" s="619">
        <v>8511</v>
      </c>
      <c r="YH135" s="619">
        <v>11369</v>
      </c>
      <c r="YI135" s="619">
        <v>0</v>
      </c>
      <c r="YJ135" s="619">
        <v>0</v>
      </c>
      <c r="YK135" s="619">
        <v>7602</v>
      </c>
      <c r="YL135" s="619">
        <v>0</v>
      </c>
      <c r="YM135" s="619">
        <v>3189</v>
      </c>
      <c r="YN135" s="619">
        <v>0</v>
      </c>
      <c r="YO135" s="619">
        <v>0</v>
      </c>
      <c r="YQ135" s="619">
        <v>0</v>
      </c>
      <c r="YS135" s="619">
        <v>0</v>
      </c>
      <c r="YT135" s="619">
        <v>0</v>
      </c>
      <c r="YU135" s="619">
        <v>0</v>
      </c>
      <c r="YV135" s="619">
        <v>0</v>
      </c>
      <c r="YX135" s="619">
        <v>0</v>
      </c>
      <c r="YZ135" s="619">
        <v>0</v>
      </c>
      <c r="ZA135" s="619">
        <v>6787.8</v>
      </c>
      <c r="ZB135" s="619">
        <v>0</v>
      </c>
      <c r="ZD135" s="619">
        <v>29897</v>
      </c>
      <c r="ZE135" s="619">
        <v>23902.400000000001</v>
      </c>
      <c r="ZF135" s="619">
        <v>0</v>
      </c>
      <c r="ZG135" s="619">
        <v>0</v>
      </c>
      <c r="ZH135" s="619">
        <v>0</v>
      </c>
      <c r="ZI135" s="619">
        <v>0</v>
      </c>
      <c r="ZK135" s="619">
        <v>0</v>
      </c>
      <c r="ZN135" s="619">
        <v>0</v>
      </c>
      <c r="ZO135" s="619">
        <v>18885</v>
      </c>
      <c r="ZS135" s="619">
        <v>0</v>
      </c>
      <c r="ZU135" s="619">
        <v>0</v>
      </c>
      <c r="ZW135" s="619">
        <v>0</v>
      </c>
      <c r="AAD135" s="619">
        <v>0</v>
      </c>
      <c r="AAF135" s="619">
        <v>14332</v>
      </c>
      <c r="AAG135" s="619">
        <v>0</v>
      </c>
      <c r="AAJ135" s="619">
        <v>0</v>
      </c>
      <c r="AAK135" s="619">
        <v>0</v>
      </c>
      <c r="AAL135" s="619">
        <v>-0.6</v>
      </c>
      <c r="AAM135" s="619">
        <v>0</v>
      </c>
      <c r="AAN135" s="619">
        <v>0</v>
      </c>
      <c r="AAQ135" s="619">
        <v>0</v>
      </c>
      <c r="AAR135" s="619">
        <v>0</v>
      </c>
      <c r="AAT135" s="619">
        <v>0</v>
      </c>
      <c r="AAU135" s="619">
        <v>0</v>
      </c>
      <c r="AAV135" s="619">
        <v>0</v>
      </c>
      <c r="AAW135" s="619">
        <v>0</v>
      </c>
      <c r="AAX135" s="619">
        <v>0</v>
      </c>
      <c r="AAY135" s="619">
        <v>0</v>
      </c>
      <c r="ABA135" s="619">
        <v>0</v>
      </c>
      <c r="ABB135" s="619">
        <v>0</v>
      </c>
      <c r="ABC135" s="619">
        <v>42518</v>
      </c>
      <c r="ABD135" s="619">
        <v>0</v>
      </c>
      <c r="ABE135" s="619">
        <v>0</v>
      </c>
      <c r="ABF135" s="619">
        <v>0</v>
      </c>
      <c r="ABG135" s="619">
        <v>0</v>
      </c>
      <c r="ABH135" s="619">
        <v>0</v>
      </c>
      <c r="ABI135" s="619">
        <v>0</v>
      </c>
      <c r="ABJ135" s="619">
        <v>0</v>
      </c>
      <c r="ABK135" s="619">
        <v>0</v>
      </c>
      <c r="ABN135" s="619">
        <v>0</v>
      </c>
      <c r="ABO135" s="619">
        <v>0</v>
      </c>
      <c r="ABP135" s="619">
        <v>0</v>
      </c>
      <c r="ABS135" s="619">
        <v>22902</v>
      </c>
      <c r="ABT135" s="619">
        <v>6589</v>
      </c>
      <c r="ABU135" s="619">
        <v>3305</v>
      </c>
      <c r="ABV135" s="619">
        <v>0</v>
      </c>
      <c r="ABW135" s="619">
        <v>610</v>
      </c>
      <c r="ABY135" s="619">
        <v>510</v>
      </c>
      <c r="ABZ135" s="619">
        <v>0</v>
      </c>
      <c r="ACB135" s="619">
        <v>0</v>
      </c>
      <c r="ACC135" s="619">
        <v>0</v>
      </c>
      <c r="ACD135" s="619">
        <v>0</v>
      </c>
      <c r="ACE135" s="619">
        <v>75330</v>
      </c>
      <c r="ACG135" s="619">
        <v>2872</v>
      </c>
      <c r="ACH135" s="619">
        <v>0</v>
      </c>
      <c r="ACI135" s="619">
        <v>0</v>
      </c>
      <c r="ACJ135" s="619">
        <v>0</v>
      </c>
      <c r="ACK135" s="619">
        <v>0</v>
      </c>
      <c r="ACL135" s="619">
        <v>0</v>
      </c>
      <c r="ACM135" s="619">
        <v>0</v>
      </c>
      <c r="ACN135" s="619">
        <v>0</v>
      </c>
      <c r="ACO135" s="619">
        <v>0</v>
      </c>
      <c r="ACQ135" s="619">
        <v>166060</v>
      </c>
      <c r="ACR135" s="619">
        <v>0</v>
      </c>
      <c r="ACS135" s="619">
        <v>0</v>
      </c>
      <c r="ACT135" s="619">
        <v>0</v>
      </c>
      <c r="ACU135" s="619">
        <v>0.2</v>
      </c>
      <c r="ACW135" s="619">
        <v>6036</v>
      </c>
      <c r="ACY135" s="619">
        <v>3000</v>
      </c>
      <c r="ADD135" s="619">
        <v>0</v>
      </c>
      <c r="ADE135" s="619">
        <v>0</v>
      </c>
      <c r="ADF135" s="619">
        <v>0</v>
      </c>
      <c r="ADG135" s="619">
        <v>0</v>
      </c>
      <c r="ADH135" s="619">
        <v>0</v>
      </c>
      <c r="ADK135" s="619">
        <v>0</v>
      </c>
      <c r="ADL135" s="619">
        <v>0</v>
      </c>
      <c r="ADM135" s="619">
        <v>0</v>
      </c>
      <c r="ADO135" s="619">
        <v>2395.88</v>
      </c>
      <c r="ADP135" s="619">
        <v>0</v>
      </c>
      <c r="ADQ135" s="619">
        <v>0</v>
      </c>
      <c r="ADR135" s="619">
        <v>0</v>
      </c>
      <c r="ADS135" s="619">
        <v>0</v>
      </c>
      <c r="ADT135" s="619">
        <v>0</v>
      </c>
      <c r="ADU135" s="619">
        <v>0</v>
      </c>
      <c r="ADX135" s="619">
        <v>0</v>
      </c>
      <c r="ADY135" s="619">
        <v>7864</v>
      </c>
      <c r="ADZ135" s="619">
        <v>0</v>
      </c>
      <c r="AEA135" s="619">
        <v>23512.3</v>
      </c>
      <c r="AED135" s="619">
        <v>88313</v>
      </c>
      <c r="AEE135" s="619">
        <v>0</v>
      </c>
      <c r="AEG135" s="619">
        <v>7630</v>
      </c>
      <c r="AEL135" s="619">
        <v>5175</v>
      </c>
      <c r="AEM135" s="619">
        <v>0</v>
      </c>
      <c r="AEN135" s="619">
        <v>0</v>
      </c>
      <c r="AEO135" s="619">
        <v>0</v>
      </c>
      <c r="AEP135" s="619">
        <v>7425</v>
      </c>
      <c r="AEQ135" s="619">
        <v>6833</v>
      </c>
      <c r="AES135" s="619">
        <v>8653.7999999999993</v>
      </c>
      <c r="AEU135" s="619">
        <v>0</v>
      </c>
      <c r="AEV135" s="619">
        <v>0</v>
      </c>
      <c r="AEX135" s="619">
        <v>0</v>
      </c>
      <c r="AEY135" s="619">
        <v>0</v>
      </c>
      <c r="AFA135" s="619">
        <v>0</v>
      </c>
      <c r="AFB135" s="619">
        <v>0</v>
      </c>
      <c r="AFC135" s="619">
        <v>0</v>
      </c>
      <c r="AFF135" s="619">
        <v>14055.8</v>
      </c>
      <c r="AFG135" s="619">
        <v>0</v>
      </c>
      <c r="AFH135" s="619">
        <v>25830</v>
      </c>
      <c r="AFI135" s="619">
        <v>81287</v>
      </c>
      <c r="AFJ135" s="619">
        <v>25683</v>
      </c>
      <c r="AFK135" s="619">
        <v>0</v>
      </c>
      <c r="AFL135" s="619">
        <v>-96226.33</v>
      </c>
      <c r="AFN135" s="619">
        <v>16008</v>
      </c>
      <c r="AFO135" s="619">
        <v>0</v>
      </c>
      <c r="AFP135" s="619">
        <v>15026</v>
      </c>
      <c r="AFQ135" s="619">
        <v>0</v>
      </c>
      <c r="AFR135" s="619">
        <v>0</v>
      </c>
      <c r="AFS135" s="619">
        <v>39868</v>
      </c>
      <c r="AFT135" s="619">
        <v>0</v>
      </c>
      <c r="AFU135" s="619">
        <v>14658</v>
      </c>
      <c r="AFV135" s="619">
        <v>28181</v>
      </c>
      <c r="AFW135" s="619">
        <v>14377</v>
      </c>
      <c r="AFX135" s="619">
        <v>9126</v>
      </c>
      <c r="AFY135" s="619">
        <v>0</v>
      </c>
      <c r="AFZ135" s="619">
        <v>0</v>
      </c>
      <c r="AGA135" s="619">
        <v>0</v>
      </c>
      <c r="AGB135" s="619">
        <v>7122</v>
      </c>
      <c r="AGD135" s="619">
        <v>0</v>
      </c>
      <c r="AGG135" s="619">
        <v>0</v>
      </c>
      <c r="AGH135" s="619">
        <v>0</v>
      </c>
      <c r="AGJ135" s="619">
        <v>10440</v>
      </c>
      <c r="AGL135" s="619">
        <v>2579.5</v>
      </c>
      <c r="AGM135" s="619">
        <v>0</v>
      </c>
      <c r="AGN135" s="619">
        <v>0</v>
      </c>
      <c r="AGP135" s="619">
        <v>0</v>
      </c>
      <c r="AGQ135" s="619">
        <v>0</v>
      </c>
      <c r="AGV135" s="619">
        <v>0</v>
      </c>
      <c r="AGX135" s="619">
        <v>0</v>
      </c>
      <c r="AGY135" s="619">
        <v>0</v>
      </c>
      <c r="AHA135" s="619">
        <v>4541</v>
      </c>
      <c r="AHB135" s="619">
        <v>0</v>
      </c>
      <c r="AHC135" s="619">
        <v>0</v>
      </c>
      <c r="AHE135" s="619">
        <v>0</v>
      </c>
      <c r="AHF135" s="619">
        <v>0</v>
      </c>
      <c r="AHH135" s="619">
        <v>3000</v>
      </c>
      <c r="AHI135" s="619">
        <v>0</v>
      </c>
      <c r="AHJ135" s="619">
        <v>3305</v>
      </c>
      <c r="AHL135" s="619">
        <v>0</v>
      </c>
      <c r="AHN135" s="619">
        <v>0</v>
      </c>
      <c r="AHO135" s="619">
        <v>0</v>
      </c>
      <c r="AHP135" s="619">
        <v>0</v>
      </c>
      <c r="AHQ135" s="613">
        <v>0</v>
      </c>
      <c r="AHR135" s="613">
        <v>0</v>
      </c>
      <c r="AHS135" s="613">
        <v>549</v>
      </c>
      <c r="AHT135" s="619">
        <f t="shared" si="81"/>
        <v>2660275.1099999994</v>
      </c>
      <c r="AHV135" s="627" t="s">
        <v>6275</v>
      </c>
      <c r="AHW135" s="627" t="s">
        <v>6203</v>
      </c>
      <c r="AHX135" s="627" t="s">
        <v>6204</v>
      </c>
    </row>
    <row r="136" spans="1:908" x14ac:dyDescent="0.8">
      <c r="A136" s="613" t="str">
        <f t="shared" si="80"/>
        <v>ภาระ</v>
      </c>
      <c r="B136" s="618" t="s">
        <v>6199</v>
      </c>
      <c r="C136" s="619" t="s">
        <v>6200</v>
      </c>
      <c r="D136" s="619">
        <v>0</v>
      </c>
      <c r="O136" s="619">
        <v>0</v>
      </c>
      <c r="V136" s="619">
        <v>0</v>
      </c>
      <c r="AT136" s="619">
        <v>0</v>
      </c>
      <c r="BA136" s="619">
        <v>0</v>
      </c>
      <c r="BR136" s="619">
        <v>0</v>
      </c>
      <c r="BS136" s="619">
        <v>0</v>
      </c>
      <c r="BU136" s="619">
        <v>1500</v>
      </c>
      <c r="BW136" s="619">
        <v>0</v>
      </c>
      <c r="BY136" s="619">
        <v>0</v>
      </c>
      <c r="CB136" s="619">
        <v>0</v>
      </c>
      <c r="CC136" s="619">
        <v>0</v>
      </c>
      <c r="CD136" s="619">
        <v>0</v>
      </c>
      <c r="CE136" s="619">
        <v>0</v>
      </c>
      <c r="CL136" s="619">
        <v>0</v>
      </c>
      <c r="CT136" s="619">
        <v>0</v>
      </c>
      <c r="DC136" s="619">
        <v>0</v>
      </c>
      <c r="DD136" s="619">
        <v>0</v>
      </c>
      <c r="DG136" s="619">
        <v>0</v>
      </c>
      <c r="DH136" s="619">
        <v>8250</v>
      </c>
      <c r="DJ136" s="619">
        <v>0</v>
      </c>
      <c r="DL136" s="619">
        <v>0</v>
      </c>
      <c r="DO136" s="619">
        <v>10500</v>
      </c>
      <c r="DP136" s="619">
        <v>0</v>
      </c>
      <c r="DQ136" s="619">
        <v>0</v>
      </c>
      <c r="DR136" s="619">
        <v>6000</v>
      </c>
      <c r="DS136" s="619">
        <v>5250</v>
      </c>
      <c r="DW136" s="619">
        <v>0</v>
      </c>
      <c r="EE136" s="619">
        <v>0</v>
      </c>
      <c r="EF136" s="619">
        <v>0</v>
      </c>
      <c r="EK136" s="619">
        <v>0</v>
      </c>
      <c r="EN136" s="619">
        <v>0</v>
      </c>
      <c r="EZ136" s="619">
        <v>0</v>
      </c>
      <c r="FA136" s="619">
        <v>0</v>
      </c>
      <c r="FB136" s="619">
        <v>0</v>
      </c>
      <c r="FD136" s="619">
        <v>0</v>
      </c>
      <c r="FH136" s="619">
        <v>0</v>
      </c>
      <c r="FI136" s="619">
        <v>31324</v>
      </c>
      <c r="FJ136" s="619">
        <v>0</v>
      </c>
      <c r="GF136" s="619">
        <v>0</v>
      </c>
      <c r="GH136" s="619">
        <v>0</v>
      </c>
      <c r="GM136" s="619">
        <v>0</v>
      </c>
      <c r="GN136" s="619">
        <v>0</v>
      </c>
      <c r="GP136" s="619">
        <v>0</v>
      </c>
      <c r="GV136" s="619">
        <v>0</v>
      </c>
      <c r="HC136" s="619">
        <v>0</v>
      </c>
      <c r="HJ136" s="619">
        <v>41923</v>
      </c>
      <c r="HK136" s="619">
        <v>0</v>
      </c>
      <c r="HL136" s="619">
        <v>0</v>
      </c>
      <c r="HM136" s="619">
        <v>0</v>
      </c>
      <c r="HN136" s="619">
        <v>0</v>
      </c>
      <c r="HO136" s="619">
        <v>2190</v>
      </c>
      <c r="HP136" s="619">
        <v>0</v>
      </c>
      <c r="HQ136" s="619">
        <v>750</v>
      </c>
      <c r="HS136" s="619">
        <v>0</v>
      </c>
      <c r="HT136" s="619">
        <v>0</v>
      </c>
      <c r="HW136" s="619">
        <v>0</v>
      </c>
      <c r="HZ136" s="619">
        <v>0</v>
      </c>
      <c r="ID136" s="619">
        <v>0</v>
      </c>
      <c r="IJ136" s="619">
        <v>0</v>
      </c>
      <c r="IU136" s="619">
        <v>93691</v>
      </c>
      <c r="IV136" s="619">
        <v>0</v>
      </c>
      <c r="IW136" s="619">
        <v>0</v>
      </c>
      <c r="IX136" s="619">
        <v>0</v>
      </c>
      <c r="IY136" s="619">
        <v>0</v>
      </c>
      <c r="IZ136" s="619">
        <v>0</v>
      </c>
      <c r="JA136" s="619">
        <v>0</v>
      </c>
      <c r="JB136" s="619">
        <v>0</v>
      </c>
      <c r="JC136" s="619">
        <v>0</v>
      </c>
      <c r="JD136" s="619">
        <v>0</v>
      </c>
      <c r="JE136" s="619">
        <v>0</v>
      </c>
      <c r="JF136" s="619">
        <v>28162</v>
      </c>
      <c r="JT136" s="619">
        <v>0</v>
      </c>
      <c r="JU136" s="619">
        <v>605</v>
      </c>
      <c r="JV136" s="619">
        <v>0</v>
      </c>
      <c r="JX136" s="619">
        <v>0</v>
      </c>
      <c r="JY136" s="619">
        <v>0</v>
      </c>
      <c r="KA136" s="619">
        <v>0</v>
      </c>
      <c r="KC136" s="619">
        <v>0</v>
      </c>
      <c r="KE136" s="619">
        <v>4517</v>
      </c>
      <c r="KF136" s="619">
        <v>0</v>
      </c>
      <c r="KH136" s="619">
        <v>750</v>
      </c>
      <c r="KK136" s="619">
        <v>0</v>
      </c>
      <c r="KR136" s="619">
        <v>0</v>
      </c>
      <c r="KX136" s="619">
        <v>0</v>
      </c>
      <c r="LH136" s="619">
        <v>0</v>
      </c>
      <c r="LI136" s="619">
        <v>0</v>
      </c>
      <c r="LJ136" s="619">
        <v>0</v>
      </c>
      <c r="LL136" s="619">
        <v>0</v>
      </c>
      <c r="LQ136" s="619">
        <v>0</v>
      </c>
      <c r="LS136" s="619">
        <v>30911</v>
      </c>
      <c r="LW136" s="619">
        <v>0</v>
      </c>
      <c r="LZ136" s="619">
        <v>0</v>
      </c>
      <c r="MA136" s="619">
        <v>0</v>
      </c>
      <c r="MB136" s="619">
        <v>0</v>
      </c>
      <c r="MD136" s="619">
        <v>0</v>
      </c>
      <c r="ME136" s="619">
        <v>0</v>
      </c>
      <c r="MG136" s="619">
        <v>3750</v>
      </c>
      <c r="MH136" s="619">
        <v>0</v>
      </c>
      <c r="MW136" s="619">
        <v>0</v>
      </c>
      <c r="MY136" s="619">
        <v>3210</v>
      </c>
      <c r="ND136" s="619">
        <v>0</v>
      </c>
      <c r="NE136" s="619">
        <v>0</v>
      </c>
      <c r="NF136" s="619">
        <v>0</v>
      </c>
      <c r="NI136" s="619">
        <v>0</v>
      </c>
      <c r="NJ136" s="619">
        <v>0</v>
      </c>
      <c r="NK136" s="619">
        <v>0</v>
      </c>
      <c r="NL136" s="619">
        <v>0</v>
      </c>
      <c r="NO136" s="619">
        <v>0</v>
      </c>
      <c r="NP136" s="619">
        <v>0</v>
      </c>
      <c r="OB136" s="619">
        <v>0</v>
      </c>
      <c r="OC136" s="619">
        <v>0</v>
      </c>
      <c r="OF136" s="619">
        <v>0</v>
      </c>
      <c r="ON136" s="619">
        <v>0</v>
      </c>
      <c r="OP136" s="619">
        <v>0</v>
      </c>
      <c r="OQ136" s="619">
        <v>0</v>
      </c>
      <c r="PU136" s="619">
        <v>0</v>
      </c>
      <c r="PV136" s="619">
        <v>360</v>
      </c>
      <c r="PX136" s="619">
        <v>0</v>
      </c>
      <c r="PY136" s="619">
        <v>0</v>
      </c>
      <c r="PZ136" s="619">
        <v>0</v>
      </c>
      <c r="QA136" s="619">
        <v>98014</v>
      </c>
      <c r="QB136" s="619">
        <v>0</v>
      </c>
      <c r="QE136" s="619">
        <v>0</v>
      </c>
      <c r="QF136" s="619">
        <v>1500</v>
      </c>
      <c r="QI136" s="619">
        <v>0</v>
      </c>
      <c r="QJ136" s="619">
        <v>0</v>
      </c>
      <c r="QK136" s="619">
        <v>49261</v>
      </c>
      <c r="QM136" s="619">
        <v>0</v>
      </c>
      <c r="QO136" s="619">
        <v>0</v>
      </c>
      <c r="QP136" s="619">
        <v>3000</v>
      </c>
      <c r="QR136" s="619">
        <v>2190</v>
      </c>
      <c r="QS136" s="619">
        <v>0</v>
      </c>
      <c r="QU136" s="619">
        <v>90839</v>
      </c>
      <c r="QW136" s="619">
        <v>0</v>
      </c>
      <c r="RA136" s="619">
        <v>0</v>
      </c>
      <c r="RD136" s="619">
        <v>0</v>
      </c>
      <c r="RE136" s="619">
        <v>0</v>
      </c>
      <c r="RG136" s="619">
        <v>1500</v>
      </c>
      <c r="RJ136" s="619">
        <v>0</v>
      </c>
      <c r="RL136" s="619">
        <v>25991</v>
      </c>
      <c r="RP136" s="619">
        <v>0</v>
      </c>
      <c r="RQ136" s="619">
        <v>0</v>
      </c>
      <c r="RU136" s="619">
        <v>0</v>
      </c>
      <c r="RW136" s="619">
        <v>0</v>
      </c>
      <c r="RX136" s="619">
        <v>0</v>
      </c>
      <c r="SB136" s="619">
        <v>1104</v>
      </c>
      <c r="SN136" s="619">
        <v>0</v>
      </c>
      <c r="SV136" s="619">
        <v>0</v>
      </c>
      <c r="TM136" s="619">
        <v>0</v>
      </c>
      <c r="TP136" s="619">
        <v>0</v>
      </c>
      <c r="TQ136" s="619">
        <v>4500</v>
      </c>
      <c r="TZ136" s="619">
        <v>0</v>
      </c>
      <c r="VM136" s="619">
        <v>0</v>
      </c>
      <c r="VP136" s="619">
        <v>0</v>
      </c>
      <c r="VS136" s="619">
        <v>0</v>
      </c>
      <c r="VV136" s="619">
        <v>0</v>
      </c>
      <c r="WJ136" s="619">
        <v>0</v>
      </c>
      <c r="WM136" s="619">
        <v>0</v>
      </c>
      <c r="WP136" s="619">
        <v>0</v>
      </c>
      <c r="WT136" s="619">
        <v>0</v>
      </c>
      <c r="WV136" s="619">
        <v>0</v>
      </c>
      <c r="WX136" s="619">
        <v>0</v>
      </c>
      <c r="WY136" s="619">
        <v>0</v>
      </c>
      <c r="XD136" s="619">
        <v>0</v>
      </c>
      <c r="XE136" s="619">
        <v>0</v>
      </c>
      <c r="XH136" s="619">
        <v>0</v>
      </c>
      <c r="XI136" s="619">
        <v>0</v>
      </c>
      <c r="XJ136" s="619">
        <v>0</v>
      </c>
      <c r="XO136" s="619">
        <v>0</v>
      </c>
      <c r="XP136" s="619">
        <v>0</v>
      </c>
      <c r="XQ136" s="619">
        <v>0</v>
      </c>
      <c r="XS136" s="619">
        <v>0</v>
      </c>
      <c r="XZ136" s="619">
        <v>0</v>
      </c>
      <c r="YA136" s="619">
        <v>0</v>
      </c>
      <c r="YG136" s="619">
        <v>0</v>
      </c>
      <c r="YH136" s="619">
        <v>0</v>
      </c>
      <c r="YI136" s="619">
        <v>0</v>
      </c>
      <c r="YJ136" s="619">
        <v>0</v>
      </c>
      <c r="YK136" s="619">
        <v>0</v>
      </c>
      <c r="YL136" s="619">
        <v>0</v>
      </c>
      <c r="YM136" s="619">
        <v>0</v>
      </c>
      <c r="YN136" s="619">
        <v>0</v>
      </c>
      <c r="YO136" s="619">
        <v>0</v>
      </c>
      <c r="YP136" s="619">
        <v>0</v>
      </c>
      <c r="YQ136" s="619">
        <v>0</v>
      </c>
      <c r="YR136" s="619">
        <v>0</v>
      </c>
      <c r="YS136" s="619">
        <v>0</v>
      </c>
      <c r="YT136" s="619">
        <v>0</v>
      </c>
      <c r="YU136" s="619">
        <v>0</v>
      </c>
      <c r="YV136" s="619">
        <v>0</v>
      </c>
      <c r="YX136" s="619">
        <v>0</v>
      </c>
      <c r="YY136" s="619">
        <v>0</v>
      </c>
      <c r="YZ136" s="619">
        <v>0</v>
      </c>
      <c r="ZA136" s="619">
        <v>4500</v>
      </c>
      <c r="ZB136" s="619">
        <v>0</v>
      </c>
      <c r="ZC136" s="619">
        <v>3600</v>
      </c>
      <c r="ZD136" s="619">
        <v>0</v>
      </c>
      <c r="ZK136" s="619">
        <v>0</v>
      </c>
      <c r="ZL136" s="619">
        <v>0</v>
      </c>
      <c r="ZM136" s="619">
        <v>0</v>
      </c>
      <c r="ZN136" s="619">
        <v>0</v>
      </c>
      <c r="ZP136" s="619">
        <v>0</v>
      </c>
      <c r="ZV136" s="619">
        <v>0</v>
      </c>
      <c r="AAD136" s="619">
        <v>0</v>
      </c>
      <c r="AAF136" s="619">
        <v>0</v>
      </c>
      <c r="AAJ136" s="619">
        <v>0</v>
      </c>
      <c r="AAK136" s="619">
        <v>0</v>
      </c>
      <c r="AAL136" s="619">
        <v>0</v>
      </c>
      <c r="AAM136" s="619">
        <v>0</v>
      </c>
      <c r="AAN136" s="619">
        <v>2250</v>
      </c>
      <c r="AAT136" s="619">
        <v>0</v>
      </c>
      <c r="AAU136" s="619">
        <v>0</v>
      </c>
      <c r="AAX136" s="619">
        <v>0</v>
      </c>
      <c r="ABA136" s="619">
        <v>0</v>
      </c>
      <c r="ABI136" s="619">
        <v>0</v>
      </c>
      <c r="ABJ136" s="619">
        <v>0</v>
      </c>
      <c r="ABP136" s="619">
        <v>0</v>
      </c>
      <c r="ABZ136" s="619">
        <v>0</v>
      </c>
      <c r="ACB136" s="619">
        <v>2250</v>
      </c>
      <c r="ACC136" s="619">
        <v>0</v>
      </c>
      <c r="ACD136" s="619">
        <v>0</v>
      </c>
      <c r="ACE136" s="619">
        <v>0</v>
      </c>
      <c r="ACF136" s="619">
        <v>0</v>
      </c>
      <c r="ACG136" s="619">
        <v>4350</v>
      </c>
      <c r="ACI136" s="619">
        <v>2250</v>
      </c>
      <c r="ACJ136" s="619">
        <v>54936</v>
      </c>
      <c r="ACK136" s="619">
        <v>0</v>
      </c>
      <c r="ACL136" s="619">
        <v>0</v>
      </c>
      <c r="ACM136" s="619">
        <v>0</v>
      </c>
      <c r="ACO136" s="619">
        <v>2968</v>
      </c>
      <c r="ACQ136" s="619">
        <v>0</v>
      </c>
      <c r="ACR136" s="619">
        <v>14</v>
      </c>
      <c r="ACS136" s="619">
        <v>0</v>
      </c>
      <c r="ACU136" s="619">
        <v>0</v>
      </c>
      <c r="ACW136" s="619">
        <v>0</v>
      </c>
      <c r="ACX136" s="619">
        <v>0</v>
      </c>
      <c r="ACY136" s="619">
        <v>3000</v>
      </c>
      <c r="ADA136" s="619">
        <v>0</v>
      </c>
      <c r="ADB136" s="619">
        <v>0</v>
      </c>
      <c r="ADC136" s="619">
        <v>0</v>
      </c>
      <c r="ADD136" s="619">
        <v>0</v>
      </c>
      <c r="ADF136" s="619">
        <v>0</v>
      </c>
      <c r="ADG136" s="619">
        <v>0</v>
      </c>
      <c r="ADI136" s="619">
        <v>0</v>
      </c>
      <c r="ADL136" s="619">
        <v>0</v>
      </c>
      <c r="ADO136" s="619">
        <v>0</v>
      </c>
      <c r="ADQ136" s="619">
        <v>0</v>
      </c>
      <c r="ADT136" s="619">
        <v>0</v>
      </c>
      <c r="ADU136" s="619">
        <v>0</v>
      </c>
      <c r="ADY136" s="619">
        <v>7864</v>
      </c>
      <c r="AEB136" s="619">
        <v>0</v>
      </c>
      <c r="AEF136" s="619">
        <v>0</v>
      </c>
      <c r="AEG136" s="619">
        <v>0</v>
      </c>
      <c r="AEN136" s="619">
        <v>0</v>
      </c>
      <c r="AEO136" s="619">
        <v>0</v>
      </c>
      <c r="AEV136" s="619">
        <v>0</v>
      </c>
      <c r="AEX136" s="619">
        <v>0</v>
      </c>
      <c r="AEY136" s="619">
        <v>0</v>
      </c>
      <c r="AEZ136" s="619">
        <v>0</v>
      </c>
      <c r="AFA136" s="619">
        <v>2901</v>
      </c>
      <c r="AFC136" s="619">
        <v>0</v>
      </c>
      <c r="AFF136" s="619">
        <v>0</v>
      </c>
      <c r="AFH136" s="619">
        <v>0</v>
      </c>
      <c r="AFI136" s="619">
        <v>0</v>
      </c>
      <c r="AFJ136" s="619">
        <v>0</v>
      </c>
      <c r="AFK136" s="619">
        <v>0</v>
      </c>
      <c r="AFN136" s="619">
        <v>0</v>
      </c>
      <c r="AFO136" s="619">
        <v>0</v>
      </c>
      <c r="AFP136" s="619">
        <v>0</v>
      </c>
      <c r="AFS136" s="619">
        <v>0</v>
      </c>
      <c r="AFU136" s="619">
        <v>0</v>
      </c>
      <c r="AFW136" s="619">
        <v>0</v>
      </c>
      <c r="AFY136" s="619">
        <v>0</v>
      </c>
      <c r="AGN136" s="619">
        <v>0</v>
      </c>
      <c r="AGP136" s="619">
        <v>0</v>
      </c>
      <c r="AGQ136" s="619">
        <v>0</v>
      </c>
      <c r="AGR136" s="619">
        <v>0</v>
      </c>
      <c r="AGT136" s="619">
        <v>0</v>
      </c>
      <c r="AGV136" s="619">
        <v>0</v>
      </c>
      <c r="AGX136" s="619">
        <v>0</v>
      </c>
      <c r="AGY136" s="619">
        <v>0</v>
      </c>
      <c r="AGZ136" s="619">
        <v>0</v>
      </c>
      <c r="AHA136" s="619">
        <v>0</v>
      </c>
      <c r="AHC136" s="619">
        <v>0</v>
      </c>
      <c r="AHD136" s="619">
        <v>0</v>
      </c>
      <c r="AHE136" s="619">
        <v>0</v>
      </c>
      <c r="AHF136" s="619">
        <v>0</v>
      </c>
      <c r="AHG136" s="619">
        <v>0</v>
      </c>
      <c r="AHI136" s="619">
        <v>2250</v>
      </c>
      <c r="AHJ136" s="619">
        <v>1500</v>
      </c>
      <c r="AHL136" s="619">
        <v>0</v>
      </c>
      <c r="AHM136" s="619">
        <v>0</v>
      </c>
      <c r="AHT136" s="619">
        <f t="shared" si="81"/>
        <v>646175</v>
      </c>
      <c r="AHV136" s="627" t="s">
        <v>6275</v>
      </c>
      <c r="AHW136" s="627" t="s">
        <v>6205</v>
      </c>
      <c r="AHX136" s="627" t="s">
        <v>6206</v>
      </c>
    </row>
    <row r="137" spans="1:908" x14ac:dyDescent="0.8">
      <c r="A137" s="613" t="str">
        <f t="shared" si="80"/>
        <v>ภาระ</v>
      </c>
      <c r="B137" s="618" t="s">
        <v>6201</v>
      </c>
      <c r="C137" s="619" t="s">
        <v>6202</v>
      </c>
      <c r="D137" s="619">
        <v>0</v>
      </c>
      <c r="E137" s="619">
        <v>54089</v>
      </c>
      <c r="F137" s="619">
        <v>140359</v>
      </c>
      <c r="G137" s="619">
        <v>39559</v>
      </c>
      <c r="H137" s="619">
        <v>129191</v>
      </c>
      <c r="I137" s="619">
        <v>60724</v>
      </c>
      <c r="J137" s="619">
        <v>132341</v>
      </c>
      <c r="K137" s="619">
        <v>91560</v>
      </c>
      <c r="L137" s="619">
        <v>0</v>
      </c>
      <c r="M137" s="619">
        <v>0</v>
      </c>
      <c r="N137" s="619">
        <v>0</v>
      </c>
      <c r="O137" s="619">
        <v>0</v>
      </c>
      <c r="P137" s="619">
        <v>52996</v>
      </c>
      <c r="Q137" s="619">
        <v>64217</v>
      </c>
      <c r="R137" s="619">
        <v>40548</v>
      </c>
      <c r="S137" s="619">
        <v>0</v>
      </c>
      <c r="T137" s="619">
        <v>70626</v>
      </c>
      <c r="U137" s="619">
        <v>0</v>
      </c>
      <c r="V137" s="619">
        <v>0</v>
      </c>
      <c r="W137" s="619">
        <v>174050</v>
      </c>
      <c r="X137" s="619">
        <v>0</v>
      </c>
      <c r="Y137" s="619">
        <v>0</v>
      </c>
      <c r="Z137" s="619">
        <v>64723</v>
      </c>
      <c r="AA137" s="619">
        <v>35625</v>
      </c>
      <c r="AB137" s="619">
        <v>24961</v>
      </c>
      <c r="AC137" s="619">
        <v>0</v>
      </c>
      <c r="AD137" s="619">
        <v>60467</v>
      </c>
      <c r="AF137" s="619">
        <v>0</v>
      </c>
      <c r="AG137" s="619">
        <v>20667.8</v>
      </c>
      <c r="AI137" s="619">
        <v>55981</v>
      </c>
      <c r="AJ137" s="619">
        <v>59335</v>
      </c>
      <c r="AK137" s="619">
        <v>0</v>
      </c>
      <c r="AM137" s="619">
        <v>0</v>
      </c>
      <c r="AO137" s="619">
        <v>0</v>
      </c>
      <c r="AP137" s="619">
        <v>0</v>
      </c>
      <c r="AQ137" s="619">
        <v>0</v>
      </c>
      <c r="AR137" s="619">
        <v>0</v>
      </c>
      <c r="AS137" s="619">
        <v>28358</v>
      </c>
      <c r="AT137" s="619">
        <v>0</v>
      </c>
      <c r="AU137" s="619">
        <v>0</v>
      </c>
      <c r="AV137" s="619">
        <v>0</v>
      </c>
      <c r="AW137" s="619">
        <v>0</v>
      </c>
      <c r="AX137" s="619">
        <v>41509</v>
      </c>
      <c r="AY137" s="619">
        <v>59656</v>
      </c>
      <c r="AZ137" s="619">
        <v>0</v>
      </c>
      <c r="BA137" s="619">
        <v>27537</v>
      </c>
      <c r="BB137" s="619">
        <v>18565</v>
      </c>
      <c r="BC137" s="619">
        <v>45586</v>
      </c>
      <c r="BD137" s="619">
        <v>16001</v>
      </c>
      <c r="BE137" s="619">
        <v>20486</v>
      </c>
      <c r="BF137" s="619">
        <v>130545</v>
      </c>
      <c r="BG137" s="619">
        <v>15294</v>
      </c>
      <c r="BH137" s="619">
        <v>0</v>
      </c>
      <c r="BI137" s="619">
        <v>0</v>
      </c>
      <c r="BJ137" s="619">
        <v>115852</v>
      </c>
      <c r="BK137" s="619">
        <v>36583</v>
      </c>
      <c r="BL137" s="619">
        <v>-7090</v>
      </c>
      <c r="BM137" s="619">
        <v>55627.69</v>
      </c>
      <c r="BN137" s="619">
        <v>24722.75</v>
      </c>
      <c r="BO137" s="619">
        <v>17857</v>
      </c>
      <c r="BP137" s="619">
        <v>0</v>
      </c>
      <c r="BQ137" s="619">
        <v>4104</v>
      </c>
      <c r="BR137" s="619">
        <v>0</v>
      </c>
      <c r="BS137" s="619">
        <v>27253</v>
      </c>
      <c r="BT137" s="619">
        <v>0</v>
      </c>
      <c r="BU137" s="619">
        <v>37577</v>
      </c>
      <c r="BV137" s="619">
        <v>0</v>
      </c>
      <c r="BW137" s="619">
        <v>0</v>
      </c>
      <c r="BY137" s="619">
        <v>0</v>
      </c>
      <c r="CB137" s="619">
        <v>0</v>
      </c>
      <c r="CC137" s="619">
        <v>0</v>
      </c>
      <c r="CD137" s="619">
        <v>0</v>
      </c>
      <c r="CE137" s="619">
        <v>0</v>
      </c>
      <c r="CH137" s="619">
        <v>0</v>
      </c>
      <c r="CI137" s="619">
        <v>0</v>
      </c>
      <c r="CJ137" s="619">
        <v>0</v>
      </c>
      <c r="CK137" s="619">
        <v>0</v>
      </c>
      <c r="CL137" s="619">
        <v>0</v>
      </c>
      <c r="CM137" s="619">
        <v>0</v>
      </c>
      <c r="CN137" s="619">
        <v>0</v>
      </c>
      <c r="CO137" s="619">
        <v>0</v>
      </c>
      <c r="CP137" s="619">
        <v>0</v>
      </c>
      <c r="CQ137" s="619">
        <v>0</v>
      </c>
      <c r="CR137" s="619">
        <v>0</v>
      </c>
      <c r="CS137" s="619">
        <v>0</v>
      </c>
      <c r="CT137" s="619">
        <v>0</v>
      </c>
      <c r="CU137" s="619">
        <v>0</v>
      </c>
      <c r="CV137" s="619">
        <v>0</v>
      </c>
      <c r="CW137" s="619">
        <v>0</v>
      </c>
      <c r="CY137" s="619">
        <v>43241</v>
      </c>
      <c r="CZ137" s="619">
        <v>0</v>
      </c>
      <c r="DA137" s="619">
        <v>0</v>
      </c>
      <c r="DB137" s="619">
        <v>0</v>
      </c>
      <c r="DC137" s="619">
        <v>0</v>
      </c>
      <c r="DD137" s="619">
        <v>0</v>
      </c>
      <c r="DE137" s="619">
        <v>0</v>
      </c>
      <c r="DG137" s="619">
        <v>0</v>
      </c>
      <c r="DH137" s="619">
        <v>86822</v>
      </c>
      <c r="DJ137" s="619">
        <v>0</v>
      </c>
      <c r="DK137" s="619">
        <v>0</v>
      </c>
      <c r="DL137" s="619">
        <v>0</v>
      </c>
      <c r="DM137" s="619">
        <v>43265</v>
      </c>
      <c r="DO137" s="619">
        <v>43056</v>
      </c>
      <c r="DP137" s="619">
        <v>0</v>
      </c>
      <c r="DQ137" s="619">
        <v>0</v>
      </c>
      <c r="DR137" s="619">
        <v>36052</v>
      </c>
      <c r="DS137" s="619">
        <v>66826</v>
      </c>
      <c r="DU137" s="619">
        <v>0</v>
      </c>
      <c r="DW137" s="619">
        <v>0</v>
      </c>
      <c r="DZ137" s="619">
        <v>69166</v>
      </c>
      <c r="EA137" s="619">
        <v>0</v>
      </c>
      <c r="ED137" s="619">
        <v>0</v>
      </c>
      <c r="EE137" s="619">
        <v>116661</v>
      </c>
      <c r="EF137" s="619">
        <v>0</v>
      </c>
      <c r="EG137" s="619">
        <v>0</v>
      </c>
      <c r="EH137" s="619">
        <v>0</v>
      </c>
      <c r="EI137" s="619">
        <v>5375</v>
      </c>
      <c r="EJ137" s="619">
        <v>0</v>
      </c>
      <c r="EK137" s="619">
        <v>0</v>
      </c>
      <c r="EL137" s="619">
        <v>0</v>
      </c>
      <c r="EM137" s="619">
        <v>0</v>
      </c>
      <c r="EO137" s="619">
        <v>0</v>
      </c>
      <c r="ER137" s="619">
        <v>0</v>
      </c>
      <c r="ES137" s="619">
        <v>0</v>
      </c>
      <c r="ET137" s="619">
        <v>46930</v>
      </c>
      <c r="EU137" s="619">
        <v>0</v>
      </c>
      <c r="EV137" s="619">
        <v>13378</v>
      </c>
      <c r="EW137" s="619">
        <v>0</v>
      </c>
      <c r="EX137" s="619">
        <v>0</v>
      </c>
      <c r="FA137" s="619">
        <v>0</v>
      </c>
      <c r="FC137" s="619">
        <v>0</v>
      </c>
      <c r="FD137" s="619">
        <v>28801</v>
      </c>
      <c r="FG137" s="619">
        <v>0</v>
      </c>
      <c r="FH137" s="619">
        <v>0</v>
      </c>
      <c r="FI137" s="619">
        <v>175352</v>
      </c>
      <c r="FJ137" s="619">
        <v>14450</v>
      </c>
      <c r="FK137" s="619">
        <v>0</v>
      </c>
      <c r="FL137" s="619">
        <v>0</v>
      </c>
      <c r="FM137" s="619">
        <v>27654</v>
      </c>
      <c r="FN137" s="619">
        <v>36069</v>
      </c>
      <c r="FO137" s="619">
        <v>0</v>
      </c>
      <c r="FP137" s="619">
        <v>11111</v>
      </c>
      <c r="FR137" s="619">
        <v>41718</v>
      </c>
      <c r="FS137" s="619">
        <v>62350</v>
      </c>
      <c r="FT137" s="619">
        <v>42713</v>
      </c>
      <c r="FU137" s="619">
        <v>91437</v>
      </c>
      <c r="FV137" s="619">
        <v>39992</v>
      </c>
      <c r="FW137" s="619">
        <v>0</v>
      </c>
      <c r="FX137" s="619">
        <v>60775</v>
      </c>
      <c r="FY137" s="619">
        <v>44934</v>
      </c>
      <c r="FZ137" s="619">
        <v>46408</v>
      </c>
      <c r="GA137" s="619">
        <v>74444</v>
      </c>
      <c r="GB137" s="619">
        <v>46914</v>
      </c>
      <c r="GC137" s="619">
        <v>0</v>
      </c>
      <c r="GD137" s="619">
        <v>19702</v>
      </c>
      <c r="GE137" s="619">
        <v>0</v>
      </c>
      <c r="GF137" s="619">
        <v>0</v>
      </c>
      <c r="GG137" s="619">
        <v>0</v>
      </c>
      <c r="GH137" s="619">
        <v>0</v>
      </c>
      <c r="GI137" s="619">
        <v>0</v>
      </c>
      <c r="GJ137" s="619">
        <v>37344</v>
      </c>
      <c r="GK137" s="619">
        <v>0</v>
      </c>
      <c r="GL137" s="619">
        <v>0</v>
      </c>
      <c r="GM137" s="619">
        <v>26744</v>
      </c>
      <c r="GN137" s="619">
        <v>11743</v>
      </c>
      <c r="GO137" s="619">
        <v>0</v>
      </c>
      <c r="GP137" s="619">
        <v>0</v>
      </c>
      <c r="GQ137" s="619">
        <v>0</v>
      </c>
      <c r="GS137" s="619">
        <v>0</v>
      </c>
      <c r="GT137" s="619">
        <v>0</v>
      </c>
      <c r="GU137" s="619">
        <v>0</v>
      </c>
      <c r="GV137" s="619">
        <v>0</v>
      </c>
      <c r="GW137" s="619">
        <v>0</v>
      </c>
      <c r="GX137" s="619">
        <v>0</v>
      </c>
      <c r="HA137" s="619">
        <v>0</v>
      </c>
      <c r="HB137" s="619">
        <v>29322</v>
      </c>
      <c r="HC137" s="619">
        <v>0</v>
      </c>
      <c r="HD137" s="619">
        <v>55460</v>
      </c>
      <c r="HE137" s="619">
        <v>0</v>
      </c>
      <c r="HF137" s="619">
        <v>-12953</v>
      </c>
      <c r="HG137" s="619">
        <v>60343</v>
      </c>
      <c r="HH137" s="619">
        <v>103346</v>
      </c>
      <c r="HI137" s="619">
        <v>0</v>
      </c>
      <c r="HJ137" s="619">
        <v>-24048</v>
      </c>
      <c r="HK137" s="619">
        <v>0</v>
      </c>
      <c r="HL137" s="619">
        <v>0</v>
      </c>
      <c r="HM137" s="619">
        <v>0</v>
      </c>
      <c r="HN137" s="619">
        <v>0</v>
      </c>
      <c r="HO137" s="619">
        <v>29173</v>
      </c>
      <c r="HP137" s="619">
        <v>0</v>
      </c>
      <c r="HQ137" s="619">
        <v>43844</v>
      </c>
      <c r="HR137" s="619">
        <v>37856</v>
      </c>
      <c r="HS137" s="619">
        <v>0</v>
      </c>
      <c r="HT137" s="619">
        <v>0</v>
      </c>
      <c r="HU137" s="619">
        <v>6094.37</v>
      </c>
      <c r="HV137" s="619">
        <v>10002</v>
      </c>
      <c r="HW137" s="619">
        <v>30178</v>
      </c>
      <c r="HX137" s="619">
        <v>13802</v>
      </c>
      <c r="HY137" s="619">
        <v>82680</v>
      </c>
      <c r="HZ137" s="619">
        <v>0</v>
      </c>
      <c r="IA137" s="619">
        <v>970</v>
      </c>
      <c r="IB137" s="619">
        <v>0</v>
      </c>
      <c r="IC137" s="619">
        <v>0</v>
      </c>
      <c r="ID137" s="619">
        <v>49335</v>
      </c>
      <c r="IE137" s="619">
        <v>16320</v>
      </c>
      <c r="IF137" s="619">
        <v>38971</v>
      </c>
      <c r="IG137" s="619">
        <v>0</v>
      </c>
      <c r="IH137" s="619">
        <v>15023</v>
      </c>
      <c r="IJ137" s="619">
        <v>0</v>
      </c>
      <c r="IK137" s="619">
        <v>38838</v>
      </c>
      <c r="IM137" s="619">
        <v>0</v>
      </c>
      <c r="IO137" s="619">
        <v>0</v>
      </c>
      <c r="IQ137" s="619">
        <v>27797</v>
      </c>
      <c r="IR137" s="619">
        <v>25359</v>
      </c>
      <c r="IS137" s="619">
        <v>0</v>
      </c>
      <c r="IU137" s="619">
        <v>874318.95</v>
      </c>
      <c r="IV137" s="619">
        <v>48165</v>
      </c>
      <c r="IW137" s="619">
        <v>38187</v>
      </c>
      <c r="IX137" s="619">
        <v>30260</v>
      </c>
      <c r="IY137" s="619">
        <v>0</v>
      </c>
      <c r="IZ137" s="619">
        <v>34270</v>
      </c>
      <c r="JA137" s="619">
        <v>20035</v>
      </c>
      <c r="JB137" s="619">
        <v>24328</v>
      </c>
      <c r="JC137" s="619">
        <v>0</v>
      </c>
      <c r="JD137" s="619">
        <v>0</v>
      </c>
      <c r="JE137" s="619">
        <v>0</v>
      </c>
      <c r="JF137" s="619">
        <v>128392</v>
      </c>
      <c r="JG137" s="619">
        <v>99346</v>
      </c>
      <c r="JH137" s="619">
        <v>14272</v>
      </c>
      <c r="JI137" s="619">
        <v>8580</v>
      </c>
      <c r="JJ137" s="619">
        <v>0</v>
      </c>
      <c r="JK137" s="619">
        <v>0</v>
      </c>
      <c r="JL137" s="619">
        <v>0</v>
      </c>
      <c r="JM137" s="619">
        <v>0</v>
      </c>
      <c r="JN137" s="619">
        <v>0</v>
      </c>
      <c r="JP137" s="619">
        <v>3985</v>
      </c>
      <c r="JR137" s="619">
        <v>0</v>
      </c>
      <c r="JT137" s="619">
        <v>170829</v>
      </c>
      <c r="JU137" s="619">
        <v>64564</v>
      </c>
      <c r="JV137" s="619">
        <v>29761</v>
      </c>
      <c r="JW137" s="619">
        <v>61421</v>
      </c>
      <c r="JX137" s="619">
        <v>21282</v>
      </c>
      <c r="JY137" s="619">
        <v>0</v>
      </c>
      <c r="JZ137" s="619">
        <v>0</v>
      </c>
      <c r="KA137" s="619">
        <v>0</v>
      </c>
      <c r="KB137" s="619">
        <v>0</v>
      </c>
      <c r="KC137" s="619">
        <v>0</v>
      </c>
      <c r="KD137" s="619">
        <v>0</v>
      </c>
      <c r="KE137" s="619">
        <v>25729</v>
      </c>
      <c r="KF137" s="619">
        <v>0</v>
      </c>
      <c r="KG137" s="619">
        <v>0</v>
      </c>
      <c r="KH137" s="619">
        <v>6950</v>
      </c>
      <c r="KJ137" s="619">
        <v>61904</v>
      </c>
      <c r="KK137" s="619">
        <v>28338</v>
      </c>
      <c r="KL137" s="619">
        <v>44888</v>
      </c>
      <c r="KM137" s="619">
        <v>0</v>
      </c>
      <c r="KN137" s="619">
        <v>43680</v>
      </c>
      <c r="KO137" s="619">
        <v>99252</v>
      </c>
      <c r="KP137" s="619">
        <v>26470</v>
      </c>
      <c r="KR137" s="619">
        <v>0</v>
      </c>
      <c r="KS137" s="619">
        <v>0</v>
      </c>
      <c r="KT137" s="619">
        <v>0</v>
      </c>
      <c r="KU137" s="619">
        <v>0</v>
      </c>
      <c r="KW137" s="619">
        <v>0</v>
      </c>
      <c r="KX137" s="619">
        <v>0</v>
      </c>
      <c r="KY137" s="619">
        <v>0</v>
      </c>
      <c r="KZ137" s="619">
        <v>0</v>
      </c>
      <c r="LA137" s="619">
        <v>-6806</v>
      </c>
      <c r="LB137" s="619">
        <v>0</v>
      </c>
      <c r="LI137" s="619">
        <v>0</v>
      </c>
      <c r="LJ137" s="619">
        <v>0</v>
      </c>
      <c r="LL137" s="619">
        <v>70919</v>
      </c>
      <c r="LM137" s="619">
        <v>43450</v>
      </c>
      <c r="LN137" s="619">
        <v>3605</v>
      </c>
      <c r="LP137" s="619">
        <v>0</v>
      </c>
      <c r="LQ137" s="619">
        <v>50682</v>
      </c>
      <c r="LR137" s="619">
        <v>0</v>
      </c>
      <c r="LS137" s="619">
        <v>191211</v>
      </c>
      <c r="LU137" s="619">
        <v>31230</v>
      </c>
      <c r="LV137" s="619">
        <v>0</v>
      </c>
      <c r="LW137" s="619">
        <v>0</v>
      </c>
      <c r="LY137" s="619">
        <v>25109</v>
      </c>
      <c r="LZ137" s="619">
        <v>68806</v>
      </c>
      <c r="MA137" s="619">
        <v>84245</v>
      </c>
      <c r="MB137" s="619">
        <v>0</v>
      </c>
      <c r="MC137" s="619">
        <v>49013</v>
      </c>
      <c r="MD137" s="619">
        <v>76250</v>
      </c>
      <c r="ME137" s="619">
        <v>0</v>
      </c>
      <c r="MF137" s="619">
        <v>133139</v>
      </c>
      <c r="MG137" s="619">
        <v>45415</v>
      </c>
      <c r="MH137" s="619">
        <v>0</v>
      </c>
      <c r="MI137" s="619">
        <v>4841</v>
      </c>
      <c r="MJ137" s="619">
        <v>20964</v>
      </c>
      <c r="MK137" s="619">
        <v>25373</v>
      </c>
      <c r="ML137" s="619">
        <v>0</v>
      </c>
      <c r="MM137" s="619">
        <v>0</v>
      </c>
      <c r="MN137" s="619">
        <v>42960</v>
      </c>
      <c r="MO137" s="619">
        <v>0</v>
      </c>
      <c r="MP137" s="619">
        <v>0</v>
      </c>
      <c r="MQ137" s="619">
        <v>0</v>
      </c>
      <c r="MS137" s="619">
        <v>24890</v>
      </c>
      <c r="MU137" s="619">
        <v>0</v>
      </c>
      <c r="MV137" s="619">
        <v>30690</v>
      </c>
      <c r="MX137" s="619">
        <v>0</v>
      </c>
      <c r="MY137" s="619">
        <v>0</v>
      </c>
      <c r="MZ137" s="619">
        <v>21238</v>
      </c>
      <c r="NB137" s="619">
        <v>0</v>
      </c>
      <c r="NC137" s="619">
        <v>4806</v>
      </c>
      <c r="ND137" s="619">
        <v>0</v>
      </c>
      <c r="NE137" s="619">
        <v>19229</v>
      </c>
      <c r="NF137" s="619">
        <v>0</v>
      </c>
      <c r="NG137" s="619">
        <v>0</v>
      </c>
      <c r="NI137" s="619">
        <v>24312</v>
      </c>
      <c r="NJ137" s="619">
        <v>17483</v>
      </c>
      <c r="NK137" s="619">
        <v>0</v>
      </c>
      <c r="NL137" s="619">
        <v>114027</v>
      </c>
      <c r="NM137" s="619">
        <v>10092</v>
      </c>
      <c r="NN137" s="619">
        <v>36739</v>
      </c>
      <c r="NO137" s="619">
        <v>32918</v>
      </c>
      <c r="NP137" s="619">
        <v>25917</v>
      </c>
      <c r="NQ137" s="619">
        <v>0</v>
      </c>
      <c r="NS137" s="619">
        <v>0</v>
      </c>
      <c r="NT137" s="619">
        <v>30513</v>
      </c>
      <c r="NU137" s="619">
        <v>61106</v>
      </c>
      <c r="NW137" s="619">
        <v>0</v>
      </c>
      <c r="NZ137" s="619">
        <v>0</v>
      </c>
      <c r="OB137" s="619">
        <v>0</v>
      </c>
      <c r="OC137" s="619">
        <v>0</v>
      </c>
      <c r="OF137" s="619">
        <v>104956</v>
      </c>
      <c r="OG137" s="619">
        <v>41878</v>
      </c>
      <c r="OH137" s="619">
        <v>102624.98</v>
      </c>
      <c r="OJ137" s="619">
        <v>3150</v>
      </c>
      <c r="OK137" s="619">
        <v>39660</v>
      </c>
      <c r="OL137" s="619">
        <v>24650</v>
      </c>
      <c r="OM137" s="619">
        <v>0</v>
      </c>
      <c r="ON137" s="619">
        <v>0</v>
      </c>
      <c r="OO137" s="619">
        <v>0</v>
      </c>
      <c r="OP137" s="619">
        <v>130720</v>
      </c>
      <c r="OQ137" s="619">
        <v>0</v>
      </c>
      <c r="OR137" s="619">
        <v>57353</v>
      </c>
      <c r="OS137" s="619">
        <v>25363</v>
      </c>
      <c r="OT137" s="619">
        <v>351241</v>
      </c>
      <c r="OU137" s="619">
        <v>0</v>
      </c>
      <c r="OV137" s="619">
        <v>37089</v>
      </c>
      <c r="OW137" s="619">
        <v>0</v>
      </c>
      <c r="OX137" s="619">
        <v>56645</v>
      </c>
      <c r="OY137" s="619">
        <v>0</v>
      </c>
      <c r="OZ137" s="619">
        <v>35701</v>
      </c>
      <c r="PA137" s="619">
        <v>0</v>
      </c>
      <c r="PB137" s="619">
        <v>32457</v>
      </c>
      <c r="PC137" s="619">
        <v>50183</v>
      </c>
      <c r="PD137" s="619">
        <v>30329</v>
      </c>
      <c r="PE137" s="619">
        <v>64430</v>
      </c>
      <c r="PF137" s="619">
        <v>9254</v>
      </c>
      <c r="PG137" s="619">
        <v>45805</v>
      </c>
      <c r="PH137" s="619">
        <v>117721</v>
      </c>
      <c r="PI137" s="619">
        <v>34121</v>
      </c>
      <c r="PJ137" s="619">
        <v>32975</v>
      </c>
      <c r="PK137" s="619">
        <v>48079.4</v>
      </c>
      <c r="PL137" s="619">
        <v>41304</v>
      </c>
      <c r="PM137" s="619">
        <v>33566</v>
      </c>
      <c r="PN137" s="619">
        <v>89743</v>
      </c>
      <c r="PO137" s="619">
        <v>0</v>
      </c>
      <c r="PP137" s="619">
        <v>152862</v>
      </c>
      <c r="PQ137" s="619">
        <v>27817</v>
      </c>
      <c r="PR137" s="619">
        <v>12932</v>
      </c>
      <c r="PS137" s="619">
        <v>6071.3</v>
      </c>
      <c r="PT137" s="619">
        <v>5216</v>
      </c>
      <c r="PU137" s="619">
        <v>0</v>
      </c>
      <c r="PV137" s="619">
        <v>41702</v>
      </c>
      <c r="PW137" s="619">
        <v>20659</v>
      </c>
      <c r="PY137" s="619">
        <v>377452</v>
      </c>
      <c r="PZ137" s="619">
        <v>0</v>
      </c>
      <c r="QA137" s="619">
        <v>71119</v>
      </c>
      <c r="QB137" s="619">
        <v>51021</v>
      </c>
      <c r="QD137" s="619">
        <v>0</v>
      </c>
      <c r="QE137" s="619">
        <v>0</v>
      </c>
      <c r="QF137" s="619">
        <v>39872</v>
      </c>
      <c r="QG137" s="619">
        <v>0</v>
      </c>
      <c r="QH137" s="619">
        <v>0</v>
      </c>
      <c r="QL137" s="619">
        <v>0</v>
      </c>
      <c r="QM137" s="619">
        <v>0</v>
      </c>
      <c r="QO137" s="619">
        <v>0</v>
      </c>
      <c r="QP137" s="619">
        <v>33535</v>
      </c>
      <c r="QS137" s="619">
        <v>9460</v>
      </c>
      <c r="QU137" s="619">
        <v>0</v>
      </c>
      <c r="QV137" s="619">
        <v>34216</v>
      </c>
      <c r="QW137" s="619">
        <v>0</v>
      </c>
      <c r="QX137" s="619">
        <v>36596</v>
      </c>
      <c r="QY137" s="619">
        <v>0</v>
      </c>
      <c r="RA137" s="619">
        <v>0</v>
      </c>
      <c r="RC137" s="619">
        <v>107264</v>
      </c>
      <c r="RD137" s="619">
        <v>0</v>
      </c>
      <c r="RE137" s="619">
        <v>0</v>
      </c>
      <c r="RG137" s="619">
        <v>36106</v>
      </c>
      <c r="RI137" s="619">
        <v>0</v>
      </c>
      <c r="RJ137" s="619">
        <v>42328</v>
      </c>
      <c r="RK137" s="619">
        <v>0</v>
      </c>
      <c r="RL137" s="619">
        <v>76549.37</v>
      </c>
      <c r="RM137" s="619">
        <v>56855</v>
      </c>
      <c r="RN137" s="619">
        <v>71285</v>
      </c>
      <c r="RO137" s="619">
        <v>30732.639999999999</v>
      </c>
      <c r="RP137" s="619">
        <v>0</v>
      </c>
      <c r="RR137" s="619">
        <v>0</v>
      </c>
      <c r="RS137" s="619">
        <v>0</v>
      </c>
      <c r="RT137" s="619">
        <v>14610</v>
      </c>
      <c r="RU137" s="619">
        <v>28961</v>
      </c>
      <c r="RW137" s="619">
        <v>0</v>
      </c>
      <c r="RX137" s="619">
        <v>0</v>
      </c>
      <c r="RY137" s="619">
        <v>12217</v>
      </c>
      <c r="RZ137" s="619">
        <v>18425</v>
      </c>
      <c r="SA137" s="619">
        <v>27365</v>
      </c>
      <c r="SB137" s="619">
        <v>-1708</v>
      </c>
      <c r="SC137" s="619">
        <v>0</v>
      </c>
      <c r="SD137" s="619">
        <v>31687</v>
      </c>
      <c r="SE137" s="619">
        <v>29121</v>
      </c>
      <c r="SF137" s="619">
        <v>27711</v>
      </c>
      <c r="SG137" s="619">
        <v>41349</v>
      </c>
      <c r="SH137" s="619">
        <v>35819</v>
      </c>
      <c r="SI137" s="619">
        <v>116588</v>
      </c>
      <c r="SJ137" s="619">
        <v>0</v>
      </c>
      <c r="SK137" s="619">
        <v>2588</v>
      </c>
      <c r="SL137" s="619">
        <v>73834</v>
      </c>
      <c r="SM137" s="619">
        <v>14835</v>
      </c>
      <c r="SN137" s="619">
        <v>0</v>
      </c>
      <c r="SO137" s="619">
        <v>45221</v>
      </c>
      <c r="SP137" s="619">
        <v>49659</v>
      </c>
      <c r="SQ137" s="619">
        <v>98</v>
      </c>
      <c r="SR137" s="619">
        <v>44980</v>
      </c>
      <c r="SS137" s="619">
        <v>39573</v>
      </c>
      <c r="ST137" s="619">
        <v>32664</v>
      </c>
      <c r="SU137" s="619">
        <v>25483</v>
      </c>
      <c r="SV137" s="619">
        <v>0</v>
      </c>
      <c r="SW137" s="619">
        <v>23900</v>
      </c>
      <c r="SX137" s="619">
        <v>64413</v>
      </c>
      <c r="SY137" s="619">
        <v>32997</v>
      </c>
      <c r="SZ137" s="619">
        <v>17474</v>
      </c>
      <c r="TA137" s="619">
        <v>0</v>
      </c>
      <c r="TB137" s="619">
        <v>0</v>
      </c>
      <c r="TC137" s="619">
        <v>76503</v>
      </c>
      <c r="TD137" s="619">
        <v>0</v>
      </c>
      <c r="TE137" s="619">
        <v>35145</v>
      </c>
      <c r="TF137" s="619">
        <v>0</v>
      </c>
      <c r="TG137" s="619">
        <v>54937</v>
      </c>
      <c r="TH137" s="619">
        <v>37709</v>
      </c>
      <c r="TI137" s="619">
        <v>0</v>
      </c>
      <c r="TK137" s="619">
        <v>0</v>
      </c>
      <c r="TL137" s="619">
        <v>957</v>
      </c>
      <c r="TM137" s="619">
        <v>0</v>
      </c>
      <c r="TN137" s="619">
        <v>70336</v>
      </c>
      <c r="TO137" s="619">
        <v>0</v>
      </c>
      <c r="TP137" s="619">
        <v>0</v>
      </c>
      <c r="TQ137" s="619">
        <v>164579</v>
      </c>
      <c r="TR137" s="619">
        <v>54364</v>
      </c>
      <c r="TS137" s="619">
        <v>108782</v>
      </c>
      <c r="TT137" s="619">
        <v>81752</v>
      </c>
      <c r="TU137" s="619">
        <v>0</v>
      </c>
      <c r="TV137" s="619">
        <v>26248</v>
      </c>
      <c r="TW137" s="619">
        <v>0</v>
      </c>
      <c r="TX137" s="619">
        <v>3755</v>
      </c>
      <c r="TY137" s="619">
        <v>0</v>
      </c>
      <c r="TZ137" s="619">
        <v>0</v>
      </c>
      <c r="UB137" s="619">
        <v>0</v>
      </c>
      <c r="UC137" s="619">
        <v>59003</v>
      </c>
      <c r="UD137" s="619">
        <v>30926</v>
      </c>
      <c r="UE137" s="619">
        <v>33406</v>
      </c>
      <c r="UF137" s="619">
        <v>301774</v>
      </c>
      <c r="UG137" s="619">
        <v>30784</v>
      </c>
      <c r="UH137" s="619">
        <v>0</v>
      </c>
      <c r="UI137" s="619">
        <v>11410</v>
      </c>
      <c r="UJ137" s="619">
        <v>0</v>
      </c>
      <c r="UK137" s="619">
        <v>0</v>
      </c>
      <c r="UL137" s="619">
        <v>57321</v>
      </c>
      <c r="UM137" s="619">
        <v>42315</v>
      </c>
      <c r="UN137" s="619">
        <v>87196.58</v>
      </c>
      <c r="UO137" s="619">
        <v>0</v>
      </c>
      <c r="UP137" s="619">
        <v>17122.45</v>
      </c>
      <c r="UR137" s="619">
        <v>54462</v>
      </c>
      <c r="US137" s="619">
        <v>0</v>
      </c>
      <c r="UT137" s="619">
        <v>174891</v>
      </c>
      <c r="UU137" s="619">
        <v>0</v>
      </c>
      <c r="UV137" s="619">
        <v>43255.5</v>
      </c>
      <c r="UW137" s="619">
        <v>1913</v>
      </c>
      <c r="UX137" s="619">
        <v>0</v>
      </c>
      <c r="UY137" s="619">
        <v>0</v>
      </c>
      <c r="UZ137" s="619">
        <v>0</v>
      </c>
      <c r="VA137" s="619">
        <v>21711</v>
      </c>
      <c r="VB137" s="619">
        <v>89137</v>
      </c>
      <c r="VC137" s="619">
        <v>49970</v>
      </c>
      <c r="VD137" s="619">
        <v>97938</v>
      </c>
      <c r="VE137" s="619">
        <v>31832</v>
      </c>
      <c r="VF137" s="619">
        <v>37438</v>
      </c>
      <c r="VG137" s="619">
        <v>63</v>
      </c>
      <c r="VH137" s="619">
        <v>0</v>
      </c>
      <c r="VI137" s="619">
        <v>134756</v>
      </c>
      <c r="VJ137" s="619">
        <v>61082</v>
      </c>
      <c r="VK137" s="619">
        <v>0</v>
      </c>
      <c r="VL137" s="619">
        <v>15983.5</v>
      </c>
      <c r="VM137" s="619">
        <v>0</v>
      </c>
      <c r="VO137" s="619">
        <v>37647</v>
      </c>
      <c r="VP137" s="619">
        <v>76468</v>
      </c>
      <c r="VT137" s="619">
        <v>18553.3</v>
      </c>
      <c r="VU137" s="619">
        <v>33344</v>
      </c>
      <c r="VW137" s="619">
        <v>0</v>
      </c>
      <c r="VX137" s="619">
        <v>60741.440000000002</v>
      </c>
      <c r="VZ137" s="619">
        <v>0</v>
      </c>
      <c r="WA137" s="619">
        <v>0</v>
      </c>
      <c r="WB137" s="619">
        <v>0</v>
      </c>
      <c r="WC137" s="619">
        <v>85182</v>
      </c>
      <c r="WD137" s="619">
        <v>76944</v>
      </c>
      <c r="WE137" s="619">
        <v>26923</v>
      </c>
      <c r="WF137" s="619">
        <v>45225</v>
      </c>
      <c r="WG137" s="619">
        <v>54509</v>
      </c>
      <c r="WH137" s="619">
        <v>80076</v>
      </c>
      <c r="WI137" s="619">
        <v>98977</v>
      </c>
      <c r="WJ137" s="619">
        <v>59311</v>
      </c>
      <c r="WK137" s="619">
        <v>74623</v>
      </c>
      <c r="WL137" s="619">
        <v>58008</v>
      </c>
      <c r="WM137" s="619">
        <v>5896</v>
      </c>
      <c r="WN137" s="619">
        <v>0</v>
      </c>
      <c r="WO137" s="619">
        <v>4544</v>
      </c>
      <c r="WP137" s="619">
        <v>151397</v>
      </c>
      <c r="WQ137" s="619">
        <v>63154</v>
      </c>
      <c r="WR137" s="619">
        <v>66304</v>
      </c>
      <c r="WS137" s="619">
        <v>75570</v>
      </c>
      <c r="WT137" s="619">
        <v>40280</v>
      </c>
      <c r="WU137" s="619">
        <v>147849</v>
      </c>
      <c r="WV137" s="619">
        <v>0</v>
      </c>
      <c r="WW137" s="619">
        <v>65129</v>
      </c>
      <c r="WX137" s="619">
        <v>0</v>
      </c>
      <c r="WY137" s="619">
        <v>12338</v>
      </c>
      <c r="WZ137" s="619">
        <v>0</v>
      </c>
      <c r="XA137" s="619">
        <v>0</v>
      </c>
      <c r="XB137" s="619">
        <v>41860</v>
      </c>
      <c r="XC137" s="619">
        <v>41677</v>
      </c>
      <c r="XD137" s="619">
        <v>0</v>
      </c>
      <c r="XE137" s="619">
        <v>30885</v>
      </c>
      <c r="XF137" s="619">
        <v>343</v>
      </c>
      <c r="XG137" s="619">
        <v>0</v>
      </c>
      <c r="XH137" s="619">
        <v>11114</v>
      </c>
      <c r="XJ137" s="619">
        <v>17641</v>
      </c>
      <c r="XK137" s="619">
        <v>17229.2</v>
      </c>
      <c r="XL137" s="619">
        <v>0</v>
      </c>
      <c r="XM137" s="619">
        <v>0</v>
      </c>
      <c r="XN137" s="619">
        <v>59368</v>
      </c>
      <c r="XO137" s="619">
        <v>101826</v>
      </c>
      <c r="XP137" s="619">
        <v>0</v>
      </c>
      <c r="XQ137" s="619">
        <v>49704</v>
      </c>
      <c r="XR137" s="619">
        <v>121939</v>
      </c>
      <c r="XS137" s="619">
        <v>68202</v>
      </c>
      <c r="XU137" s="619">
        <v>32677</v>
      </c>
      <c r="XV137" s="619">
        <v>43747</v>
      </c>
      <c r="XW137" s="619">
        <v>47548</v>
      </c>
      <c r="XY137" s="619">
        <v>0</v>
      </c>
      <c r="XZ137" s="619">
        <v>36012</v>
      </c>
      <c r="YA137" s="619">
        <v>0</v>
      </c>
      <c r="YB137" s="619">
        <v>0</v>
      </c>
      <c r="YC137" s="619">
        <v>2487</v>
      </c>
      <c r="YE137" s="619">
        <v>0</v>
      </c>
      <c r="YF137" s="619">
        <v>660500</v>
      </c>
      <c r="YG137" s="619">
        <v>51578</v>
      </c>
      <c r="YH137" s="619">
        <v>74996</v>
      </c>
      <c r="YI137" s="619">
        <v>0</v>
      </c>
      <c r="YJ137" s="619">
        <v>209369</v>
      </c>
      <c r="YK137" s="619">
        <v>11219</v>
      </c>
      <c r="YL137" s="619">
        <v>71576</v>
      </c>
      <c r="YM137" s="619">
        <v>42282</v>
      </c>
      <c r="YN137" s="619">
        <v>178165</v>
      </c>
      <c r="YO137" s="619">
        <v>0</v>
      </c>
      <c r="YP137" s="619">
        <v>0</v>
      </c>
      <c r="YQ137" s="619">
        <v>49274</v>
      </c>
      <c r="YR137" s="619">
        <v>0</v>
      </c>
      <c r="YS137" s="619">
        <v>0</v>
      </c>
      <c r="YT137" s="619">
        <v>0</v>
      </c>
      <c r="YU137" s="619">
        <v>32278</v>
      </c>
      <c r="YV137" s="619">
        <v>0</v>
      </c>
      <c r="YW137" s="619">
        <v>236531</v>
      </c>
      <c r="YX137" s="619">
        <v>0</v>
      </c>
      <c r="YZ137" s="619">
        <v>0</v>
      </c>
      <c r="ZA137" s="619">
        <v>17426</v>
      </c>
      <c r="ZB137" s="619">
        <v>0</v>
      </c>
      <c r="ZC137" s="619">
        <v>21121</v>
      </c>
      <c r="ZD137" s="619">
        <v>0</v>
      </c>
      <c r="ZF137" s="619">
        <v>49636</v>
      </c>
      <c r="ZG137" s="619">
        <v>0</v>
      </c>
      <c r="ZH137" s="619">
        <v>0</v>
      </c>
      <c r="ZI137" s="619">
        <v>22521</v>
      </c>
      <c r="ZJ137" s="619">
        <v>0</v>
      </c>
      <c r="ZK137" s="619">
        <v>16662</v>
      </c>
      <c r="ZL137" s="619">
        <v>0</v>
      </c>
      <c r="ZM137" s="619">
        <v>0</v>
      </c>
      <c r="ZN137" s="619">
        <v>30797</v>
      </c>
      <c r="ZO137" s="619">
        <v>108824</v>
      </c>
      <c r="ZP137" s="619">
        <v>187504</v>
      </c>
      <c r="ZQ137" s="619">
        <v>82411</v>
      </c>
      <c r="ZS137" s="619">
        <v>0</v>
      </c>
      <c r="ZU137" s="619">
        <v>74229</v>
      </c>
      <c r="ZV137" s="619">
        <v>106578</v>
      </c>
      <c r="ZW137" s="619">
        <v>27287</v>
      </c>
      <c r="ZX137" s="619">
        <v>0</v>
      </c>
      <c r="ZY137" s="619">
        <v>26270</v>
      </c>
      <c r="ZZ137" s="619">
        <v>34001</v>
      </c>
      <c r="AAA137" s="619">
        <v>0</v>
      </c>
      <c r="AAB137" s="619">
        <v>46669</v>
      </c>
      <c r="AAC137" s="619">
        <v>0</v>
      </c>
      <c r="AAD137" s="619">
        <v>0</v>
      </c>
      <c r="AAE137" s="619">
        <v>0</v>
      </c>
      <c r="AAF137" s="619">
        <v>30002</v>
      </c>
      <c r="AAG137" s="619">
        <v>15520</v>
      </c>
      <c r="AAH137" s="619">
        <v>0</v>
      </c>
      <c r="AAJ137" s="619">
        <v>0</v>
      </c>
      <c r="AAK137" s="619">
        <v>0</v>
      </c>
      <c r="AAL137" s="619">
        <v>0</v>
      </c>
      <c r="AAM137" s="619">
        <v>5188</v>
      </c>
      <c r="AAN137" s="619">
        <v>50734</v>
      </c>
      <c r="AAO137" s="619">
        <v>35989</v>
      </c>
      <c r="AAP137" s="619">
        <v>801376</v>
      </c>
      <c r="AAQ137" s="619">
        <v>0</v>
      </c>
      <c r="AAR137" s="619">
        <v>41877</v>
      </c>
      <c r="AAS137" s="619">
        <v>69016</v>
      </c>
      <c r="AAT137" s="619">
        <v>58346</v>
      </c>
      <c r="AAU137" s="619">
        <v>41282</v>
      </c>
      <c r="AAV137" s="619">
        <v>0</v>
      </c>
      <c r="AAW137" s="619">
        <v>0</v>
      </c>
      <c r="AAX137" s="619">
        <v>0</v>
      </c>
      <c r="AAY137" s="619">
        <v>41707</v>
      </c>
      <c r="AAZ137" s="619">
        <v>61026</v>
      </c>
      <c r="ABA137" s="619">
        <v>221582</v>
      </c>
      <c r="ABB137" s="619">
        <v>0</v>
      </c>
      <c r="ABC137" s="619">
        <v>31905</v>
      </c>
      <c r="ABD137" s="619">
        <v>0</v>
      </c>
      <c r="ABE137" s="619">
        <v>0</v>
      </c>
      <c r="ABF137" s="619">
        <v>43076.6</v>
      </c>
      <c r="ABG137" s="619">
        <v>54648</v>
      </c>
      <c r="ABH137" s="619">
        <v>40890</v>
      </c>
      <c r="ABI137" s="619">
        <v>0</v>
      </c>
      <c r="ABJ137" s="619">
        <v>11467</v>
      </c>
      <c r="ABK137" s="619">
        <v>0</v>
      </c>
      <c r="ABL137" s="619">
        <v>23514</v>
      </c>
      <c r="ABM137" s="619">
        <v>21530</v>
      </c>
      <c r="ABN137" s="619">
        <v>0</v>
      </c>
      <c r="ABP137" s="619">
        <v>0</v>
      </c>
      <c r="ABQ137" s="619">
        <v>0</v>
      </c>
      <c r="ABS137" s="619">
        <v>52310</v>
      </c>
      <c r="ABT137" s="619">
        <v>48537</v>
      </c>
      <c r="ABU137" s="619">
        <v>0</v>
      </c>
      <c r="ABV137" s="619">
        <v>0</v>
      </c>
      <c r="ABW137" s="619">
        <v>34113</v>
      </c>
      <c r="ABX137" s="619">
        <v>0</v>
      </c>
      <c r="ABY137" s="619">
        <v>510</v>
      </c>
      <c r="ABZ137" s="619">
        <v>0</v>
      </c>
      <c r="ACB137" s="619">
        <v>19665</v>
      </c>
      <c r="ACC137" s="619">
        <v>0</v>
      </c>
      <c r="ACD137" s="619">
        <v>0</v>
      </c>
      <c r="ACE137" s="619">
        <v>-92943</v>
      </c>
      <c r="ACF137" s="619">
        <v>0</v>
      </c>
      <c r="ACG137" s="619">
        <v>13777</v>
      </c>
      <c r="ACH137" s="619">
        <v>0</v>
      </c>
      <c r="ACI137" s="619">
        <v>16436</v>
      </c>
      <c r="ACJ137" s="619">
        <v>452264</v>
      </c>
      <c r="ACK137" s="619">
        <v>28474</v>
      </c>
      <c r="ACL137" s="619">
        <v>0</v>
      </c>
      <c r="ACM137" s="619">
        <v>0</v>
      </c>
      <c r="ACN137" s="619">
        <v>52171</v>
      </c>
      <c r="ACO137" s="619">
        <v>33334</v>
      </c>
      <c r="ACQ137" s="619">
        <v>6</v>
      </c>
      <c r="ACR137" s="619">
        <v>0</v>
      </c>
      <c r="ACS137" s="619">
        <v>0</v>
      </c>
      <c r="ACT137" s="619">
        <v>0</v>
      </c>
      <c r="ACU137" s="619">
        <v>0</v>
      </c>
      <c r="ACV137" s="619">
        <v>4886</v>
      </c>
      <c r="ACW137" s="619">
        <v>131317</v>
      </c>
      <c r="ACX137" s="619">
        <v>0</v>
      </c>
      <c r="ACY137" s="619">
        <v>85408</v>
      </c>
      <c r="ADA137" s="619">
        <v>45062</v>
      </c>
      <c r="ADB137" s="619">
        <v>0</v>
      </c>
      <c r="ADC137" s="619">
        <v>0</v>
      </c>
      <c r="ADD137" s="619">
        <v>0</v>
      </c>
      <c r="ADE137" s="619">
        <v>0</v>
      </c>
      <c r="ADF137" s="619">
        <v>0</v>
      </c>
      <c r="ADG137" s="619">
        <v>0</v>
      </c>
      <c r="ADH137" s="619">
        <v>0</v>
      </c>
      <c r="ADI137" s="619">
        <v>0</v>
      </c>
      <c r="ADK137" s="619">
        <v>0</v>
      </c>
      <c r="ADL137" s="619">
        <v>0</v>
      </c>
      <c r="ADO137" s="619">
        <v>0</v>
      </c>
      <c r="ADQ137" s="619">
        <v>0</v>
      </c>
      <c r="ADR137" s="619">
        <v>0</v>
      </c>
      <c r="ADS137" s="619">
        <v>68314</v>
      </c>
      <c r="ADT137" s="619">
        <v>0</v>
      </c>
      <c r="ADU137" s="619">
        <v>0</v>
      </c>
      <c r="ADW137" s="619">
        <v>0</v>
      </c>
      <c r="ADX137" s="619">
        <v>16062</v>
      </c>
      <c r="ADY137" s="619">
        <v>6902</v>
      </c>
      <c r="ADZ137" s="619">
        <v>693944.19</v>
      </c>
      <c r="AEA137" s="619">
        <v>194318</v>
      </c>
      <c r="AEB137" s="619">
        <v>75440</v>
      </c>
      <c r="AED137" s="619">
        <v>32531</v>
      </c>
      <c r="AEE137" s="619">
        <v>101247.42</v>
      </c>
      <c r="AEF137" s="619">
        <v>43912.4</v>
      </c>
      <c r="AEG137" s="619">
        <v>53283</v>
      </c>
      <c r="AEH137" s="619">
        <v>0</v>
      </c>
      <c r="AEI137" s="619">
        <v>33526</v>
      </c>
      <c r="AEL137" s="619">
        <v>30771</v>
      </c>
      <c r="AEM137" s="619">
        <v>0</v>
      </c>
      <c r="AEN137" s="619">
        <v>0</v>
      </c>
      <c r="AEO137" s="619">
        <v>0</v>
      </c>
      <c r="AEP137" s="619">
        <v>35388</v>
      </c>
      <c r="AEQ137" s="619">
        <v>0</v>
      </c>
      <c r="AER137" s="619">
        <v>0</v>
      </c>
      <c r="AES137" s="619">
        <v>50743</v>
      </c>
      <c r="AET137" s="619">
        <v>90546</v>
      </c>
      <c r="AEU137" s="619">
        <v>0</v>
      </c>
      <c r="AEV137" s="619">
        <v>0</v>
      </c>
      <c r="AEY137" s="619">
        <v>0</v>
      </c>
      <c r="AEZ137" s="619">
        <v>0</v>
      </c>
      <c r="AFA137" s="619">
        <v>28665</v>
      </c>
      <c r="AFB137" s="619">
        <v>0</v>
      </c>
      <c r="AFC137" s="619">
        <v>0</v>
      </c>
      <c r="AFD137" s="619">
        <v>324569</v>
      </c>
      <c r="AFF137" s="619">
        <v>23885</v>
      </c>
      <c r="AFG137" s="619">
        <v>37889</v>
      </c>
      <c r="AFH137" s="619">
        <v>48565</v>
      </c>
      <c r="AFI137" s="619">
        <v>50450</v>
      </c>
      <c r="AFJ137" s="619">
        <v>23054</v>
      </c>
      <c r="AFK137" s="619">
        <v>0</v>
      </c>
      <c r="AFL137" s="619">
        <v>-9.48</v>
      </c>
      <c r="AFM137" s="619">
        <v>42064</v>
      </c>
      <c r="AFN137" s="619">
        <v>31001</v>
      </c>
      <c r="AFO137" s="619">
        <v>30653</v>
      </c>
      <c r="AFP137" s="619">
        <v>19126</v>
      </c>
      <c r="AFR137" s="619">
        <v>0</v>
      </c>
      <c r="AFS137" s="619">
        <v>0</v>
      </c>
      <c r="AFT137" s="619">
        <v>16</v>
      </c>
      <c r="AFU137" s="619">
        <v>0</v>
      </c>
      <c r="AFV137" s="619">
        <v>28006</v>
      </c>
      <c r="AFW137" s="619">
        <v>14377</v>
      </c>
      <c r="AFX137" s="619">
        <v>36459</v>
      </c>
      <c r="AFY137" s="619">
        <v>0</v>
      </c>
      <c r="AFZ137" s="619">
        <v>19175</v>
      </c>
      <c r="AGA137" s="619">
        <v>0</v>
      </c>
      <c r="AGB137" s="619">
        <v>23815</v>
      </c>
      <c r="AGD137" s="619">
        <v>30811</v>
      </c>
      <c r="AGE137" s="619">
        <v>43636</v>
      </c>
      <c r="AGF137" s="619">
        <v>32970</v>
      </c>
      <c r="AGG137" s="619">
        <v>0</v>
      </c>
      <c r="AGH137" s="619">
        <v>37250</v>
      </c>
      <c r="AGI137" s="619">
        <v>0</v>
      </c>
      <c r="AGJ137" s="619">
        <v>31448</v>
      </c>
      <c r="AGK137" s="619">
        <v>0</v>
      </c>
      <c r="AGL137" s="619">
        <v>0</v>
      </c>
      <c r="AGM137" s="619">
        <v>0</v>
      </c>
      <c r="AGN137" s="619">
        <v>0</v>
      </c>
      <c r="AGP137" s="619">
        <v>0</v>
      </c>
      <c r="AGQ137" s="619">
        <v>0</v>
      </c>
      <c r="AGR137" s="619">
        <v>0</v>
      </c>
      <c r="AGS137" s="619">
        <v>0</v>
      </c>
      <c r="AGT137" s="619">
        <v>0</v>
      </c>
      <c r="AGU137" s="619">
        <v>0</v>
      </c>
      <c r="AGV137" s="619">
        <v>4077</v>
      </c>
      <c r="AGW137" s="619">
        <v>202</v>
      </c>
      <c r="AGX137" s="619">
        <v>0</v>
      </c>
      <c r="AGY137" s="619">
        <v>0</v>
      </c>
      <c r="AGZ137" s="619">
        <v>70005</v>
      </c>
      <c r="AHA137" s="619">
        <v>0</v>
      </c>
      <c r="AHB137" s="619">
        <v>0</v>
      </c>
      <c r="AHC137" s="619">
        <v>0</v>
      </c>
      <c r="AHD137" s="619">
        <v>0</v>
      </c>
      <c r="AHE137" s="619">
        <v>0</v>
      </c>
      <c r="AHF137" s="619">
        <v>0</v>
      </c>
      <c r="AHG137" s="619">
        <v>27467</v>
      </c>
      <c r="AHH137" s="619">
        <v>29959</v>
      </c>
      <c r="AHI137" s="619">
        <v>30155</v>
      </c>
      <c r="AHJ137" s="619">
        <v>29795</v>
      </c>
      <c r="AHL137" s="619">
        <v>0</v>
      </c>
      <c r="AHM137" s="619">
        <v>0</v>
      </c>
      <c r="AHN137" s="619">
        <v>0</v>
      </c>
      <c r="AHO137" s="619">
        <v>0</v>
      </c>
      <c r="AHP137" s="619">
        <v>36460</v>
      </c>
      <c r="AHQ137" s="613">
        <v>67475</v>
      </c>
      <c r="AHR137" s="613">
        <v>12663</v>
      </c>
      <c r="AHS137" s="613">
        <v>13546</v>
      </c>
      <c r="AHT137" s="619">
        <f t="shared" si="81"/>
        <v>23879590.350000001</v>
      </c>
      <c r="AHV137" s="627" t="s">
        <v>6275</v>
      </c>
      <c r="AHW137" s="627" t="s">
        <v>6207</v>
      </c>
      <c r="AHX137" s="627" t="s">
        <v>6208</v>
      </c>
    </row>
    <row r="138" spans="1:908" x14ac:dyDescent="0.8">
      <c r="A138" s="613" t="str">
        <f t="shared" si="80"/>
        <v>UC</v>
      </c>
      <c r="B138" s="618" t="s">
        <v>6203</v>
      </c>
      <c r="C138" s="619" t="s">
        <v>6204</v>
      </c>
      <c r="I138" s="619">
        <v>0</v>
      </c>
      <c r="K138" s="619">
        <v>2109704.62</v>
      </c>
      <c r="P138" s="619">
        <v>8040109.96</v>
      </c>
      <c r="R138" s="619">
        <v>0</v>
      </c>
      <c r="V138" s="619">
        <v>507102.23</v>
      </c>
      <c r="X138" s="619">
        <v>1024076.64</v>
      </c>
      <c r="AT138" s="619">
        <v>721814.11</v>
      </c>
      <c r="AW138" s="619">
        <v>0</v>
      </c>
      <c r="BE138" s="619">
        <v>0</v>
      </c>
      <c r="BF138" s="619">
        <v>0</v>
      </c>
      <c r="BH138" s="619">
        <v>1391920</v>
      </c>
      <c r="BI138" s="619">
        <v>27586450.260000002</v>
      </c>
      <c r="BJ138" s="619">
        <v>0</v>
      </c>
      <c r="BK138" s="619">
        <v>1750800.76</v>
      </c>
      <c r="BO138" s="619">
        <v>0</v>
      </c>
      <c r="BR138" s="619">
        <v>467662.27</v>
      </c>
      <c r="BS138" s="619">
        <v>0</v>
      </c>
      <c r="BT138" s="619">
        <v>0</v>
      </c>
      <c r="BU138" s="619">
        <v>211024.27</v>
      </c>
      <c r="BX138" s="619">
        <v>0</v>
      </c>
      <c r="BY138" s="619">
        <v>0</v>
      </c>
      <c r="CF138" s="619">
        <v>0</v>
      </c>
      <c r="DB138" s="619">
        <v>1019071.74</v>
      </c>
      <c r="DC138" s="619">
        <v>0</v>
      </c>
      <c r="DJ138" s="619">
        <v>1761759.94</v>
      </c>
      <c r="DK138" s="619">
        <v>12479663.529999999</v>
      </c>
      <c r="DL138" s="619">
        <v>63798.57</v>
      </c>
      <c r="DM138" s="619">
        <v>2332391.7000000002</v>
      </c>
      <c r="DN138" s="619">
        <v>2813.5</v>
      </c>
      <c r="DQ138" s="619">
        <v>590000</v>
      </c>
      <c r="DU138" s="619">
        <v>1095092.6000000001</v>
      </c>
      <c r="DV138" s="619">
        <v>1945140.65</v>
      </c>
      <c r="DY138" s="619">
        <v>0</v>
      </c>
      <c r="DZ138" s="619">
        <v>0</v>
      </c>
      <c r="EA138" s="619">
        <v>5000000</v>
      </c>
      <c r="EB138" s="619">
        <v>0</v>
      </c>
      <c r="EG138" s="619">
        <v>197200</v>
      </c>
      <c r="EL138" s="619">
        <v>341710.66</v>
      </c>
      <c r="EN138" s="619">
        <v>636482.29</v>
      </c>
      <c r="EO138" s="619">
        <v>797859.26</v>
      </c>
      <c r="EP138" s="619">
        <v>677482.53</v>
      </c>
      <c r="ES138" s="619">
        <v>0</v>
      </c>
      <c r="ET138" s="619">
        <v>0</v>
      </c>
      <c r="EW138" s="619">
        <v>0</v>
      </c>
      <c r="EY138" s="619">
        <v>0</v>
      </c>
      <c r="FE138" s="619">
        <v>0</v>
      </c>
      <c r="FF138" s="619">
        <v>292285.03000000003</v>
      </c>
      <c r="FH138" s="619">
        <v>0</v>
      </c>
      <c r="FI138" s="619">
        <v>0</v>
      </c>
      <c r="FO138" s="619">
        <v>22100</v>
      </c>
      <c r="FQ138" s="619">
        <v>14829718.76</v>
      </c>
      <c r="GA138" s="619">
        <v>0</v>
      </c>
      <c r="GE138" s="619">
        <v>9394163.6999999993</v>
      </c>
      <c r="GH138" s="619">
        <v>881893.87</v>
      </c>
      <c r="GI138" s="619">
        <v>2437564.65</v>
      </c>
      <c r="GJ138" s="619">
        <v>0</v>
      </c>
      <c r="GP138" s="619">
        <v>0</v>
      </c>
      <c r="GQ138" s="619">
        <v>53914.21</v>
      </c>
      <c r="HC138" s="619">
        <v>0</v>
      </c>
      <c r="HD138" s="619">
        <v>-219674.57</v>
      </c>
      <c r="HE138" s="619">
        <v>0</v>
      </c>
      <c r="HF138" s="619">
        <v>2130331.96</v>
      </c>
      <c r="HG138" s="619">
        <v>0</v>
      </c>
      <c r="HI138" s="619">
        <v>2967653.4</v>
      </c>
      <c r="HK138" s="619">
        <v>74673934.219999999</v>
      </c>
      <c r="HM138" s="619">
        <v>19904</v>
      </c>
      <c r="HN138" s="619">
        <v>0</v>
      </c>
      <c r="HO138" s="619">
        <v>1556095.56</v>
      </c>
      <c r="HP138" s="619">
        <v>2563914.25</v>
      </c>
      <c r="HQ138" s="619">
        <v>5748011.8200000003</v>
      </c>
      <c r="HS138" s="619">
        <v>16201500.210000001</v>
      </c>
      <c r="HW138" s="619">
        <v>538515.87</v>
      </c>
      <c r="HY138" s="619">
        <v>62958.16</v>
      </c>
      <c r="ID138" s="619">
        <v>0</v>
      </c>
      <c r="IG138" s="619">
        <v>147000</v>
      </c>
      <c r="II138" s="619">
        <v>60705748.009999998</v>
      </c>
      <c r="IL138" s="619">
        <v>3537541.27</v>
      </c>
      <c r="IN138" s="619">
        <v>7206007.3399999999</v>
      </c>
      <c r="IQ138" s="619">
        <v>0</v>
      </c>
      <c r="IR138" s="619">
        <v>320114.03000000003</v>
      </c>
      <c r="IS138" s="619">
        <v>0</v>
      </c>
      <c r="IT138" s="619">
        <v>10558605.619999999</v>
      </c>
      <c r="IU138" s="619">
        <v>2091146.3599999999</v>
      </c>
      <c r="IY138" s="619">
        <v>0</v>
      </c>
      <c r="JB138" s="619">
        <v>0</v>
      </c>
      <c r="JD138" s="619">
        <v>0</v>
      </c>
      <c r="JF138" s="619">
        <v>676008.84</v>
      </c>
      <c r="JG138" s="619">
        <v>1406476.82</v>
      </c>
      <c r="JH138" s="619">
        <v>0</v>
      </c>
      <c r="JK138" s="619">
        <v>389311.9</v>
      </c>
      <c r="JP138" s="619">
        <v>0</v>
      </c>
      <c r="JS138" s="619">
        <v>8839109.9499999993</v>
      </c>
      <c r="JW138" s="619">
        <v>1387580.61</v>
      </c>
      <c r="JX138" s="619">
        <v>0</v>
      </c>
      <c r="JZ138" s="619">
        <v>0</v>
      </c>
      <c r="KF138" s="619">
        <v>139093.88</v>
      </c>
      <c r="KI138" s="619">
        <v>483594.15</v>
      </c>
      <c r="KK138" s="619">
        <v>8159531.8399999999</v>
      </c>
      <c r="KL138" s="619">
        <v>6370089.7199999997</v>
      </c>
      <c r="KN138" s="619">
        <v>0</v>
      </c>
      <c r="KO138" s="619">
        <v>408933.19</v>
      </c>
      <c r="KP138" s="619">
        <v>1462865.62</v>
      </c>
      <c r="KQ138" s="619">
        <v>123000</v>
      </c>
      <c r="KR138" s="619">
        <v>0</v>
      </c>
      <c r="KS138" s="619">
        <v>0</v>
      </c>
      <c r="KW138" s="619">
        <v>880393.22</v>
      </c>
      <c r="KY138" s="619">
        <v>0</v>
      </c>
      <c r="KZ138" s="619">
        <v>22604801.43</v>
      </c>
      <c r="LB138" s="619">
        <v>1562967.41</v>
      </c>
      <c r="LG138" s="619">
        <v>4567215.3899999997</v>
      </c>
      <c r="LH138" s="619">
        <v>0</v>
      </c>
      <c r="LJ138" s="619">
        <v>1208232.24</v>
      </c>
      <c r="LL138" s="619">
        <v>0</v>
      </c>
      <c r="LO138" s="619">
        <v>11467498.780000001</v>
      </c>
      <c r="LP138" s="619">
        <v>29243.99</v>
      </c>
      <c r="LQ138" s="619">
        <v>0</v>
      </c>
      <c r="LR138" s="619">
        <v>0</v>
      </c>
      <c r="LS138" s="619">
        <v>5534137.6900000004</v>
      </c>
      <c r="LW138" s="619">
        <v>0</v>
      </c>
      <c r="LX138" s="619">
        <v>0</v>
      </c>
      <c r="LY138" s="619">
        <v>184705.61</v>
      </c>
      <c r="MB138" s="619">
        <v>0</v>
      </c>
      <c r="MC138" s="619">
        <v>3616234.88</v>
      </c>
      <c r="MF138" s="619">
        <v>0</v>
      </c>
      <c r="MH138" s="619">
        <v>60000</v>
      </c>
      <c r="MI138" s="619">
        <v>0</v>
      </c>
      <c r="MM138" s="619">
        <v>0</v>
      </c>
      <c r="MO138" s="619">
        <v>0</v>
      </c>
      <c r="MT138" s="619">
        <v>203700</v>
      </c>
      <c r="MW138" s="619">
        <v>0</v>
      </c>
      <c r="MX138" s="619">
        <v>1285512.8999999999</v>
      </c>
      <c r="MY138" s="619">
        <v>58730.25</v>
      </c>
      <c r="MZ138" s="619">
        <v>1645611.18</v>
      </c>
      <c r="NB138" s="619">
        <v>1753718.83</v>
      </c>
      <c r="ND138" s="619">
        <v>105473.07</v>
      </c>
      <c r="NI138" s="619">
        <v>0</v>
      </c>
      <c r="NL138" s="619">
        <v>0</v>
      </c>
      <c r="NN138" s="619">
        <v>0</v>
      </c>
      <c r="NP138" s="619">
        <v>130079.51</v>
      </c>
      <c r="NQ138" s="619">
        <v>783256.77</v>
      </c>
      <c r="NS138" s="619">
        <v>682909.01</v>
      </c>
      <c r="NT138" s="619">
        <v>0</v>
      </c>
      <c r="NZ138" s="619">
        <v>1619164.54</v>
      </c>
      <c r="OG138" s="619">
        <v>9953927.8699999992</v>
      </c>
      <c r="OH138" s="619">
        <v>9124687.2799999993</v>
      </c>
      <c r="OI138" s="619">
        <v>0</v>
      </c>
      <c r="OK138" s="619">
        <v>0</v>
      </c>
      <c r="ON138" s="619">
        <v>0</v>
      </c>
      <c r="OO138" s="619">
        <v>0</v>
      </c>
      <c r="OP138" s="619">
        <v>44550874.799999997</v>
      </c>
      <c r="OR138" s="619">
        <v>70000</v>
      </c>
      <c r="OV138" s="619">
        <v>0</v>
      </c>
      <c r="OY138" s="619">
        <v>742992.18</v>
      </c>
      <c r="PB138" s="619">
        <v>0</v>
      </c>
      <c r="PH138" s="619">
        <v>4827942.07</v>
      </c>
      <c r="PI138" s="619">
        <v>0</v>
      </c>
      <c r="PM138" s="619">
        <v>0</v>
      </c>
      <c r="PS138" s="619">
        <v>465570.29</v>
      </c>
      <c r="PT138" s="619">
        <v>0</v>
      </c>
      <c r="PU138" s="619">
        <v>56376131.520000003</v>
      </c>
      <c r="PV138" s="619">
        <v>13202253.41</v>
      </c>
      <c r="PW138" s="619">
        <v>39950</v>
      </c>
      <c r="PX138" s="619">
        <v>0</v>
      </c>
      <c r="QA138" s="619">
        <v>0</v>
      </c>
      <c r="QC138" s="619">
        <v>6236868.3200000003</v>
      </c>
      <c r="QE138" s="619">
        <v>14219.3</v>
      </c>
      <c r="QF138" s="619">
        <v>8000</v>
      </c>
      <c r="QJ138" s="619">
        <v>5000000</v>
      </c>
      <c r="QK138" s="619">
        <v>986600</v>
      </c>
      <c r="QL138" s="619">
        <v>0</v>
      </c>
      <c r="QO138" s="619">
        <v>2118376.5699999998</v>
      </c>
      <c r="QP138" s="619">
        <v>0</v>
      </c>
      <c r="QS138" s="619">
        <v>2555157.37</v>
      </c>
      <c r="QT138" s="619">
        <v>30000</v>
      </c>
      <c r="RC138" s="619">
        <v>0</v>
      </c>
      <c r="RD138" s="619">
        <v>0</v>
      </c>
      <c r="RF138" s="619">
        <v>0</v>
      </c>
      <c r="RL138" s="619">
        <v>360</v>
      </c>
      <c r="RP138" s="619">
        <v>0</v>
      </c>
      <c r="RS138" s="619">
        <v>0</v>
      </c>
      <c r="RT138" s="619">
        <v>94460.2</v>
      </c>
      <c r="RY138" s="619">
        <v>0</v>
      </c>
      <c r="SB138" s="619">
        <v>15216557.49</v>
      </c>
      <c r="SE138" s="619">
        <v>0</v>
      </c>
      <c r="SF138" s="619">
        <v>281857.89</v>
      </c>
      <c r="SG138" s="619">
        <v>57704.55</v>
      </c>
      <c r="SI138" s="619">
        <v>0</v>
      </c>
      <c r="SK138" s="619">
        <v>0</v>
      </c>
      <c r="SN138" s="619">
        <v>0</v>
      </c>
      <c r="SO138" s="619">
        <v>0</v>
      </c>
      <c r="SP138" s="619">
        <v>115419.62</v>
      </c>
      <c r="SQ138" s="619">
        <v>0</v>
      </c>
      <c r="SS138" s="619">
        <v>850700</v>
      </c>
      <c r="ST138" s="619">
        <v>0</v>
      </c>
      <c r="SU138" s="619">
        <v>0</v>
      </c>
      <c r="SW138" s="619">
        <v>0</v>
      </c>
      <c r="SX138" s="619">
        <v>599859.15</v>
      </c>
      <c r="TA138" s="619">
        <v>0</v>
      </c>
      <c r="TD138" s="619">
        <v>0</v>
      </c>
      <c r="TE138" s="619">
        <v>0</v>
      </c>
      <c r="TF138" s="619">
        <v>0</v>
      </c>
      <c r="TG138" s="619">
        <v>0</v>
      </c>
      <c r="TI138" s="619">
        <v>0</v>
      </c>
      <c r="TK138" s="619">
        <v>0</v>
      </c>
      <c r="TN138" s="619">
        <v>0</v>
      </c>
      <c r="TQ138" s="619">
        <v>0</v>
      </c>
      <c r="TR138" s="619">
        <v>1338986.6499999999</v>
      </c>
      <c r="TT138" s="619">
        <v>0</v>
      </c>
      <c r="TX138" s="619">
        <v>0</v>
      </c>
      <c r="TZ138" s="619">
        <v>0</v>
      </c>
      <c r="UC138" s="619">
        <v>958643.32</v>
      </c>
      <c r="UD138" s="619">
        <v>299792.39</v>
      </c>
      <c r="UE138" s="619">
        <v>0</v>
      </c>
      <c r="UF138" s="619">
        <v>2670189.37</v>
      </c>
      <c r="UG138" s="619">
        <v>0</v>
      </c>
      <c r="UH138" s="619">
        <v>0</v>
      </c>
      <c r="UI138" s="619">
        <v>970952.65</v>
      </c>
      <c r="UJ138" s="619">
        <v>0</v>
      </c>
      <c r="UM138" s="619">
        <v>0</v>
      </c>
      <c r="UO138" s="619">
        <v>0</v>
      </c>
      <c r="UQ138" s="619">
        <v>11122026.720000001</v>
      </c>
      <c r="UR138" s="619">
        <v>0</v>
      </c>
      <c r="US138" s="619">
        <v>577489.07999999996</v>
      </c>
      <c r="UT138" s="619">
        <v>488506.82</v>
      </c>
      <c r="UW138" s="619">
        <v>6082110.0599999996</v>
      </c>
      <c r="UX138" s="619">
        <v>311887.13</v>
      </c>
      <c r="UY138" s="619">
        <v>0</v>
      </c>
      <c r="UZ138" s="619">
        <v>1335667.8600000001</v>
      </c>
      <c r="VB138" s="619">
        <v>6349158.3200000003</v>
      </c>
      <c r="VC138" s="619">
        <v>1660123.69</v>
      </c>
      <c r="VD138" s="619">
        <v>16151070.01</v>
      </c>
      <c r="VG138" s="619">
        <v>805928.47</v>
      </c>
      <c r="VH138" s="619">
        <v>484254.01</v>
      </c>
      <c r="VI138" s="619">
        <v>0</v>
      </c>
      <c r="VK138" s="619">
        <v>177230</v>
      </c>
      <c r="VO138" s="619">
        <v>11025943.619999999</v>
      </c>
      <c r="VQ138" s="619">
        <v>0</v>
      </c>
      <c r="VV138" s="619">
        <v>9198987</v>
      </c>
      <c r="VW138" s="619">
        <v>100415</v>
      </c>
      <c r="VY138" s="619">
        <v>1692682.41</v>
      </c>
      <c r="VZ138" s="619">
        <v>0</v>
      </c>
      <c r="WA138" s="619">
        <v>0</v>
      </c>
      <c r="WG138" s="619">
        <v>0</v>
      </c>
      <c r="WN138" s="619">
        <v>20219.919999999998</v>
      </c>
      <c r="XC138" s="619">
        <v>0</v>
      </c>
      <c r="XD138" s="619">
        <v>2616959.48</v>
      </c>
      <c r="XF138" s="619">
        <v>0</v>
      </c>
      <c r="XH138" s="619">
        <v>425608.2</v>
      </c>
      <c r="XI138" s="619">
        <v>0</v>
      </c>
      <c r="XZ138" s="619">
        <v>0</v>
      </c>
      <c r="YF138" s="619">
        <v>0</v>
      </c>
      <c r="YJ138" s="619">
        <v>15592711.83</v>
      </c>
      <c r="YL138" s="619">
        <v>0</v>
      </c>
      <c r="YM138" s="619">
        <v>0</v>
      </c>
      <c r="YR138" s="619">
        <v>445096.38</v>
      </c>
      <c r="YW138" s="619">
        <v>8046062</v>
      </c>
      <c r="YY138" s="619">
        <v>2699874.5</v>
      </c>
      <c r="ZA138" s="619">
        <v>75000</v>
      </c>
      <c r="ZB138" s="619">
        <v>1257822.51</v>
      </c>
      <c r="ZD138" s="619">
        <v>14390243.859999999</v>
      </c>
      <c r="ZE138" s="619">
        <v>2038002.26</v>
      </c>
      <c r="ZF138" s="619">
        <v>1595068.34</v>
      </c>
      <c r="ZG138" s="619">
        <v>2990215.22</v>
      </c>
      <c r="ZH138" s="619">
        <v>0</v>
      </c>
      <c r="ZI138" s="619">
        <v>6519968.9800000004</v>
      </c>
      <c r="ZJ138" s="619">
        <v>8858743.9800000004</v>
      </c>
      <c r="ZK138" s="619">
        <v>978336.85</v>
      </c>
      <c r="ZL138" s="619">
        <v>3722314.14</v>
      </c>
      <c r="ZM138" s="619">
        <v>20000</v>
      </c>
      <c r="ZQ138" s="619">
        <v>0</v>
      </c>
      <c r="ZT138" s="619">
        <v>845241</v>
      </c>
      <c r="ZU138" s="619">
        <v>4163144.43</v>
      </c>
      <c r="ZV138" s="619">
        <v>1802077.3</v>
      </c>
      <c r="AAC138" s="619">
        <v>6701775.8499999996</v>
      </c>
      <c r="AAF138" s="619">
        <v>37080</v>
      </c>
      <c r="AAG138" s="619">
        <v>1927000</v>
      </c>
      <c r="AAH138" s="619">
        <v>780697.4</v>
      </c>
      <c r="AAI138" s="619">
        <v>9532353.2799999993</v>
      </c>
      <c r="AAJ138" s="619">
        <v>0</v>
      </c>
      <c r="AAO138" s="619">
        <v>0</v>
      </c>
      <c r="AAP138" s="619">
        <v>12000</v>
      </c>
      <c r="AAY138" s="619">
        <v>0</v>
      </c>
      <c r="ABA138" s="619">
        <v>4032000</v>
      </c>
      <c r="ABN138" s="619">
        <v>0</v>
      </c>
      <c r="ABQ138" s="619">
        <v>2233769.12</v>
      </c>
      <c r="ABR138" s="619">
        <v>60000</v>
      </c>
      <c r="ABS138" s="619">
        <v>4770223.7300000004</v>
      </c>
      <c r="ABT138" s="619">
        <v>0</v>
      </c>
      <c r="ABV138" s="619">
        <v>0</v>
      </c>
      <c r="ABW138" s="619">
        <v>2490243.77</v>
      </c>
      <c r="ACB138" s="619">
        <v>0</v>
      </c>
      <c r="ACD138" s="619">
        <v>0</v>
      </c>
      <c r="ACF138" s="619">
        <v>452488.68</v>
      </c>
      <c r="ACG138" s="619">
        <v>1423350</v>
      </c>
      <c r="ACH138" s="619">
        <v>463676.17</v>
      </c>
      <c r="ACI138" s="619">
        <v>483679</v>
      </c>
      <c r="ACK138" s="619">
        <v>32068</v>
      </c>
      <c r="ACO138" s="619">
        <v>0</v>
      </c>
      <c r="ACR138" s="619">
        <v>0</v>
      </c>
      <c r="ACS138" s="619">
        <v>812677.51</v>
      </c>
      <c r="ADG138" s="619">
        <v>6454139.9199999999</v>
      </c>
      <c r="ADH138" s="619">
        <v>1019612.99</v>
      </c>
      <c r="ADJ138" s="619">
        <v>274617.03999999998</v>
      </c>
      <c r="ADK138" s="619">
        <v>1113574.6499999999</v>
      </c>
      <c r="ADM138" s="619">
        <v>5002680.6900000004</v>
      </c>
      <c r="ADN138" s="619">
        <v>0</v>
      </c>
      <c r="ADO138" s="619">
        <v>1315685.95</v>
      </c>
      <c r="ADP138" s="619">
        <v>0</v>
      </c>
      <c r="ADR138" s="619">
        <v>0</v>
      </c>
      <c r="ADT138" s="619">
        <v>-1209347.01</v>
      </c>
      <c r="ADZ138" s="619">
        <v>1973480.64</v>
      </c>
      <c r="AEA138" s="619">
        <v>60627.75</v>
      </c>
      <c r="AEB138" s="619">
        <v>0</v>
      </c>
      <c r="AEF138" s="619">
        <v>0</v>
      </c>
      <c r="AEI138" s="619">
        <v>403606.56</v>
      </c>
      <c r="AEK138" s="619">
        <v>6855198.9900000002</v>
      </c>
      <c r="AEL138" s="619">
        <v>1349947.1</v>
      </c>
      <c r="AEM138" s="619">
        <v>0</v>
      </c>
      <c r="AEN138" s="619">
        <v>0</v>
      </c>
      <c r="AEO138" s="619">
        <v>2183368.9</v>
      </c>
      <c r="AEP138" s="619">
        <v>0</v>
      </c>
      <c r="AEQ138" s="619">
        <v>4852945.6900000004</v>
      </c>
      <c r="AER138" s="619">
        <v>0</v>
      </c>
      <c r="AES138" s="619">
        <v>0</v>
      </c>
      <c r="AEX138" s="619">
        <v>317616.09999999998</v>
      </c>
      <c r="AFD138" s="619">
        <v>15336725.469999999</v>
      </c>
      <c r="AFF138" s="619">
        <v>0</v>
      </c>
      <c r="AFL138" s="619">
        <v>30529.69</v>
      </c>
      <c r="AFN138" s="619">
        <v>0</v>
      </c>
      <c r="AFP138" s="619">
        <v>1745614.92</v>
      </c>
      <c r="AFQ138" s="619">
        <v>1617616.95</v>
      </c>
      <c r="AFT138" s="619">
        <v>0</v>
      </c>
      <c r="AGD138" s="619">
        <v>0</v>
      </c>
      <c r="AGL138" s="619">
        <v>682536.19</v>
      </c>
      <c r="AGM138" s="619">
        <v>1250200</v>
      </c>
      <c r="AGN138" s="619">
        <v>5090361.24</v>
      </c>
      <c r="AGO138" s="619">
        <v>1350106.84</v>
      </c>
      <c r="AGP138" s="619">
        <v>2794550</v>
      </c>
      <c r="AGR138" s="619">
        <v>0</v>
      </c>
      <c r="AGS138" s="619">
        <v>0</v>
      </c>
      <c r="AGT138" s="619">
        <v>4665912.59</v>
      </c>
      <c r="AGU138" s="619">
        <v>2716320.27</v>
      </c>
      <c r="AGV138" s="619">
        <v>0</v>
      </c>
      <c r="AGW138" s="619">
        <v>6007357.5700000003</v>
      </c>
      <c r="AHB138" s="619">
        <v>207470.8</v>
      </c>
      <c r="AHI138" s="619">
        <v>210946.12</v>
      </c>
      <c r="AHK138" s="619">
        <v>0</v>
      </c>
      <c r="AHN138" s="619">
        <v>3336410</v>
      </c>
      <c r="AHO138" s="619">
        <v>2347133.4</v>
      </c>
      <c r="AHR138" s="613">
        <v>0</v>
      </c>
      <c r="AHT138" s="619">
        <f t="shared" si="81"/>
        <v>825329119.20000017</v>
      </c>
      <c r="AHV138" s="627" t="s">
        <v>6275</v>
      </c>
      <c r="AHW138" s="627" t="s">
        <v>6209</v>
      </c>
      <c r="AHX138" s="627" t="s">
        <v>6210</v>
      </c>
    </row>
    <row r="139" spans="1:908" x14ac:dyDescent="0.8">
      <c r="A139" s="613" t="str">
        <f t="shared" si="80"/>
        <v>UC</v>
      </c>
      <c r="B139" s="618" t="s">
        <v>6205</v>
      </c>
      <c r="C139" s="619" t="s">
        <v>6206</v>
      </c>
      <c r="D139" s="619">
        <v>0</v>
      </c>
      <c r="E139" s="619">
        <v>0</v>
      </c>
      <c r="H139" s="619">
        <v>718168.04</v>
      </c>
      <c r="I139" s="619">
        <v>0</v>
      </c>
      <c r="L139" s="619">
        <v>0</v>
      </c>
      <c r="M139" s="619">
        <v>0</v>
      </c>
      <c r="N139" s="619">
        <v>0</v>
      </c>
      <c r="O139" s="619">
        <v>0</v>
      </c>
      <c r="P139" s="619">
        <v>0</v>
      </c>
      <c r="R139" s="619">
        <v>0</v>
      </c>
      <c r="W139" s="619">
        <v>0</v>
      </c>
      <c r="X139" s="619">
        <v>0</v>
      </c>
      <c r="Y139" s="619">
        <v>0</v>
      </c>
      <c r="Z139" s="619">
        <v>0</v>
      </c>
      <c r="AA139" s="619">
        <v>0</v>
      </c>
      <c r="AB139" s="619">
        <v>0</v>
      </c>
      <c r="AC139" s="619">
        <v>0</v>
      </c>
      <c r="AD139" s="619">
        <v>0</v>
      </c>
      <c r="AE139" s="619">
        <v>0</v>
      </c>
      <c r="AF139" s="619">
        <v>0</v>
      </c>
      <c r="AG139" s="619">
        <v>0</v>
      </c>
      <c r="AH139" s="619">
        <v>0</v>
      </c>
      <c r="AI139" s="619">
        <v>0</v>
      </c>
      <c r="AJ139" s="619">
        <v>0</v>
      </c>
      <c r="AK139" s="619">
        <v>0</v>
      </c>
      <c r="AL139" s="619">
        <v>0</v>
      </c>
      <c r="AM139" s="619">
        <v>0</v>
      </c>
      <c r="AN139" s="619">
        <v>0</v>
      </c>
      <c r="AO139" s="619">
        <v>0</v>
      </c>
      <c r="AP139" s="619">
        <v>0</v>
      </c>
      <c r="AQ139" s="619">
        <v>0</v>
      </c>
      <c r="AR139" s="619">
        <v>92852.62</v>
      </c>
      <c r="AS139" s="619">
        <v>0</v>
      </c>
      <c r="AU139" s="619">
        <v>0</v>
      </c>
      <c r="AV139" s="619">
        <v>0.4</v>
      </c>
      <c r="AW139" s="619">
        <v>0</v>
      </c>
      <c r="AY139" s="619">
        <v>0</v>
      </c>
      <c r="AZ139" s="619">
        <v>0</v>
      </c>
      <c r="BA139" s="619">
        <v>0</v>
      </c>
      <c r="BB139" s="619">
        <v>0</v>
      </c>
      <c r="BC139" s="619">
        <v>0</v>
      </c>
      <c r="BD139" s="619">
        <v>0</v>
      </c>
      <c r="BE139" s="619">
        <v>0</v>
      </c>
      <c r="BF139" s="619">
        <v>0</v>
      </c>
      <c r="BG139" s="619">
        <v>0</v>
      </c>
      <c r="BH139" s="619">
        <v>0</v>
      </c>
      <c r="BI139" s="619">
        <v>0</v>
      </c>
      <c r="BJ139" s="619">
        <v>0</v>
      </c>
      <c r="BK139" s="619">
        <v>0</v>
      </c>
      <c r="BM139" s="619">
        <v>0</v>
      </c>
      <c r="BN139" s="619">
        <v>0</v>
      </c>
      <c r="BO139" s="619">
        <v>0</v>
      </c>
      <c r="BP139" s="619">
        <v>0</v>
      </c>
      <c r="BQ139" s="619">
        <v>235593.68</v>
      </c>
      <c r="BR139" s="619">
        <v>0</v>
      </c>
      <c r="BS139" s="619">
        <v>0</v>
      </c>
      <c r="BT139" s="619">
        <v>0</v>
      </c>
      <c r="BU139" s="619">
        <v>0</v>
      </c>
      <c r="BV139" s="619">
        <v>0</v>
      </c>
      <c r="BX139" s="619">
        <v>0</v>
      </c>
      <c r="BY139" s="619">
        <v>0</v>
      </c>
      <c r="BZ139" s="619">
        <v>0</v>
      </c>
      <c r="CC139" s="619">
        <v>0</v>
      </c>
      <c r="CD139" s="619">
        <v>0</v>
      </c>
      <c r="CE139" s="619">
        <v>0</v>
      </c>
      <c r="CF139" s="619">
        <v>13998.17</v>
      </c>
      <c r="CG139" s="619">
        <v>0</v>
      </c>
      <c r="CH139" s="619">
        <v>0</v>
      </c>
      <c r="CI139" s="619">
        <v>0</v>
      </c>
      <c r="CJ139" s="619">
        <v>0</v>
      </c>
      <c r="CK139" s="619">
        <v>0</v>
      </c>
      <c r="CL139" s="619">
        <v>0</v>
      </c>
      <c r="CM139" s="619">
        <v>0</v>
      </c>
      <c r="CN139" s="619">
        <v>0</v>
      </c>
      <c r="CO139" s="619">
        <v>0</v>
      </c>
      <c r="CP139" s="619">
        <v>0</v>
      </c>
      <c r="CQ139" s="619">
        <v>0</v>
      </c>
      <c r="CR139" s="619">
        <v>0</v>
      </c>
      <c r="CS139" s="619">
        <v>0</v>
      </c>
      <c r="CT139" s="619">
        <v>0</v>
      </c>
      <c r="CV139" s="619">
        <v>0</v>
      </c>
      <c r="CW139" s="619">
        <v>194784.22</v>
      </c>
      <c r="CX139" s="619">
        <v>0</v>
      </c>
      <c r="CY139" s="619">
        <v>0</v>
      </c>
      <c r="CZ139" s="619">
        <v>0</v>
      </c>
      <c r="DB139" s="619">
        <v>0</v>
      </c>
      <c r="DC139" s="619">
        <v>0</v>
      </c>
      <c r="DD139" s="619">
        <v>0</v>
      </c>
      <c r="DE139" s="619">
        <v>0</v>
      </c>
      <c r="DF139" s="619">
        <v>0</v>
      </c>
      <c r="DG139" s="619">
        <v>0</v>
      </c>
      <c r="DH139" s="619">
        <v>0</v>
      </c>
      <c r="DI139" s="619">
        <v>0</v>
      </c>
      <c r="DJ139" s="619">
        <v>0</v>
      </c>
      <c r="DK139" s="619">
        <v>0</v>
      </c>
      <c r="DL139" s="619">
        <v>0</v>
      </c>
      <c r="DM139" s="619">
        <v>0</v>
      </c>
      <c r="DN139" s="619">
        <v>42279.09</v>
      </c>
      <c r="DO139" s="619">
        <v>0</v>
      </c>
      <c r="DP139" s="619">
        <v>0</v>
      </c>
      <c r="DQ139" s="619">
        <v>0</v>
      </c>
      <c r="DR139" s="619">
        <v>0</v>
      </c>
      <c r="DS139" s="619">
        <v>0</v>
      </c>
      <c r="DT139" s="619">
        <v>0</v>
      </c>
      <c r="DU139" s="619">
        <v>0</v>
      </c>
      <c r="DV139" s="619">
        <v>0</v>
      </c>
      <c r="DW139" s="619">
        <v>0</v>
      </c>
      <c r="DX139" s="619">
        <v>0</v>
      </c>
      <c r="DZ139" s="619">
        <v>0</v>
      </c>
      <c r="EA139" s="619">
        <v>0</v>
      </c>
      <c r="EB139" s="619">
        <v>0</v>
      </c>
      <c r="EC139" s="619">
        <v>0</v>
      </c>
      <c r="ED139" s="619">
        <v>0</v>
      </c>
      <c r="EE139" s="619">
        <v>0</v>
      </c>
      <c r="EF139" s="619">
        <v>0</v>
      </c>
      <c r="EG139" s="619">
        <v>1650000</v>
      </c>
      <c r="EH139" s="619">
        <v>0</v>
      </c>
      <c r="EI139" s="619">
        <v>636878.43999999994</v>
      </c>
      <c r="EJ139" s="619">
        <v>0</v>
      </c>
      <c r="EL139" s="619">
        <v>0</v>
      </c>
      <c r="EM139" s="619">
        <v>0</v>
      </c>
      <c r="EO139" s="619">
        <v>0</v>
      </c>
      <c r="EP139" s="619">
        <v>0</v>
      </c>
      <c r="EQ139" s="619">
        <v>0</v>
      </c>
      <c r="ER139" s="619">
        <v>0</v>
      </c>
      <c r="ES139" s="619">
        <v>0</v>
      </c>
      <c r="ET139" s="619">
        <v>0</v>
      </c>
      <c r="EV139" s="619">
        <v>0</v>
      </c>
      <c r="EW139" s="619">
        <v>0</v>
      </c>
      <c r="EY139" s="619">
        <v>0</v>
      </c>
      <c r="EZ139" s="619">
        <v>0</v>
      </c>
      <c r="FC139" s="619">
        <v>0</v>
      </c>
      <c r="FD139" s="619">
        <v>0</v>
      </c>
      <c r="FE139" s="619">
        <v>0</v>
      </c>
      <c r="FF139" s="619">
        <v>0</v>
      </c>
      <c r="FG139" s="619">
        <v>0</v>
      </c>
      <c r="FH139" s="619">
        <v>0</v>
      </c>
      <c r="FI139" s="619">
        <v>0</v>
      </c>
      <c r="FJ139" s="619">
        <v>0</v>
      </c>
      <c r="FK139" s="619">
        <v>0</v>
      </c>
      <c r="FM139" s="619">
        <v>0</v>
      </c>
      <c r="FN139" s="619">
        <v>0</v>
      </c>
      <c r="FO139" s="619">
        <v>0</v>
      </c>
      <c r="FP139" s="619">
        <v>0</v>
      </c>
      <c r="FQ139" s="619">
        <v>10285214.369999999</v>
      </c>
      <c r="FR139" s="619">
        <v>0</v>
      </c>
      <c r="FS139" s="619">
        <v>0</v>
      </c>
      <c r="FT139" s="619">
        <v>0</v>
      </c>
      <c r="FU139" s="619">
        <v>0</v>
      </c>
      <c r="FV139" s="619">
        <v>0</v>
      </c>
      <c r="FW139" s="619">
        <v>0</v>
      </c>
      <c r="FX139" s="619">
        <v>0</v>
      </c>
      <c r="FY139" s="619">
        <v>0</v>
      </c>
      <c r="FZ139" s="619">
        <v>0</v>
      </c>
      <c r="GA139" s="619">
        <v>0</v>
      </c>
      <c r="GB139" s="619">
        <v>0</v>
      </c>
      <c r="GC139" s="619">
        <v>0</v>
      </c>
      <c r="GD139" s="619">
        <v>0</v>
      </c>
      <c r="GE139" s="619">
        <v>0</v>
      </c>
      <c r="GF139" s="619">
        <v>280706.55</v>
      </c>
      <c r="GG139" s="619">
        <v>0</v>
      </c>
      <c r="GH139" s="619">
        <v>0</v>
      </c>
      <c r="GI139" s="619">
        <v>490314.77</v>
      </c>
      <c r="GJ139" s="619">
        <v>0</v>
      </c>
      <c r="GK139" s="619">
        <v>0</v>
      </c>
      <c r="GL139" s="619">
        <v>0</v>
      </c>
      <c r="GM139" s="619">
        <v>0</v>
      </c>
      <c r="GN139" s="619">
        <v>0</v>
      </c>
      <c r="GO139" s="619">
        <v>0</v>
      </c>
      <c r="GP139" s="619">
        <v>0</v>
      </c>
      <c r="GQ139" s="619">
        <v>321745.42</v>
      </c>
      <c r="GR139" s="619">
        <v>0</v>
      </c>
      <c r="GS139" s="619">
        <v>0</v>
      </c>
      <c r="GT139" s="619">
        <v>0</v>
      </c>
      <c r="GU139" s="619">
        <v>0</v>
      </c>
      <c r="GV139" s="619">
        <v>353474.93</v>
      </c>
      <c r="GW139" s="619">
        <v>0</v>
      </c>
      <c r="GX139" s="619">
        <v>0</v>
      </c>
      <c r="HE139" s="619">
        <v>463716.23</v>
      </c>
      <c r="HG139" s="619">
        <v>0</v>
      </c>
      <c r="HI139" s="619">
        <v>124510</v>
      </c>
      <c r="HK139" s="619">
        <v>682528.75</v>
      </c>
      <c r="HL139" s="619">
        <v>0</v>
      </c>
      <c r="HN139" s="619">
        <v>0</v>
      </c>
      <c r="HO139" s="619">
        <v>142187.97</v>
      </c>
      <c r="HQ139" s="619">
        <v>0</v>
      </c>
      <c r="HR139" s="619">
        <v>0</v>
      </c>
      <c r="HS139" s="619">
        <v>0</v>
      </c>
      <c r="HT139" s="619">
        <v>0</v>
      </c>
      <c r="HU139" s="619">
        <v>0</v>
      </c>
      <c r="HV139" s="619">
        <v>0</v>
      </c>
      <c r="HW139" s="619">
        <v>0</v>
      </c>
      <c r="HY139" s="619">
        <v>313182.03999999998</v>
      </c>
      <c r="IA139" s="619">
        <v>0</v>
      </c>
      <c r="IB139" s="619">
        <v>0</v>
      </c>
      <c r="IC139" s="619">
        <v>0</v>
      </c>
      <c r="ID139" s="619">
        <v>0</v>
      </c>
      <c r="IE139" s="619">
        <v>0</v>
      </c>
      <c r="IF139" s="619">
        <v>0</v>
      </c>
      <c r="IG139" s="619">
        <v>252174.42</v>
      </c>
      <c r="IH139" s="619">
        <v>0</v>
      </c>
      <c r="II139" s="619">
        <v>0</v>
      </c>
      <c r="IJ139" s="619">
        <v>774712.46</v>
      </c>
      <c r="IK139" s="619">
        <v>0</v>
      </c>
      <c r="IL139" s="619">
        <v>747137.1</v>
      </c>
      <c r="IN139" s="619">
        <v>0</v>
      </c>
      <c r="IO139" s="619">
        <v>0</v>
      </c>
      <c r="IP139" s="619">
        <v>525328.89</v>
      </c>
      <c r="IQ139" s="619">
        <v>0</v>
      </c>
      <c r="IR139" s="619">
        <v>67456.28</v>
      </c>
      <c r="IS139" s="619">
        <v>160814.07</v>
      </c>
      <c r="IT139" s="619">
        <v>3000000</v>
      </c>
      <c r="IV139" s="619">
        <v>0</v>
      </c>
      <c r="IW139" s="619">
        <v>0</v>
      </c>
      <c r="IX139" s="619">
        <v>0</v>
      </c>
      <c r="IY139" s="619">
        <v>0</v>
      </c>
      <c r="IZ139" s="619">
        <v>0</v>
      </c>
      <c r="JA139" s="619">
        <v>0</v>
      </c>
      <c r="JB139" s="619">
        <v>0</v>
      </c>
      <c r="JC139" s="619">
        <v>0</v>
      </c>
      <c r="JD139" s="619">
        <v>0</v>
      </c>
      <c r="JE139" s="619">
        <v>0</v>
      </c>
      <c r="JF139" s="619">
        <v>0</v>
      </c>
      <c r="JG139" s="619">
        <v>34845.97</v>
      </c>
      <c r="JJ139" s="619">
        <v>0</v>
      </c>
      <c r="JK139" s="619">
        <v>0</v>
      </c>
      <c r="JL139" s="619">
        <v>0</v>
      </c>
      <c r="JM139" s="619">
        <v>0</v>
      </c>
      <c r="JN139" s="619">
        <v>0</v>
      </c>
      <c r="JO139" s="619">
        <v>0</v>
      </c>
      <c r="JP139" s="619">
        <v>0</v>
      </c>
      <c r="JQ139" s="619">
        <v>155175.91</v>
      </c>
      <c r="JR139" s="619">
        <v>0</v>
      </c>
      <c r="JS139" s="619">
        <v>0</v>
      </c>
      <c r="JU139" s="619">
        <v>210218.48</v>
      </c>
      <c r="JW139" s="619">
        <v>0</v>
      </c>
      <c r="JY139" s="619">
        <v>0</v>
      </c>
      <c r="JZ139" s="619">
        <v>0</v>
      </c>
      <c r="KA139" s="619">
        <v>0</v>
      </c>
      <c r="KB139" s="619">
        <v>0</v>
      </c>
      <c r="KC139" s="619">
        <v>0</v>
      </c>
      <c r="KD139" s="619">
        <v>0</v>
      </c>
      <c r="KE139" s="619">
        <v>683194.58</v>
      </c>
      <c r="KF139" s="619">
        <v>0</v>
      </c>
      <c r="KG139" s="619">
        <v>0</v>
      </c>
      <c r="KH139" s="619">
        <v>0</v>
      </c>
      <c r="KI139" s="619">
        <v>0</v>
      </c>
      <c r="KJ139" s="619">
        <v>0</v>
      </c>
      <c r="KL139" s="619">
        <v>459492.08</v>
      </c>
      <c r="KM139" s="619">
        <v>0</v>
      </c>
      <c r="KN139" s="619">
        <v>0</v>
      </c>
      <c r="KO139" s="619">
        <v>0</v>
      </c>
      <c r="KP139" s="619">
        <v>0</v>
      </c>
      <c r="KR139" s="619">
        <v>0</v>
      </c>
      <c r="KS139" s="619">
        <v>0</v>
      </c>
      <c r="KT139" s="619">
        <v>0</v>
      </c>
      <c r="KU139" s="619">
        <v>0</v>
      </c>
      <c r="KV139" s="619">
        <v>0</v>
      </c>
      <c r="KW139" s="619">
        <v>0</v>
      </c>
      <c r="KX139" s="619">
        <v>0</v>
      </c>
      <c r="KY139" s="619">
        <v>0</v>
      </c>
      <c r="LA139" s="619">
        <v>0</v>
      </c>
      <c r="LB139" s="619">
        <v>0</v>
      </c>
      <c r="LD139" s="619">
        <v>0</v>
      </c>
      <c r="LE139" s="619">
        <v>0</v>
      </c>
      <c r="LF139" s="619">
        <v>0</v>
      </c>
      <c r="LG139" s="619">
        <v>634290.79</v>
      </c>
      <c r="LI139" s="619">
        <v>0</v>
      </c>
      <c r="LJ139" s="619">
        <v>0</v>
      </c>
      <c r="LL139" s="619">
        <v>73094.77</v>
      </c>
      <c r="LM139" s="619">
        <v>0</v>
      </c>
      <c r="LO139" s="619">
        <v>-957686.38</v>
      </c>
      <c r="LP139" s="619">
        <v>-262973.28000000003</v>
      </c>
      <c r="LQ139" s="619">
        <v>0</v>
      </c>
      <c r="LR139" s="619">
        <v>0</v>
      </c>
      <c r="LS139" s="619">
        <v>0</v>
      </c>
      <c r="LT139" s="619">
        <v>0</v>
      </c>
      <c r="LU139" s="619">
        <v>0</v>
      </c>
      <c r="LV139" s="619">
        <v>1170482.6000000001</v>
      </c>
      <c r="LX139" s="619">
        <v>0</v>
      </c>
      <c r="LY139" s="619">
        <v>0</v>
      </c>
      <c r="LZ139" s="619">
        <v>0</v>
      </c>
      <c r="MC139" s="619">
        <v>0</v>
      </c>
      <c r="MD139" s="619">
        <v>0</v>
      </c>
      <c r="ME139" s="619">
        <v>0</v>
      </c>
      <c r="MH139" s="619">
        <v>7270505.9199999999</v>
      </c>
      <c r="MI139" s="619">
        <v>0</v>
      </c>
      <c r="MJ139" s="619">
        <v>0</v>
      </c>
      <c r="MM139" s="619">
        <v>0</v>
      </c>
      <c r="MN139" s="619">
        <v>0</v>
      </c>
      <c r="MO139" s="619">
        <v>0</v>
      </c>
      <c r="MP139" s="619">
        <v>0</v>
      </c>
      <c r="MQ139" s="619">
        <v>0</v>
      </c>
      <c r="MR139" s="619">
        <v>210846.73</v>
      </c>
      <c r="MS139" s="619">
        <v>0</v>
      </c>
      <c r="MT139" s="619">
        <v>0</v>
      </c>
      <c r="MV139" s="619">
        <v>0</v>
      </c>
      <c r="MW139" s="619">
        <v>0</v>
      </c>
      <c r="MX139" s="619">
        <v>0</v>
      </c>
      <c r="MY139" s="619">
        <v>109030.86</v>
      </c>
      <c r="NB139" s="619">
        <v>4075047.02</v>
      </c>
      <c r="NC139" s="619">
        <v>0</v>
      </c>
      <c r="ND139" s="619">
        <v>0</v>
      </c>
      <c r="NE139" s="619">
        <v>0</v>
      </c>
      <c r="NF139" s="619">
        <v>122547.93</v>
      </c>
      <c r="NH139" s="619">
        <v>0</v>
      </c>
      <c r="NI139" s="619">
        <v>0</v>
      </c>
      <c r="NJ139" s="619">
        <v>0</v>
      </c>
      <c r="NL139" s="619">
        <v>0</v>
      </c>
      <c r="NN139" s="619">
        <v>0</v>
      </c>
      <c r="NO139" s="619">
        <v>0</v>
      </c>
      <c r="NP139" s="619">
        <v>0</v>
      </c>
      <c r="NR139" s="619">
        <v>0</v>
      </c>
      <c r="NS139" s="619">
        <v>0</v>
      </c>
      <c r="NT139" s="619">
        <v>0</v>
      </c>
      <c r="NU139" s="619">
        <v>0</v>
      </c>
      <c r="NW139" s="619">
        <v>0</v>
      </c>
      <c r="NX139" s="619">
        <v>0</v>
      </c>
      <c r="OA139" s="619">
        <v>0</v>
      </c>
      <c r="OB139" s="619">
        <v>0</v>
      </c>
      <c r="OC139" s="619">
        <v>0</v>
      </c>
      <c r="OD139" s="619">
        <v>0</v>
      </c>
      <c r="OE139" s="619">
        <v>4346000.43</v>
      </c>
      <c r="OG139" s="619">
        <v>0</v>
      </c>
      <c r="OH139" s="619">
        <v>0</v>
      </c>
      <c r="OI139" s="619">
        <v>0</v>
      </c>
      <c r="OJ139" s="619">
        <v>0</v>
      </c>
      <c r="OK139" s="619">
        <v>0</v>
      </c>
      <c r="OL139" s="619">
        <v>0</v>
      </c>
      <c r="ON139" s="619">
        <v>0</v>
      </c>
      <c r="OO139" s="619">
        <v>0</v>
      </c>
      <c r="OP139" s="619">
        <v>3557277.9</v>
      </c>
      <c r="OQ139" s="619">
        <v>46045.25</v>
      </c>
      <c r="OS139" s="619">
        <v>0</v>
      </c>
      <c r="OT139" s="619">
        <v>0</v>
      </c>
      <c r="OU139" s="619">
        <v>0</v>
      </c>
      <c r="OV139" s="619">
        <v>1060036.8799999999</v>
      </c>
      <c r="OW139" s="619">
        <v>0</v>
      </c>
      <c r="OX139" s="619">
        <v>0</v>
      </c>
      <c r="OY139" s="619">
        <v>1201187.94</v>
      </c>
      <c r="OZ139" s="619">
        <v>0</v>
      </c>
      <c r="PA139" s="619">
        <v>0</v>
      </c>
      <c r="PB139" s="619">
        <v>20055.849999999999</v>
      </c>
      <c r="PC139" s="619">
        <v>0</v>
      </c>
      <c r="PE139" s="619">
        <v>0</v>
      </c>
      <c r="PF139" s="619">
        <v>0</v>
      </c>
      <c r="PG139" s="619">
        <v>0</v>
      </c>
      <c r="PH139" s="619">
        <v>0</v>
      </c>
      <c r="PI139" s="619">
        <v>225228.09</v>
      </c>
      <c r="PJ139" s="619">
        <v>0</v>
      </c>
      <c r="PN139" s="619">
        <v>0</v>
      </c>
      <c r="PO139" s="619">
        <v>249824.07</v>
      </c>
      <c r="PQ139" s="619">
        <v>0</v>
      </c>
      <c r="PR139" s="619">
        <v>0</v>
      </c>
      <c r="PS139" s="619">
        <v>0</v>
      </c>
      <c r="PT139" s="619">
        <v>0</v>
      </c>
      <c r="PU139" s="619">
        <v>0</v>
      </c>
      <c r="PV139" s="619">
        <v>-48552.02</v>
      </c>
      <c r="PW139" s="619">
        <v>0</v>
      </c>
      <c r="PX139" s="619">
        <v>0</v>
      </c>
      <c r="PY139" s="619">
        <v>1193453.5900000001</v>
      </c>
      <c r="PZ139" s="619">
        <v>0</v>
      </c>
      <c r="QA139" s="619">
        <v>0</v>
      </c>
      <c r="QB139" s="619">
        <v>0</v>
      </c>
      <c r="QC139" s="619">
        <v>0</v>
      </c>
      <c r="QE139" s="619">
        <v>0</v>
      </c>
      <c r="QF139" s="619">
        <v>0</v>
      </c>
      <c r="QH139" s="619">
        <v>0</v>
      </c>
      <c r="QI139" s="619">
        <v>0</v>
      </c>
      <c r="QJ139" s="619">
        <v>0</v>
      </c>
      <c r="QK139" s="619">
        <v>0</v>
      </c>
      <c r="QL139" s="619">
        <v>0</v>
      </c>
      <c r="QM139" s="619">
        <v>0</v>
      </c>
      <c r="QN139" s="619">
        <v>0</v>
      </c>
      <c r="QO139" s="619">
        <v>0</v>
      </c>
      <c r="QP139" s="619">
        <v>0</v>
      </c>
      <c r="QQ139" s="619">
        <v>52055.28</v>
      </c>
      <c r="QR139" s="619">
        <v>0</v>
      </c>
      <c r="QS139" s="619">
        <v>0</v>
      </c>
      <c r="QT139" s="619">
        <v>-30054.15</v>
      </c>
      <c r="QV139" s="619">
        <v>0</v>
      </c>
      <c r="QW139" s="619">
        <v>0</v>
      </c>
      <c r="QX139" s="619">
        <v>0</v>
      </c>
      <c r="QY139" s="619">
        <v>0</v>
      </c>
      <c r="QZ139" s="619">
        <v>0</v>
      </c>
      <c r="RA139" s="619">
        <v>0</v>
      </c>
      <c r="RB139" s="619">
        <v>0</v>
      </c>
      <c r="RC139" s="619">
        <v>0</v>
      </c>
      <c r="RE139" s="619">
        <v>0</v>
      </c>
      <c r="RF139" s="619">
        <v>0</v>
      </c>
      <c r="RG139" s="619">
        <v>0</v>
      </c>
      <c r="RI139" s="619">
        <v>0</v>
      </c>
      <c r="RJ139" s="619">
        <v>0</v>
      </c>
      <c r="RK139" s="619">
        <v>0</v>
      </c>
      <c r="RL139" s="619">
        <v>0</v>
      </c>
      <c r="RM139" s="619">
        <v>0</v>
      </c>
      <c r="RO139" s="619">
        <v>0</v>
      </c>
      <c r="RP139" s="619">
        <v>0</v>
      </c>
      <c r="RQ139" s="619">
        <v>0</v>
      </c>
      <c r="RR139" s="619">
        <v>0</v>
      </c>
      <c r="RS139" s="619">
        <v>0</v>
      </c>
      <c r="RT139" s="619">
        <v>113865.29</v>
      </c>
      <c r="RV139" s="619">
        <v>0</v>
      </c>
      <c r="RW139" s="619">
        <v>0</v>
      </c>
      <c r="RX139" s="619">
        <v>0</v>
      </c>
      <c r="RY139" s="619">
        <v>0</v>
      </c>
      <c r="RZ139" s="619">
        <v>0</v>
      </c>
      <c r="SA139" s="619">
        <v>0</v>
      </c>
      <c r="SB139" s="619">
        <v>6929850.8099999996</v>
      </c>
      <c r="SD139" s="619">
        <v>400000</v>
      </c>
      <c r="SE139" s="619">
        <v>0</v>
      </c>
      <c r="SG139" s="619">
        <v>0</v>
      </c>
      <c r="SH139" s="619">
        <v>0</v>
      </c>
      <c r="SI139" s="619">
        <v>0</v>
      </c>
      <c r="SJ139" s="619">
        <v>300000</v>
      </c>
      <c r="SK139" s="619">
        <v>0</v>
      </c>
      <c r="SL139" s="619">
        <v>0</v>
      </c>
      <c r="SN139" s="619">
        <v>0</v>
      </c>
      <c r="SO139" s="619">
        <v>0</v>
      </c>
      <c r="SP139" s="619">
        <v>0</v>
      </c>
      <c r="SQ139" s="619">
        <v>0</v>
      </c>
      <c r="SR139" s="619">
        <v>0</v>
      </c>
      <c r="SS139" s="619">
        <v>0</v>
      </c>
      <c r="ST139" s="619">
        <v>0</v>
      </c>
      <c r="SU139" s="619">
        <v>0</v>
      </c>
      <c r="SV139" s="619">
        <v>0</v>
      </c>
      <c r="SW139" s="619">
        <v>0</v>
      </c>
      <c r="SX139" s="619">
        <v>330950.7</v>
      </c>
      <c r="SY139" s="619">
        <v>0</v>
      </c>
      <c r="SZ139" s="619">
        <v>0</v>
      </c>
      <c r="TA139" s="619">
        <v>0</v>
      </c>
      <c r="TB139" s="619">
        <v>0</v>
      </c>
      <c r="TC139" s="619">
        <v>0</v>
      </c>
      <c r="TD139" s="619">
        <v>0</v>
      </c>
      <c r="TE139" s="619">
        <v>0</v>
      </c>
      <c r="TF139" s="619">
        <v>0</v>
      </c>
      <c r="TG139" s="619">
        <v>0</v>
      </c>
      <c r="TH139" s="619">
        <v>0</v>
      </c>
      <c r="TI139" s="619">
        <v>0</v>
      </c>
      <c r="TJ139" s="619">
        <v>0</v>
      </c>
      <c r="TL139" s="619">
        <v>0</v>
      </c>
      <c r="TM139" s="619">
        <v>0</v>
      </c>
      <c r="TN139" s="619">
        <v>0</v>
      </c>
      <c r="TO139" s="619">
        <v>0</v>
      </c>
      <c r="TP139" s="619">
        <v>0</v>
      </c>
      <c r="TQ139" s="619">
        <v>0</v>
      </c>
      <c r="TR139" s="619">
        <v>273829.78000000003</v>
      </c>
      <c r="TS139" s="619">
        <v>0</v>
      </c>
      <c r="TT139" s="619">
        <v>0</v>
      </c>
      <c r="TU139" s="619">
        <v>0</v>
      </c>
      <c r="TV139" s="619">
        <v>0</v>
      </c>
      <c r="TW139" s="619">
        <v>0</v>
      </c>
      <c r="TX139" s="619">
        <v>0</v>
      </c>
      <c r="TY139" s="619">
        <v>0</v>
      </c>
      <c r="TZ139" s="619">
        <v>34923</v>
      </c>
      <c r="UA139" s="619">
        <v>0</v>
      </c>
      <c r="UB139" s="619">
        <v>477595.75</v>
      </c>
      <c r="UC139" s="619">
        <v>692284.71</v>
      </c>
      <c r="UD139" s="619">
        <v>0</v>
      </c>
      <c r="UE139" s="619">
        <v>0</v>
      </c>
      <c r="UF139" s="619">
        <v>0</v>
      </c>
      <c r="UG139" s="619">
        <v>0</v>
      </c>
      <c r="UH139" s="619">
        <v>0</v>
      </c>
      <c r="UI139" s="619">
        <v>0</v>
      </c>
      <c r="UJ139" s="619">
        <v>0</v>
      </c>
      <c r="UK139" s="619">
        <v>0</v>
      </c>
      <c r="UL139" s="619">
        <v>0</v>
      </c>
      <c r="UM139" s="619">
        <v>0</v>
      </c>
      <c r="UN139" s="619">
        <v>0</v>
      </c>
      <c r="UO139" s="619">
        <v>0</v>
      </c>
      <c r="UP139" s="619">
        <v>0</v>
      </c>
      <c r="UQ139" s="619">
        <v>692820.38</v>
      </c>
      <c r="UR139" s="619">
        <v>0</v>
      </c>
      <c r="US139" s="619">
        <v>0</v>
      </c>
      <c r="UT139" s="619">
        <v>3620863.16</v>
      </c>
      <c r="UV139" s="619">
        <v>181954.45</v>
      </c>
      <c r="UW139" s="619">
        <v>1903995.72</v>
      </c>
      <c r="UX139" s="619">
        <v>382491.03</v>
      </c>
      <c r="UZ139" s="619">
        <v>866342.98</v>
      </c>
      <c r="VA139" s="619">
        <v>0</v>
      </c>
      <c r="VB139" s="619">
        <v>892990.51</v>
      </c>
      <c r="VD139" s="619">
        <v>2009011.77</v>
      </c>
      <c r="VE139" s="619">
        <v>1545000.65</v>
      </c>
      <c r="VF139" s="619">
        <v>199656.71</v>
      </c>
      <c r="VG139" s="619">
        <v>591390.21</v>
      </c>
      <c r="VH139" s="619">
        <v>188151.06</v>
      </c>
      <c r="VI139" s="619">
        <v>1736610.35</v>
      </c>
      <c r="VK139" s="619">
        <v>777451.62</v>
      </c>
      <c r="VL139" s="619">
        <v>5824.69</v>
      </c>
      <c r="VN139" s="619">
        <v>0</v>
      </c>
      <c r="VO139" s="619">
        <v>0</v>
      </c>
      <c r="VP139" s="619">
        <v>0</v>
      </c>
      <c r="VQ139" s="619">
        <v>0</v>
      </c>
      <c r="VR139" s="619">
        <v>0</v>
      </c>
      <c r="VS139" s="619">
        <v>0</v>
      </c>
      <c r="VT139" s="619">
        <v>0</v>
      </c>
      <c r="VU139" s="619">
        <v>0</v>
      </c>
      <c r="VV139" s="619">
        <v>0</v>
      </c>
      <c r="VW139" s="619">
        <v>0</v>
      </c>
      <c r="VX139" s="619">
        <v>0</v>
      </c>
      <c r="VY139" s="619">
        <v>0</v>
      </c>
      <c r="VZ139" s="619">
        <v>0</v>
      </c>
      <c r="WA139" s="619">
        <v>0</v>
      </c>
      <c r="WC139" s="619">
        <v>0</v>
      </c>
      <c r="WD139" s="619">
        <v>0</v>
      </c>
      <c r="WE139" s="619">
        <v>0</v>
      </c>
      <c r="WG139" s="619">
        <v>0</v>
      </c>
      <c r="WH139" s="619">
        <v>0</v>
      </c>
      <c r="WI139" s="619">
        <v>0</v>
      </c>
      <c r="WJ139" s="619">
        <v>0</v>
      </c>
      <c r="WK139" s="619">
        <v>0</v>
      </c>
      <c r="WL139" s="619">
        <v>0</v>
      </c>
      <c r="WM139" s="619">
        <v>0</v>
      </c>
      <c r="WN139" s="619">
        <v>0</v>
      </c>
      <c r="WO139" s="619">
        <v>0</v>
      </c>
      <c r="WP139" s="619">
        <v>0</v>
      </c>
      <c r="WR139" s="619">
        <v>0</v>
      </c>
      <c r="WS139" s="619">
        <v>0</v>
      </c>
      <c r="WT139" s="619">
        <v>0</v>
      </c>
      <c r="WY139" s="619">
        <v>0</v>
      </c>
      <c r="WZ139" s="619">
        <v>0</v>
      </c>
      <c r="XA139" s="619">
        <v>0</v>
      </c>
      <c r="XB139" s="619">
        <v>0</v>
      </c>
      <c r="XC139" s="619">
        <v>0</v>
      </c>
      <c r="XD139" s="619">
        <v>116422.45</v>
      </c>
      <c r="XE139" s="619">
        <v>-1E-3</v>
      </c>
      <c r="XF139" s="619">
        <v>0</v>
      </c>
      <c r="XH139" s="619">
        <v>0</v>
      </c>
      <c r="XJ139" s="619">
        <v>0</v>
      </c>
      <c r="XK139" s="619">
        <v>0</v>
      </c>
      <c r="XL139" s="619">
        <v>0</v>
      </c>
      <c r="XN139" s="619">
        <v>0</v>
      </c>
      <c r="XP139" s="619">
        <v>0</v>
      </c>
      <c r="XR139" s="619">
        <v>0</v>
      </c>
      <c r="XS139" s="619">
        <v>0</v>
      </c>
      <c r="XT139" s="619">
        <v>0</v>
      </c>
      <c r="XW139" s="619">
        <v>0</v>
      </c>
      <c r="XY139" s="619">
        <v>0</v>
      </c>
      <c r="XZ139" s="619">
        <v>0</v>
      </c>
      <c r="YA139" s="619">
        <v>0</v>
      </c>
      <c r="YB139" s="619">
        <v>0</v>
      </c>
      <c r="YC139" s="619">
        <v>0</v>
      </c>
      <c r="YD139" s="619">
        <v>0</v>
      </c>
      <c r="YE139" s="619">
        <v>0</v>
      </c>
      <c r="YF139" s="619">
        <v>0</v>
      </c>
      <c r="YG139" s="619">
        <v>0</v>
      </c>
      <c r="YH139" s="619">
        <v>0</v>
      </c>
      <c r="YI139" s="619">
        <v>0</v>
      </c>
      <c r="YJ139" s="619">
        <v>0</v>
      </c>
      <c r="YK139" s="619">
        <v>0</v>
      </c>
      <c r="YL139" s="619">
        <v>0</v>
      </c>
      <c r="YM139" s="619">
        <v>0</v>
      </c>
      <c r="YN139" s="619">
        <v>0</v>
      </c>
      <c r="YO139" s="619">
        <v>0</v>
      </c>
      <c r="YP139" s="619">
        <v>0</v>
      </c>
      <c r="YQ139" s="619">
        <v>0</v>
      </c>
      <c r="YR139" s="619">
        <v>0</v>
      </c>
      <c r="YS139" s="619">
        <v>0</v>
      </c>
      <c r="YT139" s="619">
        <v>0</v>
      </c>
      <c r="YU139" s="619">
        <v>0</v>
      </c>
      <c r="YV139" s="619">
        <v>0</v>
      </c>
      <c r="YW139" s="619">
        <v>0</v>
      </c>
      <c r="YX139" s="619">
        <v>0</v>
      </c>
      <c r="YY139" s="619">
        <v>0</v>
      </c>
      <c r="YZ139" s="619">
        <v>0</v>
      </c>
      <c r="ZA139" s="619">
        <v>-277707.56</v>
      </c>
      <c r="ZB139" s="619">
        <v>0</v>
      </c>
      <c r="ZC139" s="619">
        <v>273095.83</v>
      </c>
      <c r="ZD139" s="619">
        <v>105072.73</v>
      </c>
      <c r="ZE139" s="619">
        <v>458537.65</v>
      </c>
      <c r="ZF139" s="619">
        <v>0</v>
      </c>
      <c r="ZG139" s="619">
        <v>0</v>
      </c>
      <c r="ZH139" s="619">
        <v>0</v>
      </c>
      <c r="ZI139" s="619">
        <v>0</v>
      </c>
      <c r="ZJ139" s="619">
        <v>0</v>
      </c>
      <c r="ZK139" s="619">
        <v>0</v>
      </c>
      <c r="ZM139" s="619">
        <v>125245.13</v>
      </c>
      <c r="ZN139" s="619">
        <v>980081.6</v>
      </c>
      <c r="ZO139" s="619">
        <v>2187480.7000000002</v>
      </c>
      <c r="ZQ139" s="619">
        <v>2151038.34</v>
      </c>
      <c r="ZR139" s="619">
        <v>0</v>
      </c>
      <c r="ZS139" s="619">
        <v>8919204.4499999993</v>
      </c>
      <c r="ZU139" s="619">
        <v>1454433.46</v>
      </c>
      <c r="ZV139" s="619">
        <v>2973676.35</v>
      </c>
      <c r="ZW139" s="619">
        <v>182222.95</v>
      </c>
      <c r="ZX139" s="619">
        <v>0</v>
      </c>
      <c r="ZZ139" s="619">
        <v>2439862.5</v>
      </c>
      <c r="AAA139" s="619">
        <v>3658399.43</v>
      </c>
      <c r="AAB139" s="619">
        <v>2391780.6</v>
      </c>
      <c r="AAC139" s="619">
        <v>15962.19</v>
      </c>
      <c r="AAD139" s="619">
        <v>478325.66</v>
      </c>
      <c r="AAE139" s="619">
        <v>3724075.61</v>
      </c>
      <c r="AAF139" s="619">
        <v>1504745.8</v>
      </c>
      <c r="AAG139" s="619">
        <v>0</v>
      </c>
      <c r="AAH139" s="619">
        <v>0</v>
      </c>
      <c r="AAI139" s="619">
        <v>0</v>
      </c>
      <c r="AAJ139" s="619">
        <v>0</v>
      </c>
      <c r="AAK139" s="619">
        <v>0</v>
      </c>
      <c r="AAL139" s="619">
        <v>0</v>
      </c>
      <c r="AAM139" s="619">
        <v>0</v>
      </c>
      <c r="AAN139" s="619">
        <v>0</v>
      </c>
      <c r="AAO139" s="619">
        <v>0</v>
      </c>
      <c r="AAQ139" s="619">
        <v>0</v>
      </c>
      <c r="AAR139" s="619">
        <v>0</v>
      </c>
      <c r="AAS139" s="619">
        <v>0</v>
      </c>
      <c r="AAT139" s="619">
        <v>0</v>
      </c>
      <c r="AAU139" s="619">
        <v>0</v>
      </c>
      <c r="AAV139" s="619">
        <v>0</v>
      </c>
      <c r="AAW139" s="619">
        <v>0</v>
      </c>
      <c r="AAX139" s="619">
        <v>0</v>
      </c>
      <c r="AAY139" s="619">
        <v>0</v>
      </c>
      <c r="ABA139" s="619">
        <v>0</v>
      </c>
      <c r="ABB139" s="619">
        <v>169373.64</v>
      </c>
      <c r="ABC139" s="619">
        <v>0</v>
      </c>
      <c r="ABD139" s="619">
        <v>0</v>
      </c>
      <c r="ABE139" s="619">
        <v>0</v>
      </c>
      <c r="ABF139" s="619">
        <v>0</v>
      </c>
      <c r="ABG139" s="619">
        <v>0</v>
      </c>
      <c r="ABH139" s="619">
        <v>0</v>
      </c>
      <c r="ABI139" s="619">
        <v>0</v>
      </c>
      <c r="ABJ139" s="619">
        <v>0</v>
      </c>
      <c r="ABK139" s="619">
        <v>0</v>
      </c>
      <c r="ABL139" s="619">
        <v>0</v>
      </c>
      <c r="ABM139" s="619">
        <v>0</v>
      </c>
      <c r="ABN139" s="619">
        <v>0</v>
      </c>
      <c r="ABO139" s="619">
        <v>0</v>
      </c>
      <c r="ABQ139" s="619">
        <v>0</v>
      </c>
      <c r="ABR139" s="619">
        <v>126779.81</v>
      </c>
      <c r="ABS139" s="619">
        <v>0</v>
      </c>
      <c r="ABV139" s="619">
        <v>0</v>
      </c>
      <c r="ABW139" s="619">
        <v>0</v>
      </c>
      <c r="ABY139" s="619">
        <v>0</v>
      </c>
      <c r="ACA139" s="619">
        <v>0</v>
      </c>
      <c r="ACC139" s="619">
        <v>0</v>
      </c>
      <c r="ACD139" s="619">
        <v>1715471.28</v>
      </c>
      <c r="ACF139" s="619">
        <v>0</v>
      </c>
      <c r="ACG139" s="619">
        <v>0</v>
      </c>
      <c r="ACH139" s="619">
        <v>0</v>
      </c>
      <c r="ACI139" s="619">
        <v>0</v>
      </c>
      <c r="ACJ139" s="619">
        <v>2311216.4700000002</v>
      </c>
      <c r="ACK139" s="619">
        <v>-13939.52</v>
      </c>
      <c r="ACL139" s="619">
        <v>0</v>
      </c>
      <c r="ACM139" s="619">
        <v>0</v>
      </c>
      <c r="ACN139" s="619">
        <v>0</v>
      </c>
      <c r="ACO139" s="619">
        <v>0</v>
      </c>
      <c r="ACS139" s="619">
        <v>162968.1</v>
      </c>
      <c r="ACU139" s="619">
        <v>0</v>
      </c>
      <c r="ACV139" s="619">
        <v>0</v>
      </c>
      <c r="ACX139" s="619">
        <v>0</v>
      </c>
      <c r="ACY139" s="619">
        <v>0</v>
      </c>
      <c r="ACZ139" s="619">
        <v>0</v>
      </c>
      <c r="ADA139" s="619">
        <v>0</v>
      </c>
      <c r="ADB139" s="619">
        <v>0</v>
      </c>
      <c r="ADD139" s="619">
        <v>0</v>
      </c>
      <c r="ADF139" s="619">
        <v>0</v>
      </c>
      <c r="ADH139" s="619">
        <v>0</v>
      </c>
      <c r="ADI139" s="619">
        <v>0</v>
      </c>
      <c r="ADJ139" s="619">
        <v>192123.92</v>
      </c>
      <c r="ADK139" s="619">
        <v>304091.40999999997</v>
      </c>
      <c r="ADL139" s="619">
        <v>38752.1</v>
      </c>
      <c r="ADM139" s="619">
        <v>0</v>
      </c>
      <c r="ADN139" s="619">
        <v>0</v>
      </c>
      <c r="ADO139" s="619">
        <v>0</v>
      </c>
      <c r="ADP139" s="619">
        <v>0</v>
      </c>
      <c r="ADQ139" s="619">
        <v>0</v>
      </c>
      <c r="ADT139" s="619">
        <v>-22663.4</v>
      </c>
      <c r="ADU139" s="619">
        <v>0</v>
      </c>
      <c r="ADV139" s="619">
        <v>254422.6</v>
      </c>
      <c r="ADX139" s="619">
        <v>0</v>
      </c>
      <c r="AEA139" s="619">
        <v>92908.11</v>
      </c>
      <c r="AEB139" s="619">
        <v>0</v>
      </c>
      <c r="AEC139" s="619">
        <v>0</v>
      </c>
      <c r="AED139" s="619">
        <v>2773260.25</v>
      </c>
      <c r="AEE139" s="619">
        <v>0</v>
      </c>
      <c r="AEF139" s="619">
        <v>0</v>
      </c>
      <c r="AEG139" s="619">
        <v>0</v>
      </c>
      <c r="AEH139" s="619">
        <v>109431.18</v>
      </c>
      <c r="AEI139" s="619">
        <v>65673.06</v>
      </c>
      <c r="AEK139" s="619">
        <v>243720.18</v>
      </c>
      <c r="AEN139" s="619">
        <v>0</v>
      </c>
      <c r="AEO139" s="619">
        <v>1511334.24</v>
      </c>
      <c r="AEP139" s="619">
        <v>0</v>
      </c>
      <c r="AES139" s="619">
        <v>0</v>
      </c>
      <c r="AET139" s="619">
        <v>0</v>
      </c>
      <c r="AEU139" s="619">
        <v>0</v>
      </c>
      <c r="AEV139" s="619">
        <v>0</v>
      </c>
      <c r="AEW139" s="619">
        <v>0</v>
      </c>
      <c r="AEX139" s="619">
        <v>0</v>
      </c>
      <c r="AEY139" s="619">
        <v>0</v>
      </c>
      <c r="AEZ139" s="619">
        <v>0</v>
      </c>
      <c r="AFB139" s="619">
        <v>0</v>
      </c>
      <c r="AFC139" s="619">
        <v>0</v>
      </c>
      <c r="AFD139" s="619">
        <v>226706.59</v>
      </c>
      <c r="AFE139" s="619">
        <v>0</v>
      </c>
      <c r="AFG139" s="619">
        <v>0</v>
      </c>
      <c r="AFH139" s="619">
        <v>247856.3</v>
      </c>
      <c r="AFI139" s="619">
        <v>0</v>
      </c>
      <c r="AFJ139" s="619">
        <v>0</v>
      </c>
      <c r="AFK139" s="619">
        <v>0</v>
      </c>
      <c r="AFL139" s="619">
        <v>5541660.2000000002</v>
      </c>
      <c r="AFM139" s="619">
        <v>0</v>
      </c>
      <c r="AFN139" s="619">
        <v>0</v>
      </c>
      <c r="AFO139" s="619">
        <v>0</v>
      </c>
      <c r="AFP139" s="619">
        <v>0</v>
      </c>
      <c r="AFQ139" s="619">
        <v>153078.62</v>
      </c>
      <c r="AFR139" s="619">
        <v>411581.85</v>
      </c>
      <c r="AFS139" s="619">
        <v>0</v>
      </c>
      <c r="AFT139" s="619">
        <v>0</v>
      </c>
      <c r="AFU139" s="619">
        <v>270</v>
      </c>
      <c r="AFV139" s="619">
        <v>0</v>
      </c>
      <c r="AFW139" s="619">
        <v>0</v>
      </c>
      <c r="AFX139" s="619">
        <v>0</v>
      </c>
      <c r="AFY139" s="619">
        <v>0</v>
      </c>
      <c r="AFZ139" s="619">
        <v>0</v>
      </c>
      <c r="AGA139" s="619">
        <v>0</v>
      </c>
      <c r="AGC139" s="619">
        <v>0</v>
      </c>
      <c r="AGD139" s="619">
        <v>0</v>
      </c>
      <c r="AGF139" s="619">
        <v>0</v>
      </c>
      <c r="AGG139" s="619">
        <v>0</v>
      </c>
      <c r="AGH139" s="619">
        <v>0</v>
      </c>
      <c r="AGI139" s="619">
        <v>0</v>
      </c>
      <c r="AGJ139" s="619">
        <v>1478268.1</v>
      </c>
      <c r="AGK139" s="619">
        <v>0</v>
      </c>
      <c r="AGL139" s="619">
        <v>202270.39</v>
      </c>
      <c r="AGM139" s="619">
        <v>0</v>
      </c>
      <c r="AGN139" s="619">
        <v>0</v>
      </c>
      <c r="AGO139" s="619">
        <v>0</v>
      </c>
      <c r="AGP139" s="619">
        <v>0</v>
      </c>
      <c r="AGQ139" s="619">
        <v>0</v>
      </c>
      <c r="AGR139" s="619">
        <v>0</v>
      </c>
      <c r="AGS139" s="619">
        <v>0</v>
      </c>
      <c r="AGT139" s="619">
        <v>0</v>
      </c>
      <c r="AGU139" s="619">
        <v>0</v>
      </c>
      <c r="AGV139" s="619">
        <v>173894.42</v>
      </c>
      <c r="AGW139" s="619">
        <v>270761.53000000003</v>
      </c>
      <c r="AGX139" s="619">
        <v>819621.05</v>
      </c>
      <c r="AGY139" s="619">
        <v>0</v>
      </c>
      <c r="AGZ139" s="619">
        <v>0</v>
      </c>
      <c r="AHA139" s="619">
        <v>0</v>
      </c>
      <c r="AHB139" s="619">
        <v>0</v>
      </c>
      <c r="AHC139" s="619">
        <v>0</v>
      </c>
      <c r="AHD139" s="619">
        <v>0</v>
      </c>
      <c r="AHE139" s="619">
        <v>0</v>
      </c>
      <c r="AHF139" s="619">
        <v>0</v>
      </c>
      <c r="AHG139" s="619">
        <v>105426.79</v>
      </c>
      <c r="AHH139" s="619">
        <v>0</v>
      </c>
      <c r="AHI139" s="619">
        <v>263033.40999999997</v>
      </c>
      <c r="AHJ139" s="619">
        <v>0</v>
      </c>
      <c r="AHL139" s="619">
        <v>0</v>
      </c>
      <c r="AHM139" s="619">
        <v>0</v>
      </c>
      <c r="AHN139" s="619">
        <v>621288.71</v>
      </c>
      <c r="AHO139" s="619">
        <v>698200.81</v>
      </c>
      <c r="AHP139" s="619">
        <v>0</v>
      </c>
      <c r="AHQ139" s="613">
        <v>72404.149999999994</v>
      </c>
      <c r="AHR139" s="613">
        <v>0</v>
      </c>
      <c r="AHS139" s="613">
        <v>131531.04999999999</v>
      </c>
      <c r="AHT139" s="619">
        <f t="shared" si="81"/>
        <v>128893020.59899998</v>
      </c>
      <c r="AHV139" s="627" t="s">
        <v>6276</v>
      </c>
      <c r="AHW139" s="627" t="s">
        <v>6211</v>
      </c>
      <c r="AHX139" s="627" t="s">
        <v>6212</v>
      </c>
    </row>
    <row r="140" spans="1:908" x14ac:dyDescent="0.8">
      <c r="A140" s="613" t="str">
        <f t="shared" si="80"/>
        <v>UC</v>
      </c>
      <c r="B140" s="618" t="s">
        <v>6207</v>
      </c>
      <c r="C140" s="619" t="s">
        <v>6208</v>
      </c>
      <c r="E140" s="619">
        <v>0</v>
      </c>
      <c r="F140" s="619">
        <v>0</v>
      </c>
      <c r="L140" s="619">
        <v>0</v>
      </c>
      <c r="N140" s="619">
        <v>0</v>
      </c>
      <c r="O140" s="619">
        <v>0</v>
      </c>
      <c r="X140" s="619">
        <v>354665</v>
      </c>
      <c r="Y140" s="619">
        <v>0</v>
      </c>
      <c r="AA140" s="619">
        <v>0</v>
      </c>
      <c r="AC140" s="619">
        <v>0</v>
      </c>
      <c r="AD140" s="619">
        <v>0</v>
      </c>
      <c r="AE140" s="619">
        <v>0</v>
      </c>
      <c r="AF140" s="619">
        <v>0</v>
      </c>
      <c r="AG140" s="619">
        <v>0</v>
      </c>
      <c r="AH140" s="619">
        <v>0</v>
      </c>
      <c r="AI140" s="619">
        <v>0</v>
      </c>
      <c r="AJ140" s="619">
        <v>0</v>
      </c>
      <c r="AK140" s="619">
        <v>0</v>
      </c>
      <c r="AL140" s="619">
        <v>0</v>
      </c>
      <c r="AM140" s="619">
        <v>0</v>
      </c>
      <c r="AN140" s="619">
        <v>0</v>
      </c>
      <c r="AO140" s="619">
        <v>0</v>
      </c>
      <c r="AP140" s="619">
        <v>360000</v>
      </c>
      <c r="AQ140" s="619">
        <v>0</v>
      </c>
      <c r="AR140" s="619">
        <v>671018.15</v>
      </c>
      <c r="AU140" s="619">
        <v>0</v>
      </c>
      <c r="BC140" s="619">
        <v>0</v>
      </c>
      <c r="BE140" s="619">
        <v>0</v>
      </c>
      <c r="BF140" s="619">
        <v>0</v>
      </c>
      <c r="BH140" s="619">
        <v>0</v>
      </c>
      <c r="BI140" s="619">
        <v>0</v>
      </c>
      <c r="BM140" s="619">
        <v>0</v>
      </c>
      <c r="BQ140" s="619">
        <v>0</v>
      </c>
      <c r="BR140" s="619">
        <v>0</v>
      </c>
      <c r="BS140" s="619">
        <v>0</v>
      </c>
      <c r="BW140" s="619">
        <v>0</v>
      </c>
      <c r="BX140" s="619">
        <v>0</v>
      </c>
      <c r="BY140" s="619">
        <v>0</v>
      </c>
      <c r="CD140" s="619">
        <v>0</v>
      </c>
      <c r="CH140" s="619">
        <v>0</v>
      </c>
      <c r="CI140" s="619">
        <v>0</v>
      </c>
      <c r="CK140" s="619">
        <v>0</v>
      </c>
      <c r="CL140" s="619">
        <v>0</v>
      </c>
      <c r="CO140" s="619">
        <v>0</v>
      </c>
      <c r="CP140" s="619">
        <v>0</v>
      </c>
      <c r="CQ140" s="619">
        <v>0</v>
      </c>
      <c r="CS140" s="619">
        <v>0</v>
      </c>
      <c r="CT140" s="619">
        <v>0</v>
      </c>
      <c r="CU140" s="619">
        <v>916393.04</v>
      </c>
      <c r="CW140" s="619">
        <v>0</v>
      </c>
      <c r="CX140" s="619">
        <v>0</v>
      </c>
      <c r="CY140" s="619">
        <v>0</v>
      </c>
      <c r="DC140" s="619">
        <v>3780000</v>
      </c>
      <c r="DD140" s="619">
        <v>0</v>
      </c>
      <c r="DE140" s="619">
        <v>0</v>
      </c>
      <c r="DF140" s="619">
        <v>0</v>
      </c>
      <c r="DG140" s="619">
        <v>0</v>
      </c>
      <c r="DI140" s="619">
        <v>102120.42</v>
      </c>
      <c r="DJ140" s="619">
        <v>82080</v>
      </c>
      <c r="DN140" s="619">
        <v>0</v>
      </c>
      <c r="DY140" s="619">
        <v>0</v>
      </c>
      <c r="EG140" s="619">
        <v>1305000</v>
      </c>
      <c r="EI140" s="619">
        <v>509625</v>
      </c>
      <c r="EJ140" s="619">
        <v>0</v>
      </c>
      <c r="EK140" s="619">
        <v>0</v>
      </c>
      <c r="EL140" s="619">
        <v>0</v>
      </c>
      <c r="ES140" s="619">
        <v>0</v>
      </c>
      <c r="ET140" s="619">
        <v>0</v>
      </c>
      <c r="EW140" s="619">
        <v>0</v>
      </c>
      <c r="FK140" s="619">
        <v>0</v>
      </c>
      <c r="FL140" s="619">
        <v>0</v>
      </c>
      <c r="FM140" s="619">
        <v>0</v>
      </c>
      <c r="FQ140" s="619">
        <v>4160515</v>
      </c>
      <c r="FR140" s="619">
        <v>0</v>
      </c>
      <c r="FS140" s="619">
        <v>0</v>
      </c>
      <c r="FU140" s="619">
        <v>0</v>
      </c>
      <c r="FV140" s="619">
        <v>0</v>
      </c>
      <c r="FW140" s="619">
        <v>0</v>
      </c>
      <c r="FX140" s="619">
        <v>0</v>
      </c>
      <c r="GA140" s="619">
        <v>0</v>
      </c>
      <c r="GG140" s="619">
        <v>0</v>
      </c>
      <c r="GJ140" s="619">
        <v>0</v>
      </c>
      <c r="GO140" s="619">
        <v>0</v>
      </c>
      <c r="GT140" s="619">
        <v>0</v>
      </c>
      <c r="HB140" s="619">
        <v>0</v>
      </c>
      <c r="HG140" s="619">
        <v>0</v>
      </c>
      <c r="HI140" s="619">
        <v>180000</v>
      </c>
      <c r="HK140" s="619">
        <v>4345000</v>
      </c>
      <c r="HN140" s="619">
        <v>0</v>
      </c>
      <c r="HO140" s="619">
        <v>547687.73</v>
      </c>
      <c r="HX140" s="619">
        <v>2189306.9900000002</v>
      </c>
      <c r="ID140" s="619">
        <v>0</v>
      </c>
      <c r="II140" s="619">
        <v>0</v>
      </c>
      <c r="IJ140" s="619">
        <v>110422</v>
      </c>
      <c r="IK140" s="619">
        <v>917084</v>
      </c>
      <c r="IL140" s="619">
        <v>36575.29</v>
      </c>
      <c r="IN140" s="619">
        <v>0</v>
      </c>
      <c r="IP140" s="619">
        <v>20058</v>
      </c>
      <c r="IQ140" s="619">
        <v>728243.58</v>
      </c>
      <c r="IR140" s="619">
        <v>421003.94</v>
      </c>
      <c r="IU140" s="619">
        <v>120000</v>
      </c>
      <c r="IX140" s="619">
        <v>98000</v>
      </c>
      <c r="IZ140" s="619">
        <v>368000</v>
      </c>
      <c r="JA140" s="619">
        <v>300000</v>
      </c>
      <c r="JB140" s="619">
        <v>117000</v>
      </c>
      <c r="JE140" s="619">
        <v>0</v>
      </c>
      <c r="JG140" s="619">
        <v>52518.25</v>
      </c>
      <c r="JK140" s="619">
        <v>0</v>
      </c>
      <c r="JL140" s="619">
        <v>0</v>
      </c>
      <c r="JQ140" s="619">
        <v>0</v>
      </c>
      <c r="JY140" s="619">
        <v>0</v>
      </c>
      <c r="JZ140" s="619">
        <v>0</v>
      </c>
      <c r="KK140" s="619">
        <v>1412500</v>
      </c>
      <c r="KL140" s="619">
        <v>0</v>
      </c>
      <c r="KM140" s="619">
        <v>0</v>
      </c>
      <c r="KN140" s="619">
        <v>0</v>
      </c>
      <c r="KO140" s="619">
        <v>0</v>
      </c>
      <c r="KQ140" s="619">
        <v>0</v>
      </c>
      <c r="KR140" s="619">
        <v>0</v>
      </c>
      <c r="KV140" s="619">
        <v>0</v>
      </c>
      <c r="KX140" s="619">
        <v>0</v>
      </c>
      <c r="LA140" s="619">
        <v>31500.59</v>
      </c>
      <c r="LL140" s="619">
        <v>58326</v>
      </c>
      <c r="LP140" s="619">
        <v>-309000</v>
      </c>
      <c r="LQ140" s="619">
        <v>0</v>
      </c>
      <c r="LV140" s="619">
        <v>2571700.0299999998</v>
      </c>
      <c r="LW140" s="619">
        <v>1728000</v>
      </c>
      <c r="LY140" s="619">
        <v>0</v>
      </c>
      <c r="LZ140" s="619">
        <v>0</v>
      </c>
      <c r="MC140" s="619">
        <v>0</v>
      </c>
      <c r="ME140" s="619">
        <v>0</v>
      </c>
      <c r="MH140" s="619">
        <v>4590000</v>
      </c>
      <c r="MM140" s="619">
        <v>0</v>
      </c>
      <c r="MP140" s="619">
        <v>0</v>
      </c>
      <c r="MV140" s="619">
        <v>0</v>
      </c>
      <c r="MW140" s="619">
        <v>0</v>
      </c>
      <c r="MY140" s="619">
        <v>52000</v>
      </c>
      <c r="MZ140" s="619">
        <v>0</v>
      </c>
      <c r="NA140" s="619">
        <v>0</v>
      </c>
      <c r="NB140" s="619">
        <v>1019968</v>
      </c>
      <c r="NC140" s="619">
        <v>0</v>
      </c>
      <c r="ND140" s="619">
        <v>87000</v>
      </c>
      <c r="NF140" s="619">
        <v>1571309.5</v>
      </c>
      <c r="NG140" s="619">
        <v>0</v>
      </c>
      <c r="NJ140" s="619">
        <v>1650000</v>
      </c>
      <c r="NK140" s="619">
        <v>219229.89</v>
      </c>
      <c r="NP140" s="619">
        <v>200000</v>
      </c>
      <c r="NQ140" s="619">
        <v>73758.5</v>
      </c>
      <c r="NU140" s="619">
        <v>0</v>
      </c>
      <c r="NX140" s="619">
        <v>0</v>
      </c>
      <c r="NZ140" s="619">
        <v>0</v>
      </c>
      <c r="OB140" s="619">
        <v>51629.36</v>
      </c>
      <c r="OC140" s="619">
        <v>0</v>
      </c>
      <c r="OD140" s="619">
        <v>0</v>
      </c>
      <c r="OE140" s="619">
        <v>501500</v>
      </c>
      <c r="OI140" s="619">
        <v>0</v>
      </c>
      <c r="ON140" s="619">
        <v>12641876.220000001</v>
      </c>
      <c r="OP140" s="619">
        <v>692508</v>
      </c>
      <c r="OT140" s="619">
        <v>5495393</v>
      </c>
      <c r="OU140" s="619">
        <v>1414266.77</v>
      </c>
      <c r="OV140" s="619">
        <v>1460744.3</v>
      </c>
      <c r="OW140" s="619">
        <v>0</v>
      </c>
      <c r="OY140" s="619">
        <v>843493.34</v>
      </c>
      <c r="PA140" s="619">
        <v>0</v>
      </c>
      <c r="PB140" s="619">
        <v>47705</v>
      </c>
      <c r="PH140" s="619">
        <v>0</v>
      </c>
      <c r="PL140" s="619">
        <v>0</v>
      </c>
      <c r="PO140" s="619">
        <v>396322</v>
      </c>
      <c r="PR140" s="619">
        <v>0</v>
      </c>
      <c r="PS140" s="619">
        <v>512715</v>
      </c>
      <c r="PT140" s="619">
        <v>0</v>
      </c>
      <c r="PU140" s="619">
        <v>0</v>
      </c>
      <c r="PX140" s="619">
        <v>0</v>
      </c>
      <c r="PY140" s="619">
        <v>511000</v>
      </c>
      <c r="QA140" s="619">
        <v>0</v>
      </c>
      <c r="QB140" s="619">
        <v>0</v>
      </c>
      <c r="QC140" s="619">
        <v>0</v>
      </c>
      <c r="QG140" s="619">
        <v>0</v>
      </c>
      <c r="QI140" s="619">
        <v>0</v>
      </c>
      <c r="QN140" s="619">
        <v>0</v>
      </c>
      <c r="QP140" s="619">
        <v>0</v>
      </c>
      <c r="QR140" s="619">
        <v>0</v>
      </c>
      <c r="QT140" s="619">
        <v>0</v>
      </c>
      <c r="QU140" s="619">
        <v>640260</v>
      </c>
      <c r="QW140" s="619">
        <v>0</v>
      </c>
      <c r="RA140" s="619">
        <v>0</v>
      </c>
      <c r="RB140" s="619">
        <v>0</v>
      </c>
      <c r="RC140" s="619">
        <v>0</v>
      </c>
      <c r="RD140" s="619">
        <v>0</v>
      </c>
      <c r="RE140" s="619">
        <v>0</v>
      </c>
      <c r="RH140" s="619">
        <v>0</v>
      </c>
      <c r="RI140" s="619">
        <v>0</v>
      </c>
      <c r="RL140" s="619">
        <v>0</v>
      </c>
      <c r="RO140" s="619">
        <v>0</v>
      </c>
      <c r="RR140" s="619">
        <v>0</v>
      </c>
      <c r="RS140" s="619">
        <v>0</v>
      </c>
      <c r="RT140" s="619">
        <v>207500</v>
      </c>
      <c r="RU140" s="619">
        <v>0</v>
      </c>
      <c r="RV140" s="619">
        <v>0</v>
      </c>
      <c r="RW140" s="619">
        <v>0</v>
      </c>
      <c r="RX140" s="619">
        <v>0</v>
      </c>
      <c r="RY140" s="619">
        <v>0</v>
      </c>
      <c r="RZ140" s="619">
        <v>0</v>
      </c>
      <c r="SA140" s="619">
        <v>0</v>
      </c>
      <c r="SB140" s="619">
        <v>3600085.01</v>
      </c>
      <c r="SD140" s="619">
        <v>0</v>
      </c>
      <c r="SL140" s="619">
        <v>0</v>
      </c>
      <c r="SU140" s="619">
        <v>0</v>
      </c>
      <c r="SV140" s="619">
        <v>0</v>
      </c>
      <c r="SX140" s="619">
        <v>99654.399999999994</v>
      </c>
      <c r="SY140" s="619">
        <v>0</v>
      </c>
      <c r="SZ140" s="619">
        <v>0</v>
      </c>
      <c r="TA140" s="619">
        <v>0</v>
      </c>
      <c r="TE140" s="619">
        <v>0</v>
      </c>
      <c r="TF140" s="619">
        <v>567119</v>
      </c>
      <c r="TI140" s="619">
        <v>0</v>
      </c>
      <c r="TL140" s="619">
        <v>0</v>
      </c>
      <c r="TM140" s="619">
        <v>0</v>
      </c>
      <c r="TN140" s="619">
        <v>0</v>
      </c>
      <c r="TO140" s="619">
        <v>0</v>
      </c>
      <c r="TQ140" s="619">
        <v>0</v>
      </c>
      <c r="TX140" s="619">
        <v>0</v>
      </c>
      <c r="UD140" s="619">
        <v>0</v>
      </c>
      <c r="UE140" s="619">
        <v>0</v>
      </c>
      <c r="UG140" s="619">
        <v>0</v>
      </c>
      <c r="UM140" s="619">
        <v>0</v>
      </c>
      <c r="UP140" s="619">
        <v>0</v>
      </c>
      <c r="VA140" s="619">
        <v>0</v>
      </c>
      <c r="VC140" s="619">
        <v>349057</v>
      </c>
      <c r="VP140" s="619">
        <v>0</v>
      </c>
      <c r="VR140" s="619">
        <v>0</v>
      </c>
      <c r="VS140" s="619">
        <v>0</v>
      </c>
      <c r="VT140" s="619">
        <v>1346784.4</v>
      </c>
      <c r="VW140" s="619">
        <v>0</v>
      </c>
      <c r="VX140" s="619">
        <v>1864563</v>
      </c>
      <c r="VY140" s="619">
        <v>0</v>
      </c>
      <c r="VZ140" s="619">
        <v>0</v>
      </c>
      <c r="WA140" s="619">
        <v>0</v>
      </c>
      <c r="WD140" s="619">
        <v>0</v>
      </c>
      <c r="WE140" s="619">
        <v>450154.44</v>
      </c>
      <c r="WI140" s="619">
        <v>0</v>
      </c>
      <c r="WK140" s="619">
        <v>0</v>
      </c>
      <c r="WL140" s="619">
        <v>0</v>
      </c>
      <c r="WN140" s="619">
        <v>0</v>
      </c>
      <c r="WO140" s="619">
        <v>40835.81</v>
      </c>
      <c r="WP140" s="619">
        <v>0</v>
      </c>
      <c r="WR140" s="619">
        <v>0</v>
      </c>
      <c r="WS140" s="619">
        <v>0</v>
      </c>
      <c r="WT140" s="619">
        <v>0</v>
      </c>
      <c r="WW140" s="619">
        <v>0</v>
      </c>
      <c r="WX140" s="619">
        <v>0</v>
      </c>
      <c r="WY140" s="619">
        <v>317378</v>
      </c>
      <c r="WZ140" s="619">
        <v>0</v>
      </c>
      <c r="XB140" s="619">
        <v>0</v>
      </c>
      <c r="XC140" s="619">
        <v>0</v>
      </c>
      <c r="XE140" s="619">
        <v>0</v>
      </c>
      <c r="XH140" s="619">
        <v>0</v>
      </c>
      <c r="XM140" s="619">
        <v>0</v>
      </c>
      <c r="XO140" s="619">
        <v>0</v>
      </c>
      <c r="YF140" s="619">
        <v>0</v>
      </c>
      <c r="YH140" s="619">
        <v>0</v>
      </c>
      <c r="YJ140" s="619">
        <v>4640076.24</v>
      </c>
      <c r="YM140" s="619">
        <v>0</v>
      </c>
      <c r="YN140" s="619">
        <v>0</v>
      </c>
      <c r="YR140" s="619">
        <v>0</v>
      </c>
      <c r="YT140" s="619">
        <v>0</v>
      </c>
      <c r="YU140" s="619">
        <v>0</v>
      </c>
      <c r="YV140" s="619">
        <v>0</v>
      </c>
      <c r="YW140" s="619">
        <v>0</v>
      </c>
      <c r="YX140" s="619">
        <v>0</v>
      </c>
      <c r="YY140" s="619">
        <v>0</v>
      </c>
      <c r="YZ140" s="619">
        <v>0</v>
      </c>
      <c r="ZA140" s="619">
        <v>82480</v>
      </c>
      <c r="ZB140" s="619">
        <v>468000</v>
      </c>
      <c r="ZG140" s="619">
        <v>0</v>
      </c>
      <c r="ZM140" s="619">
        <v>132570</v>
      </c>
      <c r="ZN140" s="619">
        <v>582912.35</v>
      </c>
      <c r="ZO140" s="619">
        <v>0.1</v>
      </c>
      <c r="ZP140" s="619">
        <v>4405126.0599999996</v>
      </c>
      <c r="ZQ140" s="619">
        <v>2479922.39</v>
      </c>
      <c r="ZR140" s="619">
        <v>422449.94</v>
      </c>
      <c r="ZS140" s="619">
        <v>1338922.51</v>
      </c>
      <c r="ZT140" s="619">
        <v>8558984.4800000004</v>
      </c>
      <c r="ZU140" s="619">
        <v>4781630.9800000004</v>
      </c>
      <c r="ZV140" s="619">
        <v>648925.89</v>
      </c>
      <c r="ZX140" s="619">
        <v>996240.57</v>
      </c>
      <c r="ZY140" s="619">
        <v>844490.67</v>
      </c>
      <c r="ZZ140" s="619">
        <v>2300635.73</v>
      </c>
      <c r="AAA140" s="619">
        <v>236338.61</v>
      </c>
      <c r="AAB140" s="619">
        <v>1543839.32</v>
      </c>
      <c r="AAC140" s="619">
        <v>643461.77</v>
      </c>
      <c r="AAD140" s="619">
        <v>147260.24</v>
      </c>
      <c r="AAE140" s="619">
        <v>2215906.9500000002</v>
      </c>
      <c r="AAF140" s="619">
        <v>3193202.11</v>
      </c>
      <c r="AAG140" s="619">
        <v>49145.52</v>
      </c>
      <c r="AAH140" s="619">
        <v>470429.27</v>
      </c>
      <c r="AAI140" s="619">
        <v>0</v>
      </c>
      <c r="AAK140" s="619">
        <v>0</v>
      </c>
      <c r="AAM140" s="619">
        <v>0</v>
      </c>
      <c r="AAQ140" s="619">
        <v>638701.19999999995</v>
      </c>
      <c r="AAR140" s="619">
        <v>0</v>
      </c>
      <c r="AAZ140" s="619">
        <v>0</v>
      </c>
      <c r="ABB140" s="619">
        <v>0</v>
      </c>
      <c r="ABG140" s="619">
        <v>0</v>
      </c>
      <c r="ABI140" s="619">
        <v>0</v>
      </c>
      <c r="ABJ140" s="619">
        <v>2081947.12</v>
      </c>
      <c r="ABO140" s="619">
        <v>1358303.64</v>
      </c>
      <c r="ABT140" s="619">
        <v>0</v>
      </c>
      <c r="ABY140" s="619">
        <v>1432500</v>
      </c>
      <c r="ABZ140" s="619">
        <v>27500</v>
      </c>
      <c r="ACC140" s="619">
        <v>0</v>
      </c>
      <c r="ACD140" s="619">
        <v>60000</v>
      </c>
      <c r="ACI140" s="619">
        <v>2007000</v>
      </c>
      <c r="ACJ140" s="619">
        <v>70000</v>
      </c>
      <c r="ACN140" s="619">
        <v>0</v>
      </c>
      <c r="ACS140" s="619">
        <v>532500</v>
      </c>
      <c r="ACT140" s="619">
        <v>949500</v>
      </c>
      <c r="ACV140" s="619">
        <v>0</v>
      </c>
      <c r="ACZ140" s="619">
        <v>0</v>
      </c>
      <c r="ADC140" s="619">
        <v>0</v>
      </c>
      <c r="ADF140" s="619">
        <v>0</v>
      </c>
      <c r="ADG140" s="619">
        <v>0</v>
      </c>
      <c r="ADM140" s="619">
        <v>0</v>
      </c>
      <c r="ADX140" s="619">
        <v>0</v>
      </c>
      <c r="ADZ140" s="619">
        <v>0</v>
      </c>
      <c r="AEA140" s="619">
        <v>3040000</v>
      </c>
      <c r="AEE140" s="619">
        <v>0</v>
      </c>
      <c r="AEI140" s="619">
        <v>0</v>
      </c>
      <c r="AEP140" s="619">
        <v>0</v>
      </c>
      <c r="AEX140" s="619">
        <v>0</v>
      </c>
      <c r="AFQ140" s="619">
        <v>1204500</v>
      </c>
      <c r="AFT140" s="619">
        <v>0</v>
      </c>
      <c r="AFW140" s="619">
        <v>0</v>
      </c>
      <c r="AFZ140" s="619">
        <v>0</v>
      </c>
      <c r="AGA140" s="619">
        <v>0</v>
      </c>
      <c r="AGG140" s="619">
        <v>0</v>
      </c>
      <c r="AGH140" s="619">
        <v>0</v>
      </c>
      <c r="AGI140" s="619">
        <v>0</v>
      </c>
      <c r="AGL140" s="619">
        <v>0</v>
      </c>
      <c r="AGM140" s="619">
        <v>0</v>
      </c>
      <c r="AGV140" s="619">
        <v>0</v>
      </c>
      <c r="AGW140" s="619">
        <v>4844800</v>
      </c>
      <c r="AGZ140" s="619">
        <v>0</v>
      </c>
      <c r="AHB140" s="619">
        <v>0</v>
      </c>
      <c r="AHF140" s="619">
        <v>0</v>
      </c>
      <c r="AHI140" s="619">
        <v>0</v>
      </c>
      <c r="AHM140" s="619">
        <v>0</v>
      </c>
      <c r="AHO140" s="619">
        <v>3113129.55</v>
      </c>
      <c r="AHQ140" s="613">
        <v>904718.7</v>
      </c>
      <c r="AHR140" s="613">
        <v>174180</v>
      </c>
      <c r="AHS140" s="613">
        <v>59844.68</v>
      </c>
      <c r="AHT140" s="619">
        <f t="shared" si="81"/>
        <v>135483229.53999999</v>
      </c>
      <c r="AHV140" s="627" t="s">
        <v>6273</v>
      </c>
      <c r="AHW140" s="627" t="s">
        <v>6213</v>
      </c>
      <c r="AHX140" s="627" t="s">
        <v>6214</v>
      </c>
    </row>
    <row r="141" spans="1:908" x14ac:dyDescent="0.8">
      <c r="A141" s="613" t="str">
        <f t="shared" si="80"/>
        <v>UC</v>
      </c>
      <c r="B141" s="618" t="s">
        <v>6209</v>
      </c>
      <c r="C141" s="619" t="s">
        <v>6210</v>
      </c>
      <c r="E141" s="619">
        <v>3045700</v>
      </c>
      <c r="F141" s="619">
        <v>0</v>
      </c>
      <c r="L141" s="619">
        <v>0</v>
      </c>
      <c r="O141" s="619">
        <v>1971.47</v>
      </c>
      <c r="P141" s="619">
        <v>350849.46</v>
      </c>
      <c r="W141" s="619">
        <v>0</v>
      </c>
      <c r="X141" s="619">
        <v>427100</v>
      </c>
      <c r="AA141" s="619">
        <v>0</v>
      </c>
      <c r="AC141" s="619">
        <v>0</v>
      </c>
      <c r="AD141" s="619">
        <v>302048.53999999998</v>
      </c>
      <c r="AE141" s="619">
        <v>0</v>
      </c>
      <c r="AF141" s="619">
        <v>0</v>
      </c>
      <c r="AG141" s="619">
        <v>0</v>
      </c>
      <c r="AH141" s="619">
        <v>0</v>
      </c>
      <c r="AI141" s="619">
        <v>0</v>
      </c>
      <c r="AJ141" s="619">
        <v>0</v>
      </c>
      <c r="AK141" s="619">
        <v>0</v>
      </c>
      <c r="AL141" s="619">
        <v>0</v>
      </c>
      <c r="AM141" s="619">
        <v>0</v>
      </c>
      <c r="AO141" s="619">
        <v>0</v>
      </c>
      <c r="AP141" s="619">
        <v>641481</v>
      </c>
      <c r="AQ141" s="619">
        <v>0</v>
      </c>
      <c r="AS141" s="619">
        <v>0</v>
      </c>
      <c r="AY141" s="619">
        <v>0</v>
      </c>
      <c r="AZ141" s="619">
        <v>0</v>
      </c>
      <c r="BE141" s="619">
        <v>0</v>
      </c>
      <c r="BH141" s="619">
        <v>0</v>
      </c>
      <c r="BI141" s="619">
        <v>0</v>
      </c>
      <c r="BJ141" s="619">
        <v>486128</v>
      </c>
      <c r="BK141" s="619">
        <v>0</v>
      </c>
      <c r="BL141" s="619">
        <v>471387.7</v>
      </c>
      <c r="BN141" s="619">
        <v>2301757.62</v>
      </c>
      <c r="BO141" s="619">
        <v>1199020</v>
      </c>
      <c r="BP141" s="619">
        <v>0</v>
      </c>
      <c r="BS141" s="619">
        <v>0</v>
      </c>
      <c r="BV141" s="619">
        <v>325707.81</v>
      </c>
      <c r="BW141" s="619">
        <v>0</v>
      </c>
      <c r="CE141" s="619">
        <v>0</v>
      </c>
      <c r="CR141" s="619">
        <v>0</v>
      </c>
      <c r="CV141" s="619">
        <v>28027.8</v>
      </c>
      <c r="CW141" s="619">
        <v>18633.7</v>
      </c>
      <c r="CX141" s="619">
        <v>0</v>
      </c>
      <c r="DD141" s="619">
        <v>0</v>
      </c>
      <c r="DE141" s="619">
        <v>0</v>
      </c>
      <c r="DH141" s="619">
        <v>0</v>
      </c>
      <c r="DI141" s="619">
        <v>0</v>
      </c>
      <c r="DJ141" s="619">
        <v>11832.66</v>
      </c>
      <c r="DN141" s="619">
        <v>0</v>
      </c>
      <c r="DO141" s="619">
        <v>424540.46</v>
      </c>
      <c r="DS141" s="619">
        <v>291700</v>
      </c>
      <c r="DU141" s="619">
        <v>0</v>
      </c>
      <c r="DW141" s="619">
        <v>8977327</v>
      </c>
      <c r="DY141" s="619">
        <v>0</v>
      </c>
      <c r="DZ141" s="619">
        <v>458617.16</v>
      </c>
      <c r="EA141" s="619">
        <v>263130.89</v>
      </c>
      <c r="EC141" s="619">
        <v>1400290</v>
      </c>
      <c r="EE141" s="619">
        <v>616802.64</v>
      </c>
      <c r="EF141" s="619">
        <v>1154553.6599999999</v>
      </c>
      <c r="EH141" s="619">
        <v>1437989.59</v>
      </c>
      <c r="EI141" s="619">
        <v>1273238.47</v>
      </c>
      <c r="EJ141" s="619">
        <v>0</v>
      </c>
      <c r="EL141" s="619">
        <v>10437.5</v>
      </c>
      <c r="EP141" s="619">
        <v>546341.16</v>
      </c>
      <c r="EQ141" s="619">
        <v>880227.52</v>
      </c>
      <c r="ER141" s="619">
        <v>56963.14</v>
      </c>
      <c r="ET141" s="619">
        <v>1592077.98</v>
      </c>
      <c r="EU141" s="619">
        <v>1740171.97</v>
      </c>
      <c r="EW141" s="619">
        <v>0</v>
      </c>
      <c r="EY141" s="619">
        <v>0</v>
      </c>
      <c r="FB141" s="619">
        <v>120000</v>
      </c>
      <c r="FC141" s="619">
        <v>738820</v>
      </c>
      <c r="FD141" s="619">
        <v>3618302.6</v>
      </c>
      <c r="FE141" s="619">
        <v>809750</v>
      </c>
      <c r="FG141" s="619">
        <v>0</v>
      </c>
      <c r="FH141" s="619">
        <v>0</v>
      </c>
      <c r="FI141" s="619">
        <v>0</v>
      </c>
      <c r="FJ141" s="619">
        <v>0</v>
      </c>
      <c r="FN141" s="619">
        <v>290989.45</v>
      </c>
      <c r="FO141" s="619">
        <v>184110</v>
      </c>
      <c r="FP141" s="619">
        <v>49334.65</v>
      </c>
      <c r="FR141" s="619">
        <v>985090.53</v>
      </c>
      <c r="FS141" s="619">
        <v>6325515.0499999998</v>
      </c>
      <c r="FT141" s="619">
        <v>334209.03000000003</v>
      </c>
      <c r="FU141" s="619">
        <v>1668175</v>
      </c>
      <c r="FV141" s="619">
        <v>0</v>
      </c>
      <c r="FX141" s="619">
        <v>4600000</v>
      </c>
      <c r="FY141" s="619">
        <v>0</v>
      </c>
      <c r="GA141" s="619">
        <v>1380728</v>
      </c>
      <c r="GB141" s="619">
        <v>6217705.0099999998</v>
      </c>
      <c r="GC141" s="619">
        <v>4435248.47</v>
      </c>
      <c r="GD141" s="619">
        <v>7654132.6200000001</v>
      </c>
      <c r="GE141" s="619">
        <v>2098368.7000000002</v>
      </c>
      <c r="GF141" s="619">
        <v>2170245.7599999998</v>
      </c>
      <c r="GG141" s="619">
        <v>0</v>
      </c>
      <c r="GH141" s="619">
        <v>0</v>
      </c>
      <c r="GJ141" s="619">
        <v>0</v>
      </c>
      <c r="GL141" s="619">
        <v>0</v>
      </c>
      <c r="GM141" s="619">
        <v>370395</v>
      </c>
      <c r="GN141" s="619">
        <v>1713539.16</v>
      </c>
      <c r="GO141" s="619">
        <v>66559</v>
      </c>
      <c r="GP141" s="619">
        <v>53097.26</v>
      </c>
      <c r="GR141" s="619">
        <v>0</v>
      </c>
      <c r="GT141" s="619">
        <v>0</v>
      </c>
      <c r="GY141" s="619">
        <v>234905</v>
      </c>
      <c r="HI141" s="619">
        <v>1597423.52</v>
      </c>
      <c r="HN141" s="619">
        <v>0</v>
      </c>
      <c r="HO141" s="619">
        <v>575829</v>
      </c>
      <c r="HS141" s="619">
        <v>532430.42000000004</v>
      </c>
      <c r="HT141" s="619">
        <v>1071612.3899999999</v>
      </c>
      <c r="IA141" s="619">
        <v>838348.77</v>
      </c>
      <c r="IC141" s="619">
        <v>0</v>
      </c>
      <c r="II141" s="619">
        <v>0</v>
      </c>
      <c r="IL141" s="619">
        <v>3764.7</v>
      </c>
      <c r="IM141" s="619">
        <v>0</v>
      </c>
      <c r="IN141" s="619">
        <v>0</v>
      </c>
      <c r="IO141" s="619">
        <v>0</v>
      </c>
      <c r="IP141" s="619">
        <v>6697</v>
      </c>
      <c r="IR141" s="619">
        <v>2355.59</v>
      </c>
      <c r="IS141" s="619">
        <v>3000</v>
      </c>
      <c r="IT141" s="619">
        <v>704879.66</v>
      </c>
      <c r="IW141" s="619">
        <v>1020270</v>
      </c>
      <c r="JA141" s="619">
        <v>255040</v>
      </c>
      <c r="JB141" s="619">
        <v>107420.88</v>
      </c>
      <c r="JH141" s="619">
        <v>599659.39</v>
      </c>
      <c r="JK141" s="619">
        <v>257809</v>
      </c>
      <c r="JL141" s="619">
        <v>0</v>
      </c>
      <c r="JO141" s="619">
        <v>1168091.18</v>
      </c>
      <c r="JP141" s="619">
        <v>22706</v>
      </c>
      <c r="JS141" s="619">
        <v>0</v>
      </c>
      <c r="JV141" s="619">
        <v>0</v>
      </c>
      <c r="JX141" s="619">
        <v>0</v>
      </c>
      <c r="JZ141" s="619">
        <v>0</v>
      </c>
      <c r="KB141" s="619">
        <v>392060.01</v>
      </c>
      <c r="KD141" s="619">
        <v>0</v>
      </c>
      <c r="KF141" s="619">
        <v>0</v>
      </c>
      <c r="KG141" s="619">
        <v>0</v>
      </c>
      <c r="KI141" s="619">
        <v>2571917.0699999998</v>
      </c>
      <c r="KM141" s="619">
        <v>0</v>
      </c>
      <c r="KN141" s="619">
        <v>0</v>
      </c>
      <c r="KQ141" s="619">
        <v>0</v>
      </c>
      <c r="KW141" s="619">
        <v>0</v>
      </c>
      <c r="KZ141" s="619">
        <v>5662973.7599999998</v>
      </c>
      <c r="LA141" s="619">
        <v>1830675.04</v>
      </c>
      <c r="LB141" s="619">
        <v>0</v>
      </c>
      <c r="LC141" s="619">
        <v>0</v>
      </c>
      <c r="LG141" s="619">
        <v>601330</v>
      </c>
      <c r="LH141" s="619">
        <v>918889.2</v>
      </c>
      <c r="LL141" s="619">
        <v>28700</v>
      </c>
      <c r="LO141" s="619">
        <v>10302500</v>
      </c>
      <c r="LQ141" s="619">
        <v>270963.7</v>
      </c>
      <c r="LR141" s="619">
        <v>0</v>
      </c>
      <c r="LU141" s="619">
        <v>604840.74</v>
      </c>
      <c r="LW141" s="619">
        <v>20881301.879999999</v>
      </c>
      <c r="LZ141" s="619">
        <v>0</v>
      </c>
      <c r="MB141" s="619">
        <v>43600</v>
      </c>
      <c r="MC141" s="619">
        <v>0</v>
      </c>
      <c r="ME141" s="619">
        <v>0</v>
      </c>
      <c r="MH141" s="619">
        <v>2206483.7199999997</v>
      </c>
      <c r="MI141" s="619">
        <v>0</v>
      </c>
      <c r="MK141" s="619">
        <v>0</v>
      </c>
      <c r="MM141" s="619">
        <v>0</v>
      </c>
      <c r="MN141" s="619">
        <v>0</v>
      </c>
      <c r="MP141" s="619">
        <v>325515.61</v>
      </c>
      <c r="MR141" s="619">
        <v>1004882.12</v>
      </c>
      <c r="MS141" s="619">
        <v>2542300</v>
      </c>
      <c r="MV141" s="619">
        <v>0</v>
      </c>
      <c r="MZ141" s="619">
        <v>582509.81000000006</v>
      </c>
      <c r="NA141" s="619">
        <v>0</v>
      </c>
      <c r="NB141" s="619">
        <v>2502512.5499999998</v>
      </c>
      <c r="ND141" s="619">
        <v>2304901.6</v>
      </c>
      <c r="NI141" s="619">
        <v>679156.29</v>
      </c>
      <c r="NJ141" s="619">
        <v>4579678</v>
      </c>
      <c r="NK141" s="619">
        <v>880928.35</v>
      </c>
      <c r="NL141" s="619">
        <v>0</v>
      </c>
      <c r="NQ141" s="619">
        <v>1902941.48</v>
      </c>
      <c r="NT141" s="619">
        <v>27294.79</v>
      </c>
      <c r="NU141" s="619">
        <v>0</v>
      </c>
      <c r="NY141" s="619">
        <v>6044539.5999999996</v>
      </c>
      <c r="NZ141" s="619">
        <v>0</v>
      </c>
      <c r="OG141" s="619">
        <v>0</v>
      </c>
      <c r="OH141" s="619">
        <v>0</v>
      </c>
      <c r="OK141" s="619">
        <v>0</v>
      </c>
      <c r="ON141" s="619">
        <v>49868872.82</v>
      </c>
      <c r="OO141" s="619">
        <v>929185</v>
      </c>
      <c r="OP141" s="619">
        <v>8715273.4900000002</v>
      </c>
      <c r="OQ141" s="619">
        <v>206135</v>
      </c>
      <c r="OR141" s="619">
        <v>3000000</v>
      </c>
      <c r="OT141" s="619">
        <v>2843056.44</v>
      </c>
      <c r="OU141" s="619">
        <v>684332.5</v>
      </c>
      <c r="OV141" s="619">
        <v>438764.51</v>
      </c>
      <c r="PC141" s="619">
        <v>996915</v>
      </c>
      <c r="PG141" s="619">
        <v>0</v>
      </c>
      <c r="PJ141" s="619">
        <v>899166.41</v>
      </c>
      <c r="PK141" s="619">
        <v>137113.14000000001</v>
      </c>
      <c r="PN141" s="619">
        <v>0</v>
      </c>
      <c r="PO141" s="619">
        <v>0</v>
      </c>
      <c r="PQ141" s="619">
        <v>2377754.89</v>
      </c>
      <c r="PT141" s="619">
        <v>0</v>
      </c>
      <c r="PV141" s="619">
        <v>-1942579.12</v>
      </c>
      <c r="PW141" s="619">
        <v>0</v>
      </c>
      <c r="PX141" s="619">
        <v>394249.9</v>
      </c>
      <c r="PZ141" s="619">
        <v>0</v>
      </c>
      <c r="QB141" s="619">
        <v>511886.99</v>
      </c>
      <c r="QC141" s="619">
        <v>0</v>
      </c>
      <c r="QF141" s="619">
        <v>333938.43</v>
      </c>
      <c r="QG141" s="619">
        <v>0</v>
      </c>
      <c r="QL141" s="619">
        <v>364664.66</v>
      </c>
      <c r="QO141" s="619">
        <v>0</v>
      </c>
      <c r="QP141" s="619">
        <v>0</v>
      </c>
      <c r="QR141" s="619">
        <v>0</v>
      </c>
      <c r="QT141" s="619">
        <v>0</v>
      </c>
      <c r="RA141" s="619">
        <v>0</v>
      </c>
      <c r="RC141" s="619">
        <v>0</v>
      </c>
      <c r="RD141" s="619">
        <v>0</v>
      </c>
      <c r="RE141" s="619">
        <v>0</v>
      </c>
      <c r="RF141" s="619">
        <v>0</v>
      </c>
      <c r="RG141" s="619">
        <v>133229.13</v>
      </c>
      <c r="RH141" s="619">
        <v>0</v>
      </c>
      <c r="RI141" s="619">
        <v>0</v>
      </c>
      <c r="RJ141" s="619">
        <v>0</v>
      </c>
      <c r="RK141" s="619">
        <v>0</v>
      </c>
      <c r="RL141" s="619">
        <v>0</v>
      </c>
      <c r="RM141" s="619">
        <v>0</v>
      </c>
      <c r="RO141" s="619">
        <v>0</v>
      </c>
      <c r="RP141" s="619">
        <v>0</v>
      </c>
      <c r="RQ141" s="619">
        <v>0</v>
      </c>
      <c r="RR141" s="619">
        <v>60575.5</v>
      </c>
      <c r="RS141" s="619">
        <v>307248.95</v>
      </c>
      <c r="RT141" s="619">
        <v>119022.81</v>
      </c>
      <c r="RU141" s="619">
        <v>0</v>
      </c>
      <c r="RV141" s="619">
        <v>0</v>
      </c>
      <c r="RW141" s="619">
        <v>0</v>
      </c>
      <c r="RX141" s="619">
        <v>0</v>
      </c>
      <c r="RY141" s="619">
        <v>0</v>
      </c>
      <c r="SA141" s="619">
        <v>0</v>
      </c>
      <c r="SD141" s="619">
        <v>2180304.77</v>
      </c>
      <c r="SE141" s="619">
        <v>1080157.8400000001</v>
      </c>
      <c r="SG141" s="619">
        <v>69376.61</v>
      </c>
      <c r="SH141" s="619">
        <v>1143494.03</v>
      </c>
      <c r="SI141" s="619">
        <v>0</v>
      </c>
      <c r="SJ141" s="619">
        <v>0</v>
      </c>
      <c r="SK141" s="619">
        <v>2789060.52</v>
      </c>
      <c r="SL141" s="619">
        <v>1585961.58</v>
      </c>
      <c r="SN141" s="619">
        <v>676260.82</v>
      </c>
      <c r="SP141" s="619">
        <v>35639.54</v>
      </c>
      <c r="SQ141" s="619">
        <v>0</v>
      </c>
      <c r="SR141" s="619">
        <v>173157.36</v>
      </c>
      <c r="SS141" s="619">
        <v>267711.46999999997</v>
      </c>
      <c r="ST141" s="619">
        <v>1871082.14</v>
      </c>
      <c r="SU141" s="619">
        <v>0</v>
      </c>
      <c r="SW141" s="619">
        <v>493372.75</v>
      </c>
      <c r="SX141" s="619">
        <v>434769.85</v>
      </c>
      <c r="TA141" s="619">
        <v>332286.84000000003</v>
      </c>
      <c r="TC141" s="619">
        <v>284296.59999999998</v>
      </c>
      <c r="TD141" s="619">
        <v>209055.58</v>
      </c>
      <c r="TE141" s="619">
        <v>82257.38</v>
      </c>
      <c r="TF141" s="619">
        <v>629424.62</v>
      </c>
      <c r="TG141" s="619">
        <v>882103.6</v>
      </c>
      <c r="TI141" s="619">
        <v>643049.69999999995</v>
      </c>
      <c r="TL141" s="619">
        <v>0</v>
      </c>
      <c r="TN141" s="619">
        <v>0</v>
      </c>
      <c r="TO141" s="619">
        <v>71930.91</v>
      </c>
      <c r="TP141" s="619">
        <v>0</v>
      </c>
      <c r="TR141" s="619">
        <v>0</v>
      </c>
      <c r="TV141" s="619">
        <v>0</v>
      </c>
      <c r="TW141" s="619">
        <v>0</v>
      </c>
      <c r="TX141" s="619">
        <v>0</v>
      </c>
      <c r="TY141" s="619">
        <v>0</v>
      </c>
      <c r="TZ141" s="619">
        <v>0</v>
      </c>
      <c r="UA141" s="619">
        <v>90800</v>
      </c>
      <c r="UB141" s="619">
        <v>563885.1</v>
      </c>
      <c r="UC141" s="619">
        <v>0</v>
      </c>
      <c r="UD141" s="619">
        <v>0</v>
      </c>
      <c r="UE141" s="619">
        <v>279029.98</v>
      </c>
      <c r="UF141" s="619">
        <v>239559.62</v>
      </c>
      <c r="UH141" s="619">
        <v>0</v>
      </c>
      <c r="UI141" s="619">
        <v>1798416.81</v>
      </c>
      <c r="UK141" s="619">
        <v>206776.87</v>
      </c>
      <c r="UL141" s="619">
        <v>989034.75</v>
      </c>
      <c r="UM141" s="619">
        <v>1263125.01</v>
      </c>
      <c r="UO141" s="619">
        <v>0</v>
      </c>
      <c r="UP141" s="619">
        <v>1828878.48</v>
      </c>
      <c r="UQ141" s="619">
        <v>3329950</v>
      </c>
      <c r="UR141" s="619">
        <v>797553.63</v>
      </c>
      <c r="UU141" s="619">
        <v>0</v>
      </c>
      <c r="UV141" s="619">
        <v>0</v>
      </c>
      <c r="UX141" s="619">
        <v>834342.87</v>
      </c>
      <c r="UY141" s="619">
        <v>0</v>
      </c>
      <c r="UZ141" s="619">
        <v>2064584.07</v>
      </c>
      <c r="VA141" s="619">
        <v>967674.8</v>
      </c>
      <c r="VB141" s="619">
        <v>0</v>
      </c>
      <c r="VF141" s="619">
        <v>806125</v>
      </c>
      <c r="VG141" s="619">
        <v>1405413.66</v>
      </c>
      <c r="VI141" s="619">
        <v>0</v>
      </c>
      <c r="VM141" s="619">
        <v>195839.13</v>
      </c>
      <c r="VO141" s="619">
        <v>631060.13</v>
      </c>
      <c r="VP141" s="619">
        <v>9892684.5</v>
      </c>
      <c r="VQ141" s="619">
        <v>0</v>
      </c>
      <c r="VR141" s="619">
        <v>0</v>
      </c>
      <c r="VS141" s="619">
        <v>0</v>
      </c>
      <c r="VU141" s="619">
        <v>0</v>
      </c>
      <c r="VV141" s="619">
        <v>716631.19</v>
      </c>
      <c r="VY141" s="619">
        <v>18785546.16</v>
      </c>
      <c r="VZ141" s="619">
        <v>0</v>
      </c>
      <c r="WA141" s="619">
        <v>0</v>
      </c>
      <c r="WG141" s="619">
        <v>1566750</v>
      </c>
      <c r="WH141" s="619">
        <v>0</v>
      </c>
      <c r="WI141" s="619">
        <v>0</v>
      </c>
      <c r="WJ141" s="619">
        <v>0</v>
      </c>
      <c r="WK141" s="619">
        <v>0</v>
      </c>
      <c r="WL141" s="619">
        <v>0</v>
      </c>
      <c r="WM141" s="619">
        <v>0</v>
      </c>
      <c r="WO141" s="619">
        <v>0</v>
      </c>
      <c r="XC141" s="619">
        <v>0</v>
      </c>
      <c r="XD141" s="619">
        <v>3889019.39</v>
      </c>
      <c r="XJ141" s="619">
        <v>2069185.19</v>
      </c>
      <c r="XK141" s="619">
        <v>0</v>
      </c>
      <c r="XL141" s="619">
        <v>2176736.9500000002</v>
      </c>
      <c r="XM141" s="619">
        <v>333072.81</v>
      </c>
      <c r="XN141" s="619">
        <v>3671784.61</v>
      </c>
      <c r="XO141" s="619">
        <v>3671384.22</v>
      </c>
      <c r="XP141" s="619">
        <v>0</v>
      </c>
      <c r="XQ141" s="619">
        <v>0</v>
      </c>
      <c r="XR141" s="619">
        <v>0</v>
      </c>
      <c r="XS141" s="619">
        <v>0</v>
      </c>
      <c r="XT141" s="619">
        <v>0</v>
      </c>
      <c r="XV141" s="619">
        <v>0</v>
      </c>
      <c r="XX141" s="619">
        <v>0</v>
      </c>
      <c r="XY141" s="619">
        <v>229758.21</v>
      </c>
      <c r="XZ141" s="619">
        <v>0</v>
      </c>
      <c r="YA141" s="619">
        <v>1490459.87</v>
      </c>
      <c r="YB141" s="619">
        <v>0</v>
      </c>
      <c r="YC141" s="619">
        <v>0</v>
      </c>
      <c r="YE141" s="619">
        <v>0</v>
      </c>
      <c r="YG141" s="619">
        <v>589277.68000000005</v>
      </c>
      <c r="YL141" s="619">
        <v>0</v>
      </c>
      <c r="YM141" s="619">
        <v>0</v>
      </c>
      <c r="YQ141" s="619">
        <v>0</v>
      </c>
      <c r="YR141" s="619">
        <v>0</v>
      </c>
      <c r="YS141" s="619">
        <v>0</v>
      </c>
      <c r="YU141" s="619">
        <v>0</v>
      </c>
      <c r="YW141" s="619">
        <v>178290</v>
      </c>
      <c r="YX141" s="619">
        <v>0</v>
      </c>
      <c r="YY141" s="619">
        <v>0</v>
      </c>
      <c r="ZA141" s="619">
        <v>549731.42000000004</v>
      </c>
      <c r="ZD141" s="619">
        <v>0</v>
      </c>
      <c r="ZE141" s="619">
        <v>2540939.96</v>
      </c>
      <c r="ZG141" s="619">
        <v>0</v>
      </c>
      <c r="ZH141" s="619">
        <v>1696804.42</v>
      </c>
      <c r="ZI141" s="619">
        <v>1948640</v>
      </c>
      <c r="ZM141" s="619">
        <v>1135007.6599999999</v>
      </c>
      <c r="ZN141" s="619">
        <v>2547199.2200000002</v>
      </c>
      <c r="ZO141" s="619">
        <v>6426689.3399999999</v>
      </c>
      <c r="ZP141" s="619">
        <v>29342450.140000001</v>
      </c>
      <c r="ZQ141" s="619">
        <v>5479605.2699999996</v>
      </c>
      <c r="ZR141" s="619">
        <v>79324.84</v>
      </c>
      <c r="ZS141" s="619">
        <v>3541514.65</v>
      </c>
      <c r="ZT141" s="619">
        <v>11571265.08</v>
      </c>
      <c r="ZU141" s="619">
        <v>2270311.54</v>
      </c>
      <c r="ZV141" s="619">
        <v>1661074.55</v>
      </c>
      <c r="ZW141" s="619">
        <v>797537.85</v>
      </c>
      <c r="ZX141" s="619">
        <v>906659.98</v>
      </c>
      <c r="ZY141" s="619">
        <v>4590798.97</v>
      </c>
      <c r="ZZ141" s="619">
        <v>2441938.46</v>
      </c>
      <c r="AAA141" s="619">
        <v>447330.56</v>
      </c>
      <c r="AAB141" s="619">
        <v>380530</v>
      </c>
      <c r="AAC141" s="619">
        <v>1257050</v>
      </c>
      <c r="AAD141" s="619">
        <v>813297.06</v>
      </c>
      <c r="AAE141" s="619">
        <v>1200734.99</v>
      </c>
      <c r="AAF141" s="619">
        <v>944144.39</v>
      </c>
      <c r="AAG141" s="619">
        <v>636302.89</v>
      </c>
      <c r="AAH141" s="619">
        <v>1269847.1399999999</v>
      </c>
      <c r="AAI141" s="619">
        <v>0</v>
      </c>
      <c r="AAJ141" s="619">
        <v>1513934.78</v>
      </c>
      <c r="AAL141" s="619">
        <v>0</v>
      </c>
      <c r="AAM141" s="619">
        <v>0</v>
      </c>
      <c r="AAN141" s="619">
        <v>0</v>
      </c>
      <c r="AAO141" s="619">
        <v>0</v>
      </c>
      <c r="AAR141" s="619">
        <v>0</v>
      </c>
      <c r="AAS141" s="619">
        <v>6892250.7999999998</v>
      </c>
      <c r="AAW141" s="619">
        <v>622377.30000000005</v>
      </c>
      <c r="AAX141" s="619">
        <v>334591.5</v>
      </c>
      <c r="AAY141" s="619">
        <v>0</v>
      </c>
      <c r="ABA141" s="619">
        <v>4403717</v>
      </c>
      <c r="ABD141" s="619">
        <v>1484421.6</v>
      </c>
      <c r="ABE141" s="619">
        <v>92525</v>
      </c>
      <c r="ABG141" s="619">
        <v>0</v>
      </c>
      <c r="ABI141" s="619">
        <v>132283.54</v>
      </c>
      <c r="ABJ141" s="619">
        <v>32741829.5</v>
      </c>
      <c r="ABN141" s="619">
        <v>282433.46000000002</v>
      </c>
      <c r="ABO141" s="619">
        <v>0</v>
      </c>
      <c r="ABQ141" s="619">
        <v>0</v>
      </c>
      <c r="ABT141" s="619">
        <v>711483.97</v>
      </c>
      <c r="ABV141" s="619">
        <v>0</v>
      </c>
      <c r="ACA141" s="619">
        <v>385336</v>
      </c>
      <c r="ACD141" s="619">
        <v>946112.88</v>
      </c>
      <c r="ACH141" s="619">
        <v>299116</v>
      </c>
      <c r="ACJ141" s="619">
        <v>3795862</v>
      </c>
      <c r="ACL141" s="619">
        <v>1680958.28</v>
      </c>
      <c r="ACM141" s="619">
        <v>0</v>
      </c>
      <c r="ACN141" s="619">
        <v>0</v>
      </c>
      <c r="ACS141" s="619">
        <v>135000</v>
      </c>
      <c r="ACT141" s="619">
        <v>2074672.54</v>
      </c>
      <c r="ACU141" s="619">
        <v>0</v>
      </c>
      <c r="ACY141" s="619">
        <v>194384</v>
      </c>
      <c r="ACZ141" s="619">
        <v>0</v>
      </c>
      <c r="ADC141" s="619">
        <v>0</v>
      </c>
      <c r="ADG141" s="619">
        <v>97814.6</v>
      </c>
      <c r="ADH141" s="619">
        <v>388484.77</v>
      </c>
      <c r="ADI141" s="619">
        <v>122126.71</v>
      </c>
      <c r="ADM141" s="619">
        <v>0</v>
      </c>
      <c r="ADP141" s="619">
        <v>4830959.05</v>
      </c>
      <c r="ADU141" s="619">
        <v>106496</v>
      </c>
      <c r="ADX141" s="619">
        <v>0</v>
      </c>
      <c r="ADZ141" s="619">
        <v>0</v>
      </c>
      <c r="AEA141" s="619">
        <v>2220925.67</v>
      </c>
      <c r="AEB141" s="619">
        <v>2222787.5299999998</v>
      </c>
      <c r="AEC141" s="619">
        <v>0</v>
      </c>
      <c r="AEE141" s="619">
        <v>0</v>
      </c>
      <c r="AEF141" s="619">
        <v>719522.04</v>
      </c>
      <c r="AEJ141" s="619">
        <v>0</v>
      </c>
      <c r="AEM141" s="619">
        <v>1223898.5900000001</v>
      </c>
      <c r="AEP141" s="619">
        <v>875018.58</v>
      </c>
      <c r="AEU141" s="619">
        <v>465146.89</v>
      </c>
      <c r="AEV141" s="619">
        <v>0</v>
      </c>
      <c r="AEW141" s="619">
        <v>6357039.7000000002</v>
      </c>
      <c r="AEX141" s="619">
        <v>0</v>
      </c>
      <c r="AFA141" s="619">
        <v>498032.75</v>
      </c>
      <c r="AFD141" s="619">
        <v>700000</v>
      </c>
      <c r="AFE141" s="619">
        <v>1024107.6</v>
      </c>
      <c r="AFJ141" s="619">
        <v>558742.73</v>
      </c>
      <c r="AFK141" s="619">
        <v>2014113.8</v>
      </c>
      <c r="AFO141" s="619">
        <v>2503293.12</v>
      </c>
      <c r="AFP141" s="619">
        <v>8500</v>
      </c>
      <c r="AFR141" s="619">
        <v>530382.07999999996</v>
      </c>
      <c r="AFS141" s="619">
        <v>55920</v>
      </c>
      <c r="AFT141" s="619">
        <v>33326.5</v>
      </c>
      <c r="AFV141" s="619">
        <v>0</v>
      </c>
      <c r="AFW141" s="619">
        <v>936090</v>
      </c>
      <c r="AFX141" s="619">
        <v>441050.98</v>
      </c>
      <c r="AFY141" s="619">
        <v>3764808.75</v>
      </c>
      <c r="AFZ141" s="619">
        <v>0</v>
      </c>
      <c r="AGA141" s="619">
        <v>0</v>
      </c>
      <c r="AGC141" s="619">
        <v>2500000</v>
      </c>
      <c r="AGD141" s="619">
        <v>388797.12</v>
      </c>
      <c r="AGF141" s="619">
        <v>72496.37</v>
      </c>
      <c r="AGG141" s="619">
        <v>2198684.48</v>
      </c>
      <c r="AGH141" s="619">
        <v>109020</v>
      </c>
      <c r="AGI141" s="619">
        <v>656061.66</v>
      </c>
      <c r="AGJ141" s="619">
        <v>2741176.75</v>
      </c>
      <c r="AGK141" s="619">
        <v>136000</v>
      </c>
      <c r="AGL141" s="619">
        <v>1482650</v>
      </c>
      <c r="AGN141" s="619">
        <v>1682415.67</v>
      </c>
      <c r="AGP141" s="619">
        <v>4056958.47</v>
      </c>
      <c r="AGQ141" s="619">
        <v>1660440</v>
      </c>
      <c r="AGR141" s="619">
        <v>1095581.27</v>
      </c>
      <c r="AGS141" s="619">
        <v>1890582.95</v>
      </c>
      <c r="AGT141" s="619">
        <v>842569.71</v>
      </c>
      <c r="AGV141" s="619">
        <v>0</v>
      </c>
      <c r="AGW141" s="619">
        <v>4823690.55</v>
      </c>
      <c r="AGX141" s="619">
        <v>996178.85</v>
      </c>
      <c r="AGY141" s="619">
        <v>1956477.58</v>
      </c>
      <c r="AGZ141" s="619">
        <v>7490000</v>
      </c>
      <c r="AHA141" s="619">
        <v>1674016.74</v>
      </c>
      <c r="AHB141" s="619">
        <v>1541856.71</v>
      </c>
      <c r="AHC141" s="619">
        <v>0</v>
      </c>
      <c r="AHD141" s="619">
        <v>0</v>
      </c>
      <c r="AHE141" s="619">
        <v>17866917.809999999</v>
      </c>
      <c r="AHF141" s="619">
        <v>1400773.04</v>
      </c>
      <c r="AHH141" s="619">
        <v>0</v>
      </c>
      <c r="AHI141" s="619">
        <v>5073092.82</v>
      </c>
      <c r="AHJ141" s="619">
        <v>12600</v>
      </c>
      <c r="AHL141" s="619">
        <v>328480</v>
      </c>
      <c r="AHM141" s="619">
        <v>2782008.29</v>
      </c>
      <c r="AHO141" s="619">
        <v>137064.89000000001</v>
      </c>
      <c r="AHS141" s="613">
        <v>453704.91</v>
      </c>
      <c r="AHT141" s="619">
        <f t="shared" si="81"/>
        <v>556131105.26999998</v>
      </c>
      <c r="AHV141" s="627" t="s">
        <v>6273</v>
      </c>
      <c r="AHW141" s="627" t="s">
        <v>6215</v>
      </c>
      <c r="AHX141" s="627" t="s">
        <v>6216</v>
      </c>
    </row>
    <row r="142" spans="1:908" x14ac:dyDescent="0.8">
      <c r="A142" s="613" t="str">
        <f t="shared" si="80"/>
        <v>ปกส.</v>
      </c>
      <c r="B142" s="618" t="s">
        <v>6211</v>
      </c>
      <c r="C142" s="619" t="s">
        <v>6212</v>
      </c>
      <c r="D142" s="619">
        <v>13955203.310000001</v>
      </c>
      <c r="V142" s="619">
        <v>44499523.390000001</v>
      </c>
      <c r="AF142" s="619">
        <v>14157826.24</v>
      </c>
      <c r="AT142" s="619">
        <v>15874340.49</v>
      </c>
      <c r="BI142" s="619">
        <v>11968392.210000001</v>
      </c>
      <c r="BJ142" s="619">
        <v>2133699.31</v>
      </c>
      <c r="BR142" s="619">
        <v>6479317.5300000003</v>
      </c>
      <c r="BZ142" s="619">
        <v>6478540.3700000001</v>
      </c>
      <c r="CG142" s="619">
        <v>17401574.02</v>
      </c>
      <c r="CT142" s="619">
        <v>47609702.719999999</v>
      </c>
      <c r="DB142" s="619">
        <v>9031309.1600000001</v>
      </c>
      <c r="DC142" s="619">
        <v>11880356.859999999</v>
      </c>
      <c r="DK142" s="619">
        <v>34974078.469999999</v>
      </c>
      <c r="DT142" s="619">
        <v>20606834.41</v>
      </c>
      <c r="EE142" s="619">
        <v>4286761.4800000004</v>
      </c>
      <c r="EF142" s="619">
        <v>6986055.7699999996</v>
      </c>
      <c r="EN142" s="619">
        <v>37856842.25</v>
      </c>
      <c r="EW142" s="619">
        <v>7320971.4000000004</v>
      </c>
      <c r="FH142" s="619">
        <v>0</v>
      </c>
      <c r="FI142" s="619">
        <v>8569497.7599999998</v>
      </c>
      <c r="FQ142" s="619">
        <v>35429639.719999999</v>
      </c>
      <c r="GE142" s="619">
        <v>7677354.4400000004</v>
      </c>
      <c r="GQ142" s="619">
        <v>1782276.78</v>
      </c>
      <c r="GY142" s="619">
        <v>10280351.699999999</v>
      </c>
      <c r="HC142" s="619">
        <v>12782343.199999999</v>
      </c>
      <c r="HK142" s="619">
        <v>37433553.539999999</v>
      </c>
      <c r="HS142" s="619">
        <v>14678894.439999999</v>
      </c>
      <c r="HT142" s="619">
        <v>5125879.5199999996</v>
      </c>
      <c r="II142" s="619">
        <v>59821418.119999997</v>
      </c>
      <c r="IJ142" s="619">
        <v>16615854.68</v>
      </c>
      <c r="IT142" s="619">
        <v>45510788.109999999</v>
      </c>
      <c r="IU142" s="619">
        <v>111462617.40000001</v>
      </c>
      <c r="JF142" s="619">
        <v>3557129.48</v>
      </c>
      <c r="JG142" s="619">
        <v>9999.6299999999992</v>
      </c>
      <c r="JL142" s="619">
        <v>35932291.75</v>
      </c>
      <c r="JS142" s="619">
        <v>61847278</v>
      </c>
      <c r="JT142" s="619">
        <v>35250603.740000002</v>
      </c>
      <c r="KI142" s="619">
        <v>110030886.36</v>
      </c>
      <c r="KR142" s="619">
        <v>2099045.7000000002</v>
      </c>
      <c r="KU142" s="619">
        <v>0</v>
      </c>
      <c r="KX142" s="619">
        <v>44467166.850000001</v>
      </c>
      <c r="KZ142" s="619">
        <v>58539020.009999998</v>
      </c>
      <c r="LH142" s="619">
        <v>42489934.170000002</v>
      </c>
      <c r="LI142" s="619">
        <v>11170657.58</v>
      </c>
      <c r="LJ142" s="619">
        <v>12287721.17</v>
      </c>
      <c r="LK142" s="619">
        <v>18959896.870000001</v>
      </c>
      <c r="LS142" s="619">
        <v>7064919.5099999998</v>
      </c>
      <c r="LV142" s="619">
        <v>89925073.040000007</v>
      </c>
      <c r="LW142" s="619">
        <v>6690234.5899999999</v>
      </c>
      <c r="LX142" s="619">
        <v>21677310.25</v>
      </c>
      <c r="LY142" s="619">
        <v>0</v>
      </c>
      <c r="MF142" s="619">
        <v>1303213.17</v>
      </c>
      <c r="MH142" s="619">
        <v>35962556.170000002</v>
      </c>
      <c r="MT142" s="619">
        <v>100850570.80000001</v>
      </c>
      <c r="NE142" s="619">
        <v>392644959.25999999</v>
      </c>
      <c r="NK142" s="619">
        <v>68473547.829999998</v>
      </c>
      <c r="NL142" s="619">
        <v>2507046.89</v>
      </c>
      <c r="NQ142" s="619">
        <v>14484755.869999999</v>
      </c>
      <c r="NX142" s="619">
        <v>60703642.439999998</v>
      </c>
      <c r="NY142" s="619">
        <v>14428584.17</v>
      </c>
      <c r="OE142" s="619">
        <v>338708259.19</v>
      </c>
      <c r="OH142" s="619">
        <v>7328716.6600000001</v>
      </c>
      <c r="ON142" s="619">
        <v>0</v>
      </c>
      <c r="OO142" s="619">
        <v>947341.96</v>
      </c>
      <c r="OP142" s="619">
        <v>2823953.54</v>
      </c>
      <c r="OT142" s="619">
        <v>1479841.39</v>
      </c>
      <c r="PC142" s="619">
        <v>21055990.149999999</v>
      </c>
      <c r="PU142" s="619">
        <v>57447958.109999999</v>
      </c>
      <c r="PY142" s="619">
        <v>45081861.079999998</v>
      </c>
      <c r="QP142" s="619">
        <v>3000</v>
      </c>
      <c r="QU142" s="619">
        <v>9092382.0399999991</v>
      </c>
      <c r="RH142" s="619">
        <v>36541108.399999999</v>
      </c>
      <c r="RI142" s="619">
        <v>171370.5</v>
      </c>
      <c r="SB142" s="619">
        <v>9858693.6199999992</v>
      </c>
      <c r="SN142" s="619">
        <v>10255114.24</v>
      </c>
      <c r="SV142" s="619">
        <v>10463003.029999999</v>
      </c>
      <c r="TJ142" s="619">
        <v>23928684.309999999</v>
      </c>
      <c r="TM142" s="619">
        <v>73200</v>
      </c>
      <c r="TZ142" s="619">
        <v>3571760.93</v>
      </c>
      <c r="UB142" s="619">
        <v>11329854.84</v>
      </c>
      <c r="UF142" s="619">
        <v>3098701.25</v>
      </c>
      <c r="UK142" s="619">
        <v>6654212.5499999998</v>
      </c>
      <c r="UQ142" s="619">
        <v>76497300.150000006</v>
      </c>
      <c r="VI142" s="619">
        <v>2217266.29</v>
      </c>
      <c r="VM142" s="619">
        <v>36162007.539999999</v>
      </c>
      <c r="WB142" s="619">
        <v>157744886.34</v>
      </c>
      <c r="WV142" s="619">
        <v>3492073.23</v>
      </c>
      <c r="XD142" s="619">
        <v>1341141.3999999999</v>
      </c>
      <c r="XI142" s="619">
        <v>39524940.920000002</v>
      </c>
      <c r="XL142" s="619">
        <v>27613327.329999998</v>
      </c>
      <c r="YF142" s="619">
        <v>137639870.38</v>
      </c>
      <c r="YW142" s="619">
        <v>28133437.109999999</v>
      </c>
      <c r="ZA142" s="619">
        <v>0</v>
      </c>
      <c r="ZD142" s="619">
        <v>15136096.529999999</v>
      </c>
      <c r="ZM142" s="619">
        <v>49148115.539999999</v>
      </c>
      <c r="ZU142" s="619">
        <v>196000</v>
      </c>
      <c r="AAI142" s="619">
        <v>12770508.300000001</v>
      </c>
      <c r="AAP142" s="619">
        <v>116140074.47</v>
      </c>
      <c r="ABA142" s="619">
        <v>23635917.940000001</v>
      </c>
      <c r="ABI142" s="619">
        <v>4102201.57</v>
      </c>
      <c r="ABP142" s="619">
        <v>11686067.789999999</v>
      </c>
      <c r="ABY142" s="619">
        <v>25987160.32</v>
      </c>
      <c r="ACJ142" s="619">
        <v>47825869.590000004</v>
      </c>
      <c r="ACQ142" s="619">
        <v>33619690.799999997</v>
      </c>
      <c r="ACR142" s="619">
        <v>83675604.159999996</v>
      </c>
      <c r="ACW142" s="619">
        <v>4991952</v>
      </c>
      <c r="ADG142" s="619">
        <v>986270.65</v>
      </c>
      <c r="ADH142" s="619">
        <v>1666737.04</v>
      </c>
      <c r="ADP142" s="619">
        <v>56325869.409999996</v>
      </c>
      <c r="ADQ142" s="619">
        <v>15554546.83</v>
      </c>
      <c r="ADT142" s="619">
        <v>7671029.5</v>
      </c>
      <c r="ADV142" s="619">
        <v>181849.23</v>
      </c>
      <c r="ADZ142" s="619">
        <v>42972416.119999997</v>
      </c>
      <c r="AEA142" s="619">
        <v>5093030.8600000003</v>
      </c>
      <c r="AET142" s="619">
        <v>8663084.0299999993</v>
      </c>
      <c r="AFD142" s="619">
        <v>2087288.49</v>
      </c>
      <c r="AFE142" s="619">
        <v>11089.25</v>
      </c>
      <c r="AFQ142" s="619">
        <v>1674687.53</v>
      </c>
      <c r="AGC142" s="619">
        <v>30203011.940000001</v>
      </c>
      <c r="AGN142" s="619">
        <v>1086064.6599999999</v>
      </c>
      <c r="AGO142" s="619">
        <v>316792.81</v>
      </c>
      <c r="AGV142" s="619">
        <v>39702281.509999998</v>
      </c>
      <c r="AGW142" s="619">
        <v>0</v>
      </c>
      <c r="AHM142" s="619">
        <v>0</v>
      </c>
      <c r="AHP142" s="619">
        <v>0</v>
      </c>
      <c r="AHT142" s="619">
        <f t="shared" si="81"/>
        <v>3687422411.4500012</v>
      </c>
      <c r="AHV142" s="627" t="s">
        <v>6273</v>
      </c>
      <c r="AHW142" s="627" t="s">
        <v>6217</v>
      </c>
      <c r="AHX142" s="627" t="s">
        <v>6218</v>
      </c>
    </row>
    <row r="143" spans="1:908" x14ac:dyDescent="0.8">
      <c r="A143" s="613" t="str">
        <f t="shared" si="80"/>
        <v>ภาระ</v>
      </c>
      <c r="B143" s="618" t="s">
        <v>6213</v>
      </c>
      <c r="C143" s="619" t="s">
        <v>6214</v>
      </c>
      <c r="D143" s="619">
        <v>4750379.71</v>
      </c>
      <c r="AT143" s="619">
        <v>34747.11</v>
      </c>
      <c r="AV143" s="619">
        <v>0</v>
      </c>
      <c r="AX143" s="619">
        <v>0</v>
      </c>
      <c r="BI143" s="619">
        <v>1775.53</v>
      </c>
      <c r="BJ143" s="619">
        <v>46857.1</v>
      </c>
      <c r="BZ143" s="619">
        <v>673511.69</v>
      </c>
      <c r="CT143" s="619">
        <v>3377304.7</v>
      </c>
      <c r="DB143" s="619">
        <v>1980021.21</v>
      </c>
      <c r="DC143" s="619">
        <v>7054716.8399999999</v>
      </c>
      <c r="DK143" s="619">
        <v>7715374.9199999999</v>
      </c>
      <c r="DT143" s="619">
        <v>7667522.4000000004</v>
      </c>
      <c r="EE143" s="619">
        <v>2169281.42</v>
      </c>
      <c r="EF143" s="619">
        <v>1709017.04</v>
      </c>
      <c r="EN143" s="619">
        <v>2528566.85</v>
      </c>
      <c r="EW143" s="619">
        <v>7417356.9299999997</v>
      </c>
      <c r="FI143" s="619">
        <v>4107613.13</v>
      </c>
      <c r="FQ143" s="619">
        <v>4803972.58</v>
      </c>
      <c r="GE143" s="619">
        <v>6548357.6900000004</v>
      </c>
      <c r="GQ143" s="619">
        <v>5715887.4800000004</v>
      </c>
      <c r="GY143" s="619">
        <v>4478521.66</v>
      </c>
      <c r="HK143" s="619">
        <v>54227260.859999999</v>
      </c>
      <c r="HS143" s="619">
        <v>24192946.140000001</v>
      </c>
      <c r="HT143" s="619">
        <v>5725304.2199999997</v>
      </c>
      <c r="II143" s="619">
        <v>16776133.609999999</v>
      </c>
      <c r="IJ143" s="619">
        <v>1142672.8</v>
      </c>
      <c r="JF143" s="619">
        <v>2149595.83</v>
      </c>
      <c r="JG143" s="619">
        <v>1061129.76</v>
      </c>
      <c r="JL143" s="619">
        <v>12081327.91</v>
      </c>
      <c r="KI143" s="619">
        <v>19765570.84</v>
      </c>
      <c r="KU143" s="619">
        <v>3199892.05</v>
      </c>
      <c r="KX143" s="619">
        <v>4887021.25</v>
      </c>
      <c r="KZ143" s="619">
        <v>26329451.129999999</v>
      </c>
      <c r="LH143" s="619">
        <v>23860948.190000001</v>
      </c>
      <c r="LJ143" s="619">
        <v>4785359.33</v>
      </c>
      <c r="LS143" s="619">
        <v>11111506.93</v>
      </c>
      <c r="LW143" s="619">
        <v>7538613.6100000003</v>
      </c>
      <c r="LX143" s="619">
        <v>17143879.670000002</v>
      </c>
      <c r="LY143" s="619">
        <v>1738095.6</v>
      </c>
      <c r="MF143" s="619">
        <v>312165.81</v>
      </c>
      <c r="MH143" s="619">
        <v>1882857.86</v>
      </c>
      <c r="MT143" s="619">
        <v>42727376.100000001</v>
      </c>
      <c r="MY143" s="619">
        <v>549</v>
      </c>
      <c r="NE143" s="619">
        <v>56259375.450000003</v>
      </c>
      <c r="NK143" s="619">
        <v>19480523.640000001</v>
      </c>
      <c r="NL143" s="619">
        <v>6297190.5199999996</v>
      </c>
      <c r="NQ143" s="619">
        <v>3658150.51</v>
      </c>
      <c r="NX143" s="619">
        <v>18284046.059999999</v>
      </c>
      <c r="NY143" s="619">
        <v>4869420.87</v>
      </c>
      <c r="OE143" s="619">
        <v>9607597.9299999997</v>
      </c>
      <c r="OK143" s="619">
        <v>0</v>
      </c>
      <c r="ON143" s="619">
        <v>3656629.59</v>
      </c>
      <c r="OO143" s="619">
        <v>7502082.6600000001</v>
      </c>
      <c r="OP143" s="619">
        <v>8852716.4199999999</v>
      </c>
      <c r="OT143" s="619">
        <v>4512437.51</v>
      </c>
      <c r="PC143" s="619">
        <v>3368621.34</v>
      </c>
      <c r="PU143" s="619">
        <v>4678446.7</v>
      </c>
      <c r="PV143" s="619">
        <v>747372</v>
      </c>
      <c r="RC143" s="619">
        <v>0</v>
      </c>
      <c r="RH143" s="619">
        <v>23884208.670000002</v>
      </c>
      <c r="SB143" s="619">
        <v>2988203.29</v>
      </c>
      <c r="SN143" s="619">
        <v>3377805.01</v>
      </c>
      <c r="SV143" s="619">
        <v>3817050.31</v>
      </c>
      <c r="TJ143" s="619">
        <v>3987156.78</v>
      </c>
      <c r="TZ143" s="619">
        <v>3584694.46</v>
      </c>
      <c r="UB143" s="619">
        <v>1925418.5</v>
      </c>
      <c r="UF143" s="619">
        <v>2917917.13</v>
      </c>
      <c r="VI143" s="619">
        <v>618473.49</v>
      </c>
      <c r="VL143" s="619">
        <v>0</v>
      </c>
      <c r="VM143" s="619">
        <v>1646665.01</v>
      </c>
      <c r="WV143" s="619">
        <v>1217158.46</v>
      </c>
      <c r="XD143" s="619">
        <v>207712.15</v>
      </c>
      <c r="XI143" s="619">
        <v>15023840.779999999</v>
      </c>
      <c r="XL143" s="619">
        <v>9878754.7699999996</v>
      </c>
      <c r="YF143" s="619">
        <v>5599645.04</v>
      </c>
      <c r="YW143" s="619">
        <v>839387.29</v>
      </c>
      <c r="ZD143" s="619">
        <v>2232717.62</v>
      </c>
      <c r="ZM143" s="619">
        <v>0</v>
      </c>
      <c r="AAP143" s="619">
        <v>12508205.33</v>
      </c>
      <c r="ABA143" s="619">
        <v>2892703.84</v>
      </c>
      <c r="ABF143" s="619">
        <v>29236.6</v>
      </c>
      <c r="ABP143" s="619">
        <v>8784596.25</v>
      </c>
      <c r="ACZ143" s="619">
        <v>0</v>
      </c>
      <c r="ADD143" s="619">
        <v>1761</v>
      </c>
      <c r="ADG143" s="619">
        <v>1001808.6</v>
      </c>
      <c r="ADH143" s="619">
        <v>501543.55</v>
      </c>
      <c r="ADP143" s="619">
        <v>29092606.98</v>
      </c>
      <c r="ADQ143" s="619">
        <v>2140623.81</v>
      </c>
      <c r="ADT143" s="619">
        <v>3162745.43</v>
      </c>
      <c r="ADZ143" s="619">
        <v>56971160.979999997</v>
      </c>
      <c r="AEA143" s="619">
        <v>7263006.7699999996</v>
      </c>
      <c r="AET143" s="619">
        <v>1417764.83</v>
      </c>
      <c r="AFD143" s="619">
        <v>5111588.53</v>
      </c>
      <c r="AFE143" s="619">
        <v>4604153.68</v>
      </c>
      <c r="AFQ143" s="619">
        <v>2591492.67</v>
      </c>
      <c r="AGC143" s="619">
        <v>1582939.02</v>
      </c>
      <c r="AGN143" s="619">
        <v>9200858.5399999991</v>
      </c>
      <c r="AGO143" s="619">
        <v>1640513.07</v>
      </c>
      <c r="AGV143" s="619">
        <v>6503965.75</v>
      </c>
      <c r="AGW143" s="619">
        <v>638045.31000000006</v>
      </c>
      <c r="AHT143" s="619">
        <f t="shared" si="81"/>
        <v>748583184.98999977</v>
      </c>
      <c r="AHV143" s="627" t="s">
        <v>6273</v>
      </c>
      <c r="AHW143" s="627" t="s">
        <v>6219</v>
      </c>
      <c r="AHX143" s="627" t="s">
        <v>6220</v>
      </c>
    </row>
    <row r="144" spans="1:908" x14ac:dyDescent="0.8">
      <c r="A144" s="613" t="str">
        <f t="shared" si="80"/>
        <v>ภาระ</v>
      </c>
      <c r="B144" s="618" t="s">
        <v>6215</v>
      </c>
      <c r="C144" s="619" t="s">
        <v>6216</v>
      </c>
      <c r="D144" s="619">
        <v>29452.18</v>
      </c>
      <c r="E144" s="619">
        <v>2087</v>
      </c>
      <c r="F144" s="619">
        <v>103982.5</v>
      </c>
      <c r="G144" s="619">
        <v>0</v>
      </c>
      <c r="H144" s="619">
        <v>10101</v>
      </c>
      <c r="I144" s="619">
        <v>4026</v>
      </c>
      <c r="K144" s="619">
        <v>9426</v>
      </c>
      <c r="L144" s="619">
        <v>1606</v>
      </c>
      <c r="M144" s="619">
        <v>15292</v>
      </c>
      <c r="N144" s="619">
        <v>3625</v>
      </c>
      <c r="O144" s="619">
        <v>3220</v>
      </c>
      <c r="P144" s="619">
        <v>17</v>
      </c>
      <c r="Q144" s="619">
        <v>33319</v>
      </c>
      <c r="R144" s="619">
        <v>235</v>
      </c>
      <c r="T144" s="619">
        <v>3330</v>
      </c>
      <c r="U144" s="619">
        <v>24489</v>
      </c>
      <c r="V144" s="619">
        <v>17175780.52</v>
      </c>
      <c r="W144" s="619">
        <v>9426</v>
      </c>
      <c r="X144" s="619">
        <v>17328</v>
      </c>
      <c r="Y144" s="619">
        <v>0</v>
      </c>
      <c r="Z144" s="619">
        <v>182276</v>
      </c>
      <c r="AA144" s="619">
        <v>4732</v>
      </c>
      <c r="AB144" s="619">
        <v>631269</v>
      </c>
      <c r="AC144" s="619">
        <v>238930</v>
      </c>
      <c r="AD144" s="619">
        <v>13161</v>
      </c>
      <c r="AE144" s="619">
        <v>5307</v>
      </c>
      <c r="AF144" s="619">
        <v>37240</v>
      </c>
      <c r="AG144" s="619">
        <v>29037</v>
      </c>
      <c r="AH144" s="619">
        <v>110730</v>
      </c>
      <c r="AI144" s="619">
        <v>144473</v>
      </c>
      <c r="AJ144" s="619">
        <v>31526</v>
      </c>
      <c r="AK144" s="619">
        <v>1077</v>
      </c>
      <c r="AL144" s="619">
        <v>360</v>
      </c>
      <c r="AM144" s="619">
        <v>1645</v>
      </c>
      <c r="AN144" s="619">
        <v>0</v>
      </c>
      <c r="AO144" s="619">
        <v>17</v>
      </c>
      <c r="AP144" s="619">
        <v>35827</v>
      </c>
      <c r="AQ144" s="619">
        <v>8561</v>
      </c>
      <c r="AR144" s="619">
        <v>118108</v>
      </c>
      <c r="AS144" s="619">
        <v>246</v>
      </c>
      <c r="AT144" s="619">
        <v>635</v>
      </c>
      <c r="AU144" s="619">
        <v>1950</v>
      </c>
      <c r="AW144" s="619">
        <v>332</v>
      </c>
      <c r="AX144" s="619">
        <v>29955</v>
      </c>
      <c r="AY144" s="619">
        <v>6545</v>
      </c>
      <c r="AZ144" s="619">
        <v>600</v>
      </c>
      <c r="BF144" s="619">
        <v>235170.38</v>
      </c>
      <c r="BH144" s="619">
        <v>0</v>
      </c>
      <c r="BI144" s="619">
        <v>58015</v>
      </c>
      <c r="BJ144" s="619">
        <v>0</v>
      </c>
      <c r="BK144" s="619">
        <v>6691.51</v>
      </c>
      <c r="BL144" s="619">
        <v>2228</v>
      </c>
      <c r="BM144" s="619">
        <v>6733</v>
      </c>
      <c r="BN144" s="619">
        <v>112488</v>
      </c>
      <c r="BO144" s="619">
        <v>0</v>
      </c>
      <c r="BR144" s="619">
        <v>724</v>
      </c>
      <c r="BS144" s="619">
        <v>49859</v>
      </c>
      <c r="BT144" s="619">
        <v>3676</v>
      </c>
      <c r="BU144" s="619">
        <v>8667</v>
      </c>
      <c r="BV144" s="619">
        <v>4597</v>
      </c>
      <c r="BW144" s="619">
        <v>24117</v>
      </c>
      <c r="BX144" s="619">
        <v>15021.65</v>
      </c>
      <c r="BY144" s="619">
        <v>10033</v>
      </c>
      <c r="BZ144" s="619">
        <v>152636</v>
      </c>
      <c r="CA144" s="619">
        <v>0</v>
      </c>
      <c r="CE144" s="619">
        <v>1616</v>
      </c>
      <c r="CF144" s="619">
        <v>38755</v>
      </c>
      <c r="CG144" s="619">
        <v>22135</v>
      </c>
      <c r="CH144" s="619">
        <v>0</v>
      </c>
      <c r="CI144" s="619">
        <v>3589</v>
      </c>
      <c r="CJ144" s="619">
        <v>0</v>
      </c>
      <c r="CK144" s="619">
        <v>780</v>
      </c>
      <c r="CL144" s="619">
        <v>1018</v>
      </c>
      <c r="CM144" s="619">
        <v>0</v>
      </c>
      <c r="CN144" s="619">
        <v>862</v>
      </c>
      <c r="CP144" s="619">
        <v>3582</v>
      </c>
      <c r="CR144" s="619">
        <v>17869</v>
      </c>
      <c r="CS144" s="619">
        <v>0</v>
      </c>
      <c r="CT144" s="619">
        <v>36698</v>
      </c>
      <c r="CU144" s="619">
        <v>16139.5</v>
      </c>
      <c r="CV144" s="619">
        <v>28335</v>
      </c>
      <c r="CW144" s="619">
        <v>14402</v>
      </c>
      <c r="CX144" s="619">
        <v>0</v>
      </c>
      <c r="CY144" s="619">
        <v>32777</v>
      </c>
      <c r="CZ144" s="619">
        <v>59738</v>
      </c>
      <c r="DA144" s="619">
        <v>58956</v>
      </c>
      <c r="DB144" s="619">
        <v>12464</v>
      </c>
      <c r="DC144" s="619">
        <v>11313515.07</v>
      </c>
      <c r="DD144" s="619">
        <v>4302</v>
      </c>
      <c r="DE144" s="619">
        <v>5397</v>
      </c>
      <c r="DF144" s="619">
        <v>57698</v>
      </c>
      <c r="DG144" s="619">
        <v>150087</v>
      </c>
      <c r="DH144" s="619">
        <v>119578</v>
      </c>
      <c r="DI144" s="619">
        <v>3590</v>
      </c>
      <c r="DJ144" s="619">
        <v>2479</v>
      </c>
      <c r="DK144" s="619">
        <v>382003.20000000001</v>
      </c>
      <c r="DL144" s="619">
        <v>98658</v>
      </c>
      <c r="DM144" s="619">
        <v>133504</v>
      </c>
      <c r="DN144" s="619">
        <v>27885</v>
      </c>
      <c r="DO144" s="619">
        <v>50964</v>
      </c>
      <c r="DP144" s="619">
        <v>104725</v>
      </c>
      <c r="DQ144" s="619">
        <v>101659.5</v>
      </c>
      <c r="DR144" s="619">
        <v>43794.5</v>
      </c>
      <c r="DS144" s="619">
        <v>596855</v>
      </c>
      <c r="DT144" s="619">
        <v>1559</v>
      </c>
      <c r="DU144" s="619">
        <v>158</v>
      </c>
      <c r="DV144" s="619">
        <v>3008</v>
      </c>
      <c r="DW144" s="619">
        <v>3075</v>
      </c>
      <c r="DZ144" s="619">
        <v>7255.5</v>
      </c>
      <c r="EA144" s="619">
        <v>205</v>
      </c>
      <c r="EB144" s="619">
        <v>103128</v>
      </c>
      <c r="EC144" s="619">
        <v>84</v>
      </c>
      <c r="ED144" s="619">
        <v>90</v>
      </c>
      <c r="EE144" s="619">
        <v>426</v>
      </c>
      <c r="EF144" s="619">
        <v>14581</v>
      </c>
      <c r="EG144" s="619">
        <v>14939</v>
      </c>
      <c r="EH144" s="619">
        <v>0</v>
      </c>
      <c r="EI144" s="619">
        <v>9754</v>
      </c>
      <c r="EJ144" s="619">
        <v>107218</v>
      </c>
      <c r="EK144" s="619">
        <v>30166</v>
      </c>
      <c r="EL144" s="619">
        <v>1666</v>
      </c>
      <c r="EM144" s="619">
        <v>1820</v>
      </c>
      <c r="EN144" s="619">
        <v>6920798.71</v>
      </c>
      <c r="ES144" s="619">
        <v>120</v>
      </c>
      <c r="EW144" s="619">
        <v>48504.5</v>
      </c>
      <c r="EX144" s="619">
        <v>0</v>
      </c>
      <c r="EY144" s="619">
        <v>75</v>
      </c>
      <c r="EZ144" s="619">
        <v>635</v>
      </c>
      <c r="FA144" s="619">
        <v>8412</v>
      </c>
      <c r="FB144" s="619">
        <v>32114</v>
      </c>
      <c r="FC144" s="619">
        <v>2107</v>
      </c>
      <c r="FD144" s="619">
        <v>5230</v>
      </c>
      <c r="FE144" s="619">
        <v>145648</v>
      </c>
      <c r="FF144" s="619">
        <v>0</v>
      </c>
      <c r="FG144" s="619">
        <v>0</v>
      </c>
      <c r="FH144" s="619">
        <v>747</v>
      </c>
      <c r="FI144" s="619">
        <v>3350</v>
      </c>
      <c r="FJ144" s="619">
        <v>3228</v>
      </c>
      <c r="FL144" s="619">
        <v>3566</v>
      </c>
      <c r="FM144" s="619">
        <v>40576</v>
      </c>
      <c r="FN144" s="619">
        <v>2747</v>
      </c>
      <c r="FO144" s="619">
        <v>0</v>
      </c>
      <c r="FQ144" s="619">
        <v>150050</v>
      </c>
      <c r="FR144" s="619">
        <v>139348.84</v>
      </c>
      <c r="FS144" s="619">
        <v>19613</v>
      </c>
      <c r="FT144" s="619">
        <v>27397</v>
      </c>
      <c r="FU144" s="619">
        <v>56623.5</v>
      </c>
      <c r="FV144" s="619">
        <v>6846</v>
      </c>
      <c r="FW144" s="619">
        <v>3582</v>
      </c>
      <c r="FX144" s="619">
        <v>23465</v>
      </c>
      <c r="FY144" s="619">
        <v>3552</v>
      </c>
      <c r="FZ144" s="619">
        <v>32200</v>
      </c>
      <c r="GA144" s="619">
        <v>57564</v>
      </c>
      <c r="GB144" s="619">
        <v>30201</v>
      </c>
      <c r="GC144" s="619">
        <v>5308</v>
      </c>
      <c r="GE144" s="619">
        <v>387</v>
      </c>
      <c r="GG144" s="619">
        <v>3710</v>
      </c>
      <c r="GH144" s="619">
        <v>-31882</v>
      </c>
      <c r="GI144" s="619">
        <v>260</v>
      </c>
      <c r="GJ144" s="619">
        <v>2618</v>
      </c>
      <c r="GL144" s="619">
        <v>23559</v>
      </c>
      <c r="GM144" s="619">
        <v>210</v>
      </c>
      <c r="GQ144" s="619">
        <v>43240.75</v>
      </c>
      <c r="GS144" s="619">
        <v>0</v>
      </c>
      <c r="GT144" s="619">
        <v>42</v>
      </c>
      <c r="GV144" s="619">
        <v>563320</v>
      </c>
      <c r="GW144" s="619">
        <v>130</v>
      </c>
      <c r="GY144" s="619">
        <v>141767</v>
      </c>
      <c r="HA144" s="619">
        <v>7420</v>
      </c>
      <c r="HB144" s="619">
        <v>50098.5</v>
      </c>
      <c r="HC144" s="619">
        <v>77633</v>
      </c>
      <c r="HD144" s="619">
        <v>3106458.52</v>
      </c>
      <c r="HE144" s="619">
        <v>677678.23</v>
      </c>
      <c r="HF144" s="619">
        <v>191247</v>
      </c>
      <c r="HG144" s="619">
        <v>1157747</v>
      </c>
      <c r="HH144" s="619">
        <v>311573.5</v>
      </c>
      <c r="HI144" s="619">
        <v>4207</v>
      </c>
      <c r="HK144" s="619">
        <v>53180</v>
      </c>
      <c r="HL144" s="619">
        <v>69572</v>
      </c>
      <c r="HM144" s="619">
        <v>713303</v>
      </c>
      <c r="HN144" s="619">
        <v>949785.02</v>
      </c>
      <c r="HO144" s="619">
        <v>214174</v>
      </c>
      <c r="HP144" s="619">
        <v>78096.5</v>
      </c>
      <c r="HQ144" s="619">
        <v>308634</v>
      </c>
      <c r="HR144" s="619">
        <v>278660</v>
      </c>
      <c r="HS144" s="619">
        <v>16936</v>
      </c>
      <c r="HT144" s="619">
        <v>5375</v>
      </c>
      <c r="HU144" s="619">
        <v>1600</v>
      </c>
      <c r="HV144" s="619">
        <v>37846</v>
      </c>
      <c r="HW144" s="619">
        <v>5227</v>
      </c>
      <c r="HY144" s="619">
        <v>9855</v>
      </c>
      <c r="HZ144" s="619">
        <v>6167</v>
      </c>
      <c r="IA144" s="619">
        <v>2686</v>
      </c>
      <c r="IB144" s="619">
        <v>1296</v>
      </c>
      <c r="IC144" s="619">
        <v>5533</v>
      </c>
      <c r="ID144" s="619">
        <v>7910</v>
      </c>
      <c r="IF144" s="619">
        <v>6989</v>
      </c>
      <c r="II144" s="619">
        <v>931204.75</v>
      </c>
      <c r="IJ144" s="619">
        <v>62057.5</v>
      </c>
      <c r="IK144" s="619">
        <v>12820</v>
      </c>
      <c r="IL144" s="619">
        <v>4498</v>
      </c>
      <c r="IM144" s="619">
        <v>2645</v>
      </c>
      <c r="IN144" s="619">
        <v>5786</v>
      </c>
      <c r="IO144" s="619">
        <v>3152</v>
      </c>
      <c r="IP144" s="619">
        <v>14624.73</v>
      </c>
      <c r="IQ144" s="619">
        <v>40107.5</v>
      </c>
      <c r="IR144" s="619">
        <v>47038.74</v>
      </c>
      <c r="IS144" s="619">
        <v>62706</v>
      </c>
      <c r="IT144" s="619">
        <v>56050</v>
      </c>
      <c r="IU144" s="619">
        <v>11047.05</v>
      </c>
      <c r="IV144" s="619">
        <v>0</v>
      </c>
      <c r="IX144" s="619">
        <v>216240</v>
      </c>
      <c r="IY144" s="619">
        <v>3271</v>
      </c>
      <c r="IZ144" s="619">
        <v>11339</v>
      </c>
      <c r="JA144" s="619">
        <v>0</v>
      </c>
      <c r="JB144" s="619">
        <v>150</v>
      </c>
      <c r="JC144" s="619">
        <v>7418</v>
      </c>
      <c r="JD144" s="619">
        <v>0</v>
      </c>
      <c r="JF144" s="619">
        <v>2618</v>
      </c>
      <c r="JG144" s="619">
        <v>15356</v>
      </c>
      <c r="JH144" s="619">
        <v>2072</v>
      </c>
      <c r="JK144" s="619">
        <v>7718</v>
      </c>
      <c r="JL144" s="619">
        <v>2873</v>
      </c>
      <c r="JM144" s="619">
        <v>214</v>
      </c>
      <c r="JN144" s="619">
        <v>0</v>
      </c>
      <c r="JO144" s="619">
        <v>16019</v>
      </c>
      <c r="JP144" s="619">
        <v>13681</v>
      </c>
      <c r="JQ144" s="619">
        <v>0</v>
      </c>
      <c r="JS144" s="619">
        <v>0</v>
      </c>
      <c r="JT144" s="619">
        <v>0</v>
      </c>
      <c r="JU144" s="619">
        <v>0</v>
      </c>
      <c r="JW144" s="619">
        <v>0</v>
      </c>
      <c r="JX144" s="619">
        <v>0</v>
      </c>
      <c r="JY144" s="619">
        <v>0</v>
      </c>
      <c r="JZ144" s="619">
        <v>0</v>
      </c>
      <c r="KA144" s="619">
        <v>0</v>
      </c>
      <c r="KB144" s="619">
        <v>17600</v>
      </c>
      <c r="KC144" s="619">
        <v>0</v>
      </c>
      <c r="KD144" s="619">
        <v>0</v>
      </c>
      <c r="KF144" s="619">
        <v>0</v>
      </c>
      <c r="KG144" s="619">
        <v>0</v>
      </c>
      <c r="KH144" s="619">
        <v>4800</v>
      </c>
      <c r="KI144" s="619">
        <v>516679.5</v>
      </c>
      <c r="KJ144" s="619">
        <v>0</v>
      </c>
      <c r="KK144" s="619">
        <v>38152</v>
      </c>
      <c r="KL144" s="619">
        <v>500576</v>
      </c>
      <c r="KM144" s="619">
        <v>74977</v>
      </c>
      <c r="KN144" s="619">
        <v>194168</v>
      </c>
      <c r="KO144" s="619">
        <v>43715</v>
      </c>
      <c r="KQ144" s="619">
        <v>30984</v>
      </c>
      <c r="KR144" s="619">
        <v>1721386</v>
      </c>
      <c r="KS144" s="619">
        <v>17242</v>
      </c>
      <c r="KT144" s="619">
        <v>32713</v>
      </c>
      <c r="KU144" s="619">
        <v>125198</v>
      </c>
      <c r="KV144" s="619">
        <v>84292</v>
      </c>
      <c r="KW144" s="619">
        <v>47295</v>
      </c>
      <c r="KX144" s="619">
        <v>41537</v>
      </c>
      <c r="KY144" s="619">
        <v>17806</v>
      </c>
      <c r="KZ144" s="619">
        <v>8791</v>
      </c>
      <c r="LA144" s="619">
        <v>95149</v>
      </c>
      <c r="LB144" s="619">
        <v>110428</v>
      </c>
      <c r="LC144" s="619">
        <v>128615</v>
      </c>
      <c r="LD144" s="619">
        <v>56761</v>
      </c>
      <c r="LE144" s="619">
        <v>31400</v>
      </c>
      <c r="LF144" s="619">
        <v>285978</v>
      </c>
      <c r="LG144" s="619">
        <v>164406</v>
      </c>
      <c r="LH144" s="619">
        <v>1869866.57</v>
      </c>
      <c r="LI144" s="619">
        <v>55090</v>
      </c>
      <c r="LJ144" s="619">
        <v>767947</v>
      </c>
      <c r="LK144" s="619">
        <v>163340.51999999999</v>
      </c>
      <c r="LL144" s="619">
        <v>0</v>
      </c>
      <c r="LM144" s="619">
        <v>330616</v>
      </c>
      <c r="LN144" s="619">
        <v>178355</v>
      </c>
      <c r="LO144" s="619">
        <v>251295.5</v>
      </c>
      <c r="LP144" s="619">
        <v>12430</v>
      </c>
      <c r="LQ144" s="619">
        <v>340141.3</v>
      </c>
      <c r="LR144" s="619">
        <v>14673</v>
      </c>
      <c r="LS144" s="619">
        <v>73663</v>
      </c>
      <c r="LV144" s="619">
        <v>17775899.859999999</v>
      </c>
      <c r="LW144" s="619">
        <v>275943.59999999998</v>
      </c>
      <c r="LX144" s="619">
        <v>8161910.2199999997</v>
      </c>
      <c r="LY144" s="619">
        <v>137119.18</v>
      </c>
      <c r="LZ144" s="619">
        <v>1166</v>
      </c>
      <c r="MA144" s="619">
        <v>4093</v>
      </c>
      <c r="MB144" s="619">
        <v>3177</v>
      </c>
      <c r="MC144" s="619">
        <v>730</v>
      </c>
      <c r="MD144" s="619">
        <v>71075</v>
      </c>
      <c r="ME144" s="619">
        <v>36386</v>
      </c>
      <c r="MF144" s="619">
        <v>642805</v>
      </c>
      <c r="MH144" s="619">
        <v>8592</v>
      </c>
      <c r="MI144" s="619">
        <v>1132588.1000000001</v>
      </c>
      <c r="MJ144" s="619">
        <v>24124</v>
      </c>
      <c r="MK144" s="619">
        <v>36777</v>
      </c>
      <c r="ML144" s="619">
        <v>30582</v>
      </c>
      <c r="MM144" s="619">
        <v>1651439</v>
      </c>
      <c r="MN144" s="619">
        <v>1719978</v>
      </c>
      <c r="MO144" s="619">
        <v>104688</v>
      </c>
      <c r="MP144" s="619">
        <v>262607</v>
      </c>
      <c r="MQ144" s="619">
        <v>118390</v>
      </c>
      <c r="MR144" s="619">
        <v>96567</v>
      </c>
      <c r="MS144" s="619">
        <v>76477</v>
      </c>
      <c r="MT144" s="619">
        <v>92625</v>
      </c>
      <c r="MU144" s="619">
        <v>0</v>
      </c>
      <c r="MV144" s="619">
        <v>286748</v>
      </c>
      <c r="MW144" s="619">
        <v>9002</v>
      </c>
      <c r="MX144" s="619">
        <v>351828</v>
      </c>
      <c r="MY144" s="619">
        <v>285453</v>
      </c>
      <c r="MZ144" s="619">
        <v>2421.5</v>
      </c>
      <c r="NA144" s="619">
        <v>48473</v>
      </c>
      <c r="NB144" s="619">
        <v>2727</v>
      </c>
      <c r="NC144" s="619">
        <v>32181</v>
      </c>
      <c r="ND144" s="619">
        <v>3246</v>
      </c>
      <c r="NE144" s="619">
        <v>1405265.38</v>
      </c>
      <c r="NF144" s="619">
        <v>2436382</v>
      </c>
      <c r="NG144" s="619">
        <v>129586</v>
      </c>
      <c r="NH144" s="619">
        <v>513107</v>
      </c>
      <c r="NI144" s="619">
        <v>481557</v>
      </c>
      <c r="NJ144" s="619">
        <v>134151</v>
      </c>
      <c r="NK144" s="619">
        <v>126869.67</v>
      </c>
      <c r="NL144" s="619">
        <v>237721</v>
      </c>
      <c r="NM144" s="619">
        <v>8530</v>
      </c>
      <c r="NN144" s="619">
        <v>221482</v>
      </c>
      <c r="NO144" s="619">
        <v>707385</v>
      </c>
      <c r="NP144" s="619">
        <v>184159</v>
      </c>
      <c r="NQ144" s="619">
        <v>91798</v>
      </c>
      <c r="NR144" s="619">
        <v>105445</v>
      </c>
      <c r="NT144" s="619">
        <v>44429</v>
      </c>
      <c r="NU144" s="619">
        <v>13597</v>
      </c>
      <c r="NV144" s="619">
        <v>12697</v>
      </c>
      <c r="NW144" s="619">
        <v>22436</v>
      </c>
      <c r="NX144" s="619">
        <v>12258</v>
      </c>
      <c r="NY144" s="619">
        <v>10533252.59</v>
      </c>
      <c r="NZ144" s="619">
        <v>314100</v>
      </c>
      <c r="OA144" s="619">
        <v>4269</v>
      </c>
      <c r="OB144" s="619">
        <v>412644.55</v>
      </c>
      <c r="OC144" s="619">
        <v>0</v>
      </c>
      <c r="OE144" s="619">
        <v>6740435</v>
      </c>
      <c r="OF144" s="619">
        <v>26973</v>
      </c>
      <c r="OG144" s="619">
        <v>49059</v>
      </c>
      <c r="OH144" s="619">
        <v>104407.7</v>
      </c>
      <c r="OI144" s="619">
        <v>8181</v>
      </c>
      <c r="OJ144" s="619">
        <v>63220</v>
      </c>
      <c r="OK144" s="619">
        <v>820566.94</v>
      </c>
      <c r="OL144" s="619">
        <v>154075.6</v>
      </c>
      <c r="OM144" s="619">
        <v>3473953.44</v>
      </c>
      <c r="ON144" s="619">
        <v>3236959.9</v>
      </c>
      <c r="OO144" s="619">
        <v>91621</v>
      </c>
      <c r="OP144" s="619">
        <v>10260165</v>
      </c>
      <c r="OQ144" s="619">
        <v>721247</v>
      </c>
      <c r="OR144" s="619">
        <v>613573</v>
      </c>
      <c r="OT144" s="619">
        <v>940503</v>
      </c>
      <c r="OU144" s="619">
        <v>70467</v>
      </c>
      <c r="OV144" s="619">
        <v>114601.8</v>
      </c>
      <c r="OW144" s="619">
        <v>521006.52</v>
      </c>
      <c r="OX144" s="619">
        <v>736706</v>
      </c>
      <c r="OY144" s="619">
        <v>3501480.99</v>
      </c>
      <c r="OZ144" s="619">
        <v>347093.45</v>
      </c>
      <c r="PA144" s="619">
        <v>112556</v>
      </c>
      <c r="PB144" s="619">
        <v>0</v>
      </c>
      <c r="PC144" s="619">
        <v>39409.800000000003</v>
      </c>
      <c r="PD144" s="619">
        <v>0</v>
      </c>
      <c r="PG144" s="619">
        <v>10861</v>
      </c>
      <c r="PH144" s="619">
        <v>78883.61</v>
      </c>
      <c r="PI144" s="619">
        <v>1560</v>
      </c>
      <c r="PJ144" s="619">
        <v>0</v>
      </c>
      <c r="PL144" s="619">
        <v>480</v>
      </c>
      <c r="PM144" s="619">
        <v>10280</v>
      </c>
      <c r="PO144" s="619">
        <v>75</v>
      </c>
      <c r="PP144" s="619">
        <v>60</v>
      </c>
      <c r="PU144" s="619">
        <v>89728</v>
      </c>
      <c r="PV144" s="619">
        <v>96732.5</v>
      </c>
      <c r="PW144" s="619">
        <v>450</v>
      </c>
      <c r="PX144" s="619">
        <v>0</v>
      </c>
      <c r="QA144" s="619">
        <v>93688</v>
      </c>
      <c r="QB144" s="619">
        <v>260</v>
      </c>
      <c r="QC144" s="619">
        <v>2355</v>
      </c>
      <c r="QD144" s="619">
        <v>434</v>
      </c>
      <c r="QE144" s="619">
        <v>6554</v>
      </c>
      <c r="QF144" s="619">
        <v>130</v>
      </c>
      <c r="QH144" s="619">
        <v>4116</v>
      </c>
      <c r="QI144" s="619">
        <v>63090</v>
      </c>
      <c r="QJ144" s="619">
        <v>410</v>
      </c>
      <c r="QM144" s="619">
        <v>2744</v>
      </c>
      <c r="QO144" s="619">
        <v>0</v>
      </c>
      <c r="QP144" s="619">
        <v>452</v>
      </c>
      <c r="QU144" s="619">
        <v>12006.81</v>
      </c>
      <c r="QV144" s="619">
        <v>0</v>
      </c>
      <c r="QX144" s="619">
        <v>6147.5</v>
      </c>
      <c r="QZ144" s="619">
        <v>466</v>
      </c>
      <c r="RC144" s="619">
        <v>0</v>
      </c>
      <c r="RD144" s="619">
        <v>2103</v>
      </c>
      <c r="RE144" s="619">
        <v>0</v>
      </c>
      <c r="RH144" s="619">
        <v>734</v>
      </c>
      <c r="RI144" s="619">
        <v>10240</v>
      </c>
      <c r="RJ144" s="619">
        <v>0</v>
      </c>
      <c r="RM144" s="619">
        <v>1405</v>
      </c>
      <c r="RN144" s="619">
        <v>5496</v>
      </c>
      <c r="RO144" s="619">
        <v>0</v>
      </c>
      <c r="RP144" s="619">
        <v>7820</v>
      </c>
      <c r="RQ144" s="619">
        <v>260</v>
      </c>
      <c r="RR144" s="619">
        <v>0</v>
      </c>
      <c r="RT144" s="619">
        <v>232</v>
      </c>
      <c r="RU144" s="619">
        <v>488</v>
      </c>
      <c r="RW144" s="619">
        <v>29</v>
      </c>
      <c r="RX144" s="619">
        <v>0</v>
      </c>
      <c r="SB144" s="619">
        <v>236453</v>
      </c>
      <c r="SD144" s="619">
        <v>152073</v>
      </c>
      <c r="SE144" s="619">
        <v>40211</v>
      </c>
      <c r="SF144" s="619">
        <v>28133</v>
      </c>
      <c r="SG144" s="619">
        <v>166140</v>
      </c>
      <c r="SH144" s="619">
        <v>60931</v>
      </c>
      <c r="SI144" s="619">
        <v>102895</v>
      </c>
      <c r="SJ144" s="619">
        <v>8320</v>
      </c>
      <c r="SK144" s="619">
        <v>3150</v>
      </c>
      <c r="SL144" s="619">
        <v>-20322</v>
      </c>
      <c r="SM144" s="619">
        <v>1690</v>
      </c>
      <c r="SN144" s="619">
        <v>8808</v>
      </c>
      <c r="SO144" s="619">
        <v>915</v>
      </c>
      <c r="SP144" s="619">
        <v>2340</v>
      </c>
      <c r="SQ144" s="619">
        <v>7132</v>
      </c>
      <c r="SR144" s="619">
        <v>2860</v>
      </c>
      <c r="SS144" s="619">
        <v>3640</v>
      </c>
      <c r="ST144" s="619">
        <v>25665</v>
      </c>
      <c r="SU144" s="619">
        <v>36702</v>
      </c>
      <c r="SV144" s="619">
        <v>76019</v>
      </c>
      <c r="SW144" s="619">
        <v>595</v>
      </c>
      <c r="SX144" s="619">
        <v>44826</v>
      </c>
      <c r="SY144" s="619">
        <v>58775</v>
      </c>
      <c r="SZ144" s="619">
        <v>1190</v>
      </c>
      <c r="TA144" s="619">
        <v>1601</v>
      </c>
      <c r="TC144" s="619">
        <v>57186</v>
      </c>
      <c r="TD144" s="619">
        <v>0</v>
      </c>
      <c r="TE144" s="619">
        <v>9100</v>
      </c>
      <c r="TF144" s="619">
        <v>260</v>
      </c>
      <c r="TG144" s="619">
        <v>1460</v>
      </c>
      <c r="TH144" s="619">
        <v>2526</v>
      </c>
      <c r="TI144" s="619">
        <v>3364</v>
      </c>
      <c r="TJ144" s="619">
        <v>631</v>
      </c>
      <c r="TK144" s="619">
        <v>0</v>
      </c>
      <c r="TM144" s="619">
        <v>3940</v>
      </c>
      <c r="TN144" s="619">
        <v>16398</v>
      </c>
      <c r="TO144" s="619">
        <v>63</v>
      </c>
      <c r="TP144" s="619">
        <v>335</v>
      </c>
      <c r="TQ144" s="619">
        <v>24746</v>
      </c>
      <c r="TR144" s="619">
        <v>2340</v>
      </c>
      <c r="TS144" s="619">
        <v>4000</v>
      </c>
      <c r="TT144" s="619">
        <v>795</v>
      </c>
      <c r="TV144" s="619">
        <v>0</v>
      </c>
      <c r="TX144" s="619">
        <v>2801</v>
      </c>
      <c r="TY144" s="619">
        <v>0</v>
      </c>
      <c r="TZ144" s="619">
        <v>62966</v>
      </c>
      <c r="UA144" s="619">
        <v>0</v>
      </c>
      <c r="UB144" s="619">
        <v>11471</v>
      </c>
      <c r="UC144" s="619">
        <v>3401</v>
      </c>
      <c r="UD144" s="619">
        <v>32941.449999999997</v>
      </c>
      <c r="UE144" s="619">
        <v>34520</v>
      </c>
      <c r="UF144" s="619">
        <v>1280</v>
      </c>
      <c r="UK144" s="619">
        <v>20937.84</v>
      </c>
      <c r="UL144" s="619">
        <v>27891</v>
      </c>
      <c r="UM144" s="619">
        <v>7520</v>
      </c>
      <c r="UN144" s="619">
        <v>6716</v>
      </c>
      <c r="UO144" s="619">
        <v>6981</v>
      </c>
      <c r="UP144" s="619">
        <v>93846</v>
      </c>
      <c r="UQ144" s="619">
        <v>598634</v>
      </c>
      <c r="UR144" s="619">
        <v>5080</v>
      </c>
      <c r="UT144" s="619">
        <v>217897.94</v>
      </c>
      <c r="UU144" s="619">
        <v>0</v>
      </c>
      <c r="UW144" s="619">
        <v>151649</v>
      </c>
      <c r="UZ144" s="619">
        <v>720</v>
      </c>
      <c r="VA144" s="619">
        <v>780</v>
      </c>
      <c r="VB144" s="619">
        <v>390</v>
      </c>
      <c r="VC144" s="619">
        <v>48825</v>
      </c>
      <c r="VD144" s="619">
        <v>1125</v>
      </c>
      <c r="VG144" s="619">
        <v>480</v>
      </c>
      <c r="VH144" s="619">
        <v>120</v>
      </c>
      <c r="VI144" s="619">
        <v>1560</v>
      </c>
      <c r="VJ144" s="619">
        <v>4340</v>
      </c>
      <c r="VK144" s="619">
        <v>0</v>
      </c>
      <c r="VM144" s="619">
        <v>424</v>
      </c>
      <c r="VN144" s="619">
        <v>17193</v>
      </c>
      <c r="VO144" s="619">
        <v>429</v>
      </c>
      <c r="VQ144" s="619">
        <v>1680</v>
      </c>
      <c r="VR144" s="619">
        <v>146386</v>
      </c>
      <c r="VT144" s="619">
        <v>3160</v>
      </c>
      <c r="VU144" s="619">
        <v>0</v>
      </c>
      <c r="VV144" s="619">
        <v>0</v>
      </c>
      <c r="VW144" s="619">
        <v>0</v>
      </c>
      <c r="VX144" s="619">
        <v>75012</v>
      </c>
      <c r="VY144" s="619">
        <v>12142</v>
      </c>
      <c r="VZ144" s="619">
        <v>0</v>
      </c>
      <c r="WA144" s="619">
        <v>130</v>
      </c>
      <c r="WC144" s="619">
        <v>26000</v>
      </c>
      <c r="WD144" s="619">
        <v>11377</v>
      </c>
      <c r="WE144" s="619">
        <v>3137.49</v>
      </c>
      <c r="WG144" s="619">
        <v>812</v>
      </c>
      <c r="WH144" s="619">
        <v>3965</v>
      </c>
      <c r="WI144" s="619">
        <v>59644</v>
      </c>
      <c r="WJ144" s="619">
        <v>75</v>
      </c>
      <c r="WK144" s="619">
        <v>9070.85</v>
      </c>
      <c r="WL144" s="619">
        <v>36</v>
      </c>
      <c r="WM144" s="619">
        <v>806</v>
      </c>
      <c r="WO144" s="619">
        <v>45974</v>
      </c>
      <c r="WP144" s="619">
        <v>384</v>
      </c>
      <c r="WQ144" s="619">
        <v>150</v>
      </c>
      <c r="WR144" s="619">
        <v>75</v>
      </c>
      <c r="WS144" s="619">
        <v>1653</v>
      </c>
      <c r="WT144" s="619">
        <v>3884</v>
      </c>
      <c r="WU144" s="619">
        <v>12226</v>
      </c>
      <c r="WV144" s="619">
        <v>28604</v>
      </c>
      <c r="WW144" s="619">
        <v>15126</v>
      </c>
      <c r="WX144" s="619">
        <v>502</v>
      </c>
      <c r="WY144" s="619">
        <v>7281</v>
      </c>
      <c r="WZ144" s="619">
        <v>24307.25</v>
      </c>
      <c r="XB144" s="619">
        <v>0</v>
      </c>
      <c r="XC144" s="619">
        <v>0</v>
      </c>
      <c r="XD144" s="619">
        <v>625801</v>
      </c>
      <c r="XE144" s="619">
        <v>1206</v>
      </c>
      <c r="XF144" s="619">
        <v>40783</v>
      </c>
      <c r="XG144" s="619">
        <v>0</v>
      </c>
      <c r="XH144" s="619">
        <v>3071</v>
      </c>
      <c r="XS144" s="619">
        <v>0</v>
      </c>
      <c r="YF144" s="619">
        <v>95664</v>
      </c>
      <c r="YW144" s="619">
        <v>219081</v>
      </c>
      <c r="YX144" s="619">
        <v>64833</v>
      </c>
      <c r="YY144" s="619">
        <v>910</v>
      </c>
      <c r="ZA144" s="619">
        <v>97047</v>
      </c>
      <c r="ZB144" s="619">
        <v>1570</v>
      </c>
      <c r="ZC144" s="619">
        <v>6900</v>
      </c>
      <c r="ZD144" s="619">
        <v>4288</v>
      </c>
      <c r="ZM144" s="619">
        <v>439347.93</v>
      </c>
      <c r="ZO144" s="619">
        <v>13692</v>
      </c>
      <c r="ZU144" s="619">
        <v>6726</v>
      </c>
      <c r="ZV144" s="619">
        <v>225</v>
      </c>
      <c r="ZX144" s="619">
        <v>0</v>
      </c>
      <c r="AAC144" s="619">
        <v>2340</v>
      </c>
      <c r="AAE144" s="619">
        <v>600</v>
      </c>
      <c r="AAG144" s="619">
        <v>1690</v>
      </c>
      <c r="AAL144" s="619">
        <v>22851</v>
      </c>
      <c r="AAN144" s="619">
        <v>900</v>
      </c>
      <c r="AAO144" s="619">
        <v>1120</v>
      </c>
      <c r="AAP144" s="619">
        <v>0</v>
      </c>
      <c r="AAR144" s="619">
        <v>7500</v>
      </c>
      <c r="AAS144" s="619">
        <v>0</v>
      </c>
      <c r="AAT144" s="619">
        <v>0</v>
      </c>
      <c r="AAU144" s="619">
        <v>1600</v>
      </c>
      <c r="AAV144" s="619">
        <v>12700</v>
      </c>
      <c r="AAW144" s="619">
        <v>0</v>
      </c>
      <c r="AAX144" s="619">
        <v>3200</v>
      </c>
      <c r="ABA144" s="619">
        <v>221095</v>
      </c>
      <c r="ABB144" s="619">
        <v>22000</v>
      </c>
      <c r="ABD144" s="619">
        <v>2490</v>
      </c>
      <c r="ABE144" s="619">
        <v>6400</v>
      </c>
      <c r="ABF144" s="619">
        <v>4500</v>
      </c>
      <c r="ABH144" s="619">
        <v>16000</v>
      </c>
      <c r="ABI144" s="619">
        <v>818</v>
      </c>
      <c r="ABJ144" s="619">
        <v>580</v>
      </c>
      <c r="ABK144" s="619">
        <v>0</v>
      </c>
      <c r="ABL144" s="619">
        <v>9753.7000000000007</v>
      </c>
      <c r="ABM144" s="619">
        <v>0</v>
      </c>
      <c r="ABN144" s="619">
        <v>0</v>
      </c>
      <c r="ABP144" s="619">
        <v>37492</v>
      </c>
      <c r="ABQ144" s="619">
        <v>87373</v>
      </c>
      <c r="ABR144" s="619">
        <v>1356</v>
      </c>
      <c r="ABS144" s="619">
        <v>8625</v>
      </c>
      <c r="ABT144" s="619">
        <v>3327</v>
      </c>
      <c r="ABU144" s="619">
        <v>182331</v>
      </c>
      <c r="ABV144" s="619">
        <v>3634</v>
      </c>
      <c r="ABW144" s="619">
        <v>6193</v>
      </c>
      <c r="ABY144" s="619">
        <v>2296978.65</v>
      </c>
      <c r="ABZ144" s="619">
        <v>200978</v>
      </c>
      <c r="ACA144" s="619">
        <v>819256.4</v>
      </c>
      <c r="ACB144" s="619">
        <v>416373</v>
      </c>
      <c r="ACC144" s="619">
        <v>389020</v>
      </c>
      <c r="ACD144" s="619">
        <v>235557</v>
      </c>
      <c r="ACE144" s="619">
        <v>456087</v>
      </c>
      <c r="ACF144" s="619">
        <v>6636</v>
      </c>
      <c r="ACG144" s="619">
        <v>18551</v>
      </c>
      <c r="ACH144" s="619">
        <v>49518</v>
      </c>
      <c r="ACI144" s="619">
        <v>673091</v>
      </c>
      <c r="ACJ144" s="619">
        <v>3016703.56</v>
      </c>
      <c r="ACK144" s="619">
        <v>1012</v>
      </c>
      <c r="ACL144" s="619">
        <v>83</v>
      </c>
      <c r="ACM144" s="619">
        <v>15469</v>
      </c>
      <c r="ACN144" s="619">
        <v>65019</v>
      </c>
      <c r="ACP144" s="619">
        <v>1440</v>
      </c>
      <c r="ACQ144" s="619">
        <v>0</v>
      </c>
      <c r="ACR144" s="619">
        <v>397013</v>
      </c>
      <c r="ACS144" s="619">
        <v>48024</v>
      </c>
      <c r="ACT144" s="619">
        <v>897853</v>
      </c>
      <c r="ACU144" s="619">
        <v>49502.52</v>
      </c>
      <c r="ACV144" s="619">
        <v>0</v>
      </c>
      <c r="ACW144" s="619">
        <v>4150</v>
      </c>
      <c r="ACX144" s="619">
        <v>280159</v>
      </c>
      <c r="ACY144" s="619">
        <v>6875</v>
      </c>
      <c r="ADA144" s="619">
        <v>102580</v>
      </c>
      <c r="ADB144" s="619">
        <v>1503</v>
      </c>
      <c r="ADG144" s="619">
        <v>0</v>
      </c>
      <c r="ADI144" s="619">
        <v>103316</v>
      </c>
      <c r="ADJ144" s="619">
        <v>33143</v>
      </c>
      <c r="ADK144" s="619">
        <v>187810</v>
      </c>
      <c r="ADL144" s="619">
        <v>31485</v>
      </c>
      <c r="ADM144" s="619">
        <v>2721869</v>
      </c>
      <c r="ADO144" s="619">
        <v>895210</v>
      </c>
      <c r="ADP144" s="619">
        <v>6934597.8200000003</v>
      </c>
      <c r="ADQ144" s="619">
        <v>328901</v>
      </c>
      <c r="ADR144" s="619">
        <v>595360</v>
      </c>
      <c r="ADS144" s="619">
        <v>277499</v>
      </c>
      <c r="ADT144" s="619">
        <v>343903</v>
      </c>
      <c r="ADU144" s="619">
        <v>18162</v>
      </c>
      <c r="ADV144" s="619">
        <v>20896</v>
      </c>
      <c r="ADW144" s="619">
        <v>121758</v>
      </c>
      <c r="ADX144" s="619">
        <v>0</v>
      </c>
      <c r="ADY144" s="619">
        <v>101614</v>
      </c>
      <c r="ADZ144" s="619">
        <v>400186.61</v>
      </c>
      <c r="AEA144" s="619">
        <v>1109607.3999999999</v>
      </c>
      <c r="AEB144" s="619">
        <v>153672</v>
      </c>
      <c r="AEC144" s="619">
        <v>445688</v>
      </c>
      <c r="AED144" s="619">
        <v>266614.55</v>
      </c>
      <c r="AEE144" s="619">
        <v>46577</v>
      </c>
      <c r="AEF144" s="619">
        <v>2392</v>
      </c>
      <c r="AEG144" s="619">
        <v>61125</v>
      </c>
      <c r="AEH144" s="619">
        <v>1373.44</v>
      </c>
      <c r="AEI144" s="619">
        <v>514638.8</v>
      </c>
      <c r="AEJ144" s="619">
        <v>0</v>
      </c>
      <c r="AEK144" s="619">
        <v>335283.49</v>
      </c>
      <c r="AEL144" s="619">
        <v>35482</v>
      </c>
      <c r="AEM144" s="619">
        <v>17322</v>
      </c>
      <c r="AEN144" s="619">
        <v>30484</v>
      </c>
      <c r="AEO144" s="619">
        <v>32699886.59</v>
      </c>
      <c r="AEP144" s="619">
        <v>1500</v>
      </c>
      <c r="AEQ144" s="619">
        <v>56276</v>
      </c>
      <c r="AER144" s="619">
        <v>0</v>
      </c>
      <c r="AES144" s="619">
        <v>532055</v>
      </c>
      <c r="AET144" s="619">
        <v>6742</v>
      </c>
      <c r="AEU144" s="619">
        <v>38103</v>
      </c>
      <c r="AEV144" s="619">
        <v>9134</v>
      </c>
      <c r="AEW144" s="619">
        <v>4295</v>
      </c>
      <c r="AEX144" s="619">
        <v>37934</v>
      </c>
      <c r="AEY144" s="619">
        <v>338137.97</v>
      </c>
      <c r="AEZ144" s="619">
        <v>5278</v>
      </c>
      <c r="AFA144" s="619">
        <v>104239.5</v>
      </c>
      <c r="AFB144" s="619">
        <v>33254</v>
      </c>
      <c r="AFC144" s="619">
        <v>277</v>
      </c>
      <c r="AFD144" s="619">
        <v>35383</v>
      </c>
      <c r="AFE144" s="619">
        <v>7795</v>
      </c>
      <c r="AFF144" s="619">
        <v>11764</v>
      </c>
      <c r="AFI144" s="619">
        <v>0</v>
      </c>
      <c r="AFL144" s="619">
        <v>130</v>
      </c>
      <c r="AFP144" s="619">
        <v>4158</v>
      </c>
      <c r="AFQ144" s="619">
        <v>721475.58</v>
      </c>
      <c r="AFR144" s="619">
        <v>10760.5</v>
      </c>
      <c r="AFS144" s="619">
        <v>13280</v>
      </c>
      <c r="AFT144" s="619">
        <v>725</v>
      </c>
      <c r="AFX144" s="619">
        <v>43684</v>
      </c>
      <c r="AGA144" s="619">
        <v>430</v>
      </c>
      <c r="AGC144" s="619">
        <v>840</v>
      </c>
      <c r="AGG144" s="619">
        <v>57100</v>
      </c>
      <c r="AGI144" s="619">
        <v>17</v>
      </c>
      <c r="AGJ144" s="619">
        <v>9000</v>
      </c>
      <c r="AGL144" s="619">
        <v>0</v>
      </c>
      <c r="AGM144" s="619">
        <v>6500</v>
      </c>
      <c r="AGN144" s="619">
        <v>498555</v>
      </c>
      <c r="AGO144" s="619">
        <v>228227.5</v>
      </c>
      <c r="AGV144" s="619">
        <v>765469</v>
      </c>
      <c r="AGW144" s="619">
        <v>32435</v>
      </c>
      <c r="AGX144" s="619">
        <v>8238</v>
      </c>
      <c r="AGY144" s="619">
        <v>11458</v>
      </c>
      <c r="AGZ144" s="619">
        <v>3640</v>
      </c>
      <c r="AHA144" s="619">
        <v>15206</v>
      </c>
      <c r="AHB144" s="619">
        <v>25200</v>
      </c>
      <c r="AHC144" s="619">
        <v>40891</v>
      </c>
      <c r="AHE144" s="619">
        <v>4978</v>
      </c>
      <c r="AHF144" s="619">
        <v>57883</v>
      </c>
      <c r="AHG144" s="619">
        <v>393128</v>
      </c>
      <c r="AHH144" s="619">
        <v>52404</v>
      </c>
      <c r="AHI144" s="619">
        <v>5185</v>
      </c>
      <c r="AHJ144" s="619">
        <v>636</v>
      </c>
      <c r="AHK144" s="619">
        <v>152077</v>
      </c>
      <c r="AHM144" s="619">
        <v>8631</v>
      </c>
      <c r="AHO144" s="619">
        <v>130</v>
      </c>
      <c r="AHQ144" s="613">
        <v>128998.75</v>
      </c>
      <c r="AHR144" s="613">
        <v>0</v>
      </c>
      <c r="AHS144" s="613">
        <v>260</v>
      </c>
      <c r="AHT144" s="619">
        <f t="shared" si="81"/>
        <v>214529287.53000009</v>
      </c>
      <c r="AHV144" s="627" t="s">
        <v>6273</v>
      </c>
      <c r="AHW144" s="627" t="s">
        <v>6221</v>
      </c>
      <c r="AHX144" s="627" t="s">
        <v>6222</v>
      </c>
    </row>
    <row r="145" spans="1:908" x14ac:dyDescent="0.8">
      <c r="A145" s="613" t="str">
        <f t="shared" si="80"/>
        <v>ภาระ</v>
      </c>
      <c r="B145" s="618" t="s">
        <v>6217</v>
      </c>
      <c r="C145" s="619" t="s">
        <v>6218</v>
      </c>
      <c r="D145" s="619">
        <v>70982.27</v>
      </c>
      <c r="E145" s="619">
        <v>5337</v>
      </c>
      <c r="F145" s="619">
        <v>99258</v>
      </c>
      <c r="G145" s="619">
        <v>0</v>
      </c>
      <c r="H145" s="619">
        <v>24817</v>
      </c>
      <c r="I145" s="619">
        <v>11624</v>
      </c>
      <c r="K145" s="619">
        <v>9893</v>
      </c>
      <c r="L145" s="619">
        <v>3504</v>
      </c>
      <c r="M145" s="619">
        <v>11714</v>
      </c>
      <c r="N145" s="619">
        <v>1313</v>
      </c>
      <c r="O145" s="619">
        <v>5752</v>
      </c>
      <c r="P145" s="619">
        <v>316</v>
      </c>
      <c r="Q145" s="619">
        <v>26643</v>
      </c>
      <c r="R145" s="619">
        <v>718</v>
      </c>
      <c r="T145" s="619">
        <v>4394</v>
      </c>
      <c r="U145" s="619">
        <v>10150</v>
      </c>
      <c r="W145" s="619">
        <v>23925</v>
      </c>
      <c r="X145" s="619">
        <v>43776</v>
      </c>
      <c r="Y145" s="619">
        <v>26346</v>
      </c>
      <c r="Z145" s="619">
        <v>194379.93</v>
      </c>
      <c r="AA145" s="619">
        <v>16817</v>
      </c>
      <c r="AB145" s="619">
        <v>343703</v>
      </c>
      <c r="AC145" s="619">
        <v>921139</v>
      </c>
      <c r="AD145" s="619">
        <v>34663</v>
      </c>
      <c r="AE145" s="619">
        <v>12021</v>
      </c>
      <c r="AF145" s="619">
        <v>100838</v>
      </c>
      <c r="AG145" s="619">
        <v>67844</v>
      </c>
      <c r="AH145" s="619">
        <v>285429</v>
      </c>
      <c r="AI145" s="619">
        <v>354613</v>
      </c>
      <c r="AJ145" s="619">
        <v>87771</v>
      </c>
      <c r="AK145" s="619">
        <v>1629</v>
      </c>
      <c r="AL145" s="619">
        <v>22740</v>
      </c>
      <c r="AM145" s="619">
        <v>88293</v>
      </c>
      <c r="AN145" s="619">
        <v>0</v>
      </c>
      <c r="AO145" s="619">
        <v>111122</v>
      </c>
      <c r="AP145" s="619">
        <v>91755</v>
      </c>
      <c r="AQ145" s="619">
        <v>13436</v>
      </c>
      <c r="AR145" s="619">
        <v>303325</v>
      </c>
      <c r="AS145" s="619">
        <v>0</v>
      </c>
      <c r="AT145" s="619">
        <v>1930</v>
      </c>
      <c r="AU145" s="619">
        <v>5250</v>
      </c>
      <c r="AW145" s="619">
        <v>13485</v>
      </c>
      <c r="AY145" s="619">
        <v>3600</v>
      </c>
      <c r="BJ145" s="619">
        <v>0</v>
      </c>
      <c r="BK145" s="619">
        <v>8418.4</v>
      </c>
      <c r="BM145" s="619">
        <v>3592</v>
      </c>
      <c r="BO145" s="619">
        <v>0</v>
      </c>
      <c r="BR145" s="619">
        <v>12738</v>
      </c>
      <c r="BT145" s="619">
        <v>350</v>
      </c>
      <c r="BU145" s="619">
        <v>1021</v>
      </c>
      <c r="BW145" s="619">
        <v>564</v>
      </c>
      <c r="BX145" s="619">
        <v>700</v>
      </c>
      <c r="BY145" s="619">
        <v>12503</v>
      </c>
      <c r="BZ145" s="619">
        <v>37244</v>
      </c>
      <c r="CE145" s="619">
        <v>224</v>
      </c>
      <c r="CF145" s="619">
        <v>3095</v>
      </c>
      <c r="CG145" s="619">
        <v>53985</v>
      </c>
      <c r="CH145" s="619">
        <v>0</v>
      </c>
      <c r="CI145" s="619">
        <v>9163</v>
      </c>
      <c r="CJ145" s="619">
        <v>0</v>
      </c>
      <c r="CK145" s="619">
        <v>2100</v>
      </c>
      <c r="CL145" s="619">
        <v>2523</v>
      </c>
      <c r="CM145" s="619">
        <v>0</v>
      </c>
      <c r="CN145" s="619">
        <v>2042</v>
      </c>
      <c r="CP145" s="619">
        <v>9478</v>
      </c>
      <c r="CR145" s="619">
        <v>47512</v>
      </c>
      <c r="CS145" s="619">
        <v>0</v>
      </c>
      <c r="CT145" s="619">
        <v>92369</v>
      </c>
      <c r="CU145" s="619">
        <v>11085</v>
      </c>
      <c r="CV145" s="619">
        <v>228038</v>
      </c>
      <c r="CX145" s="619">
        <v>0</v>
      </c>
      <c r="CY145" s="619">
        <v>65594</v>
      </c>
      <c r="CZ145" s="619">
        <v>30352</v>
      </c>
      <c r="DA145" s="619">
        <v>57158</v>
      </c>
      <c r="DB145" s="619">
        <v>30161</v>
      </c>
      <c r="DC145" s="619">
        <v>1215468</v>
      </c>
      <c r="DD145" s="619">
        <v>6153</v>
      </c>
      <c r="DE145" s="619">
        <v>2057</v>
      </c>
      <c r="DF145" s="619">
        <v>132608</v>
      </c>
      <c r="DG145" s="619">
        <v>93837</v>
      </c>
      <c r="DH145" s="619">
        <v>38899</v>
      </c>
      <c r="DI145" s="619">
        <v>136779.82999999999</v>
      </c>
      <c r="DJ145" s="619">
        <v>7853</v>
      </c>
      <c r="DK145" s="619">
        <v>113074</v>
      </c>
      <c r="DL145" s="619">
        <v>99431</v>
      </c>
      <c r="DM145" s="619">
        <v>14106</v>
      </c>
      <c r="DN145" s="619">
        <v>47909</v>
      </c>
      <c r="DO145" s="619">
        <v>53619</v>
      </c>
      <c r="DP145" s="619">
        <v>0</v>
      </c>
      <c r="DQ145" s="619">
        <v>522421</v>
      </c>
      <c r="DR145" s="619">
        <v>5602</v>
      </c>
      <c r="DS145" s="619">
        <v>46782</v>
      </c>
      <c r="DT145" s="619">
        <v>4336</v>
      </c>
      <c r="DU145" s="619">
        <v>115</v>
      </c>
      <c r="DV145" s="619">
        <v>7751</v>
      </c>
      <c r="DW145" s="619">
        <v>10762</v>
      </c>
      <c r="DZ145" s="619">
        <v>14347</v>
      </c>
      <c r="EA145" s="619">
        <v>543</v>
      </c>
      <c r="EB145" s="619">
        <v>3500</v>
      </c>
      <c r="EC145" s="619">
        <v>2602</v>
      </c>
      <c r="ED145" s="619">
        <v>3150</v>
      </c>
      <c r="EE145" s="619">
        <v>619</v>
      </c>
      <c r="EF145" s="619">
        <v>1034</v>
      </c>
      <c r="EG145" s="619">
        <v>2067</v>
      </c>
      <c r="EH145" s="619">
        <v>0</v>
      </c>
      <c r="EI145" s="619">
        <v>29288</v>
      </c>
      <c r="EJ145" s="619">
        <v>29801</v>
      </c>
      <c r="EK145" s="619">
        <v>79904</v>
      </c>
      <c r="EL145" s="619">
        <v>3222</v>
      </c>
      <c r="EM145" s="619">
        <v>18311</v>
      </c>
      <c r="EN145" s="619">
        <v>497561.86</v>
      </c>
      <c r="EW145" s="619">
        <v>33714</v>
      </c>
      <c r="EX145" s="619">
        <v>0</v>
      </c>
      <c r="EY145" s="619">
        <v>193</v>
      </c>
      <c r="EZ145" s="619">
        <v>1665</v>
      </c>
      <c r="FA145" s="619">
        <v>22111</v>
      </c>
      <c r="FB145" s="619">
        <v>88291</v>
      </c>
      <c r="FC145" s="619">
        <v>5165</v>
      </c>
      <c r="FD145" s="619">
        <v>14020</v>
      </c>
      <c r="FE145" s="619">
        <v>43488.71</v>
      </c>
      <c r="FF145" s="619">
        <v>0</v>
      </c>
      <c r="FG145" s="619">
        <v>0</v>
      </c>
      <c r="FH145" s="619">
        <v>1765</v>
      </c>
      <c r="FI145" s="619">
        <v>8086</v>
      </c>
      <c r="FJ145" s="619">
        <v>8066</v>
      </c>
      <c r="FL145" s="619">
        <v>11674</v>
      </c>
      <c r="FM145" s="619">
        <v>11014</v>
      </c>
      <c r="FN145" s="619">
        <v>6991</v>
      </c>
      <c r="FO145" s="619">
        <v>0</v>
      </c>
      <c r="FQ145" s="619">
        <v>289586</v>
      </c>
      <c r="FS145" s="619">
        <v>8823</v>
      </c>
      <c r="FT145" s="619">
        <v>879</v>
      </c>
      <c r="FU145" s="619">
        <v>32707</v>
      </c>
      <c r="FV145" s="619">
        <v>26044</v>
      </c>
      <c r="FW145" s="619">
        <v>49268</v>
      </c>
      <c r="FX145" s="619">
        <v>112</v>
      </c>
      <c r="FY145" s="619">
        <v>1342</v>
      </c>
      <c r="FZ145" s="619">
        <v>157</v>
      </c>
      <c r="GA145" s="619">
        <v>14701</v>
      </c>
      <c r="GB145" s="619">
        <v>2906</v>
      </c>
      <c r="GC145" s="619">
        <v>8719.23</v>
      </c>
      <c r="GE145" s="619">
        <v>557</v>
      </c>
      <c r="GG145" s="619">
        <v>671</v>
      </c>
      <c r="GH145" s="619">
        <v>48210.63</v>
      </c>
      <c r="GI145" s="619">
        <v>700</v>
      </c>
      <c r="GJ145" s="619">
        <v>23246</v>
      </c>
      <c r="GL145" s="619">
        <v>25443</v>
      </c>
      <c r="GM145" s="619">
        <v>535</v>
      </c>
      <c r="GT145" s="619">
        <v>107</v>
      </c>
      <c r="GW145" s="619">
        <v>350</v>
      </c>
      <c r="GY145" s="619">
        <v>366417</v>
      </c>
      <c r="HA145" s="619">
        <v>14622.5</v>
      </c>
      <c r="HB145" s="619">
        <v>108117.5</v>
      </c>
      <c r="HC145" s="619">
        <v>114647</v>
      </c>
      <c r="HE145" s="619">
        <v>299515</v>
      </c>
      <c r="HF145" s="619">
        <v>674316</v>
      </c>
      <c r="HG145" s="619">
        <v>2974112</v>
      </c>
      <c r="HH145" s="619">
        <v>711917</v>
      </c>
      <c r="HI145" s="619">
        <v>6484</v>
      </c>
      <c r="HK145" s="619">
        <v>11286</v>
      </c>
      <c r="HL145" s="619">
        <v>48908</v>
      </c>
      <c r="HM145" s="619">
        <v>1425140</v>
      </c>
      <c r="HN145" s="619">
        <v>2970337</v>
      </c>
      <c r="HO145" s="619">
        <v>152401</v>
      </c>
      <c r="HP145" s="619">
        <v>163637.01</v>
      </c>
      <c r="HQ145" s="619">
        <v>1411849</v>
      </c>
      <c r="HR145" s="619">
        <v>1060584.17</v>
      </c>
      <c r="HS145" s="619">
        <v>40715</v>
      </c>
      <c r="HT145" s="619">
        <v>13812</v>
      </c>
      <c r="HU145" s="619">
        <v>4008</v>
      </c>
      <c r="HV145" s="619">
        <v>26486</v>
      </c>
      <c r="HW145" s="619">
        <v>44844</v>
      </c>
      <c r="HY145" s="619">
        <v>47261</v>
      </c>
      <c r="HZ145" s="619">
        <v>15021</v>
      </c>
      <c r="IA145" s="619">
        <v>7229</v>
      </c>
      <c r="IB145" s="619">
        <v>3251</v>
      </c>
      <c r="IC145" s="619">
        <v>14329</v>
      </c>
      <c r="ID145" s="619">
        <v>22980</v>
      </c>
      <c r="IF145" s="619">
        <v>18089</v>
      </c>
      <c r="IJ145" s="619">
        <v>17334</v>
      </c>
      <c r="IK145" s="619">
        <v>20851</v>
      </c>
      <c r="IL145" s="619">
        <v>1571</v>
      </c>
      <c r="IM145" s="619">
        <v>70009</v>
      </c>
      <c r="IN145" s="619">
        <v>6368</v>
      </c>
      <c r="IO145" s="619">
        <v>8305</v>
      </c>
      <c r="IP145" s="619">
        <v>14116</v>
      </c>
      <c r="IQ145" s="619">
        <v>3951</v>
      </c>
      <c r="IS145" s="619">
        <v>27023</v>
      </c>
      <c r="IT145" s="619">
        <v>148780</v>
      </c>
      <c r="IU145" s="619">
        <v>19584</v>
      </c>
      <c r="IV145" s="619">
        <v>0</v>
      </c>
      <c r="IX145" s="619">
        <v>333969</v>
      </c>
      <c r="IY145" s="619">
        <v>250</v>
      </c>
      <c r="JA145" s="619">
        <v>0</v>
      </c>
      <c r="JB145" s="619">
        <v>386</v>
      </c>
      <c r="JC145" s="619">
        <v>3557</v>
      </c>
      <c r="JD145" s="619">
        <v>0</v>
      </c>
      <c r="JF145" s="619">
        <v>7255</v>
      </c>
      <c r="JG145" s="619">
        <v>0</v>
      </c>
      <c r="JH145" s="619">
        <v>5295</v>
      </c>
      <c r="JK145" s="619">
        <v>20504</v>
      </c>
      <c r="JL145" s="619">
        <v>6671</v>
      </c>
      <c r="JM145" s="619">
        <v>4431</v>
      </c>
      <c r="JN145" s="619">
        <v>0</v>
      </c>
      <c r="JO145" s="619">
        <v>7813</v>
      </c>
      <c r="JP145" s="619">
        <v>0</v>
      </c>
      <c r="KJ145" s="619">
        <v>1490660.54</v>
      </c>
      <c r="KK145" s="619">
        <v>55389</v>
      </c>
      <c r="KL145" s="619">
        <v>571037</v>
      </c>
      <c r="KM145" s="619">
        <v>194603</v>
      </c>
      <c r="KN145" s="619">
        <v>115753</v>
      </c>
      <c r="KO145" s="619">
        <v>110761</v>
      </c>
      <c r="KP145" s="619">
        <v>81917</v>
      </c>
      <c r="KQ145" s="619">
        <v>78908</v>
      </c>
      <c r="KR145" s="619">
        <v>148854</v>
      </c>
      <c r="KS145" s="619">
        <v>27718</v>
      </c>
      <c r="KT145" s="619">
        <v>58899</v>
      </c>
      <c r="KU145" s="619">
        <v>340282</v>
      </c>
      <c r="KV145" s="619">
        <v>86395.47</v>
      </c>
      <c r="KW145" s="619">
        <v>182109</v>
      </c>
      <c r="KX145" s="619">
        <v>218687</v>
      </c>
      <c r="KY145" s="619">
        <v>44477</v>
      </c>
      <c r="KZ145" s="619">
        <v>20361</v>
      </c>
      <c r="LA145" s="619">
        <v>194566</v>
      </c>
      <c r="LB145" s="619">
        <v>21640</v>
      </c>
      <c r="LC145" s="619">
        <v>60804</v>
      </c>
      <c r="LD145" s="619">
        <v>68374</v>
      </c>
      <c r="LE145" s="619">
        <v>44186</v>
      </c>
      <c r="LF145" s="619">
        <v>152468</v>
      </c>
      <c r="LG145" s="619">
        <v>31346</v>
      </c>
      <c r="LH145" s="619">
        <v>241564.66</v>
      </c>
      <c r="LI145" s="619">
        <v>138699</v>
      </c>
      <c r="LJ145" s="619">
        <v>213100</v>
      </c>
      <c r="LK145" s="619">
        <v>210886</v>
      </c>
      <c r="LL145" s="619">
        <v>0</v>
      </c>
      <c r="LM145" s="619">
        <v>163788</v>
      </c>
      <c r="LN145" s="619">
        <v>37905</v>
      </c>
      <c r="LO145" s="619">
        <v>345072.5</v>
      </c>
      <c r="LP145" s="619">
        <v>-23040</v>
      </c>
      <c r="LQ145" s="619">
        <v>34900.5</v>
      </c>
      <c r="LR145" s="619">
        <v>33846</v>
      </c>
      <c r="LS145" s="619">
        <v>186210</v>
      </c>
      <c r="LV145" s="619">
        <v>403018</v>
      </c>
      <c r="LY145" s="619">
        <v>415232.11</v>
      </c>
      <c r="LZ145" s="619">
        <v>765</v>
      </c>
      <c r="MA145" s="619">
        <v>179390.74</v>
      </c>
      <c r="MB145" s="619">
        <v>8096</v>
      </c>
      <c r="MC145" s="619">
        <v>1000</v>
      </c>
      <c r="MD145" s="619">
        <v>40593</v>
      </c>
      <c r="ME145" s="619">
        <v>72089</v>
      </c>
      <c r="MF145" s="619">
        <v>8571</v>
      </c>
      <c r="MH145" s="619">
        <v>19655</v>
      </c>
      <c r="MI145" s="619">
        <v>754253.29</v>
      </c>
      <c r="MJ145" s="619">
        <v>7898</v>
      </c>
      <c r="MK145" s="619">
        <v>12203</v>
      </c>
      <c r="ML145" s="619">
        <v>9550</v>
      </c>
      <c r="MM145" s="619">
        <v>468841</v>
      </c>
      <c r="MN145" s="619">
        <v>1006679</v>
      </c>
      <c r="MO145" s="619">
        <v>34481</v>
      </c>
      <c r="MP145" s="619">
        <v>86457</v>
      </c>
      <c r="MQ145" s="619">
        <v>37459</v>
      </c>
      <c r="MR145" s="619">
        <v>31157</v>
      </c>
      <c r="MS145" s="619">
        <v>24865</v>
      </c>
      <c r="MT145" s="619">
        <v>156774</v>
      </c>
      <c r="MU145" s="619">
        <v>0</v>
      </c>
      <c r="MV145" s="619">
        <v>737056</v>
      </c>
      <c r="MW145" s="619">
        <v>27040</v>
      </c>
      <c r="MX145" s="619">
        <v>3250134.02</v>
      </c>
      <c r="MY145" s="619">
        <v>430444</v>
      </c>
      <c r="MZ145" s="619">
        <v>535</v>
      </c>
      <c r="NA145" s="619">
        <v>125044</v>
      </c>
      <c r="NB145" s="619">
        <v>268082</v>
      </c>
      <c r="NC145" s="619">
        <v>32398</v>
      </c>
      <c r="ND145" s="619">
        <v>8810</v>
      </c>
      <c r="NE145" s="619">
        <v>205389.05</v>
      </c>
      <c r="NF145" s="619">
        <v>76767</v>
      </c>
      <c r="NG145" s="619">
        <v>342038</v>
      </c>
      <c r="NH145" s="619">
        <v>792597</v>
      </c>
      <c r="NI145" s="619">
        <v>548850</v>
      </c>
      <c r="NJ145" s="619">
        <v>96441</v>
      </c>
      <c r="NK145" s="619">
        <v>258961.25</v>
      </c>
      <c r="NL145" s="619">
        <v>412460</v>
      </c>
      <c r="NM145" s="619">
        <v>117561</v>
      </c>
      <c r="NN145" s="619">
        <v>117844</v>
      </c>
      <c r="NO145" s="619">
        <v>779464.81</v>
      </c>
      <c r="NP145" s="619">
        <v>7993.5</v>
      </c>
      <c r="NQ145" s="619">
        <v>233177</v>
      </c>
      <c r="NR145" s="619">
        <v>104401</v>
      </c>
      <c r="NS145" s="619">
        <v>221412</v>
      </c>
      <c r="NT145" s="619">
        <v>49042</v>
      </c>
      <c r="NU145" s="619">
        <v>35441</v>
      </c>
      <c r="NW145" s="619">
        <v>21274</v>
      </c>
      <c r="NX145" s="619">
        <v>31331</v>
      </c>
      <c r="NY145" s="619">
        <v>35263.040000000001</v>
      </c>
      <c r="OA145" s="619">
        <v>2946</v>
      </c>
      <c r="OB145" s="619">
        <v>7675</v>
      </c>
      <c r="OC145" s="619">
        <v>0</v>
      </c>
      <c r="OE145" s="619">
        <v>7495080.0199999996</v>
      </c>
      <c r="OF145" s="619">
        <v>75353</v>
      </c>
      <c r="OG145" s="619">
        <v>40961.199999999997</v>
      </c>
      <c r="OH145" s="619">
        <v>1075620.55</v>
      </c>
      <c r="OI145" s="619">
        <v>20629</v>
      </c>
      <c r="OJ145" s="619">
        <v>87727</v>
      </c>
      <c r="OK145" s="619">
        <v>1707270</v>
      </c>
      <c r="OL145" s="619">
        <v>66864.75</v>
      </c>
      <c r="ON145" s="619">
        <v>723552.19</v>
      </c>
      <c r="OO145" s="619">
        <v>642855.12</v>
      </c>
      <c r="OP145" s="619">
        <v>2359727</v>
      </c>
      <c r="OQ145" s="619">
        <v>500306.2</v>
      </c>
      <c r="OR145" s="619">
        <v>151161</v>
      </c>
      <c r="OT145" s="619">
        <v>1512846</v>
      </c>
      <c r="OU145" s="619">
        <v>104211.04</v>
      </c>
      <c r="OV145" s="619">
        <v>1167897</v>
      </c>
      <c r="OW145" s="619">
        <v>940483</v>
      </c>
      <c r="OX145" s="619">
        <v>1666531</v>
      </c>
      <c r="OY145" s="619">
        <v>4173557</v>
      </c>
      <c r="OZ145" s="619">
        <v>628165.24</v>
      </c>
      <c r="PA145" s="619">
        <v>161280</v>
      </c>
      <c r="PB145" s="619">
        <v>0</v>
      </c>
      <c r="PC145" s="619">
        <v>15649</v>
      </c>
      <c r="PG145" s="619">
        <v>1906</v>
      </c>
      <c r="PH145" s="619">
        <v>2476</v>
      </c>
      <c r="PI145" s="619">
        <v>4200</v>
      </c>
      <c r="PJ145" s="619">
        <v>0</v>
      </c>
      <c r="PM145" s="619">
        <v>2800</v>
      </c>
      <c r="PO145" s="619">
        <v>193</v>
      </c>
      <c r="PP145" s="619">
        <v>2100</v>
      </c>
      <c r="PU145" s="619">
        <v>99076</v>
      </c>
      <c r="PV145" s="619">
        <v>700</v>
      </c>
      <c r="PW145" s="619">
        <v>5930</v>
      </c>
      <c r="PX145" s="619">
        <v>0</v>
      </c>
      <c r="QB145" s="619">
        <v>700</v>
      </c>
      <c r="QE145" s="619">
        <v>428</v>
      </c>
      <c r="QF145" s="619">
        <v>350</v>
      </c>
      <c r="QJ145" s="619">
        <v>1086</v>
      </c>
      <c r="QO145" s="619">
        <v>0</v>
      </c>
      <c r="QP145" s="619">
        <v>1543</v>
      </c>
      <c r="QU145" s="619">
        <v>37621</v>
      </c>
      <c r="QZ145" s="619">
        <v>2606</v>
      </c>
      <c r="RB145" s="619">
        <v>2160</v>
      </c>
      <c r="RD145" s="619">
        <v>127.5</v>
      </c>
      <c r="RE145" s="619">
        <v>0</v>
      </c>
      <c r="RH145" s="619">
        <v>808</v>
      </c>
      <c r="RI145" s="619">
        <v>28428</v>
      </c>
      <c r="RJ145" s="619">
        <v>0</v>
      </c>
      <c r="RK145" s="619">
        <v>720</v>
      </c>
      <c r="RM145" s="619">
        <v>0</v>
      </c>
      <c r="RN145" s="619">
        <v>14743</v>
      </c>
      <c r="RO145" s="619">
        <v>0</v>
      </c>
      <c r="RP145" s="619">
        <v>4612</v>
      </c>
      <c r="RQ145" s="619">
        <v>700</v>
      </c>
      <c r="RR145" s="619">
        <v>0</v>
      </c>
      <c r="RT145" s="619">
        <v>397</v>
      </c>
      <c r="RU145" s="619">
        <v>700</v>
      </c>
      <c r="RW145" s="619">
        <v>0</v>
      </c>
      <c r="RX145" s="619">
        <v>0</v>
      </c>
      <c r="SB145" s="619">
        <v>486632.1</v>
      </c>
      <c r="SD145" s="619">
        <v>8857.33</v>
      </c>
      <c r="SE145" s="619">
        <v>18007</v>
      </c>
      <c r="SF145" s="619">
        <v>5619</v>
      </c>
      <c r="SG145" s="619">
        <v>139945</v>
      </c>
      <c r="SH145" s="619">
        <v>12242</v>
      </c>
      <c r="SI145" s="619">
        <v>273033</v>
      </c>
      <c r="SJ145" s="619">
        <v>22400</v>
      </c>
      <c r="SK145" s="619">
        <v>3830</v>
      </c>
      <c r="SL145" s="619">
        <v>35976</v>
      </c>
      <c r="SM145" s="619">
        <v>302</v>
      </c>
      <c r="SN145" s="619">
        <v>23568</v>
      </c>
      <c r="SO145" s="619">
        <v>2401</v>
      </c>
      <c r="SP145" s="619">
        <v>6300</v>
      </c>
      <c r="SQ145" s="619">
        <v>44984</v>
      </c>
      <c r="SR145" s="619">
        <v>7700</v>
      </c>
      <c r="SS145" s="619">
        <v>9800</v>
      </c>
      <c r="ST145" s="619">
        <v>3500</v>
      </c>
      <c r="SU145" s="619">
        <v>8600</v>
      </c>
      <c r="SV145" s="619">
        <v>15965</v>
      </c>
      <c r="SW145" s="619">
        <v>1593</v>
      </c>
      <c r="SX145" s="619">
        <v>46642</v>
      </c>
      <c r="SY145" s="619">
        <v>157361</v>
      </c>
      <c r="SZ145" s="619">
        <v>1710</v>
      </c>
      <c r="TA145" s="619">
        <v>4165</v>
      </c>
      <c r="TC145" s="619">
        <v>5332</v>
      </c>
      <c r="TD145" s="619">
        <v>0</v>
      </c>
      <c r="TE145" s="619">
        <v>24500</v>
      </c>
      <c r="TF145" s="619">
        <v>700</v>
      </c>
      <c r="TG145" s="619">
        <v>3788</v>
      </c>
      <c r="TH145" s="619">
        <v>6729</v>
      </c>
      <c r="TI145" s="619">
        <v>8885</v>
      </c>
      <c r="TJ145" s="619">
        <v>2203</v>
      </c>
      <c r="TK145" s="619">
        <v>0</v>
      </c>
      <c r="TM145" s="619">
        <v>10440</v>
      </c>
      <c r="TN145" s="619">
        <v>0</v>
      </c>
      <c r="TO145" s="619">
        <v>1351</v>
      </c>
      <c r="TP145" s="619">
        <v>893</v>
      </c>
      <c r="TQ145" s="619">
        <v>1607</v>
      </c>
      <c r="TR145" s="619">
        <v>6986</v>
      </c>
      <c r="TS145" s="619">
        <v>1217</v>
      </c>
      <c r="TT145" s="619">
        <v>2035</v>
      </c>
      <c r="TV145" s="619">
        <v>0</v>
      </c>
      <c r="TX145" s="619">
        <v>7514</v>
      </c>
      <c r="TY145" s="619">
        <v>0</v>
      </c>
      <c r="TZ145" s="619">
        <v>5830</v>
      </c>
      <c r="UB145" s="619">
        <v>14058</v>
      </c>
      <c r="UC145" s="619">
        <v>9178</v>
      </c>
      <c r="UD145" s="619">
        <v>8168</v>
      </c>
      <c r="UE145" s="619">
        <v>19000</v>
      </c>
      <c r="UF145" s="619">
        <v>3314</v>
      </c>
      <c r="UK145" s="619">
        <v>43424.800000000003</v>
      </c>
      <c r="UL145" s="619">
        <v>14351</v>
      </c>
      <c r="UM145" s="619">
        <v>7000</v>
      </c>
      <c r="UO145" s="619">
        <v>8657</v>
      </c>
      <c r="UP145" s="619">
        <v>60833</v>
      </c>
      <c r="UQ145" s="619">
        <v>64062</v>
      </c>
      <c r="UR145" s="619">
        <v>700</v>
      </c>
      <c r="UT145" s="619">
        <v>104563</v>
      </c>
      <c r="UW145" s="619">
        <v>8018</v>
      </c>
      <c r="VA145" s="619">
        <v>2100</v>
      </c>
      <c r="VB145" s="619">
        <v>1050</v>
      </c>
      <c r="VC145" s="619">
        <v>49496</v>
      </c>
      <c r="VD145" s="619">
        <v>2895</v>
      </c>
      <c r="VG145" s="619">
        <v>0</v>
      </c>
      <c r="VI145" s="619">
        <v>4200</v>
      </c>
      <c r="VJ145" s="619">
        <v>326</v>
      </c>
      <c r="VK145" s="619">
        <v>0</v>
      </c>
      <c r="VM145" s="619">
        <v>792</v>
      </c>
      <c r="VO145" s="619">
        <v>378</v>
      </c>
      <c r="VQ145" s="619">
        <v>5264</v>
      </c>
      <c r="VR145" s="619">
        <v>21776</v>
      </c>
      <c r="VT145" s="619">
        <v>1400</v>
      </c>
      <c r="VU145" s="619">
        <v>0</v>
      </c>
      <c r="VZ145" s="619">
        <v>0</v>
      </c>
      <c r="WA145" s="619">
        <v>350</v>
      </c>
      <c r="WC145" s="619">
        <v>16277</v>
      </c>
      <c r="WD145" s="619">
        <v>28636</v>
      </c>
      <c r="WG145" s="619">
        <v>2843</v>
      </c>
      <c r="WH145" s="619">
        <v>9923</v>
      </c>
      <c r="WI145" s="619">
        <v>2029</v>
      </c>
      <c r="WJ145" s="619">
        <v>193</v>
      </c>
      <c r="WK145" s="619">
        <v>5896</v>
      </c>
      <c r="WL145" s="619">
        <v>997</v>
      </c>
      <c r="WM145" s="619">
        <v>1954</v>
      </c>
      <c r="WO145" s="619">
        <v>40551</v>
      </c>
      <c r="WP145" s="619">
        <v>986</v>
      </c>
      <c r="WQ145" s="619">
        <v>386</v>
      </c>
      <c r="WR145" s="619">
        <v>711</v>
      </c>
      <c r="WS145" s="619">
        <v>110753</v>
      </c>
      <c r="WT145" s="619">
        <v>10106</v>
      </c>
      <c r="WU145" s="619">
        <v>18286</v>
      </c>
      <c r="WV145" s="619">
        <v>93344</v>
      </c>
      <c r="WW145" s="619">
        <v>18975</v>
      </c>
      <c r="WZ145" s="619">
        <v>68465</v>
      </c>
      <c r="XC145" s="619">
        <v>0</v>
      </c>
      <c r="XE145" s="619">
        <v>1412</v>
      </c>
      <c r="XG145" s="619">
        <v>0</v>
      </c>
      <c r="XH145" s="619">
        <v>3957</v>
      </c>
      <c r="YF145" s="619">
        <v>488012</v>
      </c>
      <c r="YW145" s="619">
        <v>12040</v>
      </c>
      <c r="YX145" s="619">
        <v>10957</v>
      </c>
      <c r="YY145" s="619">
        <v>2450</v>
      </c>
      <c r="ZA145" s="619">
        <v>100</v>
      </c>
      <c r="ZB145" s="619">
        <v>0</v>
      </c>
      <c r="ZD145" s="619">
        <v>13903</v>
      </c>
      <c r="ZU145" s="619">
        <v>2100</v>
      </c>
      <c r="ZV145" s="619">
        <v>579</v>
      </c>
      <c r="AAC145" s="619">
        <v>6300</v>
      </c>
      <c r="AAG145" s="619">
        <v>4550</v>
      </c>
      <c r="AAO145" s="619">
        <v>1400</v>
      </c>
      <c r="AAP145" s="619">
        <v>0</v>
      </c>
      <c r="ABI145" s="619">
        <v>2178</v>
      </c>
      <c r="ABJ145" s="619">
        <v>1508</v>
      </c>
      <c r="ABK145" s="619">
        <v>0</v>
      </c>
      <c r="ABN145" s="619">
        <v>0</v>
      </c>
      <c r="ABQ145" s="619">
        <v>48630.6</v>
      </c>
      <c r="ABR145" s="619">
        <v>4092</v>
      </c>
      <c r="ABS145" s="619">
        <v>23825</v>
      </c>
      <c r="ABT145" s="619">
        <v>8497</v>
      </c>
      <c r="ABU145" s="619">
        <v>234931</v>
      </c>
      <c r="ABV145" s="619">
        <v>166742</v>
      </c>
      <c r="ABW145" s="619">
        <v>16135</v>
      </c>
      <c r="ABY145" s="619">
        <v>5160965.16</v>
      </c>
      <c r="ABZ145" s="619">
        <v>518701</v>
      </c>
      <c r="ACA145" s="619">
        <v>4252175.7</v>
      </c>
      <c r="ACB145" s="619">
        <v>109407</v>
      </c>
      <c r="ACC145" s="619">
        <v>1531816</v>
      </c>
      <c r="ACD145" s="619">
        <v>584577</v>
      </c>
      <c r="ACE145" s="619">
        <v>1263387.7</v>
      </c>
      <c r="ACF145" s="619">
        <v>15973</v>
      </c>
      <c r="ACG145" s="619">
        <v>46219</v>
      </c>
      <c r="ACH145" s="619">
        <v>131441</v>
      </c>
      <c r="ACI145" s="619">
        <v>1736572</v>
      </c>
      <c r="ACJ145" s="619">
        <v>0</v>
      </c>
      <c r="ACK145" s="619">
        <v>2961</v>
      </c>
      <c r="ACL145" s="619">
        <v>2051</v>
      </c>
      <c r="ACM145" s="619">
        <v>39103</v>
      </c>
      <c r="ACN145" s="619">
        <v>0</v>
      </c>
      <c r="ACP145" s="619">
        <v>4320</v>
      </c>
      <c r="ACR145" s="619">
        <v>213658</v>
      </c>
      <c r="ACS145" s="619">
        <v>30280</v>
      </c>
      <c r="ACT145" s="619">
        <v>682064.56</v>
      </c>
      <c r="ACU145" s="619">
        <v>38618</v>
      </c>
      <c r="ACW145" s="619">
        <v>126092</v>
      </c>
      <c r="ACX145" s="619">
        <v>119470</v>
      </c>
      <c r="ACY145" s="619">
        <v>18465</v>
      </c>
      <c r="ADA145" s="619">
        <v>29398</v>
      </c>
      <c r="ADB145" s="619">
        <v>3878</v>
      </c>
      <c r="ADI145" s="619">
        <v>29912</v>
      </c>
      <c r="ADJ145" s="619">
        <v>191247</v>
      </c>
      <c r="ADM145" s="619">
        <v>894783</v>
      </c>
      <c r="ADN145" s="619">
        <v>2696</v>
      </c>
      <c r="ADO145" s="619">
        <v>242076</v>
      </c>
      <c r="ADP145" s="619">
        <v>15016109</v>
      </c>
      <c r="ADQ145" s="619">
        <v>1333894</v>
      </c>
      <c r="ADR145" s="619">
        <v>1176896.33</v>
      </c>
      <c r="ADS145" s="619">
        <v>672263</v>
      </c>
      <c r="ADT145" s="619">
        <v>1280203</v>
      </c>
      <c r="ADU145" s="619">
        <v>31117</v>
      </c>
      <c r="ADV145" s="619">
        <v>15440</v>
      </c>
      <c r="ADW145" s="619">
        <v>110305</v>
      </c>
      <c r="ADX145" s="619">
        <v>0</v>
      </c>
      <c r="ADY145" s="619">
        <v>185486</v>
      </c>
      <c r="ADZ145" s="619">
        <v>76145</v>
      </c>
      <c r="AEA145" s="619">
        <v>667101.6</v>
      </c>
      <c r="AEB145" s="619">
        <v>704237</v>
      </c>
      <c r="AEC145" s="619">
        <v>86603.5</v>
      </c>
      <c r="AED145" s="619">
        <v>128500</v>
      </c>
      <c r="AEE145" s="619">
        <v>1284226.5</v>
      </c>
      <c r="AEF145" s="619">
        <v>51</v>
      </c>
      <c r="AEG145" s="619">
        <v>261170</v>
      </c>
      <c r="AEH145" s="619">
        <v>24189.82</v>
      </c>
      <c r="AEI145" s="619">
        <v>480656.27</v>
      </c>
      <c r="AEJ145" s="619">
        <v>0</v>
      </c>
      <c r="AEK145" s="619">
        <v>151879</v>
      </c>
      <c r="AEL145" s="619">
        <v>11118</v>
      </c>
      <c r="AEM145" s="619">
        <v>449283</v>
      </c>
      <c r="AEN145" s="619">
        <v>76154</v>
      </c>
      <c r="AEP145" s="619">
        <v>1212</v>
      </c>
      <c r="AEQ145" s="619">
        <v>2567526.25</v>
      </c>
      <c r="AER145" s="619">
        <v>224165.75</v>
      </c>
      <c r="AES145" s="619">
        <v>18838</v>
      </c>
      <c r="AET145" s="619">
        <v>17325</v>
      </c>
      <c r="AEU145" s="619">
        <v>98971</v>
      </c>
      <c r="AEV145" s="619">
        <v>24034</v>
      </c>
      <c r="AEW145" s="619">
        <v>11351</v>
      </c>
      <c r="AEX145" s="619">
        <v>70725</v>
      </c>
      <c r="AEY145" s="619">
        <v>153125.17000000001</v>
      </c>
      <c r="AEZ145" s="619">
        <v>10620</v>
      </c>
      <c r="AFA145" s="619">
        <v>33973</v>
      </c>
      <c r="AFB145" s="619">
        <v>38816</v>
      </c>
      <c r="AFC145" s="619">
        <v>571</v>
      </c>
      <c r="AFD145" s="619">
        <v>25305</v>
      </c>
      <c r="AFE145" s="619">
        <v>19651</v>
      </c>
      <c r="AFF145" s="619">
        <v>32252</v>
      </c>
      <c r="AFI145" s="619">
        <v>0</v>
      </c>
      <c r="AFL145" s="619">
        <v>-10</v>
      </c>
      <c r="AFP145" s="619">
        <v>11468</v>
      </c>
      <c r="AFQ145" s="619">
        <v>173668</v>
      </c>
      <c r="AFR145" s="619">
        <v>28390</v>
      </c>
      <c r="AFS145" s="619">
        <v>35272</v>
      </c>
      <c r="AFT145" s="619">
        <v>1943</v>
      </c>
      <c r="AFX145" s="619">
        <v>117411</v>
      </c>
      <c r="AGA145" s="619">
        <v>50</v>
      </c>
      <c r="AGC145" s="619">
        <v>2075</v>
      </c>
      <c r="AGF145" s="619">
        <v>0</v>
      </c>
      <c r="AGN145" s="619">
        <v>29410</v>
      </c>
      <c r="AGO145" s="619">
        <v>17670</v>
      </c>
      <c r="AGV145" s="619">
        <v>1982294</v>
      </c>
      <c r="AGW145" s="619">
        <v>41769</v>
      </c>
      <c r="AGY145" s="619">
        <v>29507</v>
      </c>
      <c r="AGZ145" s="619">
        <v>9345</v>
      </c>
      <c r="AHA145" s="619">
        <v>1421</v>
      </c>
      <c r="AHB145" s="619">
        <v>63700</v>
      </c>
      <c r="AHC145" s="619">
        <v>0</v>
      </c>
      <c r="AHE145" s="619">
        <v>173671.8</v>
      </c>
      <c r="AHF145" s="619">
        <v>159228</v>
      </c>
      <c r="AHG145" s="619">
        <v>62443</v>
      </c>
      <c r="AHH145" s="619">
        <v>3533</v>
      </c>
      <c r="AHI145" s="619">
        <v>6777</v>
      </c>
      <c r="AHJ145" s="619">
        <v>17</v>
      </c>
      <c r="AHK145" s="619">
        <v>0</v>
      </c>
      <c r="AHM145" s="619">
        <v>17655</v>
      </c>
      <c r="AHO145" s="619">
        <v>350</v>
      </c>
      <c r="AHQ145" s="613">
        <v>579013.82999999996</v>
      </c>
      <c r="AHR145" s="613">
        <v>0</v>
      </c>
      <c r="AHS145" s="613">
        <v>700</v>
      </c>
      <c r="AHT145" s="619">
        <f t="shared" si="81"/>
        <v>118904949.09999996</v>
      </c>
      <c r="AHV145" s="627" t="s">
        <v>6273</v>
      </c>
      <c r="AHW145" s="627" t="s">
        <v>6223</v>
      </c>
      <c r="AHX145" s="627" t="s">
        <v>6224</v>
      </c>
    </row>
    <row r="146" spans="1:908" x14ac:dyDescent="0.8">
      <c r="A146" s="613" t="str">
        <f t="shared" si="80"/>
        <v>ภาระ</v>
      </c>
      <c r="B146" s="618" t="s">
        <v>6219</v>
      </c>
      <c r="C146" s="619" t="s">
        <v>6220</v>
      </c>
      <c r="D146" s="619">
        <v>45779.38</v>
      </c>
      <c r="E146" s="619">
        <v>3285</v>
      </c>
      <c r="F146" s="619">
        <v>365040</v>
      </c>
      <c r="G146" s="619">
        <v>8820</v>
      </c>
      <c r="H146" s="619">
        <v>452627.29</v>
      </c>
      <c r="I146" s="619">
        <v>6148</v>
      </c>
      <c r="K146" s="619">
        <v>15808</v>
      </c>
      <c r="L146" s="619">
        <v>2516</v>
      </c>
      <c r="M146" s="619">
        <v>62680</v>
      </c>
      <c r="N146" s="619">
        <v>3438</v>
      </c>
      <c r="O146" s="619">
        <v>17361.939999999999</v>
      </c>
      <c r="P146" s="619">
        <v>26</v>
      </c>
      <c r="Q146" s="619">
        <v>60091</v>
      </c>
      <c r="R146" s="619">
        <v>416</v>
      </c>
      <c r="T146" s="619">
        <v>1918</v>
      </c>
      <c r="W146" s="619">
        <v>14319</v>
      </c>
      <c r="X146" s="619">
        <v>27136</v>
      </c>
      <c r="Y146" s="619">
        <v>25269</v>
      </c>
      <c r="Z146" s="619">
        <v>354138</v>
      </c>
      <c r="AA146" s="619">
        <v>6703</v>
      </c>
      <c r="AB146" s="619">
        <v>392547</v>
      </c>
      <c r="AC146" s="619">
        <v>194821</v>
      </c>
      <c r="AD146" s="619">
        <v>40148</v>
      </c>
      <c r="AE146" s="619">
        <v>7813</v>
      </c>
      <c r="AF146" s="619">
        <v>65077</v>
      </c>
      <c r="AG146" s="619">
        <v>41894</v>
      </c>
      <c r="AH146" s="619">
        <v>174891</v>
      </c>
      <c r="AI146" s="619">
        <v>227133</v>
      </c>
      <c r="AJ146" s="619">
        <v>53019</v>
      </c>
      <c r="AK146" s="619">
        <v>1788</v>
      </c>
      <c r="AL146" s="619">
        <v>7292</v>
      </c>
      <c r="AM146" s="619">
        <v>184955</v>
      </c>
      <c r="AN146" s="619">
        <v>0</v>
      </c>
      <c r="AO146" s="619">
        <v>40200</v>
      </c>
      <c r="AP146" s="619">
        <v>56107</v>
      </c>
      <c r="AQ146" s="619">
        <v>13648</v>
      </c>
      <c r="AR146" s="619">
        <v>182085</v>
      </c>
      <c r="AS146" s="619">
        <v>400</v>
      </c>
      <c r="AT146" s="619">
        <v>1322</v>
      </c>
      <c r="AU146" s="619">
        <v>4000</v>
      </c>
      <c r="AW146" s="619">
        <v>9387</v>
      </c>
      <c r="BB146" s="619">
        <v>0</v>
      </c>
      <c r="BE146" s="619">
        <v>0</v>
      </c>
      <c r="BJ146" s="619">
        <v>0</v>
      </c>
      <c r="BK146" s="619">
        <v>26664</v>
      </c>
      <c r="BL146" s="619">
        <v>486</v>
      </c>
      <c r="BM146" s="619">
        <v>47307</v>
      </c>
      <c r="BO146" s="619">
        <v>0</v>
      </c>
      <c r="BT146" s="619">
        <v>12815</v>
      </c>
      <c r="BU146" s="619">
        <v>13199</v>
      </c>
      <c r="BV146" s="619">
        <v>7893</v>
      </c>
      <c r="BW146" s="619">
        <v>7380</v>
      </c>
      <c r="BX146" s="619">
        <v>412</v>
      </c>
      <c r="BY146" s="619">
        <v>47218</v>
      </c>
      <c r="BZ146" s="619">
        <v>282009</v>
      </c>
      <c r="CE146" s="619">
        <v>2786</v>
      </c>
      <c r="CF146" s="619">
        <v>70666.58</v>
      </c>
      <c r="CG146" s="619">
        <v>36935</v>
      </c>
      <c r="CH146" s="619">
        <v>0</v>
      </c>
      <c r="CI146" s="619">
        <v>5841</v>
      </c>
      <c r="CJ146" s="619">
        <v>0</v>
      </c>
      <c r="CK146" s="619">
        <v>1236</v>
      </c>
      <c r="CL146" s="619">
        <v>1572</v>
      </c>
      <c r="CM146" s="619">
        <v>0</v>
      </c>
      <c r="CN146" s="619">
        <v>1362</v>
      </c>
      <c r="CP146" s="619">
        <v>5678</v>
      </c>
      <c r="CR146" s="619">
        <v>28298</v>
      </c>
      <c r="CS146" s="619">
        <v>0</v>
      </c>
      <c r="CT146" s="619">
        <v>57323</v>
      </c>
      <c r="CU146" s="619">
        <v>8725</v>
      </c>
      <c r="CV146" s="619">
        <v>68820</v>
      </c>
      <c r="CX146" s="619">
        <v>0</v>
      </c>
      <c r="CY146" s="619">
        <v>40130</v>
      </c>
      <c r="CZ146" s="619">
        <v>20400</v>
      </c>
      <c r="DA146" s="619">
        <v>33084</v>
      </c>
      <c r="DB146" s="619">
        <v>373101</v>
      </c>
      <c r="DC146" s="619">
        <v>20145887.510000002</v>
      </c>
      <c r="DD146" s="619">
        <v>8624</v>
      </c>
      <c r="DE146" s="619">
        <v>1921</v>
      </c>
      <c r="DF146" s="619">
        <v>6944</v>
      </c>
      <c r="DG146" s="619">
        <v>229840</v>
      </c>
      <c r="DH146" s="619">
        <v>1075714.5600000001</v>
      </c>
      <c r="DI146" s="619">
        <v>45953</v>
      </c>
      <c r="DJ146" s="619">
        <v>59952</v>
      </c>
      <c r="DK146" s="619">
        <v>521106</v>
      </c>
      <c r="DL146" s="619">
        <v>285291</v>
      </c>
      <c r="DM146" s="619">
        <v>230119</v>
      </c>
      <c r="DN146" s="619">
        <v>106570</v>
      </c>
      <c r="DO146" s="619">
        <v>88791</v>
      </c>
      <c r="DP146" s="619">
        <v>129849</v>
      </c>
      <c r="DQ146" s="619">
        <v>629208</v>
      </c>
      <c r="DR146" s="619">
        <v>105935</v>
      </c>
      <c r="DS146" s="619">
        <v>1022208</v>
      </c>
      <c r="DT146" s="619">
        <v>1986</v>
      </c>
      <c r="DU146" s="619">
        <v>99941</v>
      </c>
      <c r="DV146" s="619">
        <v>104689</v>
      </c>
      <c r="DW146" s="619">
        <v>5912</v>
      </c>
      <c r="DZ146" s="619">
        <v>11427</v>
      </c>
      <c r="EA146" s="619">
        <v>323</v>
      </c>
      <c r="EB146" s="619">
        <v>2060</v>
      </c>
      <c r="EC146" s="619">
        <v>542</v>
      </c>
      <c r="ED146" s="619">
        <v>0</v>
      </c>
      <c r="EE146" s="619">
        <v>673</v>
      </c>
      <c r="EF146" s="619">
        <v>39772</v>
      </c>
      <c r="EG146" s="619">
        <v>26998</v>
      </c>
      <c r="EH146" s="619">
        <v>0</v>
      </c>
      <c r="EI146" s="619">
        <v>51233</v>
      </c>
      <c r="EJ146" s="619">
        <v>118658</v>
      </c>
      <c r="EK146" s="619">
        <v>47068</v>
      </c>
      <c r="EL146" s="619">
        <v>2678</v>
      </c>
      <c r="EM146" s="619">
        <v>11023</v>
      </c>
      <c r="EN146" s="619">
        <v>837343.65</v>
      </c>
      <c r="ES146" s="619">
        <v>206</v>
      </c>
      <c r="EW146" s="619">
        <v>21412.799999999999</v>
      </c>
      <c r="EX146" s="619">
        <v>0</v>
      </c>
      <c r="EY146" s="619">
        <v>117</v>
      </c>
      <c r="EZ146" s="619">
        <v>997</v>
      </c>
      <c r="FA146" s="619">
        <v>13233</v>
      </c>
      <c r="FB146" s="619">
        <v>50473</v>
      </c>
      <c r="FC146" s="619">
        <v>3305</v>
      </c>
      <c r="FD146" s="619">
        <v>8272</v>
      </c>
      <c r="FE146" s="619">
        <v>77424.679999999993</v>
      </c>
      <c r="FF146" s="619">
        <v>0</v>
      </c>
      <c r="FG146" s="619">
        <v>0</v>
      </c>
      <c r="FH146" s="619">
        <v>1169</v>
      </c>
      <c r="FI146" s="619">
        <v>5238</v>
      </c>
      <c r="FJ146" s="619">
        <v>5032</v>
      </c>
      <c r="FL146" s="619">
        <v>63174</v>
      </c>
      <c r="FM146" s="619">
        <v>16499</v>
      </c>
      <c r="FN146" s="619">
        <v>7869</v>
      </c>
      <c r="FO146" s="619">
        <v>0</v>
      </c>
      <c r="FQ146" s="619">
        <v>279915.65000000002</v>
      </c>
      <c r="FR146" s="619">
        <v>319539</v>
      </c>
      <c r="FS146" s="619">
        <v>33122</v>
      </c>
      <c r="FT146" s="619">
        <v>66332</v>
      </c>
      <c r="FU146" s="619">
        <v>83065</v>
      </c>
      <c r="FV146" s="619">
        <v>23089</v>
      </c>
      <c r="FX146" s="619">
        <v>40308</v>
      </c>
      <c r="FY146" s="619">
        <v>6032</v>
      </c>
      <c r="FZ146" s="619">
        <v>26965.67</v>
      </c>
      <c r="GA146" s="619">
        <v>111038</v>
      </c>
      <c r="GB146" s="619">
        <v>51754</v>
      </c>
      <c r="GC146" s="619">
        <v>6386</v>
      </c>
      <c r="GE146" s="619">
        <v>381</v>
      </c>
      <c r="GG146" s="619">
        <v>6339</v>
      </c>
      <c r="GH146" s="619">
        <v>-16688</v>
      </c>
      <c r="GI146" s="619">
        <v>412</v>
      </c>
      <c r="GJ146" s="619">
        <v>33973</v>
      </c>
      <c r="GL146" s="619">
        <v>64249</v>
      </c>
      <c r="GM146" s="619">
        <v>325</v>
      </c>
      <c r="GT146" s="619">
        <v>65</v>
      </c>
      <c r="GW146" s="619">
        <v>206</v>
      </c>
      <c r="GY146" s="619">
        <v>436962</v>
      </c>
      <c r="HC146" s="619">
        <v>136595.48000000001</v>
      </c>
      <c r="HE146" s="619">
        <v>235751</v>
      </c>
      <c r="HF146" s="619">
        <v>1091595</v>
      </c>
      <c r="HG146" s="619">
        <v>1837346</v>
      </c>
      <c r="HH146" s="619">
        <v>3035636</v>
      </c>
      <c r="HI146" s="619">
        <v>6854</v>
      </c>
      <c r="HK146" s="619">
        <v>507333.93</v>
      </c>
      <c r="HL146" s="619">
        <v>210787</v>
      </c>
      <c r="HM146" s="619">
        <v>804225</v>
      </c>
      <c r="HN146" s="619">
        <v>1456149</v>
      </c>
      <c r="HO146" s="619">
        <v>161427</v>
      </c>
      <c r="HP146" s="619">
        <v>190255</v>
      </c>
      <c r="HQ146" s="619">
        <v>1155707</v>
      </c>
      <c r="HR146" s="619">
        <v>248680</v>
      </c>
      <c r="HS146" s="619">
        <v>124068</v>
      </c>
      <c r="HT146" s="619">
        <v>328394</v>
      </c>
      <c r="HU146" s="619">
        <v>2354</v>
      </c>
      <c r="HV146" s="619">
        <v>62871</v>
      </c>
      <c r="HW146" s="619">
        <v>67624</v>
      </c>
      <c r="HY146" s="619">
        <v>217008</v>
      </c>
      <c r="HZ146" s="619">
        <v>9371</v>
      </c>
      <c r="IA146" s="619">
        <v>4167</v>
      </c>
      <c r="IB146" s="619">
        <v>2021</v>
      </c>
      <c r="IC146" s="619">
        <v>8601</v>
      </c>
      <c r="ID146" s="619">
        <v>14689</v>
      </c>
      <c r="IF146" s="619">
        <v>11117</v>
      </c>
      <c r="IH146" s="619">
        <v>74649</v>
      </c>
      <c r="IJ146" s="619">
        <v>94185</v>
      </c>
      <c r="IK146" s="619">
        <v>65864</v>
      </c>
      <c r="IL146" s="619">
        <v>237954</v>
      </c>
      <c r="IO146" s="619">
        <v>4951</v>
      </c>
      <c r="IP146" s="619">
        <v>7679</v>
      </c>
      <c r="IQ146" s="619">
        <v>40065</v>
      </c>
      <c r="IR146" s="619">
        <v>75000</v>
      </c>
      <c r="IS146" s="619">
        <v>157080</v>
      </c>
      <c r="IT146" s="619">
        <v>854662</v>
      </c>
      <c r="IU146" s="619">
        <v>608776</v>
      </c>
      <c r="IV146" s="619">
        <v>0</v>
      </c>
      <c r="IX146" s="619">
        <v>416343</v>
      </c>
      <c r="IY146" s="619">
        <v>1030</v>
      </c>
      <c r="JA146" s="619">
        <v>0</v>
      </c>
      <c r="JB146" s="619">
        <v>234</v>
      </c>
      <c r="JC146" s="619">
        <v>6326</v>
      </c>
      <c r="JF146" s="619">
        <v>4443</v>
      </c>
      <c r="JG146" s="619">
        <v>0</v>
      </c>
      <c r="JH146" s="619">
        <v>3233</v>
      </c>
      <c r="JK146" s="619">
        <v>19002</v>
      </c>
      <c r="JL146" s="619">
        <v>4483</v>
      </c>
      <c r="JM146" s="619">
        <v>0</v>
      </c>
      <c r="JN146" s="619">
        <v>1183</v>
      </c>
      <c r="JO146" s="619">
        <v>28583</v>
      </c>
      <c r="JP146" s="619">
        <v>23814</v>
      </c>
      <c r="KJ146" s="619">
        <v>1327200.49</v>
      </c>
      <c r="KK146" s="619">
        <v>40887</v>
      </c>
      <c r="KL146" s="619">
        <v>278147</v>
      </c>
      <c r="KM146" s="619">
        <v>117055</v>
      </c>
      <c r="KN146" s="619">
        <v>129675</v>
      </c>
      <c r="KO146" s="619">
        <v>67837</v>
      </c>
      <c r="KP146" s="619">
        <v>391451</v>
      </c>
      <c r="KQ146" s="619">
        <v>57736</v>
      </c>
      <c r="KR146" s="619">
        <v>104343</v>
      </c>
      <c r="KS146" s="619">
        <v>38136</v>
      </c>
      <c r="KT146" s="619">
        <v>52639</v>
      </c>
      <c r="KU146" s="619">
        <v>196912</v>
      </c>
      <c r="KV146" s="619">
        <v>291089</v>
      </c>
      <c r="KW146" s="619">
        <v>82803</v>
      </c>
      <c r="KX146" s="619">
        <v>94611</v>
      </c>
      <c r="KY146" s="619">
        <v>28759</v>
      </c>
      <c r="KZ146" s="619">
        <v>13841</v>
      </c>
      <c r="LA146" s="619">
        <v>104112</v>
      </c>
      <c r="LB146" s="619">
        <v>56278</v>
      </c>
      <c r="LC146" s="619">
        <v>159040</v>
      </c>
      <c r="LD146" s="619">
        <v>48893</v>
      </c>
      <c r="LE146" s="619">
        <v>18284</v>
      </c>
      <c r="LF146" s="619">
        <v>398359</v>
      </c>
      <c r="LG146" s="619">
        <v>94081</v>
      </c>
      <c r="LH146" s="619">
        <v>4455010.55</v>
      </c>
      <c r="LI146" s="619">
        <v>86513</v>
      </c>
      <c r="LJ146" s="619">
        <v>1132363</v>
      </c>
      <c r="LK146" s="619">
        <v>123745</v>
      </c>
      <c r="LL146" s="619">
        <v>235734</v>
      </c>
      <c r="LM146" s="619">
        <v>1109631</v>
      </c>
      <c r="LN146" s="619">
        <v>35615</v>
      </c>
      <c r="LO146" s="619">
        <v>976253</v>
      </c>
      <c r="LP146" s="619">
        <v>37614</v>
      </c>
      <c r="LQ146" s="619">
        <v>568500</v>
      </c>
      <c r="LR146" s="619">
        <v>19460</v>
      </c>
      <c r="LS146" s="619">
        <v>115332</v>
      </c>
      <c r="LV146" s="619">
        <v>1560881.6</v>
      </c>
      <c r="LW146" s="619">
        <v>2878742.16</v>
      </c>
      <c r="LX146" s="619">
        <v>0</v>
      </c>
      <c r="LY146" s="619">
        <v>110306.17</v>
      </c>
      <c r="LZ146" s="619">
        <v>4996</v>
      </c>
      <c r="MA146" s="619">
        <v>113797</v>
      </c>
      <c r="MB146" s="619">
        <v>452120.5</v>
      </c>
      <c r="MD146" s="619">
        <v>117252</v>
      </c>
      <c r="ME146" s="619">
        <v>116427</v>
      </c>
      <c r="MF146" s="619">
        <v>121737</v>
      </c>
      <c r="MH146" s="619">
        <v>13608</v>
      </c>
      <c r="MI146" s="619">
        <v>194636</v>
      </c>
      <c r="MJ146" s="619">
        <v>4778</v>
      </c>
      <c r="MK146" s="619">
        <v>6745</v>
      </c>
      <c r="ML146" s="619">
        <v>6058</v>
      </c>
      <c r="MM146" s="619">
        <v>287319</v>
      </c>
      <c r="MN146" s="619">
        <v>337101</v>
      </c>
      <c r="MO146" s="619">
        <v>20731</v>
      </c>
      <c r="MP146" s="619">
        <v>50821</v>
      </c>
      <c r="MQ146" s="619">
        <v>24768</v>
      </c>
      <c r="MR146" s="619">
        <v>19131</v>
      </c>
      <c r="MS146" s="619">
        <v>15113</v>
      </c>
      <c r="MT146" s="619">
        <v>2082246</v>
      </c>
      <c r="MU146" s="619">
        <v>0</v>
      </c>
      <c r="MV146" s="619">
        <v>445912</v>
      </c>
      <c r="MW146" s="619">
        <v>15486</v>
      </c>
      <c r="MX146" s="619">
        <v>555023</v>
      </c>
      <c r="MY146" s="619">
        <v>567516</v>
      </c>
      <c r="MZ146" s="619">
        <v>9431</v>
      </c>
      <c r="NA146" s="619">
        <v>75918</v>
      </c>
      <c r="NB146" s="619">
        <v>826001</v>
      </c>
      <c r="NC146" s="619">
        <v>183700.5</v>
      </c>
      <c r="ND146" s="619">
        <v>5074</v>
      </c>
      <c r="NE146" s="619">
        <v>9831758.4499999993</v>
      </c>
      <c r="NF146" s="619">
        <v>3486841.84</v>
      </c>
      <c r="NG146" s="619">
        <v>207362</v>
      </c>
      <c r="NH146" s="619">
        <v>5502492.4699999997</v>
      </c>
      <c r="NI146" s="619">
        <v>1847438</v>
      </c>
      <c r="NJ146" s="619">
        <v>2134741</v>
      </c>
      <c r="NK146" s="619">
        <v>1399957</v>
      </c>
      <c r="NL146" s="619">
        <v>7100322.7800000003</v>
      </c>
      <c r="NM146" s="619">
        <v>142623</v>
      </c>
      <c r="NN146" s="619">
        <v>3592399.5</v>
      </c>
      <c r="NO146" s="619">
        <v>2712577.52</v>
      </c>
      <c r="NP146" s="619">
        <v>308549.09000000003</v>
      </c>
      <c r="NQ146" s="619">
        <v>5476761.6500000004</v>
      </c>
      <c r="NS146" s="619">
        <v>202670</v>
      </c>
      <c r="NU146" s="619">
        <v>21297</v>
      </c>
      <c r="NX146" s="619">
        <v>20365</v>
      </c>
      <c r="NY146" s="619">
        <v>298723</v>
      </c>
      <c r="OA146" s="619">
        <v>15953</v>
      </c>
      <c r="OB146" s="619">
        <v>60705.07</v>
      </c>
      <c r="OC146" s="619">
        <v>0</v>
      </c>
      <c r="OE146" s="619">
        <v>6705109.5999999996</v>
      </c>
      <c r="OF146" s="619">
        <v>1313077.2</v>
      </c>
      <c r="OG146" s="619">
        <v>273390.59999999998</v>
      </c>
      <c r="OH146" s="619">
        <v>2451994.5299999998</v>
      </c>
      <c r="OI146" s="619">
        <v>989201.65</v>
      </c>
      <c r="OJ146" s="619">
        <v>876050.2</v>
      </c>
      <c r="OK146" s="619">
        <v>2291351.4</v>
      </c>
      <c r="OL146" s="619">
        <v>161169.53</v>
      </c>
      <c r="ON146" s="619">
        <v>5726372.1600000001</v>
      </c>
      <c r="OO146" s="619">
        <v>1405441</v>
      </c>
      <c r="OP146" s="619">
        <v>6430756</v>
      </c>
      <c r="OQ146" s="619">
        <v>1180119</v>
      </c>
      <c r="OR146" s="619">
        <v>1455340</v>
      </c>
      <c r="OT146" s="619">
        <v>972710.3</v>
      </c>
      <c r="OV146" s="619">
        <v>660915</v>
      </c>
      <c r="OW146" s="619">
        <v>400912</v>
      </c>
      <c r="OX146" s="619">
        <v>121313</v>
      </c>
      <c r="OY146" s="619">
        <v>4791824</v>
      </c>
      <c r="OZ146" s="619">
        <v>397282.24</v>
      </c>
      <c r="PA146" s="619">
        <v>281127</v>
      </c>
      <c r="PC146" s="619">
        <v>97150</v>
      </c>
      <c r="PH146" s="619">
        <v>1103</v>
      </c>
      <c r="PI146" s="619">
        <v>2472</v>
      </c>
      <c r="PL146" s="619">
        <v>824</v>
      </c>
      <c r="PM146" s="619">
        <v>8708</v>
      </c>
      <c r="PO146" s="619">
        <v>117</v>
      </c>
      <c r="PP146" s="619">
        <v>17214</v>
      </c>
      <c r="PV146" s="619">
        <v>412</v>
      </c>
      <c r="PW146" s="619">
        <v>3336</v>
      </c>
      <c r="PX146" s="619">
        <v>0</v>
      </c>
      <c r="QB146" s="619">
        <v>412</v>
      </c>
      <c r="QE146" s="619">
        <v>1144</v>
      </c>
      <c r="QF146" s="619">
        <v>206</v>
      </c>
      <c r="QJ146" s="619">
        <v>646</v>
      </c>
      <c r="QO146" s="619">
        <v>40573.96</v>
      </c>
      <c r="QP146" s="619">
        <v>2219</v>
      </c>
      <c r="QU146" s="619">
        <v>22251</v>
      </c>
      <c r="QZ146" s="619">
        <v>4582</v>
      </c>
      <c r="RB146" s="619">
        <v>1956</v>
      </c>
      <c r="RD146" s="619">
        <v>339</v>
      </c>
      <c r="RE146" s="619">
        <v>0</v>
      </c>
      <c r="RI146" s="619">
        <v>16274</v>
      </c>
      <c r="RJ146" s="619">
        <v>0</v>
      </c>
      <c r="RM146" s="619">
        <v>2209</v>
      </c>
      <c r="RN146" s="619">
        <v>9521</v>
      </c>
      <c r="RO146" s="619">
        <v>0</v>
      </c>
      <c r="RP146" s="619">
        <v>26154</v>
      </c>
      <c r="RQ146" s="619">
        <v>1630</v>
      </c>
      <c r="RR146" s="619">
        <v>0</v>
      </c>
      <c r="RT146" s="619">
        <v>271</v>
      </c>
      <c r="RU146" s="619">
        <v>412</v>
      </c>
      <c r="RW146" s="619">
        <v>52</v>
      </c>
      <c r="RX146" s="619">
        <v>0</v>
      </c>
      <c r="SB146" s="619">
        <v>477236</v>
      </c>
      <c r="SD146" s="619">
        <v>104659.4</v>
      </c>
      <c r="SE146" s="619">
        <v>87050</v>
      </c>
      <c r="SF146" s="619">
        <v>34436</v>
      </c>
      <c r="SG146" s="619">
        <v>57754</v>
      </c>
      <c r="SH146" s="619">
        <v>99888</v>
      </c>
      <c r="SI146" s="619">
        <v>215690</v>
      </c>
      <c r="SJ146" s="619">
        <v>13184</v>
      </c>
      <c r="SK146" s="619">
        <v>8862</v>
      </c>
      <c r="SL146" s="619">
        <v>92053</v>
      </c>
      <c r="SM146" s="619">
        <v>4836</v>
      </c>
      <c r="SN146" s="619">
        <v>13920</v>
      </c>
      <c r="SO146" s="619">
        <v>1437</v>
      </c>
      <c r="SP146" s="619">
        <v>3708</v>
      </c>
      <c r="SQ146" s="619">
        <v>4475</v>
      </c>
      <c r="SR146" s="619">
        <v>4532</v>
      </c>
      <c r="SS146" s="619">
        <v>5768</v>
      </c>
      <c r="ST146" s="619">
        <v>43983</v>
      </c>
      <c r="SU146" s="619">
        <v>59986</v>
      </c>
      <c r="SV146" s="619">
        <v>143135</v>
      </c>
      <c r="SW146" s="619">
        <v>941</v>
      </c>
      <c r="SX146" s="619">
        <v>152136</v>
      </c>
      <c r="SY146" s="619">
        <v>93036</v>
      </c>
      <c r="TA146" s="619">
        <v>2525</v>
      </c>
      <c r="TC146" s="619">
        <v>97930</v>
      </c>
      <c r="TD146" s="619">
        <v>0</v>
      </c>
      <c r="TE146" s="619">
        <v>14420</v>
      </c>
      <c r="TF146" s="619">
        <v>412</v>
      </c>
      <c r="TG146" s="619">
        <v>2284</v>
      </c>
      <c r="TH146" s="619">
        <v>3987</v>
      </c>
      <c r="TI146" s="619">
        <v>5331</v>
      </c>
      <c r="TJ146" s="619">
        <v>1487</v>
      </c>
      <c r="TK146" s="619">
        <v>0</v>
      </c>
      <c r="TM146" s="619">
        <v>6180</v>
      </c>
      <c r="TN146" s="619">
        <v>27656</v>
      </c>
      <c r="TO146" s="619">
        <v>0</v>
      </c>
      <c r="TP146" s="619">
        <v>529</v>
      </c>
      <c r="TQ146" s="619">
        <v>40606</v>
      </c>
      <c r="TR146" s="619">
        <v>3708</v>
      </c>
      <c r="TS146" s="619">
        <v>8397</v>
      </c>
      <c r="TT146" s="619">
        <v>1235</v>
      </c>
      <c r="TV146" s="619">
        <v>0</v>
      </c>
      <c r="TX146" s="619">
        <v>4432</v>
      </c>
      <c r="TY146" s="619">
        <v>0</v>
      </c>
      <c r="TZ146" s="619">
        <v>108700</v>
      </c>
      <c r="UA146" s="619">
        <v>0</v>
      </c>
      <c r="UB146" s="619">
        <v>11380</v>
      </c>
      <c r="UC146" s="619">
        <v>5504</v>
      </c>
      <c r="UD146" s="619">
        <v>29074</v>
      </c>
      <c r="UE146" s="619">
        <v>73336</v>
      </c>
      <c r="UF146" s="619">
        <v>1998</v>
      </c>
      <c r="UK146" s="619">
        <v>29046</v>
      </c>
      <c r="UL146" s="619">
        <v>74159</v>
      </c>
      <c r="UM146" s="619">
        <v>12566</v>
      </c>
      <c r="UN146" s="619">
        <v>16518</v>
      </c>
      <c r="UO146" s="619">
        <v>6708</v>
      </c>
      <c r="UP146" s="619">
        <v>35843</v>
      </c>
      <c r="UQ146" s="619">
        <v>606553</v>
      </c>
      <c r="UR146" s="619">
        <v>12218</v>
      </c>
      <c r="UT146" s="619">
        <v>56238</v>
      </c>
      <c r="UU146" s="619">
        <v>0</v>
      </c>
      <c r="UW146" s="619">
        <v>3708</v>
      </c>
      <c r="UZ146" s="619">
        <v>1106</v>
      </c>
      <c r="VA146" s="619">
        <v>1236</v>
      </c>
      <c r="VB146" s="619">
        <v>618</v>
      </c>
      <c r="VC146" s="619">
        <v>22570</v>
      </c>
      <c r="VD146" s="619">
        <v>1755</v>
      </c>
      <c r="VG146" s="619">
        <v>824</v>
      </c>
      <c r="VH146" s="619">
        <v>206</v>
      </c>
      <c r="VI146" s="619">
        <v>2472</v>
      </c>
      <c r="VJ146" s="619">
        <v>1854</v>
      </c>
      <c r="VK146" s="619">
        <v>0</v>
      </c>
      <c r="VM146" s="619">
        <v>672</v>
      </c>
      <c r="VO146" s="619">
        <v>716</v>
      </c>
      <c r="VR146" s="619">
        <v>76999</v>
      </c>
      <c r="VS146" s="619">
        <v>25443</v>
      </c>
      <c r="VT146" s="619">
        <v>3731</v>
      </c>
      <c r="VU146" s="619">
        <v>0</v>
      </c>
      <c r="VX146" s="619">
        <v>8288</v>
      </c>
      <c r="VZ146" s="619">
        <v>0</v>
      </c>
      <c r="WA146" s="619">
        <v>206</v>
      </c>
      <c r="WD146" s="619">
        <v>32130</v>
      </c>
      <c r="WG146" s="619">
        <v>21431</v>
      </c>
      <c r="WH146" s="619">
        <v>6701</v>
      </c>
      <c r="WI146" s="619">
        <v>132245</v>
      </c>
      <c r="WJ146" s="619">
        <v>234</v>
      </c>
      <c r="WK146" s="619">
        <v>74583</v>
      </c>
      <c r="WL146" s="619">
        <v>29911.77</v>
      </c>
      <c r="WM146" s="619">
        <v>824</v>
      </c>
      <c r="WO146" s="619">
        <v>0</v>
      </c>
      <c r="WP146" s="619">
        <v>598</v>
      </c>
      <c r="WQ146" s="619">
        <v>468</v>
      </c>
      <c r="WR146" s="619">
        <v>117</v>
      </c>
      <c r="WS146" s="619">
        <v>87118</v>
      </c>
      <c r="WT146" s="619">
        <v>12340</v>
      </c>
      <c r="WU146" s="619">
        <v>16501</v>
      </c>
      <c r="WV146" s="619">
        <v>74653</v>
      </c>
      <c r="WW146" s="619">
        <v>23854</v>
      </c>
      <c r="WZ146" s="619">
        <v>70693</v>
      </c>
      <c r="XC146" s="619">
        <v>0</v>
      </c>
      <c r="XE146" s="619">
        <v>2068</v>
      </c>
      <c r="XH146" s="619">
        <v>3068</v>
      </c>
      <c r="YF146" s="619">
        <v>237691</v>
      </c>
      <c r="YW146" s="619">
        <v>7690</v>
      </c>
      <c r="YX146" s="619">
        <v>24395</v>
      </c>
      <c r="YY146" s="619">
        <v>59517</v>
      </c>
      <c r="ZA146" s="619">
        <v>235742.5</v>
      </c>
      <c r="ZB146" s="619">
        <v>2546</v>
      </c>
      <c r="ZD146" s="619">
        <v>6071</v>
      </c>
      <c r="ZN146" s="619">
        <v>7588</v>
      </c>
      <c r="ZU146" s="619">
        <v>11446</v>
      </c>
      <c r="ZV146" s="619">
        <v>351</v>
      </c>
      <c r="AAC146" s="619">
        <v>3708</v>
      </c>
      <c r="AAE146" s="619">
        <v>1030</v>
      </c>
      <c r="AAG146" s="619">
        <v>2678</v>
      </c>
      <c r="AAO146" s="619">
        <v>1854</v>
      </c>
      <c r="AAP146" s="619">
        <v>0</v>
      </c>
      <c r="ABI146" s="619">
        <v>1290</v>
      </c>
      <c r="ABJ146" s="619">
        <v>908</v>
      </c>
      <c r="ABK146" s="619">
        <v>0</v>
      </c>
      <c r="ABN146" s="619">
        <v>0</v>
      </c>
      <c r="ABQ146" s="619">
        <v>1493666.01</v>
      </c>
      <c r="ABS146" s="619">
        <v>651092.30000000005</v>
      </c>
      <c r="ABT146" s="619">
        <v>377147</v>
      </c>
      <c r="ABU146" s="619">
        <v>397147</v>
      </c>
      <c r="ABV146" s="619">
        <v>186797</v>
      </c>
      <c r="ABW146" s="619">
        <v>276132</v>
      </c>
      <c r="ABY146" s="619">
        <v>4577919.63</v>
      </c>
      <c r="ABZ146" s="619">
        <v>316205</v>
      </c>
      <c r="ACA146" s="619">
        <v>2517128.7000000002</v>
      </c>
      <c r="ACB146" s="619">
        <v>772344</v>
      </c>
      <c r="ACC146" s="619">
        <v>591842</v>
      </c>
      <c r="ACD146" s="619">
        <v>271909</v>
      </c>
      <c r="ACE146" s="619">
        <v>949476</v>
      </c>
      <c r="ACF146" s="619">
        <v>11384</v>
      </c>
      <c r="ACG146" s="619">
        <v>27955</v>
      </c>
      <c r="ACH146" s="619">
        <v>78103</v>
      </c>
      <c r="ACI146" s="619">
        <v>1071590</v>
      </c>
      <c r="ACJ146" s="619">
        <v>276768</v>
      </c>
      <c r="ACM146" s="619">
        <v>295946</v>
      </c>
      <c r="ACN146" s="619">
        <v>111620</v>
      </c>
      <c r="ACR146" s="619">
        <v>121625</v>
      </c>
      <c r="ACS146" s="619">
        <v>14614</v>
      </c>
      <c r="ACT146" s="619">
        <v>15411</v>
      </c>
      <c r="ACU146" s="619">
        <v>80872</v>
      </c>
      <c r="ACY146" s="619">
        <v>0</v>
      </c>
      <c r="ADA146" s="619">
        <v>16930</v>
      </c>
      <c r="ADB146" s="619">
        <v>0</v>
      </c>
      <c r="ADI146" s="619">
        <v>26208</v>
      </c>
      <c r="ADJ146" s="619">
        <v>56112</v>
      </c>
      <c r="ADM146" s="619">
        <v>536643</v>
      </c>
      <c r="ADO146" s="619">
        <v>276368</v>
      </c>
      <c r="ADP146" s="619">
        <v>8777423</v>
      </c>
      <c r="ADQ146" s="619">
        <v>5598361</v>
      </c>
      <c r="ADR146" s="619">
        <v>3459823.85</v>
      </c>
      <c r="ADS146" s="619">
        <v>398205</v>
      </c>
      <c r="ADT146" s="619">
        <v>904001</v>
      </c>
      <c r="ADU146" s="619">
        <v>29413</v>
      </c>
      <c r="ADV146" s="619">
        <v>24712</v>
      </c>
      <c r="ADW146" s="619">
        <v>81817</v>
      </c>
      <c r="ADX146" s="619">
        <v>654</v>
      </c>
      <c r="ADY146" s="619">
        <v>337518</v>
      </c>
      <c r="ADZ146" s="619">
        <v>7656</v>
      </c>
      <c r="AEA146" s="619">
        <v>30644</v>
      </c>
      <c r="AEB146" s="619">
        <v>1025887</v>
      </c>
      <c r="AEC146" s="619">
        <v>457288.75</v>
      </c>
      <c r="AED146" s="619">
        <v>78425</v>
      </c>
      <c r="AEE146" s="619">
        <v>0</v>
      </c>
      <c r="AEH146" s="619">
        <v>167702</v>
      </c>
      <c r="AEI146" s="619">
        <v>1262534</v>
      </c>
      <c r="AEJ146" s="619">
        <v>0</v>
      </c>
      <c r="AEK146" s="619">
        <v>167137</v>
      </c>
      <c r="AEL146" s="619">
        <v>77093.97</v>
      </c>
      <c r="AEM146" s="619">
        <v>11324</v>
      </c>
      <c r="AEN146" s="619">
        <v>394339.96</v>
      </c>
      <c r="AEP146" s="619">
        <v>303670</v>
      </c>
      <c r="AES146" s="619">
        <v>819989.63</v>
      </c>
      <c r="AET146" s="619">
        <v>9671</v>
      </c>
      <c r="AEU146" s="619">
        <v>62411</v>
      </c>
      <c r="AEV146" s="619">
        <v>14466</v>
      </c>
      <c r="AEW146" s="619">
        <v>6759</v>
      </c>
      <c r="AEX146" s="619">
        <v>43723</v>
      </c>
      <c r="AEY146" s="619">
        <v>84418.34</v>
      </c>
      <c r="AEZ146" s="619">
        <v>7848</v>
      </c>
      <c r="AFA146" s="619">
        <v>87108.3</v>
      </c>
      <c r="AFB146" s="619">
        <v>134363</v>
      </c>
      <c r="AFC146" s="619">
        <v>439</v>
      </c>
      <c r="AFD146" s="619">
        <v>294833.08</v>
      </c>
      <c r="AFE146" s="619">
        <v>12283</v>
      </c>
      <c r="AFF146" s="619">
        <v>18997</v>
      </c>
      <c r="AFL146" s="619">
        <v>206</v>
      </c>
      <c r="AFQ146" s="619">
        <v>924793</v>
      </c>
      <c r="AFR146" s="619">
        <v>16921</v>
      </c>
      <c r="AFS146" s="619">
        <v>782944</v>
      </c>
      <c r="AFT146" s="619">
        <v>1147</v>
      </c>
      <c r="AFX146" s="619">
        <v>69713</v>
      </c>
      <c r="AGA146" s="619">
        <v>3702075.16</v>
      </c>
      <c r="AGC146" s="619">
        <v>1300</v>
      </c>
      <c r="AGL146" s="619">
        <v>0</v>
      </c>
      <c r="AGN146" s="619">
        <v>861325</v>
      </c>
      <c r="AGO146" s="619">
        <v>77559</v>
      </c>
      <c r="AGV146" s="619">
        <v>1868709</v>
      </c>
      <c r="AGW146" s="619">
        <v>813802</v>
      </c>
      <c r="AGX146" s="619">
        <v>10562</v>
      </c>
      <c r="AGY146" s="619">
        <v>17817</v>
      </c>
      <c r="AGZ146" s="619">
        <v>389329.32</v>
      </c>
      <c r="AHA146" s="619">
        <v>697466</v>
      </c>
      <c r="AHB146" s="619">
        <v>39980</v>
      </c>
      <c r="AHC146" s="619">
        <v>90432</v>
      </c>
      <c r="AHE146" s="619">
        <v>169551</v>
      </c>
      <c r="AHF146" s="619">
        <v>49768</v>
      </c>
      <c r="AHG146" s="619">
        <v>103610</v>
      </c>
      <c r="AHH146" s="619">
        <v>97098.43</v>
      </c>
      <c r="AHI146" s="619">
        <v>529863</v>
      </c>
      <c r="AHJ146" s="619">
        <v>210582.5</v>
      </c>
      <c r="AHK146" s="619">
        <v>1360584</v>
      </c>
      <c r="AHL146" s="619">
        <v>492278.7</v>
      </c>
      <c r="AHM146" s="619">
        <v>18983</v>
      </c>
      <c r="AHO146" s="619">
        <v>206</v>
      </c>
      <c r="AHQ146" s="613">
        <v>454798.84</v>
      </c>
      <c r="AHR146" s="613">
        <v>0</v>
      </c>
      <c r="AHS146" s="613">
        <v>412</v>
      </c>
      <c r="AHT146" s="619">
        <f t="shared" si="81"/>
        <v>214574302.97000006</v>
      </c>
      <c r="AHV146" s="627" t="s">
        <v>6273</v>
      </c>
      <c r="AHW146" s="627" t="s">
        <v>6225</v>
      </c>
      <c r="AHX146" s="627" t="s">
        <v>6226</v>
      </c>
    </row>
    <row r="147" spans="1:908" x14ac:dyDescent="0.8">
      <c r="A147" s="613" t="str">
        <f t="shared" si="80"/>
        <v>ภาระ</v>
      </c>
      <c r="B147" s="618" t="s">
        <v>6495</v>
      </c>
      <c r="C147" s="619" t="s">
        <v>6496</v>
      </c>
      <c r="AL147" s="619">
        <v>0</v>
      </c>
      <c r="AO147" s="619">
        <v>321380</v>
      </c>
      <c r="BE147" s="619">
        <v>15500</v>
      </c>
      <c r="CT147" s="619">
        <v>2251243.73</v>
      </c>
      <c r="EM147" s="619">
        <v>27125</v>
      </c>
      <c r="FO147" s="619">
        <v>310493.81</v>
      </c>
      <c r="GH147" s="619">
        <v>8000</v>
      </c>
      <c r="GJ147" s="619">
        <v>107</v>
      </c>
      <c r="GK147" s="619">
        <v>58147.07</v>
      </c>
      <c r="GW147" s="619">
        <v>24750</v>
      </c>
      <c r="HG147" s="619">
        <v>890451.43</v>
      </c>
      <c r="ID147" s="619">
        <v>3900</v>
      </c>
      <c r="II147" s="619">
        <v>1175256</v>
      </c>
      <c r="IT147" s="619">
        <v>149182.57</v>
      </c>
      <c r="JC147" s="619">
        <v>0</v>
      </c>
      <c r="JG147" s="619">
        <v>642349.21</v>
      </c>
      <c r="JI147" s="619">
        <v>0</v>
      </c>
      <c r="JN147" s="619">
        <v>41840.5</v>
      </c>
      <c r="JY147" s="619">
        <v>101650</v>
      </c>
      <c r="JZ147" s="619">
        <v>67804</v>
      </c>
      <c r="KL147" s="619">
        <v>166229</v>
      </c>
      <c r="LM147" s="619">
        <v>173593.46</v>
      </c>
      <c r="LQ147" s="619">
        <v>197885.5</v>
      </c>
      <c r="LX147" s="619">
        <v>8942038</v>
      </c>
      <c r="LZ147" s="619">
        <v>0</v>
      </c>
      <c r="MC147" s="619">
        <v>361181.15</v>
      </c>
      <c r="MV147" s="619">
        <v>-19130</v>
      </c>
      <c r="MY147" s="619">
        <v>672234</v>
      </c>
      <c r="NG147" s="619">
        <v>440870.17</v>
      </c>
      <c r="NK147" s="619">
        <v>995662.1</v>
      </c>
      <c r="NL147" s="619">
        <v>753548.36</v>
      </c>
      <c r="NO147" s="619">
        <v>708236.44</v>
      </c>
      <c r="NW147" s="619">
        <v>100217.5</v>
      </c>
      <c r="NX147" s="619">
        <v>15899821</v>
      </c>
      <c r="OJ147" s="619">
        <v>154410.1</v>
      </c>
      <c r="OM147" s="619">
        <v>122494.7</v>
      </c>
      <c r="PE147" s="619">
        <v>1286090.8</v>
      </c>
      <c r="PI147" s="619">
        <v>338728</v>
      </c>
      <c r="PJ147" s="619">
        <v>119110</v>
      </c>
      <c r="PL147" s="619">
        <v>129759</v>
      </c>
      <c r="PM147" s="619">
        <v>271251.15999999997</v>
      </c>
      <c r="PT147" s="619">
        <v>240958.5</v>
      </c>
      <c r="PV147" s="619">
        <v>-24157</v>
      </c>
      <c r="PW147" s="619">
        <v>40260</v>
      </c>
      <c r="PY147" s="619">
        <v>522028.4</v>
      </c>
      <c r="QA147" s="619">
        <v>0</v>
      </c>
      <c r="QB147" s="619">
        <v>79566</v>
      </c>
      <c r="QI147" s="619">
        <v>92000</v>
      </c>
      <c r="QK147" s="619">
        <v>82450</v>
      </c>
      <c r="QP147" s="619">
        <v>38836.25</v>
      </c>
      <c r="QQ147" s="619">
        <v>243950</v>
      </c>
      <c r="QS147" s="619">
        <v>288801.5</v>
      </c>
      <c r="QT147" s="619">
        <v>0</v>
      </c>
      <c r="RC147" s="619">
        <v>727800</v>
      </c>
      <c r="RD147" s="619">
        <v>130731</v>
      </c>
      <c r="RH147" s="619">
        <v>3344139.72</v>
      </c>
      <c r="RM147" s="619">
        <v>1067958.03</v>
      </c>
      <c r="RT147" s="619">
        <v>95240</v>
      </c>
      <c r="RU147" s="619">
        <v>311140</v>
      </c>
      <c r="TJ147" s="619">
        <v>5579652.1100000003</v>
      </c>
      <c r="UQ147" s="619">
        <v>13950037.630000001</v>
      </c>
      <c r="VP147" s="619">
        <v>0</v>
      </c>
      <c r="VR147" s="619">
        <v>1850</v>
      </c>
      <c r="VT147" s="619">
        <v>197710</v>
      </c>
      <c r="VU147" s="619">
        <v>0</v>
      </c>
      <c r="VY147" s="619">
        <v>40000</v>
      </c>
      <c r="WB147" s="619">
        <v>13909412.949999999</v>
      </c>
      <c r="XB147" s="619">
        <v>22470</v>
      </c>
      <c r="XF147" s="619">
        <v>385074</v>
      </c>
      <c r="XG147" s="619">
        <v>47454.5</v>
      </c>
      <c r="ZA147" s="619">
        <v>198025</v>
      </c>
      <c r="ZE147" s="619">
        <v>0</v>
      </c>
      <c r="ZP147" s="619">
        <v>923419.3</v>
      </c>
      <c r="ZY147" s="619">
        <v>339552.95</v>
      </c>
      <c r="AAH147" s="619">
        <v>0</v>
      </c>
      <c r="AAI147" s="619">
        <v>3270666.17</v>
      </c>
      <c r="AAS147" s="619">
        <v>482739.25</v>
      </c>
      <c r="ABF147" s="619">
        <v>-19000</v>
      </c>
      <c r="ABH147" s="619">
        <v>300820</v>
      </c>
      <c r="ABO147" s="619">
        <v>314460</v>
      </c>
      <c r="ABT147" s="619">
        <v>431478.52</v>
      </c>
      <c r="ACA147" s="619">
        <v>1106724.7</v>
      </c>
      <c r="ACD147" s="619">
        <v>561450</v>
      </c>
      <c r="ACN147" s="619">
        <v>10000</v>
      </c>
      <c r="ACS147" s="619">
        <v>169183</v>
      </c>
      <c r="ADB147" s="619">
        <v>253302</v>
      </c>
      <c r="ADC147" s="619">
        <v>99546</v>
      </c>
      <c r="ADI147" s="619">
        <v>29709</v>
      </c>
      <c r="ADJ147" s="619">
        <v>104475</v>
      </c>
      <c r="ADL147" s="619">
        <v>82858</v>
      </c>
      <c r="ADO147" s="619">
        <v>178785</v>
      </c>
      <c r="ADP147" s="619">
        <v>10454188.41</v>
      </c>
      <c r="ADS147" s="619">
        <v>0</v>
      </c>
      <c r="ADU147" s="619">
        <v>247934</v>
      </c>
      <c r="ADV147" s="619">
        <v>41490</v>
      </c>
      <c r="ADY147" s="619">
        <v>26875</v>
      </c>
      <c r="AEH147" s="619">
        <v>316147.96999999997</v>
      </c>
      <c r="AGD147" s="619">
        <v>877173.7</v>
      </c>
      <c r="AGF147" s="619">
        <v>557786</v>
      </c>
      <c r="AGG147" s="619">
        <v>1497426.8</v>
      </c>
      <c r="AGH147" s="619">
        <v>315735.5</v>
      </c>
      <c r="AGJ147" s="619">
        <v>195501.5</v>
      </c>
      <c r="AGK147" s="619">
        <v>199054</v>
      </c>
      <c r="AGL147" s="619">
        <v>551964.5</v>
      </c>
      <c r="AGM147" s="619">
        <v>331620</v>
      </c>
      <c r="AHG147" s="619">
        <v>79700</v>
      </c>
      <c r="AHI147" s="619">
        <v>482935</v>
      </c>
      <c r="AHM147" s="619">
        <v>3475788.4</v>
      </c>
      <c r="AHT147" s="619">
        <f t="shared" si="81"/>
        <v>107808289.02</v>
      </c>
      <c r="AHV147" s="627" t="s">
        <v>6273</v>
      </c>
      <c r="AHW147" s="627" t="s">
        <v>6227</v>
      </c>
      <c r="AHX147" s="627" t="s">
        <v>6228</v>
      </c>
    </row>
    <row r="148" spans="1:908" x14ac:dyDescent="0.8">
      <c r="A148" s="613" t="str">
        <f t="shared" si="80"/>
        <v>ภาระ</v>
      </c>
      <c r="B148" s="618" t="s">
        <v>6497</v>
      </c>
      <c r="C148" s="619" t="s">
        <v>6498</v>
      </c>
      <c r="ACE148" s="619">
        <v>35000</v>
      </c>
      <c r="AHT148" s="619">
        <f t="shared" si="81"/>
        <v>35000</v>
      </c>
      <c r="AHV148" s="627" t="s">
        <v>6273</v>
      </c>
      <c r="AHW148" s="627" t="s">
        <v>6229</v>
      </c>
      <c r="AHX148" s="627" t="s">
        <v>6230</v>
      </c>
    </row>
    <row r="149" spans="1:908" x14ac:dyDescent="0.8">
      <c r="A149" s="613" t="str">
        <f t="shared" si="80"/>
        <v>ภาระ</v>
      </c>
      <c r="B149" s="618" t="s">
        <v>6221</v>
      </c>
      <c r="C149" s="619" t="s">
        <v>6222</v>
      </c>
      <c r="J149" s="619">
        <v>1481000</v>
      </c>
      <c r="AT149" s="619">
        <v>241000</v>
      </c>
      <c r="BI149" s="619">
        <v>9966</v>
      </c>
      <c r="BZ149" s="619">
        <v>1665051.66</v>
      </c>
      <c r="EE149" s="619">
        <v>49000</v>
      </c>
      <c r="ET149" s="619">
        <v>46470</v>
      </c>
      <c r="FQ149" s="619">
        <v>23117205.890000001</v>
      </c>
      <c r="HK149" s="619">
        <v>493500</v>
      </c>
      <c r="ID149" s="619">
        <v>36909.25</v>
      </c>
      <c r="IN149" s="619">
        <v>20000</v>
      </c>
      <c r="LB149" s="619">
        <v>17000</v>
      </c>
      <c r="LJ149" s="619">
        <v>11624.2</v>
      </c>
      <c r="MG149" s="619">
        <v>110728</v>
      </c>
      <c r="MQ149" s="619">
        <v>211094</v>
      </c>
      <c r="MR149" s="619">
        <v>156897.5</v>
      </c>
      <c r="MS149" s="619">
        <v>1077166</v>
      </c>
      <c r="NB149" s="619">
        <v>0</v>
      </c>
      <c r="NE149" s="619">
        <v>2876085.33</v>
      </c>
      <c r="NH149" s="619">
        <v>1649500</v>
      </c>
      <c r="OE149" s="619">
        <v>836000</v>
      </c>
      <c r="OG149" s="619">
        <v>33000</v>
      </c>
      <c r="OT149" s="619">
        <v>675004</v>
      </c>
      <c r="PG149" s="619">
        <v>691307.5</v>
      </c>
      <c r="PJ149" s="619">
        <v>213046</v>
      </c>
      <c r="PQ149" s="619">
        <v>536150</v>
      </c>
      <c r="PX149" s="619">
        <v>0</v>
      </c>
      <c r="PZ149" s="619">
        <v>8000</v>
      </c>
      <c r="QW149" s="619">
        <v>0</v>
      </c>
      <c r="RB149" s="619">
        <v>91550</v>
      </c>
      <c r="RH149" s="619">
        <v>529000</v>
      </c>
      <c r="RJ149" s="619">
        <v>392000</v>
      </c>
      <c r="SG149" s="619">
        <v>0</v>
      </c>
      <c r="TP149" s="619">
        <v>1355</v>
      </c>
      <c r="UH149" s="619">
        <v>14000</v>
      </c>
      <c r="YJ149" s="619">
        <v>336249.39</v>
      </c>
      <c r="YW149" s="619">
        <v>2919370.25</v>
      </c>
      <c r="AAP149" s="619">
        <v>176000</v>
      </c>
      <c r="ABM149" s="619">
        <v>32758</v>
      </c>
      <c r="ABY149" s="619">
        <v>2363637.2000000002</v>
      </c>
      <c r="ACR149" s="619">
        <v>225000</v>
      </c>
      <c r="ACV149" s="619">
        <v>21500</v>
      </c>
      <c r="ADT149" s="619">
        <v>150000</v>
      </c>
      <c r="AFD149" s="619">
        <v>64600</v>
      </c>
      <c r="AGV149" s="619">
        <v>43400</v>
      </c>
      <c r="AGW149" s="619">
        <v>13869</v>
      </c>
      <c r="AHT149" s="619">
        <f t="shared" si="81"/>
        <v>43636994.170000002</v>
      </c>
      <c r="AHV149" s="627" t="s">
        <v>6273</v>
      </c>
      <c r="AHW149" s="627" t="s">
        <v>6231</v>
      </c>
      <c r="AHX149" s="627" t="s">
        <v>6232</v>
      </c>
    </row>
    <row r="150" spans="1:908" x14ac:dyDescent="0.8">
      <c r="A150" s="613" t="str">
        <f t="shared" si="80"/>
        <v>ภาระ</v>
      </c>
      <c r="B150" s="618" t="s">
        <v>6223</v>
      </c>
      <c r="C150" s="619" t="s">
        <v>6224</v>
      </c>
      <c r="D150" s="619">
        <v>9522038.3499999996</v>
      </c>
      <c r="E150" s="619">
        <v>452662</v>
      </c>
      <c r="F150" s="619">
        <v>771053.67</v>
      </c>
      <c r="G150" s="619">
        <v>131941.5</v>
      </c>
      <c r="H150" s="619">
        <v>398160.2</v>
      </c>
      <c r="I150" s="619">
        <v>457371.17</v>
      </c>
      <c r="J150" s="619">
        <v>801363.83</v>
      </c>
      <c r="K150" s="619">
        <v>773204</v>
      </c>
      <c r="L150" s="619">
        <v>215215</v>
      </c>
      <c r="M150" s="619">
        <v>61065</v>
      </c>
      <c r="N150" s="619">
        <v>20600</v>
      </c>
      <c r="O150" s="619">
        <v>395002.75</v>
      </c>
      <c r="P150" s="619">
        <v>66000</v>
      </c>
      <c r="Q150" s="619">
        <v>365007</v>
      </c>
      <c r="R150" s="619">
        <v>220416</v>
      </c>
      <c r="S150" s="619">
        <v>84875</v>
      </c>
      <c r="T150" s="619">
        <v>482698</v>
      </c>
      <c r="U150" s="619">
        <v>191508</v>
      </c>
      <c r="V150" s="619">
        <v>9431623.6999999993</v>
      </c>
      <c r="W150" s="619">
        <v>1971726</v>
      </c>
      <c r="X150" s="619">
        <v>270571.28000000003</v>
      </c>
      <c r="Y150" s="619">
        <v>118289</v>
      </c>
      <c r="Z150" s="619">
        <v>311239</v>
      </c>
      <c r="AA150" s="619">
        <v>483012.45</v>
      </c>
      <c r="AB150" s="619">
        <v>165923</v>
      </c>
      <c r="AC150" s="619">
        <v>538692.75</v>
      </c>
      <c r="AD150" s="619">
        <v>471157.81</v>
      </c>
      <c r="AE150" s="619">
        <v>461103.03</v>
      </c>
      <c r="AF150" s="619">
        <v>1043888</v>
      </c>
      <c r="AG150" s="619">
        <v>570817</v>
      </c>
      <c r="AH150" s="619">
        <v>795342.72</v>
      </c>
      <c r="AI150" s="619">
        <v>1272502</v>
      </c>
      <c r="AJ150" s="619">
        <v>301682.76</v>
      </c>
      <c r="AK150" s="619">
        <v>165699</v>
      </c>
      <c r="AL150" s="619">
        <v>321817</v>
      </c>
      <c r="AM150" s="619">
        <v>39910</v>
      </c>
      <c r="AN150" s="619">
        <v>396795</v>
      </c>
      <c r="AO150" s="619">
        <v>298549</v>
      </c>
      <c r="AP150" s="619">
        <v>348280.23</v>
      </c>
      <c r="AQ150" s="619">
        <v>367975</v>
      </c>
      <c r="AR150" s="619">
        <v>340650</v>
      </c>
      <c r="AS150" s="619">
        <v>101134.14</v>
      </c>
      <c r="AT150" s="619">
        <v>1149393.05</v>
      </c>
      <c r="AU150" s="619">
        <v>207370.63</v>
      </c>
      <c r="AV150" s="619">
        <v>111822.25</v>
      </c>
      <c r="AW150" s="619">
        <v>27145</v>
      </c>
      <c r="AX150" s="619">
        <v>250870</v>
      </c>
      <c r="AY150" s="619">
        <v>205838</v>
      </c>
      <c r="AZ150" s="619">
        <v>62388</v>
      </c>
      <c r="BA150" s="619">
        <v>32225</v>
      </c>
      <c r="BB150" s="619">
        <v>202812.5</v>
      </c>
      <c r="BC150" s="619">
        <v>99988</v>
      </c>
      <c r="BD150" s="619">
        <v>225895</v>
      </c>
      <c r="BF150" s="619">
        <v>78368.75</v>
      </c>
      <c r="BG150" s="619">
        <v>49445</v>
      </c>
      <c r="BH150" s="619">
        <v>453619.5</v>
      </c>
      <c r="BI150" s="619">
        <v>2746079.6</v>
      </c>
      <c r="BJ150" s="619">
        <v>645216</v>
      </c>
      <c r="BK150" s="619">
        <v>0</v>
      </c>
      <c r="BM150" s="619">
        <v>0</v>
      </c>
      <c r="BR150" s="619">
        <v>5884633.25</v>
      </c>
      <c r="BS150" s="619">
        <v>163965</v>
      </c>
      <c r="BT150" s="619">
        <v>426979</v>
      </c>
      <c r="BU150" s="619">
        <v>553223</v>
      </c>
      <c r="BV150" s="619">
        <v>425352</v>
      </c>
      <c r="BW150" s="619">
        <v>130685</v>
      </c>
      <c r="BX150" s="619">
        <v>124913.5</v>
      </c>
      <c r="BY150" s="619">
        <v>242546.99</v>
      </c>
      <c r="CA150" s="619">
        <v>76400</v>
      </c>
      <c r="CB150" s="619">
        <v>188623</v>
      </c>
      <c r="CC150" s="619">
        <v>272217.99</v>
      </c>
      <c r="CD150" s="619">
        <v>283253</v>
      </c>
      <c r="CE150" s="619">
        <v>203519</v>
      </c>
      <c r="CG150" s="619">
        <v>5977697</v>
      </c>
      <c r="CH150" s="619">
        <v>512370</v>
      </c>
      <c r="CI150" s="619">
        <v>1768621.95</v>
      </c>
      <c r="CJ150" s="619">
        <v>116353</v>
      </c>
      <c r="CK150" s="619">
        <v>794538</v>
      </c>
      <c r="CL150" s="619">
        <v>562785.69999999995</v>
      </c>
      <c r="CM150" s="619">
        <v>481426</v>
      </c>
      <c r="CN150" s="619">
        <v>774664</v>
      </c>
      <c r="CO150" s="619">
        <v>329353.7</v>
      </c>
      <c r="CP150" s="619">
        <v>191276.65</v>
      </c>
      <c r="CQ150" s="619">
        <v>97492</v>
      </c>
      <c r="CR150" s="619">
        <v>260065</v>
      </c>
      <c r="CS150" s="619">
        <v>389859</v>
      </c>
      <c r="CU150" s="619">
        <v>125520.5</v>
      </c>
      <c r="CV150" s="619">
        <v>64768.5</v>
      </c>
      <c r="CW150" s="619">
        <v>547704.4</v>
      </c>
      <c r="CX150" s="619">
        <v>247497.06</v>
      </c>
      <c r="CY150" s="619">
        <v>185937</v>
      </c>
      <c r="CZ150" s="619">
        <v>64668.5</v>
      </c>
      <c r="DA150" s="619">
        <v>195045</v>
      </c>
      <c r="DB150" s="619">
        <v>1591564</v>
      </c>
      <c r="DC150" s="619">
        <v>2716794.08</v>
      </c>
      <c r="DD150" s="619">
        <v>85650</v>
      </c>
      <c r="DE150" s="619">
        <v>298691</v>
      </c>
      <c r="DF150" s="619">
        <v>181600</v>
      </c>
      <c r="DG150" s="619">
        <v>518171.05</v>
      </c>
      <c r="DK150" s="619">
        <v>8114153.8300000001</v>
      </c>
      <c r="DL150" s="619">
        <v>154700.75</v>
      </c>
      <c r="DM150" s="619">
        <v>1081302</v>
      </c>
      <c r="DN150" s="619">
        <v>839997</v>
      </c>
      <c r="DO150" s="619">
        <v>462021.75</v>
      </c>
      <c r="DP150" s="619">
        <v>619709.5</v>
      </c>
      <c r="DQ150" s="619">
        <v>408543.23</v>
      </c>
      <c r="DR150" s="619">
        <v>497452.14</v>
      </c>
      <c r="DS150" s="619">
        <v>1199485.72</v>
      </c>
      <c r="DT150" s="619">
        <v>2388842.7400000002</v>
      </c>
      <c r="DU150" s="619">
        <v>161440</v>
      </c>
      <c r="DW150" s="619">
        <v>166622.43</v>
      </c>
      <c r="DX150" s="619">
        <v>91686</v>
      </c>
      <c r="DY150" s="619">
        <v>445720</v>
      </c>
      <c r="DZ150" s="619">
        <v>136441.20000000001</v>
      </c>
      <c r="EA150" s="619">
        <v>137808</v>
      </c>
      <c r="EB150" s="619">
        <v>321373</v>
      </c>
      <c r="EC150" s="619">
        <v>365110</v>
      </c>
      <c r="ED150" s="619">
        <v>296663</v>
      </c>
      <c r="EE150" s="619">
        <v>1393423</v>
      </c>
      <c r="EF150" s="619">
        <v>1576383.63</v>
      </c>
      <c r="EG150" s="619">
        <v>214762</v>
      </c>
      <c r="EH150" s="619">
        <v>62396</v>
      </c>
      <c r="EI150" s="619">
        <v>573907</v>
      </c>
      <c r="EJ150" s="619">
        <v>363827</v>
      </c>
      <c r="EL150" s="619">
        <v>317819</v>
      </c>
      <c r="EM150" s="619">
        <v>5875</v>
      </c>
      <c r="EN150" s="619">
        <v>5481330.0499999998</v>
      </c>
      <c r="EO150" s="619">
        <v>520544.5</v>
      </c>
      <c r="EP150" s="619">
        <v>358480</v>
      </c>
      <c r="EQ150" s="619">
        <v>459514</v>
      </c>
      <c r="ER150" s="619">
        <v>168842</v>
      </c>
      <c r="ES150" s="619">
        <v>358612.5</v>
      </c>
      <c r="ET150" s="619">
        <v>741554.5</v>
      </c>
      <c r="EU150" s="619">
        <v>1755859.25</v>
      </c>
      <c r="EV150" s="619">
        <v>451621.65</v>
      </c>
      <c r="EW150" s="619">
        <v>3935675.95</v>
      </c>
      <c r="EX150" s="619">
        <v>169642.75</v>
      </c>
      <c r="EY150" s="619">
        <v>482555.95</v>
      </c>
      <c r="EZ150" s="619">
        <v>665829</v>
      </c>
      <c r="FA150" s="619">
        <v>325210</v>
      </c>
      <c r="FB150" s="619">
        <v>367882.78</v>
      </c>
      <c r="FC150" s="619">
        <v>255870</v>
      </c>
      <c r="FD150" s="619">
        <v>380832.45</v>
      </c>
      <c r="FE150" s="619">
        <v>49920</v>
      </c>
      <c r="FF150" s="619">
        <v>269642.88</v>
      </c>
      <c r="FG150" s="619">
        <v>52540</v>
      </c>
      <c r="FH150" s="619">
        <v>214870</v>
      </c>
      <c r="FI150" s="619">
        <v>1606646.47</v>
      </c>
      <c r="FJ150" s="619">
        <v>700940</v>
      </c>
      <c r="FK150" s="619">
        <v>205954</v>
      </c>
      <c r="FL150" s="619">
        <v>124563.5</v>
      </c>
      <c r="FM150" s="619">
        <v>793727</v>
      </c>
      <c r="FN150" s="619">
        <v>329262</v>
      </c>
      <c r="FP150" s="619">
        <v>119720</v>
      </c>
      <c r="FQ150" s="619">
        <v>14292219.550000001</v>
      </c>
      <c r="FR150" s="619">
        <v>24000</v>
      </c>
      <c r="FV150" s="619">
        <v>510724</v>
      </c>
      <c r="FX150" s="619">
        <v>0</v>
      </c>
      <c r="FZ150" s="619">
        <v>93850</v>
      </c>
      <c r="GA150" s="619">
        <v>1301864.1499999999</v>
      </c>
      <c r="GB150" s="619">
        <v>950</v>
      </c>
      <c r="GD150" s="619">
        <v>333034</v>
      </c>
      <c r="GE150" s="619">
        <v>1021835.18</v>
      </c>
      <c r="GF150" s="619">
        <v>378857</v>
      </c>
      <c r="GH150" s="619">
        <v>1129639.47</v>
      </c>
      <c r="GI150" s="619">
        <v>247202.5</v>
      </c>
      <c r="GJ150" s="619">
        <v>227472.3</v>
      </c>
      <c r="GL150" s="619">
        <v>228513</v>
      </c>
      <c r="GM150" s="619">
        <v>71822.8</v>
      </c>
      <c r="GN150" s="619">
        <v>50305</v>
      </c>
      <c r="GO150" s="619">
        <v>102428.5</v>
      </c>
      <c r="GP150" s="619">
        <v>94790</v>
      </c>
      <c r="GQ150" s="619">
        <v>3506483.5</v>
      </c>
      <c r="GR150" s="619">
        <v>271172.40000000002</v>
      </c>
      <c r="GS150" s="619">
        <v>229750</v>
      </c>
      <c r="GT150" s="619">
        <v>286775</v>
      </c>
      <c r="GU150" s="619">
        <v>28488</v>
      </c>
      <c r="GV150" s="619">
        <v>445893.7</v>
      </c>
      <c r="GW150" s="619">
        <v>126913</v>
      </c>
      <c r="GX150" s="619">
        <v>110761.05</v>
      </c>
      <c r="GZ150" s="619">
        <v>0</v>
      </c>
      <c r="HA150" s="619">
        <v>22325</v>
      </c>
      <c r="HB150" s="619">
        <v>17003</v>
      </c>
      <c r="HC150" s="619">
        <v>4646494.5</v>
      </c>
      <c r="HG150" s="619">
        <v>163943</v>
      </c>
      <c r="HI150" s="619">
        <v>126226</v>
      </c>
      <c r="HK150" s="619">
        <v>8126429.7999999998</v>
      </c>
      <c r="HL150" s="619">
        <v>167071</v>
      </c>
      <c r="HM150" s="619">
        <v>1522077.09</v>
      </c>
      <c r="HN150" s="619">
        <v>110876</v>
      </c>
      <c r="HO150" s="619">
        <v>84065.73</v>
      </c>
      <c r="HP150" s="619">
        <v>6750</v>
      </c>
      <c r="HQ150" s="619">
        <v>101591.56</v>
      </c>
      <c r="HR150" s="619">
        <v>457588</v>
      </c>
      <c r="HS150" s="619">
        <v>3196133</v>
      </c>
      <c r="HT150" s="619">
        <v>1324946.75</v>
      </c>
      <c r="HU150" s="619">
        <v>14950</v>
      </c>
      <c r="HV150" s="619">
        <v>10250</v>
      </c>
      <c r="HW150" s="619">
        <v>361028.5</v>
      </c>
      <c r="HX150" s="619">
        <v>518928.07</v>
      </c>
      <c r="HY150" s="619">
        <v>152318.79</v>
      </c>
      <c r="HZ150" s="619">
        <v>281035</v>
      </c>
      <c r="IA150" s="619">
        <v>269959</v>
      </c>
      <c r="IB150" s="619">
        <v>175503.2</v>
      </c>
      <c r="IC150" s="619">
        <v>179721.5</v>
      </c>
      <c r="ID150" s="619">
        <v>1153628.3899999999</v>
      </c>
      <c r="IE150" s="619">
        <v>88650</v>
      </c>
      <c r="IF150" s="619">
        <v>510023.42</v>
      </c>
      <c r="IG150" s="619">
        <v>133609.32</v>
      </c>
      <c r="IH150" s="619">
        <v>5050</v>
      </c>
      <c r="IJ150" s="619">
        <v>1881355.22</v>
      </c>
      <c r="IK150" s="619">
        <v>190685</v>
      </c>
      <c r="IL150" s="619">
        <v>369561.5</v>
      </c>
      <c r="IM150" s="619">
        <v>669886.14</v>
      </c>
      <c r="IN150" s="619">
        <v>237912.05</v>
      </c>
      <c r="IO150" s="619">
        <v>118312</v>
      </c>
      <c r="IP150" s="619">
        <v>537100</v>
      </c>
      <c r="IQ150" s="619">
        <v>197715</v>
      </c>
      <c r="IR150" s="619">
        <v>74480</v>
      </c>
      <c r="IS150" s="619">
        <v>382698.45</v>
      </c>
      <c r="IT150" s="619">
        <v>7925087.3399999999</v>
      </c>
      <c r="IU150" s="619">
        <v>1338142.46</v>
      </c>
      <c r="IV150" s="619">
        <v>0</v>
      </c>
      <c r="IW150" s="619">
        <v>152325</v>
      </c>
      <c r="IX150" s="619">
        <v>78525</v>
      </c>
      <c r="IY150" s="619">
        <v>24000</v>
      </c>
      <c r="IZ150" s="619">
        <v>8250</v>
      </c>
      <c r="JA150" s="619">
        <v>0</v>
      </c>
      <c r="JE150" s="619">
        <v>1750</v>
      </c>
      <c r="JF150" s="619">
        <v>2149325.4500000002</v>
      </c>
      <c r="JH150" s="619">
        <v>38465</v>
      </c>
      <c r="JK150" s="619">
        <v>1940</v>
      </c>
      <c r="JL150" s="619">
        <v>2063802</v>
      </c>
      <c r="JM150" s="619">
        <v>0</v>
      </c>
      <c r="JO150" s="619">
        <v>45400</v>
      </c>
      <c r="JS150" s="619">
        <v>3882442.15</v>
      </c>
      <c r="JT150" s="619">
        <v>1992670.15</v>
      </c>
      <c r="JU150" s="619">
        <v>456631</v>
      </c>
      <c r="JW150" s="619">
        <v>243252</v>
      </c>
      <c r="JX150" s="619">
        <v>179708</v>
      </c>
      <c r="KA150" s="619">
        <v>22800</v>
      </c>
      <c r="KB150" s="619">
        <v>308100</v>
      </c>
      <c r="KD150" s="619">
        <v>503080.75</v>
      </c>
      <c r="KF150" s="619">
        <v>49800</v>
      </c>
      <c r="KG150" s="619">
        <v>188358</v>
      </c>
      <c r="KH150" s="619">
        <v>464102</v>
      </c>
      <c r="KI150" s="619">
        <v>6180645.25</v>
      </c>
      <c r="KJ150" s="619">
        <v>715912</v>
      </c>
      <c r="KK150" s="619">
        <v>637816.5</v>
      </c>
      <c r="KL150" s="619">
        <v>452133.91</v>
      </c>
      <c r="KM150" s="619">
        <v>499655.6</v>
      </c>
      <c r="KN150" s="619">
        <v>555771.4</v>
      </c>
      <c r="KO150" s="619">
        <v>1060467</v>
      </c>
      <c r="KP150" s="619">
        <v>88264.639999999999</v>
      </c>
      <c r="KQ150" s="619">
        <v>772142.1</v>
      </c>
      <c r="KR150" s="619">
        <v>1917134.06</v>
      </c>
      <c r="KS150" s="619">
        <v>314034.65000000002</v>
      </c>
      <c r="KT150" s="619">
        <v>263178</v>
      </c>
      <c r="KV150" s="619">
        <v>241650</v>
      </c>
      <c r="KW150" s="619">
        <v>58200</v>
      </c>
      <c r="KX150" s="619">
        <v>11613472.949999999</v>
      </c>
      <c r="KY150" s="619">
        <v>443464</v>
      </c>
      <c r="KZ150" s="619">
        <v>4252144.9000000004</v>
      </c>
      <c r="LC150" s="619">
        <v>105607</v>
      </c>
      <c r="LD150" s="619">
        <v>285371.3</v>
      </c>
      <c r="LE150" s="619">
        <v>36685</v>
      </c>
      <c r="LF150" s="619">
        <v>559761</v>
      </c>
      <c r="LG150" s="619">
        <v>157161.66</v>
      </c>
      <c r="LH150" s="619">
        <v>4695731</v>
      </c>
      <c r="LI150" s="619">
        <v>494338.45</v>
      </c>
      <c r="LJ150" s="619">
        <v>1102567.5</v>
      </c>
      <c r="LK150" s="619">
        <v>1740650.07</v>
      </c>
      <c r="LL150" s="619">
        <v>549402.06000000006</v>
      </c>
      <c r="LN150" s="619">
        <v>189895</v>
      </c>
      <c r="LO150" s="619">
        <v>12733</v>
      </c>
      <c r="LP150" s="619">
        <v>517217</v>
      </c>
      <c r="LR150" s="619">
        <v>386480</v>
      </c>
      <c r="LS150" s="619">
        <v>1453793.4</v>
      </c>
      <c r="LT150" s="619">
        <v>26237</v>
      </c>
      <c r="LU150" s="619">
        <v>76631.5</v>
      </c>
      <c r="LV150" s="619">
        <v>6255202</v>
      </c>
      <c r="LW150" s="619">
        <v>4328944.13</v>
      </c>
      <c r="LZ150" s="619">
        <v>545768</v>
      </c>
      <c r="MA150" s="619">
        <v>2018691.5</v>
      </c>
      <c r="MB150" s="619">
        <v>1273366.5</v>
      </c>
      <c r="MD150" s="619">
        <v>902092</v>
      </c>
      <c r="ME150" s="619">
        <v>4227577</v>
      </c>
      <c r="MF150" s="619">
        <v>1113775</v>
      </c>
      <c r="MG150" s="619">
        <v>704273.6</v>
      </c>
      <c r="MH150" s="619">
        <v>8393653.3599999994</v>
      </c>
      <c r="MI150" s="619">
        <v>345535.5</v>
      </c>
      <c r="MJ150" s="619">
        <v>150180</v>
      </c>
      <c r="MK150" s="619">
        <v>381650</v>
      </c>
      <c r="ML150" s="619">
        <v>323105</v>
      </c>
      <c r="MM150" s="619">
        <v>442630</v>
      </c>
      <c r="MN150" s="619">
        <v>478144</v>
      </c>
      <c r="MO150" s="619">
        <v>106465</v>
      </c>
      <c r="MP150" s="619">
        <v>299700</v>
      </c>
      <c r="MQ150" s="619">
        <v>959136</v>
      </c>
      <c r="MR150" s="619">
        <v>177095</v>
      </c>
      <c r="MS150" s="619">
        <v>134825</v>
      </c>
      <c r="MT150" s="619">
        <v>5847041.2000000002</v>
      </c>
      <c r="MU150" s="619">
        <v>204270</v>
      </c>
      <c r="MV150" s="619">
        <v>326585</v>
      </c>
      <c r="MW150" s="619">
        <v>278711</v>
      </c>
      <c r="MY150" s="619">
        <v>102660.5</v>
      </c>
      <c r="MZ150" s="619">
        <v>1239962.6100000001</v>
      </c>
      <c r="NA150" s="619">
        <v>1211890</v>
      </c>
      <c r="NB150" s="619">
        <v>749820.35</v>
      </c>
      <c r="NC150" s="619">
        <v>34700</v>
      </c>
      <c r="ND150" s="619">
        <v>66486</v>
      </c>
      <c r="NE150" s="619">
        <v>10948740.970000001</v>
      </c>
      <c r="NF150" s="619">
        <v>1427992.22</v>
      </c>
      <c r="NH150" s="619">
        <v>3317725</v>
      </c>
      <c r="NI150" s="619">
        <v>139670</v>
      </c>
      <c r="NJ150" s="619">
        <v>733416.61</v>
      </c>
      <c r="NK150" s="619">
        <v>330895.64</v>
      </c>
      <c r="NL150" s="619">
        <v>201222.64</v>
      </c>
      <c r="NM150" s="619">
        <v>39644.559999999998</v>
      </c>
      <c r="NN150" s="619">
        <v>258210</v>
      </c>
      <c r="NP150" s="619">
        <v>47985</v>
      </c>
      <c r="NQ150" s="619">
        <v>3092742</v>
      </c>
      <c r="NU150" s="619">
        <v>11000</v>
      </c>
      <c r="NW150" s="619">
        <v>0</v>
      </c>
      <c r="NY150" s="619">
        <v>2285151.7799999998</v>
      </c>
      <c r="NZ150" s="619">
        <v>0</v>
      </c>
      <c r="OA150" s="619">
        <v>53840</v>
      </c>
      <c r="OB150" s="619">
        <v>19651</v>
      </c>
      <c r="OC150" s="619">
        <v>24997</v>
      </c>
      <c r="OD150" s="619">
        <v>102100</v>
      </c>
      <c r="OE150" s="619">
        <v>12210539.25</v>
      </c>
      <c r="OF150" s="619">
        <v>697817</v>
      </c>
      <c r="OG150" s="619">
        <v>1290222.58</v>
      </c>
      <c r="OH150" s="619">
        <v>2901536.1</v>
      </c>
      <c r="OI150" s="619">
        <v>696650</v>
      </c>
      <c r="OJ150" s="619">
        <v>2966885</v>
      </c>
      <c r="OL150" s="619">
        <v>796967.05</v>
      </c>
      <c r="ON150" s="619">
        <v>25056285</v>
      </c>
      <c r="OO150" s="619">
        <v>362232.44</v>
      </c>
      <c r="OP150" s="619">
        <v>5324437</v>
      </c>
      <c r="OQ150" s="619">
        <v>0</v>
      </c>
      <c r="OS150" s="619">
        <v>641391.77</v>
      </c>
      <c r="OT150" s="619">
        <v>1631719</v>
      </c>
      <c r="OV150" s="619">
        <v>381941.42</v>
      </c>
      <c r="OW150" s="619">
        <v>605119</v>
      </c>
      <c r="OX150" s="619">
        <v>433472</v>
      </c>
      <c r="OY150" s="619">
        <v>1217702</v>
      </c>
      <c r="OZ150" s="619">
        <v>211539</v>
      </c>
      <c r="PA150" s="619">
        <v>651567.65</v>
      </c>
      <c r="PC150" s="619">
        <v>3406459.14</v>
      </c>
      <c r="PD150" s="619">
        <v>292073.43</v>
      </c>
      <c r="PE150" s="619">
        <v>114181</v>
      </c>
      <c r="PF150" s="619">
        <v>68250.03</v>
      </c>
      <c r="PG150" s="619">
        <v>83342</v>
      </c>
      <c r="PH150" s="619">
        <v>1224747</v>
      </c>
      <c r="PK150" s="619">
        <v>835394.36</v>
      </c>
      <c r="PL150" s="619">
        <v>143550</v>
      </c>
      <c r="PN150" s="619">
        <v>1005602.78</v>
      </c>
      <c r="PP150" s="619">
        <v>1149314.1000000001</v>
      </c>
      <c r="PR150" s="619">
        <v>412635</v>
      </c>
      <c r="PS150" s="619">
        <v>142234</v>
      </c>
      <c r="PU150" s="619">
        <v>5621577.7400000002</v>
      </c>
      <c r="PX150" s="619">
        <v>352358</v>
      </c>
      <c r="PY150" s="619">
        <v>490440</v>
      </c>
      <c r="PZ150" s="619">
        <v>73229.5</v>
      </c>
      <c r="QA150" s="619">
        <v>9200</v>
      </c>
      <c r="QC150" s="619">
        <v>614767.14</v>
      </c>
      <c r="QD150" s="619">
        <v>93800</v>
      </c>
      <c r="QE150" s="619">
        <v>78400</v>
      </c>
      <c r="QF150" s="619">
        <v>247079</v>
      </c>
      <c r="QG150" s="619">
        <v>1163375</v>
      </c>
      <c r="QH150" s="619">
        <v>89714</v>
      </c>
      <c r="QI150" s="619">
        <v>28392</v>
      </c>
      <c r="QJ150" s="619">
        <v>24750</v>
      </c>
      <c r="QL150" s="619">
        <v>19160.25</v>
      </c>
      <c r="QM150" s="619">
        <v>161433</v>
      </c>
      <c r="QN150" s="619">
        <v>1320572.56</v>
      </c>
      <c r="QO150" s="619">
        <v>1715510.96</v>
      </c>
      <c r="QR150" s="619">
        <v>113665</v>
      </c>
      <c r="QU150" s="619">
        <v>2989796</v>
      </c>
      <c r="QV150" s="619">
        <v>223660</v>
      </c>
      <c r="QW150" s="619">
        <v>451242</v>
      </c>
      <c r="QX150" s="619">
        <v>334839</v>
      </c>
      <c r="QY150" s="619">
        <v>31500</v>
      </c>
      <c r="QZ150" s="619">
        <v>234712</v>
      </c>
      <c r="RB150" s="619">
        <v>826595.76</v>
      </c>
      <c r="RC150" s="619">
        <v>766939.35</v>
      </c>
      <c r="RD150" s="619">
        <v>461506</v>
      </c>
      <c r="RE150" s="619">
        <v>201223</v>
      </c>
      <c r="RF150" s="619">
        <v>266323</v>
      </c>
      <c r="RG150" s="619">
        <v>117250</v>
      </c>
      <c r="RH150" s="619">
        <v>1428565</v>
      </c>
      <c r="RI150" s="619">
        <v>824590</v>
      </c>
      <c r="RJ150" s="619">
        <v>510288</v>
      </c>
      <c r="RK150" s="619">
        <v>0</v>
      </c>
      <c r="RL150" s="619">
        <v>363645</v>
      </c>
      <c r="RN150" s="619">
        <v>1679452.95</v>
      </c>
      <c r="RO150" s="619">
        <v>337310</v>
      </c>
      <c r="RP150" s="619">
        <v>803584</v>
      </c>
      <c r="RQ150" s="619">
        <v>1621514.1</v>
      </c>
      <c r="RR150" s="619">
        <v>2350256.7000000002</v>
      </c>
      <c r="RS150" s="619">
        <v>106056</v>
      </c>
      <c r="RT150" s="619">
        <v>15500</v>
      </c>
      <c r="RV150" s="619">
        <v>324754.5</v>
      </c>
      <c r="RW150" s="619">
        <v>281482</v>
      </c>
      <c r="RX150" s="619">
        <v>322428</v>
      </c>
      <c r="RY150" s="619">
        <v>222100</v>
      </c>
      <c r="RZ150" s="619">
        <v>122168</v>
      </c>
      <c r="SA150" s="619">
        <v>323915</v>
      </c>
      <c r="SB150" s="619">
        <v>3837211</v>
      </c>
      <c r="SC150" s="619">
        <v>366124</v>
      </c>
      <c r="SD150" s="619">
        <v>60400</v>
      </c>
      <c r="SI150" s="619">
        <v>0</v>
      </c>
      <c r="SJ150" s="619">
        <v>186227</v>
      </c>
      <c r="SK150" s="619">
        <v>314644</v>
      </c>
      <c r="SL150" s="619">
        <v>495058.65</v>
      </c>
      <c r="SM150" s="619">
        <v>38940</v>
      </c>
      <c r="SN150" s="619">
        <v>2061661.2</v>
      </c>
      <c r="SO150" s="619">
        <v>212883</v>
      </c>
      <c r="SP150" s="619">
        <v>284201.25</v>
      </c>
      <c r="SQ150" s="619">
        <v>763166.5</v>
      </c>
      <c r="SR150" s="619">
        <v>428750.61</v>
      </c>
      <c r="SS150" s="619">
        <v>326277.45</v>
      </c>
      <c r="ST150" s="619">
        <v>108900</v>
      </c>
      <c r="SU150" s="619">
        <v>180447</v>
      </c>
      <c r="SV150" s="619">
        <v>3911848</v>
      </c>
      <c r="SW150" s="619">
        <v>332670</v>
      </c>
      <c r="SX150" s="619">
        <v>331107</v>
      </c>
      <c r="SY150" s="619">
        <v>143075</v>
      </c>
      <c r="SZ150" s="619">
        <v>133275</v>
      </c>
      <c r="TA150" s="619">
        <v>95675</v>
      </c>
      <c r="TB150" s="619">
        <v>139800</v>
      </c>
      <c r="TC150" s="619">
        <v>746878</v>
      </c>
      <c r="TD150" s="619">
        <v>27475</v>
      </c>
      <c r="TE150" s="619">
        <v>429105.5</v>
      </c>
      <c r="TF150" s="619">
        <v>237455</v>
      </c>
      <c r="TG150" s="619">
        <v>514101.5</v>
      </c>
      <c r="TH150" s="619">
        <v>260500</v>
      </c>
      <c r="TI150" s="619">
        <v>124425</v>
      </c>
      <c r="TK150" s="619">
        <v>102945</v>
      </c>
      <c r="TL150" s="619">
        <v>141866</v>
      </c>
      <c r="TM150" s="619">
        <v>303492</v>
      </c>
      <c r="TN150" s="619">
        <v>129645</v>
      </c>
      <c r="TO150" s="619">
        <v>114060</v>
      </c>
      <c r="TP150" s="619">
        <v>120198</v>
      </c>
      <c r="TQ150" s="619">
        <v>811860</v>
      </c>
      <c r="TR150" s="619">
        <v>215609</v>
      </c>
      <c r="TS150" s="619">
        <v>699264</v>
      </c>
      <c r="TT150" s="619">
        <v>609683</v>
      </c>
      <c r="TU150" s="619">
        <v>38755</v>
      </c>
      <c r="TV150" s="619">
        <v>66410</v>
      </c>
      <c r="TW150" s="619">
        <v>41400</v>
      </c>
      <c r="TX150" s="619">
        <v>203870</v>
      </c>
      <c r="TY150" s="619">
        <v>452711.5</v>
      </c>
      <c r="TZ150" s="619">
        <v>2381848</v>
      </c>
      <c r="UA150" s="619">
        <v>234333</v>
      </c>
      <c r="UB150" s="619">
        <v>3370440.64</v>
      </c>
      <c r="UC150" s="619">
        <v>691492.5</v>
      </c>
      <c r="UD150" s="619">
        <v>41950</v>
      </c>
      <c r="UE150" s="619">
        <v>100240</v>
      </c>
      <c r="UF150" s="619">
        <v>3406699.54</v>
      </c>
      <c r="UG150" s="619">
        <v>147076.5</v>
      </c>
      <c r="UH150" s="619">
        <v>37875</v>
      </c>
      <c r="UI150" s="619">
        <v>217845</v>
      </c>
      <c r="UJ150" s="619">
        <v>217457.85</v>
      </c>
      <c r="UK150" s="619">
        <v>2612497.46</v>
      </c>
      <c r="UL150" s="619">
        <v>99540</v>
      </c>
      <c r="UM150" s="619">
        <v>362880</v>
      </c>
      <c r="UN150" s="619">
        <v>26215.200000000001</v>
      </c>
      <c r="UO150" s="619">
        <v>234826</v>
      </c>
      <c r="UP150" s="619">
        <v>58586</v>
      </c>
      <c r="UR150" s="619">
        <v>548000</v>
      </c>
      <c r="UT150" s="619">
        <v>1393555.32</v>
      </c>
      <c r="UV150" s="619">
        <v>65332</v>
      </c>
      <c r="UW150" s="619">
        <v>594898</v>
      </c>
      <c r="UX150" s="619">
        <v>49650</v>
      </c>
      <c r="UY150" s="619">
        <v>899316.9</v>
      </c>
      <c r="UZ150" s="619">
        <v>360055</v>
      </c>
      <c r="VA150" s="619">
        <v>296890</v>
      </c>
      <c r="VB150" s="619">
        <v>1264424</v>
      </c>
      <c r="VC150" s="619">
        <v>330438</v>
      </c>
      <c r="VD150" s="619">
        <v>375862.5</v>
      </c>
      <c r="VE150" s="619">
        <v>213321.55</v>
      </c>
      <c r="VF150" s="619">
        <v>99501</v>
      </c>
      <c r="VH150" s="619">
        <v>149222.5</v>
      </c>
      <c r="VI150" s="619">
        <v>1030078.6</v>
      </c>
      <c r="VJ150" s="619">
        <v>340247.6</v>
      </c>
      <c r="VK150" s="619">
        <v>206127</v>
      </c>
      <c r="VM150" s="619">
        <v>5580058.5300000003</v>
      </c>
      <c r="VN150" s="619">
        <v>45192.5</v>
      </c>
      <c r="VO150" s="619">
        <v>196630</v>
      </c>
      <c r="VQ150" s="619">
        <v>187170</v>
      </c>
      <c r="VR150" s="619">
        <v>228956</v>
      </c>
      <c r="VS150" s="619">
        <v>398284.75</v>
      </c>
      <c r="VT150" s="619">
        <v>17718</v>
      </c>
      <c r="VV150" s="619">
        <v>4782374.8</v>
      </c>
      <c r="VX150" s="619">
        <v>12675</v>
      </c>
      <c r="VZ150" s="619">
        <v>325244</v>
      </c>
      <c r="WA150" s="619">
        <v>14900</v>
      </c>
      <c r="WC150" s="619">
        <v>378104.7</v>
      </c>
      <c r="WE150" s="619">
        <v>0</v>
      </c>
      <c r="WF150" s="619">
        <v>282006</v>
      </c>
      <c r="WG150" s="619">
        <v>359092.75</v>
      </c>
      <c r="WH150" s="619">
        <v>877406</v>
      </c>
      <c r="WI150" s="619">
        <v>424750</v>
      </c>
      <c r="WJ150" s="619">
        <v>91176</v>
      </c>
      <c r="WK150" s="619">
        <v>231926</v>
      </c>
      <c r="WL150" s="619">
        <v>113708</v>
      </c>
      <c r="WM150" s="619">
        <v>231031.5</v>
      </c>
      <c r="WO150" s="619">
        <v>708088.5</v>
      </c>
      <c r="WP150" s="619">
        <v>621443</v>
      </c>
      <c r="WR150" s="619">
        <v>489612.38</v>
      </c>
      <c r="WS150" s="619">
        <v>510127</v>
      </c>
      <c r="WU150" s="619">
        <v>1040311</v>
      </c>
      <c r="WV150" s="619">
        <v>1939073.4</v>
      </c>
      <c r="WX150" s="619">
        <v>146300.9</v>
      </c>
      <c r="WY150" s="619">
        <v>346156.1</v>
      </c>
      <c r="XA150" s="619">
        <v>111590.55</v>
      </c>
      <c r="XC150" s="619">
        <v>350442</v>
      </c>
      <c r="XD150" s="619">
        <v>982558.05</v>
      </c>
      <c r="XE150" s="619">
        <v>19000</v>
      </c>
      <c r="XH150" s="619">
        <v>229047.31</v>
      </c>
      <c r="XI150" s="619">
        <v>4003829.56</v>
      </c>
      <c r="XJ150" s="619">
        <v>402133.65</v>
      </c>
      <c r="XK150" s="619">
        <v>549702</v>
      </c>
      <c r="XL150" s="619">
        <v>1357715.61</v>
      </c>
      <c r="XM150" s="619">
        <v>633295.28</v>
      </c>
      <c r="XN150" s="619">
        <v>284127</v>
      </c>
      <c r="XO150" s="619">
        <v>138544</v>
      </c>
      <c r="XP150" s="619">
        <v>280210</v>
      </c>
      <c r="XQ150" s="619">
        <v>90945</v>
      </c>
      <c r="XR150" s="619">
        <v>215644</v>
      </c>
      <c r="XS150" s="619">
        <v>573508.75</v>
      </c>
      <c r="XT150" s="619">
        <v>398113.25</v>
      </c>
      <c r="XU150" s="619">
        <v>195804</v>
      </c>
      <c r="XV150" s="619">
        <v>356568</v>
      </c>
      <c r="XW150" s="619">
        <v>13450</v>
      </c>
      <c r="XX150" s="619">
        <v>182339</v>
      </c>
      <c r="XY150" s="619">
        <v>187727</v>
      </c>
      <c r="XZ150" s="619">
        <v>98799</v>
      </c>
      <c r="YA150" s="619">
        <v>80320</v>
      </c>
      <c r="YB150" s="619">
        <v>171445</v>
      </c>
      <c r="YC150" s="619">
        <v>165345</v>
      </c>
      <c r="YD150" s="619">
        <v>359529.95</v>
      </c>
      <c r="YE150" s="619">
        <v>287650</v>
      </c>
      <c r="YF150" s="619">
        <v>5496943.6200000001</v>
      </c>
      <c r="YX150" s="619">
        <v>485778.25</v>
      </c>
      <c r="YY150" s="619">
        <v>638012</v>
      </c>
      <c r="YZ150" s="619">
        <v>221832.5</v>
      </c>
      <c r="ZB150" s="619">
        <v>206850</v>
      </c>
      <c r="ZC150" s="619">
        <v>132010</v>
      </c>
      <c r="ZD150" s="619">
        <v>4168815.42</v>
      </c>
      <c r="ZE150" s="619">
        <v>119148</v>
      </c>
      <c r="ZF150" s="619">
        <v>926820</v>
      </c>
      <c r="ZG150" s="619">
        <v>156900</v>
      </c>
      <c r="ZH150" s="619">
        <v>49650</v>
      </c>
      <c r="ZI150" s="619">
        <v>319710</v>
      </c>
      <c r="ZJ150" s="619">
        <v>93423</v>
      </c>
      <c r="ZK150" s="619">
        <v>254800</v>
      </c>
      <c r="ZL150" s="619">
        <v>53955</v>
      </c>
      <c r="ZM150" s="619">
        <v>4703505</v>
      </c>
      <c r="ZN150" s="619">
        <v>544648</v>
      </c>
      <c r="ZO150" s="619">
        <v>970234.5</v>
      </c>
      <c r="ZQ150" s="619">
        <v>268825.5</v>
      </c>
      <c r="ZR150" s="619">
        <v>176288.2</v>
      </c>
      <c r="ZS150" s="619">
        <v>322579.5</v>
      </c>
      <c r="ZT150" s="619">
        <v>747265.55</v>
      </c>
      <c r="ZV150" s="619">
        <v>912526.45</v>
      </c>
      <c r="ZW150" s="619">
        <v>68627</v>
      </c>
      <c r="ZX150" s="619">
        <v>292997.5</v>
      </c>
      <c r="ZZ150" s="619">
        <v>779536.7</v>
      </c>
      <c r="AAA150" s="619">
        <v>27500</v>
      </c>
      <c r="AAB150" s="619">
        <v>201613.95</v>
      </c>
      <c r="AAC150" s="619">
        <v>269688.62</v>
      </c>
      <c r="AAE150" s="619">
        <v>225610</v>
      </c>
      <c r="AAF150" s="619">
        <v>465285</v>
      </c>
      <c r="AAH150" s="619">
        <v>241505</v>
      </c>
      <c r="AAJ150" s="619">
        <v>350967.3</v>
      </c>
      <c r="AAK150" s="619">
        <v>877105.25</v>
      </c>
      <c r="AAL150" s="619">
        <v>709096</v>
      </c>
      <c r="AAM150" s="619">
        <v>264204</v>
      </c>
      <c r="AAN150" s="619">
        <v>103138</v>
      </c>
      <c r="AAO150" s="619">
        <v>632388.75</v>
      </c>
      <c r="AAP150" s="619">
        <v>16584592.65</v>
      </c>
      <c r="AAQ150" s="619">
        <v>39230</v>
      </c>
      <c r="AAT150" s="619">
        <v>292241</v>
      </c>
      <c r="AAU150" s="619">
        <v>186451</v>
      </c>
      <c r="AAV150" s="619">
        <v>311714</v>
      </c>
      <c r="AAW150" s="619">
        <v>1248743.05</v>
      </c>
      <c r="AAX150" s="619">
        <v>1313170</v>
      </c>
      <c r="AAY150" s="619">
        <v>642392.46</v>
      </c>
      <c r="AAZ150" s="619">
        <v>1129253.5</v>
      </c>
      <c r="ABA150" s="619">
        <v>2360542.5</v>
      </c>
      <c r="ABB150" s="619">
        <v>1198650.3999999999</v>
      </c>
      <c r="ABC150" s="619">
        <v>194756</v>
      </c>
      <c r="ABD150" s="619">
        <v>592162.4</v>
      </c>
      <c r="ABE150" s="619">
        <v>117064</v>
      </c>
      <c r="ABF150" s="619">
        <v>52200</v>
      </c>
      <c r="ABG150" s="619">
        <v>252236.76</v>
      </c>
      <c r="ABI150" s="619">
        <v>4239284.3499999996</v>
      </c>
      <c r="ABJ150" s="619">
        <v>2032283.18</v>
      </c>
      <c r="ABK150" s="619">
        <v>931064</v>
      </c>
      <c r="ABL150" s="619">
        <v>176098</v>
      </c>
      <c r="ABM150" s="619">
        <v>303253</v>
      </c>
      <c r="ABN150" s="619">
        <v>187737.48</v>
      </c>
      <c r="ABP150" s="619">
        <v>5179736</v>
      </c>
      <c r="ABQ150" s="619">
        <v>870273.07</v>
      </c>
      <c r="ABR150" s="619">
        <v>217940</v>
      </c>
      <c r="ABS150" s="619">
        <v>613448.5</v>
      </c>
      <c r="ABU150" s="619">
        <v>372992</v>
      </c>
      <c r="ABV150" s="619">
        <v>213914</v>
      </c>
      <c r="ABW150" s="619">
        <v>293007</v>
      </c>
      <c r="ABX150" s="619">
        <v>37475</v>
      </c>
      <c r="ABY150" s="619">
        <v>407536.11</v>
      </c>
      <c r="ABZ150" s="619">
        <v>58035</v>
      </c>
      <c r="ACB150" s="619">
        <v>615309.86</v>
      </c>
      <c r="ACC150" s="619">
        <v>212126</v>
      </c>
      <c r="ACD150" s="619">
        <v>20679</v>
      </c>
      <c r="ACE150" s="619">
        <v>190919</v>
      </c>
      <c r="ACF150" s="619">
        <v>437533</v>
      </c>
      <c r="ACG150" s="619">
        <v>589076</v>
      </c>
      <c r="ACH150" s="619">
        <v>1290568.3999999999</v>
      </c>
      <c r="ACI150" s="619">
        <v>176748</v>
      </c>
      <c r="ACJ150" s="619">
        <v>16834211.899999999</v>
      </c>
      <c r="ACK150" s="619">
        <v>189000</v>
      </c>
      <c r="ACL150" s="619">
        <v>472144.08</v>
      </c>
      <c r="ACM150" s="619">
        <v>137071.25</v>
      </c>
      <c r="ACO150" s="619">
        <v>399792</v>
      </c>
      <c r="ACP150" s="619">
        <v>363391</v>
      </c>
      <c r="ACQ150" s="619">
        <v>2783142</v>
      </c>
      <c r="ACR150" s="619">
        <v>2148723</v>
      </c>
      <c r="ACS150" s="619">
        <v>442328.12</v>
      </c>
      <c r="ACT150" s="619">
        <v>187706</v>
      </c>
      <c r="ACU150" s="619">
        <v>263347</v>
      </c>
      <c r="ACV150" s="619">
        <v>258652.86</v>
      </c>
      <c r="ACW150" s="619">
        <v>6850984.7999999998</v>
      </c>
      <c r="ACX150" s="619">
        <v>116814</v>
      </c>
      <c r="ACY150" s="619">
        <v>218877.5</v>
      </c>
      <c r="ACZ150" s="619">
        <v>235165</v>
      </c>
      <c r="ADA150" s="619">
        <v>220076.5</v>
      </c>
      <c r="ADB150" s="619">
        <v>0</v>
      </c>
      <c r="ADD150" s="619">
        <v>379720</v>
      </c>
      <c r="ADE150" s="619">
        <v>206425</v>
      </c>
      <c r="ADF150" s="619">
        <v>572893.03</v>
      </c>
      <c r="ADG150" s="619">
        <v>860407</v>
      </c>
      <c r="ADH150" s="619">
        <v>1605276.72</v>
      </c>
      <c r="ADJ150" s="619">
        <v>13600</v>
      </c>
      <c r="ADK150" s="619">
        <v>376698.5</v>
      </c>
      <c r="ADM150" s="619">
        <v>40550</v>
      </c>
      <c r="ADN150" s="619">
        <v>164350</v>
      </c>
      <c r="ADQ150" s="619">
        <v>186037</v>
      </c>
      <c r="ADR150" s="619">
        <v>983436.5</v>
      </c>
      <c r="ADS150" s="619">
        <v>19500</v>
      </c>
      <c r="ADT150" s="619">
        <v>4621360.3899999997</v>
      </c>
      <c r="ADV150" s="619">
        <v>350564.99</v>
      </c>
      <c r="ADW150" s="619">
        <v>524643.25</v>
      </c>
      <c r="ADX150" s="619">
        <v>404298</v>
      </c>
      <c r="ADZ150" s="619">
        <v>8598401.5</v>
      </c>
      <c r="AEA150" s="619">
        <v>15653412.66</v>
      </c>
      <c r="AEB150" s="619">
        <v>1872185.75</v>
      </c>
      <c r="AEC150" s="619">
        <v>295837.5</v>
      </c>
      <c r="AED150" s="619">
        <v>37945</v>
      </c>
      <c r="AEE150" s="619">
        <v>1284651.75</v>
      </c>
      <c r="AEF150" s="619">
        <v>553974.14</v>
      </c>
      <c r="AEG150" s="619">
        <v>567581.35</v>
      </c>
      <c r="AEI150" s="619">
        <v>656641.63</v>
      </c>
      <c r="AEJ150" s="619">
        <v>401977.65</v>
      </c>
      <c r="AEK150" s="619">
        <v>722664</v>
      </c>
      <c r="AEL150" s="619">
        <v>416153.20999999996</v>
      </c>
      <c r="AEM150" s="619">
        <v>420474.47</v>
      </c>
      <c r="AEN150" s="619">
        <v>467745.75</v>
      </c>
      <c r="AEO150" s="619">
        <v>647403.69999999995</v>
      </c>
      <c r="AEP150" s="619">
        <v>189589</v>
      </c>
      <c r="AEQ150" s="619">
        <v>1710036</v>
      </c>
      <c r="AER150" s="619">
        <v>77529</v>
      </c>
      <c r="AES150" s="619">
        <v>1192047.58</v>
      </c>
      <c r="AET150" s="619">
        <v>7647139.8600000003</v>
      </c>
      <c r="AEU150" s="619">
        <v>494907.5</v>
      </c>
      <c r="AEV150" s="619">
        <v>1113920</v>
      </c>
      <c r="AEW150" s="619">
        <v>67820</v>
      </c>
      <c r="AEX150" s="619">
        <v>408959.15</v>
      </c>
      <c r="AEY150" s="619">
        <v>57600</v>
      </c>
      <c r="AEZ150" s="619">
        <v>431181.5</v>
      </c>
      <c r="AFA150" s="619">
        <v>197379</v>
      </c>
      <c r="AFB150" s="619">
        <v>297619.34999999998</v>
      </c>
      <c r="AFC150" s="619">
        <v>338566.25</v>
      </c>
      <c r="AFD150" s="619">
        <v>2581241.4500000002</v>
      </c>
      <c r="AFE150" s="619">
        <v>2584467.6</v>
      </c>
      <c r="AFN150" s="619">
        <v>265110</v>
      </c>
      <c r="AFO150" s="619">
        <v>81640.5</v>
      </c>
      <c r="AFP150" s="619">
        <v>0</v>
      </c>
      <c r="AFQ150" s="619">
        <v>3758219</v>
      </c>
      <c r="AFR150" s="619">
        <v>79320</v>
      </c>
      <c r="AFS150" s="619">
        <v>0</v>
      </c>
      <c r="AFT150" s="619">
        <v>0</v>
      </c>
      <c r="AFU150" s="619">
        <v>402284.28</v>
      </c>
      <c r="AFW150" s="619">
        <v>1200</v>
      </c>
      <c r="AFZ150" s="619">
        <v>0</v>
      </c>
      <c r="AGA150" s="619">
        <v>9999.5</v>
      </c>
      <c r="AGB150" s="619">
        <v>0</v>
      </c>
      <c r="AGC150" s="619">
        <v>3596760.2</v>
      </c>
      <c r="AGH150" s="619">
        <v>91665</v>
      </c>
      <c r="AGM150" s="619">
        <v>0</v>
      </c>
      <c r="AGN150" s="619">
        <v>4004202.49</v>
      </c>
      <c r="AGO150" s="619">
        <v>1444294.11</v>
      </c>
      <c r="AGP150" s="619">
        <v>208026.6</v>
      </c>
      <c r="AGQ150" s="619">
        <v>48000</v>
      </c>
      <c r="AGR150" s="619">
        <v>197278.44</v>
      </c>
      <c r="AGS150" s="619">
        <v>0</v>
      </c>
      <c r="AGT150" s="619">
        <v>44645</v>
      </c>
      <c r="AGU150" s="619">
        <v>655707.5</v>
      </c>
      <c r="AGV150" s="619">
        <v>5198956</v>
      </c>
      <c r="AGW150" s="619">
        <v>10780584.279999999</v>
      </c>
      <c r="AGX150" s="619">
        <v>392308.3</v>
      </c>
      <c r="AGY150" s="619">
        <v>966841.61</v>
      </c>
      <c r="AGZ150" s="619">
        <v>1447776.91</v>
      </c>
      <c r="AHA150" s="619">
        <v>999551</v>
      </c>
      <c r="AHB150" s="619">
        <v>1176472.6499999999</v>
      </c>
      <c r="AHC150" s="619">
        <v>742664</v>
      </c>
      <c r="AHD150" s="619">
        <v>261555</v>
      </c>
      <c r="AHE150" s="619">
        <v>277781</v>
      </c>
      <c r="AHF150" s="619">
        <v>263914.5</v>
      </c>
      <c r="AHG150" s="619">
        <v>638925.31999999995</v>
      </c>
      <c r="AHH150" s="619">
        <v>98523</v>
      </c>
      <c r="AHJ150" s="619">
        <v>434915</v>
      </c>
      <c r="AHK150" s="619">
        <v>788758</v>
      </c>
      <c r="AHL150" s="619">
        <v>709110</v>
      </c>
      <c r="AHN150" s="619">
        <v>333694</v>
      </c>
      <c r="AHO150" s="619">
        <v>690902.6</v>
      </c>
      <c r="AHP150" s="619">
        <v>164283.95000000001</v>
      </c>
      <c r="AHQ150" s="613">
        <v>1691311</v>
      </c>
      <c r="AHR150" s="613">
        <v>1082885.75</v>
      </c>
      <c r="AHS150" s="613">
        <v>601934</v>
      </c>
      <c r="AHT150" s="619">
        <f t="shared" si="81"/>
        <v>687615978.10000014</v>
      </c>
      <c r="AHV150" s="627" t="s">
        <v>6273</v>
      </c>
      <c r="AHW150" s="627" t="s">
        <v>6233</v>
      </c>
      <c r="AHX150" s="627" t="s">
        <v>6234</v>
      </c>
    </row>
    <row r="151" spans="1:908" x14ac:dyDescent="0.8">
      <c r="A151" s="613" t="str">
        <f t="shared" si="80"/>
        <v>ภาระ</v>
      </c>
      <c r="B151" s="618" t="s">
        <v>6225</v>
      </c>
      <c r="C151" s="619" t="s">
        <v>6226</v>
      </c>
      <c r="AE151" s="619">
        <v>1900</v>
      </c>
      <c r="DK151" s="619">
        <v>1025700</v>
      </c>
      <c r="EN151" s="619">
        <v>0</v>
      </c>
      <c r="GY151" s="619">
        <v>0</v>
      </c>
      <c r="HC151" s="619">
        <v>4151115</v>
      </c>
      <c r="HZ151" s="619">
        <v>835928.1</v>
      </c>
      <c r="IB151" s="619">
        <v>300</v>
      </c>
      <c r="IJ151" s="619">
        <v>1400000</v>
      </c>
      <c r="IT151" s="619">
        <v>161000</v>
      </c>
      <c r="JF151" s="619">
        <v>305000</v>
      </c>
      <c r="LJ151" s="619">
        <v>5024</v>
      </c>
      <c r="NH151" s="619">
        <v>8460000</v>
      </c>
      <c r="NQ151" s="619">
        <v>347278</v>
      </c>
      <c r="OT151" s="619">
        <v>454048</v>
      </c>
      <c r="PC151" s="619">
        <v>20000</v>
      </c>
      <c r="QJ151" s="619">
        <v>435000</v>
      </c>
      <c r="QO151" s="619">
        <v>406850</v>
      </c>
      <c r="QU151" s="619">
        <v>844313</v>
      </c>
      <c r="RR151" s="619">
        <v>50000</v>
      </c>
      <c r="SB151" s="619">
        <v>297049</v>
      </c>
      <c r="VM151" s="619">
        <v>1962365</v>
      </c>
      <c r="XI151" s="619">
        <v>891250</v>
      </c>
      <c r="AAI151" s="619">
        <v>0</v>
      </c>
      <c r="AAP151" s="619">
        <v>6296589.1500000004</v>
      </c>
      <c r="ABP151" s="619">
        <v>14250</v>
      </c>
      <c r="ABY151" s="619">
        <v>678827</v>
      </c>
      <c r="ACQ151" s="619">
        <v>103000</v>
      </c>
      <c r="ADG151" s="619">
        <v>481970</v>
      </c>
      <c r="AET151" s="619">
        <v>6376900</v>
      </c>
      <c r="AHT151" s="619">
        <f t="shared" si="81"/>
        <v>36005656.25</v>
      </c>
      <c r="AHV151" s="622" t="s">
        <v>6273</v>
      </c>
      <c r="AHW151" s="622" t="s">
        <v>6451</v>
      </c>
      <c r="AHX151" s="622" t="s">
        <v>6452</v>
      </c>
    </row>
    <row r="152" spans="1:908" x14ac:dyDescent="0.8">
      <c r="A152" s="613" t="str">
        <f t="shared" si="80"/>
        <v>ภาระ</v>
      </c>
      <c r="B152" s="618" t="s">
        <v>6227</v>
      </c>
      <c r="C152" s="619" t="s">
        <v>6228</v>
      </c>
      <c r="H152" s="619">
        <v>395000</v>
      </c>
      <c r="EP152" s="619">
        <v>91776</v>
      </c>
      <c r="EU152" s="619">
        <v>10000</v>
      </c>
      <c r="LF152" s="619">
        <v>15000</v>
      </c>
      <c r="NE152" s="619">
        <v>9600</v>
      </c>
      <c r="OE152" s="619">
        <v>56000</v>
      </c>
      <c r="PI152" s="619">
        <v>7050</v>
      </c>
      <c r="SO152" s="619">
        <v>147736.9</v>
      </c>
      <c r="SP152" s="619">
        <v>991723.75</v>
      </c>
      <c r="SS152" s="619">
        <v>330000.8</v>
      </c>
      <c r="ST152" s="619">
        <v>281813</v>
      </c>
      <c r="SU152" s="619">
        <v>77305.100000000006</v>
      </c>
      <c r="VR152" s="619">
        <v>19945</v>
      </c>
      <c r="XA152" s="619">
        <v>54250</v>
      </c>
      <c r="AAX152" s="619">
        <v>1171060.5</v>
      </c>
      <c r="ACE152" s="619">
        <v>-10000</v>
      </c>
      <c r="ACF152" s="619">
        <v>25000</v>
      </c>
      <c r="ACO152" s="619">
        <v>40000</v>
      </c>
      <c r="ACW152" s="619">
        <v>1302500</v>
      </c>
      <c r="AHT152" s="619">
        <f t="shared" si="81"/>
        <v>5015761.0500000007</v>
      </c>
      <c r="AHV152" s="622" t="s">
        <v>6273</v>
      </c>
      <c r="AHW152" s="622" t="s">
        <v>6453</v>
      </c>
      <c r="AHX152" s="622" t="s">
        <v>6454</v>
      </c>
    </row>
    <row r="153" spans="1:908" x14ac:dyDescent="0.8">
      <c r="A153" s="613" t="str">
        <f t="shared" si="80"/>
        <v>ภาระ</v>
      </c>
      <c r="B153" s="618" t="s">
        <v>6499</v>
      </c>
      <c r="C153" s="619" t="s">
        <v>6500</v>
      </c>
      <c r="D153" s="619">
        <v>0</v>
      </c>
      <c r="X153" s="619">
        <v>0</v>
      </c>
      <c r="AC153" s="619">
        <v>0</v>
      </c>
      <c r="AI153" s="619">
        <v>0</v>
      </c>
      <c r="DT153" s="619">
        <v>0</v>
      </c>
      <c r="EN153" s="619">
        <v>0</v>
      </c>
      <c r="FI153" s="619">
        <v>0</v>
      </c>
      <c r="FQ153" s="619">
        <v>0</v>
      </c>
      <c r="GY153" s="619">
        <v>0</v>
      </c>
      <c r="HS153" s="619">
        <v>0</v>
      </c>
      <c r="II153" s="619">
        <v>0</v>
      </c>
      <c r="IT153" s="619">
        <v>0</v>
      </c>
      <c r="IU153" s="619">
        <v>0</v>
      </c>
      <c r="JF153" s="619">
        <v>0</v>
      </c>
      <c r="JG153" s="619">
        <v>1400</v>
      </c>
      <c r="JL153" s="619">
        <v>0</v>
      </c>
      <c r="KR153" s="619">
        <v>0</v>
      </c>
      <c r="LW153" s="619">
        <v>0</v>
      </c>
      <c r="MH153" s="619">
        <v>0</v>
      </c>
      <c r="NE153" s="619">
        <v>0</v>
      </c>
      <c r="NX153" s="619">
        <v>0</v>
      </c>
      <c r="OF153" s="619">
        <v>150</v>
      </c>
      <c r="ON153" s="619">
        <v>38235.29</v>
      </c>
      <c r="OP153" s="619">
        <v>0</v>
      </c>
      <c r="PC153" s="619">
        <v>0</v>
      </c>
      <c r="PU153" s="619">
        <v>0</v>
      </c>
      <c r="RH153" s="619">
        <v>0</v>
      </c>
      <c r="UQ153" s="619">
        <v>0</v>
      </c>
      <c r="VM153" s="619">
        <v>0</v>
      </c>
      <c r="WV153" s="619">
        <v>0</v>
      </c>
      <c r="YJ153" s="619">
        <v>0</v>
      </c>
      <c r="YW153" s="619">
        <v>0</v>
      </c>
      <c r="ZA153" s="619">
        <v>2500</v>
      </c>
      <c r="ZM153" s="619">
        <v>0</v>
      </c>
      <c r="ABP153" s="619">
        <v>0</v>
      </c>
      <c r="ACJ153" s="619">
        <v>0</v>
      </c>
      <c r="ADG153" s="619">
        <v>0</v>
      </c>
      <c r="ADT153" s="619">
        <v>0</v>
      </c>
      <c r="AFD153" s="619">
        <v>30268</v>
      </c>
      <c r="AFE153" s="619">
        <v>0</v>
      </c>
      <c r="AGN153" s="619">
        <v>0</v>
      </c>
      <c r="AGV153" s="619">
        <v>0</v>
      </c>
      <c r="AHT153" s="619">
        <f t="shared" si="81"/>
        <v>72553.290000000008</v>
      </c>
      <c r="AHV153" s="622" t="s">
        <v>6273</v>
      </c>
      <c r="AHW153" s="622" t="s">
        <v>6455</v>
      </c>
      <c r="AHX153" s="622" t="s">
        <v>6456</v>
      </c>
    </row>
    <row r="154" spans="1:908" x14ac:dyDescent="0.8">
      <c r="A154" s="613" t="str">
        <f t="shared" si="80"/>
        <v>ภาระ</v>
      </c>
      <c r="B154" s="618" t="s">
        <v>6501</v>
      </c>
      <c r="C154" s="619" t="s">
        <v>6502</v>
      </c>
      <c r="D154" s="619">
        <v>178120</v>
      </c>
      <c r="K154" s="619">
        <v>5000</v>
      </c>
      <c r="AE154" s="619">
        <v>185230.5</v>
      </c>
      <c r="AJ154" s="619">
        <v>8000</v>
      </c>
      <c r="AP154" s="619">
        <v>42674</v>
      </c>
      <c r="AQ154" s="619">
        <v>107155.62</v>
      </c>
      <c r="BZ154" s="619">
        <v>4010595.14</v>
      </c>
      <c r="FL154" s="619">
        <v>28875</v>
      </c>
      <c r="FU154" s="619">
        <v>501200</v>
      </c>
      <c r="GH154" s="619">
        <v>56512.75</v>
      </c>
      <c r="GI154" s="619">
        <v>265585</v>
      </c>
      <c r="GZ154" s="619">
        <v>11139.72</v>
      </c>
      <c r="JP154" s="619">
        <v>30000</v>
      </c>
      <c r="LA154" s="619">
        <v>191790.21000000002</v>
      </c>
      <c r="MT154" s="619">
        <v>386530</v>
      </c>
      <c r="NB154" s="619">
        <v>0</v>
      </c>
      <c r="NQ154" s="619">
        <v>560011.4</v>
      </c>
      <c r="OF154" s="619">
        <v>20000</v>
      </c>
      <c r="PC154" s="619">
        <v>950617.51</v>
      </c>
      <c r="PP154" s="619">
        <v>650721.88</v>
      </c>
      <c r="SB154" s="619">
        <v>632776.88</v>
      </c>
      <c r="SI154" s="619">
        <v>18403.689999999999</v>
      </c>
      <c r="TM154" s="619">
        <v>849530</v>
      </c>
      <c r="TV154" s="619">
        <v>18000</v>
      </c>
      <c r="UF154" s="619">
        <v>0</v>
      </c>
      <c r="VC154" s="619">
        <v>128259</v>
      </c>
      <c r="VD154" s="619">
        <v>60520</v>
      </c>
      <c r="VE154" s="619">
        <v>49678</v>
      </c>
      <c r="VI154" s="619">
        <v>0</v>
      </c>
      <c r="ZB154" s="619">
        <v>200948.88</v>
      </c>
      <c r="AAD154" s="619">
        <v>345241.1</v>
      </c>
      <c r="AAE154" s="619">
        <v>902159.63</v>
      </c>
      <c r="AAH154" s="619">
        <v>564316.56000000006</v>
      </c>
      <c r="AAJ154" s="619">
        <v>0</v>
      </c>
      <c r="ABS154" s="619">
        <v>58810</v>
      </c>
      <c r="ACA154" s="619">
        <v>0</v>
      </c>
      <c r="ACP154" s="619">
        <v>402307</v>
      </c>
      <c r="ACQ154" s="619">
        <v>0</v>
      </c>
      <c r="ADG154" s="619">
        <v>35000</v>
      </c>
      <c r="ADT154" s="619">
        <v>806220.6</v>
      </c>
      <c r="AEI154" s="619">
        <v>26400</v>
      </c>
      <c r="AHT154" s="619">
        <f t="shared" si="81"/>
        <v>13288330.07</v>
      </c>
      <c r="AHV154" s="622" t="s">
        <v>6273</v>
      </c>
      <c r="AHW154" s="622" t="s">
        <v>6457</v>
      </c>
      <c r="AHX154" s="622" t="s">
        <v>6458</v>
      </c>
    </row>
    <row r="155" spans="1:908" x14ac:dyDescent="0.8">
      <c r="A155" s="613" t="str">
        <f t="shared" si="80"/>
        <v>ภาระ</v>
      </c>
      <c r="B155" s="618" t="s">
        <v>6503</v>
      </c>
      <c r="C155" s="619" t="s">
        <v>6504</v>
      </c>
      <c r="JH155" s="619">
        <v>69873</v>
      </c>
      <c r="AHT155" s="619">
        <f t="shared" si="81"/>
        <v>69873</v>
      </c>
      <c r="AHV155" s="622" t="s">
        <v>6273</v>
      </c>
      <c r="AHW155" s="622" t="s">
        <v>6459</v>
      </c>
      <c r="AHX155" s="622" t="s">
        <v>6460</v>
      </c>
    </row>
    <row r="156" spans="1:908" x14ac:dyDescent="0.8">
      <c r="A156" s="613" t="str">
        <f t="shared" si="80"/>
        <v>ภาระ</v>
      </c>
      <c r="B156" s="618" t="s">
        <v>6229</v>
      </c>
      <c r="C156" s="619" t="s">
        <v>6230</v>
      </c>
      <c r="EK156" s="619">
        <v>99500</v>
      </c>
      <c r="FI156" s="619">
        <v>1272779.1000000001</v>
      </c>
      <c r="GY156" s="619">
        <v>4420702.2</v>
      </c>
      <c r="LY156" s="619">
        <v>1803229.5</v>
      </c>
      <c r="QF156" s="619">
        <v>12000</v>
      </c>
      <c r="VG156" s="619">
        <v>0</v>
      </c>
      <c r="AHT156" s="619">
        <f t="shared" si="81"/>
        <v>7608210.8000000007</v>
      </c>
      <c r="AHV156" s="622" t="s">
        <v>6273</v>
      </c>
      <c r="AHW156" s="622" t="s">
        <v>6461</v>
      </c>
      <c r="AHX156" s="622" t="s">
        <v>6462</v>
      </c>
    </row>
    <row r="157" spans="1:908" x14ac:dyDescent="0.8">
      <c r="A157" s="613" t="str">
        <f t="shared" si="80"/>
        <v>ภาระ</v>
      </c>
      <c r="B157" s="618" t="s">
        <v>6233</v>
      </c>
      <c r="C157" s="619" t="s">
        <v>6234</v>
      </c>
      <c r="EE157" s="619">
        <v>1517612</v>
      </c>
      <c r="FQ157" s="619">
        <v>60000</v>
      </c>
      <c r="LV157" s="619">
        <v>362100</v>
      </c>
      <c r="RW157" s="619">
        <v>56714</v>
      </c>
      <c r="AHT157" s="619">
        <f t="shared" si="81"/>
        <v>1996426</v>
      </c>
      <c r="AHV157" s="622" t="s">
        <v>6273</v>
      </c>
      <c r="AHW157" s="622" t="s">
        <v>6463</v>
      </c>
      <c r="AHX157" s="622" t="s">
        <v>6464</v>
      </c>
    </row>
    <row r="158" spans="1:908" x14ac:dyDescent="0.8">
      <c r="B158" s="270" t="s">
        <v>649</v>
      </c>
      <c r="C158" s="271" t="s">
        <v>6236</v>
      </c>
      <c r="D158" s="619">
        <f>SUM(D62:D157)</f>
        <v>523740981.07999998</v>
      </c>
      <c r="E158" s="619">
        <f t="shared" ref="E158:BP158" si="82">SUM(E62:E157)</f>
        <v>27394126.550000004</v>
      </c>
      <c r="F158" s="619">
        <f t="shared" si="82"/>
        <v>49763419.810000002</v>
      </c>
      <c r="G158" s="619">
        <f t="shared" si="82"/>
        <v>5242727.8800000008</v>
      </c>
      <c r="H158" s="619">
        <f t="shared" si="82"/>
        <v>37851878.969999999</v>
      </c>
      <c r="I158" s="619">
        <f t="shared" si="82"/>
        <v>15463785.039999999</v>
      </c>
      <c r="J158" s="619">
        <f t="shared" si="82"/>
        <v>71307084.950000003</v>
      </c>
      <c r="K158" s="619">
        <f t="shared" si="82"/>
        <v>15792977.129999999</v>
      </c>
      <c r="L158" s="619">
        <f t="shared" si="82"/>
        <v>13425285.159999998</v>
      </c>
      <c r="M158" s="619">
        <f t="shared" si="82"/>
        <v>13838608.329999998</v>
      </c>
      <c r="N158" s="619">
        <f t="shared" si="82"/>
        <v>18350077.650000002</v>
      </c>
      <c r="O158" s="619">
        <f t="shared" si="82"/>
        <v>22691490.549999993</v>
      </c>
      <c r="P158" s="619">
        <f t="shared" si="82"/>
        <v>54277244.620000005</v>
      </c>
      <c r="Q158" s="619">
        <f t="shared" si="82"/>
        <v>16842128.379999995</v>
      </c>
      <c r="R158" s="619">
        <f t="shared" si="82"/>
        <v>7027517.169999999</v>
      </c>
      <c r="S158" s="619">
        <f t="shared" si="82"/>
        <v>53642991.359999999</v>
      </c>
      <c r="T158" s="619">
        <f t="shared" si="82"/>
        <v>10734656.9</v>
      </c>
      <c r="U158" s="619">
        <f t="shared" si="82"/>
        <v>8216355.2300000004</v>
      </c>
      <c r="V158" s="619">
        <f t="shared" si="82"/>
        <v>253271167.53999999</v>
      </c>
      <c r="W158" s="619">
        <f t="shared" si="82"/>
        <v>88732523.539999992</v>
      </c>
      <c r="X158" s="619">
        <f t="shared" si="82"/>
        <v>16772149.619999999</v>
      </c>
      <c r="Y158" s="619">
        <f t="shared" si="82"/>
        <v>17658188.27</v>
      </c>
      <c r="Z158" s="619">
        <f t="shared" si="82"/>
        <v>31986752.989999998</v>
      </c>
      <c r="AA158" s="619">
        <f t="shared" si="82"/>
        <v>28996446.069999997</v>
      </c>
      <c r="AB158" s="619">
        <f t="shared" si="82"/>
        <v>26530057.84</v>
      </c>
      <c r="AC158" s="619">
        <f t="shared" si="82"/>
        <v>197005609.27000001</v>
      </c>
      <c r="AD158" s="619">
        <f t="shared" si="82"/>
        <v>38572579.400000013</v>
      </c>
      <c r="AE158" s="619">
        <f t="shared" si="82"/>
        <v>42779224.970000006</v>
      </c>
      <c r="AF158" s="619">
        <f t="shared" si="82"/>
        <v>182190508.39999995</v>
      </c>
      <c r="AG158" s="619">
        <f t="shared" si="82"/>
        <v>33517789.249999996</v>
      </c>
      <c r="AH158" s="619">
        <f t="shared" si="82"/>
        <v>70957327.74000001</v>
      </c>
      <c r="AI158" s="619">
        <f t="shared" si="82"/>
        <v>86019938</v>
      </c>
      <c r="AJ158" s="619">
        <f t="shared" si="82"/>
        <v>20220183.74000001</v>
      </c>
      <c r="AK158" s="619">
        <f t="shared" si="82"/>
        <v>22176230.170000002</v>
      </c>
      <c r="AL158" s="619">
        <f t="shared" si="82"/>
        <v>23228961.629999999</v>
      </c>
      <c r="AM158" s="619">
        <f t="shared" si="82"/>
        <v>58231136.340000011</v>
      </c>
      <c r="AN158" s="619">
        <f t="shared" si="82"/>
        <v>32841789.720000003</v>
      </c>
      <c r="AO158" s="619">
        <f t="shared" si="82"/>
        <v>17731724.579999998</v>
      </c>
      <c r="AP158" s="619">
        <f t="shared" si="82"/>
        <v>24220631.309999999</v>
      </c>
      <c r="AQ158" s="619">
        <f t="shared" si="82"/>
        <v>14848466.169999994</v>
      </c>
      <c r="AR158" s="619">
        <f t="shared" si="82"/>
        <v>28647671.210000005</v>
      </c>
      <c r="AS158" s="619">
        <f t="shared" si="82"/>
        <v>17532600.880000003</v>
      </c>
      <c r="AT158" s="619">
        <f t="shared" si="82"/>
        <v>81145503.11999999</v>
      </c>
      <c r="AU158" s="619">
        <f t="shared" si="82"/>
        <v>5177148.0200000005</v>
      </c>
      <c r="AV158" s="619">
        <f t="shared" si="82"/>
        <v>5940471.8800000008</v>
      </c>
      <c r="AW158" s="619">
        <f t="shared" si="82"/>
        <v>7491947.8399999999</v>
      </c>
      <c r="AX158" s="619">
        <f t="shared" si="82"/>
        <v>18842228.340000004</v>
      </c>
      <c r="AY158" s="619">
        <f t="shared" si="82"/>
        <v>22296246.310000002</v>
      </c>
      <c r="AZ158" s="619">
        <f t="shared" si="82"/>
        <v>3934356.5999999996</v>
      </c>
      <c r="BA158" s="619">
        <f t="shared" si="82"/>
        <v>5533939.7999999998</v>
      </c>
      <c r="BB158" s="619">
        <f t="shared" si="82"/>
        <v>3262650.8600000003</v>
      </c>
      <c r="BC158" s="619">
        <f t="shared" si="82"/>
        <v>10056598.630000001</v>
      </c>
      <c r="BD158" s="619">
        <f t="shared" si="82"/>
        <v>2317551.34</v>
      </c>
      <c r="BE158" s="619">
        <f t="shared" si="82"/>
        <v>11041782.799999997</v>
      </c>
      <c r="BF158" s="619">
        <f t="shared" si="82"/>
        <v>47402717.810000025</v>
      </c>
      <c r="BG158" s="619">
        <f t="shared" si="82"/>
        <v>2307512.77</v>
      </c>
      <c r="BH158" s="619">
        <f t="shared" si="82"/>
        <v>15206921.43</v>
      </c>
      <c r="BI158" s="619">
        <f t="shared" si="82"/>
        <v>186383922.53</v>
      </c>
      <c r="BJ158" s="619">
        <f t="shared" si="82"/>
        <v>75969046.75999999</v>
      </c>
      <c r="BK158" s="619">
        <f t="shared" si="82"/>
        <v>11796654.639999999</v>
      </c>
      <c r="BL158" s="619">
        <f t="shared" si="82"/>
        <v>4671612.74</v>
      </c>
      <c r="BM158" s="619">
        <f t="shared" si="82"/>
        <v>24993574.41</v>
      </c>
      <c r="BN158" s="619">
        <f t="shared" si="82"/>
        <v>9810899.3200000003</v>
      </c>
      <c r="BO158" s="619">
        <f t="shared" si="82"/>
        <v>7557495.3599999994</v>
      </c>
      <c r="BP158" s="619">
        <f t="shared" si="82"/>
        <v>6054501.3400000008</v>
      </c>
      <c r="BQ158" s="619">
        <f t="shared" ref="BQ158:EB158" si="83">SUM(BQ62:BQ157)</f>
        <v>4215419.13</v>
      </c>
      <c r="BR158" s="619">
        <f t="shared" si="83"/>
        <v>140484940.59999999</v>
      </c>
      <c r="BS158" s="619">
        <f t="shared" si="83"/>
        <v>8909020.7000000011</v>
      </c>
      <c r="BT158" s="619">
        <f t="shared" si="83"/>
        <v>6752823.3999999994</v>
      </c>
      <c r="BU158" s="619">
        <f t="shared" si="83"/>
        <v>17967006.420000002</v>
      </c>
      <c r="BV158" s="619">
        <f t="shared" si="83"/>
        <v>9324427.4800000004</v>
      </c>
      <c r="BW158" s="619">
        <f t="shared" si="83"/>
        <v>12488586.360000001</v>
      </c>
      <c r="BX158" s="619">
        <f t="shared" si="83"/>
        <v>6679061.3800000008</v>
      </c>
      <c r="BY158" s="619">
        <f t="shared" si="83"/>
        <v>10679781.680000002</v>
      </c>
      <c r="BZ158" s="619">
        <f t="shared" si="83"/>
        <v>86388200.010000005</v>
      </c>
      <c r="CA158" s="619">
        <f t="shared" si="83"/>
        <v>22936897.729999997</v>
      </c>
      <c r="CB158" s="619">
        <f t="shared" si="83"/>
        <v>34084059.440000005</v>
      </c>
      <c r="CC158" s="619">
        <f t="shared" si="83"/>
        <v>54493355.910000004</v>
      </c>
      <c r="CD158" s="619">
        <f t="shared" si="83"/>
        <v>19034516.899999999</v>
      </c>
      <c r="CE158" s="619">
        <f t="shared" si="83"/>
        <v>15429047.099999998</v>
      </c>
      <c r="CF158" s="619">
        <f t="shared" si="83"/>
        <v>14447777.140000001</v>
      </c>
      <c r="CG158" s="619">
        <f t="shared" si="83"/>
        <v>189788237.94000006</v>
      </c>
      <c r="CH158" s="619">
        <f t="shared" si="83"/>
        <v>10655855.800000001</v>
      </c>
      <c r="CI158" s="619">
        <f t="shared" si="83"/>
        <v>38255055.439999998</v>
      </c>
      <c r="CJ158" s="619">
        <f t="shared" si="83"/>
        <v>9831055.8800000027</v>
      </c>
      <c r="CK158" s="619">
        <f t="shared" si="83"/>
        <v>10121451.030000001</v>
      </c>
      <c r="CL158" s="619">
        <f t="shared" si="83"/>
        <v>15124862.58</v>
      </c>
      <c r="CM158" s="619">
        <f t="shared" si="83"/>
        <v>9224663.4500000011</v>
      </c>
      <c r="CN158" s="619">
        <f t="shared" si="83"/>
        <v>14851337.399999999</v>
      </c>
      <c r="CO158" s="619">
        <f t="shared" si="83"/>
        <v>3601292.2800000003</v>
      </c>
      <c r="CP158" s="619">
        <f t="shared" si="83"/>
        <v>14431268.659999998</v>
      </c>
      <c r="CQ158" s="619">
        <f t="shared" si="83"/>
        <v>6016356.629999999</v>
      </c>
      <c r="CR158" s="619">
        <f t="shared" si="83"/>
        <v>9239074.5600000005</v>
      </c>
      <c r="CS158" s="619">
        <f t="shared" si="83"/>
        <v>7283813.9099999992</v>
      </c>
      <c r="CT158" s="619">
        <f t="shared" si="83"/>
        <v>162356797.60999998</v>
      </c>
      <c r="CU158" s="619">
        <f t="shared" si="83"/>
        <v>10769502.149999999</v>
      </c>
      <c r="CV158" s="619">
        <f t="shared" si="83"/>
        <v>9810238.1700000037</v>
      </c>
      <c r="CW158" s="619">
        <f t="shared" si="83"/>
        <v>28265987.319999997</v>
      </c>
      <c r="CX158" s="619">
        <f t="shared" si="83"/>
        <v>8095436.6799999988</v>
      </c>
      <c r="CY158" s="619">
        <f t="shared" si="83"/>
        <v>21072285.610000003</v>
      </c>
      <c r="CZ158" s="619">
        <f t="shared" si="83"/>
        <v>7749164.9500000002</v>
      </c>
      <c r="DA158" s="619">
        <f t="shared" si="83"/>
        <v>12140173.82</v>
      </c>
      <c r="DB158" s="619">
        <f t="shared" si="83"/>
        <v>147025279.24999997</v>
      </c>
      <c r="DC158" s="619">
        <f t="shared" si="83"/>
        <v>240380569.01999998</v>
      </c>
      <c r="DD158" s="619">
        <f t="shared" si="83"/>
        <v>22703707.030000001</v>
      </c>
      <c r="DE158" s="619">
        <f t="shared" si="83"/>
        <v>13878767.120000001</v>
      </c>
      <c r="DF158" s="619">
        <f t="shared" si="83"/>
        <v>14975719.99</v>
      </c>
      <c r="DG158" s="619">
        <f t="shared" si="83"/>
        <v>32082416.860000007</v>
      </c>
      <c r="DH158" s="619">
        <f t="shared" si="83"/>
        <v>40524743.580000006</v>
      </c>
      <c r="DI158" s="619">
        <f t="shared" si="83"/>
        <v>28406313.090000004</v>
      </c>
      <c r="DJ158" s="619">
        <f t="shared" si="83"/>
        <v>10426964.709999999</v>
      </c>
      <c r="DK158" s="619">
        <f t="shared" si="83"/>
        <v>577818294.16999996</v>
      </c>
      <c r="DL158" s="619">
        <f t="shared" si="83"/>
        <v>16426332.059999999</v>
      </c>
      <c r="DM158" s="619">
        <f t="shared" si="83"/>
        <v>22575889.850000001</v>
      </c>
      <c r="DN158" s="619">
        <f t="shared" si="83"/>
        <v>10326184.079999998</v>
      </c>
      <c r="DO158" s="619">
        <f t="shared" si="83"/>
        <v>24016040.840000004</v>
      </c>
      <c r="DP158" s="619">
        <f t="shared" si="83"/>
        <v>17428397.879999999</v>
      </c>
      <c r="DQ158" s="619">
        <f t="shared" si="83"/>
        <v>45643747.460000001</v>
      </c>
      <c r="DR158" s="619">
        <f t="shared" si="83"/>
        <v>14751674.939900002</v>
      </c>
      <c r="DS158" s="619">
        <f t="shared" si="83"/>
        <v>51026527.350000001</v>
      </c>
      <c r="DT158" s="619">
        <f t="shared" si="83"/>
        <v>292584214.75999993</v>
      </c>
      <c r="DU158" s="619">
        <f t="shared" si="83"/>
        <v>27950251.950000003</v>
      </c>
      <c r="DV158" s="619">
        <f t="shared" si="83"/>
        <v>53926485.960000008</v>
      </c>
      <c r="DW158" s="619">
        <f t="shared" si="83"/>
        <v>56809099.809999995</v>
      </c>
      <c r="DX158" s="619">
        <f t="shared" si="83"/>
        <v>17737005.729999997</v>
      </c>
      <c r="DY158" s="619">
        <f t="shared" si="83"/>
        <v>16465990.23</v>
      </c>
      <c r="DZ158" s="619">
        <f t="shared" si="83"/>
        <v>18395703.329999998</v>
      </c>
      <c r="EA158" s="619">
        <f t="shared" si="83"/>
        <v>9641081.5100000016</v>
      </c>
      <c r="EB158" s="619">
        <f t="shared" si="83"/>
        <v>8202620.1099999994</v>
      </c>
      <c r="EC158" s="619">
        <f t="shared" ref="EC158:GN158" si="84">SUM(EC62:EC157)</f>
        <v>14482618.290000001</v>
      </c>
      <c r="ED158" s="619">
        <f t="shared" si="84"/>
        <v>39007457.469999999</v>
      </c>
      <c r="EE158" s="619">
        <f t="shared" si="84"/>
        <v>72744524.250000015</v>
      </c>
      <c r="EF158" s="619">
        <f t="shared" si="84"/>
        <v>60746475.519999996</v>
      </c>
      <c r="EG158" s="619">
        <f t="shared" si="84"/>
        <v>10591622.09</v>
      </c>
      <c r="EH158" s="619">
        <f t="shared" si="84"/>
        <v>18785343.690000001</v>
      </c>
      <c r="EI158" s="619">
        <f t="shared" si="84"/>
        <v>25844781.000000004</v>
      </c>
      <c r="EJ158" s="619">
        <f t="shared" si="84"/>
        <v>15910429.17</v>
      </c>
      <c r="EK158" s="619">
        <f t="shared" si="84"/>
        <v>21738598.59</v>
      </c>
      <c r="EL158" s="619">
        <f t="shared" si="84"/>
        <v>16983040.039999999</v>
      </c>
      <c r="EM158" s="619">
        <f t="shared" si="84"/>
        <v>17216689.129999999</v>
      </c>
      <c r="EN158" s="619">
        <f t="shared" si="84"/>
        <v>276364203.25</v>
      </c>
      <c r="EO158" s="619">
        <f t="shared" si="84"/>
        <v>16396339.749999998</v>
      </c>
      <c r="EP158" s="619">
        <f t="shared" si="84"/>
        <v>34984690.699999996</v>
      </c>
      <c r="EQ158" s="619">
        <f t="shared" si="84"/>
        <v>13436180.439999999</v>
      </c>
      <c r="ER158" s="619">
        <f t="shared" si="84"/>
        <v>13805301.75</v>
      </c>
      <c r="ES158" s="619">
        <f t="shared" si="84"/>
        <v>9296747.9900000021</v>
      </c>
      <c r="ET158" s="619">
        <f t="shared" si="84"/>
        <v>54830743.999999993</v>
      </c>
      <c r="EU158" s="619">
        <f t="shared" si="84"/>
        <v>39347665.519999996</v>
      </c>
      <c r="EV158" s="619">
        <f t="shared" si="84"/>
        <v>25944677.759999998</v>
      </c>
      <c r="EW158" s="619">
        <f t="shared" si="84"/>
        <v>243406039.98000002</v>
      </c>
      <c r="EX158" s="619">
        <f t="shared" si="84"/>
        <v>5148366.8500000006</v>
      </c>
      <c r="EY158" s="619">
        <f t="shared" si="84"/>
        <v>9786629.3599999994</v>
      </c>
      <c r="EZ158" s="619">
        <f t="shared" si="84"/>
        <v>40829148.670000009</v>
      </c>
      <c r="FA158" s="619">
        <f t="shared" si="84"/>
        <v>26001130.459999997</v>
      </c>
      <c r="FB158" s="619">
        <f t="shared" si="84"/>
        <v>40121023.899999999</v>
      </c>
      <c r="FC158" s="619">
        <f t="shared" si="84"/>
        <v>13650563.139999999</v>
      </c>
      <c r="FD158" s="619">
        <f t="shared" si="84"/>
        <v>17591788.309999999</v>
      </c>
      <c r="FE158" s="619">
        <f t="shared" si="84"/>
        <v>22128531.380000003</v>
      </c>
      <c r="FF158" s="619">
        <f t="shared" si="84"/>
        <v>10749877.389999999</v>
      </c>
      <c r="FG158" s="619">
        <f t="shared" si="84"/>
        <v>16251773.229999999</v>
      </c>
      <c r="FH158" s="619">
        <f t="shared" si="84"/>
        <v>9064551.0299999993</v>
      </c>
      <c r="FI158" s="619">
        <f t="shared" si="84"/>
        <v>89452863.519999996</v>
      </c>
      <c r="FJ158" s="619">
        <f t="shared" si="84"/>
        <v>10774011.77</v>
      </c>
      <c r="FK158" s="619">
        <f t="shared" si="84"/>
        <v>2332939.7200000002</v>
      </c>
      <c r="FL158" s="619">
        <f t="shared" si="84"/>
        <v>7758478.1599999992</v>
      </c>
      <c r="FM158" s="619">
        <f t="shared" si="84"/>
        <v>17668609.199999999</v>
      </c>
      <c r="FN158" s="619">
        <f t="shared" si="84"/>
        <v>13332445.199999999</v>
      </c>
      <c r="FO158" s="619">
        <f t="shared" si="84"/>
        <v>6368795.9100000001</v>
      </c>
      <c r="FP158" s="619">
        <f t="shared" si="84"/>
        <v>4419992.1500000004</v>
      </c>
      <c r="FQ158" s="619">
        <f t="shared" si="84"/>
        <v>473331808.14999986</v>
      </c>
      <c r="FR158" s="619">
        <f t="shared" si="84"/>
        <v>13787321.489999998</v>
      </c>
      <c r="FS158" s="619">
        <f t="shared" si="84"/>
        <v>23902693.829999998</v>
      </c>
      <c r="FT158" s="619">
        <f t="shared" si="84"/>
        <v>19292575.580000006</v>
      </c>
      <c r="FU158" s="619">
        <f t="shared" si="84"/>
        <v>17581399.199999999</v>
      </c>
      <c r="FV158" s="619">
        <f t="shared" si="84"/>
        <v>18199264.940000001</v>
      </c>
      <c r="FW158" s="619">
        <f t="shared" si="84"/>
        <v>57646030.149999999</v>
      </c>
      <c r="FX158" s="619">
        <f t="shared" si="84"/>
        <v>26672698.950000003</v>
      </c>
      <c r="FY158" s="619">
        <f t="shared" si="84"/>
        <v>22800048.129999999</v>
      </c>
      <c r="FZ158" s="619">
        <f t="shared" si="84"/>
        <v>9566672.1400000006</v>
      </c>
      <c r="GA158" s="619">
        <f t="shared" si="84"/>
        <v>33115038.34</v>
      </c>
      <c r="GB158" s="619">
        <f t="shared" si="84"/>
        <v>23645573.829999998</v>
      </c>
      <c r="GC158" s="619">
        <f t="shared" si="84"/>
        <v>17166839.549999997</v>
      </c>
      <c r="GD158" s="619">
        <f t="shared" si="84"/>
        <v>14654022.039999999</v>
      </c>
      <c r="GE158" s="619">
        <f t="shared" si="84"/>
        <v>147034859.34000003</v>
      </c>
      <c r="GF158" s="619">
        <f t="shared" si="84"/>
        <v>17918440.869999997</v>
      </c>
      <c r="GG158" s="619">
        <f t="shared" si="84"/>
        <v>3244699.3600000003</v>
      </c>
      <c r="GH158" s="619">
        <f t="shared" si="84"/>
        <v>31518703.570000004</v>
      </c>
      <c r="GI158" s="619">
        <f t="shared" si="84"/>
        <v>12876641.889999999</v>
      </c>
      <c r="GJ158" s="619">
        <f t="shared" si="84"/>
        <v>2368633.0999999996</v>
      </c>
      <c r="GK158" s="619">
        <f t="shared" si="84"/>
        <v>7195063.1199999992</v>
      </c>
      <c r="GL158" s="619">
        <f t="shared" si="84"/>
        <v>22885832.270000003</v>
      </c>
      <c r="GM158" s="619">
        <f t="shared" si="84"/>
        <v>4016699.8</v>
      </c>
      <c r="GN158" s="619">
        <f t="shared" si="84"/>
        <v>8295585.1499999994</v>
      </c>
      <c r="GO158" s="619">
        <f t="shared" ref="GO158:IZ158" si="85">SUM(GO62:GO157)</f>
        <v>4157467.9999999995</v>
      </c>
      <c r="GP158" s="619">
        <f t="shared" si="85"/>
        <v>5790508.7599999998</v>
      </c>
      <c r="GQ158" s="619">
        <f t="shared" si="85"/>
        <v>104797610.91999999</v>
      </c>
      <c r="GR158" s="619">
        <f t="shared" si="85"/>
        <v>22576196.119999994</v>
      </c>
      <c r="GS158" s="619">
        <f t="shared" si="85"/>
        <v>11400856.689999999</v>
      </c>
      <c r="GT158" s="619">
        <f t="shared" si="85"/>
        <v>37421430.810000002</v>
      </c>
      <c r="GU158" s="619">
        <f t="shared" si="85"/>
        <v>2858506.51</v>
      </c>
      <c r="GV158" s="619">
        <f t="shared" si="85"/>
        <v>17324998.080000002</v>
      </c>
      <c r="GW158" s="619">
        <f t="shared" si="85"/>
        <v>11987408.449999999</v>
      </c>
      <c r="GX158" s="619">
        <f t="shared" si="85"/>
        <v>12836126.710000001</v>
      </c>
      <c r="GY158" s="619">
        <f t="shared" si="85"/>
        <v>146742566.12</v>
      </c>
      <c r="GZ158" s="619">
        <f t="shared" si="85"/>
        <v>9603350.1600000001</v>
      </c>
      <c r="HA158" s="619">
        <f t="shared" si="85"/>
        <v>20624700.82</v>
      </c>
      <c r="HB158" s="619">
        <f t="shared" si="85"/>
        <v>12498745.83</v>
      </c>
      <c r="HC158" s="619">
        <f t="shared" si="85"/>
        <v>422029852.84999985</v>
      </c>
      <c r="HD158" s="619">
        <f t="shared" si="85"/>
        <v>99555476.310000017</v>
      </c>
      <c r="HE158" s="619">
        <f t="shared" si="85"/>
        <v>76138637.819999993</v>
      </c>
      <c r="HF158" s="619">
        <f t="shared" si="85"/>
        <v>74632055.440000013</v>
      </c>
      <c r="HG158" s="619">
        <f t="shared" si="85"/>
        <v>38465446.57</v>
      </c>
      <c r="HH158" s="619">
        <f t="shared" si="85"/>
        <v>37227465.549999997</v>
      </c>
      <c r="HI158" s="619">
        <f t="shared" si="85"/>
        <v>14828199.359999999</v>
      </c>
      <c r="HJ158" s="619">
        <f t="shared" si="85"/>
        <v>23061460.159999993</v>
      </c>
      <c r="HK158" s="619">
        <f t="shared" si="85"/>
        <v>264252393.84000003</v>
      </c>
      <c r="HL158" s="619">
        <f t="shared" si="85"/>
        <v>50909509.140000001</v>
      </c>
      <c r="HM158" s="619">
        <f t="shared" si="85"/>
        <v>84608973.920000017</v>
      </c>
      <c r="HN158" s="619">
        <f t="shared" si="85"/>
        <v>37675945.450000003</v>
      </c>
      <c r="HO158" s="619">
        <f t="shared" si="85"/>
        <v>30358610.149999999</v>
      </c>
      <c r="HP158" s="619">
        <f t="shared" si="85"/>
        <v>17358857.780000001</v>
      </c>
      <c r="HQ158" s="619">
        <f t="shared" si="85"/>
        <v>32778560.34999999</v>
      </c>
      <c r="HR158" s="619">
        <f t="shared" si="85"/>
        <v>34055454.035000004</v>
      </c>
      <c r="HS158" s="619">
        <f t="shared" si="85"/>
        <v>245764328.3854</v>
      </c>
      <c r="HT158" s="619">
        <f t="shared" si="85"/>
        <v>126934417.80000001</v>
      </c>
      <c r="HU158" s="619">
        <f t="shared" si="85"/>
        <v>30084776.009999998</v>
      </c>
      <c r="HV158" s="619">
        <f t="shared" si="85"/>
        <v>8619663.870000001</v>
      </c>
      <c r="HW158" s="619">
        <f t="shared" si="85"/>
        <v>11115071.84</v>
      </c>
      <c r="HX158" s="619">
        <f t="shared" si="85"/>
        <v>16503366.229999999</v>
      </c>
      <c r="HY158" s="619">
        <f t="shared" si="85"/>
        <v>25161530.170000006</v>
      </c>
      <c r="HZ158" s="619">
        <f t="shared" si="85"/>
        <v>18562217.280000001</v>
      </c>
      <c r="IA158" s="619">
        <f t="shared" si="85"/>
        <v>10797636.33</v>
      </c>
      <c r="IB158" s="619">
        <f t="shared" si="85"/>
        <v>17726373.300000008</v>
      </c>
      <c r="IC158" s="619">
        <f t="shared" si="85"/>
        <v>10339458.639999999</v>
      </c>
      <c r="ID158" s="619">
        <f t="shared" si="85"/>
        <v>19430093.870000001</v>
      </c>
      <c r="IE158" s="619">
        <f t="shared" si="85"/>
        <v>8566881.9400000013</v>
      </c>
      <c r="IF158" s="619">
        <f t="shared" si="85"/>
        <v>14706418.669999998</v>
      </c>
      <c r="IG158" s="619">
        <f t="shared" si="85"/>
        <v>7153281.2700000023</v>
      </c>
      <c r="IH158" s="619">
        <f t="shared" si="85"/>
        <v>7142433.8000000007</v>
      </c>
      <c r="II158" s="619">
        <f t="shared" si="85"/>
        <v>215475584.91000003</v>
      </c>
      <c r="IJ158" s="619">
        <f t="shared" si="85"/>
        <v>199889016.46999997</v>
      </c>
      <c r="IK158" s="619">
        <f t="shared" si="85"/>
        <v>12296494.789999999</v>
      </c>
      <c r="IL158" s="619">
        <f t="shared" si="85"/>
        <v>73373427.479999989</v>
      </c>
      <c r="IM158" s="619">
        <f t="shared" si="85"/>
        <v>78427052.909999996</v>
      </c>
      <c r="IN158" s="619">
        <f t="shared" si="85"/>
        <v>39724334.039999999</v>
      </c>
      <c r="IO158" s="619">
        <f t="shared" si="85"/>
        <v>6934103.4999999991</v>
      </c>
      <c r="IP158" s="619">
        <f t="shared" si="85"/>
        <v>13106451.620000003</v>
      </c>
      <c r="IQ158" s="619">
        <f t="shared" si="85"/>
        <v>13608276.52</v>
      </c>
      <c r="IR158" s="619">
        <f t="shared" si="85"/>
        <v>21193837.180000003</v>
      </c>
      <c r="IS158" s="619">
        <f t="shared" si="85"/>
        <v>19250500.870000001</v>
      </c>
      <c r="IT158" s="619">
        <f t="shared" si="85"/>
        <v>440167034.9600001</v>
      </c>
      <c r="IU158" s="619">
        <f t="shared" si="85"/>
        <v>283481188.19999999</v>
      </c>
      <c r="IV158" s="619">
        <f t="shared" si="85"/>
        <v>8999752.2799999993</v>
      </c>
      <c r="IW158" s="619">
        <f t="shared" si="85"/>
        <v>38132692.57</v>
      </c>
      <c r="IX158" s="619">
        <f t="shared" si="85"/>
        <v>40217629.57</v>
      </c>
      <c r="IY158" s="619">
        <f t="shared" si="85"/>
        <v>8118721.7299999995</v>
      </c>
      <c r="IZ158" s="619">
        <f t="shared" si="85"/>
        <v>23805008.520000003</v>
      </c>
      <c r="JA158" s="619">
        <f t="shared" ref="JA158:LL158" si="86">SUM(JA62:JA157)</f>
        <v>4873195.5599999996</v>
      </c>
      <c r="JB158" s="619">
        <f t="shared" si="86"/>
        <v>11104426.279999997</v>
      </c>
      <c r="JC158" s="619">
        <f t="shared" si="86"/>
        <v>14826197.170000002</v>
      </c>
      <c r="JD158" s="619">
        <f t="shared" si="86"/>
        <v>35888520.100000001</v>
      </c>
      <c r="JE158" s="619">
        <f t="shared" si="86"/>
        <v>14719915.630000001</v>
      </c>
      <c r="JF158" s="619">
        <f t="shared" si="86"/>
        <v>55236303.499999985</v>
      </c>
      <c r="JG158" s="619">
        <f t="shared" si="86"/>
        <v>75663317.690000013</v>
      </c>
      <c r="JH158" s="619">
        <f t="shared" si="86"/>
        <v>15989236.720000004</v>
      </c>
      <c r="JI158" s="619">
        <f t="shared" si="86"/>
        <v>15667459.130000001</v>
      </c>
      <c r="JJ158" s="619">
        <f t="shared" si="86"/>
        <v>12233516.550000001</v>
      </c>
      <c r="JK158" s="619">
        <f t="shared" si="86"/>
        <v>8197589.5200000005</v>
      </c>
      <c r="JL158" s="619">
        <f t="shared" si="86"/>
        <v>171132487.41999999</v>
      </c>
      <c r="JM158" s="619">
        <f t="shared" si="86"/>
        <v>22052150.170000006</v>
      </c>
      <c r="JN158" s="619">
        <f t="shared" si="86"/>
        <v>23314423.439999998</v>
      </c>
      <c r="JO158" s="619">
        <f t="shared" si="86"/>
        <v>41935824.150000006</v>
      </c>
      <c r="JP158" s="619">
        <f t="shared" si="86"/>
        <v>24712447.030000001</v>
      </c>
      <c r="JQ158" s="619">
        <f t="shared" si="86"/>
        <v>43304871.789999992</v>
      </c>
      <c r="JR158" s="619">
        <f t="shared" si="86"/>
        <v>10671539.200000001</v>
      </c>
      <c r="JS158" s="619">
        <f t="shared" si="86"/>
        <v>185581532.46000001</v>
      </c>
      <c r="JT158" s="619">
        <f t="shared" si="86"/>
        <v>69428688</v>
      </c>
      <c r="JU158" s="619">
        <f t="shared" si="86"/>
        <v>15274668.350000001</v>
      </c>
      <c r="JV158" s="619">
        <f t="shared" si="86"/>
        <v>4976622.7799999993</v>
      </c>
      <c r="JW158" s="619">
        <f t="shared" si="86"/>
        <v>19053812.989999998</v>
      </c>
      <c r="JX158" s="619">
        <f t="shared" si="86"/>
        <v>4148801.3600000003</v>
      </c>
      <c r="JY158" s="619">
        <f t="shared" si="86"/>
        <v>39226219.860000007</v>
      </c>
      <c r="JZ158" s="619">
        <f t="shared" si="86"/>
        <v>14511966.969999999</v>
      </c>
      <c r="KA158" s="619">
        <f t="shared" si="86"/>
        <v>8164407.3599999994</v>
      </c>
      <c r="KB158" s="619">
        <f t="shared" si="86"/>
        <v>11602148.299999999</v>
      </c>
      <c r="KC158" s="619">
        <f t="shared" si="86"/>
        <v>5450082.4199999999</v>
      </c>
      <c r="KD158" s="619">
        <f t="shared" si="86"/>
        <v>10446227.880000001</v>
      </c>
      <c r="KE158" s="619">
        <f t="shared" si="86"/>
        <v>6032184.4700000007</v>
      </c>
      <c r="KF158" s="619">
        <f t="shared" si="86"/>
        <v>2628231.7899999996</v>
      </c>
      <c r="KG158" s="619">
        <f t="shared" si="86"/>
        <v>9040017.4600000009</v>
      </c>
      <c r="KH158" s="619">
        <f t="shared" si="86"/>
        <v>10707305.000000002</v>
      </c>
      <c r="KI158" s="619">
        <f t="shared" si="86"/>
        <v>509265221.40000004</v>
      </c>
      <c r="KJ158" s="619">
        <f t="shared" si="86"/>
        <v>51575331.570000008</v>
      </c>
      <c r="KK158" s="619">
        <f t="shared" si="86"/>
        <v>22575335.939999998</v>
      </c>
      <c r="KL158" s="619">
        <f t="shared" si="86"/>
        <v>30079763.779999994</v>
      </c>
      <c r="KM158" s="619">
        <f t="shared" si="86"/>
        <v>11875495.229999999</v>
      </c>
      <c r="KN158" s="619">
        <f t="shared" si="86"/>
        <v>17575429.729999997</v>
      </c>
      <c r="KO158" s="619">
        <f t="shared" si="86"/>
        <v>64849459.939999998</v>
      </c>
      <c r="KP158" s="619">
        <f t="shared" si="86"/>
        <v>10703971.809999999</v>
      </c>
      <c r="KQ158" s="619">
        <f t="shared" si="86"/>
        <v>10016070.819999998</v>
      </c>
      <c r="KR158" s="619">
        <f t="shared" si="86"/>
        <v>192966208.54000005</v>
      </c>
      <c r="KS158" s="619">
        <f t="shared" si="86"/>
        <v>13936965.680000002</v>
      </c>
      <c r="KT158" s="619">
        <f t="shared" si="86"/>
        <v>12395718.119999999</v>
      </c>
      <c r="KU158" s="619">
        <f t="shared" si="86"/>
        <v>38246137.459999986</v>
      </c>
      <c r="KV158" s="619">
        <f t="shared" si="86"/>
        <v>23110458.830000002</v>
      </c>
      <c r="KW158" s="619">
        <f t="shared" si="86"/>
        <v>20504969.079999998</v>
      </c>
      <c r="KX158" s="619">
        <f t="shared" si="86"/>
        <v>200430145.70999998</v>
      </c>
      <c r="KY158" s="619">
        <f t="shared" si="86"/>
        <v>19443823.310000002</v>
      </c>
      <c r="KZ158" s="619">
        <f t="shared" si="86"/>
        <v>278380391.41000003</v>
      </c>
      <c r="LA158" s="619">
        <f t="shared" si="86"/>
        <v>14892428.960000001</v>
      </c>
      <c r="LB158" s="619">
        <f t="shared" si="86"/>
        <v>8459209.6799999997</v>
      </c>
      <c r="LC158" s="619">
        <f t="shared" si="86"/>
        <v>31143860.179999996</v>
      </c>
      <c r="LD158" s="619">
        <f t="shared" si="86"/>
        <v>24973057.57</v>
      </c>
      <c r="LE158" s="619">
        <f t="shared" si="86"/>
        <v>11391188.57</v>
      </c>
      <c r="LF158" s="619">
        <f t="shared" si="86"/>
        <v>10221584.789999997</v>
      </c>
      <c r="LG158" s="619">
        <f t="shared" si="86"/>
        <v>16920188.620000001</v>
      </c>
      <c r="LH158" s="619">
        <f t="shared" si="86"/>
        <v>608079043.95000005</v>
      </c>
      <c r="LI158" s="619">
        <f t="shared" si="86"/>
        <v>111713144.48999998</v>
      </c>
      <c r="LJ158" s="619">
        <f t="shared" si="86"/>
        <v>80106205.780000001</v>
      </c>
      <c r="LK158" s="619">
        <f t="shared" si="86"/>
        <v>105106388.39</v>
      </c>
      <c r="LL158" s="619">
        <f t="shared" si="86"/>
        <v>20485465.399999999</v>
      </c>
      <c r="LM158" s="619">
        <f t="shared" ref="LM158:NX158" si="87">SUM(LM62:LM157)</f>
        <v>25075433.060000002</v>
      </c>
      <c r="LN158" s="619">
        <f t="shared" si="87"/>
        <v>15398123.100000001</v>
      </c>
      <c r="LO158" s="619">
        <f t="shared" si="87"/>
        <v>44495254.670000002</v>
      </c>
      <c r="LP158" s="619">
        <f t="shared" si="87"/>
        <v>8295093.1100000003</v>
      </c>
      <c r="LQ158" s="619">
        <f t="shared" si="87"/>
        <v>18823349.460000005</v>
      </c>
      <c r="LR158" s="619">
        <f t="shared" si="87"/>
        <v>4253915.7699999996</v>
      </c>
      <c r="LS158" s="619">
        <f t="shared" si="87"/>
        <v>82570854.570000023</v>
      </c>
      <c r="LT158" s="619">
        <f t="shared" si="87"/>
        <v>3149696.1799999997</v>
      </c>
      <c r="LU158" s="619">
        <f t="shared" si="87"/>
        <v>9603753.5999999996</v>
      </c>
      <c r="LV158" s="619">
        <f t="shared" si="87"/>
        <v>272502608.04000008</v>
      </c>
      <c r="LW158" s="619">
        <f t="shared" si="87"/>
        <v>126830684.08999999</v>
      </c>
      <c r="LX158" s="619">
        <f t="shared" si="87"/>
        <v>232663112.78999993</v>
      </c>
      <c r="LY158" s="619">
        <f t="shared" si="87"/>
        <v>68721783.370000005</v>
      </c>
      <c r="LZ158" s="619">
        <f t="shared" si="87"/>
        <v>37375750.469999999</v>
      </c>
      <c r="MA158" s="619">
        <f t="shared" si="87"/>
        <v>32796147.690000001</v>
      </c>
      <c r="MB158" s="619">
        <f t="shared" si="87"/>
        <v>32709582.050000004</v>
      </c>
      <c r="MC158" s="619">
        <f t="shared" si="87"/>
        <v>26475041.359999999</v>
      </c>
      <c r="MD158" s="619">
        <f t="shared" si="87"/>
        <v>21102750.43</v>
      </c>
      <c r="ME158" s="619">
        <f t="shared" si="87"/>
        <v>20714177.039999999</v>
      </c>
      <c r="MF158" s="619">
        <f t="shared" si="87"/>
        <v>66755825.830000013</v>
      </c>
      <c r="MG158" s="619">
        <f t="shared" si="87"/>
        <v>12191809.809999999</v>
      </c>
      <c r="MH158" s="619">
        <f t="shared" si="87"/>
        <v>429126162.56000006</v>
      </c>
      <c r="MI158" s="619">
        <f t="shared" si="87"/>
        <v>21818581.48</v>
      </c>
      <c r="MJ158" s="619">
        <f t="shared" si="87"/>
        <v>11524500.65</v>
      </c>
      <c r="MK158" s="619">
        <f t="shared" si="87"/>
        <v>13354458.469999999</v>
      </c>
      <c r="ML158" s="619">
        <f t="shared" si="87"/>
        <v>13637550.779999999</v>
      </c>
      <c r="MM158" s="619">
        <f t="shared" si="87"/>
        <v>24055205.520000007</v>
      </c>
      <c r="MN158" s="619">
        <f t="shared" si="87"/>
        <v>27610034.719999999</v>
      </c>
      <c r="MO158" s="619">
        <f t="shared" si="87"/>
        <v>7942947.5599999996</v>
      </c>
      <c r="MP158" s="619">
        <f t="shared" si="87"/>
        <v>41032192.850000001</v>
      </c>
      <c r="MQ158" s="619">
        <f t="shared" si="87"/>
        <v>16978157.32</v>
      </c>
      <c r="MR158" s="619">
        <f t="shared" si="87"/>
        <v>17874547.390000001</v>
      </c>
      <c r="MS158" s="619">
        <f t="shared" si="87"/>
        <v>17261118.560000002</v>
      </c>
      <c r="MT158" s="619">
        <f t="shared" si="87"/>
        <v>397255120.81000006</v>
      </c>
      <c r="MU158" s="619">
        <f t="shared" si="87"/>
        <v>24307380.25</v>
      </c>
      <c r="MV158" s="619">
        <f t="shared" si="87"/>
        <v>38603762.180000007</v>
      </c>
      <c r="MW158" s="619">
        <f t="shared" si="87"/>
        <v>34775360.109999999</v>
      </c>
      <c r="MX158" s="619">
        <f t="shared" si="87"/>
        <v>62880154.009999998</v>
      </c>
      <c r="MY158" s="619">
        <f t="shared" si="87"/>
        <v>18993015.449999999</v>
      </c>
      <c r="MZ158" s="619">
        <f t="shared" si="87"/>
        <v>56832102.820000008</v>
      </c>
      <c r="NA158" s="619">
        <f t="shared" si="87"/>
        <v>51753231.460000001</v>
      </c>
      <c r="NB158" s="619">
        <f t="shared" si="87"/>
        <v>37859675.289999999</v>
      </c>
      <c r="NC158" s="619">
        <f t="shared" si="87"/>
        <v>12152745.219999999</v>
      </c>
      <c r="ND158" s="619">
        <f t="shared" si="87"/>
        <v>7313096.3000000007</v>
      </c>
      <c r="NE158" s="619">
        <f t="shared" si="87"/>
        <v>774492280.06000018</v>
      </c>
      <c r="NF158" s="619">
        <f t="shared" si="87"/>
        <v>67343511.819999993</v>
      </c>
      <c r="NG158" s="619">
        <f t="shared" si="87"/>
        <v>11137510.649999999</v>
      </c>
      <c r="NH158" s="619">
        <f t="shared" si="87"/>
        <v>135707973.85999998</v>
      </c>
      <c r="NI158" s="619">
        <f t="shared" si="87"/>
        <v>27148464.59</v>
      </c>
      <c r="NJ158" s="619">
        <f t="shared" si="87"/>
        <v>40353084.609999999</v>
      </c>
      <c r="NK158" s="619">
        <f t="shared" si="87"/>
        <v>156893412.09999996</v>
      </c>
      <c r="NL158" s="619">
        <f t="shared" si="87"/>
        <v>123687777.09000002</v>
      </c>
      <c r="NM158" s="619">
        <f t="shared" si="87"/>
        <v>3721037.2800000003</v>
      </c>
      <c r="NN158" s="619">
        <f t="shared" si="87"/>
        <v>37180728.189999998</v>
      </c>
      <c r="NO158" s="619">
        <f t="shared" si="87"/>
        <v>14007348.01</v>
      </c>
      <c r="NP158" s="619">
        <f t="shared" si="87"/>
        <v>14724151.380000001</v>
      </c>
      <c r="NQ158" s="619">
        <f t="shared" si="87"/>
        <v>129121455.51000005</v>
      </c>
      <c r="NR158" s="619">
        <f t="shared" si="87"/>
        <v>6290723.0100000007</v>
      </c>
      <c r="NS158" s="619">
        <f t="shared" si="87"/>
        <v>10195126.719999999</v>
      </c>
      <c r="NT158" s="619">
        <f t="shared" si="87"/>
        <v>8340483.8899999997</v>
      </c>
      <c r="NU158" s="619">
        <f t="shared" si="87"/>
        <v>8382312.3200000003</v>
      </c>
      <c r="NV158" s="619">
        <f t="shared" si="87"/>
        <v>2421926.6899999995</v>
      </c>
      <c r="NW158" s="619">
        <f t="shared" si="87"/>
        <v>3116898.24</v>
      </c>
      <c r="NX158" s="619">
        <f t="shared" si="87"/>
        <v>431552716.76999986</v>
      </c>
      <c r="NY158" s="619">
        <f t="shared" ref="NY158:QJ158" si="88">SUM(NY62:NY157)</f>
        <v>115188858.91</v>
      </c>
      <c r="NZ158" s="619">
        <f t="shared" si="88"/>
        <v>15721504.080000002</v>
      </c>
      <c r="OA158" s="619">
        <f t="shared" si="88"/>
        <v>15757908.300000001</v>
      </c>
      <c r="OB158" s="619">
        <f t="shared" si="88"/>
        <v>13857290.110000001</v>
      </c>
      <c r="OC158" s="619">
        <f t="shared" si="88"/>
        <v>11777957.720000001</v>
      </c>
      <c r="OD158" s="619">
        <f t="shared" si="88"/>
        <v>12007397.139999999</v>
      </c>
      <c r="OE158" s="619">
        <f t="shared" si="88"/>
        <v>419152878.20999998</v>
      </c>
      <c r="OF158" s="619">
        <f t="shared" si="88"/>
        <v>105115662.63000001</v>
      </c>
      <c r="OG158" s="619">
        <f t="shared" si="88"/>
        <v>26329211.18</v>
      </c>
      <c r="OH158" s="619">
        <f t="shared" si="88"/>
        <v>115939568.61</v>
      </c>
      <c r="OI158" s="619">
        <f t="shared" si="88"/>
        <v>23915854.879999999</v>
      </c>
      <c r="OJ158" s="619">
        <f t="shared" si="88"/>
        <v>26578759.98</v>
      </c>
      <c r="OK158" s="619">
        <f t="shared" si="88"/>
        <v>53868215.580000006</v>
      </c>
      <c r="OL158" s="619">
        <f t="shared" si="88"/>
        <v>26411589.430000007</v>
      </c>
      <c r="OM158" s="619">
        <f t="shared" si="88"/>
        <v>28752260.059999999</v>
      </c>
      <c r="ON158" s="619">
        <f t="shared" si="88"/>
        <v>347233972.95999998</v>
      </c>
      <c r="OO158" s="619">
        <f t="shared" si="88"/>
        <v>66497299.749999993</v>
      </c>
      <c r="OP158" s="619">
        <f t="shared" si="88"/>
        <v>214631777.99000004</v>
      </c>
      <c r="OQ158" s="619">
        <f t="shared" si="88"/>
        <v>33401856.609999999</v>
      </c>
      <c r="OR158" s="619">
        <f t="shared" si="88"/>
        <v>39811913.080000006</v>
      </c>
      <c r="OS158" s="619">
        <f t="shared" si="88"/>
        <v>23510284.419999998</v>
      </c>
      <c r="OT158" s="619">
        <f t="shared" si="88"/>
        <v>107654621.97000001</v>
      </c>
      <c r="OU158" s="619">
        <f t="shared" si="88"/>
        <v>13386460.629999999</v>
      </c>
      <c r="OV158" s="619">
        <f t="shared" si="88"/>
        <v>16046388.640000001</v>
      </c>
      <c r="OW158" s="619">
        <f t="shared" si="88"/>
        <v>15007140.250000002</v>
      </c>
      <c r="OX158" s="619">
        <f t="shared" si="88"/>
        <v>17345064.690000001</v>
      </c>
      <c r="OY158" s="619">
        <f t="shared" si="88"/>
        <v>65341783.020000003</v>
      </c>
      <c r="OZ158" s="619">
        <f t="shared" si="88"/>
        <v>10099558.699999999</v>
      </c>
      <c r="PA158" s="619">
        <f t="shared" si="88"/>
        <v>8298908.5100000007</v>
      </c>
      <c r="PB158" s="619">
        <f t="shared" si="88"/>
        <v>24276727.699999999</v>
      </c>
      <c r="PC158" s="619">
        <f t="shared" si="88"/>
        <v>251836010.77000001</v>
      </c>
      <c r="PD158" s="619">
        <f t="shared" si="88"/>
        <v>10748875.659999998</v>
      </c>
      <c r="PE158" s="619">
        <f t="shared" si="88"/>
        <v>52348991.969999999</v>
      </c>
      <c r="PF158" s="619">
        <f t="shared" si="88"/>
        <v>6545076.6100000003</v>
      </c>
      <c r="PG158" s="619">
        <f t="shared" si="88"/>
        <v>12780270.82</v>
      </c>
      <c r="PH158" s="619">
        <f t="shared" si="88"/>
        <v>24492019.489999998</v>
      </c>
      <c r="PI158" s="619">
        <f t="shared" si="88"/>
        <v>15751363.630000001</v>
      </c>
      <c r="PJ158" s="619">
        <f t="shared" si="88"/>
        <v>11948707.529999999</v>
      </c>
      <c r="PK158" s="619">
        <f t="shared" si="88"/>
        <v>23326732.34</v>
      </c>
      <c r="PL158" s="619">
        <f t="shared" si="88"/>
        <v>20614660.170000006</v>
      </c>
      <c r="PM158" s="619">
        <f t="shared" si="88"/>
        <v>14478639.429999998</v>
      </c>
      <c r="PN158" s="619">
        <f t="shared" si="88"/>
        <v>32450508.009999998</v>
      </c>
      <c r="PO158" s="619">
        <f t="shared" si="88"/>
        <v>11063072.859999999</v>
      </c>
      <c r="PP158" s="619">
        <f t="shared" si="88"/>
        <v>50447977.840000004</v>
      </c>
      <c r="PQ158" s="619">
        <f t="shared" si="88"/>
        <v>14266599.370000003</v>
      </c>
      <c r="PR158" s="619">
        <f t="shared" si="88"/>
        <v>6510136.3299999991</v>
      </c>
      <c r="PS158" s="619">
        <f t="shared" si="88"/>
        <v>10699247.509999998</v>
      </c>
      <c r="PT158" s="619">
        <f t="shared" si="88"/>
        <v>8634313.1799999997</v>
      </c>
      <c r="PU158" s="619">
        <f t="shared" si="88"/>
        <v>713074371.56000006</v>
      </c>
      <c r="PV158" s="619">
        <f t="shared" si="88"/>
        <v>40121507.419999994</v>
      </c>
      <c r="PW158" s="619">
        <f t="shared" si="88"/>
        <v>15744038.910000004</v>
      </c>
      <c r="PX158" s="619">
        <f t="shared" si="88"/>
        <v>16970847.489999998</v>
      </c>
      <c r="PY158" s="619">
        <f t="shared" si="88"/>
        <v>246570892.13000003</v>
      </c>
      <c r="PZ158" s="619">
        <f t="shared" si="88"/>
        <v>38129188.219999999</v>
      </c>
      <c r="QA158" s="619">
        <f t="shared" si="88"/>
        <v>69930968.250000015</v>
      </c>
      <c r="QB158" s="619">
        <f t="shared" si="88"/>
        <v>16812143.530000001</v>
      </c>
      <c r="QC158" s="619">
        <f t="shared" si="88"/>
        <v>48568428.25</v>
      </c>
      <c r="QD158" s="619">
        <f t="shared" si="88"/>
        <v>8023646.6500000004</v>
      </c>
      <c r="QE158" s="619">
        <f t="shared" si="88"/>
        <v>40563724.239999995</v>
      </c>
      <c r="QF158" s="619">
        <f t="shared" si="88"/>
        <v>19124967.839999996</v>
      </c>
      <c r="QG158" s="619">
        <f t="shared" si="88"/>
        <v>15536049.189999999</v>
      </c>
      <c r="QH158" s="619">
        <f t="shared" si="88"/>
        <v>15008414.449999999</v>
      </c>
      <c r="QI158" s="619">
        <f t="shared" si="88"/>
        <v>52325877.140000008</v>
      </c>
      <c r="QJ158" s="619">
        <f t="shared" si="88"/>
        <v>23429657.589999996</v>
      </c>
      <c r="QK158" s="619">
        <f t="shared" ref="QK158:SV158" si="89">SUM(QK62:QK157)</f>
        <v>29405364.789999999</v>
      </c>
      <c r="QL158" s="619">
        <f t="shared" si="89"/>
        <v>21386551.359999999</v>
      </c>
      <c r="QM158" s="619">
        <f t="shared" si="89"/>
        <v>18917173.840000004</v>
      </c>
      <c r="QN158" s="619">
        <f t="shared" si="89"/>
        <v>48279321.230000019</v>
      </c>
      <c r="QO158" s="619">
        <f t="shared" si="89"/>
        <v>54728407.940000013</v>
      </c>
      <c r="QP158" s="619">
        <f t="shared" si="89"/>
        <v>14079665.670000002</v>
      </c>
      <c r="QQ158" s="619">
        <f t="shared" si="89"/>
        <v>4886093.7700000005</v>
      </c>
      <c r="QR158" s="619">
        <f t="shared" si="89"/>
        <v>10499605.579999998</v>
      </c>
      <c r="QS158" s="619">
        <f t="shared" si="89"/>
        <v>4730848.75</v>
      </c>
      <c r="QT158" s="619">
        <f t="shared" si="89"/>
        <v>7068819.04</v>
      </c>
      <c r="QU158" s="619">
        <f t="shared" si="89"/>
        <v>335099587.71000004</v>
      </c>
      <c r="QV158" s="619">
        <f t="shared" si="89"/>
        <v>9039309.6799999978</v>
      </c>
      <c r="QW158" s="619">
        <f t="shared" si="89"/>
        <v>42635024.719999999</v>
      </c>
      <c r="QX158" s="619">
        <f t="shared" si="89"/>
        <v>10860295.600000001</v>
      </c>
      <c r="QY158" s="619">
        <f t="shared" si="89"/>
        <v>18622089.220000003</v>
      </c>
      <c r="QZ158" s="619">
        <f t="shared" si="89"/>
        <v>54565099.539999992</v>
      </c>
      <c r="RA158" s="619">
        <f t="shared" si="89"/>
        <v>22460622.009999998</v>
      </c>
      <c r="RB158" s="619">
        <f t="shared" si="89"/>
        <v>39759497.090000004</v>
      </c>
      <c r="RC158" s="619">
        <f t="shared" si="89"/>
        <v>17758857.850000001</v>
      </c>
      <c r="RD158" s="619">
        <f t="shared" si="89"/>
        <v>23908059.789999999</v>
      </c>
      <c r="RE158" s="619">
        <f t="shared" si="89"/>
        <v>12330379.249999998</v>
      </c>
      <c r="RF158" s="619">
        <f t="shared" si="89"/>
        <v>3438150.5</v>
      </c>
      <c r="RG158" s="619">
        <f t="shared" si="89"/>
        <v>9469794.0099999998</v>
      </c>
      <c r="RH158" s="619">
        <f t="shared" si="89"/>
        <v>436149321.00000012</v>
      </c>
      <c r="RI158" s="619">
        <f t="shared" si="89"/>
        <v>82552549.039999992</v>
      </c>
      <c r="RJ158" s="619">
        <f t="shared" si="89"/>
        <v>21162867.43</v>
      </c>
      <c r="RK158" s="619">
        <f t="shared" si="89"/>
        <v>29003081.719999999</v>
      </c>
      <c r="RL158" s="619">
        <f t="shared" si="89"/>
        <v>36794065.75999999</v>
      </c>
      <c r="RM158" s="619">
        <f t="shared" si="89"/>
        <v>61137571.340000011</v>
      </c>
      <c r="RN158" s="619">
        <f t="shared" si="89"/>
        <v>107165966.68000001</v>
      </c>
      <c r="RO158" s="619">
        <f t="shared" si="89"/>
        <v>22114658.199999999</v>
      </c>
      <c r="RP158" s="619">
        <f t="shared" si="89"/>
        <v>21347051.760000002</v>
      </c>
      <c r="RQ158" s="619">
        <f t="shared" si="89"/>
        <v>65651392.580000006</v>
      </c>
      <c r="RR158" s="619">
        <f t="shared" si="89"/>
        <v>82249313.379999995</v>
      </c>
      <c r="RS158" s="619">
        <f t="shared" si="89"/>
        <v>21746076.020000003</v>
      </c>
      <c r="RT158" s="619">
        <f t="shared" si="89"/>
        <v>22940398.769999992</v>
      </c>
      <c r="RU158" s="619">
        <f t="shared" si="89"/>
        <v>41850744.870000005</v>
      </c>
      <c r="RV158" s="619">
        <f t="shared" si="89"/>
        <v>16753814.1</v>
      </c>
      <c r="RW158" s="619">
        <f t="shared" si="89"/>
        <v>12668115.460000001</v>
      </c>
      <c r="RX158" s="619">
        <f t="shared" si="89"/>
        <v>18278411.590000004</v>
      </c>
      <c r="RY158" s="619">
        <f t="shared" si="89"/>
        <v>20018625.000000004</v>
      </c>
      <c r="RZ158" s="619">
        <f t="shared" si="89"/>
        <v>11832496.629999999</v>
      </c>
      <c r="SA158" s="619">
        <f t="shared" si="89"/>
        <v>18228786.93</v>
      </c>
      <c r="SB158" s="619">
        <f t="shared" si="89"/>
        <v>194948204.47999999</v>
      </c>
      <c r="SC158" s="619">
        <f t="shared" si="89"/>
        <v>10070505.350000001</v>
      </c>
      <c r="SD158" s="619">
        <f t="shared" si="89"/>
        <v>14015868.42</v>
      </c>
      <c r="SE158" s="619">
        <f t="shared" si="89"/>
        <v>11861460.539999999</v>
      </c>
      <c r="SF158" s="619">
        <f t="shared" si="89"/>
        <v>8440648.6600000001</v>
      </c>
      <c r="SG158" s="619">
        <f t="shared" si="89"/>
        <v>20868877.440000001</v>
      </c>
      <c r="SH158" s="619">
        <f t="shared" si="89"/>
        <v>13175270.52</v>
      </c>
      <c r="SI158" s="619">
        <f t="shared" si="89"/>
        <v>28846512.129999999</v>
      </c>
      <c r="SJ158" s="619">
        <f t="shared" si="89"/>
        <v>18994035.610000007</v>
      </c>
      <c r="SK158" s="619">
        <f t="shared" si="89"/>
        <v>10525424.549999999</v>
      </c>
      <c r="SL158" s="619">
        <f t="shared" si="89"/>
        <v>79426124.87000002</v>
      </c>
      <c r="SM158" s="619">
        <f t="shared" si="89"/>
        <v>8002628.0800000001</v>
      </c>
      <c r="SN158" s="619">
        <f t="shared" si="89"/>
        <v>95775357.939999998</v>
      </c>
      <c r="SO158" s="619">
        <f t="shared" si="89"/>
        <v>10104054</v>
      </c>
      <c r="SP158" s="619">
        <f t="shared" si="89"/>
        <v>16735438.909999998</v>
      </c>
      <c r="SQ158" s="619">
        <f t="shared" si="89"/>
        <v>40134015.850000001</v>
      </c>
      <c r="SR158" s="619">
        <f t="shared" si="89"/>
        <v>7934773.540000001</v>
      </c>
      <c r="SS158" s="619">
        <f t="shared" si="89"/>
        <v>11844370.26</v>
      </c>
      <c r="ST158" s="619">
        <f t="shared" si="89"/>
        <v>13081038.68</v>
      </c>
      <c r="SU158" s="619">
        <f t="shared" si="89"/>
        <v>6783696.4900000002</v>
      </c>
      <c r="SV158" s="619">
        <f t="shared" si="89"/>
        <v>284932884.49000001</v>
      </c>
      <c r="SW158" s="619">
        <f t="shared" ref="SW158:VH158" si="90">SUM(SW62:SW157)</f>
        <v>5606607.2199999997</v>
      </c>
      <c r="SX158" s="619">
        <f t="shared" si="90"/>
        <v>21880389.739999995</v>
      </c>
      <c r="SY158" s="619">
        <f t="shared" si="90"/>
        <v>19086288.419999998</v>
      </c>
      <c r="SZ158" s="619">
        <f t="shared" si="90"/>
        <v>3465444.4299999997</v>
      </c>
      <c r="TA158" s="619">
        <f t="shared" si="90"/>
        <v>5214084.2100000009</v>
      </c>
      <c r="TB158" s="619">
        <f t="shared" si="90"/>
        <v>12065012.630000001</v>
      </c>
      <c r="TC158" s="619">
        <f t="shared" si="90"/>
        <v>79005433.779999986</v>
      </c>
      <c r="TD158" s="619">
        <f t="shared" si="90"/>
        <v>11447393.52</v>
      </c>
      <c r="TE158" s="619">
        <f t="shared" si="90"/>
        <v>13059316.050000003</v>
      </c>
      <c r="TF158" s="619">
        <f t="shared" si="90"/>
        <v>18402732.260000005</v>
      </c>
      <c r="TG158" s="619">
        <f t="shared" si="90"/>
        <v>45404445.739999995</v>
      </c>
      <c r="TH158" s="619">
        <f t="shared" si="90"/>
        <v>10574656.999999998</v>
      </c>
      <c r="TI158" s="619">
        <f t="shared" si="90"/>
        <v>7748524.0899999999</v>
      </c>
      <c r="TJ158" s="619">
        <f t="shared" si="90"/>
        <v>394986523.25000006</v>
      </c>
      <c r="TK158" s="619">
        <f t="shared" si="90"/>
        <v>7212135.7900000019</v>
      </c>
      <c r="TL158" s="619">
        <f t="shared" si="90"/>
        <v>13590828.810000001</v>
      </c>
      <c r="TM158" s="619">
        <f t="shared" si="90"/>
        <v>31084665.390000004</v>
      </c>
      <c r="TN158" s="619">
        <f t="shared" si="90"/>
        <v>23505950.619999994</v>
      </c>
      <c r="TO158" s="619">
        <f t="shared" si="90"/>
        <v>11423103.540000001</v>
      </c>
      <c r="TP158" s="619">
        <f t="shared" si="90"/>
        <v>5959890.8700000001</v>
      </c>
      <c r="TQ158" s="619">
        <f t="shared" si="90"/>
        <v>71185894.399999976</v>
      </c>
      <c r="TR158" s="619">
        <f t="shared" si="90"/>
        <v>11782591.77</v>
      </c>
      <c r="TS158" s="619">
        <f t="shared" si="90"/>
        <v>22382705.980000004</v>
      </c>
      <c r="TT158" s="619">
        <f t="shared" si="90"/>
        <v>31247453.91</v>
      </c>
      <c r="TU158" s="619">
        <f t="shared" si="90"/>
        <v>5400990.96</v>
      </c>
      <c r="TV158" s="619">
        <f t="shared" si="90"/>
        <v>10301364.470000001</v>
      </c>
      <c r="TW158" s="619">
        <f t="shared" si="90"/>
        <v>7188255.209999999</v>
      </c>
      <c r="TX158" s="619">
        <f t="shared" si="90"/>
        <v>15332524.549999999</v>
      </c>
      <c r="TY158" s="619">
        <f t="shared" si="90"/>
        <v>3755039.29</v>
      </c>
      <c r="TZ158" s="619">
        <f t="shared" si="90"/>
        <v>77180108.019999996</v>
      </c>
      <c r="UA158" s="619">
        <f t="shared" si="90"/>
        <v>7506106.8700000001</v>
      </c>
      <c r="UB158" s="619">
        <f t="shared" si="90"/>
        <v>112747861.16</v>
      </c>
      <c r="UC158" s="619">
        <f t="shared" si="90"/>
        <v>48259302.250000007</v>
      </c>
      <c r="UD158" s="619">
        <f t="shared" si="90"/>
        <v>19384699.209999997</v>
      </c>
      <c r="UE158" s="619">
        <f t="shared" si="90"/>
        <v>18452630.399999999</v>
      </c>
      <c r="UF158" s="619">
        <f t="shared" si="90"/>
        <v>238647876.99999997</v>
      </c>
      <c r="UG158" s="619">
        <f t="shared" si="90"/>
        <v>9741186.339999998</v>
      </c>
      <c r="UH158" s="619">
        <f t="shared" si="90"/>
        <v>13320727.140000002</v>
      </c>
      <c r="UI158" s="619">
        <f t="shared" si="90"/>
        <v>25031853.469999995</v>
      </c>
      <c r="UJ158" s="619">
        <f t="shared" si="90"/>
        <v>10118804.760000002</v>
      </c>
      <c r="UK158" s="619">
        <f t="shared" si="90"/>
        <v>116713300.78999998</v>
      </c>
      <c r="UL158" s="619">
        <f t="shared" si="90"/>
        <v>35341663.239999995</v>
      </c>
      <c r="UM158" s="619">
        <f t="shared" si="90"/>
        <v>15224849.470000001</v>
      </c>
      <c r="UN158" s="619">
        <f t="shared" si="90"/>
        <v>48211087.030000001</v>
      </c>
      <c r="UO158" s="619">
        <f t="shared" si="90"/>
        <v>19218820.529999994</v>
      </c>
      <c r="UP158" s="619">
        <f t="shared" si="90"/>
        <v>26585248.970000006</v>
      </c>
      <c r="UQ158" s="619">
        <f t="shared" si="90"/>
        <v>529694533.43999994</v>
      </c>
      <c r="UR158" s="619">
        <f t="shared" si="90"/>
        <v>29508576.329999994</v>
      </c>
      <c r="US158" s="619">
        <f t="shared" si="90"/>
        <v>22839925.049999997</v>
      </c>
      <c r="UT158" s="619">
        <f t="shared" si="90"/>
        <v>103221364.16999996</v>
      </c>
      <c r="UU158" s="619">
        <f t="shared" si="90"/>
        <v>8256302.7000000002</v>
      </c>
      <c r="UV158" s="619">
        <f t="shared" si="90"/>
        <v>22979000.279999997</v>
      </c>
      <c r="UW158" s="619">
        <f t="shared" si="90"/>
        <v>84836970.059999973</v>
      </c>
      <c r="UX158" s="619">
        <f t="shared" si="90"/>
        <v>11765751.720000001</v>
      </c>
      <c r="UY158" s="619">
        <f t="shared" si="90"/>
        <v>18182004.620000001</v>
      </c>
      <c r="UZ158" s="619">
        <f t="shared" si="90"/>
        <v>18657862.759999998</v>
      </c>
      <c r="VA158" s="619">
        <f t="shared" si="90"/>
        <v>28025289.609999999</v>
      </c>
      <c r="VB158" s="619">
        <f t="shared" si="90"/>
        <v>57462688.980000012</v>
      </c>
      <c r="VC158" s="619">
        <f t="shared" si="90"/>
        <v>26676541.82</v>
      </c>
      <c r="VD158" s="619">
        <f t="shared" si="90"/>
        <v>40686888.820000008</v>
      </c>
      <c r="VE158" s="619">
        <f t="shared" si="90"/>
        <v>17254982.07</v>
      </c>
      <c r="VF158" s="619">
        <f t="shared" si="90"/>
        <v>16106039.970000003</v>
      </c>
      <c r="VG158" s="619">
        <f t="shared" si="90"/>
        <v>16389088.48</v>
      </c>
      <c r="VH158" s="619">
        <f t="shared" si="90"/>
        <v>15968713.849999998</v>
      </c>
      <c r="VI158" s="619">
        <f t="shared" ref="VI158:XT158" si="91">SUM(VI62:VI157)</f>
        <v>65582251.840000004</v>
      </c>
      <c r="VJ158" s="619">
        <f t="shared" si="91"/>
        <v>14586972.1</v>
      </c>
      <c r="VK158" s="619">
        <f t="shared" si="91"/>
        <v>8316574.7399999993</v>
      </c>
      <c r="VL158" s="619">
        <f t="shared" si="91"/>
        <v>5402360.3100000005</v>
      </c>
      <c r="VM158" s="619">
        <f t="shared" si="91"/>
        <v>449184215.07999998</v>
      </c>
      <c r="VN158" s="619">
        <f t="shared" si="91"/>
        <v>21892891.850000001</v>
      </c>
      <c r="VO158" s="619">
        <f t="shared" si="91"/>
        <v>29053078.449999999</v>
      </c>
      <c r="VP158" s="619">
        <f t="shared" si="91"/>
        <v>39121589.350000001</v>
      </c>
      <c r="VQ158" s="619">
        <f t="shared" si="91"/>
        <v>39743129.310000002</v>
      </c>
      <c r="VR158" s="619">
        <f t="shared" si="91"/>
        <v>31582922.780000001</v>
      </c>
      <c r="VS158" s="619">
        <f t="shared" si="91"/>
        <v>19125176.940000001</v>
      </c>
      <c r="VT158" s="619">
        <f t="shared" si="91"/>
        <v>8904829.7200000007</v>
      </c>
      <c r="VU158" s="619">
        <f t="shared" si="91"/>
        <v>24272785.680000003</v>
      </c>
      <c r="VV158" s="619">
        <f t="shared" si="91"/>
        <v>88284436.950000003</v>
      </c>
      <c r="VW158" s="619">
        <f t="shared" si="91"/>
        <v>13891783.77</v>
      </c>
      <c r="VX158" s="619">
        <f t="shared" si="91"/>
        <v>43991308.020000003</v>
      </c>
      <c r="VY158" s="619">
        <f t="shared" si="91"/>
        <v>40270809.130000003</v>
      </c>
      <c r="VZ158" s="619">
        <f t="shared" si="91"/>
        <v>4930648.3199999994</v>
      </c>
      <c r="WA158" s="619">
        <f t="shared" si="91"/>
        <v>12891282.02</v>
      </c>
      <c r="WB158" s="619">
        <f t="shared" si="91"/>
        <v>832677796.69000018</v>
      </c>
      <c r="WC158" s="619">
        <f t="shared" si="91"/>
        <v>26717398.290000007</v>
      </c>
      <c r="WD158" s="619">
        <f t="shared" si="91"/>
        <v>12541202.9</v>
      </c>
      <c r="WE158" s="619">
        <f t="shared" si="91"/>
        <v>13039062.319999998</v>
      </c>
      <c r="WF158" s="619">
        <f t="shared" si="91"/>
        <v>6828910.5199999996</v>
      </c>
      <c r="WG158" s="619">
        <f t="shared" si="91"/>
        <v>19271795.300000001</v>
      </c>
      <c r="WH158" s="619">
        <f t="shared" si="91"/>
        <v>49223726.399999991</v>
      </c>
      <c r="WI158" s="619">
        <f t="shared" si="91"/>
        <v>32583683.460000005</v>
      </c>
      <c r="WJ158" s="619">
        <f t="shared" si="91"/>
        <v>12457339.74</v>
      </c>
      <c r="WK158" s="619">
        <f t="shared" si="91"/>
        <v>31233707.850000001</v>
      </c>
      <c r="WL158" s="619">
        <f t="shared" si="91"/>
        <v>8598836.9399999995</v>
      </c>
      <c r="WM158" s="619">
        <f t="shared" si="91"/>
        <v>65417592.659999996</v>
      </c>
      <c r="WN158" s="619">
        <f t="shared" si="91"/>
        <v>13847119.399999999</v>
      </c>
      <c r="WO158" s="619">
        <f t="shared" si="91"/>
        <v>66067546.439999998</v>
      </c>
      <c r="WP158" s="619">
        <f t="shared" si="91"/>
        <v>39069851.980000004</v>
      </c>
      <c r="WQ158" s="619">
        <f t="shared" si="91"/>
        <v>13152575</v>
      </c>
      <c r="WR158" s="619">
        <f t="shared" si="91"/>
        <v>15871910.5</v>
      </c>
      <c r="WS158" s="619">
        <f t="shared" si="91"/>
        <v>31033667.199999996</v>
      </c>
      <c r="WT158" s="619">
        <f t="shared" si="91"/>
        <v>9430863.7300000004</v>
      </c>
      <c r="WU158" s="619">
        <f t="shared" si="91"/>
        <v>39290937.970000006</v>
      </c>
      <c r="WV158" s="619">
        <f t="shared" si="91"/>
        <v>101468467.39</v>
      </c>
      <c r="WW158" s="619">
        <f t="shared" si="91"/>
        <v>33043094.390000004</v>
      </c>
      <c r="WX158" s="619">
        <f t="shared" si="91"/>
        <v>18421097.989999998</v>
      </c>
      <c r="WY158" s="619">
        <f t="shared" si="91"/>
        <v>11497482.059999997</v>
      </c>
      <c r="WZ158" s="619">
        <f t="shared" si="91"/>
        <v>17815170.240000002</v>
      </c>
      <c r="XA158" s="619">
        <f t="shared" si="91"/>
        <v>10363977.840000002</v>
      </c>
      <c r="XB158" s="619">
        <f t="shared" si="91"/>
        <v>9875634.0700000003</v>
      </c>
      <c r="XC158" s="619">
        <f t="shared" si="91"/>
        <v>16162320.930000002</v>
      </c>
      <c r="XD158" s="619">
        <f t="shared" si="91"/>
        <v>95522154.969999999</v>
      </c>
      <c r="XE158" s="619">
        <f t="shared" si="91"/>
        <v>16243724.709000001</v>
      </c>
      <c r="XF158" s="619">
        <f t="shared" si="91"/>
        <v>3164463.6999999997</v>
      </c>
      <c r="XG158" s="619">
        <f t="shared" si="91"/>
        <v>4263668.2700000005</v>
      </c>
      <c r="XH158" s="619">
        <f t="shared" si="91"/>
        <v>10655984.409999998</v>
      </c>
      <c r="XI158" s="619">
        <f t="shared" si="91"/>
        <v>249490439.81999996</v>
      </c>
      <c r="XJ158" s="619">
        <f t="shared" si="91"/>
        <v>21826988.91</v>
      </c>
      <c r="XK158" s="619">
        <f t="shared" si="91"/>
        <v>33215425.479999993</v>
      </c>
      <c r="XL158" s="619">
        <f t="shared" si="91"/>
        <v>162852034.31000003</v>
      </c>
      <c r="XM158" s="619">
        <f t="shared" si="91"/>
        <v>24928379.890000001</v>
      </c>
      <c r="XN158" s="619">
        <f t="shared" si="91"/>
        <v>19154584.870000001</v>
      </c>
      <c r="XO158" s="619">
        <f t="shared" si="91"/>
        <v>48625318.469999999</v>
      </c>
      <c r="XP158" s="619">
        <f t="shared" si="91"/>
        <v>23552185.940000001</v>
      </c>
      <c r="XQ158" s="619">
        <f t="shared" si="91"/>
        <v>9969574.1500000004</v>
      </c>
      <c r="XR158" s="619">
        <f t="shared" si="91"/>
        <v>30122769.020000003</v>
      </c>
      <c r="XS158" s="619">
        <f t="shared" si="91"/>
        <v>29751656.269999996</v>
      </c>
      <c r="XT158" s="619">
        <f t="shared" si="91"/>
        <v>8881253.5800000001</v>
      </c>
      <c r="XU158" s="619">
        <f t="shared" ref="XU158:AAF158" si="92">SUM(XU62:XU157)</f>
        <v>16210214.040000001</v>
      </c>
      <c r="XV158" s="619">
        <f t="shared" si="92"/>
        <v>7109333.2000000011</v>
      </c>
      <c r="XW158" s="619">
        <f t="shared" si="92"/>
        <v>11568670.330000002</v>
      </c>
      <c r="XX158" s="619">
        <f t="shared" si="92"/>
        <v>10460084.550000001</v>
      </c>
      <c r="XY158" s="619">
        <f t="shared" si="92"/>
        <v>6553163.9199999999</v>
      </c>
      <c r="XZ158" s="619">
        <f t="shared" si="92"/>
        <v>14051464.050000001</v>
      </c>
      <c r="YA158" s="619">
        <f t="shared" si="92"/>
        <v>9694363.7899999991</v>
      </c>
      <c r="YB158" s="619">
        <f t="shared" si="92"/>
        <v>6677923.790000001</v>
      </c>
      <c r="YC158" s="619">
        <f t="shared" si="92"/>
        <v>7864301.4300000006</v>
      </c>
      <c r="YD158" s="619">
        <f t="shared" si="92"/>
        <v>10080784.899999999</v>
      </c>
      <c r="YE158" s="619">
        <f t="shared" si="92"/>
        <v>6954532.2199999997</v>
      </c>
      <c r="YF158" s="619">
        <f t="shared" si="92"/>
        <v>303739354.62000006</v>
      </c>
      <c r="YG158" s="619">
        <f t="shared" si="92"/>
        <v>26160246.650000002</v>
      </c>
      <c r="YH158" s="619">
        <f t="shared" si="92"/>
        <v>53156190.919999994</v>
      </c>
      <c r="YI158" s="619">
        <f t="shared" si="92"/>
        <v>32641053.77</v>
      </c>
      <c r="YJ158" s="619">
        <f t="shared" si="92"/>
        <v>127385577.66999999</v>
      </c>
      <c r="YK158" s="619">
        <f t="shared" si="92"/>
        <v>16010681.68</v>
      </c>
      <c r="YL158" s="619">
        <f t="shared" si="92"/>
        <v>56768168.259999998</v>
      </c>
      <c r="YM158" s="619">
        <f t="shared" si="92"/>
        <v>4192689.5599999996</v>
      </c>
      <c r="YN158" s="619">
        <f t="shared" si="92"/>
        <v>53984348.590000004</v>
      </c>
      <c r="YO158" s="619">
        <f t="shared" si="92"/>
        <v>74609100.459999993</v>
      </c>
      <c r="YP158" s="619">
        <f t="shared" si="92"/>
        <v>20876369.359999999</v>
      </c>
      <c r="YQ158" s="619">
        <f t="shared" si="92"/>
        <v>28014992.829999998</v>
      </c>
      <c r="YR158" s="619">
        <f t="shared" si="92"/>
        <v>24921928.829999998</v>
      </c>
      <c r="YS158" s="619">
        <f t="shared" si="92"/>
        <v>11473156.74</v>
      </c>
      <c r="YT158" s="619">
        <f t="shared" si="92"/>
        <v>8309611.5800000001</v>
      </c>
      <c r="YU158" s="619">
        <f t="shared" si="92"/>
        <v>18994651.209999997</v>
      </c>
      <c r="YV158" s="619">
        <f t="shared" si="92"/>
        <v>8202440.7700000005</v>
      </c>
      <c r="YW158" s="619">
        <f t="shared" si="92"/>
        <v>175576796.82000002</v>
      </c>
      <c r="YX158" s="619">
        <f t="shared" si="92"/>
        <v>15020043.079999998</v>
      </c>
      <c r="YY158" s="619">
        <f t="shared" si="92"/>
        <v>10579868.129999999</v>
      </c>
      <c r="YZ158" s="619">
        <f t="shared" si="92"/>
        <v>12371155.4</v>
      </c>
      <c r="ZA158" s="619">
        <f t="shared" si="92"/>
        <v>17291102.759999998</v>
      </c>
      <c r="ZB158" s="619">
        <f t="shared" si="92"/>
        <v>9581720.5700000003</v>
      </c>
      <c r="ZC158" s="619">
        <f t="shared" si="92"/>
        <v>8084620.0700000012</v>
      </c>
      <c r="ZD158" s="619">
        <f t="shared" si="92"/>
        <v>89065448.540000007</v>
      </c>
      <c r="ZE158" s="619">
        <f t="shared" si="92"/>
        <v>11805723.960000001</v>
      </c>
      <c r="ZF158" s="619">
        <f t="shared" si="92"/>
        <v>14551150.6</v>
      </c>
      <c r="ZG158" s="619">
        <f t="shared" si="92"/>
        <v>10404717.759999998</v>
      </c>
      <c r="ZH158" s="619">
        <f t="shared" si="92"/>
        <v>6067284.7999999998</v>
      </c>
      <c r="ZI158" s="619">
        <f t="shared" si="92"/>
        <v>12549432.690000001</v>
      </c>
      <c r="ZJ158" s="619">
        <f t="shared" si="92"/>
        <v>14733900.899999999</v>
      </c>
      <c r="ZK158" s="619">
        <f t="shared" si="92"/>
        <v>6523334.5999999996</v>
      </c>
      <c r="ZL158" s="619">
        <f t="shared" si="92"/>
        <v>71243753.249999985</v>
      </c>
      <c r="ZM158" s="619">
        <f t="shared" si="92"/>
        <v>353420369.12</v>
      </c>
      <c r="ZN158" s="619">
        <f t="shared" si="92"/>
        <v>12851478.75</v>
      </c>
      <c r="ZO158" s="619">
        <f t="shared" si="92"/>
        <v>57529860.726999998</v>
      </c>
      <c r="ZP158" s="619">
        <f t="shared" si="92"/>
        <v>115787980.77</v>
      </c>
      <c r="ZQ158" s="619">
        <f t="shared" si="92"/>
        <v>25840766.319999997</v>
      </c>
      <c r="ZR158" s="619">
        <f t="shared" si="92"/>
        <v>8244887.4070000006</v>
      </c>
      <c r="ZS158" s="619">
        <f t="shared" si="92"/>
        <v>23399857.449999999</v>
      </c>
      <c r="ZT158" s="619">
        <f t="shared" si="92"/>
        <v>52802945.269999996</v>
      </c>
      <c r="ZU158" s="619">
        <f t="shared" si="92"/>
        <v>35028882.32</v>
      </c>
      <c r="ZV158" s="619">
        <f t="shared" si="92"/>
        <v>54266233.150000006</v>
      </c>
      <c r="ZW158" s="619">
        <f t="shared" si="92"/>
        <v>5419610.3300000001</v>
      </c>
      <c r="ZX158" s="619">
        <f t="shared" si="92"/>
        <v>11079539.200000001</v>
      </c>
      <c r="ZY158" s="619">
        <f t="shared" si="92"/>
        <v>21031373.599999998</v>
      </c>
      <c r="ZZ158" s="619">
        <f t="shared" si="92"/>
        <v>27943288.390000004</v>
      </c>
      <c r="AAA158" s="619">
        <f t="shared" si="92"/>
        <v>7848991.54</v>
      </c>
      <c r="AAB158" s="619">
        <f t="shared" si="92"/>
        <v>12675337.35</v>
      </c>
      <c r="AAC158" s="619">
        <f t="shared" si="92"/>
        <v>19567513.739999998</v>
      </c>
      <c r="AAD158" s="619">
        <f t="shared" si="92"/>
        <v>6345142.4800000004</v>
      </c>
      <c r="AAE158" s="619">
        <f t="shared" si="92"/>
        <v>18835925.599999998</v>
      </c>
      <c r="AAF158" s="619">
        <f t="shared" si="92"/>
        <v>10964850.68</v>
      </c>
      <c r="AAG158" s="619">
        <f t="shared" ref="AAG158:ACR158" si="93">SUM(AAG62:AAG157)</f>
        <v>6755977.5799999991</v>
      </c>
      <c r="AAH158" s="619">
        <f t="shared" si="93"/>
        <v>9468190.5700000003</v>
      </c>
      <c r="AAI158" s="619">
        <f t="shared" si="93"/>
        <v>108879256.97999999</v>
      </c>
      <c r="AAJ158" s="619">
        <f t="shared" si="93"/>
        <v>13075759.530000001</v>
      </c>
      <c r="AAK158" s="619">
        <f t="shared" si="93"/>
        <v>22538929.880000003</v>
      </c>
      <c r="AAL158" s="619">
        <f t="shared" si="93"/>
        <v>12466404.370000001</v>
      </c>
      <c r="AAM158" s="619">
        <f t="shared" si="93"/>
        <v>4731075.7500000009</v>
      </c>
      <c r="AAN158" s="619">
        <f t="shared" si="93"/>
        <v>28642568.360000007</v>
      </c>
      <c r="AAO158" s="619">
        <f t="shared" si="93"/>
        <v>8726645.5399999991</v>
      </c>
      <c r="AAP158" s="619">
        <f t="shared" si="93"/>
        <v>936735048.77999985</v>
      </c>
      <c r="AAQ158" s="619">
        <f t="shared" si="93"/>
        <v>26093924.899999999</v>
      </c>
      <c r="AAR158" s="619">
        <f t="shared" si="93"/>
        <v>14138034.98</v>
      </c>
      <c r="AAS158" s="619">
        <f t="shared" si="93"/>
        <v>39073943.25</v>
      </c>
      <c r="AAT158" s="619">
        <f t="shared" si="93"/>
        <v>39809662.019999996</v>
      </c>
      <c r="AAU158" s="619">
        <f t="shared" si="93"/>
        <v>11604048.870000001</v>
      </c>
      <c r="AAV158" s="619">
        <f t="shared" si="93"/>
        <v>26950988.050000004</v>
      </c>
      <c r="AAW158" s="619">
        <f t="shared" si="93"/>
        <v>16250305.660000004</v>
      </c>
      <c r="AAX158" s="619">
        <f t="shared" si="93"/>
        <v>106699290.61999999</v>
      </c>
      <c r="AAY158" s="619">
        <f t="shared" si="93"/>
        <v>15594284.009999998</v>
      </c>
      <c r="AAZ158" s="619">
        <f t="shared" si="93"/>
        <v>29135553.219999999</v>
      </c>
      <c r="ABA158" s="619">
        <f t="shared" si="93"/>
        <v>135137670.29000002</v>
      </c>
      <c r="ABB158" s="619">
        <f t="shared" si="93"/>
        <v>33186431.490000002</v>
      </c>
      <c r="ABC158" s="619">
        <f t="shared" si="93"/>
        <v>6914089.4800000004</v>
      </c>
      <c r="ABD158" s="619">
        <f t="shared" si="93"/>
        <v>17446758.690000001</v>
      </c>
      <c r="ABE158" s="619">
        <f t="shared" si="93"/>
        <v>10554300.819999998</v>
      </c>
      <c r="ABF158" s="619">
        <f t="shared" si="93"/>
        <v>7082020.7699999996</v>
      </c>
      <c r="ABG158" s="619">
        <f t="shared" si="93"/>
        <v>10156180.290000001</v>
      </c>
      <c r="ABH158" s="619">
        <f t="shared" si="93"/>
        <v>12614598.130000003</v>
      </c>
      <c r="ABI158" s="619">
        <f t="shared" si="93"/>
        <v>123144885.94999999</v>
      </c>
      <c r="ABJ158" s="619">
        <f t="shared" si="93"/>
        <v>121059093.06</v>
      </c>
      <c r="ABK158" s="619">
        <f t="shared" si="93"/>
        <v>21860186.27</v>
      </c>
      <c r="ABL158" s="619">
        <f t="shared" si="93"/>
        <v>10209008.140000002</v>
      </c>
      <c r="ABM158" s="619">
        <f t="shared" si="93"/>
        <v>21128839.049999997</v>
      </c>
      <c r="ABN158" s="619">
        <f t="shared" si="93"/>
        <v>5192964.26</v>
      </c>
      <c r="ABO158" s="619">
        <f t="shared" si="93"/>
        <v>6694970.2999999998</v>
      </c>
      <c r="ABP158" s="619">
        <f t="shared" si="93"/>
        <v>181155084</v>
      </c>
      <c r="ABQ158" s="619">
        <f t="shared" si="93"/>
        <v>20384382.980000004</v>
      </c>
      <c r="ABR158" s="619">
        <f t="shared" si="93"/>
        <v>19580072.09</v>
      </c>
      <c r="ABS158" s="619">
        <f t="shared" si="93"/>
        <v>25049787.790000003</v>
      </c>
      <c r="ABT158" s="619">
        <f t="shared" si="93"/>
        <v>18165863.399999999</v>
      </c>
      <c r="ABU158" s="619">
        <f t="shared" si="93"/>
        <v>17979005.630000003</v>
      </c>
      <c r="ABV158" s="619">
        <f t="shared" si="93"/>
        <v>11272517.260000002</v>
      </c>
      <c r="ABW158" s="619">
        <f t="shared" si="93"/>
        <v>23715350.719999999</v>
      </c>
      <c r="ABX158" s="619">
        <f t="shared" si="93"/>
        <v>1630323.97</v>
      </c>
      <c r="ABY158" s="619">
        <f t="shared" si="93"/>
        <v>305229202.10000008</v>
      </c>
      <c r="ABZ158" s="619">
        <f t="shared" si="93"/>
        <v>17738587.07</v>
      </c>
      <c r="ACA158" s="619">
        <f t="shared" si="93"/>
        <v>45071489.410000004</v>
      </c>
      <c r="ACB158" s="619">
        <f t="shared" si="93"/>
        <v>8393392.3499999996</v>
      </c>
      <c r="ACC158" s="619">
        <f t="shared" si="93"/>
        <v>15025284.120000001</v>
      </c>
      <c r="ACD158" s="619">
        <f t="shared" si="93"/>
        <v>106058799.8</v>
      </c>
      <c r="ACE158" s="619">
        <f t="shared" si="93"/>
        <v>8817751.3000000007</v>
      </c>
      <c r="ACF158" s="619">
        <f t="shared" si="93"/>
        <v>6706538.3199999994</v>
      </c>
      <c r="ACG158" s="619">
        <f t="shared" si="93"/>
        <v>11082693.83</v>
      </c>
      <c r="ACH158" s="619">
        <f t="shared" si="93"/>
        <v>17759536.02</v>
      </c>
      <c r="ACI158" s="619">
        <f t="shared" si="93"/>
        <v>17955001.719999999</v>
      </c>
      <c r="ACJ158" s="619">
        <f t="shared" si="93"/>
        <v>567736234.52999997</v>
      </c>
      <c r="ACK158" s="619">
        <f t="shared" si="93"/>
        <v>3929800.31</v>
      </c>
      <c r="ACL158" s="619">
        <f t="shared" si="93"/>
        <v>23743493.650000002</v>
      </c>
      <c r="ACM158" s="619">
        <f t="shared" si="93"/>
        <v>18500855.119999997</v>
      </c>
      <c r="ACN158" s="619">
        <f t="shared" si="93"/>
        <v>7542011.1399999997</v>
      </c>
      <c r="ACO158" s="619">
        <f t="shared" si="93"/>
        <v>38466656.939999998</v>
      </c>
      <c r="ACP158" s="619">
        <f t="shared" si="93"/>
        <v>17579292.920000002</v>
      </c>
      <c r="ACQ158" s="619">
        <f t="shared" si="93"/>
        <v>120826794.94999999</v>
      </c>
      <c r="ACR158" s="619">
        <f t="shared" si="93"/>
        <v>137099207.88999999</v>
      </c>
      <c r="ACS158" s="619">
        <f t="shared" ref="ACS158:AFD158" si="94">SUM(ACS62:ACS157)</f>
        <v>28270028.010000005</v>
      </c>
      <c r="ACT158" s="619">
        <f t="shared" si="94"/>
        <v>57401648.729999997</v>
      </c>
      <c r="ACU158" s="619">
        <f t="shared" si="94"/>
        <v>44040880.980000012</v>
      </c>
      <c r="ACV158" s="619">
        <f t="shared" si="94"/>
        <v>36135663.020000003</v>
      </c>
      <c r="ACW158" s="619">
        <f t="shared" si="94"/>
        <v>95033065.719999999</v>
      </c>
      <c r="ACX158" s="619">
        <f t="shared" si="94"/>
        <v>22506092.640000001</v>
      </c>
      <c r="ACY158" s="619">
        <f t="shared" si="94"/>
        <v>9789309.2799999993</v>
      </c>
      <c r="ACZ158" s="619">
        <f t="shared" si="94"/>
        <v>22060675.030000005</v>
      </c>
      <c r="ADA158" s="619">
        <f t="shared" si="94"/>
        <v>16163803.159999998</v>
      </c>
      <c r="ADB158" s="619">
        <f t="shared" si="94"/>
        <v>17876030.389999997</v>
      </c>
      <c r="ADC158" s="619">
        <f t="shared" si="94"/>
        <v>9645745.0699999984</v>
      </c>
      <c r="ADD158" s="619">
        <f t="shared" si="94"/>
        <v>16881626.84</v>
      </c>
      <c r="ADE158" s="619">
        <f t="shared" si="94"/>
        <v>13122628.999999998</v>
      </c>
      <c r="ADF158" s="619">
        <f t="shared" si="94"/>
        <v>11772470.529999999</v>
      </c>
      <c r="ADG158" s="619">
        <f t="shared" si="94"/>
        <v>90359824.749999985</v>
      </c>
      <c r="ADH158" s="619">
        <f t="shared" si="94"/>
        <v>51686969.080000006</v>
      </c>
      <c r="ADI158" s="619">
        <f t="shared" si="94"/>
        <v>3107900.7300000004</v>
      </c>
      <c r="ADJ158" s="619">
        <f t="shared" si="94"/>
        <v>12627756.02</v>
      </c>
      <c r="ADK158" s="619">
        <f t="shared" si="94"/>
        <v>19821092.309999999</v>
      </c>
      <c r="ADL158" s="619">
        <f t="shared" si="94"/>
        <v>5118142.96</v>
      </c>
      <c r="ADM158" s="619">
        <f t="shared" si="94"/>
        <v>20373584</v>
      </c>
      <c r="ADN158" s="619">
        <f t="shared" si="94"/>
        <v>18953719.289999999</v>
      </c>
      <c r="ADO158" s="619">
        <f t="shared" si="94"/>
        <v>28817776.919999998</v>
      </c>
      <c r="ADP158" s="619">
        <f t="shared" si="94"/>
        <v>456173373.48000002</v>
      </c>
      <c r="ADQ158" s="619">
        <f t="shared" si="94"/>
        <v>58614547.230000004</v>
      </c>
      <c r="ADR158" s="619">
        <f t="shared" si="94"/>
        <v>27188240.329999998</v>
      </c>
      <c r="ADS158" s="619">
        <f t="shared" si="94"/>
        <v>8765122.5399999991</v>
      </c>
      <c r="ADT158" s="619">
        <f t="shared" si="94"/>
        <v>165262378.03</v>
      </c>
      <c r="ADU158" s="619">
        <f t="shared" si="94"/>
        <v>8178514.1099999994</v>
      </c>
      <c r="ADV158" s="619">
        <f t="shared" si="94"/>
        <v>12627474.32</v>
      </c>
      <c r="ADW158" s="619">
        <f t="shared" si="94"/>
        <v>7185473.7400000002</v>
      </c>
      <c r="ADX158" s="619">
        <f t="shared" si="94"/>
        <v>9058861.3300000001</v>
      </c>
      <c r="ADY158" s="619">
        <f t="shared" si="94"/>
        <v>10738938.290000001</v>
      </c>
      <c r="ADZ158" s="619">
        <f t="shared" si="94"/>
        <v>503479299.83000004</v>
      </c>
      <c r="AEA158" s="619">
        <f t="shared" si="94"/>
        <v>194763081.82000002</v>
      </c>
      <c r="AEB158" s="619">
        <f t="shared" si="94"/>
        <v>101434840.83</v>
      </c>
      <c r="AEC158" s="619">
        <f t="shared" si="94"/>
        <v>36879362.659999996</v>
      </c>
      <c r="AED158" s="619">
        <f t="shared" si="94"/>
        <v>18776502.440000001</v>
      </c>
      <c r="AEE158" s="619">
        <f t="shared" si="94"/>
        <v>58122466.25</v>
      </c>
      <c r="AEF158" s="619">
        <f t="shared" si="94"/>
        <v>46786957.879999988</v>
      </c>
      <c r="AEG158" s="619">
        <f t="shared" si="94"/>
        <v>36016144.500000007</v>
      </c>
      <c r="AEH158" s="619">
        <f t="shared" si="94"/>
        <v>16099806.670000002</v>
      </c>
      <c r="AEI158" s="619">
        <f t="shared" si="94"/>
        <v>14430844.850000001</v>
      </c>
      <c r="AEJ158" s="619">
        <f t="shared" si="94"/>
        <v>37998168.789999999</v>
      </c>
      <c r="AEK158" s="619">
        <f t="shared" si="94"/>
        <v>37077164.82</v>
      </c>
      <c r="AEL158" s="619">
        <f t="shared" si="94"/>
        <v>17060893.500000004</v>
      </c>
      <c r="AEM158" s="619">
        <f t="shared" si="94"/>
        <v>22777812.809999999</v>
      </c>
      <c r="AEN158" s="619">
        <f t="shared" si="94"/>
        <v>41563219.830000006</v>
      </c>
      <c r="AEO158" s="619">
        <f t="shared" si="94"/>
        <v>58921182.690000005</v>
      </c>
      <c r="AEP158" s="619">
        <f t="shared" si="94"/>
        <v>8823191.9400000013</v>
      </c>
      <c r="AEQ158" s="619">
        <f t="shared" si="94"/>
        <v>108318446.77000001</v>
      </c>
      <c r="AER158" s="619">
        <f t="shared" si="94"/>
        <v>4062996.5799999996</v>
      </c>
      <c r="AES158" s="619">
        <f t="shared" si="94"/>
        <v>73928953.299999982</v>
      </c>
      <c r="AET158" s="619">
        <f t="shared" si="94"/>
        <v>206699446.1500001</v>
      </c>
      <c r="AEU158" s="619">
        <f t="shared" si="94"/>
        <v>31571409.309999999</v>
      </c>
      <c r="AEV158" s="619">
        <f t="shared" si="94"/>
        <v>21967949.089999996</v>
      </c>
      <c r="AEW158" s="619">
        <f t="shared" si="94"/>
        <v>33332706.309999995</v>
      </c>
      <c r="AEX158" s="619">
        <f t="shared" si="94"/>
        <v>14686751.710000003</v>
      </c>
      <c r="AEY158" s="619">
        <f t="shared" si="94"/>
        <v>63402070.800000004</v>
      </c>
      <c r="AEZ158" s="619">
        <f t="shared" si="94"/>
        <v>21826214.359999999</v>
      </c>
      <c r="AFA158" s="619">
        <f t="shared" si="94"/>
        <v>25761180.469999999</v>
      </c>
      <c r="AFB158" s="619">
        <f t="shared" si="94"/>
        <v>19924344.09</v>
      </c>
      <c r="AFC158" s="619">
        <f t="shared" si="94"/>
        <v>13057125.809999999</v>
      </c>
      <c r="AFD158" s="619">
        <f t="shared" si="94"/>
        <v>123351478.71000001</v>
      </c>
      <c r="AFE158" s="619">
        <f t="shared" ref="AFE158:AHP158" si="95">SUM(AFE62:AFE157)</f>
        <v>31309745.280000001</v>
      </c>
      <c r="AFF158" s="619">
        <f t="shared" si="95"/>
        <v>26088064.400000002</v>
      </c>
      <c r="AFG158" s="619">
        <f t="shared" si="95"/>
        <v>19553376.860000003</v>
      </c>
      <c r="AFH158" s="619">
        <f t="shared" si="95"/>
        <v>34390493.119999997</v>
      </c>
      <c r="AFI158" s="619">
        <f t="shared" si="95"/>
        <v>26902904.509999998</v>
      </c>
      <c r="AFJ158" s="619">
        <f t="shared" si="95"/>
        <v>22276501.760000002</v>
      </c>
      <c r="AFK158" s="619">
        <f t="shared" si="95"/>
        <v>18916873.169999998</v>
      </c>
      <c r="AFL158" s="619">
        <f t="shared" si="95"/>
        <v>18998449.77</v>
      </c>
      <c r="AFM158" s="619">
        <f t="shared" si="95"/>
        <v>14169363.84</v>
      </c>
      <c r="AFN158" s="619">
        <f t="shared" si="95"/>
        <v>13526375.670000002</v>
      </c>
      <c r="AFO158" s="619">
        <f t="shared" si="95"/>
        <v>12785633.559999999</v>
      </c>
      <c r="AFP158" s="619">
        <f t="shared" si="95"/>
        <v>24590087.329999998</v>
      </c>
      <c r="AFQ158" s="619">
        <f t="shared" si="95"/>
        <v>196284804.17999998</v>
      </c>
      <c r="AFR158" s="619">
        <f t="shared" si="95"/>
        <v>45248050.569999993</v>
      </c>
      <c r="AFS158" s="619">
        <f t="shared" si="95"/>
        <v>27561251.189999998</v>
      </c>
      <c r="AFT158" s="619">
        <f t="shared" si="95"/>
        <v>15931071.999999998</v>
      </c>
      <c r="AFU158" s="619">
        <f t="shared" si="95"/>
        <v>18185791.18</v>
      </c>
      <c r="AFV158" s="619">
        <f t="shared" si="95"/>
        <v>20848824.400000002</v>
      </c>
      <c r="AFW158" s="619">
        <f t="shared" si="95"/>
        <v>13501558.239999996</v>
      </c>
      <c r="AFX158" s="619">
        <f t="shared" si="95"/>
        <v>32134244.209999997</v>
      </c>
      <c r="AFY158" s="619">
        <f t="shared" si="95"/>
        <v>25545970.120000001</v>
      </c>
      <c r="AFZ158" s="619">
        <f t="shared" si="95"/>
        <v>13467938.560000001</v>
      </c>
      <c r="AGA158" s="619">
        <f t="shared" si="95"/>
        <v>39477830.800000012</v>
      </c>
      <c r="AGB158" s="619">
        <f t="shared" si="95"/>
        <v>13811625.49</v>
      </c>
      <c r="AGC158" s="619">
        <f t="shared" si="95"/>
        <v>125808380.44999997</v>
      </c>
      <c r="AGD158" s="619">
        <f t="shared" si="95"/>
        <v>9219769.5199999996</v>
      </c>
      <c r="AGE158" s="619">
        <f t="shared" si="95"/>
        <v>14713690.820000002</v>
      </c>
      <c r="AGF158" s="619">
        <f t="shared" si="95"/>
        <v>12612209.9</v>
      </c>
      <c r="AGG158" s="619">
        <f t="shared" si="95"/>
        <v>34573148.390000001</v>
      </c>
      <c r="AGH158" s="619">
        <f t="shared" si="95"/>
        <v>13182953.68</v>
      </c>
      <c r="AGI158" s="619">
        <f t="shared" si="95"/>
        <v>4999620.4300000006</v>
      </c>
      <c r="AGJ158" s="619">
        <f t="shared" si="95"/>
        <v>13404025.350000001</v>
      </c>
      <c r="AGK158" s="619">
        <f t="shared" si="95"/>
        <v>15837025.719999999</v>
      </c>
      <c r="AGL158" s="619">
        <f t="shared" si="95"/>
        <v>13527446.519999998</v>
      </c>
      <c r="AGM158" s="619">
        <f t="shared" si="95"/>
        <v>12319263.159999998</v>
      </c>
      <c r="AGN158" s="619">
        <f t="shared" si="95"/>
        <v>320147602.85000014</v>
      </c>
      <c r="AGO158" s="619">
        <f t="shared" si="95"/>
        <v>22438025.999999996</v>
      </c>
      <c r="AGP158" s="619">
        <f t="shared" si="95"/>
        <v>22114869.93</v>
      </c>
      <c r="AGQ158" s="619">
        <f t="shared" si="95"/>
        <v>7993750.3300000001</v>
      </c>
      <c r="AGR158" s="619">
        <f t="shared" si="95"/>
        <v>6165944.8400000008</v>
      </c>
      <c r="AGS158" s="619">
        <f t="shared" si="95"/>
        <v>13965059.51</v>
      </c>
      <c r="AGT158" s="619">
        <f t="shared" si="95"/>
        <v>10545964.649999999</v>
      </c>
      <c r="AGU158" s="619">
        <f t="shared" si="95"/>
        <v>10867219.42</v>
      </c>
      <c r="AGV158" s="619">
        <f t="shared" si="95"/>
        <v>447006126.06999987</v>
      </c>
      <c r="AGW158" s="619">
        <f t="shared" si="95"/>
        <v>220200677.24000004</v>
      </c>
      <c r="AGX158" s="619">
        <f t="shared" si="95"/>
        <v>20569628.480000004</v>
      </c>
      <c r="AGY158" s="619">
        <f t="shared" si="95"/>
        <v>22903532.149999999</v>
      </c>
      <c r="AGZ158" s="619">
        <f t="shared" si="95"/>
        <v>34799971.219999999</v>
      </c>
      <c r="AHA158" s="619">
        <f t="shared" si="95"/>
        <v>15915043.880000001</v>
      </c>
      <c r="AHB158" s="619">
        <f t="shared" si="95"/>
        <v>15549052.720000001</v>
      </c>
      <c r="AHC158" s="619">
        <f t="shared" si="95"/>
        <v>11410018.560000001</v>
      </c>
      <c r="AHD158" s="619">
        <f t="shared" si="95"/>
        <v>3825764.4499999997</v>
      </c>
      <c r="AHE158" s="619">
        <f t="shared" si="95"/>
        <v>40760479.889999993</v>
      </c>
      <c r="AHF158" s="619">
        <f t="shared" si="95"/>
        <v>21222408.32</v>
      </c>
      <c r="AHG158" s="619">
        <f t="shared" si="95"/>
        <v>7416571.1100000003</v>
      </c>
      <c r="AHH158" s="619">
        <f t="shared" si="95"/>
        <v>15231029.889999997</v>
      </c>
      <c r="AHI158" s="619">
        <f t="shared" si="95"/>
        <v>15838323.59</v>
      </c>
      <c r="AHJ158" s="619">
        <f t="shared" si="95"/>
        <v>6934868.1200000001</v>
      </c>
      <c r="AHK158" s="619">
        <f t="shared" si="95"/>
        <v>10977394.549999999</v>
      </c>
      <c r="AHL158" s="619">
        <f t="shared" si="95"/>
        <v>15741188.029999999</v>
      </c>
      <c r="AHM158" s="619">
        <f t="shared" si="95"/>
        <v>105793099.74000001</v>
      </c>
      <c r="AHN158" s="619">
        <f t="shared" si="95"/>
        <v>14928721.489999998</v>
      </c>
      <c r="AHO158" s="619">
        <f t="shared" si="95"/>
        <v>19240476.34</v>
      </c>
      <c r="AHP158" s="619">
        <f t="shared" si="95"/>
        <v>8170175.290000001</v>
      </c>
      <c r="AHQ158" s="619">
        <f t="shared" ref="AHQ158:AHT158" si="96">SUM(AHQ62:AHQ157)</f>
        <v>24859990.969999991</v>
      </c>
      <c r="AHR158" s="619">
        <f t="shared" si="96"/>
        <v>7888366.8499999996</v>
      </c>
      <c r="AHS158" s="619">
        <f t="shared" si="96"/>
        <v>19248737.030000005</v>
      </c>
      <c r="AHT158" s="619">
        <f t="shared" si="96"/>
        <v>45377666227.923271</v>
      </c>
      <c r="AHV158" s="622" t="s">
        <v>6273</v>
      </c>
      <c r="AHW158" s="622" t="s">
        <v>6465</v>
      </c>
      <c r="AHX158" s="622" t="s">
        <v>6466</v>
      </c>
    </row>
    <row r="159" spans="1:908" x14ac:dyDescent="0.8">
      <c r="AHV159" s="622" t="s">
        <v>6273</v>
      </c>
      <c r="AHW159" s="622" t="s">
        <v>6467</v>
      </c>
      <c r="AHX159" s="622" t="s">
        <v>6468</v>
      </c>
    </row>
    <row r="160" spans="1:908" x14ac:dyDescent="0.8">
      <c r="B160" s="270"/>
      <c r="C160" s="271" t="s">
        <v>6315</v>
      </c>
      <c r="D160" s="619">
        <f>D59-D158</f>
        <v>213574645.47000009</v>
      </c>
      <c r="E160" s="619">
        <f t="shared" ref="E160:BP160" si="97">E59-E158</f>
        <v>-2625223.4800000042</v>
      </c>
      <c r="F160" s="619">
        <f t="shared" si="97"/>
        <v>-22040412.720000003</v>
      </c>
      <c r="G160" s="619">
        <f t="shared" si="97"/>
        <v>-1785735.2000000011</v>
      </c>
      <c r="H160" s="619">
        <f t="shared" si="97"/>
        <v>11470072.860000007</v>
      </c>
      <c r="I160" s="619">
        <f t="shared" si="97"/>
        <v>5805930.3100000061</v>
      </c>
      <c r="J160" s="619">
        <f t="shared" si="97"/>
        <v>400902844.36000001</v>
      </c>
      <c r="K160" s="619">
        <f t="shared" si="97"/>
        <v>72821649.020000011</v>
      </c>
      <c r="L160" s="619">
        <f t="shared" si="97"/>
        <v>12186132.340000002</v>
      </c>
      <c r="M160" s="619">
        <f t="shared" si="97"/>
        <v>4313171.3800000027</v>
      </c>
      <c r="N160" s="619">
        <f t="shared" si="97"/>
        <v>-13647194.540000003</v>
      </c>
      <c r="O160" s="619">
        <f t="shared" si="97"/>
        <v>-5890387.6299999952</v>
      </c>
      <c r="P160" s="619">
        <f t="shared" si="97"/>
        <v>109096481.90999997</v>
      </c>
      <c r="Q160" s="619">
        <f t="shared" si="97"/>
        <v>4490476.270000007</v>
      </c>
      <c r="R160" s="619">
        <f t="shared" si="97"/>
        <v>-2319806.379999999</v>
      </c>
      <c r="S160" s="619">
        <f t="shared" si="97"/>
        <v>-24056305.109999996</v>
      </c>
      <c r="T160" s="619">
        <f t="shared" si="97"/>
        <v>24768906.149999999</v>
      </c>
      <c r="U160" s="619">
        <f t="shared" si="97"/>
        <v>-4152520.54</v>
      </c>
      <c r="V160" s="619">
        <f t="shared" si="97"/>
        <v>676209428.16000009</v>
      </c>
      <c r="W160" s="619">
        <f t="shared" si="97"/>
        <v>-13030655.849999994</v>
      </c>
      <c r="X160" s="619">
        <f t="shared" si="97"/>
        <v>13766333.710000003</v>
      </c>
      <c r="Y160" s="619">
        <f t="shared" si="97"/>
        <v>93636793.98999998</v>
      </c>
      <c r="Z160" s="619">
        <f t="shared" si="97"/>
        <v>-10089679.419999998</v>
      </c>
      <c r="AA160" s="619">
        <f t="shared" si="97"/>
        <v>3887691.8900000006</v>
      </c>
      <c r="AB160" s="619">
        <f t="shared" si="97"/>
        <v>-7872604.75</v>
      </c>
      <c r="AC160" s="619">
        <f t="shared" si="97"/>
        <v>-148770694.69</v>
      </c>
      <c r="AD160" s="619">
        <f t="shared" si="97"/>
        <v>-1698108.7100000232</v>
      </c>
      <c r="AE160" s="619">
        <f t="shared" si="97"/>
        <v>-23095403.960000008</v>
      </c>
      <c r="AF160" s="619">
        <f t="shared" si="97"/>
        <v>-95328955.36999996</v>
      </c>
      <c r="AG160" s="619">
        <f t="shared" si="97"/>
        <v>5152554.7100000046</v>
      </c>
      <c r="AH160" s="619">
        <f t="shared" si="97"/>
        <v>48822141.979999989</v>
      </c>
      <c r="AI160" s="619">
        <f t="shared" si="97"/>
        <v>-54751008.93</v>
      </c>
      <c r="AJ160" s="619">
        <f t="shared" si="97"/>
        <v>6069057.8399999924</v>
      </c>
      <c r="AK160" s="619">
        <f t="shared" si="97"/>
        <v>-3973968.9700000025</v>
      </c>
      <c r="AL160" s="619">
        <f t="shared" si="97"/>
        <v>42269300.810000002</v>
      </c>
      <c r="AM160" s="619">
        <f t="shared" si="97"/>
        <v>-44846193.790000014</v>
      </c>
      <c r="AN160" s="619">
        <f t="shared" si="97"/>
        <v>43698822.430000007</v>
      </c>
      <c r="AO160" s="619">
        <f t="shared" si="97"/>
        <v>2212219.16</v>
      </c>
      <c r="AP160" s="619">
        <f t="shared" si="97"/>
        <v>-19234298.25</v>
      </c>
      <c r="AQ160" s="619">
        <f t="shared" si="97"/>
        <v>-8896986.1599999946</v>
      </c>
      <c r="AR160" s="619">
        <f t="shared" si="97"/>
        <v>-6670271.1800000034</v>
      </c>
      <c r="AS160" s="619">
        <f t="shared" si="97"/>
        <v>-10403498.780000005</v>
      </c>
      <c r="AT160" s="619">
        <f t="shared" si="97"/>
        <v>102227790.83</v>
      </c>
      <c r="AU160" s="619">
        <f t="shared" si="97"/>
        <v>4184966.96</v>
      </c>
      <c r="AV160" s="619">
        <f t="shared" si="97"/>
        <v>6849003.1999999993</v>
      </c>
      <c r="AW160" s="619">
        <f t="shared" si="97"/>
        <v>1181635.2599999998</v>
      </c>
      <c r="AX160" s="619">
        <f t="shared" si="97"/>
        <v>-2655702.6700000018</v>
      </c>
      <c r="AY160" s="619">
        <f t="shared" si="97"/>
        <v>-4754088.3700000048</v>
      </c>
      <c r="AZ160" s="619">
        <f t="shared" si="97"/>
        <v>8186505.0200000014</v>
      </c>
      <c r="BA160" s="619">
        <f t="shared" si="97"/>
        <v>10043778.240000002</v>
      </c>
      <c r="BB160" s="619">
        <f t="shared" si="97"/>
        <v>7223542.080000001</v>
      </c>
      <c r="BC160" s="619">
        <f t="shared" si="97"/>
        <v>3133856.9099999983</v>
      </c>
      <c r="BD160" s="619">
        <f t="shared" si="97"/>
        <v>13640911.85</v>
      </c>
      <c r="BE160" s="619">
        <f t="shared" si="97"/>
        <v>-8064571.7399999974</v>
      </c>
      <c r="BF160" s="619">
        <f t="shared" si="97"/>
        <v>-17205505.850000024</v>
      </c>
      <c r="BG160" s="619">
        <f t="shared" si="97"/>
        <v>1430365.1100000003</v>
      </c>
      <c r="BH160" s="619">
        <f t="shared" si="97"/>
        <v>14393845.310000002</v>
      </c>
      <c r="BI160" s="619">
        <f t="shared" si="97"/>
        <v>128158859.23000005</v>
      </c>
      <c r="BJ160" s="619">
        <f t="shared" si="97"/>
        <v>62510365.020000011</v>
      </c>
      <c r="BK160" s="619">
        <f t="shared" si="97"/>
        <v>7921945.3100000005</v>
      </c>
      <c r="BL160" s="619">
        <f t="shared" si="97"/>
        <v>8113320.0199999977</v>
      </c>
      <c r="BM160" s="619">
        <f t="shared" si="97"/>
        <v>-8014921.4899999984</v>
      </c>
      <c r="BN160" s="619">
        <f t="shared" si="97"/>
        <v>12858865.620000001</v>
      </c>
      <c r="BO160" s="619">
        <f t="shared" si="97"/>
        <v>7633438.1700000018</v>
      </c>
      <c r="BP160" s="619">
        <f t="shared" si="97"/>
        <v>11425259.709999997</v>
      </c>
      <c r="BQ160" s="619">
        <f t="shared" ref="BQ160:EB160" si="98">BQ59-BQ158</f>
        <v>11310453.239999998</v>
      </c>
      <c r="BR160" s="619">
        <f t="shared" si="98"/>
        <v>131186851.22</v>
      </c>
      <c r="BS160" s="619">
        <f t="shared" si="98"/>
        <v>3926688.0999999978</v>
      </c>
      <c r="BT160" s="619">
        <f t="shared" si="98"/>
        <v>-294530.02999999933</v>
      </c>
      <c r="BU160" s="619">
        <f t="shared" si="98"/>
        <v>39220835.329999991</v>
      </c>
      <c r="BV160" s="619">
        <f t="shared" si="98"/>
        <v>7681124.6399999969</v>
      </c>
      <c r="BW160" s="619">
        <f t="shared" si="98"/>
        <v>-8351172.8500000015</v>
      </c>
      <c r="BX160" s="619">
        <f t="shared" si="98"/>
        <v>8769623.6099999975</v>
      </c>
      <c r="BY160" s="619">
        <f t="shared" si="98"/>
        <v>-1853932.6500000004</v>
      </c>
      <c r="BZ160" s="619">
        <f t="shared" si="98"/>
        <v>49792449.190000013</v>
      </c>
      <c r="CA160" s="619">
        <f t="shared" si="98"/>
        <v>-16326928.909999996</v>
      </c>
      <c r="CB160" s="619">
        <f t="shared" si="98"/>
        <v>-24082023.990000006</v>
      </c>
      <c r="CC160" s="619">
        <f t="shared" si="98"/>
        <v>-28023452.24000001</v>
      </c>
      <c r="CD160" s="619">
        <f t="shared" si="98"/>
        <v>-10093084.919999998</v>
      </c>
      <c r="CE160" s="619">
        <f t="shared" si="98"/>
        <v>6712272.4000000022</v>
      </c>
      <c r="CF160" s="619">
        <f t="shared" si="98"/>
        <v>-8003613.9300000006</v>
      </c>
      <c r="CG160" s="619">
        <f t="shared" si="98"/>
        <v>1366356793.4400001</v>
      </c>
      <c r="CH160" s="619">
        <f t="shared" si="98"/>
        <v>3858002.99</v>
      </c>
      <c r="CI160" s="619">
        <f t="shared" si="98"/>
        <v>17008782.049999997</v>
      </c>
      <c r="CJ160" s="619">
        <f t="shared" si="98"/>
        <v>-465477.08000000194</v>
      </c>
      <c r="CK160" s="619">
        <f t="shared" si="98"/>
        <v>24583163.729999997</v>
      </c>
      <c r="CL160" s="619">
        <f t="shared" si="98"/>
        <v>-6531728.0800000001</v>
      </c>
      <c r="CM160" s="619">
        <f t="shared" si="98"/>
        <v>4243572.18</v>
      </c>
      <c r="CN160" s="619">
        <f t="shared" si="98"/>
        <v>15993971.080000002</v>
      </c>
      <c r="CO160" s="619">
        <f t="shared" si="98"/>
        <v>13202701.129999995</v>
      </c>
      <c r="CP160" s="619">
        <f t="shared" si="98"/>
        <v>-2993521.2599999979</v>
      </c>
      <c r="CQ160" s="619">
        <f t="shared" si="98"/>
        <v>2702519.2500000019</v>
      </c>
      <c r="CR160" s="619">
        <f t="shared" si="98"/>
        <v>15317106.310000001</v>
      </c>
      <c r="CS160" s="619">
        <f t="shared" si="98"/>
        <v>2435460.6100000022</v>
      </c>
      <c r="CT160" s="619">
        <f t="shared" si="98"/>
        <v>189838171.46000001</v>
      </c>
      <c r="CU160" s="619">
        <f t="shared" si="98"/>
        <v>25333800.100000001</v>
      </c>
      <c r="CV160" s="619">
        <f t="shared" si="98"/>
        <v>19024470.689999998</v>
      </c>
      <c r="CW160" s="619">
        <f t="shared" si="98"/>
        <v>-7266540.2599999942</v>
      </c>
      <c r="CX160" s="619">
        <f t="shared" si="98"/>
        <v>18486415.780000001</v>
      </c>
      <c r="CY160" s="619">
        <f t="shared" si="98"/>
        <v>9262941.9200000018</v>
      </c>
      <c r="CZ160" s="619">
        <f t="shared" si="98"/>
        <v>317840.29000000004</v>
      </c>
      <c r="DA160" s="619">
        <f t="shared" si="98"/>
        <v>-2868922.26</v>
      </c>
      <c r="DB160" s="619">
        <f t="shared" si="98"/>
        <v>127121164.46000007</v>
      </c>
      <c r="DC160" s="619">
        <f t="shared" si="98"/>
        <v>294299258.76000005</v>
      </c>
      <c r="DD160" s="619">
        <f t="shared" si="98"/>
        <v>8493907.3399999999</v>
      </c>
      <c r="DE160" s="619">
        <f t="shared" si="98"/>
        <v>22767567.399999995</v>
      </c>
      <c r="DF160" s="619">
        <f t="shared" si="98"/>
        <v>6363146.7000000011</v>
      </c>
      <c r="DG160" s="619">
        <f t="shared" si="98"/>
        <v>72509837.099999994</v>
      </c>
      <c r="DH160" s="619">
        <f t="shared" si="98"/>
        <v>87969223.389999986</v>
      </c>
      <c r="DI160" s="619">
        <f t="shared" si="98"/>
        <v>-18279131.640000001</v>
      </c>
      <c r="DJ160" s="619">
        <f t="shared" si="98"/>
        <v>61137891.309999995</v>
      </c>
      <c r="DK160" s="619">
        <f t="shared" si="98"/>
        <v>489671933.9000001</v>
      </c>
      <c r="DL160" s="619">
        <f t="shared" si="98"/>
        <v>19816999.300000001</v>
      </c>
      <c r="DM160" s="619">
        <f t="shared" si="98"/>
        <v>17819245.699999996</v>
      </c>
      <c r="DN160" s="619">
        <f t="shared" si="98"/>
        <v>58780117.039999992</v>
      </c>
      <c r="DO160" s="619">
        <f t="shared" si="98"/>
        <v>35144406.369899996</v>
      </c>
      <c r="DP160" s="619">
        <f t="shared" si="98"/>
        <v>83450596.379999995</v>
      </c>
      <c r="DQ160" s="619">
        <f t="shared" si="98"/>
        <v>66783885.920000009</v>
      </c>
      <c r="DR160" s="619">
        <f t="shared" si="98"/>
        <v>40691864.77009999</v>
      </c>
      <c r="DS160" s="619">
        <f t="shared" si="98"/>
        <v>70172515.780000001</v>
      </c>
      <c r="DT160" s="619">
        <f t="shared" si="98"/>
        <v>2269897.2600001097</v>
      </c>
      <c r="DU160" s="619">
        <f t="shared" si="98"/>
        <v>-23578143.440000005</v>
      </c>
      <c r="DV160" s="619">
        <f t="shared" si="98"/>
        <v>36962050.039999992</v>
      </c>
      <c r="DW160" s="619">
        <f t="shared" si="98"/>
        <v>17934159.000000007</v>
      </c>
      <c r="DX160" s="619">
        <f t="shared" si="98"/>
        <v>11233931.920000002</v>
      </c>
      <c r="DY160" s="619">
        <f t="shared" si="98"/>
        <v>2471456.1900000013</v>
      </c>
      <c r="DZ160" s="619">
        <f t="shared" si="98"/>
        <v>44973011.769999996</v>
      </c>
      <c r="EA160" s="619">
        <f t="shared" si="98"/>
        <v>20801489.479999997</v>
      </c>
      <c r="EB160" s="619">
        <f t="shared" si="98"/>
        <v>7571690.8300000001</v>
      </c>
      <c r="EC160" s="619">
        <f t="shared" ref="EC160:GN160" si="99">EC59-EC158</f>
        <v>18132265.609999999</v>
      </c>
      <c r="ED160" s="619">
        <f t="shared" si="99"/>
        <v>-17978573.259999998</v>
      </c>
      <c r="EE160" s="619">
        <f t="shared" si="99"/>
        <v>296590344.48000002</v>
      </c>
      <c r="EF160" s="619">
        <f t="shared" si="99"/>
        <v>258983063.64000005</v>
      </c>
      <c r="EG160" s="619">
        <f t="shared" si="99"/>
        <v>29495090.829999994</v>
      </c>
      <c r="EH160" s="619">
        <f t="shared" si="99"/>
        <v>-6912826.7100000009</v>
      </c>
      <c r="EI160" s="619">
        <f t="shared" si="99"/>
        <v>28190259.079999994</v>
      </c>
      <c r="EJ160" s="619">
        <f t="shared" si="99"/>
        <v>23343043.539999999</v>
      </c>
      <c r="EK160" s="619">
        <f t="shared" si="99"/>
        <v>15562231.549999993</v>
      </c>
      <c r="EL160" s="619">
        <f t="shared" si="99"/>
        <v>2265535.0099999979</v>
      </c>
      <c r="EM160" s="619">
        <f t="shared" si="99"/>
        <v>14668094.300000001</v>
      </c>
      <c r="EN160" s="619">
        <f t="shared" si="99"/>
        <v>-22101819.869999975</v>
      </c>
      <c r="EO160" s="619">
        <f t="shared" si="99"/>
        <v>-480770.36999999918</v>
      </c>
      <c r="EP160" s="619">
        <f t="shared" si="99"/>
        <v>-19674997.659999996</v>
      </c>
      <c r="EQ160" s="619">
        <f t="shared" si="99"/>
        <v>-7662683.6399999997</v>
      </c>
      <c r="ER160" s="619">
        <f t="shared" si="99"/>
        <v>-2928640.4500000011</v>
      </c>
      <c r="ES160" s="619">
        <f t="shared" si="99"/>
        <v>18159519.619999997</v>
      </c>
      <c r="ET160" s="619">
        <f t="shared" si="99"/>
        <v>-41925840.639999993</v>
      </c>
      <c r="EU160" s="619">
        <f t="shared" si="99"/>
        <v>-6309019.5699999966</v>
      </c>
      <c r="EV160" s="619">
        <f t="shared" si="99"/>
        <v>-12650909.969999997</v>
      </c>
      <c r="EW160" s="619">
        <f t="shared" si="99"/>
        <v>30342777.719999969</v>
      </c>
      <c r="EX160" s="619">
        <f t="shared" si="99"/>
        <v>25366714.189999998</v>
      </c>
      <c r="EY160" s="619">
        <f t="shared" si="99"/>
        <v>34535103.440000005</v>
      </c>
      <c r="EZ160" s="619">
        <f t="shared" si="99"/>
        <v>-21030504.88000001</v>
      </c>
      <c r="FA160" s="619">
        <f t="shared" si="99"/>
        <v>9095086.9200000055</v>
      </c>
      <c r="FB160" s="619">
        <f t="shared" si="99"/>
        <v>-3198740.8100000024</v>
      </c>
      <c r="FC160" s="619">
        <f t="shared" si="99"/>
        <v>34997548.180000007</v>
      </c>
      <c r="FD160" s="619">
        <f t="shared" si="99"/>
        <v>2102641.820000004</v>
      </c>
      <c r="FE160" s="619">
        <f t="shared" si="99"/>
        <v>5158001.93</v>
      </c>
      <c r="FF160" s="619">
        <f t="shared" si="99"/>
        <v>34105458.390000001</v>
      </c>
      <c r="FG160" s="619">
        <f t="shared" si="99"/>
        <v>15391175.310000001</v>
      </c>
      <c r="FH160" s="619">
        <f t="shared" si="99"/>
        <v>9703007.7400000039</v>
      </c>
      <c r="FI160" s="619">
        <f t="shared" si="99"/>
        <v>119269675.79000001</v>
      </c>
      <c r="FJ160" s="619">
        <f t="shared" si="99"/>
        <v>8559889.5500000007</v>
      </c>
      <c r="FK160" s="619">
        <f t="shared" si="99"/>
        <v>21469869.340000004</v>
      </c>
      <c r="FL160" s="619">
        <f t="shared" si="99"/>
        <v>23668812.569999997</v>
      </c>
      <c r="FM160" s="619">
        <f t="shared" si="99"/>
        <v>22537532.52</v>
      </c>
      <c r="FN160" s="619">
        <f t="shared" si="99"/>
        <v>28349007.300000001</v>
      </c>
      <c r="FO160" s="619">
        <f t="shared" si="99"/>
        <v>2076758.790000001</v>
      </c>
      <c r="FP160" s="619">
        <f t="shared" si="99"/>
        <v>9997987.2100000009</v>
      </c>
      <c r="FQ160" s="619">
        <f t="shared" si="99"/>
        <v>1069298794.0599999</v>
      </c>
      <c r="FR160" s="619">
        <f t="shared" si="99"/>
        <v>16803952.750000004</v>
      </c>
      <c r="FS160" s="619">
        <f t="shared" si="99"/>
        <v>43667952.299999997</v>
      </c>
      <c r="FT160" s="619">
        <f t="shared" si="99"/>
        <v>28156884.269999996</v>
      </c>
      <c r="FU160" s="619">
        <f t="shared" si="99"/>
        <v>89277914.429999992</v>
      </c>
      <c r="FV160" s="619">
        <f t="shared" si="99"/>
        <v>20390172.540000003</v>
      </c>
      <c r="FW160" s="619">
        <f t="shared" si="99"/>
        <v>28682056.670000009</v>
      </c>
      <c r="FX160" s="619">
        <f t="shared" si="99"/>
        <v>2046762.3199999966</v>
      </c>
      <c r="FY160" s="619">
        <f t="shared" si="99"/>
        <v>65146335.760000005</v>
      </c>
      <c r="FZ160" s="619">
        <f t="shared" si="99"/>
        <v>55168622.759999998</v>
      </c>
      <c r="GA160" s="619">
        <f t="shared" si="99"/>
        <v>48769743.530000001</v>
      </c>
      <c r="GB160" s="619">
        <f t="shared" si="99"/>
        <v>967509.58000000194</v>
      </c>
      <c r="GC160" s="619">
        <f t="shared" si="99"/>
        <v>24158809.980000004</v>
      </c>
      <c r="GD160" s="619">
        <f t="shared" si="99"/>
        <v>32353389</v>
      </c>
      <c r="GE160" s="619">
        <f t="shared" si="99"/>
        <v>92244307.169999957</v>
      </c>
      <c r="GF160" s="619">
        <f t="shared" si="99"/>
        <v>32776670.240000002</v>
      </c>
      <c r="GG160" s="619">
        <f t="shared" si="99"/>
        <v>37076087.140000001</v>
      </c>
      <c r="GH160" s="619">
        <f t="shared" si="99"/>
        <v>25637944.359999996</v>
      </c>
      <c r="GI160" s="619">
        <f t="shared" si="99"/>
        <v>42575644.420000002</v>
      </c>
      <c r="GJ160" s="619">
        <f t="shared" si="99"/>
        <v>43348359.369999997</v>
      </c>
      <c r="GK160" s="619">
        <f t="shared" si="99"/>
        <v>26881796.150000006</v>
      </c>
      <c r="GL160" s="619">
        <f t="shared" si="99"/>
        <v>48434538.029999994</v>
      </c>
      <c r="GM160" s="619">
        <f t="shared" si="99"/>
        <v>29798249.600000005</v>
      </c>
      <c r="GN160" s="619">
        <f t="shared" si="99"/>
        <v>6866283.7999999998</v>
      </c>
      <c r="GO160" s="619">
        <f t="shared" ref="GO160:IZ160" si="100">GO59-GO158</f>
        <v>19603353.899999999</v>
      </c>
      <c r="GP160" s="619">
        <f t="shared" si="100"/>
        <v>12755345.170000004</v>
      </c>
      <c r="GQ160" s="619">
        <f t="shared" si="100"/>
        <v>303127102.83000004</v>
      </c>
      <c r="GR160" s="619">
        <f t="shared" si="100"/>
        <v>88298301.350000009</v>
      </c>
      <c r="GS160" s="619">
        <f t="shared" si="100"/>
        <v>5789841.3499999996</v>
      </c>
      <c r="GT160" s="619">
        <f t="shared" si="100"/>
        <v>14073889.710000001</v>
      </c>
      <c r="GU160" s="619">
        <f t="shared" si="100"/>
        <v>2650809.84</v>
      </c>
      <c r="GV160" s="619">
        <f t="shared" si="100"/>
        <v>63574774.49000001</v>
      </c>
      <c r="GW160" s="619">
        <f t="shared" si="100"/>
        <v>9818161.4600000009</v>
      </c>
      <c r="GX160" s="619">
        <f t="shared" si="100"/>
        <v>4149656.09</v>
      </c>
      <c r="GY160" s="619">
        <f t="shared" si="100"/>
        <v>30961630.699999988</v>
      </c>
      <c r="GZ160" s="619">
        <f t="shared" si="100"/>
        <v>9937132.3300000019</v>
      </c>
      <c r="HA160" s="619">
        <f t="shared" si="100"/>
        <v>53524440.889999993</v>
      </c>
      <c r="HB160" s="619">
        <f t="shared" si="100"/>
        <v>30963716.160000004</v>
      </c>
      <c r="HC160" s="619">
        <f t="shared" si="100"/>
        <v>81128085.03000015</v>
      </c>
      <c r="HD160" s="619">
        <f t="shared" si="100"/>
        <v>110185981.94999997</v>
      </c>
      <c r="HE160" s="619">
        <f t="shared" si="100"/>
        <v>-19490009.75</v>
      </c>
      <c r="HF160" s="619">
        <f t="shared" si="100"/>
        <v>165003722.76999998</v>
      </c>
      <c r="HG160" s="619">
        <f t="shared" si="100"/>
        <v>38375839.769999988</v>
      </c>
      <c r="HH160" s="619">
        <f t="shared" si="100"/>
        <v>182965407.31999999</v>
      </c>
      <c r="HI160" s="619">
        <f t="shared" si="100"/>
        <v>54429617.820000008</v>
      </c>
      <c r="HJ160" s="619">
        <f t="shared" si="100"/>
        <v>-4084625.729999993</v>
      </c>
      <c r="HK160" s="619">
        <f t="shared" si="100"/>
        <v>381979219.68000007</v>
      </c>
      <c r="HL160" s="619">
        <f t="shared" si="100"/>
        <v>11699998.829999991</v>
      </c>
      <c r="HM160" s="619">
        <f t="shared" si="100"/>
        <v>34756531.73999998</v>
      </c>
      <c r="HN160" s="619">
        <f t="shared" si="100"/>
        <v>65213040.419999987</v>
      </c>
      <c r="HO160" s="619">
        <f t="shared" si="100"/>
        <v>8716704.4200000018</v>
      </c>
      <c r="HP160" s="619">
        <f t="shared" si="100"/>
        <v>111939257.09999999</v>
      </c>
      <c r="HQ160" s="619">
        <f t="shared" si="100"/>
        <v>21399680.78000002</v>
      </c>
      <c r="HR160" s="619">
        <f t="shared" si="100"/>
        <v>19368347.499999993</v>
      </c>
      <c r="HS160" s="619">
        <f t="shared" si="100"/>
        <v>-10458455.810000002</v>
      </c>
      <c r="HT160" s="619">
        <f t="shared" si="100"/>
        <v>-4339176.2699999958</v>
      </c>
      <c r="HU160" s="619">
        <f t="shared" si="100"/>
        <v>40544582.449999996</v>
      </c>
      <c r="HV160" s="619">
        <f t="shared" si="100"/>
        <v>107981299.14</v>
      </c>
      <c r="HW160" s="619">
        <f t="shared" si="100"/>
        <v>34852451.789999992</v>
      </c>
      <c r="HX160" s="619">
        <f t="shared" si="100"/>
        <v>825849.12000000291</v>
      </c>
      <c r="HY160" s="619">
        <f t="shared" si="100"/>
        <v>194914002.50999999</v>
      </c>
      <c r="HZ160" s="619">
        <f t="shared" si="100"/>
        <v>1398350.2899999991</v>
      </c>
      <c r="IA160" s="619">
        <f t="shared" si="100"/>
        <v>50047397.229999997</v>
      </c>
      <c r="IB160" s="619">
        <f t="shared" si="100"/>
        <v>41363618.859999999</v>
      </c>
      <c r="IC160" s="619">
        <f t="shared" si="100"/>
        <v>44842519.839999996</v>
      </c>
      <c r="ID160" s="619">
        <f t="shared" si="100"/>
        <v>132465642.34999999</v>
      </c>
      <c r="IE160" s="619">
        <f t="shared" si="100"/>
        <v>15712252.719999995</v>
      </c>
      <c r="IF160" s="619">
        <f t="shared" si="100"/>
        <v>154288673.22</v>
      </c>
      <c r="IG160" s="619">
        <f t="shared" si="100"/>
        <v>5155091.5799999973</v>
      </c>
      <c r="IH160" s="619">
        <f t="shared" si="100"/>
        <v>699207.48999999929</v>
      </c>
      <c r="II160" s="619">
        <f t="shared" si="100"/>
        <v>26920849.48999998</v>
      </c>
      <c r="IJ160" s="619">
        <f t="shared" si="100"/>
        <v>-88035446.959999964</v>
      </c>
      <c r="IK160" s="619">
        <f t="shared" si="100"/>
        <v>46578012.149999991</v>
      </c>
      <c r="IL160" s="619">
        <f t="shared" si="100"/>
        <v>20000785.200000003</v>
      </c>
      <c r="IM160" s="619">
        <f t="shared" si="100"/>
        <v>-35395450.919999994</v>
      </c>
      <c r="IN160" s="619">
        <f t="shared" si="100"/>
        <v>65042421.109999977</v>
      </c>
      <c r="IO160" s="619">
        <f t="shared" si="100"/>
        <v>6975098.3400000008</v>
      </c>
      <c r="IP160" s="619">
        <f t="shared" si="100"/>
        <v>-3110176.1200000029</v>
      </c>
      <c r="IQ160" s="619">
        <f t="shared" si="100"/>
        <v>3891437.1400000006</v>
      </c>
      <c r="IR160" s="619">
        <f t="shared" si="100"/>
        <v>19022624.299999993</v>
      </c>
      <c r="IS160" s="619">
        <f t="shared" si="100"/>
        <v>53789691.960000008</v>
      </c>
      <c r="IT160" s="619">
        <f t="shared" si="100"/>
        <v>-214628422.79000008</v>
      </c>
      <c r="IU160" s="619">
        <f t="shared" si="100"/>
        <v>-117768881.31999999</v>
      </c>
      <c r="IV160" s="619">
        <f t="shared" si="100"/>
        <v>164534607.34999996</v>
      </c>
      <c r="IW160" s="619">
        <f t="shared" si="100"/>
        <v>68956698.200000018</v>
      </c>
      <c r="IX160" s="619">
        <f t="shared" si="100"/>
        <v>34241086.880000003</v>
      </c>
      <c r="IY160" s="619">
        <f t="shared" si="100"/>
        <v>32341992.399999995</v>
      </c>
      <c r="IZ160" s="619">
        <f t="shared" si="100"/>
        <v>6966083.7699999958</v>
      </c>
      <c r="JA160" s="619">
        <f t="shared" ref="JA160:LL160" si="101">JA59-JA158</f>
        <v>22224260.270000007</v>
      </c>
      <c r="JB160" s="619">
        <f t="shared" si="101"/>
        <v>12095220.370000001</v>
      </c>
      <c r="JC160" s="619">
        <f t="shared" si="101"/>
        <v>34411720.730000004</v>
      </c>
      <c r="JD160" s="619">
        <f t="shared" si="101"/>
        <v>53190138.020000003</v>
      </c>
      <c r="JE160" s="619">
        <f t="shared" si="101"/>
        <v>333670.87000000104</v>
      </c>
      <c r="JF160" s="619">
        <f t="shared" si="101"/>
        <v>99147221.530000016</v>
      </c>
      <c r="JG160" s="619">
        <f t="shared" si="101"/>
        <v>5623010.6799999923</v>
      </c>
      <c r="JH160" s="619">
        <f t="shared" si="101"/>
        <v>6371885.0699999947</v>
      </c>
      <c r="JI160" s="619">
        <f t="shared" si="101"/>
        <v>-7130950.5000000019</v>
      </c>
      <c r="JJ160" s="619">
        <f t="shared" si="101"/>
        <v>7755318.3899999969</v>
      </c>
      <c r="JK160" s="619">
        <f t="shared" si="101"/>
        <v>42890606.869999997</v>
      </c>
      <c r="JL160" s="619">
        <f t="shared" si="101"/>
        <v>120599388.31000003</v>
      </c>
      <c r="JM160" s="619">
        <f t="shared" si="101"/>
        <v>153311765.40999997</v>
      </c>
      <c r="JN160" s="619">
        <f t="shared" si="101"/>
        <v>90382182.379999995</v>
      </c>
      <c r="JO160" s="619">
        <f t="shared" si="101"/>
        <v>92065580.430000007</v>
      </c>
      <c r="JP160" s="619">
        <f t="shared" si="101"/>
        <v>10617453.769999996</v>
      </c>
      <c r="JQ160" s="619">
        <f t="shared" si="101"/>
        <v>93719417.01000002</v>
      </c>
      <c r="JR160" s="619">
        <f t="shared" si="101"/>
        <v>28412594.039999992</v>
      </c>
      <c r="JS160" s="619">
        <f t="shared" si="101"/>
        <v>428719103.38</v>
      </c>
      <c r="JT160" s="619">
        <f t="shared" si="101"/>
        <v>458449387.98000008</v>
      </c>
      <c r="JU160" s="619">
        <f t="shared" si="101"/>
        <v>65038847.580000006</v>
      </c>
      <c r="JV160" s="619">
        <f t="shared" si="101"/>
        <v>7055945.2300000004</v>
      </c>
      <c r="JW160" s="619">
        <f t="shared" si="101"/>
        <v>53628958</v>
      </c>
      <c r="JX160" s="619">
        <f t="shared" si="101"/>
        <v>5717648.29</v>
      </c>
      <c r="JY160" s="619">
        <f t="shared" si="101"/>
        <v>17376542.779999994</v>
      </c>
      <c r="JZ160" s="619">
        <f t="shared" si="101"/>
        <v>49597107.870000005</v>
      </c>
      <c r="KA160" s="619">
        <f t="shared" si="101"/>
        <v>39127859.18</v>
      </c>
      <c r="KB160" s="619">
        <f t="shared" si="101"/>
        <v>14596295.49</v>
      </c>
      <c r="KC160" s="619">
        <f t="shared" si="101"/>
        <v>52506674.07</v>
      </c>
      <c r="KD160" s="619">
        <f t="shared" si="101"/>
        <v>43465811.789999992</v>
      </c>
      <c r="KE160" s="619">
        <f t="shared" si="101"/>
        <v>6791882.8999999985</v>
      </c>
      <c r="KF160" s="619">
        <f t="shared" si="101"/>
        <v>11949056.129999999</v>
      </c>
      <c r="KG160" s="619">
        <f t="shared" si="101"/>
        <v>25631130.960000001</v>
      </c>
      <c r="KH160" s="619">
        <f t="shared" si="101"/>
        <v>-1932724.120000001</v>
      </c>
      <c r="KI160" s="619">
        <f t="shared" si="101"/>
        <v>735979157.5999999</v>
      </c>
      <c r="KJ160" s="619">
        <f t="shared" si="101"/>
        <v>1668089.4999999851</v>
      </c>
      <c r="KK160" s="619">
        <f t="shared" si="101"/>
        <v>51266693.700000003</v>
      </c>
      <c r="KL160" s="619">
        <f t="shared" si="101"/>
        <v>46884496.280000009</v>
      </c>
      <c r="KM160" s="619">
        <f t="shared" si="101"/>
        <v>149897151.54000002</v>
      </c>
      <c r="KN160" s="619">
        <f t="shared" si="101"/>
        <v>88579483.890000015</v>
      </c>
      <c r="KO160" s="619">
        <f t="shared" si="101"/>
        <v>528157.70000000298</v>
      </c>
      <c r="KP160" s="619">
        <f t="shared" si="101"/>
        <v>81384983.950000003</v>
      </c>
      <c r="KQ160" s="619">
        <f t="shared" si="101"/>
        <v>66864789.360000007</v>
      </c>
      <c r="KR160" s="619">
        <f t="shared" si="101"/>
        <v>28962914.879999965</v>
      </c>
      <c r="KS160" s="619">
        <f t="shared" si="101"/>
        <v>58883483.610000007</v>
      </c>
      <c r="KT160" s="619">
        <f t="shared" si="101"/>
        <v>31343854.270000003</v>
      </c>
      <c r="KU160" s="619">
        <f t="shared" si="101"/>
        <v>78439948.530000001</v>
      </c>
      <c r="KV160" s="619">
        <f t="shared" si="101"/>
        <v>28606561.580000002</v>
      </c>
      <c r="KW160" s="619">
        <f t="shared" si="101"/>
        <v>93684923.519999996</v>
      </c>
      <c r="KX160" s="619">
        <f t="shared" si="101"/>
        <v>348198976.96999997</v>
      </c>
      <c r="KY160" s="619">
        <f t="shared" si="101"/>
        <v>176703045.55999997</v>
      </c>
      <c r="KZ160" s="619">
        <f t="shared" si="101"/>
        <v>487573008.86999995</v>
      </c>
      <c r="LA160" s="619">
        <f t="shared" si="101"/>
        <v>117198742.19999999</v>
      </c>
      <c r="LB160" s="619">
        <f t="shared" si="101"/>
        <v>66354735.419999994</v>
      </c>
      <c r="LC160" s="619">
        <f t="shared" si="101"/>
        <v>137839047.92999998</v>
      </c>
      <c r="LD160" s="619">
        <f t="shared" si="101"/>
        <v>138909366.18000001</v>
      </c>
      <c r="LE160" s="619">
        <f t="shared" si="101"/>
        <v>84251144.289999992</v>
      </c>
      <c r="LF160" s="619">
        <f t="shared" si="101"/>
        <v>95008806.909999996</v>
      </c>
      <c r="LG160" s="619">
        <f t="shared" si="101"/>
        <v>56056250.609999999</v>
      </c>
      <c r="LH160" s="619">
        <f t="shared" si="101"/>
        <v>266010704.48999989</v>
      </c>
      <c r="LI160" s="619">
        <f t="shared" si="101"/>
        <v>83638792.020000011</v>
      </c>
      <c r="LJ160" s="619">
        <f t="shared" si="101"/>
        <v>462123867.09000003</v>
      </c>
      <c r="LK160" s="619">
        <f t="shared" si="101"/>
        <v>202450289.92000002</v>
      </c>
      <c r="LL160" s="619">
        <f t="shared" si="101"/>
        <v>27977859.960000001</v>
      </c>
      <c r="LM160" s="619">
        <f t="shared" ref="LM160:NX160" si="102">LM59-LM158</f>
        <v>27655886.019999996</v>
      </c>
      <c r="LN160" s="619">
        <f t="shared" si="102"/>
        <v>3053986.4400000013</v>
      </c>
      <c r="LO160" s="619">
        <f t="shared" si="102"/>
        <v>43550638.300000012</v>
      </c>
      <c r="LP160" s="619">
        <f t="shared" si="102"/>
        <v>-1397197.9400000004</v>
      </c>
      <c r="LQ160" s="619">
        <f t="shared" si="102"/>
        <v>39514473.530000001</v>
      </c>
      <c r="LR160" s="619">
        <f t="shared" si="102"/>
        <v>12549206.140000001</v>
      </c>
      <c r="LS160" s="619">
        <f t="shared" si="102"/>
        <v>77664711.560000002</v>
      </c>
      <c r="LT160" s="619">
        <f t="shared" si="102"/>
        <v>83410563.180000007</v>
      </c>
      <c r="LU160" s="619">
        <f t="shared" si="102"/>
        <v>27333164.309999995</v>
      </c>
      <c r="LV160" s="619">
        <f t="shared" si="102"/>
        <v>1691862747.1700001</v>
      </c>
      <c r="LW160" s="619">
        <f t="shared" si="102"/>
        <v>484745968.7100001</v>
      </c>
      <c r="LX160" s="619">
        <f t="shared" si="102"/>
        <v>468619964.7700001</v>
      </c>
      <c r="LY160" s="619">
        <f t="shared" si="102"/>
        <v>195578237.72999999</v>
      </c>
      <c r="LZ160" s="619">
        <f t="shared" si="102"/>
        <v>11807549.459999986</v>
      </c>
      <c r="MA160" s="619">
        <f t="shared" si="102"/>
        <v>123950351.68000001</v>
      </c>
      <c r="MB160" s="619">
        <f t="shared" si="102"/>
        <v>60753133.469999991</v>
      </c>
      <c r="MC160" s="619">
        <f t="shared" si="102"/>
        <v>43839177.49000001</v>
      </c>
      <c r="MD160" s="619">
        <f t="shared" si="102"/>
        <v>89690442.189999998</v>
      </c>
      <c r="ME160" s="619">
        <f t="shared" si="102"/>
        <v>169849794.81</v>
      </c>
      <c r="MF160" s="619">
        <f t="shared" si="102"/>
        <v>49502110.679999992</v>
      </c>
      <c r="MG160" s="619">
        <f t="shared" si="102"/>
        <v>50920921.040000007</v>
      </c>
      <c r="MH160" s="619">
        <f t="shared" si="102"/>
        <v>246932083.42999995</v>
      </c>
      <c r="MI160" s="619">
        <f t="shared" si="102"/>
        <v>18234677.610000003</v>
      </c>
      <c r="MJ160" s="619">
        <f t="shared" si="102"/>
        <v>45368777.430000015</v>
      </c>
      <c r="MK160" s="619">
        <f t="shared" si="102"/>
        <v>21051696.469999999</v>
      </c>
      <c r="ML160" s="619">
        <f t="shared" si="102"/>
        <v>26651725.859999992</v>
      </c>
      <c r="MM160" s="619">
        <f t="shared" si="102"/>
        <v>53350062.549999982</v>
      </c>
      <c r="MN160" s="619">
        <f t="shared" si="102"/>
        <v>-12115373.529999997</v>
      </c>
      <c r="MO160" s="619">
        <f t="shared" si="102"/>
        <v>18083000.620000001</v>
      </c>
      <c r="MP160" s="619">
        <f t="shared" si="102"/>
        <v>5334564.5399999991</v>
      </c>
      <c r="MQ160" s="619">
        <f t="shared" si="102"/>
        <v>14087753.099999998</v>
      </c>
      <c r="MR160" s="619">
        <f t="shared" si="102"/>
        <v>4707385.7199999988</v>
      </c>
      <c r="MS160" s="619">
        <f t="shared" si="102"/>
        <v>27053480.399999991</v>
      </c>
      <c r="MT160" s="619">
        <f t="shared" si="102"/>
        <v>354059339.82000005</v>
      </c>
      <c r="MU160" s="619">
        <f t="shared" si="102"/>
        <v>14355121.719999991</v>
      </c>
      <c r="MV160" s="619">
        <f t="shared" si="102"/>
        <v>156023432.84999996</v>
      </c>
      <c r="MW160" s="619">
        <f t="shared" si="102"/>
        <v>75445782.700000018</v>
      </c>
      <c r="MX160" s="619">
        <f t="shared" si="102"/>
        <v>46197998.809999995</v>
      </c>
      <c r="MY160" s="619">
        <f t="shared" si="102"/>
        <v>64727888.260000005</v>
      </c>
      <c r="MZ160" s="619">
        <f t="shared" si="102"/>
        <v>293438574.59000003</v>
      </c>
      <c r="NA160" s="619">
        <f t="shared" si="102"/>
        <v>8248532.5199999958</v>
      </c>
      <c r="NB160" s="619">
        <f t="shared" si="102"/>
        <v>69860576.589999974</v>
      </c>
      <c r="NC160" s="619">
        <f t="shared" si="102"/>
        <v>-3153694.76</v>
      </c>
      <c r="ND160" s="619">
        <f t="shared" si="102"/>
        <v>35850556</v>
      </c>
      <c r="NE160" s="619">
        <f t="shared" si="102"/>
        <v>936459113.38999963</v>
      </c>
      <c r="NF160" s="619">
        <f t="shared" si="102"/>
        <v>508846254.87000006</v>
      </c>
      <c r="NG160" s="619">
        <f t="shared" si="102"/>
        <v>42323174.70000001</v>
      </c>
      <c r="NH160" s="619">
        <f t="shared" si="102"/>
        <v>785340632.25000012</v>
      </c>
      <c r="NI160" s="619">
        <f t="shared" si="102"/>
        <v>11602749.489999998</v>
      </c>
      <c r="NJ160" s="619">
        <f t="shared" si="102"/>
        <v>128011080.48000003</v>
      </c>
      <c r="NK160" s="619">
        <f t="shared" si="102"/>
        <v>369102161.28000003</v>
      </c>
      <c r="NL160" s="619">
        <f t="shared" si="102"/>
        <v>261208666.82999992</v>
      </c>
      <c r="NM160" s="619">
        <f t="shared" si="102"/>
        <v>30781836.399999999</v>
      </c>
      <c r="NN160" s="619">
        <f t="shared" si="102"/>
        <v>227639449.41</v>
      </c>
      <c r="NO160" s="619">
        <f t="shared" si="102"/>
        <v>117643829.74999999</v>
      </c>
      <c r="NP160" s="619">
        <f t="shared" si="102"/>
        <v>73067474.760000005</v>
      </c>
      <c r="NQ160" s="619">
        <f t="shared" si="102"/>
        <v>213284914.34999985</v>
      </c>
      <c r="NR160" s="619">
        <f t="shared" si="102"/>
        <v>60423949.170000002</v>
      </c>
      <c r="NS160" s="619">
        <f t="shared" si="102"/>
        <v>15265358.690000005</v>
      </c>
      <c r="NT160" s="619">
        <f t="shared" si="102"/>
        <v>39176898.090000004</v>
      </c>
      <c r="NU160" s="619">
        <f t="shared" si="102"/>
        <v>39167244.220000006</v>
      </c>
      <c r="NV160" s="619">
        <f t="shared" si="102"/>
        <v>10399102.360000001</v>
      </c>
      <c r="NW160" s="619">
        <f t="shared" si="102"/>
        <v>16031857.709999999</v>
      </c>
      <c r="NX160" s="619">
        <f t="shared" si="102"/>
        <v>301264851.15000021</v>
      </c>
      <c r="NY160" s="619">
        <f t="shared" ref="NY160:QJ160" si="103">NY59-NY158</f>
        <v>375611925.72000003</v>
      </c>
      <c r="NZ160" s="619">
        <f t="shared" si="103"/>
        <v>64368362.030000016</v>
      </c>
      <c r="OA160" s="619">
        <f t="shared" si="103"/>
        <v>-3059920.84</v>
      </c>
      <c r="OB160" s="619">
        <f t="shared" si="103"/>
        <v>30680997.800000004</v>
      </c>
      <c r="OC160" s="619">
        <f t="shared" si="103"/>
        <v>59049707.220000014</v>
      </c>
      <c r="OD160" s="619">
        <f t="shared" si="103"/>
        <v>-2554984.4499999974</v>
      </c>
      <c r="OE160" s="619">
        <f t="shared" si="103"/>
        <v>869407845.30999994</v>
      </c>
      <c r="OF160" s="619">
        <f t="shared" si="103"/>
        <v>-20266802.969999999</v>
      </c>
      <c r="OG160" s="619">
        <f t="shared" si="103"/>
        <v>66696900.07</v>
      </c>
      <c r="OH160" s="619">
        <f t="shared" si="103"/>
        <v>64375788.159999982</v>
      </c>
      <c r="OI160" s="619">
        <f t="shared" si="103"/>
        <v>-3846812.7300000004</v>
      </c>
      <c r="OJ160" s="619">
        <f t="shared" si="103"/>
        <v>128812672.17</v>
      </c>
      <c r="OK160" s="619">
        <f t="shared" si="103"/>
        <v>89770048.00999999</v>
      </c>
      <c r="OL160" s="619">
        <f t="shared" si="103"/>
        <v>-451345.89000000805</v>
      </c>
      <c r="OM160" s="619">
        <f t="shared" si="103"/>
        <v>113210603.11000001</v>
      </c>
      <c r="ON160" s="619">
        <f t="shared" si="103"/>
        <v>947714588.88000011</v>
      </c>
      <c r="OO160" s="619">
        <f t="shared" si="103"/>
        <v>191911118.67000002</v>
      </c>
      <c r="OP160" s="619">
        <f t="shared" si="103"/>
        <v>730541913.27999997</v>
      </c>
      <c r="OQ160" s="619">
        <f t="shared" si="103"/>
        <v>157758312.20999998</v>
      </c>
      <c r="OR160" s="619">
        <f t="shared" si="103"/>
        <v>9247631.7799999937</v>
      </c>
      <c r="OS160" s="619">
        <f t="shared" si="103"/>
        <v>95903604.75999999</v>
      </c>
      <c r="OT160" s="619">
        <f t="shared" si="103"/>
        <v>638912453.11000013</v>
      </c>
      <c r="OU160" s="619">
        <f t="shared" si="103"/>
        <v>38032343.349999994</v>
      </c>
      <c r="OV160" s="619">
        <f t="shared" si="103"/>
        <v>91961008.230000004</v>
      </c>
      <c r="OW160" s="619">
        <f t="shared" si="103"/>
        <v>83881195.110000014</v>
      </c>
      <c r="OX160" s="619">
        <f t="shared" si="103"/>
        <v>62243398.890000001</v>
      </c>
      <c r="OY160" s="619">
        <f t="shared" si="103"/>
        <v>264186182.35999998</v>
      </c>
      <c r="OZ160" s="619">
        <f t="shared" si="103"/>
        <v>38086216.450000003</v>
      </c>
      <c r="PA160" s="619">
        <f t="shared" si="103"/>
        <v>48075773.660000004</v>
      </c>
      <c r="PB160" s="619">
        <f t="shared" si="103"/>
        <v>40683944.780000001</v>
      </c>
      <c r="PC160" s="619">
        <f t="shared" si="103"/>
        <v>218780287.61999997</v>
      </c>
      <c r="PD160" s="619">
        <f t="shared" si="103"/>
        <v>16579484.779999999</v>
      </c>
      <c r="PE160" s="619">
        <f t="shared" si="103"/>
        <v>12372248.620000005</v>
      </c>
      <c r="PF160" s="619">
        <f t="shared" si="103"/>
        <v>10313734.040000003</v>
      </c>
      <c r="PG160" s="619">
        <f t="shared" si="103"/>
        <v>37481291.439999998</v>
      </c>
      <c r="PH160" s="619">
        <f t="shared" si="103"/>
        <v>113726395.14</v>
      </c>
      <c r="PI160" s="619">
        <f t="shared" si="103"/>
        <v>13791400.410000002</v>
      </c>
      <c r="PJ160" s="619">
        <f t="shared" si="103"/>
        <v>16284414.4</v>
      </c>
      <c r="PK160" s="619">
        <f t="shared" si="103"/>
        <v>13599662.490000006</v>
      </c>
      <c r="PL160" s="619">
        <f t="shared" si="103"/>
        <v>3678477.0099999942</v>
      </c>
      <c r="PM160" s="619">
        <f t="shared" si="103"/>
        <v>68025247.440000013</v>
      </c>
      <c r="PN160" s="619">
        <f t="shared" si="103"/>
        <v>38264524.68</v>
      </c>
      <c r="PO160" s="619">
        <f t="shared" si="103"/>
        <v>6407041.5</v>
      </c>
      <c r="PP160" s="619">
        <f t="shared" si="103"/>
        <v>75466141.129999995</v>
      </c>
      <c r="PQ160" s="619">
        <f t="shared" si="103"/>
        <v>9406208.3799999971</v>
      </c>
      <c r="PR160" s="619">
        <f t="shared" si="103"/>
        <v>29201809.870000005</v>
      </c>
      <c r="PS160" s="619">
        <f t="shared" si="103"/>
        <v>3479227.9300000016</v>
      </c>
      <c r="PT160" s="619">
        <f t="shared" si="103"/>
        <v>25675194.950000003</v>
      </c>
      <c r="PU160" s="619">
        <f t="shared" si="103"/>
        <v>-223663884.44000006</v>
      </c>
      <c r="PV160" s="619">
        <f t="shared" si="103"/>
        <v>-10247462.459999993</v>
      </c>
      <c r="PW160" s="619">
        <f t="shared" si="103"/>
        <v>-52805.620000004768</v>
      </c>
      <c r="PX160" s="619">
        <f t="shared" si="103"/>
        <v>73853764.300000012</v>
      </c>
      <c r="PY160" s="619">
        <f t="shared" si="103"/>
        <v>86098403.179999918</v>
      </c>
      <c r="PZ160" s="619">
        <f t="shared" si="103"/>
        <v>-4452656.700000003</v>
      </c>
      <c r="QA160" s="619">
        <f t="shared" si="103"/>
        <v>-11117836.170000002</v>
      </c>
      <c r="QB160" s="619">
        <f t="shared" si="103"/>
        <v>21006772.530000001</v>
      </c>
      <c r="QC160" s="619">
        <f t="shared" si="103"/>
        <v>122114695.82999998</v>
      </c>
      <c r="QD160" s="619">
        <f t="shared" si="103"/>
        <v>-4047910.2000000007</v>
      </c>
      <c r="QE160" s="619">
        <f t="shared" si="103"/>
        <v>140101391.86000001</v>
      </c>
      <c r="QF160" s="619">
        <f t="shared" si="103"/>
        <v>2274554.0599999987</v>
      </c>
      <c r="QG160" s="619">
        <f t="shared" si="103"/>
        <v>22140224.800000004</v>
      </c>
      <c r="QH160" s="619">
        <f t="shared" si="103"/>
        <v>64092692.939999998</v>
      </c>
      <c r="QI160" s="619">
        <f t="shared" si="103"/>
        <v>-30354426.070000011</v>
      </c>
      <c r="QJ160" s="619">
        <f t="shared" si="103"/>
        <v>35503823.259999998</v>
      </c>
      <c r="QK160" s="619">
        <f t="shared" ref="QK160:SV160" si="104">QK59-QK158</f>
        <v>-5315934.2799999975</v>
      </c>
      <c r="QL160" s="619">
        <f t="shared" si="104"/>
        <v>-7953144.4600000009</v>
      </c>
      <c r="QM160" s="619">
        <f t="shared" si="104"/>
        <v>-12861198.750000004</v>
      </c>
      <c r="QN160" s="619">
        <f t="shared" si="104"/>
        <v>24652957.129999965</v>
      </c>
      <c r="QO160" s="619">
        <f t="shared" si="104"/>
        <v>77139900.699999988</v>
      </c>
      <c r="QP160" s="619">
        <f t="shared" si="104"/>
        <v>-3579726.950000003</v>
      </c>
      <c r="QQ160" s="619">
        <f t="shared" si="104"/>
        <v>4129460.2599999988</v>
      </c>
      <c r="QR160" s="619">
        <f t="shared" si="104"/>
        <v>-6359122.1099999975</v>
      </c>
      <c r="QS160" s="619">
        <f t="shared" si="104"/>
        <v>4611689.68</v>
      </c>
      <c r="QT160" s="619">
        <f t="shared" si="104"/>
        <v>9557264.120000001</v>
      </c>
      <c r="QU160" s="619">
        <f t="shared" si="104"/>
        <v>11248147.920000017</v>
      </c>
      <c r="QV160" s="619">
        <f t="shared" si="104"/>
        <v>7259177.450000003</v>
      </c>
      <c r="QW160" s="619">
        <f t="shared" si="104"/>
        <v>146846722.79999998</v>
      </c>
      <c r="QX160" s="619">
        <f t="shared" si="104"/>
        <v>31181508.569999993</v>
      </c>
      <c r="QY160" s="619">
        <f t="shared" si="104"/>
        <v>25104494.27</v>
      </c>
      <c r="QZ160" s="619">
        <f t="shared" si="104"/>
        <v>147749836.16999999</v>
      </c>
      <c r="RA160" s="619">
        <f t="shared" si="104"/>
        <v>7916023.2100000009</v>
      </c>
      <c r="RB160" s="619">
        <f t="shared" si="104"/>
        <v>64431502.749999985</v>
      </c>
      <c r="RC160" s="619">
        <f t="shared" si="104"/>
        <v>131170504.00999999</v>
      </c>
      <c r="RD160" s="619">
        <f t="shared" si="104"/>
        <v>6423273.8400000036</v>
      </c>
      <c r="RE160" s="619">
        <f t="shared" si="104"/>
        <v>4908010.3100000042</v>
      </c>
      <c r="RF160" s="619">
        <f t="shared" si="104"/>
        <v>58822640.979999997</v>
      </c>
      <c r="RG160" s="619">
        <f t="shared" si="104"/>
        <v>7495599.1599999983</v>
      </c>
      <c r="RH160" s="619">
        <f t="shared" si="104"/>
        <v>818888791.04999983</v>
      </c>
      <c r="RI160" s="619">
        <f t="shared" si="104"/>
        <v>7241601.5400000066</v>
      </c>
      <c r="RJ160" s="619">
        <f t="shared" si="104"/>
        <v>-3466681.2300000004</v>
      </c>
      <c r="RK160" s="619">
        <f t="shared" si="104"/>
        <v>60143350.050000012</v>
      </c>
      <c r="RL160" s="619">
        <f t="shared" si="104"/>
        <v>8295658.0700000077</v>
      </c>
      <c r="RM160" s="619">
        <f t="shared" si="104"/>
        <v>6664716.6799999848</v>
      </c>
      <c r="RN160" s="619">
        <f t="shared" si="104"/>
        <v>-38467520.269999996</v>
      </c>
      <c r="RO160" s="619">
        <f t="shared" si="104"/>
        <v>52875969.359999999</v>
      </c>
      <c r="RP160" s="619">
        <f t="shared" si="104"/>
        <v>51514976.679999992</v>
      </c>
      <c r="RQ160" s="619">
        <f t="shared" si="104"/>
        <v>-30202248.630000003</v>
      </c>
      <c r="RR160" s="619">
        <f t="shared" si="104"/>
        <v>84181824.390000015</v>
      </c>
      <c r="RS160" s="619">
        <f t="shared" si="104"/>
        <v>6725367.049999997</v>
      </c>
      <c r="RT160" s="619">
        <f t="shared" si="104"/>
        <v>-4056522.77999999</v>
      </c>
      <c r="RU160" s="619">
        <f t="shared" si="104"/>
        <v>448405.83999998868</v>
      </c>
      <c r="RV160" s="619">
        <f t="shared" si="104"/>
        <v>-5925619.9399999995</v>
      </c>
      <c r="RW160" s="619">
        <f t="shared" si="104"/>
        <v>9742608.620000001</v>
      </c>
      <c r="RX160" s="619">
        <f t="shared" si="104"/>
        <v>27088957.099999994</v>
      </c>
      <c r="RY160" s="619">
        <f t="shared" si="104"/>
        <v>29787716.949999992</v>
      </c>
      <c r="RZ160" s="619">
        <f t="shared" si="104"/>
        <v>-2723353.0699999984</v>
      </c>
      <c r="SA160" s="619">
        <f t="shared" si="104"/>
        <v>13374246</v>
      </c>
      <c r="SB160" s="619">
        <f t="shared" si="104"/>
        <v>11287277.710000008</v>
      </c>
      <c r="SC160" s="619">
        <f t="shared" si="104"/>
        <v>58742220.169999994</v>
      </c>
      <c r="SD160" s="619">
        <f t="shared" si="104"/>
        <v>27275629.109999999</v>
      </c>
      <c r="SE160" s="619">
        <f t="shared" si="104"/>
        <v>20545369.910000008</v>
      </c>
      <c r="SF160" s="619">
        <f t="shared" si="104"/>
        <v>3453762.3299999982</v>
      </c>
      <c r="SG160" s="619">
        <f t="shared" si="104"/>
        <v>1597636.2700000033</v>
      </c>
      <c r="SH160" s="619">
        <f t="shared" si="104"/>
        <v>19705474.559999999</v>
      </c>
      <c r="SI160" s="619">
        <f t="shared" si="104"/>
        <v>2318471.4700000025</v>
      </c>
      <c r="SJ160" s="619">
        <f t="shared" si="104"/>
        <v>19188168.310000002</v>
      </c>
      <c r="SK160" s="619">
        <f t="shared" si="104"/>
        <v>35389090.629999995</v>
      </c>
      <c r="SL160" s="619">
        <f t="shared" si="104"/>
        <v>-63794070.200000018</v>
      </c>
      <c r="SM160" s="619">
        <f t="shared" si="104"/>
        <v>-935932.50000000093</v>
      </c>
      <c r="SN160" s="619">
        <f t="shared" si="104"/>
        <v>72539136.629999995</v>
      </c>
      <c r="SO160" s="619">
        <f t="shared" si="104"/>
        <v>37696113.660000004</v>
      </c>
      <c r="SP160" s="619">
        <f t="shared" si="104"/>
        <v>5190312.709999999</v>
      </c>
      <c r="SQ160" s="619">
        <f t="shared" si="104"/>
        <v>8697182.5099999979</v>
      </c>
      <c r="SR160" s="619">
        <f t="shared" si="104"/>
        <v>34924326.32</v>
      </c>
      <c r="SS160" s="619">
        <f t="shared" si="104"/>
        <v>27956773.189999998</v>
      </c>
      <c r="ST160" s="619">
        <f t="shared" si="104"/>
        <v>43325452.490000002</v>
      </c>
      <c r="SU160" s="619">
        <f t="shared" si="104"/>
        <v>7121410.8899999987</v>
      </c>
      <c r="SV160" s="619">
        <f t="shared" si="104"/>
        <v>-149711145.50000003</v>
      </c>
      <c r="SW160" s="619">
        <f t="shared" ref="SW160:VH160" si="105">SW59-SW158</f>
        <v>31677244.910000004</v>
      </c>
      <c r="SX160" s="619">
        <f t="shared" si="105"/>
        <v>-3258462.1799999923</v>
      </c>
      <c r="SY160" s="619">
        <f t="shared" si="105"/>
        <v>17170052.640000004</v>
      </c>
      <c r="SZ160" s="619">
        <f t="shared" si="105"/>
        <v>3580770.1900000013</v>
      </c>
      <c r="TA160" s="619">
        <f t="shared" si="105"/>
        <v>14424176.75</v>
      </c>
      <c r="TB160" s="619">
        <f t="shared" si="105"/>
        <v>3119103.24</v>
      </c>
      <c r="TC160" s="619">
        <f t="shared" si="105"/>
        <v>-34541843.699999988</v>
      </c>
      <c r="TD160" s="619">
        <f t="shared" si="105"/>
        <v>2098050.7599999998</v>
      </c>
      <c r="TE160" s="619">
        <f t="shared" si="105"/>
        <v>-5619462.8200000022</v>
      </c>
      <c r="TF160" s="619">
        <f t="shared" si="105"/>
        <v>4777963.2799999937</v>
      </c>
      <c r="TG160" s="619">
        <f t="shared" si="105"/>
        <v>-4317166.2799999937</v>
      </c>
      <c r="TH160" s="619">
        <f t="shared" si="105"/>
        <v>52306891.32</v>
      </c>
      <c r="TI160" s="619">
        <f t="shared" si="105"/>
        <v>2629896.379999999</v>
      </c>
      <c r="TJ160" s="619">
        <f t="shared" si="105"/>
        <v>-175165714.18000007</v>
      </c>
      <c r="TK160" s="619">
        <f t="shared" si="105"/>
        <v>47697215.759999998</v>
      </c>
      <c r="TL160" s="619">
        <f t="shared" si="105"/>
        <v>27145876.469999999</v>
      </c>
      <c r="TM160" s="619">
        <f t="shared" si="105"/>
        <v>-13106400.790000003</v>
      </c>
      <c r="TN160" s="619">
        <f t="shared" si="105"/>
        <v>9964483.5000000075</v>
      </c>
      <c r="TO160" s="619">
        <f t="shared" si="105"/>
        <v>12962138.899999997</v>
      </c>
      <c r="TP160" s="619">
        <f t="shared" si="105"/>
        <v>10754748.57</v>
      </c>
      <c r="TQ160" s="619">
        <f t="shared" si="105"/>
        <v>-1877332.7199999839</v>
      </c>
      <c r="TR160" s="619">
        <f t="shared" si="105"/>
        <v>24114244.999999996</v>
      </c>
      <c r="TS160" s="619">
        <f t="shared" si="105"/>
        <v>-12683373.420000004</v>
      </c>
      <c r="TT160" s="619">
        <f t="shared" si="105"/>
        <v>6608506.2199999951</v>
      </c>
      <c r="TU160" s="619">
        <f t="shared" si="105"/>
        <v>32111299.420000002</v>
      </c>
      <c r="TV160" s="619">
        <f t="shared" si="105"/>
        <v>4043583.51</v>
      </c>
      <c r="TW160" s="619">
        <f t="shared" si="105"/>
        <v>18364504.759999998</v>
      </c>
      <c r="TX160" s="619">
        <f t="shared" si="105"/>
        <v>6251056.9600000028</v>
      </c>
      <c r="TY160" s="619">
        <f t="shared" si="105"/>
        <v>42377468.980000004</v>
      </c>
      <c r="TZ160" s="619">
        <f t="shared" si="105"/>
        <v>92091258.690000013</v>
      </c>
      <c r="UA160" s="619">
        <f t="shared" si="105"/>
        <v>35865634.490000002</v>
      </c>
      <c r="UB160" s="619">
        <f t="shared" si="105"/>
        <v>346536419.12</v>
      </c>
      <c r="UC160" s="619">
        <f t="shared" si="105"/>
        <v>-10697484.400000006</v>
      </c>
      <c r="UD160" s="619">
        <f t="shared" si="105"/>
        <v>-8434369.2299999967</v>
      </c>
      <c r="UE160" s="619">
        <f t="shared" si="105"/>
        <v>1813427.1999999993</v>
      </c>
      <c r="UF160" s="619">
        <f t="shared" si="105"/>
        <v>-182945884.16999996</v>
      </c>
      <c r="UG160" s="619">
        <f t="shared" si="105"/>
        <v>21467019.75</v>
      </c>
      <c r="UH160" s="619">
        <f t="shared" si="105"/>
        <v>-7112062.7100000028</v>
      </c>
      <c r="UI160" s="619">
        <f t="shared" si="105"/>
        <v>19524956.699999999</v>
      </c>
      <c r="UJ160" s="619">
        <f t="shared" si="105"/>
        <v>3138341.879999999</v>
      </c>
      <c r="UK160" s="619">
        <f t="shared" si="105"/>
        <v>146735162.70000005</v>
      </c>
      <c r="UL160" s="619">
        <f t="shared" si="105"/>
        <v>15489288.74000001</v>
      </c>
      <c r="UM160" s="619">
        <f t="shared" si="105"/>
        <v>19602715.859999999</v>
      </c>
      <c r="UN160" s="619">
        <f t="shared" si="105"/>
        <v>-4347232.3699999899</v>
      </c>
      <c r="UO160" s="619">
        <f t="shared" si="105"/>
        <v>21990934.010000013</v>
      </c>
      <c r="UP160" s="619">
        <f t="shared" si="105"/>
        <v>-5497663.0800000057</v>
      </c>
      <c r="UQ160" s="619">
        <f t="shared" si="105"/>
        <v>577275098.30999982</v>
      </c>
      <c r="UR160" s="619">
        <f t="shared" si="105"/>
        <v>-5727012.2799999937</v>
      </c>
      <c r="US160" s="619">
        <f t="shared" si="105"/>
        <v>-15577436.919999998</v>
      </c>
      <c r="UT160" s="619">
        <f t="shared" si="105"/>
        <v>-31119526.139999956</v>
      </c>
      <c r="UU160" s="619">
        <f t="shared" si="105"/>
        <v>26657680.98</v>
      </c>
      <c r="UV160" s="619">
        <f t="shared" si="105"/>
        <v>-20221473.459999997</v>
      </c>
      <c r="UW160" s="619">
        <f t="shared" si="105"/>
        <v>-17041204.589999974</v>
      </c>
      <c r="UX160" s="619">
        <f t="shared" si="105"/>
        <v>1449142.5799999982</v>
      </c>
      <c r="UY160" s="619">
        <f t="shared" si="105"/>
        <v>-14911814.040000001</v>
      </c>
      <c r="UZ160" s="619">
        <f t="shared" si="105"/>
        <v>19732795.670000002</v>
      </c>
      <c r="VA160" s="619">
        <f t="shared" si="105"/>
        <v>1331779.2699999996</v>
      </c>
      <c r="VB160" s="619">
        <f t="shared" si="105"/>
        <v>-7728788.2900000066</v>
      </c>
      <c r="VC160" s="619">
        <f t="shared" si="105"/>
        <v>32890641.119999997</v>
      </c>
      <c r="VD160" s="619">
        <f t="shared" si="105"/>
        <v>28819810.609999999</v>
      </c>
      <c r="VE160" s="619">
        <f t="shared" si="105"/>
        <v>2749247.8999999985</v>
      </c>
      <c r="VF160" s="619">
        <f t="shared" si="105"/>
        <v>1126896.4199999981</v>
      </c>
      <c r="VG160" s="619">
        <f t="shared" si="105"/>
        <v>8553113.2400000021</v>
      </c>
      <c r="VH160" s="619">
        <f t="shared" si="105"/>
        <v>2810129.1500000022</v>
      </c>
      <c r="VI160" s="619">
        <f t="shared" ref="VI160:XT160" si="106">VI59-VI158</f>
        <v>-16243895.550000004</v>
      </c>
      <c r="VJ160" s="619">
        <f t="shared" si="106"/>
        <v>-5853059.1199999992</v>
      </c>
      <c r="VK160" s="619">
        <f t="shared" si="106"/>
        <v>12852486.850000001</v>
      </c>
      <c r="VL160" s="619">
        <f t="shared" si="106"/>
        <v>11257464.700000001</v>
      </c>
      <c r="VM160" s="619">
        <f t="shared" si="106"/>
        <v>-76249153.049999952</v>
      </c>
      <c r="VN160" s="619">
        <f t="shared" si="106"/>
        <v>11236734.609999999</v>
      </c>
      <c r="VO160" s="619">
        <f t="shared" si="106"/>
        <v>39954578</v>
      </c>
      <c r="VP160" s="619">
        <f t="shared" si="106"/>
        <v>8760830.3999999985</v>
      </c>
      <c r="VQ160" s="619">
        <f t="shared" si="106"/>
        <v>3320815.3399999961</v>
      </c>
      <c r="VR160" s="619">
        <f t="shared" si="106"/>
        <v>5867767.7300000042</v>
      </c>
      <c r="VS160" s="619">
        <f t="shared" si="106"/>
        <v>24539518.399999995</v>
      </c>
      <c r="VT160" s="619">
        <f t="shared" si="106"/>
        <v>6581588.3699999992</v>
      </c>
      <c r="VU160" s="619">
        <f t="shared" si="106"/>
        <v>12127498.709999997</v>
      </c>
      <c r="VV160" s="619">
        <f t="shared" si="106"/>
        <v>40031514.799999997</v>
      </c>
      <c r="VW160" s="619">
        <f t="shared" si="106"/>
        <v>10409247.439999998</v>
      </c>
      <c r="VX160" s="619">
        <f t="shared" si="106"/>
        <v>75578722.530000001</v>
      </c>
      <c r="VY160" s="619">
        <f t="shared" si="106"/>
        <v>-4032748.1099999994</v>
      </c>
      <c r="VZ160" s="619">
        <f t="shared" si="106"/>
        <v>54446451</v>
      </c>
      <c r="WA160" s="619">
        <f t="shared" si="106"/>
        <v>-889056.46999999881</v>
      </c>
      <c r="WB160" s="619">
        <f t="shared" si="106"/>
        <v>2439301219.3299999</v>
      </c>
      <c r="WC160" s="619">
        <f t="shared" si="106"/>
        <v>36619633.959999993</v>
      </c>
      <c r="WD160" s="619">
        <f t="shared" si="106"/>
        <v>70641280.499999985</v>
      </c>
      <c r="WE160" s="619">
        <f t="shared" si="106"/>
        <v>60670292.110000007</v>
      </c>
      <c r="WF160" s="619">
        <f t="shared" si="106"/>
        <v>33739181.540000007</v>
      </c>
      <c r="WG160" s="619">
        <f t="shared" si="106"/>
        <v>3181056.0600000024</v>
      </c>
      <c r="WH160" s="619">
        <f t="shared" si="106"/>
        <v>10482814.860000014</v>
      </c>
      <c r="WI160" s="619">
        <f t="shared" si="106"/>
        <v>34195580.079999983</v>
      </c>
      <c r="WJ160" s="619">
        <f t="shared" si="106"/>
        <v>52240106.219999991</v>
      </c>
      <c r="WK160" s="619">
        <f t="shared" si="106"/>
        <v>41685641.789999999</v>
      </c>
      <c r="WL160" s="619">
        <f t="shared" si="106"/>
        <v>8080713.2699999996</v>
      </c>
      <c r="WM160" s="619">
        <f t="shared" si="106"/>
        <v>-15686483.809999995</v>
      </c>
      <c r="WN160" s="619">
        <f t="shared" si="106"/>
        <v>68243355.670000017</v>
      </c>
      <c r="WO160" s="619">
        <f t="shared" si="106"/>
        <v>-12695901.43</v>
      </c>
      <c r="WP160" s="619">
        <f t="shared" si="106"/>
        <v>42967443.450000003</v>
      </c>
      <c r="WQ160" s="619">
        <f t="shared" si="106"/>
        <v>65954759.889999986</v>
      </c>
      <c r="WR160" s="619">
        <f t="shared" si="106"/>
        <v>19997395.440000005</v>
      </c>
      <c r="WS160" s="619">
        <f t="shared" si="106"/>
        <v>83108961.620000005</v>
      </c>
      <c r="WT160" s="619">
        <f t="shared" si="106"/>
        <v>15125464.679999996</v>
      </c>
      <c r="WU160" s="619">
        <f t="shared" si="106"/>
        <v>50995125.719999991</v>
      </c>
      <c r="WV160" s="619">
        <f t="shared" si="106"/>
        <v>23229896.659999996</v>
      </c>
      <c r="WW160" s="619">
        <f t="shared" si="106"/>
        <v>-6235570.9400000051</v>
      </c>
      <c r="WX160" s="619">
        <f t="shared" si="106"/>
        <v>23869717.180000011</v>
      </c>
      <c r="WY160" s="619">
        <f t="shared" si="106"/>
        <v>8909226.730000006</v>
      </c>
      <c r="WZ160" s="619">
        <f t="shared" si="106"/>
        <v>24835505.019999996</v>
      </c>
      <c r="XA160" s="619">
        <f t="shared" si="106"/>
        <v>281639.58999999985</v>
      </c>
      <c r="XB160" s="619">
        <f t="shared" si="106"/>
        <v>269773.62000000104</v>
      </c>
      <c r="XC160" s="619">
        <f t="shared" si="106"/>
        <v>16398565.969999997</v>
      </c>
      <c r="XD160" s="619">
        <f t="shared" si="106"/>
        <v>111992618.84</v>
      </c>
      <c r="XE160" s="619">
        <f t="shared" si="106"/>
        <v>-5032541.2840000018</v>
      </c>
      <c r="XF160" s="619">
        <f t="shared" si="106"/>
        <v>37449617.239999995</v>
      </c>
      <c r="XG160" s="619">
        <f t="shared" si="106"/>
        <v>14806125.990000002</v>
      </c>
      <c r="XH160" s="619">
        <f t="shared" si="106"/>
        <v>2651742.6000000034</v>
      </c>
      <c r="XI160" s="619">
        <f t="shared" si="106"/>
        <v>890663771.08000016</v>
      </c>
      <c r="XJ160" s="619">
        <f t="shared" si="106"/>
        <v>70696577.980000004</v>
      </c>
      <c r="XK160" s="619">
        <f t="shared" si="106"/>
        <v>109939869.65000001</v>
      </c>
      <c r="XL160" s="619">
        <f t="shared" si="106"/>
        <v>52630417.709999949</v>
      </c>
      <c r="XM160" s="619">
        <f t="shared" si="106"/>
        <v>40163770.600000001</v>
      </c>
      <c r="XN160" s="619">
        <f t="shared" si="106"/>
        <v>59662309.030000001</v>
      </c>
      <c r="XO160" s="619">
        <f t="shared" si="106"/>
        <v>103579016.78</v>
      </c>
      <c r="XP160" s="619">
        <f t="shared" si="106"/>
        <v>112244930.38999999</v>
      </c>
      <c r="XQ160" s="619">
        <f t="shared" si="106"/>
        <v>26279109.260000005</v>
      </c>
      <c r="XR160" s="619">
        <f t="shared" si="106"/>
        <v>124860849.56999999</v>
      </c>
      <c r="XS160" s="619">
        <f t="shared" si="106"/>
        <v>92144023.340000004</v>
      </c>
      <c r="XT160" s="619">
        <f t="shared" si="106"/>
        <v>32266277.660000004</v>
      </c>
      <c r="XU160" s="619">
        <f t="shared" ref="XU160:AAF160" si="107">XU59-XU158</f>
        <v>37730604.520000003</v>
      </c>
      <c r="XV160" s="619">
        <f t="shared" si="107"/>
        <v>71020827.019999996</v>
      </c>
      <c r="XW160" s="619">
        <f t="shared" si="107"/>
        <v>82594673.010000005</v>
      </c>
      <c r="XX160" s="619">
        <f t="shared" si="107"/>
        <v>6424568.7599999979</v>
      </c>
      <c r="XY160" s="619">
        <f t="shared" si="107"/>
        <v>23790107.149999999</v>
      </c>
      <c r="XZ160" s="619">
        <f t="shared" si="107"/>
        <v>33384219.739999998</v>
      </c>
      <c r="YA160" s="619">
        <f t="shared" si="107"/>
        <v>21419613.430000003</v>
      </c>
      <c r="YB160" s="619">
        <f t="shared" si="107"/>
        <v>52500139.190000005</v>
      </c>
      <c r="YC160" s="619">
        <f t="shared" si="107"/>
        <v>41801867.119999997</v>
      </c>
      <c r="YD160" s="619">
        <f t="shared" si="107"/>
        <v>74541788.610000014</v>
      </c>
      <c r="YE160" s="619">
        <f t="shared" si="107"/>
        <v>49159677.890000001</v>
      </c>
      <c r="YF160" s="619">
        <f t="shared" si="107"/>
        <v>586250301.14999986</v>
      </c>
      <c r="YG160" s="619">
        <f t="shared" si="107"/>
        <v>92237072.989999995</v>
      </c>
      <c r="YH160" s="619">
        <f t="shared" si="107"/>
        <v>98350735.210000038</v>
      </c>
      <c r="YI160" s="619">
        <f t="shared" si="107"/>
        <v>75825558.299999997</v>
      </c>
      <c r="YJ160" s="619">
        <f t="shared" si="107"/>
        <v>292992269.1500001</v>
      </c>
      <c r="YK160" s="619">
        <f t="shared" si="107"/>
        <v>71765511.050000012</v>
      </c>
      <c r="YL160" s="619">
        <f t="shared" si="107"/>
        <v>79609246.51000002</v>
      </c>
      <c r="YM160" s="619">
        <f t="shared" si="107"/>
        <v>45048453.389999993</v>
      </c>
      <c r="YN160" s="619">
        <f t="shared" si="107"/>
        <v>7636052</v>
      </c>
      <c r="YO160" s="619">
        <f t="shared" si="107"/>
        <v>22284213.860000014</v>
      </c>
      <c r="YP160" s="619">
        <f t="shared" si="107"/>
        <v>69589475.63000001</v>
      </c>
      <c r="YQ160" s="619">
        <f t="shared" si="107"/>
        <v>61003859.450000018</v>
      </c>
      <c r="YR160" s="619">
        <f t="shared" si="107"/>
        <v>33987833.049999997</v>
      </c>
      <c r="YS160" s="619">
        <f t="shared" si="107"/>
        <v>52407056.150000006</v>
      </c>
      <c r="YT160" s="619">
        <f t="shared" si="107"/>
        <v>97434831.75999999</v>
      </c>
      <c r="YU160" s="619">
        <f t="shared" si="107"/>
        <v>109691977.14999999</v>
      </c>
      <c r="YV160" s="619">
        <f t="shared" si="107"/>
        <v>63875448.68999999</v>
      </c>
      <c r="YW160" s="619">
        <f t="shared" si="107"/>
        <v>51696148.900000006</v>
      </c>
      <c r="YX160" s="619">
        <f t="shared" si="107"/>
        <v>19584502.560000002</v>
      </c>
      <c r="YY160" s="619">
        <f t="shared" si="107"/>
        <v>31463786.340000007</v>
      </c>
      <c r="YZ160" s="619">
        <f t="shared" si="107"/>
        <v>29947272.010000005</v>
      </c>
      <c r="ZA160" s="619">
        <f t="shared" si="107"/>
        <v>9128714.5100000016</v>
      </c>
      <c r="ZB160" s="619">
        <f t="shared" si="107"/>
        <v>11023637.630000003</v>
      </c>
      <c r="ZC160" s="619">
        <f t="shared" si="107"/>
        <v>23160056.219999999</v>
      </c>
      <c r="ZD160" s="619">
        <f t="shared" si="107"/>
        <v>193152286.69</v>
      </c>
      <c r="ZE160" s="619">
        <f t="shared" si="107"/>
        <v>22791947.259999998</v>
      </c>
      <c r="ZF160" s="619">
        <f t="shared" si="107"/>
        <v>57767365.710000001</v>
      </c>
      <c r="ZG160" s="619">
        <f t="shared" si="107"/>
        <v>24701666.340000004</v>
      </c>
      <c r="ZH160" s="619">
        <f t="shared" si="107"/>
        <v>46367630.730000004</v>
      </c>
      <c r="ZI160" s="619">
        <f t="shared" si="107"/>
        <v>20122957.199999999</v>
      </c>
      <c r="ZJ160" s="619">
        <f t="shared" si="107"/>
        <v>26350937.019999996</v>
      </c>
      <c r="ZK160" s="619">
        <f t="shared" si="107"/>
        <v>16305276.050000003</v>
      </c>
      <c r="ZL160" s="619">
        <f t="shared" si="107"/>
        <v>21316142.400000021</v>
      </c>
      <c r="ZM160" s="619">
        <f t="shared" si="107"/>
        <v>165886981.97999996</v>
      </c>
      <c r="ZN160" s="619">
        <f t="shared" si="107"/>
        <v>31794315.209999993</v>
      </c>
      <c r="ZO160" s="619">
        <f t="shared" si="107"/>
        <v>27672684.409999996</v>
      </c>
      <c r="ZP160" s="619">
        <f t="shared" si="107"/>
        <v>319246676.03000003</v>
      </c>
      <c r="ZQ160" s="619">
        <f t="shared" si="107"/>
        <v>104764615.45</v>
      </c>
      <c r="ZR160" s="619">
        <f t="shared" si="107"/>
        <v>63821195.68</v>
      </c>
      <c r="ZS160" s="619">
        <f t="shared" si="107"/>
        <v>26898530.319999997</v>
      </c>
      <c r="ZT160" s="619">
        <f t="shared" si="107"/>
        <v>135039766</v>
      </c>
      <c r="ZU160" s="619">
        <f t="shared" si="107"/>
        <v>317336759.41000003</v>
      </c>
      <c r="ZV160" s="619">
        <f t="shared" si="107"/>
        <v>-2527034.2000000104</v>
      </c>
      <c r="ZW160" s="619">
        <f t="shared" si="107"/>
        <v>43236904.559999995</v>
      </c>
      <c r="ZX160" s="619">
        <f t="shared" si="107"/>
        <v>46322152.649999999</v>
      </c>
      <c r="ZY160" s="619">
        <f t="shared" si="107"/>
        <v>13665212.170000006</v>
      </c>
      <c r="ZZ160" s="619">
        <f t="shared" si="107"/>
        <v>64667350.810000002</v>
      </c>
      <c r="AAA160" s="619">
        <f t="shared" si="107"/>
        <v>12140921.07</v>
      </c>
      <c r="AAB160" s="619">
        <f t="shared" si="107"/>
        <v>22536408.199999996</v>
      </c>
      <c r="AAC160" s="619">
        <f t="shared" si="107"/>
        <v>34795719.930000007</v>
      </c>
      <c r="AAD160" s="619">
        <f t="shared" si="107"/>
        <v>44069435.439999998</v>
      </c>
      <c r="AAE160" s="619">
        <f t="shared" si="107"/>
        <v>67740822.070000008</v>
      </c>
      <c r="AAF160" s="619">
        <f t="shared" si="107"/>
        <v>62658906.809999995</v>
      </c>
      <c r="AAG160" s="619">
        <f t="shared" ref="AAG160:ACR160" si="108">AAG59-AAG158</f>
        <v>13616904.630000003</v>
      </c>
      <c r="AAH160" s="619">
        <f t="shared" si="108"/>
        <v>29206652.130000003</v>
      </c>
      <c r="AAI160" s="619">
        <f t="shared" si="108"/>
        <v>69073015.350000024</v>
      </c>
      <c r="AAJ160" s="619">
        <f t="shared" si="108"/>
        <v>6872839.8599999994</v>
      </c>
      <c r="AAK160" s="619">
        <f t="shared" si="108"/>
        <v>8927886.7299999967</v>
      </c>
      <c r="AAL160" s="619">
        <f t="shared" si="108"/>
        <v>-1725284.1400000006</v>
      </c>
      <c r="AAM160" s="619">
        <f t="shared" si="108"/>
        <v>23924196.150000002</v>
      </c>
      <c r="AAN160" s="619">
        <f t="shared" si="108"/>
        <v>-1461996.0500000045</v>
      </c>
      <c r="AAO160" s="619">
        <f t="shared" si="108"/>
        <v>13651155.030000001</v>
      </c>
      <c r="AAP160" s="619">
        <f t="shared" si="108"/>
        <v>343550653.86000001</v>
      </c>
      <c r="AAQ160" s="619">
        <f t="shared" si="108"/>
        <v>117510.49000000209</v>
      </c>
      <c r="AAR160" s="619">
        <f t="shared" si="108"/>
        <v>38809376.200000003</v>
      </c>
      <c r="AAS160" s="619">
        <f t="shared" si="108"/>
        <v>178941466.23000002</v>
      </c>
      <c r="AAT160" s="619">
        <f t="shared" si="108"/>
        <v>31335602.120000005</v>
      </c>
      <c r="AAU160" s="619">
        <f t="shared" si="108"/>
        <v>83257134.819999993</v>
      </c>
      <c r="AAV160" s="619">
        <f t="shared" si="108"/>
        <v>6995172.9399999976</v>
      </c>
      <c r="AAW160" s="619">
        <f t="shared" si="108"/>
        <v>87539759.530000001</v>
      </c>
      <c r="AAX160" s="619">
        <f t="shared" si="108"/>
        <v>20409144.760000005</v>
      </c>
      <c r="AAY160" s="619">
        <f t="shared" si="108"/>
        <v>18891503.539999999</v>
      </c>
      <c r="AAZ160" s="619">
        <f t="shared" si="108"/>
        <v>45044389.310000002</v>
      </c>
      <c r="ABA160" s="619">
        <f t="shared" si="108"/>
        <v>42976670.00999999</v>
      </c>
      <c r="ABB160" s="619">
        <f t="shared" si="108"/>
        <v>69512005.25</v>
      </c>
      <c r="ABC160" s="619">
        <f t="shared" si="108"/>
        <v>7104111.3199999984</v>
      </c>
      <c r="ABD160" s="619">
        <f t="shared" si="108"/>
        <v>-760533.60000000149</v>
      </c>
      <c r="ABE160" s="619">
        <f t="shared" si="108"/>
        <v>27748114.960000001</v>
      </c>
      <c r="ABF160" s="619">
        <f t="shared" si="108"/>
        <v>33578359.530000001</v>
      </c>
      <c r="ABG160" s="619">
        <f t="shared" si="108"/>
        <v>66461159.090000011</v>
      </c>
      <c r="ABH160" s="619">
        <f t="shared" si="108"/>
        <v>13831189.459999997</v>
      </c>
      <c r="ABI160" s="619">
        <f t="shared" si="108"/>
        <v>39288781.630000025</v>
      </c>
      <c r="ABJ160" s="619">
        <f t="shared" si="108"/>
        <v>62908178.549999982</v>
      </c>
      <c r="ABK160" s="619">
        <f t="shared" si="108"/>
        <v>33136828.529999997</v>
      </c>
      <c r="ABL160" s="619">
        <f t="shared" si="108"/>
        <v>23637532.009999998</v>
      </c>
      <c r="ABM160" s="619">
        <f t="shared" si="108"/>
        <v>-37240.309999998659</v>
      </c>
      <c r="ABN160" s="619">
        <f t="shared" si="108"/>
        <v>35730454.559999995</v>
      </c>
      <c r="ABO160" s="619">
        <f t="shared" si="108"/>
        <v>16102587.949999999</v>
      </c>
      <c r="ABP160" s="619">
        <f t="shared" si="108"/>
        <v>245395018.5</v>
      </c>
      <c r="ABQ160" s="619">
        <f t="shared" si="108"/>
        <v>80770327.519999996</v>
      </c>
      <c r="ABR160" s="619">
        <f t="shared" si="108"/>
        <v>25696964.219999995</v>
      </c>
      <c r="ABS160" s="619">
        <f t="shared" si="108"/>
        <v>133729251.55999999</v>
      </c>
      <c r="ABT160" s="619">
        <f t="shared" si="108"/>
        <v>125476279.31</v>
      </c>
      <c r="ABU160" s="619">
        <f t="shared" si="108"/>
        <v>97944996.169999987</v>
      </c>
      <c r="ABV160" s="619">
        <f t="shared" si="108"/>
        <v>22586882.749999996</v>
      </c>
      <c r="ABW160" s="619">
        <f t="shared" si="108"/>
        <v>47590543.480000004</v>
      </c>
      <c r="ABX160" s="619">
        <f t="shared" si="108"/>
        <v>39952390.960000001</v>
      </c>
      <c r="ABY160" s="619">
        <f t="shared" si="108"/>
        <v>8451912.2199999094</v>
      </c>
      <c r="ABZ160" s="619">
        <f t="shared" si="108"/>
        <v>45497481.920000002</v>
      </c>
      <c r="ACA160" s="619">
        <f t="shared" si="108"/>
        <v>46943811.770000003</v>
      </c>
      <c r="ACB160" s="619">
        <f t="shared" si="108"/>
        <v>22296426.479999997</v>
      </c>
      <c r="ACC160" s="619">
        <f t="shared" si="108"/>
        <v>15810313.849999998</v>
      </c>
      <c r="ACD160" s="619">
        <f t="shared" si="108"/>
        <v>-20897322.329999998</v>
      </c>
      <c r="ACE160" s="619">
        <f t="shared" si="108"/>
        <v>9837968.7899999991</v>
      </c>
      <c r="ACF160" s="619">
        <f t="shared" si="108"/>
        <v>9790855.700000003</v>
      </c>
      <c r="ACG160" s="619">
        <f t="shared" si="108"/>
        <v>12500414.829999996</v>
      </c>
      <c r="ACH160" s="619">
        <f t="shared" si="108"/>
        <v>27009830.629999999</v>
      </c>
      <c r="ACI160" s="619">
        <f t="shared" si="108"/>
        <v>10284422.120000001</v>
      </c>
      <c r="ACJ160" s="619">
        <f t="shared" si="108"/>
        <v>137180283.70000005</v>
      </c>
      <c r="ACK160" s="619">
        <f t="shared" si="108"/>
        <v>41482466.850000001</v>
      </c>
      <c r="ACL160" s="619">
        <f t="shared" si="108"/>
        <v>12835859.299999993</v>
      </c>
      <c r="ACM160" s="619">
        <f t="shared" si="108"/>
        <v>97339217.51000002</v>
      </c>
      <c r="ACN160" s="619">
        <f t="shared" si="108"/>
        <v>7086129.9300000006</v>
      </c>
      <c r="ACO160" s="619">
        <f t="shared" si="108"/>
        <v>-15443469.719999995</v>
      </c>
      <c r="ACP160" s="619">
        <f t="shared" si="108"/>
        <v>37314687.140000001</v>
      </c>
      <c r="ACQ160" s="619">
        <f t="shared" si="108"/>
        <v>231575190.09000009</v>
      </c>
      <c r="ACR160" s="619">
        <f t="shared" si="108"/>
        <v>239825451.08000004</v>
      </c>
      <c r="ACS160" s="619">
        <f t="shared" ref="ACS160:AFD160" si="109">ACS59-ACS158</f>
        <v>6230858.6599999964</v>
      </c>
      <c r="ACT160" s="619">
        <f t="shared" si="109"/>
        <v>1680581.6200000048</v>
      </c>
      <c r="ACU160" s="619">
        <f t="shared" si="109"/>
        <v>42156863.689999975</v>
      </c>
      <c r="ACV160" s="619">
        <f t="shared" si="109"/>
        <v>53456197.470000006</v>
      </c>
      <c r="ACW160" s="619">
        <f t="shared" si="109"/>
        <v>564376242.17999995</v>
      </c>
      <c r="ACX160" s="619">
        <f t="shared" si="109"/>
        <v>1281014.4099999964</v>
      </c>
      <c r="ACY160" s="619">
        <f t="shared" si="109"/>
        <v>41327825.780000001</v>
      </c>
      <c r="ACZ160" s="619">
        <f t="shared" si="109"/>
        <v>38553495.399999991</v>
      </c>
      <c r="ADA160" s="619">
        <f t="shared" si="109"/>
        <v>-2651508.5299999975</v>
      </c>
      <c r="ADB160" s="619">
        <f t="shared" si="109"/>
        <v>-2131445.7399999965</v>
      </c>
      <c r="ADC160" s="619">
        <f t="shared" si="109"/>
        <v>-3791068.4399999985</v>
      </c>
      <c r="ADD160" s="619">
        <f t="shared" si="109"/>
        <v>753821.34999999776</v>
      </c>
      <c r="ADE160" s="619">
        <f t="shared" si="109"/>
        <v>26801676.020000003</v>
      </c>
      <c r="ADF160" s="619">
        <f t="shared" si="109"/>
        <v>54121114.710000001</v>
      </c>
      <c r="ADG160" s="619">
        <f t="shared" si="109"/>
        <v>3442610.4200000316</v>
      </c>
      <c r="ADH160" s="619">
        <f t="shared" si="109"/>
        <v>26531135.909999989</v>
      </c>
      <c r="ADI160" s="619">
        <f t="shared" si="109"/>
        <v>26378466.879999999</v>
      </c>
      <c r="ADJ160" s="619">
        <f t="shared" si="109"/>
        <v>5865319.9199999981</v>
      </c>
      <c r="ADK160" s="619">
        <f t="shared" si="109"/>
        <v>9590900.6100000031</v>
      </c>
      <c r="ADL160" s="619">
        <f t="shared" si="109"/>
        <v>8300958.9600000018</v>
      </c>
      <c r="ADM160" s="619">
        <f t="shared" si="109"/>
        <v>37607771.330000013</v>
      </c>
      <c r="ADN160" s="619">
        <f t="shared" si="109"/>
        <v>12333337.240000002</v>
      </c>
      <c r="ADO160" s="619">
        <f t="shared" si="109"/>
        <v>4132085.3999999985</v>
      </c>
      <c r="ADP160" s="619">
        <f t="shared" si="109"/>
        <v>331302481.25</v>
      </c>
      <c r="ADQ160" s="619">
        <f t="shared" si="109"/>
        <v>101672378.31999998</v>
      </c>
      <c r="ADR160" s="619">
        <f t="shared" si="109"/>
        <v>53481605.640000015</v>
      </c>
      <c r="ADS160" s="619">
        <f t="shared" si="109"/>
        <v>50241791.960000001</v>
      </c>
      <c r="ADT160" s="619">
        <f t="shared" si="109"/>
        <v>-30659587.939999998</v>
      </c>
      <c r="ADU160" s="619">
        <f t="shared" si="109"/>
        <v>-5319292.1099999994</v>
      </c>
      <c r="ADV160" s="619">
        <f t="shared" si="109"/>
        <v>-583338.88000000082</v>
      </c>
      <c r="ADW160" s="619">
        <f t="shared" si="109"/>
        <v>25389719.670000002</v>
      </c>
      <c r="ADX160" s="619">
        <f t="shared" si="109"/>
        <v>-8173939</v>
      </c>
      <c r="ADY160" s="619">
        <f t="shared" si="109"/>
        <v>2213647.7199999988</v>
      </c>
      <c r="ADZ160" s="619">
        <f t="shared" si="109"/>
        <v>83226316.820000052</v>
      </c>
      <c r="AEA160" s="619">
        <f t="shared" si="109"/>
        <v>23717147.569999963</v>
      </c>
      <c r="AEB160" s="619">
        <f t="shared" si="109"/>
        <v>-66663624.57</v>
      </c>
      <c r="AEC160" s="619">
        <f t="shared" si="109"/>
        <v>10503825.969999999</v>
      </c>
      <c r="AED160" s="619">
        <f t="shared" si="109"/>
        <v>27665049.779999997</v>
      </c>
      <c r="AEE160" s="619">
        <f t="shared" si="109"/>
        <v>28627753.040000007</v>
      </c>
      <c r="AEF160" s="619">
        <f t="shared" si="109"/>
        <v>3948467.4800000042</v>
      </c>
      <c r="AEG160" s="619">
        <f t="shared" si="109"/>
        <v>-21321722.970000006</v>
      </c>
      <c r="AEH160" s="619">
        <f t="shared" si="109"/>
        <v>-4770481.7900000028</v>
      </c>
      <c r="AEI160" s="619">
        <f t="shared" si="109"/>
        <v>51861142.79999999</v>
      </c>
      <c r="AEJ160" s="619">
        <f t="shared" si="109"/>
        <v>-234294.8599999994</v>
      </c>
      <c r="AEK160" s="619">
        <f t="shared" si="109"/>
        <v>72632278.810000002</v>
      </c>
      <c r="AEL160" s="619">
        <f t="shared" si="109"/>
        <v>9985595.1999999918</v>
      </c>
      <c r="AEM160" s="619">
        <f t="shared" si="109"/>
        <v>-7397258.4899999984</v>
      </c>
      <c r="AEN160" s="619">
        <f t="shared" si="109"/>
        <v>12931394.499999985</v>
      </c>
      <c r="AEO160" s="619">
        <f t="shared" si="109"/>
        <v>45479906.080000006</v>
      </c>
      <c r="AEP160" s="619">
        <f t="shared" si="109"/>
        <v>10875096.16</v>
      </c>
      <c r="AEQ160" s="619">
        <f t="shared" si="109"/>
        <v>-50830552.489999995</v>
      </c>
      <c r="AER160" s="619">
        <f t="shared" si="109"/>
        <v>2929825.6700000004</v>
      </c>
      <c r="AES160" s="619">
        <f t="shared" si="109"/>
        <v>-19392994.199999988</v>
      </c>
      <c r="AET160" s="619">
        <f t="shared" si="109"/>
        <v>455294694.39999986</v>
      </c>
      <c r="AEU160" s="619">
        <f t="shared" si="109"/>
        <v>54343728.519999981</v>
      </c>
      <c r="AEV160" s="619">
        <f t="shared" si="109"/>
        <v>97190431.99000001</v>
      </c>
      <c r="AEW160" s="619">
        <f t="shared" si="109"/>
        <v>609645.74000000209</v>
      </c>
      <c r="AEX160" s="619">
        <f t="shared" si="109"/>
        <v>9183914.3399999905</v>
      </c>
      <c r="AEY160" s="619">
        <f t="shared" si="109"/>
        <v>-3607143.2300000042</v>
      </c>
      <c r="AEZ160" s="619">
        <f t="shared" si="109"/>
        <v>8730764.2800000049</v>
      </c>
      <c r="AFA160" s="619">
        <f t="shared" si="109"/>
        <v>-6362273.049999997</v>
      </c>
      <c r="AFB160" s="619">
        <f t="shared" si="109"/>
        <v>-6093865.290000001</v>
      </c>
      <c r="AFC160" s="619">
        <f t="shared" si="109"/>
        <v>-3237040.08</v>
      </c>
      <c r="AFD160" s="619">
        <f t="shared" si="109"/>
        <v>294528678.38</v>
      </c>
      <c r="AFE160" s="619">
        <f t="shared" ref="AFE160:AHP160" si="110">AFE59-AFE158</f>
        <v>199139270.10999998</v>
      </c>
      <c r="AFF160" s="619">
        <f t="shared" si="110"/>
        <v>64604698.269999996</v>
      </c>
      <c r="AFG160" s="619">
        <f t="shared" si="110"/>
        <v>44327417.440000013</v>
      </c>
      <c r="AFH160" s="619">
        <f t="shared" si="110"/>
        <v>207080244.65000001</v>
      </c>
      <c r="AFI160" s="619">
        <f t="shared" si="110"/>
        <v>64990585.240000002</v>
      </c>
      <c r="AFJ160" s="619">
        <f t="shared" si="110"/>
        <v>16762165.309999999</v>
      </c>
      <c r="AFK160" s="619">
        <f t="shared" si="110"/>
        <v>16665278.079999994</v>
      </c>
      <c r="AFL160" s="619">
        <f t="shared" si="110"/>
        <v>46755204.75</v>
      </c>
      <c r="AFM160" s="619">
        <f t="shared" si="110"/>
        <v>28912754.73</v>
      </c>
      <c r="AFN160" s="619">
        <f t="shared" si="110"/>
        <v>17786367.309999999</v>
      </c>
      <c r="AFO160" s="619">
        <f t="shared" si="110"/>
        <v>36864871.789999992</v>
      </c>
      <c r="AFP160" s="619">
        <f t="shared" si="110"/>
        <v>31980250.829999998</v>
      </c>
      <c r="AFQ160" s="619">
        <f t="shared" si="110"/>
        <v>569424115.99000001</v>
      </c>
      <c r="AFR160" s="619">
        <f t="shared" si="110"/>
        <v>70986661.560000002</v>
      </c>
      <c r="AFS160" s="619">
        <f t="shared" si="110"/>
        <v>110030098.72999999</v>
      </c>
      <c r="AFT160" s="619">
        <f t="shared" si="110"/>
        <v>37789601.210000001</v>
      </c>
      <c r="AFU160" s="619">
        <f t="shared" si="110"/>
        <v>58243124.740000017</v>
      </c>
      <c r="AFV160" s="619">
        <f t="shared" si="110"/>
        <v>43509466.590000004</v>
      </c>
      <c r="AFW160" s="619">
        <f t="shared" si="110"/>
        <v>30102963.460000008</v>
      </c>
      <c r="AFX160" s="619">
        <f t="shared" si="110"/>
        <v>119427717.73999999</v>
      </c>
      <c r="AFY160" s="619">
        <f t="shared" si="110"/>
        <v>47198311.939999998</v>
      </c>
      <c r="AFZ160" s="619">
        <f t="shared" si="110"/>
        <v>21369125.120000005</v>
      </c>
      <c r="AGA160" s="619">
        <f t="shared" si="110"/>
        <v>173789310.67999998</v>
      </c>
      <c r="AGB160" s="619">
        <f t="shared" si="110"/>
        <v>63007712.639999993</v>
      </c>
      <c r="AGC160" s="619">
        <f t="shared" si="110"/>
        <v>464829585.23000008</v>
      </c>
      <c r="AGD160" s="619">
        <f t="shared" si="110"/>
        <v>102018018.65000002</v>
      </c>
      <c r="AGE160" s="619">
        <f t="shared" si="110"/>
        <v>39870921.259999998</v>
      </c>
      <c r="AGF160" s="619">
        <f t="shared" si="110"/>
        <v>83124694.049999997</v>
      </c>
      <c r="AGG160" s="619">
        <f t="shared" si="110"/>
        <v>88938280.770000011</v>
      </c>
      <c r="AGH160" s="619">
        <f t="shared" si="110"/>
        <v>26322261.409999996</v>
      </c>
      <c r="AGI160" s="619">
        <f t="shared" si="110"/>
        <v>39821588.619999997</v>
      </c>
      <c r="AGJ160" s="619">
        <f t="shared" si="110"/>
        <v>47117987.07</v>
      </c>
      <c r="AGK160" s="619">
        <f t="shared" si="110"/>
        <v>17771821.490000002</v>
      </c>
      <c r="AGL160" s="619">
        <f t="shared" si="110"/>
        <v>26853831.710000008</v>
      </c>
      <c r="AGM160" s="619">
        <f t="shared" si="110"/>
        <v>16809769.330000006</v>
      </c>
      <c r="AGN160" s="619">
        <f t="shared" si="110"/>
        <v>757406523.06999969</v>
      </c>
      <c r="AGO160" s="619">
        <f t="shared" si="110"/>
        <v>98169088.699999988</v>
      </c>
      <c r="AGP160" s="619">
        <f t="shared" si="110"/>
        <v>182959864.13000003</v>
      </c>
      <c r="AGQ160" s="619">
        <f t="shared" si="110"/>
        <v>37835997.550000004</v>
      </c>
      <c r="AGR160" s="619">
        <f t="shared" si="110"/>
        <v>168364124.67000002</v>
      </c>
      <c r="AGS160" s="619">
        <f t="shared" si="110"/>
        <v>94897909.980000004</v>
      </c>
      <c r="AGT160" s="619">
        <f t="shared" si="110"/>
        <v>9153448.4400000013</v>
      </c>
      <c r="AGU160" s="619">
        <f t="shared" si="110"/>
        <v>48322170.960000001</v>
      </c>
      <c r="AGV160" s="619">
        <f t="shared" si="110"/>
        <v>493592722.62000018</v>
      </c>
      <c r="AGW160" s="619">
        <f t="shared" si="110"/>
        <v>320542990.97000003</v>
      </c>
      <c r="AGX160" s="619">
        <f t="shared" si="110"/>
        <v>893994.88999999687</v>
      </c>
      <c r="AGY160" s="619">
        <f t="shared" si="110"/>
        <v>222786322.31</v>
      </c>
      <c r="AGZ160" s="619">
        <f t="shared" si="110"/>
        <v>132356010.81</v>
      </c>
      <c r="AHA160" s="619">
        <f t="shared" si="110"/>
        <v>158184451.31</v>
      </c>
      <c r="AHB160" s="619">
        <f t="shared" si="110"/>
        <v>4436359.7899999972</v>
      </c>
      <c r="AHC160" s="619">
        <f t="shared" si="110"/>
        <v>29207650.410000004</v>
      </c>
      <c r="AHD160" s="619">
        <f t="shared" si="110"/>
        <v>11784166.609999999</v>
      </c>
      <c r="AHE160" s="619">
        <f t="shared" si="110"/>
        <v>55574935.919999979</v>
      </c>
      <c r="AHF160" s="619">
        <f t="shared" si="110"/>
        <v>169560910.00999996</v>
      </c>
      <c r="AHG160" s="619">
        <f t="shared" si="110"/>
        <v>83830117.589999989</v>
      </c>
      <c r="AHH160" s="619">
        <f t="shared" si="110"/>
        <v>27660229.850000005</v>
      </c>
      <c r="AHI160" s="619">
        <f t="shared" si="110"/>
        <v>75289250.999999985</v>
      </c>
      <c r="AHJ160" s="619">
        <f t="shared" si="110"/>
        <v>37622507.580000013</v>
      </c>
      <c r="AHK160" s="619">
        <f t="shared" si="110"/>
        <v>43144920.090000011</v>
      </c>
      <c r="AHL160" s="619">
        <f t="shared" si="110"/>
        <v>15894289.49</v>
      </c>
      <c r="AHM160" s="619">
        <f t="shared" si="110"/>
        <v>6550457.1399999857</v>
      </c>
      <c r="AHN160" s="619">
        <f t="shared" si="110"/>
        <v>51504478.350000009</v>
      </c>
      <c r="AHO160" s="619">
        <f t="shared" si="110"/>
        <v>25161747.099999998</v>
      </c>
      <c r="AHP160" s="619">
        <f t="shared" si="110"/>
        <v>30597977.260000005</v>
      </c>
      <c r="AHQ160" s="619">
        <f t="shared" ref="AHQ160:AHT160" si="111">AHQ59-AHQ158</f>
        <v>21908318.830000013</v>
      </c>
      <c r="AHR160" s="619">
        <f t="shared" si="111"/>
        <v>18877912.109999999</v>
      </c>
      <c r="AHS160" s="619">
        <f t="shared" si="111"/>
        <v>-3075147.7800000012</v>
      </c>
      <c r="AHT160" s="619">
        <f t="shared" si="111"/>
        <v>58608194148.566078</v>
      </c>
      <c r="AHV160" s="622" t="s">
        <v>6273</v>
      </c>
      <c r="AHW160" s="622" t="s">
        <v>6469</v>
      </c>
      <c r="AHX160" s="622" t="s">
        <v>6470</v>
      </c>
    </row>
    <row r="161" spans="1:908" x14ac:dyDescent="0.8">
      <c r="B161" s="270"/>
      <c r="C161" s="271" t="s">
        <v>6539</v>
      </c>
      <c r="D161" s="619">
        <f>D38-D160</f>
        <v>0</v>
      </c>
      <c r="E161" s="619">
        <f t="shared" ref="E161:BP161" si="112">E38-E160</f>
        <v>0</v>
      </c>
      <c r="F161" s="619">
        <f t="shared" si="112"/>
        <v>0</v>
      </c>
      <c r="G161" s="619">
        <f t="shared" si="112"/>
        <v>0</v>
      </c>
      <c r="H161" s="619">
        <f t="shared" si="112"/>
        <v>0</v>
      </c>
      <c r="I161" s="619">
        <f t="shared" si="112"/>
        <v>0</v>
      </c>
      <c r="J161" s="619">
        <f t="shared" si="112"/>
        <v>0</v>
      </c>
      <c r="K161" s="619">
        <f t="shared" si="112"/>
        <v>0</v>
      </c>
      <c r="L161" s="619">
        <f t="shared" si="112"/>
        <v>0</v>
      </c>
      <c r="M161" s="619">
        <f t="shared" si="112"/>
        <v>0</v>
      </c>
      <c r="N161" s="619">
        <f t="shared" si="112"/>
        <v>0</v>
      </c>
      <c r="O161" s="619">
        <f t="shared" si="112"/>
        <v>0</v>
      </c>
      <c r="P161" s="619">
        <f t="shared" si="112"/>
        <v>0</v>
      </c>
      <c r="Q161" s="619">
        <f t="shared" si="112"/>
        <v>0</v>
      </c>
      <c r="R161" s="619">
        <f t="shared" si="112"/>
        <v>0</v>
      </c>
      <c r="S161" s="619">
        <f t="shared" si="112"/>
        <v>0</v>
      </c>
      <c r="T161" s="619">
        <f t="shared" si="112"/>
        <v>0</v>
      </c>
      <c r="U161" s="619">
        <f t="shared" si="112"/>
        <v>0</v>
      </c>
      <c r="V161" s="619">
        <f t="shared" si="112"/>
        <v>0</v>
      </c>
      <c r="W161" s="619">
        <f t="shared" si="112"/>
        <v>1.4901161193847656E-8</v>
      </c>
      <c r="X161" s="619">
        <f t="shared" si="112"/>
        <v>0</v>
      </c>
      <c r="Y161" s="619">
        <f t="shared" si="112"/>
        <v>0</v>
      </c>
      <c r="Z161" s="619">
        <f t="shared" si="112"/>
        <v>0</v>
      </c>
      <c r="AA161" s="619">
        <f t="shared" si="112"/>
        <v>0</v>
      </c>
      <c r="AB161" s="619">
        <f t="shared" si="112"/>
        <v>0</v>
      </c>
      <c r="AC161" s="619">
        <f t="shared" si="112"/>
        <v>0</v>
      </c>
      <c r="AD161" s="619">
        <f t="shared" si="112"/>
        <v>2.2351741790771484E-8</v>
      </c>
      <c r="AE161" s="619">
        <f t="shared" si="112"/>
        <v>0</v>
      </c>
      <c r="AF161" s="619">
        <f t="shared" si="112"/>
        <v>0</v>
      </c>
      <c r="AG161" s="619">
        <f t="shared" si="112"/>
        <v>0</v>
      </c>
      <c r="AH161" s="619">
        <f t="shared" si="112"/>
        <v>0</v>
      </c>
      <c r="AI161" s="619">
        <f t="shared" si="112"/>
        <v>0</v>
      </c>
      <c r="AJ161" s="619">
        <f t="shared" si="112"/>
        <v>0</v>
      </c>
      <c r="AK161" s="619">
        <f t="shared" si="112"/>
        <v>0</v>
      </c>
      <c r="AL161" s="619">
        <f t="shared" si="112"/>
        <v>0</v>
      </c>
      <c r="AM161" s="619">
        <f t="shared" si="112"/>
        <v>0</v>
      </c>
      <c r="AN161" s="619">
        <f t="shared" si="112"/>
        <v>0</v>
      </c>
      <c r="AO161" s="619">
        <f t="shared" si="112"/>
        <v>-3.7252902984619141E-9</v>
      </c>
      <c r="AP161" s="619">
        <f t="shared" si="112"/>
        <v>0</v>
      </c>
      <c r="AQ161" s="619">
        <f t="shared" si="112"/>
        <v>0</v>
      </c>
      <c r="AR161" s="619">
        <f t="shared" si="112"/>
        <v>0</v>
      </c>
      <c r="AS161" s="619">
        <f t="shared" si="112"/>
        <v>0</v>
      </c>
      <c r="AT161" s="619">
        <f t="shared" si="112"/>
        <v>0</v>
      </c>
      <c r="AU161" s="619">
        <f t="shared" si="112"/>
        <v>0</v>
      </c>
      <c r="AV161" s="619">
        <f t="shared" si="112"/>
        <v>0</v>
      </c>
      <c r="AW161" s="619">
        <f t="shared" si="112"/>
        <v>0</v>
      </c>
      <c r="AX161" s="619">
        <f t="shared" si="112"/>
        <v>0</v>
      </c>
      <c r="AY161" s="619">
        <f t="shared" si="112"/>
        <v>0</v>
      </c>
      <c r="AZ161" s="619">
        <f t="shared" si="112"/>
        <v>0</v>
      </c>
      <c r="BA161" s="619">
        <f t="shared" si="112"/>
        <v>0</v>
      </c>
      <c r="BB161" s="619">
        <f t="shared" si="112"/>
        <v>0</v>
      </c>
      <c r="BC161" s="619">
        <f t="shared" si="112"/>
        <v>0</v>
      </c>
      <c r="BD161" s="619">
        <f t="shared" si="112"/>
        <v>0</v>
      </c>
      <c r="BE161" s="619">
        <f t="shared" si="112"/>
        <v>0</v>
      </c>
      <c r="BF161" s="619">
        <f t="shared" si="112"/>
        <v>0</v>
      </c>
      <c r="BG161" s="619">
        <f t="shared" si="112"/>
        <v>0</v>
      </c>
      <c r="BH161" s="619">
        <f t="shared" si="112"/>
        <v>0</v>
      </c>
      <c r="BI161" s="619">
        <f t="shared" si="112"/>
        <v>0</v>
      </c>
      <c r="BJ161" s="619">
        <f t="shared" si="112"/>
        <v>0</v>
      </c>
      <c r="BK161" s="619">
        <f t="shared" si="112"/>
        <v>0</v>
      </c>
      <c r="BL161" s="619">
        <f t="shared" si="112"/>
        <v>0</v>
      </c>
      <c r="BM161" s="619">
        <f t="shared" si="112"/>
        <v>0</v>
      </c>
      <c r="BN161" s="619">
        <f t="shared" si="112"/>
        <v>0</v>
      </c>
      <c r="BO161" s="619">
        <f t="shared" si="112"/>
        <v>0</v>
      </c>
      <c r="BP161" s="619">
        <f t="shared" si="112"/>
        <v>0</v>
      </c>
      <c r="BQ161" s="619">
        <f t="shared" ref="BQ161:EB161" si="113">BQ38-BQ160</f>
        <v>0</v>
      </c>
      <c r="BR161" s="619">
        <f t="shared" si="113"/>
        <v>0</v>
      </c>
      <c r="BS161" s="619">
        <f t="shared" si="113"/>
        <v>0</v>
      </c>
      <c r="BT161" s="619">
        <f t="shared" si="113"/>
        <v>-9.3132257461547852E-10</v>
      </c>
      <c r="BU161" s="619">
        <f t="shared" si="113"/>
        <v>0</v>
      </c>
      <c r="BV161" s="619">
        <f t="shared" si="113"/>
        <v>0</v>
      </c>
      <c r="BW161" s="619">
        <f t="shared" si="113"/>
        <v>0</v>
      </c>
      <c r="BX161" s="619">
        <f t="shared" si="113"/>
        <v>0</v>
      </c>
      <c r="BY161" s="619">
        <f t="shared" si="113"/>
        <v>0</v>
      </c>
      <c r="BZ161" s="619">
        <f t="shared" si="113"/>
        <v>0</v>
      </c>
      <c r="CA161" s="619">
        <f t="shared" si="113"/>
        <v>0</v>
      </c>
      <c r="CB161" s="619">
        <f t="shared" si="113"/>
        <v>0</v>
      </c>
      <c r="CC161" s="619">
        <f t="shared" si="113"/>
        <v>0</v>
      </c>
      <c r="CD161" s="619">
        <f t="shared" si="113"/>
        <v>0</v>
      </c>
      <c r="CE161" s="619">
        <f t="shared" si="113"/>
        <v>0</v>
      </c>
      <c r="CF161" s="619">
        <f t="shared" si="113"/>
        <v>0</v>
      </c>
      <c r="CG161" s="619">
        <f t="shared" si="113"/>
        <v>0</v>
      </c>
      <c r="CH161" s="619">
        <f t="shared" si="113"/>
        <v>0</v>
      </c>
      <c r="CI161" s="619">
        <f t="shared" si="113"/>
        <v>0</v>
      </c>
      <c r="CJ161" s="619">
        <f t="shared" si="113"/>
        <v>0</v>
      </c>
      <c r="CK161" s="619">
        <f t="shared" si="113"/>
        <v>0</v>
      </c>
      <c r="CL161" s="619">
        <f t="shared" si="113"/>
        <v>0</v>
      </c>
      <c r="CM161" s="619">
        <f t="shared" si="113"/>
        <v>0</v>
      </c>
      <c r="CN161" s="619">
        <f t="shared" si="113"/>
        <v>0</v>
      </c>
      <c r="CO161" s="619">
        <f t="shared" si="113"/>
        <v>0</v>
      </c>
      <c r="CP161" s="619">
        <f t="shared" si="113"/>
        <v>0</v>
      </c>
      <c r="CQ161" s="619">
        <f t="shared" si="113"/>
        <v>0</v>
      </c>
      <c r="CR161" s="619">
        <f t="shared" si="113"/>
        <v>0</v>
      </c>
      <c r="CS161" s="619">
        <f t="shared" si="113"/>
        <v>0</v>
      </c>
      <c r="CT161" s="619">
        <f t="shared" si="113"/>
        <v>0</v>
      </c>
      <c r="CU161" s="619">
        <f t="shared" si="113"/>
        <v>0</v>
      </c>
      <c r="CV161" s="619">
        <f t="shared" si="113"/>
        <v>0</v>
      </c>
      <c r="CW161" s="619">
        <f t="shared" si="113"/>
        <v>0</v>
      </c>
      <c r="CX161" s="619">
        <f t="shared" si="113"/>
        <v>0</v>
      </c>
      <c r="CY161" s="619">
        <f t="shared" si="113"/>
        <v>0</v>
      </c>
      <c r="CZ161" s="619">
        <f t="shared" si="113"/>
        <v>0</v>
      </c>
      <c r="DA161" s="619">
        <f t="shared" si="113"/>
        <v>0</v>
      </c>
      <c r="DB161" s="619">
        <f t="shared" si="113"/>
        <v>0</v>
      </c>
      <c r="DC161" s="619">
        <f t="shared" si="113"/>
        <v>0</v>
      </c>
      <c r="DD161" s="619">
        <f t="shared" si="113"/>
        <v>0</v>
      </c>
      <c r="DE161" s="619">
        <f t="shared" si="113"/>
        <v>0</v>
      </c>
      <c r="DF161" s="619">
        <f t="shared" si="113"/>
        <v>0</v>
      </c>
      <c r="DG161" s="619">
        <f t="shared" si="113"/>
        <v>0</v>
      </c>
      <c r="DH161" s="619">
        <f t="shared" si="113"/>
        <v>0</v>
      </c>
      <c r="DI161" s="619">
        <f t="shared" si="113"/>
        <v>0</v>
      </c>
      <c r="DJ161" s="619">
        <f t="shared" si="113"/>
        <v>0</v>
      </c>
      <c r="DK161" s="619">
        <f t="shared" si="113"/>
        <v>0</v>
      </c>
      <c r="DL161" s="619">
        <f t="shared" si="113"/>
        <v>0</v>
      </c>
      <c r="DM161" s="619">
        <f t="shared" si="113"/>
        <v>0</v>
      </c>
      <c r="DN161" s="619">
        <f t="shared" si="113"/>
        <v>0</v>
      </c>
      <c r="DO161" s="619">
        <f t="shared" si="113"/>
        <v>0</v>
      </c>
      <c r="DP161" s="619">
        <f t="shared" si="113"/>
        <v>0</v>
      </c>
      <c r="DQ161" s="619">
        <f t="shared" si="113"/>
        <v>0</v>
      </c>
      <c r="DR161" s="619">
        <f t="shared" si="113"/>
        <v>0</v>
      </c>
      <c r="DS161" s="619">
        <f t="shared" si="113"/>
        <v>0</v>
      </c>
      <c r="DT161" s="619">
        <f t="shared" si="113"/>
        <v>-5.9604644775390625E-8</v>
      </c>
      <c r="DU161" s="619">
        <f t="shared" si="113"/>
        <v>0</v>
      </c>
      <c r="DV161" s="619">
        <f t="shared" si="113"/>
        <v>0</v>
      </c>
      <c r="DW161" s="619">
        <f t="shared" si="113"/>
        <v>0</v>
      </c>
      <c r="DX161" s="619">
        <f t="shared" si="113"/>
        <v>0</v>
      </c>
      <c r="DY161" s="619">
        <f t="shared" si="113"/>
        <v>0</v>
      </c>
      <c r="DZ161" s="619">
        <f t="shared" si="113"/>
        <v>0</v>
      </c>
      <c r="EA161" s="619">
        <f t="shared" si="113"/>
        <v>0</v>
      </c>
      <c r="EB161" s="619">
        <f t="shared" si="113"/>
        <v>0</v>
      </c>
      <c r="EC161" s="619">
        <f t="shared" ref="EC161:GN161" si="114">EC38-EC160</f>
        <v>0</v>
      </c>
      <c r="ED161" s="619">
        <f t="shared" si="114"/>
        <v>0</v>
      </c>
      <c r="EE161" s="619">
        <f t="shared" si="114"/>
        <v>0</v>
      </c>
      <c r="EF161" s="619">
        <f t="shared" si="114"/>
        <v>0</v>
      </c>
      <c r="EG161" s="619">
        <f t="shared" si="114"/>
        <v>0</v>
      </c>
      <c r="EH161" s="619">
        <f t="shared" si="114"/>
        <v>0</v>
      </c>
      <c r="EI161" s="619">
        <f t="shared" si="114"/>
        <v>0</v>
      </c>
      <c r="EJ161" s="619">
        <f t="shared" si="114"/>
        <v>0</v>
      </c>
      <c r="EK161" s="619">
        <f t="shared" si="114"/>
        <v>0</v>
      </c>
      <c r="EL161" s="619">
        <f t="shared" si="114"/>
        <v>0</v>
      </c>
      <c r="EM161" s="619">
        <f t="shared" si="114"/>
        <v>0</v>
      </c>
      <c r="EN161" s="619">
        <f t="shared" si="114"/>
        <v>0</v>
      </c>
      <c r="EO161" s="619">
        <f t="shared" si="114"/>
        <v>0</v>
      </c>
      <c r="EP161" s="619">
        <f t="shared" si="114"/>
        <v>0</v>
      </c>
      <c r="EQ161" s="619">
        <f t="shared" si="114"/>
        <v>0</v>
      </c>
      <c r="ER161" s="619">
        <f t="shared" si="114"/>
        <v>0</v>
      </c>
      <c r="ES161" s="619">
        <f t="shared" si="114"/>
        <v>0</v>
      </c>
      <c r="ET161" s="619">
        <f t="shared" si="114"/>
        <v>0</v>
      </c>
      <c r="EU161" s="619">
        <f t="shared" si="114"/>
        <v>0</v>
      </c>
      <c r="EV161" s="619">
        <f t="shared" si="114"/>
        <v>0</v>
      </c>
      <c r="EW161" s="619">
        <f t="shared" si="114"/>
        <v>0</v>
      </c>
      <c r="EX161" s="619">
        <f t="shared" si="114"/>
        <v>0</v>
      </c>
      <c r="EY161" s="619">
        <f t="shared" si="114"/>
        <v>0</v>
      </c>
      <c r="EZ161" s="619">
        <f t="shared" si="114"/>
        <v>0</v>
      </c>
      <c r="FA161" s="619">
        <f t="shared" si="114"/>
        <v>0</v>
      </c>
      <c r="FB161" s="619">
        <f t="shared" si="114"/>
        <v>0</v>
      </c>
      <c r="FC161" s="619">
        <f t="shared" si="114"/>
        <v>0</v>
      </c>
      <c r="FD161" s="619">
        <f t="shared" si="114"/>
        <v>0</v>
      </c>
      <c r="FE161" s="619">
        <f t="shared" si="114"/>
        <v>0</v>
      </c>
      <c r="FF161" s="619">
        <f t="shared" si="114"/>
        <v>0</v>
      </c>
      <c r="FG161" s="619">
        <f t="shared" si="114"/>
        <v>0</v>
      </c>
      <c r="FH161" s="619">
        <f t="shared" si="114"/>
        <v>0</v>
      </c>
      <c r="FI161" s="619">
        <f t="shared" si="114"/>
        <v>0</v>
      </c>
      <c r="FJ161" s="619">
        <f t="shared" si="114"/>
        <v>0</v>
      </c>
      <c r="FK161" s="619">
        <f t="shared" si="114"/>
        <v>0</v>
      </c>
      <c r="FL161" s="619">
        <f t="shared" si="114"/>
        <v>0</v>
      </c>
      <c r="FM161" s="619">
        <f t="shared" si="114"/>
        <v>0</v>
      </c>
      <c r="FN161" s="619">
        <f t="shared" si="114"/>
        <v>0</v>
      </c>
      <c r="FO161" s="619">
        <f t="shared" si="114"/>
        <v>0</v>
      </c>
      <c r="FP161" s="619">
        <f t="shared" si="114"/>
        <v>0</v>
      </c>
      <c r="FQ161" s="619">
        <f t="shared" si="114"/>
        <v>0</v>
      </c>
      <c r="FR161" s="619">
        <f t="shared" si="114"/>
        <v>0</v>
      </c>
      <c r="FS161" s="619">
        <f t="shared" si="114"/>
        <v>0</v>
      </c>
      <c r="FT161" s="619">
        <f t="shared" si="114"/>
        <v>0</v>
      </c>
      <c r="FU161" s="619">
        <f t="shared" si="114"/>
        <v>0</v>
      </c>
      <c r="FV161" s="619">
        <f t="shared" si="114"/>
        <v>0</v>
      </c>
      <c r="FW161" s="619">
        <f t="shared" si="114"/>
        <v>0</v>
      </c>
      <c r="FX161" s="619">
        <f t="shared" si="114"/>
        <v>0</v>
      </c>
      <c r="FY161" s="619">
        <f t="shared" si="114"/>
        <v>0</v>
      </c>
      <c r="FZ161" s="619">
        <f t="shared" si="114"/>
        <v>0</v>
      </c>
      <c r="GA161" s="619">
        <f t="shared" si="114"/>
        <v>0</v>
      </c>
      <c r="GB161" s="619">
        <f t="shared" si="114"/>
        <v>0</v>
      </c>
      <c r="GC161" s="619">
        <f t="shared" si="114"/>
        <v>0</v>
      </c>
      <c r="GD161" s="619">
        <f t="shared" si="114"/>
        <v>0</v>
      </c>
      <c r="GE161" s="619">
        <f t="shared" si="114"/>
        <v>0</v>
      </c>
      <c r="GF161" s="619">
        <f t="shared" si="114"/>
        <v>0</v>
      </c>
      <c r="GG161" s="619">
        <f t="shared" si="114"/>
        <v>0</v>
      </c>
      <c r="GH161" s="619">
        <f t="shared" si="114"/>
        <v>0</v>
      </c>
      <c r="GI161" s="619">
        <f t="shared" si="114"/>
        <v>0</v>
      </c>
      <c r="GJ161" s="619">
        <f t="shared" si="114"/>
        <v>0</v>
      </c>
      <c r="GK161" s="619">
        <f t="shared" si="114"/>
        <v>0</v>
      </c>
      <c r="GL161" s="619">
        <f t="shared" si="114"/>
        <v>0</v>
      </c>
      <c r="GM161" s="619">
        <f t="shared" si="114"/>
        <v>0</v>
      </c>
      <c r="GN161" s="619">
        <f t="shared" si="114"/>
        <v>0</v>
      </c>
      <c r="GO161" s="619">
        <f t="shared" ref="GO161:IZ161" si="115">GO38-GO160</f>
        <v>0</v>
      </c>
      <c r="GP161" s="619">
        <f t="shared" si="115"/>
        <v>0</v>
      </c>
      <c r="GQ161" s="619">
        <f t="shared" si="115"/>
        <v>0</v>
      </c>
      <c r="GR161" s="619">
        <f t="shared" si="115"/>
        <v>0</v>
      </c>
      <c r="GS161" s="619">
        <f t="shared" si="115"/>
        <v>0</v>
      </c>
      <c r="GT161" s="619">
        <f t="shared" si="115"/>
        <v>0</v>
      </c>
      <c r="GU161" s="619">
        <f t="shared" si="115"/>
        <v>0</v>
      </c>
      <c r="GV161" s="619">
        <f t="shared" si="115"/>
        <v>0</v>
      </c>
      <c r="GW161" s="619">
        <f t="shared" si="115"/>
        <v>0</v>
      </c>
      <c r="GX161" s="619">
        <f t="shared" si="115"/>
        <v>0</v>
      </c>
      <c r="GY161" s="619">
        <f t="shared" si="115"/>
        <v>2.9802322387695313E-8</v>
      </c>
      <c r="GZ161" s="619">
        <f t="shared" si="115"/>
        <v>0</v>
      </c>
      <c r="HA161" s="619">
        <f t="shared" si="115"/>
        <v>0</v>
      </c>
      <c r="HB161" s="619">
        <f t="shared" si="115"/>
        <v>0</v>
      </c>
      <c r="HC161" s="619">
        <f t="shared" si="115"/>
        <v>0</v>
      </c>
      <c r="HD161" s="619">
        <f t="shared" si="115"/>
        <v>0</v>
      </c>
      <c r="HE161" s="619">
        <f t="shared" si="115"/>
        <v>0</v>
      </c>
      <c r="HF161" s="619">
        <f t="shared" si="115"/>
        <v>0</v>
      </c>
      <c r="HG161" s="619">
        <f t="shared" si="115"/>
        <v>0</v>
      </c>
      <c r="HH161" s="619">
        <f t="shared" si="115"/>
        <v>0</v>
      </c>
      <c r="HI161" s="619">
        <f t="shared" si="115"/>
        <v>0</v>
      </c>
      <c r="HJ161" s="619">
        <f t="shared" si="115"/>
        <v>0</v>
      </c>
      <c r="HK161" s="619">
        <f t="shared" si="115"/>
        <v>0</v>
      </c>
      <c r="HL161" s="619">
        <f t="shared" si="115"/>
        <v>0</v>
      </c>
      <c r="HM161" s="619">
        <f t="shared" si="115"/>
        <v>0</v>
      </c>
      <c r="HN161" s="619">
        <f t="shared" si="115"/>
        <v>0</v>
      </c>
      <c r="HO161" s="619">
        <f t="shared" si="115"/>
        <v>0</v>
      </c>
      <c r="HP161" s="619">
        <f t="shared" si="115"/>
        <v>0</v>
      </c>
      <c r="HQ161" s="619">
        <f t="shared" si="115"/>
        <v>0</v>
      </c>
      <c r="HR161" s="619">
        <f t="shared" si="115"/>
        <v>0</v>
      </c>
      <c r="HS161" s="619">
        <f t="shared" si="115"/>
        <v>5.9604644775390625E-8</v>
      </c>
      <c r="HT161" s="619">
        <f t="shared" si="115"/>
        <v>-1.4901161193847656E-8</v>
      </c>
      <c r="HU161" s="619">
        <f t="shared" si="115"/>
        <v>0</v>
      </c>
      <c r="HV161" s="619">
        <f t="shared" si="115"/>
        <v>0</v>
      </c>
      <c r="HW161" s="619">
        <f t="shared" si="115"/>
        <v>0</v>
      </c>
      <c r="HX161" s="619">
        <f t="shared" si="115"/>
        <v>0</v>
      </c>
      <c r="HY161" s="619">
        <f t="shared" si="115"/>
        <v>0</v>
      </c>
      <c r="HZ161" s="619">
        <f t="shared" si="115"/>
        <v>0</v>
      </c>
      <c r="IA161" s="619">
        <f t="shared" si="115"/>
        <v>0</v>
      </c>
      <c r="IB161" s="619">
        <f t="shared" si="115"/>
        <v>0</v>
      </c>
      <c r="IC161" s="619">
        <f t="shared" si="115"/>
        <v>0</v>
      </c>
      <c r="ID161" s="619">
        <f t="shared" si="115"/>
        <v>0</v>
      </c>
      <c r="IE161" s="619">
        <f t="shared" si="115"/>
        <v>0</v>
      </c>
      <c r="IF161" s="619">
        <f t="shared" si="115"/>
        <v>0</v>
      </c>
      <c r="IG161" s="619">
        <f t="shared" si="115"/>
        <v>0</v>
      </c>
      <c r="IH161" s="619">
        <f t="shared" si="115"/>
        <v>0</v>
      </c>
      <c r="II161" s="619">
        <f t="shared" si="115"/>
        <v>0</v>
      </c>
      <c r="IJ161" s="619">
        <f t="shared" si="115"/>
        <v>0</v>
      </c>
      <c r="IK161" s="619">
        <f t="shared" si="115"/>
        <v>0</v>
      </c>
      <c r="IL161" s="619">
        <f t="shared" si="115"/>
        <v>0</v>
      </c>
      <c r="IM161" s="619">
        <f t="shared" si="115"/>
        <v>0</v>
      </c>
      <c r="IN161" s="619">
        <f t="shared" si="115"/>
        <v>0</v>
      </c>
      <c r="IO161" s="619">
        <f t="shared" si="115"/>
        <v>0</v>
      </c>
      <c r="IP161" s="619">
        <f t="shared" si="115"/>
        <v>0</v>
      </c>
      <c r="IQ161" s="619">
        <f t="shared" si="115"/>
        <v>0</v>
      </c>
      <c r="IR161" s="619">
        <f t="shared" si="115"/>
        <v>0</v>
      </c>
      <c r="IS161" s="619">
        <f t="shared" si="115"/>
        <v>0</v>
      </c>
      <c r="IT161" s="619">
        <f t="shared" si="115"/>
        <v>0</v>
      </c>
      <c r="IU161" s="619">
        <f t="shared" si="115"/>
        <v>0</v>
      </c>
      <c r="IV161" s="619">
        <f t="shared" si="115"/>
        <v>0</v>
      </c>
      <c r="IW161" s="619">
        <f t="shared" si="115"/>
        <v>0</v>
      </c>
      <c r="IX161" s="619">
        <f t="shared" si="115"/>
        <v>0</v>
      </c>
      <c r="IY161" s="619">
        <f t="shared" si="115"/>
        <v>0</v>
      </c>
      <c r="IZ161" s="619">
        <f t="shared" si="115"/>
        <v>0</v>
      </c>
      <c r="JA161" s="619">
        <f t="shared" ref="JA161:LL161" si="116">JA38-JA160</f>
        <v>0</v>
      </c>
      <c r="JB161" s="619">
        <f t="shared" si="116"/>
        <v>0</v>
      </c>
      <c r="JC161" s="619">
        <f t="shared" si="116"/>
        <v>0</v>
      </c>
      <c r="JD161" s="619">
        <f t="shared" si="116"/>
        <v>0</v>
      </c>
      <c r="JE161" s="619">
        <f t="shared" si="116"/>
        <v>0</v>
      </c>
      <c r="JF161" s="619">
        <f t="shared" si="116"/>
        <v>0</v>
      </c>
      <c r="JG161" s="619">
        <f t="shared" si="116"/>
        <v>1.4901161193847656E-8</v>
      </c>
      <c r="JH161" s="619">
        <f t="shared" si="116"/>
        <v>0</v>
      </c>
      <c r="JI161" s="619">
        <f t="shared" si="116"/>
        <v>0</v>
      </c>
      <c r="JJ161" s="619">
        <f t="shared" si="116"/>
        <v>0</v>
      </c>
      <c r="JK161" s="619">
        <f t="shared" si="116"/>
        <v>0</v>
      </c>
      <c r="JL161" s="619">
        <f t="shared" si="116"/>
        <v>0</v>
      </c>
      <c r="JM161" s="619">
        <f t="shared" si="116"/>
        <v>0</v>
      </c>
      <c r="JN161" s="619">
        <f t="shared" si="116"/>
        <v>0</v>
      </c>
      <c r="JO161" s="619">
        <f t="shared" si="116"/>
        <v>0</v>
      </c>
      <c r="JP161" s="619">
        <f t="shared" si="116"/>
        <v>0</v>
      </c>
      <c r="JQ161" s="619">
        <f t="shared" si="116"/>
        <v>0</v>
      </c>
      <c r="JR161" s="619">
        <f t="shared" si="116"/>
        <v>0</v>
      </c>
      <c r="JS161" s="619">
        <f t="shared" si="116"/>
        <v>0</v>
      </c>
      <c r="JT161" s="619">
        <f t="shared" si="116"/>
        <v>0</v>
      </c>
      <c r="JU161" s="619">
        <f t="shared" si="116"/>
        <v>0</v>
      </c>
      <c r="JV161" s="619">
        <f t="shared" si="116"/>
        <v>0</v>
      </c>
      <c r="JW161" s="619">
        <f t="shared" si="116"/>
        <v>0</v>
      </c>
      <c r="JX161" s="619">
        <f t="shared" si="116"/>
        <v>0</v>
      </c>
      <c r="JY161" s="619">
        <f t="shared" si="116"/>
        <v>0</v>
      </c>
      <c r="JZ161" s="619">
        <f t="shared" si="116"/>
        <v>0</v>
      </c>
      <c r="KA161" s="619">
        <f t="shared" si="116"/>
        <v>0</v>
      </c>
      <c r="KB161" s="619">
        <f t="shared" si="116"/>
        <v>0</v>
      </c>
      <c r="KC161" s="619">
        <f t="shared" si="116"/>
        <v>0</v>
      </c>
      <c r="KD161" s="619">
        <f t="shared" si="116"/>
        <v>0</v>
      </c>
      <c r="KE161" s="619">
        <f t="shared" si="116"/>
        <v>0</v>
      </c>
      <c r="KF161" s="619">
        <f t="shared" si="116"/>
        <v>0</v>
      </c>
      <c r="KG161" s="619">
        <f t="shared" si="116"/>
        <v>0</v>
      </c>
      <c r="KH161" s="619">
        <f t="shared" si="116"/>
        <v>0</v>
      </c>
      <c r="KI161" s="619">
        <f t="shared" si="116"/>
        <v>0</v>
      </c>
      <c r="KJ161" s="619">
        <f t="shared" si="116"/>
        <v>0</v>
      </c>
      <c r="KK161" s="619">
        <f t="shared" si="116"/>
        <v>0</v>
      </c>
      <c r="KL161" s="619">
        <f t="shared" si="116"/>
        <v>0</v>
      </c>
      <c r="KM161" s="619">
        <f t="shared" si="116"/>
        <v>0</v>
      </c>
      <c r="KN161" s="619">
        <f t="shared" si="116"/>
        <v>0</v>
      </c>
      <c r="KO161" s="619">
        <f t="shared" si="116"/>
        <v>0</v>
      </c>
      <c r="KP161" s="619">
        <f t="shared" si="116"/>
        <v>0</v>
      </c>
      <c r="KQ161" s="619">
        <f t="shared" si="116"/>
        <v>0</v>
      </c>
      <c r="KR161" s="619">
        <f t="shared" si="116"/>
        <v>2.9802322387695313E-8</v>
      </c>
      <c r="KS161" s="619">
        <f t="shared" si="116"/>
        <v>0</v>
      </c>
      <c r="KT161" s="619">
        <f t="shared" si="116"/>
        <v>0</v>
      </c>
      <c r="KU161" s="619">
        <f t="shared" si="116"/>
        <v>0</v>
      </c>
      <c r="KV161" s="619">
        <f t="shared" si="116"/>
        <v>0</v>
      </c>
      <c r="KW161" s="619">
        <f t="shared" si="116"/>
        <v>0</v>
      </c>
      <c r="KX161" s="619">
        <f t="shared" si="116"/>
        <v>0</v>
      </c>
      <c r="KY161" s="619">
        <f t="shared" si="116"/>
        <v>0</v>
      </c>
      <c r="KZ161" s="619">
        <f t="shared" si="116"/>
        <v>0</v>
      </c>
      <c r="LA161" s="619">
        <f t="shared" si="116"/>
        <v>0</v>
      </c>
      <c r="LB161" s="619">
        <f t="shared" si="116"/>
        <v>0</v>
      </c>
      <c r="LC161" s="619">
        <f t="shared" si="116"/>
        <v>0</v>
      </c>
      <c r="LD161" s="619">
        <f t="shared" si="116"/>
        <v>0</v>
      </c>
      <c r="LE161" s="619">
        <f t="shared" si="116"/>
        <v>0</v>
      </c>
      <c r="LF161" s="619">
        <f t="shared" si="116"/>
        <v>0</v>
      </c>
      <c r="LG161" s="619">
        <f t="shared" si="116"/>
        <v>0</v>
      </c>
      <c r="LH161" s="619">
        <f t="shared" si="116"/>
        <v>0</v>
      </c>
      <c r="LI161" s="619">
        <f t="shared" si="116"/>
        <v>0</v>
      </c>
      <c r="LJ161" s="619">
        <f t="shared" si="116"/>
        <v>0</v>
      </c>
      <c r="LK161" s="619">
        <f t="shared" si="116"/>
        <v>0</v>
      </c>
      <c r="LL161" s="619">
        <f t="shared" si="116"/>
        <v>0</v>
      </c>
      <c r="LM161" s="619">
        <f t="shared" ref="LM161:NX161" si="117">LM38-LM160</f>
        <v>0</v>
      </c>
      <c r="LN161" s="619">
        <f t="shared" si="117"/>
        <v>0</v>
      </c>
      <c r="LO161" s="619">
        <f t="shared" si="117"/>
        <v>0</v>
      </c>
      <c r="LP161" s="619">
        <f t="shared" si="117"/>
        <v>0</v>
      </c>
      <c r="LQ161" s="619">
        <f t="shared" si="117"/>
        <v>0</v>
      </c>
      <c r="LR161" s="619">
        <f t="shared" si="117"/>
        <v>0</v>
      </c>
      <c r="LS161" s="619">
        <f t="shared" si="117"/>
        <v>0</v>
      </c>
      <c r="LT161" s="619">
        <f t="shared" si="117"/>
        <v>0</v>
      </c>
      <c r="LU161" s="619">
        <f t="shared" si="117"/>
        <v>0</v>
      </c>
      <c r="LV161" s="619">
        <f t="shared" si="117"/>
        <v>0</v>
      </c>
      <c r="LW161" s="619">
        <f t="shared" si="117"/>
        <v>0</v>
      </c>
      <c r="LX161" s="619">
        <f t="shared" si="117"/>
        <v>0</v>
      </c>
      <c r="LY161" s="619">
        <f t="shared" si="117"/>
        <v>0</v>
      </c>
      <c r="LZ161" s="619">
        <f t="shared" si="117"/>
        <v>0</v>
      </c>
      <c r="MA161" s="619">
        <f t="shared" si="117"/>
        <v>0</v>
      </c>
      <c r="MB161" s="619">
        <f t="shared" si="117"/>
        <v>0</v>
      </c>
      <c r="MC161" s="619">
        <f t="shared" si="117"/>
        <v>0</v>
      </c>
      <c r="MD161" s="619">
        <f t="shared" si="117"/>
        <v>0</v>
      </c>
      <c r="ME161" s="619">
        <f t="shared" si="117"/>
        <v>0</v>
      </c>
      <c r="MF161" s="619">
        <f t="shared" si="117"/>
        <v>0</v>
      </c>
      <c r="MG161" s="619">
        <f t="shared" si="117"/>
        <v>0</v>
      </c>
      <c r="MH161" s="619">
        <f t="shared" si="117"/>
        <v>0</v>
      </c>
      <c r="MI161" s="619">
        <f t="shared" si="117"/>
        <v>0</v>
      </c>
      <c r="MJ161" s="619">
        <f t="shared" si="117"/>
        <v>0</v>
      </c>
      <c r="MK161" s="619">
        <f t="shared" si="117"/>
        <v>0</v>
      </c>
      <c r="ML161" s="619">
        <f t="shared" si="117"/>
        <v>0</v>
      </c>
      <c r="MM161" s="619">
        <f t="shared" si="117"/>
        <v>0</v>
      </c>
      <c r="MN161" s="619">
        <f t="shared" si="117"/>
        <v>0</v>
      </c>
      <c r="MO161" s="619">
        <f t="shared" si="117"/>
        <v>0</v>
      </c>
      <c r="MP161" s="619">
        <f t="shared" si="117"/>
        <v>7.4505805969238281E-9</v>
      </c>
      <c r="MQ161" s="619">
        <f t="shared" si="117"/>
        <v>0</v>
      </c>
      <c r="MR161" s="619">
        <f t="shared" si="117"/>
        <v>0</v>
      </c>
      <c r="MS161" s="619">
        <f t="shared" si="117"/>
        <v>0</v>
      </c>
      <c r="MT161" s="619">
        <f t="shared" si="117"/>
        <v>0</v>
      </c>
      <c r="MU161" s="619">
        <f t="shared" si="117"/>
        <v>0</v>
      </c>
      <c r="MV161" s="619">
        <f t="shared" si="117"/>
        <v>0</v>
      </c>
      <c r="MW161" s="619">
        <f t="shared" si="117"/>
        <v>0</v>
      </c>
      <c r="MX161" s="619">
        <f t="shared" si="117"/>
        <v>0</v>
      </c>
      <c r="MY161" s="619">
        <f t="shared" si="117"/>
        <v>0</v>
      </c>
      <c r="MZ161" s="619">
        <f t="shared" si="117"/>
        <v>0</v>
      </c>
      <c r="NA161" s="619">
        <f t="shared" si="117"/>
        <v>1.4901161193847656E-8</v>
      </c>
      <c r="NB161" s="619">
        <f t="shared" si="117"/>
        <v>0</v>
      </c>
      <c r="NC161" s="619">
        <f t="shared" si="117"/>
        <v>0</v>
      </c>
      <c r="ND161" s="619">
        <f t="shared" si="117"/>
        <v>0</v>
      </c>
      <c r="NE161" s="619">
        <f t="shared" si="117"/>
        <v>0</v>
      </c>
      <c r="NF161" s="619">
        <f t="shared" si="117"/>
        <v>0</v>
      </c>
      <c r="NG161" s="619">
        <f t="shared" si="117"/>
        <v>0</v>
      </c>
      <c r="NH161" s="619">
        <f t="shared" si="117"/>
        <v>0</v>
      </c>
      <c r="NI161" s="619">
        <f t="shared" si="117"/>
        <v>0</v>
      </c>
      <c r="NJ161" s="619">
        <f t="shared" si="117"/>
        <v>0</v>
      </c>
      <c r="NK161" s="619">
        <f t="shared" si="117"/>
        <v>0</v>
      </c>
      <c r="NL161" s="619">
        <f t="shared" si="117"/>
        <v>0</v>
      </c>
      <c r="NM161" s="619">
        <f t="shared" si="117"/>
        <v>0</v>
      </c>
      <c r="NN161" s="619">
        <f t="shared" si="117"/>
        <v>0</v>
      </c>
      <c r="NO161" s="619">
        <f t="shared" si="117"/>
        <v>0</v>
      </c>
      <c r="NP161" s="619">
        <f t="shared" si="117"/>
        <v>0</v>
      </c>
      <c r="NQ161" s="619">
        <f t="shared" si="117"/>
        <v>0</v>
      </c>
      <c r="NR161" s="619">
        <f t="shared" si="117"/>
        <v>0</v>
      </c>
      <c r="NS161" s="619">
        <f t="shared" si="117"/>
        <v>0</v>
      </c>
      <c r="NT161" s="619">
        <f t="shared" si="117"/>
        <v>0</v>
      </c>
      <c r="NU161" s="619">
        <f t="shared" si="117"/>
        <v>0</v>
      </c>
      <c r="NV161" s="619">
        <f t="shared" si="117"/>
        <v>0</v>
      </c>
      <c r="NW161" s="619">
        <f t="shared" si="117"/>
        <v>0</v>
      </c>
      <c r="NX161" s="619">
        <f t="shared" si="117"/>
        <v>0</v>
      </c>
      <c r="NY161" s="619">
        <f t="shared" ref="NY161:QJ161" si="118">NY38-NY160</f>
        <v>0</v>
      </c>
      <c r="NZ161" s="619">
        <f t="shared" si="118"/>
        <v>0</v>
      </c>
      <c r="OA161" s="619">
        <f t="shared" si="118"/>
        <v>0</v>
      </c>
      <c r="OB161" s="619">
        <f t="shared" si="118"/>
        <v>0</v>
      </c>
      <c r="OC161" s="619">
        <f t="shared" si="118"/>
        <v>0</v>
      </c>
      <c r="OD161" s="619">
        <f t="shared" si="118"/>
        <v>0</v>
      </c>
      <c r="OE161" s="619">
        <f t="shared" si="118"/>
        <v>0</v>
      </c>
      <c r="OF161" s="619">
        <f t="shared" si="118"/>
        <v>0</v>
      </c>
      <c r="OG161" s="619">
        <f t="shared" si="118"/>
        <v>0</v>
      </c>
      <c r="OH161" s="619">
        <f t="shared" si="118"/>
        <v>5.9604644775390625E-8</v>
      </c>
      <c r="OI161" s="619">
        <f t="shared" si="118"/>
        <v>3.7252902984619141E-9</v>
      </c>
      <c r="OJ161" s="619">
        <f t="shared" si="118"/>
        <v>0</v>
      </c>
      <c r="OK161" s="619">
        <f t="shared" si="118"/>
        <v>0</v>
      </c>
      <c r="OL161" s="619">
        <f t="shared" si="118"/>
        <v>3.7252902984619141E-9</v>
      </c>
      <c r="OM161" s="619">
        <f t="shared" si="118"/>
        <v>0</v>
      </c>
      <c r="ON161" s="619">
        <f t="shared" si="118"/>
        <v>0</v>
      </c>
      <c r="OO161" s="619">
        <f t="shared" si="118"/>
        <v>0</v>
      </c>
      <c r="OP161" s="619">
        <f t="shared" si="118"/>
        <v>0</v>
      </c>
      <c r="OQ161" s="619">
        <f t="shared" si="118"/>
        <v>0</v>
      </c>
      <c r="OR161" s="619">
        <f t="shared" si="118"/>
        <v>0</v>
      </c>
      <c r="OS161" s="619">
        <f t="shared" si="118"/>
        <v>0</v>
      </c>
      <c r="OT161" s="619">
        <f t="shared" si="118"/>
        <v>0</v>
      </c>
      <c r="OU161" s="619">
        <f t="shared" si="118"/>
        <v>0</v>
      </c>
      <c r="OV161" s="619">
        <f t="shared" si="118"/>
        <v>0</v>
      </c>
      <c r="OW161" s="619">
        <f t="shared" si="118"/>
        <v>0</v>
      </c>
      <c r="OX161" s="619">
        <f t="shared" si="118"/>
        <v>0</v>
      </c>
      <c r="OY161" s="619">
        <f t="shared" si="118"/>
        <v>0</v>
      </c>
      <c r="OZ161" s="619">
        <f t="shared" si="118"/>
        <v>0</v>
      </c>
      <c r="PA161" s="619">
        <f t="shared" si="118"/>
        <v>0</v>
      </c>
      <c r="PB161" s="619">
        <f t="shared" si="118"/>
        <v>0</v>
      </c>
      <c r="PC161" s="619">
        <f t="shared" si="118"/>
        <v>0</v>
      </c>
      <c r="PD161" s="619">
        <f t="shared" si="118"/>
        <v>0</v>
      </c>
      <c r="PE161" s="619">
        <f t="shared" si="118"/>
        <v>0</v>
      </c>
      <c r="PF161" s="619">
        <f t="shared" si="118"/>
        <v>0</v>
      </c>
      <c r="PG161" s="619">
        <f t="shared" si="118"/>
        <v>0</v>
      </c>
      <c r="PH161" s="619">
        <f t="shared" si="118"/>
        <v>0</v>
      </c>
      <c r="PI161" s="619">
        <f t="shared" si="118"/>
        <v>0</v>
      </c>
      <c r="PJ161" s="619">
        <f t="shared" si="118"/>
        <v>0</v>
      </c>
      <c r="PK161" s="619">
        <f t="shared" si="118"/>
        <v>0</v>
      </c>
      <c r="PL161" s="619">
        <f t="shared" si="118"/>
        <v>0</v>
      </c>
      <c r="PM161" s="619">
        <f t="shared" si="118"/>
        <v>0</v>
      </c>
      <c r="PN161" s="619">
        <f t="shared" si="118"/>
        <v>0</v>
      </c>
      <c r="PO161" s="619">
        <f t="shared" si="118"/>
        <v>0</v>
      </c>
      <c r="PP161" s="619">
        <f t="shared" si="118"/>
        <v>0</v>
      </c>
      <c r="PQ161" s="619">
        <f t="shared" si="118"/>
        <v>0</v>
      </c>
      <c r="PR161" s="619">
        <f t="shared" si="118"/>
        <v>0</v>
      </c>
      <c r="PS161" s="619">
        <f t="shared" si="118"/>
        <v>0</v>
      </c>
      <c r="PT161" s="619">
        <f t="shared" si="118"/>
        <v>0</v>
      </c>
      <c r="PU161" s="619">
        <f t="shared" si="118"/>
        <v>0</v>
      </c>
      <c r="PV161" s="619">
        <f t="shared" si="118"/>
        <v>0</v>
      </c>
      <c r="PW161" s="619">
        <f t="shared" si="118"/>
        <v>0</v>
      </c>
      <c r="PX161" s="619">
        <f t="shared" si="118"/>
        <v>0</v>
      </c>
      <c r="PY161" s="619">
        <f t="shared" si="118"/>
        <v>0</v>
      </c>
      <c r="PZ161" s="619">
        <f t="shared" si="118"/>
        <v>0</v>
      </c>
      <c r="QA161" s="619">
        <f t="shared" si="118"/>
        <v>0</v>
      </c>
      <c r="QB161" s="619">
        <f t="shared" si="118"/>
        <v>0</v>
      </c>
      <c r="QC161" s="619">
        <f t="shared" si="118"/>
        <v>0</v>
      </c>
      <c r="QD161" s="619">
        <f t="shared" si="118"/>
        <v>0</v>
      </c>
      <c r="QE161" s="619">
        <f t="shared" si="118"/>
        <v>0</v>
      </c>
      <c r="QF161" s="619">
        <f t="shared" si="118"/>
        <v>0</v>
      </c>
      <c r="QG161" s="619">
        <f t="shared" si="118"/>
        <v>0</v>
      </c>
      <c r="QH161" s="619">
        <f t="shared" si="118"/>
        <v>0</v>
      </c>
      <c r="QI161" s="619">
        <f t="shared" si="118"/>
        <v>0</v>
      </c>
      <c r="QJ161" s="619">
        <f t="shared" si="118"/>
        <v>0</v>
      </c>
      <c r="QK161" s="619">
        <f t="shared" ref="QK161:SV161" si="119">QK38-QK160</f>
        <v>0</v>
      </c>
      <c r="QL161" s="619">
        <f t="shared" si="119"/>
        <v>0</v>
      </c>
      <c r="QM161" s="619">
        <f t="shared" si="119"/>
        <v>0</v>
      </c>
      <c r="QN161" s="619">
        <f t="shared" si="119"/>
        <v>0</v>
      </c>
      <c r="QO161" s="619">
        <f t="shared" si="119"/>
        <v>0</v>
      </c>
      <c r="QP161" s="619">
        <f t="shared" si="119"/>
        <v>0</v>
      </c>
      <c r="QQ161" s="619">
        <f t="shared" si="119"/>
        <v>0</v>
      </c>
      <c r="QR161" s="619">
        <f t="shared" si="119"/>
        <v>0</v>
      </c>
      <c r="QS161" s="619">
        <f t="shared" si="119"/>
        <v>0</v>
      </c>
      <c r="QT161" s="619">
        <f t="shared" si="119"/>
        <v>0</v>
      </c>
      <c r="QU161" s="619">
        <f t="shared" si="119"/>
        <v>1.1920928955078125E-7</v>
      </c>
      <c r="QV161" s="619">
        <f t="shared" si="119"/>
        <v>0</v>
      </c>
      <c r="QW161" s="619">
        <f t="shared" si="119"/>
        <v>0</v>
      </c>
      <c r="QX161" s="619">
        <f t="shared" si="119"/>
        <v>0</v>
      </c>
      <c r="QY161" s="619">
        <f t="shared" si="119"/>
        <v>0</v>
      </c>
      <c r="QZ161" s="619">
        <f t="shared" si="119"/>
        <v>0</v>
      </c>
      <c r="RA161" s="619">
        <f t="shared" si="119"/>
        <v>0</v>
      </c>
      <c r="RB161" s="619">
        <f t="shared" si="119"/>
        <v>0</v>
      </c>
      <c r="RC161" s="619">
        <f t="shared" si="119"/>
        <v>0</v>
      </c>
      <c r="RD161" s="619">
        <f t="shared" si="119"/>
        <v>0</v>
      </c>
      <c r="RE161" s="619">
        <f t="shared" si="119"/>
        <v>0</v>
      </c>
      <c r="RF161" s="619">
        <f t="shared" si="119"/>
        <v>0</v>
      </c>
      <c r="RG161" s="619">
        <f t="shared" si="119"/>
        <v>0</v>
      </c>
      <c r="RH161" s="619">
        <f t="shared" si="119"/>
        <v>0</v>
      </c>
      <c r="RI161" s="619">
        <f t="shared" si="119"/>
        <v>0</v>
      </c>
      <c r="RJ161" s="619">
        <f t="shared" si="119"/>
        <v>0</v>
      </c>
      <c r="RK161" s="619">
        <f t="shared" si="119"/>
        <v>0</v>
      </c>
      <c r="RL161" s="619">
        <f t="shared" si="119"/>
        <v>0</v>
      </c>
      <c r="RM161" s="619">
        <f t="shared" si="119"/>
        <v>0</v>
      </c>
      <c r="RN161" s="619">
        <f t="shared" si="119"/>
        <v>0</v>
      </c>
      <c r="RO161" s="619">
        <f t="shared" si="119"/>
        <v>0</v>
      </c>
      <c r="RP161" s="619">
        <f t="shared" si="119"/>
        <v>0</v>
      </c>
      <c r="RQ161" s="619">
        <f t="shared" si="119"/>
        <v>0</v>
      </c>
      <c r="RR161" s="619">
        <f t="shared" si="119"/>
        <v>0</v>
      </c>
      <c r="RS161" s="619">
        <f t="shared" si="119"/>
        <v>0</v>
      </c>
      <c r="RT161" s="619">
        <f t="shared" si="119"/>
        <v>0</v>
      </c>
      <c r="RU161" s="619">
        <f t="shared" si="119"/>
        <v>0</v>
      </c>
      <c r="RV161" s="619">
        <f t="shared" si="119"/>
        <v>0</v>
      </c>
      <c r="RW161" s="619">
        <f t="shared" si="119"/>
        <v>0</v>
      </c>
      <c r="RX161" s="619">
        <f t="shared" si="119"/>
        <v>0</v>
      </c>
      <c r="RY161" s="619">
        <f t="shared" si="119"/>
        <v>0</v>
      </c>
      <c r="RZ161" s="619">
        <f t="shared" si="119"/>
        <v>0</v>
      </c>
      <c r="SA161" s="619">
        <f t="shared" si="119"/>
        <v>0</v>
      </c>
      <c r="SB161" s="619">
        <f t="shared" si="119"/>
        <v>2.9802322387695313E-8</v>
      </c>
      <c r="SC161" s="619">
        <f t="shared" si="119"/>
        <v>0</v>
      </c>
      <c r="SD161" s="619">
        <f t="shared" si="119"/>
        <v>0</v>
      </c>
      <c r="SE161" s="619">
        <f t="shared" si="119"/>
        <v>0</v>
      </c>
      <c r="SF161" s="619">
        <f t="shared" si="119"/>
        <v>0</v>
      </c>
      <c r="SG161" s="619">
        <f t="shared" si="119"/>
        <v>0</v>
      </c>
      <c r="SH161" s="619">
        <f t="shared" si="119"/>
        <v>0</v>
      </c>
      <c r="SI161" s="619">
        <f t="shared" si="119"/>
        <v>0</v>
      </c>
      <c r="SJ161" s="619">
        <f t="shared" si="119"/>
        <v>0</v>
      </c>
      <c r="SK161" s="619">
        <f t="shared" si="119"/>
        <v>0</v>
      </c>
      <c r="SL161" s="619">
        <f t="shared" si="119"/>
        <v>0</v>
      </c>
      <c r="SM161" s="619">
        <f t="shared" si="119"/>
        <v>0</v>
      </c>
      <c r="SN161" s="619">
        <f t="shared" si="119"/>
        <v>0</v>
      </c>
      <c r="SO161" s="619">
        <f t="shared" si="119"/>
        <v>0</v>
      </c>
      <c r="SP161" s="619">
        <f t="shared" si="119"/>
        <v>0</v>
      </c>
      <c r="SQ161" s="619">
        <f t="shared" si="119"/>
        <v>0</v>
      </c>
      <c r="SR161" s="619">
        <f t="shared" si="119"/>
        <v>0</v>
      </c>
      <c r="SS161" s="619">
        <f t="shared" si="119"/>
        <v>0</v>
      </c>
      <c r="ST161" s="619">
        <f t="shared" si="119"/>
        <v>0</v>
      </c>
      <c r="SU161" s="619">
        <f t="shared" si="119"/>
        <v>0</v>
      </c>
      <c r="SV161" s="619">
        <f t="shared" si="119"/>
        <v>0</v>
      </c>
      <c r="SW161" s="619">
        <f t="shared" ref="SW161:VH161" si="120">SW38-SW160</f>
        <v>0</v>
      </c>
      <c r="SX161" s="619">
        <f t="shared" si="120"/>
        <v>0</v>
      </c>
      <c r="SY161" s="619">
        <f t="shared" si="120"/>
        <v>0</v>
      </c>
      <c r="SZ161" s="619">
        <f t="shared" si="120"/>
        <v>0</v>
      </c>
      <c r="TA161" s="619">
        <f t="shared" si="120"/>
        <v>0</v>
      </c>
      <c r="TB161" s="619">
        <f t="shared" si="120"/>
        <v>0</v>
      </c>
      <c r="TC161" s="619">
        <f t="shared" si="120"/>
        <v>0</v>
      </c>
      <c r="TD161" s="619">
        <f t="shared" si="120"/>
        <v>0</v>
      </c>
      <c r="TE161" s="619">
        <f t="shared" si="120"/>
        <v>0</v>
      </c>
      <c r="TF161" s="619">
        <f t="shared" si="120"/>
        <v>0</v>
      </c>
      <c r="TG161" s="619">
        <f t="shared" si="120"/>
        <v>0</v>
      </c>
      <c r="TH161" s="619">
        <f t="shared" si="120"/>
        <v>0</v>
      </c>
      <c r="TI161" s="619">
        <f t="shared" si="120"/>
        <v>0</v>
      </c>
      <c r="TJ161" s="619">
        <f t="shared" si="120"/>
        <v>0</v>
      </c>
      <c r="TK161" s="619">
        <f t="shared" si="120"/>
        <v>0</v>
      </c>
      <c r="TL161" s="619">
        <f t="shared" si="120"/>
        <v>0</v>
      </c>
      <c r="TM161" s="619">
        <f t="shared" si="120"/>
        <v>0</v>
      </c>
      <c r="TN161" s="619">
        <f t="shared" si="120"/>
        <v>0</v>
      </c>
      <c r="TO161" s="619">
        <f t="shared" si="120"/>
        <v>0</v>
      </c>
      <c r="TP161" s="619">
        <f t="shared" si="120"/>
        <v>0</v>
      </c>
      <c r="TQ161" s="619">
        <f t="shared" si="120"/>
        <v>0</v>
      </c>
      <c r="TR161" s="619">
        <f t="shared" si="120"/>
        <v>0</v>
      </c>
      <c r="TS161" s="619">
        <f t="shared" si="120"/>
        <v>0</v>
      </c>
      <c r="TT161" s="619">
        <f t="shared" si="120"/>
        <v>0</v>
      </c>
      <c r="TU161" s="619">
        <f t="shared" si="120"/>
        <v>0</v>
      </c>
      <c r="TV161" s="619">
        <f t="shared" si="120"/>
        <v>0</v>
      </c>
      <c r="TW161" s="619">
        <f t="shared" si="120"/>
        <v>0</v>
      </c>
      <c r="TX161" s="619">
        <f t="shared" si="120"/>
        <v>0</v>
      </c>
      <c r="TY161" s="619">
        <f t="shared" si="120"/>
        <v>0</v>
      </c>
      <c r="TZ161" s="619">
        <f t="shared" si="120"/>
        <v>0</v>
      </c>
      <c r="UA161" s="619">
        <f t="shared" si="120"/>
        <v>0</v>
      </c>
      <c r="UB161" s="619">
        <f t="shared" si="120"/>
        <v>0</v>
      </c>
      <c r="UC161" s="619">
        <f t="shared" si="120"/>
        <v>0</v>
      </c>
      <c r="UD161" s="619">
        <f t="shared" si="120"/>
        <v>0</v>
      </c>
      <c r="UE161" s="619">
        <f t="shared" si="120"/>
        <v>0</v>
      </c>
      <c r="UF161" s="619">
        <f t="shared" si="120"/>
        <v>0</v>
      </c>
      <c r="UG161" s="619">
        <f t="shared" si="120"/>
        <v>0</v>
      </c>
      <c r="UH161" s="619">
        <f t="shared" si="120"/>
        <v>0</v>
      </c>
      <c r="UI161" s="619">
        <f t="shared" si="120"/>
        <v>0</v>
      </c>
      <c r="UJ161" s="619">
        <f t="shared" si="120"/>
        <v>0</v>
      </c>
      <c r="UK161" s="619">
        <f t="shared" si="120"/>
        <v>0</v>
      </c>
      <c r="UL161" s="619">
        <f t="shared" si="120"/>
        <v>0</v>
      </c>
      <c r="UM161" s="619">
        <f t="shared" si="120"/>
        <v>0</v>
      </c>
      <c r="UN161" s="619">
        <f t="shared" si="120"/>
        <v>0</v>
      </c>
      <c r="UO161" s="619">
        <f t="shared" si="120"/>
        <v>0</v>
      </c>
      <c r="UP161" s="619">
        <f t="shared" si="120"/>
        <v>0</v>
      </c>
      <c r="UQ161" s="619">
        <f t="shared" si="120"/>
        <v>0</v>
      </c>
      <c r="UR161" s="619">
        <f t="shared" si="120"/>
        <v>0</v>
      </c>
      <c r="US161" s="619">
        <f t="shared" si="120"/>
        <v>0</v>
      </c>
      <c r="UT161" s="619">
        <f t="shared" si="120"/>
        <v>0</v>
      </c>
      <c r="UU161" s="619">
        <f t="shared" si="120"/>
        <v>0</v>
      </c>
      <c r="UV161" s="619">
        <f t="shared" si="120"/>
        <v>0</v>
      </c>
      <c r="UW161" s="619">
        <f t="shared" si="120"/>
        <v>0</v>
      </c>
      <c r="UX161" s="619">
        <f t="shared" si="120"/>
        <v>0</v>
      </c>
      <c r="UY161" s="619">
        <f t="shared" si="120"/>
        <v>0</v>
      </c>
      <c r="UZ161" s="619">
        <f t="shared" si="120"/>
        <v>0</v>
      </c>
      <c r="VA161" s="619">
        <f t="shared" si="120"/>
        <v>0</v>
      </c>
      <c r="VB161" s="619">
        <f t="shared" si="120"/>
        <v>0</v>
      </c>
      <c r="VC161" s="619">
        <f t="shared" si="120"/>
        <v>0</v>
      </c>
      <c r="VD161" s="619">
        <f t="shared" si="120"/>
        <v>0</v>
      </c>
      <c r="VE161" s="619">
        <f t="shared" si="120"/>
        <v>0</v>
      </c>
      <c r="VF161" s="619">
        <f t="shared" si="120"/>
        <v>0</v>
      </c>
      <c r="VG161" s="619">
        <f t="shared" si="120"/>
        <v>0</v>
      </c>
      <c r="VH161" s="619">
        <f t="shared" si="120"/>
        <v>0</v>
      </c>
      <c r="VI161" s="619">
        <f t="shared" ref="VI161:XT161" si="121">VI38-VI160</f>
        <v>0</v>
      </c>
      <c r="VJ161" s="619">
        <f t="shared" si="121"/>
        <v>0</v>
      </c>
      <c r="VK161" s="619">
        <f t="shared" si="121"/>
        <v>0</v>
      </c>
      <c r="VL161" s="619">
        <f t="shared" si="121"/>
        <v>0</v>
      </c>
      <c r="VM161" s="619">
        <f t="shared" si="121"/>
        <v>-1.1920928955078125E-7</v>
      </c>
      <c r="VN161" s="619">
        <f t="shared" si="121"/>
        <v>0</v>
      </c>
      <c r="VO161" s="619">
        <f t="shared" si="121"/>
        <v>0</v>
      </c>
      <c r="VP161" s="619">
        <f t="shared" si="121"/>
        <v>0</v>
      </c>
      <c r="VQ161" s="619">
        <f t="shared" si="121"/>
        <v>0</v>
      </c>
      <c r="VR161" s="619">
        <f t="shared" si="121"/>
        <v>0</v>
      </c>
      <c r="VS161" s="619">
        <f t="shared" si="121"/>
        <v>0</v>
      </c>
      <c r="VT161" s="619">
        <f t="shared" si="121"/>
        <v>0</v>
      </c>
      <c r="VU161" s="619">
        <f t="shared" si="121"/>
        <v>0</v>
      </c>
      <c r="VV161" s="619">
        <f t="shared" si="121"/>
        <v>0</v>
      </c>
      <c r="VW161" s="619">
        <f t="shared" si="121"/>
        <v>0</v>
      </c>
      <c r="VX161" s="619">
        <f t="shared" si="121"/>
        <v>0</v>
      </c>
      <c r="VY161" s="619">
        <f t="shared" si="121"/>
        <v>0</v>
      </c>
      <c r="VZ161" s="619">
        <f t="shared" si="121"/>
        <v>0</v>
      </c>
      <c r="WA161" s="619">
        <f t="shared" si="121"/>
        <v>0</v>
      </c>
      <c r="WB161" s="619">
        <f t="shared" si="121"/>
        <v>0</v>
      </c>
      <c r="WC161" s="619">
        <f t="shared" si="121"/>
        <v>0</v>
      </c>
      <c r="WD161" s="619">
        <f t="shared" si="121"/>
        <v>0</v>
      </c>
      <c r="WE161" s="619">
        <f t="shared" si="121"/>
        <v>0</v>
      </c>
      <c r="WF161" s="619">
        <f t="shared" si="121"/>
        <v>0</v>
      </c>
      <c r="WG161" s="619">
        <f t="shared" si="121"/>
        <v>-3.7252902984619141E-9</v>
      </c>
      <c r="WH161" s="619">
        <f t="shared" si="121"/>
        <v>0</v>
      </c>
      <c r="WI161" s="619">
        <f t="shared" si="121"/>
        <v>0</v>
      </c>
      <c r="WJ161" s="619">
        <f t="shared" si="121"/>
        <v>0</v>
      </c>
      <c r="WK161" s="619">
        <f t="shared" si="121"/>
        <v>0</v>
      </c>
      <c r="WL161" s="619">
        <f t="shared" si="121"/>
        <v>0</v>
      </c>
      <c r="WM161" s="619">
        <f t="shared" si="121"/>
        <v>0</v>
      </c>
      <c r="WN161" s="619">
        <f t="shared" si="121"/>
        <v>0</v>
      </c>
      <c r="WO161" s="619">
        <f t="shared" si="121"/>
        <v>0</v>
      </c>
      <c r="WP161" s="619">
        <f t="shared" si="121"/>
        <v>0</v>
      </c>
      <c r="WQ161" s="619">
        <f t="shared" si="121"/>
        <v>0</v>
      </c>
      <c r="WR161" s="619">
        <f t="shared" si="121"/>
        <v>0</v>
      </c>
      <c r="WS161" s="619">
        <f t="shared" si="121"/>
        <v>0</v>
      </c>
      <c r="WT161" s="619">
        <f t="shared" si="121"/>
        <v>0</v>
      </c>
      <c r="WU161" s="619">
        <f t="shared" si="121"/>
        <v>0</v>
      </c>
      <c r="WV161" s="619">
        <f t="shared" si="121"/>
        <v>0</v>
      </c>
      <c r="WW161" s="619">
        <f t="shared" si="121"/>
        <v>0</v>
      </c>
      <c r="WX161" s="619">
        <f t="shared" si="121"/>
        <v>0</v>
      </c>
      <c r="WY161" s="619">
        <f t="shared" si="121"/>
        <v>0</v>
      </c>
      <c r="WZ161" s="619">
        <f t="shared" si="121"/>
        <v>0</v>
      </c>
      <c r="XA161" s="619">
        <f t="shared" si="121"/>
        <v>0</v>
      </c>
      <c r="XB161" s="619">
        <f t="shared" si="121"/>
        <v>-1.862645149230957E-9</v>
      </c>
      <c r="XC161" s="619">
        <f t="shared" si="121"/>
        <v>0</v>
      </c>
      <c r="XD161" s="619">
        <f t="shared" si="121"/>
        <v>0</v>
      </c>
      <c r="XE161" s="619">
        <f t="shared" si="121"/>
        <v>0</v>
      </c>
      <c r="XF161" s="619">
        <f t="shared" si="121"/>
        <v>0</v>
      </c>
      <c r="XG161" s="619">
        <f t="shared" si="121"/>
        <v>0</v>
      </c>
      <c r="XH161" s="619">
        <f t="shared" si="121"/>
        <v>0</v>
      </c>
      <c r="XI161" s="619">
        <f t="shared" si="121"/>
        <v>0</v>
      </c>
      <c r="XJ161" s="619">
        <f t="shared" si="121"/>
        <v>0</v>
      </c>
      <c r="XK161" s="619">
        <f t="shared" si="121"/>
        <v>0</v>
      </c>
      <c r="XL161" s="619">
        <f t="shared" si="121"/>
        <v>0</v>
      </c>
      <c r="XM161" s="619">
        <f t="shared" si="121"/>
        <v>0</v>
      </c>
      <c r="XN161" s="619">
        <f t="shared" si="121"/>
        <v>0</v>
      </c>
      <c r="XO161" s="619">
        <f t="shared" si="121"/>
        <v>0</v>
      </c>
      <c r="XP161" s="619">
        <f t="shared" si="121"/>
        <v>0</v>
      </c>
      <c r="XQ161" s="619">
        <f t="shared" si="121"/>
        <v>0</v>
      </c>
      <c r="XR161" s="619">
        <f t="shared" si="121"/>
        <v>0</v>
      </c>
      <c r="XS161" s="619">
        <f t="shared" si="121"/>
        <v>0</v>
      </c>
      <c r="XT161" s="619">
        <f t="shared" si="121"/>
        <v>0</v>
      </c>
      <c r="XU161" s="619">
        <f t="shared" ref="XU161:AAF161" si="122">XU38-XU160</f>
        <v>0</v>
      </c>
      <c r="XV161" s="619">
        <f t="shared" si="122"/>
        <v>0</v>
      </c>
      <c r="XW161" s="619">
        <f t="shared" si="122"/>
        <v>0</v>
      </c>
      <c r="XX161" s="619">
        <f t="shared" si="122"/>
        <v>0</v>
      </c>
      <c r="XY161" s="619">
        <f t="shared" si="122"/>
        <v>0</v>
      </c>
      <c r="XZ161" s="619">
        <f t="shared" si="122"/>
        <v>0</v>
      </c>
      <c r="YA161" s="619">
        <f t="shared" si="122"/>
        <v>0</v>
      </c>
      <c r="YB161" s="619">
        <f t="shared" si="122"/>
        <v>0</v>
      </c>
      <c r="YC161" s="619">
        <f t="shared" si="122"/>
        <v>0</v>
      </c>
      <c r="YD161" s="619">
        <f t="shared" si="122"/>
        <v>0</v>
      </c>
      <c r="YE161" s="619">
        <f t="shared" si="122"/>
        <v>0</v>
      </c>
      <c r="YF161" s="619">
        <f t="shared" si="122"/>
        <v>0</v>
      </c>
      <c r="YG161" s="619">
        <f t="shared" si="122"/>
        <v>0</v>
      </c>
      <c r="YH161" s="619">
        <f t="shared" si="122"/>
        <v>0</v>
      </c>
      <c r="YI161" s="619">
        <f t="shared" si="122"/>
        <v>0</v>
      </c>
      <c r="YJ161" s="619">
        <f t="shared" si="122"/>
        <v>0</v>
      </c>
      <c r="YK161" s="619">
        <f t="shared" si="122"/>
        <v>0</v>
      </c>
      <c r="YL161" s="619">
        <f t="shared" si="122"/>
        <v>0</v>
      </c>
      <c r="YM161" s="619">
        <f t="shared" si="122"/>
        <v>0</v>
      </c>
      <c r="YN161" s="619">
        <f t="shared" si="122"/>
        <v>-7.4505805969238281E-9</v>
      </c>
      <c r="YO161" s="619">
        <f t="shared" si="122"/>
        <v>0</v>
      </c>
      <c r="YP161" s="619">
        <f t="shared" si="122"/>
        <v>0</v>
      </c>
      <c r="YQ161" s="619">
        <f t="shared" si="122"/>
        <v>0</v>
      </c>
      <c r="YR161" s="619">
        <f t="shared" si="122"/>
        <v>0</v>
      </c>
      <c r="YS161" s="619">
        <f t="shared" si="122"/>
        <v>0</v>
      </c>
      <c r="YT161" s="619">
        <f t="shared" si="122"/>
        <v>0</v>
      </c>
      <c r="YU161" s="619">
        <f t="shared" si="122"/>
        <v>0</v>
      </c>
      <c r="YV161" s="619">
        <f t="shared" si="122"/>
        <v>0</v>
      </c>
      <c r="YW161" s="619">
        <f t="shared" si="122"/>
        <v>0</v>
      </c>
      <c r="YX161" s="619">
        <f t="shared" si="122"/>
        <v>0</v>
      </c>
      <c r="YY161" s="619">
        <f t="shared" si="122"/>
        <v>0</v>
      </c>
      <c r="YZ161" s="619">
        <f t="shared" si="122"/>
        <v>0</v>
      </c>
      <c r="ZA161" s="619">
        <f t="shared" si="122"/>
        <v>0</v>
      </c>
      <c r="ZB161" s="619">
        <f t="shared" si="122"/>
        <v>0</v>
      </c>
      <c r="ZC161" s="619">
        <f t="shared" si="122"/>
        <v>0</v>
      </c>
      <c r="ZD161" s="619">
        <f t="shared" si="122"/>
        <v>0</v>
      </c>
      <c r="ZE161" s="619">
        <f t="shared" si="122"/>
        <v>0</v>
      </c>
      <c r="ZF161" s="619">
        <f t="shared" si="122"/>
        <v>0</v>
      </c>
      <c r="ZG161" s="619">
        <f t="shared" si="122"/>
        <v>0</v>
      </c>
      <c r="ZH161" s="619">
        <f t="shared" si="122"/>
        <v>0</v>
      </c>
      <c r="ZI161" s="619">
        <f t="shared" si="122"/>
        <v>0</v>
      </c>
      <c r="ZJ161" s="619">
        <f t="shared" si="122"/>
        <v>0</v>
      </c>
      <c r="ZK161" s="619">
        <f t="shared" si="122"/>
        <v>0</v>
      </c>
      <c r="ZL161" s="619">
        <f t="shared" si="122"/>
        <v>0</v>
      </c>
      <c r="ZM161" s="619">
        <f t="shared" si="122"/>
        <v>0</v>
      </c>
      <c r="ZN161" s="619">
        <f t="shared" si="122"/>
        <v>0</v>
      </c>
      <c r="ZO161" s="619">
        <f t="shared" si="122"/>
        <v>0</v>
      </c>
      <c r="ZP161" s="619">
        <f t="shared" si="122"/>
        <v>0</v>
      </c>
      <c r="ZQ161" s="619">
        <f t="shared" si="122"/>
        <v>0</v>
      </c>
      <c r="ZR161" s="619">
        <f t="shared" si="122"/>
        <v>0</v>
      </c>
      <c r="ZS161" s="619">
        <f t="shared" si="122"/>
        <v>0</v>
      </c>
      <c r="ZT161" s="619">
        <f t="shared" si="122"/>
        <v>0</v>
      </c>
      <c r="ZU161" s="619">
        <f t="shared" si="122"/>
        <v>0</v>
      </c>
      <c r="ZV161" s="619">
        <f t="shared" si="122"/>
        <v>1.4901161193847656E-8</v>
      </c>
      <c r="ZW161" s="619">
        <f t="shared" si="122"/>
        <v>0</v>
      </c>
      <c r="ZX161" s="619">
        <f t="shared" si="122"/>
        <v>0</v>
      </c>
      <c r="ZY161" s="619">
        <f t="shared" si="122"/>
        <v>0</v>
      </c>
      <c r="ZZ161" s="619">
        <f t="shared" si="122"/>
        <v>0</v>
      </c>
      <c r="AAA161" s="619">
        <f t="shared" si="122"/>
        <v>0</v>
      </c>
      <c r="AAB161" s="619">
        <f t="shared" si="122"/>
        <v>0</v>
      </c>
      <c r="AAC161" s="619">
        <f t="shared" si="122"/>
        <v>0</v>
      </c>
      <c r="AAD161" s="619">
        <f t="shared" si="122"/>
        <v>0</v>
      </c>
      <c r="AAE161" s="619">
        <f t="shared" si="122"/>
        <v>0</v>
      </c>
      <c r="AAF161" s="619">
        <f t="shared" si="122"/>
        <v>0</v>
      </c>
      <c r="AAG161" s="619">
        <f t="shared" ref="AAG161:ACR161" si="123">AAG38-AAG160</f>
        <v>0</v>
      </c>
      <c r="AAH161" s="619">
        <f t="shared" si="123"/>
        <v>0</v>
      </c>
      <c r="AAI161" s="619">
        <f t="shared" si="123"/>
        <v>0</v>
      </c>
      <c r="AAJ161" s="619">
        <f t="shared" si="123"/>
        <v>0</v>
      </c>
      <c r="AAK161" s="619">
        <f t="shared" si="123"/>
        <v>0</v>
      </c>
      <c r="AAL161" s="619">
        <f t="shared" si="123"/>
        <v>0</v>
      </c>
      <c r="AAM161" s="619">
        <f t="shared" si="123"/>
        <v>0</v>
      </c>
      <c r="AAN161" s="619">
        <f t="shared" si="123"/>
        <v>0</v>
      </c>
      <c r="AAO161" s="619">
        <f t="shared" si="123"/>
        <v>0</v>
      </c>
      <c r="AAP161" s="619">
        <f t="shared" si="123"/>
        <v>0</v>
      </c>
      <c r="AAQ161" s="619">
        <f t="shared" si="123"/>
        <v>0</v>
      </c>
      <c r="AAR161" s="619">
        <f t="shared" si="123"/>
        <v>0</v>
      </c>
      <c r="AAS161" s="619">
        <f t="shared" si="123"/>
        <v>0</v>
      </c>
      <c r="AAT161" s="619">
        <f t="shared" si="123"/>
        <v>0</v>
      </c>
      <c r="AAU161" s="619">
        <f t="shared" si="123"/>
        <v>0</v>
      </c>
      <c r="AAV161" s="619">
        <f t="shared" si="123"/>
        <v>0</v>
      </c>
      <c r="AAW161" s="619">
        <f t="shared" si="123"/>
        <v>0</v>
      </c>
      <c r="AAX161" s="619">
        <f t="shared" si="123"/>
        <v>0</v>
      </c>
      <c r="AAY161" s="619">
        <f t="shared" si="123"/>
        <v>0</v>
      </c>
      <c r="AAZ161" s="619">
        <f t="shared" si="123"/>
        <v>0</v>
      </c>
      <c r="ABA161" s="619">
        <f t="shared" si="123"/>
        <v>0</v>
      </c>
      <c r="ABB161" s="619">
        <f t="shared" si="123"/>
        <v>0</v>
      </c>
      <c r="ABC161" s="619">
        <f t="shared" si="123"/>
        <v>0</v>
      </c>
      <c r="ABD161" s="619">
        <f t="shared" si="123"/>
        <v>0</v>
      </c>
      <c r="ABE161" s="619">
        <f t="shared" si="123"/>
        <v>0</v>
      </c>
      <c r="ABF161" s="619">
        <f t="shared" si="123"/>
        <v>0</v>
      </c>
      <c r="ABG161" s="619">
        <f t="shared" si="123"/>
        <v>0</v>
      </c>
      <c r="ABH161" s="619">
        <f t="shared" si="123"/>
        <v>0</v>
      </c>
      <c r="ABI161" s="619">
        <f t="shared" si="123"/>
        <v>0</v>
      </c>
      <c r="ABJ161" s="619">
        <f t="shared" si="123"/>
        <v>0</v>
      </c>
      <c r="ABK161" s="619">
        <f t="shared" si="123"/>
        <v>0</v>
      </c>
      <c r="ABL161" s="619">
        <f t="shared" si="123"/>
        <v>0</v>
      </c>
      <c r="ABM161" s="619">
        <f t="shared" si="123"/>
        <v>0</v>
      </c>
      <c r="ABN161" s="619">
        <f t="shared" si="123"/>
        <v>0</v>
      </c>
      <c r="ABO161" s="619">
        <f t="shared" si="123"/>
        <v>0</v>
      </c>
      <c r="ABP161" s="619">
        <f t="shared" si="123"/>
        <v>0</v>
      </c>
      <c r="ABQ161" s="619">
        <f t="shared" si="123"/>
        <v>0</v>
      </c>
      <c r="ABR161" s="619">
        <f t="shared" si="123"/>
        <v>0</v>
      </c>
      <c r="ABS161" s="619">
        <f t="shared" si="123"/>
        <v>0</v>
      </c>
      <c r="ABT161" s="619">
        <f t="shared" si="123"/>
        <v>0</v>
      </c>
      <c r="ABU161" s="619">
        <f t="shared" si="123"/>
        <v>0</v>
      </c>
      <c r="ABV161" s="619">
        <f t="shared" si="123"/>
        <v>0</v>
      </c>
      <c r="ABW161" s="619">
        <f t="shared" si="123"/>
        <v>0</v>
      </c>
      <c r="ABX161" s="619">
        <f t="shared" si="123"/>
        <v>0</v>
      </c>
      <c r="ABY161" s="619">
        <f t="shared" si="123"/>
        <v>-1.1920928955078125E-7</v>
      </c>
      <c r="ABZ161" s="619">
        <f t="shared" si="123"/>
        <v>0</v>
      </c>
      <c r="ACA161" s="619">
        <f t="shared" si="123"/>
        <v>0</v>
      </c>
      <c r="ACB161" s="619">
        <f t="shared" si="123"/>
        <v>0</v>
      </c>
      <c r="ACC161" s="619">
        <f t="shared" si="123"/>
        <v>0</v>
      </c>
      <c r="ACD161" s="619">
        <f t="shared" si="123"/>
        <v>0</v>
      </c>
      <c r="ACE161" s="619">
        <f t="shared" si="123"/>
        <v>0</v>
      </c>
      <c r="ACF161" s="619">
        <f t="shared" si="123"/>
        <v>0</v>
      </c>
      <c r="ACG161" s="619">
        <f t="shared" si="123"/>
        <v>0</v>
      </c>
      <c r="ACH161" s="619">
        <f t="shared" si="123"/>
        <v>0</v>
      </c>
      <c r="ACI161" s="619">
        <f t="shared" si="123"/>
        <v>0</v>
      </c>
      <c r="ACJ161" s="619">
        <f t="shared" si="123"/>
        <v>0</v>
      </c>
      <c r="ACK161" s="619">
        <f t="shared" si="123"/>
        <v>0</v>
      </c>
      <c r="ACL161" s="619">
        <f t="shared" si="123"/>
        <v>0</v>
      </c>
      <c r="ACM161" s="619">
        <f t="shared" si="123"/>
        <v>0</v>
      </c>
      <c r="ACN161" s="619">
        <f t="shared" si="123"/>
        <v>0</v>
      </c>
      <c r="ACO161" s="619">
        <f t="shared" si="123"/>
        <v>0</v>
      </c>
      <c r="ACP161" s="619">
        <f t="shared" si="123"/>
        <v>0</v>
      </c>
      <c r="ACQ161" s="619">
        <f t="shared" si="123"/>
        <v>0</v>
      </c>
      <c r="ACR161" s="619">
        <f t="shared" si="123"/>
        <v>0</v>
      </c>
      <c r="ACS161" s="619">
        <f t="shared" ref="ACS161:AFD161" si="124">ACS38-ACS160</f>
        <v>0</v>
      </c>
      <c r="ACT161" s="619">
        <f t="shared" si="124"/>
        <v>7.4505805969238281E-9</v>
      </c>
      <c r="ACU161" s="619">
        <f t="shared" si="124"/>
        <v>0</v>
      </c>
      <c r="ACV161" s="619">
        <f t="shared" si="124"/>
        <v>0</v>
      </c>
      <c r="ACW161" s="619">
        <f t="shared" si="124"/>
        <v>0</v>
      </c>
      <c r="ACX161" s="619">
        <f t="shared" si="124"/>
        <v>0</v>
      </c>
      <c r="ACY161" s="619">
        <f t="shared" si="124"/>
        <v>0</v>
      </c>
      <c r="ACZ161" s="619">
        <f t="shared" si="124"/>
        <v>0</v>
      </c>
      <c r="ADA161" s="619">
        <f t="shared" si="124"/>
        <v>0</v>
      </c>
      <c r="ADB161" s="619">
        <f t="shared" si="124"/>
        <v>0</v>
      </c>
      <c r="ADC161" s="619">
        <f t="shared" si="124"/>
        <v>0</v>
      </c>
      <c r="ADD161" s="619">
        <f t="shared" si="124"/>
        <v>0</v>
      </c>
      <c r="ADE161" s="619">
        <f t="shared" si="124"/>
        <v>0</v>
      </c>
      <c r="ADF161" s="619">
        <f t="shared" si="124"/>
        <v>0</v>
      </c>
      <c r="ADG161" s="619">
        <f t="shared" si="124"/>
        <v>0</v>
      </c>
      <c r="ADH161" s="619">
        <f t="shared" si="124"/>
        <v>0</v>
      </c>
      <c r="ADI161" s="619">
        <f t="shared" si="124"/>
        <v>0</v>
      </c>
      <c r="ADJ161" s="619">
        <f t="shared" si="124"/>
        <v>0</v>
      </c>
      <c r="ADK161" s="619">
        <f t="shared" si="124"/>
        <v>0</v>
      </c>
      <c r="ADL161" s="619">
        <f t="shared" si="124"/>
        <v>0</v>
      </c>
      <c r="ADM161" s="619">
        <f t="shared" si="124"/>
        <v>0</v>
      </c>
      <c r="ADN161" s="619">
        <f t="shared" si="124"/>
        <v>0</v>
      </c>
      <c r="ADO161" s="619">
        <f t="shared" si="124"/>
        <v>0</v>
      </c>
      <c r="ADP161" s="619">
        <f t="shared" si="124"/>
        <v>0</v>
      </c>
      <c r="ADQ161" s="619">
        <f t="shared" si="124"/>
        <v>0</v>
      </c>
      <c r="ADR161" s="619">
        <f t="shared" si="124"/>
        <v>0</v>
      </c>
      <c r="ADS161" s="619">
        <f t="shared" si="124"/>
        <v>0</v>
      </c>
      <c r="ADT161" s="619">
        <f t="shared" si="124"/>
        <v>2.9802322387695313E-8</v>
      </c>
      <c r="ADU161" s="619">
        <f t="shared" si="124"/>
        <v>0</v>
      </c>
      <c r="ADV161" s="619">
        <f t="shared" si="124"/>
        <v>0</v>
      </c>
      <c r="ADW161" s="619">
        <f t="shared" si="124"/>
        <v>0</v>
      </c>
      <c r="ADX161" s="619">
        <f t="shared" si="124"/>
        <v>0</v>
      </c>
      <c r="ADY161" s="619">
        <f t="shared" si="124"/>
        <v>0</v>
      </c>
      <c r="ADZ161" s="619">
        <f t="shared" si="124"/>
        <v>0</v>
      </c>
      <c r="AEA161" s="619">
        <f t="shared" si="124"/>
        <v>0</v>
      </c>
      <c r="AEB161" s="619">
        <f t="shared" si="124"/>
        <v>0</v>
      </c>
      <c r="AEC161" s="619">
        <f t="shared" si="124"/>
        <v>0</v>
      </c>
      <c r="AED161" s="619">
        <f t="shared" si="124"/>
        <v>0</v>
      </c>
      <c r="AEE161" s="619">
        <f t="shared" si="124"/>
        <v>0</v>
      </c>
      <c r="AEF161" s="619">
        <f t="shared" si="124"/>
        <v>0</v>
      </c>
      <c r="AEG161" s="619">
        <f t="shared" si="124"/>
        <v>0</v>
      </c>
      <c r="AEH161" s="619">
        <f t="shared" si="124"/>
        <v>0</v>
      </c>
      <c r="AEI161" s="619">
        <f t="shared" si="124"/>
        <v>0</v>
      </c>
      <c r="AEJ161" s="619">
        <f t="shared" si="124"/>
        <v>0</v>
      </c>
      <c r="AEK161" s="619">
        <f t="shared" si="124"/>
        <v>0</v>
      </c>
      <c r="AEL161" s="619">
        <f t="shared" si="124"/>
        <v>0</v>
      </c>
      <c r="AEM161" s="619">
        <f t="shared" si="124"/>
        <v>0</v>
      </c>
      <c r="AEN161" s="619">
        <f t="shared" si="124"/>
        <v>0</v>
      </c>
      <c r="AEO161" s="619">
        <f t="shared" si="124"/>
        <v>0</v>
      </c>
      <c r="AEP161" s="619">
        <f t="shared" si="124"/>
        <v>0</v>
      </c>
      <c r="AEQ161" s="619">
        <f t="shared" si="124"/>
        <v>0</v>
      </c>
      <c r="AER161" s="619">
        <f t="shared" si="124"/>
        <v>0</v>
      </c>
      <c r="AES161" s="619">
        <f t="shared" si="124"/>
        <v>0</v>
      </c>
      <c r="AET161" s="619">
        <f t="shared" si="124"/>
        <v>0</v>
      </c>
      <c r="AEU161" s="619">
        <f t="shared" si="124"/>
        <v>0</v>
      </c>
      <c r="AEV161" s="619">
        <f t="shared" si="124"/>
        <v>0</v>
      </c>
      <c r="AEW161" s="619">
        <f t="shared" si="124"/>
        <v>7.4505805969238281E-9</v>
      </c>
      <c r="AEX161" s="619">
        <f t="shared" si="124"/>
        <v>0</v>
      </c>
      <c r="AEY161" s="619">
        <f t="shared" si="124"/>
        <v>7.4505805969238281E-9</v>
      </c>
      <c r="AEZ161" s="619">
        <f t="shared" si="124"/>
        <v>0</v>
      </c>
      <c r="AFA161" s="619">
        <f t="shared" si="124"/>
        <v>0</v>
      </c>
      <c r="AFB161" s="619">
        <f t="shared" si="124"/>
        <v>0</v>
      </c>
      <c r="AFC161" s="619">
        <f t="shared" si="124"/>
        <v>0</v>
      </c>
      <c r="AFD161" s="619">
        <f t="shared" si="124"/>
        <v>0</v>
      </c>
      <c r="AFE161" s="619">
        <f t="shared" ref="AFE161:AHP161" si="125">AFE38-AFE160</f>
        <v>0</v>
      </c>
      <c r="AFF161" s="619">
        <f t="shared" si="125"/>
        <v>0</v>
      </c>
      <c r="AFG161" s="619">
        <f t="shared" si="125"/>
        <v>0</v>
      </c>
      <c r="AFH161" s="619">
        <f t="shared" si="125"/>
        <v>0</v>
      </c>
      <c r="AFI161" s="619">
        <f t="shared" si="125"/>
        <v>0</v>
      </c>
      <c r="AFJ161" s="619">
        <f t="shared" si="125"/>
        <v>0</v>
      </c>
      <c r="AFK161" s="619">
        <f t="shared" si="125"/>
        <v>0</v>
      </c>
      <c r="AFL161" s="619">
        <f t="shared" si="125"/>
        <v>0</v>
      </c>
      <c r="AFM161" s="619">
        <f t="shared" si="125"/>
        <v>0</v>
      </c>
      <c r="AFN161" s="619">
        <f t="shared" si="125"/>
        <v>0</v>
      </c>
      <c r="AFO161" s="619">
        <f t="shared" si="125"/>
        <v>0</v>
      </c>
      <c r="AFP161" s="619">
        <f t="shared" si="125"/>
        <v>0</v>
      </c>
      <c r="AFQ161" s="619">
        <f t="shared" si="125"/>
        <v>0</v>
      </c>
      <c r="AFR161" s="619">
        <f t="shared" si="125"/>
        <v>0</v>
      </c>
      <c r="AFS161" s="619">
        <f t="shared" si="125"/>
        <v>0</v>
      </c>
      <c r="AFT161" s="619">
        <f t="shared" si="125"/>
        <v>0</v>
      </c>
      <c r="AFU161" s="619">
        <f t="shared" si="125"/>
        <v>0</v>
      </c>
      <c r="AFV161" s="619">
        <f t="shared" si="125"/>
        <v>0</v>
      </c>
      <c r="AFW161" s="619">
        <f t="shared" si="125"/>
        <v>0</v>
      </c>
      <c r="AFX161" s="619">
        <f t="shared" si="125"/>
        <v>0</v>
      </c>
      <c r="AFY161" s="619">
        <f t="shared" si="125"/>
        <v>0</v>
      </c>
      <c r="AFZ161" s="619">
        <f t="shared" si="125"/>
        <v>0</v>
      </c>
      <c r="AGA161" s="619">
        <f t="shared" si="125"/>
        <v>0</v>
      </c>
      <c r="AGB161" s="619">
        <f t="shared" si="125"/>
        <v>0</v>
      </c>
      <c r="AGC161" s="619">
        <f t="shared" si="125"/>
        <v>0</v>
      </c>
      <c r="AGD161" s="619">
        <f t="shared" si="125"/>
        <v>0</v>
      </c>
      <c r="AGE161" s="619">
        <f t="shared" si="125"/>
        <v>0</v>
      </c>
      <c r="AGF161" s="619">
        <f t="shared" si="125"/>
        <v>0</v>
      </c>
      <c r="AGG161" s="619">
        <f t="shared" si="125"/>
        <v>0</v>
      </c>
      <c r="AGH161" s="619">
        <f t="shared" si="125"/>
        <v>0</v>
      </c>
      <c r="AGI161" s="619">
        <f t="shared" si="125"/>
        <v>0</v>
      </c>
      <c r="AGJ161" s="619">
        <f t="shared" si="125"/>
        <v>0</v>
      </c>
      <c r="AGK161" s="619">
        <f t="shared" si="125"/>
        <v>0</v>
      </c>
      <c r="AGL161" s="619">
        <f t="shared" si="125"/>
        <v>0</v>
      </c>
      <c r="AGM161" s="619">
        <f t="shared" si="125"/>
        <v>0</v>
      </c>
      <c r="AGN161" s="619">
        <f t="shared" si="125"/>
        <v>0</v>
      </c>
      <c r="AGO161" s="619">
        <f t="shared" si="125"/>
        <v>0</v>
      </c>
      <c r="AGP161" s="619">
        <f t="shared" si="125"/>
        <v>0</v>
      </c>
      <c r="AGQ161" s="619">
        <f t="shared" si="125"/>
        <v>0</v>
      </c>
      <c r="AGR161" s="619">
        <f t="shared" si="125"/>
        <v>0</v>
      </c>
      <c r="AGS161" s="619">
        <f t="shared" si="125"/>
        <v>0</v>
      </c>
      <c r="AGT161" s="619">
        <f t="shared" si="125"/>
        <v>0</v>
      </c>
      <c r="AGU161" s="619">
        <f t="shared" si="125"/>
        <v>0</v>
      </c>
      <c r="AGV161" s="619">
        <f t="shared" si="125"/>
        <v>0</v>
      </c>
      <c r="AGW161" s="619">
        <f t="shared" si="125"/>
        <v>0</v>
      </c>
      <c r="AGX161" s="619">
        <f t="shared" si="125"/>
        <v>-3.7252902984619141E-9</v>
      </c>
      <c r="AGY161" s="619">
        <f t="shared" si="125"/>
        <v>0</v>
      </c>
      <c r="AGZ161" s="619">
        <f t="shared" si="125"/>
        <v>0</v>
      </c>
      <c r="AHA161" s="619">
        <f t="shared" si="125"/>
        <v>0</v>
      </c>
      <c r="AHB161" s="619">
        <f t="shared" si="125"/>
        <v>0</v>
      </c>
      <c r="AHC161" s="619">
        <f t="shared" si="125"/>
        <v>0</v>
      </c>
      <c r="AHD161" s="619">
        <f t="shared" si="125"/>
        <v>0</v>
      </c>
      <c r="AHE161" s="619">
        <f t="shared" si="125"/>
        <v>0</v>
      </c>
      <c r="AHF161" s="619">
        <f t="shared" si="125"/>
        <v>0</v>
      </c>
      <c r="AHG161" s="619">
        <f t="shared" si="125"/>
        <v>0</v>
      </c>
      <c r="AHH161" s="619">
        <f t="shared" si="125"/>
        <v>0</v>
      </c>
      <c r="AHI161" s="619">
        <f t="shared" si="125"/>
        <v>0</v>
      </c>
      <c r="AHJ161" s="619">
        <f t="shared" si="125"/>
        <v>0</v>
      </c>
      <c r="AHK161" s="619">
        <f t="shared" si="125"/>
        <v>0</v>
      </c>
      <c r="AHL161" s="619">
        <f t="shared" si="125"/>
        <v>0</v>
      </c>
      <c r="AHM161" s="619">
        <f t="shared" si="125"/>
        <v>0</v>
      </c>
      <c r="AHN161" s="619">
        <f t="shared" si="125"/>
        <v>0</v>
      </c>
      <c r="AHO161" s="619">
        <f t="shared" si="125"/>
        <v>0</v>
      </c>
      <c r="AHP161" s="619">
        <f t="shared" si="125"/>
        <v>0</v>
      </c>
      <c r="AHQ161" s="619">
        <f t="shared" ref="AHQ161:AHS161" si="126">AHQ38-AHQ160</f>
        <v>0</v>
      </c>
      <c r="AHR161" s="619">
        <f t="shared" si="126"/>
        <v>0</v>
      </c>
      <c r="AHS161" s="619">
        <f t="shared" si="126"/>
        <v>0</v>
      </c>
      <c r="AHT161" s="619">
        <f>SUM(D161:AHS161)</f>
        <v>1.4249235391616821E-7</v>
      </c>
      <c r="AHV161" s="622" t="s">
        <v>6273</v>
      </c>
      <c r="AHW161" s="622" t="s">
        <v>6471</v>
      </c>
      <c r="AHX161" s="622" t="s">
        <v>6472</v>
      </c>
    </row>
    <row r="162" spans="1:908" x14ac:dyDescent="0.8">
      <c r="B162" s="270"/>
      <c r="C162" s="271"/>
      <c r="AHQ162" s="619"/>
      <c r="AHR162" s="619"/>
      <c r="AHS162" s="619"/>
      <c r="AHT162" s="619"/>
      <c r="AHV162" s="622" t="s">
        <v>6273</v>
      </c>
      <c r="AHW162" s="622" t="s">
        <v>6473</v>
      </c>
      <c r="AHX162" s="622" t="s">
        <v>6079</v>
      </c>
    </row>
    <row r="163" spans="1:908" ht="27" x14ac:dyDescent="0.9">
      <c r="A163" s="613" t="s">
        <v>6540</v>
      </c>
      <c r="B163" s="270" t="s">
        <v>6277</v>
      </c>
      <c r="C163" s="416" t="s">
        <v>6270</v>
      </c>
      <c r="D163" s="619">
        <f>SUMIF($A$62:$A$157,$A$163,D$62:D$157)</f>
        <v>0</v>
      </c>
      <c r="E163" s="619">
        <f t="shared" ref="E163:BP163" si="127">SUMIF($A$62:$A$157,$A$163,E$62:E$157)</f>
        <v>3045700</v>
      </c>
      <c r="F163" s="619">
        <f t="shared" si="127"/>
        <v>0</v>
      </c>
      <c r="G163" s="619">
        <f t="shared" si="127"/>
        <v>0</v>
      </c>
      <c r="H163" s="619">
        <f t="shared" si="127"/>
        <v>718168.04</v>
      </c>
      <c r="I163" s="619">
        <f t="shared" si="127"/>
        <v>0</v>
      </c>
      <c r="J163" s="619">
        <f t="shared" si="127"/>
        <v>0</v>
      </c>
      <c r="K163" s="619">
        <f t="shared" si="127"/>
        <v>2109704.62</v>
      </c>
      <c r="L163" s="619">
        <f t="shared" si="127"/>
        <v>0</v>
      </c>
      <c r="M163" s="619">
        <f t="shared" si="127"/>
        <v>0</v>
      </c>
      <c r="N163" s="619">
        <f t="shared" si="127"/>
        <v>0</v>
      </c>
      <c r="O163" s="619">
        <f t="shared" si="127"/>
        <v>1971.47</v>
      </c>
      <c r="P163" s="619">
        <f t="shared" si="127"/>
        <v>8390959.4199999999</v>
      </c>
      <c r="Q163" s="619">
        <f t="shared" si="127"/>
        <v>0</v>
      </c>
      <c r="R163" s="619">
        <f t="shared" si="127"/>
        <v>0</v>
      </c>
      <c r="S163" s="619">
        <f t="shared" si="127"/>
        <v>0</v>
      </c>
      <c r="T163" s="619">
        <f t="shared" si="127"/>
        <v>0</v>
      </c>
      <c r="U163" s="619">
        <f t="shared" si="127"/>
        <v>0</v>
      </c>
      <c r="V163" s="619">
        <f t="shared" si="127"/>
        <v>507102.23</v>
      </c>
      <c r="W163" s="619">
        <f t="shared" si="127"/>
        <v>0</v>
      </c>
      <c r="X163" s="619">
        <f t="shared" si="127"/>
        <v>1805841.6400000001</v>
      </c>
      <c r="Y163" s="619">
        <f t="shared" si="127"/>
        <v>0</v>
      </c>
      <c r="Z163" s="619">
        <f t="shared" si="127"/>
        <v>0</v>
      </c>
      <c r="AA163" s="619">
        <f t="shared" si="127"/>
        <v>0</v>
      </c>
      <c r="AB163" s="619">
        <f t="shared" si="127"/>
        <v>0</v>
      </c>
      <c r="AC163" s="619">
        <f t="shared" si="127"/>
        <v>0</v>
      </c>
      <c r="AD163" s="619">
        <f t="shared" si="127"/>
        <v>302048.53999999998</v>
      </c>
      <c r="AE163" s="619">
        <f t="shared" si="127"/>
        <v>0</v>
      </c>
      <c r="AF163" s="619">
        <f t="shared" si="127"/>
        <v>0</v>
      </c>
      <c r="AG163" s="619">
        <f t="shared" si="127"/>
        <v>0</v>
      </c>
      <c r="AH163" s="619">
        <f t="shared" si="127"/>
        <v>0</v>
      </c>
      <c r="AI163" s="619">
        <f t="shared" si="127"/>
        <v>0</v>
      </c>
      <c r="AJ163" s="619">
        <f t="shared" si="127"/>
        <v>0</v>
      </c>
      <c r="AK163" s="619">
        <f t="shared" si="127"/>
        <v>0</v>
      </c>
      <c r="AL163" s="619">
        <f t="shared" si="127"/>
        <v>0</v>
      </c>
      <c r="AM163" s="619">
        <f t="shared" si="127"/>
        <v>0</v>
      </c>
      <c r="AN163" s="619">
        <f t="shared" si="127"/>
        <v>0</v>
      </c>
      <c r="AO163" s="619">
        <f t="shared" si="127"/>
        <v>0</v>
      </c>
      <c r="AP163" s="619">
        <f t="shared" si="127"/>
        <v>1001481</v>
      </c>
      <c r="AQ163" s="619">
        <f t="shared" si="127"/>
        <v>0</v>
      </c>
      <c r="AR163" s="619">
        <f t="shared" si="127"/>
        <v>763870.77</v>
      </c>
      <c r="AS163" s="619">
        <f t="shared" si="127"/>
        <v>0</v>
      </c>
      <c r="AT163" s="619">
        <f t="shared" si="127"/>
        <v>721814.11</v>
      </c>
      <c r="AU163" s="619">
        <f t="shared" si="127"/>
        <v>0</v>
      </c>
      <c r="AV163" s="619">
        <f t="shared" si="127"/>
        <v>0.4</v>
      </c>
      <c r="AW163" s="619">
        <f t="shared" si="127"/>
        <v>0</v>
      </c>
      <c r="AX163" s="619">
        <f t="shared" si="127"/>
        <v>0</v>
      </c>
      <c r="AY163" s="619">
        <f t="shared" si="127"/>
        <v>0</v>
      </c>
      <c r="AZ163" s="619">
        <f t="shared" si="127"/>
        <v>0</v>
      </c>
      <c r="BA163" s="619">
        <f t="shared" si="127"/>
        <v>0</v>
      </c>
      <c r="BB163" s="619">
        <f t="shared" si="127"/>
        <v>0</v>
      </c>
      <c r="BC163" s="619">
        <f t="shared" si="127"/>
        <v>0</v>
      </c>
      <c r="BD163" s="619">
        <f t="shared" si="127"/>
        <v>0</v>
      </c>
      <c r="BE163" s="619">
        <f t="shared" si="127"/>
        <v>0</v>
      </c>
      <c r="BF163" s="619">
        <f t="shared" si="127"/>
        <v>0</v>
      </c>
      <c r="BG163" s="619">
        <f t="shared" si="127"/>
        <v>0</v>
      </c>
      <c r="BH163" s="619">
        <f t="shared" si="127"/>
        <v>1391920</v>
      </c>
      <c r="BI163" s="619">
        <f t="shared" si="127"/>
        <v>27586450.260000002</v>
      </c>
      <c r="BJ163" s="619">
        <f t="shared" si="127"/>
        <v>486128</v>
      </c>
      <c r="BK163" s="619">
        <f t="shared" si="127"/>
        <v>1750800.76</v>
      </c>
      <c r="BL163" s="619">
        <f t="shared" si="127"/>
        <v>471387.7</v>
      </c>
      <c r="BM163" s="619">
        <f t="shared" si="127"/>
        <v>0</v>
      </c>
      <c r="BN163" s="619">
        <f t="shared" si="127"/>
        <v>2301757.62</v>
      </c>
      <c r="BO163" s="619">
        <f t="shared" si="127"/>
        <v>1199020</v>
      </c>
      <c r="BP163" s="619">
        <f t="shared" si="127"/>
        <v>0</v>
      </c>
      <c r="BQ163" s="619">
        <f t="shared" ref="BQ163:EB163" si="128">SUMIF($A$62:$A$157,$A$163,BQ$62:BQ$157)</f>
        <v>235593.68</v>
      </c>
      <c r="BR163" s="619">
        <f t="shared" si="128"/>
        <v>467662.27</v>
      </c>
      <c r="BS163" s="619">
        <f t="shared" si="128"/>
        <v>0</v>
      </c>
      <c r="BT163" s="619">
        <f t="shared" si="128"/>
        <v>0</v>
      </c>
      <c r="BU163" s="619">
        <f t="shared" si="128"/>
        <v>211024.27</v>
      </c>
      <c r="BV163" s="619">
        <f t="shared" si="128"/>
        <v>325707.81</v>
      </c>
      <c r="BW163" s="619">
        <f t="shared" si="128"/>
        <v>0</v>
      </c>
      <c r="BX163" s="619">
        <f t="shared" si="128"/>
        <v>0</v>
      </c>
      <c r="BY163" s="619">
        <f t="shared" si="128"/>
        <v>0</v>
      </c>
      <c r="BZ163" s="619">
        <f t="shared" si="128"/>
        <v>0</v>
      </c>
      <c r="CA163" s="619">
        <f t="shared" si="128"/>
        <v>0</v>
      </c>
      <c r="CB163" s="619">
        <f t="shared" si="128"/>
        <v>0</v>
      </c>
      <c r="CC163" s="619">
        <f t="shared" si="128"/>
        <v>0</v>
      </c>
      <c r="CD163" s="619">
        <f t="shared" si="128"/>
        <v>0</v>
      </c>
      <c r="CE163" s="619">
        <f t="shared" si="128"/>
        <v>0</v>
      </c>
      <c r="CF163" s="619">
        <f t="shared" si="128"/>
        <v>13998.17</v>
      </c>
      <c r="CG163" s="619">
        <f t="shared" si="128"/>
        <v>0</v>
      </c>
      <c r="CH163" s="619">
        <f t="shared" si="128"/>
        <v>0</v>
      </c>
      <c r="CI163" s="619">
        <f t="shared" si="128"/>
        <v>0</v>
      </c>
      <c r="CJ163" s="619">
        <f t="shared" si="128"/>
        <v>0</v>
      </c>
      <c r="CK163" s="619">
        <f t="shared" si="128"/>
        <v>0</v>
      </c>
      <c r="CL163" s="619">
        <f t="shared" si="128"/>
        <v>0</v>
      </c>
      <c r="CM163" s="619">
        <f t="shared" si="128"/>
        <v>0</v>
      </c>
      <c r="CN163" s="619">
        <f t="shared" si="128"/>
        <v>0</v>
      </c>
      <c r="CO163" s="619">
        <f t="shared" si="128"/>
        <v>0</v>
      </c>
      <c r="CP163" s="619">
        <f t="shared" si="128"/>
        <v>0</v>
      </c>
      <c r="CQ163" s="619">
        <f t="shared" si="128"/>
        <v>0</v>
      </c>
      <c r="CR163" s="619">
        <f t="shared" si="128"/>
        <v>0</v>
      </c>
      <c r="CS163" s="619">
        <f t="shared" si="128"/>
        <v>0</v>
      </c>
      <c r="CT163" s="619">
        <f t="shared" si="128"/>
        <v>0</v>
      </c>
      <c r="CU163" s="619">
        <f t="shared" si="128"/>
        <v>916393.04</v>
      </c>
      <c r="CV163" s="619">
        <f t="shared" si="128"/>
        <v>28027.8</v>
      </c>
      <c r="CW163" s="619">
        <f t="shared" si="128"/>
        <v>213417.92</v>
      </c>
      <c r="CX163" s="619">
        <f t="shared" si="128"/>
        <v>0</v>
      </c>
      <c r="CY163" s="619">
        <f t="shared" si="128"/>
        <v>0</v>
      </c>
      <c r="CZ163" s="619">
        <f t="shared" si="128"/>
        <v>0</v>
      </c>
      <c r="DA163" s="619">
        <f t="shared" si="128"/>
        <v>0</v>
      </c>
      <c r="DB163" s="619">
        <f t="shared" si="128"/>
        <v>1019071.74</v>
      </c>
      <c r="DC163" s="619">
        <f t="shared" si="128"/>
        <v>3780000</v>
      </c>
      <c r="DD163" s="619">
        <f t="shared" si="128"/>
        <v>0</v>
      </c>
      <c r="DE163" s="619">
        <f t="shared" si="128"/>
        <v>0</v>
      </c>
      <c r="DF163" s="619">
        <f t="shared" si="128"/>
        <v>0</v>
      </c>
      <c r="DG163" s="619">
        <f t="shared" si="128"/>
        <v>0</v>
      </c>
      <c r="DH163" s="619">
        <f t="shared" si="128"/>
        <v>0</v>
      </c>
      <c r="DI163" s="619">
        <f t="shared" si="128"/>
        <v>102120.42</v>
      </c>
      <c r="DJ163" s="619">
        <f t="shared" si="128"/>
        <v>1855672.5999999999</v>
      </c>
      <c r="DK163" s="619">
        <f t="shared" si="128"/>
        <v>12479663.529999999</v>
      </c>
      <c r="DL163" s="619">
        <f t="shared" si="128"/>
        <v>63798.57</v>
      </c>
      <c r="DM163" s="619">
        <f t="shared" si="128"/>
        <v>2332391.7000000002</v>
      </c>
      <c r="DN163" s="619">
        <f t="shared" si="128"/>
        <v>45092.59</v>
      </c>
      <c r="DO163" s="619">
        <f t="shared" si="128"/>
        <v>424540.46</v>
      </c>
      <c r="DP163" s="619">
        <f t="shared" si="128"/>
        <v>0</v>
      </c>
      <c r="DQ163" s="619">
        <f t="shared" si="128"/>
        <v>590000</v>
      </c>
      <c r="DR163" s="619">
        <f t="shared" si="128"/>
        <v>0</v>
      </c>
      <c r="DS163" s="619">
        <f t="shared" si="128"/>
        <v>291700</v>
      </c>
      <c r="DT163" s="619">
        <f t="shared" si="128"/>
        <v>0</v>
      </c>
      <c r="DU163" s="619">
        <f t="shared" si="128"/>
        <v>1095092.6000000001</v>
      </c>
      <c r="DV163" s="619">
        <f t="shared" si="128"/>
        <v>1945140.65</v>
      </c>
      <c r="DW163" s="619">
        <f t="shared" si="128"/>
        <v>8977327</v>
      </c>
      <c r="DX163" s="619">
        <f t="shared" si="128"/>
        <v>0</v>
      </c>
      <c r="DY163" s="619">
        <f t="shared" si="128"/>
        <v>0</v>
      </c>
      <c r="DZ163" s="619">
        <f t="shared" si="128"/>
        <v>458617.16</v>
      </c>
      <c r="EA163" s="619">
        <f t="shared" si="128"/>
        <v>5263130.8899999997</v>
      </c>
      <c r="EB163" s="619">
        <f t="shared" si="128"/>
        <v>0</v>
      </c>
      <c r="EC163" s="619">
        <f t="shared" ref="EC163:GN163" si="129">SUMIF($A$62:$A$157,$A$163,EC$62:EC$157)</f>
        <v>1400290</v>
      </c>
      <c r="ED163" s="619">
        <f t="shared" si="129"/>
        <v>0</v>
      </c>
      <c r="EE163" s="619">
        <f t="shared" si="129"/>
        <v>616802.64</v>
      </c>
      <c r="EF163" s="619">
        <f t="shared" si="129"/>
        <v>1154553.6599999999</v>
      </c>
      <c r="EG163" s="619">
        <f t="shared" si="129"/>
        <v>3152200</v>
      </c>
      <c r="EH163" s="619">
        <f t="shared" si="129"/>
        <v>1437989.59</v>
      </c>
      <c r="EI163" s="619">
        <f t="shared" si="129"/>
        <v>2419741.91</v>
      </c>
      <c r="EJ163" s="619">
        <f t="shared" si="129"/>
        <v>0</v>
      </c>
      <c r="EK163" s="619">
        <f t="shared" si="129"/>
        <v>0</v>
      </c>
      <c r="EL163" s="619">
        <f t="shared" si="129"/>
        <v>352148.16</v>
      </c>
      <c r="EM163" s="619">
        <f t="shared" si="129"/>
        <v>0</v>
      </c>
      <c r="EN163" s="619">
        <f t="shared" si="129"/>
        <v>636482.29</v>
      </c>
      <c r="EO163" s="619">
        <f t="shared" si="129"/>
        <v>797859.26</v>
      </c>
      <c r="EP163" s="619">
        <f t="shared" si="129"/>
        <v>1223823.69</v>
      </c>
      <c r="EQ163" s="619">
        <f t="shared" si="129"/>
        <v>880227.52</v>
      </c>
      <c r="ER163" s="619">
        <f t="shared" si="129"/>
        <v>56963.14</v>
      </c>
      <c r="ES163" s="619">
        <f t="shared" si="129"/>
        <v>0</v>
      </c>
      <c r="ET163" s="619">
        <f t="shared" si="129"/>
        <v>1592077.98</v>
      </c>
      <c r="EU163" s="619">
        <f t="shared" si="129"/>
        <v>1740171.97</v>
      </c>
      <c r="EV163" s="619">
        <f t="shared" si="129"/>
        <v>0</v>
      </c>
      <c r="EW163" s="619">
        <f t="shared" si="129"/>
        <v>0</v>
      </c>
      <c r="EX163" s="619">
        <f t="shared" si="129"/>
        <v>0</v>
      </c>
      <c r="EY163" s="619">
        <f t="shared" si="129"/>
        <v>0</v>
      </c>
      <c r="EZ163" s="619">
        <f t="shared" si="129"/>
        <v>0</v>
      </c>
      <c r="FA163" s="619">
        <f t="shared" si="129"/>
        <v>0</v>
      </c>
      <c r="FB163" s="619">
        <f t="shared" si="129"/>
        <v>120000</v>
      </c>
      <c r="FC163" s="619">
        <f t="shared" si="129"/>
        <v>738820</v>
      </c>
      <c r="FD163" s="619">
        <f t="shared" si="129"/>
        <v>3618302.6</v>
      </c>
      <c r="FE163" s="619">
        <f t="shared" si="129"/>
        <v>809750</v>
      </c>
      <c r="FF163" s="619">
        <f t="shared" si="129"/>
        <v>292285.03000000003</v>
      </c>
      <c r="FG163" s="619">
        <f t="shared" si="129"/>
        <v>0</v>
      </c>
      <c r="FH163" s="619">
        <f t="shared" si="129"/>
        <v>0</v>
      </c>
      <c r="FI163" s="619">
        <f t="shared" si="129"/>
        <v>0</v>
      </c>
      <c r="FJ163" s="619">
        <f t="shared" si="129"/>
        <v>0</v>
      </c>
      <c r="FK163" s="619">
        <f t="shared" si="129"/>
        <v>0</v>
      </c>
      <c r="FL163" s="619">
        <f t="shared" si="129"/>
        <v>0</v>
      </c>
      <c r="FM163" s="619">
        <f t="shared" si="129"/>
        <v>0</v>
      </c>
      <c r="FN163" s="619">
        <f t="shared" si="129"/>
        <v>290989.45</v>
      </c>
      <c r="FO163" s="619">
        <f t="shared" si="129"/>
        <v>206210</v>
      </c>
      <c r="FP163" s="619">
        <f t="shared" si="129"/>
        <v>49334.65</v>
      </c>
      <c r="FQ163" s="619">
        <f t="shared" si="129"/>
        <v>29275448.129999999</v>
      </c>
      <c r="FR163" s="619">
        <f t="shared" si="129"/>
        <v>985090.53</v>
      </c>
      <c r="FS163" s="619">
        <f t="shared" si="129"/>
        <v>6325515.0499999998</v>
      </c>
      <c r="FT163" s="619">
        <f t="shared" si="129"/>
        <v>334209.03000000003</v>
      </c>
      <c r="FU163" s="619">
        <f t="shared" si="129"/>
        <v>1668175</v>
      </c>
      <c r="FV163" s="619">
        <f t="shared" si="129"/>
        <v>0</v>
      </c>
      <c r="FW163" s="619">
        <f t="shared" si="129"/>
        <v>0</v>
      </c>
      <c r="FX163" s="619">
        <f t="shared" si="129"/>
        <v>4600000</v>
      </c>
      <c r="FY163" s="619">
        <f t="shared" si="129"/>
        <v>0</v>
      </c>
      <c r="FZ163" s="619">
        <f t="shared" si="129"/>
        <v>0</v>
      </c>
      <c r="GA163" s="619">
        <f t="shared" si="129"/>
        <v>1380728</v>
      </c>
      <c r="GB163" s="619">
        <f t="shared" si="129"/>
        <v>6217705.0099999998</v>
      </c>
      <c r="GC163" s="619">
        <f t="shared" si="129"/>
        <v>4435248.47</v>
      </c>
      <c r="GD163" s="619">
        <f t="shared" si="129"/>
        <v>7654132.6200000001</v>
      </c>
      <c r="GE163" s="619">
        <f t="shared" si="129"/>
        <v>11492532.399999999</v>
      </c>
      <c r="GF163" s="619">
        <f t="shared" si="129"/>
        <v>2450952.3099999996</v>
      </c>
      <c r="GG163" s="619">
        <f t="shared" si="129"/>
        <v>0</v>
      </c>
      <c r="GH163" s="619">
        <f t="shared" si="129"/>
        <v>881893.87</v>
      </c>
      <c r="GI163" s="619">
        <f t="shared" si="129"/>
        <v>2927879.42</v>
      </c>
      <c r="GJ163" s="619">
        <f t="shared" si="129"/>
        <v>0</v>
      </c>
      <c r="GK163" s="619">
        <f t="shared" si="129"/>
        <v>0</v>
      </c>
      <c r="GL163" s="619">
        <f t="shared" si="129"/>
        <v>0</v>
      </c>
      <c r="GM163" s="619">
        <f t="shared" si="129"/>
        <v>370395</v>
      </c>
      <c r="GN163" s="619">
        <f t="shared" si="129"/>
        <v>1713539.16</v>
      </c>
      <c r="GO163" s="619">
        <f t="shared" ref="GO163:IZ163" si="130">SUMIF($A$62:$A$157,$A$163,GO$62:GO$157)</f>
        <v>66559</v>
      </c>
      <c r="GP163" s="619">
        <f t="shared" si="130"/>
        <v>53097.26</v>
      </c>
      <c r="GQ163" s="619">
        <f t="shared" si="130"/>
        <v>375659.63</v>
      </c>
      <c r="GR163" s="619">
        <f t="shared" si="130"/>
        <v>0</v>
      </c>
      <c r="GS163" s="619">
        <f t="shared" si="130"/>
        <v>0</v>
      </c>
      <c r="GT163" s="619">
        <f t="shared" si="130"/>
        <v>0</v>
      </c>
      <c r="GU163" s="619">
        <f t="shared" si="130"/>
        <v>0</v>
      </c>
      <c r="GV163" s="619">
        <f t="shared" si="130"/>
        <v>353474.93</v>
      </c>
      <c r="GW163" s="619">
        <f t="shared" si="130"/>
        <v>0</v>
      </c>
      <c r="GX163" s="619">
        <f t="shared" si="130"/>
        <v>0</v>
      </c>
      <c r="GY163" s="619">
        <f t="shared" si="130"/>
        <v>234905</v>
      </c>
      <c r="GZ163" s="619">
        <f t="shared" si="130"/>
        <v>0</v>
      </c>
      <c r="HA163" s="619">
        <f t="shared" si="130"/>
        <v>0</v>
      </c>
      <c r="HB163" s="619">
        <f t="shared" si="130"/>
        <v>0</v>
      </c>
      <c r="HC163" s="619">
        <f t="shared" si="130"/>
        <v>0</v>
      </c>
      <c r="HD163" s="619">
        <f t="shared" si="130"/>
        <v>-219674.57</v>
      </c>
      <c r="HE163" s="619">
        <f t="shared" si="130"/>
        <v>463716.23</v>
      </c>
      <c r="HF163" s="619">
        <f t="shared" si="130"/>
        <v>2130331.96</v>
      </c>
      <c r="HG163" s="619">
        <f t="shared" si="130"/>
        <v>0</v>
      </c>
      <c r="HH163" s="619">
        <f t="shared" si="130"/>
        <v>0</v>
      </c>
      <c r="HI163" s="619">
        <f t="shared" si="130"/>
        <v>4869586.92</v>
      </c>
      <c r="HJ163" s="619">
        <f t="shared" si="130"/>
        <v>0</v>
      </c>
      <c r="HK163" s="619">
        <f t="shared" si="130"/>
        <v>79701462.969999999</v>
      </c>
      <c r="HL163" s="619">
        <f t="shared" si="130"/>
        <v>0</v>
      </c>
      <c r="HM163" s="619">
        <f t="shared" si="130"/>
        <v>19904</v>
      </c>
      <c r="HN163" s="619">
        <f t="shared" si="130"/>
        <v>0</v>
      </c>
      <c r="HO163" s="619">
        <f t="shared" si="130"/>
        <v>2821800.26</v>
      </c>
      <c r="HP163" s="619">
        <f t="shared" si="130"/>
        <v>2563914.25</v>
      </c>
      <c r="HQ163" s="619">
        <f t="shared" si="130"/>
        <v>5748011.8200000003</v>
      </c>
      <c r="HR163" s="619">
        <f t="shared" si="130"/>
        <v>0</v>
      </c>
      <c r="HS163" s="619">
        <f t="shared" si="130"/>
        <v>16733930.630000001</v>
      </c>
      <c r="HT163" s="619">
        <f t="shared" si="130"/>
        <v>1071612.3899999999</v>
      </c>
      <c r="HU163" s="619">
        <f t="shared" si="130"/>
        <v>0</v>
      </c>
      <c r="HV163" s="619">
        <f t="shared" si="130"/>
        <v>0</v>
      </c>
      <c r="HW163" s="619">
        <f t="shared" si="130"/>
        <v>538515.87</v>
      </c>
      <c r="HX163" s="619">
        <f t="shared" si="130"/>
        <v>2189306.9900000002</v>
      </c>
      <c r="HY163" s="619">
        <f t="shared" si="130"/>
        <v>376140.19999999995</v>
      </c>
      <c r="HZ163" s="619">
        <f t="shared" si="130"/>
        <v>0</v>
      </c>
      <c r="IA163" s="619">
        <f t="shared" si="130"/>
        <v>838348.77</v>
      </c>
      <c r="IB163" s="619">
        <f t="shared" si="130"/>
        <v>0</v>
      </c>
      <c r="IC163" s="619">
        <f t="shared" si="130"/>
        <v>0</v>
      </c>
      <c r="ID163" s="619">
        <f t="shared" si="130"/>
        <v>0</v>
      </c>
      <c r="IE163" s="619">
        <f t="shared" si="130"/>
        <v>0</v>
      </c>
      <c r="IF163" s="619">
        <f t="shared" si="130"/>
        <v>0</v>
      </c>
      <c r="IG163" s="619">
        <f t="shared" si="130"/>
        <v>399174.42000000004</v>
      </c>
      <c r="IH163" s="619">
        <f t="shared" si="130"/>
        <v>0</v>
      </c>
      <c r="II163" s="619">
        <f t="shared" si="130"/>
        <v>60705748.009999998</v>
      </c>
      <c r="IJ163" s="619">
        <f t="shared" si="130"/>
        <v>885134.46</v>
      </c>
      <c r="IK163" s="619">
        <f t="shared" si="130"/>
        <v>917084</v>
      </c>
      <c r="IL163" s="619">
        <f t="shared" si="130"/>
        <v>4325018.3600000003</v>
      </c>
      <c r="IM163" s="619">
        <f t="shared" si="130"/>
        <v>0</v>
      </c>
      <c r="IN163" s="619">
        <f t="shared" si="130"/>
        <v>7206007.3399999999</v>
      </c>
      <c r="IO163" s="619">
        <f t="shared" si="130"/>
        <v>0</v>
      </c>
      <c r="IP163" s="619">
        <f t="shared" si="130"/>
        <v>552083.89</v>
      </c>
      <c r="IQ163" s="619">
        <f t="shared" si="130"/>
        <v>728243.58</v>
      </c>
      <c r="IR163" s="619">
        <f t="shared" si="130"/>
        <v>810929.84</v>
      </c>
      <c r="IS163" s="619">
        <f t="shared" si="130"/>
        <v>163814.07</v>
      </c>
      <c r="IT163" s="619">
        <f t="shared" si="130"/>
        <v>14263485.279999999</v>
      </c>
      <c r="IU163" s="619">
        <f t="shared" si="130"/>
        <v>2211146.36</v>
      </c>
      <c r="IV163" s="619">
        <f t="shared" si="130"/>
        <v>0</v>
      </c>
      <c r="IW163" s="619">
        <f t="shared" si="130"/>
        <v>1020270</v>
      </c>
      <c r="IX163" s="619">
        <f t="shared" si="130"/>
        <v>98000</v>
      </c>
      <c r="IY163" s="619">
        <f t="shared" si="130"/>
        <v>0</v>
      </c>
      <c r="IZ163" s="619">
        <f t="shared" si="130"/>
        <v>368000</v>
      </c>
      <c r="JA163" s="619">
        <f t="shared" ref="JA163:LL163" si="131">SUMIF($A$62:$A$157,$A$163,JA$62:JA$157)</f>
        <v>555040</v>
      </c>
      <c r="JB163" s="619">
        <f t="shared" si="131"/>
        <v>224420.88</v>
      </c>
      <c r="JC163" s="619">
        <f t="shared" si="131"/>
        <v>0</v>
      </c>
      <c r="JD163" s="619">
        <f t="shared" si="131"/>
        <v>0</v>
      </c>
      <c r="JE163" s="619">
        <f t="shared" si="131"/>
        <v>0</v>
      </c>
      <c r="JF163" s="619">
        <f t="shared" si="131"/>
        <v>676008.84</v>
      </c>
      <c r="JG163" s="619">
        <f t="shared" si="131"/>
        <v>1493841.04</v>
      </c>
      <c r="JH163" s="619">
        <f t="shared" si="131"/>
        <v>599659.39</v>
      </c>
      <c r="JI163" s="619">
        <f t="shared" si="131"/>
        <v>0</v>
      </c>
      <c r="JJ163" s="619">
        <f t="shared" si="131"/>
        <v>0</v>
      </c>
      <c r="JK163" s="619">
        <f t="shared" si="131"/>
        <v>647120.9</v>
      </c>
      <c r="JL163" s="619">
        <f t="shared" si="131"/>
        <v>0</v>
      </c>
      <c r="JM163" s="619">
        <f t="shared" si="131"/>
        <v>0</v>
      </c>
      <c r="JN163" s="619">
        <f t="shared" si="131"/>
        <v>0</v>
      </c>
      <c r="JO163" s="619">
        <f t="shared" si="131"/>
        <v>1168091.18</v>
      </c>
      <c r="JP163" s="619">
        <f t="shared" si="131"/>
        <v>22706</v>
      </c>
      <c r="JQ163" s="619">
        <f t="shared" si="131"/>
        <v>155175.91</v>
      </c>
      <c r="JR163" s="619">
        <f t="shared" si="131"/>
        <v>0</v>
      </c>
      <c r="JS163" s="619">
        <f t="shared" si="131"/>
        <v>8839109.9499999993</v>
      </c>
      <c r="JT163" s="619">
        <f t="shared" si="131"/>
        <v>0</v>
      </c>
      <c r="JU163" s="619">
        <f t="shared" si="131"/>
        <v>210218.48</v>
      </c>
      <c r="JV163" s="619">
        <f t="shared" si="131"/>
        <v>0</v>
      </c>
      <c r="JW163" s="619">
        <f t="shared" si="131"/>
        <v>1387580.61</v>
      </c>
      <c r="JX163" s="619">
        <f t="shared" si="131"/>
        <v>0</v>
      </c>
      <c r="JY163" s="619">
        <f t="shared" si="131"/>
        <v>0</v>
      </c>
      <c r="JZ163" s="619">
        <f t="shared" si="131"/>
        <v>0</v>
      </c>
      <c r="KA163" s="619">
        <f t="shared" si="131"/>
        <v>0</v>
      </c>
      <c r="KB163" s="619">
        <f t="shared" si="131"/>
        <v>392060.01</v>
      </c>
      <c r="KC163" s="619">
        <f t="shared" si="131"/>
        <v>0</v>
      </c>
      <c r="KD163" s="619">
        <f t="shared" si="131"/>
        <v>0</v>
      </c>
      <c r="KE163" s="619">
        <f t="shared" si="131"/>
        <v>683194.58</v>
      </c>
      <c r="KF163" s="619">
        <f t="shared" si="131"/>
        <v>139093.88</v>
      </c>
      <c r="KG163" s="619">
        <f t="shared" si="131"/>
        <v>0</v>
      </c>
      <c r="KH163" s="619">
        <f t="shared" si="131"/>
        <v>0</v>
      </c>
      <c r="KI163" s="619">
        <f t="shared" si="131"/>
        <v>3055511.2199999997</v>
      </c>
      <c r="KJ163" s="619">
        <f t="shared" si="131"/>
        <v>0</v>
      </c>
      <c r="KK163" s="619">
        <f t="shared" si="131"/>
        <v>9572031.8399999999</v>
      </c>
      <c r="KL163" s="619">
        <f t="shared" si="131"/>
        <v>6829581.7999999998</v>
      </c>
      <c r="KM163" s="619">
        <f t="shared" si="131"/>
        <v>0</v>
      </c>
      <c r="KN163" s="619">
        <f t="shared" si="131"/>
        <v>0</v>
      </c>
      <c r="KO163" s="619">
        <f t="shared" si="131"/>
        <v>408933.19</v>
      </c>
      <c r="KP163" s="619">
        <f t="shared" si="131"/>
        <v>1462865.62</v>
      </c>
      <c r="KQ163" s="619">
        <f t="shared" si="131"/>
        <v>123000</v>
      </c>
      <c r="KR163" s="619">
        <f t="shared" si="131"/>
        <v>0</v>
      </c>
      <c r="KS163" s="619">
        <f t="shared" si="131"/>
        <v>0</v>
      </c>
      <c r="KT163" s="619">
        <f t="shared" si="131"/>
        <v>0</v>
      </c>
      <c r="KU163" s="619">
        <f t="shared" si="131"/>
        <v>0</v>
      </c>
      <c r="KV163" s="619">
        <f t="shared" si="131"/>
        <v>0</v>
      </c>
      <c r="KW163" s="619">
        <f t="shared" si="131"/>
        <v>880393.22</v>
      </c>
      <c r="KX163" s="619">
        <f t="shared" si="131"/>
        <v>0</v>
      </c>
      <c r="KY163" s="619">
        <f t="shared" si="131"/>
        <v>0</v>
      </c>
      <c r="KZ163" s="619">
        <f t="shared" si="131"/>
        <v>28267775.189999998</v>
      </c>
      <c r="LA163" s="619">
        <f t="shared" si="131"/>
        <v>1862175.6300000001</v>
      </c>
      <c r="LB163" s="619">
        <f t="shared" si="131"/>
        <v>1562967.41</v>
      </c>
      <c r="LC163" s="619">
        <f t="shared" si="131"/>
        <v>0</v>
      </c>
      <c r="LD163" s="619">
        <f t="shared" si="131"/>
        <v>0</v>
      </c>
      <c r="LE163" s="619">
        <f t="shared" si="131"/>
        <v>0</v>
      </c>
      <c r="LF163" s="619">
        <f t="shared" si="131"/>
        <v>0</v>
      </c>
      <c r="LG163" s="619">
        <f t="shared" si="131"/>
        <v>5802836.1799999997</v>
      </c>
      <c r="LH163" s="619">
        <f t="shared" si="131"/>
        <v>918889.2</v>
      </c>
      <c r="LI163" s="619">
        <f t="shared" si="131"/>
        <v>0</v>
      </c>
      <c r="LJ163" s="619">
        <f t="shared" si="131"/>
        <v>1208232.24</v>
      </c>
      <c r="LK163" s="619">
        <f t="shared" si="131"/>
        <v>0</v>
      </c>
      <c r="LL163" s="619">
        <f t="shared" si="131"/>
        <v>160120.77000000002</v>
      </c>
      <c r="LM163" s="619">
        <f t="shared" ref="LM163:NX163" si="132">SUMIF($A$62:$A$157,$A$163,LM$62:LM$157)</f>
        <v>0</v>
      </c>
      <c r="LN163" s="619">
        <f t="shared" si="132"/>
        <v>0</v>
      </c>
      <c r="LO163" s="619">
        <f t="shared" si="132"/>
        <v>20812312.399999999</v>
      </c>
      <c r="LP163" s="619">
        <f t="shared" si="132"/>
        <v>-542729.29</v>
      </c>
      <c r="LQ163" s="619">
        <f t="shared" si="132"/>
        <v>270963.7</v>
      </c>
      <c r="LR163" s="619">
        <f t="shared" si="132"/>
        <v>0</v>
      </c>
      <c r="LS163" s="619">
        <f t="shared" si="132"/>
        <v>5534137.6900000004</v>
      </c>
      <c r="LT163" s="619">
        <f t="shared" si="132"/>
        <v>0</v>
      </c>
      <c r="LU163" s="619">
        <f t="shared" si="132"/>
        <v>604840.74</v>
      </c>
      <c r="LV163" s="619">
        <f t="shared" si="132"/>
        <v>3742182.63</v>
      </c>
      <c r="LW163" s="619">
        <f t="shared" si="132"/>
        <v>22609301.879999999</v>
      </c>
      <c r="LX163" s="619">
        <f t="shared" si="132"/>
        <v>0</v>
      </c>
      <c r="LY163" s="619">
        <f t="shared" si="132"/>
        <v>184705.61</v>
      </c>
      <c r="LZ163" s="619">
        <f t="shared" si="132"/>
        <v>0</v>
      </c>
      <c r="MA163" s="619">
        <f t="shared" si="132"/>
        <v>0</v>
      </c>
      <c r="MB163" s="619">
        <f t="shared" si="132"/>
        <v>43600</v>
      </c>
      <c r="MC163" s="619">
        <f t="shared" si="132"/>
        <v>3616234.88</v>
      </c>
      <c r="MD163" s="619">
        <f t="shared" si="132"/>
        <v>0</v>
      </c>
      <c r="ME163" s="619">
        <f t="shared" si="132"/>
        <v>0</v>
      </c>
      <c r="MF163" s="619">
        <f t="shared" si="132"/>
        <v>0</v>
      </c>
      <c r="MG163" s="619">
        <f t="shared" si="132"/>
        <v>0</v>
      </c>
      <c r="MH163" s="619">
        <f t="shared" si="132"/>
        <v>14126989.640000001</v>
      </c>
      <c r="MI163" s="619">
        <f t="shared" si="132"/>
        <v>0</v>
      </c>
      <c r="MJ163" s="619">
        <f t="shared" si="132"/>
        <v>0</v>
      </c>
      <c r="MK163" s="619">
        <f t="shared" si="132"/>
        <v>0</v>
      </c>
      <c r="ML163" s="619">
        <f t="shared" si="132"/>
        <v>0</v>
      </c>
      <c r="MM163" s="619">
        <f t="shared" si="132"/>
        <v>0</v>
      </c>
      <c r="MN163" s="619">
        <f t="shared" si="132"/>
        <v>0</v>
      </c>
      <c r="MO163" s="619">
        <f t="shared" si="132"/>
        <v>0</v>
      </c>
      <c r="MP163" s="619">
        <f t="shared" si="132"/>
        <v>325515.61</v>
      </c>
      <c r="MQ163" s="619">
        <f t="shared" si="132"/>
        <v>0</v>
      </c>
      <c r="MR163" s="619">
        <f t="shared" si="132"/>
        <v>1215728.8500000001</v>
      </c>
      <c r="MS163" s="619">
        <f t="shared" si="132"/>
        <v>2542300</v>
      </c>
      <c r="MT163" s="619">
        <f t="shared" si="132"/>
        <v>203700</v>
      </c>
      <c r="MU163" s="619">
        <f t="shared" si="132"/>
        <v>0</v>
      </c>
      <c r="MV163" s="619">
        <f t="shared" si="132"/>
        <v>0</v>
      </c>
      <c r="MW163" s="619">
        <f t="shared" si="132"/>
        <v>0</v>
      </c>
      <c r="MX163" s="619">
        <f t="shared" si="132"/>
        <v>1285512.8999999999</v>
      </c>
      <c r="MY163" s="619">
        <f t="shared" si="132"/>
        <v>219761.11</v>
      </c>
      <c r="MZ163" s="619">
        <f t="shared" si="132"/>
        <v>2228120.9900000002</v>
      </c>
      <c r="NA163" s="619">
        <f t="shared" si="132"/>
        <v>0</v>
      </c>
      <c r="NB163" s="619">
        <f t="shared" si="132"/>
        <v>9351246.3999999985</v>
      </c>
      <c r="NC163" s="619">
        <f t="shared" si="132"/>
        <v>0</v>
      </c>
      <c r="ND163" s="619">
        <f t="shared" si="132"/>
        <v>2497374.67</v>
      </c>
      <c r="NE163" s="619">
        <f t="shared" si="132"/>
        <v>0</v>
      </c>
      <c r="NF163" s="619">
        <f t="shared" si="132"/>
        <v>1693857.43</v>
      </c>
      <c r="NG163" s="619">
        <f t="shared" si="132"/>
        <v>0</v>
      </c>
      <c r="NH163" s="619">
        <f t="shared" si="132"/>
        <v>0</v>
      </c>
      <c r="NI163" s="619">
        <f t="shared" si="132"/>
        <v>679156.29</v>
      </c>
      <c r="NJ163" s="619">
        <f t="shared" si="132"/>
        <v>6229678</v>
      </c>
      <c r="NK163" s="619">
        <f t="shared" si="132"/>
        <v>1100158.24</v>
      </c>
      <c r="NL163" s="619">
        <f t="shared" si="132"/>
        <v>0</v>
      </c>
      <c r="NM163" s="619">
        <f t="shared" si="132"/>
        <v>0</v>
      </c>
      <c r="NN163" s="619">
        <f t="shared" si="132"/>
        <v>0</v>
      </c>
      <c r="NO163" s="619">
        <f t="shared" si="132"/>
        <v>0</v>
      </c>
      <c r="NP163" s="619">
        <f t="shared" si="132"/>
        <v>330079.51</v>
      </c>
      <c r="NQ163" s="619">
        <f t="shared" si="132"/>
        <v>2759956.75</v>
      </c>
      <c r="NR163" s="619">
        <f t="shared" si="132"/>
        <v>0</v>
      </c>
      <c r="NS163" s="619">
        <f t="shared" si="132"/>
        <v>682909.01</v>
      </c>
      <c r="NT163" s="619">
        <f t="shared" si="132"/>
        <v>27294.79</v>
      </c>
      <c r="NU163" s="619">
        <f t="shared" si="132"/>
        <v>0</v>
      </c>
      <c r="NV163" s="619">
        <f t="shared" si="132"/>
        <v>0</v>
      </c>
      <c r="NW163" s="619">
        <f t="shared" si="132"/>
        <v>0</v>
      </c>
      <c r="NX163" s="619">
        <f t="shared" si="132"/>
        <v>0</v>
      </c>
      <c r="NY163" s="619">
        <f t="shared" ref="NY163:QJ163" si="133">SUMIF($A$62:$A$157,$A$163,NY$62:NY$157)</f>
        <v>6044539.5999999996</v>
      </c>
      <c r="NZ163" s="619">
        <f t="shared" si="133"/>
        <v>1619164.54</v>
      </c>
      <c r="OA163" s="619">
        <f t="shared" si="133"/>
        <v>0</v>
      </c>
      <c r="OB163" s="619">
        <f t="shared" si="133"/>
        <v>51629.36</v>
      </c>
      <c r="OC163" s="619">
        <f t="shared" si="133"/>
        <v>0</v>
      </c>
      <c r="OD163" s="619">
        <f t="shared" si="133"/>
        <v>0</v>
      </c>
      <c r="OE163" s="619">
        <f t="shared" si="133"/>
        <v>4847500.43</v>
      </c>
      <c r="OF163" s="619">
        <f t="shared" si="133"/>
        <v>0</v>
      </c>
      <c r="OG163" s="619">
        <f t="shared" si="133"/>
        <v>9953927.8699999992</v>
      </c>
      <c r="OH163" s="619">
        <f t="shared" si="133"/>
        <v>9124687.2799999993</v>
      </c>
      <c r="OI163" s="619">
        <f t="shared" si="133"/>
        <v>0</v>
      </c>
      <c r="OJ163" s="619">
        <f t="shared" si="133"/>
        <v>0</v>
      </c>
      <c r="OK163" s="619">
        <f t="shared" si="133"/>
        <v>0</v>
      </c>
      <c r="OL163" s="619">
        <f t="shared" si="133"/>
        <v>0</v>
      </c>
      <c r="OM163" s="619">
        <f t="shared" si="133"/>
        <v>0</v>
      </c>
      <c r="ON163" s="619">
        <f t="shared" si="133"/>
        <v>62510749.039999999</v>
      </c>
      <c r="OO163" s="619">
        <f t="shared" si="133"/>
        <v>929185</v>
      </c>
      <c r="OP163" s="619">
        <f t="shared" si="133"/>
        <v>57515934.189999998</v>
      </c>
      <c r="OQ163" s="619">
        <f t="shared" si="133"/>
        <v>252180.25</v>
      </c>
      <c r="OR163" s="619">
        <f t="shared" si="133"/>
        <v>3070000</v>
      </c>
      <c r="OS163" s="619">
        <f t="shared" si="133"/>
        <v>0</v>
      </c>
      <c r="OT163" s="619">
        <f t="shared" si="133"/>
        <v>8338449.4399999995</v>
      </c>
      <c r="OU163" s="619">
        <f t="shared" si="133"/>
        <v>2098599.27</v>
      </c>
      <c r="OV163" s="619">
        <f t="shared" si="133"/>
        <v>2959545.6899999995</v>
      </c>
      <c r="OW163" s="619">
        <f t="shared" si="133"/>
        <v>0</v>
      </c>
      <c r="OX163" s="619">
        <f t="shared" si="133"/>
        <v>0</v>
      </c>
      <c r="OY163" s="619">
        <f t="shared" si="133"/>
        <v>2787673.46</v>
      </c>
      <c r="OZ163" s="619">
        <f t="shared" si="133"/>
        <v>0</v>
      </c>
      <c r="PA163" s="619">
        <f t="shared" si="133"/>
        <v>0</v>
      </c>
      <c r="PB163" s="619">
        <f t="shared" si="133"/>
        <v>67760.850000000006</v>
      </c>
      <c r="PC163" s="619">
        <f t="shared" si="133"/>
        <v>996915</v>
      </c>
      <c r="PD163" s="619">
        <f t="shared" si="133"/>
        <v>0</v>
      </c>
      <c r="PE163" s="619">
        <f t="shared" si="133"/>
        <v>0</v>
      </c>
      <c r="PF163" s="619">
        <f t="shared" si="133"/>
        <v>0</v>
      </c>
      <c r="PG163" s="619">
        <f t="shared" si="133"/>
        <v>0</v>
      </c>
      <c r="PH163" s="619">
        <f t="shared" si="133"/>
        <v>4827942.07</v>
      </c>
      <c r="PI163" s="619">
        <f t="shared" si="133"/>
        <v>225228.09</v>
      </c>
      <c r="PJ163" s="619">
        <f t="shared" si="133"/>
        <v>899166.41</v>
      </c>
      <c r="PK163" s="619">
        <f t="shared" si="133"/>
        <v>137113.14000000001</v>
      </c>
      <c r="PL163" s="619">
        <f t="shared" si="133"/>
        <v>0</v>
      </c>
      <c r="PM163" s="619">
        <f t="shared" si="133"/>
        <v>0</v>
      </c>
      <c r="PN163" s="619">
        <f t="shared" si="133"/>
        <v>0</v>
      </c>
      <c r="PO163" s="619">
        <f t="shared" si="133"/>
        <v>646146.07000000007</v>
      </c>
      <c r="PP163" s="619">
        <f t="shared" si="133"/>
        <v>0</v>
      </c>
      <c r="PQ163" s="619">
        <f t="shared" si="133"/>
        <v>2377754.89</v>
      </c>
      <c r="PR163" s="619">
        <f t="shared" si="133"/>
        <v>0</v>
      </c>
      <c r="PS163" s="619">
        <f t="shared" si="133"/>
        <v>978285.29</v>
      </c>
      <c r="PT163" s="619">
        <f t="shared" si="133"/>
        <v>0</v>
      </c>
      <c r="PU163" s="619">
        <f t="shared" si="133"/>
        <v>56376131.520000003</v>
      </c>
      <c r="PV163" s="619">
        <f t="shared" si="133"/>
        <v>11211122.27</v>
      </c>
      <c r="PW163" s="619">
        <f t="shared" si="133"/>
        <v>39950</v>
      </c>
      <c r="PX163" s="619">
        <f t="shared" si="133"/>
        <v>394249.9</v>
      </c>
      <c r="PY163" s="619">
        <f t="shared" si="133"/>
        <v>1704453.59</v>
      </c>
      <c r="PZ163" s="619">
        <f t="shared" si="133"/>
        <v>0</v>
      </c>
      <c r="QA163" s="619">
        <f t="shared" si="133"/>
        <v>0</v>
      </c>
      <c r="QB163" s="619">
        <f t="shared" si="133"/>
        <v>511886.99</v>
      </c>
      <c r="QC163" s="619">
        <f t="shared" si="133"/>
        <v>6236868.3200000003</v>
      </c>
      <c r="QD163" s="619">
        <f t="shared" si="133"/>
        <v>0</v>
      </c>
      <c r="QE163" s="619">
        <f t="shared" si="133"/>
        <v>14219.3</v>
      </c>
      <c r="QF163" s="619">
        <f t="shared" si="133"/>
        <v>341938.43</v>
      </c>
      <c r="QG163" s="619">
        <f t="shared" si="133"/>
        <v>0</v>
      </c>
      <c r="QH163" s="619">
        <f t="shared" si="133"/>
        <v>0</v>
      </c>
      <c r="QI163" s="619">
        <f t="shared" si="133"/>
        <v>0</v>
      </c>
      <c r="QJ163" s="619">
        <f t="shared" si="133"/>
        <v>5000000</v>
      </c>
      <c r="QK163" s="619">
        <f t="shared" ref="QK163:SV163" si="134">SUMIF($A$62:$A$157,$A$163,QK$62:QK$157)</f>
        <v>986600</v>
      </c>
      <c r="QL163" s="619">
        <f t="shared" si="134"/>
        <v>364664.66</v>
      </c>
      <c r="QM163" s="619">
        <f t="shared" si="134"/>
        <v>0</v>
      </c>
      <c r="QN163" s="619">
        <f t="shared" si="134"/>
        <v>0</v>
      </c>
      <c r="QO163" s="619">
        <f t="shared" si="134"/>
        <v>2118376.5699999998</v>
      </c>
      <c r="QP163" s="619">
        <f t="shared" si="134"/>
        <v>0</v>
      </c>
      <c r="QQ163" s="619">
        <f t="shared" si="134"/>
        <v>52055.28</v>
      </c>
      <c r="QR163" s="619">
        <f t="shared" si="134"/>
        <v>0</v>
      </c>
      <c r="QS163" s="619">
        <f t="shared" si="134"/>
        <v>2555157.37</v>
      </c>
      <c r="QT163" s="619">
        <f t="shared" si="134"/>
        <v>-54.150000000001455</v>
      </c>
      <c r="QU163" s="619">
        <f t="shared" si="134"/>
        <v>640260</v>
      </c>
      <c r="QV163" s="619">
        <f t="shared" si="134"/>
        <v>0</v>
      </c>
      <c r="QW163" s="619">
        <f t="shared" si="134"/>
        <v>0</v>
      </c>
      <c r="QX163" s="619">
        <f t="shared" si="134"/>
        <v>0</v>
      </c>
      <c r="QY163" s="619">
        <f t="shared" si="134"/>
        <v>0</v>
      </c>
      <c r="QZ163" s="619">
        <f t="shared" si="134"/>
        <v>0</v>
      </c>
      <c r="RA163" s="619">
        <f t="shared" si="134"/>
        <v>0</v>
      </c>
      <c r="RB163" s="619">
        <f t="shared" si="134"/>
        <v>0</v>
      </c>
      <c r="RC163" s="619">
        <f t="shared" si="134"/>
        <v>0</v>
      </c>
      <c r="RD163" s="619">
        <f t="shared" si="134"/>
        <v>0</v>
      </c>
      <c r="RE163" s="619">
        <f t="shared" si="134"/>
        <v>0</v>
      </c>
      <c r="RF163" s="619">
        <f t="shared" si="134"/>
        <v>0</v>
      </c>
      <c r="RG163" s="619">
        <f t="shared" si="134"/>
        <v>133229.13</v>
      </c>
      <c r="RH163" s="619">
        <f t="shared" si="134"/>
        <v>0</v>
      </c>
      <c r="RI163" s="619">
        <f t="shared" si="134"/>
        <v>0</v>
      </c>
      <c r="RJ163" s="619">
        <f t="shared" si="134"/>
        <v>0</v>
      </c>
      <c r="RK163" s="619">
        <f t="shared" si="134"/>
        <v>0</v>
      </c>
      <c r="RL163" s="619">
        <f t="shared" si="134"/>
        <v>360</v>
      </c>
      <c r="RM163" s="619">
        <f t="shared" si="134"/>
        <v>0</v>
      </c>
      <c r="RN163" s="619">
        <f t="shared" si="134"/>
        <v>0</v>
      </c>
      <c r="RO163" s="619">
        <f t="shared" si="134"/>
        <v>0</v>
      </c>
      <c r="RP163" s="619">
        <f t="shared" si="134"/>
        <v>0</v>
      </c>
      <c r="RQ163" s="619">
        <f t="shared" si="134"/>
        <v>0</v>
      </c>
      <c r="RR163" s="619">
        <f t="shared" si="134"/>
        <v>60575.5</v>
      </c>
      <c r="RS163" s="619">
        <f t="shared" si="134"/>
        <v>307248.95</v>
      </c>
      <c r="RT163" s="619">
        <f t="shared" si="134"/>
        <v>534848.30000000005</v>
      </c>
      <c r="RU163" s="619">
        <f t="shared" si="134"/>
        <v>0</v>
      </c>
      <c r="RV163" s="619">
        <f t="shared" si="134"/>
        <v>0</v>
      </c>
      <c r="RW163" s="619">
        <f t="shared" si="134"/>
        <v>0</v>
      </c>
      <c r="RX163" s="619">
        <f t="shared" si="134"/>
        <v>0</v>
      </c>
      <c r="RY163" s="619">
        <f t="shared" si="134"/>
        <v>0</v>
      </c>
      <c r="RZ163" s="619">
        <f t="shared" si="134"/>
        <v>0</v>
      </c>
      <c r="SA163" s="619">
        <f t="shared" si="134"/>
        <v>0</v>
      </c>
      <c r="SB163" s="619">
        <f t="shared" si="134"/>
        <v>25746493.310000002</v>
      </c>
      <c r="SC163" s="619">
        <f t="shared" si="134"/>
        <v>0</v>
      </c>
      <c r="SD163" s="619">
        <f t="shared" si="134"/>
        <v>2580304.77</v>
      </c>
      <c r="SE163" s="619">
        <f t="shared" si="134"/>
        <v>1080157.8400000001</v>
      </c>
      <c r="SF163" s="619">
        <f t="shared" si="134"/>
        <v>281857.89</v>
      </c>
      <c r="SG163" s="619">
        <f t="shared" si="134"/>
        <v>127081.16</v>
      </c>
      <c r="SH163" s="619">
        <f t="shared" si="134"/>
        <v>1143494.03</v>
      </c>
      <c r="SI163" s="619">
        <f t="shared" si="134"/>
        <v>0</v>
      </c>
      <c r="SJ163" s="619">
        <f t="shared" si="134"/>
        <v>300000</v>
      </c>
      <c r="SK163" s="619">
        <f t="shared" si="134"/>
        <v>2789060.52</v>
      </c>
      <c r="SL163" s="619">
        <f t="shared" si="134"/>
        <v>1585961.58</v>
      </c>
      <c r="SM163" s="619">
        <f t="shared" si="134"/>
        <v>0</v>
      </c>
      <c r="SN163" s="619">
        <f t="shared" si="134"/>
        <v>676260.82</v>
      </c>
      <c r="SO163" s="619">
        <f t="shared" si="134"/>
        <v>0</v>
      </c>
      <c r="SP163" s="619">
        <f t="shared" si="134"/>
        <v>151059.16</v>
      </c>
      <c r="SQ163" s="619">
        <f t="shared" si="134"/>
        <v>0</v>
      </c>
      <c r="SR163" s="619">
        <f t="shared" si="134"/>
        <v>173157.36</v>
      </c>
      <c r="SS163" s="619">
        <f t="shared" si="134"/>
        <v>1118411.47</v>
      </c>
      <c r="ST163" s="619">
        <f t="shared" si="134"/>
        <v>1871082.14</v>
      </c>
      <c r="SU163" s="619">
        <f t="shared" si="134"/>
        <v>0</v>
      </c>
      <c r="SV163" s="619">
        <f t="shared" si="134"/>
        <v>0</v>
      </c>
      <c r="SW163" s="619">
        <f t="shared" ref="SW163:VH163" si="135">SUMIF($A$62:$A$157,$A$163,SW$62:SW$157)</f>
        <v>493372.75</v>
      </c>
      <c r="SX163" s="619">
        <f t="shared" si="135"/>
        <v>1465234.1</v>
      </c>
      <c r="SY163" s="619">
        <f t="shared" si="135"/>
        <v>0</v>
      </c>
      <c r="SZ163" s="619">
        <f t="shared" si="135"/>
        <v>0</v>
      </c>
      <c r="TA163" s="619">
        <f t="shared" si="135"/>
        <v>332286.84000000003</v>
      </c>
      <c r="TB163" s="619">
        <f t="shared" si="135"/>
        <v>0</v>
      </c>
      <c r="TC163" s="619">
        <f t="shared" si="135"/>
        <v>284296.59999999998</v>
      </c>
      <c r="TD163" s="619">
        <f t="shared" si="135"/>
        <v>209055.58</v>
      </c>
      <c r="TE163" s="619">
        <f t="shared" si="135"/>
        <v>82257.38</v>
      </c>
      <c r="TF163" s="619">
        <f t="shared" si="135"/>
        <v>1196543.6200000001</v>
      </c>
      <c r="TG163" s="619">
        <f t="shared" si="135"/>
        <v>882103.6</v>
      </c>
      <c r="TH163" s="619">
        <f t="shared" si="135"/>
        <v>0</v>
      </c>
      <c r="TI163" s="619">
        <f t="shared" si="135"/>
        <v>643049.69999999995</v>
      </c>
      <c r="TJ163" s="619">
        <f t="shared" si="135"/>
        <v>0</v>
      </c>
      <c r="TK163" s="619">
        <f t="shared" si="135"/>
        <v>0</v>
      </c>
      <c r="TL163" s="619">
        <f t="shared" si="135"/>
        <v>0</v>
      </c>
      <c r="TM163" s="619">
        <f t="shared" si="135"/>
        <v>0</v>
      </c>
      <c r="TN163" s="619">
        <f t="shared" si="135"/>
        <v>0</v>
      </c>
      <c r="TO163" s="619">
        <f t="shared" si="135"/>
        <v>71930.91</v>
      </c>
      <c r="TP163" s="619">
        <f t="shared" si="135"/>
        <v>0</v>
      </c>
      <c r="TQ163" s="619">
        <f t="shared" si="135"/>
        <v>0</v>
      </c>
      <c r="TR163" s="619">
        <f t="shared" si="135"/>
        <v>1612816.43</v>
      </c>
      <c r="TS163" s="619">
        <f t="shared" si="135"/>
        <v>0</v>
      </c>
      <c r="TT163" s="619">
        <f t="shared" si="135"/>
        <v>0</v>
      </c>
      <c r="TU163" s="619">
        <f t="shared" si="135"/>
        <v>0</v>
      </c>
      <c r="TV163" s="619">
        <f t="shared" si="135"/>
        <v>0</v>
      </c>
      <c r="TW163" s="619">
        <f t="shared" si="135"/>
        <v>0</v>
      </c>
      <c r="TX163" s="619">
        <f t="shared" si="135"/>
        <v>0</v>
      </c>
      <c r="TY163" s="619">
        <f t="shared" si="135"/>
        <v>0</v>
      </c>
      <c r="TZ163" s="619">
        <f t="shared" si="135"/>
        <v>34923</v>
      </c>
      <c r="UA163" s="619">
        <f t="shared" si="135"/>
        <v>90800</v>
      </c>
      <c r="UB163" s="619">
        <f t="shared" si="135"/>
        <v>1041480.85</v>
      </c>
      <c r="UC163" s="619">
        <f t="shared" si="135"/>
        <v>1650928.0299999998</v>
      </c>
      <c r="UD163" s="619">
        <f t="shared" si="135"/>
        <v>299792.39</v>
      </c>
      <c r="UE163" s="619">
        <f t="shared" si="135"/>
        <v>279029.98</v>
      </c>
      <c r="UF163" s="619">
        <f t="shared" si="135"/>
        <v>2909748.99</v>
      </c>
      <c r="UG163" s="619">
        <f t="shared" si="135"/>
        <v>0</v>
      </c>
      <c r="UH163" s="619">
        <f t="shared" si="135"/>
        <v>0</v>
      </c>
      <c r="UI163" s="619">
        <f t="shared" si="135"/>
        <v>2769369.46</v>
      </c>
      <c r="UJ163" s="619">
        <f t="shared" si="135"/>
        <v>0</v>
      </c>
      <c r="UK163" s="619">
        <f t="shared" si="135"/>
        <v>206776.87</v>
      </c>
      <c r="UL163" s="619">
        <f t="shared" si="135"/>
        <v>989034.75</v>
      </c>
      <c r="UM163" s="619">
        <f t="shared" si="135"/>
        <v>1263125.01</v>
      </c>
      <c r="UN163" s="619">
        <f t="shared" si="135"/>
        <v>0</v>
      </c>
      <c r="UO163" s="619">
        <f t="shared" si="135"/>
        <v>0</v>
      </c>
      <c r="UP163" s="619">
        <f t="shared" si="135"/>
        <v>1828878.48</v>
      </c>
      <c r="UQ163" s="619">
        <f t="shared" si="135"/>
        <v>15144797.100000001</v>
      </c>
      <c r="UR163" s="619">
        <f t="shared" si="135"/>
        <v>797553.63</v>
      </c>
      <c r="US163" s="619">
        <f t="shared" si="135"/>
        <v>577489.07999999996</v>
      </c>
      <c r="UT163" s="619">
        <f t="shared" si="135"/>
        <v>4109369.98</v>
      </c>
      <c r="UU163" s="619">
        <f t="shared" si="135"/>
        <v>0</v>
      </c>
      <c r="UV163" s="619">
        <f t="shared" si="135"/>
        <v>181954.45</v>
      </c>
      <c r="UW163" s="619">
        <f t="shared" si="135"/>
        <v>7986105.7799999993</v>
      </c>
      <c r="UX163" s="619">
        <f t="shared" si="135"/>
        <v>1528721.03</v>
      </c>
      <c r="UY163" s="619">
        <f t="shared" si="135"/>
        <v>0</v>
      </c>
      <c r="UZ163" s="619">
        <f t="shared" si="135"/>
        <v>4266594.91</v>
      </c>
      <c r="VA163" s="619">
        <f t="shared" si="135"/>
        <v>967674.8</v>
      </c>
      <c r="VB163" s="619">
        <f t="shared" si="135"/>
        <v>7242148.8300000001</v>
      </c>
      <c r="VC163" s="619">
        <f t="shared" si="135"/>
        <v>2009180.69</v>
      </c>
      <c r="VD163" s="619">
        <f t="shared" si="135"/>
        <v>18160081.780000001</v>
      </c>
      <c r="VE163" s="619">
        <f t="shared" si="135"/>
        <v>1545000.65</v>
      </c>
      <c r="VF163" s="619">
        <f t="shared" si="135"/>
        <v>1005781.71</v>
      </c>
      <c r="VG163" s="619">
        <f t="shared" si="135"/>
        <v>2802732.34</v>
      </c>
      <c r="VH163" s="619">
        <f t="shared" si="135"/>
        <v>672405.07000000007</v>
      </c>
      <c r="VI163" s="619">
        <f t="shared" ref="VI163:XT163" si="136">SUMIF($A$62:$A$157,$A$163,VI$62:VI$157)</f>
        <v>1736610.35</v>
      </c>
      <c r="VJ163" s="619">
        <f t="shared" si="136"/>
        <v>0</v>
      </c>
      <c r="VK163" s="619">
        <f t="shared" si="136"/>
        <v>954681.62</v>
      </c>
      <c r="VL163" s="619">
        <f t="shared" si="136"/>
        <v>5824.69</v>
      </c>
      <c r="VM163" s="619">
        <f t="shared" si="136"/>
        <v>195839.13</v>
      </c>
      <c r="VN163" s="619">
        <f t="shared" si="136"/>
        <v>0</v>
      </c>
      <c r="VO163" s="619">
        <f t="shared" si="136"/>
        <v>11657003.75</v>
      </c>
      <c r="VP163" s="619">
        <f t="shared" si="136"/>
        <v>9892684.5</v>
      </c>
      <c r="VQ163" s="619">
        <f t="shared" si="136"/>
        <v>0</v>
      </c>
      <c r="VR163" s="619">
        <f t="shared" si="136"/>
        <v>0</v>
      </c>
      <c r="VS163" s="619">
        <f t="shared" si="136"/>
        <v>0</v>
      </c>
      <c r="VT163" s="619">
        <f t="shared" si="136"/>
        <v>1346784.4</v>
      </c>
      <c r="VU163" s="619">
        <f t="shared" si="136"/>
        <v>0</v>
      </c>
      <c r="VV163" s="619">
        <f t="shared" si="136"/>
        <v>9915618.1899999995</v>
      </c>
      <c r="VW163" s="619">
        <f t="shared" si="136"/>
        <v>100415</v>
      </c>
      <c r="VX163" s="619">
        <f t="shared" si="136"/>
        <v>1864563</v>
      </c>
      <c r="VY163" s="619">
        <f t="shared" si="136"/>
        <v>20478228.57</v>
      </c>
      <c r="VZ163" s="619">
        <f t="shared" si="136"/>
        <v>0</v>
      </c>
      <c r="WA163" s="619">
        <f t="shared" si="136"/>
        <v>0</v>
      </c>
      <c r="WB163" s="619">
        <f t="shared" si="136"/>
        <v>0</v>
      </c>
      <c r="WC163" s="619">
        <f t="shared" si="136"/>
        <v>0</v>
      </c>
      <c r="WD163" s="619">
        <f t="shared" si="136"/>
        <v>0</v>
      </c>
      <c r="WE163" s="619">
        <f t="shared" si="136"/>
        <v>450154.44</v>
      </c>
      <c r="WF163" s="619">
        <f t="shared" si="136"/>
        <v>0</v>
      </c>
      <c r="WG163" s="619">
        <f t="shared" si="136"/>
        <v>1566750</v>
      </c>
      <c r="WH163" s="619">
        <f t="shared" si="136"/>
        <v>0</v>
      </c>
      <c r="WI163" s="619">
        <f t="shared" si="136"/>
        <v>0</v>
      </c>
      <c r="WJ163" s="619">
        <f t="shared" si="136"/>
        <v>0</v>
      </c>
      <c r="WK163" s="619">
        <f t="shared" si="136"/>
        <v>0</v>
      </c>
      <c r="WL163" s="619">
        <f t="shared" si="136"/>
        <v>0</v>
      </c>
      <c r="WM163" s="619">
        <f t="shared" si="136"/>
        <v>0</v>
      </c>
      <c r="WN163" s="619">
        <f t="shared" si="136"/>
        <v>20219.919999999998</v>
      </c>
      <c r="WO163" s="619">
        <f t="shared" si="136"/>
        <v>40835.81</v>
      </c>
      <c r="WP163" s="619">
        <f t="shared" si="136"/>
        <v>0</v>
      </c>
      <c r="WQ163" s="619">
        <f t="shared" si="136"/>
        <v>0</v>
      </c>
      <c r="WR163" s="619">
        <f t="shared" si="136"/>
        <v>0</v>
      </c>
      <c r="WS163" s="619">
        <f t="shared" si="136"/>
        <v>0</v>
      </c>
      <c r="WT163" s="619">
        <f t="shared" si="136"/>
        <v>0</v>
      </c>
      <c r="WU163" s="619">
        <f t="shared" si="136"/>
        <v>0</v>
      </c>
      <c r="WV163" s="619">
        <f t="shared" si="136"/>
        <v>0</v>
      </c>
      <c r="WW163" s="619">
        <f t="shared" si="136"/>
        <v>0</v>
      </c>
      <c r="WX163" s="619">
        <f t="shared" si="136"/>
        <v>0</v>
      </c>
      <c r="WY163" s="619">
        <f t="shared" si="136"/>
        <v>317378</v>
      </c>
      <c r="WZ163" s="619">
        <f t="shared" si="136"/>
        <v>0</v>
      </c>
      <c r="XA163" s="619">
        <f t="shared" si="136"/>
        <v>0</v>
      </c>
      <c r="XB163" s="619">
        <f t="shared" si="136"/>
        <v>0</v>
      </c>
      <c r="XC163" s="619">
        <f t="shared" si="136"/>
        <v>0</v>
      </c>
      <c r="XD163" s="619">
        <f t="shared" si="136"/>
        <v>6622401.3200000003</v>
      </c>
      <c r="XE163" s="619">
        <f t="shared" si="136"/>
        <v>-1E-3</v>
      </c>
      <c r="XF163" s="619">
        <f t="shared" si="136"/>
        <v>0</v>
      </c>
      <c r="XG163" s="619">
        <f t="shared" si="136"/>
        <v>0</v>
      </c>
      <c r="XH163" s="619">
        <f t="shared" si="136"/>
        <v>425608.2</v>
      </c>
      <c r="XI163" s="619">
        <f t="shared" si="136"/>
        <v>0</v>
      </c>
      <c r="XJ163" s="619">
        <f t="shared" si="136"/>
        <v>2069185.19</v>
      </c>
      <c r="XK163" s="619">
        <f t="shared" si="136"/>
        <v>0</v>
      </c>
      <c r="XL163" s="619">
        <f t="shared" si="136"/>
        <v>2176736.9500000002</v>
      </c>
      <c r="XM163" s="619">
        <f t="shared" si="136"/>
        <v>333072.81</v>
      </c>
      <c r="XN163" s="619">
        <f t="shared" si="136"/>
        <v>3671784.61</v>
      </c>
      <c r="XO163" s="619">
        <f t="shared" si="136"/>
        <v>3671384.22</v>
      </c>
      <c r="XP163" s="619">
        <f t="shared" si="136"/>
        <v>0</v>
      </c>
      <c r="XQ163" s="619">
        <f t="shared" si="136"/>
        <v>0</v>
      </c>
      <c r="XR163" s="619">
        <f t="shared" si="136"/>
        <v>0</v>
      </c>
      <c r="XS163" s="619">
        <f t="shared" si="136"/>
        <v>0</v>
      </c>
      <c r="XT163" s="619">
        <f t="shared" si="136"/>
        <v>0</v>
      </c>
      <c r="XU163" s="619">
        <f t="shared" ref="XU163:AAF163" si="137">SUMIF($A$62:$A$157,$A$163,XU$62:XU$157)</f>
        <v>0</v>
      </c>
      <c r="XV163" s="619">
        <f t="shared" si="137"/>
        <v>0</v>
      </c>
      <c r="XW163" s="619">
        <f t="shared" si="137"/>
        <v>0</v>
      </c>
      <c r="XX163" s="619">
        <f t="shared" si="137"/>
        <v>0</v>
      </c>
      <c r="XY163" s="619">
        <f t="shared" si="137"/>
        <v>229758.21</v>
      </c>
      <c r="XZ163" s="619">
        <f t="shared" si="137"/>
        <v>0</v>
      </c>
      <c r="YA163" s="619">
        <f t="shared" si="137"/>
        <v>1490459.87</v>
      </c>
      <c r="YB163" s="619">
        <f t="shared" si="137"/>
        <v>0</v>
      </c>
      <c r="YC163" s="619">
        <f t="shared" si="137"/>
        <v>0</v>
      </c>
      <c r="YD163" s="619">
        <f t="shared" si="137"/>
        <v>0</v>
      </c>
      <c r="YE163" s="619">
        <f t="shared" si="137"/>
        <v>0</v>
      </c>
      <c r="YF163" s="619">
        <f t="shared" si="137"/>
        <v>0</v>
      </c>
      <c r="YG163" s="619">
        <f t="shared" si="137"/>
        <v>589277.68000000005</v>
      </c>
      <c r="YH163" s="619">
        <f t="shared" si="137"/>
        <v>0</v>
      </c>
      <c r="YI163" s="619">
        <f t="shared" si="137"/>
        <v>0</v>
      </c>
      <c r="YJ163" s="619">
        <f t="shared" si="137"/>
        <v>20232788.07</v>
      </c>
      <c r="YK163" s="619">
        <f t="shared" si="137"/>
        <v>0</v>
      </c>
      <c r="YL163" s="619">
        <f t="shared" si="137"/>
        <v>0</v>
      </c>
      <c r="YM163" s="619">
        <f t="shared" si="137"/>
        <v>0</v>
      </c>
      <c r="YN163" s="619">
        <f t="shared" si="137"/>
        <v>0</v>
      </c>
      <c r="YO163" s="619">
        <f t="shared" si="137"/>
        <v>0</v>
      </c>
      <c r="YP163" s="619">
        <f t="shared" si="137"/>
        <v>0</v>
      </c>
      <c r="YQ163" s="619">
        <f t="shared" si="137"/>
        <v>0</v>
      </c>
      <c r="YR163" s="619">
        <f t="shared" si="137"/>
        <v>445096.38</v>
      </c>
      <c r="YS163" s="619">
        <f t="shared" si="137"/>
        <v>0</v>
      </c>
      <c r="YT163" s="619">
        <f t="shared" si="137"/>
        <v>0</v>
      </c>
      <c r="YU163" s="619">
        <f t="shared" si="137"/>
        <v>0</v>
      </c>
      <c r="YV163" s="619">
        <f t="shared" si="137"/>
        <v>0</v>
      </c>
      <c r="YW163" s="619">
        <f t="shared" si="137"/>
        <v>8224352</v>
      </c>
      <c r="YX163" s="619">
        <f t="shared" si="137"/>
        <v>0</v>
      </c>
      <c r="YY163" s="619">
        <f t="shared" si="137"/>
        <v>2699874.5</v>
      </c>
      <c r="YZ163" s="619">
        <f t="shared" si="137"/>
        <v>0</v>
      </c>
      <c r="ZA163" s="619">
        <f t="shared" si="137"/>
        <v>429503.86000000004</v>
      </c>
      <c r="ZB163" s="619">
        <f t="shared" si="137"/>
        <v>1725822.51</v>
      </c>
      <c r="ZC163" s="619">
        <f t="shared" si="137"/>
        <v>273095.83</v>
      </c>
      <c r="ZD163" s="619">
        <f t="shared" si="137"/>
        <v>14495316.59</v>
      </c>
      <c r="ZE163" s="619">
        <f t="shared" si="137"/>
        <v>5037479.87</v>
      </c>
      <c r="ZF163" s="619">
        <f t="shared" si="137"/>
        <v>1595068.34</v>
      </c>
      <c r="ZG163" s="619">
        <f t="shared" si="137"/>
        <v>2990215.22</v>
      </c>
      <c r="ZH163" s="619">
        <f t="shared" si="137"/>
        <v>1696804.42</v>
      </c>
      <c r="ZI163" s="619">
        <f t="shared" si="137"/>
        <v>8468608.9800000004</v>
      </c>
      <c r="ZJ163" s="619">
        <f t="shared" si="137"/>
        <v>8858743.9800000004</v>
      </c>
      <c r="ZK163" s="619">
        <f t="shared" si="137"/>
        <v>978336.85</v>
      </c>
      <c r="ZL163" s="619">
        <f t="shared" si="137"/>
        <v>3722314.14</v>
      </c>
      <c r="ZM163" s="619">
        <f t="shared" si="137"/>
        <v>1412822.79</v>
      </c>
      <c r="ZN163" s="619">
        <f t="shared" si="137"/>
        <v>4110193.17</v>
      </c>
      <c r="ZO163" s="619">
        <f t="shared" si="137"/>
        <v>8614170.1400000006</v>
      </c>
      <c r="ZP163" s="619">
        <f t="shared" si="137"/>
        <v>33747576.200000003</v>
      </c>
      <c r="ZQ163" s="619">
        <f t="shared" si="137"/>
        <v>10110566</v>
      </c>
      <c r="ZR163" s="619">
        <f t="shared" si="137"/>
        <v>501774.78</v>
      </c>
      <c r="ZS163" s="619">
        <f t="shared" si="137"/>
        <v>13799641.609999999</v>
      </c>
      <c r="ZT163" s="619">
        <f t="shared" si="137"/>
        <v>20975490.560000002</v>
      </c>
      <c r="ZU163" s="619">
        <f t="shared" si="137"/>
        <v>12669520.41</v>
      </c>
      <c r="ZV163" s="619">
        <f t="shared" si="137"/>
        <v>7085754.0899999999</v>
      </c>
      <c r="ZW163" s="619">
        <f t="shared" si="137"/>
        <v>979760.8</v>
      </c>
      <c r="ZX163" s="619">
        <f t="shared" si="137"/>
        <v>1902900.5499999998</v>
      </c>
      <c r="ZY163" s="619">
        <f t="shared" si="137"/>
        <v>5435289.6399999997</v>
      </c>
      <c r="ZZ163" s="619">
        <f t="shared" si="137"/>
        <v>7182436.6900000004</v>
      </c>
      <c r="AAA163" s="619">
        <f t="shared" si="137"/>
        <v>4342068.5999999996</v>
      </c>
      <c r="AAB163" s="619">
        <f t="shared" si="137"/>
        <v>4316149.92</v>
      </c>
      <c r="AAC163" s="619">
        <f t="shared" si="137"/>
        <v>8618249.8100000005</v>
      </c>
      <c r="AAD163" s="619">
        <f t="shared" si="137"/>
        <v>1438882.96</v>
      </c>
      <c r="AAE163" s="619">
        <f t="shared" si="137"/>
        <v>7140717.5500000007</v>
      </c>
      <c r="AAF163" s="619">
        <f t="shared" si="137"/>
        <v>5679172.2999999998</v>
      </c>
      <c r="AAG163" s="619">
        <f t="shared" ref="AAG163:ACR163" si="138">SUMIF($A$62:$A$157,$A$163,AAG$62:AAG$157)</f>
        <v>2612448.41</v>
      </c>
      <c r="AAH163" s="619">
        <f t="shared" si="138"/>
        <v>2520973.8099999996</v>
      </c>
      <c r="AAI163" s="619">
        <f t="shared" si="138"/>
        <v>9532353.2799999993</v>
      </c>
      <c r="AAJ163" s="619">
        <f t="shared" si="138"/>
        <v>1513934.78</v>
      </c>
      <c r="AAK163" s="619">
        <f t="shared" si="138"/>
        <v>0</v>
      </c>
      <c r="AAL163" s="619">
        <f t="shared" si="138"/>
        <v>0</v>
      </c>
      <c r="AAM163" s="619">
        <f t="shared" si="138"/>
        <v>0</v>
      </c>
      <c r="AAN163" s="619">
        <f t="shared" si="138"/>
        <v>0</v>
      </c>
      <c r="AAO163" s="619">
        <f t="shared" si="138"/>
        <v>0</v>
      </c>
      <c r="AAP163" s="619">
        <f t="shared" si="138"/>
        <v>12000</v>
      </c>
      <c r="AAQ163" s="619">
        <f t="shared" si="138"/>
        <v>638701.19999999995</v>
      </c>
      <c r="AAR163" s="619">
        <f t="shared" si="138"/>
        <v>0</v>
      </c>
      <c r="AAS163" s="619">
        <f t="shared" si="138"/>
        <v>6892250.7999999998</v>
      </c>
      <c r="AAT163" s="619">
        <f t="shared" si="138"/>
        <v>0</v>
      </c>
      <c r="AAU163" s="619">
        <f t="shared" si="138"/>
        <v>0</v>
      </c>
      <c r="AAV163" s="619">
        <f t="shared" si="138"/>
        <v>0</v>
      </c>
      <c r="AAW163" s="619">
        <f t="shared" si="138"/>
        <v>622377.30000000005</v>
      </c>
      <c r="AAX163" s="619">
        <f t="shared" si="138"/>
        <v>334591.5</v>
      </c>
      <c r="AAY163" s="619">
        <f t="shared" si="138"/>
        <v>0</v>
      </c>
      <c r="AAZ163" s="619">
        <f t="shared" si="138"/>
        <v>0</v>
      </c>
      <c r="ABA163" s="619">
        <f t="shared" si="138"/>
        <v>8435717</v>
      </c>
      <c r="ABB163" s="619">
        <f t="shared" si="138"/>
        <v>169373.64</v>
      </c>
      <c r="ABC163" s="619">
        <f t="shared" si="138"/>
        <v>0</v>
      </c>
      <c r="ABD163" s="619">
        <f t="shared" si="138"/>
        <v>1484421.6</v>
      </c>
      <c r="ABE163" s="619">
        <f t="shared" si="138"/>
        <v>92525</v>
      </c>
      <c r="ABF163" s="619">
        <f t="shared" si="138"/>
        <v>0</v>
      </c>
      <c r="ABG163" s="619">
        <f t="shared" si="138"/>
        <v>0</v>
      </c>
      <c r="ABH163" s="619">
        <f t="shared" si="138"/>
        <v>0</v>
      </c>
      <c r="ABI163" s="619">
        <f t="shared" si="138"/>
        <v>132283.54</v>
      </c>
      <c r="ABJ163" s="619">
        <f t="shared" si="138"/>
        <v>34823776.619999997</v>
      </c>
      <c r="ABK163" s="619">
        <f t="shared" si="138"/>
        <v>0</v>
      </c>
      <c r="ABL163" s="619">
        <f t="shared" si="138"/>
        <v>0</v>
      </c>
      <c r="ABM163" s="619">
        <f t="shared" si="138"/>
        <v>0</v>
      </c>
      <c r="ABN163" s="619">
        <f t="shared" si="138"/>
        <v>282433.46000000002</v>
      </c>
      <c r="ABO163" s="619">
        <f t="shared" si="138"/>
        <v>1358303.64</v>
      </c>
      <c r="ABP163" s="619">
        <f t="shared" si="138"/>
        <v>0</v>
      </c>
      <c r="ABQ163" s="619">
        <f t="shared" si="138"/>
        <v>2233769.12</v>
      </c>
      <c r="ABR163" s="619">
        <f t="shared" si="138"/>
        <v>186779.81</v>
      </c>
      <c r="ABS163" s="619">
        <f t="shared" si="138"/>
        <v>4770223.7300000004</v>
      </c>
      <c r="ABT163" s="619">
        <f t="shared" si="138"/>
        <v>711483.97</v>
      </c>
      <c r="ABU163" s="619">
        <f t="shared" si="138"/>
        <v>0</v>
      </c>
      <c r="ABV163" s="619">
        <f t="shared" si="138"/>
        <v>0</v>
      </c>
      <c r="ABW163" s="619">
        <f t="shared" si="138"/>
        <v>2490243.77</v>
      </c>
      <c r="ABX163" s="619">
        <f t="shared" si="138"/>
        <v>0</v>
      </c>
      <c r="ABY163" s="619">
        <f t="shared" si="138"/>
        <v>1432500</v>
      </c>
      <c r="ABZ163" s="619">
        <f t="shared" si="138"/>
        <v>27500</v>
      </c>
      <c r="ACA163" s="619">
        <f t="shared" si="138"/>
        <v>385336</v>
      </c>
      <c r="ACB163" s="619">
        <f t="shared" si="138"/>
        <v>0</v>
      </c>
      <c r="ACC163" s="619">
        <f t="shared" si="138"/>
        <v>0</v>
      </c>
      <c r="ACD163" s="619">
        <f t="shared" si="138"/>
        <v>2721584.16</v>
      </c>
      <c r="ACE163" s="619">
        <f t="shared" si="138"/>
        <v>0</v>
      </c>
      <c r="ACF163" s="619">
        <f t="shared" si="138"/>
        <v>452488.68</v>
      </c>
      <c r="ACG163" s="619">
        <f t="shared" si="138"/>
        <v>1423350</v>
      </c>
      <c r="ACH163" s="619">
        <f t="shared" si="138"/>
        <v>762792.16999999993</v>
      </c>
      <c r="ACI163" s="619">
        <f t="shared" si="138"/>
        <v>2490679</v>
      </c>
      <c r="ACJ163" s="619">
        <f t="shared" si="138"/>
        <v>6177078.4700000007</v>
      </c>
      <c r="ACK163" s="619">
        <f t="shared" si="138"/>
        <v>18128.48</v>
      </c>
      <c r="ACL163" s="619">
        <f t="shared" si="138"/>
        <v>1680958.28</v>
      </c>
      <c r="ACM163" s="619">
        <f t="shared" si="138"/>
        <v>0</v>
      </c>
      <c r="ACN163" s="619">
        <f t="shared" si="138"/>
        <v>0</v>
      </c>
      <c r="ACO163" s="619">
        <f t="shared" si="138"/>
        <v>0</v>
      </c>
      <c r="ACP163" s="619">
        <f t="shared" si="138"/>
        <v>0</v>
      </c>
      <c r="ACQ163" s="619">
        <f t="shared" si="138"/>
        <v>0</v>
      </c>
      <c r="ACR163" s="619">
        <f t="shared" si="138"/>
        <v>0</v>
      </c>
      <c r="ACS163" s="619">
        <f t="shared" ref="ACS163:AFD163" si="139">SUMIF($A$62:$A$157,$A$163,ACS$62:ACS$157)</f>
        <v>1643145.6099999999</v>
      </c>
      <c r="ACT163" s="619">
        <f t="shared" si="139"/>
        <v>3024172.54</v>
      </c>
      <c r="ACU163" s="619">
        <f t="shared" si="139"/>
        <v>0</v>
      </c>
      <c r="ACV163" s="619">
        <f t="shared" si="139"/>
        <v>0</v>
      </c>
      <c r="ACW163" s="619">
        <f t="shared" si="139"/>
        <v>0</v>
      </c>
      <c r="ACX163" s="619">
        <f t="shared" si="139"/>
        <v>0</v>
      </c>
      <c r="ACY163" s="619">
        <f t="shared" si="139"/>
        <v>194384</v>
      </c>
      <c r="ACZ163" s="619">
        <f t="shared" si="139"/>
        <v>0</v>
      </c>
      <c r="ADA163" s="619">
        <f t="shared" si="139"/>
        <v>0</v>
      </c>
      <c r="ADB163" s="619">
        <f t="shared" si="139"/>
        <v>0</v>
      </c>
      <c r="ADC163" s="619">
        <f t="shared" si="139"/>
        <v>0</v>
      </c>
      <c r="ADD163" s="619">
        <f t="shared" si="139"/>
        <v>0</v>
      </c>
      <c r="ADE163" s="619">
        <f t="shared" si="139"/>
        <v>0</v>
      </c>
      <c r="ADF163" s="619">
        <f t="shared" si="139"/>
        <v>0</v>
      </c>
      <c r="ADG163" s="619">
        <f t="shared" si="139"/>
        <v>6551954.5199999996</v>
      </c>
      <c r="ADH163" s="619">
        <f t="shared" si="139"/>
        <v>1408097.76</v>
      </c>
      <c r="ADI163" s="619">
        <f t="shared" si="139"/>
        <v>122126.71</v>
      </c>
      <c r="ADJ163" s="619">
        <f t="shared" si="139"/>
        <v>466740.95999999996</v>
      </c>
      <c r="ADK163" s="619">
        <f t="shared" si="139"/>
        <v>1417666.0599999998</v>
      </c>
      <c r="ADL163" s="619">
        <f t="shared" si="139"/>
        <v>38752.1</v>
      </c>
      <c r="ADM163" s="619">
        <f t="shared" si="139"/>
        <v>5002680.6900000004</v>
      </c>
      <c r="ADN163" s="619">
        <f t="shared" si="139"/>
        <v>0</v>
      </c>
      <c r="ADO163" s="619">
        <f t="shared" si="139"/>
        <v>1315685.95</v>
      </c>
      <c r="ADP163" s="619">
        <f t="shared" si="139"/>
        <v>4830959.05</v>
      </c>
      <c r="ADQ163" s="619">
        <f t="shared" si="139"/>
        <v>0</v>
      </c>
      <c r="ADR163" s="619">
        <f t="shared" si="139"/>
        <v>0</v>
      </c>
      <c r="ADS163" s="619">
        <f t="shared" si="139"/>
        <v>0</v>
      </c>
      <c r="ADT163" s="619">
        <f t="shared" si="139"/>
        <v>-1232010.4099999999</v>
      </c>
      <c r="ADU163" s="619">
        <f t="shared" si="139"/>
        <v>106496</v>
      </c>
      <c r="ADV163" s="619">
        <f t="shared" si="139"/>
        <v>254422.6</v>
      </c>
      <c r="ADW163" s="619">
        <f t="shared" si="139"/>
        <v>0</v>
      </c>
      <c r="ADX163" s="619">
        <f t="shared" si="139"/>
        <v>0</v>
      </c>
      <c r="ADY163" s="619">
        <f t="shared" si="139"/>
        <v>0</v>
      </c>
      <c r="ADZ163" s="619">
        <f t="shared" si="139"/>
        <v>1973480.64</v>
      </c>
      <c r="AEA163" s="619">
        <f t="shared" si="139"/>
        <v>5414461.5299999993</v>
      </c>
      <c r="AEB163" s="619">
        <f t="shared" si="139"/>
        <v>2222787.5299999998</v>
      </c>
      <c r="AEC163" s="619">
        <f t="shared" si="139"/>
        <v>0</v>
      </c>
      <c r="AED163" s="619">
        <f t="shared" si="139"/>
        <v>2773260.25</v>
      </c>
      <c r="AEE163" s="619">
        <f t="shared" si="139"/>
        <v>0</v>
      </c>
      <c r="AEF163" s="619">
        <f t="shared" si="139"/>
        <v>719522.04</v>
      </c>
      <c r="AEG163" s="619">
        <f t="shared" si="139"/>
        <v>0</v>
      </c>
      <c r="AEH163" s="619">
        <f t="shared" si="139"/>
        <v>109431.18</v>
      </c>
      <c r="AEI163" s="619">
        <f t="shared" si="139"/>
        <v>469279.62</v>
      </c>
      <c r="AEJ163" s="619">
        <f t="shared" si="139"/>
        <v>0</v>
      </c>
      <c r="AEK163" s="619">
        <f t="shared" si="139"/>
        <v>7098919.1699999999</v>
      </c>
      <c r="AEL163" s="619">
        <f t="shared" si="139"/>
        <v>1349947.1</v>
      </c>
      <c r="AEM163" s="619">
        <f t="shared" si="139"/>
        <v>1223898.5900000001</v>
      </c>
      <c r="AEN163" s="619">
        <f t="shared" si="139"/>
        <v>0</v>
      </c>
      <c r="AEO163" s="619">
        <f t="shared" si="139"/>
        <v>3694703.1399999997</v>
      </c>
      <c r="AEP163" s="619">
        <f t="shared" si="139"/>
        <v>875018.58</v>
      </c>
      <c r="AEQ163" s="619">
        <f t="shared" si="139"/>
        <v>4852945.6900000004</v>
      </c>
      <c r="AER163" s="619">
        <f t="shared" si="139"/>
        <v>0</v>
      </c>
      <c r="AES163" s="619">
        <f t="shared" si="139"/>
        <v>0</v>
      </c>
      <c r="AET163" s="619">
        <f t="shared" si="139"/>
        <v>0</v>
      </c>
      <c r="AEU163" s="619">
        <f t="shared" si="139"/>
        <v>465146.89</v>
      </c>
      <c r="AEV163" s="619">
        <f t="shared" si="139"/>
        <v>0</v>
      </c>
      <c r="AEW163" s="619">
        <f t="shared" si="139"/>
        <v>6357039.7000000002</v>
      </c>
      <c r="AEX163" s="619">
        <f t="shared" si="139"/>
        <v>317616.09999999998</v>
      </c>
      <c r="AEY163" s="619">
        <f t="shared" si="139"/>
        <v>0</v>
      </c>
      <c r="AEZ163" s="619">
        <f t="shared" si="139"/>
        <v>0</v>
      </c>
      <c r="AFA163" s="619">
        <f t="shared" si="139"/>
        <v>498032.75</v>
      </c>
      <c r="AFB163" s="619">
        <f t="shared" si="139"/>
        <v>0</v>
      </c>
      <c r="AFC163" s="619">
        <f t="shared" si="139"/>
        <v>0</v>
      </c>
      <c r="AFD163" s="619">
        <f t="shared" si="139"/>
        <v>16263432.059999999</v>
      </c>
      <c r="AFE163" s="619">
        <f t="shared" ref="AFE163:AHP163" si="140">SUMIF($A$62:$A$157,$A$163,AFE$62:AFE$157)</f>
        <v>1024107.6</v>
      </c>
      <c r="AFF163" s="619">
        <f t="shared" si="140"/>
        <v>0</v>
      </c>
      <c r="AFG163" s="619">
        <f t="shared" si="140"/>
        <v>0</v>
      </c>
      <c r="AFH163" s="619">
        <f t="shared" si="140"/>
        <v>247856.3</v>
      </c>
      <c r="AFI163" s="619">
        <f t="shared" si="140"/>
        <v>0</v>
      </c>
      <c r="AFJ163" s="619">
        <f t="shared" si="140"/>
        <v>558742.73</v>
      </c>
      <c r="AFK163" s="619">
        <f t="shared" si="140"/>
        <v>2014113.8</v>
      </c>
      <c r="AFL163" s="619">
        <f t="shared" si="140"/>
        <v>5572189.8900000006</v>
      </c>
      <c r="AFM163" s="619">
        <f t="shared" si="140"/>
        <v>0</v>
      </c>
      <c r="AFN163" s="619">
        <f t="shared" si="140"/>
        <v>0</v>
      </c>
      <c r="AFO163" s="619">
        <f t="shared" si="140"/>
        <v>2503293.12</v>
      </c>
      <c r="AFP163" s="619">
        <f t="shared" si="140"/>
        <v>1754114.92</v>
      </c>
      <c r="AFQ163" s="619">
        <f t="shared" si="140"/>
        <v>2975195.57</v>
      </c>
      <c r="AFR163" s="619">
        <f t="shared" si="140"/>
        <v>941963.92999999993</v>
      </c>
      <c r="AFS163" s="619">
        <f t="shared" si="140"/>
        <v>55920</v>
      </c>
      <c r="AFT163" s="619">
        <f t="shared" si="140"/>
        <v>33326.5</v>
      </c>
      <c r="AFU163" s="619">
        <f t="shared" si="140"/>
        <v>270</v>
      </c>
      <c r="AFV163" s="619">
        <f t="shared" si="140"/>
        <v>0</v>
      </c>
      <c r="AFW163" s="619">
        <f t="shared" si="140"/>
        <v>936090</v>
      </c>
      <c r="AFX163" s="619">
        <f t="shared" si="140"/>
        <v>441050.98</v>
      </c>
      <c r="AFY163" s="619">
        <f t="shared" si="140"/>
        <v>3764808.75</v>
      </c>
      <c r="AFZ163" s="619">
        <f t="shared" si="140"/>
        <v>0</v>
      </c>
      <c r="AGA163" s="619">
        <f t="shared" si="140"/>
        <v>0</v>
      </c>
      <c r="AGB163" s="619">
        <f t="shared" si="140"/>
        <v>0</v>
      </c>
      <c r="AGC163" s="619">
        <f t="shared" si="140"/>
        <v>2500000</v>
      </c>
      <c r="AGD163" s="619">
        <f t="shared" si="140"/>
        <v>388797.12</v>
      </c>
      <c r="AGE163" s="619">
        <f t="shared" si="140"/>
        <v>0</v>
      </c>
      <c r="AGF163" s="619">
        <f t="shared" si="140"/>
        <v>72496.37</v>
      </c>
      <c r="AGG163" s="619">
        <f t="shared" si="140"/>
        <v>2198684.48</v>
      </c>
      <c r="AGH163" s="619">
        <f t="shared" si="140"/>
        <v>109020</v>
      </c>
      <c r="AGI163" s="619">
        <f t="shared" si="140"/>
        <v>656061.66</v>
      </c>
      <c r="AGJ163" s="619">
        <f t="shared" si="140"/>
        <v>4219444.8499999996</v>
      </c>
      <c r="AGK163" s="619">
        <f t="shared" si="140"/>
        <v>136000</v>
      </c>
      <c r="AGL163" s="619">
        <f t="shared" si="140"/>
        <v>2367456.58</v>
      </c>
      <c r="AGM163" s="619">
        <f t="shared" si="140"/>
        <v>1250200</v>
      </c>
      <c r="AGN163" s="619">
        <f t="shared" si="140"/>
        <v>6772776.9100000001</v>
      </c>
      <c r="AGO163" s="619">
        <f t="shared" si="140"/>
        <v>1350106.84</v>
      </c>
      <c r="AGP163" s="619">
        <f t="shared" si="140"/>
        <v>6851508.4700000007</v>
      </c>
      <c r="AGQ163" s="619">
        <f t="shared" si="140"/>
        <v>1660440</v>
      </c>
      <c r="AGR163" s="619">
        <f t="shared" si="140"/>
        <v>1095581.27</v>
      </c>
      <c r="AGS163" s="619">
        <f t="shared" si="140"/>
        <v>1890582.95</v>
      </c>
      <c r="AGT163" s="619">
        <f t="shared" si="140"/>
        <v>5508482.2999999998</v>
      </c>
      <c r="AGU163" s="619">
        <f t="shared" si="140"/>
        <v>2716320.27</v>
      </c>
      <c r="AGV163" s="619">
        <f t="shared" si="140"/>
        <v>173894.42</v>
      </c>
      <c r="AGW163" s="619">
        <f t="shared" si="140"/>
        <v>15946609.650000002</v>
      </c>
      <c r="AGX163" s="619">
        <f t="shared" si="140"/>
        <v>1815799.9</v>
      </c>
      <c r="AGY163" s="619">
        <f t="shared" si="140"/>
        <v>1956477.58</v>
      </c>
      <c r="AGZ163" s="619">
        <f t="shared" si="140"/>
        <v>7490000</v>
      </c>
      <c r="AHA163" s="619">
        <f t="shared" si="140"/>
        <v>1674016.74</v>
      </c>
      <c r="AHB163" s="619">
        <f t="shared" si="140"/>
        <v>1749327.51</v>
      </c>
      <c r="AHC163" s="619">
        <f t="shared" si="140"/>
        <v>0</v>
      </c>
      <c r="AHD163" s="619">
        <f t="shared" si="140"/>
        <v>0</v>
      </c>
      <c r="AHE163" s="619">
        <f t="shared" si="140"/>
        <v>17866917.809999999</v>
      </c>
      <c r="AHF163" s="619">
        <f t="shared" si="140"/>
        <v>1400773.04</v>
      </c>
      <c r="AHG163" s="619">
        <f t="shared" si="140"/>
        <v>105426.79</v>
      </c>
      <c r="AHH163" s="619">
        <f t="shared" si="140"/>
        <v>0</v>
      </c>
      <c r="AHI163" s="619">
        <f t="shared" si="140"/>
        <v>5547072.3500000006</v>
      </c>
      <c r="AHJ163" s="619">
        <f t="shared" si="140"/>
        <v>12600</v>
      </c>
      <c r="AHK163" s="619">
        <f t="shared" si="140"/>
        <v>0</v>
      </c>
      <c r="AHL163" s="619">
        <f t="shared" si="140"/>
        <v>328480</v>
      </c>
      <c r="AHM163" s="619">
        <f t="shared" si="140"/>
        <v>2782008.29</v>
      </c>
      <c r="AHN163" s="619">
        <f t="shared" si="140"/>
        <v>3957698.71</v>
      </c>
      <c r="AHO163" s="619">
        <f t="shared" si="140"/>
        <v>6295528.6499999994</v>
      </c>
      <c r="AHP163" s="619">
        <f t="shared" si="140"/>
        <v>0</v>
      </c>
      <c r="AHQ163" s="619">
        <f t="shared" ref="AHQ163:AHT163" si="141">SUMIF($A$62:$A$157,$A$163,AHQ$62:AHQ$157)</f>
        <v>977122.85</v>
      </c>
      <c r="AHR163" s="619">
        <f t="shared" si="141"/>
        <v>174180</v>
      </c>
      <c r="AHS163" s="619">
        <f t="shared" si="141"/>
        <v>645080.6399999999</v>
      </c>
      <c r="AHT163" s="619">
        <f t="shared" si="141"/>
        <v>1645836474.6090002</v>
      </c>
      <c r="AHV163" s="622" t="s">
        <v>6273</v>
      </c>
      <c r="AHW163" s="622" t="s">
        <v>6536</v>
      </c>
      <c r="AHX163" s="622" t="s">
        <v>6537</v>
      </c>
    </row>
    <row r="164" spans="1:908" ht="27" x14ac:dyDescent="0.9">
      <c r="A164" s="613" t="s">
        <v>6274</v>
      </c>
      <c r="B164" s="270" t="s">
        <v>6278</v>
      </c>
      <c r="C164" s="416" t="s">
        <v>6269</v>
      </c>
      <c r="D164" s="619">
        <f>SUMIF($A$62:$A$157,$A$164,D$62:D$157)</f>
        <v>685500</v>
      </c>
      <c r="E164" s="619">
        <f t="shared" ref="E164:BP164" si="142">SUMIF($A$62:$A$157,$A$164,E$62:E$157)</f>
        <v>1828</v>
      </c>
      <c r="F164" s="619">
        <f t="shared" si="142"/>
        <v>0</v>
      </c>
      <c r="G164" s="619">
        <f t="shared" si="142"/>
        <v>229.7</v>
      </c>
      <c r="H164" s="619">
        <f t="shared" si="142"/>
        <v>122500</v>
      </c>
      <c r="I164" s="619">
        <f t="shared" si="142"/>
        <v>0</v>
      </c>
      <c r="J164" s="619">
        <f t="shared" si="142"/>
        <v>2118319.59</v>
      </c>
      <c r="K164" s="619">
        <f t="shared" si="142"/>
        <v>417280.59</v>
      </c>
      <c r="L164" s="619">
        <f t="shared" si="142"/>
        <v>40916.68</v>
      </c>
      <c r="M164" s="619">
        <f t="shared" si="142"/>
        <v>11349</v>
      </c>
      <c r="N164" s="619">
        <f t="shared" si="142"/>
        <v>0</v>
      </c>
      <c r="O164" s="619">
        <f t="shared" si="142"/>
        <v>0</v>
      </c>
      <c r="P164" s="619">
        <f t="shared" si="142"/>
        <v>0</v>
      </c>
      <c r="Q164" s="619">
        <f t="shared" si="142"/>
        <v>327958.7</v>
      </c>
      <c r="R164" s="619">
        <f t="shared" si="142"/>
        <v>0</v>
      </c>
      <c r="S164" s="619">
        <f t="shared" si="142"/>
        <v>0</v>
      </c>
      <c r="T164" s="619">
        <f t="shared" si="142"/>
        <v>0</v>
      </c>
      <c r="U164" s="619">
        <f t="shared" si="142"/>
        <v>33402.5</v>
      </c>
      <c r="V164" s="619">
        <f t="shared" si="142"/>
        <v>32572327.07</v>
      </c>
      <c r="W164" s="619">
        <f t="shared" si="142"/>
        <v>76886</v>
      </c>
      <c r="X164" s="619">
        <f t="shared" si="142"/>
        <v>1217495.58</v>
      </c>
      <c r="Y164" s="619">
        <f t="shared" si="142"/>
        <v>0</v>
      </c>
      <c r="Z164" s="619">
        <f t="shared" si="142"/>
        <v>3238217.35</v>
      </c>
      <c r="AA164" s="619">
        <f t="shared" si="142"/>
        <v>1696.35</v>
      </c>
      <c r="AB164" s="619">
        <f t="shared" si="142"/>
        <v>2129314.17</v>
      </c>
      <c r="AC164" s="619">
        <f t="shared" si="142"/>
        <v>2440368.85</v>
      </c>
      <c r="AD164" s="619">
        <f t="shared" si="142"/>
        <v>1000</v>
      </c>
      <c r="AE164" s="619">
        <f t="shared" si="142"/>
        <v>473432.18</v>
      </c>
      <c r="AF164" s="619">
        <f t="shared" si="142"/>
        <v>160313.64000000001</v>
      </c>
      <c r="AG164" s="619">
        <f t="shared" si="142"/>
        <v>438212.08</v>
      </c>
      <c r="AH164" s="619">
        <f t="shared" si="142"/>
        <v>828912.99</v>
      </c>
      <c r="AI164" s="619">
        <f t="shared" si="142"/>
        <v>64588.22</v>
      </c>
      <c r="AJ164" s="619">
        <f t="shared" si="142"/>
        <v>93398.47</v>
      </c>
      <c r="AK164" s="619">
        <f t="shared" si="142"/>
        <v>107731.58</v>
      </c>
      <c r="AL164" s="619">
        <f t="shared" si="142"/>
        <v>101994.45</v>
      </c>
      <c r="AM164" s="619">
        <f t="shared" si="142"/>
        <v>1302149.3500000001</v>
      </c>
      <c r="AN164" s="619">
        <f t="shared" si="142"/>
        <v>2309.48</v>
      </c>
      <c r="AO164" s="619">
        <f t="shared" si="142"/>
        <v>249862.65</v>
      </c>
      <c r="AP164" s="619">
        <f t="shared" si="142"/>
        <v>80033.25</v>
      </c>
      <c r="AQ164" s="619">
        <f t="shared" si="142"/>
        <v>183588.64</v>
      </c>
      <c r="AR164" s="619">
        <f t="shared" si="142"/>
        <v>1436442.77</v>
      </c>
      <c r="AS164" s="619">
        <f t="shared" si="142"/>
        <v>62655.32</v>
      </c>
      <c r="AT164" s="619">
        <f t="shared" si="142"/>
        <v>5313</v>
      </c>
      <c r="AU164" s="619">
        <f t="shared" si="142"/>
        <v>0</v>
      </c>
      <c r="AV164" s="619">
        <f t="shared" si="142"/>
        <v>13478</v>
      </c>
      <c r="AW164" s="619">
        <f t="shared" si="142"/>
        <v>23398.35</v>
      </c>
      <c r="AX164" s="619">
        <f t="shared" si="142"/>
        <v>261788</v>
      </c>
      <c r="AY164" s="619">
        <f t="shared" si="142"/>
        <v>40177</v>
      </c>
      <c r="AZ164" s="619">
        <f t="shared" si="142"/>
        <v>21622</v>
      </c>
      <c r="BA164" s="619">
        <f t="shared" si="142"/>
        <v>9035</v>
      </c>
      <c r="BB164" s="619">
        <f t="shared" si="142"/>
        <v>0</v>
      </c>
      <c r="BC164" s="619">
        <f t="shared" si="142"/>
        <v>0</v>
      </c>
      <c r="BD164" s="619">
        <f t="shared" si="142"/>
        <v>0</v>
      </c>
      <c r="BE164" s="619">
        <f t="shared" si="142"/>
        <v>0</v>
      </c>
      <c r="BF164" s="619">
        <f t="shared" si="142"/>
        <v>0</v>
      </c>
      <c r="BG164" s="619">
        <f t="shared" si="142"/>
        <v>0</v>
      </c>
      <c r="BH164" s="619">
        <f t="shared" si="142"/>
        <v>0</v>
      </c>
      <c r="BI164" s="619">
        <f t="shared" si="142"/>
        <v>100178</v>
      </c>
      <c r="BJ164" s="619">
        <f t="shared" si="142"/>
        <v>0</v>
      </c>
      <c r="BK164" s="619">
        <f t="shared" si="142"/>
        <v>0</v>
      </c>
      <c r="BL164" s="619">
        <f t="shared" si="142"/>
        <v>21034</v>
      </c>
      <c r="BM164" s="619">
        <f t="shared" si="142"/>
        <v>14663</v>
      </c>
      <c r="BN164" s="619">
        <f t="shared" si="142"/>
        <v>0</v>
      </c>
      <c r="BO164" s="619">
        <f t="shared" si="142"/>
        <v>0</v>
      </c>
      <c r="BP164" s="619">
        <f t="shared" si="142"/>
        <v>0</v>
      </c>
      <c r="BQ164" s="619">
        <f t="shared" ref="BQ164:EB164" si="143">SUMIF($A$62:$A$157,$A$164,BQ$62:BQ$157)</f>
        <v>0</v>
      </c>
      <c r="BR164" s="619">
        <f t="shared" si="143"/>
        <v>0</v>
      </c>
      <c r="BS164" s="619">
        <f t="shared" si="143"/>
        <v>4000</v>
      </c>
      <c r="BT164" s="619">
        <f t="shared" si="143"/>
        <v>53550</v>
      </c>
      <c r="BU164" s="619">
        <f t="shared" si="143"/>
        <v>65207</v>
      </c>
      <c r="BV164" s="619">
        <f t="shared" si="143"/>
        <v>22644</v>
      </c>
      <c r="BW164" s="619">
        <f t="shared" si="143"/>
        <v>17064</v>
      </c>
      <c r="BX164" s="619">
        <f t="shared" si="143"/>
        <v>4200</v>
      </c>
      <c r="BY164" s="619">
        <f t="shared" si="143"/>
        <v>15887</v>
      </c>
      <c r="BZ164" s="619">
        <f t="shared" si="143"/>
        <v>0</v>
      </c>
      <c r="CA164" s="619">
        <f t="shared" si="143"/>
        <v>0</v>
      </c>
      <c r="CB164" s="619">
        <f t="shared" si="143"/>
        <v>0</v>
      </c>
      <c r="CC164" s="619">
        <f t="shared" si="143"/>
        <v>22025</v>
      </c>
      <c r="CD164" s="619">
        <f t="shared" si="143"/>
        <v>0</v>
      </c>
      <c r="CE164" s="619">
        <f t="shared" si="143"/>
        <v>6750</v>
      </c>
      <c r="CF164" s="619">
        <f t="shared" si="143"/>
        <v>14938.97</v>
      </c>
      <c r="CG164" s="619">
        <f t="shared" si="143"/>
        <v>127154.25</v>
      </c>
      <c r="CH164" s="619">
        <f t="shared" si="143"/>
        <v>156500</v>
      </c>
      <c r="CI164" s="619">
        <f t="shared" si="143"/>
        <v>0</v>
      </c>
      <c r="CJ164" s="619">
        <f t="shared" si="143"/>
        <v>46764</v>
      </c>
      <c r="CK164" s="619">
        <f t="shared" si="143"/>
        <v>25749.37</v>
      </c>
      <c r="CL164" s="619">
        <f t="shared" si="143"/>
        <v>36719</v>
      </c>
      <c r="CM164" s="619">
        <f t="shared" si="143"/>
        <v>2011</v>
      </c>
      <c r="CN164" s="619">
        <f t="shared" si="143"/>
        <v>500</v>
      </c>
      <c r="CO164" s="619">
        <f t="shared" si="143"/>
        <v>4827</v>
      </c>
      <c r="CP164" s="619">
        <f t="shared" si="143"/>
        <v>21188</v>
      </c>
      <c r="CQ164" s="619">
        <f t="shared" si="143"/>
        <v>0</v>
      </c>
      <c r="CR164" s="619">
        <f t="shared" si="143"/>
        <v>1506617.5</v>
      </c>
      <c r="CS164" s="619">
        <f t="shared" si="143"/>
        <v>54726.36</v>
      </c>
      <c r="CT164" s="619">
        <f t="shared" si="143"/>
        <v>0</v>
      </c>
      <c r="CU164" s="619">
        <f t="shared" si="143"/>
        <v>107.5</v>
      </c>
      <c r="CV164" s="619">
        <f t="shared" si="143"/>
        <v>811688.68</v>
      </c>
      <c r="CW164" s="619">
        <f t="shared" si="143"/>
        <v>86903.5</v>
      </c>
      <c r="CX164" s="619">
        <f t="shared" si="143"/>
        <v>1857.39</v>
      </c>
      <c r="CY164" s="619">
        <f t="shared" si="143"/>
        <v>771593.9</v>
      </c>
      <c r="CZ164" s="619">
        <f t="shared" si="143"/>
        <v>8301</v>
      </c>
      <c r="DA164" s="619">
        <f t="shared" si="143"/>
        <v>250277.5</v>
      </c>
      <c r="DB164" s="619">
        <f t="shared" si="143"/>
        <v>273529.8</v>
      </c>
      <c r="DC164" s="619">
        <f t="shared" si="143"/>
        <v>16157502.09</v>
      </c>
      <c r="DD164" s="619">
        <f t="shared" si="143"/>
        <v>18401</v>
      </c>
      <c r="DE164" s="619">
        <f t="shared" si="143"/>
        <v>20738.89</v>
      </c>
      <c r="DF164" s="619">
        <f t="shared" si="143"/>
        <v>210507.68</v>
      </c>
      <c r="DG164" s="619">
        <f t="shared" si="143"/>
        <v>1039745.6</v>
      </c>
      <c r="DH164" s="619">
        <f t="shared" si="143"/>
        <v>1390469</v>
      </c>
      <c r="DI164" s="619">
        <f t="shared" si="143"/>
        <v>68792</v>
      </c>
      <c r="DJ164" s="619">
        <f t="shared" si="143"/>
        <v>0</v>
      </c>
      <c r="DK164" s="619">
        <f t="shared" si="143"/>
        <v>2522111.15</v>
      </c>
      <c r="DL164" s="619">
        <f t="shared" si="143"/>
        <v>229878.32</v>
      </c>
      <c r="DM164" s="619">
        <f t="shared" si="143"/>
        <v>197157.44</v>
      </c>
      <c r="DN164" s="619">
        <f t="shared" si="143"/>
        <v>122786.75</v>
      </c>
      <c r="DO164" s="619">
        <f t="shared" si="143"/>
        <v>142030.67000000001</v>
      </c>
      <c r="DP164" s="619">
        <f t="shared" si="143"/>
        <v>270238.84999999998</v>
      </c>
      <c r="DQ164" s="619">
        <f t="shared" si="143"/>
        <v>817038.09</v>
      </c>
      <c r="DR164" s="619">
        <f t="shared" si="143"/>
        <v>409073</v>
      </c>
      <c r="DS164" s="619">
        <f t="shared" si="143"/>
        <v>240304.54</v>
      </c>
      <c r="DT164" s="619">
        <f t="shared" si="143"/>
        <v>0</v>
      </c>
      <c r="DU164" s="619">
        <f t="shared" si="143"/>
        <v>61975.01</v>
      </c>
      <c r="DV164" s="619">
        <f t="shared" si="143"/>
        <v>0</v>
      </c>
      <c r="DW164" s="619">
        <f t="shared" si="143"/>
        <v>247624.98</v>
      </c>
      <c r="DX164" s="619">
        <f t="shared" si="143"/>
        <v>201.08</v>
      </c>
      <c r="DY164" s="619">
        <f t="shared" si="143"/>
        <v>395177</v>
      </c>
      <c r="DZ164" s="619">
        <f t="shared" si="143"/>
        <v>0</v>
      </c>
      <c r="EA164" s="619">
        <f t="shared" si="143"/>
        <v>61876.5</v>
      </c>
      <c r="EB164" s="619">
        <f t="shared" si="143"/>
        <v>28274</v>
      </c>
      <c r="EC164" s="619">
        <f t="shared" ref="EC164:GN164" si="144">SUMIF($A$62:$A$157,$A$164,EC$62:EC$157)</f>
        <v>46367.4</v>
      </c>
      <c r="ED164" s="619">
        <f t="shared" si="144"/>
        <v>17893</v>
      </c>
      <c r="EE164" s="619">
        <f t="shared" si="144"/>
        <v>0</v>
      </c>
      <c r="EF164" s="619">
        <f t="shared" si="144"/>
        <v>0</v>
      </c>
      <c r="EG164" s="619">
        <f t="shared" si="144"/>
        <v>76693</v>
      </c>
      <c r="EH164" s="619">
        <f t="shared" si="144"/>
        <v>21460.73</v>
      </c>
      <c r="EI164" s="619">
        <f t="shared" si="144"/>
        <v>49086.96</v>
      </c>
      <c r="EJ164" s="619">
        <f t="shared" si="144"/>
        <v>231353.2</v>
      </c>
      <c r="EK164" s="619">
        <f t="shared" si="144"/>
        <v>56773.75</v>
      </c>
      <c r="EL164" s="619">
        <f t="shared" si="144"/>
        <v>13425.25</v>
      </c>
      <c r="EM164" s="619">
        <f t="shared" si="144"/>
        <v>88350.2</v>
      </c>
      <c r="EN164" s="619">
        <f t="shared" si="144"/>
        <v>41135.67</v>
      </c>
      <c r="EO164" s="619">
        <f t="shared" si="144"/>
        <v>0</v>
      </c>
      <c r="EP164" s="619">
        <f t="shared" si="144"/>
        <v>0</v>
      </c>
      <c r="EQ164" s="619">
        <f t="shared" si="144"/>
        <v>0</v>
      </c>
      <c r="ER164" s="619">
        <f t="shared" si="144"/>
        <v>0</v>
      </c>
      <c r="ES164" s="619">
        <f t="shared" si="144"/>
        <v>0</v>
      </c>
      <c r="ET164" s="619">
        <f t="shared" si="144"/>
        <v>0</v>
      </c>
      <c r="EU164" s="619">
        <f t="shared" si="144"/>
        <v>0</v>
      </c>
      <c r="EV164" s="619">
        <f t="shared" si="144"/>
        <v>0</v>
      </c>
      <c r="EW164" s="619">
        <f t="shared" si="144"/>
        <v>86425.49</v>
      </c>
      <c r="EX164" s="619">
        <f t="shared" si="144"/>
        <v>60811.67</v>
      </c>
      <c r="EY164" s="619">
        <f t="shared" si="144"/>
        <v>115469.27</v>
      </c>
      <c r="EZ164" s="619">
        <f t="shared" si="144"/>
        <v>91503</v>
      </c>
      <c r="FA164" s="619">
        <f t="shared" si="144"/>
        <v>0</v>
      </c>
      <c r="FB164" s="619">
        <f t="shared" si="144"/>
        <v>0</v>
      </c>
      <c r="FC164" s="619">
        <f t="shared" si="144"/>
        <v>437470</v>
      </c>
      <c r="FD164" s="619">
        <f t="shared" si="144"/>
        <v>228124.33</v>
      </c>
      <c r="FE164" s="619">
        <f t="shared" si="144"/>
        <v>660404.59</v>
      </c>
      <c r="FF164" s="619">
        <f t="shared" si="144"/>
        <v>159261.51999999999</v>
      </c>
      <c r="FG164" s="619">
        <f t="shared" si="144"/>
        <v>244271</v>
      </c>
      <c r="FH164" s="619">
        <f t="shared" si="144"/>
        <v>415394.5</v>
      </c>
      <c r="FI164" s="619">
        <f t="shared" si="144"/>
        <v>462503.36</v>
      </c>
      <c r="FJ164" s="619">
        <f t="shared" si="144"/>
        <v>163836</v>
      </c>
      <c r="FK164" s="619">
        <f t="shared" si="144"/>
        <v>0</v>
      </c>
      <c r="FL164" s="619">
        <f t="shared" si="144"/>
        <v>21454.75</v>
      </c>
      <c r="FM164" s="619">
        <f t="shared" si="144"/>
        <v>88956.04</v>
      </c>
      <c r="FN164" s="619">
        <f t="shared" si="144"/>
        <v>47495</v>
      </c>
      <c r="FO164" s="619">
        <f t="shared" si="144"/>
        <v>4686</v>
      </c>
      <c r="FP164" s="619">
        <f t="shared" si="144"/>
        <v>0</v>
      </c>
      <c r="FQ164" s="619">
        <f t="shared" si="144"/>
        <v>321737</v>
      </c>
      <c r="FR164" s="619">
        <f t="shared" si="144"/>
        <v>47179</v>
      </c>
      <c r="FS164" s="619">
        <f t="shared" si="144"/>
        <v>0</v>
      </c>
      <c r="FT164" s="619">
        <f t="shared" si="144"/>
        <v>0</v>
      </c>
      <c r="FU164" s="619">
        <f t="shared" si="144"/>
        <v>27684</v>
      </c>
      <c r="FV164" s="619">
        <f t="shared" si="144"/>
        <v>0</v>
      </c>
      <c r="FW164" s="619">
        <f t="shared" si="144"/>
        <v>0</v>
      </c>
      <c r="FX164" s="619">
        <f t="shared" si="144"/>
        <v>298071</v>
      </c>
      <c r="FY164" s="619">
        <f t="shared" si="144"/>
        <v>0</v>
      </c>
      <c r="FZ164" s="619">
        <f t="shared" si="144"/>
        <v>0</v>
      </c>
      <c r="GA164" s="619">
        <f t="shared" si="144"/>
        <v>42869.78</v>
      </c>
      <c r="GB164" s="619">
        <f t="shared" si="144"/>
        <v>163671.6</v>
      </c>
      <c r="GC164" s="619">
        <f t="shared" si="144"/>
        <v>31392</v>
      </c>
      <c r="GD164" s="619">
        <f t="shared" si="144"/>
        <v>0</v>
      </c>
      <c r="GE164" s="619">
        <f t="shared" si="144"/>
        <v>36086.5</v>
      </c>
      <c r="GF164" s="619">
        <f t="shared" si="144"/>
        <v>72951.95</v>
      </c>
      <c r="GG164" s="619">
        <f t="shared" si="144"/>
        <v>314172.40999999997</v>
      </c>
      <c r="GH164" s="619">
        <f t="shared" si="144"/>
        <v>209542.5</v>
      </c>
      <c r="GI164" s="619">
        <f t="shared" si="144"/>
        <v>74485</v>
      </c>
      <c r="GJ164" s="619">
        <f t="shared" si="144"/>
        <v>147551</v>
      </c>
      <c r="GK164" s="619">
        <f t="shared" si="144"/>
        <v>0</v>
      </c>
      <c r="GL164" s="619">
        <f t="shared" si="144"/>
        <v>324</v>
      </c>
      <c r="GM164" s="619">
        <f t="shared" si="144"/>
        <v>109319.25</v>
      </c>
      <c r="GN164" s="619">
        <f t="shared" si="144"/>
        <v>0</v>
      </c>
      <c r="GO164" s="619">
        <f t="shared" ref="GO164:IZ164" si="145">SUMIF($A$62:$A$157,$A$164,GO$62:GO$157)</f>
        <v>0</v>
      </c>
      <c r="GP164" s="619">
        <f t="shared" si="145"/>
        <v>0</v>
      </c>
      <c r="GQ164" s="619">
        <f t="shared" si="145"/>
        <v>28276</v>
      </c>
      <c r="GR164" s="619">
        <f t="shared" si="145"/>
        <v>0</v>
      </c>
      <c r="GS164" s="619">
        <f t="shared" si="145"/>
        <v>0</v>
      </c>
      <c r="GT164" s="619">
        <f t="shared" si="145"/>
        <v>286</v>
      </c>
      <c r="GU164" s="619">
        <f t="shared" si="145"/>
        <v>0</v>
      </c>
      <c r="GV164" s="619">
        <f t="shared" si="145"/>
        <v>0</v>
      </c>
      <c r="GW164" s="619">
        <f t="shared" si="145"/>
        <v>914</v>
      </c>
      <c r="GX164" s="619">
        <f t="shared" si="145"/>
        <v>0</v>
      </c>
      <c r="GY164" s="619">
        <f t="shared" si="145"/>
        <v>601039.57999999996</v>
      </c>
      <c r="GZ164" s="619">
        <f t="shared" si="145"/>
        <v>0</v>
      </c>
      <c r="HA164" s="619">
        <f t="shared" si="145"/>
        <v>4520329.9400000004</v>
      </c>
      <c r="HB164" s="619">
        <f t="shared" si="145"/>
        <v>1198616</v>
      </c>
      <c r="HC164" s="619">
        <f t="shared" si="145"/>
        <v>4418683.5</v>
      </c>
      <c r="HD164" s="619">
        <f t="shared" si="145"/>
        <v>4506314.97</v>
      </c>
      <c r="HE164" s="619">
        <f t="shared" si="145"/>
        <v>5325491</v>
      </c>
      <c r="HF164" s="619">
        <f t="shared" si="145"/>
        <v>4335700.66</v>
      </c>
      <c r="HG164" s="619">
        <f t="shared" si="145"/>
        <v>2429721.52</v>
      </c>
      <c r="HH164" s="619">
        <f t="shared" si="145"/>
        <v>2694427.9</v>
      </c>
      <c r="HI164" s="619">
        <f t="shared" si="145"/>
        <v>1439055.89</v>
      </c>
      <c r="HJ164" s="619">
        <f t="shared" si="145"/>
        <v>0</v>
      </c>
      <c r="HK164" s="619">
        <f t="shared" si="145"/>
        <v>0</v>
      </c>
      <c r="HL164" s="619">
        <f t="shared" si="145"/>
        <v>9982724.5</v>
      </c>
      <c r="HM164" s="619">
        <f t="shared" si="145"/>
        <v>5016844.53</v>
      </c>
      <c r="HN164" s="619">
        <f t="shared" si="145"/>
        <v>1213745.3500000001</v>
      </c>
      <c r="HO164" s="619">
        <f t="shared" si="145"/>
        <v>565795.80000000005</v>
      </c>
      <c r="HP164" s="619">
        <f t="shared" si="145"/>
        <v>1170128.3799999999</v>
      </c>
      <c r="HQ164" s="619">
        <f t="shared" si="145"/>
        <v>989704.04</v>
      </c>
      <c r="HR164" s="619">
        <f t="shared" si="145"/>
        <v>1286685.81</v>
      </c>
      <c r="HS164" s="619">
        <f t="shared" si="145"/>
        <v>249640.66</v>
      </c>
      <c r="HT164" s="619">
        <f t="shared" si="145"/>
        <v>235777.06</v>
      </c>
      <c r="HU164" s="619">
        <f t="shared" si="145"/>
        <v>315634.5</v>
      </c>
      <c r="HV164" s="619">
        <f t="shared" si="145"/>
        <v>43550</v>
      </c>
      <c r="HW164" s="619">
        <f t="shared" si="145"/>
        <v>1288355.05</v>
      </c>
      <c r="HX164" s="619">
        <f t="shared" si="145"/>
        <v>0</v>
      </c>
      <c r="HY164" s="619">
        <f t="shared" si="145"/>
        <v>61800</v>
      </c>
      <c r="HZ164" s="619">
        <f t="shared" si="145"/>
        <v>107599</v>
      </c>
      <c r="IA164" s="619">
        <f t="shared" si="145"/>
        <v>380886.25</v>
      </c>
      <c r="IB164" s="619">
        <f t="shared" si="145"/>
        <v>239963</v>
      </c>
      <c r="IC164" s="619">
        <f t="shared" si="145"/>
        <v>938375.75</v>
      </c>
      <c r="ID164" s="619">
        <f t="shared" si="145"/>
        <v>0</v>
      </c>
      <c r="IE164" s="619">
        <f t="shared" si="145"/>
        <v>0</v>
      </c>
      <c r="IF164" s="619">
        <f t="shared" si="145"/>
        <v>0</v>
      </c>
      <c r="IG164" s="619">
        <f t="shared" si="145"/>
        <v>0</v>
      </c>
      <c r="IH164" s="619">
        <f t="shared" si="145"/>
        <v>0</v>
      </c>
      <c r="II164" s="619">
        <f t="shared" si="145"/>
        <v>2167652.25</v>
      </c>
      <c r="IJ164" s="619">
        <f t="shared" si="145"/>
        <v>161764.75</v>
      </c>
      <c r="IK164" s="619">
        <f t="shared" si="145"/>
        <v>731746.23</v>
      </c>
      <c r="IL164" s="619">
        <f t="shared" si="145"/>
        <v>27968.25</v>
      </c>
      <c r="IM164" s="619">
        <f t="shared" si="145"/>
        <v>182665.22</v>
      </c>
      <c r="IN164" s="619">
        <f t="shared" si="145"/>
        <v>219339</v>
      </c>
      <c r="IO164" s="619">
        <f t="shared" si="145"/>
        <v>67405</v>
      </c>
      <c r="IP164" s="619">
        <f t="shared" si="145"/>
        <v>44645</v>
      </c>
      <c r="IQ164" s="619">
        <f t="shared" si="145"/>
        <v>37914.199999999997</v>
      </c>
      <c r="IR164" s="619">
        <f t="shared" si="145"/>
        <v>74751</v>
      </c>
      <c r="IS164" s="619">
        <f t="shared" si="145"/>
        <v>1084512.1000000001</v>
      </c>
      <c r="IT164" s="619">
        <f t="shared" si="145"/>
        <v>0</v>
      </c>
      <c r="IU164" s="619">
        <f t="shared" si="145"/>
        <v>119389</v>
      </c>
      <c r="IV164" s="619">
        <f t="shared" si="145"/>
        <v>583443.27</v>
      </c>
      <c r="IW164" s="619">
        <f t="shared" si="145"/>
        <v>2412870.31</v>
      </c>
      <c r="IX164" s="619">
        <f t="shared" si="145"/>
        <v>1795474.2</v>
      </c>
      <c r="IY164" s="619">
        <f t="shared" si="145"/>
        <v>0</v>
      </c>
      <c r="IZ164" s="619">
        <f t="shared" si="145"/>
        <v>27778.61</v>
      </c>
      <c r="JA164" s="619">
        <f t="shared" ref="JA164:LL164" si="146">SUMIF($A$62:$A$157,$A$164,JA$62:JA$157)</f>
        <v>35802.15</v>
      </c>
      <c r="JB164" s="619">
        <f t="shared" si="146"/>
        <v>56861</v>
      </c>
      <c r="JC164" s="619">
        <f t="shared" si="146"/>
        <v>50506.96</v>
      </c>
      <c r="JD164" s="619">
        <f t="shared" si="146"/>
        <v>2241150.59</v>
      </c>
      <c r="JE164" s="619">
        <f t="shared" si="146"/>
        <v>0</v>
      </c>
      <c r="JF164" s="619">
        <f t="shared" si="146"/>
        <v>80981</v>
      </c>
      <c r="JG164" s="619">
        <f t="shared" si="146"/>
        <v>0</v>
      </c>
      <c r="JH164" s="619">
        <f t="shared" si="146"/>
        <v>224504.27</v>
      </c>
      <c r="JI164" s="619">
        <f t="shared" si="146"/>
        <v>36790</v>
      </c>
      <c r="JJ164" s="619">
        <f t="shared" si="146"/>
        <v>17252</v>
      </c>
      <c r="JK164" s="619">
        <f t="shared" si="146"/>
        <v>52462</v>
      </c>
      <c r="JL164" s="619">
        <f t="shared" si="146"/>
        <v>0</v>
      </c>
      <c r="JM164" s="619">
        <f t="shared" si="146"/>
        <v>0</v>
      </c>
      <c r="JN164" s="619">
        <f t="shared" si="146"/>
        <v>2901</v>
      </c>
      <c r="JO164" s="619">
        <f t="shared" si="146"/>
        <v>36177</v>
      </c>
      <c r="JP164" s="619">
        <f t="shared" si="146"/>
        <v>110545</v>
      </c>
      <c r="JQ164" s="619">
        <f t="shared" si="146"/>
        <v>0</v>
      </c>
      <c r="JR164" s="619">
        <f t="shared" si="146"/>
        <v>0</v>
      </c>
      <c r="JS164" s="619">
        <f t="shared" si="146"/>
        <v>0</v>
      </c>
      <c r="JT164" s="619">
        <f t="shared" si="146"/>
        <v>0</v>
      </c>
      <c r="JU164" s="619">
        <f t="shared" si="146"/>
        <v>0</v>
      </c>
      <c r="JV164" s="619">
        <f t="shared" si="146"/>
        <v>0</v>
      </c>
      <c r="JW164" s="619">
        <f t="shared" si="146"/>
        <v>0</v>
      </c>
      <c r="JX164" s="619">
        <f t="shared" si="146"/>
        <v>0</v>
      </c>
      <c r="JY164" s="619">
        <f t="shared" si="146"/>
        <v>0</v>
      </c>
      <c r="JZ164" s="619">
        <f t="shared" si="146"/>
        <v>0</v>
      </c>
      <c r="KA164" s="619">
        <f t="shared" si="146"/>
        <v>0</v>
      </c>
      <c r="KB164" s="619">
        <f t="shared" si="146"/>
        <v>0</v>
      </c>
      <c r="KC164" s="619">
        <f t="shared" si="146"/>
        <v>0</v>
      </c>
      <c r="KD164" s="619">
        <f t="shared" si="146"/>
        <v>0</v>
      </c>
      <c r="KE164" s="619">
        <f t="shared" si="146"/>
        <v>0</v>
      </c>
      <c r="KF164" s="619">
        <f t="shared" si="146"/>
        <v>0</v>
      </c>
      <c r="KG164" s="619">
        <f t="shared" si="146"/>
        <v>0</v>
      </c>
      <c r="KH164" s="619">
        <f t="shared" si="146"/>
        <v>0</v>
      </c>
      <c r="KI164" s="619">
        <f t="shared" si="146"/>
        <v>1076570.06</v>
      </c>
      <c r="KJ164" s="619">
        <f t="shared" si="146"/>
        <v>1734464.88</v>
      </c>
      <c r="KK164" s="619">
        <f t="shared" si="146"/>
        <v>1644550.74</v>
      </c>
      <c r="KL164" s="619">
        <f t="shared" si="146"/>
        <v>3242493.7</v>
      </c>
      <c r="KM164" s="619">
        <f t="shared" si="146"/>
        <v>2401144.54</v>
      </c>
      <c r="KN164" s="619">
        <f t="shared" si="146"/>
        <v>5923380.9000000004</v>
      </c>
      <c r="KO164" s="619">
        <f t="shared" si="146"/>
        <v>910276.75</v>
      </c>
      <c r="KP164" s="619">
        <f t="shared" si="146"/>
        <v>1191467</v>
      </c>
      <c r="KQ164" s="619">
        <f t="shared" si="146"/>
        <v>178372</v>
      </c>
      <c r="KR164" s="619">
        <f t="shared" si="146"/>
        <v>148480.75</v>
      </c>
      <c r="KS164" s="619">
        <f t="shared" si="146"/>
        <v>941228.6</v>
      </c>
      <c r="KT164" s="619">
        <f t="shared" si="146"/>
        <v>1381466.77</v>
      </c>
      <c r="KU164" s="619">
        <f t="shared" si="146"/>
        <v>395056</v>
      </c>
      <c r="KV164" s="619">
        <f t="shared" si="146"/>
        <v>6242743.0099999998</v>
      </c>
      <c r="KW164" s="619">
        <f t="shared" si="146"/>
        <v>2987581.93</v>
      </c>
      <c r="KX164" s="619">
        <f t="shared" si="146"/>
        <v>208530.65</v>
      </c>
      <c r="KY164" s="619">
        <f t="shared" si="146"/>
        <v>335817</v>
      </c>
      <c r="KZ164" s="619">
        <f t="shared" si="146"/>
        <v>65608.2</v>
      </c>
      <c r="LA164" s="619">
        <f t="shared" si="146"/>
        <v>1378729</v>
      </c>
      <c r="LB164" s="619">
        <f t="shared" si="146"/>
        <v>265655.11</v>
      </c>
      <c r="LC164" s="619">
        <f t="shared" si="146"/>
        <v>0</v>
      </c>
      <c r="LD164" s="619">
        <f t="shared" si="146"/>
        <v>115409</v>
      </c>
      <c r="LE164" s="619">
        <f t="shared" si="146"/>
        <v>0</v>
      </c>
      <c r="LF164" s="619">
        <f t="shared" si="146"/>
        <v>134866.39000000001</v>
      </c>
      <c r="LG164" s="619">
        <f t="shared" si="146"/>
        <v>17116.240000000002</v>
      </c>
      <c r="LH164" s="619">
        <f t="shared" si="146"/>
        <v>1679730.79</v>
      </c>
      <c r="LI164" s="619">
        <f t="shared" si="146"/>
        <v>0</v>
      </c>
      <c r="LJ164" s="619">
        <f t="shared" si="146"/>
        <v>10500</v>
      </c>
      <c r="LK164" s="619">
        <f t="shared" si="146"/>
        <v>0</v>
      </c>
      <c r="LL164" s="619">
        <f t="shared" si="146"/>
        <v>0</v>
      </c>
      <c r="LM164" s="619">
        <f t="shared" ref="LM164:NX164" si="147">SUMIF($A$62:$A$157,$A$164,LM$62:LM$157)</f>
        <v>957976.2</v>
      </c>
      <c r="LN164" s="619">
        <f t="shared" si="147"/>
        <v>55583.25</v>
      </c>
      <c r="LO164" s="619">
        <f t="shared" si="147"/>
        <v>843247.42</v>
      </c>
      <c r="LP164" s="619">
        <f t="shared" si="147"/>
        <v>31209</v>
      </c>
      <c r="LQ164" s="619">
        <f t="shared" si="147"/>
        <v>720751.42</v>
      </c>
      <c r="LR164" s="619">
        <f t="shared" si="147"/>
        <v>910111.05</v>
      </c>
      <c r="LS164" s="619">
        <f t="shared" si="147"/>
        <v>2334841.29</v>
      </c>
      <c r="LT164" s="619">
        <f t="shared" si="147"/>
        <v>0</v>
      </c>
      <c r="LU164" s="619">
        <f t="shared" si="147"/>
        <v>0</v>
      </c>
      <c r="LV164" s="619">
        <f t="shared" si="147"/>
        <v>6959049.8300000001</v>
      </c>
      <c r="LW164" s="619">
        <f t="shared" si="147"/>
        <v>0</v>
      </c>
      <c r="LX164" s="619">
        <f t="shared" si="147"/>
        <v>1021920</v>
      </c>
      <c r="LY164" s="619">
        <f t="shared" si="147"/>
        <v>1189966.3999999999</v>
      </c>
      <c r="LZ164" s="619">
        <f t="shared" si="147"/>
        <v>6504.5</v>
      </c>
      <c r="MA164" s="619">
        <f t="shared" si="147"/>
        <v>425792</v>
      </c>
      <c r="MB164" s="619">
        <f t="shared" si="147"/>
        <v>438972.03</v>
      </c>
      <c r="MC164" s="619">
        <f t="shared" si="147"/>
        <v>281852.59000000003</v>
      </c>
      <c r="MD164" s="619">
        <f t="shared" si="147"/>
        <v>73734</v>
      </c>
      <c r="ME164" s="619">
        <f t="shared" si="147"/>
        <v>582942.88</v>
      </c>
      <c r="MF164" s="619">
        <f t="shared" si="147"/>
        <v>18087</v>
      </c>
      <c r="MG164" s="619">
        <f t="shared" si="147"/>
        <v>0</v>
      </c>
      <c r="MH164" s="619">
        <f t="shared" si="147"/>
        <v>1212500</v>
      </c>
      <c r="MI164" s="619">
        <f t="shared" si="147"/>
        <v>969500</v>
      </c>
      <c r="MJ164" s="619">
        <f t="shared" si="147"/>
        <v>0</v>
      </c>
      <c r="MK164" s="619">
        <f t="shared" si="147"/>
        <v>0</v>
      </c>
      <c r="ML164" s="619">
        <f t="shared" si="147"/>
        <v>0</v>
      </c>
      <c r="MM164" s="619">
        <f t="shared" si="147"/>
        <v>1422500</v>
      </c>
      <c r="MN164" s="619">
        <f t="shared" si="147"/>
        <v>0</v>
      </c>
      <c r="MO164" s="619">
        <f t="shared" si="147"/>
        <v>8250</v>
      </c>
      <c r="MP164" s="619">
        <f t="shared" si="147"/>
        <v>1263500</v>
      </c>
      <c r="MQ164" s="619">
        <f t="shared" si="147"/>
        <v>5000</v>
      </c>
      <c r="MR164" s="619">
        <f t="shared" si="147"/>
        <v>316500</v>
      </c>
      <c r="MS164" s="619">
        <f t="shared" si="147"/>
        <v>899000</v>
      </c>
      <c r="MT164" s="619">
        <f t="shared" si="147"/>
        <v>0</v>
      </c>
      <c r="MU164" s="619">
        <f t="shared" si="147"/>
        <v>0</v>
      </c>
      <c r="MV164" s="619">
        <f t="shared" si="147"/>
        <v>3230634.42</v>
      </c>
      <c r="MW164" s="619">
        <f t="shared" si="147"/>
        <v>530279</v>
      </c>
      <c r="MX164" s="619">
        <f t="shared" si="147"/>
        <v>9090751.1500000004</v>
      </c>
      <c r="MY164" s="619">
        <f t="shared" si="147"/>
        <v>1179973.2</v>
      </c>
      <c r="MZ164" s="619">
        <f t="shared" si="147"/>
        <v>2340520.38</v>
      </c>
      <c r="NA164" s="619">
        <f t="shared" si="147"/>
        <v>1089011.25</v>
      </c>
      <c r="NB164" s="619">
        <f t="shared" si="147"/>
        <v>1816427.47</v>
      </c>
      <c r="NC164" s="619">
        <f t="shared" si="147"/>
        <v>197811.61</v>
      </c>
      <c r="ND164" s="619">
        <f t="shared" si="147"/>
        <v>231677.5</v>
      </c>
      <c r="NE164" s="619">
        <f t="shared" si="147"/>
        <v>0</v>
      </c>
      <c r="NF164" s="619">
        <f t="shared" si="147"/>
        <v>10603445.5</v>
      </c>
      <c r="NG164" s="619">
        <f t="shared" si="147"/>
        <v>2058128.07</v>
      </c>
      <c r="NH164" s="619">
        <f t="shared" si="147"/>
        <v>31068704.739999998</v>
      </c>
      <c r="NI164" s="619">
        <f t="shared" si="147"/>
        <v>3188160.5</v>
      </c>
      <c r="NJ164" s="619">
        <f t="shared" si="147"/>
        <v>2384501.63</v>
      </c>
      <c r="NK164" s="619">
        <f t="shared" si="147"/>
        <v>2869750.65</v>
      </c>
      <c r="NL164" s="619">
        <f t="shared" si="147"/>
        <v>39529817.649999999</v>
      </c>
      <c r="NM164" s="619">
        <f t="shared" si="147"/>
        <v>578960</v>
      </c>
      <c r="NN164" s="619">
        <f t="shared" si="147"/>
        <v>14050401.189999999</v>
      </c>
      <c r="NO164" s="619">
        <f t="shared" si="147"/>
        <v>1072103.71</v>
      </c>
      <c r="NP164" s="619">
        <f t="shared" si="147"/>
        <v>365580.98</v>
      </c>
      <c r="NQ164" s="619">
        <f t="shared" si="147"/>
        <v>151500</v>
      </c>
      <c r="NR164" s="619">
        <f t="shared" si="147"/>
        <v>2330944.79</v>
      </c>
      <c r="NS164" s="619">
        <f t="shared" si="147"/>
        <v>2221633.41</v>
      </c>
      <c r="NT164" s="619">
        <f t="shared" si="147"/>
        <v>2310177.2000000002</v>
      </c>
      <c r="NU164" s="619">
        <f t="shared" si="147"/>
        <v>2297529</v>
      </c>
      <c r="NV164" s="619">
        <f t="shared" si="147"/>
        <v>24501</v>
      </c>
      <c r="NW164" s="619">
        <f t="shared" si="147"/>
        <v>318397.8</v>
      </c>
      <c r="NX164" s="619">
        <f t="shared" si="147"/>
        <v>684351.5</v>
      </c>
      <c r="NY164" s="619">
        <f t="shared" ref="NY164:QJ164" si="148">SUMIF($A$62:$A$157,$A$164,NY$62:NY$157)</f>
        <v>4135091.5</v>
      </c>
      <c r="NZ164" s="619">
        <f t="shared" si="148"/>
        <v>227147</v>
      </c>
      <c r="OA164" s="619">
        <f t="shared" si="148"/>
        <v>212971.58000000002</v>
      </c>
      <c r="OB164" s="619">
        <f t="shared" si="148"/>
        <v>18124</v>
      </c>
      <c r="OC164" s="619">
        <f t="shared" si="148"/>
        <v>301765.77999999997</v>
      </c>
      <c r="OD164" s="619">
        <f t="shared" si="148"/>
        <v>952034</v>
      </c>
      <c r="OE164" s="619">
        <f t="shared" si="148"/>
        <v>4192741.67</v>
      </c>
      <c r="OF164" s="619">
        <f t="shared" si="148"/>
        <v>1933897.61</v>
      </c>
      <c r="OG164" s="619">
        <f t="shared" si="148"/>
        <v>312105.32</v>
      </c>
      <c r="OH164" s="619">
        <f t="shared" si="148"/>
        <v>4418046.72</v>
      </c>
      <c r="OI164" s="619">
        <f t="shared" si="148"/>
        <v>1086389.23</v>
      </c>
      <c r="OJ164" s="619">
        <f t="shared" si="148"/>
        <v>2408104.4300000002</v>
      </c>
      <c r="OK164" s="619">
        <f t="shared" si="148"/>
        <v>2522340.25</v>
      </c>
      <c r="OL164" s="619">
        <f t="shared" si="148"/>
        <v>817200.17</v>
      </c>
      <c r="OM164" s="619">
        <f t="shared" si="148"/>
        <v>0</v>
      </c>
      <c r="ON164" s="619">
        <f t="shared" si="148"/>
        <v>7451477</v>
      </c>
      <c r="OO164" s="619">
        <f t="shared" si="148"/>
        <v>2162261.2200000002</v>
      </c>
      <c r="OP164" s="619">
        <f t="shared" si="148"/>
        <v>356094.11</v>
      </c>
      <c r="OQ164" s="619">
        <f t="shared" si="148"/>
        <v>314172</v>
      </c>
      <c r="OR164" s="619">
        <f t="shared" si="148"/>
        <v>2274691.9300000002</v>
      </c>
      <c r="OS164" s="619">
        <f t="shared" si="148"/>
        <v>0</v>
      </c>
      <c r="OT164" s="619">
        <f t="shared" si="148"/>
        <v>0</v>
      </c>
      <c r="OU164" s="619">
        <f t="shared" si="148"/>
        <v>4107022.69</v>
      </c>
      <c r="OV164" s="619">
        <f t="shared" si="148"/>
        <v>2424277.94</v>
      </c>
      <c r="OW164" s="619">
        <f t="shared" si="148"/>
        <v>911619.64</v>
      </c>
      <c r="OX164" s="619">
        <f t="shared" si="148"/>
        <v>1298648.21</v>
      </c>
      <c r="OY164" s="619">
        <f t="shared" si="148"/>
        <v>3927008.7</v>
      </c>
      <c r="OZ164" s="619">
        <f t="shared" si="148"/>
        <v>12815.03</v>
      </c>
      <c r="PA164" s="619">
        <f t="shared" si="148"/>
        <v>779689.2</v>
      </c>
      <c r="PB164" s="619">
        <f t="shared" si="148"/>
        <v>0</v>
      </c>
      <c r="PC164" s="619">
        <f t="shared" si="148"/>
        <v>0</v>
      </c>
      <c r="PD164" s="619">
        <f t="shared" si="148"/>
        <v>0</v>
      </c>
      <c r="PE164" s="619">
        <f t="shared" si="148"/>
        <v>0</v>
      </c>
      <c r="PF164" s="619">
        <f t="shared" si="148"/>
        <v>12482</v>
      </c>
      <c r="PG164" s="619">
        <f t="shared" si="148"/>
        <v>500</v>
      </c>
      <c r="PH164" s="619">
        <f t="shared" si="148"/>
        <v>47602.75</v>
      </c>
      <c r="PI164" s="619">
        <f t="shared" si="148"/>
        <v>0</v>
      </c>
      <c r="PJ164" s="619">
        <f t="shared" si="148"/>
        <v>8182</v>
      </c>
      <c r="PK164" s="619">
        <f t="shared" si="148"/>
        <v>0</v>
      </c>
      <c r="PL164" s="619">
        <f t="shared" si="148"/>
        <v>22152.42</v>
      </c>
      <c r="PM164" s="619">
        <f t="shared" si="148"/>
        <v>68980.5</v>
      </c>
      <c r="PN164" s="619">
        <f t="shared" si="148"/>
        <v>0</v>
      </c>
      <c r="PO164" s="619">
        <f t="shared" si="148"/>
        <v>41916</v>
      </c>
      <c r="PP164" s="619">
        <f t="shared" si="148"/>
        <v>0</v>
      </c>
      <c r="PQ164" s="619">
        <f t="shared" si="148"/>
        <v>0</v>
      </c>
      <c r="PR164" s="619">
        <f t="shared" si="148"/>
        <v>0</v>
      </c>
      <c r="PS164" s="619">
        <f t="shared" si="148"/>
        <v>0</v>
      </c>
      <c r="PT164" s="619">
        <f t="shared" si="148"/>
        <v>0</v>
      </c>
      <c r="PU164" s="619">
        <f t="shared" si="148"/>
        <v>0</v>
      </c>
      <c r="PV164" s="619">
        <f t="shared" si="148"/>
        <v>-187248.5</v>
      </c>
      <c r="PW164" s="619">
        <f t="shared" si="148"/>
        <v>3090</v>
      </c>
      <c r="PX164" s="619">
        <f t="shared" si="148"/>
        <v>39823.5</v>
      </c>
      <c r="PY164" s="619">
        <f t="shared" si="148"/>
        <v>0</v>
      </c>
      <c r="PZ164" s="619">
        <f t="shared" si="148"/>
        <v>0</v>
      </c>
      <c r="QA164" s="619">
        <f t="shared" si="148"/>
        <v>-10892.5</v>
      </c>
      <c r="QB164" s="619">
        <f t="shared" si="148"/>
        <v>0</v>
      </c>
      <c r="QC164" s="619">
        <f t="shared" si="148"/>
        <v>0</v>
      </c>
      <c r="QD164" s="619">
        <f t="shared" si="148"/>
        <v>0</v>
      </c>
      <c r="QE164" s="619">
        <f t="shared" si="148"/>
        <v>9051.67</v>
      </c>
      <c r="QF164" s="619">
        <f t="shared" si="148"/>
        <v>13081</v>
      </c>
      <c r="QG164" s="619">
        <f t="shared" si="148"/>
        <v>0</v>
      </c>
      <c r="QH164" s="619">
        <f t="shared" si="148"/>
        <v>0</v>
      </c>
      <c r="QI164" s="619">
        <f t="shared" si="148"/>
        <v>54434</v>
      </c>
      <c r="QJ164" s="619">
        <f t="shared" si="148"/>
        <v>0</v>
      </c>
      <c r="QK164" s="619">
        <f t="shared" ref="QK164:SV164" si="149">SUMIF($A$62:$A$157,$A$164,QK$62:QK$157)</f>
        <v>0</v>
      </c>
      <c r="QL164" s="619">
        <f t="shared" si="149"/>
        <v>0</v>
      </c>
      <c r="QM164" s="619">
        <f t="shared" si="149"/>
        <v>3089</v>
      </c>
      <c r="QN164" s="619">
        <f t="shared" si="149"/>
        <v>0</v>
      </c>
      <c r="QO164" s="619">
        <f t="shared" si="149"/>
        <v>5069</v>
      </c>
      <c r="QP164" s="619">
        <f t="shared" si="149"/>
        <v>0</v>
      </c>
      <c r="QQ164" s="619">
        <f t="shared" si="149"/>
        <v>12852</v>
      </c>
      <c r="QR164" s="619">
        <f t="shared" si="149"/>
        <v>0</v>
      </c>
      <c r="QS164" s="619">
        <f t="shared" si="149"/>
        <v>8226</v>
      </c>
      <c r="QT164" s="619">
        <f t="shared" si="149"/>
        <v>0</v>
      </c>
      <c r="QU164" s="619">
        <f t="shared" si="149"/>
        <v>18982.990000000002</v>
      </c>
      <c r="QV164" s="619">
        <f t="shared" si="149"/>
        <v>0</v>
      </c>
      <c r="QW164" s="619">
        <f t="shared" si="149"/>
        <v>0</v>
      </c>
      <c r="QX164" s="619">
        <f t="shared" si="149"/>
        <v>15393.5</v>
      </c>
      <c r="QY164" s="619">
        <f t="shared" si="149"/>
        <v>0</v>
      </c>
      <c r="QZ164" s="619">
        <f t="shared" si="149"/>
        <v>2288</v>
      </c>
      <c r="RA164" s="619">
        <f t="shared" si="149"/>
        <v>0</v>
      </c>
      <c r="RB164" s="619">
        <f t="shared" si="149"/>
        <v>66030</v>
      </c>
      <c r="RC164" s="619">
        <f t="shared" si="149"/>
        <v>17598</v>
      </c>
      <c r="RD164" s="619">
        <f t="shared" si="149"/>
        <v>10654</v>
      </c>
      <c r="RE164" s="619">
        <f t="shared" si="149"/>
        <v>12918</v>
      </c>
      <c r="RF164" s="619">
        <f t="shared" si="149"/>
        <v>0</v>
      </c>
      <c r="RG164" s="619">
        <f t="shared" si="149"/>
        <v>0</v>
      </c>
      <c r="RH164" s="619">
        <f t="shared" si="149"/>
        <v>14447.75</v>
      </c>
      <c r="RI164" s="619">
        <f t="shared" si="149"/>
        <v>38666.5</v>
      </c>
      <c r="RJ164" s="619">
        <f t="shared" si="149"/>
        <v>0</v>
      </c>
      <c r="RK164" s="619">
        <f t="shared" si="149"/>
        <v>52235</v>
      </c>
      <c r="RL164" s="619">
        <f t="shared" si="149"/>
        <v>0</v>
      </c>
      <c r="RM164" s="619">
        <f t="shared" si="149"/>
        <v>9977.5</v>
      </c>
      <c r="RN164" s="619">
        <f t="shared" si="149"/>
        <v>39164</v>
      </c>
      <c r="RO164" s="619">
        <f t="shared" si="149"/>
        <v>29983</v>
      </c>
      <c r="RP164" s="619">
        <f t="shared" si="149"/>
        <v>0</v>
      </c>
      <c r="RQ164" s="619">
        <f t="shared" si="149"/>
        <v>32575</v>
      </c>
      <c r="RR164" s="619">
        <f t="shared" si="149"/>
        <v>38247</v>
      </c>
      <c r="RS164" s="619">
        <f t="shared" si="149"/>
        <v>17225</v>
      </c>
      <c r="RT164" s="619">
        <f t="shared" si="149"/>
        <v>10181</v>
      </c>
      <c r="RU164" s="619">
        <f t="shared" si="149"/>
        <v>0</v>
      </c>
      <c r="RV164" s="619">
        <f t="shared" si="149"/>
        <v>0</v>
      </c>
      <c r="RW164" s="619">
        <f t="shared" si="149"/>
        <v>0</v>
      </c>
      <c r="RX164" s="619">
        <f t="shared" si="149"/>
        <v>16442</v>
      </c>
      <c r="RY164" s="619">
        <f t="shared" si="149"/>
        <v>0</v>
      </c>
      <c r="RZ164" s="619">
        <f t="shared" si="149"/>
        <v>0</v>
      </c>
      <c r="SA164" s="619">
        <f t="shared" si="149"/>
        <v>0</v>
      </c>
      <c r="SB164" s="619">
        <f t="shared" si="149"/>
        <v>541664.25</v>
      </c>
      <c r="SC164" s="619">
        <f t="shared" si="149"/>
        <v>0</v>
      </c>
      <c r="SD164" s="619">
        <f t="shared" si="149"/>
        <v>38952.6</v>
      </c>
      <c r="SE164" s="619">
        <f t="shared" si="149"/>
        <v>0</v>
      </c>
      <c r="SF164" s="619">
        <f t="shared" si="149"/>
        <v>36680.050000000003</v>
      </c>
      <c r="SG164" s="619">
        <f t="shared" si="149"/>
        <v>0</v>
      </c>
      <c r="SH164" s="619">
        <f t="shared" si="149"/>
        <v>64690.02</v>
      </c>
      <c r="SI164" s="619">
        <f t="shared" si="149"/>
        <v>879973.48</v>
      </c>
      <c r="SJ164" s="619">
        <f t="shared" si="149"/>
        <v>32189.38</v>
      </c>
      <c r="SK164" s="619">
        <f t="shared" si="149"/>
        <v>0</v>
      </c>
      <c r="SL164" s="619">
        <f t="shared" si="149"/>
        <v>5704.54</v>
      </c>
      <c r="SM164" s="619">
        <f t="shared" si="149"/>
        <v>16259</v>
      </c>
      <c r="SN164" s="619">
        <f t="shared" si="149"/>
        <v>316471.57</v>
      </c>
      <c r="SO164" s="619">
        <f t="shared" si="149"/>
        <v>81361.58</v>
      </c>
      <c r="SP164" s="619">
        <f t="shared" si="149"/>
        <v>12691</v>
      </c>
      <c r="SQ164" s="619">
        <f t="shared" si="149"/>
        <v>58735.37</v>
      </c>
      <c r="SR164" s="619">
        <f t="shared" si="149"/>
        <v>80115.94</v>
      </c>
      <c r="SS164" s="619">
        <f t="shared" si="149"/>
        <v>60048.69</v>
      </c>
      <c r="ST164" s="619">
        <f t="shared" si="149"/>
        <v>100889.37</v>
      </c>
      <c r="SU164" s="619">
        <f t="shared" si="149"/>
        <v>13348.93</v>
      </c>
      <c r="SV164" s="619">
        <f t="shared" si="149"/>
        <v>567765.24</v>
      </c>
      <c r="SW164" s="619">
        <f t="shared" ref="SW164:VH164" si="150">SUMIF($A$62:$A$157,$A$164,SW$62:SW$157)</f>
        <v>25956.79</v>
      </c>
      <c r="SX164" s="619">
        <f t="shared" si="150"/>
        <v>645633</v>
      </c>
      <c r="SY164" s="619">
        <f t="shared" si="150"/>
        <v>204666.59</v>
      </c>
      <c r="SZ164" s="619">
        <f t="shared" si="150"/>
        <v>1447.24</v>
      </c>
      <c r="TA164" s="619">
        <f t="shared" si="150"/>
        <v>126032.81</v>
      </c>
      <c r="TB164" s="619">
        <f t="shared" si="150"/>
        <v>0</v>
      </c>
      <c r="TC164" s="619">
        <f t="shared" si="150"/>
        <v>14788</v>
      </c>
      <c r="TD164" s="619">
        <f t="shared" si="150"/>
        <v>7681.19</v>
      </c>
      <c r="TE164" s="619">
        <f t="shared" si="150"/>
        <v>52846</v>
      </c>
      <c r="TF164" s="619">
        <f t="shared" si="150"/>
        <v>26582.17</v>
      </c>
      <c r="TG164" s="619">
        <f t="shared" si="150"/>
        <v>129334.23</v>
      </c>
      <c r="TH164" s="619">
        <f t="shared" si="150"/>
        <v>66319.320000000007</v>
      </c>
      <c r="TI164" s="619">
        <f t="shared" si="150"/>
        <v>30038.42</v>
      </c>
      <c r="TJ164" s="619">
        <f t="shared" si="150"/>
        <v>138361.15</v>
      </c>
      <c r="TK164" s="619">
        <f t="shared" si="150"/>
        <v>33126.699999999997</v>
      </c>
      <c r="TL164" s="619">
        <f t="shared" si="150"/>
        <v>0</v>
      </c>
      <c r="TM164" s="619">
        <f t="shared" si="150"/>
        <v>42405.84</v>
      </c>
      <c r="TN164" s="619">
        <f t="shared" si="150"/>
        <v>39931.65</v>
      </c>
      <c r="TO164" s="619">
        <f t="shared" si="150"/>
        <v>9068.6</v>
      </c>
      <c r="TP164" s="619">
        <f t="shared" si="150"/>
        <v>11743.31</v>
      </c>
      <c r="TQ164" s="619">
        <f t="shared" si="150"/>
        <v>84912</v>
      </c>
      <c r="TR164" s="619">
        <f t="shared" si="150"/>
        <v>18922.669999999998</v>
      </c>
      <c r="TS164" s="619">
        <f t="shared" si="150"/>
        <v>17004</v>
      </c>
      <c r="TT164" s="619">
        <f t="shared" si="150"/>
        <v>174112.07</v>
      </c>
      <c r="TU164" s="619">
        <f t="shared" si="150"/>
        <v>1296</v>
      </c>
      <c r="TV164" s="619">
        <f t="shared" si="150"/>
        <v>14366</v>
      </c>
      <c r="TW164" s="619">
        <f t="shared" si="150"/>
        <v>5607.05</v>
      </c>
      <c r="TX164" s="619">
        <f t="shared" si="150"/>
        <v>13652.46</v>
      </c>
      <c r="TY164" s="619">
        <f t="shared" si="150"/>
        <v>22094.49</v>
      </c>
      <c r="TZ164" s="619">
        <f t="shared" si="150"/>
        <v>196833.76</v>
      </c>
      <c r="UA164" s="619">
        <f t="shared" si="150"/>
        <v>5418.22</v>
      </c>
      <c r="UB164" s="619">
        <f t="shared" si="150"/>
        <v>64056.21</v>
      </c>
      <c r="UC164" s="619">
        <f t="shared" si="150"/>
        <v>206994.06</v>
      </c>
      <c r="UD164" s="619">
        <f t="shared" si="150"/>
        <v>0</v>
      </c>
      <c r="UE164" s="619">
        <f t="shared" si="150"/>
        <v>171895.37</v>
      </c>
      <c r="UF164" s="619">
        <f t="shared" si="150"/>
        <v>81369.34</v>
      </c>
      <c r="UG164" s="619">
        <f t="shared" si="150"/>
        <v>0</v>
      </c>
      <c r="UH164" s="619">
        <f t="shared" si="150"/>
        <v>0</v>
      </c>
      <c r="UI164" s="619">
        <f t="shared" si="150"/>
        <v>0</v>
      </c>
      <c r="UJ164" s="619">
        <f t="shared" si="150"/>
        <v>0</v>
      </c>
      <c r="UK164" s="619">
        <f t="shared" si="150"/>
        <v>92102.71</v>
      </c>
      <c r="UL164" s="619">
        <f t="shared" si="150"/>
        <v>56969.74</v>
      </c>
      <c r="UM164" s="619">
        <f t="shared" si="150"/>
        <v>16071.16</v>
      </c>
      <c r="UN164" s="619">
        <f t="shared" si="150"/>
        <v>9013</v>
      </c>
      <c r="UO164" s="619">
        <f t="shared" si="150"/>
        <v>13987.74</v>
      </c>
      <c r="UP164" s="619">
        <f t="shared" si="150"/>
        <v>55796.21</v>
      </c>
      <c r="UQ164" s="619">
        <f t="shared" si="150"/>
        <v>0</v>
      </c>
      <c r="UR164" s="619">
        <f t="shared" si="150"/>
        <v>16964</v>
      </c>
      <c r="US164" s="619">
        <f t="shared" si="150"/>
        <v>0</v>
      </c>
      <c r="UT164" s="619">
        <f t="shared" si="150"/>
        <v>137193.14000000001</v>
      </c>
      <c r="UU164" s="619">
        <f t="shared" si="150"/>
        <v>1176</v>
      </c>
      <c r="UV164" s="619">
        <f t="shared" si="150"/>
        <v>0</v>
      </c>
      <c r="UW164" s="619">
        <f t="shared" si="150"/>
        <v>51080.14</v>
      </c>
      <c r="UX164" s="619">
        <f t="shared" si="150"/>
        <v>0</v>
      </c>
      <c r="UY164" s="619">
        <f t="shared" si="150"/>
        <v>0</v>
      </c>
      <c r="UZ164" s="619">
        <f t="shared" si="150"/>
        <v>14599.77</v>
      </c>
      <c r="VA164" s="619">
        <f t="shared" si="150"/>
        <v>36560</v>
      </c>
      <c r="VB164" s="619">
        <f t="shared" si="150"/>
        <v>97570.01</v>
      </c>
      <c r="VC164" s="619">
        <f t="shared" si="150"/>
        <v>0</v>
      </c>
      <c r="VD164" s="619">
        <f t="shared" si="150"/>
        <v>62426.37</v>
      </c>
      <c r="VE164" s="619">
        <f t="shared" si="150"/>
        <v>0</v>
      </c>
      <c r="VF164" s="619">
        <f t="shared" si="150"/>
        <v>0</v>
      </c>
      <c r="VG164" s="619">
        <f t="shared" si="150"/>
        <v>20769.759999999998</v>
      </c>
      <c r="VH164" s="619">
        <f t="shared" si="150"/>
        <v>1593</v>
      </c>
      <c r="VI164" s="619">
        <f t="shared" ref="VI164:XT164" si="151">SUMIF($A$62:$A$157,$A$164,VI$62:VI$157)</f>
        <v>42346.400000000001</v>
      </c>
      <c r="VJ164" s="619">
        <f t="shared" si="151"/>
        <v>0</v>
      </c>
      <c r="VK164" s="619">
        <f t="shared" si="151"/>
        <v>11531.81</v>
      </c>
      <c r="VL164" s="619">
        <f t="shared" si="151"/>
        <v>0</v>
      </c>
      <c r="VM164" s="619">
        <f t="shared" si="151"/>
        <v>0</v>
      </c>
      <c r="VN164" s="619">
        <f t="shared" si="151"/>
        <v>25589.5</v>
      </c>
      <c r="VO164" s="619">
        <f t="shared" si="151"/>
        <v>0</v>
      </c>
      <c r="VP164" s="619">
        <f t="shared" si="151"/>
        <v>49248</v>
      </c>
      <c r="VQ164" s="619">
        <f t="shared" si="151"/>
        <v>0</v>
      </c>
      <c r="VR164" s="619">
        <f t="shared" si="151"/>
        <v>283642</v>
      </c>
      <c r="VS164" s="619">
        <f t="shared" si="151"/>
        <v>11521.7</v>
      </c>
      <c r="VT164" s="619">
        <f t="shared" si="151"/>
        <v>23434</v>
      </c>
      <c r="VU164" s="619">
        <f t="shared" si="151"/>
        <v>0</v>
      </c>
      <c r="VV164" s="619">
        <f t="shared" si="151"/>
        <v>0</v>
      </c>
      <c r="VW164" s="619">
        <f t="shared" si="151"/>
        <v>16185</v>
      </c>
      <c r="VX164" s="619">
        <f t="shared" si="151"/>
        <v>74403.37</v>
      </c>
      <c r="VY164" s="619">
        <f t="shared" si="151"/>
        <v>55342</v>
      </c>
      <c r="VZ164" s="619">
        <f t="shared" si="151"/>
        <v>0</v>
      </c>
      <c r="WA164" s="619">
        <f t="shared" si="151"/>
        <v>10716</v>
      </c>
      <c r="WB164" s="619">
        <f t="shared" si="151"/>
        <v>0</v>
      </c>
      <c r="WC164" s="619">
        <f t="shared" si="151"/>
        <v>827053.75</v>
      </c>
      <c r="WD164" s="619">
        <f t="shared" si="151"/>
        <v>1153238</v>
      </c>
      <c r="WE164" s="619">
        <f t="shared" si="151"/>
        <v>0</v>
      </c>
      <c r="WF164" s="619">
        <f t="shared" si="151"/>
        <v>0</v>
      </c>
      <c r="WG164" s="619">
        <f t="shared" si="151"/>
        <v>53053</v>
      </c>
      <c r="WH164" s="619">
        <f t="shared" si="151"/>
        <v>322522.44</v>
      </c>
      <c r="WI164" s="619">
        <f t="shared" si="151"/>
        <v>42834.16</v>
      </c>
      <c r="WJ164" s="619">
        <f t="shared" si="151"/>
        <v>28479.5</v>
      </c>
      <c r="WK164" s="619">
        <f t="shared" si="151"/>
        <v>74229</v>
      </c>
      <c r="WL164" s="619">
        <f t="shared" si="151"/>
        <v>83841.38</v>
      </c>
      <c r="WM164" s="619">
        <f t="shared" si="151"/>
        <v>75642.259999999995</v>
      </c>
      <c r="WN164" s="619">
        <f t="shared" si="151"/>
        <v>0</v>
      </c>
      <c r="WO164" s="619">
        <f t="shared" si="151"/>
        <v>161310.37</v>
      </c>
      <c r="WP164" s="619">
        <f t="shared" si="151"/>
        <v>40094</v>
      </c>
      <c r="WQ164" s="619">
        <f t="shared" si="151"/>
        <v>0</v>
      </c>
      <c r="WR164" s="619">
        <f t="shared" si="151"/>
        <v>515</v>
      </c>
      <c r="WS164" s="619">
        <f t="shared" si="151"/>
        <v>111261</v>
      </c>
      <c r="WT164" s="619">
        <f t="shared" si="151"/>
        <v>129508.33</v>
      </c>
      <c r="WU164" s="619">
        <f t="shared" si="151"/>
        <v>249217.59</v>
      </c>
      <c r="WV164" s="619">
        <f t="shared" si="151"/>
        <v>0</v>
      </c>
      <c r="WW164" s="619">
        <f t="shared" si="151"/>
        <v>28372.04</v>
      </c>
      <c r="WX164" s="619">
        <f t="shared" si="151"/>
        <v>1793</v>
      </c>
      <c r="WY164" s="619">
        <f t="shared" si="151"/>
        <v>0</v>
      </c>
      <c r="WZ164" s="619">
        <f t="shared" si="151"/>
        <v>65047.09</v>
      </c>
      <c r="XA164" s="619">
        <f t="shared" si="151"/>
        <v>0</v>
      </c>
      <c r="XB164" s="619">
        <f t="shared" si="151"/>
        <v>0</v>
      </c>
      <c r="XC164" s="619">
        <f t="shared" si="151"/>
        <v>0</v>
      </c>
      <c r="XD164" s="619">
        <f t="shared" si="151"/>
        <v>66208.679999999993</v>
      </c>
      <c r="XE164" s="619">
        <f t="shared" si="151"/>
        <v>155161</v>
      </c>
      <c r="XF164" s="619">
        <f t="shared" si="151"/>
        <v>0</v>
      </c>
      <c r="XG164" s="619">
        <f t="shared" si="151"/>
        <v>0</v>
      </c>
      <c r="XH164" s="619">
        <f t="shared" si="151"/>
        <v>499</v>
      </c>
      <c r="XI164" s="619">
        <f t="shared" si="151"/>
        <v>692190.34</v>
      </c>
      <c r="XJ164" s="619">
        <f t="shared" si="151"/>
        <v>0</v>
      </c>
      <c r="XK164" s="619">
        <f t="shared" si="151"/>
        <v>0</v>
      </c>
      <c r="XL164" s="619">
        <f t="shared" si="151"/>
        <v>0</v>
      </c>
      <c r="XM164" s="619">
        <f t="shared" si="151"/>
        <v>0</v>
      </c>
      <c r="XN164" s="619">
        <f t="shared" si="151"/>
        <v>0</v>
      </c>
      <c r="XO164" s="619">
        <f t="shared" si="151"/>
        <v>0</v>
      </c>
      <c r="XP164" s="619">
        <f t="shared" si="151"/>
        <v>0</v>
      </c>
      <c r="XQ164" s="619">
        <f t="shared" si="151"/>
        <v>0</v>
      </c>
      <c r="XR164" s="619">
        <f t="shared" si="151"/>
        <v>0</v>
      </c>
      <c r="XS164" s="619">
        <f t="shared" si="151"/>
        <v>0</v>
      </c>
      <c r="XT164" s="619">
        <f t="shared" si="151"/>
        <v>0</v>
      </c>
      <c r="XU164" s="619">
        <f t="shared" ref="XU164:AAF164" si="152">SUMIF($A$62:$A$157,$A$164,XU$62:XU$157)</f>
        <v>0</v>
      </c>
      <c r="XV164" s="619">
        <f t="shared" si="152"/>
        <v>0</v>
      </c>
      <c r="XW164" s="619">
        <f t="shared" si="152"/>
        <v>0</v>
      </c>
      <c r="XX164" s="619">
        <f t="shared" si="152"/>
        <v>0</v>
      </c>
      <c r="XY164" s="619">
        <f t="shared" si="152"/>
        <v>0</v>
      </c>
      <c r="XZ164" s="619">
        <f t="shared" si="152"/>
        <v>0</v>
      </c>
      <c r="YA164" s="619">
        <f t="shared" si="152"/>
        <v>0</v>
      </c>
      <c r="YB164" s="619">
        <f t="shared" si="152"/>
        <v>0</v>
      </c>
      <c r="YC164" s="619">
        <f t="shared" si="152"/>
        <v>0</v>
      </c>
      <c r="YD164" s="619">
        <f t="shared" si="152"/>
        <v>0</v>
      </c>
      <c r="YE164" s="619">
        <f t="shared" si="152"/>
        <v>0</v>
      </c>
      <c r="YF164" s="619">
        <f t="shared" si="152"/>
        <v>0</v>
      </c>
      <c r="YG164" s="619">
        <f t="shared" si="152"/>
        <v>0</v>
      </c>
      <c r="YH164" s="619">
        <f t="shared" si="152"/>
        <v>0</v>
      </c>
      <c r="YI164" s="619">
        <f t="shared" si="152"/>
        <v>0</v>
      </c>
      <c r="YJ164" s="619">
        <f t="shared" si="152"/>
        <v>0</v>
      </c>
      <c r="YK164" s="619">
        <f t="shared" si="152"/>
        <v>0</v>
      </c>
      <c r="YL164" s="619">
        <f t="shared" si="152"/>
        <v>0</v>
      </c>
      <c r="YM164" s="619">
        <f t="shared" si="152"/>
        <v>0</v>
      </c>
      <c r="YN164" s="619">
        <f t="shared" si="152"/>
        <v>0</v>
      </c>
      <c r="YO164" s="619">
        <f t="shared" si="152"/>
        <v>0</v>
      </c>
      <c r="YP164" s="619">
        <f t="shared" si="152"/>
        <v>0</v>
      </c>
      <c r="YQ164" s="619">
        <f t="shared" si="152"/>
        <v>0</v>
      </c>
      <c r="YR164" s="619">
        <f t="shared" si="152"/>
        <v>0</v>
      </c>
      <c r="YS164" s="619">
        <f t="shared" si="152"/>
        <v>0</v>
      </c>
      <c r="YT164" s="619">
        <f t="shared" si="152"/>
        <v>0</v>
      </c>
      <c r="YU164" s="619">
        <f t="shared" si="152"/>
        <v>0</v>
      </c>
      <c r="YV164" s="619">
        <f t="shared" si="152"/>
        <v>0</v>
      </c>
      <c r="YW164" s="619">
        <f t="shared" si="152"/>
        <v>141111.15</v>
      </c>
      <c r="YX164" s="619">
        <f t="shared" si="152"/>
        <v>23190</v>
      </c>
      <c r="YY164" s="619">
        <f t="shared" si="152"/>
        <v>17545</v>
      </c>
      <c r="YZ164" s="619">
        <f t="shared" si="152"/>
        <v>0</v>
      </c>
      <c r="ZA164" s="619">
        <f t="shared" si="152"/>
        <v>83391.5</v>
      </c>
      <c r="ZB164" s="619">
        <f t="shared" si="152"/>
        <v>6995</v>
      </c>
      <c r="ZC164" s="619">
        <f t="shared" si="152"/>
        <v>0</v>
      </c>
      <c r="ZD164" s="619">
        <f t="shared" si="152"/>
        <v>37531.51</v>
      </c>
      <c r="ZE164" s="619">
        <f t="shared" si="152"/>
        <v>0</v>
      </c>
      <c r="ZF164" s="619">
        <f t="shared" si="152"/>
        <v>0</v>
      </c>
      <c r="ZG164" s="619">
        <f t="shared" si="152"/>
        <v>0</v>
      </c>
      <c r="ZH164" s="619">
        <f t="shared" si="152"/>
        <v>0</v>
      </c>
      <c r="ZI164" s="619">
        <f t="shared" si="152"/>
        <v>0</v>
      </c>
      <c r="ZJ164" s="619">
        <f t="shared" si="152"/>
        <v>0</v>
      </c>
      <c r="ZK164" s="619">
        <f t="shared" si="152"/>
        <v>0</v>
      </c>
      <c r="ZL164" s="619">
        <f t="shared" si="152"/>
        <v>0</v>
      </c>
      <c r="ZM164" s="619">
        <f t="shared" si="152"/>
        <v>892705.53</v>
      </c>
      <c r="ZN164" s="619">
        <f t="shared" si="152"/>
        <v>0</v>
      </c>
      <c r="ZO164" s="619">
        <f t="shared" si="152"/>
        <v>38388</v>
      </c>
      <c r="ZP164" s="619">
        <f t="shared" si="152"/>
        <v>2555</v>
      </c>
      <c r="ZQ164" s="619">
        <f t="shared" si="152"/>
        <v>0</v>
      </c>
      <c r="ZR164" s="619">
        <f t="shared" si="152"/>
        <v>0</v>
      </c>
      <c r="ZS164" s="619">
        <f t="shared" si="152"/>
        <v>0</v>
      </c>
      <c r="ZT164" s="619">
        <f t="shared" si="152"/>
        <v>0</v>
      </c>
      <c r="ZU164" s="619">
        <f t="shared" si="152"/>
        <v>0</v>
      </c>
      <c r="ZV164" s="619">
        <f t="shared" si="152"/>
        <v>1754.5</v>
      </c>
      <c r="ZW164" s="619">
        <f t="shared" si="152"/>
        <v>0</v>
      </c>
      <c r="ZX164" s="619">
        <f t="shared" si="152"/>
        <v>0</v>
      </c>
      <c r="ZY164" s="619">
        <f t="shared" si="152"/>
        <v>0</v>
      </c>
      <c r="ZZ164" s="619">
        <f t="shared" si="152"/>
        <v>3344.91</v>
      </c>
      <c r="AAA164" s="619">
        <f t="shared" si="152"/>
        <v>0</v>
      </c>
      <c r="AAB164" s="619">
        <f t="shared" si="152"/>
        <v>0</v>
      </c>
      <c r="AAC164" s="619">
        <f t="shared" si="152"/>
        <v>0</v>
      </c>
      <c r="AAD164" s="619">
        <f t="shared" si="152"/>
        <v>0</v>
      </c>
      <c r="AAE164" s="619">
        <f t="shared" si="152"/>
        <v>2558</v>
      </c>
      <c r="AAF164" s="619">
        <f t="shared" si="152"/>
        <v>0</v>
      </c>
      <c r="AAG164" s="619">
        <f t="shared" ref="AAG164:ACR164" si="153">SUMIF($A$62:$A$157,$A$164,AAG$62:AAG$157)</f>
        <v>11882</v>
      </c>
      <c r="AAH164" s="619">
        <f t="shared" si="153"/>
        <v>0</v>
      </c>
      <c r="AAI164" s="619">
        <f t="shared" si="153"/>
        <v>0</v>
      </c>
      <c r="AAJ164" s="619">
        <f t="shared" si="153"/>
        <v>0</v>
      </c>
      <c r="AAK164" s="619">
        <f t="shared" si="153"/>
        <v>0</v>
      </c>
      <c r="AAL164" s="619">
        <f t="shared" si="153"/>
        <v>0</v>
      </c>
      <c r="AAM164" s="619">
        <f t="shared" si="153"/>
        <v>0</v>
      </c>
      <c r="AAN164" s="619">
        <f t="shared" si="153"/>
        <v>0</v>
      </c>
      <c r="AAO164" s="619">
        <f t="shared" si="153"/>
        <v>0</v>
      </c>
      <c r="AAP164" s="619">
        <f t="shared" si="153"/>
        <v>0</v>
      </c>
      <c r="AAQ164" s="619">
        <f t="shared" si="153"/>
        <v>0</v>
      </c>
      <c r="AAR164" s="619">
        <f t="shared" si="153"/>
        <v>0</v>
      </c>
      <c r="AAS164" s="619">
        <f t="shared" si="153"/>
        <v>0</v>
      </c>
      <c r="AAT164" s="619">
        <f t="shared" si="153"/>
        <v>0</v>
      </c>
      <c r="AAU164" s="619">
        <f t="shared" si="153"/>
        <v>0</v>
      </c>
      <c r="AAV164" s="619">
        <f t="shared" si="153"/>
        <v>0</v>
      </c>
      <c r="AAW164" s="619">
        <f t="shared" si="153"/>
        <v>0</v>
      </c>
      <c r="AAX164" s="619">
        <f t="shared" si="153"/>
        <v>0</v>
      </c>
      <c r="AAY164" s="619">
        <f t="shared" si="153"/>
        <v>0</v>
      </c>
      <c r="AAZ164" s="619">
        <f t="shared" si="153"/>
        <v>0</v>
      </c>
      <c r="ABA164" s="619">
        <f t="shared" si="153"/>
        <v>49060</v>
      </c>
      <c r="ABB164" s="619">
        <f t="shared" si="153"/>
        <v>5500</v>
      </c>
      <c r="ABC164" s="619">
        <f t="shared" si="153"/>
        <v>0</v>
      </c>
      <c r="ABD164" s="619">
        <f t="shared" si="153"/>
        <v>0</v>
      </c>
      <c r="ABE164" s="619">
        <f t="shared" si="153"/>
        <v>0</v>
      </c>
      <c r="ABF164" s="619">
        <f t="shared" si="153"/>
        <v>0</v>
      </c>
      <c r="ABG164" s="619">
        <f t="shared" si="153"/>
        <v>0</v>
      </c>
      <c r="ABH164" s="619">
        <f t="shared" si="153"/>
        <v>0</v>
      </c>
      <c r="ABI164" s="619">
        <f t="shared" si="153"/>
        <v>5714</v>
      </c>
      <c r="ABJ164" s="619">
        <f t="shared" si="153"/>
        <v>4004</v>
      </c>
      <c r="ABK164" s="619">
        <f t="shared" si="153"/>
        <v>500</v>
      </c>
      <c r="ABL164" s="619">
        <f t="shared" si="153"/>
        <v>0</v>
      </c>
      <c r="ABM164" s="619">
        <f t="shared" si="153"/>
        <v>0</v>
      </c>
      <c r="ABN164" s="619">
        <f t="shared" si="153"/>
        <v>0</v>
      </c>
      <c r="ABO164" s="619">
        <f t="shared" si="153"/>
        <v>0</v>
      </c>
      <c r="ABP164" s="619">
        <f t="shared" si="153"/>
        <v>0</v>
      </c>
      <c r="ABQ164" s="619">
        <f t="shared" si="153"/>
        <v>1384585.34</v>
      </c>
      <c r="ABR164" s="619">
        <f t="shared" si="153"/>
        <v>479075.5</v>
      </c>
      <c r="ABS164" s="619">
        <f t="shared" si="153"/>
        <v>1226252.6399999999</v>
      </c>
      <c r="ABT164" s="619">
        <f t="shared" si="153"/>
        <v>1020215.2</v>
      </c>
      <c r="ABU164" s="619">
        <f t="shared" si="153"/>
        <v>262421</v>
      </c>
      <c r="ABV164" s="619">
        <f t="shared" si="153"/>
        <v>337511.64</v>
      </c>
      <c r="ABW164" s="619">
        <f t="shared" si="153"/>
        <v>617359.29</v>
      </c>
      <c r="ABX164" s="619">
        <f t="shared" si="153"/>
        <v>0</v>
      </c>
      <c r="ABY164" s="619">
        <f t="shared" si="153"/>
        <v>321424.53999999998</v>
      </c>
      <c r="ABZ164" s="619">
        <f t="shared" si="153"/>
        <v>7689786.9000000004</v>
      </c>
      <c r="ACA164" s="619">
        <f t="shared" si="153"/>
        <v>4411568.57</v>
      </c>
      <c r="ACB164" s="619">
        <f t="shared" si="153"/>
        <v>1195320.8400000001</v>
      </c>
      <c r="ACC164" s="619">
        <f t="shared" si="153"/>
        <v>2587545.29</v>
      </c>
      <c r="ACD164" s="619">
        <f t="shared" si="153"/>
        <v>2567037.7999999998</v>
      </c>
      <c r="ACE164" s="619">
        <f t="shared" si="153"/>
        <v>1086994.26</v>
      </c>
      <c r="ACF164" s="619">
        <f t="shared" si="153"/>
        <v>714465.54</v>
      </c>
      <c r="ACG164" s="619">
        <f t="shared" si="153"/>
        <v>506285.23</v>
      </c>
      <c r="ACH164" s="619">
        <f t="shared" si="153"/>
        <v>3056469.48</v>
      </c>
      <c r="ACI164" s="619">
        <f t="shared" si="153"/>
        <v>3275244.7</v>
      </c>
      <c r="ACJ164" s="619">
        <f t="shared" si="153"/>
        <v>1535751.1</v>
      </c>
      <c r="ACK164" s="619">
        <f t="shared" si="153"/>
        <v>0</v>
      </c>
      <c r="ACL164" s="619">
        <f t="shared" si="153"/>
        <v>90599</v>
      </c>
      <c r="ACM164" s="619">
        <f t="shared" si="153"/>
        <v>405662.64</v>
      </c>
      <c r="ACN164" s="619">
        <f t="shared" si="153"/>
        <v>202208.75</v>
      </c>
      <c r="ACO164" s="619">
        <f t="shared" si="153"/>
        <v>0</v>
      </c>
      <c r="ACP164" s="619">
        <f t="shared" si="153"/>
        <v>0</v>
      </c>
      <c r="ACQ164" s="619">
        <f t="shared" si="153"/>
        <v>6124856</v>
      </c>
      <c r="ACR164" s="619">
        <f t="shared" si="153"/>
        <v>0</v>
      </c>
      <c r="ACS164" s="619">
        <f t="shared" ref="ACS164:AFD164" si="154">SUMIF($A$62:$A$157,$A$164,ACS$62:ACS$157)</f>
        <v>266254</v>
      </c>
      <c r="ACT164" s="619">
        <f t="shared" si="154"/>
        <v>2133823.89</v>
      </c>
      <c r="ACU164" s="619">
        <f t="shared" si="154"/>
        <v>65145</v>
      </c>
      <c r="ACV164" s="619">
        <f t="shared" si="154"/>
        <v>3452</v>
      </c>
      <c r="ACW164" s="619">
        <f t="shared" si="154"/>
        <v>503462.51</v>
      </c>
      <c r="ACX164" s="619">
        <f t="shared" si="154"/>
        <v>771255.5</v>
      </c>
      <c r="ACY164" s="619">
        <f t="shared" si="154"/>
        <v>250577.5</v>
      </c>
      <c r="ACZ164" s="619">
        <f t="shared" si="154"/>
        <v>869869.69</v>
      </c>
      <c r="ADA164" s="619">
        <f t="shared" si="154"/>
        <v>212976.14</v>
      </c>
      <c r="ADB164" s="619">
        <f t="shared" si="154"/>
        <v>10818</v>
      </c>
      <c r="ADC164" s="619">
        <f t="shared" si="154"/>
        <v>0</v>
      </c>
      <c r="ADD164" s="619">
        <f t="shared" si="154"/>
        <v>0</v>
      </c>
      <c r="ADE164" s="619">
        <f t="shared" si="154"/>
        <v>0</v>
      </c>
      <c r="ADF164" s="619">
        <f t="shared" si="154"/>
        <v>0</v>
      </c>
      <c r="ADG164" s="619">
        <f t="shared" si="154"/>
        <v>0</v>
      </c>
      <c r="ADH164" s="619">
        <f t="shared" si="154"/>
        <v>2147218.17</v>
      </c>
      <c r="ADI164" s="619">
        <f t="shared" si="154"/>
        <v>0</v>
      </c>
      <c r="ADJ164" s="619">
        <f t="shared" si="154"/>
        <v>410611</v>
      </c>
      <c r="ADK164" s="619">
        <f t="shared" si="154"/>
        <v>0</v>
      </c>
      <c r="ADL164" s="619">
        <f t="shared" si="154"/>
        <v>0</v>
      </c>
      <c r="ADM164" s="619">
        <f t="shared" si="154"/>
        <v>933900</v>
      </c>
      <c r="ADN164" s="619">
        <f t="shared" si="154"/>
        <v>0</v>
      </c>
      <c r="ADO164" s="619">
        <f t="shared" si="154"/>
        <v>0</v>
      </c>
      <c r="ADP164" s="619">
        <f t="shared" si="154"/>
        <v>9406622.3100000005</v>
      </c>
      <c r="ADQ164" s="619">
        <f t="shared" si="154"/>
        <v>3344826.88</v>
      </c>
      <c r="ADR164" s="619">
        <f t="shared" si="154"/>
        <v>2074703.36</v>
      </c>
      <c r="ADS164" s="619">
        <f t="shared" si="154"/>
        <v>988773.5</v>
      </c>
      <c r="ADT164" s="619">
        <f t="shared" si="154"/>
        <v>0</v>
      </c>
      <c r="ADU164" s="619">
        <f t="shared" si="154"/>
        <v>267894.76</v>
      </c>
      <c r="ADV164" s="619">
        <f t="shared" si="154"/>
        <v>387173.4</v>
      </c>
      <c r="ADW164" s="619">
        <f t="shared" si="154"/>
        <v>398411</v>
      </c>
      <c r="ADX164" s="619">
        <f t="shared" si="154"/>
        <v>6448.6</v>
      </c>
      <c r="ADY164" s="619">
        <f t="shared" si="154"/>
        <v>262522</v>
      </c>
      <c r="ADZ164" s="619">
        <f t="shared" si="154"/>
        <v>0</v>
      </c>
      <c r="AEA164" s="619">
        <f t="shared" si="154"/>
        <v>0</v>
      </c>
      <c r="AEB164" s="619">
        <f t="shared" si="154"/>
        <v>1581013.25</v>
      </c>
      <c r="AEC164" s="619">
        <f t="shared" si="154"/>
        <v>1285381.3799999999</v>
      </c>
      <c r="AED164" s="619">
        <f t="shared" si="154"/>
        <v>136035</v>
      </c>
      <c r="AEE164" s="619">
        <f t="shared" si="154"/>
        <v>0</v>
      </c>
      <c r="AEF164" s="619">
        <f t="shared" si="154"/>
        <v>10594.72</v>
      </c>
      <c r="AEG164" s="619">
        <f t="shared" si="154"/>
        <v>1046049.28</v>
      </c>
      <c r="AEH164" s="619">
        <f t="shared" si="154"/>
        <v>2419.7199999999998</v>
      </c>
      <c r="AEI164" s="619">
        <f t="shared" si="154"/>
        <v>985809.49</v>
      </c>
      <c r="AEJ164" s="619">
        <f t="shared" si="154"/>
        <v>61615.5</v>
      </c>
      <c r="AEK164" s="619">
        <f t="shared" si="154"/>
        <v>0</v>
      </c>
      <c r="AEL164" s="619">
        <f t="shared" si="154"/>
        <v>352709.08</v>
      </c>
      <c r="AEM164" s="619">
        <f t="shared" si="154"/>
        <v>213995.85</v>
      </c>
      <c r="AEN164" s="619">
        <f t="shared" si="154"/>
        <v>693054.7</v>
      </c>
      <c r="AEO164" s="619">
        <f t="shared" si="154"/>
        <v>2073789.98</v>
      </c>
      <c r="AEP164" s="619">
        <f t="shared" si="154"/>
        <v>377459</v>
      </c>
      <c r="AEQ164" s="619">
        <f t="shared" si="154"/>
        <v>1133092.6200000001</v>
      </c>
      <c r="AER164" s="619">
        <f t="shared" si="154"/>
        <v>271443.15000000002</v>
      </c>
      <c r="AES164" s="619">
        <f t="shared" si="154"/>
        <v>526233.5</v>
      </c>
      <c r="AET164" s="619">
        <f t="shared" si="154"/>
        <v>70242.210000000006</v>
      </c>
      <c r="AEU164" s="619">
        <f t="shared" si="154"/>
        <v>2287704.2400000002</v>
      </c>
      <c r="AEV164" s="619">
        <f t="shared" si="154"/>
        <v>409317.5</v>
      </c>
      <c r="AEW164" s="619">
        <f t="shared" si="154"/>
        <v>26585.5</v>
      </c>
      <c r="AEX164" s="619">
        <f t="shared" si="154"/>
        <v>431555.71</v>
      </c>
      <c r="AEY164" s="619">
        <f t="shared" si="154"/>
        <v>0</v>
      </c>
      <c r="AEZ164" s="619">
        <f t="shared" si="154"/>
        <v>222693.4</v>
      </c>
      <c r="AFA164" s="619">
        <f t="shared" si="154"/>
        <v>54371.25</v>
      </c>
      <c r="AFB164" s="619">
        <f t="shared" si="154"/>
        <v>117174.98</v>
      </c>
      <c r="AFC164" s="619">
        <f t="shared" si="154"/>
        <v>5364</v>
      </c>
      <c r="AFD164" s="619">
        <f t="shared" si="154"/>
        <v>171264</v>
      </c>
      <c r="AFE164" s="619">
        <f t="shared" ref="AFE164:AHP164" si="155">SUMIF($A$62:$A$157,$A$164,AFE$62:AFE$157)</f>
        <v>54351</v>
      </c>
      <c r="AFF164" s="619">
        <f t="shared" si="155"/>
        <v>84217</v>
      </c>
      <c r="AFG164" s="619">
        <f t="shared" si="155"/>
        <v>5356</v>
      </c>
      <c r="AFH164" s="619">
        <f t="shared" si="155"/>
        <v>0</v>
      </c>
      <c r="AFI164" s="619">
        <f t="shared" si="155"/>
        <v>0</v>
      </c>
      <c r="AFJ164" s="619">
        <f t="shared" si="155"/>
        <v>0</v>
      </c>
      <c r="AFK164" s="619">
        <f t="shared" si="155"/>
        <v>0</v>
      </c>
      <c r="AFL164" s="619">
        <f t="shared" si="155"/>
        <v>914</v>
      </c>
      <c r="AFM164" s="619">
        <f t="shared" si="155"/>
        <v>0</v>
      </c>
      <c r="AFN164" s="619">
        <f t="shared" si="155"/>
        <v>0</v>
      </c>
      <c r="AFO164" s="619">
        <f t="shared" si="155"/>
        <v>0</v>
      </c>
      <c r="AFP164" s="619">
        <f t="shared" si="155"/>
        <v>27614</v>
      </c>
      <c r="AFQ164" s="619">
        <f t="shared" si="155"/>
        <v>275321.64</v>
      </c>
      <c r="AFR164" s="619">
        <f t="shared" si="155"/>
        <v>74828.5</v>
      </c>
      <c r="AFS164" s="619">
        <f t="shared" si="155"/>
        <v>92704</v>
      </c>
      <c r="AFT164" s="619">
        <f t="shared" si="155"/>
        <v>5085</v>
      </c>
      <c r="AFU164" s="619">
        <f t="shared" si="155"/>
        <v>0</v>
      </c>
      <c r="AFV164" s="619">
        <f t="shared" si="155"/>
        <v>0</v>
      </c>
      <c r="AFW164" s="619">
        <f t="shared" si="155"/>
        <v>0</v>
      </c>
      <c r="AFX164" s="619">
        <f t="shared" si="155"/>
        <v>307892</v>
      </c>
      <c r="AFY164" s="619">
        <f t="shared" si="155"/>
        <v>0</v>
      </c>
      <c r="AFZ164" s="619">
        <f t="shared" si="155"/>
        <v>0</v>
      </c>
      <c r="AGA164" s="619">
        <f t="shared" si="155"/>
        <v>914</v>
      </c>
      <c r="AGB164" s="619">
        <f t="shared" si="155"/>
        <v>0</v>
      </c>
      <c r="AGC164" s="619">
        <f t="shared" si="155"/>
        <v>0</v>
      </c>
      <c r="AGD164" s="619">
        <f t="shared" si="155"/>
        <v>0</v>
      </c>
      <c r="AGE164" s="619">
        <f t="shared" si="155"/>
        <v>0</v>
      </c>
      <c r="AGF164" s="619">
        <f t="shared" si="155"/>
        <v>0</v>
      </c>
      <c r="AGG164" s="619">
        <f t="shared" si="155"/>
        <v>0</v>
      </c>
      <c r="AGH164" s="619">
        <f t="shared" si="155"/>
        <v>0</v>
      </c>
      <c r="AGI164" s="619">
        <f t="shared" si="155"/>
        <v>348</v>
      </c>
      <c r="AGJ164" s="619">
        <f t="shared" si="155"/>
        <v>0</v>
      </c>
      <c r="AGK164" s="619">
        <f t="shared" si="155"/>
        <v>0</v>
      </c>
      <c r="AGL164" s="619">
        <f t="shared" si="155"/>
        <v>1570.5</v>
      </c>
      <c r="AGM164" s="619">
        <f t="shared" si="155"/>
        <v>0</v>
      </c>
      <c r="AGN164" s="619">
        <f t="shared" si="155"/>
        <v>1728456.66</v>
      </c>
      <c r="AGO164" s="619">
        <f t="shared" si="155"/>
        <v>320315</v>
      </c>
      <c r="AGP164" s="619">
        <f t="shared" si="155"/>
        <v>0</v>
      </c>
      <c r="AGQ164" s="619">
        <f t="shared" si="155"/>
        <v>0</v>
      </c>
      <c r="AGR164" s="619">
        <f t="shared" si="155"/>
        <v>0</v>
      </c>
      <c r="AGS164" s="619">
        <f t="shared" si="155"/>
        <v>0</v>
      </c>
      <c r="AGT164" s="619">
        <f t="shared" si="155"/>
        <v>0</v>
      </c>
      <c r="AGU164" s="619">
        <f t="shared" si="155"/>
        <v>0</v>
      </c>
      <c r="AGV164" s="619">
        <f t="shared" si="155"/>
        <v>0</v>
      </c>
      <c r="AGW164" s="619">
        <f t="shared" si="155"/>
        <v>0</v>
      </c>
      <c r="AGX164" s="619">
        <f t="shared" si="155"/>
        <v>58894</v>
      </c>
      <c r="AGY164" s="619">
        <f t="shared" si="155"/>
        <v>106134.03</v>
      </c>
      <c r="AGZ164" s="619">
        <f t="shared" si="155"/>
        <v>297732.65999999997</v>
      </c>
      <c r="AHA164" s="619">
        <f t="shared" si="155"/>
        <v>312637</v>
      </c>
      <c r="AHB164" s="619">
        <f t="shared" si="155"/>
        <v>0</v>
      </c>
      <c r="AHC164" s="619">
        <f t="shared" si="155"/>
        <v>111850</v>
      </c>
      <c r="AHD164" s="619">
        <f t="shared" si="155"/>
        <v>7312</v>
      </c>
      <c r="AHE164" s="619">
        <f t="shared" si="155"/>
        <v>0</v>
      </c>
      <c r="AHF164" s="619">
        <f t="shared" si="155"/>
        <v>4049901.35</v>
      </c>
      <c r="AHG164" s="619">
        <f t="shared" si="155"/>
        <v>174816.09</v>
      </c>
      <c r="AHH164" s="619">
        <f t="shared" si="155"/>
        <v>0</v>
      </c>
      <c r="AHI164" s="619">
        <f t="shared" si="155"/>
        <v>925324.53</v>
      </c>
      <c r="AHJ164" s="619">
        <f t="shared" si="155"/>
        <v>395244.95</v>
      </c>
      <c r="AHK164" s="619">
        <f t="shared" si="155"/>
        <v>1805136.17</v>
      </c>
      <c r="AHL164" s="619">
        <f t="shared" si="155"/>
        <v>130868.7</v>
      </c>
      <c r="AHM164" s="619">
        <f t="shared" si="155"/>
        <v>0</v>
      </c>
      <c r="AHN164" s="619">
        <f t="shared" si="155"/>
        <v>15559</v>
      </c>
      <c r="AHO164" s="619">
        <f t="shared" si="155"/>
        <v>13957.86</v>
      </c>
      <c r="AHP164" s="619">
        <f t="shared" si="155"/>
        <v>76587</v>
      </c>
      <c r="AHQ164" s="619">
        <f t="shared" ref="AHQ164:AHT164" si="156">SUMIF($A$62:$A$157,$A$164,AHQ$62:AHQ$157)</f>
        <v>889840.83</v>
      </c>
      <c r="AHR164" s="619">
        <f t="shared" si="156"/>
        <v>41946.58</v>
      </c>
      <c r="AHS164" s="619">
        <f t="shared" si="156"/>
        <v>59132</v>
      </c>
      <c r="AHT164" s="619">
        <f t="shared" si="156"/>
        <v>506611172.55999976</v>
      </c>
      <c r="AHV164" s="622" t="s">
        <v>6273</v>
      </c>
      <c r="AHW164" s="622" t="s">
        <v>6474</v>
      </c>
      <c r="AHX164" s="622" t="s">
        <v>6083</v>
      </c>
    </row>
    <row r="165" spans="1:908" ht="27" x14ac:dyDescent="0.9">
      <c r="A165" s="613" t="s">
        <v>6276</v>
      </c>
      <c r="B165" s="270" t="s">
        <v>6279</v>
      </c>
      <c r="C165" s="416" t="s">
        <v>6271</v>
      </c>
      <c r="D165" s="619">
        <f>SUMIF($A$62:$A$157,$A$165,D$62:D$157)</f>
        <v>13955203.310000001</v>
      </c>
      <c r="E165" s="619">
        <f t="shared" ref="E165:BP165" si="157">SUMIF($A$62:$A$157,$A$165,E$62:E$157)</f>
        <v>0</v>
      </c>
      <c r="F165" s="619">
        <f t="shared" si="157"/>
        <v>0</v>
      </c>
      <c r="G165" s="619">
        <f t="shared" si="157"/>
        <v>0</v>
      </c>
      <c r="H165" s="619">
        <f t="shared" si="157"/>
        <v>0</v>
      </c>
      <c r="I165" s="619">
        <f t="shared" si="157"/>
        <v>0</v>
      </c>
      <c r="J165" s="619">
        <f t="shared" si="157"/>
        <v>0</v>
      </c>
      <c r="K165" s="619">
        <f t="shared" si="157"/>
        <v>0</v>
      </c>
      <c r="L165" s="619">
        <f t="shared" si="157"/>
        <v>0</v>
      </c>
      <c r="M165" s="619">
        <f t="shared" si="157"/>
        <v>0</v>
      </c>
      <c r="N165" s="619">
        <f t="shared" si="157"/>
        <v>0</v>
      </c>
      <c r="O165" s="619">
        <f t="shared" si="157"/>
        <v>0</v>
      </c>
      <c r="P165" s="619">
        <f t="shared" si="157"/>
        <v>0</v>
      </c>
      <c r="Q165" s="619">
        <f t="shared" si="157"/>
        <v>0</v>
      </c>
      <c r="R165" s="619">
        <f t="shared" si="157"/>
        <v>0</v>
      </c>
      <c r="S165" s="619">
        <f t="shared" si="157"/>
        <v>0</v>
      </c>
      <c r="T165" s="619">
        <f t="shared" si="157"/>
        <v>0</v>
      </c>
      <c r="U165" s="619">
        <f t="shared" si="157"/>
        <v>0</v>
      </c>
      <c r="V165" s="619">
        <f t="shared" si="157"/>
        <v>44499523.390000001</v>
      </c>
      <c r="W165" s="619">
        <f t="shared" si="157"/>
        <v>0</v>
      </c>
      <c r="X165" s="619">
        <f t="shared" si="157"/>
        <v>0</v>
      </c>
      <c r="Y165" s="619">
        <f t="shared" si="157"/>
        <v>0</v>
      </c>
      <c r="Z165" s="619">
        <f t="shared" si="157"/>
        <v>0</v>
      </c>
      <c r="AA165" s="619">
        <f t="shared" si="157"/>
        <v>0</v>
      </c>
      <c r="AB165" s="619">
        <f t="shared" si="157"/>
        <v>0</v>
      </c>
      <c r="AC165" s="619">
        <f t="shared" si="157"/>
        <v>0</v>
      </c>
      <c r="AD165" s="619">
        <f t="shared" si="157"/>
        <v>0</v>
      </c>
      <c r="AE165" s="619">
        <f t="shared" si="157"/>
        <v>0</v>
      </c>
      <c r="AF165" s="619">
        <f t="shared" si="157"/>
        <v>14157826.24</v>
      </c>
      <c r="AG165" s="619">
        <f t="shared" si="157"/>
        <v>0</v>
      </c>
      <c r="AH165" s="619">
        <f t="shared" si="157"/>
        <v>0</v>
      </c>
      <c r="AI165" s="619">
        <f t="shared" si="157"/>
        <v>0</v>
      </c>
      <c r="AJ165" s="619">
        <f t="shared" si="157"/>
        <v>0</v>
      </c>
      <c r="AK165" s="619">
        <f t="shared" si="157"/>
        <v>0</v>
      </c>
      <c r="AL165" s="619">
        <f t="shared" si="157"/>
        <v>0</v>
      </c>
      <c r="AM165" s="619">
        <f t="shared" si="157"/>
        <v>0</v>
      </c>
      <c r="AN165" s="619">
        <f t="shared" si="157"/>
        <v>0</v>
      </c>
      <c r="AO165" s="619">
        <f t="shared" si="157"/>
        <v>0</v>
      </c>
      <c r="AP165" s="619">
        <f t="shared" si="157"/>
        <v>0</v>
      </c>
      <c r="AQ165" s="619">
        <f t="shared" si="157"/>
        <v>0</v>
      </c>
      <c r="AR165" s="619">
        <f t="shared" si="157"/>
        <v>0</v>
      </c>
      <c r="AS165" s="619">
        <f t="shared" si="157"/>
        <v>0</v>
      </c>
      <c r="AT165" s="619">
        <f t="shared" si="157"/>
        <v>15874340.49</v>
      </c>
      <c r="AU165" s="619">
        <f t="shared" si="157"/>
        <v>0</v>
      </c>
      <c r="AV165" s="619">
        <f t="shared" si="157"/>
        <v>0</v>
      </c>
      <c r="AW165" s="619">
        <f t="shared" si="157"/>
        <v>0</v>
      </c>
      <c r="AX165" s="619">
        <f t="shared" si="157"/>
        <v>0</v>
      </c>
      <c r="AY165" s="619">
        <f t="shared" si="157"/>
        <v>0</v>
      </c>
      <c r="AZ165" s="619">
        <f t="shared" si="157"/>
        <v>0</v>
      </c>
      <c r="BA165" s="619">
        <f t="shared" si="157"/>
        <v>0</v>
      </c>
      <c r="BB165" s="619">
        <f t="shared" si="157"/>
        <v>0</v>
      </c>
      <c r="BC165" s="619">
        <f t="shared" si="157"/>
        <v>0</v>
      </c>
      <c r="BD165" s="619">
        <f t="shared" si="157"/>
        <v>0</v>
      </c>
      <c r="BE165" s="619">
        <f t="shared" si="157"/>
        <v>0</v>
      </c>
      <c r="BF165" s="619">
        <f t="shared" si="157"/>
        <v>0</v>
      </c>
      <c r="BG165" s="619">
        <f t="shared" si="157"/>
        <v>0</v>
      </c>
      <c r="BH165" s="619">
        <f t="shared" si="157"/>
        <v>0</v>
      </c>
      <c r="BI165" s="619">
        <f t="shared" si="157"/>
        <v>11968392.210000001</v>
      </c>
      <c r="BJ165" s="619">
        <f t="shared" si="157"/>
        <v>2133699.31</v>
      </c>
      <c r="BK165" s="619">
        <f t="shared" si="157"/>
        <v>0</v>
      </c>
      <c r="BL165" s="619">
        <f t="shared" si="157"/>
        <v>0</v>
      </c>
      <c r="BM165" s="619">
        <f t="shared" si="157"/>
        <v>0</v>
      </c>
      <c r="BN165" s="619">
        <f t="shared" si="157"/>
        <v>0</v>
      </c>
      <c r="BO165" s="619">
        <f t="shared" si="157"/>
        <v>0</v>
      </c>
      <c r="BP165" s="619">
        <f t="shared" si="157"/>
        <v>0</v>
      </c>
      <c r="BQ165" s="619">
        <f t="shared" ref="BQ165:EB165" si="158">SUMIF($A$62:$A$157,$A$165,BQ$62:BQ$157)</f>
        <v>0</v>
      </c>
      <c r="BR165" s="619">
        <f t="shared" si="158"/>
        <v>6479317.5300000003</v>
      </c>
      <c r="BS165" s="619">
        <f t="shared" si="158"/>
        <v>0</v>
      </c>
      <c r="BT165" s="619">
        <f t="shared" si="158"/>
        <v>0</v>
      </c>
      <c r="BU165" s="619">
        <f t="shared" si="158"/>
        <v>0</v>
      </c>
      <c r="BV165" s="619">
        <f t="shared" si="158"/>
        <v>0</v>
      </c>
      <c r="BW165" s="619">
        <f t="shared" si="158"/>
        <v>0</v>
      </c>
      <c r="BX165" s="619">
        <f t="shared" si="158"/>
        <v>0</v>
      </c>
      <c r="BY165" s="619">
        <f t="shared" si="158"/>
        <v>0</v>
      </c>
      <c r="BZ165" s="619">
        <f t="shared" si="158"/>
        <v>6478540.3700000001</v>
      </c>
      <c r="CA165" s="619">
        <f t="shared" si="158"/>
        <v>0</v>
      </c>
      <c r="CB165" s="619">
        <f t="shared" si="158"/>
        <v>0</v>
      </c>
      <c r="CC165" s="619">
        <f t="shared" si="158"/>
        <v>0</v>
      </c>
      <c r="CD165" s="619">
        <f t="shared" si="158"/>
        <v>0</v>
      </c>
      <c r="CE165" s="619">
        <f t="shared" si="158"/>
        <v>0</v>
      </c>
      <c r="CF165" s="619">
        <f t="shared" si="158"/>
        <v>0</v>
      </c>
      <c r="CG165" s="619">
        <f t="shared" si="158"/>
        <v>17401574.02</v>
      </c>
      <c r="CH165" s="619">
        <f t="shared" si="158"/>
        <v>0</v>
      </c>
      <c r="CI165" s="619">
        <f t="shared" si="158"/>
        <v>0</v>
      </c>
      <c r="CJ165" s="619">
        <f t="shared" si="158"/>
        <v>0</v>
      </c>
      <c r="CK165" s="619">
        <f t="shared" si="158"/>
        <v>0</v>
      </c>
      <c r="CL165" s="619">
        <f t="shared" si="158"/>
        <v>0</v>
      </c>
      <c r="CM165" s="619">
        <f t="shared" si="158"/>
        <v>0</v>
      </c>
      <c r="CN165" s="619">
        <f t="shared" si="158"/>
        <v>0</v>
      </c>
      <c r="CO165" s="619">
        <f t="shared" si="158"/>
        <v>0</v>
      </c>
      <c r="CP165" s="619">
        <f t="shared" si="158"/>
        <v>0</v>
      </c>
      <c r="CQ165" s="619">
        <f t="shared" si="158"/>
        <v>0</v>
      </c>
      <c r="CR165" s="619">
        <f t="shared" si="158"/>
        <v>0</v>
      </c>
      <c r="CS165" s="619">
        <f t="shared" si="158"/>
        <v>0</v>
      </c>
      <c r="CT165" s="619">
        <f t="shared" si="158"/>
        <v>47609702.719999999</v>
      </c>
      <c r="CU165" s="619">
        <f t="shared" si="158"/>
        <v>0</v>
      </c>
      <c r="CV165" s="619">
        <f t="shared" si="158"/>
        <v>0</v>
      </c>
      <c r="CW165" s="619">
        <f t="shared" si="158"/>
        <v>0</v>
      </c>
      <c r="CX165" s="619">
        <f t="shared" si="158"/>
        <v>0</v>
      </c>
      <c r="CY165" s="619">
        <f t="shared" si="158"/>
        <v>0</v>
      </c>
      <c r="CZ165" s="619">
        <f t="shared" si="158"/>
        <v>0</v>
      </c>
      <c r="DA165" s="619">
        <f t="shared" si="158"/>
        <v>0</v>
      </c>
      <c r="DB165" s="619">
        <f t="shared" si="158"/>
        <v>9031309.1600000001</v>
      </c>
      <c r="DC165" s="619">
        <f t="shared" si="158"/>
        <v>11880356.859999999</v>
      </c>
      <c r="DD165" s="619">
        <f t="shared" si="158"/>
        <v>0</v>
      </c>
      <c r="DE165" s="619">
        <f t="shared" si="158"/>
        <v>0</v>
      </c>
      <c r="DF165" s="619">
        <f t="shared" si="158"/>
        <v>0</v>
      </c>
      <c r="DG165" s="619">
        <f t="shared" si="158"/>
        <v>0</v>
      </c>
      <c r="DH165" s="619">
        <f t="shared" si="158"/>
        <v>0</v>
      </c>
      <c r="DI165" s="619">
        <f t="shared" si="158"/>
        <v>0</v>
      </c>
      <c r="DJ165" s="619">
        <f t="shared" si="158"/>
        <v>0</v>
      </c>
      <c r="DK165" s="619">
        <f t="shared" si="158"/>
        <v>34974078.469999999</v>
      </c>
      <c r="DL165" s="619">
        <f t="shared" si="158"/>
        <v>0</v>
      </c>
      <c r="DM165" s="619">
        <f t="shared" si="158"/>
        <v>0</v>
      </c>
      <c r="DN165" s="619">
        <f t="shared" si="158"/>
        <v>0</v>
      </c>
      <c r="DO165" s="619">
        <f t="shared" si="158"/>
        <v>0</v>
      </c>
      <c r="DP165" s="619">
        <f t="shared" si="158"/>
        <v>0</v>
      </c>
      <c r="DQ165" s="619">
        <f t="shared" si="158"/>
        <v>0</v>
      </c>
      <c r="DR165" s="619">
        <f t="shared" si="158"/>
        <v>0</v>
      </c>
      <c r="DS165" s="619">
        <f t="shared" si="158"/>
        <v>0</v>
      </c>
      <c r="DT165" s="619">
        <f t="shared" si="158"/>
        <v>20606834.41</v>
      </c>
      <c r="DU165" s="619">
        <f t="shared" si="158"/>
        <v>0</v>
      </c>
      <c r="DV165" s="619">
        <f t="shared" si="158"/>
        <v>0</v>
      </c>
      <c r="DW165" s="619">
        <f t="shared" si="158"/>
        <v>0</v>
      </c>
      <c r="DX165" s="619">
        <f t="shared" si="158"/>
        <v>0</v>
      </c>
      <c r="DY165" s="619">
        <f t="shared" si="158"/>
        <v>0</v>
      </c>
      <c r="DZ165" s="619">
        <f t="shared" si="158"/>
        <v>0</v>
      </c>
      <c r="EA165" s="619">
        <f t="shared" si="158"/>
        <v>0</v>
      </c>
      <c r="EB165" s="619">
        <f t="shared" si="158"/>
        <v>0</v>
      </c>
      <c r="EC165" s="619">
        <f t="shared" ref="EC165:GN165" si="159">SUMIF($A$62:$A$157,$A$165,EC$62:EC$157)</f>
        <v>0</v>
      </c>
      <c r="ED165" s="619">
        <f t="shared" si="159"/>
        <v>0</v>
      </c>
      <c r="EE165" s="619">
        <f t="shared" si="159"/>
        <v>4286761.4800000004</v>
      </c>
      <c r="EF165" s="619">
        <f t="shared" si="159"/>
        <v>6986055.7699999996</v>
      </c>
      <c r="EG165" s="619">
        <f t="shared" si="159"/>
        <v>0</v>
      </c>
      <c r="EH165" s="619">
        <f t="shared" si="159"/>
        <v>0</v>
      </c>
      <c r="EI165" s="619">
        <f t="shared" si="159"/>
        <v>0</v>
      </c>
      <c r="EJ165" s="619">
        <f t="shared" si="159"/>
        <v>0</v>
      </c>
      <c r="EK165" s="619">
        <f t="shared" si="159"/>
        <v>0</v>
      </c>
      <c r="EL165" s="619">
        <f t="shared" si="159"/>
        <v>0</v>
      </c>
      <c r="EM165" s="619">
        <f t="shared" si="159"/>
        <v>0</v>
      </c>
      <c r="EN165" s="619">
        <f t="shared" si="159"/>
        <v>37856842.25</v>
      </c>
      <c r="EO165" s="619">
        <f t="shared" si="159"/>
        <v>0</v>
      </c>
      <c r="EP165" s="619">
        <f t="shared" si="159"/>
        <v>0</v>
      </c>
      <c r="EQ165" s="619">
        <f t="shared" si="159"/>
        <v>0</v>
      </c>
      <c r="ER165" s="619">
        <f t="shared" si="159"/>
        <v>0</v>
      </c>
      <c r="ES165" s="619">
        <f t="shared" si="159"/>
        <v>0</v>
      </c>
      <c r="ET165" s="619">
        <f t="shared" si="159"/>
        <v>0</v>
      </c>
      <c r="EU165" s="619">
        <f t="shared" si="159"/>
        <v>0</v>
      </c>
      <c r="EV165" s="619">
        <f t="shared" si="159"/>
        <v>0</v>
      </c>
      <c r="EW165" s="619">
        <f t="shared" si="159"/>
        <v>7320971.4000000004</v>
      </c>
      <c r="EX165" s="619">
        <f t="shared" si="159"/>
        <v>0</v>
      </c>
      <c r="EY165" s="619">
        <f t="shared" si="159"/>
        <v>0</v>
      </c>
      <c r="EZ165" s="619">
        <f t="shared" si="159"/>
        <v>0</v>
      </c>
      <c r="FA165" s="619">
        <f t="shared" si="159"/>
        <v>0</v>
      </c>
      <c r="FB165" s="619">
        <f t="shared" si="159"/>
        <v>0</v>
      </c>
      <c r="FC165" s="619">
        <f t="shared" si="159"/>
        <v>0</v>
      </c>
      <c r="FD165" s="619">
        <f t="shared" si="159"/>
        <v>0</v>
      </c>
      <c r="FE165" s="619">
        <f t="shared" si="159"/>
        <v>0</v>
      </c>
      <c r="FF165" s="619">
        <f t="shared" si="159"/>
        <v>0</v>
      </c>
      <c r="FG165" s="619">
        <f t="shared" si="159"/>
        <v>0</v>
      </c>
      <c r="FH165" s="619">
        <f t="shared" si="159"/>
        <v>0</v>
      </c>
      <c r="FI165" s="619">
        <f t="shared" si="159"/>
        <v>8569497.7599999998</v>
      </c>
      <c r="FJ165" s="619">
        <f t="shared" si="159"/>
        <v>0</v>
      </c>
      <c r="FK165" s="619">
        <f t="shared" si="159"/>
        <v>0</v>
      </c>
      <c r="FL165" s="619">
        <f t="shared" si="159"/>
        <v>0</v>
      </c>
      <c r="FM165" s="619">
        <f t="shared" si="159"/>
        <v>0</v>
      </c>
      <c r="FN165" s="619">
        <f t="shared" si="159"/>
        <v>0</v>
      </c>
      <c r="FO165" s="619">
        <f t="shared" si="159"/>
        <v>0</v>
      </c>
      <c r="FP165" s="619">
        <f t="shared" si="159"/>
        <v>0</v>
      </c>
      <c r="FQ165" s="619">
        <f t="shared" si="159"/>
        <v>35429639.719999999</v>
      </c>
      <c r="FR165" s="619">
        <f t="shared" si="159"/>
        <v>0</v>
      </c>
      <c r="FS165" s="619">
        <f t="shared" si="159"/>
        <v>0</v>
      </c>
      <c r="FT165" s="619">
        <f t="shared" si="159"/>
        <v>0</v>
      </c>
      <c r="FU165" s="619">
        <f t="shared" si="159"/>
        <v>0</v>
      </c>
      <c r="FV165" s="619">
        <f t="shared" si="159"/>
        <v>0</v>
      </c>
      <c r="FW165" s="619">
        <f t="shared" si="159"/>
        <v>0</v>
      </c>
      <c r="FX165" s="619">
        <f t="shared" si="159"/>
        <v>0</v>
      </c>
      <c r="FY165" s="619">
        <f t="shared" si="159"/>
        <v>0</v>
      </c>
      <c r="FZ165" s="619">
        <f t="shared" si="159"/>
        <v>0</v>
      </c>
      <c r="GA165" s="619">
        <f t="shared" si="159"/>
        <v>0</v>
      </c>
      <c r="GB165" s="619">
        <f t="shared" si="159"/>
        <v>0</v>
      </c>
      <c r="GC165" s="619">
        <f t="shared" si="159"/>
        <v>0</v>
      </c>
      <c r="GD165" s="619">
        <f t="shared" si="159"/>
        <v>0</v>
      </c>
      <c r="GE165" s="619">
        <f t="shared" si="159"/>
        <v>7677354.4400000004</v>
      </c>
      <c r="GF165" s="619">
        <f t="shared" si="159"/>
        <v>0</v>
      </c>
      <c r="GG165" s="619">
        <f t="shared" si="159"/>
        <v>0</v>
      </c>
      <c r="GH165" s="619">
        <f t="shared" si="159"/>
        <v>0</v>
      </c>
      <c r="GI165" s="619">
        <f t="shared" si="159"/>
        <v>0</v>
      </c>
      <c r="GJ165" s="619">
        <f t="shared" si="159"/>
        <v>0</v>
      </c>
      <c r="GK165" s="619">
        <f t="shared" si="159"/>
        <v>0</v>
      </c>
      <c r="GL165" s="619">
        <f t="shared" si="159"/>
        <v>0</v>
      </c>
      <c r="GM165" s="619">
        <f t="shared" si="159"/>
        <v>0</v>
      </c>
      <c r="GN165" s="619">
        <f t="shared" si="159"/>
        <v>0</v>
      </c>
      <c r="GO165" s="619">
        <f t="shared" ref="GO165:IZ165" si="160">SUMIF($A$62:$A$157,$A$165,GO$62:GO$157)</f>
        <v>0</v>
      </c>
      <c r="GP165" s="619">
        <f t="shared" si="160"/>
        <v>0</v>
      </c>
      <c r="GQ165" s="619">
        <f t="shared" si="160"/>
        <v>1782276.78</v>
      </c>
      <c r="GR165" s="619">
        <f t="shared" si="160"/>
        <v>0</v>
      </c>
      <c r="GS165" s="619">
        <f t="shared" si="160"/>
        <v>0</v>
      </c>
      <c r="GT165" s="619">
        <f t="shared" si="160"/>
        <v>0</v>
      </c>
      <c r="GU165" s="619">
        <f t="shared" si="160"/>
        <v>0</v>
      </c>
      <c r="GV165" s="619">
        <f t="shared" si="160"/>
        <v>0</v>
      </c>
      <c r="GW165" s="619">
        <f t="shared" si="160"/>
        <v>0</v>
      </c>
      <c r="GX165" s="619">
        <f t="shared" si="160"/>
        <v>0</v>
      </c>
      <c r="GY165" s="619">
        <f t="shared" si="160"/>
        <v>10280351.699999999</v>
      </c>
      <c r="GZ165" s="619">
        <f t="shared" si="160"/>
        <v>0</v>
      </c>
      <c r="HA165" s="619">
        <f t="shared" si="160"/>
        <v>0</v>
      </c>
      <c r="HB165" s="619">
        <f t="shared" si="160"/>
        <v>0</v>
      </c>
      <c r="HC165" s="619">
        <f t="shared" si="160"/>
        <v>12782343.199999999</v>
      </c>
      <c r="HD165" s="619">
        <f t="shared" si="160"/>
        <v>0</v>
      </c>
      <c r="HE165" s="619">
        <f t="shared" si="160"/>
        <v>0</v>
      </c>
      <c r="HF165" s="619">
        <f t="shared" si="160"/>
        <v>0</v>
      </c>
      <c r="HG165" s="619">
        <f t="shared" si="160"/>
        <v>0</v>
      </c>
      <c r="HH165" s="619">
        <f t="shared" si="160"/>
        <v>0</v>
      </c>
      <c r="HI165" s="619">
        <f t="shared" si="160"/>
        <v>0</v>
      </c>
      <c r="HJ165" s="619">
        <f t="shared" si="160"/>
        <v>0</v>
      </c>
      <c r="HK165" s="619">
        <f t="shared" si="160"/>
        <v>37433553.539999999</v>
      </c>
      <c r="HL165" s="619">
        <f t="shared" si="160"/>
        <v>0</v>
      </c>
      <c r="HM165" s="619">
        <f t="shared" si="160"/>
        <v>0</v>
      </c>
      <c r="HN165" s="619">
        <f t="shared" si="160"/>
        <v>0</v>
      </c>
      <c r="HO165" s="619">
        <f t="shared" si="160"/>
        <v>0</v>
      </c>
      <c r="HP165" s="619">
        <f t="shared" si="160"/>
        <v>0</v>
      </c>
      <c r="HQ165" s="619">
        <f t="shared" si="160"/>
        <v>0</v>
      </c>
      <c r="HR165" s="619">
        <f t="shared" si="160"/>
        <v>0</v>
      </c>
      <c r="HS165" s="619">
        <f t="shared" si="160"/>
        <v>14678894.439999999</v>
      </c>
      <c r="HT165" s="619">
        <f t="shared" si="160"/>
        <v>5125879.5199999996</v>
      </c>
      <c r="HU165" s="619">
        <f t="shared" si="160"/>
        <v>0</v>
      </c>
      <c r="HV165" s="619">
        <f t="shared" si="160"/>
        <v>0</v>
      </c>
      <c r="HW165" s="619">
        <f t="shared" si="160"/>
        <v>0</v>
      </c>
      <c r="HX165" s="619">
        <f t="shared" si="160"/>
        <v>0</v>
      </c>
      <c r="HY165" s="619">
        <f t="shared" si="160"/>
        <v>0</v>
      </c>
      <c r="HZ165" s="619">
        <f t="shared" si="160"/>
        <v>0</v>
      </c>
      <c r="IA165" s="619">
        <f t="shared" si="160"/>
        <v>0</v>
      </c>
      <c r="IB165" s="619">
        <f t="shared" si="160"/>
        <v>0</v>
      </c>
      <c r="IC165" s="619">
        <f t="shared" si="160"/>
        <v>0</v>
      </c>
      <c r="ID165" s="619">
        <f t="shared" si="160"/>
        <v>0</v>
      </c>
      <c r="IE165" s="619">
        <f t="shared" si="160"/>
        <v>0</v>
      </c>
      <c r="IF165" s="619">
        <f t="shared" si="160"/>
        <v>0</v>
      </c>
      <c r="IG165" s="619">
        <f t="shared" si="160"/>
        <v>0</v>
      </c>
      <c r="IH165" s="619">
        <f t="shared" si="160"/>
        <v>0</v>
      </c>
      <c r="II165" s="619">
        <f t="shared" si="160"/>
        <v>59821418.119999997</v>
      </c>
      <c r="IJ165" s="619">
        <f t="shared" si="160"/>
        <v>16615854.68</v>
      </c>
      <c r="IK165" s="619">
        <f t="shared" si="160"/>
        <v>0</v>
      </c>
      <c r="IL165" s="619">
        <f t="shared" si="160"/>
        <v>0</v>
      </c>
      <c r="IM165" s="619">
        <f t="shared" si="160"/>
        <v>0</v>
      </c>
      <c r="IN165" s="619">
        <f t="shared" si="160"/>
        <v>0</v>
      </c>
      <c r="IO165" s="619">
        <f t="shared" si="160"/>
        <v>0</v>
      </c>
      <c r="IP165" s="619">
        <f t="shared" si="160"/>
        <v>0</v>
      </c>
      <c r="IQ165" s="619">
        <f t="shared" si="160"/>
        <v>0</v>
      </c>
      <c r="IR165" s="619">
        <f t="shared" si="160"/>
        <v>0</v>
      </c>
      <c r="IS165" s="619">
        <f t="shared" si="160"/>
        <v>0</v>
      </c>
      <c r="IT165" s="619">
        <f t="shared" si="160"/>
        <v>45510788.109999999</v>
      </c>
      <c r="IU165" s="619">
        <f t="shared" si="160"/>
        <v>111462617.40000001</v>
      </c>
      <c r="IV165" s="619">
        <f t="shared" si="160"/>
        <v>0</v>
      </c>
      <c r="IW165" s="619">
        <f t="shared" si="160"/>
        <v>0</v>
      </c>
      <c r="IX165" s="619">
        <f t="shared" si="160"/>
        <v>0</v>
      </c>
      <c r="IY165" s="619">
        <f t="shared" si="160"/>
        <v>0</v>
      </c>
      <c r="IZ165" s="619">
        <f t="shared" si="160"/>
        <v>0</v>
      </c>
      <c r="JA165" s="619">
        <f t="shared" ref="JA165:LL165" si="161">SUMIF($A$62:$A$157,$A$165,JA$62:JA$157)</f>
        <v>0</v>
      </c>
      <c r="JB165" s="619">
        <f t="shared" si="161"/>
        <v>0</v>
      </c>
      <c r="JC165" s="619">
        <f t="shared" si="161"/>
        <v>0</v>
      </c>
      <c r="JD165" s="619">
        <f t="shared" si="161"/>
        <v>0</v>
      </c>
      <c r="JE165" s="619">
        <f t="shared" si="161"/>
        <v>0</v>
      </c>
      <c r="JF165" s="619">
        <f t="shared" si="161"/>
        <v>3557129.48</v>
      </c>
      <c r="JG165" s="619">
        <f t="shared" si="161"/>
        <v>9999.6299999999992</v>
      </c>
      <c r="JH165" s="619">
        <f t="shared" si="161"/>
        <v>0</v>
      </c>
      <c r="JI165" s="619">
        <f t="shared" si="161"/>
        <v>0</v>
      </c>
      <c r="JJ165" s="619">
        <f t="shared" si="161"/>
        <v>0</v>
      </c>
      <c r="JK165" s="619">
        <f t="shared" si="161"/>
        <v>0</v>
      </c>
      <c r="JL165" s="619">
        <f t="shared" si="161"/>
        <v>35932291.75</v>
      </c>
      <c r="JM165" s="619">
        <f t="shared" si="161"/>
        <v>0</v>
      </c>
      <c r="JN165" s="619">
        <f t="shared" si="161"/>
        <v>0</v>
      </c>
      <c r="JO165" s="619">
        <f t="shared" si="161"/>
        <v>0</v>
      </c>
      <c r="JP165" s="619">
        <f t="shared" si="161"/>
        <v>0</v>
      </c>
      <c r="JQ165" s="619">
        <f t="shared" si="161"/>
        <v>0</v>
      </c>
      <c r="JR165" s="619">
        <f t="shared" si="161"/>
        <v>0</v>
      </c>
      <c r="JS165" s="619">
        <f t="shared" si="161"/>
        <v>61847278</v>
      </c>
      <c r="JT165" s="619">
        <f t="shared" si="161"/>
        <v>35250603.740000002</v>
      </c>
      <c r="JU165" s="619">
        <f t="shared" si="161"/>
        <v>0</v>
      </c>
      <c r="JV165" s="619">
        <f t="shared" si="161"/>
        <v>0</v>
      </c>
      <c r="JW165" s="619">
        <f t="shared" si="161"/>
        <v>0</v>
      </c>
      <c r="JX165" s="619">
        <f t="shared" si="161"/>
        <v>0</v>
      </c>
      <c r="JY165" s="619">
        <f t="shared" si="161"/>
        <v>0</v>
      </c>
      <c r="JZ165" s="619">
        <f t="shared" si="161"/>
        <v>0</v>
      </c>
      <c r="KA165" s="619">
        <f t="shared" si="161"/>
        <v>0</v>
      </c>
      <c r="KB165" s="619">
        <f t="shared" si="161"/>
        <v>0</v>
      </c>
      <c r="KC165" s="619">
        <f t="shared" si="161"/>
        <v>0</v>
      </c>
      <c r="KD165" s="619">
        <f t="shared" si="161"/>
        <v>0</v>
      </c>
      <c r="KE165" s="619">
        <f t="shared" si="161"/>
        <v>0</v>
      </c>
      <c r="KF165" s="619">
        <f t="shared" si="161"/>
        <v>0</v>
      </c>
      <c r="KG165" s="619">
        <f t="shared" si="161"/>
        <v>0</v>
      </c>
      <c r="KH165" s="619">
        <f t="shared" si="161"/>
        <v>0</v>
      </c>
      <c r="KI165" s="619">
        <f t="shared" si="161"/>
        <v>110030886.36</v>
      </c>
      <c r="KJ165" s="619">
        <f t="shared" si="161"/>
        <v>0</v>
      </c>
      <c r="KK165" s="619">
        <f t="shared" si="161"/>
        <v>0</v>
      </c>
      <c r="KL165" s="619">
        <f t="shared" si="161"/>
        <v>0</v>
      </c>
      <c r="KM165" s="619">
        <f t="shared" si="161"/>
        <v>0</v>
      </c>
      <c r="KN165" s="619">
        <f t="shared" si="161"/>
        <v>0</v>
      </c>
      <c r="KO165" s="619">
        <f t="shared" si="161"/>
        <v>0</v>
      </c>
      <c r="KP165" s="619">
        <f t="shared" si="161"/>
        <v>0</v>
      </c>
      <c r="KQ165" s="619">
        <f t="shared" si="161"/>
        <v>0</v>
      </c>
      <c r="KR165" s="619">
        <f t="shared" si="161"/>
        <v>2099045.7000000002</v>
      </c>
      <c r="KS165" s="619">
        <f t="shared" si="161"/>
        <v>0</v>
      </c>
      <c r="KT165" s="619">
        <f t="shared" si="161"/>
        <v>0</v>
      </c>
      <c r="KU165" s="619">
        <f t="shared" si="161"/>
        <v>0</v>
      </c>
      <c r="KV165" s="619">
        <f t="shared" si="161"/>
        <v>0</v>
      </c>
      <c r="KW165" s="619">
        <f t="shared" si="161"/>
        <v>0</v>
      </c>
      <c r="KX165" s="619">
        <f t="shared" si="161"/>
        <v>44467166.850000001</v>
      </c>
      <c r="KY165" s="619">
        <f t="shared" si="161"/>
        <v>0</v>
      </c>
      <c r="KZ165" s="619">
        <f t="shared" si="161"/>
        <v>58539020.009999998</v>
      </c>
      <c r="LA165" s="619">
        <f t="shared" si="161"/>
        <v>0</v>
      </c>
      <c r="LB165" s="619">
        <f t="shared" si="161"/>
        <v>0</v>
      </c>
      <c r="LC165" s="619">
        <f t="shared" si="161"/>
        <v>0</v>
      </c>
      <c r="LD165" s="619">
        <f t="shared" si="161"/>
        <v>0</v>
      </c>
      <c r="LE165" s="619">
        <f t="shared" si="161"/>
        <v>0</v>
      </c>
      <c r="LF165" s="619">
        <f t="shared" si="161"/>
        <v>0</v>
      </c>
      <c r="LG165" s="619">
        <f t="shared" si="161"/>
        <v>0</v>
      </c>
      <c r="LH165" s="619">
        <f t="shared" si="161"/>
        <v>42489934.170000002</v>
      </c>
      <c r="LI165" s="619">
        <f t="shared" si="161"/>
        <v>11170657.58</v>
      </c>
      <c r="LJ165" s="619">
        <f t="shared" si="161"/>
        <v>12287721.17</v>
      </c>
      <c r="LK165" s="619">
        <f t="shared" si="161"/>
        <v>18959896.870000001</v>
      </c>
      <c r="LL165" s="619">
        <f t="shared" si="161"/>
        <v>0</v>
      </c>
      <c r="LM165" s="619">
        <f t="shared" ref="LM165:NX165" si="162">SUMIF($A$62:$A$157,$A$165,LM$62:LM$157)</f>
        <v>0</v>
      </c>
      <c r="LN165" s="619">
        <f t="shared" si="162"/>
        <v>0</v>
      </c>
      <c r="LO165" s="619">
        <f t="shared" si="162"/>
        <v>0</v>
      </c>
      <c r="LP165" s="619">
        <f t="shared" si="162"/>
        <v>0</v>
      </c>
      <c r="LQ165" s="619">
        <f t="shared" si="162"/>
        <v>0</v>
      </c>
      <c r="LR165" s="619">
        <f t="shared" si="162"/>
        <v>0</v>
      </c>
      <c r="LS165" s="619">
        <f t="shared" si="162"/>
        <v>7064919.5099999998</v>
      </c>
      <c r="LT165" s="619">
        <f t="shared" si="162"/>
        <v>0</v>
      </c>
      <c r="LU165" s="619">
        <f t="shared" si="162"/>
        <v>0</v>
      </c>
      <c r="LV165" s="619">
        <f t="shared" si="162"/>
        <v>89925073.040000007</v>
      </c>
      <c r="LW165" s="619">
        <f t="shared" si="162"/>
        <v>6690234.5899999999</v>
      </c>
      <c r="LX165" s="619">
        <f t="shared" si="162"/>
        <v>21677310.25</v>
      </c>
      <c r="LY165" s="619">
        <f t="shared" si="162"/>
        <v>0</v>
      </c>
      <c r="LZ165" s="619">
        <f t="shared" si="162"/>
        <v>0</v>
      </c>
      <c r="MA165" s="619">
        <f t="shared" si="162"/>
        <v>0</v>
      </c>
      <c r="MB165" s="619">
        <f t="shared" si="162"/>
        <v>0</v>
      </c>
      <c r="MC165" s="619">
        <f t="shared" si="162"/>
        <v>0</v>
      </c>
      <c r="MD165" s="619">
        <f t="shared" si="162"/>
        <v>0</v>
      </c>
      <c r="ME165" s="619">
        <f t="shared" si="162"/>
        <v>0</v>
      </c>
      <c r="MF165" s="619">
        <f t="shared" si="162"/>
        <v>1303213.17</v>
      </c>
      <c r="MG165" s="619">
        <f t="shared" si="162"/>
        <v>0</v>
      </c>
      <c r="MH165" s="619">
        <f t="shared" si="162"/>
        <v>35962556.170000002</v>
      </c>
      <c r="MI165" s="619">
        <f t="shared" si="162"/>
        <v>0</v>
      </c>
      <c r="MJ165" s="619">
        <f t="shared" si="162"/>
        <v>0</v>
      </c>
      <c r="MK165" s="619">
        <f t="shared" si="162"/>
        <v>0</v>
      </c>
      <c r="ML165" s="619">
        <f t="shared" si="162"/>
        <v>0</v>
      </c>
      <c r="MM165" s="619">
        <f t="shared" si="162"/>
        <v>0</v>
      </c>
      <c r="MN165" s="619">
        <f t="shared" si="162"/>
        <v>0</v>
      </c>
      <c r="MO165" s="619">
        <f t="shared" si="162"/>
        <v>0</v>
      </c>
      <c r="MP165" s="619">
        <f t="shared" si="162"/>
        <v>0</v>
      </c>
      <c r="MQ165" s="619">
        <f t="shared" si="162"/>
        <v>0</v>
      </c>
      <c r="MR165" s="619">
        <f t="shared" si="162"/>
        <v>0</v>
      </c>
      <c r="MS165" s="619">
        <f t="shared" si="162"/>
        <v>0</v>
      </c>
      <c r="MT165" s="619">
        <f t="shared" si="162"/>
        <v>100850570.80000001</v>
      </c>
      <c r="MU165" s="619">
        <f t="shared" si="162"/>
        <v>0</v>
      </c>
      <c r="MV165" s="619">
        <f t="shared" si="162"/>
        <v>0</v>
      </c>
      <c r="MW165" s="619">
        <f t="shared" si="162"/>
        <v>0</v>
      </c>
      <c r="MX165" s="619">
        <f t="shared" si="162"/>
        <v>0</v>
      </c>
      <c r="MY165" s="619">
        <f t="shared" si="162"/>
        <v>0</v>
      </c>
      <c r="MZ165" s="619">
        <f t="shared" si="162"/>
        <v>0</v>
      </c>
      <c r="NA165" s="619">
        <f t="shared" si="162"/>
        <v>0</v>
      </c>
      <c r="NB165" s="619">
        <f t="shared" si="162"/>
        <v>0</v>
      </c>
      <c r="NC165" s="619">
        <f t="shared" si="162"/>
        <v>0</v>
      </c>
      <c r="ND165" s="619">
        <f t="shared" si="162"/>
        <v>0</v>
      </c>
      <c r="NE165" s="619">
        <f t="shared" si="162"/>
        <v>392644959.25999999</v>
      </c>
      <c r="NF165" s="619">
        <f t="shared" si="162"/>
        <v>0</v>
      </c>
      <c r="NG165" s="619">
        <f t="shared" si="162"/>
        <v>0</v>
      </c>
      <c r="NH165" s="619">
        <f t="shared" si="162"/>
        <v>0</v>
      </c>
      <c r="NI165" s="619">
        <f t="shared" si="162"/>
        <v>0</v>
      </c>
      <c r="NJ165" s="619">
        <f t="shared" si="162"/>
        <v>0</v>
      </c>
      <c r="NK165" s="619">
        <f t="shared" si="162"/>
        <v>68473547.829999998</v>
      </c>
      <c r="NL165" s="619">
        <f t="shared" si="162"/>
        <v>2507046.89</v>
      </c>
      <c r="NM165" s="619">
        <f t="shared" si="162"/>
        <v>0</v>
      </c>
      <c r="NN165" s="619">
        <f t="shared" si="162"/>
        <v>0</v>
      </c>
      <c r="NO165" s="619">
        <f t="shared" si="162"/>
        <v>0</v>
      </c>
      <c r="NP165" s="619">
        <f t="shared" si="162"/>
        <v>0</v>
      </c>
      <c r="NQ165" s="619">
        <f t="shared" si="162"/>
        <v>14484755.869999999</v>
      </c>
      <c r="NR165" s="619">
        <f t="shared" si="162"/>
        <v>0</v>
      </c>
      <c r="NS165" s="619">
        <f t="shared" si="162"/>
        <v>0</v>
      </c>
      <c r="NT165" s="619">
        <f t="shared" si="162"/>
        <v>0</v>
      </c>
      <c r="NU165" s="619">
        <f t="shared" si="162"/>
        <v>0</v>
      </c>
      <c r="NV165" s="619">
        <f t="shared" si="162"/>
        <v>0</v>
      </c>
      <c r="NW165" s="619">
        <f t="shared" si="162"/>
        <v>0</v>
      </c>
      <c r="NX165" s="619">
        <f t="shared" si="162"/>
        <v>60703642.439999998</v>
      </c>
      <c r="NY165" s="619">
        <f t="shared" ref="NY165:QJ165" si="163">SUMIF($A$62:$A$157,$A$165,NY$62:NY$157)</f>
        <v>14428584.17</v>
      </c>
      <c r="NZ165" s="619">
        <f t="shared" si="163"/>
        <v>0</v>
      </c>
      <c r="OA165" s="619">
        <f t="shared" si="163"/>
        <v>0</v>
      </c>
      <c r="OB165" s="619">
        <f t="shared" si="163"/>
        <v>0</v>
      </c>
      <c r="OC165" s="619">
        <f t="shared" si="163"/>
        <v>0</v>
      </c>
      <c r="OD165" s="619">
        <f t="shared" si="163"/>
        <v>0</v>
      </c>
      <c r="OE165" s="619">
        <f t="shared" si="163"/>
        <v>338708259.19</v>
      </c>
      <c r="OF165" s="619">
        <f t="shared" si="163"/>
        <v>0</v>
      </c>
      <c r="OG165" s="619">
        <f t="shared" si="163"/>
        <v>0</v>
      </c>
      <c r="OH165" s="619">
        <f t="shared" si="163"/>
        <v>7328716.6600000001</v>
      </c>
      <c r="OI165" s="619">
        <f t="shared" si="163"/>
        <v>0</v>
      </c>
      <c r="OJ165" s="619">
        <f t="shared" si="163"/>
        <v>0</v>
      </c>
      <c r="OK165" s="619">
        <f t="shared" si="163"/>
        <v>0</v>
      </c>
      <c r="OL165" s="619">
        <f t="shared" si="163"/>
        <v>0</v>
      </c>
      <c r="OM165" s="619">
        <f t="shared" si="163"/>
        <v>0</v>
      </c>
      <c r="ON165" s="619">
        <f t="shared" si="163"/>
        <v>0</v>
      </c>
      <c r="OO165" s="619">
        <f t="shared" si="163"/>
        <v>947341.96</v>
      </c>
      <c r="OP165" s="619">
        <f t="shared" si="163"/>
        <v>2823953.54</v>
      </c>
      <c r="OQ165" s="619">
        <f t="shared" si="163"/>
        <v>0</v>
      </c>
      <c r="OR165" s="619">
        <f t="shared" si="163"/>
        <v>0</v>
      </c>
      <c r="OS165" s="619">
        <f t="shared" si="163"/>
        <v>0</v>
      </c>
      <c r="OT165" s="619">
        <f t="shared" si="163"/>
        <v>1479841.39</v>
      </c>
      <c r="OU165" s="619">
        <f t="shared" si="163"/>
        <v>0</v>
      </c>
      <c r="OV165" s="619">
        <f t="shared" si="163"/>
        <v>0</v>
      </c>
      <c r="OW165" s="619">
        <f t="shared" si="163"/>
        <v>0</v>
      </c>
      <c r="OX165" s="619">
        <f t="shared" si="163"/>
        <v>0</v>
      </c>
      <c r="OY165" s="619">
        <f t="shared" si="163"/>
        <v>0</v>
      </c>
      <c r="OZ165" s="619">
        <f t="shared" si="163"/>
        <v>0</v>
      </c>
      <c r="PA165" s="619">
        <f t="shared" si="163"/>
        <v>0</v>
      </c>
      <c r="PB165" s="619">
        <f t="shared" si="163"/>
        <v>0</v>
      </c>
      <c r="PC165" s="619">
        <f t="shared" si="163"/>
        <v>21055990.149999999</v>
      </c>
      <c r="PD165" s="619">
        <f t="shared" si="163"/>
        <v>0</v>
      </c>
      <c r="PE165" s="619">
        <f t="shared" si="163"/>
        <v>0</v>
      </c>
      <c r="PF165" s="619">
        <f t="shared" si="163"/>
        <v>0</v>
      </c>
      <c r="PG165" s="619">
        <f t="shared" si="163"/>
        <v>0</v>
      </c>
      <c r="PH165" s="619">
        <f t="shared" si="163"/>
        <v>0</v>
      </c>
      <c r="PI165" s="619">
        <f t="shared" si="163"/>
        <v>0</v>
      </c>
      <c r="PJ165" s="619">
        <f t="shared" si="163"/>
        <v>0</v>
      </c>
      <c r="PK165" s="619">
        <f t="shared" si="163"/>
        <v>0</v>
      </c>
      <c r="PL165" s="619">
        <f t="shared" si="163"/>
        <v>0</v>
      </c>
      <c r="PM165" s="619">
        <f t="shared" si="163"/>
        <v>0</v>
      </c>
      <c r="PN165" s="619">
        <f t="shared" si="163"/>
        <v>0</v>
      </c>
      <c r="PO165" s="619">
        <f t="shared" si="163"/>
        <v>0</v>
      </c>
      <c r="PP165" s="619">
        <f t="shared" si="163"/>
        <v>0</v>
      </c>
      <c r="PQ165" s="619">
        <f t="shared" si="163"/>
        <v>0</v>
      </c>
      <c r="PR165" s="619">
        <f t="shared" si="163"/>
        <v>0</v>
      </c>
      <c r="PS165" s="619">
        <f t="shared" si="163"/>
        <v>0</v>
      </c>
      <c r="PT165" s="619">
        <f t="shared" si="163"/>
        <v>0</v>
      </c>
      <c r="PU165" s="619">
        <f t="shared" si="163"/>
        <v>57447958.109999999</v>
      </c>
      <c r="PV165" s="619">
        <f t="shared" si="163"/>
        <v>0</v>
      </c>
      <c r="PW165" s="619">
        <f t="shared" si="163"/>
        <v>0</v>
      </c>
      <c r="PX165" s="619">
        <f t="shared" si="163"/>
        <v>0</v>
      </c>
      <c r="PY165" s="619">
        <f t="shared" si="163"/>
        <v>45081861.079999998</v>
      </c>
      <c r="PZ165" s="619">
        <f t="shared" si="163"/>
        <v>0</v>
      </c>
      <c r="QA165" s="619">
        <f t="shared" si="163"/>
        <v>0</v>
      </c>
      <c r="QB165" s="619">
        <f t="shared" si="163"/>
        <v>0</v>
      </c>
      <c r="QC165" s="619">
        <f t="shared" si="163"/>
        <v>0</v>
      </c>
      <c r="QD165" s="619">
        <f t="shared" si="163"/>
        <v>0</v>
      </c>
      <c r="QE165" s="619">
        <f t="shared" si="163"/>
        <v>0</v>
      </c>
      <c r="QF165" s="619">
        <f t="shared" si="163"/>
        <v>0</v>
      </c>
      <c r="QG165" s="619">
        <f t="shared" si="163"/>
        <v>0</v>
      </c>
      <c r="QH165" s="619">
        <f t="shared" si="163"/>
        <v>0</v>
      </c>
      <c r="QI165" s="619">
        <f t="shared" si="163"/>
        <v>0</v>
      </c>
      <c r="QJ165" s="619">
        <f t="shared" si="163"/>
        <v>0</v>
      </c>
      <c r="QK165" s="619">
        <f t="shared" ref="QK165:SV165" si="164">SUMIF($A$62:$A$157,$A$165,QK$62:QK$157)</f>
        <v>0</v>
      </c>
      <c r="QL165" s="619">
        <f t="shared" si="164"/>
        <v>0</v>
      </c>
      <c r="QM165" s="619">
        <f t="shared" si="164"/>
        <v>0</v>
      </c>
      <c r="QN165" s="619">
        <f t="shared" si="164"/>
        <v>0</v>
      </c>
      <c r="QO165" s="619">
        <f t="shared" si="164"/>
        <v>0</v>
      </c>
      <c r="QP165" s="619">
        <f t="shared" si="164"/>
        <v>3000</v>
      </c>
      <c r="QQ165" s="619">
        <f t="shared" si="164"/>
        <v>0</v>
      </c>
      <c r="QR165" s="619">
        <f t="shared" si="164"/>
        <v>0</v>
      </c>
      <c r="QS165" s="619">
        <f t="shared" si="164"/>
        <v>0</v>
      </c>
      <c r="QT165" s="619">
        <f t="shared" si="164"/>
        <v>0</v>
      </c>
      <c r="QU165" s="619">
        <f t="shared" si="164"/>
        <v>9092382.0399999991</v>
      </c>
      <c r="QV165" s="619">
        <f t="shared" si="164"/>
        <v>0</v>
      </c>
      <c r="QW165" s="619">
        <f t="shared" si="164"/>
        <v>0</v>
      </c>
      <c r="QX165" s="619">
        <f t="shared" si="164"/>
        <v>0</v>
      </c>
      <c r="QY165" s="619">
        <f t="shared" si="164"/>
        <v>0</v>
      </c>
      <c r="QZ165" s="619">
        <f t="shared" si="164"/>
        <v>0</v>
      </c>
      <c r="RA165" s="619">
        <f t="shared" si="164"/>
        <v>0</v>
      </c>
      <c r="RB165" s="619">
        <f t="shared" si="164"/>
        <v>0</v>
      </c>
      <c r="RC165" s="619">
        <f t="shared" si="164"/>
        <v>0</v>
      </c>
      <c r="RD165" s="619">
        <f t="shared" si="164"/>
        <v>0</v>
      </c>
      <c r="RE165" s="619">
        <f t="shared" si="164"/>
        <v>0</v>
      </c>
      <c r="RF165" s="619">
        <f t="shared" si="164"/>
        <v>0</v>
      </c>
      <c r="RG165" s="619">
        <f t="shared" si="164"/>
        <v>0</v>
      </c>
      <c r="RH165" s="619">
        <f t="shared" si="164"/>
        <v>36541108.399999999</v>
      </c>
      <c r="RI165" s="619">
        <f t="shared" si="164"/>
        <v>171370.5</v>
      </c>
      <c r="RJ165" s="619">
        <f t="shared" si="164"/>
        <v>0</v>
      </c>
      <c r="RK165" s="619">
        <f t="shared" si="164"/>
        <v>0</v>
      </c>
      <c r="RL165" s="619">
        <f t="shared" si="164"/>
        <v>0</v>
      </c>
      <c r="RM165" s="619">
        <f t="shared" si="164"/>
        <v>0</v>
      </c>
      <c r="RN165" s="619">
        <f t="shared" si="164"/>
        <v>0</v>
      </c>
      <c r="RO165" s="619">
        <f t="shared" si="164"/>
        <v>0</v>
      </c>
      <c r="RP165" s="619">
        <f t="shared" si="164"/>
        <v>0</v>
      </c>
      <c r="RQ165" s="619">
        <f t="shared" si="164"/>
        <v>0</v>
      </c>
      <c r="RR165" s="619">
        <f t="shared" si="164"/>
        <v>0</v>
      </c>
      <c r="RS165" s="619">
        <f t="shared" si="164"/>
        <v>0</v>
      </c>
      <c r="RT165" s="619">
        <f t="shared" si="164"/>
        <v>0</v>
      </c>
      <c r="RU165" s="619">
        <f t="shared" si="164"/>
        <v>0</v>
      </c>
      <c r="RV165" s="619">
        <f t="shared" si="164"/>
        <v>0</v>
      </c>
      <c r="RW165" s="619">
        <f t="shared" si="164"/>
        <v>0</v>
      </c>
      <c r="RX165" s="619">
        <f t="shared" si="164"/>
        <v>0</v>
      </c>
      <c r="RY165" s="619">
        <f t="shared" si="164"/>
        <v>0</v>
      </c>
      <c r="RZ165" s="619">
        <f t="shared" si="164"/>
        <v>0</v>
      </c>
      <c r="SA165" s="619">
        <f t="shared" si="164"/>
        <v>0</v>
      </c>
      <c r="SB165" s="619">
        <f t="shared" si="164"/>
        <v>9858693.6199999992</v>
      </c>
      <c r="SC165" s="619">
        <f t="shared" si="164"/>
        <v>0</v>
      </c>
      <c r="SD165" s="619">
        <f t="shared" si="164"/>
        <v>0</v>
      </c>
      <c r="SE165" s="619">
        <f t="shared" si="164"/>
        <v>0</v>
      </c>
      <c r="SF165" s="619">
        <f t="shared" si="164"/>
        <v>0</v>
      </c>
      <c r="SG165" s="619">
        <f t="shared" si="164"/>
        <v>0</v>
      </c>
      <c r="SH165" s="619">
        <f t="shared" si="164"/>
        <v>0</v>
      </c>
      <c r="SI165" s="619">
        <f t="shared" si="164"/>
        <v>0</v>
      </c>
      <c r="SJ165" s="619">
        <f t="shared" si="164"/>
        <v>0</v>
      </c>
      <c r="SK165" s="619">
        <f t="shared" si="164"/>
        <v>0</v>
      </c>
      <c r="SL165" s="619">
        <f t="shared" si="164"/>
        <v>0</v>
      </c>
      <c r="SM165" s="619">
        <f t="shared" si="164"/>
        <v>0</v>
      </c>
      <c r="SN165" s="619">
        <f t="shared" si="164"/>
        <v>10255114.24</v>
      </c>
      <c r="SO165" s="619">
        <f t="shared" si="164"/>
        <v>0</v>
      </c>
      <c r="SP165" s="619">
        <f t="shared" si="164"/>
        <v>0</v>
      </c>
      <c r="SQ165" s="619">
        <f t="shared" si="164"/>
        <v>0</v>
      </c>
      <c r="SR165" s="619">
        <f t="shared" si="164"/>
        <v>0</v>
      </c>
      <c r="SS165" s="619">
        <f t="shared" si="164"/>
        <v>0</v>
      </c>
      <c r="ST165" s="619">
        <f t="shared" si="164"/>
        <v>0</v>
      </c>
      <c r="SU165" s="619">
        <f t="shared" si="164"/>
        <v>0</v>
      </c>
      <c r="SV165" s="619">
        <f t="shared" si="164"/>
        <v>10463003.029999999</v>
      </c>
      <c r="SW165" s="619">
        <f t="shared" ref="SW165:VH165" si="165">SUMIF($A$62:$A$157,$A$165,SW$62:SW$157)</f>
        <v>0</v>
      </c>
      <c r="SX165" s="619">
        <f t="shared" si="165"/>
        <v>0</v>
      </c>
      <c r="SY165" s="619">
        <f t="shared" si="165"/>
        <v>0</v>
      </c>
      <c r="SZ165" s="619">
        <f t="shared" si="165"/>
        <v>0</v>
      </c>
      <c r="TA165" s="619">
        <f t="shared" si="165"/>
        <v>0</v>
      </c>
      <c r="TB165" s="619">
        <f t="shared" si="165"/>
        <v>0</v>
      </c>
      <c r="TC165" s="619">
        <f t="shared" si="165"/>
        <v>0</v>
      </c>
      <c r="TD165" s="619">
        <f t="shared" si="165"/>
        <v>0</v>
      </c>
      <c r="TE165" s="619">
        <f t="shared" si="165"/>
        <v>0</v>
      </c>
      <c r="TF165" s="619">
        <f t="shared" si="165"/>
        <v>0</v>
      </c>
      <c r="TG165" s="619">
        <f t="shared" si="165"/>
        <v>0</v>
      </c>
      <c r="TH165" s="619">
        <f t="shared" si="165"/>
        <v>0</v>
      </c>
      <c r="TI165" s="619">
        <f t="shared" si="165"/>
        <v>0</v>
      </c>
      <c r="TJ165" s="619">
        <f t="shared" si="165"/>
        <v>23928684.309999999</v>
      </c>
      <c r="TK165" s="619">
        <f t="shared" si="165"/>
        <v>0</v>
      </c>
      <c r="TL165" s="619">
        <f t="shared" si="165"/>
        <v>0</v>
      </c>
      <c r="TM165" s="619">
        <f t="shared" si="165"/>
        <v>73200</v>
      </c>
      <c r="TN165" s="619">
        <f t="shared" si="165"/>
        <v>0</v>
      </c>
      <c r="TO165" s="619">
        <f t="shared" si="165"/>
        <v>0</v>
      </c>
      <c r="TP165" s="619">
        <f t="shared" si="165"/>
        <v>0</v>
      </c>
      <c r="TQ165" s="619">
        <f t="shared" si="165"/>
        <v>0</v>
      </c>
      <c r="TR165" s="619">
        <f t="shared" si="165"/>
        <v>0</v>
      </c>
      <c r="TS165" s="619">
        <f t="shared" si="165"/>
        <v>0</v>
      </c>
      <c r="TT165" s="619">
        <f t="shared" si="165"/>
        <v>0</v>
      </c>
      <c r="TU165" s="619">
        <f t="shared" si="165"/>
        <v>0</v>
      </c>
      <c r="TV165" s="619">
        <f t="shared" si="165"/>
        <v>0</v>
      </c>
      <c r="TW165" s="619">
        <f t="shared" si="165"/>
        <v>0</v>
      </c>
      <c r="TX165" s="619">
        <f t="shared" si="165"/>
        <v>0</v>
      </c>
      <c r="TY165" s="619">
        <f t="shared" si="165"/>
        <v>0</v>
      </c>
      <c r="TZ165" s="619">
        <f t="shared" si="165"/>
        <v>3571760.93</v>
      </c>
      <c r="UA165" s="619">
        <f t="shared" si="165"/>
        <v>0</v>
      </c>
      <c r="UB165" s="619">
        <f t="shared" si="165"/>
        <v>11329854.84</v>
      </c>
      <c r="UC165" s="619">
        <f t="shared" si="165"/>
        <v>0</v>
      </c>
      <c r="UD165" s="619">
        <f t="shared" si="165"/>
        <v>0</v>
      </c>
      <c r="UE165" s="619">
        <f t="shared" si="165"/>
        <v>0</v>
      </c>
      <c r="UF165" s="619">
        <f t="shared" si="165"/>
        <v>3098701.25</v>
      </c>
      <c r="UG165" s="619">
        <f t="shared" si="165"/>
        <v>0</v>
      </c>
      <c r="UH165" s="619">
        <f t="shared" si="165"/>
        <v>0</v>
      </c>
      <c r="UI165" s="619">
        <f t="shared" si="165"/>
        <v>0</v>
      </c>
      <c r="UJ165" s="619">
        <f t="shared" si="165"/>
        <v>0</v>
      </c>
      <c r="UK165" s="619">
        <f t="shared" si="165"/>
        <v>6654212.5499999998</v>
      </c>
      <c r="UL165" s="619">
        <f t="shared" si="165"/>
        <v>0</v>
      </c>
      <c r="UM165" s="619">
        <f t="shared" si="165"/>
        <v>0</v>
      </c>
      <c r="UN165" s="619">
        <f t="shared" si="165"/>
        <v>0</v>
      </c>
      <c r="UO165" s="619">
        <f t="shared" si="165"/>
        <v>0</v>
      </c>
      <c r="UP165" s="619">
        <f t="shared" si="165"/>
        <v>0</v>
      </c>
      <c r="UQ165" s="619">
        <f t="shared" si="165"/>
        <v>76497300.150000006</v>
      </c>
      <c r="UR165" s="619">
        <f t="shared" si="165"/>
        <v>0</v>
      </c>
      <c r="US165" s="619">
        <f t="shared" si="165"/>
        <v>0</v>
      </c>
      <c r="UT165" s="619">
        <f t="shared" si="165"/>
        <v>0</v>
      </c>
      <c r="UU165" s="619">
        <f t="shared" si="165"/>
        <v>0</v>
      </c>
      <c r="UV165" s="619">
        <f t="shared" si="165"/>
        <v>0</v>
      </c>
      <c r="UW165" s="619">
        <f t="shared" si="165"/>
        <v>0</v>
      </c>
      <c r="UX165" s="619">
        <f t="shared" si="165"/>
        <v>0</v>
      </c>
      <c r="UY165" s="619">
        <f t="shared" si="165"/>
        <v>0</v>
      </c>
      <c r="UZ165" s="619">
        <f t="shared" si="165"/>
        <v>0</v>
      </c>
      <c r="VA165" s="619">
        <f t="shared" si="165"/>
        <v>0</v>
      </c>
      <c r="VB165" s="619">
        <f t="shared" si="165"/>
        <v>0</v>
      </c>
      <c r="VC165" s="619">
        <f t="shared" si="165"/>
        <v>0</v>
      </c>
      <c r="VD165" s="619">
        <f t="shared" si="165"/>
        <v>0</v>
      </c>
      <c r="VE165" s="619">
        <f t="shared" si="165"/>
        <v>0</v>
      </c>
      <c r="VF165" s="619">
        <f t="shared" si="165"/>
        <v>0</v>
      </c>
      <c r="VG165" s="619">
        <f t="shared" si="165"/>
        <v>0</v>
      </c>
      <c r="VH165" s="619">
        <f t="shared" si="165"/>
        <v>0</v>
      </c>
      <c r="VI165" s="619">
        <f t="shared" ref="VI165:XT165" si="166">SUMIF($A$62:$A$157,$A$165,VI$62:VI$157)</f>
        <v>2217266.29</v>
      </c>
      <c r="VJ165" s="619">
        <f t="shared" si="166"/>
        <v>0</v>
      </c>
      <c r="VK165" s="619">
        <f t="shared" si="166"/>
        <v>0</v>
      </c>
      <c r="VL165" s="619">
        <f t="shared" si="166"/>
        <v>0</v>
      </c>
      <c r="VM165" s="619">
        <f t="shared" si="166"/>
        <v>36162007.539999999</v>
      </c>
      <c r="VN165" s="619">
        <f t="shared" si="166"/>
        <v>0</v>
      </c>
      <c r="VO165" s="619">
        <f t="shared" si="166"/>
        <v>0</v>
      </c>
      <c r="VP165" s="619">
        <f t="shared" si="166"/>
        <v>0</v>
      </c>
      <c r="VQ165" s="619">
        <f t="shared" si="166"/>
        <v>0</v>
      </c>
      <c r="VR165" s="619">
        <f t="shared" si="166"/>
        <v>0</v>
      </c>
      <c r="VS165" s="619">
        <f t="shared" si="166"/>
        <v>0</v>
      </c>
      <c r="VT165" s="619">
        <f t="shared" si="166"/>
        <v>0</v>
      </c>
      <c r="VU165" s="619">
        <f t="shared" si="166"/>
        <v>0</v>
      </c>
      <c r="VV165" s="619">
        <f t="shared" si="166"/>
        <v>0</v>
      </c>
      <c r="VW165" s="619">
        <f t="shared" si="166"/>
        <v>0</v>
      </c>
      <c r="VX165" s="619">
        <f t="shared" si="166"/>
        <v>0</v>
      </c>
      <c r="VY165" s="619">
        <f t="shared" si="166"/>
        <v>0</v>
      </c>
      <c r="VZ165" s="619">
        <f t="shared" si="166"/>
        <v>0</v>
      </c>
      <c r="WA165" s="619">
        <f t="shared" si="166"/>
        <v>0</v>
      </c>
      <c r="WB165" s="619">
        <f t="shared" si="166"/>
        <v>157744886.34</v>
      </c>
      <c r="WC165" s="619">
        <f t="shared" si="166"/>
        <v>0</v>
      </c>
      <c r="WD165" s="619">
        <f t="shared" si="166"/>
        <v>0</v>
      </c>
      <c r="WE165" s="619">
        <f t="shared" si="166"/>
        <v>0</v>
      </c>
      <c r="WF165" s="619">
        <f t="shared" si="166"/>
        <v>0</v>
      </c>
      <c r="WG165" s="619">
        <f t="shared" si="166"/>
        <v>0</v>
      </c>
      <c r="WH165" s="619">
        <f t="shared" si="166"/>
        <v>0</v>
      </c>
      <c r="WI165" s="619">
        <f t="shared" si="166"/>
        <v>0</v>
      </c>
      <c r="WJ165" s="619">
        <f t="shared" si="166"/>
        <v>0</v>
      </c>
      <c r="WK165" s="619">
        <f t="shared" si="166"/>
        <v>0</v>
      </c>
      <c r="WL165" s="619">
        <f t="shared" si="166"/>
        <v>0</v>
      </c>
      <c r="WM165" s="619">
        <f t="shared" si="166"/>
        <v>0</v>
      </c>
      <c r="WN165" s="619">
        <f t="shared" si="166"/>
        <v>0</v>
      </c>
      <c r="WO165" s="619">
        <f t="shared" si="166"/>
        <v>0</v>
      </c>
      <c r="WP165" s="619">
        <f t="shared" si="166"/>
        <v>0</v>
      </c>
      <c r="WQ165" s="619">
        <f t="shared" si="166"/>
        <v>0</v>
      </c>
      <c r="WR165" s="619">
        <f t="shared" si="166"/>
        <v>0</v>
      </c>
      <c r="WS165" s="619">
        <f t="shared" si="166"/>
        <v>0</v>
      </c>
      <c r="WT165" s="619">
        <f t="shared" si="166"/>
        <v>0</v>
      </c>
      <c r="WU165" s="619">
        <f t="shared" si="166"/>
        <v>0</v>
      </c>
      <c r="WV165" s="619">
        <f t="shared" si="166"/>
        <v>3492073.23</v>
      </c>
      <c r="WW165" s="619">
        <f t="shared" si="166"/>
        <v>0</v>
      </c>
      <c r="WX165" s="619">
        <f t="shared" si="166"/>
        <v>0</v>
      </c>
      <c r="WY165" s="619">
        <f t="shared" si="166"/>
        <v>0</v>
      </c>
      <c r="WZ165" s="619">
        <f t="shared" si="166"/>
        <v>0</v>
      </c>
      <c r="XA165" s="619">
        <f t="shared" si="166"/>
        <v>0</v>
      </c>
      <c r="XB165" s="619">
        <f t="shared" si="166"/>
        <v>0</v>
      </c>
      <c r="XC165" s="619">
        <f t="shared" si="166"/>
        <v>0</v>
      </c>
      <c r="XD165" s="619">
        <f t="shared" si="166"/>
        <v>1341141.3999999999</v>
      </c>
      <c r="XE165" s="619">
        <f t="shared" si="166"/>
        <v>0</v>
      </c>
      <c r="XF165" s="619">
        <f t="shared" si="166"/>
        <v>0</v>
      </c>
      <c r="XG165" s="619">
        <f t="shared" si="166"/>
        <v>0</v>
      </c>
      <c r="XH165" s="619">
        <f t="shared" si="166"/>
        <v>0</v>
      </c>
      <c r="XI165" s="619">
        <f t="shared" si="166"/>
        <v>39524940.920000002</v>
      </c>
      <c r="XJ165" s="619">
        <f t="shared" si="166"/>
        <v>0</v>
      </c>
      <c r="XK165" s="619">
        <f t="shared" si="166"/>
        <v>0</v>
      </c>
      <c r="XL165" s="619">
        <f t="shared" si="166"/>
        <v>27613327.329999998</v>
      </c>
      <c r="XM165" s="619">
        <f t="shared" si="166"/>
        <v>0</v>
      </c>
      <c r="XN165" s="619">
        <f t="shared" si="166"/>
        <v>0</v>
      </c>
      <c r="XO165" s="619">
        <f t="shared" si="166"/>
        <v>0</v>
      </c>
      <c r="XP165" s="619">
        <f t="shared" si="166"/>
        <v>0</v>
      </c>
      <c r="XQ165" s="619">
        <f t="shared" si="166"/>
        <v>0</v>
      </c>
      <c r="XR165" s="619">
        <f t="shared" si="166"/>
        <v>0</v>
      </c>
      <c r="XS165" s="619">
        <f t="shared" si="166"/>
        <v>0</v>
      </c>
      <c r="XT165" s="619">
        <f t="shared" si="166"/>
        <v>0</v>
      </c>
      <c r="XU165" s="619">
        <f t="shared" ref="XU165:AAF165" si="167">SUMIF($A$62:$A$157,$A$165,XU$62:XU$157)</f>
        <v>0</v>
      </c>
      <c r="XV165" s="619">
        <f t="shared" si="167"/>
        <v>0</v>
      </c>
      <c r="XW165" s="619">
        <f t="shared" si="167"/>
        <v>0</v>
      </c>
      <c r="XX165" s="619">
        <f t="shared" si="167"/>
        <v>0</v>
      </c>
      <c r="XY165" s="619">
        <f t="shared" si="167"/>
        <v>0</v>
      </c>
      <c r="XZ165" s="619">
        <f t="shared" si="167"/>
        <v>0</v>
      </c>
      <c r="YA165" s="619">
        <f t="shared" si="167"/>
        <v>0</v>
      </c>
      <c r="YB165" s="619">
        <f t="shared" si="167"/>
        <v>0</v>
      </c>
      <c r="YC165" s="619">
        <f t="shared" si="167"/>
        <v>0</v>
      </c>
      <c r="YD165" s="619">
        <f t="shared" si="167"/>
        <v>0</v>
      </c>
      <c r="YE165" s="619">
        <f t="shared" si="167"/>
        <v>0</v>
      </c>
      <c r="YF165" s="619">
        <f t="shared" si="167"/>
        <v>137639870.38</v>
      </c>
      <c r="YG165" s="619">
        <f t="shared" si="167"/>
        <v>0</v>
      </c>
      <c r="YH165" s="619">
        <f t="shared" si="167"/>
        <v>0</v>
      </c>
      <c r="YI165" s="619">
        <f t="shared" si="167"/>
        <v>0</v>
      </c>
      <c r="YJ165" s="619">
        <f t="shared" si="167"/>
        <v>0</v>
      </c>
      <c r="YK165" s="619">
        <f t="shared" si="167"/>
        <v>0</v>
      </c>
      <c r="YL165" s="619">
        <f t="shared" si="167"/>
        <v>0</v>
      </c>
      <c r="YM165" s="619">
        <f t="shared" si="167"/>
        <v>0</v>
      </c>
      <c r="YN165" s="619">
        <f t="shared" si="167"/>
        <v>0</v>
      </c>
      <c r="YO165" s="619">
        <f t="shared" si="167"/>
        <v>0</v>
      </c>
      <c r="YP165" s="619">
        <f t="shared" si="167"/>
        <v>0</v>
      </c>
      <c r="YQ165" s="619">
        <f t="shared" si="167"/>
        <v>0</v>
      </c>
      <c r="YR165" s="619">
        <f t="shared" si="167"/>
        <v>0</v>
      </c>
      <c r="YS165" s="619">
        <f t="shared" si="167"/>
        <v>0</v>
      </c>
      <c r="YT165" s="619">
        <f t="shared" si="167"/>
        <v>0</v>
      </c>
      <c r="YU165" s="619">
        <f t="shared" si="167"/>
        <v>0</v>
      </c>
      <c r="YV165" s="619">
        <f t="shared" si="167"/>
        <v>0</v>
      </c>
      <c r="YW165" s="619">
        <f t="shared" si="167"/>
        <v>28133437.109999999</v>
      </c>
      <c r="YX165" s="619">
        <f t="shared" si="167"/>
        <v>0</v>
      </c>
      <c r="YY165" s="619">
        <f t="shared" si="167"/>
        <v>0</v>
      </c>
      <c r="YZ165" s="619">
        <f t="shared" si="167"/>
        <v>0</v>
      </c>
      <c r="ZA165" s="619">
        <f t="shared" si="167"/>
        <v>0</v>
      </c>
      <c r="ZB165" s="619">
        <f t="shared" si="167"/>
        <v>0</v>
      </c>
      <c r="ZC165" s="619">
        <f t="shared" si="167"/>
        <v>0</v>
      </c>
      <c r="ZD165" s="619">
        <f t="shared" si="167"/>
        <v>15136096.529999999</v>
      </c>
      <c r="ZE165" s="619">
        <f t="shared" si="167"/>
        <v>0</v>
      </c>
      <c r="ZF165" s="619">
        <f t="shared" si="167"/>
        <v>0</v>
      </c>
      <c r="ZG165" s="619">
        <f t="shared" si="167"/>
        <v>0</v>
      </c>
      <c r="ZH165" s="619">
        <f t="shared" si="167"/>
        <v>0</v>
      </c>
      <c r="ZI165" s="619">
        <f t="shared" si="167"/>
        <v>0</v>
      </c>
      <c r="ZJ165" s="619">
        <f t="shared" si="167"/>
        <v>0</v>
      </c>
      <c r="ZK165" s="619">
        <f t="shared" si="167"/>
        <v>0</v>
      </c>
      <c r="ZL165" s="619">
        <f t="shared" si="167"/>
        <v>0</v>
      </c>
      <c r="ZM165" s="619">
        <f t="shared" si="167"/>
        <v>49148115.539999999</v>
      </c>
      <c r="ZN165" s="619">
        <f t="shared" si="167"/>
        <v>0</v>
      </c>
      <c r="ZO165" s="619">
        <f t="shared" si="167"/>
        <v>0</v>
      </c>
      <c r="ZP165" s="619">
        <f t="shared" si="167"/>
        <v>0</v>
      </c>
      <c r="ZQ165" s="619">
        <f t="shared" si="167"/>
        <v>0</v>
      </c>
      <c r="ZR165" s="619">
        <f t="shared" si="167"/>
        <v>0</v>
      </c>
      <c r="ZS165" s="619">
        <f t="shared" si="167"/>
        <v>0</v>
      </c>
      <c r="ZT165" s="619">
        <f t="shared" si="167"/>
        <v>0</v>
      </c>
      <c r="ZU165" s="619">
        <f t="shared" si="167"/>
        <v>196000</v>
      </c>
      <c r="ZV165" s="619">
        <f t="shared" si="167"/>
        <v>0</v>
      </c>
      <c r="ZW165" s="619">
        <f t="shared" si="167"/>
        <v>0</v>
      </c>
      <c r="ZX165" s="619">
        <f t="shared" si="167"/>
        <v>0</v>
      </c>
      <c r="ZY165" s="619">
        <f t="shared" si="167"/>
        <v>0</v>
      </c>
      <c r="ZZ165" s="619">
        <f t="shared" si="167"/>
        <v>0</v>
      </c>
      <c r="AAA165" s="619">
        <f t="shared" si="167"/>
        <v>0</v>
      </c>
      <c r="AAB165" s="619">
        <f t="shared" si="167"/>
        <v>0</v>
      </c>
      <c r="AAC165" s="619">
        <f t="shared" si="167"/>
        <v>0</v>
      </c>
      <c r="AAD165" s="619">
        <f t="shared" si="167"/>
        <v>0</v>
      </c>
      <c r="AAE165" s="619">
        <f t="shared" si="167"/>
        <v>0</v>
      </c>
      <c r="AAF165" s="619">
        <f t="shared" si="167"/>
        <v>0</v>
      </c>
      <c r="AAG165" s="619">
        <f t="shared" ref="AAG165:ACR165" si="168">SUMIF($A$62:$A$157,$A$165,AAG$62:AAG$157)</f>
        <v>0</v>
      </c>
      <c r="AAH165" s="619">
        <f t="shared" si="168"/>
        <v>0</v>
      </c>
      <c r="AAI165" s="619">
        <f t="shared" si="168"/>
        <v>12770508.300000001</v>
      </c>
      <c r="AAJ165" s="619">
        <f t="shared" si="168"/>
        <v>0</v>
      </c>
      <c r="AAK165" s="619">
        <f t="shared" si="168"/>
        <v>0</v>
      </c>
      <c r="AAL165" s="619">
        <f t="shared" si="168"/>
        <v>0</v>
      </c>
      <c r="AAM165" s="619">
        <f t="shared" si="168"/>
        <v>0</v>
      </c>
      <c r="AAN165" s="619">
        <f t="shared" si="168"/>
        <v>0</v>
      </c>
      <c r="AAO165" s="619">
        <f t="shared" si="168"/>
        <v>0</v>
      </c>
      <c r="AAP165" s="619">
        <f t="shared" si="168"/>
        <v>116140074.47</v>
      </c>
      <c r="AAQ165" s="619">
        <f t="shared" si="168"/>
        <v>0</v>
      </c>
      <c r="AAR165" s="619">
        <f t="shared" si="168"/>
        <v>0</v>
      </c>
      <c r="AAS165" s="619">
        <f t="shared" si="168"/>
        <v>0</v>
      </c>
      <c r="AAT165" s="619">
        <f t="shared" si="168"/>
        <v>0</v>
      </c>
      <c r="AAU165" s="619">
        <f t="shared" si="168"/>
        <v>0</v>
      </c>
      <c r="AAV165" s="619">
        <f t="shared" si="168"/>
        <v>0</v>
      </c>
      <c r="AAW165" s="619">
        <f t="shared" si="168"/>
        <v>0</v>
      </c>
      <c r="AAX165" s="619">
        <f t="shared" si="168"/>
        <v>0</v>
      </c>
      <c r="AAY165" s="619">
        <f t="shared" si="168"/>
        <v>0</v>
      </c>
      <c r="AAZ165" s="619">
        <f t="shared" si="168"/>
        <v>0</v>
      </c>
      <c r="ABA165" s="619">
        <f t="shared" si="168"/>
        <v>23635917.940000001</v>
      </c>
      <c r="ABB165" s="619">
        <f t="shared" si="168"/>
        <v>0</v>
      </c>
      <c r="ABC165" s="619">
        <f t="shared" si="168"/>
        <v>0</v>
      </c>
      <c r="ABD165" s="619">
        <f t="shared" si="168"/>
        <v>0</v>
      </c>
      <c r="ABE165" s="619">
        <f t="shared" si="168"/>
        <v>0</v>
      </c>
      <c r="ABF165" s="619">
        <f t="shared" si="168"/>
        <v>0</v>
      </c>
      <c r="ABG165" s="619">
        <f t="shared" si="168"/>
        <v>0</v>
      </c>
      <c r="ABH165" s="619">
        <f t="shared" si="168"/>
        <v>0</v>
      </c>
      <c r="ABI165" s="619">
        <f t="shared" si="168"/>
        <v>4102201.57</v>
      </c>
      <c r="ABJ165" s="619">
        <f t="shared" si="168"/>
        <v>0</v>
      </c>
      <c r="ABK165" s="619">
        <f t="shared" si="168"/>
        <v>0</v>
      </c>
      <c r="ABL165" s="619">
        <f t="shared" si="168"/>
        <v>0</v>
      </c>
      <c r="ABM165" s="619">
        <f t="shared" si="168"/>
        <v>0</v>
      </c>
      <c r="ABN165" s="619">
        <f t="shared" si="168"/>
        <v>0</v>
      </c>
      <c r="ABO165" s="619">
        <f t="shared" si="168"/>
        <v>0</v>
      </c>
      <c r="ABP165" s="619">
        <f t="shared" si="168"/>
        <v>11686067.789999999</v>
      </c>
      <c r="ABQ165" s="619">
        <f t="shared" si="168"/>
        <v>0</v>
      </c>
      <c r="ABR165" s="619">
        <f t="shared" si="168"/>
        <v>0</v>
      </c>
      <c r="ABS165" s="619">
        <f t="shared" si="168"/>
        <v>0</v>
      </c>
      <c r="ABT165" s="619">
        <f t="shared" si="168"/>
        <v>0</v>
      </c>
      <c r="ABU165" s="619">
        <f t="shared" si="168"/>
        <v>0</v>
      </c>
      <c r="ABV165" s="619">
        <f t="shared" si="168"/>
        <v>0</v>
      </c>
      <c r="ABW165" s="619">
        <f t="shared" si="168"/>
        <v>0</v>
      </c>
      <c r="ABX165" s="619">
        <f t="shared" si="168"/>
        <v>0</v>
      </c>
      <c r="ABY165" s="619">
        <f t="shared" si="168"/>
        <v>25987160.32</v>
      </c>
      <c r="ABZ165" s="619">
        <f t="shared" si="168"/>
        <v>0</v>
      </c>
      <c r="ACA165" s="619">
        <f t="shared" si="168"/>
        <v>0</v>
      </c>
      <c r="ACB165" s="619">
        <f t="shared" si="168"/>
        <v>0</v>
      </c>
      <c r="ACC165" s="619">
        <f t="shared" si="168"/>
        <v>0</v>
      </c>
      <c r="ACD165" s="619">
        <f t="shared" si="168"/>
        <v>0</v>
      </c>
      <c r="ACE165" s="619">
        <f t="shared" si="168"/>
        <v>0</v>
      </c>
      <c r="ACF165" s="619">
        <f t="shared" si="168"/>
        <v>0</v>
      </c>
      <c r="ACG165" s="619">
        <f t="shared" si="168"/>
        <v>0</v>
      </c>
      <c r="ACH165" s="619">
        <f t="shared" si="168"/>
        <v>0</v>
      </c>
      <c r="ACI165" s="619">
        <f t="shared" si="168"/>
        <v>0</v>
      </c>
      <c r="ACJ165" s="619">
        <f t="shared" si="168"/>
        <v>47825869.590000004</v>
      </c>
      <c r="ACK165" s="619">
        <f t="shared" si="168"/>
        <v>0</v>
      </c>
      <c r="ACL165" s="619">
        <f t="shared" si="168"/>
        <v>0</v>
      </c>
      <c r="ACM165" s="619">
        <f t="shared" si="168"/>
        <v>0</v>
      </c>
      <c r="ACN165" s="619">
        <f t="shared" si="168"/>
        <v>0</v>
      </c>
      <c r="ACO165" s="619">
        <f t="shared" si="168"/>
        <v>0</v>
      </c>
      <c r="ACP165" s="619">
        <f t="shared" si="168"/>
        <v>0</v>
      </c>
      <c r="ACQ165" s="619">
        <f t="shared" si="168"/>
        <v>33619690.799999997</v>
      </c>
      <c r="ACR165" s="619">
        <f t="shared" si="168"/>
        <v>83675604.159999996</v>
      </c>
      <c r="ACS165" s="619">
        <f t="shared" ref="ACS165:AFD165" si="169">SUMIF($A$62:$A$157,$A$165,ACS$62:ACS$157)</f>
        <v>0</v>
      </c>
      <c r="ACT165" s="619">
        <f t="shared" si="169"/>
        <v>0</v>
      </c>
      <c r="ACU165" s="619">
        <f t="shared" si="169"/>
        <v>0</v>
      </c>
      <c r="ACV165" s="619">
        <f t="shared" si="169"/>
        <v>0</v>
      </c>
      <c r="ACW165" s="619">
        <f t="shared" si="169"/>
        <v>4991952</v>
      </c>
      <c r="ACX165" s="619">
        <f t="shared" si="169"/>
        <v>0</v>
      </c>
      <c r="ACY165" s="619">
        <f t="shared" si="169"/>
        <v>0</v>
      </c>
      <c r="ACZ165" s="619">
        <f t="shared" si="169"/>
        <v>0</v>
      </c>
      <c r="ADA165" s="619">
        <f t="shared" si="169"/>
        <v>0</v>
      </c>
      <c r="ADB165" s="619">
        <f t="shared" si="169"/>
        <v>0</v>
      </c>
      <c r="ADC165" s="619">
        <f t="shared" si="169"/>
        <v>0</v>
      </c>
      <c r="ADD165" s="619">
        <f t="shared" si="169"/>
        <v>0</v>
      </c>
      <c r="ADE165" s="619">
        <f t="shared" si="169"/>
        <v>0</v>
      </c>
      <c r="ADF165" s="619">
        <f t="shared" si="169"/>
        <v>0</v>
      </c>
      <c r="ADG165" s="619">
        <f t="shared" si="169"/>
        <v>986270.65</v>
      </c>
      <c r="ADH165" s="619">
        <f t="shared" si="169"/>
        <v>1666737.04</v>
      </c>
      <c r="ADI165" s="619">
        <f t="shared" si="169"/>
        <v>0</v>
      </c>
      <c r="ADJ165" s="619">
        <f t="shared" si="169"/>
        <v>0</v>
      </c>
      <c r="ADK165" s="619">
        <f t="shared" si="169"/>
        <v>0</v>
      </c>
      <c r="ADL165" s="619">
        <f t="shared" si="169"/>
        <v>0</v>
      </c>
      <c r="ADM165" s="619">
        <f t="shared" si="169"/>
        <v>0</v>
      </c>
      <c r="ADN165" s="619">
        <f t="shared" si="169"/>
        <v>0</v>
      </c>
      <c r="ADO165" s="619">
        <f t="shared" si="169"/>
        <v>0</v>
      </c>
      <c r="ADP165" s="619">
        <f t="shared" si="169"/>
        <v>56325869.409999996</v>
      </c>
      <c r="ADQ165" s="619">
        <f t="shared" si="169"/>
        <v>15554546.83</v>
      </c>
      <c r="ADR165" s="619">
        <f t="shared" si="169"/>
        <v>0</v>
      </c>
      <c r="ADS165" s="619">
        <f t="shared" si="169"/>
        <v>0</v>
      </c>
      <c r="ADT165" s="619">
        <f t="shared" si="169"/>
        <v>7671029.5</v>
      </c>
      <c r="ADU165" s="619">
        <f t="shared" si="169"/>
        <v>0</v>
      </c>
      <c r="ADV165" s="619">
        <f t="shared" si="169"/>
        <v>181849.23</v>
      </c>
      <c r="ADW165" s="619">
        <f t="shared" si="169"/>
        <v>0</v>
      </c>
      <c r="ADX165" s="619">
        <f t="shared" si="169"/>
        <v>0</v>
      </c>
      <c r="ADY165" s="619">
        <f t="shared" si="169"/>
        <v>0</v>
      </c>
      <c r="ADZ165" s="619">
        <f t="shared" si="169"/>
        <v>42972416.119999997</v>
      </c>
      <c r="AEA165" s="619">
        <f t="shared" si="169"/>
        <v>5093030.8600000003</v>
      </c>
      <c r="AEB165" s="619">
        <f t="shared" si="169"/>
        <v>0</v>
      </c>
      <c r="AEC165" s="619">
        <f t="shared" si="169"/>
        <v>0</v>
      </c>
      <c r="AED165" s="619">
        <f t="shared" si="169"/>
        <v>0</v>
      </c>
      <c r="AEE165" s="619">
        <f t="shared" si="169"/>
        <v>0</v>
      </c>
      <c r="AEF165" s="619">
        <f t="shared" si="169"/>
        <v>0</v>
      </c>
      <c r="AEG165" s="619">
        <f t="shared" si="169"/>
        <v>0</v>
      </c>
      <c r="AEH165" s="619">
        <f t="shared" si="169"/>
        <v>0</v>
      </c>
      <c r="AEI165" s="619">
        <f t="shared" si="169"/>
        <v>0</v>
      </c>
      <c r="AEJ165" s="619">
        <f t="shared" si="169"/>
        <v>0</v>
      </c>
      <c r="AEK165" s="619">
        <f t="shared" si="169"/>
        <v>0</v>
      </c>
      <c r="AEL165" s="619">
        <f t="shared" si="169"/>
        <v>0</v>
      </c>
      <c r="AEM165" s="619">
        <f t="shared" si="169"/>
        <v>0</v>
      </c>
      <c r="AEN165" s="619">
        <f t="shared" si="169"/>
        <v>0</v>
      </c>
      <c r="AEO165" s="619">
        <f t="shared" si="169"/>
        <v>0</v>
      </c>
      <c r="AEP165" s="619">
        <f t="shared" si="169"/>
        <v>0</v>
      </c>
      <c r="AEQ165" s="619">
        <f t="shared" si="169"/>
        <v>0</v>
      </c>
      <c r="AER165" s="619">
        <f t="shared" si="169"/>
        <v>0</v>
      </c>
      <c r="AES165" s="619">
        <f t="shared" si="169"/>
        <v>0</v>
      </c>
      <c r="AET165" s="619">
        <f t="shared" si="169"/>
        <v>8663084.0299999993</v>
      </c>
      <c r="AEU165" s="619">
        <f t="shared" si="169"/>
        <v>0</v>
      </c>
      <c r="AEV165" s="619">
        <f t="shared" si="169"/>
        <v>0</v>
      </c>
      <c r="AEW165" s="619">
        <f t="shared" si="169"/>
        <v>0</v>
      </c>
      <c r="AEX165" s="619">
        <f t="shared" si="169"/>
        <v>0</v>
      </c>
      <c r="AEY165" s="619">
        <f t="shared" si="169"/>
        <v>0</v>
      </c>
      <c r="AEZ165" s="619">
        <f t="shared" si="169"/>
        <v>0</v>
      </c>
      <c r="AFA165" s="619">
        <f t="shared" si="169"/>
        <v>0</v>
      </c>
      <c r="AFB165" s="619">
        <f t="shared" si="169"/>
        <v>0</v>
      </c>
      <c r="AFC165" s="619">
        <f t="shared" si="169"/>
        <v>0</v>
      </c>
      <c r="AFD165" s="619">
        <f t="shared" si="169"/>
        <v>2087288.49</v>
      </c>
      <c r="AFE165" s="619">
        <f t="shared" ref="AFE165:AHP165" si="170">SUMIF($A$62:$A$157,$A$165,AFE$62:AFE$157)</f>
        <v>11089.25</v>
      </c>
      <c r="AFF165" s="619">
        <f t="shared" si="170"/>
        <v>0</v>
      </c>
      <c r="AFG165" s="619">
        <f t="shared" si="170"/>
        <v>0</v>
      </c>
      <c r="AFH165" s="619">
        <f t="shared" si="170"/>
        <v>0</v>
      </c>
      <c r="AFI165" s="619">
        <f t="shared" si="170"/>
        <v>0</v>
      </c>
      <c r="AFJ165" s="619">
        <f t="shared" si="170"/>
        <v>0</v>
      </c>
      <c r="AFK165" s="619">
        <f t="shared" si="170"/>
        <v>0</v>
      </c>
      <c r="AFL165" s="619">
        <f t="shared" si="170"/>
        <v>0</v>
      </c>
      <c r="AFM165" s="619">
        <f t="shared" si="170"/>
        <v>0</v>
      </c>
      <c r="AFN165" s="619">
        <f t="shared" si="170"/>
        <v>0</v>
      </c>
      <c r="AFO165" s="619">
        <f t="shared" si="170"/>
        <v>0</v>
      </c>
      <c r="AFP165" s="619">
        <f t="shared" si="170"/>
        <v>0</v>
      </c>
      <c r="AFQ165" s="619">
        <f t="shared" si="170"/>
        <v>1674687.53</v>
      </c>
      <c r="AFR165" s="619">
        <f t="shared" si="170"/>
        <v>0</v>
      </c>
      <c r="AFS165" s="619">
        <f t="shared" si="170"/>
        <v>0</v>
      </c>
      <c r="AFT165" s="619">
        <f t="shared" si="170"/>
        <v>0</v>
      </c>
      <c r="AFU165" s="619">
        <f t="shared" si="170"/>
        <v>0</v>
      </c>
      <c r="AFV165" s="619">
        <f t="shared" si="170"/>
        <v>0</v>
      </c>
      <c r="AFW165" s="619">
        <f t="shared" si="170"/>
        <v>0</v>
      </c>
      <c r="AFX165" s="619">
        <f t="shared" si="170"/>
        <v>0</v>
      </c>
      <c r="AFY165" s="619">
        <f t="shared" si="170"/>
        <v>0</v>
      </c>
      <c r="AFZ165" s="619">
        <f t="shared" si="170"/>
        <v>0</v>
      </c>
      <c r="AGA165" s="619">
        <f t="shared" si="170"/>
        <v>0</v>
      </c>
      <c r="AGB165" s="619">
        <f t="shared" si="170"/>
        <v>0</v>
      </c>
      <c r="AGC165" s="619">
        <f t="shared" si="170"/>
        <v>30203011.940000001</v>
      </c>
      <c r="AGD165" s="619">
        <f t="shared" si="170"/>
        <v>0</v>
      </c>
      <c r="AGE165" s="619">
        <f t="shared" si="170"/>
        <v>0</v>
      </c>
      <c r="AGF165" s="619">
        <f t="shared" si="170"/>
        <v>0</v>
      </c>
      <c r="AGG165" s="619">
        <f t="shared" si="170"/>
        <v>0</v>
      </c>
      <c r="AGH165" s="619">
        <f t="shared" si="170"/>
        <v>0</v>
      </c>
      <c r="AGI165" s="619">
        <f t="shared" si="170"/>
        <v>0</v>
      </c>
      <c r="AGJ165" s="619">
        <f t="shared" si="170"/>
        <v>0</v>
      </c>
      <c r="AGK165" s="619">
        <f t="shared" si="170"/>
        <v>0</v>
      </c>
      <c r="AGL165" s="619">
        <f t="shared" si="170"/>
        <v>0</v>
      </c>
      <c r="AGM165" s="619">
        <f t="shared" si="170"/>
        <v>0</v>
      </c>
      <c r="AGN165" s="619">
        <f t="shared" si="170"/>
        <v>1086064.6599999999</v>
      </c>
      <c r="AGO165" s="619">
        <f t="shared" si="170"/>
        <v>316792.81</v>
      </c>
      <c r="AGP165" s="619">
        <f t="shared" si="170"/>
        <v>0</v>
      </c>
      <c r="AGQ165" s="619">
        <f t="shared" si="170"/>
        <v>0</v>
      </c>
      <c r="AGR165" s="619">
        <f t="shared" si="170"/>
        <v>0</v>
      </c>
      <c r="AGS165" s="619">
        <f t="shared" si="170"/>
        <v>0</v>
      </c>
      <c r="AGT165" s="619">
        <f t="shared" si="170"/>
        <v>0</v>
      </c>
      <c r="AGU165" s="619">
        <f t="shared" si="170"/>
        <v>0</v>
      </c>
      <c r="AGV165" s="619">
        <f t="shared" si="170"/>
        <v>39702281.509999998</v>
      </c>
      <c r="AGW165" s="619">
        <f t="shared" si="170"/>
        <v>0</v>
      </c>
      <c r="AGX165" s="619">
        <f t="shared" si="170"/>
        <v>0</v>
      </c>
      <c r="AGY165" s="619">
        <f t="shared" si="170"/>
        <v>0</v>
      </c>
      <c r="AGZ165" s="619">
        <f t="shared" si="170"/>
        <v>0</v>
      </c>
      <c r="AHA165" s="619">
        <f t="shared" si="170"/>
        <v>0</v>
      </c>
      <c r="AHB165" s="619">
        <f t="shared" si="170"/>
        <v>0</v>
      </c>
      <c r="AHC165" s="619">
        <f t="shared" si="170"/>
        <v>0</v>
      </c>
      <c r="AHD165" s="619">
        <f t="shared" si="170"/>
        <v>0</v>
      </c>
      <c r="AHE165" s="619">
        <f t="shared" si="170"/>
        <v>0</v>
      </c>
      <c r="AHF165" s="619">
        <f t="shared" si="170"/>
        <v>0</v>
      </c>
      <c r="AHG165" s="619">
        <f t="shared" si="170"/>
        <v>0</v>
      </c>
      <c r="AHH165" s="619">
        <f t="shared" si="170"/>
        <v>0</v>
      </c>
      <c r="AHI165" s="619">
        <f t="shared" si="170"/>
        <v>0</v>
      </c>
      <c r="AHJ165" s="619">
        <f t="shared" si="170"/>
        <v>0</v>
      </c>
      <c r="AHK165" s="619">
        <f t="shared" si="170"/>
        <v>0</v>
      </c>
      <c r="AHL165" s="619">
        <f t="shared" si="170"/>
        <v>0</v>
      </c>
      <c r="AHM165" s="619">
        <f t="shared" si="170"/>
        <v>0</v>
      </c>
      <c r="AHN165" s="619">
        <f t="shared" si="170"/>
        <v>0</v>
      </c>
      <c r="AHO165" s="619">
        <f t="shared" si="170"/>
        <v>0</v>
      </c>
      <c r="AHP165" s="619">
        <f t="shared" si="170"/>
        <v>0</v>
      </c>
      <c r="AHQ165" s="619">
        <f t="shared" ref="AHQ165:AHT165" si="171">SUMIF($A$62:$A$157,$A$165,AHQ$62:AHQ$157)</f>
        <v>0</v>
      </c>
      <c r="AHR165" s="619">
        <f t="shared" si="171"/>
        <v>0</v>
      </c>
      <c r="AHS165" s="619">
        <f t="shared" si="171"/>
        <v>0</v>
      </c>
      <c r="AHT165" s="619">
        <f t="shared" si="171"/>
        <v>3687422411.4500012</v>
      </c>
      <c r="AHV165" s="622" t="s">
        <v>6273</v>
      </c>
      <c r="AHW165" s="622" t="s">
        <v>6475</v>
      </c>
      <c r="AHX165" s="622" t="s">
        <v>6085</v>
      </c>
    </row>
    <row r="166" spans="1:908" ht="27" x14ac:dyDescent="0.9">
      <c r="A166" s="613" t="s">
        <v>6273</v>
      </c>
      <c r="B166" s="270" t="s">
        <v>6280</v>
      </c>
      <c r="C166" s="416" t="s">
        <v>6272</v>
      </c>
      <c r="D166" s="619">
        <f>SUMIF($A$62:$A$157,$A$166,D$62:D$157)</f>
        <v>509100277.76999998</v>
      </c>
      <c r="E166" s="619">
        <f t="shared" ref="E166:BP166" si="172">SUMIF($A$62:$A$157,$A$166,E$62:E$157)</f>
        <v>24346598.550000004</v>
      </c>
      <c r="F166" s="619">
        <f t="shared" si="172"/>
        <v>49763419.810000002</v>
      </c>
      <c r="G166" s="619">
        <f t="shared" si="172"/>
        <v>5242498.1800000006</v>
      </c>
      <c r="H166" s="619">
        <f t="shared" si="172"/>
        <v>37011210.93</v>
      </c>
      <c r="I166" s="619">
        <f t="shared" si="172"/>
        <v>15463785.039999999</v>
      </c>
      <c r="J166" s="619">
        <f t="shared" si="172"/>
        <v>69188765.359999999</v>
      </c>
      <c r="K166" s="619">
        <f t="shared" si="172"/>
        <v>13265991.92</v>
      </c>
      <c r="L166" s="619">
        <f t="shared" si="172"/>
        <v>13384368.479999999</v>
      </c>
      <c r="M166" s="619">
        <f t="shared" si="172"/>
        <v>13827259.329999998</v>
      </c>
      <c r="N166" s="619">
        <f t="shared" si="172"/>
        <v>18350077.650000002</v>
      </c>
      <c r="O166" s="619">
        <f t="shared" si="172"/>
        <v>22689519.079999994</v>
      </c>
      <c r="P166" s="619">
        <f t="shared" si="172"/>
        <v>45886285.200000003</v>
      </c>
      <c r="Q166" s="619">
        <f t="shared" si="172"/>
        <v>16514169.679999998</v>
      </c>
      <c r="R166" s="619">
        <f t="shared" si="172"/>
        <v>7027517.169999999</v>
      </c>
      <c r="S166" s="619">
        <f t="shared" si="172"/>
        <v>53642991.359999999</v>
      </c>
      <c r="T166" s="619">
        <f t="shared" si="172"/>
        <v>10734656.9</v>
      </c>
      <c r="U166" s="619">
        <f t="shared" si="172"/>
        <v>8182952.7300000004</v>
      </c>
      <c r="V166" s="619">
        <f t="shared" si="172"/>
        <v>175692214.84999999</v>
      </c>
      <c r="W166" s="619">
        <f t="shared" si="172"/>
        <v>88655637.539999992</v>
      </c>
      <c r="X166" s="619">
        <f t="shared" si="172"/>
        <v>13748812.399999999</v>
      </c>
      <c r="Y166" s="619">
        <f t="shared" si="172"/>
        <v>17658188.27</v>
      </c>
      <c r="Z166" s="619">
        <f t="shared" si="172"/>
        <v>28748535.639999997</v>
      </c>
      <c r="AA166" s="619">
        <f t="shared" si="172"/>
        <v>28994749.719999995</v>
      </c>
      <c r="AB166" s="619">
        <f t="shared" si="172"/>
        <v>24400743.670000002</v>
      </c>
      <c r="AC166" s="619">
        <f t="shared" si="172"/>
        <v>194565240.42000002</v>
      </c>
      <c r="AD166" s="619">
        <f t="shared" si="172"/>
        <v>38269530.860000014</v>
      </c>
      <c r="AE166" s="619">
        <f t="shared" si="172"/>
        <v>42305792.790000007</v>
      </c>
      <c r="AF166" s="619">
        <f t="shared" si="172"/>
        <v>167872368.51999995</v>
      </c>
      <c r="AG166" s="619">
        <f t="shared" si="172"/>
        <v>33079577.169999998</v>
      </c>
      <c r="AH166" s="619">
        <f t="shared" si="172"/>
        <v>70128414.75</v>
      </c>
      <c r="AI166" s="619">
        <f t="shared" si="172"/>
        <v>85955349.780000001</v>
      </c>
      <c r="AJ166" s="619">
        <f t="shared" si="172"/>
        <v>20126785.270000011</v>
      </c>
      <c r="AK166" s="619">
        <f t="shared" si="172"/>
        <v>22068498.590000004</v>
      </c>
      <c r="AL166" s="619">
        <f t="shared" si="172"/>
        <v>23126967.18</v>
      </c>
      <c r="AM166" s="619">
        <f t="shared" si="172"/>
        <v>56928986.99000001</v>
      </c>
      <c r="AN166" s="619">
        <f t="shared" si="172"/>
        <v>32839480.240000002</v>
      </c>
      <c r="AO166" s="619">
        <f t="shared" si="172"/>
        <v>17481861.93</v>
      </c>
      <c r="AP166" s="619">
        <f t="shared" si="172"/>
        <v>23139117.059999999</v>
      </c>
      <c r="AQ166" s="619">
        <f t="shared" si="172"/>
        <v>14664877.529999994</v>
      </c>
      <c r="AR166" s="619">
        <f t="shared" si="172"/>
        <v>26447357.670000006</v>
      </c>
      <c r="AS166" s="619">
        <f t="shared" si="172"/>
        <v>17469945.560000002</v>
      </c>
      <c r="AT166" s="619">
        <f t="shared" si="172"/>
        <v>64544035.519999988</v>
      </c>
      <c r="AU166" s="619">
        <f t="shared" si="172"/>
        <v>5177148.0200000005</v>
      </c>
      <c r="AV166" s="619">
        <f t="shared" si="172"/>
        <v>5926993.4800000004</v>
      </c>
      <c r="AW166" s="619">
        <f t="shared" si="172"/>
        <v>7468549.4900000002</v>
      </c>
      <c r="AX166" s="619">
        <f t="shared" si="172"/>
        <v>18580440.340000004</v>
      </c>
      <c r="AY166" s="619">
        <f t="shared" si="172"/>
        <v>22256069.310000002</v>
      </c>
      <c r="AZ166" s="619">
        <f t="shared" si="172"/>
        <v>3912734.5999999996</v>
      </c>
      <c r="BA166" s="619">
        <f t="shared" si="172"/>
        <v>5524904.7999999998</v>
      </c>
      <c r="BB166" s="619">
        <f t="shared" si="172"/>
        <v>3262650.8600000003</v>
      </c>
      <c r="BC166" s="619">
        <f t="shared" si="172"/>
        <v>10056598.630000001</v>
      </c>
      <c r="BD166" s="619">
        <f t="shared" si="172"/>
        <v>2317551.34</v>
      </c>
      <c r="BE166" s="619">
        <f t="shared" si="172"/>
        <v>11041782.799999997</v>
      </c>
      <c r="BF166" s="619">
        <f t="shared" si="172"/>
        <v>47402717.810000025</v>
      </c>
      <c r="BG166" s="619">
        <f t="shared" si="172"/>
        <v>2307512.77</v>
      </c>
      <c r="BH166" s="619">
        <f t="shared" si="172"/>
        <v>13815001.43</v>
      </c>
      <c r="BI166" s="619">
        <f t="shared" si="172"/>
        <v>146728902.06</v>
      </c>
      <c r="BJ166" s="619">
        <f t="shared" si="172"/>
        <v>73349219.449999988</v>
      </c>
      <c r="BK166" s="619">
        <f t="shared" si="172"/>
        <v>10045853.879999999</v>
      </c>
      <c r="BL166" s="619">
        <f t="shared" si="172"/>
        <v>4179191.04</v>
      </c>
      <c r="BM166" s="619">
        <f t="shared" si="172"/>
        <v>24978911.41</v>
      </c>
      <c r="BN166" s="619">
        <f t="shared" si="172"/>
        <v>7509141.7000000002</v>
      </c>
      <c r="BO166" s="619">
        <f t="shared" si="172"/>
        <v>6358475.3599999994</v>
      </c>
      <c r="BP166" s="619">
        <f t="shared" si="172"/>
        <v>6054501.3400000008</v>
      </c>
      <c r="BQ166" s="619">
        <f t="shared" ref="BQ166:EB166" si="173">SUMIF($A$62:$A$157,$A$166,BQ$62:BQ$157)</f>
        <v>3979825.4499999997</v>
      </c>
      <c r="BR166" s="619">
        <f t="shared" si="173"/>
        <v>133537960.8</v>
      </c>
      <c r="BS166" s="619">
        <f t="shared" si="173"/>
        <v>8905020.7000000011</v>
      </c>
      <c r="BT166" s="619">
        <f t="shared" si="173"/>
        <v>6699273.3999999994</v>
      </c>
      <c r="BU166" s="619">
        <f t="shared" si="173"/>
        <v>17690775.149999999</v>
      </c>
      <c r="BV166" s="619">
        <f t="shared" si="173"/>
        <v>8976075.6699999999</v>
      </c>
      <c r="BW166" s="619">
        <f t="shared" si="173"/>
        <v>12471522.360000001</v>
      </c>
      <c r="BX166" s="619">
        <f t="shared" si="173"/>
        <v>6674861.3800000008</v>
      </c>
      <c r="BY166" s="619">
        <f t="shared" si="173"/>
        <v>10663894.680000002</v>
      </c>
      <c r="BZ166" s="619">
        <f t="shared" si="173"/>
        <v>79909659.640000001</v>
      </c>
      <c r="CA166" s="619">
        <f t="shared" si="173"/>
        <v>22936897.729999997</v>
      </c>
      <c r="CB166" s="619">
        <f t="shared" si="173"/>
        <v>34084059.440000005</v>
      </c>
      <c r="CC166" s="619">
        <f t="shared" si="173"/>
        <v>54471330.910000004</v>
      </c>
      <c r="CD166" s="619">
        <f t="shared" si="173"/>
        <v>19034516.899999999</v>
      </c>
      <c r="CE166" s="619">
        <f t="shared" si="173"/>
        <v>15422297.099999998</v>
      </c>
      <c r="CF166" s="619">
        <f t="shared" si="173"/>
        <v>14418840</v>
      </c>
      <c r="CG166" s="619">
        <f t="shared" si="173"/>
        <v>172259509.67000005</v>
      </c>
      <c r="CH166" s="619">
        <f t="shared" si="173"/>
        <v>10499355.800000001</v>
      </c>
      <c r="CI166" s="619">
        <f t="shared" si="173"/>
        <v>38255055.439999998</v>
      </c>
      <c r="CJ166" s="619">
        <f t="shared" si="173"/>
        <v>9784291.8800000027</v>
      </c>
      <c r="CK166" s="619">
        <f t="shared" si="173"/>
        <v>10095701.660000002</v>
      </c>
      <c r="CL166" s="619">
        <f t="shared" si="173"/>
        <v>15088143.58</v>
      </c>
      <c r="CM166" s="619">
        <f t="shared" si="173"/>
        <v>9222652.4500000011</v>
      </c>
      <c r="CN166" s="619">
        <f t="shared" si="173"/>
        <v>14850837.399999999</v>
      </c>
      <c r="CO166" s="619">
        <f t="shared" si="173"/>
        <v>3596465.2800000003</v>
      </c>
      <c r="CP166" s="619">
        <f t="shared" si="173"/>
        <v>14410080.659999998</v>
      </c>
      <c r="CQ166" s="619">
        <f t="shared" si="173"/>
        <v>6016356.629999999</v>
      </c>
      <c r="CR166" s="619">
        <f t="shared" si="173"/>
        <v>7732457.0599999996</v>
      </c>
      <c r="CS166" s="619">
        <f t="shared" si="173"/>
        <v>7229087.5499999989</v>
      </c>
      <c r="CT166" s="619">
        <f t="shared" si="173"/>
        <v>114747094.89000002</v>
      </c>
      <c r="CU166" s="619">
        <f t="shared" si="173"/>
        <v>9853001.6099999994</v>
      </c>
      <c r="CV166" s="619">
        <f t="shared" si="173"/>
        <v>8970521.6900000013</v>
      </c>
      <c r="CW166" s="619">
        <f t="shared" si="173"/>
        <v>27965665.899999999</v>
      </c>
      <c r="CX166" s="619">
        <f t="shared" si="173"/>
        <v>8093579.2899999991</v>
      </c>
      <c r="CY166" s="619">
        <f t="shared" si="173"/>
        <v>20300691.710000005</v>
      </c>
      <c r="CZ166" s="619">
        <f t="shared" si="173"/>
        <v>7740863.9500000002</v>
      </c>
      <c r="DA166" s="619">
        <f t="shared" si="173"/>
        <v>11889896.32</v>
      </c>
      <c r="DB166" s="619">
        <f t="shared" si="173"/>
        <v>136701368.54999998</v>
      </c>
      <c r="DC166" s="619">
        <f t="shared" si="173"/>
        <v>208562710.06999999</v>
      </c>
      <c r="DD166" s="619">
        <f t="shared" si="173"/>
        <v>22685306.030000001</v>
      </c>
      <c r="DE166" s="619">
        <f t="shared" si="173"/>
        <v>13858028.23</v>
      </c>
      <c r="DF166" s="619">
        <f t="shared" si="173"/>
        <v>14765212.310000001</v>
      </c>
      <c r="DG166" s="619">
        <f t="shared" si="173"/>
        <v>31042671.260000005</v>
      </c>
      <c r="DH166" s="619">
        <f t="shared" si="173"/>
        <v>39134274.580000006</v>
      </c>
      <c r="DI166" s="619">
        <f t="shared" si="173"/>
        <v>28235400.670000002</v>
      </c>
      <c r="DJ166" s="619">
        <f t="shared" si="173"/>
        <v>8571292.1099999994</v>
      </c>
      <c r="DK166" s="619">
        <f t="shared" si="173"/>
        <v>527842441.01999998</v>
      </c>
      <c r="DL166" s="619">
        <f t="shared" si="173"/>
        <v>16132655.169999998</v>
      </c>
      <c r="DM166" s="619">
        <f t="shared" si="173"/>
        <v>20046340.710000001</v>
      </c>
      <c r="DN166" s="619">
        <f t="shared" si="173"/>
        <v>10158304.739999998</v>
      </c>
      <c r="DO166" s="619">
        <f t="shared" si="173"/>
        <v>23449469.710000001</v>
      </c>
      <c r="DP166" s="619">
        <f t="shared" si="173"/>
        <v>17158159.030000001</v>
      </c>
      <c r="DQ166" s="619">
        <f t="shared" si="173"/>
        <v>44236709.369999997</v>
      </c>
      <c r="DR166" s="619">
        <f t="shared" si="173"/>
        <v>14342601.939900002</v>
      </c>
      <c r="DS166" s="619">
        <f t="shared" si="173"/>
        <v>50494522.810000002</v>
      </c>
      <c r="DT166" s="619">
        <f t="shared" si="173"/>
        <v>271977380.34999996</v>
      </c>
      <c r="DU166" s="619">
        <f t="shared" si="173"/>
        <v>26793184.34</v>
      </c>
      <c r="DV166" s="619">
        <f t="shared" si="173"/>
        <v>51981345.31000001</v>
      </c>
      <c r="DW166" s="619">
        <f t="shared" si="173"/>
        <v>47584147.829999998</v>
      </c>
      <c r="DX166" s="619">
        <f t="shared" si="173"/>
        <v>17736804.649999999</v>
      </c>
      <c r="DY166" s="619">
        <f t="shared" si="173"/>
        <v>16070813.23</v>
      </c>
      <c r="DZ166" s="619">
        <f t="shared" si="173"/>
        <v>17937086.169999998</v>
      </c>
      <c r="EA166" s="619">
        <f t="shared" si="173"/>
        <v>4316074.1199999992</v>
      </c>
      <c r="EB166" s="619">
        <f t="shared" si="173"/>
        <v>8174346.1099999994</v>
      </c>
      <c r="EC166" s="619">
        <f t="shared" ref="EC166:GN166" si="174">SUMIF($A$62:$A$157,$A$166,EC$62:EC$157)</f>
        <v>13035960.890000001</v>
      </c>
      <c r="ED166" s="619">
        <f t="shared" si="174"/>
        <v>38989564.469999999</v>
      </c>
      <c r="EE166" s="619">
        <f t="shared" si="174"/>
        <v>67840960.13000001</v>
      </c>
      <c r="EF166" s="619">
        <f t="shared" si="174"/>
        <v>52605866.089999996</v>
      </c>
      <c r="EG166" s="619">
        <f t="shared" si="174"/>
        <v>7362729.0899999999</v>
      </c>
      <c r="EH166" s="619">
        <f t="shared" si="174"/>
        <v>17325893.370000001</v>
      </c>
      <c r="EI166" s="619">
        <f t="shared" si="174"/>
        <v>23375952.130000003</v>
      </c>
      <c r="EJ166" s="619">
        <f t="shared" si="174"/>
        <v>15679075.970000001</v>
      </c>
      <c r="EK166" s="619">
        <f t="shared" si="174"/>
        <v>21681824.84</v>
      </c>
      <c r="EL166" s="619">
        <f t="shared" si="174"/>
        <v>16617466.629999999</v>
      </c>
      <c r="EM166" s="619">
        <f t="shared" si="174"/>
        <v>17128338.93</v>
      </c>
      <c r="EN166" s="619">
        <f t="shared" si="174"/>
        <v>237829743.04000005</v>
      </c>
      <c r="EO166" s="619">
        <f t="shared" si="174"/>
        <v>15598480.489999998</v>
      </c>
      <c r="EP166" s="619">
        <f t="shared" si="174"/>
        <v>33760867.009999998</v>
      </c>
      <c r="EQ166" s="619">
        <f t="shared" si="174"/>
        <v>12555952.92</v>
      </c>
      <c r="ER166" s="619">
        <f t="shared" si="174"/>
        <v>13748338.609999999</v>
      </c>
      <c r="ES166" s="619">
        <f t="shared" si="174"/>
        <v>9296747.9900000021</v>
      </c>
      <c r="ET166" s="619">
        <f t="shared" si="174"/>
        <v>53238666.019999996</v>
      </c>
      <c r="EU166" s="619">
        <f t="shared" si="174"/>
        <v>37607493.549999997</v>
      </c>
      <c r="EV166" s="619">
        <f t="shared" si="174"/>
        <v>25944677.759999998</v>
      </c>
      <c r="EW166" s="619">
        <f t="shared" si="174"/>
        <v>235998643.09</v>
      </c>
      <c r="EX166" s="619">
        <f t="shared" si="174"/>
        <v>5087555.1800000006</v>
      </c>
      <c r="EY166" s="619">
        <f t="shared" si="174"/>
        <v>9671160.0899999999</v>
      </c>
      <c r="EZ166" s="619">
        <f t="shared" si="174"/>
        <v>40737645.670000009</v>
      </c>
      <c r="FA166" s="619">
        <f t="shared" si="174"/>
        <v>26001130.459999997</v>
      </c>
      <c r="FB166" s="619">
        <f t="shared" si="174"/>
        <v>40001023.899999999</v>
      </c>
      <c r="FC166" s="619">
        <f t="shared" si="174"/>
        <v>12474273.139999999</v>
      </c>
      <c r="FD166" s="619">
        <f t="shared" si="174"/>
        <v>13745361.379999999</v>
      </c>
      <c r="FE166" s="619">
        <f t="shared" si="174"/>
        <v>20658376.790000003</v>
      </c>
      <c r="FF166" s="619">
        <f t="shared" si="174"/>
        <v>10298330.84</v>
      </c>
      <c r="FG166" s="619">
        <f t="shared" si="174"/>
        <v>16007502.229999999</v>
      </c>
      <c r="FH166" s="619">
        <f t="shared" si="174"/>
        <v>8649156.5299999993</v>
      </c>
      <c r="FI166" s="619">
        <f t="shared" si="174"/>
        <v>80420862.399999991</v>
      </c>
      <c r="FJ166" s="619">
        <f t="shared" si="174"/>
        <v>10610175.77</v>
      </c>
      <c r="FK166" s="619">
        <f t="shared" si="174"/>
        <v>2332939.7200000002</v>
      </c>
      <c r="FL166" s="619">
        <f t="shared" si="174"/>
        <v>7737023.4099999992</v>
      </c>
      <c r="FM166" s="619">
        <f t="shared" si="174"/>
        <v>17579653.16</v>
      </c>
      <c r="FN166" s="619">
        <f t="shared" si="174"/>
        <v>12993960.75</v>
      </c>
      <c r="FO166" s="619">
        <f t="shared" si="174"/>
        <v>6157899.9100000001</v>
      </c>
      <c r="FP166" s="619">
        <f t="shared" si="174"/>
        <v>4370657.5</v>
      </c>
      <c r="FQ166" s="619">
        <f t="shared" si="174"/>
        <v>408304983.29999983</v>
      </c>
      <c r="FR166" s="619">
        <f t="shared" si="174"/>
        <v>12755051.959999999</v>
      </c>
      <c r="FS166" s="619">
        <f t="shared" si="174"/>
        <v>17577178.779999997</v>
      </c>
      <c r="FT166" s="619">
        <f t="shared" si="174"/>
        <v>18958366.550000004</v>
      </c>
      <c r="FU166" s="619">
        <f t="shared" si="174"/>
        <v>15885540.199999999</v>
      </c>
      <c r="FV166" s="619">
        <f t="shared" si="174"/>
        <v>18199264.940000001</v>
      </c>
      <c r="FW166" s="619">
        <f t="shared" si="174"/>
        <v>57646030.149999999</v>
      </c>
      <c r="FX166" s="619">
        <f t="shared" si="174"/>
        <v>21774627.950000003</v>
      </c>
      <c r="FY166" s="619">
        <f t="shared" si="174"/>
        <v>22800048.129999999</v>
      </c>
      <c r="FZ166" s="619">
        <f t="shared" si="174"/>
        <v>9566672.1400000006</v>
      </c>
      <c r="GA166" s="619">
        <f t="shared" si="174"/>
        <v>31691440.559999999</v>
      </c>
      <c r="GB166" s="619">
        <f t="shared" si="174"/>
        <v>17264197.219999999</v>
      </c>
      <c r="GC166" s="619">
        <f t="shared" si="174"/>
        <v>12700199.079999998</v>
      </c>
      <c r="GD166" s="619">
        <f t="shared" si="174"/>
        <v>6999889.419999999</v>
      </c>
      <c r="GE166" s="619">
        <f t="shared" si="174"/>
        <v>127828886.00000001</v>
      </c>
      <c r="GF166" s="619">
        <f t="shared" si="174"/>
        <v>15394536.609999999</v>
      </c>
      <c r="GG166" s="619">
        <f t="shared" si="174"/>
        <v>2930526.95</v>
      </c>
      <c r="GH166" s="619">
        <f t="shared" si="174"/>
        <v>30427267.200000003</v>
      </c>
      <c r="GI166" s="619">
        <f t="shared" si="174"/>
        <v>9874277.4700000007</v>
      </c>
      <c r="GJ166" s="619">
        <f t="shared" si="174"/>
        <v>2221082.1</v>
      </c>
      <c r="GK166" s="619">
        <f t="shared" si="174"/>
        <v>7195063.1199999992</v>
      </c>
      <c r="GL166" s="619">
        <f t="shared" si="174"/>
        <v>22885508.270000003</v>
      </c>
      <c r="GM166" s="619">
        <f t="shared" si="174"/>
        <v>3536985.55</v>
      </c>
      <c r="GN166" s="619">
        <f t="shared" si="174"/>
        <v>6582045.9899999993</v>
      </c>
      <c r="GO166" s="619">
        <f t="shared" ref="GO166:IZ166" si="175">SUMIF($A$62:$A$157,$A$166,GO$62:GO$157)</f>
        <v>4090908.9999999995</v>
      </c>
      <c r="GP166" s="619">
        <f t="shared" si="175"/>
        <v>5737411.5</v>
      </c>
      <c r="GQ166" s="619">
        <f t="shared" si="175"/>
        <v>102611398.50999999</v>
      </c>
      <c r="GR166" s="619">
        <f t="shared" si="175"/>
        <v>22576196.119999994</v>
      </c>
      <c r="GS166" s="619">
        <f t="shared" si="175"/>
        <v>11400856.689999999</v>
      </c>
      <c r="GT166" s="619">
        <f t="shared" si="175"/>
        <v>37421144.810000002</v>
      </c>
      <c r="GU166" s="619">
        <f t="shared" si="175"/>
        <v>2858506.51</v>
      </c>
      <c r="GV166" s="619">
        <f t="shared" si="175"/>
        <v>16971523.150000002</v>
      </c>
      <c r="GW166" s="619">
        <f t="shared" si="175"/>
        <v>11986494.449999999</v>
      </c>
      <c r="GX166" s="619">
        <f t="shared" si="175"/>
        <v>12836126.710000001</v>
      </c>
      <c r="GY166" s="619">
        <f t="shared" si="175"/>
        <v>135626269.84</v>
      </c>
      <c r="GZ166" s="619">
        <f t="shared" si="175"/>
        <v>9603350.1600000001</v>
      </c>
      <c r="HA166" s="619">
        <f t="shared" si="175"/>
        <v>16104370.879999999</v>
      </c>
      <c r="HB166" s="619">
        <f t="shared" si="175"/>
        <v>11300129.83</v>
      </c>
      <c r="HC166" s="619">
        <f t="shared" si="175"/>
        <v>404828826.14999986</v>
      </c>
      <c r="HD166" s="619">
        <f t="shared" si="175"/>
        <v>95268835.910000011</v>
      </c>
      <c r="HE166" s="619">
        <f t="shared" si="175"/>
        <v>70349430.589999989</v>
      </c>
      <c r="HF166" s="619">
        <f t="shared" si="175"/>
        <v>68166022.820000008</v>
      </c>
      <c r="HG166" s="619">
        <f t="shared" si="175"/>
        <v>36035725.049999997</v>
      </c>
      <c r="HH166" s="619">
        <f t="shared" si="175"/>
        <v>34533037.650000006</v>
      </c>
      <c r="HI166" s="619">
        <f t="shared" si="175"/>
        <v>8519556.5500000007</v>
      </c>
      <c r="HJ166" s="619">
        <f t="shared" si="175"/>
        <v>23061460.159999993</v>
      </c>
      <c r="HK166" s="619">
        <f t="shared" si="175"/>
        <v>147117377.33000004</v>
      </c>
      <c r="HL166" s="619">
        <f t="shared" si="175"/>
        <v>40926784.640000001</v>
      </c>
      <c r="HM166" s="619">
        <f t="shared" si="175"/>
        <v>79572225.390000015</v>
      </c>
      <c r="HN166" s="619">
        <f t="shared" si="175"/>
        <v>36462200.099999994</v>
      </c>
      <c r="HO166" s="619">
        <f t="shared" si="175"/>
        <v>26971014.09</v>
      </c>
      <c r="HP166" s="619">
        <f t="shared" si="175"/>
        <v>13624815.149999999</v>
      </c>
      <c r="HQ166" s="619">
        <f t="shared" si="175"/>
        <v>26040844.489999991</v>
      </c>
      <c r="HR166" s="619">
        <f t="shared" si="175"/>
        <v>32768768.225000001</v>
      </c>
      <c r="HS166" s="619">
        <f t="shared" si="175"/>
        <v>214101862.65539998</v>
      </c>
      <c r="HT166" s="619">
        <f t="shared" si="175"/>
        <v>120501148.83000001</v>
      </c>
      <c r="HU166" s="619">
        <f t="shared" si="175"/>
        <v>29769141.509999998</v>
      </c>
      <c r="HV166" s="619">
        <f t="shared" si="175"/>
        <v>8576113.870000001</v>
      </c>
      <c r="HW166" s="619">
        <f t="shared" si="175"/>
        <v>9288200.9199999999</v>
      </c>
      <c r="HX166" s="619">
        <f t="shared" si="175"/>
        <v>14314059.239999998</v>
      </c>
      <c r="HY166" s="619">
        <f t="shared" si="175"/>
        <v>24723589.970000006</v>
      </c>
      <c r="HZ166" s="619">
        <f t="shared" si="175"/>
        <v>18454618.280000001</v>
      </c>
      <c r="IA166" s="619">
        <f t="shared" si="175"/>
        <v>9578401.3100000005</v>
      </c>
      <c r="IB166" s="619">
        <f t="shared" si="175"/>
        <v>17486410.300000008</v>
      </c>
      <c r="IC166" s="619">
        <f t="shared" si="175"/>
        <v>9401082.8900000006</v>
      </c>
      <c r="ID166" s="619">
        <f t="shared" si="175"/>
        <v>19430093.870000001</v>
      </c>
      <c r="IE166" s="619">
        <f t="shared" si="175"/>
        <v>8566881.9400000013</v>
      </c>
      <c r="IF166" s="619">
        <f t="shared" si="175"/>
        <v>14706418.669999998</v>
      </c>
      <c r="IG166" s="619">
        <f t="shared" si="175"/>
        <v>6754106.8500000024</v>
      </c>
      <c r="IH166" s="619">
        <f t="shared" si="175"/>
        <v>7142433.8000000007</v>
      </c>
      <c r="II166" s="619">
        <f t="shared" si="175"/>
        <v>92780766.530000001</v>
      </c>
      <c r="IJ166" s="619">
        <f t="shared" si="175"/>
        <v>182226262.57999995</v>
      </c>
      <c r="IK166" s="619">
        <f t="shared" si="175"/>
        <v>10647664.559999999</v>
      </c>
      <c r="IL166" s="619">
        <f t="shared" si="175"/>
        <v>69020440.86999999</v>
      </c>
      <c r="IM166" s="619">
        <f t="shared" si="175"/>
        <v>78244387.689999998</v>
      </c>
      <c r="IN166" s="619">
        <f t="shared" si="175"/>
        <v>32298987.700000003</v>
      </c>
      <c r="IO166" s="619">
        <f t="shared" si="175"/>
        <v>6866698.4999999991</v>
      </c>
      <c r="IP166" s="619">
        <f t="shared" si="175"/>
        <v>12509722.730000002</v>
      </c>
      <c r="IQ166" s="619">
        <f t="shared" si="175"/>
        <v>12842118.74</v>
      </c>
      <c r="IR166" s="619">
        <f t="shared" si="175"/>
        <v>20308156.34</v>
      </c>
      <c r="IS166" s="619">
        <f t="shared" si="175"/>
        <v>18002174.699999999</v>
      </c>
      <c r="IT166" s="619">
        <f t="shared" si="175"/>
        <v>380392761.57000005</v>
      </c>
      <c r="IU166" s="619">
        <f t="shared" si="175"/>
        <v>169688035.44</v>
      </c>
      <c r="IV166" s="619">
        <f t="shared" si="175"/>
        <v>8416309.0099999998</v>
      </c>
      <c r="IW166" s="619">
        <f t="shared" si="175"/>
        <v>34699552.260000005</v>
      </c>
      <c r="IX166" s="619">
        <f t="shared" si="175"/>
        <v>38324155.369999997</v>
      </c>
      <c r="IY166" s="619">
        <f t="shared" si="175"/>
        <v>8118721.7299999995</v>
      </c>
      <c r="IZ166" s="619">
        <f t="shared" si="175"/>
        <v>23409229.910000004</v>
      </c>
      <c r="JA166" s="619">
        <f t="shared" ref="JA166:LL166" si="176">SUMIF($A$62:$A$157,$A$166,JA$62:JA$157)</f>
        <v>4282353.41</v>
      </c>
      <c r="JB166" s="619">
        <f t="shared" si="176"/>
        <v>10823144.399999997</v>
      </c>
      <c r="JC166" s="619">
        <f t="shared" si="176"/>
        <v>14775690.210000001</v>
      </c>
      <c r="JD166" s="619">
        <f t="shared" si="176"/>
        <v>33647369.510000005</v>
      </c>
      <c r="JE166" s="619">
        <f t="shared" si="176"/>
        <v>14719915.630000001</v>
      </c>
      <c r="JF166" s="619">
        <f t="shared" si="176"/>
        <v>50922184.179999985</v>
      </c>
      <c r="JG166" s="619">
        <f t="shared" si="176"/>
        <v>74159477.020000026</v>
      </c>
      <c r="JH166" s="619">
        <f t="shared" si="176"/>
        <v>15165073.060000004</v>
      </c>
      <c r="JI166" s="619">
        <f t="shared" si="176"/>
        <v>15630669.130000001</v>
      </c>
      <c r="JJ166" s="619">
        <f t="shared" si="176"/>
        <v>12216264.550000001</v>
      </c>
      <c r="JK166" s="619">
        <f t="shared" si="176"/>
        <v>7498006.6200000001</v>
      </c>
      <c r="JL166" s="619">
        <f t="shared" si="176"/>
        <v>135200195.67000002</v>
      </c>
      <c r="JM166" s="619">
        <f t="shared" si="176"/>
        <v>22052150.170000006</v>
      </c>
      <c r="JN166" s="619">
        <f t="shared" si="176"/>
        <v>23311522.439999998</v>
      </c>
      <c r="JO166" s="619">
        <f t="shared" si="176"/>
        <v>40731555.970000006</v>
      </c>
      <c r="JP166" s="619">
        <f t="shared" si="176"/>
        <v>24579196.030000001</v>
      </c>
      <c r="JQ166" s="619">
        <f t="shared" si="176"/>
        <v>43149695.879999995</v>
      </c>
      <c r="JR166" s="619">
        <f t="shared" si="176"/>
        <v>10671539.200000001</v>
      </c>
      <c r="JS166" s="619">
        <f t="shared" si="176"/>
        <v>114895144.51000002</v>
      </c>
      <c r="JT166" s="619">
        <f t="shared" si="176"/>
        <v>34178084.259999998</v>
      </c>
      <c r="JU166" s="619">
        <f t="shared" si="176"/>
        <v>15064449.870000001</v>
      </c>
      <c r="JV166" s="619">
        <f t="shared" si="176"/>
        <v>4976622.7799999993</v>
      </c>
      <c r="JW166" s="619">
        <f t="shared" si="176"/>
        <v>17666232.379999999</v>
      </c>
      <c r="JX166" s="619">
        <f t="shared" si="176"/>
        <v>4148801.3600000003</v>
      </c>
      <c r="JY166" s="619">
        <f t="shared" si="176"/>
        <v>39226219.860000007</v>
      </c>
      <c r="JZ166" s="619">
        <f t="shared" si="176"/>
        <v>14511966.969999999</v>
      </c>
      <c r="KA166" s="619">
        <f t="shared" si="176"/>
        <v>8164407.3599999994</v>
      </c>
      <c r="KB166" s="619">
        <f t="shared" si="176"/>
        <v>11210088.289999999</v>
      </c>
      <c r="KC166" s="619">
        <f t="shared" si="176"/>
        <v>5450082.4199999999</v>
      </c>
      <c r="KD166" s="619">
        <f t="shared" si="176"/>
        <v>10446227.880000001</v>
      </c>
      <c r="KE166" s="619">
        <f t="shared" si="176"/>
        <v>5348989.8900000006</v>
      </c>
      <c r="KF166" s="619">
        <f t="shared" si="176"/>
        <v>2489137.9099999997</v>
      </c>
      <c r="KG166" s="619">
        <f t="shared" si="176"/>
        <v>9040017.4600000009</v>
      </c>
      <c r="KH166" s="619">
        <f t="shared" si="176"/>
        <v>10707305.000000002</v>
      </c>
      <c r="KI166" s="619">
        <f t="shared" si="176"/>
        <v>395102253.76000005</v>
      </c>
      <c r="KJ166" s="619">
        <f t="shared" si="176"/>
        <v>49840866.690000005</v>
      </c>
      <c r="KK166" s="619">
        <f t="shared" si="176"/>
        <v>11358753.359999999</v>
      </c>
      <c r="KL166" s="619">
        <f t="shared" si="176"/>
        <v>20007688.279999997</v>
      </c>
      <c r="KM166" s="619">
        <f t="shared" si="176"/>
        <v>9474350.6899999995</v>
      </c>
      <c r="KN166" s="619">
        <f t="shared" si="176"/>
        <v>11652048.83</v>
      </c>
      <c r="KO166" s="619">
        <f t="shared" si="176"/>
        <v>63530250</v>
      </c>
      <c r="KP166" s="619">
        <f t="shared" si="176"/>
        <v>8049639.1899999985</v>
      </c>
      <c r="KQ166" s="619">
        <f t="shared" si="176"/>
        <v>9714698.8199999984</v>
      </c>
      <c r="KR166" s="619">
        <f t="shared" si="176"/>
        <v>190718682.09000006</v>
      </c>
      <c r="KS166" s="619">
        <f t="shared" si="176"/>
        <v>12995737.080000002</v>
      </c>
      <c r="KT166" s="619">
        <f t="shared" si="176"/>
        <v>11014251.35</v>
      </c>
      <c r="KU166" s="619">
        <f t="shared" si="176"/>
        <v>37851081.459999986</v>
      </c>
      <c r="KV166" s="619">
        <f t="shared" si="176"/>
        <v>16867715.820000004</v>
      </c>
      <c r="KW166" s="619">
        <f t="shared" si="176"/>
        <v>16636993.93</v>
      </c>
      <c r="KX166" s="619">
        <f t="shared" si="176"/>
        <v>155754448.20999998</v>
      </c>
      <c r="KY166" s="619">
        <f t="shared" si="176"/>
        <v>19108006.310000002</v>
      </c>
      <c r="KZ166" s="619">
        <f t="shared" si="176"/>
        <v>191507988.01000002</v>
      </c>
      <c r="LA166" s="619">
        <f t="shared" si="176"/>
        <v>11651524.330000002</v>
      </c>
      <c r="LB166" s="619">
        <f t="shared" si="176"/>
        <v>6630587.1600000001</v>
      </c>
      <c r="LC166" s="619">
        <f t="shared" si="176"/>
        <v>31143860.179999996</v>
      </c>
      <c r="LD166" s="619">
        <f t="shared" si="176"/>
        <v>24857648.57</v>
      </c>
      <c r="LE166" s="619">
        <f t="shared" si="176"/>
        <v>11391188.57</v>
      </c>
      <c r="LF166" s="619">
        <f t="shared" si="176"/>
        <v>10086718.399999997</v>
      </c>
      <c r="LG166" s="619">
        <f t="shared" si="176"/>
        <v>11100236.200000003</v>
      </c>
      <c r="LH166" s="619">
        <f t="shared" si="176"/>
        <v>562990489.78999996</v>
      </c>
      <c r="LI166" s="619">
        <f t="shared" si="176"/>
        <v>100542486.90999998</v>
      </c>
      <c r="LJ166" s="619">
        <f t="shared" si="176"/>
        <v>66599752.369999997</v>
      </c>
      <c r="LK166" s="619">
        <f t="shared" si="176"/>
        <v>86146491.519999996</v>
      </c>
      <c r="LL166" s="619">
        <f t="shared" si="176"/>
        <v>20325344.629999999</v>
      </c>
      <c r="LM166" s="619">
        <f t="shared" ref="LM166:NX166" si="177">SUMIF($A$62:$A$157,$A$166,LM$62:LM$157)</f>
        <v>24117456.860000003</v>
      </c>
      <c r="LN166" s="619">
        <f t="shared" si="177"/>
        <v>15342539.850000001</v>
      </c>
      <c r="LO166" s="619">
        <f t="shared" si="177"/>
        <v>22839694.849999998</v>
      </c>
      <c r="LP166" s="619">
        <f t="shared" si="177"/>
        <v>8806613.4000000004</v>
      </c>
      <c r="LQ166" s="619">
        <f t="shared" si="177"/>
        <v>17831634.34</v>
      </c>
      <c r="LR166" s="619">
        <f t="shared" si="177"/>
        <v>3343804.72</v>
      </c>
      <c r="LS166" s="619">
        <f t="shared" si="177"/>
        <v>67636956.080000013</v>
      </c>
      <c r="LT166" s="619">
        <f t="shared" si="177"/>
        <v>3149696.1799999997</v>
      </c>
      <c r="LU166" s="619">
        <f t="shared" si="177"/>
        <v>8998912.8599999994</v>
      </c>
      <c r="LV166" s="619">
        <f t="shared" si="177"/>
        <v>171876302.53999999</v>
      </c>
      <c r="LW166" s="619">
        <f t="shared" si="177"/>
        <v>97531147.61999999</v>
      </c>
      <c r="LX166" s="619">
        <f t="shared" si="177"/>
        <v>209963882.53999993</v>
      </c>
      <c r="LY166" s="619">
        <f t="shared" si="177"/>
        <v>67347111.359999999</v>
      </c>
      <c r="LZ166" s="619">
        <f t="shared" si="177"/>
        <v>37369245.969999999</v>
      </c>
      <c r="MA166" s="619">
        <f t="shared" si="177"/>
        <v>32370355.690000001</v>
      </c>
      <c r="MB166" s="619">
        <f t="shared" si="177"/>
        <v>32227010.020000003</v>
      </c>
      <c r="MC166" s="619">
        <f t="shared" si="177"/>
        <v>22576953.890000001</v>
      </c>
      <c r="MD166" s="619">
        <f t="shared" si="177"/>
        <v>21029016.43</v>
      </c>
      <c r="ME166" s="619">
        <f t="shared" si="177"/>
        <v>20131234.159999996</v>
      </c>
      <c r="MF166" s="619">
        <f t="shared" si="177"/>
        <v>65434525.660000011</v>
      </c>
      <c r="MG166" s="619">
        <f t="shared" si="177"/>
        <v>12191809.809999999</v>
      </c>
      <c r="MH166" s="619">
        <f t="shared" si="177"/>
        <v>377824116.75</v>
      </c>
      <c r="MI166" s="619">
        <f t="shared" si="177"/>
        <v>20849081.48</v>
      </c>
      <c r="MJ166" s="619">
        <f t="shared" si="177"/>
        <v>11524500.65</v>
      </c>
      <c r="MK166" s="619">
        <f t="shared" si="177"/>
        <v>13354458.469999999</v>
      </c>
      <c r="ML166" s="619">
        <f t="shared" si="177"/>
        <v>13637550.779999999</v>
      </c>
      <c r="MM166" s="619">
        <f t="shared" si="177"/>
        <v>22632705.520000007</v>
      </c>
      <c r="MN166" s="619">
        <f t="shared" si="177"/>
        <v>27610034.719999999</v>
      </c>
      <c r="MO166" s="619">
        <f t="shared" si="177"/>
        <v>7934697.5599999996</v>
      </c>
      <c r="MP166" s="619">
        <f t="shared" si="177"/>
        <v>39443177.239999995</v>
      </c>
      <c r="MQ166" s="619">
        <f t="shared" si="177"/>
        <v>16973157.32</v>
      </c>
      <c r="MR166" s="619">
        <f t="shared" si="177"/>
        <v>16342318.539999999</v>
      </c>
      <c r="MS166" s="619">
        <f t="shared" si="177"/>
        <v>13819818.560000001</v>
      </c>
      <c r="MT166" s="619">
        <f t="shared" si="177"/>
        <v>296200850.01000005</v>
      </c>
      <c r="MU166" s="619">
        <f t="shared" si="177"/>
        <v>24307380.25</v>
      </c>
      <c r="MV166" s="619">
        <f t="shared" si="177"/>
        <v>35373127.759999998</v>
      </c>
      <c r="MW166" s="619">
        <f t="shared" si="177"/>
        <v>34245081.109999999</v>
      </c>
      <c r="MX166" s="619">
        <f t="shared" si="177"/>
        <v>52503889.960000001</v>
      </c>
      <c r="MY166" s="619">
        <f t="shared" si="177"/>
        <v>17593281.140000001</v>
      </c>
      <c r="MZ166" s="619">
        <f t="shared" si="177"/>
        <v>52263461.450000003</v>
      </c>
      <c r="NA166" s="619">
        <f t="shared" si="177"/>
        <v>50664220.210000001</v>
      </c>
      <c r="NB166" s="619">
        <f t="shared" si="177"/>
        <v>26692001.419999998</v>
      </c>
      <c r="NC166" s="619">
        <f t="shared" si="177"/>
        <v>11954933.609999999</v>
      </c>
      <c r="ND166" s="619">
        <f t="shared" si="177"/>
        <v>4584044.13</v>
      </c>
      <c r="NE166" s="619">
        <f t="shared" si="177"/>
        <v>381847320.80000001</v>
      </c>
      <c r="NF166" s="619">
        <f t="shared" si="177"/>
        <v>55046208.890000001</v>
      </c>
      <c r="NG166" s="619">
        <f t="shared" si="177"/>
        <v>9079382.5800000001</v>
      </c>
      <c r="NH166" s="619">
        <f t="shared" si="177"/>
        <v>104639269.11999999</v>
      </c>
      <c r="NI166" s="619">
        <f t="shared" si="177"/>
        <v>23281147.800000001</v>
      </c>
      <c r="NJ166" s="619">
        <f t="shared" si="177"/>
        <v>31738904.98</v>
      </c>
      <c r="NK166" s="619">
        <f t="shared" si="177"/>
        <v>84449955.379999995</v>
      </c>
      <c r="NL166" s="619">
        <f t="shared" si="177"/>
        <v>81650912.550000012</v>
      </c>
      <c r="NM166" s="619">
        <f t="shared" si="177"/>
        <v>3142077.2800000003</v>
      </c>
      <c r="NN166" s="619">
        <f t="shared" si="177"/>
        <v>23130327</v>
      </c>
      <c r="NO166" s="619">
        <f t="shared" si="177"/>
        <v>12935244.300000001</v>
      </c>
      <c r="NP166" s="619">
        <f t="shared" si="177"/>
        <v>14028490.890000001</v>
      </c>
      <c r="NQ166" s="619">
        <f t="shared" si="177"/>
        <v>111725242.89000005</v>
      </c>
      <c r="NR166" s="619">
        <f t="shared" si="177"/>
        <v>3959778.22</v>
      </c>
      <c r="NS166" s="619">
        <f t="shared" si="177"/>
        <v>7290584.3000000007</v>
      </c>
      <c r="NT166" s="619">
        <f t="shared" si="177"/>
        <v>6003011.8999999994</v>
      </c>
      <c r="NU166" s="619">
        <f t="shared" si="177"/>
        <v>6084783.3200000003</v>
      </c>
      <c r="NV166" s="619">
        <f t="shared" si="177"/>
        <v>2397425.6899999995</v>
      </c>
      <c r="NW166" s="619">
        <f t="shared" si="177"/>
        <v>2798500.44</v>
      </c>
      <c r="NX166" s="619">
        <f t="shared" si="177"/>
        <v>370164722.82999986</v>
      </c>
      <c r="NY166" s="619">
        <f t="shared" ref="NY166:QJ166" si="178">SUMIF($A$62:$A$157,$A$166,NY$62:NY$157)</f>
        <v>90580643.640000001</v>
      </c>
      <c r="NZ166" s="619">
        <f t="shared" si="178"/>
        <v>13875192.540000001</v>
      </c>
      <c r="OA166" s="619">
        <f t="shared" si="178"/>
        <v>15544936.720000001</v>
      </c>
      <c r="OB166" s="619">
        <f t="shared" si="178"/>
        <v>13787536.750000002</v>
      </c>
      <c r="OC166" s="619">
        <f t="shared" si="178"/>
        <v>11476191.940000001</v>
      </c>
      <c r="OD166" s="619">
        <f t="shared" si="178"/>
        <v>11055363.139999999</v>
      </c>
      <c r="OE166" s="619">
        <f t="shared" si="178"/>
        <v>71404376.919999987</v>
      </c>
      <c r="OF166" s="619">
        <f t="shared" si="178"/>
        <v>103181765.02000001</v>
      </c>
      <c r="OG166" s="619">
        <f t="shared" si="178"/>
        <v>16063177.989999996</v>
      </c>
      <c r="OH166" s="619">
        <f t="shared" si="178"/>
        <v>95068117.950000003</v>
      </c>
      <c r="OI166" s="619">
        <f t="shared" si="178"/>
        <v>22829465.649999999</v>
      </c>
      <c r="OJ166" s="619">
        <f t="shared" si="178"/>
        <v>24170655.550000001</v>
      </c>
      <c r="OK166" s="619">
        <f t="shared" si="178"/>
        <v>51345875.330000006</v>
      </c>
      <c r="OL166" s="619">
        <f t="shared" si="178"/>
        <v>25594389.260000005</v>
      </c>
      <c r="OM166" s="619">
        <f t="shared" si="178"/>
        <v>28752260.059999999</v>
      </c>
      <c r="ON166" s="619">
        <f t="shared" si="178"/>
        <v>277271746.92000002</v>
      </c>
      <c r="OO166" s="619">
        <f t="shared" si="178"/>
        <v>62458511.57</v>
      </c>
      <c r="OP166" s="619">
        <f t="shared" si="178"/>
        <v>153935796.15000004</v>
      </c>
      <c r="OQ166" s="619">
        <f t="shared" si="178"/>
        <v>32835504.359999999</v>
      </c>
      <c r="OR166" s="619">
        <f t="shared" si="178"/>
        <v>34467221.150000006</v>
      </c>
      <c r="OS166" s="619">
        <f t="shared" si="178"/>
        <v>23510284.419999998</v>
      </c>
      <c r="OT166" s="619">
        <f t="shared" si="178"/>
        <v>97836331.140000015</v>
      </c>
      <c r="OU166" s="619">
        <f t="shared" si="178"/>
        <v>7180838.669999999</v>
      </c>
      <c r="OV166" s="619">
        <f t="shared" si="178"/>
        <v>10662565.01</v>
      </c>
      <c r="OW166" s="619">
        <f t="shared" si="178"/>
        <v>14095520.610000001</v>
      </c>
      <c r="OX166" s="619">
        <f t="shared" si="178"/>
        <v>16046416.48</v>
      </c>
      <c r="OY166" s="619">
        <f t="shared" si="178"/>
        <v>58627100.859999999</v>
      </c>
      <c r="OZ166" s="619">
        <f t="shared" si="178"/>
        <v>10086743.67</v>
      </c>
      <c r="PA166" s="619">
        <f t="shared" si="178"/>
        <v>7519219.3100000005</v>
      </c>
      <c r="PB166" s="619">
        <f t="shared" si="178"/>
        <v>24208966.849999998</v>
      </c>
      <c r="PC166" s="619">
        <f t="shared" si="178"/>
        <v>229783105.62</v>
      </c>
      <c r="PD166" s="619">
        <f t="shared" si="178"/>
        <v>10748875.659999998</v>
      </c>
      <c r="PE166" s="619">
        <f t="shared" si="178"/>
        <v>52348991.969999999</v>
      </c>
      <c r="PF166" s="619">
        <f t="shared" si="178"/>
        <v>6532594.6100000003</v>
      </c>
      <c r="PG166" s="619">
        <f t="shared" si="178"/>
        <v>12779770.82</v>
      </c>
      <c r="PH166" s="619">
        <f t="shared" si="178"/>
        <v>19616474.669999998</v>
      </c>
      <c r="PI166" s="619">
        <f t="shared" si="178"/>
        <v>15526135.540000001</v>
      </c>
      <c r="PJ166" s="619">
        <f t="shared" si="178"/>
        <v>11041359.119999999</v>
      </c>
      <c r="PK166" s="619">
        <f t="shared" si="178"/>
        <v>23189619.199999999</v>
      </c>
      <c r="PL166" s="619">
        <f t="shared" si="178"/>
        <v>20592507.750000004</v>
      </c>
      <c r="PM166" s="619">
        <f t="shared" si="178"/>
        <v>14409658.929999998</v>
      </c>
      <c r="PN166" s="619">
        <f t="shared" si="178"/>
        <v>32450508.009999998</v>
      </c>
      <c r="PO166" s="619">
        <f t="shared" si="178"/>
        <v>10375010.789999999</v>
      </c>
      <c r="PP166" s="619">
        <f t="shared" si="178"/>
        <v>50447977.840000004</v>
      </c>
      <c r="PQ166" s="619">
        <f t="shared" si="178"/>
        <v>11888844.480000002</v>
      </c>
      <c r="PR166" s="619">
        <f t="shared" si="178"/>
        <v>6510136.3299999991</v>
      </c>
      <c r="PS166" s="619">
        <f t="shared" si="178"/>
        <v>9720962.2199999988</v>
      </c>
      <c r="PT166" s="619">
        <f t="shared" si="178"/>
        <v>8634313.1799999997</v>
      </c>
      <c r="PU166" s="619">
        <f t="shared" si="178"/>
        <v>599250281.93000007</v>
      </c>
      <c r="PV166" s="619">
        <f t="shared" si="178"/>
        <v>29097633.649999995</v>
      </c>
      <c r="PW166" s="619">
        <f t="shared" si="178"/>
        <v>15700998.910000004</v>
      </c>
      <c r="PX166" s="619">
        <f t="shared" si="178"/>
        <v>16536774.089999998</v>
      </c>
      <c r="PY166" s="619">
        <f t="shared" si="178"/>
        <v>199784577.46000004</v>
      </c>
      <c r="PZ166" s="619">
        <f t="shared" si="178"/>
        <v>38129188.219999999</v>
      </c>
      <c r="QA166" s="619">
        <f t="shared" si="178"/>
        <v>69941860.750000015</v>
      </c>
      <c r="QB166" s="619">
        <f t="shared" si="178"/>
        <v>16300256.540000003</v>
      </c>
      <c r="QC166" s="619">
        <f t="shared" si="178"/>
        <v>42331559.93</v>
      </c>
      <c r="QD166" s="619">
        <f t="shared" si="178"/>
        <v>8023646.6500000004</v>
      </c>
      <c r="QE166" s="619">
        <f t="shared" si="178"/>
        <v>40540453.269999996</v>
      </c>
      <c r="QF166" s="619">
        <f t="shared" si="178"/>
        <v>18769948.409999996</v>
      </c>
      <c r="QG166" s="619">
        <f t="shared" si="178"/>
        <v>15536049.189999999</v>
      </c>
      <c r="QH166" s="619">
        <f t="shared" si="178"/>
        <v>15008414.449999999</v>
      </c>
      <c r="QI166" s="619">
        <f t="shared" si="178"/>
        <v>52271443.140000008</v>
      </c>
      <c r="QJ166" s="619">
        <f t="shared" si="178"/>
        <v>18429657.589999996</v>
      </c>
      <c r="QK166" s="619">
        <f t="shared" ref="QK166:SV166" si="179">SUMIF($A$62:$A$157,$A$166,QK$62:QK$157)</f>
        <v>28418764.789999999</v>
      </c>
      <c r="QL166" s="619">
        <f t="shared" si="179"/>
        <v>21021886.699999999</v>
      </c>
      <c r="QM166" s="619">
        <f t="shared" si="179"/>
        <v>18914084.840000004</v>
      </c>
      <c r="QN166" s="619">
        <f t="shared" si="179"/>
        <v>48279321.230000019</v>
      </c>
      <c r="QO166" s="619">
        <f t="shared" si="179"/>
        <v>52604962.370000012</v>
      </c>
      <c r="QP166" s="619">
        <f t="shared" si="179"/>
        <v>14076665.670000002</v>
      </c>
      <c r="QQ166" s="619">
        <f t="shared" si="179"/>
        <v>4821186.49</v>
      </c>
      <c r="QR166" s="619">
        <f t="shared" si="179"/>
        <v>10499605.579999998</v>
      </c>
      <c r="QS166" s="619">
        <f t="shared" si="179"/>
        <v>2167465.38</v>
      </c>
      <c r="QT166" s="619">
        <f t="shared" si="179"/>
        <v>7068873.1900000004</v>
      </c>
      <c r="QU166" s="619">
        <f t="shared" si="179"/>
        <v>325347962.68000001</v>
      </c>
      <c r="QV166" s="619">
        <f t="shared" si="179"/>
        <v>9039309.6799999978</v>
      </c>
      <c r="QW166" s="619">
        <f t="shared" si="179"/>
        <v>42635024.719999999</v>
      </c>
      <c r="QX166" s="619">
        <f t="shared" si="179"/>
        <v>10844902.100000001</v>
      </c>
      <c r="QY166" s="619">
        <f t="shared" si="179"/>
        <v>18622089.220000003</v>
      </c>
      <c r="QZ166" s="619">
        <f t="shared" si="179"/>
        <v>54562811.539999992</v>
      </c>
      <c r="RA166" s="619">
        <f t="shared" si="179"/>
        <v>22460622.009999998</v>
      </c>
      <c r="RB166" s="619">
        <f t="shared" si="179"/>
        <v>39693467.090000004</v>
      </c>
      <c r="RC166" s="619">
        <f t="shared" si="179"/>
        <v>17741259.850000001</v>
      </c>
      <c r="RD166" s="619">
        <f t="shared" si="179"/>
        <v>23897405.789999999</v>
      </c>
      <c r="RE166" s="619">
        <f t="shared" si="179"/>
        <v>12317461.249999998</v>
      </c>
      <c r="RF166" s="619">
        <f t="shared" si="179"/>
        <v>3438150.5</v>
      </c>
      <c r="RG166" s="619">
        <f t="shared" si="179"/>
        <v>9336564.879999999</v>
      </c>
      <c r="RH166" s="619">
        <f t="shared" si="179"/>
        <v>399593764.85000014</v>
      </c>
      <c r="RI166" s="619">
        <f t="shared" si="179"/>
        <v>82342512.039999992</v>
      </c>
      <c r="RJ166" s="619">
        <f t="shared" si="179"/>
        <v>21162867.43</v>
      </c>
      <c r="RK166" s="619">
        <f t="shared" si="179"/>
        <v>28950846.719999999</v>
      </c>
      <c r="RL166" s="619">
        <f t="shared" si="179"/>
        <v>36793705.75999999</v>
      </c>
      <c r="RM166" s="619">
        <f t="shared" si="179"/>
        <v>61127593.840000011</v>
      </c>
      <c r="RN166" s="619">
        <f t="shared" si="179"/>
        <v>107126802.68000001</v>
      </c>
      <c r="RO166" s="619">
        <f t="shared" si="179"/>
        <v>22084675.199999999</v>
      </c>
      <c r="RP166" s="619">
        <f t="shared" si="179"/>
        <v>21347051.760000002</v>
      </c>
      <c r="RQ166" s="619">
        <f t="shared" si="179"/>
        <v>65618817.580000006</v>
      </c>
      <c r="RR166" s="619">
        <f t="shared" si="179"/>
        <v>82150490.879999995</v>
      </c>
      <c r="RS166" s="619">
        <f t="shared" si="179"/>
        <v>21421602.070000004</v>
      </c>
      <c r="RT166" s="619">
        <f t="shared" si="179"/>
        <v>22395369.469999995</v>
      </c>
      <c r="RU166" s="619">
        <f t="shared" si="179"/>
        <v>41850744.870000005</v>
      </c>
      <c r="RV166" s="619">
        <f t="shared" si="179"/>
        <v>16753814.1</v>
      </c>
      <c r="RW166" s="619">
        <f t="shared" si="179"/>
        <v>12668115.460000001</v>
      </c>
      <c r="RX166" s="619">
        <f t="shared" si="179"/>
        <v>18261969.590000004</v>
      </c>
      <c r="RY166" s="619">
        <f t="shared" si="179"/>
        <v>20018625.000000004</v>
      </c>
      <c r="RZ166" s="619">
        <f t="shared" si="179"/>
        <v>11832496.629999999</v>
      </c>
      <c r="SA166" s="619">
        <f t="shared" si="179"/>
        <v>18228786.93</v>
      </c>
      <c r="SB166" s="619">
        <f t="shared" si="179"/>
        <v>158801353.29999998</v>
      </c>
      <c r="SC166" s="619">
        <f t="shared" si="179"/>
        <v>10070505.350000001</v>
      </c>
      <c r="SD166" s="619">
        <f t="shared" si="179"/>
        <v>11396611.050000001</v>
      </c>
      <c r="SE166" s="619">
        <f t="shared" si="179"/>
        <v>10781302.699999999</v>
      </c>
      <c r="SF166" s="619">
        <f t="shared" si="179"/>
        <v>8122110.7200000007</v>
      </c>
      <c r="SG166" s="619">
        <f t="shared" si="179"/>
        <v>20741796.280000001</v>
      </c>
      <c r="SH166" s="619">
        <f t="shared" si="179"/>
        <v>11967086.470000001</v>
      </c>
      <c r="SI166" s="619">
        <f t="shared" si="179"/>
        <v>27966538.649999999</v>
      </c>
      <c r="SJ166" s="619">
        <f t="shared" si="179"/>
        <v>18661846.230000008</v>
      </c>
      <c r="SK166" s="619">
        <f t="shared" si="179"/>
        <v>7736364.0299999993</v>
      </c>
      <c r="SL166" s="619">
        <f t="shared" si="179"/>
        <v>77834458.750000015</v>
      </c>
      <c r="SM166" s="619">
        <f t="shared" si="179"/>
        <v>7986369.0800000001</v>
      </c>
      <c r="SN166" s="619">
        <f t="shared" si="179"/>
        <v>84527511.310000017</v>
      </c>
      <c r="SO166" s="619">
        <f t="shared" si="179"/>
        <v>10022692.42</v>
      </c>
      <c r="SP166" s="619">
        <f t="shared" si="179"/>
        <v>16571688.75</v>
      </c>
      <c r="SQ166" s="619">
        <f t="shared" si="179"/>
        <v>40075280.480000004</v>
      </c>
      <c r="SR166" s="619">
        <f t="shared" si="179"/>
        <v>7681500.2400000002</v>
      </c>
      <c r="SS166" s="619">
        <f t="shared" si="179"/>
        <v>10665910.1</v>
      </c>
      <c r="ST166" s="619">
        <f t="shared" si="179"/>
        <v>11109067.17</v>
      </c>
      <c r="SU166" s="619">
        <f t="shared" si="179"/>
        <v>6770347.5600000005</v>
      </c>
      <c r="SV166" s="619">
        <f t="shared" si="179"/>
        <v>273902116.21999997</v>
      </c>
      <c r="SW166" s="619">
        <f t="shared" ref="SW166:VH166" si="180">SUMIF($A$62:$A$157,$A$166,SW$62:SW$157)</f>
        <v>5087277.68</v>
      </c>
      <c r="SX166" s="619">
        <f t="shared" si="180"/>
        <v>19769522.639999997</v>
      </c>
      <c r="SY166" s="619">
        <f t="shared" si="180"/>
        <v>18881621.829999998</v>
      </c>
      <c r="SZ166" s="619">
        <f t="shared" si="180"/>
        <v>3463997.1899999995</v>
      </c>
      <c r="TA166" s="619">
        <f t="shared" si="180"/>
        <v>4755764.5600000015</v>
      </c>
      <c r="TB166" s="619">
        <f t="shared" si="180"/>
        <v>12065012.630000001</v>
      </c>
      <c r="TC166" s="619">
        <f t="shared" si="180"/>
        <v>78706349.179999992</v>
      </c>
      <c r="TD166" s="619">
        <f t="shared" si="180"/>
        <v>11230656.75</v>
      </c>
      <c r="TE166" s="619">
        <f t="shared" si="180"/>
        <v>12924212.670000002</v>
      </c>
      <c r="TF166" s="619">
        <f t="shared" si="180"/>
        <v>17179606.470000003</v>
      </c>
      <c r="TG166" s="619">
        <f t="shared" si="180"/>
        <v>44393007.909999996</v>
      </c>
      <c r="TH166" s="619">
        <f t="shared" si="180"/>
        <v>10508337.679999998</v>
      </c>
      <c r="TI166" s="619">
        <f t="shared" si="180"/>
        <v>7075435.9699999997</v>
      </c>
      <c r="TJ166" s="619">
        <f t="shared" si="180"/>
        <v>370919477.79000008</v>
      </c>
      <c r="TK166" s="619">
        <f t="shared" si="180"/>
        <v>7179009.0900000017</v>
      </c>
      <c r="TL166" s="619">
        <f t="shared" si="180"/>
        <v>13590828.810000001</v>
      </c>
      <c r="TM166" s="619">
        <f t="shared" si="180"/>
        <v>30969059.550000004</v>
      </c>
      <c r="TN166" s="619">
        <f t="shared" si="180"/>
        <v>23466018.969999995</v>
      </c>
      <c r="TO166" s="619">
        <f t="shared" si="180"/>
        <v>11342104.030000001</v>
      </c>
      <c r="TP166" s="619">
        <f t="shared" si="180"/>
        <v>5948147.5600000005</v>
      </c>
      <c r="TQ166" s="619">
        <f t="shared" si="180"/>
        <v>71100982.399999976</v>
      </c>
      <c r="TR166" s="619">
        <f t="shared" si="180"/>
        <v>10150852.67</v>
      </c>
      <c r="TS166" s="619">
        <f t="shared" si="180"/>
        <v>22365701.980000004</v>
      </c>
      <c r="TT166" s="619">
        <f t="shared" si="180"/>
        <v>31073341.84</v>
      </c>
      <c r="TU166" s="619">
        <f t="shared" si="180"/>
        <v>5399694.96</v>
      </c>
      <c r="TV166" s="619">
        <f t="shared" si="180"/>
        <v>10286998.470000001</v>
      </c>
      <c r="TW166" s="619">
        <f t="shared" si="180"/>
        <v>7182648.1599999992</v>
      </c>
      <c r="TX166" s="619">
        <f t="shared" si="180"/>
        <v>15318872.089999998</v>
      </c>
      <c r="TY166" s="619">
        <f t="shared" si="180"/>
        <v>3732944.8</v>
      </c>
      <c r="TZ166" s="619">
        <f t="shared" si="180"/>
        <v>73376590.329999998</v>
      </c>
      <c r="UA166" s="619">
        <f t="shared" si="180"/>
        <v>7409888.6500000004</v>
      </c>
      <c r="UB166" s="619">
        <f t="shared" si="180"/>
        <v>100312469.26000001</v>
      </c>
      <c r="UC166" s="619">
        <f t="shared" si="180"/>
        <v>46401380.160000004</v>
      </c>
      <c r="UD166" s="619">
        <f t="shared" si="180"/>
        <v>19084906.819999997</v>
      </c>
      <c r="UE166" s="619">
        <f t="shared" si="180"/>
        <v>18001705.050000001</v>
      </c>
      <c r="UF166" s="619">
        <f t="shared" si="180"/>
        <v>232558057.41999996</v>
      </c>
      <c r="UG166" s="619">
        <f t="shared" si="180"/>
        <v>9741186.339999998</v>
      </c>
      <c r="UH166" s="619">
        <f t="shared" si="180"/>
        <v>13320727.140000002</v>
      </c>
      <c r="UI166" s="619">
        <f t="shared" si="180"/>
        <v>22262484.009999998</v>
      </c>
      <c r="UJ166" s="619">
        <f t="shared" si="180"/>
        <v>10118804.760000002</v>
      </c>
      <c r="UK166" s="619">
        <f t="shared" si="180"/>
        <v>109760208.65999998</v>
      </c>
      <c r="UL166" s="619">
        <f t="shared" si="180"/>
        <v>34295658.749999993</v>
      </c>
      <c r="UM166" s="619">
        <f t="shared" si="180"/>
        <v>13945653.300000001</v>
      </c>
      <c r="UN166" s="619">
        <f t="shared" si="180"/>
        <v>48202074.030000001</v>
      </c>
      <c r="UO166" s="619">
        <f t="shared" si="180"/>
        <v>19204832.789999995</v>
      </c>
      <c r="UP166" s="619">
        <f t="shared" si="180"/>
        <v>24700574.280000005</v>
      </c>
      <c r="UQ166" s="619">
        <f t="shared" si="180"/>
        <v>438052436.18999988</v>
      </c>
      <c r="UR166" s="619">
        <f t="shared" si="180"/>
        <v>28694058.699999996</v>
      </c>
      <c r="US166" s="619">
        <f t="shared" si="180"/>
        <v>22262435.969999999</v>
      </c>
      <c r="UT166" s="619">
        <f t="shared" si="180"/>
        <v>98974801.049999967</v>
      </c>
      <c r="UU166" s="619">
        <f t="shared" si="180"/>
        <v>8255126.7000000002</v>
      </c>
      <c r="UV166" s="619">
        <f t="shared" si="180"/>
        <v>22797045.829999998</v>
      </c>
      <c r="UW166" s="619">
        <f t="shared" si="180"/>
        <v>76799784.139999971</v>
      </c>
      <c r="UX166" s="619">
        <f t="shared" si="180"/>
        <v>10237030.690000001</v>
      </c>
      <c r="UY166" s="619">
        <f t="shared" si="180"/>
        <v>18182004.620000001</v>
      </c>
      <c r="UZ166" s="619">
        <f t="shared" si="180"/>
        <v>14376668.08</v>
      </c>
      <c r="VA166" s="619">
        <f t="shared" si="180"/>
        <v>27021054.809999999</v>
      </c>
      <c r="VB166" s="619">
        <f t="shared" si="180"/>
        <v>50122970.140000015</v>
      </c>
      <c r="VC166" s="619">
        <f t="shared" si="180"/>
        <v>24667361.129999999</v>
      </c>
      <c r="VD166" s="619">
        <f t="shared" si="180"/>
        <v>22464380.670000002</v>
      </c>
      <c r="VE166" s="619">
        <f t="shared" si="180"/>
        <v>15709981.420000002</v>
      </c>
      <c r="VF166" s="619">
        <f t="shared" si="180"/>
        <v>15100258.260000002</v>
      </c>
      <c r="VG166" s="619">
        <f t="shared" si="180"/>
        <v>13565586.379999999</v>
      </c>
      <c r="VH166" s="619">
        <f t="shared" si="180"/>
        <v>15294715.779999997</v>
      </c>
      <c r="VI166" s="619">
        <f t="shared" ref="VI166:XT166" si="181">SUMIF($A$62:$A$157,$A$166,VI$62:VI$157)</f>
        <v>61586028.800000004</v>
      </c>
      <c r="VJ166" s="619">
        <f t="shared" si="181"/>
        <v>14586972.1</v>
      </c>
      <c r="VK166" s="619">
        <f t="shared" si="181"/>
        <v>7350361.3099999996</v>
      </c>
      <c r="VL166" s="619">
        <f t="shared" si="181"/>
        <v>5396535.6200000001</v>
      </c>
      <c r="VM166" s="619">
        <f t="shared" si="181"/>
        <v>412826368.40999997</v>
      </c>
      <c r="VN166" s="619">
        <f t="shared" si="181"/>
        <v>21867302.350000001</v>
      </c>
      <c r="VO166" s="619">
        <f t="shared" si="181"/>
        <v>17396074.700000003</v>
      </c>
      <c r="VP166" s="619">
        <f t="shared" si="181"/>
        <v>29179656.850000001</v>
      </c>
      <c r="VQ166" s="619">
        <f t="shared" si="181"/>
        <v>39743129.310000002</v>
      </c>
      <c r="VR166" s="619">
        <f t="shared" si="181"/>
        <v>31299280.780000001</v>
      </c>
      <c r="VS166" s="619">
        <f t="shared" si="181"/>
        <v>19113655.240000002</v>
      </c>
      <c r="VT166" s="619">
        <f t="shared" si="181"/>
        <v>7534611.3200000003</v>
      </c>
      <c r="VU166" s="619">
        <f t="shared" si="181"/>
        <v>24272785.680000003</v>
      </c>
      <c r="VV166" s="619">
        <f t="shared" si="181"/>
        <v>78368818.760000005</v>
      </c>
      <c r="VW166" s="619">
        <f t="shared" si="181"/>
        <v>13775183.77</v>
      </c>
      <c r="VX166" s="619">
        <f t="shared" si="181"/>
        <v>42052341.650000006</v>
      </c>
      <c r="VY166" s="619">
        <f t="shared" si="181"/>
        <v>19737238.560000002</v>
      </c>
      <c r="VZ166" s="619">
        <f t="shared" si="181"/>
        <v>4930648.3199999994</v>
      </c>
      <c r="WA166" s="619">
        <f t="shared" si="181"/>
        <v>12880566.02</v>
      </c>
      <c r="WB166" s="619">
        <f t="shared" si="181"/>
        <v>674932910.35000014</v>
      </c>
      <c r="WC166" s="619">
        <f t="shared" si="181"/>
        <v>25890344.540000007</v>
      </c>
      <c r="WD166" s="619">
        <f t="shared" si="181"/>
        <v>11387964.9</v>
      </c>
      <c r="WE166" s="619">
        <f t="shared" si="181"/>
        <v>12588907.879999999</v>
      </c>
      <c r="WF166" s="619">
        <f t="shared" si="181"/>
        <v>6828910.5199999996</v>
      </c>
      <c r="WG166" s="619">
        <f t="shared" si="181"/>
        <v>17651992.300000001</v>
      </c>
      <c r="WH166" s="619">
        <f t="shared" si="181"/>
        <v>48901203.959999993</v>
      </c>
      <c r="WI166" s="619">
        <f t="shared" si="181"/>
        <v>32540849.300000004</v>
      </c>
      <c r="WJ166" s="619">
        <f t="shared" si="181"/>
        <v>12428860.24</v>
      </c>
      <c r="WK166" s="619">
        <f t="shared" si="181"/>
        <v>31159478.850000001</v>
      </c>
      <c r="WL166" s="619">
        <f t="shared" si="181"/>
        <v>8514995.5600000005</v>
      </c>
      <c r="WM166" s="619">
        <f t="shared" si="181"/>
        <v>65341950.399999999</v>
      </c>
      <c r="WN166" s="619">
        <f t="shared" si="181"/>
        <v>13826899.479999999</v>
      </c>
      <c r="WO166" s="619">
        <f t="shared" si="181"/>
        <v>65865400.259999998</v>
      </c>
      <c r="WP166" s="619">
        <f t="shared" si="181"/>
        <v>39029757.980000004</v>
      </c>
      <c r="WQ166" s="619">
        <f t="shared" si="181"/>
        <v>13152575</v>
      </c>
      <c r="WR166" s="619">
        <f t="shared" si="181"/>
        <v>15871395.5</v>
      </c>
      <c r="WS166" s="619">
        <f t="shared" si="181"/>
        <v>30922406.199999996</v>
      </c>
      <c r="WT166" s="619">
        <f t="shared" si="181"/>
        <v>9301355.4000000004</v>
      </c>
      <c r="WU166" s="619">
        <f t="shared" si="181"/>
        <v>39041720.380000003</v>
      </c>
      <c r="WV166" s="619">
        <f t="shared" si="181"/>
        <v>97976394.159999996</v>
      </c>
      <c r="WW166" s="619">
        <f t="shared" si="181"/>
        <v>33014722.350000005</v>
      </c>
      <c r="WX166" s="619">
        <f t="shared" si="181"/>
        <v>18419304.989999998</v>
      </c>
      <c r="WY166" s="619">
        <f t="shared" si="181"/>
        <v>11180104.059999997</v>
      </c>
      <c r="WZ166" s="619">
        <f t="shared" si="181"/>
        <v>17750123.149999999</v>
      </c>
      <c r="XA166" s="619">
        <f t="shared" si="181"/>
        <v>10363977.840000002</v>
      </c>
      <c r="XB166" s="619">
        <f t="shared" si="181"/>
        <v>9875634.0700000003</v>
      </c>
      <c r="XC166" s="619">
        <f t="shared" si="181"/>
        <v>16162320.930000002</v>
      </c>
      <c r="XD166" s="619">
        <f t="shared" si="181"/>
        <v>87492403.569999978</v>
      </c>
      <c r="XE166" s="619">
        <f t="shared" si="181"/>
        <v>16088563.710000001</v>
      </c>
      <c r="XF166" s="619">
        <f t="shared" si="181"/>
        <v>3164463.6999999997</v>
      </c>
      <c r="XG166" s="619">
        <f t="shared" si="181"/>
        <v>4263668.2700000005</v>
      </c>
      <c r="XH166" s="619">
        <f t="shared" si="181"/>
        <v>10229877.209999999</v>
      </c>
      <c r="XI166" s="619">
        <f t="shared" si="181"/>
        <v>209273308.55999994</v>
      </c>
      <c r="XJ166" s="619">
        <f t="shared" si="181"/>
        <v>19757803.719999999</v>
      </c>
      <c r="XK166" s="619">
        <f t="shared" si="181"/>
        <v>33215425.479999993</v>
      </c>
      <c r="XL166" s="619">
        <f t="shared" si="181"/>
        <v>133061970.03000002</v>
      </c>
      <c r="XM166" s="619">
        <f t="shared" si="181"/>
        <v>24595307.080000002</v>
      </c>
      <c r="XN166" s="619">
        <f t="shared" si="181"/>
        <v>15482800.26</v>
      </c>
      <c r="XO166" s="619">
        <f t="shared" si="181"/>
        <v>44953934.25</v>
      </c>
      <c r="XP166" s="619">
        <f t="shared" si="181"/>
        <v>23552185.940000001</v>
      </c>
      <c r="XQ166" s="619">
        <f t="shared" si="181"/>
        <v>9969574.1500000004</v>
      </c>
      <c r="XR166" s="619">
        <f t="shared" si="181"/>
        <v>30122769.020000003</v>
      </c>
      <c r="XS166" s="619">
        <f t="shared" si="181"/>
        <v>29751656.269999996</v>
      </c>
      <c r="XT166" s="619">
        <f t="shared" si="181"/>
        <v>8881253.5800000001</v>
      </c>
      <c r="XU166" s="619">
        <f t="shared" ref="XU166:AAF166" si="182">SUMIF($A$62:$A$157,$A$166,XU$62:XU$157)</f>
        <v>16210214.040000001</v>
      </c>
      <c r="XV166" s="619">
        <f t="shared" si="182"/>
        <v>7109333.2000000011</v>
      </c>
      <c r="XW166" s="619">
        <f t="shared" si="182"/>
        <v>11568670.330000002</v>
      </c>
      <c r="XX166" s="619">
        <f t="shared" si="182"/>
        <v>10460084.550000001</v>
      </c>
      <c r="XY166" s="619">
        <f t="shared" si="182"/>
        <v>6323405.71</v>
      </c>
      <c r="XZ166" s="619">
        <f t="shared" si="182"/>
        <v>14051464.050000001</v>
      </c>
      <c r="YA166" s="619">
        <f t="shared" si="182"/>
        <v>8203903.9199999999</v>
      </c>
      <c r="YB166" s="619">
        <f t="shared" si="182"/>
        <v>6677923.790000001</v>
      </c>
      <c r="YC166" s="619">
        <f t="shared" si="182"/>
        <v>7864301.4300000006</v>
      </c>
      <c r="YD166" s="619">
        <f t="shared" si="182"/>
        <v>10080784.899999999</v>
      </c>
      <c r="YE166" s="619">
        <f t="shared" si="182"/>
        <v>6954532.2199999997</v>
      </c>
      <c r="YF166" s="619">
        <f t="shared" si="182"/>
        <v>166099484.24000001</v>
      </c>
      <c r="YG166" s="619">
        <f t="shared" si="182"/>
        <v>25570968.970000003</v>
      </c>
      <c r="YH166" s="619">
        <f t="shared" si="182"/>
        <v>53156190.919999994</v>
      </c>
      <c r="YI166" s="619">
        <f t="shared" si="182"/>
        <v>32641053.77</v>
      </c>
      <c r="YJ166" s="619">
        <f t="shared" si="182"/>
        <v>107152789.59999999</v>
      </c>
      <c r="YK166" s="619">
        <f t="shared" si="182"/>
        <v>16010681.68</v>
      </c>
      <c r="YL166" s="619">
        <f t="shared" si="182"/>
        <v>56768168.259999998</v>
      </c>
      <c r="YM166" s="619">
        <f t="shared" si="182"/>
        <v>4192689.5599999996</v>
      </c>
      <c r="YN166" s="619">
        <f t="shared" si="182"/>
        <v>53984348.590000004</v>
      </c>
      <c r="YO166" s="619">
        <f t="shared" si="182"/>
        <v>74609100.459999993</v>
      </c>
      <c r="YP166" s="619">
        <f t="shared" si="182"/>
        <v>20876369.359999999</v>
      </c>
      <c r="YQ166" s="619">
        <f t="shared" si="182"/>
        <v>28014992.829999998</v>
      </c>
      <c r="YR166" s="619">
        <f t="shared" si="182"/>
        <v>24476832.449999999</v>
      </c>
      <c r="YS166" s="619">
        <f t="shared" si="182"/>
        <v>11473156.74</v>
      </c>
      <c r="YT166" s="619">
        <f t="shared" si="182"/>
        <v>8309611.5800000001</v>
      </c>
      <c r="YU166" s="619">
        <f t="shared" si="182"/>
        <v>18994651.209999997</v>
      </c>
      <c r="YV166" s="619">
        <f t="shared" si="182"/>
        <v>8202440.7700000005</v>
      </c>
      <c r="YW166" s="619">
        <f t="shared" si="182"/>
        <v>139077896.56</v>
      </c>
      <c r="YX166" s="619">
        <f t="shared" si="182"/>
        <v>14996853.079999998</v>
      </c>
      <c r="YY166" s="619">
        <f t="shared" si="182"/>
        <v>7862448.6299999999</v>
      </c>
      <c r="YZ166" s="619">
        <f t="shared" si="182"/>
        <v>12371155.4</v>
      </c>
      <c r="ZA166" s="619">
        <f t="shared" si="182"/>
        <v>16778207.399999999</v>
      </c>
      <c r="ZB166" s="619">
        <f t="shared" si="182"/>
        <v>7848903.0599999996</v>
      </c>
      <c r="ZC166" s="619">
        <f t="shared" si="182"/>
        <v>7811524.2400000012</v>
      </c>
      <c r="ZD166" s="619">
        <f t="shared" si="182"/>
        <v>59396503.909999996</v>
      </c>
      <c r="ZE166" s="619">
        <f t="shared" si="182"/>
        <v>6768244.0900000008</v>
      </c>
      <c r="ZF166" s="619">
        <f t="shared" si="182"/>
        <v>12956082.26</v>
      </c>
      <c r="ZG166" s="619">
        <f t="shared" si="182"/>
        <v>7414502.5399999982</v>
      </c>
      <c r="ZH166" s="619">
        <f t="shared" si="182"/>
        <v>4370480.38</v>
      </c>
      <c r="ZI166" s="619">
        <f t="shared" si="182"/>
        <v>4080823.71</v>
      </c>
      <c r="ZJ166" s="619">
        <f t="shared" si="182"/>
        <v>5875156.919999999</v>
      </c>
      <c r="ZK166" s="619">
        <f t="shared" si="182"/>
        <v>5544997.75</v>
      </c>
      <c r="ZL166" s="619">
        <f t="shared" si="182"/>
        <v>67521439.109999985</v>
      </c>
      <c r="ZM166" s="619">
        <f t="shared" si="182"/>
        <v>301966725.25999999</v>
      </c>
      <c r="ZN166" s="619">
        <f t="shared" si="182"/>
        <v>8741285.5799999982</v>
      </c>
      <c r="ZO166" s="619">
        <f t="shared" si="182"/>
        <v>48877302.586999997</v>
      </c>
      <c r="ZP166" s="619">
        <f t="shared" si="182"/>
        <v>82037849.569999993</v>
      </c>
      <c r="ZQ166" s="619">
        <f t="shared" si="182"/>
        <v>15730200.319999998</v>
      </c>
      <c r="ZR166" s="619">
        <f t="shared" si="182"/>
        <v>7743112.6270000003</v>
      </c>
      <c r="ZS166" s="619">
        <f t="shared" si="182"/>
        <v>9600215.8399999999</v>
      </c>
      <c r="ZT166" s="619">
        <f t="shared" si="182"/>
        <v>31827454.710000001</v>
      </c>
      <c r="ZU166" s="619">
        <f t="shared" si="182"/>
        <v>22163361.91</v>
      </c>
      <c r="ZV166" s="619">
        <f t="shared" si="182"/>
        <v>47178724.56000001</v>
      </c>
      <c r="ZW166" s="619">
        <f t="shared" si="182"/>
        <v>4439849.53</v>
      </c>
      <c r="ZX166" s="619">
        <f t="shared" si="182"/>
        <v>9176638.6500000004</v>
      </c>
      <c r="ZY166" s="619">
        <f t="shared" si="182"/>
        <v>15596083.959999999</v>
      </c>
      <c r="ZZ166" s="619">
        <f t="shared" si="182"/>
        <v>20757506.790000003</v>
      </c>
      <c r="AAA166" s="619">
        <f t="shared" si="182"/>
        <v>3506922.94</v>
      </c>
      <c r="AAB166" s="619">
        <f t="shared" si="182"/>
        <v>8359187.4300000006</v>
      </c>
      <c r="AAC166" s="619">
        <f t="shared" si="182"/>
        <v>10949263.929999998</v>
      </c>
      <c r="AAD166" s="619">
        <f t="shared" si="182"/>
        <v>4906259.5199999996</v>
      </c>
      <c r="AAE166" s="619">
        <f t="shared" si="182"/>
        <v>11692650.050000001</v>
      </c>
      <c r="AAF166" s="619">
        <f t="shared" si="182"/>
        <v>5285678.379999999</v>
      </c>
      <c r="AAG166" s="619">
        <f t="shared" ref="AAG166:ACR166" si="183">SUMIF($A$62:$A$157,$A$166,AAG$62:AAG$157)</f>
        <v>4131647.17</v>
      </c>
      <c r="AAH166" s="619">
        <f t="shared" si="183"/>
        <v>6947216.7599999998</v>
      </c>
      <c r="AAI166" s="619">
        <f t="shared" si="183"/>
        <v>86576395.399999991</v>
      </c>
      <c r="AAJ166" s="619">
        <f t="shared" si="183"/>
        <v>11561824.750000002</v>
      </c>
      <c r="AAK166" s="619">
        <f t="shared" si="183"/>
        <v>22538929.880000003</v>
      </c>
      <c r="AAL166" s="619">
        <f t="shared" si="183"/>
        <v>12466404.370000001</v>
      </c>
      <c r="AAM166" s="619">
        <f t="shared" si="183"/>
        <v>4731075.7500000009</v>
      </c>
      <c r="AAN166" s="619">
        <f t="shared" si="183"/>
        <v>28642568.360000007</v>
      </c>
      <c r="AAO166" s="619">
        <f t="shared" si="183"/>
        <v>8726645.5399999991</v>
      </c>
      <c r="AAP166" s="619">
        <f t="shared" si="183"/>
        <v>820582974.30999982</v>
      </c>
      <c r="AAQ166" s="619">
        <f t="shared" si="183"/>
        <v>25455223.699999999</v>
      </c>
      <c r="AAR166" s="619">
        <f t="shared" si="183"/>
        <v>14138034.98</v>
      </c>
      <c r="AAS166" s="619">
        <f t="shared" si="183"/>
        <v>32181692.449999999</v>
      </c>
      <c r="AAT166" s="619">
        <f t="shared" si="183"/>
        <v>39809662.019999996</v>
      </c>
      <c r="AAU166" s="619">
        <f t="shared" si="183"/>
        <v>11604048.870000001</v>
      </c>
      <c r="AAV166" s="619">
        <f t="shared" si="183"/>
        <v>26950988.050000004</v>
      </c>
      <c r="AAW166" s="619">
        <f t="shared" si="183"/>
        <v>15627928.360000003</v>
      </c>
      <c r="AAX166" s="619">
        <f t="shared" si="183"/>
        <v>106364699.11999999</v>
      </c>
      <c r="AAY166" s="619">
        <f t="shared" si="183"/>
        <v>15594284.009999998</v>
      </c>
      <c r="AAZ166" s="619">
        <f t="shared" si="183"/>
        <v>29135553.219999999</v>
      </c>
      <c r="ABA166" s="619">
        <f t="shared" si="183"/>
        <v>103016975.35000001</v>
      </c>
      <c r="ABB166" s="619">
        <f t="shared" si="183"/>
        <v>33011557.850000001</v>
      </c>
      <c r="ABC166" s="619">
        <f t="shared" si="183"/>
        <v>6914089.4800000004</v>
      </c>
      <c r="ABD166" s="619">
        <f t="shared" si="183"/>
        <v>15962337.090000002</v>
      </c>
      <c r="ABE166" s="619">
        <f t="shared" si="183"/>
        <v>10461775.819999998</v>
      </c>
      <c r="ABF166" s="619">
        <f t="shared" si="183"/>
        <v>7082020.7699999996</v>
      </c>
      <c r="ABG166" s="619">
        <f t="shared" si="183"/>
        <v>10156180.290000001</v>
      </c>
      <c r="ABH166" s="619">
        <f t="shared" si="183"/>
        <v>12614598.130000003</v>
      </c>
      <c r="ABI166" s="619">
        <f t="shared" si="183"/>
        <v>118904686.83999999</v>
      </c>
      <c r="ABJ166" s="619">
        <f t="shared" si="183"/>
        <v>86231312.439999998</v>
      </c>
      <c r="ABK166" s="619">
        <f t="shared" si="183"/>
        <v>21859686.27</v>
      </c>
      <c r="ABL166" s="619">
        <f t="shared" si="183"/>
        <v>10209008.140000002</v>
      </c>
      <c r="ABM166" s="619">
        <f t="shared" si="183"/>
        <v>21128839.049999997</v>
      </c>
      <c r="ABN166" s="619">
        <f t="shared" si="183"/>
        <v>4910530.8</v>
      </c>
      <c r="ABO166" s="619">
        <f t="shared" si="183"/>
        <v>5336666.66</v>
      </c>
      <c r="ABP166" s="619">
        <f t="shared" si="183"/>
        <v>169469016.21000001</v>
      </c>
      <c r="ABQ166" s="619">
        <f t="shared" si="183"/>
        <v>16766028.520000001</v>
      </c>
      <c r="ABR166" s="619">
        <f t="shared" si="183"/>
        <v>18914216.780000001</v>
      </c>
      <c r="ABS166" s="619">
        <f t="shared" si="183"/>
        <v>19053311.420000002</v>
      </c>
      <c r="ABT166" s="619">
        <f t="shared" si="183"/>
        <v>16434164.229999999</v>
      </c>
      <c r="ABU166" s="619">
        <f t="shared" si="183"/>
        <v>17716584.630000003</v>
      </c>
      <c r="ABV166" s="619">
        <f t="shared" si="183"/>
        <v>10935005.620000001</v>
      </c>
      <c r="ABW166" s="619">
        <f t="shared" si="183"/>
        <v>20607747.66</v>
      </c>
      <c r="ABX166" s="619">
        <f t="shared" si="183"/>
        <v>1630323.97</v>
      </c>
      <c r="ABY166" s="619">
        <f t="shared" si="183"/>
        <v>277488117.24000007</v>
      </c>
      <c r="ABZ166" s="619">
        <f t="shared" si="183"/>
        <v>10021300.17</v>
      </c>
      <c r="ACA166" s="619">
        <f t="shared" si="183"/>
        <v>40274584.840000004</v>
      </c>
      <c r="ACB166" s="619">
        <f t="shared" si="183"/>
        <v>7198071.5100000007</v>
      </c>
      <c r="ACC166" s="619">
        <f t="shared" si="183"/>
        <v>12437738.830000002</v>
      </c>
      <c r="ACD166" s="619">
        <f t="shared" si="183"/>
        <v>100770177.84</v>
      </c>
      <c r="ACE166" s="619">
        <f t="shared" si="183"/>
        <v>7730757.04</v>
      </c>
      <c r="ACF166" s="619">
        <f t="shared" si="183"/>
        <v>5539584.0999999996</v>
      </c>
      <c r="ACG166" s="619">
        <f t="shared" si="183"/>
        <v>9153058.5999999996</v>
      </c>
      <c r="ACH166" s="619">
        <f t="shared" si="183"/>
        <v>13940274.370000001</v>
      </c>
      <c r="ACI166" s="619">
        <f t="shared" si="183"/>
        <v>12189078.02</v>
      </c>
      <c r="ACJ166" s="619">
        <f t="shared" si="183"/>
        <v>512197535.37</v>
      </c>
      <c r="ACK166" s="619">
        <f t="shared" si="183"/>
        <v>3911671.83</v>
      </c>
      <c r="ACL166" s="619">
        <f t="shared" si="183"/>
        <v>21971936.370000001</v>
      </c>
      <c r="ACM166" s="619">
        <f t="shared" si="183"/>
        <v>18095192.479999997</v>
      </c>
      <c r="ACN166" s="619">
        <f t="shared" si="183"/>
        <v>7339802.3899999997</v>
      </c>
      <c r="ACO166" s="619">
        <f t="shared" si="183"/>
        <v>38466656.939999998</v>
      </c>
      <c r="ACP166" s="619">
        <f t="shared" si="183"/>
        <v>17579292.920000002</v>
      </c>
      <c r="ACQ166" s="619">
        <f t="shared" si="183"/>
        <v>81082248.149999991</v>
      </c>
      <c r="ACR166" s="619">
        <f t="shared" si="183"/>
        <v>53423603.730000004</v>
      </c>
      <c r="ACS166" s="619">
        <f t="shared" ref="ACS166:AFD166" si="184">SUMIF($A$62:$A$157,$A$166,ACS$62:ACS$157)</f>
        <v>26360628.400000002</v>
      </c>
      <c r="ACT166" s="619">
        <f t="shared" si="184"/>
        <v>52243652.299999997</v>
      </c>
      <c r="ACU166" s="619">
        <f t="shared" si="184"/>
        <v>43975735.980000012</v>
      </c>
      <c r="ACV166" s="619">
        <f t="shared" si="184"/>
        <v>36132211.020000003</v>
      </c>
      <c r="ACW166" s="619">
        <f t="shared" si="184"/>
        <v>89537651.209999993</v>
      </c>
      <c r="ACX166" s="619">
        <f t="shared" si="184"/>
        <v>21734837.140000001</v>
      </c>
      <c r="ACY166" s="619">
        <f t="shared" si="184"/>
        <v>9344347.7799999993</v>
      </c>
      <c r="ACZ166" s="619">
        <f t="shared" si="184"/>
        <v>21190805.340000004</v>
      </c>
      <c r="ADA166" s="619">
        <f t="shared" si="184"/>
        <v>15950827.019999998</v>
      </c>
      <c r="ADB166" s="619">
        <f t="shared" si="184"/>
        <v>17865212.389999997</v>
      </c>
      <c r="ADC166" s="619">
        <f t="shared" si="184"/>
        <v>9645745.0699999984</v>
      </c>
      <c r="ADD166" s="619">
        <f t="shared" si="184"/>
        <v>16881626.84</v>
      </c>
      <c r="ADE166" s="619">
        <f t="shared" si="184"/>
        <v>13122628.999999998</v>
      </c>
      <c r="ADF166" s="619">
        <f t="shared" si="184"/>
        <v>11772470.529999999</v>
      </c>
      <c r="ADG166" s="619">
        <f t="shared" si="184"/>
        <v>82821599.579999983</v>
      </c>
      <c r="ADH166" s="619">
        <f t="shared" si="184"/>
        <v>46464916.109999999</v>
      </c>
      <c r="ADI166" s="619">
        <f t="shared" si="184"/>
        <v>2985774.0200000005</v>
      </c>
      <c r="ADJ166" s="619">
        <f t="shared" si="184"/>
        <v>11750404.060000001</v>
      </c>
      <c r="ADK166" s="619">
        <f t="shared" si="184"/>
        <v>18403426.25</v>
      </c>
      <c r="ADL166" s="619">
        <f t="shared" si="184"/>
        <v>5079390.8600000003</v>
      </c>
      <c r="ADM166" s="619">
        <f t="shared" si="184"/>
        <v>14437003.310000001</v>
      </c>
      <c r="ADN166" s="619">
        <f t="shared" si="184"/>
        <v>18953719.289999999</v>
      </c>
      <c r="ADO166" s="619">
        <f t="shared" si="184"/>
        <v>27502090.969999999</v>
      </c>
      <c r="ADP166" s="619">
        <f t="shared" si="184"/>
        <v>385609922.70999998</v>
      </c>
      <c r="ADQ166" s="619">
        <f t="shared" si="184"/>
        <v>39715173.519999996</v>
      </c>
      <c r="ADR166" s="619">
        <f t="shared" si="184"/>
        <v>25113536.969999999</v>
      </c>
      <c r="ADS166" s="619">
        <f t="shared" si="184"/>
        <v>7776349.04</v>
      </c>
      <c r="ADT166" s="619">
        <f t="shared" si="184"/>
        <v>158823358.94</v>
      </c>
      <c r="ADU166" s="619">
        <f t="shared" si="184"/>
        <v>7804123.3499999996</v>
      </c>
      <c r="ADV166" s="619">
        <f t="shared" si="184"/>
        <v>11804029.09</v>
      </c>
      <c r="ADW166" s="619">
        <f t="shared" si="184"/>
        <v>6787062.7400000002</v>
      </c>
      <c r="ADX166" s="619">
        <f t="shared" si="184"/>
        <v>9052412.7300000004</v>
      </c>
      <c r="ADY166" s="619">
        <f t="shared" si="184"/>
        <v>10476416.290000001</v>
      </c>
      <c r="ADZ166" s="619">
        <f t="shared" si="184"/>
        <v>458533403.07000005</v>
      </c>
      <c r="AEA166" s="619">
        <f t="shared" si="184"/>
        <v>184255589.43000001</v>
      </c>
      <c r="AEB166" s="619">
        <f t="shared" si="184"/>
        <v>97631040.049999997</v>
      </c>
      <c r="AEC166" s="619">
        <f t="shared" si="184"/>
        <v>35593981.280000001</v>
      </c>
      <c r="AED166" s="619">
        <f t="shared" si="184"/>
        <v>15867207.189999999</v>
      </c>
      <c r="AEE166" s="619">
        <f t="shared" si="184"/>
        <v>58122466.25</v>
      </c>
      <c r="AEF166" s="619">
        <f t="shared" si="184"/>
        <v>46056841.11999999</v>
      </c>
      <c r="AEG166" s="619">
        <f t="shared" si="184"/>
        <v>34970095.220000006</v>
      </c>
      <c r="AEH166" s="619">
        <f t="shared" si="184"/>
        <v>15987955.770000001</v>
      </c>
      <c r="AEI166" s="619">
        <f t="shared" si="184"/>
        <v>12975755.74</v>
      </c>
      <c r="AEJ166" s="619">
        <f t="shared" si="184"/>
        <v>37936553.289999999</v>
      </c>
      <c r="AEK166" s="619">
        <f t="shared" si="184"/>
        <v>29978245.649999999</v>
      </c>
      <c r="AEL166" s="619">
        <f t="shared" si="184"/>
        <v>15358237.320000004</v>
      </c>
      <c r="AEM166" s="619">
        <f t="shared" si="184"/>
        <v>21339918.369999997</v>
      </c>
      <c r="AEN166" s="619">
        <f t="shared" si="184"/>
        <v>40870165.130000003</v>
      </c>
      <c r="AEO166" s="619">
        <f t="shared" si="184"/>
        <v>53152689.570000008</v>
      </c>
      <c r="AEP166" s="619">
        <f t="shared" si="184"/>
        <v>7570714.3600000003</v>
      </c>
      <c r="AEQ166" s="619">
        <f t="shared" si="184"/>
        <v>102332408.46000001</v>
      </c>
      <c r="AER166" s="619">
        <f t="shared" si="184"/>
        <v>3791553.4299999997</v>
      </c>
      <c r="AES166" s="619">
        <f t="shared" si="184"/>
        <v>73402719.799999982</v>
      </c>
      <c r="AET166" s="619">
        <f t="shared" si="184"/>
        <v>197966119.91000009</v>
      </c>
      <c r="AEU166" s="619">
        <f t="shared" si="184"/>
        <v>28818558.179999996</v>
      </c>
      <c r="AEV166" s="619">
        <f t="shared" si="184"/>
        <v>21558631.589999996</v>
      </c>
      <c r="AEW166" s="619">
        <f t="shared" si="184"/>
        <v>26949081.109999996</v>
      </c>
      <c r="AEX166" s="619">
        <f t="shared" si="184"/>
        <v>13937579.900000002</v>
      </c>
      <c r="AEY166" s="619">
        <f t="shared" si="184"/>
        <v>63402070.800000004</v>
      </c>
      <c r="AEZ166" s="619">
        <f t="shared" si="184"/>
        <v>21603520.960000001</v>
      </c>
      <c r="AFA166" s="619">
        <f t="shared" si="184"/>
        <v>25208776.469999999</v>
      </c>
      <c r="AFB166" s="619">
        <f t="shared" si="184"/>
        <v>19807169.109999999</v>
      </c>
      <c r="AFC166" s="619">
        <f t="shared" si="184"/>
        <v>13051761.809999999</v>
      </c>
      <c r="AFD166" s="619">
        <f t="shared" si="184"/>
        <v>104829494.16000001</v>
      </c>
      <c r="AFE166" s="619">
        <f t="shared" ref="AFE166:AHP166" si="185">SUMIF($A$62:$A$157,$A$166,AFE$62:AFE$157)</f>
        <v>30220197.43</v>
      </c>
      <c r="AFF166" s="619">
        <f t="shared" si="185"/>
        <v>26003847.400000002</v>
      </c>
      <c r="AFG166" s="619">
        <f t="shared" si="185"/>
        <v>19548020.860000003</v>
      </c>
      <c r="AFH166" s="619">
        <f t="shared" si="185"/>
        <v>34142636.82</v>
      </c>
      <c r="AFI166" s="619">
        <f t="shared" si="185"/>
        <v>26902904.509999998</v>
      </c>
      <c r="AFJ166" s="619">
        <f t="shared" si="185"/>
        <v>21717759.030000001</v>
      </c>
      <c r="AFK166" s="619">
        <f t="shared" si="185"/>
        <v>16902759.369999997</v>
      </c>
      <c r="AFL166" s="619">
        <f t="shared" si="185"/>
        <v>13425345.879999999</v>
      </c>
      <c r="AFM166" s="619">
        <f t="shared" si="185"/>
        <v>14169363.84</v>
      </c>
      <c r="AFN166" s="619">
        <f t="shared" si="185"/>
        <v>13526375.670000002</v>
      </c>
      <c r="AFO166" s="619">
        <f t="shared" si="185"/>
        <v>10282340.439999999</v>
      </c>
      <c r="AFP166" s="619">
        <f t="shared" si="185"/>
        <v>22808358.41</v>
      </c>
      <c r="AFQ166" s="619">
        <f t="shared" si="185"/>
        <v>191359599.44</v>
      </c>
      <c r="AFR166" s="619">
        <f t="shared" si="185"/>
        <v>44231258.139999993</v>
      </c>
      <c r="AFS166" s="619">
        <f t="shared" si="185"/>
        <v>27412627.189999998</v>
      </c>
      <c r="AFT166" s="619">
        <f t="shared" si="185"/>
        <v>15892660.499999998</v>
      </c>
      <c r="AFU166" s="619">
        <f t="shared" si="185"/>
        <v>18185521.18</v>
      </c>
      <c r="AFV166" s="619">
        <f t="shared" si="185"/>
        <v>20848824.400000002</v>
      </c>
      <c r="AFW166" s="619">
        <f t="shared" si="185"/>
        <v>12565468.239999996</v>
      </c>
      <c r="AFX166" s="619">
        <f t="shared" si="185"/>
        <v>31385301.229999997</v>
      </c>
      <c r="AFY166" s="619">
        <f t="shared" si="185"/>
        <v>21781161.370000001</v>
      </c>
      <c r="AFZ166" s="619">
        <f t="shared" si="185"/>
        <v>13467938.560000001</v>
      </c>
      <c r="AGA166" s="619">
        <f t="shared" si="185"/>
        <v>39476916.800000012</v>
      </c>
      <c r="AGB166" s="619">
        <f t="shared" si="185"/>
        <v>13811625.49</v>
      </c>
      <c r="AGC166" s="619">
        <f t="shared" si="185"/>
        <v>93105368.509999976</v>
      </c>
      <c r="AGD166" s="619">
        <f t="shared" si="185"/>
        <v>8830972.3999999985</v>
      </c>
      <c r="AGE166" s="619">
        <f t="shared" si="185"/>
        <v>14713690.820000002</v>
      </c>
      <c r="AGF166" s="619">
        <f t="shared" si="185"/>
        <v>12539713.530000001</v>
      </c>
      <c r="AGG166" s="619">
        <f t="shared" si="185"/>
        <v>32374463.91</v>
      </c>
      <c r="AGH166" s="619">
        <f t="shared" si="185"/>
        <v>13073933.68</v>
      </c>
      <c r="AGI166" s="619">
        <f t="shared" si="185"/>
        <v>4343210.7700000005</v>
      </c>
      <c r="AGJ166" s="619">
        <f t="shared" si="185"/>
        <v>9184580.5000000019</v>
      </c>
      <c r="AGK166" s="619">
        <f t="shared" si="185"/>
        <v>15701025.719999999</v>
      </c>
      <c r="AGL166" s="619">
        <f t="shared" si="185"/>
        <v>11158419.439999998</v>
      </c>
      <c r="AGM166" s="619">
        <f t="shared" si="185"/>
        <v>11069063.159999998</v>
      </c>
      <c r="AGN166" s="619">
        <f t="shared" si="185"/>
        <v>310560304.62000006</v>
      </c>
      <c r="AGO166" s="619">
        <f t="shared" si="185"/>
        <v>20450811.349999998</v>
      </c>
      <c r="AGP166" s="619">
        <f t="shared" si="185"/>
        <v>15263361.459999999</v>
      </c>
      <c r="AGQ166" s="619">
        <f t="shared" si="185"/>
        <v>6333310.3300000001</v>
      </c>
      <c r="AGR166" s="619">
        <f t="shared" si="185"/>
        <v>5070363.57</v>
      </c>
      <c r="AGS166" s="619">
        <f t="shared" si="185"/>
        <v>12074476.560000001</v>
      </c>
      <c r="AGT166" s="619">
        <f t="shared" si="185"/>
        <v>5037482.3499999996</v>
      </c>
      <c r="AGU166" s="619">
        <f t="shared" si="185"/>
        <v>8150899.1499999994</v>
      </c>
      <c r="AGV166" s="619">
        <f t="shared" si="185"/>
        <v>407129950.13999987</v>
      </c>
      <c r="AGW166" s="619">
        <f t="shared" si="185"/>
        <v>204254067.59000003</v>
      </c>
      <c r="AGX166" s="619">
        <f t="shared" si="185"/>
        <v>18694934.580000002</v>
      </c>
      <c r="AGY166" s="619">
        <f t="shared" si="185"/>
        <v>20840920.539999999</v>
      </c>
      <c r="AGZ166" s="619">
        <f t="shared" si="185"/>
        <v>27012238.560000002</v>
      </c>
      <c r="AHA166" s="619">
        <f t="shared" si="185"/>
        <v>13928390.140000001</v>
      </c>
      <c r="AHB166" s="619">
        <f t="shared" si="185"/>
        <v>13799725.209999999</v>
      </c>
      <c r="AHC166" s="619">
        <f t="shared" si="185"/>
        <v>11298168.560000001</v>
      </c>
      <c r="AHD166" s="619">
        <f t="shared" si="185"/>
        <v>3818452.4499999997</v>
      </c>
      <c r="AHE166" s="619">
        <f t="shared" si="185"/>
        <v>22893562.079999998</v>
      </c>
      <c r="AHF166" s="619">
        <f t="shared" si="185"/>
        <v>15771733.93</v>
      </c>
      <c r="AHG166" s="619">
        <f t="shared" si="185"/>
        <v>7136328.2300000004</v>
      </c>
      <c r="AHH166" s="619">
        <f t="shared" si="185"/>
        <v>15231029.889999997</v>
      </c>
      <c r="AHI166" s="619">
        <f t="shared" si="185"/>
        <v>9365926.709999999</v>
      </c>
      <c r="AHJ166" s="619">
        <f t="shared" si="185"/>
        <v>6527023.1699999999</v>
      </c>
      <c r="AHK166" s="619">
        <f t="shared" si="185"/>
        <v>9172258.379999999</v>
      </c>
      <c r="AHL166" s="619">
        <f t="shared" si="185"/>
        <v>15281839.33</v>
      </c>
      <c r="AHM166" s="619">
        <f t="shared" si="185"/>
        <v>103011091.45</v>
      </c>
      <c r="AHN166" s="619">
        <f t="shared" si="185"/>
        <v>10955463.779999999</v>
      </c>
      <c r="AHO166" s="619">
        <f t="shared" si="185"/>
        <v>12930989.829999998</v>
      </c>
      <c r="AHP166" s="619">
        <f t="shared" si="185"/>
        <v>8093588.290000001</v>
      </c>
      <c r="AHQ166" s="619">
        <f t="shared" ref="AHQ166:AHT166" si="186">SUMIF($A$62:$A$157,$A$166,AHQ$62:AHQ$157)</f>
        <v>22993027.289999995</v>
      </c>
      <c r="AHR166" s="619">
        <f t="shared" si="186"/>
        <v>7672240.2699999996</v>
      </c>
      <c r="AHS166" s="619">
        <f t="shared" si="186"/>
        <v>18544524.390000004</v>
      </c>
      <c r="AHT166" s="619">
        <f t="shared" si="186"/>
        <v>39537796169.304276</v>
      </c>
      <c r="AHV166" s="622" t="s">
        <v>6273</v>
      </c>
      <c r="AHW166" s="622" t="s">
        <v>6538</v>
      </c>
      <c r="AHX166" s="622" t="s">
        <v>6089</v>
      </c>
    </row>
    <row r="167" spans="1:908" x14ac:dyDescent="0.8">
      <c r="C167" s="619" t="s">
        <v>6541</v>
      </c>
      <c r="D167" s="619">
        <f>SUM(D163:D166)</f>
        <v>523740981.07999998</v>
      </c>
      <c r="E167" s="619">
        <f t="shared" ref="E167:BP167" si="187">SUM(E163:E166)</f>
        <v>27394126.550000004</v>
      </c>
      <c r="F167" s="619">
        <f t="shared" si="187"/>
        <v>49763419.810000002</v>
      </c>
      <c r="G167" s="619">
        <f t="shared" si="187"/>
        <v>5242727.8800000008</v>
      </c>
      <c r="H167" s="619">
        <f t="shared" si="187"/>
        <v>37851878.969999999</v>
      </c>
      <c r="I167" s="619">
        <f t="shared" si="187"/>
        <v>15463785.039999999</v>
      </c>
      <c r="J167" s="619">
        <f t="shared" si="187"/>
        <v>71307084.950000003</v>
      </c>
      <c r="K167" s="619">
        <f t="shared" si="187"/>
        <v>15792977.129999999</v>
      </c>
      <c r="L167" s="619">
        <f t="shared" si="187"/>
        <v>13425285.159999998</v>
      </c>
      <c r="M167" s="619">
        <f t="shared" si="187"/>
        <v>13838608.329999998</v>
      </c>
      <c r="N167" s="619">
        <f t="shared" si="187"/>
        <v>18350077.650000002</v>
      </c>
      <c r="O167" s="619">
        <f t="shared" si="187"/>
        <v>22691490.549999993</v>
      </c>
      <c r="P167" s="619">
        <f t="shared" si="187"/>
        <v>54277244.620000005</v>
      </c>
      <c r="Q167" s="619">
        <f t="shared" si="187"/>
        <v>16842128.379999999</v>
      </c>
      <c r="R167" s="619">
        <f t="shared" si="187"/>
        <v>7027517.169999999</v>
      </c>
      <c r="S167" s="619">
        <f t="shared" si="187"/>
        <v>53642991.359999999</v>
      </c>
      <c r="T167" s="619">
        <f t="shared" si="187"/>
        <v>10734656.9</v>
      </c>
      <c r="U167" s="619">
        <f t="shared" si="187"/>
        <v>8216355.2300000004</v>
      </c>
      <c r="V167" s="619">
        <f t="shared" si="187"/>
        <v>253271167.53999999</v>
      </c>
      <c r="W167" s="619">
        <f t="shared" si="187"/>
        <v>88732523.539999992</v>
      </c>
      <c r="X167" s="619">
        <f t="shared" si="187"/>
        <v>16772149.619999999</v>
      </c>
      <c r="Y167" s="619">
        <f t="shared" si="187"/>
        <v>17658188.27</v>
      </c>
      <c r="Z167" s="619">
        <f t="shared" si="187"/>
        <v>31986752.989999998</v>
      </c>
      <c r="AA167" s="619">
        <f t="shared" si="187"/>
        <v>28996446.069999997</v>
      </c>
      <c r="AB167" s="619">
        <f t="shared" si="187"/>
        <v>26530057.840000004</v>
      </c>
      <c r="AC167" s="619">
        <f t="shared" si="187"/>
        <v>197005609.27000001</v>
      </c>
      <c r="AD167" s="619">
        <f t="shared" si="187"/>
        <v>38572579.400000013</v>
      </c>
      <c r="AE167" s="619">
        <f t="shared" si="187"/>
        <v>42779224.970000006</v>
      </c>
      <c r="AF167" s="619">
        <f t="shared" si="187"/>
        <v>182190508.39999995</v>
      </c>
      <c r="AG167" s="619">
        <f t="shared" si="187"/>
        <v>33517789.249999996</v>
      </c>
      <c r="AH167" s="619">
        <f t="shared" si="187"/>
        <v>70957327.739999995</v>
      </c>
      <c r="AI167" s="619">
        <f t="shared" si="187"/>
        <v>86019938</v>
      </c>
      <c r="AJ167" s="619">
        <f t="shared" si="187"/>
        <v>20220183.74000001</v>
      </c>
      <c r="AK167" s="619">
        <f t="shared" si="187"/>
        <v>22176230.170000002</v>
      </c>
      <c r="AL167" s="619">
        <f t="shared" si="187"/>
        <v>23228961.629999999</v>
      </c>
      <c r="AM167" s="619">
        <f t="shared" si="187"/>
        <v>58231136.340000011</v>
      </c>
      <c r="AN167" s="619">
        <f t="shared" si="187"/>
        <v>32841789.720000003</v>
      </c>
      <c r="AO167" s="619">
        <f t="shared" si="187"/>
        <v>17731724.579999998</v>
      </c>
      <c r="AP167" s="619">
        <f t="shared" si="187"/>
        <v>24220631.309999999</v>
      </c>
      <c r="AQ167" s="619">
        <f t="shared" si="187"/>
        <v>14848466.169999994</v>
      </c>
      <c r="AR167" s="619">
        <f t="shared" si="187"/>
        <v>28647671.210000005</v>
      </c>
      <c r="AS167" s="619">
        <f t="shared" si="187"/>
        <v>17532600.880000003</v>
      </c>
      <c r="AT167" s="619">
        <f t="shared" si="187"/>
        <v>81145503.11999999</v>
      </c>
      <c r="AU167" s="619">
        <f t="shared" si="187"/>
        <v>5177148.0200000005</v>
      </c>
      <c r="AV167" s="619">
        <f t="shared" si="187"/>
        <v>5940471.8800000008</v>
      </c>
      <c r="AW167" s="619">
        <f t="shared" si="187"/>
        <v>7491947.8399999999</v>
      </c>
      <c r="AX167" s="619">
        <f t="shared" si="187"/>
        <v>18842228.340000004</v>
      </c>
      <c r="AY167" s="619">
        <f t="shared" si="187"/>
        <v>22296246.310000002</v>
      </c>
      <c r="AZ167" s="619">
        <f t="shared" si="187"/>
        <v>3934356.5999999996</v>
      </c>
      <c r="BA167" s="619">
        <f t="shared" si="187"/>
        <v>5533939.7999999998</v>
      </c>
      <c r="BB167" s="619">
        <f t="shared" si="187"/>
        <v>3262650.8600000003</v>
      </c>
      <c r="BC167" s="619">
        <f t="shared" si="187"/>
        <v>10056598.630000001</v>
      </c>
      <c r="BD167" s="619">
        <f t="shared" si="187"/>
        <v>2317551.34</v>
      </c>
      <c r="BE167" s="619">
        <f t="shared" si="187"/>
        <v>11041782.799999997</v>
      </c>
      <c r="BF167" s="619">
        <f t="shared" si="187"/>
        <v>47402717.810000025</v>
      </c>
      <c r="BG167" s="619">
        <f t="shared" si="187"/>
        <v>2307512.77</v>
      </c>
      <c r="BH167" s="619">
        <f t="shared" si="187"/>
        <v>15206921.43</v>
      </c>
      <c r="BI167" s="619">
        <f t="shared" si="187"/>
        <v>186383922.53</v>
      </c>
      <c r="BJ167" s="619">
        <f t="shared" si="187"/>
        <v>75969046.75999999</v>
      </c>
      <c r="BK167" s="619">
        <f t="shared" si="187"/>
        <v>11796654.639999999</v>
      </c>
      <c r="BL167" s="619">
        <f t="shared" si="187"/>
        <v>4671612.74</v>
      </c>
      <c r="BM167" s="619">
        <f t="shared" si="187"/>
        <v>24993574.41</v>
      </c>
      <c r="BN167" s="619">
        <f t="shared" si="187"/>
        <v>9810899.3200000003</v>
      </c>
      <c r="BO167" s="619">
        <f t="shared" si="187"/>
        <v>7557495.3599999994</v>
      </c>
      <c r="BP167" s="619">
        <f t="shared" si="187"/>
        <v>6054501.3400000008</v>
      </c>
      <c r="BQ167" s="619">
        <f t="shared" ref="BQ167:EB167" si="188">SUM(BQ163:BQ166)</f>
        <v>4215419.13</v>
      </c>
      <c r="BR167" s="619">
        <f t="shared" si="188"/>
        <v>140484940.59999999</v>
      </c>
      <c r="BS167" s="619">
        <f t="shared" si="188"/>
        <v>8909020.7000000011</v>
      </c>
      <c r="BT167" s="619">
        <f t="shared" si="188"/>
        <v>6752823.3999999994</v>
      </c>
      <c r="BU167" s="619">
        <f t="shared" si="188"/>
        <v>17967006.419999998</v>
      </c>
      <c r="BV167" s="619">
        <f t="shared" si="188"/>
        <v>9324427.4800000004</v>
      </c>
      <c r="BW167" s="619">
        <f t="shared" si="188"/>
        <v>12488586.360000001</v>
      </c>
      <c r="BX167" s="619">
        <f t="shared" si="188"/>
        <v>6679061.3800000008</v>
      </c>
      <c r="BY167" s="619">
        <f t="shared" si="188"/>
        <v>10679781.680000002</v>
      </c>
      <c r="BZ167" s="619">
        <f t="shared" si="188"/>
        <v>86388200.010000005</v>
      </c>
      <c r="CA167" s="619">
        <f t="shared" si="188"/>
        <v>22936897.729999997</v>
      </c>
      <c r="CB167" s="619">
        <f t="shared" si="188"/>
        <v>34084059.440000005</v>
      </c>
      <c r="CC167" s="619">
        <f t="shared" si="188"/>
        <v>54493355.910000004</v>
      </c>
      <c r="CD167" s="619">
        <f t="shared" si="188"/>
        <v>19034516.899999999</v>
      </c>
      <c r="CE167" s="619">
        <f t="shared" si="188"/>
        <v>15429047.099999998</v>
      </c>
      <c r="CF167" s="619">
        <f t="shared" si="188"/>
        <v>14447777.140000001</v>
      </c>
      <c r="CG167" s="619">
        <f t="shared" si="188"/>
        <v>189788237.94000006</v>
      </c>
      <c r="CH167" s="619">
        <f t="shared" si="188"/>
        <v>10655855.800000001</v>
      </c>
      <c r="CI167" s="619">
        <f t="shared" si="188"/>
        <v>38255055.439999998</v>
      </c>
      <c r="CJ167" s="619">
        <f t="shared" si="188"/>
        <v>9831055.8800000027</v>
      </c>
      <c r="CK167" s="619">
        <f t="shared" si="188"/>
        <v>10121451.030000001</v>
      </c>
      <c r="CL167" s="619">
        <f t="shared" si="188"/>
        <v>15124862.58</v>
      </c>
      <c r="CM167" s="619">
        <f t="shared" si="188"/>
        <v>9224663.4500000011</v>
      </c>
      <c r="CN167" s="619">
        <f t="shared" si="188"/>
        <v>14851337.399999999</v>
      </c>
      <c r="CO167" s="619">
        <f t="shared" si="188"/>
        <v>3601292.2800000003</v>
      </c>
      <c r="CP167" s="619">
        <f t="shared" si="188"/>
        <v>14431268.659999998</v>
      </c>
      <c r="CQ167" s="619">
        <f t="shared" si="188"/>
        <v>6016356.629999999</v>
      </c>
      <c r="CR167" s="619">
        <f t="shared" si="188"/>
        <v>9239074.5599999987</v>
      </c>
      <c r="CS167" s="619">
        <f t="shared" si="188"/>
        <v>7283813.9099999992</v>
      </c>
      <c r="CT167" s="619">
        <f t="shared" si="188"/>
        <v>162356797.61000001</v>
      </c>
      <c r="CU167" s="619">
        <f t="shared" si="188"/>
        <v>10769502.149999999</v>
      </c>
      <c r="CV167" s="619">
        <f t="shared" si="188"/>
        <v>9810238.1700000018</v>
      </c>
      <c r="CW167" s="619">
        <f t="shared" si="188"/>
        <v>28265987.32</v>
      </c>
      <c r="CX167" s="619">
        <f t="shared" si="188"/>
        <v>8095436.6799999988</v>
      </c>
      <c r="CY167" s="619">
        <f t="shared" si="188"/>
        <v>21072285.610000003</v>
      </c>
      <c r="CZ167" s="619">
        <f t="shared" si="188"/>
        <v>7749164.9500000002</v>
      </c>
      <c r="DA167" s="619">
        <f t="shared" si="188"/>
        <v>12140173.82</v>
      </c>
      <c r="DB167" s="619">
        <f t="shared" si="188"/>
        <v>147025279.24999997</v>
      </c>
      <c r="DC167" s="619">
        <f t="shared" si="188"/>
        <v>240380569.01999998</v>
      </c>
      <c r="DD167" s="619">
        <f t="shared" si="188"/>
        <v>22703707.030000001</v>
      </c>
      <c r="DE167" s="619">
        <f t="shared" si="188"/>
        <v>13878767.120000001</v>
      </c>
      <c r="DF167" s="619">
        <f t="shared" si="188"/>
        <v>14975719.99</v>
      </c>
      <c r="DG167" s="619">
        <f t="shared" si="188"/>
        <v>32082416.860000007</v>
      </c>
      <c r="DH167" s="619">
        <f t="shared" si="188"/>
        <v>40524743.580000006</v>
      </c>
      <c r="DI167" s="619">
        <f t="shared" si="188"/>
        <v>28406313.090000004</v>
      </c>
      <c r="DJ167" s="619">
        <f t="shared" si="188"/>
        <v>10426964.709999999</v>
      </c>
      <c r="DK167" s="619">
        <f t="shared" si="188"/>
        <v>577818294.16999996</v>
      </c>
      <c r="DL167" s="619">
        <f t="shared" si="188"/>
        <v>16426332.059999999</v>
      </c>
      <c r="DM167" s="619">
        <f t="shared" si="188"/>
        <v>22575889.850000001</v>
      </c>
      <c r="DN167" s="619">
        <f t="shared" si="188"/>
        <v>10326184.079999998</v>
      </c>
      <c r="DO167" s="619">
        <f t="shared" si="188"/>
        <v>24016040.84</v>
      </c>
      <c r="DP167" s="619">
        <f t="shared" si="188"/>
        <v>17428397.880000003</v>
      </c>
      <c r="DQ167" s="619">
        <f t="shared" si="188"/>
        <v>45643747.459999993</v>
      </c>
      <c r="DR167" s="619">
        <f t="shared" si="188"/>
        <v>14751674.939900002</v>
      </c>
      <c r="DS167" s="619">
        <f t="shared" si="188"/>
        <v>51026527.350000001</v>
      </c>
      <c r="DT167" s="619">
        <f t="shared" si="188"/>
        <v>292584214.75999999</v>
      </c>
      <c r="DU167" s="619">
        <f t="shared" si="188"/>
        <v>27950251.949999999</v>
      </c>
      <c r="DV167" s="619">
        <f t="shared" si="188"/>
        <v>53926485.960000008</v>
      </c>
      <c r="DW167" s="619">
        <f t="shared" si="188"/>
        <v>56809099.810000002</v>
      </c>
      <c r="DX167" s="619">
        <f t="shared" si="188"/>
        <v>17737005.729999997</v>
      </c>
      <c r="DY167" s="619">
        <f t="shared" si="188"/>
        <v>16465990.23</v>
      </c>
      <c r="DZ167" s="619">
        <f t="shared" si="188"/>
        <v>18395703.329999998</v>
      </c>
      <c r="EA167" s="619">
        <f t="shared" si="188"/>
        <v>9641081.5099999979</v>
      </c>
      <c r="EB167" s="619">
        <f t="shared" si="188"/>
        <v>8202620.1099999994</v>
      </c>
      <c r="EC167" s="619">
        <f t="shared" ref="EC167:GN167" si="189">SUM(EC163:EC166)</f>
        <v>14482618.290000001</v>
      </c>
      <c r="ED167" s="619">
        <f t="shared" si="189"/>
        <v>39007457.469999999</v>
      </c>
      <c r="EE167" s="619">
        <f t="shared" si="189"/>
        <v>72744524.250000015</v>
      </c>
      <c r="EF167" s="619">
        <f t="shared" si="189"/>
        <v>60746475.519999996</v>
      </c>
      <c r="EG167" s="619">
        <f t="shared" si="189"/>
        <v>10591622.09</v>
      </c>
      <c r="EH167" s="619">
        <f t="shared" si="189"/>
        <v>18785343.690000001</v>
      </c>
      <c r="EI167" s="619">
        <f t="shared" si="189"/>
        <v>25844781.000000004</v>
      </c>
      <c r="EJ167" s="619">
        <f t="shared" si="189"/>
        <v>15910429.17</v>
      </c>
      <c r="EK167" s="619">
        <f t="shared" si="189"/>
        <v>21738598.59</v>
      </c>
      <c r="EL167" s="619">
        <f t="shared" si="189"/>
        <v>16983040.039999999</v>
      </c>
      <c r="EM167" s="619">
        <f t="shared" si="189"/>
        <v>17216689.129999999</v>
      </c>
      <c r="EN167" s="619">
        <f t="shared" si="189"/>
        <v>276364203.25000006</v>
      </c>
      <c r="EO167" s="619">
        <f t="shared" si="189"/>
        <v>16396339.749999998</v>
      </c>
      <c r="EP167" s="619">
        <f t="shared" si="189"/>
        <v>34984690.699999996</v>
      </c>
      <c r="EQ167" s="619">
        <f t="shared" si="189"/>
        <v>13436180.439999999</v>
      </c>
      <c r="ER167" s="619">
        <f t="shared" si="189"/>
        <v>13805301.75</v>
      </c>
      <c r="ES167" s="619">
        <f t="shared" si="189"/>
        <v>9296747.9900000021</v>
      </c>
      <c r="ET167" s="619">
        <f t="shared" si="189"/>
        <v>54830743.999999993</v>
      </c>
      <c r="EU167" s="619">
        <f t="shared" si="189"/>
        <v>39347665.519999996</v>
      </c>
      <c r="EV167" s="619">
        <f t="shared" si="189"/>
        <v>25944677.759999998</v>
      </c>
      <c r="EW167" s="619">
        <f t="shared" si="189"/>
        <v>243406039.98000002</v>
      </c>
      <c r="EX167" s="619">
        <f t="shared" si="189"/>
        <v>5148366.8500000006</v>
      </c>
      <c r="EY167" s="619">
        <f t="shared" si="189"/>
        <v>9786629.3599999994</v>
      </c>
      <c r="EZ167" s="619">
        <f t="shared" si="189"/>
        <v>40829148.670000009</v>
      </c>
      <c r="FA167" s="619">
        <f t="shared" si="189"/>
        <v>26001130.459999997</v>
      </c>
      <c r="FB167" s="619">
        <f t="shared" si="189"/>
        <v>40121023.899999999</v>
      </c>
      <c r="FC167" s="619">
        <f t="shared" si="189"/>
        <v>13650563.139999999</v>
      </c>
      <c r="FD167" s="619">
        <f t="shared" si="189"/>
        <v>17591788.309999999</v>
      </c>
      <c r="FE167" s="619">
        <f t="shared" si="189"/>
        <v>22128531.380000003</v>
      </c>
      <c r="FF167" s="619">
        <f t="shared" si="189"/>
        <v>10749877.390000001</v>
      </c>
      <c r="FG167" s="619">
        <f t="shared" si="189"/>
        <v>16251773.229999999</v>
      </c>
      <c r="FH167" s="619">
        <f t="shared" si="189"/>
        <v>9064551.0299999993</v>
      </c>
      <c r="FI167" s="619">
        <f t="shared" si="189"/>
        <v>89452863.519999996</v>
      </c>
      <c r="FJ167" s="619">
        <f t="shared" si="189"/>
        <v>10774011.77</v>
      </c>
      <c r="FK167" s="619">
        <f t="shared" si="189"/>
        <v>2332939.7200000002</v>
      </c>
      <c r="FL167" s="619">
        <f t="shared" si="189"/>
        <v>7758478.1599999992</v>
      </c>
      <c r="FM167" s="619">
        <f t="shared" si="189"/>
        <v>17668609.199999999</v>
      </c>
      <c r="FN167" s="619">
        <f t="shared" si="189"/>
        <v>13332445.199999999</v>
      </c>
      <c r="FO167" s="619">
        <f t="shared" si="189"/>
        <v>6368795.9100000001</v>
      </c>
      <c r="FP167" s="619">
        <f t="shared" si="189"/>
        <v>4419992.1500000004</v>
      </c>
      <c r="FQ167" s="619">
        <f t="shared" si="189"/>
        <v>473331808.14999986</v>
      </c>
      <c r="FR167" s="619">
        <f t="shared" si="189"/>
        <v>13787321.489999998</v>
      </c>
      <c r="FS167" s="619">
        <f t="shared" si="189"/>
        <v>23902693.829999998</v>
      </c>
      <c r="FT167" s="619">
        <f t="shared" si="189"/>
        <v>19292575.580000006</v>
      </c>
      <c r="FU167" s="619">
        <f t="shared" si="189"/>
        <v>17581399.199999999</v>
      </c>
      <c r="FV167" s="619">
        <f t="shared" si="189"/>
        <v>18199264.940000001</v>
      </c>
      <c r="FW167" s="619">
        <f t="shared" si="189"/>
        <v>57646030.149999999</v>
      </c>
      <c r="FX167" s="619">
        <f t="shared" si="189"/>
        <v>26672698.950000003</v>
      </c>
      <c r="FY167" s="619">
        <f t="shared" si="189"/>
        <v>22800048.129999999</v>
      </c>
      <c r="FZ167" s="619">
        <f t="shared" si="189"/>
        <v>9566672.1400000006</v>
      </c>
      <c r="GA167" s="619">
        <f t="shared" si="189"/>
        <v>33115038.34</v>
      </c>
      <c r="GB167" s="619">
        <f t="shared" si="189"/>
        <v>23645573.829999998</v>
      </c>
      <c r="GC167" s="619">
        <f t="shared" si="189"/>
        <v>17166839.549999997</v>
      </c>
      <c r="GD167" s="619">
        <f t="shared" si="189"/>
        <v>14654022.039999999</v>
      </c>
      <c r="GE167" s="619">
        <f t="shared" si="189"/>
        <v>147034859.34</v>
      </c>
      <c r="GF167" s="619">
        <f t="shared" si="189"/>
        <v>17918440.869999997</v>
      </c>
      <c r="GG167" s="619">
        <f t="shared" si="189"/>
        <v>3244699.3600000003</v>
      </c>
      <c r="GH167" s="619">
        <f t="shared" si="189"/>
        <v>31518703.570000004</v>
      </c>
      <c r="GI167" s="619">
        <f t="shared" si="189"/>
        <v>12876641.890000001</v>
      </c>
      <c r="GJ167" s="619">
        <f t="shared" si="189"/>
        <v>2368633.1</v>
      </c>
      <c r="GK167" s="619">
        <f t="shared" si="189"/>
        <v>7195063.1199999992</v>
      </c>
      <c r="GL167" s="619">
        <f t="shared" si="189"/>
        <v>22885832.270000003</v>
      </c>
      <c r="GM167" s="619">
        <f t="shared" si="189"/>
        <v>4016699.8</v>
      </c>
      <c r="GN167" s="619">
        <f t="shared" si="189"/>
        <v>8295585.1499999994</v>
      </c>
      <c r="GO167" s="619">
        <f t="shared" ref="GO167:IZ167" si="190">SUM(GO163:GO166)</f>
        <v>4157467.9999999995</v>
      </c>
      <c r="GP167" s="619">
        <f t="shared" si="190"/>
        <v>5790508.7599999998</v>
      </c>
      <c r="GQ167" s="619">
        <f t="shared" si="190"/>
        <v>104797610.91999999</v>
      </c>
      <c r="GR167" s="619">
        <f t="shared" si="190"/>
        <v>22576196.119999994</v>
      </c>
      <c r="GS167" s="619">
        <f t="shared" si="190"/>
        <v>11400856.689999999</v>
      </c>
      <c r="GT167" s="619">
        <f t="shared" si="190"/>
        <v>37421430.810000002</v>
      </c>
      <c r="GU167" s="619">
        <f t="shared" si="190"/>
        <v>2858506.51</v>
      </c>
      <c r="GV167" s="619">
        <f t="shared" si="190"/>
        <v>17324998.080000002</v>
      </c>
      <c r="GW167" s="619">
        <f t="shared" si="190"/>
        <v>11987408.449999999</v>
      </c>
      <c r="GX167" s="619">
        <f t="shared" si="190"/>
        <v>12836126.710000001</v>
      </c>
      <c r="GY167" s="619">
        <f t="shared" si="190"/>
        <v>146742566.12</v>
      </c>
      <c r="GZ167" s="619">
        <f t="shared" si="190"/>
        <v>9603350.1600000001</v>
      </c>
      <c r="HA167" s="619">
        <f t="shared" si="190"/>
        <v>20624700.82</v>
      </c>
      <c r="HB167" s="619">
        <f t="shared" si="190"/>
        <v>12498745.83</v>
      </c>
      <c r="HC167" s="619">
        <f t="shared" si="190"/>
        <v>422029852.84999985</v>
      </c>
      <c r="HD167" s="619">
        <f t="shared" si="190"/>
        <v>99555476.310000017</v>
      </c>
      <c r="HE167" s="619">
        <f t="shared" si="190"/>
        <v>76138637.819999993</v>
      </c>
      <c r="HF167" s="619">
        <f t="shared" si="190"/>
        <v>74632055.440000013</v>
      </c>
      <c r="HG167" s="619">
        <f t="shared" si="190"/>
        <v>38465446.57</v>
      </c>
      <c r="HH167" s="619">
        <f t="shared" si="190"/>
        <v>37227465.550000004</v>
      </c>
      <c r="HI167" s="619">
        <f t="shared" si="190"/>
        <v>14828199.359999999</v>
      </c>
      <c r="HJ167" s="619">
        <f t="shared" si="190"/>
        <v>23061460.159999993</v>
      </c>
      <c r="HK167" s="619">
        <f t="shared" si="190"/>
        <v>264252393.84000003</v>
      </c>
      <c r="HL167" s="619">
        <f t="shared" si="190"/>
        <v>50909509.140000001</v>
      </c>
      <c r="HM167" s="619">
        <f t="shared" si="190"/>
        <v>84608973.920000017</v>
      </c>
      <c r="HN167" s="619">
        <f t="shared" si="190"/>
        <v>37675945.449999996</v>
      </c>
      <c r="HO167" s="619">
        <f t="shared" si="190"/>
        <v>30358610.149999999</v>
      </c>
      <c r="HP167" s="619">
        <f t="shared" si="190"/>
        <v>17358857.779999997</v>
      </c>
      <c r="HQ167" s="619">
        <f t="shared" si="190"/>
        <v>32778560.34999999</v>
      </c>
      <c r="HR167" s="619">
        <f t="shared" si="190"/>
        <v>34055454.035000004</v>
      </c>
      <c r="HS167" s="619">
        <f t="shared" si="190"/>
        <v>245764328.38539997</v>
      </c>
      <c r="HT167" s="619">
        <f t="shared" si="190"/>
        <v>126934417.80000001</v>
      </c>
      <c r="HU167" s="619">
        <f t="shared" si="190"/>
        <v>30084776.009999998</v>
      </c>
      <c r="HV167" s="619">
        <f t="shared" si="190"/>
        <v>8619663.870000001</v>
      </c>
      <c r="HW167" s="619">
        <f t="shared" si="190"/>
        <v>11115071.84</v>
      </c>
      <c r="HX167" s="619">
        <f t="shared" si="190"/>
        <v>16503366.229999999</v>
      </c>
      <c r="HY167" s="619">
        <f t="shared" si="190"/>
        <v>25161530.170000006</v>
      </c>
      <c r="HZ167" s="619">
        <f t="shared" si="190"/>
        <v>18562217.280000001</v>
      </c>
      <c r="IA167" s="619">
        <f t="shared" si="190"/>
        <v>10797636.33</v>
      </c>
      <c r="IB167" s="619">
        <f t="shared" si="190"/>
        <v>17726373.300000008</v>
      </c>
      <c r="IC167" s="619">
        <f t="shared" si="190"/>
        <v>10339458.640000001</v>
      </c>
      <c r="ID167" s="619">
        <f t="shared" si="190"/>
        <v>19430093.870000001</v>
      </c>
      <c r="IE167" s="619">
        <f t="shared" si="190"/>
        <v>8566881.9400000013</v>
      </c>
      <c r="IF167" s="619">
        <f t="shared" si="190"/>
        <v>14706418.669999998</v>
      </c>
      <c r="IG167" s="619">
        <f t="shared" si="190"/>
        <v>7153281.2700000023</v>
      </c>
      <c r="IH167" s="619">
        <f t="shared" si="190"/>
        <v>7142433.8000000007</v>
      </c>
      <c r="II167" s="619">
        <f t="shared" si="190"/>
        <v>215475584.91</v>
      </c>
      <c r="IJ167" s="619">
        <f t="shared" si="190"/>
        <v>199889016.46999997</v>
      </c>
      <c r="IK167" s="619">
        <f t="shared" si="190"/>
        <v>12296494.789999999</v>
      </c>
      <c r="IL167" s="619">
        <f t="shared" si="190"/>
        <v>73373427.479999989</v>
      </c>
      <c r="IM167" s="619">
        <f t="shared" si="190"/>
        <v>78427052.909999996</v>
      </c>
      <c r="IN167" s="619">
        <f t="shared" si="190"/>
        <v>39724334.040000007</v>
      </c>
      <c r="IO167" s="619">
        <f t="shared" si="190"/>
        <v>6934103.4999999991</v>
      </c>
      <c r="IP167" s="619">
        <f t="shared" si="190"/>
        <v>13106451.620000003</v>
      </c>
      <c r="IQ167" s="619">
        <f t="shared" si="190"/>
        <v>13608276.52</v>
      </c>
      <c r="IR167" s="619">
        <f t="shared" si="190"/>
        <v>21193837.18</v>
      </c>
      <c r="IS167" s="619">
        <f t="shared" si="190"/>
        <v>19250500.870000001</v>
      </c>
      <c r="IT167" s="619">
        <f t="shared" si="190"/>
        <v>440167034.96000004</v>
      </c>
      <c r="IU167" s="619">
        <f t="shared" si="190"/>
        <v>283481188.19999999</v>
      </c>
      <c r="IV167" s="619">
        <f t="shared" si="190"/>
        <v>8999752.2799999993</v>
      </c>
      <c r="IW167" s="619">
        <f t="shared" si="190"/>
        <v>38132692.570000008</v>
      </c>
      <c r="IX167" s="619">
        <f t="shared" si="190"/>
        <v>40217629.57</v>
      </c>
      <c r="IY167" s="619">
        <f t="shared" si="190"/>
        <v>8118721.7299999995</v>
      </c>
      <c r="IZ167" s="619">
        <f t="shared" si="190"/>
        <v>23805008.520000003</v>
      </c>
      <c r="JA167" s="619">
        <f t="shared" ref="JA167:LL167" si="191">SUM(JA163:JA166)</f>
        <v>4873195.5600000005</v>
      </c>
      <c r="JB167" s="619">
        <f t="shared" si="191"/>
        <v>11104426.279999997</v>
      </c>
      <c r="JC167" s="619">
        <f t="shared" si="191"/>
        <v>14826197.170000002</v>
      </c>
      <c r="JD167" s="619">
        <f t="shared" si="191"/>
        <v>35888520.100000009</v>
      </c>
      <c r="JE167" s="619">
        <f t="shared" si="191"/>
        <v>14719915.630000001</v>
      </c>
      <c r="JF167" s="619">
        <f t="shared" si="191"/>
        <v>55236303.499999985</v>
      </c>
      <c r="JG167" s="619">
        <f t="shared" si="191"/>
        <v>75663317.690000027</v>
      </c>
      <c r="JH167" s="619">
        <f t="shared" si="191"/>
        <v>15989236.720000004</v>
      </c>
      <c r="JI167" s="619">
        <f t="shared" si="191"/>
        <v>15667459.130000001</v>
      </c>
      <c r="JJ167" s="619">
        <f t="shared" si="191"/>
        <v>12233516.550000001</v>
      </c>
      <c r="JK167" s="619">
        <f t="shared" si="191"/>
        <v>8197589.5200000005</v>
      </c>
      <c r="JL167" s="619">
        <f t="shared" si="191"/>
        <v>171132487.42000002</v>
      </c>
      <c r="JM167" s="619">
        <f t="shared" si="191"/>
        <v>22052150.170000006</v>
      </c>
      <c r="JN167" s="619">
        <f t="shared" si="191"/>
        <v>23314423.439999998</v>
      </c>
      <c r="JO167" s="619">
        <f t="shared" si="191"/>
        <v>41935824.150000006</v>
      </c>
      <c r="JP167" s="619">
        <f t="shared" si="191"/>
        <v>24712447.030000001</v>
      </c>
      <c r="JQ167" s="619">
        <f t="shared" si="191"/>
        <v>43304871.789999992</v>
      </c>
      <c r="JR167" s="619">
        <f t="shared" si="191"/>
        <v>10671539.200000001</v>
      </c>
      <c r="JS167" s="619">
        <f t="shared" si="191"/>
        <v>185581532.46000004</v>
      </c>
      <c r="JT167" s="619">
        <f t="shared" si="191"/>
        <v>69428688</v>
      </c>
      <c r="JU167" s="619">
        <f t="shared" si="191"/>
        <v>15274668.350000001</v>
      </c>
      <c r="JV167" s="619">
        <f t="shared" si="191"/>
        <v>4976622.7799999993</v>
      </c>
      <c r="JW167" s="619">
        <f t="shared" si="191"/>
        <v>19053812.989999998</v>
      </c>
      <c r="JX167" s="619">
        <f t="shared" si="191"/>
        <v>4148801.3600000003</v>
      </c>
      <c r="JY167" s="619">
        <f t="shared" si="191"/>
        <v>39226219.860000007</v>
      </c>
      <c r="JZ167" s="619">
        <f t="shared" si="191"/>
        <v>14511966.969999999</v>
      </c>
      <c r="KA167" s="619">
        <f t="shared" si="191"/>
        <v>8164407.3599999994</v>
      </c>
      <c r="KB167" s="619">
        <f t="shared" si="191"/>
        <v>11602148.299999999</v>
      </c>
      <c r="KC167" s="619">
        <f t="shared" si="191"/>
        <v>5450082.4199999999</v>
      </c>
      <c r="KD167" s="619">
        <f t="shared" si="191"/>
        <v>10446227.880000001</v>
      </c>
      <c r="KE167" s="619">
        <f t="shared" si="191"/>
        <v>6032184.4700000007</v>
      </c>
      <c r="KF167" s="619">
        <f t="shared" si="191"/>
        <v>2628231.7899999996</v>
      </c>
      <c r="KG167" s="619">
        <f t="shared" si="191"/>
        <v>9040017.4600000009</v>
      </c>
      <c r="KH167" s="619">
        <f t="shared" si="191"/>
        <v>10707305.000000002</v>
      </c>
      <c r="KI167" s="619">
        <f t="shared" si="191"/>
        <v>509265221.40000004</v>
      </c>
      <c r="KJ167" s="619">
        <f t="shared" si="191"/>
        <v>51575331.570000008</v>
      </c>
      <c r="KK167" s="619">
        <f t="shared" si="191"/>
        <v>22575335.939999998</v>
      </c>
      <c r="KL167" s="619">
        <f t="shared" si="191"/>
        <v>30079763.779999997</v>
      </c>
      <c r="KM167" s="619">
        <f t="shared" si="191"/>
        <v>11875495.23</v>
      </c>
      <c r="KN167" s="619">
        <f t="shared" si="191"/>
        <v>17575429.73</v>
      </c>
      <c r="KO167" s="619">
        <f t="shared" si="191"/>
        <v>64849459.939999998</v>
      </c>
      <c r="KP167" s="619">
        <f t="shared" si="191"/>
        <v>10703971.809999999</v>
      </c>
      <c r="KQ167" s="619">
        <f t="shared" si="191"/>
        <v>10016070.819999998</v>
      </c>
      <c r="KR167" s="619">
        <f t="shared" si="191"/>
        <v>192966208.54000005</v>
      </c>
      <c r="KS167" s="619">
        <f t="shared" si="191"/>
        <v>13936965.680000002</v>
      </c>
      <c r="KT167" s="619">
        <f t="shared" si="191"/>
        <v>12395718.119999999</v>
      </c>
      <c r="KU167" s="619">
        <f t="shared" si="191"/>
        <v>38246137.459999986</v>
      </c>
      <c r="KV167" s="619">
        <f t="shared" si="191"/>
        <v>23110458.830000006</v>
      </c>
      <c r="KW167" s="619">
        <f t="shared" si="191"/>
        <v>20504969.079999998</v>
      </c>
      <c r="KX167" s="619">
        <f t="shared" si="191"/>
        <v>200430145.70999998</v>
      </c>
      <c r="KY167" s="619">
        <f t="shared" si="191"/>
        <v>19443823.310000002</v>
      </c>
      <c r="KZ167" s="619">
        <f t="shared" si="191"/>
        <v>278380391.41000003</v>
      </c>
      <c r="LA167" s="619">
        <f t="shared" si="191"/>
        <v>14892428.960000001</v>
      </c>
      <c r="LB167" s="619">
        <f t="shared" si="191"/>
        <v>8459209.6799999997</v>
      </c>
      <c r="LC167" s="619">
        <f t="shared" si="191"/>
        <v>31143860.179999996</v>
      </c>
      <c r="LD167" s="619">
        <f t="shared" si="191"/>
        <v>24973057.57</v>
      </c>
      <c r="LE167" s="619">
        <f t="shared" si="191"/>
        <v>11391188.57</v>
      </c>
      <c r="LF167" s="619">
        <f t="shared" si="191"/>
        <v>10221584.789999997</v>
      </c>
      <c r="LG167" s="619">
        <f t="shared" si="191"/>
        <v>16920188.620000005</v>
      </c>
      <c r="LH167" s="619">
        <f t="shared" si="191"/>
        <v>608079043.94999993</v>
      </c>
      <c r="LI167" s="619">
        <f t="shared" si="191"/>
        <v>111713144.48999998</v>
      </c>
      <c r="LJ167" s="619">
        <f t="shared" si="191"/>
        <v>80106205.780000001</v>
      </c>
      <c r="LK167" s="619">
        <f t="shared" si="191"/>
        <v>105106388.39</v>
      </c>
      <c r="LL167" s="619">
        <f t="shared" si="191"/>
        <v>20485465.399999999</v>
      </c>
      <c r="LM167" s="619">
        <f t="shared" ref="LM167:NX167" si="192">SUM(LM163:LM166)</f>
        <v>25075433.060000002</v>
      </c>
      <c r="LN167" s="619">
        <f t="shared" si="192"/>
        <v>15398123.100000001</v>
      </c>
      <c r="LO167" s="619">
        <f t="shared" si="192"/>
        <v>44495254.670000002</v>
      </c>
      <c r="LP167" s="619">
        <f t="shared" si="192"/>
        <v>8295093.1100000003</v>
      </c>
      <c r="LQ167" s="619">
        <f t="shared" si="192"/>
        <v>18823349.460000001</v>
      </c>
      <c r="LR167" s="619">
        <f t="shared" si="192"/>
        <v>4253915.7700000005</v>
      </c>
      <c r="LS167" s="619">
        <f t="shared" si="192"/>
        <v>82570854.570000008</v>
      </c>
      <c r="LT167" s="619">
        <f t="shared" si="192"/>
        <v>3149696.1799999997</v>
      </c>
      <c r="LU167" s="619">
        <f t="shared" si="192"/>
        <v>9603753.5999999996</v>
      </c>
      <c r="LV167" s="619">
        <f t="shared" si="192"/>
        <v>272502608.03999996</v>
      </c>
      <c r="LW167" s="619">
        <f t="shared" si="192"/>
        <v>126830684.08999999</v>
      </c>
      <c r="LX167" s="619">
        <f t="shared" si="192"/>
        <v>232663112.78999993</v>
      </c>
      <c r="LY167" s="619">
        <f t="shared" si="192"/>
        <v>68721783.370000005</v>
      </c>
      <c r="LZ167" s="619">
        <f t="shared" si="192"/>
        <v>37375750.469999999</v>
      </c>
      <c r="MA167" s="619">
        <f t="shared" si="192"/>
        <v>32796147.690000001</v>
      </c>
      <c r="MB167" s="619">
        <f t="shared" si="192"/>
        <v>32709582.050000004</v>
      </c>
      <c r="MC167" s="619">
        <f t="shared" si="192"/>
        <v>26475041.359999999</v>
      </c>
      <c r="MD167" s="619">
        <f t="shared" si="192"/>
        <v>21102750.43</v>
      </c>
      <c r="ME167" s="619">
        <f t="shared" si="192"/>
        <v>20714177.039999995</v>
      </c>
      <c r="MF167" s="619">
        <f t="shared" si="192"/>
        <v>66755825.830000013</v>
      </c>
      <c r="MG167" s="619">
        <f t="shared" si="192"/>
        <v>12191809.809999999</v>
      </c>
      <c r="MH167" s="619">
        <f t="shared" si="192"/>
        <v>429126162.56</v>
      </c>
      <c r="MI167" s="619">
        <f t="shared" si="192"/>
        <v>21818581.48</v>
      </c>
      <c r="MJ167" s="619">
        <f t="shared" si="192"/>
        <v>11524500.65</v>
      </c>
      <c r="MK167" s="619">
        <f t="shared" si="192"/>
        <v>13354458.469999999</v>
      </c>
      <c r="ML167" s="619">
        <f t="shared" si="192"/>
        <v>13637550.779999999</v>
      </c>
      <c r="MM167" s="619">
        <f t="shared" si="192"/>
        <v>24055205.520000007</v>
      </c>
      <c r="MN167" s="619">
        <f t="shared" si="192"/>
        <v>27610034.719999999</v>
      </c>
      <c r="MO167" s="619">
        <f t="shared" si="192"/>
        <v>7942947.5599999996</v>
      </c>
      <c r="MP167" s="619">
        <f t="shared" si="192"/>
        <v>41032192.849999994</v>
      </c>
      <c r="MQ167" s="619">
        <f t="shared" si="192"/>
        <v>16978157.32</v>
      </c>
      <c r="MR167" s="619">
        <f t="shared" si="192"/>
        <v>17874547.390000001</v>
      </c>
      <c r="MS167" s="619">
        <f t="shared" si="192"/>
        <v>17261118.560000002</v>
      </c>
      <c r="MT167" s="619">
        <f t="shared" si="192"/>
        <v>397255120.81000006</v>
      </c>
      <c r="MU167" s="619">
        <f t="shared" si="192"/>
        <v>24307380.25</v>
      </c>
      <c r="MV167" s="619">
        <f t="shared" si="192"/>
        <v>38603762.18</v>
      </c>
      <c r="MW167" s="619">
        <f t="shared" si="192"/>
        <v>34775360.109999999</v>
      </c>
      <c r="MX167" s="619">
        <f t="shared" si="192"/>
        <v>62880154.010000005</v>
      </c>
      <c r="MY167" s="619">
        <f t="shared" si="192"/>
        <v>18993015.449999999</v>
      </c>
      <c r="MZ167" s="619">
        <f t="shared" si="192"/>
        <v>56832102.82</v>
      </c>
      <c r="NA167" s="619">
        <f t="shared" si="192"/>
        <v>51753231.460000001</v>
      </c>
      <c r="NB167" s="619">
        <f t="shared" si="192"/>
        <v>37859675.289999999</v>
      </c>
      <c r="NC167" s="619">
        <f t="shared" si="192"/>
        <v>12152745.219999999</v>
      </c>
      <c r="ND167" s="619">
        <f t="shared" si="192"/>
        <v>7313096.2999999998</v>
      </c>
      <c r="NE167" s="619">
        <f t="shared" si="192"/>
        <v>774492280.05999994</v>
      </c>
      <c r="NF167" s="619">
        <f t="shared" si="192"/>
        <v>67343511.819999993</v>
      </c>
      <c r="NG167" s="619">
        <f t="shared" si="192"/>
        <v>11137510.65</v>
      </c>
      <c r="NH167" s="619">
        <f t="shared" si="192"/>
        <v>135707973.85999998</v>
      </c>
      <c r="NI167" s="619">
        <f t="shared" si="192"/>
        <v>27148464.59</v>
      </c>
      <c r="NJ167" s="619">
        <f t="shared" si="192"/>
        <v>40353084.609999999</v>
      </c>
      <c r="NK167" s="619">
        <f t="shared" si="192"/>
        <v>156893412.09999999</v>
      </c>
      <c r="NL167" s="619">
        <f t="shared" si="192"/>
        <v>123687777.09</v>
      </c>
      <c r="NM167" s="619">
        <f t="shared" si="192"/>
        <v>3721037.2800000003</v>
      </c>
      <c r="NN167" s="619">
        <f t="shared" si="192"/>
        <v>37180728.189999998</v>
      </c>
      <c r="NO167" s="619">
        <f t="shared" si="192"/>
        <v>14007348.010000002</v>
      </c>
      <c r="NP167" s="619">
        <f t="shared" si="192"/>
        <v>14724151.380000001</v>
      </c>
      <c r="NQ167" s="619">
        <f t="shared" si="192"/>
        <v>129121455.51000005</v>
      </c>
      <c r="NR167" s="619">
        <f t="shared" si="192"/>
        <v>6290723.0099999998</v>
      </c>
      <c r="NS167" s="619">
        <f t="shared" si="192"/>
        <v>10195126.720000001</v>
      </c>
      <c r="NT167" s="619">
        <f t="shared" si="192"/>
        <v>8340483.8899999997</v>
      </c>
      <c r="NU167" s="619">
        <f t="shared" si="192"/>
        <v>8382312.3200000003</v>
      </c>
      <c r="NV167" s="619">
        <f t="shared" si="192"/>
        <v>2421926.6899999995</v>
      </c>
      <c r="NW167" s="619">
        <f t="shared" si="192"/>
        <v>3116898.2399999998</v>
      </c>
      <c r="NX167" s="619">
        <f t="shared" si="192"/>
        <v>431552716.76999986</v>
      </c>
      <c r="NY167" s="619">
        <f t="shared" ref="NY167:QJ167" si="193">SUM(NY163:NY166)</f>
        <v>115188858.91</v>
      </c>
      <c r="NZ167" s="619">
        <f t="shared" si="193"/>
        <v>15721504.080000002</v>
      </c>
      <c r="OA167" s="619">
        <f t="shared" si="193"/>
        <v>15757908.300000001</v>
      </c>
      <c r="OB167" s="619">
        <f t="shared" si="193"/>
        <v>13857290.110000001</v>
      </c>
      <c r="OC167" s="619">
        <f t="shared" si="193"/>
        <v>11777957.720000001</v>
      </c>
      <c r="OD167" s="619">
        <f t="shared" si="193"/>
        <v>12007397.139999999</v>
      </c>
      <c r="OE167" s="619">
        <f t="shared" si="193"/>
        <v>419152878.21000004</v>
      </c>
      <c r="OF167" s="619">
        <f t="shared" si="193"/>
        <v>105115662.63000001</v>
      </c>
      <c r="OG167" s="619">
        <f t="shared" si="193"/>
        <v>26329211.179999996</v>
      </c>
      <c r="OH167" s="619">
        <f t="shared" si="193"/>
        <v>115939568.61</v>
      </c>
      <c r="OI167" s="619">
        <f t="shared" si="193"/>
        <v>23915854.879999999</v>
      </c>
      <c r="OJ167" s="619">
        <f t="shared" si="193"/>
        <v>26578759.98</v>
      </c>
      <c r="OK167" s="619">
        <f t="shared" si="193"/>
        <v>53868215.580000006</v>
      </c>
      <c r="OL167" s="619">
        <f t="shared" si="193"/>
        <v>26411589.430000007</v>
      </c>
      <c r="OM167" s="619">
        <f t="shared" si="193"/>
        <v>28752260.059999999</v>
      </c>
      <c r="ON167" s="619">
        <f t="shared" si="193"/>
        <v>347233972.96000004</v>
      </c>
      <c r="OO167" s="619">
        <f t="shared" si="193"/>
        <v>66497299.75</v>
      </c>
      <c r="OP167" s="619">
        <f t="shared" si="193"/>
        <v>214631777.99000004</v>
      </c>
      <c r="OQ167" s="619">
        <f t="shared" si="193"/>
        <v>33401856.609999999</v>
      </c>
      <c r="OR167" s="619">
        <f t="shared" si="193"/>
        <v>39811913.080000006</v>
      </c>
      <c r="OS167" s="619">
        <f t="shared" si="193"/>
        <v>23510284.419999998</v>
      </c>
      <c r="OT167" s="619">
        <f t="shared" si="193"/>
        <v>107654621.97000001</v>
      </c>
      <c r="OU167" s="619">
        <f t="shared" si="193"/>
        <v>13386460.629999999</v>
      </c>
      <c r="OV167" s="619">
        <f t="shared" si="193"/>
        <v>16046388.639999999</v>
      </c>
      <c r="OW167" s="619">
        <f t="shared" si="193"/>
        <v>15007140.250000002</v>
      </c>
      <c r="OX167" s="619">
        <f t="shared" si="193"/>
        <v>17345064.690000001</v>
      </c>
      <c r="OY167" s="619">
        <f t="shared" si="193"/>
        <v>65341783.019999996</v>
      </c>
      <c r="OZ167" s="619">
        <f t="shared" si="193"/>
        <v>10099558.699999999</v>
      </c>
      <c r="PA167" s="619">
        <f t="shared" si="193"/>
        <v>8298908.5100000007</v>
      </c>
      <c r="PB167" s="619">
        <f t="shared" si="193"/>
        <v>24276727.699999999</v>
      </c>
      <c r="PC167" s="619">
        <f t="shared" si="193"/>
        <v>251836010.77000001</v>
      </c>
      <c r="PD167" s="619">
        <f t="shared" si="193"/>
        <v>10748875.659999998</v>
      </c>
      <c r="PE167" s="619">
        <f t="shared" si="193"/>
        <v>52348991.969999999</v>
      </c>
      <c r="PF167" s="619">
        <f t="shared" si="193"/>
        <v>6545076.6100000003</v>
      </c>
      <c r="PG167" s="619">
        <f t="shared" si="193"/>
        <v>12780270.82</v>
      </c>
      <c r="PH167" s="619">
        <f t="shared" si="193"/>
        <v>24492019.489999998</v>
      </c>
      <c r="PI167" s="619">
        <f t="shared" si="193"/>
        <v>15751363.630000001</v>
      </c>
      <c r="PJ167" s="619">
        <f t="shared" si="193"/>
        <v>11948707.529999999</v>
      </c>
      <c r="PK167" s="619">
        <f t="shared" si="193"/>
        <v>23326732.34</v>
      </c>
      <c r="PL167" s="619">
        <f t="shared" si="193"/>
        <v>20614660.170000006</v>
      </c>
      <c r="PM167" s="619">
        <f t="shared" si="193"/>
        <v>14478639.429999998</v>
      </c>
      <c r="PN167" s="619">
        <f t="shared" si="193"/>
        <v>32450508.009999998</v>
      </c>
      <c r="PO167" s="619">
        <f t="shared" si="193"/>
        <v>11063072.859999999</v>
      </c>
      <c r="PP167" s="619">
        <f t="shared" si="193"/>
        <v>50447977.840000004</v>
      </c>
      <c r="PQ167" s="619">
        <f t="shared" si="193"/>
        <v>14266599.370000003</v>
      </c>
      <c r="PR167" s="619">
        <f t="shared" si="193"/>
        <v>6510136.3299999991</v>
      </c>
      <c r="PS167" s="619">
        <f t="shared" si="193"/>
        <v>10699247.509999998</v>
      </c>
      <c r="PT167" s="619">
        <f t="shared" si="193"/>
        <v>8634313.1799999997</v>
      </c>
      <c r="PU167" s="619">
        <f t="shared" si="193"/>
        <v>713074371.56000006</v>
      </c>
      <c r="PV167" s="619">
        <f t="shared" si="193"/>
        <v>40121507.419999994</v>
      </c>
      <c r="PW167" s="619">
        <f t="shared" si="193"/>
        <v>15744038.910000004</v>
      </c>
      <c r="PX167" s="619">
        <f t="shared" si="193"/>
        <v>16970847.489999998</v>
      </c>
      <c r="PY167" s="619">
        <f t="shared" si="193"/>
        <v>246570892.13000005</v>
      </c>
      <c r="PZ167" s="619">
        <f t="shared" si="193"/>
        <v>38129188.219999999</v>
      </c>
      <c r="QA167" s="619">
        <f t="shared" si="193"/>
        <v>69930968.250000015</v>
      </c>
      <c r="QB167" s="619">
        <f t="shared" si="193"/>
        <v>16812143.530000001</v>
      </c>
      <c r="QC167" s="619">
        <f t="shared" si="193"/>
        <v>48568428.25</v>
      </c>
      <c r="QD167" s="619">
        <f t="shared" si="193"/>
        <v>8023646.6500000004</v>
      </c>
      <c r="QE167" s="619">
        <f t="shared" si="193"/>
        <v>40563724.239999995</v>
      </c>
      <c r="QF167" s="619">
        <f t="shared" si="193"/>
        <v>19124967.839999996</v>
      </c>
      <c r="QG167" s="619">
        <f t="shared" si="193"/>
        <v>15536049.189999999</v>
      </c>
      <c r="QH167" s="619">
        <f t="shared" si="193"/>
        <v>15008414.449999999</v>
      </c>
      <c r="QI167" s="619">
        <f t="shared" si="193"/>
        <v>52325877.140000008</v>
      </c>
      <c r="QJ167" s="619">
        <f t="shared" si="193"/>
        <v>23429657.589999996</v>
      </c>
      <c r="QK167" s="619">
        <f t="shared" ref="QK167:SV167" si="194">SUM(QK163:QK166)</f>
        <v>29405364.789999999</v>
      </c>
      <c r="QL167" s="619">
        <f t="shared" si="194"/>
        <v>21386551.359999999</v>
      </c>
      <c r="QM167" s="619">
        <f t="shared" si="194"/>
        <v>18917173.840000004</v>
      </c>
      <c r="QN167" s="619">
        <f t="shared" si="194"/>
        <v>48279321.230000019</v>
      </c>
      <c r="QO167" s="619">
        <f t="shared" si="194"/>
        <v>54728407.940000013</v>
      </c>
      <c r="QP167" s="619">
        <f t="shared" si="194"/>
        <v>14079665.670000002</v>
      </c>
      <c r="QQ167" s="619">
        <f t="shared" si="194"/>
        <v>4886093.7700000005</v>
      </c>
      <c r="QR167" s="619">
        <f t="shared" si="194"/>
        <v>10499605.579999998</v>
      </c>
      <c r="QS167" s="619">
        <f t="shared" si="194"/>
        <v>4730848.75</v>
      </c>
      <c r="QT167" s="619">
        <f t="shared" si="194"/>
        <v>7068819.04</v>
      </c>
      <c r="QU167" s="619">
        <f t="shared" si="194"/>
        <v>335099587.70999998</v>
      </c>
      <c r="QV167" s="619">
        <f t="shared" si="194"/>
        <v>9039309.6799999978</v>
      </c>
      <c r="QW167" s="619">
        <f t="shared" si="194"/>
        <v>42635024.719999999</v>
      </c>
      <c r="QX167" s="619">
        <f t="shared" si="194"/>
        <v>10860295.600000001</v>
      </c>
      <c r="QY167" s="619">
        <f t="shared" si="194"/>
        <v>18622089.220000003</v>
      </c>
      <c r="QZ167" s="619">
        <f t="shared" si="194"/>
        <v>54565099.539999992</v>
      </c>
      <c r="RA167" s="619">
        <f t="shared" si="194"/>
        <v>22460622.009999998</v>
      </c>
      <c r="RB167" s="619">
        <f t="shared" si="194"/>
        <v>39759497.090000004</v>
      </c>
      <c r="RC167" s="619">
        <f t="shared" si="194"/>
        <v>17758857.850000001</v>
      </c>
      <c r="RD167" s="619">
        <f t="shared" si="194"/>
        <v>23908059.789999999</v>
      </c>
      <c r="RE167" s="619">
        <f t="shared" si="194"/>
        <v>12330379.249999998</v>
      </c>
      <c r="RF167" s="619">
        <f t="shared" si="194"/>
        <v>3438150.5</v>
      </c>
      <c r="RG167" s="619">
        <f t="shared" si="194"/>
        <v>9469794.0099999998</v>
      </c>
      <c r="RH167" s="619">
        <f t="shared" si="194"/>
        <v>436149321.00000012</v>
      </c>
      <c r="RI167" s="619">
        <f t="shared" si="194"/>
        <v>82552549.039999992</v>
      </c>
      <c r="RJ167" s="619">
        <f t="shared" si="194"/>
        <v>21162867.43</v>
      </c>
      <c r="RK167" s="619">
        <f t="shared" si="194"/>
        <v>29003081.719999999</v>
      </c>
      <c r="RL167" s="619">
        <f t="shared" si="194"/>
        <v>36794065.75999999</v>
      </c>
      <c r="RM167" s="619">
        <f t="shared" si="194"/>
        <v>61137571.340000011</v>
      </c>
      <c r="RN167" s="619">
        <f t="shared" si="194"/>
        <v>107165966.68000001</v>
      </c>
      <c r="RO167" s="619">
        <f t="shared" si="194"/>
        <v>22114658.199999999</v>
      </c>
      <c r="RP167" s="619">
        <f t="shared" si="194"/>
        <v>21347051.760000002</v>
      </c>
      <c r="RQ167" s="619">
        <f t="shared" si="194"/>
        <v>65651392.580000006</v>
      </c>
      <c r="RR167" s="619">
        <f t="shared" si="194"/>
        <v>82249313.379999995</v>
      </c>
      <c r="RS167" s="619">
        <f t="shared" si="194"/>
        <v>21746076.020000003</v>
      </c>
      <c r="RT167" s="619">
        <f t="shared" si="194"/>
        <v>22940398.769999996</v>
      </c>
      <c r="RU167" s="619">
        <f t="shared" si="194"/>
        <v>41850744.870000005</v>
      </c>
      <c r="RV167" s="619">
        <f t="shared" si="194"/>
        <v>16753814.1</v>
      </c>
      <c r="RW167" s="619">
        <f t="shared" si="194"/>
        <v>12668115.460000001</v>
      </c>
      <c r="RX167" s="619">
        <f t="shared" si="194"/>
        <v>18278411.590000004</v>
      </c>
      <c r="RY167" s="619">
        <f t="shared" si="194"/>
        <v>20018625.000000004</v>
      </c>
      <c r="RZ167" s="619">
        <f t="shared" si="194"/>
        <v>11832496.629999999</v>
      </c>
      <c r="SA167" s="619">
        <f t="shared" si="194"/>
        <v>18228786.93</v>
      </c>
      <c r="SB167" s="619">
        <f t="shared" si="194"/>
        <v>194948204.47999999</v>
      </c>
      <c r="SC167" s="619">
        <f t="shared" si="194"/>
        <v>10070505.350000001</v>
      </c>
      <c r="SD167" s="619">
        <f t="shared" si="194"/>
        <v>14015868.420000002</v>
      </c>
      <c r="SE167" s="619">
        <f t="shared" si="194"/>
        <v>11861460.539999999</v>
      </c>
      <c r="SF167" s="619">
        <f t="shared" si="194"/>
        <v>8440648.6600000001</v>
      </c>
      <c r="SG167" s="619">
        <f t="shared" si="194"/>
        <v>20868877.440000001</v>
      </c>
      <c r="SH167" s="619">
        <f t="shared" si="194"/>
        <v>13175270.520000001</v>
      </c>
      <c r="SI167" s="619">
        <f t="shared" si="194"/>
        <v>28846512.129999999</v>
      </c>
      <c r="SJ167" s="619">
        <f t="shared" si="194"/>
        <v>18994035.610000007</v>
      </c>
      <c r="SK167" s="619">
        <f t="shared" si="194"/>
        <v>10525424.549999999</v>
      </c>
      <c r="SL167" s="619">
        <f t="shared" si="194"/>
        <v>79426124.87000002</v>
      </c>
      <c r="SM167" s="619">
        <f t="shared" si="194"/>
        <v>8002628.0800000001</v>
      </c>
      <c r="SN167" s="619">
        <f t="shared" si="194"/>
        <v>95775357.940000013</v>
      </c>
      <c r="SO167" s="619">
        <f t="shared" si="194"/>
        <v>10104054</v>
      </c>
      <c r="SP167" s="619">
        <f t="shared" si="194"/>
        <v>16735438.91</v>
      </c>
      <c r="SQ167" s="619">
        <f t="shared" si="194"/>
        <v>40134015.850000001</v>
      </c>
      <c r="SR167" s="619">
        <f t="shared" si="194"/>
        <v>7934773.54</v>
      </c>
      <c r="SS167" s="619">
        <f t="shared" si="194"/>
        <v>11844370.26</v>
      </c>
      <c r="ST167" s="619">
        <f t="shared" si="194"/>
        <v>13081038.68</v>
      </c>
      <c r="SU167" s="619">
        <f t="shared" si="194"/>
        <v>6783696.4900000002</v>
      </c>
      <c r="SV167" s="619">
        <f t="shared" si="194"/>
        <v>284932884.48999995</v>
      </c>
      <c r="SW167" s="619">
        <f t="shared" ref="SW167:VH167" si="195">SUM(SW163:SW166)</f>
        <v>5606607.2199999997</v>
      </c>
      <c r="SX167" s="619">
        <f t="shared" si="195"/>
        <v>21880389.739999998</v>
      </c>
      <c r="SY167" s="619">
        <f t="shared" si="195"/>
        <v>19086288.419999998</v>
      </c>
      <c r="SZ167" s="619">
        <f t="shared" si="195"/>
        <v>3465444.4299999997</v>
      </c>
      <c r="TA167" s="619">
        <f t="shared" si="195"/>
        <v>5214084.2100000018</v>
      </c>
      <c r="TB167" s="619">
        <f t="shared" si="195"/>
        <v>12065012.630000001</v>
      </c>
      <c r="TC167" s="619">
        <f t="shared" si="195"/>
        <v>79005433.779999986</v>
      </c>
      <c r="TD167" s="619">
        <f t="shared" si="195"/>
        <v>11447393.52</v>
      </c>
      <c r="TE167" s="619">
        <f t="shared" si="195"/>
        <v>13059316.050000003</v>
      </c>
      <c r="TF167" s="619">
        <f t="shared" si="195"/>
        <v>18402732.260000002</v>
      </c>
      <c r="TG167" s="619">
        <f t="shared" si="195"/>
        <v>45404445.739999995</v>
      </c>
      <c r="TH167" s="619">
        <f t="shared" si="195"/>
        <v>10574656.999999998</v>
      </c>
      <c r="TI167" s="619">
        <f t="shared" si="195"/>
        <v>7748524.0899999999</v>
      </c>
      <c r="TJ167" s="619">
        <f t="shared" si="195"/>
        <v>394986523.25000006</v>
      </c>
      <c r="TK167" s="619">
        <f t="shared" si="195"/>
        <v>7212135.7900000019</v>
      </c>
      <c r="TL167" s="619">
        <f t="shared" si="195"/>
        <v>13590828.810000001</v>
      </c>
      <c r="TM167" s="619">
        <f t="shared" si="195"/>
        <v>31084665.390000004</v>
      </c>
      <c r="TN167" s="619">
        <f t="shared" si="195"/>
        <v>23505950.619999994</v>
      </c>
      <c r="TO167" s="619">
        <f t="shared" si="195"/>
        <v>11423103.540000001</v>
      </c>
      <c r="TP167" s="619">
        <f t="shared" si="195"/>
        <v>5959890.8700000001</v>
      </c>
      <c r="TQ167" s="619">
        <f t="shared" si="195"/>
        <v>71185894.399999976</v>
      </c>
      <c r="TR167" s="619">
        <f t="shared" si="195"/>
        <v>11782591.77</v>
      </c>
      <c r="TS167" s="619">
        <f t="shared" si="195"/>
        <v>22382705.980000004</v>
      </c>
      <c r="TT167" s="619">
        <f t="shared" si="195"/>
        <v>31247453.91</v>
      </c>
      <c r="TU167" s="619">
        <f t="shared" si="195"/>
        <v>5400990.96</v>
      </c>
      <c r="TV167" s="619">
        <f t="shared" si="195"/>
        <v>10301364.470000001</v>
      </c>
      <c r="TW167" s="619">
        <f t="shared" si="195"/>
        <v>7188255.209999999</v>
      </c>
      <c r="TX167" s="619">
        <f t="shared" si="195"/>
        <v>15332524.549999999</v>
      </c>
      <c r="TY167" s="619">
        <f t="shared" si="195"/>
        <v>3755039.29</v>
      </c>
      <c r="TZ167" s="619">
        <f t="shared" si="195"/>
        <v>77180108.019999996</v>
      </c>
      <c r="UA167" s="619">
        <f t="shared" si="195"/>
        <v>7506106.8700000001</v>
      </c>
      <c r="UB167" s="619">
        <f t="shared" si="195"/>
        <v>112747861.16000001</v>
      </c>
      <c r="UC167" s="619">
        <f t="shared" si="195"/>
        <v>48259302.25</v>
      </c>
      <c r="UD167" s="619">
        <f t="shared" si="195"/>
        <v>19384699.209999997</v>
      </c>
      <c r="UE167" s="619">
        <f t="shared" si="195"/>
        <v>18452630.400000002</v>
      </c>
      <c r="UF167" s="619">
        <f t="shared" si="195"/>
        <v>238647876.99999997</v>
      </c>
      <c r="UG167" s="619">
        <f t="shared" si="195"/>
        <v>9741186.339999998</v>
      </c>
      <c r="UH167" s="619">
        <f t="shared" si="195"/>
        <v>13320727.140000002</v>
      </c>
      <c r="UI167" s="619">
        <f t="shared" si="195"/>
        <v>25031853.469999999</v>
      </c>
      <c r="UJ167" s="619">
        <f t="shared" si="195"/>
        <v>10118804.760000002</v>
      </c>
      <c r="UK167" s="619">
        <f t="shared" si="195"/>
        <v>116713300.78999998</v>
      </c>
      <c r="UL167" s="619">
        <f t="shared" si="195"/>
        <v>35341663.239999995</v>
      </c>
      <c r="UM167" s="619">
        <f t="shared" si="195"/>
        <v>15224849.470000001</v>
      </c>
      <c r="UN167" s="619">
        <f t="shared" si="195"/>
        <v>48211087.030000001</v>
      </c>
      <c r="UO167" s="619">
        <f t="shared" si="195"/>
        <v>19218820.529999994</v>
      </c>
      <c r="UP167" s="619">
        <f t="shared" si="195"/>
        <v>26585248.970000006</v>
      </c>
      <c r="UQ167" s="619">
        <f t="shared" si="195"/>
        <v>529694533.43999988</v>
      </c>
      <c r="UR167" s="619">
        <f t="shared" si="195"/>
        <v>29508576.329999994</v>
      </c>
      <c r="US167" s="619">
        <f t="shared" si="195"/>
        <v>22839925.049999997</v>
      </c>
      <c r="UT167" s="619">
        <f t="shared" si="195"/>
        <v>103221364.16999997</v>
      </c>
      <c r="UU167" s="619">
        <f t="shared" si="195"/>
        <v>8256302.7000000002</v>
      </c>
      <c r="UV167" s="619">
        <f t="shared" si="195"/>
        <v>22979000.279999997</v>
      </c>
      <c r="UW167" s="619">
        <f t="shared" si="195"/>
        <v>84836970.059999973</v>
      </c>
      <c r="UX167" s="619">
        <f t="shared" si="195"/>
        <v>11765751.720000001</v>
      </c>
      <c r="UY167" s="619">
        <f t="shared" si="195"/>
        <v>18182004.620000001</v>
      </c>
      <c r="UZ167" s="619">
        <f t="shared" si="195"/>
        <v>18657862.759999998</v>
      </c>
      <c r="VA167" s="619">
        <f t="shared" si="195"/>
        <v>28025289.609999999</v>
      </c>
      <c r="VB167" s="619">
        <f t="shared" si="195"/>
        <v>57462688.980000019</v>
      </c>
      <c r="VC167" s="619">
        <f t="shared" si="195"/>
        <v>26676541.82</v>
      </c>
      <c r="VD167" s="619">
        <f t="shared" si="195"/>
        <v>40686888.820000008</v>
      </c>
      <c r="VE167" s="619">
        <f t="shared" si="195"/>
        <v>17254982.07</v>
      </c>
      <c r="VF167" s="619">
        <f t="shared" si="195"/>
        <v>16106039.970000003</v>
      </c>
      <c r="VG167" s="619">
        <f t="shared" si="195"/>
        <v>16389088.479999999</v>
      </c>
      <c r="VH167" s="619">
        <f t="shared" si="195"/>
        <v>15968713.849999998</v>
      </c>
      <c r="VI167" s="619">
        <f t="shared" ref="VI167:XT167" si="196">SUM(VI163:VI166)</f>
        <v>65582251.840000004</v>
      </c>
      <c r="VJ167" s="619">
        <f t="shared" si="196"/>
        <v>14586972.1</v>
      </c>
      <c r="VK167" s="619">
        <f t="shared" si="196"/>
        <v>8316574.7399999993</v>
      </c>
      <c r="VL167" s="619">
        <f t="shared" si="196"/>
        <v>5402360.3100000005</v>
      </c>
      <c r="VM167" s="619">
        <f t="shared" si="196"/>
        <v>449184215.07999998</v>
      </c>
      <c r="VN167" s="619">
        <f t="shared" si="196"/>
        <v>21892891.850000001</v>
      </c>
      <c r="VO167" s="619">
        <f t="shared" si="196"/>
        <v>29053078.450000003</v>
      </c>
      <c r="VP167" s="619">
        <f t="shared" si="196"/>
        <v>39121589.350000001</v>
      </c>
      <c r="VQ167" s="619">
        <f t="shared" si="196"/>
        <v>39743129.310000002</v>
      </c>
      <c r="VR167" s="619">
        <f t="shared" si="196"/>
        <v>31582922.780000001</v>
      </c>
      <c r="VS167" s="619">
        <f t="shared" si="196"/>
        <v>19125176.940000001</v>
      </c>
      <c r="VT167" s="619">
        <f t="shared" si="196"/>
        <v>8904829.7200000007</v>
      </c>
      <c r="VU167" s="619">
        <f t="shared" si="196"/>
        <v>24272785.680000003</v>
      </c>
      <c r="VV167" s="619">
        <f t="shared" si="196"/>
        <v>88284436.950000003</v>
      </c>
      <c r="VW167" s="619">
        <f t="shared" si="196"/>
        <v>13891783.77</v>
      </c>
      <c r="VX167" s="619">
        <f t="shared" si="196"/>
        <v>43991308.020000003</v>
      </c>
      <c r="VY167" s="619">
        <f t="shared" si="196"/>
        <v>40270809.130000003</v>
      </c>
      <c r="VZ167" s="619">
        <f t="shared" si="196"/>
        <v>4930648.3199999994</v>
      </c>
      <c r="WA167" s="619">
        <f t="shared" si="196"/>
        <v>12891282.02</v>
      </c>
      <c r="WB167" s="619">
        <f t="shared" si="196"/>
        <v>832677796.69000018</v>
      </c>
      <c r="WC167" s="619">
        <f t="shared" si="196"/>
        <v>26717398.290000007</v>
      </c>
      <c r="WD167" s="619">
        <f t="shared" si="196"/>
        <v>12541202.9</v>
      </c>
      <c r="WE167" s="619">
        <f t="shared" si="196"/>
        <v>13039062.319999998</v>
      </c>
      <c r="WF167" s="619">
        <f t="shared" si="196"/>
        <v>6828910.5199999996</v>
      </c>
      <c r="WG167" s="619">
        <f t="shared" si="196"/>
        <v>19271795.300000001</v>
      </c>
      <c r="WH167" s="619">
        <f t="shared" si="196"/>
        <v>49223726.399999991</v>
      </c>
      <c r="WI167" s="619">
        <f t="shared" si="196"/>
        <v>32583683.460000005</v>
      </c>
      <c r="WJ167" s="619">
        <f t="shared" si="196"/>
        <v>12457339.74</v>
      </c>
      <c r="WK167" s="619">
        <f t="shared" si="196"/>
        <v>31233707.850000001</v>
      </c>
      <c r="WL167" s="619">
        <f t="shared" si="196"/>
        <v>8598836.9400000013</v>
      </c>
      <c r="WM167" s="619">
        <f t="shared" si="196"/>
        <v>65417592.659999996</v>
      </c>
      <c r="WN167" s="619">
        <f t="shared" si="196"/>
        <v>13847119.399999999</v>
      </c>
      <c r="WO167" s="619">
        <f t="shared" si="196"/>
        <v>66067546.439999998</v>
      </c>
      <c r="WP167" s="619">
        <f t="shared" si="196"/>
        <v>39069851.980000004</v>
      </c>
      <c r="WQ167" s="619">
        <f t="shared" si="196"/>
        <v>13152575</v>
      </c>
      <c r="WR167" s="619">
        <f t="shared" si="196"/>
        <v>15871910.5</v>
      </c>
      <c r="WS167" s="619">
        <f t="shared" si="196"/>
        <v>31033667.199999996</v>
      </c>
      <c r="WT167" s="619">
        <f t="shared" si="196"/>
        <v>9430863.7300000004</v>
      </c>
      <c r="WU167" s="619">
        <f t="shared" si="196"/>
        <v>39290937.970000006</v>
      </c>
      <c r="WV167" s="619">
        <f t="shared" si="196"/>
        <v>101468467.39</v>
      </c>
      <c r="WW167" s="619">
        <f t="shared" si="196"/>
        <v>33043094.390000004</v>
      </c>
      <c r="WX167" s="619">
        <f t="shared" si="196"/>
        <v>18421097.989999998</v>
      </c>
      <c r="WY167" s="619">
        <f t="shared" si="196"/>
        <v>11497482.059999997</v>
      </c>
      <c r="WZ167" s="619">
        <f t="shared" si="196"/>
        <v>17815170.239999998</v>
      </c>
      <c r="XA167" s="619">
        <f t="shared" si="196"/>
        <v>10363977.840000002</v>
      </c>
      <c r="XB167" s="619">
        <f t="shared" si="196"/>
        <v>9875634.0700000003</v>
      </c>
      <c r="XC167" s="619">
        <f t="shared" si="196"/>
        <v>16162320.930000002</v>
      </c>
      <c r="XD167" s="619">
        <f t="shared" si="196"/>
        <v>95522154.969999984</v>
      </c>
      <c r="XE167" s="619">
        <f t="shared" si="196"/>
        <v>16243724.709000001</v>
      </c>
      <c r="XF167" s="619">
        <f t="shared" si="196"/>
        <v>3164463.6999999997</v>
      </c>
      <c r="XG167" s="619">
        <f t="shared" si="196"/>
        <v>4263668.2700000005</v>
      </c>
      <c r="XH167" s="619">
        <f t="shared" si="196"/>
        <v>10655984.409999998</v>
      </c>
      <c r="XI167" s="619">
        <f t="shared" si="196"/>
        <v>249490439.81999993</v>
      </c>
      <c r="XJ167" s="619">
        <f t="shared" si="196"/>
        <v>21826988.91</v>
      </c>
      <c r="XK167" s="619">
        <f t="shared" si="196"/>
        <v>33215425.479999993</v>
      </c>
      <c r="XL167" s="619">
        <f t="shared" si="196"/>
        <v>162852034.31</v>
      </c>
      <c r="XM167" s="619">
        <f t="shared" si="196"/>
        <v>24928379.890000001</v>
      </c>
      <c r="XN167" s="619">
        <f t="shared" si="196"/>
        <v>19154584.870000001</v>
      </c>
      <c r="XO167" s="619">
        <f t="shared" si="196"/>
        <v>48625318.469999999</v>
      </c>
      <c r="XP167" s="619">
        <f t="shared" si="196"/>
        <v>23552185.940000001</v>
      </c>
      <c r="XQ167" s="619">
        <f t="shared" si="196"/>
        <v>9969574.1500000004</v>
      </c>
      <c r="XR167" s="619">
        <f t="shared" si="196"/>
        <v>30122769.020000003</v>
      </c>
      <c r="XS167" s="619">
        <f t="shared" si="196"/>
        <v>29751656.269999996</v>
      </c>
      <c r="XT167" s="619">
        <f t="shared" si="196"/>
        <v>8881253.5800000001</v>
      </c>
      <c r="XU167" s="619">
        <f t="shared" ref="XU167:AAF167" si="197">SUM(XU163:XU166)</f>
        <v>16210214.040000001</v>
      </c>
      <c r="XV167" s="619">
        <f t="shared" si="197"/>
        <v>7109333.2000000011</v>
      </c>
      <c r="XW167" s="619">
        <f t="shared" si="197"/>
        <v>11568670.330000002</v>
      </c>
      <c r="XX167" s="619">
        <f t="shared" si="197"/>
        <v>10460084.550000001</v>
      </c>
      <c r="XY167" s="619">
        <f t="shared" si="197"/>
        <v>6553163.9199999999</v>
      </c>
      <c r="XZ167" s="619">
        <f t="shared" si="197"/>
        <v>14051464.050000001</v>
      </c>
      <c r="YA167" s="619">
        <f t="shared" si="197"/>
        <v>9694363.7899999991</v>
      </c>
      <c r="YB167" s="619">
        <f t="shared" si="197"/>
        <v>6677923.790000001</v>
      </c>
      <c r="YC167" s="619">
        <f t="shared" si="197"/>
        <v>7864301.4300000006</v>
      </c>
      <c r="YD167" s="619">
        <f t="shared" si="197"/>
        <v>10080784.899999999</v>
      </c>
      <c r="YE167" s="619">
        <f t="shared" si="197"/>
        <v>6954532.2199999997</v>
      </c>
      <c r="YF167" s="619">
        <f t="shared" si="197"/>
        <v>303739354.62</v>
      </c>
      <c r="YG167" s="619">
        <f t="shared" si="197"/>
        <v>26160246.650000002</v>
      </c>
      <c r="YH167" s="619">
        <f t="shared" si="197"/>
        <v>53156190.919999994</v>
      </c>
      <c r="YI167" s="619">
        <f t="shared" si="197"/>
        <v>32641053.77</v>
      </c>
      <c r="YJ167" s="619">
        <f t="shared" si="197"/>
        <v>127385577.66999999</v>
      </c>
      <c r="YK167" s="619">
        <f t="shared" si="197"/>
        <v>16010681.68</v>
      </c>
      <c r="YL167" s="619">
        <f t="shared" si="197"/>
        <v>56768168.259999998</v>
      </c>
      <c r="YM167" s="619">
        <f t="shared" si="197"/>
        <v>4192689.5599999996</v>
      </c>
      <c r="YN167" s="619">
        <f t="shared" si="197"/>
        <v>53984348.590000004</v>
      </c>
      <c r="YO167" s="619">
        <f t="shared" si="197"/>
        <v>74609100.459999993</v>
      </c>
      <c r="YP167" s="619">
        <f t="shared" si="197"/>
        <v>20876369.359999999</v>
      </c>
      <c r="YQ167" s="619">
        <f t="shared" si="197"/>
        <v>28014992.829999998</v>
      </c>
      <c r="YR167" s="619">
        <f t="shared" si="197"/>
        <v>24921928.829999998</v>
      </c>
      <c r="YS167" s="619">
        <f t="shared" si="197"/>
        <v>11473156.74</v>
      </c>
      <c r="YT167" s="619">
        <f t="shared" si="197"/>
        <v>8309611.5800000001</v>
      </c>
      <c r="YU167" s="619">
        <f t="shared" si="197"/>
        <v>18994651.209999997</v>
      </c>
      <c r="YV167" s="619">
        <f t="shared" si="197"/>
        <v>8202440.7700000005</v>
      </c>
      <c r="YW167" s="619">
        <f t="shared" si="197"/>
        <v>175576796.81999999</v>
      </c>
      <c r="YX167" s="619">
        <f t="shared" si="197"/>
        <v>15020043.079999998</v>
      </c>
      <c r="YY167" s="619">
        <f t="shared" si="197"/>
        <v>10579868.129999999</v>
      </c>
      <c r="YZ167" s="619">
        <f t="shared" si="197"/>
        <v>12371155.4</v>
      </c>
      <c r="ZA167" s="619">
        <f t="shared" si="197"/>
        <v>17291102.759999998</v>
      </c>
      <c r="ZB167" s="619">
        <f t="shared" si="197"/>
        <v>9581720.5700000003</v>
      </c>
      <c r="ZC167" s="619">
        <f t="shared" si="197"/>
        <v>8084620.0700000012</v>
      </c>
      <c r="ZD167" s="619">
        <f t="shared" si="197"/>
        <v>89065448.539999992</v>
      </c>
      <c r="ZE167" s="619">
        <f t="shared" si="197"/>
        <v>11805723.960000001</v>
      </c>
      <c r="ZF167" s="619">
        <f t="shared" si="197"/>
        <v>14551150.6</v>
      </c>
      <c r="ZG167" s="619">
        <f t="shared" si="197"/>
        <v>10404717.759999998</v>
      </c>
      <c r="ZH167" s="619">
        <f t="shared" si="197"/>
        <v>6067284.7999999998</v>
      </c>
      <c r="ZI167" s="619">
        <f t="shared" si="197"/>
        <v>12549432.690000001</v>
      </c>
      <c r="ZJ167" s="619">
        <f t="shared" si="197"/>
        <v>14733900.899999999</v>
      </c>
      <c r="ZK167" s="619">
        <f t="shared" si="197"/>
        <v>6523334.5999999996</v>
      </c>
      <c r="ZL167" s="619">
        <f t="shared" si="197"/>
        <v>71243753.249999985</v>
      </c>
      <c r="ZM167" s="619">
        <f t="shared" si="197"/>
        <v>353420369.12</v>
      </c>
      <c r="ZN167" s="619">
        <f t="shared" si="197"/>
        <v>12851478.749999998</v>
      </c>
      <c r="ZO167" s="619">
        <f t="shared" si="197"/>
        <v>57529860.726999998</v>
      </c>
      <c r="ZP167" s="619">
        <f t="shared" si="197"/>
        <v>115787980.77</v>
      </c>
      <c r="ZQ167" s="619">
        <f t="shared" si="197"/>
        <v>25840766.32</v>
      </c>
      <c r="ZR167" s="619">
        <f t="shared" si="197"/>
        <v>8244887.4070000006</v>
      </c>
      <c r="ZS167" s="619">
        <f t="shared" si="197"/>
        <v>23399857.449999999</v>
      </c>
      <c r="ZT167" s="619">
        <f t="shared" si="197"/>
        <v>52802945.270000003</v>
      </c>
      <c r="ZU167" s="619">
        <f t="shared" si="197"/>
        <v>35028882.32</v>
      </c>
      <c r="ZV167" s="619">
        <f t="shared" si="197"/>
        <v>54266233.150000006</v>
      </c>
      <c r="ZW167" s="619">
        <f t="shared" si="197"/>
        <v>5419610.3300000001</v>
      </c>
      <c r="ZX167" s="619">
        <f t="shared" si="197"/>
        <v>11079539.199999999</v>
      </c>
      <c r="ZY167" s="619">
        <f t="shared" si="197"/>
        <v>21031373.599999998</v>
      </c>
      <c r="ZZ167" s="619">
        <f t="shared" si="197"/>
        <v>27943288.390000004</v>
      </c>
      <c r="AAA167" s="619">
        <f t="shared" si="197"/>
        <v>7848991.5399999991</v>
      </c>
      <c r="AAB167" s="619">
        <f t="shared" si="197"/>
        <v>12675337.350000001</v>
      </c>
      <c r="AAC167" s="619">
        <f t="shared" si="197"/>
        <v>19567513.739999998</v>
      </c>
      <c r="AAD167" s="619">
        <f t="shared" si="197"/>
        <v>6345142.4799999995</v>
      </c>
      <c r="AAE167" s="619">
        <f t="shared" si="197"/>
        <v>18835925.600000001</v>
      </c>
      <c r="AAF167" s="619">
        <f t="shared" si="197"/>
        <v>10964850.68</v>
      </c>
      <c r="AAG167" s="619">
        <f t="shared" ref="AAG167:ACR167" si="198">SUM(AAG163:AAG166)</f>
        <v>6755977.5800000001</v>
      </c>
      <c r="AAH167" s="619">
        <f t="shared" si="198"/>
        <v>9468190.5700000003</v>
      </c>
      <c r="AAI167" s="619">
        <f t="shared" si="198"/>
        <v>108879256.97999999</v>
      </c>
      <c r="AAJ167" s="619">
        <f t="shared" si="198"/>
        <v>13075759.530000001</v>
      </c>
      <c r="AAK167" s="619">
        <f t="shared" si="198"/>
        <v>22538929.880000003</v>
      </c>
      <c r="AAL167" s="619">
        <f t="shared" si="198"/>
        <v>12466404.370000001</v>
      </c>
      <c r="AAM167" s="619">
        <f t="shared" si="198"/>
        <v>4731075.7500000009</v>
      </c>
      <c r="AAN167" s="619">
        <f t="shared" si="198"/>
        <v>28642568.360000007</v>
      </c>
      <c r="AAO167" s="619">
        <f t="shared" si="198"/>
        <v>8726645.5399999991</v>
      </c>
      <c r="AAP167" s="619">
        <f t="shared" si="198"/>
        <v>936735048.77999985</v>
      </c>
      <c r="AAQ167" s="619">
        <f t="shared" si="198"/>
        <v>26093924.899999999</v>
      </c>
      <c r="AAR167" s="619">
        <f t="shared" si="198"/>
        <v>14138034.98</v>
      </c>
      <c r="AAS167" s="619">
        <f t="shared" si="198"/>
        <v>39073943.25</v>
      </c>
      <c r="AAT167" s="619">
        <f t="shared" si="198"/>
        <v>39809662.019999996</v>
      </c>
      <c r="AAU167" s="619">
        <f t="shared" si="198"/>
        <v>11604048.870000001</v>
      </c>
      <c r="AAV167" s="619">
        <f t="shared" si="198"/>
        <v>26950988.050000004</v>
      </c>
      <c r="AAW167" s="619">
        <f t="shared" si="198"/>
        <v>16250305.660000004</v>
      </c>
      <c r="AAX167" s="619">
        <f t="shared" si="198"/>
        <v>106699290.61999999</v>
      </c>
      <c r="AAY167" s="619">
        <f t="shared" si="198"/>
        <v>15594284.009999998</v>
      </c>
      <c r="AAZ167" s="619">
        <f t="shared" si="198"/>
        <v>29135553.219999999</v>
      </c>
      <c r="ABA167" s="619">
        <f t="shared" si="198"/>
        <v>135137670.29000002</v>
      </c>
      <c r="ABB167" s="619">
        <f t="shared" si="198"/>
        <v>33186431.490000002</v>
      </c>
      <c r="ABC167" s="619">
        <f t="shared" si="198"/>
        <v>6914089.4800000004</v>
      </c>
      <c r="ABD167" s="619">
        <f t="shared" si="198"/>
        <v>17446758.690000001</v>
      </c>
      <c r="ABE167" s="619">
        <f t="shared" si="198"/>
        <v>10554300.819999998</v>
      </c>
      <c r="ABF167" s="619">
        <f t="shared" si="198"/>
        <v>7082020.7699999996</v>
      </c>
      <c r="ABG167" s="619">
        <f t="shared" si="198"/>
        <v>10156180.290000001</v>
      </c>
      <c r="ABH167" s="619">
        <f t="shared" si="198"/>
        <v>12614598.130000003</v>
      </c>
      <c r="ABI167" s="619">
        <f t="shared" si="198"/>
        <v>123144885.94999999</v>
      </c>
      <c r="ABJ167" s="619">
        <f t="shared" si="198"/>
        <v>121059093.06</v>
      </c>
      <c r="ABK167" s="619">
        <f t="shared" si="198"/>
        <v>21860186.27</v>
      </c>
      <c r="ABL167" s="619">
        <f t="shared" si="198"/>
        <v>10209008.140000002</v>
      </c>
      <c r="ABM167" s="619">
        <f t="shared" si="198"/>
        <v>21128839.049999997</v>
      </c>
      <c r="ABN167" s="619">
        <f t="shared" si="198"/>
        <v>5192964.26</v>
      </c>
      <c r="ABO167" s="619">
        <f t="shared" si="198"/>
        <v>6694970.2999999998</v>
      </c>
      <c r="ABP167" s="619">
        <f t="shared" si="198"/>
        <v>181155084</v>
      </c>
      <c r="ABQ167" s="619">
        <f t="shared" si="198"/>
        <v>20384382.98</v>
      </c>
      <c r="ABR167" s="619">
        <f t="shared" si="198"/>
        <v>19580072.09</v>
      </c>
      <c r="ABS167" s="619">
        <f t="shared" si="198"/>
        <v>25049787.790000003</v>
      </c>
      <c r="ABT167" s="619">
        <f t="shared" si="198"/>
        <v>18165863.399999999</v>
      </c>
      <c r="ABU167" s="619">
        <f t="shared" si="198"/>
        <v>17979005.630000003</v>
      </c>
      <c r="ABV167" s="619">
        <f t="shared" si="198"/>
        <v>11272517.260000002</v>
      </c>
      <c r="ABW167" s="619">
        <f t="shared" si="198"/>
        <v>23715350.719999999</v>
      </c>
      <c r="ABX167" s="619">
        <f t="shared" si="198"/>
        <v>1630323.97</v>
      </c>
      <c r="ABY167" s="619">
        <f t="shared" si="198"/>
        <v>305229202.10000008</v>
      </c>
      <c r="ABZ167" s="619">
        <f t="shared" si="198"/>
        <v>17738587.07</v>
      </c>
      <c r="ACA167" s="619">
        <f t="shared" si="198"/>
        <v>45071489.410000004</v>
      </c>
      <c r="ACB167" s="619">
        <f t="shared" si="198"/>
        <v>8393392.3500000015</v>
      </c>
      <c r="ACC167" s="619">
        <f t="shared" si="198"/>
        <v>15025284.120000001</v>
      </c>
      <c r="ACD167" s="619">
        <f t="shared" si="198"/>
        <v>106058799.8</v>
      </c>
      <c r="ACE167" s="619">
        <f t="shared" si="198"/>
        <v>8817751.3000000007</v>
      </c>
      <c r="ACF167" s="619">
        <f t="shared" si="198"/>
        <v>6706538.3199999994</v>
      </c>
      <c r="ACG167" s="619">
        <f t="shared" si="198"/>
        <v>11082693.83</v>
      </c>
      <c r="ACH167" s="619">
        <f t="shared" si="198"/>
        <v>17759536.02</v>
      </c>
      <c r="ACI167" s="619">
        <f t="shared" si="198"/>
        <v>17955001.719999999</v>
      </c>
      <c r="ACJ167" s="619">
        <f t="shared" si="198"/>
        <v>567736234.52999997</v>
      </c>
      <c r="ACK167" s="619">
        <f t="shared" si="198"/>
        <v>3929800.31</v>
      </c>
      <c r="ACL167" s="619">
        <f t="shared" si="198"/>
        <v>23743493.650000002</v>
      </c>
      <c r="ACM167" s="619">
        <f t="shared" si="198"/>
        <v>18500855.119999997</v>
      </c>
      <c r="ACN167" s="619">
        <f t="shared" si="198"/>
        <v>7542011.1399999997</v>
      </c>
      <c r="ACO167" s="619">
        <f t="shared" si="198"/>
        <v>38466656.939999998</v>
      </c>
      <c r="ACP167" s="619">
        <f t="shared" si="198"/>
        <v>17579292.920000002</v>
      </c>
      <c r="ACQ167" s="619">
        <f t="shared" si="198"/>
        <v>120826794.94999999</v>
      </c>
      <c r="ACR167" s="619">
        <f t="shared" si="198"/>
        <v>137099207.88999999</v>
      </c>
      <c r="ACS167" s="619">
        <f t="shared" ref="ACS167:AFD167" si="199">SUM(ACS163:ACS166)</f>
        <v>28270028.010000002</v>
      </c>
      <c r="ACT167" s="619">
        <f t="shared" si="199"/>
        <v>57401648.729999997</v>
      </c>
      <c r="ACU167" s="619">
        <f t="shared" si="199"/>
        <v>44040880.980000012</v>
      </c>
      <c r="ACV167" s="619">
        <f t="shared" si="199"/>
        <v>36135663.020000003</v>
      </c>
      <c r="ACW167" s="619">
        <f t="shared" si="199"/>
        <v>95033065.719999999</v>
      </c>
      <c r="ACX167" s="619">
        <f t="shared" si="199"/>
        <v>22506092.640000001</v>
      </c>
      <c r="ACY167" s="619">
        <f t="shared" si="199"/>
        <v>9789309.2799999993</v>
      </c>
      <c r="ACZ167" s="619">
        <f t="shared" si="199"/>
        <v>22060675.030000005</v>
      </c>
      <c r="ADA167" s="619">
        <f t="shared" si="199"/>
        <v>16163803.159999998</v>
      </c>
      <c r="ADB167" s="619">
        <f t="shared" si="199"/>
        <v>17876030.389999997</v>
      </c>
      <c r="ADC167" s="619">
        <f t="shared" si="199"/>
        <v>9645745.0699999984</v>
      </c>
      <c r="ADD167" s="619">
        <f t="shared" si="199"/>
        <v>16881626.84</v>
      </c>
      <c r="ADE167" s="619">
        <f t="shared" si="199"/>
        <v>13122628.999999998</v>
      </c>
      <c r="ADF167" s="619">
        <f t="shared" si="199"/>
        <v>11772470.529999999</v>
      </c>
      <c r="ADG167" s="619">
        <f t="shared" si="199"/>
        <v>90359824.749999985</v>
      </c>
      <c r="ADH167" s="619">
        <f t="shared" si="199"/>
        <v>51686969.079999998</v>
      </c>
      <c r="ADI167" s="619">
        <f t="shared" si="199"/>
        <v>3107900.7300000004</v>
      </c>
      <c r="ADJ167" s="619">
        <f t="shared" si="199"/>
        <v>12627756.02</v>
      </c>
      <c r="ADK167" s="619">
        <f t="shared" si="199"/>
        <v>19821092.309999999</v>
      </c>
      <c r="ADL167" s="619">
        <f t="shared" si="199"/>
        <v>5118142.96</v>
      </c>
      <c r="ADM167" s="619">
        <f t="shared" si="199"/>
        <v>20373584</v>
      </c>
      <c r="ADN167" s="619">
        <f t="shared" si="199"/>
        <v>18953719.289999999</v>
      </c>
      <c r="ADO167" s="619">
        <f t="shared" si="199"/>
        <v>28817776.919999998</v>
      </c>
      <c r="ADP167" s="619">
        <f t="shared" si="199"/>
        <v>456173373.47999996</v>
      </c>
      <c r="ADQ167" s="619">
        <f t="shared" si="199"/>
        <v>58614547.229999997</v>
      </c>
      <c r="ADR167" s="619">
        <f t="shared" si="199"/>
        <v>27188240.329999998</v>
      </c>
      <c r="ADS167" s="619">
        <f t="shared" si="199"/>
        <v>8765122.5399999991</v>
      </c>
      <c r="ADT167" s="619">
        <f t="shared" si="199"/>
        <v>165262378.03</v>
      </c>
      <c r="ADU167" s="619">
        <f t="shared" si="199"/>
        <v>8178514.1099999994</v>
      </c>
      <c r="ADV167" s="619">
        <f t="shared" si="199"/>
        <v>12627474.32</v>
      </c>
      <c r="ADW167" s="619">
        <f t="shared" si="199"/>
        <v>7185473.7400000002</v>
      </c>
      <c r="ADX167" s="619">
        <f t="shared" si="199"/>
        <v>9058861.3300000001</v>
      </c>
      <c r="ADY167" s="619">
        <f t="shared" si="199"/>
        <v>10738938.290000001</v>
      </c>
      <c r="ADZ167" s="619">
        <f t="shared" si="199"/>
        <v>503479299.83000004</v>
      </c>
      <c r="AEA167" s="619">
        <f t="shared" si="199"/>
        <v>194763081.81999999</v>
      </c>
      <c r="AEB167" s="619">
        <f t="shared" si="199"/>
        <v>101434840.83</v>
      </c>
      <c r="AEC167" s="619">
        <f t="shared" si="199"/>
        <v>36879362.660000004</v>
      </c>
      <c r="AED167" s="619">
        <f t="shared" si="199"/>
        <v>18776502.439999998</v>
      </c>
      <c r="AEE167" s="619">
        <f t="shared" si="199"/>
        <v>58122466.25</v>
      </c>
      <c r="AEF167" s="619">
        <f t="shared" si="199"/>
        <v>46786957.879999988</v>
      </c>
      <c r="AEG167" s="619">
        <f t="shared" si="199"/>
        <v>36016144.500000007</v>
      </c>
      <c r="AEH167" s="619">
        <f t="shared" si="199"/>
        <v>16099806.670000002</v>
      </c>
      <c r="AEI167" s="619">
        <f t="shared" si="199"/>
        <v>14430844.85</v>
      </c>
      <c r="AEJ167" s="619">
        <f t="shared" si="199"/>
        <v>37998168.789999999</v>
      </c>
      <c r="AEK167" s="619">
        <f t="shared" si="199"/>
        <v>37077164.82</v>
      </c>
      <c r="AEL167" s="619">
        <f t="shared" si="199"/>
        <v>17060893.500000004</v>
      </c>
      <c r="AEM167" s="619">
        <f t="shared" si="199"/>
        <v>22777812.809999999</v>
      </c>
      <c r="AEN167" s="619">
        <f t="shared" si="199"/>
        <v>41563219.830000006</v>
      </c>
      <c r="AEO167" s="619">
        <f t="shared" si="199"/>
        <v>58921182.690000005</v>
      </c>
      <c r="AEP167" s="619">
        <f t="shared" si="199"/>
        <v>8823191.9400000013</v>
      </c>
      <c r="AEQ167" s="619">
        <f t="shared" si="199"/>
        <v>108318446.77000001</v>
      </c>
      <c r="AER167" s="619">
        <f t="shared" si="199"/>
        <v>4062996.5799999996</v>
      </c>
      <c r="AES167" s="619">
        <f t="shared" si="199"/>
        <v>73928953.299999982</v>
      </c>
      <c r="AET167" s="619">
        <f t="shared" si="199"/>
        <v>206699446.1500001</v>
      </c>
      <c r="AEU167" s="619">
        <f t="shared" si="199"/>
        <v>31571409.309999995</v>
      </c>
      <c r="AEV167" s="619">
        <f t="shared" si="199"/>
        <v>21967949.089999996</v>
      </c>
      <c r="AEW167" s="619">
        <f t="shared" si="199"/>
        <v>33332706.309999995</v>
      </c>
      <c r="AEX167" s="619">
        <f t="shared" si="199"/>
        <v>14686751.710000003</v>
      </c>
      <c r="AEY167" s="619">
        <f t="shared" si="199"/>
        <v>63402070.800000004</v>
      </c>
      <c r="AEZ167" s="619">
        <f t="shared" si="199"/>
        <v>21826214.359999999</v>
      </c>
      <c r="AFA167" s="619">
        <f t="shared" si="199"/>
        <v>25761180.469999999</v>
      </c>
      <c r="AFB167" s="619">
        <f t="shared" si="199"/>
        <v>19924344.09</v>
      </c>
      <c r="AFC167" s="619">
        <f t="shared" si="199"/>
        <v>13057125.809999999</v>
      </c>
      <c r="AFD167" s="619">
        <f t="shared" si="199"/>
        <v>123351478.71000001</v>
      </c>
      <c r="AFE167" s="619">
        <f t="shared" ref="AFE167:AHP167" si="200">SUM(AFE163:AFE166)</f>
        <v>31309745.280000001</v>
      </c>
      <c r="AFF167" s="619">
        <f t="shared" si="200"/>
        <v>26088064.400000002</v>
      </c>
      <c r="AFG167" s="619">
        <f t="shared" si="200"/>
        <v>19553376.860000003</v>
      </c>
      <c r="AFH167" s="619">
        <f t="shared" si="200"/>
        <v>34390493.119999997</v>
      </c>
      <c r="AFI167" s="619">
        <f t="shared" si="200"/>
        <v>26902904.509999998</v>
      </c>
      <c r="AFJ167" s="619">
        <f t="shared" si="200"/>
        <v>22276501.760000002</v>
      </c>
      <c r="AFK167" s="619">
        <f t="shared" si="200"/>
        <v>18916873.169999998</v>
      </c>
      <c r="AFL167" s="619">
        <f t="shared" si="200"/>
        <v>18998449.77</v>
      </c>
      <c r="AFM167" s="619">
        <f t="shared" si="200"/>
        <v>14169363.84</v>
      </c>
      <c r="AFN167" s="619">
        <f t="shared" si="200"/>
        <v>13526375.670000002</v>
      </c>
      <c r="AFO167" s="619">
        <f t="shared" si="200"/>
        <v>12785633.559999999</v>
      </c>
      <c r="AFP167" s="619">
        <f t="shared" si="200"/>
        <v>24590087.329999998</v>
      </c>
      <c r="AFQ167" s="619">
        <f t="shared" si="200"/>
        <v>196284804.18000001</v>
      </c>
      <c r="AFR167" s="619">
        <f t="shared" si="200"/>
        <v>45248050.569999993</v>
      </c>
      <c r="AFS167" s="619">
        <f t="shared" si="200"/>
        <v>27561251.189999998</v>
      </c>
      <c r="AFT167" s="619">
        <f t="shared" si="200"/>
        <v>15931071.999999998</v>
      </c>
      <c r="AFU167" s="619">
        <f t="shared" si="200"/>
        <v>18185791.18</v>
      </c>
      <c r="AFV167" s="619">
        <f t="shared" si="200"/>
        <v>20848824.400000002</v>
      </c>
      <c r="AFW167" s="619">
        <f t="shared" si="200"/>
        <v>13501558.239999996</v>
      </c>
      <c r="AFX167" s="619">
        <f t="shared" si="200"/>
        <v>32134244.209999997</v>
      </c>
      <c r="AFY167" s="619">
        <f t="shared" si="200"/>
        <v>25545970.120000001</v>
      </c>
      <c r="AFZ167" s="619">
        <f t="shared" si="200"/>
        <v>13467938.560000001</v>
      </c>
      <c r="AGA167" s="619">
        <f t="shared" si="200"/>
        <v>39477830.800000012</v>
      </c>
      <c r="AGB167" s="619">
        <f t="shared" si="200"/>
        <v>13811625.49</v>
      </c>
      <c r="AGC167" s="619">
        <f t="shared" si="200"/>
        <v>125808380.44999997</v>
      </c>
      <c r="AGD167" s="619">
        <f t="shared" si="200"/>
        <v>9219769.5199999977</v>
      </c>
      <c r="AGE167" s="619">
        <f t="shared" si="200"/>
        <v>14713690.820000002</v>
      </c>
      <c r="AGF167" s="619">
        <f t="shared" si="200"/>
        <v>12612209.9</v>
      </c>
      <c r="AGG167" s="619">
        <f t="shared" si="200"/>
        <v>34573148.390000001</v>
      </c>
      <c r="AGH167" s="619">
        <f t="shared" si="200"/>
        <v>13182953.68</v>
      </c>
      <c r="AGI167" s="619">
        <f t="shared" si="200"/>
        <v>4999620.4300000006</v>
      </c>
      <c r="AGJ167" s="619">
        <f t="shared" si="200"/>
        <v>13404025.350000001</v>
      </c>
      <c r="AGK167" s="619">
        <f t="shared" si="200"/>
        <v>15837025.719999999</v>
      </c>
      <c r="AGL167" s="619">
        <f t="shared" si="200"/>
        <v>13527446.519999998</v>
      </c>
      <c r="AGM167" s="619">
        <f t="shared" si="200"/>
        <v>12319263.159999998</v>
      </c>
      <c r="AGN167" s="619">
        <f t="shared" si="200"/>
        <v>320147602.85000008</v>
      </c>
      <c r="AGO167" s="619">
        <f t="shared" si="200"/>
        <v>22438025.999999996</v>
      </c>
      <c r="AGP167" s="619">
        <f t="shared" si="200"/>
        <v>22114869.93</v>
      </c>
      <c r="AGQ167" s="619">
        <f t="shared" si="200"/>
        <v>7993750.3300000001</v>
      </c>
      <c r="AGR167" s="619">
        <f t="shared" si="200"/>
        <v>6165944.8399999999</v>
      </c>
      <c r="AGS167" s="619">
        <f t="shared" si="200"/>
        <v>13965059.51</v>
      </c>
      <c r="AGT167" s="619">
        <f t="shared" si="200"/>
        <v>10545964.649999999</v>
      </c>
      <c r="AGU167" s="619">
        <f t="shared" si="200"/>
        <v>10867219.42</v>
      </c>
      <c r="AGV167" s="619">
        <f t="shared" si="200"/>
        <v>447006126.06999987</v>
      </c>
      <c r="AGW167" s="619">
        <f t="shared" si="200"/>
        <v>220200677.24000004</v>
      </c>
      <c r="AGX167" s="619">
        <f t="shared" si="200"/>
        <v>20569628.48</v>
      </c>
      <c r="AGY167" s="619">
        <f t="shared" si="200"/>
        <v>22903532.149999999</v>
      </c>
      <c r="AGZ167" s="619">
        <f t="shared" si="200"/>
        <v>34799971.219999999</v>
      </c>
      <c r="AHA167" s="619">
        <f t="shared" si="200"/>
        <v>15915043.880000001</v>
      </c>
      <c r="AHB167" s="619">
        <f t="shared" si="200"/>
        <v>15549052.719999999</v>
      </c>
      <c r="AHC167" s="619">
        <f t="shared" si="200"/>
        <v>11410018.560000001</v>
      </c>
      <c r="AHD167" s="619">
        <f t="shared" si="200"/>
        <v>3825764.4499999997</v>
      </c>
      <c r="AHE167" s="619">
        <f t="shared" si="200"/>
        <v>40760479.890000001</v>
      </c>
      <c r="AHF167" s="619">
        <f t="shared" si="200"/>
        <v>21222408.32</v>
      </c>
      <c r="AHG167" s="619">
        <f t="shared" si="200"/>
        <v>7416571.1100000003</v>
      </c>
      <c r="AHH167" s="619">
        <f t="shared" si="200"/>
        <v>15231029.889999997</v>
      </c>
      <c r="AHI167" s="619">
        <f t="shared" si="200"/>
        <v>15838323.59</v>
      </c>
      <c r="AHJ167" s="619">
        <f t="shared" si="200"/>
        <v>6934868.1200000001</v>
      </c>
      <c r="AHK167" s="619">
        <f t="shared" si="200"/>
        <v>10977394.549999999</v>
      </c>
      <c r="AHL167" s="619">
        <f t="shared" si="200"/>
        <v>15741188.029999999</v>
      </c>
      <c r="AHM167" s="619">
        <f t="shared" si="200"/>
        <v>105793099.74000001</v>
      </c>
      <c r="AHN167" s="619">
        <f t="shared" si="200"/>
        <v>14928721.489999998</v>
      </c>
      <c r="AHO167" s="619">
        <f t="shared" si="200"/>
        <v>19240476.339999996</v>
      </c>
      <c r="AHP167" s="619">
        <f t="shared" si="200"/>
        <v>8170175.290000001</v>
      </c>
      <c r="AHQ167" s="619">
        <f t="shared" ref="AHQ167:AHT167" si="201">SUM(AHQ163:AHQ166)</f>
        <v>24859990.969999995</v>
      </c>
      <c r="AHR167" s="619">
        <f t="shared" si="201"/>
        <v>7888366.8499999996</v>
      </c>
      <c r="AHS167" s="619">
        <f t="shared" si="201"/>
        <v>19248737.030000005</v>
      </c>
      <c r="AHT167" s="619">
        <f t="shared" si="201"/>
        <v>45377666227.923279</v>
      </c>
      <c r="AHV167" s="622" t="s">
        <v>6273</v>
      </c>
      <c r="AHW167" s="622" t="s">
        <v>6476</v>
      </c>
      <c r="AHX167" s="622" t="s">
        <v>6027</v>
      </c>
    </row>
    <row r="168" spans="1:908" x14ac:dyDescent="0.8">
      <c r="C168" s="619" t="s">
        <v>6539</v>
      </c>
      <c r="D168" s="619">
        <f>D158-D167</f>
        <v>0</v>
      </c>
      <c r="E168" s="619">
        <f t="shared" ref="E168:BP168" si="202">E158-E167</f>
        <v>0</v>
      </c>
      <c r="F168" s="619">
        <f t="shared" si="202"/>
        <v>0</v>
      </c>
      <c r="G168" s="619">
        <f t="shared" si="202"/>
        <v>0</v>
      </c>
      <c r="H168" s="619">
        <f t="shared" si="202"/>
        <v>0</v>
      </c>
      <c r="I168" s="619">
        <f t="shared" si="202"/>
        <v>0</v>
      </c>
      <c r="J168" s="619">
        <f t="shared" si="202"/>
        <v>0</v>
      </c>
      <c r="K168" s="619">
        <f t="shared" si="202"/>
        <v>0</v>
      </c>
      <c r="L168" s="619">
        <f t="shared" si="202"/>
        <v>0</v>
      </c>
      <c r="M168" s="619">
        <f t="shared" si="202"/>
        <v>0</v>
      </c>
      <c r="N168" s="619">
        <f t="shared" si="202"/>
        <v>0</v>
      </c>
      <c r="O168" s="619">
        <f t="shared" si="202"/>
        <v>0</v>
      </c>
      <c r="P168" s="619">
        <f t="shared" si="202"/>
        <v>0</v>
      </c>
      <c r="Q168" s="619">
        <f t="shared" si="202"/>
        <v>0</v>
      </c>
      <c r="R168" s="619">
        <f t="shared" si="202"/>
        <v>0</v>
      </c>
      <c r="S168" s="619">
        <f t="shared" si="202"/>
        <v>0</v>
      </c>
      <c r="T168" s="619">
        <f t="shared" si="202"/>
        <v>0</v>
      </c>
      <c r="U168" s="619">
        <f t="shared" si="202"/>
        <v>0</v>
      </c>
      <c r="V168" s="619">
        <f t="shared" si="202"/>
        <v>0</v>
      </c>
      <c r="W168" s="619">
        <f t="shared" si="202"/>
        <v>0</v>
      </c>
      <c r="X168" s="619">
        <f t="shared" si="202"/>
        <v>0</v>
      </c>
      <c r="Y168" s="619">
        <f t="shared" si="202"/>
        <v>0</v>
      </c>
      <c r="Z168" s="619">
        <f t="shared" si="202"/>
        <v>0</v>
      </c>
      <c r="AA168" s="619">
        <f t="shared" si="202"/>
        <v>0</v>
      </c>
      <c r="AB168" s="619">
        <f t="shared" si="202"/>
        <v>0</v>
      </c>
      <c r="AC168" s="619">
        <f t="shared" si="202"/>
        <v>0</v>
      </c>
      <c r="AD168" s="619">
        <f t="shared" si="202"/>
        <v>0</v>
      </c>
      <c r="AE168" s="619">
        <f t="shared" si="202"/>
        <v>0</v>
      </c>
      <c r="AF168" s="619">
        <f t="shared" si="202"/>
        <v>0</v>
      </c>
      <c r="AG168" s="619">
        <f t="shared" si="202"/>
        <v>0</v>
      </c>
      <c r="AH168" s="619">
        <f t="shared" si="202"/>
        <v>0</v>
      </c>
      <c r="AI168" s="619">
        <f t="shared" si="202"/>
        <v>0</v>
      </c>
      <c r="AJ168" s="619">
        <f t="shared" si="202"/>
        <v>0</v>
      </c>
      <c r="AK168" s="619">
        <f t="shared" si="202"/>
        <v>0</v>
      </c>
      <c r="AL168" s="619">
        <f t="shared" si="202"/>
        <v>0</v>
      </c>
      <c r="AM168" s="619">
        <f t="shared" si="202"/>
        <v>0</v>
      </c>
      <c r="AN168" s="619">
        <f t="shared" si="202"/>
        <v>0</v>
      </c>
      <c r="AO168" s="619">
        <f t="shared" si="202"/>
        <v>0</v>
      </c>
      <c r="AP168" s="619">
        <f t="shared" si="202"/>
        <v>0</v>
      </c>
      <c r="AQ168" s="619">
        <f t="shared" si="202"/>
        <v>0</v>
      </c>
      <c r="AR168" s="619">
        <f t="shared" si="202"/>
        <v>0</v>
      </c>
      <c r="AS168" s="619">
        <f t="shared" si="202"/>
        <v>0</v>
      </c>
      <c r="AT168" s="619">
        <f t="shared" si="202"/>
        <v>0</v>
      </c>
      <c r="AU168" s="619">
        <f t="shared" si="202"/>
        <v>0</v>
      </c>
      <c r="AV168" s="619">
        <f t="shared" si="202"/>
        <v>0</v>
      </c>
      <c r="AW168" s="619">
        <f t="shared" si="202"/>
        <v>0</v>
      </c>
      <c r="AX168" s="619">
        <f t="shared" si="202"/>
        <v>0</v>
      </c>
      <c r="AY168" s="619">
        <f t="shared" si="202"/>
        <v>0</v>
      </c>
      <c r="AZ168" s="619">
        <f t="shared" si="202"/>
        <v>0</v>
      </c>
      <c r="BA168" s="619">
        <f t="shared" si="202"/>
        <v>0</v>
      </c>
      <c r="BB168" s="619">
        <f t="shared" si="202"/>
        <v>0</v>
      </c>
      <c r="BC168" s="619">
        <f t="shared" si="202"/>
        <v>0</v>
      </c>
      <c r="BD168" s="619">
        <f t="shared" si="202"/>
        <v>0</v>
      </c>
      <c r="BE168" s="619">
        <f t="shared" si="202"/>
        <v>0</v>
      </c>
      <c r="BF168" s="619">
        <f t="shared" si="202"/>
        <v>0</v>
      </c>
      <c r="BG168" s="619">
        <f t="shared" si="202"/>
        <v>0</v>
      </c>
      <c r="BH168" s="619">
        <f t="shared" si="202"/>
        <v>0</v>
      </c>
      <c r="BI168" s="619">
        <f t="shared" si="202"/>
        <v>0</v>
      </c>
      <c r="BJ168" s="619">
        <f t="shared" si="202"/>
        <v>0</v>
      </c>
      <c r="BK168" s="619">
        <f t="shared" si="202"/>
        <v>0</v>
      </c>
      <c r="BL168" s="619">
        <f t="shared" si="202"/>
        <v>0</v>
      </c>
      <c r="BM168" s="619">
        <f t="shared" si="202"/>
        <v>0</v>
      </c>
      <c r="BN168" s="619">
        <f t="shared" si="202"/>
        <v>0</v>
      </c>
      <c r="BO168" s="619">
        <f t="shared" si="202"/>
        <v>0</v>
      </c>
      <c r="BP168" s="619">
        <f t="shared" si="202"/>
        <v>0</v>
      </c>
      <c r="BQ168" s="619">
        <f t="shared" ref="BQ168:EB168" si="203">BQ158-BQ167</f>
        <v>0</v>
      </c>
      <c r="BR168" s="619">
        <f t="shared" si="203"/>
        <v>0</v>
      </c>
      <c r="BS168" s="619">
        <f t="shared" si="203"/>
        <v>0</v>
      </c>
      <c r="BT168" s="619">
        <f t="shared" si="203"/>
        <v>0</v>
      </c>
      <c r="BU168" s="619">
        <f t="shared" si="203"/>
        <v>0</v>
      </c>
      <c r="BV168" s="619">
        <f t="shared" si="203"/>
        <v>0</v>
      </c>
      <c r="BW168" s="619">
        <f t="shared" si="203"/>
        <v>0</v>
      </c>
      <c r="BX168" s="619">
        <f t="shared" si="203"/>
        <v>0</v>
      </c>
      <c r="BY168" s="619">
        <f t="shared" si="203"/>
        <v>0</v>
      </c>
      <c r="BZ168" s="619">
        <f t="shared" si="203"/>
        <v>0</v>
      </c>
      <c r="CA168" s="619">
        <f t="shared" si="203"/>
        <v>0</v>
      </c>
      <c r="CB168" s="619">
        <f t="shared" si="203"/>
        <v>0</v>
      </c>
      <c r="CC168" s="619">
        <f t="shared" si="203"/>
        <v>0</v>
      </c>
      <c r="CD168" s="619">
        <f t="shared" si="203"/>
        <v>0</v>
      </c>
      <c r="CE168" s="619">
        <f t="shared" si="203"/>
        <v>0</v>
      </c>
      <c r="CF168" s="619">
        <f t="shared" si="203"/>
        <v>0</v>
      </c>
      <c r="CG168" s="619">
        <f t="shared" si="203"/>
        <v>0</v>
      </c>
      <c r="CH168" s="619">
        <f t="shared" si="203"/>
        <v>0</v>
      </c>
      <c r="CI168" s="619">
        <f t="shared" si="203"/>
        <v>0</v>
      </c>
      <c r="CJ168" s="619">
        <f t="shared" si="203"/>
        <v>0</v>
      </c>
      <c r="CK168" s="619">
        <f t="shared" si="203"/>
        <v>0</v>
      </c>
      <c r="CL168" s="619">
        <f t="shared" si="203"/>
        <v>0</v>
      </c>
      <c r="CM168" s="619">
        <f t="shared" si="203"/>
        <v>0</v>
      </c>
      <c r="CN168" s="619">
        <f t="shared" si="203"/>
        <v>0</v>
      </c>
      <c r="CO168" s="619">
        <f t="shared" si="203"/>
        <v>0</v>
      </c>
      <c r="CP168" s="619">
        <f t="shared" si="203"/>
        <v>0</v>
      </c>
      <c r="CQ168" s="619">
        <f t="shared" si="203"/>
        <v>0</v>
      </c>
      <c r="CR168" s="619">
        <f t="shared" si="203"/>
        <v>0</v>
      </c>
      <c r="CS168" s="619">
        <f t="shared" si="203"/>
        <v>0</v>
      </c>
      <c r="CT168" s="619">
        <f t="shared" si="203"/>
        <v>0</v>
      </c>
      <c r="CU168" s="619">
        <f t="shared" si="203"/>
        <v>0</v>
      </c>
      <c r="CV168" s="619">
        <f t="shared" si="203"/>
        <v>0</v>
      </c>
      <c r="CW168" s="619">
        <f t="shared" si="203"/>
        <v>0</v>
      </c>
      <c r="CX168" s="619">
        <f t="shared" si="203"/>
        <v>0</v>
      </c>
      <c r="CY168" s="619">
        <f t="shared" si="203"/>
        <v>0</v>
      </c>
      <c r="CZ168" s="619">
        <f t="shared" si="203"/>
        <v>0</v>
      </c>
      <c r="DA168" s="619">
        <f t="shared" si="203"/>
        <v>0</v>
      </c>
      <c r="DB168" s="619">
        <f t="shared" si="203"/>
        <v>0</v>
      </c>
      <c r="DC168" s="619">
        <f t="shared" si="203"/>
        <v>0</v>
      </c>
      <c r="DD168" s="619">
        <f t="shared" si="203"/>
        <v>0</v>
      </c>
      <c r="DE168" s="619">
        <f t="shared" si="203"/>
        <v>0</v>
      </c>
      <c r="DF168" s="619">
        <f t="shared" si="203"/>
        <v>0</v>
      </c>
      <c r="DG168" s="619">
        <f t="shared" si="203"/>
        <v>0</v>
      </c>
      <c r="DH168" s="619">
        <f t="shared" si="203"/>
        <v>0</v>
      </c>
      <c r="DI168" s="619">
        <f t="shared" si="203"/>
        <v>0</v>
      </c>
      <c r="DJ168" s="619">
        <f t="shared" si="203"/>
        <v>0</v>
      </c>
      <c r="DK168" s="619">
        <f t="shared" si="203"/>
        <v>0</v>
      </c>
      <c r="DL168" s="619">
        <f t="shared" si="203"/>
        <v>0</v>
      </c>
      <c r="DM168" s="619">
        <f t="shared" si="203"/>
        <v>0</v>
      </c>
      <c r="DN168" s="619">
        <f t="shared" si="203"/>
        <v>0</v>
      </c>
      <c r="DO168" s="619">
        <f t="shared" si="203"/>
        <v>0</v>
      </c>
      <c r="DP168" s="619">
        <f t="shared" si="203"/>
        <v>0</v>
      </c>
      <c r="DQ168" s="619">
        <f t="shared" si="203"/>
        <v>0</v>
      </c>
      <c r="DR168" s="619">
        <f t="shared" si="203"/>
        <v>0</v>
      </c>
      <c r="DS168" s="619">
        <f t="shared" si="203"/>
        <v>0</v>
      </c>
      <c r="DT168" s="619">
        <f t="shared" si="203"/>
        <v>0</v>
      </c>
      <c r="DU168" s="619">
        <f t="shared" si="203"/>
        <v>0</v>
      </c>
      <c r="DV168" s="619">
        <f t="shared" si="203"/>
        <v>0</v>
      </c>
      <c r="DW168" s="619">
        <f t="shared" si="203"/>
        <v>0</v>
      </c>
      <c r="DX168" s="619">
        <f t="shared" si="203"/>
        <v>0</v>
      </c>
      <c r="DY168" s="619">
        <f t="shared" si="203"/>
        <v>0</v>
      </c>
      <c r="DZ168" s="619">
        <f t="shared" si="203"/>
        <v>0</v>
      </c>
      <c r="EA168" s="619">
        <f t="shared" si="203"/>
        <v>0</v>
      </c>
      <c r="EB168" s="619">
        <f t="shared" si="203"/>
        <v>0</v>
      </c>
      <c r="EC168" s="619">
        <f t="shared" ref="EC168:GN168" si="204">EC158-EC167</f>
        <v>0</v>
      </c>
      <c r="ED168" s="619">
        <f t="shared" si="204"/>
        <v>0</v>
      </c>
      <c r="EE168" s="619">
        <f t="shared" si="204"/>
        <v>0</v>
      </c>
      <c r="EF168" s="619">
        <f t="shared" si="204"/>
        <v>0</v>
      </c>
      <c r="EG168" s="619">
        <f t="shared" si="204"/>
        <v>0</v>
      </c>
      <c r="EH168" s="619">
        <f t="shared" si="204"/>
        <v>0</v>
      </c>
      <c r="EI168" s="619">
        <f t="shared" si="204"/>
        <v>0</v>
      </c>
      <c r="EJ168" s="619">
        <f t="shared" si="204"/>
        <v>0</v>
      </c>
      <c r="EK168" s="619">
        <f t="shared" si="204"/>
        <v>0</v>
      </c>
      <c r="EL168" s="619">
        <f t="shared" si="204"/>
        <v>0</v>
      </c>
      <c r="EM168" s="619">
        <f t="shared" si="204"/>
        <v>0</v>
      </c>
      <c r="EN168" s="619">
        <f t="shared" si="204"/>
        <v>0</v>
      </c>
      <c r="EO168" s="619">
        <f t="shared" si="204"/>
        <v>0</v>
      </c>
      <c r="EP168" s="619">
        <f t="shared" si="204"/>
        <v>0</v>
      </c>
      <c r="EQ168" s="619">
        <f t="shared" si="204"/>
        <v>0</v>
      </c>
      <c r="ER168" s="619">
        <f t="shared" si="204"/>
        <v>0</v>
      </c>
      <c r="ES168" s="619">
        <f t="shared" si="204"/>
        <v>0</v>
      </c>
      <c r="ET168" s="619">
        <f t="shared" si="204"/>
        <v>0</v>
      </c>
      <c r="EU168" s="619">
        <f t="shared" si="204"/>
        <v>0</v>
      </c>
      <c r="EV168" s="619">
        <f t="shared" si="204"/>
        <v>0</v>
      </c>
      <c r="EW168" s="619">
        <f t="shared" si="204"/>
        <v>0</v>
      </c>
      <c r="EX168" s="619">
        <f t="shared" si="204"/>
        <v>0</v>
      </c>
      <c r="EY168" s="619">
        <f t="shared" si="204"/>
        <v>0</v>
      </c>
      <c r="EZ168" s="619">
        <f t="shared" si="204"/>
        <v>0</v>
      </c>
      <c r="FA168" s="619">
        <f t="shared" si="204"/>
        <v>0</v>
      </c>
      <c r="FB168" s="619">
        <f t="shared" si="204"/>
        <v>0</v>
      </c>
      <c r="FC168" s="619">
        <f t="shared" si="204"/>
        <v>0</v>
      </c>
      <c r="FD168" s="619">
        <f t="shared" si="204"/>
        <v>0</v>
      </c>
      <c r="FE168" s="619">
        <f t="shared" si="204"/>
        <v>0</v>
      </c>
      <c r="FF168" s="619">
        <f t="shared" si="204"/>
        <v>0</v>
      </c>
      <c r="FG168" s="619">
        <f t="shared" si="204"/>
        <v>0</v>
      </c>
      <c r="FH168" s="619">
        <f t="shared" si="204"/>
        <v>0</v>
      </c>
      <c r="FI168" s="619">
        <f t="shared" si="204"/>
        <v>0</v>
      </c>
      <c r="FJ168" s="619">
        <f t="shared" si="204"/>
        <v>0</v>
      </c>
      <c r="FK168" s="619">
        <f t="shared" si="204"/>
        <v>0</v>
      </c>
      <c r="FL168" s="619">
        <f t="shared" si="204"/>
        <v>0</v>
      </c>
      <c r="FM168" s="619">
        <f t="shared" si="204"/>
        <v>0</v>
      </c>
      <c r="FN168" s="619">
        <f t="shared" si="204"/>
        <v>0</v>
      </c>
      <c r="FO168" s="619">
        <f t="shared" si="204"/>
        <v>0</v>
      </c>
      <c r="FP168" s="619">
        <f t="shared" si="204"/>
        <v>0</v>
      </c>
      <c r="FQ168" s="619">
        <f t="shared" si="204"/>
        <v>0</v>
      </c>
      <c r="FR168" s="619">
        <f t="shared" si="204"/>
        <v>0</v>
      </c>
      <c r="FS168" s="619">
        <f t="shared" si="204"/>
        <v>0</v>
      </c>
      <c r="FT168" s="619">
        <f t="shared" si="204"/>
        <v>0</v>
      </c>
      <c r="FU168" s="619">
        <f t="shared" si="204"/>
        <v>0</v>
      </c>
      <c r="FV168" s="619">
        <f t="shared" si="204"/>
        <v>0</v>
      </c>
      <c r="FW168" s="619">
        <f t="shared" si="204"/>
        <v>0</v>
      </c>
      <c r="FX168" s="619">
        <f t="shared" si="204"/>
        <v>0</v>
      </c>
      <c r="FY168" s="619">
        <f t="shared" si="204"/>
        <v>0</v>
      </c>
      <c r="FZ168" s="619">
        <f t="shared" si="204"/>
        <v>0</v>
      </c>
      <c r="GA168" s="619">
        <f t="shared" si="204"/>
        <v>0</v>
      </c>
      <c r="GB168" s="619">
        <f t="shared" si="204"/>
        <v>0</v>
      </c>
      <c r="GC168" s="619">
        <f t="shared" si="204"/>
        <v>0</v>
      </c>
      <c r="GD168" s="619">
        <f t="shared" si="204"/>
        <v>0</v>
      </c>
      <c r="GE168" s="619">
        <f t="shared" si="204"/>
        <v>0</v>
      </c>
      <c r="GF168" s="619">
        <f t="shared" si="204"/>
        <v>0</v>
      </c>
      <c r="GG168" s="619">
        <f t="shared" si="204"/>
        <v>0</v>
      </c>
      <c r="GH168" s="619">
        <f t="shared" si="204"/>
        <v>0</v>
      </c>
      <c r="GI168" s="619">
        <f t="shared" si="204"/>
        <v>0</v>
      </c>
      <c r="GJ168" s="619">
        <f t="shared" si="204"/>
        <v>0</v>
      </c>
      <c r="GK168" s="619">
        <f t="shared" si="204"/>
        <v>0</v>
      </c>
      <c r="GL168" s="619">
        <f t="shared" si="204"/>
        <v>0</v>
      </c>
      <c r="GM168" s="619">
        <f t="shared" si="204"/>
        <v>0</v>
      </c>
      <c r="GN168" s="619">
        <f t="shared" si="204"/>
        <v>0</v>
      </c>
      <c r="GO168" s="619">
        <f t="shared" ref="GO168:IZ168" si="205">GO158-GO167</f>
        <v>0</v>
      </c>
      <c r="GP168" s="619">
        <f t="shared" si="205"/>
        <v>0</v>
      </c>
      <c r="GQ168" s="619">
        <f t="shared" si="205"/>
        <v>0</v>
      </c>
      <c r="GR168" s="619">
        <f t="shared" si="205"/>
        <v>0</v>
      </c>
      <c r="GS168" s="619">
        <f t="shared" si="205"/>
        <v>0</v>
      </c>
      <c r="GT168" s="619">
        <f t="shared" si="205"/>
        <v>0</v>
      </c>
      <c r="GU168" s="619">
        <f t="shared" si="205"/>
        <v>0</v>
      </c>
      <c r="GV168" s="619">
        <f t="shared" si="205"/>
        <v>0</v>
      </c>
      <c r="GW168" s="619">
        <f t="shared" si="205"/>
        <v>0</v>
      </c>
      <c r="GX168" s="619">
        <f t="shared" si="205"/>
        <v>0</v>
      </c>
      <c r="GY168" s="619">
        <f t="shared" si="205"/>
        <v>0</v>
      </c>
      <c r="GZ168" s="619">
        <f t="shared" si="205"/>
        <v>0</v>
      </c>
      <c r="HA168" s="619">
        <f t="shared" si="205"/>
        <v>0</v>
      </c>
      <c r="HB168" s="619">
        <f t="shared" si="205"/>
        <v>0</v>
      </c>
      <c r="HC168" s="619">
        <f t="shared" si="205"/>
        <v>0</v>
      </c>
      <c r="HD168" s="619">
        <f t="shared" si="205"/>
        <v>0</v>
      </c>
      <c r="HE168" s="619">
        <f t="shared" si="205"/>
        <v>0</v>
      </c>
      <c r="HF168" s="619">
        <f t="shared" si="205"/>
        <v>0</v>
      </c>
      <c r="HG168" s="619">
        <f t="shared" si="205"/>
        <v>0</v>
      </c>
      <c r="HH168" s="619">
        <f t="shared" si="205"/>
        <v>0</v>
      </c>
      <c r="HI168" s="619">
        <f t="shared" si="205"/>
        <v>0</v>
      </c>
      <c r="HJ168" s="619">
        <f t="shared" si="205"/>
        <v>0</v>
      </c>
      <c r="HK168" s="619">
        <f t="shared" si="205"/>
        <v>0</v>
      </c>
      <c r="HL168" s="619">
        <f t="shared" si="205"/>
        <v>0</v>
      </c>
      <c r="HM168" s="619">
        <f t="shared" si="205"/>
        <v>0</v>
      </c>
      <c r="HN168" s="619">
        <f t="shared" si="205"/>
        <v>0</v>
      </c>
      <c r="HO168" s="619">
        <f t="shared" si="205"/>
        <v>0</v>
      </c>
      <c r="HP168" s="619">
        <f t="shared" si="205"/>
        <v>0</v>
      </c>
      <c r="HQ168" s="619">
        <f t="shared" si="205"/>
        <v>0</v>
      </c>
      <c r="HR168" s="619">
        <f t="shared" si="205"/>
        <v>0</v>
      </c>
      <c r="HS168" s="619">
        <f t="shared" si="205"/>
        <v>0</v>
      </c>
      <c r="HT168" s="619">
        <f t="shared" si="205"/>
        <v>0</v>
      </c>
      <c r="HU168" s="619">
        <f t="shared" si="205"/>
        <v>0</v>
      </c>
      <c r="HV168" s="619">
        <f t="shared" si="205"/>
        <v>0</v>
      </c>
      <c r="HW168" s="619">
        <f t="shared" si="205"/>
        <v>0</v>
      </c>
      <c r="HX168" s="619">
        <f t="shared" si="205"/>
        <v>0</v>
      </c>
      <c r="HY168" s="619">
        <f t="shared" si="205"/>
        <v>0</v>
      </c>
      <c r="HZ168" s="619">
        <f t="shared" si="205"/>
        <v>0</v>
      </c>
      <c r="IA168" s="619">
        <f t="shared" si="205"/>
        <v>0</v>
      </c>
      <c r="IB168" s="619">
        <f t="shared" si="205"/>
        <v>0</v>
      </c>
      <c r="IC168" s="619">
        <f t="shared" si="205"/>
        <v>0</v>
      </c>
      <c r="ID168" s="619">
        <f t="shared" si="205"/>
        <v>0</v>
      </c>
      <c r="IE168" s="619">
        <f t="shared" si="205"/>
        <v>0</v>
      </c>
      <c r="IF168" s="619">
        <f t="shared" si="205"/>
        <v>0</v>
      </c>
      <c r="IG168" s="619">
        <f t="shared" si="205"/>
        <v>0</v>
      </c>
      <c r="IH168" s="619">
        <f t="shared" si="205"/>
        <v>0</v>
      </c>
      <c r="II168" s="619">
        <f t="shared" si="205"/>
        <v>0</v>
      </c>
      <c r="IJ168" s="619">
        <f t="shared" si="205"/>
        <v>0</v>
      </c>
      <c r="IK168" s="619">
        <f t="shared" si="205"/>
        <v>0</v>
      </c>
      <c r="IL168" s="619">
        <f t="shared" si="205"/>
        <v>0</v>
      </c>
      <c r="IM168" s="619">
        <f t="shared" si="205"/>
        <v>0</v>
      </c>
      <c r="IN168" s="619">
        <f t="shared" si="205"/>
        <v>0</v>
      </c>
      <c r="IO168" s="619">
        <f t="shared" si="205"/>
        <v>0</v>
      </c>
      <c r="IP168" s="619">
        <f t="shared" si="205"/>
        <v>0</v>
      </c>
      <c r="IQ168" s="619">
        <f t="shared" si="205"/>
        <v>0</v>
      </c>
      <c r="IR168" s="619">
        <f t="shared" si="205"/>
        <v>0</v>
      </c>
      <c r="IS168" s="619">
        <f t="shared" si="205"/>
        <v>0</v>
      </c>
      <c r="IT168" s="619">
        <f t="shared" si="205"/>
        <v>0</v>
      </c>
      <c r="IU168" s="619">
        <f t="shared" si="205"/>
        <v>0</v>
      </c>
      <c r="IV168" s="619">
        <f t="shared" si="205"/>
        <v>0</v>
      </c>
      <c r="IW168" s="619">
        <f t="shared" si="205"/>
        <v>0</v>
      </c>
      <c r="IX168" s="619">
        <f t="shared" si="205"/>
        <v>0</v>
      </c>
      <c r="IY168" s="619">
        <f t="shared" si="205"/>
        <v>0</v>
      </c>
      <c r="IZ168" s="619">
        <f t="shared" si="205"/>
        <v>0</v>
      </c>
      <c r="JA168" s="619">
        <f t="shared" ref="JA168:LL168" si="206">JA158-JA167</f>
        <v>0</v>
      </c>
      <c r="JB168" s="619">
        <f t="shared" si="206"/>
        <v>0</v>
      </c>
      <c r="JC168" s="619">
        <f t="shared" si="206"/>
        <v>0</v>
      </c>
      <c r="JD168" s="619">
        <f t="shared" si="206"/>
        <v>0</v>
      </c>
      <c r="JE168" s="619">
        <f t="shared" si="206"/>
        <v>0</v>
      </c>
      <c r="JF168" s="619">
        <f t="shared" si="206"/>
        <v>0</v>
      </c>
      <c r="JG168" s="619">
        <f t="shared" si="206"/>
        <v>0</v>
      </c>
      <c r="JH168" s="619">
        <f t="shared" si="206"/>
        <v>0</v>
      </c>
      <c r="JI168" s="619">
        <f t="shared" si="206"/>
        <v>0</v>
      </c>
      <c r="JJ168" s="619">
        <f t="shared" si="206"/>
        <v>0</v>
      </c>
      <c r="JK168" s="619">
        <f t="shared" si="206"/>
        <v>0</v>
      </c>
      <c r="JL168" s="619">
        <f t="shared" si="206"/>
        <v>0</v>
      </c>
      <c r="JM168" s="619">
        <f t="shared" si="206"/>
        <v>0</v>
      </c>
      <c r="JN168" s="619">
        <f t="shared" si="206"/>
        <v>0</v>
      </c>
      <c r="JO168" s="619">
        <f t="shared" si="206"/>
        <v>0</v>
      </c>
      <c r="JP168" s="619">
        <f t="shared" si="206"/>
        <v>0</v>
      </c>
      <c r="JQ168" s="619">
        <f t="shared" si="206"/>
        <v>0</v>
      </c>
      <c r="JR168" s="619">
        <f t="shared" si="206"/>
        <v>0</v>
      </c>
      <c r="JS168" s="619">
        <f t="shared" si="206"/>
        <v>0</v>
      </c>
      <c r="JT168" s="619">
        <f t="shared" si="206"/>
        <v>0</v>
      </c>
      <c r="JU168" s="619">
        <f t="shared" si="206"/>
        <v>0</v>
      </c>
      <c r="JV168" s="619">
        <f t="shared" si="206"/>
        <v>0</v>
      </c>
      <c r="JW168" s="619">
        <f t="shared" si="206"/>
        <v>0</v>
      </c>
      <c r="JX168" s="619">
        <f t="shared" si="206"/>
        <v>0</v>
      </c>
      <c r="JY168" s="619">
        <f t="shared" si="206"/>
        <v>0</v>
      </c>
      <c r="JZ168" s="619">
        <f t="shared" si="206"/>
        <v>0</v>
      </c>
      <c r="KA168" s="619">
        <f t="shared" si="206"/>
        <v>0</v>
      </c>
      <c r="KB168" s="619">
        <f t="shared" si="206"/>
        <v>0</v>
      </c>
      <c r="KC168" s="619">
        <f t="shared" si="206"/>
        <v>0</v>
      </c>
      <c r="KD168" s="619">
        <f t="shared" si="206"/>
        <v>0</v>
      </c>
      <c r="KE168" s="619">
        <f t="shared" si="206"/>
        <v>0</v>
      </c>
      <c r="KF168" s="619">
        <f t="shared" si="206"/>
        <v>0</v>
      </c>
      <c r="KG168" s="619">
        <f t="shared" si="206"/>
        <v>0</v>
      </c>
      <c r="KH168" s="619">
        <f t="shared" si="206"/>
        <v>0</v>
      </c>
      <c r="KI168" s="619">
        <f t="shared" si="206"/>
        <v>0</v>
      </c>
      <c r="KJ168" s="619">
        <f t="shared" si="206"/>
        <v>0</v>
      </c>
      <c r="KK168" s="619">
        <f t="shared" si="206"/>
        <v>0</v>
      </c>
      <c r="KL168" s="619">
        <f t="shared" si="206"/>
        <v>0</v>
      </c>
      <c r="KM168" s="619">
        <f t="shared" si="206"/>
        <v>0</v>
      </c>
      <c r="KN168" s="619">
        <f t="shared" si="206"/>
        <v>0</v>
      </c>
      <c r="KO168" s="619">
        <f t="shared" si="206"/>
        <v>0</v>
      </c>
      <c r="KP168" s="619">
        <f t="shared" si="206"/>
        <v>0</v>
      </c>
      <c r="KQ168" s="619">
        <f t="shared" si="206"/>
        <v>0</v>
      </c>
      <c r="KR168" s="619">
        <f t="shared" si="206"/>
        <v>0</v>
      </c>
      <c r="KS168" s="619">
        <f t="shared" si="206"/>
        <v>0</v>
      </c>
      <c r="KT168" s="619">
        <f t="shared" si="206"/>
        <v>0</v>
      </c>
      <c r="KU168" s="619">
        <f t="shared" si="206"/>
        <v>0</v>
      </c>
      <c r="KV168" s="619">
        <f t="shared" si="206"/>
        <v>0</v>
      </c>
      <c r="KW168" s="619">
        <f t="shared" si="206"/>
        <v>0</v>
      </c>
      <c r="KX168" s="619">
        <f t="shared" si="206"/>
        <v>0</v>
      </c>
      <c r="KY168" s="619">
        <f t="shared" si="206"/>
        <v>0</v>
      </c>
      <c r="KZ168" s="619">
        <f t="shared" si="206"/>
        <v>0</v>
      </c>
      <c r="LA168" s="619">
        <f t="shared" si="206"/>
        <v>0</v>
      </c>
      <c r="LB168" s="619">
        <f t="shared" si="206"/>
        <v>0</v>
      </c>
      <c r="LC168" s="619">
        <f t="shared" si="206"/>
        <v>0</v>
      </c>
      <c r="LD168" s="619">
        <f t="shared" si="206"/>
        <v>0</v>
      </c>
      <c r="LE168" s="619">
        <f t="shared" si="206"/>
        <v>0</v>
      </c>
      <c r="LF168" s="619">
        <f t="shared" si="206"/>
        <v>0</v>
      </c>
      <c r="LG168" s="619">
        <f t="shared" si="206"/>
        <v>0</v>
      </c>
      <c r="LH168" s="619">
        <f t="shared" si="206"/>
        <v>0</v>
      </c>
      <c r="LI168" s="619">
        <f t="shared" si="206"/>
        <v>0</v>
      </c>
      <c r="LJ168" s="619">
        <f t="shared" si="206"/>
        <v>0</v>
      </c>
      <c r="LK168" s="619">
        <f t="shared" si="206"/>
        <v>0</v>
      </c>
      <c r="LL168" s="619">
        <f t="shared" si="206"/>
        <v>0</v>
      </c>
      <c r="LM168" s="619">
        <f t="shared" ref="LM168:NX168" si="207">LM158-LM167</f>
        <v>0</v>
      </c>
      <c r="LN168" s="619">
        <f t="shared" si="207"/>
        <v>0</v>
      </c>
      <c r="LO168" s="619">
        <f t="shared" si="207"/>
        <v>0</v>
      </c>
      <c r="LP168" s="619">
        <f t="shared" si="207"/>
        <v>0</v>
      </c>
      <c r="LQ168" s="619">
        <f t="shared" si="207"/>
        <v>0</v>
      </c>
      <c r="LR168" s="619">
        <f t="shared" si="207"/>
        <v>0</v>
      </c>
      <c r="LS168" s="619">
        <f t="shared" si="207"/>
        <v>0</v>
      </c>
      <c r="LT168" s="619">
        <f t="shared" si="207"/>
        <v>0</v>
      </c>
      <c r="LU168" s="619">
        <f t="shared" si="207"/>
        <v>0</v>
      </c>
      <c r="LV168" s="619">
        <f t="shared" si="207"/>
        <v>0</v>
      </c>
      <c r="LW168" s="619">
        <f t="shared" si="207"/>
        <v>0</v>
      </c>
      <c r="LX168" s="619">
        <f t="shared" si="207"/>
        <v>0</v>
      </c>
      <c r="LY168" s="619">
        <f t="shared" si="207"/>
        <v>0</v>
      </c>
      <c r="LZ168" s="619">
        <f t="shared" si="207"/>
        <v>0</v>
      </c>
      <c r="MA168" s="619">
        <f t="shared" si="207"/>
        <v>0</v>
      </c>
      <c r="MB168" s="619">
        <f t="shared" si="207"/>
        <v>0</v>
      </c>
      <c r="MC168" s="619">
        <f t="shared" si="207"/>
        <v>0</v>
      </c>
      <c r="MD168" s="619">
        <f t="shared" si="207"/>
        <v>0</v>
      </c>
      <c r="ME168" s="619">
        <f t="shared" si="207"/>
        <v>0</v>
      </c>
      <c r="MF168" s="619">
        <f t="shared" si="207"/>
        <v>0</v>
      </c>
      <c r="MG168" s="619">
        <f t="shared" si="207"/>
        <v>0</v>
      </c>
      <c r="MH168" s="619">
        <f t="shared" si="207"/>
        <v>0</v>
      </c>
      <c r="MI168" s="619">
        <f t="shared" si="207"/>
        <v>0</v>
      </c>
      <c r="MJ168" s="619">
        <f t="shared" si="207"/>
        <v>0</v>
      </c>
      <c r="MK168" s="619">
        <f t="shared" si="207"/>
        <v>0</v>
      </c>
      <c r="ML168" s="619">
        <f t="shared" si="207"/>
        <v>0</v>
      </c>
      <c r="MM168" s="619">
        <f t="shared" si="207"/>
        <v>0</v>
      </c>
      <c r="MN168" s="619">
        <f t="shared" si="207"/>
        <v>0</v>
      </c>
      <c r="MO168" s="619">
        <f t="shared" si="207"/>
        <v>0</v>
      </c>
      <c r="MP168" s="619">
        <f t="shared" si="207"/>
        <v>0</v>
      </c>
      <c r="MQ168" s="619">
        <f t="shared" si="207"/>
        <v>0</v>
      </c>
      <c r="MR168" s="619">
        <f t="shared" si="207"/>
        <v>0</v>
      </c>
      <c r="MS168" s="619">
        <f t="shared" si="207"/>
        <v>0</v>
      </c>
      <c r="MT168" s="619">
        <f t="shared" si="207"/>
        <v>0</v>
      </c>
      <c r="MU168" s="619">
        <f t="shared" si="207"/>
        <v>0</v>
      </c>
      <c r="MV168" s="619">
        <f t="shared" si="207"/>
        <v>0</v>
      </c>
      <c r="MW168" s="619">
        <f t="shared" si="207"/>
        <v>0</v>
      </c>
      <c r="MX168" s="619">
        <f t="shared" si="207"/>
        <v>0</v>
      </c>
      <c r="MY168" s="619">
        <f t="shared" si="207"/>
        <v>0</v>
      </c>
      <c r="MZ168" s="619">
        <f t="shared" si="207"/>
        <v>0</v>
      </c>
      <c r="NA168" s="619">
        <f t="shared" si="207"/>
        <v>0</v>
      </c>
      <c r="NB168" s="619">
        <f t="shared" si="207"/>
        <v>0</v>
      </c>
      <c r="NC168" s="619">
        <f t="shared" si="207"/>
        <v>0</v>
      </c>
      <c r="ND168" s="619">
        <f t="shared" si="207"/>
        <v>0</v>
      </c>
      <c r="NE168" s="619">
        <f t="shared" si="207"/>
        <v>0</v>
      </c>
      <c r="NF168" s="619">
        <f t="shared" si="207"/>
        <v>0</v>
      </c>
      <c r="NG168" s="619">
        <f t="shared" si="207"/>
        <v>0</v>
      </c>
      <c r="NH168" s="619">
        <f t="shared" si="207"/>
        <v>0</v>
      </c>
      <c r="NI168" s="619">
        <f t="shared" si="207"/>
        <v>0</v>
      </c>
      <c r="NJ168" s="619">
        <f t="shared" si="207"/>
        <v>0</v>
      </c>
      <c r="NK168" s="619">
        <f t="shared" si="207"/>
        <v>0</v>
      </c>
      <c r="NL168" s="619">
        <f t="shared" si="207"/>
        <v>0</v>
      </c>
      <c r="NM168" s="619">
        <f t="shared" si="207"/>
        <v>0</v>
      </c>
      <c r="NN168" s="619">
        <f t="shared" si="207"/>
        <v>0</v>
      </c>
      <c r="NO168" s="619">
        <f t="shared" si="207"/>
        <v>0</v>
      </c>
      <c r="NP168" s="619">
        <f t="shared" si="207"/>
        <v>0</v>
      </c>
      <c r="NQ168" s="619">
        <f t="shared" si="207"/>
        <v>0</v>
      </c>
      <c r="NR168" s="619">
        <f t="shared" si="207"/>
        <v>0</v>
      </c>
      <c r="NS168" s="619">
        <f t="shared" si="207"/>
        <v>0</v>
      </c>
      <c r="NT168" s="619">
        <f t="shared" si="207"/>
        <v>0</v>
      </c>
      <c r="NU168" s="619">
        <f t="shared" si="207"/>
        <v>0</v>
      </c>
      <c r="NV168" s="619">
        <f t="shared" si="207"/>
        <v>0</v>
      </c>
      <c r="NW168" s="619">
        <f t="shared" si="207"/>
        <v>0</v>
      </c>
      <c r="NX168" s="619">
        <f t="shared" si="207"/>
        <v>0</v>
      </c>
      <c r="NY168" s="619">
        <f t="shared" ref="NY168:QJ168" si="208">NY158-NY167</f>
        <v>0</v>
      </c>
      <c r="NZ168" s="619">
        <f t="shared" si="208"/>
        <v>0</v>
      </c>
      <c r="OA168" s="619">
        <f t="shared" si="208"/>
        <v>0</v>
      </c>
      <c r="OB168" s="619">
        <f t="shared" si="208"/>
        <v>0</v>
      </c>
      <c r="OC168" s="619">
        <f t="shared" si="208"/>
        <v>0</v>
      </c>
      <c r="OD168" s="619">
        <f t="shared" si="208"/>
        <v>0</v>
      </c>
      <c r="OE168" s="619">
        <f t="shared" si="208"/>
        <v>0</v>
      </c>
      <c r="OF168" s="619">
        <f t="shared" si="208"/>
        <v>0</v>
      </c>
      <c r="OG168" s="619">
        <f t="shared" si="208"/>
        <v>0</v>
      </c>
      <c r="OH168" s="619">
        <f t="shared" si="208"/>
        <v>0</v>
      </c>
      <c r="OI168" s="619">
        <f t="shared" si="208"/>
        <v>0</v>
      </c>
      <c r="OJ168" s="619">
        <f t="shared" si="208"/>
        <v>0</v>
      </c>
      <c r="OK168" s="619">
        <f t="shared" si="208"/>
        <v>0</v>
      </c>
      <c r="OL168" s="619">
        <f t="shared" si="208"/>
        <v>0</v>
      </c>
      <c r="OM168" s="619">
        <f t="shared" si="208"/>
        <v>0</v>
      </c>
      <c r="ON168" s="619">
        <f t="shared" si="208"/>
        <v>0</v>
      </c>
      <c r="OO168" s="619">
        <f t="shared" si="208"/>
        <v>0</v>
      </c>
      <c r="OP168" s="619">
        <f t="shared" si="208"/>
        <v>0</v>
      </c>
      <c r="OQ168" s="619">
        <f t="shared" si="208"/>
        <v>0</v>
      </c>
      <c r="OR168" s="619">
        <f t="shared" si="208"/>
        <v>0</v>
      </c>
      <c r="OS168" s="619">
        <f t="shared" si="208"/>
        <v>0</v>
      </c>
      <c r="OT168" s="619">
        <f t="shared" si="208"/>
        <v>0</v>
      </c>
      <c r="OU168" s="619">
        <f t="shared" si="208"/>
        <v>0</v>
      </c>
      <c r="OV168" s="619">
        <f t="shared" si="208"/>
        <v>0</v>
      </c>
      <c r="OW168" s="619">
        <f t="shared" si="208"/>
        <v>0</v>
      </c>
      <c r="OX168" s="619">
        <f t="shared" si="208"/>
        <v>0</v>
      </c>
      <c r="OY168" s="619">
        <f t="shared" si="208"/>
        <v>0</v>
      </c>
      <c r="OZ168" s="619">
        <f t="shared" si="208"/>
        <v>0</v>
      </c>
      <c r="PA168" s="619">
        <f t="shared" si="208"/>
        <v>0</v>
      </c>
      <c r="PB168" s="619">
        <f t="shared" si="208"/>
        <v>0</v>
      </c>
      <c r="PC168" s="619">
        <f t="shared" si="208"/>
        <v>0</v>
      </c>
      <c r="PD168" s="619">
        <f t="shared" si="208"/>
        <v>0</v>
      </c>
      <c r="PE168" s="619">
        <f t="shared" si="208"/>
        <v>0</v>
      </c>
      <c r="PF168" s="619">
        <f t="shared" si="208"/>
        <v>0</v>
      </c>
      <c r="PG168" s="619">
        <f t="shared" si="208"/>
        <v>0</v>
      </c>
      <c r="PH168" s="619">
        <f t="shared" si="208"/>
        <v>0</v>
      </c>
      <c r="PI168" s="619">
        <f t="shared" si="208"/>
        <v>0</v>
      </c>
      <c r="PJ168" s="619">
        <f t="shared" si="208"/>
        <v>0</v>
      </c>
      <c r="PK168" s="619">
        <f t="shared" si="208"/>
        <v>0</v>
      </c>
      <c r="PL168" s="619">
        <f t="shared" si="208"/>
        <v>0</v>
      </c>
      <c r="PM168" s="619">
        <f t="shared" si="208"/>
        <v>0</v>
      </c>
      <c r="PN168" s="619">
        <f t="shared" si="208"/>
        <v>0</v>
      </c>
      <c r="PO168" s="619">
        <f t="shared" si="208"/>
        <v>0</v>
      </c>
      <c r="PP168" s="619">
        <f t="shared" si="208"/>
        <v>0</v>
      </c>
      <c r="PQ168" s="619">
        <f t="shared" si="208"/>
        <v>0</v>
      </c>
      <c r="PR168" s="619">
        <f t="shared" si="208"/>
        <v>0</v>
      </c>
      <c r="PS168" s="619">
        <f t="shared" si="208"/>
        <v>0</v>
      </c>
      <c r="PT168" s="619">
        <f t="shared" si="208"/>
        <v>0</v>
      </c>
      <c r="PU168" s="619">
        <f t="shared" si="208"/>
        <v>0</v>
      </c>
      <c r="PV168" s="619">
        <f t="shared" si="208"/>
        <v>0</v>
      </c>
      <c r="PW168" s="619">
        <f t="shared" si="208"/>
        <v>0</v>
      </c>
      <c r="PX168" s="619">
        <f t="shared" si="208"/>
        <v>0</v>
      </c>
      <c r="PY168" s="619">
        <f t="shared" si="208"/>
        <v>0</v>
      </c>
      <c r="PZ168" s="619">
        <f t="shared" si="208"/>
        <v>0</v>
      </c>
      <c r="QA168" s="619">
        <f t="shared" si="208"/>
        <v>0</v>
      </c>
      <c r="QB168" s="619">
        <f t="shared" si="208"/>
        <v>0</v>
      </c>
      <c r="QC168" s="619">
        <f t="shared" si="208"/>
        <v>0</v>
      </c>
      <c r="QD168" s="619">
        <f t="shared" si="208"/>
        <v>0</v>
      </c>
      <c r="QE168" s="619">
        <f t="shared" si="208"/>
        <v>0</v>
      </c>
      <c r="QF168" s="619">
        <f t="shared" si="208"/>
        <v>0</v>
      </c>
      <c r="QG168" s="619">
        <f t="shared" si="208"/>
        <v>0</v>
      </c>
      <c r="QH168" s="619">
        <f t="shared" si="208"/>
        <v>0</v>
      </c>
      <c r="QI168" s="619">
        <f t="shared" si="208"/>
        <v>0</v>
      </c>
      <c r="QJ168" s="619">
        <f t="shared" si="208"/>
        <v>0</v>
      </c>
      <c r="QK168" s="619">
        <f t="shared" ref="QK168:SV168" si="209">QK158-QK167</f>
        <v>0</v>
      </c>
      <c r="QL168" s="619">
        <f t="shared" si="209"/>
        <v>0</v>
      </c>
      <c r="QM168" s="619">
        <f t="shared" si="209"/>
        <v>0</v>
      </c>
      <c r="QN168" s="619">
        <f t="shared" si="209"/>
        <v>0</v>
      </c>
      <c r="QO168" s="619">
        <f t="shared" si="209"/>
        <v>0</v>
      </c>
      <c r="QP168" s="619">
        <f t="shared" si="209"/>
        <v>0</v>
      </c>
      <c r="QQ168" s="619">
        <f t="shared" si="209"/>
        <v>0</v>
      </c>
      <c r="QR168" s="619">
        <f t="shared" si="209"/>
        <v>0</v>
      </c>
      <c r="QS168" s="619">
        <f t="shared" si="209"/>
        <v>0</v>
      </c>
      <c r="QT168" s="619">
        <f t="shared" si="209"/>
        <v>0</v>
      </c>
      <c r="QU168" s="619">
        <f t="shared" si="209"/>
        <v>0</v>
      </c>
      <c r="QV168" s="619">
        <f t="shared" si="209"/>
        <v>0</v>
      </c>
      <c r="QW168" s="619">
        <f t="shared" si="209"/>
        <v>0</v>
      </c>
      <c r="QX168" s="619">
        <f t="shared" si="209"/>
        <v>0</v>
      </c>
      <c r="QY168" s="619">
        <f t="shared" si="209"/>
        <v>0</v>
      </c>
      <c r="QZ168" s="619">
        <f t="shared" si="209"/>
        <v>0</v>
      </c>
      <c r="RA168" s="619">
        <f t="shared" si="209"/>
        <v>0</v>
      </c>
      <c r="RB168" s="619">
        <f t="shared" si="209"/>
        <v>0</v>
      </c>
      <c r="RC168" s="619">
        <f t="shared" si="209"/>
        <v>0</v>
      </c>
      <c r="RD168" s="619">
        <f t="shared" si="209"/>
        <v>0</v>
      </c>
      <c r="RE168" s="619">
        <f t="shared" si="209"/>
        <v>0</v>
      </c>
      <c r="RF168" s="619">
        <f t="shared" si="209"/>
        <v>0</v>
      </c>
      <c r="RG168" s="619">
        <f t="shared" si="209"/>
        <v>0</v>
      </c>
      <c r="RH168" s="619">
        <f t="shared" si="209"/>
        <v>0</v>
      </c>
      <c r="RI168" s="619">
        <f t="shared" si="209"/>
        <v>0</v>
      </c>
      <c r="RJ168" s="619">
        <f t="shared" si="209"/>
        <v>0</v>
      </c>
      <c r="RK168" s="619">
        <f t="shared" si="209"/>
        <v>0</v>
      </c>
      <c r="RL168" s="619">
        <f t="shared" si="209"/>
        <v>0</v>
      </c>
      <c r="RM168" s="619">
        <f t="shared" si="209"/>
        <v>0</v>
      </c>
      <c r="RN168" s="619">
        <f t="shared" si="209"/>
        <v>0</v>
      </c>
      <c r="RO168" s="619">
        <f t="shared" si="209"/>
        <v>0</v>
      </c>
      <c r="RP168" s="619">
        <f t="shared" si="209"/>
        <v>0</v>
      </c>
      <c r="RQ168" s="619">
        <f t="shared" si="209"/>
        <v>0</v>
      </c>
      <c r="RR168" s="619">
        <f t="shared" si="209"/>
        <v>0</v>
      </c>
      <c r="RS168" s="619">
        <f t="shared" si="209"/>
        <v>0</v>
      </c>
      <c r="RT168" s="619">
        <f t="shared" si="209"/>
        <v>0</v>
      </c>
      <c r="RU168" s="619">
        <f t="shared" si="209"/>
        <v>0</v>
      </c>
      <c r="RV168" s="619">
        <f t="shared" si="209"/>
        <v>0</v>
      </c>
      <c r="RW168" s="619">
        <f t="shared" si="209"/>
        <v>0</v>
      </c>
      <c r="RX168" s="619">
        <f t="shared" si="209"/>
        <v>0</v>
      </c>
      <c r="RY168" s="619">
        <f t="shared" si="209"/>
        <v>0</v>
      </c>
      <c r="RZ168" s="619">
        <f t="shared" si="209"/>
        <v>0</v>
      </c>
      <c r="SA168" s="619">
        <f t="shared" si="209"/>
        <v>0</v>
      </c>
      <c r="SB168" s="619">
        <f t="shared" si="209"/>
        <v>0</v>
      </c>
      <c r="SC168" s="619">
        <f t="shared" si="209"/>
        <v>0</v>
      </c>
      <c r="SD168" s="619">
        <f t="shared" si="209"/>
        <v>0</v>
      </c>
      <c r="SE168" s="619">
        <f t="shared" si="209"/>
        <v>0</v>
      </c>
      <c r="SF168" s="619">
        <f t="shared" si="209"/>
        <v>0</v>
      </c>
      <c r="SG168" s="619">
        <f t="shared" si="209"/>
        <v>0</v>
      </c>
      <c r="SH168" s="619">
        <f t="shared" si="209"/>
        <v>0</v>
      </c>
      <c r="SI168" s="619">
        <f t="shared" si="209"/>
        <v>0</v>
      </c>
      <c r="SJ168" s="619">
        <f t="shared" si="209"/>
        <v>0</v>
      </c>
      <c r="SK168" s="619">
        <f t="shared" si="209"/>
        <v>0</v>
      </c>
      <c r="SL168" s="619">
        <f t="shared" si="209"/>
        <v>0</v>
      </c>
      <c r="SM168" s="619">
        <f t="shared" si="209"/>
        <v>0</v>
      </c>
      <c r="SN168" s="619">
        <f t="shared" si="209"/>
        <v>0</v>
      </c>
      <c r="SO168" s="619">
        <f t="shared" si="209"/>
        <v>0</v>
      </c>
      <c r="SP168" s="619">
        <f t="shared" si="209"/>
        <v>0</v>
      </c>
      <c r="SQ168" s="619">
        <f t="shared" si="209"/>
        <v>0</v>
      </c>
      <c r="SR168" s="619">
        <f t="shared" si="209"/>
        <v>0</v>
      </c>
      <c r="SS168" s="619">
        <f t="shared" si="209"/>
        <v>0</v>
      </c>
      <c r="ST168" s="619">
        <f t="shared" si="209"/>
        <v>0</v>
      </c>
      <c r="SU168" s="619">
        <f t="shared" si="209"/>
        <v>0</v>
      </c>
      <c r="SV168" s="619">
        <f t="shared" si="209"/>
        <v>0</v>
      </c>
      <c r="SW168" s="619">
        <f t="shared" ref="SW168:VH168" si="210">SW158-SW167</f>
        <v>0</v>
      </c>
      <c r="SX168" s="619">
        <f t="shared" si="210"/>
        <v>0</v>
      </c>
      <c r="SY168" s="619">
        <f t="shared" si="210"/>
        <v>0</v>
      </c>
      <c r="SZ168" s="619">
        <f t="shared" si="210"/>
        <v>0</v>
      </c>
      <c r="TA168" s="619">
        <f t="shared" si="210"/>
        <v>0</v>
      </c>
      <c r="TB168" s="619">
        <f t="shared" si="210"/>
        <v>0</v>
      </c>
      <c r="TC168" s="619">
        <f t="shared" si="210"/>
        <v>0</v>
      </c>
      <c r="TD168" s="619">
        <f t="shared" si="210"/>
        <v>0</v>
      </c>
      <c r="TE168" s="619">
        <f t="shared" si="210"/>
        <v>0</v>
      </c>
      <c r="TF168" s="619">
        <f t="shared" si="210"/>
        <v>0</v>
      </c>
      <c r="TG168" s="619">
        <f t="shared" si="210"/>
        <v>0</v>
      </c>
      <c r="TH168" s="619">
        <f t="shared" si="210"/>
        <v>0</v>
      </c>
      <c r="TI168" s="619">
        <f t="shared" si="210"/>
        <v>0</v>
      </c>
      <c r="TJ168" s="619">
        <f t="shared" si="210"/>
        <v>0</v>
      </c>
      <c r="TK168" s="619">
        <f t="shared" si="210"/>
        <v>0</v>
      </c>
      <c r="TL168" s="619">
        <f t="shared" si="210"/>
        <v>0</v>
      </c>
      <c r="TM168" s="619">
        <f t="shared" si="210"/>
        <v>0</v>
      </c>
      <c r="TN168" s="619">
        <f t="shared" si="210"/>
        <v>0</v>
      </c>
      <c r="TO168" s="619">
        <f t="shared" si="210"/>
        <v>0</v>
      </c>
      <c r="TP168" s="619">
        <f t="shared" si="210"/>
        <v>0</v>
      </c>
      <c r="TQ168" s="619">
        <f t="shared" si="210"/>
        <v>0</v>
      </c>
      <c r="TR168" s="619">
        <f t="shared" si="210"/>
        <v>0</v>
      </c>
      <c r="TS168" s="619">
        <f t="shared" si="210"/>
        <v>0</v>
      </c>
      <c r="TT168" s="619">
        <f t="shared" si="210"/>
        <v>0</v>
      </c>
      <c r="TU168" s="619">
        <f t="shared" si="210"/>
        <v>0</v>
      </c>
      <c r="TV168" s="619">
        <f t="shared" si="210"/>
        <v>0</v>
      </c>
      <c r="TW168" s="619">
        <f t="shared" si="210"/>
        <v>0</v>
      </c>
      <c r="TX168" s="619">
        <f t="shared" si="210"/>
        <v>0</v>
      </c>
      <c r="TY168" s="619">
        <f t="shared" si="210"/>
        <v>0</v>
      </c>
      <c r="TZ168" s="619">
        <f t="shared" si="210"/>
        <v>0</v>
      </c>
      <c r="UA168" s="619">
        <f t="shared" si="210"/>
        <v>0</v>
      </c>
      <c r="UB168" s="619">
        <f t="shared" si="210"/>
        <v>0</v>
      </c>
      <c r="UC168" s="619">
        <f t="shared" si="210"/>
        <v>0</v>
      </c>
      <c r="UD168" s="619">
        <f t="shared" si="210"/>
        <v>0</v>
      </c>
      <c r="UE168" s="619">
        <f t="shared" si="210"/>
        <v>0</v>
      </c>
      <c r="UF168" s="619">
        <f t="shared" si="210"/>
        <v>0</v>
      </c>
      <c r="UG168" s="619">
        <f t="shared" si="210"/>
        <v>0</v>
      </c>
      <c r="UH168" s="619">
        <f t="shared" si="210"/>
        <v>0</v>
      </c>
      <c r="UI168" s="619">
        <f t="shared" si="210"/>
        <v>0</v>
      </c>
      <c r="UJ168" s="619">
        <f t="shared" si="210"/>
        <v>0</v>
      </c>
      <c r="UK168" s="619">
        <f t="shared" si="210"/>
        <v>0</v>
      </c>
      <c r="UL168" s="619">
        <f t="shared" si="210"/>
        <v>0</v>
      </c>
      <c r="UM168" s="619">
        <f t="shared" si="210"/>
        <v>0</v>
      </c>
      <c r="UN168" s="619">
        <f t="shared" si="210"/>
        <v>0</v>
      </c>
      <c r="UO168" s="619">
        <f t="shared" si="210"/>
        <v>0</v>
      </c>
      <c r="UP168" s="619">
        <f t="shared" si="210"/>
        <v>0</v>
      </c>
      <c r="UQ168" s="619">
        <f t="shared" si="210"/>
        <v>0</v>
      </c>
      <c r="UR168" s="619">
        <f t="shared" si="210"/>
        <v>0</v>
      </c>
      <c r="US168" s="619">
        <f t="shared" si="210"/>
        <v>0</v>
      </c>
      <c r="UT168" s="619">
        <f t="shared" si="210"/>
        <v>0</v>
      </c>
      <c r="UU168" s="619">
        <f t="shared" si="210"/>
        <v>0</v>
      </c>
      <c r="UV168" s="619">
        <f t="shared" si="210"/>
        <v>0</v>
      </c>
      <c r="UW168" s="619">
        <f t="shared" si="210"/>
        <v>0</v>
      </c>
      <c r="UX168" s="619">
        <f t="shared" si="210"/>
        <v>0</v>
      </c>
      <c r="UY168" s="619">
        <f t="shared" si="210"/>
        <v>0</v>
      </c>
      <c r="UZ168" s="619">
        <f t="shared" si="210"/>
        <v>0</v>
      </c>
      <c r="VA168" s="619">
        <f t="shared" si="210"/>
        <v>0</v>
      </c>
      <c r="VB168" s="619">
        <f t="shared" si="210"/>
        <v>0</v>
      </c>
      <c r="VC168" s="619">
        <f t="shared" si="210"/>
        <v>0</v>
      </c>
      <c r="VD168" s="619">
        <f t="shared" si="210"/>
        <v>0</v>
      </c>
      <c r="VE168" s="619">
        <f t="shared" si="210"/>
        <v>0</v>
      </c>
      <c r="VF168" s="619">
        <f t="shared" si="210"/>
        <v>0</v>
      </c>
      <c r="VG168" s="619">
        <f t="shared" si="210"/>
        <v>0</v>
      </c>
      <c r="VH168" s="619">
        <f t="shared" si="210"/>
        <v>0</v>
      </c>
      <c r="VI168" s="619">
        <f t="shared" ref="VI168:XT168" si="211">VI158-VI167</f>
        <v>0</v>
      </c>
      <c r="VJ168" s="619">
        <f t="shared" si="211"/>
        <v>0</v>
      </c>
      <c r="VK168" s="619">
        <f t="shared" si="211"/>
        <v>0</v>
      </c>
      <c r="VL168" s="619">
        <f t="shared" si="211"/>
        <v>0</v>
      </c>
      <c r="VM168" s="619">
        <f t="shared" si="211"/>
        <v>0</v>
      </c>
      <c r="VN168" s="619">
        <f t="shared" si="211"/>
        <v>0</v>
      </c>
      <c r="VO168" s="619">
        <f t="shared" si="211"/>
        <v>0</v>
      </c>
      <c r="VP168" s="619">
        <f t="shared" si="211"/>
        <v>0</v>
      </c>
      <c r="VQ168" s="619">
        <f t="shared" si="211"/>
        <v>0</v>
      </c>
      <c r="VR168" s="619">
        <f t="shared" si="211"/>
        <v>0</v>
      </c>
      <c r="VS168" s="619">
        <f t="shared" si="211"/>
        <v>0</v>
      </c>
      <c r="VT168" s="619">
        <f t="shared" si="211"/>
        <v>0</v>
      </c>
      <c r="VU168" s="619">
        <f t="shared" si="211"/>
        <v>0</v>
      </c>
      <c r="VV168" s="619">
        <f t="shared" si="211"/>
        <v>0</v>
      </c>
      <c r="VW168" s="619">
        <f t="shared" si="211"/>
        <v>0</v>
      </c>
      <c r="VX168" s="619">
        <f t="shared" si="211"/>
        <v>0</v>
      </c>
      <c r="VY168" s="619">
        <f t="shared" si="211"/>
        <v>0</v>
      </c>
      <c r="VZ168" s="619">
        <f t="shared" si="211"/>
        <v>0</v>
      </c>
      <c r="WA168" s="619">
        <f t="shared" si="211"/>
        <v>0</v>
      </c>
      <c r="WB168" s="619">
        <f t="shared" si="211"/>
        <v>0</v>
      </c>
      <c r="WC168" s="619">
        <f t="shared" si="211"/>
        <v>0</v>
      </c>
      <c r="WD168" s="619">
        <f t="shared" si="211"/>
        <v>0</v>
      </c>
      <c r="WE168" s="619">
        <f t="shared" si="211"/>
        <v>0</v>
      </c>
      <c r="WF168" s="619">
        <f t="shared" si="211"/>
        <v>0</v>
      </c>
      <c r="WG168" s="619">
        <f t="shared" si="211"/>
        <v>0</v>
      </c>
      <c r="WH168" s="619">
        <f t="shared" si="211"/>
        <v>0</v>
      </c>
      <c r="WI168" s="619">
        <f t="shared" si="211"/>
        <v>0</v>
      </c>
      <c r="WJ168" s="619">
        <f t="shared" si="211"/>
        <v>0</v>
      </c>
      <c r="WK168" s="619">
        <f t="shared" si="211"/>
        <v>0</v>
      </c>
      <c r="WL168" s="619">
        <f t="shared" si="211"/>
        <v>0</v>
      </c>
      <c r="WM168" s="619">
        <f t="shared" si="211"/>
        <v>0</v>
      </c>
      <c r="WN168" s="619">
        <f t="shared" si="211"/>
        <v>0</v>
      </c>
      <c r="WO168" s="619">
        <f t="shared" si="211"/>
        <v>0</v>
      </c>
      <c r="WP168" s="619">
        <f t="shared" si="211"/>
        <v>0</v>
      </c>
      <c r="WQ168" s="619">
        <f t="shared" si="211"/>
        <v>0</v>
      </c>
      <c r="WR168" s="619">
        <f t="shared" si="211"/>
        <v>0</v>
      </c>
      <c r="WS168" s="619">
        <f t="shared" si="211"/>
        <v>0</v>
      </c>
      <c r="WT168" s="619">
        <f t="shared" si="211"/>
        <v>0</v>
      </c>
      <c r="WU168" s="619">
        <f t="shared" si="211"/>
        <v>0</v>
      </c>
      <c r="WV168" s="619">
        <f t="shared" si="211"/>
        <v>0</v>
      </c>
      <c r="WW168" s="619">
        <f t="shared" si="211"/>
        <v>0</v>
      </c>
      <c r="WX168" s="619">
        <f t="shared" si="211"/>
        <v>0</v>
      </c>
      <c r="WY168" s="619">
        <f t="shared" si="211"/>
        <v>0</v>
      </c>
      <c r="WZ168" s="619">
        <f t="shared" si="211"/>
        <v>0</v>
      </c>
      <c r="XA168" s="619">
        <f t="shared" si="211"/>
        <v>0</v>
      </c>
      <c r="XB168" s="619">
        <f t="shared" si="211"/>
        <v>0</v>
      </c>
      <c r="XC168" s="619">
        <f t="shared" si="211"/>
        <v>0</v>
      </c>
      <c r="XD168" s="619">
        <f t="shared" si="211"/>
        <v>0</v>
      </c>
      <c r="XE168" s="619">
        <f t="shared" si="211"/>
        <v>0</v>
      </c>
      <c r="XF168" s="619">
        <f t="shared" si="211"/>
        <v>0</v>
      </c>
      <c r="XG168" s="619">
        <f t="shared" si="211"/>
        <v>0</v>
      </c>
      <c r="XH168" s="619">
        <f t="shared" si="211"/>
        <v>0</v>
      </c>
      <c r="XI168" s="619">
        <f t="shared" si="211"/>
        <v>0</v>
      </c>
      <c r="XJ168" s="619">
        <f t="shared" si="211"/>
        <v>0</v>
      </c>
      <c r="XK168" s="619">
        <f t="shared" si="211"/>
        <v>0</v>
      </c>
      <c r="XL168" s="619">
        <f t="shared" si="211"/>
        <v>0</v>
      </c>
      <c r="XM168" s="619">
        <f t="shared" si="211"/>
        <v>0</v>
      </c>
      <c r="XN168" s="619">
        <f t="shared" si="211"/>
        <v>0</v>
      </c>
      <c r="XO168" s="619">
        <f t="shared" si="211"/>
        <v>0</v>
      </c>
      <c r="XP168" s="619">
        <f t="shared" si="211"/>
        <v>0</v>
      </c>
      <c r="XQ168" s="619">
        <f t="shared" si="211"/>
        <v>0</v>
      </c>
      <c r="XR168" s="619">
        <f t="shared" si="211"/>
        <v>0</v>
      </c>
      <c r="XS168" s="619">
        <f t="shared" si="211"/>
        <v>0</v>
      </c>
      <c r="XT168" s="619">
        <f t="shared" si="211"/>
        <v>0</v>
      </c>
      <c r="XU168" s="619">
        <f t="shared" ref="XU168:AAF168" si="212">XU158-XU167</f>
        <v>0</v>
      </c>
      <c r="XV168" s="619">
        <f t="shared" si="212"/>
        <v>0</v>
      </c>
      <c r="XW168" s="619">
        <f t="shared" si="212"/>
        <v>0</v>
      </c>
      <c r="XX168" s="619">
        <f t="shared" si="212"/>
        <v>0</v>
      </c>
      <c r="XY168" s="619">
        <f t="shared" si="212"/>
        <v>0</v>
      </c>
      <c r="XZ168" s="619">
        <f t="shared" si="212"/>
        <v>0</v>
      </c>
      <c r="YA168" s="619">
        <f t="shared" si="212"/>
        <v>0</v>
      </c>
      <c r="YB168" s="619">
        <f t="shared" si="212"/>
        <v>0</v>
      </c>
      <c r="YC168" s="619">
        <f t="shared" si="212"/>
        <v>0</v>
      </c>
      <c r="YD168" s="619">
        <f t="shared" si="212"/>
        <v>0</v>
      </c>
      <c r="YE168" s="619">
        <f t="shared" si="212"/>
        <v>0</v>
      </c>
      <c r="YF168" s="619">
        <f t="shared" si="212"/>
        <v>0</v>
      </c>
      <c r="YG168" s="619">
        <f t="shared" si="212"/>
        <v>0</v>
      </c>
      <c r="YH168" s="619">
        <f t="shared" si="212"/>
        <v>0</v>
      </c>
      <c r="YI168" s="619">
        <f t="shared" si="212"/>
        <v>0</v>
      </c>
      <c r="YJ168" s="619">
        <f t="shared" si="212"/>
        <v>0</v>
      </c>
      <c r="YK168" s="619">
        <f t="shared" si="212"/>
        <v>0</v>
      </c>
      <c r="YL168" s="619">
        <f t="shared" si="212"/>
        <v>0</v>
      </c>
      <c r="YM168" s="619">
        <f t="shared" si="212"/>
        <v>0</v>
      </c>
      <c r="YN168" s="619">
        <f t="shared" si="212"/>
        <v>0</v>
      </c>
      <c r="YO168" s="619">
        <f t="shared" si="212"/>
        <v>0</v>
      </c>
      <c r="YP168" s="619">
        <f t="shared" si="212"/>
        <v>0</v>
      </c>
      <c r="YQ168" s="619">
        <f t="shared" si="212"/>
        <v>0</v>
      </c>
      <c r="YR168" s="619">
        <f t="shared" si="212"/>
        <v>0</v>
      </c>
      <c r="YS168" s="619">
        <f t="shared" si="212"/>
        <v>0</v>
      </c>
      <c r="YT168" s="619">
        <f t="shared" si="212"/>
        <v>0</v>
      </c>
      <c r="YU168" s="619">
        <f t="shared" si="212"/>
        <v>0</v>
      </c>
      <c r="YV168" s="619">
        <f t="shared" si="212"/>
        <v>0</v>
      </c>
      <c r="YW168" s="619">
        <f t="shared" si="212"/>
        <v>0</v>
      </c>
      <c r="YX168" s="619">
        <f t="shared" si="212"/>
        <v>0</v>
      </c>
      <c r="YY168" s="619">
        <f t="shared" si="212"/>
        <v>0</v>
      </c>
      <c r="YZ168" s="619">
        <f t="shared" si="212"/>
        <v>0</v>
      </c>
      <c r="ZA168" s="619">
        <f t="shared" si="212"/>
        <v>0</v>
      </c>
      <c r="ZB168" s="619">
        <f t="shared" si="212"/>
        <v>0</v>
      </c>
      <c r="ZC168" s="619">
        <f t="shared" si="212"/>
        <v>0</v>
      </c>
      <c r="ZD168" s="619">
        <f t="shared" si="212"/>
        <v>0</v>
      </c>
      <c r="ZE168" s="619">
        <f t="shared" si="212"/>
        <v>0</v>
      </c>
      <c r="ZF168" s="619">
        <f t="shared" si="212"/>
        <v>0</v>
      </c>
      <c r="ZG168" s="619">
        <f t="shared" si="212"/>
        <v>0</v>
      </c>
      <c r="ZH168" s="619">
        <f t="shared" si="212"/>
        <v>0</v>
      </c>
      <c r="ZI168" s="619">
        <f t="shared" si="212"/>
        <v>0</v>
      </c>
      <c r="ZJ168" s="619">
        <f t="shared" si="212"/>
        <v>0</v>
      </c>
      <c r="ZK168" s="619">
        <f t="shared" si="212"/>
        <v>0</v>
      </c>
      <c r="ZL168" s="619">
        <f t="shared" si="212"/>
        <v>0</v>
      </c>
      <c r="ZM168" s="619">
        <f t="shared" si="212"/>
        <v>0</v>
      </c>
      <c r="ZN168" s="619">
        <f t="shared" si="212"/>
        <v>0</v>
      </c>
      <c r="ZO168" s="619">
        <f t="shared" si="212"/>
        <v>0</v>
      </c>
      <c r="ZP168" s="619">
        <f t="shared" si="212"/>
        <v>0</v>
      </c>
      <c r="ZQ168" s="619">
        <f t="shared" si="212"/>
        <v>0</v>
      </c>
      <c r="ZR168" s="619">
        <f t="shared" si="212"/>
        <v>0</v>
      </c>
      <c r="ZS168" s="619">
        <f t="shared" si="212"/>
        <v>0</v>
      </c>
      <c r="ZT168" s="619">
        <f t="shared" si="212"/>
        <v>0</v>
      </c>
      <c r="ZU168" s="619">
        <f t="shared" si="212"/>
        <v>0</v>
      </c>
      <c r="ZV168" s="619">
        <f t="shared" si="212"/>
        <v>0</v>
      </c>
      <c r="ZW168" s="619">
        <f t="shared" si="212"/>
        <v>0</v>
      </c>
      <c r="ZX168" s="619">
        <f t="shared" si="212"/>
        <v>0</v>
      </c>
      <c r="ZY168" s="619">
        <f t="shared" si="212"/>
        <v>0</v>
      </c>
      <c r="ZZ168" s="619">
        <f t="shared" si="212"/>
        <v>0</v>
      </c>
      <c r="AAA168" s="619">
        <f t="shared" si="212"/>
        <v>0</v>
      </c>
      <c r="AAB168" s="619">
        <f t="shared" si="212"/>
        <v>0</v>
      </c>
      <c r="AAC168" s="619">
        <f t="shared" si="212"/>
        <v>0</v>
      </c>
      <c r="AAD168" s="619">
        <f t="shared" si="212"/>
        <v>0</v>
      </c>
      <c r="AAE168" s="619">
        <f t="shared" si="212"/>
        <v>0</v>
      </c>
      <c r="AAF168" s="619">
        <f t="shared" si="212"/>
        <v>0</v>
      </c>
      <c r="AAG168" s="619">
        <f t="shared" ref="AAG168:ACR168" si="213">AAG158-AAG167</f>
        <v>0</v>
      </c>
      <c r="AAH168" s="619">
        <f t="shared" si="213"/>
        <v>0</v>
      </c>
      <c r="AAI168" s="619">
        <f t="shared" si="213"/>
        <v>0</v>
      </c>
      <c r="AAJ168" s="619">
        <f t="shared" si="213"/>
        <v>0</v>
      </c>
      <c r="AAK168" s="619">
        <f t="shared" si="213"/>
        <v>0</v>
      </c>
      <c r="AAL168" s="619">
        <f t="shared" si="213"/>
        <v>0</v>
      </c>
      <c r="AAM168" s="619">
        <f t="shared" si="213"/>
        <v>0</v>
      </c>
      <c r="AAN168" s="619">
        <f t="shared" si="213"/>
        <v>0</v>
      </c>
      <c r="AAO168" s="619">
        <f t="shared" si="213"/>
        <v>0</v>
      </c>
      <c r="AAP168" s="619">
        <f t="shared" si="213"/>
        <v>0</v>
      </c>
      <c r="AAQ168" s="619">
        <f t="shared" si="213"/>
        <v>0</v>
      </c>
      <c r="AAR168" s="619">
        <f t="shared" si="213"/>
        <v>0</v>
      </c>
      <c r="AAS168" s="619">
        <f t="shared" si="213"/>
        <v>0</v>
      </c>
      <c r="AAT168" s="619">
        <f t="shared" si="213"/>
        <v>0</v>
      </c>
      <c r="AAU168" s="619">
        <f t="shared" si="213"/>
        <v>0</v>
      </c>
      <c r="AAV168" s="619">
        <f t="shared" si="213"/>
        <v>0</v>
      </c>
      <c r="AAW168" s="619">
        <f t="shared" si="213"/>
        <v>0</v>
      </c>
      <c r="AAX168" s="619">
        <f t="shared" si="213"/>
        <v>0</v>
      </c>
      <c r="AAY168" s="619">
        <f t="shared" si="213"/>
        <v>0</v>
      </c>
      <c r="AAZ168" s="619">
        <f t="shared" si="213"/>
        <v>0</v>
      </c>
      <c r="ABA168" s="619">
        <f t="shared" si="213"/>
        <v>0</v>
      </c>
      <c r="ABB168" s="619">
        <f t="shared" si="213"/>
        <v>0</v>
      </c>
      <c r="ABC168" s="619">
        <f t="shared" si="213"/>
        <v>0</v>
      </c>
      <c r="ABD168" s="619">
        <f t="shared" si="213"/>
        <v>0</v>
      </c>
      <c r="ABE168" s="619">
        <f t="shared" si="213"/>
        <v>0</v>
      </c>
      <c r="ABF168" s="619">
        <f t="shared" si="213"/>
        <v>0</v>
      </c>
      <c r="ABG168" s="619">
        <f t="shared" si="213"/>
        <v>0</v>
      </c>
      <c r="ABH168" s="619">
        <f t="shared" si="213"/>
        <v>0</v>
      </c>
      <c r="ABI168" s="619">
        <f t="shared" si="213"/>
        <v>0</v>
      </c>
      <c r="ABJ168" s="619">
        <f t="shared" si="213"/>
        <v>0</v>
      </c>
      <c r="ABK168" s="619">
        <f t="shared" si="213"/>
        <v>0</v>
      </c>
      <c r="ABL168" s="619">
        <f t="shared" si="213"/>
        <v>0</v>
      </c>
      <c r="ABM168" s="619">
        <f t="shared" si="213"/>
        <v>0</v>
      </c>
      <c r="ABN168" s="619">
        <f t="shared" si="213"/>
        <v>0</v>
      </c>
      <c r="ABO168" s="619">
        <f t="shared" si="213"/>
        <v>0</v>
      </c>
      <c r="ABP168" s="619">
        <f t="shared" si="213"/>
        <v>0</v>
      </c>
      <c r="ABQ168" s="619">
        <f t="shared" si="213"/>
        <v>0</v>
      </c>
      <c r="ABR168" s="619">
        <f t="shared" si="213"/>
        <v>0</v>
      </c>
      <c r="ABS168" s="619">
        <f t="shared" si="213"/>
        <v>0</v>
      </c>
      <c r="ABT168" s="619">
        <f t="shared" si="213"/>
        <v>0</v>
      </c>
      <c r="ABU168" s="619">
        <f t="shared" si="213"/>
        <v>0</v>
      </c>
      <c r="ABV168" s="619">
        <f t="shared" si="213"/>
        <v>0</v>
      </c>
      <c r="ABW168" s="619">
        <f t="shared" si="213"/>
        <v>0</v>
      </c>
      <c r="ABX168" s="619">
        <f t="shared" si="213"/>
        <v>0</v>
      </c>
      <c r="ABY168" s="619">
        <f t="shared" si="213"/>
        <v>0</v>
      </c>
      <c r="ABZ168" s="619">
        <f t="shared" si="213"/>
        <v>0</v>
      </c>
      <c r="ACA168" s="619">
        <f t="shared" si="213"/>
        <v>0</v>
      </c>
      <c r="ACB168" s="619">
        <f t="shared" si="213"/>
        <v>0</v>
      </c>
      <c r="ACC168" s="619">
        <f t="shared" si="213"/>
        <v>0</v>
      </c>
      <c r="ACD168" s="619">
        <f t="shared" si="213"/>
        <v>0</v>
      </c>
      <c r="ACE168" s="619">
        <f t="shared" si="213"/>
        <v>0</v>
      </c>
      <c r="ACF168" s="619">
        <f t="shared" si="213"/>
        <v>0</v>
      </c>
      <c r="ACG168" s="619">
        <f t="shared" si="213"/>
        <v>0</v>
      </c>
      <c r="ACH168" s="619">
        <f t="shared" si="213"/>
        <v>0</v>
      </c>
      <c r="ACI168" s="619">
        <f t="shared" si="213"/>
        <v>0</v>
      </c>
      <c r="ACJ168" s="619">
        <f t="shared" si="213"/>
        <v>0</v>
      </c>
      <c r="ACK168" s="619">
        <f t="shared" si="213"/>
        <v>0</v>
      </c>
      <c r="ACL168" s="619">
        <f t="shared" si="213"/>
        <v>0</v>
      </c>
      <c r="ACM168" s="619">
        <f t="shared" si="213"/>
        <v>0</v>
      </c>
      <c r="ACN168" s="619">
        <f t="shared" si="213"/>
        <v>0</v>
      </c>
      <c r="ACO168" s="619">
        <f t="shared" si="213"/>
        <v>0</v>
      </c>
      <c r="ACP168" s="619">
        <f t="shared" si="213"/>
        <v>0</v>
      </c>
      <c r="ACQ168" s="619">
        <f t="shared" si="213"/>
        <v>0</v>
      </c>
      <c r="ACR168" s="619">
        <f t="shared" si="213"/>
        <v>0</v>
      </c>
      <c r="ACS168" s="619">
        <f t="shared" ref="ACS168:AFD168" si="214">ACS158-ACS167</f>
        <v>0</v>
      </c>
      <c r="ACT168" s="619">
        <f t="shared" si="214"/>
        <v>0</v>
      </c>
      <c r="ACU168" s="619">
        <f t="shared" si="214"/>
        <v>0</v>
      </c>
      <c r="ACV168" s="619">
        <f t="shared" si="214"/>
        <v>0</v>
      </c>
      <c r="ACW168" s="619">
        <f t="shared" si="214"/>
        <v>0</v>
      </c>
      <c r="ACX168" s="619">
        <f t="shared" si="214"/>
        <v>0</v>
      </c>
      <c r="ACY168" s="619">
        <f t="shared" si="214"/>
        <v>0</v>
      </c>
      <c r="ACZ168" s="619">
        <f t="shared" si="214"/>
        <v>0</v>
      </c>
      <c r="ADA168" s="619">
        <f t="shared" si="214"/>
        <v>0</v>
      </c>
      <c r="ADB168" s="619">
        <f t="shared" si="214"/>
        <v>0</v>
      </c>
      <c r="ADC168" s="619">
        <f t="shared" si="214"/>
        <v>0</v>
      </c>
      <c r="ADD168" s="619">
        <f t="shared" si="214"/>
        <v>0</v>
      </c>
      <c r="ADE168" s="619">
        <f t="shared" si="214"/>
        <v>0</v>
      </c>
      <c r="ADF168" s="619">
        <f t="shared" si="214"/>
        <v>0</v>
      </c>
      <c r="ADG168" s="619">
        <f t="shared" si="214"/>
        <v>0</v>
      </c>
      <c r="ADH168" s="619">
        <f t="shared" si="214"/>
        <v>0</v>
      </c>
      <c r="ADI168" s="619">
        <f t="shared" si="214"/>
        <v>0</v>
      </c>
      <c r="ADJ168" s="619">
        <f t="shared" si="214"/>
        <v>0</v>
      </c>
      <c r="ADK168" s="619">
        <f t="shared" si="214"/>
        <v>0</v>
      </c>
      <c r="ADL168" s="619">
        <f t="shared" si="214"/>
        <v>0</v>
      </c>
      <c r="ADM168" s="619">
        <f t="shared" si="214"/>
        <v>0</v>
      </c>
      <c r="ADN168" s="619">
        <f t="shared" si="214"/>
        <v>0</v>
      </c>
      <c r="ADO168" s="619">
        <f t="shared" si="214"/>
        <v>0</v>
      </c>
      <c r="ADP168" s="619">
        <f t="shared" si="214"/>
        <v>0</v>
      </c>
      <c r="ADQ168" s="619">
        <f t="shared" si="214"/>
        <v>0</v>
      </c>
      <c r="ADR168" s="619">
        <f t="shared" si="214"/>
        <v>0</v>
      </c>
      <c r="ADS168" s="619">
        <f t="shared" si="214"/>
        <v>0</v>
      </c>
      <c r="ADT168" s="619">
        <f t="shared" si="214"/>
        <v>0</v>
      </c>
      <c r="ADU168" s="619">
        <f t="shared" si="214"/>
        <v>0</v>
      </c>
      <c r="ADV168" s="619">
        <f t="shared" si="214"/>
        <v>0</v>
      </c>
      <c r="ADW168" s="619">
        <f t="shared" si="214"/>
        <v>0</v>
      </c>
      <c r="ADX168" s="619">
        <f t="shared" si="214"/>
        <v>0</v>
      </c>
      <c r="ADY168" s="619">
        <f t="shared" si="214"/>
        <v>0</v>
      </c>
      <c r="ADZ168" s="619">
        <f t="shared" si="214"/>
        <v>0</v>
      </c>
      <c r="AEA168" s="619">
        <f t="shared" si="214"/>
        <v>0</v>
      </c>
      <c r="AEB168" s="619">
        <f t="shared" si="214"/>
        <v>0</v>
      </c>
      <c r="AEC168" s="619">
        <f t="shared" si="214"/>
        <v>0</v>
      </c>
      <c r="AED168" s="619">
        <f t="shared" si="214"/>
        <v>0</v>
      </c>
      <c r="AEE168" s="619">
        <f t="shared" si="214"/>
        <v>0</v>
      </c>
      <c r="AEF168" s="619">
        <f t="shared" si="214"/>
        <v>0</v>
      </c>
      <c r="AEG168" s="619">
        <f t="shared" si="214"/>
        <v>0</v>
      </c>
      <c r="AEH168" s="619">
        <f t="shared" si="214"/>
        <v>0</v>
      </c>
      <c r="AEI168" s="619">
        <f t="shared" si="214"/>
        <v>0</v>
      </c>
      <c r="AEJ168" s="619">
        <f t="shared" si="214"/>
        <v>0</v>
      </c>
      <c r="AEK168" s="619">
        <f t="shared" si="214"/>
        <v>0</v>
      </c>
      <c r="AEL168" s="619">
        <f t="shared" si="214"/>
        <v>0</v>
      </c>
      <c r="AEM168" s="619">
        <f t="shared" si="214"/>
        <v>0</v>
      </c>
      <c r="AEN168" s="619">
        <f t="shared" si="214"/>
        <v>0</v>
      </c>
      <c r="AEO168" s="619">
        <f t="shared" si="214"/>
        <v>0</v>
      </c>
      <c r="AEP168" s="619">
        <f t="shared" si="214"/>
        <v>0</v>
      </c>
      <c r="AEQ168" s="619">
        <f t="shared" si="214"/>
        <v>0</v>
      </c>
      <c r="AER168" s="619">
        <f t="shared" si="214"/>
        <v>0</v>
      </c>
      <c r="AES168" s="619">
        <f t="shared" si="214"/>
        <v>0</v>
      </c>
      <c r="AET168" s="619">
        <f t="shared" si="214"/>
        <v>0</v>
      </c>
      <c r="AEU168" s="619">
        <f t="shared" si="214"/>
        <v>0</v>
      </c>
      <c r="AEV168" s="619">
        <f t="shared" si="214"/>
        <v>0</v>
      </c>
      <c r="AEW168" s="619">
        <f t="shared" si="214"/>
        <v>0</v>
      </c>
      <c r="AEX168" s="619">
        <f t="shared" si="214"/>
        <v>0</v>
      </c>
      <c r="AEY168" s="619">
        <f t="shared" si="214"/>
        <v>0</v>
      </c>
      <c r="AEZ168" s="619">
        <f t="shared" si="214"/>
        <v>0</v>
      </c>
      <c r="AFA168" s="619">
        <f t="shared" si="214"/>
        <v>0</v>
      </c>
      <c r="AFB168" s="619">
        <f t="shared" si="214"/>
        <v>0</v>
      </c>
      <c r="AFC168" s="619">
        <f t="shared" si="214"/>
        <v>0</v>
      </c>
      <c r="AFD168" s="619">
        <f t="shared" si="214"/>
        <v>0</v>
      </c>
      <c r="AFE168" s="619">
        <f t="shared" ref="AFE168:AHP168" si="215">AFE158-AFE167</f>
        <v>0</v>
      </c>
      <c r="AFF168" s="619">
        <f t="shared" si="215"/>
        <v>0</v>
      </c>
      <c r="AFG168" s="619">
        <f t="shared" si="215"/>
        <v>0</v>
      </c>
      <c r="AFH168" s="619">
        <f t="shared" si="215"/>
        <v>0</v>
      </c>
      <c r="AFI168" s="619">
        <f t="shared" si="215"/>
        <v>0</v>
      </c>
      <c r="AFJ168" s="619">
        <f t="shared" si="215"/>
        <v>0</v>
      </c>
      <c r="AFK168" s="619">
        <f t="shared" si="215"/>
        <v>0</v>
      </c>
      <c r="AFL168" s="619">
        <f t="shared" si="215"/>
        <v>0</v>
      </c>
      <c r="AFM168" s="619">
        <f t="shared" si="215"/>
        <v>0</v>
      </c>
      <c r="AFN168" s="619">
        <f t="shared" si="215"/>
        <v>0</v>
      </c>
      <c r="AFO168" s="619">
        <f t="shared" si="215"/>
        <v>0</v>
      </c>
      <c r="AFP168" s="619">
        <f t="shared" si="215"/>
        <v>0</v>
      </c>
      <c r="AFQ168" s="619">
        <f t="shared" si="215"/>
        <v>0</v>
      </c>
      <c r="AFR168" s="619">
        <f t="shared" si="215"/>
        <v>0</v>
      </c>
      <c r="AFS168" s="619">
        <f t="shared" si="215"/>
        <v>0</v>
      </c>
      <c r="AFT168" s="619">
        <f t="shared" si="215"/>
        <v>0</v>
      </c>
      <c r="AFU168" s="619">
        <f t="shared" si="215"/>
        <v>0</v>
      </c>
      <c r="AFV168" s="619">
        <f t="shared" si="215"/>
        <v>0</v>
      </c>
      <c r="AFW168" s="619">
        <f t="shared" si="215"/>
        <v>0</v>
      </c>
      <c r="AFX168" s="619">
        <f t="shared" si="215"/>
        <v>0</v>
      </c>
      <c r="AFY168" s="619">
        <f t="shared" si="215"/>
        <v>0</v>
      </c>
      <c r="AFZ168" s="619">
        <f t="shared" si="215"/>
        <v>0</v>
      </c>
      <c r="AGA168" s="619">
        <f t="shared" si="215"/>
        <v>0</v>
      </c>
      <c r="AGB168" s="619">
        <f t="shared" si="215"/>
        <v>0</v>
      </c>
      <c r="AGC168" s="619">
        <f t="shared" si="215"/>
        <v>0</v>
      </c>
      <c r="AGD168" s="619">
        <f t="shared" si="215"/>
        <v>0</v>
      </c>
      <c r="AGE168" s="619">
        <f t="shared" si="215"/>
        <v>0</v>
      </c>
      <c r="AGF168" s="619">
        <f t="shared" si="215"/>
        <v>0</v>
      </c>
      <c r="AGG168" s="619">
        <f t="shared" si="215"/>
        <v>0</v>
      </c>
      <c r="AGH168" s="619">
        <f t="shared" si="215"/>
        <v>0</v>
      </c>
      <c r="AGI168" s="619">
        <f t="shared" si="215"/>
        <v>0</v>
      </c>
      <c r="AGJ168" s="619">
        <f t="shared" si="215"/>
        <v>0</v>
      </c>
      <c r="AGK168" s="619">
        <f t="shared" si="215"/>
        <v>0</v>
      </c>
      <c r="AGL168" s="619">
        <f t="shared" si="215"/>
        <v>0</v>
      </c>
      <c r="AGM168" s="619">
        <f t="shared" si="215"/>
        <v>0</v>
      </c>
      <c r="AGN168" s="619">
        <f t="shared" si="215"/>
        <v>0</v>
      </c>
      <c r="AGO168" s="619">
        <f t="shared" si="215"/>
        <v>0</v>
      </c>
      <c r="AGP168" s="619">
        <f t="shared" si="215"/>
        <v>0</v>
      </c>
      <c r="AGQ168" s="619">
        <f t="shared" si="215"/>
        <v>0</v>
      </c>
      <c r="AGR168" s="619">
        <f t="shared" si="215"/>
        <v>0</v>
      </c>
      <c r="AGS168" s="619">
        <f t="shared" si="215"/>
        <v>0</v>
      </c>
      <c r="AGT168" s="619">
        <f t="shared" si="215"/>
        <v>0</v>
      </c>
      <c r="AGU168" s="619">
        <f t="shared" si="215"/>
        <v>0</v>
      </c>
      <c r="AGV168" s="619">
        <f t="shared" si="215"/>
        <v>0</v>
      </c>
      <c r="AGW168" s="619">
        <f t="shared" si="215"/>
        <v>0</v>
      </c>
      <c r="AGX168" s="619">
        <f t="shared" si="215"/>
        <v>0</v>
      </c>
      <c r="AGY168" s="619">
        <f t="shared" si="215"/>
        <v>0</v>
      </c>
      <c r="AGZ168" s="619">
        <f t="shared" si="215"/>
        <v>0</v>
      </c>
      <c r="AHA168" s="619">
        <f t="shared" si="215"/>
        <v>0</v>
      </c>
      <c r="AHB168" s="619">
        <f t="shared" si="215"/>
        <v>0</v>
      </c>
      <c r="AHC168" s="619">
        <f t="shared" si="215"/>
        <v>0</v>
      </c>
      <c r="AHD168" s="619">
        <f t="shared" si="215"/>
        <v>0</v>
      </c>
      <c r="AHE168" s="619">
        <f t="shared" si="215"/>
        <v>0</v>
      </c>
      <c r="AHF168" s="619">
        <f t="shared" si="215"/>
        <v>0</v>
      </c>
      <c r="AHG168" s="619">
        <f t="shared" si="215"/>
        <v>0</v>
      </c>
      <c r="AHH168" s="619">
        <f t="shared" si="215"/>
        <v>0</v>
      </c>
      <c r="AHI168" s="619">
        <f t="shared" si="215"/>
        <v>0</v>
      </c>
      <c r="AHJ168" s="619">
        <f t="shared" si="215"/>
        <v>0</v>
      </c>
      <c r="AHK168" s="619">
        <f t="shared" si="215"/>
        <v>0</v>
      </c>
      <c r="AHL168" s="619">
        <f t="shared" si="215"/>
        <v>0</v>
      </c>
      <c r="AHM168" s="619">
        <f t="shared" si="215"/>
        <v>0</v>
      </c>
      <c r="AHN168" s="619">
        <f t="shared" si="215"/>
        <v>0</v>
      </c>
      <c r="AHO168" s="619">
        <f t="shared" si="215"/>
        <v>0</v>
      </c>
      <c r="AHP168" s="619">
        <f t="shared" si="215"/>
        <v>0</v>
      </c>
      <c r="AHQ168" s="619">
        <f t="shared" ref="AHQ168:AHS168" si="216">AHQ158-AHQ167</f>
        <v>0</v>
      </c>
      <c r="AHR168" s="619">
        <f t="shared" si="216"/>
        <v>0</v>
      </c>
      <c r="AHS168" s="619">
        <f t="shared" si="216"/>
        <v>0</v>
      </c>
      <c r="AHT168" s="619">
        <f>SUM(D168:AHS168)</f>
        <v>0</v>
      </c>
      <c r="AHV168" s="622" t="s">
        <v>6273</v>
      </c>
      <c r="AHW168" s="622" t="s">
        <v>6477</v>
      </c>
      <c r="AHX168" s="622" t="s">
        <v>6478</v>
      </c>
    </row>
    <row r="169" spans="1:908" x14ac:dyDescent="0.8">
      <c r="AHV169" s="622" t="s">
        <v>6273</v>
      </c>
      <c r="AHW169" s="622" t="s">
        <v>6479</v>
      </c>
      <c r="AHX169" s="622" t="s">
        <v>6153</v>
      </c>
    </row>
    <row r="170" spans="1:908" x14ac:dyDescent="0.8">
      <c r="AHV170" s="622" t="s">
        <v>6273</v>
      </c>
      <c r="AHW170" s="622" t="s">
        <v>6480</v>
      </c>
      <c r="AHX170" s="622" t="s">
        <v>6155</v>
      </c>
    </row>
    <row r="171" spans="1:908" x14ac:dyDescent="0.8">
      <c r="AHV171" s="622" t="s">
        <v>6273</v>
      </c>
      <c r="AHW171" s="622" t="s">
        <v>6481</v>
      </c>
      <c r="AHX171" s="622" t="s">
        <v>6157</v>
      </c>
    </row>
    <row r="172" spans="1:908" x14ac:dyDescent="0.8">
      <c r="AHV172" s="622" t="s">
        <v>6273</v>
      </c>
      <c r="AHW172" s="622" t="s">
        <v>6482</v>
      </c>
      <c r="AHX172" s="622" t="s">
        <v>6159</v>
      </c>
    </row>
    <row r="173" spans="1:908" x14ac:dyDescent="0.8">
      <c r="AHV173" s="622" t="s">
        <v>6273</v>
      </c>
      <c r="AHW173" s="622" t="s">
        <v>6483</v>
      </c>
      <c r="AHX173" s="622" t="s">
        <v>6161</v>
      </c>
    </row>
    <row r="174" spans="1:908" x14ac:dyDescent="0.8">
      <c r="AHV174" s="622" t="s">
        <v>6273</v>
      </c>
      <c r="AHW174" s="622" t="s">
        <v>6484</v>
      </c>
      <c r="AHX174" s="622" t="s">
        <v>6163</v>
      </c>
    </row>
    <row r="175" spans="1:908" x14ac:dyDescent="0.8">
      <c r="AHV175" s="622" t="s">
        <v>6273</v>
      </c>
      <c r="AHW175" s="622" t="s">
        <v>6485</v>
      </c>
      <c r="AHX175" s="622" t="s">
        <v>6165</v>
      </c>
    </row>
    <row r="176" spans="1:908" x14ac:dyDescent="0.8">
      <c r="AHV176" s="622" t="s">
        <v>6273</v>
      </c>
      <c r="AHW176" s="622" t="s">
        <v>6486</v>
      </c>
      <c r="AHX176" s="622" t="s">
        <v>6167</v>
      </c>
    </row>
    <row r="177" spans="906:908" x14ac:dyDescent="0.8">
      <c r="AHV177" s="622" t="s">
        <v>6273</v>
      </c>
      <c r="AHW177" s="622" t="s">
        <v>6487</v>
      </c>
      <c r="AHX177" s="622" t="s">
        <v>6169</v>
      </c>
    </row>
    <row r="178" spans="906:908" x14ac:dyDescent="0.8">
      <c r="AHV178" s="622" t="s">
        <v>6273</v>
      </c>
      <c r="AHW178" s="622" t="s">
        <v>6488</v>
      </c>
      <c r="AHX178" s="622" t="s">
        <v>6171</v>
      </c>
    </row>
    <row r="179" spans="906:908" x14ac:dyDescent="0.8">
      <c r="AHV179" s="622" t="s">
        <v>6273</v>
      </c>
      <c r="AHW179" s="622" t="s">
        <v>6489</v>
      </c>
      <c r="AHX179" s="622" t="s">
        <v>6173</v>
      </c>
    </row>
    <row r="180" spans="906:908" x14ac:dyDescent="0.8">
      <c r="AHV180" s="622" t="s">
        <v>6273</v>
      </c>
      <c r="AHW180" s="622" t="s">
        <v>6490</v>
      </c>
      <c r="AHX180" s="622" t="s">
        <v>6027</v>
      </c>
    </row>
    <row r="181" spans="906:908" x14ac:dyDescent="0.8">
      <c r="AHV181" s="622" t="s">
        <v>6273</v>
      </c>
      <c r="AHW181" s="622" t="s">
        <v>6491</v>
      </c>
      <c r="AHX181" s="622" t="s">
        <v>6492</v>
      </c>
    </row>
    <row r="182" spans="906:908" x14ac:dyDescent="0.8">
      <c r="AHV182" s="622" t="s">
        <v>6273</v>
      </c>
      <c r="AHW182" s="622" t="s">
        <v>6493</v>
      </c>
      <c r="AHX182" s="622" t="s">
        <v>6494</v>
      </c>
    </row>
    <row r="183" spans="906:908" x14ac:dyDescent="0.8">
      <c r="AHV183" s="622" t="s">
        <v>6273</v>
      </c>
      <c r="AHW183" s="622" t="s">
        <v>6495</v>
      </c>
      <c r="AHX183" s="622" t="s">
        <v>6496</v>
      </c>
    </row>
    <row r="184" spans="906:908" x14ac:dyDescent="0.8">
      <c r="AHV184" s="622" t="s">
        <v>6273</v>
      </c>
      <c r="AHW184" s="622" t="s">
        <v>6497</v>
      </c>
      <c r="AHX184" s="622" t="s">
        <v>6498</v>
      </c>
    </row>
    <row r="185" spans="906:908" x14ac:dyDescent="0.8">
      <c r="AHV185" s="622" t="s">
        <v>6273</v>
      </c>
      <c r="AHW185" s="622" t="s">
        <v>6499</v>
      </c>
      <c r="AHX185" s="622" t="s">
        <v>6500</v>
      </c>
    </row>
    <row r="186" spans="906:908" x14ac:dyDescent="0.8">
      <c r="AHV186" s="622" t="s">
        <v>6273</v>
      </c>
      <c r="AHW186" s="622" t="s">
        <v>6501</v>
      </c>
      <c r="AHX186" s="622" t="s">
        <v>6502</v>
      </c>
    </row>
    <row r="187" spans="906:908" x14ac:dyDescent="0.8">
      <c r="AHV187" s="622" t="s">
        <v>6273</v>
      </c>
      <c r="AHW187" s="622" t="s">
        <v>6503</v>
      </c>
      <c r="AHX187" s="622" t="s">
        <v>6504</v>
      </c>
    </row>
  </sheetData>
  <autoFilter ref="A61:AHX158" xr:uid="{918EE6E0-A912-429B-9970-8ED68FB551AA}"/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A9944-CE5F-4ECD-B7CE-5A0AE70699D3}">
  <sheetPr>
    <tabColor rgb="FF66FF66"/>
  </sheetPr>
  <dimension ref="A1:AHZ187"/>
  <sheetViews>
    <sheetView zoomScale="80" zoomScaleNormal="80" workbookViewId="0">
      <pane xSplit="4" ySplit="6" topLeftCell="ADC34" activePane="bottomRight" state="frozen"/>
      <selection pane="topRight" activeCell="F1" sqref="F1"/>
      <selection pane="bottomLeft" activeCell="A7" sqref="A7"/>
      <selection pane="bottomRight" activeCell="B39" sqref="B39"/>
    </sheetView>
  </sheetViews>
  <sheetFormatPr defaultColWidth="8.9140625" defaultRowHeight="24" x14ac:dyDescent="0.8"/>
  <cols>
    <col min="1" max="1" width="6.58203125" style="613" customWidth="1"/>
    <col min="2" max="2" width="17.58203125" style="618" customWidth="1"/>
    <col min="3" max="3" width="36.9140625" style="619" customWidth="1"/>
    <col min="4" max="900" width="20.9140625" style="619" customWidth="1"/>
    <col min="901" max="904" width="20.9140625" style="613" customWidth="1"/>
    <col min="905" max="905" width="20.08203125" style="613" customWidth="1"/>
    <col min="906" max="906" width="8.9140625" style="613"/>
    <col min="907" max="907" width="8.9140625" style="622"/>
    <col min="908" max="908" width="16.08203125" style="622" customWidth="1"/>
    <col min="909" max="909" width="105.4140625" style="622" bestFit="1" customWidth="1"/>
    <col min="910" max="16384" width="8.9140625" style="613"/>
  </cols>
  <sheetData>
    <row r="1" spans="1:909" x14ac:dyDescent="0.8">
      <c r="A1" s="611"/>
      <c r="B1" s="612"/>
      <c r="C1" s="611"/>
      <c r="D1" s="611" t="s">
        <v>6524</v>
      </c>
      <c r="E1" s="611" t="s">
        <v>6525</v>
      </c>
      <c r="F1" s="611" t="s">
        <v>6526</v>
      </c>
      <c r="G1" s="611" t="s">
        <v>6527</v>
      </c>
      <c r="H1" s="611"/>
      <c r="I1" s="611"/>
      <c r="J1" s="611"/>
      <c r="K1" s="611"/>
      <c r="L1" s="611"/>
      <c r="M1" s="611"/>
      <c r="N1" s="611"/>
      <c r="O1" s="611"/>
      <c r="P1" s="611"/>
      <c r="Q1" s="611"/>
      <c r="R1" s="611"/>
      <c r="S1" s="611"/>
      <c r="T1" s="611"/>
      <c r="U1" s="611"/>
      <c r="V1" s="611"/>
      <c r="W1" s="611"/>
      <c r="X1" s="611"/>
      <c r="Y1" s="611"/>
      <c r="Z1" s="611"/>
      <c r="AA1" s="611"/>
      <c r="AB1" s="611"/>
      <c r="AC1" s="611"/>
      <c r="AD1" s="611"/>
      <c r="AE1" s="611"/>
      <c r="AF1" s="611"/>
      <c r="AG1" s="611"/>
      <c r="AH1" s="611"/>
      <c r="AI1" s="611"/>
      <c r="AJ1" s="611"/>
      <c r="AK1" s="611"/>
      <c r="AL1" s="611"/>
      <c r="AM1" s="611"/>
      <c r="AN1" s="611"/>
      <c r="AO1" s="611"/>
      <c r="AP1" s="611"/>
      <c r="AQ1" s="611"/>
      <c r="AR1" s="611"/>
      <c r="AS1" s="611"/>
      <c r="AT1" s="611"/>
      <c r="AU1" s="611"/>
      <c r="AV1" s="611"/>
      <c r="AW1" s="611"/>
      <c r="AX1" s="611"/>
      <c r="AY1" s="611"/>
      <c r="AZ1" s="611"/>
      <c r="BA1" s="611"/>
      <c r="BB1" s="611"/>
      <c r="BC1" s="611"/>
      <c r="BD1" s="611"/>
      <c r="BE1" s="611"/>
      <c r="BF1" s="611"/>
      <c r="BG1" s="611"/>
      <c r="BH1" s="611"/>
      <c r="BI1" s="611"/>
      <c r="BJ1" s="611"/>
      <c r="BK1" s="611"/>
      <c r="BL1" s="611"/>
      <c r="BM1" s="611"/>
      <c r="BN1" s="611"/>
      <c r="BO1" s="611"/>
      <c r="BP1" s="611"/>
      <c r="BQ1" s="611"/>
      <c r="BR1" s="611"/>
      <c r="BS1" s="611"/>
      <c r="BT1" s="611"/>
      <c r="BU1" s="611"/>
      <c r="BV1" s="611"/>
      <c r="BW1" s="611"/>
      <c r="BX1" s="611"/>
      <c r="BY1" s="611"/>
      <c r="BZ1" s="611"/>
      <c r="CA1" s="611"/>
      <c r="CB1" s="611"/>
      <c r="CC1" s="611"/>
      <c r="CD1" s="611"/>
      <c r="CE1" s="611"/>
      <c r="CF1" s="611"/>
      <c r="CG1" s="611"/>
      <c r="CH1" s="611"/>
      <c r="CI1" s="611"/>
      <c r="CJ1" s="611"/>
      <c r="CK1" s="611"/>
      <c r="CL1" s="611"/>
      <c r="CM1" s="611"/>
      <c r="CN1" s="611"/>
      <c r="CO1" s="611"/>
      <c r="CP1" s="611"/>
      <c r="CQ1" s="611"/>
      <c r="CR1" s="611"/>
      <c r="CS1" s="611"/>
      <c r="CT1" s="611"/>
      <c r="CU1" s="611"/>
      <c r="CV1" s="611"/>
      <c r="CW1" s="611"/>
      <c r="CX1" s="611"/>
      <c r="CY1" s="611"/>
      <c r="CZ1" s="611"/>
      <c r="DA1" s="611"/>
      <c r="DB1" s="611"/>
      <c r="DC1" s="611"/>
      <c r="DD1" s="611"/>
      <c r="DE1" s="611"/>
      <c r="DF1" s="611"/>
      <c r="DG1" s="611"/>
      <c r="DH1" s="611"/>
      <c r="DI1" s="611"/>
      <c r="DJ1" s="611"/>
      <c r="DK1" s="611"/>
      <c r="DL1" s="611"/>
      <c r="DM1" s="611"/>
      <c r="DN1" s="611"/>
      <c r="DO1" s="611"/>
      <c r="DP1" s="611"/>
      <c r="DQ1" s="611"/>
      <c r="DR1" s="611"/>
      <c r="DS1" s="611"/>
      <c r="DT1" s="611"/>
      <c r="DU1" s="611"/>
      <c r="DV1" s="611"/>
      <c r="DW1" s="611"/>
      <c r="DX1" s="611"/>
      <c r="DY1" s="611"/>
      <c r="DZ1" s="611"/>
      <c r="EA1" s="611"/>
      <c r="EB1" s="611"/>
      <c r="EC1" s="611"/>
      <c r="ED1" s="611"/>
      <c r="EE1" s="611"/>
      <c r="EF1" s="611"/>
      <c r="EG1" s="611"/>
      <c r="EH1" s="611"/>
      <c r="EI1" s="611"/>
      <c r="EJ1" s="611"/>
      <c r="EK1" s="611"/>
      <c r="EL1" s="611"/>
      <c r="EM1" s="611"/>
      <c r="EN1" s="611"/>
      <c r="EO1" s="611"/>
      <c r="EP1" s="611"/>
      <c r="EQ1" s="611"/>
      <c r="ER1" s="611"/>
      <c r="ES1" s="611"/>
      <c r="ET1" s="611"/>
      <c r="EU1" s="611"/>
      <c r="EV1" s="611"/>
      <c r="EW1" s="611"/>
      <c r="EX1" s="611"/>
      <c r="EY1" s="611"/>
      <c r="EZ1" s="611"/>
      <c r="FA1" s="611"/>
      <c r="FB1" s="611"/>
      <c r="FC1" s="611"/>
      <c r="FD1" s="611"/>
      <c r="FE1" s="611"/>
      <c r="FF1" s="611"/>
      <c r="FG1" s="611"/>
      <c r="FH1" s="611"/>
      <c r="FI1" s="611"/>
      <c r="FJ1" s="611"/>
      <c r="FK1" s="611"/>
      <c r="FL1" s="611"/>
      <c r="FM1" s="611"/>
      <c r="FN1" s="611"/>
      <c r="FO1" s="611"/>
      <c r="FP1" s="611"/>
      <c r="FQ1" s="611"/>
      <c r="FR1" s="611"/>
      <c r="FS1" s="611"/>
      <c r="FT1" s="611"/>
      <c r="FU1" s="611"/>
      <c r="FV1" s="611"/>
      <c r="FW1" s="611"/>
      <c r="FX1" s="611"/>
      <c r="FY1" s="611"/>
      <c r="FZ1" s="611"/>
      <c r="GA1" s="611"/>
      <c r="GB1" s="611"/>
      <c r="GC1" s="611"/>
      <c r="GD1" s="611"/>
      <c r="GE1" s="611"/>
      <c r="GF1" s="611"/>
      <c r="GG1" s="611"/>
      <c r="GH1" s="611"/>
      <c r="GI1" s="611"/>
      <c r="GJ1" s="611"/>
      <c r="GK1" s="611"/>
      <c r="GL1" s="611"/>
      <c r="GM1" s="611"/>
      <c r="GN1" s="611"/>
      <c r="GO1" s="611"/>
      <c r="GP1" s="611"/>
      <c r="GQ1" s="611"/>
      <c r="GR1" s="611"/>
      <c r="GS1" s="611"/>
      <c r="GT1" s="611"/>
      <c r="GU1" s="611"/>
      <c r="GV1" s="611"/>
      <c r="GW1" s="611"/>
      <c r="GX1" s="611"/>
      <c r="GY1" s="611"/>
      <c r="GZ1" s="611"/>
      <c r="HA1" s="611"/>
      <c r="HB1" s="611"/>
      <c r="HC1" s="611"/>
      <c r="HD1" s="611"/>
      <c r="HE1" s="611"/>
      <c r="HF1" s="611"/>
      <c r="HG1" s="611"/>
      <c r="HH1" s="611"/>
      <c r="HI1" s="611"/>
      <c r="HJ1" s="611"/>
      <c r="HK1" s="611"/>
      <c r="HL1" s="611"/>
      <c r="HM1" s="611"/>
      <c r="HN1" s="611"/>
      <c r="HO1" s="611"/>
      <c r="HP1" s="611"/>
      <c r="HQ1" s="611"/>
      <c r="HR1" s="611"/>
      <c r="HS1" s="611"/>
      <c r="HT1" s="611"/>
      <c r="HU1" s="611"/>
      <c r="HV1" s="611"/>
      <c r="HW1" s="611"/>
      <c r="HX1" s="611"/>
      <c r="HY1" s="611"/>
      <c r="HZ1" s="611"/>
      <c r="IA1" s="611"/>
      <c r="IB1" s="611"/>
      <c r="IC1" s="611"/>
      <c r="ID1" s="611"/>
      <c r="IE1" s="611"/>
      <c r="IF1" s="611"/>
      <c r="IG1" s="611"/>
      <c r="IH1" s="611"/>
      <c r="II1" s="611"/>
      <c r="IJ1" s="611"/>
      <c r="IK1" s="611"/>
      <c r="IL1" s="611"/>
      <c r="IM1" s="611"/>
      <c r="IN1" s="611"/>
      <c r="IO1" s="611"/>
      <c r="IP1" s="611"/>
      <c r="IQ1" s="611"/>
      <c r="IR1" s="611"/>
      <c r="IS1" s="611"/>
      <c r="IT1" s="611"/>
      <c r="IU1" s="611"/>
      <c r="IV1" s="611"/>
      <c r="IW1" s="611"/>
      <c r="IX1" s="611"/>
      <c r="IY1" s="611"/>
      <c r="IZ1" s="611"/>
      <c r="JA1" s="611"/>
      <c r="JB1" s="611"/>
      <c r="JC1" s="611"/>
      <c r="JD1" s="611"/>
      <c r="JE1" s="611"/>
      <c r="JF1" s="611"/>
      <c r="JG1" s="611"/>
      <c r="JH1" s="611"/>
      <c r="JI1" s="611"/>
      <c r="JJ1" s="611"/>
      <c r="JK1" s="611"/>
      <c r="JL1" s="611"/>
      <c r="JM1" s="611"/>
      <c r="JN1" s="611"/>
      <c r="JO1" s="611"/>
      <c r="JP1" s="611"/>
      <c r="JQ1" s="611"/>
      <c r="JR1" s="611"/>
      <c r="JS1" s="611"/>
      <c r="JT1" s="611"/>
      <c r="JU1" s="611"/>
      <c r="JV1" s="611"/>
      <c r="JW1" s="611"/>
      <c r="JX1" s="611"/>
      <c r="JY1" s="611"/>
      <c r="JZ1" s="611"/>
      <c r="KA1" s="611"/>
      <c r="KB1" s="611"/>
      <c r="KC1" s="611"/>
      <c r="KD1" s="611"/>
      <c r="KE1" s="611"/>
      <c r="KF1" s="611"/>
      <c r="KG1" s="611"/>
      <c r="KH1" s="611"/>
      <c r="KI1" s="611"/>
      <c r="KJ1" s="611"/>
      <c r="KK1" s="611"/>
      <c r="KL1" s="611"/>
      <c r="KM1" s="611"/>
      <c r="KN1" s="611"/>
      <c r="KO1" s="611"/>
      <c r="KP1" s="611"/>
      <c r="KQ1" s="611"/>
      <c r="KR1" s="611"/>
      <c r="KS1" s="611"/>
      <c r="KT1" s="611"/>
      <c r="KU1" s="611"/>
      <c r="KV1" s="611"/>
      <c r="KW1" s="611"/>
      <c r="KX1" s="611"/>
      <c r="KY1" s="611"/>
      <c r="KZ1" s="611"/>
      <c r="LA1" s="611"/>
      <c r="LB1" s="611"/>
      <c r="LC1" s="611"/>
      <c r="LD1" s="611"/>
      <c r="LE1" s="611"/>
      <c r="LF1" s="611"/>
      <c r="LG1" s="611"/>
      <c r="LH1" s="611"/>
      <c r="LI1" s="611"/>
      <c r="LJ1" s="611"/>
      <c r="LK1" s="611"/>
      <c r="LL1" s="611"/>
      <c r="LM1" s="611"/>
      <c r="LN1" s="611"/>
      <c r="LO1" s="611"/>
      <c r="LP1" s="611"/>
      <c r="LQ1" s="611"/>
      <c r="LR1" s="611"/>
      <c r="LS1" s="611"/>
      <c r="LT1" s="611"/>
      <c r="LU1" s="611"/>
      <c r="LV1" s="611"/>
      <c r="LW1" s="611"/>
      <c r="LX1" s="611"/>
      <c r="LY1" s="611"/>
      <c r="LZ1" s="611"/>
      <c r="MA1" s="611"/>
      <c r="MB1" s="611"/>
      <c r="MC1" s="611"/>
      <c r="MD1" s="611"/>
      <c r="ME1" s="611"/>
      <c r="MF1" s="611"/>
      <c r="MG1" s="611"/>
      <c r="MH1" s="611"/>
      <c r="MI1" s="611"/>
      <c r="MJ1" s="611"/>
      <c r="MK1" s="611"/>
      <c r="ML1" s="611"/>
      <c r="MM1" s="611"/>
      <c r="MN1" s="611"/>
      <c r="MO1" s="611"/>
      <c r="MP1" s="611"/>
      <c r="MQ1" s="611"/>
      <c r="MR1" s="611"/>
      <c r="MS1" s="611"/>
      <c r="MT1" s="611"/>
      <c r="MU1" s="611"/>
      <c r="MV1" s="611"/>
      <c r="MW1" s="611"/>
      <c r="MX1" s="611"/>
      <c r="MY1" s="611"/>
      <c r="MZ1" s="611"/>
      <c r="NA1" s="611"/>
      <c r="NB1" s="611"/>
      <c r="NC1" s="611"/>
      <c r="ND1" s="611"/>
      <c r="NE1" s="611"/>
      <c r="NF1" s="611"/>
      <c r="NG1" s="611"/>
      <c r="NH1" s="611"/>
      <c r="NI1" s="611"/>
      <c r="NJ1" s="611"/>
      <c r="NK1" s="611"/>
      <c r="NL1" s="611"/>
      <c r="NM1" s="611"/>
      <c r="NN1" s="611"/>
      <c r="NO1" s="611"/>
      <c r="NP1" s="611"/>
      <c r="NQ1" s="611"/>
      <c r="NR1" s="611"/>
      <c r="NS1" s="611"/>
      <c r="NT1" s="611"/>
      <c r="NU1" s="611"/>
      <c r="NV1" s="611"/>
      <c r="NW1" s="611"/>
      <c r="NX1" s="611"/>
      <c r="NY1" s="611"/>
      <c r="NZ1" s="611"/>
      <c r="OA1" s="611"/>
      <c r="OB1" s="611"/>
      <c r="OC1" s="611"/>
      <c r="OD1" s="611"/>
      <c r="OE1" s="611"/>
      <c r="OF1" s="611"/>
      <c r="OG1" s="611"/>
      <c r="OH1" s="611"/>
      <c r="OI1" s="611"/>
      <c r="OJ1" s="611"/>
      <c r="OK1" s="611"/>
      <c r="OL1" s="611"/>
      <c r="OM1" s="611"/>
      <c r="ON1" s="611"/>
      <c r="OO1" s="611"/>
      <c r="OP1" s="611"/>
      <c r="OQ1" s="611"/>
      <c r="OR1" s="611"/>
      <c r="OS1" s="611"/>
      <c r="OT1" s="611"/>
      <c r="OU1" s="611"/>
      <c r="OV1" s="611"/>
      <c r="OW1" s="611"/>
      <c r="OX1" s="611"/>
      <c r="OY1" s="611"/>
      <c r="OZ1" s="611"/>
      <c r="PA1" s="611"/>
      <c r="PB1" s="611"/>
      <c r="PC1" s="611"/>
      <c r="PD1" s="611"/>
      <c r="PE1" s="611"/>
      <c r="PF1" s="611"/>
      <c r="PG1" s="611"/>
      <c r="PH1" s="611"/>
      <c r="PI1" s="611"/>
      <c r="PJ1" s="611"/>
      <c r="PK1" s="611"/>
      <c r="PL1" s="611"/>
      <c r="PM1" s="611"/>
      <c r="PN1" s="611"/>
      <c r="PO1" s="611"/>
      <c r="PP1" s="611"/>
      <c r="PQ1" s="611"/>
      <c r="PR1" s="611"/>
      <c r="PS1" s="611"/>
      <c r="PT1" s="611"/>
      <c r="PU1" s="611"/>
      <c r="PV1" s="611"/>
      <c r="PW1" s="611"/>
      <c r="PX1" s="611"/>
      <c r="PY1" s="611"/>
      <c r="PZ1" s="611"/>
      <c r="QA1" s="611"/>
      <c r="QB1" s="611"/>
      <c r="QC1" s="611"/>
      <c r="QD1" s="611"/>
      <c r="QE1" s="611"/>
      <c r="QF1" s="611"/>
      <c r="QG1" s="611"/>
      <c r="QH1" s="611"/>
      <c r="QI1" s="611"/>
      <c r="QJ1" s="611"/>
      <c r="QK1" s="611"/>
      <c r="QL1" s="611"/>
      <c r="QM1" s="611"/>
      <c r="QN1" s="611"/>
      <c r="QO1" s="611"/>
      <c r="QP1" s="611"/>
      <c r="QQ1" s="611"/>
      <c r="QR1" s="611"/>
      <c r="QS1" s="611"/>
      <c r="QT1" s="611"/>
      <c r="QU1" s="611"/>
      <c r="QV1" s="611"/>
      <c r="QW1" s="611"/>
      <c r="QX1" s="611"/>
      <c r="QY1" s="611"/>
      <c r="QZ1" s="611"/>
      <c r="RA1" s="611"/>
      <c r="RB1" s="611"/>
      <c r="RC1" s="611"/>
      <c r="RD1" s="611"/>
      <c r="RE1" s="611"/>
      <c r="RF1" s="611"/>
      <c r="RG1" s="611"/>
      <c r="RH1" s="611"/>
      <c r="RI1" s="611"/>
      <c r="RJ1" s="611"/>
      <c r="RK1" s="611"/>
      <c r="RL1" s="611"/>
      <c r="RM1" s="611"/>
      <c r="RN1" s="611"/>
      <c r="RO1" s="611"/>
      <c r="RP1" s="611"/>
      <c r="RQ1" s="611"/>
      <c r="RR1" s="611"/>
      <c r="RS1" s="611"/>
      <c r="RT1" s="611"/>
      <c r="RU1" s="611"/>
      <c r="RV1" s="611"/>
      <c r="RW1" s="611"/>
      <c r="RX1" s="611"/>
      <c r="RY1" s="611"/>
      <c r="RZ1" s="611"/>
      <c r="SA1" s="611"/>
      <c r="SB1" s="611"/>
      <c r="SC1" s="611"/>
      <c r="SD1" s="611"/>
      <c r="SE1" s="611"/>
      <c r="SF1" s="611"/>
      <c r="SG1" s="611"/>
      <c r="SH1" s="611"/>
      <c r="SI1" s="611"/>
      <c r="SJ1" s="611"/>
      <c r="SK1" s="611"/>
      <c r="SL1" s="611"/>
      <c r="SM1" s="611"/>
      <c r="SN1" s="611"/>
      <c r="SO1" s="611"/>
      <c r="SP1" s="611"/>
      <c r="SQ1" s="611"/>
      <c r="SR1" s="611"/>
      <c r="SS1" s="611"/>
      <c r="ST1" s="611"/>
      <c r="SU1" s="611"/>
      <c r="SV1" s="611"/>
      <c r="SW1" s="611"/>
      <c r="SX1" s="611"/>
      <c r="SY1" s="611"/>
      <c r="SZ1" s="611"/>
      <c r="TA1" s="611"/>
      <c r="TB1" s="611"/>
      <c r="TC1" s="611"/>
      <c r="TD1" s="611"/>
      <c r="TE1" s="611"/>
      <c r="TF1" s="611"/>
      <c r="TG1" s="611"/>
      <c r="TH1" s="611"/>
      <c r="TI1" s="611"/>
      <c r="TJ1" s="611"/>
      <c r="TK1" s="611"/>
      <c r="TL1" s="611"/>
      <c r="TM1" s="611"/>
      <c r="TN1" s="611"/>
      <c r="TO1" s="611"/>
      <c r="TP1" s="611"/>
      <c r="TQ1" s="611"/>
      <c r="TR1" s="611"/>
      <c r="TS1" s="611"/>
      <c r="TT1" s="611"/>
      <c r="TU1" s="611"/>
      <c r="TV1" s="611"/>
      <c r="TW1" s="611"/>
      <c r="TX1" s="611"/>
      <c r="TY1" s="611"/>
      <c r="TZ1" s="611"/>
      <c r="UA1" s="611"/>
      <c r="UB1" s="611"/>
      <c r="UC1" s="611"/>
      <c r="UD1" s="611"/>
      <c r="UE1" s="611"/>
      <c r="UF1" s="611"/>
      <c r="UG1" s="611"/>
      <c r="UH1" s="611"/>
      <c r="UI1" s="611"/>
      <c r="UJ1" s="611"/>
      <c r="UK1" s="611"/>
      <c r="UL1" s="611"/>
      <c r="UM1" s="611"/>
      <c r="UN1" s="611"/>
      <c r="UO1" s="611"/>
      <c r="UP1" s="611"/>
      <c r="UQ1" s="611"/>
      <c r="UR1" s="611"/>
      <c r="US1" s="611"/>
      <c r="UT1" s="611"/>
      <c r="UU1" s="611"/>
      <c r="UV1" s="611"/>
      <c r="UW1" s="611"/>
      <c r="UX1" s="611"/>
      <c r="UY1" s="611"/>
      <c r="UZ1" s="611"/>
      <c r="VA1" s="611"/>
      <c r="VB1" s="611"/>
      <c r="VC1" s="611"/>
      <c r="VD1" s="611"/>
      <c r="VE1" s="611"/>
      <c r="VF1" s="611"/>
      <c r="VG1" s="611"/>
      <c r="VH1" s="611"/>
      <c r="VI1" s="611"/>
      <c r="VJ1" s="611"/>
      <c r="VK1" s="611"/>
      <c r="VL1" s="611"/>
      <c r="VM1" s="611"/>
      <c r="VN1" s="611"/>
      <c r="VO1" s="611"/>
      <c r="VP1" s="611"/>
      <c r="VQ1" s="611"/>
      <c r="VR1" s="611"/>
      <c r="VS1" s="611"/>
      <c r="VT1" s="611"/>
      <c r="VU1" s="611"/>
      <c r="VV1" s="611"/>
      <c r="VW1" s="611"/>
      <c r="VX1" s="611"/>
      <c r="VY1" s="611"/>
      <c r="VZ1" s="611"/>
      <c r="WA1" s="611"/>
      <c r="WB1" s="611"/>
      <c r="WC1" s="611"/>
      <c r="WD1" s="611"/>
      <c r="WE1" s="611"/>
      <c r="WF1" s="611"/>
      <c r="WG1" s="611"/>
      <c r="WH1" s="611"/>
      <c r="WI1" s="611"/>
      <c r="WJ1" s="611"/>
      <c r="WK1" s="611"/>
      <c r="WL1" s="611"/>
      <c r="WM1" s="611"/>
      <c r="WN1" s="611"/>
      <c r="WO1" s="611"/>
      <c r="WP1" s="611"/>
      <c r="WQ1" s="611"/>
      <c r="WR1" s="611"/>
      <c r="WS1" s="611"/>
      <c r="WT1" s="611"/>
      <c r="WU1" s="611"/>
      <c r="WV1" s="611"/>
      <c r="WW1" s="611"/>
      <c r="WX1" s="611"/>
      <c r="WY1" s="611"/>
      <c r="WZ1" s="611"/>
      <c r="XA1" s="611"/>
      <c r="XB1" s="611"/>
      <c r="XC1" s="611"/>
      <c r="XD1" s="611"/>
      <c r="XE1" s="611"/>
      <c r="XF1" s="611"/>
      <c r="XG1" s="611"/>
      <c r="XH1" s="611"/>
      <c r="XI1" s="611"/>
      <c r="XJ1" s="611"/>
      <c r="XK1" s="611"/>
      <c r="XL1" s="611"/>
      <c r="XM1" s="611"/>
      <c r="XN1" s="611"/>
      <c r="XO1" s="611"/>
      <c r="XP1" s="611"/>
      <c r="XQ1" s="611"/>
      <c r="XR1" s="611"/>
      <c r="XS1" s="611"/>
      <c r="XT1" s="611"/>
      <c r="XU1" s="611"/>
      <c r="XV1" s="611"/>
      <c r="XW1" s="611"/>
      <c r="XX1" s="611"/>
      <c r="XY1" s="611"/>
      <c r="XZ1" s="611"/>
      <c r="YA1" s="611"/>
      <c r="YB1" s="611"/>
      <c r="YC1" s="611"/>
      <c r="YD1" s="611"/>
      <c r="YE1" s="611"/>
      <c r="YF1" s="611"/>
      <c r="YG1" s="611"/>
      <c r="YH1" s="611"/>
      <c r="YI1" s="611"/>
      <c r="YJ1" s="611"/>
      <c r="YK1" s="611"/>
      <c r="YL1" s="611"/>
      <c r="YM1" s="611"/>
      <c r="YN1" s="611"/>
      <c r="YO1" s="611"/>
      <c r="YP1" s="611"/>
      <c r="YQ1" s="611"/>
      <c r="YR1" s="611"/>
      <c r="YS1" s="611"/>
      <c r="YT1" s="611"/>
      <c r="YU1" s="611"/>
      <c r="YV1" s="611"/>
      <c r="YW1" s="611"/>
      <c r="YX1" s="611"/>
      <c r="YY1" s="611"/>
      <c r="YZ1" s="611"/>
      <c r="ZA1" s="611"/>
      <c r="ZB1" s="611"/>
      <c r="ZC1" s="611"/>
      <c r="ZD1" s="611"/>
      <c r="ZE1" s="611"/>
      <c r="ZF1" s="611"/>
      <c r="ZG1" s="611"/>
      <c r="ZH1" s="611"/>
      <c r="ZI1" s="611"/>
      <c r="ZJ1" s="611"/>
      <c r="ZK1" s="611"/>
      <c r="ZL1" s="611"/>
      <c r="ZM1" s="611"/>
      <c r="ZN1" s="611"/>
      <c r="ZO1" s="611"/>
      <c r="ZP1" s="611"/>
      <c r="ZQ1" s="611"/>
      <c r="ZR1" s="611"/>
      <c r="ZS1" s="611"/>
      <c r="ZT1" s="611"/>
      <c r="ZU1" s="611"/>
      <c r="ZV1" s="611"/>
      <c r="ZW1" s="611"/>
      <c r="ZX1" s="611"/>
      <c r="ZY1" s="611"/>
      <c r="ZZ1" s="611"/>
      <c r="AAA1" s="611"/>
      <c r="AAB1" s="611"/>
      <c r="AAC1" s="611"/>
      <c r="AAD1" s="611"/>
      <c r="AAE1" s="611"/>
      <c r="AAF1" s="611"/>
      <c r="AAG1" s="611"/>
      <c r="AAH1" s="611"/>
      <c r="AAI1" s="611"/>
      <c r="AAJ1" s="611"/>
      <c r="AAK1" s="611"/>
      <c r="AAL1" s="611"/>
      <c r="AAM1" s="611"/>
      <c r="AAN1" s="611"/>
      <c r="AAO1" s="611"/>
      <c r="AAP1" s="611"/>
      <c r="AAQ1" s="611"/>
      <c r="AAR1" s="611"/>
      <c r="AAS1" s="611"/>
      <c r="AAT1" s="611"/>
      <c r="AAU1" s="611"/>
      <c r="AAV1" s="611"/>
      <c r="AAW1" s="611"/>
      <c r="AAX1" s="611"/>
      <c r="AAY1" s="611"/>
      <c r="AAZ1" s="611"/>
      <c r="ABA1" s="611"/>
      <c r="ABB1" s="611"/>
      <c r="ABC1" s="611"/>
      <c r="ABD1" s="611"/>
      <c r="ABE1" s="611"/>
      <c r="ABF1" s="611"/>
      <c r="ABG1" s="611"/>
      <c r="ABH1" s="611"/>
      <c r="ABI1" s="611"/>
      <c r="ABJ1" s="611"/>
      <c r="ABK1" s="611"/>
      <c r="ABL1" s="611"/>
      <c r="ABM1" s="611"/>
      <c r="ABN1" s="611"/>
      <c r="ABO1" s="611"/>
      <c r="ABP1" s="611"/>
      <c r="ABQ1" s="611"/>
      <c r="ABR1" s="611"/>
      <c r="ABS1" s="611"/>
      <c r="ABT1" s="611"/>
      <c r="ABU1" s="611"/>
      <c r="ABV1" s="611"/>
      <c r="ABW1" s="611"/>
      <c r="ABX1" s="611"/>
      <c r="ABY1" s="611"/>
      <c r="ABZ1" s="611"/>
      <c r="ACA1" s="611"/>
      <c r="ACB1" s="611"/>
      <c r="ACC1" s="611"/>
      <c r="ACD1" s="611"/>
      <c r="ACE1" s="611"/>
      <c r="ACF1" s="611"/>
      <c r="ACG1" s="611"/>
      <c r="ACH1" s="611"/>
      <c r="ACI1" s="611"/>
      <c r="ACJ1" s="611"/>
      <c r="ACK1" s="611"/>
      <c r="ACL1" s="611"/>
      <c r="ACM1" s="611"/>
      <c r="ACN1" s="611"/>
      <c r="ACO1" s="611"/>
      <c r="ACP1" s="611"/>
      <c r="ACQ1" s="611"/>
      <c r="ACR1" s="611"/>
      <c r="ACS1" s="611"/>
      <c r="ACT1" s="611"/>
      <c r="ACU1" s="611"/>
      <c r="ACV1" s="611"/>
      <c r="ACW1" s="611"/>
      <c r="ACX1" s="611"/>
      <c r="ACY1" s="611"/>
      <c r="ACZ1" s="611"/>
      <c r="ADA1" s="611"/>
      <c r="ADB1" s="611"/>
      <c r="ADC1" s="611"/>
      <c r="ADD1" s="611"/>
      <c r="ADE1" s="611"/>
      <c r="ADF1" s="611"/>
      <c r="ADG1" s="611"/>
      <c r="ADH1" s="611"/>
      <c r="ADI1" s="611"/>
      <c r="ADJ1" s="611"/>
      <c r="ADK1" s="611"/>
      <c r="ADL1" s="611"/>
      <c r="ADM1" s="611"/>
      <c r="ADN1" s="611"/>
      <c r="ADO1" s="611"/>
      <c r="ADP1" s="611"/>
      <c r="ADQ1" s="611"/>
      <c r="ADR1" s="611"/>
      <c r="ADS1" s="611"/>
      <c r="ADT1" s="611"/>
      <c r="ADU1" s="611"/>
      <c r="ADV1" s="611"/>
      <c r="ADW1" s="611"/>
      <c r="ADX1" s="611"/>
      <c r="ADY1" s="611"/>
      <c r="ADZ1" s="611"/>
      <c r="AEA1" s="611"/>
      <c r="AEB1" s="611"/>
      <c r="AEC1" s="611"/>
      <c r="AED1" s="611"/>
      <c r="AEE1" s="611"/>
      <c r="AEF1" s="611"/>
      <c r="AEG1" s="611"/>
      <c r="AEH1" s="611"/>
      <c r="AEI1" s="611"/>
      <c r="AEJ1" s="611"/>
      <c r="AEK1" s="611"/>
      <c r="AEL1" s="611"/>
      <c r="AEM1" s="611"/>
      <c r="AEN1" s="611"/>
      <c r="AEO1" s="611"/>
      <c r="AEP1" s="611"/>
      <c r="AEQ1" s="611"/>
      <c r="AER1" s="611"/>
      <c r="AES1" s="611"/>
      <c r="AET1" s="611"/>
      <c r="AEU1" s="611"/>
      <c r="AEV1" s="611"/>
      <c r="AEW1" s="611"/>
      <c r="AEX1" s="611"/>
      <c r="AEY1" s="611"/>
      <c r="AEZ1" s="611"/>
      <c r="AFA1" s="611"/>
      <c r="AFB1" s="611"/>
      <c r="AFC1" s="611"/>
      <c r="AFD1" s="611"/>
      <c r="AFE1" s="611"/>
      <c r="AFF1" s="611"/>
      <c r="AFG1" s="611"/>
      <c r="AFH1" s="611"/>
      <c r="AFI1" s="611"/>
      <c r="AFJ1" s="611"/>
      <c r="AFK1" s="611"/>
      <c r="AFL1" s="611"/>
      <c r="AFM1" s="611"/>
      <c r="AFN1" s="611"/>
      <c r="AFO1" s="611"/>
      <c r="AFP1" s="611"/>
      <c r="AFQ1" s="611"/>
      <c r="AFR1" s="611"/>
      <c r="AFS1" s="611"/>
      <c r="AFT1" s="611"/>
      <c r="AFU1" s="611"/>
      <c r="AFV1" s="611"/>
      <c r="AFW1" s="611"/>
      <c r="AFX1" s="611"/>
      <c r="AFY1" s="611"/>
      <c r="AFZ1" s="611"/>
      <c r="AGA1" s="611"/>
      <c r="AGB1" s="611"/>
      <c r="AGC1" s="611"/>
      <c r="AGD1" s="611"/>
      <c r="AGE1" s="611"/>
      <c r="AGF1" s="611"/>
      <c r="AGG1" s="611"/>
      <c r="AGH1" s="611"/>
      <c r="AGI1" s="611"/>
      <c r="AGJ1" s="611"/>
      <c r="AGK1" s="611"/>
      <c r="AGL1" s="611"/>
      <c r="AGM1" s="611"/>
      <c r="AGN1" s="611"/>
      <c r="AGO1" s="611"/>
      <c r="AGP1" s="611"/>
      <c r="AGQ1" s="611"/>
      <c r="AGR1" s="611"/>
      <c r="AGS1" s="611"/>
      <c r="AGT1" s="611"/>
      <c r="AGU1" s="611"/>
      <c r="AGV1" s="611"/>
      <c r="AGW1" s="611"/>
      <c r="AGX1" s="611"/>
      <c r="AGY1" s="611"/>
      <c r="AGZ1" s="611"/>
      <c r="AHA1" s="611"/>
      <c r="AHB1" s="611"/>
      <c r="AHC1" s="611"/>
      <c r="AHD1" s="611"/>
      <c r="AHE1" s="611"/>
      <c r="AHF1" s="611"/>
      <c r="AHG1" s="611"/>
      <c r="AHH1" s="611"/>
      <c r="AHI1" s="611"/>
      <c r="AHJ1" s="611"/>
      <c r="AHK1" s="611"/>
      <c r="AHL1" s="611"/>
      <c r="AHM1" s="611"/>
      <c r="AHN1" s="611"/>
      <c r="AHO1" s="611"/>
      <c r="AHP1" s="611"/>
      <c r="AHQ1" s="611"/>
      <c r="AHR1" s="611"/>
      <c r="AHS1" s="611"/>
      <c r="AHT1" s="611"/>
      <c r="AHU1" s="611"/>
    </row>
    <row r="2" spans="1:909" x14ac:dyDescent="0.8">
      <c r="A2" s="611"/>
      <c r="B2" s="650" t="s">
        <v>6561</v>
      </c>
      <c r="C2" s="611"/>
      <c r="D2" s="611">
        <v>1</v>
      </c>
      <c r="E2" s="611"/>
      <c r="F2" s="611"/>
      <c r="G2" s="611"/>
      <c r="H2" s="611"/>
      <c r="I2" s="611"/>
      <c r="J2" s="611"/>
      <c r="K2" s="611"/>
      <c r="L2" s="611"/>
      <c r="M2" s="611"/>
      <c r="N2" s="611"/>
      <c r="O2" s="611"/>
      <c r="P2" s="611"/>
      <c r="Q2" s="611"/>
      <c r="R2" s="611"/>
      <c r="S2" s="611"/>
      <c r="T2" s="611"/>
      <c r="U2" s="611"/>
      <c r="V2" s="611"/>
      <c r="W2" s="611"/>
      <c r="X2" s="611"/>
      <c r="Y2" s="611"/>
      <c r="Z2" s="611"/>
      <c r="AA2" s="611"/>
      <c r="AB2" s="611"/>
      <c r="AC2" s="611"/>
      <c r="AD2" s="611"/>
      <c r="AE2" s="611"/>
      <c r="AF2" s="611"/>
      <c r="AG2" s="611"/>
      <c r="AH2" s="611"/>
      <c r="AI2" s="611"/>
      <c r="AJ2" s="611"/>
      <c r="AK2" s="611"/>
      <c r="AL2" s="611"/>
      <c r="AM2" s="611"/>
      <c r="AN2" s="611"/>
      <c r="AO2" s="611"/>
      <c r="AP2" s="611"/>
      <c r="AQ2" s="611"/>
      <c r="AR2" s="611"/>
      <c r="AS2" s="611"/>
      <c r="AT2" s="611"/>
      <c r="AU2" s="611"/>
      <c r="AV2" s="611"/>
      <c r="AW2" s="611"/>
      <c r="AX2" s="611"/>
      <c r="AY2" s="611"/>
      <c r="AZ2" s="611"/>
      <c r="BA2" s="611"/>
      <c r="BB2" s="611"/>
      <c r="BC2" s="611"/>
      <c r="BD2" s="611"/>
      <c r="BE2" s="611"/>
      <c r="BF2" s="611"/>
      <c r="BG2" s="611"/>
      <c r="BH2" s="611"/>
      <c r="BI2" s="611"/>
      <c r="BJ2" s="611"/>
      <c r="BK2" s="611"/>
      <c r="BL2" s="611"/>
      <c r="BM2" s="611"/>
      <c r="BN2" s="611"/>
      <c r="BO2" s="611"/>
      <c r="BP2" s="611"/>
      <c r="BQ2" s="611"/>
      <c r="BR2" s="611"/>
      <c r="BS2" s="611"/>
      <c r="BT2" s="611"/>
      <c r="BU2" s="611"/>
      <c r="BV2" s="611"/>
      <c r="BW2" s="611"/>
      <c r="BX2" s="611"/>
      <c r="BY2" s="611"/>
      <c r="BZ2" s="611"/>
      <c r="CA2" s="611"/>
      <c r="CB2" s="611"/>
      <c r="CC2" s="611"/>
      <c r="CD2" s="611"/>
      <c r="CE2" s="611"/>
      <c r="CF2" s="611"/>
      <c r="CG2" s="611"/>
      <c r="CH2" s="611"/>
      <c r="CI2" s="611"/>
      <c r="CJ2" s="611"/>
      <c r="CK2" s="611"/>
      <c r="CL2" s="611"/>
      <c r="CM2" s="611"/>
      <c r="CN2" s="611"/>
      <c r="CO2" s="611"/>
      <c r="CP2" s="611"/>
      <c r="CQ2" s="611"/>
      <c r="CR2" s="611"/>
      <c r="CS2" s="611"/>
      <c r="CT2" s="611"/>
      <c r="CU2" s="611"/>
      <c r="CV2" s="611"/>
      <c r="CW2" s="611"/>
      <c r="CX2" s="611"/>
      <c r="CY2" s="611"/>
      <c r="CZ2" s="611"/>
      <c r="DA2" s="611"/>
      <c r="DB2" s="611"/>
      <c r="DC2" s="611">
        <v>2</v>
      </c>
      <c r="DD2" s="611"/>
      <c r="DE2" s="611"/>
      <c r="DF2" s="611"/>
      <c r="DG2" s="611"/>
      <c r="DH2" s="611"/>
      <c r="DI2" s="611"/>
      <c r="DJ2" s="611"/>
      <c r="DK2" s="611"/>
      <c r="DL2" s="611"/>
      <c r="DM2" s="611"/>
      <c r="DN2" s="611"/>
      <c r="DO2" s="611"/>
      <c r="DP2" s="611"/>
      <c r="DQ2" s="611"/>
      <c r="DR2" s="611"/>
      <c r="DS2" s="611"/>
      <c r="DT2" s="611"/>
      <c r="DU2" s="611"/>
      <c r="DV2" s="611"/>
      <c r="DW2" s="611"/>
      <c r="DX2" s="611"/>
      <c r="DY2" s="611"/>
      <c r="DZ2" s="611"/>
      <c r="EA2" s="611"/>
      <c r="EB2" s="611"/>
      <c r="EC2" s="611"/>
      <c r="ED2" s="611"/>
      <c r="EE2" s="611"/>
      <c r="EF2" s="611"/>
      <c r="EG2" s="611"/>
      <c r="EH2" s="611"/>
      <c r="EI2" s="611"/>
      <c r="EJ2" s="611"/>
      <c r="EK2" s="611"/>
      <c r="EL2" s="611"/>
      <c r="EM2" s="611"/>
      <c r="EN2" s="611"/>
      <c r="EO2" s="611"/>
      <c r="EP2" s="611"/>
      <c r="EQ2" s="611"/>
      <c r="ER2" s="611"/>
      <c r="ES2" s="611"/>
      <c r="ET2" s="611"/>
      <c r="EU2" s="611"/>
      <c r="EV2" s="611"/>
      <c r="EW2" s="611"/>
      <c r="EX2" s="611">
        <v>3</v>
      </c>
      <c r="EY2" s="611"/>
      <c r="EZ2" s="611"/>
      <c r="FA2" s="611"/>
      <c r="FB2" s="611"/>
      <c r="FC2" s="611"/>
      <c r="FD2" s="611"/>
      <c r="FE2" s="611"/>
      <c r="FF2" s="611"/>
      <c r="FG2" s="611"/>
      <c r="FH2" s="611"/>
      <c r="FI2" s="611"/>
      <c r="FJ2" s="611"/>
      <c r="FK2" s="611"/>
      <c r="FL2" s="611"/>
      <c r="FM2" s="611"/>
      <c r="FN2" s="611"/>
      <c r="FO2" s="611"/>
      <c r="FP2" s="611"/>
      <c r="FQ2" s="611"/>
      <c r="FR2" s="611"/>
      <c r="FS2" s="611"/>
      <c r="FT2" s="611"/>
      <c r="FU2" s="611"/>
      <c r="FV2" s="611"/>
      <c r="FW2" s="611"/>
      <c r="FX2" s="611"/>
      <c r="FY2" s="611"/>
      <c r="FZ2" s="611"/>
      <c r="GA2" s="611"/>
      <c r="GB2" s="611"/>
      <c r="GC2" s="611"/>
      <c r="GD2" s="611"/>
      <c r="GE2" s="611"/>
      <c r="GF2" s="611"/>
      <c r="GG2" s="611"/>
      <c r="GH2" s="611"/>
      <c r="GI2" s="611"/>
      <c r="GJ2" s="611"/>
      <c r="GK2" s="611"/>
      <c r="GL2" s="611"/>
      <c r="GM2" s="611"/>
      <c r="GN2" s="611"/>
      <c r="GO2" s="611"/>
      <c r="GP2" s="611"/>
      <c r="GQ2" s="611"/>
      <c r="GR2" s="611"/>
      <c r="GS2" s="611"/>
      <c r="GT2" s="611"/>
      <c r="GU2" s="611"/>
      <c r="GV2" s="611"/>
      <c r="GW2" s="611"/>
      <c r="GX2" s="611"/>
      <c r="GY2" s="611"/>
      <c r="GZ2" s="611">
        <v>4</v>
      </c>
      <c r="HA2" s="611"/>
      <c r="HB2" s="611"/>
      <c r="HC2" s="611"/>
      <c r="HD2" s="611"/>
      <c r="HE2" s="611"/>
      <c r="HF2" s="611"/>
      <c r="HG2" s="611"/>
      <c r="HH2" s="611"/>
      <c r="HI2" s="611"/>
      <c r="HJ2" s="611"/>
      <c r="HK2" s="611"/>
      <c r="HL2" s="611"/>
      <c r="HM2" s="611"/>
      <c r="HN2" s="611"/>
      <c r="HO2" s="611"/>
      <c r="HP2" s="611"/>
      <c r="HQ2" s="611"/>
      <c r="HR2" s="611"/>
      <c r="HS2" s="611"/>
      <c r="HT2" s="611"/>
      <c r="HU2" s="611"/>
      <c r="HV2" s="611"/>
      <c r="HW2" s="611"/>
      <c r="HX2" s="611"/>
      <c r="HY2" s="611"/>
      <c r="HZ2" s="611"/>
      <c r="IA2" s="611"/>
      <c r="IB2" s="611"/>
      <c r="IC2" s="611"/>
      <c r="ID2" s="611"/>
      <c r="IE2" s="611"/>
      <c r="IF2" s="611"/>
      <c r="IG2" s="611"/>
      <c r="IH2" s="611"/>
      <c r="II2" s="611"/>
      <c r="IJ2" s="611"/>
      <c r="IK2" s="611"/>
      <c r="IL2" s="611"/>
      <c r="IM2" s="611"/>
      <c r="IN2" s="611"/>
      <c r="IO2" s="611"/>
      <c r="IP2" s="611"/>
      <c r="IQ2" s="611"/>
      <c r="IR2" s="611"/>
      <c r="IS2" s="611"/>
      <c r="IT2" s="611"/>
      <c r="IU2" s="611"/>
      <c r="IV2" s="611"/>
      <c r="IW2" s="611"/>
      <c r="IX2" s="611"/>
      <c r="IY2" s="611"/>
      <c r="IZ2" s="611"/>
      <c r="JA2" s="611"/>
      <c r="JB2" s="611"/>
      <c r="JC2" s="611"/>
      <c r="JD2" s="611"/>
      <c r="JE2" s="611"/>
      <c r="JF2" s="611"/>
      <c r="JG2" s="611"/>
      <c r="JH2" s="611"/>
      <c r="JI2" s="611"/>
      <c r="JJ2" s="611"/>
      <c r="JK2" s="611"/>
      <c r="JL2" s="611"/>
      <c r="JM2" s="611"/>
      <c r="JN2" s="611"/>
      <c r="JO2" s="611"/>
      <c r="JP2" s="611"/>
      <c r="JQ2" s="611"/>
      <c r="JR2" s="611"/>
      <c r="JS2" s="611"/>
      <c r="JT2" s="611">
        <v>5</v>
      </c>
      <c r="JU2" s="611"/>
      <c r="JV2" s="611"/>
      <c r="JW2" s="611"/>
      <c r="JX2" s="611"/>
      <c r="JY2" s="611"/>
      <c r="JZ2" s="611"/>
      <c r="KA2" s="611"/>
      <c r="KB2" s="611"/>
      <c r="KC2" s="611"/>
      <c r="KD2" s="611"/>
      <c r="KE2" s="611"/>
      <c r="KF2" s="611"/>
      <c r="KG2" s="611"/>
      <c r="KH2" s="611"/>
      <c r="KI2" s="611"/>
      <c r="KJ2" s="611"/>
      <c r="KK2" s="611"/>
      <c r="KL2" s="611"/>
      <c r="KM2" s="611"/>
      <c r="KN2" s="611"/>
      <c r="KO2" s="611"/>
      <c r="KP2" s="611"/>
      <c r="KQ2" s="611"/>
      <c r="KR2" s="611"/>
      <c r="KS2" s="611"/>
      <c r="KT2" s="611"/>
      <c r="KU2" s="611"/>
      <c r="KV2" s="611"/>
      <c r="KW2" s="611"/>
      <c r="KX2" s="611"/>
      <c r="KY2" s="611"/>
      <c r="KZ2" s="611"/>
      <c r="LA2" s="611"/>
      <c r="LB2" s="611"/>
      <c r="LC2" s="611"/>
      <c r="LD2" s="611"/>
      <c r="LE2" s="611"/>
      <c r="LF2" s="611"/>
      <c r="LG2" s="611"/>
      <c r="LH2" s="611"/>
      <c r="LI2" s="611"/>
      <c r="LJ2" s="611"/>
      <c r="LK2" s="611"/>
      <c r="LL2" s="611"/>
      <c r="LM2" s="611"/>
      <c r="LN2" s="611"/>
      <c r="LO2" s="611"/>
      <c r="LP2" s="611"/>
      <c r="LQ2" s="611"/>
      <c r="LR2" s="611"/>
      <c r="LS2" s="611"/>
      <c r="LT2" s="611"/>
      <c r="LU2" s="611"/>
      <c r="LV2" s="611"/>
      <c r="LW2" s="611"/>
      <c r="LX2" s="611"/>
      <c r="LY2" s="611"/>
      <c r="LZ2" s="611"/>
      <c r="MA2" s="611"/>
      <c r="MB2" s="611"/>
      <c r="MC2" s="611"/>
      <c r="MD2" s="611"/>
      <c r="ME2" s="611"/>
      <c r="MF2" s="611"/>
      <c r="MG2" s="611"/>
      <c r="MH2" s="611"/>
      <c r="MI2" s="611">
        <v>6</v>
      </c>
      <c r="MJ2" s="611"/>
      <c r="MK2" s="611"/>
      <c r="ML2" s="611"/>
      <c r="MM2" s="611"/>
      <c r="MN2" s="611"/>
      <c r="MO2" s="611"/>
      <c r="MP2" s="611"/>
      <c r="MQ2" s="611"/>
      <c r="MR2" s="611"/>
      <c r="MS2" s="611"/>
      <c r="MT2" s="611"/>
      <c r="MU2" s="611"/>
      <c r="MV2" s="611"/>
      <c r="MW2" s="611"/>
      <c r="MX2" s="611"/>
      <c r="MY2" s="611"/>
      <c r="MZ2" s="611"/>
      <c r="NA2" s="611"/>
      <c r="NB2" s="611"/>
      <c r="NC2" s="611"/>
      <c r="ND2" s="611"/>
      <c r="NE2" s="611"/>
      <c r="NF2" s="611"/>
      <c r="NG2" s="611"/>
      <c r="NH2" s="611"/>
      <c r="NI2" s="611"/>
      <c r="NJ2" s="611"/>
      <c r="NK2" s="611"/>
      <c r="NL2" s="611"/>
      <c r="NM2" s="611"/>
      <c r="NN2" s="611"/>
      <c r="NO2" s="611"/>
      <c r="NP2" s="611"/>
      <c r="NQ2" s="611"/>
      <c r="NR2" s="611"/>
      <c r="NS2" s="611"/>
      <c r="NT2" s="611"/>
      <c r="NU2" s="611"/>
      <c r="NV2" s="611"/>
      <c r="NW2" s="611"/>
      <c r="NX2" s="611"/>
      <c r="NY2" s="611"/>
      <c r="NZ2" s="611"/>
      <c r="OA2" s="611"/>
      <c r="OB2" s="611"/>
      <c r="OC2" s="611"/>
      <c r="OD2" s="611"/>
      <c r="OE2" s="611"/>
      <c r="OF2" s="611"/>
      <c r="OG2" s="611"/>
      <c r="OH2" s="611"/>
      <c r="OI2" s="611"/>
      <c r="OJ2" s="611"/>
      <c r="OK2" s="611"/>
      <c r="OL2" s="611"/>
      <c r="OM2" s="611"/>
      <c r="ON2" s="611"/>
      <c r="OO2" s="611"/>
      <c r="OP2" s="611"/>
      <c r="OQ2" s="611"/>
      <c r="OR2" s="611"/>
      <c r="OS2" s="611"/>
      <c r="OT2" s="611"/>
      <c r="OU2" s="611"/>
      <c r="OV2" s="611"/>
      <c r="OW2" s="611"/>
      <c r="OX2" s="611"/>
      <c r="OY2" s="611"/>
      <c r="OZ2" s="611"/>
      <c r="PA2" s="611"/>
      <c r="PB2" s="611"/>
      <c r="PC2" s="611"/>
      <c r="PD2" s="611">
        <v>7</v>
      </c>
      <c r="PE2" s="611"/>
      <c r="PF2" s="611"/>
      <c r="PG2" s="611"/>
      <c r="PH2" s="611"/>
      <c r="PI2" s="611"/>
      <c r="PJ2" s="611"/>
      <c r="PK2" s="611"/>
      <c r="PL2" s="611"/>
      <c r="PM2" s="611"/>
      <c r="PN2" s="611"/>
      <c r="PO2" s="611"/>
      <c r="PP2" s="611"/>
      <c r="PQ2" s="611"/>
      <c r="PR2" s="611"/>
      <c r="PS2" s="611"/>
      <c r="PT2" s="611"/>
      <c r="PU2" s="611"/>
      <c r="PV2" s="611"/>
      <c r="PW2" s="611"/>
      <c r="PX2" s="611"/>
      <c r="PY2" s="611"/>
      <c r="PZ2" s="611"/>
      <c r="QA2" s="611"/>
      <c r="QB2" s="611"/>
      <c r="QC2" s="611"/>
      <c r="QD2" s="611"/>
      <c r="QE2" s="611"/>
      <c r="QF2" s="611"/>
      <c r="QG2" s="611"/>
      <c r="QH2" s="611"/>
      <c r="QI2" s="611"/>
      <c r="QJ2" s="611"/>
      <c r="QK2" s="611"/>
      <c r="QL2" s="611"/>
      <c r="QM2" s="611"/>
      <c r="QN2" s="611"/>
      <c r="QO2" s="611"/>
      <c r="QP2" s="611"/>
      <c r="QQ2" s="611"/>
      <c r="QR2" s="611"/>
      <c r="QS2" s="611"/>
      <c r="QT2" s="611"/>
      <c r="QU2" s="611"/>
      <c r="QV2" s="611"/>
      <c r="QW2" s="611"/>
      <c r="QX2" s="611"/>
      <c r="QY2" s="611"/>
      <c r="QZ2" s="611"/>
      <c r="RA2" s="611"/>
      <c r="RB2" s="611"/>
      <c r="RC2" s="611"/>
      <c r="RD2" s="611"/>
      <c r="RE2" s="611"/>
      <c r="RF2" s="611"/>
      <c r="RG2" s="611"/>
      <c r="RH2" s="611"/>
      <c r="RI2" s="611"/>
      <c r="RJ2" s="611"/>
      <c r="RK2" s="611"/>
      <c r="RL2" s="611"/>
      <c r="RM2" s="611"/>
      <c r="RN2" s="611"/>
      <c r="RO2" s="611"/>
      <c r="RP2" s="611"/>
      <c r="RQ2" s="611"/>
      <c r="RR2" s="611"/>
      <c r="RS2" s="611"/>
      <c r="RT2" s="611"/>
      <c r="RU2" s="611"/>
      <c r="RV2" s="611"/>
      <c r="RW2" s="611"/>
      <c r="RX2" s="611"/>
      <c r="RY2" s="611"/>
      <c r="RZ2" s="611"/>
      <c r="SA2" s="611"/>
      <c r="SB2" s="611"/>
      <c r="SC2" s="611">
        <v>8</v>
      </c>
      <c r="SD2" s="611"/>
      <c r="SE2" s="611"/>
      <c r="SF2" s="611"/>
      <c r="SG2" s="611"/>
      <c r="SH2" s="611"/>
      <c r="SI2" s="611"/>
      <c r="SJ2" s="611"/>
      <c r="SK2" s="611"/>
      <c r="SL2" s="611"/>
      <c r="SM2" s="611"/>
      <c r="SN2" s="611"/>
      <c r="SO2" s="611"/>
      <c r="SP2" s="611"/>
      <c r="SQ2" s="611"/>
      <c r="SR2" s="611"/>
      <c r="SS2" s="611"/>
      <c r="ST2" s="611"/>
      <c r="SU2" s="611"/>
      <c r="SV2" s="611"/>
      <c r="SW2" s="611"/>
      <c r="SX2" s="611"/>
      <c r="SY2" s="611"/>
      <c r="SZ2" s="611"/>
      <c r="TA2" s="611"/>
      <c r="TB2" s="611"/>
      <c r="TC2" s="611"/>
      <c r="TD2" s="611"/>
      <c r="TE2" s="611"/>
      <c r="TF2" s="611"/>
      <c r="TG2" s="611"/>
      <c r="TH2" s="611"/>
      <c r="TI2" s="611"/>
      <c r="TJ2" s="611"/>
      <c r="TK2" s="611"/>
      <c r="TL2" s="611"/>
      <c r="TM2" s="611"/>
      <c r="TN2" s="611"/>
      <c r="TO2" s="611"/>
      <c r="TP2" s="611"/>
      <c r="TQ2" s="611"/>
      <c r="TR2" s="611"/>
      <c r="TS2" s="611"/>
      <c r="TT2" s="611"/>
      <c r="TU2" s="611"/>
      <c r="TV2" s="611"/>
      <c r="TW2" s="611"/>
      <c r="TX2" s="611"/>
      <c r="TY2" s="611"/>
      <c r="TZ2" s="611"/>
      <c r="UA2" s="611"/>
      <c r="UB2" s="611"/>
      <c r="UC2" s="611"/>
      <c r="UD2" s="611"/>
      <c r="UE2" s="611"/>
      <c r="UF2" s="611"/>
      <c r="UG2" s="611"/>
      <c r="UH2" s="611"/>
      <c r="UI2" s="611"/>
      <c r="UJ2" s="611"/>
      <c r="UK2" s="611"/>
      <c r="UL2" s="611"/>
      <c r="UM2" s="611"/>
      <c r="UN2" s="611"/>
      <c r="UO2" s="611"/>
      <c r="UP2" s="611"/>
      <c r="UQ2" s="611"/>
      <c r="UR2" s="611"/>
      <c r="US2" s="611"/>
      <c r="UT2" s="611"/>
      <c r="UU2" s="611"/>
      <c r="UV2" s="611"/>
      <c r="UW2" s="611"/>
      <c r="UX2" s="611"/>
      <c r="UY2" s="611"/>
      <c r="UZ2" s="611"/>
      <c r="VA2" s="611"/>
      <c r="VB2" s="611"/>
      <c r="VC2" s="611"/>
      <c r="VD2" s="611"/>
      <c r="VE2" s="611"/>
      <c r="VF2" s="611"/>
      <c r="VG2" s="611"/>
      <c r="VH2" s="611"/>
      <c r="VI2" s="611"/>
      <c r="VJ2" s="611"/>
      <c r="VK2" s="611"/>
      <c r="VL2" s="611"/>
      <c r="VM2" s="611">
        <v>9</v>
      </c>
      <c r="VN2" s="611"/>
      <c r="VO2" s="611"/>
      <c r="VP2" s="611"/>
      <c r="VQ2" s="611"/>
      <c r="VR2" s="611"/>
      <c r="VS2" s="611"/>
      <c r="VT2" s="611"/>
      <c r="VU2" s="611"/>
      <c r="VV2" s="611"/>
      <c r="VW2" s="611"/>
      <c r="VX2" s="611"/>
      <c r="VY2" s="611"/>
      <c r="VZ2" s="611"/>
      <c r="WA2" s="611"/>
      <c r="WB2" s="611"/>
      <c r="WC2" s="611"/>
      <c r="WD2" s="611"/>
      <c r="WE2" s="611"/>
      <c r="WF2" s="611"/>
      <c r="WG2" s="611"/>
      <c r="WH2" s="611"/>
      <c r="WI2" s="611"/>
      <c r="WJ2" s="611"/>
      <c r="WK2" s="611"/>
      <c r="WL2" s="611"/>
      <c r="WM2" s="611"/>
      <c r="WN2" s="611"/>
      <c r="WO2" s="611"/>
      <c r="WP2" s="611"/>
      <c r="WQ2" s="611"/>
      <c r="WR2" s="611"/>
      <c r="WS2" s="611"/>
      <c r="WT2" s="611"/>
      <c r="WU2" s="611"/>
      <c r="WV2" s="611"/>
      <c r="WW2" s="611"/>
      <c r="WX2" s="611"/>
      <c r="WY2" s="611"/>
      <c r="WZ2" s="611"/>
      <c r="XA2" s="611"/>
      <c r="XB2" s="611"/>
      <c r="XC2" s="611"/>
      <c r="XD2" s="611"/>
      <c r="XE2" s="611"/>
      <c r="XF2" s="611"/>
      <c r="XG2" s="611"/>
      <c r="XH2" s="611"/>
      <c r="XI2" s="611"/>
      <c r="XJ2" s="611"/>
      <c r="XK2" s="611"/>
      <c r="XL2" s="611"/>
      <c r="XM2" s="611"/>
      <c r="XN2" s="611"/>
      <c r="XO2" s="611"/>
      <c r="XP2" s="611"/>
      <c r="XQ2" s="611"/>
      <c r="XR2" s="611"/>
      <c r="XS2" s="611"/>
      <c r="XT2" s="611"/>
      <c r="XU2" s="611"/>
      <c r="XV2" s="611"/>
      <c r="XW2" s="611"/>
      <c r="XX2" s="611"/>
      <c r="XY2" s="611"/>
      <c r="XZ2" s="611"/>
      <c r="YA2" s="611"/>
      <c r="YB2" s="611"/>
      <c r="YC2" s="611"/>
      <c r="YD2" s="611"/>
      <c r="YE2" s="611"/>
      <c r="YF2" s="611"/>
      <c r="YG2" s="611"/>
      <c r="YH2" s="611"/>
      <c r="YI2" s="611"/>
      <c r="YJ2" s="611"/>
      <c r="YK2" s="611"/>
      <c r="YL2" s="611"/>
      <c r="YM2" s="611"/>
      <c r="YN2" s="611"/>
      <c r="YO2" s="611"/>
      <c r="YP2" s="611"/>
      <c r="YQ2" s="611"/>
      <c r="YR2" s="611"/>
      <c r="YS2" s="611"/>
      <c r="YT2" s="611"/>
      <c r="YU2" s="611"/>
      <c r="YV2" s="611"/>
      <c r="YW2" s="611"/>
      <c r="YX2" s="611">
        <v>10</v>
      </c>
      <c r="YY2" s="611"/>
      <c r="YZ2" s="611"/>
      <c r="ZA2" s="611"/>
      <c r="ZB2" s="611"/>
      <c r="ZC2" s="611"/>
      <c r="ZD2" s="611"/>
      <c r="ZE2" s="611"/>
      <c r="ZF2" s="611"/>
      <c r="ZG2" s="611"/>
      <c r="ZH2" s="611"/>
      <c r="ZI2" s="611"/>
      <c r="ZJ2" s="611"/>
      <c r="ZK2" s="611"/>
      <c r="ZL2" s="611"/>
      <c r="ZM2" s="611"/>
      <c r="ZN2" s="611"/>
      <c r="ZO2" s="611"/>
      <c r="ZP2" s="611"/>
      <c r="ZQ2" s="611"/>
      <c r="ZR2" s="611"/>
      <c r="ZS2" s="611"/>
      <c r="ZT2" s="611"/>
      <c r="ZU2" s="611"/>
      <c r="ZV2" s="611"/>
      <c r="ZW2" s="611"/>
      <c r="ZX2" s="611"/>
      <c r="ZY2" s="611"/>
      <c r="ZZ2" s="611"/>
      <c r="AAA2" s="611"/>
      <c r="AAB2" s="611"/>
      <c r="AAC2" s="611"/>
      <c r="AAD2" s="611"/>
      <c r="AAE2" s="611"/>
      <c r="AAF2" s="611"/>
      <c r="AAG2" s="611"/>
      <c r="AAH2" s="611"/>
      <c r="AAI2" s="611"/>
      <c r="AAJ2" s="611"/>
      <c r="AAK2" s="611"/>
      <c r="AAL2" s="611"/>
      <c r="AAM2" s="611"/>
      <c r="AAN2" s="611"/>
      <c r="AAO2" s="611"/>
      <c r="AAP2" s="611"/>
      <c r="AAQ2" s="611"/>
      <c r="AAR2" s="611"/>
      <c r="AAS2" s="611"/>
      <c r="AAT2" s="611"/>
      <c r="AAU2" s="611"/>
      <c r="AAV2" s="611"/>
      <c r="AAW2" s="611"/>
      <c r="AAX2" s="611"/>
      <c r="AAY2" s="611"/>
      <c r="AAZ2" s="611"/>
      <c r="ABA2" s="611"/>
      <c r="ABB2" s="611"/>
      <c r="ABC2" s="611"/>
      <c r="ABD2" s="611"/>
      <c r="ABE2" s="611"/>
      <c r="ABF2" s="611"/>
      <c r="ABG2" s="611"/>
      <c r="ABH2" s="611"/>
      <c r="ABI2" s="611"/>
      <c r="ABJ2" s="611"/>
      <c r="ABK2" s="611"/>
      <c r="ABL2" s="611"/>
      <c r="ABM2" s="611"/>
      <c r="ABN2" s="611"/>
      <c r="ABO2" s="611"/>
      <c r="ABP2" s="611"/>
      <c r="ABQ2" s="611">
        <v>11</v>
      </c>
      <c r="ABR2" s="611"/>
      <c r="ABS2" s="611"/>
      <c r="ABT2" s="611"/>
      <c r="ABU2" s="611"/>
      <c r="ABV2" s="611"/>
      <c r="ABW2" s="611"/>
      <c r="ABX2" s="611"/>
      <c r="ABY2" s="611"/>
      <c r="ABZ2" s="611"/>
      <c r="ACA2" s="611"/>
      <c r="ACB2" s="611"/>
      <c r="ACC2" s="611"/>
      <c r="ACD2" s="611"/>
      <c r="ACE2" s="611"/>
      <c r="ACF2" s="611"/>
      <c r="ACG2" s="611"/>
      <c r="ACH2" s="611"/>
      <c r="ACI2" s="611"/>
      <c r="ACJ2" s="611"/>
      <c r="ACK2" s="611"/>
      <c r="ACL2" s="611"/>
      <c r="ACM2" s="611"/>
      <c r="ACN2" s="611"/>
      <c r="ACO2" s="611"/>
      <c r="ACP2" s="611"/>
      <c r="ACQ2" s="611"/>
      <c r="ACR2" s="611"/>
      <c r="ACS2" s="611"/>
      <c r="ACT2" s="611"/>
      <c r="ACU2" s="611"/>
      <c r="ACV2" s="611"/>
      <c r="ACW2" s="611"/>
      <c r="ACX2" s="611"/>
      <c r="ACY2" s="611"/>
      <c r="ACZ2" s="611"/>
      <c r="ADA2" s="611"/>
      <c r="ADB2" s="611"/>
      <c r="ADC2" s="611"/>
      <c r="ADD2" s="611"/>
      <c r="ADE2" s="611"/>
      <c r="ADF2" s="611"/>
      <c r="ADG2" s="611"/>
      <c r="ADH2" s="611"/>
      <c r="ADI2" s="611"/>
      <c r="ADJ2" s="611"/>
      <c r="ADK2" s="611"/>
      <c r="ADL2" s="611"/>
      <c r="ADM2" s="611"/>
      <c r="ADN2" s="611"/>
      <c r="ADO2" s="611"/>
      <c r="ADP2" s="611"/>
      <c r="ADQ2" s="611"/>
      <c r="ADR2" s="611"/>
      <c r="ADS2" s="611"/>
      <c r="ADT2" s="611"/>
      <c r="ADU2" s="611"/>
      <c r="ADV2" s="611"/>
      <c r="ADW2" s="611"/>
      <c r="ADX2" s="611"/>
      <c r="ADY2" s="611"/>
      <c r="ADZ2" s="611"/>
      <c r="AEA2" s="611"/>
      <c r="AEB2" s="611"/>
      <c r="AEC2" s="611"/>
      <c r="AED2" s="611"/>
      <c r="AEE2" s="611"/>
      <c r="AEF2" s="611"/>
      <c r="AEG2" s="611"/>
      <c r="AEH2" s="611"/>
      <c r="AEI2" s="611"/>
      <c r="AEJ2" s="611"/>
      <c r="AEK2" s="611"/>
      <c r="AEL2" s="611"/>
      <c r="AEM2" s="611"/>
      <c r="AEN2" s="611"/>
      <c r="AEO2" s="611"/>
      <c r="AEP2" s="611"/>
      <c r="AEQ2" s="611"/>
      <c r="AER2" s="611"/>
      <c r="AES2" s="611"/>
      <c r="AET2" s="611"/>
      <c r="AEU2" s="611">
        <v>12</v>
      </c>
      <c r="AEV2" s="611"/>
      <c r="AEW2" s="611"/>
      <c r="AEX2" s="611"/>
      <c r="AEY2" s="611"/>
      <c r="AEZ2" s="611"/>
      <c r="AFA2" s="611"/>
      <c r="AFB2" s="611"/>
      <c r="AFC2" s="611"/>
      <c r="AFD2" s="611"/>
      <c r="AFE2" s="611"/>
      <c r="AFF2" s="611"/>
      <c r="AFG2" s="611"/>
      <c r="AFH2" s="611"/>
      <c r="AFI2" s="611"/>
      <c r="AFJ2" s="611"/>
      <c r="AFK2" s="611"/>
      <c r="AFL2" s="611"/>
      <c r="AFM2" s="611"/>
      <c r="AFN2" s="611"/>
      <c r="AFO2" s="611"/>
      <c r="AFP2" s="611"/>
      <c r="AFQ2" s="611"/>
      <c r="AFR2" s="611"/>
      <c r="AFS2" s="611"/>
      <c r="AFT2" s="611"/>
      <c r="AFU2" s="611"/>
      <c r="AFV2" s="611"/>
      <c r="AFW2" s="611"/>
      <c r="AFX2" s="611"/>
      <c r="AFY2" s="611"/>
      <c r="AFZ2" s="611"/>
      <c r="AGA2" s="611"/>
      <c r="AGB2" s="611"/>
      <c r="AGC2" s="611"/>
      <c r="AGD2" s="611"/>
      <c r="AGE2" s="611"/>
      <c r="AGF2" s="611"/>
      <c r="AGG2" s="611"/>
      <c r="AGH2" s="611"/>
      <c r="AGI2" s="611"/>
      <c r="AGJ2" s="611"/>
      <c r="AGK2" s="611"/>
      <c r="AGL2" s="611"/>
      <c r="AGM2" s="611"/>
      <c r="AGN2" s="611"/>
      <c r="AGO2" s="611"/>
      <c r="AGP2" s="611"/>
      <c r="AGQ2" s="611"/>
      <c r="AGR2" s="611"/>
      <c r="AGS2" s="611"/>
      <c r="AGT2" s="611"/>
      <c r="AGU2" s="611"/>
      <c r="AGV2" s="611"/>
      <c r="AGW2" s="611"/>
      <c r="AGX2" s="611"/>
      <c r="AGY2" s="611"/>
      <c r="AGZ2" s="611"/>
      <c r="AHA2" s="611"/>
      <c r="AHB2" s="611"/>
      <c r="AHC2" s="611"/>
      <c r="AHD2" s="611"/>
      <c r="AHE2" s="611"/>
      <c r="AHF2" s="611"/>
      <c r="AHG2" s="611"/>
      <c r="AHH2" s="611"/>
      <c r="AHI2" s="611"/>
      <c r="AHJ2" s="611"/>
      <c r="AHK2" s="611"/>
      <c r="AHL2" s="611"/>
      <c r="AHM2" s="611"/>
      <c r="AHN2" s="611"/>
      <c r="AHO2" s="611"/>
      <c r="AHP2" s="611"/>
      <c r="AHQ2" s="611"/>
      <c r="AHR2" s="611"/>
      <c r="AHS2" s="611"/>
      <c r="AHT2" s="611"/>
      <c r="AHU2" s="611"/>
    </row>
    <row r="3" spans="1:909" s="614" customFormat="1" x14ac:dyDescent="0.8">
      <c r="A3" s="611"/>
      <c r="B3" s="650" t="s">
        <v>6562</v>
      </c>
      <c r="C3" s="611"/>
      <c r="D3" s="611" t="s">
        <v>1184</v>
      </c>
      <c r="E3" s="611"/>
      <c r="F3" s="611"/>
      <c r="G3" s="611"/>
      <c r="H3" s="611"/>
      <c r="I3" s="611"/>
      <c r="J3" s="611"/>
      <c r="K3" s="611"/>
      <c r="L3" s="611"/>
      <c r="M3" s="611"/>
      <c r="N3" s="611"/>
      <c r="O3" s="611"/>
      <c r="P3" s="611"/>
      <c r="Q3" s="611"/>
      <c r="R3" s="611"/>
      <c r="S3" s="611"/>
      <c r="T3" s="611"/>
      <c r="U3" s="611"/>
      <c r="V3" s="611" t="s">
        <v>1185</v>
      </c>
      <c r="W3" s="611"/>
      <c r="X3" s="611"/>
      <c r="Y3" s="611"/>
      <c r="Z3" s="611"/>
      <c r="AA3" s="611"/>
      <c r="AB3" s="611"/>
      <c r="AC3" s="611"/>
      <c r="AD3" s="611"/>
      <c r="AE3" s="611"/>
      <c r="AF3" s="611"/>
      <c r="AG3" s="611"/>
      <c r="AH3" s="611"/>
      <c r="AI3" s="611"/>
      <c r="AJ3" s="611"/>
      <c r="AK3" s="611"/>
      <c r="AL3" s="611"/>
      <c r="AM3" s="611"/>
      <c r="AN3" s="611"/>
      <c r="AO3" s="611"/>
      <c r="AP3" s="611"/>
      <c r="AQ3" s="611"/>
      <c r="AR3" s="611"/>
      <c r="AS3" s="611"/>
      <c r="AT3" s="611"/>
      <c r="AU3" s="611" t="s">
        <v>1186</v>
      </c>
      <c r="AV3" s="611"/>
      <c r="AW3" s="611"/>
      <c r="AX3" s="611"/>
      <c r="AY3" s="611"/>
      <c r="AZ3" s="611"/>
      <c r="BA3" s="611"/>
      <c r="BB3" s="611"/>
      <c r="BC3" s="611"/>
      <c r="BD3" s="611"/>
      <c r="BE3" s="611"/>
      <c r="BF3" s="611"/>
      <c r="BG3" s="611"/>
      <c r="BH3" s="611"/>
      <c r="BI3" s="611"/>
      <c r="BJ3" s="611" t="s">
        <v>1187</v>
      </c>
      <c r="BK3" s="611"/>
      <c r="BL3" s="611"/>
      <c r="BM3" s="611"/>
      <c r="BN3" s="611"/>
      <c r="BO3" s="611"/>
      <c r="BP3" s="611"/>
      <c r="BQ3" s="611"/>
      <c r="BR3" s="611"/>
      <c r="BS3" s="611" t="s">
        <v>1188</v>
      </c>
      <c r="BT3" s="611"/>
      <c r="BU3" s="611"/>
      <c r="BV3" s="611"/>
      <c r="BW3" s="611"/>
      <c r="BX3" s="611"/>
      <c r="BY3" s="611"/>
      <c r="BZ3" s="611"/>
      <c r="CA3" s="611" t="s">
        <v>1189</v>
      </c>
      <c r="CB3" s="611"/>
      <c r="CC3" s="611"/>
      <c r="CD3" s="611"/>
      <c r="CE3" s="611"/>
      <c r="CF3" s="611"/>
      <c r="CG3" s="611"/>
      <c r="CH3" s="611" t="s">
        <v>1190</v>
      </c>
      <c r="CI3" s="611"/>
      <c r="CJ3" s="611"/>
      <c r="CK3" s="611"/>
      <c r="CL3" s="611"/>
      <c r="CM3" s="611"/>
      <c r="CN3" s="611"/>
      <c r="CO3" s="611"/>
      <c r="CP3" s="611"/>
      <c r="CQ3" s="611"/>
      <c r="CR3" s="611"/>
      <c r="CS3" s="611"/>
      <c r="CT3" s="611"/>
      <c r="CU3" s="611" t="s">
        <v>1191</v>
      </c>
      <c r="CV3" s="611"/>
      <c r="CW3" s="611"/>
      <c r="CX3" s="611"/>
      <c r="CY3" s="611"/>
      <c r="CZ3" s="611"/>
      <c r="DA3" s="611"/>
      <c r="DB3" s="611"/>
      <c r="DC3" s="611" t="s">
        <v>1192</v>
      </c>
      <c r="DD3" s="611"/>
      <c r="DE3" s="611"/>
      <c r="DF3" s="611"/>
      <c r="DG3" s="611"/>
      <c r="DH3" s="611"/>
      <c r="DI3" s="611"/>
      <c r="DJ3" s="611"/>
      <c r="DK3" s="611"/>
      <c r="DL3" s="611" t="s">
        <v>1193</v>
      </c>
      <c r="DM3" s="611"/>
      <c r="DN3" s="611"/>
      <c r="DO3" s="611"/>
      <c r="DP3" s="611"/>
      <c r="DQ3" s="611"/>
      <c r="DR3" s="611"/>
      <c r="DS3" s="611"/>
      <c r="DT3" s="611"/>
      <c r="DU3" s="611" t="s">
        <v>1194</v>
      </c>
      <c r="DV3" s="611"/>
      <c r="DW3" s="611"/>
      <c r="DX3" s="611"/>
      <c r="DY3" s="611"/>
      <c r="DZ3" s="611"/>
      <c r="EA3" s="611"/>
      <c r="EB3" s="611"/>
      <c r="EC3" s="611"/>
      <c r="ED3" s="611"/>
      <c r="EE3" s="611"/>
      <c r="EF3" s="611" t="s">
        <v>1195</v>
      </c>
      <c r="EG3" s="611"/>
      <c r="EH3" s="611"/>
      <c r="EI3" s="611"/>
      <c r="EJ3" s="611"/>
      <c r="EK3" s="611"/>
      <c r="EL3" s="611"/>
      <c r="EM3" s="611"/>
      <c r="EN3" s="611"/>
      <c r="EO3" s="611" t="s">
        <v>1196</v>
      </c>
      <c r="EP3" s="611"/>
      <c r="EQ3" s="611"/>
      <c r="ER3" s="611"/>
      <c r="ES3" s="611"/>
      <c r="ET3" s="611"/>
      <c r="EU3" s="611"/>
      <c r="EV3" s="611"/>
      <c r="EW3" s="611"/>
      <c r="EX3" s="611" t="s">
        <v>1197</v>
      </c>
      <c r="EY3" s="611"/>
      <c r="EZ3" s="611"/>
      <c r="FA3" s="611"/>
      <c r="FB3" s="611"/>
      <c r="FC3" s="611"/>
      <c r="FD3" s="611"/>
      <c r="FE3" s="611"/>
      <c r="FF3" s="611"/>
      <c r="FG3" s="611"/>
      <c r="FH3" s="611"/>
      <c r="FI3" s="611"/>
      <c r="FJ3" s="611" t="s">
        <v>1198</v>
      </c>
      <c r="FK3" s="611"/>
      <c r="FL3" s="611"/>
      <c r="FM3" s="611"/>
      <c r="FN3" s="611"/>
      <c r="FO3" s="611"/>
      <c r="FP3" s="611"/>
      <c r="FQ3" s="611"/>
      <c r="FR3" s="611" t="s">
        <v>1199</v>
      </c>
      <c r="FS3" s="611"/>
      <c r="FT3" s="611"/>
      <c r="FU3" s="611"/>
      <c r="FV3" s="611"/>
      <c r="FW3" s="611"/>
      <c r="FX3" s="611"/>
      <c r="FY3" s="611"/>
      <c r="FZ3" s="611"/>
      <c r="GA3" s="611"/>
      <c r="GB3" s="611"/>
      <c r="GC3" s="611"/>
      <c r="GD3" s="611"/>
      <c r="GE3" s="611"/>
      <c r="GF3" s="611" t="s">
        <v>1200</v>
      </c>
      <c r="GG3" s="611"/>
      <c r="GH3" s="611"/>
      <c r="GI3" s="611"/>
      <c r="GJ3" s="611"/>
      <c r="GK3" s="611"/>
      <c r="GL3" s="611"/>
      <c r="GM3" s="611"/>
      <c r="GN3" s="611"/>
      <c r="GO3" s="611"/>
      <c r="GP3" s="611"/>
      <c r="GQ3" s="611"/>
      <c r="GR3" s="611" t="s">
        <v>1201</v>
      </c>
      <c r="GS3" s="611"/>
      <c r="GT3" s="611"/>
      <c r="GU3" s="611"/>
      <c r="GV3" s="611"/>
      <c r="GW3" s="611"/>
      <c r="GX3" s="611"/>
      <c r="GY3" s="611"/>
      <c r="GZ3" s="611" t="s">
        <v>1202</v>
      </c>
      <c r="HA3" s="611"/>
      <c r="HB3" s="611"/>
      <c r="HC3" s="611"/>
      <c r="HD3" s="611" t="s">
        <v>1203</v>
      </c>
      <c r="HE3" s="611"/>
      <c r="HF3" s="611"/>
      <c r="HG3" s="611"/>
      <c r="HH3" s="611"/>
      <c r="HI3" s="611"/>
      <c r="HJ3" s="611"/>
      <c r="HK3" s="611"/>
      <c r="HL3" s="611" t="s">
        <v>1204</v>
      </c>
      <c r="HM3" s="611"/>
      <c r="HN3" s="611"/>
      <c r="HO3" s="611"/>
      <c r="HP3" s="611"/>
      <c r="HQ3" s="611"/>
      <c r="HR3" s="611"/>
      <c r="HS3" s="611"/>
      <c r="HT3" s="611" t="s">
        <v>1205</v>
      </c>
      <c r="HU3" s="611"/>
      <c r="HV3" s="611"/>
      <c r="HW3" s="611"/>
      <c r="HX3" s="611"/>
      <c r="HY3" s="611"/>
      <c r="HZ3" s="611"/>
      <c r="IA3" s="611"/>
      <c r="IB3" s="611"/>
      <c r="IC3" s="611"/>
      <c r="ID3" s="611"/>
      <c r="IE3" s="611"/>
      <c r="IF3" s="611"/>
      <c r="IG3" s="611"/>
      <c r="IH3" s="611"/>
      <c r="II3" s="611"/>
      <c r="IJ3" s="611" t="s">
        <v>1206</v>
      </c>
      <c r="IK3" s="611"/>
      <c r="IL3" s="611"/>
      <c r="IM3" s="611"/>
      <c r="IN3" s="611"/>
      <c r="IO3" s="611"/>
      <c r="IP3" s="611"/>
      <c r="IQ3" s="611"/>
      <c r="IR3" s="611"/>
      <c r="IS3" s="611"/>
      <c r="IT3" s="611"/>
      <c r="IU3" s="611" t="s">
        <v>1207</v>
      </c>
      <c r="IV3" s="611"/>
      <c r="IW3" s="611"/>
      <c r="IX3" s="611"/>
      <c r="IY3" s="611"/>
      <c r="IZ3" s="611"/>
      <c r="JA3" s="611"/>
      <c r="JB3" s="611"/>
      <c r="JC3" s="611"/>
      <c r="JD3" s="611"/>
      <c r="JE3" s="611"/>
      <c r="JF3" s="611"/>
      <c r="JG3" s="611" t="s">
        <v>1208</v>
      </c>
      <c r="JH3" s="611"/>
      <c r="JI3" s="611"/>
      <c r="JJ3" s="611"/>
      <c r="JK3" s="611"/>
      <c r="JL3" s="611"/>
      <c r="JM3" s="611" t="s">
        <v>1209</v>
      </c>
      <c r="JN3" s="611"/>
      <c r="JO3" s="611"/>
      <c r="JP3" s="611"/>
      <c r="JQ3" s="611"/>
      <c r="JR3" s="611"/>
      <c r="JS3" s="611"/>
      <c r="JT3" s="611" t="s">
        <v>1210</v>
      </c>
      <c r="JU3" s="611"/>
      <c r="JV3" s="611"/>
      <c r="JW3" s="611"/>
      <c r="JX3" s="611"/>
      <c r="JY3" s="611"/>
      <c r="JZ3" s="611"/>
      <c r="KA3" s="611"/>
      <c r="KB3" s="611"/>
      <c r="KC3" s="611"/>
      <c r="KD3" s="611"/>
      <c r="KE3" s="611"/>
      <c r="KF3" s="611"/>
      <c r="KG3" s="611"/>
      <c r="KH3" s="611"/>
      <c r="KI3" s="611"/>
      <c r="KJ3" s="611" t="s">
        <v>1211</v>
      </c>
      <c r="KK3" s="611"/>
      <c r="KL3" s="611"/>
      <c r="KM3" s="611"/>
      <c r="KN3" s="611"/>
      <c r="KO3" s="611"/>
      <c r="KP3" s="611"/>
      <c r="KQ3" s="611"/>
      <c r="KR3" s="611"/>
      <c r="KS3" s="611" t="s">
        <v>1212</v>
      </c>
      <c r="KT3" s="611"/>
      <c r="KU3" s="611"/>
      <c r="KV3" s="611"/>
      <c r="KW3" s="611"/>
      <c r="KX3" s="611"/>
      <c r="KY3" s="611"/>
      <c r="KZ3" s="611"/>
      <c r="LA3" s="611" t="s">
        <v>1213</v>
      </c>
      <c r="LB3" s="611"/>
      <c r="LC3" s="611"/>
      <c r="LD3" s="611"/>
      <c r="LE3" s="611"/>
      <c r="LF3" s="611"/>
      <c r="LG3" s="611"/>
      <c r="LH3" s="611"/>
      <c r="LI3" s="611" t="s">
        <v>1214</v>
      </c>
      <c r="LJ3" s="611"/>
      <c r="LK3" s="611"/>
      <c r="LL3" s="611"/>
      <c r="LM3" s="611"/>
      <c r="LN3" s="611"/>
      <c r="LO3" s="611"/>
      <c r="LP3" s="611"/>
      <c r="LQ3" s="611"/>
      <c r="LR3" s="611"/>
      <c r="LS3" s="611"/>
      <c r="LT3" s="611" t="s">
        <v>1215</v>
      </c>
      <c r="LU3" s="611"/>
      <c r="LV3" s="611"/>
      <c r="LW3" s="611" t="s">
        <v>1216</v>
      </c>
      <c r="LX3" s="611"/>
      <c r="LY3" s="611" t="s">
        <v>1217</v>
      </c>
      <c r="LZ3" s="611"/>
      <c r="MA3" s="611"/>
      <c r="MB3" s="611"/>
      <c r="MC3" s="611"/>
      <c r="MD3" s="611"/>
      <c r="ME3" s="611"/>
      <c r="MF3" s="611"/>
      <c r="MG3" s="611"/>
      <c r="MH3" s="611"/>
      <c r="MI3" s="611" t="s">
        <v>1218</v>
      </c>
      <c r="MJ3" s="611"/>
      <c r="MK3" s="611"/>
      <c r="ML3" s="611"/>
      <c r="MM3" s="611"/>
      <c r="MN3" s="611"/>
      <c r="MO3" s="611"/>
      <c r="MP3" s="611"/>
      <c r="MQ3" s="611"/>
      <c r="MR3" s="611"/>
      <c r="MS3" s="611"/>
      <c r="MT3" s="611"/>
      <c r="MU3" s="611" t="s">
        <v>1219</v>
      </c>
      <c r="MV3" s="611"/>
      <c r="MW3" s="611"/>
      <c r="MX3" s="611"/>
      <c r="MY3" s="611"/>
      <c r="MZ3" s="611"/>
      <c r="NA3" s="611"/>
      <c r="NB3" s="611"/>
      <c r="NC3" s="611"/>
      <c r="ND3" s="611"/>
      <c r="NE3" s="611"/>
      <c r="NF3" s="611" t="s">
        <v>1220</v>
      </c>
      <c r="NG3" s="611"/>
      <c r="NH3" s="611"/>
      <c r="NI3" s="611"/>
      <c r="NJ3" s="611"/>
      <c r="NK3" s="611"/>
      <c r="NL3" s="611"/>
      <c r="NM3" s="611"/>
      <c r="NN3" s="611"/>
      <c r="NO3" s="611"/>
      <c r="NP3" s="611"/>
      <c r="NQ3" s="611"/>
      <c r="NR3" s="611" t="s">
        <v>1221</v>
      </c>
      <c r="NS3" s="611"/>
      <c r="NT3" s="611"/>
      <c r="NU3" s="611"/>
      <c r="NV3" s="611"/>
      <c r="NW3" s="611"/>
      <c r="NX3" s="611"/>
      <c r="NY3" s="611" t="s">
        <v>1222</v>
      </c>
      <c r="NZ3" s="611"/>
      <c r="OA3" s="611"/>
      <c r="OB3" s="611"/>
      <c r="OC3" s="611"/>
      <c r="OD3" s="611"/>
      <c r="OE3" s="611"/>
      <c r="OF3" s="611" t="s">
        <v>1223</v>
      </c>
      <c r="OG3" s="611"/>
      <c r="OH3" s="611"/>
      <c r="OI3" s="611"/>
      <c r="OJ3" s="611"/>
      <c r="OK3" s="611"/>
      <c r="OL3" s="611"/>
      <c r="OM3" s="611"/>
      <c r="ON3" s="611"/>
      <c r="OO3" s="611" t="s">
        <v>1224</v>
      </c>
      <c r="OP3" s="611"/>
      <c r="OQ3" s="611"/>
      <c r="OR3" s="611"/>
      <c r="OS3" s="611"/>
      <c r="OT3" s="611"/>
      <c r="OU3" s="611" t="s">
        <v>1225</v>
      </c>
      <c r="OV3" s="611"/>
      <c r="OW3" s="611"/>
      <c r="OX3" s="611"/>
      <c r="OY3" s="611"/>
      <c r="OZ3" s="611"/>
      <c r="PA3" s="611"/>
      <c r="PB3" s="611"/>
      <c r="PC3" s="611"/>
      <c r="PD3" s="611" t="s">
        <v>1226</v>
      </c>
      <c r="PE3" s="611"/>
      <c r="PF3" s="611"/>
      <c r="PG3" s="611"/>
      <c r="PH3" s="611"/>
      <c r="PI3" s="611"/>
      <c r="PJ3" s="611"/>
      <c r="PK3" s="611"/>
      <c r="PL3" s="611"/>
      <c r="PM3" s="611"/>
      <c r="PN3" s="611"/>
      <c r="PO3" s="611"/>
      <c r="PP3" s="611"/>
      <c r="PQ3" s="611"/>
      <c r="PR3" s="611"/>
      <c r="PS3" s="611"/>
      <c r="PT3" s="611"/>
      <c r="PU3" s="611"/>
      <c r="PV3" s="611" t="s">
        <v>1227</v>
      </c>
      <c r="PW3" s="611"/>
      <c r="PX3" s="611"/>
      <c r="PY3" s="611"/>
      <c r="PZ3" s="611"/>
      <c r="QA3" s="611"/>
      <c r="QB3" s="611"/>
      <c r="QC3" s="611"/>
      <c r="QD3" s="611"/>
      <c r="QE3" s="611"/>
      <c r="QF3" s="611"/>
      <c r="QG3" s="611"/>
      <c r="QH3" s="611"/>
      <c r="QI3" s="611"/>
      <c r="QJ3" s="611"/>
      <c r="QK3" s="611"/>
      <c r="QL3" s="611"/>
      <c r="QM3" s="611"/>
      <c r="QN3" s="611"/>
      <c r="QO3" s="611"/>
      <c r="QP3" s="611"/>
      <c r="QQ3" s="611"/>
      <c r="QR3" s="611"/>
      <c r="QS3" s="611"/>
      <c r="QT3" s="611"/>
      <c r="QU3" s="611"/>
      <c r="QV3" s="611" t="s">
        <v>1228</v>
      </c>
      <c r="QW3" s="611"/>
      <c r="QX3" s="611"/>
      <c r="QY3" s="611"/>
      <c r="QZ3" s="611"/>
      <c r="RA3" s="611"/>
      <c r="RB3" s="611"/>
      <c r="RC3" s="611"/>
      <c r="RD3" s="611"/>
      <c r="RE3" s="611"/>
      <c r="RF3" s="611"/>
      <c r="RG3" s="611"/>
      <c r="RH3" s="611"/>
      <c r="RI3" s="611" t="s">
        <v>1229</v>
      </c>
      <c r="RJ3" s="611"/>
      <c r="RK3" s="611"/>
      <c r="RL3" s="611"/>
      <c r="RM3" s="611"/>
      <c r="RN3" s="611"/>
      <c r="RO3" s="611"/>
      <c r="RP3" s="611"/>
      <c r="RQ3" s="611"/>
      <c r="RR3" s="611"/>
      <c r="RS3" s="611"/>
      <c r="RT3" s="611"/>
      <c r="RU3" s="611"/>
      <c r="RV3" s="611"/>
      <c r="RW3" s="611"/>
      <c r="RX3" s="611"/>
      <c r="RY3" s="611"/>
      <c r="RZ3" s="611"/>
      <c r="SA3" s="611"/>
      <c r="SB3" s="611"/>
      <c r="SC3" s="611" t="s">
        <v>1230</v>
      </c>
      <c r="SD3" s="611"/>
      <c r="SE3" s="611"/>
      <c r="SF3" s="611"/>
      <c r="SG3" s="611"/>
      <c r="SH3" s="611"/>
      <c r="SI3" s="611"/>
      <c r="SJ3" s="611"/>
      <c r="SK3" s="611"/>
      <c r="SL3" s="611"/>
      <c r="SM3" s="611"/>
      <c r="SN3" s="611"/>
      <c r="SO3" s="611" t="s">
        <v>1231</v>
      </c>
      <c r="SP3" s="611"/>
      <c r="SQ3" s="611"/>
      <c r="SR3" s="611"/>
      <c r="SS3" s="611"/>
      <c r="ST3" s="611"/>
      <c r="SU3" s="611"/>
      <c r="SV3" s="611"/>
      <c r="SW3" s="611" t="s">
        <v>1232</v>
      </c>
      <c r="SX3" s="611"/>
      <c r="SY3" s="611"/>
      <c r="SZ3" s="611"/>
      <c r="TA3" s="611"/>
      <c r="TB3" s="611"/>
      <c r="TC3" s="611"/>
      <c r="TD3" s="611"/>
      <c r="TE3" s="611"/>
      <c r="TF3" s="611"/>
      <c r="TG3" s="611"/>
      <c r="TH3" s="611"/>
      <c r="TI3" s="611"/>
      <c r="TJ3" s="611"/>
      <c r="TK3" s="611" t="s">
        <v>1233</v>
      </c>
      <c r="TL3" s="611"/>
      <c r="TM3" s="611"/>
      <c r="TN3" s="611"/>
      <c r="TO3" s="611"/>
      <c r="TP3" s="611"/>
      <c r="TQ3" s="611"/>
      <c r="TR3" s="611"/>
      <c r="TS3" s="611"/>
      <c r="TT3" s="611"/>
      <c r="TU3" s="611"/>
      <c r="TV3" s="611"/>
      <c r="TW3" s="611"/>
      <c r="TX3" s="611"/>
      <c r="TY3" s="611"/>
      <c r="TZ3" s="611"/>
      <c r="UA3" s="611"/>
      <c r="UB3" s="611"/>
      <c r="UC3" s="611" t="s">
        <v>1234</v>
      </c>
      <c r="UD3" s="611"/>
      <c r="UE3" s="611"/>
      <c r="UF3" s="611"/>
      <c r="UG3" s="611"/>
      <c r="UH3" s="611"/>
      <c r="UI3" s="611"/>
      <c r="UJ3" s="611"/>
      <c r="UK3" s="611"/>
      <c r="UL3" s="611" t="s">
        <v>1235</v>
      </c>
      <c r="UM3" s="611"/>
      <c r="UN3" s="611"/>
      <c r="UO3" s="611"/>
      <c r="UP3" s="611"/>
      <c r="UQ3" s="611"/>
      <c r="UR3" s="611" t="s">
        <v>1236</v>
      </c>
      <c r="US3" s="611"/>
      <c r="UT3" s="611"/>
      <c r="UU3" s="611"/>
      <c r="UV3" s="611"/>
      <c r="UW3" s="611"/>
      <c r="UX3" s="611"/>
      <c r="UY3" s="611"/>
      <c r="UZ3" s="611"/>
      <c r="VA3" s="611"/>
      <c r="VB3" s="611"/>
      <c r="VC3" s="611"/>
      <c r="VD3" s="611"/>
      <c r="VE3" s="611"/>
      <c r="VF3" s="611"/>
      <c r="VG3" s="611"/>
      <c r="VH3" s="611"/>
      <c r="VI3" s="611"/>
      <c r="VJ3" s="611"/>
      <c r="VK3" s="611"/>
      <c r="VL3" s="611"/>
      <c r="VM3" s="611" t="s">
        <v>1237</v>
      </c>
      <c r="VN3" s="611"/>
      <c r="VO3" s="611"/>
      <c r="VP3" s="611"/>
      <c r="VQ3" s="611"/>
      <c r="VR3" s="611"/>
      <c r="VS3" s="611"/>
      <c r="VT3" s="611"/>
      <c r="VU3" s="611"/>
      <c r="VV3" s="611"/>
      <c r="VW3" s="611"/>
      <c r="VX3" s="611"/>
      <c r="VY3" s="611"/>
      <c r="VZ3" s="611"/>
      <c r="WA3" s="611"/>
      <c r="WB3" s="611"/>
      <c r="WC3" s="611" t="s">
        <v>1238</v>
      </c>
      <c r="WD3" s="611"/>
      <c r="WE3" s="611"/>
      <c r="WF3" s="611"/>
      <c r="WG3" s="611"/>
      <c r="WH3" s="611"/>
      <c r="WI3" s="611"/>
      <c r="WJ3" s="611"/>
      <c r="WK3" s="611"/>
      <c r="WL3" s="611"/>
      <c r="WM3" s="611"/>
      <c r="WN3" s="611"/>
      <c r="WO3" s="611"/>
      <c r="WP3" s="611"/>
      <c r="WQ3" s="611"/>
      <c r="WR3" s="611"/>
      <c r="WS3" s="611"/>
      <c r="WT3" s="611"/>
      <c r="WU3" s="611"/>
      <c r="WV3" s="611"/>
      <c r="WW3" s="611"/>
      <c r="WX3" s="611"/>
      <c r="WY3" s="611"/>
      <c r="WZ3" s="611"/>
      <c r="XA3" s="611"/>
      <c r="XB3" s="611"/>
      <c r="XC3" s="611"/>
      <c r="XD3" s="611"/>
      <c r="XE3" s="611"/>
      <c r="XF3" s="611"/>
      <c r="XG3" s="611"/>
      <c r="XH3" s="611"/>
      <c r="XI3" s="611"/>
      <c r="XJ3" s="611" t="s">
        <v>1239</v>
      </c>
      <c r="XK3" s="611"/>
      <c r="XL3" s="611"/>
      <c r="XM3" s="611"/>
      <c r="XN3" s="611"/>
      <c r="XO3" s="611"/>
      <c r="XP3" s="611"/>
      <c r="XQ3" s="611"/>
      <c r="XR3" s="611"/>
      <c r="XS3" s="611"/>
      <c r="XT3" s="611"/>
      <c r="XU3" s="611"/>
      <c r="XV3" s="611"/>
      <c r="XW3" s="611"/>
      <c r="XX3" s="611"/>
      <c r="XY3" s="611"/>
      <c r="XZ3" s="611"/>
      <c r="YA3" s="611"/>
      <c r="YB3" s="611"/>
      <c r="YC3" s="611"/>
      <c r="YD3" s="611"/>
      <c r="YE3" s="611"/>
      <c r="YF3" s="611"/>
      <c r="YG3" s="611" t="s">
        <v>1240</v>
      </c>
      <c r="YH3" s="611"/>
      <c r="YI3" s="611"/>
      <c r="YJ3" s="611"/>
      <c r="YK3" s="611"/>
      <c r="YL3" s="611"/>
      <c r="YM3" s="611"/>
      <c r="YN3" s="611"/>
      <c r="YO3" s="611"/>
      <c r="YP3" s="611"/>
      <c r="YQ3" s="611"/>
      <c r="YR3" s="611"/>
      <c r="YS3" s="611"/>
      <c r="YT3" s="611"/>
      <c r="YU3" s="611"/>
      <c r="YV3" s="611"/>
      <c r="YW3" s="611"/>
      <c r="YX3" s="611" t="s">
        <v>1241</v>
      </c>
      <c r="YY3" s="611"/>
      <c r="YZ3" s="611"/>
      <c r="ZA3" s="611"/>
      <c r="ZB3" s="611"/>
      <c r="ZC3" s="611"/>
      <c r="ZD3" s="611"/>
      <c r="ZE3" s="611" t="s">
        <v>1242</v>
      </c>
      <c r="ZF3" s="611"/>
      <c r="ZG3" s="611"/>
      <c r="ZH3" s="611"/>
      <c r="ZI3" s="611"/>
      <c r="ZJ3" s="611"/>
      <c r="ZK3" s="611"/>
      <c r="ZL3" s="611"/>
      <c r="ZM3" s="611"/>
      <c r="ZN3" s="611" t="s">
        <v>1243</v>
      </c>
      <c r="ZO3" s="611"/>
      <c r="ZP3" s="611"/>
      <c r="ZQ3" s="611"/>
      <c r="ZR3" s="611"/>
      <c r="ZS3" s="611"/>
      <c r="ZT3" s="611"/>
      <c r="ZU3" s="611"/>
      <c r="ZV3" s="611"/>
      <c r="ZW3" s="611"/>
      <c r="ZX3" s="611"/>
      <c r="ZY3" s="611"/>
      <c r="ZZ3" s="611"/>
      <c r="AAA3" s="611"/>
      <c r="AAB3" s="611"/>
      <c r="AAC3" s="611"/>
      <c r="AAD3" s="611"/>
      <c r="AAE3" s="611"/>
      <c r="AAF3" s="611"/>
      <c r="AAG3" s="611"/>
      <c r="AAH3" s="611"/>
      <c r="AAI3" s="611"/>
      <c r="AAJ3" s="611" t="s">
        <v>1244</v>
      </c>
      <c r="AAK3" s="611"/>
      <c r="AAL3" s="611"/>
      <c r="AAM3" s="611"/>
      <c r="AAN3" s="611"/>
      <c r="AAO3" s="611"/>
      <c r="AAP3" s="611"/>
      <c r="AAQ3" s="611" t="s">
        <v>1245</v>
      </c>
      <c r="AAR3" s="611"/>
      <c r="AAS3" s="611"/>
      <c r="AAT3" s="611"/>
      <c r="AAU3" s="611"/>
      <c r="AAV3" s="611"/>
      <c r="AAW3" s="611"/>
      <c r="AAX3" s="611"/>
      <c r="AAY3" s="611"/>
      <c r="AAZ3" s="611"/>
      <c r="ABA3" s="611"/>
      <c r="ABB3" s="611"/>
      <c r="ABC3" s="611"/>
      <c r="ABD3" s="611"/>
      <c r="ABE3" s="611"/>
      <c r="ABF3" s="611"/>
      <c r="ABG3" s="611"/>
      <c r="ABH3" s="611"/>
      <c r="ABI3" s="611"/>
      <c r="ABJ3" s="611"/>
      <c r="ABK3" s="611"/>
      <c r="ABL3" s="611"/>
      <c r="ABM3" s="611"/>
      <c r="ABN3" s="611"/>
      <c r="ABO3" s="611"/>
      <c r="ABP3" s="611"/>
      <c r="ABQ3" s="611" t="s">
        <v>1246</v>
      </c>
      <c r="ABR3" s="611"/>
      <c r="ABS3" s="611"/>
      <c r="ABT3" s="611"/>
      <c r="ABU3" s="611"/>
      <c r="ABV3" s="611"/>
      <c r="ABW3" s="611"/>
      <c r="ABX3" s="611"/>
      <c r="ABY3" s="611"/>
      <c r="ABZ3" s="611" t="s">
        <v>1247</v>
      </c>
      <c r="ACA3" s="611"/>
      <c r="ACB3" s="611"/>
      <c r="ACC3" s="611"/>
      <c r="ACD3" s="611"/>
      <c r="ACE3" s="611"/>
      <c r="ACF3" s="611"/>
      <c r="ACG3" s="611"/>
      <c r="ACH3" s="611"/>
      <c r="ACI3" s="611"/>
      <c r="ACJ3" s="611"/>
      <c r="ACK3" s="611" t="s">
        <v>1248</v>
      </c>
      <c r="ACL3" s="611"/>
      <c r="ACM3" s="611"/>
      <c r="ACN3" s="611"/>
      <c r="ACO3" s="611"/>
      <c r="ACP3" s="611"/>
      <c r="ACQ3" s="611"/>
      <c r="ACR3" s="611"/>
      <c r="ACS3" s="611"/>
      <c r="ACT3" s="611"/>
      <c r="ACU3" s="611"/>
      <c r="ACV3" s="611"/>
      <c r="ACW3" s="611"/>
      <c r="ACX3" s="611"/>
      <c r="ACY3" s="611"/>
      <c r="ACZ3" s="611"/>
      <c r="ADA3" s="611"/>
      <c r="ADB3" s="611"/>
      <c r="ADC3" s="611"/>
      <c r="ADD3" s="611"/>
      <c r="ADE3" s="611"/>
      <c r="ADF3" s="611"/>
      <c r="ADG3" s="611"/>
      <c r="ADH3" s="611" t="s">
        <v>1249</v>
      </c>
      <c r="ADI3" s="611"/>
      <c r="ADJ3" s="611"/>
      <c r="ADK3" s="611"/>
      <c r="ADL3" s="611"/>
      <c r="ADM3" s="611"/>
      <c r="ADN3" s="611"/>
      <c r="ADO3" s="611"/>
      <c r="ADP3" s="611"/>
      <c r="ADQ3" s="611" t="s">
        <v>1250</v>
      </c>
      <c r="ADR3" s="611"/>
      <c r="ADS3" s="611"/>
      <c r="ADT3" s="611"/>
      <c r="ADU3" s="611" t="s">
        <v>1251</v>
      </c>
      <c r="ADV3" s="611"/>
      <c r="ADW3" s="611"/>
      <c r="ADX3" s="611"/>
      <c r="ADY3" s="611"/>
      <c r="ADZ3" s="611" t="s">
        <v>1252</v>
      </c>
      <c r="AEA3" s="611"/>
      <c r="AEB3" s="611"/>
      <c r="AEC3" s="611"/>
      <c r="AED3" s="611"/>
      <c r="AEE3" s="611"/>
      <c r="AEF3" s="611"/>
      <c r="AEG3" s="611"/>
      <c r="AEH3" s="611"/>
      <c r="AEI3" s="611"/>
      <c r="AEJ3" s="611"/>
      <c r="AEK3" s="611"/>
      <c r="AEL3" s="611"/>
      <c r="AEM3" s="611"/>
      <c r="AEN3" s="611"/>
      <c r="AEO3" s="611"/>
      <c r="AEP3" s="611"/>
      <c r="AEQ3" s="611"/>
      <c r="AER3" s="611"/>
      <c r="AES3" s="611"/>
      <c r="AET3" s="611"/>
      <c r="AEU3" s="611" t="s">
        <v>1253</v>
      </c>
      <c r="AEV3" s="611"/>
      <c r="AEW3" s="611"/>
      <c r="AEX3" s="611"/>
      <c r="AEY3" s="611"/>
      <c r="AEZ3" s="611"/>
      <c r="AFA3" s="611"/>
      <c r="AFB3" s="611"/>
      <c r="AFC3" s="611"/>
      <c r="AFD3" s="611"/>
      <c r="AFE3" s="611" t="s">
        <v>1254</v>
      </c>
      <c r="AFF3" s="611"/>
      <c r="AFG3" s="611"/>
      <c r="AFH3" s="611"/>
      <c r="AFI3" s="611"/>
      <c r="AFJ3" s="611"/>
      <c r="AFK3" s="611"/>
      <c r="AFL3" s="611"/>
      <c r="AFM3" s="611"/>
      <c r="AFN3" s="611"/>
      <c r="AFO3" s="611"/>
      <c r="AFP3" s="611"/>
      <c r="AFQ3" s="611"/>
      <c r="AFR3" s="611" t="s">
        <v>1255</v>
      </c>
      <c r="AFS3" s="611"/>
      <c r="AFT3" s="611"/>
      <c r="AFU3" s="611"/>
      <c r="AFV3" s="611"/>
      <c r="AFW3" s="611"/>
      <c r="AFX3" s="611"/>
      <c r="AFY3" s="611"/>
      <c r="AFZ3" s="611"/>
      <c r="AGA3" s="611"/>
      <c r="AGB3" s="611"/>
      <c r="AGC3" s="611"/>
      <c r="AGD3" s="611" t="s">
        <v>1256</v>
      </c>
      <c r="AGE3" s="611"/>
      <c r="AGF3" s="611"/>
      <c r="AGG3" s="611"/>
      <c r="AGH3" s="611"/>
      <c r="AGI3" s="611"/>
      <c r="AGJ3" s="611"/>
      <c r="AGK3" s="611"/>
      <c r="AGL3" s="611"/>
      <c r="AGM3" s="611"/>
      <c r="AGN3" s="611"/>
      <c r="AGO3" s="611" t="s">
        <v>1257</v>
      </c>
      <c r="AGP3" s="611"/>
      <c r="AGQ3" s="611"/>
      <c r="AGR3" s="611"/>
      <c r="AGS3" s="611"/>
      <c r="AGT3" s="611"/>
      <c r="AGU3" s="611"/>
      <c r="AGV3" s="611"/>
      <c r="AGW3" s="611" t="s">
        <v>1258</v>
      </c>
      <c r="AGX3" s="611"/>
      <c r="AGY3" s="611"/>
      <c r="AGZ3" s="611"/>
      <c r="AHA3" s="611"/>
      <c r="AHB3" s="611"/>
      <c r="AHC3" s="611"/>
      <c r="AHD3" s="611"/>
      <c r="AHE3" s="611"/>
      <c r="AHF3" s="611"/>
      <c r="AHG3" s="611"/>
      <c r="AHH3" s="611"/>
      <c r="AHI3" s="611"/>
      <c r="AHJ3" s="611"/>
      <c r="AHK3" s="611"/>
      <c r="AHL3" s="611"/>
      <c r="AHM3" s="611"/>
      <c r="AHN3" s="611" t="s">
        <v>1259</v>
      </c>
      <c r="AHO3" s="611"/>
      <c r="AHP3" s="611"/>
      <c r="AHQ3" s="611"/>
      <c r="AHR3" s="611"/>
      <c r="AHS3" s="611"/>
      <c r="AHT3" s="611"/>
      <c r="AHU3" s="611"/>
      <c r="AHW3" s="623"/>
      <c r="AHX3" s="623"/>
      <c r="AHY3" s="623"/>
    </row>
    <row r="4" spans="1:909" s="614" customFormat="1" x14ac:dyDescent="0.8">
      <c r="A4" s="612"/>
      <c r="B4" s="612"/>
      <c r="C4" s="651" t="s">
        <v>6560</v>
      </c>
      <c r="D4" s="612" t="s">
        <v>2601</v>
      </c>
      <c r="E4" s="612" t="s">
        <v>2605</v>
      </c>
      <c r="F4" s="612" t="s">
        <v>2609</v>
      </c>
      <c r="G4" s="612" t="s">
        <v>2613</v>
      </c>
      <c r="H4" s="612" t="s">
        <v>2617</v>
      </c>
      <c r="I4" s="612" t="s">
        <v>2621</v>
      </c>
      <c r="J4" s="612" t="s">
        <v>2625</v>
      </c>
      <c r="K4" s="612" t="s">
        <v>2629</v>
      </c>
      <c r="L4" s="612" t="s">
        <v>2633</v>
      </c>
      <c r="M4" s="612" t="s">
        <v>2637</v>
      </c>
      <c r="N4" s="612" t="s">
        <v>2641</v>
      </c>
      <c r="O4" s="612" t="s">
        <v>2645</v>
      </c>
      <c r="P4" s="612" t="s">
        <v>2649</v>
      </c>
      <c r="Q4" s="612" t="s">
        <v>2653</v>
      </c>
      <c r="R4" s="612" t="s">
        <v>2657</v>
      </c>
      <c r="S4" s="612" t="s">
        <v>2661</v>
      </c>
      <c r="T4" s="612" t="s">
        <v>2665</v>
      </c>
      <c r="U4" s="612" t="s">
        <v>2669</v>
      </c>
      <c r="V4" s="612" t="s">
        <v>6549</v>
      </c>
      <c r="W4" s="612" t="s">
        <v>2285</v>
      </c>
      <c r="X4" s="612" t="s">
        <v>2293</v>
      </c>
      <c r="Y4" s="612" t="s">
        <v>2301</v>
      </c>
      <c r="Z4" s="612" t="s">
        <v>2308</v>
      </c>
      <c r="AA4" s="612" t="s">
        <v>2313</v>
      </c>
      <c r="AB4" s="612" t="s">
        <v>2317</v>
      </c>
      <c r="AC4" s="612" t="s">
        <v>2321</v>
      </c>
      <c r="AD4" s="612" t="s">
        <v>2325</v>
      </c>
      <c r="AE4" s="612" t="s">
        <v>2329</v>
      </c>
      <c r="AF4" s="612" t="s">
        <v>2333</v>
      </c>
      <c r="AG4" s="612" t="s">
        <v>2337</v>
      </c>
      <c r="AH4" s="612" t="s">
        <v>2342</v>
      </c>
      <c r="AI4" s="612" t="s">
        <v>2346</v>
      </c>
      <c r="AJ4" s="612" t="s">
        <v>2350</v>
      </c>
      <c r="AK4" s="612" t="s">
        <v>2354</v>
      </c>
      <c r="AL4" s="612" t="s">
        <v>2358</v>
      </c>
      <c r="AM4" s="612" t="s">
        <v>2362</v>
      </c>
      <c r="AN4" s="612" t="s">
        <v>2366</v>
      </c>
      <c r="AO4" s="612" t="s">
        <v>2370</v>
      </c>
      <c r="AP4" s="612" t="s">
        <v>2374</v>
      </c>
      <c r="AQ4" s="612" t="s">
        <v>2378</v>
      </c>
      <c r="AR4" s="612" t="s">
        <v>2382</v>
      </c>
      <c r="AS4" s="612" t="s">
        <v>2386</v>
      </c>
      <c r="AT4" s="612" t="s">
        <v>2390</v>
      </c>
      <c r="AU4" s="612" t="s">
        <v>2508</v>
      </c>
      <c r="AV4" s="612" t="s">
        <v>2511</v>
      </c>
      <c r="AW4" s="612" t="s">
        <v>2515</v>
      </c>
      <c r="AX4" s="612" t="s">
        <v>2519</v>
      </c>
      <c r="AY4" s="612" t="s">
        <v>2523</v>
      </c>
      <c r="AZ4" s="612" t="s">
        <v>2527</v>
      </c>
      <c r="BA4" s="612" t="s">
        <v>2531</v>
      </c>
      <c r="BB4" s="612" t="s">
        <v>2535</v>
      </c>
      <c r="BC4" s="612" t="s">
        <v>2539</v>
      </c>
      <c r="BD4" s="612" t="s">
        <v>2543</v>
      </c>
      <c r="BE4" s="612" t="s">
        <v>2547</v>
      </c>
      <c r="BF4" s="612" t="s">
        <v>2551</v>
      </c>
      <c r="BG4" s="612" t="s">
        <v>2555</v>
      </c>
      <c r="BH4" s="612" t="s">
        <v>2559</v>
      </c>
      <c r="BI4" s="612" t="s">
        <v>2563</v>
      </c>
      <c r="BJ4" s="612" t="s">
        <v>2566</v>
      </c>
      <c r="BK4" s="612" t="s">
        <v>2569</v>
      </c>
      <c r="BL4" s="612" t="s">
        <v>2573</v>
      </c>
      <c r="BM4" s="612" t="s">
        <v>2577</v>
      </c>
      <c r="BN4" s="612" t="s">
        <v>2581</v>
      </c>
      <c r="BO4" s="612" t="s">
        <v>2585</v>
      </c>
      <c r="BP4" s="612" t="s">
        <v>2589</v>
      </c>
      <c r="BQ4" s="612" t="s">
        <v>2593</v>
      </c>
      <c r="BR4" s="612" t="s">
        <v>2597</v>
      </c>
      <c r="BS4" s="612" t="s">
        <v>2477</v>
      </c>
      <c r="BT4" s="612" t="s">
        <v>2480</v>
      </c>
      <c r="BU4" s="612" t="s">
        <v>2484</v>
      </c>
      <c r="BV4" s="612" t="s">
        <v>2488</v>
      </c>
      <c r="BW4" s="612" t="s">
        <v>2492</v>
      </c>
      <c r="BX4" s="612" t="s">
        <v>2496</v>
      </c>
      <c r="BY4" s="612" t="s">
        <v>2500</v>
      </c>
      <c r="BZ4" s="612" t="s">
        <v>2504</v>
      </c>
      <c r="CA4" s="612" t="s">
        <v>2673</v>
      </c>
      <c r="CB4" s="612" t="s">
        <v>2677</v>
      </c>
      <c r="CC4" s="612" t="s">
        <v>2681</v>
      </c>
      <c r="CD4" s="612" t="s">
        <v>2685</v>
      </c>
      <c r="CE4" s="612" t="s">
        <v>2689</v>
      </c>
      <c r="CF4" s="612" t="s">
        <v>2693</v>
      </c>
      <c r="CG4" s="612" t="s">
        <v>2697</v>
      </c>
      <c r="CH4" s="612" t="s">
        <v>2426</v>
      </c>
      <c r="CI4" s="612" t="s">
        <v>2429</v>
      </c>
      <c r="CJ4" s="612" t="s">
        <v>2433</v>
      </c>
      <c r="CK4" s="612" t="s">
        <v>2437</v>
      </c>
      <c r="CL4" s="612" t="s">
        <v>2441</v>
      </c>
      <c r="CM4" s="612" t="s">
        <v>2445</v>
      </c>
      <c r="CN4" s="612" t="s">
        <v>2449</v>
      </c>
      <c r="CO4" s="612" t="s">
        <v>2453</v>
      </c>
      <c r="CP4" s="612" t="s">
        <v>2457</v>
      </c>
      <c r="CQ4" s="612" t="s">
        <v>2461</v>
      </c>
      <c r="CR4" s="612" t="s">
        <v>2465</v>
      </c>
      <c r="CS4" s="612" t="s">
        <v>2469</v>
      </c>
      <c r="CT4" s="612" t="s">
        <v>2473</v>
      </c>
      <c r="CU4" s="612" t="s">
        <v>2395</v>
      </c>
      <c r="CV4" s="612" t="s">
        <v>2398</v>
      </c>
      <c r="CW4" s="612" t="s">
        <v>2402</v>
      </c>
      <c r="CX4" s="612" t="s">
        <v>2406</v>
      </c>
      <c r="CY4" s="612" t="s">
        <v>2410</v>
      </c>
      <c r="CZ4" s="612" t="s">
        <v>2414</v>
      </c>
      <c r="DA4" s="612" t="s">
        <v>2418</v>
      </c>
      <c r="DB4" s="612" t="s">
        <v>2422</v>
      </c>
      <c r="DC4" s="612" t="s">
        <v>2736</v>
      </c>
      <c r="DD4" s="612" t="s">
        <v>2740</v>
      </c>
      <c r="DE4" s="612" t="s">
        <v>2744</v>
      </c>
      <c r="DF4" s="612" t="s">
        <v>2748</v>
      </c>
      <c r="DG4" s="612" t="s">
        <v>2752</v>
      </c>
      <c r="DH4" s="612" t="s">
        <v>2756</v>
      </c>
      <c r="DI4" s="612" t="s">
        <v>2760</v>
      </c>
      <c r="DJ4" s="612" t="s">
        <v>2764</v>
      </c>
      <c r="DK4" s="612" t="s">
        <v>2768</v>
      </c>
      <c r="DL4" s="612" t="s">
        <v>2807</v>
      </c>
      <c r="DM4" s="612" t="s">
        <v>2811</v>
      </c>
      <c r="DN4" s="612" t="s">
        <v>2815</v>
      </c>
      <c r="DO4" s="612" t="s">
        <v>2819</v>
      </c>
      <c r="DP4" s="612" t="s">
        <v>2823</v>
      </c>
      <c r="DQ4" s="612" t="s">
        <v>2827</v>
      </c>
      <c r="DR4" s="612" t="s">
        <v>2831</v>
      </c>
      <c r="DS4" s="612" t="s">
        <v>2835</v>
      </c>
      <c r="DT4" s="612" t="s">
        <v>2839</v>
      </c>
      <c r="DU4" s="612" t="s">
        <v>2843</v>
      </c>
      <c r="DV4" s="612" t="s">
        <v>2846</v>
      </c>
      <c r="DW4" s="612" t="s">
        <v>2850</v>
      </c>
      <c r="DX4" s="612" t="s">
        <v>2854</v>
      </c>
      <c r="DY4" s="612" t="s">
        <v>2858</v>
      </c>
      <c r="DZ4" s="612" t="s">
        <v>2862</v>
      </c>
      <c r="EA4" s="612" t="s">
        <v>2866</v>
      </c>
      <c r="EB4" s="612" t="s">
        <v>2870</v>
      </c>
      <c r="EC4" s="612" t="s">
        <v>2874</v>
      </c>
      <c r="ED4" s="612" t="s">
        <v>2878</v>
      </c>
      <c r="EE4" s="612" t="s">
        <v>2882</v>
      </c>
      <c r="EF4" s="612" t="s">
        <v>2772</v>
      </c>
      <c r="EG4" s="612" t="s">
        <v>2775</v>
      </c>
      <c r="EH4" s="612" t="s">
        <v>2779</v>
      </c>
      <c r="EI4" s="612" t="s">
        <v>2783</v>
      </c>
      <c r="EJ4" s="612" t="s">
        <v>2787</v>
      </c>
      <c r="EK4" s="612" t="s">
        <v>2791</v>
      </c>
      <c r="EL4" s="612" t="s">
        <v>2795</v>
      </c>
      <c r="EM4" s="612" t="s">
        <v>2799</v>
      </c>
      <c r="EN4" s="612" t="s">
        <v>2803</v>
      </c>
      <c r="EO4" s="612" t="s">
        <v>2701</v>
      </c>
      <c r="EP4" s="612" t="s">
        <v>2704</v>
      </c>
      <c r="EQ4" s="612" t="s">
        <v>2708</v>
      </c>
      <c r="ER4" s="612" t="s">
        <v>2712</v>
      </c>
      <c r="ES4" s="612" t="s">
        <v>2716</v>
      </c>
      <c r="ET4" s="612" t="s">
        <v>2720</v>
      </c>
      <c r="EU4" s="612" t="s">
        <v>2724</v>
      </c>
      <c r="EV4" s="612" t="s">
        <v>2728</v>
      </c>
      <c r="EW4" s="612" t="s">
        <v>2732</v>
      </c>
      <c r="EX4" s="612" t="s">
        <v>3003</v>
      </c>
      <c r="EY4" s="612" t="s">
        <v>3006</v>
      </c>
      <c r="EZ4" s="612" t="s">
        <v>3010</v>
      </c>
      <c r="FA4" s="612" t="s">
        <v>3014</v>
      </c>
      <c r="FB4" s="612" t="s">
        <v>3018</v>
      </c>
      <c r="FC4" s="612" t="s">
        <v>3022</v>
      </c>
      <c r="FD4" s="612" t="s">
        <v>3026</v>
      </c>
      <c r="FE4" s="612" t="s">
        <v>3030</v>
      </c>
      <c r="FF4" s="612" t="s">
        <v>3034</v>
      </c>
      <c r="FG4" s="612" t="s">
        <v>3038</v>
      </c>
      <c r="FH4" s="612" t="s">
        <v>3042</v>
      </c>
      <c r="FI4" s="612" t="s">
        <v>3046</v>
      </c>
      <c r="FJ4" s="612" t="s">
        <v>2886</v>
      </c>
      <c r="FK4" s="612" t="s">
        <v>2890</v>
      </c>
      <c r="FL4" s="612" t="s">
        <v>2894</v>
      </c>
      <c r="FM4" s="612" t="s">
        <v>2898</v>
      </c>
      <c r="FN4" s="612" t="s">
        <v>2902</v>
      </c>
      <c r="FO4" s="612" t="s">
        <v>2906</v>
      </c>
      <c r="FP4" s="612" t="s">
        <v>2910</v>
      </c>
      <c r="FQ4" s="612" t="s">
        <v>2913</v>
      </c>
      <c r="FR4" s="612" t="s">
        <v>2916</v>
      </c>
      <c r="FS4" s="612" t="s">
        <v>2920</v>
      </c>
      <c r="FT4" s="612" t="s">
        <v>2924</v>
      </c>
      <c r="FU4" s="612" t="s">
        <v>2928</v>
      </c>
      <c r="FV4" s="612" t="s">
        <v>2932</v>
      </c>
      <c r="FW4" s="612" t="s">
        <v>2936</v>
      </c>
      <c r="FX4" s="612" t="s">
        <v>2940</v>
      </c>
      <c r="FY4" s="612" t="s">
        <v>2944</v>
      </c>
      <c r="FZ4" s="612" t="s">
        <v>2948</v>
      </c>
      <c r="GA4" s="612" t="s">
        <v>2952</v>
      </c>
      <c r="GB4" s="612" t="s">
        <v>2956</v>
      </c>
      <c r="GC4" s="612" t="s">
        <v>2960</v>
      </c>
      <c r="GD4" s="612" t="s">
        <v>2964</v>
      </c>
      <c r="GE4" s="612" t="s">
        <v>2968</v>
      </c>
      <c r="GF4" s="612" t="s">
        <v>3049</v>
      </c>
      <c r="GG4" s="612" t="s">
        <v>3052</v>
      </c>
      <c r="GH4" s="612" t="s">
        <v>3056</v>
      </c>
      <c r="GI4" s="612" t="s">
        <v>3060</v>
      </c>
      <c r="GJ4" s="612" t="s">
        <v>3064</v>
      </c>
      <c r="GK4" s="612" t="s">
        <v>3068</v>
      </c>
      <c r="GL4" s="612" t="s">
        <v>3072</v>
      </c>
      <c r="GM4" s="612" t="s">
        <v>3076</v>
      </c>
      <c r="GN4" s="612" t="s">
        <v>3080</v>
      </c>
      <c r="GO4" s="612" t="s">
        <v>3084</v>
      </c>
      <c r="GP4" s="612" t="s">
        <v>3088</v>
      </c>
      <c r="GQ4" s="612" t="s">
        <v>3092</v>
      </c>
      <c r="GR4" s="612" t="s">
        <v>2972</v>
      </c>
      <c r="GS4" s="612" t="s">
        <v>2975</v>
      </c>
      <c r="GT4" s="612" t="s">
        <v>2979</v>
      </c>
      <c r="GU4" s="612" t="s">
        <v>2983</v>
      </c>
      <c r="GV4" s="612" t="s">
        <v>2987</v>
      </c>
      <c r="GW4" s="612" t="s">
        <v>2991</v>
      </c>
      <c r="GX4" s="612" t="s">
        <v>2995</v>
      </c>
      <c r="GY4" s="612" t="s">
        <v>2999</v>
      </c>
      <c r="GZ4" s="612" t="s">
        <v>3359</v>
      </c>
      <c r="HA4" s="612" t="s">
        <v>3362</v>
      </c>
      <c r="HB4" s="612" t="s">
        <v>3366</v>
      </c>
      <c r="HC4" s="612" t="s">
        <v>3370</v>
      </c>
      <c r="HD4" s="612" t="s">
        <v>3096</v>
      </c>
      <c r="HE4" s="612" t="s">
        <v>3100</v>
      </c>
      <c r="HF4" s="612" t="s">
        <v>3104</v>
      </c>
      <c r="HG4" s="612" t="s">
        <v>3108</v>
      </c>
      <c r="HH4" s="612" t="s">
        <v>3112</v>
      </c>
      <c r="HI4" s="612" t="s">
        <v>3116</v>
      </c>
      <c r="HJ4" s="612" t="s">
        <v>3120</v>
      </c>
      <c r="HK4" s="612" t="s">
        <v>6376</v>
      </c>
      <c r="HL4" s="612" t="s">
        <v>3124</v>
      </c>
      <c r="HM4" s="612" t="s">
        <v>3127</v>
      </c>
      <c r="HN4" s="612" t="s">
        <v>3131</v>
      </c>
      <c r="HO4" s="612" t="s">
        <v>3135</v>
      </c>
      <c r="HP4" s="612" t="s">
        <v>3139</v>
      </c>
      <c r="HQ4" s="612" t="s">
        <v>3143</v>
      </c>
      <c r="HR4" s="612" t="s">
        <v>3147</v>
      </c>
      <c r="HS4" s="612" t="s">
        <v>3151</v>
      </c>
      <c r="HT4" s="612" t="s">
        <v>3155</v>
      </c>
      <c r="HU4" s="612" t="s">
        <v>3158</v>
      </c>
      <c r="HV4" s="612" t="s">
        <v>3162</v>
      </c>
      <c r="HW4" s="612" t="s">
        <v>3166</v>
      </c>
      <c r="HX4" s="612" t="s">
        <v>3170</v>
      </c>
      <c r="HY4" s="612" t="s">
        <v>3174</v>
      </c>
      <c r="HZ4" s="612" t="s">
        <v>3178</v>
      </c>
      <c r="IA4" s="612" t="s">
        <v>3182</v>
      </c>
      <c r="IB4" s="612" t="s">
        <v>3186</v>
      </c>
      <c r="IC4" s="612" t="s">
        <v>3190</v>
      </c>
      <c r="ID4" s="612" t="s">
        <v>3194</v>
      </c>
      <c r="IE4" s="612" t="s">
        <v>3198</v>
      </c>
      <c r="IF4" s="612" t="s">
        <v>3202</v>
      </c>
      <c r="IG4" s="612" t="s">
        <v>3206</v>
      </c>
      <c r="IH4" s="612" t="s">
        <v>3210</v>
      </c>
      <c r="II4" s="612" t="s">
        <v>3214</v>
      </c>
      <c r="IJ4" s="612" t="s">
        <v>3245</v>
      </c>
      <c r="IK4" s="612" t="s">
        <v>3249</v>
      </c>
      <c r="IL4" s="612" t="s">
        <v>3253</v>
      </c>
      <c r="IM4" s="612" t="s">
        <v>3257</v>
      </c>
      <c r="IN4" s="612" t="s">
        <v>3261</v>
      </c>
      <c r="IO4" s="612" t="s">
        <v>3265</v>
      </c>
      <c r="IP4" s="612" t="s">
        <v>3269</v>
      </c>
      <c r="IQ4" s="612" t="s">
        <v>3273</v>
      </c>
      <c r="IR4" s="612" t="s">
        <v>3277</v>
      </c>
      <c r="IS4" s="612" t="s">
        <v>3281</v>
      </c>
      <c r="IT4" s="612" t="s">
        <v>3285</v>
      </c>
      <c r="IU4" s="612" t="s">
        <v>3312</v>
      </c>
      <c r="IV4" s="612" t="s">
        <v>3315</v>
      </c>
      <c r="IW4" s="612" t="s">
        <v>3319</v>
      </c>
      <c r="IX4" s="612" t="s">
        <v>3323</v>
      </c>
      <c r="IY4" s="612" t="s">
        <v>3327</v>
      </c>
      <c r="IZ4" s="612" t="s">
        <v>3331</v>
      </c>
      <c r="JA4" s="612" t="s">
        <v>3335</v>
      </c>
      <c r="JB4" s="612" t="s">
        <v>3339</v>
      </c>
      <c r="JC4" s="612" t="s">
        <v>3343</v>
      </c>
      <c r="JD4" s="612" t="s">
        <v>3347</v>
      </c>
      <c r="JE4" s="612" t="s">
        <v>3351</v>
      </c>
      <c r="JF4" s="612" t="s">
        <v>3355</v>
      </c>
      <c r="JG4" s="612" t="s">
        <v>3289</v>
      </c>
      <c r="JH4" s="612" t="s">
        <v>3292</v>
      </c>
      <c r="JI4" s="612" t="s">
        <v>3296</v>
      </c>
      <c r="JJ4" s="612" t="s">
        <v>3300</v>
      </c>
      <c r="JK4" s="612" t="s">
        <v>3304</v>
      </c>
      <c r="JL4" s="612" t="s">
        <v>3308</v>
      </c>
      <c r="JM4" s="612" t="s">
        <v>3218</v>
      </c>
      <c r="JN4" s="612" t="s">
        <v>3221</v>
      </c>
      <c r="JO4" s="612" t="s">
        <v>3225</v>
      </c>
      <c r="JP4" s="612" t="s">
        <v>3229</v>
      </c>
      <c r="JQ4" s="612" t="s">
        <v>3233</v>
      </c>
      <c r="JR4" s="612" t="s">
        <v>3237</v>
      </c>
      <c r="JS4" s="612" t="s">
        <v>3241</v>
      </c>
      <c r="JT4" s="612" t="s">
        <v>3417</v>
      </c>
      <c r="JU4" s="612" t="s">
        <v>3421</v>
      </c>
      <c r="JV4" s="612" t="s">
        <v>3425</v>
      </c>
      <c r="JW4" s="612" t="s">
        <v>3429</v>
      </c>
      <c r="JX4" s="612" t="s">
        <v>3433</v>
      </c>
      <c r="JY4" s="612" t="s">
        <v>3437</v>
      </c>
      <c r="JZ4" s="612" t="s">
        <v>3441</v>
      </c>
      <c r="KA4" s="612" t="s">
        <v>3445</v>
      </c>
      <c r="KB4" s="612" t="s">
        <v>3449</v>
      </c>
      <c r="KC4" s="612" t="s">
        <v>3453</v>
      </c>
      <c r="KD4" s="612" t="s">
        <v>3457</v>
      </c>
      <c r="KE4" s="612" t="s">
        <v>3461</v>
      </c>
      <c r="KF4" s="612" t="s">
        <v>3465</v>
      </c>
      <c r="KG4" s="612" t="s">
        <v>3469</v>
      </c>
      <c r="KH4" s="612" t="s">
        <v>3473</v>
      </c>
      <c r="KI4" s="612" t="s">
        <v>5913</v>
      </c>
      <c r="KJ4" s="612" t="s">
        <v>3517</v>
      </c>
      <c r="KK4" s="612" t="s">
        <v>3520</v>
      </c>
      <c r="KL4" s="612" t="s">
        <v>3524</v>
      </c>
      <c r="KM4" s="612" t="s">
        <v>3528</v>
      </c>
      <c r="KN4" s="612" t="s">
        <v>3532</v>
      </c>
      <c r="KO4" s="612" t="s">
        <v>3536</v>
      </c>
      <c r="KP4" s="612" t="s">
        <v>3540</v>
      </c>
      <c r="KQ4" s="612" t="s">
        <v>3544</v>
      </c>
      <c r="KR4" s="612" t="s">
        <v>3548</v>
      </c>
      <c r="KS4" s="612" t="s">
        <v>3603</v>
      </c>
      <c r="KT4" s="612" t="s">
        <v>3606</v>
      </c>
      <c r="KU4" s="612" t="s">
        <v>3610</v>
      </c>
      <c r="KV4" s="612" t="s">
        <v>3614</v>
      </c>
      <c r="KW4" s="612" t="s">
        <v>3618</v>
      </c>
      <c r="KX4" s="612" t="s">
        <v>3622</v>
      </c>
      <c r="KY4" s="612" t="s">
        <v>3626</v>
      </c>
      <c r="KZ4" s="612" t="s">
        <v>3630</v>
      </c>
      <c r="LA4" s="612" t="s">
        <v>3571</v>
      </c>
      <c r="LB4" s="612" t="s">
        <v>3575</v>
      </c>
      <c r="LC4" s="612" t="s">
        <v>3579</v>
      </c>
      <c r="LD4" s="612" t="s">
        <v>3583</v>
      </c>
      <c r="LE4" s="612" t="s">
        <v>3587</v>
      </c>
      <c r="LF4" s="612" t="s">
        <v>3591</v>
      </c>
      <c r="LG4" s="612" t="s">
        <v>3595</v>
      </c>
      <c r="LH4" s="612" t="s">
        <v>3599</v>
      </c>
      <c r="LI4" s="612" t="s">
        <v>3374</v>
      </c>
      <c r="LJ4" s="612" t="s">
        <v>3377</v>
      </c>
      <c r="LK4" s="612" t="s">
        <v>3381</v>
      </c>
      <c r="LL4" s="612" t="s">
        <v>3385</v>
      </c>
      <c r="LM4" s="612" t="s">
        <v>3389</v>
      </c>
      <c r="LN4" s="612" t="s">
        <v>3393</v>
      </c>
      <c r="LO4" s="612" t="s">
        <v>3397</v>
      </c>
      <c r="LP4" s="612" t="s">
        <v>3401</v>
      </c>
      <c r="LQ4" s="612" t="s">
        <v>3405</v>
      </c>
      <c r="LR4" s="612" t="s">
        <v>3409</v>
      </c>
      <c r="LS4" s="612" t="s">
        <v>3413</v>
      </c>
      <c r="LT4" s="612" t="s">
        <v>3559</v>
      </c>
      <c r="LU4" s="612" t="s">
        <v>3563</v>
      </c>
      <c r="LV4" s="612" t="s">
        <v>3567</v>
      </c>
      <c r="LW4" s="612" t="s">
        <v>3552</v>
      </c>
      <c r="LX4" s="612" t="s">
        <v>3555</v>
      </c>
      <c r="LY4" s="612" t="s">
        <v>3477</v>
      </c>
      <c r="LZ4" s="612" t="s">
        <v>3481</v>
      </c>
      <c r="MA4" s="612" t="s">
        <v>3485</v>
      </c>
      <c r="MB4" s="612" t="s">
        <v>3489</v>
      </c>
      <c r="MC4" s="612" t="s">
        <v>3493</v>
      </c>
      <c r="MD4" s="612" t="s">
        <v>3497</v>
      </c>
      <c r="ME4" s="612" t="s">
        <v>3501</v>
      </c>
      <c r="MF4" s="612" t="s">
        <v>3505</v>
      </c>
      <c r="MG4" s="612" t="s">
        <v>3509</v>
      </c>
      <c r="MH4" s="612" t="s">
        <v>3513</v>
      </c>
      <c r="MI4" s="612" t="s">
        <v>3737</v>
      </c>
      <c r="MJ4" s="612" t="s">
        <v>3741</v>
      </c>
      <c r="MK4" s="612" t="s">
        <v>3745</v>
      </c>
      <c r="ML4" s="612" t="s">
        <v>3749</v>
      </c>
      <c r="MM4" s="612" t="s">
        <v>3753</v>
      </c>
      <c r="MN4" s="612" t="s">
        <v>3757</v>
      </c>
      <c r="MO4" s="612" t="s">
        <v>3761</v>
      </c>
      <c r="MP4" s="612" t="s">
        <v>3765</v>
      </c>
      <c r="MQ4" s="612" t="s">
        <v>3769</v>
      </c>
      <c r="MR4" s="612" t="s">
        <v>3773</v>
      </c>
      <c r="MS4" s="612" t="s">
        <v>3777</v>
      </c>
      <c r="MT4" s="612" t="s">
        <v>3781</v>
      </c>
      <c r="MU4" s="612" t="s">
        <v>3812</v>
      </c>
      <c r="MV4" s="612" t="s">
        <v>3816</v>
      </c>
      <c r="MW4" s="612" t="s">
        <v>3820</v>
      </c>
      <c r="MX4" s="612" t="s">
        <v>3824</v>
      </c>
      <c r="MY4" s="612" t="s">
        <v>3828</v>
      </c>
      <c r="MZ4" s="612" t="s">
        <v>3832</v>
      </c>
      <c r="NA4" s="612" t="s">
        <v>3836</v>
      </c>
      <c r="NB4" s="612" t="s">
        <v>3840</v>
      </c>
      <c r="NC4" s="612" t="s">
        <v>3844</v>
      </c>
      <c r="ND4" s="612" t="s">
        <v>3848</v>
      </c>
      <c r="NE4" s="612" t="s">
        <v>3852</v>
      </c>
      <c r="NF4" s="612" t="s">
        <v>3656</v>
      </c>
      <c r="NG4" s="612" t="s">
        <v>3659</v>
      </c>
      <c r="NH4" s="612" t="s">
        <v>3663</v>
      </c>
      <c r="NI4" s="612" t="s">
        <v>3667</v>
      </c>
      <c r="NJ4" s="612" t="s">
        <v>3671</v>
      </c>
      <c r="NK4" s="612" t="s">
        <v>3675</v>
      </c>
      <c r="NL4" s="612" t="s">
        <v>3679</v>
      </c>
      <c r="NM4" s="612" t="s">
        <v>3683</v>
      </c>
      <c r="NN4" s="612" t="s">
        <v>3687</v>
      </c>
      <c r="NO4" s="612" t="s">
        <v>3691</v>
      </c>
      <c r="NP4" s="612" t="s">
        <v>3695</v>
      </c>
      <c r="NQ4" s="612" t="s">
        <v>3699</v>
      </c>
      <c r="NR4" s="612" t="s">
        <v>3785</v>
      </c>
      <c r="NS4" s="612" t="s">
        <v>3788</v>
      </c>
      <c r="NT4" s="612" t="s">
        <v>3792</v>
      </c>
      <c r="NU4" s="612" t="s">
        <v>3796</v>
      </c>
      <c r="NV4" s="612" t="s">
        <v>3800</v>
      </c>
      <c r="NW4" s="612" t="s">
        <v>3804</v>
      </c>
      <c r="NX4" s="612" t="s">
        <v>3808</v>
      </c>
      <c r="NY4" s="612" t="s">
        <v>3856</v>
      </c>
      <c r="NZ4" s="612" t="s">
        <v>3860</v>
      </c>
      <c r="OA4" s="612" t="s">
        <v>3864</v>
      </c>
      <c r="OB4" s="612" t="s">
        <v>3868</v>
      </c>
      <c r="OC4" s="612" t="s">
        <v>3872</v>
      </c>
      <c r="OD4" s="612" t="s">
        <v>3876</v>
      </c>
      <c r="OE4" s="612" t="s">
        <v>3880</v>
      </c>
      <c r="OF4" s="612" t="s">
        <v>3702</v>
      </c>
      <c r="OG4" s="612" t="s">
        <v>3705</v>
      </c>
      <c r="OH4" s="612" t="s">
        <v>3709</v>
      </c>
      <c r="OI4" s="612" t="s">
        <v>3713</v>
      </c>
      <c r="OJ4" s="612" t="s">
        <v>3717</v>
      </c>
      <c r="OK4" s="612" t="s">
        <v>3721</v>
      </c>
      <c r="OL4" s="612" t="s">
        <v>3725</v>
      </c>
      <c r="OM4" s="612" t="s">
        <v>3729</v>
      </c>
      <c r="ON4" s="612" t="s">
        <v>3733</v>
      </c>
      <c r="OO4" s="612" t="s">
        <v>3634</v>
      </c>
      <c r="OP4" s="612" t="s">
        <v>3637</v>
      </c>
      <c r="OQ4" s="612" t="s">
        <v>3641</v>
      </c>
      <c r="OR4" s="612" t="s">
        <v>3645</v>
      </c>
      <c r="OS4" s="612" t="s">
        <v>3649</v>
      </c>
      <c r="OT4" s="612" t="s">
        <v>3653</v>
      </c>
      <c r="OU4" s="612" t="s">
        <v>3884</v>
      </c>
      <c r="OV4" s="612" t="s">
        <v>3888</v>
      </c>
      <c r="OW4" s="612" t="s">
        <v>3892</v>
      </c>
      <c r="OX4" s="612" t="s">
        <v>3896</v>
      </c>
      <c r="OY4" s="612" t="s">
        <v>3900</v>
      </c>
      <c r="OZ4" s="612" t="s">
        <v>3904</v>
      </c>
      <c r="PA4" s="612" t="s">
        <v>3908</v>
      </c>
      <c r="PB4" s="612" t="s">
        <v>3912</v>
      </c>
      <c r="PC4" s="612" t="s">
        <v>3916</v>
      </c>
      <c r="PD4" s="612" t="s">
        <v>4151</v>
      </c>
      <c r="PE4" s="612" t="s">
        <v>4154</v>
      </c>
      <c r="PF4" s="612" t="s">
        <v>4158</v>
      </c>
      <c r="PG4" s="612" t="s">
        <v>4161</v>
      </c>
      <c r="PH4" s="612" t="s">
        <v>4165</v>
      </c>
      <c r="PI4" s="612" t="s">
        <v>4169</v>
      </c>
      <c r="PJ4" s="612" t="s">
        <v>4173</v>
      </c>
      <c r="PK4" s="612" t="s">
        <v>4177</v>
      </c>
      <c r="PL4" s="612" t="s">
        <v>4181</v>
      </c>
      <c r="PM4" s="612" t="s">
        <v>4185</v>
      </c>
      <c r="PN4" s="612" t="s">
        <v>4189</v>
      </c>
      <c r="PO4" s="612" t="s">
        <v>4193</v>
      </c>
      <c r="PP4" s="612" t="s">
        <v>4197</v>
      </c>
      <c r="PQ4" s="612" t="s">
        <v>4201</v>
      </c>
      <c r="PR4" s="612" t="s">
        <v>4205</v>
      </c>
      <c r="PS4" s="612" t="s">
        <v>4209</v>
      </c>
      <c r="PT4" s="612" t="s">
        <v>4213</v>
      </c>
      <c r="PU4" s="612" t="s">
        <v>4217</v>
      </c>
      <c r="PV4" s="612" t="s">
        <v>3920</v>
      </c>
      <c r="PW4" s="612" t="s">
        <v>3923</v>
      </c>
      <c r="PX4" s="612" t="s">
        <v>3927</v>
      </c>
      <c r="PY4" s="612" t="s">
        <v>3931</v>
      </c>
      <c r="PZ4" s="612" t="s">
        <v>3935</v>
      </c>
      <c r="QA4" s="612" t="s">
        <v>3939</v>
      </c>
      <c r="QB4" s="612" t="s">
        <v>3943</v>
      </c>
      <c r="QC4" s="612" t="s">
        <v>3947</v>
      </c>
      <c r="QD4" s="612" t="s">
        <v>3951</v>
      </c>
      <c r="QE4" s="612" t="s">
        <v>3955</v>
      </c>
      <c r="QF4" s="612" t="s">
        <v>3959</v>
      </c>
      <c r="QG4" s="612" t="s">
        <v>3963</v>
      </c>
      <c r="QH4" s="612" t="s">
        <v>3967</v>
      </c>
      <c r="QI4" s="612" t="s">
        <v>3971</v>
      </c>
      <c r="QJ4" s="612" t="s">
        <v>3975</v>
      </c>
      <c r="QK4" s="612" t="s">
        <v>3979</v>
      </c>
      <c r="QL4" s="612" t="s">
        <v>3983</v>
      </c>
      <c r="QM4" s="612" t="s">
        <v>3987</v>
      </c>
      <c r="QN4" s="612" t="s">
        <v>3991</v>
      </c>
      <c r="QO4" s="612" t="s">
        <v>3995</v>
      </c>
      <c r="QP4" s="612" t="s">
        <v>3999</v>
      </c>
      <c r="QQ4" s="612" t="s">
        <v>4003</v>
      </c>
      <c r="QR4" s="612" t="s">
        <v>4007</v>
      </c>
      <c r="QS4" s="612" t="s">
        <v>4011</v>
      </c>
      <c r="QT4" s="612" t="s">
        <v>4015</v>
      </c>
      <c r="QU4" s="612" t="s">
        <v>4019</v>
      </c>
      <c r="QV4" s="612" t="s">
        <v>4023</v>
      </c>
      <c r="QW4" s="612" t="s">
        <v>4026</v>
      </c>
      <c r="QX4" s="612" t="s">
        <v>4030</v>
      </c>
      <c r="QY4" s="612" t="s">
        <v>4034</v>
      </c>
      <c r="QZ4" s="612" t="s">
        <v>4038</v>
      </c>
      <c r="RA4" s="612" t="s">
        <v>4042</v>
      </c>
      <c r="RB4" s="612" t="s">
        <v>4046</v>
      </c>
      <c r="RC4" s="612" t="s">
        <v>4050</v>
      </c>
      <c r="RD4" s="612" t="s">
        <v>4054</v>
      </c>
      <c r="RE4" s="612" t="s">
        <v>4058</v>
      </c>
      <c r="RF4" s="612" t="s">
        <v>4062</v>
      </c>
      <c r="RG4" s="612" t="s">
        <v>4066</v>
      </c>
      <c r="RH4" s="612" t="s">
        <v>4070</v>
      </c>
      <c r="RI4" s="612" t="s">
        <v>4074</v>
      </c>
      <c r="RJ4" s="612" t="s">
        <v>4077</v>
      </c>
      <c r="RK4" s="612" t="s">
        <v>4081</v>
      </c>
      <c r="RL4" s="612" t="s">
        <v>4085</v>
      </c>
      <c r="RM4" s="612" t="s">
        <v>4089</v>
      </c>
      <c r="RN4" s="612" t="s">
        <v>4093</v>
      </c>
      <c r="RO4" s="612" t="s">
        <v>4097</v>
      </c>
      <c r="RP4" s="612" t="s">
        <v>4101</v>
      </c>
      <c r="RQ4" s="612" t="s">
        <v>4105</v>
      </c>
      <c r="RR4" s="612" t="s">
        <v>4109</v>
      </c>
      <c r="RS4" s="612" t="s">
        <v>4113</v>
      </c>
      <c r="RT4" s="612" t="s">
        <v>4117</v>
      </c>
      <c r="RU4" s="612" t="s">
        <v>4121</v>
      </c>
      <c r="RV4" s="612" t="s">
        <v>4125</v>
      </c>
      <c r="RW4" s="612" t="s">
        <v>4129</v>
      </c>
      <c r="RX4" s="612" t="s">
        <v>4133</v>
      </c>
      <c r="RY4" s="612" t="s">
        <v>4137</v>
      </c>
      <c r="RZ4" s="612" t="s">
        <v>4141</v>
      </c>
      <c r="SA4" s="612" t="s">
        <v>4144</v>
      </c>
      <c r="SB4" s="612" t="s">
        <v>4148</v>
      </c>
      <c r="SC4" s="612" t="s">
        <v>4517</v>
      </c>
      <c r="SD4" s="612" t="s">
        <v>4520</v>
      </c>
      <c r="SE4" s="612" t="s">
        <v>4524</v>
      </c>
      <c r="SF4" s="612" t="s">
        <v>4528</v>
      </c>
      <c r="SG4" s="612" t="s">
        <v>4532</v>
      </c>
      <c r="SH4" s="612" t="s">
        <v>4536</v>
      </c>
      <c r="SI4" s="612" t="s">
        <v>4540</v>
      </c>
      <c r="SJ4" s="612" t="s">
        <v>4544</v>
      </c>
      <c r="SK4" s="612" t="s">
        <v>4548</v>
      </c>
      <c r="SL4" s="612" t="s">
        <v>4552</v>
      </c>
      <c r="SM4" s="612" t="s">
        <v>4556</v>
      </c>
      <c r="SN4" s="612" t="s">
        <v>4560</v>
      </c>
      <c r="SO4" s="612" t="s">
        <v>4221</v>
      </c>
      <c r="SP4" s="612" t="s">
        <v>4224</v>
      </c>
      <c r="SQ4" s="612" t="s">
        <v>4228</v>
      </c>
      <c r="SR4" s="612" t="s">
        <v>4232</v>
      </c>
      <c r="SS4" s="612" t="s">
        <v>4236</v>
      </c>
      <c r="ST4" s="612" t="s">
        <v>4240</v>
      </c>
      <c r="SU4" s="612" t="s">
        <v>4244</v>
      </c>
      <c r="SV4" s="612" t="s">
        <v>4248</v>
      </c>
      <c r="SW4" s="612" t="s">
        <v>4356</v>
      </c>
      <c r="SX4" s="612" t="s">
        <v>4359</v>
      </c>
      <c r="SY4" s="612" t="s">
        <v>4363</v>
      </c>
      <c r="SZ4" s="612" t="s">
        <v>4367</v>
      </c>
      <c r="TA4" s="612" t="s">
        <v>4371</v>
      </c>
      <c r="TB4" s="612" t="s">
        <v>4375</v>
      </c>
      <c r="TC4" s="612" t="s">
        <v>4379</v>
      </c>
      <c r="TD4" s="612" t="s">
        <v>4383</v>
      </c>
      <c r="TE4" s="612" t="s">
        <v>4387</v>
      </c>
      <c r="TF4" s="612" t="s">
        <v>4391</v>
      </c>
      <c r="TG4" s="612" t="s">
        <v>4395</v>
      </c>
      <c r="TH4" s="612" t="s">
        <v>4399</v>
      </c>
      <c r="TI4" s="612" t="s">
        <v>4403</v>
      </c>
      <c r="TJ4" s="612" t="s">
        <v>4407</v>
      </c>
      <c r="TK4" s="612" t="s">
        <v>4446</v>
      </c>
      <c r="TL4" s="612" t="s">
        <v>4449</v>
      </c>
      <c r="TM4" s="612" t="s">
        <v>4453</v>
      </c>
      <c r="TN4" s="612" t="s">
        <v>4457</v>
      </c>
      <c r="TO4" s="612" t="s">
        <v>4461</v>
      </c>
      <c r="TP4" s="612" t="s">
        <v>4465</v>
      </c>
      <c r="TQ4" s="612" t="s">
        <v>4469</v>
      </c>
      <c r="TR4" s="612" t="s">
        <v>4473</v>
      </c>
      <c r="TS4" s="612" t="s">
        <v>4477</v>
      </c>
      <c r="TT4" s="612" t="s">
        <v>4481</v>
      </c>
      <c r="TU4" s="612" t="s">
        <v>4485</v>
      </c>
      <c r="TV4" s="612" t="s">
        <v>4489</v>
      </c>
      <c r="TW4" s="612" t="s">
        <v>4493</v>
      </c>
      <c r="TX4" s="612" t="s">
        <v>4497</v>
      </c>
      <c r="TY4" s="612" t="s">
        <v>4501</v>
      </c>
      <c r="TZ4" s="612" t="s">
        <v>4505</v>
      </c>
      <c r="UA4" s="612" t="s">
        <v>4509</v>
      </c>
      <c r="UB4" s="612" t="s">
        <v>4513</v>
      </c>
      <c r="UC4" s="612" t="s">
        <v>4411</v>
      </c>
      <c r="UD4" s="612" t="s">
        <v>4414</v>
      </c>
      <c r="UE4" s="612" t="s">
        <v>4418</v>
      </c>
      <c r="UF4" s="612" t="s">
        <v>4422</v>
      </c>
      <c r="UG4" s="612" t="s">
        <v>4426</v>
      </c>
      <c r="UH4" s="612" t="s">
        <v>4430</v>
      </c>
      <c r="UI4" s="612" t="s">
        <v>4434</v>
      </c>
      <c r="UJ4" s="612" t="s">
        <v>4438</v>
      </c>
      <c r="UK4" s="612" t="s">
        <v>4442</v>
      </c>
      <c r="UL4" s="612" t="s">
        <v>4252</v>
      </c>
      <c r="UM4" s="612" t="s">
        <v>4255</v>
      </c>
      <c r="UN4" s="612" t="s">
        <v>4259</v>
      </c>
      <c r="UO4" s="612" t="s">
        <v>4263</v>
      </c>
      <c r="UP4" s="612" t="s">
        <v>4267</v>
      </c>
      <c r="UQ4" s="612" t="s">
        <v>4271</v>
      </c>
      <c r="UR4" s="612" t="s">
        <v>4275</v>
      </c>
      <c r="US4" s="612" t="s">
        <v>4278</v>
      </c>
      <c r="UT4" s="612" t="s">
        <v>4282</v>
      </c>
      <c r="UU4" s="612" t="s">
        <v>4286</v>
      </c>
      <c r="UV4" s="612" t="s">
        <v>4290</v>
      </c>
      <c r="UW4" s="612" t="s">
        <v>4294</v>
      </c>
      <c r="UX4" s="612" t="s">
        <v>4298</v>
      </c>
      <c r="UY4" s="612" t="s">
        <v>4302</v>
      </c>
      <c r="UZ4" s="612" t="s">
        <v>4306</v>
      </c>
      <c r="VA4" s="612" t="s">
        <v>4310</v>
      </c>
      <c r="VB4" s="612" t="s">
        <v>4314</v>
      </c>
      <c r="VC4" s="612" t="s">
        <v>4318</v>
      </c>
      <c r="VD4" s="612" t="s">
        <v>4322</v>
      </c>
      <c r="VE4" s="612" t="s">
        <v>4326</v>
      </c>
      <c r="VF4" s="612" t="s">
        <v>4330</v>
      </c>
      <c r="VG4" s="612" t="s">
        <v>4334</v>
      </c>
      <c r="VH4" s="612" t="s">
        <v>4338</v>
      </c>
      <c r="VI4" s="612" t="s">
        <v>4342</v>
      </c>
      <c r="VJ4" s="612" t="s">
        <v>4346</v>
      </c>
      <c r="VK4" s="612" t="s">
        <v>4350</v>
      </c>
      <c r="VL4" s="612" t="s">
        <v>4353</v>
      </c>
      <c r="VM4" s="612" t="s">
        <v>4845</v>
      </c>
      <c r="VN4" s="612" t="s">
        <v>4848</v>
      </c>
      <c r="VO4" s="612" t="s">
        <v>4851</v>
      </c>
      <c r="VP4" s="612" t="s">
        <v>4855</v>
      </c>
      <c r="VQ4" s="612" t="s">
        <v>4859</v>
      </c>
      <c r="VR4" s="612" t="s">
        <v>4863</v>
      </c>
      <c r="VS4" s="612" t="s">
        <v>4867</v>
      </c>
      <c r="VT4" s="612" t="s">
        <v>4871</v>
      </c>
      <c r="VU4" s="612" t="s">
        <v>4875</v>
      </c>
      <c r="VV4" s="612" t="s">
        <v>4879</v>
      </c>
      <c r="VW4" s="612" t="s">
        <v>4883</v>
      </c>
      <c r="VX4" s="612" t="s">
        <v>4887</v>
      </c>
      <c r="VY4" s="612" t="s">
        <v>4891</v>
      </c>
      <c r="VZ4" s="612" t="s">
        <v>4895</v>
      </c>
      <c r="WA4" s="612" t="s">
        <v>4899</v>
      </c>
      <c r="WB4" s="612" t="s">
        <v>4903</v>
      </c>
      <c r="WC4" s="612" t="s">
        <v>4564</v>
      </c>
      <c r="WD4" s="612" t="s">
        <v>4568</v>
      </c>
      <c r="WE4" s="612" t="s">
        <v>4572</v>
      </c>
      <c r="WF4" s="612" t="s">
        <v>4576</v>
      </c>
      <c r="WG4" s="612" t="s">
        <v>4580</v>
      </c>
      <c r="WH4" s="612" t="s">
        <v>4584</v>
      </c>
      <c r="WI4" s="612" t="s">
        <v>4588</v>
      </c>
      <c r="WJ4" s="612" t="s">
        <v>4592</v>
      </c>
      <c r="WK4" s="612" t="s">
        <v>4596</v>
      </c>
      <c r="WL4" s="612" t="s">
        <v>4600</v>
      </c>
      <c r="WM4" s="612" t="s">
        <v>4604</v>
      </c>
      <c r="WN4" s="612" t="s">
        <v>4608</v>
      </c>
      <c r="WO4" s="612" t="s">
        <v>4612</v>
      </c>
      <c r="WP4" s="612" t="s">
        <v>4616</v>
      </c>
      <c r="WQ4" s="612" t="s">
        <v>4620</v>
      </c>
      <c r="WR4" s="612" t="s">
        <v>4624</v>
      </c>
      <c r="WS4" s="612" t="s">
        <v>4628</v>
      </c>
      <c r="WT4" s="612" t="s">
        <v>4632</v>
      </c>
      <c r="WU4" s="612" t="s">
        <v>4636</v>
      </c>
      <c r="WV4" s="612" t="s">
        <v>4640</v>
      </c>
      <c r="WW4" s="612" t="s">
        <v>4644</v>
      </c>
      <c r="WX4" s="612" t="s">
        <v>4648</v>
      </c>
      <c r="WY4" s="612" t="s">
        <v>4652</v>
      </c>
      <c r="WZ4" s="612" t="s">
        <v>4656</v>
      </c>
      <c r="XA4" s="612" t="s">
        <v>4660</v>
      </c>
      <c r="XB4" s="612" t="s">
        <v>4664</v>
      </c>
      <c r="XC4" s="612" t="s">
        <v>4668</v>
      </c>
      <c r="XD4" s="612" t="s">
        <v>4672</v>
      </c>
      <c r="XE4" s="612" t="s">
        <v>4676</v>
      </c>
      <c r="XF4" s="612" t="s">
        <v>4680</v>
      </c>
      <c r="XG4" s="612" t="s">
        <v>4683</v>
      </c>
      <c r="XH4" s="612" t="s">
        <v>4686</v>
      </c>
      <c r="XI4" s="612" t="s">
        <v>4689</v>
      </c>
      <c r="XJ4" s="612" t="s">
        <v>4692</v>
      </c>
      <c r="XK4" s="612" t="s">
        <v>4695</v>
      </c>
      <c r="XL4" s="612" t="s">
        <v>4699</v>
      </c>
      <c r="XM4" s="612" t="s">
        <v>4703</v>
      </c>
      <c r="XN4" s="612" t="s">
        <v>4707</v>
      </c>
      <c r="XO4" s="612" t="s">
        <v>4711</v>
      </c>
      <c r="XP4" s="612" t="s">
        <v>4715</v>
      </c>
      <c r="XQ4" s="612" t="s">
        <v>4719</v>
      </c>
      <c r="XR4" s="612" t="s">
        <v>4723</v>
      </c>
      <c r="XS4" s="612" t="s">
        <v>4727</v>
      </c>
      <c r="XT4" s="612" t="s">
        <v>4731</v>
      </c>
      <c r="XU4" s="612" t="s">
        <v>4735</v>
      </c>
      <c r="XV4" s="612" t="s">
        <v>4739</v>
      </c>
      <c r="XW4" s="612" t="s">
        <v>4743</v>
      </c>
      <c r="XX4" s="612" t="s">
        <v>4747</v>
      </c>
      <c r="XY4" s="612" t="s">
        <v>4751</v>
      </c>
      <c r="XZ4" s="612" t="s">
        <v>4755</v>
      </c>
      <c r="YA4" s="612" t="s">
        <v>4759</v>
      </c>
      <c r="YB4" s="612" t="s">
        <v>4763</v>
      </c>
      <c r="YC4" s="612" t="s">
        <v>4767</v>
      </c>
      <c r="YD4" s="612" t="s">
        <v>4771</v>
      </c>
      <c r="YE4" s="612" t="s">
        <v>4774</v>
      </c>
      <c r="YF4" s="612" t="s">
        <v>4778</v>
      </c>
      <c r="YG4" s="612" t="s">
        <v>4781</v>
      </c>
      <c r="YH4" s="612" t="s">
        <v>4784</v>
      </c>
      <c r="YI4" s="612" t="s">
        <v>4788</v>
      </c>
      <c r="YJ4" s="612" t="s">
        <v>4792</v>
      </c>
      <c r="YK4" s="612" t="s">
        <v>4796</v>
      </c>
      <c r="YL4" s="612" t="s">
        <v>4800</v>
      </c>
      <c r="YM4" s="612" t="s">
        <v>4804</v>
      </c>
      <c r="YN4" s="612" t="s">
        <v>4808</v>
      </c>
      <c r="YO4" s="612" t="s">
        <v>4812</v>
      </c>
      <c r="YP4" s="612" t="s">
        <v>4816</v>
      </c>
      <c r="YQ4" s="612" t="s">
        <v>4820</v>
      </c>
      <c r="YR4" s="612" t="s">
        <v>4824</v>
      </c>
      <c r="YS4" s="612" t="s">
        <v>4828</v>
      </c>
      <c r="YT4" s="612" t="s">
        <v>4832</v>
      </c>
      <c r="YU4" s="612" t="s">
        <v>4836</v>
      </c>
      <c r="YV4" s="612" t="s">
        <v>4839</v>
      </c>
      <c r="YW4" s="612" t="s">
        <v>4842</v>
      </c>
      <c r="YX4" s="612" t="s">
        <v>5156</v>
      </c>
      <c r="YY4" s="612" t="s">
        <v>5159</v>
      </c>
      <c r="YZ4" s="612" t="s">
        <v>5163</v>
      </c>
      <c r="ZA4" s="612" t="s">
        <v>5167</v>
      </c>
      <c r="ZB4" s="612" t="s">
        <v>5171</v>
      </c>
      <c r="ZC4" s="612" t="s">
        <v>5175</v>
      </c>
      <c r="ZD4" s="612" t="s">
        <v>5179</v>
      </c>
      <c r="ZE4" s="612" t="s">
        <v>5094</v>
      </c>
      <c r="ZF4" s="612" t="s">
        <v>5097</v>
      </c>
      <c r="ZG4" s="612" t="s">
        <v>5101</v>
      </c>
      <c r="ZH4" s="612" t="s">
        <v>5105</v>
      </c>
      <c r="ZI4" s="612" t="s">
        <v>5109</v>
      </c>
      <c r="ZJ4" s="612" t="s">
        <v>5113</v>
      </c>
      <c r="ZK4" s="612" t="s">
        <v>5117</v>
      </c>
      <c r="ZL4" s="612" t="s">
        <v>5121</v>
      </c>
      <c r="ZM4" s="612" t="s">
        <v>5125</v>
      </c>
      <c r="ZN4" s="612" t="s">
        <v>4907</v>
      </c>
      <c r="ZO4" s="612" t="s">
        <v>4910</v>
      </c>
      <c r="ZP4" s="612" t="s">
        <v>4914</v>
      </c>
      <c r="ZQ4" s="612" t="s">
        <v>4918</v>
      </c>
      <c r="ZR4" s="612" t="s">
        <v>4922</v>
      </c>
      <c r="ZS4" s="612" t="s">
        <v>4926</v>
      </c>
      <c r="ZT4" s="612" t="s">
        <v>4930</v>
      </c>
      <c r="ZU4" s="612" t="s">
        <v>4934</v>
      </c>
      <c r="ZV4" s="612" t="s">
        <v>4938</v>
      </c>
      <c r="ZW4" s="612" t="s">
        <v>4942</v>
      </c>
      <c r="ZX4" s="612" t="s">
        <v>4946</v>
      </c>
      <c r="ZY4" s="612" t="s">
        <v>4950</v>
      </c>
      <c r="ZZ4" s="612" t="s">
        <v>4954</v>
      </c>
      <c r="AAA4" s="612" t="s">
        <v>4958</v>
      </c>
      <c r="AAB4" s="612" t="s">
        <v>4962</v>
      </c>
      <c r="AAC4" s="612" t="s">
        <v>4966</v>
      </c>
      <c r="AAD4" s="612" t="s">
        <v>4970</v>
      </c>
      <c r="AAE4" s="612" t="s">
        <v>4974</v>
      </c>
      <c r="AAF4" s="612" t="s">
        <v>4978</v>
      </c>
      <c r="AAG4" s="612" t="s">
        <v>4982</v>
      </c>
      <c r="AAH4" s="612" t="s">
        <v>4986</v>
      </c>
      <c r="AAI4" s="612" t="s">
        <v>4989</v>
      </c>
      <c r="AAJ4" s="612" t="s">
        <v>5129</v>
      </c>
      <c r="AAK4" s="612" t="s">
        <v>5132</v>
      </c>
      <c r="AAL4" s="612" t="s">
        <v>5136</v>
      </c>
      <c r="AAM4" s="612" t="s">
        <v>5140</v>
      </c>
      <c r="AAN4" s="612" t="s">
        <v>5144</v>
      </c>
      <c r="AAO4" s="612" t="s">
        <v>5148</v>
      </c>
      <c r="AAP4" s="612" t="s">
        <v>5152</v>
      </c>
      <c r="AAQ4" s="612" t="s">
        <v>4993</v>
      </c>
      <c r="AAR4" s="612" t="s">
        <v>4997</v>
      </c>
      <c r="AAS4" s="612" t="s">
        <v>5001</v>
      </c>
      <c r="AAT4" s="612" t="s">
        <v>5005</v>
      </c>
      <c r="AAU4" s="612" t="s">
        <v>5009</v>
      </c>
      <c r="AAV4" s="612" t="s">
        <v>5013</v>
      </c>
      <c r="AAW4" s="612" t="s">
        <v>5017</v>
      </c>
      <c r="AAX4" s="612" t="s">
        <v>5021</v>
      </c>
      <c r="AAY4" s="612" t="s">
        <v>5025</v>
      </c>
      <c r="AAZ4" s="612" t="s">
        <v>5029</v>
      </c>
      <c r="ABA4" s="612" t="s">
        <v>5033</v>
      </c>
      <c r="ABB4" s="612" t="s">
        <v>5037</v>
      </c>
      <c r="ABC4" s="612" t="s">
        <v>5041</v>
      </c>
      <c r="ABD4" s="612" t="s">
        <v>5045</v>
      </c>
      <c r="ABE4" s="612" t="s">
        <v>5049</v>
      </c>
      <c r="ABF4" s="612" t="s">
        <v>5053</v>
      </c>
      <c r="ABG4" s="612" t="s">
        <v>5057</v>
      </c>
      <c r="ABH4" s="612" t="s">
        <v>5061</v>
      </c>
      <c r="ABI4" s="612" t="s">
        <v>5065</v>
      </c>
      <c r="ABJ4" s="612" t="s">
        <v>5069</v>
      </c>
      <c r="ABK4" s="612" t="s">
        <v>5073</v>
      </c>
      <c r="ABL4" s="612" t="s">
        <v>5077</v>
      </c>
      <c r="ABM4" s="612" t="s">
        <v>5081</v>
      </c>
      <c r="ABN4" s="612" t="s">
        <v>5085</v>
      </c>
      <c r="ABO4" s="612" t="s">
        <v>5088</v>
      </c>
      <c r="ABP4" s="612" t="s">
        <v>5091</v>
      </c>
      <c r="ABQ4" s="612" t="s">
        <v>5273</v>
      </c>
      <c r="ABR4" s="612" t="s">
        <v>5276</v>
      </c>
      <c r="ABS4" s="612" t="s">
        <v>5280</v>
      </c>
      <c r="ABT4" s="612" t="s">
        <v>5284</v>
      </c>
      <c r="ABU4" s="612" t="s">
        <v>5288</v>
      </c>
      <c r="ABV4" s="612" t="s">
        <v>5292</v>
      </c>
      <c r="ABW4" s="612" t="s">
        <v>5296</v>
      </c>
      <c r="ABX4" s="612" t="s">
        <v>5300</v>
      </c>
      <c r="ABY4" s="612" t="s">
        <v>5304</v>
      </c>
      <c r="ABZ4" s="612" t="s">
        <v>5451</v>
      </c>
      <c r="ACA4" s="612" t="s">
        <v>5455</v>
      </c>
      <c r="ACB4" s="612" t="s">
        <v>5459</v>
      </c>
      <c r="ACC4" s="612" t="s">
        <v>5463</v>
      </c>
      <c r="ACD4" s="612" t="s">
        <v>5467</v>
      </c>
      <c r="ACE4" s="612" t="s">
        <v>5471</v>
      </c>
      <c r="ACF4" s="612" t="s">
        <v>5475</v>
      </c>
      <c r="ACG4" s="612" t="s">
        <v>5479</v>
      </c>
      <c r="ACH4" s="612" t="s">
        <v>5483</v>
      </c>
      <c r="ACI4" s="612" t="s">
        <v>5487</v>
      </c>
      <c r="ACJ4" s="612" t="s">
        <v>5491</v>
      </c>
      <c r="ACK4" s="612" t="s">
        <v>5183</v>
      </c>
      <c r="ACL4" s="612" t="s">
        <v>5187</v>
      </c>
      <c r="ACM4" s="612" t="s">
        <v>5191</v>
      </c>
      <c r="ACN4" s="612" t="s">
        <v>5195</v>
      </c>
      <c r="ACO4" s="612" t="s">
        <v>5199</v>
      </c>
      <c r="ACP4" s="612" t="s">
        <v>5203</v>
      </c>
      <c r="ACQ4" s="612" t="s">
        <v>5207</v>
      </c>
      <c r="ACR4" s="612" t="s">
        <v>5211</v>
      </c>
      <c r="ACS4" s="612" t="s">
        <v>5215</v>
      </c>
      <c r="ACT4" s="612" t="s">
        <v>5219</v>
      </c>
      <c r="ACU4" s="612" t="s">
        <v>5223</v>
      </c>
      <c r="ACV4" s="612" t="s">
        <v>5227</v>
      </c>
      <c r="ACW4" s="612" t="s">
        <v>5235</v>
      </c>
      <c r="ACX4" s="612" t="s">
        <v>5239</v>
      </c>
      <c r="ACY4" s="612" t="s">
        <v>5243</v>
      </c>
      <c r="ACZ4" s="612" t="s">
        <v>5247</v>
      </c>
      <c r="ADA4" s="612" t="s">
        <v>5251</v>
      </c>
      <c r="ADB4" s="612" t="s">
        <v>5255</v>
      </c>
      <c r="ADC4" s="612" t="s">
        <v>5259</v>
      </c>
      <c r="ADD4" s="612" t="s">
        <v>5261</v>
      </c>
      <c r="ADE4" s="612" t="s">
        <v>5265</v>
      </c>
      <c r="ADF4" s="612" t="s">
        <v>5269</v>
      </c>
      <c r="ADG4" s="612" t="s">
        <v>5231</v>
      </c>
      <c r="ADH4" s="612" t="s">
        <v>5308</v>
      </c>
      <c r="ADI4" s="612" t="s">
        <v>5311</v>
      </c>
      <c r="ADJ4" s="612" t="s">
        <v>5315</v>
      </c>
      <c r="ADK4" s="612" t="s">
        <v>5319</v>
      </c>
      <c r="ADL4" s="612" t="s">
        <v>5323</v>
      </c>
      <c r="ADM4" s="612" t="s">
        <v>5327</v>
      </c>
      <c r="ADN4" s="612" t="s">
        <v>5329</v>
      </c>
      <c r="ADO4" s="612" t="s">
        <v>5333</v>
      </c>
      <c r="ADP4" s="612" t="s">
        <v>5337</v>
      </c>
      <c r="ADQ4" s="612" t="s">
        <v>5341</v>
      </c>
      <c r="ADR4" s="612" t="s">
        <v>5345</v>
      </c>
      <c r="ADS4" s="612" t="s">
        <v>5349</v>
      </c>
      <c r="ADT4" s="612" t="s">
        <v>5908</v>
      </c>
      <c r="ADU4" s="612" t="s">
        <v>5432</v>
      </c>
      <c r="ADV4" s="612" t="s">
        <v>5435</v>
      </c>
      <c r="ADW4" s="612" t="s">
        <v>5439</v>
      </c>
      <c r="ADX4" s="612" t="s">
        <v>5443</v>
      </c>
      <c r="ADY4" s="612" t="s">
        <v>5447</v>
      </c>
      <c r="ADZ4" s="612" t="s">
        <v>5919</v>
      </c>
      <c r="AEA4" s="612" t="s">
        <v>5353</v>
      </c>
      <c r="AEB4" s="612" t="s">
        <v>5356</v>
      </c>
      <c r="AEC4" s="612" t="s">
        <v>5360</v>
      </c>
      <c r="AED4" s="612" t="s">
        <v>5364</v>
      </c>
      <c r="AEE4" s="612" t="s">
        <v>5368</v>
      </c>
      <c r="AEF4" s="612" t="s">
        <v>5372</v>
      </c>
      <c r="AEG4" s="612" t="s">
        <v>5376</v>
      </c>
      <c r="AEH4" s="612" t="s">
        <v>5380</v>
      </c>
      <c r="AEI4" s="612" t="s">
        <v>5384</v>
      </c>
      <c r="AEJ4" s="612" t="s">
        <v>5388</v>
      </c>
      <c r="AEK4" s="612" t="s">
        <v>5392</v>
      </c>
      <c r="AEL4" s="612" t="s">
        <v>5396</v>
      </c>
      <c r="AEM4" s="612" t="s">
        <v>5400</v>
      </c>
      <c r="AEN4" s="612" t="s">
        <v>5404</v>
      </c>
      <c r="AEO4" s="612" t="s">
        <v>5408</v>
      </c>
      <c r="AEP4" s="612" t="s">
        <v>5412</v>
      </c>
      <c r="AEQ4" s="612" t="s">
        <v>5416</v>
      </c>
      <c r="AER4" s="612" t="s">
        <v>5420</v>
      </c>
      <c r="AES4" s="612" t="s">
        <v>5424</v>
      </c>
      <c r="AET4" s="612" t="s">
        <v>5428</v>
      </c>
      <c r="AEU4" s="612" t="s">
        <v>5589</v>
      </c>
      <c r="AEV4" s="612" t="s">
        <v>5592</v>
      </c>
      <c r="AEW4" s="612" t="s">
        <v>5596</v>
      </c>
      <c r="AEX4" s="612" t="s">
        <v>5600</v>
      </c>
      <c r="AEY4" s="612" t="s">
        <v>5604</v>
      </c>
      <c r="AEZ4" s="612" t="s">
        <v>5608</v>
      </c>
      <c r="AFA4" s="612" t="s">
        <v>5612</v>
      </c>
      <c r="AFB4" s="612" t="s">
        <v>5616</v>
      </c>
      <c r="AFC4" s="612" t="s">
        <v>5620</v>
      </c>
      <c r="AFD4" s="612" t="s">
        <v>5624</v>
      </c>
      <c r="AFE4" s="612" t="s">
        <v>5749</v>
      </c>
      <c r="AFF4" s="612" t="s">
        <v>5753</v>
      </c>
      <c r="AFG4" s="612" t="s">
        <v>5757</v>
      </c>
      <c r="AFH4" s="612" t="s">
        <v>5761</v>
      </c>
      <c r="AFI4" s="612" t="s">
        <v>5765</v>
      </c>
      <c r="AFJ4" s="612" t="s">
        <v>5769</v>
      </c>
      <c r="AFK4" s="612" t="s">
        <v>5773</v>
      </c>
      <c r="AFL4" s="612" t="s">
        <v>5777</v>
      </c>
      <c r="AFM4" s="612" t="s">
        <v>5781</v>
      </c>
      <c r="AFN4" s="612" t="s">
        <v>5785</v>
      </c>
      <c r="AFO4" s="612" t="s">
        <v>5789</v>
      </c>
      <c r="AFP4" s="612" t="s">
        <v>5793</v>
      </c>
      <c r="AFQ4" s="612" t="s">
        <v>5797</v>
      </c>
      <c r="AFR4" s="612" t="s">
        <v>5671</v>
      </c>
      <c r="AFS4" s="612" t="s">
        <v>5674</v>
      </c>
      <c r="AFT4" s="612" t="s">
        <v>5678</v>
      </c>
      <c r="AFU4" s="612" t="s">
        <v>5682</v>
      </c>
      <c r="AFV4" s="612" t="s">
        <v>5686</v>
      </c>
      <c r="AFW4" s="612" t="s">
        <v>5690</v>
      </c>
      <c r="AFX4" s="612" t="s">
        <v>5694</v>
      </c>
      <c r="AFY4" s="612" t="s">
        <v>5698</v>
      </c>
      <c r="AFZ4" s="612" t="s">
        <v>5702</v>
      </c>
      <c r="AGA4" s="612" t="s">
        <v>5706</v>
      </c>
      <c r="AGB4" s="612" t="s">
        <v>5710</v>
      </c>
      <c r="AGC4" s="612" t="s">
        <v>5714</v>
      </c>
      <c r="AGD4" s="612" t="s">
        <v>5628</v>
      </c>
      <c r="AGE4" s="612" t="s">
        <v>5631</v>
      </c>
      <c r="AGF4" s="612" t="s">
        <v>5635</v>
      </c>
      <c r="AGG4" s="612" t="s">
        <v>5639</v>
      </c>
      <c r="AGH4" s="612" t="s">
        <v>5643</v>
      </c>
      <c r="AGI4" s="612" t="s">
        <v>5647</v>
      </c>
      <c r="AGJ4" s="612" t="s">
        <v>5651</v>
      </c>
      <c r="AGK4" s="612" t="s">
        <v>5655</v>
      </c>
      <c r="AGL4" s="612" t="s">
        <v>5659</v>
      </c>
      <c r="AGM4" s="612" t="s">
        <v>5663</v>
      </c>
      <c r="AGN4" s="612" t="s">
        <v>5667</v>
      </c>
      <c r="AGO4" s="612" t="s">
        <v>5718</v>
      </c>
      <c r="AGP4" s="612" t="s">
        <v>5721</v>
      </c>
      <c r="AGQ4" s="612" t="s">
        <v>5725</v>
      </c>
      <c r="AGR4" s="612" t="s">
        <v>5729</v>
      </c>
      <c r="AGS4" s="612" t="s">
        <v>5733</v>
      </c>
      <c r="AGT4" s="612" t="s">
        <v>5737</v>
      </c>
      <c r="AGU4" s="612" t="s">
        <v>5741</v>
      </c>
      <c r="AGV4" s="612" t="s">
        <v>5745</v>
      </c>
      <c r="AGW4" s="612" t="s">
        <v>5495</v>
      </c>
      <c r="AGX4" s="612" t="s">
        <v>5499</v>
      </c>
      <c r="AGY4" s="612" t="s">
        <v>5502</v>
      </c>
      <c r="AGZ4" s="612" t="s">
        <v>5506</v>
      </c>
      <c r="AHA4" s="612" t="s">
        <v>5510</v>
      </c>
      <c r="AHB4" s="612" t="s">
        <v>5514</v>
      </c>
      <c r="AHC4" s="612" t="s">
        <v>5518</v>
      </c>
      <c r="AHD4" s="612" t="s">
        <v>5522</v>
      </c>
      <c r="AHE4" s="612" t="s">
        <v>5526</v>
      </c>
      <c r="AHF4" s="612" t="s">
        <v>5530</v>
      </c>
      <c r="AHG4" s="612" t="s">
        <v>5534</v>
      </c>
      <c r="AHH4" s="612" t="s">
        <v>5538</v>
      </c>
      <c r="AHI4" s="612" t="s">
        <v>5542</v>
      </c>
      <c r="AHJ4" s="612" t="s">
        <v>5546</v>
      </c>
      <c r="AHK4" s="612" t="s">
        <v>5550</v>
      </c>
      <c r="AHL4" s="612" t="s">
        <v>5554</v>
      </c>
      <c r="AHM4" s="612" t="s">
        <v>5558</v>
      </c>
      <c r="AHN4" s="612" t="s">
        <v>5562</v>
      </c>
      <c r="AHO4" s="612" t="s">
        <v>5565</v>
      </c>
      <c r="AHP4" s="612" t="s">
        <v>5569</v>
      </c>
      <c r="AHQ4" s="612" t="s">
        <v>5573</v>
      </c>
      <c r="AHR4" s="612" t="s">
        <v>5577</v>
      </c>
      <c r="AHS4" s="612" t="s">
        <v>5581</v>
      </c>
      <c r="AHT4" s="612" t="s">
        <v>5585</v>
      </c>
      <c r="AHU4" s="612"/>
      <c r="AHW4" s="623"/>
      <c r="AHX4" s="623"/>
      <c r="AHY4" s="623"/>
    </row>
    <row r="5" spans="1:909" s="617" customFormat="1" ht="75.650000000000006" customHeight="1" x14ac:dyDescent="0.3">
      <c r="A5" s="615" t="s">
        <v>6528</v>
      </c>
      <c r="B5" s="615" t="s">
        <v>1260</v>
      </c>
      <c r="C5" s="615" t="s">
        <v>1261</v>
      </c>
      <c r="D5" s="615" t="s">
        <v>1262</v>
      </c>
      <c r="E5" s="615" t="s">
        <v>1263</v>
      </c>
      <c r="F5" s="615" t="s">
        <v>1264</v>
      </c>
      <c r="G5" s="615" t="s">
        <v>1265</v>
      </c>
      <c r="H5" s="615" t="s">
        <v>1266</v>
      </c>
      <c r="I5" s="615" t="s">
        <v>1267</v>
      </c>
      <c r="J5" s="615" t="s">
        <v>1268</v>
      </c>
      <c r="K5" s="615" t="s">
        <v>1269</v>
      </c>
      <c r="L5" s="615" t="s">
        <v>1270</v>
      </c>
      <c r="M5" s="615" t="s">
        <v>1271</v>
      </c>
      <c r="N5" s="615" t="s">
        <v>1272</v>
      </c>
      <c r="O5" s="615" t="s">
        <v>1273</v>
      </c>
      <c r="P5" s="615" t="s">
        <v>1274</v>
      </c>
      <c r="Q5" s="615" t="s">
        <v>1275</v>
      </c>
      <c r="R5" s="615" t="s">
        <v>1276</v>
      </c>
      <c r="S5" s="615" t="s">
        <v>1277</v>
      </c>
      <c r="T5" s="615" t="s">
        <v>1278</v>
      </c>
      <c r="U5" s="615" t="s">
        <v>1279</v>
      </c>
      <c r="V5" s="615" t="s">
        <v>6551</v>
      </c>
      <c r="W5" s="615" t="s">
        <v>1280</v>
      </c>
      <c r="X5" s="615" t="s">
        <v>2102</v>
      </c>
      <c r="Y5" s="615" t="s">
        <v>2103</v>
      </c>
      <c r="Z5" s="615" t="s">
        <v>1281</v>
      </c>
      <c r="AA5" s="615" t="s">
        <v>1282</v>
      </c>
      <c r="AB5" s="615" t="s">
        <v>1283</v>
      </c>
      <c r="AC5" s="615" t="s">
        <v>1284</v>
      </c>
      <c r="AD5" s="615" t="s">
        <v>2104</v>
      </c>
      <c r="AE5" s="615" t="s">
        <v>1285</v>
      </c>
      <c r="AF5" s="615" t="s">
        <v>1286</v>
      </c>
      <c r="AG5" s="615" t="s">
        <v>1287</v>
      </c>
      <c r="AH5" s="615" t="s">
        <v>1288</v>
      </c>
      <c r="AI5" s="615" t="s">
        <v>1289</v>
      </c>
      <c r="AJ5" s="615" t="s">
        <v>1290</v>
      </c>
      <c r="AK5" s="615" t="s">
        <v>1291</v>
      </c>
      <c r="AL5" s="615" t="s">
        <v>1292</v>
      </c>
      <c r="AM5" s="615" t="s">
        <v>1293</v>
      </c>
      <c r="AN5" s="615" t="s">
        <v>1294</v>
      </c>
      <c r="AO5" s="615" t="s">
        <v>1295</v>
      </c>
      <c r="AP5" s="615" t="s">
        <v>1296</v>
      </c>
      <c r="AQ5" s="615" t="s">
        <v>1297</v>
      </c>
      <c r="AR5" s="615" t="s">
        <v>1298</v>
      </c>
      <c r="AS5" s="615" t="s">
        <v>1299</v>
      </c>
      <c r="AT5" s="615" t="s">
        <v>1300</v>
      </c>
      <c r="AU5" s="615" t="s">
        <v>1301</v>
      </c>
      <c r="AV5" s="615" t="s">
        <v>1302</v>
      </c>
      <c r="AW5" s="615" t="s">
        <v>1303</v>
      </c>
      <c r="AX5" s="615" t="s">
        <v>1304</v>
      </c>
      <c r="AY5" s="615" t="s">
        <v>1305</v>
      </c>
      <c r="AZ5" s="615" t="s">
        <v>1306</v>
      </c>
      <c r="BA5" s="615" t="s">
        <v>1307</v>
      </c>
      <c r="BB5" s="615" t="s">
        <v>1308</v>
      </c>
      <c r="BC5" s="615" t="s">
        <v>1309</v>
      </c>
      <c r="BD5" s="615" t="s">
        <v>1310</v>
      </c>
      <c r="BE5" s="615" t="s">
        <v>1311</v>
      </c>
      <c r="BF5" s="615" t="s">
        <v>1312</v>
      </c>
      <c r="BG5" s="615" t="s">
        <v>1313</v>
      </c>
      <c r="BH5" s="615" t="s">
        <v>1314</v>
      </c>
      <c r="BI5" s="615" t="s">
        <v>2105</v>
      </c>
      <c r="BJ5" s="615" t="s">
        <v>1316</v>
      </c>
      <c r="BK5" s="615" t="s">
        <v>1317</v>
      </c>
      <c r="BL5" s="615" t="s">
        <v>1318</v>
      </c>
      <c r="BM5" s="615" t="s">
        <v>1319</v>
      </c>
      <c r="BN5" s="615" t="s">
        <v>1320</v>
      </c>
      <c r="BO5" s="615" t="s">
        <v>1321</v>
      </c>
      <c r="BP5" s="615" t="s">
        <v>1322</v>
      </c>
      <c r="BQ5" s="615" t="s">
        <v>2106</v>
      </c>
      <c r="BR5" s="615" t="s">
        <v>2107</v>
      </c>
      <c r="BS5" s="615" t="s">
        <v>1323</v>
      </c>
      <c r="BT5" s="615" t="s">
        <v>1324</v>
      </c>
      <c r="BU5" s="615" t="s">
        <v>1325</v>
      </c>
      <c r="BV5" s="615" t="s">
        <v>1326</v>
      </c>
      <c r="BW5" s="615" t="s">
        <v>1327</v>
      </c>
      <c r="BX5" s="615" t="s">
        <v>1328</v>
      </c>
      <c r="BY5" s="615" t="s">
        <v>1329</v>
      </c>
      <c r="BZ5" s="615" t="s">
        <v>1330</v>
      </c>
      <c r="CA5" s="615" t="s">
        <v>1331</v>
      </c>
      <c r="CB5" s="615" t="s">
        <v>1332</v>
      </c>
      <c r="CC5" s="615" t="s">
        <v>1333</v>
      </c>
      <c r="CD5" s="615" t="s">
        <v>1334</v>
      </c>
      <c r="CE5" s="615" t="s">
        <v>1335</v>
      </c>
      <c r="CF5" s="615" t="s">
        <v>1336</v>
      </c>
      <c r="CG5" s="615" t="s">
        <v>1337</v>
      </c>
      <c r="CH5" s="615" t="s">
        <v>1338</v>
      </c>
      <c r="CI5" s="615" t="s">
        <v>1339</v>
      </c>
      <c r="CJ5" s="615" t="s">
        <v>1340</v>
      </c>
      <c r="CK5" s="615" t="s">
        <v>1341</v>
      </c>
      <c r="CL5" s="615" t="s">
        <v>1342</v>
      </c>
      <c r="CM5" s="615" t="s">
        <v>1343</v>
      </c>
      <c r="CN5" s="615" t="s">
        <v>1344</v>
      </c>
      <c r="CO5" s="615" t="s">
        <v>1345</v>
      </c>
      <c r="CP5" s="615" t="s">
        <v>1346</v>
      </c>
      <c r="CQ5" s="615" t="s">
        <v>1347</v>
      </c>
      <c r="CR5" s="615" t="s">
        <v>1348</v>
      </c>
      <c r="CS5" s="615" t="s">
        <v>1349</v>
      </c>
      <c r="CT5" s="615" t="s">
        <v>1350</v>
      </c>
      <c r="CU5" s="615" t="s">
        <v>1351</v>
      </c>
      <c r="CV5" s="615" t="s">
        <v>1352</v>
      </c>
      <c r="CW5" s="615" t="s">
        <v>1353</v>
      </c>
      <c r="CX5" s="615" t="s">
        <v>1354</v>
      </c>
      <c r="CY5" s="615" t="s">
        <v>1355</v>
      </c>
      <c r="CZ5" s="615" t="s">
        <v>1356</v>
      </c>
      <c r="DA5" s="615" t="s">
        <v>1357</v>
      </c>
      <c r="DB5" s="615" t="s">
        <v>1358</v>
      </c>
      <c r="DC5" s="615" t="s">
        <v>1359</v>
      </c>
      <c r="DD5" s="615" t="s">
        <v>1360</v>
      </c>
      <c r="DE5" s="615" t="s">
        <v>1361</v>
      </c>
      <c r="DF5" s="615" t="s">
        <v>1362</v>
      </c>
      <c r="DG5" s="615" t="s">
        <v>1363</v>
      </c>
      <c r="DH5" s="615" t="s">
        <v>1364</v>
      </c>
      <c r="DI5" s="615" t="s">
        <v>1365</v>
      </c>
      <c r="DJ5" s="615" t="s">
        <v>1366</v>
      </c>
      <c r="DK5" s="615" t="s">
        <v>1367</v>
      </c>
      <c r="DL5" s="615" t="s">
        <v>1368</v>
      </c>
      <c r="DM5" s="615" t="s">
        <v>1369</v>
      </c>
      <c r="DN5" s="615" t="s">
        <v>1370</v>
      </c>
      <c r="DO5" s="615" t="s">
        <v>1371</v>
      </c>
      <c r="DP5" s="615" t="s">
        <v>1372</v>
      </c>
      <c r="DQ5" s="615" t="s">
        <v>1373</v>
      </c>
      <c r="DR5" s="615" t="s">
        <v>1374</v>
      </c>
      <c r="DS5" s="615" t="s">
        <v>1375</v>
      </c>
      <c r="DT5" s="615" t="s">
        <v>1376</v>
      </c>
      <c r="DU5" s="615" t="s">
        <v>1377</v>
      </c>
      <c r="DV5" s="615" t="s">
        <v>1378</v>
      </c>
      <c r="DW5" s="615" t="s">
        <v>1379</v>
      </c>
      <c r="DX5" s="615" t="s">
        <v>1380</v>
      </c>
      <c r="DY5" s="615" t="s">
        <v>1381</v>
      </c>
      <c r="DZ5" s="615" t="s">
        <v>1382</v>
      </c>
      <c r="EA5" s="615" t="s">
        <v>1383</v>
      </c>
      <c r="EB5" s="615" t="s">
        <v>1384</v>
      </c>
      <c r="EC5" s="615" t="s">
        <v>1385</v>
      </c>
      <c r="ED5" s="615" t="s">
        <v>1386</v>
      </c>
      <c r="EE5" s="615" t="s">
        <v>1387</v>
      </c>
      <c r="EF5" s="615" t="s">
        <v>1388</v>
      </c>
      <c r="EG5" s="615" t="s">
        <v>1389</v>
      </c>
      <c r="EH5" s="615" t="s">
        <v>1390</v>
      </c>
      <c r="EI5" s="615" t="s">
        <v>1391</v>
      </c>
      <c r="EJ5" s="615" t="s">
        <v>1392</v>
      </c>
      <c r="EK5" s="615" t="s">
        <v>1393</v>
      </c>
      <c r="EL5" s="615" t="s">
        <v>1394</v>
      </c>
      <c r="EM5" s="615" t="s">
        <v>1395</v>
      </c>
      <c r="EN5" s="615" t="s">
        <v>1396</v>
      </c>
      <c r="EO5" s="615" t="s">
        <v>1397</v>
      </c>
      <c r="EP5" s="615" t="s">
        <v>1398</v>
      </c>
      <c r="EQ5" s="615" t="s">
        <v>1399</v>
      </c>
      <c r="ER5" s="615" t="s">
        <v>1400</v>
      </c>
      <c r="ES5" s="615" t="s">
        <v>1401</v>
      </c>
      <c r="ET5" s="615" t="s">
        <v>1402</v>
      </c>
      <c r="EU5" s="615" t="s">
        <v>1403</v>
      </c>
      <c r="EV5" s="615" t="s">
        <v>1404</v>
      </c>
      <c r="EW5" s="615" t="s">
        <v>1405</v>
      </c>
      <c r="EX5" s="615" t="s">
        <v>1406</v>
      </c>
      <c r="EY5" s="615" t="s">
        <v>1407</v>
      </c>
      <c r="EZ5" s="615" t="s">
        <v>1408</v>
      </c>
      <c r="FA5" s="615" t="s">
        <v>1409</v>
      </c>
      <c r="FB5" s="615" t="s">
        <v>1410</v>
      </c>
      <c r="FC5" s="615" t="s">
        <v>1411</v>
      </c>
      <c r="FD5" s="615" t="s">
        <v>1412</v>
      </c>
      <c r="FE5" s="615" t="s">
        <v>1413</v>
      </c>
      <c r="FF5" s="615" t="s">
        <v>1414</v>
      </c>
      <c r="FG5" s="615" t="s">
        <v>1415</v>
      </c>
      <c r="FH5" s="615" t="s">
        <v>1416</v>
      </c>
      <c r="FI5" s="615" t="s">
        <v>2108</v>
      </c>
      <c r="FJ5" s="615" t="s">
        <v>1418</v>
      </c>
      <c r="FK5" s="615" t="s">
        <v>1419</v>
      </c>
      <c r="FL5" s="615" t="s">
        <v>1420</v>
      </c>
      <c r="FM5" s="615" t="s">
        <v>1421</v>
      </c>
      <c r="FN5" s="615" t="s">
        <v>1422</v>
      </c>
      <c r="FO5" s="615" t="s">
        <v>1423</v>
      </c>
      <c r="FP5" s="615" t="s">
        <v>2109</v>
      </c>
      <c r="FQ5" s="615" t="s">
        <v>2110</v>
      </c>
      <c r="FR5" s="615" t="s">
        <v>1426</v>
      </c>
      <c r="FS5" s="615" t="s">
        <v>1427</v>
      </c>
      <c r="FT5" s="615" t="s">
        <v>1428</v>
      </c>
      <c r="FU5" s="615" t="s">
        <v>1429</v>
      </c>
      <c r="FV5" s="615" t="s">
        <v>1430</v>
      </c>
      <c r="FW5" s="615" t="s">
        <v>1431</v>
      </c>
      <c r="FX5" s="615" t="s">
        <v>1432</v>
      </c>
      <c r="FY5" s="615" t="s">
        <v>1433</v>
      </c>
      <c r="FZ5" s="615" t="s">
        <v>1434</v>
      </c>
      <c r="GA5" s="615" t="s">
        <v>1435</v>
      </c>
      <c r="GB5" s="615" t="s">
        <v>1436</v>
      </c>
      <c r="GC5" s="615" t="s">
        <v>1437</v>
      </c>
      <c r="GD5" s="615" t="s">
        <v>1438</v>
      </c>
      <c r="GE5" s="615" t="s">
        <v>2111</v>
      </c>
      <c r="GF5" s="615" t="s">
        <v>1439</v>
      </c>
      <c r="GG5" s="615" t="s">
        <v>1440</v>
      </c>
      <c r="GH5" s="615" t="s">
        <v>1441</v>
      </c>
      <c r="GI5" s="615" t="s">
        <v>1442</v>
      </c>
      <c r="GJ5" s="615" t="s">
        <v>1443</v>
      </c>
      <c r="GK5" s="615" t="s">
        <v>1444</v>
      </c>
      <c r="GL5" s="615" t="s">
        <v>1445</v>
      </c>
      <c r="GM5" s="615" t="s">
        <v>1446</v>
      </c>
      <c r="GN5" s="615" t="s">
        <v>1447</v>
      </c>
      <c r="GO5" s="615" t="s">
        <v>1448</v>
      </c>
      <c r="GP5" s="615" t="s">
        <v>1449</v>
      </c>
      <c r="GQ5" s="615" t="s">
        <v>1450</v>
      </c>
      <c r="GR5" s="615" t="s">
        <v>1451</v>
      </c>
      <c r="GS5" s="615" t="s">
        <v>1452</v>
      </c>
      <c r="GT5" s="615" t="s">
        <v>1453</v>
      </c>
      <c r="GU5" s="615" t="s">
        <v>1454</v>
      </c>
      <c r="GV5" s="615" t="s">
        <v>1455</v>
      </c>
      <c r="GW5" s="615" t="s">
        <v>1456</v>
      </c>
      <c r="GX5" s="615" t="s">
        <v>1457</v>
      </c>
      <c r="GY5" s="615" t="s">
        <v>1458</v>
      </c>
      <c r="GZ5" s="615" t="s">
        <v>1459</v>
      </c>
      <c r="HA5" s="615" t="s">
        <v>1460</v>
      </c>
      <c r="HB5" s="615" t="s">
        <v>1461</v>
      </c>
      <c r="HC5" s="615" t="s">
        <v>1462</v>
      </c>
      <c r="HD5" s="615" t="s">
        <v>6318</v>
      </c>
      <c r="HE5" s="615" t="s">
        <v>1464</v>
      </c>
      <c r="HF5" s="615" t="s">
        <v>1465</v>
      </c>
      <c r="HG5" s="615" t="s">
        <v>1466</v>
      </c>
      <c r="HH5" s="615" t="s">
        <v>1467</v>
      </c>
      <c r="HI5" s="615" t="s">
        <v>1468</v>
      </c>
      <c r="HJ5" s="615" t="s">
        <v>2112</v>
      </c>
      <c r="HK5" s="615" t="s">
        <v>6326</v>
      </c>
      <c r="HL5" s="615" t="s">
        <v>1469</v>
      </c>
      <c r="HM5" s="615" t="s">
        <v>1470</v>
      </c>
      <c r="HN5" s="615" t="s">
        <v>1471</v>
      </c>
      <c r="HO5" s="615" t="s">
        <v>1472</v>
      </c>
      <c r="HP5" s="615" t="s">
        <v>1473</v>
      </c>
      <c r="HQ5" s="615" t="s">
        <v>1474</v>
      </c>
      <c r="HR5" s="615" t="s">
        <v>1475</v>
      </c>
      <c r="HS5" s="615" t="s">
        <v>1476</v>
      </c>
      <c r="HT5" s="615" t="s">
        <v>1477</v>
      </c>
      <c r="HU5" s="615" t="s">
        <v>1478</v>
      </c>
      <c r="HV5" s="615" t="s">
        <v>1479</v>
      </c>
      <c r="HW5" s="615" t="s">
        <v>1480</v>
      </c>
      <c r="HX5" s="615" t="s">
        <v>1481</v>
      </c>
      <c r="HY5" s="615" t="s">
        <v>1482</v>
      </c>
      <c r="HZ5" s="615" t="s">
        <v>1483</v>
      </c>
      <c r="IA5" s="615" t="s">
        <v>1484</v>
      </c>
      <c r="IB5" s="615" t="s">
        <v>1485</v>
      </c>
      <c r="IC5" s="615" t="s">
        <v>1486</v>
      </c>
      <c r="ID5" s="615" t="s">
        <v>1487</v>
      </c>
      <c r="IE5" s="615" t="s">
        <v>1488</v>
      </c>
      <c r="IF5" s="615" t="s">
        <v>1489</v>
      </c>
      <c r="IG5" s="615" t="s">
        <v>1490</v>
      </c>
      <c r="IH5" s="615" t="s">
        <v>1491</v>
      </c>
      <c r="II5" s="615" t="s">
        <v>1492</v>
      </c>
      <c r="IJ5" s="615" t="s">
        <v>1493</v>
      </c>
      <c r="IK5" s="615" t="s">
        <v>1494</v>
      </c>
      <c r="IL5" s="615" t="s">
        <v>1495</v>
      </c>
      <c r="IM5" s="615" t="s">
        <v>1496</v>
      </c>
      <c r="IN5" s="615" t="s">
        <v>1497</v>
      </c>
      <c r="IO5" s="615" t="s">
        <v>1498</v>
      </c>
      <c r="IP5" s="615" t="s">
        <v>1499</v>
      </c>
      <c r="IQ5" s="615" t="s">
        <v>1500</v>
      </c>
      <c r="IR5" s="615" t="s">
        <v>1501</v>
      </c>
      <c r="IS5" s="615" t="s">
        <v>1502</v>
      </c>
      <c r="IT5" s="615" t="s">
        <v>1503</v>
      </c>
      <c r="IU5" s="615" t="s">
        <v>1504</v>
      </c>
      <c r="IV5" s="615" t="s">
        <v>1505</v>
      </c>
      <c r="IW5" s="615" t="s">
        <v>1506</v>
      </c>
      <c r="IX5" s="615" t="s">
        <v>1507</v>
      </c>
      <c r="IY5" s="615" t="s">
        <v>1508</v>
      </c>
      <c r="IZ5" s="615" t="s">
        <v>1509</v>
      </c>
      <c r="JA5" s="615" t="s">
        <v>1510</v>
      </c>
      <c r="JB5" s="615" t="s">
        <v>1511</v>
      </c>
      <c r="JC5" s="615" t="s">
        <v>1512</v>
      </c>
      <c r="JD5" s="615" t="s">
        <v>1513</v>
      </c>
      <c r="JE5" s="615" t="s">
        <v>1514</v>
      </c>
      <c r="JF5" s="615" t="s">
        <v>1515</v>
      </c>
      <c r="JG5" s="615" t="s">
        <v>1516</v>
      </c>
      <c r="JH5" s="615" t="s">
        <v>1517</v>
      </c>
      <c r="JI5" s="615" t="s">
        <v>1518</v>
      </c>
      <c r="JJ5" s="615" t="s">
        <v>1519</v>
      </c>
      <c r="JK5" s="615" t="s">
        <v>1520</v>
      </c>
      <c r="JL5" s="615" t="s">
        <v>1521</v>
      </c>
      <c r="JM5" s="615" t="s">
        <v>1522</v>
      </c>
      <c r="JN5" s="615" t="s">
        <v>1523</v>
      </c>
      <c r="JO5" s="615" t="s">
        <v>1524</v>
      </c>
      <c r="JP5" s="615" t="s">
        <v>1525</v>
      </c>
      <c r="JQ5" s="615" t="s">
        <v>1526</v>
      </c>
      <c r="JR5" s="615" t="s">
        <v>1527</v>
      </c>
      <c r="JS5" s="615" t="s">
        <v>1528</v>
      </c>
      <c r="JT5" s="615" t="s">
        <v>1529</v>
      </c>
      <c r="JU5" s="615" t="s">
        <v>1530</v>
      </c>
      <c r="JV5" s="615" t="s">
        <v>1531</v>
      </c>
      <c r="JW5" s="615" t="s">
        <v>1532</v>
      </c>
      <c r="JX5" s="615" t="s">
        <v>1533</v>
      </c>
      <c r="JY5" s="615" t="s">
        <v>1534</v>
      </c>
      <c r="JZ5" s="615" t="s">
        <v>1535</v>
      </c>
      <c r="KA5" s="615" t="s">
        <v>1536</v>
      </c>
      <c r="KB5" s="615" t="s">
        <v>1537</v>
      </c>
      <c r="KC5" s="615" t="s">
        <v>1538</v>
      </c>
      <c r="KD5" s="615" t="s">
        <v>1539</v>
      </c>
      <c r="KE5" s="615" t="s">
        <v>1540</v>
      </c>
      <c r="KF5" s="615" t="s">
        <v>1541</v>
      </c>
      <c r="KG5" s="615" t="s">
        <v>1542</v>
      </c>
      <c r="KH5" s="615" t="s">
        <v>1543</v>
      </c>
      <c r="KI5" s="615" t="s">
        <v>5915</v>
      </c>
      <c r="KJ5" s="615" t="s">
        <v>1544</v>
      </c>
      <c r="KK5" s="615" t="s">
        <v>1545</v>
      </c>
      <c r="KL5" s="615" t="s">
        <v>1546</v>
      </c>
      <c r="KM5" s="615" t="s">
        <v>1547</v>
      </c>
      <c r="KN5" s="615" t="s">
        <v>1548</v>
      </c>
      <c r="KO5" s="615" t="s">
        <v>1549</v>
      </c>
      <c r="KP5" s="615" t="s">
        <v>1550</v>
      </c>
      <c r="KQ5" s="615" t="s">
        <v>1551</v>
      </c>
      <c r="KR5" s="615" t="s">
        <v>1552</v>
      </c>
      <c r="KS5" s="615" t="s">
        <v>1553</v>
      </c>
      <c r="KT5" s="615" t="s">
        <v>1554</v>
      </c>
      <c r="KU5" s="615" t="s">
        <v>1555</v>
      </c>
      <c r="KV5" s="615" t="s">
        <v>6555</v>
      </c>
      <c r="KW5" s="615" t="s">
        <v>1557</v>
      </c>
      <c r="KX5" s="615" t="s">
        <v>1558</v>
      </c>
      <c r="KY5" s="615" t="s">
        <v>1559</v>
      </c>
      <c r="KZ5" s="615" t="s">
        <v>1560</v>
      </c>
      <c r="LA5" s="615" t="s">
        <v>1561</v>
      </c>
      <c r="LB5" s="615" t="s">
        <v>1562</v>
      </c>
      <c r="LC5" s="615" t="s">
        <v>1563</v>
      </c>
      <c r="LD5" s="615" t="s">
        <v>1564</v>
      </c>
      <c r="LE5" s="615" t="s">
        <v>1565</v>
      </c>
      <c r="LF5" s="615" t="s">
        <v>1566</v>
      </c>
      <c r="LG5" s="615" t="s">
        <v>1567</v>
      </c>
      <c r="LH5" s="615" t="s">
        <v>1568</v>
      </c>
      <c r="LI5" s="615" t="s">
        <v>1569</v>
      </c>
      <c r="LJ5" s="615" t="s">
        <v>1570</v>
      </c>
      <c r="LK5" s="615" t="s">
        <v>1571</v>
      </c>
      <c r="LL5" s="615" t="s">
        <v>1572</v>
      </c>
      <c r="LM5" s="615" t="s">
        <v>1573</v>
      </c>
      <c r="LN5" s="615" t="s">
        <v>1574</v>
      </c>
      <c r="LO5" s="615" t="s">
        <v>1575</v>
      </c>
      <c r="LP5" s="615" t="s">
        <v>1576</v>
      </c>
      <c r="LQ5" s="615" t="s">
        <v>1577</v>
      </c>
      <c r="LR5" s="615" t="s">
        <v>1578</v>
      </c>
      <c r="LS5" s="615" t="s">
        <v>2113</v>
      </c>
      <c r="LT5" s="615" t="s">
        <v>1579</v>
      </c>
      <c r="LU5" s="615" t="s">
        <v>1580</v>
      </c>
      <c r="LV5" s="615" t="s">
        <v>1581</v>
      </c>
      <c r="LW5" s="615" t="s">
        <v>6319</v>
      </c>
      <c r="LX5" s="615" t="s">
        <v>1583</v>
      </c>
      <c r="LY5" s="615" t="s">
        <v>1584</v>
      </c>
      <c r="LZ5" s="615" t="s">
        <v>1585</v>
      </c>
      <c r="MA5" s="615" t="s">
        <v>1586</v>
      </c>
      <c r="MB5" s="615" t="s">
        <v>1587</v>
      </c>
      <c r="MC5" s="615" t="s">
        <v>1588</v>
      </c>
      <c r="MD5" s="615" t="s">
        <v>1589</v>
      </c>
      <c r="ME5" s="615" t="s">
        <v>1590</v>
      </c>
      <c r="MF5" s="615" t="s">
        <v>1591</v>
      </c>
      <c r="MG5" s="615" t="s">
        <v>1592</v>
      </c>
      <c r="MH5" s="615" t="s">
        <v>1593</v>
      </c>
      <c r="MI5" s="615" t="s">
        <v>1594</v>
      </c>
      <c r="MJ5" s="615" t="s">
        <v>1595</v>
      </c>
      <c r="MK5" s="615" t="s">
        <v>1596</v>
      </c>
      <c r="ML5" s="615" t="s">
        <v>1597</v>
      </c>
      <c r="MM5" s="615" t="s">
        <v>1598</v>
      </c>
      <c r="MN5" s="615" t="s">
        <v>1599</v>
      </c>
      <c r="MO5" s="615" t="s">
        <v>1600</v>
      </c>
      <c r="MP5" s="615" t="s">
        <v>1601</v>
      </c>
      <c r="MQ5" s="615" t="s">
        <v>1602</v>
      </c>
      <c r="MR5" s="615" t="s">
        <v>1603</v>
      </c>
      <c r="MS5" s="615" t="s">
        <v>1604</v>
      </c>
      <c r="MT5" s="615" t="s">
        <v>1605</v>
      </c>
      <c r="MU5" s="615" t="s">
        <v>6320</v>
      </c>
      <c r="MV5" s="615" t="s">
        <v>1607</v>
      </c>
      <c r="MW5" s="615" t="s">
        <v>1608</v>
      </c>
      <c r="MX5" s="615" t="s">
        <v>1609</v>
      </c>
      <c r="MY5" s="615" t="s">
        <v>1610</v>
      </c>
      <c r="MZ5" s="615" t="s">
        <v>1611</v>
      </c>
      <c r="NA5" s="615" t="s">
        <v>1612</v>
      </c>
      <c r="NB5" s="615" t="s">
        <v>1613</v>
      </c>
      <c r="NC5" s="615" t="s">
        <v>1614</v>
      </c>
      <c r="ND5" s="615" t="s">
        <v>1615</v>
      </c>
      <c r="NE5" s="615" t="s">
        <v>2114</v>
      </c>
      <c r="NF5" s="615" t="s">
        <v>1616</v>
      </c>
      <c r="NG5" s="615" t="s">
        <v>1617</v>
      </c>
      <c r="NH5" s="615" t="s">
        <v>1618</v>
      </c>
      <c r="NI5" s="615" t="s">
        <v>2115</v>
      </c>
      <c r="NJ5" s="615" t="s">
        <v>1619</v>
      </c>
      <c r="NK5" s="615" t="s">
        <v>1620</v>
      </c>
      <c r="NL5" s="615" t="s">
        <v>1621</v>
      </c>
      <c r="NM5" s="615" t="s">
        <v>1622</v>
      </c>
      <c r="NN5" s="615" t="s">
        <v>1623</v>
      </c>
      <c r="NO5" s="615" t="s">
        <v>1624</v>
      </c>
      <c r="NP5" s="615" t="s">
        <v>1625</v>
      </c>
      <c r="NQ5" s="615" t="s">
        <v>2116</v>
      </c>
      <c r="NR5" s="615" t="s">
        <v>1627</v>
      </c>
      <c r="NS5" s="615" t="s">
        <v>1628</v>
      </c>
      <c r="NT5" s="615" t="s">
        <v>1629</v>
      </c>
      <c r="NU5" s="615" t="s">
        <v>1630</v>
      </c>
      <c r="NV5" s="615" t="s">
        <v>1631</v>
      </c>
      <c r="NW5" s="615" t="s">
        <v>1632</v>
      </c>
      <c r="NX5" s="615" t="s">
        <v>1633</v>
      </c>
      <c r="NY5" s="615" t="s">
        <v>1634</v>
      </c>
      <c r="NZ5" s="615" t="s">
        <v>2117</v>
      </c>
      <c r="OA5" s="615" t="s">
        <v>1635</v>
      </c>
      <c r="OB5" s="615" t="s">
        <v>1636</v>
      </c>
      <c r="OC5" s="615" t="s">
        <v>1637</v>
      </c>
      <c r="OD5" s="615" t="s">
        <v>1638</v>
      </c>
      <c r="OE5" s="615" t="s">
        <v>1639</v>
      </c>
      <c r="OF5" s="615" t="s">
        <v>1640</v>
      </c>
      <c r="OG5" s="615" t="s">
        <v>6321</v>
      </c>
      <c r="OH5" s="615" t="s">
        <v>1641</v>
      </c>
      <c r="OI5" s="615" t="s">
        <v>2119</v>
      </c>
      <c r="OJ5" s="615" t="s">
        <v>1642</v>
      </c>
      <c r="OK5" s="615" t="s">
        <v>1643</v>
      </c>
      <c r="OL5" s="615" t="s">
        <v>1646</v>
      </c>
      <c r="OM5" s="615" t="s">
        <v>1644</v>
      </c>
      <c r="ON5" s="615" t="s">
        <v>1645</v>
      </c>
      <c r="OO5" s="615" t="s">
        <v>6322</v>
      </c>
      <c r="OP5" s="615" t="s">
        <v>1648</v>
      </c>
      <c r="OQ5" s="615" t="s">
        <v>2120</v>
      </c>
      <c r="OR5" s="615" t="s">
        <v>1649</v>
      </c>
      <c r="OS5" s="615" t="s">
        <v>1650</v>
      </c>
      <c r="OT5" s="615" t="s">
        <v>2121</v>
      </c>
      <c r="OU5" s="615" t="s">
        <v>1652</v>
      </c>
      <c r="OV5" s="615" t="s">
        <v>1653</v>
      </c>
      <c r="OW5" s="615" t="s">
        <v>1654</v>
      </c>
      <c r="OX5" s="615" t="s">
        <v>1655</v>
      </c>
      <c r="OY5" s="615" t="s">
        <v>1656</v>
      </c>
      <c r="OZ5" s="615" t="s">
        <v>2122</v>
      </c>
      <c r="PA5" s="615" t="s">
        <v>1657</v>
      </c>
      <c r="PB5" s="615" t="s">
        <v>2123</v>
      </c>
      <c r="PC5" s="615" t="s">
        <v>2124</v>
      </c>
      <c r="PD5" s="615" t="s">
        <v>1658</v>
      </c>
      <c r="PE5" s="615" t="s">
        <v>1659</v>
      </c>
      <c r="PF5" s="615" t="s">
        <v>2125</v>
      </c>
      <c r="PG5" s="615" t="s">
        <v>1661</v>
      </c>
      <c r="PH5" s="615" t="s">
        <v>1662</v>
      </c>
      <c r="PI5" s="615" t="s">
        <v>1663</v>
      </c>
      <c r="PJ5" s="615" t="s">
        <v>1664</v>
      </c>
      <c r="PK5" s="615" t="s">
        <v>1665</v>
      </c>
      <c r="PL5" s="615" t="s">
        <v>1666</v>
      </c>
      <c r="PM5" s="615" t="s">
        <v>1667</v>
      </c>
      <c r="PN5" s="615" t="s">
        <v>1668</v>
      </c>
      <c r="PO5" s="615" t="s">
        <v>1669</v>
      </c>
      <c r="PP5" s="615" t="s">
        <v>1670</v>
      </c>
      <c r="PQ5" s="615" t="s">
        <v>1671</v>
      </c>
      <c r="PR5" s="615" t="s">
        <v>2126</v>
      </c>
      <c r="PS5" s="615" t="s">
        <v>2127</v>
      </c>
      <c r="PT5" s="615" t="s">
        <v>2128</v>
      </c>
      <c r="PU5" s="615" t="s">
        <v>2129</v>
      </c>
      <c r="PV5" s="615" t="s">
        <v>1672</v>
      </c>
      <c r="PW5" s="615" t="s">
        <v>1673</v>
      </c>
      <c r="PX5" s="615" t="s">
        <v>1674</v>
      </c>
      <c r="PY5" s="615" t="s">
        <v>1675</v>
      </c>
      <c r="PZ5" s="615" t="s">
        <v>2130</v>
      </c>
      <c r="QA5" s="615" t="s">
        <v>1676</v>
      </c>
      <c r="QB5" s="615" t="s">
        <v>1677</v>
      </c>
      <c r="QC5" s="615" t="s">
        <v>1678</v>
      </c>
      <c r="QD5" s="615" t="s">
        <v>1679</v>
      </c>
      <c r="QE5" s="615" t="s">
        <v>1680</v>
      </c>
      <c r="QF5" s="615" t="s">
        <v>1681</v>
      </c>
      <c r="QG5" s="615" t="s">
        <v>1682</v>
      </c>
      <c r="QH5" s="615" t="s">
        <v>1683</v>
      </c>
      <c r="QI5" s="615" t="s">
        <v>1684</v>
      </c>
      <c r="QJ5" s="615" t="s">
        <v>1685</v>
      </c>
      <c r="QK5" s="615" t="s">
        <v>1686</v>
      </c>
      <c r="QL5" s="615" t="s">
        <v>1687</v>
      </c>
      <c r="QM5" s="615" t="s">
        <v>1688</v>
      </c>
      <c r="QN5" s="615" t="s">
        <v>1689</v>
      </c>
      <c r="QO5" s="615" t="s">
        <v>1690</v>
      </c>
      <c r="QP5" s="615" t="s">
        <v>1691</v>
      </c>
      <c r="QQ5" s="615" t="s">
        <v>1692</v>
      </c>
      <c r="QR5" s="615" t="s">
        <v>2131</v>
      </c>
      <c r="QS5" s="615" t="s">
        <v>2132</v>
      </c>
      <c r="QT5" s="615" t="s">
        <v>2133</v>
      </c>
      <c r="QU5" s="615" t="s">
        <v>2134</v>
      </c>
      <c r="QV5" s="615" t="s">
        <v>1693</v>
      </c>
      <c r="QW5" s="615" t="s">
        <v>1694</v>
      </c>
      <c r="QX5" s="615" t="s">
        <v>1695</v>
      </c>
      <c r="QY5" s="615" t="s">
        <v>1696</v>
      </c>
      <c r="QZ5" s="615" t="s">
        <v>1697</v>
      </c>
      <c r="RA5" s="615" t="s">
        <v>1698</v>
      </c>
      <c r="RB5" s="615" t="s">
        <v>1699</v>
      </c>
      <c r="RC5" s="615" t="s">
        <v>1700</v>
      </c>
      <c r="RD5" s="615" t="s">
        <v>1701</v>
      </c>
      <c r="RE5" s="615" t="s">
        <v>1702</v>
      </c>
      <c r="RF5" s="615" t="s">
        <v>1703</v>
      </c>
      <c r="RG5" s="615" t="s">
        <v>2135</v>
      </c>
      <c r="RH5" s="615" t="s">
        <v>2136</v>
      </c>
      <c r="RI5" s="615" t="s">
        <v>6323</v>
      </c>
      <c r="RJ5" s="615" t="s">
        <v>1705</v>
      </c>
      <c r="RK5" s="615" t="s">
        <v>1706</v>
      </c>
      <c r="RL5" s="615" t="s">
        <v>1707</v>
      </c>
      <c r="RM5" s="615" t="s">
        <v>1708</v>
      </c>
      <c r="RN5" s="615" t="s">
        <v>1709</v>
      </c>
      <c r="RO5" s="615" t="s">
        <v>1710</v>
      </c>
      <c r="RP5" s="615" t="s">
        <v>1711</v>
      </c>
      <c r="RQ5" s="615" t="s">
        <v>1712</v>
      </c>
      <c r="RR5" s="615" t="s">
        <v>1713</v>
      </c>
      <c r="RS5" s="615" t="s">
        <v>1714</v>
      </c>
      <c r="RT5" s="615" t="s">
        <v>1715</v>
      </c>
      <c r="RU5" s="615" t="s">
        <v>1716</v>
      </c>
      <c r="RV5" s="615" t="s">
        <v>1717</v>
      </c>
      <c r="RW5" s="615" t="s">
        <v>1718</v>
      </c>
      <c r="RX5" s="615" t="s">
        <v>1719</v>
      </c>
      <c r="RY5" s="615" t="s">
        <v>1720</v>
      </c>
      <c r="RZ5" s="615" t="s">
        <v>2137</v>
      </c>
      <c r="SA5" s="615" t="s">
        <v>2138</v>
      </c>
      <c r="SB5" s="615" t="s">
        <v>2139</v>
      </c>
      <c r="SC5" s="615" t="s">
        <v>1723</v>
      </c>
      <c r="SD5" s="615" t="s">
        <v>1724</v>
      </c>
      <c r="SE5" s="615" t="s">
        <v>1725</v>
      </c>
      <c r="SF5" s="615" t="s">
        <v>1726</v>
      </c>
      <c r="SG5" s="615" t="s">
        <v>1727</v>
      </c>
      <c r="SH5" s="615" t="s">
        <v>1728</v>
      </c>
      <c r="SI5" s="615" t="s">
        <v>1729</v>
      </c>
      <c r="SJ5" s="615" t="s">
        <v>1730</v>
      </c>
      <c r="SK5" s="615" t="s">
        <v>1731</v>
      </c>
      <c r="SL5" s="615" t="s">
        <v>1732</v>
      </c>
      <c r="SM5" s="615" t="s">
        <v>1733</v>
      </c>
      <c r="SN5" s="615" t="s">
        <v>2140</v>
      </c>
      <c r="SO5" s="615" t="s">
        <v>1734</v>
      </c>
      <c r="SP5" s="615" t="s">
        <v>1735</v>
      </c>
      <c r="SQ5" s="615" t="s">
        <v>1736</v>
      </c>
      <c r="SR5" s="615" t="s">
        <v>1737</v>
      </c>
      <c r="SS5" s="615" t="s">
        <v>1738</v>
      </c>
      <c r="ST5" s="615" t="s">
        <v>1739</v>
      </c>
      <c r="SU5" s="615" t="s">
        <v>1740</v>
      </c>
      <c r="SV5" s="615" t="s">
        <v>1741</v>
      </c>
      <c r="SW5" s="615" t="s">
        <v>1742</v>
      </c>
      <c r="SX5" s="615" t="s">
        <v>1743</v>
      </c>
      <c r="SY5" s="615" t="s">
        <v>1744</v>
      </c>
      <c r="SZ5" s="615" t="s">
        <v>1745</v>
      </c>
      <c r="TA5" s="615" t="s">
        <v>1746</v>
      </c>
      <c r="TB5" s="615" t="s">
        <v>1747</v>
      </c>
      <c r="TC5" s="615" t="s">
        <v>1748</v>
      </c>
      <c r="TD5" s="615" t="s">
        <v>1749</v>
      </c>
      <c r="TE5" s="615" t="s">
        <v>1750</v>
      </c>
      <c r="TF5" s="615" t="s">
        <v>1751</v>
      </c>
      <c r="TG5" s="615" t="s">
        <v>1752</v>
      </c>
      <c r="TH5" s="615" t="s">
        <v>1753</v>
      </c>
      <c r="TI5" s="615" t="s">
        <v>1754</v>
      </c>
      <c r="TJ5" s="615" t="s">
        <v>2141</v>
      </c>
      <c r="TK5" s="615" t="s">
        <v>1755</v>
      </c>
      <c r="TL5" s="615" t="s">
        <v>1756</v>
      </c>
      <c r="TM5" s="615" t="s">
        <v>1757</v>
      </c>
      <c r="TN5" s="615" t="s">
        <v>1758</v>
      </c>
      <c r="TO5" s="615" t="s">
        <v>1759</v>
      </c>
      <c r="TP5" s="615" t="s">
        <v>1760</v>
      </c>
      <c r="TQ5" s="615" t="s">
        <v>1761</v>
      </c>
      <c r="TR5" s="615" t="s">
        <v>1762</v>
      </c>
      <c r="TS5" s="615" t="s">
        <v>1763</v>
      </c>
      <c r="TT5" s="615" t="s">
        <v>1764</v>
      </c>
      <c r="TU5" s="615" t="s">
        <v>1765</v>
      </c>
      <c r="TV5" s="615" t="s">
        <v>1766</v>
      </c>
      <c r="TW5" s="615" t="s">
        <v>1767</v>
      </c>
      <c r="TX5" s="615" t="s">
        <v>1768</v>
      </c>
      <c r="TY5" s="615" t="s">
        <v>1769</v>
      </c>
      <c r="TZ5" s="615" t="s">
        <v>1770</v>
      </c>
      <c r="UA5" s="615" t="s">
        <v>2142</v>
      </c>
      <c r="UB5" s="615" t="s">
        <v>1771</v>
      </c>
      <c r="UC5" s="615" t="s">
        <v>1772</v>
      </c>
      <c r="UD5" s="615" t="s">
        <v>1773</v>
      </c>
      <c r="UE5" s="615" t="s">
        <v>1774</v>
      </c>
      <c r="UF5" s="615" t="s">
        <v>1775</v>
      </c>
      <c r="UG5" s="615" t="s">
        <v>1776</v>
      </c>
      <c r="UH5" s="615" t="s">
        <v>1777</v>
      </c>
      <c r="UI5" s="615" t="s">
        <v>2143</v>
      </c>
      <c r="UJ5" s="615" t="s">
        <v>2144</v>
      </c>
      <c r="UK5" s="615" t="s">
        <v>2145</v>
      </c>
      <c r="UL5" s="615" t="s">
        <v>1778</v>
      </c>
      <c r="UM5" s="615" t="s">
        <v>1779</v>
      </c>
      <c r="UN5" s="615" t="s">
        <v>1780</v>
      </c>
      <c r="UO5" s="615" t="s">
        <v>1781</v>
      </c>
      <c r="UP5" s="615" t="s">
        <v>1782</v>
      </c>
      <c r="UQ5" s="615" t="s">
        <v>1783</v>
      </c>
      <c r="UR5" s="615" t="s">
        <v>1784</v>
      </c>
      <c r="US5" s="615" t="s">
        <v>1785</v>
      </c>
      <c r="UT5" s="615" t="s">
        <v>1786</v>
      </c>
      <c r="UU5" s="615" t="s">
        <v>2146</v>
      </c>
      <c r="UV5" s="615" t="s">
        <v>1787</v>
      </c>
      <c r="UW5" s="615" t="s">
        <v>1788</v>
      </c>
      <c r="UX5" s="615" t="s">
        <v>1789</v>
      </c>
      <c r="UY5" s="615" t="s">
        <v>1790</v>
      </c>
      <c r="UZ5" s="615" t="s">
        <v>1791</v>
      </c>
      <c r="VA5" s="615" t="s">
        <v>1792</v>
      </c>
      <c r="VB5" s="615" t="s">
        <v>1793</v>
      </c>
      <c r="VC5" s="615" t="s">
        <v>1794</v>
      </c>
      <c r="VD5" s="615" t="s">
        <v>1795</v>
      </c>
      <c r="VE5" s="615" t="s">
        <v>1796</v>
      </c>
      <c r="VF5" s="615" t="s">
        <v>1797</v>
      </c>
      <c r="VG5" s="615" t="s">
        <v>1798</v>
      </c>
      <c r="VH5" s="615" t="s">
        <v>1799</v>
      </c>
      <c r="VI5" s="615" t="s">
        <v>1800</v>
      </c>
      <c r="VJ5" s="615" t="s">
        <v>1801</v>
      </c>
      <c r="VK5" s="615" t="s">
        <v>2147</v>
      </c>
      <c r="VL5" s="615" t="s">
        <v>2148</v>
      </c>
      <c r="VM5" s="615" t="s">
        <v>2149</v>
      </c>
      <c r="VN5" s="615" t="s">
        <v>6556</v>
      </c>
      <c r="VO5" s="615" t="s">
        <v>1806</v>
      </c>
      <c r="VP5" s="615" t="s">
        <v>1807</v>
      </c>
      <c r="VQ5" s="615" t="s">
        <v>1808</v>
      </c>
      <c r="VR5" s="615" t="s">
        <v>1809</v>
      </c>
      <c r="VS5" s="615" t="s">
        <v>1810</v>
      </c>
      <c r="VT5" s="615" t="s">
        <v>1811</v>
      </c>
      <c r="VU5" s="615" t="s">
        <v>1812</v>
      </c>
      <c r="VV5" s="615" t="s">
        <v>1813</v>
      </c>
      <c r="VW5" s="615" t="s">
        <v>2150</v>
      </c>
      <c r="VX5" s="615" t="s">
        <v>1814</v>
      </c>
      <c r="VY5" s="615" t="s">
        <v>1815</v>
      </c>
      <c r="VZ5" s="615" t="s">
        <v>1816</v>
      </c>
      <c r="WA5" s="615" t="s">
        <v>1817</v>
      </c>
      <c r="WB5" s="615" t="s">
        <v>1818</v>
      </c>
      <c r="WC5" s="615" t="s">
        <v>1819</v>
      </c>
      <c r="WD5" s="615" t="s">
        <v>1820</v>
      </c>
      <c r="WE5" s="615" t="s">
        <v>1821</v>
      </c>
      <c r="WF5" s="615" t="s">
        <v>1822</v>
      </c>
      <c r="WG5" s="615" t="s">
        <v>1823</v>
      </c>
      <c r="WH5" s="615" t="s">
        <v>1824</v>
      </c>
      <c r="WI5" s="615" t="s">
        <v>1825</v>
      </c>
      <c r="WJ5" s="615" t="s">
        <v>1826</v>
      </c>
      <c r="WK5" s="615" t="s">
        <v>1827</v>
      </c>
      <c r="WL5" s="615" t="s">
        <v>1828</v>
      </c>
      <c r="WM5" s="615" t="s">
        <v>1829</v>
      </c>
      <c r="WN5" s="615" t="s">
        <v>1830</v>
      </c>
      <c r="WO5" s="615" t="s">
        <v>1831</v>
      </c>
      <c r="WP5" s="615" t="s">
        <v>1832</v>
      </c>
      <c r="WQ5" s="615" t="s">
        <v>1833</v>
      </c>
      <c r="WR5" s="615" t="s">
        <v>1834</v>
      </c>
      <c r="WS5" s="615" t="s">
        <v>1835</v>
      </c>
      <c r="WT5" s="615" t="s">
        <v>1836</v>
      </c>
      <c r="WU5" s="615" t="s">
        <v>1837</v>
      </c>
      <c r="WV5" s="615" t="s">
        <v>1838</v>
      </c>
      <c r="WW5" s="615" t="s">
        <v>2151</v>
      </c>
      <c r="WX5" s="615" t="s">
        <v>2152</v>
      </c>
      <c r="WY5" s="615" t="s">
        <v>1839</v>
      </c>
      <c r="WZ5" s="615" t="s">
        <v>1840</v>
      </c>
      <c r="XA5" s="615" t="s">
        <v>1841</v>
      </c>
      <c r="XB5" s="615" t="s">
        <v>2153</v>
      </c>
      <c r="XC5" s="615" t="s">
        <v>1842</v>
      </c>
      <c r="XD5" s="615" t="s">
        <v>1843</v>
      </c>
      <c r="XE5" s="615" t="s">
        <v>1844</v>
      </c>
      <c r="XF5" s="615" t="s">
        <v>1845</v>
      </c>
      <c r="XG5" s="615" t="s">
        <v>2154</v>
      </c>
      <c r="XH5" s="615" t="s">
        <v>2155</v>
      </c>
      <c r="XI5" s="615" t="s">
        <v>2156</v>
      </c>
      <c r="XJ5" s="615" t="s">
        <v>1849</v>
      </c>
      <c r="XK5" s="615" t="s">
        <v>1850</v>
      </c>
      <c r="XL5" s="615" t="s">
        <v>1851</v>
      </c>
      <c r="XM5" s="615" t="s">
        <v>2157</v>
      </c>
      <c r="XN5" s="615" t="s">
        <v>1852</v>
      </c>
      <c r="XO5" s="615" t="s">
        <v>1853</v>
      </c>
      <c r="XP5" s="615" t="s">
        <v>1854</v>
      </c>
      <c r="XQ5" s="615" t="s">
        <v>1855</v>
      </c>
      <c r="XR5" s="615" t="s">
        <v>1856</v>
      </c>
      <c r="XS5" s="615" t="s">
        <v>1857</v>
      </c>
      <c r="XT5" s="615" t="s">
        <v>1858</v>
      </c>
      <c r="XU5" s="615" t="s">
        <v>1859</v>
      </c>
      <c r="XV5" s="615" t="s">
        <v>1860</v>
      </c>
      <c r="XW5" s="615" t="s">
        <v>1861</v>
      </c>
      <c r="XX5" s="615" t="s">
        <v>1862</v>
      </c>
      <c r="XY5" s="615" t="s">
        <v>1863</v>
      </c>
      <c r="XZ5" s="615" t="s">
        <v>1864</v>
      </c>
      <c r="YA5" s="615" t="s">
        <v>1865</v>
      </c>
      <c r="YB5" s="615" t="s">
        <v>1866</v>
      </c>
      <c r="YC5" s="615" t="s">
        <v>1867</v>
      </c>
      <c r="YD5" s="615" t="s">
        <v>1868</v>
      </c>
      <c r="YE5" s="615" t="s">
        <v>2158</v>
      </c>
      <c r="YF5" s="615" t="s">
        <v>2159</v>
      </c>
      <c r="YG5" s="615" t="s">
        <v>1870</v>
      </c>
      <c r="YH5" s="615" t="s">
        <v>1871</v>
      </c>
      <c r="YI5" s="615" t="s">
        <v>1872</v>
      </c>
      <c r="YJ5" s="615" t="s">
        <v>1873</v>
      </c>
      <c r="YK5" s="615" t="s">
        <v>2160</v>
      </c>
      <c r="YL5" s="615" t="s">
        <v>1874</v>
      </c>
      <c r="YM5" s="615" t="s">
        <v>1875</v>
      </c>
      <c r="YN5" s="615" t="s">
        <v>1876</v>
      </c>
      <c r="YO5" s="615" t="s">
        <v>1877</v>
      </c>
      <c r="YP5" s="615" t="s">
        <v>1878</v>
      </c>
      <c r="YQ5" s="615" t="s">
        <v>1879</v>
      </c>
      <c r="YR5" s="615" t="s">
        <v>1880</v>
      </c>
      <c r="YS5" s="615" t="s">
        <v>1881</v>
      </c>
      <c r="YT5" s="615" t="s">
        <v>1882</v>
      </c>
      <c r="YU5" s="615" t="s">
        <v>2161</v>
      </c>
      <c r="YV5" s="615" t="s">
        <v>2162</v>
      </c>
      <c r="YW5" s="615" t="s">
        <v>2163</v>
      </c>
      <c r="YX5" s="615" t="s">
        <v>1886</v>
      </c>
      <c r="YY5" s="615" t="s">
        <v>1887</v>
      </c>
      <c r="YZ5" s="615" t="s">
        <v>1888</v>
      </c>
      <c r="ZA5" s="615" t="s">
        <v>1889</v>
      </c>
      <c r="ZB5" s="615" t="s">
        <v>1890</v>
      </c>
      <c r="ZC5" s="615" t="s">
        <v>1891</v>
      </c>
      <c r="ZD5" s="615" t="s">
        <v>1892</v>
      </c>
      <c r="ZE5" s="615" t="s">
        <v>1893</v>
      </c>
      <c r="ZF5" s="615" t="s">
        <v>1894</v>
      </c>
      <c r="ZG5" s="615" t="s">
        <v>1895</v>
      </c>
      <c r="ZH5" s="615" t="s">
        <v>1896</v>
      </c>
      <c r="ZI5" s="615" t="s">
        <v>1897</v>
      </c>
      <c r="ZJ5" s="615" t="s">
        <v>1898</v>
      </c>
      <c r="ZK5" s="615" t="s">
        <v>1899</v>
      </c>
      <c r="ZL5" s="615" t="s">
        <v>1900</v>
      </c>
      <c r="ZM5" s="615" t="s">
        <v>1901</v>
      </c>
      <c r="ZN5" s="615" t="s">
        <v>6324</v>
      </c>
      <c r="ZO5" s="615" t="s">
        <v>1903</v>
      </c>
      <c r="ZP5" s="615" t="s">
        <v>1904</v>
      </c>
      <c r="ZQ5" s="615" t="s">
        <v>1905</v>
      </c>
      <c r="ZR5" s="615" t="s">
        <v>1906</v>
      </c>
      <c r="ZS5" s="615" t="s">
        <v>1907</v>
      </c>
      <c r="ZT5" s="615" t="s">
        <v>1908</v>
      </c>
      <c r="ZU5" s="615" t="s">
        <v>1909</v>
      </c>
      <c r="ZV5" s="615" t="s">
        <v>1910</v>
      </c>
      <c r="ZW5" s="615" t="s">
        <v>1911</v>
      </c>
      <c r="ZX5" s="615" t="s">
        <v>1912</v>
      </c>
      <c r="ZY5" s="615" t="s">
        <v>1913</v>
      </c>
      <c r="ZZ5" s="615" t="s">
        <v>1914</v>
      </c>
      <c r="AAA5" s="615" t="s">
        <v>1915</v>
      </c>
      <c r="AAB5" s="615" t="s">
        <v>1916</v>
      </c>
      <c r="AAC5" s="615" t="s">
        <v>1917</v>
      </c>
      <c r="AAD5" s="615" t="s">
        <v>1918</v>
      </c>
      <c r="AAE5" s="615" t="s">
        <v>1919</v>
      </c>
      <c r="AAF5" s="615" t="s">
        <v>1920</v>
      </c>
      <c r="AAG5" s="615" t="s">
        <v>2164</v>
      </c>
      <c r="AAH5" s="615" t="s">
        <v>2165</v>
      </c>
      <c r="AAI5" s="615" t="s">
        <v>2166</v>
      </c>
      <c r="AAJ5" s="615" t="s">
        <v>1922</v>
      </c>
      <c r="AAK5" s="615" t="s">
        <v>1923</v>
      </c>
      <c r="AAL5" s="615" t="s">
        <v>1924</v>
      </c>
      <c r="AAM5" s="615" t="s">
        <v>1925</v>
      </c>
      <c r="AAN5" s="615" t="s">
        <v>1926</v>
      </c>
      <c r="AAO5" s="615" t="s">
        <v>1927</v>
      </c>
      <c r="AAP5" s="615" t="s">
        <v>1928</v>
      </c>
      <c r="AAQ5" s="615" t="s">
        <v>1929</v>
      </c>
      <c r="AAR5" s="615" t="s">
        <v>1930</v>
      </c>
      <c r="AAS5" s="615" t="s">
        <v>1931</v>
      </c>
      <c r="AAT5" s="615" t="s">
        <v>1932</v>
      </c>
      <c r="AAU5" s="615" t="s">
        <v>1933</v>
      </c>
      <c r="AAV5" s="615" t="s">
        <v>1934</v>
      </c>
      <c r="AAW5" s="615" t="s">
        <v>1935</v>
      </c>
      <c r="AAX5" s="615" t="s">
        <v>1936</v>
      </c>
      <c r="AAY5" s="615" t="s">
        <v>1937</v>
      </c>
      <c r="AAZ5" s="615" t="s">
        <v>1938</v>
      </c>
      <c r="ABA5" s="615" t="s">
        <v>1939</v>
      </c>
      <c r="ABB5" s="615" t="s">
        <v>2167</v>
      </c>
      <c r="ABC5" s="615" t="s">
        <v>1940</v>
      </c>
      <c r="ABD5" s="615" t="s">
        <v>1941</v>
      </c>
      <c r="ABE5" s="615" t="s">
        <v>1942</v>
      </c>
      <c r="ABF5" s="615" t="s">
        <v>1943</v>
      </c>
      <c r="ABG5" s="615" t="s">
        <v>1944</v>
      </c>
      <c r="ABH5" s="615" t="s">
        <v>1945</v>
      </c>
      <c r="ABI5" s="615" t="s">
        <v>1946</v>
      </c>
      <c r="ABJ5" s="615" t="s">
        <v>2168</v>
      </c>
      <c r="ABK5" s="615" t="s">
        <v>2169</v>
      </c>
      <c r="ABL5" s="615" t="s">
        <v>1947</v>
      </c>
      <c r="ABM5" s="615" t="s">
        <v>2170</v>
      </c>
      <c r="ABN5" s="615" t="s">
        <v>2171</v>
      </c>
      <c r="ABO5" s="615" t="s">
        <v>2172</v>
      </c>
      <c r="ABP5" s="615" t="s">
        <v>2173</v>
      </c>
      <c r="ABQ5" s="615" t="s">
        <v>1951</v>
      </c>
      <c r="ABR5" s="615" t="s">
        <v>1952</v>
      </c>
      <c r="ABS5" s="615" t="s">
        <v>1953</v>
      </c>
      <c r="ABT5" s="615" t="s">
        <v>1954</v>
      </c>
      <c r="ABU5" s="615" t="s">
        <v>1955</v>
      </c>
      <c r="ABV5" s="615" t="s">
        <v>1956</v>
      </c>
      <c r="ABW5" s="615" t="s">
        <v>1957</v>
      </c>
      <c r="ABX5" s="615" t="s">
        <v>1958</v>
      </c>
      <c r="ABY5" s="615" t="s">
        <v>2174</v>
      </c>
      <c r="ABZ5" s="615" t="s">
        <v>1959</v>
      </c>
      <c r="ACA5" s="615" t="s">
        <v>1960</v>
      </c>
      <c r="ACB5" s="615" t="s">
        <v>1961</v>
      </c>
      <c r="ACC5" s="615" t="s">
        <v>1962</v>
      </c>
      <c r="ACD5" s="615" t="s">
        <v>1963</v>
      </c>
      <c r="ACE5" s="615" t="s">
        <v>1964</v>
      </c>
      <c r="ACF5" s="615" t="s">
        <v>1965</v>
      </c>
      <c r="ACG5" s="615" t="s">
        <v>1966</v>
      </c>
      <c r="ACH5" s="615" t="s">
        <v>1967</v>
      </c>
      <c r="ACI5" s="615" t="s">
        <v>1968</v>
      </c>
      <c r="ACJ5" s="615" t="s">
        <v>1969</v>
      </c>
      <c r="ACK5" s="615" t="s">
        <v>1970</v>
      </c>
      <c r="ACL5" s="615" t="s">
        <v>1971</v>
      </c>
      <c r="ACM5" s="615" t="s">
        <v>1972</v>
      </c>
      <c r="ACN5" s="615" t="s">
        <v>1973</v>
      </c>
      <c r="ACO5" s="615" t="s">
        <v>1974</v>
      </c>
      <c r="ACP5" s="615" t="s">
        <v>1975</v>
      </c>
      <c r="ACQ5" s="615" t="s">
        <v>1976</v>
      </c>
      <c r="ACR5" s="615" t="s">
        <v>1977</v>
      </c>
      <c r="ACS5" s="615" t="s">
        <v>2175</v>
      </c>
      <c r="ACT5" s="615" t="s">
        <v>1978</v>
      </c>
      <c r="ACU5" s="615" t="s">
        <v>1979</v>
      </c>
      <c r="ACV5" s="615" t="s">
        <v>1980</v>
      </c>
      <c r="ACW5" s="615" t="s">
        <v>2176</v>
      </c>
      <c r="ACX5" s="615" t="s">
        <v>1982</v>
      </c>
      <c r="ACY5" s="615" t="s">
        <v>1983</v>
      </c>
      <c r="ACZ5" s="615" t="s">
        <v>1984</v>
      </c>
      <c r="ADA5" s="615" t="s">
        <v>1985</v>
      </c>
      <c r="ADB5" s="615" t="s">
        <v>1986</v>
      </c>
      <c r="ADC5" s="615" t="s">
        <v>1845</v>
      </c>
      <c r="ADD5" s="615" t="s">
        <v>2177</v>
      </c>
      <c r="ADE5" s="615" t="s">
        <v>2178</v>
      </c>
      <c r="ADF5" s="615" t="s">
        <v>2179</v>
      </c>
      <c r="ADG5" s="615" t="s">
        <v>1981</v>
      </c>
      <c r="ADH5" s="615" t="s">
        <v>1987</v>
      </c>
      <c r="ADI5" s="615" t="s">
        <v>1988</v>
      </c>
      <c r="ADJ5" s="615" t="s">
        <v>1989</v>
      </c>
      <c r="ADK5" s="615" t="s">
        <v>1990</v>
      </c>
      <c r="ADL5" s="615" t="s">
        <v>1991</v>
      </c>
      <c r="ADM5" s="615" t="s">
        <v>1481</v>
      </c>
      <c r="ADN5" s="615" t="s">
        <v>1992</v>
      </c>
      <c r="ADO5" s="615" t="s">
        <v>1993</v>
      </c>
      <c r="ADP5" s="615" t="s">
        <v>1994</v>
      </c>
      <c r="ADQ5" s="615" t="s">
        <v>1995</v>
      </c>
      <c r="ADR5" s="615" t="s">
        <v>1996</v>
      </c>
      <c r="ADS5" s="615" t="s">
        <v>1997</v>
      </c>
      <c r="ADT5" s="615" t="s">
        <v>5910</v>
      </c>
      <c r="ADU5" s="615" t="s">
        <v>1998</v>
      </c>
      <c r="ADV5" s="615" t="s">
        <v>1999</v>
      </c>
      <c r="ADW5" s="615" t="s">
        <v>2000</v>
      </c>
      <c r="ADX5" s="615" t="s">
        <v>2001</v>
      </c>
      <c r="ADY5" s="615" t="s">
        <v>2002</v>
      </c>
      <c r="ADZ5" s="615" t="s">
        <v>5922</v>
      </c>
      <c r="AEA5" s="615" t="s">
        <v>2003</v>
      </c>
      <c r="AEB5" s="615" t="s">
        <v>2004</v>
      </c>
      <c r="AEC5" s="615" t="s">
        <v>2005</v>
      </c>
      <c r="AED5" s="615" t="s">
        <v>2006</v>
      </c>
      <c r="AEE5" s="615" t="s">
        <v>2022</v>
      </c>
      <c r="AEF5" s="615" t="s">
        <v>2007</v>
      </c>
      <c r="AEG5" s="615" t="s">
        <v>2008</v>
      </c>
      <c r="AEH5" s="615" t="s">
        <v>2009</v>
      </c>
      <c r="AEI5" s="615" t="s">
        <v>2010</v>
      </c>
      <c r="AEJ5" s="615" t="s">
        <v>2011</v>
      </c>
      <c r="AEK5" s="615" t="s">
        <v>2012</v>
      </c>
      <c r="AEL5" s="615" t="s">
        <v>2013</v>
      </c>
      <c r="AEM5" s="615" t="s">
        <v>2014</v>
      </c>
      <c r="AEN5" s="615" t="s">
        <v>2015</v>
      </c>
      <c r="AEO5" s="615" t="s">
        <v>2016</v>
      </c>
      <c r="AEP5" s="615" t="s">
        <v>2017</v>
      </c>
      <c r="AEQ5" s="615" t="s">
        <v>2018</v>
      </c>
      <c r="AER5" s="615" t="s">
        <v>2019</v>
      </c>
      <c r="AES5" s="615" t="s">
        <v>2020</v>
      </c>
      <c r="AET5" s="615" t="s">
        <v>2021</v>
      </c>
      <c r="AEU5" s="615" t="s">
        <v>2023</v>
      </c>
      <c r="AEV5" s="615" t="s">
        <v>2024</v>
      </c>
      <c r="AEW5" s="615" t="s">
        <v>2025</v>
      </c>
      <c r="AEX5" s="615" t="s">
        <v>2026</v>
      </c>
      <c r="AEY5" s="615" t="s">
        <v>2027</v>
      </c>
      <c r="AEZ5" s="615" t="s">
        <v>2028</v>
      </c>
      <c r="AFA5" s="615" t="s">
        <v>2029</v>
      </c>
      <c r="AFB5" s="615" t="s">
        <v>2030</v>
      </c>
      <c r="AFC5" s="615" t="s">
        <v>2031</v>
      </c>
      <c r="AFD5" s="615" t="s">
        <v>2032</v>
      </c>
      <c r="AFE5" s="615" t="s">
        <v>2033</v>
      </c>
      <c r="AFF5" s="615" t="s">
        <v>2034</v>
      </c>
      <c r="AFG5" s="615" t="s">
        <v>2035</v>
      </c>
      <c r="AFH5" s="615" t="s">
        <v>2036</v>
      </c>
      <c r="AFI5" s="615" t="s">
        <v>2037</v>
      </c>
      <c r="AFJ5" s="615" t="s">
        <v>2038</v>
      </c>
      <c r="AFK5" s="615" t="s">
        <v>2039</v>
      </c>
      <c r="AFL5" s="615" t="s">
        <v>2040</v>
      </c>
      <c r="AFM5" s="615" t="s">
        <v>2041</v>
      </c>
      <c r="AFN5" s="615" t="s">
        <v>2042</v>
      </c>
      <c r="AFO5" s="615" t="s">
        <v>2043</v>
      </c>
      <c r="AFP5" s="615" t="s">
        <v>2044</v>
      </c>
      <c r="AFQ5" s="615" t="s">
        <v>2045</v>
      </c>
      <c r="AFR5" s="615" t="s">
        <v>2046</v>
      </c>
      <c r="AFS5" s="615" t="s">
        <v>2047</v>
      </c>
      <c r="AFT5" s="615" t="s">
        <v>2048</v>
      </c>
      <c r="AFU5" s="615" t="s">
        <v>2049</v>
      </c>
      <c r="AFV5" s="615" t="s">
        <v>2050</v>
      </c>
      <c r="AFW5" s="615" t="s">
        <v>2051</v>
      </c>
      <c r="AFX5" s="615" t="s">
        <v>2052</v>
      </c>
      <c r="AFY5" s="615" t="s">
        <v>2053</v>
      </c>
      <c r="AFZ5" s="615" t="s">
        <v>2054</v>
      </c>
      <c r="AGA5" s="615" t="s">
        <v>2055</v>
      </c>
      <c r="AGB5" s="615" t="s">
        <v>2056</v>
      </c>
      <c r="AGC5" s="615" t="s">
        <v>2057</v>
      </c>
      <c r="AGD5" s="615" t="s">
        <v>2058</v>
      </c>
      <c r="AGE5" s="615" t="s">
        <v>2059</v>
      </c>
      <c r="AGF5" s="615" t="s">
        <v>2060</v>
      </c>
      <c r="AGG5" s="615" t="s">
        <v>2061</v>
      </c>
      <c r="AGH5" s="615" t="s">
        <v>2062</v>
      </c>
      <c r="AGI5" s="615" t="s">
        <v>2063</v>
      </c>
      <c r="AGJ5" s="615" t="s">
        <v>2064</v>
      </c>
      <c r="AGK5" s="615" t="s">
        <v>2065</v>
      </c>
      <c r="AGL5" s="615" t="s">
        <v>2066</v>
      </c>
      <c r="AGM5" s="615" t="s">
        <v>2067</v>
      </c>
      <c r="AGN5" s="615" t="s">
        <v>2068</v>
      </c>
      <c r="AGO5" s="615" t="s">
        <v>2069</v>
      </c>
      <c r="AGP5" s="615" t="s">
        <v>2070</v>
      </c>
      <c r="AGQ5" s="615" t="s">
        <v>2071</v>
      </c>
      <c r="AGR5" s="615" t="s">
        <v>2072</v>
      </c>
      <c r="AGS5" s="615" t="s">
        <v>2073</v>
      </c>
      <c r="AGT5" s="615" t="s">
        <v>2074</v>
      </c>
      <c r="AGU5" s="615" t="s">
        <v>2075</v>
      </c>
      <c r="AGV5" s="615" t="s">
        <v>2076</v>
      </c>
      <c r="AGW5" s="615" t="s">
        <v>2077</v>
      </c>
      <c r="AGX5" s="615" t="s">
        <v>2078</v>
      </c>
      <c r="AGY5" s="615" t="s">
        <v>2079</v>
      </c>
      <c r="AGZ5" s="615" t="s">
        <v>2080</v>
      </c>
      <c r="AHA5" s="615" t="s">
        <v>2081</v>
      </c>
      <c r="AHB5" s="615" t="s">
        <v>2082</v>
      </c>
      <c r="AHC5" s="615" t="s">
        <v>2083</v>
      </c>
      <c r="AHD5" s="615" t="s">
        <v>2084</v>
      </c>
      <c r="AHE5" s="615" t="s">
        <v>2085</v>
      </c>
      <c r="AHF5" s="615" t="s">
        <v>2086</v>
      </c>
      <c r="AHG5" s="615" t="s">
        <v>2087</v>
      </c>
      <c r="AHH5" s="615" t="s">
        <v>2088</v>
      </c>
      <c r="AHI5" s="615" t="s">
        <v>2089</v>
      </c>
      <c r="AHJ5" s="615" t="s">
        <v>2090</v>
      </c>
      <c r="AHK5" s="615" t="s">
        <v>2091</v>
      </c>
      <c r="AHL5" s="615" t="s">
        <v>2092</v>
      </c>
      <c r="AHM5" s="615" t="s">
        <v>2093</v>
      </c>
      <c r="AHN5" s="615" t="s">
        <v>2094</v>
      </c>
      <c r="AHO5" s="615" t="s">
        <v>2095</v>
      </c>
      <c r="AHP5" s="615" t="s">
        <v>2096</v>
      </c>
      <c r="AHQ5" s="615" t="s">
        <v>2097</v>
      </c>
      <c r="AHR5" s="615" t="s">
        <v>2098</v>
      </c>
      <c r="AHS5" s="616" t="s">
        <v>2099</v>
      </c>
      <c r="AHT5" s="616" t="s">
        <v>2100</v>
      </c>
      <c r="AHU5" s="616"/>
      <c r="AHW5" s="624"/>
      <c r="AHX5" s="624"/>
      <c r="AHY5" s="624"/>
    </row>
    <row r="6" spans="1:909" x14ac:dyDescent="0.8">
      <c r="A6" s="96">
        <v>2</v>
      </c>
      <c r="B6" s="96" t="s">
        <v>0</v>
      </c>
      <c r="C6" s="6" t="s">
        <v>1</v>
      </c>
      <c r="D6" s="11">
        <v>1271219182.368</v>
      </c>
      <c r="E6" s="11">
        <v>184852573.00800002</v>
      </c>
      <c r="F6" s="11">
        <v>294764748.88800001</v>
      </c>
      <c r="G6" s="11">
        <v>56359156.151999995</v>
      </c>
      <c r="H6" s="11">
        <v>235483934.71200001</v>
      </c>
      <c r="I6" s="11">
        <v>87117796.224000007</v>
      </c>
      <c r="J6" s="11">
        <v>182370972.81599998</v>
      </c>
      <c r="K6" s="11">
        <v>191715950.63999999</v>
      </c>
      <c r="L6" s="11">
        <v>143312092.368</v>
      </c>
      <c r="M6" s="11">
        <v>82682578.775999993</v>
      </c>
      <c r="N6" s="11">
        <v>96078065.088</v>
      </c>
      <c r="O6" s="11">
        <v>57725858.880000003</v>
      </c>
      <c r="P6" s="11">
        <v>179391172.22400004</v>
      </c>
      <c r="Q6" s="11">
        <v>60762891.791999996</v>
      </c>
      <c r="R6" s="11">
        <v>61856930.400000006</v>
      </c>
      <c r="S6" s="11">
        <v>172756931.78399998</v>
      </c>
      <c r="T6" s="11">
        <v>191402407.58399999</v>
      </c>
      <c r="U6" s="11">
        <v>38006666.903999999</v>
      </c>
      <c r="V6" s="11">
        <v>82873.440000000002</v>
      </c>
      <c r="W6" s="11">
        <v>560576781.16799998</v>
      </c>
      <c r="X6" s="11">
        <v>272211653.03999996</v>
      </c>
      <c r="Y6" s="11">
        <v>117437137.608</v>
      </c>
      <c r="Z6" s="11">
        <v>165338018.16000003</v>
      </c>
      <c r="AA6" s="11">
        <v>89315878.560000002</v>
      </c>
      <c r="AB6" s="11">
        <v>162882188.90399998</v>
      </c>
      <c r="AC6" s="11">
        <v>45167992.200000003</v>
      </c>
      <c r="AD6" s="11">
        <v>265833146.28000003</v>
      </c>
      <c r="AE6" s="11">
        <v>141713257.19999999</v>
      </c>
      <c r="AF6" s="11">
        <v>88851952.463999987</v>
      </c>
      <c r="AG6" s="11">
        <v>163205123.90399998</v>
      </c>
      <c r="AH6" s="11">
        <v>93140211.527999997</v>
      </c>
      <c r="AI6" s="11">
        <v>319101933.45599997</v>
      </c>
      <c r="AJ6" s="11">
        <v>96290591.183999985</v>
      </c>
      <c r="AK6" s="11">
        <v>94495621.775999993</v>
      </c>
      <c r="AL6" s="11">
        <v>71432080.943999991</v>
      </c>
      <c r="AM6" s="11">
        <v>124487187.96000001</v>
      </c>
      <c r="AN6" s="11">
        <v>89082420.095999986</v>
      </c>
      <c r="AO6" s="11">
        <v>56289787.223999999</v>
      </c>
      <c r="AP6" s="11">
        <v>58029218.543999992</v>
      </c>
      <c r="AQ6" s="11">
        <v>66680972.352000006</v>
      </c>
      <c r="AR6" s="11">
        <v>48266214.024000004</v>
      </c>
      <c r="AS6" s="11">
        <v>35730515.712000005</v>
      </c>
      <c r="AT6" s="11">
        <v>46709549.807999998</v>
      </c>
      <c r="AU6" s="11">
        <v>296160648.14400005</v>
      </c>
      <c r="AV6" s="11">
        <v>49627635.552000001</v>
      </c>
      <c r="AW6" s="11">
        <v>37332519.023999996</v>
      </c>
      <c r="AX6" s="11">
        <v>71501586.960000008</v>
      </c>
      <c r="AY6" s="11">
        <v>87641258.208000004</v>
      </c>
      <c r="AZ6" s="11">
        <v>86201150.448000014</v>
      </c>
      <c r="BA6" s="11">
        <v>53718340.920000002</v>
      </c>
      <c r="BB6" s="11">
        <v>51008690.352000006</v>
      </c>
      <c r="BC6" s="11">
        <v>35186348.664000005</v>
      </c>
      <c r="BD6" s="11">
        <v>37462300.368000001</v>
      </c>
      <c r="BE6" s="11">
        <v>48051449.280000001</v>
      </c>
      <c r="BF6" s="11">
        <v>39867082.151999995</v>
      </c>
      <c r="BG6" s="11">
        <v>110363051.712</v>
      </c>
      <c r="BH6" s="11">
        <v>33100843.608000003</v>
      </c>
      <c r="BI6" s="11">
        <v>33071896.992000002</v>
      </c>
      <c r="BJ6" s="11">
        <v>230775647.16</v>
      </c>
      <c r="BK6" s="11">
        <v>192665098.41600001</v>
      </c>
      <c r="BL6" s="11">
        <v>79584858.120000005</v>
      </c>
      <c r="BM6" s="11">
        <v>42436728.504000008</v>
      </c>
      <c r="BN6" s="11">
        <v>77466469.39199999</v>
      </c>
      <c r="BO6" s="11">
        <v>107834937.84</v>
      </c>
      <c r="BP6" s="11">
        <v>47323519.679999992</v>
      </c>
      <c r="BQ6" s="11">
        <v>55289865.168000005</v>
      </c>
      <c r="BR6" s="11">
        <v>33185358.888</v>
      </c>
      <c r="BS6" s="11">
        <v>453748207.39200008</v>
      </c>
      <c r="BT6" s="11">
        <v>61204252.151999995</v>
      </c>
      <c r="BU6" s="11">
        <v>100531740.336</v>
      </c>
      <c r="BV6" s="11">
        <v>113994459.31200001</v>
      </c>
      <c r="BW6" s="11">
        <v>67193632.872000009</v>
      </c>
      <c r="BX6" s="11">
        <v>92112051.023999989</v>
      </c>
      <c r="BY6" s="11">
        <v>38030947.391999997</v>
      </c>
      <c r="BZ6" s="11">
        <v>65601970.536000006</v>
      </c>
      <c r="CA6" s="11">
        <v>138924920.13599998</v>
      </c>
      <c r="CB6" s="11">
        <v>31954561.679999996</v>
      </c>
      <c r="CC6" s="11">
        <v>74673903.648000002</v>
      </c>
      <c r="CD6" s="11">
        <v>160241946.14399999</v>
      </c>
      <c r="CE6" s="11">
        <v>93596105.664000005</v>
      </c>
      <c r="CF6" s="11">
        <v>77751471.216000006</v>
      </c>
      <c r="CG6" s="11">
        <v>50248100.208000004</v>
      </c>
      <c r="CH6" s="11">
        <v>929797269.79200006</v>
      </c>
      <c r="CI6" s="11">
        <v>57103588.368000001</v>
      </c>
      <c r="CJ6" s="11">
        <v>188714855.88</v>
      </c>
      <c r="CK6" s="11">
        <v>65679130.512000002</v>
      </c>
      <c r="CL6" s="11">
        <v>93652944.335999995</v>
      </c>
      <c r="CM6" s="11">
        <v>49122557.975999996</v>
      </c>
      <c r="CN6" s="11">
        <v>77836318.463999987</v>
      </c>
      <c r="CO6" s="11">
        <v>118498824.57600001</v>
      </c>
      <c r="CP6" s="11">
        <v>38634888.623999998</v>
      </c>
      <c r="CQ6" s="11">
        <v>86637163.631999999</v>
      </c>
      <c r="CR6" s="11">
        <v>67261048.151999995</v>
      </c>
      <c r="CS6" s="11">
        <v>43309269.431999996</v>
      </c>
      <c r="CT6" s="11">
        <v>61576124.039999999</v>
      </c>
      <c r="CU6" s="11">
        <v>451549732.12799996</v>
      </c>
      <c r="CV6" s="11">
        <v>66264124.727999993</v>
      </c>
      <c r="CW6" s="11">
        <v>60720182.592</v>
      </c>
      <c r="CX6" s="11">
        <v>139714466.32800001</v>
      </c>
      <c r="CY6" s="11">
        <v>62784416.184</v>
      </c>
      <c r="CZ6" s="11">
        <v>100190170.68000001</v>
      </c>
      <c r="DA6" s="11">
        <v>34120489.584000006</v>
      </c>
      <c r="DB6" s="11">
        <v>38148166.296000004</v>
      </c>
      <c r="DC6" s="11">
        <v>216328039.60799998</v>
      </c>
      <c r="DD6" s="11">
        <v>177263660.13599998</v>
      </c>
      <c r="DE6" s="11">
        <v>58928244.552000001</v>
      </c>
      <c r="DF6" s="11">
        <v>48524745.887999997</v>
      </c>
      <c r="DG6" s="11">
        <v>122771395.17600001</v>
      </c>
      <c r="DH6" s="11">
        <v>124112887.608</v>
      </c>
      <c r="DI6" s="11">
        <v>118322472.71999998</v>
      </c>
      <c r="DJ6" s="11">
        <v>169388916.28799999</v>
      </c>
      <c r="DK6" s="11">
        <v>71270470.679999992</v>
      </c>
      <c r="DL6" s="11">
        <v>1109806244.928</v>
      </c>
      <c r="DM6" s="11">
        <v>118014155.25599998</v>
      </c>
      <c r="DN6" s="11">
        <v>118348781.616</v>
      </c>
      <c r="DO6" s="11">
        <v>85067146.344000012</v>
      </c>
      <c r="DP6" s="11">
        <v>137230940.68799999</v>
      </c>
      <c r="DQ6" s="11">
        <v>68050180.032000005</v>
      </c>
      <c r="DR6" s="11">
        <v>200944027.19999999</v>
      </c>
      <c r="DS6" s="11">
        <v>119694109.104</v>
      </c>
      <c r="DT6" s="11">
        <v>199242411.57599998</v>
      </c>
      <c r="DU6" s="11">
        <v>565375284.24000001</v>
      </c>
      <c r="DV6" s="11">
        <v>131145854.06400001</v>
      </c>
      <c r="DW6" s="11">
        <v>246052942.99200001</v>
      </c>
      <c r="DX6" s="11">
        <v>360789652.94400001</v>
      </c>
      <c r="DY6" s="11">
        <v>125722819.46399999</v>
      </c>
      <c r="DZ6" s="11">
        <v>142506907.34399998</v>
      </c>
      <c r="EA6" s="11">
        <v>136328310.88799998</v>
      </c>
      <c r="EB6" s="11">
        <v>56667993.144000001</v>
      </c>
      <c r="EC6" s="11">
        <v>88481337.384000003</v>
      </c>
      <c r="ED6" s="11">
        <v>97359501.744000018</v>
      </c>
      <c r="EE6" s="11">
        <v>123701422.82399999</v>
      </c>
      <c r="EF6" s="11">
        <v>220131991.82400003</v>
      </c>
      <c r="EG6" s="11">
        <v>203110738.99200001</v>
      </c>
      <c r="EH6" s="11">
        <v>25466108.087999996</v>
      </c>
      <c r="EI6" s="11">
        <v>88622058.93599999</v>
      </c>
      <c r="EJ6" s="11">
        <v>82980463.416000009</v>
      </c>
      <c r="EK6" s="11">
        <v>105374726.35199998</v>
      </c>
      <c r="EL6" s="11">
        <v>145550831.49599999</v>
      </c>
      <c r="EM6" s="11">
        <v>46005164.640000001</v>
      </c>
      <c r="EN6" s="11">
        <v>79835520.047999993</v>
      </c>
      <c r="EO6" s="11">
        <v>756072353.68799996</v>
      </c>
      <c r="EP6" s="11">
        <v>53678832.57599999</v>
      </c>
      <c r="EQ6" s="11">
        <v>74405854.560000002</v>
      </c>
      <c r="ER6" s="11">
        <v>79652765.975999996</v>
      </c>
      <c r="ES6" s="11">
        <v>59639430.168000005</v>
      </c>
      <c r="ET6" s="11">
        <v>47078976.552000001</v>
      </c>
      <c r="EU6" s="11">
        <v>147279116.28000003</v>
      </c>
      <c r="EV6" s="11">
        <v>76814842.079999998</v>
      </c>
      <c r="EW6" s="11">
        <v>95187631.272000015</v>
      </c>
      <c r="EX6" s="11">
        <v>591767032.82399988</v>
      </c>
      <c r="EY6" s="11">
        <v>53285113.943999991</v>
      </c>
      <c r="EZ6" s="11">
        <v>82029434.376000017</v>
      </c>
      <c r="FA6" s="11">
        <v>119859029.83199999</v>
      </c>
      <c r="FB6" s="11">
        <v>171830606.01600003</v>
      </c>
      <c r="FC6" s="11">
        <v>144412098.384</v>
      </c>
      <c r="FD6" s="11">
        <v>118326834.12</v>
      </c>
      <c r="FE6" s="11">
        <v>79685887.991999984</v>
      </c>
      <c r="FF6" s="11">
        <v>64691563.512000002</v>
      </c>
      <c r="FG6" s="11">
        <v>87461898.576000005</v>
      </c>
      <c r="FH6" s="11">
        <v>69972364.175999999</v>
      </c>
      <c r="FI6" s="11">
        <v>74569026.143999994</v>
      </c>
      <c r="FJ6" s="11">
        <v>216876926.30399996</v>
      </c>
      <c r="FK6" s="11">
        <v>50725900.104000002</v>
      </c>
      <c r="FL6" s="11">
        <v>65845172.495999992</v>
      </c>
      <c r="FM6" s="11">
        <v>48824723.208000004</v>
      </c>
      <c r="FN6" s="11">
        <v>80320329.407999992</v>
      </c>
      <c r="FO6" s="11">
        <v>109379883.16800001</v>
      </c>
      <c r="FP6" s="11">
        <v>40477333.439999998</v>
      </c>
      <c r="FQ6" s="11">
        <v>28099221.743999999</v>
      </c>
      <c r="FR6" s="11">
        <v>1076511889.0799999</v>
      </c>
      <c r="FS6" s="11">
        <v>66385054.248000003</v>
      </c>
      <c r="FT6" s="11">
        <v>120589198.03199999</v>
      </c>
      <c r="FU6" s="11">
        <v>94362163.919999987</v>
      </c>
      <c r="FV6" s="11">
        <v>130908310.392</v>
      </c>
      <c r="FW6" s="11">
        <v>61751316.911999993</v>
      </c>
      <c r="FX6" s="11">
        <v>171095152.87199998</v>
      </c>
      <c r="FY6" s="11">
        <v>115675157.64000002</v>
      </c>
      <c r="FZ6" s="11">
        <v>143004771.264</v>
      </c>
      <c r="GA6" s="11">
        <v>100944671.78399998</v>
      </c>
      <c r="GB6" s="11">
        <v>164829059.736</v>
      </c>
      <c r="GC6" s="11">
        <v>69177982.224000007</v>
      </c>
      <c r="GD6" s="11">
        <v>119114489.83199999</v>
      </c>
      <c r="GE6" s="11">
        <v>92818860.960000008</v>
      </c>
      <c r="GF6" s="11">
        <v>350209389.16799998</v>
      </c>
      <c r="GG6" s="11">
        <v>54332312.039999999</v>
      </c>
      <c r="GH6" s="11">
        <v>72183482.975999996</v>
      </c>
      <c r="GI6" s="11">
        <v>143505181.99199998</v>
      </c>
      <c r="GJ6" s="11">
        <v>77103877.008000016</v>
      </c>
      <c r="GK6" s="11">
        <v>62816459.616000004</v>
      </c>
      <c r="GL6" s="11">
        <v>62351895.263999999</v>
      </c>
      <c r="GM6" s="11">
        <v>138372801.528</v>
      </c>
      <c r="GN6" s="11">
        <v>56958037.199999996</v>
      </c>
      <c r="GO6" s="11">
        <v>55509128.616000004</v>
      </c>
      <c r="GP6" s="11">
        <v>42775908.24000001</v>
      </c>
      <c r="GQ6" s="11">
        <v>41006606.016000003</v>
      </c>
      <c r="GR6" s="11">
        <v>247688864.35200003</v>
      </c>
      <c r="GS6" s="11">
        <v>46558979.736000001</v>
      </c>
      <c r="GT6" s="11">
        <v>52478163.024000004</v>
      </c>
      <c r="GU6" s="11">
        <v>82142375.30399999</v>
      </c>
      <c r="GV6" s="11">
        <v>22763963.424000002</v>
      </c>
      <c r="GW6" s="11">
        <v>107844106.77599999</v>
      </c>
      <c r="GX6" s="11">
        <v>99624016.511999995</v>
      </c>
      <c r="GY6" s="11">
        <v>45362470.200000003</v>
      </c>
      <c r="GZ6" s="11">
        <v>-87813923.136000007</v>
      </c>
      <c r="HA6" s="11">
        <v>20590906.416000001</v>
      </c>
      <c r="HB6" s="11">
        <v>65137537.872000009</v>
      </c>
      <c r="HC6" s="11">
        <v>73808560.415999994</v>
      </c>
      <c r="HD6" s="11">
        <v>861417635.42399991</v>
      </c>
      <c r="HE6" s="11">
        <v>84673144.560000002</v>
      </c>
      <c r="HF6" s="11">
        <v>172436607.792</v>
      </c>
      <c r="HG6" s="11">
        <v>152119677.86400002</v>
      </c>
      <c r="HH6" s="11">
        <v>81756509.255999982</v>
      </c>
      <c r="HI6" s="11">
        <v>128840963.13599999</v>
      </c>
      <c r="HJ6" s="11">
        <v>29116834.608000003</v>
      </c>
      <c r="HK6" s="11">
        <v>1249843.5120000001</v>
      </c>
      <c r="HL6" s="11">
        <v>527575125.86400008</v>
      </c>
      <c r="HM6" s="11">
        <v>245305193.28000003</v>
      </c>
      <c r="HN6" s="11">
        <v>181452164.75999999</v>
      </c>
      <c r="HO6" s="11">
        <v>81272924.736000001</v>
      </c>
      <c r="HP6" s="11">
        <v>57829235.088000007</v>
      </c>
      <c r="HQ6" s="11">
        <v>57882093.696000002</v>
      </c>
      <c r="HR6" s="11">
        <v>106392865.632</v>
      </c>
      <c r="HS6" s="11">
        <v>51317883.168000005</v>
      </c>
      <c r="HT6" s="11">
        <v>524362399.51200002</v>
      </c>
      <c r="HU6" s="11">
        <v>156402213.09599999</v>
      </c>
      <c r="HV6" s="11">
        <v>53368315.751999997</v>
      </c>
      <c r="HW6" s="11">
        <v>39896838.263999999</v>
      </c>
      <c r="HX6" s="11">
        <v>33744331.223999999</v>
      </c>
      <c r="HY6" s="11">
        <v>23472490.104000002</v>
      </c>
      <c r="HZ6" s="11">
        <v>156990153.45599997</v>
      </c>
      <c r="IA6" s="11">
        <v>54750807.671999998</v>
      </c>
      <c r="IB6" s="11">
        <v>48832238.304000005</v>
      </c>
      <c r="IC6" s="11">
        <v>51586711.848000005</v>
      </c>
      <c r="ID6" s="11">
        <v>59810343.456000008</v>
      </c>
      <c r="IE6" s="11">
        <v>108419956.19999999</v>
      </c>
      <c r="IF6" s="11">
        <v>24451698.719999999</v>
      </c>
      <c r="IG6" s="11">
        <v>56734322.136000007</v>
      </c>
      <c r="IH6" s="11">
        <v>21639453.792000003</v>
      </c>
      <c r="II6" s="11">
        <v>23168578.991999999</v>
      </c>
      <c r="IJ6" s="11">
        <v>543638470.94400001</v>
      </c>
      <c r="IK6" s="11">
        <v>90320939.328000009</v>
      </c>
      <c r="IL6" s="11">
        <v>110111675.78399998</v>
      </c>
      <c r="IM6" s="11">
        <v>199434897.24000001</v>
      </c>
      <c r="IN6" s="11">
        <v>221158393.31999999</v>
      </c>
      <c r="IO6" s="11">
        <v>85543055.879999995</v>
      </c>
      <c r="IP6" s="11">
        <v>61201624.656000003</v>
      </c>
      <c r="IQ6" s="11">
        <v>40929105.527999997</v>
      </c>
      <c r="IR6" s="11">
        <v>62602605.432000004</v>
      </c>
      <c r="IS6" s="11">
        <v>56230187.928000003</v>
      </c>
      <c r="IT6" s="11">
        <v>72577384.752000004</v>
      </c>
      <c r="IU6" s="11">
        <v>507787420.34400004</v>
      </c>
      <c r="IV6" s="11">
        <v>80696916.93599999</v>
      </c>
      <c r="IW6" s="11">
        <v>114288233.90400001</v>
      </c>
      <c r="IX6" s="11">
        <v>63415276.343999997</v>
      </c>
      <c r="IY6" s="11">
        <v>62402142.263999999</v>
      </c>
      <c r="IZ6" s="11">
        <v>27931050.263999999</v>
      </c>
      <c r="JA6" s="11">
        <v>52367959.296000004</v>
      </c>
      <c r="JB6" s="11">
        <v>31677227.808000002</v>
      </c>
      <c r="JC6" s="11">
        <v>41823361.872000009</v>
      </c>
      <c r="JD6" s="11">
        <v>62193613.512000002</v>
      </c>
      <c r="JE6" s="11">
        <v>85113235.800000012</v>
      </c>
      <c r="JF6" s="11">
        <v>32955748.223999999</v>
      </c>
      <c r="JG6" s="11">
        <v>120452234.06400001</v>
      </c>
      <c r="JH6" s="11">
        <v>76015685.400000006</v>
      </c>
      <c r="JI6" s="11">
        <v>46556152.151999995</v>
      </c>
      <c r="JJ6" s="11">
        <v>37275474.839999996</v>
      </c>
      <c r="JK6" s="11">
        <v>26953671.743999999</v>
      </c>
      <c r="JL6" s="11">
        <v>13622007.983999999</v>
      </c>
      <c r="JM6" s="11">
        <v>163612784.23199999</v>
      </c>
      <c r="JN6" s="11">
        <v>34521084.863999993</v>
      </c>
      <c r="JO6" s="11">
        <v>29674947.695999995</v>
      </c>
      <c r="JP6" s="11">
        <v>56420425.272000007</v>
      </c>
      <c r="JQ6" s="11">
        <v>42752324.231999993</v>
      </c>
      <c r="JR6" s="11">
        <v>60298651.487999998</v>
      </c>
      <c r="JS6" s="11">
        <v>28222219.752000004</v>
      </c>
      <c r="JT6" s="11">
        <v>651518293.77600002</v>
      </c>
      <c r="JU6" s="11">
        <v>265805084.44800001</v>
      </c>
      <c r="JV6" s="11">
        <v>45526210.488000005</v>
      </c>
      <c r="JW6" s="11">
        <v>23847698.088</v>
      </c>
      <c r="JX6" s="11">
        <v>78583056.143999994</v>
      </c>
      <c r="JY6" s="11">
        <v>25959880.344000004</v>
      </c>
      <c r="JZ6" s="11">
        <v>151370160.43200001</v>
      </c>
      <c r="KA6" s="11">
        <v>97662810.120000005</v>
      </c>
      <c r="KB6" s="11">
        <v>37501845.359999999</v>
      </c>
      <c r="KC6" s="11">
        <v>53182827.144000001</v>
      </c>
      <c r="KD6" s="11">
        <v>63048048.599999994</v>
      </c>
      <c r="KE6" s="11">
        <v>69560917.199999988</v>
      </c>
      <c r="KF6" s="11">
        <v>22112205.263999999</v>
      </c>
      <c r="KG6" s="11">
        <v>27307869.768000003</v>
      </c>
      <c r="KH6" s="11">
        <v>30805422.743999999</v>
      </c>
      <c r="KI6" s="11">
        <v>49851804.552000001</v>
      </c>
      <c r="KJ6" s="11">
        <v>845437215.43199992</v>
      </c>
      <c r="KK6" s="11">
        <v>240211892.35200003</v>
      </c>
      <c r="KL6" s="11">
        <v>66597051.432000004</v>
      </c>
      <c r="KM6" s="11">
        <v>67007471.255999997</v>
      </c>
      <c r="KN6" s="11">
        <v>86285994.863999993</v>
      </c>
      <c r="KO6" s="11">
        <v>111661261.72799999</v>
      </c>
      <c r="KP6" s="11">
        <v>319072075.75200003</v>
      </c>
      <c r="KQ6" s="11">
        <v>50425619.303999998</v>
      </c>
      <c r="KR6" s="11">
        <v>40717679.664000005</v>
      </c>
      <c r="KS6" s="11">
        <v>189867172.63200003</v>
      </c>
      <c r="KT6" s="11">
        <v>69069012.791999996</v>
      </c>
      <c r="KU6" s="11">
        <v>85205014.919999987</v>
      </c>
      <c r="KV6" s="11">
        <v>219317338.51199996</v>
      </c>
      <c r="KW6" s="11">
        <v>73674463.008000016</v>
      </c>
      <c r="KX6" s="11">
        <v>113595161.616</v>
      </c>
      <c r="KY6" s="11">
        <v>399877959.16799998</v>
      </c>
      <c r="KZ6" s="11">
        <v>115821188.448</v>
      </c>
      <c r="LA6" s="11">
        <v>326564898.60000002</v>
      </c>
      <c r="LB6" s="11">
        <v>35206514.592</v>
      </c>
      <c r="LC6" s="11">
        <v>21751046.688000001</v>
      </c>
      <c r="LD6" s="11">
        <v>164655255.384</v>
      </c>
      <c r="LE6" s="11">
        <v>112627443.816</v>
      </c>
      <c r="LF6" s="11">
        <v>48903044.664000005</v>
      </c>
      <c r="LG6" s="11">
        <v>83428174.199999988</v>
      </c>
      <c r="LH6" s="11">
        <v>23429041.416000001</v>
      </c>
      <c r="LI6" s="11">
        <v>586270043.97600007</v>
      </c>
      <c r="LJ6" s="11">
        <v>106240392.88799998</v>
      </c>
      <c r="LK6" s="11">
        <v>353564824.63199997</v>
      </c>
      <c r="LL6" s="11">
        <v>138938713.58399999</v>
      </c>
      <c r="LM6" s="11">
        <v>30688689</v>
      </c>
      <c r="LN6" s="11">
        <v>50982295.463999994</v>
      </c>
      <c r="LO6" s="11">
        <v>21350563.583999999</v>
      </c>
      <c r="LP6" s="11">
        <v>54117564.095999993</v>
      </c>
      <c r="LQ6" s="11">
        <v>1763923.2000000002</v>
      </c>
      <c r="LR6" s="11">
        <v>76975122.719999999</v>
      </c>
      <c r="LS6" s="11">
        <v>71175808.415999994</v>
      </c>
      <c r="LT6" s="11">
        <v>188240207.59200001</v>
      </c>
      <c r="LU6" s="11">
        <v>68472050.831999987</v>
      </c>
      <c r="LV6" s="11">
        <v>36033401.400000006</v>
      </c>
      <c r="LW6" s="11">
        <v>559035428.18400002</v>
      </c>
      <c r="LX6" s="11">
        <v>296799825.98399997</v>
      </c>
      <c r="LY6" s="11">
        <v>759688218.45600009</v>
      </c>
      <c r="LZ6" s="11">
        <v>231777937.82400003</v>
      </c>
      <c r="MA6" s="11">
        <v>141269491.60799998</v>
      </c>
      <c r="MB6" s="11">
        <v>164524917.28799999</v>
      </c>
      <c r="MC6" s="11">
        <v>89774571.960000008</v>
      </c>
      <c r="MD6" s="11">
        <v>98075897.951999992</v>
      </c>
      <c r="ME6" s="11">
        <v>87742363.872000009</v>
      </c>
      <c r="MF6" s="11">
        <v>93408706.775999993</v>
      </c>
      <c r="MG6" s="11">
        <v>193026119.23199999</v>
      </c>
      <c r="MH6" s="11">
        <v>93456923.879999995</v>
      </c>
      <c r="MI6" s="11">
        <v>1027281139.416</v>
      </c>
      <c r="MJ6" s="11">
        <v>90696577.224000007</v>
      </c>
      <c r="MK6" s="11">
        <v>50613864.671999998</v>
      </c>
      <c r="ML6" s="11">
        <v>51591671.184</v>
      </c>
      <c r="MM6" s="11">
        <v>53267882.880000003</v>
      </c>
      <c r="MN6" s="11">
        <v>75917813.592000008</v>
      </c>
      <c r="MO6" s="11">
        <v>40661030.136000007</v>
      </c>
      <c r="MP6" s="11">
        <v>51139127.952000007</v>
      </c>
      <c r="MQ6" s="11">
        <v>114515914.99199998</v>
      </c>
      <c r="MR6" s="11">
        <v>79443234.216000006</v>
      </c>
      <c r="MS6" s="11">
        <v>51178424.75999999</v>
      </c>
      <c r="MT6" s="11">
        <v>47930778.480000004</v>
      </c>
      <c r="MU6" s="11">
        <v>361384564.43999994</v>
      </c>
      <c r="MV6" s="11">
        <v>47807851.200000003</v>
      </c>
      <c r="MW6" s="11">
        <v>59783996.831999995</v>
      </c>
      <c r="MX6" s="11">
        <v>125367294.98399998</v>
      </c>
      <c r="MY6" s="11">
        <v>131963564.712</v>
      </c>
      <c r="MZ6" s="11">
        <v>70276431.599999994</v>
      </c>
      <c r="NA6" s="11">
        <v>153385798.58399999</v>
      </c>
      <c r="NB6" s="11">
        <v>116668636.05599999</v>
      </c>
      <c r="NC6" s="11">
        <v>75417653.06400001</v>
      </c>
      <c r="ND6" s="11">
        <v>32096908.368000001</v>
      </c>
      <c r="NE6" s="11">
        <v>29245952.112</v>
      </c>
      <c r="NF6" s="11">
        <v>1232703667.1999998</v>
      </c>
      <c r="NG6" s="11">
        <v>203471278.58399999</v>
      </c>
      <c r="NH6" s="11">
        <v>29880567.504000004</v>
      </c>
      <c r="NI6" s="11">
        <v>526733414.18399996</v>
      </c>
      <c r="NJ6" s="11">
        <v>38939288.495999992</v>
      </c>
      <c r="NK6" s="11">
        <v>100489618.80000001</v>
      </c>
      <c r="NL6" s="11">
        <v>249238013.44800001</v>
      </c>
      <c r="NM6" s="11">
        <v>276611266.56000006</v>
      </c>
      <c r="NN6" s="11">
        <v>34499889.408</v>
      </c>
      <c r="NO6" s="11">
        <v>134422512.45599997</v>
      </c>
      <c r="NP6" s="11">
        <v>98916420.840000004</v>
      </c>
      <c r="NQ6" s="11">
        <v>80444315.640000015</v>
      </c>
      <c r="NR6" s="11">
        <v>253588868.23199999</v>
      </c>
      <c r="NS6" s="11">
        <v>31835717.207999997</v>
      </c>
      <c r="NT6" s="11">
        <v>70133459.376000002</v>
      </c>
      <c r="NU6" s="11">
        <v>62707262.328000002</v>
      </c>
      <c r="NV6" s="11">
        <v>30667923.48</v>
      </c>
      <c r="NW6" s="11">
        <v>27685465.223999999</v>
      </c>
      <c r="NX6" s="11">
        <v>36915620.879999995</v>
      </c>
      <c r="NY6" s="11">
        <v>383932974.33599997</v>
      </c>
      <c r="NZ6" s="11">
        <v>322005814.60799998</v>
      </c>
      <c r="OA6" s="11">
        <v>94766398.800000012</v>
      </c>
      <c r="OB6" s="11">
        <v>56458192.967999995</v>
      </c>
      <c r="OC6" s="11">
        <v>52622185.175999992</v>
      </c>
      <c r="OD6" s="11">
        <v>88445239.919999987</v>
      </c>
      <c r="OE6" s="11">
        <v>47884091.231999993</v>
      </c>
      <c r="OF6" s="11">
        <v>590482641.31200004</v>
      </c>
      <c r="OG6" s="11">
        <v>134808230.59200001</v>
      </c>
      <c r="OH6" s="11">
        <v>86044576.60800001</v>
      </c>
      <c r="OI6" s="11">
        <v>300883822.87199998</v>
      </c>
      <c r="OJ6" s="11">
        <v>90930589.416000009</v>
      </c>
      <c r="OK6" s="11">
        <v>115356051.12</v>
      </c>
      <c r="OL6" s="11">
        <v>145878227.51999998</v>
      </c>
      <c r="OM6" s="11">
        <v>58738263.911999993</v>
      </c>
      <c r="ON6" s="11">
        <v>85542208.080000013</v>
      </c>
      <c r="OO6" s="11">
        <v>905897415.69599998</v>
      </c>
      <c r="OP6" s="11">
        <v>252180483.64799997</v>
      </c>
      <c r="OQ6" s="11">
        <v>406014956.87999994</v>
      </c>
      <c r="OR6" s="11">
        <v>157209995.92799997</v>
      </c>
      <c r="OS6" s="11">
        <v>124905670.05599999</v>
      </c>
      <c r="OT6" s="11">
        <v>79297356.960000008</v>
      </c>
      <c r="OU6" s="11">
        <v>456903228.264</v>
      </c>
      <c r="OV6" s="11">
        <v>50656767.335999995</v>
      </c>
      <c r="OW6" s="11">
        <v>89012185.032000005</v>
      </c>
      <c r="OX6" s="11">
        <v>128817215.56799999</v>
      </c>
      <c r="OY6" s="11">
        <v>138139263.45599997</v>
      </c>
      <c r="OZ6" s="11">
        <v>206318408.54400003</v>
      </c>
      <c r="PA6" s="11">
        <v>90854396.30399999</v>
      </c>
      <c r="PB6" s="11">
        <v>62914570.679999992</v>
      </c>
      <c r="PC6" s="11">
        <v>47475232.584000006</v>
      </c>
      <c r="PD6" s="11">
        <v>472548550.77600002</v>
      </c>
      <c r="PE6" s="11">
        <v>76717377.768000007</v>
      </c>
      <c r="PF6" s="11">
        <v>115166026.82399999</v>
      </c>
      <c r="PG6" s="11">
        <v>30808346.280000001</v>
      </c>
      <c r="PH6" s="11">
        <v>101966343.84</v>
      </c>
      <c r="PI6" s="11">
        <v>144887131.46399999</v>
      </c>
      <c r="PJ6" s="11">
        <v>75369638.831999987</v>
      </c>
      <c r="PK6" s="11">
        <v>67978628.640000015</v>
      </c>
      <c r="PL6" s="11">
        <v>105917469.19199999</v>
      </c>
      <c r="PM6" s="11">
        <v>104788610.11200002</v>
      </c>
      <c r="PN6" s="11">
        <v>128321681.736</v>
      </c>
      <c r="PO6" s="11">
        <v>131979132.21600002</v>
      </c>
      <c r="PP6" s="11">
        <v>48004278.623999998</v>
      </c>
      <c r="PQ6" s="11">
        <v>211829686.72800002</v>
      </c>
      <c r="PR6" s="11">
        <v>62469174.696000002</v>
      </c>
      <c r="PS6" s="11">
        <v>51102476.495999992</v>
      </c>
      <c r="PT6" s="11">
        <v>42770602.343999997</v>
      </c>
      <c r="PU6" s="11">
        <v>59268782.328000002</v>
      </c>
      <c r="PV6" s="11">
        <v>1092887803.608</v>
      </c>
      <c r="PW6" s="11">
        <v>61366744.656000003</v>
      </c>
      <c r="PX6" s="11">
        <v>55135565.495999992</v>
      </c>
      <c r="PY6" s="11">
        <v>121118639.80800001</v>
      </c>
      <c r="PZ6" s="11">
        <v>422660810.80799997</v>
      </c>
      <c r="QA6" s="11">
        <v>117788643.88799998</v>
      </c>
      <c r="QB6" s="11">
        <v>118180398.60000001</v>
      </c>
      <c r="QC6" s="11">
        <v>70177310.136000007</v>
      </c>
      <c r="QD6" s="11">
        <v>136644740.51999998</v>
      </c>
      <c r="QE6" s="11">
        <v>37075640.736000001</v>
      </c>
      <c r="QF6" s="11">
        <v>145681450.34399998</v>
      </c>
      <c r="QG6" s="11">
        <v>45458712.024000004</v>
      </c>
      <c r="QH6" s="11">
        <v>72882409.224000007</v>
      </c>
      <c r="QI6" s="11">
        <v>103423176.528</v>
      </c>
      <c r="QJ6" s="11">
        <v>114312289.99199998</v>
      </c>
      <c r="QK6" s="11">
        <v>100026087.76800001</v>
      </c>
      <c r="QL6" s="11">
        <v>69789525.671999991</v>
      </c>
      <c r="QM6" s="11">
        <v>63402763.079999998</v>
      </c>
      <c r="QN6" s="11">
        <v>48980259.263999999</v>
      </c>
      <c r="QO6" s="11">
        <v>183951954.76800001</v>
      </c>
      <c r="QP6" s="11">
        <v>155703324.88799998</v>
      </c>
      <c r="QQ6" s="11">
        <v>45013679.304000005</v>
      </c>
      <c r="QR6" s="11">
        <v>41173661.351999998</v>
      </c>
      <c r="QS6" s="11">
        <v>32291557.608000003</v>
      </c>
      <c r="QT6" s="11">
        <v>54816885.527999997</v>
      </c>
      <c r="QU6" s="11">
        <v>42535662.552000001</v>
      </c>
      <c r="QV6" s="11">
        <v>663987028.75200009</v>
      </c>
      <c r="QW6" s="11">
        <v>56118605.711999997</v>
      </c>
      <c r="QX6" s="11">
        <v>151692238.46399999</v>
      </c>
      <c r="QY6" s="11">
        <v>84949489.800000012</v>
      </c>
      <c r="QZ6" s="11">
        <v>112086677.976</v>
      </c>
      <c r="RA6" s="11">
        <v>210151902.76800001</v>
      </c>
      <c r="RB6" s="11">
        <v>85163066.423999995</v>
      </c>
      <c r="RC6" s="11">
        <v>123015168.50399999</v>
      </c>
      <c r="RD6" s="11">
        <v>144342078.43200001</v>
      </c>
      <c r="RE6" s="11">
        <v>41931186.648000002</v>
      </c>
      <c r="RF6" s="11">
        <v>77476863.768000007</v>
      </c>
      <c r="RG6" s="11">
        <v>68661926.831999987</v>
      </c>
      <c r="RH6" s="11">
        <v>53433497.75999999</v>
      </c>
      <c r="RI6" s="11">
        <v>1157379075</v>
      </c>
      <c r="RJ6" s="11">
        <v>171312879.88800001</v>
      </c>
      <c r="RK6" s="11">
        <v>87954952.583999991</v>
      </c>
      <c r="RL6" s="11">
        <v>107380735.15199998</v>
      </c>
      <c r="RM6" s="11">
        <v>117415634.03999999</v>
      </c>
      <c r="RN6" s="11">
        <v>109588163.32800001</v>
      </c>
      <c r="RO6" s="11">
        <v>201350732.39999998</v>
      </c>
      <c r="RP6" s="11">
        <v>110702380.22400001</v>
      </c>
      <c r="RQ6" s="11">
        <v>122630170.77599999</v>
      </c>
      <c r="RR6" s="11">
        <v>185505889.63200003</v>
      </c>
      <c r="RS6" s="11">
        <v>206319125.92799997</v>
      </c>
      <c r="RT6" s="11">
        <v>43891585.511999995</v>
      </c>
      <c r="RU6" s="11">
        <v>68153703.504000008</v>
      </c>
      <c r="RV6" s="11">
        <v>87441686.448000014</v>
      </c>
      <c r="RW6" s="11">
        <v>66939468.168000005</v>
      </c>
      <c r="RX6" s="11">
        <v>55871980.151999995</v>
      </c>
      <c r="RY6" s="11">
        <v>69405091.943999991</v>
      </c>
      <c r="RZ6" s="11">
        <v>46122321.695999995</v>
      </c>
      <c r="SA6" s="11">
        <v>54108252.887999997</v>
      </c>
      <c r="SB6" s="11">
        <v>55630295.231999993</v>
      </c>
      <c r="SC6" s="11">
        <v>368388073.07999992</v>
      </c>
      <c r="SD6" s="11">
        <v>89001192.263999999</v>
      </c>
      <c r="SE6" s="11">
        <v>86466137.807999998</v>
      </c>
      <c r="SF6" s="11">
        <v>60035730.383999996</v>
      </c>
      <c r="SG6" s="11">
        <v>54576626.376000002</v>
      </c>
      <c r="SH6" s="11">
        <v>73085892.288000003</v>
      </c>
      <c r="SI6" s="11">
        <v>100918015.08</v>
      </c>
      <c r="SJ6" s="11">
        <v>159423974.80800003</v>
      </c>
      <c r="SK6" s="11">
        <v>84421976.376000017</v>
      </c>
      <c r="SL6" s="11">
        <v>121493253.96000001</v>
      </c>
      <c r="SM6" s="11">
        <v>133955386.96800001</v>
      </c>
      <c r="SN6" s="11">
        <v>22265294.615999997</v>
      </c>
      <c r="SO6" s="11">
        <v>369952820.68799996</v>
      </c>
      <c r="SP6" s="11">
        <v>104557284.40799999</v>
      </c>
      <c r="SQ6" s="11">
        <v>163765652.32800001</v>
      </c>
      <c r="SR6" s="11">
        <v>123406377.528</v>
      </c>
      <c r="SS6" s="11">
        <v>77211443.30399999</v>
      </c>
      <c r="ST6" s="11">
        <v>95434341.095999986</v>
      </c>
      <c r="SU6" s="11">
        <v>71422946.208000004</v>
      </c>
      <c r="SV6" s="11">
        <v>43196496.840000004</v>
      </c>
      <c r="SW6" s="11">
        <v>531526898.18399996</v>
      </c>
      <c r="SX6" s="11">
        <v>85183137.071999997</v>
      </c>
      <c r="SY6" s="11">
        <v>119911437.19199999</v>
      </c>
      <c r="SZ6" s="11">
        <v>112970390.83199999</v>
      </c>
      <c r="TA6" s="11">
        <v>50504560.872000009</v>
      </c>
      <c r="TB6" s="11">
        <v>56029297.127999991</v>
      </c>
      <c r="TC6" s="11">
        <v>44942104.439999998</v>
      </c>
      <c r="TD6" s="11">
        <v>187107321.264</v>
      </c>
      <c r="TE6" s="11">
        <v>74768111.856000006</v>
      </c>
      <c r="TF6" s="11">
        <v>79567653.071999997</v>
      </c>
      <c r="TG6" s="11">
        <v>115960686.45599999</v>
      </c>
      <c r="TH6" s="11">
        <v>110507163.12</v>
      </c>
      <c r="TI6" s="11">
        <v>90705715.560000002</v>
      </c>
      <c r="TJ6" s="11">
        <v>61272037.560000002</v>
      </c>
      <c r="TK6" s="11">
        <v>1159125332.52</v>
      </c>
      <c r="TL6" s="11">
        <v>89856527.879999995</v>
      </c>
      <c r="TM6" s="11">
        <v>49484984.255999997</v>
      </c>
      <c r="TN6" s="11">
        <v>103314686.28000002</v>
      </c>
      <c r="TO6" s="11">
        <v>78827832.192000002</v>
      </c>
      <c r="TP6" s="11">
        <v>65704415.880000003</v>
      </c>
      <c r="TQ6" s="11">
        <v>36037648.296000004</v>
      </c>
      <c r="TR6" s="11">
        <v>317223421.39200002</v>
      </c>
      <c r="TS6" s="11">
        <v>78966780.719999999</v>
      </c>
      <c r="TT6" s="11">
        <v>111500572.368</v>
      </c>
      <c r="TU6" s="11">
        <v>100662110.32800001</v>
      </c>
      <c r="TV6" s="11">
        <v>59934013.848000005</v>
      </c>
      <c r="TW6" s="11">
        <v>34947808.584000006</v>
      </c>
      <c r="TX6" s="11">
        <v>46851500.75999999</v>
      </c>
      <c r="TY6" s="11">
        <v>73640771.495999992</v>
      </c>
      <c r="TZ6" s="11">
        <v>69788802.143999994</v>
      </c>
      <c r="UA6" s="11">
        <v>343263446.01600003</v>
      </c>
      <c r="UB6" s="11">
        <v>65892563.303999998</v>
      </c>
      <c r="UC6" s="11">
        <v>451660121.80799997</v>
      </c>
      <c r="UD6" s="11">
        <v>154176512.71200001</v>
      </c>
      <c r="UE6" s="11">
        <v>45763944.480000004</v>
      </c>
      <c r="UF6" s="11">
        <v>94677079.895999998</v>
      </c>
      <c r="UG6" s="11">
        <v>345806107.05599999</v>
      </c>
      <c r="UH6" s="11">
        <v>54371947.776000001</v>
      </c>
      <c r="UI6" s="11">
        <v>28928547.431999996</v>
      </c>
      <c r="UJ6" s="11">
        <v>98796825.816000015</v>
      </c>
      <c r="UK6" s="11">
        <v>66992047.439999998</v>
      </c>
      <c r="UL6" s="11">
        <v>366704223.55199993</v>
      </c>
      <c r="UM6" s="11">
        <v>147940854.81599998</v>
      </c>
      <c r="UN6" s="11">
        <v>109515135.792</v>
      </c>
      <c r="UO6" s="11">
        <v>201249874.00800002</v>
      </c>
      <c r="UP6" s="11">
        <v>145625857.31999999</v>
      </c>
      <c r="UQ6" s="11">
        <v>90313787.159999996</v>
      </c>
      <c r="UR6" s="11">
        <v>1943617695.7920003</v>
      </c>
      <c r="US6" s="11">
        <v>124966448.78399998</v>
      </c>
      <c r="UT6" s="11">
        <v>117353227.80000001</v>
      </c>
      <c r="UU6" s="11">
        <v>350519480.42400002</v>
      </c>
      <c r="UV6" s="11">
        <v>23472117.456</v>
      </c>
      <c r="UW6" s="11">
        <v>82105959.287999988</v>
      </c>
      <c r="UX6" s="11">
        <v>241403179.03200004</v>
      </c>
      <c r="UY6" s="11">
        <v>73330638.143999994</v>
      </c>
      <c r="UZ6" s="11">
        <v>89607958.800000012</v>
      </c>
      <c r="VA6" s="11">
        <v>109685270.49600001</v>
      </c>
      <c r="VB6" s="11">
        <v>118998616.51199999</v>
      </c>
      <c r="VC6" s="11">
        <v>222456897.93600002</v>
      </c>
      <c r="VD6" s="11">
        <v>119400535.08</v>
      </c>
      <c r="VE6" s="11">
        <v>233692568.63999999</v>
      </c>
      <c r="VF6" s="11">
        <v>65692334.088000007</v>
      </c>
      <c r="VG6" s="11">
        <v>55157184.047999993</v>
      </c>
      <c r="VH6" s="11">
        <v>73743800.688000008</v>
      </c>
      <c r="VI6" s="11">
        <v>34921522.895999998</v>
      </c>
      <c r="VJ6" s="11">
        <v>247060938.07200003</v>
      </c>
      <c r="VK6" s="11">
        <v>67196152.272000015</v>
      </c>
      <c r="VL6" s="11">
        <v>54681059.376000002</v>
      </c>
      <c r="VM6" s="11">
        <v>31325795.184</v>
      </c>
      <c r="VN6" s="11">
        <v>840507530.83200002</v>
      </c>
      <c r="VO6" s="11">
        <v>87680243.255999982</v>
      </c>
      <c r="VP6" s="11">
        <v>62901210.840000004</v>
      </c>
      <c r="VQ6" s="11">
        <v>232089849.81599998</v>
      </c>
      <c r="VR6" s="11">
        <v>200481164.97600001</v>
      </c>
      <c r="VS6" s="11">
        <v>134144860.29599999</v>
      </c>
      <c r="VT6" s="11">
        <v>117151143.60000001</v>
      </c>
      <c r="VU6" s="11">
        <v>82602714.263999999</v>
      </c>
      <c r="VV6" s="11">
        <v>154518446.59200001</v>
      </c>
      <c r="VW6" s="11">
        <v>345015205.07999992</v>
      </c>
      <c r="VX6" s="11">
        <v>97620085.439999998</v>
      </c>
      <c r="VY6" s="11">
        <v>197604512.68800002</v>
      </c>
      <c r="VZ6" s="11">
        <v>168878188.05599999</v>
      </c>
      <c r="WA6" s="11">
        <v>89483334.048000008</v>
      </c>
      <c r="WB6" s="11">
        <v>65649789.216000006</v>
      </c>
      <c r="WC6" s="11">
        <v>1682129604.6719999</v>
      </c>
      <c r="WD6" s="11">
        <v>185056241.66399997</v>
      </c>
      <c r="WE6" s="11">
        <v>125663899.94400001</v>
      </c>
      <c r="WF6" s="11">
        <v>116373128.66399999</v>
      </c>
      <c r="WG6" s="11">
        <v>72191068.463999987</v>
      </c>
      <c r="WH6" s="11">
        <v>129159006.74400002</v>
      </c>
      <c r="WI6" s="11">
        <v>121108975.58399999</v>
      </c>
      <c r="WJ6" s="11">
        <v>200634338.13599998</v>
      </c>
      <c r="WK6" s="11">
        <v>106547367.67199999</v>
      </c>
      <c r="WL6" s="11">
        <v>156186407.088</v>
      </c>
      <c r="WM6" s="11">
        <v>74176681.679999992</v>
      </c>
      <c r="WN6" s="11">
        <v>260433785.25600001</v>
      </c>
      <c r="WO6" s="11">
        <v>98818368.887999982</v>
      </c>
      <c r="WP6" s="11">
        <v>117465724.15199998</v>
      </c>
      <c r="WQ6" s="11">
        <v>354945554.78400004</v>
      </c>
      <c r="WR6" s="11">
        <v>131199635.13599999</v>
      </c>
      <c r="WS6" s="11">
        <v>143812457.85600001</v>
      </c>
      <c r="WT6" s="11">
        <v>104178175.84800002</v>
      </c>
      <c r="WU6" s="11">
        <v>55516170.840000004</v>
      </c>
      <c r="WV6" s="11">
        <v>228688345.29600003</v>
      </c>
      <c r="WW6" s="11">
        <v>357811510.10399997</v>
      </c>
      <c r="WX6" s="11">
        <v>96714610.055999994</v>
      </c>
      <c r="WY6" s="11">
        <v>70987397.328000009</v>
      </c>
      <c r="WZ6" s="11">
        <v>66293552.136000007</v>
      </c>
      <c r="XA6" s="11">
        <v>91085275.752000004</v>
      </c>
      <c r="XB6" s="11">
        <v>81644819.016000003</v>
      </c>
      <c r="XC6" s="11">
        <v>68939228.975999996</v>
      </c>
      <c r="XD6" s="11">
        <v>80204898.863999993</v>
      </c>
      <c r="XE6" s="11">
        <v>406633669.68000001</v>
      </c>
      <c r="XF6" s="11">
        <v>61695083.783999994</v>
      </c>
      <c r="XG6" s="11">
        <v>65552871.456000008</v>
      </c>
      <c r="XH6" s="11">
        <v>47858776.39199999</v>
      </c>
      <c r="XI6" s="11">
        <v>65514619.800000004</v>
      </c>
      <c r="XJ6" s="11">
        <v>1336513601.184</v>
      </c>
      <c r="XK6" s="11">
        <v>167606340.67199999</v>
      </c>
      <c r="XL6" s="11">
        <v>251844739.46400002</v>
      </c>
      <c r="XM6" s="11">
        <v>364213186.05599999</v>
      </c>
      <c r="XN6" s="11">
        <v>168625823.32800001</v>
      </c>
      <c r="XO6" s="11">
        <v>156634921.39200002</v>
      </c>
      <c r="XP6" s="11">
        <v>232087925.49599999</v>
      </c>
      <c r="XQ6" s="11">
        <v>200594040.88800001</v>
      </c>
      <c r="XR6" s="11">
        <v>119413158.09599999</v>
      </c>
      <c r="XS6" s="11">
        <v>238638390.02399999</v>
      </c>
      <c r="XT6" s="11">
        <v>305952488.95200002</v>
      </c>
      <c r="XU6" s="11">
        <v>92815549.631999999</v>
      </c>
      <c r="XV6" s="11">
        <v>50875348.584000006</v>
      </c>
      <c r="XW6" s="11">
        <v>115176511.03199999</v>
      </c>
      <c r="XX6" s="11">
        <v>110524899.64800002</v>
      </c>
      <c r="XY6" s="11">
        <v>87571558.727999985</v>
      </c>
      <c r="XZ6" s="11">
        <v>63419107.967999995</v>
      </c>
      <c r="YA6" s="11">
        <v>79759104.288000003</v>
      </c>
      <c r="YB6" s="11">
        <v>60264949.943999991</v>
      </c>
      <c r="YC6" s="11">
        <v>76895443.247999996</v>
      </c>
      <c r="YD6" s="11">
        <v>78895431.504000008</v>
      </c>
      <c r="YE6" s="11">
        <v>98807100.120000005</v>
      </c>
      <c r="YF6" s="11">
        <v>93118766.423999995</v>
      </c>
      <c r="YG6" s="11">
        <v>1208232843.072</v>
      </c>
      <c r="YH6" s="11">
        <v>110141563.72799999</v>
      </c>
      <c r="YI6" s="11">
        <v>257647331.18400002</v>
      </c>
      <c r="YJ6" s="11">
        <v>82460246.159999996</v>
      </c>
      <c r="YK6" s="11">
        <v>421493362.84799999</v>
      </c>
      <c r="YL6" s="11">
        <v>127874641.96800001</v>
      </c>
      <c r="YM6" s="11">
        <v>192841102.63200003</v>
      </c>
      <c r="YN6" s="11">
        <v>82327717.008000016</v>
      </c>
      <c r="YO6" s="11">
        <v>292867671.84000003</v>
      </c>
      <c r="YP6" s="11">
        <v>263179543.60799998</v>
      </c>
      <c r="YQ6" s="11">
        <v>166297474.704</v>
      </c>
      <c r="YR6" s="11">
        <v>104590643.37600002</v>
      </c>
      <c r="YS6" s="11">
        <v>75598291.320000008</v>
      </c>
      <c r="YT6" s="11">
        <v>87094690.080000013</v>
      </c>
      <c r="YU6" s="11">
        <v>74208090.120000005</v>
      </c>
      <c r="YV6" s="11">
        <v>107932573.392</v>
      </c>
      <c r="YW6" s="11">
        <v>81817274.687999994</v>
      </c>
      <c r="YX6" s="11">
        <v>288354635.13599998</v>
      </c>
      <c r="YY6" s="11">
        <v>79322412.480000004</v>
      </c>
      <c r="YZ6" s="11">
        <v>91677592.199999988</v>
      </c>
      <c r="ZA6" s="11">
        <v>75872852.711999997</v>
      </c>
      <c r="ZB6" s="11">
        <v>105247735.77599999</v>
      </c>
      <c r="ZC6" s="11">
        <v>38965705.415999994</v>
      </c>
      <c r="ZD6" s="11">
        <v>36352483.799999997</v>
      </c>
      <c r="ZE6" s="11">
        <v>553091501.08800006</v>
      </c>
      <c r="ZF6" s="11">
        <v>43145698.127999991</v>
      </c>
      <c r="ZG6" s="11">
        <v>67543522.656000003</v>
      </c>
      <c r="ZH6" s="11">
        <v>47550688.104000002</v>
      </c>
      <c r="ZI6" s="11">
        <v>50284571.231999993</v>
      </c>
      <c r="ZJ6" s="11">
        <v>52787182.991999991</v>
      </c>
      <c r="ZK6" s="11">
        <v>43456505.519999996</v>
      </c>
      <c r="ZL6" s="11">
        <v>44899978.415999994</v>
      </c>
      <c r="ZM6" s="11">
        <v>146006395.51199999</v>
      </c>
      <c r="ZN6" s="11">
        <v>894431198.63999999</v>
      </c>
      <c r="ZO6" s="11">
        <v>39830203.799999997</v>
      </c>
      <c r="ZP6" s="11">
        <v>43979457.359999999</v>
      </c>
      <c r="ZQ6" s="11">
        <v>334152469.00800002</v>
      </c>
      <c r="ZR6" s="11">
        <v>187533630.264</v>
      </c>
      <c r="ZS6" s="11">
        <v>55545197.831999995</v>
      </c>
      <c r="ZT6" s="11">
        <v>77074691.664000005</v>
      </c>
      <c r="ZU6" s="11">
        <v>56872882.296000004</v>
      </c>
      <c r="ZV6" s="11">
        <v>121384035.50399999</v>
      </c>
      <c r="ZW6" s="11">
        <v>127364815.80000001</v>
      </c>
      <c r="ZX6" s="11">
        <v>45913017.480000004</v>
      </c>
      <c r="ZY6" s="11">
        <v>50755560</v>
      </c>
      <c r="ZZ6" s="11">
        <v>74071427.136000007</v>
      </c>
      <c r="AAA6" s="11">
        <v>85508168.75999999</v>
      </c>
      <c r="AAB6" s="11">
        <v>59996352.623999998</v>
      </c>
      <c r="AAC6" s="11">
        <v>100216109.472</v>
      </c>
      <c r="AAD6" s="11">
        <v>90543027.432000011</v>
      </c>
      <c r="AAE6" s="11">
        <v>53763003.840000004</v>
      </c>
      <c r="AAF6" s="11">
        <v>66257612.807999998</v>
      </c>
      <c r="AAG6" s="11">
        <v>55790062.368000001</v>
      </c>
      <c r="AAH6" s="11">
        <v>48995993.495999992</v>
      </c>
      <c r="AAI6" s="11">
        <v>34626185.592</v>
      </c>
      <c r="AAJ6" s="11">
        <v>292283116.704</v>
      </c>
      <c r="AAK6" s="11">
        <v>83799309.671999991</v>
      </c>
      <c r="AAL6" s="11">
        <v>71367883.584000006</v>
      </c>
      <c r="AAM6" s="11">
        <v>33986392.296000004</v>
      </c>
      <c r="AAN6" s="11">
        <v>60489434.688000008</v>
      </c>
      <c r="AAO6" s="11">
        <v>91697151.432000011</v>
      </c>
      <c r="AAP6" s="11">
        <v>58258548.168000005</v>
      </c>
      <c r="AAQ6" s="11">
        <v>1561589201.664</v>
      </c>
      <c r="AAR6" s="11">
        <v>92993953.032000005</v>
      </c>
      <c r="AAS6" s="11">
        <v>65429913.168000005</v>
      </c>
      <c r="AAT6" s="11">
        <v>187165896.93599999</v>
      </c>
      <c r="AAU6" s="11">
        <v>148724389.824</v>
      </c>
      <c r="AAV6" s="11">
        <v>78363465.719999999</v>
      </c>
      <c r="AAW6" s="11">
        <v>159271921.94400001</v>
      </c>
      <c r="AAX6" s="11">
        <v>159106633.68000001</v>
      </c>
      <c r="AAY6" s="11">
        <v>231365946.98399997</v>
      </c>
      <c r="AAZ6" s="11">
        <v>81062181.576000005</v>
      </c>
      <c r="ABA6" s="11">
        <v>111431779.104</v>
      </c>
      <c r="ABB6" s="11">
        <v>328220083.56000006</v>
      </c>
      <c r="ABC6" s="11">
        <v>188158680.384</v>
      </c>
      <c r="ABD6" s="11">
        <v>46896575.495999992</v>
      </c>
      <c r="ABE6" s="11">
        <v>98595351.071999997</v>
      </c>
      <c r="ABF6" s="11">
        <v>87447766.631999999</v>
      </c>
      <c r="ABG6" s="11">
        <v>46336644.791999996</v>
      </c>
      <c r="ABH6" s="11">
        <v>88465337.472000003</v>
      </c>
      <c r="ABI6" s="11">
        <v>57389411.328000002</v>
      </c>
      <c r="ABJ6" s="11">
        <v>549845253.19200003</v>
      </c>
      <c r="ABK6" s="11">
        <v>380914470.09599996</v>
      </c>
      <c r="ABL6" s="11">
        <v>73870912.511999995</v>
      </c>
      <c r="ABM6" s="11">
        <v>41107092.744000003</v>
      </c>
      <c r="ABN6" s="11">
        <v>50499052.248000003</v>
      </c>
      <c r="ABO6" s="11">
        <v>78810433.752000004</v>
      </c>
      <c r="ABP6" s="11">
        <v>40833692.807999998</v>
      </c>
      <c r="ABQ6" s="11">
        <v>482605213.53600001</v>
      </c>
      <c r="ABR6" s="11">
        <v>78821435.928000003</v>
      </c>
      <c r="ABS6" s="11">
        <v>51060795.768000007</v>
      </c>
      <c r="ABT6" s="11">
        <v>95434876.800000012</v>
      </c>
      <c r="ABU6" s="11">
        <v>86126251.224000007</v>
      </c>
      <c r="ABV6" s="11">
        <v>54925284.816</v>
      </c>
      <c r="ABW6" s="11">
        <v>51695157.791999996</v>
      </c>
      <c r="ABX6" s="11">
        <v>38887579.272</v>
      </c>
      <c r="ABY6" s="11">
        <v>36336256.608000003</v>
      </c>
      <c r="ABZ6" s="11">
        <v>428380634.78400004</v>
      </c>
      <c r="ACA6" s="11">
        <v>54291331.104000002</v>
      </c>
      <c r="ACB6" s="11">
        <v>148499168.28000003</v>
      </c>
      <c r="ACC6" s="11">
        <v>46353267.863999993</v>
      </c>
      <c r="ACD6" s="11">
        <v>42283671.768000007</v>
      </c>
      <c r="ACE6" s="11">
        <v>129854255.01600002</v>
      </c>
      <c r="ACF6" s="11">
        <v>40970862.936000004</v>
      </c>
      <c r="ACG6" s="11">
        <v>51863557.584000006</v>
      </c>
      <c r="ACH6" s="11">
        <v>48870056.304000005</v>
      </c>
      <c r="ACI6" s="11">
        <v>115958191.84800002</v>
      </c>
      <c r="ACJ6" s="11">
        <v>46403287.296000004</v>
      </c>
      <c r="ACK6" s="11">
        <v>1123971034.4640002</v>
      </c>
      <c r="ACL6" s="11">
        <v>46977263.42400001</v>
      </c>
      <c r="ACM6" s="11">
        <v>50510357.975999996</v>
      </c>
      <c r="ACN6" s="11">
        <v>103449956.83199999</v>
      </c>
      <c r="ACO6" s="11">
        <v>61164885.456000008</v>
      </c>
      <c r="ACP6" s="11">
        <v>64255675.967999995</v>
      </c>
      <c r="ACQ6" s="11">
        <v>110452530.16800001</v>
      </c>
      <c r="ACR6" s="11">
        <v>311900915.97600001</v>
      </c>
      <c r="ACS6" s="11">
        <v>331886734.39200008</v>
      </c>
      <c r="ACT6" s="11">
        <v>42809483.519999996</v>
      </c>
      <c r="ACU6" s="11">
        <v>140926584.04800001</v>
      </c>
      <c r="ACV6" s="11">
        <v>97243641.69600001</v>
      </c>
      <c r="ACW6" s="11">
        <v>271250334.528</v>
      </c>
      <c r="ACX6" s="11">
        <v>47788742.063999996</v>
      </c>
      <c r="ACY6" s="11">
        <v>30753193.679999996</v>
      </c>
      <c r="ACZ6" s="11">
        <v>100058370.072</v>
      </c>
      <c r="ADA6" s="11">
        <v>50900896.487999998</v>
      </c>
      <c r="ADB6" s="11">
        <v>48774218.376000002</v>
      </c>
      <c r="ADC6" s="11">
        <v>53572420.008000009</v>
      </c>
      <c r="ADD6" s="11">
        <v>43981546.848000005</v>
      </c>
      <c r="ADE6" s="11">
        <v>50557850.112000003</v>
      </c>
      <c r="ADF6" s="11">
        <v>75360079.199999988</v>
      </c>
      <c r="ADG6" s="652">
        <v>188568704.49599999</v>
      </c>
      <c r="ADH6" s="11">
        <v>150802915.31999999</v>
      </c>
      <c r="ADI6" s="11">
        <v>94314686.351999998</v>
      </c>
      <c r="ADJ6" s="11">
        <v>34443459.480000004</v>
      </c>
      <c r="ADK6" s="11">
        <v>25450207.776000001</v>
      </c>
      <c r="ADL6" s="11">
        <v>45372132.744000003</v>
      </c>
      <c r="ADM6" s="11">
        <v>18944418.167999998</v>
      </c>
      <c r="ADN6" s="11">
        <v>32038757.664000001</v>
      </c>
      <c r="ADO6" s="11">
        <v>41101259.591999993</v>
      </c>
      <c r="ADP6" s="11">
        <v>56015085.383999996</v>
      </c>
      <c r="ADQ6" s="11">
        <v>694519708.75200009</v>
      </c>
      <c r="ADR6" s="11">
        <v>62281129.631999999</v>
      </c>
      <c r="ADS6" s="11">
        <v>124199903.83199999</v>
      </c>
      <c r="ADT6" s="11">
        <v>127024132.84800002</v>
      </c>
      <c r="ADU6" s="11">
        <v>237926131.22400004</v>
      </c>
      <c r="ADV6" s="11">
        <v>20728780.079999998</v>
      </c>
      <c r="ADW6" s="11">
        <v>34606933.608000003</v>
      </c>
      <c r="ADX6" s="11">
        <v>51392849.400000006</v>
      </c>
      <c r="ADY6" s="11">
        <v>39241167.335999995</v>
      </c>
      <c r="ADZ6" s="11">
        <v>17954874.408</v>
      </c>
      <c r="AEA6" s="11">
        <v>666320552.20799994</v>
      </c>
      <c r="AEB6" s="11">
        <v>99769718.951999992</v>
      </c>
      <c r="AEC6" s="11">
        <v>156944475.12</v>
      </c>
      <c r="AED6" s="11">
        <v>40905666.288000003</v>
      </c>
      <c r="AEE6" s="11">
        <v>47807356.39199999</v>
      </c>
      <c r="AEF6" s="11">
        <v>83460668.152799994</v>
      </c>
      <c r="AEG6" s="11">
        <v>67387367.136000007</v>
      </c>
      <c r="AEH6" s="11">
        <v>68871251.879999995</v>
      </c>
      <c r="AEI6" s="11">
        <v>41791209.311999992</v>
      </c>
      <c r="AEJ6" s="11">
        <v>59584195.199999996</v>
      </c>
      <c r="AEK6" s="11">
        <v>56848588.463999994</v>
      </c>
      <c r="AEL6" s="11">
        <v>116568171.48000002</v>
      </c>
      <c r="AEM6" s="11">
        <v>40187934.408</v>
      </c>
      <c r="AEN6" s="11">
        <v>58894614.816</v>
      </c>
      <c r="AEO6" s="11">
        <v>77141078.088</v>
      </c>
      <c r="AEP6" s="11">
        <v>63061782.288000003</v>
      </c>
      <c r="AEQ6" s="11">
        <v>56878445.279999994</v>
      </c>
      <c r="AER6" s="11">
        <v>124722347.42399999</v>
      </c>
      <c r="AES6" s="11">
        <v>49690646.280000001</v>
      </c>
      <c r="AET6" s="11">
        <v>108228132.57600001</v>
      </c>
      <c r="AEU6" s="11">
        <v>471863931.91199994</v>
      </c>
      <c r="AEV6" s="11">
        <v>128025877.03199999</v>
      </c>
      <c r="AEW6" s="11">
        <v>85255928.088</v>
      </c>
      <c r="AEX6" s="11">
        <v>98681979.480000019</v>
      </c>
      <c r="AEY6" s="11">
        <v>59981596.223999999</v>
      </c>
      <c r="AEZ6" s="11">
        <v>153180320.68799999</v>
      </c>
      <c r="AFA6" s="11">
        <v>85809645.480000019</v>
      </c>
      <c r="AFB6" s="11">
        <v>77099416.656000003</v>
      </c>
      <c r="AFC6" s="11">
        <v>78637888.488000005</v>
      </c>
      <c r="AFD6" s="11">
        <v>49865270.640000001</v>
      </c>
      <c r="AFE6" s="11">
        <v>432580008.72000003</v>
      </c>
      <c r="AFF6" s="11">
        <v>235647065.472</v>
      </c>
      <c r="AFG6" s="11">
        <v>150470014.84800002</v>
      </c>
      <c r="AFH6" s="11">
        <v>120160971.86400001</v>
      </c>
      <c r="AFI6" s="11">
        <v>193046512.22400004</v>
      </c>
      <c r="AFJ6" s="11">
        <v>153026399.472</v>
      </c>
      <c r="AFK6" s="11">
        <v>103009329.45599999</v>
      </c>
      <c r="AFL6" s="11">
        <v>109820494.99199998</v>
      </c>
      <c r="AFM6" s="11">
        <v>84994926.599999994</v>
      </c>
      <c r="AFN6" s="11">
        <v>111562303.99199998</v>
      </c>
      <c r="AFO6" s="11">
        <v>94774333.727999985</v>
      </c>
      <c r="AFP6" s="11">
        <v>93294591.023999989</v>
      </c>
      <c r="AFQ6" s="11">
        <v>99443836.60800001</v>
      </c>
      <c r="AFR6" s="11">
        <v>456616041.64800006</v>
      </c>
      <c r="AFS6" s="11">
        <v>124114541.30399999</v>
      </c>
      <c r="AFT6" s="11">
        <v>115379844.16800001</v>
      </c>
      <c r="AFU6" s="11">
        <v>72509313.527999997</v>
      </c>
      <c r="AFV6" s="11">
        <v>104781870.288</v>
      </c>
      <c r="AFW6" s="11">
        <v>87230255.351999998</v>
      </c>
      <c r="AFX6" s="11">
        <v>68053159.895999998</v>
      </c>
      <c r="AFY6" s="11">
        <v>138980887.92000002</v>
      </c>
      <c r="AFZ6" s="11">
        <v>146764188.31200001</v>
      </c>
      <c r="AGA6" s="11">
        <v>66696821.039999999</v>
      </c>
      <c r="AGB6" s="11">
        <v>147108161.11200002</v>
      </c>
      <c r="AGC6" s="11">
        <v>77134133.904000014</v>
      </c>
      <c r="AGD6" s="11">
        <v>427083686.06400007</v>
      </c>
      <c r="AGE6" s="11">
        <v>77447422.175999999</v>
      </c>
      <c r="AGF6" s="11">
        <v>58544930.231999993</v>
      </c>
      <c r="AGG6" s="11">
        <v>58345978.248000003</v>
      </c>
      <c r="AGH6" s="11">
        <v>105351440.28000002</v>
      </c>
      <c r="AGI6" s="11">
        <v>67227752.567999989</v>
      </c>
      <c r="AGJ6" s="11">
        <v>26338687.415999997</v>
      </c>
      <c r="AGK6" s="11">
        <v>62676245.328000002</v>
      </c>
      <c r="AGL6" s="11">
        <v>37211146.200000003</v>
      </c>
      <c r="AGM6" s="11">
        <v>51194632.463999994</v>
      </c>
      <c r="AGN6" s="11">
        <v>52941552.696000002</v>
      </c>
      <c r="AGO6" s="11">
        <v>660407655.81599998</v>
      </c>
      <c r="AGP6" s="11">
        <v>120026990.54400001</v>
      </c>
      <c r="AGQ6" s="11">
        <v>125393047.87199999</v>
      </c>
      <c r="AGR6" s="11">
        <v>51993049.727999993</v>
      </c>
      <c r="AGS6" s="11">
        <v>198592867.48800004</v>
      </c>
      <c r="AGT6" s="11">
        <v>130519903.392</v>
      </c>
      <c r="AGU6" s="11">
        <v>73528064.856000006</v>
      </c>
      <c r="AGV6" s="11">
        <v>107901419.85600001</v>
      </c>
      <c r="AGW6" s="11">
        <v>1164624600.1919999</v>
      </c>
      <c r="AGX6" s="11">
        <v>359120952.88800001</v>
      </c>
      <c r="AGY6" s="11">
        <v>47130099.57599999</v>
      </c>
      <c r="AGZ6" s="11">
        <v>109770350.616</v>
      </c>
      <c r="AHA6" s="11">
        <v>204017447.736</v>
      </c>
      <c r="AHB6" s="11">
        <v>157186692.02399999</v>
      </c>
      <c r="AHC6" s="11">
        <v>125419065.16800001</v>
      </c>
      <c r="AHD6" s="11">
        <v>102365408.68799999</v>
      </c>
      <c r="AHE6" s="11">
        <v>49828445.327999994</v>
      </c>
      <c r="AHF6" s="11">
        <v>68108957.400000006</v>
      </c>
      <c r="AHG6" s="11">
        <v>98658500.831999987</v>
      </c>
      <c r="AHH6" s="11">
        <v>22526589.552000001</v>
      </c>
      <c r="AHI6" s="11">
        <v>59635374.57599999</v>
      </c>
      <c r="AHJ6" s="11">
        <v>85836835.008000016</v>
      </c>
      <c r="AHK6" s="11">
        <v>39599291.447999999</v>
      </c>
      <c r="AHL6" s="11">
        <v>36615744.504000008</v>
      </c>
      <c r="AHM6" s="11">
        <v>52919518.151999995</v>
      </c>
      <c r="AHN6" s="11">
        <v>257412405.264</v>
      </c>
      <c r="AHO6" s="11">
        <v>59758942.991999991</v>
      </c>
      <c r="AHP6" s="11">
        <v>62413407.57599999</v>
      </c>
      <c r="AHQ6" s="11">
        <v>74774907.671999991</v>
      </c>
      <c r="AHR6" s="11">
        <v>113829367.68000001</v>
      </c>
      <c r="AHS6" s="11">
        <v>51874599.047999993</v>
      </c>
      <c r="AHT6" s="11">
        <v>47915833.775999993</v>
      </c>
      <c r="AHU6" s="11">
        <f>SUM(D6:AHR6)</f>
        <v>130086577886.29697</v>
      </c>
      <c r="AHW6" s="625"/>
      <c r="AHX6" s="626"/>
    </row>
    <row r="7" spans="1:909" x14ac:dyDescent="0.8">
      <c r="A7" s="96">
        <v>3</v>
      </c>
      <c r="B7" s="96" t="s">
        <v>2</v>
      </c>
      <c r="C7" s="6" t="s">
        <v>3</v>
      </c>
      <c r="D7" s="11">
        <v>3136560</v>
      </c>
      <c r="E7" s="11">
        <v>300480</v>
      </c>
      <c r="F7" s="11">
        <v>822600</v>
      </c>
      <c r="G7" s="11">
        <v>123720</v>
      </c>
      <c r="H7" s="11">
        <v>117960</v>
      </c>
      <c r="I7" s="11">
        <v>117840</v>
      </c>
      <c r="J7" s="11">
        <v>308760</v>
      </c>
      <c r="K7" s="11">
        <v>703440</v>
      </c>
      <c r="L7" s="11">
        <v>380640</v>
      </c>
      <c r="M7" s="11">
        <v>547080</v>
      </c>
      <c r="N7" s="11">
        <v>90840</v>
      </c>
      <c r="O7" s="11"/>
      <c r="P7" s="11">
        <v>430560</v>
      </c>
      <c r="Q7" s="11">
        <v>234840</v>
      </c>
      <c r="R7" s="11">
        <v>97080</v>
      </c>
      <c r="S7" s="11">
        <v>218640</v>
      </c>
      <c r="T7" s="11">
        <v>261840</v>
      </c>
      <c r="U7" s="11"/>
      <c r="V7" s="11"/>
      <c r="W7" s="11">
        <v>1038960</v>
      </c>
      <c r="X7" s="11">
        <v>322200</v>
      </c>
      <c r="Y7" s="11">
        <v>35760</v>
      </c>
      <c r="Z7" s="11">
        <v>52800</v>
      </c>
      <c r="AA7" s="11">
        <v>583440</v>
      </c>
      <c r="AB7" s="11">
        <v>19080</v>
      </c>
      <c r="AC7" s="11">
        <v>171960</v>
      </c>
      <c r="AD7" s="11">
        <v>116520</v>
      </c>
      <c r="AE7" s="11">
        <v>94800</v>
      </c>
      <c r="AF7" s="11">
        <v>147480</v>
      </c>
      <c r="AG7" s="11">
        <v>138120</v>
      </c>
      <c r="AH7" s="11">
        <v>38880</v>
      </c>
      <c r="AI7" s="11">
        <v>255240</v>
      </c>
      <c r="AJ7" s="11">
        <v>119880</v>
      </c>
      <c r="AK7" s="11">
        <v>260760</v>
      </c>
      <c r="AL7" s="11">
        <v>90480</v>
      </c>
      <c r="AM7" s="11"/>
      <c r="AN7" s="11">
        <v>240240</v>
      </c>
      <c r="AO7" s="11"/>
      <c r="AP7" s="11"/>
      <c r="AQ7" s="11">
        <v>31080</v>
      </c>
      <c r="AR7" s="11">
        <v>34080</v>
      </c>
      <c r="AS7" s="11">
        <v>40440</v>
      </c>
      <c r="AT7" s="11">
        <v>36360</v>
      </c>
      <c r="AU7" s="11">
        <v>2125320</v>
      </c>
      <c r="AV7" s="11">
        <v>51960</v>
      </c>
      <c r="AW7" s="11">
        <v>5280</v>
      </c>
      <c r="AX7" s="11">
        <v>30240</v>
      </c>
      <c r="AY7" s="11">
        <v>141600</v>
      </c>
      <c r="AZ7" s="11">
        <v>183120</v>
      </c>
      <c r="BA7" s="11">
        <v>218400</v>
      </c>
      <c r="BB7" s="11">
        <v>64320</v>
      </c>
      <c r="BC7" s="11">
        <v>13200</v>
      </c>
      <c r="BD7" s="11">
        <v>119280</v>
      </c>
      <c r="BE7" s="11">
        <v>22320</v>
      </c>
      <c r="BF7" s="11">
        <v>104880</v>
      </c>
      <c r="BG7" s="11">
        <v>119400</v>
      </c>
      <c r="BH7" s="11">
        <v>38760</v>
      </c>
      <c r="BI7" s="11">
        <v>22800</v>
      </c>
      <c r="BJ7" s="11">
        <v>840600</v>
      </c>
      <c r="BK7" s="11">
        <v>192480</v>
      </c>
      <c r="BL7" s="11">
        <v>96240</v>
      </c>
      <c r="BM7" s="11">
        <v>258600</v>
      </c>
      <c r="BN7" s="11">
        <v>12360</v>
      </c>
      <c r="BO7" s="11">
        <v>65880</v>
      </c>
      <c r="BP7" s="11">
        <v>45840</v>
      </c>
      <c r="BQ7" s="11">
        <v>103320</v>
      </c>
      <c r="BR7" s="11">
        <v>29520</v>
      </c>
      <c r="BS7" s="11">
        <v>381720</v>
      </c>
      <c r="BT7" s="11">
        <v>77640</v>
      </c>
      <c r="BU7" s="11"/>
      <c r="BV7" s="11">
        <v>195120</v>
      </c>
      <c r="BW7" s="11">
        <v>258960</v>
      </c>
      <c r="BX7" s="11">
        <v>114240</v>
      </c>
      <c r="BY7" s="11">
        <v>71760</v>
      </c>
      <c r="BZ7" s="11">
        <v>105480</v>
      </c>
      <c r="CA7" s="11"/>
      <c r="CB7" s="11">
        <v>102960</v>
      </c>
      <c r="CC7" s="11">
        <v>330000</v>
      </c>
      <c r="CD7" s="11">
        <v>230400</v>
      </c>
      <c r="CE7" s="11">
        <v>127080</v>
      </c>
      <c r="CF7" s="11">
        <v>115560</v>
      </c>
      <c r="CG7" s="11">
        <v>126720</v>
      </c>
      <c r="CH7" s="11">
        <v>960000</v>
      </c>
      <c r="CI7" s="11">
        <v>235320</v>
      </c>
      <c r="CJ7" s="11">
        <v>45240</v>
      </c>
      <c r="CK7" s="11">
        <v>230640</v>
      </c>
      <c r="CL7" s="11">
        <v>36360</v>
      </c>
      <c r="CM7" s="11">
        <v>711480</v>
      </c>
      <c r="CN7" s="11">
        <v>49680</v>
      </c>
      <c r="CO7" s="11">
        <v>187080</v>
      </c>
      <c r="CP7" s="11">
        <v>113184</v>
      </c>
      <c r="CQ7" s="11">
        <v>126000</v>
      </c>
      <c r="CR7" s="11">
        <v>330840</v>
      </c>
      <c r="CS7" s="11">
        <v>270120</v>
      </c>
      <c r="CT7" s="11">
        <v>62280</v>
      </c>
      <c r="CU7" s="11">
        <v>3649080</v>
      </c>
      <c r="CV7" s="11">
        <v>55440</v>
      </c>
      <c r="CW7" s="11">
        <v>28080</v>
      </c>
      <c r="CX7" s="11">
        <v>256560</v>
      </c>
      <c r="CY7" s="11">
        <v>28560</v>
      </c>
      <c r="CZ7" s="11">
        <v>164640</v>
      </c>
      <c r="DA7" s="11">
        <v>112296</v>
      </c>
      <c r="DB7" s="11">
        <v>123360</v>
      </c>
      <c r="DC7" s="11">
        <v>532680</v>
      </c>
      <c r="DD7" s="11">
        <v>729240</v>
      </c>
      <c r="DE7" s="11">
        <v>311640</v>
      </c>
      <c r="DF7" s="11">
        <v>113280</v>
      </c>
      <c r="DG7" s="11">
        <v>232080</v>
      </c>
      <c r="DH7" s="11"/>
      <c r="DI7" s="11">
        <v>483960</v>
      </c>
      <c r="DJ7" s="11">
        <v>129240</v>
      </c>
      <c r="DK7" s="11">
        <v>166560</v>
      </c>
      <c r="DL7" s="11">
        <v>516240</v>
      </c>
      <c r="DM7" s="11">
        <v>190560</v>
      </c>
      <c r="DN7" s="11">
        <v>75960</v>
      </c>
      <c r="DO7" s="11">
        <v>105360</v>
      </c>
      <c r="DP7" s="11">
        <v>484560</v>
      </c>
      <c r="DQ7" s="11">
        <v>50760</v>
      </c>
      <c r="DR7" s="11"/>
      <c r="DS7" s="11">
        <v>99000</v>
      </c>
      <c r="DT7" s="11">
        <v>281520</v>
      </c>
      <c r="DU7" s="11">
        <v>214656</v>
      </c>
      <c r="DV7" s="11">
        <v>348480</v>
      </c>
      <c r="DW7" s="11">
        <v>1479120</v>
      </c>
      <c r="DX7" s="11">
        <v>722337.60000000009</v>
      </c>
      <c r="DY7" s="11">
        <v>106800</v>
      </c>
      <c r="DZ7" s="11">
        <v>106560</v>
      </c>
      <c r="EA7" s="11">
        <v>140280</v>
      </c>
      <c r="EB7" s="11">
        <v>79920</v>
      </c>
      <c r="EC7" s="11">
        <v>54240</v>
      </c>
      <c r="ED7" s="11">
        <v>229560</v>
      </c>
      <c r="EE7" s="11"/>
      <c r="EF7" s="11">
        <v>245640</v>
      </c>
      <c r="EG7" s="11">
        <v>94320</v>
      </c>
      <c r="EH7" s="11">
        <v>59160</v>
      </c>
      <c r="EI7" s="11">
        <v>99120</v>
      </c>
      <c r="EJ7" s="11">
        <v>39360</v>
      </c>
      <c r="EK7" s="11">
        <v>40080</v>
      </c>
      <c r="EL7" s="11">
        <v>57120</v>
      </c>
      <c r="EM7" s="11"/>
      <c r="EN7" s="11">
        <v>111360</v>
      </c>
      <c r="EO7" s="11">
        <v>485880</v>
      </c>
      <c r="EP7" s="11">
        <v>28560</v>
      </c>
      <c r="EQ7" s="11">
        <v>117840</v>
      </c>
      <c r="ER7" s="11">
        <v>96960</v>
      </c>
      <c r="ES7" s="11">
        <v>247320</v>
      </c>
      <c r="ET7" s="11">
        <v>95880</v>
      </c>
      <c r="EU7" s="11">
        <v>144000</v>
      </c>
      <c r="EV7" s="11">
        <v>92160</v>
      </c>
      <c r="EW7" s="11">
        <v>143040</v>
      </c>
      <c r="EX7" s="11"/>
      <c r="EY7" s="11">
        <v>53040</v>
      </c>
      <c r="EZ7" s="11">
        <v>126840</v>
      </c>
      <c r="FA7" s="11">
        <v>60600</v>
      </c>
      <c r="FB7" s="11">
        <v>28800</v>
      </c>
      <c r="FC7" s="11">
        <v>180000</v>
      </c>
      <c r="FD7" s="11">
        <v>242880</v>
      </c>
      <c r="FE7" s="11">
        <v>199680</v>
      </c>
      <c r="FF7" s="11">
        <v>100800</v>
      </c>
      <c r="FG7" s="11">
        <v>57120</v>
      </c>
      <c r="FH7" s="11">
        <v>209400</v>
      </c>
      <c r="FI7" s="11">
        <v>57120</v>
      </c>
      <c r="FJ7" s="11">
        <v>842880</v>
      </c>
      <c r="FK7" s="11">
        <v>197280</v>
      </c>
      <c r="FL7" s="11">
        <v>320280</v>
      </c>
      <c r="FM7" s="11">
        <v>348240</v>
      </c>
      <c r="FN7" s="11">
        <v>493920</v>
      </c>
      <c r="FO7" s="11">
        <v>359520</v>
      </c>
      <c r="FP7" s="11">
        <v>73680</v>
      </c>
      <c r="FQ7" s="11">
        <v>6240</v>
      </c>
      <c r="FR7" s="11">
        <v>764160</v>
      </c>
      <c r="FS7" s="11">
        <v>400800</v>
      </c>
      <c r="FT7" s="11">
        <v>371160</v>
      </c>
      <c r="FU7" s="11">
        <v>519240</v>
      </c>
      <c r="FV7" s="11">
        <v>140280</v>
      </c>
      <c r="FW7" s="11">
        <v>325200</v>
      </c>
      <c r="FX7" s="11">
        <v>958680</v>
      </c>
      <c r="FY7" s="11">
        <v>118920</v>
      </c>
      <c r="FZ7" s="11">
        <v>124080</v>
      </c>
      <c r="GA7" s="11">
        <v>146160</v>
      </c>
      <c r="GB7" s="11">
        <v>587640</v>
      </c>
      <c r="GC7" s="11">
        <v>461640</v>
      </c>
      <c r="GD7" s="11"/>
      <c r="GE7" s="11">
        <v>183120</v>
      </c>
      <c r="GF7" s="11"/>
      <c r="GG7" s="11">
        <v>166200</v>
      </c>
      <c r="GH7" s="11">
        <v>112200</v>
      </c>
      <c r="GI7" s="11">
        <v>282000</v>
      </c>
      <c r="GJ7" s="11">
        <v>176520</v>
      </c>
      <c r="GK7" s="11">
        <v>74400</v>
      </c>
      <c r="GL7" s="11"/>
      <c r="GM7" s="11">
        <v>28560</v>
      </c>
      <c r="GN7" s="11">
        <v>26880</v>
      </c>
      <c r="GO7" s="11">
        <v>90840</v>
      </c>
      <c r="GP7" s="11">
        <v>187800</v>
      </c>
      <c r="GQ7" s="11">
        <v>119400</v>
      </c>
      <c r="GR7" s="11">
        <v>83880</v>
      </c>
      <c r="GS7" s="11">
        <v>328800</v>
      </c>
      <c r="GT7" s="11">
        <v>156720</v>
      </c>
      <c r="GU7" s="11">
        <v>99360</v>
      </c>
      <c r="GV7" s="11">
        <v>47880</v>
      </c>
      <c r="GW7" s="11">
        <v>92160</v>
      </c>
      <c r="GX7" s="11">
        <v>170760</v>
      </c>
      <c r="GY7" s="11"/>
      <c r="GZ7" s="11">
        <v>419040</v>
      </c>
      <c r="HA7" s="11">
        <v>35760</v>
      </c>
      <c r="HB7" s="11">
        <v>154560</v>
      </c>
      <c r="HC7" s="11">
        <v>60840</v>
      </c>
      <c r="HD7" s="11">
        <v>800880</v>
      </c>
      <c r="HE7" s="11">
        <v>214560</v>
      </c>
      <c r="HF7" s="11">
        <v>658920</v>
      </c>
      <c r="HG7" s="11"/>
      <c r="HH7" s="11">
        <v>185760</v>
      </c>
      <c r="HI7" s="11">
        <v>111480</v>
      </c>
      <c r="HJ7" s="11">
        <v>169320</v>
      </c>
      <c r="HK7" s="11"/>
      <c r="HL7" s="11"/>
      <c r="HM7" s="11">
        <v>106440</v>
      </c>
      <c r="HN7" s="11">
        <v>114240</v>
      </c>
      <c r="HO7" s="11">
        <v>56520</v>
      </c>
      <c r="HP7" s="11">
        <v>146640</v>
      </c>
      <c r="HQ7" s="11">
        <v>248640</v>
      </c>
      <c r="HR7" s="11">
        <v>169200</v>
      </c>
      <c r="HS7" s="11">
        <v>23760</v>
      </c>
      <c r="HT7" s="11">
        <v>293640</v>
      </c>
      <c r="HU7" s="11">
        <v>221280</v>
      </c>
      <c r="HV7" s="11"/>
      <c r="HW7" s="11">
        <v>174480</v>
      </c>
      <c r="HX7" s="11">
        <v>41520</v>
      </c>
      <c r="HY7" s="11">
        <v>53760</v>
      </c>
      <c r="HZ7" s="11">
        <v>322200</v>
      </c>
      <c r="IA7" s="11">
        <v>179040</v>
      </c>
      <c r="IB7" s="11">
        <v>314040</v>
      </c>
      <c r="IC7" s="11">
        <v>138000</v>
      </c>
      <c r="ID7" s="11">
        <v>49680</v>
      </c>
      <c r="IE7" s="11">
        <v>471600</v>
      </c>
      <c r="IF7" s="11">
        <v>15480</v>
      </c>
      <c r="IG7" s="11">
        <v>276240</v>
      </c>
      <c r="IH7" s="11">
        <v>58440</v>
      </c>
      <c r="II7" s="11">
        <v>37800</v>
      </c>
      <c r="IJ7" s="11">
        <v>115200</v>
      </c>
      <c r="IK7" s="11">
        <v>16440</v>
      </c>
      <c r="IL7" s="11">
        <v>13320</v>
      </c>
      <c r="IM7" s="11">
        <v>23760</v>
      </c>
      <c r="IN7" s="11">
        <v>84240</v>
      </c>
      <c r="IO7" s="11">
        <v>118680</v>
      </c>
      <c r="IP7" s="11">
        <v>25680</v>
      </c>
      <c r="IQ7" s="11">
        <v>25200</v>
      </c>
      <c r="IR7" s="11"/>
      <c r="IS7" s="11">
        <v>31440</v>
      </c>
      <c r="IT7" s="11">
        <v>60120</v>
      </c>
      <c r="IU7" s="11">
        <v>2329680</v>
      </c>
      <c r="IV7" s="11">
        <v>720480</v>
      </c>
      <c r="IW7" s="11">
        <v>411000</v>
      </c>
      <c r="IX7" s="11">
        <v>402240</v>
      </c>
      <c r="IY7" s="11">
        <v>260880</v>
      </c>
      <c r="IZ7" s="11"/>
      <c r="JA7" s="11">
        <v>167400</v>
      </c>
      <c r="JB7" s="11">
        <v>120720</v>
      </c>
      <c r="JC7" s="11">
        <v>86880</v>
      </c>
      <c r="JD7" s="11">
        <v>221880</v>
      </c>
      <c r="JE7" s="11">
        <v>354240</v>
      </c>
      <c r="JF7" s="11">
        <v>74160</v>
      </c>
      <c r="JG7" s="11"/>
      <c r="JH7" s="11">
        <v>288600</v>
      </c>
      <c r="JI7" s="11"/>
      <c r="JJ7" s="11">
        <v>106320</v>
      </c>
      <c r="JK7" s="11">
        <v>166680</v>
      </c>
      <c r="JL7" s="11">
        <v>230520</v>
      </c>
      <c r="JM7" s="11"/>
      <c r="JN7" s="11">
        <v>57240</v>
      </c>
      <c r="JO7" s="11">
        <v>163680</v>
      </c>
      <c r="JP7" s="11">
        <v>272040</v>
      </c>
      <c r="JQ7" s="11">
        <v>158640</v>
      </c>
      <c r="JR7" s="11">
        <v>72480</v>
      </c>
      <c r="JS7" s="11">
        <v>104040</v>
      </c>
      <c r="JT7" s="11">
        <v>855187.20000000007</v>
      </c>
      <c r="JU7" s="11">
        <v>112800</v>
      </c>
      <c r="JV7" s="11">
        <v>102360</v>
      </c>
      <c r="JW7" s="11">
        <v>48000</v>
      </c>
      <c r="JX7" s="11">
        <v>45480</v>
      </c>
      <c r="JY7" s="11">
        <v>181320</v>
      </c>
      <c r="JZ7" s="11">
        <v>291120</v>
      </c>
      <c r="KA7" s="11"/>
      <c r="KB7" s="11"/>
      <c r="KC7" s="11">
        <v>138573.59999999998</v>
      </c>
      <c r="KD7" s="11">
        <v>34560</v>
      </c>
      <c r="KE7" s="11">
        <v>38520</v>
      </c>
      <c r="KF7" s="11"/>
      <c r="KG7" s="11">
        <v>25800</v>
      </c>
      <c r="KH7" s="11">
        <v>122400</v>
      </c>
      <c r="KI7" s="11"/>
      <c r="KJ7" s="11">
        <v>4642080</v>
      </c>
      <c r="KK7" s="11">
        <v>572880</v>
      </c>
      <c r="KL7" s="11">
        <v>435000</v>
      </c>
      <c r="KM7" s="11">
        <v>241680</v>
      </c>
      <c r="KN7" s="11">
        <v>31440</v>
      </c>
      <c r="KO7" s="11">
        <v>205560</v>
      </c>
      <c r="KP7" s="11">
        <v>1045200</v>
      </c>
      <c r="KQ7" s="11">
        <v>280920</v>
      </c>
      <c r="KR7" s="11">
        <v>28680</v>
      </c>
      <c r="KS7" s="11">
        <v>851520</v>
      </c>
      <c r="KT7" s="11">
        <v>139200</v>
      </c>
      <c r="KU7" s="11">
        <v>104640</v>
      </c>
      <c r="KV7" s="11">
        <v>542280</v>
      </c>
      <c r="KW7" s="11">
        <v>147840</v>
      </c>
      <c r="KX7" s="11">
        <v>359040</v>
      </c>
      <c r="KY7" s="11">
        <v>812880</v>
      </c>
      <c r="KZ7" s="11">
        <v>124920</v>
      </c>
      <c r="LA7" s="11">
        <v>496320</v>
      </c>
      <c r="LB7" s="11">
        <v>457200</v>
      </c>
      <c r="LC7" s="11">
        <v>81000</v>
      </c>
      <c r="LD7" s="11"/>
      <c r="LE7" s="11">
        <v>660341.9040000001</v>
      </c>
      <c r="LF7" s="11">
        <v>370680</v>
      </c>
      <c r="LG7" s="11">
        <v>204480</v>
      </c>
      <c r="LH7" s="11">
        <v>42720</v>
      </c>
      <c r="LI7" s="11">
        <v>822120</v>
      </c>
      <c r="LJ7" s="11">
        <v>429600</v>
      </c>
      <c r="LK7" s="11">
        <v>2659920</v>
      </c>
      <c r="LL7" s="11">
        <v>2202000</v>
      </c>
      <c r="LM7" s="11">
        <v>425760</v>
      </c>
      <c r="LN7" s="11">
        <v>58080</v>
      </c>
      <c r="LO7" s="11">
        <v>37440</v>
      </c>
      <c r="LP7" s="11"/>
      <c r="LQ7" s="11">
        <v>50520</v>
      </c>
      <c r="LR7" s="11">
        <v>357840</v>
      </c>
      <c r="LS7" s="11">
        <v>90240</v>
      </c>
      <c r="LT7" s="11">
        <v>832800</v>
      </c>
      <c r="LU7" s="11">
        <v>140880</v>
      </c>
      <c r="LV7" s="11">
        <v>29520</v>
      </c>
      <c r="LW7" s="11"/>
      <c r="LX7" s="11">
        <v>1011360</v>
      </c>
      <c r="LY7" s="11">
        <v>76800</v>
      </c>
      <c r="LZ7" s="11">
        <v>171600</v>
      </c>
      <c r="MA7" s="11">
        <v>164400</v>
      </c>
      <c r="MB7" s="11"/>
      <c r="MC7" s="11">
        <v>148080</v>
      </c>
      <c r="MD7" s="11"/>
      <c r="ME7" s="11">
        <v>221640</v>
      </c>
      <c r="MF7" s="11">
        <v>71040</v>
      </c>
      <c r="MG7" s="11">
        <v>151560</v>
      </c>
      <c r="MH7" s="11">
        <v>42240</v>
      </c>
      <c r="MI7" s="11">
        <v>1701480</v>
      </c>
      <c r="MJ7" s="11">
        <v>190680</v>
      </c>
      <c r="MK7" s="11">
        <v>55920</v>
      </c>
      <c r="ML7" s="11">
        <v>127080</v>
      </c>
      <c r="MM7" s="11">
        <v>48480</v>
      </c>
      <c r="MN7" s="11">
        <v>108000</v>
      </c>
      <c r="MO7" s="11">
        <v>242880</v>
      </c>
      <c r="MP7" s="11">
        <v>37920</v>
      </c>
      <c r="MQ7" s="11">
        <v>362400</v>
      </c>
      <c r="MR7" s="11">
        <v>121560</v>
      </c>
      <c r="MS7" s="11">
        <v>109200</v>
      </c>
      <c r="MT7" s="11">
        <v>17880</v>
      </c>
      <c r="MU7" s="11">
        <v>1593960</v>
      </c>
      <c r="MV7" s="11">
        <v>170040</v>
      </c>
      <c r="MW7" s="11">
        <v>192480</v>
      </c>
      <c r="MX7" s="11">
        <v>300120</v>
      </c>
      <c r="MY7" s="11">
        <v>855840</v>
      </c>
      <c r="MZ7" s="11">
        <v>423120</v>
      </c>
      <c r="NA7" s="11">
        <v>372720</v>
      </c>
      <c r="NB7" s="11">
        <v>306240</v>
      </c>
      <c r="NC7" s="11"/>
      <c r="ND7" s="11">
        <v>68160</v>
      </c>
      <c r="NE7" s="11">
        <v>41880</v>
      </c>
      <c r="NF7" s="11">
        <v>766800</v>
      </c>
      <c r="NG7" s="11">
        <v>371760</v>
      </c>
      <c r="NH7" s="11">
        <v>17880</v>
      </c>
      <c r="NI7" s="11">
        <v>820080</v>
      </c>
      <c r="NJ7" s="11">
        <v>157440</v>
      </c>
      <c r="NK7" s="11">
        <v>194400</v>
      </c>
      <c r="NL7" s="11">
        <v>178080</v>
      </c>
      <c r="NM7" s="11">
        <v>386280</v>
      </c>
      <c r="NN7" s="11">
        <v>32760</v>
      </c>
      <c r="NO7" s="11">
        <v>120480</v>
      </c>
      <c r="NP7" s="11">
        <v>69120</v>
      </c>
      <c r="NQ7" s="11">
        <v>57720</v>
      </c>
      <c r="NR7" s="11">
        <v>442800</v>
      </c>
      <c r="NS7" s="11">
        <v>30000</v>
      </c>
      <c r="NT7" s="11">
        <v>197400</v>
      </c>
      <c r="NU7" s="11">
        <v>91200</v>
      </c>
      <c r="NV7" s="11">
        <v>41880</v>
      </c>
      <c r="NW7" s="11">
        <v>1231560</v>
      </c>
      <c r="NX7" s="11">
        <v>15000</v>
      </c>
      <c r="NY7" s="11">
        <v>2559720</v>
      </c>
      <c r="NZ7" s="11">
        <v>2835720</v>
      </c>
      <c r="OA7" s="11">
        <v>490800</v>
      </c>
      <c r="OB7" s="11">
        <v>246360</v>
      </c>
      <c r="OC7" s="11">
        <v>196920</v>
      </c>
      <c r="OD7" s="11">
        <v>588840</v>
      </c>
      <c r="OE7" s="11"/>
      <c r="OF7" s="11">
        <v>799920</v>
      </c>
      <c r="OG7" s="11">
        <v>135880.32000000001</v>
      </c>
      <c r="OH7" s="11">
        <v>210240</v>
      </c>
      <c r="OI7" s="11">
        <v>177600</v>
      </c>
      <c r="OJ7" s="11">
        <v>121920</v>
      </c>
      <c r="OK7" s="11">
        <v>210120</v>
      </c>
      <c r="OL7" s="11">
        <v>262440</v>
      </c>
      <c r="OM7" s="11">
        <v>83760</v>
      </c>
      <c r="ON7" s="11"/>
      <c r="OO7" s="11">
        <v>1233480</v>
      </c>
      <c r="OP7" s="11">
        <v>171240</v>
      </c>
      <c r="OQ7" s="11">
        <v>1463400</v>
      </c>
      <c r="OR7" s="11">
        <v>307200</v>
      </c>
      <c r="OS7" s="11">
        <v>400080</v>
      </c>
      <c r="OT7" s="11">
        <v>130200</v>
      </c>
      <c r="OU7" s="11">
        <v>764640</v>
      </c>
      <c r="OV7" s="11">
        <v>167640</v>
      </c>
      <c r="OW7" s="11">
        <v>292080</v>
      </c>
      <c r="OX7" s="11">
        <v>448200</v>
      </c>
      <c r="OY7" s="11">
        <v>516120</v>
      </c>
      <c r="OZ7" s="11">
        <v>118320</v>
      </c>
      <c r="PA7" s="11">
        <v>381600</v>
      </c>
      <c r="PB7" s="11">
        <v>168960</v>
      </c>
      <c r="PC7" s="11">
        <v>85800</v>
      </c>
      <c r="PD7" s="11">
        <v>143400</v>
      </c>
      <c r="PE7" s="11"/>
      <c r="PF7" s="11">
        <v>310800</v>
      </c>
      <c r="PG7" s="11">
        <v>57240</v>
      </c>
      <c r="PH7" s="11">
        <v>338880</v>
      </c>
      <c r="PI7" s="11">
        <v>244680</v>
      </c>
      <c r="PJ7" s="11">
        <v>138840</v>
      </c>
      <c r="PK7" s="11">
        <v>192840</v>
      </c>
      <c r="PL7" s="11">
        <v>19920</v>
      </c>
      <c r="PM7" s="11">
        <v>96720</v>
      </c>
      <c r="PN7" s="11">
        <v>81600</v>
      </c>
      <c r="PO7" s="11">
        <v>220080</v>
      </c>
      <c r="PP7" s="11">
        <v>40920</v>
      </c>
      <c r="PQ7" s="11">
        <v>17280</v>
      </c>
      <c r="PR7" s="11">
        <v>161400</v>
      </c>
      <c r="PS7" s="11">
        <v>23040</v>
      </c>
      <c r="PT7" s="11"/>
      <c r="PU7" s="11">
        <v>35880</v>
      </c>
      <c r="PV7" s="11">
        <v>1439102.7600000002</v>
      </c>
      <c r="PW7" s="11"/>
      <c r="PX7" s="11">
        <v>216360</v>
      </c>
      <c r="PY7" s="11">
        <v>285600</v>
      </c>
      <c r="PZ7" s="11">
        <v>743280</v>
      </c>
      <c r="QA7" s="11">
        <v>20160</v>
      </c>
      <c r="QB7" s="11">
        <v>271757.95199999999</v>
      </c>
      <c r="QC7" s="11">
        <v>131040</v>
      </c>
      <c r="QD7" s="11">
        <v>560160</v>
      </c>
      <c r="QE7" s="11">
        <v>155280</v>
      </c>
      <c r="QF7" s="11">
        <v>846000</v>
      </c>
      <c r="QG7" s="11">
        <v>29280</v>
      </c>
      <c r="QH7" s="11">
        <v>70560</v>
      </c>
      <c r="QI7" s="11">
        <v>334440</v>
      </c>
      <c r="QJ7" s="11">
        <v>78588</v>
      </c>
      <c r="QK7" s="11">
        <v>177360</v>
      </c>
      <c r="QL7" s="11">
        <v>108240</v>
      </c>
      <c r="QM7" s="11">
        <v>49800</v>
      </c>
      <c r="QN7" s="11">
        <v>4560</v>
      </c>
      <c r="QO7" s="11">
        <v>404640</v>
      </c>
      <c r="QP7" s="11">
        <v>391080</v>
      </c>
      <c r="QQ7" s="11">
        <v>128040</v>
      </c>
      <c r="QR7" s="11">
        <v>20520</v>
      </c>
      <c r="QS7" s="11">
        <v>33000</v>
      </c>
      <c r="QT7" s="11">
        <v>41880</v>
      </c>
      <c r="QU7" s="11">
        <v>8040</v>
      </c>
      <c r="QV7" s="11">
        <v>2052000</v>
      </c>
      <c r="QW7" s="11">
        <v>381600</v>
      </c>
      <c r="QX7" s="11">
        <v>434040</v>
      </c>
      <c r="QY7" s="11">
        <v>89040</v>
      </c>
      <c r="QZ7" s="11">
        <v>275040</v>
      </c>
      <c r="RA7" s="11">
        <v>788040</v>
      </c>
      <c r="RB7" s="11">
        <v>479892</v>
      </c>
      <c r="RC7" s="11">
        <v>798072</v>
      </c>
      <c r="RD7" s="11">
        <v>775680</v>
      </c>
      <c r="RE7" s="11">
        <v>70680</v>
      </c>
      <c r="RF7" s="11">
        <v>110520</v>
      </c>
      <c r="RG7" s="11">
        <v>81840</v>
      </c>
      <c r="RH7" s="11">
        <v>16920</v>
      </c>
      <c r="RI7" s="11">
        <v>609360</v>
      </c>
      <c r="RJ7" s="11">
        <v>919080</v>
      </c>
      <c r="RK7" s="11">
        <v>199920</v>
      </c>
      <c r="RL7" s="11">
        <v>109800</v>
      </c>
      <c r="RM7" s="11">
        <v>75480</v>
      </c>
      <c r="RN7" s="11">
        <v>81180</v>
      </c>
      <c r="RO7" s="11">
        <v>335520</v>
      </c>
      <c r="RP7" s="11">
        <v>120480</v>
      </c>
      <c r="RQ7" s="11">
        <v>238680</v>
      </c>
      <c r="RR7" s="11">
        <v>273000</v>
      </c>
      <c r="RS7" s="11">
        <v>138480</v>
      </c>
      <c r="RT7" s="11">
        <v>253200</v>
      </c>
      <c r="RU7" s="11">
        <v>292058.40000000002</v>
      </c>
      <c r="RV7" s="11">
        <v>81840</v>
      </c>
      <c r="RW7" s="11">
        <v>79320</v>
      </c>
      <c r="RX7" s="11">
        <v>73680</v>
      </c>
      <c r="RY7" s="11">
        <v>184200</v>
      </c>
      <c r="RZ7" s="11">
        <v>34320</v>
      </c>
      <c r="SA7" s="11">
        <v>696120</v>
      </c>
      <c r="SB7" s="11">
        <v>173280</v>
      </c>
      <c r="SC7" s="11"/>
      <c r="SD7" s="11">
        <v>70440</v>
      </c>
      <c r="SE7" s="11">
        <v>78360</v>
      </c>
      <c r="SF7" s="11">
        <v>47520</v>
      </c>
      <c r="SG7" s="11">
        <v>36240</v>
      </c>
      <c r="SH7" s="11">
        <v>68880</v>
      </c>
      <c r="SI7" s="11">
        <v>28800</v>
      </c>
      <c r="SJ7" s="11">
        <v>109440</v>
      </c>
      <c r="SK7" s="11">
        <v>89760</v>
      </c>
      <c r="SL7" s="11">
        <v>64080</v>
      </c>
      <c r="SM7" s="11">
        <v>265560</v>
      </c>
      <c r="SN7" s="11">
        <v>52920</v>
      </c>
      <c r="SO7" s="11">
        <v>173880</v>
      </c>
      <c r="SP7" s="11">
        <v>157680</v>
      </c>
      <c r="SQ7" s="11">
        <v>120840</v>
      </c>
      <c r="SR7" s="11"/>
      <c r="SS7" s="11">
        <v>36240</v>
      </c>
      <c r="ST7" s="11">
        <v>51360</v>
      </c>
      <c r="SU7" s="11">
        <v>53880</v>
      </c>
      <c r="SV7" s="11">
        <v>49320</v>
      </c>
      <c r="SW7" s="11">
        <v>606360</v>
      </c>
      <c r="SX7" s="11">
        <v>110760</v>
      </c>
      <c r="SY7" s="11">
        <v>98040</v>
      </c>
      <c r="SZ7" s="11">
        <v>136320</v>
      </c>
      <c r="TA7" s="11">
        <v>26520</v>
      </c>
      <c r="TB7" s="11">
        <v>43080</v>
      </c>
      <c r="TC7" s="11">
        <v>439680</v>
      </c>
      <c r="TD7" s="11">
        <v>151560</v>
      </c>
      <c r="TE7" s="11">
        <v>176640</v>
      </c>
      <c r="TF7" s="11">
        <v>69360</v>
      </c>
      <c r="TG7" s="11">
        <v>59280</v>
      </c>
      <c r="TH7" s="11">
        <v>62160</v>
      </c>
      <c r="TI7" s="11">
        <v>41520</v>
      </c>
      <c r="TJ7" s="11">
        <v>128040</v>
      </c>
      <c r="TK7" s="11">
        <v>1198560</v>
      </c>
      <c r="TL7" s="11">
        <v>20400</v>
      </c>
      <c r="TM7" s="11">
        <v>83400</v>
      </c>
      <c r="TN7" s="11">
        <v>76680</v>
      </c>
      <c r="TO7" s="11">
        <v>231960</v>
      </c>
      <c r="TP7" s="11">
        <v>321120</v>
      </c>
      <c r="TQ7" s="11">
        <v>46680</v>
      </c>
      <c r="TR7" s="11">
        <v>581880</v>
      </c>
      <c r="TS7" s="11">
        <v>101520</v>
      </c>
      <c r="TT7" s="11">
        <v>157920</v>
      </c>
      <c r="TU7" s="11">
        <v>96360</v>
      </c>
      <c r="TV7" s="11">
        <v>137160</v>
      </c>
      <c r="TW7" s="11">
        <v>11520</v>
      </c>
      <c r="TX7" s="11">
        <v>9720</v>
      </c>
      <c r="TY7" s="11">
        <v>54120</v>
      </c>
      <c r="TZ7" s="11">
        <v>16800</v>
      </c>
      <c r="UA7" s="11">
        <v>350040</v>
      </c>
      <c r="UB7" s="11">
        <v>77760</v>
      </c>
      <c r="UC7" s="11">
        <v>248520</v>
      </c>
      <c r="UD7" s="11">
        <v>232320</v>
      </c>
      <c r="UE7" s="11">
        <v>10680</v>
      </c>
      <c r="UF7" s="11"/>
      <c r="UG7" s="11">
        <v>55680</v>
      </c>
      <c r="UH7" s="11">
        <v>99960</v>
      </c>
      <c r="UI7" s="11">
        <v>10080</v>
      </c>
      <c r="UJ7" s="11">
        <v>101280</v>
      </c>
      <c r="UK7" s="11">
        <v>48720</v>
      </c>
      <c r="UL7" s="11">
        <v>406080</v>
      </c>
      <c r="UM7" s="11">
        <v>86880</v>
      </c>
      <c r="UN7" s="11">
        <v>84120</v>
      </c>
      <c r="UO7" s="11">
        <v>114480</v>
      </c>
      <c r="UP7" s="11">
        <v>98040</v>
      </c>
      <c r="UQ7" s="11">
        <v>86520</v>
      </c>
      <c r="UR7" s="11">
        <v>1291800</v>
      </c>
      <c r="US7" s="11">
        <v>43080</v>
      </c>
      <c r="UT7" s="11">
        <v>194160</v>
      </c>
      <c r="UU7" s="11">
        <v>352800</v>
      </c>
      <c r="UV7" s="11"/>
      <c r="UW7" s="11">
        <v>105360</v>
      </c>
      <c r="UX7" s="11">
        <v>146280</v>
      </c>
      <c r="UY7" s="11">
        <v>125160</v>
      </c>
      <c r="UZ7" s="11">
        <v>81480</v>
      </c>
      <c r="VA7" s="11">
        <v>61680</v>
      </c>
      <c r="VB7" s="11">
        <v>60720</v>
      </c>
      <c r="VC7" s="11">
        <v>224760</v>
      </c>
      <c r="VD7" s="11">
        <v>65760</v>
      </c>
      <c r="VE7" s="11">
        <v>104280</v>
      </c>
      <c r="VF7" s="11">
        <v>195600</v>
      </c>
      <c r="VG7" s="11">
        <v>95040</v>
      </c>
      <c r="VH7" s="11">
        <v>56160</v>
      </c>
      <c r="VI7" s="11">
        <v>87000</v>
      </c>
      <c r="VJ7" s="11">
        <v>186240</v>
      </c>
      <c r="VK7" s="11">
        <v>27480</v>
      </c>
      <c r="VL7" s="11">
        <v>46800</v>
      </c>
      <c r="VM7" s="11">
        <v>76560</v>
      </c>
      <c r="VN7" s="11">
        <v>3679920</v>
      </c>
      <c r="VO7" s="11">
        <v>322800</v>
      </c>
      <c r="VP7" s="11">
        <v>212400</v>
      </c>
      <c r="VQ7" s="11">
        <v>247800</v>
      </c>
      <c r="VR7" s="11">
        <v>233280</v>
      </c>
      <c r="VS7" s="11">
        <v>466800</v>
      </c>
      <c r="VT7" s="11">
        <v>48480</v>
      </c>
      <c r="VU7" s="11">
        <v>51120</v>
      </c>
      <c r="VV7" s="11">
        <v>361680</v>
      </c>
      <c r="VW7" s="11">
        <v>70680</v>
      </c>
      <c r="VX7" s="11">
        <v>294000</v>
      </c>
      <c r="VY7" s="11">
        <v>164040</v>
      </c>
      <c r="VZ7" s="11">
        <v>126720</v>
      </c>
      <c r="WA7" s="11">
        <v>64080</v>
      </c>
      <c r="WB7" s="11">
        <v>158280</v>
      </c>
      <c r="WC7" s="11">
        <v>3000000</v>
      </c>
      <c r="WD7" s="11">
        <v>205200</v>
      </c>
      <c r="WE7" s="11">
        <v>240960</v>
      </c>
      <c r="WF7" s="11">
        <v>285240</v>
      </c>
      <c r="WG7" s="11">
        <v>307440</v>
      </c>
      <c r="WH7" s="11">
        <v>319320</v>
      </c>
      <c r="WI7" s="11">
        <v>49320</v>
      </c>
      <c r="WJ7" s="11">
        <v>102720</v>
      </c>
      <c r="WK7" s="11">
        <v>225840</v>
      </c>
      <c r="WL7" s="11">
        <v>87600</v>
      </c>
      <c r="WM7" s="11">
        <v>395280</v>
      </c>
      <c r="WN7" s="11">
        <v>280080</v>
      </c>
      <c r="WO7" s="11">
        <v>0</v>
      </c>
      <c r="WP7" s="11">
        <v>265680</v>
      </c>
      <c r="WQ7" s="11">
        <v>48600</v>
      </c>
      <c r="WR7" s="11">
        <v>547848</v>
      </c>
      <c r="WS7" s="11">
        <v>73800</v>
      </c>
      <c r="WT7" s="11">
        <v>276120</v>
      </c>
      <c r="WU7" s="11">
        <v>712800</v>
      </c>
      <c r="WV7" s="11">
        <v>144840</v>
      </c>
      <c r="WW7" s="11">
        <v>636600</v>
      </c>
      <c r="WX7" s="11">
        <v>210216</v>
      </c>
      <c r="WY7" s="11">
        <v>275160</v>
      </c>
      <c r="WZ7" s="11">
        <v>257280</v>
      </c>
      <c r="XA7" s="11">
        <v>207120</v>
      </c>
      <c r="XB7" s="11"/>
      <c r="XC7" s="11">
        <v>61320</v>
      </c>
      <c r="XD7" s="11">
        <v>407760</v>
      </c>
      <c r="XE7" s="11">
        <v>170760</v>
      </c>
      <c r="XF7" s="11">
        <v>351480</v>
      </c>
      <c r="XG7" s="11">
        <v>437640</v>
      </c>
      <c r="XH7" s="11">
        <v>189240</v>
      </c>
      <c r="XI7" s="11">
        <v>47640</v>
      </c>
      <c r="XJ7" s="11">
        <v>2719968</v>
      </c>
      <c r="XK7" s="11">
        <v>66600</v>
      </c>
      <c r="XL7" s="11">
        <v>181920</v>
      </c>
      <c r="XM7" s="11">
        <v>1011600</v>
      </c>
      <c r="XN7" s="11">
        <v>33960</v>
      </c>
      <c r="XO7" s="11">
        <v>28680</v>
      </c>
      <c r="XP7" s="11">
        <v>22320</v>
      </c>
      <c r="XQ7" s="11">
        <v>90480</v>
      </c>
      <c r="XR7" s="11">
        <v>35760</v>
      </c>
      <c r="XS7" s="11">
        <v>429120</v>
      </c>
      <c r="XT7" s="11">
        <v>154440</v>
      </c>
      <c r="XU7" s="11">
        <v>51600</v>
      </c>
      <c r="XV7" s="11">
        <v>119040</v>
      </c>
      <c r="XW7" s="11">
        <v>444840</v>
      </c>
      <c r="XX7" s="11">
        <v>49080</v>
      </c>
      <c r="XY7" s="11">
        <v>56760</v>
      </c>
      <c r="XZ7" s="11">
        <v>141120</v>
      </c>
      <c r="YA7" s="11">
        <v>67080</v>
      </c>
      <c r="YB7" s="11">
        <v>27960</v>
      </c>
      <c r="YC7" s="11">
        <v>50160</v>
      </c>
      <c r="YD7" s="11">
        <v>10080</v>
      </c>
      <c r="YE7" s="11">
        <v>110280</v>
      </c>
      <c r="YF7" s="11">
        <v>40440</v>
      </c>
      <c r="YG7" s="11">
        <v>959328</v>
      </c>
      <c r="YH7" s="11">
        <v>79800</v>
      </c>
      <c r="YI7" s="11">
        <v>404040</v>
      </c>
      <c r="YJ7" s="11">
        <v>332880</v>
      </c>
      <c r="YK7" s="11">
        <v>1123920</v>
      </c>
      <c r="YL7" s="11">
        <v>19440</v>
      </c>
      <c r="YM7" s="11">
        <v>256680</v>
      </c>
      <c r="YN7" s="11">
        <v>71640</v>
      </c>
      <c r="YO7" s="11">
        <v>1298448</v>
      </c>
      <c r="YP7" s="11">
        <v>86880</v>
      </c>
      <c r="YQ7" s="11">
        <v>191400</v>
      </c>
      <c r="YR7" s="11">
        <v>71160</v>
      </c>
      <c r="YS7" s="11">
        <v>137280</v>
      </c>
      <c r="YT7" s="11">
        <v>184800</v>
      </c>
      <c r="YU7" s="11"/>
      <c r="YV7" s="11">
        <v>43200</v>
      </c>
      <c r="YW7" s="11">
        <v>32400</v>
      </c>
      <c r="YX7" s="11">
        <v>629520</v>
      </c>
      <c r="YY7" s="11"/>
      <c r="YZ7" s="11">
        <v>212640</v>
      </c>
      <c r="ZA7" s="11">
        <v>20040</v>
      </c>
      <c r="ZB7" s="11">
        <v>137280</v>
      </c>
      <c r="ZC7" s="11">
        <v>106920</v>
      </c>
      <c r="ZD7" s="11">
        <v>12720</v>
      </c>
      <c r="ZE7" s="11">
        <v>1369320</v>
      </c>
      <c r="ZF7" s="11">
        <v>266280</v>
      </c>
      <c r="ZG7" s="11">
        <v>61560</v>
      </c>
      <c r="ZH7" s="11">
        <v>341760</v>
      </c>
      <c r="ZI7" s="11">
        <v>45120</v>
      </c>
      <c r="ZJ7" s="11">
        <v>66960</v>
      </c>
      <c r="ZK7" s="11">
        <v>41520</v>
      </c>
      <c r="ZL7" s="11">
        <v>204360</v>
      </c>
      <c r="ZM7" s="11">
        <v>276480</v>
      </c>
      <c r="ZN7" s="11">
        <v>2078160</v>
      </c>
      <c r="ZO7" s="11">
        <v>246480</v>
      </c>
      <c r="ZP7" s="11">
        <v>479160</v>
      </c>
      <c r="ZQ7" s="11">
        <v>864000</v>
      </c>
      <c r="ZR7" s="11">
        <v>442738.19999999995</v>
      </c>
      <c r="ZS7" s="11">
        <v>438360</v>
      </c>
      <c r="ZT7" s="11"/>
      <c r="ZU7" s="11">
        <v>1411920</v>
      </c>
      <c r="ZV7" s="11">
        <v>394200</v>
      </c>
      <c r="ZW7" s="11">
        <v>56880</v>
      </c>
      <c r="ZX7" s="11">
        <v>197280</v>
      </c>
      <c r="ZY7" s="11">
        <v>153000</v>
      </c>
      <c r="ZZ7" s="11">
        <v>270120</v>
      </c>
      <c r="AAA7" s="11">
        <v>500640</v>
      </c>
      <c r="AAB7" s="11">
        <v>482880</v>
      </c>
      <c r="AAC7" s="11">
        <v>107760</v>
      </c>
      <c r="AAD7" s="11">
        <v>299640</v>
      </c>
      <c r="AAE7" s="11">
        <v>121680</v>
      </c>
      <c r="AAF7" s="11">
        <v>282120</v>
      </c>
      <c r="AAG7" s="11">
        <v>290760</v>
      </c>
      <c r="AAH7" s="11">
        <v>311760</v>
      </c>
      <c r="AAI7" s="11">
        <v>46800</v>
      </c>
      <c r="AAJ7" s="11">
        <v>207720</v>
      </c>
      <c r="AAK7" s="11">
        <v>40800</v>
      </c>
      <c r="AAL7" s="11">
        <v>144120</v>
      </c>
      <c r="AAM7" s="11"/>
      <c r="AAN7" s="11">
        <v>62160</v>
      </c>
      <c r="AAO7" s="11">
        <v>214200</v>
      </c>
      <c r="AAP7" s="11">
        <v>60120</v>
      </c>
      <c r="AAQ7" s="11">
        <v>186720</v>
      </c>
      <c r="AAR7" s="11">
        <v>124680</v>
      </c>
      <c r="AAS7" s="11">
        <v>230880</v>
      </c>
      <c r="AAT7" s="11">
        <v>348240</v>
      </c>
      <c r="AAU7" s="11">
        <v>466080</v>
      </c>
      <c r="AAV7" s="11">
        <v>94320</v>
      </c>
      <c r="AAW7" s="11">
        <v>19560</v>
      </c>
      <c r="AAX7" s="11">
        <v>119880</v>
      </c>
      <c r="AAY7" s="11">
        <v>164040</v>
      </c>
      <c r="AAZ7" s="11">
        <v>402480</v>
      </c>
      <c r="ABA7" s="11">
        <v>140880</v>
      </c>
      <c r="ABB7" s="11">
        <v>82200</v>
      </c>
      <c r="ABC7" s="11">
        <v>209880</v>
      </c>
      <c r="ABD7" s="11">
        <v>74880</v>
      </c>
      <c r="ABE7" s="11">
        <v>70800</v>
      </c>
      <c r="ABF7" s="11">
        <v>28560</v>
      </c>
      <c r="ABG7" s="11">
        <v>199440</v>
      </c>
      <c r="ABH7" s="11">
        <v>59400</v>
      </c>
      <c r="ABI7" s="11">
        <v>136800</v>
      </c>
      <c r="ABJ7" s="11">
        <v>293400</v>
      </c>
      <c r="ABK7" s="11">
        <v>418800</v>
      </c>
      <c r="ABL7" s="11">
        <v>133320</v>
      </c>
      <c r="ABM7" s="11">
        <v>323160</v>
      </c>
      <c r="ABN7" s="11"/>
      <c r="ABO7" s="11">
        <v>52680</v>
      </c>
      <c r="ABP7" s="11">
        <v>34680</v>
      </c>
      <c r="ABQ7" s="11">
        <v>245040</v>
      </c>
      <c r="ABR7" s="11">
        <v>25560</v>
      </c>
      <c r="ABS7" s="11"/>
      <c r="ABT7" s="11">
        <v>53400</v>
      </c>
      <c r="ABU7" s="11">
        <v>86520</v>
      </c>
      <c r="ABV7" s="11">
        <v>72960</v>
      </c>
      <c r="ABW7" s="11">
        <v>22080</v>
      </c>
      <c r="ABX7" s="11">
        <v>70440</v>
      </c>
      <c r="ABY7" s="11">
        <v>2905692</v>
      </c>
      <c r="ABZ7" s="11">
        <v>238560</v>
      </c>
      <c r="ACA7" s="11">
        <v>30360</v>
      </c>
      <c r="ACB7" s="11">
        <v>51360</v>
      </c>
      <c r="ACC7" s="11">
        <v>79440</v>
      </c>
      <c r="ACD7" s="11">
        <v>38400</v>
      </c>
      <c r="ACE7" s="11">
        <v>38160</v>
      </c>
      <c r="ACF7" s="11"/>
      <c r="ACG7" s="11">
        <v>150240</v>
      </c>
      <c r="ACH7" s="11">
        <v>137280</v>
      </c>
      <c r="ACI7" s="11">
        <v>356280</v>
      </c>
      <c r="ACJ7" s="11"/>
      <c r="ACK7" s="11">
        <v>24000</v>
      </c>
      <c r="ACL7" s="11">
        <v>90960</v>
      </c>
      <c r="ACM7" s="11">
        <v>70200</v>
      </c>
      <c r="ACN7" s="11">
        <v>282120</v>
      </c>
      <c r="ACO7" s="11"/>
      <c r="ACP7" s="11">
        <v>156360</v>
      </c>
      <c r="ACQ7" s="11">
        <v>307440</v>
      </c>
      <c r="ACR7" s="11">
        <v>1003680</v>
      </c>
      <c r="ACS7" s="11">
        <v>269760</v>
      </c>
      <c r="ACT7" s="11">
        <v>21240</v>
      </c>
      <c r="ACU7" s="11"/>
      <c r="ACV7" s="11">
        <v>230520</v>
      </c>
      <c r="ACW7" s="11">
        <v>93600</v>
      </c>
      <c r="ACX7" s="11">
        <v>116280</v>
      </c>
      <c r="ACY7" s="11">
        <v>55680</v>
      </c>
      <c r="ACZ7" s="11">
        <v>147120</v>
      </c>
      <c r="ADA7" s="11">
        <v>327240</v>
      </c>
      <c r="ADB7" s="11">
        <v>130920</v>
      </c>
      <c r="ADC7" s="11"/>
      <c r="ADD7" s="11">
        <v>49440</v>
      </c>
      <c r="ADE7" s="11">
        <v>83160</v>
      </c>
      <c r="ADF7" s="11">
        <v>42840</v>
      </c>
      <c r="ADG7" s="652">
        <v>240720</v>
      </c>
      <c r="ADH7" s="11">
        <v>300720</v>
      </c>
      <c r="ADI7" s="11">
        <v>302280</v>
      </c>
      <c r="ADJ7" s="11">
        <v>5102726.4000000004</v>
      </c>
      <c r="ADK7" s="11">
        <v>150840</v>
      </c>
      <c r="ADL7" s="11">
        <v>28920</v>
      </c>
      <c r="ADM7" s="11">
        <v>45840</v>
      </c>
      <c r="ADN7" s="11">
        <v>31560</v>
      </c>
      <c r="ADO7" s="11">
        <v>24000</v>
      </c>
      <c r="ADP7" s="11"/>
      <c r="ADQ7" s="11"/>
      <c r="ADR7" s="11">
        <v>162720</v>
      </c>
      <c r="ADS7" s="11"/>
      <c r="ADT7" s="11">
        <v>379200</v>
      </c>
      <c r="ADU7" s="11">
        <v>1321620</v>
      </c>
      <c r="ADV7" s="11">
        <v>72360</v>
      </c>
      <c r="ADW7" s="11">
        <v>197520</v>
      </c>
      <c r="ADX7" s="11"/>
      <c r="ADY7" s="11">
        <v>115320</v>
      </c>
      <c r="ADZ7" s="11">
        <v>7879156.8000000007</v>
      </c>
      <c r="AEA7" s="11"/>
      <c r="AEB7" s="11"/>
      <c r="AEC7" s="11">
        <v>541680</v>
      </c>
      <c r="AED7" s="11">
        <v>244200</v>
      </c>
      <c r="AEE7" s="11"/>
      <c r="AEF7" s="11">
        <v>137520</v>
      </c>
      <c r="AEG7" s="11">
        <v>200520</v>
      </c>
      <c r="AEH7" s="11">
        <v>377760</v>
      </c>
      <c r="AEI7" s="11">
        <v>121200</v>
      </c>
      <c r="AEJ7" s="11">
        <v>176760</v>
      </c>
      <c r="AEK7" s="11">
        <v>123600</v>
      </c>
      <c r="AEL7" s="11">
        <v>445680</v>
      </c>
      <c r="AEM7" s="11">
        <v>133560</v>
      </c>
      <c r="AEN7" s="11">
        <v>119040</v>
      </c>
      <c r="AEO7" s="11">
        <v>146160</v>
      </c>
      <c r="AEP7" s="11"/>
      <c r="AEQ7" s="11">
        <v>89640</v>
      </c>
      <c r="AER7" s="11">
        <v>92160</v>
      </c>
      <c r="AES7" s="11">
        <v>35400</v>
      </c>
      <c r="AET7" s="11">
        <v>191040</v>
      </c>
      <c r="AEU7" s="11">
        <v>620520</v>
      </c>
      <c r="AEV7" s="11">
        <v>226440</v>
      </c>
      <c r="AEW7" s="11">
        <v>324840</v>
      </c>
      <c r="AEX7" s="11">
        <v>283200</v>
      </c>
      <c r="AEY7" s="11">
        <v>197640</v>
      </c>
      <c r="AEZ7" s="11">
        <v>420960</v>
      </c>
      <c r="AFA7" s="11">
        <v>228720</v>
      </c>
      <c r="AFB7" s="11">
        <v>265920</v>
      </c>
      <c r="AFC7" s="11">
        <v>111360</v>
      </c>
      <c r="AFD7" s="11">
        <v>117240</v>
      </c>
      <c r="AFE7" s="11">
        <v>224640</v>
      </c>
      <c r="AFF7" s="11">
        <v>109680</v>
      </c>
      <c r="AFG7" s="11">
        <v>118800</v>
      </c>
      <c r="AFH7" s="11"/>
      <c r="AFI7" s="11">
        <v>268440</v>
      </c>
      <c r="AFJ7" s="11">
        <v>90960</v>
      </c>
      <c r="AFK7" s="11">
        <v>52200</v>
      </c>
      <c r="AFL7" s="11">
        <v>109200</v>
      </c>
      <c r="AFM7" s="11">
        <v>29040</v>
      </c>
      <c r="AFN7" s="11"/>
      <c r="AFO7" s="11">
        <v>840</v>
      </c>
      <c r="AFP7" s="11">
        <v>65880</v>
      </c>
      <c r="AFQ7" s="11">
        <v>51120</v>
      </c>
      <c r="AFR7" s="11">
        <v>62880</v>
      </c>
      <c r="AFS7" s="11">
        <v>21720</v>
      </c>
      <c r="AFT7" s="11">
        <v>27960</v>
      </c>
      <c r="AFU7" s="11">
        <v>71280</v>
      </c>
      <c r="AFV7" s="11">
        <v>9600</v>
      </c>
      <c r="AFW7" s="11">
        <v>6240</v>
      </c>
      <c r="AFX7" s="11">
        <v>3600</v>
      </c>
      <c r="AFY7" s="11">
        <v>4440</v>
      </c>
      <c r="AFZ7" s="11">
        <v>13200</v>
      </c>
      <c r="AGA7" s="11">
        <v>9840</v>
      </c>
      <c r="AGB7" s="11">
        <v>2640</v>
      </c>
      <c r="AGC7" s="11">
        <v>19200</v>
      </c>
      <c r="AGD7" s="11">
        <v>676920</v>
      </c>
      <c r="AGE7" s="11">
        <v>23760</v>
      </c>
      <c r="AGF7" s="11">
        <v>188640</v>
      </c>
      <c r="AGG7" s="11">
        <v>206880</v>
      </c>
      <c r="AGH7" s="11">
        <v>306120</v>
      </c>
      <c r="AGI7" s="11">
        <v>597120</v>
      </c>
      <c r="AGJ7" s="11">
        <v>12000</v>
      </c>
      <c r="AGK7" s="11">
        <v>363360</v>
      </c>
      <c r="AGL7" s="11">
        <v>143640</v>
      </c>
      <c r="AGM7" s="11">
        <v>235560</v>
      </c>
      <c r="AGN7" s="11">
        <v>18480</v>
      </c>
      <c r="AGO7" s="11">
        <v>1484160</v>
      </c>
      <c r="AGP7" s="11">
        <v>144000</v>
      </c>
      <c r="AGQ7" s="11">
        <v>11520</v>
      </c>
      <c r="AGR7" s="11">
        <v>13680</v>
      </c>
      <c r="AGS7" s="11">
        <v>275520</v>
      </c>
      <c r="AGT7" s="11">
        <v>96240</v>
      </c>
      <c r="AGU7" s="11">
        <v>47520</v>
      </c>
      <c r="AGV7" s="11">
        <v>81240</v>
      </c>
      <c r="AGW7" s="11">
        <v>103920</v>
      </c>
      <c r="AGX7" s="11"/>
      <c r="AGY7" s="11">
        <v>108720</v>
      </c>
      <c r="AGZ7" s="11">
        <v>108960</v>
      </c>
      <c r="AHA7" s="11">
        <v>50520</v>
      </c>
      <c r="AHB7" s="11">
        <v>115920</v>
      </c>
      <c r="AHC7" s="11">
        <v>291720</v>
      </c>
      <c r="AHD7" s="11">
        <v>132960</v>
      </c>
      <c r="AHE7" s="11">
        <v>87720</v>
      </c>
      <c r="AHF7" s="11">
        <v>13680</v>
      </c>
      <c r="AHG7" s="11">
        <v>74280</v>
      </c>
      <c r="AHH7" s="11">
        <v>36000</v>
      </c>
      <c r="AHI7" s="11"/>
      <c r="AHJ7" s="11">
        <v>45600</v>
      </c>
      <c r="AHK7" s="11">
        <v>35760</v>
      </c>
      <c r="AHL7" s="11">
        <v>7080</v>
      </c>
      <c r="AHM7" s="11">
        <v>12480</v>
      </c>
      <c r="AHN7" s="11">
        <v>1173840</v>
      </c>
      <c r="AHO7" s="11">
        <v>56520</v>
      </c>
      <c r="AHP7" s="11"/>
      <c r="AHQ7" s="11">
        <v>60120</v>
      </c>
      <c r="AHR7" s="11">
        <v>207480</v>
      </c>
      <c r="AHS7" s="11">
        <v>24720</v>
      </c>
      <c r="AHT7" s="11"/>
      <c r="AHU7" s="11">
        <f t="shared" ref="AHU7:AHU17" si="0">SUM(D7:AHR7)</f>
        <v>234098009.13600001</v>
      </c>
      <c r="AHW7" s="625"/>
      <c r="AHX7" s="626"/>
    </row>
    <row r="8" spans="1:909" x14ac:dyDescent="0.8">
      <c r="A8" s="96">
        <v>4</v>
      </c>
      <c r="B8" s="96" t="s">
        <v>4</v>
      </c>
      <c r="C8" s="6" t="s">
        <v>5</v>
      </c>
      <c r="D8" s="11">
        <v>10921210.031999998</v>
      </c>
      <c r="E8" s="11">
        <v>43545.600000000006</v>
      </c>
      <c r="F8" s="11">
        <v>433399.19999999995</v>
      </c>
      <c r="G8" s="11">
        <v>131082.59999999998</v>
      </c>
      <c r="H8" s="11">
        <v>607034.39999999991</v>
      </c>
      <c r="I8" s="11">
        <v>34712.399999999994</v>
      </c>
      <c r="J8" s="11">
        <v>783132</v>
      </c>
      <c r="K8" s="11">
        <v>128533.20000000001</v>
      </c>
      <c r="L8" s="11">
        <v>67647.600000000006</v>
      </c>
      <c r="M8" s="11">
        <v>176510.40000000002</v>
      </c>
      <c r="N8" s="11"/>
      <c r="O8" s="11"/>
      <c r="P8" s="11"/>
      <c r="Q8" s="11">
        <v>25226.399999999998</v>
      </c>
      <c r="R8" s="11">
        <v>51753.600000000006</v>
      </c>
      <c r="S8" s="11">
        <v>255933.59999999998</v>
      </c>
      <c r="T8" s="11">
        <v>31116.575999999997</v>
      </c>
      <c r="U8" s="11">
        <v>13807.199999999999</v>
      </c>
      <c r="V8" s="11">
        <v>1526.4</v>
      </c>
      <c r="W8" s="11">
        <v>64825669.199999996</v>
      </c>
      <c r="X8" s="11">
        <v>122604</v>
      </c>
      <c r="Y8" s="11">
        <v>3561</v>
      </c>
      <c r="Z8" s="11">
        <v>11976</v>
      </c>
      <c r="AA8" s="11">
        <v>114011.40000000001</v>
      </c>
      <c r="AB8" s="11"/>
      <c r="AC8" s="11">
        <v>90547.415999999997</v>
      </c>
      <c r="AD8" s="11">
        <v>2654916</v>
      </c>
      <c r="AE8" s="11">
        <v>49365.600000000006</v>
      </c>
      <c r="AF8" s="11">
        <v>525.59999999999991</v>
      </c>
      <c r="AG8" s="11">
        <v>571180.80000000005</v>
      </c>
      <c r="AH8" s="11">
        <v>46879.199999999997</v>
      </c>
      <c r="AI8" s="11">
        <v>1862796</v>
      </c>
      <c r="AJ8" s="11">
        <v>251664</v>
      </c>
      <c r="AK8" s="11">
        <v>145458.23999999999</v>
      </c>
      <c r="AL8" s="11">
        <v>96580.799999999988</v>
      </c>
      <c r="AM8" s="11">
        <v>13180.800000000001</v>
      </c>
      <c r="AN8" s="11">
        <v>207746.40000000002</v>
      </c>
      <c r="AO8" s="11">
        <v>23961.767999999996</v>
      </c>
      <c r="AP8" s="11">
        <v>93367.200000000012</v>
      </c>
      <c r="AQ8" s="11">
        <v>26678.399999999998</v>
      </c>
      <c r="AR8" s="11">
        <v>19915.415999999997</v>
      </c>
      <c r="AS8" s="11"/>
      <c r="AT8" s="11"/>
      <c r="AU8" s="11">
        <v>10229133.912</v>
      </c>
      <c r="AV8" s="11">
        <v>22675.199999999997</v>
      </c>
      <c r="AW8" s="11">
        <v>283728</v>
      </c>
      <c r="AX8" s="11">
        <v>18769.199999999997</v>
      </c>
      <c r="AY8" s="11">
        <v>222043.19999999998</v>
      </c>
      <c r="AZ8" s="11">
        <v>151488</v>
      </c>
      <c r="BA8" s="11"/>
      <c r="BB8" s="11">
        <v>9561.5999999999985</v>
      </c>
      <c r="BC8" s="11"/>
      <c r="BD8" s="11"/>
      <c r="BE8" s="11"/>
      <c r="BF8" s="11"/>
      <c r="BG8" s="11">
        <v>194434.2</v>
      </c>
      <c r="BH8" s="11"/>
      <c r="BI8" s="11">
        <v>5800.7999999999993</v>
      </c>
      <c r="BJ8" s="11">
        <v>4884640.9440000001</v>
      </c>
      <c r="BK8" s="11">
        <v>1524383.3760000002</v>
      </c>
      <c r="BL8" s="11">
        <v>89256</v>
      </c>
      <c r="BM8" s="11">
        <v>2006.3999999999999</v>
      </c>
      <c r="BN8" s="11">
        <v>3000</v>
      </c>
      <c r="BO8" s="11"/>
      <c r="BP8" s="11">
        <v>9144</v>
      </c>
      <c r="BQ8" s="11"/>
      <c r="BR8" s="11">
        <v>26363.399999999998</v>
      </c>
      <c r="BS8" s="11">
        <v>8593178.3999999985</v>
      </c>
      <c r="BT8" s="11">
        <v>30823.199999999997</v>
      </c>
      <c r="BU8" s="11"/>
      <c r="BV8" s="11">
        <v>161956.20000000001</v>
      </c>
      <c r="BW8" s="11">
        <v>59668.799999999996</v>
      </c>
      <c r="BX8" s="11">
        <v>42568.800000000003</v>
      </c>
      <c r="BY8" s="11">
        <v>47820.600000000006</v>
      </c>
      <c r="BZ8" s="11">
        <v>490252.24800000002</v>
      </c>
      <c r="CA8" s="11">
        <v>1156522.0560000001</v>
      </c>
      <c r="CB8" s="11">
        <v>288786.95999999996</v>
      </c>
      <c r="CC8" s="11">
        <v>63710.399999999994</v>
      </c>
      <c r="CD8" s="11">
        <v>5337516.0480000004</v>
      </c>
      <c r="CE8" s="11"/>
      <c r="CF8" s="11">
        <v>307698</v>
      </c>
      <c r="CG8" s="11">
        <v>5899.2000000000007</v>
      </c>
      <c r="CH8" s="11">
        <v>36102373.848000005</v>
      </c>
      <c r="CI8" s="11">
        <v>700176</v>
      </c>
      <c r="CJ8" s="11">
        <v>1332282</v>
      </c>
      <c r="CK8" s="11"/>
      <c r="CL8" s="11">
        <v>25040.399999999998</v>
      </c>
      <c r="CM8" s="11">
        <v>65227.200000000004</v>
      </c>
      <c r="CN8" s="11"/>
      <c r="CO8" s="11">
        <v>471636</v>
      </c>
      <c r="CP8" s="11"/>
      <c r="CQ8" s="11">
        <v>120300</v>
      </c>
      <c r="CR8" s="11">
        <v>6336</v>
      </c>
      <c r="CS8" s="11">
        <v>190431.59999999998</v>
      </c>
      <c r="CT8" s="11"/>
      <c r="CU8" s="11">
        <v>9825634.8479999993</v>
      </c>
      <c r="CV8" s="11">
        <v>116574.59999999999</v>
      </c>
      <c r="CW8" s="11">
        <v>9488.4000000000015</v>
      </c>
      <c r="CX8" s="11">
        <v>14896.800000000001</v>
      </c>
      <c r="CY8" s="11">
        <v>24230.400000000001</v>
      </c>
      <c r="CZ8" s="11">
        <v>56794.799999999996</v>
      </c>
      <c r="DA8" s="11">
        <v>20308.800000000003</v>
      </c>
      <c r="DB8" s="11">
        <v>48398.399999999994</v>
      </c>
      <c r="DC8" s="11">
        <v>4112097.3360000001</v>
      </c>
      <c r="DD8" s="11">
        <v>2604210.0240000002</v>
      </c>
      <c r="DE8" s="11">
        <v>171224.40000000002</v>
      </c>
      <c r="DF8" s="11">
        <v>492441.60000000003</v>
      </c>
      <c r="DG8" s="11">
        <v>4535819.7359999996</v>
      </c>
      <c r="DH8" s="11"/>
      <c r="DI8" s="11">
        <v>24663.023999999998</v>
      </c>
      <c r="DJ8" s="11">
        <v>26643.600000000002</v>
      </c>
      <c r="DK8" s="11">
        <v>7298.4000000000005</v>
      </c>
      <c r="DL8" s="11">
        <v>14416019.399999999</v>
      </c>
      <c r="DM8" s="11">
        <v>182911.2</v>
      </c>
      <c r="DN8" s="11">
        <v>10888.079999999998</v>
      </c>
      <c r="DO8" s="11">
        <v>174959.40000000002</v>
      </c>
      <c r="DP8" s="11">
        <v>189470.40000000002</v>
      </c>
      <c r="DQ8" s="11">
        <v>75373.200000000012</v>
      </c>
      <c r="DR8" s="11">
        <v>4685645.6639999999</v>
      </c>
      <c r="DS8" s="11"/>
      <c r="DT8" s="11">
        <v>17910</v>
      </c>
      <c r="DU8" s="11">
        <v>3623408.88</v>
      </c>
      <c r="DV8" s="11">
        <v>46987.199999999997</v>
      </c>
      <c r="DW8" s="11">
        <v>745523.06400000001</v>
      </c>
      <c r="DX8" s="11">
        <v>122880</v>
      </c>
      <c r="DY8" s="11">
        <v>24229.68</v>
      </c>
      <c r="DZ8" s="11">
        <v>70980</v>
      </c>
      <c r="EA8" s="11">
        <v>95164.799999999988</v>
      </c>
      <c r="EB8" s="11"/>
      <c r="EC8" s="11"/>
      <c r="ED8" s="11"/>
      <c r="EE8" s="11">
        <v>274624.19999999995</v>
      </c>
      <c r="EF8" s="11">
        <v>2898025.7520000003</v>
      </c>
      <c r="EG8" s="11">
        <v>1741395.4080000003</v>
      </c>
      <c r="EH8" s="11">
        <v>128454</v>
      </c>
      <c r="EI8" s="11">
        <v>146441.40000000002</v>
      </c>
      <c r="EJ8" s="11"/>
      <c r="EK8" s="11">
        <v>42457.8</v>
      </c>
      <c r="EL8" s="11">
        <v>267412.80000000005</v>
      </c>
      <c r="EM8" s="11">
        <v>56974.200000000004</v>
      </c>
      <c r="EN8" s="11">
        <v>3720</v>
      </c>
      <c r="EO8" s="11">
        <v>13485796.944</v>
      </c>
      <c r="EP8" s="11">
        <v>55874.399999999994</v>
      </c>
      <c r="EQ8" s="11">
        <v>345706.80000000005</v>
      </c>
      <c r="ER8" s="11">
        <v>58075.200000000004</v>
      </c>
      <c r="ES8" s="11"/>
      <c r="ET8" s="11"/>
      <c r="EU8" s="11">
        <v>65399.399999999994</v>
      </c>
      <c r="EV8" s="11">
        <v>111336.408</v>
      </c>
      <c r="EW8" s="11"/>
      <c r="EX8" s="11">
        <v>2446929.5999999996</v>
      </c>
      <c r="EY8" s="11"/>
      <c r="EZ8" s="11">
        <v>17836.800000000003</v>
      </c>
      <c r="FA8" s="11"/>
      <c r="FB8" s="11"/>
      <c r="FC8" s="11">
        <v>19716</v>
      </c>
      <c r="FD8" s="11">
        <v>111854.40000000001</v>
      </c>
      <c r="FE8" s="11"/>
      <c r="FF8" s="11">
        <v>38109.600000000006</v>
      </c>
      <c r="FG8" s="11"/>
      <c r="FH8" s="11">
        <v>3970.5839999999998</v>
      </c>
      <c r="FI8" s="11">
        <v>66835.200000000012</v>
      </c>
      <c r="FJ8" s="11">
        <v>3118825.2</v>
      </c>
      <c r="FK8" s="11">
        <v>75196.799999999988</v>
      </c>
      <c r="FL8" s="11">
        <v>864</v>
      </c>
      <c r="FM8" s="11">
        <v>558341.39999999991</v>
      </c>
      <c r="FN8" s="11">
        <v>1231.1999999999998</v>
      </c>
      <c r="FO8" s="11">
        <v>65964</v>
      </c>
      <c r="FP8" s="11">
        <v>12214.8</v>
      </c>
      <c r="FQ8" s="11"/>
      <c r="FR8" s="11">
        <v>5896886.4000000004</v>
      </c>
      <c r="FS8" s="11">
        <v>313166.40000000002</v>
      </c>
      <c r="FT8" s="11">
        <v>231057.59999999998</v>
      </c>
      <c r="FU8" s="11"/>
      <c r="FV8" s="11">
        <v>82506.600000000006</v>
      </c>
      <c r="FW8" s="11">
        <v>17866.199999999997</v>
      </c>
      <c r="FX8" s="11"/>
      <c r="FY8" s="11">
        <v>46346.399999999994</v>
      </c>
      <c r="FZ8" s="11">
        <v>133318.79999999999</v>
      </c>
      <c r="GA8" s="11">
        <v>105262.20000000001</v>
      </c>
      <c r="GB8" s="11"/>
      <c r="GC8" s="11">
        <v>201789.59999999998</v>
      </c>
      <c r="GD8" s="11"/>
      <c r="GE8" s="11"/>
      <c r="GF8" s="11">
        <v>3351844.7759999996</v>
      </c>
      <c r="GG8" s="11">
        <v>41402.399999999994</v>
      </c>
      <c r="GH8" s="11">
        <v>52903.799999999996</v>
      </c>
      <c r="GI8" s="11">
        <v>574211.39999999991</v>
      </c>
      <c r="GJ8" s="11">
        <v>57125.399999999994</v>
      </c>
      <c r="GK8" s="11">
        <v>60998.399999999994</v>
      </c>
      <c r="GL8" s="11"/>
      <c r="GM8" s="11">
        <v>610017.60000000009</v>
      </c>
      <c r="GN8" s="11">
        <v>8434.7999999999993</v>
      </c>
      <c r="GO8" s="11"/>
      <c r="GP8" s="11"/>
      <c r="GQ8" s="11"/>
      <c r="GR8" s="11">
        <v>1290956.3999999999</v>
      </c>
      <c r="GS8" s="11">
        <v>718923.45600000001</v>
      </c>
      <c r="GT8" s="11"/>
      <c r="GU8" s="11"/>
      <c r="GV8" s="11">
        <v>18244.800000000003</v>
      </c>
      <c r="GW8" s="11">
        <v>21295.536</v>
      </c>
      <c r="GX8" s="11">
        <v>112360.79999999999</v>
      </c>
      <c r="GY8" s="11">
        <v>3514.7999999999997</v>
      </c>
      <c r="GZ8" s="11">
        <v>9367012.8000000007</v>
      </c>
      <c r="HA8" s="11">
        <v>1125582</v>
      </c>
      <c r="HB8" s="11">
        <v>115562.40000000001</v>
      </c>
      <c r="HC8" s="11">
        <v>166425.59999999998</v>
      </c>
      <c r="HD8" s="11">
        <v>24867712.704000004</v>
      </c>
      <c r="HE8" s="11">
        <v>1249827</v>
      </c>
      <c r="HF8" s="11">
        <v>931728</v>
      </c>
      <c r="HG8" s="11">
        <v>12312</v>
      </c>
      <c r="HH8" s="11">
        <v>283808.40000000002</v>
      </c>
      <c r="HI8" s="11">
        <v>2182446</v>
      </c>
      <c r="HJ8" s="11">
        <v>50145.600000000006</v>
      </c>
      <c r="HK8" s="11"/>
      <c r="HL8" s="11">
        <v>4149165.5999999996</v>
      </c>
      <c r="HM8" s="11">
        <v>51772.799999999996</v>
      </c>
      <c r="HN8" s="11">
        <v>1312492.2000000002</v>
      </c>
      <c r="HO8" s="11">
        <v>408055.19999999995</v>
      </c>
      <c r="HP8" s="11">
        <v>270002.424</v>
      </c>
      <c r="HQ8" s="11">
        <v>16128</v>
      </c>
      <c r="HR8" s="11">
        <v>13392</v>
      </c>
      <c r="HS8" s="11">
        <v>600</v>
      </c>
      <c r="HT8" s="11">
        <v>9870424.0080000013</v>
      </c>
      <c r="HU8" s="11">
        <v>1465623.5759999999</v>
      </c>
      <c r="HV8" s="11">
        <v>194583.59999999998</v>
      </c>
      <c r="HW8" s="11">
        <v>101011.20000000001</v>
      </c>
      <c r="HX8" s="11">
        <v>39920.399999999994</v>
      </c>
      <c r="HY8" s="11"/>
      <c r="HZ8" s="11">
        <v>555916.80000000005</v>
      </c>
      <c r="IA8" s="11">
        <v>41940</v>
      </c>
      <c r="IB8" s="11">
        <v>65836.799999999988</v>
      </c>
      <c r="IC8" s="11">
        <v>686625.60000000009</v>
      </c>
      <c r="ID8" s="11"/>
      <c r="IE8" s="11">
        <v>358464</v>
      </c>
      <c r="IF8" s="11">
        <v>0</v>
      </c>
      <c r="IG8" s="11">
        <v>144642.552</v>
      </c>
      <c r="IH8" s="11"/>
      <c r="II8" s="11"/>
      <c r="IJ8" s="11">
        <v>4918285.6320000002</v>
      </c>
      <c r="IK8" s="11">
        <v>356438.4</v>
      </c>
      <c r="IL8" s="11">
        <v>165175.20000000001</v>
      </c>
      <c r="IM8" s="11">
        <v>173467.2</v>
      </c>
      <c r="IN8" s="11">
        <v>3158531.5920000002</v>
      </c>
      <c r="IO8" s="11">
        <v>110544</v>
      </c>
      <c r="IP8" s="11">
        <v>170065.2</v>
      </c>
      <c r="IQ8" s="11">
        <v>108772.79999999999</v>
      </c>
      <c r="IR8" s="11"/>
      <c r="IS8" s="11">
        <v>534067.19999999995</v>
      </c>
      <c r="IT8" s="11"/>
      <c r="IU8" s="11">
        <v>23924423.399999999</v>
      </c>
      <c r="IV8" s="11">
        <v>1851952.7999999998</v>
      </c>
      <c r="IW8" s="11">
        <v>124821.59999999999</v>
      </c>
      <c r="IX8" s="11">
        <v>342352.80000000005</v>
      </c>
      <c r="IY8" s="11">
        <v>138657.59999999998</v>
      </c>
      <c r="IZ8" s="11">
        <v>167223</v>
      </c>
      <c r="JA8" s="11">
        <v>151920</v>
      </c>
      <c r="JB8" s="11">
        <v>152722.51199999999</v>
      </c>
      <c r="JC8" s="11">
        <v>23505</v>
      </c>
      <c r="JD8" s="11">
        <v>64089.600000000006</v>
      </c>
      <c r="JE8" s="11">
        <v>1017866.3999999999</v>
      </c>
      <c r="JF8" s="11">
        <v>50985.600000000006</v>
      </c>
      <c r="JG8" s="11">
        <v>3428752.7759999996</v>
      </c>
      <c r="JH8" s="11">
        <v>110468.40000000001</v>
      </c>
      <c r="JI8" s="11">
        <v>42073.2</v>
      </c>
      <c r="JJ8" s="11">
        <v>78077.399999999994</v>
      </c>
      <c r="JK8" s="11"/>
      <c r="JL8" s="11">
        <v>174350.40000000002</v>
      </c>
      <c r="JM8" s="11">
        <v>1587170.736</v>
      </c>
      <c r="JN8" s="11">
        <v>19454.400000000001</v>
      </c>
      <c r="JO8" s="11">
        <v>53460</v>
      </c>
      <c r="JP8" s="11">
        <v>184289.32799999998</v>
      </c>
      <c r="JQ8" s="11">
        <v>15247.199999999999</v>
      </c>
      <c r="JR8" s="11">
        <v>881287.20000000007</v>
      </c>
      <c r="JS8" s="11"/>
      <c r="JT8" s="11">
        <v>5113454.8800000008</v>
      </c>
      <c r="JU8" s="11">
        <v>1193470.44</v>
      </c>
      <c r="JV8" s="11">
        <v>530283.62400000007</v>
      </c>
      <c r="JW8" s="11">
        <v>21365.040000000001</v>
      </c>
      <c r="JX8" s="11">
        <v>14781.599999999999</v>
      </c>
      <c r="JY8" s="11">
        <v>10401.599999999999</v>
      </c>
      <c r="JZ8" s="11">
        <v>898015.39200000011</v>
      </c>
      <c r="KA8" s="11">
        <v>1542486.5520000001</v>
      </c>
      <c r="KB8" s="11">
        <v>24388.800000000003</v>
      </c>
      <c r="KC8" s="11">
        <v>51871.200000000004</v>
      </c>
      <c r="KD8" s="11">
        <v>26259.239999999998</v>
      </c>
      <c r="KE8" s="11">
        <v>155114.40000000002</v>
      </c>
      <c r="KF8" s="11"/>
      <c r="KG8" s="11"/>
      <c r="KH8" s="11"/>
      <c r="KI8" s="11">
        <v>8824.7999999999993</v>
      </c>
      <c r="KJ8" s="11">
        <v>17924959.080000002</v>
      </c>
      <c r="KK8" s="11">
        <v>1590439.2000000002</v>
      </c>
      <c r="KL8" s="11">
        <v>306984</v>
      </c>
      <c r="KM8" s="11">
        <v>331960.80000000005</v>
      </c>
      <c r="KN8" s="11">
        <v>595399.19999999995</v>
      </c>
      <c r="KO8" s="11">
        <v>14371.199999999999</v>
      </c>
      <c r="KP8" s="11">
        <v>1863833.9759999998</v>
      </c>
      <c r="KQ8" s="11">
        <v>6063697.4399999995</v>
      </c>
      <c r="KR8" s="11">
        <v>1011463.128</v>
      </c>
      <c r="KS8" s="11">
        <v>4797991.5600000005</v>
      </c>
      <c r="KT8" s="11">
        <v>7480.7999999999993</v>
      </c>
      <c r="KU8" s="11">
        <v>99794.400000000009</v>
      </c>
      <c r="KV8" s="11">
        <v>753333</v>
      </c>
      <c r="KW8" s="11"/>
      <c r="KX8" s="11"/>
      <c r="KY8" s="11">
        <v>6246996.7199999988</v>
      </c>
      <c r="KZ8" s="11">
        <v>728796</v>
      </c>
      <c r="LA8" s="11">
        <v>6314212.0559999999</v>
      </c>
      <c r="LB8" s="11">
        <v>270354.59999999998</v>
      </c>
      <c r="LC8" s="11">
        <v>32198.399999999998</v>
      </c>
      <c r="LD8" s="11">
        <v>138592.79999999999</v>
      </c>
      <c r="LE8" s="11">
        <v>1102803.48</v>
      </c>
      <c r="LF8" s="11">
        <v>595550.39999999991</v>
      </c>
      <c r="LG8" s="11">
        <v>189587.40000000002</v>
      </c>
      <c r="LH8" s="11">
        <v>264</v>
      </c>
      <c r="LI8" s="11">
        <v>7510047</v>
      </c>
      <c r="LJ8" s="11">
        <v>932574</v>
      </c>
      <c r="LK8" s="11">
        <v>6149871.5999999996</v>
      </c>
      <c r="LL8" s="11">
        <v>865865.39999999991</v>
      </c>
      <c r="LM8" s="11">
        <v>550565.28</v>
      </c>
      <c r="LN8" s="11">
        <v>993102</v>
      </c>
      <c r="LO8" s="11">
        <v>164196.59999999998</v>
      </c>
      <c r="LP8" s="11">
        <v>18768</v>
      </c>
      <c r="LQ8" s="11"/>
      <c r="LR8" s="11">
        <v>199444.80000000002</v>
      </c>
      <c r="LS8" s="11">
        <v>3561.6000000000004</v>
      </c>
      <c r="LT8" s="11">
        <v>3456487.3679999998</v>
      </c>
      <c r="LU8" s="11">
        <v>673250.39999999991</v>
      </c>
      <c r="LV8" s="11">
        <v>32109.600000000002</v>
      </c>
      <c r="LW8" s="11">
        <v>18040356</v>
      </c>
      <c r="LX8" s="11">
        <v>5007096.3839999996</v>
      </c>
      <c r="LY8" s="11">
        <v>10565503.392000001</v>
      </c>
      <c r="LZ8" s="11">
        <v>878588.39999999991</v>
      </c>
      <c r="MA8" s="11">
        <v>316530</v>
      </c>
      <c r="MB8" s="11">
        <v>187749.59999999998</v>
      </c>
      <c r="MC8" s="11">
        <v>90540</v>
      </c>
      <c r="MD8" s="11">
        <v>1610508</v>
      </c>
      <c r="ME8" s="11">
        <v>164853.59999999998</v>
      </c>
      <c r="MF8" s="11">
        <v>974287.79999999993</v>
      </c>
      <c r="MG8" s="11">
        <v>409200</v>
      </c>
      <c r="MH8" s="11">
        <v>2767.2</v>
      </c>
      <c r="MI8" s="11">
        <v>37471784.759999998</v>
      </c>
      <c r="MJ8" s="11"/>
      <c r="MK8" s="11">
        <v>159148.79999999999</v>
      </c>
      <c r="ML8" s="11"/>
      <c r="MM8" s="11">
        <v>39396</v>
      </c>
      <c r="MN8" s="11">
        <v>271939.19999999995</v>
      </c>
      <c r="MO8" s="11">
        <v>26160</v>
      </c>
      <c r="MP8" s="11">
        <v>48328.800000000003</v>
      </c>
      <c r="MQ8" s="11">
        <v>83719.200000000012</v>
      </c>
      <c r="MR8" s="11"/>
      <c r="MS8" s="11">
        <v>7612.7999999999993</v>
      </c>
      <c r="MT8" s="11">
        <v>246240</v>
      </c>
      <c r="MU8" s="11">
        <v>6762837.0960000008</v>
      </c>
      <c r="MV8" s="11">
        <v>60144</v>
      </c>
      <c r="MW8" s="11">
        <v>305222.40000000002</v>
      </c>
      <c r="MX8" s="11">
        <v>104397.59999999999</v>
      </c>
      <c r="MY8" s="11">
        <v>236112</v>
      </c>
      <c r="MZ8" s="11">
        <v>131208</v>
      </c>
      <c r="NA8" s="11">
        <v>1347167.4</v>
      </c>
      <c r="NB8" s="11">
        <v>292095.59999999998</v>
      </c>
      <c r="NC8" s="11">
        <v>500378.39999999997</v>
      </c>
      <c r="ND8" s="11">
        <v>28588.800000000003</v>
      </c>
      <c r="NE8" s="11"/>
      <c r="NF8" s="11">
        <v>43811542.703999996</v>
      </c>
      <c r="NG8" s="11">
        <v>777321.60000000009</v>
      </c>
      <c r="NH8" s="11">
        <v>158032.79999999999</v>
      </c>
      <c r="NI8" s="11">
        <v>3516419.736</v>
      </c>
      <c r="NJ8" s="11">
        <v>12004.8</v>
      </c>
      <c r="NK8" s="11">
        <v>399986.39999999997</v>
      </c>
      <c r="NL8" s="11">
        <v>8682198</v>
      </c>
      <c r="NM8" s="11">
        <v>636967.19999999995</v>
      </c>
      <c r="NN8" s="11">
        <v>41124</v>
      </c>
      <c r="NO8" s="11">
        <v>68893.200000000012</v>
      </c>
      <c r="NP8" s="11">
        <v>297986.40000000002</v>
      </c>
      <c r="NQ8" s="11">
        <v>61665.600000000006</v>
      </c>
      <c r="NR8" s="11">
        <v>4249599.84</v>
      </c>
      <c r="NS8" s="11">
        <v>993400.36800000002</v>
      </c>
      <c r="NT8" s="11">
        <v>27064.800000000003</v>
      </c>
      <c r="NU8" s="11"/>
      <c r="NV8" s="11">
        <v>149328</v>
      </c>
      <c r="NW8" s="11">
        <v>0</v>
      </c>
      <c r="NX8" s="11">
        <v>23676</v>
      </c>
      <c r="NY8" s="11">
        <v>7945089.0960000008</v>
      </c>
      <c r="NZ8" s="11">
        <v>717135.24</v>
      </c>
      <c r="OA8" s="11">
        <v>289977.59999999998</v>
      </c>
      <c r="OB8" s="11"/>
      <c r="OC8" s="11">
        <v>15523.199999999999</v>
      </c>
      <c r="OD8" s="11">
        <v>113335.20000000001</v>
      </c>
      <c r="OE8" s="11">
        <v>24885.600000000002</v>
      </c>
      <c r="OF8" s="11">
        <v>11831527.32</v>
      </c>
      <c r="OG8" s="11">
        <v>5628912.8399999999</v>
      </c>
      <c r="OH8" s="11">
        <v>1195399.7040000001</v>
      </c>
      <c r="OI8" s="11">
        <v>4626674.8080000002</v>
      </c>
      <c r="OJ8" s="11"/>
      <c r="OK8" s="11">
        <v>584966.39999999991</v>
      </c>
      <c r="OL8" s="11">
        <v>1233925.2000000002</v>
      </c>
      <c r="OM8" s="11">
        <v>25075.199999999997</v>
      </c>
      <c r="ON8" s="11">
        <v>328166.40000000002</v>
      </c>
      <c r="OO8" s="11">
        <v>11371893.719999999</v>
      </c>
      <c r="OP8" s="11">
        <v>61519.200000000004</v>
      </c>
      <c r="OQ8" s="11">
        <v>5421676.8000000007</v>
      </c>
      <c r="OR8" s="11">
        <v>1168780.7999999998</v>
      </c>
      <c r="OS8" s="11">
        <v>562516.80000000005</v>
      </c>
      <c r="OT8" s="11">
        <v>17695.199999999997</v>
      </c>
      <c r="OU8" s="11">
        <v>2264987.568</v>
      </c>
      <c r="OV8" s="11">
        <v>136977.59999999998</v>
      </c>
      <c r="OW8" s="11"/>
      <c r="OX8" s="11">
        <v>158600.40000000002</v>
      </c>
      <c r="OY8" s="11">
        <v>237058.19999999998</v>
      </c>
      <c r="OZ8" s="11">
        <v>4364340.959999999</v>
      </c>
      <c r="PA8" s="11">
        <v>35848.800000000003</v>
      </c>
      <c r="PB8" s="11">
        <v>24648</v>
      </c>
      <c r="PC8" s="11"/>
      <c r="PD8" s="11">
        <v>3143884.392</v>
      </c>
      <c r="PE8" s="11">
        <v>196437.59999999998</v>
      </c>
      <c r="PF8" s="11"/>
      <c r="PG8" s="11"/>
      <c r="PH8" s="11">
        <v>243050.40000000002</v>
      </c>
      <c r="PI8" s="11">
        <v>165218.54399999999</v>
      </c>
      <c r="PJ8" s="11">
        <v>150081.59999999998</v>
      </c>
      <c r="PK8" s="11">
        <v>71704.799999999988</v>
      </c>
      <c r="PL8" s="11">
        <v>114903.59999999999</v>
      </c>
      <c r="PM8" s="11"/>
      <c r="PN8" s="11">
        <v>35188.800000000003</v>
      </c>
      <c r="PO8" s="11">
        <v>420511.19999999995</v>
      </c>
      <c r="PP8" s="11"/>
      <c r="PQ8" s="11">
        <v>744126</v>
      </c>
      <c r="PR8" s="11">
        <v>15624</v>
      </c>
      <c r="PS8" s="11">
        <v>3132</v>
      </c>
      <c r="PT8" s="11">
        <v>1186471.56</v>
      </c>
      <c r="PU8" s="11"/>
      <c r="PV8" s="11">
        <v>12627957</v>
      </c>
      <c r="PW8" s="11">
        <v>109918.79999999999</v>
      </c>
      <c r="PX8" s="11">
        <v>72513</v>
      </c>
      <c r="PY8" s="11">
        <v>47162.399999999994</v>
      </c>
      <c r="PZ8" s="11">
        <v>1819349.3760000002</v>
      </c>
      <c r="QA8" s="11">
        <v>136432.75200000001</v>
      </c>
      <c r="QB8" s="11">
        <v>59965.200000000004</v>
      </c>
      <c r="QC8" s="11">
        <v>656520</v>
      </c>
      <c r="QD8" s="11">
        <v>837592.20000000007</v>
      </c>
      <c r="QE8" s="11"/>
      <c r="QF8" s="11">
        <v>489376.80000000005</v>
      </c>
      <c r="QG8" s="11"/>
      <c r="QH8" s="11"/>
      <c r="QI8" s="11">
        <v>63019.200000000004</v>
      </c>
      <c r="QJ8" s="11">
        <v>17186.400000000001</v>
      </c>
      <c r="QK8" s="11">
        <v>221238</v>
      </c>
      <c r="QL8" s="11">
        <v>118927.20000000001</v>
      </c>
      <c r="QM8" s="11">
        <v>37766.399999999994</v>
      </c>
      <c r="QN8" s="11"/>
      <c r="QO8" s="11">
        <v>126619.20000000001</v>
      </c>
      <c r="QP8" s="11">
        <v>553909.75199999998</v>
      </c>
      <c r="QQ8" s="11"/>
      <c r="QR8" s="11">
        <v>26618.399999999998</v>
      </c>
      <c r="QS8" s="11">
        <v>840</v>
      </c>
      <c r="QT8" s="11"/>
      <c r="QU8" s="11"/>
      <c r="QV8" s="11">
        <v>4583602.8720000004</v>
      </c>
      <c r="QW8" s="11">
        <v>19387.199999999997</v>
      </c>
      <c r="QX8" s="11">
        <v>491332.19999999995</v>
      </c>
      <c r="QY8" s="11">
        <v>16948.800000000003</v>
      </c>
      <c r="QZ8" s="11"/>
      <c r="RA8" s="11">
        <v>548567.39999999991</v>
      </c>
      <c r="RB8" s="11">
        <v>51453.600000000006</v>
      </c>
      <c r="RC8" s="11">
        <v>386012.68799999997</v>
      </c>
      <c r="RD8" s="11">
        <v>205093.19999999998</v>
      </c>
      <c r="RE8" s="11"/>
      <c r="RF8" s="11">
        <v>396</v>
      </c>
      <c r="RG8" s="11"/>
      <c r="RH8" s="11"/>
      <c r="RI8" s="11">
        <v>8604510.9360000007</v>
      </c>
      <c r="RJ8" s="11">
        <v>178275</v>
      </c>
      <c r="RK8" s="11"/>
      <c r="RL8" s="11">
        <v>1182</v>
      </c>
      <c r="RM8" s="11"/>
      <c r="RN8" s="11">
        <v>85737.600000000006</v>
      </c>
      <c r="RO8" s="11">
        <v>255862.80000000002</v>
      </c>
      <c r="RP8" s="11"/>
      <c r="RQ8" s="11">
        <v>2656.8</v>
      </c>
      <c r="RR8" s="11">
        <v>301826.54399999999</v>
      </c>
      <c r="RS8" s="11">
        <v>544905.60000000009</v>
      </c>
      <c r="RT8" s="11">
        <v>103736.592</v>
      </c>
      <c r="RU8" s="11">
        <v>192</v>
      </c>
      <c r="RV8" s="11">
        <v>40497.600000000006</v>
      </c>
      <c r="RW8" s="11"/>
      <c r="RX8" s="11"/>
      <c r="RY8" s="11">
        <v>64701.600000000006</v>
      </c>
      <c r="RZ8" s="11"/>
      <c r="SA8" s="11"/>
      <c r="SB8" s="11"/>
      <c r="SC8" s="11">
        <v>2246608.2000000002</v>
      </c>
      <c r="SD8" s="11"/>
      <c r="SE8" s="11"/>
      <c r="SF8" s="11">
        <v>32080.800000000003</v>
      </c>
      <c r="SG8" s="11">
        <v>8376</v>
      </c>
      <c r="SH8" s="11">
        <v>10608</v>
      </c>
      <c r="SI8" s="11">
        <v>3663</v>
      </c>
      <c r="SJ8" s="11">
        <v>161743.20000000001</v>
      </c>
      <c r="SK8" s="11">
        <v>5376</v>
      </c>
      <c r="SL8" s="11"/>
      <c r="SM8" s="11">
        <v>413810.39999999997</v>
      </c>
      <c r="SN8" s="11"/>
      <c r="SO8" s="11">
        <v>1558691.88</v>
      </c>
      <c r="SP8" s="11"/>
      <c r="SQ8" s="11"/>
      <c r="SR8" s="11">
        <v>447808.80000000005</v>
      </c>
      <c r="SS8" s="11">
        <v>7555.2000000000007</v>
      </c>
      <c r="ST8" s="11">
        <v>39158.399999999994</v>
      </c>
      <c r="SU8" s="11"/>
      <c r="SV8" s="11">
        <v>29625.600000000002</v>
      </c>
      <c r="SW8" s="11">
        <v>5343816.1439999994</v>
      </c>
      <c r="SX8" s="11"/>
      <c r="SY8" s="11">
        <v>31072.608</v>
      </c>
      <c r="SZ8" s="11">
        <v>20227.800000000003</v>
      </c>
      <c r="TA8" s="11">
        <v>14774.400000000001</v>
      </c>
      <c r="TB8" s="11">
        <v>179688</v>
      </c>
      <c r="TC8" s="11"/>
      <c r="TD8" s="11">
        <v>353148</v>
      </c>
      <c r="TE8" s="11"/>
      <c r="TF8" s="11">
        <v>6129.6</v>
      </c>
      <c r="TG8" s="11"/>
      <c r="TH8" s="11">
        <v>29894.399999999998</v>
      </c>
      <c r="TI8" s="11"/>
      <c r="TJ8" s="11">
        <v>3600</v>
      </c>
      <c r="TK8" s="11">
        <v>11800099.511999998</v>
      </c>
      <c r="TL8" s="11"/>
      <c r="TM8" s="11"/>
      <c r="TN8" s="11">
        <v>85394.4</v>
      </c>
      <c r="TO8" s="11">
        <v>235965.59999999998</v>
      </c>
      <c r="TP8" s="11"/>
      <c r="TQ8" s="11"/>
      <c r="TR8" s="11">
        <v>640758.74399999995</v>
      </c>
      <c r="TS8" s="11">
        <v>32125.800000000003</v>
      </c>
      <c r="TT8" s="11">
        <v>7231.2000000000007</v>
      </c>
      <c r="TU8" s="11">
        <v>28479.311999999998</v>
      </c>
      <c r="TV8" s="11"/>
      <c r="TW8" s="11">
        <v>2568</v>
      </c>
      <c r="TX8" s="11">
        <v>36810</v>
      </c>
      <c r="TY8" s="11"/>
      <c r="TZ8" s="11">
        <v>84120</v>
      </c>
      <c r="UA8" s="11">
        <v>1468003.7999999998</v>
      </c>
      <c r="UB8" s="11">
        <v>44551.199999999997</v>
      </c>
      <c r="UC8" s="11">
        <v>4327877.2080000006</v>
      </c>
      <c r="UD8" s="11">
        <v>144642.23999999999</v>
      </c>
      <c r="UE8" s="11"/>
      <c r="UF8" s="11">
        <v>26647.007999999998</v>
      </c>
      <c r="UG8" s="11">
        <v>3962357.4000000004</v>
      </c>
      <c r="UH8" s="11">
        <v>35979.600000000006</v>
      </c>
      <c r="UI8" s="11"/>
      <c r="UJ8" s="11"/>
      <c r="UK8" s="11"/>
      <c r="UL8" s="11">
        <v>1503328.7999999998</v>
      </c>
      <c r="UM8" s="11"/>
      <c r="UN8" s="11">
        <v>20011.199999999997</v>
      </c>
      <c r="UO8" s="11">
        <v>11208</v>
      </c>
      <c r="UP8" s="11">
        <v>18508.800000000003</v>
      </c>
      <c r="UQ8" s="11"/>
      <c r="UR8" s="11">
        <v>10085074.68</v>
      </c>
      <c r="US8" s="11">
        <v>22353.599999999999</v>
      </c>
      <c r="UT8" s="11">
        <v>230611.34400000001</v>
      </c>
      <c r="UU8" s="11">
        <v>838852.79999999993</v>
      </c>
      <c r="UV8" s="11"/>
      <c r="UW8" s="11">
        <v>1488</v>
      </c>
      <c r="UX8" s="11">
        <v>109005.12</v>
      </c>
      <c r="UY8" s="11">
        <v>50484</v>
      </c>
      <c r="UZ8" s="11"/>
      <c r="VA8" s="11">
        <v>8196</v>
      </c>
      <c r="VB8" s="11">
        <v>82209.600000000006</v>
      </c>
      <c r="VC8" s="11">
        <v>51283.200000000004</v>
      </c>
      <c r="VD8" s="11">
        <v>207360</v>
      </c>
      <c r="VE8" s="11">
        <v>166270.03200000001</v>
      </c>
      <c r="VF8" s="11">
        <v>9463.2000000000007</v>
      </c>
      <c r="VG8" s="11"/>
      <c r="VH8" s="11"/>
      <c r="VI8" s="11">
        <v>13408.800000000001</v>
      </c>
      <c r="VJ8" s="11">
        <v>172321.2</v>
      </c>
      <c r="VK8" s="11"/>
      <c r="VL8" s="11"/>
      <c r="VM8" s="11">
        <v>30393.600000000002</v>
      </c>
      <c r="VN8" s="11">
        <v>3536306.352</v>
      </c>
      <c r="VO8" s="11">
        <v>124024.79999999999</v>
      </c>
      <c r="VP8" s="11"/>
      <c r="VQ8" s="11"/>
      <c r="VR8" s="11">
        <v>110524.272</v>
      </c>
      <c r="VS8" s="11">
        <v>950908.79999999993</v>
      </c>
      <c r="VT8" s="11">
        <v>86304</v>
      </c>
      <c r="VU8" s="11">
        <v>20510.400000000001</v>
      </c>
      <c r="VV8" s="11"/>
      <c r="VW8" s="11">
        <v>866094.60000000009</v>
      </c>
      <c r="VX8" s="11"/>
      <c r="VY8" s="11">
        <v>40808.399999999994</v>
      </c>
      <c r="VZ8" s="11">
        <v>60633.600000000006</v>
      </c>
      <c r="WA8" s="11"/>
      <c r="WB8" s="11">
        <v>75482.399999999994</v>
      </c>
      <c r="WC8" s="11">
        <v>21588132</v>
      </c>
      <c r="WD8" s="11">
        <v>269714.40000000002</v>
      </c>
      <c r="WE8" s="11">
        <v>23808</v>
      </c>
      <c r="WF8" s="11">
        <v>79898.399999999994</v>
      </c>
      <c r="WG8" s="11">
        <v>231955.19999999998</v>
      </c>
      <c r="WH8" s="11">
        <v>328171.19999999995</v>
      </c>
      <c r="WI8" s="11">
        <v>341361.6</v>
      </c>
      <c r="WJ8" s="11">
        <v>59906.399999999994</v>
      </c>
      <c r="WK8" s="11">
        <v>118452</v>
      </c>
      <c r="WL8" s="11">
        <v>-115625.11199999999</v>
      </c>
      <c r="WM8" s="11">
        <v>148696.79999999999</v>
      </c>
      <c r="WN8" s="11">
        <v>1151918.3999999999</v>
      </c>
      <c r="WO8" s="11">
        <v>60600</v>
      </c>
      <c r="WP8" s="11">
        <v>422170.80000000005</v>
      </c>
      <c r="WQ8" s="11">
        <v>542785.19999999995</v>
      </c>
      <c r="WR8" s="11">
        <v>67296</v>
      </c>
      <c r="WS8" s="11"/>
      <c r="WT8" s="11">
        <v>54045.600000000006</v>
      </c>
      <c r="WU8" s="11"/>
      <c r="WV8" s="11">
        <v>264782.40000000002</v>
      </c>
      <c r="WW8" s="11">
        <v>1973335.8480000002</v>
      </c>
      <c r="WX8" s="11"/>
      <c r="WY8" s="11"/>
      <c r="WZ8" s="11">
        <v>107409.59999999999</v>
      </c>
      <c r="XA8" s="11">
        <v>111987.14399999999</v>
      </c>
      <c r="XB8" s="11"/>
      <c r="XC8" s="11"/>
      <c r="XD8" s="11">
        <v>1284</v>
      </c>
      <c r="XE8" s="11">
        <v>2258503.2000000002</v>
      </c>
      <c r="XF8" s="11"/>
      <c r="XG8" s="11"/>
      <c r="XH8" s="11">
        <v>70579.200000000012</v>
      </c>
      <c r="XI8" s="11"/>
      <c r="XJ8" s="11">
        <v>10623373.824000001</v>
      </c>
      <c r="XK8" s="11"/>
      <c r="XL8" s="11">
        <v>23680.800000000003</v>
      </c>
      <c r="XM8" s="11">
        <v>2210824.7999999998</v>
      </c>
      <c r="XN8" s="11">
        <v>26704.199999999997</v>
      </c>
      <c r="XO8" s="11"/>
      <c r="XP8" s="11">
        <v>130774.43999999999</v>
      </c>
      <c r="XQ8" s="11">
        <v>16759.800000000003</v>
      </c>
      <c r="XR8" s="11">
        <v>15796.800000000001</v>
      </c>
      <c r="XS8" s="11">
        <v>218568.48</v>
      </c>
      <c r="XT8" s="11">
        <v>20096.016000000003</v>
      </c>
      <c r="XU8" s="11"/>
      <c r="XV8" s="11">
        <v>101314.60800000001</v>
      </c>
      <c r="XW8" s="11"/>
      <c r="XX8" s="11"/>
      <c r="XY8" s="11">
        <v>124021.43999999999</v>
      </c>
      <c r="XZ8" s="11"/>
      <c r="YA8" s="11"/>
      <c r="YB8" s="11"/>
      <c r="YC8" s="11">
        <v>13507.199999999999</v>
      </c>
      <c r="YD8" s="11"/>
      <c r="YE8" s="11"/>
      <c r="YF8" s="11"/>
      <c r="YG8" s="11">
        <v>8351280.8159999996</v>
      </c>
      <c r="YH8" s="11">
        <v>28908</v>
      </c>
      <c r="YI8" s="11">
        <v>165657.59999999998</v>
      </c>
      <c r="YJ8" s="11">
        <v>22374</v>
      </c>
      <c r="YK8" s="11">
        <v>562593.60000000009</v>
      </c>
      <c r="YL8" s="11">
        <v>82603.799999999988</v>
      </c>
      <c r="YM8" s="11">
        <v>32289.600000000002</v>
      </c>
      <c r="YN8" s="11">
        <v>61348.799999999996</v>
      </c>
      <c r="YO8" s="11">
        <v>354804</v>
      </c>
      <c r="YP8" s="11">
        <v>126453.59999999999</v>
      </c>
      <c r="YQ8" s="11">
        <v>96722.4</v>
      </c>
      <c r="YR8" s="11">
        <v>41364</v>
      </c>
      <c r="YS8" s="11">
        <v>11691.599999999999</v>
      </c>
      <c r="YT8" s="11"/>
      <c r="YU8" s="11"/>
      <c r="YV8" s="11"/>
      <c r="YW8" s="11">
        <v>14772.599999999999</v>
      </c>
      <c r="YX8" s="11">
        <v>1801897.2000000002</v>
      </c>
      <c r="YY8" s="11"/>
      <c r="YZ8" s="11"/>
      <c r="ZA8" s="11"/>
      <c r="ZB8" s="11"/>
      <c r="ZC8" s="11"/>
      <c r="ZD8" s="11">
        <v>68560.799999999988</v>
      </c>
      <c r="ZE8" s="11">
        <v>1948592.0639999998</v>
      </c>
      <c r="ZF8" s="11"/>
      <c r="ZG8" s="11">
        <v>163048.79999999999</v>
      </c>
      <c r="ZH8" s="11"/>
      <c r="ZI8" s="11">
        <v>168</v>
      </c>
      <c r="ZJ8" s="11"/>
      <c r="ZK8" s="11"/>
      <c r="ZL8" s="11"/>
      <c r="ZM8" s="11">
        <v>919728</v>
      </c>
      <c r="ZN8" s="11">
        <v>13012923.600000001</v>
      </c>
      <c r="ZO8" s="11"/>
      <c r="ZP8" s="11">
        <v>596618.76</v>
      </c>
      <c r="ZQ8" s="11">
        <v>608225.76</v>
      </c>
      <c r="ZR8" s="11">
        <v>80255.399999999994</v>
      </c>
      <c r="ZS8" s="11">
        <v>41030.736000000004</v>
      </c>
      <c r="ZT8" s="11">
        <v>88317.6</v>
      </c>
      <c r="ZU8" s="11">
        <v>218563.19999999998</v>
      </c>
      <c r="ZV8" s="11">
        <v>134683.20000000001</v>
      </c>
      <c r="ZW8" s="11">
        <v>638470.80000000005</v>
      </c>
      <c r="ZX8" s="11">
        <v>1594753.2479999999</v>
      </c>
      <c r="ZY8" s="11">
        <v>26468.016000000003</v>
      </c>
      <c r="ZZ8" s="11">
        <v>285738</v>
      </c>
      <c r="AAA8" s="11">
        <v>23919.599999999999</v>
      </c>
      <c r="AAB8" s="11">
        <v>2468.3999999999996</v>
      </c>
      <c r="AAC8" s="11">
        <v>4953.6000000000004</v>
      </c>
      <c r="AAD8" s="11">
        <v>108271.22400000002</v>
      </c>
      <c r="AAE8" s="11"/>
      <c r="AAF8" s="11"/>
      <c r="AAG8" s="11">
        <v>1620</v>
      </c>
      <c r="AAH8" s="11"/>
      <c r="AAI8" s="11">
        <v>-45210</v>
      </c>
      <c r="AAJ8" s="11">
        <v>2105896.0320000001</v>
      </c>
      <c r="AAK8" s="11">
        <v>1356</v>
      </c>
      <c r="AAL8" s="11">
        <v>61306.799999999996</v>
      </c>
      <c r="AAM8" s="11">
        <v>22272</v>
      </c>
      <c r="AAN8" s="11"/>
      <c r="AAO8" s="11">
        <v>60</v>
      </c>
      <c r="AAP8" s="11">
        <v>34545.551999999996</v>
      </c>
      <c r="AAQ8" s="11">
        <v>17146826.640000001</v>
      </c>
      <c r="AAR8" s="11">
        <v>9928.2000000000007</v>
      </c>
      <c r="AAS8" s="11">
        <v>9012</v>
      </c>
      <c r="AAT8" s="11">
        <v>19017.599999999999</v>
      </c>
      <c r="AAU8" s="11">
        <v>263332.80000000005</v>
      </c>
      <c r="AAV8" s="11"/>
      <c r="AAW8" s="11"/>
      <c r="AAX8" s="11">
        <v>199087.19999999998</v>
      </c>
      <c r="AAY8" s="11">
        <v>350287.19999999995</v>
      </c>
      <c r="AAZ8" s="11">
        <v>113176.41599999998</v>
      </c>
      <c r="ABA8" s="11">
        <v>244522.19999999998</v>
      </c>
      <c r="ABB8" s="11">
        <v>1802741.9280000001</v>
      </c>
      <c r="ABC8" s="11">
        <v>225076.80000000002</v>
      </c>
      <c r="ABD8" s="11"/>
      <c r="ABE8" s="11"/>
      <c r="ABF8" s="11">
        <v>288</v>
      </c>
      <c r="ABG8" s="11">
        <v>14527.199999999999</v>
      </c>
      <c r="ABH8" s="11">
        <v>511323.11999999994</v>
      </c>
      <c r="ABI8" s="11"/>
      <c r="ABJ8" s="11">
        <v>2077982.4000000001</v>
      </c>
      <c r="ABK8" s="11">
        <v>1117444.392</v>
      </c>
      <c r="ABL8" s="11">
        <v>211797.59999999998</v>
      </c>
      <c r="ABM8" s="11"/>
      <c r="ABN8" s="11"/>
      <c r="ABO8" s="11"/>
      <c r="ABP8" s="11"/>
      <c r="ABQ8" s="11">
        <v>6552079.5839999998</v>
      </c>
      <c r="ABR8" s="11">
        <v>101659.20000000001</v>
      </c>
      <c r="ABS8" s="11">
        <v>262507.19999999995</v>
      </c>
      <c r="ABT8" s="11"/>
      <c r="ABU8" s="11">
        <v>98412</v>
      </c>
      <c r="ABV8" s="11"/>
      <c r="ABW8" s="11">
        <v>16749.599999999999</v>
      </c>
      <c r="ABX8" s="11">
        <v>280898.40000000002</v>
      </c>
      <c r="ABY8" s="11"/>
      <c r="ABZ8" s="11">
        <v>18717506.039999999</v>
      </c>
      <c r="ACA8" s="11">
        <v>117502.96800000001</v>
      </c>
      <c r="ACB8" s="11">
        <v>9164.4000000000015</v>
      </c>
      <c r="ACC8" s="11">
        <v>120374.40000000001</v>
      </c>
      <c r="ACD8" s="11">
        <v>28708.800000000003</v>
      </c>
      <c r="ACE8" s="11">
        <v>1128194.3999999999</v>
      </c>
      <c r="ACF8" s="11">
        <v>290340</v>
      </c>
      <c r="ACG8" s="11">
        <v>57600</v>
      </c>
      <c r="ACH8" s="11"/>
      <c r="ACI8" s="11">
        <v>57225.600000000006</v>
      </c>
      <c r="ACJ8" s="11"/>
      <c r="ACK8" s="11">
        <v>21603671.615999997</v>
      </c>
      <c r="ACL8" s="11">
        <v>36278.399999999994</v>
      </c>
      <c r="ACM8" s="11">
        <v>149234.40000000002</v>
      </c>
      <c r="ACN8" s="11">
        <v>261138</v>
      </c>
      <c r="ACO8" s="11"/>
      <c r="ACP8" s="11">
        <v>272725.19999999995</v>
      </c>
      <c r="ACQ8" s="11">
        <v>112132.79999999999</v>
      </c>
      <c r="ACR8" s="11">
        <v>1091802.6000000001</v>
      </c>
      <c r="ACS8" s="11">
        <v>4550088.7680000002</v>
      </c>
      <c r="ACT8" s="11">
        <v>68121.600000000006</v>
      </c>
      <c r="ACU8" s="11">
        <v>70183.200000000012</v>
      </c>
      <c r="ACV8" s="11">
        <v>608980.80000000005</v>
      </c>
      <c r="ACW8" s="11">
        <v>1465692</v>
      </c>
      <c r="ACX8" s="11">
        <v>204667.19999999998</v>
      </c>
      <c r="ACY8" s="11">
        <v>67670.399999999994</v>
      </c>
      <c r="ACZ8" s="11">
        <v>17702.400000000001</v>
      </c>
      <c r="ADA8" s="11"/>
      <c r="ADB8" s="11">
        <v>76228.799999999988</v>
      </c>
      <c r="ADC8" s="11">
        <v>172358.95199999999</v>
      </c>
      <c r="ADD8" s="11">
        <v>7140</v>
      </c>
      <c r="ADE8" s="11"/>
      <c r="ADF8" s="11">
        <v>129204</v>
      </c>
      <c r="ADG8" s="652">
        <v>709876.8</v>
      </c>
      <c r="ADH8" s="11">
        <v>1229516.3999999999</v>
      </c>
      <c r="ADI8" s="11">
        <v>472765.65599999996</v>
      </c>
      <c r="ADJ8" s="11"/>
      <c r="ADK8" s="11"/>
      <c r="ADL8" s="11">
        <v>1680</v>
      </c>
      <c r="ADM8" s="11"/>
      <c r="ADN8" s="11">
        <v>258308.52</v>
      </c>
      <c r="ADO8" s="11">
        <v>6408</v>
      </c>
      <c r="ADP8" s="11">
        <v>106456.79999999999</v>
      </c>
      <c r="ADQ8" s="11">
        <v>113707469.448</v>
      </c>
      <c r="ADR8" s="11">
        <v>298092</v>
      </c>
      <c r="ADS8" s="11"/>
      <c r="ADT8" s="11">
        <v>42700.800000000003</v>
      </c>
      <c r="ADU8" s="11">
        <v>882616.79999999993</v>
      </c>
      <c r="ADV8" s="11">
        <v>22387.199999999997</v>
      </c>
      <c r="ADW8" s="11">
        <v>47200.800000000003</v>
      </c>
      <c r="ADX8" s="11">
        <v>32379.504000000001</v>
      </c>
      <c r="ADY8" s="11">
        <v>4108.7999999999993</v>
      </c>
      <c r="ADZ8" s="11">
        <v>120021.59999999999</v>
      </c>
      <c r="AEA8" s="11">
        <v>9681996.648</v>
      </c>
      <c r="AEB8" s="11">
        <v>7732084.7760000005</v>
      </c>
      <c r="AEC8" s="11">
        <v>1205250.3599999999</v>
      </c>
      <c r="AED8" s="11">
        <v>298494</v>
      </c>
      <c r="AEE8" s="11">
        <v>5342095.1999999993</v>
      </c>
      <c r="AEF8" s="11">
        <v>585536.88000000012</v>
      </c>
      <c r="AEG8" s="11">
        <v>227751.59999999998</v>
      </c>
      <c r="AEH8" s="11">
        <v>296881.80000000005</v>
      </c>
      <c r="AEI8" s="11">
        <v>260109.59999999998</v>
      </c>
      <c r="AEJ8" s="11">
        <v>235392</v>
      </c>
      <c r="AEK8" s="11">
        <v>83536.799999999988</v>
      </c>
      <c r="AEL8" s="11">
        <v>698472</v>
      </c>
      <c r="AEM8" s="11">
        <v>328963.19999999995</v>
      </c>
      <c r="AEN8" s="11">
        <v>44193.600000000006</v>
      </c>
      <c r="AEO8" s="11">
        <v>131676.59999999998</v>
      </c>
      <c r="AEP8" s="11">
        <v>146071.20000000001</v>
      </c>
      <c r="AEQ8" s="11"/>
      <c r="AER8" s="11">
        <v>370059.6</v>
      </c>
      <c r="AES8" s="11">
        <v>72794.399999999994</v>
      </c>
      <c r="AET8" s="11">
        <v>189295.2</v>
      </c>
      <c r="AEU8" s="11">
        <v>15388053.600000001</v>
      </c>
      <c r="AEV8" s="11">
        <v>159136.79999999999</v>
      </c>
      <c r="AEW8" s="11">
        <v>90036</v>
      </c>
      <c r="AEX8" s="11">
        <v>9712.7999999999993</v>
      </c>
      <c r="AEY8" s="11">
        <v>183848.40000000002</v>
      </c>
      <c r="AEZ8" s="11">
        <v>356287.19999999995</v>
      </c>
      <c r="AFA8" s="11"/>
      <c r="AFB8" s="11">
        <v>65390.399999999994</v>
      </c>
      <c r="AFC8" s="11">
        <v>20899.199999999997</v>
      </c>
      <c r="AFD8" s="11"/>
      <c r="AFE8" s="11">
        <v>5358271.8000000007</v>
      </c>
      <c r="AFF8" s="11">
        <v>5087474.9519999996</v>
      </c>
      <c r="AFG8" s="11">
        <v>525504</v>
      </c>
      <c r="AFH8" s="11">
        <v>197772</v>
      </c>
      <c r="AFI8" s="11">
        <v>565273.9439999999</v>
      </c>
      <c r="AFJ8" s="11">
        <v>98890.752000000008</v>
      </c>
      <c r="AFK8" s="11">
        <v>24223.199999999997</v>
      </c>
      <c r="AFL8" s="11">
        <v>133152</v>
      </c>
      <c r="AFM8" s="11">
        <v>118444.79999999999</v>
      </c>
      <c r="AFN8" s="11">
        <v>34499.399999999994</v>
      </c>
      <c r="AFO8" s="11">
        <v>50467.200000000004</v>
      </c>
      <c r="AFP8" s="11">
        <v>128157.59999999999</v>
      </c>
      <c r="AFQ8" s="11">
        <v>219470.40000000002</v>
      </c>
      <c r="AFR8" s="11">
        <v>6037542.5999999996</v>
      </c>
      <c r="AFS8" s="11">
        <v>629568.48</v>
      </c>
      <c r="AFT8" s="11">
        <v>200696.49599999998</v>
      </c>
      <c r="AFU8" s="11">
        <v>182023.44</v>
      </c>
      <c r="AFV8" s="11">
        <v>108796.79999999999</v>
      </c>
      <c r="AFW8" s="11">
        <v>113844</v>
      </c>
      <c r="AFX8" s="11">
        <v>135081.59999999998</v>
      </c>
      <c r="AFY8" s="11">
        <v>103032</v>
      </c>
      <c r="AFZ8" s="11">
        <v>182347.8</v>
      </c>
      <c r="AGA8" s="11">
        <v>13677.24</v>
      </c>
      <c r="AGB8" s="11">
        <v>683016</v>
      </c>
      <c r="AGC8" s="11">
        <v>9676.7999999999993</v>
      </c>
      <c r="AGD8" s="11">
        <v>24082536.431999996</v>
      </c>
      <c r="AGE8" s="11">
        <v>248102.40000000002</v>
      </c>
      <c r="AGF8" s="11"/>
      <c r="AGG8" s="11"/>
      <c r="AGH8" s="11">
        <v>242610</v>
      </c>
      <c r="AGI8" s="11">
        <v>4298.3999999999996</v>
      </c>
      <c r="AGJ8" s="11">
        <v>34321.199999999997</v>
      </c>
      <c r="AGK8" s="11">
        <v>171777.59999999998</v>
      </c>
      <c r="AGL8" s="11">
        <v>83960.4</v>
      </c>
      <c r="AGM8" s="11">
        <v>69223.200000000012</v>
      </c>
      <c r="AGN8" s="11">
        <v>5288.4</v>
      </c>
      <c r="AGO8" s="11">
        <v>15749018.399999999</v>
      </c>
      <c r="AGP8" s="11">
        <v>358404</v>
      </c>
      <c r="AGQ8" s="11">
        <v>220505.04000000004</v>
      </c>
      <c r="AGR8" s="11">
        <v>27699.600000000002</v>
      </c>
      <c r="AGS8" s="11">
        <v>601830.11999999988</v>
      </c>
      <c r="AGT8" s="11">
        <v>183338.40000000002</v>
      </c>
      <c r="AGU8" s="11">
        <v>27535.199999999997</v>
      </c>
      <c r="AGV8" s="11">
        <v>5932.7999999999993</v>
      </c>
      <c r="AGW8" s="11">
        <v>31333559.328000002</v>
      </c>
      <c r="AGX8" s="11">
        <v>6606945.2159999991</v>
      </c>
      <c r="AGY8" s="11"/>
      <c r="AGZ8" s="11">
        <v>111650.40000000001</v>
      </c>
      <c r="AHA8" s="11">
        <v>461157.60000000003</v>
      </c>
      <c r="AHB8" s="11">
        <v>154571.40000000002</v>
      </c>
      <c r="AHC8" s="11">
        <v>49809.600000000006</v>
      </c>
      <c r="AHD8" s="11">
        <v>12753.599999999999</v>
      </c>
      <c r="AHE8" s="11">
        <v>12943.199999999999</v>
      </c>
      <c r="AHF8" s="11">
        <v>34086.600000000006</v>
      </c>
      <c r="AHG8" s="11">
        <v>76747.200000000012</v>
      </c>
      <c r="AHH8" s="11"/>
      <c r="AHI8" s="11">
        <v>111914.40000000001</v>
      </c>
      <c r="AHJ8" s="11">
        <v>-9542.0879999999997</v>
      </c>
      <c r="AHK8" s="11">
        <v>636621.60000000009</v>
      </c>
      <c r="AHL8" s="11">
        <v>68067.600000000006</v>
      </c>
      <c r="AHM8" s="11">
        <v>81590.399999999994</v>
      </c>
      <c r="AHN8" s="11">
        <v>2715504.9840000002</v>
      </c>
      <c r="AHO8" s="11">
        <v>87657.600000000006</v>
      </c>
      <c r="AHP8" s="11">
        <v>14271.599999999999</v>
      </c>
      <c r="AHQ8" s="11">
        <v>162019.20000000001</v>
      </c>
      <c r="AHR8" s="11">
        <v>400071</v>
      </c>
      <c r="AHS8" s="11"/>
      <c r="AHT8" s="11">
        <v>20817.599999999999</v>
      </c>
      <c r="AHU8" s="11">
        <f t="shared" si="0"/>
        <v>1166174168.7840004</v>
      </c>
      <c r="AHW8" s="625"/>
      <c r="AHX8" s="626"/>
    </row>
    <row r="9" spans="1:909" x14ac:dyDescent="0.8">
      <c r="A9" s="96">
        <v>5</v>
      </c>
      <c r="B9" s="96" t="s">
        <v>845</v>
      </c>
      <c r="C9" s="6" t="s">
        <v>660</v>
      </c>
      <c r="D9" s="11">
        <v>98028091.224000007</v>
      </c>
      <c r="E9" s="11">
        <v>1531892.952</v>
      </c>
      <c r="F9" s="11">
        <v>8072891.7120000003</v>
      </c>
      <c r="G9" s="11">
        <v>1186342.2000000002</v>
      </c>
      <c r="H9" s="11">
        <v>5564125.1520000007</v>
      </c>
      <c r="I9" s="11">
        <v>1004561.3279999999</v>
      </c>
      <c r="J9" s="11">
        <v>3056772.84</v>
      </c>
      <c r="K9" s="11">
        <v>1208897.0639999998</v>
      </c>
      <c r="L9" s="11">
        <v>1889272.7039999999</v>
      </c>
      <c r="M9" s="11">
        <v>1285680.8399999999</v>
      </c>
      <c r="N9" s="11">
        <v>731102.88000000012</v>
      </c>
      <c r="O9" s="11">
        <v>2449688.0639999998</v>
      </c>
      <c r="P9" s="11">
        <v>731296.46399999992</v>
      </c>
      <c r="Q9" s="11">
        <v>2284603.44</v>
      </c>
      <c r="R9" s="11">
        <v>680457.60000000009</v>
      </c>
      <c r="S9" s="11">
        <v>3476032.1040000003</v>
      </c>
      <c r="T9" s="11">
        <v>7123261.3200000003</v>
      </c>
      <c r="U9" s="11">
        <v>817685.39999999991</v>
      </c>
      <c r="V9" s="11">
        <v>28202.159999999996</v>
      </c>
      <c r="W9" s="11">
        <v>50617266</v>
      </c>
      <c r="X9" s="11">
        <v>9826324.824000001</v>
      </c>
      <c r="Y9" s="11">
        <v>1858668.5999999999</v>
      </c>
      <c r="Z9" s="11">
        <v>984901.20000000007</v>
      </c>
      <c r="AA9" s="11">
        <v>1261560</v>
      </c>
      <c r="AB9" s="11">
        <v>1112979.8640000001</v>
      </c>
      <c r="AC9" s="11">
        <v>431473.53600000008</v>
      </c>
      <c r="AD9" s="11">
        <v>11781028.560000002</v>
      </c>
      <c r="AE9" s="11">
        <v>884680.24800000014</v>
      </c>
      <c r="AF9" s="11">
        <v>358641.07200000004</v>
      </c>
      <c r="AG9" s="11">
        <v>12961867.583999999</v>
      </c>
      <c r="AH9" s="11">
        <v>730632.74399999995</v>
      </c>
      <c r="AI9" s="11">
        <v>4144618.56</v>
      </c>
      <c r="AJ9" s="11">
        <v>1518595.7999999998</v>
      </c>
      <c r="AK9" s="11">
        <v>674330.83199999994</v>
      </c>
      <c r="AL9" s="11">
        <v>679164</v>
      </c>
      <c r="AM9" s="11">
        <v>412112.47199999995</v>
      </c>
      <c r="AN9" s="11">
        <v>1018268.9279999998</v>
      </c>
      <c r="AO9" s="11">
        <v>327910.728</v>
      </c>
      <c r="AP9" s="11">
        <v>258032.32799999998</v>
      </c>
      <c r="AQ9" s="11">
        <v>654952.34400000004</v>
      </c>
      <c r="AR9" s="11">
        <v>1067860.1519999998</v>
      </c>
      <c r="AS9" s="11">
        <v>860970.81599999999</v>
      </c>
      <c r="AT9" s="11">
        <v>234174.55199999997</v>
      </c>
      <c r="AU9" s="11">
        <v>45227811.623999998</v>
      </c>
      <c r="AV9" s="11">
        <v>752460</v>
      </c>
      <c r="AW9" s="11">
        <v>2370455.4720000001</v>
      </c>
      <c r="AX9" s="11">
        <v>1793256</v>
      </c>
      <c r="AY9" s="11">
        <v>2450311.08</v>
      </c>
      <c r="AZ9" s="11">
        <v>2654203.2000000002</v>
      </c>
      <c r="BA9" s="11">
        <v>721882.89599999995</v>
      </c>
      <c r="BB9" s="11">
        <v>1273330.2480000001</v>
      </c>
      <c r="BC9" s="11">
        <v>608864.08799999999</v>
      </c>
      <c r="BD9" s="11">
        <v>870927.79200000013</v>
      </c>
      <c r="BE9" s="11">
        <v>218593.19999999998</v>
      </c>
      <c r="BF9" s="11">
        <v>1261203.2880000002</v>
      </c>
      <c r="BG9" s="11">
        <v>7480549.5119999992</v>
      </c>
      <c r="BH9" s="11">
        <v>92454.6</v>
      </c>
      <c r="BI9" s="11">
        <v>962427.60000000009</v>
      </c>
      <c r="BJ9" s="11">
        <v>30492431.471999995</v>
      </c>
      <c r="BK9" s="11">
        <v>21564337.200000003</v>
      </c>
      <c r="BL9" s="11">
        <v>1144199.808</v>
      </c>
      <c r="BM9" s="11">
        <v>1846391.808</v>
      </c>
      <c r="BN9" s="11">
        <v>925164.91200000001</v>
      </c>
      <c r="BO9" s="11">
        <v>1565271.5039999997</v>
      </c>
      <c r="BP9" s="11">
        <v>1448644.4159999997</v>
      </c>
      <c r="BQ9" s="11">
        <v>221670.432</v>
      </c>
      <c r="BR9" s="11">
        <v>445938</v>
      </c>
      <c r="BS9" s="11">
        <v>38544905.664000005</v>
      </c>
      <c r="BT9" s="11">
        <v>3566432.88</v>
      </c>
      <c r="BU9" s="11">
        <v>891993.33600000013</v>
      </c>
      <c r="BV9" s="11">
        <v>3450688.2479999997</v>
      </c>
      <c r="BW9" s="11">
        <v>2800034.8080000002</v>
      </c>
      <c r="BX9" s="11">
        <v>826569.04799999995</v>
      </c>
      <c r="BY9" s="11">
        <v>1376886.6</v>
      </c>
      <c r="BZ9" s="11">
        <v>909018.9360000001</v>
      </c>
      <c r="CA9" s="11">
        <v>8509934.7599999998</v>
      </c>
      <c r="CB9" s="11">
        <v>1398698.4</v>
      </c>
      <c r="CC9" s="11">
        <v>1310945.1839999999</v>
      </c>
      <c r="CD9" s="11">
        <v>-30324.983999999997</v>
      </c>
      <c r="CE9" s="11">
        <v>1282722.7919999999</v>
      </c>
      <c r="CF9" s="11">
        <v>383979.83999999997</v>
      </c>
      <c r="CG9" s="11">
        <v>286357.80000000005</v>
      </c>
      <c r="CH9" s="11">
        <v>86486544.791999996</v>
      </c>
      <c r="CI9" s="11">
        <v>567959.39999999991</v>
      </c>
      <c r="CJ9" s="11">
        <v>5826760.6799999997</v>
      </c>
      <c r="CK9" s="11">
        <v>815693.04</v>
      </c>
      <c r="CL9" s="11">
        <v>1297564.7999999998</v>
      </c>
      <c r="CM9" s="11">
        <v>1544206.7999999998</v>
      </c>
      <c r="CN9" s="11">
        <v>1097753.7600000002</v>
      </c>
      <c r="CO9" s="11">
        <v>3336157.1999999997</v>
      </c>
      <c r="CP9" s="11">
        <v>509565.72</v>
      </c>
      <c r="CQ9" s="11">
        <v>939113.08799999999</v>
      </c>
      <c r="CR9" s="11">
        <v>1011793.9439999999</v>
      </c>
      <c r="CS9" s="11">
        <v>1372829.1359999999</v>
      </c>
      <c r="CT9" s="11">
        <v>837810</v>
      </c>
      <c r="CU9" s="11">
        <v>28792052.256000001</v>
      </c>
      <c r="CV9" s="11">
        <v>196077.81599999999</v>
      </c>
      <c r="CW9" s="11">
        <v>1481731.872</v>
      </c>
      <c r="CX9" s="11">
        <v>2886037.0079999994</v>
      </c>
      <c r="CY9" s="11">
        <v>765242.25600000005</v>
      </c>
      <c r="CZ9" s="11">
        <v>2595189</v>
      </c>
      <c r="DA9" s="11">
        <v>684794.54399999999</v>
      </c>
      <c r="DB9" s="11">
        <v>676404</v>
      </c>
      <c r="DC9" s="11">
        <v>29299163.112</v>
      </c>
      <c r="DD9" s="11">
        <v>21050439.671999998</v>
      </c>
      <c r="DE9" s="11">
        <v>1407454.7999999998</v>
      </c>
      <c r="DF9" s="11">
        <v>1261622.6880000001</v>
      </c>
      <c r="DG9" s="11">
        <v>9013427.2800000012</v>
      </c>
      <c r="DH9" s="11">
        <v>949338.11999999988</v>
      </c>
      <c r="DI9" s="11">
        <v>966325.65600000008</v>
      </c>
      <c r="DJ9" s="11">
        <v>1149291.7439999999</v>
      </c>
      <c r="DK9" s="11">
        <v>518355.96</v>
      </c>
      <c r="DL9" s="11">
        <v>74009497.104000002</v>
      </c>
      <c r="DM9" s="11">
        <v>2195995.1279999996</v>
      </c>
      <c r="DN9" s="11">
        <v>1595000.4720000001</v>
      </c>
      <c r="DO9" s="11">
        <v>3786586.0320000001</v>
      </c>
      <c r="DP9" s="11">
        <v>2471532.912</v>
      </c>
      <c r="DQ9" s="11">
        <v>1625369.6879999998</v>
      </c>
      <c r="DR9" s="11">
        <v>2049203.6400000001</v>
      </c>
      <c r="DS9" s="11">
        <v>931594.79999999993</v>
      </c>
      <c r="DT9" s="11">
        <v>6109487.7119999994</v>
      </c>
      <c r="DU9" s="11">
        <v>24246563.712000005</v>
      </c>
      <c r="DV9" s="11">
        <v>907152.79200000013</v>
      </c>
      <c r="DW9" s="11">
        <v>7299489.311999999</v>
      </c>
      <c r="DX9" s="11">
        <v>6186247.7760000005</v>
      </c>
      <c r="DY9" s="11">
        <v>2898758.9280000003</v>
      </c>
      <c r="DZ9" s="11">
        <v>3183433.9440000001</v>
      </c>
      <c r="EA9" s="11">
        <v>1097090.4720000001</v>
      </c>
      <c r="EB9" s="11">
        <v>406141.24800000002</v>
      </c>
      <c r="EC9" s="11">
        <v>1039500.4800000001</v>
      </c>
      <c r="ED9" s="11">
        <v>429329.04</v>
      </c>
      <c r="EE9" s="11">
        <v>5320012.4399999995</v>
      </c>
      <c r="EF9" s="11">
        <v>18510779.927999999</v>
      </c>
      <c r="EG9" s="11">
        <v>14650456.824000001</v>
      </c>
      <c r="EH9" s="11">
        <v>1594245.5039999997</v>
      </c>
      <c r="EI9" s="11">
        <v>2010178.92</v>
      </c>
      <c r="EJ9" s="11">
        <v>1256192.0160000001</v>
      </c>
      <c r="EK9" s="11">
        <v>2282732.088</v>
      </c>
      <c r="EL9" s="11">
        <v>5976505.7760000005</v>
      </c>
      <c r="EM9" s="11">
        <v>1227301.7999999998</v>
      </c>
      <c r="EN9" s="11">
        <v>1648745.8319999999</v>
      </c>
      <c r="EO9" s="11">
        <v>56819762.064000003</v>
      </c>
      <c r="EP9" s="11">
        <v>1631206.7999999998</v>
      </c>
      <c r="EQ9" s="11">
        <v>1063297.368</v>
      </c>
      <c r="ER9" s="11">
        <v>2170301.6639999999</v>
      </c>
      <c r="ES9" s="11">
        <v>510480.24000000005</v>
      </c>
      <c r="ET9" s="11">
        <v>431277.24000000005</v>
      </c>
      <c r="EU9" s="11">
        <v>1849856.9040000001</v>
      </c>
      <c r="EV9" s="11">
        <v>3533792.352</v>
      </c>
      <c r="EW9" s="11">
        <v>170355.38400000002</v>
      </c>
      <c r="EX9" s="11">
        <v>24820200.936000004</v>
      </c>
      <c r="EY9" s="11">
        <v>427725.60000000003</v>
      </c>
      <c r="EZ9" s="11">
        <v>952325.54399999999</v>
      </c>
      <c r="FA9" s="11">
        <v>1251999.432</v>
      </c>
      <c r="FB9" s="11">
        <v>3228844.8000000003</v>
      </c>
      <c r="FC9" s="11">
        <v>3662366.4000000004</v>
      </c>
      <c r="FD9" s="11">
        <v>2322160.92</v>
      </c>
      <c r="FE9" s="11">
        <v>2506975.2000000002</v>
      </c>
      <c r="FF9" s="11">
        <v>985394.18400000001</v>
      </c>
      <c r="FG9" s="11">
        <v>547538.88000000012</v>
      </c>
      <c r="FH9" s="11">
        <v>1061402.04</v>
      </c>
      <c r="FI9" s="11">
        <v>380354.4</v>
      </c>
      <c r="FJ9" s="11">
        <v>19094789.063999999</v>
      </c>
      <c r="FK9" s="11">
        <v>725619.0959999999</v>
      </c>
      <c r="FL9" s="11">
        <v>959521.65600000008</v>
      </c>
      <c r="FM9" s="11">
        <v>742393.2</v>
      </c>
      <c r="FN9" s="11">
        <v>2743848.1680000005</v>
      </c>
      <c r="FO9" s="11">
        <v>1319315.4960000003</v>
      </c>
      <c r="FP9" s="11">
        <v>314590.80000000005</v>
      </c>
      <c r="FQ9" s="11">
        <v>150638.40000000002</v>
      </c>
      <c r="FR9" s="11">
        <v>66888295.39199999</v>
      </c>
      <c r="FS9" s="11">
        <v>2519181.6239999998</v>
      </c>
      <c r="FT9" s="11">
        <v>2744432.568</v>
      </c>
      <c r="FU9" s="11">
        <v>1700136.5999999999</v>
      </c>
      <c r="FV9" s="11">
        <v>2146298.8080000002</v>
      </c>
      <c r="FW9" s="11">
        <v>1027218.816</v>
      </c>
      <c r="FX9" s="11">
        <v>1464641.5919999997</v>
      </c>
      <c r="FY9" s="11">
        <v>1304668.392</v>
      </c>
      <c r="FZ9" s="11">
        <v>1943333.6640000001</v>
      </c>
      <c r="GA9" s="11">
        <v>1288025.3999999999</v>
      </c>
      <c r="GB9" s="11">
        <v>3076124.0640000002</v>
      </c>
      <c r="GC9" s="11">
        <v>830215.24800000014</v>
      </c>
      <c r="GD9" s="11">
        <v>540366.76799999992</v>
      </c>
      <c r="GE9" s="11">
        <v>263232</v>
      </c>
      <c r="GF9" s="11">
        <v>27762898.368000001</v>
      </c>
      <c r="GG9" s="11">
        <v>1042873.728</v>
      </c>
      <c r="GH9" s="11">
        <v>764188.9439999999</v>
      </c>
      <c r="GI9" s="11">
        <v>4974330.311999999</v>
      </c>
      <c r="GJ9" s="11">
        <v>1123556.088</v>
      </c>
      <c r="GK9" s="11">
        <v>1434076.7999999998</v>
      </c>
      <c r="GL9" s="11">
        <v>850444.20000000007</v>
      </c>
      <c r="GM9" s="11">
        <v>6532165.6799999997</v>
      </c>
      <c r="GN9" s="11">
        <v>238617</v>
      </c>
      <c r="GO9" s="11">
        <v>1087423.7999999998</v>
      </c>
      <c r="GP9" s="11">
        <v>387921.6</v>
      </c>
      <c r="GQ9" s="11">
        <v>395497.19999999995</v>
      </c>
      <c r="GR9" s="11">
        <v>19475770.799999997</v>
      </c>
      <c r="GS9" s="11">
        <v>4691157</v>
      </c>
      <c r="GT9" s="11">
        <v>860555.04</v>
      </c>
      <c r="GU9" s="11">
        <v>3620586.3599999994</v>
      </c>
      <c r="GV9" s="11">
        <v>427434.60000000003</v>
      </c>
      <c r="GW9" s="11">
        <v>1565261.5440000002</v>
      </c>
      <c r="GX9" s="11">
        <v>1452157.08</v>
      </c>
      <c r="GY9" s="11">
        <v>337095</v>
      </c>
      <c r="GZ9" s="11">
        <v>13529451.672000002</v>
      </c>
      <c r="HA9" s="11">
        <v>1269653.2560000001</v>
      </c>
      <c r="HB9" s="11">
        <v>1207714.1519999998</v>
      </c>
      <c r="HC9" s="11">
        <v>1526589.8640000001</v>
      </c>
      <c r="HD9" s="11">
        <v>45480710.184</v>
      </c>
      <c r="HE9" s="11">
        <v>2027157.8639999998</v>
      </c>
      <c r="HF9" s="11">
        <v>5585457.3360000011</v>
      </c>
      <c r="HG9" s="11">
        <v>1768326.264</v>
      </c>
      <c r="HH9" s="11">
        <v>2021954.9519999998</v>
      </c>
      <c r="HI9" s="11">
        <v>3098126.4000000004</v>
      </c>
      <c r="HJ9" s="11">
        <v>301139.40000000002</v>
      </c>
      <c r="HK9" s="11">
        <v>5080065</v>
      </c>
      <c r="HL9" s="11">
        <v>8066916.1439999994</v>
      </c>
      <c r="HM9" s="11">
        <v>702588.96</v>
      </c>
      <c r="HN9" s="11">
        <v>1304561.5919999997</v>
      </c>
      <c r="HO9" s="11">
        <v>867012.4800000001</v>
      </c>
      <c r="HP9" s="11">
        <v>537751.00800000003</v>
      </c>
      <c r="HQ9" s="11">
        <v>925921.20000000007</v>
      </c>
      <c r="HR9" s="11">
        <v>483085.19999999995</v>
      </c>
      <c r="HS9" s="11">
        <v>1641833.4720000001</v>
      </c>
      <c r="HT9" s="11">
        <v>28666225.752000004</v>
      </c>
      <c r="HU9" s="11">
        <v>6415487.6639999989</v>
      </c>
      <c r="HV9" s="11">
        <v>1461194.9040000001</v>
      </c>
      <c r="HW9" s="11">
        <v>793105.56</v>
      </c>
      <c r="HX9" s="11">
        <v>1063564.2000000002</v>
      </c>
      <c r="HY9" s="11">
        <v>507893.44799999997</v>
      </c>
      <c r="HZ9" s="11">
        <v>3103467.648</v>
      </c>
      <c r="IA9" s="11">
        <v>670819.19999999995</v>
      </c>
      <c r="IB9" s="11">
        <v>672418.8</v>
      </c>
      <c r="IC9" s="11">
        <v>1060590.6000000001</v>
      </c>
      <c r="ID9" s="11">
        <v>1056165.6000000001</v>
      </c>
      <c r="IE9" s="11">
        <v>888115.20000000007</v>
      </c>
      <c r="IF9" s="11">
        <v>344523.6</v>
      </c>
      <c r="IG9" s="11">
        <v>1432758.5759999999</v>
      </c>
      <c r="IH9" s="11">
        <v>810824.30400000012</v>
      </c>
      <c r="II9" s="11">
        <v>489011.11199999996</v>
      </c>
      <c r="IJ9" s="11">
        <v>25491977.879999995</v>
      </c>
      <c r="IK9" s="11">
        <v>5991824.568</v>
      </c>
      <c r="IL9" s="11">
        <v>786455.90399999998</v>
      </c>
      <c r="IM9" s="11">
        <v>1100930.6160000002</v>
      </c>
      <c r="IN9" s="11">
        <v>2285779.9679999999</v>
      </c>
      <c r="IO9" s="11">
        <v>844398.26399999997</v>
      </c>
      <c r="IP9" s="11">
        <v>1155878.6160000002</v>
      </c>
      <c r="IQ9" s="11">
        <v>426736.41600000003</v>
      </c>
      <c r="IR9" s="11">
        <v>820022.01600000006</v>
      </c>
      <c r="IS9" s="11">
        <v>337237.96799999999</v>
      </c>
      <c r="IT9" s="11">
        <v>527791.24800000002</v>
      </c>
      <c r="IU9" s="11">
        <v>54996746.904000007</v>
      </c>
      <c r="IV9" s="11">
        <v>11780833.560000002</v>
      </c>
      <c r="IW9" s="11">
        <v>4611879.648</v>
      </c>
      <c r="IX9" s="11">
        <v>1782436.9679999999</v>
      </c>
      <c r="IY9" s="11">
        <v>576694.80000000005</v>
      </c>
      <c r="IZ9" s="11">
        <v>490036.19999999995</v>
      </c>
      <c r="JA9" s="11">
        <v>578992.9439999999</v>
      </c>
      <c r="JB9" s="11">
        <v>406481.71200000006</v>
      </c>
      <c r="JC9" s="11">
        <v>1389670.1039999998</v>
      </c>
      <c r="JD9" s="11">
        <v>1468120.872</v>
      </c>
      <c r="JE9" s="11">
        <v>741621.60000000009</v>
      </c>
      <c r="JF9" s="11">
        <v>535770.60000000009</v>
      </c>
      <c r="JG9" s="11">
        <v>17891109.48</v>
      </c>
      <c r="JH9" s="11">
        <v>4713726.216</v>
      </c>
      <c r="JI9" s="11">
        <v>728033.20799999987</v>
      </c>
      <c r="JJ9" s="11">
        <v>454782</v>
      </c>
      <c r="JK9" s="11">
        <v>727593.60000000009</v>
      </c>
      <c r="JL9" s="11">
        <v>445869.60000000003</v>
      </c>
      <c r="JM9" s="11">
        <v>20512730.304000005</v>
      </c>
      <c r="JN9" s="11">
        <v>563986.39199999999</v>
      </c>
      <c r="JO9" s="11">
        <v>2188092.8160000001</v>
      </c>
      <c r="JP9" s="11">
        <v>2628787.608</v>
      </c>
      <c r="JQ9" s="11">
        <v>1966375.176</v>
      </c>
      <c r="JR9" s="11">
        <v>1972541.4479999999</v>
      </c>
      <c r="JS9" s="11">
        <v>474658.19999999995</v>
      </c>
      <c r="JT9" s="11">
        <v>32298175.200000003</v>
      </c>
      <c r="JU9" s="11">
        <v>12238131.168000001</v>
      </c>
      <c r="JV9" s="11">
        <v>1373655.1919999998</v>
      </c>
      <c r="JW9" s="11">
        <v>337993.80000000005</v>
      </c>
      <c r="JX9" s="11">
        <v>1423225.128</v>
      </c>
      <c r="JY9" s="11">
        <v>469928.39999999997</v>
      </c>
      <c r="JZ9" s="11">
        <v>6754042.1280000005</v>
      </c>
      <c r="KA9" s="11">
        <v>880156.36800000002</v>
      </c>
      <c r="KB9" s="11">
        <v>843790.10400000005</v>
      </c>
      <c r="KC9" s="11">
        <v>2768125.2</v>
      </c>
      <c r="KD9" s="11">
        <v>2313205.08</v>
      </c>
      <c r="KE9" s="11">
        <v>1725615.3599999999</v>
      </c>
      <c r="KF9" s="11">
        <v>194021.80800000002</v>
      </c>
      <c r="KG9" s="11">
        <v>137690.40000000002</v>
      </c>
      <c r="KH9" s="11">
        <v>2043022.824</v>
      </c>
      <c r="KI9" s="11">
        <v>1350093.0720000002</v>
      </c>
      <c r="KJ9" s="11">
        <v>46126561.320000008</v>
      </c>
      <c r="KK9" s="11">
        <v>2134181.4000000004</v>
      </c>
      <c r="KL9" s="11">
        <v>1143161.352</v>
      </c>
      <c r="KM9" s="11">
        <v>2918881.392</v>
      </c>
      <c r="KN9" s="11">
        <v>3253941.4319999996</v>
      </c>
      <c r="KO9" s="11">
        <v>1718204.8559999997</v>
      </c>
      <c r="KP9" s="11">
        <v>1437641.1359999999</v>
      </c>
      <c r="KQ9" s="11">
        <v>351912</v>
      </c>
      <c r="KR9" s="11">
        <v>1372788.2399999998</v>
      </c>
      <c r="KS9" s="11">
        <v>12823571.039999999</v>
      </c>
      <c r="KT9" s="11">
        <v>1402236</v>
      </c>
      <c r="KU9" s="11">
        <v>1510835.304</v>
      </c>
      <c r="KV9" s="11">
        <v>8217355.1999999993</v>
      </c>
      <c r="KW9" s="11">
        <v>658449.60000000009</v>
      </c>
      <c r="KX9" s="11">
        <v>2400381.5999999996</v>
      </c>
      <c r="KY9" s="11">
        <v>27820821.912000004</v>
      </c>
      <c r="KZ9" s="11">
        <v>2842382.6160000004</v>
      </c>
      <c r="LA9" s="11">
        <v>28473297.863999996</v>
      </c>
      <c r="LB9" s="11">
        <v>860529.62399999995</v>
      </c>
      <c r="LC9" s="11">
        <v>586338.93599999999</v>
      </c>
      <c r="LD9" s="11">
        <v>4565368.8000000007</v>
      </c>
      <c r="LE9" s="11">
        <v>4474007.4000000004</v>
      </c>
      <c r="LF9" s="11">
        <v>78780.144</v>
      </c>
      <c r="LG9" s="11">
        <v>968310.52799999993</v>
      </c>
      <c r="LH9" s="11">
        <v>1790418.9839999999</v>
      </c>
      <c r="LI9" s="11">
        <v>77409266.807999998</v>
      </c>
      <c r="LJ9" s="11">
        <v>3783621.3119999995</v>
      </c>
      <c r="LK9" s="11">
        <v>13556778.503999999</v>
      </c>
      <c r="LL9" s="11">
        <v>12450495.432</v>
      </c>
      <c r="LM9" s="11">
        <v>1512158.4</v>
      </c>
      <c r="LN9" s="11">
        <v>647706</v>
      </c>
      <c r="LO9" s="11">
        <v>702593.73600000003</v>
      </c>
      <c r="LP9" s="11">
        <v>772064.49600000004</v>
      </c>
      <c r="LQ9" s="11">
        <v>233311.19999999998</v>
      </c>
      <c r="LR9" s="11">
        <v>1644465.5520000001</v>
      </c>
      <c r="LS9" s="11">
        <v>275326.55999999994</v>
      </c>
      <c r="LT9" s="11">
        <v>10162131.576000001</v>
      </c>
      <c r="LU9" s="11">
        <v>1819111.8959999999</v>
      </c>
      <c r="LV9" s="11">
        <v>751118.6399999999</v>
      </c>
      <c r="LW9" s="11">
        <v>42576655.200000003</v>
      </c>
      <c r="LX9" s="11">
        <v>9845777.3040000014</v>
      </c>
      <c r="LY9" s="11">
        <v>73149929.039999992</v>
      </c>
      <c r="LZ9" s="11">
        <v>10131677.399999999</v>
      </c>
      <c r="MA9" s="11">
        <v>7692610.9919999996</v>
      </c>
      <c r="MB9" s="11">
        <v>5283647.040000001</v>
      </c>
      <c r="MC9" s="11">
        <v>5223720.2640000004</v>
      </c>
      <c r="MD9" s="11">
        <v>7643444.688000001</v>
      </c>
      <c r="ME9" s="11">
        <v>5896337.040000001</v>
      </c>
      <c r="MF9" s="11">
        <v>13972766.927999999</v>
      </c>
      <c r="MG9" s="11">
        <v>4786395.84</v>
      </c>
      <c r="MH9" s="11">
        <v>1205437.2239999999</v>
      </c>
      <c r="MI9" s="11">
        <v>68661622.320000008</v>
      </c>
      <c r="MJ9" s="11">
        <v>3443330.352</v>
      </c>
      <c r="MK9" s="11">
        <v>1413898.2000000002</v>
      </c>
      <c r="ML9" s="11">
        <v>269802.55199999997</v>
      </c>
      <c r="MM9" s="11">
        <v>752382.64800000004</v>
      </c>
      <c r="MN9" s="11">
        <v>905628.86400000006</v>
      </c>
      <c r="MO9" s="11">
        <v>604108.75199999998</v>
      </c>
      <c r="MP9" s="11">
        <v>1372814.4</v>
      </c>
      <c r="MQ9" s="11">
        <v>1613764.2960000001</v>
      </c>
      <c r="MR9" s="11">
        <v>446437.80000000005</v>
      </c>
      <c r="MS9" s="11">
        <v>927343.08</v>
      </c>
      <c r="MT9" s="11">
        <v>371242.31999999995</v>
      </c>
      <c r="MU9" s="11">
        <v>23062223.351999998</v>
      </c>
      <c r="MV9" s="11">
        <v>10390.871999999999</v>
      </c>
      <c r="MW9" s="11">
        <v>1686328.4159999997</v>
      </c>
      <c r="MX9" s="11">
        <v>1070929.2959999999</v>
      </c>
      <c r="MY9" s="11">
        <v>2119752.3119999999</v>
      </c>
      <c r="MZ9" s="11">
        <v>1150250.3999999999</v>
      </c>
      <c r="NA9" s="11">
        <v>3375204.84</v>
      </c>
      <c r="NB9" s="11">
        <v>1239405.432</v>
      </c>
      <c r="NC9" s="11">
        <v>922702.79999999993</v>
      </c>
      <c r="ND9" s="11">
        <v>299550</v>
      </c>
      <c r="NE9" s="11">
        <v>495326.04</v>
      </c>
      <c r="NF9" s="11">
        <v>42231766.008000001</v>
      </c>
      <c r="NG9" s="11">
        <v>2531569.5120000001</v>
      </c>
      <c r="NH9" s="11">
        <v>357454.94400000002</v>
      </c>
      <c r="NI9" s="11">
        <v>5537404.2239999995</v>
      </c>
      <c r="NJ9" s="11">
        <v>259258.89600000001</v>
      </c>
      <c r="NK9" s="11">
        <v>846468</v>
      </c>
      <c r="NL9" s="11">
        <v>7097526.7199999988</v>
      </c>
      <c r="NM9" s="11">
        <v>1162038.6720000003</v>
      </c>
      <c r="NN9" s="11">
        <v>375278.4</v>
      </c>
      <c r="NO9" s="11">
        <v>431926.39199999993</v>
      </c>
      <c r="NP9" s="11">
        <v>543159.60000000009</v>
      </c>
      <c r="NQ9" s="11">
        <v>698196.86400000006</v>
      </c>
      <c r="NR9" s="11">
        <v>7048467.8639999991</v>
      </c>
      <c r="NS9" s="11">
        <v>583609.99199999997</v>
      </c>
      <c r="NT9" s="11">
        <v>481168.63199999998</v>
      </c>
      <c r="NU9" s="11">
        <v>440582.39999999997</v>
      </c>
      <c r="NV9" s="11">
        <v>782324.28</v>
      </c>
      <c r="NW9" s="11">
        <v>48576</v>
      </c>
      <c r="NX9" s="11">
        <v>118213.944</v>
      </c>
      <c r="NY9" s="11">
        <v>24347877.767999999</v>
      </c>
      <c r="NZ9" s="11">
        <v>3815494.1520000002</v>
      </c>
      <c r="OA9" s="11">
        <v>1046793.624</v>
      </c>
      <c r="OB9" s="11">
        <v>510757.58399999997</v>
      </c>
      <c r="OC9" s="11">
        <v>560883.50399999996</v>
      </c>
      <c r="OD9" s="11">
        <v>474642.408</v>
      </c>
      <c r="OE9" s="11">
        <v>431025.38399999996</v>
      </c>
      <c r="OF9" s="11">
        <v>28089701.495999996</v>
      </c>
      <c r="OG9" s="11">
        <v>2085321.2399999998</v>
      </c>
      <c r="OH9" s="11">
        <v>1405217.5440000002</v>
      </c>
      <c r="OI9" s="11">
        <v>5539707.7199999988</v>
      </c>
      <c r="OJ9" s="11">
        <v>1849826.6400000001</v>
      </c>
      <c r="OK9" s="11">
        <v>2616278.4960000003</v>
      </c>
      <c r="OL9" s="11">
        <v>734023.56</v>
      </c>
      <c r="OM9" s="11">
        <v>248753.64</v>
      </c>
      <c r="ON9" s="11">
        <v>284906.40000000002</v>
      </c>
      <c r="OO9" s="11">
        <v>20373883.464000002</v>
      </c>
      <c r="OP9" s="11">
        <v>3415713.5999999996</v>
      </c>
      <c r="OQ9" s="11">
        <v>12961044.095999999</v>
      </c>
      <c r="OR9" s="11">
        <v>1116733.32</v>
      </c>
      <c r="OS9" s="11">
        <v>822923.04</v>
      </c>
      <c r="OT9" s="11">
        <v>201071.18400000001</v>
      </c>
      <c r="OU9" s="11">
        <v>16528650.816</v>
      </c>
      <c r="OV9" s="11">
        <v>109921.58400000002</v>
      </c>
      <c r="OW9" s="11">
        <v>639726</v>
      </c>
      <c r="OX9" s="11">
        <v>1837647.648</v>
      </c>
      <c r="OY9" s="11">
        <v>1549334.6639999999</v>
      </c>
      <c r="OZ9" s="11">
        <v>7466165.3040000005</v>
      </c>
      <c r="PA9" s="11">
        <v>579135.60000000009</v>
      </c>
      <c r="PB9" s="11">
        <v>215946.59999999998</v>
      </c>
      <c r="PC9" s="11">
        <v>348546</v>
      </c>
      <c r="PD9" s="11">
        <v>36554557.223999999</v>
      </c>
      <c r="PE9" s="11">
        <v>1419507.6</v>
      </c>
      <c r="PF9" s="11">
        <v>10790324.903999999</v>
      </c>
      <c r="PG9" s="11">
        <v>1101971.7600000002</v>
      </c>
      <c r="PH9" s="11">
        <v>3632637.5999999996</v>
      </c>
      <c r="PI9" s="11">
        <v>6148476.1439999994</v>
      </c>
      <c r="PJ9" s="11">
        <v>458006.32800000004</v>
      </c>
      <c r="PK9" s="11">
        <v>1085151.648</v>
      </c>
      <c r="PL9" s="11">
        <v>2906155.2</v>
      </c>
      <c r="PM9" s="11">
        <v>3349860.7440000004</v>
      </c>
      <c r="PN9" s="11">
        <v>6294111.5279999999</v>
      </c>
      <c r="PO9" s="11">
        <v>10219894.175999999</v>
      </c>
      <c r="PP9" s="11">
        <v>1015108.584</v>
      </c>
      <c r="PQ9" s="11">
        <v>13318781.927999999</v>
      </c>
      <c r="PR9" s="11">
        <v>2481405.0719999997</v>
      </c>
      <c r="PS9" s="11">
        <v>1381422.2880000002</v>
      </c>
      <c r="PT9" s="11">
        <v>1950120.5520000001</v>
      </c>
      <c r="PU9" s="11">
        <v>1962738.0959999999</v>
      </c>
      <c r="PV9" s="11">
        <v>52869980.711999997</v>
      </c>
      <c r="PW9" s="11">
        <v>954102.26399999997</v>
      </c>
      <c r="PX9" s="11">
        <v>1210297.2000000002</v>
      </c>
      <c r="PY9" s="11">
        <v>1963363.8959999999</v>
      </c>
      <c r="PZ9" s="11">
        <v>21158585.447999999</v>
      </c>
      <c r="QA9" s="11">
        <v>1033054.2959999999</v>
      </c>
      <c r="QB9" s="11">
        <v>4650521.0640000002</v>
      </c>
      <c r="QC9" s="11">
        <v>868988.39999999991</v>
      </c>
      <c r="QD9" s="11">
        <v>10983238.199999999</v>
      </c>
      <c r="QE9" s="11">
        <v>1010611.7999999999</v>
      </c>
      <c r="QF9" s="11">
        <v>15673625.76</v>
      </c>
      <c r="QG9" s="11">
        <v>2737188.8880000003</v>
      </c>
      <c r="QH9" s="11">
        <v>2523615</v>
      </c>
      <c r="QI9" s="11">
        <v>-227021.06399999998</v>
      </c>
      <c r="QJ9" s="11">
        <v>3386710.1999999997</v>
      </c>
      <c r="QK9" s="11">
        <v>3959834.5920000002</v>
      </c>
      <c r="QL9" s="11">
        <v>1185171.1440000001</v>
      </c>
      <c r="QM9" s="11">
        <v>643796.92799999984</v>
      </c>
      <c r="QN9" s="11">
        <v>651134.71200000006</v>
      </c>
      <c r="QO9" s="11">
        <v>8579821.8960000016</v>
      </c>
      <c r="QP9" s="11">
        <v>8952353.688000001</v>
      </c>
      <c r="QQ9" s="11">
        <v>391389.76800000004</v>
      </c>
      <c r="QR9" s="11">
        <v>215889.59999999998</v>
      </c>
      <c r="QS9" s="11">
        <v>416366.39999999997</v>
      </c>
      <c r="QT9" s="11">
        <v>2059695.5999999999</v>
      </c>
      <c r="QU9" s="11">
        <v>188727.59999999998</v>
      </c>
      <c r="QV9" s="11">
        <v>44800882.728</v>
      </c>
      <c r="QW9" s="11">
        <v>2152880.6639999999</v>
      </c>
      <c r="QX9" s="11">
        <v>6074315.4000000004</v>
      </c>
      <c r="QY9" s="11">
        <v>1502076</v>
      </c>
      <c r="QZ9" s="11">
        <v>1140581.952</v>
      </c>
      <c r="RA9" s="11">
        <v>8459839.1039999984</v>
      </c>
      <c r="RB9" s="11">
        <v>3101646.5999999996</v>
      </c>
      <c r="RC9" s="11">
        <v>7899727.824</v>
      </c>
      <c r="RD9" s="11">
        <v>6323050.4639999997</v>
      </c>
      <c r="RE9" s="11">
        <v>1803474.3359999999</v>
      </c>
      <c r="RF9" s="11">
        <v>736698.60000000009</v>
      </c>
      <c r="RG9" s="11">
        <v>603968.52</v>
      </c>
      <c r="RH9" s="11">
        <v>338257.19999999995</v>
      </c>
      <c r="RI9" s="11">
        <v>81916680.287999988</v>
      </c>
      <c r="RJ9" s="11">
        <v>11126347.127999999</v>
      </c>
      <c r="RK9" s="11">
        <v>4781294.28</v>
      </c>
      <c r="RL9" s="11">
        <v>3306372.0719999997</v>
      </c>
      <c r="RM9" s="11">
        <v>1365316.2000000002</v>
      </c>
      <c r="RN9" s="11">
        <v>2507000.4000000004</v>
      </c>
      <c r="RO9" s="11">
        <v>7891610.9520000005</v>
      </c>
      <c r="RP9" s="11">
        <v>1346081.4</v>
      </c>
      <c r="RQ9" s="11">
        <v>1608032.6640000001</v>
      </c>
      <c r="RR9" s="11">
        <v>6824286.2879999997</v>
      </c>
      <c r="RS9" s="11">
        <v>11881941.672000002</v>
      </c>
      <c r="RT9" s="11">
        <v>1184187.3839999998</v>
      </c>
      <c r="RU9" s="11">
        <v>1244732.6160000002</v>
      </c>
      <c r="RV9" s="11">
        <v>2150338.1279999996</v>
      </c>
      <c r="RW9" s="11">
        <v>289592.73599999998</v>
      </c>
      <c r="RX9" s="11">
        <v>1271804.4960000003</v>
      </c>
      <c r="RY9" s="11">
        <v>1257523.92</v>
      </c>
      <c r="RZ9" s="11">
        <v>842107.96800000011</v>
      </c>
      <c r="SA9" s="11">
        <v>433348.80000000005</v>
      </c>
      <c r="SB9" s="11">
        <v>450746.44799999997</v>
      </c>
      <c r="SC9" s="11">
        <v>22346310.023999996</v>
      </c>
      <c r="SD9" s="11">
        <v>1878131.8319999999</v>
      </c>
      <c r="SE9" s="11">
        <v>1507293.7919999999</v>
      </c>
      <c r="SF9" s="11">
        <v>757256.88000000012</v>
      </c>
      <c r="SG9" s="11">
        <v>485098.05600000004</v>
      </c>
      <c r="SH9" s="11">
        <v>2551701.9119999995</v>
      </c>
      <c r="SI9" s="11">
        <v>1059116.9759999998</v>
      </c>
      <c r="SJ9" s="11">
        <v>4694052.5760000004</v>
      </c>
      <c r="SK9" s="11">
        <v>1059519.7679999999</v>
      </c>
      <c r="SL9" s="11">
        <v>1305847.5359999998</v>
      </c>
      <c r="SM9" s="11">
        <v>4130378.4959999998</v>
      </c>
      <c r="SN9" s="11">
        <v>319555.152</v>
      </c>
      <c r="SO9" s="11">
        <v>16651393.200000001</v>
      </c>
      <c r="SP9" s="11">
        <v>2181505.7999999998</v>
      </c>
      <c r="SQ9" s="11">
        <v>997389.11999999988</v>
      </c>
      <c r="SR9" s="11">
        <v>5376943.9199999999</v>
      </c>
      <c r="SS9" s="11">
        <v>1045346.448</v>
      </c>
      <c r="ST9" s="11">
        <v>1391212.9440000001</v>
      </c>
      <c r="SU9" s="11">
        <v>1303113.6000000001</v>
      </c>
      <c r="SV9" s="11">
        <v>635331.52799999993</v>
      </c>
      <c r="SW9" s="11">
        <v>29436486.912000004</v>
      </c>
      <c r="SX9" s="11">
        <v>927925.92</v>
      </c>
      <c r="SY9" s="11">
        <v>1757132.5679999997</v>
      </c>
      <c r="SZ9" s="11">
        <v>722037.45600000001</v>
      </c>
      <c r="TA9" s="11">
        <v>646480.4879999999</v>
      </c>
      <c r="TB9" s="11">
        <v>1151952.3839999998</v>
      </c>
      <c r="TC9" s="11">
        <v>1263046.4640000002</v>
      </c>
      <c r="TD9" s="11">
        <v>5172628.92</v>
      </c>
      <c r="TE9" s="11">
        <v>736524.81600000011</v>
      </c>
      <c r="TF9" s="11">
        <v>1158123.48</v>
      </c>
      <c r="TG9" s="11">
        <v>810036.21600000013</v>
      </c>
      <c r="TH9" s="11">
        <v>3940529.3039999995</v>
      </c>
      <c r="TI9" s="11">
        <v>1046641.584</v>
      </c>
      <c r="TJ9" s="11">
        <v>902934.21600000013</v>
      </c>
      <c r="TK9" s="11">
        <v>79097466.288000003</v>
      </c>
      <c r="TL9" s="11">
        <v>882947.95200000005</v>
      </c>
      <c r="TM9" s="11">
        <v>1860343.6559999997</v>
      </c>
      <c r="TN9" s="11">
        <v>3469063.6079999995</v>
      </c>
      <c r="TO9" s="11">
        <v>3421201.1520000002</v>
      </c>
      <c r="TP9" s="11">
        <v>2168195.2560000001</v>
      </c>
      <c r="TQ9" s="11">
        <v>1016841.36</v>
      </c>
      <c r="TR9" s="11">
        <v>14535556.776000001</v>
      </c>
      <c r="TS9" s="11">
        <v>3144633.7920000004</v>
      </c>
      <c r="TT9" s="11">
        <v>3372728.16</v>
      </c>
      <c r="TU9" s="11">
        <v>2656762.176</v>
      </c>
      <c r="TV9" s="11">
        <v>647591.13599999994</v>
      </c>
      <c r="TW9" s="11">
        <v>441919.60800000007</v>
      </c>
      <c r="TX9" s="11">
        <v>1494936.4559999998</v>
      </c>
      <c r="TY9" s="11">
        <v>1424834.3279999997</v>
      </c>
      <c r="TZ9" s="11">
        <v>1020732.3839999998</v>
      </c>
      <c r="UA9" s="11">
        <v>12564605.807999998</v>
      </c>
      <c r="UB9" s="11">
        <v>992637.62399999995</v>
      </c>
      <c r="UC9" s="11">
        <v>28587929.615999997</v>
      </c>
      <c r="UD9" s="11">
        <v>3161393.8080000002</v>
      </c>
      <c r="UE9" s="11">
        <v>901127.5199999999</v>
      </c>
      <c r="UF9" s="11">
        <v>1305892.2000000002</v>
      </c>
      <c r="UG9" s="11">
        <v>18882278.016000003</v>
      </c>
      <c r="UH9" s="11">
        <v>330138.67200000002</v>
      </c>
      <c r="UI9" s="11">
        <v>351618.26399999997</v>
      </c>
      <c r="UJ9" s="11">
        <v>522020.28</v>
      </c>
      <c r="UK9" s="11">
        <v>688605.60000000009</v>
      </c>
      <c r="UL9" s="11">
        <v>18812675.256000001</v>
      </c>
      <c r="UM9" s="11">
        <v>1395358.176</v>
      </c>
      <c r="UN9" s="11">
        <v>1370162.9040000001</v>
      </c>
      <c r="UO9" s="11">
        <v>2083090.7759999998</v>
      </c>
      <c r="UP9" s="11">
        <v>1451376.0720000002</v>
      </c>
      <c r="UQ9" s="11">
        <v>1195251.504</v>
      </c>
      <c r="UR9" s="11">
        <v>86432609.280000001</v>
      </c>
      <c r="US9" s="11">
        <v>1430653.7519999999</v>
      </c>
      <c r="UT9" s="11">
        <v>1087421.52</v>
      </c>
      <c r="UU9" s="11">
        <v>17473749.912</v>
      </c>
      <c r="UV9" s="11">
        <v>669660.79200000013</v>
      </c>
      <c r="UW9" s="11">
        <v>596087.56799999997</v>
      </c>
      <c r="UX9" s="11">
        <v>3411750.5040000002</v>
      </c>
      <c r="UY9" s="11">
        <v>1320366.648</v>
      </c>
      <c r="UZ9" s="11">
        <v>580070.25600000005</v>
      </c>
      <c r="VA9" s="11">
        <v>1590821.5200000003</v>
      </c>
      <c r="VB9" s="11">
        <v>1286941.5840000003</v>
      </c>
      <c r="VC9" s="11">
        <v>4443251.2319999998</v>
      </c>
      <c r="VD9" s="11">
        <v>1049642.6880000001</v>
      </c>
      <c r="VE9" s="11">
        <v>2050454.9040000001</v>
      </c>
      <c r="VF9" s="11">
        <v>916455.19200000004</v>
      </c>
      <c r="VG9" s="11">
        <v>506140.32</v>
      </c>
      <c r="VH9" s="11">
        <v>411061.58399999997</v>
      </c>
      <c r="VI9" s="11">
        <v>549207.21600000001</v>
      </c>
      <c r="VJ9" s="11">
        <v>4971380.88</v>
      </c>
      <c r="VK9" s="11">
        <v>699362.04</v>
      </c>
      <c r="VL9" s="11">
        <v>285900.88800000004</v>
      </c>
      <c r="VM9" s="11">
        <v>165996.576</v>
      </c>
      <c r="VN9" s="11">
        <v>39775085.928000003</v>
      </c>
      <c r="VO9" s="11">
        <v>1758117</v>
      </c>
      <c r="VP9" s="11">
        <v>1013996.448</v>
      </c>
      <c r="VQ9" s="11">
        <v>2819120.6639999999</v>
      </c>
      <c r="VR9" s="11">
        <v>4393094.5200000005</v>
      </c>
      <c r="VS9" s="11">
        <v>3584531.9039999996</v>
      </c>
      <c r="VT9" s="11">
        <v>1151492.04</v>
      </c>
      <c r="VU9" s="11">
        <v>1025466.6959999999</v>
      </c>
      <c r="VV9" s="11">
        <v>600670.80000000005</v>
      </c>
      <c r="VW9" s="11">
        <v>8860498.3920000009</v>
      </c>
      <c r="VX9" s="11">
        <v>1383123.96</v>
      </c>
      <c r="VY9" s="11">
        <v>4271646.24</v>
      </c>
      <c r="VZ9" s="11">
        <v>1983425.2560000001</v>
      </c>
      <c r="WA9" s="11">
        <v>570591.60000000009</v>
      </c>
      <c r="WB9" s="11">
        <v>767173.70400000014</v>
      </c>
      <c r="WC9" s="11">
        <v>212372060.83200002</v>
      </c>
      <c r="WD9" s="11">
        <v>3608028.12</v>
      </c>
      <c r="WE9" s="11">
        <v>1134626.1120000002</v>
      </c>
      <c r="WF9" s="11">
        <v>660234.3600000001</v>
      </c>
      <c r="WG9" s="11">
        <v>955442.0639999999</v>
      </c>
      <c r="WH9" s="11">
        <v>1491068.304</v>
      </c>
      <c r="WI9" s="11">
        <v>2289650.5919999997</v>
      </c>
      <c r="WJ9" s="11">
        <v>3125584.8</v>
      </c>
      <c r="WK9" s="11">
        <v>1458433.44</v>
      </c>
      <c r="WL9" s="11">
        <v>2802514.08</v>
      </c>
      <c r="WM9" s="11">
        <v>1241111.2320000001</v>
      </c>
      <c r="WN9" s="11">
        <v>12544418.184</v>
      </c>
      <c r="WO9" s="11">
        <v>2952047.4000000004</v>
      </c>
      <c r="WP9" s="11">
        <v>2331425.4000000004</v>
      </c>
      <c r="WQ9" s="11">
        <v>7529883.432000001</v>
      </c>
      <c r="WR9" s="11">
        <v>2202215.2800000003</v>
      </c>
      <c r="WS9" s="11">
        <v>3790568.9280000003</v>
      </c>
      <c r="WT9" s="11">
        <v>2600326.4640000006</v>
      </c>
      <c r="WU9" s="11">
        <v>926011.22399999993</v>
      </c>
      <c r="WV9" s="11">
        <v>3318509.9760000003</v>
      </c>
      <c r="WW9" s="11">
        <v>7854187.4880000008</v>
      </c>
      <c r="WX9" s="11">
        <v>922788.4800000001</v>
      </c>
      <c r="WY9" s="11">
        <v>881980.10400000005</v>
      </c>
      <c r="WZ9" s="11">
        <v>504103.41600000003</v>
      </c>
      <c r="XA9" s="11">
        <v>445179.69600000005</v>
      </c>
      <c r="XB9" s="11">
        <v>3716335.1999999997</v>
      </c>
      <c r="XC9" s="11">
        <v>1102685.3999999999</v>
      </c>
      <c r="XD9" s="11">
        <v>1333594.7999999998</v>
      </c>
      <c r="XE9" s="11">
        <v>6055419.1919999998</v>
      </c>
      <c r="XF9" s="11">
        <v>559685.59199999995</v>
      </c>
      <c r="XG9" s="11">
        <v>692102.85599999991</v>
      </c>
      <c r="XH9" s="11">
        <v>732565.96800000011</v>
      </c>
      <c r="XI9" s="11">
        <v>745936.27200000011</v>
      </c>
      <c r="XJ9" s="11">
        <v>78605987.30399999</v>
      </c>
      <c r="XK9" s="11">
        <v>-526585.272</v>
      </c>
      <c r="XL9" s="11">
        <v>1422299.0639999998</v>
      </c>
      <c r="XM9" s="11">
        <v>16892116.583999999</v>
      </c>
      <c r="XN9" s="11">
        <v>1906479</v>
      </c>
      <c r="XO9" s="11">
        <v>1519715.736</v>
      </c>
      <c r="XP9" s="11">
        <v>2675505.7680000002</v>
      </c>
      <c r="XQ9" s="11">
        <v>2073245.4960000003</v>
      </c>
      <c r="XR9" s="11">
        <v>3318276.7680000002</v>
      </c>
      <c r="XS9" s="11">
        <v>8478132.3360000011</v>
      </c>
      <c r="XT9" s="11">
        <v>4860200.3279999997</v>
      </c>
      <c r="XU9" s="11">
        <v>749246.66399999987</v>
      </c>
      <c r="XV9" s="11">
        <v>2000523.3840000001</v>
      </c>
      <c r="XW9" s="11">
        <v>1171905</v>
      </c>
      <c r="XX9" s="11">
        <v>2264126.9040000001</v>
      </c>
      <c r="XY9" s="11">
        <v>1176997.44</v>
      </c>
      <c r="XZ9" s="11">
        <v>523299</v>
      </c>
      <c r="YA9" s="11">
        <v>697912.8</v>
      </c>
      <c r="YB9" s="11">
        <v>1538880</v>
      </c>
      <c r="YC9" s="11">
        <v>684970.2</v>
      </c>
      <c r="YD9" s="11">
        <v>732170.39999999991</v>
      </c>
      <c r="YE9" s="11">
        <v>1381176.3599999999</v>
      </c>
      <c r="YF9" s="11">
        <v>1556739</v>
      </c>
      <c r="YG9" s="11">
        <v>63584830.463999994</v>
      </c>
      <c r="YH9" s="11">
        <v>1740251.4000000001</v>
      </c>
      <c r="YI9" s="11">
        <v>5307149.5439999998</v>
      </c>
      <c r="YJ9" s="11">
        <v>1396588.392</v>
      </c>
      <c r="YK9" s="11">
        <v>6898918.8719999995</v>
      </c>
      <c r="YL9" s="11">
        <v>1031812.7999999999</v>
      </c>
      <c r="YM9" s="11">
        <v>2513144.5439999998</v>
      </c>
      <c r="YN9" s="11">
        <v>580774.5120000001</v>
      </c>
      <c r="YO9" s="11">
        <v>8379364.4399999995</v>
      </c>
      <c r="YP9" s="11">
        <v>3740850.5999999996</v>
      </c>
      <c r="YQ9" s="11">
        <v>4784587.0319999997</v>
      </c>
      <c r="YR9" s="11">
        <v>1326246.6000000001</v>
      </c>
      <c r="YS9" s="11">
        <v>817384.79999999993</v>
      </c>
      <c r="YT9" s="11">
        <v>340912.63199999998</v>
      </c>
      <c r="YU9" s="11">
        <v>577970.06400000001</v>
      </c>
      <c r="YV9" s="11">
        <v>278347.19999999995</v>
      </c>
      <c r="YW9" s="11">
        <v>769829.42400000012</v>
      </c>
      <c r="YX9" s="11">
        <v>21976608.816</v>
      </c>
      <c r="YY9" s="11">
        <v>1539373.1039999998</v>
      </c>
      <c r="YZ9" s="11">
        <v>1319359.4159999997</v>
      </c>
      <c r="ZA9" s="11">
        <v>3123960</v>
      </c>
      <c r="ZB9" s="11">
        <v>3438981.3840000001</v>
      </c>
      <c r="ZC9" s="11">
        <v>539556.19199999992</v>
      </c>
      <c r="ZD9" s="11">
        <v>1903847.0639999998</v>
      </c>
      <c r="ZE9" s="11">
        <v>29579932.032000002</v>
      </c>
      <c r="ZF9" s="11">
        <v>1975198.632</v>
      </c>
      <c r="ZG9" s="11">
        <v>4053757.8000000003</v>
      </c>
      <c r="ZH9" s="11">
        <v>2499791.9519999996</v>
      </c>
      <c r="ZI9" s="11">
        <v>819128.18400000001</v>
      </c>
      <c r="ZJ9" s="11">
        <v>1192145.4240000001</v>
      </c>
      <c r="ZK9" s="11">
        <v>771138.98399999994</v>
      </c>
      <c r="ZL9" s="11">
        <v>731958.3600000001</v>
      </c>
      <c r="ZM9" s="11">
        <v>4158961.176</v>
      </c>
      <c r="ZN9" s="11">
        <v>77091804.527999997</v>
      </c>
      <c r="ZO9" s="11">
        <v>1177426.4640000002</v>
      </c>
      <c r="ZP9" s="11">
        <v>4962994.6079999991</v>
      </c>
      <c r="ZQ9" s="11">
        <v>12205985.039999999</v>
      </c>
      <c r="ZR9" s="11">
        <v>6668677.3200000003</v>
      </c>
      <c r="ZS9" s="11">
        <v>620778.28799999994</v>
      </c>
      <c r="ZT9" s="11">
        <v>1067332.2000000002</v>
      </c>
      <c r="ZU9" s="11">
        <v>5614239.648</v>
      </c>
      <c r="ZV9" s="11">
        <v>7554054.5519999992</v>
      </c>
      <c r="ZW9" s="11">
        <v>5532399.2400000002</v>
      </c>
      <c r="ZX9" s="11">
        <v>1013417.3999999999</v>
      </c>
      <c r="ZY9" s="11">
        <v>917202.09600000002</v>
      </c>
      <c r="ZZ9" s="11">
        <v>1121724.2880000002</v>
      </c>
      <c r="AAA9" s="11">
        <v>3827689.1520000002</v>
      </c>
      <c r="AAB9" s="11">
        <v>651819.04799999995</v>
      </c>
      <c r="AAC9" s="11">
        <v>971530.79999999993</v>
      </c>
      <c r="AAD9" s="11">
        <v>638636.28</v>
      </c>
      <c r="AAE9" s="11">
        <v>1620921.8639999998</v>
      </c>
      <c r="AAF9" s="11">
        <v>1569384.8640000001</v>
      </c>
      <c r="AAG9" s="11">
        <v>696701.20799999987</v>
      </c>
      <c r="AAH9" s="11">
        <v>1206712.2239999999</v>
      </c>
      <c r="AAI9" s="11">
        <v>777802.8</v>
      </c>
      <c r="AAJ9" s="11">
        <v>27682086.216000002</v>
      </c>
      <c r="AAK9" s="11">
        <v>873437.88000000012</v>
      </c>
      <c r="AAL9" s="11">
        <v>2285423.5919999997</v>
      </c>
      <c r="AAM9" s="11">
        <v>3444001.6079999995</v>
      </c>
      <c r="AAN9" s="11">
        <v>687468.64800000004</v>
      </c>
      <c r="AAO9" s="11">
        <v>11049788.903999999</v>
      </c>
      <c r="AAP9" s="11">
        <v>1088441.1359999999</v>
      </c>
      <c r="AAQ9" s="11">
        <v>127162273.68000001</v>
      </c>
      <c r="AAR9" s="11">
        <v>1057314.8640000001</v>
      </c>
      <c r="AAS9" s="11">
        <v>1048435.2239999999</v>
      </c>
      <c r="AAT9" s="11">
        <v>12328635.600000001</v>
      </c>
      <c r="AAU9" s="11">
        <v>4059580.1999999997</v>
      </c>
      <c r="AAV9" s="11">
        <v>3942670.0320000001</v>
      </c>
      <c r="AAW9" s="11">
        <v>2681884.5839999998</v>
      </c>
      <c r="AAX9" s="11">
        <v>2044491.456</v>
      </c>
      <c r="AAY9" s="11">
        <v>10540408.152000003</v>
      </c>
      <c r="AAZ9" s="11">
        <v>1395957.4080000003</v>
      </c>
      <c r="ABA9" s="11">
        <v>5878868.5199999996</v>
      </c>
      <c r="ABB9" s="11">
        <v>11425088.640000001</v>
      </c>
      <c r="ABC9" s="11">
        <v>11850501.888</v>
      </c>
      <c r="ABD9" s="11">
        <v>485504.25600000005</v>
      </c>
      <c r="ABE9" s="11">
        <v>1060797.96</v>
      </c>
      <c r="ABF9" s="11">
        <v>2926795.7039999999</v>
      </c>
      <c r="ABG9" s="11">
        <v>570051.50399999996</v>
      </c>
      <c r="ABH9" s="11">
        <v>1352635.0559999999</v>
      </c>
      <c r="ABI9" s="11">
        <v>1502907.4080000003</v>
      </c>
      <c r="ABJ9" s="11">
        <v>16604490</v>
      </c>
      <c r="ABK9" s="11">
        <v>13924778.52</v>
      </c>
      <c r="ABL9" s="11">
        <v>1303818.2399999998</v>
      </c>
      <c r="ABM9" s="11">
        <v>2654677.2000000002</v>
      </c>
      <c r="ABN9" s="11">
        <v>304228.94400000002</v>
      </c>
      <c r="ABO9" s="11">
        <v>1040453.3999999999</v>
      </c>
      <c r="ABP9" s="11">
        <v>399216.24000000005</v>
      </c>
      <c r="ABQ9" s="11">
        <v>27046964.52</v>
      </c>
      <c r="ABR9" s="11">
        <v>1411157.1359999999</v>
      </c>
      <c r="ABS9" s="11">
        <v>1261183.656</v>
      </c>
      <c r="ABT9" s="11">
        <v>1367414.736</v>
      </c>
      <c r="ABU9" s="11">
        <v>1195298.3999999999</v>
      </c>
      <c r="ABV9" s="11">
        <v>3159191.0640000002</v>
      </c>
      <c r="ABW9" s="11">
        <v>1773749.4239999999</v>
      </c>
      <c r="ABX9" s="11">
        <v>1016783.4240000001</v>
      </c>
      <c r="ABY9" s="11">
        <v>2224.8000000000002</v>
      </c>
      <c r="ABZ9" s="11">
        <v>20908302.767999999</v>
      </c>
      <c r="ACA9" s="11">
        <v>352746.64799999993</v>
      </c>
      <c r="ACB9" s="11">
        <v>2836686.6239999998</v>
      </c>
      <c r="ACC9" s="11">
        <v>1011037.7999999999</v>
      </c>
      <c r="ACD9" s="11">
        <v>397624.55999999994</v>
      </c>
      <c r="ACE9" s="11">
        <v>5156044.5840000007</v>
      </c>
      <c r="ACF9" s="11">
        <v>582744</v>
      </c>
      <c r="ACG9" s="11">
        <v>1649217.4320000003</v>
      </c>
      <c r="ACH9" s="11">
        <v>605241.36</v>
      </c>
      <c r="ACI9" s="11">
        <v>1516272.6</v>
      </c>
      <c r="ACJ9" s="11">
        <v>485899.80000000005</v>
      </c>
      <c r="ACK9" s="11">
        <v>58720098.599999994</v>
      </c>
      <c r="ACL9" s="11">
        <v>812951.01600000006</v>
      </c>
      <c r="ACM9" s="11">
        <v>3350113.9200000004</v>
      </c>
      <c r="ACN9" s="11">
        <v>3995954.4720000001</v>
      </c>
      <c r="ACO9" s="11">
        <v>444479.01599999995</v>
      </c>
      <c r="ACP9" s="11">
        <v>2480178.2399999998</v>
      </c>
      <c r="ACQ9" s="11">
        <v>2077804.08</v>
      </c>
      <c r="ACR9" s="11">
        <v>15032336.327999998</v>
      </c>
      <c r="ACS9" s="11">
        <v>16530162.960000001</v>
      </c>
      <c r="ACT9" s="11">
        <v>911038.60799999989</v>
      </c>
      <c r="ACU9" s="11">
        <v>1226478.9839999999</v>
      </c>
      <c r="ACV9" s="11">
        <v>3004710.5760000004</v>
      </c>
      <c r="ACW9" s="11">
        <v>9148846.1520000007</v>
      </c>
      <c r="ACX9" s="11">
        <v>2195443.3200000003</v>
      </c>
      <c r="ACY9" s="11">
        <v>2125829.4239999996</v>
      </c>
      <c r="ACZ9" s="11">
        <v>945908.39999999991</v>
      </c>
      <c r="ADA9" s="11">
        <v>573094.152</v>
      </c>
      <c r="ADB9" s="11">
        <v>985131.9360000001</v>
      </c>
      <c r="ADC9" s="11">
        <v>1505497.4159999997</v>
      </c>
      <c r="ADD9" s="11">
        <v>124873.43999999999</v>
      </c>
      <c r="ADE9" s="11">
        <v>1193040</v>
      </c>
      <c r="ADF9" s="11">
        <v>1601719.5119999999</v>
      </c>
      <c r="ADG9" s="652">
        <v>1057476</v>
      </c>
      <c r="ADH9" s="11">
        <v>14024357.063999999</v>
      </c>
      <c r="ADI9" s="11">
        <v>6842534.2080000006</v>
      </c>
      <c r="ADJ9" s="11">
        <v>339264.6</v>
      </c>
      <c r="ADK9" s="11">
        <v>520653.60000000003</v>
      </c>
      <c r="ADL9" s="11">
        <v>744217.82400000002</v>
      </c>
      <c r="ADM9" s="11">
        <v>589305.31199999992</v>
      </c>
      <c r="ADN9" s="11">
        <v>466981.63199999998</v>
      </c>
      <c r="ADO9" s="11">
        <v>2102665.2000000002</v>
      </c>
      <c r="ADP9" s="11">
        <v>1403216.3279999997</v>
      </c>
      <c r="ADQ9" s="11">
        <v>51012431.831999995</v>
      </c>
      <c r="ADR9" s="11">
        <v>1171231.128</v>
      </c>
      <c r="ADS9" s="11">
        <v>1736938.1040000001</v>
      </c>
      <c r="ADT9" s="11">
        <v>633710.52</v>
      </c>
      <c r="ADU9" s="11">
        <v>3858956.3039999995</v>
      </c>
      <c r="ADV9" s="11">
        <v>203246.40000000002</v>
      </c>
      <c r="ADW9" s="11">
        <v>504048</v>
      </c>
      <c r="ADX9" s="11">
        <v>594139.19999999995</v>
      </c>
      <c r="ADY9" s="11">
        <v>338440.80000000005</v>
      </c>
      <c r="ADZ9" s="11">
        <v>32054.399999999998</v>
      </c>
      <c r="AEA9" s="11">
        <v>67302374.807999998</v>
      </c>
      <c r="AEB9" s="11">
        <v>2805983.352</v>
      </c>
      <c r="AEC9" s="11">
        <v>3458730.1439999999</v>
      </c>
      <c r="AED9" s="11">
        <v>2035166.5200000003</v>
      </c>
      <c r="AEE9" s="11">
        <v>816480.38399999985</v>
      </c>
      <c r="AEF9" s="11">
        <v>2286737.8319999999</v>
      </c>
      <c r="AEG9" s="11">
        <v>782014.2</v>
      </c>
      <c r="AEH9" s="11">
        <v>2305388.4479999999</v>
      </c>
      <c r="AEI9" s="11">
        <v>1139182.9920000001</v>
      </c>
      <c r="AEJ9" s="11">
        <v>1556521.7039999999</v>
      </c>
      <c r="AEK9" s="11">
        <v>1337718.2399999998</v>
      </c>
      <c r="AEL9" s="11">
        <v>3553429.1040000003</v>
      </c>
      <c r="AEM9" s="11">
        <v>1331239.1039999998</v>
      </c>
      <c r="AEN9" s="11">
        <v>7059973.4160000002</v>
      </c>
      <c r="AEO9" s="11">
        <v>1336349.6400000001</v>
      </c>
      <c r="AEP9" s="11">
        <v>1796417.5919999997</v>
      </c>
      <c r="AEQ9" s="11">
        <v>785223.33600000013</v>
      </c>
      <c r="AER9" s="11">
        <v>3881910.648</v>
      </c>
      <c r="AES9" s="11">
        <v>681295.56</v>
      </c>
      <c r="AET9" s="11">
        <v>3605015.4480000003</v>
      </c>
      <c r="AEU9" s="11">
        <v>46862482.560000002</v>
      </c>
      <c r="AEV9" s="11">
        <v>2304030.4560000002</v>
      </c>
      <c r="AEW9" s="11">
        <v>2220907.0559999999</v>
      </c>
      <c r="AEX9" s="11">
        <v>1534100.7119999998</v>
      </c>
      <c r="AEY9" s="11">
        <v>645180.72</v>
      </c>
      <c r="AEZ9" s="11">
        <v>5524273.6320000011</v>
      </c>
      <c r="AFA9" s="11">
        <v>845287.56</v>
      </c>
      <c r="AFB9" s="11">
        <v>1732863.192</v>
      </c>
      <c r="AFC9" s="11">
        <v>992253.67200000014</v>
      </c>
      <c r="AFD9" s="11">
        <v>520750.03199999995</v>
      </c>
      <c r="AFE9" s="11">
        <v>19881086.160000004</v>
      </c>
      <c r="AFF9" s="11">
        <v>12900531.24</v>
      </c>
      <c r="AFG9" s="11">
        <v>2332548.6960000005</v>
      </c>
      <c r="AFH9" s="11">
        <v>926901.96</v>
      </c>
      <c r="AFI9" s="11">
        <v>1203627.96</v>
      </c>
      <c r="AFJ9" s="11">
        <v>996373.70400000014</v>
      </c>
      <c r="AFK9" s="11">
        <v>515651.66399999993</v>
      </c>
      <c r="AFL9" s="11">
        <v>920063.95200000005</v>
      </c>
      <c r="AFM9" s="11">
        <v>630126.57599999988</v>
      </c>
      <c r="AFN9" s="11">
        <v>646009.24800000014</v>
      </c>
      <c r="AFO9" s="11">
        <v>366685.36800000002</v>
      </c>
      <c r="AFP9" s="11">
        <v>699292.2</v>
      </c>
      <c r="AFQ9" s="11">
        <v>713412.74399999995</v>
      </c>
      <c r="AFR9" s="11">
        <v>19857229.368000001</v>
      </c>
      <c r="AFS9" s="11">
        <v>3498126.0719999997</v>
      </c>
      <c r="AFT9" s="11">
        <v>729926.54399999999</v>
      </c>
      <c r="AFU9" s="11">
        <v>939549.19200000004</v>
      </c>
      <c r="AFV9" s="11">
        <v>856106.0639999999</v>
      </c>
      <c r="AFW9" s="11">
        <v>673085.66399999987</v>
      </c>
      <c r="AFX9" s="11">
        <v>319636.80000000005</v>
      </c>
      <c r="AFY9" s="11">
        <v>1068400.824</v>
      </c>
      <c r="AFZ9" s="11">
        <v>881721.72</v>
      </c>
      <c r="AGA9" s="11">
        <v>565798.67999999993</v>
      </c>
      <c r="AGB9" s="11">
        <v>1593843.8160000001</v>
      </c>
      <c r="AGC9" s="11">
        <v>386628</v>
      </c>
      <c r="AGD9" s="11">
        <v>61146603.480000004</v>
      </c>
      <c r="AGE9" s="11">
        <v>1099002.9360000002</v>
      </c>
      <c r="AGF9" s="11">
        <v>2213474.5200000005</v>
      </c>
      <c r="AGG9" s="11">
        <v>1491570.1680000001</v>
      </c>
      <c r="AGH9" s="11">
        <v>7423143.8880000003</v>
      </c>
      <c r="AGI9" s="11">
        <v>2587068.3599999994</v>
      </c>
      <c r="AGJ9" s="11">
        <v>870258.50399999996</v>
      </c>
      <c r="AGK9" s="11">
        <v>1035765.9839999999</v>
      </c>
      <c r="AGL9" s="11">
        <v>1220335.7519999999</v>
      </c>
      <c r="AGM9" s="11">
        <v>1358181.696</v>
      </c>
      <c r="AGN9" s="11">
        <v>1391097.6</v>
      </c>
      <c r="AGO9" s="11">
        <v>43598867.016000003</v>
      </c>
      <c r="AGP9" s="11">
        <v>3935519.9519999996</v>
      </c>
      <c r="AGQ9" s="11">
        <v>3773835.3360000001</v>
      </c>
      <c r="AGR9" s="11">
        <v>336402.88800000004</v>
      </c>
      <c r="AGS9" s="11">
        <v>1405565.1839999999</v>
      </c>
      <c r="AGT9" s="11">
        <v>1986073.9440000001</v>
      </c>
      <c r="AGU9" s="11">
        <v>211030.08000000002</v>
      </c>
      <c r="AGV9" s="11">
        <v>542540.08799999999</v>
      </c>
      <c r="AGW9" s="11">
        <v>48945477.431999996</v>
      </c>
      <c r="AGX9" s="11">
        <v>39750709.512000002</v>
      </c>
      <c r="AGY9" s="11">
        <v>1491859.0559999999</v>
      </c>
      <c r="AGZ9" s="11">
        <v>1959242.88</v>
      </c>
      <c r="AHA9" s="11">
        <v>4958979.1919999998</v>
      </c>
      <c r="AHB9" s="11">
        <v>1188766.5359999998</v>
      </c>
      <c r="AHC9" s="11">
        <v>1201367.6880000001</v>
      </c>
      <c r="AHD9" s="11">
        <v>2837486.1359999999</v>
      </c>
      <c r="AHE9" s="11">
        <v>478755.67199999996</v>
      </c>
      <c r="AHF9" s="11">
        <v>1115256.9839999999</v>
      </c>
      <c r="AHG9" s="11">
        <v>1425673.6799999997</v>
      </c>
      <c r="AHH9" s="11">
        <v>649847.06400000001</v>
      </c>
      <c r="AHI9" s="11">
        <v>1447298.304</v>
      </c>
      <c r="AHJ9" s="11">
        <v>405605.75999999995</v>
      </c>
      <c r="AHK9" s="11">
        <v>598640.76</v>
      </c>
      <c r="AHL9" s="11">
        <v>1101010.7999999998</v>
      </c>
      <c r="AHM9" s="11">
        <v>442295.64</v>
      </c>
      <c r="AHN9" s="11">
        <v>21683736.936000004</v>
      </c>
      <c r="AHO9" s="11">
        <v>1751834.4000000001</v>
      </c>
      <c r="AHP9" s="11">
        <v>1031521.92</v>
      </c>
      <c r="AHQ9" s="11">
        <v>3298193.4480000003</v>
      </c>
      <c r="AHR9" s="11">
        <v>2503587.1440000003</v>
      </c>
      <c r="AHS9" s="11">
        <v>1270101.5039999997</v>
      </c>
      <c r="AHT9" s="11">
        <v>748048.8</v>
      </c>
      <c r="AHU9" s="11">
        <f t="shared" si="0"/>
        <v>5220190958.5680027</v>
      </c>
      <c r="AHW9" s="625"/>
      <c r="AHX9" s="626"/>
    </row>
    <row r="10" spans="1:909" x14ac:dyDescent="0.8">
      <c r="A10" s="96">
        <v>6</v>
      </c>
      <c r="B10" s="96" t="s">
        <v>6</v>
      </c>
      <c r="C10" s="6" t="s">
        <v>7</v>
      </c>
      <c r="D10" s="11">
        <v>585870241.31999993</v>
      </c>
      <c r="E10" s="11">
        <v>9883031.7840000018</v>
      </c>
      <c r="F10" s="11">
        <v>40327313.736000001</v>
      </c>
      <c r="G10" s="11">
        <v>5731641.7440000009</v>
      </c>
      <c r="H10" s="11">
        <v>33883535.351999998</v>
      </c>
      <c r="I10" s="11">
        <v>7914798.9840000011</v>
      </c>
      <c r="J10" s="11">
        <v>16846860.48</v>
      </c>
      <c r="K10" s="11">
        <v>6931850.1360000009</v>
      </c>
      <c r="L10" s="11">
        <v>12254916.264000002</v>
      </c>
      <c r="M10" s="11">
        <v>9656327.568</v>
      </c>
      <c r="N10" s="11">
        <v>6063751.4879999999</v>
      </c>
      <c r="O10" s="11">
        <v>11178591.647999998</v>
      </c>
      <c r="P10" s="11">
        <v>1116268.2959999999</v>
      </c>
      <c r="Q10" s="11">
        <v>10929025.32</v>
      </c>
      <c r="R10" s="11">
        <v>5101760.4480000008</v>
      </c>
      <c r="S10" s="11">
        <v>35948195.495999992</v>
      </c>
      <c r="T10" s="11">
        <v>25759783.943999998</v>
      </c>
      <c r="U10" s="11">
        <v>2312532</v>
      </c>
      <c r="V10" s="11">
        <v>285654.95999999996</v>
      </c>
      <c r="W10" s="11">
        <v>462173521.63199997</v>
      </c>
      <c r="X10" s="11">
        <v>64550728.223999999</v>
      </c>
      <c r="Y10" s="11">
        <v>8195232.4559999993</v>
      </c>
      <c r="Z10" s="11">
        <v>7423307.3760000011</v>
      </c>
      <c r="AA10" s="11">
        <v>5482036.4879999999</v>
      </c>
      <c r="AB10" s="11">
        <v>4462953.4560000002</v>
      </c>
      <c r="AC10" s="11">
        <v>2362148.568</v>
      </c>
      <c r="AD10" s="11">
        <v>58033810.800000004</v>
      </c>
      <c r="AE10" s="11">
        <v>5718123.5760000013</v>
      </c>
      <c r="AF10" s="11">
        <v>7102140.6000000006</v>
      </c>
      <c r="AG10" s="11">
        <v>67176396.887999997</v>
      </c>
      <c r="AH10" s="11">
        <v>5652231.2400000002</v>
      </c>
      <c r="AI10" s="11">
        <v>35457891.047999993</v>
      </c>
      <c r="AJ10" s="11">
        <v>11565378.024</v>
      </c>
      <c r="AK10" s="11">
        <v>4072699.44</v>
      </c>
      <c r="AL10" s="11">
        <v>3224535.912</v>
      </c>
      <c r="AM10" s="11">
        <v>2807882.76</v>
      </c>
      <c r="AN10" s="11">
        <v>8161048.8719999995</v>
      </c>
      <c r="AO10" s="11">
        <v>1522521.5759999999</v>
      </c>
      <c r="AP10" s="11">
        <v>3838852.3440000005</v>
      </c>
      <c r="AQ10" s="11">
        <v>2527267.1519999998</v>
      </c>
      <c r="AR10" s="11">
        <v>3087307.3440000005</v>
      </c>
      <c r="AS10" s="11">
        <v>1625297.6159999999</v>
      </c>
      <c r="AT10" s="11">
        <v>1387921.44</v>
      </c>
      <c r="AU10" s="11">
        <v>322989353.97600007</v>
      </c>
      <c r="AV10" s="11">
        <v>2542523.5920000002</v>
      </c>
      <c r="AW10" s="11">
        <v>3229916.1839999994</v>
      </c>
      <c r="AX10" s="11">
        <v>7517032.4399999995</v>
      </c>
      <c r="AY10" s="11">
        <v>16323412.296</v>
      </c>
      <c r="AZ10" s="11">
        <v>15001683.672000002</v>
      </c>
      <c r="BA10" s="11">
        <v>6988402.7039999999</v>
      </c>
      <c r="BB10" s="11">
        <v>8916772.2960000001</v>
      </c>
      <c r="BC10" s="11">
        <v>2880882</v>
      </c>
      <c r="BD10" s="11">
        <v>2665890.9119999995</v>
      </c>
      <c r="BE10" s="11">
        <v>1562504.4</v>
      </c>
      <c r="BF10" s="11">
        <v>1990708.56</v>
      </c>
      <c r="BG10" s="11">
        <v>74498986.679999992</v>
      </c>
      <c r="BH10" s="11">
        <v>600605.88000000012</v>
      </c>
      <c r="BI10" s="11">
        <v>5949421.1999999993</v>
      </c>
      <c r="BJ10" s="11">
        <v>205811287.87199998</v>
      </c>
      <c r="BK10" s="11">
        <v>121595138.92799999</v>
      </c>
      <c r="BL10" s="11">
        <v>7817182.2480000006</v>
      </c>
      <c r="BM10" s="11">
        <v>8742573.120000001</v>
      </c>
      <c r="BN10" s="11">
        <v>10618186.031999998</v>
      </c>
      <c r="BO10" s="11">
        <v>7331809.4639999997</v>
      </c>
      <c r="BP10" s="11">
        <v>8309873.4480000008</v>
      </c>
      <c r="BQ10" s="11">
        <v>3359176.0559999999</v>
      </c>
      <c r="BR10" s="11">
        <v>3375507</v>
      </c>
      <c r="BS10" s="11">
        <v>269892818.11199999</v>
      </c>
      <c r="BT10" s="11">
        <v>27407570.592</v>
      </c>
      <c r="BU10" s="11">
        <v>7021098.648</v>
      </c>
      <c r="BV10" s="11">
        <v>23900456.471999995</v>
      </c>
      <c r="BW10" s="11">
        <v>15594631.464</v>
      </c>
      <c r="BX10" s="11">
        <v>5567402.4959999993</v>
      </c>
      <c r="BY10" s="11">
        <v>7977694.9680000003</v>
      </c>
      <c r="BZ10" s="11">
        <v>9096507.1439999994</v>
      </c>
      <c r="CA10" s="11">
        <v>61905907.776000001</v>
      </c>
      <c r="CB10" s="11">
        <v>9343052.7840000018</v>
      </c>
      <c r="CC10" s="11">
        <v>11306248.248</v>
      </c>
      <c r="CD10" s="11">
        <v>31812386.592</v>
      </c>
      <c r="CE10" s="11">
        <v>7441524.0960000008</v>
      </c>
      <c r="CF10" s="11">
        <v>4696435.2479999997</v>
      </c>
      <c r="CG10" s="11">
        <v>2359289.6880000001</v>
      </c>
      <c r="CH10" s="11">
        <v>680344717.63199997</v>
      </c>
      <c r="CI10" s="11">
        <v>4050840.84</v>
      </c>
      <c r="CJ10" s="11">
        <v>40647029.928000003</v>
      </c>
      <c r="CK10" s="11">
        <v>4913361.9840000002</v>
      </c>
      <c r="CL10" s="11">
        <v>6745948.3679999989</v>
      </c>
      <c r="CM10" s="11">
        <v>11813704.800000001</v>
      </c>
      <c r="CN10" s="11">
        <v>5651809.6079999991</v>
      </c>
      <c r="CO10" s="11">
        <v>22190714.952</v>
      </c>
      <c r="CP10" s="11">
        <v>2969545.92</v>
      </c>
      <c r="CQ10" s="11">
        <v>4724801.3760000002</v>
      </c>
      <c r="CR10" s="11">
        <v>3605954.6880000005</v>
      </c>
      <c r="CS10" s="11">
        <v>8616599.7840000018</v>
      </c>
      <c r="CT10" s="11">
        <v>2472775.8959999997</v>
      </c>
      <c r="CU10" s="11">
        <v>209270697.24000001</v>
      </c>
      <c r="CV10" s="11">
        <v>3121957.1040000003</v>
      </c>
      <c r="CW10" s="11">
        <v>6821933.8560000006</v>
      </c>
      <c r="CX10" s="11">
        <v>14143746.743999999</v>
      </c>
      <c r="CY10" s="11">
        <v>2688573.5760000004</v>
      </c>
      <c r="CZ10" s="11">
        <v>19774903.368000001</v>
      </c>
      <c r="DA10" s="11">
        <v>3794682.3840000001</v>
      </c>
      <c r="DB10" s="11">
        <v>4066298.2319999998</v>
      </c>
      <c r="DC10" s="11">
        <v>213958490.92799997</v>
      </c>
      <c r="DD10" s="11">
        <v>144721811.80800003</v>
      </c>
      <c r="DE10" s="11">
        <v>13773757.511999998</v>
      </c>
      <c r="DF10" s="11">
        <v>5274805.5840000007</v>
      </c>
      <c r="DG10" s="11">
        <v>33419265.575999998</v>
      </c>
      <c r="DH10" s="11">
        <v>7812544.0559999999</v>
      </c>
      <c r="DI10" s="11">
        <v>6261107.7119999994</v>
      </c>
      <c r="DJ10" s="11">
        <v>9696716.568</v>
      </c>
      <c r="DK10" s="11">
        <v>3805248.6960000005</v>
      </c>
      <c r="DL10" s="11">
        <v>849887062.63200009</v>
      </c>
      <c r="DM10" s="11">
        <v>13868250.983999999</v>
      </c>
      <c r="DN10" s="11">
        <v>9420919.1999999993</v>
      </c>
      <c r="DO10" s="11">
        <v>30083323.679999996</v>
      </c>
      <c r="DP10" s="11">
        <v>16051480.704</v>
      </c>
      <c r="DQ10" s="11">
        <v>16427403.792000001</v>
      </c>
      <c r="DR10" s="11">
        <v>15287291.615999999</v>
      </c>
      <c r="DS10" s="11">
        <v>6547333.6079999991</v>
      </c>
      <c r="DT10" s="11">
        <v>31323223.247999996</v>
      </c>
      <c r="DU10" s="11">
        <v>181289691.384</v>
      </c>
      <c r="DV10" s="11">
        <v>7063093.4880000008</v>
      </c>
      <c r="DW10" s="11">
        <v>47147916.311999992</v>
      </c>
      <c r="DX10" s="11">
        <v>45294432.816</v>
      </c>
      <c r="DY10" s="11">
        <v>6822721.6079999991</v>
      </c>
      <c r="DZ10" s="11">
        <v>17647613.447999999</v>
      </c>
      <c r="EA10" s="11">
        <v>8099165.1599999992</v>
      </c>
      <c r="EB10" s="11">
        <v>1819304.6400000001</v>
      </c>
      <c r="EC10" s="11">
        <v>4896628.7039999999</v>
      </c>
      <c r="ED10" s="11">
        <v>4863987.2640000004</v>
      </c>
      <c r="EE10" s="11">
        <v>40422257.304000005</v>
      </c>
      <c r="EF10" s="11">
        <v>123351629.85600001</v>
      </c>
      <c r="EG10" s="11">
        <v>96123937.032000005</v>
      </c>
      <c r="EH10" s="11">
        <v>7949429.0640000002</v>
      </c>
      <c r="EI10" s="11">
        <v>9049486.7520000003</v>
      </c>
      <c r="EJ10" s="11">
        <v>9337450.824000001</v>
      </c>
      <c r="EK10" s="11">
        <v>14157731.112</v>
      </c>
      <c r="EL10" s="11">
        <v>31780239.888</v>
      </c>
      <c r="EM10" s="11">
        <v>7398597.3839999996</v>
      </c>
      <c r="EN10" s="11">
        <v>11611854.791999999</v>
      </c>
      <c r="EO10" s="11">
        <v>405701580.64800006</v>
      </c>
      <c r="EP10" s="11">
        <v>8863110.1920000017</v>
      </c>
      <c r="EQ10" s="11">
        <v>5629444.5360000003</v>
      </c>
      <c r="ER10" s="11">
        <v>13623954.600000001</v>
      </c>
      <c r="ES10" s="11">
        <v>4990569.0960000008</v>
      </c>
      <c r="ET10" s="11">
        <v>4810401.959999999</v>
      </c>
      <c r="EU10" s="11">
        <v>11407948.416000001</v>
      </c>
      <c r="EV10" s="11">
        <v>23595288.816</v>
      </c>
      <c r="EW10" s="11">
        <v>4741653.4560000002</v>
      </c>
      <c r="EX10" s="11">
        <v>154211923.00800002</v>
      </c>
      <c r="EY10" s="11">
        <v>2648366.9759999998</v>
      </c>
      <c r="EZ10" s="11">
        <v>4853760.5040000007</v>
      </c>
      <c r="FA10" s="11">
        <v>8379970.8479999993</v>
      </c>
      <c r="FB10" s="11">
        <v>13774915.752000002</v>
      </c>
      <c r="FC10" s="11">
        <v>22806721.583999999</v>
      </c>
      <c r="FD10" s="11">
        <v>16589408.447999999</v>
      </c>
      <c r="FE10" s="11">
        <v>10556389.631999999</v>
      </c>
      <c r="FF10" s="11">
        <v>4578737.8080000002</v>
      </c>
      <c r="FG10" s="11">
        <v>3406905.9840000002</v>
      </c>
      <c r="FH10" s="11">
        <v>4455797.2080000006</v>
      </c>
      <c r="FI10" s="11">
        <v>2192031.84</v>
      </c>
      <c r="FJ10" s="11">
        <v>131615529.91200002</v>
      </c>
      <c r="FK10" s="11">
        <v>5885898.4079999998</v>
      </c>
      <c r="FL10" s="11">
        <v>6304543.1280000005</v>
      </c>
      <c r="FM10" s="11">
        <v>8691532.5360000003</v>
      </c>
      <c r="FN10" s="11">
        <v>18168884.807999998</v>
      </c>
      <c r="FO10" s="11">
        <v>8517687.6959999986</v>
      </c>
      <c r="FP10" s="11">
        <v>2447417.16</v>
      </c>
      <c r="FQ10" s="11">
        <v>1146183.3839999998</v>
      </c>
      <c r="FR10" s="11">
        <v>463779894.12000006</v>
      </c>
      <c r="FS10" s="11">
        <v>17243360.447999999</v>
      </c>
      <c r="FT10" s="11">
        <v>13548168.648</v>
      </c>
      <c r="FU10" s="11">
        <v>8888512.3920000009</v>
      </c>
      <c r="FV10" s="11">
        <v>20047244.735999998</v>
      </c>
      <c r="FW10" s="11">
        <v>7554512.688000001</v>
      </c>
      <c r="FX10" s="11">
        <v>18441393.287999999</v>
      </c>
      <c r="FY10" s="11">
        <v>12104352.576000001</v>
      </c>
      <c r="FZ10" s="11">
        <v>7279736.3760000011</v>
      </c>
      <c r="GA10" s="11">
        <v>10563865.199999999</v>
      </c>
      <c r="GB10" s="11">
        <v>19600498.824000001</v>
      </c>
      <c r="GC10" s="11">
        <v>6195877.7039999999</v>
      </c>
      <c r="GD10" s="11">
        <v>3773754.6719999998</v>
      </c>
      <c r="GE10" s="11">
        <v>1716914.4000000001</v>
      </c>
      <c r="GF10" s="11">
        <v>172855972.39200002</v>
      </c>
      <c r="GG10" s="11">
        <v>7221533.2319999998</v>
      </c>
      <c r="GH10" s="11">
        <v>4343938.7039999999</v>
      </c>
      <c r="GI10" s="11">
        <v>46412058.887999997</v>
      </c>
      <c r="GJ10" s="11">
        <v>10084351.32</v>
      </c>
      <c r="GK10" s="11">
        <v>15265890.120000001</v>
      </c>
      <c r="GL10" s="11">
        <v>9706744.4399999995</v>
      </c>
      <c r="GM10" s="11">
        <v>33436295.471999995</v>
      </c>
      <c r="GN10" s="11">
        <v>3079596.6960000005</v>
      </c>
      <c r="GO10" s="11">
        <v>3811577.352</v>
      </c>
      <c r="GP10" s="11">
        <v>2273001</v>
      </c>
      <c r="GQ10" s="11">
        <v>1942089.12</v>
      </c>
      <c r="GR10" s="11">
        <v>140035408.752</v>
      </c>
      <c r="GS10" s="11">
        <v>32004292.943999998</v>
      </c>
      <c r="GT10" s="11">
        <v>5513359.3679999989</v>
      </c>
      <c r="GU10" s="11">
        <v>36934229.783999994</v>
      </c>
      <c r="GV10" s="11">
        <v>4011611.6159999999</v>
      </c>
      <c r="GW10" s="11">
        <v>7553135.8320000004</v>
      </c>
      <c r="GX10" s="11">
        <v>8618517.7199999988</v>
      </c>
      <c r="GY10" s="11">
        <v>3691524.24</v>
      </c>
      <c r="GZ10" s="11">
        <v>139650595.00800002</v>
      </c>
      <c r="HA10" s="11">
        <v>13045658.568000002</v>
      </c>
      <c r="HB10" s="11">
        <v>9514317.623999998</v>
      </c>
      <c r="HC10" s="11">
        <v>8730027.4079999998</v>
      </c>
      <c r="HD10" s="11">
        <v>326234575.75199997</v>
      </c>
      <c r="HE10" s="11">
        <v>16160964.287999999</v>
      </c>
      <c r="HF10" s="11">
        <v>15873488.615999999</v>
      </c>
      <c r="HG10" s="11">
        <v>13854923.352</v>
      </c>
      <c r="HH10" s="11">
        <v>13049850.575999999</v>
      </c>
      <c r="HI10" s="11">
        <v>46058608.799999997</v>
      </c>
      <c r="HJ10" s="11">
        <v>2335000.3440000005</v>
      </c>
      <c r="HK10" s="11">
        <v>40595749.200000003</v>
      </c>
      <c r="HL10" s="11">
        <v>91759432.560000002</v>
      </c>
      <c r="HM10" s="11">
        <v>5298989.9519999996</v>
      </c>
      <c r="HN10" s="11">
        <v>17468395.68</v>
      </c>
      <c r="HO10" s="11">
        <v>3330185.6400000006</v>
      </c>
      <c r="HP10" s="11">
        <v>12276271.872000001</v>
      </c>
      <c r="HQ10" s="11">
        <v>2564341.6799999997</v>
      </c>
      <c r="HR10" s="11">
        <v>4060937.8080000002</v>
      </c>
      <c r="HS10" s="11">
        <v>1714577.1839999999</v>
      </c>
      <c r="HT10" s="11">
        <v>205537569.98399997</v>
      </c>
      <c r="HU10" s="11">
        <v>34281034.679999992</v>
      </c>
      <c r="HV10" s="11">
        <v>7446978.959999999</v>
      </c>
      <c r="HW10" s="11">
        <v>5873152.4159999993</v>
      </c>
      <c r="HX10" s="11">
        <v>4864713.5760000004</v>
      </c>
      <c r="HY10" s="11">
        <v>3125905.2240000004</v>
      </c>
      <c r="HZ10" s="11">
        <v>16225377.24</v>
      </c>
      <c r="IA10" s="11">
        <v>7394751.4079999998</v>
      </c>
      <c r="IB10" s="11">
        <v>6090675</v>
      </c>
      <c r="IC10" s="11">
        <v>6746515.4639999997</v>
      </c>
      <c r="ID10" s="11">
        <v>5259319.6320000011</v>
      </c>
      <c r="IE10" s="11">
        <v>9607999.5839999989</v>
      </c>
      <c r="IF10" s="11">
        <v>1735218.2880000002</v>
      </c>
      <c r="IG10" s="11">
        <v>7176188.0640000002</v>
      </c>
      <c r="IH10" s="11">
        <v>4413126.2640000004</v>
      </c>
      <c r="II10" s="11">
        <v>4953362.1839999994</v>
      </c>
      <c r="IJ10" s="11">
        <v>264484696.29600003</v>
      </c>
      <c r="IK10" s="11">
        <v>44314138.656000003</v>
      </c>
      <c r="IL10" s="11">
        <v>6727604.3760000011</v>
      </c>
      <c r="IM10" s="11">
        <v>17374448.447999999</v>
      </c>
      <c r="IN10" s="11">
        <v>28199451.216000002</v>
      </c>
      <c r="IO10" s="11">
        <v>8828335.3679999989</v>
      </c>
      <c r="IP10" s="11">
        <v>5069629.7760000005</v>
      </c>
      <c r="IQ10" s="11">
        <v>3010650.8160000006</v>
      </c>
      <c r="IR10" s="11">
        <v>2837979.5999999996</v>
      </c>
      <c r="IS10" s="11">
        <v>3482043.264</v>
      </c>
      <c r="IT10" s="11">
        <v>4500384.84</v>
      </c>
      <c r="IU10" s="11">
        <v>372063569.352</v>
      </c>
      <c r="IV10" s="11">
        <v>79836530.975999996</v>
      </c>
      <c r="IW10" s="11">
        <v>23704807.752000004</v>
      </c>
      <c r="IX10" s="11">
        <v>5747538.0719999988</v>
      </c>
      <c r="IY10" s="11">
        <v>4259996.4000000004</v>
      </c>
      <c r="IZ10" s="11">
        <v>4136959.8000000003</v>
      </c>
      <c r="JA10" s="11">
        <v>4865257.1999999993</v>
      </c>
      <c r="JB10" s="11">
        <v>2239228.56</v>
      </c>
      <c r="JC10" s="11">
        <v>13261647.983999999</v>
      </c>
      <c r="JD10" s="11">
        <v>11878257.912</v>
      </c>
      <c r="JE10" s="11">
        <v>6255297.5999999996</v>
      </c>
      <c r="JF10" s="11">
        <v>3933745.1999999997</v>
      </c>
      <c r="JG10" s="11">
        <v>146942121.04800001</v>
      </c>
      <c r="JH10" s="11">
        <v>54336652.872000009</v>
      </c>
      <c r="JI10" s="11">
        <v>5933479.8000000007</v>
      </c>
      <c r="JJ10" s="11">
        <v>3891198.24</v>
      </c>
      <c r="JK10" s="11">
        <v>5672911.8479999993</v>
      </c>
      <c r="JL10" s="11">
        <v>5429162.784</v>
      </c>
      <c r="JM10" s="11">
        <v>144365828.39999998</v>
      </c>
      <c r="JN10" s="11">
        <v>7056458.7599999998</v>
      </c>
      <c r="JO10" s="11">
        <v>11913641.784000002</v>
      </c>
      <c r="JP10" s="11">
        <v>23822971.368000001</v>
      </c>
      <c r="JQ10" s="11">
        <v>6489596.5920000002</v>
      </c>
      <c r="JR10" s="11">
        <v>18007293.167999998</v>
      </c>
      <c r="JS10" s="11">
        <v>4182558.4799999995</v>
      </c>
      <c r="JT10" s="11">
        <v>310891889.11199999</v>
      </c>
      <c r="JU10" s="11">
        <v>75150241.511999995</v>
      </c>
      <c r="JV10" s="11">
        <v>13019093.399999999</v>
      </c>
      <c r="JW10" s="11">
        <v>4037684.7119999994</v>
      </c>
      <c r="JX10" s="11">
        <v>12744767.735999998</v>
      </c>
      <c r="JY10" s="11">
        <v>2784636.8160000006</v>
      </c>
      <c r="JZ10" s="11">
        <v>49241706.57599999</v>
      </c>
      <c r="KA10" s="11">
        <v>12782702.640000001</v>
      </c>
      <c r="KB10" s="11">
        <v>6054023.0639999993</v>
      </c>
      <c r="KC10" s="11">
        <v>20014119.072000001</v>
      </c>
      <c r="KD10" s="11">
        <v>9283473.6959999986</v>
      </c>
      <c r="KE10" s="11">
        <v>14924015.279999999</v>
      </c>
      <c r="KF10" s="11">
        <v>2272555.2960000001</v>
      </c>
      <c r="KG10" s="11">
        <v>1027516.7519999999</v>
      </c>
      <c r="KH10" s="11">
        <v>9032605.8960000016</v>
      </c>
      <c r="KI10" s="11">
        <v>2597284.4160000002</v>
      </c>
      <c r="KJ10" s="11">
        <v>291214243.63199997</v>
      </c>
      <c r="KK10" s="11">
        <v>16529481.528000001</v>
      </c>
      <c r="KL10" s="11">
        <v>10578335.856000002</v>
      </c>
      <c r="KM10" s="11">
        <v>10758403.607999999</v>
      </c>
      <c r="KN10" s="11">
        <v>24674745.983999997</v>
      </c>
      <c r="KO10" s="11">
        <v>9901039.0800000019</v>
      </c>
      <c r="KP10" s="11">
        <v>26797208.976000004</v>
      </c>
      <c r="KQ10" s="11">
        <v>7191005.7840000009</v>
      </c>
      <c r="KR10" s="11">
        <v>11163087.264000002</v>
      </c>
      <c r="KS10" s="11">
        <v>117375223.392</v>
      </c>
      <c r="KT10" s="11">
        <v>10860430.535999998</v>
      </c>
      <c r="KU10" s="11">
        <v>13315532.592</v>
      </c>
      <c r="KV10" s="11">
        <v>41672082.335999995</v>
      </c>
      <c r="KW10" s="11">
        <v>5057213.3760000002</v>
      </c>
      <c r="KX10" s="11">
        <v>15985028.496000001</v>
      </c>
      <c r="KY10" s="11">
        <v>252061461.98399997</v>
      </c>
      <c r="KZ10" s="11">
        <v>22733764.344000004</v>
      </c>
      <c r="LA10" s="11">
        <v>238904059.31999999</v>
      </c>
      <c r="LB10" s="11">
        <v>5751233.4959999993</v>
      </c>
      <c r="LC10" s="11">
        <v>4541964.4799999995</v>
      </c>
      <c r="LD10" s="11">
        <v>22240732.799999997</v>
      </c>
      <c r="LE10" s="11">
        <v>29129659.992000002</v>
      </c>
      <c r="LF10" s="11">
        <v>37123611.552000001</v>
      </c>
      <c r="LG10" s="11">
        <v>2358285.2880000002</v>
      </c>
      <c r="LH10" s="11">
        <v>5495298.648</v>
      </c>
      <c r="LI10" s="11">
        <v>687958515.74399996</v>
      </c>
      <c r="LJ10" s="11">
        <v>46341693.623999998</v>
      </c>
      <c r="LK10" s="11">
        <v>95316880.560000002</v>
      </c>
      <c r="LL10" s="11">
        <v>79797760.920000002</v>
      </c>
      <c r="LM10" s="11">
        <v>11556480</v>
      </c>
      <c r="LN10" s="11">
        <v>6682519.1999999993</v>
      </c>
      <c r="LO10" s="11">
        <v>4712573.4000000004</v>
      </c>
      <c r="LP10" s="11">
        <v>8564485.2239999995</v>
      </c>
      <c r="LQ10" s="11">
        <v>2816688</v>
      </c>
      <c r="LR10" s="11">
        <v>12538465.464000002</v>
      </c>
      <c r="LS10" s="11">
        <v>3326600.4720000001</v>
      </c>
      <c r="LT10" s="11">
        <v>97006674.863999993</v>
      </c>
      <c r="LU10" s="11">
        <v>15720570.888</v>
      </c>
      <c r="LV10" s="11">
        <v>5123110.7760000005</v>
      </c>
      <c r="LW10" s="11">
        <v>163166437.34399998</v>
      </c>
      <c r="LX10" s="11">
        <v>62143965</v>
      </c>
      <c r="LY10" s="11">
        <v>434606348.97600007</v>
      </c>
      <c r="LZ10" s="11">
        <v>51888403.008000009</v>
      </c>
      <c r="MA10" s="11">
        <v>19682012.471999999</v>
      </c>
      <c r="MB10" s="11">
        <v>29219437.320000004</v>
      </c>
      <c r="MC10" s="11">
        <v>33160841.184</v>
      </c>
      <c r="MD10" s="11">
        <v>39335387.471999995</v>
      </c>
      <c r="ME10" s="11">
        <v>37697339.976000004</v>
      </c>
      <c r="MF10" s="11">
        <v>73666438.943999991</v>
      </c>
      <c r="MG10" s="11">
        <v>37516416.456</v>
      </c>
      <c r="MH10" s="11">
        <v>5877418.6559999995</v>
      </c>
      <c r="MI10" s="11">
        <v>453722121.28800005</v>
      </c>
      <c r="MJ10" s="11">
        <v>11155548.767999999</v>
      </c>
      <c r="MK10" s="11">
        <v>5968413.9360000007</v>
      </c>
      <c r="ML10" s="11">
        <v>3383688.3599999994</v>
      </c>
      <c r="MM10" s="11">
        <v>3992316.3119999995</v>
      </c>
      <c r="MN10" s="11">
        <v>8038498.9680000003</v>
      </c>
      <c r="MO10" s="11">
        <v>6090436.4159999993</v>
      </c>
      <c r="MP10" s="11">
        <v>8209974</v>
      </c>
      <c r="MQ10" s="11">
        <v>7933005.1920000007</v>
      </c>
      <c r="MR10" s="11">
        <v>4010166.5760000004</v>
      </c>
      <c r="MS10" s="11">
        <v>5693637.1439999994</v>
      </c>
      <c r="MT10" s="11">
        <v>4834580.76</v>
      </c>
      <c r="MU10" s="11">
        <v>177969343.46399999</v>
      </c>
      <c r="MV10" s="11">
        <v>3438199.1999999997</v>
      </c>
      <c r="MW10" s="11">
        <v>13690072.991999999</v>
      </c>
      <c r="MX10" s="11">
        <v>8132786.1840000004</v>
      </c>
      <c r="MY10" s="11">
        <v>6062938.9199999999</v>
      </c>
      <c r="MZ10" s="11">
        <v>11964020.399999999</v>
      </c>
      <c r="NA10" s="11">
        <v>35131401.744000003</v>
      </c>
      <c r="NB10" s="11">
        <v>13232923.247999998</v>
      </c>
      <c r="NC10" s="11">
        <v>6436281.4800000004</v>
      </c>
      <c r="ND10" s="11">
        <v>1855131.5999999999</v>
      </c>
      <c r="NE10" s="11">
        <v>4246278.9840000002</v>
      </c>
      <c r="NF10" s="11">
        <v>384647478.38399994</v>
      </c>
      <c r="NG10" s="11">
        <v>21749662.008000001</v>
      </c>
      <c r="NH10" s="11">
        <v>1417813.5359999998</v>
      </c>
      <c r="NI10" s="11">
        <v>43642437.024000004</v>
      </c>
      <c r="NJ10" s="11">
        <v>3277073.3039999995</v>
      </c>
      <c r="NK10" s="11">
        <v>8375157</v>
      </c>
      <c r="NL10" s="11">
        <v>49813297.368000001</v>
      </c>
      <c r="NM10" s="11">
        <v>7108990.2480000006</v>
      </c>
      <c r="NN10" s="11">
        <v>1687567.2000000002</v>
      </c>
      <c r="NO10" s="11">
        <v>5048641.3440000005</v>
      </c>
      <c r="NP10" s="11">
        <v>3272786.5439999998</v>
      </c>
      <c r="NQ10" s="11">
        <v>6883582.1280000005</v>
      </c>
      <c r="NR10" s="11">
        <v>99364225.84800002</v>
      </c>
      <c r="NS10" s="11">
        <v>5465585.8080000002</v>
      </c>
      <c r="NT10" s="11">
        <v>4928013.9120000005</v>
      </c>
      <c r="NU10" s="11">
        <v>5169797.3279999997</v>
      </c>
      <c r="NV10" s="11">
        <v>12926776.368000001</v>
      </c>
      <c r="NW10" s="11">
        <v>713272.848</v>
      </c>
      <c r="NX10" s="11">
        <v>1137417.48</v>
      </c>
      <c r="NY10" s="11">
        <v>285613238.80800003</v>
      </c>
      <c r="NZ10" s="11">
        <v>33676916.664000005</v>
      </c>
      <c r="OA10" s="11">
        <v>4343676.6239999998</v>
      </c>
      <c r="OB10" s="11">
        <v>2939773.92</v>
      </c>
      <c r="OC10" s="11">
        <v>3855309.7199999997</v>
      </c>
      <c r="OD10" s="11">
        <v>3882256.0559999999</v>
      </c>
      <c r="OE10" s="11">
        <v>3383509.68</v>
      </c>
      <c r="OF10" s="11">
        <v>243892603.632</v>
      </c>
      <c r="OG10" s="11">
        <v>11499885.048</v>
      </c>
      <c r="OH10" s="11">
        <v>3819279</v>
      </c>
      <c r="OI10" s="11">
        <v>35487619.584000006</v>
      </c>
      <c r="OJ10" s="11">
        <v>10801916.232000001</v>
      </c>
      <c r="OK10" s="11">
        <v>5060625.84</v>
      </c>
      <c r="OL10" s="11">
        <v>4099484.0400000005</v>
      </c>
      <c r="OM10" s="11">
        <v>2683928.5200000005</v>
      </c>
      <c r="ON10" s="11">
        <v>1501137.6</v>
      </c>
      <c r="OO10" s="11">
        <v>146531070.528</v>
      </c>
      <c r="OP10" s="11">
        <v>26385787.223999999</v>
      </c>
      <c r="OQ10" s="11">
        <v>43058132.975999996</v>
      </c>
      <c r="OR10" s="11">
        <v>7735487.9520000005</v>
      </c>
      <c r="OS10" s="11">
        <v>3649477.1040000003</v>
      </c>
      <c r="OT10" s="11">
        <v>1032003.72</v>
      </c>
      <c r="OU10" s="11">
        <v>127483782.16800001</v>
      </c>
      <c r="OV10" s="11">
        <v>3377518.2240000004</v>
      </c>
      <c r="OW10" s="11">
        <v>4540108.7280000001</v>
      </c>
      <c r="OX10" s="11">
        <v>7759112.352</v>
      </c>
      <c r="OY10" s="11">
        <v>14295873.431999998</v>
      </c>
      <c r="OZ10" s="11">
        <v>57386926.320000008</v>
      </c>
      <c r="PA10" s="11">
        <v>3360631.0079999994</v>
      </c>
      <c r="PB10" s="11">
        <v>1747631.0399999998</v>
      </c>
      <c r="PC10" s="11">
        <v>4070631.5999999996</v>
      </c>
      <c r="PD10" s="11">
        <v>183153849.57599998</v>
      </c>
      <c r="PE10" s="11">
        <v>5182789.8000000007</v>
      </c>
      <c r="PF10" s="11">
        <v>44432006.688000008</v>
      </c>
      <c r="PG10" s="11">
        <v>4612648.68</v>
      </c>
      <c r="PH10" s="11">
        <v>14010243.839999998</v>
      </c>
      <c r="PI10" s="11">
        <v>21342913.008000001</v>
      </c>
      <c r="PJ10" s="11">
        <v>3768000.648</v>
      </c>
      <c r="PK10" s="11">
        <v>5289830.6400000006</v>
      </c>
      <c r="PL10" s="11">
        <v>15111025.200000001</v>
      </c>
      <c r="PM10" s="11">
        <v>8729080.9440000001</v>
      </c>
      <c r="PN10" s="11">
        <v>27238269.047999997</v>
      </c>
      <c r="PO10" s="11">
        <v>37643964.648000002</v>
      </c>
      <c r="PP10" s="11">
        <v>6210402.9120000005</v>
      </c>
      <c r="PQ10" s="11">
        <v>66531350.400000006</v>
      </c>
      <c r="PR10" s="11">
        <v>10510001.495999999</v>
      </c>
      <c r="PS10" s="11">
        <v>2721705.5999999996</v>
      </c>
      <c r="PT10" s="11">
        <v>1713954.2399999998</v>
      </c>
      <c r="PU10" s="11">
        <v>4659799.0319999997</v>
      </c>
      <c r="PV10" s="11">
        <v>428983853.61600006</v>
      </c>
      <c r="PW10" s="11">
        <v>7376844.2400000002</v>
      </c>
      <c r="PX10" s="11">
        <v>7535028.2400000002</v>
      </c>
      <c r="PY10" s="11">
        <v>13638122.52</v>
      </c>
      <c r="PZ10" s="11">
        <v>101094942.57600001</v>
      </c>
      <c r="QA10" s="11">
        <v>5452660.9680000003</v>
      </c>
      <c r="QB10" s="11">
        <v>17740961.424000002</v>
      </c>
      <c r="QC10" s="11">
        <v>7278729</v>
      </c>
      <c r="QD10" s="11">
        <v>44466737.063999996</v>
      </c>
      <c r="QE10" s="11">
        <v>7561700.0879999995</v>
      </c>
      <c r="QF10" s="11">
        <v>47161604.928000003</v>
      </c>
      <c r="QG10" s="11">
        <v>9159367.7280000001</v>
      </c>
      <c r="QH10" s="11">
        <v>13091219.784000002</v>
      </c>
      <c r="QI10" s="11">
        <v>11513091.504000001</v>
      </c>
      <c r="QJ10" s="11">
        <v>10768707</v>
      </c>
      <c r="QK10" s="11">
        <v>16003171.223999999</v>
      </c>
      <c r="QL10" s="11">
        <v>5852510.2800000012</v>
      </c>
      <c r="QM10" s="11">
        <v>3748126.8720000004</v>
      </c>
      <c r="QN10" s="11">
        <v>2533142.3279999997</v>
      </c>
      <c r="QO10" s="11">
        <v>31186539.096000001</v>
      </c>
      <c r="QP10" s="11">
        <v>51129293.472000003</v>
      </c>
      <c r="QQ10" s="11">
        <v>2310169.5359999998</v>
      </c>
      <c r="QR10" s="11">
        <v>2007826.7999999998</v>
      </c>
      <c r="QS10" s="11">
        <v>2974159.2</v>
      </c>
      <c r="QT10" s="11">
        <v>9264768</v>
      </c>
      <c r="QU10" s="11">
        <v>1001652</v>
      </c>
      <c r="QV10" s="11">
        <v>244726287.98399997</v>
      </c>
      <c r="QW10" s="11">
        <v>4152254.4000000004</v>
      </c>
      <c r="QX10" s="11">
        <v>29850983.688000001</v>
      </c>
      <c r="QY10" s="11">
        <v>9156910.8479999993</v>
      </c>
      <c r="QZ10" s="11">
        <v>14194363.175999999</v>
      </c>
      <c r="RA10" s="11">
        <v>35370487.535999998</v>
      </c>
      <c r="RB10" s="11">
        <v>9257519.5920000002</v>
      </c>
      <c r="RC10" s="11">
        <v>21130241.688000001</v>
      </c>
      <c r="RD10" s="11">
        <v>38751136.487999998</v>
      </c>
      <c r="RE10" s="11">
        <v>6011576.568</v>
      </c>
      <c r="RF10" s="11">
        <v>4119051.6719999998</v>
      </c>
      <c r="RG10" s="11">
        <v>2842012.9920000006</v>
      </c>
      <c r="RH10" s="11">
        <v>2580480.648</v>
      </c>
      <c r="RI10" s="11">
        <v>528944261.83200002</v>
      </c>
      <c r="RJ10" s="11">
        <v>35467101.384000003</v>
      </c>
      <c r="RK10" s="11">
        <v>18477803.039999999</v>
      </c>
      <c r="RL10" s="11">
        <v>14092240.223999999</v>
      </c>
      <c r="RM10" s="11">
        <v>8132688.1200000001</v>
      </c>
      <c r="RN10" s="11">
        <v>16516466.904000001</v>
      </c>
      <c r="RO10" s="11">
        <v>44795785.464000002</v>
      </c>
      <c r="RP10" s="11">
        <v>4123707.0480000004</v>
      </c>
      <c r="RQ10" s="11">
        <v>15481431.720000001</v>
      </c>
      <c r="RR10" s="11">
        <v>37667746.920000002</v>
      </c>
      <c r="RS10" s="11">
        <v>57387299.184</v>
      </c>
      <c r="RT10" s="11">
        <v>6338352</v>
      </c>
      <c r="RU10" s="11">
        <v>3806709.2880000006</v>
      </c>
      <c r="RV10" s="11">
        <v>11319365.232000001</v>
      </c>
      <c r="RW10" s="11">
        <v>4467809.4480000008</v>
      </c>
      <c r="RX10" s="11">
        <v>9596376.432</v>
      </c>
      <c r="RY10" s="11">
        <v>6554708.3040000005</v>
      </c>
      <c r="RZ10" s="11">
        <v>4390531.08</v>
      </c>
      <c r="SA10" s="11">
        <v>2398443.2399999998</v>
      </c>
      <c r="SB10" s="11">
        <v>2664088.4400000004</v>
      </c>
      <c r="SC10" s="11">
        <v>152088986.90400001</v>
      </c>
      <c r="SD10" s="11">
        <v>8750542.1039999984</v>
      </c>
      <c r="SE10" s="11">
        <v>7699851.1679999996</v>
      </c>
      <c r="SF10" s="11">
        <v>5545416.3839999996</v>
      </c>
      <c r="SG10" s="11">
        <v>1628471.6640000001</v>
      </c>
      <c r="SH10" s="11">
        <v>21882315.792000003</v>
      </c>
      <c r="SI10" s="11">
        <v>7215374.1599999992</v>
      </c>
      <c r="SJ10" s="11">
        <v>19051087.560000002</v>
      </c>
      <c r="SK10" s="11">
        <v>5597490.311999999</v>
      </c>
      <c r="SL10" s="11">
        <v>5604726.4079999998</v>
      </c>
      <c r="SM10" s="11">
        <v>17794916.184</v>
      </c>
      <c r="SN10" s="11">
        <v>2086576.3919999998</v>
      </c>
      <c r="SO10" s="11">
        <v>78132008.807999998</v>
      </c>
      <c r="SP10" s="11">
        <v>6075992.7119999994</v>
      </c>
      <c r="SQ10" s="11">
        <v>5952141.8640000001</v>
      </c>
      <c r="SR10" s="11">
        <v>33715915.272</v>
      </c>
      <c r="SS10" s="11">
        <v>5979785.0879999995</v>
      </c>
      <c r="ST10" s="11">
        <v>8086749.0960000008</v>
      </c>
      <c r="SU10" s="11">
        <v>6768540.2400000002</v>
      </c>
      <c r="SV10" s="11">
        <v>3486407.4720000001</v>
      </c>
      <c r="SW10" s="11">
        <v>172976608.296</v>
      </c>
      <c r="SX10" s="11">
        <v>3931755.4560000002</v>
      </c>
      <c r="SY10" s="11">
        <v>9721541.0879999995</v>
      </c>
      <c r="SZ10" s="11">
        <v>4679031.5040000007</v>
      </c>
      <c r="TA10" s="11">
        <v>3548965.6320000002</v>
      </c>
      <c r="TB10" s="11">
        <v>3902329.1999999997</v>
      </c>
      <c r="TC10" s="11">
        <v>5699502.1439999994</v>
      </c>
      <c r="TD10" s="11">
        <v>22114360.704000004</v>
      </c>
      <c r="TE10" s="11">
        <v>3275238.6719999998</v>
      </c>
      <c r="TF10" s="11">
        <v>4563454.2479999997</v>
      </c>
      <c r="TG10" s="11">
        <v>4398746.8560000006</v>
      </c>
      <c r="TH10" s="11">
        <v>17376289.416000001</v>
      </c>
      <c r="TI10" s="11">
        <v>4383765.3599999994</v>
      </c>
      <c r="TJ10" s="11">
        <v>3061924.1279999996</v>
      </c>
      <c r="TK10" s="11">
        <v>494178650.37599999</v>
      </c>
      <c r="TL10" s="11">
        <v>4128078.9840000002</v>
      </c>
      <c r="TM10" s="11">
        <v>8736232.4880000018</v>
      </c>
      <c r="TN10" s="11">
        <v>16788943.056000002</v>
      </c>
      <c r="TO10" s="11">
        <v>17103017.232000001</v>
      </c>
      <c r="TP10" s="11">
        <v>11965258.919999998</v>
      </c>
      <c r="TQ10" s="11">
        <v>2643015.4560000002</v>
      </c>
      <c r="TR10" s="11">
        <v>74400712.967999995</v>
      </c>
      <c r="TS10" s="11">
        <v>6831090.0719999988</v>
      </c>
      <c r="TT10" s="11">
        <v>19603879.68</v>
      </c>
      <c r="TU10" s="11">
        <v>12871843.511999998</v>
      </c>
      <c r="TV10" s="11">
        <v>3868012.9440000001</v>
      </c>
      <c r="TW10" s="11">
        <v>2969662.0559999999</v>
      </c>
      <c r="TX10" s="11">
        <v>9195382.4639999997</v>
      </c>
      <c r="TY10" s="11">
        <v>5189508.7679999992</v>
      </c>
      <c r="TZ10" s="11">
        <v>4687313.568</v>
      </c>
      <c r="UA10" s="11">
        <v>74937641.615999997</v>
      </c>
      <c r="UB10" s="11">
        <v>5893267.6320000011</v>
      </c>
      <c r="UC10" s="11">
        <v>222872907.19199997</v>
      </c>
      <c r="UD10" s="11">
        <v>19259494.943999998</v>
      </c>
      <c r="UE10" s="11">
        <v>4594294.0559999999</v>
      </c>
      <c r="UF10" s="11">
        <v>6666127.7760000005</v>
      </c>
      <c r="UG10" s="11">
        <v>87448067.328000009</v>
      </c>
      <c r="UH10" s="11">
        <v>2796357.9840000002</v>
      </c>
      <c r="UI10" s="11">
        <v>2026190.5200000003</v>
      </c>
      <c r="UJ10" s="11">
        <v>2310649.0320000001</v>
      </c>
      <c r="UK10" s="11">
        <v>3902480.6159999999</v>
      </c>
      <c r="UL10" s="11">
        <v>104412982.82399999</v>
      </c>
      <c r="UM10" s="11">
        <v>9132863.568</v>
      </c>
      <c r="UN10" s="11">
        <v>7220705.2319999998</v>
      </c>
      <c r="UO10" s="11">
        <v>12051024.936000001</v>
      </c>
      <c r="UP10" s="11">
        <v>5301708.8640000001</v>
      </c>
      <c r="UQ10" s="11">
        <v>4404515.7359999996</v>
      </c>
      <c r="UR10" s="11">
        <v>654503854.22399998</v>
      </c>
      <c r="US10" s="11">
        <v>6003122.8320000004</v>
      </c>
      <c r="UT10" s="11">
        <v>7434847.7760000005</v>
      </c>
      <c r="UU10" s="11">
        <v>93516795.432000011</v>
      </c>
      <c r="UV10" s="11">
        <v>5413044.2640000004</v>
      </c>
      <c r="UW10" s="11">
        <v>4748282.7119999994</v>
      </c>
      <c r="UX10" s="11">
        <v>32579650.967999998</v>
      </c>
      <c r="UY10" s="11">
        <v>3303614.5920000002</v>
      </c>
      <c r="UZ10" s="11">
        <v>3483676.0559999999</v>
      </c>
      <c r="VA10" s="11">
        <v>9146684.1840000004</v>
      </c>
      <c r="VB10" s="11">
        <v>8049942.7440000009</v>
      </c>
      <c r="VC10" s="11">
        <v>22210684.464000002</v>
      </c>
      <c r="VD10" s="11">
        <v>2502023.088</v>
      </c>
      <c r="VE10" s="11">
        <v>19761439.056000002</v>
      </c>
      <c r="VF10" s="11">
        <v>5305944.5280000009</v>
      </c>
      <c r="VG10" s="11">
        <v>3688384.8720000004</v>
      </c>
      <c r="VH10" s="11">
        <v>2041297.0559999999</v>
      </c>
      <c r="VI10" s="11">
        <v>3219978.4079999998</v>
      </c>
      <c r="VJ10" s="11">
        <v>32264054.256000001</v>
      </c>
      <c r="VK10" s="11">
        <v>4304038.8000000007</v>
      </c>
      <c r="VL10" s="11">
        <v>3469835.736</v>
      </c>
      <c r="VM10" s="11">
        <v>1523318.88</v>
      </c>
      <c r="VN10" s="11">
        <v>227108160.04800001</v>
      </c>
      <c r="VO10" s="11">
        <v>6681877.8000000007</v>
      </c>
      <c r="VP10" s="11">
        <v>8231640.648</v>
      </c>
      <c r="VQ10" s="11">
        <v>18470635.655999999</v>
      </c>
      <c r="VR10" s="11">
        <v>23511705.792000003</v>
      </c>
      <c r="VS10" s="11">
        <v>15310296.48</v>
      </c>
      <c r="VT10" s="11">
        <v>7690902.0719999988</v>
      </c>
      <c r="VU10" s="11">
        <v>5998683.0480000004</v>
      </c>
      <c r="VV10" s="11">
        <v>6356158.8000000007</v>
      </c>
      <c r="VW10" s="11">
        <v>66240243.816</v>
      </c>
      <c r="VX10" s="11">
        <v>7813311.2879999997</v>
      </c>
      <c r="VY10" s="11">
        <v>25469116.200000003</v>
      </c>
      <c r="VZ10" s="11">
        <v>6102588.6960000005</v>
      </c>
      <c r="WA10" s="11">
        <v>4348376.9280000003</v>
      </c>
      <c r="WB10" s="11">
        <v>5290021.5840000007</v>
      </c>
      <c r="WC10" s="11">
        <v>1109669440.8960001</v>
      </c>
      <c r="WD10" s="11">
        <v>15772752.983999999</v>
      </c>
      <c r="WE10" s="11">
        <v>6213279.1919999998</v>
      </c>
      <c r="WF10" s="11">
        <v>6185345.5439999998</v>
      </c>
      <c r="WG10" s="11">
        <v>5681563.8959999997</v>
      </c>
      <c r="WH10" s="11">
        <v>8298308.0879999995</v>
      </c>
      <c r="WI10" s="11">
        <v>16176093.456000002</v>
      </c>
      <c r="WJ10" s="11">
        <v>15702633.143999998</v>
      </c>
      <c r="WK10" s="11">
        <v>8871359.1359999999</v>
      </c>
      <c r="WL10" s="11">
        <v>10493659.464000002</v>
      </c>
      <c r="WM10" s="11">
        <v>9228822</v>
      </c>
      <c r="WN10" s="11">
        <v>46809342</v>
      </c>
      <c r="WO10" s="11">
        <v>9657361.6320000011</v>
      </c>
      <c r="WP10" s="11">
        <v>13827180.600000001</v>
      </c>
      <c r="WQ10" s="11">
        <v>44192358.263999999</v>
      </c>
      <c r="WR10" s="11">
        <v>7718258.5920000002</v>
      </c>
      <c r="WS10" s="11">
        <v>15412400.088000001</v>
      </c>
      <c r="WT10" s="11">
        <v>10577399.568</v>
      </c>
      <c r="WU10" s="11">
        <v>6021260.4719999991</v>
      </c>
      <c r="WV10" s="11">
        <v>19586305.080000002</v>
      </c>
      <c r="WW10" s="11">
        <v>50877800.303999998</v>
      </c>
      <c r="WX10" s="11">
        <v>4692010.0559999999</v>
      </c>
      <c r="WY10" s="11">
        <v>4122173.0400000005</v>
      </c>
      <c r="WZ10" s="11">
        <v>3790230.0239999997</v>
      </c>
      <c r="XA10" s="11">
        <v>4155374.2559999996</v>
      </c>
      <c r="XB10" s="11">
        <v>3738564</v>
      </c>
      <c r="XC10" s="11">
        <v>5158198.3679999989</v>
      </c>
      <c r="XD10" s="11">
        <v>5409440.4000000004</v>
      </c>
      <c r="XE10" s="11">
        <v>58161802.175999992</v>
      </c>
      <c r="XF10" s="11">
        <v>4607001.4799999995</v>
      </c>
      <c r="XG10" s="11">
        <v>3124824.2640000004</v>
      </c>
      <c r="XH10" s="11">
        <v>3033372.0959999999</v>
      </c>
      <c r="XI10" s="11">
        <v>1981646.6400000001</v>
      </c>
      <c r="XJ10" s="11">
        <v>502231956.50400007</v>
      </c>
      <c r="XK10" s="11">
        <v>9920446.3200000003</v>
      </c>
      <c r="XL10" s="11">
        <v>8245613.4239999987</v>
      </c>
      <c r="XM10" s="11">
        <v>109377457.51199999</v>
      </c>
      <c r="XN10" s="11">
        <v>11585784.816</v>
      </c>
      <c r="XO10" s="11">
        <v>13265085.695999999</v>
      </c>
      <c r="XP10" s="11">
        <v>34845983.807999998</v>
      </c>
      <c r="XQ10" s="11">
        <v>12221773.008000001</v>
      </c>
      <c r="XR10" s="11">
        <v>14679191.112</v>
      </c>
      <c r="XS10" s="11">
        <v>36961371.671999998</v>
      </c>
      <c r="XT10" s="11">
        <v>31251032.280000001</v>
      </c>
      <c r="XU10" s="11">
        <v>5606865.5280000009</v>
      </c>
      <c r="XV10" s="11">
        <v>7749752.5199999996</v>
      </c>
      <c r="XW10" s="11">
        <v>5947967.3039999995</v>
      </c>
      <c r="XX10" s="11">
        <v>4531221.8640000001</v>
      </c>
      <c r="XY10" s="11">
        <v>5299967.1359999999</v>
      </c>
      <c r="XZ10" s="11">
        <v>4082669.4000000004</v>
      </c>
      <c r="YA10" s="11">
        <v>4309536.959999999</v>
      </c>
      <c r="YB10" s="11">
        <v>5217523.3920000009</v>
      </c>
      <c r="YC10" s="11">
        <v>4041021.7680000002</v>
      </c>
      <c r="YD10" s="11">
        <v>5714302.0079999994</v>
      </c>
      <c r="YE10" s="11">
        <v>3494624.5680000004</v>
      </c>
      <c r="YF10" s="11">
        <v>5093849.8560000006</v>
      </c>
      <c r="YG10" s="11">
        <v>566121705.57599998</v>
      </c>
      <c r="YH10" s="11">
        <v>12081678.456</v>
      </c>
      <c r="YI10" s="11">
        <v>38921225.952000007</v>
      </c>
      <c r="YJ10" s="11">
        <v>6483768.5519999992</v>
      </c>
      <c r="YK10" s="11">
        <v>61633864.272000007</v>
      </c>
      <c r="YL10" s="11">
        <v>7275439.3200000003</v>
      </c>
      <c r="YM10" s="11">
        <v>24302951.255999997</v>
      </c>
      <c r="YN10" s="11">
        <v>4372551.3839999996</v>
      </c>
      <c r="YO10" s="11">
        <v>35654245.631999999</v>
      </c>
      <c r="YP10" s="11">
        <v>28359359.039999999</v>
      </c>
      <c r="YQ10" s="11">
        <v>15536680.799999999</v>
      </c>
      <c r="YR10" s="11">
        <v>6880236.0719999988</v>
      </c>
      <c r="YS10" s="11">
        <v>5439555.7679999992</v>
      </c>
      <c r="YT10" s="11">
        <v>3737971.0320000001</v>
      </c>
      <c r="YU10" s="11">
        <v>3204094.1520000002</v>
      </c>
      <c r="YV10" s="11">
        <v>1872081.648</v>
      </c>
      <c r="YW10" s="11">
        <v>3274968.7199999997</v>
      </c>
      <c r="YX10" s="11">
        <v>156259022.92799997</v>
      </c>
      <c r="YY10" s="11">
        <v>13844557.200000001</v>
      </c>
      <c r="YZ10" s="11">
        <v>9563810.3999999985</v>
      </c>
      <c r="ZA10" s="11">
        <v>6864360</v>
      </c>
      <c r="ZB10" s="11">
        <v>17861751.672000002</v>
      </c>
      <c r="ZC10" s="11">
        <v>3889901.7119999994</v>
      </c>
      <c r="ZD10" s="11">
        <v>11169762.552000001</v>
      </c>
      <c r="ZE10" s="11">
        <v>158067500.95199999</v>
      </c>
      <c r="ZF10" s="11">
        <v>6360439.3439999996</v>
      </c>
      <c r="ZG10" s="11">
        <v>11185638</v>
      </c>
      <c r="ZH10" s="11">
        <v>11876731.824000001</v>
      </c>
      <c r="ZI10" s="11">
        <v>5187580.0319999997</v>
      </c>
      <c r="ZJ10" s="11">
        <v>7522867.1039999994</v>
      </c>
      <c r="ZK10" s="11">
        <v>3708643.5839999998</v>
      </c>
      <c r="ZL10" s="11">
        <v>2935159.2</v>
      </c>
      <c r="ZM10" s="11">
        <v>23719699.847999997</v>
      </c>
      <c r="ZN10" s="11">
        <v>401439172.296</v>
      </c>
      <c r="ZO10" s="11">
        <v>8265190.4160000002</v>
      </c>
      <c r="ZP10" s="11">
        <v>20227524.528000005</v>
      </c>
      <c r="ZQ10" s="11">
        <v>70062399.143999994</v>
      </c>
      <c r="ZR10" s="11">
        <v>32415278.280000001</v>
      </c>
      <c r="ZS10" s="11">
        <v>4331811.0240000002</v>
      </c>
      <c r="ZT10" s="11">
        <v>8917469.0159999989</v>
      </c>
      <c r="ZU10" s="11">
        <v>19531722.408</v>
      </c>
      <c r="ZV10" s="11">
        <v>24937776.552000001</v>
      </c>
      <c r="ZW10" s="11">
        <v>26676174.719999999</v>
      </c>
      <c r="ZX10" s="11">
        <v>3890010.3840000001</v>
      </c>
      <c r="ZY10" s="11">
        <v>4743889.2240000004</v>
      </c>
      <c r="ZZ10" s="11">
        <v>5592665.1840000004</v>
      </c>
      <c r="AAA10" s="11">
        <v>11106769.439999998</v>
      </c>
      <c r="AAB10" s="11">
        <v>4368210.311999999</v>
      </c>
      <c r="AAC10" s="11">
        <v>4364163.8160000006</v>
      </c>
      <c r="AAD10" s="11">
        <v>4800275.6400000006</v>
      </c>
      <c r="AAE10" s="11">
        <v>3596825.3039999995</v>
      </c>
      <c r="AAF10" s="11">
        <v>5229645.1679999996</v>
      </c>
      <c r="AAG10" s="11">
        <v>3470648.2319999998</v>
      </c>
      <c r="AAH10" s="11">
        <v>3354062.5200000005</v>
      </c>
      <c r="AAI10" s="11">
        <v>1903258.1040000001</v>
      </c>
      <c r="AAJ10" s="11">
        <v>145421886.04800001</v>
      </c>
      <c r="AAK10" s="11">
        <v>4649896.2240000004</v>
      </c>
      <c r="AAL10" s="11">
        <v>10983409.583999999</v>
      </c>
      <c r="AAM10" s="11">
        <v>16296259.175999999</v>
      </c>
      <c r="AAN10" s="11">
        <v>4477054.1520000007</v>
      </c>
      <c r="AAO10" s="11">
        <v>23826631.175999999</v>
      </c>
      <c r="AAP10" s="11">
        <v>4948406.4000000004</v>
      </c>
      <c r="AAQ10" s="11">
        <v>877642045.19999993</v>
      </c>
      <c r="AAR10" s="11">
        <v>7394150.7840000009</v>
      </c>
      <c r="AAS10" s="11">
        <v>4065192.5999999996</v>
      </c>
      <c r="AAT10" s="11">
        <v>60848977.920000002</v>
      </c>
      <c r="AAU10" s="11">
        <v>26561227.487999998</v>
      </c>
      <c r="AAV10" s="11">
        <v>13257805.968000002</v>
      </c>
      <c r="AAW10" s="11">
        <v>11995731.239999998</v>
      </c>
      <c r="AAX10" s="11">
        <v>16917811.368000001</v>
      </c>
      <c r="AAY10" s="11">
        <v>43493107.775999993</v>
      </c>
      <c r="AAZ10" s="11">
        <v>9492174.5040000007</v>
      </c>
      <c r="ABA10" s="11">
        <v>13783056.600000001</v>
      </c>
      <c r="ABB10" s="11">
        <v>71696431.415999994</v>
      </c>
      <c r="ABC10" s="11">
        <v>29585304.528000005</v>
      </c>
      <c r="ABD10" s="11">
        <v>2933639.9519999996</v>
      </c>
      <c r="ABE10" s="11">
        <v>5690543.040000001</v>
      </c>
      <c r="ABF10" s="11">
        <v>5844616.0079999994</v>
      </c>
      <c r="ABG10" s="11">
        <v>2851611.432</v>
      </c>
      <c r="ABH10" s="11">
        <v>6943568.7120000003</v>
      </c>
      <c r="ABI10" s="11">
        <v>7494503.2319999998</v>
      </c>
      <c r="ABJ10" s="11">
        <v>83987718.840000004</v>
      </c>
      <c r="ABK10" s="11">
        <v>102625213.82399999</v>
      </c>
      <c r="ABL10" s="11">
        <v>6880772.7359999996</v>
      </c>
      <c r="ABM10" s="11">
        <v>2708873.7119999994</v>
      </c>
      <c r="ABN10" s="11">
        <v>2029027.4640000002</v>
      </c>
      <c r="ABO10" s="11">
        <v>3362101.7759999996</v>
      </c>
      <c r="ABP10" s="11">
        <v>3152683.3440000005</v>
      </c>
      <c r="ABQ10" s="11">
        <v>152206952.088</v>
      </c>
      <c r="ABR10" s="11">
        <v>7582746.6239999989</v>
      </c>
      <c r="ABS10" s="11">
        <v>4789446.7919999994</v>
      </c>
      <c r="ABT10" s="11">
        <v>7776708.3839999996</v>
      </c>
      <c r="ABU10" s="11">
        <v>8644154.3999999985</v>
      </c>
      <c r="ABV10" s="11">
        <v>5506493.352</v>
      </c>
      <c r="ABW10" s="11">
        <v>4036228.44</v>
      </c>
      <c r="ABX10" s="11">
        <v>7502681.9280000012</v>
      </c>
      <c r="ABY10" s="11">
        <v>227743.19999999998</v>
      </c>
      <c r="ABZ10" s="11">
        <v>163699115.472</v>
      </c>
      <c r="ACA10" s="11">
        <v>3327369.0480000004</v>
      </c>
      <c r="ACB10" s="11">
        <v>17218539.960000001</v>
      </c>
      <c r="ACC10" s="11">
        <v>5036122.0559999999</v>
      </c>
      <c r="ACD10" s="11">
        <v>3698448.3840000001</v>
      </c>
      <c r="ACE10" s="11">
        <v>43291931.856000006</v>
      </c>
      <c r="ACF10" s="11">
        <v>5472407.5199999996</v>
      </c>
      <c r="ACG10" s="11">
        <v>5863696.4399999995</v>
      </c>
      <c r="ACH10" s="11">
        <v>4952764.92</v>
      </c>
      <c r="ACI10" s="11">
        <v>13656381.720000001</v>
      </c>
      <c r="ACJ10" s="11">
        <v>3629676.9840000002</v>
      </c>
      <c r="ACK10" s="11">
        <v>587110304.68799996</v>
      </c>
      <c r="ACL10" s="11">
        <v>5938716.6720000003</v>
      </c>
      <c r="ACM10" s="11">
        <v>13284124.488000002</v>
      </c>
      <c r="ACN10" s="11">
        <v>26259609.671999998</v>
      </c>
      <c r="ACO10" s="11">
        <v>3220141.7039999999</v>
      </c>
      <c r="ACP10" s="11">
        <v>18368616.359999999</v>
      </c>
      <c r="ACQ10" s="11">
        <v>15821084.207999999</v>
      </c>
      <c r="ACR10" s="11">
        <v>82930870.368000001</v>
      </c>
      <c r="ACS10" s="11">
        <v>140982642.31200001</v>
      </c>
      <c r="ACT10" s="11">
        <v>8203862.8320000004</v>
      </c>
      <c r="ACU10" s="11">
        <v>10395193.583999999</v>
      </c>
      <c r="ACV10" s="11">
        <v>22538162.399999999</v>
      </c>
      <c r="ACW10" s="11">
        <v>67734122.856000006</v>
      </c>
      <c r="ACX10" s="11">
        <v>6705692.4720000001</v>
      </c>
      <c r="ACY10" s="11">
        <v>14075340.672000002</v>
      </c>
      <c r="ACZ10" s="11">
        <v>5662081.8239999991</v>
      </c>
      <c r="ADA10" s="11">
        <v>5178438.9840000011</v>
      </c>
      <c r="ADB10" s="11">
        <v>6357987.2640000004</v>
      </c>
      <c r="ADC10" s="11">
        <v>4217352.7919999994</v>
      </c>
      <c r="ADD10" s="11">
        <v>3529393.1999999997</v>
      </c>
      <c r="ADE10" s="11">
        <v>6704328.6000000006</v>
      </c>
      <c r="ADF10" s="11">
        <v>9549635.2559999991</v>
      </c>
      <c r="ADG10" s="652">
        <v>14403419.615999999</v>
      </c>
      <c r="ADH10" s="11">
        <v>86687507.951999992</v>
      </c>
      <c r="ADI10" s="11">
        <v>67341128.975999996</v>
      </c>
      <c r="ADJ10" s="11">
        <v>1807785.5279999999</v>
      </c>
      <c r="ADK10" s="11">
        <v>5098989.5999999996</v>
      </c>
      <c r="ADL10" s="11">
        <v>5893681.2479999997</v>
      </c>
      <c r="ADM10" s="11">
        <v>3122334.3599999994</v>
      </c>
      <c r="ADN10" s="11">
        <v>6948189.1200000001</v>
      </c>
      <c r="ADO10" s="11">
        <v>7107455.1360000009</v>
      </c>
      <c r="ADP10" s="11">
        <v>4836924.0240000002</v>
      </c>
      <c r="ADQ10" s="11">
        <v>327140839.27199996</v>
      </c>
      <c r="ADR10" s="11">
        <v>8473194.5760000013</v>
      </c>
      <c r="ADS10" s="11">
        <v>11037656.039999999</v>
      </c>
      <c r="ADT10" s="11">
        <v>2151080.04</v>
      </c>
      <c r="ADU10" s="11">
        <v>82661184.384000003</v>
      </c>
      <c r="ADV10" s="11">
        <v>2333427.3360000001</v>
      </c>
      <c r="ADW10" s="11">
        <v>4678761.5999999996</v>
      </c>
      <c r="ADX10" s="11">
        <v>10852124.495999999</v>
      </c>
      <c r="ADY10" s="11">
        <v>3048256.176</v>
      </c>
      <c r="ADZ10" s="11">
        <v>395481</v>
      </c>
      <c r="AEA10" s="11">
        <v>640529957.49599993</v>
      </c>
      <c r="AEB10" s="11">
        <v>31972212.792000003</v>
      </c>
      <c r="AEC10" s="11">
        <v>28606119.504000004</v>
      </c>
      <c r="AED10" s="11">
        <v>4612346.568</v>
      </c>
      <c r="AEE10" s="11">
        <v>4954213.1999999993</v>
      </c>
      <c r="AEF10" s="11">
        <v>26041423.920000002</v>
      </c>
      <c r="AEG10" s="11">
        <v>5815066.3200000003</v>
      </c>
      <c r="AEH10" s="11">
        <v>7993533.0960000008</v>
      </c>
      <c r="AEI10" s="11">
        <v>7638568.3439999996</v>
      </c>
      <c r="AEJ10" s="11">
        <v>5854805.3279999997</v>
      </c>
      <c r="AEK10" s="11">
        <v>9940503.120000001</v>
      </c>
      <c r="AEL10" s="11">
        <v>16963776.719999999</v>
      </c>
      <c r="AEM10" s="11">
        <v>6297981.0240000002</v>
      </c>
      <c r="AEN10" s="11">
        <v>28772650.127999999</v>
      </c>
      <c r="AEO10" s="11">
        <v>8811502.0080000013</v>
      </c>
      <c r="AEP10" s="11">
        <v>11585018.376000002</v>
      </c>
      <c r="AEQ10" s="11">
        <v>4607180.16</v>
      </c>
      <c r="AER10" s="11">
        <v>37744088.495999992</v>
      </c>
      <c r="AES10" s="11">
        <v>3315273.84</v>
      </c>
      <c r="AET10" s="11">
        <v>22059424.368000001</v>
      </c>
      <c r="AEU10" s="11">
        <v>366432751.72800004</v>
      </c>
      <c r="AEV10" s="11">
        <v>15600284.376000002</v>
      </c>
      <c r="AEW10" s="11">
        <v>20907642.479999997</v>
      </c>
      <c r="AEX10" s="11">
        <v>8330824.1039999994</v>
      </c>
      <c r="AEY10" s="11">
        <v>4310768.9519999996</v>
      </c>
      <c r="AEZ10" s="11">
        <v>34649801.615999997</v>
      </c>
      <c r="AFA10" s="11">
        <v>7627753.5839999998</v>
      </c>
      <c r="AFB10" s="11">
        <v>14763509.496000001</v>
      </c>
      <c r="AFC10" s="11">
        <v>8530093.5119999982</v>
      </c>
      <c r="AFD10" s="11">
        <v>2939496.3599999994</v>
      </c>
      <c r="AFE10" s="11">
        <v>178205446.58399999</v>
      </c>
      <c r="AFF10" s="11">
        <v>66098300.519999996</v>
      </c>
      <c r="AFG10" s="11">
        <v>17233711.175999999</v>
      </c>
      <c r="AFH10" s="11">
        <v>6590814.8639999991</v>
      </c>
      <c r="AFI10" s="11">
        <v>17597175.287999999</v>
      </c>
      <c r="AFJ10" s="11">
        <v>7099338.8400000008</v>
      </c>
      <c r="AFK10" s="11">
        <v>3559050.7199999997</v>
      </c>
      <c r="AFL10" s="11">
        <v>7596238.0319999997</v>
      </c>
      <c r="AFM10" s="11">
        <v>6028979.7359999996</v>
      </c>
      <c r="AFN10" s="11">
        <v>8241720.2159999991</v>
      </c>
      <c r="AFO10" s="11">
        <v>982284.04799999995</v>
      </c>
      <c r="AFP10" s="11">
        <v>5010673.8720000004</v>
      </c>
      <c r="AFQ10" s="11">
        <v>21360606.528000005</v>
      </c>
      <c r="AFR10" s="11">
        <v>166594858.39200002</v>
      </c>
      <c r="AFS10" s="11">
        <v>24840689.039999999</v>
      </c>
      <c r="AFT10" s="11">
        <v>5672207.0159999989</v>
      </c>
      <c r="AFU10" s="11">
        <v>8337001.3920000009</v>
      </c>
      <c r="AFV10" s="11">
        <v>4468249.2960000001</v>
      </c>
      <c r="AFW10" s="11">
        <v>6287336.2080000006</v>
      </c>
      <c r="AFX10" s="11">
        <v>6561426.4079999998</v>
      </c>
      <c r="AFY10" s="11">
        <v>7042710.7440000009</v>
      </c>
      <c r="AFZ10" s="11">
        <v>5197885.4639999997</v>
      </c>
      <c r="AGA10" s="11">
        <v>4486432.7520000003</v>
      </c>
      <c r="AGB10" s="11">
        <v>9101596.1999999993</v>
      </c>
      <c r="AGC10" s="11">
        <v>3179615.5439999998</v>
      </c>
      <c r="AGD10" s="11">
        <v>427769044.84799999</v>
      </c>
      <c r="AGE10" s="11">
        <v>6330888.432000001</v>
      </c>
      <c r="AGF10" s="11">
        <v>11128915.152000003</v>
      </c>
      <c r="AGG10" s="11">
        <v>9989992.3920000009</v>
      </c>
      <c r="AGH10" s="11">
        <v>58381575.720000006</v>
      </c>
      <c r="AGI10" s="11">
        <v>14743148.088000001</v>
      </c>
      <c r="AGJ10" s="11">
        <v>9296003.4719999991</v>
      </c>
      <c r="AGK10" s="11">
        <v>6072699.0719999988</v>
      </c>
      <c r="AGL10" s="11">
        <v>6273437.2080000006</v>
      </c>
      <c r="AGM10" s="11">
        <v>10320298.344000001</v>
      </c>
      <c r="AGN10" s="11">
        <v>8934117.9840000011</v>
      </c>
      <c r="AGO10" s="11">
        <v>383648427.38399994</v>
      </c>
      <c r="AGP10" s="11">
        <v>33416503.296</v>
      </c>
      <c r="AGQ10" s="11">
        <v>25699851.408</v>
      </c>
      <c r="AGR10" s="11">
        <v>5060066.5199999996</v>
      </c>
      <c r="AGS10" s="11">
        <v>18527123.207999997</v>
      </c>
      <c r="AGT10" s="11">
        <v>30286576.247999996</v>
      </c>
      <c r="AGU10" s="11">
        <v>2399690.16</v>
      </c>
      <c r="AGV10" s="11">
        <v>4134251.9280000003</v>
      </c>
      <c r="AGW10" s="11">
        <v>382788596.352</v>
      </c>
      <c r="AGX10" s="11">
        <v>310699321.39200002</v>
      </c>
      <c r="AGY10" s="11">
        <v>9029347.7039999999</v>
      </c>
      <c r="AGZ10" s="11">
        <v>13600673.832</v>
      </c>
      <c r="AHA10" s="11">
        <v>48385741.200000003</v>
      </c>
      <c r="AHB10" s="11">
        <v>13485248.256000001</v>
      </c>
      <c r="AHC10" s="11">
        <v>8045748.4079999998</v>
      </c>
      <c r="AHD10" s="11">
        <v>21436471.295999996</v>
      </c>
      <c r="AHE10" s="11">
        <v>4251891.311999999</v>
      </c>
      <c r="AHF10" s="11">
        <v>8570420.7840000018</v>
      </c>
      <c r="AHG10" s="11">
        <v>7415156.6160000004</v>
      </c>
      <c r="AHH10" s="11">
        <v>6785397.1439999994</v>
      </c>
      <c r="AHI10" s="11">
        <v>9775086.432</v>
      </c>
      <c r="AHJ10" s="11">
        <v>2460520.2479999997</v>
      </c>
      <c r="AHK10" s="11">
        <v>5842115.040000001</v>
      </c>
      <c r="AHL10" s="11">
        <v>6638809.1039999994</v>
      </c>
      <c r="AHM10" s="11">
        <v>3872019.6960000005</v>
      </c>
      <c r="AHN10" s="11">
        <v>128311272</v>
      </c>
      <c r="AHO10" s="11">
        <v>8621995.1999999993</v>
      </c>
      <c r="AHP10" s="11">
        <v>6775450.919999999</v>
      </c>
      <c r="AHQ10" s="11">
        <v>8826313.5600000005</v>
      </c>
      <c r="AHR10" s="11">
        <v>21454593.623999998</v>
      </c>
      <c r="AHS10" s="11">
        <v>6196610.7119999994</v>
      </c>
      <c r="AHT10" s="11">
        <v>3771379.68</v>
      </c>
      <c r="AHU10" s="11">
        <f t="shared" si="0"/>
        <v>35230256303.879982</v>
      </c>
      <c r="AHW10" s="625"/>
      <c r="AHX10" s="626"/>
    </row>
    <row r="11" spans="1:909" x14ac:dyDescent="0.8">
      <c r="A11" s="96">
        <v>7</v>
      </c>
      <c r="B11" s="96" t="s">
        <v>8</v>
      </c>
      <c r="C11" s="6" t="s">
        <v>9</v>
      </c>
      <c r="D11" s="11">
        <v>185282168.78399998</v>
      </c>
      <c r="E11" s="11">
        <v>2004164.2080000001</v>
      </c>
      <c r="F11" s="11">
        <v>10998162.743999999</v>
      </c>
      <c r="G11" s="11">
        <v>9420832.7760000005</v>
      </c>
      <c r="H11" s="11">
        <v>4471336.8000000007</v>
      </c>
      <c r="I11" s="11">
        <v>1677821.0160000001</v>
      </c>
      <c r="J11" s="11">
        <v>5741064.4800000004</v>
      </c>
      <c r="K11" s="11">
        <v>2764820.0880000005</v>
      </c>
      <c r="L11" s="11">
        <v>2841384.0480000004</v>
      </c>
      <c r="M11" s="11">
        <v>2799113.3039999995</v>
      </c>
      <c r="N11" s="11">
        <v>1497879.9360000002</v>
      </c>
      <c r="O11" s="11">
        <v>1634016.192</v>
      </c>
      <c r="P11" s="11">
        <v>2049160.8959999999</v>
      </c>
      <c r="Q11" s="11">
        <v>2170570.2960000001</v>
      </c>
      <c r="R11" s="11">
        <v>1241826.456</v>
      </c>
      <c r="S11" s="11">
        <v>9821416.2960000001</v>
      </c>
      <c r="T11" s="11">
        <v>19501432.943999998</v>
      </c>
      <c r="U11" s="11">
        <v>673388.35199999996</v>
      </c>
      <c r="V11" s="11">
        <v>208930.41599999997</v>
      </c>
      <c r="W11" s="11">
        <v>172279068.88800001</v>
      </c>
      <c r="X11" s="11">
        <v>8063289.9359999998</v>
      </c>
      <c r="Y11" s="11">
        <v>594860.39999999991</v>
      </c>
      <c r="Z11" s="11">
        <v>1203873.1199999999</v>
      </c>
      <c r="AA11" s="11">
        <v>-483451.03199999995</v>
      </c>
      <c r="AB11" s="11">
        <v>968365.12800000003</v>
      </c>
      <c r="AC11" s="11">
        <v>812926.92</v>
      </c>
      <c r="AD11" s="11">
        <v>20832974.879999995</v>
      </c>
      <c r="AE11" s="11">
        <v>1356600.1680000001</v>
      </c>
      <c r="AF11" s="11">
        <v>3062704.3440000005</v>
      </c>
      <c r="AG11" s="11">
        <v>28040745.719999999</v>
      </c>
      <c r="AH11" s="11">
        <v>1335368.352</v>
      </c>
      <c r="AI11" s="11">
        <v>5064227.040000001</v>
      </c>
      <c r="AJ11" s="11">
        <v>6766635.5040000007</v>
      </c>
      <c r="AK11" s="11">
        <v>2354933.3039999995</v>
      </c>
      <c r="AL11" s="11">
        <v>787721.11200000008</v>
      </c>
      <c r="AM11" s="11">
        <v>333339.74399999995</v>
      </c>
      <c r="AN11" s="11">
        <v>1584405</v>
      </c>
      <c r="AO11" s="11">
        <v>490967.54399999999</v>
      </c>
      <c r="AP11" s="11">
        <v>-59776.56</v>
      </c>
      <c r="AQ11" s="11">
        <v>1196538.3599999999</v>
      </c>
      <c r="AR11" s="11">
        <v>1846795.9920000001</v>
      </c>
      <c r="AS11" s="11">
        <v>1897142.088</v>
      </c>
      <c r="AT11" s="11">
        <v>549269.01599999995</v>
      </c>
      <c r="AU11" s="11">
        <v>36132817.175999999</v>
      </c>
      <c r="AV11" s="11">
        <v>318312.24</v>
      </c>
      <c r="AW11" s="11">
        <v>2242000.0559999999</v>
      </c>
      <c r="AX11" s="11">
        <v>1463061.9840000002</v>
      </c>
      <c r="AY11" s="11">
        <v>5686523.8560000006</v>
      </c>
      <c r="AZ11" s="11">
        <v>8219142.7440000009</v>
      </c>
      <c r="BA11" s="11">
        <v>787489.65600000008</v>
      </c>
      <c r="BB11" s="11">
        <v>1477065.6</v>
      </c>
      <c r="BC11" s="11">
        <v>565767.14400000009</v>
      </c>
      <c r="BD11" s="11">
        <v>1476517.92</v>
      </c>
      <c r="BE11" s="11">
        <v>1047921.6000000001</v>
      </c>
      <c r="BF11" s="11">
        <v>1340637.3360000001</v>
      </c>
      <c r="BG11" s="11">
        <v>13964826.359999999</v>
      </c>
      <c r="BH11" s="11">
        <v>250910.25600000002</v>
      </c>
      <c r="BI11" s="11">
        <v>1109270.5919999999</v>
      </c>
      <c r="BJ11" s="11">
        <v>54514840.223999999</v>
      </c>
      <c r="BK11" s="11">
        <v>32100450.888</v>
      </c>
      <c r="BL11" s="11">
        <v>775893.74399999995</v>
      </c>
      <c r="BM11" s="11">
        <v>682330.82400000002</v>
      </c>
      <c r="BN11" s="11">
        <v>2072667.648</v>
      </c>
      <c r="BO11" s="11">
        <v>878301.04799999995</v>
      </c>
      <c r="BP11" s="11">
        <v>1522121.8559999997</v>
      </c>
      <c r="BQ11" s="11">
        <v>282334.12800000003</v>
      </c>
      <c r="BR11" s="11">
        <v>518602.60800000007</v>
      </c>
      <c r="BS11" s="11">
        <v>120965510.54400001</v>
      </c>
      <c r="BT11" s="11">
        <v>1953435.0719999999</v>
      </c>
      <c r="BU11" s="11">
        <v>1502191.8480000002</v>
      </c>
      <c r="BV11" s="11">
        <v>2962587.0480000004</v>
      </c>
      <c r="BW11" s="11">
        <v>1787610.456</v>
      </c>
      <c r="BX11" s="11">
        <v>1101640.7999999998</v>
      </c>
      <c r="BY11" s="11">
        <v>837550.728</v>
      </c>
      <c r="BZ11" s="11">
        <v>1483905.0720000002</v>
      </c>
      <c r="CA11" s="11">
        <v>6472913.6399999997</v>
      </c>
      <c r="CB11" s="11">
        <v>2873990.4000000004</v>
      </c>
      <c r="CC11" s="11">
        <v>5644752.0240000002</v>
      </c>
      <c r="CD11" s="11">
        <v>4762456.2240000004</v>
      </c>
      <c r="CE11" s="11">
        <v>2226873.5999999996</v>
      </c>
      <c r="CF11" s="11">
        <v>297704.08799999999</v>
      </c>
      <c r="CG11" s="11">
        <v>-817097.68800000008</v>
      </c>
      <c r="CH11" s="11">
        <v>283039819.96799994</v>
      </c>
      <c r="CI11" s="11">
        <v>4401982.4879999999</v>
      </c>
      <c r="CJ11" s="11">
        <v>13409950.056</v>
      </c>
      <c r="CK11" s="11">
        <v>1114941.48</v>
      </c>
      <c r="CL11" s="11">
        <v>1409641.9679999999</v>
      </c>
      <c r="CM11" s="11">
        <v>1951254.192</v>
      </c>
      <c r="CN11" s="11">
        <v>864161.04</v>
      </c>
      <c r="CO11" s="11">
        <v>4271658.9120000005</v>
      </c>
      <c r="CP11" s="11">
        <v>729086.85599999991</v>
      </c>
      <c r="CQ11" s="11">
        <v>4484139.432</v>
      </c>
      <c r="CR11" s="11">
        <v>1063333.608</v>
      </c>
      <c r="CS11" s="11">
        <v>6778344.6959999995</v>
      </c>
      <c r="CT11" s="11">
        <v>1121802.7920000001</v>
      </c>
      <c r="CU11" s="11">
        <v>82187719.104000002</v>
      </c>
      <c r="CV11" s="11">
        <v>3181293.2160000005</v>
      </c>
      <c r="CW11" s="11">
        <v>2438600.568</v>
      </c>
      <c r="CX11" s="11">
        <v>3001079.3279999997</v>
      </c>
      <c r="CY11" s="11">
        <v>665384.73600000003</v>
      </c>
      <c r="CZ11" s="11">
        <v>2758997.2800000003</v>
      </c>
      <c r="DA11" s="11">
        <v>1252116.6000000001</v>
      </c>
      <c r="DB11" s="11">
        <v>3026217.9119999995</v>
      </c>
      <c r="DC11" s="11">
        <v>41359559.136000007</v>
      </c>
      <c r="DD11" s="11">
        <v>60341695.199999996</v>
      </c>
      <c r="DE11" s="11">
        <v>4334147.568</v>
      </c>
      <c r="DF11" s="11">
        <v>2573489.8319999995</v>
      </c>
      <c r="DG11" s="11">
        <v>5134597.0319999997</v>
      </c>
      <c r="DH11" s="11">
        <v>1393187.6639999999</v>
      </c>
      <c r="DI11" s="11">
        <v>2179361.7119999998</v>
      </c>
      <c r="DJ11" s="11">
        <v>3889233.4079999998</v>
      </c>
      <c r="DK11" s="11">
        <v>920795.64</v>
      </c>
      <c r="DL11" s="11">
        <v>330322287.57599998</v>
      </c>
      <c r="DM11" s="11">
        <v>3001594.7759999996</v>
      </c>
      <c r="DN11" s="11">
        <v>2876367.0240000002</v>
      </c>
      <c r="DO11" s="11">
        <v>2934649.7759999996</v>
      </c>
      <c r="DP11" s="11">
        <v>2979794.6160000004</v>
      </c>
      <c r="DQ11" s="11">
        <v>2350120.5359999998</v>
      </c>
      <c r="DR11" s="11">
        <v>19726008.743999999</v>
      </c>
      <c r="DS11" s="11">
        <v>1570210.1519999998</v>
      </c>
      <c r="DT11" s="11">
        <v>5777310.0960000008</v>
      </c>
      <c r="DU11" s="11">
        <v>139257989.28000003</v>
      </c>
      <c r="DV11" s="11">
        <v>2556008.4479999999</v>
      </c>
      <c r="DW11" s="11">
        <v>13356985.031999998</v>
      </c>
      <c r="DX11" s="11">
        <v>34678064.471999995</v>
      </c>
      <c r="DY11" s="11">
        <v>5336569.4159999993</v>
      </c>
      <c r="DZ11" s="11">
        <v>12058062.600000001</v>
      </c>
      <c r="EA11" s="11">
        <v>9712946.4239999987</v>
      </c>
      <c r="EB11" s="11">
        <v>764132.44800000009</v>
      </c>
      <c r="EC11" s="11">
        <v>1510497.9840000002</v>
      </c>
      <c r="ED11" s="11">
        <v>3318987.9359999998</v>
      </c>
      <c r="EE11" s="11">
        <v>10387068.600000001</v>
      </c>
      <c r="EF11" s="11">
        <v>28083446.351999998</v>
      </c>
      <c r="EG11" s="11">
        <v>29292832.344000004</v>
      </c>
      <c r="EH11" s="11">
        <v>1288646.304</v>
      </c>
      <c r="EI11" s="11">
        <v>2245737.2880000002</v>
      </c>
      <c r="EJ11" s="11">
        <v>999321.36</v>
      </c>
      <c r="EK11" s="11">
        <v>4528601.6400000006</v>
      </c>
      <c r="EL11" s="11">
        <v>10976085.864</v>
      </c>
      <c r="EM11" s="11">
        <v>1002714.2160000001</v>
      </c>
      <c r="EN11" s="11">
        <v>3189510.5040000002</v>
      </c>
      <c r="EO11" s="11">
        <v>92861685.335999995</v>
      </c>
      <c r="EP11" s="11">
        <v>1324229.6400000001</v>
      </c>
      <c r="EQ11" s="11">
        <v>942897.64800000004</v>
      </c>
      <c r="ER11" s="11">
        <v>2283808.9679999999</v>
      </c>
      <c r="ES11" s="11">
        <v>691200.04799999995</v>
      </c>
      <c r="ET11" s="11">
        <v>449498.18400000001</v>
      </c>
      <c r="EU11" s="11">
        <v>2105426.3039999995</v>
      </c>
      <c r="EV11" s="11">
        <v>3039466.08</v>
      </c>
      <c r="EW11" s="11">
        <v>-2459781.2880000002</v>
      </c>
      <c r="EX11" s="11">
        <v>49335920.591999993</v>
      </c>
      <c r="EY11" s="11">
        <v>610003.60800000001</v>
      </c>
      <c r="EZ11" s="11">
        <v>920400.38399999985</v>
      </c>
      <c r="FA11" s="11">
        <v>2662320.8640000001</v>
      </c>
      <c r="FB11" s="11">
        <v>3546618.3599999994</v>
      </c>
      <c r="FC11" s="11">
        <v>5222532.6720000003</v>
      </c>
      <c r="FD11" s="11">
        <v>2017440.9600000002</v>
      </c>
      <c r="FE11" s="11">
        <v>3681322.1040000003</v>
      </c>
      <c r="FF11" s="11">
        <v>1163441.7119999998</v>
      </c>
      <c r="FG11" s="11">
        <v>5668272.9840000011</v>
      </c>
      <c r="FH11" s="11">
        <v>1353664.2480000001</v>
      </c>
      <c r="FI11" s="11">
        <v>832105.17599999998</v>
      </c>
      <c r="FJ11" s="11">
        <v>50247035.136000007</v>
      </c>
      <c r="FK11" s="11">
        <v>8063283.0479999995</v>
      </c>
      <c r="FL11" s="11">
        <v>1396456.176</v>
      </c>
      <c r="FM11" s="11">
        <v>1164283.2719999999</v>
      </c>
      <c r="FN11" s="11">
        <v>9714249.5760000013</v>
      </c>
      <c r="FO11" s="11">
        <v>1335866.9040000001</v>
      </c>
      <c r="FP11" s="11">
        <v>413906.68800000002</v>
      </c>
      <c r="FQ11" s="11">
        <v>259857.59999999998</v>
      </c>
      <c r="FR11" s="11">
        <v>199859569.94400001</v>
      </c>
      <c r="FS11" s="11">
        <v>1341185.2799999998</v>
      </c>
      <c r="FT11" s="11">
        <v>1737613.5119999999</v>
      </c>
      <c r="FU11" s="11">
        <v>3645784.3920000005</v>
      </c>
      <c r="FV11" s="11">
        <v>5361589.8959999997</v>
      </c>
      <c r="FW11" s="11">
        <v>876391.67999999993</v>
      </c>
      <c r="FX11" s="11">
        <v>4462408.2960000001</v>
      </c>
      <c r="FY11" s="11">
        <v>2389526.352</v>
      </c>
      <c r="FZ11" s="11">
        <v>3470654.4000000004</v>
      </c>
      <c r="GA11" s="11">
        <v>6698977.2480000006</v>
      </c>
      <c r="GB11" s="11">
        <v>1945478.4239999999</v>
      </c>
      <c r="GC11" s="11">
        <v>1372149.3360000001</v>
      </c>
      <c r="GD11" s="11">
        <v>618633.19199999992</v>
      </c>
      <c r="GE11" s="11">
        <v>332919</v>
      </c>
      <c r="GF11" s="11">
        <v>82874440.583999991</v>
      </c>
      <c r="GG11" s="11">
        <v>1281564.8399999999</v>
      </c>
      <c r="GH11" s="11">
        <v>1227080.6639999999</v>
      </c>
      <c r="GI11" s="11">
        <v>11210607.767999999</v>
      </c>
      <c r="GJ11" s="11">
        <v>1442347.5840000003</v>
      </c>
      <c r="GK11" s="11">
        <v>1222219.0560000001</v>
      </c>
      <c r="GL11" s="11">
        <v>2315423.6880000001</v>
      </c>
      <c r="GM11" s="11">
        <v>4725982.8479999993</v>
      </c>
      <c r="GN11" s="11">
        <v>1149799.584</v>
      </c>
      <c r="GO11" s="11">
        <v>957171.52799999993</v>
      </c>
      <c r="GP11" s="11">
        <v>576344.304</v>
      </c>
      <c r="GQ11" s="11">
        <v>644738.16000000015</v>
      </c>
      <c r="GR11" s="11">
        <v>36469687.655999996</v>
      </c>
      <c r="GS11" s="11">
        <v>4912695.5519999992</v>
      </c>
      <c r="GT11" s="11">
        <v>1016517.5279999999</v>
      </c>
      <c r="GU11" s="11">
        <v>4357496.9759999998</v>
      </c>
      <c r="GV11" s="11">
        <v>721594.152</v>
      </c>
      <c r="GW11" s="11">
        <v>6221543.688000001</v>
      </c>
      <c r="GX11" s="11">
        <v>2748966.432</v>
      </c>
      <c r="GY11" s="11">
        <v>910867.44</v>
      </c>
      <c r="GZ11" s="11">
        <v>144408047.01600003</v>
      </c>
      <c r="HA11" s="11">
        <v>1438961.304</v>
      </c>
      <c r="HB11" s="11">
        <v>4538262.6720000003</v>
      </c>
      <c r="HC11" s="11">
        <v>18129619.391999997</v>
      </c>
      <c r="HD11" s="11">
        <v>279052884.88800001</v>
      </c>
      <c r="HE11" s="11">
        <v>19928254.32</v>
      </c>
      <c r="HF11" s="11">
        <v>29898508.200000003</v>
      </c>
      <c r="HG11" s="11">
        <v>29840795.664000001</v>
      </c>
      <c r="HH11" s="11">
        <v>14545917.095999999</v>
      </c>
      <c r="HI11" s="11">
        <v>2651011.2000000002</v>
      </c>
      <c r="HJ11" s="11">
        <v>875154.55200000003</v>
      </c>
      <c r="HK11" s="11">
        <v>797251.20000000007</v>
      </c>
      <c r="HL11" s="11">
        <v>193971497.95200002</v>
      </c>
      <c r="HM11" s="11">
        <v>2095677.3120000002</v>
      </c>
      <c r="HN11" s="11">
        <v>6906020.1599999992</v>
      </c>
      <c r="HO11" s="11">
        <v>11968705.344000001</v>
      </c>
      <c r="HP11" s="11">
        <v>706365.74399999995</v>
      </c>
      <c r="HQ11" s="11">
        <v>7668337.0080000004</v>
      </c>
      <c r="HR11" s="11">
        <v>1401858</v>
      </c>
      <c r="HS11" s="11">
        <v>766952.68800000008</v>
      </c>
      <c r="HT11" s="11">
        <v>116810660.616</v>
      </c>
      <c r="HU11" s="11">
        <v>80897686.680000007</v>
      </c>
      <c r="HV11" s="11">
        <v>4679299.3920000009</v>
      </c>
      <c r="HW11" s="11">
        <v>3079265.1839999994</v>
      </c>
      <c r="HX11" s="11">
        <v>3190429.32</v>
      </c>
      <c r="HY11" s="11">
        <v>708909.31199999992</v>
      </c>
      <c r="HZ11" s="11">
        <v>5076865.9440000001</v>
      </c>
      <c r="IA11" s="11">
        <v>1355298.216</v>
      </c>
      <c r="IB11" s="11">
        <v>1275451.872</v>
      </c>
      <c r="IC11" s="11">
        <v>4412729.1119999997</v>
      </c>
      <c r="ID11" s="11">
        <v>3256618.44</v>
      </c>
      <c r="IE11" s="11">
        <v>12448661.927999999</v>
      </c>
      <c r="IF11" s="11">
        <v>452743.51200000005</v>
      </c>
      <c r="IG11" s="11">
        <v>3411605.4480000003</v>
      </c>
      <c r="IH11" s="11">
        <v>933460.5120000001</v>
      </c>
      <c r="II11" s="11">
        <v>1265974.08</v>
      </c>
      <c r="IJ11" s="11">
        <v>184582189.58399999</v>
      </c>
      <c r="IK11" s="11">
        <v>26281512</v>
      </c>
      <c r="IL11" s="11">
        <v>9759782.5199999996</v>
      </c>
      <c r="IM11" s="11">
        <v>8600070.5280000009</v>
      </c>
      <c r="IN11" s="11">
        <v>48603511.079999998</v>
      </c>
      <c r="IO11" s="11">
        <v>2080837.0320000001</v>
      </c>
      <c r="IP11" s="11">
        <v>9245082.5519999992</v>
      </c>
      <c r="IQ11" s="11">
        <v>10240512.960000001</v>
      </c>
      <c r="IR11" s="11">
        <v>1664838.192</v>
      </c>
      <c r="IS11" s="11">
        <v>2498776.8720000004</v>
      </c>
      <c r="IT11" s="11">
        <v>5960533.1520000007</v>
      </c>
      <c r="IU11" s="11">
        <v>282204557.75999999</v>
      </c>
      <c r="IV11" s="11">
        <v>114262706.30399999</v>
      </c>
      <c r="IW11" s="11">
        <v>55046697.480000004</v>
      </c>
      <c r="IX11" s="11">
        <v>9212412</v>
      </c>
      <c r="IY11" s="11">
        <v>14199240.48</v>
      </c>
      <c r="IZ11" s="11">
        <v>4706628</v>
      </c>
      <c r="JA11" s="11">
        <v>5218707.3599999994</v>
      </c>
      <c r="JB11" s="11">
        <v>1554324.216</v>
      </c>
      <c r="JC11" s="11">
        <v>2741955.5279999999</v>
      </c>
      <c r="JD11" s="11">
        <v>6514263.9840000011</v>
      </c>
      <c r="JE11" s="11">
        <v>7816791.0960000008</v>
      </c>
      <c r="JF11" s="11">
        <v>5396996.4000000004</v>
      </c>
      <c r="JG11" s="11">
        <v>64482474.720000006</v>
      </c>
      <c r="JH11" s="11">
        <v>16539677.063999999</v>
      </c>
      <c r="JI11" s="11">
        <v>767060.11199999996</v>
      </c>
      <c r="JJ11" s="11">
        <v>1025123.6160000002</v>
      </c>
      <c r="JK11" s="11">
        <v>850949.71199999994</v>
      </c>
      <c r="JL11" s="11">
        <v>1810613.7600000002</v>
      </c>
      <c r="JM11" s="11">
        <v>60055094.208000004</v>
      </c>
      <c r="JN11" s="11">
        <v>2775921.3839999996</v>
      </c>
      <c r="JO11" s="11">
        <v>6251589.7679999992</v>
      </c>
      <c r="JP11" s="11">
        <v>7847848.1039999994</v>
      </c>
      <c r="JQ11" s="11">
        <v>4152354.5760000004</v>
      </c>
      <c r="JR11" s="11">
        <v>6928130.4720000001</v>
      </c>
      <c r="JS11" s="11">
        <v>1882672.9440000001</v>
      </c>
      <c r="JT11" s="11">
        <v>386354055.24000001</v>
      </c>
      <c r="JU11" s="11">
        <v>68173943.039999992</v>
      </c>
      <c r="JV11" s="11">
        <v>2587125.7199999997</v>
      </c>
      <c r="JW11" s="11">
        <v>1239145.368</v>
      </c>
      <c r="JX11" s="11">
        <v>3552402.5999999996</v>
      </c>
      <c r="JY11" s="11">
        <v>1730449.7999999998</v>
      </c>
      <c r="JZ11" s="11">
        <v>9600826.8000000007</v>
      </c>
      <c r="KA11" s="11">
        <v>1033228.872</v>
      </c>
      <c r="KB11" s="11">
        <v>1562938.6320000002</v>
      </c>
      <c r="KC11" s="11">
        <v>5250430.08</v>
      </c>
      <c r="KD11" s="11">
        <v>1000135.08</v>
      </c>
      <c r="KE11" s="11">
        <v>2342360.2800000003</v>
      </c>
      <c r="KF11" s="11">
        <v>323143.63199999998</v>
      </c>
      <c r="KG11" s="11">
        <v>294929.25600000005</v>
      </c>
      <c r="KH11" s="11">
        <v>725010</v>
      </c>
      <c r="KI11" s="11">
        <v>2059089.0240000002</v>
      </c>
      <c r="KJ11" s="11">
        <v>279984003.67200005</v>
      </c>
      <c r="KK11" s="11">
        <v>17645318.640000001</v>
      </c>
      <c r="KL11" s="11">
        <v>12012374.399999999</v>
      </c>
      <c r="KM11" s="11">
        <v>30923113.440000001</v>
      </c>
      <c r="KN11" s="11">
        <v>18046176.864</v>
      </c>
      <c r="KO11" s="11">
        <v>39506582.207999997</v>
      </c>
      <c r="KP11" s="11">
        <v>22954556.640000001</v>
      </c>
      <c r="KQ11" s="11">
        <v>33568505.544</v>
      </c>
      <c r="KR11" s="11">
        <v>15431407.319999998</v>
      </c>
      <c r="KS11" s="11">
        <v>44332587.816</v>
      </c>
      <c r="KT11" s="11">
        <v>2085649.5119999999</v>
      </c>
      <c r="KU11" s="11">
        <v>5450084.784</v>
      </c>
      <c r="KV11" s="11">
        <v>40043828.280000001</v>
      </c>
      <c r="KW11" s="11">
        <v>945655.10400000005</v>
      </c>
      <c r="KX11" s="11">
        <v>2690883.6960000005</v>
      </c>
      <c r="KY11" s="11">
        <v>143236744.896</v>
      </c>
      <c r="KZ11" s="11">
        <v>7703295.0479999995</v>
      </c>
      <c r="LA11" s="11">
        <v>72741620.039999992</v>
      </c>
      <c r="LB11" s="11">
        <v>16725203.399999999</v>
      </c>
      <c r="LC11" s="11">
        <v>5692247.3279999997</v>
      </c>
      <c r="LD11" s="11">
        <v>20951240.280000001</v>
      </c>
      <c r="LE11" s="11">
        <v>58542786.24000001</v>
      </c>
      <c r="LF11" s="11">
        <v>12820699.919999998</v>
      </c>
      <c r="LG11" s="11">
        <v>8449496.9039999992</v>
      </c>
      <c r="LH11" s="11">
        <v>25140170.832000002</v>
      </c>
      <c r="LI11" s="11">
        <v>147313753.84800002</v>
      </c>
      <c r="LJ11" s="11">
        <v>65389181.904000007</v>
      </c>
      <c r="LK11" s="11">
        <v>59643096.263999999</v>
      </c>
      <c r="LL11" s="11">
        <v>83593775.640000015</v>
      </c>
      <c r="LM11" s="11">
        <v>3432319.1999999997</v>
      </c>
      <c r="LN11" s="11">
        <v>4875019.1999999993</v>
      </c>
      <c r="LO11" s="11">
        <v>1593202.2719999999</v>
      </c>
      <c r="LP11" s="11">
        <v>2664285.6239999998</v>
      </c>
      <c r="LQ11" s="11">
        <v>745027.2</v>
      </c>
      <c r="LR11" s="11">
        <v>2643297.0480000004</v>
      </c>
      <c r="LS11" s="11">
        <v>829943.18400000001</v>
      </c>
      <c r="LT11" s="11">
        <v>46100494.656000003</v>
      </c>
      <c r="LU11" s="11">
        <v>1449032.5440000002</v>
      </c>
      <c r="LV11" s="11">
        <v>1627950.3840000001</v>
      </c>
      <c r="LW11" s="11">
        <v>457841069.85599995</v>
      </c>
      <c r="LX11" s="11">
        <v>93951270.192000002</v>
      </c>
      <c r="LY11" s="11">
        <v>225431148.24000001</v>
      </c>
      <c r="LZ11" s="11">
        <v>36209810.495999992</v>
      </c>
      <c r="MA11" s="11">
        <v>7660777.3439999996</v>
      </c>
      <c r="MB11" s="11">
        <v>31389122.256000001</v>
      </c>
      <c r="MC11" s="11">
        <v>1671274.6559999997</v>
      </c>
      <c r="MD11" s="11">
        <v>10163951.423999999</v>
      </c>
      <c r="ME11" s="11">
        <v>6699319.4399999995</v>
      </c>
      <c r="MF11" s="11">
        <v>7433591.6639999989</v>
      </c>
      <c r="MG11" s="11">
        <v>20716959.120000005</v>
      </c>
      <c r="MH11" s="11">
        <v>2324416.7999999998</v>
      </c>
      <c r="MI11" s="11">
        <v>212038819.29600003</v>
      </c>
      <c r="MJ11" s="11">
        <v>1610832.9839999999</v>
      </c>
      <c r="MK11" s="11">
        <v>1753981.8480000002</v>
      </c>
      <c r="ML11" s="11">
        <v>1641567</v>
      </c>
      <c r="MM11" s="11">
        <v>1475505.48</v>
      </c>
      <c r="MN11" s="11">
        <v>2482378.5359999998</v>
      </c>
      <c r="MO11" s="11">
        <v>1889915.3760000002</v>
      </c>
      <c r="MP11" s="11">
        <v>1407012.48</v>
      </c>
      <c r="MQ11" s="11">
        <v>1724057.9759999998</v>
      </c>
      <c r="MR11" s="11">
        <v>802896.11999999988</v>
      </c>
      <c r="MS11" s="11">
        <v>3564708.2880000006</v>
      </c>
      <c r="MT11" s="11">
        <v>1116740.784</v>
      </c>
      <c r="MU11" s="11">
        <v>307856909.56799996</v>
      </c>
      <c r="MV11" s="11">
        <v>3473851.0320000001</v>
      </c>
      <c r="MW11" s="11">
        <v>-367662.43200000003</v>
      </c>
      <c r="MX11" s="11">
        <v>6596378.0640000002</v>
      </c>
      <c r="MY11" s="11">
        <v>3916447.7039999999</v>
      </c>
      <c r="MZ11" s="11">
        <v>6139591.1999999993</v>
      </c>
      <c r="NA11" s="11">
        <v>12890032.776000001</v>
      </c>
      <c r="NB11" s="11">
        <v>13104134.016000001</v>
      </c>
      <c r="NC11" s="11">
        <v>13184142</v>
      </c>
      <c r="ND11" s="11">
        <v>1601136.264</v>
      </c>
      <c r="NE11" s="11">
        <v>916553.20799999987</v>
      </c>
      <c r="NF11" s="11">
        <v>301818750</v>
      </c>
      <c r="NG11" s="11">
        <v>67485897.168000013</v>
      </c>
      <c r="NH11" s="11">
        <v>8186237.1599999992</v>
      </c>
      <c r="NI11" s="11">
        <v>324405961.94400001</v>
      </c>
      <c r="NJ11" s="11">
        <v>3416967.3840000001</v>
      </c>
      <c r="NK11" s="11">
        <v>37564851.144000001</v>
      </c>
      <c r="NL11" s="11">
        <v>70248784.320000008</v>
      </c>
      <c r="NM11" s="11">
        <v>25728557.184</v>
      </c>
      <c r="NN11" s="11">
        <v>1166334.72</v>
      </c>
      <c r="NO11" s="11">
        <v>1041451.56</v>
      </c>
      <c r="NP11" s="11">
        <v>8828100.8159999996</v>
      </c>
      <c r="NQ11" s="11">
        <v>6622014.311999999</v>
      </c>
      <c r="NR11" s="11">
        <v>57454115.208000004</v>
      </c>
      <c r="NS11" s="11">
        <v>6528757.4399999995</v>
      </c>
      <c r="NT11" s="11">
        <v>1681399.9440000001</v>
      </c>
      <c r="NU11" s="11">
        <v>7484875.3679999989</v>
      </c>
      <c r="NV11" s="11">
        <v>919326.36</v>
      </c>
      <c r="NW11" s="11">
        <v>1293861.432</v>
      </c>
      <c r="NX11" s="11">
        <v>2501569.608</v>
      </c>
      <c r="NY11" s="11">
        <v>239891881.07999998</v>
      </c>
      <c r="NZ11" s="11">
        <v>96290969.183999985</v>
      </c>
      <c r="OA11" s="11">
        <v>22623765.600000001</v>
      </c>
      <c r="OB11" s="11">
        <v>5679100.8000000007</v>
      </c>
      <c r="OC11" s="11">
        <v>4546080.8640000001</v>
      </c>
      <c r="OD11" s="11">
        <v>10544178.816</v>
      </c>
      <c r="OE11" s="11">
        <v>2900290.6799999997</v>
      </c>
      <c r="OF11" s="11">
        <v>570526584.648</v>
      </c>
      <c r="OG11" s="11">
        <v>54853115.807999998</v>
      </c>
      <c r="OH11" s="11">
        <v>5392600.8479999993</v>
      </c>
      <c r="OI11" s="11">
        <v>57071936.664000005</v>
      </c>
      <c r="OJ11" s="11">
        <v>7811792.5440000007</v>
      </c>
      <c r="OK11" s="11">
        <v>5759745.3360000011</v>
      </c>
      <c r="OL11" s="11">
        <v>36703703.400000006</v>
      </c>
      <c r="OM11" s="11">
        <v>3544490.1119999997</v>
      </c>
      <c r="ON11" s="11">
        <v>4483979.88</v>
      </c>
      <c r="OO11" s="11">
        <v>64239169.272000007</v>
      </c>
      <c r="OP11" s="11">
        <v>14973676.896000002</v>
      </c>
      <c r="OQ11" s="11">
        <v>59867349.288000003</v>
      </c>
      <c r="OR11" s="11">
        <v>1244515.68</v>
      </c>
      <c r="OS11" s="11">
        <v>780712.27200000011</v>
      </c>
      <c r="OT11" s="11">
        <v>193389.52799999999</v>
      </c>
      <c r="OU11" s="11">
        <v>122355870.98399998</v>
      </c>
      <c r="OV11" s="11">
        <v>656265.14400000009</v>
      </c>
      <c r="OW11" s="11">
        <v>2584540.5359999994</v>
      </c>
      <c r="OX11" s="11">
        <v>3341812.1999999997</v>
      </c>
      <c r="OY11" s="11">
        <v>9173044.6079999991</v>
      </c>
      <c r="OZ11" s="11">
        <v>30108357.144000001</v>
      </c>
      <c r="PA11" s="11">
        <v>1590127.0079999999</v>
      </c>
      <c r="PB11" s="11">
        <v>1463288.4</v>
      </c>
      <c r="PC11" s="11">
        <v>1466517</v>
      </c>
      <c r="PD11" s="11">
        <v>96015263.06400001</v>
      </c>
      <c r="PE11" s="11">
        <v>2428432.7039999999</v>
      </c>
      <c r="PF11" s="11">
        <v>7491525.8159999996</v>
      </c>
      <c r="PG11" s="11">
        <v>1049678.1120000002</v>
      </c>
      <c r="PH11" s="11">
        <v>5516458.7280000001</v>
      </c>
      <c r="PI11" s="11">
        <v>8128201.3439999996</v>
      </c>
      <c r="PJ11" s="11">
        <v>2215282.8480000002</v>
      </c>
      <c r="PK11" s="11">
        <v>1433414.0159999998</v>
      </c>
      <c r="PL11" s="11">
        <v>2775749.4960000003</v>
      </c>
      <c r="PM11" s="11">
        <v>3796730.2080000001</v>
      </c>
      <c r="PN11" s="11">
        <v>7854298.0319999997</v>
      </c>
      <c r="PO11" s="11">
        <v>7719015.0240000002</v>
      </c>
      <c r="PP11" s="11">
        <v>2852369.8319999995</v>
      </c>
      <c r="PQ11" s="11">
        <v>15976347.335999999</v>
      </c>
      <c r="PR11" s="11">
        <v>1399522.3200000003</v>
      </c>
      <c r="PS11" s="11">
        <v>314616.93599999999</v>
      </c>
      <c r="PT11" s="11">
        <v>1009667.8559999999</v>
      </c>
      <c r="PU11" s="11">
        <v>2178437.5200000005</v>
      </c>
      <c r="PV11" s="11">
        <v>361064082.648</v>
      </c>
      <c r="PW11" s="11">
        <v>8014497.9840000011</v>
      </c>
      <c r="PX11" s="11">
        <v>4252880.9759999998</v>
      </c>
      <c r="PY11" s="11">
        <v>10270493.112</v>
      </c>
      <c r="PZ11" s="11">
        <v>58934465.688000008</v>
      </c>
      <c r="QA11" s="11">
        <v>1896348.9600000002</v>
      </c>
      <c r="QB11" s="11">
        <v>8890109.3999999985</v>
      </c>
      <c r="QC11" s="11">
        <v>4186204.0320000001</v>
      </c>
      <c r="QD11" s="11">
        <v>20384411.136</v>
      </c>
      <c r="QE11" s="11">
        <v>1085271</v>
      </c>
      <c r="QF11" s="11">
        <v>13299149.088000001</v>
      </c>
      <c r="QG11" s="11">
        <v>2919238.6320000002</v>
      </c>
      <c r="QH11" s="11">
        <v>3181149.2160000005</v>
      </c>
      <c r="QI11" s="11">
        <v>3261544.3440000005</v>
      </c>
      <c r="QJ11" s="11">
        <v>558548.39999999991</v>
      </c>
      <c r="QK11" s="11">
        <v>4924526.9280000003</v>
      </c>
      <c r="QL11" s="11">
        <v>11185395.192000002</v>
      </c>
      <c r="QM11" s="11">
        <v>2730324.0240000002</v>
      </c>
      <c r="QN11" s="11">
        <v>1025220.5759999999</v>
      </c>
      <c r="QO11" s="11">
        <v>8205330.432000001</v>
      </c>
      <c r="QP11" s="11">
        <v>23766253.847999997</v>
      </c>
      <c r="QQ11" s="11">
        <v>2406687.8640000001</v>
      </c>
      <c r="QR11" s="11">
        <v>1550458.2000000002</v>
      </c>
      <c r="QS11" s="11">
        <v>1101109.1519999998</v>
      </c>
      <c r="QT11" s="11">
        <v>5534748.959999999</v>
      </c>
      <c r="QU11" s="11">
        <v>428234.95199999999</v>
      </c>
      <c r="QV11" s="11">
        <v>136598759.39999998</v>
      </c>
      <c r="QW11" s="11">
        <v>1836386.88</v>
      </c>
      <c r="QX11" s="11">
        <v>877184.90399999998</v>
      </c>
      <c r="QY11" s="11">
        <v>2799469.3679999998</v>
      </c>
      <c r="QZ11" s="11">
        <v>10855543.488000002</v>
      </c>
      <c r="RA11" s="11">
        <v>7256330.8320000004</v>
      </c>
      <c r="RB11" s="11">
        <v>1905535.2000000002</v>
      </c>
      <c r="RC11" s="11">
        <v>10974852.120000001</v>
      </c>
      <c r="RD11" s="11">
        <v>10055700.071999999</v>
      </c>
      <c r="RE11" s="11">
        <v>1076775.5520000001</v>
      </c>
      <c r="RF11" s="11">
        <v>-359300.4</v>
      </c>
      <c r="RG11" s="11">
        <v>1247598.7920000001</v>
      </c>
      <c r="RH11" s="11">
        <v>1720686.0480000002</v>
      </c>
      <c r="RI11" s="11">
        <v>178814029.824</v>
      </c>
      <c r="RJ11" s="11">
        <v>15220553.927999999</v>
      </c>
      <c r="RK11" s="11">
        <v>5903957.9039999992</v>
      </c>
      <c r="RL11" s="11">
        <v>1265236.92</v>
      </c>
      <c r="RM11" s="11">
        <v>11786179.464000002</v>
      </c>
      <c r="RN11" s="11">
        <v>3241680</v>
      </c>
      <c r="RO11" s="11">
        <v>13853036.712000001</v>
      </c>
      <c r="RP11" s="11">
        <v>2089229.9519999998</v>
      </c>
      <c r="RQ11" s="11">
        <v>6039783.432</v>
      </c>
      <c r="RR11" s="11">
        <v>7836823.2480000006</v>
      </c>
      <c r="RS11" s="11">
        <v>26428397.112</v>
      </c>
      <c r="RT11" s="11">
        <v>1215428.7119999998</v>
      </c>
      <c r="RU11" s="11">
        <v>2313321.9360000002</v>
      </c>
      <c r="RV11" s="11">
        <v>1797978.8160000001</v>
      </c>
      <c r="RW11" s="11">
        <v>1276904.568</v>
      </c>
      <c r="RX11" s="11">
        <v>1946009.2080000001</v>
      </c>
      <c r="RY11" s="11">
        <v>3411062.088</v>
      </c>
      <c r="RZ11" s="11">
        <v>2295137.9519999996</v>
      </c>
      <c r="SA11" s="11">
        <v>3000713.5200000005</v>
      </c>
      <c r="SB11" s="11">
        <v>357218.18400000001</v>
      </c>
      <c r="SC11" s="11">
        <v>59467440.863999993</v>
      </c>
      <c r="SD11" s="11">
        <v>1804678.2960000001</v>
      </c>
      <c r="SE11" s="11">
        <v>2343351.96</v>
      </c>
      <c r="SF11" s="11">
        <v>1019979.264</v>
      </c>
      <c r="SG11" s="11">
        <v>677265.62400000007</v>
      </c>
      <c r="SH11" s="11">
        <v>-3045603.3599999994</v>
      </c>
      <c r="SI11" s="11">
        <v>1769115.12</v>
      </c>
      <c r="SJ11" s="11">
        <v>7337930.040000001</v>
      </c>
      <c r="SK11" s="11">
        <v>4652826.7919999994</v>
      </c>
      <c r="SL11" s="11">
        <v>1904460.456</v>
      </c>
      <c r="SM11" s="11">
        <v>7981680.2159999991</v>
      </c>
      <c r="SN11" s="11">
        <v>877328.47200000007</v>
      </c>
      <c r="SO11" s="11">
        <v>16989893.495999999</v>
      </c>
      <c r="SP11" s="11">
        <v>1252476.72</v>
      </c>
      <c r="SQ11" s="11">
        <v>2187848.5919999997</v>
      </c>
      <c r="SR11" s="11">
        <v>4221049.6559999995</v>
      </c>
      <c r="SS11" s="11">
        <v>1380931.2960000001</v>
      </c>
      <c r="ST11" s="11">
        <v>1606989.3840000001</v>
      </c>
      <c r="SU11" s="11">
        <v>1181113.392</v>
      </c>
      <c r="SV11" s="11">
        <v>392958.16800000006</v>
      </c>
      <c r="SW11" s="11">
        <v>95885001.863999993</v>
      </c>
      <c r="SX11" s="11">
        <v>1592557.8480000002</v>
      </c>
      <c r="SY11" s="11">
        <v>2028110.3039999998</v>
      </c>
      <c r="SZ11" s="11">
        <v>1089724.176</v>
      </c>
      <c r="TA11" s="11">
        <v>622084.12800000003</v>
      </c>
      <c r="TB11" s="11">
        <v>1335311.4720000001</v>
      </c>
      <c r="TC11" s="11">
        <v>729435.19200000004</v>
      </c>
      <c r="TD11" s="11">
        <v>2591297.5920000002</v>
      </c>
      <c r="TE11" s="11">
        <v>1441731.5039999997</v>
      </c>
      <c r="TF11" s="11">
        <v>1017804.3839999998</v>
      </c>
      <c r="TG11" s="11">
        <v>3274602.3360000001</v>
      </c>
      <c r="TH11" s="11">
        <v>4859502.0480000004</v>
      </c>
      <c r="TI11" s="11">
        <v>903942</v>
      </c>
      <c r="TJ11" s="11">
        <v>665076.67200000002</v>
      </c>
      <c r="TK11" s="11">
        <v>164325381.55199999</v>
      </c>
      <c r="TL11" s="11">
        <v>1150128.0240000002</v>
      </c>
      <c r="TM11" s="11">
        <v>814737.19200000004</v>
      </c>
      <c r="TN11" s="11">
        <v>4717333.5120000001</v>
      </c>
      <c r="TO11" s="11">
        <v>4689885.6960000005</v>
      </c>
      <c r="TP11" s="11">
        <v>1385497.824</v>
      </c>
      <c r="TQ11" s="11">
        <v>1025974.3920000001</v>
      </c>
      <c r="TR11" s="11">
        <v>28357617.719999999</v>
      </c>
      <c r="TS11" s="11">
        <v>1714188.0240000002</v>
      </c>
      <c r="TT11" s="11">
        <v>2944020.3119999999</v>
      </c>
      <c r="TU11" s="11">
        <v>2214664.92</v>
      </c>
      <c r="TV11" s="11">
        <v>750923.83199999994</v>
      </c>
      <c r="TW11" s="11">
        <v>824465.04</v>
      </c>
      <c r="TX11" s="11">
        <v>1434904.2960000001</v>
      </c>
      <c r="TY11" s="11">
        <v>668416.848</v>
      </c>
      <c r="TZ11" s="11">
        <v>1213478.3760000002</v>
      </c>
      <c r="UA11" s="11">
        <v>16156882.944</v>
      </c>
      <c r="UB11" s="11">
        <v>1220176.128</v>
      </c>
      <c r="UC11" s="11">
        <v>127042860.57600001</v>
      </c>
      <c r="UD11" s="11">
        <v>3835396.8720000004</v>
      </c>
      <c r="UE11" s="11">
        <v>959566.22399999993</v>
      </c>
      <c r="UF11" s="11">
        <v>1814605.3440000003</v>
      </c>
      <c r="UG11" s="11">
        <v>29090077.848000001</v>
      </c>
      <c r="UH11" s="11">
        <v>863905.79999999993</v>
      </c>
      <c r="UI11" s="11">
        <v>238424.37599999999</v>
      </c>
      <c r="UJ11" s="11">
        <v>415855.58399999997</v>
      </c>
      <c r="UK11" s="11">
        <v>785416.72799999989</v>
      </c>
      <c r="UL11" s="11">
        <v>35955499.895999998</v>
      </c>
      <c r="UM11" s="11">
        <v>2998968</v>
      </c>
      <c r="UN11" s="11">
        <v>2695290</v>
      </c>
      <c r="UO11" s="11">
        <v>3151247.1839999994</v>
      </c>
      <c r="UP11" s="11">
        <v>3245963.5200000005</v>
      </c>
      <c r="UQ11" s="11">
        <v>444875.52000000002</v>
      </c>
      <c r="UR11" s="11">
        <v>212240731.94400001</v>
      </c>
      <c r="US11" s="11">
        <v>3429535.9200000004</v>
      </c>
      <c r="UT11" s="11">
        <v>1971208.8480000002</v>
      </c>
      <c r="UU11" s="11">
        <v>22068192</v>
      </c>
      <c r="UV11" s="11">
        <v>389095.19999999995</v>
      </c>
      <c r="UW11" s="11">
        <v>2579419.2000000002</v>
      </c>
      <c r="UX11" s="11">
        <v>5217058.4399999995</v>
      </c>
      <c r="UY11" s="11">
        <v>1423828.08</v>
      </c>
      <c r="UZ11" s="11">
        <v>1252497.6000000001</v>
      </c>
      <c r="VA11" s="11">
        <v>1151419.2000000002</v>
      </c>
      <c r="VB11" s="11">
        <v>1572032.8319999999</v>
      </c>
      <c r="VC11" s="11">
        <v>6524779.4399999995</v>
      </c>
      <c r="VD11" s="11">
        <v>2126592</v>
      </c>
      <c r="VE11" s="11">
        <v>8802535.9199999981</v>
      </c>
      <c r="VF11" s="11">
        <v>1632284.6400000001</v>
      </c>
      <c r="VG11" s="11">
        <v>2542302.4799999995</v>
      </c>
      <c r="VH11" s="11">
        <v>615537.60000000009</v>
      </c>
      <c r="VI11" s="11">
        <v>946447.20000000007</v>
      </c>
      <c r="VJ11" s="11">
        <v>8884916.879999999</v>
      </c>
      <c r="VK11" s="11">
        <v>995302.79999999993</v>
      </c>
      <c r="VL11" s="11">
        <v>1358142</v>
      </c>
      <c r="VM11" s="11">
        <v>1622659.9440000001</v>
      </c>
      <c r="VN11" s="11">
        <v>57579733.439999998</v>
      </c>
      <c r="VO11" s="11">
        <v>2350623.0480000004</v>
      </c>
      <c r="VP11" s="11">
        <v>3369452.6400000006</v>
      </c>
      <c r="VQ11" s="11">
        <v>8243526.959999999</v>
      </c>
      <c r="VR11" s="11">
        <v>11290005.864</v>
      </c>
      <c r="VS11" s="11">
        <v>6243527.9759999998</v>
      </c>
      <c r="VT11" s="11">
        <v>4584079.6079999991</v>
      </c>
      <c r="VU11" s="11">
        <v>1801636.5119999999</v>
      </c>
      <c r="VV11" s="11">
        <v>2214967.2000000002</v>
      </c>
      <c r="VW11" s="11">
        <v>24808800.311999999</v>
      </c>
      <c r="VX11" s="11">
        <v>3059319.7439999999</v>
      </c>
      <c r="VY11" s="11">
        <v>5460523.9199999999</v>
      </c>
      <c r="VZ11" s="11">
        <v>5136800.0639999993</v>
      </c>
      <c r="WA11" s="11">
        <v>2004301.44</v>
      </c>
      <c r="WB11" s="11">
        <v>2198100.7679999997</v>
      </c>
      <c r="WC11" s="11">
        <v>516551474.25600004</v>
      </c>
      <c r="WD11" s="11">
        <v>13531372.583999999</v>
      </c>
      <c r="WE11" s="11">
        <v>4644904.8000000007</v>
      </c>
      <c r="WF11" s="11">
        <v>5689864.4159999993</v>
      </c>
      <c r="WG11" s="11">
        <v>1104864.96</v>
      </c>
      <c r="WH11" s="11">
        <v>12293096.232000001</v>
      </c>
      <c r="WI11" s="11">
        <v>22136659.799999997</v>
      </c>
      <c r="WJ11" s="11">
        <v>6236690.0159999989</v>
      </c>
      <c r="WK11" s="11">
        <v>5821042.0800000001</v>
      </c>
      <c r="WL11" s="11">
        <v>4216990.7280000001</v>
      </c>
      <c r="WM11" s="11">
        <v>3559811.5920000002</v>
      </c>
      <c r="WN11" s="11">
        <v>14698048.223999999</v>
      </c>
      <c r="WO11" s="11">
        <v>1744012.7999999998</v>
      </c>
      <c r="WP11" s="11">
        <v>10585430.16</v>
      </c>
      <c r="WQ11" s="11">
        <v>27114331.992000002</v>
      </c>
      <c r="WR11" s="11">
        <v>7715257.824</v>
      </c>
      <c r="WS11" s="11">
        <v>5270426.9039999992</v>
      </c>
      <c r="WT11" s="11">
        <v>16055229.600000001</v>
      </c>
      <c r="WU11" s="11">
        <v>3769294.176</v>
      </c>
      <c r="WV11" s="11">
        <v>14496307.272000002</v>
      </c>
      <c r="WW11" s="11">
        <v>105241544.06400001</v>
      </c>
      <c r="WX11" s="11">
        <v>5545294.9199999999</v>
      </c>
      <c r="WY11" s="11">
        <v>2633739.5760000004</v>
      </c>
      <c r="WZ11" s="11">
        <v>2875035.0719999997</v>
      </c>
      <c r="XA11" s="11">
        <v>2760631.2</v>
      </c>
      <c r="XB11" s="11">
        <v>1336117.2239999999</v>
      </c>
      <c r="XC11" s="11">
        <v>1519715.1120000002</v>
      </c>
      <c r="XD11" s="11">
        <v>2603550</v>
      </c>
      <c r="XE11" s="11">
        <v>52376980.584000006</v>
      </c>
      <c r="XF11" s="11">
        <v>5651989.4399999995</v>
      </c>
      <c r="XG11" s="11">
        <v>798060.43199999991</v>
      </c>
      <c r="XH11" s="11">
        <v>1441443.5759999999</v>
      </c>
      <c r="XI11" s="11">
        <v>702035.39999999991</v>
      </c>
      <c r="XJ11" s="11">
        <v>130829485.00800002</v>
      </c>
      <c r="XK11" s="11">
        <v>6090443.7599999998</v>
      </c>
      <c r="XL11" s="11">
        <v>1568537.4</v>
      </c>
      <c r="XM11" s="11">
        <v>52549903.223999999</v>
      </c>
      <c r="XN11" s="11">
        <v>3033741.3360000001</v>
      </c>
      <c r="XO11" s="11">
        <v>2061475.2000000002</v>
      </c>
      <c r="XP11" s="11">
        <v>10304309.831999999</v>
      </c>
      <c r="XQ11" s="11">
        <v>2191308.1440000003</v>
      </c>
      <c r="XR11" s="11">
        <v>1806990.2399999998</v>
      </c>
      <c r="XS11" s="11">
        <v>6174309.216</v>
      </c>
      <c r="XT11" s="11">
        <v>6447855.6000000006</v>
      </c>
      <c r="XU11" s="11">
        <v>902304</v>
      </c>
      <c r="XV11" s="11">
        <v>1933197.5999999999</v>
      </c>
      <c r="XW11" s="11">
        <v>1983415.56</v>
      </c>
      <c r="XX11" s="11">
        <v>1433463.2880000002</v>
      </c>
      <c r="XY11" s="11">
        <v>1052229.96</v>
      </c>
      <c r="XZ11" s="11">
        <v>1503924.6</v>
      </c>
      <c r="YA11" s="11">
        <v>954438.60000000009</v>
      </c>
      <c r="YB11" s="11">
        <v>2273938.1519999998</v>
      </c>
      <c r="YC11" s="11">
        <v>1115193.6000000001</v>
      </c>
      <c r="YD11" s="11">
        <v>1111444.7999999998</v>
      </c>
      <c r="YE11" s="11">
        <v>741516.3600000001</v>
      </c>
      <c r="YF11" s="11">
        <v>1327727.3999999999</v>
      </c>
      <c r="YG11" s="11">
        <v>93441702.24000001</v>
      </c>
      <c r="YH11" s="11">
        <v>2999279.6880000001</v>
      </c>
      <c r="YI11" s="11">
        <v>13893624.431999998</v>
      </c>
      <c r="YJ11" s="11">
        <v>2720095.8480000002</v>
      </c>
      <c r="YK11" s="11">
        <v>39824652.384000003</v>
      </c>
      <c r="YL11" s="11">
        <v>2863940.8080000002</v>
      </c>
      <c r="YM11" s="11">
        <v>11534974.103999998</v>
      </c>
      <c r="YN11" s="11">
        <v>538894.87199999997</v>
      </c>
      <c r="YO11" s="11">
        <v>21095995.752000004</v>
      </c>
      <c r="YP11" s="11">
        <v>12033471.552000001</v>
      </c>
      <c r="YQ11" s="11">
        <v>12810101.904000001</v>
      </c>
      <c r="YR11" s="11">
        <v>3745169.4000000004</v>
      </c>
      <c r="YS11" s="11">
        <v>1506624.432</v>
      </c>
      <c r="YT11" s="11">
        <v>1465237.7039999999</v>
      </c>
      <c r="YU11" s="11">
        <v>2030644.0079999999</v>
      </c>
      <c r="YV11" s="11">
        <v>1230048.216</v>
      </c>
      <c r="YW11" s="11">
        <v>1854698.4479999999</v>
      </c>
      <c r="YX11" s="11">
        <v>132147430.72799999</v>
      </c>
      <c r="YY11" s="11">
        <v>3932951.2319999998</v>
      </c>
      <c r="YZ11" s="11">
        <v>755195.73600000003</v>
      </c>
      <c r="ZA11" s="11">
        <v>2908343.1359999999</v>
      </c>
      <c r="ZB11" s="11">
        <v>3629093.6639999999</v>
      </c>
      <c r="ZC11" s="11">
        <v>1556613.912</v>
      </c>
      <c r="ZD11" s="11">
        <v>1652025.72</v>
      </c>
      <c r="ZE11" s="11">
        <v>65593280.208000004</v>
      </c>
      <c r="ZF11" s="11">
        <v>1903816.4159999997</v>
      </c>
      <c r="ZG11" s="11">
        <v>2314650.216</v>
      </c>
      <c r="ZH11" s="11">
        <v>4471559.5439999998</v>
      </c>
      <c r="ZI11" s="11">
        <v>1004714.352</v>
      </c>
      <c r="ZJ11" s="11">
        <v>1069662.0959999999</v>
      </c>
      <c r="ZK11" s="11">
        <v>953265.57599999988</v>
      </c>
      <c r="ZL11" s="11">
        <v>385060.58400000003</v>
      </c>
      <c r="ZM11" s="11">
        <v>13354969.056</v>
      </c>
      <c r="ZN11" s="11">
        <v>185709999</v>
      </c>
      <c r="ZO11" s="11">
        <v>1859147.6159999999</v>
      </c>
      <c r="ZP11" s="11">
        <v>5954579.8080000002</v>
      </c>
      <c r="ZQ11" s="11">
        <v>16917339.143999998</v>
      </c>
      <c r="ZR11" s="11">
        <v>5442417.4800000004</v>
      </c>
      <c r="ZS11" s="11">
        <v>1943416.1040000001</v>
      </c>
      <c r="ZT11" s="11">
        <v>2617669.3200000003</v>
      </c>
      <c r="ZU11" s="11">
        <v>5586609.216</v>
      </c>
      <c r="ZV11" s="11">
        <v>7180059.7919999994</v>
      </c>
      <c r="ZW11" s="11">
        <v>12548773.560000002</v>
      </c>
      <c r="ZX11" s="11">
        <v>919165.36800000002</v>
      </c>
      <c r="ZY11" s="11">
        <v>1048213.584</v>
      </c>
      <c r="ZZ11" s="11">
        <v>1443494.6400000001</v>
      </c>
      <c r="AAA11" s="11">
        <v>4916118.12</v>
      </c>
      <c r="AAB11" s="11">
        <v>1177123.584</v>
      </c>
      <c r="AAC11" s="11">
        <v>1172079.7920000001</v>
      </c>
      <c r="AAD11" s="11">
        <v>1249329.0240000002</v>
      </c>
      <c r="AAE11" s="11">
        <v>2095439.5679999997</v>
      </c>
      <c r="AAF11" s="11">
        <v>1785241.5840000003</v>
      </c>
      <c r="AAG11" s="11">
        <v>1371577.4879999999</v>
      </c>
      <c r="AAH11" s="11">
        <v>1004625.1679999999</v>
      </c>
      <c r="AAI11" s="11">
        <v>404205.50400000002</v>
      </c>
      <c r="AAJ11" s="11">
        <v>58837757.640000008</v>
      </c>
      <c r="AAK11" s="11">
        <v>756109.65599999996</v>
      </c>
      <c r="AAL11" s="11">
        <v>1875631.5359999998</v>
      </c>
      <c r="AAM11" s="11">
        <v>2691686.04</v>
      </c>
      <c r="AAN11" s="11">
        <v>711031.2</v>
      </c>
      <c r="AAO11" s="11">
        <v>4272232.4879999999</v>
      </c>
      <c r="AAP11" s="11">
        <v>5026434</v>
      </c>
      <c r="AAQ11" s="11">
        <v>234444646.34399998</v>
      </c>
      <c r="AAR11" s="11">
        <v>1504133.7600000002</v>
      </c>
      <c r="AAS11" s="11">
        <v>2144886.5999999996</v>
      </c>
      <c r="AAT11" s="11">
        <v>9868338.9360000007</v>
      </c>
      <c r="AAU11" s="11">
        <v>3494034.3360000001</v>
      </c>
      <c r="AAV11" s="11">
        <v>5234147.8080000002</v>
      </c>
      <c r="AAW11" s="11">
        <v>3347078.9519999996</v>
      </c>
      <c r="AAX11" s="11">
        <v>2109400.2000000002</v>
      </c>
      <c r="AAY11" s="11">
        <v>10092654.048</v>
      </c>
      <c r="AAZ11" s="11">
        <v>1278252.1440000003</v>
      </c>
      <c r="ABA11" s="11">
        <v>5080525.5600000005</v>
      </c>
      <c r="ABB11" s="11">
        <v>22029110.351999998</v>
      </c>
      <c r="ABC11" s="11">
        <v>5415684.7440000009</v>
      </c>
      <c r="ABD11" s="11">
        <v>1185863.6639999999</v>
      </c>
      <c r="ABE11" s="11">
        <v>1382548.56</v>
      </c>
      <c r="ABF11" s="11">
        <v>4142603.0400000005</v>
      </c>
      <c r="ABG11" s="11">
        <v>1510081.1519999998</v>
      </c>
      <c r="ABH11" s="11">
        <v>6473659.8000000007</v>
      </c>
      <c r="ABI11" s="11">
        <v>714618.40800000005</v>
      </c>
      <c r="ABJ11" s="11">
        <v>24835358.640000001</v>
      </c>
      <c r="ABK11" s="11">
        <v>25162303.895999998</v>
      </c>
      <c r="ABL11" s="11">
        <v>1664120.3760000002</v>
      </c>
      <c r="ABM11" s="11">
        <v>-269054.25600000005</v>
      </c>
      <c r="ABN11" s="11">
        <v>1589841.0959999999</v>
      </c>
      <c r="ABO11" s="11">
        <v>876270.64800000004</v>
      </c>
      <c r="ABP11" s="11">
        <v>955622.83200000005</v>
      </c>
      <c r="ABQ11" s="11">
        <v>203507462.35200003</v>
      </c>
      <c r="ABR11" s="11">
        <v>4370372.568</v>
      </c>
      <c r="ABS11" s="11">
        <v>2227688.8080000002</v>
      </c>
      <c r="ABT11" s="11">
        <v>4029707.3039999995</v>
      </c>
      <c r="ABU11" s="11">
        <v>4574416.5839999998</v>
      </c>
      <c r="ABV11" s="11">
        <v>5488283.688000001</v>
      </c>
      <c r="ABW11" s="11">
        <v>1971130.3440000003</v>
      </c>
      <c r="ABX11" s="11">
        <v>15453732.287999999</v>
      </c>
      <c r="ABY11" s="11">
        <v>2110262.3279999997</v>
      </c>
      <c r="ABZ11" s="11">
        <v>81767956.104000002</v>
      </c>
      <c r="ACA11" s="11">
        <v>5099845.5840000007</v>
      </c>
      <c r="ACB11" s="11">
        <v>5862930</v>
      </c>
      <c r="ACC11" s="11">
        <v>2163259.2479999997</v>
      </c>
      <c r="ACD11" s="11">
        <v>3121294.8720000004</v>
      </c>
      <c r="ACE11" s="11">
        <v>13441207.919999998</v>
      </c>
      <c r="ACF11" s="11">
        <v>1814515.7999999998</v>
      </c>
      <c r="ACG11" s="11">
        <v>2433403.3440000005</v>
      </c>
      <c r="ACH11" s="11">
        <v>1003263.3839999998</v>
      </c>
      <c r="ACI11" s="11">
        <v>4126614</v>
      </c>
      <c r="ACJ11" s="11">
        <v>975977.37600000005</v>
      </c>
      <c r="ACK11" s="11">
        <v>393329515.48800004</v>
      </c>
      <c r="ACL11" s="11">
        <v>1895534.4479999999</v>
      </c>
      <c r="ACM11" s="11">
        <v>3526446.0719999997</v>
      </c>
      <c r="ACN11" s="11">
        <v>1708476.84</v>
      </c>
      <c r="ACO11" s="11">
        <v>490243.44000000006</v>
      </c>
      <c r="ACP11" s="11">
        <v>2074484.1839999999</v>
      </c>
      <c r="ACQ11" s="11">
        <v>4099858.1999999997</v>
      </c>
      <c r="ACR11" s="11">
        <v>65091180.095999993</v>
      </c>
      <c r="ACS11" s="11">
        <v>90688758.384000003</v>
      </c>
      <c r="ACT11" s="11">
        <v>1248856.7519999999</v>
      </c>
      <c r="ACU11" s="11">
        <v>3369710.2319999998</v>
      </c>
      <c r="ACV11" s="11">
        <v>4396833.12</v>
      </c>
      <c r="ACW11" s="11">
        <v>46484590.247999996</v>
      </c>
      <c r="ACX11" s="11">
        <v>3255693.3360000001</v>
      </c>
      <c r="ACY11" s="11">
        <v>2739401.4000000004</v>
      </c>
      <c r="ACZ11" s="11">
        <v>963616.03199999989</v>
      </c>
      <c r="ADA11" s="11">
        <v>1105272.5279999999</v>
      </c>
      <c r="ADB11" s="11">
        <v>880987.79999999993</v>
      </c>
      <c r="ADC11" s="11">
        <v>1848395.6159999999</v>
      </c>
      <c r="ADD11" s="11">
        <v>8173039.4399999995</v>
      </c>
      <c r="ADE11" s="11">
        <v>28075.248000000003</v>
      </c>
      <c r="ADF11" s="11">
        <v>18777350.735999998</v>
      </c>
      <c r="ADG11" s="652">
        <v>14630583.839999998</v>
      </c>
      <c r="ADH11" s="11">
        <v>33237763.535999998</v>
      </c>
      <c r="ADI11" s="11">
        <v>22963046.855999999</v>
      </c>
      <c r="ADJ11" s="11">
        <v>1242912.96</v>
      </c>
      <c r="ADK11" s="11">
        <v>745478.39999999991</v>
      </c>
      <c r="ADL11" s="11">
        <v>17072519.471999999</v>
      </c>
      <c r="ADM11" s="11">
        <v>740653.29599999986</v>
      </c>
      <c r="ADN11" s="11">
        <v>1262367</v>
      </c>
      <c r="ADO11" s="11">
        <v>4475424.5999999996</v>
      </c>
      <c r="ADP11" s="11">
        <v>17207484.167999998</v>
      </c>
      <c r="ADQ11" s="11">
        <v>323524298.472</v>
      </c>
      <c r="ADR11" s="11">
        <v>20511624</v>
      </c>
      <c r="ADS11" s="11">
        <v>14195180.927999999</v>
      </c>
      <c r="ADT11" s="11">
        <v>4216715.568</v>
      </c>
      <c r="ADU11" s="11">
        <v>33644426.712000005</v>
      </c>
      <c r="ADV11" s="11">
        <v>2022484.7280000001</v>
      </c>
      <c r="ADW11" s="11">
        <v>1020173.8800000001</v>
      </c>
      <c r="ADX11" s="11">
        <v>9688375.1999999993</v>
      </c>
      <c r="ADY11" s="11">
        <v>3828124.0079999994</v>
      </c>
      <c r="ADZ11" s="11">
        <v>10381146</v>
      </c>
      <c r="AEA11" s="11">
        <v>329086269.09599996</v>
      </c>
      <c r="AEB11" s="11">
        <v>33700206</v>
      </c>
      <c r="AEC11" s="11">
        <v>68445947.495999992</v>
      </c>
      <c r="AED11" s="11">
        <v>1896420.84</v>
      </c>
      <c r="AEE11" s="11">
        <v>8129432.1360000009</v>
      </c>
      <c r="AEF11" s="11">
        <v>7520245.5600000005</v>
      </c>
      <c r="AEG11" s="11">
        <v>2750665.2</v>
      </c>
      <c r="AEH11" s="11">
        <v>3147419.88</v>
      </c>
      <c r="AEI11" s="11">
        <v>1055994.7439999999</v>
      </c>
      <c r="AEJ11" s="11">
        <v>5698193.9280000012</v>
      </c>
      <c r="AEK11" s="11">
        <v>5315867.352</v>
      </c>
      <c r="AEL11" s="11">
        <v>6342054.6959999995</v>
      </c>
      <c r="AEM11" s="11">
        <v>5362204.2479999997</v>
      </c>
      <c r="AEN11" s="11">
        <v>1640960.9519999998</v>
      </c>
      <c r="AEO11" s="11">
        <v>4483824.0240000002</v>
      </c>
      <c r="AEP11" s="11">
        <v>11618501.015999999</v>
      </c>
      <c r="AEQ11" s="11">
        <v>2274534.4799999995</v>
      </c>
      <c r="AER11" s="11">
        <v>9866646.6959999986</v>
      </c>
      <c r="AES11" s="11">
        <v>2125605.0240000002</v>
      </c>
      <c r="AET11" s="11">
        <v>21366142.728</v>
      </c>
      <c r="AEU11" s="11">
        <v>107832769.68000001</v>
      </c>
      <c r="AEV11" s="11">
        <v>6467999.1840000004</v>
      </c>
      <c r="AEW11" s="11">
        <v>5662936.9440000001</v>
      </c>
      <c r="AEX11" s="11">
        <v>1758894.0480000002</v>
      </c>
      <c r="AEY11" s="11">
        <v>1772223.3120000002</v>
      </c>
      <c r="AEZ11" s="11">
        <v>10188165.695999999</v>
      </c>
      <c r="AFA11" s="11">
        <v>1616644.2719999999</v>
      </c>
      <c r="AFB11" s="11">
        <v>6892853.7359999996</v>
      </c>
      <c r="AFC11" s="11">
        <v>1557756.5759999999</v>
      </c>
      <c r="AFD11" s="11">
        <v>730150.72799999989</v>
      </c>
      <c r="AFE11" s="11">
        <v>53824446.408</v>
      </c>
      <c r="AFF11" s="11">
        <v>15922060.704</v>
      </c>
      <c r="AFG11" s="11">
        <v>2274289.44</v>
      </c>
      <c r="AFH11" s="11">
        <v>1344199.7999999998</v>
      </c>
      <c r="AFI11" s="11">
        <v>3594574.0559999999</v>
      </c>
      <c r="AFJ11" s="11">
        <v>1546404.7200000002</v>
      </c>
      <c r="AFK11" s="11">
        <v>813392.20799999987</v>
      </c>
      <c r="AFL11" s="11">
        <v>2187124.4159999997</v>
      </c>
      <c r="AFM11" s="11">
        <v>582734.90399999998</v>
      </c>
      <c r="AFN11" s="11">
        <v>385168.19999999995</v>
      </c>
      <c r="AFO11" s="11">
        <v>468957.60000000003</v>
      </c>
      <c r="AFP11" s="11">
        <v>676507.8</v>
      </c>
      <c r="AFQ11" s="11">
        <v>3668097.5999999996</v>
      </c>
      <c r="AFR11" s="11">
        <v>61388566.272000007</v>
      </c>
      <c r="AFS11" s="11">
        <v>4366024.9920000006</v>
      </c>
      <c r="AFT11" s="11">
        <v>2571752.3279999997</v>
      </c>
      <c r="AFU11" s="11">
        <v>1121942.5919999999</v>
      </c>
      <c r="AFV11" s="11">
        <v>1757170.8480000002</v>
      </c>
      <c r="AFW11" s="11">
        <v>654925.27200000011</v>
      </c>
      <c r="AFX11" s="11">
        <v>382257.6</v>
      </c>
      <c r="AFY11" s="11">
        <v>2207337.6239999998</v>
      </c>
      <c r="AFZ11" s="11">
        <v>1271618.1839999999</v>
      </c>
      <c r="AGA11" s="11">
        <v>569379.31199999992</v>
      </c>
      <c r="AGB11" s="11">
        <v>1642295.9759999998</v>
      </c>
      <c r="AGC11" s="11">
        <v>627673.80000000005</v>
      </c>
      <c r="AGD11" s="11">
        <v>55415369.75999999</v>
      </c>
      <c r="AGE11" s="11">
        <v>1360386.648</v>
      </c>
      <c r="AGF11" s="11">
        <v>1636157.16</v>
      </c>
      <c r="AGG11" s="11">
        <v>1855708.7759999998</v>
      </c>
      <c r="AGH11" s="11">
        <v>7336881.0960000008</v>
      </c>
      <c r="AGI11" s="11">
        <v>10158344.088</v>
      </c>
      <c r="AGJ11" s="11">
        <v>608564.97600000002</v>
      </c>
      <c r="AGK11" s="11">
        <v>1649909.3760000002</v>
      </c>
      <c r="AGL11" s="11">
        <v>1139171.1120000002</v>
      </c>
      <c r="AGM11" s="11">
        <v>1114453.44</v>
      </c>
      <c r="AGN11" s="11">
        <v>1324105.0079999999</v>
      </c>
      <c r="AGO11" s="11">
        <v>87535112.831999987</v>
      </c>
      <c r="AGP11" s="11">
        <v>7389501.959999999</v>
      </c>
      <c r="AGQ11" s="11">
        <v>1115369.568</v>
      </c>
      <c r="AGR11" s="11">
        <v>472882.15200000006</v>
      </c>
      <c r="AGS11" s="11">
        <v>2736871.92</v>
      </c>
      <c r="AGT11" s="11">
        <v>1117946.2320000001</v>
      </c>
      <c r="AGU11" s="11">
        <v>333694.848</v>
      </c>
      <c r="AGV11" s="11">
        <v>839643.60000000009</v>
      </c>
      <c r="AGW11" s="11">
        <v>340983142.51199996</v>
      </c>
      <c r="AGX11" s="11">
        <v>145936233.98399997</v>
      </c>
      <c r="AGY11" s="11">
        <v>2436299.3760000002</v>
      </c>
      <c r="AGZ11" s="11">
        <v>6228385.0800000001</v>
      </c>
      <c r="AHA11" s="11">
        <v>9482563.8719999995</v>
      </c>
      <c r="AHB11" s="11">
        <v>2701967.8080000002</v>
      </c>
      <c r="AHC11" s="11">
        <v>1334524.6799999997</v>
      </c>
      <c r="AHD11" s="11">
        <v>4234524.311999999</v>
      </c>
      <c r="AHE11" s="11">
        <v>475393.03199999995</v>
      </c>
      <c r="AHF11" s="11">
        <v>5068564.6079999991</v>
      </c>
      <c r="AHG11" s="11">
        <v>4732745.0159999998</v>
      </c>
      <c r="AHH11" s="11">
        <v>4660567.5359999994</v>
      </c>
      <c r="AHI11" s="11">
        <v>2802391.4879999999</v>
      </c>
      <c r="AHJ11" s="11">
        <v>5833605.2880000006</v>
      </c>
      <c r="AHK11" s="11">
        <v>4351158.0719999997</v>
      </c>
      <c r="AHL11" s="11">
        <v>3157853.1839999994</v>
      </c>
      <c r="AHM11" s="11">
        <v>1597299.9360000002</v>
      </c>
      <c r="AHN11" s="11">
        <v>16152292.583999999</v>
      </c>
      <c r="AHO11" s="11">
        <v>1317971.952</v>
      </c>
      <c r="AHP11" s="11">
        <v>969303.96</v>
      </c>
      <c r="AHQ11" s="11">
        <v>1060658.496</v>
      </c>
      <c r="AHR11" s="11">
        <v>3316339.68</v>
      </c>
      <c r="AHS11" s="11">
        <v>491808.48</v>
      </c>
      <c r="AHT11" s="11">
        <v>566938.0560000001</v>
      </c>
      <c r="AHU11" s="11">
        <f t="shared" si="0"/>
        <v>18249395180.927963</v>
      </c>
      <c r="AHW11" s="625"/>
      <c r="AHX11" s="626"/>
    </row>
    <row r="12" spans="1:909" x14ac:dyDescent="0.8">
      <c r="A12" s="96">
        <v>8</v>
      </c>
      <c r="B12" s="96" t="s">
        <v>10</v>
      </c>
      <c r="C12" s="6" t="s">
        <v>11</v>
      </c>
      <c r="D12" s="11">
        <v>19375795.824000001</v>
      </c>
      <c r="E12" s="11">
        <v>430887.09600000002</v>
      </c>
      <c r="F12" s="11">
        <v>210901.19999999998</v>
      </c>
      <c r="G12" s="11">
        <v>69614.399999999994</v>
      </c>
      <c r="H12" s="11">
        <v>1488595.2239999999</v>
      </c>
      <c r="I12" s="11">
        <v>742656.79200000013</v>
      </c>
      <c r="J12" s="11">
        <v>2852385.84</v>
      </c>
      <c r="K12" s="11">
        <v>3056867.9519999996</v>
      </c>
      <c r="L12" s="11">
        <v>639824.71200000006</v>
      </c>
      <c r="M12" s="11">
        <v>126115.20000000001</v>
      </c>
      <c r="N12" s="11">
        <v>262293</v>
      </c>
      <c r="O12" s="11">
        <v>-625547.25600000005</v>
      </c>
      <c r="P12" s="11">
        <v>3510729.3599999994</v>
      </c>
      <c r="Q12" s="11">
        <v>102724.79999999999</v>
      </c>
      <c r="R12" s="11">
        <v>85905.600000000006</v>
      </c>
      <c r="S12" s="11">
        <v>160702.272</v>
      </c>
      <c r="T12" s="11">
        <v>3215975.3759999997</v>
      </c>
      <c r="U12" s="11">
        <v>63743.88</v>
      </c>
      <c r="V12" s="11">
        <v>640.79999999999995</v>
      </c>
      <c r="W12" s="11">
        <v>93870195.359999985</v>
      </c>
      <c r="X12" s="11">
        <v>3042633.7199999997</v>
      </c>
      <c r="Y12" s="11">
        <v>2582619.0959999999</v>
      </c>
      <c r="Z12" s="11">
        <v>6241665.7199999988</v>
      </c>
      <c r="AA12" s="11">
        <v>8074613.9759999998</v>
      </c>
      <c r="AB12" s="11">
        <v>3064026.5999999996</v>
      </c>
      <c r="AC12" s="11">
        <v>2095008</v>
      </c>
      <c r="AD12" s="11">
        <v>15550368.287999999</v>
      </c>
      <c r="AE12" s="11">
        <v>8849882.879999999</v>
      </c>
      <c r="AF12" s="11">
        <v>1133721.7920000001</v>
      </c>
      <c r="AG12" s="11">
        <v>5281567.4159999993</v>
      </c>
      <c r="AH12" s="11">
        <v>11716366.152000003</v>
      </c>
      <c r="AI12" s="11">
        <v>15814487.088000001</v>
      </c>
      <c r="AJ12" s="11">
        <v>20230449.744000003</v>
      </c>
      <c r="AK12" s="11">
        <v>416620.80000000005</v>
      </c>
      <c r="AL12" s="11">
        <v>-75946.728000000003</v>
      </c>
      <c r="AM12" s="11">
        <v>10020</v>
      </c>
      <c r="AN12" s="11">
        <v>8083901.3279999997</v>
      </c>
      <c r="AO12" s="11">
        <v>40121.088000000003</v>
      </c>
      <c r="AP12" s="11">
        <v>3526461.0960000004</v>
      </c>
      <c r="AQ12" s="11">
        <v>2484013.0079999999</v>
      </c>
      <c r="AR12" s="11">
        <v>843684.88799999992</v>
      </c>
      <c r="AS12" s="11">
        <v>2650886.6160000004</v>
      </c>
      <c r="AT12" s="11">
        <v>41762.399999999994</v>
      </c>
      <c r="AU12" s="11">
        <v>614394.86400000006</v>
      </c>
      <c r="AV12" s="11">
        <v>0</v>
      </c>
      <c r="AW12" s="11">
        <v>26592</v>
      </c>
      <c r="AX12" s="11">
        <v>27600</v>
      </c>
      <c r="AY12" s="11">
        <v>64011.600000000006</v>
      </c>
      <c r="AZ12" s="11">
        <v>33892.800000000003</v>
      </c>
      <c r="BA12" s="11">
        <v>19857.599999999999</v>
      </c>
      <c r="BB12" s="11">
        <v>55339.200000000004</v>
      </c>
      <c r="BC12" s="11">
        <v>0</v>
      </c>
      <c r="BD12" s="11">
        <v>0</v>
      </c>
      <c r="BE12" s="11">
        <v>18945.599999999999</v>
      </c>
      <c r="BF12" s="11">
        <v>24547.199999999997</v>
      </c>
      <c r="BG12" s="11">
        <v>15566.400000000001</v>
      </c>
      <c r="BH12" s="11"/>
      <c r="BI12" s="11">
        <v>0</v>
      </c>
      <c r="BJ12" s="11">
        <v>816010.75199999986</v>
      </c>
      <c r="BK12" s="11">
        <v>2001897.5760000001</v>
      </c>
      <c r="BL12" s="11">
        <v>108897.59999999999</v>
      </c>
      <c r="BM12" s="11"/>
      <c r="BN12" s="11">
        <v>167173.00799999997</v>
      </c>
      <c r="BO12" s="11">
        <v>201328.12800000003</v>
      </c>
      <c r="BP12" s="11">
        <v>7200</v>
      </c>
      <c r="BQ12" s="11"/>
      <c r="BR12" s="11">
        <v>8716.7999999999993</v>
      </c>
      <c r="BS12" s="11">
        <v>42582</v>
      </c>
      <c r="BT12" s="11">
        <v>83341.440000000002</v>
      </c>
      <c r="BU12" s="11">
        <v>103200</v>
      </c>
      <c r="BV12" s="11">
        <v>39558</v>
      </c>
      <c r="BW12" s="11">
        <v>44258.399999999994</v>
      </c>
      <c r="BX12" s="11">
        <v>32752.800000000003</v>
      </c>
      <c r="BY12" s="11"/>
      <c r="BZ12" s="11">
        <v>45134.399999999994</v>
      </c>
      <c r="CA12" s="11">
        <v>1449269.2080000001</v>
      </c>
      <c r="CB12" s="11">
        <v>431548.80000000005</v>
      </c>
      <c r="CC12" s="11">
        <v>1503974.3999999999</v>
      </c>
      <c r="CD12" s="11">
        <v>478724.06400000001</v>
      </c>
      <c r="CE12" s="11">
        <v>42984</v>
      </c>
      <c r="CF12" s="11">
        <v>13200</v>
      </c>
      <c r="CG12" s="11">
        <v>551927.61600000004</v>
      </c>
      <c r="CH12" s="11">
        <v>5274990.216</v>
      </c>
      <c r="CI12" s="11">
        <v>116625.59999999999</v>
      </c>
      <c r="CJ12" s="11">
        <v>1071880.608</v>
      </c>
      <c r="CK12" s="11">
        <v>46117.440000000002</v>
      </c>
      <c r="CL12" s="11">
        <v>94141.632000000012</v>
      </c>
      <c r="CM12" s="11">
        <v>118454.40000000001</v>
      </c>
      <c r="CN12" s="11">
        <v>39465.600000000006</v>
      </c>
      <c r="CO12" s="11">
        <v>359205.6</v>
      </c>
      <c r="CP12" s="11">
        <v>4800</v>
      </c>
      <c r="CQ12" s="11">
        <v>197740.80000000002</v>
      </c>
      <c r="CR12" s="11">
        <v>27712.199999999997</v>
      </c>
      <c r="CS12" s="11">
        <v>1157755.2000000002</v>
      </c>
      <c r="CT12" s="11">
        <v>51886.200000000004</v>
      </c>
      <c r="CU12" s="11">
        <v>9670040.0639999993</v>
      </c>
      <c r="CV12" s="11">
        <v>613531.91999999993</v>
      </c>
      <c r="CW12" s="11">
        <v>1080524.3999999999</v>
      </c>
      <c r="CX12" s="11">
        <v>63579.360000000008</v>
      </c>
      <c r="CY12" s="11">
        <v>80302.535999999993</v>
      </c>
      <c r="CZ12" s="11">
        <v>4875016.9920000006</v>
      </c>
      <c r="DA12" s="11">
        <v>3119641.2719999999</v>
      </c>
      <c r="DB12" s="11">
        <v>802017.60000000009</v>
      </c>
      <c r="DC12" s="11">
        <v>4021027.824</v>
      </c>
      <c r="DD12" s="11">
        <v>45739725.143999994</v>
      </c>
      <c r="DE12" s="11">
        <v>75960</v>
      </c>
      <c r="DF12" s="11">
        <v>66963.384000000005</v>
      </c>
      <c r="DG12" s="11">
        <v>1912703.3279999997</v>
      </c>
      <c r="DH12" s="11">
        <v>1835825.28</v>
      </c>
      <c r="DI12" s="11">
        <v>1796811.912</v>
      </c>
      <c r="DJ12" s="11">
        <v>103730.49600000001</v>
      </c>
      <c r="DK12" s="11">
        <v>92143.200000000012</v>
      </c>
      <c r="DL12" s="11">
        <v>7472930.1599999992</v>
      </c>
      <c r="DM12" s="11">
        <v>441872.44799999997</v>
      </c>
      <c r="DN12" s="11">
        <v>251123.18400000001</v>
      </c>
      <c r="DO12" s="11">
        <v>47026.8</v>
      </c>
      <c r="DP12" s="11">
        <v>88365</v>
      </c>
      <c r="DQ12" s="11">
        <v>204907.32</v>
      </c>
      <c r="DR12" s="11">
        <v>3777908.88</v>
      </c>
      <c r="DS12" s="11">
        <v>121740</v>
      </c>
      <c r="DT12" s="11">
        <v>1304872.7999999998</v>
      </c>
      <c r="DU12" s="11">
        <v>2432414.2320000003</v>
      </c>
      <c r="DV12" s="11">
        <v>66000</v>
      </c>
      <c r="DW12" s="11">
        <v>376814.4</v>
      </c>
      <c r="DX12" s="11">
        <v>1004501.5919999999</v>
      </c>
      <c r="DY12" s="11">
        <v>109189.20000000001</v>
      </c>
      <c r="DZ12" s="11">
        <v>340135.19999999995</v>
      </c>
      <c r="EA12" s="11">
        <v>993587.39999999991</v>
      </c>
      <c r="EB12" s="11">
        <v>23992.800000000003</v>
      </c>
      <c r="EC12" s="11">
        <v>44491.199999999997</v>
      </c>
      <c r="ED12" s="11">
        <v>186111.59999999998</v>
      </c>
      <c r="EE12" s="11"/>
      <c r="EF12" s="11">
        <v>174904.2</v>
      </c>
      <c r="EG12" s="11">
        <v>87940.200000000012</v>
      </c>
      <c r="EH12" s="11">
        <v>55701.600000000006</v>
      </c>
      <c r="EI12" s="11">
        <v>47697.600000000006</v>
      </c>
      <c r="EJ12" s="11">
        <v>53445.600000000006</v>
      </c>
      <c r="EK12" s="11">
        <v>117763.20000000001</v>
      </c>
      <c r="EL12" s="11">
        <v>121247.40000000001</v>
      </c>
      <c r="EM12" s="11">
        <v>60886.200000000004</v>
      </c>
      <c r="EN12" s="11">
        <v>61876.799999999996</v>
      </c>
      <c r="EO12" s="11">
        <v>379283.20799999998</v>
      </c>
      <c r="EP12" s="11">
        <v>0</v>
      </c>
      <c r="EQ12" s="11">
        <v>18982.800000000003</v>
      </c>
      <c r="ER12" s="11">
        <v>403048.80000000005</v>
      </c>
      <c r="ES12" s="11">
        <v>87962.4</v>
      </c>
      <c r="ET12" s="11">
        <v>10800</v>
      </c>
      <c r="EU12" s="11">
        <v>23752.800000000003</v>
      </c>
      <c r="EV12" s="11">
        <v>0</v>
      </c>
      <c r="EW12" s="11">
        <v>-8455.2000000000007</v>
      </c>
      <c r="EX12" s="11">
        <v>3506359.4879999999</v>
      </c>
      <c r="EY12" s="11">
        <v>306278.40000000002</v>
      </c>
      <c r="EZ12" s="11">
        <v>302767.19999999995</v>
      </c>
      <c r="FA12" s="11">
        <v>252708</v>
      </c>
      <c r="FB12" s="11">
        <v>1422004.44</v>
      </c>
      <c r="FC12" s="11">
        <v>934030.79999999993</v>
      </c>
      <c r="FD12" s="11">
        <v>342699.6</v>
      </c>
      <c r="FE12" s="11">
        <v>225609.59999999998</v>
      </c>
      <c r="FF12" s="11">
        <v>654357.60000000009</v>
      </c>
      <c r="FG12" s="11">
        <v>115716</v>
      </c>
      <c r="FH12" s="11">
        <v>782019.67200000002</v>
      </c>
      <c r="FI12" s="11">
        <v>234405.59999999998</v>
      </c>
      <c r="FJ12" s="11">
        <v>223300.03200000001</v>
      </c>
      <c r="FK12" s="11">
        <v>332997.59999999998</v>
      </c>
      <c r="FL12" s="11">
        <v>35332.800000000003</v>
      </c>
      <c r="FM12" s="11">
        <v>70137</v>
      </c>
      <c r="FN12" s="11">
        <v>166639.20000000001</v>
      </c>
      <c r="FO12" s="11">
        <v>497371.19999999995</v>
      </c>
      <c r="FP12" s="11">
        <v>-25622.399999999998</v>
      </c>
      <c r="FQ12" s="11">
        <v>2426.3999999999996</v>
      </c>
      <c r="FR12" s="11">
        <v>4805905.92</v>
      </c>
      <c r="FS12" s="11"/>
      <c r="FT12" s="11">
        <v>17836.32</v>
      </c>
      <c r="FU12" s="11">
        <v>82525.200000000012</v>
      </c>
      <c r="FV12" s="11">
        <v>100961.49600000001</v>
      </c>
      <c r="FW12" s="11">
        <v>129315</v>
      </c>
      <c r="FX12" s="11">
        <v>-26736.48</v>
      </c>
      <c r="FY12" s="11">
        <v>36000</v>
      </c>
      <c r="FZ12" s="11">
        <v>0</v>
      </c>
      <c r="GA12" s="11">
        <v>90644.4</v>
      </c>
      <c r="GB12" s="11">
        <v>177640.44</v>
      </c>
      <c r="GC12" s="11">
        <v>112524.59999999999</v>
      </c>
      <c r="GD12" s="11">
        <v>21045.599999999999</v>
      </c>
      <c r="GE12" s="11"/>
      <c r="GF12" s="11">
        <v>1043572.0560000001</v>
      </c>
      <c r="GG12" s="11">
        <v>15472.800000000001</v>
      </c>
      <c r="GH12" s="11">
        <v>98961.599999999991</v>
      </c>
      <c r="GI12" s="11">
        <v>58800</v>
      </c>
      <c r="GJ12" s="11">
        <v>77394</v>
      </c>
      <c r="GK12" s="11">
        <v>150573.59999999998</v>
      </c>
      <c r="GL12" s="11">
        <v>5995.2000000000007</v>
      </c>
      <c r="GM12" s="11">
        <v>118308</v>
      </c>
      <c r="GN12" s="11">
        <v>130315.20000000001</v>
      </c>
      <c r="GO12" s="11"/>
      <c r="GP12" s="11"/>
      <c r="GQ12" s="11"/>
      <c r="GR12" s="11">
        <v>31216.800000000003</v>
      </c>
      <c r="GS12" s="11">
        <v>117360</v>
      </c>
      <c r="GT12" s="11">
        <v>1392</v>
      </c>
      <c r="GU12" s="11">
        <v>36000</v>
      </c>
      <c r="GV12" s="11"/>
      <c r="GW12" s="11">
        <v>218452.55999999997</v>
      </c>
      <c r="GX12" s="11">
        <v>88351.200000000012</v>
      </c>
      <c r="GY12" s="11">
        <v>48233.399999999994</v>
      </c>
      <c r="GZ12" s="11">
        <v>2279952</v>
      </c>
      <c r="HA12" s="11"/>
      <c r="HB12" s="11">
        <v>525705.60000000009</v>
      </c>
      <c r="HC12" s="11">
        <v>1154820</v>
      </c>
      <c r="HD12" s="11">
        <v>16892282.112</v>
      </c>
      <c r="HE12" s="11">
        <v>1040234.3999999999</v>
      </c>
      <c r="HF12" s="11">
        <v>1370520.3599999999</v>
      </c>
      <c r="HG12" s="11">
        <v>4848843.3599999994</v>
      </c>
      <c r="HH12" s="11">
        <v>5194872</v>
      </c>
      <c r="HI12" s="11">
        <v>3193298.16</v>
      </c>
      <c r="HJ12" s="11">
        <v>405331.19999999995</v>
      </c>
      <c r="HK12" s="11"/>
      <c r="HL12" s="11">
        <v>8614909.0319999997</v>
      </c>
      <c r="HM12" s="11">
        <v>2225985.5999999996</v>
      </c>
      <c r="HN12" s="11">
        <v>1436100</v>
      </c>
      <c r="HO12" s="11">
        <v>2352393.7919999999</v>
      </c>
      <c r="HP12" s="11">
        <v>656640</v>
      </c>
      <c r="HQ12" s="11">
        <v>1750341.5999999999</v>
      </c>
      <c r="HR12" s="11">
        <v>6807503.5199999996</v>
      </c>
      <c r="HS12" s="11">
        <v>1621464.5999999999</v>
      </c>
      <c r="HT12" s="11">
        <v>1633850.4000000001</v>
      </c>
      <c r="HU12" s="11">
        <v>700504.39199999999</v>
      </c>
      <c r="HV12" s="11">
        <v>18460.800000000003</v>
      </c>
      <c r="HW12" s="11">
        <v>309307.19999999995</v>
      </c>
      <c r="HX12" s="11">
        <v>793860</v>
      </c>
      <c r="HY12" s="11">
        <v>19728</v>
      </c>
      <c r="HZ12" s="11">
        <v>1715566.1279999998</v>
      </c>
      <c r="IA12" s="11">
        <v>444974.39999999997</v>
      </c>
      <c r="IB12" s="11">
        <v>124614.59999999999</v>
      </c>
      <c r="IC12" s="11">
        <v>143013.696</v>
      </c>
      <c r="ID12" s="11">
        <v>332116.80000000005</v>
      </c>
      <c r="IE12" s="11">
        <v>306643.55999999994</v>
      </c>
      <c r="IF12" s="11"/>
      <c r="IG12" s="11">
        <v>566210.66399999987</v>
      </c>
      <c r="IH12" s="11"/>
      <c r="II12" s="11"/>
      <c r="IJ12" s="11">
        <v>3361975.3920000005</v>
      </c>
      <c r="IK12" s="11">
        <v>572602.63199999998</v>
      </c>
      <c r="IL12" s="11">
        <v>646020.11999999988</v>
      </c>
      <c r="IM12" s="11">
        <v>245589.59999999998</v>
      </c>
      <c r="IN12" s="11">
        <v>635558.39999999991</v>
      </c>
      <c r="IO12" s="11">
        <v>9691.2000000000007</v>
      </c>
      <c r="IP12" s="11">
        <v>259368</v>
      </c>
      <c r="IQ12" s="11">
        <v>33735.360000000001</v>
      </c>
      <c r="IR12" s="11">
        <v>74335.200000000012</v>
      </c>
      <c r="IS12" s="11">
        <v>40072.800000000003</v>
      </c>
      <c r="IT12" s="11">
        <v>579463.36800000002</v>
      </c>
      <c r="IU12" s="11">
        <v>9196118.1600000001</v>
      </c>
      <c r="IV12" s="11">
        <v>1403028</v>
      </c>
      <c r="IW12" s="11">
        <v>540698.39999999991</v>
      </c>
      <c r="IX12" s="11">
        <v>510969.60000000003</v>
      </c>
      <c r="IY12" s="11">
        <v>727608</v>
      </c>
      <c r="IZ12" s="11">
        <v>43850.399999999994</v>
      </c>
      <c r="JA12" s="11">
        <v>151104</v>
      </c>
      <c r="JB12" s="11">
        <v>14520</v>
      </c>
      <c r="JC12" s="11">
        <v>457778.39999999997</v>
      </c>
      <c r="JD12" s="11">
        <v>353256</v>
      </c>
      <c r="JE12" s="11">
        <v>1393377.6</v>
      </c>
      <c r="JF12" s="11">
        <v>2175744</v>
      </c>
      <c r="JG12" s="11">
        <v>807588</v>
      </c>
      <c r="JH12" s="11">
        <v>133142.40000000002</v>
      </c>
      <c r="JI12" s="11">
        <v>194436</v>
      </c>
      <c r="JJ12" s="11">
        <v>215040</v>
      </c>
      <c r="JK12" s="11">
        <v>72000</v>
      </c>
      <c r="JL12" s="11">
        <v>72000</v>
      </c>
      <c r="JM12" s="11">
        <v>447250.32</v>
      </c>
      <c r="JN12" s="11">
        <v>86400</v>
      </c>
      <c r="JO12" s="11"/>
      <c r="JP12" s="11">
        <v>45834.432000000001</v>
      </c>
      <c r="JQ12" s="11">
        <v>40800</v>
      </c>
      <c r="JR12" s="11">
        <v>19499.736000000001</v>
      </c>
      <c r="JS12" s="11"/>
      <c r="JT12" s="11">
        <v>19292088.600000001</v>
      </c>
      <c r="JU12" s="11">
        <v>7698751.5119999992</v>
      </c>
      <c r="JV12" s="11">
        <v>9554294.4239999987</v>
      </c>
      <c r="JW12" s="11">
        <v>297297.07200000004</v>
      </c>
      <c r="JX12" s="11">
        <v>853006.87199999997</v>
      </c>
      <c r="JY12" s="11">
        <v>167536.79999999999</v>
      </c>
      <c r="JZ12" s="11">
        <v>1174382.6160000002</v>
      </c>
      <c r="KA12" s="11">
        <v>7460519.8320000004</v>
      </c>
      <c r="KB12" s="11">
        <v>606591.07200000004</v>
      </c>
      <c r="KC12" s="11">
        <v>421200</v>
      </c>
      <c r="KD12" s="11">
        <v>226800</v>
      </c>
      <c r="KE12" s="11">
        <v>3328319.4000000004</v>
      </c>
      <c r="KF12" s="11">
        <v>7471.2000000000007</v>
      </c>
      <c r="KG12" s="11">
        <v>50400</v>
      </c>
      <c r="KH12" s="11">
        <v>0</v>
      </c>
      <c r="KI12" s="11">
        <v>155507.04</v>
      </c>
      <c r="KJ12" s="11">
        <v>21837155.688000001</v>
      </c>
      <c r="KK12" s="11">
        <v>5346769.9440000001</v>
      </c>
      <c r="KL12" s="11">
        <v>309967.19999999995</v>
      </c>
      <c r="KM12" s="11">
        <v>4871852.16</v>
      </c>
      <c r="KN12" s="11">
        <v>2295435.9360000002</v>
      </c>
      <c r="KO12" s="11">
        <v>4211211.1680000005</v>
      </c>
      <c r="KP12" s="11">
        <v>4326658.7520000003</v>
      </c>
      <c r="KQ12" s="11">
        <v>181376.88</v>
      </c>
      <c r="KR12" s="11">
        <v>2041489.632</v>
      </c>
      <c r="KS12" s="11">
        <v>10651150.607999999</v>
      </c>
      <c r="KT12" s="11">
        <v>1286781.8879999998</v>
      </c>
      <c r="KU12" s="11">
        <v>1965289.8480000002</v>
      </c>
      <c r="KV12" s="11">
        <v>10318216.008000001</v>
      </c>
      <c r="KW12" s="11">
        <v>2430620.8559999997</v>
      </c>
      <c r="KX12" s="11">
        <v>3177873.5999999996</v>
      </c>
      <c r="KY12" s="11">
        <v>34355405.231999993</v>
      </c>
      <c r="KZ12" s="11">
        <v>1809229.5840000003</v>
      </c>
      <c r="LA12" s="11">
        <v>8518681.0080000013</v>
      </c>
      <c r="LB12" s="11">
        <v>2727825.0480000004</v>
      </c>
      <c r="LC12" s="11">
        <v>7713126.311999999</v>
      </c>
      <c r="LD12" s="11">
        <v>1904922.7919999999</v>
      </c>
      <c r="LE12" s="11">
        <v>606871.19999999995</v>
      </c>
      <c r="LF12" s="11">
        <v>184840.99200000003</v>
      </c>
      <c r="LG12" s="11">
        <v>2276899.5840000003</v>
      </c>
      <c r="LH12" s="11">
        <v>204175.77600000001</v>
      </c>
      <c r="LI12" s="11">
        <v>9074341.5119999982</v>
      </c>
      <c r="LJ12" s="11">
        <v>5107220.3279999997</v>
      </c>
      <c r="LK12" s="11">
        <v>4457240.4000000004</v>
      </c>
      <c r="LL12" s="11">
        <v>3400067.088</v>
      </c>
      <c r="LM12" s="11">
        <v>428376.98400000005</v>
      </c>
      <c r="LN12" s="11">
        <v>2919837.5999999996</v>
      </c>
      <c r="LO12" s="11">
        <v>1240900.7999999998</v>
      </c>
      <c r="LP12" s="11">
        <v>961284.23999999987</v>
      </c>
      <c r="LQ12" s="11"/>
      <c r="LR12" s="11">
        <v>2993175</v>
      </c>
      <c r="LS12" s="11">
        <v>835771.20000000007</v>
      </c>
      <c r="LT12" s="11">
        <v>12135240</v>
      </c>
      <c r="LU12" s="11">
        <v>7648.5359999999991</v>
      </c>
      <c r="LV12" s="11">
        <v>1704</v>
      </c>
      <c r="LW12" s="11">
        <v>95643697.344000012</v>
      </c>
      <c r="LX12" s="11">
        <v>9400993.7039999999</v>
      </c>
      <c r="LY12" s="11">
        <v>5879904</v>
      </c>
      <c r="LZ12" s="11">
        <v>2837615.4960000003</v>
      </c>
      <c r="MA12" s="11">
        <v>0</v>
      </c>
      <c r="MB12" s="11">
        <v>331627.19999999995</v>
      </c>
      <c r="MC12" s="11">
        <v>309460.80000000005</v>
      </c>
      <c r="MD12" s="11">
        <v>42918</v>
      </c>
      <c r="ME12" s="11">
        <v>358323.91200000001</v>
      </c>
      <c r="MF12" s="11">
        <v>43690.8</v>
      </c>
      <c r="MG12" s="11">
        <v>743647.848</v>
      </c>
      <c r="MH12" s="11">
        <v>45124.800000000003</v>
      </c>
      <c r="MI12" s="11">
        <v>14341216.272000002</v>
      </c>
      <c r="MJ12" s="11">
        <v>4094648.16</v>
      </c>
      <c r="MK12" s="11">
        <v>517873.51200000005</v>
      </c>
      <c r="ML12" s="11">
        <v>1903970.5200000003</v>
      </c>
      <c r="MM12" s="11">
        <v>1153553.496</v>
      </c>
      <c r="MN12" s="11">
        <v>20929460.399999999</v>
      </c>
      <c r="MO12" s="11">
        <v>12828607.368000001</v>
      </c>
      <c r="MP12" s="11">
        <v>1645387.9440000001</v>
      </c>
      <c r="MQ12" s="11">
        <v>5326201.9680000003</v>
      </c>
      <c r="MR12" s="11">
        <v>1970248.7999999998</v>
      </c>
      <c r="MS12" s="11">
        <v>2666873.6880000001</v>
      </c>
      <c r="MT12" s="11">
        <v>2358776.0159999998</v>
      </c>
      <c r="MU12" s="11">
        <v>10379497.511999998</v>
      </c>
      <c r="MV12" s="11">
        <v>2363091.648</v>
      </c>
      <c r="MW12" s="11">
        <v>5288392.9440000001</v>
      </c>
      <c r="MX12" s="11">
        <v>317337.59999999998</v>
      </c>
      <c r="MY12" s="11">
        <v>1672024.7999999998</v>
      </c>
      <c r="MZ12" s="11">
        <v>925908</v>
      </c>
      <c r="NA12" s="11">
        <v>723556.8</v>
      </c>
      <c r="NB12" s="11">
        <v>4028157.5999999996</v>
      </c>
      <c r="NC12" s="11">
        <v>2648991.9840000002</v>
      </c>
      <c r="ND12" s="11">
        <v>35750.399999999994</v>
      </c>
      <c r="NE12" s="11">
        <v>114713.40000000001</v>
      </c>
      <c r="NF12" s="11">
        <v>24083182.416000001</v>
      </c>
      <c r="NG12" s="11">
        <v>11154126.239999998</v>
      </c>
      <c r="NH12" s="11">
        <v>1346216.2560000001</v>
      </c>
      <c r="NI12" s="11">
        <v>11122493.039999999</v>
      </c>
      <c r="NJ12" s="11">
        <v>1324035.3599999999</v>
      </c>
      <c r="NK12" s="11">
        <v>2172835.6320000002</v>
      </c>
      <c r="NL12" s="11">
        <v>6292173.2400000002</v>
      </c>
      <c r="NM12" s="11">
        <v>3268039.1999999997</v>
      </c>
      <c r="NN12" s="11">
        <v>32829.600000000006</v>
      </c>
      <c r="NO12" s="11">
        <v>1283170.7519999999</v>
      </c>
      <c r="NP12" s="11">
        <v>5415495.5999999996</v>
      </c>
      <c r="NQ12" s="11">
        <v>975633.52799999993</v>
      </c>
      <c r="NR12" s="11">
        <v>17882279.495999999</v>
      </c>
      <c r="NS12" s="11">
        <v>3320627.3759999997</v>
      </c>
      <c r="NT12" s="11">
        <v>3020295.9359999998</v>
      </c>
      <c r="NU12" s="11">
        <v>2010944.8319999999</v>
      </c>
      <c r="NV12" s="11">
        <v>2729787.96</v>
      </c>
      <c r="NW12" s="11">
        <v>506949.60000000003</v>
      </c>
      <c r="NX12" s="11">
        <v>1241201.3279999997</v>
      </c>
      <c r="NY12" s="11">
        <v>1325677.6799999997</v>
      </c>
      <c r="NZ12" s="11">
        <v>1017613.416</v>
      </c>
      <c r="OA12" s="11">
        <v>223212</v>
      </c>
      <c r="OB12" s="11">
        <v>172852.8</v>
      </c>
      <c r="OC12" s="11">
        <v>655728</v>
      </c>
      <c r="OD12" s="11">
        <v>3187496.5439999998</v>
      </c>
      <c r="OE12" s="11">
        <v>47846.399999999994</v>
      </c>
      <c r="OF12" s="11">
        <v>34348804.151999995</v>
      </c>
      <c r="OG12" s="11">
        <v>5420173.7039999999</v>
      </c>
      <c r="OH12" s="11">
        <v>955523.18400000001</v>
      </c>
      <c r="OI12" s="11">
        <v>7323384.8880000003</v>
      </c>
      <c r="OJ12" s="11">
        <v>2378386.3200000003</v>
      </c>
      <c r="OK12" s="11">
        <v>1852023.1680000001</v>
      </c>
      <c r="OL12" s="11">
        <v>5242568.8800000008</v>
      </c>
      <c r="OM12" s="11">
        <v>282934.80000000005</v>
      </c>
      <c r="ON12" s="11">
        <v>1461561.5039999997</v>
      </c>
      <c r="OO12" s="11">
        <v>11314884.672000002</v>
      </c>
      <c r="OP12" s="11">
        <v>2947296.5999999996</v>
      </c>
      <c r="OQ12" s="11">
        <v>6933976.0319999997</v>
      </c>
      <c r="OR12" s="11">
        <v>1308057.6000000001</v>
      </c>
      <c r="OS12" s="11">
        <v>629248.80000000005</v>
      </c>
      <c r="OT12" s="11"/>
      <c r="OU12" s="11">
        <v>12128975.423999999</v>
      </c>
      <c r="OV12" s="11">
        <v>2052990.8879999998</v>
      </c>
      <c r="OW12" s="11">
        <v>525225.14400000009</v>
      </c>
      <c r="OX12" s="11">
        <v>1135419</v>
      </c>
      <c r="OY12" s="11">
        <v>6482657.3760000011</v>
      </c>
      <c r="OZ12" s="11">
        <v>2894236.1040000003</v>
      </c>
      <c r="PA12" s="11">
        <v>1369336.7999999998</v>
      </c>
      <c r="PB12" s="11">
        <v>475562.39999999997</v>
      </c>
      <c r="PC12" s="11">
        <v>924158.39999999991</v>
      </c>
      <c r="PD12" s="11">
        <v>296268.59999999998</v>
      </c>
      <c r="PE12" s="11">
        <v>26004</v>
      </c>
      <c r="PF12" s="11">
        <v>61486.799999999996</v>
      </c>
      <c r="PG12" s="11">
        <v>6000</v>
      </c>
      <c r="PH12" s="11">
        <v>124896</v>
      </c>
      <c r="PI12" s="11">
        <v>104344.488</v>
      </c>
      <c r="PJ12" s="11">
        <v>134956.79999999999</v>
      </c>
      <c r="PK12" s="11">
        <v>43161.600000000006</v>
      </c>
      <c r="PL12" s="11">
        <v>0</v>
      </c>
      <c r="PM12" s="11">
        <v>8814.3359999999993</v>
      </c>
      <c r="PN12" s="11">
        <v>44848.800000000003</v>
      </c>
      <c r="PO12" s="11">
        <v>16800</v>
      </c>
      <c r="PP12" s="11">
        <v>24600</v>
      </c>
      <c r="PQ12" s="11">
        <v>201358.728</v>
      </c>
      <c r="PR12" s="11"/>
      <c r="PS12" s="11"/>
      <c r="PT12" s="11"/>
      <c r="PU12" s="11"/>
      <c r="PV12" s="11">
        <v>6247867.1280000005</v>
      </c>
      <c r="PW12" s="11">
        <v>27924</v>
      </c>
      <c r="PX12" s="11">
        <v>16080</v>
      </c>
      <c r="PY12" s="11">
        <v>54760.799999999996</v>
      </c>
      <c r="PZ12" s="11">
        <v>277203.74399999995</v>
      </c>
      <c r="QA12" s="11">
        <v>6204.7200000000012</v>
      </c>
      <c r="QB12" s="11">
        <v>198396</v>
      </c>
      <c r="QC12" s="11">
        <v>19680</v>
      </c>
      <c r="QD12" s="11">
        <v>145659.59999999998</v>
      </c>
      <c r="QE12" s="11">
        <v>4466.3999999999996</v>
      </c>
      <c r="QF12" s="11">
        <v>71012.80799999999</v>
      </c>
      <c r="QG12" s="11">
        <v>45007.199999999997</v>
      </c>
      <c r="QH12" s="11">
        <v>27936</v>
      </c>
      <c r="QI12" s="11">
        <v>22286.400000000001</v>
      </c>
      <c r="QJ12" s="11">
        <v>13200</v>
      </c>
      <c r="QK12" s="11">
        <v>64094.399999999994</v>
      </c>
      <c r="QL12" s="11">
        <v>-4939.2000000000007</v>
      </c>
      <c r="QM12" s="11">
        <v>12316.800000000001</v>
      </c>
      <c r="QN12" s="11">
        <v>4800</v>
      </c>
      <c r="QO12" s="11">
        <v>87957.6</v>
      </c>
      <c r="QP12" s="11">
        <v>140918.40000000002</v>
      </c>
      <c r="QQ12" s="11">
        <v>64798.032000000007</v>
      </c>
      <c r="QR12" s="11">
        <v>1200</v>
      </c>
      <c r="QS12" s="11"/>
      <c r="QT12" s="11">
        <v>3036</v>
      </c>
      <c r="QU12" s="11">
        <v>2400</v>
      </c>
      <c r="QV12" s="11">
        <v>577741.4879999999</v>
      </c>
      <c r="QW12" s="11">
        <v>4387.2000000000007</v>
      </c>
      <c r="QX12" s="11">
        <v>230376</v>
      </c>
      <c r="QY12" s="11">
        <v>41695.199999999997</v>
      </c>
      <c r="QZ12" s="11"/>
      <c r="RA12" s="11">
        <v>68026.799999999988</v>
      </c>
      <c r="RB12" s="11">
        <v>21907.199999999997</v>
      </c>
      <c r="RC12" s="11">
        <v>263992.80000000005</v>
      </c>
      <c r="RD12" s="11">
        <v>161977.20000000001</v>
      </c>
      <c r="RE12" s="11">
        <v>282949.19999999995</v>
      </c>
      <c r="RF12" s="11">
        <v>6580.7999999999993</v>
      </c>
      <c r="RG12" s="11"/>
      <c r="RH12" s="11"/>
      <c r="RI12" s="11">
        <v>470563.80000000005</v>
      </c>
      <c r="RJ12" s="11">
        <v>38400</v>
      </c>
      <c r="RK12" s="11">
        <v>30808.800000000003</v>
      </c>
      <c r="RL12" s="11">
        <v>70284</v>
      </c>
      <c r="RM12" s="11">
        <v>33220.800000000003</v>
      </c>
      <c r="RN12" s="11">
        <v>23946</v>
      </c>
      <c r="RO12" s="11">
        <v>22339.199999999997</v>
      </c>
      <c r="RP12" s="11"/>
      <c r="RQ12" s="11">
        <v>44048.399999999994</v>
      </c>
      <c r="RR12" s="11">
        <v>100336.32000000001</v>
      </c>
      <c r="RS12" s="11">
        <v>71426.399999999994</v>
      </c>
      <c r="RT12" s="11">
        <v>6386.4000000000005</v>
      </c>
      <c r="RU12" s="11">
        <v>33351.600000000006</v>
      </c>
      <c r="RV12" s="11">
        <v>67255.200000000012</v>
      </c>
      <c r="RW12" s="11">
        <v>21100.800000000003</v>
      </c>
      <c r="RX12" s="11">
        <v>247340.37599999999</v>
      </c>
      <c r="RY12" s="11">
        <v>29485.199999999997</v>
      </c>
      <c r="RZ12" s="11">
        <v>420</v>
      </c>
      <c r="SA12" s="11"/>
      <c r="SB12" s="11"/>
      <c r="SC12" s="11">
        <v>1799325.5999999999</v>
      </c>
      <c r="SD12" s="11">
        <v>270000</v>
      </c>
      <c r="SE12" s="11">
        <v>662627.76</v>
      </c>
      <c r="SF12" s="11">
        <v>651680.9040000001</v>
      </c>
      <c r="SG12" s="11">
        <v>51213.600000000006</v>
      </c>
      <c r="SH12" s="11">
        <v>409884</v>
      </c>
      <c r="SI12" s="11">
        <v>256128.74399999998</v>
      </c>
      <c r="SJ12" s="11">
        <v>401054.88000000006</v>
      </c>
      <c r="SK12" s="11">
        <v>61269.071999999993</v>
      </c>
      <c r="SL12" s="11">
        <v>38222.399999999994</v>
      </c>
      <c r="SM12" s="11">
        <v>264079.51199999999</v>
      </c>
      <c r="SN12" s="11">
        <v>-7930.9440000000004</v>
      </c>
      <c r="SO12" s="11">
        <v>1048009.2239999999</v>
      </c>
      <c r="SP12" s="11">
        <v>226344.38399999999</v>
      </c>
      <c r="SQ12" s="11">
        <v>57422.399999999994</v>
      </c>
      <c r="SR12" s="11">
        <v>20506.824000000001</v>
      </c>
      <c r="SS12" s="11">
        <v>83575.224000000017</v>
      </c>
      <c r="ST12" s="11">
        <v>84769.535999999993</v>
      </c>
      <c r="SU12" s="11">
        <v>185527.24800000002</v>
      </c>
      <c r="SV12" s="11">
        <v>-29139.600000000002</v>
      </c>
      <c r="SW12" s="11">
        <v>2756134.8</v>
      </c>
      <c r="SX12" s="11">
        <v>118215.79200000002</v>
      </c>
      <c r="SY12" s="11">
        <v>384386.18400000001</v>
      </c>
      <c r="SZ12" s="11">
        <v>331084.29599999997</v>
      </c>
      <c r="TA12" s="11">
        <v>16831.775999999998</v>
      </c>
      <c r="TB12" s="11">
        <v>449967.76799999998</v>
      </c>
      <c r="TC12" s="11">
        <v>0</v>
      </c>
      <c r="TD12" s="11">
        <v>592515.55200000003</v>
      </c>
      <c r="TE12" s="11">
        <v>25217.640000000003</v>
      </c>
      <c r="TF12" s="11">
        <v>91651.200000000012</v>
      </c>
      <c r="TG12" s="11">
        <v>63714.816000000006</v>
      </c>
      <c r="TH12" s="11">
        <v>332074.48800000001</v>
      </c>
      <c r="TI12" s="11">
        <v>149046.96</v>
      </c>
      <c r="TJ12" s="11">
        <v>106930.20000000001</v>
      </c>
      <c r="TK12" s="11">
        <v>1731550.3200000003</v>
      </c>
      <c r="TL12" s="11">
        <v>15382.463999999998</v>
      </c>
      <c r="TM12" s="11">
        <v>7910.4000000000005</v>
      </c>
      <c r="TN12" s="11">
        <v>127228.79999999999</v>
      </c>
      <c r="TO12" s="11">
        <v>145680.79200000002</v>
      </c>
      <c r="TP12" s="11">
        <v>48311.039999999994</v>
      </c>
      <c r="TQ12" s="11">
        <v>19893.599999999999</v>
      </c>
      <c r="TR12" s="11">
        <v>137587.60800000001</v>
      </c>
      <c r="TS12" s="11">
        <v>49720.416000000005</v>
      </c>
      <c r="TT12" s="11">
        <v>83126.399999999994</v>
      </c>
      <c r="TU12" s="11">
        <v>151329.74400000001</v>
      </c>
      <c r="TV12" s="11">
        <v>19785.576000000001</v>
      </c>
      <c r="TW12" s="11">
        <v>56191.991999999998</v>
      </c>
      <c r="TX12" s="11">
        <v>63718.92</v>
      </c>
      <c r="TY12" s="11">
        <v>32788.248000000007</v>
      </c>
      <c r="TZ12" s="11">
        <v>44878.415999999997</v>
      </c>
      <c r="UA12" s="11">
        <v>341710.60800000001</v>
      </c>
      <c r="UB12" s="11">
        <v>30244.871999999999</v>
      </c>
      <c r="UC12" s="11">
        <v>639331.10400000005</v>
      </c>
      <c r="UD12" s="11">
        <v>441456.14400000003</v>
      </c>
      <c r="UE12" s="11">
        <v>160163.712</v>
      </c>
      <c r="UF12" s="11">
        <v>174535.17600000004</v>
      </c>
      <c r="UG12" s="11">
        <v>573958.9439999999</v>
      </c>
      <c r="UH12" s="11">
        <v>2192.9279999999999</v>
      </c>
      <c r="UI12" s="11"/>
      <c r="UJ12" s="11"/>
      <c r="UK12" s="11">
        <v>41478</v>
      </c>
      <c r="UL12" s="11">
        <v>461843.39999999997</v>
      </c>
      <c r="UM12" s="11">
        <v>129168</v>
      </c>
      <c r="UN12" s="11">
        <v>42204.384000000005</v>
      </c>
      <c r="UO12" s="11">
        <v>20359.199999999997</v>
      </c>
      <c r="UP12" s="11">
        <v>122127.408</v>
      </c>
      <c r="UQ12" s="11">
        <v>56486.399999999994</v>
      </c>
      <c r="UR12" s="11">
        <v>7310115.7440000009</v>
      </c>
      <c r="US12" s="11">
        <v>46214.399999999994</v>
      </c>
      <c r="UT12" s="11">
        <v>0</v>
      </c>
      <c r="UU12" s="11">
        <v>114451.20000000001</v>
      </c>
      <c r="UV12" s="11">
        <v>182.78399999999999</v>
      </c>
      <c r="UW12" s="11">
        <v>10180.799999999999</v>
      </c>
      <c r="UX12" s="11">
        <v>61269.600000000006</v>
      </c>
      <c r="UY12" s="11">
        <v>8824.7999999999993</v>
      </c>
      <c r="UZ12" s="11">
        <v>0</v>
      </c>
      <c r="VA12" s="11">
        <v>21138.527999999998</v>
      </c>
      <c r="VB12" s="11">
        <v>0</v>
      </c>
      <c r="VC12" s="11">
        <v>88366.799999999988</v>
      </c>
      <c r="VD12" s="11">
        <v>59040</v>
      </c>
      <c r="VE12" s="11">
        <v>149022.288</v>
      </c>
      <c r="VF12" s="11">
        <v>5952</v>
      </c>
      <c r="VG12" s="11">
        <v>2551.9920000000002</v>
      </c>
      <c r="VH12" s="11">
        <v>57974.304000000004</v>
      </c>
      <c r="VI12" s="11">
        <v>3823.2000000000003</v>
      </c>
      <c r="VJ12" s="11">
        <v>188087.49599999998</v>
      </c>
      <c r="VK12" s="11">
        <v>0</v>
      </c>
      <c r="VL12" s="11">
        <v>67833.768000000011</v>
      </c>
      <c r="VM12" s="11">
        <v>5952</v>
      </c>
      <c r="VN12" s="11">
        <v>1191935.1839999999</v>
      </c>
      <c r="VO12" s="11">
        <v>38136</v>
      </c>
      <c r="VP12" s="11">
        <v>12882</v>
      </c>
      <c r="VQ12" s="11">
        <v>1500</v>
      </c>
      <c r="VR12" s="11">
        <v>305184.48</v>
      </c>
      <c r="VS12" s="11">
        <v>286826.40000000002</v>
      </c>
      <c r="VT12" s="11">
        <v>40669.199999999997</v>
      </c>
      <c r="VU12" s="11">
        <v>6000</v>
      </c>
      <c r="VV12" s="11">
        <v>87172.799999999988</v>
      </c>
      <c r="VW12" s="11">
        <v>183828</v>
      </c>
      <c r="VX12" s="11">
        <v>14961.599999999999</v>
      </c>
      <c r="VY12" s="11">
        <v>293097.48</v>
      </c>
      <c r="VZ12" s="11">
        <v>37548</v>
      </c>
      <c r="WA12" s="11">
        <v>39816</v>
      </c>
      <c r="WB12" s="11">
        <v>36543.600000000006</v>
      </c>
      <c r="WC12" s="11">
        <v>9611088.0480000004</v>
      </c>
      <c r="WD12" s="11">
        <v>1630135.9440000001</v>
      </c>
      <c r="WE12" s="11">
        <v>1110775.2000000002</v>
      </c>
      <c r="WF12" s="11">
        <v>24462.671999999999</v>
      </c>
      <c r="WG12" s="11">
        <v>42684</v>
      </c>
      <c r="WH12" s="11">
        <v>52481.376000000004</v>
      </c>
      <c r="WI12" s="11">
        <v>1100666.3999999999</v>
      </c>
      <c r="WJ12" s="11">
        <v>686164.82400000002</v>
      </c>
      <c r="WK12" s="11">
        <v>150991.20000000001</v>
      </c>
      <c r="WL12" s="11">
        <v>590149.00800000003</v>
      </c>
      <c r="WM12" s="11">
        <v>42868.800000000003</v>
      </c>
      <c r="WN12" s="11">
        <v>114013.728</v>
      </c>
      <c r="WO12" s="11">
        <v>431784.79200000002</v>
      </c>
      <c r="WP12" s="11">
        <v>276156</v>
      </c>
      <c r="WQ12" s="11">
        <v>80383.200000000012</v>
      </c>
      <c r="WR12" s="11">
        <v>546744.696</v>
      </c>
      <c r="WS12" s="11">
        <v>48123.216</v>
      </c>
      <c r="WT12" s="11">
        <v>427696.60800000007</v>
      </c>
      <c r="WU12" s="11">
        <v>409093.94399999996</v>
      </c>
      <c r="WV12" s="11">
        <v>638942.39999999991</v>
      </c>
      <c r="WW12" s="11">
        <v>7076067</v>
      </c>
      <c r="WX12" s="11">
        <v>329860.152</v>
      </c>
      <c r="WY12" s="11">
        <v>1195.1999999999998</v>
      </c>
      <c r="WZ12" s="11">
        <v>27112.92</v>
      </c>
      <c r="XA12" s="11">
        <v>893049.60000000009</v>
      </c>
      <c r="XB12" s="11">
        <v>2592</v>
      </c>
      <c r="XC12" s="11"/>
      <c r="XD12" s="11">
        <v>53042.399999999994</v>
      </c>
      <c r="XE12" s="11">
        <v>869295.60000000009</v>
      </c>
      <c r="XF12" s="11">
        <v>68283.48</v>
      </c>
      <c r="XG12" s="11">
        <v>6295.2000000000007</v>
      </c>
      <c r="XH12" s="11">
        <v>30353.927999999996</v>
      </c>
      <c r="XI12" s="11">
        <v>73819.200000000012</v>
      </c>
      <c r="XJ12" s="11">
        <v>3155792.6880000005</v>
      </c>
      <c r="XK12" s="11">
        <v>11361.599999999999</v>
      </c>
      <c r="XL12" s="11">
        <v>89759.4</v>
      </c>
      <c r="XM12" s="11">
        <v>203411.49599999998</v>
      </c>
      <c r="XN12" s="11">
        <v>7692</v>
      </c>
      <c r="XO12" s="11">
        <v>43960.319999999992</v>
      </c>
      <c r="XP12" s="11">
        <v>164841.31200000003</v>
      </c>
      <c r="XQ12" s="11">
        <v>42276</v>
      </c>
      <c r="XR12" s="11">
        <v>8836.7999999999993</v>
      </c>
      <c r="XS12" s="11">
        <v>259328.25600000002</v>
      </c>
      <c r="XT12" s="11">
        <v>30244.800000000003</v>
      </c>
      <c r="XU12" s="11">
        <v>3033.6000000000004</v>
      </c>
      <c r="XV12" s="11"/>
      <c r="XW12" s="11">
        <v>0</v>
      </c>
      <c r="XX12" s="11">
        <v>31855.296000000002</v>
      </c>
      <c r="XY12" s="11"/>
      <c r="XZ12" s="11">
        <v>11510.400000000001</v>
      </c>
      <c r="YA12" s="11">
        <v>2616</v>
      </c>
      <c r="YB12" s="11">
        <v>1940.3999999999999</v>
      </c>
      <c r="YC12" s="11">
        <v>12782.400000000001</v>
      </c>
      <c r="YD12" s="11">
        <v>10407.599999999999</v>
      </c>
      <c r="YE12" s="11">
        <v>17916.599999999999</v>
      </c>
      <c r="YF12" s="11">
        <v>35858.399999999994</v>
      </c>
      <c r="YG12" s="11">
        <v>2224095.1440000003</v>
      </c>
      <c r="YH12" s="11">
        <v>18700.800000000003</v>
      </c>
      <c r="YI12" s="11">
        <v>84403.200000000012</v>
      </c>
      <c r="YJ12" s="11">
        <v>10796.400000000001</v>
      </c>
      <c r="YK12" s="11">
        <v>550975.19999999995</v>
      </c>
      <c r="YL12" s="11">
        <v>128152.79999999999</v>
      </c>
      <c r="YM12" s="11">
        <v>24907.199999999997</v>
      </c>
      <c r="YN12" s="11">
        <v>15216</v>
      </c>
      <c r="YO12" s="11">
        <v>58183.92</v>
      </c>
      <c r="YP12" s="11">
        <v>21004.800000000003</v>
      </c>
      <c r="YQ12" s="11">
        <v>204076.32</v>
      </c>
      <c r="YR12" s="11">
        <v>68859</v>
      </c>
      <c r="YS12" s="11">
        <v>6147</v>
      </c>
      <c r="YT12" s="11">
        <v>49084.800000000003</v>
      </c>
      <c r="YU12" s="11">
        <v>5239.2000000000007</v>
      </c>
      <c r="YV12" s="11"/>
      <c r="YW12" s="11"/>
      <c r="YX12" s="11">
        <v>1665032.4000000001</v>
      </c>
      <c r="YY12" s="11">
        <v>11467.2</v>
      </c>
      <c r="YZ12" s="11">
        <v>9600</v>
      </c>
      <c r="ZA12" s="11">
        <v>0</v>
      </c>
      <c r="ZB12" s="11">
        <v>41229.600000000006</v>
      </c>
      <c r="ZC12" s="11">
        <v>16096.800000000001</v>
      </c>
      <c r="ZD12" s="11">
        <v>87532.799999999988</v>
      </c>
      <c r="ZE12" s="11">
        <v>105634.79999999999</v>
      </c>
      <c r="ZF12" s="11">
        <v>25142.399999999998</v>
      </c>
      <c r="ZG12" s="11">
        <v>9880.7999999999993</v>
      </c>
      <c r="ZH12" s="11">
        <v>21662.400000000001</v>
      </c>
      <c r="ZI12" s="11">
        <v>5263.2000000000007</v>
      </c>
      <c r="ZJ12" s="11">
        <v>0</v>
      </c>
      <c r="ZK12" s="11">
        <v>13118.400000000001</v>
      </c>
      <c r="ZL12" s="11">
        <v>12159</v>
      </c>
      <c r="ZM12" s="11">
        <v>83611.200000000012</v>
      </c>
      <c r="ZN12" s="11">
        <v>125140.79999999999</v>
      </c>
      <c r="ZO12" s="11">
        <v>198381.59999999998</v>
      </c>
      <c r="ZP12" s="11">
        <v>62400</v>
      </c>
      <c r="ZQ12" s="11">
        <v>190045.2</v>
      </c>
      <c r="ZR12" s="11">
        <v>163200</v>
      </c>
      <c r="ZS12" s="11"/>
      <c r="ZT12" s="11">
        <v>42156</v>
      </c>
      <c r="ZU12" s="11">
        <v>472.79999999999995</v>
      </c>
      <c r="ZV12" s="11">
        <v>31908</v>
      </c>
      <c r="ZW12" s="11">
        <v>51661.200000000004</v>
      </c>
      <c r="ZX12" s="11">
        <v>31327.800000000003</v>
      </c>
      <c r="ZY12" s="11">
        <v>0</v>
      </c>
      <c r="ZZ12" s="11"/>
      <c r="AAA12" s="11"/>
      <c r="AAB12" s="11">
        <v>81800.399999999994</v>
      </c>
      <c r="AAC12" s="11">
        <v>3600</v>
      </c>
      <c r="AAD12" s="11">
        <v>471885.60000000003</v>
      </c>
      <c r="AAE12" s="11">
        <v>30248.399999999998</v>
      </c>
      <c r="AAF12" s="11">
        <v>23049.599999999999</v>
      </c>
      <c r="AAG12" s="11">
        <v>15120</v>
      </c>
      <c r="AAH12" s="11">
        <v>8400</v>
      </c>
      <c r="AAI12" s="11">
        <v>1248</v>
      </c>
      <c r="AAJ12" s="11">
        <v>68539.248000000007</v>
      </c>
      <c r="AAK12" s="11">
        <v>0</v>
      </c>
      <c r="AAL12" s="11">
        <v>18918.72</v>
      </c>
      <c r="AAM12" s="11">
        <v>13243.199999999999</v>
      </c>
      <c r="AAN12" s="11">
        <v>18508.800000000003</v>
      </c>
      <c r="AAO12" s="11">
        <v>1584</v>
      </c>
      <c r="AAP12" s="11">
        <v>9957.5999999999985</v>
      </c>
      <c r="AAQ12" s="11">
        <v>435239.88000000006</v>
      </c>
      <c r="AAR12" s="11">
        <v>35473.800000000003</v>
      </c>
      <c r="AAS12" s="11">
        <v>38708.448000000004</v>
      </c>
      <c r="AAT12" s="11">
        <v>24839.208000000002</v>
      </c>
      <c r="AAU12" s="11">
        <v>0</v>
      </c>
      <c r="AAV12" s="11">
        <v>8784.5760000000009</v>
      </c>
      <c r="AAW12" s="11">
        <v>0</v>
      </c>
      <c r="AAX12" s="11">
        <v>24000</v>
      </c>
      <c r="AAY12" s="11">
        <v>94189.200000000012</v>
      </c>
      <c r="AAZ12" s="11">
        <v>37200</v>
      </c>
      <c r="ABA12" s="11">
        <v>0</v>
      </c>
      <c r="ABB12" s="11">
        <v>0</v>
      </c>
      <c r="ABC12" s="11">
        <v>28800</v>
      </c>
      <c r="ABD12" s="11">
        <v>30580.800000000003</v>
      </c>
      <c r="ABE12" s="11">
        <v>45391.872000000003</v>
      </c>
      <c r="ABF12" s="11">
        <v>0</v>
      </c>
      <c r="ABG12" s="11">
        <v>15383.400000000001</v>
      </c>
      <c r="ABH12" s="11"/>
      <c r="ABI12" s="11"/>
      <c r="ABJ12" s="11">
        <v>267660</v>
      </c>
      <c r="ABK12" s="11">
        <v>151200</v>
      </c>
      <c r="ABL12" s="11">
        <v>37920</v>
      </c>
      <c r="ABM12" s="11"/>
      <c r="ABN12" s="11">
        <v>28800</v>
      </c>
      <c r="ABO12" s="11">
        <v>14568</v>
      </c>
      <c r="ABP12" s="11">
        <v>0</v>
      </c>
      <c r="ABQ12" s="11">
        <v>7671638.7599999998</v>
      </c>
      <c r="ABR12" s="11">
        <v>1128686.3999999999</v>
      </c>
      <c r="ABS12" s="11">
        <v>166024.20000000001</v>
      </c>
      <c r="ABT12" s="11">
        <v>759200.52</v>
      </c>
      <c r="ABU12" s="11">
        <v>422404.00800000003</v>
      </c>
      <c r="ABV12" s="11">
        <v>5476461.5999999996</v>
      </c>
      <c r="ABW12" s="11">
        <v>426565.19999999995</v>
      </c>
      <c r="ABX12" s="11">
        <v>364221.6</v>
      </c>
      <c r="ABY12" s="11">
        <v>251107.19999999998</v>
      </c>
      <c r="ABZ12" s="11">
        <v>63366723.791999996</v>
      </c>
      <c r="ACA12" s="11">
        <v>11792503.991999999</v>
      </c>
      <c r="ACB12" s="11">
        <v>6594269.3999999994</v>
      </c>
      <c r="ACC12" s="11">
        <v>1516977.6</v>
      </c>
      <c r="ACD12" s="11">
        <v>5542697.5199999996</v>
      </c>
      <c r="ACE12" s="11">
        <v>11098166.399999999</v>
      </c>
      <c r="ACF12" s="11">
        <v>2133386.4000000004</v>
      </c>
      <c r="ACG12" s="11">
        <v>3119695.2</v>
      </c>
      <c r="ACH12" s="11">
        <v>2032087.5840000003</v>
      </c>
      <c r="ACI12" s="11">
        <v>5462373.5999999996</v>
      </c>
      <c r="ACJ12" s="11">
        <v>833745</v>
      </c>
      <c r="ACK12" s="11">
        <v>6561999.3600000003</v>
      </c>
      <c r="ACL12" s="11">
        <v>228336.04800000001</v>
      </c>
      <c r="ACM12" s="11">
        <v>179407.8</v>
      </c>
      <c r="ACN12" s="11">
        <v>630883.19999999995</v>
      </c>
      <c r="ACO12" s="11">
        <v>15600</v>
      </c>
      <c r="ACP12" s="11">
        <v>40694.399999999994</v>
      </c>
      <c r="ACQ12" s="11">
        <v>83267.399999999994</v>
      </c>
      <c r="ACR12" s="11">
        <v>3599424.7680000002</v>
      </c>
      <c r="ACS12" s="11">
        <v>1422763.3679999998</v>
      </c>
      <c r="ACT12" s="11">
        <v>825132</v>
      </c>
      <c r="ACU12" s="11">
        <v>825832.79999999993</v>
      </c>
      <c r="ACV12" s="11">
        <v>113896.79999999999</v>
      </c>
      <c r="ACW12" s="11">
        <v>5338384.1040000003</v>
      </c>
      <c r="ACX12" s="11">
        <v>6502032.2400000002</v>
      </c>
      <c r="ACY12" s="11">
        <v>104938.46399999999</v>
      </c>
      <c r="ACZ12" s="11">
        <v>67300.799999999988</v>
      </c>
      <c r="ADA12" s="11">
        <v>86616</v>
      </c>
      <c r="ADB12" s="11">
        <v>63938.399999999994</v>
      </c>
      <c r="ADC12" s="11"/>
      <c r="ADD12" s="11"/>
      <c r="ADE12" s="11"/>
      <c r="ADF12" s="11"/>
      <c r="ADG12" s="652">
        <v>77304</v>
      </c>
      <c r="ADH12" s="11">
        <v>8454623.2800000012</v>
      </c>
      <c r="ADI12" s="11">
        <v>12811729.704</v>
      </c>
      <c r="ADJ12" s="11">
        <v>1134624.1680000001</v>
      </c>
      <c r="ADK12" s="11">
        <v>811732.08</v>
      </c>
      <c r="ADL12" s="11">
        <v>2929703.6639999999</v>
      </c>
      <c r="ADM12" s="11">
        <v>367875.6</v>
      </c>
      <c r="ADN12" s="11">
        <v>3001719.5760000004</v>
      </c>
      <c r="ADO12" s="11">
        <v>230529.59999999998</v>
      </c>
      <c r="ADP12" s="11">
        <v>1128508.872</v>
      </c>
      <c r="ADQ12" s="11">
        <v>76026455.879999995</v>
      </c>
      <c r="ADR12" s="11">
        <v>2606687.04</v>
      </c>
      <c r="ADS12" s="11">
        <v>4850279.7119999994</v>
      </c>
      <c r="ADT12" s="11">
        <v>2508447</v>
      </c>
      <c r="ADU12" s="11">
        <v>49974634.799999997</v>
      </c>
      <c r="ADV12" s="11">
        <v>2874441.6720000003</v>
      </c>
      <c r="ADW12" s="11">
        <v>2624131.8480000002</v>
      </c>
      <c r="ADX12" s="11">
        <v>9480045.6000000015</v>
      </c>
      <c r="ADY12" s="11">
        <v>435439.19999999995</v>
      </c>
      <c r="ADZ12" s="11">
        <v>3085257.9840000002</v>
      </c>
      <c r="AEA12" s="11">
        <v>10505295.168000001</v>
      </c>
      <c r="AEB12" s="11">
        <v>18401638.752000004</v>
      </c>
      <c r="AEC12" s="11">
        <v>2726126.7359999996</v>
      </c>
      <c r="AED12" s="11">
        <v>2317765.5359999998</v>
      </c>
      <c r="AEE12" s="11">
        <v>3494568.5999999996</v>
      </c>
      <c r="AEF12" s="11">
        <v>4743301.2240000004</v>
      </c>
      <c r="AEG12" s="11">
        <v>963274.728</v>
      </c>
      <c r="AEH12" s="11">
        <v>1215880.56</v>
      </c>
      <c r="AEI12" s="11">
        <v>1093453.392</v>
      </c>
      <c r="AEJ12" s="11">
        <v>1294053.96</v>
      </c>
      <c r="AEK12" s="11">
        <v>3838179.2880000006</v>
      </c>
      <c r="AEL12" s="11">
        <v>1802402.3760000002</v>
      </c>
      <c r="AEM12" s="11">
        <v>990833.42400000012</v>
      </c>
      <c r="AEN12" s="11">
        <v>2226311.5200000005</v>
      </c>
      <c r="AEO12" s="11">
        <v>618845.71200000006</v>
      </c>
      <c r="AEP12" s="11">
        <v>136291635.50400001</v>
      </c>
      <c r="AEQ12" s="11">
        <v>745644.81600000011</v>
      </c>
      <c r="AER12" s="11">
        <v>1263655.2000000002</v>
      </c>
      <c r="AES12" s="11">
        <v>4259055.2880000006</v>
      </c>
      <c r="AET12" s="11">
        <v>4907643.2880000006</v>
      </c>
      <c r="AEU12" s="11">
        <v>3657517.1520000002</v>
      </c>
      <c r="AEV12" s="11">
        <v>945523.20000000007</v>
      </c>
      <c r="AEW12" s="11">
        <v>2906407.2</v>
      </c>
      <c r="AEX12" s="11">
        <v>430990.19999999995</v>
      </c>
      <c r="AEY12" s="11">
        <v>654049.19999999995</v>
      </c>
      <c r="AEZ12" s="11">
        <v>1239052.2000000002</v>
      </c>
      <c r="AFA12" s="11">
        <v>251016</v>
      </c>
      <c r="AFB12" s="11">
        <v>82827.600000000006</v>
      </c>
      <c r="AFC12" s="11">
        <v>181568.016</v>
      </c>
      <c r="AFD12" s="11">
        <v>40085.207999999999</v>
      </c>
      <c r="AFE12" s="11">
        <v>624700.75199999998</v>
      </c>
      <c r="AFF12" s="11">
        <v>310654.80000000005</v>
      </c>
      <c r="AFG12" s="11">
        <v>48516</v>
      </c>
      <c r="AFH12" s="11"/>
      <c r="AFI12" s="11">
        <v>4860</v>
      </c>
      <c r="AFJ12" s="11">
        <v>14400</v>
      </c>
      <c r="AFK12" s="11"/>
      <c r="AFL12" s="11">
        <v>19144.800000000003</v>
      </c>
      <c r="AFM12" s="11">
        <v>120</v>
      </c>
      <c r="AFN12" s="11">
        <v>8222.4000000000015</v>
      </c>
      <c r="AFO12" s="11"/>
      <c r="AFP12" s="11"/>
      <c r="AFQ12" s="11">
        <v>16368</v>
      </c>
      <c r="AFR12" s="11">
        <v>7152280.5839999998</v>
      </c>
      <c r="AFS12" s="11">
        <v>937643.5199999999</v>
      </c>
      <c r="AFT12" s="11">
        <v>248618.40000000002</v>
      </c>
      <c r="AFU12" s="11">
        <v>23780.400000000001</v>
      </c>
      <c r="AFV12" s="11">
        <v>13922.400000000001</v>
      </c>
      <c r="AFW12" s="11"/>
      <c r="AFX12" s="11"/>
      <c r="AFY12" s="11">
        <v>999057.60000000009</v>
      </c>
      <c r="AFZ12" s="11">
        <v>6350.4000000000005</v>
      </c>
      <c r="AGA12" s="11"/>
      <c r="AGB12" s="11">
        <v>52014.719999999994</v>
      </c>
      <c r="AGC12" s="11"/>
      <c r="AGD12" s="11">
        <v>313563.33600000001</v>
      </c>
      <c r="AGE12" s="11">
        <v>10502.712</v>
      </c>
      <c r="AGF12" s="11">
        <v>0</v>
      </c>
      <c r="AGG12" s="11">
        <v>18463.824000000001</v>
      </c>
      <c r="AGH12" s="11">
        <v>0</v>
      </c>
      <c r="AGI12" s="11">
        <v>9600</v>
      </c>
      <c r="AGJ12" s="11">
        <v>1315.9680000000003</v>
      </c>
      <c r="AGK12" s="11">
        <v>23687.232000000004</v>
      </c>
      <c r="AGL12" s="11">
        <v>0</v>
      </c>
      <c r="AGM12" s="11">
        <v>159645</v>
      </c>
      <c r="AGN12" s="11">
        <v>114156</v>
      </c>
      <c r="AGO12" s="11">
        <v>1230505.416</v>
      </c>
      <c r="AGP12" s="11">
        <v>107420.85600000001</v>
      </c>
      <c r="AGQ12" s="11">
        <v>14167.199999999999</v>
      </c>
      <c r="AGR12" s="11">
        <v>76719</v>
      </c>
      <c r="AGS12" s="11">
        <v>14812.800000000001</v>
      </c>
      <c r="AGT12" s="11">
        <v>9072</v>
      </c>
      <c r="AGU12" s="11">
        <v>90091.200000000012</v>
      </c>
      <c r="AGV12" s="11"/>
      <c r="AGW12" s="11">
        <v>10335061.991999999</v>
      </c>
      <c r="AGX12" s="11">
        <v>5536109.0639999993</v>
      </c>
      <c r="AGY12" s="11"/>
      <c r="AGZ12" s="11">
        <v>1076502.7920000001</v>
      </c>
      <c r="AHA12" s="11">
        <v>1397551.4159999997</v>
      </c>
      <c r="AHB12" s="11">
        <v>1703549.8319999999</v>
      </c>
      <c r="AHC12" s="11">
        <v>737729.9040000001</v>
      </c>
      <c r="AHD12" s="11">
        <v>205797.55199999997</v>
      </c>
      <c r="AHE12" s="11"/>
      <c r="AHF12" s="11">
        <v>595253.64</v>
      </c>
      <c r="AHG12" s="11">
        <v>2255720.1359999999</v>
      </c>
      <c r="AHH12" s="11">
        <v>250309.00799999997</v>
      </c>
      <c r="AHI12" s="11">
        <v>118263.09599999999</v>
      </c>
      <c r="AHJ12" s="11">
        <v>1787963.6400000001</v>
      </c>
      <c r="AHK12" s="11">
        <v>748203.07200000016</v>
      </c>
      <c r="AHL12" s="11">
        <v>2473439.3760000002</v>
      </c>
      <c r="AHM12" s="11">
        <v>418008</v>
      </c>
      <c r="AHN12" s="11">
        <v>1936171.8720000002</v>
      </c>
      <c r="AHO12" s="11">
        <v>10800</v>
      </c>
      <c r="AHP12" s="11">
        <v>60611.280000000006</v>
      </c>
      <c r="AHQ12" s="11">
        <v>46800</v>
      </c>
      <c r="AHR12" s="11">
        <v>980635.20000000007</v>
      </c>
      <c r="AHS12" s="11">
        <v>122522.40000000001</v>
      </c>
      <c r="AHT12" s="11">
        <v>139288.79999999999</v>
      </c>
      <c r="AHU12" s="11">
        <f t="shared" si="0"/>
        <v>1821773335.3200009</v>
      </c>
      <c r="AHW12" s="625"/>
      <c r="AHX12" s="626"/>
    </row>
    <row r="13" spans="1:909" x14ac:dyDescent="0.8">
      <c r="A13" s="96">
        <v>9</v>
      </c>
      <c r="B13" s="96" t="s">
        <v>12</v>
      </c>
      <c r="C13" s="6" t="s">
        <v>13</v>
      </c>
      <c r="D13" s="11">
        <v>510750844.05599999</v>
      </c>
      <c r="E13" s="11">
        <v>9778550.7359999996</v>
      </c>
      <c r="F13" s="11">
        <v>54906810.599999994</v>
      </c>
      <c r="G13" s="11">
        <v>1621851.9600000002</v>
      </c>
      <c r="H13" s="11">
        <v>57276715.60800001</v>
      </c>
      <c r="I13" s="11">
        <v>15031631.807999998</v>
      </c>
      <c r="J13" s="11">
        <v>149332257.96000001</v>
      </c>
      <c r="K13" s="11">
        <v>18425097.192000002</v>
      </c>
      <c r="L13" s="11">
        <v>13694602.200000001</v>
      </c>
      <c r="M13" s="11">
        <v>53243394.408</v>
      </c>
      <c r="N13" s="11">
        <v>4870043.3039999995</v>
      </c>
      <c r="O13" s="11">
        <v>5661574.7760000005</v>
      </c>
      <c r="P13" s="11">
        <v>80467880.112000003</v>
      </c>
      <c r="Q13" s="11">
        <v>4746814.8000000007</v>
      </c>
      <c r="R13" s="11">
        <v>2909926.2</v>
      </c>
      <c r="S13" s="11">
        <v>16238736.720000001</v>
      </c>
      <c r="T13" s="11">
        <v>22348545.096000001</v>
      </c>
      <c r="U13" s="11">
        <v>22430771.376000002</v>
      </c>
      <c r="V13" s="11">
        <v>1150131.7679999999</v>
      </c>
      <c r="W13" s="11">
        <v>982513562.30400002</v>
      </c>
      <c r="X13" s="11">
        <v>33879393.768000007</v>
      </c>
      <c r="Y13" s="11">
        <v>6678498.6000000006</v>
      </c>
      <c r="Z13" s="11">
        <v>29880145.344000004</v>
      </c>
      <c r="AA13" s="11">
        <v>32653527.096000001</v>
      </c>
      <c r="AB13" s="11">
        <v>9113176.3200000003</v>
      </c>
      <c r="AC13" s="11">
        <v>18265843.464000002</v>
      </c>
      <c r="AD13" s="11">
        <v>157610522.80800003</v>
      </c>
      <c r="AE13" s="11">
        <v>20318847.528000005</v>
      </c>
      <c r="AF13" s="11">
        <v>4905428.76</v>
      </c>
      <c r="AG13" s="11">
        <v>37231516.127999999</v>
      </c>
      <c r="AH13" s="11">
        <v>27734819.712000005</v>
      </c>
      <c r="AI13" s="11">
        <v>183691784.11199999</v>
      </c>
      <c r="AJ13" s="11">
        <v>30346936.848000001</v>
      </c>
      <c r="AK13" s="11">
        <v>16217452.416000001</v>
      </c>
      <c r="AL13" s="11">
        <v>21977806.079999998</v>
      </c>
      <c r="AM13" s="11">
        <v>4546312.1999999993</v>
      </c>
      <c r="AN13" s="11">
        <v>36639693.816</v>
      </c>
      <c r="AO13" s="11">
        <v>36902399.424000002</v>
      </c>
      <c r="AP13" s="11">
        <v>11616644.352000002</v>
      </c>
      <c r="AQ13" s="11">
        <v>10575959.399999999</v>
      </c>
      <c r="AR13" s="11">
        <v>4953430.3440000005</v>
      </c>
      <c r="AS13" s="11">
        <v>2617864.7039999999</v>
      </c>
      <c r="AT13" s="11">
        <v>7007426.9039999992</v>
      </c>
      <c r="AU13" s="11">
        <v>133277701.41600001</v>
      </c>
      <c r="AV13" s="11">
        <v>1501537.6799999997</v>
      </c>
      <c r="AW13" s="11">
        <v>963577.53599999996</v>
      </c>
      <c r="AX13" s="11">
        <v>2389775.4000000004</v>
      </c>
      <c r="AY13" s="11">
        <v>7513514.2800000012</v>
      </c>
      <c r="AZ13" s="11">
        <v>11072978.232000001</v>
      </c>
      <c r="BA13" s="11">
        <v>2431191.5999999996</v>
      </c>
      <c r="BB13" s="11">
        <v>4340465.3039999995</v>
      </c>
      <c r="BC13" s="11">
        <v>1197335.808</v>
      </c>
      <c r="BD13" s="11">
        <v>1882996.7999999998</v>
      </c>
      <c r="BE13" s="11">
        <v>1488516</v>
      </c>
      <c r="BF13" s="11">
        <v>1834227.5999999999</v>
      </c>
      <c r="BG13" s="11">
        <v>45252266.400000006</v>
      </c>
      <c r="BH13" s="11">
        <v>6657586.7519999994</v>
      </c>
      <c r="BI13" s="11">
        <v>1066941.6720000003</v>
      </c>
      <c r="BJ13" s="11">
        <v>80463716.75999999</v>
      </c>
      <c r="BK13" s="11">
        <v>85873314.432000011</v>
      </c>
      <c r="BL13" s="11">
        <v>9352962.6959999986</v>
      </c>
      <c r="BM13" s="11">
        <v>4290693.0719999997</v>
      </c>
      <c r="BN13" s="11">
        <v>10944373.919999998</v>
      </c>
      <c r="BO13" s="11">
        <v>3409293.5999999996</v>
      </c>
      <c r="BP13" s="11">
        <v>10610388.456</v>
      </c>
      <c r="BQ13" s="11">
        <v>3415159.1999999997</v>
      </c>
      <c r="BR13" s="11">
        <v>580752.60000000009</v>
      </c>
      <c r="BS13" s="11">
        <v>159300176.75999999</v>
      </c>
      <c r="BT13" s="11">
        <v>6412447.176</v>
      </c>
      <c r="BU13" s="11">
        <v>2272372.6320000002</v>
      </c>
      <c r="BV13" s="11">
        <v>5962556.688000001</v>
      </c>
      <c r="BW13" s="11">
        <v>4765006.4399999995</v>
      </c>
      <c r="BX13" s="11">
        <v>3401043.648</v>
      </c>
      <c r="BY13" s="11">
        <v>1578243.5520000001</v>
      </c>
      <c r="BZ13" s="11">
        <v>5431379.688000001</v>
      </c>
      <c r="CA13" s="11">
        <v>66405020.303999998</v>
      </c>
      <c r="CB13" s="11">
        <v>6211804.8000000007</v>
      </c>
      <c r="CC13" s="11">
        <v>15614124.048</v>
      </c>
      <c r="CD13" s="11">
        <v>21885488.663999997</v>
      </c>
      <c r="CE13" s="11">
        <v>12893755.200000001</v>
      </c>
      <c r="CF13" s="11">
        <v>1958923.7999999998</v>
      </c>
      <c r="CG13" s="11">
        <v>9890540.3999999985</v>
      </c>
      <c r="CH13" s="11">
        <v>271007588.18400002</v>
      </c>
      <c r="CI13" s="11">
        <v>5541457.4399999995</v>
      </c>
      <c r="CJ13" s="11">
        <v>32235688.728000004</v>
      </c>
      <c r="CK13" s="11">
        <v>2160542.4000000004</v>
      </c>
      <c r="CL13" s="11">
        <v>2703187.4400000004</v>
      </c>
      <c r="CM13" s="11">
        <v>2322694.7999999998</v>
      </c>
      <c r="CN13" s="11">
        <v>3205334.6400000006</v>
      </c>
      <c r="CO13" s="11">
        <v>10799184.072000001</v>
      </c>
      <c r="CP13" s="11">
        <v>936091.20000000007</v>
      </c>
      <c r="CQ13" s="11">
        <v>2412169.2000000002</v>
      </c>
      <c r="CR13" s="11">
        <v>1769524.7999999998</v>
      </c>
      <c r="CS13" s="11">
        <v>4973265.5999999996</v>
      </c>
      <c r="CT13" s="11">
        <v>2228342.9759999998</v>
      </c>
      <c r="CU13" s="11">
        <v>101792932.608</v>
      </c>
      <c r="CV13" s="11">
        <v>3494788.6559999995</v>
      </c>
      <c r="CW13" s="11">
        <v>5060500.92</v>
      </c>
      <c r="CX13" s="11">
        <v>5051196</v>
      </c>
      <c r="CY13" s="11">
        <v>1129291.2719999999</v>
      </c>
      <c r="CZ13" s="11">
        <v>8938571.0879999995</v>
      </c>
      <c r="DA13" s="11">
        <v>4273889.9759999998</v>
      </c>
      <c r="DB13" s="11">
        <v>2516994</v>
      </c>
      <c r="DC13" s="11">
        <v>91901223.671999991</v>
      </c>
      <c r="DD13" s="11">
        <v>340745787.09599996</v>
      </c>
      <c r="DE13" s="11">
        <v>10237732.368000001</v>
      </c>
      <c r="DF13" s="11">
        <v>10742657.423999999</v>
      </c>
      <c r="DG13" s="11">
        <v>35774133.311999999</v>
      </c>
      <c r="DH13" s="11">
        <v>52872439.584000006</v>
      </c>
      <c r="DI13" s="11">
        <v>65395678.943999991</v>
      </c>
      <c r="DJ13" s="11">
        <v>72526408.967999995</v>
      </c>
      <c r="DK13" s="11">
        <v>2592278.7359999996</v>
      </c>
      <c r="DL13" s="11">
        <v>461331220.10399997</v>
      </c>
      <c r="DM13" s="11">
        <v>4541903.0640000002</v>
      </c>
      <c r="DN13" s="11">
        <v>5463125.6400000006</v>
      </c>
      <c r="DO13" s="11">
        <v>6761289.3360000011</v>
      </c>
      <c r="DP13" s="11">
        <v>9832729.2719999999</v>
      </c>
      <c r="DQ13" s="11">
        <v>3345388.8000000003</v>
      </c>
      <c r="DR13" s="11">
        <v>292076111.30399996</v>
      </c>
      <c r="DS13" s="11">
        <v>3216290.4000000004</v>
      </c>
      <c r="DT13" s="11">
        <v>14465320.896000002</v>
      </c>
      <c r="DU13" s="11">
        <v>90548546.712000012</v>
      </c>
      <c r="DV13" s="11">
        <v>7976142.6000000006</v>
      </c>
      <c r="DW13" s="11">
        <v>44082149.832000002</v>
      </c>
      <c r="DX13" s="11">
        <v>31830879.047999997</v>
      </c>
      <c r="DY13" s="11">
        <v>4811030.3039999995</v>
      </c>
      <c r="DZ13" s="11">
        <v>19634499.120000001</v>
      </c>
      <c r="EA13" s="11">
        <v>10246428.335999999</v>
      </c>
      <c r="EB13" s="11">
        <v>3833932.176</v>
      </c>
      <c r="EC13" s="11">
        <v>4276071.5999999996</v>
      </c>
      <c r="ED13" s="11">
        <v>4704218.9759999998</v>
      </c>
      <c r="EE13" s="11">
        <v>20639089.895999998</v>
      </c>
      <c r="EF13" s="11">
        <v>92877174.407999992</v>
      </c>
      <c r="EG13" s="11">
        <v>65471753.208000004</v>
      </c>
      <c r="EH13" s="11">
        <v>23591133.504000001</v>
      </c>
      <c r="EI13" s="11">
        <v>5867247.0960000008</v>
      </c>
      <c r="EJ13" s="11">
        <v>10967470.800000001</v>
      </c>
      <c r="EK13" s="11">
        <v>10692949.847999997</v>
      </c>
      <c r="EL13" s="11">
        <v>23238544.583999999</v>
      </c>
      <c r="EM13" s="11">
        <v>1628492.4720000001</v>
      </c>
      <c r="EN13" s="11">
        <v>30448197.888</v>
      </c>
      <c r="EO13" s="11">
        <v>179830885.296</v>
      </c>
      <c r="EP13" s="11">
        <v>5119443.311999999</v>
      </c>
      <c r="EQ13" s="11">
        <v>-2296654.9920000001</v>
      </c>
      <c r="ER13" s="11">
        <v>9354395.2559999991</v>
      </c>
      <c r="ES13" s="11">
        <v>1322162.568</v>
      </c>
      <c r="ET13" s="11">
        <v>2826161.784</v>
      </c>
      <c r="EU13" s="11">
        <v>4575411.3599999994</v>
      </c>
      <c r="EV13" s="11">
        <v>8268957.0960000008</v>
      </c>
      <c r="EW13" s="11">
        <v>3518685.6719999998</v>
      </c>
      <c r="EX13" s="11">
        <v>108855641.472</v>
      </c>
      <c r="EY13" s="11">
        <v>1487490</v>
      </c>
      <c r="EZ13" s="11">
        <v>2460811.2479999997</v>
      </c>
      <c r="FA13" s="11">
        <v>3481233.5999999996</v>
      </c>
      <c r="FB13" s="11">
        <v>8527743.6000000015</v>
      </c>
      <c r="FC13" s="11">
        <v>16215796.968000002</v>
      </c>
      <c r="FD13" s="11">
        <v>10174813.199999999</v>
      </c>
      <c r="FE13" s="11">
        <v>3727040.3759999997</v>
      </c>
      <c r="FF13" s="11">
        <v>2696656.8</v>
      </c>
      <c r="FG13" s="11">
        <v>1451574.1680000001</v>
      </c>
      <c r="FH13" s="11">
        <v>7754231.040000001</v>
      </c>
      <c r="FI13" s="11">
        <v>994577.08799999999</v>
      </c>
      <c r="FJ13" s="11">
        <v>45267846.120000005</v>
      </c>
      <c r="FK13" s="11">
        <v>3083580.12</v>
      </c>
      <c r="FL13" s="11">
        <v>405531.98400000005</v>
      </c>
      <c r="FM13" s="11">
        <v>2760904.6559999995</v>
      </c>
      <c r="FN13" s="11">
        <v>8028891.4800000004</v>
      </c>
      <c r="FO13" s="11">
        <v>4440016.4399999995</v>
      </c>
      <c r="FP13" s="11">
        <v>1778459.4000000001</v>
      </c>
      <c r="FQ13" s="11">
        <v>874485.98399999994</v>
      </c>
      <c r="FR13" s="11">
        <v>194196489.93599999</v>
      </c>
      <c r="FS13" s="11">
        <v>3310198.8000000003</v>
      </c>
      <c r="FT13" s="11">
        <v>6765721.7280000011</v>
      </c>
      <c r="FU13" s="11">
        <v>28228251.360000003</v>
      </c>
      <c r="FV13" s="11">
        <v>10346521.103999998</v>
      </c>
      <c r="FW13" s="11">
        <v>1287751.7760000001</v>
      </c>
      <c r="FX13" s="11">
        <v>13093810.200000001</v>
      </c>
      <c r="FY13" s="11">
        <v>5141463.5999999996</v>
      </c>
      <c r="FZ13" s="11">
        <v>3100717.4400000004</v>
      </c>
      <c r="GA13" s="11">
        <v>6247219.8479999993</v>
      </c>
      <c r="GB13" s="11">
        <v>10478927.327999998</v>
      </c>
      <c r="GC13" s="11">
        <v>3298729.68</v>
      </c>
      <c r="GD13" s="11">
        <v>46166618.400000006</v>
      </c>
      <c r="GE13" s="11">
        <v>4710259.1999999993</v>
      </c>
      <c r="GF13" s="11">
        <v>107159254.44000001</v>
      </c>
      <c r="GG13" s="11">
        <v>2520002.6639999999</v>
      </c>
      <c r="GH13" s="11">
        <v>2634023.7119999994</v>
      </c>
      <c r="GI13" s="11">
        <v>23034784.416000001</v>
      </c>
      <c r="GJ13" s="11">
        <v>6418857.8400000008</v>
      </c>
      <c r="GK13" s="11">
        <v>4431303.2640000004</v>
      </c>
      <c r="GL13" s="11">
        <v>6721733.8079999993</v>
      </c>
      <c r="GM13" s="11">
        <v>32548336.247999996</v>
      </c>
      <c r="GN13" s="11">
        <v>3289142.4480000003</v>
      </c>
      <c r="GO13" s="11">
        <v>2116958.4000000004</v>
      </c>
      <c r="GP13" s="11">
        <v>2191236.7679999997</v>
      </c>
      <c r="GQ13" s="11">
        <v>1733942.4000000001</v>
      </c>
      <c r="GR13" s="11">
        <v>63194266.127999991</v>
      </c>
      <c r="GS13" s="11">
        <v>11189468.760000002</v>
      </c>
      <c r="GT13" s="11">
        <v>3226237.56</v>
      </c>
      <c r="GU13" s="11">
        <v>12544832.879999999</v>
      </c>
      <c r="GV13" s="11">
        <v>636640.80000000005</v>
      </c>
      <c r="GW13" s="11">
        <v>9870094.5839999989</v>
      </c>
      <c r="GX13" s="11">
        <v>5266305.4079999998</v>
      </c>
      <c r="GY13" s="11">
        <v>2869667.4000000004</v>
      </c>
      <c r="GZ13" s="11">
        <v>555610836.50400007</v>
      </c>
      <c r="HA13" s="11">
        <v>20362968.311999999</v>
      </c>
      <c r="HB13" s="11">
        <v>13907811.575999999</v>
      </c>
      <c r="HC13" s="11">
        <v>12662844</v>
      </c>
      <c r="HD13" s="11">
        <v>623861415.76799989</v>
      </c>
      <c r="HE13" s="11">
        <v>109532353.05599999</v>
      </c>
      <c r="HF13" s="11">
        <v>212777396.01600003</v>
      </c>
      <c r="HG13" s="11">
        <v>21795392.976000004</v>
      </c>
      <c r="HH13" s="11">
        <v>26261526.695999995</v>
      </c>
      <c r="HI13" s="11">
        <v>124723889.208</v>
      </c>
      <c r="HJ13" s="11">
        <v>2316316.08</v>
      </c>
      <c r="HK13" s="11">
        <v>21150197.784000002</v>
      </c>
      <c r="HL13" s="11">
        <v>174955536.93599999</v>
      </c>
      <c r="HM13" s="11">
        <v>198779244.96000004</v>
      </c>
      <c r="HN13" s="11">
        <v>137384009.23199999</v>
      </c>
      <c r="HO13" s="11">
        <v>10357834.535999998</v>
      </c>
      <c r="HP13" s="11">
        <v>48665247.359999999</v>
      </c>
      <c r="HQ13" s="11">
        <v>6943330.1999999993</v>
      </c>
      <c r="HR13" s="11">
        <v>11018429.952</v>
      </c>
      <c r="HS13" s="11">
        <v>10253241.168000001</v>
      </c>
      <c r="HT13" s="11">
        <v>181503465.55199999</v>
      </c>
      <c r="HU13" s="11">
        <v>52617899.472000003</v>
      </c>
      <c r="HV13" s="11">
        <v>5546045.1840000004</v>
      </c>
      <c r="HW13" s="11">
        <v>6290217.5040000007</v>
      </c>
      <c r="HX13" s="11">
        <v>4029876.0719999997</v>
      </c>
      <c r="HY13" s="11">
        <v>2044342.2000000002</v>
      </c>
      <c r="HZ13" s="11">
        <v>32824812.960000001</v>
      </c>
      <c r="IA13" s="11">
        <v>4885794</v>
      </c>
      <c r="IB13" s="11">
        <v>3466048.8000000003</v>
      </c>
      <c r="IC13" s="11">
        <v>5326531.1999999993</v>
      </c>
      <c r="ID13" s="11">
        <v>5881882.8000000007</v>
      </c>
      <c r="IE13" s="11">
        <v>50447270.447999999</v>
      </c>
      <c r="IF13" s="11">
        <v>1396785.6</v>
      </c>
      <c r="IG13" s="11">
        <v>8014610.5440000007</v>
      </c>
      <c r="IH13" s="11">
        <v>1922747.352</v>
      </c>
      <c r="II13" s="11">
        <v>2306274.4799999995</v>
      </c>
      <c r="IJ13" s="11">
        <v>189835606.48800004</v>
      </c>
      <c r="IK13" s="11">
        <v>18561050.399999999</v>
      </c>
      <c r="IL13" s="11">
        <v>13386848.712000001</v>
      </c>
      <c r="IM13" s="11">
        <v>11566865.856000002</v>
      </c>
      <c r="IN13" s="11">
        <v>31413763.247999996</v>
      </c>
      <c r="IO13" s="11">
        <v>151430184.71999997</v>
      </c>
      <c r="IP13" s="11">
        <v>29681693.759999998</v>
      </c>
      <c r="IQ13" s="11">
        <v>38641672.415999994</v>
      </c>
      <c r="IR13" s="11">
        <v>2121549.5999999996</v>
      </c>
      <c r="IS13" s="11">
        <v>12835363.272000002</v>
      </c>
      <c r="IT13" s="11">
        <v>71697385.800000012</v>
      </c>
      <c r="IU13" s="11">
        <v>283094678.37599999</v>
      </c>
      <c r="IV13" s="11">
        <v>63565637.495999992</v>
      </c>
      <c r="IW13" s="11">
        <v>64002448.296000004</v>
      </c>
      <c r="IX13" s="11">
        <v>53013555.552000001</v>
      </c>
      <c r="IY13" s="11">
        <v>6617841</v>
      </c>
      <c r="IZ13" s="11">
        <v>3408575.352</v>
      </c>
      <c r="JA13" s="11">
        <v>3790577.2080000001</v>
      </c>
      <c r="JB13" s="11">
        <v>843552</v>
      </c>
      <c r="JC13" s="11">
        <v>7142959.0080000004</v>
      </c>
      <c r="JD13" s="11">
        <v>17254554.215999998</v>
      </c>
      <c r="JE13" s="11">
        <v>15930707.976000002</v>
      </c>
      <c r="JF13" s="11">
        <v>15800980.439999998</v>
      </c>
      <c r="JG13" s="11">
        <v>71082912.456</v>
      </c>
      <c r="JH13" s="11">
        <v>24761488.32</v>
      </c>
      <c r="JI13" s="11">
        <v>17289022.704</v>
      </c>
      <c r="JJ13" s="11">
        <v>8398599.7679999992</v>
      </c>
      <c r="JK13" s="11">
        <v>3635064.3360000001</v>
      </c>
      <c r="JL13" s="11">
        <v>1746945.5999999999</v>
      </c>
      <c r="JM13" s="11">
        <v>57415074</v>
      </c>
      <c r="JN13" s="11">
        <v>2347988.9519999996</v>
      </c>
      <c r="JO13" s="11">
        <v>3960765.0239999997</v>
      </c>
      <c r="JP13" s="11">
        <v>15633760.799999999</v>
      </c>
      <c r="JQ13" s="11">
        <v>2732798.4000000004</v>
      </c>
      <c r="JR13" s="11">
        <v>18405922.416000001</v>
      </c>
      <c r="JS13" s="11">
        <v>1534149</v>
      </c>
      <c r="JT13" s="11">
        <v>231823379.83200002</v>
      </c>
      <c r="JU13" s="11">
        <v>81896610.359999985</v>
      </c>
      <c r="JV13" s="11">
        <v>25991392.151999999</v>
      </c>
      <c r="JW13" s="11">
        <v>4375539.311999999</v>
      </c>
      <c r="JX13" s="11">
        <v>9994576.8000000007</v>
      </c>
      <c r="JY13" s="11">
        <v>2024731.2000000002</v>
      </c>
      <c r="JZ13" s="11">
        <v>33655545.695999995</v>
      </c>
      <c r="KA13" s="11">
        <v>30925134.096000001</v>
      </c>
      <c r="KB13" s="11">
        <v>16254254.184</v>
      </c>
      <c r="KC13" s="11">
        <v>11270411.136</v>
      </c>
      <c r="KD13" s="11">
        <v>8304895.2719999989</v>
      </c>
      <c r="KE13" s="11">
        <v>6612684.9120000005</v>
      </c>
      <c r="KF13" s="11">
        <v>2508613.392</v>
      </c>
      <c r="KG13" s="11">
        <v>874093.92</v>
      </c>
      <c r="KH13" s="11">
        <v>3943148.4720000001</v>
      </c>
      <c r="KI13" s="11">
        <v>2145944.9280000003</v>
      </c>
      <c r="KJ13" s="11">
        <v>243837613.84799999</v>
      </c>
      <c r="KK13" s="11">
        <v>74136406.488000005</v>
      </c>
      <c r="KL13" s="11">
        <v>68794738.943999991</v>
      </c>
      <c r="KM13" s="11">
        <v>54731096.064000003</v>
      </c>
      <c r="KN13" s="11">
        <v>12167825.136</v>
      </c>
      <c r="KO13" s="11">
        <v>51434881.872000009</v>
      </c>
      <c r="KP13" s="11">
        <v>78429095.952000007</v>
      </c>
      <c r="KQ13" s="11">
        <v>15868581.936000001</v>
      </c>
      <c r="KR13" s="11">
        <v>23560531.056000002</v>
      </c>
      <c r="KS13" s="11">
        <v>107830650.35999998</v>
      </c>
      <c r="KT13" s="11">
        <v>11219100.264000002</v>
      </c>
      <c r="KU13" s="11">
        <v>16361530.128</v>
      </c>
      <c r="KV13" s="11">
        <v>48265888.200000003</v>
      </c>
      <c r="KW13" s="11">
        <v>6701182.2960000001</v>
      </c>
      <c r="KX13" s="11">
        <v>12987819.431999998</v>
      </c>
      <c r="KY13" s="11">
        <v>233064150.43200004</v>
      </c>
      <c r="KZ13" s="11">
        <v>21786337.464000002</v>
      </c>
      <c r="LA13" s="11">
        <v>158044404.04800001</v>
      </c>
      <c r="LB13" s="11">
        <v>74371233.456</v>
      </c>
      <c r="LC13" s="11">
        <v>18235629.792000003</v>
      </c>
      <c r="LD13" s="11">
        <v>41940586.224000007</v>
      </c>
      <c r="LE13" s="11">
        <v>15605198.856000002</v>
      </c>
      <c r="LF13" s="11">
        <v>53305868.400000006</v>
      </c>
      <c r="LG13" s="11">
        <v>3475664.3280000002</v>
      </c>
      <c r="LH13" s="11">
        <v>39165290.328000002</v>
      </c>
      <c r="LI13" s="11">
        <v>234123464.75999999</v>
      </c>
      <c r="LJ13" s="11">
        <v>63236395.656000003</v>
      </c>
      <c r="LK13" s="11">
        <v>37163273.736000001</v>
      </c>
      <c r="LL13" s="11">
        <v>97435877.567999989</v>
      </c>
      <c r="LM13" s="11">
        <v>12487798.223999999</v>
      </c>
      <c r="LN13" s="11">
        <v>14360281.655999999</v>
      </c>
      <c r="LO13" s="11">
        <v>30670890.263999999</v>
      </c>
      <c r="LP13" s="11">
        <v>13962940.968000002</v>
      </c>
      <c r="LQ13" s="11">
        <v>816895.20000000007</v>
      </c>
      <c r="LR13" s="11">
        <v>9783879</v>
      </c>
      <c r="LS13" s="11">
        <v>30987786.431999996</v>
      </c>
      <c r="LT13" s="11">
        <v>65009124.432000004</v>
      </c>
      <c r="LU13" s="11">
        <v>7567593.6720000003</v>
      </c>
      <c r="LV13" s="11">
        <v>6643889.2319999998</v>
      </c>
      <c r="LW13" s="11">
        <v>449101092</v>
      </c>
      <c r="LX13" s="11">
        <v>161859460.36799997</v>
      </c>
      <c r="LY13" s="11">
        <v>288165038.39999998</v>
      </c>
      <c r="LZ13" s="11">
        <v>54363505.631999999</v>
      </c>
      <c r="MA13" s="11">
        <v>13776969.192000002</v>
      </c>
      <c r="MB13" s="11">
        <v>22611767.615999997</v>
      </c>
      <c r="MC13" s="11">
        <v>9504283.3920000009</v>
      </c>
      <c r="MD13" s="11">
        <v>46935623.184</v>
      </c>
      <c r="ME13" s="11">
        <v>7659817.4399999995</v>
      </c>
      <c r="MF13" s="11">
        <v>18249918.240000002</v>
      </c>
      <c r="MG13" s="11">
        <v>36184154.976000004</v>
      </c>
      <c r="MH13" s="11">
        <v>9351458.3999999985</v>
      </c>
      <c r="MI13" s="11">
        <v>351783656.44800007</v>
      </c>
      <c r="MJ13" s="11">
        <v>8165084.6160000004</v>
      </c>
      <c r="MK13" s="11">
        <v>3991996.1279999996</v>
      </c>
      <c r="ML13" s="11">
        <v>4606846.8000000007</v>
      </c>
      <c r="MM13" s="11">
        <v>2942339.6400000006</v>
      </c>
      <c r="MN13" s="11">
        <v>6829832.4720000001</v>
      </c>
      <c r="MO13" s="11">
        <v>8018895.6000000006</v>
      </c>
      <c r="MP13" s="11">
        <v>5428413.5999999996</v>
      </c>
      <c r="MQ13" s="11">
        <v>10175568</v>
      </c>
      <c r="MR13" s="11">
        <v>4014674.4000000004</v>
      </c>
      <c r="MS13" s="11">
        <v>47618608.200000003</v>
      </c>
      <c r="MT13" s="11">
        <v>5852990.040000001</v>
      </c>
      <c r="MU13" s="11">
        <v>262525824.69600004</v>
      </c>
      <c r="MV13" s="11">
        <v>96670410</v>
      </c>
      <c r="MW13" s="11">
        <v>10226776.199999999</v>
      </c>
      <c r="MX13" s="11">
        <v>140176537.19999999</v>
      </c>
      <c r="MY13" s="11">
        <v>20149192.799999997</v>
      </c>
      <c r="MZ13" s="11">
        <v>12269367.239999998</v>
      </c>
      <c r="NA13" s="11">
        <v>36313345.200000003</v>
      </c>
      <c r="NB13" s="11">
        <v>61578011.159999996</v>
      </c>
      <c r="NC13" s="11">
        <v>129198680.736</v>
      </c>
      <c r="ND13" s="11">
        <v>1486873.44</v>
      </c>
      <c r="NE13" s="11">
        <v>1514574</v>
      </c>
      <c r="NF13" s="11">
        <v>380859842.08800006</v>
      </c>
      <c r="NG13" s="11">
        <v>79528192.247999996</v>
      </c>
      <c r="NH13" s="11">
        <v>14401905.287999999</v>
      </c>
      <c r="NI13" s="11">
        <v>224734447.77599996</v>
      </c>
      <c r="NJ13" s="11">
        <v>8465241.1920000017</v>
      </c>
      <c r="NK13" s="11">
        <v>45062734.535999998</v>
      </c>
      <c r="NL13" s="11">
        <v>170102672.06400001</v>
      </c>
      <c r="NM13" s="11">
        <v>72242751.024000004</v>
      </c>
      <c r="NN13" s="11">
        <v>680277.60000000009</v>
      </c>
      <c r="NO13" s="11">
        <v>11137204.008000001</v>
      </c>
      <c r="NP13" s="11">
        <v>24190161.120000005</v>
      </c>
      <c r="NQ13" s="11">
        <v>7833564.0719999988</v>
      </c>
      <c r="NR13" s="11">
        <v>107685346.44000001</v>
      </c>
      <c r="NS13" s="11">
        <v>48250982.903999999</v>
      </c>
      <c r="NT13" s="11">
        <v>5913410.4000000004</v>
      </c>
      <c r="NU13" s="11">
        <v>81007858.991999984</v>
      </c>
      <c r="NV13" s="11">
        <v>5984995.8000000007</v>
      </c>
      <c r="NW13" s="11">
        <v>2402181.5999999996</v>
      </c>
      <c r="NX13" s="11">
        <v>4336984.9680000003</v>
      </c>
      <c r="NY13" s="11">
        <v>250942507.79999998</v>
      </c>
      <c r="NZ13" s="11">
        <v>78603463.127999991</v>
      </c>
      <c r="OA13" s="11">
        <v>15843316.031999998</v>
      </c>
      <c r="OB13" s="11">
        <v>3748932</v>
      </c>
      <c r="OC13" s="11">
        <v>14562488.592</v>
      </c>
      <c r="OD13" s="11">
        <v>8928381.9360000007</v>
      </c>
      <c r="OE13" s="11">
        <v>4881480</v>
      </c>
      <c r="OF13" s="11">
        <v>536273494.87200004</v>
      </c>
      <c r="OG13" s="11">
        <v>58470617.039999999</v>
      </c>
      <c r="OH13" s="11">
        <v>17483451.552000001</v>
      </c>
      <c r="OI13" s="11">
        <v>118863283.608</v>
      </c>
      <c r="OJ13" s="11">
        <v>11245600.488000002</v>
      </c>
      <c r="OK13" s="11">
        <v>112202647.29599999</v>
      </c>
      <c r="OL13" s="11">
        <v>172346352.45599997</v>
      </c>
      <c r="OM13" s="11">
        <v>17400472.008000001</v>
      </c>
      <c r="ON13" s="11">
        <v>-51223390.151999995</v>
      </c>
      <c r="OO13" s="11">
        <v>498116580.792</v>
      </c>
      <c r="OP13" s="11">
        <v>92238741.143999994</v>
      </c>
      <c r="OQ13" s="11">
        <v>209212952.54400003</v>
      </c>
      <c r="OR13" s="11">
        <v>41484967.895999998</v>
      </c>
      <c r="OS13" s="11">
        <v>9878983.7039999999</v>
      </c>
      <c r="OT13" s="11">
        <v>4761266.9039999992</v>
      </c>
      <c r="OU13" s="11">
        <v>122492065.70400001</v>
      </c>
      <c r="OV13" s="11">
        <v>41652560.112000003</v>
      </c>
      <c r="OW13" s="11">
        <v>7819141.1280000005</v>
      </c>
      <c r="OX13" s="11">
        <v>11335162.728</v>
      </c>
      <c r="OY13" s="11">
        <v>83578534.080000013</v>
      </c>
      <c r="OZ13" s="11">
        <v>153706981.53600001</v>
      </c>
      <c r="PA13" s="11">
        <v>7033672.3920000009</v>
      </c>
      <c r="PB13" s="11">
        <v>3153768</v>
      </c>
      <c r="PC13" s="11">
        <v>3159521.2800000003</v>
      </c>
      <c r="PD13" s="11">
        <v>169548624.384</v>
      </c>
      <c r="PE13" s="11">
        <v>16368427.944</v>
      </c>
      <c r="PF13" s="11">
        <v>10005015.071999999</v>
      </c>
      <c r="PG13" s="11">
        <v>1460582.6880000001</v>
      </c>
      <c r="PH13" s="11">
        <v>16355899.296</v>
      </c>
      <c r="PI13" s="11">
        <v>-10231494.623999998</v>
      </c>
      <c r="PJ13" s="11">
        <v>22981847.879999995</v>
      </c>
      <c r="PK13" s="11">
        <v>5814198.5999999996</v>
      </c>
      <c r="PL13" s="11">
        <v>35169347.783999994</v>
      </c>
      <c r="PM13" s="11">
        <v>23543099.424000002</v>
      </c>
      <c r="PN13" s="11">
        <v>3424000.7759999996</v>
      </c>
      <c r="PO13" s="11">
        <v>24464992.512000002</v>
      </c>
      <c r="PP13" s="11">
        <v>14666766.312000001</v>
      </c>
      <c r="PQ13" s="11">
        <v>53592459.071999997</v>
      </c>
      <c r="PR13" s="11">
        <v>13391952</v>
      </c>
      <c r="PS13" s="11">
        <v>1195973.3279999997</v>
      </c>
      <c r="PT13" s="11">
        <v>5866196.1359999999</v>
      </c>
      <c r="PU13" s="11">
        <v>13418590.608000001</v>
      </c>
      <c r="PV13" s="11">
        <v>996027347.71199989</v>
      </c>
      <c r="PW13" s="11">
        <v>5883948.2880000006</v>
      </c>
      <c r="PX13" s="11">
        <v>33218030.976000004</v>
      </c>
      <c r="PY13" s="11">
        <v>9728707.4160000011</v>
      </c>
      <c r="PZ13" s="11">
        <v>160676694.45599997</v>
      </c>
      <c r="QA13" s="11">
        <v>44342116.415999994</v>
      </c>
      <c r="QB13" s="11">
        <v>61963908.863999993</v>
      </c>
      <c r="QC13" s="11">
        <v>4576027.4879999999</v>
      </c>
      <c r="QD13" s="11">
        <v>137015785.77599999</v>
      </c>
      <c r="QE13" s="11">
        <v>6341917.0319999997</v>
      </c>
      <c r="QF13" s="11">
        <v>58555976.688000008</v>
      </c>
      <c r="QG13" s="11">
        <v>19092729.072000001</v>
      </c>
      <c r="QH13" s="11">
        <v>1733080.7999999998</v>
      </c>
      <c r="QI13" s="11">
        <v>5216444.2320000008</v>
      </c>
      <c r="QJ13" s="11">
        <v>3707250.5999999996</v>
      </c>
      <c r="QK13" s="11">
        <v>37384886.447999999</v>
      </c>
      <c r="QL13" s="11">
        <v>25411193.424000002</v>
      </c>
      <c r="QM13" s="11">
        <v>8555999.8079999983</v>
      </c>
      <c r="QN13" s="11">
        <v>1231634.3279999997</v>
      </c>
      <c r="QO13" s="11">
        <v>28571729.808000002</v>
      </c>
      <c r="QP13" s="11">
        <v>52774434.816</v>
      </c>
      <c r="QQ13" s="11">
        <v>11917502.592</v>
      </c>
      <c r="QR13" s="11">
        <v>18753537.600000001</v>
      </c>
      <c r="QS13" s="11">
        <v>975345.60000000009</v>
      </c>
      <c r="QT13" s="11">
        <v>2532052.7999999998</v>
      </c>
      <c r="QU13" s="11">
        <v>989841.60000000009</v>
      </c>
      <c r="QV13" s="11">
        <v>205919315.54400003</v>
      </c>
      <c r="QW13" s="11">
        <v>13399995.648</v>
      </c>
      <c r="QX13" s="11">
        <v>10969032.48</v>
      </c>
      <c r="QY13" s="11">
        <v>57320982</v>
      </c>
      <c r="QZ13" s="11">
        <v>24097353.983999997</v>
      </c>
      <c r="RA13" s="11">
        <v>76791537</v>
      </c>
      <c r="RB13" s="11">
        <v>12295893.600000001</v>
      </c>
      <c r="RC13" s="11">
        <v>91367782.967999995</v>
      </c>
      <c r="RD13" s="11">
        <v>121112956.29599999</v>
      </c>
      <c r="RE13" s="11">
        <v>1941809.9040000001</v>
      </c>
      <c r="RF13" s="11">
        <v>1663420.2240000002</v>
      </c>
      <c r="RG13" s="11">
        <v>1995571.2000000002</v>
      </c>
      <c r="RH13" s="11">
        <v>1219741.2000000002</v>
      </c>
      <c r="RI13" s="11">
        <v>223196419.43999997</v>
      </c>
      <c r="RJ13" s="11">
        <v>70150206.168000013</v>
      </c>
      <c r="RK13" s="11">
        <v>17633199.335999999</v>
      </c>
      <c r="RL13" s="11">
        <v>1352336.2799999998</v>
      </c>
      <c r="RM13" s="11">
        <v>4811767.9920000006</v>
      </c>
      <c r="RN13" s="11">
        <v>3273940.1520000002</v>
      </c>
      <c r="RO13" s="11">
        <v>143273598.69600001</v>
      </c>
      <c r="RP13" s="11">
        <v>5071252.8000000007</v>
      </c>
      <c r="RQ13" s="11">
        <v>4806445.4640000006</v>
      </c>
      <c r="RR13" s="11">
        <v>43920788.664000005</v>
      </c>
      <c r="RS13" s="11">
        <v>77160743.280000001</v>
      </c>
      <c r="RT13" s="11">
        <v>3772797.1439999999</v>
      </c>
      <c r="RU13" s="11">
        <v>19252460.759999998</v>
      </c>
      <c r="RV13" s="11">
        <v>51418653.216000006</v>
      </c>
      <c r="RW13" s="11">
        <v>12424841.423999999</v>
      </c>
      <c r="RX13" s="11">
        <v>4159951.1040000003</v>
      </c>
      <c r="RY13" s="11">
        <v>4547864.9039999992</v>
      </c>
      <c r="RZ13" s="11">
        <v>1604246.0399999998</v>
      </c>
      <c r="SA13" s="11">
        <v>10512073.800000001</v>
      </c>
      <c r="SB13" s="11">
        <v>2618308.8959999997</v>
      </c>
      <c r="SC13" s="11">
        <v>113880489.88799998</v>
      </c>
      <c r="SD13" s="11">
        <v>4535250.5040000007</v>
      </c>
      <c r="SE13" s="11">
        <v>3746772.1439999999</v>
      </c>
      <c r="SF13" s="11">
        <v>5883196.8000000007</v>
      </c>
      <c r="SG13" s="11">
        <v>4238641.9440000001</v>
      </c>
      <c r="SH13" s="11">
        <v>13009716.120000001</v>
      </c>
      <c r="SI13" s="11">
        <v>3734942.6400000006</v>
      </c>
      <c r="SJ13" s="11">
        <v>45210500.856000006</v>
      </c>
      <c r="SK13" s="11">
        <v>15977936.807999998</v>
      </c>
      <c r="SL13" s="11">
        <v>6344877.6000000006</v>
      </c>
      <c r="SM13" s="11">
        <v>18838614.287999999</v>
      </c>
      <c r="SN13" s="11">
        <v>1399738.2719999999</v>
      </c>
      <c r="SO13" s="11">
        <v>43245021.863999993</v>
      </c>
      <c r="SP13" s="11">
        <v>5183392.1999999993</v>
      </c>
      <c r="SQ13" s="11">
        <v>3748626.4799999995</v>
      </c>
      <c r="SR13" s="11">
        <v>46092582.071999997</v>
      </c>
      <c r="SS13" s="11">
        <v>4009972.1999999997</v>
      </c>
      <c r="ST13" s="11">
        <v>7475191.2480000006</v>
      </c>
      <c r="SU13" s="11">
        <v>4162950.12</v>
      </c>
      <c r="SV13" s="11">
        <v>2074148.9280000001</v>
      </c>
      <c r="SW13" s="11">
        <v>153724154.44800001</v>
      </c>
      <c r="SX13" s="11">
        <v>2683862.0159999998</v>
      </c>
      <c r="SY13" s="11">
        <v>11461665.335999999</v>
      </c>
      <c r="SZ13" s="11">
        <v>9145884.2879999988</v>
      </c>
      <c r="TA13" s="11">
        <v>1838787</v>
      </c>
      <c r="TB13" s="11">
        <v>3292612.9440000001</v>
      </c>
      <c r="TC13" s="11">
        <v>13451468.568000002</v>
      </c>
      <c r="TD13" s="11">
        <v>34379059.056000002</v>
      </c>
      <c r="TE13" s="11">
        <v>2466824.7119999998</v>
      </c>
      <c r="TF13" s="11">
        <v>3289939.8959999997</v>
      </c>
      <c r="TG13" s="11">
        <v>2166414.5999999996</v>
      </c>
      <c r="TH13" s="11">
        <v>12850415.592</v>
      </c>
      <c r="TI13" s="11">
        <v>2349452.1120000002</v>
      </c>
      <c r="TJ13" s="11">
        <v>2835731.04</v>
      </c>
      <c r="TK13" s="11">
        <v>228132022.70399997</v>
      </c>
      <c r="TL13" s="11">
        <v>2870931.8160000006</v>
      </c>
      <c r="TM13" s="11">
        <v>1315243.2000000002</v>
      </c>
      <c r="TN13" s="11">
        <v>42180310.151999995</v>
      </c>
      <c r="TO13" s="11">
        <v>26934583.415999997</v>
      </c>
      <c r="TP13" s="11">
        <v>5270002.6559999995</v>
      </c>
      <c r="TQ13" s="11">
        <v>1327765.2000000002</v>
      </c>
      <c r="TR13" s="11">
        <v>58351147.151999995</v>
      </c>
      <c r="TS13" s="11">
        <v>7064957.5440000007</v>
      </c>
      <c r="TT13" s="11">
        <v>9216538.6079999991</v>
      </c>
      <c r="TU13" s="11">
        <v>6779602.9680000003</v>
      </c>
      <c r="TV13" s="11">
        <v>3484588.0559999999</v>
      </c>
      <c r="TW13" s="11">
        <v>2051777.2080000001</v>
      </c>
      <c r="TX13" s="11">
        <v>3758669.5439999998</v>
      </c>
      <c r="TY13" s="11">
        <v>6772697.1840000004</v>
      </c>
      <c r="TZ13" s="11">
        <v>2776116.3839999996</v>
      </c>
      <c r="UA13" s="11">
        <v>61232615.880000003</v>
      </c>
      <c r="UB13" s="11">
        <v>3180116.88</v>
      </c>
      <c r="UC13" s="11">
        <v>176403824.352</v>
      </c>
      <c r="UD13" s="11">
        <v>17112971.447999999</v>
      </c>
      <c r="UE13" s="11">
        <v>2650314.0480000004</v>
      </c>
      <c r="UF13" s="11">
        <v>4650684.72</v>
      </c>
      <c r="UG13" s="11">
        <v>86445908.016000003</v>
      </c>
      <c r="UH13" s="11">
        <v>3709603.4640000006</v>
      </c>
      <c r="UI13" s="11">
        <v>2375574.6720000003</v>
      </c>
      <c r="UJ13" s="11">
        <v>2577012</v>
      </c>
      <c r="UK13" s="11">
        <v>2619150</v>
      </c>
      <c r="UL13" s="11">
        <v>101780577.23999999</v>
      </c>
      <c r="UM13" s="11">
        <v>4195342.9920000006</v>
      </c>
      <c r="UN13" s="11">
        <v>3091102.9440000001</v>
      </c>
      <c r="UO13" s="11">
        <v>8834430.8159999996</v>
      </c>
      <c r="UP13" s="11">
        <v>2351590.7280000001</v>
      </c>
      <c r="UQ13" s="11">
        <v>3053340</v>
      </c>
      <c r="UR13" s="11">
        <v>450638579.56800002</v>
      </c>
      <c r="US13" s="11">
        <v>5282353.1999999993</v>
      </c>
      <c r="UT13" s="11">
        <v>4353087.7680000002</v>
      </c>
      <c r="UU13" s="11">
        <v>37149409.151999995</v>
      </c>
      <c r="UV13" s="11">
        <v>2350464</v>
      </c>
      <c r="UW13" s="11">
        <v>4065897.12</v>
      </c>
      <c r="UX13" s="11">
        <v>19295887.200000003</v>
      </c>
      <c r="UY13" s="11">
        <v>2091004.2240000002</v>
      </c>
      <c r="UZ13" s="11">
        <v>2991530.4000000004</v>
      </c>
      <c r="VA13" s="11">
        <v>3612751.824</v>
      </c>
      <c r="VB13" s="11">
        <v>6704805.6720000003</v>
      </c>
      <c r="VC13" s="11">
        <v>14080465.080000002</v>
      </c>
      <c r="VD13" s="11">
        <v>9618639.9840000011</v>
      </c>
      <c r="VE13" s="11">
        <v>11848328.544</v>
      </c>
      <c r="VF13" s="11">
        <v>2866920.9359999998</v>
      </c>
      <c r="VG13" s="11">
        <v>2482420.7280000001</v>
      </c>
      <c r="VH13" s="11">
        <v>1424576.7600000002</v>
      </c>
      <c r="VI13" s="11">
        <v>2434820.352</v>
      </c>
      <c r="VJ13" s="11">
        <v>18998780.280000001</v>
      </c>
      <c r="VK13" s="11">
        <v>2057830.8720000002</v>
      </c>
      <c r="VL13" s="11">
        <v>1489488.96</v>
      </c>
      <c r="VM13" s="11">
        <v>4412654.7359999996</v>
      </c>
      <c r="VN13" s="11">
        <v>92826593.951999992</v>
      </c>
      <c r="VO13" s="11">
        <v>22551804.240000002</v>
      </c>
      <c r="VP13" s="11">
        <v>2960800.1279999996</v>
      </c>
      <c r="VQ13" s="11">
        <v>9024854.040000001</v>
      </c>
      <c r="VR13" s="11">
        <v>58222546.39199999</v>
      </c>
      <c r="VS13" s="11">
        <v>13025196.672000002</v>
      </c>
      <c r="VT13" s="11">
        <v>7592561.6160000004</v>
      </c>
      <c r="VU13" s="11">
        <v>5423502.9840000011</v>
      </c>
      <c r="VV13" s="11">
        <v>14902884.792000001</v>
      </c>
      <c r="VW13" s="11">
        <v>40684059.695999995</v>
      </c>
      <c r="VX13" s="11">
        <v>3155559.84</v>
      </c>
      <c r="VY13" s="11">
        <v>16643098.008000001</v>
      </c>
      <c r="VZ13" s="11">
        <v>23943212.136</v>
      </c>
      <c r="WA13" s="11">
        <v>10023789.192000002</v>
      </c>
      <c r="WB13" s="11">
        <v>12988884</v>
      </c>
      <c r="WC13" s="11">
        <v>881065840.31999993</v>
      </c>
      <c r="WD13" s="11">
        <v>10301252.16</v>
      </c>
      <c r="WE13" s="11">
        <v>6051531.1919999998</v>
      </c>
      <c r="WF13" s="11">
        <v>99672098.544</v>
      </c>
      <c r="WG13" s="11">
        <v>2812358.2560000001</v>
      </c>
      <c r="WH13" s="11">
        <v>5397841.9680000003</v>
      </c>
      <c r="WI13" s="11">
        <v>52159313.352000006</v>
      </c>
      <c r="WJ13" s="11">
        <v>32616562.799999997</v>
      </c>
      <c r="WK13" s="11">
        <v>6246520.4399999995</v>
      </c>
      <c r="WL13" s="11">
        <v>12350918.352000002</v>
      </c>
      <c r="WM13" s="11">
        <v>5312903.3279999997</v>
      </c>
      <c r="WN13" s="11">
        <v>35455060.584000006</v>
      </c>
      <c r="WO13" s="11">
        <v>6318405.7199999988</v>
      </c>
      <c r="WP13" s="11">
        <v>126063651.23999999</v>
      </c>
      <c r="WQ13" s="11">
        <v>44334586.728</v>
      </c>
      <c r="WR13" s="11">
        <v>27045502.728000004</v>
      </c>
      <c r="WS13" s="11">
        <v>26399428.920000002</v>
      </c>
      <c r="WT13" s="11">
        <v>19487778.960000001</v>
      </c>
      <c r="WU13" s="11">
        <v>2453208.96</v>
      </c>
      <c r="WV13" s="11">
        <v>12414491.039999999</v>
      </c>
      <c r="WW13" s="11">
        <v>70598905.584000006</v>
      </c>
      <c r="WX13" s="11">
        <v>5269694.4000000004</v>
      </c>
      <c r="WY13" s="11">
        <v>16243631.640000001</v>
      </c>
      <c r="WZ13" s="11">
        <v>3327633.3119999995</v>
      </c>
      <c r="XA13" s="11">
        <v>4808306.8560000006</v>
      </c>
      <c r="XB13" s="11">
        <v>6091138.9440000001</v>
      </c>
      <c r="XC13" s="11">
        <v>6559723.4639999997</v>
      </c>
      <c r="XD13" s="11">
        <v>2341999.56</v>
      </c>
      <c r="XE13" s="11">
        <v>57835925.328000002</v>
      </c>
      <c r="XF13" s="11">
        <v>4392688.68</v>
      </c>
      <c r="XG13" s="11">
        <v>4427932.2719999999</v>
      </c>
      <c r="XH13" s="11">
        <v>3346277.2080000001</v>
      </c>
      <c r="XI13" s="11">
        <v>1109908.2000000002</v>
      </c>
      <c r="XJ13" s="11">
        <v>212868918.81599998</v>
      </c>
      <c r="XK13" s="11">
        <v>14934730.152000003</v>
      </c>
      <c r="XL13" s="11">
        <v>9499519.2960000001</v>
      </c>
      <c r="XM13" s="11">
        <v>50407227.863999993</v>
      </c>
      <c r="XN13" s="11">
        <v>8714293.7760000005</v>
      </c>
      <c r="XO13" s="11">
        <v>9117714.5760000013</v>
      </c>
      <c r="XP13" s="11">
        <v>14408637.960000001</v>
      </c>
      <c r="XQ13" s="11">
        <v>8416186.5360000003</v>
      </c>
      <c r="XR13" s="11">
        <v>6504739.9680000003</v>
      </c>
      <c r="XS13" s="11">
        <v>17429022.767999999</v>
      </c>
      <c r="XT13" s="11">
        <v>25145637.023999996</v>
      </c>
      <c r="XU13" s="11">
        <v>4058738.1119999997</v>
      </c>
      <c r="XV13" s="11">
        <v>2955799.8720000004</v>
      </c>
      <c r="XW13" s="11">
        <v>3801780.3360000001</v>
      </c>
      <c r="XX13" s="11">
        <v>4650980.6400000006</v>
      </c>
      <c r="XY13" s="11">
        <v>2835040.2479999997</v>
      </c>
      <c r="XZ13" s="11">
        <v>2063722.5840000003</v>
      </c>
      <c r="YA13" s="11">
        <v>1540687.2000000002</v>
      </c>
      <c r="YB13" s="11">
        <v>2868259.0079999994</v>
      </c>
      <c r="YC13" s="11">
        <v>2478242.2560000001</v>
      </c>
      <c r="YD13" s="11">
        <v>3411696.3360000001</v>
      </c>
      <c r="YE13" s="11">
        <v>2054087.6400000001</v>
      </c>
      <c r="YF13" s="11">
        <v>1758557.0160000001</v>
      </c>
      <c r="YG13" s="11">
        <v>272656535.42400002</v>
      </c>
      <c r="YH13" s="11">
        <v>3352220.5439999998</v>
      </c>
      <c r="YI13" s="11">
        <v>12460782.600000001</v>
      </c>
      <c r="YJ13" s="11">
        <v>9000975.9120000005</v>
      </c>
      <c r="YK13" s="11">
        <v>41357886.959999993</v>
      </c>
      <c r="YL13" s="11">
        <v>8402273.7840000018</v>
      </c>
      <c r="YM13" s="11">
        <v>10791037.464000002</v>
      </c>
      <c r="YN13" s="11">
        <v>1657124.8559999997</v>
      </c>
      <c r="YO13" s="11">
        <v>48221467.368000001</v>
      </c>
      <c r="YP13" s="11">
        <v>23169354</v>
      </c>
      <c r="YQ13" s="11">
        <v>3989235.12</v>
      </c>
      <c r="YR13" s="11">
        <v>3430737.5999999996</v>
      </c>
      <c r="YS13" s="11">
        <v>2856219.5999999996</v>
      </c>
      <c r="YT13" s="11">
        <v>2275044.6720000003</v>
      </c>
      <c r="YU13" s="11">
        <v>1538865.8640000001</v>
      </c>
      <c r="YV13" s="11">
        <v>1865147.4000000001</v>
      </c>
      <c r="YW13" s="11">
        <v>1485169.2000000002</v>
      </c>
      <c r="YX13" s="11">
        <v>116702935.248</v>
      </c>
      <c r="YY13" s="11">
        <v>8111486.2800000012</v>
      </c>
      <c r="YZ13" s="11">
        <v>-8283190.5839999998</v>
      </c>
      <c r="ZA13" s="11">
        <v>11665074.672000002</v>
      </c>
      <c r="ZB13" s="11">
        <v>5271495.5040000007</v>
      </c>
      <c r="ZC13" s="11">
        <v>3260911.2960000001</v>
      </c>
      <c r="ZD13" s="11">
        <v>1012878.2399999999</v>
      </c>
      <c r="ZE13" s="11">
        <v>171845047.704</v>
      </c>
      <c r="ZF13" s="11">
        <v>2444457.9840000002</v>
      </c>
      <c r="ZG13" s="11">
        <v>6926095.8000000007</v>
      </c>
      <c r="ZH13" s="11">
        <v>10949153.015999999</v>
      </c>
      <c r="ZI13" s="11">
        <v>3576093</v>
      </c>
      <c r="ZJ13" s="11">
        <v>5017709.1839999994</v>
      </c>
      <c r="ZK13" s="11">
        <v>598705.41599999997</v>
      </c>
      <c r="ZL13" s="11">
        <v>2472814.9920000001</v>
      </c>
      <c r="ZM13" s="11">
        <v>65620041.383999996</v>
      </c>
      <c r="ZN13" s="11">
        <v>201604924.56000003</v>
      </c>
      <c r="ZO13" s="11">
        <v>4085296.7520000003</v>
      </c>
      <c r="ZP13" s="11">
        <v>15429533.784000002</v>
      </c>
      <c r="ZQ13" s="11">
        <v>45845308.799999997</v>
      </c>
      <c r="ZR13" s="11">
        <v>22899568.728</v>
      </c>
      <c r="ZS13" s="11">
        <v>7037863.9440000001</v>
      </c>
      <c r="ZT13" s="11">
        <v>2631918.96</v>
      </c>
      <c r="ZU13" s="11">
        <v>41157664.535999998</v>
      </c>
      <c r="ZV13" s="11">
        <v>13189120.152000003</v>
      </c>
      <c r="ZW13" s="11">
        <v>40217497.991999999</v>
      </c>
      <c r="ZX13" s="11">
        <v>922949.88000000012</v>
      </c>
      <c r="ZY13" s="11">
        <v>11147116.704</v>
      </c>
      <c r="ZZ13" s="11">
        <v>2842939.4879999999</v>
      </c>
      <c r="AAA13" s="11">
        <v>14431451.135999998</v>
      </c>
      <c r="AAB13" s="11">
        <v>10069559.52</v>
      </c>
      <c r="AAC13" s="11">
        <v>3987237.7919999999</v>
      </c>
      <c r="AAD13" s="11">
        <v>12427400.232000001</v>
      </c>
      <c r="AAE13" s="11">
        <v>1383325.7760000001</v>
      </c>
      <c r="AAF13" s="11">
        <v>17515283.399999999</v>
      </c>
      <c r="AAG13" s="11">
        <v>2743846.9920000006</v>
      </c>
      <c r="AAH13" s="11">
        <v>3445238.5200000005</v>
      </c>
      <c r="AAI13" s="11">
        <v>8992423.4880000018</v>
      </c>
      <c r="AAJ13" s="11">
        <v>79341213.599999994</v>
      </c>
      <c r="AAK13" s="11">
        <v>4797395.9519999996</v>
      </c>
      <c r="AAL13" s="11">
        <v>24028613.759999998</v>
      </c>
      <c r="AAM13" s="11">
        <v>4989405.5519999992</v>
      </c>
      <c r="AAN13" s="11">
        <v>2952480.432</v>
      </c>
      <c r="AAO13" s="11">
        <v>18468062.832000002</v>
      </c>
      <c r="AAP13" s="11">
        <v>3276143.0159999998</v>
      </c>
      <c r="AAQ13" s="11">
        <v>481731329.63999999</v>
      </c>
      <c r="AAR13" s="11">
        <v>6806260.6560000004</v>
      </c>
      <c r="AAS13" s="11">
        <v>8155465.1520000007</v>
      </c>
      <c r="AAT13" s="11">
        <v>17095983.600000001</v>
      </c>
      <c r="AAU13" s="11">
        <v>13951791.503999999</v>
      </c>
      <c r="AAV13" s="11">
        <v>5462139.3360000011</v>
      </c>
      <c r="AAW13" s="11">
        <v>5869749.0719999988</v>
      </c>
      <c r="AAX13" s="11">
        <v>8693165.1359999999</v>
      </c>
      <c r="AAY13" s="11">
        <v>38113833.335999995</v>
      </c>
      <c r="AAZ13" s="11">
        <v>2652282.648</v>
      </c>
      <c r="ABA13" s="11">
        <v>14414380.872</v>
      </c>
      <c r="ABB13" s="11">
        <v>53151926.75999999</v>
      </c>
      <c r="ABC13" s="11">
        <v>24294337.295999996</v>
      </c>
      <c r="ABD13" s="11">
        <v>2379580.9920000001</v>
      </c>
      <c r="ABE13" s="11">
        <v>3313296.2160000005</v>
      </c>
      <c r="ABF13" s="11">
        <v>6521594.3760000011</v>
      </c>
      <c r="ABG13" s="11">
        <v>7882047</v>
      </c>
      <c r="ABH13" s="11">
        <v>5362431.7440000009</v>
      </c>
      <c r="ABI13" s="11">
        <v>14209885.824000001</v>
      </c>
      <c r="ABJ13" s="11">
        <v>81744538.536000013</v>
      </c>
      <c r="ABK13" s="11">
        <v>46082770.247999996</v>
      </c>
      <c r="ABL13" s="11">
        <v>6719777.9759999998</v>
      </c>
      <c r="ABM13" s="11">
        <v>19638331.056000002</v>
      </c>
      <c r="ABN13" s="11">
        <v>2393660.64</v>
      </c>
      <c r="ABO13" s="11">
        <v>1781098.92</v>
      </c>
      <c r="ABP13" s="11">
        <v>1876499.5200000003</v>
      </c>
      <c r="ABQ13" s="11">
        <v>256081292.95199999</v>
      </c>
      <c r="ABR13" s="11">
        <v>51475514.184</v>
      </c>
      <c r="ABS13" s="11">
        <v>54109708.727999993</v>
      </c>
      <c r="ABT13" s="11">
        <v>22308649.920000002</v>
      </c>
      <c r="ABU13" s="11">
        <v>30796647.455999997</v>
      </c>
      <c r="ABV13" s="11">
        <v>59158649.328000002</v>
      </c>
      <c r="ABW13" s="11">
        <v>64831499.495999992</v>
      </c>
      <c r="ABX13" s="11">
        <v>40110829.175999999</v>
      </c>
      <c r="ABY13" s="11">
        <v>7130438.3999999994</v>
      </c>
      <c r="ABZ13" s="11">
        <v>159377840.95199999</v>
      </c>
      <c r="ACA13" s="11">
        <v>6887934.8159999996</v>
      </c>
      <c r="ACB13" s="11">
        <v>23521799.688000001</v>
      </c>
      <c r="ACC13" s="11">
        <v>45951564.599999994</v>
      </c>
      <c r="ACD13" s="11">
        <v>4342983</v>
      </c>
      <c r="ACE13" s="11">
        <v>84202399.824000001</v>
      </c>
      <c r="ACF13" s="11">
        <v>22360457.759999998</v>
      </c>
      <c r="ACG13" s="11">
        <v>65782230.57599999</v>
      </c>
      <c r="ACH13" s="11">
        <v>2640597.12</v>
      </c>
      <c r="ACI13" s="11">
        <v>12117886.560000002</v>
      </c>
      <c r="ACJ13" s="11">
        <v>3089962.7759999996</v>
      </c>
      <c r="ACK13" s="11">
        <v>269141845.24799997</v>
      </c>
      <c r="ACL13" s="11">
        <v>14662676.399999999</v>
      </c>
      <c r="ACM13" s="11">
        <v>7013065.2719999989</v>
      </c>
      <c r="ACN13" s="11">
        <v>9674527.3200000003</v>
      </c>
      <c r="ACO13" s="11">
        <v>26935810.655999996</v>
      </c>
      <c r="ACP13" s="11">
        <v>12387768.384</v>
      </c>
      <c r="ACQ13" s="11">
        <v>67577927.928000003</v>
      </c>
      <c r="ACR13" s="11">
        <v>226361132.95199999</v>
      </c>
      <c r="ACS13" s="11">
        <v>73582665.93599999</v>
      </c>
      <c r="ACT13" s="11">
        <v>18379036.031999998</v>
      </c>
      <c r="ACU13" s="11">
        <v>50359607.015999995</v>
      </c>
      <c r="ACV13" s="11">
        <v>9880905.311999999</v>
      </c>
      <c r="ACW13" s="11">
        <v>216967671.33600003</v>
      </c>
      <c r="ACX13" s="11">
        <v>100644866.49599999</v>
      </c>
      <c r="ACY13" s="11">
        <v>25824169.007999998</v>
      </c>
      <c r="ACZ13" s="11">
        <v>6263069.784</v>
      </c>
      <c r="ADA13" s="11">
        <v>2018979.3840000001</v>
      </c>
      <c r="ADB13" s="11">
        <v>7233195.432000001</v>
      </c>
      <c r="ADC13" s="11">
        <v>4285462.8000000007</v>
      </c>
      <c r="ADD13" s="11">
        <v>76358862.263999999</v>
      </c>
      <c r="ADE13" s="11">
        <v>49480928.327999994</v>
      </c>
      <c r="ADF13" s="11">
        <v>47981393.783999994</v>
      </c>
      <c r="ADG13" s="652">
        <v>5459764.9920000006</v>
      </c>
      <c r="ADH13" s="11">
        <v>76975759.247999996</v>
      </c>
      <c r="ADI13" s="11">
        <v>52858017.456000008</v>
      </c>
      <c r="ADJ13" s="11">
        <v>2371939.2000000002</v>
      </c>
      <c r="ADK13" s="11">
        <v>38862553.512000002</v>
      </c>
      <c r="ADL13" s="11">
        <v>82477426.319999993</v>
      </c>
      <c r="ADM13" s="11">
        <v>1063769.9759999998</v>
      </c>
      <c r="ADN13" s="11">
        <v>2985631.2479999997</v>
      </c>
      <c r="ADO13" s="11">
        <v>6173747.0879999995</v>
      </c>
      <c r="ADP13" s="11">
        <v>68499074.904000014</v>
      </c>
      <c r="ADQ13" s="11">
        <v>562628367.02399993</v>
      </c>
      <c r="ADR13" s="11">
        <v>96181087.511999995</v>
      </c>
      <c r="ADS13" s="11">
        <v>155086407.71999997</v>
      </c>
      <c r="ADT13" s="11">
        <v>38895324.912</v>
      </c>
      <c r="ADU13" s="11">
        <v>96139824.671999991</v>
      </c>
      <c r="ADV13" s="11">
        <v>1441068</v>
      </c>
      <c r="ADW13" s="11">
        <v>29633166.335999999</v>
      </c>
      <c r="ADX13" s="11">
        <v>41563699.535999998</v>
      </c>
      <c r="ADY13" s="11">
        <v>15047383.704</v>
      </c>
      <c r="ADZ13" s="11">
        <v>17985324.287999999</v>
      </c>
      <c r="AEA13" s="11">
        <v>595120268.30400002</v>
      </c>
      <c r="AEB13" s="11">
        <v>193672034.32800001</v>
      </c>
      <c r="AEC13" s="11">
        <v>128368294.29599999</v>
      </c>
      <c r="AED13" s="11">
        <v>16035060.215999998</v>
      </c>
      <c r="AEE13" s="11">
        <v>35915123.615999997</v>
      </c>
      <c r="AEF13" s="11">
        <v>9822792.6959999986</v>
      </c>
      <c r="AEG13" s="11">
        <v>64424583.671999998</v>
      </c>
      <c r="AEH13" s="11">
        <v>76837399.536000013</v>
      </c>
      <c r="AEI13" s="11">
        <v>8407732.5600000005</v>
      </c>
      <c r="AEJ13" s="11">
        <v>59885969.495999992</v>
      </c>
      <c r="AEK13" s="11">
        <v>50153152.320000008</v>
      </c>
      <c r="AEL13" s="11">
        <v>13132349.256000001</v>
      </c>
      <c r="AEM13" s="11">
        <v>77491626.071999997</v>
      </c>
      <c r="AEN13" s="11">
        <v>54752434.487999998</v>
      </c>
      <c r="AEO13" s="11">
        <v>185437875</v>
      </c>
      <c r="AEP13" s="11">
        <v>55787280.671999998</v>
      </c>
      <c r="AEQ13" s="11">
        <v>70360181.904000014</v>
      </c>
      <c r="AER13" s="11">
        <v>46713138.167999998</v>
      </c>
      <c r="AES13" s="11">
        <v>51289947.071999997</v>
      </c>
      <c r="AET13" s="11">
        <v>25501256.016000003</v>
      </c>
      <c r="AEU13" s="11">
        <v>204721240.96799996</v>
      </c>
      <c r="AEV13" s="11">
        <v>14919697.152000003</v>
      </c>
      <c r="AEW13" s="11">
        <v>19133599.200000003</v>
      </c>
      <c r="AEX13" s="11">
        <v>5224750.8000000007</v>
      </c>
      <c r="AEY13" s="11">
        <v>4463427.3599999994</v>
      </c>
      <c r="AEZ13" s="11">
        <v>69847791.24000001</v>
      </c>
      <c r="AFA13" s="11">
        <v>2479980.4799999995</v>
      </c>
      <c r="AFB13" s="11">
        <v>9935226.1439999994</v>
      </c>
      <c r="AFC13" s="11">
        <v>4003924.8000000003</v>
      </c>
      <c r="AFD13" s="11">
        <v>1620247.6559999997</v>
      </c>
      <c r="AFE13" s="11">
        <v>140850998.39999998</v>
      </c>
      <c r="AFF13" s="11">
        <v>71445764.904000014</v>
      </c>
      <c r="AFG13" s="11">
        <v>5536729.1280000005</v>
      </c>
      <c r="AFH13" s="11">
        <v>10616958.504000001</v>
      </c>
      <c r="AFI13" s="11">
        <v>31266643.007999998</v>
      </c>
      <c r="AFJ13" s="11">
        <v>2746203.7920000004</v>
      </c>
      <c r="AFK13" s="11">
        <v>1332609.6000000001</v>
      </c>
      <c r="AFL13" s="11">
        <v>2328339.3360000001</v>
      </c>
      <c r="AFM13" s="11">
        <v>30252880.920000002</v>
      </c>
      <c r="AFN13" s="11">
        <v>4268013.0480000004</v>
      </c>
      <c r="AFO13" s="11">
        <v>4176543.1919999998</v>
      </c>
      <c r="AFP13" s="11">
        <v>4745318.5200000005</v>
      </c>
      <c r="AFQ13" s="11">
        <v>24970074.864</v>
      </c>
      <c r="AFR13" s="11">
        <v>78485923.60800001</v>
      </c>
      <c r="AFS13" s="11">
        <v>7683462.3600000003</v>
      </c>
      <c r="AFT13" s="11">
        <v>12251840.831999999</v>
      </c>
      <c r="AFU13" s="11">
        <v>2404891.9679999999</v>
      </c>
      <c r="AFV13" s="11">
        <v>2101943.88</v>
      </c>
      <c r="AFW13" s="11">
        <v>1272720.8399999999</v>
      </c>
      <c r="AFX13" s="11">
        <v>5026233.5999999996</v>
      </c>
      <c r="AFY13" s="11">
        <v>7917313.2719999989</v>
      </c>
      <c r="AFZ13" s="11">
        <v>3071937.5999999996</v>
      </c>
      <c r="AGA13" s="11">
        <v>905488.20000000007</v>
      </c>
      <c r="AGB13" s="11">
        <v>9186022.0559999999</v>
      </c>
      <c r="AGC13" s="11">
        <v>668652</v>
      </c>
      <c r="AGD13" s="11">
        <v>175688348.28000003</v>
      </c>
      <c r="AGE13" s="11">
        <v>2140217.4239999996</v>
      </c>
      <c r="AGF13" s="11">
        <v>4954259.9280000003</v>
      </c>
      <c r="AGG13" s="11">
        <v>2445772.1279999996</v>
      </c>
      <c r="AGH13" s="11">
        <v>14625392.304000001</v>
      </c>
      <c r="AGI13" s="11">
        <v>3749022.6960000005</v>
      </c>
      <c r="AGJ13" s="11">
        <v>3170453.2319999998</v>
      </c>
      <c r="AGK13" s="11">
        <v>5607523.0800000001</v>
      </c>
      <c r="AGL13" s="11">
        <v>2035347.7919999999</v>
      </c>
      <c r="AGM13" s="11">
        <v>3097592.2319999998</v>
      </c>
      <c r="AGN13" s="11">
        <v>2232145.2240000004</v>
      </c>
      <c r="AGO13" s="11">
        <v>109250176.08</v>
      </c>
      <c r="AGP13" s="11">
        <v>36684310.175999999</v>
      </c>
      <c r="AGQ13" s="11">
        <v>2746632.12</v>
      </c>
      <c r="AGR13" s="11">
        <v>11041343.664000001</v>
      </c>
      <c r="AGS13" s="11">
        <v>35760694.776000001</v>
      </c>
      <c r="AGT13" s="11">
        <v>2991234.1680000005</v>
      </c>
      <c r="AGU13" s="11">
        <v>391308</v>
      </c>
      <c r="AGV13" s="11">
        <v>692410.2</v>
      </c>
      <c r="AGW13" s="11">
        <v>233568349.84799999</v>
      </c>
      <c r="AGX13" s="11">
        <v>175038942.96000004</v>
      </c>
      <c r="AGY13" s="11">
        <v>16946349.839999996</v>
      </c>
      <c r="AGZ13" s="11">
        <v>13635017.856000002</v>
      </c>
      <c r="AHA13" s="11">
        <v>20285204.544</v>
      </c>
      <c r="AHB13" s="11">
        <v>8401343.688000001</v>
      </c>
      <c r="AHC13" s="11">
        <v>3748310.2800000003</v>
      </c>
      <c r="AHD13" s="11">
        <v>6303346.919999999</v>
      </c>
      <c r="AHE13" s="11">
        <v>1481281.2480000001</v>
      </c>
      <c r="AHF13" s="11">
        <v>9137757.2400000002</v>
      </c>
      <c r="AHG13" s="11">
        <v>9652985.7599999998</v>
      </c>
      <c r="AHH13" s="11">
        <v>12682388.016000001</v>
      </c>
      <c r="AHI13" s="11">
        <v>16671882.384000001</v>
      </c>
      <c r="AHJ13" s="11">
        <v>7258182.6239999989</v>
      </c>
      <c r="AHK13" s="11">
        <v>15702715.224479999</v>
      </c>
      <c r="AHL13" s="11">
        <v>17273348.376000002</v>
      </c>
      <c r="AHM13" s="11">
        <v>4499088</v>
      </c>
      <c r="AHN13" s="11">
        <v>89842221.599999994</v>
      </c>
      <c r="AHO13" s="11">
        <v>2194418.2560000001</v>
      </c>
      <c r="AHP13" s="11">
        <v>15605905.631999999</v>
      </c>
      <c r="AHQ13" s="11">
        <v>27586916.184</v>
      </c>
      <c r="AHR13" s="11">
        <v>52626178.943999991</v>
      </c>
      <c r="AHS13" s="11">
        <v>2890406.4720000001</v>
      </c>
      <c r="AHT13" s="11">
        <v>2131106.1120000002</v>
      </c>
      <c r="AHU13" s="11">
        <f t="shared" si="0"/>
        <v>37847068298.088417</v>
      </c>
      <c r="AHW13" s="625"/>
      <c r="AHX13" s="626"/>
    </row>
    <row r="14" spans="1:909" x14ac:dyDescent="0.8">
      <c r="A14" s="96">
        <v>10</v>
      </c>
      <c r="B14" s="96" t="s">
        <v>14</v>
      </c>
      <c r="C14" s="6" t="s">
        <v>15</v>
      </c>
      <c r="D14" s="11">
        <v>720352579.10399985</v>
      </c>
      <c r="E14" s="11">
        <v>59275313.904000007</v>
      </c>
      <c r="F14" s="11">
        <v>86067765.599999994</v>
      </c>
      <c r="G14" s="11">
        <v>37913933.664000005</v>
      </c>
      <c r="H14" s="11">
        <v>105804568.44000001</v>
      </c>
      <c r="I14" s="11">
        <v>53165550.840000004</v>
      </c>
      <c r="J14" s="11">
        <v>90695333.280000001</v>
      </c>
      <c r="K14" s="11">
        <v>60306144.768000007</v>
      </c>
      <c r="L14" s="11">
        <v>56904827.616000004</v>
      </c>
      <c r="M14" s="11">
        <v>48380372.783999994</v>
      </c>
      <c r="N14" s="11">
        <v>31518919.992000002</v>
      </c>
      <c r="O14" s="11">
        <v>35348628.384000003</v>
      </c>
      <c r="P14" s="11">
        <v>26989347.191999998</v>
      </c>
      <c r="Q14" s="11">
        <v>37740517.127999999</v>
      </c>
      <c r="R14" s="11">
        <v>40054365.792000003</v>
      </c>
      <c r="S14" s="11">
        <v>57464581.415999994</v>
      </c>
      <c r="T14" s="11">
        <v>48680961.408000007</v>
      </c>
      <c r="U14" s="11">
        <v>12317323.368000001</v>
      </c>
      <c r="V14" s="11"/>
      <c r="W14" s="11">
        <v>595384442.75999999</v>
      </c>
      <c r="X14" s="11">
        <v>157903395.84</v>
      </c>
      <c r="Y14" s="11">
        <v>36899405.976000004</v>
      </c>
      <c r="Z14" s="11">
        <v>61208654.688000008</v>
      </c>
      <c r="AA14" s="11">
        <v>61738711.512000002</v>
      </c>
      <c r="AB14" s="11">
        <v>52014842.328000002</v>
      </c>
      <c r="AC14" s="11">
        <v>30735869.592</v>
      </c>
      <c r="AD14" s="11">
        <v>144613045.824</v>
      </c>
      <c r="AE14" s="11">
        <v>64255623.24000001</v>
      </c>
      <c r="AF14" s="11">
        <v>41184501.768000007</v>
      </c>
      <c r="AG14" s="11">
        <v>127526921.448</v>
      </c>
      <c r="AH14" s="11">
        <v>54306497.447999999</v>
      </c>
      <c r="AI14" s="11">
        <v>113634844.17600001</v>
      </c>
      <c r="AJ14" s="11">
        <v>87585707.712000012</v>
      </c>
      <c r="AK14" s="11">
        <v>36841137.792000003</v>
      </c>
      <c r="AL14" s="11">
        <v>30417194.615999997</v>
      </c>
      <c r="AM14" s="11">
        <v>37353000.648000002</v>
      </c>
      <c r="AN14" s="11">
        <v>56633462.42400001</v>
      </c>
      <c r="AO14" s="11">
        <v>23416736.280000001</v>
      </c>
      <c r="AP14" s="11">
        <v>37791733.655999996</v>
      </c>
      <c r="AQ14" s="11">
        <v>46253703.983999997</v>
      </c>
      <c r="AR14" s="11">
        <v>35590403.400000006</v>
      </c>
      <c r="AS14" s="11">
        <v>30084802.320000004</v>
      </c>
      <c r="AT14" s="11">
        <v>17508144.792000003</v>
      </c>
      <c r="AU14" s="11">
        <v>408888746.56800002</v>
      </c>
      <c r="AV14" s="11">
        <v>25081526.640000001</v>
      </c>
      <c r="AW14" s="11">
        <v>21757720.272</v>
      </c>
      <c r="AX14" s="11">
        <v>34619232</v>
      </c>
      <c r="AY14" s="11">
        <v>47507487.096000001</v>
      </c>
      <c r="AZ14" s="11">
        <v>61473620.400000006</v>
      </c>
      <c r="BA14" s="11">
        <v>30273552.311999999</v>
      </c>
      <c r="BB14" s="11">
        <v>32590044.384000003</v>
      </c>
      <c r="BC14" s="11">
        <v>27849705.599999998</v>
      </c>
      <c r="BD14" s="11">
        <v>29727778.151999999</v>
      </c>
      <c r="BE14" s="11">
        <v>17338028.903999999</v>
      </c>
      <c r="BF14" s="11">
        <v>21823039.991999999</v>
      </c>
      <c r="BG14" s="11">
        <v>97944963.887999982</v>
      </c>
      <c r="BH14" s="11">
        <v>20726659.32</v>
      </c>
      <c r="BI14" s="11">
        <v>20495872.824000001</v>
      </c>
      <c r="BJ14" s="11">
        <v>327433007.32799995</v>
      </c>
      <c r="BK14" s="11">
        <v>208474043.83200002</v>
      </c>
      <c r="BL14" s="11">
        <v>54971662.487999998</v>
      </c>
      <c r="BM14" s="11">
        <v>34955370.096000001</v>
      </c>
      <c r="BN14" s="11">
        <v>73162122.599999994</v>
      </c>
      <c r="BO14" s="11">
        <v>52967570.255999997</v>
      </c>
      <c r="BP14" s="11">
        <v>43582661.928000003</v>
      </c>
      <c r="BQ14" s="11">
        <v>9824678.1119999997</v>
      </c>
      <c r="BR14" s="11">
        <v>8851144.2479999997</v>
      </c>
      <c r="BS14" s="11">
        <v>426064524.07199997</v>
      </c>
      <c r="BT14" s="11">
        <v>63531484.439999998</v>
      </c>
      <c r="BU14" s="11">
        <v>42681273.672000006</v>
      </c>
      <c r="BV14" s="11">
        <v>66527663.592</v>
      </c>
      <c r="BW14" s="11">
        <v>50497762.056000009</v>
      </c>
      <c r="BX14" s="11">
        <v>38776346.640000001</v>
      </c>
      <c r="BY14" s="11">
        <v>38703006.960000001</v>
      </c>
      <c r="BZ14" s="11">
        <v>61937796</v>
      </c>
      <c r="CA14" s="11">
        <v>144240761.54400003</v>
      </c>
      <c r="CB14" s="11">
        <v>32104368</v>
      </c>
      <c r="CC14" s="11">
        <v>50025828.359999999</v>
      </c>
      <c r="CD14" s="11">
        <v>80897289.24000001</v>
      </c>
      <c r="CE14" s="11">
        <v>30245942.447999999</v>
      </c>
      <c r="CF14" s="11">
        <v>28110576</v>
      </c>
      <c r="CG14" s="11">
        <v>26126762.400000002</v>
      </c>
      <c r="CH14" s="11">
        <v>688336965.02399993</v>
      </c>
      <c r="CI14" s="11">
        <v>48470918.952000007</v>
      </c>
      <c r="CJ14" s="11">
        <v>97400907.671999991</v>
      </c>
      <c r="CK14" s="11">
        <v>40765386.263999999</v>
      </c>
      <c r="CL14" s="11">
        <v>46054915.775999993</v>
      </c>
      <c r="CM14" s="11">
        <v>51645610.248000003</v>
      </c>
      <c r="CN14" s="11">
        <v>45672374.711999997</v>
      </c>
      <c r="CO14" s="11">
        <v>77836607.975999996</v>
      </c>
      <c r="CP14" s="11">
        <v>27697676.592</v>
      </c>
      <c r="CQ14" s="11">
        <v>51388578.791999996</v>
      </c>
      <c r="CR14" s="11">
        <v>34474895.328000002</v>
      </c>
      <c r="CS14" s="11">
        <v>58564061.400000006</v>
      </c>
      <c r="CT14" s="11">
        <v>40578412.679999992</v>
      </c>
      <c r="CU14" s="11">
        <v>359662744.72800004</v>
      </c>
      <c r="CV14" s="11">
        <v>39007287.096000001</v>
      </c>
      <c r="CW14" s="11">
        <v>49885029.816</v>
      </c>
      <c r="CX14" s="11">
        <v>62835539.616000004</v>
      </c>
      <c r="CY14" s="11">
        <v>35684790.671999998</v>
      </c>
      <c r="CZ14" s="11">
        <v>57135375.192000002</v>
      </c>
      <c r="DA14" s="11">
        <v>37729032</v>
      </c>
      <c r="DB14" s="11">
        <v>23939025.695999995</v>
      </c>
      <c r="DC14" s="11">
        <v>256955644.70399997</v>
      </c>
      <c r="DD14" s="11">
        <v>277980856.75200003</v>
      </c>
      <c r="DE14" s="11">
        <v>49383273.311999992</v>
      </c>
      <c r="DF14" s="11">
        <v>38894891.879999995</v>
      </c>
      <c r="DG14" s="11">
        <v>84605236.416000009</v>
      </c>
      <c r="DH14" s="11">
        <v>51347978.807999998</v>
      </c>
      <c r="DI14" s="11">
        <v>44602911.840000004</v>
      </c>
      <c r="DJ14" s="11">
        <v>47996588.280000001</v>
      </c>
      <c r="DK14" s="11">
        <v>21966583.991999999</v>
      </c>
      <c r="DL14" s="11">
        <v>806032873.75199997</v>
      </c>
      <c r="DM14" s="11">
        <v>40704191.952000007</v>
      </c>
      <c r="DN14" s="11">
        <v>63949281.24000001</v>
      </c>
      <c r="DO14" s="11">
        <v>55499069.112000003</v>
      </c>
      <c r="DP14" s="11">
        <v>59560289.807999998</v>
      </c>
      <c r="DQ14" s="11">
        <v>50017015.343999997</v>
      </c>
      <c r="DR14" s="11">
        <v>83002167.719999999</v>
      </c>
      <c r="DS14" s="11">
        <v>46988188.008000001</v>
      </c>
      <c r="DT14" s="11">
        <v>74995862.159999996</v>
      </c>
      <c r="DU14" s="11">
        <v>381016021.07999992</v>
      </c>
      <c r="DV14" s="11">
        <v>55552132.368000001</v>
      </c>
      <c r="DW14" s="11">
        <v>109589236.08</v>
      </c>
      <c r="DX14" s="11">
        <v>123727631.78399998</v>
      </c>
      <c r="DY14" s="11">
        <v>50328510.359999999</v>
      </c>
      <c r="DZ14" s="11">
        <v>72352603.727999985</v>
      </c>
      <c r="EA14" s="11">
        <v>63066437.136000007</v>
      </c>
      <c r="EB14" s="11">
        <v>19869298.056000002</v>
      </c>
      <c r="EC14" s="11">
        <v>38057505.528000005</v>
      </c>
      <c r="ED14" s="11">
        <v>39533044.175999999</v>
      </c>
      <c r="EE14" s="11">
        <v>81979573.224000007</v>
      </c>
      <c r="EF14" s="11">
        <v>256407778.70399997</v>
      </c>
      <c r="EG14" s="11">
        <v>224695055.95199999</v>
      </c>
      <c r="EH14" s="11">
        <v>48657973.511999995</v>
      </c>
      <c r="EI14" s="11">
        <v>47885456.75999999</v>
      </c>
      <c r="EJ14" s="11">
        <v>51346747.512000002</v>
      </c>
      <c r="EK14" s="11">
        <v>62738754.047999993</v>
      </c>
      <c r="EL14" s="11">
        <v>88826132.400000006</v>
      </c>
      <c r="EM14" s="11">
        <v>34517808</v>
      </c>
      <c r="EN14" s="11">
        <v>39946368.359999999</v>
      </c>
      <c r="EO14" s="11">
        <v>537858268.72800004</v>
      </c>
      <c r="EP14" s="11">
        <v>47262133.872000009</v>
      </c>
      <c r="EQ14" s="11">
        <v>46707094.535999998</v>
      </c>
      <c r="ER14" s="11">
        <v>45588620.231999993</v>
      </c>
      <c r="ES14" s="11">
        <v>26276407.895999998</v>
      </c>
      <c r="ET14" s="11">
        <v>24161475.479999997</v>
      </c>
      <c r="EU14" s="11">
        <v>55735537.848000005</v>
      </c>
      <c r="EV14" s="11">
        <v>54869851.199999996</v>
      </c>
      <c r="EW14" s="11">
        <v>37414361.424000002</v>
      </c>
      <c r="EX14" s="11">
        <v>371315414.472</v>
      </c>
      <c r="EY14" s="11">
        <v>21443856</v>
      </c>
      <c r="EZ14" s="11">
        <v>38126776.200000003</v>
      </c>
      <c r="FA14" s="11">
        <v>51775638.024000004</v>
      </c>
      <c r="FB14" s="11">
        <v>72694757.42400001</v>
      </c>
      <c r="FC14" s="11">
        <v>56990955</v>
      </c>
      <c r="FD14" s="11">
        <v>52036654.560000002</v>
      </c>
      <c r="FE14" s="11">
        <v>33753150.192000002</v>
      </c>
      <c r="FF14" s="11">
        <v>33191821.872000001</v>
      </c>
      <c r="FG14" s="11">
        <v>24468350.424000002</v>
      </c>
      <c r="FH14" s="11">
        <v>25281028.655999996</v>
      </c>
      <c r="FI14" s="11">
        <v>15417800.184</v>
      </c>
      <c r="FJ14" s="11">
        <v>274568439.43200004</v>
      </c>
      <c r="FK14" s="11">
        <v>47546371.175999999</v>
      </c>
      <c r="FL14" s="11">
        <v>36256870.799999997</v>
      </c>
      <c r="FM14" s="11">
        <v>43150675.079999998</v>
      </c>
      <c r="FN14" s="11">
        <v>68182431.407999992</v>
      </c>
      <c r="FO14" s="11">
        <v>51461664.359999992</v>
      </c>
      <c r="FP14" s="11">
        <v>19207475.112</v>
      </c>
      <c r="FQ14" s="11">
        <v>10267198.583999999</v>
      </c>
      <c r="FR14" s="11">
        <v>610024534.72800004</v>
      </c>
      <c r="FS14" s="11">
        <v>36461202.960000001</v>
      </c>
      <c r="FT14" s="11">
        <v>56730931.848000005</v>
      </c>
      <c r="FU14" s="11">
        <v>49460283.071999997</v>
      </c>
      <c r="FV14" s="11">
        <v>74330969.06400001</v>
      </c>
      <c r="FW14" s="11">
        <v>34468879.151999995</v>
      </c>
      <c r="FX14" s="11">
        <v>80686527.384000003</v>
      </c>
      <c r="FY14" s="11">
        <v>50607118.032000005</v>
      </c>
      <c r="FZ14" s="11">
        <v>52469477.616000004</v>
      </c>
      <c r="GA14" s="11">
        <v>38365077.816</v>
      </c>
      <c r="GB14" s="11">
        <v>83094829.84800002</v>
      </c>
      <c r="GC14" s="11">
        <v>40709249.327999994</v>
      </c>
      <c r="GD14" s="11">
        <v>22380446.759999998</v>
      </c>
      <c r="GE14" s="11">
        <v>13422438.048</v>
      </c>
      <c r="GF14" s="11">
        <v>348459758.352</v>
      </c>
      <c r="GG14" s="11">
        <v>31043384.351999998</v>
      </c>
      <c r="GH14" s="11">
        <v>38645671.848000005</v>
      </c>
      <c r="GI14" s="11">
        <v>74218565.255999997</v>
      </c>
      <c r="GJ14" s="11">
        <v>40901900.447999999</v>
      </c>
      <c r="GK14" s="11">
        <v>38812619.184</v>
      </c>
      <c r="GL14" s="11">
        <v>37171052.112000003</v>
      </c>
      <c r="GM14" s="11">
        <v>89445735.120000005</v>
      </c>
      <c r="GN14" s="11">
        <v>33091418.280000001</v>
      </c>
      <c r="GO14" s="11">
        <v>12385254.936000001</v>
      </c>
      <c r="GP14" s="11">
        <v>11426280</v>
      </c>
      <c r="GQ14" s="11">
        <v>11262296.879999999</v>
      </c>
      <c r="GR14" s="11">
        <v>248991246</v>
      </c>
      <c r="GS14" s="11">
        <v>66685128</v>
      </c>
      <c r="GT14" s="11">
        <v>39073391.231999993</v>
      </c>
      <c r="GU14" s="11">
        <v>65805282.887999997</v>
      </c>
      <c r="GV14" s="11">
        <v>17221140</v>
      </c>
      <c r="GW14" s="11">
        <v>48114431.351999998</v>
      </c>
      <c r="GX14" s="11">
        <v>47672465.75999999</v>
      </c>
      <c r="GY14" s="11">
        <v>29879916</v>
      </c>
      <c r="GZ14" s="11">
        <v>286640339.44800001</v>
      </c>
      <c r="HA14" s="11">
        <v>34768382.136000007</v>
      </c>
      <c r="HB14" s="11">
        <v>71467762.560000002</v>
      </c>
      <c r="HC14" s="11">
        <v>51160807.679999992</v>
      </c>
      <c r="HD14" s="11">
        <v>483944547.62400001</v>
      </c>
      <c r="HE14" s="11">
        <v>72010332</v>
      </c>
      <c r="HF14" s="11">
        <v>77918210.400000006</v>
      </c>
      <c r="HG14" s="11">
        <v>81758829.24000001</v>
      </c>
      <c r="HH14" s="11">
        <v>67480927.104000002</v>
      </c>
      <c r="HI14" s="11">
        <v>82622800.272000015</v>
      </c>
      <c r="HJ14" s="11">
        <v>18093752.615999997</v>
      </c>
      <c r="HK14" s="11"/>
      <c r="HL14" s="11">
        <v>347243300.11199999</v>
      </c>
      <c r="HM14" s="11">
        <v>64883448</v>
      </c>
      <c r="HN14" s="11">
        <v>75915064.656000003</v>
      </c>
      <c r="HO14" s="11">
        <v>56893301.664000005</v>
      </c>
      <c r="HP14" s="11">
        <v>40180092</v>
      </c>
      <c r="HQ14" s="11">
        <v>42328087.200000003</v>
      </c>
      <c r="HR14" s="11">
        <v>56224110.744000003</v>
      </c>
      <c r="HS14" s="11">
        <v>27840029.639999997</v>
      </c>
      <c r="HT14" s="11">
        <v>446601694.48799998</v>
      </c>
      <c r="HU14" s="11">
        <v>176522969.83200002</v>
      </c>
      <c r="HV14" s="11">
        <v>47094661.200000003</v>
      </c>
      <c r="HW14" s="11">
        <v>36476951.376000002</v>
      </c>
      <c r="HX14" s="11">
        <v>35783596.439999998</v>
      </c>
      <c r="HY14" s="11">
        <v>38319480</v>
      </c>
      <c r="HZ14" s="11">
        <v>74464457.136000007</v>
      </c>
      <c r="IA14" s="11">
        <v>36149341.560000002</v>
      </c>
      <c r="IB14" s="11">
        <v>37660397.376000002</v>
      </c>
      <c r="IC14" s="11">
        <v>39229729.679999992</v>
      </c>
      <c r="ID14" s="11">
        <v>41709139.799999997</v>
      </c>
      <c r="IE14" s="11">
        <v>44894142.983999997</v>
      </c>
      <c r="IF14" s="11">
        <v>20783607.167999998</v>
      </c>
      <c r="IG14" s="11">
        <v>42474388.39199999</v>
      </c>
      <c r="IH14" s="11">
        <v>28159752</v>
      </c>
      <c r="II14" s="11">
        <v>28494478.655999996</v>
      </c>
      <c r="IJ14" s="11">
        <v>363140891.78400004</v>
      </c>
      <c r="IK14" s="11">
        <v>171124955.352</v>
      </c>
      <c r="IL14" s="11">
        <v>56951735.928000003</v>
      </c>
      <c r="IM14" s="11">
        <v>90876586.008000016</v>
      </c>
      <c r="IN14" s="11">
        <v>95814697.344000012</v>
      </c>
      <c r="IO14" s="11">
        <v>46455769.560000002</v>
      </c>
      <c r="IP14" s="11">
        <v>40522695.744000003</v>
      </c>
      <c r="IQ14" s="11">
        <v>24153576</v>
      </c>
      <c r="IR14" s="11">
        <v>31608515.639999997</v>
      </c>
      <c r="IS14" s="11">
        <v>31656585.936000004</v>
      </c>
      <c r="IT14" s="11">
        <v>36639163.008000001</v>
      </c>
      <c r="IU14" s="11">
        <v>549070263.55199993</v>
      </c>
      <c r="IV14" s="11">
        <v>253008020.28000003</v>
      </c>
      <c r="IW14" s="11">
        <v>75478231.032000005</v>
      </c>
      <c r="IX14" s="11">
        <v>38894723.088</v>
      </c>
      <c r="IY14" s="11">
        <v>42986321.688000008</v>
      </c>
      <c r="IZ14" s="11">
        <v>24365448</v>
      </c>
      <c r="JA14" s="11">
        <v>40771824.384000003</v>
      </c>
      <c r="JB14" s="11">
        <v>24661712.016000003</v>
      </c>
      <c r="JC14" s="11">
        <v>31696091.136000004</v>
      </c>
      <c r="JD14" s="11">
        <v>43741548.143999994</v>
      </c>
      <c r="JE14" s="11">
        <v>43343200.943999991</v>
      </c>
      <c r="JF14" s="11">
        <v>35109032.592</v>
      </c>
      <c r="JG14" s="11">
        <v>257375826.21599999</v>
      </c>
      <c r="JH14" s="11">
        <v>176581731.93599999</v>
      </c>
      <c r="JI14" s="11">
        <v>39325890.719999999</v>
      </c>
      <c r="JJ14" s="11">
        <v>41413963.39199999</v>
      </c>
      <c r="JK14" s="11">
        <v>32784304.271999996</v>
      </c>
      <c r="JL14" s="11">
        <v>39546421.920000002</v>
      </c>
      <c r="JM14" s="11">
        <v>266331478.07999998</v>
      </c>
      <c r="JN14" s="11">
        <v>30717814.391999997</v>
      </c>
      <c r="JO14" s="11">
        <v>43493038.272</v>
      </c>
      <c r="JP14" s="11">
        <v>55538097.623999998</v>
      </c>
      <c r="JQ14" s="11">
        <v>40030304.592</v>
      </c>
      <c r="JR14" s="11">
        <v>71716131.791999996</v>
      </c>
      <c r="JS14" s="11">
        <v>31342727.855999999</v>
      </c>
      <c r="JT14" s="11">
        <v>353045044.704</v>
      </c>
      <c r="JU14" s="11">
        <v>209704258.20000002</v>
      </c>
      <c r="JV14" s="11">
        <v>37767272.928000003</v>
      </c>
      <c r="JW14" s="11">
        <v>23615702.399999999</v>
      </c>
      <c r="JX14" s="11">
        <v>56318754.527999997</v>
      </c>
      <c r="JY14" s="11">
        <v>22476123</v>
      </c>
      <c r="JZ14" s="11">
        <v>110513046.19199999</v>
      </c>
      <c r="KA14" s="11">
        <v>49504654.368000001</v>
      </c>
      <c r="KB14" s="11">
        <v>31900352.351999998</v>
      </c>
      <c r="KC14" s="11">
        <v>55731713.616000004</v>
      </c>
      <c r="KD14" s="11">
        <v>37960028.328000002</v>
      </c>
      <c r="KE14" s="11">
        <v>37748529.599999994</v>
      </c>
      <c r="KF14" s="11">
        <v>22621966.560000002</v>
      </c>
      <c r="KG14" s="11">
        <v>12827904</v>
      </c>
      <c r="KH14" s="11">
        <v>30700772.927999999</v>
      </c>
      <c r="KI14" s="11">
        <v>284160</v>
      </c>
      <c r="KJ14" s="11">
        <v>576451493.32799995</v>
      </c>
      <c r="KK14" s="11">
        <v>79140277.296000004</v>
      </c>
      <c r="KL14" s="11">
        <v>48811838.304000005</v>
      </c>
      <c r="KM14" s="11">
        <v>60064636.127999991</v>
      </c>
      <c r="KN14" s="11">
        <v>44084432.688000008</v>
      </c>
      <c r="KO14" s="11">
        <v>44362539.096000001</v>
      </c>
      <c r="KP14" s="11">
        <v>94666338.192000002</v>
      </c>
      <c r="KQ14" s="11">
        <v>40714222.439999998</v>
      </c>
      <c r="KR14" s="11">
        <v>38707092.816</v>
      </c>
      <c r="KS14" s="11">
        <v>189972750.21600002</v>
      </c>
      <c r="KT14" s="11">
        <v>39612652.127999999</v>
      </c>
      <c r="KU14" s="11">
        <v>48898955.255999997</v>
      </c>
      <c r="KV14" s="11">
        <v>86595614.879999995</v>
      </c>
      <c r="KW14" s="11">
        <v>37647140.016000003</v>
      </c>
      <c r="KX14" s="11">
        <v>47150247.431999996</v>
      </c>
      <c r="KY14" s="11">
        <v>230084949.84</v>
      </c>
      <c r="KZ14" s="11">
        <v>52601457.263999999</v>
      </c>
      <c r="LA14" s="11">
        <v>371852482.41600001</v>
      </c>
      <c r="LB14" s="11">
        <v>45246435.120000005</v>
      </c>
      <c r="LC14" s="11">
        <v>35231564.736000001</v>
      </c>
      <c r="LD14" s="11">
        <v>69086764.104000002</v>
      </c>
      <c r="LE14" s="11">
        <v>67546813.488000005</v>
      </c>
      <c r="LF14" s="11">
        <v>49713792</v>
      </c>
      <c r="LG14" s="11">
        <v>43667518.079999998</v>
      </c>
      <c r="LH14" s="11">
        <v>36808451.136000007</v>
      </c>
      <c r="LI14" s="11">
        <v>622549599.09599996</v>
      </c>
      <c r="LJ14" s="11">
        <v>174151365.912</v>
      </c>
      <c r="LK14" s="11">
        <v>249488067.64799997</v>
      </c>
      <c r="LL14" s="11">
        <v>193521255.67199999</v>
      </c>
      <c r="LM14" s="11">
        <v>38717171.615999997</v>
      </c>
      <c r="LN14" s="11">
        <v>53009404.079999998</v>
      </c>
      <c r="LO14" s="11">
        <v>36940143.359999999</v>
      </c>
      <c r="LP14" s="11">
        <v>62879942.400000006</v>
      </c>
      <c r="LQ14" s="11">
        <v>6845568</v>
      </c>
      <c r="LR14" s="11">
        <v>62633607.095999993</v>
      </c>
      <c r="LS14" s="11">
        <v>13546531.200000001</v>
      </c>
      <c r="LT14" s="11">
        <v>272093614.07999998</v>
      </c>
      <c r="LU14" s="11">
        <v>64093497.119999997</v>
      </c>
      <c r="LV14" s="11">
        <v>38655121.439999998</v>
      </c>
      <c r="LW14" s="11">
        <v>459346168.79999995</v>
      </c>
      <c r="LX14" s="11">
        <v>194730103.56</v>
      </c>
      <c r="LY14" s="11">
        <v>514408948.77600002</v>
      </c>
      <c r="LZ14" s="11">
        <v>202835305.82400003</v>
      </c>
      <c r="MA14" s="11">
        <v>76766244.192000002</v>
      </c>
      <c r="MB14" s="11">
        <v>70762675.488000005</v>
      </c>
      <c r="MC14" s="11">
        <v>66139760.015999995</v>
      </c>
      <c r="MD14" s="11">
        <v>57773705.495999992</v>
      </c>
      <c r="ME14" s="11">
        <v>63399474.071999997</v>
      </c>
      <c r="MF14" s="11">
        <v>52759446</v>
      </c>
      <c r="MG14" s="11">
        <v>106206246.792</v>
      </c>
      <c r="MH14" s="11">
        <v>39146943.623999998</v>
      </c>
      <c r="MI14" s="11">
        <v>601623531.74399996</v>
      </c>
      <c r="MJ14" s="11">
        <v>41763871.679999992</v>
      </c>
      <c r="MK14" s="11">
        <v>36239776.247999996</v>
      </c>
      <c r="ML14" s="11">
        <v>29398647.863999996</v>
      </c>
      <c r="MM14" s="11">
        <v>27318279.839999996</v>
      </c>
      <c r="MN14" s="11">
        <v>42024540</v>
      </c>
      <c r="MO14" s="11">
        <v>36651363.599999994</v>
      </c>
      <c r="MP14" s="11">
        <v>32751923.184</v>
      </c>
      <c r="MQ14" s="11">
        <v>51517640.112000003</v>
      </c>
      <c r="MR14" s="11">
        <v>29419322.568000004</v>
      </c>
      <c r="MS14" s="11">
        <v>32699845.920000002</v>
      </c>
      <c r="MT14" s="11">
        <v>31692718.464000002</v>
      </c>
      <c r="MU14" s="11">
        <v>455103614.25600004</v>
      </c>
      <c r="MV14" s="11">
        <v>34403165.783999994</v>
      </c>
      <c r="MW14" s="11">
        <v>49370376</v>
      </c>
      <c r="MX14" s="11">
        <v>67506405.168000013</v>
      </c>
      <c r="MY14" s="11">
        <v>66470534.664000005</v>
      </c>
      <c r="MZ14" s="11">
        <v>48243759.480000004</v>
      </c>
      <c r="NA14" s="11">
        <v>80081697.168000013</v>
      </c>
      <c r="NB14" s="11">
        <v>85404395.856000006</v>
      </c>
      <c r="NC14" s="11"/>
      <c r="ND14" s="11">
        <v>22169834.424000002</v>
      </c>
      <c r="NE14" s="11">
        <v>14126256</v>
      </c>
      <c r="NF14" s="11">
        <v>674498066.83200002</v>
      </c>
      <c r="NG14" s="11">
        <v>96768977.039999992</v>
      </c>
      <c r="NH14" s="11">
        <v>35877612.839999996</v>
      </c>
      <c r="NI14" s="11">
        <v>213427581.60000002</v>
      </c>
      <c r="NJ14" s="11">
        <v>34751081.016000003</v>
      </c>
      <c r="NK14" s="11">
        <v>77589215.975999996</v>
      </c>
      <c r="NL14" s="11">
        <v>142644930.84</v>
      </c>
      <c r="NM14" s="11">
        <v>125804121.60000001</v>
      </c>
      <c r="NN14" s="11">
        <v>15378590.712000001</v>
      </c>
      <c r="NO14" s="11">
        <v>63463007.688000008</v>
      </c>
      <c r="NP14" s="11">
        <v>50361607.343999997</v>
      </c>
      <c r="NQ14" s="11">
        <v>21740392.799999997</v>
      </c>
      <c r="NR14" s="11">
        <v>256549115.35200003</v>
      </c>
      <c r="NS14" s="11">
        <v>39212986.560000002</v>
      </c>
      <c r="NT14" s="11">
        <v>35571290.328000002</v>
      </c>
      <c r="NU14" s="11">
        <v>32872492.296</v>
      </c>
      <c r="NV14" s="11">
        <v>32848093.728000004</v>
      </c>
      <c r="NW14" s="11">
        <v>10262038.704</v>
      </c>
      <c r="NX14" s="11">
        <v>14583086.592</v>
      </c>
      <c r="NY14" s="11">
        <v>392350496.32799995</v>
      </c>
      <c r="NZ14" s="11">
        <v>148305641.44800001</v>
      </c>
      <c r="OA14" s="11">
        <v>40572186.983999997</v>
      </c>
      <c r="OB14" s="11">
        <v>33028957.487999998</v>
      </c>
      <c r="OC14" s="11">
        <v>41414461.535999998</v>
      </c>
      <c r="OD14" s="11">
        <v>58876375.343999997</v>
      </c>
      <c r="OE14" s="11">
        <v>33676874.328000002</v>
      </c>
      <c r="OF14" s="11">
        <v>469350968.85599995</v>
      </c>
      <c r="OG14" s="11">
        <v>146902375.00800002</v>
      </c>
      <c r="OH14" s="11">
        <v>61183279.751999997</v>
      </c>
      <c r="OI14" s="11">
        <v>109438241.448</v>
      </c>
      <c r="OJ14" s="11">
        <v>42482721.288000003</v>
      </c>
      <c r="OK14" s="11">
        <v>59169011.328000002</v>
      </c>
      <c r="OL14" s="11">
        <v>48687204.791999996</v>
      </c>
      <c r="OM14" s="11">
        <v>24089858.807999998</v>
      </c>
      <c r="ON14" s="11">
        <v>20825768.688000001</v>
      </c>
      <c r="OO14" s="11">
        <v>405789688.68000001</v>
      </c>
      <c r="OP14" s="11">
        <v>107793760.53600001</v>
      </c>
      <c r="OQ14" s="11">
        <v>133982506.48800001</v>
      </c>
      <c r="OR14" s="11">
        <v>66444616.032000005</v>
      </c>
      <c r="OS14" s="11">
        <v>51530708.208000004</v>
      </c>
      <c r="OT14" s="11">
        <v>19806379.103999998</v>
      </c>
      <c r="OU14" s="11">
        <v>250622299.94400001</v>
      </c>
      <c r="OV14" s="11">
        <v>34287714.335999995</v>
      </c>
      <c r="OW14" s="11">
        <v>35241721.560000002</v>
      </c>
      <c r="OX14" s="11">
        <v>53487108.911999993</v>
      </c>
      <c r="OY14" s="11">
        <v>55000812.696000002</v>
      </c>
      <c r="OZ14" s="11">
        <v>126322330.70400001</v>
      </c>
      <c r="PA14" s="11">
        <v>34684704</v>
      </c>
      <c r="PB14" s="11">
        <v>14361107.52</v>
      </c>
      <c r="PC14" s="11">
        <v>18181375.080000002</v>
      </c>
      <c r="PD14" s="11">
        <v>394348112.32799995</v>
      </c>
      <c r="PE14" s="11">
        <v>31502545.127999999</v>
      </c>
      <c r="PF14" s="11">
        <v>91954270.583999991</v>
      </c>
      <c r="PG14" s="11">
        <v>31433764.056000002</v>
      </c>
      <c r="PH14" s="11">
        <v>55794017.328000002</v>
      </c>
      <c r="PI14" s="11">
        <v>103754743.77599999</v>
      </c>
      <c r="PJ14" s="11">
        <v>37629614.136000007</v>
      </c>
      <c r="PK14" s="11">
        <v>36650984.088</v>
      </c>
      <c r="PL14" s="11">
        <v>42402563.495999992</v>
      </c>
      <c r="PM14" s="11">
        <v>34881203.928000003</v>
      </c>
      <c r="PN14" s="11">
        <v>44119230.192000002</v>
      </c>
      <c r="PO14" s="11">
        <v>64045846.751999997</v>
      </c>
      <c r="PP14" s="11">
        <v>35757899.304000005</v>
      </c>
      <c r="PQ14" s="11">
        <v>118519220.03999999</v>
      </c>
      <c r="PR14" s="11">
        <v>14438248.247999998</v>
      </c>
      <c r="PS14" s="11">
        <v>17769288</v>
      </c>
      <c r="PT14" s="11">
        <v>12862780.536</v>
      </c>
      <c r="PU14" s="11">
        <v>19897563.359999999</v>
      </c>
      <c r="PV14" s="11">
        <v>859385516.18400013</v>
      </c>
      <c r="PW14" s="11">
        <v>36622104</v>
      </c>
      <c r="PX14" s="11">
        <v>44795955.096000001</v>
      </c>
      <c r="PY14" s="11">
        <v>74410154.159999996</v>
      </c>
      <c r="PZ14" s="11">
        <v>181813161.36000001</v>
      </c>
      <c r="QA14" s="11">
        <v>52111625.400000006</v>
      </c>
      <c r="QB14" s="11">
        <v>89547367.247999996</v>
      </c>
      <c r="QC14" s="11">
        <v>48495726.936000004</v>
      </c>
      <c r="QD14" s="11">
        <v>95396625.407999992</v>
      </c>
      <c r="QE14" s="11">
        <v>28850878.079999998</v>
      </c>
      <c r="QF14" s="11">
        <v>88261589.904000014</v>
      </c>
      <c r="QG14" s="11">
        <v>32553701.783999998</v>
      </c>
      <c r="QH14" s="11">
        <v>29713055.976000004</v>
      </c>
      <c r="QI14" s="11">
        <v>55632001.032000005</v>
      </c>
      <c r="QJ14" s="11">
        <v>79506936.983999997</v>
      </c>
      <c r="QK14" s="11">
        <v>76063646.208000004</v>
      </c>
      <c r="QL14" s="11">
        <v>38307189.216000006</v>
      </c>
      <c r="QM14" s="11">
        <v>40708464.791999996</v>
      </c>
      <c r="QN14" s="11">
        <v>28241885.400000002</v>
      </c>
      <c r="QO14" s="11">
        <v>70799670.24000001</v>
      </c>
      <c r="QP14" s="11">
        <v>92089043.736000001</v>
      </c>
      <c r="QQ14" s="11">
        <v>31935572.184</v>
      </c>
      <c r="QR14" s="11">
        <v>11243873.927999999</v>
      </c>
      <c r="QS14" s="11">
        <v>7719925.7039999999</v>
      </c>
      <c r="QT14" s="11">
        <v>14572424.52</v>
      </c>
      <c r="QU14" s="11">
        <v>13125821.832</v>
      </c>
      <c r="QV14" s="11">
        <v>456301638.792</v>
      </c>
      <c r="QW14" s="11">
        <v>35758624.799999997</v>
      </c>
      <c r="QX14" s="11">
        <v>91035223.199999988</v>
      </c>
      <c r="QY14" s="11">
        <v>55808184</v>
      </c>
      <c r="QZ14" s="11">
        <v>50132206.151999995</v>
      </c>
      <c r="RA14" s="11">
        <v>87282770.567999989</v>
      </c>
      <c r="RB14" s="11">
        <v>36866640</v>
      </c>
      <c r="RC14" s="11">
        <v>82969060.583999991</v>
      </c>
      <c r="RD14" s="11">
        <v>86287789.919999987</v>
      </c>
      <c r="RE14" s="11">
        <v>37574832</v>
      </c>
      <c r="RF14" s="11">
        <v>31039080</v>
      </c>
      <c r="RG14" s="11">
        <v>13375968</v>
      </c>
      <c r="RH14" s="11">
        <v>14039832</v>
      </c>
      <c r="RI14" s="11">
        <v>596325782.92799997</v>
      </c>
      <c r="RJ14" s="11">
        <v>67094139.263999999</v>
      </c>
      <c r="RK14" s="11">
        <v>35696310.192000002</v>
      </c>
      <c r="RL14" s="11">
        <v>53566658.447999999</v>
      </c>
      <c r="RM14" s="11">
        <v>43679558.351999998</v>
      </c>
      <c r="RN14" s="11">
        <v>52586394.599999994</v>
      </c>
      <c r="RO14" s="11">
        <v>89692511.928000003</v>
      </c>
      <c r="RP14" s="11">
        <v>35913796.415999994</v>
      </c>
      <c r="RQ14" s="11">
        <v>44190397.079999998</v>
      </c>
      <c r="RR14" s="11">
        <v>81606453.599999994</v>
      </c>
      <c r="RS14" s="11">
        <v>70726842.095999986</v>
      </c>
      <c r="RT14" s="11">
        <v>33278390.544000003</v>
      </c>
      <c r="RU14" s="11">
        <v>25293214.223999999</v>
      </c>
      <c r="RV14" s="11">
        <v>40093022.807999998</v>
      </c>
      <c r="RW14" s="11">
        <v>27334477.007999998</v>
      </c>
      <c r="RX14" s="11">
        <v>35472646.368000001</v>
      </c>
      <c r="RY14" s="11">
        <v>43024793.807999998</v>
      </c>
      <c r="RZ14" s="11">
        <v>14280909.720000001</v>
      </c>
      <c r="SA14" s="11">
        <v>12154126.68</v>
      </c>
      <c r="SB14" s="11">
        <v>15493409.640000001</v>
      </c>
      <c r="SC14" s="11">
        <v>291584887.63199997</v>
      </c>
      <c r="SD14" s="11">
        <v>39352364.952000007</v>
      </c>
      <c r="SE14" s="11">
        <v>42522201.359999999</v>
      </c>
      <c r="SF14" s="11">
        <v>44394329.591999993</v>
      </c>
      <c r="SG14" s="11">
        <v>26768078.304000005</v>
      </c>
      <c r="SH14" s="11">
        <v>44260118.159999996</v>
      </c>
      <c r="SI14" s="11">
        <v>58664326.439999998</v>
      </c>
      <c r="SJ14" s="11">
        <v>59016557.567999996</v>
      </c>
      <c r="SK14" s="11">
        <v>38173176</v>
      </c>
      <c r="SL14" s="11">
        <v>30427662.960000001</v>
      </c>
      <c r="SM14" s="11">
        <v>81220191.863999993</v>
      </c>
      <c r="SN14" s="11">
        <v>10119096</v>
      </c>
      <c r="SO14" s="11">
        <v>143832014.97600001</v>
      </c>
      <c r="SP14" s="11">
        <v>35404884</v>
      </c>
      <c r="SQ14" s="11">
        <v>37697912.280000001</v>
      </c>
      <c r="SR14" s="11">
        <v>59621306.328000002</v>
      </c>
      <c r="SS14" s="11">
        <v>37792757.952000007</v>
      </c>
      <c r="ST14" s="11">
        <v>32899442.328000002</v>
      </c>
      <c r="SU14" s="11">
        <v>36652022.039999999</v>
      </c>
      <c r="SV14" s="11">
        <v>21864596.304000005</v>
      </c>
      <c r="SW14" s="11">
        <v>333290069.20799994</v>
      </c>
      <c r="SX14" s="11">
        <v>27890064</v>
      </c>
      <c r="SY14" s="11">
        <v>41909090.952000007</v>
      </c>
      <c r="SZ14" s="11">
        <v>31104638.256000001</v>
      </c>
      <c r="TA14" s="11">
        <v>20772633</v>
      </c>
      <c r="TB14" s="11">
        <v>29633024.52</v>
      </c>
      <c r="TC14" s="11">
        <v>30620636.039999999</v>
      </c>
      <c r="TD14" s="11">
        <v>87892093.319999993</v>
      </c>
      <c r="TE14" s="11">
        <v>35468676.768000007</v>
      </c>
      <c r="TF14" s="11">
        <v>29059721.808000002</v>
      </c>
      <c r="TG14" s="11">
        <v>33896200.008000001</v>
      </c>
      <c r="TH14" s="11">
        <v>56254367.880000003</v>
      </c>
      <c r="TI14" s="11">
        <v>29752300.584000003</v>
      </c>
      <c r="TJ14" s="11">
        <v>17973504</v>
      </c>
      <c r="TK14" s="11">
        <v>521562315.21599996</v>
      </c>
      <c r="TL14" s="11">
        <v>36731500.895999998</v>
      </c>
      <c r="TM14" s="11">
        <v>29010594.936000004</v>
      </c>
      <c r="TN14" s="11">
        <v>65766479.952000007</v>
      </c>
      <c r="TO14" s="11">
        <v>62496543.24000001</v>
      </c>
      <c r="TP14" s="11">
        <v>35014512</v>
      </c>
      <c r="TQ14" s="11">
        <v>19996080</v>
      </c>
      <c r="TR14" s="11">
        <v>100749848.37600002</v>
      </c>
      <c r="TS14" s="11">
        <v>35170912.272</v>
      </c>
      <c r="TT14" s="11">
        <v>50637474.047999993</v>
      </c>
      <c r="TU14" s="11">
        <v>69313886.06400001</v>
      </c>
      <c r="TV14" s="11">
        <v>33489460.559999999</v>
      </c>
      <c r="TW14" s="11">
        <v>25444315.151999999</v>
      </c>
      <c r="TX14" s="11">
        <v>47079624.768000007</v>
      </c>
      <c r="TY14" s="11">
        <v>31354429.151999999</v>
      </c>
      <c r="TZ14" s="11">
        <v>28503381.648000002</v>
      </c>
      <c r="UA14" s="11">
        <v>210135522.50400001</v>
      </c>
      <c r="UB14" s="11">
        <v>28525422.960000001</v>
      </c>
      <c r="UC14" s="11">
        <v>304797866.54400003</v>
      </c>
      <c r="UD14" s="11">
        <v>85206480.143999994</v>
      </c>
      <c r="UE14" s="11">
        <v>37105270.032000005</v>
      </c>
      <c r="UF14" s="11">
        <v>31450083.863999996</v>
      </c>
      <c r="UG14" s="11">
        <v>154218334.34399998</v>
      </c>
      <c r="UH14" s="11">
        <v>22389074.807999998</v>
      </c>
      <c r="UI14" s="11">
        <v>14252372.135999998</v>
      </c>
      <c r="UJ14" s="11">
        <v>17729054.712000001</v>
      </c>
      <c r="UK14" s="11">
        <v>16297021.536</v>
      </c>
      <c r="UL14" s="11">
        <v>221639647.104</v>
      </c>
      <c r="UM14" s="11">
        <v>56486676</v>
      </c>
      <c r="UN14" s="11">
        <v>42522225.672000006</v>
      </c>
      <c r="UO14" s="11">
        <v>59413844.904000007</v>
      </c>
      <c r="UP14" s="11">
        <v>44455793.975999996</v>
      </c>
      <c r="UQ14" s="11">
        <v>28648140</v>
      </c>
      <c r="UR14" s="11">
        <v>788411912.01600003</v>
      </c>
      <c r="US14" s="11">
        <v>48389047.079999998</v>
      </c>
      <c r="UT14" s="11">
        <v>48363225.719999999</v>
      </c>
      <c r="UU14" s="11">
        <v>140649227.16</v>
      </c>
      <c r="UV14" s="11">
        <v>14413606.655999999</v>
      </c>
      <c r="UW14" s="11">
        <v>36831380.903999999</v>
      </c>
      <c r="UX14" s="11">
        <v>89130519.887999982</v>
      </c>
      <c r="UY14" s="11">
        <v>32488619.231999997</v>
      </c>
      <c r="UZ14" s="11">
        <v>21103974.408</v>
      </c>
      <c r="VA14" s="11">
        <v>37775503.104000002</v>
      </c>
      <c r="VB14" s="11">
        <v>48919995.071999997</v>
      </c>
      <c r="VC14" s="11">
        <v>77703829.560000002</v>
      </c>
      <c r="VD14" s="11">
        <v>52845844.848000005</v>
      </c>
      <c r="VE14" s="11">
        <v>67857076.032000005</v>
      </c>
      <c r="VF14" s="11">
        <v>24524560.943999998</v>
      </c>
      <c r="VG14" s="11">
        <v>28935180</v>
      </c>
      <c r="VH14" s="11">
        <v>19140326.712000001</v>
      </c>
      <c r="VI14" s="11">
        <v>29269131.072000001</v>
      </c>
      <c r="VJ14" s="11">
        <v>81612074.208000004</v>
      </c>
      <c r="VK14" s="11">
        <v>13629614.712000001</v>
      </c>
      <c r="VL14" s="11">
        <v>13957825.608000001</v>
      </c>
      <c r="VM14" s="11">
        <v>13456026.960000001</v>
      </c>
      <c r="VN14" s="11">
        <v>416148737.08800006</v>
      </c>
      <c r="VO14" s="11">
        <v>49001412</v>
      </c>
      <c r="VP14" s="11">
        <v>49379413.151999995</v>
      </c>
      <c r="VQ14" s="11">
        <v>59286925.175999992</v>
      </c>
      <c r="VR14" s="11">
        <v>74402470.199999988</v>
      </c>
      <c r="VS14" s="11">
        <v>67246791.552000001</v>
      </c>
      <c r="VT14" s="11">
        <v>51133162.824000008</v>
      </c>
      <c r="VU14" s="11">
        <v>42919790.736000001</v>
      </c>
      <c r="VV14" s="11">
        <v>39332465.568000004</v>
      </c>
      <c r="VW14" s="11">
        <v>132527262.76799999</v>
      </c>
      <c r="VX14" s="11">
        <v>44235480</v>
      </c>
      <c r="VY14" s="11">
        <v>72266534.255999997</v>
      </c>
      <c r="VZ14" s="11">
        <v>39006182.807999998</v>
      </c>
      <c r="WA14" s="11">
        <v>27779498.52</v>
      </c>
      <c r="WB14" s="11">
        <v>32743198.848000001</v>
      </c>
      <c r="WC14" s="11">
        <v>1124788424.6159999</v>
      </c>
      <c r="WD14" s="11">
        <v>74947755.407999992</v>
      </c>
      <c r="WE14" s="11">
        <v>48899434.104000002</v>
      </c>
      <c r="WF14" s="11">
        <v>51989652.623999998</v>
      </c>
      <c r="WG14" s="11">
        <v>30507888</v>
      </c>
      <c r="WH14" s="11">
        <v>66916821.480000004</v>
      </c>
      <c r="WI14" s="11">
        <v>87880865.783999979</v>
      </c>
      <c r="WJ14" s="11">
        <v>87018706.680000007</v>
      </c>
      <c r="WK14" s="11">
        <v>58920576.095999993</v>
      </c>
      <c r="WL14" s="11">
        <v>77677200.69600001</v>
      </c>
      <c r="WM14" s="11">
        <v>51213622.296000004</v>
      </c>
      <c r="WN14" s="11">
        <v>100631270.68799999</v>
      </c>
      <c r="WO14" s="11">
        <v>60448087.39199999</v>
      </c>
      <c r="WP14" s="11">
        <v>85103674.199999988</v>
      </c>
      <c r="WQ14" s="11">
        <v>105521291.13599999</v>
      </c>
      <c r="WR14" s="11">
        <v>49758393.143999994</v>
      </c>
      <c r="WS14" s="11">
        <v>60488833.127999991</v>
      </c>
      <c r="WT14" s="11">
        <v>77234980.800000012</v>
      </c>
      <c r="WU14" s="11">
        <v>47779604.711999997</v>
      </c>
      <c r="WV14" s="11">
        <v>94775483.183999985</v>
      </c>
      <c r="WW14" s="11">
        <v>191252963.25599998</v>
      </c>
      <c r="WX14" s="11">
        <v>50893408.248000003</v>
      </c>
      <c r="WY14" s="11">
        <v>34063676.495999992</v>
      </c>
      <c r="WZ14" s="11">
        <v>36101040.216000006</v>
      </c>
      <c r="XA14" s="11">
        <v>42055111.104000002</v>
      </c>
      <c r="XB14" s="11">
        <v>30270799.440000001</v>
      </c>
      <c r="XC14" s="11">
        <v>30663563.087999996</v>
      </c>
      <c r="XD14" s="11">
        <v>30190392.912000004</v>
      </c>
      <c r="XE14" s="11">
        <v>125353753.29599999</v>
      </c>
      <c r="XF14" s="11">
        <v>24336535.223999999</v>
      </c>
      <c r="XG14" s="11">
        <v>15716519.232000001</v>
      </c>
      <c r="XH14" s="11">
        <v>16303438.200000001</v>
      </c>
      <c r="XI14" s="11">
        <v>14070672.767999999</v>
      </c>
      <c r="XJ14" s="11">
        <v>598840278.98399997</v>
      </c>
      <c r="XK14" s="11">
        <v>53511021.552000001</v>
      </c>
      <c r="XL14" s="11">
        <v>60022435.584000006</v>
      </c>
      <c r="XM14" s="11">
        <v>231173681.95199999</v>
      </c>
      <c r="XN14" s="11">
        <v>56768893.248000003</v>
      </c>
      <c r="XO14" s="11">
        <v>60483700.39199999</v>
      </c>
      <c r="XP14" s="11">
        <v>97842882.095999986</v>
      </c>
      <c r="XQ14" s="11">
        <v>46748950.560000002</v>
      </c>
      <c r="XR14" s="11">
        <v>54886892.112000003</v>
      </c>
      <c r="XS14" s="11">
        <v>95167951.296000004</v>
      </c>
      <c r="XT14" s="11">
        <v>66804473.039999999</v>
      </c>
      <c r="XU14" s="11">
        <v>37207935.983999997</v>
      </c>
      <c r="XV14" s="11">
        <v>35530998.695999995</v>
      </c>
      <c r="XW14" s="11">
        <v>38268820.223999999</v>
      </c>
      <c r="XX14" s="11">
        <v>35688454.703999996</v>
      </c>
      <c r="XY14" s="11">
        <v>33446581.247999996</v>
      </c>
      <c r="XZ14" s="11">
        <v>25814781.023999996</v>
      </c>
      <c r="YA14" s="11">
        <v>28311864.768000003</v>
      </c>
      <c r="YB14" s="11">
        <v>28579742.712000005</v>
      </c>
      <c r="YC14" s="11">
        <v>27049735.608000003</v>
      </c>
      <c r="YD14" s="11">
        <v>25795944</v>
      </c>
      <c r="YE14" s="11">
        <v>21310394.328000002</v>
      </c>
      <c r="YF14" s="11">
        <v>21455640</v>
      </c>
      <c r="YG14" s="11">
        <v>659515500.33599997</v>
      </c>
      <c r="YH14" s="11">
        <v>45284514.983999997</v>
      </c>
      <c r="YI14" s="11">
        <v>72866981.831999987</v>
      </c>
      <c r="YJ14" s="11">
        <v>48852004.679999992</v>
      </c>
      <c r="YK14" s="11">
        <v>126212855.184</v>
      </c>
      <c r="YL14" s="11">
        <v>49297350.311999992</v>
      </c>
      <c r="YM14" s="11">
        <v>79385723.184</v>
      </c>
      <c r="YN14" s="11">
        <v>31158872.52</v>
      </c>
      <c r="YO14" s="11">
        <v>94037705.016000003</v>
      </c>
      <c r="YP14" s="11">
        <v>85474037.75999999</v>
      </c>
      <c r="YQ14" s="11">
        <v>65131621.008000009</v>
      </c>
      <c r="YR14" s="11">
        <v>37799925.671999998</v>
      </c>
      <c r="YS14" s="11">
        <v>30965718.983999997</v>
      </c>
      <c r="YT14" s="11">
        <v>27884544</v>
      </c>
      <c r="YU14" s="11">
        <v>19775102.327999998</v>
      </c>
      <c r="YV14" s="11">
        <v>15157563.888</v>
      </c>
      <c r="YW14" s="11">
        <v>12004224.528000001</v>
      </c>
      <c r="YX14" s="11">
        <v>276858382.84799999</v>
      </c>
      <c r="YY14" s="11">
        <v>45662774.591999993</v>
      </c>
      <c r="YZ14" s="11">
        <v>44585299.032000005</v>
      </c>
      <c r="ZA14" s="11">
        <v>32500661.688000001</v>
      </c>
      <c r="ZB14" s="11">
        <v>48449378.879999995</v>
      </c>
      <c r="ZC14" s="11">
        <v>34052268.480000004</v>
      </c>
      <c r="ZD14" s="11">
        <v>42742176</v>
      </c>
      <c r="ZE14" s="11">
        <v>317684664.36000001</v>
      </c>
      <c r="ZF14" s="11">
        <v>37591249.200000003</v>
      </c>
      <c r="ZG14" s="11">
        <v>46301541.840000004</v>
      </c>
      <c r="ZH14" s="11">
        <v>60414517.104000002</v>
      </c>
      <c r="ZI14" s="11">
        <v>34651341.912</v>
      </c>
      <c r="ZJ14" s="11">
        <v>47805834.288000003</v>
      </c>
      <c r="ZK14" s="11">
        <v>28757779.992000002</v>
      </c>
      <c r="ZL14" s="11">
        <v>28624615.200000003</v>
      </c>
      <c r="ZM14" s="11">
        <v>92961609.335999995</v>
      </c>
      <c r="ZN14" s="11">
        <v>458480128.68000001</v>
      </c>
      <c r="ZO14" s="11">
        <v>32126670.863999996</v>
      </c>
      <c r="ZP14" s="11">
        <v>75544455.311999992</v>
      </c>
      <c r="ZQ14" s="11">
        <v>139135481.83199999</v>
      </c>
      <c r="ZR14" s="11">
        <v>92505004.296000004</v>
      </c>
      <c r="ZS14" s="11">
        <v>44302477.679999992</v>
      </c>
      <c r="ZT14" s="11">
        <v>44986038.047999993</v>
      </c>
      <c r="ZU14" s="11">
        <v>78454695.192000002</v>
      </c>
      <c r="ZV14" s="11">
        <v>75418973.136000007</v>
      </c>
      <c r="ZW14" s="11">
        <v>106298995.94400001</v>
      </c>
      <c r="ZX14" s="11">
        <v>29977962.455999997</v>
      </c>
      <c r="ZY14" s="11">
        <v>33695813.519999996</v>
      </c>
      <c r="ZZ14" s="11">
        <v>27328954.056000002</v>
      </c>
      <c r="AAA14" s="11">
        <v>45306036.359999999</v>
      </c>
      <c r="AAB14" s="11">
        <v>38375622.960000001</v>
      </c>
      <c r="AAC14" s="11">
        <v>32723944.344000004</v>
      </c>
      <c r="AAD14" s="11">
        <v>36610974.552000001</v>
      </c>
      <c r="AAE14" s="11">
        <v>21103341.671999998</v>
      </c>
      <c r="AAF14" s="11">
        <v>24938564.759999998</v>
      </c>
      <c r="AAG14" s="11">
        <v>20128390.847999997</v>
      </c>
      <c r="AAH14" s="11">
        <v>16402301.976000002</v>
      </c>
      <c r="AAI14" s="11">
        <v>13870513.847999997</v>
      </c>
      <c r="AAJ14" s="11">
        <v>252894237.45599997</v>
      </c>
      <c r="AAK14" s="11">
        <v>29622833.808000002</v>
      </c>
      <c r="AAL14" s="11">
        <v>33935438.088</v>
      </c>
      <c r="AAM14" s="11">
        <v>36918032.736000001</v>
      </c>
      <c r="AAN14" s="11">
        <v>32984122.967999998</v>
      </c>
      <c r="AAO14" s="11">
        <v>41437557.959999993</v>
      </c>
      <c r="AAP14" s="11">
        <v>34224600.384000003</v>
      </c>
      <c r="AAQ14" s="11">
        <v>1041759935.7119999</v>
      </c>
      <c r="AAR14" s="11">
        <v>40556666.088</v>
      </c>
      <c r="AAS14" s="11">
        <v>27798598.271999996</v>
      </c>
      <c r="AAT14" s="11">
        <v>72718694.711999997</v>
      </c>
      <c r="AAU14" s="11">
        <v>53327922.288000003</v>
      </c>
      <c r="AAV14" s="11">
        <v>22738196.207999997</v>
      </c>
      <c r="AAW14" s="11">
        <v>39261001.175999999</v>
      </c>
      <c r="AAX14" s="11">
        <v>52018982.136000007</v>
      </c>
      <c r="AAY14" s="11">
        <v>79360640.783999994</v>
      </c>
      <c r="AAZ14" s="11">
        <v>26948356.799999997</v>
      </c>
      <c r="ABA14" s="11">
        <v>52072176</v>
      </c>
      <c r="ABB14" s="11">
        <v>157772562.45599997</v>
      </c>
      <c r="ABC14" s="11">
        <v>80504952.57599999</v>
      </c>
      <c r="ABD14" s="11">
        <v>23812746</v>
      </c>
      <c r="ABE14" s="11">
        <v>32298086.400000002</v>
      </c>
      <c r="ABF14" s="11">
        <v>34332951.240000002</v>
      </c>
      <c r="ABG14" s="11">
        <v>23440404.120000005</v>
      </c>
      <c r="ABH14" s="11">
        <v>27167559.671999998</v>
      </c>
      <c r="ABI14" s="11">
        <v>20180448</v>
      </c>
      <c r="ABJ14" s="11">
        <v>175831520.49599999</v>
      </c>
      <c r="ABK14" s="11">
        <v>100668151.53600001</v>
      </c>
      <c r="ABL14" s="11">
        <v>21457500.479999997</v>
      </c>
      <c r="ABM14" s="11">
        <v>15664900.991999999</v>
      </c>
      <c r="ABN14" s="11">
        <v>18882288</v>
      </c>
      <c r="ABO14" s="11">
        <v>13257724.391999999</v>
      </c>
      <c r="ABP14" s="11">
        <v>18719121.143999998</v>
      </c>
      <c r="ABQ14" s="11">
        <v>281109136.63199997</v>
      </c>
      <c r="ABR14" s="11">
        <v>51063227.880000003</v>
      </c>
      <c r="ABS14" s="11">
        <v>23978224.200000003</v>
      </c>
      <c r="ABT14" s="11">
        <v>58122918.071999997</v>
      </c>
      <c r="ABU14" s="11">
        <v>61898328.119999997</v>
      </c>
      <c r="ABV14" s="11">
        <v>41008377.047999993</v>
      </c>
      <c r="ABW14" s="11">
        <v>40740271.895999998</v>
      </c>
      <c r="ABX14" s="11">
        <v>54350509.679999992</v>
      </c>
      <c r="ABY14" s="11">
        <v>10336344</v>
      </c>
      <c r="ABZ14" s="11">
        <v>371984085.33599997</v>
      </c>
      <c r="ACA14" s="11">
        <v>24044111.640000001</v>
      </c>
      <c r="ACB14" s="11">
        <v>34999272</v>
      </c>
      <c r="ACC14" s="11">
        <v>42472073.184</v>
      </c>
      <c r="ACD14" s="11">
        <v>28816474.559999999</v>
      </c>
      <c r="ACE14" s="11">
        <v>69572269.584000006</v>
      </c>
      <c r="ACF14" s="11">
        <v>25563424.464000002</v>
      </c>
      <c r="ACG14" s="11">
        <v>45739200</v>
      </c>
      <c r="ACH14" s="11">
        <v>31925655.167999998</v>
      </c>
      <c r="ACI14" s="11">
        <v>33710397.744000003</v>
      </c>
      <c r="ACJ14" s="11">
        <v>30073421.759999998</v>
      </c>
      <c r="ACK14" s="11">
        <v>654896537.75999999</v>
      </c>
      <c r="ACL14" s="11">
        <v>38616806.495999992</v>
      </c>
      <c r="ACM14" s="11">
        <v>55146691.368000001</v>
      </c>
      <c r="ACN14" s="11">
        <v>66762602.736000001</v>
      </c>
      <c r="ACO14" s="11">
        <v>36733949.783999994</v>
      </c>
      <c r="ACP14" s="11">
        <v>44907988.799999997</v>
      </c>
      <c r="ACQ14" s="11">
        <v>58421144.400000006</v>
      </c>
      <c r="ACR14" s="11">
        <v>126700801.632</v>
      </c>
      <c r="ACS14" s="11">
        <v>181342766.56799996</v>
      </c>
      <c r="ACT14" s="11">
        <v>49335302.400000006</v>
      </c>
      <c r="ACU14" s="11">
        <v>44976587.903999999</v>
      </c>
      <c r="ACV14" s="11">
        <v>63803464.584000006</v>
      </c>
      <c r="ACW14" s="11">
        <v>123649651.92</v>
      </c>
      <c r="ACX14" s="11">
        <v>36229424.568000004</v>
      </c>
      <c r="ACY14" s="11">
        <v>52725115.320000008</v>
      </c>
      <c r="ACZ14" s="11">
        <v>35842455.359999999</v>
      </c>
      <c r="ADA14" s="11">
        <v>22082880</v>
      </c>
      <c r="ADB14" s="11">
        <v>30958790.879999995</v>
      </c>
      <c r="ADC14" s="11">
        <v>22878111.336000003</v>
      </c>
      <c r="ADD14" s="11">
        <v>14252766</v>
      </c>
      <c r="ADE14" s="11">
        <v>15054905.184</v>
      </c>
      <c r="ADF14" s="11">
        <v>22689262.968000002</v>
      </c>
      <c r="ADG14" s="652">
        <v>47907381.695999995</v>
      </c>
      <c r="ADH14" s="11">
        <v>193544091.36000001</v>
      </c>
      <c r="ADI14" s="11">
        <v>166018991.75999999</v>
      </c>
      <c r="ADJ14" s="11">
        <v>33349552.464000002</v>
      </c>
      <c r="ADK14" s="11">
        <v>31097785.584000003</v>
      </c>
      <c r="ADL14" s="11">
        <v>39238182.960000001</v>
      </c>
      <c r="ADM14" s="11">
        <v>24111037.104000002</v>
      </c>
      <c r="ADN14" s="11">
        <v>40474222.056000009</v>
      </c>
      <c r="ADO14" s="11">
        <v>27085421.639999997</v>
      </c>
      <c r="ADP14" s="11">
        <v>37585079.495999992</v>
      </c>
      <c r="ADQ14" s="11">
        <v>515837762.61600006</v>
      </c>
      <c r="ADR14" s="11">
        <v>76362829.679999992</v>
      </c>
      <c r="ADS14" s="11">
        <v>85484077.39199999</v>
      </c>
      <c r="ADT14" s="11">
        <v>9137904</v>
      </c>
      <c r="ADU14" s="11">
        <v>230399800.75200003</v>
      </c>
      <c r="ADV14" s="11">
        <v>25704070.368000001</v>
      </c>
      <c r="ADW14" s="11">
        <v>32163097.823999997</v>
      </c>
      <c r="ADX14" s="11">
        <v>48720260.568000004</v>
      </c>
      <c r="ADY14" s="11">
        <v>22089562.391999997</v>
      </c>
      <c r="ADZ14" s="11">
        <v>4057332.4799999995</v>
      </c>
      <c r="AEA14" s="11">
        <v>760289509.51200008</v>
      </c>
      <c r="AEB14" s="11">
        <v>117279457.896</v>
      </c>
      <c r="AEC14" s="11">
        <v>100948283.01600002</v>
      </c>
      <c r="AED14" s="11">
        <v>37270692.287999995</v>
      </c>
      <c r="AEE14" s="11">
        <v>21444976.008000001</v>
      </c>
      <c r="AEF14" s="11">
        <v>61134929.567999996</v>
      </c>
      <c r="AEG14" s="11">
        <v>41494007.400000006</v>
      </c>
      <c r="AEH14" s="11">
        <v>39890714.039999999</v>
      </c>
      <c r="AEI14" s="11">
        <v>30360153.216000002</v>
      </c>
      <c r="AEJ14" s="11">
        <v>31395667.992000002</v>
      </c>
      <c r="AEK14" s="11">
        <v>29489456.136000004</v>
      </c>
      <c r="AEL14" s="11">
        <v>62644748.328000002</v>
      </c>
      <c r="AEM14" s="11">
        <v>36622650.311999999</v>
      </c>
      <c r="AEN14" s="11">
        <v>37789537.608000003</v>
      </c>
      <c r="AEO14" s="11">
        <v>44673542.447999999</v>
      </c>
      <c r="AEP14" s="11">
        <v>43238939.615999997</v>
      </c>
      <c r="AEQ14" s="11">
        <v>31865117.160000004</v>
      </c>
      <c r="AER14" s="11">
        <v>65219120.688000008</v>
      </c>
      <c r="AES14" s="11">
        <v>22988218.847999997</v>
      </c>
      <c r="AET14" s="11">
        <v>61247815.679999992</v>
      </c>
      <c r="AEU14" s="11">
        <v>514401316.53600001</v>
      </c>
      <c r="AEV14" s="11">
        <v>77624694.719999999</v>
      </c>
      <c r="AEW14" s="11">
        <v>72085515.623999998</v>
      </c>
      <c r="AEX14" s="11">
        <v>47121672</v>
      </c>
      <c r="AEY14" s="11">
        <v>41062120.247999996</v>
      </c>
      <c r="AEZ14" s="11">
        <v>90506593.008000016</v>
      </c>
      <c r="AFA14" s="11">
        <v>48862923.959999993</v>
      </c>
      <c r="AFB14" s="11">
        <v>59896081.079999998</v>
      </c>
      <c r="AFC14" s="11">
        <v>38170920.311999999</v>
      </c>
      <c r="AFD14" s="11">
        <v>18188028.359999999</v>
      </c>
      <c r="AFE14" s="11">
        <v>382410141.43200004</v>
      </c>
      <c r="AFF14" s="11">
        <v>239776045.94400001</v>
      </c>
      <c r="AFG14" s="11">
        <v>77212313.567999989</v>
      </c>
      <c r="AFH14" s="11">
        <v>80043803.495999992</v>
      </c>
      <c r="AFI14" s="11">
        <v>110991101.37600002</v>
      </c>
      <c r="AFJ14" s="11">
        <v>87988174.080000013</v>
      </c>
      <c r="AFK14" s="11">
        <v>56895402</v>
      </c>
      <c r="AFL14" s="11">
        <v>73891691.975999996</v>
      </c>
      <c r="AFM14" s="11">
        <v>49528194.384000003</v>
      </c>
      <c r="AFN14" s="11">
        <v>73222655.688000008</v>
      </c>
      <c r="AFO14" s="11">
        <v>61169996.184</v>
      </c>
      <c r="AFP14" s="11">
        <v>57776827.679999992</v>
      </c>
      <c r="AFQ14" s="11">
        <v>87131481.887999982</v>
      </c>
      <c r="AFR14" s="11">
        <v>425944716.23999995</v>
      </c>
      <c r="AFS14" s="11">
        <v>112452030.91200002</v>
      </c>
      <c r="AFT14" s="11">
        <v>72253174.800000012</v>
      </c>
      <c r="AFU14" s="11">
        <v>67365370.872000009</v>
      </c>
      <c r="AFV14" s="11">
        <v>68040517.151999995</v>
      </c>
      <c r="AFW14" s="11">
        <v>53487643.679999992</v>
      </c>
      <c r="AFX14" s="11">
        <v>42836238.816</v>
      </c>
      <c r="AFY14" s="11">
        <v>89935989.719999999</v>
      </c>
      <c r="AFZ14" s="11">
        <v>76646629.488000005</v>
      </c>
      <c r="AGA14" s="11">
        <v>45958537.175999999</v>
      </c>
      <c r="AGB14" s="11">
        <v>90757422.287999988</v>
      </c>
      <c r="AGC14" s="11">
        <v>44211023.640000001</v>
      </c>
      <c r="AGD14" s="11">
        <v>406143120.16799998</v>
      </c>
      <c r="AGE14" s="11">
        <v>38363090.592</v>
      </c>
      <c r="AGF14" s="11">
        <v>49958786.472000003</v>
      </c>
      <c r="AGG14" s="11">
        <v>46304287.752000004</v>
      </c>
      <c r="AGH14" s="11">
        <v>91316893.919999987</v>
      </c>
      <c r="AGI14" s="11">
        <v>45675775.127999991</v>
      </c>
      <c r="AGJ14" s="11">
        <v>41030789.736000001</v>
      </c>
      <c r="AGK14" s="11">
        <v>44118835.079999998</v>
      </c>
      <c r="AGL14" s="11">
        <v>37733485.079999998</v>
      </c>
      <c r="AGM14" s="11">
        <v>52464570.527999997</v>
      </c>
      <c r="AGN14" s="11">
        <v>24901005.695999995</v>
      </c>
      <c r="AGO14" s="11">
        <v>578358015.648</v>
      </c>
      <c r="AGP14" s="11">
        <v>158848102.99199998</v>
      </c>
      <c r="AGQ14" s="11">
        <v>73087802.039999992</v>
      </c>
      <c r="AGR14" s="11">
        <v>44576241</v>
      </c>
      <c r="AGS14" s="11">
        <v>83053562.567999989</v>
      </c>
      <c r="AGT14" s="11">
        <v>76168115.592000008</v>
      </c>
      <c r="AGU14" s="11">
        <v>38478769.175999999</v>
      </c>
      <c r="AGV14" s="11">
        <v>33127436.615999997</v>
      </c>
      <c r="AGW14" s="11">
        <v>766772034.16799998</v>
      </c>
      <c r="AGX14" s="11">
        <v>445277065.29599994</v>
      </c>
      <c r="AGY14" s="11">
        <v>53976666.504000008</v>
      </c>
      <c r="AGZ14" s="11">
        <v>111273837.84</v>
      </c>
      <c r="AHA14" s="11">
        <v>122965051.248</v>
      </c>
      <c r="AHB14" s="11">
        <v>89356033.175999999</v>
      </c>
      <c r="AHC14" s="11">
        <v>80214203.280000001</v>
      </c>
      <c r="AHD14" s="11">
        <v>61355471.231999993</v>
      </c>
      <c r="AHE14" s="11">
        <v>25350941.952000003</v>
      </c>
      <c r="AHF14" s="11">
        <v>51603027.816</v>
      </c>
      <c r="AHG14" s="11">
        <v>57439049.783999994</v>
      </c>
      <c r="AHH14" s="11">
        <v>37116987.287999995</v>
      </c>
      <c r="AHI14" s="11">
        <v>37874310.071999997</v>
      </c>
      <c r="AHJ14" s="11">
        <v>33631192.631999999</v>
      </c>
      <c r="AHK14" s="11">
        <v>39475872.887999997</v>
      </c>
      <c r="AHL14" s="11">
        <v>46331461.991999999</v>
      </c>
      <c r="AHM14" s="11">
        <v>34605628.344000004</v>
      </c>
      <c r="AHN14" s="11">
        <v>265197114.57600001</v>
      </c>
      <c r="AHO14" s="11">
        <v>54223690.296000004</v>
      </c>
      <c r="AHP14" s="11">
        <v>60861484.079999998</v>
      </c>
      <c r="AHQ14" s="11">
        <v>53152625.472000003</v>
      </c>
      <c r="AHR14" s="11">
        <v>81630766.919999987</v>
      </c>
      <c r="AHS14" s="11">
        <v>52476173.495999992</v>
      </c>
      <c r="AHT14" s="11">
        <v>17493933.839999996</v>
      </c>
      <c r="AHU14" s="11">
        <f t="shared" si="0"/>
        <v>78145377928.055878</v>
      </c>
      <c r="AHW14" s="625"/>
      <c r="AHX14" s="626"/>
    </row>
    <row r="15" spans="1:909" x14ac:dyDescent="0.8">
      <c r="A15" s="96">
        <v>11</v>
      </c>
      <c r="B15" s="96" t="s">
        <v>16</v>
      </c>
      <c r="C15" s="6" t="s">
        <v>17</v>
      </c>
      <c r="D15" s="11">
        <v>312755904.50400001</v>
      </c>
      <c r="E15" s="11">
        <v>25721661.240000002</v>
      </c>
      <c r="F15" s="11">
        <v>36886435.320000008</v>
      </c>
      <c r="G15" s="11">
        <v>12093559.056000002</v>
      </c>
      <c r="H15" s="11">
        <v>51999279.24000001</v>
      </c>
      <c r="I15" s="11">
        <v>13022570.952</v>
      </c>
      <c r="J15" s="11">
        <v>67978333.752000004</v>
      </c>
      <c r="K15" s="11">
        <v>21187711.943999998</v>
      </c>
      <c r="L15" s="11">
        <v>23573112.864</v>
      </c>
      <c r="M15" s="11">
        <v>23510524.464000002</v>
      </c>
      <c r="N15" s="11">
        <v>15644153.664000001</v>
      </c>
      <c r="O15" s="11">
        <v>18558941.088</v>
      </c>
      <c r="P15" s="11">
        <v>35539017.575999998</v>
      </c>
      <c r="Q15" s="11">
        <v>19409239.872000001</v>
      </c>
      <c r="R15" s="11">
        <v>12427569.048</v>
      </c>
      <c r="S15" s="11">
        <v>21287690.112000003</v>
      </c>
      <c r="T15" s="11">
        <v>21020576.832000002</v>
      </c>
      <c r="U15" s="11">
        <v>7450785.8400000008</v>
      </c>
      <c r="V15" s="11">
        <v>18253891.872000001</v>
      </c>
      <c r="W15" s="11">
        <v>358531024.79999995</v>
      </c>
      <c r="X15" s="11">
        <v>63935156.159999996</v>
      </c>
      <c r="Y15" s="11">
        <v>12994700.640000001</v>
      </c>
      <c r="Z15" s="11">
        <v>43248738.408000007</v>
      </c>
      <c r="AA15" s="11">
        <v>34617750</v>
      </c>
      <c r="AB15" s="11">
        <v>35492248.079999998</v>
      </c>
      <c r="AC15" s="11">
        <v>17968554.384000003</v>
      </c>
      <c r="AD15" s="11">
        <v>105707899.29599999</v>
      </c>
      <c r="AE15" s="11">
        <v>38295864.936000004</v>
      </c>
      <c r="AF15" s="11">
        <v>15682226.712000001</v>
      </c>
      <c r="AG15" s="11">
        <v>73994135.567999989</v>
      </c>
      <c r="AH15" s="11">
        <v>34229147.184</v>
      </c>
      <c r="AI15" s="11">
        <v>115352995.896</v>
      </c>
      <c r="AJ15" s="11">
        <v>88077734.400000006</v>
      </c>
      <c r="AK15" s="11">
        <v>15987836.784000002</v>
      </c>
      <c r="AL15" s="11">
        <v>8539031.4959999993</v>
      </c>
      <c r="AM15" s="11">
        <v>14741239.488000002</v>
      </c>
      <c r="AN15" s="11">
        <v>37874375.231999993</v>
      </c>
      <c r="AO15" s="11">
        <v>37425995.160000004</v>
      </c>
      <c r="AP15" s="11">
        <v>21927940.368000001</v>
      </c>
      <c r="AQ15" s="11">
        <v>18657123.120000001</v>
      </c>
      <c r="AR15" s="11">
        <v>15378325.655999999</v>
      </c>
      <c r="AS15" s="11">
        <v>34478714.783999994</v>
      </c>
      <c r="AT15" s="11">
        <v>25732030.127999999</v>
      </c>
      <c r="AU15" s="11">
        <v>83772253.631999999</v>
      </c>
      <c r="AV15" s="11">
        <v>7882070.9520000005</v>
      </c>
      <c r="AW15" s="11">
        <v>6532737.7440000009</v>
      </c>
      <c r="AX15" s="11">
        <v>8140648.4399999995</v>
      </c>
      <c r="AY15" s="11">
        <v>18070000.728</v>
      </c>
      <c r="AZ15" s="11">
        <v>31247117.927999999</v>
      </c>
      <c r="BA15" s="11">
        <v>6621710.4720000001</v>
      </c>
      <c r="BB15" s="11">
        <v>7384178.0640000002</v>
      </c>
      <c r="BC15" s="11">
        <v>5801340.5519999992</v>
      </c>
      <c r="BD15" s="11">
        <v>9062960.4959999993</v>
      </c>
      <c r="BE15" s="11">
        <v>5520279.2640000004</v>
      </c>
      <c r="BF15" s="11">
        <v>9018873.3839999996</v>
      </c>
      <c r="BG15" s="11">
        <v>72743040.983999997</v>
      </c>
      <c r="BH15" s="11">
        <v>6592078.2480000006</v>
      </c>
      <c r="BI15" s="11">
        <v>5132794.7039999999</v>
      </c>
      <c r="BJ15" s="11">
        <v>110947627.368</v>
      </c>
      <c r="BK15" s="11">
        <v>39885001.584000006</v>
      </c>
      <c r="BL15" s="11">
        <v>16888453.511999998</v>
      </c>
      <c r="BM15" s="11">
        <v>8819176.5600000005</v>
      </c>
      <c r="BN15" s="11">
        <v>16007481.623999998</v>
      </c>
      <c r="BO15" s="11">
        <v>23363622.479999997</v>
      </c>
      <c r="BP15" s="11">
        <v>11403003.48</v>
      </c>
      <c r="BQ15" s="11">
        <v>5530394.8800000008</v>
      </c>
      <c r="BR15" s="11">
        <v>2307844.08</v>
      </c>
      <c r="BS15" s="11">
        <v>126243633.57600001</v>
      </c>
      <c r="BT15" s="11">
        <v>16345250.879999999</v>
      </c>
      <c r="BU15" s="11">
        <v>7953137.8799999999</v>
      </c>
      <c r="BV15" s="11">
        <v>27324205.247999996</v>
      </c>
      <c r="BW15" s="11">
        <v>17426589.672000002</v>
      </c>
      <c r="BX15" s="11">
        <v>8493643.824000001</v>
      </c>
      <c r="BY15" s="11">
        <v>5427238.1520000007</v>
      </c>
      <c r="BZ15" s="11">
        <v>17949790.631999999</v>
      </c>
      <c r="CA15" s="11">
        <v>158628856.15199998</v>
      </c>
      <c r="CB15" s="11">
        <v>14884058.976000002</v>
      </c>
      <c r="CC15" s="11">
        <v>35083249.151999995</v>
      </c>
      <c r="CD15" s="11">
        <v>54721773.024000004</v>
      </c>
      <c r="CE15" s="11">
        <v>14430018.335999999</v>
      </c>
      <c r="CF15" s="11">
        <v>25334180.016000003</v>
      </c>
      <c r="CG15" s="11">
        <v>18464331.048</v>
      </c>
      <c r="CH15" s="11">
        <v>269305391.01600003</v>
      </c>
      <c r="CI15" s="11">
        <v>50786983.703999996</v>
      </c>
      <c r="CJ15" s="11">
        <v>44548503.936000004</v>
      </c>
      <c r="CK15" s="11">
        <v>9181183.9919999987</v>
      </c>
      <c r="CL15" s="11">
        <v>16582760.664000001</v>
      </c>
      <c r="CM15" s="11">
        <v>11524529.568</v>
      </c>
      <c r="CN15" s="11">
        <v>10044801.672</v>
      </c>
      <c r="CO15" s="11">
        <v>22826031.719999999</v>
      </c>
      <c r="CP15" s="11">
        <v>5746682.8080000002</v>
      </c>
      <c r="CQ15" s="11">
        <v>9284584.1520000007</v>
      </c>
      <c r="CR15" s="11">
        <v>8784771.7440000009</v>
      </c>
      <c r="CS15" s="11">
        <v>17166616.464000002</v>
      </c>
      <c r="CT15" s="11">
        <v>8138691.9359999998</v>
      </c>
      <c r="CU15" s="11">
        <v>170973292.39200002</v>
      </c>
      <c r="CV15" s="11">
        <v>19112045.976000004</v>
      </c>
      <c r="CW15" s="11">
        <v>13670302.128</v>
      </c>
      <c r="CX15" s="11">
        <v>27913573.296</v>
      </c>
      <c r="CY15" s="11">
        <v>9680947.7760000005</v>
      </c>
      <c r="CZ15" s="11">
        <v>43000735.127999991</v>
      </c>
      <c r="DA15" s="11">
        <v>19748797.776000001</v>
      </c>
      <c r="DB15" s="11">
        <v>8619760.8960000016</v>
      </c>
      <c r="DC15" s="11">
        <v>68440238.42400001</v>
      </c>
      <c r="DD15" s="11">
        <v>98131183.511999995</v>
      </c>
      <c r="DE15" s="11">
        <v>20998332.431999996</v>
      </c>
      <c r="DF15" s="11">
        <v>9601352.3279999997</v>
      </c>
      <c r="DG15" s="11">
        <v>18049589.879999999</v>
      </c>
      <c r="DH15" s="11">
        <v>47365221.024000004</v>
      </c>
      <c r="DI15" s="11">
        <v>24972140.399999999</v>
      </c>
      <c r="DJ15" s="11">
        <v>84955662.335999995</v>
      </c>
      <c r="DK15" s="11">
        <v>5725193.8800000008</v>
      </c>
      <c r="DL15" s="11">
        <v>223978556.44800001</v>
      </c>
      <c r="DM15" s="11">
        <v>8367303.1679999996</v>
      </c>
      <c r="DN15" s="11">
        <v>42235114.296000004</v>
      </c>
      <c r="DO15" s="11">
        <v>10516329.528000001</v>
      </c>
      <c r="DP15" s="11">
        <v>18197230.824000001</v>
      </c>
      <c r="DQ15" s="11">
        <v>10668571.752</v>
      </c>
      <c r="DR15" s="11">
        <v>15702528.048</v>
      </c>
      <c r="DS15" s="11">
        <v>6962076.959999999</v>
      </c>
      <c r="DT15" s="11">
        <v>32747982.671999998</v>
      </c>
      <c r="DU15" s="11">
        <v>58637809.320000008</v>
      </c>
      <c r="DV15" s="11">
        <v>5893175.8800000008</v>
      </c>
      <c r="DW15" s="11">
        <v>36437469.263999999</v>
      </c>
      <c r="DX15" s="11">
        <v>45046583.376000002</v>
      </c>
      <c r="DY15" s="11">
        <v>3614462.0159999998</v>
      </c>
      <c r="DZ15" s="11">
        <v>6512072.688000001</v>
      </c>
      <c r="EA15" s="11">
        <v>54583611.408</v>
      </c>
      <c r="EB15" s="11">
        <v>10842750.120000001</v>
      </c>
      <c r="EC15" s="11">
        <v>21836996.592</v>
      </c>
      <c r="ED15" s="11">
        <v>13077836.039999999</v>
      </c>
      <c r="EE15" s="11">
        <v>51087723.504000008</v>
      </c>
      <c r="EF15" s="11">
        <v>63319800.935999997</v>
      </c>
      <c r="EG15" s="11">
        <v>72833015.136000007</v>
      </c>
      <c r="EH15" s="11">
        <v>8552803.6559999995</v>
      </c>
      <c r="EI15" s="11">
        <v>10151899.896000002</v>
      </c>
      <c r="EJ15" s="11">
        <v>10915879.248</v>
      </c>
      <c r="EK15" s="11">
        <v>10251073.535999998</v>
      </c>
      <c r="EL15" s="11">
        <v>12380540.879999999</v>
      </c>
      <c r="EM15" s="11">
        <v>13470247.776000001</v>
      </c>
      <c r="EN15" s="11">
        <v>11446997.376000002</v>
      </c>
      <c r="EO15" s="11">
        <v>114313591.84800002</v>
      </c>
      <c r="EP15" s="11">
        <v>13543199.352</v>
      </c>
      <c r="EQ15" s="11">
        <v>25966139.688000001</v>
      </c>
      <c r="ER15" s="11">
        <v>25757646.912000004</v>
      </c>
      <c r="ES15" s="11">
        <v>16530247.752000002</v>
      </c>
      <c r="ET15" s="11">
        <v>21722870.544</v>
      </c>
      <c r="EU15" s="11">
        <v>14356591.631999999</v>
      </c>
      <c r="EV15" s="11">
        <v>31900226.568000004</v>
      </c>
      <c r="EW15" s="11">
        <v>21960402.792000003</v>
      </c>
      <c r="EX15" s="11">
        <v>101266562.03999999</v>
      </c>
      <c r="EY15" s="11">
        <v>15540289.727999998</v>
      </c>
      <c r="EZ15" s="11">
        <v>27386952.888</v>
      </c>
      <c r="FA15" s="11">
        <v>25684003.391999997</v>
      </c>
      <c r="FB15" s="11">
        <v>28409072.207999997</v>
      </c>
      <c r="FC15" s="11">
        <v>43983991.967999995</v>
      </c>
      <c r="FD15" s="11">
        <v>12405873.623999998</v>
      </c>
      <c r="FE15" s="11">
        <v>20984114.568000004</v>
      </c>
      <c r="FF15" s="11">
        <v>8047918.6079999991</v>
      </c>
      <c r="FG15" s="11">
        <v>22849306.272</v>
      </c>
      <c r="FH15" s="11">
        <v>7462964.9039999992</v>
      </c>
      <c r="FI15" s="11">
        <v>10675736.184</v>
      </c>
      <c r="FJ15" s="11">
        <v>54007775.279999994</v>
      </c>
      <c r="FK15" s="11">
        <v>15466337.592</v>
      </c>
      <c r="FL15" s="11">
        <v>7864409.3279999997</v>
      </c>
      <c r="FM15" s="11">
        <v>16562496.192000002</v>
      </c>
      <c r="FN15" s="11">
        <v>17194474.031999998</v>
      </c>
      <c r="FO15" s="11">
        <v>21789397.056000002</v>
      </c>
      <c r="FP15" s="11">
        <v>7689242.0159999989</v>
      </c>
      <c r="FQ15" s="11">
        <v>3597598.824</v>
      </c>
      <c r="FR15" s="11">
        <v>391750226.63999999</v>
      </c>
      <c r="FS15" s="11">
        <v>15224340.431999998</v>
      </c>
      <c r="FT15" s="11">
        <v>23110488.671999998</v>
      </c>
      <c r="FU15" s="11">
        <v>25048968.071999997</v>
      </c>
      <c r="FV15" s="11">
        <v>43431803.016000003</v>
      </c>
      <c r="FW15" s="11">
        <v>19046384.016000003</v>
      </c>
      <c r="FX15" s="11">
        <v>46577500.920000002</v>
      </c>
      <c r="FY15" s="11">
        <v>22121894.903999999</v>
      </c>
      <c r="FZ15" s="11">
        <v>33906990.912</v>
      </c>
      <c r="GA15" s="11">
        <v>21448351.920000002</v>
      </c>
      <c r="GB15" s="11">
        <v>46715031.456</v>
      </c>
      <c r="GC15" s="11">
        <v>13528409.640000001</v>
      </c>
      <c r="GD15" s="11">
        <v>4484195.2559999991</v>
      </c>
      <c r="GE15" s="11">
        <v>9441944.3999999985</v>
      </c>
      <c r="GF15" s="11">
        <v>118873913.712</v>
      </c>
      <c r="GG15" s="11">
        <v>14179744.439999998</v>
      </c>
      <c r="GH15" s="11">
        <v>7707875.4480000008</v>
      </c>
      <c r="GI15" s="11">
        <v>22123366.391999997</v>
      </c>
      <c r="GJ15" s="11">
        <v>7261596.5760000013</v>
      </c>
      <c r="GK15" s="11">
        <v>5625450.8880000003</v>
      </c>
      <c r="GL15" s="11">
        <v>1214965.56</v>
      </c>
      <c r="GM15" s="11">
        <v>25910090.424000002</v>
      </c>
      <c r="GN15" s="11">
        <v>3843089.0400000005</v>
      </c>
      <c r="GO15" s="11">
        <v>2116357.1040000003</v>
      </c>
      <c r="GP15" s="11">
        <v>2416127.9759999998</v>
      </c>
      <c r="GQ15" s="11">
        <v>4113901.8000000003</v>
      </c>
      <c r="GR15" s="11">
        <v>91103042.423999995</v>
      </c>
      <c r="GS15" s="11">
        <v>8334320.2559999991</v>
      </c>
      <c r="GT15" s="11">
        <v>5783394.5760000013</v>
      </c>
      <c r="GU15" s="11">
        <v>10531438.175999999</v>
      </c>
      <c r="GV15" s="11">
        <v>3412876.2479999997</v>
      </c>
      <c r="GW15" s="11">
        <v>13905448.680000002</v>
      </c>
      <c r="GX15" s="11">
        <v>8353754.6639999989</v>
      </c>
      <c r="GY15" s="11">
        <v>5615684.1119999997</v>
      </c>
      <c r="GZ15" s="11">
        <v>83914802.280000001</v>
      </c>
      <c r="HA15" s="11">
        <v>3145741.8000000003</v>
      </c>
      <c r="HB15" s="11">
        <v>12426666.120000001</v>
      </c>
      <c r="HC15" s="11">
        <v>6904912.5360000003</v>
      </c>
      <c r="HD15" s="11">
        <v>229385179.79999998</v>
      </c>
      <c r="HE15" s="11">
        <v>30462440.664000001</v>
      </c>
      <c r="HF15" s="11">
        <v>114774512.28000002</v>
      </c>
      <c r="HG15" s="11">
        <v>24732506.424000002</v>
      </c>
      <c r="HH15" s="11">
        <v>31298870.136000004</v>
      </c>
      <c r="HI15" s="11">
        <v>19393255.872000001</v>
      </c>
      <c r="HJ15" s="11">
        <v>9295578.9120000005</v>
      </c>
      <c r="HK15" s="11">
        <v>57517816.800000004</v>
      </c>
      <c r="HL15" s="11">
        <v>84259356.719999999</v>
      </c>
      <c r="HM15" s="11">
        <v>97834164.527999997</v>
      </c>
      <c r="HN15" s="11">
        <v>66499911.887999997</v>
      </c>
      <c r="HO15" s="11">
        <v>58662462.456000008</v>
      </c>
      <c r="HP15" s="11">
        <v>20067554.039999999</v>
      </c>
      <c r="HQ15" s="11">
        <v>21634339.583999999</v>
      </c>
      <c r="HR15" s="11">
        <v>63021879.216000006</v>
      </c>
      <c r="HS15" s="11">
        <v>57009307.032000005</v>
      </c>
      <c r="HT15" s="11">
        <v>98507668.536000013</v>
      </c>
      <c r="HU15" s="11">
        <v>41977002.912</v>
      </c>
      <c r="HV15" s="11">
        <v>10596959.927999999</v>
      </c>
      <c r="HW15" s="11">
        <v>7241150.4959999993</v>
      </c>
      <c r="HX15" s="11">
        <v>24778276.056000002</v>
      </c>
      <c r="HY15" s="11">
        <v>5247335.1840000004</v>
      </c>
      <c r="HZ15" s="11">
        <v>16570962.456000002</v>
      </c>
      <c r="IA15" s="11">
        <v>10937745.359999999</v>
      </c>
      <c r="IB15" s="11">
        <v>5158269.7440000009</v>
      </c>
      <c r="IC15" s="11">
        <v>4870925.3279999997</v>
      </c>
      <c r="ID15" s="11">
        <v>6837527.0879999995</v>
      </c>
      <c r="IE15" s="11">
        <v>19569413.399999999</v>
      </c>
      <c r="IF15" s="11">
        <v>2680460.784</v>
      </c>
      <c r="IG15" s="11">
        <v>7533382.8479999993</v>
      </c>
      <c r="IH15" s="11">
        <v>4959694.0079999994</v>
      </c>
      <c r="II15" s="11">
        <v>3651928.2479999997</v>
      </c>
      <c r="IJ15" s="11">
        <v>114953463.50399999</v>
      </c>
      <c r="IK15" s="11">
        <v>22172323.631999999</v>
      </c>
      <c r="IL15" s="11">
        <v>11851137</v>
      </c>
      <c r="IM15" s="11">
        <v>16303627.944</v>
      </c>
      <c r="IN15" s="11">
        <v>43966337.255999997</v>
      </c>
      <c r="IO15" s="11">
        <v>3737253.4079999998</v>
      </c>
      <c r="IP15" s="11">
        <v>13017500.160000002</v>
      </c>
      <c r="IQ15" s="11">
        <v>8211977.6399999997</v>
      </c>
      <c r="IR15" s="11">
        <v>9394825.4399999995</v>
      </c>
      <c r="IS15" s="11">
        <v>2519127.5279999999</v>
      </c>
      <c r="IT15" s="11">
        <v>6914255.1119999997</v>
      </c>
      <c r="IU15" s="11">
        <v>120105276.84</v>
      </c>
      <c r="IV15" s="11">
        <v>42432779.519999996</v>
      </c>
      <c r="IW15" s="11">
        <v>26658332.136000004</v>
      </c>
      <c r="IX15" s="11">
        <v>4676283.3360000001</v>
      </c>
      <c r="IY15" s="11">
        <v>8530987.0559999999</v>
      </c>
      <c r="IZ15" s="11">
        <v>1246506.0720000002</v>
      </c>
      <c r="JA15" s="11">
        <v>6510233.4959999993</v>
      </c>
      <c r="JB15" s="11">
        <v>2778508.5120000001</v>
      </c>
      <c r="JC15" s="11">
        <v>2900758.176</v>
      </c>
      <c r="JD15" s="11">
        <v>5140757.1840000004</v>
      </c>
      <c r="JE15" s="11">
        <v>17616144.023999996</v>
      </c>
      <c r="JF15" s="11">
        <v>5549573.9519999996</v>
      </c>
      <c r="JG15" s="11">
        <v>45525086.231999993</v>
      </c>
      <c r="JH15" s="11">
        <v>23596491.887999997</v>
      </c>
      <c r="JI15" s="11">
        <v>6686900.3279999997</v>
      </c>
      <c r="JJ15" s="11">
        <v>14975628.983999999</v>
      </c>
      <c r="JK15" s="11">
        <v>3794886.8160000006</v>
      </c>
      <c r="JL15" s="11">
        <v>5860372.5120000001</v>
      </c>
      <c r="JM15" s="11">
        <v>105637293.384</v>
      </c>
      <c r="JN15" s="11">
        <v>13315399.511999998</v>
      </c>
      <c r="JO15" s="11">
        <v>12637255.128</v>
      </c>
      <c r="JP15" s="11">
        <v>23792879.351999998</v>
      </c>
      <c r="JQ15" s="11">
        <v>5065199.3760000002</v>
      </c>
      <c r="JR15" s="11">
        <v>48221153.664000005</v>
      </c>
      <c r="JS15" s="11">
        <v>3918034.824</v>
      </c>
      <c r="JT15" s="11">
        <v>98442699.983999997</v>
      </c>
      <c r="JU15" s="11">
        <v>64488379.008000009</v>
      </c>
      <c r="JV15" s="11">
        <v>2794170.5999999996</v>
      </c>
      <c r="JW15" s="11">
        <v>10028063.495999999</v>
      </c>
      <c r="JX15" s="11">
        <v>11346127.199999999</v>
      </c>
      <c r="JY15" s="11">
        <v>10872453.719999999</v>
      </c>
      <c r="JZ15" s="11">
        <v>24892392.744000003</v>
      </c>
      <c r="KA15" s="11">
        <v>18133643.495999999</v>
      </c>
      <c r="KB15" s="11">
        <v>22658838.792000003</v>
      </c>
      <c r="KC15" s="11">
        <v>34580837.952000007</v>
      </c>
      <c r="KD15" s="11">
        <v>6967709.0159999989</v>
      </c>
      <c r="KE15" s="11">
        <v>3361508.5920000002</v>
      </c>
      <c r="KF15" s="11">
        <v>9569617.2960000001</v>
      </c>
      <c r="KG15" s="11">
        <v>5725689.8159999996</v>
      </c>
      <c r="KH15" s="11">
        <v>4601323.4640000006</v>
      </c>
      <c r="KI15" s="11">
        <v>3330699.7199999997</v>
      </c>
      <c r="KJ15" s="11">
        <v>128419891.752</v>
      </c>
      <c r="KK15" s="11">
        <v>36305217.744000003</v>
      </c>
      <c r="KL15" s="11">
        <v>10789761.623999998</v>
      </c>
      <c r="KM15" s="11">
        <v>8640178.2960000001</v>
      </c>
      <c r="KN15" s="11">
        <v>21126587.471999995</v>
      </c>
      <c r="KO15" s="11">
        <v>11876754.311999999</v>
      </c>
      <c r="KP15" s="11">
        <v>66380966.928000003</v>
      </c>
      <c r="KQ15" s="11">
        <v>6383037.1200000001</v>
      </c>
      <c r="KR15" s="11">
        <v>13022538.695999999</v>
      </c>
      <c r="KS15" s="11">
        <v>64922784.216000006</v>
      </c>
      <c r="KT15" s="11">
        <v>11013098.640000001</v>
      </c>
      <c r="KU15" s="11">
        <v>12430193.807999998</v>
      </c>
      <c r="KV15" s="11">
        <v>66794966.376000002</v>
      </c>
      <c r="KW15" s="11">
        <v>24824734.583999999</v>
      </c>
      <c r="KX15" s="11">
        <v>25349327.952000003</v>
      </c>
      <c r="KY15" s="11">
        <v>69576970.056000009</v>
      </c>
      <c r="KZ15" s="11">
        <v>12403211.376000002</v>
      </c>
      <c r="LA15" s="11">
        <v>66637054.320000008</v>
      </c>
      <c r="LB15" s="11">
        <v>7940514.8400000008</v>
      </c>
      <c r="LC15" s="11">
        <v>22015979.544</v>
      </c>
      <c r="LD15" s="11">
        <v>35276729.712000005</v>
      </c>
      <c r="LE15" s="11">
        <v>31842826.056000002</v>
      </c>
      <c r="LF15" s="11">
        <v>32993697.552000001</v>
      </c>
      <c r="LG15" s="11">
        <v>33296518.655999996</v>
      </c>
      <c r="LH15" s="11">
        <v>29343119.903999999</v>
      </c>
      <c r="LI15" s="11">
        <v>329262677.63999999</v>
      </c>
      <c r="LJ15" s="11">
        <v>46997198.903999999</v>
      </c>
      <c r="LK15" s="11">
        <v>65134389.984000005</v>
      </c>
      <c r="LL15" s="11">
        <v>64878403.824000008</v>
      </c>
      <c r="LM15" s="11">
        <v>6443226.5040000007</v>
      </c>
      <c r="LN15" s="11">
        <v>40260977.424000002</v>
      </c>
      <c r="LO15" s="11">
        <v>14048424.168</v>
      </c>
      <c r="LP15" s="11">
        <v>10886608.583999999</v>
      </c>
      <c r="LQ15" s="11">
        <v>483756.07200000004</v>
      </c>
      <c r="LR15" s="11">
        <v>29368026.167999998</v>
      </c>
      <c r="LS15" s="11">
        <v>9645704.9519999996</v>
      </c>
      <c r="LT15" s="11">
        <v>127274830.41600001</v>
      </c>
      <c r="LU15" s="11">
        <v>36139230.671999998</v>
      </c>
      <c r="LV15" s="11">
        <v>18857068.968000002</v>
      </c>
      <c r="LW15" s="11">
        <v>209072865.86400002</v>
      </c>
      <c r="LX15" s="11">
        <v>90355642.055999994</v>
      </c>
      <c r="LY15" s="11">
        <v>123241734</v>
      </c>
      <c r="LZ15" s="11">
        <v>41406948.359999999</v>
      </c>
      <c r="MA15" s="11">
        <v>15659456.52</v>
      </c>
      <c r="MB15" s="11">
        <v>23797482.695999995</v>
      </c>
      <c r="MC15" s="11">
        <v>15506168.904000001</v>
      </c>
      <c r="MD15" s="11">
        <v>12345547.824000001</v>
      </c>
      <c r="ME15" s="11">
        <v>15093539.76</v>
      </c>
      <c r="MF15" s="11">
        <v>11040321.072000001</v>
      </c>
      <c r="MG15" s="11">
        <v>33842921.184</v>
      </c>
      <c r="MH15" s="11">
        <v>16486143.408</v>
      </c>
      <c r="MI15" s="11">
        <v>227229019.75200003</v>
      </c>
      <c r="MJ15" s="11">
        <v>7787676.6239999989</v>
      </c>
      <c r="MK15" s="11">
        <v>5094282.3599999994</v>
      </c>
      <c r="ML15" s="11">
        <v>7068334.1280000005</v>
      </c>
      <c r="MM15" s="11">
        <v>5992896.2880000006</v>
      </c>
      <c r="MN15" s="11">
        <v>10291168.488000002</v>
      </c>
      <c r="MO15" s="11">
        <v>12607098.528000001</v>
      </c>
      <c r="MP15" s="11">
        <v>8290051.1520000007</v>
      </c>
      <c r="MQ15" s="11">
        <v>13795407.023999998</v>
      </c>
      <c r="MR15" s="11">
        <v>6663401.6639999989</v>
      </c>
      <c r="MS15" s="11">
        <v>22395673.344000004</v>
      </c>
      <c r="MT15" s="11">
        <v>5088037.4639999997</v>
      </c>
      <c r="MU15" s="11">
        <v>175579742.18400002</v>
      </c>
      <c r="MV15" s="11">
        <v>3572073.7919999999</v>
      </c>
      <c r="MW15" s="11">
        <v>20904282.744000003</v>
      </c>
      <c r="MX15" s="11">
        <v>33879494.447999999</v>
      </c>
      <c r="MY15" s="11">
        <v>5486971.6559999995</v>
      </c>
      <c r="MZ15" s="11">
        <v>2431738.1040000003</v>
      </c>
      <c r="NA15" s="11">
        <v>27553410.792000003</v>
      </c>
      <c r="NB15" s="11">
        <v>31571553.575999998</v>
      </c>
      <c r="NC15" s="11">
        <v>87135855.912</v>
      </c>
      <c r="ND15" s="11">
        <v>6282187.5840000007</v>
      </c>
      <c r="NE15" s="11">
        <v>30417916.823999997</v>
      </c>
      <c r="NF15" s="11">
        <v>357353841.45599997</v>
      </c>
      <c r="NG15" s="11">
        <v>99005438.807999998</v>
      </c>
      <c r="NH15" s="11">
        <v>12093050.831999999</v>
      </c>
      <c r="NI15" s="11">
        <v>256278337.94400001</v>
      </c>
      <c r="NJ15" s="11">
        <v>28990299.096000001</v>
      </c>
      <c r="NK15" s="11">
        <v>39331233.192000002</v>
      </c>
      <c r="NL15" s="11">
        <v>100538942.44800001</v>
      </c>
      <c r="NM15" s="11">
        <v>139560734.56799999</v>
      </c>
      <c r="NN15" s="11">
        <v>8191227.648</v>
      </c>
      <c r="NO15" s="11">
        <v>32706332.832000002</v>
      </c>
      <c r="NP15" s="11">
        <v>15663038.135999998</v>
      </c>
      <c r="NQ15" s="11">
        <v>16620178.200000001</v>
      </c>
      <c r="NR15" s="11">
        <v>108703366.51199999</v>
      </c>
      <c r="NS15" s="11">
        <v>19061892.552000001</v>
      </c>
      <c r="NT15" s="11">
        <v>24565023.792000003</v>
      </c>
      <c r="NU15" s="11">
        <v>8640483.959999999</v>
      </c>
      <c r="NV15" s="11">
        <v>4602786.216</v>
      </c>
      <c r="NW15" s="11">
        <v>4407372.9359999998</v>
      </c>
      <c r="NX15" s="11">
        <v>23678936.376000002</v>
      </c>
      <c r="NY15" s="11">
        <v>125745556.77599999</v>
      </c>
      <c r="NZ15" s="11">
        <v>32116393.487999998</v>
      </c>
      <c r="OA15" s="11">
        <v>13516464.911999999</v>
      </c>
      <c r="OB15" s="11">
        <v>10632931.655999999</v>
      </c>
      <c r="OC15" s="11">
        <v>10844204.208000001</v>
      </c>
      <c r="OD15" s="11">
        <v>32319292.728000004</v>
      </c>
      <c r="OE15" s="11">
        <v>4791399</v>
      </c>
      <c r="OF15" s="11">
        <v>202165893.88800001</v>
      </c>
      <c r="OG15" s="11">
        <v>61088721.671999998</v>
      </c>
      <c r="OH15" s="11">
        <v>11590161.864</v>
      </c>
      <c r="OI15" s="11">
        <v>52590966.311999992</v>
      </c>
      <c r="OJ15" s="11">
        <v>12283789.344000001</v>
      </c>
      <c r="OK15" s="11">
        <v>3886003.1520000002</v>
      </c>
      <c r="OL15" s="11">
        <v>10185412.368000001</v>
      </c>
      <c r="OM15" s="11">
        <v>8195852.7599999998</v>
      </c>
      <c r="ON15" s="11">
        <v>5585262.0240000002</v>
      </c>
      <c r="OO15" s="11">
        <v>101998541.85600001</v>
      </c>
      <c r="OP15" s="11">
        <v>25061155.752000004</v>
      </c>
      <c r="OQ15" s="11">
        <v>90696223.488000005</v>
      </c>
      <c r="OR15" s="11">
        <v>36794075.928000003</v>
      </c>
      <c r="OS15" s="11">
        <v>25329642.575999998</v>
      </c>
      <c r="OT15" s="11">
        <v>11141786.976</v>
      </c>
      <c r="OU15" s="11">
        <v>43134223.920000002</v>
      </c>
      <c r="OV15" s="11">
        <v>24100448.160000004</v>
      </c>
      <c r="OW15" s="11">
        <v>19256662.631999999</v>
      </c>
      <c r="OX15" s="11">
        <v>31992000.504000004</v>
      </c>
      <c r="OY15" s="11">
        <v>26192772.120000005</v>
      </c>
      <c r="OZ15" s="11">
        <v>132332404.656</v>
      </c>
      <c r="PA15" s="11">
        <v>25367573.903999999</v>
      </c>
      <c r="PB15" s="11">
        <v>15378810.839999998</v>
      </c>
      <c r="PC15" s="11">
        <v>24639715.728</v>
      </c>
      <c r="PD15" s="11">
        <v>122133964.82399999</v>
      </c>
      <c r="PE15" s="11">
        <v>5246904.4560000002</v>
      </c>
      <c r="PF15" s="11">
        <v>35760038.832000002</v>
      </c>
      <c r="PG15" s="11">
        <v>7824825.9840000011</v>
      </c>
      <c r="PH15" s="11">
        <v>11718621.264000002</v>
      </c>
      <c r="PI15" s="11">
        <v>26075538.936000004</v>
      </c>
      <c r="PJ15" s="11">
        <v>9190707.9360000007</v>
      </c>
      <c r="PK15" s="11">
        <v>5842116.6239999998</v>
      </c>
      <c r="PL15" s="11">
        <v>14576991.023999998</v>
      </c>
      <c r="PM15" s="11">
        <v>8316864.1439999994</v>
      </c>
      <c r="PN15" s="11">
        <v>24162922.008000001</v>
      </c>
      <c r="PO15" s="11">
        <v>14256468.695999999</v>
      </c>
      <c r="PP15" s="11">
        <v>7312608</v>
      </c>
      <c r="PQ15" s="11">
        <v>41241489.672000006</v>
      </c>
      <c r="PR15" s="11">
        <v>7347244.7280000011</v>
      </c>
      <c r="PS15" s="11">
        <v>5833239.9360000007</v>
      </c>
      <c r="PT15" s="11">
        <v>5156475.0719999988</v>
      </c>
      <c r="PU15" s="11">
        <v>7840275.1200000001</v>
      </c>
      <c r="PV15" s="11">
        <v>418531196.18399996</v>
      </c>
      <c r="PW15" s="11">
        <v>731920.87199999997</v>
      </c>
      <c r="PX15" s="11">
        <v>9516432.2400000002</v>
      </c>
      <c r="PY15" s="11">
        <v>12558748.991999999</v>
      </c>
      <c r="PZ15" s="11">
        <v>125680237.96800001</v>
      </c>
      <c r="QA15" s="11">
        <v>8272623.6720000003</v>
      </c>
      <c r="QB15" s="11">
        <v>16599714.503999999</v>
      </c>
      <c r="QC15" s="11">
        <v>5533049.1600000001</v>
      </c>
      <c r="QD15" s="11">
        <v>33220657.415999997</v>
      </c>
      <c r="QE15" s="11">
        <v>6539429.4959999993</v>
      </c>
      <c r="QF15" s="11">
        <v>54367914.480000004</v>
      </c>
      <c r="QG15" s="11">
        <v>7702740.8880000003</v>
      </c>
      <c r="QH15" s="11">
        <v>7787181.1200000001</v>
      </c>
      <c r="QI15" s="11">
        <v>8790845.568</v>
      </c>
      <c r="QJ15" s="11">
        <v>11892121.896000002</v>
      </c>
      <c r="QK15" s="11">
        <v>10808993.784000002</v>
      </c>
      <c r="QL15" s="11">
        <v>8001311.1360000009</v>
      </c>
      <c r="QM15" s="11">
        <v>15065258.496000001</v>
      </c>
      <c r="QN15" s="11">
        <v>7061446.2960000001</v>
      </c>
      <c r="QO15" s="11">
        <v>37585894.872000001</v>
      </c>
      <c r="QP15" s="11">
        <v>53348767.223999999</v>
      </c>
      <c r="QQ15" s="11">
        <v>7993026.1439999994</v>
      </c>
      <c r="QR15" s="11">
        <v>7471629.6239999989</v>
      </c>
      <c r="QS15" s="11">
        <v>1471742.9759999998</v>
      </c>
      <c r="QT15" s="11">
        <v>28408215.960000001</v>
      </c>
      <c r="QU15" s="11">
        <v>311108.16000000003</v>
      </c>
      <c r="QV15" s="11">
        <v>131940532.392</v>
      </c>
      <c r="QW15" s="11">
        <v>8194848.3360000011</v>
      </c>
      <c r="QX15" s="11">
        <v>57541793.328000002</v>
      </c>
      <c r="QY15" s="11">
        <v>12200910.84</v>
      </c>
      <c r="QZ15" s="11">
        <v>7287701.5920000002</v>
      </c>
      <c r="RA15" s="11">
        <v>62255512.439999998</v>
      </c>
      <c r="RB15" s="11">
        <v>19085571.287999999</v>
      </c>
      <c r="RC15" s="11">
        <v>20847925.391999997</v>
      </c>
      <c r="RD15" s="11">
        <v>29002860.575999998</v>
      </c>
      <c r="RE15" s="11">
        <v>19777763.615999997</v>
      </c>
      <c r="RF15" s="11">
        <v>12033542.088</v>
      </c>
      <c r="RG15" s="11">
        <v>16415768.471999999</v>
      </c>
      <c r="RH15" s="11">
        <v>10592089.728</v>
      </c>
      <c r="RI15" s="11">
        <v>225716299.05599999</v>
      </c>
      <c r="RJ15" s="11">
        <v>47900233.535999998</v>
      </c>
      <c r="RK15" s="11">
        <v>5791789.5840000007</v>
      </c>
      <c r="RL15" s="11">
        <v>43278050.807999998</v>
      </c>
      <c r="RM15" s="11">
        <v>10445618.327999998</v>
      </c>
      <c r="RN15" s="11">
        <v>14441489.664000001</v>
      </c>
      <c r="RO15" s="11">
        <v>10418951.352000002</v>
      </c>
      <c r="RP15" s="11">
        <v>6589546.6799999997</v>
      </c>
      <c r="RQ15" s="11">
        <v>13571153.207999999</v>
      </c>
      <c r="RR15" s="11">
        <v>14650749.023999998</v>
      </c>
      <c r="RS15" s="11">
        <v>31355442.120000005</v>
      </c>
      <c r="RT15" s="11">
        <v>4941730.2719999999</v>
      </c>
      <c r="RU15" s="11">
        <v>7693343.8320000004</v>
      </c>
      <c r="RV15" s="11">
        <v>5508696.1199999992</v>
      </c>
      <c r="RW15" s="11">
        <v>4871994.648</v>
      </c>
      <c r="RX15" s="11">
        <v>7275790.7519999994</v>
      </c>
      <c r="RY15" s="11">
        <v>6446244.2640000004</v>
      </c>
      <c r="RZ15" s="11">
        <v>4383088.0079999994</v>
      </c>
      <c r="SA15" s="11">
        <v>7368352.6079999991</v>
      </c>
      <c r="SB15" s="11">
        <v>2845587.3839999996</v>
      </c>
      <c r="SC15" s="11">
        <v>57560762.088000007</v>
      </c>
      <c r="SD15" s="11">
        <v>4830054.6720000003</v>
      </c>
      <c r="SE15" s="11">
        <v>6891712.7519999994</v>
      </c>
      <c r="SF15" s="11">
        <v>11982377.376000002</v>
      </c>
      <c r="SG15" s="11">
        <v>6758952.0240000002</v>
      </c>
      <c r="SH15" s="11">
        <v>8258235.9120000005</v>
      </c>
      <c r="SI15" s="11">
        <v>28191173.136000004</v>
      </c>
      <c r="SJ15" s="11">
        <v>19564126.464000002</v>
      </c>
      <c r="SK15" s="11">
        <v>6669640.4160000002</v>
      </c>
      <c r="SL15" s="11">
        <v>12953545.391999999</v>
      </c>
      <c r="SM15" s="11">
        <v>62024512.679999992</v>
      </c>
      <c r="SN15" s="11">
        <v>3061210.4879999999</v>
      </c>
      <c r="SO15" s="11">
        <v>75265304.159999996</v>
      </c>
      <c r="SP15" s="11">
        <v>37533703.487999998</v>
      </c>
      <c r="SQ15" s="11">
        <v>36905864.328000002</v>
      </c>
      <c r="SR15" s="11">
        <v>42060515.568000004</v>
      </c>
      <c r="SS15" s="11">
        <v>19939310.952</v>
      </c>
      <c r="ST15" s="11">
        <v>27722740.559999999</v>
      </c>
      <c r="SU15" s="11">
        <v>26852107.512000002</v>
      </c>
      <c r="SV15" s="11">
        <v>6310263.432000001</v>
      </c>
      <c r="SW15" s="11">
        <v>71699033.42400001</v>
      </c>
      <c r="SX15" s="11">
        <v>13572409.128</v>
      </c>
      <c r="SY15" s="11">
        <v>7714419.648</v>
      </c>
      <c r="SZ15" s="11">
        <v>10611099.192000002</v>
      </c>
      <c r="TA15" s="11">
        <v>3698846.0400000005</v>
      </c>
      <c r="TB15" s="11">
        <v>9934626.9120000005</v>
      </c>
      <c r="TC15" s="11">
        <v>6374205.6000000006</v>
      </c>
      <c r="TD15" s="11">
        <v>21096762.287999995</v>
      </c>
      <c r="TE15" s="11">
        <v>10924055.327999998</v>
      </c>
      <c r="TF15" s="11">
        <v>12299539.175999999</v>
      </c>
      <c r="TG15" s="11">
        <v>23086580.447999999</v>
      </c>
      <c r="TH15" s="11">
        <v>15668318.640000001</v>
      </c>
      <c r="TI15" s="11">
        <v>12092599.511999998</v>
      </c>
      <c r="TJ15" s="11">
        <v>12173213.208000001</v>
      </c>
      <c r="TK15" s="11">
        <v>172548255.69600004</v>
      </c>
      <c r="TL15" s="11">
        <v>7128066.1679999996</v>
      </c>
      <c r="TM15" s="11">
        <v>3527159.2080000001</v>
      </c>
      <c r="TN15" s="11">
        <v>17355978.623999998</v>
      </c>
      <c r="TO15" s="11">
        <v>10674637.272</v>
      </c>
      <c r="TP15" s="11">
        <v>7562747.0159999989</v>
      </c>
      <c r="TQ15" s="11">
        <v>2929960.7759999996</v>
      </c>
      <c r="TR15" s="11">
        <v>37722853.487999998</v>
      </c>
      <c r="TS15" s="11">
        <v>5982559.6320000011</v>
      </c>
      <c r="TT15" s="11">
        <v>12638150.784000002</v>
      </c>
      <c r="TU15" s="11">
        <v>11597505.84</v>
      </c>
      <c r="TV15" s="11">
        <v>6275865.6720000003</v>
      </c>
      <c r="TW15" s="11">
        <v>4542169.68</v>
      </c>
      <c r="TX15" s="11">
        <v>29026167.335999999</v>
      </c>
      <c r="TY15" s="11">
        <v>5369479.7760000005</v>
      </c>
      <c r="TZ15" s="11">
        <v>5989891.4639999997</v>
      </c>
      <c r="UA15" s="11">
        <v>38620317.887999997</v>
      </c>
      <c r="UB15" s="11">
        <v>10369217.640000001</v>
      </c>
      <c r="UC15" s="11">
        <v>63695531.039999999</v>
      </c>
      <c r="UD15" s="11">
        <v>31409567.879999995</v>
      </c>
      <c r="UE15" s="11">
        <v>10154287.800000001</v>
      </c>
      <c r="UF15" s="11">
        <v>13764274.031999998</v>
      </c>
      <c r="UG15" s="11">
        <v>65137952.519999996</v>
      </c>
      <c r="UH15" s="11">
        <v>3631308.264</v>
      </c>
      <c r="UI15" s="11">
        <v>4259826.1919999998</v>
      </c>
      <c r="UJ15" s="11">
        <v>15440571.143999998</v>
      </c>
      <c r="UK15" s="11">
        <v>4832346.0480000004</v>
      </c>
      <c r="UL15" s="11">
        <v>85595504.376000017</v>
      </c>
      <c r="UM15" s="11">
        <v>12069540.576000001</v>
      </c>
      <c r="UN15" s="11">
        <v>13038069.839999998</v>
      </c>
      <c r="UO15" s="11">
        <v>6577605.3360000011</v>
      </c>
      <c r="UP15" s="11">
        <v>11176300.368000001</v>
      </c>
      <c r="UQ15" s="11">
        <v>6009496.2239999995</v>
      </c>
      <c r="UR15" s="11">
        <v>289702841.71200001</v>
      </c>
      <c r="US15" s="11">
        <v>15027518.76</v>
      </c>
      <c r="UT15" s="11">
        <v>9633918.6720000003</v>
      </c>
      <c r="UU15" s="11">
        <v>36716084.255999997</v>
      </c>
      <c r="UV15" s="11">
        <v>6774144.2879999997</v>
      </c>
      <c r="UW15" s="11">
        <v>21802716.120000005</v>
      </c>
      <c r="UX15" s="11">
        <v>24639113.112000003</v>
      </c>
      <c r="UY15" s="11">
        <v>5151195.3839999996</v>
      </c>
      <c r="UZ15" s="11">
        <v>7512640.0319999997</v>
      </c>
      <c r="VA15" s="11">
        <v>6927904.6560000004</v>
      </c>
      <c r="VB15" s="11">
        <v>7300036.080000001</v>
      </c>
      <c r="VC15" s="11">
        <v>57439209.911999993</v>
      </c>
      <c r="VD15" s="11">
        <v>12610774.223999999</v>
      </c>
      <c r="VE15" s="11">
        <v>18107200.296</v>
      </c>
      <c r="VF15" s="11">
        <v>8119539.5040000007</v>
      </c>
      <c r="VG15" s="11">
        <v>4292792.88</v>
      </c>
      <c r="VH15" s="11">
        <v>17789100.384000003</v>
      </c>
      <c r="VI15" s="11">
        <v>9065522.7120000012</v>
      </c>
      <c r="VJ15" s="11">
        <v>23522668.535999998</v>
      </c>
      <c r="VK15" s="11">
        <v>5554467.1679999996</v>
      </c>
      <c r="VL15" s="11">
        <v>4231334.8560000006</v>
      </c>
      <c r="VM15" s="11">
        <v>8507196.7199999988</v>
      </c>
      <c r="VN15" s="11">
        <v>120317009.01600002</v>
      </c>
      <c r="VO15" s="11">
        <v>34450798.368000001</v>
      </c>
      <c r="VP15" s="11">
        <v>28039261.535999998</v>
      </c>
      <c r="VQ15" s="11">
        <v>19236885.456</v>
      </c>
      <c r="VR15" s="11">
        <v>36610819.296000004</v>
      </c>
      <c r="VS15" s="11">
        <v>13410548.088000001</v>
      </c>
      <c r="VT15" s="11">
        <v>26019206.063999996</v>
      </c>
      <c r="VU15" s="11">
        <v>8396685.1439999994</v>
      </c>
      <c r="VV15" s="11">
        <v>17881783.847999997</v>
      </c>
      <c r="VW15" s="11">
        <v>32189693.808000002</v>
      </c>
      <c r="VX15" s="11">
        <v>85850866.727999985</v>
      </c>
      <c r="VY15" s="11">
        <v>24512269.104000002</v>
      </c>
      <c r="VZ15" s="11">
        <v>14469543.672000002</v>
      </c>
      <c r="WA15" s="11">
        <v>10999760.232000001</v>
      </c>
      <c r="WB15" s="11">
        <v>9611722.2960000001</v>
      </c>
      <c r="WC15" s="11">
        <v>494813148.28800005</v>
      </c>
      <c r="WD15" s="11">
        <v>9803982.4800000004</v>
      </c>
      <c r="WE15" s="11">
        <v>6739941.4079999998</v>
      </c>
      <c r="WF15" s="11">
        <v>7058443.2960000001</v>
      </c>
      <c r="WG15" s="11">
        <v>3663287.6159999999</v>
      </c>
      <c r="WH15" s="11">
        <v>7347498.0960000008</v>
      </c>
      <c r="WI15" s="11">
        <v>31297470.768000003</v>
      </c>
      <c r="WJ15" s="11">
        <v>28679790.072000001</v>
      </c>
      <c r="WK15" s="11">
        <v>21244195.655999996</v>
      </c>
      <c r="WL15" s="11">
        <v>9274494.2879999988</v>
      </c>
      <c r="WM15" s="11">
        <v>6113871.6239999998</v>
      </c>
      <c r="WN15" s="11">
        <v>15799931.088000001</v>
      </c>
      <c r="WO15" s="11">
        <v>6770526.6959999995</v>
      </c>
      <c r="WP15" s="11">
        <v>26214514.104000002</v>
      </c>
      <c r="WQ15" s="11">
        <v>30836158.007999998</v>
      </c>
      <c r="WR15" s="11">
        <v>6136365.0240000002</v>
      </c>
      <c r="WS15" s="11">
        <v>8864078.7120000012</v>
      </c>
      <c r="WT15" s="11">
        <v>12560593.68</v>
      </c>
      <c r="WU15" s="11">
        <v>9669975.7440000009</v>
      </c>
      <c r="WV15" s="11">
        <v>23026235.088</v>
      </c>
      <c r="WW15" s="11">
        <v>54435044.352000006</v>
      </c>
      <c r="WX15" s="11">
        <v>4738710.3839999996</v>
      </c>
      <c r="WY15" s="11">
        <v>4641056.688000001</v>
      </c>
      <c r="WZ15" s="11">
        <v>1096205.0639999998</v>
      </c>
      <c r="XA15" s="11">
        <v>5473368.7199999988</v>
      </c>
      <c r="XB15" s="11">
        <v>4510371.3599999994</v>
      </c>
      <c r="XC15" s="11">
        <v>3183047.7119999994</v>
      </c>
      <c r="XD15" s="11">
        <v>4372563.959999999</v>
      </c>
      <c r="XE15" s="11">
        <v>49462945.584000006</v>
      </c>
      <c r="XF15" s="11">
        <v>4797127.8959999997</v>
      </c>
      <c r="XG15" s="11">
        <v>6547671.2640000004</v>
      </c>
      <c r="XH15" s="11">
        <v>2093311.4880000001</v>
      </c>
      <c r="XI15" s="11">
        <v>8354385.4079999998</v>
      </c>
      <c r="XJ15" s="11">
        <v>314682023.13599998</v>
      </c>
      <c r="XK15" s="11">
        <v>40138137.144000001</v>
      </c>
      <c r="XL15" s="11">
        <v>42259007.832000002</v>
      </c>
      <c r="XM15" s="11">
        <v>93704321.495999992</v>
      </c>
      <c r="XN15" s="11">
        <v>41239290.623999998</v>
      </c>
      <c r="XO15" s="11">
        <v>29370856.223999999</v>
      </c>
      <c r="XP15" s="11">
        <v>73855003.008000016</v>
      </c>
      <c r="XQ15" s="11">
        <v>25862882.688000001</v>
      </c>
      <c r="XR15" s="11">
        <v>28016930.52</v>
      </c>
      <c r="XS15" s="11">
        <v>63325664.472000003</v>
      </c>
      <c r="XT15" s="11">
        <v>49701777.863999993</v>
      </c>
      <c r="XU15" s="11">
        <v>27938118.335999999</v>
      </c>
      <c r="XV15" s="11">
        <v>35299426.464000002</v>
      </c>
      <c r="XW15" s="11">
        <v>28463413.848000001</v>
      </c>
      <c r="XX15" s="11">
        <v>50963463.263999999</v>
      </c>
      <c r="XY15" s="11">
        <v>47836549.752000004</v>
      </c>
      <c r="XZ15" s="11">
        <v>21128158.031999998</v>
      </c>
      <c r="YA15" s="11">
        <v>22461320.520000003</v>
      </c>
      <c r="YB15" s="11">
        <v>14320145.256000001</v>
      </c>
      <c r="YC15" s="11">
        <v>27517932.384000003</v>
      </c>
      <c r="YD15" s="11">
        <v>22174346.688000001</v>
      </c>
      <c r="YE15" s="11">
        <v>14875662.48</v>
      </c>
      <c r="YF15" s="11">
        <v>19378145.640000001</v>
      </c>
      <c r="YG15" s="11">
        <v>253498208.03999996</v>
      </c>
      <c r="YH15" s="11">
        <v>13638800.640000001</v>
      </c>
      <c r="YI15" s="11">
        <v>7559677.0319999997</v>
      </c>
      <c r="YJ15" s="11">
        <v>7904905.8960000006</v>
      </c>
      <c r="YK15" s="11">
        <v>39342997.920000002</v>
      </c>
      <c r="YL15" s="11">
        <v>29218428.455999997</v>
      </c>
      <c r="YM15" s="11">
        <v>26238003.816</v>
      </c>
      <c r="YN15" s="11">
        <v>5341283.2800000012</v>
      </c>
      <c r="YO15" s="11">
        <v>15791353.344000001</v>
      </c>
      <c r="YP15" s="11">
        <v>21824900.471999995</v>
      </c>
      <c r="YQ15" s="11">
        <v>10581409.583999999</v>
      </c>
      <c r="YR15" s="11">
        <v>10741216.416000001</v>
      </c>
      <c r="YS15" s="11">
        <v>5441196.311999999</v>
      </c>
      <c r="YT15" s="11">
        <v>10589057.927999999</v>
      </c>
      <c r="YU15" s="11">
        <v>4621067.16</v>
      </c>
      <c r="YV15" s="11">
        <v>5907418.4879999999</v>
      </c>
      <c r="YW15" s="11">
        <v>6505787.4720000001</v>
      </c>
      <c r="YX15" s="11">
        <v>54664474.512000002</v>
      </c>
      <c r="YY15" s="11">
        <v>16369465.344000001</v>
      </c>
      <c r="YZ15" s="11">
        <v>8267928.8159999996</v>
      </c>
      <c r="ZA15" s="11">
        <v>10213268.807999998</v>
      </c>
      <c r="ZB15" s="11">
        <v>14065130.976000002</v>
      </c>
      <c r="ZC15" s="11">
        <v>27294169.752000004</v>
      </c>
      <c r="ZD15" s="11">
        <v>15592443.767999999</v>
      </c>
      <c r="ZE15" s="11">
        <v>68462365.008000016</v>
      </c>
      <c r="ZF15" s="11">
        <v>9810943.5119999982</v>
      </c>
      <c r="ZG15" s="11">
        <v>9824257.3679999989</v>
      </c>
      <c r="ZH15" s="11">
        <v>14086829.207999999</v>
      </c>
      <c r="ZI15" s="11">
        <v>9627917.9039999992</v>
      </c>
      <c r="ZJ15" s="11">
        <v>10646265.359999999</v>
      </c>
      <c r="ZK15" s="11">
        <v>11039213.784000002</v>
      </c>
      <c r="ZL15" s="11">
        <v>5588338.8000000007</v>
      </c>
      <c r="ZM15" s="11">
        <v>17546417.280000001</v>
      </c>
      <c r="ZN15" s="11">
        <v>218612095.56000003</v>
      </c>
      <c r="ZO15" s="11">
        <v>17265243.096000001</v>
      </c>
      <c r="ZP15" s="11">
        <v>6011372.6639999989</v>
      </c>
      <c r="ZQ15" s="11">
        <v>34951725.719999999</v>
      </c>
      <c r="ZR15" s="11">
        <v>25680777.384000003</v>
      </c>
      <c r="ZS15" s="11">
        <v>4781572.3679999998</v>
      </c>
      <c r="ZT15" s="11">
        <v>15414830.640000001</v>
      </c>
      <c r="ZU15" s="11">
        <v>10102662.215999998</v>
      </c>
      <c r="ZV15" s="11">
        <v>16933415.399999999</v>
      </c>
      <c r="ZW15" s="11">
        <v>29098380.839999996</v>
      </c>
      <c r="ZX15" s="11">
        <v>3449654.4000000004</v>
      </c>
      <c r="ZY15" s="11">
        <v>7305054.8400000008</v>
      </c>
      <c r="ZZ15" s="11">
        <v>18301023.48</v>
      </c>
      <c r="AAA15" s="11">
        <v>23124497.952</v>
      </c>
      <c r="AAB15" s="11">
        <v>6922165.8719999995</v>
      </c>
      <c r="AAC15" s="11">
        <v>7951484.5440000007</v>
      </c>
      <c r="AAD15" s="11">
        <v>12063408.168000001</v>
      </c>
      <c r="AAE15" s="11">
        <v>5264503.9440000001</v>
      </c>
      <c r="AAF15" s="11">
        <v>4999513.08</v>
      </c>
      <c r="AAG15" s="11">
        <v>5307607.1999999993</v>
      </c>
      <c r="AAH15" s="11">
        <v>3948491.2080000001</v>
      </c>
      <c r="AAI15" s="11">
        <v>3224340.8880000003</v>
      </c>
      <c r="AAJ15" s="11">
        <v>51697762.368000001</v>
      </c>
      <c r="AAK15" s="11">
        <v>7810215.1920000007</v>
      </c>
      <c r="AAL15" s="11">
        <v>4668764.2080000006</v>
      </c>
      <c r="AAM15" s="11">
        <v>5334101.8320000004</v>
      </c>
      <c r="AAN15" s="11">
        <v>5225068.8479999993</v>
      </c>
      <c r="AAO15" s="11">
        <v>7703356.1999999993</v>
      </c>
      <c r="AAP15" s="11">
        <v>5236459.5600000005</v>
      </c>
      <c r="AAQ15" s="11">
        <v>341385979.07999992</v>
      </c>
      <c r="AAR15" s="11">
        <v>45045371.42400001</v>
      </c>
      <c r="AAS15" s="11">
        <v>22782311.759999998</v>
      </c>
      <c r="AAT15" s="11">
        <v>12728757.792000001</v>
      </c>
      <c r="AAU15" s="11">
        <v>38846043.287999995</v>
      </c>
      <c r="AAV15" s="11">
        <v>36149675.495999992</v>
      </c>
      <c r="AAW15" s="11">
        <v>49210523.376000002</v>
      </c>
      <c r="AAX15" s="11">
        <v>73994788.296000004</v>
      </c>
      <c r="AAY15" s="11">
        <v>59348771.400000006</v>
      </c>
      <c r="AAZ15" s="11">
        <v>31485828.023999996</v>
      </c>
      <c r="ABA15" s="11">
        <v>35389638.936000004</v>
      </c>
      <c r="ABB15" s="11">
        <v>45212983.967999995</v>
      </c>
      <c r="ABC15" s="11">
        <v>62717130.456000008</v>
      </c>
      <c r="ABD15" s="11">
        <v>20665449.839999996</v>
      </c>
      <c r="ABE15" s="11">
        <v>21661694.280000001</v>
      </c>
      <c r="ABF15" s="11">
        <v>24014019.263999999</v>
      </c>
      <c r="ABG15" s="11">
        <v>16073310.623999998</v>
      </c>
      <c r="ABH15" s="11">
        <v>24135453.623999998</v>
      </c>
      <c r="ABI15" s="11">
        <v>49296096.623999998</v>
      </c>
      <c r="ABJ15" s="11">
        <v>49899594.57599999</v>
      </c>
      <c r="ABK15" s="11">
        <v>124839163.80000001</v>
      </c>
      <c r="ABL15" s="11">
        <v>29212567.943999998</v>
      </c>
      <c r="ABM15" s="11">
        <v>15757349.279999999</v>
      </c>
      <c r="ABN15" s="11">
        <v>15991577.039999999</v>
      </c>
      <c r="ABO15" s="11">
        <v>21677150.592</v>
      </c>
      <c r="ABP15" s="11">
        <v>20798990.615999997</v>
      </c>
      <c r="ABQ15" s="11">
        <v>115904246.32800001</v>
      </c>
      <c r="ABR15" s="11">
        <v>7609858.0319999997</v>
      </c>
      <c r="ABS15" s="11">
        <v>6550509.6959999995</v>
      </c>
      <c r="ABT15" s="11">
        <v>7794671.3279999997</v>
      </c>
      <c r="ABU15" s="11">
        <v>12235255.248</v>
      </c>
      <c r="ABV15" s="11">
        <v>9688811.7840000018</v>
      </c>
      <c r="ABW15" s="11">
        <v>8679210.0480000004</v>
      </c>
      <c r="ABX15" s="11">
        <v>19532055.936000001</v>
      </c>
      <c r="ABY15" s="11">
        <v>2211178.6559999995</v>
      </c>
      <c r="ABZ15" s="11">
        <v>214023405.93600002</v>
      </c>
      <c r="ACA15" s="11">
        <v>20920986.767999999</v>
      </c>
      <c r="ACB15" s="11">
        <v>2916137.16</v>
      </c>
      <c r="ACC15" s="11">
        <v>7366971.2640000004</v>
      </c>
      <c r="ACD15" s="11">
        <v>28719837.695999995</v>
      </c>
      <c r="ACE15" s="11">
        <v>53097948.095999993</v>
      </c>
      <c r="ACF15" s="11">
        <v>24922911.431999996</v>
      </c>
      <c r="ACG15" s="11">
        <v>28036972.559999999</v>
      </c>
      <c r="ACH15" s="11">
        <v>31021238.903999999</v>
      </c>
      <c r="ACI15" s="11">
        <v>29262006.863999996</v>
      </c>
      <c r="ACJ15" s="11">
        <v>20970311.399999999</v>
      </c>
      <c r="ACK15" s="11">
        <v>165695830.58399999</v>
      </c>
      <c r="ACL15" s="11">
        <v>14652694.247999998</v>
      </c>
      <c r="ACM15" s="11">
        <v>24220438.895999998</v>
      </c>
      <c r="ACN15" s="11">
        <v>12462476.544</v>
      </c>
      <c r="ACO15" s="11">
        <v>9588324.7199999988</v>
      </c>
      <c r="ACP15" s="11">
        <v>5651507.9039999992</v>
      </c>
      <c r="ACQ15" s="11">
        <v>4470563.76</v>
      </c>
      <c r="ACR15" s="11">
        <v>27942309.816</v>
      </c>
      <c r="ACS15" s="11">
        <v>27593460.096000001</v>
      </c>
      <c r="ACT15" s="11">
        <v>3976068.2880000006</v>
      </c>
      <c r="ACU15" s="11">
        <v>7679337.5519999992</v>
      </c>
      <c r="ACV15" s="11">
        <v>8793870.0960000008</v>
      </c>
      <c r="ACW15" s="11">
        <v>29968343.471999995</v>
      </c>
      <c r="ACX15" s="11">
        <v>14185485.600000001</v>
      </c>
      <c r="ACY15" s="11">
        <v>15142747.103999998</v>
      </c>
      <c r="ACZ15" s="11">
        <v>13614044.376000002</v>
      </c>
      <c r="ADA15" s="11">
        <v>11550412.272</v>
      </c>
      <c r="ADB15" s="11">
        <v>12757761.648</v>
      </c>
      <c r="ADC15" s="11">
        <v>7569172.2480000006</v>
      </c>
      <c r="ADD15" s="11">
        <v>6459774.5760000013</v>
      </c>
      <c r="ADE15" s="11">
        <v>2289731.7119999998</v>
      </c>
      <c r="ADF15" s="11">
        <v>7904285.1840000004</v>
      </c>
      <c r="ADG15" s="652">
        <v>1400455.8480000002</v>
      </c>
      <c r="ADH15" s="11">
        <v>30918090.311999999</v>
      </c>
      <c r="ADI15" s="11">
        <v>28354602.408</v>
      </c>
      <c r="ADJ15" s="11">
        <v>4945258.9440000001</v>
      </c>
      <c r="ADK15" s="11">
        <v>8978983.2719999999</v>
      </c>
      <c r="ADL15" s="11">
        <v>6806500.2719999989</v>
      </c>
      <c r="ADM15" s="11">
        <v>4952987.9039999992</v>
      </c>
      <c r="ADN15" s="11">
        <v>20559492.960000001</v>
      </c>
      <c r="ADO15" s="11">
        <v>10171228.127999999</v>
      </c>
      <c r="ADP15" s="11">
        <v>8337920.1119999997</v>
      </c>
      <c r="ADQ15" s="11">
        <v>285059584.03200006</v>
      </c>
      <c r="ADR15" s="11">
        <v>60111749.783999994</v>
      </c>
      <c r="ADS15" s="11">
        <v>81818077.344000012</v>
      </c>
      <c r="ADT15" s="11">
        <v>56766286.368000001</v>
      </c>
      <c r="ADU15" s="11">
        <v>70199748.024000004</v>
      </c>
      <c r="ADV15" s="11">
        <v>7861644.6959999995</v>
      </c>
      <c r="ADW15" s="11">
        <v>4323569.6160000004</v>
      </c>
      <c r="ADX15" s="11">
        <v>23524059.744000003</v>
      </c>
      <c r="ADY15" s="11">
        <v>2790766.2479999997</v>
      </c>
      <c r="ADZ15" s="11">
        <v>1303652.3279999997</v>
      </c>
      <c r="AEA15" s="11">
        <v>239899678.15200001</v>
      </c>
      <c r="AEB15" s="11">
        <v>40573953.57599999</v>
      </c>
      <c r="AEC15" s="11">
        <v>23182489.368000001</v>
      </c>
      <c r="AED15" s="11">
        <v>9442965.7440000009</v>
      </c>
      <c r="AEE15" s="11">
        <v>9421488.1679999996</v>
      </c>
      <c r="AEF15" s="11">
        <v>9568751.1359999999</v>
      </c>
      <c r="AEG15" s="11">
        <v>5845646.8560000006</v>
      </c>
      <c r="AEH15" s="11">
        <v>8074863.9120000005</v>
      </c>
      <c r="AEI15" s="11">
        <v>7451680.9919999996</v>
      </c>
      <c r="AEJ15" s="11">
        <v>7891040.6399999997</v>
      </c>
      <c r="AEK15" s="11">
        <v>17663765.376000002</v>
      </c>
      <c r="AEL15" s="11">
        <v>28013902.271999996</v>
      </c>
      <c r="AEM15" s="11">
        <v>14412221.232000001</v>
      </c>
      <c r="AEN15" s="11">
        <v>10547879.952</v>
      </c>
      <c r="AEO15" s="11">
        <v>10450346.856000002</v>
      </c>
      <c r="AEP15" s="11">
        <v>7290522.432000001</v>
      </c>
      <c r="AEQ15" s="11">
        <v>6220931.4000000004</v>
      </c>
      <c r="AER15" s="11">
        <v>7926012.0960000008</v>
      </c>
      <c r="AES15" s="11">
        <v>5035623.4560000002</v>
      </c>
      <c r="AET15" s="11">
        <v>11647232.927999999</v>
      </c>
      <c r="AEU15" s="11">
        <v>184240794.24000001</v>
      </c>
      <c r="AEV15" s="11">
        <v>13408197.888</v>
      </c>
      <c r="AEW15" s="11">
        <v>9665160.3839999996</v>
      </c>
      <c r="AEX15" s="11">
        <v>3994621.6079999995</v>
      </c>
      <c r="AEY15" s="11">
        <v>3209841.9599999995</v>
      </c>
      <c r="AEZ15" s="11">
        <v>7286827.1280000005</v>
      </c>
      <c r="AFA15" s="11">
        <v>9850626.2400000002</v>
      </c>
      <c r="AFB15" s="11">
        <v>7708095.1439999994</v>
      </c>
      <c r="AFC15" s="11">
        <v>13650481.631999999</v>
      </c>
      <c r="AFD15" s="11">
        <v>7437018.7199999988</v>
      </c>
      <c r="AFE15" s="11">
        <v>71791044.24000001</v>
      </c>
      <c r="AFF15" s="11">
        <v>96066054</v>
      </c>
      <c r="AFG15" s="11">
        <v>33502984.512000002</v>
      </c>
      <c r="AFH15" s="11">
        <v>18484674.912</v>
      </c>
      <c r="AFI15" s="11">
        <v>54536151.047999993</v>
      </c>
      <c r="AFJ15" s="11">
        <v>10081795.488000002</v>
      </c>
      <c r="AFK15" s="11">
        <v>14562444.408</v>
      </c>
      <c r="AFL15" s="11">
        <v>15124724.76</v>
      </c>
      <c r="AFM15" s="11">
        <v>12655066.991999999</v>
      </c>
      <c r="AFN15" s="11">
        <v>19190335.824000001</v>
      </c>
      <c r="AFO15" s="11">
        <v>30970489.032000002</v>
      </c>
      <c r="AFP15" s="11">
        <v>6136241.1359999999</v>
      </c>
      <c r="AFQ15" s="11">
        <v>30509458.415999997</v>
      </c>
      <c r="AFR15" s="11">
        <v>91171240.84800002</v>
      </c>
      <c r="AFS15" s="11">
        <v>17452086.504000001</v>
      </c>
      <c r="AFT15" s="11">
        <v>12337293.672000002</v>
      </c>
      <c r="AFU15" s="11">
        <v>10178728.103999998</v>
      </c>
      <c r="AFV15" s="11">
        <v>11591774.088</v>
      </c>
      <c r="AFW15" s="11">
        <v>7738963.4880000008</v>
      </c>
      <c r="AFX15" s="11">
        <v>6470998.8960000006</v>
      </c>
      <c r="AFY15" s="11">
        <v>13165826.927999999</v>
      </c>
      <c r="AFZ15" s="11">
        <v>16657058.471999999</v>
      </c>
      <c r="AGA15" s="11">
        <v>6433264.3920000009</v>
      </c>
      <c r="AGB15" s="11">
        <v>16667397.528000001</v>
      </c>
      <c r="AGC15" s="11">
        <v>6507879.8880000003</v>
      </c>
      <c r="AGD15" s="11">
        <v>68584952.400000006</v>
      </c>
      <c r="AGE15" s="11">
        <v>9298723.9680000003</v>
      </c>
      <c r="AGF15" s="11">
        <v>6516888.9840000011</v>
      </c>
      <c r="AGG15" s="11">
        <v>5971632.6960000005</v>
      </c>
      <c r="AGH15" s="11">
        <v>15200667.456000002</v>
      </c>
      <c r="AGI15" s="11">
        <v>13963441.031999998</v>
      </c>
      <c r="AGJ15" s="11">
        <v>6816689.2319999998</v>
      </c>
      <c r="AGK15" s="11">
        <v>6736273.7039999999</v>
      </c>
      <c r="AGL15" s="11">
        <v>3927143.9760000003</v>
      </c>
      <c r="AGM15" s="11">
        <v>6974043.5760000013</v>
      </c>
      <c r="AGN15" s="11">
        <v>10905726.287999999</v>
      </c>
      <c r="AGO15" s="11">
        <v>165715843.87199998</v>
      </c>
      <c r="AGP15" s="11">
        <v>34214172.263999999</v>
      </c>
      <c r="AGQ15" s="11">
        <v>13849855.799999999</v>
      </c>
      <c r="AGR15" s="11">
        <v>15364123.752000002</v>
      </c>
      <c r="AGS15" s="11">
        <v>31631278.704</v>
      </c>
      <c r="AGT15" s="11">
        <v>9955444.6079999991</v>
      </c>
      <c r="AGU15" s="11">
        <v>12450597.600000001</v>
      </c>
      <c r="AGV15" s="11">
        <v>18625312.872000001</v>
      </c>
      <c r="AGW15" s="11">
        <v>208175535.74399999</v>
      </c>
      <c r="AGX15" s="11">
        <v>133993788.50399999</v>
      </c>
      <c r="AGY15" s="11">
        <v>11164086.743999999</v>
      </c>
      <c r="AGZ15" s="11">
        <v>155614573.94400001</v>
      </c>
      <c r="AHA15" s="11">
        <v>33089028.624000002</v>
      </c>
      <c r="AHB15" s="11">
        <v>30963028.559999999</v>
      </c>
      <c r="AHC15" s="11">
        <v>21204958.776000001</v>
      </c>
      <c r="AHD15" s="11">
        <v>8668611.0480000004</v>
      </c>
      <c r="AHE15" s="11">
        <v>3248501.4239999996</v>
      </c>
      <c r="AHF15" s="11">
        <v>8375739.8400000008</v>
      </c>
      <c r="AHG15" s="11">
        <v>26404118.879999995</v>
      </c>
      <c r="AHH15" s="11">
        <v>9026275.7039999999</v>
      </c>
      <c r="AHI15" s="11">
        <v>11365447.152000003</v>
      </c>
      <c r="AHJ15" s="11">
        <v>9828597.120000001</v>
      </c>
      <c r="AHK15" s="11">
        <v>6938330.4480000008</v>
      </c>
      <c r="AHL15" s="11">
        <v>9718283.4959999993</v>
      </c>
      <c r="AHM15" s="11">
        <v>8727858.120000001</v>
      </c>
      <c r="AHN15" s="11">
        <v>59827752.599999994</v>
      </c>
      <c r="AHO15" s="11">
        <v>5838283.9440000001</v>
      </c>
      <c r="AHP15" s="11">
        <v>8250136.1999999993</v>
      </c>
      <c r="AHQ15" s="11">
        <v>6658943.2319999998</v>
      </c>
      <c r="AHR15" s="11">
        <v>15227636.76</v>
      </c>
      <c r="AHS15" s="11">
        <v>7865971.4160000002</v>
      </c>
      <c r="AHT15" s="11">
        <v>6244478.4959999993</v>
      </c>
      <c r="AHU15" s="11">
        <f t="shared" si="0"/>
        <v>28856111739.264023</v>
      </c>
      <c r="AHW15" s="625"/>
      <c r="AHX15" s="626"/>
    </row>
    <row r="16" spans="1:909" x14ac:dyDescent="0.8">
      <c r="A16" s="96"/>
      <c r="B16" s="96" t="s">
        <v>1140</v>
      </c>
      <c r="C16" s="6" t="s">
        <v>1143</v>
      </c>
      <c r="D16" s="11">
        <v>5122632981.0240002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>
        <v>3468413419.3679996</v>
      </c>
      <c r="X16" s="11">
        <v>23591560.008000001</v>
      </c>
      <c r="Y16" s="11"/>
      <c r="Z16" s="11"/>
      <c r="AA16" s="11"/>
      <c r="AB16" s="11"/>
      <c r="AC16" s="11"/>
      <c r="AD16" s="11">
        <v>12994771.319999998</v>
      </c>
      <c r="AE16" s="11"/>
      <c r="AF16" s="11"/>
      <c r="AG16" s="11"/>
      <c r="AH16" s="11"/>
      <c r="AI16" s="11">
        <v>753532.36800000002</v>
      </c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>
        <v>880906926.67199993</v>
      </c>
      <c r="BK16" s="11">
        <v>597005043.31200004</v>
      </c>
      <c r="BL16" s="11"/>
      <c r="BM16" s="11"/>
      <c r="BN16" s="11"/>
      <c r="BO16" s="11"/>
      <c r="BP16" s="11"/>
      <c r="BQ16" s="11"/>
      <c r="BR16" s="11"/>
      <c r="BS16" s="11">
        <v>1273869469.4879999</v>
      </c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>
        <v>1272069087.168</v>
      </c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>
        <v>24330184.847999997</v>
      </c>
      <c r="DD16" s="11">
        <v>66503760.095999993</v>
      </c>
      <c r="DE16" s="11">
        <v>395184</v>
      </c>
      <c r="DF16" s="11"/>
      <c r="DG16" s="11"/>
      <c r="DH16" s="11"/>
      <c r="DI16" s="11"/>
      <c r="DJ16" s="11"/>
      <c r="DK16" s="11"/>
      <c r="DL16" s="11">
        <v>1001376025.3679999</v>
      </c>
      <c r="DM16" s="11"/>
      <c r="DN16" s="11"/>
      <c r="DO16" s="11"/>
      <c r="DP16" s="11">
        <v>523856.64000000001</v>
      </c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>
        <v>329906302.20000005</v>
      </c>
      <c r="EG16" s="11">
        <v>190405664.54400003</v>
      </c>
      <c r="EH16" s="11"/>
      <c r="EI16" s="11"/>
      <c r="EJ16" s="11"/>
      <c r="EK16" s="11"/>
      <c r="EL16" s="11"/>
      <c r="EM16" s="11"/>
      <c r="EN16" s="11"/>
      <c r="EO16" s="11">
        <v>656426643.38400006</v>
      </c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>
        <v>21520800</v>
      </c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>
        <v>36980.688000000002</v>
      </c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>
        <v>1162200</v>
      </c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>
        <v>174202256.23199999</v>
      </c>
      <c r="IL16" s="11"/>
      <c r="IM16" s="11"/>
      <c r="IN16" s="11"/>
      <c r="IO16" s="11"/>
      <c r="IP16" s="11"/>
      <c r="IQ16" s="11"/>
      <c r="IR16" s="11"/>
      <c r="IS16" s="11"/>
      <c r="IT16" s="11"/>
      <c r="IU16" s="11">
        <v>341616</v>
      </c>
      <c r="IV16" s="11">
        <v>60477.600000000006</v>
      </c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>
        <v>491999278.79999995</v>
      </c>
      <c r="JH16" s="11"/>
      <c r="JI16" s="11"/>
      <c r="JJ16" s="11"/>
      <c r="JK16" s="11"/>
      <c r="JL16" s="11"/>
      <c r="JM16" s="11">
        <v>438101853.81600004</v>
      </c>
      <c r="JN16" s="11"/>
      <c r="JO16" s="11"/>
      <c r="JP16" s="11"/>
      <c r="JQ16" s="11"/>
      <c r="JR16" s="11"/>
      <c r="JS16" s="11"/>
      <c r="JT16" s="11">
        <v>1022621928.096</v>
      </c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>
        <v>240000000</v>
      </c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>
        <v>178860258.31199998</v>
      </c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>
        <v>1976052948.3600001</v>
      </c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>
        <v>1522419043.4879999</v>
      </c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>
        <v>1442714889.1199999</v>
      </c>
      <c r="NG16" s="11"/>
      <c r="NH16" s="11"/>
      <c r="NI16" s="11">
        <v>132000000</v>
      </c>
      <c r="NJ16" s="11"/>
      <c r="NK16" s="11"/>
      <c r="NL16" s="11"/>
      <c r="NM16" s="11"/>
      <c r="NN16" s="11"/>
      <c r="NO16" s="11"/>
      <c r="NP16" s="11"/>
      <c r="NQ16" s="11"/>
      <c r="NR16" s="11">
        <v>234501692.23199999</v>
      </c>
      <c r="NS16" s="11"/>
      <c r="NT16" s="11"/>
      <c r="NU16" s="11"/>
      <c r="NV16" s="11"/>
      <c r="NW16" s="11"/>
      <c r="NX16" s="11"/>
      <c r="NY16" s="11">
        <v>1229951993.8080001</v>
      </c>
      <c r="NZ16" s="11"/>
      <c r="OA16" s="11"/>
      <c r="OB16" s="11"/>
      <c r="OC16" s="11"/>
      <c r="OD16" s="11"/>
      <c r="OE16" s="11"/>
      <c r="OF16" s="11"/>
      <c r="OG16" s="11"/>
      <c r="OH16" s="11"/>
      <c r="OI16" s="11">
        <v>4106143.1279999996</v>
      </c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>
        <v>46560</v>
      </c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>
        <v>40894181.688000008</v>
      </c>
      <c r="QQ16" s="11"/>
      <c r="QR16" s="11"/>
      <c r="QS16" s="11"/>
      <c r="QT16" s="11"/>
      <c r="QU16" s="11">
        <v>7920000</v>
      </c>
      <c r="QV16" s="11">
        <v>23164128</v>
      </c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>
        <v>1160424</v>
      </c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>
        <v>232800</v>
      </c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>
        <v>3243736.8000000003</v>
      </c>
      <c r="UM16" s="11"/>
      <c r="UN16" s="11"/>
      <c r="UO16" s="11"/>
      <c r="UP16" s="11"/>
      <c r="UQ16" s="11"/>
      <c r="UR16" s="11">
        <v>2907600</v>
      </c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>
        <v>348208477.24800003</v>
      </c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>
        <v>138145504.07999998</v>
      </c>
      <c r="XK16" s="11"/>
      <c r="XL16" s="11"/>
      <c r="XM16" s="11">
        <v>145704</v>
      </c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>
        <v>631206561.31200004</v>
      </c>
      <c r="YY16" s="11"/>
      <c r="YZ16" s="11"/>
      <c r="ZA16" s="11"/>
      <c r="ZB16" s="11"/>
      <c r="ZC16" s="11"/>
      <c r="ZD16" s="11"/>
      <c r="ZE16" s="11">
        <v>284888.56799999997</v>
      </c>
      <c r="ZF16" s="11"/>
      <c r="ZG16" s="11"/>
      <c r="ZH16" s="11">
        <v>3360000</v>
      </c>
      <c r="ZI16" s="11"/>
      <c r="ZJ16" s="11"/>
      <c r="ZK16" s="11"/>
      <c r="ZL16" s="11"/>
      <c r="ZM16" s="11"/>
      <c r="ZN16" s="11">
        <v>5940153.9120000005</v>
      </c>
      <c r="ZO16" s="11"/>
      <c r="ZP16" s="11"/>
      <c r="ZQ16" s="11">
        <v>1211728.7999999998</v>
      </c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>
        <v>46922400</v>
      </c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>
        <v>469354759.31999999</v>
      </c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>
        <v>1152000</v>
      </c>
      <c r="ADD16" s="11"/>
      <c r="ADE16" s="11"/>
      <c r="ADF16" s="11"/>
      <c r="ADG16" s="652">
        <v>0</v>
      </c>
      <c r="ADH16" s="11">
        <v>247324077.02399999</v>
      </c>
      <c r="ADI16" s="11">
        <v>34748443.200000003</v>
      </c>
      <c r="ADJ16" s="11"/>
      <c r="ADK16" s="11"/>
      <c r="ADL16" s="11"/>
      <c r="ADM16" s="11"/>
      <c r="ADN16" s="11"/>
      <c r="ADO16" s="11"/>
      <c r="ADP16" s="11"/>
      <c r="ADQ16" s="11">
        <v>300181764.74399996</v>
      </c>
      <c r="ADR16" s="11"/>
      <c r="ADS16" s="11"/>
      <c r="ADT16" s="11"/>
      <c r="ADU16" s="11">
        <v>211287770.90399998</v>
      </c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>
        <v>965363432.13600004</v>
      </c>
      <c r="AEV16" s="11"/>
      <c r="AEW16" s="11"/>
      <c r="AEX16" s="11"/>
      <c r="AEY16" s="11"/>
      <c r="AEZ16" s="11"/>
      <c r="AFA16" s="11"/>
      <c r="AFB16" s="11"/>
      <c r="AFC16" s="11"/>
      <c r="AFD16" s="11"/>
      <c r="AFE16" s="11">
        <v>371170337.83200002</v>
      </c>
      <c r="AFF16" s="11">
        <v>344851149.93599999</v>
      </c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>
        <v>409845134.97600007</v>
      </c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>
        <v>20109600</v>
      </c>
      <c r="AGP16" s="11">
        <v>0</v>
      </c>
      <c r="AGQ16" s="11"/>
      <c r="AGR16" s="11"/>
      <c r="AGS16" s="11"/>
      <c r="AGT16" s="11"/>
      <c r="AGU16" s="11"/>
      <c r="AGV16" s="11"/>
      <c r="AGW16" s="11">
        <v>40572000</v>
      </c>
      <c r="AGX16" s="11">
        <v>25401600</v>
      </c>
      <c r="AGY16" s="11"/>
      <c r="AGZ16" s="11"/>
      <c r="AHA16" s="11"/>
      <c r="AHB16" s="11"/>
      <c r="AHC16" s="11"/>
      <c r="AHD16" s="11"/>
      <c r="AHE16" s="11"/>
      <c r="AHF16" s="11">
        <v>960000</v>
      </c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>
        <f t="shared" si="0"/>
        <v>28730075689.967999</v>
      </c>
      <c r="AHW16" s="625"/>
      <c r="AHX16" s="626"/>
    </row>
    <row r="17" spans="1:908" x14ac:dyDescent="0.8">
      <c r="A17" s="96">
        <v>12</v>
      </c>
      <c r="B17" s="96" t="s">
        <v>18</v>
      </c>
      <c r="C17" s="6" t="s">
        <v>640</v>
      </c>
      <c r="D17" s="11">
        <v>59472000</v>
      </c>
      <c r="E17" s="11"/>
      <c r="F17" s="11"/>
      <c r="G17" s="11"/>
      <c r="H17" s="11">
        <v>840000</v>
      </c>
      <c r="I17" s="11">
        <v>47349.960000000006</v>
      </c>
      <c r="J17" s="11">
        <v>45957888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>
        <v>34166838.816</v>
      </c>
      <c r="Y17" s="11"/>
      <c r="Z17" s="11"/>
      <c r="AA17" s="11"/>
      <c r="AB17" s="11"/>
      <c r="AC17" s="11"/>
      <c r="AD17" s="11">
        <v>34166400</v>
      </c>
      <c r="AE17" s="11">
        <v>3069600</v>
      </c>
      <c r="AF17" s="11"/>
      <c r="AG17" s="11">
        <v>15823200</v>
      </c>
      <c r="AH17" s="11">
        <v>173808</v>
      </c>
      <c r="AI17" s="11">
        <v>23692800</v>
      </c>
      <c r="AJ17" s="11"/>
      <c r="AK17" s="11">
        <v>53212.799999999996</v>
      </c>
      <c r="AL17" s="11"/>
      <c r="AM17" s="11"/>
      <c r="AN17" s="11"/>
      <c r="AO17" s="11"/>
      <c r="AP17" s="11"/>
      <c r="AQ17" s="11">
        <v>3117600</v>
      </c>
      <c r="AR17" s="11"/>
      <c r="AS17" s="11"/>
      <c r="AT17" s="11"/>
      <c r="AU17" s="11">
        <v>4797600</v>
      </c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>
        <v>720000</v>
      </c>
      <c r="BI17" s="11"/>
      <c r="BJ17" s="11">
        <v>3957072</v>
      </c>
      <c r="BK17" s="11">
        <v>13605600</v>
      </c>
      <c r="BL17" s="11">
        <v>1888800</v>
      </c>
      <c r="BM17" s="11"/>
      <c r="BN17" s="11">
        <v>2475600</v>
      </c>
      <c r="BO17" s="11">
        <v>643200</v>
      </c>
      <c r="BP17" s="11">
        <v>6402000</v>
      </c>
      <c r="BQ17" s="11"/>
      <c r="BR17" s="11"/>
      <c r="BS17" s="11">
        <v>11804396.304000001</v>
      </c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>
        <v>960000</v>
      </c>
      <c r="CJ17" s="11"/>
      <c r="CK17" s="11"/>
      <c r="CL17" s="11"/>
      <c r="CM17" s="11"/>
      <c r="CN17" s="11">
        <v>22273951.512000002</v>
      </c>
      <c r="CO17" s="11"/>
      <c r="CP17" s="11"/>
      <c r="CQ17" s="11"/>
      <c r="CR17" s="11">
        <v>2880000</v>
      </c>
      <c r="CS17" s="11"/>
      <c r="CT17" s="11"/>
      <c r="CU17" s="11">
        <v>85392000</v>
      </c>
      <c r="CV17" s="11">
        <v>681600</v>
      </c>
      <c r="CW17" s="11">
        <v>4983146.4000000004</v>
      </c>
      <c r="CX17" s="11"/>
      <c r="CY17" s="11">
        <v>2155200</v>
      </c>
      <c r="CZ17" s="11">
        <v>2304000</v>
      </c>
      <c r="DA17" s="11"/>
      <c r="DB17" s="11">
        <v>1027200</v>
      </c>
      <c r="DC17" s="11">
        <v>76005011.136000007</v>
      </c>
      <c r="DD17" s="11">
        <v>21348883.223999999</v>
      </c>
      <c r="DE17" s="11">
        <v>6437093.1599999992</v>
      </c>
      <c r="DF17" s="11">
        <v>7318504.1520000007</v>
      </c>
      <c r="DG17" s="11"/>
      <c r="DH17" s="11">
        <v>18153600</v>
      </c>
      <c r="DI17" s="11">
        <v>8128898.567999999</v>
      </c>
      <c r="DJ17" s="11">
        <v>19983935.304000001</v>
      </c>
      <c r="DK17" s="11">
        <v>8353097.2080000006</v>
      </c>
      <c r="DL17" s="11">
        <v>67917939.527999997</v>
      </c>
      <c r="DM17" s="11">
        <v>12318116.640000001</v>
      </c>
      <c r="DN17" s="11">
        <v>12404610.695999999</v>
      </c>
      <c r="DO17" s="11">
        <v>11187931.511999998</v>
      </c>
      <c r="DP17" s="11">
        <v>17085380.327999998</v>
      </c>
      <c r="DQ17" s="11">
        <v>8794064.2320000008</v>
      </c>
      <c r="DR17" s="11">
        <v>813790.24800000014</v>
      </c>
      <c r="DS17" s="11">
        <v>14864850.792000001</v>
      </c>
      <c r="DT17" s="11">
        <v>12627041.304000001</v>
      </c>
      <c r="DU17" s="11">
        <v>113172901.51199999</v>
      </c>
      <c r="DV17" s="11">
        <v>14659920</v>
      </c>
      <c r="DW17" s="11">
        <v>21728247.552000001</v>
      </c>
      <c r="DX17" s="11">
        <v>16844417.568000004</v>
      </c>
      <c r="DY17" s="11">
        <v>6542241.4800000004</v>
      </c>
      <c r="DZ17" s="11">
        <v>20636533.272</v>
      </c>
      <c r="EA17" s="11">
        <v>9942326.9039999992</v>
      </c>
      <c r="EB17" s="11">
        <v>10340047.272</v>
      </c>
      <c r="EC17" s="11">
        <v>9418512</v>
      </c>
      <c r="ED17" s="11">
        <v>7315157.3040000005</v>
      </c>
      <c r="EE17" s="11">
        <v>10240216.607999999</v>
      </c>
      <c r="EF17" s="11">
        <v>68226185.016000003</v>
      </c>
      <c r="EG17" s="11">
        <v>62342080.584000006</v>
      </c>
      <c r="EH17" s="11">
        <v>7708899.9840000011</v>
      </c>
      <c r="EI17" s="11">
        <v>13957880.496000001</v>
      </c>
      <c r="EJ17" s="11">
        <v>14371572.048</v>
      </c>
      <c r="EK17" s="11">
        <v>16046502.192000002</v>
      </c>
      <c r="EL17" s="11">
        <v>11325022.872000001</v>
      </c>
      <c r="EM17" s="11">
        <v>5118036.5760000013</v>
      </c>
      <c r="EN17" s="11">
        <v>8435799.3599999994</v>
      </c>
      <c r="EO17" s="11">
        <v>194572370.78399998</v>
      </c>
      <c r="EP17" s="11">
        <v>4831613.0640000002</v>
      </c>
      <c r="EQ17" s="11">
        <v>6469397.4959999993</v>
      </c>
      <c r="ER17" s="11">
        <v>7174287.2400000002</v>
      </c>
      <c r="ES17" s="11">
        <v>13726408.368000001</v>
      </c>
      <c r="ET17" s="11">
        <v>6361233.7199999988</v>
      </c>
      <c r="EU17" s="11">
        <v>40304299.296000004</v>
      </c>
      <c r="EV17" s="11">
        <v>7730976.2159999991</v>
      </c>
      <c r="EW17" s="11">
        <v>7226685.959999999</v>
      </c>
      <c r="EX17" s="11">
        <v>50423400</v>
      </c>
      <c r="EY17" s="11">
        <v>2219752.92</v>
      </c>
      <c r="EZ17" s="11">
        <v>9313177.8479999993</v>
      </c>
      <c r="FA17" s="11">
        <v>10350174.719999999</v>
      </c>
      <c r="FB17" s="11">
        <v>14477483.784000002</v>
      </c>
      <c r="FC17" s="11">
        <v>29357404.679999996</v>
      </c>
      <c r="FD17" s="11">
        <v>8457442.0319999997</v>
      </c>
      <c r="FE17" s="11">
        <v>12414569.447999999</v>
      </c>
      <c r="FF17" s="11">
        <v>9822819.0960000008</v>
      </c>
      <c r="FG17" s="11">
        <v>8498992.4399999995</v>
      </c>
      <c r="FH17" s="11">
        <v>2602823.4239999996</v>
      </c>
      <c r="FI17" s="11">
        <v>5178226.1280000005</v>
      </c>
      <c r="FJ17" s="11">
        <v>61285672.39199999</v>
      </c>
      <c r="FK17" s="11">
        <v>11109977.376000002</v>
      </c>
      <c r="FL17" s="11">
        <v>5514380.8560000006</v>
      </c>
      <c r="FM17" s="11">
        <v>6759169.5119999992</v>
      </c>
      <c r="FN17" s="11">
        <v>5160857.4000000004</v>
      </c>
      <c r="FO17" s="11">
        <v>4518908.4480000008</v>
      </c>
      <c r="FP17" s="11">
        <v>948000</v>
      </c>
      <c r="FQ17" s="11">
        <v>1102403.9040000001</v>
      </c>
      <c r="FR17" s="11">
        <v>127623079.19999999</v>
      </c>
      <c r="FS17" s="11">
        <v>35113463.495999992</v>
      </c>
      <c r="FT17" s="11">
        <v>16569847.008000001</v>
      </c>
      <c r="FU17" s="11">
        <v>10261214.208000001</v>
      </c>
      <c r="FV17" s="11">
        <v>14116308.911999999</v>
      </c>
      <c r="FW17" s="11">
        <v>4383456</v>
      </c>
      <c r="FX17" s="11">
        <v>19247475.839999996</v>
      </c>
      <c r="FY17" s="11">
        <v>14248672.704</v>
      </c>
      <c r="FZ17" s="11">
        <v>14952135.767999999</v>
      </c>
      <c r="GA17" s="11">
        <v>6912000</v>
      </c>
      <c r="GB17" s="11">
        <v>33512400</v>
      </c>
      <c r="GC17" s="11">
        <v>14704800</v>
      </c>
      <c r="GD17" s="11">
        <v>6578836.6799999997</v>
      </c>
      <c r="GE17" s="11">
        <v>4430336.1359999999</v>
      </c>
      <c r="GF17" s="11">
        <v>91620784.800000012</v>
      </c>
      <c r="GG17" s="11">
        <v>8494730.0159999989</v>
      </c>
      <c r="GH17" s="11">
        <v>5091739.1280000005</v>
      </c>
      <c r="GI17" s="11">
        <v>51573437.664000005</v>
      </c>
      <c r="GJ17" s="11">
        <v>4582293.959999999</v>
      </c>
      <c r="GK17" s="11">
        <v>6747704.7120000003</v>
      </c>
      <c r="GL17" s="11">
        <v>7768173.3600000003</v>
      </c>
      <c r="GM17" s="11">
        <v>14116342.560000002</v>
      </c>
      <c r="GN17" s="11">
        <v>6078597.5760000013</v>
      </c>
      <c r="GO17" s="11">
        <v>8009138.0879999995</v>
      </c>
      <c r="GP17" s="11">
        <v>1899397.3919999998</v>
      </c>
      <c r="GQ17" s="11">
        <v>1972408.5119999999</v>
      </c>
      <c r="GR17" s="11">
        <v>60389581.656000003</v>
      </c>
      <c r="GS17" s="11">
        <v>3017935.9680000003</v>
      </c>
      <c r="GT17" s="11">
        <v>3598436.7119999994</v>
      </c>
      <c r="GU17" s="11">
        <v>16467605.952</v>
      </c>
      <c r="GV17" s="11">
        <v>1827780.5520000001</v>
      </c>
      <c r="GW17" s="11">
        <v>10700451.335999999</v>
      </c>
      <c r="GX17" s="11">
        <v>6933077.1840000004</v>
      </c>
      <c r="GY17" s="11">
        <v>4654435.32</v>
      </c>
      <c r="GZ17" s="11">
        <v>72021106.560000002</v>
      </c>
      <c r="HA17" s="11">
        <v>3623812.56</v>
      </c>
      <c r="HB17" s="11">
        <v>16404000</v>
      </c>
      <c r="HC17" s="11">
        <v>5164671.4800000004</v>
      </c>
      <c r="HD17" s="11">
        <v>48396000</v>
      </c>
      <c r="HE17" s="11"/>
      <c r="HF17" s="11"/>
      <c r="HG17" s="11"/>
      <c r="HH17" s="11">
        <v>5635843.1999999993</v>
      </c>
      <c r="HI17" s="11">
        <v>0</v>
      </c>
      <c r="HJ17" s="11"/>
      <c r="HK17" s="11"/>
      <c r="HL17" s="11">
        <v>247455600</v>
      </c>
      <c r="HM17" s="11">
        <v>23360777.016000003</v>
      </c>
      <c r="HN17" s="11">
        <v>46831200</v>
      </c>
      <c r="HO17" s="11"/>
      <c r="HP17" s="11"/>
      <c r="HQ17" s="11"/>
      <c r="HR17" s="11">
        <v>8402400</v>
      </c>
      <c r="HS17" s="11">
        <v>3585600</v>
      </c>
      <c r="HT17" s="11">
        <v>67994872.895999998</v>
      </c>
      <c r="HU17" s="11">
        <v>27447680.184</v>
      </c>
      <c r="HV17" s="11">
        <v>2137880.5919999997</v>
      </c>
      <c r="HW17" s="11">
        <v>1895687.9040000001</v>
      </c>
      <c r="HX17" s="11">
        <v>4255715.1119999997</v>
      </c>
      <c r="HY17" s="11">
        <v>1155360</v>
      </c>
      <c r="HZ17" s="11">
        <v>23440800</v>
      </c>
      <c r="IA17" s="11">
        <v>2126160</v>
      </c>
      <c r="IB17" s="11">
        <v>2603280</v>
      </c>
      <c r="IC17" s="11">
        <v>1581600</v>
      </c>
      <c r="ID17" s="11">
        <v>1679250.648</v>
      </c>
      <c r="IE17" s="11">
        <v>6008775.9840000011</v>
      </c>
      <c r="IF17" s="11">
        <v>1405971.0959999999</v>
      </c>
      <c r="IG17" s="11">
        <v>1336800</v>
      </c>
      <c r="IH17" s="11">
        <v>973523.68800000008</v>
      </c>
      <c r="II17" s="11">
        <v>420000</v>
      </c>
      <c r="IJ17" s="11">
        <v>12330823.199999999</v>
      </c>
      <c r="IK17" s="11">
        <v>23894376.719999999</v>
      </c>
      <c r="IL17" s="11">
        <v>4389977.0879999995</v>
      </c>
      <c r="IM17" s="11">
        <v>6685679.5920000002</v>
      </c>
      <c r="IN17" s="11">
        <v>45955200</v>
      </c>
      <c r="IO17" s="11">
        <v>5114358.1919999998</v>
      </c>
      <c r="IP17" s="11">
        <v>2244000</v>
      </c>
      <c r="IQ17" s="11">
        <v>1464959.2799999998</v>
      </c>
      <c r="IR17" s="11">
        <v>1974506.7119999998</v>
      </c>
      <c r="IS17" s="11">
        <v>2151075.648</v>
      </c>
      <c r="IT17" s="11">
        <v>2550837.0240000002</v>
      </c>
      <c r="IU17" s="11">
        <v>57585566.880000003</v>
      </c>
      <c r="IV17" s="11">
        <v>53483323.920000002</v>
      </c>
      <c r="IW17" s="11">
        <v>4196682.432</v>
      </c>
      <c r="IX17" s="11">
        <v>4873192.0559999999</v>
      </c>
      <c r="IY17" s="11"/>
      <c r="IZ17" s="11">
        <v>2798041.3200000003</v>
      </c>
      <c r="JA17" s="11">
        <v>4507964.040000001</v>
      </c>
      <c r="JB17" s="11">
        <v>1104000</v>
      </c>
      <c r="JC17" s="11">
        <v>3546593.5439999998</v>
      </c>
      <c r="JD17" s="11">
        <v>5876405.4000000004</v>
      </c>
      <c r="JE17" s="11">
        <v>15535008</v>
      </c>
      <c r="JF17" s="11">
        <v>906061.22399999993</v>
      </c>
      <c r="JG17" s="11">
        <v>16053600</v>
      </c>
      <c r="JH17" s="11">
        <v>18586104</v>
      </c>
      <c r="JI17" s="11"/>
      <c r="JJ17" s="11"/>
      <c r="JK17" s="11"/>
      <c r="JL17" s="11"/>
      <c r="JM17" s="11">
        <v>56071326.168000005</v>
      </c>
      <c r="JN17" s="11">
        <v>1865410.7280000001</v>
      </c>
      <c r="JO17" s="11">
        <v>3822448.2960000001</v>
      </c>
      <c r="JP17" s="11">
        <v>5278118.688000001</v>
      </c>
      <c r="JQ17" s="11">
        <v>2887038.9359999998</v>
      </c>
      <c r="JR17" s="11">
        <v>6685165.5600000005</v>
      </c>
      <c r="JS17" s="11">
        <v>7405134.3839999996</v>
      </c>
      <c r="JT17" s="11"/>
      <c r="JU17" s="11">
        <v>2040000</v>
      </c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>
        <v>58218624</v>
      </c>
      <c r="KK17" s="11">
        <v>13093680</v>
      </c>
      <c r="KL17" s="11">
        <v>15833783.52</v>
      </c>
      <c r="KM17" s="11">
        <v>6907560.959999999</v>
      </c>
      <c r="KN17" s="11">
        <v>5847631.6799999997</v>
      </c>
      <c r="KO17" s="11">
        <v>10206468.456</v>
      </c>
      <c r="KP17" s="11">
        <v>27523237.079999998</v>
      </c>
      <c r="KQ17" s="11">
        <v>3488153.7119999994</v>
      </c>
      <c r="KR17" s="11">
        <v>5851371.6239999998</v>
      </c>
      <c r="KS17" s="11">
        <v>18043680.048</v>
      </c>
      <c r="KT17" s="11">
        <v>3535112.0400000005</v>
      </c>
      <c r="KU17" s="11">
        <v>9022168.0319999997</v>
      </c>
      <c r="KV17" s="11">
        <v>17846542.511999998</v>
      </c>
      <c r="KW17" s="11">
        <v>5822709.5519999992</v>
      </c>
      <c r="KX17" s="11">
        <v>6812452.7039999999</v>
      </c>
      <c r="KY17" s="11">
        <v>88920058.944000006</v>
      </c>
      <c r="KZ17" s="11">
        <v>9670421.7359999996</v>
      </c>
      <c r="LA17" s="11">
        <v>28602104.976000004</v>
      </c>
      <c r="LB17" s="11">
        <v>3688414.3920000005</v>
      </c>
      <c r="LC17" s="11">
        <v>9047739.1679999996</v>
      </c>
      <c r="LD17" s="11">
        <v>20898378.864</v>
      </c>
      <c r="LE17" s="11">
        <v>5400147.7440000009</v>
      </c>
      <c r="LF17" s="11">
        <v>26347.199999999997</v>
      </c>
      <c r="LG17" s="11">
        <v>9943481.4239999987</v>
      </c>
      <c r="LH17" s="11">
        <v>3689994.3599999994</v>
      </c>
      <c r="LI17" s="11">
        <v>43010880</v>
      </c>
      <c r="LJ17" s="11">
        <v>4075200</v>
      </c>
      <c r="LK17" s="11">
        <v>50762160</v>
      </c>
      <c r="LL17" s="11">
        <v>10077600</v>
      </c>
      <c r="LM17" s="11"/>
      <c r="LN17" s="11">
        <v>11993488.800000001</v>
      </c>
      <c r="LO17" s="11"/>
      <c r="LP17" s="11">
        <v>13628155.200000001</v>
      </c>
      <c r="LQ17" s="11"/>
      <c r="LR17" s="11">
        <v>6516480</v>
      </c>
      <c r="LS17" s="11"/>
      <c r="LT17" s="11">
        <v>23697902.879999995</v>
      </c>
      <c r="LU17" s="11">
        <v>3455105.6400000006</v>
      </c>
      <c r="LV17" s="11">
        <v>5399136.7440000009</v>
      </c>
      <c r="LW17" s="11">
        <v>94584685.60800001</v>
      </c>
      <c r="LX17" s="11">
        <v>40575961.943999991</v>
      </c>
      <c r="LY17" s="11">
        <v>48927345.599999994</v>
      </c>
      <c r="LZ17" s="11">
        <v>29706334.223999999</v>
      </c>
      <c r="MA17" s="11">
        <v>33274734.599999998</v>
      </c>
      <c r="MB17" s="11">
        <v>37784415.216000006</v>
      </c>
      <c r="MC17" s="11">
        <v>9672113.0639999993</v>
      </c>
      <c r="MD17" s="11">
        <v>6886854.0479999995</v>
      </c>
      <c r="ME17" s="11">
        <v>16295664.192000002</v>
      </c>
      <c r="MF17" s="11">
        <v>21327839.736000001</v>
      </c>
      <c r="MG17" s="11">
        <v>16814851.824000001</v>
      </c>
      <c r="MH17" s="11">
        <v>22135751.903999999</v>
      </c>
      <c r="MI17" s="11">
        <v>53436000</v>
      </c>
      <c r="MJ17" s="11"/>
      <c r="MK17" s="11"/>
      <c r="ML17" s="11"/>
      <c r="MM17" s="11"/>
      <c r="MN17" s="11"/>
      <c r="MO17" s="11"/>
      <c r="MP17" s="11"/>
      <c r="MQ17" s="11">
        <v>3103200</v>
      </c>
      <c r="MR17" s="11">
        <v>3118800</v>
      </c>
      <c r="MS17" s="11">
        <v>0</v>
      </c>
      <c r="MT17" s="11"/>
      <c r="MU17" s="11">
        <v>98345712</v>
      </c>
      <c r="MV17" s="11"/>
      <c r="MW17" s="11"/>
      <c r="MX17" s="11"/>
      <c r="MY17" s="11"/>
      <c r="MZ17" s="11"/>
      <c r="NA17" s="11"/>
      <c r="NB17" s="11"/>
      <c r="NC17" s="11"/>
      <c r="ND17" s="11"/>
      <c r="NE17" s="11">
        <v>2508000</v>
      </c>
      <c r="NF17" s="11">
        <v>62526528</v>
      </c>
      <c r="NG17" s="11"/>
      <c r="NH17" s="11">
        <v>1166160</v>
      </c>
      <c r="NI17" s="11">
        <v>17817600</v>
      </c>
      <c r="NJ17" s="11">
        <v>48000000</v>
      </c>
      <c r="NK17" s="11"/>
      <c r="NL17" s="11">
        <v>18006000</v>
      </c>
      <c r="NM17" s="11"/>
      <c r="NN17" s="11"/>
      <c r="NO17" s="11"/>
      <c r="NP17" s="11">
        <v>4498560</v>
      </c>
      <c r="NQ17" s="11"/>
      <c r="NR17" s="11">
        <v>12741600</v>
      </c>
      <c r="NS17" s="11"/>
      <c r="NT17" s="11"/>
      <c r="NU17" s="11"/>
      <c r="NV17" s="11"/>
      <c r="NW17" s="11"/>
      <c r="NX17" s="11"/>
      <c r="NY17" s="11">
        <v>19790400</v>
      </c>
      <c r="NZ17" s="11"/>
      <c r="OA17" s="11"/>
      <c r="OB17" s="11"/>
      <c r="OC17" s="11"/>
      <c r="OD17" s="11"/>
      <c r="OE17" s="11"/>
      <c r="OF17" s="11"/>
      <c r="OG17" s="11">
        <v>37079133.071999997</v>
      </c>
      <c r="OH17" s="11"/>
      <c r="OI17" s="11">
        <v>128644560</v>
      </c>
      <c r="OJ17" s="11">
        <v>2311200</v>
      </c>
      <c r="OK17" s="11"/>
      <c r="OL17" s="11">
        <v>3480000</v>
      </c>
      <c r="OM17" s="11"/>
      <c r="ON17" s="11"/>
      <c r="OO17" s="11">
        <v>7893600</v>
      </c>
      <c r="OP17" s="11"/>
      <c r="OQ17" s="11">
        <v>9814738.5600000005</v>
      </c>
      <c r="OR17" s="11"/>
      <c r="OS17" s="11">
        <v>3340800</v>
      </c>
      <c r="OT17" s="11"/>
      <c r="OU17" s="11">
        <v>81031069.583999991</v>
      </c>
      <c r="OV17" s="11"/>
      <c r="OW17" s="11"/>
      <c r="OX17" s="11"/>
      <c r="OY17" s="11"/>
      <c r="OZ17" s="11">
        <v>37348320</v>
      </c>
      <c r="PA17" s="11"/>
      <c r="PB17" s="11"/>
      <c r="PC17" s="11"/>
      <c r="PD17" s="11">
        <v>66358619.208000004</v>
      </c>
      <c r="PE17" s="11">
        <v>4639301.7359999996</v>
      </c>
      <c r="PF17" s="11">
        <v>6242378.040000001</v>
      </c>
      <c r="PG17" s="11">
        <v>2446776.1919999998</v>
      </c>
      <c r="PH17" s="11">
        <v>4413367.824</v>
      </c>
      <c r="PI17" s="11">
        <v>11478669.48</v>
      </c>
      <c r="PJ17" s="11">
        <v>2704051.5120000001</v>
      </c>
      <c r="PK17" s="11">
        <v>3481044.7440000004</v>
      </c>
      <c r="PL17" s="11">
        <v>6871168.8719999995</v>
      </c>
      <c r="PM17" s="11">
        <v>6865880.0640000002</v>
      </c>
      <c r="PN17" s="11">
        <v>8657153.9759999998</v>
      </c>
      <c r="PO17" s="11">
        <v>10624739.735999998</v>
      </c>
      <c r="PP17" s="11">
        <v>6742104.1439999994</v>
      </c>
      <c r="PQ17" s="11">
        <v>15552000</v>
      </c>
      <c r="PR17" s="11">
        <v>3079344</v>
      </c>
      <c r="PS17" s="11">
        <v>5269166.1359999999</v>
      </c>
      <c r="PT17" s="11">
        <v>1092925.632</v>
      </c>
      <c r="PU17" s="11">
        <v>2589542.6639999999</v>
      </c>
      <c r="PV17" s="11">
        <v>167885203.07999998</v>
      </c>
      <c r="PW17" s="11">
        <v>8203506.2400000002</v>
      </c>
      <c r="PX17" s="11">
        <v>9721604.4959999993</v>
      </c>
      <c r="PY17" s="11">
        <v>7679238.6000000006</v>
      </c>
      <c r="PZ17" s="11">
        <v>59646837.480000004</v>
      </c>
      <c r="QA17" s="11">
        <v>8078881.3920000009</v>
      </c>
      <c r="QB17" s="11">
        <v>12924415.128</v>
      </c>
      <c r="QC17" s="11">
        <v>4061116.0559999999</v>
      </c>
      <c r="QD17" s="11">
        <v>15634073.016000001</v>
      </c>
      <c r="QE17" s="11">
        <v>1959872.4000000001</v>
      </c>
      <c r="QF17" s="11">
        <v>14665568.399999999</v>
      </c>
      <c r="QG17" s="11">
        <v>5921032.0559999999</v>
      </c>
      <c r="QH17" s="11">
        <v>3010183.9920000006</v>
      </c>
      <c r="QI17" s="11">
        <v>11971160.352000002</v>
      </c>
      <c r="QJ17" s="11">
        <v>11587685.688000001</v>
      </c>
      <c r="QK17" s="11">
        <v>7471284.7919999994</v>
      </c>
      <c r="QL17" s="11">
        <v>8069084.5440000007</v>
      </c>
      <c r="QM17" s="11">
        <v>2805789.4799999995</v>
      </c>
      <c r="QN17" s="11">
        <v>1989611.4239999999</v>
      </c>
      <c r="QO17" s="11">
        <v>11003920.008000001</v>
      </c>
      <c r="QP17" s="11">
        <v>46290534.167999998</v>
      </c>
      <c r="QQ17" s="11">
        <v>9706179.5519999992</v>
      </c>
      <c r="QR17" s="11">
        <v>1205839.368</v>
      </c>
      <c r="QS17" s="11">
        <v>985864.77600000007</v>
      </c>
      <c r="QT17" s="11">
        <v>4007839.5120000001</v>
      </c>
      <c r="QU17" s="11">
        <v>1335468</v>
      </c>
      <c r="QV17" s="11">
        <v>148318061.23199999</v>
      </c>
      <c r="QW17" s="11">
        <v>4672921.0079999994</v>
      </c>
      <c r="QX17" s="11">
        <v>13590680.135999998</v>
      </c>
      <c r="QY17" s="11">
        <v>12770699.687999999</v>
      </c>
      <c r="QZ17" s="11">
        <v>9456053.4959999993</v>
      </c>
      <c r="RA17" s="11">
        <v>21242743.175999999</v>
      </c>
      <c r="RB17" s="11">
        <v>5723229.7919999994</v>
      </c>
      <c r="RC17" s="11">
        <v>13233789.048</v>
      </c>
      <c r="RD17" s="11">
        <v>16422272.496000001</v>
      </c>
      <c r="RE17" s="11">
        <v>24029992.752000004</v>
      </c>
      <c r="RF17" s="11">
        <v>4377227.568</v>
      </c>
      <c r="RG17" s="11">
        <v>7473334.6320000011</v>
      </c>
      <c r="RH17" s="11">
        <v>6000730.5360000003</v>
      </c>
      <c r="RI17" s="11">
        <v>132043528.344</v>
      </c>
      <c r="RJ17" s="11">
        <v>19234426.344000001</v>
      </c>
      <c r="RK17" s="11">
        <v>3938579.7839999995</v>
      </c>
      <c r="RL17" s="11">
        <v>7719442.6320000011</v>
      </c>
      <c r="RM17" s="11">
        <v>11344936.752</v>
      </c>
      <c r="RN17" s="11">
        <v>11134979.063999999</v>
      </c>
      <c r="RO17" s="11">
        <v>24977468.688000001</v>
      </c>
      <c r="RP17" s="11">
        <v>4055049.7199999997</v>
      </c>
      <c r="RQ17" s="11">
        <v>9634262.4480000008</v>
      </c>
      <c r="RR17" s="11">
        <v>22930987.079999998</v>
      </c>
      <c r="RS17" s="11">
        <v>21952688.615999997</v>
      </c>
      <c r="RT17" s="11">
        <v>1148894.1839999999</v>
      </c>
      <c r="RU17" s="11">
        <v>2027695.56</v>
      </c>
      <c r="RV17" s="11">
        <v>4508647.1999999993</v>
      </c>
      <c r="RW17" s="11">
        <v>1346973.5279999999</v>
      </c>
      <c r="RX17" s="11">
        <v>2127511.8959999997</v>
      </c>
      <c r="RY17" s="11">
        <v>3532151.2800000003</v>
      </c>
      <c r="RZ17" s="11">
        <v>3397200</v>
      </c>
      <c r="SA17" s="11">
        <v>7077497.9759999998</v>
      </c>
      <c r="SB17" s="11">
        <v>3809480.7839999995</v>
      </c>
      <c r="SC17" s="11">
        <v>3528000</v>
      </c>
      <c r="SD17" s="11">
        <v>6908216.0159999989</v>
      </c>
      <c r="SE17" s="11">
        <v>4786051.3679999998</v>
      </c>
      <c r="SF17" s="11">
        <v>5676062.0159999989</v>
      </c>
      <c r="SG17" s="11">
        <v>3959997.6960000005</v>
      </c>
      <c r="SH17" s="11">
        <v>4689802.9680000003</v>
      </c>
      <c r="SI17" s="11">
        <v>15236380.464</v>
      </c>
      <c r="SJ17" s="11">
        <v>11572052.376000002</v>
      </c>
      <c r="SK17" s="11">
        <v>10775313.84</v>
      </c>
      <c r="SL17" s="11">
        <v>2792160</v>
      </c>
      <c r="SM17" s="11">
        <v>18136667.544</v>
      </c>
      <c r="SN17" s="11">
        <v>8951715.648</v>
      </c>
      <c r="SO17" s="11">
        <v>23863949.471999995</v>
      </c>
      <c r="SP17" s="11">
        <v>6540048.0479999995</v>
      </c>
      <c r="SQ17" s="11">
        <v>13256299.200000001</v>
      </c>
      <c r="SR17" s="11">
        <v>19574280</v>
      </c>
      <c r="SS17" s="11">
        <v>4716575.76</v>
      </c>
      <c r="ST17" s="11">
        <v>11885312.423999999</v>
      </c>
      <c r="SU17" s="11">
        <v>2569362.6720000003</v>
      </c>
      <c r="SV17" s="11">
        <v>2192760.84</v>
      </c>
      <c r="SW17" s="11">
        <v>41598670.703999996</v>
      </c>
      <c r="SX17" s="11">
        <v>7238844.9840000011</v>
      </c>
      <c r="SY17" s="11">
        <v>8554549.6320000011</v>
      </c>
      <c r="SZ17" s="11">
        <v>6670114.1999999993</v>
      </c>
      <c r="TA17" s="11">
        <v>3617791.4879999999</v>
      </c>
      <c r="TB17" s="11"/>
      <c r="TC17" s="11">
        <v>5279198.4719999991</v>
      </c>
      <c r="TD17" s="11">
        <v>17851723.896000002</v>
      </c>
      <c r="TE17" s="11">
        <v>8365862.1119999997</v>
      </c>
      <c r="TF17" s="11">
        <v>6666600.6959999995</v>
      </c>
      <c r="TG17" s="11">
        <v>8698302.0719999988</v>
      </c>
      <c r="TH17" s="11">
        <v>7027200</v>
      </c>
      <c r="TI17" s="11">
        <v>6836650.5839999998</v>
      </c>
      <c r="TJ17" s="11">
        <v>1579541.4000000001</v>
      </c>
      <c r="TK17" s="11">
        <v>55409293.39199999</v>
      </c>
      <c r="TL17" s="11">
        <v>11612160</v>
      </c>
      <c r="TM17" s="11">
        <v>2879566.2</v>
      </c>
      <c r="TN17" s="11">
        <v>12000056.039999999</v>
      </c>
      <c r="TO17" s="11">
        <v>10008389.52</v>
      </c>
      <c r="TP17" s="11">
        <v>8597554.6079999991</v>
      </c>
      <c r="TQ17" s="11">
        <v>2870009.7119999994</v>
      </c>
      <c r="TR17" s="11">
        <v>20817074.759999998</v>
      </c>
      <c r="TS17" s="11">
        <v>12798822.072000001</v>
      </c>
      <c r="TT17" s="11">
        <v>10183160.112</v>
      </c>
      <c r="TU17" s="11">
        <v>17818052.52</v>
      </c>
      <c r="TV17" s="11">
        <v>9639743.568</v>
      </c>
      <c r="TW17" s="11">
        <v>2793360</v>
      </c>
      <c r="TX17" s="11">
        <v>4447098.12</v>
      </c>
      <c r="TY17" s="11">
        <v>13992492.648</v>
      </c>
      <c r="TZ17" s="11">
        <v>5448084.4800000004</v>
      </c>
      <c r="UA17" s="11">
        <v>16138477.031999998</v>
      </c>
      <c r="UB17" s="11">
        <v>7483037.6160000004</v>
      </c>
      <c r="UC17" s="11">
        <v>44839296</v>
      </c>
      <c r="UD17" s="11">
        <v>8989843.4880000018</v>
      </c>
      <c r="UE17" s="11">
        <v>4867087.4640000006</v>
      </c>
      <c r="UF17" s="11">
        <v>3771099.9359999998</v>
      </c>
      <c r="UG17" s="11">
        <v>132961784.23200001</v>
      </c>
      <c r="UH17" s="11">
        <v>4007327.5439999998</v>
      </c>
      <c r="UI17" s="11">
        <v>2967523.92</v>
      </c>
      <c r="UJ17" s="11">
        <v>4336527.0480000004</v>
      </c>
      <c r="UK17" s="11">
        <v>1899327.2399999998</v>
      </c>
      <c r="UL17" s="11">
        <v>34817208.768000007</v>
      </c>
      <c r="UM17" s="11">
        <v>10653592.511999998</v>
      </c>
      <c r="UN17" s="11">
        <v>5906409.5999999996</v>
      </c>
      <c r="UO17" s="11">
        <v>11136000</v>
      </c>
      <c r="UP17" s="11">
        <v>10887556.943999998</v>
      </c>
      <c r="UQ17" s="11">
        <v>7318560</v>
      </c>
      <c r="UR17" s="11">
        <v>95355747.048000008</v>
      </c>
      <c r="US17" s="11">
        <v>13539840</v>
      </c>
      <c r="UT17" s="11">
        <v>13654528.847999997</v>
      </c>
      <c r="UU17" s="11">
        <v>17922481.943999998</v>
      </c>
      <c r="UV17" s="11">
        <v>6244832.2559999991</v>
      </c>
      <c r="UW17" s="11">
        <v>12420272.952</v>
      </c>
      <c r="UX17" s="11">
        <v>35480601.480000004</v>
      </c>
      <c r="UY17" s="11">
        <v>10653960</v>
      </c>
      <c r="UZ17" s="11">
        <v>11948760</v>
      </c>
      <c r="VA17" s="11">
        <v>22365303.864</v>
      </c>
      <c r="VB17" s="11">
        <v>15363242.088000001</v>
      </c>
      <c r="VC17" s="11">
        <v>23297280</v>
      </c>
      <c r="VD17" s="11">
        <v>6826932.432000001</v>
      </c>
      <c r="VE17" s="11">
        <v>38624419.127999999</v>
      </c>
      <c r="VF17" s="11">
        <v>15576747.888</v>
      </c>
      <c r="VG17" s="11">
        <v>11376000</v>
      </c>
      <c r="VH17" s="11">
        <v>4527178.824</v>
      </c>
      <c r="VI17" s="11">
        <v>1682400</v>
      </c>
      <c r="VJ17" s="11">
        <v>23529824.544</v>
      </c>
      <c r="VK17" s="11">
        <v>11271233.688000001</v>
      </c>
      <c r="VL17" s="11">
        <v>9318427.2239999995</v>
      </c>
      <c r="VM17" s="11">
        <v>7713555.8159999996</v>
      </c>
      <c r="VN17" s="11">
        <v>74129995.032000005</v>
      </c>
      <c r="VO17" s="11">
        <v>4614840.3360000001</v>
      </c>
      <c r="VP17" s="11">
        <v>3505605.648</v>
      </c>
      <c r="VQ17" s="11">
        <v>14660471.376000002</v>
      </c>
      <c r="VR17" s="11">
        <v>19615925.088</v>
      </c>
      <c r="VS17" s="11">
        <v>11881495.464000002</v>
      </c>
      <c r="VT17" s="11">
        <v>6530803.0080000004</v>
      </c>
      <c r="VU17" s="11">
        <v>6128985.3599999994</v>
      </c>
      <c r="VV17" s="11">
        <v>12621614.088000001</v>
      </c>
      <c r="VW17" s="11">
        <v>59256723.863999993</v>
      </c>
      <c r="VX17" s="11">
        <v>17381692.296</v>
      </c>
      <c r="VY17" s="11">
        <v>7197600</v>
      </c>
      <c r="VZ17" s="11">
        <v>5203134.0480000004</v>
      </c>
      <c r="WA17" s="11">
        <v>3137300.0159999998</v>
      </c>
      <c r="WB17" s="11">
        <v>3476610.4319999996</v>
      </c>
      <c r="WC17" s="11">
        <v>122340191.66399999</v>
      </c>
      <c r="WD17" s="11">
        <v>13290235.391999999</v>
      </c>
      <c r="WE17" s="11">
        <v>5340513.5999999996</v>
      </c>
      <c r="WF17" s="11">
        <v>7984729.9440000001</v>
      </c>
      <c r="WG17" s="11">
        <v>4335682.0079999994</v>
      </c>
      <c r="WH17" s="11">
        <v>6895439.1119999997</v>
      </c>
      <c r="WI17" s="11">
        <v>35359666.415999994</v>
      </c>
      <c r="WJ17" s="11">
        <v>19927826.615999997</v>
      </c>
      <c r="WK17" s="11">
        <v>11822721.504000001</v>
      </c>
      <c r="WL17" s="11">
        <v>11248248.672000002</v>
      </c>
      <c r="WM17" s="11">
        <v>9756940.9919999987</v>
      </c>
      <c r="WN17" s="11">
        <v>31286736.912000004</v>
      </c>
      <c r="WO17" s="11">
        <v>4684841.4000000004</v>
      </c>
      <c r="WP17" s="11">
        <v>13352656.776000001</v>
      </c>
      <c r="WQ17" s="11">
        <v>35510693.471999995</v>
      </c>
      <c r="WR17" s="11">
        <v>7938091.5839999998</v>
      </c>
      <c r="WS17" s="11">
        <v>6660936.9840000011</v>
      </c>
      <c r="WT17" s="11">
        <v>10357014.264000002</v>
      </c>
      <c r="WU17" s="11">
        <v>11385245.664000001</v>
      </c>
      <c r="WV17" s="11">
        <v>17848870.056000002</v>
      </c>
      <c r="WW17" s="11">
        <v>97986549.599999994</v>
      </c>
      <c r="WX17" s="11">
        <v>4838511.9840000002</v>
      </c>
      <c r="WY17" s="11">
        <v>4769257.2719999999</v>
      </c>
      <c r="WZ17" s="11">
        <v>9334847.4480000008</v>
      </c>
      <c r="XA17" s="11">
        <v>7882165.5839999998</v>
      </c>
      <c r="XB17" s="11">
        <v>7884836.1119999997</v>
      </c>
      <c r="XC17" s="11">
        <v>2951756.8319999995</v>
      </c>
      <c r="XD17" s="11">
        <v>3653418.648</v>
      </c>
      <c r="XE17" s="11">
        <v>38780749.799999997</v>
      </c>
      <c r="XF17" s="11">
        <v>3969035.3039999995</v>
      </c>
      <c r="XG17" s="11">
        <v>3698670.6960000005</v>
      </c>
      <c r="XH17" s="11">
        <v>4113560.4000000004</v>
      </c>
      <c r="XI17" s="11">
        <v>10320669.912</v>
      </c>
      <c r="XJ17" s="11">
        <v>156427925.352</v>
      </c>
      <c r="XK17" s="11">
        <v>8592962.7840000018</v>
      </c>
      <c r="XL17" s="11">
        <v>12327639.120000001</v>
      </c>
      <c r="XM17" s="11">
        <v>50160982.247999996</v>
      </c>
      <c r="XN17" s="11">
        <v>7559070.432000001</v>
      </c>
      <c r="XO17" s="11">
        <v>14794300.560000002</v>
      </c>
      <c r="XP17" s="11">
        <v>13930802.160000002</v>
      </c>
      <c r="XQ17" s="11">
        <v>11368800</v>
      </c>
      <c r="XR17" s="11">
        <v>9577601.7599999998</v>
      </c>
      <c r="XS17" s="11">
        <v>19304680.103999998</v>
      </c>
      <c r="XT17" s="11">
        <v>25784365.176000003</v>
      </c>
      <c r="XU17" s="11">
        <v>5306998.2719999999</v>
      </c>
      <c r="XV17" s="11">
        <v>4869455.6400000006</v>
      </c>
      <c r="XW17" s="11">
        <v>4440151.1999999993</v>
      </c>
      <c r="XX17" s="11">
        <v>4662861.1919999998</v>
      </c>
      <c r="XY17" s="11">
        <v>9469935.120000001</v>
      </c>
      <c r="XZ17" s="11">
        <v>4874637.0719999997</v>
      </c>
      <c r="YA17" s="11">
        <v>6280433.7359999996</v>
      </c>
      <c r="YB17" s="11">
        <v>4011328.1999999997</v>
      </c>
      <c r="YC17" s="11">
        <v>5065758.3360000011</v>
      </c>
      <c r="YD17" s="11">
        <v>4680332.568</v>
      </c>
      <c r="YE17" s="11">
        <v>4741929.2880000006</v>
      </c>
      <c r="YF17" s="11">
        <v>3748221.5999999996</v>
      </c>
      <c r="YG17" s="11">
        <v>154798741.12800002</v>
      </c>
      <c r="YH17" s="11">
        <v>11706454.872000001</v>
      </c>
      <c r="YI17" s="11">
        <v>14854847.52</v>
      </c>
      <c r="YJ17" s="11">
        <v>3753066.5999999996</v>
      </c>
      <c r="YK17" s="11">
        <v>31280552.832000002</v>
      </c>
      <c r="YL17" s="11">
        <v>11059791.024</v>
      </c>
      <c r="YM17" s="11">
        <v>24295009.799999997</v>
      </c>
      <c r="YN17" s="11">
        <v>8378081.0159999989</v>
      </c>
      <c r="YO17" s="11">
        <v>20276537.784000002</v>
      </c>
      <c r="YP17" s="11">
        <v>27492402.624000002</v>
      </c>
      <c r="YQ17" s="11">
        <v>10514079.311999999</v>
      </c>
      <c r="YR17" s="11">
        <v>6855122.4480000008</v>
      </c>
      <c r="YS17" s="11">
        <v>3244330.2240000004</v>
      </c>
      <c r="YT17" s="11">
        <v>10002374.976</v>
      </c>
      <c r="YU17" s="11">
        <v>3178971.3360000001</v>
      </c>
      <c r="YV17" s="11">
        <v>10037946.767999999</v>
      </c>
      <c r="YW17" s="11">
        <v>2133060.5279999999</v>
      </c>
      <c r="YX17" s="11">
        <v>17356800</v>
      </c>
      <c r="YY17" s="11"/>
      <c r="YZ17" s="11"/>
      <c r="ZA17" s="11"/>
      <c r="ZB17" s="11"/>
      <c r="ZC17" s="11"/>
      <c r="ZD17" s="11"/>
      <c r="ZE17" s="11">
        <v>18340800</v>
      </c>
      <c r="ZF17" s="11"/>
      <c r="ZG17" s="11"/>
      <c r="ZH17" s="11">
        <v>4077600</v>
      </c>
      <c r="ZI17" s="11">
        <v>2373600</v>
      </c>
      <c r="ZJ17" s="11">
        <v>12688800</v>
      </c>
      <c r="ZK17" s="11"/>
      <c r="ZL17" s="11"/>
      <c r="ZM17" s="11">
        <v>4215225.8160000006</v>
      </c>
      <c r="ZN17" s="11">
        <v>42000960</v>
      </c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>
        <v>10724716.008000001</v>
      </c>
      <c r="AAE17" s="11"/>
      <c r="AAF17" s="11"/>
      <c r="AAG17" s="11">
        <v>11324400</v>
      </c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>
        <v>7862400</v>
      </c>
      <c r="ABC17" s="11"/>
      <c r="ABD17" s="11"/>
      <c r="ABE17" s="11">
        <v>1363200</v>
      </c>
      <c r="ABF17" s="11">
        <v>2061120</v>
      </c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>
        <v>6108671.688000001</v>
      </c>
      <c r="ABS17" s="11"/>
      <c r="ABT17" s="11"/>
      <c r="ABU17" s="11"/>
      <c r="ABV17" s="11"/>
      <c r="ABW17" s="11"/>
      <c r="ABX17" s="11">
        <v>2220000</v>
      </c>
      <c r="ABY17" s="11">
        <v>1268720.7600000002</v>
      </c>
      <c r="ABZ17" s="11">
        <v>59182412.015999995</v>
      </c>
      <c r="ACA17" s="11">
        <v>3562533.9840000002</v>
      </c>
      <c r="ACB17" s="11">
        <v>94289624.951999992</v>
      </c>
      <c r="ACC17" s="11">
        <v>6216185.688000001</v>
      </c>
      <c r="ACD17" s="11">
        <v>2094471.3840000001</v>
      </c>
      <c r="ACE17" s="11"/>
      <c r="ACF17" s="11">
        <v>4417424.1839999994</v>
      </c>
      <c r="ACG17" s="11">
        <v>8995778.9039999992</v>
      </c>
      <c r="ACH17" s="11">
        <v>4298593.4160000002</v>
      </c>
      <c r="ACI17" s="11">
        <v>5411889.9120000005</v>
      </c>
      <c r="ACJ17" s="11">
        <v>2461946.9040000001</v>
      </c>
      <c r="ACK17" s="11">
        <v>60276759.144000001</v>
      </c>
      <c r="ACL17" s="11">
        <v>5961166.9199999999</v>
      </c>
      <c r="ACM17" s="11">
        <v>4222998.0480000004</v>
      </c>
      <c r="ACN17" s="11">
        <v>15480228.983999999</v>
      </c>
      <c r="ACO17" s="11">
        <v>5847369.9120000005</v>
      </c>
      <c r="ACP17" s="11">
        <v>13014041.664000001</v>
      </c>
      <c r="ACQ17" s="11">
        <v>11545084.392000001</v>
      </c>
      <c r="ACR17" s="11">
        <v>15820879.727999998</v>
      </c>
      <c r="ACS17" s="11">
        <v>33838328.328000002</v>
      </c>
      <c r="ACT17" s="11">
        <v>6335776.7519999994</v>
      </c>
      <c r="ACU17" s="11">
        <v>11632070.208000001</v>
      </c>
      <c r="ACV17" s="11">
        <v>16601118.936000001</v>
      </c>
      <c r="ACW17" s="11">
        <v>35201754.744000003</v>
      </c>
      <c r="ACX17" s="11">
        <v>6729212.8320000004</v>
      </c>
      <c r="ACY17" s="11">
        <v>9207118.8479999993</v>
      </c>
      <c r="ACZ17" s="11">
        <v>6815424.5279999999</v>
      </c>
      <c r="ADA17" s="11">
        <v>8423883.2400000002</v>
      </c>
      <c r="ADB17" s="11">
        <v>11301746.015999999</v>
      </c>
      <c r="ADC17" s="11">
        <v>8970104.8320000004</v>
      </c>
      <c r="ADD17" s="11">
        <v>5830644.1679999996</v>
      </c>
      <c r="ADE17" s="11">
        <v>3845171.088</v>
      </c>
      <c r="ADF17" s="11">
        <v>5847219.8880000003</v>
      </c>
      <c r="ADG17" s="652">
        <v>11275133.136</v>
      </c>
      <c r="ADH17" s="11">
        <v>7948370.6160000004</v>
      </c>
      <c r="ADI17" s="11">
        <v>8754907.5600000005</v>
      </c>
      <c r="ADJ17" s="11">
        <v>2231752.176</v>
      </c>
      <c r="ADK17" s="11">
        <v>3508267.3440000005</v>
      </c>
      <c r="ADL17" s="11">
        <v>5933466.1919999998</v>
      </c>
      <c r="ADM17" s="11"/>
      <c r="ADN17" s="11">
        <v>1112040</v>
      </c>
      <c r="ADO17" s="11">
        <v>4251097.6320000002</v>
      </c>
      <c r="ADP17" s="11">
        <v>13097387.256000001</v>
      </c>
      <c r="ADQ17" s="11">
        <v>162055700.18400002</v>
      </c>
      <c r="ADR17" s="11">
        <v>21534204.456</v>
      </c>
      <c r="ADS17" s="11">
        <v>38873178.359999999</v>
      </c>
      <c r="ADT17" s="11">
        <v>8048178.7199999988</v>
      </c>
      <c r="ADU17" s="11">
        <v>30625995.384000003</v>
      </c>
      <c r="ADV17" s="11">
        <v>1203136.416</v>
      </c>
      <c r="ADW17" s="11">
        <v>4094469.8640000005</v>
      </c>
      <c r="ADX17" s="11">
        <v>8770127.1119999997</v>
      </c>
      <c r="ADY17" s="11">
        <v>3319861.6559999995</v>
      </c>
      <c r="ADZ17" s="11">
        <v>206256.74399999998</v>
      </c>
      <c r="AEA17" s="11">
        <v>29686080</v>
      </c>
      <c r="AEB17" s="11">
        <v>14685954.168</v>
      </c>
      <c r="AEC17" s="11">
        <v>1200360</v>
      </c>
      <c r="AED17" s="11">
        <v>720000</v>
      </c>
      <c r="AEE17" s="11">
        <v>5747667.5999999996</v>
      </c>
      <c r="AEF17" s="11"/>
      <c r="AEG17" s="11"/>
      <c r="AEH17" s="11"/>
      <c r="AEI17" s="11"/>
      <c r="AEJ17" s="11"/>
      <c r="AEK17" s="11"/>
      <c r="AEL17" s="11"/>
      <c r="AEM17" s="11">
        <v>3679945.8000000003</v>
      </c>
      <c r="AEN17" s="11"/>
      <c r="AEO17" s="11">
        <v>1440000</v>
      </c>
      <c r="AEP17" s="11"/>
      <c r="AEQ17" s="11"/>
      <c r="AER17" s="11">
        <v>12858333.720000001</v>
      </c>
      <c r="AES17" s="11">
        <v>16637309.832</v>
      </c>
      <c r="AET17" s="11"/>
      <c r="AEU17" s="11">
        <v>103683046.84800002</v>
      </c>
      <c r="AEV17" s="11">
        <v>20988922.127999999</v>
      </c>
      <c r="AEW17" s="11">
        <v>13513705.344000001</v>
      </c>
      <c r="AEX17" s="11">
        <v>4976067.3360000001</v>
      </c>
      <c r="AEY17" s="11">
        <v>5625917.7599999998</v>
      </c>
      <c r="AEZ17" s="11">
        <v>4759200</v>
      </c>
      <c r="AFA17" s="11">
        <v>495070.22399999999</v>
      </c>
      <c r="AFB17" s="11">
        <v>3139149.0480000004</v>
      </c>
      <c r="AFC17" s="11">
        <v>5179200</v>
      </c>
      <c r="AFD17" s="11">
        <v>2318216.2560000001</v>
      </c>
      <c r="AFE17" s="11">
        <v>22739069.399999999</v>
      </c>
      <c r="AFF17" s="11">
        <v>23570629.295999996</v>
      </c>
      <c r="AFG17" s="11">
        <v>7854675.5040000007</v>
      </c>
      <c r="AFH17" s="11">
        <v>9246844.3440000005</v>
      </c>
      <c r="AFI17" s="11">
        <v>12102739.847999997</v>
      </c>
      <c r="AFJ17" s="11"/>
      <c r="AFK17" s="11">
        <v>3614433.7440000004</v>
      </c>
      <c r="AFL17" s="11">
        <v>2801520.9119999995</v>
      </c>
      <c r="AFM17" s="11">
        <v>9526410.8880000003</v>
      </c>
      <c r="AFN17" s="11"/>
      <c r="AFO17" s="11">
        <v>2982240</v>
      </c>
      <c r="AFP17" s="11">
        <v>7317522.5760000013</v>
      </c>
      <c r="AFQ17" s="11">
        <v>3381338.2800000003</v>
      </c>
      <c r="AFR17" s="11">
        <v>36835811.712000005</v>
      </c>
      <c r="AFS17" s="11">
        <v>9724979.376000002</v>
      </c>
      <c r="AFT17" s="11">
        <v>10716745.296</v>
      </c>
      <c r="AFU17" s="11">
        <v>7063259.1119999997</v>
      </c>
      <c r="AFV17" s="11">
        <v>14063916.575999999</v>
      </c>
      <c r="AFW17" s="11">
        <v>4227193.4879999999</v>
      </c>
      <c r="AFX17" s="11">
        <v>8115128.7359999996</v>
      </c>
      <c r="AFY17" s="11">
        <v>11517219.647999998</v>
      </c>
      <c r="AFZ17" s="11">
        <v>15940657.272000002</v>
      </c>
      <c r="AGA17" s="11">
        <v>3729600</v>
      </c>
      <c r="AGB17" s="11">
        <v>9949124.7120000012</v>
      </c>
      <c r="AGC17" s="11">
        <v>5899124.8560000006</v>
      </c>
      <c r="AGD17" s="11">
        <v>26520000</v>
      </c>
      <c r="AGE17" s="11">
        <v>2795184.8640000001</v>
      </c>
      <c r="AGF17" s="11">
        <v>4468800</v>
      </c>
      <c r="AGG17" s="11">
        <v>1920000</v>
      </c>
      <c r="AGH17" s="11">
        <v>11984998.416000001</v>
      </c>
      <c r="AGI17" s="11">
        <v>7153830.4079999998</v>
      </c>
      <c r="AGJ17" s="11">
        <v>1201474.9439999999</v>
      </c>
      <c r="AGK17" s="11">
        <v>6404276.8079999993</v>
      </c>
      <c r="AGL17" s="11">
        <v>2313926.784</v>
      </c>
      <c r="AGM17" s="11">
        <v>5856580.5360000003</v>
      </c>
      <c r="AGN17" s="11">
        <v>3082405.1519999998</v>
      </c>
      <c r="AGO17" s="11">
        <v>102453995.208</v>
      </c>
      <c r="AGP17" s="11">
        <v>7070400</v>
      </c>
      <c r="AGQ17" s="11">
        <v>4885200</v>
      </c>
      <c r="AGR17" s="11">
        <v>7634400</v>
      </c>
      <c r="AGS17" s="11">
        <v>10696800</v>
      </c>
      <c r="AGT17" s="11">
        <v>15028560</v>
      </c>
      <c r="AGU17" s="11">
        <v>6218400</v>
      </c>
      <c r="AGV17" s="11">
        <v>7460626.8960000006</v>
      </c>
      <c r="AGW17" s="11">
        <v>77451568.848000005</v>
      </c>
      <c r="AGX17" s="11">
        <v>54909600</v>
      </c>
      <c r="AGY17" s="11">
        <v>9985022.2080000006</v>
      </c>
      <c r="AGZ17" s="11">
        <v>81033348.527999997</v>
      </c>
      <c r="AHA17" s="11">
        <v>13974062.352</v>
      </c>
      <c r="AHB17" s="11">
        <v>9881388.3599999994</v>
      </c>
      <c r="AHC17" s="11">
        <v>11023063.991999999</v>
      </c>
      <c r="AHD17" s="11">
        <v>9424158.5280000009</v>
      </c>
      <c r="AHE17" s="11">
        <v>2592000</v>
      </c>
      <c r="AHF17" s="11">
        <v>8524830.623999998</v>
      </c>
      <c r="AHG17" s="11">
        <v>8836800</v>
      </c>
      <c r="AHH17" s="11"/>
      <c r="AHI17" s="11">
        <v>8837456.2800000012</v>
      </c>
      <c r="AHJ17" s="11">
        <v>17585948.832000002</v>
      </c>
      <c r="AHK17" s="11">
        <v>12726678.312000001</v>
      </c>
      <c r="AHL17" s="11">
        <v>5809141.8719999995</v>
      </c>
      <c r="AHM17" s="11">
        <v>5652675.0240000002</v>
      </c>
      <c r="AHN17" s="11">
        <v>32354112</v>
      </c>
      <c r="AHO17" s="11">
        <v>6610416</v>
      </c>
      <c r="AHP17" s="11">
        <v>3845208</v>
      </c>
      <c r="AHQ17" s="11">
        <v>4274352</v>
      </c>
      <c r="AHR17" s="11">
        <v>236229369.60000002</v>
      </c>
      <c r="AHS17" s="11">
        <v>8287963.1999999993</v>
      </c>
      <c r="AHT17" s="11">
        <v>3960135.24</v>
      </c>
      <c r="AHU17" s="11">
        <f t="shared" si="0"/>
        <v>11288451479.640009</v>
      </c>
      <c r="AHW17" s="625"/>
      <c r="AHX17" s="626"/>
    </row>
    <row r="18" spans="1:908" x14ac:dyDescent="0.8">
      <c r="B18" s="99"/>
      <c r="C18" s="1" t="s">
        <v>6529</v>
      </c>
      <c r="D18" s="2">
        <f>SUM(D6:D17)</f>
        <v>8899797558.2399998</v>
      </c>
      <c r="E18" s="2">
        <f t="shared" ref="E18:BP18" si="1">SUM(E6:E17)</f>
        <v>293822100.528</v>
      </c>
      <c r="F18" s="2">
        <f t="shared" si="1"/>
        <v>533491029.00000006</v>
      </c>
      <c r="G18" s="2">
        <f t="shared" si="1"/>
        <v>124651734.55200002</v>
      </c>
      <c r="H18" s="2">
        <f t="shared" si="1"/>
        <v>497537084.92800003</v>
      </c>
      <c r="I18" s="2">
        <f t="shared" si="1"/>
        <v>179877290.30400002</v>
      </c>
      <c r="J18" s="2">
        <f t="shared" si="1"/>
        <v>565923761.44799995</v>
      </c>
      <c r="K18" s="2">
        <f t="shared" si="1"/>
        <v>306429312.98399997</v>
      </c>
      <c r="L18" s="2">
        <f t="shared" si="1"/>
        <v>255558320.37599999</v>
      </c>
      <c r="M18" s="2">
        <f t="shared" si="1"/>
        <v>222407697.74400002</v>
      </c>
      <c r="N18" s="2">
        <f t="shared" si="1"/>
        <v>156757049.35200003</v>
      </c>
      <c r="O18" s="2">
        <f t="shared" si="1"/>
        <v>131931751.77600002</v>
      </c>
      <c r="P18" s="2">
        <f t="shared" si="1"/>
        <v>330225432.11999995</v>
      </c>
      <c r="Q18" s="2">
        <f t="shared" si="1"/>
        <v>138406453.84799999</v>
      </c>
      <c r="R18" s="2">
        <f t="shared" si="1"/>
        <v>124507575.14400002</v>
      </c>
      <c r="S18" s="2">
        <f t="shared" si="1"/>
        <v>317628859.79999995</v>
      </c>
      <c r="T18" s="2">
        <f t="shared" si="1"/>
        <v>339345901.07999998</v>
      </c>
      <c r="U18" s="2">
        <f t="shared" si="1"/>
        <v>84086704.320000008</v>
      </c>
      <c r="V18" s="2">
        <f t="shared" si="1"/>
        <v>20011851.816</v>
      </c>
      <c r="W18" s="2">
        <f t="shared" si="1"/>
        <v>6810223911.4799995</v>
      </c>
      <c r="X18" s="2">
        <f t="shared" si="1"/>
        <v>671615778.33599997</v>
      </c>
      <c r="Y18" s="2">
        <f t="shared" si="1"/>
        <v>187280444.37599999</v>
      </c>
      <c r="Z18" s="2">
        <f t="shared" si="1"/>
        <v>315594080.01600003</v>
      </c>
      <c r="AA18" s="2">
        <f t="shared" si="1"/>
        <v>233358078</v>
      </c>
      <c r="AB18" s="2">
        <f t="shared" si="1"/>
        <v>269129860.67999995</v>
      </c>
      <c r="AC18" s="2">
        <f t="shared" si="1"/>
        <v>118102324.08000001</v>
      </c>
      <c r="AD18" s="2">
        <f t="shared" si="1"/>
        <v>829895404.05600011</v>
      </c>
      <c r="AE18" s="2">
        <f t="shared" si="1"/>
        <v>284606645.37599999</v>
      </c>
      <c r="AF18" s="2">
        <f t="shared" si="1"/>
        <v>162429323.11199999</v>
      </c>
      <c r="AG18" s="2">
        <f t="shared" si="1"/>
        <v>531950775.45600009</v>
      </c>
      <c r="AH18" s="2">
        <f t="shared" si="1"/>
        <v>229104841.56</v>
      </c>
      <c r="AI18" s="2">
        <f t="shared" si="1"/>
        <v>818827149.74399996</v>
      </c>
      <c r="AJ18" s="2">
        <f t="shared" si="1"/>
        <v>342753573.21599996</v>
      </c>
      <c r="AK18" s="2">
        <f t="shared" si="1"/>
        <v>171520064.18400002</v>
      </c>
      <c r="AL18" s="2">
        <f t="shared" si="1"/>
        <v>137168648.23199999</v>
      </c>
      <c r="AM18" s="2">
        <f t="shared" si="1"/>
        <v>184704276.07200003</v>
      </c>
      <c r="AN18" s="2">
        <f t="shared" si="1"/>
        <v>239525562.09600002</v>
      </c>
      <c r="AO18" s="2">
        <f t="shared" si="1"/>
        <v>156440400.792</v>
      </c>
      <c r="AP18" s="2">
        <f t="shared" si="1"/>
        <v>137022473.32799998</v>
      </c>
      <c r="AQ18" s="2">
        <f t="shared" si="1"/>
        <v>152205888.12</v>
      </c>
      <c r="AR18" s="2">
        <f t="shared" si="1"/>
        <v>111088017.21600001</v>
      </c>
      <c r="AS18" s="2">
        <f t="shared" si="1"/>
        <v>109986634.656</v>
      </c>
      <c r="AT18" s="2">
        <f t="shared" si="1"/>
        <v>99206639.039999992</v>
      </c>
      <c r="AU18" s="2">
        <f t="shared" si="1"/>
        <v>1344215781.312</v>
      </c>
      <c r="AV18" s="2">
        <f t="shared" si="1"/>
        <v>87780701.856000021</v>
      </c>
      <c r="AW18" s="2">
        <f t="shared" si="1"/>
        <v>74744526.288000003</v>
      </c>
      <c r="AX18" s="2">
        <f t="shared" si="1"/>
        <v>127501202.42400001</v>
      </c>
      <c r="AY18" s="2">
        <f t="shared" si="1"/>
        <v>185620162.34399998</v>
      </c>
      <c r="AZ18" s="2">
        <f t="shared" si="1"/>
        <v>216238397.42400002</v>
      </c>
      <c r="BA18" s="2">
        <f t="shared" si="1"/>
        <v>101780828.16</v>
      </c>
      <c r="BB18" s="2">
        <f t="shared" si="1"/>
        <v>107119767.04800001</v>
      </c>
      <c r="BC18" s="2">
        <f t="shared" si="1"/>
        <v>74103443.856000006</v>
      </c>
      <c r="BD18" s="2">
        <f t="shared" si="1"/>
        <v>83268652.439999998</v>
      </c>
      <c r="BE18" s="2">
        <f t="shared" si="1"/>
        <v>75268558.247999996</v>
      </c>
      <c r="BF18" s="2">
        <f t="shared" si="1"/>
        <v>77265199.512000009</v>
      </c>
      <c r="BG18" s="2">
        <f t="shared" si="1"/>
        <v>422577086.13599992</v>
      </c>
      <c r="BH18" s="2">
        <f t="shared" si="1"/>
        <v>68779898.664000005</v>
      </c>
      <c r="BI18" s="2">
        <f t="shared" si="1"/>
        <v>67817226.384000003</v>
      </c>
      <c r="BJ18" s="2">
        <f t="shared" si="1"/>
        <v>1931843808.5519998</v>
      </c>
      <c r="BK18" s="2">
        <f t="shared" si="1"/>
        <v>1316486789.5440001</v>
      </c>
      <c r="BL18" s="2">
        <f t="shared" si="1"/>
        <v>172718406.21599999</v>
      </c>
      <c r="BM18" s="2">
        <f t="shared" si="1"/>
        <v>102033870.384</v>
      </c>
      <c r="BN18" s="2">
        <f t="shared" si="1"/>
        <v>193854599.13599998</v>
      </c>
      <c r="BO18" s="2">
        <f t="shared" si="1"/>
        <v>198261214.31999996</v>
      </c>
      <c r="BP18" s="2">
        <f t="shared" si="1"/>
        <v>130664397.264</v>
      </c>
      <c r="BQ18" s="2">
        <f t="shared" ref="BQ18:EB18" si="2">SUM(BQ6:BQ17)</f>
        <v>78026597.975999996</v>
      </c>
      <c r="BR18" s="2">
        <f t="shared" si="2"/>
        <v>49329747.623999998</v>
      </c>
      <c r="BS18" s="2">
        <f t="shared" si="2"/>
        <v>2889451122.3119998</v>
      </c>
      <c r="BT18" s="2">
        <f t="shared" si="2"/>
        <v>180612677.83199999</v>
      </c>
      <c r="BU18" s="2">
        <f t="shared" si="2"/>
        <v>162957008.352</v>
      </c>
      <c r="BV18" s="2">
        <f t="shared" si="2"/>
        <v>244519250.808</v>
      </c>
      <c r="BW18" s="2">
        <f t="shared" si="2"/>
        <v>160428154.96799999</v>
      </c>
      <c r="BX18" s="2">
        <f t="shared" si="2"/>
        <v>150468259.07999998</v>
      </c>
      <c r="BY18" s="2">
        <f t="shared" si="2"/>
        <v>94051148.952000007</v>
      </c>
      <c r="BZ18" s="2">
        <f t="shared" si="2"/>
        <v>163051234.65600002</v>
      </c>
      <c r="CA18" s="2">
        <f t="shared" si="2"/>
        <v>587694105.57599998</v>
      </c>
      <c r="CB18" s="2">
        <f t="shared" si="2"/>
        <v>99593830.799999997</v>
      </c>
      <c r="CC18" s="2">
        <f t="shared" si="2"/>
        <v>195556735.46400005</v>
      </c>
      <c r="CD18" s="2">
        <f t="shared" si="2"/>
        <v>360337655.01600003</v>
      </c>
      <c r="CE18" s="2">
        <f t="shared" si="2"/>
        <v>162287006.13600001</v>
      </c>
      <c r="CF18" s="2">
        <f t="shared" si="2"/>
        <v>138969728.208</v>
      </c>
      <c r="CG18" s="2">
        <f t="shared" si="2"/>
        <v>107242830.67199999</v>
      </c>
      <c r="CH18" s="2">
        <f t="shared" si="2"/>
        <v>4522724747.6400003</v>
      </c>
      <c r="CI18" s="2">
        <f t="shared" si="2"/>
        <v>172935852.792</v>
      </c>
      <c r="CJ18" s="2">
        <f t="shared" si="2"/>
        <v>425233099.48799998</v>
      </c>
      <c r="CK18" s="2">
        <f t="shared" si="2"/>
        <v>124906997.112</v>
      </c>
      <c r="CL18" s="2">
        <f t="shared" si="2"/>
        <v>168602505.38399997</v>
      </c>
      <c r="CM18" s="2">
        <f t="shared" si="2"/>
        <v>130819719.98400001</v>
      </c>
      <c r="CN18" s="2">
        <f t="shared" si="2"/>
        <v>166735651.00799999</v>
      </c>
      <c r="CO18" s="2">
        <f t="shared" si="2"/>
        <v>260777101.00799999</v>
      </c>
      <c r="CP18" s="2">
        <f t="shared" si="2"/>
        <v>77341521.719999999</v>
      </c>
      <c r="CQ18" s="2">
        <f t="shared" si="2"/>
        <v>160314590.472</v>
      </c>
      <c r="CR18" s="2">
        <f t="shared" si="2"/>
        <v>121216210.464</v>
      </c>
      <c r="CS18" s="2">
        <f t="shared" si="2"/>
        <v>142399293.31200004</v>
      </c>
      <c r="CT18" s="2">
        <f t="shared" si="2"/>
        <v>117068126.52</v>
      </c>
      <c r="CU18" s="2">
        <f t="shared" si="2"/>
        <v>1512765925.3679998</v>
      </c>
      <c r="CV18" s="2">
        <f t="shared" si="2"/>
        <v>135844721.11200002</v>
      </c>
      <c r="CW18" s="2">
        <f t="shared" si="2"/>
        <v>146179520.95200002</v>
      </c>
      <c r="CX18" s="2">
        <f t="shared" si="2"/>
        <v>255880674.48000002</v>
      </c>
      <c r="CY18" s="2">
        <f t="shared" si="2"/>
        <v>115686939.40799999</v>
      </c>
      <c r="CZ18" s="2">
        <f t="shared" si="2"/>
        <v>241794393.528</v>
      </c>
      <c r="DA18" s="2">
        <f t="shared" si="2"/>
        <v>104856048.93600002</v>
      </c>
      <c r="DB18" s="2">
        <f t="shared" si="2"/>
        <v>82993843.032000005</v>
      </c>
      <c r="DC18" s="2">
        <f t="shared" si="2"/>
        <v>1027243360.728</v>
      </c>
      <c r="DD18" s="2">
        <f t="shared" si="2"/>
        <v>1257161252.664</v>
      </c>
      <c r="DE18" s="2">
        <f t="shared" si="2"/>
        <v>166454044.104</v>
      </c>
      <c r="DF18" s="2">
        <f t="shared" si="2"/>
        <v>124864754.75999999</v>
      </c>
      <c r="DG18" s="2">
        <f t="shared" si="2"/>
        <v>315448247.73600006</v>
      </c>
      <c r="DH18" s="2">
        <f t="shared" si="2"/>
        <v>305843022.14399999</v>
      </c>
      <c r="DI18" s="2">
        <f t="shared" si="2"/>
        <v>273134332.48799998</v>
      </c>
      <c r="DJ18" s="2">
        <f t="shared" si="2"/>
        <v>409846366.99199998</v>
      </c>
      <c r="DK18" s="2">
        <f t="shared" si="2"/>
        <v>115418026.39199999</v>
      </c>
      <c r="DL18" s="2">
        <f t="shared" si="2"/>
        <v>4947066897</v>
      </c>
      <c r="DM18" s="2">
        <f t="shared" si="2"/>
        <v>203826854.61600006</v>
      </c>
      <c r="DN18" s="2">
        <f t="shared" si="2"/>
        <v>256631171.44800004</v>
      </c>
      <c r="DO18" s="2">
        <f t="shared" si="2"/>
        <v>206163671.52000001</v>
      </c>
      <c r="DP18" s="2">
        <f t="shared" si="2"/>
        <v>264695631.192</v>
      </c>
      <c r="DQ18" s="2">
        <f t="shared" si="2"/>
        <v>161609154.69599998</v>
      </c>
      <c r="DR18" s="2">
        <f t="shared" si="2"/>
        <v>638064683.06399989</v>
      </c>
      <c r="DS18" s="2">
        <f t="shared" si="2"/>
        <v>200995393.824</v>
      </c>
      <c r="DT18" s="2">
        <f t="shared" si="2"/>
        <v>378892942.46399999</v>
      </c>
      <c r="DU18" s="2">
        <f t="shared" si="2"/>
        <v>1559815286.352</v>
      </c>
      <c r="DV18" s="2">
        <f t="shared" si="2"/>
        <v>226214946.84</v>
      </c>
      <c r="DW18" s="2">
        <f t="shared" si="2"/>
        <v>528295893.83999997</v>
      </c>
      <c r="DX18" s="2">
        <f t="shared" si="2"/>
        <v>666247628.97600007</v>
      </c>
      <c r="DY18" s="2">
        <f t="shared" si="2"/>
        <v>206317332.45599997</v>
      </c>
      <c r="DZ18" s="2">
        <f t="shared" si="2"/>
        <v>295049401.34399998</v>
      </c>
      <c r="EA18" s="2">
        <f t="shared" si="2"/>
        <v>294305348.92799997</v>
      </c>
      <c r="EB18" s="2">
        <f t="shared" si="2"/>
        <v>104647511.904</v>
      </c>
      <c r="EC18" s="2">
        <f t="shared" ref="EC18:GN18" si="3">SUM(EC6:EC17)</f>
        <v>169615781.472</v>
      </c>
      <c r="ED18" s="2">
        <f t="shared" si="3"/>
        <v>171017734.07999998</v>
      </c>
      <c r="EE18" s="2">
        <f t="shared" si="3"/>
        <v>344051988.60000002</v>
      </c>
      <c r="EF18" s="2">
        <f t="shared" si="3"/>
        <v>1204133659.1759999</v>
      </c>
      <c r="EG18" s="2">
        <f t="shared" si="3"/>
        <v>960849190.2240001</v>
      </c>
      <c r="EH18" s="2">
        <f t="shared" si="3"/>
        <v>125052555.21599999</v>
      </c>
      <c r="EI18" s="2">
        <f t="shared" si="3"/>
        <v>180083205.14399996</v>
      </c>
      <c r="EJ18" s="2">
        <f t="shared" si="3"/>
        <v>182267902.824</v>
      </c>
      <c r="EK18" s="2">
        <f t="shared" si="3"/>
        <v>226273371.81600001</v>
      </c>
      <c r="EL18" s="2">
        <f t="shared" si="3"/>
        <v>330499683.95999998</v>
      </c>
      <c r="EM18" s="2">
        <f t="shared" si="3"/>
        <v>110486223.264</v>
      </c>
      <c r="EN18" s="2">
        <f t="shared" si="3"/>
        <v>186739950.95999998</v>
      </c>
      <c r="EO18" s="2">
        <f t="shared" si="3"/>
        <v>3008808101.928</v>
      </c>
      <c r="EP18" s="2">
        <f t="shared" si="3"/>
        <v>136338203.208</v>
      </c>
      <c r="EQ18" s="2">
        <f t="shared" si="3"/>
        <v>159370000.44</v>
      </c>
      <c r="ER18" s="2">
        <f t="shared" si="3"/>
        <v>186163864.84799999</v>
      </c>
      <c r="ES18" s="2">
        <f t="shared" si="3"/>
        <v>124022188.53600001</v>
      </c>
      <c r="ET18" s="2">
        <f t="shared" si="3"/>
        <v>107948575.464</v>
      </c>
      <c r="EU18" s="2">
        <f t="shared" si="3"/>
        <v>277847340.24000001</v>
      </c>
      <c r="EV18" s="2">
        <f t="shared" si="3"/>
        <v>209956896.81600001</v>
      </c>
      <c r="EW18" s="2">
        <f t="shared" si="3"/>
        <v>167894579.47200003</v>
      </c>
      <c r="EX18" s="2">
        <f t="shared" si="3"/>
        <v>1457949384.4319999</v>
      </c>
      <c r="EY18" s="2">
        <f t="shared" si="3"/>
        <v>98021917.175999999</v>
      </c>
      <c r="EZ18" s="2">
        <f t="shared" si="3"/>
        <v>166491082.99200001</v>
      </c>
      <c r="FA18" s="2">
        <f t="shared" si="3"/>
        <v>223757678.71199995</v>
      </c>
      <c r="FB18" s="2">
        <f t="shared" si="3"/>
        <v>317940846.384</v>
      </c>
      <c r="FC18" s="2">
        <f t="shared" si="3"/>
        <v>323785614.45600003</v>
      </c>
      <c r="FD18" s="2">
        <f t="shared" si="3"/>
        <v>223028061.86400002</v>
      </c>
      <c r="FE18" s="2">
        <f t="shared" si="3"/>
        <v>167734739.11199999</v>
      </c>
      <c r="FF18" s="2">
        <f t="shared" si="3"/>
        <v>125971620.792</v>
      </c>
      <c r="FG18" s="2">
        <f t="shared" si="3"/>
        <v>154525675.72799999</v>
      </c>
      <c r="FH18" s="2">
        <f t="shared" si="3"/>
        <v>120939665.95200001</v>
      </c>
      <c r="FI18" s="2">
        <f t="shared" si="3"/>
        <v>110598217.94400001</v>
      </c>
      <c r="FJ18" s="2">
        <f t="shared" si="3"/>
        <v>857149018.87199998</v>
      </c>
      <c r="FK18" s="2">
        <f t="shared" si="3"/>
        <v>143212441.31999999</v>
      </c>
      <c r="FL18" s="2">
        <f t="shared" si="3"/>
        <v>124903363.22399999</v>
      </c>
      <c r="FM18" s="2">
        <f t="shared" si="3"/>
        <v>129632896.05599999</v>
      </c>
      <c r="FN18" s="2">
        <f t="shared" si="3"/>
        <v>210175756.68000001</v>
      </c>
      <c r="FO18" s="2">
        <f t="shared" si="3"/>
        <v>203685594.76800001</v>
      </c>
      <c r="FP18" s="2">
        <f t="shared" si="3"/>
        <v>73336697.015999988</v>
      </c>
      <c r="FQ18" s="2">
        <f t="shared" si="3"/>
        <v>45506254.824000001</v>
      </c>
      <c r="FR18" s="2">
        <f t="shared" si="3"/>
        <v>3142100931.3600001</v>
      </c>
      <c r="FS18" s="2">
        <f t="shared" si="3"/>
        <v>178311953.68799999</v>
      </c>
      <c r="FT18" s="2">
        <f t="shared" si="3"/>
        <v>242416455.93599999</v>
      </c>
      <c r="FU18" s="2">
        <f t="shared" si="3"/>
        <v>222197079.21599999</v>
      </c>
      <c r="FV18" s="2">
        <f t="shared" si="3"/>
        <v>301012794.02399999</v>
      </c>
      <c r="FW18" s="2">
        <f t="shared" si="3"/>
        <v>130868292.23999999</v>
      </c>
      <c r="FX18" s="2">
        <f t="shared" si="3"/>
        <v>356000853.91199994</v>
      </c>
      <c r="FY18" s="2">
        <f t="shared" si="3"/>
        <v>223794120.60000002</v>
      </c>
      <c r="FZ18" s="2">
        <f t="shared" si="3"/>
        <v>260385216.24000001</v>
      </c>
      <c r="GA18" s="2">
        <f t="shared" si="3"/>
        <v>192810255.81599998</v>
      </c>
      <c r="GB18" s="2">
        <f t="shared" si="3"/>
        <v>364017630.12</v>
      </c>
      <c r="GC18" s="2">
        <f t="shared" si="3"/>
        <v>150593367.35999998</v>
      </c>
      <c r="GD18" s="2">
        <f t="shared" si="3"/>
        <v>203678387.16</v>
      </c>
      <c r="GE18" s="2">
        <f t="shared" si="3"/>
        <v>127320024.14400002</v>
      </c>
      <c r="GF18" s="2">
        <f t="shared" si="3"/>
        <v>1325732628.648</v>
      </c>
      <c r="GG18" s="2">
        <f t="shared" si="3"/>
        <v>120339220.51199999</v>
      </c>
      <c r="GH18" s="2">
        <f t="shared" si="3"/>
        <v>132862066.824</v>
      </c>
      <c r="GI18" s="2">
        <f t="shared" si="3"/>
        <v>377967344.08800006</v>
      </c>
      <c r="GJ18" s="2">
        <f t="shared" si="3"/>
        <v>149229820.22400004</v>
      </c>
      <c r="GK18" s="2">
        <f t="shared" si="3"/>
        <v>136641695.63999999</v>
      </c>
      <c r="GL18" s="2">
        <f t="shared" si="3"/>
        <v>128106427.632</v>
      </c>
      <c r="GM18" s="2">
        <f t="shared" si="3"/>
        <v>345844635.48000002</v>
      </c>
      <c r="GN18" s="2">
        <f t="shared" si="3"/>
        <v>107893927.82400002</v>
      </c>
      <c r="GO18" s="2">
        <f t="shared" ref="GO18:IZ18" si="4">SUM(GO6:GO17)</f>
        <v>86083849.824000001</v>
      </c>
      <c r="GP18" s="2">
        <f t="shared" si="4"/>
        <v>64134017.280000009</v>
      </c>
      <c r="GQ18" s="2">
        <f t="shared" si="4"/>
        <v>63190880.088000007</v>
      </c>
      <c r="GR18" s="2">
        <f t="shared" si="4"/>
        <v>908753920.96800005</v>
      </c>
      <c r="GS18" s="2">
        <f t="shared" si="4"/>
        <v>178559061.67200002</v>
      </c>
      <c r="GT18" s="2">
        <f t="shared" si="4"/>
        <v>111708167.04000001</v>
      </c>
      <c r="GU18" s="2">
        <f t="shared" si="4"/>
        <v>232539208.31999996</v>
      </c>
      <c r="GV18" s="2">
        <f t="shared" si="4"/>
        <v>51089166.192000002</v>
      </c>
      <c r="GW18" s="2">
        <f t="shared" si="4"/>
        <v>206106381.88799998</v>
      </c>
      <c r="GX18" s="2">
        <f t="shared" si="4"/>
        <v>181040732.75999999</v>
      </c>
      <c r="GY18" s="2">
        <f t="shared" si="4"/>
        <v>93373407.912</v>
      </c>
      <c r="GZ18" s="2">
        <f t="shared" si="4"/>
        <v>1220064240.8399999</v>
      </c>
      <c r="HA18" s="2">
        <f t="shared" si="4"/>
        <v>99407426.352000013</v>
      </c>
      <c r="HB18" s="2">
        <f t="shared" si="4"/>
        <v>195399900.57600003</v>
      </c>
      <c r="HC18" s="2">
        <f t="shared" si="4"/>
        <v>179470118.37599996</v>
      </c>
      <c r="HD18" s="2">
        <f t="shared" si="4"/>
        <v>2940333824.256</v>
      </c>
      <c r="HE18" s="2">
        <f t="shared" si="4"/>
        <v>337299268.15200001</v>
      </c>
      <c r="HF18" s="2">
        <f t="shared" si="4"/>
        <v>632225349</v>
      </c>
      <c r="HG18" s="2">
        <f t="shared" si="4"/>
        <v>330731607.14400005</v>
      </c>
      <c r="HH18" s="2">
        <f t="shared" si="4"/>
        <v>247715839.41600001</v>
      </c>
      <c r="HI18" s="2">
        <f t="shared" si="4"/>
        <v>412875879.04799992</v>
      </c>
      <c r="HJ18" s="2">
        <f t="shared" si="4"/>
        <v>62958573.311999999</v>
      </c>
      <c r="HK18" s="2">
        <f t="shared" si="4"/>
        <v>126390923.49600002</v>
      </c>
      <c r="HL18" s="2">
        <f t="shared" si="4"/>
        <v>1689213040.9200003</v>
      </c>
      <c r="HM18" s="2">
        <f t="shared" si="4"/>
        <v>640644282.40800011</v>
      </c>
      <c r="HN18" s="2">
        <f t="shared" si="4"/>
        <v>536624160.16799998</v>
      </c>
      <c r="HO18" s="2">
        <f t="shared" si="4"/>
        <v>226169395.84800002</v>
      </c>
      <c r="HP18" s="2">
        <f t="shared" si="4"/>
        <v>181335799.53600001</v>
      </c>
      <c r="HQ18" s="2">
        <f t="shared" si="4"/>
        <v>141961560.16800001</v>
      </c>
      <c r="HR18" s="2">
        <f t="shared" si="4"/>
        <v>257995662.07200003</v>
      </c>
      <c r="HS18" s="2">
        <f t="shared" si="4"/>
        <v>155775248.95200002</v>
      </c>
      <c r="HT18" s="2">
        <f t="shared" si="4"/>
        <v>1681782471.7439997</v>
      </c>
      <c r="HU18" s="2">
        <f t="shared" si="4"/>
        <v>578949382.48800004</v>
      </c>
      <c r="HV18" s="2">
        <f t="shared" si="4"/>
        <v>132544380.31199999</v>
      </c>
      <c r="HW18" s="2">
        <f t="shared" si="4"/>
        <v>102131167.10400002</v>
      </c>
      <c r="HX18" s="2">
        <f t="shared" si="4"/>
        <v>112585802.39999999</v>
      </c>
      <c r="HY18" s="2">
        <f t="shared" si="4"/>
        <v>74655203.472000003</v>
      </c>
      <c r="HZ18" s="2">
        <f t="shared" si="4"/>
        <v>331290579.76800007</v>
      </c>
      <c r="IA18" s="2">
        <f t="shared" si="4"/>
        <v>118936671.816</v>
      </c>
      <c r="IB18" s="2">
        <f t="shared" si="4"/>
        <v>106263271.296</v>
      </c>
      <c r="IC18" s="2">
        <f t="shared" si="4"/>
        <v>115782972.528</v>
      </c>
      <c r="ID18" s="2">
        <f t="shared" si="4"/>
        <v>125872044.264</v>
      </c>
      <c r="IE18" s="2">
        <f t="shared" si="4"/>
        <v>253421043.28800002</v>
      </c>
      <c r="IF18" s="2">
        <f t="shared" si="4"/>
        <v>53266488.767999999</v>
      </c>
      <c r="IG18" s="2">
        <f t="shared" si="4"/>
        <v>129101149.22400001</v>
      </c>
      <c r="IH18" s="2">
        <f t="shared" si="4"/>
        <v>63871021.920000009</v>
      </c>
      <c r="II18" s="2">
        <f t="shared" si="4"/>
        <v>64787407.751999989</v>
      </c>
      <c r="IJ18" s="2">
        <f t="shared" si="4"/>
        <v>1706853580.704</v>
      </c>
      <c r="IK18" s="2">
        <f t="shared" si="4"/>
        <v>577808857.92000008</v>
      </c>
      <c r="IL18" s="2">
        <f t="shared" si="4"/>
        <v>214789732.632</v>
      </c>
      <c r="IM18" s="2">
        <f t="shared" si="4"/>
        <v>352385923.03200006</v>
      </c>
      <c r="IN18" s="2">
        <f t="shared" si="4"/>
        <v>521275463.42399997</v>
      </c>
      <c r="IO18" s="2">
        <f t="shared" si="4"/>
        <v>304273107.62399995</v>
      </c>
      <c r="IP18" s="2">
        <f t="shared" si="4"/>
        <v>162593218.46400002</v>
      </c>
      <c r="IQ18" s="2">
        <f t="shared" si="4"/>
        <v>127246899.21599999</v>
      </c>
      <c r="IR18" s="2">
        <f t="shared" si="4"/>
        <v>113099177.832</v>
      </c>
      <c r="IS18" s="2">
        <f t="shared" si="4"/>
        <v>112315978.41600001</v>
      </c>
      <c r="IT18" s="2">
        <f t="shared" si="4"/>
        <v>202007318.30400002</v>
      </c>
      <c r="IU18" s="2">
        <f t="shared" si="4"/>
        <v>2262699917.5680003</v>
      </c>
      <c r="IV18" s="2">
        <f t="shared" si="4"/>
        <v>703102687.39199996</v>
      </c>
      <c r="IW18" s="2">
        <f t="shared" si="4"/>
        <v>369063832.67999995</v>
      </c>
      <c r="IX18" s="2">
        <f t="shared" si="4"/>
        <v>182870979.81599998</v>
      </c>
      <c r="IY18" s="2">
        <f t="shared" si="4"/>
        <v>140700369.28800002</v>
      </c>
      <c r="IZ18" s="2">
        <f t="shared" si="4"/>
        <v>69294318.407999992</v>
      </c>
      <c r="JA18" s="2">
        <f t="shared" ref="JA18:LL18" si="5">SUM(JA6:JA17)</f>
        <v>119081939.92800002</v>
      </c>
      <c r="JB18" s="2">
        <f t="shared" si="5"/>
        <v>65552997.336000003</v>
      </c>
      <c r="JC18" s="2">
        <f t="shared" si="5"/>
        <v>105071200.752</v>
      </c>
      <c r="JD18" s="2">
        <f t="shared" si="5"/>
        <v>154706746.82399997</v>
      </c>
      <c r="JE18" s="2">
        <f t="shared" si="5"/>
        <v>195117491.03999996</v>
      </c>
      <c r="JF18" s="2">
        <f t="shared" si="5"/>
        <v>102488798.23199999</v>
      </c>
      <c r="JG18" s="2">
        <f t="shared" si="5"/>
        <v>1236040983.7919998</v>
      </c>
      <c r="JH18" s="2">
        <f t="shared" si="5"/>
        <v>395663768.49600005</v>
      </c>
      <c r="JI18" s="2">
        <f t="shared" si="5"/>
        <v>117523048.22399999</v>
      </c>
      <c r="JJ18" s="2">
        <f t="shared" si="5"/>
        <v>107834208.23999998</v>
      </c>
      <c r="JK18" s="2">
        <f t="shared" si="5"/>
        <v>74658062.327999994</v>
      </c>
      <c r="JL18" s="2">
        <f t="shared" si="5"/>
        <v>68938264.560000002</v>
      </c>
      <c r="JM18" s="2">
        <f t="shared" si="5"/>
        <v>1314137883.648</v>
      </c>
      <c r="JN18" s="2">
        <f t="shared" si="5"/>
        <v>93327159.383999974</v>
      </c>
      <c r="JO18" s="2">
        <f t="shared" si="5"/>
        <v>114158918.78399999</v>
      </c>
      <c r="JP18" s="2">
        <f t="shared" si="5"/>
        <v>191465052.57600001</v>
      </c>
      <c r="JQ18" s="2">
        <f t="shared" si="5"/>
        <v>106290679.08</v>
      </c>
      <c r="JR18" s="2">
        <f t="shared" si="5"/>
        <v>233208256.94400001</v>
      </c>
      <c r="JS18" s="2">
        <f t="shared" si="5"/>
        <v>79066195.439999998</v>
      </c>
      <c r="JT18" s="2">
        <f t="shared" si="5"/>
        <v>3112256196.6239996</v>
      </c>
      <c r="JU18" s="2">
        <f t="shared" si="5"/>
        <v>788501669.68799996</v>
      </c>
      <c r="JV18" s="2">
        <f t="shared" si="5"/>
        <v>139245858.528</v>
      </c>
      <c r="JW18" s="2">
        <f t="shared" si="5"/>
        <v>67848489.288000003</v>
      </c>
      <c r="JX18" s="2">
        <f t="shared" si="5"/>
        <v>174876178.60799998</v>
      </c>
      <c r="JY18" s="2">
        <f t="shared" si="5"/>
        <v>66677461.680000007</v>
      </c>
      <c r="JZ18" s="2">
        <f t="shared" si="5"/>
        <v>388391238.57599998</v>
      </c>
      <c r="KA18" s="2">
        <f t="shared" si="5"/>
        <v>219925336.34400001</v>
      </c>
      <c r="KB18" s="2">
        <f t="shared" si="5"/>
        <v>117407022.35999998</v>
      </c>
      <c r="KC18" s="2">
        <f t="shared" si="5"/>
        <v>183410109</v>
      </c>
      <c r="KD18" s="2">
        <f t="shared" si="5"/>
        <v>129165114.31200001</v>
      </c>
      <c r="KE18" s="2">
        <f t="shared" si="5"/>
        <v>139797585.02399999</v>
      </c>
      <c r="KF18" s="2">
        <f t="shared" si="5"/>
        <v>59609594.447999999</v>
      </c>
      <c r="KG18" s="2">
        <f t="shared" si="5"/>
        <v>48271893.912</v>
      </c>
      <c r="KH18" s="2">
        <f t="shared" si="5"/>
        <v>81973706.328000009</v>
      </c>
      <c r="KI18" s="2">
        <f t="shared" si="5"/>
        <v>61783407.551999994</v>
      </c>
      <c r="KJ18" s="2">
        <f t="shared" si="5"/>
        <v>2514093841.7519999</v>
      </c>
      <c r="KK18" s="2">
        <f t="shared" si="5"/>
        <v>486706544.59200007</v>
      </c>
      <c r="KL18" s="2">
        <f t="shared" si="5"/>
        <v>235612996.63200006</v>
      </c>
      <c r="KM18" s="2">
        <f t="shared" si="5"/>
        <v>247396834.104</v>
      </c>
      <c r="KN18" s="2">
        <f t="shared" si="5"/>
        <v>218409611.25599998</v>
      </c>
      <c r="KO18" s="2">
        <f t="shared" si="5"/>
        <v>285098873.97599995</v>
      </c>
      <c r="KP18" s="2">
        <f t="shared" si="5"/>
        <v>644496813.38400006</v>
      </c>
      <c r="KQ18" s="2">
        <f t="shared" si="5"/>
        <v>164517032.16000003</v>
      </c>
      <c r="KR18" s="2">
        <f t="shared" si="5"/>
        <v>152908129.44</v>
      </c>
      <c r="KS18" s="2">
        <f t="shared" si="5"/>
        <v>1001469081.888</v>
      </c>
      <c r="KT18" s="2">
        <f t="shared" si="5"/>
        <v>150230754.59999999</v>
      </c>
      <c r="KU18" s="2">
        <f t="shared" si="5"/>
        <v>194364039.072</v>
      </c>
      <c r="KV18" s="2">
        <f t="shared" si="5"/>
        <v>540367445.3039999</v>
      </c>
      <c r="KW18" s="2">
        <f t="shared" si="5"/>
        <v>157910008.39200002</v>
      </c>
      <c r="KX18" s="2">
        <f t="shared" si="5"/>
        <v>230508216.52799997</v>
      </c>
      <c r="KY18" s="2">
        <f t="shared" si="5"/>
        <v>1486058399.1839998</v>
      </c>
      <c r="KZ18" s="2">
        <f t="shared" si="5"/>
        <v>248225003.88</v>
      </c>
      <c r="LA18" s="2">
        <f t="shared" si="5"/>
        <v>1307149134.648</v>
      </c>
      <c r="LB18" s="2">
        <f t="shared" si="5"/>
        <v>193245458.56799999</v>
      </c>
      <c r="LC18" s="2">
        <f t="shared" si="5"/>
        <v>124928835.384</v>
      </c>
      <c r="LD18" s="2">
        <f t="shared" si="5"/>
        <v>381658571.76000005</v>
      </c>
      <c r="LE18" s="2">
        <f t="shared" si="5"/>
        <v>327538900.17600006</v>
      </c>
      <c r="LF18" s="2">
        <f t="shared" si="5"/>
        <v>236116912.824</v>
      </c>
      <c r="LG18" s="2">
        <f t="shared" si="5"/>
        <v>188258416.39199996</v>
      </c>
      <c r="LH18" s="2">
        <f t="shared" si="5"/>
        <v>165108945.384</v>
      </c>
      <c r="LI18" s="2">
        <f t="shared" si="5"/>
        <v>2745304710.3839998</v>
      </c>
      <c r="LJ18" s="2">
        <f t="shared" si="5"/>
        <v>516684444.528</v>
      </c>
      <c r="LK18" s="2">
        <f t="shared" si="5"/>
        <v>937896503.32799995</v>
      </c>
      <c r="LL18" s="2">
        <f t="shared" si="5"/>
        <v>687161815.12800014</v>
      </c>
      <c r="LM18" s="2">
        <f t="shared" ref="LM18:NX18" si="6">SUM(LM6:LM17)</f>
        <v>106242545.208</v>
      </c>
      <c r="LN18" s="2">
        <f t="shared" si="6"/>
        <v>186782711.42399999</v>
      </c>
      <c r="LO18" s="2">
        <f t="shared" si="6"/>
        <v>111460928.184</v>
      </c>
      <c r="LP18" s="2">
        <f t="shared" si="6"/>
        <v>168456098.83199999</v>
      </c>
      <c r="LQ18" s="2">
        <f t="shared" si="6"/>
        <v>13755688.872000001</v>
      </c>
      <c r="LR18" s="2">
        <f t="shared" si="6"/>
        <v>205653802.84799999</v>
      </c>
      <c r="LS18" s="2">
        <f t="shared" si="6"/>
        <v>130717274.016</v>
      </c>
      <c r="LT18" s="2">
        <f t="shared" si="6"/>
        <v>846009507.86399996</v>
      </c>
      <c r="LU18" s="2">
        <f t="shared" si="6"/>
        <v>199537972.19999999</v>
      </c>
      <c r="LV18" s="2">
        <f t="shared" si="6"/>
        <v>113154131.184</v>
      </c>
      <c r="LW18" s="2">
        <f t="shared" si="6"/>
        <v>2548408456.1999998</v>
      </c>
      <c r="LX18" s="2">
        <f t="shared" si="6"/>
        <v>1144541714.8079998</v>
      </c>
      <c r="LY18" s="2">
        <f t="shared" si="6"/>
        <v>2484140918.8800001</v>
      </c>
      <c r="LZ18" s="2">
        <f t="shared" si="6"/>
        <v>662207726.66400003</v>
      </c>
      <c r="MA18" s="2">
        <f t="shared" si="6"/>
        <v>316263226.92000002</v>
      </c>
      <c r="MB18" s="2">
        <f t="shared" si="6"/>
        <v>385892841.71999997</v>
      </c>
      <c r="MC18" s="2">
        <f t="shared" si="6"/>
        <v>231200814.24000004</v>
      </c>
      <c r="MD18" s="2">
        <f t="shared" si="6"/>
        <v>280813838.08799994</v>
      </c>
      <c r="ME18" s="2">
        <f t="shared" si="6"/>
        <v>241228673.30399999</v>
      </c>
      <c r="MF18" s="2">
        <f t="shared" si="6"/>
        <v>292948047.96000004</v>
      </c>
      <c r="MG18" s="2">
        <f t="shared" si="6"/>
        <v>450398473.27200001</v>
      </c>
      <c r="MH18" s="2">
        <f t="shared" si="6"/>
        <v>190074625.89599997</v>
      </c>
      <c r="MI18" s="2">
        <f t="shared" si="6"/>
        <v>5025343339.6560001</v>
      </c>
      <c r="MJ18" s="2">
        <f t="shared" si="6"/>
        <v>168908250.40799999</v>
      </c>
      <c r="MK18" s="2">
        <f t="shared" si="6"/>
        <v>105809155.70399998</v>
      </c>
      <c r="ML18" s="2">
        <f t="shared" si="6"/>
        <v>99991608.408000007</v>
      </c>
      <c r="MM18" s="2">
        <f t="shared" si="6"/>
        <v>96983032.584000006</v>
      </c>
      <c r="MN18" s="2">
        <f t="shared" si="6"/>
        <v>167799260.52000001</v>
      </c>
      <c r="MO18" s="2">
        <f t="shared" si="6"/>
        <v>119620495.77599999</v>
      </c>
      <c r="MP18" s="2">
        <f t="shared" si="6"/>
        <v>110330953.51199999</v>
      </c>
      <c r="MQ18" s="2">
        <f t="shared" si="6"/>
        <v>210150878.75999999</v>
      </c>
      <c r="MR18" s="2">
        <f t="shared" si="6"/>
        <v>130010742.14400002</v>
      </c>
      <c r="MS18" s="2">
        <f t="shared" si="6"/>
        <v>166861927.22400001</v>
      </c>
      <c r="MT18" s="2">
        <f t="shared" si="6"/>
        <v>99509984.328000009</v>
      </c>
      <c r="MU18" s="2">
        <f t="shared" si="6"/>
        <v>3402983272.0559998</v>
      </c>
      <c r="MV18" s="2">
        <f t="shared" si="6"/>
        <v>191969217.528</v>
      </c>
      <c r="MW18" s="2">
        <f t="shared" si="6"/>
        <v>161080266.09600002</v>
      </c>
      <c r="MX18" s="2">
        <f t="shared" si="6"/>
        <v>383451680.54399997</v>
      </c>
      <c r="MY18" s="2">
        <f t="shared" si="6"/>
        <v>238933379.56799996</v>
      </c>
      <c r="MZ18" s="2">
        <f t="shared" si="6"/>
        <v>153955394.42399999</v>
      </c>
      <c r="NA18" s="2">
        <f t="shared" si="6"/>
        <v>351174335.30400008</v>
      </c>
      <c r="NB18" s="2">
        <f t="shared" si="6"/>
        <v>327425552.54399991</v>
      </c>
      <c r="NC18" s="2">
        <f t="shared" si="6"/>
        <v>315444686.37600005</v>
      </c>
      <c r="ND18" s="2">
        <f t="shared" si="6"/>
        <v>65924120.879999995</v>
      </c>
      <c r="NE18" s="2">
        <f t="shared" si="6"/>
        <v>83627450.567999989</v>
      </c>
      <c r="NF18" s="2">
        <f t="shared" si="6"/>
        <v>4948016354.2079983</v>
      </c>
      <c r="NG18" s="2">
        <f t="shared" si="6"/>
        <v>582844223.20799994</v>
      </c>
      <c r="NH18" s="2">
        <f t="shared" si="6"/>
        <v>104902931.15999998</v>
      </c>
      <c r="NI18" s="2">
        <f t="shared" si="6"/>
        <v>1760036177.4719999</v>
      </c>
      <c r="NJ18" s="2">
        <f t="shared" si="6"/>
        <v>167592689.54399997</v>
      </c>
      <c r="NK18" s="2">
        <f t="shared" si="6"/>
        <v>312026500.68000007</v>
      </c>
      <c r="NL18" s="2">
        <f t="shared" si="6"/>
        <v>822842618.44800019</v>
      </c>
      <c r="NM18" s="2">
        <f t="shared" si="6"/>
        <v>652509746.25600004</v>
      </c>
      <c r="NN18" s="2">
        <f t="shared" si="6"/>
        <v>62085879.288000003</v>
      </c>
      <c r="NO18" s="2">
        <f t="shared" si="6"/>
        <v>249723620.23199999</v>
      </c>
      <c r="NP18" s="2">
        <f t="shared" si="6"/>
        <v>212056436.40000001</v>
      </c>
      <c r="NQ18" s="2">
        <f t="shared" si="6"/>
        <v>141937263.14399999</v>
      </c>
      <c r="NR18" s="2">
        <f t="shared" si="6"/>
        <v>1160211477.0240002</v>
      </c>
      <c r="NS18" s="2">
        <f t="shared" si="6"/>
        <v>155283560.208</v>
      </c>
      <c r="NT18" s="2">
        <f t="shared" si="6"/>
        <v>146518527.12</v>
      </c>
      <c r="NU18" s="2">
        <f t="shared" si="6"/>
        <v>200425497.50399998</v>
      </c>
      <c r="NV18" s="2">
        <f t="shared" si="6"/>
        <v>91653222.192000017</v>
      </c>
      <c r="NW18" s="2">
        <f t="shared" si="6"/>
        <v>48551278.344000004</v>
      </c>
      <c r="NX18" s="2">
        <f t="shared" si="6"/>
        <v>84551707.175999999</v>
      </c>
      <c r="NY18" s="2">
        <f t="shared" ref="NY18:QJ18" si="7">SUM(NY6:NY17)</f>
        <v>2964397413.48</v>
      </c>
      <c r="NZ18" s="2">
        <f t="shared" si="7"/>
        <v>719385161.32800019</v>
      </c>
      <c r="OA18" s="2">
        <f t="shared" si="7"/>
        <v>193716592.176</v>
      </c>
      <c r="OB18" s="2">
        <f t="shared" si="7"/>
        <v>113417859.21600001</v>
      </c>
      <c r="OC18" s="2">
        <f t="shared" si="7"/>
        <v>129273784.8</v>
      </c>
      <c r="OD18" s="2">
        <f t="shared" si="7"/>
        <v>207360038.95199999</v>
      </c>
      <c r="OE18" s="2">
        <f t="shared" si="7"/>
        <v>98021402.30399999</v>
      </c>
      <c r="OF18" s="2">
        <f t="shared" si="7"/>
        <v>2687762140.1760001</v>
      </c>
      <c r="OG18" s="2">
        <f t="shared" si="7"/>
        <v>517972366.34399998</v>
      </c>
      <c r="OH18" s="2">
        <f t="shared" si="7"/>
        <v>189279730.05599999</v>
      </c>
      <c r="OI18" s="2">
        <f t="shared" si="7"/>
        <v>824753941.03200006</v>
      </c>
      <c r="OJ18" s="2">
        <f t="shared" si="7"/>
        <v>182217742.27200004</v>
      </c>
      <c r="OK18" s="2">
        <f t="shared" si="7"/>
        <v>306697472.13600004</v>
      </c>
      <c r="OL18" s="2">
        <f t="shared" si="7"/>
        <v>428853342.21599996</v>
      </c>
      <c r="OM18" s="2">
        <f t="shared" si="7"/>
        <v>115293389.76000001</v>
      </c>
      <c r="ON18" s="2">
        <f t="shared" si="7"/>
        <v>68789600.42400001</v>
      </c>
      <c r="OO18" s="2">
        <f t="shared" si="7"/>
        <v>2174760208.6800003</v>
      </c>
      <c r="OP18" s="2">
        <f t="shared" si="7"/>
        <v>525229374.60000002</v>
      </c>
      <c r="OQ18" s="2">
        <f t="shared" si="7"/>
        <v>979426957.15199995</v>
      </c>
      <c r="OR18" s="2">
        <f t="shared" si="7"/>
        <v>314814431.13599992</v>
      </c>
      <c r="OS18" s="2">
        <f t="shared" si="7"/>
        <v>221830762.56</v>
      </c>
      <c r="OT18" s="2">
        <f t="shared" si="7"/>
        <v>116581149.57600001</v>
      </c>
      <c r="OU18" s="2">
        <f t="shared" si="7"/>
        <v>1235756354.3759999</v>
      </c>
      <c r="OV18" s="2">
        <f t="shared" si="7"/>
        <v>157198803.384</v>
      </c>
      <c r="OW18" s="2">
        <f t="shared" si="7"/>
        <v>159911390.76000002</v>
      </c>
      <c r="OX18" s="2">
        <f t="shared" si="7"/>
        <v>240312279.31199998</v>
      </c>
      <c r="OY18" s="2">
        <f t="shared" si="7"/>
        <v>335165470.63199997</v>
      </c>
      <c r="OZ18" s="2">
        <f t="shared" si="7"/>
        <v>758366791.27200007</v>
      </c>
      <c r="PA18" s="2">
        <f t="shared" si="7"/>
        <v>165257025.81599998</v>
      </c>
      <c r="PB18" s="2">
        <f t="shared" si="7"/>
        <v>99904293.479999989</v>
      </c>
      <c r="PC18" s="2">
        <f t="shared" si="7"/>
        <v>100351497.67200001</v>
      </c>
      <c r="PD18" s="2">
        <f t="shared" si="7"/>
        <v>1544245094.3759997</v>
      </c>
      <c r="PE18" s="2">
        <f t="shared" si="7"/>
        <v>143727728.736</v>
      </c>
      <c r="PF18" s="2">
        <f t="shared" si="7"/>
        <v>322213873.56</v>
      </c>
      <c r="PG18" s="2">
        <f t="shared" si="7"/>
        <v>80801833.752000004</v>
      </c>
      <c r="PH18" s="2">
        <f t="shared" si="7"/>
        <v>214114416.12</v>
      </c>
      <c r="PI18" s="2">
        <f t="shared" si="7"/>
        <v>312098422.55999994</v>
      </c>
      <c r="PJ18" s="2">
        <f t="shared" si="7"/>
        <v>154741028.51999995</v>
      </c>
      <c r="PK18" s="2">
        <f t="shared" si="7"/>
        <v>127883075.40000001</v>
      </c>
      <c r="PL18" s="2">
        <f t="shared" si="7"/>
        <v>225865293.86399999</v>
      </c>
      <c r="PM18" s="2">
        <f t="shared" si="7"/>
        <v>194376863.90400004</v>
      </c>
      <c r="PN18" s="2">
        <f t="shared" si="7"/>
        <v>250233304.89600003</v>
      </c>
      <c r="PO18" s="2">
        <f t="shared" si="7"/>
        <v>301611444.95999998</v>
      </c>
      <c r="PP18" s="2">
        <f t="shared" si="7"/>
        <v>122627057.712</v>
      </c>
      <c r="PQ18" s="2">
        <f t="shared" si="7"/>
        <v>537524099.90400004</v>
      </c>
      <c r="PR18" s="2">
        <f t="shared" si="7"/>
        <v>115293916.55999999</v>
      </c>
      <c r="PS18" s="2">
        <f t="shared" si="7"/>
        <v>85614060.719999999</v>
      </c>
      <c r="PT18" s="2">
        <f t="shared" si="7"/>
        <v>73609193.928000003</v>
      </c>
      <c r="PU18" s="2">
        <f t="shared" si="7"/>
        <v>111851608.728</v>
      </c>
      <c r="PV18" s="2">
        <f t="shared" si="7"/>
        <v>4397949910.632</v>
      </c>
      <c r="PW18" s="2">
        <f t="shared" si="7"/>
        <v>129291511.34399998</v>
      </c>
      <c r="PX18" s="2">
        <f t="shared" si="7"/>
        <v>165690747.72000003</v>
      </c>
      <c r="PY18" s="2">
        <f t="shared" si="7"/>
        <v>251754991.70400003</v>
      </c>
      <c r="PZ18" s="2">
        <f t="shared" si="7"/>
        <v>1134505568.9039998</v>
      </c>
      <c r="QA18" s="2">
        <f t="shared" si="7"/>
        <v>239138752.46399996</v>
      </c>
      <c r="QB18" s="2">
        <f t="shared" si="7"/>
        <v>331027515.384</v>
      </c>
      <c r="QC18" s="2">
        <f t="shared" si="7"/>
        <v>145984391.20800003</v>
      </c>
      <c r="QD18" s="2">
        <f t="shared" si="7"/>
        <v>495289680.33599991</v>
      </c>
      <c r="QE18" s="2">
        <f t="shared" si="7"/>
        <v>90585067.032000005</v>
      </c>
      <c r="QF18" s="2">
        <f t="shared" si="7"/>
        <v>439073269.20000005</v>
      </c>
      <c r="QG18" s="2">
        <f t="shared" si="7"/>
        <v>125618998.27199998</v>
      </c>
      <c r="QH18" s="2">
        <f t="shared" si="7"/>
        <v>134020391.11200003</v>
      </c>
      <c r="QI18" s="2">
        <f t="shared" si="7"/>
        <v>200000988.09600002</v>
      </c>
      <c r="QJ18" s="2">
        <f t="shared" si="7"/>
        <v>235829225.15999997</v>
      </c>
      <c r="QK18" s="2">
        <f t="shared" ref="QK18:SV18" si="8">SUM(QK6:QK17)</f>
        <v>257105124.14400002</v>
      </c>
      <c r="QL18" s="2">
        <f t="shared" si="8"/>
        <v>168023608.60799998</v>
      </c>
      <c r="QM18" s="2">
        <f t="shared" si="8"/>
        <v>137760406.67999998</v>
      </c>
      <c r="QN18" s="2">
        <f t="shared" si="8"/>
        <v>91723694.327999994</v>
      </c>
      <c r="QO18" s="2">
        <f t="shared" si="8"/>
        <v>380504077.91999996</v>
      </c>
      <c r="QP18" s="2">
        <f t="shared" si="8"/>
        <v>526034095.67999995</v>
      </c>
      <c r="QQ18" s="2">
        <f t="shared" si="8"/>
        <v>111867044.976</v>
      </c>
      <c r="QR18" s="2">
        <f t="shared" si="8"/>
        <v>83671054.871999994</v>
      </c>
      <c r="QS18" s="2">
        <f t="shared" si="8"/>
        <v>47969911.416000001</v>
      </c>
      <c r="QT18" s="2">
        <f t="shared" si="8"/>
        <v>121241546.88</v>
      </c>
      <c r="QU18" s="2">
        <f t="shared" si="8"/>
        <v>67846956.69600001</v>
      </c>
      <c r="QV18" s="2">
        <f t="shared" si="8"/>
        <v>2062969979.184</v>
      </c>
      <c r="QW18" s="2">
        <f t="shared" si="8"/>
        <v>126691891.84799999</v>
      </c>
      <c r="QX18" s="2">
        <f t="shared" si="8"/>
        <v>362787199.79999995</v>
      </c>
      <c r="QY18" s="2">
        <f t="shared" si="8"/>
        <v>236656406.54400003</v>
      </c>
      <c r="QZ18" s="2">
        <f t="shared" si="8"/>
        <v>229525521.81599998</v>
      </c>
      <c r="RA18" s="2">
        <f t="shared" si="8"/>
        <v>510215757.62400001</v>
      </c>
      <c r="RB18" s="2">
        <f t="shared" si="8"/>
        <v>173952355.29599997</v>
      </c>
      <c r="RC18" s="2">
        <f t="shared" si="8"/>
        <v>372886625.616</v>
      </c>
      <c r="RD18" s="2">
        <f t="shared" si="8"/>
        <v>453440595.14399987</v>
      </c>
      <c r="RE18" s="2">
        <f t="shared" si="8"/>
        <v>134501040.57600001</v>
      </c>
      <c r="RF18" s="2">
        <f t="shared" si="8"/>
        <v>131204080.32000001</v>
      </c>
      <c r="RG18" s="2">
        <f t="shared" si="8"/>
        <v>112697989.43999998</v>
      </c>
      <c r="RH18" s="2">
        <f t="shared" si="8"/>
        <v>89942235.120000005</v>
      </c>
      <c r="RI18" s="2">
        <f t="shared" si="8"/>
        <v>3134020511.448</v>
      </c>
      <c r="RJ18" s="2">
        <f t="shared" si="8"/>
        <v>438641642.64000005</v>
      </c>
      <c r="RK18" s="2">
        <f t="shared" si="8"/>
        <v>180408615.50399998</v>
      </c>
      <c r="RL18" s="2">
        <f t="shared" si="8"/>
        <v>232142338.53599998</v>
      </c>
      <c r="RM18" s="2">
        <f t="shared" si="8"/>
        <v>209090400.04800004</v>
      </c>
      <c r="RN18" s="2">
        <f t="shared" si="8"/>
        <v>213480977.71200001</v>
      </c>
      <c r="RO18" s="2">
        <f t="shared" si="8"/>
        <v>536867418.19199997</v>
      </c>
      <c r="RP18" s="2">
        <f t="shared" si="8"/>
        <v>170011524.24000004</v>
      </c>
      <c r="RQ18" s="2">
        <f t="shared" si="8"/>
        <v>218247061.99200004</v>
      </c>
      <c r="RR18" s="2">
        <f t="shared" si="8"/>
        <v>401618887.31999993</v>
      </c>
      <c r="RS18" s="2">
        <f t="shared" si="8"/>
        <v>503967292.00799984</v>
      </c>
      <c r="RT18" s="2">
        <f t="shared" si="8"/>
        <v>96134688.744000003</v>
      </c>
      <c r="RU18" s="2">
        <f t="shared" si="8"/>
        <v>130110783.72000001</v>
      </c>
      <c r="RV18" s="2">
        <f t="shared" si="8"/>
        <v>204427980.76800004</v>
      </c>
      <c r="RW18" s="2">
        <f t="shared" si="8"/>
        <v>119052482.32799999</v>
      </c>
      <c r="RX18" s="2">
        <f t="shared" si="8"/>
        <v>118043090.78400001</v>
      </c>
      <c r="RY18" s="2">
        <f t="shared" si="8"/>
        <v>138457827.31200001</v>
      </c>
      <c r="RZ18" s="2">
        <f t="shared" si="8"/>
        <v>77350282.464000002</v>
      </c>
      <c r="SA18" s="2">
        <f t="shared" si="8"/>
        <v>97748929.511999995</v>
      </c>
      <c r="SB18" s="2">
        <f t="shared" si="8"/>
        <v>84042415.007999986</v>
      </c>
      <c r="SC18" s="2">
        <f t="shared" si="8"/>
        <v>1074051308.28</v>
      </c>
      <c r="SD18" s="2">
        <f t="shared" si="8"/>
        <v>157400870.64000002</v>
      </c>
      <c r="SE18" s="2">
        <f t="shared" si="8"/>
        <v>156704360.11199999</v>
      </c>
      <c r="SF18" s="2">
        <f t="shared" si="8"/>
        <v>136025630.39999998</v>
      </c>
      <c r="SG18" s="2">
        <f t="shared" si="8"/>
        <v>99188961.288000003</v>
      </c>
      <c r="SH18" s="2">
        <f t="shared" si="8"/>
        <v>165181551.792</v>
      </c>
      <c r="SI18" s="2">
        <f t="shared" si="8"/>
        <v>217077035.75999999</v>
      </c>
      <c r="SJ18" s="2">
        <f t="shared" si="8"/>
        <v>326542520.32800001</v>
      </c>
      <c r="SK18" s="2">
        <f t="shared" si="8"/>
        <v>167484285.38400003</v>
      </c>
      <c r="SL18" s="2">
        <f t="shared" si="8"/>
        <v>182928836.71200001</v>
      </c>
      <c r="SM18" s="2">
        <f t="shared" si="8"/>
        <v>345025798.15199995</v>
      </c>
      <c r="SN18" s="2">
        <f t="shared" si="8"/>
        <v>49125504.095999993</v>
      </c>
      <c r="SO18" s="2">
        <f t="shared" si="8"/>
        <v>770712987.76799989</v>
      </c>
      <c r="SP18" s="2">
        <f t="shared" si="8"/>
        <v>199113311.75999999</v>
      </c>
      <c r="SQ18" s="2">
        <f t="shared" si="8"/>
        <v>264689996.59200001</v>
      </c>
      <c r="SR18" s="2">
        <f t="shared" si="8"/>
        <v>334537285.96799999</v>
      </c>
      <c r="SS18" s="2">
        <f t="shared" si="8"/>
        <v>152203493.42399999</v>
      </c>
      <c r="ST18" s="2">
        <f t="shared" si="8"/>
        <v>186677267.016</v>
      </c>
      <c r="SU18" s="2">
        <f t="shared" si="8"/>
        <v>151151563.03199998</v>
      </c>
      <c r="SV18" s="2">
        <f t="shared" si="8"/>
        <v>80202769.512000009</v>
      </c>
      <c r="SW18" s="2">
        <f t="shared" ref="SW18:VH18" si="9">SUM(SW6:SW17)</f>
        <v>1438843233.984</v>
      </c>
      <c r="SX18" s="2">
        <f t="shared" si="9"/>
        <v>143249532.21599999</v>
      </c>
      <c r="SY18" s="2">
        <f t="shared" si="9"/>
        <v>203571445.51199999</v>
      </c>
      <c r="SZ18" s="2">
        <f t="shared" si="9"/>
        <v>177480551.99999997</v>
      </c>
      <c r="TA18" s="2">
        <f t="shared" si="9"/>
        <v>85308274.824000016</v>
      </c>
      <c r="TB18" s="2">
        <f t="shared" si="9"/>
        <v>105951890.32799999</v>
      </c>
      <c r="TC18" s="2">
        <f t="shared" si="9"/>
        <v>108799276.92</v>
      </c>
      <c r="TD18" s="2">
        <f t="shared" si="9"/>
        <v>379302470.59200001</v>
      </c>
      <c r="TE18" s="2">
        <f t="shared" si="9"/>
        <v>137648883.40799999</v>
      </c>
      <c r="TF18" s="2">
        <f t="shared" si="9"/>
        <v>137789977.56</v>
      </c>
      <c r="TG18" s="2">
        <f t="shared" si="9"/>
        <v>192414563.808</v>
      </c>
      <c r="TH18" s="2">
        <f t="shared" si="9"/>
        <v>228907914.88800001</v>
      </c>
      <c r="TI18" s="2">
        <f t="shared" si="9"/>
        <v>148261634.25600001</v>
      </c>
      <c r="TJ18" s="2">
        <f t="shared" si="9"/>
        <v>100702532.42400001</v>
      </c>
      <c r="TK18" s="2">
        <f t="shared" si="9"/>
        <v>2889108927.5760002</v>
      </c>
      <c r="TL18" s="2">
        <f t="shared" si="9"/>
        <v>154396124.18400002</v>
      </c>
      <c r="TM18" s="2">
        <f t="shared" si="9"/>
        <v>97720171.536000028</v>
      </c>
      <c r="TN18" s="2">
        <f t="shared" si="9"/>
        <v>265882154.42399999</v>
      </c>
      <c r="TO18" s="2">
        <f t="shared" si="9"/>
        <v>214769696.11200002</v>
      </c>
      <c r="TP18" s="2">
        <f t="shared" si="9"/>
        <v>138037615.20000002</v>
      </c>
      <c r="TQ18" s="2">
        <f t="shared" si="9"/>
        <v>67913868.792000011</v>
      </c>
      <c r="TR18" s="2">
        <f t="shared" si="9"/>
        <v>653751258.98400009</v>
      </c>
      <c r="TS18" s="2">
        <f t="shared" si="9"/>
        <v>151857310.34399998</v>
      </c>
      <c r="TT18" s="2">
        <f t="shared" si="9"/>
        <v>220344801.67200002</v>
      </c>
      <c r="TU18" s="2">
        <f t="shared" si="9"/>
        <v>224190597.38400003</v>
      </c>
      <c r="TV18" s="2">
        <f t="shared" si="9"/>
        <v>118247145.19200002</v>
      </c>
      <c r="TW18" s="2">
        <f t="shared" si="9"/>
        <v>74085757.319999993</v>
      </c>
      <c r="TX18" s="2">
        <f t="shared" si="9"/>
        <v>143398532.664</v>
      </c>
      <c r="TY18" s="2">
        <f t="shared" si="9"/>
        <v>138499538.44799998</v>
      </c>
      <c r="TZ18" s="2">
        <f t="shared" si="9"/>
        <v>119573598.86400001</v>
      </c>
      <c r="UA18" s="2">
        <f t="shared" si="9"/>
        <v>775209264.09600008</v>
      </c>
      <c r="UB18" s="2">
        <f t="shared" si="9"/>
        <v>123708995.85599999</v>
      </c>
      <c r="UC18" s="2">
        <f t="shared" si="9"/>
        <v>1425116065.4399998</v>
      </c>
      <c r="UD18" s="2">
        <f t="shared" si="9"/>
        <v>323970079.68000001</v>
      </c>
      <c r="UE18" s="2">
        <f t="shared" si="9"/>
        <v>107166735.33600001</v>
      </c>
      <c r="UF18" s="2">
        <f t="shared" si="9"/>
        <v>158301029.95199999</v>
      </c>
      <c r="UG18" s="2">
        <f t="shared" si="9"/>
        <v>924582505.704</v>
      </c>
      <c r="UH18" s="2">
        <f t="shared" si="9"/>
        <v>92237796.840000004</v>
      </c>
      <c r="UI18" s="2">
        <f t="shared" si="9"/>
        <v>55410157.511999995</v>
      </c>
      <c r="UJ18" s="2">
        <f t="shared" si="9"/>
        <v>142229795.61600003</v>
      </c>
      <c r="UK18" s="2">
        <f t="shared" si="9"/>
        <v>98106593.207999989</v>
      </c>
      <c r="UL18" s="2">
        <f t="shared" si="9"/>
        <v>975333308.01599991</v>
      </c>
      <c r="UM18" s="2">
        <f t="shared" si="9"/>
        <v>245089244.63999999</v>
      </c>
      <c r="UN18" s="2">
        <f t="shared" si="9"/>
        <v>185505437.56800002</v>
      </c>
      <c r="UO18" s="2">
        <f t="shared" si="9"/>
        <v>304643165.15999997</v>
      </c>
      <c r="UP18" s="2">
        <f t="shared" si="9"/>
        <v>224734824.00000003</v>
      </c>
      <c r="UQ18" s="2">
        <f t="shared" si="9"/>
        <v>141530972.544</v>
      </c>
      <c r="UR18" s="2">
        <f t="shared" si="9"/>
        <v>4542498562.0080004</v>
      </c>
      <c r="US18" s="2">
        <f t="shared" si="9"/>
        <v>218180168.32799995</v>
      </c>
      <c r="UT18" s="2">
        <f t="shared" si="9"/>
        <v>204276238.296</v>
      </c>
      <c r="UU18" s="2">
        <f t="shared" si="9"/>
        <v>717321524.28000009</v>
      </c>
      <c r="UV18" s="2">
        <f t="shared" si="9"/>
        <v>59727147.696000002</v>
      </c>
      <c r="UW18" s="2">
        <f t="shared" si="9"/>
        <v>165267044.664</v>
      </c>
      <c r="UX18" s="2">
        <f t="shared" si="9"/>
        <v>451474315.3440001</v>
      </c>
      <c r="UY18" s="2">
        <f t="shared" si="9"/>
        <v>129947695.104</v>
      </c>
      <c r="UZ18" s="2">
        <f t="shared" si="9"/>
        <v>138562587.55200002</v>
      </c>
      <c r="VA18" s="2">
        <f t="shared" si="9"/>
        <v>192346673.37599999</v>
      </c>
      <c r="VB18" s="2">
        <f t="shared" si="9"/>
        <v>208338542.18400002</v>
      </c>
      <c r="VC18" s="2">
        <f t="shared" si="9"/>
        <v>428520807.62400001</v>
      </c>
      <c r="VD18" s="2">
        <f t="shared" si="9"/>
        <v>207313144.34400004</v>
      </c>
      <c r="VE18" s="2">
        <f t="shared" si="9"/>
        <v>401163594.83999997</v>
      </c>
      <c r="VF18" s="2">
        <f t="shared" si="9"/>
        <v>124845802.92000003</v>
      </c>
      <c r="VG18" s="2">
        <f t="shared" si="9"/>
        <v>109077997.31999999</v>
      </c>
      <c r="VH18" s="2">
        <f t="shared" si="9"/>
        <v>119807013.91200002</v>
      </c>
      <c r="VI18" s="2">
        <f t="shared" ref="VI18:XT18" si="10">SUM(VI6:VI17)</f>
        <v>82193261.855999991</v>
      </c>
      <c r="VJ18" s="2">
        <f t="shared" si="10"/>
        <v>441391286.352</v>
      </c>
      <c r="VK18" s="2">
        <f t="shared" si="10"/>
        <v>105735482.352</v>
      </c>
      <c r="VL18" s="2">
        <f t="shared" si="10"/>
        <v>88906648.416000009</v>
      </c>
      <c r="VM18" s="2">
        <f t="shared" si="10"/>
        <v>68840110.416000009</v>
      </c>
      <c r="VN18" s="2">
        <f t="shared" si="10"/>
        <v>2225009484.1200004</v>
      </c>
      <c r="VO18" s="2">
        <f t="shared" si="10"/>
        <v>209574676.84799999</v>
      </c>
      <c r="VP18" s="2">
        <f t="shared" si="10"/>
        <v>159626663.04000002</v>
      </c>
      <c r="VQ18" s="2">
        <f t="shared" si="10"/>
        <v>364081569.14399999</v>
      </c>
      <c r="VR18" s="2">
        <f t="shared" si="10"/>
        <v>429176720.88</v>
      </c>
      <c r="VS18" s="2">
        <f t="shared" si="10"/>
        <v>266551783.63200003</v>
      </c>
      <c r="VT18" s="2">
        <f t="shared" si="10"/>
        <v>222028804.03199998</v>
      </c>
      <c r="VU18" s="2">
        <f t="shared" si="10"/>
        <v>154375095.14399999</v>
      </c>
      <c r="VV18" s="2">
        <f t="shared" si="10"/>
        <v>248877844.48800004</v>
      </c>
      <c r="VW18" s="2">
        <f t="shared" si="10"/>
        <v>710703090.33599985</v>
      </c>
      <c r="VX18" s="2">
        <f t="shared" si="10"/>
        <v>260808400.89599997</v>
      </c>
      <c r="VY18" s="2">
        <f t="shared" si="10"/>
        <v>353923246.296</v>
      </c>
      <c r="VZ18" s="2">
        <f t="shared" si="10"/>
        <v>264947976.33600003</v>
      </c>
      <c r="WA18" s="2">
        <f t="shared" si="10"/>
        <v>148450847.97600001</v>
      </c>
      <c r="WB18" s="2">
        <f t="shared" si="10"/>
        <v>132995806.84800002</v>
      </c>
      <c r="WC18" s="2">
        <f t="shared" si="10"/>
        <v>6177929405.592</v>
      </c>
      <c r="WD18" s="2">
        <f t="shared" si="10"/>
        <v>328416671.13599998</v>
      </c>
      <c r="WE18" s="2">
        <f t="shared" si="10"/>
        <v>206063673.55199999</v>
      </c>
      <c r="WF18" s="2">
        <f t="shared" si="10"/>
        <v>296003098.46399999</v>
      </c>
      <c r="WG18" s="2">
        <f t="shared" si="10"/>
        <v>121834234.46399997</v>
      </c>
      <c r="WH18" s="2">
        <f t="shared" si="10"/>
        <v>238499052.60000002</v>
      </c>
      <c r="WI18" s="2">
        <f t="shared" si="10"/>
        <v>369900043.75199997</v>
      </c>
      <c r="WJ18" s="2">
        <f t="shared" si="10"/>
        <v>394790923.48800004</v>
      </c>
      <c r="WK18" s="2">
        <f t="shared" si="10"/>
        <v>221427499.22399998</v>
      </c>
      <c r="WL18" s="2">
        <f t="shared" si="10"/>
        <v>284812557.264</v>
      </c>
      <c r="WM18" s="2">
        <f t="shared" si="10"/>
        <v>161190610.34399998</v>
      </c>
      <c r="WN18" s="2">
        <f t="shared" si="10"/>
        <v>519204605.06400001</v>
      </c>
      <c r="WO18" s="2">
        <f t="shared" si="10"/>
        <v>191886036.71999997</v>
      </c>
      <c r="WP18" s="2">
        <f t="shared" si="10"/>
        <v>395908263.43200004</v>
      </c>
      <c r="WQ18" s="2">
        <f t="shared" si="10"/>
        <v>650656626.21599996</v>
      </c>
      <c r="WR18" s="2">
        <f t="shared" si="10"/>
        <v>240875608.00799999</v>
      </c>
      <c r="WS18" s="2">
        <f t="shared" si="10"/>
        <v>270821054.736</v>
      </c>
      <c r="WT18" s="2">
        <f t="shared" si="10"/>
        <v>253809361.39200002</v>
      </c>
      <c r="WU18" s="2">
        <f t="shared" si="10"/>
        <v>138642665.736</v>
      </c>
      <c r="WV18" s="2">
        <f t="shared" si="10"/>
        <v>415203111.79200011</v>
      </c>
      <c r="WW18" s="2">
        <f t="shared" si="10"/>
        <v>945744507.60000002</v>
      </c>
      <c r="WX18" s="2">
        <f t="shared" si="10"/>
        <v>174155104.68000001</v>
      </c>
      <c r="WY18" s="2">
        <f t="shared" si="10"/>
        <v>138619267.34400004</v>
      </c>
      <c r="WZ18" s="2">
        <f t="shared" si="10"/>
        <v>123714449.20800002</v>
      </c>
      <c r="XA18" s="2">
        <f t="shared" si="10"/>
        <v>159877569.91199997</v>
      </c>
      <c r="XB18" s="2">
        <f t="shared" si="10"/>
        <v>139195573.296</v>
      </c>
      <c r="XC18" s="2">
        <f t="shared" si="10"/>
        <v>120139238.95200001</v>
      </c>
      <c r="XD18" s="2">
        <f t="shared" si="10"/>
        <v>130571945.544</v>
      </c>
      <c r="XE18" s="2">
        <f t="shared" si="10"/>
        <v>797959804.43999994</v>
      </c>
      <c r="XF18" s="2">
        <f t="shared" si="10"/>
        <v>110428910.88000001</v>
      </c>
      <c r="XG18" s="2">
        <f t="shared" si="10"/>
        <v>101002587.67200001</v>
      </c>
      <c r="XH18" s="2">
        <f t="shared" si="10"/>
        <v>79212918.456</v>
      </c>
      <c r="XI18" s="2">
        <f t="shared" si="10"/>
        <v>102921333.59999999</v>
      </c>
      <c r="XJ18" s="2">
        <f t="shared" si="10"/>
        <v>3485644814.8800001</v>
      </c>
      <c r="XK18" s="2">
        <f t="shared" si="10"/>
        <v>300345458.71199995</v>
      </c>
      <c r="XL18" s="2">
        <f t="shared" si="10"/>
        <v>387485151.38400006</v>
      </c>
      <c r="XM18" s="2">
        <f t="shared" si="10"/>
        <v>972050417.23199999</v>
      </c>
      <c r="XN18" s="2">
        <f t="shared" si="10"/>
        <v>299501732.75999993</v>
      </c>
      <c r="XO18" s="2">
        <f t="shared" si="10"/>
        <v>287320410.09600002</v>
      </c>
      <c r="XP18" s="2">
        <f t="shared" si="10"/>
        <v>480268985.87999994</v>
      </c>
      <c r="XQ18" s="2">
        <f t="shared" si="10"/>
        <v>309626703.12000006</v>
      </c>
      <c r="XR18" s="2">
        <f t="shared" si="10"/>
        <v>238264174.17600003</v>
      </c>
      <c r="XS18" s="2">
        <f t="shared" si="10"/>
        <v>486386538.62399995</v>
      </c>
      <c r="XT18" s="2">
        <f t="shared" si="10"/>
        <v>516152611.08000004</v>
      </c>
      <c r="XU18" s="2">
        <f t="shared" ref="XU18:AAF18" si="11">SUM(XU6:XU17)</f>
        <v>174640390.12799996</v>
      </c>
      <c r="XV18" s="2">
        <f t="shared" si="11"/>
        <v>141434857.36800003</v>
      </c>
      <c r="XW18" s="2">
        <f t="shared" si="11"/>
        <v>199698804.50399998</v>
      </c>
      <c r="XX18" s="2">
        <f t="shared" si="11"/>
        <v>214800406.80000001</v>
      </c>
      <c r="XY18" s="2">
        <f t="shared" si="11"/>
        <v>188869641.07199997</v>
      </c>
      <c r="XZ18" s="2">
        <f t="shared" si="11"/>
        <v>123562930.08000001</v>
      </c>
      <c r="YA18" s="2">
        <f t="shared" si="11"/>
        <v>144384994.87200001</v>
      </c>
      <c r="YB18" s="2">
        <f t="shared" si="11"/>
        <v>119104667.06400001</v>
      </c>
      <c r="YC18" s="2">
        <f t="shared" si="11"/>
        <v>144924747</v>
      </c>
      <c r="YD18" s="2">
        <f t="shared" si="11"/>
        <v>142536155.90399998</v>
      </c>
      <c r="YE18" s="2">
        <f t="shared" si="11"/>
        <v>147534687.74399999</v>
      </c>
      <c r="YF18" s="2">
        <f t="shared" si="11"/>
        <v>147513945.336</v>
      </c>
      <c r="YG18" s="2">
        <f t="shared" si="11"/>
        <v>3283384770.2399998</v>
      </c>
      <c r="YH18" s="2">
        <f t="shared" si="11"/>
        <v>201072173.11199996</v>
      </c>
      <c r="YI18" s="2">
        <f t="shared" si="11"/>
        <v>424165720.89599997</v>
      </c>
      <c r="YJ18" s="2">
        <f t="shared" si="11"/>
        <v>162937702.44</v>
      </c>
      <c r="YK18" s="2">
        <f t="shared" si="11"/>
        <v>770282580.07200003</v>
      </c>
      <c r="YL18" s="2">
        <f t="shared" si="11"/>
        <v>237253875.072</v>
      </c>
      <c r="YM18" s="2">
        <f t="shared" si="11"/>
        <v>372215823.60000002</v>
      </c>
      <c r="YN18" s="2">
        <f t="shared" si="11"/>
        <v>134503504.248</v>
      </c>
      <c r="YO18" s="2">
        <f t="shared" si="11"/>
        <v>538035777.09600008</v>
      </c>
      <c r="YP18" s="2">
        <f t="shared" si="11"/>
        <v>465508258.05599999</v>
      </c>
      <c r="YQ18" s="2">
        <f t="shared" si="11"/>
        <v>290137388.18400002</v>
      </c>
      <c r="YR18" s="2">
        <f t="shared" si="11"/>
        <v>175550680.58400002</v>
      </c>
      <c r="YS18" s="2">
        <f t="shared" si="11"/>
        <v>126024440.03999999</v>
      </c>
      <c r="YT18" s="2">
        <f t="shared" si="11"/>
        <v>143623717.82400003</v>
      </c>
      <c r="YU18" s="2">
        <f t="shared" si="11"/>
        <v>109140044.23199998</v>
      </c>
      <c r="YV18" s="2">
        <f t="shared" si="11"/>
        <v>144324327.00000003</v>
      </c>
      <c r="YW18" s="2">
        <f t="shared" si="11"/>
        <v>109892185.60799998</v>
      </c>
      <c r="YX18" s="2">
        <f t="shared" si="11"/>
        <v>1699623301.1279998</v>
      </c>
      <c r="YY18" s="2">
        <f t="shared" si="11"/>
        <v>168794487.43200001</v>
      </c>
      <c r="YZ18" s="2">
        <f t="shared" si="11"/>
        <v>148108235.01599997</v>
      </c>
      <c r="ZA18" s="2">
        <f t="shared" si="11"/>
        <v>143168561.016</v>
      </c>
      <c r="ZB18" s="2">
        <f t="shared" si="11"/>
        <v>198142077.456</v>
      </c>
      <c r="ZC18" s="2">
        <f t="shared" si="11"/>
        <v>109682143.56</v>
      </c>
      <c r="ZD18" s="2">
        <f t="shared" si="11"/>
        <v>110594430.74399999</v>
      </c>
      <c r="ZE18" s="2">
        <f t="shared" si="11"/>
        <v>1386373526.7840002</v>
      </c>
      <c r="ZF18" s="2">
        <f t="shared" si="11"/>
        <v>103523225.61599998</v>
      </c>
      <c r="ZG18" s="2">
        <f t="shared" si="11"/>
        <v>148383953.28</v>
      </c>
      <c r="ZH18" s="2">
        <f t="shared" si="11"/>
        <v>159650293.15200001</v>
      </c>
      <c r="ZI18" s="2">
        <f t="shared" si="11"/>
        <v>107575497.816</v>
      </c>
      <c r="ZJ18" s="2">
        <f t="shared" si="11"/>
        <v>138797426.44800001</v>
      </c>
      <c r="ZK18" s="2">
        <f t="shared" si="11"/>
        <v>89339891.255999982</v>
      </c>
      <c r="ZL18" s="2">
        <f t="shared" si="11"/>
        <v>85854444.552000001</v>
      </c>
      <c r="ZM18" s="2">
        <f t="shared" si="11"/>
        <v>368863138.60799992</v>
      </c>
      <c r="ZN18" s="2">
        <f t="shared" si="11"/>
        <v>2500526661.5760002</v>
      </c>
      <c r="ZO18" s="2">
        <f t="shared" si="11"/>
        <v>105054040.608</v>
      </c>
      <c r="ZP18" s="2">
        <f t="shared" si="11"/>
        <v>173248096.82400003</v>
      </c>
      <c r="ZQ18" s="2">
        <f t="shared" si="11"/>
        <v>656144708.44799995</v>
      </c>
      <c r="ZR18" s="2">
        <f t="shared" si="11"/>
        <v>373831547.352</v>
      </c>
      <c r="ZS18" s="2">
        <f t="shared" si="11"/>
        <v>119042507.976</v>
      </c>
      <c r="ZT18" s="2">
        <f t="shared" si="11"/>
        <v>152840423.44800001</v>
      </c>
      <c r="ZU18" s="2">
        <f t="shared" si="11"/>
        <v>218951431.51199999</v>
      </c>
      <c r="ZV18" s="2">
        <f t="shared" si="11"/>
        <v>267158226.28800002</v>
      </c>
      <c r="ZW18" s="2">
        <f t="shared" si="11"/>
        <v>348484050.09599996</v>
      </c>
      <c r="ZX18" s="2">
        <f t="shared" si="11"/>
        <v>87909538.416000009</v>
      </c>
      <c r="ZY18" s="2">
        <f t="shared" si="11"/>
        <v>109792317.984</v>
      </c>
      <c r="ZZ18" s="2">
        <f t="shared" si="11"/>
        <v>131258086.27200003</v>
      </c>
      <c r="AAA18" s="2">
        <f t="shared" si="11"/>
        <v>188745290.51999995</v>
      </c>
      <c r="AAB18" s="2">
        <f t="shared" si="11"/>
        <v>122128002.71999998</v>
      </c>
      <c r="AAC18" s="2">
        <f t="shared" si="11"/>
        <v>151502864.16</v>
      </c>
      <c r="AAD18" s="2">
        <f t="shared" si="11"/>
        <v>169937564.16000003</v>
      </c>
      <c r="AAE18" s="2">
        <f t="shared" si="11"/>
        <v>88979290.368000001</v>
      </c>
      <c r="AAF18" s="2">
        <f t="shared" si="11"/>
        <v>122600415.26399998</v>
      </c>
      <c r="AAG18" s="2">
        <f t="shared" ref="AAG18:ACR18" si="12">SUM(AAG6:AAG17)</f>
        <v>101140734.336</v>
      </c>
      <c r="AAH18" s="2">
        <f t="shared" si="12"/>
        <v>78677585.112000003</v>
      </c>
      <c r="AAI18" s="2">
        <f t="shared" si="12"/>
        <v>63801568.224000007</v>
      </c>
      <c r="AAJ18" s="2">
        <f t="shared" si="12"/>
        <v>910540215.31200004</v>
      </c>
      <c r="AAK18" s="2">
        <f t="shared" si="12"/>
        <v>132351354.384</v>
      </c>
      <c r="AAL18" s="2">
        <f t="shared" si="12"/>
        <v>149369509.87200001</v>
      </c>
      <c r="AAM18" s="2">
        <f t="shared" si="12"/>
        <v>103695394.44000001</v>
      </c>
      <c r="AAN18" s="2">
        <f t="shared" si="12"/>
        <v>107607329.73600002</v>
      </c>
      <c r="AAO18" s="2">
        <f t="shared" si="12"/>
        <v>198670624.99199998</v>
      </c>
      <c r="AAP18" s="2">
        <f t="shared" si="12"/>
        <v>112163655.81600001</v>
      </c>
      <c r="AAQ18" s="2">
        <f t="shared" si="12"/>
        <v>4730406597.8400002</v>
      </c>
      <c r="AAR18" s="2">
        <f t="shared" si="12"/>
        <v>195527932.60800004</v>
      </c>
      <c r="AAS18" s="2">
        <f t="shared" si="12"/>
        <v>131703403.22399998</v>
      </c>
      <c r="AAT18" s="2">
        <f t="shared" si="12"/>
        <v>373147382.30400002</v>
      </c>
      <c r="AAU18" s="2">
        <f t="shared" si="12"/>
        <v>289694401.72799999</v>
      </c>
      <c r="AAV18" s="2">
        <f t="shared" si="12"/>
        <v>165251205.14399999</v>
      </c>
      <c r="AAW18" s="2">
        <f t="shared" si="12"/>
        <v>271657450.34399998</v>
      </c>
      <c r="AAX18" s="2">
        <f t="shared" si="12"/>
        <v>315228239.472</v>
      </c>
      <c r="AAY18" s="2">
        <f t="shared" si="12"/>
        <v>472923878.88</v>
      </c>
      <c r="AAZ18" s="2">
        <f t="shared" si="12"/>
        <v>154867889.52000001</v>
      </c>
      <c r="ABA18" s="2">
        <f t="shared" si="12"/>
        <v>238435827.792</v>
      </c>
      <c r="ABB18" s="2">
        <f t="shared" si="12"/>
        <v>699255529.07999992</v>
      </c>
      <c r="ABC18" s="2">
        <f t="shared" si="12"/>
        <v>402990348.67200005</v>
      </c>
      <c r="ABD18" s="2">
        <f t="shared" si="12"/>
        <v>98464820.99999997</v>
      </c>
      <c r="ABE18" s="2">
        <f t="shared" si="12"/>
        <v>165481709.40000001</v>
      </c>
      <c r="ABF18" s="2">
        <f t="shared" si="12"/>
        <v>167320314.264</v>
      </c>
      <c r="ABG18" s="2">
        <f t="shared" si="12"/>
        <v>98893501.224000007</v>
      </c>
      <c r="ABH18" s="2">
        <f t="shared" si="12"/>
        <v>160471369.19999999</v>
      </c>
      <c r="ABI18" s="2">
        <f t="shared" si="12"/>
        <v>150924670.824</v>
      </c>
      <c r="ABJ18" s="2">
        <f t="shared" si="12"/>
        <v>985387516.68000007</v>
      </c>
      <c r="ABK18" s="2">
        <f t="shared" si="12"/>
        <v>795904296.31200004</v>
      </c>
      <c r="ABL18" s="2">
        <f t="shared" si="12"/>
        <v>141492507.86399999</v>
      </c>
      <c r="ABM18" s="2">
        <f t="shared" si="12"/>
        <v>97585330.728000015</v>
      </c>
      <c r="ABN18" s="2">
        <f t="shared" si="12"/>
        <v>91718475.432000011</v>
      </c>
      <c r="ABO18" s="2">
        <f t="shared" si="12"/>
        <v>120872481.48000002</v>
      </c>
      <c r="ABP18" s="2">
        <f t="shared" si="12"/>
        <v>86770506.504000008</v>
      </c>
      <c r="ABQ18" s="2">
        <f t="shared" si="12"/>
        <v>1532930026.7519999</v>
      </c>
      <c r="ABR18" s="2">
        <f t="shared" si="12"/>
        <v>209698889.64000002</v>
      </c>
      <c r="ABS18" s="2">
        <f t="shared" si="12"/>
        <v>144406089.04800001</v>
      </c>
      <c r="ABT18" s="2">
        <f t="shared" si="12"/>
        <v>197647547.06400001</v>
      </c>
      <c r="ABU18" s="2">
        <f t="shared" si="12"/>
        <v>206077687.44000003</v>
      </c>
      <c r="ABV18" s="2">
        <f t="shared" si="12"/>
        <v>184484512.67999998</v>
      </c>
      <c r="ABW18" s="2">
        <f t="shared" si="12"/>
        <v>174192642.23999998</v>
      </c>
      <c r="ABX18" s="2">
        <f t="shared" si="12"/>
        <v>179789731.704</v>
      </c>
      <c r="ABY18" s="2">
        <f t="shared" si="12"/>
        <v>62779967.952</v>
      </c>
      <c r="ABZ18" s="2">
        <f t="shared" si="12"/>
        <v>2051001302.5200002</v>
      </c>
      <c r="ACA18" s="2">
        <f t="shared" si="12"/>
        <v>130427226.55200002</v>
      </c>
      <c r="ACB18" s="2">
        <f t="shared" si="12"/>
        <v>336798952.46400005</v>
      </c>
      <c r="ACC18" s="2">
        <f t="shared" si="12"/>
        <v>158287273.70399997</v>
      </c>
      <c r="ACD18" s="2">
        <f t="shared" si="12"/>
        <v>119084612.54400001</v>
      </c>
      <c r="ACE18" s="2">
        <f t="shared" si="12"/>
        <v>410880577.68000001</v>
      </c>
      <c r="ACF18" s="2">
        <f t="shared" si="12"/>
        <v>128528474.49599999</v>
      </c>
      <c r="ACG18" s="2">
        <f t="shared" si="12"/>
        <v>213691592.04000002</v>
      </c>
      <c r="ACH18" s="2">
        <f t="shared" si="12"/>
        <v>127486778.16</v>
      </c>
      <c r="ACI18" s="2">
        <f t="shared" si="12"/>
        <v>221635520.44799998</v>
      </c>
      <c r="ACJ18" s="2">
        <f t="shared" si="12"/>
        <v>108924229.29599999</v>
      </c>
      <c r="ACK18" s="2">
        <f t="shared" si="12"/>
        <v>3341331596.9520001</v>
      </c>
      <c r="ACL18" s="2">
        <f t="shared" si="12"/>
        <v>129873384.072</v>
      </c>
      <c r="ACM18" s="2">
        <f t="shared" si="12"/>
        <v>161673078.23999998</v>
      </c>
      <c r="ACN18" s="2">
        <f t="shared" si="12"/>
        <v>240967974.59999996</v>
      </c>
      <c r="ACO18" s="2">
        <f t="shared" si="12"/>
        <v>144440804.68800002</v>
      </c>
      <c r="ACP18" s="2">
        <f t="shared" si="12"/>
        <v>163610041.104</v>
      </c>
      <c r="ACQ18" s="2">
        <f t="shared" si="12"/>
        <v>274968837.33600003</v>
      </c>
      <c r="ACR18" s="2">
        <f t="shared" si="12"/>
        <v>877475334.26400006</v>
      </c>
      <c r="ACS18" s="2">
        <f t="shared" ref="ACS18:AFD18" si="13">SUM(ACS6:ACS17)</f>
        <v>902688131.11199987</v>
      </c>
      <c r="ACT18" s="2">
        <f t="shared" si="13"/>
        <v>132113918.78400001</v>
      </c>
      <c r="ACU18" s="2">
        <f t="shared" si="13"/>
        <v>271461585.528</v>
      </c>
      <c r="ACV18" s="2">
        <f t="shared" si="13"/>
        <v>227216104.31999999</v>
      </c>
      <c r="ACW18" s="2">
        <f t="shared" si="13"/>
        <v>807302991.3599999</v>
      </c>
      <c r="ACX18" s="2">
        <f t="shared" si="13"/>
        <v>224557540.12799996</v>
      </c>
      <c r="ACY18" s="2">
        <f t="shared" si="13"/>
        <v>152821204.31999999</v>
      </c>
      <c r="ACZ18" s="2">
        <f t="shared" si="13"/>
        <v>170397093.57599998</v>
      </c>
      <c r="ADA18" s="2">
        <f t="shared" si="13"/>
        <v>102247713.04799999</v>
      </c>
      <c r="ADB18" s="2">
        <f t="shared" si="13"/>
        <v>119520906.55199999</v>
      </c>
      <c r="ADC18" s="2">
        <f t="shared" si="13"/>
        <v>106170876.00000001</v>
      </c>
      <c r="ADD18" s="2">
        <f t="shared" si="13"/>
        <v>158767479.93600002</v>
      </c>
      <c r="ADE18" s="2">
        <f t="shared" si="13"/>
        <v>129237190.272</v>
      </c>
      <c r="ADF18" s="2">
        <f t="shared" si="13"/>
        <v>189882990.528</v>
      </c>
      <c r="ADG18" s="2">
        <f t="shared" si="13"/>
        <v>285730820.42399997</v>
      </c>
      <c r="ADH18" s="2">
        <f t="shared" si="13"/>
        <v>851447792.11200011</v>
      </c>
      <c r="ADI18" s="2">
        <f t="shared" si="13"/>
        <v>495783134.13599998</v>
      </c>
      <c r="ADJ18" s="2">
        <f t="shared" si="13"/>
        <v>86969275.920000017</v>
      </c>
      <c r="ADK18" s="2">
        <f t="shared" si="13"/>
        <v>115225491.168</v>
      </c>
      <c r="ADL18" s="2">
        <f t="shared" si="13"/>
        <v>206498430.69600001</v>
      </c>
      <c r="ADM18" s="2">
        <f t="shared" si="13"/>
        <v>53938221.719999999</v>
      </c>
      <c r="ADN18" s="2">
        <f t="shared" si="13"/>
        <v>109139269.77599999</v>
      </c>
      <c r="ADO18" s="2">
        <f t="shared" si="13"/>
        <v>102729236.616</v>
      </c>
      <c r="ADP18" s="2">
        <f t="shared" si="13"/>
        <v>208217137.34400001</v>
      </c>
      <c r="ADQ18" s="2">
        <f t="shared" si="13"/>
        <v>3411694382.2560005</v>
      </c>
      <c r="ADR18" s="2">
        <f t="shared" si="13"/>
        <v>349694549.80799997</v>
      </c>
      <c r="ADS18" s="2">
        <f t="shared" si="13"/>
        <v>517281699.43199992</v>
      </c>
      <c r="ADT18" s="2">
        <f t="shared" si="13"/>
        <v>249803680.77600002</v>
      </c>
      <c r="ADU18" s="2">
        <f t="shared" si="13"/>
        <v>1048922709.96</v>
      </c>
      <c r="ADV18" s="2">
        <f t="shared" si="13"/>
        <v>64467046.895999998</v>
      </c>
      <c r="ADW18" s="2">
        <f t="shared" si="13"/>
        <v>113893073.376</v>
      </c>
      <c r="ADX18" s="2">
        <f t="shared" si="13"/>
        <v>204618060.36000001</v>
      </c>
      <c r="ADY18" s="2">
        <f t="shared" si="13"/>
        <v>90258430.319999978</v>
      </c>
      <c r="ADZ18" s="2">
        <f t="shared" si="13"/>
        <v>63400558.032000005</v>
      </c>
      <c r="AEA18" s="2">
        <f t="shared" si="13"/>
        <v>3348421981.3919997</v>
      </c>
      <c r="AEB18" s="2">
        <f t="shared" si="13"/>
        <v>560593244.59200001</v>
      </c>
      <c r="AEC18" s="2">
        <f t="shared" si="13"/>
        <v>515627756.04000008</v>
      </c>
      <c r="AED18" s="2">
        <f t="shared" si="13"/>
        <v>115778777.99999999</v>
      </c>
      <c r="AEE18" s="2">
        <f t="shared" si="13"/>
        <v>143073401.30399999</v>
      </c>
      <c r="AEF18" s="2">
        <f t="shared" si="13"/>
        <v>205301906.96880001</v>
      </c>
      <c r="AEG18" s="2">
        <f t="shared" si="13"/>
        <v>189890897.11200002</v>
      </c>
      <c r="AEH18" s="2">
        <f t="shared" si="13"/>
        <v>209011093.15199998</v>
      </c>
      <c r="AEI18" s="2">
        <f t="shared" si="13"/>
        <v>99319285.151999995</v>
      </c>
      <c r="AEJ18" s="2">
        <f t="shared" si="13"/>
        <v>173572600.248</v>
      </c>
      <c r="AEK18" s="2">
        <f t="shared" si="13"/>
        <v>174794367.09600002</v>
      </c>
      <c r="AEL18" s="2">
        <f t="shared" si="13"/>
        <v>250164986.23200002</v>
      </c>
      <c r="AEM18" s="2">
        <f t="shared" si="13"/>
        <v>186839158.824</v>
      </c>
      <c r="AEN18" s="2">
        <f t="shared" si="13"/>
        <v>201847596.48000002</v>
      </c>
      <c r="AEO18" s="2">
        <f t="shared" si="13"/>
        <v>334671200.37600005</v>
      </c>
      <c r="AEP18" s="2">
        <f t="shared" si="13"/>
        <v>330816168.69599998</v>
      </c>
      <c r="AEQ18" s="2">
        <f t="shared" si="13"/>
        <v>173826898.53600001</v>
      </c>
      <c r="AER18" s="2">
        <f t="shared" si="13"/>
        <v>310657472.73600006</v>
      </c>
      <c r="AES18" s="2">
        <f t="shared" si="13"/>
        <v>156131169.59999999</v>
      </c>
      <c r="AET18" s="2">
        <f t="shared" si="13"/>
        <v>258942998.23199996</v>
      </c>
      <c r="AEU18" s="2">
        <f t="shared" si="13"/>
        <v>2985067857.3600001</v>
      </c>
      <c r="AEV18" s="2">
        <f t="shared" si="13"/>
        <v>280670802.93599999</v>
      </c>
      <c r="AEW18" s="2">
        <f t="shared" si="13"/>
        <v>231766678.32000002</v>
      </c>
      <c r="AEX18" s="2">
        <f t="shared" si="13"/>
        <v>172346813.088</v>
      </c>
      <c r="AEY18" s="2">
        <f t="shared" si="13"/>
        <v>122106614.13599999</v>
      </c>
      <c r="AEZ18" s="2">
        <f t="shared" si="13"/>
        <v>377959272.40799999</v>
      </c>
      <c r="AFA18" s="2">
        <f t="shared" si="13"/>
        <v>158067667.80000004</v>
      </c>
      <c r="AFB18" s="2">
        <f t="shared" si="13"/>
        <v>181581332.49600002</v>
      </c>
      <c r="AFC18" s="2">
        <f t="shared" si="13"/>
        <v>151036346.208</v>
      </c>
      <c r="AFD18" s="2">
        <f t="shared" si="13"/>
        <v>83776503.959999993</v>
      </c>
      <c r="AFE18" s="2">
        <f t="shared" ref="AFE18:AHP18" si="14">SUM(AFE6:AFE17)</f>
        <v>1679660191.7280002</v>
      </c>
      <c r="AFF18" s="2">
        <f t="shared" si="14"/>
        <v>1111785411.7680001</v>
      </c>
      <c r="AFG18" s="2">
        <f t="shared" si="14"/>
        <v>297110086.87200004</v>
      </c>
      <c r="AFH18" s="2">
        <f t="shared" si="14"/>
        <v>247612941.74399999</v>
      </c>
      <c r="AFI18" s="2">
        <f t="shared" si="14"/>
        <v>425177098.75200003</v>
      </c>
      <c r="AFJ18" s="2">
        <f t="shared" si="14"/>
        <v>263688940.84800002</v>
      </c>
      <c r="AFK18" s="2">
        <f t="shared" si="14"/>
        <v>184378736.99999997</v>
      </c>
      <c r="AFL18" s="2">
        <f t="shared" si="14"/>
        <v>214931695.17599997</v>
      </c>
      <c r="AFM18" s="2">
        <f t="shared" si="14"/>
        <v>194346925.80000001</v>
      </c>
      <c r="AFN18" s="2">
        <f t="shared" si="14"/>
        <v>217558928.01600003</v>
      </c>
      <c r="AFO18" s="2">
        <f t="shared" si="14"/>
        <v>195942836.352</v>
      </c>
      <c r="AFP18" s="2">
        <f t="shared" si="14"/>
        <v>175851012.40799999</v>
      </c>
      <c r="AFQ18" s="2">
        <f t="shared" si="14"/>
        <v>271465265.32800001</v>
      </c>
      <c r="AFR18" s="2">
        <f t="shared" si="14"/>
        <v>1350147091.2720001</v>
      </c>
      <c r="AFS18" s="2">
        <f t="shared" si="14"/>
        <v>305720872.56000006</v>
      </c>
      <c r="AFT18" s="2">
        <f t="shared" si="14"/>
        <v>232390059.55200002</v>
      </c>
      <c r="AFU18" s="2">
        <f t="shared" si="14"/>
        <v>170197140.59999999</v>
      </c>
      <c r="AFV18" s="2">
        <f t="shared" si="14"/>
        <v>207793867.39199999</v>
      </c>
      <c r="AFW18" s="2">
        <f t="shared" si="14"/>
        <v>161692207.99200001</v>
      </c>
      <c r="AFX18" s="2">
        <f t="shared" si="14"/>
        <v>137903762.35199997</v>
      </c>
      <c r="AFY18" s="2">
        <f t="shared" si="14"/>
        <v>272942216.27999997</v>
      </c>
      <c r="AFZ18" s="2">
        <f t="shared" si="14"/>
        <v>266633594.71200001</v>
      </c>
      <c r="AGA18" s="2">
        <f t="shared" si="14"/>
        <v>129368838.79200003</v>
      </c>
      <c r="AGB18" s="2">
        <f t="shared" si="14"/>
        <v>286743534.40800005</v>
      </c>
      <c r="AGC18" s="2">
        <f t="shared" si="14"/>
        <v>138643608.43200001</v>
      </c>
      <c r="AGD18" s="2">
        <f t="shared" si="14"/>
        <v>2083269279.7440002</v>
      </c>
      <c r="AGE18" s="2">
        <f t="shared" si="14"/>
        <v>139117282.15199998</v>
      </c>
      <c r="AGF18" s="2">
        <f t="shared" si="14"/>
        <v>139610852.44800001</v>
      </c>
      <c r="AGG18" s="2">
        <f t="shared" si="14"/>
        <v>128550285.984</v>
      </c>
      <c r="AGH18" s="2">
        <f t="shared" si="14"/>
        <v>312169723.08000004</v>
      </c>
      <c r="AGI18" s="2">
        <f t="shared" si="14"/>
        <v>165869400.76799998</v>
      </c>
      <c r="AGJ18" s="2">
        <f t="shared" si="14"/>
        <v>89380558.680000007</v>
      </c>
      <c r="AGK18" s="2">
        <f t="shared" si="14"/>
        <v>134860353.264</v>
      </c>
      <c r="AGL18" s="2">
        <f t="shared" si="14"/>
        <v>92081594.30399999</v>
      </c>
      <c r="AGM18" s="2">
        <f t="shared" si="14"/>
        <v>132844781.01599999</v>
      </c>
      <c r="AGN18" s="2">
        <f t="shared" si="14"/>
        <v>105850080.04800001</v>
      </c>
      <c r="AGO18" s="2">
        <f t="shared" si="14"/>
        <v>2169541377.6719999</v>
      </c>
      <c r="AGP18" s="2">
        <f t="shared" si="14"/>
        <v>402195326.04000002</v>
      </c>
      <c r="AGQ18" s="2">
        <f t="shared" si="14"/>
        <v>250797786.38399997</v>
      </c>
      <c r="AGR18" s="2">
        <f t="shared" si="14"/>
        <v>136596608.30399999</v>
      </c>
      <c r="AGS18" s="2">
        <f t="shared" si="14"/>
        <v>383296926.76800001</v>
      </c>
      <c r="AGT18" s="2">
        <f t="shared" si="14"/>
        <v>268342504.58400005</v>
      </c>
      <c r="AGU18" s="2">
        <f t="shared" si="14"/>
        <v>134176701.12</v>
      </c>
      <c r="AGV18" s="2">
        <f t="shared" si="14"/>
        <v>173410814.85600001</v>
      </c>
      <c r="AGW18" s="2">
        <f t="shared" si="14"/>
        <v>3305653846.4160004</v>
      </c>
      <c r="AGX18" s="2">
        <f t="shared" si="14"/>
        <v>1702271268.816</v>
      </c>
      <c r="AGY18" s="2">
        <f t="shared" si="14"/>
        <v>152268451.00799999</v>
      </c>
      <c r="AGZ18" s="2">
        <f t="shared" si="14"/>
        <v>494412543.76800001</v>
      </c>
      <c r="AHA18" s="2">
        <f t="shared" si="14"/>
        <v>459067307.78399998</v>
      </c>
      <c r="AHB18" s="2">
        <f t="shared" si="14"/>
        <v>315138509.64000005</v>
      </c>
      <c r="AHC18" s="2">
        <f t="shared" si="14"/>
        <v>253270501.77600002</v>
      </c>
      <c r="AHD18" s="2">
        <f t="shared" si="14"/>
        <v>216976989.31200001</v>
      </c>
      <c r="AHE18" s="2">
        <f t="shared" si="14"/>
        <v>87807873.167999998</v>
      </c>
      <c r="AHF18" s="2">
        <f t="shared" si="14"/>
        <v>162107575.53600001</v>
      </c>
      <c r="AHG18" s="2">
        <f t="shared" si="14"/>
        <v>216971777.90399998</v>
      </c>
      <c r="AHH18" s="2">
        <f t="shared" si="14"/>
        <v>93734361.311999992</v>
      </c>
      <c r="AHI18" s="2">
        <f t="shared" si="14"/>
        <v>148639424.18399999</v>
      </c>
      <c r="AHJ18" s="2">
        <f t="shared" si="14"/>
        <v>164664509.06400001</v>
      </c>
      <c r="AHK18" s="2">
        <f t="shared" si="14"/>
        <v>126655386.86447999</v>
      </c>
      <c r="AHL18" s="2">
        <f t="shared" si="14"/>
        <v>129194240.30400001</v>
      </c>
      <c r="AHM18" s="2">
        <f t="shared" si="14"/>
        <v>112828461.31200001</v>
      </c>
      <c r="AHN18" s="2">
        <f t="shared" si="14"/>
        <v>876606424.41600001</v>
      </c>
      <c r="AHO18" s="2">
        <f t="shared" si="14"/>
        <v>140472530.63999999</v>
      </c>
      <c r="AHP18" s="2">
        <f t="shared" si="14"/>
        <v>159827301.16799998</v>
      </c>
      <c r="AHQ18" s="2">
        <f t="shared" ref="AHQ18:AHT18" si="15">SUM(AHQ6:AHQ17)</f>
        <v>179901849.264</v>
      </c>
      <c r="AHR18" s="2">
        <f t="shared" si="15"/>
        <v>528406026.55200005</v>
      </c>
      <c r="AHS18" s="2">
        <f t="shared" si="15"/>
        <v>131500876.72799999</v>
      </c>
      <c r="AHT18" s="2">
        <f t="shared" si="15"/>
        <v>82991960.399999991</v>
      </c>
      <c r="AHU18" s="2">
        <f>SUM(AHU6:AHU17)</f>
        <v>376875550977.92926</v>
      </c>
      <c r="AHW18" s="625"/>
      <c r="AHX18" s="626"/>
    </row>
    <row r="19" spans="1:908" x14ac:dyDescent="0.8">
      <c r="A19" s="96">
        <v>13</v>
      </c>
      <c r="B19" s="96" t="s">
        <v>19</v>
      </c>
      <c r="C19" s="6" t="s">
        <v>20</v>
      </c>
      <c r="D19" s="11">
        <v>650113384.15199995</v>
      </c>
      <c r="E19" s="11">
        <v>25008105.479999997</v>
      </c>
      <c r="F19" s="11">
        <v>42865157.040000007</v>
      </c>
      <c r="G19" s="11">
        <v>6780998.4720000001</v>
      </c>
      <c r="H19" s="11">
        <v>50678319.840000004</v>
      </c>
      <c r="I19" s="11">
        <v>17708826.48</v>
      </c>
      <c r="J19" s="11">
        <v>55235819.495999992</v>
      </c>
      <c r="K19" s="11">
        <v>14170276.319999998</v>
      </c>
      <c r="L19" s="11">
        <v>25883975.184</v>
      </c>
      <c r="M19" s="11">
        <v>13228653.192000002</v>
      </c>
      <c r="N19" s="11">
        <v>6907296.8400000008</v>
      </c>
      <c r="O19" s="11">
        <v>8176471.9680000003</v>
      </c>
      <c r="P19" s="11">
        <v>8375765.3999999994</v>
      </c>
      <c r="Q19" s="11">
        <v>7465350.5040000007</v>
      </c>
      <c r="R19" s="11">
        <v>5410851.4560000002</v>
      </c>
      <c r="S19" s="11">
        <v>17663916.408</v>
      </c>
      <c r="T19" s="11">
        <v>23377336.104000002</v>
      </c>
      <c r="U19" s="11">
        <v>3745301.1839999994</v>
      </c>
      <c r="V19" s="11">
        <v>1060956.3839999998</v>
      </c>
      <c r="W19" s="11">
        <v>623160982.94400001</v>
      </c>
      <c r="X19" s="11">
        <v>71927442.744000003</v>
      </c>
      <c r="Y19" s="11">
        <v>9139004.1359999999</v>
      </c>
      <c r="Z19" s="11">
        <v>21648331.272</v>
      </c>
      <c r="AA19" s="11">
        <v>14056700.232000001</v>
      </c>
      <c r="AB19" s="11">
        <v>21465586.247999996</v>
      </c>
      <c r="AC19" s="11">
        <v>4427337.24</v>
      </c>
      <c r="AD19" s="11">
        <v>81438566.039999992</v>
      </c>
      <c r="AE19" s="11">
        <v>19862468.544</v>
      </c>
      <c r="AF19" s="11">
        <v>11243711.399999999</v>
      </c>
      <c r="AG19" s="11">
        <v>66452459.495999992</v>
      </c>
      <c r="AH19" s="11">
        <v>13253114.112</v>
      </c>
      <c r="AI19" s="11">
        <v>69241779.071999997</v>
      </c>
      <c r="AJ19" s="11">
        <v>31840932.384000003</v>
      </c>
      <c r="AK19" s="11">
        <v>10268770.776000001</v>
      </c>
      <c r="AL19" s="11">
        <v>5286672.7919999994</v>
      </c>
      <c r="AM19" s="11">
        <v>7907310.7680000002</v>
      </c>
      <c r="AN19" s="11">
        <v>17992470.215999998</v>
      </c>
      <c r="AO19" s="11">
        <v>6838733.0640000002</v>
      </c>
      <c r="AP19" s="11">
        <v>10651398.888</v>
      </c>
      <c r="AQ19" s="11">
        <v>7443582.1439999994</v>
      </c>
      <c r="AR19" s="11">
        <v>7369671.2400000002</v>
      </c>
      <c r="AS19" s="11">
        <v>6296553.4800000004</v>
      </c>
      <c r="AT19" s="11">
        <v>2329182.3840000001</v>
      </c>
      <c r="AU19" s="11">
        <v>263784426.19199997</v>
      </c>
      <c r="AV19" s="11">
        <v>3226306.6079999995</v>
      </c>
      <c r="AW19" s="11">
        <v>3047967.96</v>
      </c>
      <c r="AX19" s="11">
        <v>8290451.8799999999</v>
      </c>
      <c r="AY19" s="11">
        <v>12944760.287999999</v>
      </c>
      <c r="AZ19" s="11">
        <v>16968939.936000001</v>
      </c>
      <c r="BA19" s="11">
        <v>5927565.4560000002</v>
      </c>
      <c r="BB19" s="11">
        <v>7706359.2239999995</v>
      </c>
      <c r="BC19" s="11">
        <v>4634843.568</v>
      </c>
      <c r="BD19" s="11">
        <v>3578724.0480000004</v>
      </c>
      <c r="BE19" s="11">
        <v>2446750.7999999998</v>
      </c>
      <c r="BF19" s="11">
        <v>2808852.12</v>
      </c>
      <c r="BG19" s="11">
        <v>54878200.679999992</v>
      </c>
      <c r="BH19" s="11">
        <v>1892591.4239999999</v>
      </c>
      <c r="BI19" s="11">
        <v>4207071.4799999995</v>
      </c>
      <c r="BJ19" s="11">
        <v>171163227.31199998</v>
      </c>
      <c r="BK19" s="11">
        <v>106003635.40799999</v>
      </c>
      <c r="BL19" s="11">
        <v>14338542.600000001</v>
      </c>
      <c r="BM19" s="11">
        <v>6661527.8639999991</v>
      </c>
      <c r="BN19" s="11">
        <v>17289141.287999999</v>
      </c>
      <c r="BO19" s="11">
        <v>14088049.391999999</v>
      </c>
      <c r="BP19" s="11">
        <v>11191584.816</v>
      </c>
      <c r="BQ19" s="11">
        <v>1905492.7919999999</v>
      </c>
      <c r="BR19" s="11">
        <v>2770483.4640000006</v>
      </c>
      <c r="BS19" s="11">
        <v>298514724.71999997</v>
      </c>
      <c r="BT19" s="11">
        <v>10876937.735999998</v>
      </c>
      <c r="BU19" s="11">
        <v>11904647.784000002</v>
      </c>
      <c r="BV19" s="11">
        <v>17179946.184</v>
      </c>
      <c r="BW19" s="11">
        <v>13666414.704</v>
      </c>
      <c r="BX19" s="11">
        <v>10028976.287999999</v>
      </c>
      <c r="BY19" s="11">
        <v>4461991.4160000002</v>
      </c>
      <c r="BZ19" s="11">
        <v>13035037.200000001</v>
      </c>
      <c r="CA19" s="11">
        <v>61512529.920000002</v>
      </c>
      <c r="CB19" s="11">
        <v>7453740.8400000008</v>
      </c>
      <c r="CC19" s="11">
        <v>14033629.511999998</v>
      </c>
      <c r="CD19" s="11">
        <v>28648889.471999995</v>
      </c>
      <c r="CE19" s="11">
        <v>9263718.2400000002</v>
      </c>
      <c r="CF19" s="11">
        <v>5691756.0480000004</v>
      </c>
      <c r="CG19" s="11">
        <v>7357226.8320000004</v>
      </c>
      <c r="CH19" s="11">
        <v>665573323.58400011</v>
      </c>
      <c r="CI19" s="11">
        <v>10932535.872000001</v>
      </c>
      <c r="CJ19" s="11">
        <v>31857771.360000003</v>
      </c>
      <c r="CK19" s="11">
        <v>8736423.5040000007</v>
      </c>
      <c r="CL19" s="11">
        <v>11111021.352000002</v>
      </c>
      <c r="CM19" s="11">
        <v>9499851.8880000003</v>
      </c>
      <c r="CN19" s="11">
        <v>11716193.256000001</v>
      </c>
      <c r="CO19" s="11">
        <v>22927077.263999999</v>
      </c>
      <c r="CP19" s="11">
        <v>4355229.5040000007</v>
      </c>
      <c r="CQ19" s="11">
        <v>9750774.623999998</v>
      </c>
      <c r="CR19" s="11">
        <v>7681058.4239999987</v>
      </c>
      <c r="CS19" s="11">
        <v>11756127.192000002</v>
      </c>
      <c r="CT19" s="11">
        <v>7339804.2719999989</v>
      </c>
      <c r="CU19" s="11">
        <v>239306305.05599999</v>
      </c>
      <c r="CV19" s="11">
        <v>8979502.2960000001</v>
      </c>
      <c r="CW19" s="11">
        <v>9193180.3920000009</v>
      </c>
      <c r="CX19" s="11">
        <v>20020701.888</v>
      </c>
      <c r="CY19" s="11">
        <v>4416654.311999999</v>
      </c>
      <c r="CZ19" s="11">
        <v>21130494.096000001</v>
      </c>
      <c r="DA19" s="11">
        <v>4699329.8640000001</v>
      </c>
      <c r="DB19" s="11">
        <v>4972836.0480000004</v>
      </c>
      <c r="DC19" s="11">
        <v>174553483.39200002</v>
      </c>
      <c r="DD19" s="11">
        <v>176619309.55199999</v>
      </c>
      <c r="DE19" s="11">
        <v>13500973.223999999</v>
      </c>
      <c r="DF19" s="11">
        <v>12573988.344000001</v>
      </c>
      <c r="DG19" s="11">
        <v>29605883.087999996</v>
      </c>
      <c r="DH19" s="11">
        <v>26915588.280000001</v>
      </c>
      <c r="DI19" s="11">
        <v>18147458.447999999</v>
      </c>
      <c r="DJ19" s="11">
        <v>12926688.120000001</v>
      </c>
      <c r="DK19" s="11">
        <v>8924706.5760000013</v>
      </c>
      <c r="DL19" s="11">
        <v>856762892.18400013</v>
      </c>
      <c r="DM19" s="11">
        <v>11366407.991999999</v>
      </c>
      <c r="DN19" s="11">
        <v>22895004.504000001</v>
      </c>
      <c r="DO19" s="11">
        <v>18767604.48</v>
      </c>
      <c r="DP19" s="11">
        <v>19613813.52</v>
      </c>
      <c r="DQ19" s="11">
        <v>12914802.359999999</v>
      </c>
      <c r="DR19" s="11">
        <v>33514282.007999998</v>
      </c>
      <c r="DS19" s="11">
        <v>11414166.791999999</v>
      </c>
      <c r="DT19" s="11">
        <v>36125184.359999999</v>
      </c>
      <c r="DU19" s="11">
        <v>184290226.84799999</v>
      </c>
      <c r="DV19" s="11">
        <v>15483094.991999999</v>
      </c>
      <c r="DW19" s="11">
        <v>91758267.527999997</v>
      </c>
      <c r="DX19" s="11">
        <v>63589601.904000007</v>
      </c>
      <c r="DY19" s="11">
        <v>15775429.583999999</v>
      </c>
      <c r="DZ19" s="11">
        <v>30567135.839999996</v>
      </c>
      <c r="EA19" s="11">
        <v>19744329.695999999</v>
      </c>
      <c r="EB19" s="11">
        <v>6342102.0479999995</v>
      </c>
      <c r="EC19" s="11">
        <v>10827915.287999999</v>
      </c>
      <c r="ED19" s="11">
        <v>9151063.3440000005</v>
      </c>
      <c r="EE19" s="11">
        <v>38667472.560000002</v>
      </c>
      <c r="EF19" s="11">
        <v>106865462.49600001</v>
      </c>
      <c r="EG19" s="11">
        <v>84255638.016000003</v>
      </c>
      <c r="EH19" s="11">
        <v>6439808.4480000008</v>
      </c>
      <c r="EI19" s="11">
        <v>13818664.991999999</v>
      </c>
      <c r="EJ19" s="11">
        <v>12715806.264000002</v>
      </c>
      <c r="EK19" s="11">
        <v>32176248.719999999</v>
      </c>
      <c r="EL19" s="11">
        <v>36814647.120000005</v>
      </c>
      <c r="EM19" s="11">
        <v>7361118.6959999995</v>
      </c>
      <c r="EN19" s="11">
        <v>11868591.432</v>
      </c>
      <c r="EO19" s="11">
        <v>502015321.15200001</v>
      </c>
      <c r="EP19" s="11">
        <v>13422402.312000001</v>
      </c>
      <c r="EQ19" s="11">
        <v>9731540.1840000004</v>
      </c>
      <c r="ER19" s="11">
        <v>15363971.735999998</v>
      </c>
      <c r="ES19" s="11">
        <v>3209391.5040000002</v>
      </c>
      <c r="ET19" s="11">
        <v>4634116.1040000003</v>
      </c>
      <c r="EU19" s="11">
        <v>19872223.031999998</v>
      </c>
      <c r="EV19" s="11">
        <v>14904745.175999999</v>
      </c>
      <c r="EW19" s="11">
        <v>7065219.6239999989</v>
      </c>
      <c r="EX19" s="11">
        <v>198244457.54400003</v>
      </c>
      <c r="EY19" s="11">
        <v>5396103.9840000011</v>
      </c>
      <c r="EZ19" s="11">
        <v>11956835.927999999</v>
      </c>
      <c r="FA19" s="11">
        <v>20505556.127999999</v>
      </c>
      <c r="FB19" s="11">
        <v>32714960.879999995</v>
      </c>
      <c r="FC19" s="11">
        <v>29414821.872000001</v>
      </c>
      <c r="FD19" s="11">
        <v>11482050.192000002</v>
      </c>
      <c r="FE19" s="11">
        <v>11922917.568</v>
      </c>
      <c r="FF19" s="11">
        <v>9126255.9360000007</v>
      </c>
      <c r="FG19" s="11">
        <v>7552724.4480000008</v>
      </c>
      <c r="FH19" s="11">
        <v>5424974.0639999993</v>
      </c>
      <c r="FI19" s="11">
        <v>5839395.648</v>
      </c>
      <c r="FJ19" s="11">
        <v>124058510.76000001</v>
      </c>
      <c r="FK19" s="11">
        <v>8776497.120000001</v>
      </c>
      <c r="FL19" s="11">
        <v>7204945.9919999996</v>
      </c>
      <c r="FM19" s="11">
        <v>7839714.5040000007</v>
      </c>
      <c r="FN19" s="11">
        <v>17721734.471999999</v>
      </c>
      <c r="FO19" s="11">
        <v>13226003.615999999</v>
      </c>
      <c r="FP19" s="11">
        <v>4312041</v>
      </c>
      <c r="FQ19" s="11">
        <v>3680463</v>
      </c>
      <c r="FR19" s="11">
        <v>643000917.96000004</v>
      </c>
      <c r="FS19" s="11">
        <v>7949876.8799999999</v>
      </c>
      <c r="FT19" s="11">
        <v>21849918.912</v>
      </c>
      <c r="FU19" s="11">
        <v>16191851.807999998</v>
      </c>
      <c r="FV19" s="11">
        <v>25369573.608000003</v>
      </c>
      <c r="FW19" s="11">
        <v>8879401.0080000013</v>
      </c>
      <c r="FX19" s="11">
        <v>34258005.311999999</v>
      </c>
      <c r="FY19" s="11">
        <v>18719595.048</v>
      </c>
      <c r="FZ19" s="11">
        <v>16195428.792000001</v>
      </c>
      <c r="GA19" s="11">
        <v>17416613.784000002</v>
      </c>
      <c r="GB19" s="11">
        <v>29818520.712000005</v>
      </c>
      <c r="GC19" s="11">
        <v>11932601.471999999</v>
      </c>
      <c r="GD19" s="11">
        <v>13026914.784000002</v>
      </c>
      <c r="GE19" s="11">
        <v>5372482.5360000003</v>
      </c>
      <c r="GF19" s="11">
        <v>175740130.92000002</v>
      </c>
      <c r="GG19" s="11">
        <v>9369944.8079999983</v>
      </c>
      <c r="GH19" s="11">
        <v>9401643.311999999</v>
      </c>
      <c r="GI19" s="11">
        <v>36931238.112000003</v>
      </c>
      <c r="GJ19" s="11">
        <v>10806443.256000001</v>
      </c>
      <c r="GK19" s="11">
        <v>8408518.6079999991</v>
      </c>
      <c r="GL19" s="11">
        <v>9800504.6400000006</v>
      </c>
      <c r="GM19" s="11">
        <v>39175721.879999995</v>
      </c>
      <c r="GN19" s="11">
        <v>4637279.0640000002</v>
      </c>
      <c r="GO19" s="11">
        <v>6417954.432000001</v>
      </c>
      <c r="GP19" s="11">
        <v>4639366.9680000003</v>
      </c>
      <c r="GQ19" s="11">
        <v>3950735.88</v>
      </c>
      <c r="GR19" s="11">
        <v>115642823.85600001</v>
      </c>
      <c r="GS19" s="11">
        <v>14453951.039999999</v>
      </c>
      <c r="GT19" s="11">
        <v>5762906.5439999998</v>
      </c>
      <c r="GU19" s="11">
        <v>24233632.223999999</v>
      </c>
      <c r="GV19" s="11">
        <v>2980279.5359999994</v>
      </c>
      <c r="GW19" s="11">
        <v>11332320.912</v>
      </c>
      <c r="GX19" s="11">
        <v>12484036.560000002</v>
      </c>
      <c r="GY19" s="11">
        <v>5057868.0960000008</v>
      </c>
      <c r="GZ19" s="11">
        <v>266462349.264</v>
      </c>
      <c r="HA19" s="11">
        <v>6928127.567999999</v>
      </c>
      <c r="HB19" s="11">
        <v>15418566</v>
      </c>
      <c r="HC19" s="11">
        <v>13038460.056</v>
      </c>
      <c r="HD19" s="11">
        <v>554027174.11199999</v>
      </c>
      <c r="HE19" s="11">
        <v>12457675.824000001</v>
      </c>
      <c r="HF19" s="11">
        <v>42379529.591999993</v>
      </c>
      <c r="HG19" s="11">
        <v>25212306.167999998</v>
      </c>
      <c r="HH19" s="11">
        <v>20726246.112000003</v>
      </c>
      <c r="HI19" s="11">
        <v>50373234.168000005</v>
      </c>
      <c r="HJ19" s="11">
        <v>3694250.8560000001</v>
      </c>
      <c r="HK19" s="11">
        <v>14004942.911999999</v>
      </c>
      <c r="HL19" s="11">
        <v>279635406.76800001</v>
      </c>
      <c r="HM19" s="11">
        <v>317915595</v>
      </c>
      <c r="HN19" s="11">
        <v>49070072.688000008</v>
      </c>
      <c r="HO19" s="11">
        <v>19241676.408</v>
      </c>
      <c r="HP19" s="11">
        <v>13076115.672000002</v>
      </c>
      <c r="HQ19" s="11">
        <v>8649266.7120000012</v>
      </c>
      <c r="HR19" s="11">
        <v>9688370.7120000012</v>
      </c>
      <c r="HS19" s="11">
        <v>6091380.9120000005</v>
      </c>
      <c r="HT19" s="11">
        <v>297506580.40799999</v>
      </c>
      <c r="HU19" s="11">
        <v>48041002.511999995</v>
      </c>
      <c r="HV19" s="11">
        <v>13216062.623999998</v>
      </c>
      <c r="HW19" s="11">
        <v>9901834.0559999999</v>
      </c>
      <c r="HX19" s="11">
        <v>8622420.9840000011</v>
      </c>
      <c r="HY19" s="11">
        <v>5392091.1119999997</v>
      </c>
      <c r="HZ19" s="11">
        <v>44674183.560000002</v>
      </c>
      <c r="IA19" s="11">
        <v>8851343.7359999996</v>
      </c>
      <c r="IB19" s="11">
        <v>8349617.2080000006</v>
      </c>
      <c r="IC19" s="11">
        <v>5898658.2719999999</v>
      </c>
      <c r="ID19" s="11">
        <v>7842707.3999999994</v>
      </c>
      <c r="IE19" s="11">
        <v>18139937.136</v>
      </c>
      <c r="IF19" s="11">
        <v>3001999.9440000001</v>
      </c>
      <c r="IG19" s="11">
        <v>6066246.4079999998</v>
      </c>
      <c r="IH19" s="11">
        <v>4437805.32</v>
      </c>
      <c r="II19" s="11">
        <v>3602836.824</v>
      </c>
      <c r="IJ19" s="11">
        <v>179074575.02399999</v>
      </c>
      <c r="IK19" s="11">
        <v>42509791.703999996</v>
      </c>
      <c r="IL19" s="11">
        <v>17362133.879999999</v>
      </c>
      <c r="IM19" s="11">
        <v>31489982.400000002</v>
      </c>
      <c r="IN19" s="11">
        <v>42453573.359999999</v>
      </c>
      <c r="IO19" s="11">
        <v>92539420.127999991</v>
      </c>
      <c r="IP19" s="11">
        <v>9420372.0719999988</v>
      </c>
      <c r="IQ19" s="11">
        <v>4435248.216</v>
      </c>
      <c r="IR19" s="11">
        <v>5675807.6400000006</v>
      </c>
      <c r="IS19" s="11">
        <v>5547306.5760000013</v>
      </c>
      <c r="IT19" s="11">
        <v>8875531.7520000003</v>
      </c>
      <c r="IU19" s="11">
        <v>506968511.18399996</v>
      </c>
      <c r="IV19" s="11">
        <v>94992891.768000007</v>
      </c>
      <c r="IW19" s="11">
        <v>18616028.832000002</v>
      </c>
      <c r="IX19" s="11">
        <v>48136867.752000004</v>
      </c>
      <c r="IY19" s="11">
        <v>6818631.5279999999</v>
      </c>
      <c r="IZ19" s="11">
        <v>3826900.6079999995</v>
      </c>
      <c r="JA19" s="11">
        <v>6049465.5360000003</v>
      </c>
      <c r="JB19" s="11">
        <v>2668717.4879999999</v>
      </c>
      <c r="JC19" s="11">
        <v>8189739.2640000004</v>
      </c>
      <c r="JD19" s="11">
        <v>8904712.5360000003</v>
      </c>
      <c r="JE19" s="11">
        <v>7664963.9280000012</v>
      </c>
      <c r="JF19" s="11">
        <v>5350961.8800000008</v>
      </c>
      <c r="JG19" s="11">
        <v>128324709.91200002</v>
      </c>
      <c r="JH19" s="11">
        <v>51247796.904000007</v>
      </c>
      <c r="JI19" s="11">
        <v>6640553.7359999996</v>
      </c>
      <c r="JJ19" s="11">
        <v>5621137.2239999995</v>
      </c>
      <c r="JK19" s="11">
        <v>3189129.1439999999</v>
      </c>
      <c r="JL19" s="11">
        <v>3913456.9200000004</v>
      </c>
      <c r="JM19" s="11">
        <v>89706179.879999995</v>
      </c>
      <c r="JN19" s="11">
        <v>5759961.0719999988</v>
      </c>
      <c r="JO19" s="11">
        <v>7369561.080000001</v>
      </c>
      <c r="JP19" s="11">
        <v>14018718</v>
      </c>
      <c r="JQ19" s="11">
        <v>8010862.7519999994</v>
      </c>
      <c r="JR19" s="11">
        <v>17780448.143999998</v>
      </c>
      <c r="JS19" s="11">
        <v>4642924.0079999994</v>
      </c>
      <c r="JT19" s="11">
        <v>297424490.03999996</v>
      </c>
      <c r="JU19" s="11">
        <v>87814398.24000001</v>
      </c>
      <c r="JV19" s="11">
        <v>12740363.568000002</v>
      </c>
      <c r="JW19" s="11">
        <v>3927890.5920000002</v>
      </c>
      <c r="JX19" s="11">
        <v>17464717.031999998</v>
      </c>
      <c r="JY19" s="11">
        <v>2675816.7119999994</v>
      </c>
      <c r="JZ19" s="11">
        <v>43082431.775999993</v>
      </c>
      <c r="KA19" s="11">
        <v>24464362.728</v>
      </c>
      <c r="KB19" s="11">
        <v>12568649.304000001</v>
      </c>
      <c r="KC19" s="11">
        <v>19407384.839999996</v>
      </c>
      <c r="KD19" s="11">
        <v>8447091.2159999982</v>
      </c>
      <c r="KE19" s="11">
        <v>9004395.9120000005</v>
      </c>
      <c r="KF19" s="11">
        <v>3400245.264</v>
      </c>
      <c r="KG19" s="11">
        <v>1586171.352</v>
      </c>
      <c r="KH19" s="11">
        <v>7195425.8880000003</v>
      </c>
      <c r="KI19" s="11">
        <v>4422621.0240000002</v>
      </c>
      <c r="KJ19" s="11">
        <v>599250708.26399994</v>
      </c>
      <c r="KK19" s="11">
        <v>44680780.511999995</v>
      </c>
      <c r="KL19" s="11">
        <v>16627848.792000001</v>
      </c>
      <c r="KM19" s="11">
        <v>13069812.120000001</v>
      </c>
      <c r="KN19" s="11">
        <v>16685267.207999999</v>
      </c>
      <c r="KO19" s="11">
        <v>17974719.888</v>
      </c>
      <c r="KP19" s="11">
        <v>78980426.231999993</v>
      </c>
      <c r="KQ19" s="11">
        <v>11083800.960000001</v>
      </c>
      <c r="KR19" s="11">
        <v>7470853.3679999989</v>
      </c>
      <c r="KS19" s="11">
        <v>125702491.92</v>
      </c>
      <c r="KT19" s="11">
        <v>9388111.2239999995</v>
      </c>
      <c r="KU19" s="11">
        <v>17018705.903999999</v>
      </c>
      <c r="KV19" s="11">
        <v>46316048.447999999</v>
      </c>
      <c r="KW19" s="11">
        <v>8270531.9280000012</v>
      </c>
      <c r="KX19" s="11">
        <v>16494586.776000001</v>
      </c>
      <c r="KY19" s="11">
        <v>245683635.16799998</v>
      </c>
      <c r="KZ19" s="11">
        <v>23260147.535999998</v>
      </c>
      <c r="LA19" s="11">
        <v>209464678.82400003</v>
      </c>
      <c r="LB19" s="11">
        <v>12883168.608000001</v>
      </c>
      <c r="LC19" s="11">
        <v>4832069.6639999999</v>
      </c>
      <c r="LD19" s="11">
        <v>29395036.056000002</v>
      </c>
      <c r="LE19" s="11">
        <v>29012380.127999999</v>
      </c>
      <c r="LF19" s="11">
        <v>12521244.335999999</v>
      </c>
      <c r="LG19" s="11">
        <v>12097933.368000001</v>
      </c>
      <c r="LH19" s="11">
        <v>8035121.6160000004</v>
      </c>
      <c r="LI19" s="11">
        <v>781450173.91199994</v>
      </c>
      <c r="LJ19" s="11">
        <v>71713621.656000003</v>
      </c>
      <c r="LK19" s="11">
        <v>84151799.519999981</v>
      </c>
      <c r="LL19" s="11">
        <v>85675196.831999987</v>
      </c>
      <c r="LM19" s="11">
        <v>10702282.488000002</v>
      </c>
      <c r="LN19" s="11">
        <v>10487726.879999999</v>
      </c>
      <c r="LO19" s="11">
        <v>6442874.4480000008</v>
      </c>
      <c r="LP19" s="11">
        <v>17350168.368000001</v>
      </c>
      <c r="LQ19" s="11">
        <v>1153978.632</v>
      </c>
      <c r="LR19" s="11">
        <v>27809365.391999997</v>
      </c>
      <c r="LS19" s="11">
        <v>5939268.9360000007</v>
      </c>
      <c r="LT19" s="11">
        <v>137907717.60000002</v>
      </c>
      <c r="LU19" s="11">
        <v>7844104.7039999999</v>
      </c>
      <c r="LV19" s="11">
        <v>4897083.1919999998</v>
      </c>
      <c r="LW19" s="11">
        <v>344604140.30400002</v>
      </c>
      <c r="LX19" s="11">
        <v>159379359.264</v>
      </c>
      <c r="LY19" s="11">
        <v>535979080.70400006</v>
      </c>
      <c r="LZ19" s="11">
        <v>66582168.095999993</v>
      </c>
      <c r="MA19" s="11">
        <v>53746860.119999997</v>
      </c>
      <c r="MB19" s="11">
        <v>41055970.488000005</v>
      </c>
      <c r="MC19" s="11">
        <v>33415033.655999996</v>
      </c>
      <c r="MD19" s="11">
        <v>35808047.903999999</v>
      </c>
      <c r="ME19" s="11">
        <v>31952774.375999998</v>
      </c>
      <c r="MF19" s="11">
        <v>43000256.832000002</v>
      </c>
      <c r="MG19" s="11">
        <v>65189931.095999993</v>
      </c>
      <c r="MH19" s="11">
        <v>10468520.640000001</v>
      </c>
      <c r="MI19" s="11">
        <v>474881798.44800007</v>
      </c>
      <c r="MJ19" s="11">
        <v>27656221.631999999</v>
      </c>
      <c r="MK19" s="11">
        <v>9879715.4639999997</v>
      </c>
      <c r="ML19" s="11">
        <v>7330289.1840000004</v>
      </c>
      <c r="MM19" s="11">
        <v>6788109.3839999996</v>
      </c>
      <c r="MN19" s="11">
        <v>12436919.16</v>
      </c>
      <c r="MO19" s="11">
        <v>7989309.3360000011</v>
      </c>
      <c r="MP19" s="11">
        <v>10863048.623999998</v>
      </c>
      <c r="MQ19" s="11">
        <v>16991907.120000001</v>
      </c>
      <c r="MR19" s="11">
        <v>8840409.9360000007</v>
      </c>
      <c r="MS19" s="11">
        <v>6909442.8960000006</v>
      </c>
      <c r="MT19" s="11">
        <v>10278752.471999999</v>
      </c>
      <c r="MU19" s="11">
        <v>354472566.36000001</v>
      </c>
      <c r="MV19" s="11">
        <v>11689222.991999999</v>
      </c>
      <c r="MW19" s="11">
        <v>3165943.2240000004</v>
      </c>
      <c r="MX19" s="11">
        <v>20319173.063999996</v>
      </c>
      <c r="MY19" s="11">
        <v>16938606.384000003</v>
      </c>
      <c r="MZ19" s="11">
        <v>12958200.120000001</v>
      </c>
      <c r="NA19" s="11">
        <v>32146812.695999995</v>
      </c>
      <c r="NB19" s="11">
        <v>21832940.952</v>
      </c>
      <c r="NC19" s="11">
        <v>22137217.32</v>
      </c>
      <c r="ND19" s="11">
        <v>7967948.8079999993</v>
      </c>
      <c r="NE19" s="11">
        <v>4363054.4879999999</v>
      </c>
      <c r="NF19" s="11">
        <v>701442425.85599995</v>
      </c>
      <c r="NG19" s="11">
        <v>37162727.112000003</v>
      </c>
      <c r="NH19" s="11">
        <v>7701178.8479999993</v>
      </c>
      <c r="NI19" s="11">
        <v>151437446.56799999</v>
      </c>
      <c r="NJ19" s="11">
        <v>7129122.8639999991</v>
      </c>
      <c r="NK19" s="11">
        <v>20384968.200000003</v>
      </c>
      <c r="NL19" s="11">
        <v>83367237.912</v>
      </c>
      <c r="NM19" s="11">
        <v>41293647.384000003</v>
      </c>
      <c r="NN19" s="11">
        <v>2020805.28</v>
      </c>
      <c r="NO19" s="11">
        <v>16144300.200000001</v>
      </c>
      <c r="NP19" s="11">
        <v>12885609.600000001</v>
      </c>
      <c r="NQ19" s="11">
        <v>8759763.7199999988</v>
      </c>
      <c r="NR19" s="11">
        <v>120712873.00800002</v>
      </c>
      <c r="NS19" s="11">
        <v>7797653.2559999991</v>
      </c>
      <c r="NT19" s="11">
        <v>9193204.3920000009</v>
      </c>
      <c r="NU19" s="11">
        <v>8912775.432</v>
      </c>
      <c r="NV19" s="11">
        <v>4713392.4239999996</v>
      </c>
      <c r="NW19" s="11">
        <v>647806.67999999993</v>
      </c>
      <c r="NX19" s="11">
        <v>2013493.2719999999</v>
      </c>
      <c r="NY19" s="11">
        <v>276356353.12800002</v>
      </c>
      <c r="NZ19" s="11">
        <v>69278681.447999999</v>
      </c>
      <c r="OA19" s="11">
        <v>9241852.5360000003</v>
      </c>
      <c r="OB19" s="11">
        <v>5643986.0159999989</v>
      </c>
      <c r="OC19" s="11">
        <v>6660477.1920000007</v>
      </c>
      <c r="OD19" s="11">
        <v>12584778.575999999</v>
      </c>
      <c r="OE19" s="11">
        <v>4165930.8959999997</v>
      </c>
      <c r="OF19" s="11">
        <v>437384457.81600004</v>
      </c>
      <c r="OG19" s="11">
        <v>43517256.744000003</v>
      </c>
      <c r="OH19" s="11">
        <v>21748219.295999996</v>
      </c>
      <c r="OI19" s="11">
        <v>75391286.42400001</v>
      </c>
      <c r="OJ19" s="11">
        <v>12288786.120000001</v>
      </c>
      <c r="OK19" s="11">
        <v>17537541.816</v>
      </c>
      <c r="OL19" s="11">
        <v>26179921.223999999</v>
      </c>
      <c r="OM19" s="11">
        <v>6284888.784</v>
      </c>
      <c r="ON19" s="11">
        <v>8116209.2879999997</v>
      </c>
      <c r="OO19" s="11">
        <v>298800506.11199999</v>
      </c>
      <c r="OP19" s="11">
        <v>54948299.231999993</v>
      </c>
      <c r="OQ19" s="11">
        <v>80511649.247999996</v>
      </c>
      <c r="OR19" s="11">
        <v>29771760.120000005</v>
      </c>
      <c r="OS19" s="11">
        <v>19579867.943999998</v>
      </c>
      <c r="OT19" s="11">
        <v>8124728.3999999994</v>
      </c>
      <c r="OU19" s="11">
        <v>154097807.03999999</v>
      </c>
      <c r="OV19" s="11">
        <v>4524267.3360000001</v>
      </c>
      <c r="OW19" s="11">
        <v>8345298.2159999991</v>
      </c>
      <c r="OX19" s="11">
        <v>11895344.208000001</v>
      </c>
      <c r="OY19" s="11">
        <v>14237298.359999999</v>
      </c>
      <c r="OZ19" s="11">
        <v>65345376.216000006</v>
      </c>
      <c r="PA19" s="11">
        <v>9474947.7599999998</v>
      </c>
      <c r="PB19" s="11">
        <v>4503010.2719999999</v>
      </c>
      <c r="PC19" s="11">
        <v>5034235.7280000001</v>
      </c>
      <c r="PD19" s="11">
        <v>249612486.04800001</v>
      </c>
      <c r="PE19" s="11">
        <v>12049158.143999998</v>
      </c>
      <c r="PF19" s="11">
        <v>32799674.087999996</v>
      </c>
      <c r="PG19" s="11">
        <v>3289119.6719999998</v>
      </c>
      <c r="PH19" s="11">
        <v>15610339.872</v>
      </c>
      <c r="PI19" s="11">
        <v>34271578.560000002</v>
      </c>
      <c r="PJ19" s="11">
        <v>12626146.752000002</v>
      </c>
      <c r="PK19" s="11">
        <v>9175188.623999998</v>
      </c>
      <c r="PL19" s="11">
        <v>23619929.640000001</v>
      </c>
      <c r="PM19" s="11">
        <v>14796174.384000001</v>
      </c>
      <c r="PN19" s="11">
        <v>15771815.327999998</v>
      </c>
      <c r="PO19" s="11">
        <v>25301891.592</v>
      </c>
      <c r="PP19" s="11">
        <v>8037259.8960000006</v>
      </c>
      <c r="PQ19" s="11">
        <v>69142928.255999997</v>
      </c>
      <c r="PR19" s="11">
        <v>8694346.6320000011</v>
      </c>
      <c r="PS19" s="11">
        <v>5794798.9440000001</v>
      </c>
      <c r="PT19" s="11">
        <v>4720929.3599999994</v>
      </c>
      <c r="PU19" s="11">
        <v>7681203.7919999994</v>
      </c>
      <c r="PV19" s="11">
        <v>802057133.73600006</v>
      </c>
      <c r="PW19" s="11">
        <v>13129745.399999999</v>
      </c>
      <c r="PX19" s="11">
        <v>8470011.432</v>
      </c>
      <c r="PY19" s="11">
        <v>20989551.648000002</v>
      </c>
      <c r="PZ19" s="11">
        <v>134995841.06400001</v>
      </c>
      <c r="QA19" s="11">
        <v>12474077.015999999</v>
      </c>
      <c r="QB19" s="11">
        <v>30591805.559999999</v>
      </c>
      <c r="QC19" s="11">
        <v>9803947.6559999995</v>
      </c>
      <c r="QD19" s="11">
        <v>42974129.807999998</v>
      </c>
      <c r="QE19" s="11">
        <v>4521004.4399999995</v>
      </c>
      <c r="QF19" s="11">
        <v>28959222.743999999</v>
      </c>
      <c r="QG19" s="11">
        <v>5371629</v>
      </c>
      <c r="QH19" s="11">
        <v>10895955.936000001</v>
      </c>
      <c r="QI19" s="11">
        <v>8015703.311999999</v>
      </c>
      <c r="QJ19" s="11">
        <v>19117584.023999996</v>
      </c>
      <c r="QK19" s="11">
        <v>23706004.152000003</v>
      </c>
      <c r="QL19" s="11">
        <v>11269500.384</v>
      </c>
      <c r="QM19" s="11">
        <v>9080298.5760000013</v>
      </c>
      <c r="QN19" s="11">
        <v>5853789.311999999</v>
      </c>
      <c r="QO19" s="11">
        <v>42588849.120000005</v>
      </c>
      <c r="QP19" s="11">
        <v>39389793.839999996</v>
      </c>
      <c r="QQ19" s="11">
        <v>7515021.6239999989</v>
      </c>
      <c r="QR19" s="11">
        <v>5240319.24</v>
      </c>
      <c r="QS19" s="11">
        <v>3393558.5760000004</v>
      </c>
      <c r="QT19" s="11">
        <v>4423013.5200000005</v>
      </c>
      <c r="QU19" s="11">
        <v>3270508.0320000001</v>
      </c>
      <c r="QV19" s="11">
        <v>250583463.07200003</v>
      </c>
      <c r="QW19" s="11">
        <v>5453440.9920000006</v>
      </c>
      <c r="QX19" s="11">
        <v>26968620.096000001</v>
      </c>
      <c r="QY19" s="11">
        <v>10444216.127999999</v>
      </c>
      <c r="QZ19" s="11">
        <v>12346871.015999999</v>
      </c>
      <c r="RA19" s="11">
        <v>31577080.487999998</v>
      </c>
      <c r="RB19" s="11">
        <v>6163415.8800000008</v>
      </c>
      <c r="RC19" s="11">
        <v>21855032.807999998</v>
      </c>
      <c r="RD19" s="11">
        <v>27738340.559999999</v>
      </c>
      <c r="RE19" s="11">
        <v>6222954.311999999</v>
      </c>
      <c r="RF19" s="11">
        <v>4734642.9840000002</v>
      </c>
      <c r="RG19" s="11">
        <v>5740288.2479999997</v>
      </c>
      <c r="RH19" s="11">
        <v>3669021.5760000004</v>
      </c>
      <c r="RI19" s="11">
        <v>506406341.61600006</v>
      </c>
      <c r="RJ19" s="11">
        <v>41264293.824000001</v>
      </c>
      <c r="RK19" s="11">
        <v>14265173.232000001</v>
      </c>
      <c r="RL19" s="11">
        <v>19092389.688000001</v>
      </c>
      <c r="RM19" s="11">
        <v>10991518.535999998</v>
      </c>
      <c r="RN19" s="11">
        <v>16660219.344000001</v>
      </c>
      <c r="RO19" s="11">
        <v>59535527.975999996</v>
      </c>
      <c r="RP19" s="11">
        <v>14913091.488000002</v>
      </c>
      <c r="RQ19" s="11">
        <v>16187844.888</v>
      </c>
      <c r="RR19" s="11">
        <v>40699472.016000003</v>
      </c>
      <c r="RS19" s="11">
        <v>59895821.255999997</v>
      </c>
      <c r="RT19" s="11">
        <v>4573851.84</v>
      </c>
      <c r="RU19" s="11">
        <v>8821853.5199999996</v>
      </c>
      <c r="RV19" s="11">
        <v>16302407.927999999</v>
      </c>
      <c r="RW19" s="11">
        <v>5211900.5760000013</v>
      </c>
      <c r="RX19" s="11">
        <v>6526335.2400000002</v>
      </c>
      <c r="RY19" s="11">
        <v>11433837.672000002</v>
      </c>
      <c r="RZ19" s="11">
        <v>4736769.0480000004</v>
      </c>
      <c r="SA19" s="11">
        <v>4584320.1359999999</v>
      </c>
      <c r="SB19" s="11">
        <v>4892225.9759999998</v>
      </c>
      <c r="SC19" s="11">
        <v>227356598.25600001</v>
      </c>
      <c r="SD19" s="11">
        <v>11149362.767999999</v>
      </c>
      <c r="SE19" s="11">
        <v>8348235.9359999998</v>
      </c>
      <c r="SF19" s="11">
        <v>9631573.6799999997</v>
      </c>
      <c r="SG19" s="11">
        <v>6362679.8880000003</v>
      </c>
      <c r="SH19" s="11">
        <v>24675390.167999998</v>
      </c>
      <c r="SI19" s="11">
        <v>10567996.535999998</v>
      </c>
      <c r="SJ19" s="11">
        <v>31151038.848000001</v>
      </c>
      <c r="SK19" s="11">
        <v>17156928.767999999</v>
      </c>
      <c r="SL19" s="11">
        <v>17042807.640000001</v>
      </c>
      <c r="SM19" s="11">
        <v>31410149.688000001</v>
      </c>
      <c r="SN19" s="11">
        <v>4197558.5040000007</v>
      </c>
      <c r="SO19" s="11">
        <v>88453075.560000002</v>
      </c>
      <c r="SP19" s="11">
        <v>11611486.127999999</v>
      </c>
      <c r="SQ19" s="11">
        <v>12272927.807999998</v>
      </c>
      <c r="SR19" s="11">
        <v>35763504.575999998</v>
      </c>
      <c r="SS19" s="11">
        <v>10423307.280000001</v>
      </c>
      <c r="ST19" s="11">
        <v>10628680.896000002</v>
      </c>
      <c r="SU19" s="11">
        <v>8126648.7120000003</v>
      </c>
      <c r="SV19" s="11">
        <v>3007130.5920000002</v>
      </c>
      <c r="SW19" s="11">
        <v>230345099.28000003</v>
      </c>
      <c r="SX19" s="11">
        <v>6231600.9360000007</v>
      </c>
      <c r="SY19" s="11">
        <v>17223326.712000001</v>
      </c>
      <c r="SZ19" s="11">
        <v>9046734.0480000004</v>
      </c>
      <c r="TA19" s="11">
        <v>4440251.9039999992</v>
      </c>
      <c r="TB19" s="11">
        <v>6930151.2960000001</v>
      </c>
      <c r="TC19" s="11">
        <v>9720582.6000000015</v>
      </c>
      <c r="TD19" s="11">
        <v>29204804.52</v>
      </c>
      <c r="TE19" s="11">
        <v>5416506.3839999996</v>
      </c>
      <c r="TF19" s="11">
        <v>5185728.6960000005</v>
      </c>
      <c r="TG19" s="11">
        <v>10725013.968000002</v>
      </c>
      <c r="TH19" s="11">
        <v>25153651.968000002</v>
      </c>
      <c r="TI19" s="11">
        <v>6165441.1679999996</v>
      </c>
      <c r="TJ19" s="11">
        <v>5552430.959999999</v>
      </c>
      <c r="TK19" s="11">
        <v>476660673.02399993</v>
      </c>
      <c r="TL19" s="11">
        <v>8740675.0559999999</v>
      </c>
      <c r="TM19" s="11">
        <v>5863511.8320000004</v>
      </c>
      <c r="TN19" s="11">
        <v>25037703.792000003</v>
      </c>
      <c r="TO19" s="11">
        <v>15510061.847999997</v>
      </c>
      <c r="TP19" s="11">
        <v>10849100.879999999</v>
      </c>
      <c r="TQ19" s="11">
        <v>2856878.6400000006</v>
      </c>
      <c r="TR19" s="11">
        <v>63412600.39199999</v>
      </c>
      <c r="TS19" s="11">
        <v>8641587.8880000003</v>
      </c>
      <c r="TT19" s="11">
        <v>22014611.952</v>
      </c>
      <c r="TU19" s="11">
        <v>19012450.127999999</v>
      </c>
      <c r="TV19" s="11">
        <v>7300951.0559999999</v>
      </c>
      <c r="TW19" s="11">
        <v>4173738.648</v>
      </c>
      <c r="TX19" s="11">
        <v>8730141.0240000002</v>
      </c>
      <c r="TY19" s="11">
        <v>9107111.6160000004</v>
      </c>
      <c r="TZ19" s="11">
        <v>7012757.5920000002</v>
      </c>
      <c r="UA19" s="11">
        <v>111289628.37600002</v>
      </c>
      <c r="UB19" s="11">
        <v>5299247.784</v>
      </c>
      <c r="UC19" s="11">
        <v>221219755.70399997</v>
      </c>
      <c r="UD19" s="11">
        <v>29021176.344000004</v>
      </c>
      <c r="UE19" s="11">
        <v>6650813.567999999</v>
      </c>
      <c r="UF19" s="11">
        <v>7016836.9680000003</v>
      </c>
      <c r="UG19" s="11">
        <v>73712201.736000001</v>
      </c>
      <c r="UH19" s="11">
        <v>5524726.7280000001</v>
      </c>
      <c r="UI19" s="11">
        <v>2853501.648</v>
      </c>
      <c r="UJ19" s="11">
        <v>10191126.864</v>
      </c>
      <c r="UK19" s="11">
        <v>8659360.2719999999</v>
      </c>
      <c r="UL19" s="11">
        <v>109330947.91200002</v>
      </c>
      <c r="UM19" s="11">
        <v>17874772.391999997</v>
      </c>
      <c r="UN19" s="11">
        <v>15284235.767999999</v>
      </c>
      <c r="UO19" s="11">
        <v>27102085.584000003</v>
      </c>
      <c r="UP19" s="11">
        <v>15803551.799999999</v>
      </c>
      <c r="UQ19" s="11">
        <v>9544659.9120000005</v>
      </c>
      <c r="UR19" s="11">
        <v>921591346.51200008</v>
      </c>
      <c r="US19" s="11">
        <v>14608108.296</v>
      </c>
      <c r="UT19" s="11">
        <v>10973542.776000001</v>
      </c>
      <c r="UU19" s="11">
        <v>72640020.480000004</v>
      </c>
      <c r="UV19" s="11">
        <v>5659850.7119999994</v>
      </c>
      <c r="UW19" s="11">
        <v>10815774.719999999</v>
      </c>
      <c r="UX19" s="11">
        <v>43313450.040000007</v>
      </c>
      <c r="UY19" s="11">
        <v>8451472.2719999999</v>
      </c>
      <c r="UZ19" s="11">
        <v>5968558.3679999989</v>
      </c>
      <c r="VA19" s="11">
        <v>10317428.664000001</v>
      </c>
      <c r="VB19" s="11">
        <v>11473485.695999999</v>
      </c>
      <c r="VC19" s="11">
        <v>38384323.920000002</v>
      </c>
      <c r="VD19" s="11">
        <v>14505588.695999999</v>
      </c>
      <c r="VE19" s="11">
        <v>33595083.047999993</v>
      </c>
      <c r="VF19" s="11">
        <v>5580336.1199999992</v>
      </c>
      <c r="VG19" s="11">
        <v>5722148.4719999991</v>
      </c>
      <c r="VH19" s="11">
        <v>6385296.4559999993</v>
      </c>
      <c r="VI19" s="11">
        <v>6284845.5840000007</v>
      </c>
      <c r="VJ19" s="11">
        <v>42817845.599999994</v>
      </c>
      <c r="VK19" s="11">
        <v>4275747.5519999992</v>
      </c>
      <c r="VL19" s="11">
        <v>3771607.3920000005</v>
      </c>
      <c r="VM19" s="11">
        <v>4848337.0559999999</v>
      </c>
      <c r="VN19" s="11">
        <v>354652703.66400003</v>
      </c>
      <c r="VO19" s="11">
        <v>10982087.760000002</v>
      </c>
      <c r="VP19" s="11">
        <v>11232315.335999999</v>
      </c>
      <c r="VQ19" s="11">
        <v>32613635.304000005</v>
      </c>
      <c r="VR19" s="11">
        <v>41108356.320000008</v>
      </c>
      <c r="VS19" s="11">
        <v>27222223.320000004</v>
      </c>
      <c r="VT19" s="11">
        <v>16196623.272000002</v>
      </c>
      <c r="VU19" s="11">
        <v>10985906.52</v>
      </c>
      <c r="VV19" s="11">
        <v>8877512.2800000012</v>
      </c>
      <c r="VW19" s="11">
        <v>75154459.584000006</v>
      </c>
      <c r="VX19" s="11">
        <v>10934635.800000001</v>
      </c>
      <c r="VY19" s="11">
        <v>35033348.928000003</v>
      </c>
      <c r="VZ19" s="11">
        <v>14116395.431999998</v>
      </c>
      <c r="WA19" s="11">
        <v>8368367.4239999987</v>
      </c>
      <c r="WB19" s="11">
        <v>6511098.5279999999</v>
      </c>
      <c r="WC19" s="11">
        <v>766122105.16799998</v>
      </c>
      <c r="WD19" s="11">
        <v>33691579.104000002</v>
      </c>
      <c r="WE19" s="11">
        <v>12560107.199999999</v>
      </c>
      <c r="WF19" s="11">
        <v>12713322.48</v>
      </c>
      <c r="WG19" s="11">
        <v>8656039.6559999995</v>
      </c>
      <c r="WH19" s="11">
        <v>15966566.256000001</v>
      </c>
      <c r="WI19" s="11">
        <v>26578156.056000002</v>
      </c>
      <c r="WJ19" s="11">
        <v>40256753.184</v>
      </c>
      <c r="WK19" s="11">
        <v>16154308.560000002</v>
      </c>
      <c r="WL19" s="11">
        <v>26383132.127999999</v>
      </c>
      <c r="WM19" s="11">
        <v>15208967.184</v>
      </c>
      <c r="WN19" s="11">
        <v>66099291.552000001</v>
      </c>
      <c r="WO19" s="11">
        <v>11683924.728</v>
      </c>
      <c r="WP19" s="11">
        <v>31285206.816</v>
      </c>
      <c r="WQ19" s="11">
        <v>69007437.071999997</v>
      </c>
      <c r="WR19" s="11">
        <v>18901163.112</v>
      </c>
      <c r="WS19" s="11">
        <v>34127148.335999995</v>
      </c>
      <c r="WT19" s="11">
        <v>21834825.048</v>
      </c>
      <c r="WU19" s="11">
        <v>8335291.8960000006</v>
      </c>
      <c r="WV19" s="11">
        <v>37893178.079999998</v>
      </c>
      <c r="WW19" s="11">
        <v>88693243.127999991</v>
      </c>
      <c r="WX19" s="11">
        <v>14926955.352</v>
      </c>
      <c r="WY19" s="11">
        <v>9004392.2400000002</v>
      </c>
      <c r="WZ19" s="11">
        <v>9528579.7919999994</v>
      </c>
      <c r="XA19" s="11">
        <v>9765326.4719999991</v>
      </c>
      <c r="XB19" s="11">
        <v>8415974.7120000012</v>
      </c>
      <c r="XC19" s="11">
        <v>9285160.2479999997</v>
      </c>
      <c r="XD19" s="11">
        <v>8397676.7760000005</v>
      </c>
      <c r="XE19" s="11">
        <v>79191921.359999985</v>
      </c>
      <c r="XF19" s="11">
        <v>7237514.9039999992</v>
      </c>
      <c r="XG19" s="11">
        <v>4917698.9519999996</v>
      </c>
      <c r="XH19" s="11">
        <v>4870457.3039999995</v>
      </c>
      <c r="XI19" s="11">
        <v>3866199.5999999996</v>
      </c>
      <c r="XJ19" s="11">
        <v>621796657.99199998</v>
      </c>
      <c r="XK19" s="11">
        <v>19624623.767999999</v>
      </c>
      <c r="XL19" s="11">
        <v>19144748.664000001</v>
      </c>
      <c r="XM19" s="11">
        <v>96993676.296000004</v>
      </c>
      <c r="XN19" s="11">
        <v>19722970.799999997</v>
      </c>
      <c r="XO19" s="11">
        <v>26923480.200000003</v>
      </c>
      <c r="XP19" s="11">
        <v>34325072.160000004</v>
      </c>
      <c r="XQ19" s="11">
        <v>15998278.175999999</v>
      </c>
      <c r="XR19" s="11">
        <v>12433684.896000002</v>
      </c>
      <c r="XS19" s="11">
        <v>36051944.807999998</v>
      </c>
      <c r="XT19" s="11">
        <v>29008537.776000001</v>
      </c>
      <c r="XU19" s="11">
        <v>8339853.9359999998</v>
      </c>
      <c r="XV19" s="11">
        <v>8728749.0719999988</v>
      </c>
      <c r="XW19" s="11">
        <v>14635779.623999998</v>
      </c>
      <c r="XX19" s="11">
        <v>10627007.879999999</v>
      </c>
      <c r="XY19" s="11">
        <v>7097786.0159999989</v>
      </c>
      <c r="XZ19" s="11">
        <v>5727491.6400000006</v>
      </c>
      <c r="YA19" s="11">
        <v>6545715.1439999994</v>
      </c>
      <c r="YB19" s="11">
        <v>4601007.1439999994</v>
      </c>
      <c r="YC19" s="11">
        <v>7738553.1840000004</v>
      </c>
      <c r="YD19" s="11">
        <v>9667013.6160000004</v>
      </c>
      <c r="YE19" s="11">
        <v>7372565.2800000012</v>
      </c>
      <c r="YF19" s="11">
        <v>6023516.0879999995</v>
      </c>
      <c r="YG19" s="11">
        <v>628671968.15999997</v>
      </c>
      <c r="YH19" s="11">
        <v>15739032.936000001</v>
      </c>
      <c r="YI19" s="11">
        <v>36148353.671999998</v>
      </c>
      <c r="YJ19" s="11">
        <v>10935067.416000001</v>
      </c>
      <c r="YK19" s="11">
        <v>89332939.39199999</v>
      </c>
      <c r="YL19" s="11">
        <v>8387707.5360000003</v>
      </c>
      <c r="YM19" s="11">
        <v>36782757.167999998</v>
      </c>
      <c r="YN19" s="11">
        <v>7258680.0960000008</v>
      </c>
      <c r="YO19" s="11">
        <v>34713227.231999993</v>
      </c>
      <c r="YP19" s="11">
        <v>36241142.519999996</v>
      </c>
      <c r="YQ19" s="11">
        <v>24462712.487999998</v>
      </c>
      <c r="YR19" s="11">
        <v>9316284.2879999988</v>
      </c>
      <c r="YS19" s="11">
        <v>9506124.1920000017</v>
      </c>
      <c r="YT19" s="11">
        <v>9871601.1600000001</v>
      </c>
      <c r="YU19" s="11">
        <v>5573207.2800000012</v>
      </c>
      <c r="YV19" s="11">
        <v>9085964.1840000004</v>
      </c>
      <c r="YW19" s="11">
        <v>6820771.6799999997</v>
      </c>
      <c r="YX19" s="11">
        <v>179397202.56</v>
      </c>
      <c r="YY19" s="11">
        <v>11452626.215999998</v>
      </c>
      <c r="YZ19" s="11">
        <v>7231669.0559999999</v>
      </c>
      <c r="ZA19" s="11">
        <v>8133002.4720000001</v>
      </c>
      <c r="ZB19" s="11">
        <v>9571494.2159999982</v>
      </c>
      <c r="ZC19" s="11">
        <v>2453792.8080000002</v>
      </c>
      <c r="ZD19" s="11">
        <v>5147910.3839999996</v>
      </c>
      <c r="ZE19" s="11">
        <v>184755218.78399998</v>
      </c>
      <c r="ZF19" s="11">
        <v>6964482.7919999994</v>
      </c>
      <c r="ZG19" s="11">
        <v>11708169.528000001</v>
      </c>
      <c r="ZH19" s="11">
        <v>11674686.576000001</v>
      </c>
      <c r="ZI19" s="11">
        <v>8178912.8400000008</v>
      </c>
      <c r="ZJ19" s="11">
        <v>10023565.032</v>
      </c>
      <c r="ZK19" s="11">
        <v>5131150.2719999999</v>
      </c>
      <c r="ZL19" s="11">
        <v>7657624.0319999997</v>
      </c>
      <c r="ZM19" s="11">
        <v>38193230.447999999</v>
      </c>
      <c r="ZN19" s="11">
        <v>462703277.68799996</v>
      </c>
      <c r="ZO19" s="11">
        <v>9213314.352</v>
      </c>
      <c r="ZP19" s="11">
        <v>29107953.552000001</v>
      </c>
      <c r="ZQ19" s="11">
        <v>76376697.168000013</v>
      </c>
      <c r="ZR19" s="11">
        <v>44804921.255999997</v>
      </c>
      <c r="ZS19" s="11">
        <v>13258445.784000002</v>
      </c>
      <c r="ZT19" s="11">
        <v>12415984.056000002</v>
      </c>
      <c r="ZU19" s="11">
        <v>30545305.320000004</v>
      </c>
      <c r="ZV19" s="11">
        <v>25920668.808000002</v>
      </c>
      <c r="ZW19" s="11">
        <v>37164068.759999998</v>
      </c>
      <c r="ZX19" s="11">
        <v>4481012.0640000002</v>
      </c>
      <c r="ZY19" s="11">
        <v>10861777.080000002</v>
      </c>
      <c r="ZZ19" s="11">
        <v>10231530.384</v>
      </c>
      <c r="AAA19" s="11">
        <v>17095673.807999998</v>
      </c>
      <c r="AAB19" s="11">
        <v>7218783.5519999992</v>
      </c>
      <c r="AAC19" s="11">
        <v>9674848.7039999999</v>
      </c>
      <c r="AAD19" s="11">
        <v>12176072.544</v>
      </c>
      <c r="AAE19" s="11">
        <v>4011357.6719999998</v>
      </c>
      <c r="AAF19" s="11">
        <v>10338869.735999998</v>
      </c>
      <c r="AAG19" s="11">
        <v>7596363.6000000006</v>
      </c>
      <c r="AAH19" s="11">
        <v>5126035.1280000005</v>
      </c>
      <c r="AAI19" s="11">
        <v>5439857.5199999996</v>
      </c>
      <c r="AAJ19" s="11">
        <v>161650312.36799997</v>
      </c>
      <c r="AAK19" s="11">
        <v>8252371.2239999995</v>
      </c>
      <c r="AAL19" s="11">
        <v>8661930.959999999</v>
      </c>
      <c r="AAM19" s="11">
        <v>6501099.432000001</v>
      </c>
      <c r="AAN19" s="11">
        <v>6696671.6639999989</v>
      </c>
      <c r="AAO19" s="11">
        <v>22116370.464000002</v>
      </c>
      <c r="AAP19" s="11">
        <v>8663358.0719999988</v>
      </c>
      <c r="AAQ19" s="11">
        <v>1038886615.776</v>
      </c>
      <c r="AAR19" s="11">
        <v>17157216.48</v>
      </c>
      <c r="AAS19" s="11">
        <v>6693183.0479999995</v>
      </c>
      <c r="AAT19" s="11">
        <v>29043843.863999996</v>
      </c>
      <c r="AAU19" s="11">
        <v>22768018.968000002</v>
      </c>
      <c r="AAV19" s="11">
        <v>11314950.287999999</v>
      </c>
      <c r="AAW19" s="11">
        <v>14644211.496000001</v>
      </c>
      <c r="AAX19" s="11">
        <v>22459506.552000001</v>
      </c>
      <c r="AAY19" s="11">
        <v>57750478.056000009</v>
      </c>
      <c r="AAZ19" s="11">
        <v>9578688.6720000003</v>
      </c>
      <c r="ABA19" s="11">
        <v>18220117.68</v>
      </c>
      <c r="ABB19" s="11">
        <v>86995049.016000003</v>
      </c>
      <c r="ABC19" s="11">
        <v>41250813.936000004</v>
      </c>
      <c r="ABD19" s="11">
        <v>5917113.3360000011</v>
      </c>
      <c r="ABE19" s="11">
        <v>10237296.528000001</v>
      </c>
      <c r="ABF19" s="11">
        <v>12571370.592</v>
      </c>
      <c r="ABG19" s="11">
        <v>5547479.4000000004</v>
      </c>
      <c r="ABH19" s="11">
        <v>9712498.7520000003</v>
      </c>
      <c r="ABI19" s="11">
        <v>7840171.1280000005</v>
      </c>
      <c r="ABJ19" s="11">
        <v>108396575.51999998</v>
      </c>
      <c r="ABK19" s="11">
        <v>79952044.584000006</v>
      </c>
      <c r="ABL19" s="11">
        <v>9383032.6799999997</v>
      </c>
      <c r="ABM19" s="11">
        <v>6555676.7519999994</v>
      </c>
      <c r="ABN19" s="11">
        <v>4630208.3760000002</v>
      </c>
      <c r="ABO19" s="11">
        <v>4940738.5439999998</v>
      </c>
      <c r="ABP19" s="11">
        <v>5468556.9840000011</v>
      </c>
      <c r="ABQ19" s="11">
        <v>212495565.19199997</v>
      </c>
      <c r="ABR19" s="11">
        <v>14644257.695999999</v>
      </c>
      <c r="ABS19" s="11">
        <v>7845393.4079999998</v>
      </c>
      <c r="ABT19" s="11">
        <v>24077944.872000001</v>
      </c>
      <c r="ABU19" s="11">
        <v>13224345.743999999</v>
      </c>
      <c r="ABV19" s="11">
        <v>9878539.2960000001</v>
      </c>
      <c r="ABW19" s="11">
        <v>8871339.5040000007</v>
      </c>
      <c r="ABX19" s="11">
        <v>15111772.896000002</v>
      </c>
      <c r="ABY19" s="11">
        <v>1409377.9440000001</v>
      </c>
      <c r="ABZ19" s="11">
        <v>158859297.86400002</v>
      </c>
      <c r="ACA19" s="11">
        <v>5244328.3440000005</v>
      </c>
      <c r="ACB19" s="11">
        <v>33993213.648000002</v>
      </c>
      <c r="ACC19" s="11">
        <v>5970975.0480000004</v>
      </c>
      <c r="ACD19" s="11">
        <v>4985337.4799999995</v>
      </c>
      <c r="ACE19" s="11">
        <v>36544076.807999998</v>
      </c>
      <c r="ACF19" s="11">
        <v>4946570.16</v>
      </c>
      <c r="ACG19" s="11">
        <v>8433125.7599999998</v>
      </c>
      <c r="ACH19" s="11">
        <v>5049040.2479999997</v>
      </c>
      <c r="ACI19" s="11">
        <v>16546291.704</v>
      </c>
      <c r="ACJ19" s="11">
        <v>4948133.6160000004</v>
      </c>
      <c r="ACK19" s="11">
        <v>547292337.91199994</v>
      </c>
      <c r="ACL19" s="11">
        <v>8679828.3360000011</v>
      </c>
      <c r="ACM19" s="11">
        <v>16469122.103999998</v>
      </c>
      <c r="ACN19" s="11">
        <v>20863164.071999997</v>
      </c>
      <c r="ACO19" s="11">
        <v>2464747.7759999996</v>
      </c>
      <c r="ACP19" s="11">
        <v>11307958.728</v>
      </c>
      <c r="ACQ19" s="11">
        <v>17040321.192000002</v>
      </c>
      <c r="ACR19" s="11">
        <v>82698106.655999988</v>
      </c>
      <c r="ACS19" s="11">
        <v>124379507.92799999</v>
      </c>
      <c r="ACT19" s="11">
        <v>7789435.0559999999</v>
      </c>
      <c r="ACU19" s="11">
        <v>15220301.904000001</v>
      </c>
      <c r="ACV19" s="11">
        <v>30997513.655999996</v>
      </c>
      <c r="ACW19" s="11">
        <v>73377128.75999999</v>
      </c>
      <c r="ACX19" s="11">
        <v>14263855.319999998</v>
      </c>
      <c r="ACY19" s="11">
        <v>11046452.784000002</v>
      </c>
      <c r="ACZ19" s="11">
        <v>16027311.839999998</v>
      </c>
      <c r="ADA19" s="11">
        <v>3390930.0239999997</v>
      </c>
      <c r="ADB19" s="11">
        <v>8222609.7120000003</v>
      </c>
      <c r="ADC19" s="11">
        <v>6374800.2719999989</v>
      </c>
      <c r="ADD19" s="11">
        <v>5643405.8399999999</v>
      </c>
      <c r="ADE19" s="11">
        <v>7083986.9520000005</v>
      </c>
      <c r="ADF19" s="11">
        <v>10104859.031999998</v>
      </c>
      <c r="ADG19" s="652">
        <v>14701473.528000001</v>
      </c>
      <c r="ADH19" s="11">
        <v>71198352.24000001</v>
      </c>
      <c r="ADI19" s="11">
        <v>79778097.168000013</v>
      </c>
      <c r="ADJ19" s="11">
        <v>1529419.0079999999</v>
      </c>
      <c r="ADK19" s="11">
        <v>3048237.6767999995</v>
      </c>
      <c r="ADL19" s="11">
        <v>11430871.631999999</v>
      </c>
      <c r="ADM19" s="11">
        <v>1445074.7280000001</v>
      </c>
      <c r="ADN19" s="11">
        <v>7294414.2480000006</v>
      </c>
      <c r="ADO19" s="11">
        <v>6945102.5519999992</v>
      </c>
      <c r="ADP19" s="11">
        <v>8540834.2320000008</v>
      </c>
      <c r="ADQ19" s="11">
        <v>474253332.67200005</v>
      </c>
      <c r="ADR19" s="11">
        <v>19205726.471999999</v>
      </c>
      <c r="ADS19" s="11">
        <v>28173535.200000003</v>
      </c>
      <c r="ADT19" s="11">
        <v>14408368.752000002</v>
      </c>
      <c r="ADU19" s="11">
        <v>96380455.39199999</v>
      </c>
      <c r="ADV19" s="11">
        <v>1763111.6400000001</v>
      </c>
      <c r="ADW19" s="11">
        <v>3888987.3599999994</v>
      </c>
      <c r="ADX19" s="11">
        <v>7076969.5440000007</v>
      </c>
      <c r="ADY19" s="11">
        <v>2898789.6720000003</v>
      </c>
      <c r="ADZ19" s="11">
        <v>1417783.3679999998</v>
      </c>
      <c r="AEA19" s="11">
        <v>784332902.6400001</v>
      </c>
      <c r="AEB19" s="11">
        <v>58587646.175999992</v>
      </c>
      <c r="AEC19" s="11">
        <v>42238305.408000007</v>
      </c>
      <c r="AED19" s="11">
        <v>10355264.280000001</v>
      </c>
      <c r="AEE19" s="11">
        <v>11196965.16</v>
      </c>
      <c r="AEF19" s="11">
        <v>23323729.560000002</v>
      </c>
      <c r="AEG19" s="11">
        <v>11488524.576000001</v>
      </c>
      <c r="AEH19" s="11">
        <v>12802361.279999999</v>
      </c>
      <c r="AEI19" s="11">
        <v>8488494</v>
      </c>
      <c r="AEJ19" s="11">
        <v>7943172.1679999996</v>
      </c>
      <c r="AEK19" s="11">
        <v>8847060.0480000004</v>
      </c>
      <c r="AEL19" s="11">
        <v>29026387.752000004</v>
      </c>
      <c r="AEM19" s="11">
        <v>10521945.672000002</v>
      </c>
      <c r="AEN19" s="11">
        <v>10402824.408</v>
      </c>
      <c r="AEO19" s="11">
        <v>16710875.063999999</v>
      </c>
      <c r="AEP19" s="11">
        <v>17304678.600000001</v>
      </c>
      <c r="AEQ19" s="11">
        <v>6428348.3999999994</v>
      </c>
      <c r="AER19" s="11">
        <v>25556024.087999996</v>
      </c>
      <c r="AES19" s="11">
        <v>4790466.8160000006</v>
      </c>
      <c r="AET19" s="11">
        <v>23077045.056000002</v>
      </c>
      <c r="AEU19" s="11">
        <v>362024076.55199993</v>
      </c>
      <c r="AEV19" s="11">
        <v>25777759.127999999</v>
      </c>
      <c r="AEW19" s="11">
        <v>18697051.68</v>
      </c>
      <c r="AEX19" s="11">
        <v>14241413.735999998</v>
      </c>
      <c r="AEY19" s="11">
        <v>10060026.300000001</v>
      </c>
      <c r="AEZ19" s="11">
        <v>35087512.439999998</v>
      </c>
      <c r="AFA19" s="11">
        <v>13620702.623999998</v>
      </c>
      <c r="AFB19" s="11">
        <v>14190009.960000001</v>
      </c>
      <c r="AFC19" s="11">
        <v>9413869.2239999995</v>
      </c>
      <c r="AFD19" s="11">
        <v>5010221.4720000001</v>
      </c>
      <c r="AFE19" s="11">
        <v>148692938.44800001</v>
      </c>
      <c r="AFF19" s="11">
        <v>71116227.095999986</v>
      </c>
      <c r="AFG19" s="11">
        <v>15412040.927999999</v>
      </c>
      <c r="AFH19" s="11">
        <v>12264478.800000001</v>
      </c>
      <c r="AFI19" s="11">
        <v>13269513.335999999</v>
      </c>
      <c r="AFJ19" s="11">
        <v>12185343.647999998</v>
      </c>
      <c r="AFK19" s="11">
        <v>7336408.9680000003</v>
      </c>
      <c r="AFL19" s="11">
        <v>8652499.9680000003</v>
      </c>
      <c r="AFM19" s="11">
        <v>5659024.8959999997</v>
      </c>
      <c r="AFN19" s="11">
        <v>8053334.9039999992</v>
      </c>
      <c r="AFO19" s="11">
        <v>7626469.0319999997</v>
      </c>
      <c r="AFP19" s="11">
        <v>6866569.5119999992</v>
      </c>
      <c r="AFQ19" s="11">
        <v>7234063.4880000008</v>
      </c>
      <c r="AFR19" s="11">
        <v>156995919.04800001</v>
      </c>
      <c r="AFS19" s="11">
        <v>13998471.911999999</v>
      </c>
      <c r="AFT19" s="11">
        <v>10967995.344000001</v>
      </c>
      <c r="AFU19" s="11">
        <v>6816434.2559999991</v>
      </c>
      <c r="AFV19" s="11">
        <v>7578545.9039999992</v>
      </c>
      <c r="AFW19" s="11">
        <v>5197592.9759999998</v>
      </c>
      <c r="AFX19" s="11">
        <v>3093878.5920000002</v>
      </c>
      <c r="AFY19" s="11">
        <v>10359654.552000001</v>
      </c>
      <c r="AFZ19" s="11">
        <v>9378253.2239999995</v>
      </c>
      <c r="AGA19" s="11">
        <v>5731859.2559999991</v>
      </c>
      <c r="AGB19" s="11">
        <v>17821821.335999999</v>
      </c>
      <c r="AGC19" s="11">
        <v>4977880.3440000005</v>
      </c>
      <c r="AGD19" s="11">
        <v>302354342.63999999</v>
      </c>
      <c r="AGE19" s="11">
        <v>6583918.3920000009</v>
      </c>
      <c r="AGF19" s="11">
        <v>10129617.143999998</v>
      </c>
      <c r="AGG19" s="11">
        <v>8179770.6720000003</v>
      </c>
      <c r="AGH19" s="11">
        <v>38792995.487999998</v>
      </c>
      <c r="AGI19" s="11">
        <v>9867700.2239999995</v>
      </c>
      <c r="AGJ19" s="11">
        <v>5316713.3279999997</v>
      </c>
      <c r="AGK19" s="11">
        <v>6344036.0879999995</v>
      </c>
      <c r="AGL19" s="11">
        <v>5195806.8959999997</v>
      </c>
      <c r="AGM19" s="11">
        <v>9651203.7120000012</v>
      </c>
      <c r="AGN19" s="11">
        <v>6210062.1600000001</v>
      </c>
      <c r="AGO19" s="11">
        <v>281505112.46399999</v>
      </c>
      <c r="AGP19" s="11">
        <v>30535351.679999996</v>
      </c>
      <c r="AGQ19" s="11">
        <v>8935596.623999998</v>
      </c>
      <c r="AGR19" s="11">
        <v>4206134.28</v>
      </c>
      <c r="AGS19" s="11">
        <v>16309986.359999999</v>
      </c>
      <c r="AGT19" s="11">
        <v>7634498.688000001</v>
      </c>
      <c r="AGU19" s="11">
        <v>3525465.5999999996</v>
      </c>
      <c r="AGV19" s="11">
        <v>4592982.0719999997</v>
      </c>
      <c r="AGW19" s="11">
        <v>517232334.12000006</v>
      </c>
      <c r="AGX19" s="11">
        <v>299640974.208</v>
      </c>
      <c r="AGY19" s="11">
        <v>11793107.447999999</v>
      </c>
      <c r="AGZ19" s="11">
        <v>24850302.816</v>
      </c>
      <c r="AHA19" s="11">
        <v>37690790.016000003</v>
      </c>
      <c r="AHB19" s="11">
        <v>14976805.847999997</v>
      </c>
      <c r="AHC19" s="11">
        <v>15135803.471999999</v>
      </c>
      <c r="AHD19" s="11">
        <v>21199392.023999996</v>
      </c>
      <c r="AHE19" s="11">
        <v>3852340.7520000003</v>
      </c>
      <c r="AHF19" s="11">
        <v>12597030.888</v>
      </c>
      <c r="AHG19" s="11">
        <v>20486392.895999998</v>
      </c>
      <c r="AHH19" s="11">
        <v>5350359.216</v>
      </c>
      <c r="AHI19" s="11">
        <v>6447500.1840000004</v>
      </c>
      <c r="AHJ19" s="11">
        <v>6935715.2159999991</v>
      </c>
      <c r="AHK19" s="11">
        <v>3735098.4004799994</v>
      </c>
      <c r="AHL19" s="11">
        <v>10484619.192000002</v>
      </c>
      <c r="AHM19" s="11">
        <v>5261091.0480000004</v>
      </c>
      <c r="AHN19" s="11">
        <v>153127726.48800001</v>
      </c>
      <c r="AHO19" s="11">
        <v>5162890.32</v>
      </c>
      <c r="AHP19" s="11">
        <v>8732635.6320000011</v>
      </c>
      <c r="AHQ19" s="11">
        <v>6012336.0480000004</v>
      </c>
      <c r="AHR19" s="11">
        <v>27424903.247999996</v>
      </c>
      <c r="AHS19" s="11">
        <v>6873701.3040000005</v>
      </c>
      <c r="AHT19" s="11">
        <v>5280642.5760000013</v>
      </c>
      <c r="AHU19" s="11">
        <f>SUM(D19:AHR19)</f>
        <v>42891327807.593201</v>
      </c>
      <c r="AHW19" s="625"/>
      <c r="AHX19" s="626"/>
    </row>
    <row r="20" spans="1:908" x14ac:dyDescent="0.8">
      <c r="A20" s="96">
        <v>14</v>
      </c>
      <c r="B20" s="96" t="s">
        <v>21</v>
      </c>
      <c r="C20" s="6" t="s">
        <v>22</v>
      </c>
      <c r="D20" s="11">
        <v>393512061.38399994</v>
      </c>
      <c r="E20" s="11">
        <v>3724724.76</v>
      </c>
      <c r="F20" s="11">
        <v>7524033.9120000005</v>
      </c>
      <c r="G20" s="11">
        <v>1535319.3840000001</v>
      </c>
      <c r="H20" s="11">
        <v>32860023</v>
      </c>
      <c r="I20" s="11">
        <v>3424651.0799999996</v>
      </c>
      <c r="J20" s="11">
        <v>21014201.136</v>
      </c>
      <c r="K20" s="11">
        <v>4638368.5200000005</v>
      </c>
      <c r="L20" s="11">
        <v>4716584.2559999991</v>
      </c>
      <c r="M20" s="11">
        <v>3805503.4319999996</v>
      </c>
      <c r="N20" s="11">
        <v>3291222.8160000006</v>
      </c>
      <c r="O20" s="11">
        <v>2368961.0639999998</v>
      </c>
      <c r="P20" s="11">
        <v>4728109.68</v>
      </c>
      <c r="Q20" s="11">
        <v>2212763.2560000001</v>
      </c>
      <c r="R20" s="11">
        <v>1643969.8319999999</v>
      </c>
      <c r="S20" s="11">
        <v>8387481.8639999991</v>
      </c>
      <c r="T20" s="11">
        <v>3560517.6960000005</v>
      </c>
      <c r="U20" s="11">
        <v>594996.21600000001</v>
      </c>
      <c r="V20" s="11">
        <v>0</v>
      </c>
      <c r="W20" s="11">
        <v>274419124.87199998</v>
      </c>
      <c r="X20" s="11">
        <v>38961242.976000004</v>
      </c>
      <c r="Y20" s="11">
        <v>4029829.8959999997</v>
      </c>
      <c r="Z20" s="11">
        <v>5693771.1840000004</v>
      </c>
      <c r="AA20" s="11">
        <v>3702506.6159999999</v>
      </c>
      <c r="AB20" s="11">
        <v>3661928.0159999998</v>
      </c>
      <c r="AC20" s="11">
        <v>1115568.7439999999</v>
      </c>
      <c r="AD20" s="11">
        <v>48259972.032000005</v>
      </c>
      <c r="AE20" s="11">
        <v>5773221.2880000006</v>
      </c>
      <c r="AF20" s="11">
        <v>2160415.44</v>
      </c>
      <c r="AG20" s="11">
        <v>42297059.856000006</v>
      </c>
      <c r="AH20" s="11">
        <v>3005162.7119999994</v>
      </c>
      <c r="AI20" s="11">
        <v>57132477.144000001</v>
      </c>
      <c r="AJ20" s="11">
        <v>6897239.4959999993</v>
      </c>
      <c r="AK20" s="11">
        <v>2277294.5999999996</v>
      </c>
      <c r="AL20" s="11">
        <v>1564404.5279999999</v>
      </c>
      <c r="AM20" s="11">
        <v>3860116.8720000004</v>
      </c>
      <c r="AN20" s="11">
        <v>3821501.8319999995</v>
      </c>
      <c r="AO20" s="11">
        <v>1837479.648</v>
      </c>
      <c r="AP20" s="11">
        <v>2139190.4159999997</v>
      </c>
      <c r="AQ20" s="11">
        <v>1329683.2799999998</v>
      </c>
      <c r="AR20" s="11">
        <v>1586489.088</v>
      </c>
      <c r="AS20" s="11">
        <v>1148982.6239999998</v>
      </c>
      <c r="AT20" s="11">
        <v>1224796.176</v>
      </c>
      <c r="AU20" s="11">
        <v>147293867.64000002</v>
      </c>
      <c r="AV20" s="11">
        <v>1067961.6720000003</v>
      </c>
      <c r="AW20" s="11">
        <v>637807.70400000014</v>
      </c>
      <c r="AX20" s="11">
        <v>3649866.4560000002</v>
      </c>
      <c r="AY20" s="11">
        <v>3249980.6880000005</v>
      </c>
      <c r="AZ20" s="11">
        <v>6363673.2960000001</v>
      </c>
      <c r="BA20" s="11">
        <v>3226171.0320000001</v>
      </c>
      <c r="BB20" s="11">
        <v>1975039.7999999998</v>
      </c>
      <c r="BC20" s="11">
        <v>1426550.52</v>
      </c>
      <c r="BD20" s="11">
        <v>1183206.72</v>
      </c>
      <c r="BE20" s="11">
        <v>747960.55199999991</v>
      </c>
      <c r="BF20" s="11">
        <v>741118.82400000002</v>
      </c>
      <c r="BG20" s="11">
        <v>17830804.368000001</v>
      </c>
      <c r="BH20" s="11">
        <v>887415.9360000001</v>
      </c>
      <c r="BI20" s="11">
        <v>815424.96</v>
      </c>
      <c r="BJ20" s="11">
        <v>60001637.400000006</v>
      </c>
      <c r="BK20" s="11">
        <v>55796095.656000003</v>
      </c>
      <c r="BL20" s="11">
        <v>4655448.9840000002</v>
      </c>
      <c r="BM20" s="11">
        <v>2045928.9600000002</v>
      </c>
      <c r="BN20" s="11">
        <v>3742507.9679999999</v>
      </c>
      <c r="BO20" s="11">
        <v>3906641.88</v>
      </c>
      <c r="BP20" s="11">
        <v>3253821.6960000005</v>
      </c>
      <c r="BQ20" s="11">
        <v>434319.07200000004</v>
      </c>
      <c r="BR20" s="11">
        <v>553961.95200000005</v>
      </c>
      <c r="BS20" s="11">
        <v>135745924.07999998</v>
      </c>
      <c r="BT20" s="11">
        <v>2616420.3839999996</v>
      </c>
      <c r="BU20" s="11">
        <v>3440034.7919999999</v>
      </c>
      <c r="BV20" s="11">
        <v>4510969.4160000002</v>
      </c>
      <c r="BW20" s="11">
        <v>3050941.3200000003</v>
      </c>
      <c r="BX20" s="11">
        <v>2052097.2719999999</v>
      </c>
      <c r="BY20" s="11">
        <v>1640556.2880000002</v>
      </c>
      <c r="BZ20" s="11">
        <v>3222812.4480000003</v>
      </c>
      <c r="CA20" s="11">
        <v>28945299.48</v>
      </c>
      <c r="CB20" s="11">
        <v>2236138.608</v>
      </c>
      <c r="CC20" s="11">
        <v>4570050.9840000002</v>
      </c>
      <c r="CD20" s="11">
        <v>10214208.120000001</v>
      </c>
      <c r="CE20" s="11">
        <v>2034041.3760000002</v>
      </c>
      <c r="CF20" s="11">
        <v>1677847.8720000002</v>
      </c>
      <c r="CG20" s="11">
        <v>1414919.784</v>
      </c>
      <c r="CH20" s="11">
        <v>469106687.23200005</v>
      </c>
      <c r="CI20" s="11">
        <v>2885740.7520000003</v>
      </c>
      <c r="CJ20" s="11">
        <v>26498314.799999997</v>
      </c>
      <c r="CK20" s="11">
        <v>1942541.8319999999</v>
      </c>
      <c r="CL20" s="11">
        <v>3074843.5200000005</v>
      </c>
      <c r="CM20" s="11">
        <v>2419757.6639999999</v>
      </c>
      <c r="CN20" s="11">
        <v>3325897.7279999997</v>
      </c>
      <c r="CO20" s="11">
        <v>9398114.6639999989</v>
      </c>
      <c r="CP20" s="11">
        <v>518701.99199999997</v>
      </c>
      <c r="CQ20" s="11">
        <v>1543030.8960000002</v>
      </c>
      <c r="CR20" s="11">
        <v>2388788.88</v>
      </c>
      <c r="CS20" s="11">
        <v>2325654.8640000001</v>
      </c>
      <c r="CT20" s="11">
        <v>1177768.872</v>
      </c>
      <c r="CU20" s="11">
        <v>130567679.208</v>
      </c>
      <c r="CV20" s="11">
        <v>1853055.5039999997</v>
      </c>
      <c r="CW20" s="11">
        <v>2103424.44</v>
      </c>
      <c r="CX20" s="11">
        <v>5712339.5280000009</v>
      </c>
      <c r="CY20" s="11">
        <v>1149257.808</v>
      </c>
      <c r="CZ20" s="11">
        <v>6292485.7440000009</v>
      </c>
      <c r="DA20" s="11">
        <v>1068658.1040000001</v>
      </c>
      <c r="DB20" s="11">
        <v>1620851.0160000001</v>
      </c>
      <c r="DC20" s="11">
        <v>89608153.895999998</v>
      </c>
      <c r="DD20" s="11">
        <v>74449878.57599999</v>
      </c>
      <c r="DE20" s="11">
        <v>4778063.4000000004</v>
      </c>
      <c r="DF20" s="11">
        <v>1986463.7999999998</v>
      </c>
      <c r="DG20" s="11">
        <v>15758276.952</v>
      </c>
      <c r="DH20" s="11">
        <v>7792328.2559999991</v>
      </c>
      <c r="DI20" s="11">
        <v>18202885.439999998</v>
      </c>
      <c r="DJ20" s="11">
        <v>12376648.919999998</v>
      </c>
      <c r="DK20" s="11">
        <v>1990409.5919999997</v>
      </c>
      <c r="DL20" s="11">
        <v>263659548.38399997</v>
      </c>
      <c r="DM20" s="11">
        <v>3424467.3599999994</v>
      </c>
      <c r="DN20" s="11">
        <v>8621541.2400000002</v>
      </c>
      <c r="DO20" s="11">
        <v>8553192.6000000015</v>
      </c>
      <c r="DP20" s="11">
        <v>3764810.8080000002</v>
      </c>
      <c r="DQ20" s="11">
        <v>3072388.2</v>
      </c>
      <c r="DR20" s="11">
        <v>8658532.7039999999</v>
      </c>
      <c r="DS20" s="11">
        <v>4586914.2240000004</v>
      </c>
      <c r="DT20" s="11">
        <v>16891329.623999998</v>
      </c>
      <c r="DU20" s="11">
        <v>123821709.84</v>
      </c>
      <c r="DV20" s="11">
        <v>4135066.1520000002</v>
      </c>
      <c r="DW20" s="11">
        <v>26401335.936000004</v>
      </c>
      <c r="DX20" s="11">
        <v>34545437.376000002</v>
      </c>
      <c r="DY20" s="11">
        <v>5711947.7039999999</v>
      </c>
      <c r="DZ20" s="11">
        <v>9156306.0960000008</v>
      </c>
      <c r="EA20" s="11">
        <v>5002780.4879999999</v>
      </c>
      <c r="EB20" s="11">
        <v>876412.87199999997</v>
      </c>
      <c r="EC20" s="11">
        <v>3454440.0239999997</v>
      </c>
      <c r="ED20" s="11">
        <v>4102822.8479999998</v>
      </c>
      <c r="EE20" s="11">
        <v>10130829.359999999</v>
      </c>
      <c r="EF20" s="11">
        <v>77998344.359999985</v>
      </c>
      <c r="EG20" s="11">
        <v>51899619.504000008</v>
      </c>
      <c r="EH20" s="11">
        <v>2821658.9280000003</v>
      </c>
      <c r="EI20" s="11">
        <v>3890694.5040000002</v>
      </c>
      <c r="EJ20" s="11">
        <v>4758458.2319999998</v>
      </c>
      <c r="EK20" s="11">
        <v>5405639.8560000006</v>
      </c>
      <c r="EL20" s="11">
        <v>9831084.6959999986</v>
      </c>
      <c r="EM20" s="11">
        <v>1834103.8559999997</v>
      </c>
      <c r="EN20" s="11">
        <v>4598775.0240000002</v>
      </c>
      <c r="EO20" s="11">
        <v>94802213.976000011</v>
      </c>
      <c r="EP20" s="11">
        <v>2472685.3679999998</v>
      </c>
      <c r="EQ20" s="11">
        <v>3855883.3920000005</v>
      </c>
      <c r="ER20" s="11">
        <v>3354013.9679999999</v>
      </c>
      <c r="ES20" s="11">
        <v>1132416</v>
      </c>
      <c r="ET20" s="11">
        <v>836756.71199999994</v>
      </c>
      <c r="EU20" s="11">
        <v>5687428.2960000001</v>
      </c>
      <c r="EV20" s="11">
        <v>3491895.4079999998</v>
      </c>
      <c r="EW20" s="11">
        <v>2741269.3440000005</v>
      </c>
      <c r="EX20" s="11">
        <v>142594821.07200003</v>
      </c>
      <c r="EY20" s="11">
        <v>945993.81599999999</v>
      </c>
      <c r="EZ20" s="11">
        <v>3026724.5279999999</v>
      </c>
      <c r="FA20" s="11">
        <v>9468102.1920000017</v>
      </c>
      <c r="FB20" s="11">
        <v>6909838.3679999989</v>
      </c>
      <c r="FC20" s="11">
        <v>8469395.0639999993</v>
      </c>
      <c r="FD20" s="11">
        <v>4191108.5760000004</v>
      </c>
      <c r="FE20" s="11">
        <v>5362045.5840000007</v>
      </c>
      <c r="FF20" s="11">
        <v>4643697.6720000003</v>
      </c>
      <c r="FG20" s="11">
        <v>2902220.4479999999</v>
      </c>
      <c r="FH20" s="11">
        <v>2155338.9360000002</v>
      </c>
      <c r="FI20" s="11">
        <v>2028645.9600000002</v>
      </c>
      <c r="FJ20" s="11">
        <v>51079764.935999997</v>
      </c>
      <c r="FK20" s="11">
        <v>2126217.4560000002</v>
      </c>
      <c r="FL20" s="11">
        <v>1444487.568</v>
      </c>
      <c r="FM20" s="11">
        <v>1585528.2719999999</v>
      </c>
      <c r="FN20" s="11">
        <v>5643489.5999999996</v>
      </c>
      <c r="FO20" s="11">
        <v>4355581.1999999993</v>
      </c>
      <c r="FP20" s="11">
        <v>1624422.7439999999</v>
      </c>
      <c r="FQ20" s="11">
        <v>363201</v>
      </c>
      <c r="FR20" s="11">
        <v>364479218.30400002</v>
      </c>
      <c r="FS20" s="11">
        <v>1727140.0559999999</v>
      </c>
      <c r="FT20" s="11">
        <v>9246769.5119999982</v>
      </c>
      <c r="FU20" s="11">
        <v>5030930.8080000002</v>
      </c>
      <c r="FV20" s="11">
        <v>6643730.5440000007</v>
      </c>
      <c r="FW20" s="11">
        <v>1662550.4880000001</v>
      </c>
      <c r="FX20" s="11">
        <v>6874648.8960000006</v>
      </c>
      <c r="FY20" s="11">
        <v>4273453.3440000005</v>
      </c>
      <c r="FZ20" s="11">
        <v>3520318.1999999997</v>
      </c>
      <c r="GA20" s="11">
        <v>3473005.176</v>
      </c>
      <c r="GB20" s="11">
        <v>15691600.919999998</v>
      </c>
      <c r="GC20" s="11">
        <v>2932610.6160000004</v>
      </c>
      <c r="GD20" s="11">
        <v>2502936.216</v>
      </c>
      <c r="GE20" s="11">
        <v>1518099.3599999999</v>
      </c>
      <c r="GF20" s="11">
        <v>95989589.328000009</v>
      </c>
      <c r="GG20" s="11">
        <v>3102781.3679999998</v>
      </c>
      <c r="GH20" s="11">
        <v>2130217.1279999996</v>
      </c>
      <c r="GI20" s="11">
        <v>30239074.271999996</v>
      </c>
      <c r="GJ20" s="11">
        <v>3886564.7039999999</v>
      </c>
      <c r="GK20" s="11">
        <v>2251945.4159999997</v>
      </c>
      <c r="GL20" s="11">
        <v>1441317.8879999998</v>
      </c>
      <c r="GM20" s="11">
        <v>22428832.608000003</v>
      </c>
      <c r="GN20" s="11">
        <v>2090634.3120000002</v>
      </c>
      <c r="GO20" s="11">
        <v>857118.91200000001</v>
      </c>
      <c r="GP20" s="11">
        <v>1055996.496</v>
      </c>
      <c r="GQ20" s="11">
        <v>1252680.7439999999</v>
      </c>
      <c r="GR20" s="11">
        <v>75341895.648000002</v>
      </c>
      <c r="GS20" s="11">
        <v>4433141.1359999999</v>
      </c>
      <c r="GT20" s="11">
        <v>1834038.192</v>
      </c>
      <c r="GU20" s="11">
        <v>9027867.2400000002</v>
      </c>
      <c r="GV20" s="11">
        <v>826777.39200000011</v>
      </c>
      <c r="GW20" s="11">
        <v>4771944.0719999997</v>
      </c>
      <c r="GX20" s="11">
        <v>3456526.3440000005</v>
      </c>
      <c r="GY20" s="11">
        <v>2394985.824</v>
      </c>
      <c r="GZ20" s="11">
        <v>75641170.368000001</v>
      </c>
      <c r="HA20" s="11">
        <v>1175274</v>
      </c>
      <c r="HB20" s="11">
        <v>3840417.3119999995</v>
      </c>
      <c r="HC20" s="11">
        <v>2271888.5279999999</v>
      </c>
      <c r="HD20" s="11">
        <v>230252016.98399997</v>
      </c>
      <c r="HE20" s="11">
        <v>6493445.3999999994</v>
      </c>
      <c r="HF20" s="11">
        <v>11162767.872000001</v>
      </c>
      <c r="HG20" s="11">
        <v>17256196.968000002</v>
      </c>
      <c r="HH20" s="11">
        <v>5928279.7440000009</v>
      </c>
      <c r="HI20" s="11">
        <v>8305740.5040000007</v>
      </c>
      <c r="HJ20" s="11">
        <v>1789493.5200000003</v>
      </c>
      <c r="HK20" s="11">
        <v>1672571.6640000001</v>
      </c>
      <c r="HL20" s="11">
        <v>145816014.62399998</v>
      </c>
      <c r="HM20" s="11">
        <v>5861460.216</v>
      </c>
      <c r="HN20" s="11">
        <v>16592730.335999999</v>
      </c>
      <c r="HO20" s="11">
        <v>4447130.9759999998</v>
      </c>
      <c r="HP20" s="11">
        <v>3143210.16</v>
      </c>
      <c r="HQ20" s="11">
        <v>2497640.4000000004</v>
      </c>
      <c r="HR20" s="11">
        <v>2998086.2880000006</v>
      </c>
      <c r="HS20" s="11">
        <v>1877404.0079999999</v>
      </c>
      <c r="HT20" s="11">
        <v>134111173.48800001</v>
      </c>
      <c r="HU20" s="11">
        <v>35618915.255999997</v>
      </c>
      <c r="HV20" s="11">
        <v>4311043.9920000006</v>
      </c>
      <c r="HW20" s="11">
        <v>1762994.0160000001</v>
      </c>
      <c r="HX20" s="11">
        <v>1958779.92</v>
      </c>
      <c r="HY20" s="11">
        <v>785611.63199999998</v>
      </c>
      <c r="HZ20" s="11">
        <v>20792839.487999998</v>
      </c>
      <c r="IA20" s="11">
        <v>2998665.3599999994</v>
      </c>
      <c r="IB20" s="11">
        <v>1282725.0720000002</v>
      </c>
      <c r="IC20" s="11">
        <v>1788057.4080000003</v>
      </c>
      <c r="ID20" s="11">
        <v>3840452.8560000001</v>
      </c>
      <c r="IE20" s="11">
        <v>7767728.8079999993</v>
      </c>
      <c r="IF20" s="11">
        <v>425013.74399999995</v>
      </c>
      <c r="IG20" s="11">
        <v>3208758.3360000001</v>
      </c>
      <c r="IH20" s="11">
        <v>2062582.8480000002</v>
      </c>
      <c r="II20" s="11">
        <v>2039293.2000000002</v>
      </c>
      <c r="IJ20" s="11">
        <v>115783717.632</v>
      </c>
      <c r="IK20" s="11">
        <v>19319148.384000003</v>
      </c>
      <c r="IL20" s="11">
        <v>6505224.7680000002</v>
      </c>
      <c r="IM20" s="11">
        <v>16357404.408</v>
      </c>
      <c r="IN20" s="11">
        <v>23755386.048</v>
      </c>
      <c r="IO20" s="11">
        <v>2767341.6960000005</v>
      </c>
      <c r="IP20" s="11">
        <v>2852347.176</v>
      </c>
      <c r="IQ20" s="11">
        <v>2087866.8959999999</v>
      </c>
      <c r="IR20" s="11">
        <v>2078654.88</v>
      </c>
      <c r="IS20" s="11">
        <v>2213287.176</v>
      </c>
      <c r="IT20" s="11">
        <v>2416101.7679999997</v>
      </c>
      <c r="IU20" s="11">
        <v>337952335.87199998</v>
      </c>
      <c r="IV20" s="11">
        <v>37410987.623999998</v>
      </c>
      <c r="IW20" s="11">
        <v>4971207.4560000002</v>
      </c>
      <c r="IX20" s="11">
        <v>3236959.56</v>
      </c>
      <c r="IY20" s="11">
        <v>3238328.736</v>
      </c>
      <c r="IZ20" s="11">
        <v>1385263.08</v>
      </c>
      <c r="JA20" s="11">
        <v>2118716.8559999997</v>
      </c>
      <c r="JB20" s="11">
        <v>844603.20000000007</v>
      </c>
      <c r="JC20" s="11">
        <v>1128544.8480000002</v>
      </c>
      <c r="JD20" s="11">
        <v>3278631.4079999998</v>
      </c>
      <c r="JE20" s="11">
        <v>2999689.3679999998</v>
      </c>
      <c r="JF20" s="11">
        <v>1679540.7840000002</v>
      </c>
      <c r="JG20" s="11">
        <v>53743879.512000002</v>
      </c>
      <c r="JH20" s="11">
        <v>31502706.072000001</v>
      </c>
      <c r="JI20" s="11">
        <v>1640852.7119999998</v>
      </c>
      <c r="JJ20" s="11">
        <v>1233438.7439999999</v>
      </c>
      <c r="JK20" s="11">
        <v>1178483.1120000002</v>
      </c>
      <c r="JL20" s="11">
        <v>1221069.6720000003</v>
      </c>
      <c r="JM20" s="11">
        <v>64809525.57599999</v>
      </c>
      <c r="JN20" s="11">
        <v>775941.43200000003</v>
      </c>
      <c r="JO20" s="11">
        <v>2550768.0240000002</v>
      </c>
      <c r="JP20" s="11">
        <v>5009582.0640000002</v>
      </c>
      <c r="JQ20" s="11">
        <v>2001143.808</v>
      </c>
      <c r="JR20" s="11">
        <v>5035724.3279999997</v>
      </c>
      <c r="JS20" s="11">
        <v>1369677.12</v>
      </c>
      <c r="JT20" s="11">
        <v>131476339.00800002</v>
      </c>
      <c r="JU20" s="11">
        <v>43549943.231999993</v>
      </c>
      <c r="JV20" s="11">
        <v>3643626.1919999998</v>
      </c>
      <c r="JW20" s="11">
        <v>2092331.2320000003</v>
      </c>
      <c r="JX20" s="11">
        <v>4051839.3599999994</v>
      </c>
      <c r="JY20" s="11">
        <v>1212408</v>
      </c>
      <c r="JZ20" s="11">
        <v>18914398.872000001</v>
      </c>
      <c r="KA20" s="11">
        <v>13540698.575999999</v>
      </c>
      <c r="KB20" s="11">
        <v>4085576.16</v>
      </c>
      <c r="KC20" s="11">
        <v>4671174.432</v>
      </c>
      <c r="KD20" s="11">
        <v>3263207.7839999995</v>
      </c>
      <c r="KE20" s="11">
        <v>3268842.4560000002</v>
      </c>
      <c r="KF20" s="11">
        <v>869305.53599999996</v>
      </c>
      <c r="KG20" s="11">
        <v>260713.15199999997</v>
      </c>
      <c r="KH20" s="11">
        <v>2143192.08</v>
      </c>
      <c r="KI20" s="11">
        <v>1885459.3200000003</v>
      </c>
      <c r="KJ20" s="11">
        <v>308850810.09600002</v>
      </c>
      <c r="KK20" s="11">
        <v>25709007.839999996</v>
      </c>
      <c r="KL20" s="11">
        <v>5479624.8959999997</v>
      </c>
      <c r="KM20" s="11">
        <v>1844615.1120000002</v>
      </c>
      <c r="KN20" s="11">
        <v>12702065.327999998</v>
      </c>
      <c r="KO20" s="11">
        <v>10300168.968000002</v>
      </c>
      <c r="KP20" s="11">
        <v>48108866.184</v>
      </c>
      <c r="KQ20" s="11">
        <v>2100541.6799999997</v>
      </c>
      <c r="KR20" s="11">
        <v>2665716.2400000002</v>
      </c>
      <c r="KS20" s="11">
        <v>47428885.824000001</v>
      </c>
      <c r="KT20" s="11">
        <v>2391615.36</v>
      </c>
      <c r="KU20" s="11">
        <v>4886472.0719999997</v>
      </c>
      <c r="KV20" s="11">
        <v>25345704.096000001</v>
      </c>
      <c r="KW20" s="11">
        <v>3163791.9840000002</v>
      </c>
      <c r="KX20" s="11">
        <v>3594992.3759999997</v>
      </c>
      <c r="KY20" s="11">
        <v>96524208.863999993</v>
      </c>
      <c r="KZ20" s="11">
        <v>6631661.8560000006</v>
      </c>
      <c r="LA20" s="11">
        <v>75519430.703999996</v>
      </c>
      <c r="LB20" s="11">
        <v>2675184.5760000004</v>
      </c>
      <c r="LC20" s="11">
        <v>1386869.0159999998</v>
      </c>
      <c r="LD20" s="11">
        <v>6825712.0319999997</v>
      </c>
      <c r="LE20" s="11">
        <v>4538767.1520000007</v>
      </c>
      <c r="LF20" s="11">
        <v>1903454.4720000001</v>
      </c>
      <c r="LG20" s="11">
        <v>1815578.808</v>
      </c>
      <c r="LH20" s="11">
        <v>2429045.8080000002</v>
      </c>
      <c r="LI20" s="11">
        <v>200800589.95200002</v>
      </c>
      <c r="LJ20" s="11">
        <v>27713787.431999996</v>
      </c>
      <c r="LK20" s="11">
        <v>43112526.288000003</v>
      </c>
      <c r="LL20" s="11">
        <v>39218040.695999995</v>
      </c>
      <c r="LM20" s="11">
        <v>5180317.1999999993</v>
      </c>
      <c r="LN20" s="11">
        <v>3396634.8000000003</v>
      </c>
      <c r="LO20" s="11">
        <v>1288569.648</v>
      </c>
      <c r="LP20" s="11">
        <v>4042551.1919999998</v>
      </c>
      <c r="LQ20" s="11">
        <v>408178.96800000005</v>
      </c>
      <c r="LR20" s="11">
        <v>6546122.9280000012</v>
      </c>
      <c r="LS20" s="11">
        <v>2481363.36</v>
      </c>
      <c r="LT20" s="11">
        <v>54111507.192000002</v>
      </c>
      <c r="LU20" s="11">
        <v>2917051.2960000001</v>
      </c>
      <c r="LV20" s="11">
        <v>694743.28799999994</v>
      </c>
      <c r="LW20" s="11">
        <v>86169866.159999996</v>
      </c>
      <c r="LX20" s="11">
        <v>75851617.60800001</v>
      </c>
      <c r="LY20" s="11">
        <v>266636060.95199999</v>
      </c>
      <c r="LZ20" s="11">
        <v>46999383.143999994</v>
      </c>
      <c r="MA20" s="11">
        <v>10826045.616</v>
      </c>
      <c r="MB20" s="11">
        <v>7820969.2319999998</v>
      </c>
      <c r="MC20" s="11">
        <v>5642460.2640000004</v>
      </c>
      <c r="MD20" s="11">
        <v>4424509.3920000009</v>
      </c>
      <c r="ME20" s="11">
        <v>6671297.040000001</v>
      </c>
      <c r="MF20" s="11">
        <v>8882418.432</v>
      </c>
      <c r="MG20" s="11">
        <v>26567096.759999998</v>
      </c>
      <c r="MH20" s="11">
        <v>2480762.088</v>
      </c>
      <c r="MI20" s="11">
        <v>330773109.14400005</v>
      </c>
      <c r="MJ20" s="11">
        <v>4637421.9359999998</v>
      </c>
      <c r="MK20" s="11">
        <v>2384151.432</v>
      </c>
      <c r="ML20" s="11">
        <v>3562148.6159999999</v>
      </c>
      <c r="MM20" s="11">
        <v>1676948.1120000002</v>
      </c>
      <c r="MN20" s="11">
        <v>3519251.4000000004</v>
      </c>
      <c r="MO20" s="11">
        <v>2808091.4400000004</v>
      </c>
      <c r="MP20" s="11">
        <v>2473282.0559999999</v>
      </c>
      <c r="MQ20" s="11">
        <v>8446934.688000001</v>
      </c>
      <c r="MR20" s="11">
        <v>2528791.7039999999</v>
      </c>
      <c r="MS20" s="11">
        <v>3147412.1520000002</v>
      </c>
      <c r="MT20" s="11">
        <v>3004507.8</v>
      </c>
      <c r="MU20" s="11">
        <v>108198096.288</v>
      </c>
      <c r="MV20" s="11">
        <v>3456833.5680000004</v>
      </c>
      <c r="MW20" s="11">
        <v>2734759.0559999999</v>
      </c>
      <c r="MX20" s="11">
        <v>6614280.1439999994</v>
      </c>
      <c r="MY20" s="11">
        <v>7244327.9039999992</v>
      </c>
      <c r="MZ20" s="11">
        <v>2019099.0719999999</v>
      </c>
      <c r="NA20" s="11">
        <v>22551770.807999998</v>
      </c>
      <c r="NB20" s="11">
        <v>7653814.5839999998</v>
      </c>
      <c r="NC20" s="11">
        <v>3962867.3759999997</v>
      </c>
      <c r="ND20" s="11">
        <v>936490.36800000002</v>
      </c>
      <c r="NE20" s="11">
        <v>869598.9360000001</v>
      </c>
      <c r="NF20" s="11">
        <v>405579013.63199997</v>
      </c>
      <c r="NG20" s="11">
        <v>26080465.127999999</v>
      </c>
      <c r="NH20" s="11">
        <v>3344024.1359999995</v>
      </c>
      <c r="NI20" s="11">
        <v>99968210.30399999</v>
      </c>
      <c r="NJ20" s="11">
        <v>1980632.8319999999</v>
      </c>
      <c r="NK20" s="11">
        <v>8726202.1920000017</v>
      </c>
      <c r="NL20" s="11">
        <v>54203979.791999996</v>
      </c>
      <c r="NM20" s="11">
        <v>20495213.088</v>
      </c>
      <c r="NN20" s="11">
        <v>1097460.7679999999</v>
      </c>
      <c r="NO20" s="11">
        <v>4683192.4799999995</v>
      </c>
      <c r="NP20" s="11">
        <v>4455543.2640000004</v>
      </c>
      <c r="NQ20" s="11">
        <v>4265307.5999999996</v>
      </c>
      <c r="NR20" s="11">
        <v>62244642.119999997</v>
      </c>
      <c r="NS20" s="11">
        <v>731318.56799999997</v>
      </c>
      <c r="NT20" s="11">
        <v>1311667.4640000002</v>
      </c>
      <c r="NU20" s="11">
        <v>1767552.5520000001</v>
      </c>
      <c r="NV20" s="11">
        <v>2158439.5919999997</v>
      </c>
      <c r="NW20" s="11">
        <v>576033.86400000006</v>
      </c>
      <c r="NX20" s="11">
        <v>837274.63199999998</v>
      </c>
      <c r="NY20" s="11">
        <v>108030816.31200001</v>
      </c>
      <c r="NZ20" s="11">
        <v>37910716.127999999</v>
      </c>
      <c r="OA20" s="11">
        <v>2145747.4799999995</v>
      </c>
      <c r="OB20" s="11">
        <v>1703041.3440000003</v>
      </c>
      <c r="OC20" s="11">
        <v>1924657.7280000001</v>
      </c>
      <c r="OD20" s="11">
        <v>2734094.5920000002</v>
      </c>
      <c r="OE20" s="11">
        <v>649787.97600000002</v>
      </c>
      <c r="OF20" s="11">
        <v>178201639.92000002</v>
      </c>
      <c r="OG20" s="11">
        <v>29114478.48</v>
      </c>
      <c r="OH20" s="11">
        <v>4727246.6160000004</v>
      </c>
      <c r="OI20" s="11">
        <v>30643886.471999995</v>
      </c>
      <c r="OJ20" s="11">
        <v>3253429.7520000003</v>
      </c>
      <c r="OK20" s="11">
        <v>4056320.9760000003</v>
      </c>
      <c r="OL20" s="11">
        <v>12197702.807999998</v>
      </c>
      <c r="OM20" s="11">
        <v>1491987.3840000001</v>
      </c>
      <c r="ON20" s="11">
        <v>5188096.8000000007</v>
      </c>
      <c r="OO20" s="11">
        <v>165242473.24799997</v>
      </c>
      <c r="OP20" s="11">
        <v>26787086.039999999</v>
      </c>
      <c r="OQ20" s="11">
        <v>47683102.104000002</v>
      </c>
      <c r="OR20" s="11">
        <v>7404597.1679999996</v>
      </c>
      <c r="OS20" s="11">
        <v>3771657.2880000006</v>
      </c>
      <c r="OT20" s="11">
        <v>3291545.1119999997</v>
      </c>
      <c r="OU20" s="11">
        <v>72095551.656000003</v>
      </c>
      <c r="OV20" s="11">
        <v>1155926.9279999998</v>
      </c>
      <c r="OW20" s="11">
        <v>3207780.4560000002</v>
      </c>
      <c r="OX20" s="11">
        <v>2654392.92</v>
      </c>
      <c r="OY20" s="11">
        <v>4071190.0320000001</v>
      </c>
      <c r="OZ20" s="11">
        <v>36240110.231999993</v>
      </c>
      <c r="PA20" s="11">
        <v>2238138.8879999998</v>
      </c>
      <c r="PB20" s="11">
        <v>4196998.4399999995</v>
      </c>
      <c r="PC20" s="11">
        <v>1623973.368</v>
      </c>
      <c r="PD20" s="11">
        <v>128663483.35199998</v>
      </c>
      <c r="PE20" s="11">
        <v>2894966.16</v>
      </c>
      <c r="PF20" s="11">
        <v>7184398.2719999989</v>
      </c>
      <c r="PG20" s="11">
        <v>1265450.0639999998</v>
      </c>
      <c r="PH20" s="11">
        <v>4364173.3440000005</v>
      </c>
      <c r="PI20" s="11">
        <v>14969493.168</v>
      </c>
      <c r="PJ20" s="11">
        <v>4317428.040000001</v>
      </c>
      <c r="PK20" s="11">
        <v>3172976.2800000003</v>
      </c>
      <c r="PL20" s="11">
        <v>3572665.3440000005</v>
      </c>
      <c r="PM20" s="11">
        <v>5867291.2800000012</v>
      </c>
      <c r="PN20" s="11">
        <v>4068361.4160000002</v>
      </c>
      <c r="PO20" s="11">
        <v>10695354.143999998</v>
      </c>
      <c r="PP20" s="11">
        <v>2933520.5039999997</v>
      </c>
      <c r="PQ20" s="11">
        <v>30822639.768000003</v>
      </c>
      <c r="PR20" s="11">
        <v>2102322.4799999995</v>
      </c>
      <c r="PS20" s="11">
        <v>1868995.1040000001</v>
      </c>
      <c r="PT20" s="11">
        <v>495056.136</v>
      </c>
      <c r="PU20" s="11">
        <v>1010598.9360000001</v>
      </c>
      <c r="PV20" s="11">
        <v>449272106.01599997</v>
      </c>
      <c r="PW20" s="11">
        <v>5466444.432</v>
      </c>
      <c r="PX20" s="11">
        <v>3757889.0159999998</v>
      </c>
      <c r="PY20" s="11">
        <v>8062558.824</v>
      </c>
      <c r="PZ20" s="11">
        <v>42233531.231999993</v>
      </c>
      <c r="QA20" s="11">
        <v>3366819.0719999997</v>
      </c>
      <c r="QB20" s="11">
        <v>10996154.352000002</v>
      </c>
      <c r="QC20" s="11">
        <v>3967299.3599999994</v>
      </c>
      <c r="QD20" s="11">
        <v>8963675.9039999992</v>
      </c>
      <c r="QE20" s="11">
        <v>1816009.3440000003</v>
      </c>
      <c r="QF20" s="11">
        <v>18380967.672000002</v>
      </c>
      <c r="QG20" s="11">
        <v>3349661.9280000003</v>
      </c>
      <c r="QH20" s="11">
        <v>4682611.1279999996</v>
      </c>
      <c r="QI20" s="11">
        <v>3427787.1359999995</v>
      </c>
      <c r="QJ20" s="11">
        <v>7043661.6959999995</v>
      </c>
      <c r="QK20" s="11">
        <v>4928521.8479999993</v>
      </c>
      <c r="QL20" s="11">
        <v>4399191.648</v>
      </c>
      <c r="QM20" s="11">
        <v>2821023.5520000001</v>
      </c>
      <c r="QN20" s="11">
        <v>1940131.0559999999</v>
      </c>
      <c r="QO20" s="11">
        <v>33318671.664000001</v>
      </c>
      <c r="QP20" s="11">
        <v>35557429.776000001</v>
      </c>
      <c r="QQ20" s="11">
        <v>2432615.7600000002</v>
      </c>
      <c r="QR20" s="11">
        <v>1580801.3760000002</v>
      </c>
      <c r="QS20" s="11">
        <v>767039.88000000012</v>
      </c>
      <c r="QT20" s="11">
        <v>867423.9360000001</v>
      </c>
      <c r="QU20" s="11">
        <v>1584884.5679999997</v>
      </c>
      <c r="QV20" s="11">
        <v>191982643.03200001</v>
      </c>
      <c r="QW20" s="11">
        <v>1909035.8879999998</v>
      </c>
      <c r="QX20" s="11">
        <v>8549099.4719999991</v>
      </c>
      <c r="QY20" s="11">
        <v>3862750.176</v>
      </c>
      <c r="QZ20" s="11">
        <v>6016404.6239999998</v>
      </c>
      <c r="RA20" s="11">
        <v>15576904.464</v>
      </c>
      <c r="RB20" s="11">
        <v>4228384.3679999998</v>
      </c>
      <c r="RC20" s="11">
        <v>13688716.872</v>
      </c>
      <c r="RD20" s="11">
        <v>9494756.376000002</v>
      </c>
      <c r="RE20" s="11">
        <v>1396508.8559999997</v>
      </c>
      <c r="RF20" s="11">
        <v>5789930.3039999995</v>
      </c>
      <c r="RG20" s="11">
        <v>2992285.9920000006</v>
      </c>
      <c r="RH20" s="11">
        <v>1417056.8399999999</v>
      </c>
      <c r="RI20" s="11">
        <v>311382860.208</v>
      </c>
      <c r="RJ20" s="11">
        <v>20201700.479999997</v>
      </c>
      <c r="RK20" s="11">
        <v>5471557.2239999995</v>
      </c>
      <c r="RL20" s="11">
        <v>5557176.1199999992</v>
      </c>
      <c r="RM20" s="11">
        <v>5000860.6079999991</v>
      </c>
      <c r="RN20" s="11">
        <v>6271731</v>
      </c>
      <c r="RO20" s="11">
        <v>24102288.767999999</v>
      </c>
      <c r="RP20" s="11">
        <v>2917204.2719999999</v>
      </c>
      <c r="RQ20" s="11">
        <v>4652258.040000001</v>
      </c>
      <c r="RR20" s="11">
        <v>21303898.079999998</v>
      </c>
      <c r="RS20" s="11">
        <v>26496574.007999998</v>
      </c>
      <c r="RT20" s="11">
        <v>2116869.648</v>
      </c>
      <c r="RU20" s="11">
        <v>2648959.5120000001</v>
      </c>
      <c r="RV20" s="11">
        <v>5114731.7280000001</v>
      </c>
      <c r="RW20" s="11">
        <v>2898900.8160000006</v>
      </c>
      <c r="RX20" s="11">
        <v>2291646.8640000001</v>
      </c>
      <c r="RY20" s="11">
        <v>3401452.9200000004</v>
      </c>
      <c r="RZ20" s="11">
        <v>1851590.808</v>
      </c>
      <c r="SA20" s="11">
        <v>977386.20000000007</v>
      </c>
      <c r="SB20" s="11">
        <v>1487207.8559999997</v>
      </c>
      <c r="SC20" s="11">
        <v>81537417.432000011</v>
      </c>
      <c r="SD20" s="11">
        <v>5710307.1119999997</v>
      </c>
      <c r="SE20" s="11">
        <v>3785806.5839999998</v>
      </c>
      <c r="SF20" s="11">
        <v>1600282.92</v>
      </c>
      <c r="SG20" s="11">
        <v>3071711.4000000004</v>
      </c>
      <c r="SH20" s="11">
        <v>9825079.0080000013</v>
      </c>
      <c r="SI20" s="11">
        <v>2976636.5760000004</v>
      </c>
      <c r="SJ20" s="11">
        <v>8521001.0879999995</v>
      </c>
      <c r="SK20" s="11">
        <v>3181618.9440000001</v>
      </c>
      <c r="SL20" s="11">
        <v>2094157.7999999998</v>
      </c>
      <c r="SM20" s="11">
        <v>17275072.919999998</v>
      </c>
      <c r="SN20" s="11">
        <v>398862.26399999997</v>
      </c>
      <c r="SO20" s="11">
        <v>72848504.112000003</v>
      </c>
      <c r="SP20" s="11">
        <v>4750404.0240000002</v>
      </c>
      <c r="SQ20" s="11">
        <v>3969312.2880000006</v>
      </c>
      <c r="SR20" s="11">
        <v>14724886.511999998</v>
      </c>
      <c r="SS20" s="11">
        <v>2778555.1919999998</v>
      </c>
      <c r="ST20" s="11">
        <v>2827482.12</v>
      </c>
      <c r="SU20" s="11">
        <v>2271627.84</v>
      </c>
      <c r="SV20" s="11">
        <v>1225146.2880000002</v>
      </c>
      <c r="SW20" s="11">
        <v>151530606.264</v>
      </c>
      <c r="SX20" s="11">
        <v>2466265.7999999998</v>
      </c>
      <c r="SY20" s="11">
        <v>10561275.143999998</v>
      </c>
      <c r="SZ20" s="11">
        <v>5738129.352</v>
      </c>
      <c r="TA20" s="11">
        <v>1220694.0959999999</v>
      </c>
      <c r="TB20" s="11">
        <v>1391123.9040000001</v>
      </c>
      <c r="TC20" s="11">
        <v>5018778.5519999992</v>
      </c>
      <c r="TD20" s="11">
        <v>14366157.312000001</v>
      </c>
      <c r="TE20" s="11">
        <v>3908843.5439999998</v>
      </c>
      <c r="TF20" s="11">
        <v>3255624.912</v>
      </c>
      <c r="TG20" s="11">
        <v>5317342.4399999995</v>
      </c>
      <c r="TH20" s="11">
        <v>7281601.4639999997</v>
      </c>
      <c r="TI20" s="11">
        <v>2657157.8880000003</v>
      </c>
      <c r="TJ20" s="11">
        <v>1660322.0160000001</v>
      </c>
      <c r="TK20" s="11">
        <v>308267025.38399994</v>
      </c>
      <c r="TL20" s="11">
        <v>5479047.7679999992</v>
      </c>
      <c r="TM20" s="11">
        <v>2501149.3200000003</v>
      </c>
      <c r="TN20" s="11">
        <v>13630620.552000001</v>
      </c>
      <c r="TO20" s="11">
        <v>11226740.304000001</v>
      </c>
      <c r="TP20" s="11">
        <v>3772255.4879999999</v>
      </c>
      <c r="TQ20" s="11">
        <v>809495.47200000007</v>
      </c>
      <c r="TR20" s="11">
        <v>54447444.552000001</v>
      </c>
      <c r="TS20" s="11">
        <v>2798878.5359999994</v>
      </c>
      <c r="TT20" s="11">
        <v>9378318.623999998</v>
      </c>
      <c r="TU20" s="11">
        <v>13222001.447999999</v>
      </c>
      <c r="TV20" s="11">
        <v>2417486.0159999998</v>
      </c>
      <c r="TW20" s="11">
        <v>2280826.92</v>
      </c>
      <c r="TX20" s="11">
        <v>2707135.2479999997</v>
      </c>
      <c r="TY20" s="11">
        <v>5120846.16</v>
      </c>
      <c r="TZ20" s="11">
        <v>3930609.1680000005</v>
      </c>
      <c r="UA20" s="11">
        <v>37889469.071999997</v>
      </c>
      <c r="UB20" s="11">
        <v>4742382.311999999</v>
      </c>
      <c r="UC20" s="11">
        <v>78850130.879999995</v>
      </c>
      <c r="UD20" s="11">
        <v>13446414.983999999</v>
      </c>
      <c r="UE20" s="11">
        <v>1913076.72</v>
      </c>
      <c r="UF20" s="11">
        <v>3543198.264</v>
      </c>
      <c r="UG20" s="11">
        <v>73609573.272000015</v>
      </c>
      <c r="UH20" s="11">
        <v>2491361.9519999996</v>
      </c>
      <c r="UI20" s="11">
        <v>1951287.1440000003</v>
      </c>
      <c r="UJ20" s="11">
        <v>2424908.1120000002</v>
      </c>
      <c r="UK20" s="11">
        <v>2661331.2240000004</v>
      </c>
      <c r="UL20" s="11">
        <v>59670014.952000007</v>
      </c>
      <c r="UM20" s="11">
        <v>7682764.176</v>
      </c>
      <c r="UN20" s="11">
        <v>4315744.68</v>
      </c>
      <c r="UO20" s="11">
        <v>12276478.535999998</v>
      </c>
      <c r="UP20" s="11">
        <v>4942357.8959999997</v>
      </c>
      <c r="UQ20" s="11">
        <v>3250943.7119999994</v>
      </c>
      <c r="UR20" s="11">
        <v>693201697.05599999</v>
      </c>
      <c r="US20" s="11">
        <v>5743505.6160000004</v>
      </c>
      <c r="UT20" s="11">
        <v>4488104.784</v>
      </c>
      <c r="UU20" s="11">
        <v>44004565.032000005</v>
      </c>
      <c r="UV20" s="11">
        <v>421521.21599999996</v>
      </c>
      <c r="UW20" s="11">
        <v>3658386.6240000003</v>
      </c>
      <c r="UX20" s="11">
        <v>13431755.207999999</v>
      </c>
      <c r="UY20" s="11">
        <v>2962259.16</v>
      </c>
      <c r="UZ20" s="11">
        <v>2760528.1919999998</v>
      </c>
      <c r="VA20" s="11">
        <v>4735728</v>
      </c>
      <c r="VB20" s="11">
        <v>4678934.2080000006</v>
      </c>
      <c r="VC20" s="11">
        <v>18336927.936000001</v>
      </c>
      <c r="VD20" s="11">
        <v>4920400.1040000003</v>
      </c>
      <c r="VE20" s="11">
        <v>12408190.752</v>
      </c>
      <c r="VF20" s="11">
        <v>3362002.9200000004</v>
      </c>
      <c r="VG20" s="11">
        <v>2230340.7119999998</v>
      </c>
      <c r="VH20" s="11">
        <v>1524271.0079999999</v>
      </c>
      <c r="VI20" s="11">
        <v>2890917.8880000003</v>
      </c>
      <c r="VJ20" s="11">
        <v>22667468.376000002</v>
      </c>
      <c r="VK20" s="11">
        <v>1939120.9440000001</v>
      </c>
      <c r="VL20" s="11">
        <v>2114676.5760000004</v>
      </c>
      <c r="VM20" s="11">
        <v>1708290.192</v>
      </c>
      <c r="VN20" s="11">
        <v>187809689.06400001</v>
      </c>
      <c r="VO20" s="11">
        <v>2826317.5920000002</v>
      </c>
      <c r="VP20" s="11">
        <v>3396076.7279999997</v>
      </c>
      <c r="VQ20" s="11">
        <v>7171136.8799999999</v>
      </c>
      <c r="VR20" s="11">
        <v>23639358.719999999</v>
      </c>
      <c r="VS20" s="11">
        <v>5038343.7119999994</v>
      </c>
      <c r="VT20" s="11">
        <v>5167017.7199999988</v>
      </c>
      <c r="VU20" s="11">
        <v>3662730.9840000002</v>
      </c>
      <c r="VV20" s="11">
        <v>6158497.0319999997</v>
      </c>
      <c r="VW20" s="11">
        <v>50950860.144000001</v>
      </c>
      <c r="VX20" s="11">
        <v>3563593.6559999995</v>
      </c>
      <c r="VY20" s="11">
        <v>9983197.4639999997</v>
      </c>
      <c r="VZ20" s="11">
        <v>4244809.5120000001</v>
      </c>
      <c r="WA20" s="11">
        <v>3289249.9679999999</v>
      </c>
      <c r="WB20" s="11">
        <v>2788109.1839999994</v>
      </c>
      <c r="WC20" s="11">
        <v>747005582.95200014</v>
      </c>
      <c r="WD20" s="11">
        <v>12598811.279999999</v>
      </c>
      <c r="WE20" s="11">
        <v>5356906.6079999991</v>
      </c>
      <c r="WF20" s="11">
        <v>5739959.040000001</v>
      </c>
      <c r="WG20" s="11">
        <v>2235409.3440000005</v>
      </c>
      <c r="WH20" s="11">
        <v>5685999.9840000011</v>
      </c>
      <c r="WI20" s="11">
        <v>12885413.399999999</v>
      </c>
      <c r="WJ20" s="11">
        <v>14899381.008000001</v>
      </c>
      <c r="WK20" s="11">
        <v>6206840.4480000008</v>
      </c>
      <c r="WL20" s="11">
        <v>7711851.2879999997</v>
      </c>
      <c r="WM20" s="11">
        <v>3149312.4480000003</v>
      </c>
      <c r="WN20" s="11">
        <v>32812902.455999997</v>
      </c>
      <c r="WO20" s="11">
        <v>4472755.8000000007</v>
      </c>
      <c r="WP20" s="11">
        <v>8569078.2239999995</v>
      </c>
      <c r="WQ20" s="11">
        <v>35710476.096000001</v>
      </c>
      <c r="WR20" s="11">
        <v>5448222.4079999998</v>
      </c>
      <c r="WS20" s="11">
        <v>6204297.959999999</v>
      </c>
      <c r="WT20" s="11">
        <v>8936599.3920000009</v>
      </c>
      <c r="WU20" s="11">
        <v>3115988.6639999999</v>
      </c>
      <c r="WV20" s="11">
        <v>16939302.648000002</v>
      </c>
      <c r="WW20" s="11">
        <v>68370022.39199999</v>
      </c>
      <c r="WX20" s="11">
        <v>3189270.3599999994</v>
      </c>
      <c r="WY20" s="11">
        <v>2050816.4880000001</v>
      </c>
      <c r="WZ20" s="11">
        <v>3869117.1359999995</v>
      </c>
      <c r="XA20" s="11">
        <v>3179338.9200000004</v>
      </c>
      <c r="XB20" s="11">
        <v>2249368.608</v>
      </c>
      <c r="XC20" s="11">
        <v>2933520.0719999997</v>
      </c>
      <c r="XD20" s="11">
        <v>3397270.0079999994</v>
      </c>
      <c r="XE20" s="11">
        <v>54501453.863999993</v>
      </c>
      <c r="XF20" s="11">
        <v>2718704.4960000003</v>
      </c>
      <c r="XG20" s="11">
        <v>1583868.1680000001</v>
      </c>
      <c r="XH20" s="11">
        <v>1359289.656</v>
      </c>
      <c r="XI20" s="11">
        <v>1776544.7039999999</v>
      </c>
      <c r="XJ20" s="11">
        <v>246422012.208</v>
      </c>
      <c r="XK20" s="11">
        <v>5842083.8159999996</v>
      </c>
      <c r="XL20" s="11">
        <v>5884759.6559999995</v>
      </c>
      <c r="XM20" s="11">
        <v>45014180.711999997</v>
      </c>
      <c r="XN20" s="11">
        <v>4974671.1119999997</v>
      </c>
      <c r="XO20" s="11">
        <v>7782541.1039999994</v>
      </c>
      <c r="XP20" s="11">
        <v>20770599.456</v>
      </c>
      <c r="XQ20" s="11">
        <v>3205725.12</v>
      </c>
      <c r="XR20" s="11">
        <v>4537420.4160000002</v>
      </c>
      <c r="XS20" s="11">
        <v>13764672.24</v>
      </c>
      <c r="XT20" s="11">
        <v>10883282.52</v>
      </c>
      <c r="XU20" s="11">
        <v>2066653.1279999998</v>
      </c>
      <c r="XV20" s="11">
        <v>2894381.4960000003</v>
      </c>
      <c r="XW20" s="11">
        <v>4347734.9039999992</v>
      </c>
      <c r="XX20" s="11">
        <v>3661131.9840000002</v>
      </c>
      <c r="XY20" s="11">
        <v>6058176.0240000002</v>
      </c>
      <c r="XZ20" s="11">
        <v>2004122.0160000001</v>
      </c>
      <c r="YA20" s="11">
        <v>2203365.0480000004</v>
      </c>
      <c r="YB20" s="11">
        <v>1514895.2399999998</v>
      </c>
      <c r="YC20" s="11">
        <v>1747545.2399999998</v>
      </c>
      <c r="YD20" s="11">
        <v>2939709.1440000003</v>
      </c>
      <c r="YE20" s="11">
        <v>2639495.7359999996</v>
      </c>
      <c r="YF20" s="11">
        <v>1600578.5279999999</v>
      </c>
      <c r="YG20" s="11">
        <v>253460329.46400002</v>
      </c>
      <c r="YH20" s="11">
        <v>3541891.4160000002</v>
      </c>
      <c r="YI20" s="11">
        <v>10692478.416000001</v>
      </c>
      <c r="YJ20" s="11">
        <v>3779206.9440000001</v>
      </c>
      <c r="YK20" s="11">
        <v>28751200.079999998</v>
      </c>
      <c r="YL20" s="11">
        <v>3705462.4560000002</v>
      </c>
      <c r="YM20" s="11">
        <v>8263408.6560000004</v>
      </c>
      <c r="YN20" s="11">
        <v>1559838.3840000001</v>
      </c>
      <c r="YO20" s="11">
        <v>21851897.280000001</v>
      </c>
      <c r="YP20" s="11">
        <v>24101648.207999997</v>
      </c>
      <c r="YQ20" s="11">
        <v>6924064.5839999998</v>
      </c>
      <c r="YR20" s="11">
        <v>5021560.6079999991</v>
      </c>
      <c r="YS20" s="11">
        <v>3962876.1359999995</v>
      </c>
      <c r="YT20" s="11">
        <v>2793178.4640000006</v>
      </c>
      <c r="YU20" s="11">
        <v>2469269.0639999998</v>
      </c>
      <c r="YV20" s="11">
        <v>2251867.2479999997</v>
      </c>
      <c r="YW20" s="11">
        <v>2666220.5999999996</v>
      </c>
      <c r="YX20" s="11">
        <v>104802972.19199999</v>
      </c>
      <c r="YY20" s="11">
        <v>2606872.8480000002</v>
      </c>
      <c r="YZ20" s="11">
        <v>1643992.7520000001</v>
      </c>
      <c r="ZA20" s="11">
        <v>1070122.872</v>
      </c>
      <c r="ZB20" s="11">
        <v>4880759.4480000008</v>
      </c>
      <c r="ZC20" s="11">
        <v>1332831.2399999998</v>
      </c>
      <c r="ZD20" s="11">
        <v>1772951.736</v>
      </c>
      <c r="ZE20" s="11">
        <v>118687291.96800001</v>
      </c>
      <c r="ZF20" s="11">
        <v>1952094.9360000002</v>
      </c>
      <c r="ZG20" s="11">
        <v>2639828.2319999998</v>
      </c>
      <c r="ZH20" s="11">
        <v>3820758</v>
      </c>
      <c r="ZI20" s="11">
        <v>2071763.4479999999</v>
      </c>
      <c r="ZJ20" s="11">
        <v>2218589.8080000002</v>
      </c>
      <c r="ZK20" s="11">
        <v>1501896.3599999999</v>
      </c>
      <c r="ZL20" s="11">
        <v>1804113.192</v>
      </c>
      <c r="ZM20" s="11">
        <v>11590213.896000002</v>
      </c>
      <c r="ZN20" s="11">
        <v>198670645.36799997</v>
      </c>
      <c r="ZO20" s="11">
        <v>4616932.6320000002</v>
      </c>
      <c r="ZP20" s="11">
        <v>8929549.0559999999</v>
      </c>
      <c r="ZQ20" s="11">
        <v>47782878.480000004</v>
      </c>
      <c r="ZR20" s="11">
        <v>13448271.143999998</v>
      </c>
      <c r="ZS20" s="11">
        <v>1412671.1039999998</v>
      </c>
      <c r="ZT20" s="11">
        <v>5817218.7119999994</v>
      </c>
      <c r="ZU20" s="11">
        <v>7009640.3592000008</v>
      </c>
      <c r="ZV20" s="11">
        <v>8133751.1999999993</v>
      </c>
      <c r="ZW20" s="11">
        <v>11080009.631999999</v>
      </c>
      <c r="ZX20" s="11">
        <v>1463343.5039999997</v>
      </c>
      <c r="ZY20" s="11">
        <v>3194353.56</v>
      </c>
      <c r="ZZ20" s="11">
        <v>4126443.912</v>
      </c>
      <c r="AAA20" s="11">
        <v>4074763.8000000003</v>
      </c>
      <c r="AAB20" s="11">
        <v>2587761.7439999999</v>
      </c>
      <c r="AAC20" s="11">
        <v>2826729.8160000006</v>
      </c>
      <c r="AAD20" s="11">
        <v>3049287.432</v>
      </c>
      <c r="AAE20" s="11">
        <v>1222559.3760000002</v>
      </c>
      <c r="AAF20" s="11">
        <v>4481289.24</v>
      </c>
      <c r="AAG20" s="11">
        <v>2116320.6720000003</v>
      </c>
      <c r="AAH20" s="11">
        <v>2235785.352</v>
      </c>
      <c r="AAI20" s="11">
        <v>1767727.9679999999</v>
      </c>
      <c r="AAJ20" s="11">
        <v>50015540.495999992</v>
      </c>
      <c r="AAK20" s="11">
        <v>2381620.7280000001</v>
      </c>
      <c r="AAL20" s="11">
        <v>3350325.8880000003</v>
      </c>
      <c r="AAM20" s="11">
        <v>2906825.0640000002</v>
      </c>
      <c r="AAN20" s="11">
        <v>2283189.4080000003</v>
      </c>
      <c r="AAO20" s="11">
        <v>5653247.8320000004</v>
      </c>
      <c r="AAP20" s="11">
        <v>2250459.7679999997</v>
      </c>
      <c r="AAQ20" s="11">
        <v>625781841.55199993</v>
      </c>
      <c r="AAR20" s="11">
        <v>4392254.7359999996</v>
      </c>
      <c r="AAS20" s="11">
        <v>4041175.5359999994</v>
      </c>
      <c r="AAT20" s="11">
        <v>12968893.536</v>
      </c>
      <c r="AAU20" s="11">
        <v>7076185.3920000009</v>
      </c>
      <c r="AAV20" s="11">
        <v>2946195.7439999999</v>
      </c>
      <c r="AAW20" s="11">
        <v>7673544.6720000003</v>
      </c>
      <c r="AAX20" s="11">
        <v>12397998.384</v>
      </c>
      <c r="AAY20" s="11">
        <v>24181412.039999999</v>
      </c>
      <c r="AAZ20" s="11">
        <v>5287407.3360000011</v>
      </c>
      <c r="ABA20" s="11">
        <v>7029517.5119999992</v>
      </c>
      <c r="ABB20" s="11">
        <v>59486722.104000002</v>
      </c>
      <c r="ABC20" s="11">
        <v>18073822.608000003</v>
      </c>
      <c r="ABD20" s="11">
        <v>1852908.3359999999</v>
      </c>
      <c r="ABE20" s="11">
        <v>5165561.5439999998</v>
      </c>
      <c r="ABF20" s="11">
        <v>4036369.8720000004</v>
      </c>
      <c r="ABG20" s="11">
        <v>2349243.96</v>
      </c>
      <c r="ABH20" s="11">
        <v>4199679.648</v>
      </c>
      <c r="ABI20" s="11">
        <v>3426829.7759999996</v>
      </c>
      <c r="ABJ20" s="11">
        <v>73297805.184</v>
      </c>
      <c r="ABK20" s="11">
        <v>46598883.599999994</v>
      </c>
      <c r="ABL20" s="11">
        <v>4742713.0079999994</v>
      </c>
      <c r="ABM20" s="11">
        <v>3493265.9280000003</v>
      </c>
      <c r="ABN20" s="11">
        <v>2821942.5839999998</v>
      </c>
      <c r="ABO20" s="11">
        <v>1881710.4239999999</v>
      </c>
      <c r="ABP20" s="11">
        <v>2536829.6160000004</v>
      </c>
      <c r="ABQ20" s="11">
        <v>94242778.536000013</v>
      </c>
      <c r="ABR20" s="11">
        <v>6528030.8159999996</v>
      </c>
      <c r="ABS20" s="11">
        <v>1462431.4080000003</v>
      </c>
      <c r="ABT20" s="11">
        <v>4389540.432</v>
      </c>
      <c r="ABU20" s="11">
        <v>4423606.7520000003</v>
      </c>
      <c r="ABV20" s="11">
        <v>2541580.824</v>
      </c>
      <c r="ABW20" s="11">
        <v>1699014.3599999999</v>
      </c>
      <c r="ABX20" s="11">
        <v>3486762.3840000001</v>
      </c>
      <c r="ABY20" s="11">
        <v>975301.84800000011</v>
      </c>
      <c r="ABZ20" s="11">
        <v>129031049.64000002</v>
      </c>
      <c r="ACA20" s="11">
        <v>2525863.4400000004</v>
      </c>
      <c r="ACB20" s="11">
        <v>17541852.695999999</v>
      </c>
      <c r="ACC20" s="11">
        <v>2513314.9920000001</v>
      </c>
      <c r="ACD20" s="11">
        <v>2158016.6639999999</v>
      </c>
      <c r="ACE20" s="11">
        <v>22456655.207999997</v>
      </c>
      <c r="ACF20" s="11">
        <v>1187677.608</v>
      </c>
      <c r="ACG20" s="11">
        <v>3506404.0320000001</v>
      </c>
      <c r="ACH20" s="11">
        <v>2071019.16</v>
      </c>
      <c r="ACI20" s="11">
        <v>3341036.16</v>
      </c>
      <c r="ACJ20" s="11">
        <v>1963148.736</v>
      </c>
      <c r="ACK20" s="11">
        <v>294187865.61600006</v>
      </c>
      <c r="ACL20" s="11">
        <v>1764735.6720000003</v>
      </c>
      <c r="ACM20" s="11">
        <v>3272366.0159999998</v>
      </c>
      <c r="ACN20" s="11">
        <v>5263045.32</v>
      </c>
      <c r="ACO20" s="11">
        <v>2022789.0480000002</v>
      </c>
      <c r="ACP20" s="11">
        <v>2688251.5439999998</v>
      </c>
      <c r="ACQ20" s="11">
        <v>5241195.8640000001</v>
      </c>
      <c r="ACR20" s="11">
        <v>57290850.623999998</v>
      </c>
      <c r="ACS20" s="11">
        <v>58588388.880000003</v>
      </c>
      <c r="ACT20" s="11">
        <v>1909247.3279999997</v>
      </c>
      <c r="ACU20" s="11">
        <v>4917098.3279999997</v>
      </c>
      <c r="ACV20" s="11">
        <v>6287103.9840000011</v>
      </c>
      <c r="ACW20" s="11">
        <v>51079623.744000003</v>
      </c>
      <c r="ACX20" s="11">
        <v>3539052.648</v>
      </c>
      <c r="ACY20" s="11">
        <v>3140766.6239999998</v>
      </c>
      <c r="ACZ20" s="11">
        <v>1595897.8319999999</v>
      </c>
      <c r="ADA20" s="11">
        <v>1264008.432</v>
      </c>
      <c r="ADB20" s="11">
        <v>1362168.6</v>
      </c>
      <c r="ADC20" s="11">
        <v>2173818.84</v>
      </c>
      <c r="ADD20" s="11">
        <v>2168493.7439999999</v>
      </c>
      <c r="ADE20" s="11">
        <v>1887056.9759999998</v>
      </c>
      <c r="ADF20" s="11">
        <v>2217150.264</v>
      </c>
      <c r="ADG20" s="652">
        <v>5272076.0879999995</v>
      </c>
      <c r="ADH20" s="11">
        <v>37220828.304000005</v>
      </c>
      <c r="ADI20" s="11">
        <v>36766179.816</v>
      </c>
      <c r="ADJ20" s="11">
        <v>689426.92799999984</v>
      </c>
      <c r="ADK20" s="11">
        <v>1135309.68</v>
      </c>
      <c r="ADL20" s="11">
        <v>700276.87199999997</v>
      </c>
      <c r="ADM20" s="11">
        <v>328256.16000000003</v>
      </c>
      <c r="ADN20" s="11">
        <v>2176748.1839999999</v>
      </c>
      <c r="ADO20" s="11">
        <v>2457312.1680000001</v>
      </c>
      <c r="ADP20" s="11">
        <v>1994427.3359999999</v>
      </c>
      <c r="ADQ20" s="11">
        <v>247007570.736</v>
      </c>
      <c r="ADR20" s="11">
        <v>14295511.080000002</v>
      </c>
      <c r="ADS20" s="11">
        <v>18648041.615999997</v>
      </c>
      <c r="ADT20" s="11">
        <v>8886981.5040000007</v>
      </c>
      <c r="ADU20" s="11">
        <v>47497192.775999993</v>
      </c>
      <c r="ADV20" s="11">
        <v>441334.51200000005</v>
      </c>
      <c r="ADW20" s="11">
        <v>951132.98399999994</v>
      </c>
      <c r="ADX20" s="11">
        <v>2921221.1279999996</v>
      </c>
      <c r="ADY20" s="11">
        <v>353203.19999999995</v>
      </c>
      <c r="ADZ20" s="11">
        <v>484525.19999999995</v>
      </c>
      <c r="AEA20" s="11">
        <v>356105720.97600007</v>
      </c>
      <c r="AEB20" s="11">
        <v>44273050.535999998</v>
      </c>
      <c r="AEC20" s="11">
        <v>33327213.360000003</v>
      </c>
      <c r="AED20" s="11">
        <v>2459631.0719999997</v>
      </c>
      <c r="AEE20" s="11">
        <v>3540907.9200000004</v>
      </c>
      <c r="AEF20" s="11">
        <v>12154425.384</v>
      </c>
      <c r="AEG20" s="11">
        <v>3038248.608</v>
      </c>
      <c r="AEH20" s="11">
        <v>4164198.84</v>
      </c>
      <c r="AEI20" s="11">
        <v>3324267.7919999999</v>
      </c>
      <c r="AEJ20" s="11">
        <v>2382534.9840000002</v>
      </c>
      <c r="AEK20" s="11">
        <v>2544652.5839999998</v>
      </c>
      <c r="AEL20" s="11">
        <v>6619529.8560000006</v>
      </c>
      <c r="AEM20" s="11">
        <v>3171309.84</v>
      </c>
      <c r="AEN20" s="11">
        <v>4219923.6720000003</v>
      </c>
      <c r="AEO20" s="11">
        <v>5863630.6799999997</v>
      </c>
      <c r="AEP20" s="11">
        <v>3314055.9359999998</v>
      </c>
      <c r="AEQ20" s="11">
        <v>2232454.7039999999</v>
      </c>
      <c r="AER20" s="11">
        <v>16547065.608000001</v>
      </c>
      <c r="AES20" s="11">
        <v>1830309.264</v>
      </c>
      <c r="AET20" s="11">
        <v>11670470.640000001</v>
      </c>
      <c r="AEU20" s="11">
        <v>174786092.03999996</v>
      </c>
      <c r="AEV20" s="11">
        <v>7688624.5920000002</v>
      </c>
      <c r="AEW20" s="11">
        <v>5243467.9920000006</v>
      </c>
      <c r="AEX20" s="11">
        <v>4908425.0640000002</v>
      </c>
      <c r="AEY20" s="11">
        <v>3792429.6359999995</v>
      </c>
      <c r="AEZ20" s="11">
        <v>13163158.368000001</v>
      </c>
      <c r="AFA20" s="11">
        <v>4180421.9039999996</v>
      </c>
      <c r="AFB20" s="11">
        <v>7921018.824</v>
      </c>
      <c r="AFC20" s="11">
        <v>1465840.7519999999</v>
      </c>
      <c r="AFD20" s="11">
        <v>1282386.696</v>
      </c>
      <c r="AFE20" s="11">
        <v>68964544.415999994</v>
      </c>
      <c r="AFF20" s="11">
        <v>32620703.304000005</v>
      </c>
      <c r="AFG20" s="11">
        <v>5121200.5920000002</v>
      </c>
      <c r="AFH20" s="11">
        <v>3631004.6400000006</v>
      </c>
      <c r="AFI20" s="11">
        <v>9368845.824000001</v>
      </c>
      <c r="AFJ20" s="11">
        <v>3013574.9519999996</v>
      </c>
      <c r="AFK20" s="11">
        <v>2421508.6559999995</v>
      </c>
      <c r="AFL20" s="11">
        <v>3654152.8560000001</v>
      </c>
      <c r="AFM20" s="11">
        <v>1120280.496</v>
      </c>
      <c r="AFN20" s="11">
        <v>3802036.68</v>
      </c>
      <c r="AFO20" s="11">
        <v>2053952.5919999997</v>
      </c>
      <c r="AFP20" s="11">
        <v>3720277.0799999996</v>
      </c>
      <c r="AFQ20" s="11">
        <v>2731585.3679999998</v>
      </c>
      <c r="AFR20" s="11">
        <v>59605695</v>
      </c>
      <c r="AFS20" s="11">
        <v>6112576.2479999997</v>
      </c>
      <c r="AFT20" s="11">
        <v>4151371.44</v>
      </c>
      <c r="AFU20" s="11">
        <v>2187407.16</v>
      </c>
      <c r="AFV20" s="11">
        <v>2646697.7999999998</v>
      </c>
      <c r="AFW20" s="11">
        <v>3229826.088</v>
      </c>
      <c r="AFX20" s="11">
        <v>936368.04</v>
      </c>
      <c r="AFY20" s="11">
        <v>4071118.8000000003</v>
      </c>
      <c r="AFZ20" s="11">
        <v>3557712.9840000002</v>
      </c>
      <c r="AGA20" s="11">
        <v>2408528.736</v>
      </c>
      <c r="AGB20" s="11">
        <v>11137133.664000001</v>
      </c>
      <c r="AGC20" s="11">
        <v>1738711.6080000002</v>
      </c>
      <c r="AGD20" s="11">
        <v>119631260.95199999</v>
      </c>
      <c r="AGE20" s="11">
        <v>2031551.9519999998</v>
      </c>
      <c r="AGF20" s="11">
        <v>2954670.6960000005</v>
      </c>
      <c r="AGG20" s="11">
        <v>2082990.1440000003</v>
      </c>
      <c r="AGH20" s="11">
        <v>11840850.888</v>
      </c>
      <c r="AGI20" s="11">
        <v>2523308.9759999998</v>
      </c>
      <c r="AGJ20" s="11">
        <v>1682375.544</v>
      </c>
      <c r="AGK20" s="11">
        <v>3261421.68</v>
      </c>
      <c r="AGL20" s="11">
        <v>1569072.912</v>
      </c>
      <c r="AGM20" s="11">
        <v>1928262.2399999998</v>
      </c>
      <c r="AGN20" s="11">
        <v>1920098.1120000002</v>
      </c>
      <c r="AGO20" s="11">
        <v>184420911.36000001</v>
      </c>
      <c r="AGP20" s="11">
        <v>13931526.552000001</v>
      </c>
      <c r="AGQ20" s="11">
        <v>12270014.760000002</v>
      </c>
      <c r="AGR20" s="11">
        <v>1448416.2960000001</v>
      </c>
      <c r="AGS20" s="11">
        <v>7738135.9680000003</v>
      </c>
      <c r="AGT20" s="11">
        <v>5869763.8560000006</v>
      </c>
      <c r="AGU20" s="11">
        <v>1425840.5520000001</v>
      </c>
      <c r="AGV20" s="11">
        <v>2489704.392</v>
      </c>
      <c r="AGW20" s="11">
        <v>166998203.37599999</v>
      </c>
      <c r="AGX20" s="11">
        <v>132390943.08</v>
      </c>
      <c r="AGY20" s="11">
        <v>2671914.12</v>
      </c>
      <c r="AGZ20" s="11">
        <v>4553591.688000001</v>
      </c>
      <c r="AHA20" s="11">
        <v>28727741.832000002</v>
      </c>
      <c r="AHB20" s="11">
        <v>5737533.9360000007</v>
      </c>
      <c r="AHC20" s="11">
        <v>4969080.4079999998</v>
      </c>
      <c r="AHD20" s="11">
        <v>4786316.568</v>
      </c>
      <c r="AHE20" s="11">
        <v>1101439.2480000001</v>
      </c>
      <c r="AHF20" s="11">
        <v>4159480.176</v>
      </c>
      <c r="AHG20" s="11">
        <v>5381489.7359999996</v>
      </c>
      <c r="AHH20" s="11">
        <v>3022783.3200000003</v>
      </c>
      <c r="AHI20" s="11">
        <v>1605655.6559999997</v>
      </c>
      <c r="AHJ20" s="11">
        <v>2276099.1359999999</v>
      </c>
      <c r="AHK20" s="11">
        <v>3089041.4160000002</v>
      </c>
      <c r="AHL20" s="11">
        <v>1934803.9920000001</v>
      </c>
      <c r="AHM20" s="11">
        <v>3013369.0079999994</v>
      </c>
      <c r="AHN20" s="11">
        <v>44421854.928000003</v>
      </c>
      <c r="AHO20" s="11">
        <v>2379508.7039999999</v>
      </c>
      <c r="AHP20" s="11">
        <v>1931408.1839999999</v>
      </c>
      <c r="AHQ20" s="11">
        <v>3829785.5279999999</v>
      </c>
      <c r="AHR20" s="11">
        <v>11677117.991999999</v>
      </c>
      <c r="AHS20" s="11">
        <v>1921693.8480000002</v>
      </c>
      <c r="AHT20" s="11">
        <v>4196167.2960000001</v>
      </c>
      <c r="AHU20" s="11">
        <f t="shared" ref="AHU20:AHU32" si="16">SUM(D20:AHR20)</f>
        <v>20302796842.291206</v>
      </c>
      <c r="AHW20" s="625"/>
      <c r="AHX20" s="626"/>
    </row>
    <row r="21" spans="1:908" x14ac:dyDescent="0.8">
      <c r="A21" s="96">
        <v>15</v>
      </c>
      <c r="B21" s="96" t="s">
        <v>661</v>
      </c>
      <c r="C21" s="6" t="s">
        <v>662</v>
      </c>
      <c r="D21" s="11">
        <v>7278442.5839999998</v>
      </c>
      <c r="E21" s="11">
        <v>1061237.7600000002</v>
      </c>
      <c r="F21" s="11">
        <v>945890.39999999991</v>
      </c>
      <c r="G21" s="11">
        <v>259807.22399999999</v>
      </c>
      <c r="H21" s="11">
        <v>1318330.7039999999</v>
      </c>
      <c r="I21" s="11">
        <v>380642.71200000006</v>
      </c>
      <c r="J21" s="11">
        <v>762201.40800000005</v>
      </c>
      <c r="K21" s="11">
        <v>715199.06400000001</v>
      </c>
      <c r="L21" s="11">
        <v>1364092.0079999999</v>
      </c>
      <c r="M21" s="11">
        <v>996820.75199999986</v>
      </c>
      <c r="N21" s="11">
        <v>359196.21600000001</v>
      </c>
      <c r="O21" s="11">
        <v>395723.71200000006</v>
      </c>
      <c r="P21" s="11">
        <v>1121454</v>
      </c>
      <c r="Q21" s="11">
        <v>528395.95200000005</v>
      </c>
      <c r="R21" s="11">
        <v>501237.43200000003</v>
      </c>
      <c r="S21" s="11">
        <v>470763.02399999998</v>
      </c>
      <c r="T21" s="11">
        <v>695796.72</v>
      </c>
      <c r="U21" s="11">
        <v>505012.51200000005</v>
      </c>
      <c r="V21" s="11"/>
      <c r="W21" s="11">
        <v>3205240.824</v>
      </c>
      <c r="X21" s="11">
        <v>494162.28</v>
      </c>
      <c r="Y21" s="11">
        <v>247841.78399999999</v>
      </c>
      <c r="Z21" s="11">
        <v>782352.16800000006</v>
      </c>
      <c r="AA21" s="11">
        <v>454177.60800000007</v>
      </c>
      <c r="AB21" s="11">
        <v>770927.6399999999</v>
      </c>
      <c r="AC21" s="11">
        <v>263064.31200000003</v>
      </c>
      <c r="AD21" s="11">
        <v>1766799.3120000002</v>
      </c>
      <c r="AE21" s="11">
        <v>712159.29599999986</v>
      </c>
      <c r="AF21" s="11">
        <v>281358.55199999997</v>
      </c>
      <c r="AG21" s="11">
        <v>1275709.9920000001</v>
      </c>
      <c r="AH21" s="11">
        <v>278833.68</v>
      </c>
      <c r="AI21" s="11">
        <v>1167366.5520000001</v>
      </c>
      <c r="AJ21" s="11">
        <v>340029.07200000004</v>
      </c>
      <c r="AK21" s="11">
        <v>191299.20000000001</v>
      </c>
      <c r="AL21" s="11">
        <v>106722.24000000001</v>
      </c>
      <c r="AM21" s="11">
        <v>586944.67200000002</v>
      </c>
      <c r="AN21" s="11">
        <v>239506.80000000002</v>
      </c>
      <c r="AO21" s="11">
        <v>1109289.1680000001</v>
      </c>
      <c r="AP21" s="11">
        <v>161164.29599999997</v>
      </c>
      <c r="AQ21" s="11">
        <v>302138.76</v>
      </c>
      <c r="AR21" s="11">
        <v>429963.36</v>
      </c>
      <c r="AS21" s="11">
        <v>286513.68</v>
      </c>
      <c r="AT21" s="11">
        <v>115663.58400000002</v>
      </c>
      <c r="AU21" s="11">
        <v>1433698.128</v>
      </c>
      <c r="AV21" s="11">
        <v>206200.17600000004</v>
      </c>
      <c r="AW21" s="11">
        <v>181414.00799999997</v>
      </c>
      <c r="AX21" s="11">
        <v>202635.16800000003</v>
      </c>
      <c r="AY21" s="11">
        <v>934544.88000000012</v>
      </c>
      <c r="AZ21" s="11">
        <v>534290.23200000008</v>
      </c>
      <c r="BA21" s="11">
        <v>377742.33600000001</v>
      </c>
      <c r="BB21" s="11">
        <v>316146.14399999997</v>
      </c>
      <c r="BC21" s="11">
        <v>77597.328000000009</v>
      </c>
      <c r="BD21" s="11">
        <v>120230.20799999998</v>
      </c>
      <c r="BE21" s="11">
        <v>135831.864</v>
      </c>
      <c r="BF21" s="11">
        <v>56146.175999999999</v>
      </c>
      <c r="BG21" s="11">
        <v>1028631.3360000001</v>
      </c>
      <c r="BH21" s="11">
        <v>86319.624000000011</v>
      </c>
      <c r="BI21" s="11">
        <v>287567.136</v>
      </c>
      <c r="BJ21" s="11">
        <v>797837.11200000008</v>
      </c>
      <c r="BK21" s="11">
        <v>1002119.64</v>
      </c>
      <c r="BL21" s="11">
        <v>384265.39199999999</v>
      </c>
      <c r="BM21" s="11">
        <v>180791.88</v>
      </c>
      <c r="BN21" s="11">
        <v>383295</v>
      </c>
      <c r="BO21" s="11">
        <v>462463.53600000008</v>
      </c>
      <c r="BP21" s="11">
        <v>123467.88</v>
      </c>
      <c r="BQ21" s="11">
        <v>121658.83200000001</v>
      </c>
      <c r="BR21" s="11">
        <v>209935.41599999997</v>
      </c>
      <c r="BS21" s="11">
        <v>1430113.4879999999</v>
      </c>
      <c r="BT21" s="11">
        <v>146110.24799999999</v>
      </c>
      <c r="BU21" s="11">
        <v>478395.64799999993</v>
      </c>
      <c r="BV21" s="11">
        <v>323895.40800000005</v>
      </c>
      <c r="BW21" s="11">
        <v>236937.16800000003</v>
      </c>
      <c r="BX21" s="11">
        <v>327349.848</v>
      </c>
      <c r="BY21" s="11">
        <v>239396.52</v>
      </c>
      <c r="BZ21" s="11">
        <v>303569.52</v>
      </c>
      <c r="CA21" s="11">
        <v>516580.05600000004</v>
      </c>
      <c r="CB21" s="11">
        <v>513126.57599999994</v>
      </c>
      <c r="CC21" s="11">
        <v>426104.49599999998</v>
      </c>
      <c r="CD21" s="11">
        <v>673980.696</v>
      </c>
      <c r="CE21" s="11">
        <v>207658.91999999998</v>
      </c>
      <c r="CF21" s="11">
        <v>429594.48</v>
      </c>
      <c r="CG21" s="11">
        <v>336460.41599999997</v>
      </c>
      <c r="CH21" s="11">
        <v>3404211.12</v>
      </c>
      <c r="CI21" s="11">
        <v>592130.35200000007</v>
      </c>
      <c r="CJ21" s="11">
        <v>2999671.5359999994</v>
      </c>
      <c r="CK21" s="11">
        <v>379915.00800000003</v>
      </c>
      <c r="CL21" s="11">
        <v>745767.72</v>
      </c>
      <c r="CM21" s="11">
        <v>284893.272</v>
      </c>
      <c r="CN21" s="11">
        <v>279570.59999999998</v>
      </c>
      <c r="CO21" s="11">
        <v>1211969.1120000002</v>
      </c>
      <c r="CP21" s="11">
        <v>177958.36800000002</v>
      </c>
      <c r="CQ21" s="11">
        <v>417023.16000000003</v>
      </c>
      <c r="CR21" s="11">
        <v>183572.304</v>
      </c>
      <c r="CS21" s="11">
        <v>462073.17599999998</v>
      </c>
      <c r="CT21" s="11">
        <v>162141.19199999998</v>
      </c>
      <c r="CU21" s="11">
        <v>1605659.1839999999</v>
      </c>
      <c r="CV21" s="11">
        <v>202647.76800000004</v>
      </c>
      <c r="CW21" s="11">
        <v>359415.16800000006</v>
      </c>
      <c r="CX21" s="11">
        <v>556044.98400000005</v>
      </c>
      <c r="CY21" s="11">
        <v>331641.48</v>
      </c>
      <c r="CZ21" s="11">
        <v>357159.36</v>
      </c>
      <c r="DA21" s="11">
        <v>231472.63199999998</v>
      </c>
      <c r="DB21" s="11">
        <v>292039.10399999999</v>
      </c>
      <c r="DC21" s="11">
        <v>602607.52800000005</v>
      </c>
      <c r="DD21" s="11">
        <v>1023790.7999999999</v>
      </c>
      <c r="DE21" s="11">
        <v>261147.98400000003</v>
      </c>
      <c r="DF21" s="11">
        <v>675167.78399999999</v>
      </c>
      <c r="DG21" s="11">
        <v>396098.52</v>
      </c>
      <c r="DH21" s="11">
        <v>492010.84799999994</v>
      </c>
      <c r="DI21" s="11">
        <v>513257.73600000003</v>
      </c>
      <c r="DJ21" s="11">
        <v>1702155.0480000002</v>
      </c>
      <c r="DK21" s="11">
        <v>291056.56799999997</v>
      </c>
      <c r="DL21" s="11">
        <v>5937885.8880000003</v>
      </c>
      <c r="DM21" s="11">
        <v>342456.26399999997</v>
      </c>
      <c r="DN21" s="11">
        <v>406886.44799999997</v>
      </c>
      <c r="DO21" s="11">
        <v>434683.68</v>
      </c>
      <c r="DP21" s="11">
        <v>467015.136</v>
      </c>
      <c r="DQ21" s="11">
        <v>91822.176000000007</v>
      </c>
      <c r="DR21" s="11">
        <v>779895.14400000009</v>
      </c>
      <c r="DS21" s="11">
        <v>883135.65600000008</v>
      </c>
      <c r="DT21" s="11">
        <v>433331.54399999999</v>
      </c>
      <c r="DU21" s="11">
        <v>348113.76</v>
      </c>
      <c r="DV21" s="11">
        <v>237029.76000000001</v>
      </c>
      <c r="DW21" s="11">
        <v>283019.56799999997</v>
      </c>
      <c r="DX21" s="11">
        <v>1047211.3439999999</v>
      </c>
      <c r="DY21" s="11">
        <v>460087.60800000007</v>
      </c>
      <c r="DZ21" s="11">
        <v>1417516.2960000001</v>
      </c>
      <c r="EA21" s="11">
        <v>728146.00799999991</v>
      </c>
      <c r="EB21" s="11">
        <v>266753.27999999997</v>
      </c>
      <c r="EC21" s="11">
        <v>561078.57599999988</v>
      </c>
      <c r="ED21" s="11">
        <v>225742.704</v>
      </c>
      <c r="EE21" s="11">
        <v>1403038.128</v>
      </c>
      <c r="EF21" s="11">
        <v>584314.08000000007</v>
      </c>
      <c r="EG21" s="11">
        <v>271711.94400000002</v>
      </c>
      <c r="EH21" s="11">
        <v>1194905.8800000001</v>
      </c>
      <c r="EI21" s="11">
        <v>550181.04</v>
      </c>
      <c r="EJ21" s="11">
        <v>354619.48800000001</v>
      </c>
      <c r="EK21" s="11">
        <v>950172.23999999987</v>
      </c>
      <c r="EL21" s="11">
        <v>558594.11999999988</v>
      </c>
      <c r="EM21" s="11">
        <v>484534.03199999995</v>
      </c>
      <c r="EN21" s="11">
        <v>677210.39999999991</v>
      </c>
      <c r="EO21" s="11">
        <v>439582.10399999993</v>
      </c>
      <c r="EP21" s="11">
        <v>391156.31999999995</v>
      </c>
      <c r="EQ21" s="11">
        <v>668568.02399999998</v>
      </c>
      <c r="ER21" s="11">
        <v>346811.80800000008</v>
      </c>
      <c r="ES21" s="11">
        <v>522802.08000000007</v>
      </c>
      <c r="ET21" s="11">
        <v>341903.04000000004</v>
      </c>
      <c r="EU21" s="11">
        <v>350518.55999999994</v>
      </c>
      <c r="EV21" s="11">
        <v>475371.60000000003</v>
      </c>
      <c r="EW21" s="11">
        <v>564021.26399999997</v>
      </c>
      <c r="EX21" s="11">
        <v>2514377.1120000002</v>
      </c>
      <c r="EY21" s="11">
        <v>276236.92799999996</v>
      </c>
      <c r="EZ21" s="11">
        <v>79096.320000000007</v>
      </c>
      <c r="FA21" s="11">
        <v>453410.35200000007</v>
      </c>
      <c r="FB21" s="11">
        <v>798087.76799999992</v>
      </c>
      <c r="FC21" s="11">
        <v>461664.93599999999</v>
      </c>
      <c r="FD21" s="11">
        <v>575158.728</v>
      </c>
      <c r="FE21" s="11">
        <v>359360.35200000007</v>
      </c>
      <c r="FF21" s="11">
        <v>299779.75199999998</v>
      </c>
      <c r="FG21" s="11">
        <v>85071</v>
      </c>
      <c r="FH21" s="11">
        <v>150944.68799999999</v>
      </c>
      <c r="FI21" s="11">
        <v>99937.632000000012</v>
      </c>
      <c r="FJ21" s="11">
        <v>1209978.48</v>
      </c>
      <c r="FK21" s="11">
        <v>132903.21600000001</v>
      </c>
      <c r="FL21" s="11">
        <v>352063.80000000005</v>
      </c>
      <c r="FM21" s="11">
        <v>281549.52</v>
      </c>
      <c r="FN21" s="11">
        <v>1656360.84</v>
      </c>
      <c r="FO21" s="11">
        <v>383315.32799999998</v>
      </c>
      <c r="FP21" s="11">
        <v>212593.15199999997</v>
      </c>
      <c r="FQ21" s="11">
        <v>123781.296</v>
      </c>
      <c r="FR21" s="11">
        <v>2830109.4720000001</v>
      </c>
      <c r="FS21" s="11">
        <v>715350.88800000004</v>
      </c>
      <c r="FT21" s="11">
        <v>218291.64</v>
      </c>
      <c r="FU21" s="11">
        <v>352469.47199999995</v>
      </c>
      <c r="FV21" s="11">
        <v>400009.89600000007</v>
      </c>
      <c r="FW21" s="11">
        <v>336488.04000000004</v>
      </c>
      <c r="FX21" s="11">
        <v>1483834.8480000002</v>
      </c>
      <c r="FY21" s="11">
        <v>307534.60800000001</v>
      </c>
      <c r="FZ21" s="11">
        <v>502298.64</v>
      </c>
      <c r="GA21" s="11">
        <v>214913.568</v>
      </c>
      <c r="GB21" s="11">
        <v>832032</v>
      </c>
      <c r="GC21" s="11">
        <v>458324.39999999997</v>
      </c>
      <c r="GD21" s="11">
        <v>127218.24000000001</v>
      </c>
      <c r="GE21" s="11">
        <v>235874.16</v>
      </c>
      <c r="GF21" s="11">
        <v>1883566.0800000001</v>
      </c>
      <c r="GG21" s="11">
        <v>484841.39999999997</v>
      </c>
      <c r="GH21" s="11">
        <v>1040340</v>
      </c>
      <c r="GI21" s="11">
        <v>1359644.6880000001</v>
      </c>
      <c r="GJ21" s="11">
        <v>495869.28</v>
      </c>
      <c r="GK21" s="11">
        <v>1440754.128</v>
      </c>
      <c r="GL21" s="11">
        <v>146258.04</v>
      </c>
      <c r="GM21" s="11">
        <v>1362752.6639999999</v>
      </c>
      <c r="GN21" s="11">
        <v>85409.520000000019</v>
      </c>
      <c r="GO21" s="11">
        <v>262463.49599999998</v>
      </c>
      <c r="GP21" s="11">
        <v>76475.520000000004</v>
      </c>
      <c r="GQ21" s="11">
        <v>257232.14399999997</v>
      </c>
      <c r="GR21" s="11">
        <v>785410.22399999993</v>
      </c>
      <c r="GS21" s="11">
        <v>1412386.5120000001</v>
      </c>
      <c r="GT21" s="11">
        <v>331024.12800000003</v>
      </c>
      <c r="GU21" s="11">
        <v>634252.63199999998</v>
      </c>
      <c r="GV21" s="11">
        <v>366736.68000000005</v>
      </c>
      <c r="GW21" s="11">
        <v>592843.36800000002</v>
      </c>
      <c r="GX21" s="11">
        <v>398406.60000000003</v>
      </c>
      <c r="GY21" s="11">
        <v>322059.55200000003</v>
      </c>
      <c r="GZ21" s="11">
        <v>860975.76000000013</v>
      </c>
      <c r="HA21" s="11">
        <v>596176.44000000006</v>
      </c>
      <c r="HB21" s="11">
        <v>265101.28799999994</v>
      </c>
      <c r="HC21" s="11">
        <v>479753.83199999994</v>
      </c>
      <c r="HD21" s="11">
        <v>1163784.6000000001</v>
      </c>
      <c r="HE21" s="11">
        <v>1400852.7119999998</v>
      </c>
      <c r="HF21" s="11">
        <v>1827344.5679999997</v>
      </c>
      <c r="HG21" s="11">
        <v>1677660.5520000001</v>
      </c>
      <c r="HH21" s="11">
        <v>549994.53600000008</v>
      </c>
      <c r="HI21" s="11">
        <v>1092411.7439999999</v>
      </c>
      <c r="HJ21" s="11">
        <v>186200.06400000001</v>
      </c>
      <c r="HK21" s="11">
        <v>1103614.4640000002</v>
      </c>
      <c r="HL21" s="11">
        <v>1126909.608</v>
      </c>
      <c r="HM21" s="11">
        <v>178742.85600000003</v>
      </c>
      <c r="HN21" s="11">
        <v>1226814.5520000001</v>
      </c>
      <c r="HO21" s="11">
        <v>807335.01600000006</v>
      </c>
      <c r="HP21" s="11">
        <v>567706.87199999997</v>
      </c>
      <c r="HQ21" s="11">
        <v>599858.80800000008</v>
      </c>
      <c r="HR21" s="11">
        <v>959853.81599999999</v>
      </c>
      <c r="HS21" s="11">
        <v>174679.94400000002</v>
      </c>
      <c r="HT21" s="11">
        <v>947590.15199999989</v>
      </c>
      <c r="HU21" s="11">
        <v>650651.35199999996</v>
      </c>
      <c r="HV21" s="11">
        <v>935729.0639999999</v>
      </c>
      <c r="HW21" s="11">
        <v>220182.52800000002</v>
      </c>
      <c r="HX21" s="11">
        <v>492652.68</v>
      </c>
      <c r="HY21" s="11">
        <v>292721.40000000002</v>
      </c>
      <c r="HZ21" s="11">
        <v>1284769.8960000002</v>
      </c>
      <c r="IA21" s="11">
        <v>111266.16</v>
      </c>
      <c r="IB21" s="11">
        <v>320810.40000000002</v>
      </c>
      <c r="IC21" s="11">
        <v>138424.22400000002</v>
      </c>
      <c r="ID21" s="11">
        <v>400880.66399999993</v>
      </c>
      <c r="IE21" s="11">
        <v>4927776.0480000004</v>
      </c>
      <c r="IF21" s="11">
        <v>126257.352</v>
      </c>
      <c r="IG21" s="11">
        <v>330480.31200000003</v>
      </c>
      <c r="IH21" s="11">
        <v>265294.82399999996</v>
      </c>
      <c r="II21" s="11">
        <v>115430.04000000001</v>
      </c>
      <c r="IJ21" s="11">
        <v>1375815.912</v>
      </c>
      <c r="IK21" s="11">
        <v>1341685.2000000002</v>
      </c>
      <c r="IL21" s="11">
        <v>582504.28799999994</v>
      </c>
      <c r="IM21" s="11">
        <v>964597.24800000014</v>
      </c>
      <c r="IN21" s="11">
        <v>670755.72</v>
      </c>
      <c r="IO21" s="11">
        <v>650676.81600000011</v>
      </c>
      <c r="IP21" s="11">
        <v>114541.46399999999</v>
      </c>
      <c r="IQ21" s="11">
        <v>327069.21600000001</v>
      </c>
      <c r="IR21" s="11">
        <v>172938.43199999997</v>
      </c>
      <c r="IS21" s="11">
        <v>413838.96</v>
      </c>
      <c r="IT21" s="11">
        <v>236838.38399999999</v>
      </c>
      <c r="IU21" s="11">
        <v>2157833.6159999999</v>
      </c>
      <c r="IV21" s="11">
        <v>1316015.5440000002</v>
      </c>
      <c r="IW21" s="11">
        <v>452204.90399999998</v>
      </c>
      <c r="IX21" s="11">
        <v>287069.56799999997</v>
      </c>
      <c r="IY21" s="11">
        <v>365523.62400000007</v>
      </c>
      <c r="IZ21" s="11">
        <v>301807.51199999999</v>
      </c>
      <c r="JA21" s="11">
        <v>215363.27999999997</v>
      </c>
      <c r="JB21" s="11">
        <v>199469.20800000001</v>
      </c>
      <c r="JC21" s="11">
        <v>110717.61599999998</v>
      </c>
      <c r="JD21" s="11">
        <v>478830.11999999994</v>
      </c>
      <c r="JE21" s="11">
        <v>280313.23199999996</v>
      </c>
      <c r="JF21" s="11">
        <v>393441.21599999996</v>
      </c>
      <c r="JG21" s="11">
        <v>1488469.176</v>
      </c>
      <c r="JH21" s="11">
        <v>471293.136</v>
      </c>
      <c r="JI21" s="11">
        <v>358969.39199999999</v>
      </c>
      <c r="JJ21" s="11">
        <v>343942.55999999994</v>
      </c>
      <c r="JK21" s="11">
        <v>270151.96799999999</v>
      </c>
      <c r="JL21" s="11">
        <v>406108.55999999994</v>
      </c>
      <c r="JM21" s="11">
        <v>496043.18400000001</v>
      </c>
      <c r="JN21" s="11">
        <v>155180.424</v>
      </c>
      <c r="JO21" s="11">
        <v>385935.21600000001</v>
      </c>
      <c r="JP21" s="11">
        <v>466435.65599999996</v>
      </c>
      <c r="JQ21" s="11">
        <v>63707.376000000004</v>
      </c>
      <c r="JR21" s="11">
        <v>308870.32799999998</v>
      </c>
      <c r="JS21" s="11">
        <v>242776.91999999998</v>
      </c>
      <c r="JT21" s="11">
        <v>3391855.2960000001</v>
      </c>
      <c r="JU21" s="11">
        <v>789627.14400000009</v>
      </c>
      <c r="JV21" s="11">
        <v>434982.09600000002</v>
      </c>
      <c r="JW21" s="11">
        <v>118398.216</v>
      </c>
      <c r="JX21" s="11">
        <v>730088.20799999987</v>
      </c>
      <c r="JY21" s="11">
        <v>465106.77600000001</v>
      </c>
      <c r="JZ21" s="11">
        <v>621690.96</v>
      </c>
      <c r="KA21" s="11">
        <v>594896.20799999998</v>
      </c>
      <c r="KB21" s="11">
        <v>525851.92799999996</v>
      </c>
      <c r="KC21" s="11">
        <v>721977.74399999995</v>
      </c>
      <c r="KD21" s="11">
        <v>354703.34400000004</v>
      </c>
      <c r="KE21" s="11">
        <v>433207.77600000001</v>
      </c>
      <c r="KF21" s="11">
        <v>164960.49599999998</v>
      </c>
      <c r="KG21" s="11">
        <v>95369.66399999999</v>
      </c>
      <c r="KH21" s="11">
        <v>324684.55200000003</v>
      </c>
      <c r="KI21" s="11">
        <v>156487.17600000001</v>
      </c>
      <c r="KJ21" s="11">
        <v>5435208.9840000011</v>
      </c>
      <c r="KK21" s="11">
        <v>221585.35200000001</v>
      </c>
      <c r="KL21" s="11">
        <v>387196.87199999997</v>
      </c>
      <c r="KM21" s="11">
        <v>1370330.088</v>
      </c>
      <c r="KN21" s="11">
        <v>280089.83999999997</v>
      </c>
      <c r="KO21" s="11">
        <v>817723.10400000005</v>
      </c>
      <c r="KP21" s="11">
        <v>1686712.6559999997</v>
      </c>
      <c r="KQ21" s="11">
        <v>931855.03199999989</v>
      </c>
      <c r="KR21" s="11">
        <v>534102.04799999995</v>
      </c>
      <c r="KS21" s="11">
        <v>459104.39999999997</v>
      </c>
      <c r="KT21" s="11">
        <v>389218.31999999995</v>
      </c>
      <c r="KU21" s="11">
        <v>25824</v>
      </c>
      <c r="KV21" s="11">
        <v>718590.60000000009</v>
      </c>
      <c r="KW21" s="11">
        <v>398309.08799999999</v>
      </c>
      <c r="KX21" s="11">
        <v>173898.09599999996</v>
      </c>
      <c r="KY21" s="11">
        <v>2480308.608</v>
      </c>
      <c r="KZ21" s="11">
        <v>506761.32</v>
      </c>
      <c r="LA21" s="11">
        <v>1440267.3119999999</v>
      </c>
      <c r="LB21" s="11">
        <v>177710.712</v>
      </c>
      <c r="LC21" s="11">
        <v>167486.64000000001</v>
      </c>
      <c r="LD21" s="11">
        <v>566752.63199999998</v>
      </c>
      <c r="LE21" s="11">
        <v>1613320.4159999997</v>
      </c>
      <c r="LF21" s="11">
        <v>348157.87199999997</v>
      </c>
      <c r="LG21" s="11">
        <v>275772.98400000005</v>
      </c>
      <c r="LH21" s="11">
        <v>737115.86400000006</v>
      </c>
      <c r="LI21" s="11">
        <v>2726625.8640000001</v>
      </c>
      <c r="LJ21" s="11">
        <v>2522710.7520000003</v>
      </c>
      <c r="LK21" s="11">
        <v>480715.44000000006</v>
      </c>
      <c r="LL21" s="11">
        <v>1335917.7600000002</v>
      </c>
      <c r="LM21" s="11">
        <v>2276907.8879999998</v>
      </c>
      <c r="LN21" s="11">
        <v>486574.34400000004</v>
      </c>
      <c r="LO21" s="11">
        <v>731542.2</v>
      </c>
      <c r="LP21" s="11">
        <v>1001627.04</v>
      </c>
      <c r="LQ21" s="11">
        <v>63356.904000000002</v>
      </c>
      <c r="LR21" s="11">
        <v>771280.56</v>
      </c>
      <c r="LS21" s="11">
        <v>827389.84800000011</v>
      </c>
      <c r="LT21" s="11">
        <v>1537101.0720000002</v>
      </c>
      <c r="LU21" s="11">
        <v>469175.56799999997</v>
      </c>
      <c r="LV21" s="11">
        <v>296337.74399999995</v>
      </c>
      <c r="LW21" s="11">
        <v>537764.64</v>
      </c>
      <c r="LX21" s="11">
        <v>559154.25600000005</v>
      </c>
      <c r="LY21" s="11">
        <v>2397703.7759999996</v>
      </c>
      <c r="LZ21" s="11">
        <v>420045.26399999997</v>
      </c>
      <c r="MA21" s="11">
        <v>393193.48800000001</v>
      </c>
      <c r="MB21" s="11">
        <v>743944.82400000002</v>
      </c>
      <c r="MC21" s="11">
        <v>1022514.2880000001</v>
      </c>
      <c r="MD21" s="11">
        <v>960022.70400000014</v>
      </c>
      <c r="ME21" s="11">
        <v>443867.32800000004</v>
      </c>
      <c r="MF21" s="11">
        <v>642378.40800000005</v>
      </c>
      <c r="MG21" s="11">
        <v>796546.20000000007</v>
      </c>
      <c r="MH21" s="11">
        <v>373810.17599999998</v>
      </c>
      <c r="MI21" s="11">
        <v>1188388.4640000002</v>
      </c>
      <c r="MJ21" s="11">
        <v>666760.34400000004</v>
      </c>
      <c r="MK21" s="11">
        <v>413261.89919999999</v>
      </c>
      <c r="ML21" s="11">
        <v>254675.61600000001</v>
      </c>
      <c r="MM21" s="11">
        <v>312729.93599999999</v>
      </c>
      <c r="MN21" s="11">
        <v>590196.19199999992</v>
      </c>
      <c r="MO21" s="11">
        <v>287214.67200000002</v>
      </c>
      <c r="MP21" s="11">
        <v>859710.86400000006</v>
      </c>
      <c r="MQ21" s="11">
        <v>77596.775999999998</v>
      </c>
      <c r="MR21" s="11">
        <v>171372.04800000001</v>
      </c>
      <c r="MS21" s="11">
        <v>201577.46399999998</v>
      </c>
      <c r="MT21" s="11">
        <v>348444.43200000003</v>
      </c>
      <c r="MU21" s="11">
        <v>3093301.3440000005</v>
      </c>
      <c r="MV21" s="11">
        <v>334843.44000000006</v>
      </c>
      <c r="MW21" s="11">
        <v>263269.36800000002</v>
      </c>
      <c r="MX21" s="11">
        <v>372044.78399999999</v>
      </c>
      <c r="MY21" s="11">
        <v>735268.27200000011</v>
      </c>
      <c r="MZ21" s="11">
        <v>337532.68799999997</v>
      </c>
      <c r="NA21" s="11">
        <v>969144.79200000013</v>
      </c>
      <c r="NB21" s="11">
        <v>785700.62400000007</v>
      </c>
      <c r="NC21" s="11">
        <v>509829.81599999999</v>
      </c>
      <c r="ND21" s="11">
        <v>288855.14399999997</v>
      </c>
      <c r="NE21" s="11">
        <v>80010.744000000006</v>
      </c>
      <c r="NF21" s="11">
        <v>2436534.0719999997</v>
      </c>
      <c r="NG21" s="11">
        <v>1111243.7999999998</v>
      </c>
      <c r="NH21" s="11">
        <v>462773.88000000006</v>
      </c>
      <c r="NI21" s="11">
        <v>3070183.5839999998</v>
      </c>
      <c r="NJ21" s="11">
        <v>459341.80800000008</v>
      </c>
      <c r="NK21" s="11">
        <v>961084.5120000001</v>
      </c>
      <c r="NL21" s="11">
        <v>1776579.7439999999</v>
      </c>
      <c r="NM21" s="11">
        <v>593459.42400000012</v>
      </c>
      <c r="NN21" s="11">
        <v>105415.056</v>
      </c>
      <c r="NO21" s="11">
        <v>304733.27999999997</v>
      </c>
      <c r="NP21" s="11">
        <v>432999.31199999998</v>
      </c>
      <c r="NQ21" s="11">
        <v>147124.91999999998</v>
      </c>
      <c r="NR21" s="11">
        <v>3849275.2559999996</v>
      </c>
      <c r="NS21" s="11">
        <v>403957.19999999995</v>
      </c>
      <c r="NT21" s="11">
        <v>140279.04000000001</v>
      </c>
      <c r="NU21" s="11">
        <v>194097.62400000001</v>
      </c>
      <c r="NV21" s="11">
        <v>538853.304</v>
      </c>
      <c r="NW21" s="11">
        <v>48533.039999999994</v>
      </c>
      <c r="NX21" s="11">
        <v>159052.08000000002</v>
      </c>
      <c r="NY21" s="11">
        <v>6331876.0559999999</v>
      </c>
      <c r="NZ21" s="11">
        <v>850300.79999999993</v>
      </c>
      <c r="OA21" s="11">
        <v>346460.49600000004</v>
      </c>
      <c r="OB21" s="11">
        <v>146636.592</v>
      </c>
      <c r="OC21" s="11">
        <v>564461.68800000008</v>
      </c>
      <c r="OD21" s="11">
        <v>268735.03200000001</v>
      </c>
      <c r="OE21" s="11">
        <v>345547.58400000003</v>
      </c>
      <c r="OF21" s="11">
        <v>2638605.3839999996</v>
      </c>
      <c r="OG21" s="11">
        <v>1270436.4479999999</v>
      </c>
      <c r="OH21" s="11">
        <v>387790.80000000005</v>
      </c>
      <c r="OI21" s="11">
        <v>1108787.1120000002</v>
      </c>
      <c r="OJ21" s="11">
        <v>200202.12000000002</v>
      </c>
      <c r="OK21" s="11">
        <v>591645.14400000009</v>
      </c>
      <c r="OL21" s="11">
        <v>150234.21600000001</v>
      </c>
      <c r="OM21" s="11">
        <v>468754.82400000002</v>
      </c>
      <c r="ON21" s="11">
        <v>352069.77599999995</v>
      </c>
      <c r="OO21" s="11">
        <v>2558718.0240000002</v>
      </c>
      <c r="OP21" s="11">
        <v>433522.65599999996</v>
      </c>
      <c r="OQ21" s="11">
        <v>1186769.6880000001</v>
      </c>
      <c r="OR21" s="11">
        <v>558346.41599999997</v>
      </c>
      <c r="OS21" s="11">
        <v>375027.93599999999</v>
      </c>
      <c r="OT21" s="11">
        <v>311955.81599999999</v>
      </c>
      <c r="OU21" s="11">
        <v>2128577.16</v>
      </c>
      <c r="OV21" s="11">
        <v>121437.408</v>
      </c>
      <c r="OW21" s="11">
        <v>175624.51199999999</v>
      </c>
      <c r="OX21" s="11">
        <v>824968.4879999999</v>
      </c>
      <c r="OY21" s="11">
        <v>193183.2</v>
      </c>
      <c r="OZ21" s="11">
        <v>383661.6</v>
      </c>
      <c r="PA21" s="11">
        <v>182371.60800000001</v>
      </c>
      <c r="PB21" s="11">
        <v>228816.48</v>
      </c>
      <c r="PC21" s="11">
        <v>325279.48800000001</v>
      </c>
      <c r="PD21" s="11">
        <v>1435624.608</v>
      </c>
      <c r="PE21" s="11">
        <v>109355.52000000002</v>
      </c>
      <c r="PF21" s="11">
        <v>325912.80000000005</v>
      </c>
      <c r="PG21" s="11">
        <v>296302.99200000003</v>
      </c>
      <c r="PH21" s="11">
        <v>436300.63199999998</v>
      </c>
      <c r="PI21" s="11">
        <v>550011.67200000002</v>
      </c>
      <c r="PJ21" s="11">
        <v>373858.70400000003</v>
      </c>
      <c r="PK21" s="11">
        <v>119611.08</v>
      </c>
      <c r="PL21" s="11">
        <v>315355.31999999995</v>
      </c>
      <c r="PM21" s="11">
        <v>389452.08000000007</v>
      </c>
      <c r="PN21" s="11">
        <v>219718.08000000002</v>
      </c>
      <c r="PO21" s="11">
        <v>1003025.376</v>
      </c>
      <c r="PP21" s="11">
        <v>257659.00799999997</v>
      </c>
      <c r="PQ21" s="11">
        <v>978110.20799999987</v>
      </c>
      <c r="PR21" s="11">
        <v>165517.05599999998</v>
      </c>
      <c r="PS21" s="11">
        <v>124323.59999999999</v>
      </c>
      <c r="PT21" s="11">
        <v>152966.40000000002</v>
      </c>
      <c r="PU21" s="11">
        <v>210283.94400000002</v>
      </c>
      <c r="PV21" s="11">
        <v>4102043.2800000003</v>
      </c>
      <c r="PW21" s="11">
        <v>432909.60000000003</v>
      </c>
      <c r="PX21" s="11">
        <v>180556.728</v>
      </c>
      <c r="PY21" s="11">
        <v>485019.60000000003</v>
      </c>
      <c r="PZ21" s="11">
        <v>1120162.0560000001</v>
      </c>
      <c r="QA21" s="11">
        <v>742321.2</v>
      </c>
      <c r="QB21" s="11">
        <v>823849.87199999997</v>
      </c>
      <c r="QC21" s="11">
        <v>138891.19199999998</v>
      </c>
      <c r="QD21" s="11">
        <v>133812.36000000002</v>
      </c>
      <c r="QE21" s="11">
        <v>401792.39999999997</v>
      </c>
      <c r="QF21" s="11">
        <v>791897.04</v>
      </c>
      <c r="QG21" s="11">
        <v>396898.22399999999</v>
      </c>
      <c r="QH21" s="11">
        <v>92304.144</v>
      </c>
      <c r="QI21" s="11">
        <v>674859.33600000013</v>
      </c>
      <c r="QJ21" s="11">
        <v>607505.92799999996</v>
      </c>
      <c r="QK21" s="11">
        <v>909234.07200000016</v>
      </c>
      <c r="QL21" s="11">
        <v>722378.06400000001</v>
      </c>
      <c r="QM21" s="11">
        <v>262449.59999999998</v>
      </c>
      <c r="QN21" s="11">
        <v>209772</v>
      </c>
      <c r="QO21" s="11">
        <v>1174582.32</v>
      </c>
      <c r="QP21" s="11">
        <v>636694.152</v>
      </c>
      <c r="QQ21" s="11">
        <v>209788.80000000002</v>
      </c>
      <c r="QR21" s="11">
        <v>427336.80000000005</v>
      </c>
      <c r="QS21" s="11">
        <v>483215.85599999997</v>
      </c>
      <c r="QT21" s="11">
        <v>391740.38399999996</v>
      </c>
      <c r="QU21" s="11">
        <v>124241.06400000001</v>
      </c>
      <c r="QV21" s="11">
        <v>2303308.0320000001</v>
      </c>
      <c r="QW21" s="11">
        <v>307060.55999999994</v>
      </c>
      <c r="QX21" s="11">
        <v>664656.28799999994</v>
      </c>
      <c r="QY21" s="11">
        <v>268984.80000000005</v>
      </c>
      <c r="QZ21" s="11">
        <v>1223522.52</v>
      </c>
      <c r="RA21" s="11">
        <v>1093259.8800000001</v>
      </c>
      <c r="RB21" s="11">
        <v>186393.59999999998</v>
      </c>
      <c r="RC21" s="11">
        <v>673539.81600000011</v>
      </c>
      <c r="RD21" s="11">
        <v>638536.80000000005</v>
      </c>
      <c r="RE21" s="11">
        <v>459508.53600000008</v>
      </c>
      <c r="RF21" s="11">
        <v>205445.37599999999</v>
      </c>
      <c r="RG21" s="11">
        <v>309029.27999999997</v>
      </c>
      <c r="RH21" s="11">
        <v>363066.83999999997</v>
      </c>
      <c r="RI21" s="11">
        <v>2866701.84</v>
      </c>
      <c r="RJ21" s="11">
        <v>1425227.7600000002</v>
      </c>
      <c r="RK21" s="11">
        <v>137756.40000000002</v>
      </c>
      <c r="RL21" s="11">
        <v>804961.12800000003</v>
      </c>
      <c r="RM21" s="11">
        <v>415967.95199999999</v>
      </c>
      <c r="RN21" s="11">
        <v>497811.24000000005</v>
      </c>
      <c r="RO21" s="11">
        <v>651070.19999999995</v>
      </c>
      <c r="RP21" s="11">
        <v>152995.20000000001</v>
      </c>
      <c r="RQ21" s="11">
        <v>116405.75999999999</v>
      </c>
      <c r="RR21" s="11">
        <v>691560.91200000001</v>
      </c>
      <c r="RS21" s="11">
        <v>713234.83199999994</v>
      </c>
      <c r="RT21" s="11">
        <v>472206.81599999999</v>
      </c>
      <c r="RU21" s="11">
        <v>273095.04000000004</v>
      </c>
      <c r="RV21" s="11">
        <v>231768</v>
      </c>
      <c r="RW21" s="11">
        <v>144649.20000000001</v>
      </c>
      <c r="RX21" s="11">
        <v>416849.92799999996</v>
      </c>
      <c r="RY21" s="11">
        <v>343682.64</v>
      </c>
      <c r="RZ21" s="11">
        <v>140406</v>
      </c>
      <c r="SA21" s="11">
        <v>271315.19999999995</v>
      </c>
      <c r="SB21" s="11">
        <v>162221.61599999998</v>
      </c>
      <c r="SC21" s="11">
        <v>8132881.824</v>
      </c>
      <c r="SD21" s="11">
        <v>293715.36</v>
      </c>
      <c r="SE21" s="11">
        <v>798406.82400000002</v>
      </c>
      <c r="SF21" s="11">
        <v>260877.74399999998</v>
      </c>
      <c r="SG21" s="11">
        <v>226757.76000000001</v>
      </c>
      <c r="SH21" s="11">
        <v>798011.18400000001</v>
      </c>
      <c r="SI21" s="11">
        <v>737590.99200000009</v>
      </c>
      <c r="SJ21" s="11">
        <v>996863.20799999987</v>
      </c>
      <c r="SK21" s="11">
        <v>688625.85599999991</v>
      </c>
      <c r="SL21" s="11">
        <v>267461.592</v>
      </c>
      <c r="SM21" s="11">
        <v>989199.64800000004</v>
      </c>
      <c r="SN21" s="11">
        <v>194404.17600000004</v>
      </c>
      <c r="SO21" s="11">
        <v>984780.28800000006</v>
      </c>
      <c r="SP21" s="11">
        <v>743209.2</v>
      </c>
      <c r="SQ21" s="11">
        <v>460676.44799999997</v>
      </c>
      <c r="SR21" s="11">
        <v>489654</v>
      </c>
      <c r="SS21" s="11">
        <v>166079.76</v>
      </c>
      <c r="ST21" s="11">
        <v>1097227.32</v>
      </c>
      <c r="SU21" s="11">
        <v>266552.06400000001</v>
      </c>
      <c r="SV21" s="11">
        <v>10926.407999999999</v>
      </c>
      <c r="SW21" s="11">
        <v>1197588.96</v>
      </c>
      <c r="SX21" s="11">
        <v>389788.39199999999</v>
      </c>
      <c r="SY21" s="11">
        <v>782798.66399999987</v>
      </c>
      <c r="SZ21" s="11">
        <v>409337.56799999997</v>
      </c>
      <c r="TA21" s="11">
        <v>175811.32799999998</v>
      </c>
      <c r="TB21" s="11">
        <v>145814.40000000002</v>
      </c>
      <c r="TC21" s="11">
        <v>367285.89600000007</v>
      </c>
      <c r="TD21" s="11">
        <v>813849.04799999995</v>
      </c>
      <c r="TE21" s="11">
        <v>238933.19999999998</v>
      </c>
      <c r="TF21" s="11">
        <v>296751.26400000002</v>
      </c>
      <c r="TG21" s="11">
        <v>1000447.6079999999</v>
      </c>
      <c r="TH21" s="11">
        <v>637868.44800000009</v>
      </c>
      <c r="TI21" s="11">
        <v>413765.49599999998</v>
      </c>
      <c r="TJ21" s="11">
        <v>412945.39199999993</v>
      </c>
      <c r="TK21" s="11">
        <v>576669</v>
      </c>
      <c r="TL21" s="11">
        <v>417332.83199999994</v>
      </c>
      <c r="TM21" s="11">
        <v>309935.04000000004</v>
      </c>
      <c r="TN21" s="11">
        <v>1169997.0720000002</v>
      </c>
      <c r="TO21" s="11">
        <v>207216</v>
      </c>
      <c r="TP21" s="11">
        <v>231064.80000000002</v>
      </c>
      <c r="TQ21" s="11">
        <v>245113.80000000002</v>
      </c>
      <c r="TR21" s="11">
        <v>2849088.12</v>
      </c>
      <c r="TS21" s="11">
        <v>649670.08799999999</v>
      </c>
      <c r="TT21" s="11">
        <v>436047.62400000007</v>
      </c>
      <c r="TU21" s="11">
        <v>386864.4</v>
      </c>
      <c r="TV21" s="11">
        <v>769980.24</v>
      </c>
      <c r="TW21" s="11">
        <v>571450.44000000006</v>
      </c>
      <c r="TX21" s="11">
        <v>365527.55999999994</v>
      </c>
      <c r="TY21" s="11">
        <v>352075.31999999995</v>
      </c>
      <c r="TZ21" s="11">
        <v>213961.63199999998</v>
      </c>
      <c r="UA21" s="11">
        <v>642232.0560000001</v>
      </c>
      <c r="UB21" s="11">
        <v>405906.72</v>
      </c>
      <c r="UC21" s="11">
        <v>100135.20000000001</v>
      </c>
      <c r="UD21" s="11">
        <v>405687.83999999997</v>
      </c>
      <c r="UE21" s="11">
        <v>180996</v>
      </c>
      <c r="UF21" s="11">
        <v>110618.40000000001</v>
      </c>
      <c r="UG21" s="11">
        <v>766256.47200000007</v>
      </c>
      <c r="UH21" s="11">
        <v>106392</v>
      </c>
      <c r="UI21" s="11">
        <v>330577.08000000007</v>
      </c>
      <c r="UJ21" s="11">
        <v>180423.59999999998</v>
      </c>
      <c r="UK21" s="11">
        <v>120729.59999999999</v>
      </c>
      <c r="UL21" s="11">
        <v>340348.48800000001</v>
      </c>
      <c r="UM21" s="11">
        <v>613102.60800000001</v>
      </c>
      <c r="UN21" s="11">
        <v>597318.52800000005</v>
      </c>
      <c r="UO21" s="11">
        <v>1126871.7600000002</v>
      </c>
      <c r="UP21" s="11">
        <v>479998.17599999998</v>
      </c>
      <c r="UQ21" s="11">
        <v>157467.35999999999</v>
      </c>
      <c r="UR21" s="11">
        <v>3448972.4160000002</v>
      </c>
      <c r="US21" s="11">
        <v>323114.66399999999</v>
      </c>
      <c r="UT21" s="11">
        <v>338058</v>
      </c>
      <c r="UU21" s="11">
        <v>1919031.0240000002</v>
      </c>
      <c r="UV21" s="11">
        <v>4104</v>
      </c>
      <c r="UW21" s="11">
        <v>271795.32</v>
      </c>
      <c r="UX21" s="11">
        <v>1525658.6400000001</v>
      </c>
      <c r="UY21" s="11">
        <v>549724.00800000003</v>
      </c>
      <c r="UZ21" s="11">
        <v>205718.592</v>
      </c>
      <c r="VA21" s="11">
        <v>510715.10399999993</v>
      </c>
      <c r="VB21" s="11">
        <v>538304.16</v>
      </c>
      <c r="VC21" s="11">
        <v>742956.31199999992</v>
      </c>
      <c r="VD21" s="11">
        <v>318011.13600000006</v>
      </c>
      <c r="VE21" s="11">
        <v>852981.98399999994</v>
      </c>
      <c r="VF21" s="11">
        <v>342707.95200000005</v>
      </c>
      <c r="VG21" s="11">
        <v>666798.96</v>
      </c>
      <c r="VH21" s="11">
        <v>177518.40000000002</v>
      </c>
      <c r="VI21" s="11">
        <v>214962.93600000002</v>
      </c>
      <c r="VJ21" s="11">
        <v>1105954.68</v>
      </c>
      <c r="VK21" s="11">
        <v>364154.4</v>
      </c>
      <c r="VL21" s="11">
        <v>146216.88</v>
      </c>
      <c r="VM21" s="11">
        <v>233573.76000000001</v>
      </c>
      <c r="VN21" s="11">
        <v>1583220.9360000002</v>
      </c>
      <c r="VO21" s="11">
        <v>1047317.28</v>
      </c>
      <c r="VP21" s="11">
        <v>256171.05599999998</v>
      </c>
      <c r="VQ21" s="11">
        <v>1655312.544</v>
      </c>
      <c r="VR21" s="11">
        <v>983898.19200000004</v>
      </c>
      <c r="VS21" s="11">
        <v>941015.97599999991</v>
      </c>
      <c r="VT21" s="11">
        <v>413452.94399999996</v>
      </c>
      <c r="VU21" s="11">
        <v>586832.78399999999</v>
      </c>
      <c r="VV21" s="11">
        <v>547084.22399999993</v>
      </c>
      <c r="VW21" s="11">
        <v>3614461.2479999997</v>
      </c>
      <c r="VX21" s="11">
        <v>787255.63199999998</v>
      </c>
      <c r="VY21" s="11">
        <v>1569292.6320000002</v>
      </c>
      <c r="VZ21" s="11">
        <v>973132.82400000002</v>
      </c>
      <c r="WA21" s="11">
        <v>665386.08000000007</v>
      </c>
      <c r="WB21" s="11">
        <v>584152.75199999998</v>
      </c>
      <c r="WC21" s="11">
        <v>6382787.2319999998</v>
      </c>
      <c r="WD21" s="11">
        <v>831638.5199999999</v>
      </c>
      <c r="WE21" s="11">
        <v>998045.25599999994</v>
      </c>
      <c r="WF21" s="11">
        <v>548046.24</v>
      </c>
      <c r="WG21" s="11">
        <v>811405.9439999999</v>
      </c>
      <c r="WH21" s="11">
        <v>1296245.4479999999</v>
      </c>
      <c r="WI21" s="11">
        <v>2527584.12</v>
      </c>
      <c r="WJ21" s="11">
        <v>1160617.176</v>
      </c>
      <c r="WK21" s="11">
        <v>582135.72</v>
      </c>
      <c r="WL21" s="11">
        <v>695540.88000000012</v>
      </c>
      <c r="WM21" s="11">
        <v>735121.12800000003</v>
      </c>
      <c r="WN21" s="11">
        <v>1280510.52</v>
      </c>
      <c r="WO21" s="11">
        <v>382354.70400000003</v>
      </c>
      <c r="WP21" s="11">
        <v>1293472.7039999999</v>
      </c>
      <c r="WQ21" s="11">
        <v>1157384.7119999998</v>
      </c>
      <c r="WR21" s="11">
        <v>1302310.2719999999</v>
      </c>
      <c r="WS21" s="11">
        <v>839977.17599999998</v>
      </c>
      <c r="WT21" s="11">
        <v>1533182.7119999998</v>
      </c>
      <c r="WU21" s="11">
        <v>470006.49599999998</v>
      </c>
      <c r="WV21" s="11">
        <v>1213531.608</v>
      </c>
      <c r="WW21" s="11">
        <v>278391</v>
      </c>
      <c r="WX21" s="11">
        <v>888745.63199999998</v>
      </c>
      <c r="WY21" s="11">
        <v>452829.64799999993</v>
      </c>
      <c r="WZ21" s="11">
        <v>654032.6399999999</v>
      </c>
      <c r="XA21" s="11">
        <v>515740.58399999997</v>
      </c>
      <c r="XB21" s="11">
        <v>465359.88000000006</v>
      </c>
      <c r="XC21" s="11">
        <v>292688.71200000006</v>
      </c>
      <c r="XD21" s="11">
        <v>775509.79200000013</v>
      </c>
      <c r="XE21" s="11">
        <v>1971889.9440000001</v>
      </c>
      <c r="XF21" s="11">
        <v>286289.66399999999</v>
      </c>
      <c r="XG21" s="11">
        <v>219061.34400000001</v>
      </c>
      <c r="XH21" s="11">
        <v>533895.21600000001</v>
      </c>
      <c r="XI21" s="11">
        <v>240314.95199999999</v>
      </c>
      <c r="XJ21" s="11">
        <v>4591236.7440000009</v>
      </c>
      <c r="XK21" s="11">
        <v>871984.728</v>
      </c>
      <c r="XL21" s="11">
        <v>1524985.0079999999</v>
      </c>
      <c r="XM21" s="11">
        <v>1770255.5999999999</v>
      </c>
      <c r="XN21" s="11">
        <v>726685.70400000014</v>
      </c>
      <c r="XO21" s="11">
        <v>1327323.2399999998</v>
      </c>
      <c r="XP21" s="11">
        <v>1611262.0320000001</v>
      </c>
      <c r="XQ21" s="11">
        <v>964802.88000000012</v>
      </c>
      <c r="XR21" s="11">
        <v>1065776.8319999999</v>
      </c>
      <c r="XS21" s="11">
        <v>2132625.2399999998</v>
      </c>
      <c r="XT21" s="11">
        <v>775940.97600000002</v>
      </c>
      <c r="XU21" s="11">
        <v>875691.21600000013</v>
      </c>
      <c r="XV21" s="11">
        <v>520161.408</v>
      </c>
      <c r="XW21" s="11">
        <v>472211.95199999999</v>
      </c>
      <c r="XX21" s="11">
        <v>358286.92799999996</v>
      </c>
      <c r="XY21" s="11">
        <v>410107.32</v>
      </c>
      <c r="XZ21" s="11">
        <v>725725.99200000009</v>
      </c>
      <c r="YA21" s="11">
        <v>535975.0560000001</v>
      </c>
      <c r="YB21" s="11">
        <v>539554.65599999996</v>
      </c>
      <c r="YC21" s="11">
        <v>401987.42400000006</v>
      </c>
      <c r="YD21" s="11">
        <v>524761.67999999993</v>
      </c>
      <c r="YE21" s="11">
        <v>175718.76</v>
      </c>
      <c r="YF21" s="11">
        <v>929649.11999999988</v>
      </c>
      <c r="YG21" s="11">
        <v>5202956.568</v>
      </c>
      <c r="YH21" s="11">
        <v>636001.36800000002</v>
      </c>
      <c r="YI21" s="11">
        <v>1698822.3840000001</v>
      </c>
      <c r="YJ21" s="11">
        <v>696334.24800000014</v>
      </c>
      <c r="YK21" s="11">
        <v>2238812.088</v>
      </c>
      <c r="YL21" s="11">
        <v>406935.50400000002</v>
      </c>
      <c r="YM21" s="11">
        <v>1094301.0959999999</v>
      </c>
      <c r="YN21" s="11">
        <v>265653.50400000002</v>
      </c>
      <c r="YO21" s="11">
        <v>3040562.2319999998</v>
      </c>
      <c r="YP21" s="11">
        <v>813499.65600000008</v>
      </c>
      <c r="YQ21" s="11">
        <v>423130.46399999992</v>
      </c>
      <c r="YR21" s="11">
        <v>618021.60000000009</v>
      </c>
      <c r="YS21" s="11">
        <v>580108.272</v>
      </c>
      <c r="YT21" s="11">
        <v>415731.96</v>
      </c>
      <c r="YU21" s="11">
        <v>606396.09600000002</v>
      </c>
      <c r="YV21" s="11">
        <v>501424.96800000005</v>
      </c>
      <c r="YW21" s="11">
        <v>528990.40800000005</v>
      </c>
      <c r="YX21" s="11">
        <v>803342.68800000008</v>
      </c>
      <c r="YY21" s="11">
        <v>365342.16000000003</v>
      </c>
      <c r="YZ21" s="11">
        <v>489380.85599999997</v>
      </c>
      <c r="ZA21" s="11">
        <v>355945.96799999999</v>
      </c>
      <c r="ZB21" s="11">
        <v>515039.42400000006</v>
      </c>
      <c r="ZC21" s="11">
        <v>199018.55999999997</v>
      </c>
      <c r="ZD21" s="11">
        <v>431733.96</v>
      </c>
      <c r="ZE21" s="11">
        <v>3152097.2160000005</v>
      </c>
      <c r="ZF21" s="11">
        <v>331723.03200000001</v>
      </c>
      <c r="ZG21" s="11">
        <v>168980.304</v>
      </c>
      <c r="ZH21" s="11">
        <v>358416.21600000001</v>
      </c>
      <c r="ZI21" s="11">
        <v>219073.68</v>
      </c>
      <c r="ZJ21" s="11">
        <v>579124.41599999997</v>
      </c>
      <c r="ZK21" s="11">
        <v>253675.60799999998</v>
      </c>
      <c r="ZL21" s="11">
        <v>143243.27999999997</v>
      </c>
      <c r="ZM21" s="11">
        <v>571762.44000000006</v>
      </c>
      <c r="ZN21" s="11">
        <v>1086169.872</v>
      </c>
      <c r="ZO21" s="11">
        <v>575525.06400000001</v>
      </c>
      <c r="ZP21" s="11">
        <v>683180.23200000008</v>
      </c>
      <c r="ZQ21" s="11">
        <v>893316.16799999995</v>
      </c>
      <c r="ZR21" s="11">
        <v>863637.14400000009</v>
      </c>
      <c r="ZS21" s="11">
        <v>458162.20799999998</v>
      </c>
      <c r="ZT21" s="11">
        <v>289006.24800000002</v>
      </c>
      <c r="ZU21" s="11">
        <v>792814.20000000007</v>
      </c>
      <c r="ZV21" s="11">
        <v>675087.81600000011</v>
      </c>
      <c r="ZW21" s="11">
        <v>294352.848</v>
      </c>
      <c r="ZX21" s="11">
        <v>553431.74399999995</v>
      </c>
      <c r="ZY21" s="11">
        <v>200080.46399999998</v>
      </c>
      <c r="ZZ21" s="11">
        <v>274613.06400000001</v>
      </c>
      <c r="AAA21" s="11">
        <v>280516.68</v>
      </c>
      <c r="AAB21" s="11">
        <v>291824.44800000003</v>
      </c>
      <c r="AAC21" s="11">
        <v>81779.423999999999</v>
      </c>
      <c r="AAD21" s="11">
        <v>269439.88800000004</v>
      </c>
      <c r="AAE21" s="11">
        <v>88273.008000000002</v>
      </c>
      <c r="AAF21" s="11">
        <v>86643.839999999997</v>
      </c>
      <c r="AAG21" s="11">
        <v>696224.66399999987</v>
      </c>
      <c r="AAH21" s="11">
        <v>367478.4</v>
      </c>
      <c r="AAI21" s="11">
        <v>147663.72000000003</v>
      </c>
      <c r="AAJ21" s="11">
        <v>1270350.9360000002</v>
      </c>
      <c r="AAK21" s="11">
        <v>183642.26400000002</v>
      </c>
      <c r="AAL21" s="11">
        <v>405422.23200000002</v>
      </c>
      <c r="AAM21" s="11">
        <v>199521.38399999999</v>
      </c>
      <c r="AAN21" s="11">
        <v>294122.25600000005</v>
      </c>
      <c r="AAO21" s="11">
        <v>337398.62400000007</v>
      </c>
      <c r="AAP21" s="11">
        <v>568087.22399999993</v>
      </c>
      <c r="AAQ21" s="11">
        <v>2579803.4640000006</v>
      </c>
      <c r="AAR21" s="11">
        <v>190152.864</v>
      </c>
      <c r="AAS21" s="11">
        <v>352198.31999999995</v>
      </c>
      <c r="AAT21" s="11">
        <v>436040.64</v>
      </c>
      <c r="AAU21" s="11">
        <v>999180.02400000009</v>
      </c>
      <c r="AAV21" s="11">
        <v>319479.64799999993</v>
      </c>
      <c r="AAW21" s="11">
        <v>573794.61600000004</v>
      </c>
      <c r="AAX21" s="11">
        <v>717600.11999999988</v>
      </c>
      <c r="AAY21" s="11">
        <v>487735.55999999994</v>
      </c>
      <c r="AAZ21" s="11">
        <v>277462.68</v>
      </c>
      <c r="ABA21" s="11">
        <v>1074030.9839999999</v>
      </c>
      <c r="ABB21" s="11">
        <v>1233315.456</v>
      </c>
      <c r="ABC21" s="11">
        <v>1946716.9440000001</v>
      </c>
      <c r="ABD21" s="11">
        <v>76946.567999999999</v>
      </c>
      <c r="ABE21" s="11">
        <v>253844.61600000001</v>
      </c>
      <c r="ABF21" s="11">
        <v>357181.55999999994</v>
      </c>
      <c r="ABG21" s="11">
        <v>413818.32</v>
      </c>
      <c r="ABH21" s="11">
        <v>557459.35200000007</v>
      </c>
      <c r="ABI21" s="11">
        <v>536306.16</v>
      </c>
      <c r="ABJ21" s="11">
        <v>1294112.4240000001</v>
      </c>
      <c r="ABK21" s="11">
        <v>1908074.9519999998</v>
      </c>
      <c r="ABL21" s="11">
        <v>745851.88800000004</v>
      </c>
      <c r="ABM21" s="11">
        <v>313636.75199999998</v>
      </c>
      <c r="ABN21" s="11">
        <v>219347.76</v>
      </c>
      <c r="ABO21" s="11">
        <v>41530.512000000002</v>
      </c>
      <c r="ABP21" s="11">
        <v>255765.98400000003</v>
      </c>
      <c r="ABQ21" s="11">
        <v>758732.78399999999</v>
      </c>
      <c r="ABR21" s="11">
        <v>339373.87199999997</v>
      </c>
      <c r="ABS21" s="11">
        <v>408221.42400000006</v>
      </c>
      <c r="ABT21" s="11">
        <v>468251.64</v>
      </c>
      <c r="ABU21" s="11">
        <v>635077.46399999992</v>
      </c>
      <c r="ABV21" s="11">
        <v>296593.22399999999</v>
      </c>
      <c r="ABW21" s="11">
        <v>384998.20799999998</v>
      </c>
      <c r="ABX21" s="11">
        <v>1064364.648</v>
      </c>
      <c r="ABY21" s="11">
        <v>237100.75200000001</v>
      </c>
      <c r="ABZ21" s="11">
        <v>551537.59199999995</v>
      </c>
      <c r="ACA21" s="11">
        <v>163307.37599999999</v>
      </c>
      <c r="ACB21" s="11">
        <v>1528927.0559999999</v>
      </c>
      <c r="ACC21" s="11">
        <v>182928.93599999999</v>
      </c>
      <c r="ACD21" s="11">
        <v>130332.12</v>
      </c>
      <c r="ACE21" s="11">
        <v>946799.83200000005</v>
      </c>
      <c r="ACF21" s="11">
        <v>544886.83199999994</v>
      </c>
      <c r="ACG21" s="11">
        <v>268803.59999999998</v>
      </c>
      <c r="ACH21" s="11">
        <v>464200.15200000006</v>
      </c>
      <c r="ACI21" s="11">
        <v>1263599.568</v>
      </c>
      <c r="ACJ21" s="11">
        <v>274893.79200000002</v>
      </c>
      <c r="ACK21" s="11">
        <v>3006757.0559999999</v>
      </c>
      <c r="ACL21" s="11">
        <v>1497719.04</v>
      </c>
      <c r="ACM21" s="11">
        <v>503796.96</v>
      </c>
      <c r="ACN21" s="11">
        <v>399761.47199999995</v>
      </c>
      <c r="ACO21" s="11">
        <v>547738.82400000002</v>
      </c>
      <c r="ACP21" s="11">
        <v>2107928.352</v>
      </c>
      <c r="ACQ21" s="11">
        <v>1099643.544</v>
      </c>
      <c r="ACR21" s="11">
        <v>2645004.0719999997</v>
      </c>
      <c r="ACS21" s="11">
        <v>1824456.3359999999</v>
      </c>
      <c r="ACT21" s="11">
        <v>568534.12800000003</v>
      </c>
      <c r="ACU21" s="11">
        <v>611132.56799999997</v>
      </c>
      <c r="ACV21" s="11">
        <v>688503.83999999985</v>
      </c>
      <c r="ACW21" s="11">
        <v>3162813.24</v>
      </c>
      <c r="ACX21" s="11">
        <v>173433.576</v>
      </c>
      <c r="ACY21" s="11">
        <v>312924.12</v>
      </c>
      <c r="ACZ21" s="11">
        <v>1479824.8080000002</v>
      </c>
      <c r="ADA21" s="11">
        <v>66813.047999999995</v>
      </c>
      <c r="ADB21" s="11">
        <v>344383.94400000002</v>
      </c>
      <c r="ADC21" s="11">
        <v>284752.87199999997</v>
      </c>
      <c r="ADD21" s="11">
        <v>103037.20799999998</v>
      </c>
      <c r="ADE21" s="11">
        <v>384215.37599999993</v>
      </c>
      <c r="ADF21" s="11">
        <v>784472.25600000005</v>
      </c>
      <c r="ADG21" s="652"/>
      <c r="ADH21" s="11">
        <v>836463.91200000001</v>
      </c>
      <c r="ADI21" s="11">
        <v>858435.04799999995</v>
      </c>
      <c r="ADJ21" s="11">
        <v>1039475.04</v>
      </c>
      <c r="ADK21" s="11">
        <v>191884.79999999999</v>
      </c>
      <c r="ADL21" s="11">
        <v>1547497.9679999999</v>
      </c>
      <c r="ADM21" s="11">
        <v>126800.568</v>
      </c>
      <c r="ADN21" s="11">
        <v>273989.92799999996</v>
      </c>
      <c r="ADO21" s="11">
        <v>161444.25599999999</v>
      </c>
      <c r="ADP21" s="11">
        <v>641539.89599999995</v>
      </c>
      <c r="ADQ21" s="11">
        <v>9634932.2879999988</v>
      </c>
      <c r="ADR21" s="11">
        <v>1588160.16</v>
      </c>
      <c r="ADS21" s="11">
        <v>2977852.4400000004</v>
      </c>
      <c r="ADT21" s="11">
        <v>271379.47199999995</v>
      </c>
      <c r="ADU21" s="11">
        <v>1391484.5759999999</v>
      </c>
      <c r="ADV21" s="11">
        <v>196392.59999999998</v>
      </c>
      <c r="ADW21" s="11">
        <v>236334.48</v>
      </c>
      <c r="ADX21" s="11">
        <v>443449.87200000003</v>
      </c>
      <c r="ADY21" s="11">
        <v>237859.58400000003</v>
      </c>
      <c r="ADZ21" s="11">
        <v>60424.824000000001</v>
      </c>
      <c r="AEA21" s="11">
        <v>3127284</v>
      </c>
      <c r="AEB21" s="11">
        <v>1653187.3440000003</v>
      </c>
      <c r="AEC21" s="11">
        <v>2143807.8720000004</v>
      </c>
      <c r="AED21" s="11">
        <v>183334.87199999997</v>
      </c>
      <c r="AEE21" s="11">
        <v>1245632.952</v>
      </c>
      <c r="AEF21" s="11">
        <v>1777739.4960000003</v>
      </c>
      <c r="AEG21" s="11">
        <v>98017.775999999983</v>
      </c>
      <c r="AEH21" s="11">
        <v>266738.23199999996</v>
      </c>
      <c r="AEI21" s="11">
        <v>214358.47199999998</v>
      </c>
      <c r="AEJ21" s="11">
        <v>133084.10399999999</v>
      </c>
      <c r="AEK21" s="11">
        <v>696076.80000000005</v>
      </c>
      <c r="AEL21" s="11">
        <v>498600.79200000002</v>
      </c>
      <c r="AEM21" s="11">
        <v>427748.39999999997</v>
      </c>
      <c r="AEN21" s="11">
        <v>132268.89600000001</v>
      </c>
      <c r="AEO21" s="11">
        <v>610958.39999999991</v>
      </c>
      <c r="AEP21" s="11">
        <v>1075563.3599999999</v>
      </c>
      <c r="AEQ21" s="11">
        <v>435046.94399999996</v>
      </c>
      <c r="AER21" s="11"/>
      <c r="AES21" s="11">
        <v>351308.28</v>
      </c>
      <c r="AET21" s="11">
        <v>1610125.9440000001</v>
      </c>
      <c r="AEU21" s="11">
        <v>708504.72</v>
      </c>
      <c r="AEV21" s="11">
        <v>880521.67200000014</v>
      </c>
      <c r="AEW21" s="11">
        <v>342919.05599999998</v>
      </c>
      <c r="AEX21" s="11">
        <v>968438.83200000005</v>
      </c>
      <c r="AEY21" s="11">
        <v>1206788.0639999998</v>
      </c>
      <c r="AEZ21" s="11">
        <v>2329967.4000000004</v>
      </c>
      <c r="AFA21" s="11">
        <v>315899.76</v>
      </c>
      <c r="AFB21" s="11">
        <v>265987.58400000003</v>
      </c>
      <c r="AFC21" s="11">
        <v>156263.11199999999</v>
      </c>
      <c r="AFD21" s="11">
        <v>80900.088000000018</v>
      </c>
      <c r="AFE21" s="11">
        <v>485687.88000000006</v>
      </c>
      <c r="AFF21" s="11">
        <v>644147.16000000015</v>
      </c>
      <c r="AFG21" s="11">
        <v>1607226.5999999999</v>
      </c>
      <c r="AFH21" s="11">
        <v>1388880</v>
      </c>
      <c r="AFI21" s="11">
        <v>1203051.2880000002</v>
      </c>
      <c r="AFJ21" s="11">
        <v>1685818.0320000001</v>
      </c>
      <c r="AFK21" s="11">
        <v>840498.72</v>
      </c>
      <c r="AFL21" s="11">
        <v>502389.60000000003</v>
      </c>
      <c r="AFM21" s="11">
        <v>450279.74399999995</v>
      </c>
      <c r="AFN21" s="11">
        <v>612892.55999999994</v>
      </c>
      <c r="AFO21" s="11">
        <v>766124.25600000005</v>
      </c>
      <c r="AFP21" s="11">
        <v>291715.05599999998</v>
      </c>
      <c r="AFQ21" s="11">
        <v>565744.08000000007</v>
      </c>
      <c r="AFR21" s="11">
        <v>1534802.6880000001</v>
      </c>
      <c r="AFS21" s="11">
        <v>459299.66399999993</v>
      </c>
      <c r="AFT21" s="11">
        <v>418778.88000000006</v>
      </c>
      <c r="AFU21" s="11">
        <v>170228.15999999997</v>
      </c>
      <c r="AFV21" s="11">
        <v>472114.89600000007</v>
      </c>
      <c r="AFW21" s="11">
        <v>286373.01599999995</v>
      </c>
      <c r="AFX21" s="11">
        <v>147443.712</v>
      </c>
      <c r="AFY21" s="11">
        <v>1475797.2960000001</v>
      </c>
      <c r="AFZ21" s="11">
        <v>544242.38399999996</v>
      </c>
      <c r="AGA21" s="11">
        <v>250898.136</v>
      </c>
      <c r="AGB21" s="11">
        <v>438973.00800000003</v>
      </c>
      <c r="AGC21" s="11">
        <v>750902.25600000005</v>
      </c>
      <c r="AGD21" s="11">
        <v>2844770.1119999997</v>
      </c>
      <c r="AGE21" s="11">
        <v>418460.88000000006</v>
      </c>
      <c r="AGF21" s="11">
        <v>391782.50399999996</v>
      </c>
      <c r="AGG21" s="11">
        <v>348980.88</v>
      </c>
      <c r="AGH21" s="11">
        <v>1720543.9920000001</v>
      </c>
      <c r="AGI21" s="11">
        <v>429487.80000000005</v>
      </c>
      <c r="AGJ21" s="11">
        <v>364838.54399999999</v>
      </c>
      <c r="AGK21" s="11">
        <v>186680.54399999999</v>
      </c>
      <c r="AGL21" s="11">
        <v>412136.04</v>
      </c>
      <c r="AGM21" s="11">
        <v>218235.67200000002</v>
      </c>
      <c r="AGN21" s="11">
        <v>123231.07199999999</v>
      </c>
      <c r="AGO21" s="11">
        <v>3787767.5519999997</v>
      </c>
      <c r="AGP21" s="11">
        <v>955156.99199999997</v>
      </c>
      <c r="AGQ21" s="11">
        <v>856770</v>
      </c>
      <c r="AGR21" s="11">
        <v>755823.3600000001</v>
      </c>
      <c r="AGS21" s="11">
        <v>367957.53600000008</v>
      </c>
      <c r="AGT21" s="11">
        <v>244355.64</v>
      </c>
      <c r="AGU21" s="11">
        <v>252648.408</v>
      </c>
      <c r="AGV21" s="11">
        <v>302877.14399999997</v>
      </c>
      <c r="AGW21" s="11">
        <v>2232861.12</v>
      </c>
      <c r="AGX21" s="11">
        <v>3611269.6320000002</v>
      </c>
      <c r="AGY21" s="11">
        <v>571030.65599999996</v>
      </c>
      <c r="AGZ21" s="11">
        <v>686449.24800000014</v>
      </c>
      <c r="AHA21" s="11">
        <v>827498.35199999996</v>
      </c>
      <c r="AHB21" s="11">
        <v>389438.44799999997</v>
      </c>
      <c r="AHC21" s="11">
        <v>812368.39200000011</v>
      </c>
      <c r="AHD21" s="11">
        <v>477761.78400000004</v>
      </c>
      <c r="AHE21" s="11">
        <v>102328.75200000001</v>
      </c>
      <c r="AHF21" s="11">
        <v>258822.04800000001</v>
      </c>
      <c r="AHG21" s="11">
        <v>740949.86400000006</v>
      </c>
      <c r="AHH21" s="11">
        <v>398079.36</v>
      </c>
      <c r="AHI21" s="11">
        <v>497983.29599999997</v>
      </c>
      <c r="AHJ21" s="11">
        <v>393396.07200000004</v>
      </c>
      <c r="AHK21" s="11">
        <v>312489.24</v>
      </c>
      <c r="AHL21" s="11">
        <v>540169.89600000007</v>
      </c>
      <c r="AHM21" s="11">
        <v>175788.16800000001</v>
      </c>
      <c r="AHN21" s="11">
        <v>3433961.1359999995</v>
      </c>
      <c r="AHO21" s="11">
        <v>112545.47999999998</v>
      </c>
      <c r="AHP21" s="11">
        <v>287143.63199999998</v>
      </c>
      <c r="AHQ21" s="11">
        <v>445888.10399999993</v>
      </c>
      <c r="AHR21" s="11">
        <v>1011084.6000000001</v>
      </c>
      <c r="AHS21" s="11">
        <v>122578.92</v>
      </c>
      <c r="AHT21" s="11">
        <v>208949.61600000001</v>
      </c>
      <c r="AHU21" s="11">
        <f t="shared" si="16"/>
        <v>658969274.89920008</v>
      </c>
      <c r="AHW21" s="625"/>
      <c r="AHX21" s="626"/>
    </row>
    <row r="22" spans="1:908" x14ac:dyDescent="0.8">
      <c r="A22" s="96">
        <v>16</v>
      </c>
      <c r="B22" s="96" t="s">
        <v>23</v>
      </c>
      <c r="C22" s="6" t="s">
        <v>24</v>
      </c>
      <c r="D22" s="11">
        <v>60661897.967999995</v>
      </c>
      <c r="E22" s="11">
        <v>7047778.8000000007</v>
      </c>
      <c r="F22" s="11">
        <v>8295703.6799999997</v>
      </c>
      <c r="G22" s="11">
        <v>651303.96</v>
      </c>
      <c r="H22" s="11">
        <v>2448328.176</v>
      </c>
      <c r="I22" s="11">
        <v>1695173.88</v>
      </c>
      <c r="J22" s="11">
        <v>7938017.7120000003</v>
      </c>
      <c r="K22" s="11">
        <v>5568858.2400000002</v>
      </c>
      <c r="L22" s="11">
        <v>8374540.6560000004</v>
      </c>
      <c r="M22" s="11">
        <v>2701858.6799999997</v>
      </c>
      <c r="N22" s="11">
        <v>2448126</v>
      </c>
      <c r="O22" s="11">
        <v>1982022.8639999998</v>
      </c>
      <c r="P22" s="11">
        <v>1454086.6799999997</v>
      </c>
      <c r="Q22" s="11">
        <v>3210208.1520000002</v>
      </c>
      <c r="R22" s="11">
        <v>1391854.08</v>
      </c>
      <c r="S22" s="11">
        <v>8239813.3200000003</v>
      </c>
      <c r="T22" s="11">
        <v>1455137.4</v>
      </c>
      <c r="U22" s="11">
        <v>411332.39999999997</v>
      </c>
      <c r="V22" s="11">
        <v>9081.5999999999985</v>
      </c>
      <c r="W22" s="11">
        <v>36932077.991999999</v>
      </c>
      <c r="X22" s="11">
        <v>5470991.1840000004</v>
      </c>
      <c r="Y22" s="11">
        <v>5740644.6960000005</v>
      </c>
      <c r="Z22" s="11">
        <v>5261433.5280000009</v>
      </c>
      <c r="AA22" s="11">
        <v>2226152.04</v>
      </c>
      <c r="AB22" s="11">
        <v>1668384.2880000002</v>
      </c>
      <c r="AC22" s="11">
        <v>1488468.912</v>
      </c>
      <c r="AD22" s="11">
        <v>3469343.1119999997</v>
      </c>
      <c r="AE22" s="11">
        <v>3410133.8640000005</v>
      </c>
      <c r="AF22" s="11">
        <v>1888249.2479999999</v>
      </c>
      <c r="AG22" s="11">
        <v>9790138.0800000019</v>
      </c>
      <c r="AH22" s="11">
        <v>2545006.9440000001</v>
      </c>
      <c r="AI22" s="11">
        <v>20446617.071999997</v>
      </c>
      <c r="AJ22" s="11">
        <v>4877544.12</v>
      </c>
      <c r="AK22" s="11">
        <v>3914694.0480000004</v>
      </c>
      <c r="AL22" s="11">
        <v>2666738.4000000004</v>
      </c>
      <c r="AM22" s="11">
        <v>3316291.0079999994</v>
      </c>
      <c r="AN22" s="11">
        <v>9447818.3999999985</v>
      </c>
      <c r="AO22" s="11">
        <v>2531612.4000000004</v>
      </c>
      <c r="AP22" s="11">
        <v>6689266.3920000009</v>
      </c>
      <c r="AQ22" s="11">
        <v>2230667.6880000001</v>
      </c>
      <c r="AR22" s="11">
        <v>1889643.8879999998</v>
      </c>
      <c r="AS22" s="11">
        <v>678576.16800000006</v>
      </c>
      <c r="AT22" s="11">
        <v>1078482.6239999998</v>
      </c>
      <c r="AU22" s="11">
        <v>56765443.320000008</v>
      </c>
      <c r="AV22" s="11">
        <v>283391.04000000004</v>
      </c>
      <c r="AW22" s="11">
        <v>1161542.52</v>
      </c>
      <c r="AX22" s="11">
        <v>3764268.0480000004</v>
      </c>
      <c r="AY22" s="11">
        <v>4174686.24</v>
      </c>
      <c r="AZ22" s="11">
        <v>6398496.2879999997</v>
      </c>
      <c r="BA22" s="11">
        <v>2110245.36</v>
      </c>
      <c r="BB22" s="11">
        <v>3136586.6400000006</v>
      </c>
      <c r="BC22" s="11">
        <v>1165041.6000000001</v>
      </c>
      <c r="BD22" s="11">
        <v>381188.88</v>
      </c>
      <c r="BE22" s="11">
        <v>577360.32000000007</v>
      </c>
      <c r="BF22" s="11">
        <v>959901.11999999988</v>
      </c>
      <c r="BG22" s="11">
        <v>8969476.0080000013</v>
      </c>
      <c r="BH22" s="11">
        <v>1107058.08</v>
      </c>
      <c r="BI22" s="11">
        <v>1356045.48</v>
      </c>
      <c r="BJ22" s="11">
        <v>29800333.320000004</v>
      </c>
      <c r="BK22" s="11">
        <v>24375936.623999998</v>
      </c>
      <c r="BL22" s="11">
        <v>3178718.16</v>
      </c>
      <c r="BM22" s="11">
        <v>1781941.7759999998</v>
      </c>
      <c r="BN22" s="11">
        <v>4857905.1839999994</v>
      </c>
      <c r="BO22" s="11">
        <v>3532294.0559999999</v>
      </c>
      <c r="BP22" s="11">
        <v>2036129.4239999999</v>
      </c>
      <c r="BQ22" s="11">
        <v>1206420</v>
      </c>
      <c r="BR22" s="11">
        <v>1779341.0399999998</v>
      </c>
      <c r="BS22" s="11">
        <v>20555704.68</v>
      </c>
      <c r="BT22" s="11">
        <v>1952936.4239999999</v>
      </c>
      <c r="BU22" s="11">
        <v>2481517.4640000002</v>
      </c>
      <c r="BV22" s="11">
        <v>2174671.392</v>
      </c>
      <c r="BW22" s="11">
        <v>2870243.16</v>
      </c>
      <c r="BX22" s="11">
        <v>698399.71200000006</v>
      </c>
      <c r="BY22" s="11">
        <v>2620480.1040000003</v>
      </c>
      <c r="BZ22" s="11">
        <v>2139285.2399999998</v>
      </c>
      <c r="CA22" s="11">
        <v>13694376.168</v>
      </c>
      <c r="CB22" s="11">
        <v>3436697.2800000003</v>
      </c>
      <c r="CC22" s="11">
        <v>5320454.2800000012</v>
      </c>
      <c r="CD22" s="11">
        <v>19661215.799999997</v>
      </c>
      <c r="CE22" s="11">
        <v>5042917.8000000007</v>
      </c>
      <c r="CF22" s="11">
        <v>4488480</v>
      </c>
      <c r="CG22" s="11">
        <v>4380360.959999999</v>
      </c>
      <c r="CH22" s="11">
        <v>32189140.200000003</v>
      </c>
      <c r="CI22" s="11">
        <v>5947342.1999999993</v>
      </c>
      <c r="CJ22" s="11">
        <v>8683839.9840000011</v>
      </c>
      <c r="CK22" s="11">
        <v>2179998.264</v>
      </c>
      <c r="CL22" s="11">
        <v>1692447.84</v>
      </c>
      <c r="CM22" s="11">
        <v>1442774.8319999999</v>
      </c>
      <c r="CN22" s="11">
        <v>3522150.9840000002</v>
      </c>
      <c r="CO22" s="11">
        <v>5172769.92</v>
      </c>
      <c r="CP22" s="11">
        <v>302868</v>
      </c>
      <c r="CQ22" s="11">
        <v>1993829.5919999997</v>
      </c>
      <c r="CR22" s="11">
        <v>1092645</v>
      </c>
      <c r="CS22" s="11">
        <v>1843810.7999999998</v>
      </c>
      <c r="CT22" s="11">
        <v>1212944.1839999999</v>
      </c>
      <c r="CU22" s="11">
        <v>31207597.704</v>
      </c>
      <c r="CV22" s="11">
        <v>2399304.8640000001</v>
      </c>
      <c r="CW22" s="11">
        <v>4264378.2240000004</v>
      </c>
      <c r="CX22" s="11">
        <v>5549756.8800000008</v>
      </c>
      <c r="CY22" s="11">
        <v>1700703.72</v>
      </c>
      <c r="CZ22" s="11">
        <v>5580286.3200000003</v>
      </c>
      <c r="DA22" s="11">
        <v>2132319.36</v>
      </c>
      <c r="DB22" s="11">
        <v>2285260.56</v>
      </c>
      <c r="DC22" s="11">
        <v>24791774.615999997</v>
      </c>
      <c r="DD22" s="11">
        <v>23735933.112000003</v>
      </c>
      <c r="DE22" s="11">
        <v>5318625.3599999994</v>
      </c>
      <c r="DF22" s="11">
        <v>3466927.1999999997</v>
      </c>
      <c r="DG22" s="11">
        <v>15725277.600000001</v>
      </c>
      <c r="DH22" s="11">
        <v>11982123.84</v>
      </c>
      <c r="DI22" s="11">
        <v>15571651.439999998</v>
      </c>
      <c r="DJ22" s="11">
        <v>6511121.4959999993</v>
      </c>
      <c r="DK22" s="11">
        <v>4604850</v>
      </c>
      <c r="DL22" s="11">
        <v>100701402.816</v>
      </c>
      <c r="DM22" s="11">
        <v>4407615.12</v>
      </c>
      <c r="DN22" s="11">
        <v>8540511.6000000015</v>
      </c>
      <c r="DO22" s="11">
        <v>6142412.2559999991</v>
      </c>
      <c r="DP22" s="11">
        <v>10814647.68</v>
      </c>
      <c r="DQ22" s="11">
        <v>7113689.6399999997</v>
      </c>
      <c r="DR22" s="11">
        <v>16212026.088000001</v>
      </c>
      <c r="DS22" s="11">
        <v>2498686.2000000002</v>
      </c>
      <c r="DT22" s="11">
        <v>8542832.879999999</v>
      </c>
      <c r="DU22" s="11">
        <v>18425261.640000001</v>
      </c>
      <c r="DV22" s="11">
        <v>6847748.8560000006</v>
      </c>
      <c r="DW22" s="11">
        <v>8030716.3200000003</v>
      </c>
      <c r="DX22" s="11">
        <v>7009339.0319999997</v>
      </c>
      <c r="DY22" s="11">
        <v>8478525.311999999</v>
      </c>
      <c r="DZ22" s="11">
        <v>4889693.3039999995</v>
      </c>
      <c r="EA22" s="11">
        <v>13566437.640000001</v>
      </c>
      <c r="EB22" s="11">
        <v>944855.30400000012</v>
      </c>
      <c r="EC22" s="11">
        <v>5704712.4000000004</v>
      </c>
      <c r="ED22" s="11">
        <v>7476390.311999999</v>
      </c>
      <c r="EE22" s="11">
        <v>10872044.16</v>
      </c>
      <c r="EF22" s="11">
        <v>11083910.568</v>
      </c>
      <c r="EG22" s="11">
        <v>14026783.799999999</v>
      </c>
      <c r="EH22" s="11">
        <v>6442588.8000000007</v>
      </c>
      <c r="EI22" s="11">
        <v>4144749.3599999994</v>
      </c>
      <c r="EJ22" s="11">
        <v>7677484.8000000007</v>
      </c>
      <c r="EK22" s="11">
        <v>2262285.36</v>
      </c>
      <c r="EL22" s="11">
        <v>10849429.152000003</v>
      </c>
      <c r="EM22" s="11">
        <v>5182334.9759999998</v>
      </c>
      <c r="EN22" s="11">
        <v>5454355.6079999991</v>
      </c>
      <c r="EO22" s="11">
        <v>25171663.487999998</v>
      </c>
      <c r="EP22" s="11">
        <v>4916582.16</v>
      </c>
      <c r="EQ22" s="11">
        <v>4540350.1919999998</v>
      </c>
      <c r="ER22" s="11">
        <v>8236087.4160000002</v>
      </c>
      <c r="ES22" s="11">
        <v>2527628.4000000004</v>
      </c>
      <c r="ET22" s="11">
        <v>2250724.7999999998</v>
      </c>
      <c r="EU22" s="11">
        <v>10011070.968</v>
      </c>
      <c r="EV22" s="11">
        <v>11679687.239999998</v>
      </c>
      <c r="EW22" s="11">
        <v>6268460.4239999987</v>
      </c>
      <c r="EX22" s="11">
        <v>37163496.144000001</v>
      </c>
      <c r="EY22" s="11">
        <v>4968468</v>
      </c>
      <c r="EZ22" s="11">
        <v>9980131.3440000005</v>
      </c>
      <c r="FA22" s="11">
        <v>15724729.560000002</v>
      </c>
      <c r="FB22" s="11">
        <v>25178439.648000002</v>
      </c>
      <c r="FC22" s="11">
        <v>30816194.400000002</v>
      </c>
      <c r="FD22" s="11">
        <v>13315305.600000001</v>
      </c>
      <c r="FE22" s="11">
        <v>12331939.199999999</v>
      </c>
      <c r="FF22" s="11">
        <v>9740810.3999999985</v>
      </c>
      <c r="FG22" s="11">
        <v>7304887.9680000003</v>
      </c>
      <c r="FH22" s="11">
        <v>8727108</v>
      </c>
      <c r="FI22" s="11">
        <v>4972699.5120000001</v>
      </c>
      <c r="FJ22" s="11">
        <v>24456135.552000001</v>
      </c>
      <c r="FK22" s="11">
        <v>1957982.4000000001</v>
      </c>
      <c r="FL22" s="11">
        <v>1696841.28</v>
      </c>
      <c r="FM22" s="11">
        <v>3844231.1999999997</v>
      </c>
      <c r="FN22" s="11">
        <v>5467533.1199999992</v>
      </c>
      <c r="FO22" s="11">
        <v>6338737.8000000007</v>
      </c>
      <c r="FP22" s="11">
        <v>2990625.24</v>
      </c>
      <c r="FQ22" s="11">
        <v>1425248.2799999998</v>
      </c>
      <c r="FR22" s="11">
        <v>77225070.192000002</v>
      </c>
      <c r="FS22" s="11">
        <v>3555009.12</v>
      </c>
      <c r="FT22" s="11">
        <v>2084802</v>
      </c>
      <c r="FU22" s="11">
        <v>9850671.2159999982</v>
      </c>
      <c r="FV22" s="11">
        <v>5742652.1040000003</v>
      </c>
      <c r="FW22" s="11">
        <v>1958390.4000000001</v>
      </c>
      <c r="FX22" s="11">
        <v>8782879.4160000011</v>
      </c>
      <c r="FY22" s="11">
        <v>1728167.0160000001</v>
      </c>
      <c r="FZ22" s="11">
        <v>5902616.7599999998</v>
      </c>
      <c r="GA22" s="11">
        <v>2842428</v>
      </c>
      <c r="GB22" s="11">
        <v>3591392.88</v>
      </c>
      <c r="GC22" s="11">
        <v>3671128.56</v>
      </c>
      <c r="GD22" s="11">
        <v>11521006.752</v>
      </c>
      <c r="GE22" s="11">
        <v>1870702.0079999999</v>
      </c>
      <c r="GF22" s="11">
        <v>34200125.328000002</v>
      </c>
      <c r="GG22" s="11">
        <v>3145056.0959999999</v>
      </c>
      <c r="GH22" s="11">
        <v>3722459.6400000006</v>
      </c>
      <c r="GI22" s="11">
        <v>7597073.3999999994</v>
      </c>
      <c r="GJ22" s="11">
        <v>4209203.568</v>
      </c>
      <c r="GK22" s="11">
        <v>3168523.6079999995</v>
      </c>
      <c r="GL22" s="11">
        <v>3810097.68</v>
      </c>
      <c r="GM22" s="11">
        <v>9485030.2800000012</v>
      </c>
      <c r="GN22" s="11">
        <v>1840458</v>
      </c>
      <c r="GO22" s="11">
        <v>2796734.2800000003</v>
      </c>
      <c r="GP22" s="11">
        <v>2029681.3200000003</v>
      </c>
      <c r="GQ22" s="11">
        <v>1535737.4879999999</v>
      </c>
      <c r="GR22" s="11">
        <v>4281164.88</v>
      </c>
      <c r="GS22" s="11">
        <v>6497069.2800000012</v>
      </c>
      <c r="GT22" s="11">
        <v>3864821.0400000005</v>
      </c>
      <c r="GU22" s="11">
        <v>8713265.9519999996</v>
      </c>
      <c r="GV22" s="11">
        <v>2017840.3200000003</v>
      </c>
      <c r="GW22" s="11">
        <v>1995393.3599999999</v>
      </c>
      <c r="GX22" s="11">
        <v>6153698.4000000004</v>
      </c>
      <c r="GY22" s="11">
        <v>2018328</v>
      </c>
      <c r="GZ22" s="11">
        <v>8553135.8399999999</v>
      </c>
      <c r="HA22" s="11">
        <v>1257906</v>
      </c>
      <c r="HB22" s="11">
        <v>5799566.4000000004</v>
      </c>
      <c r="HC22" s="11">
        <v>4367637.1439999994</v>
      </c>
      <c r="HD22" s="11">
        <v>73776255.024000004</v>
      </c>
      <c r="HE22" s="11">
        <v>469213.87200000003</v>
      </c>
      <c r="HF22" s="11">
        <v>14929286.399999999</v>
      </c>
      <c r="HG22" s="11">
        <v>13647101.52</v>
      </c>
      <c r="HH22" s="11">
        <v>8104364.2080000006</v>
      </c>
      <c r="HI22" s="11">
        <v>5777506.1280000005</v>
      </c>
      <c r="HJ22" s="11">
        <v>1333576.0559999999</v>
      </c>
      <c r="HK22" s="11">
        <v>326607.59999999998</v>
      </c>
      <c r="HL22" s="11">
        <v>48397124.568000004</v>
      </c>
      <c r="HM22" s="11">
        <v>10216125.096000001</v>
      </c>
      <c r="HN22" s="11">
        <v>30652740.888</v>
      </c>
      <c r="HO22" s="11">
        <v>8381035.3439999996</v>
      </c>
      <c r="HP22" s="11">
        <v>4319752.4160000002</v>
      </c>
      <c r="HQ22" s="11">
        <v>3893568</v>
      </c>
      <c r="HR22" s="11">
        <v>5266102.8000000007</v>
      </c>
      <c r="HS22" s="11">
        <v>1991361.12</v>
      </c>
      <c r="HT22" s="11">
        <v>56918852.975999996</v>
      </c>
      <c r="HU22" s="11">
        <v>20035974.912</v>
      </c>
      <c r="HV22" s="11">
        <v>4799500.8000000007</v>
      </c>
      <c r="HW22" s="11">
        <v>2140720.8959999997</v>
      </c>
      <c r="HX22" s="11">
        <v>3080045.04</v>
      </c>
      <c r="HY22" s="11">
        <v>3276591.84</v>
      </c>
      <c r="HZ22" s="11">
        <v>15604129.200000001</v>
      </c>
      <c r="IA22" s="11">
        <v>3404311.6079999995</v>
      </c>
      <c r="IB22" s="11">
        <v>2090055.6720000003</v>
      </c>
      <c r="IC22" s="11">
        <v>3851233.7520000003</v>
      </c>
      <c r="ID22" s="11">
        <v>2928140.16</v>
      </c>
      <c r="IE22" s="11">
        <v>15773762.784000002</v>
      </c>
      <c r="IF22" s="11">
        <v>861084</v>
      </c>
      <c r="IG22" s="11">
        <v>3488290.8000000003</v>
      </c>
      <c r="IH22" s="11">
        <v>1793470.7999999998</v>
      </c>
      <c r="II22" s="11">
        <v>2049390.9600000002</v>
      </c>
      <c r="IJ22" s="11">
        <v>63193112.928000003</v>
      </c>
      <c r="IK22" s="11">
        <v>11997596.640000001</v>
      </c>
      <c r="IL22" s="11">
        <v>8926502.3999999985</v>
      </c>
      <c r="IM22" s="11">
        <v>15644037.600000001</v>
      </c>
      <c r="IN22" s="11">
        <v>21426444.071999997</v>
      </c>
      <c r="IO22" s="11">
        <v>3461246.4000000004</v>
      </c>
      <c r="IP22" s="11">
        <v>3706964.6400000006</v>
      </c>
      <c r="IQ22" s="11">
        <v>2581923.5999999996</v>
      </c>
      <c r="IR22" s="11">
        <v>3601439.76</v>
      </c>
      <c r="IS22" s="11">
        <v>3299407.56</v>
      </c>
      <c r="IT22" s="11">
        <v>5158101.5999999996</v>
      </c>
      <c r="IU22" s="11">
        <v>31213068.240000002</v>
      </c>
      <c r="IV22" s="11">
        <v>13890091.391999999</v>
      </c>
      <c r="IW22" s="11">
        <v>13220161.727999998</v>
      </c>
      <c r="IX22" s="11">
        <v>6516160.3200000003</v>
      </c>
      <c r="IY22" s="11">
        <v>5648791.1999999993</v>
      </c>
      <c r="IZ22" s="11">
        <v>1440272.0159999998</v>
      </c>
      <c r="JA22" s="11">
        <v>3137270.6400000006</v>
      </c>
      <c r="JB22" s="11">
        <v>1513275.7919999999</v>
      </c>
      <c r="JC22" s="11">
        <v>892543.20000000007</v>
      </c>
      <c r="JD22" s="11">
        <v>4859649.311999999</v>
      </c>
      <c r="JE22" s="11">
        <v>6477126.5519999992</v>
      </c>
      <c r="JF22" s="11">
        <v>2639614.1519999998</v>
      </c>
      <c r="JG22" s="11">
        <v>7705301.2800000012</v>
      </c>
      <c r="JH22" s="11">
        <v>4883846.784</v>
      </c>
      <c r="JI22" s="11">
        <v>2118344.4000000004</v>
      </c>
      <c r="JJ22" s="11">
        <v>1548890.4</v>
      </c>
      <c r="JK22" s="11">
        <v>1498304.4</v>
      </c>
      <c r="JL22" s="11">
        <v>1412575.2000000002</v>
      </c>
      <c r="JM22" s="11">
        <v>16149746.52</v>
      </c>
      <c r="JN22" s="11">
        <v>2411056.3200000003</v>
      </c>
      <c r="JO22" s="11">
        <v>4155376.9679999999</v>
      </c>
      <c r="JP22" s="11">
        <v>4796304.8880000003</v>
      </c>
      <c r="JQ22" s="11">
        <v>3057746.8559999997</v>
      </c>
      <c r="JR22" s="11">
        <v>5182112.6400000006</v>
      </c>
      <c r="JS22" s="11">
        <v>1427361.8399999999</v>
      </c>
      <c r="JT22" s="11">
        <v>63834533.880000003</v>
      </c>
      <c r="JU22" s="11">
        <v>20142856.344000004</v>
      </c>
      <c r="JV22" s="11">
        <v>1421927.736</v>
      </c>
      <c r="JW22" s="11">
        <v>2589399.5999999996</v>
      </c>
      <c r="JX22" s="11">
        <v>7104946.8960000006</v>
      </c>
      <c r="JY22" s="11">
        <v>2033600.0399999998</v>
      </c>
      <c r="JZ22" s="11">
        <v>11920676.423999999</v>
      </c>
      <c r="KA22" s="11">
        <v>7347101.0159999989</v>
      </c>
      <c r="KB22" s="11">
        <v>4771778.4000000004</v>
      </c>
      <c r="KC22" s="11">
        <v>6250759.9199999999</v>
      </c>
      <c r="KD22" s="11">
        <v>4665450</v>
      </c>
      <c r="KE22" s="11">
        <v>1587363</v>
      </c>
      <c r="KF22" s="11">
        <v>872137.20000000007</v>
      </c>
      <c r="KG22" s="11">
        <v>1441928.52</v>
      </c>
      <c r="KH22" s="11">
        <v>5747437.9199999999</v>
      </c>
      <c r="KI22" s="11">
        <v>2262178.7999999998</v>
      </c>
      <c r="KJ22" s="11">
        <v>170953663.96799999</v>
      </c>
      <c r="KK22" s="11">
        <v>10180768.32</v>
      </c>
      <c r="KL22" s="11">
        <v>2834191.7039999999</v>
      </c>
      <c r="KM22" s="11">
        <v>6080204.8800000008</v>
      </c>
      <c r="KN22" s="11">
        <v>2198026.4159999997</v>
      </c>
      <c r="KO22" s="11">
        <v>4739928.7919999994</v>
      </c>
      <c r="KP22" s="11">
        <v>21118552.391999997</v>
      </c>
      <c r="KQ22" s="11">
        <v>3836585.3039999995</v>
      </c>
      <c r="KR22" s="11">
        <v>2976297.0480000004</v>
      </c>
      <c r="KS22" s="11">
        <v>21838805.471999995</v>
      </c>
      <c r="KT22" s="11">
        <v>4790964.959999999</v>
      </c>
      <c r="KU22" s="11">
        <v>7245878.5920000002</v>
      </c>
      <c r="KV22" s="11">
        <v>11193374.112</v>
      </c>
      <c r="KW22" s="11">
        <v>4768072.4640000006</v>
      </c>
      <c r="KX22" s="11">
        <v>7212145.176</v>
      </c>
      <c r="KY22" s="11">
        <v>24304316.328000002</v>
      </c>
      <c r="KZ22" s="11">
        <v>7102109.3760000011</v>
      </c>
      <c r="LA22" s="11">
        <v>25703487.311999999</v>
      </c>
      <c r="LB22" s="11">
        <v>5807165.1600000001</v>
      </c>
      <c r="LC22" s="11">
        <v>2878476.1440000003</v>
      </c>
      <c r="LD22" s="11">
        <v>13537070.976000002</v>
      </c>
      <c r="LE22" s="11">
        <v>8933333.040000001</v>
      </c>
      <c r="LF22" s="11">
        <v>4041831.4319999996</v>
      </c>
      <c r="LG22" s="11">
        <v>4267926.959999999</v>
      </c>
      <c r="LH22" s="11">
        <v>3834287.88</v>
      </c>
      <c r="LI22" s="11">
        <v>36342865.631999999</v>
      </c>
      <c r="LJ22" s="11">
        <v>14317850.735999998</v>
      </c>
      <c r="LK22" s="11">
        <v>4734951.5999999996</v>
      </c>
      <c r="LL22" s="11">
        <v>10002174</v>
      </c>
      <c r="LM22" s="11">
        <v>2333326.08</v>
      </c>
      <c r="LN22" s="11">
        <v>3188887.1999999997</v>
      </c>
      <c r="LO22" s="11">
        <v>2644831.92</v>
      </c>
      <c r="LP22" s="11">
        <v>6267412.5600000005</v>
      </c>
      <c r="LQ22" s="11"/>
      <c r="LR22" s="11">
        <v>8805049.1999999993</v>
      </c>
      <c r="LS22" s="11">
        <v>3978422.8319999995</v>
      </c>
      <c r="LT22" s="11">
        <v>18933654.287999999</v>
      </c>
      <c r="LU22" s="11">
        <v>3284605.2960000001</v>
      </c>
      <c r="LV22" s="11">
        <v>1612671.84</v>
      </c>
      <c r="LW22" s="11">
        <v>6895117.3679999989</v>
      </c>
      <c r="LX22" s="11">
        <v>34712653.439999998</v>
      </c>
      <c r="LY22" s="11">
        <v>52334488.415999994</v>
      </c>
      <c r="LZ22" s="11">
        <v>7973515.4639999997</v>
      </c>
      <c r="MA22" s="11">
        <v>4896057.0719999997</v>
      </c>
      <c r="MB22" s="11">
        <v>5105631.9360000007</v>
      </c>
      <c r="MC22" s="11">
        <v>5148091.9920000006</v>
      </c>
      <c r="MD22" s="11">
        <v>5245700.8800000008</v>
      </c>
      <c r="ME22" s="11">
        <v>6695198.5199999996</v>
      </c>
      <c r="MF22" s="11">
        <v>1819097.2320000003</v>
      </c>
      <c r="MG22" s="11">
        <v>9564969.9360000007</v>
      </c>
      <c r="MH22" s="11">
        <v>2170173.5999999996</v>
      </c>
      <c r="MI22" s="11">
        <v>140879660.23199999</v>
      </c>
      <c r="MJ22" s="11">
        <v>5533082.3279999997</v>
      </c>
      <c r="MK22" s="11">
        <v>841865.76000000013</v>
      </c>
      <c r="ML22" s="11">
        <v>1267211.7119999998</v>
      </c>
      <c r="MM22" s="11">
        <v>715250.39999999991</v>
      </c>
      <c r="MN22" s="11">
        <v>8529704.3999999985</v>
      </c>
      <c r="MO22" s="11">
        <v>6343649.1840000004</v>
      </c>
      <c r="MP22" s="11">
        <v>2559876.4799999995</v>
      </c>
      <c r="MQ22" s="11">
        <v>7053298.8000000007</v>
      </c>
      <c r="MR22" s="11">
        <v>1208901.1199999999</v>
      </c>
      <c r="MS22" s="11">
        <v>3476623.7039999999</v>
      </c>
      <c r="MT22" s="11">
        <v>5052899.5199999996</v>
      </c>
      <c r="MU22" s="11">
        <v>54948285.311999992</v>
      </c>
      <c r="MV22" s="11">
        <v>9984717.6000000015</v>
      </c>
      <c r="MW22" s="11">
        <v>1722303.5999999999</v>
      </c>
      <c r="MX22" s="11">
        <v>7345082.040000001</v>
      </c>
      <c r="MY22" s="11">
        <v>6223702.8000000007</v>
      </c>
      <c r="MZ22" s="11">
        <v>3890558.6400000006</v>
      </c>
      <c r="NA22" s="11">
        <v>3037579.2</v>
      </c>
      <c r="NB22" s="11">
        <v>1852081.44</v>
      </c>
      <c r="NC22" s="11">
        <v>3588141.7680000002</v>
      </c>
      <c r="ND22" s="11">
        <v>1046939.5199999999</v>
      </c>
      <c r="NE22" s="11">
        <v>1891675.2000000002</v>
      </c>
      <c r="NF22" s="11">
        <v>160801391.616</v>
      </c>
      <c r="NG22" s="11">
        <v>8555352.6720000003</v>
      </c>
      <c r="NH22" s="11">
        <v>3827860.2240000004</v>
      </c>
      <c r="NI22" s="11">
        <v>9127719.4800000004</v>
      </c>
      <c r="NJ22" s="11">
        <v>3620264.7119999994</v>
      </c>
      <c r="NK22" s="11">
        <v>4055780.88</v>
      </c>
      <c r="NL22" s="11">
        <v>21114636.960000001</v>
      </c>
      <c r="NM22" s="11">
        <v>17222572.655999999</v>
      </c>
      <c r="NN22" s="11">
        <v>403716</v>
      </c>
      <c r="NO22" s="11">
        <v>7699121.0159999989</v>
      </c>
      <c r="NP22" s="11">
        <v>3626482.56</v>
      </c>
      <c r="NQ22" s="11">
        <v>2504361</v>
      </c>
      <c r="NR22" s="11">
        <v>26070893.952000003</v>
      </c>
      <c r="NS22" s="11">
        <v>4691008.2960000001</v>
      </c>
      <c r="NT22" s="11">
        <v>896340.16799999995</v>
      </c>
      <c r="NU22" s="11">
        <v>1454020.7999999998</v>
      </c>
      <c r="NV22" s="11">
        <v>2486114.736</v>
      </c>
      <c r="NW22" s="11">
        <v>1243345.68</v>
      </c>
      <c r="NX22" s="11">
        <v>1918558.08</v>
      </c>
      <c r="NY22" s="11">
        <v>75945035.928000003</v>
      </c>
      <c r="NZ22" s="11">
        <v>10025427.359999999</v>
      </c>
      <c r="OA22" s="11">
        <v>2113620.4799999995</v>
      </c>
      <c r="OB22" s="11">
        <v>2483071.2000000002</v>
      </c>
      <c r="OC22" s="11">
        <v>2783086.8</v>
      </c>
      <c r="OD22" s="11">
        <v>2525443.4879999999</v>
      </c>
      <c r="OE22" s="11">
        <v>2658208.5599999996</v>
      </c>
      <c r="OF22" s="11">
        <v>57213193.943999991</v>
      </c>
      <c r="OG22" s="11">
        <v>15340316.279999999</v>
      </c>
      <c r="OH22" s="11">
        <v>6001126.0800000001</v>
      </c>
      <c r="OI22" s="11">
        <v>14270220.24</v>
      </c>
      <c r="OJ22" s="11">
        <v>6085072.8000000007</v>
      </c>
      <c r="OK22" s="11">
        <v>4031243.5200000005</v>
      </c>
      <c r="OL22" s="11">
        <v>9776143.2719999999</v>
      </c>
      <c r="OM22" s="11">
        <v>907648.77600000007</v>
      </c>
      <c r="ON22" s="11">
        <v>11045257.296</v>
      </c>
      <c r="OO22" s="11">
        <v>100000093.15199998</v>
      </c>
      <c r="OP22" s="11">
        <v>14937804.936000001</v>
      </c>
      <c r="OQ22" s="11">
        <v>13594151.207999999</v>
      </c>
      <c r="OR22" s="11">
        <v>14210023.583999999</v>
      </c>
      <c r="OS22" s="11">
        <v>12699018.528000001</v>
      </c>
      <c r="OT22" s="11">
        <v>2408533.2479999997</v>
      </c>
      <c r="OU22" s="11">
        <v>20211636.887999997</v>
      </c>
      <c r="OV22" s="11">
        <v>2014498.2240000002</v>
      </c>
      <c r="OW22" s="11">
        <v>1564990.44</v>
      </c>
      <c r="OX22" s="11">
        <v>9225464.688000001</v>
      </c>
      <c r="OY22" s="11">
        <v>4475769.8640000001</v>
      </c>
      <c r="OZ22" s="11">
        <v>13801614.456000002</v>
      </c>
      <c r="PA22" s="11">
        <v>3281496.6960000005</v>
      </c>
      <c r="PB22" s="11">
        <v>1888622.9040000001</v>
      </c>
      <c r="PC22" s="11">
        <v>2245266.8160000001</v>
      </c>
      <c r="PD22" s="11">
        <v>61296592.127999991</v>
      </c>
      <c r="PE22" s="11">
        <v>4861910.4720000001</v>
      </c>
      <c r="PF22" s="11">
        <v>3473513.6400000006</v>
      </c>
      <c r="PG22" s="11">
        <v>3160248.6240000003</v>
      </c>
      <c r="PH22" s="11">
        <v>7983609.7919999994</v>
      </c>
      <c r="PI22" s="11">
        <v>12072463.560000002</v>
      </c>
      <c r="PJ22" s="11">
        <v>6073832.4000000004</v>
      </c>
      <c r="PK22" s="11">
        <v>6848087.5199999996</v>
      </c>
      <c r="PL22" s="11">
        <v>8983915.1999999993</v>
      </c>
      <c r="PM22" s="11">
        <v>7739167.1999999993</v>
      </c>
      <c r="PN22" s="11">
        <v>6174193.1999999993</v>
      </c>
      <c r="PO22" s="11">
        <v>12219601.631999999</v>
      </c>
      <c r="PP22" s="11">
        <v>4081374.24</v>
      </c>
      <c r="PQ22" s="11">
        <v>15646699.368000001</v>
      </c>
      <c r="PR22" s="11">
        <v>1345925.52</v>
      </c>
      <c r="PS22" s="11">
        <v>3198453.12</v>
      </c>
      <c r="PT22" s="11">
        <v>246183.59999999998</v>
      </c>
      <c r="PU22" s="11">
        <v>2324556.7199999997</v>
      </c>
      <c r="PV22" s="11">
        <v>139591719.02399999</v>
      </c>
      <c r="PW22" s="11">
        <v>2622546.2880000006</v>
      </c>
      <c r="PX22" s="11">
        <v>2562204</v>
      </c>
      <c r="PY22" s="11">
        <v>13838183.664000001</v>
      </c>
      <c r="PZ22" s="11">
        <v>9227337.6000000015</v>
      </c>
      <c r="QA22" s="11">
        <v>1754569.6799999997</v>
      </c>
      <c r="QB22" s="11">
        <v>10847833.560000002</v>
      </c>
      <c r="QC22" s="11">
        <v>3360757.8000000003</v>
      </c>
      <c r="QD22" s="11">
        <v>13557510.431999998</v>
      </c>
      <c r="QE22" s="11">
        <v>2586052.2240000004</v>
      </c>
      <c r="QF22" s="11">
        <v>12107169.264000002</v>
      </c>
      <c r="QG22" s="11">
        <v>4341356.4239999996</v>
      </c>
      <c r="QH22" s="11">
        <v>4819312.08</v>
      </c>
      <c r="QI22" s="11">
        <v>6512697.311999999</v>
      </c>
      <c r="QJ22" s="11">
        <v>6219895.5600000005</v>
      </c>
      <c r="QK22" s="11">
        <v>5992701.3599999994</v>
      </c>
      <c r="QL22" s="11">
        <v>3818249.5200000005</v>
      </c>
      <c r="QM22" s="11">
        <v>2664185.0159999998</v>
      </c>
      <c r="QN22" s="11">
        <v>2403262.3679999998</v>
      </c>
      <c r="QO22" s="11">
        <v>6586296.6959999995</v>
      </c>
      <c r="QP22" s="11">
        <v>9293957.2800000012</v>
      </c>
      <c r="QQ22" s="11">
        <v>1462106.4</v>
      </c>
      <c r="QR22" s="11">
        <v>2086504.44</v>
      </c>
      <c r="QS22" s="11">
        <v>2325945.648</v>
      </c>
      <c r="QT22" s="11">
        <v>862566</v>
      </c>
      <c r="QU22" s="11">
        <v>914405.42400000012</v>
      </c>
      <c r="QV22" s="11">
        <v>74067612.24000001</v>
      </c>
      <c r="QW22" s="11">
        <v>1585519.2000000002</v>
      </c>
      <c r="QX22" s="11">
        <v>7818852.4559999993</v>
      </c>
      <c r="QY22" s="11">
        <v>5556318.7919999994</v>
      </c>
      <c r="QZ22" s="11">
        <v>8241640.1520000007</v>
      </c>
      <c r="RA22" s="11">
        <v>11742115.296</v>
      </c>
      <c r="RB22" s="11">
        <v>7823562.9120000005</v>
      </c>
      <c r="RC22" s="11">
        <v>4642638</v>
      </c>
      <c r="RD22" s="11">
        <v>4845424.5600000005</v>
      </c>
      <c r="RE22" s="11">
        <v>2224863.2399999998</v>
      </c>
      <c r="RF22" s="11">
        <v>5189502.1439999994</v>
      </c>
      <c r="RG22" s="11">
        <v>3568776.4799999995</v>
      </c>
      <c r="RH22" s="11">
        <v>2269891.92</v>
      </c>
      <c r="RI22" s="11">
        <v>103800970.344</v>
      </c>
      <c r="RJ22" s="11">
        <v>23262845.903999999</v>
      </c>
      <c r="RK22" s="11">
        <v>12368736</v>
      </c>
      <c r="RL22" s="11">
        <v>9260931.3839999996</v>
      </c>
      <c r="RM22" s="11">
        <v>7426228.6560000004</v>
      </c>
      <c r="RN22" s="11">
        <v>8214645.7919999994</v>
      </c>
      <c r="RO22" s="11">
        <v>25809386.400000002</v>
      </c>
      <c r="RP22" s="11">
        <v>6219744</v>
      </c>
      <c r="RQ22" s="11">
        <v>7391542.7039999999</v>
      </c>
      <c r="RR22" s="11">
        <v>22582976.399999999</v>
      </c>
      <c r="RS22" s="11">
        <v>10336513.32</v>
      </c>
      <c r="RT22" s="11">
        <v>2060515.9679999999</v>
      </c>
      <c r="RU22" s="11">
        <v>2626287.5999999996</v>
      </c>
      <c r="RV22" s="11">
        <v>6923068.1280000005</v>
      </c>
      <c r="RW22" s="11">
        <v>3532900.8000000003</v>
      </c>
      <c r="RX22" s="11">
        <v>3270868.8000000003</v>
      </c>
      <c r="RY22" s="11">
        <v>7728517.1999999993</v>
      </c>
      <c r="RZ22" s="11">
        <v>4147981.1999999997</v>
      </c>
      <c r="SA22" s="11">
        <v>2646082.7999999998</v>
      </c>
      <c r="SB22" s="11">
        <v>3415620</v>
      </c>
      <c r="SC22" s="11">
        <v>38567654.088</v>
      </c>
      <c r="SD22" s="11">
        <v>1202812.584</v>
      </c>
      <c r="SE22" s="11">
        <v>9459668.5199999996</v>
      </c>
      <c r="SF22" s="11">
        <v>8362699.080000001</v>
      </c>
      <c r="SG22" s="11">
        <v>1864380</v>
      </c>
      <c r="SH22" s="11">
        <v>5423108.4000000004</v>
      </c>
      <c r="SI22" s="11">
        <v>5809540.8000000007</v>
      </c>
      <c r="SJ22" s="11">
        <v>7904319</v>
      </c>
      <c r="SK22" s="11">
        <v>5155399.92</v>
      </c>
      <c r="SL22" s="11">
        <v>8221540.4639999997</v>
      </c>
      <c r="SM22" s="11">
        <v>17233903.200000003</v>
      </c>
      <c r="SN22" s="11">
        <v>3534329.5200000005</v>
      </c>
      <c r="SO22" s="11">
        <v>18557190.408</v>
      </c>
      <c r="SP22" s="11">
        <v>6350114.1599999992</v>
      </c>
      <c r="SQ22" s="11">
        <v>5666678.4000000004</v>
      </c>
      <c r="SR22" s="11">
        <v>4373096.4000000004</v>
      </c>
      <c r="SS22" s="11">
        <v>4788556.0079999994</v>
      </c>
      <c r="ST22" s="11">
        <v>3221071.0799999996</v>
      </c>
      <c r="SU22" s="11">
        <v>4457318.4000000004</v>
      </c>
      <c r="SV22" s="11">
        <v>1665436.3200000003</v>
      </c>
      <c r="SW22" s="11">
        <v>17476757.447999999</v>
      </c>
      <c r="SX22" s="11">
        <v>2629099.2000000002</v>
      </c>
      <c r="SY22" s="11">
        <v>5802085.6799999997</v>
      </c>
      <c r="SZ22" s="11">
        <v>4014949.1999999997</v>
      </c>
      <c r="TA22" s="11">
        <v>2086929.5999999999</v>
      </c>
      <c r="TB22" s="11">
        <v>2368296</v>
      </c>
      <c r="TC22" s="11">
        <v>6814489.1999999993</v>
      </c>
      <c r="TD22" s="11">
        <v>21103078.68</v>
      </c>
      <c r="TE22" s="11">
        <v>2580465.5999999996</v>
      </c>
      <c r="TF22" s="11">
        <v>4102920</v>
      </c>
      <c r="TG22" s="11">
        <v>8992521.120000001</v>
      </c>
      <c r="TH22" s="11">
        <v>2929854.3839999996</v>
      </c>
      <c r="TI22" s="11">
        <v>4098186.4799999995</v>
      </c>
      <c r="TJ22" s="11">
        <v>2680461.12</v>
      </c>
      <c r="TK22" s="11">
        <v>123835069.392</v>
      </c>
      <c r="TL22" s="11">
        <v>3189642.7199999997</v>
      </c>
      <c r="TM22" s="11">
        <v>3509978.4000000004</v>
      </c>
      <c r="TN22" s="11">
        <v>7154032.4880000008</v>
      </c>
      <c r="TO22" s="11">
        <v>6062476.5120000001</v>
      </c>
      <c r="TP22" s="11">
        <v>4150377.2880000006</v>
      </c>
      <c r="TQ22" s="11">
        <v>1211644.7999999998</v>
      </c>
      <c r="TR22" s="11">
        <v>28916562.839999996</v>
      </c>
      <c r="TS22" s="11">
        <v>5152413.6960000005</v>
      </c>
      <c r="TT22" s="11">
        <v>8324659.1999999993</v>
      </c>
      <c r="TU22" s="11">
        <v>7791817.080000001</v>
      </c>
      <c r="TV22" s="11">
        <v>4593852</v>
      </c>
      <c r="TW22" s="11">
        <v>3387270.3840000001</v>
      </c>
      <c r="TX22" s="11">
        <v>5442354.2880000006</v>
      </c>
      <c r="TY22" s="11">
        <v>4596252.3599999994</v>
      </c>
      <c r="TZ22" s="11">
        <v>3512320.4879999999</v>
      </c>
      <c r="UA22" s="11">
        <v>25730042.879999995</v>
      </c>
      <c r="UB22" s="11">
        <v>2763512.7119999994</v>
      </c>
      <c r="UC22" s="11">
        <v>29390402.087999996</v>
      </c>
      <c r="UD22" s="11">
        <v>10867513.583999999</v>
      </c>
      <c r="UE22" s="11">
        <v>3466158</v>
      </c>
      <c r="UF22" s="11">
        <v>5026528.08</v>
      </c>
      <c r="UG22" s="11">
        <v>21974269.464000002</v>
      </c>
      <c r="UH22" s="11">
        <v>3037673.352</v>
      </c>
      <c r="UI22" s="11">
        <v>2775799.0079999994</v>
      </c>
      <c r="UJ22" s="11">
        <v>3433195.0320000001</v>
      </c>
      <c r="UK22" s="11">
        <v>3506945.2800000003</v>
      </c>
      <c r="UL22" s="11">
        <v>28440666.191999998</v>
      </c>
      <c r="UM22" s="11">
        <v>8343929.3279999997</v>
      </c>
      <c r="UN22" s="11">
        <v>6503055.4800000004</v>
      </c>
      <c r="UO22" s="11">
        <v>8463552.959999999</v>
      </c>
      <c r="UP22" s="11">
        <v>5526194.5199999996</v>
      </c>
      <c r="UQ22" s="11">
        <v>8795656.4399999995</v>
      </c>
      <c r="UR22" s="11">
        <v>34118749.296000004</v>
      </c>
      <c r="US22" s="11">
        <v>5918541.5999999996</v>
      </c>
      <c r="UT22" s="11">
        <v>6221783.040000001</v>
      </c>
      <c r="UU22" s="11">
        <v>27043778.639999997</v>
      </c>
      <c r="UV22" s="11">
        <v>135084</v>
      </c>
      <c r="UW22" s="11">
        <v>5461940.4239999987</v>
      </c>
      <c r="UX22" s="11">
        <v>20676207.120000005</v>
      </c>
      <c r="UY22" s="11">
        <v>3876355.68</v>
      </c>
      <c r="UZ22" s="11">
        <v>5831467.1999999993</v>
      </c>
      <c r="VA22" s="11">
        <v>5406739.0800000001</v>
      </c>
      <c r="VB22" s="11">
        <v>7268916</v>
      </c>
      <c r="VC22" s="11">
        <v>18322092.48</v>
      </c>
      <c r="VD22" s="11">
        <v>6200364.8640000001</v>
      </c>
      <c r="VE22" s="11">
        <v>8174276.8799999999</v>
      </c>
      <c r="VF22" s="11">
        <v>2012330.4000000001</v>
      </c>
      <c r="VG22" s="11">
        <v>3257682.264</v>
      </c>
      <c r="VH22" s="11">
        <v>4079786.2800000003</v>
      </c>
      <c r="VI22" s="11">
        <v>3402389.76</v>
      </c>
      <c r="VJ22" s="11">
        <v>23696461.056000002</v>
      </c>
      <c r="VK22" s="11">
        <v>3470629.68</v>
      </c>
      <c r="VL22" s="11">
        <v>2735938.7280000001</v>
      </c>
      <c r="VM22" s="11">
        <v>1244025.6000000001</v>
      </c>
      <c r="VN22" s="11">
        <v>15144458.856000002</v>
      </c>
      <c r="VO22" s="11">
        <v>5545476</v>
      </c>
      <c r="VP22" s="11">
        <v>6806810.3999999994</v>
      </c>
      <c r="VQ22" s="11">
        <v>3193194</v>
      </c>
      <c r="VR22" s="11">
        <v>12967233.215999998</v>
      </c>
      <c r="VS22" s="11">
        <v>4075153.8000000003</v>
      </c>
      <c r="VT22" s="11">
        <v>4676990.16</v>
      </c>
      <c r="VU22" s="11">
        <v>5238426.4800000004</v>
      </c>
      <c r="VV22" s="11">
        <v>5458685.8080000002</v>
      </c>
      <c r="VW22" s="11">
        <v>9127315.9199999981</v>
      </c>
      <c r="VX22" s="11">
        <v>2406942</v>
      </c>
      <c r="VY22" s="11">
        <v>4478356.8000000007</v>
      </c>
      <c r="VZ22" s="11">
        <v>7929432.2879999997</v>
      </c>
      <c r="WA22" s="11">
        <v>1046380.7999999999</v>
      </c>
      <c r="WB22" s="11">
        <v>3039631.2</v>
      </c>
      <c r="WC22" s="11">
        <v>466526939.42400002</v>
      </c>
      <c r="WD22" s="11">
        <v>16768539.143999998</v>
      </c>
      <c r="WE22" s="11">
        <v>7127813.7359999996</v>
      </c>
      <c r="WF22" s="11">
        <v>11224362.215999998</v>
      </c>
      <c r="WG22" s="11">
        <v>1907253.5999999999</v>
      </c>
      <c r="WH22" s="11">
        <v>8360860.8000000007</v>
      </c>
      <c r="WI22" s="11">
        <v>13526693.76</v>
      </c>
      <c r="WJ22" s="11">
        <v>8908720.8000000007</v>
      </c>
      <c r="WK22" s="11">
        <v>6907384.0559999999</v>
      </c>
      <c r="WL22" s="11">
        <v>10875773.16</v>
      </c>
      <c r="WM22" s="11">
        <v>6565781.4720000001</v>
      </c>
      <c r="WN22" s="11">
        <v>49278560.159999996</v>
      </c>
      <c r="WO22" s="11">
        <v>8390063.1119999997</v>
      </c>
      <c r="WP22" s="11">
        <v>10038198.959999999</v>
      </c>
      <c r="WQ22" s="11">
        <v>18349793.160000004</v>
      </c>
      <c r="WR22" s="11">
        <v>8444668.5600000005</v>
      </c>
      <c r="WS22" s="11">
        <v>9457115.2800000012</v>
      </c>
      <c r="WT22" s="11">
        <v>3767214.5519999997</v>
      </c>
      <c r="WU22" s="11">
        <v>4100680.4160000002</v>
      </c>
      <c r="WV22" s="11">
        <v>17307874.799999997</v>
      </c>
      <c r="WW22" s="11">
        <v>9547235.0879999995</v>
      </c>
      <c r="WX22" s="11">
        <v>5274465.9360000007</v>
      </c>
      <c r="WY22" s="11">
        <v>3191120.4000000004</v>
      </c>
      <c r="WZ22" s="11">
        <v>2707134</v>
      </c>
      <c r="XA22" s="11">
        <v>4393045.5120000001</v>
      </c>
      <c r="XB22" s="11">
        <v>1839241.6799999997</v>
      </c>
      <c r="XC22" s="11">
        <v>869969.76000000013</v>
      </c>
      <c r="XD22" s="11">
        <v>3178339.6320000002</v>
      </c>
      <c r="XE22" s="11">
        <v>20339261.592</v>
      </c>
      <c r="XF22" s="11">
        <v>3898656.7919999999</v>
      </c>
      <c r="XG22" s="11">
        <v>688870.8</v>
      </c>
      <c r="XH22" s="11">
        <v>1913092.7999999998</v>
      </c>
      <c r="XI22" s="11">
        <v>2359152.96</v>
      </c>
      <c r="XJ22" s="11">
        <v>63654715.439999998</v>
      </c>
      <c r="XK22" s="11">
        <v>9298717.2479999997</v>
      </c>
      <c r="XL22" s="11">
        <v>7212435.3600000003</v>
      </c>
      <c r="XM22" s="11">
        <v>16933194.240000002</v>
      </c>
      <c r="XN22" s="11">
        <v>8758033.3440000005</v>
      </c>
      <c r="XO22" s="11">
        <v>12597121.200000001</v>
      </c>
      <c r="XP22" s="11">
        <v>13825321.200000001</v>
      </c>
      <c r="XQ22" s="11">
        <v>5149430.4000000004</v>
      </c>
      <c r="XR22" s="11">
        <v>6769227.1200000001</v>
      </c>
      <c r="XS22" s="11">
        <v>14347507.391999999</v>
      </c>
      <c r="XT22" s="11">
        <v>7514811.6000000006</v>
      </c>
      <c r="XU22" s="11">
        <v>3706821.3599999994</v>
      </c>
      <c r="XV22" s="11">
        <v>5104154.4000000004</v>
      </c>
      <c r="XW22" s="11">
        <v>6902956.3200000003</v>
      </c>
      <c r="XX22" s="11">
        <v>3283904.4000000004</v>
      </c>
      <c r="XY22" s="11">
        <v>2493285.5999999996</v>
      </c>
      <c r="XZ22" s="11">
        <v>3667734.24</v>
      </c>
      <c r="YA22" s="11">
        <v>4575079.08</v>
      </c>
      <c r="YB22" s="11">
        <v>3646520.88</v>
      </c>
      <c r="YC22" s="11">
        <v>2976402</v>
      </c>
      <c r="YD22" s="11">
        <v>4655207.040000001</v>
      </c>
      <c r="YE22" s="11">
        <v>3453842.6400000006</v>
      </c>
      <c r="YF22" s="11">
        <v>4816635.5999999996</v>
      </c>
      <c r="YG22" s="11">
        <v>28212534.624000002</v>
      </c>
      <c r="YH22" s="11">
        <v>7837488</v>
      </c>
      <c r="YI22" s="11">
        <v>13143282.192000002</v>
      </c>
      <c r="YJ22" s="11">
        <v>5165179.4399999995</v>
      </c>
      <c r="YK22" s="11">
        <v>20807859.192000002</v>
      </c>
      <c r="YL22" s="11">
        <v>5183084.2800000012</v>
      </c>
      <c r="YM22" s="11">
        <v>11618920.824000001</v>
      </c>
      <c r="YN22" s="11">
        <v>4647236.4000000004</v>
      </c>
      <c r="YO22" s="11">
        <v>39772974.960000001</v>
      </c>
      <c r="YP22" s="11">
        <v>16554177.983999999</v>
      </c>
      <c r="YQ22" s="11">
        <v>5797269.7679999992</v>
      </c>
      <c r="YR22" s="11">
        <v>5128003.68</v>
      </c>
      <c r="YS22" s="11">
        <v>4099336.8000000003</v>
      </c>
      <c r="YT22" s="11">
        <v>2745259.2</v>
      </c>
      <c r="YU22" s="11">
        <v>3754355.7839999995</v>
      </c>
      <c r="YV22" s="11">
        <v>4826736</v>
      </c>
      <c r="YW22" s="11">
        <v>3185186.6400000006</v>
      </c>
      <c r="YX22" s="11">
        <v>28783036.608000003</v>
      </c>
      <c r="YY22" s="11">
        <v>3531542.4000000004</v>
      </c>
      <c r="YZ22" s="11">
        <v>757415.13599999994</v>
      </c>
      <c r="ZA22" s="11">
        <v>3855334.9440000001</v>
      </c>
      <c r="ZB22" s="11">
        <v>2782872</v>
      </c>
      <c r="ZC22" s="11">
        <v>3149376</v>
      </c>
      <c r="ZD22" s="11">
        <v>4907185.4399999995</v>
      </c>
      <c r="ZE22" s="11">
        <v>32762988.408</v>
      </c>
      <c r="ZF22" s="11">
        <v>2552794.7999999998</v>
      </c>
      <c r="ZG22" s="11">
        <v>4587655.68</v>
      </c>
      <c r="ZH22" s="11">
        <v>4752757.1040000003</v>
      </c>
      <c r="ZI22" s="11">
        <v>3160408.8000000003</v>
      </c>
      <c r="ZJ22" s="11">
        <v>4040743.1999999997</v>
      </c>
      <c r="ZK22" s="11">
        <v>2180104.7999999998</v>
      </c>
      <c r="ZL22" s="11">
        <v>2940370.8</v>
      </c>
      <c r="ZM22" s="11">
        <v>13979539.680000002</v>
      </c>
      <c r="ZN22" s="11">
        <v>57521234.255999997</v>
      </c>
      <c r="ZO22" s="11">
        <v>1136670.9839999999</v>
      </c>
      <c r="ZP22" s="11">
        <v>5514389.2320000008</v>
      </c>
      <c r="ZQ22" s="11">
        <v>42920082.192000002</v>
      </c>
      <c r="ZR22" s="11">
        <v>10699057.560000002</v>
      </c>
      <c r="ZS22" s="11">
        <v>1120944</v>
      </c>
      <c r="ZT22" s="11">
        <v>7365514.5839999998</v>
      </c>
      <c r="ZU22" s="11">
        <v>12751165.391999999</v>
      </c>
      <c r="ZV22" s="11">
        <v>2764393.8</v>
      </c>
      <c r="ZW22" s="11">
        <v>7060486.8000000007</v>
      </c>
      <c r="ZX22" s="11">
        <v>692727</v>
      </c>
      <c r="ZY22" s="11">
        <v>1140222.96</v>
      </c>
      <c r="ZZ22" s="11">
        <v>1539602.4</v>
      </c>
      <c r="AAA22" s="11">
        <v>2131566.4799999995</v>
      </c>
      <c r="AAB22" s="11">
        <v>1254486.72</v>
      </c>
      <c r="AAC22" s="11">
        <v>1116860.7600000002</v>
      </c>
      <c r="AAD22" s="11">
        <v>1780733.28</v>
      </c>
      <c r="AAE22" s="11">
        <v>1477439.7600000002</v>
      </c>
      <c r="AAF22" s="11">
        <v>1643368.7999999998</v>
      </c>
      <c r="AAG22" s="11">
        <v>4909177.92</v>
      </c>
      <c r="AAH22" s="11">
        <v>1106795.3999999999</v>
      </c>
      <c r="AAI22" s="11">
        <v>604859.28</v>
      </c>
      <c r="AAJ22" s="11">
        <v>19863487.655999999</v>
      </c>
      <c r="AAK22" s="11">
        <v>3104370.4799999995</v>
      </c>
      <c r="AAL22" s="11">
        <v>4906592.4000000004</v>
      </c>
      <c r="AAM22" s="11">
        <v>4508869.9440000001</v>
      </c>
      <c r="AAN22" s="11">
        <v>2908857.5999999996</v>
      </c>
      <c r="AAO22" s="11">
        <v>12837700.799999999</v>
      </c>
      <c r="AAP22" s="11">
        <v>5125480.9920000006</v>
      </c>
      <c r="AAQ22" s="11">
        <v>187585905.528</v>
      </c>
      <c r="AAR22" s="11">
        <v>5871544.2479999997</v>
      </c>
      <c r="AAS22" s="11">
        <v>2262390</v>
      </c>
      <c r="AAT22" s="11">
        <v>14586178.488000002</v>
      </c>
      <c r="AAU22" s="11">
        <v>8327395.6799999997</v>
      </c>
      <c r="AAV22" s="11"/>
      <c r="AAW22" s="11">
        <v>6966622.3200000003</v>
      </c>
      <c r="AAX22" s="11">
        <v>12068016.48</v>
      </c>
      <c r="AAY22" s="11">
        <v>19016464.631999999</v>
      </c>
      <c r="AAZ22" s="11">
        <v>3883882.1520000002</v>
      </c>
      <c r="ABA22" s="11">
        <v>8172228.0719999988</v>
      </c>
      <c r="ABB22" s="11">
        <v>22124716.439999998</v>
      </c>
      <c r="ABC22" s="11">
        <v>14140147.560000002</v>
      </c>
      <c r="ABD22" s="11">
        <v>1506807.12</v>
      </c>
      <c r="ABE22" s="11">
        <v>4163051.0400000005</v>
      </c>
      <c r="ABF22" s="11">
        <v>5098503.5999999996</v>
      </c>
      <c r="ABG22" s="11">
        <v>1875037.2960000001</v>
      </c>
      <c r="ABH22" s="11">
        <v>3697551.912</v>
      </c>
      <c r="ABI22" s="11">
        <v>2200430.4000000004</v>
      </c>
      <c r="ABJ22" s="11">
        <v>35059748.952000007</v>
      </c>
      <c r="ABK22" s="11">
        <v>25732496.447999999</v>
      </c>
      <c r="ABL22" s="11">
        <v>2724336.4799999995</v>
      </c>
      <c r="ABM22" s="11">
        <v>1494868.2239999999</v>
      </c>
      <c r="ABN22" s="11">
        <v>1991040.3120000002</v>
      </c>
      <c r="ABO22" s="11">
        <v>1866487.9920000001</v>
      </c>
      <c r="ABP22" s="11">
        <v>1643110.08</v>
      </c>
      <c r="ABQ22" s="11">
        <v>26869951.368000001</v>
      </c>
      <c r="ABR22" s="11">
        <v>7015825.1999999993</v>
      </c>
      <c r="ABS22" s="11">
        <v>4350113.16</v>
      </c>
      <c r="ABT22" s="11">
        <v>6697558.8000000007</v>
      </c>
      <c r="ABU22" s="11">
        <v>9589188.7199999988</v>
      </c>
      <c r="ABV22" s="11">
        <v>4925573.76</v>
      </c>
      <c r="ABW22" s="11">
        <v>2768979.1919999998</v>
      </c>
      <c r="ABX22" s="11">
        <v>7944933.6000000006</v>
      </c>
      <c r="ABY22" s="11">
        <v>1696696.7999999998</v>
      </c>
      <c r="ABZ22" s="11">
        <v>39314980.247999996</v>
      </c>
      <c r="ACA22" s="11">
        <v>21591153.600000001</v>
      </c>
      <c r="ACB22" s="11">
        <v>10566296.399999999</v>
      </c>
      <c r="ACC22" s="11">
        <v>2884798.92</v>
      </c>
      <c r="ACD22" s="11">
        <v>3929885.2800000003</v>
      </c>
      <c r="ACE22" s="11">
        <v>37286010.216000006</v>
      </c>
      <c r="ACF22" s="11">
        <v>3266539.1999999997</v>
      </c>
      <c r="ACG22" s="11">
        <v>4861268.5920000002</v>
      </c>
      <c r="ACH22" s="11">
        <v>2978556.5999999996</v>
      </c>
      <c r="ACI22" s="11">
        <v>7507192.8000000007</v>
      </c>
      <c r="ACJ22" s="11">
        <v>1796660.1839999999</v>
      </c>
      <c r="ACK22" s="11">
        <v>113612589.816</v>
      </c>
      <c r="ACL22" s="11">
        <v>3231273.9599999995</v>
      </c>
      <c r="ACM22" s="11">
        <v>9907919.376000002</v>
      </c>
      <c r="ACN22" s="11">
        <v>6359686.2239999995</v>
      </c>
      <c r="ACO22" s="11">
        <v>2561451.5999999996</v>
      </c>
      <c r="ACP22" s="11">
        <v>4083318</v>
      </c>
      <c r="ACQ22" s="11">
        <v>7021058.8320000004</v>
      </c>
      <c r="ACR22" s="11">
        <v>34446168.960000001</v>
      </c>
      <c r="ACS22" s="11">
        <v>8248379.6639999989</v>
      </c>
      <c r="ACT22" s="11">
        <v>4684326</v>
      </c>
      <c r="ACU22" s="11">
        <v>4893511.8959999997</v>
      </c>
      <c r="ACV22" s="11">
        <v>10112734.919999998</v>
      </c>
      <c r="ACW22" s="11">
        <v>29706959.280000001</v>
      </c>
      <c r="ACX22" s="11">
        <v>6454195.1999999993</v>
      </c>
      <c r="ACY22" s="11">
        <v>6670444.919999999</v>
      </c>
      <c r="ACZ22" s="11">
        <v>5451650.3039999995</v>
      </c>
      <c r="ADA22" s="11">
        <v>3557850.3599999994</v>
      </c>
      <c r="ADB22" s="11">
        <v>4706822.4000000004</v>
      </c>
      <c r="ADC22" s="11">
        <v>1844061.456</v>
      </c>
      <c r="ADD22" s="11">
        <v>1877502.8639999998</v>
      </c>
      <c r="ADE22" s="11">
        <v>3086885.04</v>
      </c>
      <c r="ADF22" s="11">
        <v>4755774</v>
      </c>
      <c r="ADG22" s="652">
        <v>1462946.4</v>
      </c>
      <c r="ADH22" s="11">
        <v>26192991.167999998</v>
      </c>
      <c r="ADI22" s="11">
        <v>14052364.680000002</v>
      </c>
      <c r="ADJ22" s="11">
        <v>393476.39999999997</v>
      </c>
      <c r="ADK22" s="11">
        <v>1799723.9759999998</v>
      </c>
      <c r="ADL22" s="11">
        <v>2884125.0480000004</v>
      </c>
      <c r="ADM22" s="11">
        <v>108460.79999999999</v>
      </c>
      <c r="ADN22" s="11">
        <v>949808.30400000012</v>
      </c>
      <c r="ADO22" s="11">
        <v>3919454.2080000001</v>
      </c>
      <c r="ADP22" s="11">
        <v>701972.25600000005</v>
      </c>
      <c r="ADQ22" s="11">
        <v>71805340.488000005</v>
      </c>
      <c r="ADR22" s="11">
        <v>7771975.4639999997</v>
      </c>
      <c r="ADS22" s="11">
        <v>5437957.8239999991</v>
      </c>
      <c r="ADT22" s="11">
        <v>7599328.4160000002</v>
      </c>
      <c r="ADU22" s="11">
        <v>64604873.472000003</v>
      </c>
      <c r="ADV22" s="11">
        <v>1488088.3200000003</v>
      </c>
      <c r="ADW22" s="11">
        <v>2092341.2399999998</v>
      </c>
      <c r="ADX22" s="11">
        <v>3077466.1680000005</v>
      </c>
      <c r="ADY22" s="11">
        <v>1528752</v>
      </c>
      <c r="ADZ22" s="11">
        <v>683872.08000000007</v>
      </c>
      <c r="AEA22" s="11">
        <v>128762197.53600001</v>
      </c>
      <c r="AEB22" s="11">
        <v>15136982.640000001</v>
      </c>
      <c r="AEC22" s="11">
        <v>15502671.072000001</v>
      </c>
      <c r="AED22" s="11">
        <v>5106548.5199999996</v>
      </c>
      <c r="AEE22" s="11">
        <v>5818234.2719999999</v>
      </c>
      <c r="AEF22" s="11">
        <v>9846052.8479999993</v>
      </c>
      <c r="AEG22" s="11">
        <v>7098789.3600000003</v>
      </c>
      <c r="AEH22" s="11">
        <v>5956722.0719999988</v>
      </c>
      <c r="AEI22" s="11">
        <v>3664604.9280000003</v>
      </c>
      <c r="AEJ22" s="11">
        <v>4426037.1839999994</v>
      </c>
      <c r="AEK22" s="11">
        <v>5431494.4800000004</v>
      </c>
      <c r="AEL22" s="11">
        <v>13981819.200000001</v>
      </c>
      <c r="AEM22" s="11">
        <v>4197720.8160000006</v>
      </c>
      <c r="AEN22" s="11">
        <v>6139107.2640000004</v>
      </c>
      <c r="AEO22" s="11">
        <v>10227904.896000002</v>
      </c>
      <c r="AEP22" s="11">
        <v>6944392.3439999996</v>
      </c>
      <c r="AEQ22" s="11">
        <v>3533603.16</v>
      </c>
      <c r="AER22" s="11">
        <v>11411243.088</v>
      </c>
      <c r="AES22" s="11">
        <v>3031767.12</v>
      </c>
      <c r="AET22" s="11">
        <v>14222181.48</v>
      </c>
      <c r="AEU22" s="11">
        <v>59105025.720000006</v>
      </c>
      <c r="AEV22" s="11">
        <v>16165216.272000002</v>
      </c>
      <c r="AEW22" s="11">
        <v>8032473.1920000007</v>
      </c>
      <c r="AEX22" s="11">
        <v>6157593.5999999996</v>
      </c>
      <c r="AEY22" s="11">
        <v>5315551.8959999997</v>
      </c>
      <c r="AEZ22" s="11">
        <v>15800793.192000002</v>
      </c>
      <c r="AFA22" s="11">
        <v>6956383.7039999999</v>
      </c>
      <c r="AFB22" s="11">
        <v>7248914.3999999994</v>
      </c>
      <c r="AFC22" s="11">
        <v>4166678.6159999999</v>
      </c>
      <c r="AFD22" s="11">
        <v>2899389.5999999996</v>
      </c>
      <c r="AFE22" s="11">
        <v>38976784.967999995</v>
      </c>
      <c r="AFF22" s="11">
        <v>19435249.776000001</v>
      </c>
      <c r="AFG22" s="11">
        <v>9814183.4399999995</v>
      </c>
      <c r="AFH22" s="11">
        <v>8221752.8400000008</v>
      </c>
      <c r="AFI22" s="11">
        <v>14478503.232000001</v>
      </c>
      <c r="AFJ22" s="11">
        <v>10063062.120000001</v>
      </c>
      <c r="AFK22" s="11">
        <v>5731399.1999999993</v>
      </c>
      <c r="AFL22" s="11">
        <v>9015060</v>
      </c>
      <c r="AFM22" s="11">
        <v>3538534.56</v>
      </c>
      <c r="AFN22" s="11">
        <v>9567048</v>
      </c>
      <c r="AFO22" s="11">
        <v>5834344.8000000007</v>
      </c>
      <c r="AFP22" s="11">
        <v>5731941.216</v>
      </c>
      <c r="AFQ22" s="11">
        <v>6166046.4000000004</v>
      </c>
      <c r="AFR22" s="11">
        <v>55375813.151999995</v>
      </c>
      <c r="AFS22" s="11">
        <v>21569260.079999998</v>
      </c>
      <c r="AFT22" s="11">
        <v>8109472.1999999993</v>
      </c>
      <c r="AFU22" s="11">
        <v>4559513.0159999998</v>
      </c>
      <c r="AFV22" s="11">
        <v>5708418.2400000002</v>
      </c>
      <c r="AFW22" s="11">
        <v>3506678.4239999996</v>
      </c>
      <c r="AFX22" s="11">
        <v>3804463.1999999997</v>
      </c>
      <c r="AFY22" s="11">
        <v>7231610.3999999994</v>
      </c>
      <c r="AFZ22" s="11">
        <v>8411193.6000000015</v>
      </c>
      <c r="AGA22" s="11">
        <v>2768412</v>
      </c>
      <c r="AGB22" s="11">
        <v>10448933.208000001</v>
      </c>
      <c r="AGC22" s="11">
        <v>5049153.7199999988</v>
      </c>
      <c r="AGD22" s="11">
        <v>46963019.159999996</v>
      </c>
      <c r="AGE22" s="11">
        <v>1795504.0559999999</v>
      </c>
      <c r="AGF22" s="11">
        <v>3901183.1999999997</v>
      </c>
      <c r="AGG22" s="11">
        <v>1147493.3999999999</v>
      </c>
      <c r="AGH22" s="11">
        <v>9937537.9199999981</v>
      </c>
      <c r="AGI22" s="11">
        <v>2869595.4960000003</v>
      </c>
      <c r="AGJ22" s="11">
        <v>1599069.12</v>
      </c>
      <c r="AGK22" s="11">
        <v>1369662</v>
      </c>
      <c r="AGL22" s="11">
        <v>1804319.88</v>
      </c>
      <c r="AGM22" s="11">
        <v>1732570.56</v>
      </c>
      <c r="AGN22" s="11">
        <v>1454028.1919999998</v>
      </c>
      <c r="AGO22" s="11">
        <v>70127130</v>
      </c>
      <c r="AGP22" s="11">
        <v>4262255.8560000006</v>
      </c>
      <c r="AGQ22" s="11">
        <v>10512607.199999999</v>
      </c>
      <c r="AGR22" s="11">
        <v>2406567.0480000004</v>
      </c>
      <c r="AGS22" s="11">
        <v>12713118.888</v>
      </c>
      <c r="AGT22" s="11">
        <v>7302540.8880000003</v>
      </c>
      <c r="AGU22" s="11">
        <v>2971097.5200000005</v>
      </c>
      <c r="AGV22" s="11">
        <v>3474157.4879999999</v>
      </c>
      <c r="AGW22" s="11">
        <v>33704880.695999995</v>
      </c>
      <c r="AGX22" s="11">
        <v>60413736.527999997</v>
      </c>
      <c r="AGY22" s="11">
        <v>1124224.7999999998</v>
      </c>
      <c r="AGZ22" s="11">
        <v>9604079.1600000001</v>
      </c>
      <c r="AHA22" s="11">
        <v>24435204.983999997</v>
      </c>
      <c r="AHB22" s="11">
        <v>4979234.88</v>
      </c>
      <c r="AHC22" s="11">
        <v>5592134.4000000004</v>
      </c>
      <c r="AHD22" s="11">
        <v>4372601.5200000005</v>
      </c>
      <c r="AHE22" s="11">
        <v>3821563.8720000004</v>
      </c>
      <c r="AHF22" s="11">
        <v>2155909.9679999999</v>
      </c>
      <c r="AHG22" s="11">
        <v>7664943.6000000006</v>
      </c>
      <c r="AHH22" s="11">
        <v>1978537.2000000002</v>
      </c>
      <c r="AHI22" s="11">
        <v>1651728</v>
      </c>
      <c r="AHJ22" s="11">
        <v>3128923.2</v>
      </c>
      <c r="AHK22" s="11">
        <v>1438035</v>
      </c>
      <c r="AHL22" s="11">
        <v>2815339.4400000004</v>
      </c>
      <c r="AHM22" s="11">
        <v>1730416.5840000003</v>
      </c>
      <c r="AHN22" s="11">
        <v>5485953.4079999998</v>
      </c>
      <c r="AHO22" s="11">
        <v>3418812</v>
      </c>
      <c r="AHP22" s="11">
        <v>5012659.8000000007</v>
      </c>
      <c r="AHQ22" s="11">
        <v>5867725.8239999991</v>
      </c>
      <c r="AHR22" s="11">
        <v>15115469.784000002</v>
      </c>
      <c r="AHS22" s="11">
        <v>5167049.16</v>
      </c>
      <c r="AHT22" s="11">
        <v>2932386.3119999999</v>
      </c>
      <c r="AHU22" s="11">
        <f t="shared" si="16"/>
        <v>9571520044.4879932</v>
      </c>
      <c r="AHW22" s="625"/>
      <c r="AHX22" s="626"/>
    </row>
    <row r="23" spans="1:908" x14ac:dyDescent="0.8">
      <c r="A23" s="96">
        <v>17</v>
      </c>
      <c r="B23" s="96" t="s">
        <v>25</v>
      </c>
      <c r="C23" s="6" t="s">
        <v>26</v>
      </c>
      <c r="D23" s="11">
        <v>722153083.41599989</v>
      </c>
      <c r="E23" s="11">
        <v>59357040.887999997</v>
      </c>
      <c r="F23" s="11">
        <v>86351340.359999985</v>
      </c>
      <c r="G23" s="11">
        <v>37970222.783999994</v>
      </c>
      <c r="H23" s="11">
        <v>105945065.16</v>
      </c>
      <c r="I23" s="11">
        <v>53265096.359999992</v>
      </c>
      <c r="J23" s="11">
        <v>90792221.423999995</v>
      </c>
      <c r="K23" s="11">
        <v>60464794.967999995</v>
      </c>
      <c r="L23" s="11">
        <v>56981449.656000003</v>
      </c>
      <c r="M23" s="11">
        <v>48397729.703999996</v>
      </c>
      <c r="N23" s="11">
        <v>31548577.151999999</v>
      </c>
      <c r="O23" s="11">
        <v>35396676.575999998</v>
      </c>
      <c r="P23" s="11">
        <v>26996740.151999999</v>
      </c>
      <c r="Q23" s="11">
        <v>37839396.768000007</v>
      </c>
      <c r="R23" s="11">
        <v>40076518.631999999</v>
      </c>
      <c r="S23" s="11">
        <v>57583883.42400001</v>
      </c>
      <c r="T23" s="11">
        <v>48912464.832000002</v>
      </c>
      <c r="U23" s="11">
        <v>12317323.368000001</v>
      </c>
      <c r="V23" s="11"/>
      <c r="W23" s="11">
        <v>599006335.41600001</v>
      </c>
      <c r="X23" s="11">
        <v>158201923.07999998</v>
      </c>
      <c r="Y23" s="11">
        <v>36899405.976000004</v>
      </c>
      <c r="Z23" s="11">
        <v>61359510.480000004</v>
      </c>
      <c r="AA23" s="11">
        <v>62013146.303999998</v>
      </c>
      <c r="AB23" s="11">
        <v>52021550.711999997</v>
      </c>
      <c r="AC23" s="11">
        <v>30781408.584000003</v>
      </c>
      <c r="AD23" s="11">
        <v>144837541.46399999</v>
      </c>
      <c r="AE23" s="11">
        <v>64354625.543999992</v>
      </c>
      <c r="AF23" s="11">
        <v>41256651.719999999</v>
      </c>
      <c r="AG23" s="11">
        <v>127903255.41600001</v>
      </c>
      <c r="AH23" s="11">
        <v>54763715.75999999</v>
      </c>
      <c r="AI23" s="11">
        <v>113935412.80800001</v>
      </c>
      <c r="AJ23" s="11">
        <v>87798523.463999987</v>
      </c>
      <c r="AK23" s="11">
        <v>36853459.391999997</v>
      </c>
      <c r="AL23" s="11">
        <v>30466583.447999999</v>
      </c>
      <c r="AM23" s="11">
        <v>37381625.928000003</v>
      </c>
      <c r="AN23" s="11">
        <v>56815733.519999996</v>
      </c>
      <c r="AO23" s="11">
        <v>23416736.280000001</v>
      </c>
      <c r="AP23" s="11">
        <v>37885710.240000002</v>
      </c>
      <c r="AQ23" s="11">
        <v>46369355.591999993</v>
      </c>
      <c r="AR23" s="11">
        <v>35621760.552000001</v>
      </c>
      <c r="AS23" s="11">
        <v>30123570.863999996</v>
      </c>
      <c r="AT23" s="11">
        <v>17508144.792000003</v>
      </c>
      <c r="AU23" s="11">
        <v>408888746.56800002</v>
      </c>
      <c r="AV23" s="11">
        <v>25081526.640000001</v>
      </c>
      <c r="AW23" s="11">
        <v>21785140.512000002</v>
      </c>
      <c r="AX23" s="11">
        <v>34670619.240000002</v>
      </c>
      <c r="AY23" s="11">
        <v>47646077.495999992</v>
      </c>
      <c r="AZ23" s="11">
        <v>61104345.671999998</v>
      </c>
      <c r="BA23" s="11">
        <v>30273552.311999999</v>
      </c>
      <c r="BB23" s="11">
        <v>32590044.384000003</v>
      </c>
      <c r="BC23" s="11">
        <v>27905613.504000004</v>
      </c>
      <c r="BD23" s="11">
        <v>29727778.151999999</v>
      </c>
      <c r="BE23" s="11">
        <v>17338028.903999999</v>
      </c>
      <c r="BF23" s="11">
        <v>21837569.592</v>
      </c>
      <c r="BG23" s="11">
        <v>98276574.287999988</v>
      </c>
      <c r="BH23" s="11">
        <v>20731216.200000003</v>
      </c>
      <c r="BI23" s="11">
        <v>20495872.824000001</v>
      </c>
      <c r="BJ23" s="11">
        <v>329451933.79200006</v>
      </c>
      <c r="BK23" s="11">
        <v>209063321.92799997</v>
      </c>
      <c r="BL23" s="11">
        <v>54959302.487999998</v>
      </c>
      <c r="BM23" s="11">
        <v>34955370.096000001</v>
      </c>
      <c r="BN23" s="11">
        <v>73162122.599999994</v>
      </c>
      <c r="BO23" s="11">
        <v>53225694.071999997</v>
      </c>
      <c r="BP23" s="11">
        <v>43582661.928000003</v>
      </c>
      <c r="BQ23" s="11">
        <v>9824678.1119999997</v>
      </c>
      <c r="BR23" s="11">
        <v>8851144.2479999997</v>
      </c>
      <c r="BS23" s="11">
        <v>427439764.31999999</v>
      </c>
      <c r="BT23" s="11">
        <v>63645267.168000005</v>
      </c>
      <c r="BU23" s="11">
        <v>42722510.952000007</v>
      </c>
      <c r="BV23" s="11">
        <v>66784199.352000006</v>
      </c>
      <c r="BW23" s="11">
        <v>50805517.056000009</v>
      </c>
      <c r="BX23" s="11">
        <v>38776346.640000001</v>
      </c>
      <c r="BY23" s="11">
        <v>38749116.240000002</v>
      </c>
      <c r="BZ23" s="11">
        <v>62113603.199999996</v>
      </c>
      <c r="CA23" s="11">
        <v>146696696.352</v>
      </c>
      <c r="CB23" s="11">
        <v>32415100.799999997</v>
      </c>
      <c r="CC23" s="11">
        <v>50025828.359999999</v>
      </c>
      <c r="CD23" s="11">
        <v>80878682.159999996</v>
      </c>
      <c r="CE23" s="11">
        <v>30245942.447999999</v>
      </c>
      <c r="CF23" s="11">
        <v>28106256</v>
      </c>
      <c r="CG23" s="11">
        <v>26126762.400000002</v>
      </c>
      <c r="CH23" s="11">
        <v>690669759.45600009</v>
      </c>
      <c r="CI23" s="11">
        <v>48470918.952000007</v>
      </c>
      <c r="CJ23" s="11">
        <v>97400907.671999991</v>
      </c>
      <c r="CK23" s="11">
        <v>40765386.263999999</v>
      </c>
      <c r="CL23" s="11">
        <v>46054915.775999993</v>
      </c>
      <c r="CM23" s="11">
        <v>51645610.248000003</v>
      </c>
      <c r="CN23" s="11">
        <v>45665654.711999997</v>
      </c>
      <c r="CO23" s="11">
        <v>77836607.975999996</v>
      </c>
      <c r="CP23" s="11">
        <v>27697676.592</v>
      </c>
      <c r="CQ23" s="11">
        <v>51388578.791999996</v>
      </c>
      <c r="CR23" s="11">
        <v>34511473.920000002</v>
      </c>
      <c r="CS23" s="11">
        <v>58564061.400000006</v>
      </c>
      <c r="CT23" s="11">
        <v>40578412.679999992</v>
      </c>
      <c r="CU23" s="11">
        <v>361815656.27999997</v>
      </c>
      <c r="CV23" s="11">
        <v>39092450.783999994</v>
      </c>
      <c r="CW23" s="11">
        <v>50220743.807999998</v>
      </c>
      <c r="CX23" s="11">
        <v>62835539.616000004</v>
      </c>
      <c r="CY23" s="11">
        <v>35684790.671999998</v>
      </c>
      <c r="CZ23" s="11">
        <v>57401614.631999999</v>
      </c>
      <c r="DA23" s="11">
        <v>38113970.255999997</v>
      </c>
      <c r="DB23" s="11">
        <v>23985313.295999996</v>
      </c>
      <c r="DC23" s="11">
        <v>257895989.95199999</v>
      </c>
      <c r="DD23" s="11">
        <v>278553408.528</v>
      </c>
      <c r="DE23" s="11">
        <v>49720995.695999995</v>
      </c>
      <c r="DF23" s="11">
        <v>38894891.879999995</v>
      </c>
      <c r="DG23" s="11">
        <v>84605236.416000009</v>
      </c>
      <c r="DH23" s="11">
        <v>51347978.807999998</v>
      </c>
      <c r="DI23" s="11">
        <v>44602911.840000004</v>
      </c>
      <c r="DJ23" s="11">
        <v>47362988.280000001</v>
      </c>
      <c r="DK23" s="11">
        <v>21999406.991999999</v>
      </c>
      <c r="DL23" s="11">
        <v>808699555.51200008</v>
      </c>
      <c r="DM23" s="11">
        <v>40801020.384000003</v>
      </c>
      <c r="DN23" s="11">
        <v>64218971.75999999</v>
      </c>
      <c r="DO23" s="11">
        <v>55721355.311999992</v>
      </c>
      <c r="DP23" s="11">
        <v>59721595.656000003</v>
      </c>
      <c r="DQ23" s="11">
        <v>50118150.192000002</v>
      </c>
      <c r="DR23" s="11">
        <v>80544160.631999999</v>
      </c>
      <c r="DS23" s="11">
        <v>47081742.456</v>
      </c>
      <c r="DT23" s="11">
        <v>75056027.280000001</v>
      </c>
      <c r="DU23" s="11">
        <v>382204883.37600005</v>
      </c>
      <c r="DV23" s="11">
        <v>55664403.168000005</v>
      </c>
      <c r="DW23" s="11">
        <v>110002578.12</v>
      </c>
      <c r="DX23" s="11">
        <v>123721631.78399998</v>
      </c>
      <c r="DY23" s="11">
        <v>50328510.359999999</v>
      </c>
      <c r="DZ23" s="11">
        <v>72591574.368000001</v>
      </c>
      <c r="EA23" s="11">
        <v>63124495.056000009</v>
      </c>
      <c r="EB23" s="11">
        <v>19907741.735999998</v>
      </c>
      <c r="EC23" s="11">
        <v>38057505.528000005</v>
      </c>
      <c r="ED23" s="11">
        <v>39740056.655999996</v>
      </c>
      <c r="EE23" s="11">
        <v>81979573.224000007</v>
      </c>
      <c r="EF23" s="11">
        <v>257325264.792</v>
      </c>
      <c r="EG23" s="11">
        <v>225864691.24799997</v>
      </c>
      <c r="EH23" s="11">
        <v>48657973.511999995</v>
      </c>
      <c r="EI23" s="11">
        <v>48025981.799999997</v>
      </c>
      <c r="EJ23" s="11">
        <v>51503333.831999995</v>
      </c>
      <c r="EK23" s="11">
        <v>62738754.047999993</v>
      </c>
      <c r="EL23" s="11">
        <v>89146854.384000003</v>
      </c>
      <c r="EM23" s="11">
        <v>34701046.079999998</v>
      </c>
      <c r="EN23" s="11">
        <v>40032211.920000002</v>
      </c>
      <c r="EO23" s="11">
        <v>539097894.09599996</v>
      </c>
      <c r="EP23" s="11">
        <v>47254933.872000009</v>
      </c>
      <c r="EQ23" s="11">
        <v>46875819.24000001</v>
      </c>
      <c r="ER23" s="11">
        <v>45607726.272</v>
      </c>
      <c r="ES23" s="11">
        <v>26284692.120000005</v>
      </c>
      <c r="ET23" s="11">
        <v>24161475.479999997</v>
      </c>
      <c r="EU23" s="11">
        <v>56087489.447999999</v>
      </c>
      <c r="EV23" s="11">
        <v>55031605.079999998</v>
      </c>
      <c r="EW23" s="11">
        <v>37462070.928000003</v>
      </c>
      <c r="EX23" s="11">
        <v>371477769.67200005</v>
      </c>
      <c r="EY23" s="11">
        <v>21539906.088</v>
      </c>
      <c r="EZ23" s="11">
        <v>38141514.599999994</v>
      </c>
      <c r="FA23" s="11">
        <v>51775638.024000004</v>
      </c>
      <c r="FB23" s="11">
        <v>73223607.071999997</v>
      </c>
      <c r="FC23" s="11">
        <v>57110020.920000002</v>
      </c>
      <c r="FD23" s="11">
        <v>52155350.159999996</v>
      </c>
      <c r="FE23" s="11">
        <v>33753150.192000002</v>
      </c>
      <c r="FF23" s="11">
        <v>33262203.863999996</v>
      </c>
      <c r="FG23" s="11">
        <v>24468350.424000002</v>
      </c>
      <c r="FH23" s="11">
        <v>25281028.655999996</v>
      </c>
      <c r="FI23" s="11">
        <v>15433599.023999998</v>
      </c>
      <c r="FJ23" s="11">
        <v>275514237.528</v>
      </c>
      <c r="FK23" s="11">
        <v>47731534.343999997</v>
      </c>
      <c r="FL23" s="11">
        <v>35782160.400000006</v>
      </c>
      <c r="FM23" s="11">
        <v>43156267.079999998</v>
      </c>
      <c r="FN23" s="11">
        <v>68182431.407999992</v>
      </c>
      <c r="FO23" s="11">
        <v>51622542.071999997</v>
      </c>
      <c r="FP23" s="11">
        <v>19207475.112</v>
      </c>
      <c r="FQ23" s="11">
        <v>10171426.056000002</v>
      </c>
      <c r="FR23" s="11">
        <v>624197051.32799995</v>
      </c>
      <c r="FS23" s="11">
        <v>36461202.960000001</v>
      </c>
      <c r="FT23" s="11">
        <v>56730931.848000005</v>
      </c>
      <c r="FU23" s="11">
        <v>49474683.071999997</v>
      </c>
      <c r="FV23" s="11">
        <v>74330969.06400001</v>
      </c>
      <c r="FW23" s="11">
        <v>34468879.151999995</v>
      </c>
      <c r="FX23" s="11">
        <v>80686526.904000014</v>
      </c>
      <c r="FY23" s="11">
        <v>50607118.032000005</v>
      </c>
      <c r="FZ23" s="11">
        <v>52469477.616000004</v>
      </c>
      <c r="GA23" s="11">
        <v>39245400.216000006</v>
      </c>
      <c r="GB23" s="11">
        <v>83094829.84800002</v>
      </c>
      <c r="GC23" s="11">
        <v>40709249.327999994</v>
      </c>
      <c r="GD23" s="11">
        <v>23053598.759999998</v>
      </c>
      <c r="GE23" s="11">
        <v>13422438.048</v>
      </c>
      <c r="GF23" s="11">
        <v>348098721.55199993</v>
      </c>
      <c r="GG23" s="11">
        <v>31190264.328000002</v>
      </c>
      <c r="GH23" s="11">
        <v>38645671.848000005</v>
      </c>
      <c r="GI23" s="11">
        <v>74461795.463999987</v>
      </c>
      <c r="GJ23" s="11">
        <v>41198775.695999995</v>
      </c>
      <c r="GK23" s="11">
        <v>38842204.008000001</v>
      </c>
      <c r="GL23" s="11">
        <v>35151056.592</v>
      </c>
      <c r="GM23" s="11">
        <v>89831556.359999985</v>
      </c>
      <c r="GN23" s="11">
        <v>33170052.216000002</v>
      </c>
      <c r="GO23" s="11">
        <v>12385254.936000001</v>
      </c>
      <c r="GP23" s="11">
        <v>11503326.960000001</v>
      </c>
      <c r="GQ23" s="11">
        <v>11820296.879999999</v>
      </c>
      <c r="GR23" s="11">
        <v>250730443.896</v>
      </c>
      <c r="GS23" s="11">
        <v>66685128</v>
      </c>
      <c r="GT23" s="11">
        <v>39073391.231999993</v>
      </c>
      <c r="GU23" s="11">
        <v>65805282.887999997</v>
      </c>
      <c r="GV23" s="11">
        <v>17305166.399999999</v>
      </c>
      <c r="GW23" s="11">
        <v>48114431.351999998</v>
      </c>
      <c r="GX23" s="11">
        <v>47726503.151999995</v>
      </c>
      <c r="GY23" s="11">
        <v>29879916</v>
      </c>
      <c r="GZ23" s="11">
        <v>279285462.84000003</v>
      </c>
      <c r="HA23" s="11">
        <v>34734719.736000001</v>
      </c>
      <c r="HB23" s="11">
        <v>71467762.560000002</v>
      </c>
      <c r="HC23" s="11">
        <v>51160807.679999992</v>
      </c>
      <c r="HD23" s="11">
        <v>485681762.80799997</v>
      </c>
      <c r="HE23" s="11">
        <v>72012569.75999999</v>
      </c>
      <c r="HF23" s="11">
        <v>79719033.120000005</v>
      </c>
      <c r="HG23" s="11">
        <v>82603515.312000006</v>
      </c>
      <c r="HH23" s="11">
        <v>67470487.104000002</v>
      </c>
      <c r="HI23" s="11">
        <v>82609240.272000015</v>
      </c>
      <c r="HJ23" s="11">
        <v>17775311.016000003</v>
      </c>
      <c r="HK23" s="11">
        <v>1169875.872</v>
      </c>
      <c r="HL23" s="11">
        <v>348470696.352</v>
      </c>
      <c r="HM23" s="11">
        <v>65313168.119999997</v>
      </c>
      <c r="HN23" s="11">
        <v>76257216.57599999</v>
      </c>
      <c r="HO23" s="11">
        <v>56893301.664000005</v>
      </c>
      <c r="HP23" s="11">
        <v>40257184.079999998</v>
      </c>
      <c r="HQ23" s="11">
        <v>42347661.672000006</v>
      </c>
      <c r="HR23" s="11">
        <v>56224110.744000003</v>
      </c>
      <c r="HS23" s="11">
        <v>28215524.592</v>
      </c>
      <c r="HT23" s="11">
        <v>448115708.25600004</v>
      </c>
      <c r="HU23" s="11">
        <v>178527591.24000001</v>
      </c>
      <c r="HV23" s="11">
        <v>46684941.599999994</v>
      </c>
      <c r="HW23" s="11">
        <v>36476951.376000002</v>
      </c>
      <c r="HX23" s="11">
        <v>35975022.839999996</v>
      </c>
      <c r="HY23" s="11">
        <v>38909177.783999994</v>
      </c>
      <c r="HZ23" s="11">
        <v>74903993.42400001</v>
      </c>
      <c r="IA23" s="11">
        <v>36479220.096000001</v>
      </c>
      <c r="IB23" s="11">
        <v>37844559.456</v>
      </c>
      <c r="IC23" s="11">
        <v>38891354.640000001</v>
      </c>
      <c r="ID23" s="11">
        <v>41967750.167999998</v>
      </c>
      <c r="IE23" s="11">
        <v>42795948.57599999</v>
      </c>
      <c r="IF23" s="11">
        <v>20783607.167999998</v>
      </c>
      <c r="IG23" s="11">
        <v>42474388.39199999</v>
      </c>
      <c r="IH23" s="11">
        <v>28169472</v>
      </c>
      <c r="II23" s="11">
        <v>28494478.655999996</v>
      </c>
      <c r="IJ23" s="11">
        <v>365356424.39999998</v>
      </c>
      <c r="IK23" s="11">
        <v>172338856.63200003</v>
      </c>
      <c r="IL23" s="11">
        <v>57162008.328000002</v>
      </c>
      <c r="IM23" s="11">
        <v>91236108.768000007</v>
      </c>
      <c r="IN23" s="11">
        <v>93554803.560000002</v>
      </c>
      <c r="IO23" s="11">
        <v>46455769.560000002</v>
      </c>
      <c r="IP23" s="11">
        <v>41568807.096000001</v>
      </c>
      <c r="IQ23" s="11">
        <v>24988859.879999995</v>
      </c>
      <c r="IR23" s="11">
        <v>31608515.639999997</v>
      </c>
      <c r="IS23" s="11">
        <v>29970744</v>
      </c>
      <c r="IT23" s="11">
        <v>36639163.008000001</v>
      </c>
      <c r="IU23" s="11">
        <v>552240855.12000012</v>
      </c>
      <c r="IV23" s="11">
        <v>254230670.08800003</v>
      </c>
      <c r="IW23" s="11">
        <v>75993037.320000008</v>
      </c>
      <c r="IX23" s="11">
        <v>38917427.088</v>
      </c>
      <c r="IY23" s="11">
        <v>42986321.688000008</v>
      </c>
      <c r="IZ23" s="11">
        <v>24372936</v>
      </c>
      <c r="JA23" s="11">
        <v>40461516.384000003</v>
      </c>
      <c r="JB23" s="11">
        <v>24661712.016000003</v>
      </c>
      <c r="JC23" s="11">
        <v>32081459.136000004</v>
      </c>
      <c r="JD23" s="11">
        <v>43742892.143999994</v>
      </c>
      <c r="JE23" s="11">
        <v>41949142.991999999</v>
      </c>
      <c r="JF23" s="11">
        <v>35234760.431999996</v>
      </c>
      <c r="JG23" s="11">
        <v>259694365.34399998</v>
      </c>
      <c r="JH23" s="11">
        <v>175625943.93599999</v>
      </c>
      <c r="JI23" s="11">
        <v>39325890.719999999</v>
      </c>
      <c r="JJ23" s="11">
        <v>39261707.495999992</v>
      </c>
      <c r="JK23" s="11">
        <v>32784304.271999996</v>
      </c>
      <c r="JL23" s="11">
        <v>41564821.920000002</v>
      </c>
      <c r="JM23" s="11">
        <v>267503257.07999998</v>
      </c>
      <c r="JN23" s="11">
        <v>32254816.296</v>
      </c>
      <c r="JO23" s="11">
        <v>43493038.272</v>
      </c>
      <c r="JP23" s="11">
        <v>55538097.623999998</v>
      </c>
      <c r="JQ23" s="11">
        <v>40379179.415999994</v>
      </c>
      <c r="JR23" s="11">
        <v>71716131.791999996</v>
      </c>
      <c r="JS23" s="11">
        <v>31342727.855999999</v>
      </c>
      <c r="JT23" s="11">
        <v>355343816.30400002</v>
      </c>
      <c r="JU23" s="11">
        <v>211864440.47999999</v>
      </c>
      <c r="JV23" s="11">
        <v>37767272.928000003</v>
      </c>
      <c r="JW23" s="11">
        <v>23615702.399999999</v>
      </c>
      <c r="JX23" s="11">
        <v>56304354.527999997</v>
      </c>
      <c r="JY23" s="11">
        <v>21513471.960000001</v>
      </c>
      <c r="JZ23" s="11">
        <v>110527446.19199999</v>
      </c>
      <c r="KA23" s="11">
        <v>50768814.671999998</v>
      </c>
      <c r="KB23" s="11">
        <v>31900352.351999998</v>
      </c>
      <c r="KC23" s="11">
        <v>55729778.255999997</v>
      </c>
      <c r="KD23" s="11">
        <v>37985404.368000001</v>
      </c>
      <c r="KE23" s="11">
        <v>37748529.599999994</v>
      </c>
      <c r="KF23" s="11">
        <v>27210580.799999997</v>
      </c>
      <c r="KG23" s="11">
        <v>12827904</v>
      </c>
      <c r="KH23" s="11">
        <v>30700772.927999999</v>
      </c>
      <c r="KI23" s="11">
        <v>284160</v>
      </c>
      <c r="KJ23" s="11">
        <v>580438066.82399988</v>
      </c>
      <c r="KK23" s="11">
        <v>79396939.848000005</v>
      </c>
      <c r="KL23" s="11">
        <v>48811838.304000005</v>
      </c>
      <c r="KM23" s="11">
        <v>59962228.368000001</v>
      </c>
      <c r="KN23" s="11">
        <v>44077237.488000005</v>
      </c>
      <c r="KO23" s="11">
        <v>44432991.816</v>
      </c>
      <c r="KP23" s="11">
        <v>94666338.192000002</v>
      </c>
      <c r="KQ23" s="11">
        <v>38650222.439999998</v>
      </c>
      <c r="KR23" s="11">
        <v>38937492.816</v>
      </c>
      <c r="KS23" s="11">
        <v>191326612.80000001</v>
      </c>
      <c r="KT23" s="11">
        <v>39612652.127999999</v>
      </c>
      <c r="KU23" s="11">
        <v>48854891.255999997</v>
      </c>
      <c r="KV23" s="11">
        <v>86582654.879999995</v>
      </c>
      <c r="KW23" s="11">
        <v>37781885.495999992</v>
      </c>
      <c r="KX23" s="11">
        <v>47150247.431999996</v>
      </c>
      <c r="KY23" s="11">
        <v>230150542.368</v>
      </c>
      <c r="KZ23" s="11">
        <v>52777101.935999997</v>
      </c>
      <c r="LA23" s="11">
        <v>371845762.41600001</v>
      </c>
      <c r="LB23" s="11">
        <v>47577389.184</v>
      </c>
      <c r="LC23" s="11">
        <v>35231564.736000001</v>
      </c>
      <c r="LD23" s="11">
        <v>69064444.104000002</v>
      </c>
      <c r="LE23" s="11">
        <v>67533133.488000005</v>
      </c>
      <c r="LF23" s="11">
        <v>49886539.679999992</v>
      </c>
      <c r="LG23" s="11">
        <v>43667518.079999998</v>
      </c>
      <c r="LH23" s="11">
        <v>36646811.136000007</v>
      </c>
      <c r="LI23" s="11">
        <v>624912014.95200002</v>
      </c>
      <c r="LJ23" s="11">
        <v>174723150.62400001</v>
      </c>
      <c r="LK23" s="11">
        <v>249488067.64799997</v>
      </c>
      <c r="LL23" s="11">
        <v>193472752.44</v>
      </c>
      <c r="LM23" s="11">
        <v>41488815.480000004</v>
      </c>
      <c r="LN23" s="11">
        <v>53013724.079999998</v>
      </c>
      <c r="LO23" s="11">
        <v>36327441.599999994</v>
      </c>
      <c r="LP23" s="11">
        <v>59491464</v>
      </c>
      <c r="LQ23" s="11">
        <v>6845568</v>
      </c>
      <c r="LR23" s="11">
        <v>62644407.095999993</v>
      </c>
      <c r="LS23" s="11">
        <v>14324038.391999999</v>
      </c>
      <c r="LT23" s="11">
        <v>274941071.28000003</v>
      </c>
      <c r="LU23" s="11">
        <v>64093065.119999997</v>
      </c>
      <c r="LV23" s="11">
        <v>38655121.439999998</v>
      </c>
      <c r="LW23" s="11">
        <v>467117582.76000005</v>
      </c>
      <c r="LX23" s="11">
        <v>197936178.81599998</v>
      </c>
      <c r="LY23" s="11">
        <v>514408948.77600002</v>
      </c>
      <c r="LZ23" s="11">
        <v>203536968.74399999</v>
      </c>
      <c r="MA23" s="11">
        <v>77077465.631999999</v>
      </c>
      <c r="MB23" s="11">
        <v>70762675.488000005</v>
      </c>
      <c r="MC23" s="11">
        <v>66621545.519999996</v>
      </c>
      <c r="MD23" s="11">
        <v>59211257.495999992</v>
      </c>
      <c r="ME23" s="11">
        <v>63664756.39199999</v>
      </c>
      <c r="MF23" s="11">
        <v>53282719.751999997</v>
      </c>
      <c r="MG23" s="11">
        <v>106547610.31200001</v>
      </c>
      <c r="MH23" s="11">
        <v>39154143.623999998</v>
      </c>
      <c r="MI23" s="11">
        <v>604010079.57599998</v>
      </c>
      <c r="MJ23" s="11">
        <v>41785908.887999997</v>
      </c>
      <c r="MK23" s="11">
        <v>36230416.247999996</v>
      </c>
      <c r="ML23" s="11">
        <v>29440038.648000002</v>
      </c>
      <c r="MM23" s="11">
        <v>27318279.839999996</v>
      </c>
      <c r="MN23" s="11">
        <v>42159538.943999991</v>
      </c>
      <c r="MO23" s="11">
        <v>36712864.391999997</v>
      </c>
      <c r="MP23" s="11">
        <v>32764247.664000001</v>
      </c>
      <c r="MQ23" s="11">
        <v>51609730.39199999</v>
      </c>
      <c r="MR23" s="11">
        <v>29419322.568000004</v>
      </c>
      <c r="MS23" s="11">
        <v>32761231.320000004</v>
      </c>
      <c r="MT23" s="11">
        <v>31766932.415999997</v>
      </c>
      <c r="MU23" s="11">
        <v>456684762.93599993</v>
      </c>
      <c r="MV23" s="11">
        <v>32933285.783999998</v>
      </c>
      <c r="MW23" s="11">
        <v>49370376</v>
      </c>
      <c r="MX23" s="11">
        <v>68933321.231999993</v>
      </c>
      <c r="MY23" s="11">
        <v>66470534.664000005</v>
      </c>
      <c r="MZ23" s="11">
        <v>48243759.480000004</v>
      </c>
      <c r="NA23" s="11">
        <v>80213697.168000013</v>
      </c>
      <c r="NB23" s="11">
        <v>85404395.856000006</v>
      </c>
      <c r="NC23" s="11">
        <v>1110768</v>
      </c>
      <c r="ND23" s="11">
        <v>21256010.520000003</v>
      </c>
      <c r="NE23" s="11">
        <v>14148174</v>
      </c>
      <c r="NF23" s="11">
        <v>676733387.61599994</v>
      </c>
      <c r="NG23" s="11">
        <v>97559777.039999992</v>
      </c>
      <c r="NH23" s="11">
        <v>35877612.839999996</v>
      </c>
      <c r="NI23" s="11">
        <v>214004802.55199999</v>
      </c>
      <c r="NJ23" s="11">
        <v>34910596.584000006</v>
      </c>
      <c r="NK23" s="11">
        <v>77879495.328000009</v>
      </c>
      <c r="NL23" s="11">
        <v>142662930.84</v>
      </c>
      <c r="NM23" s="11">
        <v>126217659.40799999</v>
      </c>
      <c r="NN23" s="11">
        <v>15378590.712000001</v>
      </c>
      <c r="NO23" s="11">
        <v>64519400.880000003</v>
      </c>
      <c r="NP23" s="11">
        <v>50330647.343999997</v>
      </c>
      <c r="NQ23" s="11">
        <v>21984655.200000003</v>
      </c>
      <c r="NR23" s="11">
        <v>257856912.55199999</v>
      </c>
      <c r="NS23" s="11">
        <v>39174728.592</v>
      </c>
      <c r="NT23" s="11">
        <v>35593522.439999998</v>
      </c>
      <c r="NU23" s="11">
        <v>32872492.296</v>
      </c>
      <c r="NV23" s="11">
        <v>32848093.728000004</v>
      </c>
      <c r="NW23" s="11">
        <v>10262038.704</v>
      </c>
      <c r="NX23" s="11">
        <v>14583086.592</v>
      </c>
      <c r="NY23" s="11">
        <v>392350496.32799995</v>
      </c>
      <c r="NZ23" s="11">
        <v>149131228.94400001</v>
      </c>
      <c r="OA23" s="11">
        <v>40850389.920000002</v>
      </c>
      <c r="OB23" s="11">
        <v>33028957.487999998</v>
      </c>
      <c r="OC23" s="11">
        <v>41483803.872000009</v>
      </c>
      <c r="OD23" s="11">
        <v>58989354.144000001</v>
      </c>
      <c r="OE23" s="11">
        <v>34347129.960000001</v>
      </c>
      <c r="OF23" s="11">
        <v>462943280.13599992</v>
      </c>
      <c r="OG23" s="11">
        <v>146895655.00800002</v>
      </c>
      <c r="OH23" s="11">
        <v>61415153.711999997</v>
      </c>
      <c r="OI23" s="11">
        <v>109426241.448</v>
      </c>
      <c r="OJ23" s="11">
        <v>42502511.327999994</v>
      </c>
      <c r="OK23" s="11">
        <v>59160563.328000002</v>
      </c>
      <c r="OL23" s="11">
        <v>48767065.368000001</v>
      </c>
      <c r="OM23" s="11">
        <v>24089858.807999998</v>
      </c>
      <c r="ON23" s="11">
        <v>19981118.688000001</v>
      </c>
      <c r="OO23" s="11">
        <v>406040426.80799997</v>
      </c>
      <c r="OP23" s="11">
        <v>108061369.41600001</v>
      </c>
      <c r="OQ23" s="11">
        <v>133982506.48800001</v>
      </c>
      <c r="OR23" s="11">
        <v>66600023.664000005</v>
      </c>
      <c r="OS23" s="11">
        <v>52037108.208000004</v>
      </c>
      <c r="OT23" s="11">
        <v>19834285.943999998</v>
      </c>
      <c r="OU23" s="11">
        <v>250934475.16799998</v>
      </c>
      <c r="OV23" s="11">
        <v>34358283.936000004</v>
      </c>
      <c r="OW23" s="11">
        <v>35307434.039999999</v>
      </c>
      <c r="OX23" s="11">
        <v>53568713.807999998</v>
      </c>
      <c r="OY23" s="11">
        <v>55064898.960000001</v>
      </c>
      <c r="OZ23" s="11">
        <v>126565684.31999999</v>
      </c>
      <c r="PA23" s="11">
        <v>34684704</v>
      </c>
      <c r="PB23" s="11">
        <v>14370686.160000002</v>
      </c>
      <c r="PC23" s="11">
        <v>18187677.096000001</v>
      </c>
      <c r="PD23" s="11">
        <v>395480455.12800002</v>
      </c>
      <c r="PE23" s="11">
        <v>32840545.127999999</v>
      </c>
      <c r="PF23" s="11">
        <v>92294687.30399999</v>
      </c>
      <c r="PG23" s="11">
        <v>31621480.895999998</v>
      </c>
      <c r="PH23" s="11">
        <v>55645534.127999991</v>
      </c>
      <c r="PI23" s="11">
        <v>103754743.77599999</v>
      </c>
      <c r="PJ23" s="11">
        <v>37629614.136000007</v>
      </c>
      <c r="PK23" s="11">
        <v>36723220.967999995</v>
      </c>
      <c r="PL23" s="11">
        <v>42402563.495999992</v>
      </c>
      <c r="PM23" s="11">
        <v>34881203.928000003</v>
      </c>
      <c r="PN23" s="11">
        <v>44146549.200000003</v>
      </c>
      <c r="PO23" s="11">
        <v>64045846.751999997</v>
      </c>
      <c r="PP23" s="11">
        <v>35757899.304000005</v>
      </c>
      <c r="PQ23" s="11">
        <v>118524131.88</v>
      </c>
      <c r="PR23" s="11">
        <v>14438248.247999998</v>
      </c>
      <c r="PS23" s="11">
        <v>17769288</v>
      </c>
      <c r="PT23" s="11">
        <v>12862780.536</v>
      </c>
      <c r="PU23" s="11">
        <v>18273574.560000002</v>
      </c>
      <c r="PV23" s="11">
        <v>860418766.27199984</v>
      </c>
      <c r="PW23" s="11">
        <v>36707469.599999994</v>
      </c>
      <c r="PX23" s="11">
        <v>48105263.975999996</v>
      </c>
      <c r="PY23" s="11">
        <v>74566490.904000014</v>
      </c>
      <c r="PZ23" s="11">
        <v>179131312.60799998</v>
      </c>
      <c r="QA23" s="11">
        <v>50078358.552000001</v>
      </c>
      <c r="QB23" s="11">
        <v>89547367.247999996</v>
      </c>
      <c r="QC23" s="11">
        <v>48697326.936000004</v>
      </c>
      <c r="QD23" s="11">
        <v>95396625.407999992</v>
      </c>
      <c r="QE23" s="11">
        <v>27693598.079999998</v>
      </c>
      <c r="QF23" s="11">
        <v>88254325.104000002</v>
      </c>
      <c r="QG23" s="11">
        <v>32598077.544000003</v>
      </c>
      <c r="QH23" s="11">
        <v>28762336.848000001</v>
      </c>
      <c r="QI23" s="11">
        <v>55689047.736000001</v>
      </c>
      <c r="QJ23" s="11">
        <v>79726176.983999997</v>
      </c>
      <c r="QK23" s="11">
        <v>76181800.752000004</v>
      </c>
      <c r="QL23" s="11">
        <v>38307189.216000006</v>
      </c>
      <c r="QM23" s="11">
        <v>40725716.591999993</v>
      </c>
      <c r="QN23" s="11">
        <v>28286205.624000002</v>
      </c>
      <c r="QO23" s="11">
        <v>70956367.199999988</v>
      </c>
      <c r="QP23" s="11">
        <v>91934087.736000001</v>
      </c>
      <c r="QQ23" s="11">
        <v>32012921.712000005</v>
      </c>
      <c r="QR23" s="11">
        <v>11243873.927999999</v>
      </c>
      <c r="QS23" s="11">
        <v>7716728.9039999992</v>
      </c>
      <c r="QT23" s="11">
        <v>14572424.52</v>
      </c>
      <c r="QU23" s="11">
        <v>11178996.84</v>
      </c>
      <c r="QV23" s="11">
        <v>457298663.80799997</v>
      </c>
      <c r="QW23" s="11">
        <v>35758624.799999997</v>
      </c>
      <c r="QX23" s="11">
        <v>91035223.199999988</v>
      </c>
      <c r="QY23" s="11">
        <v>55808184</v>
      </c>
      <c r="QZ23" s="11">
        <v>50132206.151999995</v>
      </c>
      <c r="RA23" s="11">
        <v>87282770.567999989</v>
      </c>
      <c r="RB23" s="11">
        <v>36866640</v>
      </c>
      <c r="RC23" s="11">
        <v>82969060.583999991</v>
      </c>
      <c r="RD23" s="11">
        <v>86287789.919999987</v>
      </c>
      <c r="RE23" s="11">
        <v>37682592</v>
      </c>
      <c r="RF23" s="11">
        <v>31004880</v>
      </c>
      <c r="RG23" s="11">
        <v>13369128</v>
      </c>
      <c r="RH23" s="11">
        <v>14039832</v>
      </c>
      <c r="RI23" s="11">
        <v>591858873.93599987</v>
      </c>
      <c r="RJ23" s="11">
        <v>67094139.263999999</v>
      </c>
      <c r="RK23" s="11">
        <v>35696310.192000002</v>
      </c>
      <c r="RL23" s="11">
        <v>53566658.447999999</v>
      </c>
      <c r="RM23" s="11">
        <v>43655798.351999998</v>
      </c>
      <c r="RN23" s="11">
        <v>52586394.599999994</v>
      </c>
      <c r="RO23" s="11">
        <v>89692511.928000003</v>
      </c>
      <c r="RP23" s="11">
        <v>35913796.415999994</v>
      </c>
      <c r="RQ23" s="11">
        <v>44138571.480000004</v>
      </c>
      <c r="RR23" s="11">
        <v>81606453.599999994</v>
      </c>
      <c r="RS23" s="11">
        <v>70726842.095999986</v>
      </c>
      <c r="RT23" s="11">
        <v>33278390.544000003</v>
      </c>
      <c r="RU23" s="11">
        <v>25293214.223999999</v>
      </c>
      <c r="RV23" s="11">
        <v>40093022.807999998</v>
      </c>
      <c r="RW23" s="11">
        <v>27334477.007999998</v>
      </c>
      <c r="RX23" s="11">
        <v>35472646.368000001</v>
      </c>
      <c r="RY23" s="11">
        <v>43024793.807999998</v>
      </c>
      <c r="RZ23" s="11">
        <v>14981037.720000001</v>
      </c>
      <c r="SA23" s="11">
        <v>12154126.68</v>
      </c>
      <c r="SB23" s="11">
        <v>15493409.640000001</v>
      </c>
      <c r="SC23" s="11">
        <v>280381716.792</v>
      </c>
      <c r="SD23" s="11">
        <v>39352364.952000007</v>
      </c>
      <c r="SE23" s="11">
        <v>42701503.799999997</v>
      </c>
      <c r="SF23" s="11">
        <v>44592027.791999996</v>
      </c>
      <c r="SG23" s="11">
        <v>26746478.304000005</v>
      </c>
      <c r="SH23" s="11">
        <v>44364529.728</v>
      </c>
      <c r="SI23" s="11">
        <v>58694153.640000008</v>
      </c>
      <c r="SJ23" s="11">
        <v>59016557.567999996</v>
      </c>
      <c r="SK23" s="11">
        <v>38277244.200000003</v>
      </c>
      <c r="SL23" s="11">
        <v>30427662.960000001</v>
      </c>
      <c r="SM23" s="11">
        <v>81452404.944000006</v>
      </c>
      <c r="SN23" s="11">
        <v>10119096</v>
      </c>
      <c r="SO23" s="11">
        <v>143948606.83199999</v>
      </c>
      <c r="SP23" s="11">
        <v>35426075.424000002</v>
      </c>
      <c r="SQ23" s="11">
        <v>37819456.104000002</v>
      </c>
      <c r="SR23" s="11">
        <v>59621306.328000002</v>
      </c>
      <c r="SS23" s="11">
        <v>37844475.263999999</v>
      </c>
      <c r="ST23" s="11">
        <v>32911763.927999999</v>
      </c>
      <c r="SU23" s="11">
        <v>36652022.039999999</v>
      </c>
      <c r="SV23" s="11">
        <v>21708854.304000005</v>
      </c>
      <c r="SW23" s="11">
        <v>335195056.43999994</v>
      </c>
      <c r="SX23" s="11">
        <v>27920903.280000001</v>
      </c>
      <c r="SY23" s="11">
        <v>41988845.495999992</v>
      </c>
      <c r="SZ23" s="11">
        <v>31104638.256000001</v>
      </c>
      <c r="TA23" s="11">
        <v>20772633</v>
      </c>
      <c r="TB23" s="11">
        <v>29681491.440000001</v>
      </c>
      <c r="TC23" s="11">
        <v>30635763.240000002</v>
      </c>
      <c r="TD23" s="11">
        <v>88108607.495999992</v>
      </c>
      <c r="TE23" s="11">
        <v>35549273.447999999</v>
      </c>
      <c r="TF23" s="11">
        <v>29074863.888</v>
      </c>
      <c r="TG23" s="11">
        <v>33911955.047999993</v>
      </c>
      <c r="TH23" s="11">
        <v>56303247.840000004</v>
      </c>
      <c r="TI23" s="11">
        <v>29777485.943999998</v>
      </c>
      <c r="TJ23" s="11">
        <v>17973504</v>
      </c>
      <c r="TK23" s="11">
        <v>522974332.31999999</v>
      </c>
      <c r="TL23" s="11">
        <v>36904701.575999998</v>
      </c>
      <c r="TM23" s="11">
        <v>29019100.535999998</v>
      </c>
      <c r="TN23" s="11">
        <v>65872529.952000007</v>
      </c>
      <c r="TO23" s="11">
        <v>62713632.960000001</v>
      </c>
      <c r="TP23" s="11">
        <v>35122663.679999992</v>
      </c>
      <c r="TQ23" s="11">
        <v>19996080</v>
      </c>
      <c r="TR23" s="11">
        <v>100846463.736</v>
      </c>
      <c r="TS23" s="11">
        <v>35201386.872000001</v>
      </c>
      <c r="TT23" s="11">
        <v>50648633.664000005</v>
      </c>
      <c r="TU23" s="11">
        <v>69490072.104000002</v>
      </c>
      <c r="TV23" s="11">
        <v>33547685.160000004</v>
      </c>
      <c r="TW23" s="11">
        <v>25595086.992000002</v>
      </c>
      <c r="TX23" s="11">
        <v>47203760.088</v>
      </c>
      <c r="TY23" s="11">
        <v>31408228.752000004</v>
      </c>
      <c r="TZ23" s="11">
        <v>28536184.728000004</v>
      </c>
      <c r="UA23" s="11">
        <v>210612513.67200002</v>
      </c>
      <c r="UB23" s="11">
        <v>28579809.719999999</v>
      </c>
      <c r="UC23" s="11">
        <v>306426433.79999995</v>
      </c>
      <c r="UD23" s="11">
        <v>85323631.703999996</v>
      </c>
      <c r="UE23" s="11">
        <v>37221168.071999997</v>
      </c>
      <c r="UF23" s="11">
        <v>31499909.783999998</v>
      </c>
      <c r="UG23" s="11">
        <v>154488955.34399998</v>
      </c>
      <c r="UH23" s="11">
        <v>22389074.807999998</v>
      </c>
      <c r="UI23" s="11">
        <v>14252372.135999998</v>
      </c>
      <c r="UJ23" s="11">
        <v>17729054.712000001</v>
      </c>
      <c r="UK23" s="11">
        <v>16297021.536</v>
      </c>
      <c r="UL23" s="11">
        <v>221801378.66399997</v>
      </c>
      <c r="UM23" s="11">
        <v>56605140</v>
      </c>
      <c r="UN23" s="11">
        <v>42570875.472000003</v>
      </c>
      <c r="UO23" s="11">
        <v>59413844.904000007</v>
      </c>
      <c r="UP23" s="11">
        <v>44479264.056000009</v>
      </c>
      <c r="UQ23" s="11">
        <v>28648140</v>
      </c>
      <c r="UR23" s="11">
        <v>791738578.63199997</v>
      </c>
      <c r="US23" s="11">
        <v>48588577.920000002</v>
      </c>
      <c r="UT23" s="11">
        <v>48363225.719999999</v>
      </c>
      <c r="UU23" s="11">
        <v>141105849.76800001</v>
      </c>
      <c r="UV23" s="11">
        <v>14413606.655999999</v>
      </c>
      <c r="UW23" s="11">
        <v>36958843.631999999</v>
      </c>
      <c r="UX23" s="11">
        <v>89454108.983999997</v>
      </c>
      <c r="UY23" s="11">
        <v>32582777.712000005</v>
      </c>
      <c r="UZ23" s="11">
        <v>21186848.832000002</v>
      </c>
      <c r="VA23" s="11">
        <v>37814212.848000005</v>
      </c>
      <c r="VB23" s="11">
        <v>49107298.368000001</v>
      </c>
      <c r="VC23" s="11">
        <v>77759207.208000004</v>
      </c>
      <c r="VD23" s="11">
        <v>52837310.303999998</v>
      </c>
      <c r="VE23" s="11">
        <v>68264201.42400001</v>
      </c>
      <c r="VF23" s="11">
        <v>24611031.504000001</v>
      </c>
      <c r="VG23" s="11">
        <v>28991698.631999999</v>
      </c>
      <c r="VH23" s="11">
        <v>19140326.712000001</v>
      </c>
      <c r="VI23" s="11">
        <v>29269131.072000001</v>
      </c>
      <c r="VJ23" s="11">
        <v>81866783.208000004</v>
      </c>
      <c r="VK23" s="11">
        <v>13629614.712000001</v>
      </c>
      <c r="VL23" s="11">
        <v>13984766.088000001</v>
      </c>
      <c r="VM23" s="11">
        <v>13486266.960000001</v>
      </c>
      <c r="VN23" s="11">
        <v>415913123.61600006</v>
      </c>
      <c r="VO23" s="11">
        <v>49064673.408000007</v>
      </c>
      <c r="VP23" s="11">
        <v>49379413.151999995</v>
      </c>
      <c r="VQ23" s="11">
        <v>59286925.175999992</v>
      </c>
      <c r="VR23" s="11">
        <v>74623043.879999995</v>
      </c>
      <c r="VS23" s="11">
        <v>67246791.552000001</v>
      </c>
      <c r="VT23" s="11">
        <v>51229404</v>
      </c>
      <c r="VU23" s="11">
        <v>42919790.736000001</v>
      </c>
      <c r="VV23" s="11">
        <v>39332465.568000004</v>
      </c>
      <c r="VW23" s="11">
        <v>132527262.76799999</v>
      </c>
      <c r="VX23" s="11">
        <v>44381821.679999992</v>
      </c>
      <c r="VY23" s="11">
        <v>72235732.656000003</v>
      </c>
      <c r="VZ23" s="11">
        <v>37388446.967999995</v>
      </c>
      <c r="WA23" s="11">
        <v>27779498.52</v>
      </c>
      <c r="WB23" s="11">
        <v>32743198.848000001</v>
      </c>
      <c r="WC23" s="11">
        <v>1126235448.6240001</v>
      </c>
      <c r="WD23" s="11">
        <v>74947755.407999992</v>
      </c>
      <c r="WE23" s="11">
        <v>48899434.104000002</v>
      </c>
      <c r="WF23" s="11">
        <v>51989652.623999998</v>
      </c>
      <c r="WG23" s="11">
        <v>30507888</v>
      </c>
      <c r="WH23" s="11">
        <v>66916821.480000004</v>
      </c>
      <c r="WI23" s="11">
        <v>87880865.783999979</v>
      </c>
      <c r="WJ23" s="11">
        <v>87303689.879999995</v>
      </c>
      <c r="WK23" s="11">
        <v>58920576.095999993</v>
      </c>
      <c r="WL23" s="11">
        <v>77677200.69600001</v>
      </c>
      <c r="WM23" s="11">
        <v>51213622.296000004</v>
      </c>
      <c r="WN23" s="11">
        <v>100631270.68799999</v>
      </c>
      <c r="WO23" s="11">
        <v>60448087.39199999</v>
      </c>
      <c r="WP23" s="11">
        <v>86866848.69600001</v>
      </c>
      <c r="WQ23" s="11">
        <v>105507251.13599999</v>
      </c>
      <c r="WR23" s="11">
        <v>50789673.144000001</v>
      </c>
      <c r="WS23" s="11">
        <v>60488833.127999991</v>
      </c>
      <c r="WT23" s="11">
        <v>77362872</v>
      </c>
      <c r="WU23" s="11">
        <v>47779604.711999997</v>
      </c>
      <c r="WV23" s="11">
        <v>94771883.183999985</v>
      </c>
      <c r="WW23" s="11">
        <v>191252963.25599998</v>
      </c>
      <c r="WX23" s="11">
        <v>50893408.248000003</v>
      </c>
      <c r="WY23" s="11">
        <v>34063676.495999992</v>
      </c>
      <c r="WZ23" s="11">
        <v>35086891.415999994</v>
      </c>
      <c r="XA23" s="11">
        <v>40284192</v>
      </c>
      <c r="XB23" s="11">
        <v>31061575.440000001</v>
      </c>
      <c r="XC23" s="11">
        <v>30663563.087999996</v>
      </c>
      <c r="XD23" s="11">
        <v>30417853.391999997</v>
      </c>
      <c r="XE23" s="11">
        <v>125353753.29599999</v>
      </c>
      <c r="XF23" s="11">
        <v>24336535.223999999</v>
      </c>
      <c r="XG23" s="11">
        <v>15716519.232000001</v>
      </c>
      <c r="XH23" s="11">
        <v>16311790.200000001</v>
      </c>
      <c r="XI23" s="11">
        <v>14070672.767999999</v>
      </c>
      <c r="XJ23" s="11">
        <v>598825974.98399997</v>
      </c>
      <c r="XK23" s="11">
        <v>53769446.831999995</v>
      </c>
      <c r="XL23" s="11">
        <v>60222805.872000009</v>
      </c>
      <c r="XM23" s="11">
        <v>231669824.01600003</v>
      </c>
      <c r="XN23" s="11">
        <v>56942243.975999996</v>
      </c>
      <c r="XO23" s="11">
        <v>60640757.303999998</v>
      </c>
      <c r="XP23" s="11">
        <v>98630505.071999997</v>
      </c>
      <c r="XQ23" s="11">
        <v>46854700.439999998</v>
      </c>
      <c r="XR23" s="11">
        <v>55293113.640000008</v>
      </c>
      <c r="XS23" s="11">
        <v>95743253.088</v>
      </c>
      <c r="XT23" s="11">
        <v>67011495</v>
      </c>
      <c r="XU23" s="11">
        <v>37313516.855999999</v>
      </c>
      <c r="XV23" s="11">
        <v>35645404.512000002</v>
      </c>
      <c r="XW23" s="11">
        <v>38309331.096000001</v>
      </c>
      <c r="XX23" s="11">
        <v>35765013.504000008</v>
      </c>
      <c r="XY23" s="11">
        <v>33548388.144000001</v>
      </c>
      <c r="XZ23" s="11">
        <v>25901763.888</v>
      </c>
      <c r="YA23" s="11">
        <v>28343900.927999999</v>
      </c>
      <c r="YB23" s="11">
        <v>28590149.351999998</v>
      </c>
      <c r="YC23" s="11">
        <v>27058086.047999997</v>
      </c>
      <c r="YD23" s="11">
        <v>25807456.679999996</v>
      </c>
      <c r="YE23" s="11">
        <v>21299753.424000002</v>
      </c>
      <c r="YF23" s="11">
        <v>21455640</v>
      </c>
      <c r="YG23" s="11">
        <v>660945690.07200003</v>
      </c>
      <c r="YH23" s="11">
        <v>45384263.903999999</v>
      </c>
      <c r="YI23" s="11">
        <v>72866981.831999987</v>
      </c>
      <c r="YJ23" s="11">
        <v>48853084.679999992</v>
      </c>
      <c r="YK23" s="11">
        <v>128764269.74400002</v>
      </c>
      <c r="YL23" s="11">
        <v>49355624.231999993</v>
      </c>
      <c r="YM23" s="11">
        <v>79385723.184</v>
      </c>
      <c r="YN23" s="11">
        <v>31201583.280000001</v>
      </c>
      <c r="YO23" s="11">
        <v>95317385.30399999</v>
      </c>
      <c r="YP23" s="11">
        <v>85576382.519999981</v>
      </c>
      <c r="YQ23" s="11">
        <v>65131621.008000009</v>
      </c>
      <c r="YR23" s="11">
        <v>37883631.792000003</v>
      </c>
      <c r="YS23" s="11">
        <v>30965718.983999997</v>
      </c>
      <c r="YT23" s="11">
        <v>27884544</v>
      </c>
      <c r="YU23" s="11">
        <v>19815464.327999998</v>
      </c>
      <c r="YV23" s="11">
        <v>15157563.888</v>
      </c>
      <c r="YW23" s="11">
        <v>12004224.528000001</v>
      </c>
      <c r="YX23" s="11">
        <v>276858382.84799999</v>
      </c>
      <c r="YY23" s="11">
        <v>45662774.591999993</v>
      </c>
      <c r="YZ23" s="11">
        <v>45512779.032000005</v>
      </c>
      <c r="ZA23" s="11">
        <v>32497018.967999998</v>
      </c>
      <c r="ZB23" s="11">
        <v>48449378.879999995</v>
      </c>
      <c r="ZC23" s="11">
        <v>34033908.480000004</v>
      </c>
      <c r="ZD23" s="11">
        <v>40387104</v>
      </c>
      <c r="ZE23" s="11">
        <v>317682200.03999996</v>
      </c>
      <c r="ZF23" s="11">
        <v>37591249.200000003</v>
      </c>
      <c r="ZG23" s="11">
        <v>46301541.840000004</v>
      </c>
      <c r="ZH23" s="11">
        <v>60414517.104000002</v>
      </c>
      <c r="ZI23" s="11">
        <v>34651341.912</v>
      </c>
      <c r="ZJ23" s="11">
        <v>47783696.688000008</v>
      </c>
      <c r="ZK23" s="11">
        <v>30288530.256000001</v>
      </c>
      <c r="ZL23" s="11">
        <v>28624615.200000003</v>
      </c>
      <c r="ZM23" s="11">
        <v>94560009.335999995</v>
      </c>
      <c r="ZN23" s="11">
        <v>458438788.29599994</v>
      </c>
      <c r="ZO23" s="11">
        <v>32278194.863999996</v>
      </c>
      <c r="ZP23" s="11">
        <v>75544455.311999992</v>
      </c>
      <c r="ZQ23" s="11">
        <v>139370936.03999999</v>
      </c>
      <c r="ZR23" s="11">
        <v>92659516.296000004</v>
      </c>
      <c r="ZS23" s="11">
        <v>44814745.679999992</v>
      </c>
      <c r="ZT23" s="11">
        <v>44639595.648000002</v>
      </c>
      <c r="ZU23" s="11">
        <v>77629388.952000007</v>
      </c>
      <c r="ZV23" s="11">
        <v>75578562.095999986</v>
      </c>
      <c r="ZW23" s="11">
        <v>106529964.23999999</v>
      </c>
      <c r="ZX23" s="11">
        <v>29977962.455999997</v>
      </c>
      <c r="ZY23" s="11">
        <v>33704453.519999996</v>
      </c>
      <c r="ZZ23" s="11">
        <v>27328954.056000002</v>
      </c>
      <c r="AAA23" s="11">
        <v>45584556.359999999</v>
      </c>
      <c r="AAB23" s="11">
        <v>38534742.960000001</v>
      </c>
      <c r="AAC23" s="11">
        <v>33205324.344000004</v>
      </c>
      <c r="AAD23" s="11">
        <v>36628254.552000001</v>
      </c>
      <c r="AAE23" s="11">
        <v>21076029.671999998</v>
      </c>
      <c r="AAF23" s="11">
        <v>24938564.759999998</v>
      </c>
      <c r="AAG23" s="11">
        <v>20162271.648000002</v>
      </c>
      <c r="AAH23" s="11">
        <v>16411010.640000001</v>
      </c>
      <c r="AAI23" s="11">
        <v>13870513.847999997</v>
      </c>
      <c r="AAJ23" s="11">
        <v>253368180.38399997</v>
      </c>
      <c r="AAK23" s="11">
        <v>31058840.495999996</v>
      </c>
      <c r="AAL23" s="11">
        <v>33842259.768000007</v>
      </c>
      <c r="AAM23" s="11">
        <v>36918032.736000001</v>
      </c>
      <c r="AAN23" s="11">
        <v>32984122.967999998</v>
      </c>
      <c r="AAO23" s="11">
        <v>41440797.959999993</v>
      </c>
      <c r="AAP23" s="11">
        <v>34221720.384000003</v>
      </c>
      <c r="AAQ23" s="11">
        <v>1044829136.904</v>
      </c>
      <c r="AAR23" s="11">
        <v>40556666.088</v>
      </c>
      <c r="AAS23" s="11">
        <v>29248798.271999996</v>
      </c>
      <c r="AAT23" s="11">
        <v>72718694.711999997</v>
      </c>
      <c r="AAU23" s="11">
        <v>53327922.288000003</v>
      </c>
      <c r="AAV23" s="11">
        <v>37703286.599999994</v>
      </c>
      <c r="AAW23" s="11">
        <v>38826503.544</v>
      </c>
      <c r="AAX23" s="11">
        <v>52034291.400000006</v>
      </c>
      <c r="AAY23" s="11">
        <v>79366020.623999998</v>
      </c>
      <c r="AAZ23" s="11">
        <v>26948356.799999997</v>
      </c>
      <c r="ABA23" s="11">
        <v>52072176</v>
      </c>
      <c r="ABB23" s="11">
        <v>157724234.97600001</v>
      </c>
      <c r="ABC23" s="11">
        <v>80504952.57599999</v>
      </c>
      <c r="ABD23" s="11">
        <v>23813814</v>
      </c>
      <c r="ABE23" s="11">
        <v>29623416</v>
      </c>
      <c r="ABF23" s="11">
        <v>34957551.240000002</v>
      </c>
      <c r="ABG23" s="11">
        <v>23440404.120000005</v>
      </c>
      <c r="ABH23" s="11">
        <v>26869539.191999998</v>
      </c>
      <c r="ABI23" s="11">
        <v>20180448</v>
      </c>
      <c r="ABJ23" s="11">
        <v>177562272.528</v>
      </c>
      <c r="ABK23" s="11">
        <v>100401779.28</v>
      </c>
      <c r="ABL23" s="11">
        <v>21457500.479999997</v>
      </c>
      <c r="ABM23" s="11">
        <v>15664900.991999999</v>
      </c>
      <c r="ABN23" s="11">
        <v>18882288</v>
      </c>
      <c r="ABO23" s="11">
        <v>13168113.672000002</v>
      </c>
      <c r="ABP23" s="11">
        <v>18719121.143999998</v>
      </c>
      <c r="ABQ23" s="11">
        <v>281064262.63199997</v>
      </c>
      <c r="ABR23" s="11">
        <v>51063227.880000003</v>
      </c>
      <c r="ABS23" s="11">
        <v>23971384.200000003</v>
      </c>
      <c r="ABT23" s="11">
        <v>58122918.071999997</v>
      </c>
      <c r="ABU23" s="11">
        <v>61898328.119999997</v>
      </c>
      <c r="ABV23" s="11">
        <v>41008377.047999993</v>
      </c>
      <c r="ABW23" s="11">
        <v>40740271.895999998</v>
      </c>
      <c r="ABX23" s="11">
        <v>54350509.679999992</v>
      </c>
      <c r="ABY23" s="11">
        <v>10336344</v>
      </c>
      <c r="ABZ23" s="11">
        <v>366297927.33599997</v>
      </c>
      <c r="ACA23" s="11">
        <v>24044111.640000001</v>
      </c>
      <c r="ACB23" s="11">
        <v>34999272</v>
      </c>
      <c r="ACC23" s="11">
        <v>42755378.063999996</v>
      </c>
      <c r="ACD23" s="11">
        <v>28813706.879999995</v>
      </c>
      <c r="ACE23" s="11">
        <v>69654401.807999998</v>
      </c>
      <c r="ACF23" s="11">
        <v>25366842.263999999</v>
      </c>
      <c r="ACG23" s="11">
        <v>45739200</v>
      </c>
      <c r="ACH23" s="11">
        <v>31972304.927999999</v>
      </c>
      <c r="ACI23" s="11">
        <v>33888918.912</v>
      </c>
      <c r="ACJ23" s="11">
        <v>30073421.759999998</v>
      </c>
      <c r="ACK23" s="11">
        <v>660819403.05599999</v>
      </c>
      <c r="ACL23" s="11">
        <v>38616806.495999992</v>
      </c>
      <c r="ACM23" s="11">
        <v>55146691.368000001</v>
      </c>
      <c r="ACN23" s="11">
        <v>66737882.736000001</v>
      </c>
      <c r="ACO23" s="11">
        <v>36733949.783999994</v>
      </c>
      <c r="ACP23" s="11">
        <v>44884584</v>
      </c>
      <c r="ACQ23" s="11">
        <v>56844720</v>
      </c>
      <c r="ACR23" s="11">
        <v>126694201.632</v>
      </c>
      <c r="ACS23" s="11">
        <v>181254264.912</v>
      </c>
      <c r="ACT23" s="11">
        <v>49335302.400000006</v>
      </c>
      <c r="ACU23" s="11">
        <v>44567348.903999999</v>
      </c>
      <c r="ACV23" s="11">
        <v>63795184.584000006</v>
      </c>
      <c r="ACW23" s="11">
        <v>123649651.92</v>
      </c>
      <c r="ACX23" s="11">
        <v>36214400.568000004</v>
      </c>
      <c r="ACY23" s="11">
        <v>52711555.320000008</v>
      </c>
      <c r="ACZ23" s="11">
        <v>34753776</v>
      </c>
      <c r="ADA23" s="11">
        <v>22082880</v>
      </c>
      <c r="ADB23" s="11">
        <v>30958790.879999995</v>
      </c>
      <c r="ADC23" s="11">
        <v>24076130.976000004</v>
      </c>
      <c r="ADD23" s="11">
        <v>14182680</v>
      </c>
      <c r="ADE23" s="11">
        <v>15072760.896000002</v>
      </c>
      <c r="ADF23" s="11">
        <v>22689262.968000002</v>
      </c>
      <c r="ADG23" s="652">
        <v>47907381.695999995</v>
      </c>
      <c r="ADH23" s="11">
        <v>194989591.44</v>
      </c>
      <c r="ADI23" s="11">
        <v>166777741.31999999</v>
      </c>
      <c r="ADJ23" s="11">
        <v>33349552.464000002</v>
      </c>
      <c r="ADK23" s="11">
        <v>31015385.808000002</v>
      </c>
      <c r="ADL23" s="11">
        <v>39234582.960000001</v>
      </c>
      <c r="ADM23" s="11">
        <v>23960894.784000002</v>
      </c>
      <c r="ADN23" s="11">
        <v>41723925.359999999</v>
      </c>
      <c r="ADO23" s="11">
        <v>34385079.480000004</v>
      </c>
      <c r="ADP23" s="11">
        <v>37585079.495999992</v>
      </c>
      <c r="ADQ23" s="11">
        <v>515837762.61600006</v>
      </c>
      <c r="ADR23" s="11">
        <v>76514876.75999999</v>
      </c>
      <c r="ADS23" s="11">
        <v>85254799.224000007</v>
      </c>
      <c r="ADT23" s="11">
        <v>9137904</v>
      </c>
      <c r="ADU23" s="11">
        <v>230018033.13599998</v>
      </c>
      <c r="ADV23" s="11">
        <v>25704070.368000001</v>
      </c>
      <c r="ADW23" s="11">
        <v>32163097.823999997</v>
      </c>
      <c r="ADX23" s="11">
        <v>48720260.568000004</v>
      </c>
      <c r="ADY23" s="11">
        <v>22089562.391999997</v>
      </c>
      <c r="ADZ23" s="11">
        <v>4057332.4799999995</v>
      </c>
      <c r="AEA23" s="11">
        <v>760427578.00800014</v>
      </c>
      <c r="AEB23" s="11">
        <v>117643704.43200001</v>
      </c>
      <c r="AEC23" s="11">
        <v>100948283.01600002</v>
      </c>
      <c r="AED23" s="11">
        <v>37237793.088</v>
      </c>
      <c r="AEE23" s="11">
        <v>22285096.008000001</v>
      </c>
      <c r="AEF23" s="11">
        <v>61134929.567999996</v>
      </c>
      <c r="AEG23" s="11">
        <v>41410727.400000006</v>
      </c>
      <c r="AEH23" s="11">
        <v>39886394.039999999</v>
      </c>
      <c r="AEI23" s="11">
        <v>29575131.096000001</v>
      </c>
      <c r="AEJ23" s="11">
        <v>31554356.52</v>
      </c>
      <c r="AEK23" s="11">
        <v>37747511.976000004</v>
      </c>
      <c r="AEL23" s="11">
        <v>62500932.527999997</v>
      </c>
      <c r="AEM23" s="11">
        <v>36632735.112000003</v>
      </c>
      <c r="AEN23" s="11">
        <v>37789537.608000003</v>
      </c>
      <c r="AEO23" s="11">
        <v>44673542.447999999</v>
      </c>
      <c r="AEP23" s="11">
        <v>43242973.535999998</v>
      </c>
      <c r="AEQ23" s="11">
        <v>31872317.160000004</v>
      </c>
      <c r="AER23" s="11">
        <v>63980636.42400001</v>
      </c>
      <c r="AES23" s="11">
        <v>22979122.847999997</v>
      </c>
      <c r="AET23" s="11">
        <v>61247815.679999992</v>
      </c>
      <c r="AEU23" s="11">
        <v>515684171.54399997</v>
      </c>
      <c r="AEV23" s="11">
        <v>77590134.719999999</v>
      </c>
      <c r="AEW23" s="11">
        <v>72065235.623999998</v>
      </c>
      <c r="AEX23" s="11">
        <v>47133993.599999994</v>
      </c>
      <c r="AEY23" s="11">
        <v>41119297.848000005</v>
      </c>
      <c r="AEZ23" s="11">
        <v>90424032.768000007</v>
      </c>
      <c r="AFA23" s="11">
        <v>48862923.959999993</v>
      </c>
      <c r="AFB23" s="11">
        <v>59896081.079999998</v>
      </c>
      <c r="AFC23" s="11">
        <v>38170920.311999999</v>
      </c>
      <c r="AFD23" s="11">
        <v>18188028.359999999</v>
      </c>
      <c r="AFE23" s="11">
        <v>361860384.88800001</v>
      </c>
      <c r="AFF23" s="11">
        <v>226771657.87199998</v>
      </c>
      <c r="AFG23" s="11">
        <v>72846296.615999997</v>
      </c>
      <c r="AFH23" s="11">
        <v>75687791.975999996</v>
      </c>
      <c r="AFI23" s="11">
        <v>105137489.23200001</v>
      </c>
      <c r="AFJ23" s="11">
        <v>82562116.60800001</v>
      </c>
      <c r="AFK23" s="11">
        <v>52969591.800000004</v>
      </c>
      <c r="AFL23" s="11">
        <v>69562193.351999998</v>
      </c>
      <c r="AFM23" s="11">
        <v>46616699.952000007</v>
      </c>
      <c r="AFN23" s="11">
        <v>68721580.60800001</v>
      </c>
      <c r="AFO23" s="11">
        <v>57488770.751999997</v>
      </c>
      <c r="AFP23" s="11">
        <v>54181116.24000001</v>
      </c>
      <c r="AFQ23" s="11">
        <v>81963817.84800002</v>
      </c>
      <c r="AFR23" s="11">
        <v>404897735.736</v>
      </c>
      <c r="AFS23" s="11">
        <v>106852057.58399999</v>
      </c>
      <c r="AFT23" s="11">
        <v>68960093.208000004</v>
      </c>
      <c r="AFU23" s="11">
        <v>63724882.175999992</v>
      </c>
      <c r="AFV23" s="11">
        <v>64467444.071999997</v>
      </c>
      <c r="AFW23" s="11">
        <v>50031238.488000005</v>
      </c>
      <c r="AFX23" s="11">
        <v>40263647.280000001</v>
      </c>
      <c r="AFY23" s="11">
        <v>85103801.75999999</v>
      </c>
      <c r="AFZ23" s="11">
        <v>73418590.008000016</v>
      </c>
      <c r="AGA23" s="11">
        <v>43373423.640000001</v>
      </c>
      <c r="AGB23" s="11">
        <v>86072033.136000007</v>
      </c>
      <c r="AGC23" s="11">
        <v>41663204.040000007</v>
      </c>
      <c r="AGD23" s="11">
        <v>407855293.27199996</v>
      </c>
      <c r="AGE23" s="11">
        <v>38363090.592</v>
      </c>
      <c r="AGF23" s="11">
        <v>49917866.472000003</v>
      </c>
      <c r="AGG23" s="11">
        <v>46290367.752000004</v>
      </c>
      <c r="AGH23" s="11">
        <v>91570999.583999991</v>
      </c>
      <c r="AGI23" s="11">
        <v>45631807.127999991</v>
      </c>
      <c r="AGJ23" s="11">
        <v>41025749.736000001</v>
      </c>
      <c r="AGK23" s="11">
        <v>44288741.879999995</v>
      </c>
      <c r="AGL23" s="11">
        <v>37718605.079999998</v>
      </c>
      <c r="AGM23" s="11">
        <v>52407210.527999997</v>
      </c>
      <c r="AGN23" s="11">
        <v>24901005.695999995</v>
      </c>
      <c r="AGO23" s="11">
        <v>560016060.62400007</v>
      </c>
      <c r="AGP23" s="11">
        <v>151089520.99199998</v>
      </c>
      <c r="AGQ23" s="11">
        <v>68859230.039999992</v>
      </c>
      <c r="AGR23" s="11">
        <v>41903929.079999998</v>
      </c>
      <c r="AGS23" s="11">
        <v>78303697.224000007</v>
      </c>
      <c r="AGT23" s="11">
        <v>71839143.192000002</v>
      </c>
      <c r="AGU23" s="11">
        <v>36078199.175999999</v>
      </c>
      <c r="AGV23" s="11">
        <v>31043642.615999997</v>
      </c>
      <c r="AGW23" s="11">
        <v>771077114.37599993</v>
      </c>
      <c r="AGX23" s="11">
        <v>451091345.51999998</v>
      </c>
      <c r="AGY23" s="11">
        <v>53159826.504000008</v>
      </c>
      <c r="AGZ23" s="11">
        <v>106785455.11200002</v>
      </c>
      <c r="AHA23" s="11">
        <v>116286833.37600002</v>
      </c>
      <c r="AHB23" s="11">
        <v>84547885.296000004</v>
      </c>
      <c r="AHC23" s="11">
        <v>76461233.280000001</v>
      </c>
      <c r="AHD23" s="11">
        <v>61299806.472000003</v>
      </c>
      <c r="AHE23" s="11">
        <v>25350941.952000003</v>
      </c>
      <c r="AHF23" s="11">
        <v>50279318.856000006</v>
      </c>
      <c r="AHG23" s="11">
        <v>54913289.783999994</v>
      </c>
      <c r="AHH23" s="11">
        <v>37026945.287999995</v>
      </c>
      <c r="AHI23" s="11">
        <v>37761750.071999997</v>
      </c>
      <c r="AHJ23" s="11">
        <v>33684904.631999999</v>
      </c>
      <c r="AHK23" s="11">
        <v>39308832.887999997</v>
      </c>
      <c r="AHL23" s="11">
        <v>46135997.879999995</v>
      </c>
      <c r="AHM23" s="11">
        <v>34488148.344000004</v>
      </c>
      <c r="AHN23" s="11">
        <v>265161733.92000002</v>
      </c>
      <c r="AHO23" s="11">
        <v>54294420.960000001</v>
      </c>
      <c r="AHP23" s="11">
        <v>60935450.711999997</v>
      </c>
      <c r="AHQ23" s="11">
        <v>53073905.472000003</v>
      </c>
      <c r="AHR23" s="11">
        <v>81618526.919999987</v>
      </c>
      <c r="AHS23" s="11">
        <v>52467773.495999992</v>
      </c>
      <c r="AHT23" s="11">
        <v>17475813.839999996</v>
      </c>
      <c r="AHU23" s="11">
        <f t="shared" si="16"/>
        <v>78103487624.015915</v>
      </c>
      <c r="AHW23" s="625"/>
      <c r="AHX23" s="626"/>
    </row>
    <row r="24" spans="1:908" x14ac:dyDescent="0.8">
      <c r="A24" s="96">
        <v>18</v>
      </c>
      <c r="B24" s="96" t="s">
        <v>27</v>
      </c>
      <c r="C24" s="6" t="s">
        <v>28</v>
      </c>
      <c r="D24" s="11">
        <v>161381258.49599999</v>
      </c>
      <c r="E24" s="11">
        <v>16031589.695999999</v>
      </c>
      <c r="F24" s="11">
        <v>21839355.359999999</v>
      </c>
      <c r="G24" s="11">
        <v>12407160.408</v>
      </c>
      <c r="H24" s="11">
        <v>37873682.400000006</v>
      </c>
      <c r="I24" s="11">
        <v>15803141.496000001</v>
      </c>
      <c r="J24" s="11">
        <v>32867119.200000003</v>
      </c>
      <c r="K24" s="11">
        <v>24381728.184</v>
      </c>
      <c r="L24" s="11">
        <v>23501332.776000001</v>
      </c>
      <c r="M24" s="11">
        <v>23553600</v>
      </c>
      <c r="N24" s="11">
        <v>12654436.799999999</v>
      </c>
      <c r="O24" s="11">
        <v>11551368</v>
      </c>
      <c r="P24" s="11">
        <v>16675896</v>
      </c>
      <c r="Q24" s="11">
        <v>13005834</v>
      </c>
      <c r="R24" s="11">
        <v>10428192</v>
      </c>
      <c r="S24" s="11">
        <v>21035332.799999997</v>
      </c>
      <c r="T24" s="11">
        <v>13882627.200000001</v>
      </c>
      <c r="U24" s="11">
        <v>7852797.8159999996</v>
      </c>
      <c r="V24" s="11">
        <v>4099956</v>
      </c>
      <c r="W24" s="11">
        <v>140158154.39999998</v>
      </c>
      <c r="X24" s="11">
        <v>49682409.936000004</v>
      </c>
      <c r="Y24" s="11">
        <v>14865089.784000002</v>
      </c>
      <c r="Z24" s="11">
        <v>21814980.336000003</v>
      </c>
      <c r="AA24" s="11">
        <v>16662424.799999999</v>
      </c>
      <c r="AB24" s="11">
        <v>12676968</v>
      </c>
      <c r="AC24" s="11">
        <v>8654271.623999998</v>
      </c>
      <c r="AD24" s="11">
        <v>54464034.095999993</v>
      </c>
      <c r="AE24" s="11">
        <v>22063170.792000003</v>
      </c>
      <c r="AF24" s="11">
        <v>12515064</v>
      </c>
      <c r="AG24" s="11">
        <v>38351746.799999997</v>
      </c>
      <c r="AH24" s="11">
        <v>12309934.896000002</v>
      </c>
      <c r="AI24" s="11">
        <v>45751749.431999996</v>
      </c>
      <c r="AJ24" s="11">
        <v>23295549.384000003</v>
      </c>
      <c r="AK24" s="11">
        <v>15236078.832</v>
      </c>
      <c r="AL24" s="11">
        <v>10333629.864</v>
      </c>
      <c r="AM24" s="11">
        <v>17188840.080000002</v>
      </c>
      <c r="AN24" s="11">
        <v>15129660</v>
      </c>
      <c r="AO24" s="11">
        <v>10608327.48</v>
      </c>
      <c r="AP24" s="11">
        <v>12329917.991999999</v>
      </c>
      <c r="AQ24" s="11">
        <v>10185219</v>
      </c>
      <c r="AR24" s="11">
        <v>9635078.5439999998</v>
      </c>
      <c r="AS24" s="11">
        <v>7088563.1999999993</v>
      </c>
      <c r="AT24" s="11">
        <v>9404680.6559999995</v>
      </c>
      <c r="AU24" s="11">
        <v>115495579.70400001</v>
      </c>
      <c r="AV24" s="11">
        <v>6131812.8000000007</v>
      </c>
      <c r="AW24" s="11">
        <v>6266949.5999999996</v>
      </c>
      <c r="AX24" s="11">
        <v>7174585.5839999998</v>
      </c>
      <c r="AY24" s="11">
        <v>12425944.248</v>
      </c>
      <c r="AZ24" s="11">
        <v>15119852.784000002</v>
      </c>
      <c r="BA24" s="11">
        <v>8891916</v>
      </c>
      <c r="BB24" s="11">
        <v>8532802.8000000007</v>
      </c>
      <c r="BC24" s="11">
        <v>6001024.5600000005</v>
      </c>
      <c r="BD24" s="11">
        <v>6486592.1999999993</v>
      </c>
      <c r="BE24" s="11">
        <v>5694132</v>
      </c>
      <c r="BF24" s="11">
        <v>5318796</v>
      </c>
      <c r="BG24" s="11">
        <v>25315046.400000002</v>
      </c>
      <c r="BH24" s="11">
        <v>3991509.5999999996</v>
      </c>
      <c r="BI24" s="11">
        <v>6039506.4000000004</v>
      </c>
      <c r="BJ24" s="11">
        <v>53016889.60800001</v>
      </c>
      <c r="BK24" s="11">
        <v>32658845.256000001</v>
      </c>
      <c r="BL24" s="11">
        <v>9354918.2640000004</v>
      </c>
      <c r="BM24" s="11">
        <v>7341806.6639999989</v>
      </c>
      <c r="BN24" s="11">
        <v>14245887.120000001</v>
      </c>
      <c r="BO24" s="11">
        <v>10014321.600000001</v>
      </c>
      <c r="BP24" s="11">
        <v>7738674.2640000004</v>
      </c>
      <c r="BQ24" s="11">
        <v>3730779.5519999997</v>
      </c>
      <c r="BR24" s="11">
        <v>2416219.2000000002</v>
      </c>
      <c r="BS24" s="11">
        <v>67854043.199999988</v>
      </c>
      <c r="BT24" s="11">
        <v>11816549.784000002</v>
      </c>
      <c r="BU24" s="11">
        <v>10973834.399999999</v>
      </c>
      <c r="BV24" s="11">
        <v>13340570.399999999</v>
      </c>
      <c r="BW24" s="11">
        <v>13720984.272000002</v>
      </c>
      <c r="BX24" s="11">
        <v>9900321.9120000005</v>
      </c>
      <c r="BY24" s="11">
        <v>8776756.8000000007</v>
      </c>
      <c r="BZ24" s="11">
        <v>11017411.199999999</v>
      </c>
      <c r="CA24" s="11">
        <v>30266993.136000004</v>
      </c>
      <c r="CB24" s="11">
        <v>9060851.6160000004</v>
      </c>
      <c r="CC24" s="11">
        <v>17319904.103999998</v>
      </c>
      <c r="CD24" s="11">
        <v>28215413.712000005</v>
      </c>
      <c r="CE24" s="11">
        <v>10517679.767999999</v>
      </c>
      <c r="CF24" s="11">
        <v>13866527.352</v>
      </c>
      <c r="CG24" s="11">
        <v>9452714.3999999985</v>
      </c>
      <c r="CH24" s="11">
        <v>118882019.08799998</v>
      </c>
      <c r="CI24" s="11">
        <v>7843079.567999999</v>
      </c>
      <c r="CJ24" s="11">
        <v>26607971.832000002</v>
      </c>
      <c r="CK24" s="11">
        <v>9863664</v>
      </c>
      <c r="CL24" s="11">
        <v>10065053.423999999</v>
      </c>
      <c r="CM24" s="11">
        <v>6998827.1999999993</v>
      </c>
      <c r="CN24" s="11">
        <v>7780965.6720000003</v>
      </c>
      <c r="CO24" s="11">
        <v>13492440.792000001</v>
      </c>
      <c r="CP24" s="11">
        <v>4057516.8000000003</v>
      </c>
      <c r="CQ24" s="11">
        <v>9491369.3040000014</v>
      </c>
      <c r="CR24" s="11">
        <v>9233195.9759999998</v>
      </c>
      <c r="CS24" s="11">
        <v>8356116</v>
      </c>
      <c r="CT24" s="11">
        <v>8777323.1999999993</v>
      </c>
      <c r="CU24" s="11">
        <v>74096466.071999997</v>
      </c>
      <c r="CV24" s="11">
        <v>9418495.1999999993</v>
      </c>
      <c r="CW24" s="11">
        <v>5761272</v>
      </c>
      <c r="CX24" s="11">
        <v>19918949.063999999</v>
      </c>
      <c r="CY24" s="11">
        <v>6972463.1999999993</v>
      </c>
      <c r="CZ24" s="11">
        <v>16428068.399999999</v>
      </c>
      <c r="DA24" s="11">
        <v>6079032</v>
      </c>
      <c r="DB24" s="11">
        <v>5654911.0559999999</v>
      </c>
      <c r="DC24" s="11">
        <v>54296236.056000009</v>
      </c>
      <c r="DD24" s="11">
        <v>92999368.800000012</v>
      </c>
      <c r="DE24" s="11">
        <v>15977030.399999999</v>
      </c>
      <c r="DF24" s="11">
        <v>13179186.143999998</v>
      </c>
      <c r="DG24" s="11">
        <v>32454166.391999997</v>
      </c>
      <c r="DH24" s="11">
        <v>28419772.032000002</v>
      </c>
      <c r="DI24" s="11">
        <v>30856569.599999998</v>
      </c>
      <c r="DJ24" s="11">
        <v>33791429.016000003</v>
      </c>
      <c r="DK24" s="11">
        <v>11443658.903999999</v>
      </c>
      <c r="DL24" s="11">
        <v>203787381.60000002</v>
      </c>
      <c r="DM24" s="11">
        <v>15078733.128</v>
      </c>
      <c r="DN24" s="11">
        <v>16721729.568000002</v>
      </c>
      <c r="DO24" s="11">
        <v>8036415.4800000004</v>
      </c>
      <c r="DP24" s="11">
        <v>15449491.200000001</v>
      </c>
      <c r="DQ24" s="11">
        <v>13777851.143999998</v>
      </c>
      <c r="DR24" s="11">
        <v>13941162.408</v>
      </c>
      <c r="DS24" s="11">
        <v>10535079.024</v>
      </c>
      <c r="DT24" s="11">
        <v>21252658.368000001</v>
      </c>
      <c r="DU24" s="11">
        <v>113614161.64800002</v>
      </c>
      <c r="DV24" s="11">
        <v>16360423.200000001</v>
      </c>
      <c r="DW24" s="11">
        <v>40786743.648000002</v>
      </c>
      <c r="DX24" s="11">
        <v>55743068.400000006</v>
      </c>
      <c r="DY24" s="11">
        <v>16260961.583999999</v>
      </c>
      <c r="DZ24" s="11">
        <v>33048150.072000001</v>
      </c>
      <c r="EA24" s="11">
        <v>21800778.600000001</v>
      </c>
      <c r="EB24" s="11">
        <v>6492264</v>
      </c>
      <c r="EC24" s="11">
        <v>12458867.879999999</v>
      </c>
      <c r="ED24" s="11">
        <v>13823157.600000001</v>
      </c>
      <c r="EE24" s="11">
        <v>20122927.200000003</v>
      </c>
      <c r="EF24" s="11">
        <v>40250312.424000002</v>
      </c>
      <c r="EG24" s="11">
        <v>49668549.983999997</v>
      </c>
      <c r="EH24" s="11">
        <v>12291415.919999998</v>
      </c>
      <c r="EI24" s="11">
        <v>14171473.200000001</v>
      </c>
      <c r="EJ24" s="11">
        <v>9255922.3679999989</v>
      </c>
      <c r="EK24" s="11">
        <v>15087345.312000001</v>
      </c>
      <c r="EL24" s="11">
        <v>19224942.695999999</v>
      </c>
      <c r="EM24" s="11">
        <v>6739526.3999999994</v>
      </c>
      <c r="EN24" s="11">
        <v>11133194.376000002</v>
      </c>
      <c r="EO24" s="11">
        <v>125655766.896</v>
      </c>
      <c r="EP24" s="11">
        <v>10657653.672000002</v>
      </c>
      <c r="EQ24" s="11">
        <v>10679446.655999999</v>
      </c>
      <c r="ER24" s="11">
        <v>12005148.287999999</v>
      </c>
      <c r="ES24" s="11">
        <v>7734784.8000000007</v>
      </c>
      <c r="ET24" s="11">
        <v>7631103.8639999991</v>
      </c>
      <c r="EU24" s="11">
        <v>15867722.52</v>
      </c>
      <c r="EV24" s="11">
        <v>11447605.919999998</v>
      </c>
      <c r="EW24" s="11">
        <v>10765346.399999999</v>
      </c>
      <c r="EX24" s="11">
        <v>84218245.84800002</v>
      </c>
      <c r="EY24" s="11">
        <v>5059717.2479999997</v>
      </c>
      <c r="EZ24" s="11">
        <v>10295820.335999999</v>
      </c>
      <c r="FA24" s="11">
        <v>12931011.600000001</v>
      </c>
      <c r="FB24" s="11">
        <v>19614573.048</v>
      </c>
      <c r="FC24" s="11">
        <v>16772576.447999999</v>
      </c>
      <c r="FD24" s="11">
        <v>13159929.600000001</v>
      </c>
      <c r="FE24" s="11">
        <v>13417648.152000003</v>
      </c>
      <c r="FF24" s="11">
        <v>9801674.2800000012</v>
      </c>
      <c r="FG24" s="11">
        <v>8140105.2719999989</v>
      </c>
      <c r="FH24" s="11">
        <v>10330688.208000001</v>
      </c>
      <c r="FI24" s="11">
        <v>8577184.8960000016</v>
      </c>
      <c r="FJ24" s="11">
        <v>47769849.599999994</v>
      </c>
      <c r="FK24" s="11">
        <v>7313211.6000000006</v>
      </c>
      <c r="FL24" s="11">
        <v>7031742.8159999996</v>
      </c>
      <c r="FM24" s="11">
        <v>5702467.0319999997</v>
      </c>
      <c r="FN24" s="11">
        <v>13212372.384000001</v>
      </c>
      <c r="FO24" s="11">
        <v>11565419.256000001</v>
      </c>
      <c r="FP24" s="11">
        <v>5712525.5999999996</v>
      </c>
      <c r="FQ24" s="11">
        <v>3456792.5279999999</v>
      </c>
      <c r="FR24" s="11">
        <v>163373503.19999999</v>
      </c>
      <c r="FS24" s="11">
        <v>15245527.200000001</v>
      </c>
      <c r="FT24" s="11">
        <v>15812289.600000001</v>
      </c>
      <c r="FU24" s="11">
        <v>15796461.120000001</v>
      </c>
      <c r="FV24" s="11">
        <v>22666928.399999999</v>
      </c>
      <c r="FW24" s="11">
        <v>12425027.232000001</v>
      </c>
      <c r="FX24" s="11">
        <v>23894806.655999996</v>
      </c>
      <c r="FY24" s="11">
        <v>15411007.200000001</v>
      </c>
      <c r="FZ24" s="11">
        <v>14043288.192000002</v>
      </c>
      <c r="GA24" s="11">
        <v>11810204.184</v>
      </c>
      <c r="GB24" s="11">
        <v>21299831.039999999</v>
      </c>
      <c r="GC24" s="11">
        <v>11803314</v>
      </c>
      <c r="GD24" s="11">
        <v>9781506.9360000007</v>
      </c>
      <c r="GE24" s="11">
        <v>6026892</v>
      </c>
      <c r="GF24" s="11">
        <v>83303940.69600001</v>
      </c>
      <c r="GG24" s="11">
        <v>8544782.3999999985</v>
      </c>
      <c r="GH24" s="11">
        <v>7939837.9680000003</v>
      </c>
      <c r="GI24" s="11">
        <v>18473176.175999999</v>
      </c>
      <c r="GJ24" s="11">
        <v>13107519.552000001</v>
      </c>
      <c r="GK24" s="11">
        <v>10719639.359999999</v>
      </c>
      <c r="GL24" s="11">
        <v>10185687.384</v>
      </c>
      <c r="GM24" s="11">
        <v>22122261.431999996</v>
      </c>
      <c r="GN24" s="11">
        <v>7640351.9759999998</v>
      </c>
      <c r="GO24" s="11">
        <v>6017423.4719999991</v>
      </c>
      <c r="GP24" s="11">
        <v>4697954.3039999995</v>
      </c>
      <c r="GQ24" s="11">
        <v>3200438.4000000004</v>
      </c>
      <c r="GR24" s="11">
        <v>36449765.568000004</v>
      </c>
      <c r="GS24" s="11">
        <v>16957120.464000002</v>
      </c>
      <c r="GT24" s="11">
        <v>11030455.199999999</v>
      </c>
      <c r="GU24" s="11">
        <v>18143724</v>
      </c>
      <c r="GV24" s="11">
        <v>5022743.4000000004</v>
      </c>
      <c r="GW24" s="11">
        <v>15357016.223999999</v>
      </c>
      <c r="GX24" s="11">
        <v>14863769.304000001</v>
      </c>
      <c r="GY24" s="11">
        <v>7464127.1999999993</v>
      </c>
      <c r="GZ24" s="11">
        <v>40411217.42400001</v>
      </c>
      <c r="HA24" s="11">
        <v>3638371.2960000001</v>
      </c>
      <c r="HB24" s="11">
        <v>10697731.199999999</v>
      </c>
      <c r="HC24" s="11">
        <v>7546444.6079999991</v>
      </c>
      <c r="HD24" s="11">
        <v>111249643.19999999</v>
      </c>
      <c r="HE24" s="11">
        <v>18541267.200000003</v>
      </c>
      <c r="HF24" s="11">
        <v>29512614.096000001</v>
      </c>
      <c r="HG24" s="11">
        <v>20194768.920000002</v>
      </c>
      <c r="HH24" s="11">
        <v>17373759.719999999</v>
      </c>
      <c r="HI24" s="11">
        <v>31829971.967999998</v>
      </c>
      <c r="HJ24" s="11">
        <v>4406088</v>
      </c>
      <c r="HK24" s="11">
        <v>15381653.927999999</v>
      </c>
      <c r="HL24" s="11">
        <v>100715441.51999998</v>
      </c>
      <c r="HM24" s="11">
        <v>16592358.720000001</v>
      </c>
      <c r="HN24" s="11">
        <v>16430013.215999998</v>
      </c>
      <c r="HO24" s="11">
        <v>10802582.399999999</v>
      </c>
      <c r="HP24" s="11">
        <v>7695438.0240000002</v>
      </c>
      <c r="HQ24" s="11">
        <v>9704004.959999999</v>
      </c>
      <c r="HR24" s="11">
        <v>11313158.063999999</v>
      </c>
      <c r="HS24" s="11">
        <v>11095963.800000001</v>
      </c>
      <c r="HT24" s="11">
        <v>101370215.06400001</v>
      </c>
      <c r="HU24" s="11">
        <v>28570383.671999998</v>
      </c>
      <c r="HV24" s="11">
        <v>8248543.1999999993</v>
      </c>
      <c r="HW24" s="11">
        <v>6009318.1199999992</v>
      </c>
      <c r="HX24" s="11">
        <v>8090059.3200000003</v>
      </c>
      <c r="HY24" s="11">
        <v>4088388</v>
      </c>
      <c r="HZ24" s="11">
        <v>15417386.135999998</v>
      </c>
      <c r="IA24" s="11">
        <v>7453613.0159999989</v>
      </c>
      <c r="IB24" s="11">
        <v>6616424.8560000006</v>
      </c>
      <c r="IC24" s="11">
        <v>8174378.3999999994</v>
      </c>
      <c r="ID24" s="11">
        <v>8192549.7599999998</v>
      </c>
      <c r="IE24" s="11">
        <v>13872995.879999999</v>
      </c>
      <c r="IF24" s="11">
        <v>4068986.4000000004</v>
      </c>
      <c r="IG24" s="11">
        <v>12794929.200000001</v>
      </c>
      <c r="IH24" s="11">
        <v>5687584.3200000003</v>
      </c>
      <c r="II24" s="11">
        <v>5510631.0719999988</v>
      </c>
      <c r="IJ24" s="11">
        <v>77450189.231999993</v>
      </c>
      <c r="IK24" s="11">
        <v>30452191.728000004</v>
      </c>
      <c r="IL24" s="11">
        <v>13625491.103999998</v>
      </c>
      <c r="IM24" s="11">
        <v>13528267.223999999</v>
      </c>
      <c r="IN24" s="11">
        <v>33684111.839999996</v>
      </c>
      <c r="IO24" s="11">
        <v>11992630.776000001</v>
      </c>
      <c r="IP24" s="11">
        <v>10684599.096000001</v>
      </c>
      <c r="IQ24" s="11">
        <v>7266969.6000000006</v>
      </c>
      <c r="IR24" s="11">
        <v>7719243.0479999995</v>
      </c>
      <c r="IS24" s="11">
        <v>6366864</v>
      </c>
      <c r="IT24" s="11">
        <v>8074490.3999999994</v>
      </c>
      <c r="IU24" s="11">
        <v>117056808.12</v>
      </c>
      <c r="IV24" s="11">
        <v>47060051.159999996</v>
      </c>
      <c r="IW24" s="11">
        <v>16312480.296</v>
      </c>
      <c r="IX24" s="11">
        <v>11317862.399999999</v>
      </c>
      <c r="IY24" s="11">
        <v>8842752</v>
      </c>
      <c r="IZ24" s="11">
        <v>5777208</v>
      </c>
      <c r="JA24" s="11">
        <v>9677931.9840000011</v>
      </c>
      <c r="JB24" s="11">
        <v>5836578</v>
      </c>
      <c r="JC24" s="11">
        <v>7268580</v>
      </c>
      <c r="JD24" s="11">
        <v>11701305.600000001</v>
      </c>
      <c r="JE24" s="11">
        <v>16439224.799999999</v>
      </c>
      <c r="JF24" s="11">
        <v>10292608.800000001</v>
      </c>
      <c r="JG24" s="11">
        <v>46064298</v>
      </c>
      <c r="JH24" s="11">
        <v>26228847.599999998</v>
      </c>
      <c r="JI24" s="11">
        <v>5085767.16</v>
      </c>
      <c r="JJ24" s="11">
        <v>3822876.0960000004</v>
      </c>
      <c r="JK24" s="11">
        <v>5841915.5999999996</v>
      </c>
      <c r="JL24" s="11">
        <v>4436113.2479999997</v>
      </c>
      <c r="JM24" s="11">
        <v>51333752.400000006</v>
      </c>
      <c r="JN24" s="11">
        <v>6844542.6000000006</v>
      </c>
      <c r="JO24" s="11">
        <v>9058247.7359999996</v>
      </c>
      <c r="JP24" s="11">
        <v>10872876</v>
      </c>
      <c r="JQ24" s="11">
        <v>7477448.8079999993</v>
      </c>
      <c r="JR24" s="11">
        <v>17509830.767999999</v>
      </c>
      <c r="JS24" s="11">
        <v>4766928</v>
      </c>
      <c r="JT24" s="11">
        <v>100575986.40000001</v>
      </c>
      <c r="JU24" s="11">
        <v>42417672.552000001</v>
      </c>
      <c r="JV24" s="11">
        <v>10425888.864</v>
      </c>
      <c r="JW24" s="11">
        <v>7405284</v>
      </c>
      <c r="JX24" s="11">
        <v>13920165.600000001</v>
      </c>
      <c r="JY24" s="11">
        <v>4952592</v>
      </c>
      <c r="JZ24" s="11">
        <v>24397879.200000003</v>
      </c>
      <c r="KA24" s="11">
        <v>17594674.416000001</v>
      </c>
      <c r="KB24" s="11">
        <v>9660276</v>
      </c>
      <c r="KC24" s="11">
        <v>12059400</v>
      </c>
      <c r="KD24" s="11">
        <v>10004287.103999998</v>
      </c>
      <c r="KE24" s="11">
        <v>9447096</v>
      </c>
      <c r="KF24" s="11">
        <v>8818403.9519999996</v>
      </c>
      <c r="KG24" s="11">
        <v>4973563.1999999993</v>
      </c>
      <c r="KH24" s="11">
        <v>7443685.0559999999</v>
      </c>
      <c r="KI24" s="11">
        <v>6532174.8000000007</v>
      </c>
      <c r="KJ24" s="11">
        <v>165234865.39200002</v>
      </c>
      <c r="KK24" s="11">
        <v>25843032.983999997</v>
      </c>
      <c r="KL24" s="11">
        <v>10800903.743999999</v>
      </c>
      <c r="KM24" s="11">
        <v>17000016</v>
      </c>
      <c r="KN24" s="11">
        <v>17017320</v>
      </c>
      <c r="KO24" s="11">
        <v>11425204.344000001</v>
      </c>
      <c r="KP24" s="11">
        <v>36221156.712000005</v>
      </c>
      <c r="KQ24" s="11">
        <v>7750455.2400000002</v>
      </c>
      <c r="KR24" s="11">
        <v>9206196</v>
      </c>
      <c r="KS24" s="11">
        <v>58830403.943999991</v>
      </c>
      <c r="KT24" s="11">
        <v>15101236.799999999</v>
      </c>
      <c r="KU24" s="11">
        <v>17635931.759999998</v>
      </c>
      <c r="KV24" s="11">
        <v>27612292.799999997</v>
      </c>
      <c r="KW24" s="11">
        <v>9588837.6000000015</v>
      </c>
      <c r="KX24" s="11">
        <v>26698469.952000003</v>
      </c>
      <c r="KY24" s="11">
        <v>89957325.504000008</v>
      </c>
      <c r="KZ24" s="11">
        <v>18152654.399999999</v>
      </c>
      <c r="LA24" s="11">
        <v>74614112.879999995</v>
      </c>
      <c r="LB24" s="11">
        <v>12976245.600000001</v>
      </c>
      <c r="LC24" s="11">
        <v>8448576</v>
      </c>
      <c r="LD24" s="11">
        <v>23579774.207999997</v>
      </c>
      <c r="LE24" s="11">
        <v>19375037.399999999</v>
      </c>
      <c r="LF24" s="11">
        <v>11050585.439999998</v>
      </c>
      <c r="LG24" s="11">
        <v>9933996.5280000009</v>
      </c>
      <c r="LH24" s="11">
        <v>8835447.1679999996</v>
      </c>
      <c r="LI24" s="11">
        <v>175975018.96799999</v>
      </c>
      <c r="LJ24" s="11">
        <v>36449456.039999999</v>
      </c>
      <c r="LK24" s="11">
        <v>49463661.791999996</v>
      </c>
      <c r="LL24" s="11">
        <v>40460660.879999995</v>
      </c>
      <c r="LM24" s="11">
        <v>14681781.575999999</v>
      </c>
      <c r="LN24" s="11">
        <v>11463366</v>
      </c>
      <c r="LO24" s="11">
        <v>6658893.6000000006</v>
      </c>
      <c r="LP24" s="11">
        <v>12345096</v>
      </c>
      <c r="LQ24" s="11">
        <v>1996693.8480000002</v>
      </c>
      <c r="LR24" s="11">
        <v>15214224</v>
      </c>
      <c r="LS24" s="11">
        <v>7767551.6639999989</v>
      </c>
      <c r="LT24" s="11">
        <v>48644409.359999999</v>
      </c>
      <c r="LU24" s="11">
        <v>7666687.1999999993</v>
      </c>
      <c r="LV24" s="11">
        <v>5221238.4000000004</v>
      </c>
      <c r="LW24" s="11">
        <v>191917351.12800002</v>
      </c>
      <c r="LX24" s="11">
        <v>55595751.984000005</v>
      </c>
      <c r="LY24" s="11">
        <v>129175696.80000001</v>
      </c>
      <c r="LZ24" s="11">
        <v>43148005.247999996</v>
      </c>
      <c r="MA24" s="11">
        <v>23126874.960000001</v>
      </c>
      <c r="MB24" s="11">
        <v>23393673.600000001</v>
      </c>
      <c r="MC24" s="11">
        <v>17340357.864</v>
      </c>
      <c r="MD24" s="11">
        <v>14817204</v>
      </c>
      <c r="ME24" s="11">
        <v>12380500.800000001</v>
      </c>
      <c r="MF24" s="11">
        <v>16029312</v>
      </c>
      <c r="MG24" s="11">
        <v>38721688.895999998</v>
      </c>
      <c r="MH24" s="11">
        <v>11914920</v>
      </c>
      <c r="MI24" s="11">
        <v>155532631.19999999</v>
      </c>
      <c r="MJ24" s="11">
        <v>10696711.704</v>
      </c>
      <c r="MK24" s="11">
        <v>6615668.3760000011</v>
      </c>
      <c r="ML24" s="11">
        <v>6523856.4480000008</v>
      </c>
      <c r="MM24" s="11">
        <v>6342070.919999999</v>
      </c>
      <c r="MN24" s="11">
        <v>11861320.368000001</v>
      </c>
      <c r="MO24" s="11">
        <v>11260559.376000002</v>
      </c>
      <c r="MP24" s="11">
        <v>10273939.800000001</v>
      </c>
      <c r="MQ24" s="11">
        <v>13376011.152000003</v>
      </c>
      <c r="MR24" s="11">
        <v>9209663.6160000004</v>
      </c>
      <c r="MS24" s="11">
        <v>7807662.8400000008</v>
      </c>
      <c r="MT24" s="11">
        <v>6881088</v>
      </c>
      <c r="MU24" s="11">
        <v>98178266.472000003</v>
      </c>
      <c r="MV24" s="11">
        <v>12888729.600000001</v>
      </c>
      <c r="MW24" s="11">
        <v>10551815.568</v>
      </c>
      <c r="MX24" s="11">
        <v>19851326.399999999</v>
      </c>
      <c r="MY24" s="11">
        <v>19117206.839999996</v>
      </c>
      <c r="MZ24" s="11">
        <v>11342738.399999999</v>
      </c>
      <c r="NA24" s="11">
        <v>30732081.120000005</v>
      </c>
      <c r="NB24" s="11">
        <v>18077728.799999997</v>
      </c>
      <c r="NC24" s="11">
        <v>17219205.600000001</v>
      </c>
      <c r="ND24" s="11">
        <v>4526093.76</v>
      </c>
      <c r="NE24" s="11">
        <v>3791152.8000000003</v>
      </c>
      <c r="NF24" s="11">
        <v>229273242.11999997</v>
      </c>
      <c r="NG24" s="11">
        <v>38576877.792000003</v>
      </c>
      <c r="NH24" s="11">
        <v>6056558.9280000012</v>
      </c>
      <c r="NI24" s="11">
        <v>94048347.599999994</v>
      </c>
      <c r="NJ24" s="11">
        <v>7329381.4079999998</v>
      </c>
      <c r="NK24" s="11">
        <v>29512559.231999997</v>
      </c>
      <c r="NL24" s="11">
        <v>54315740.952000007</v>
      </c>
      <c r="NM24" s="11">
        <v>42367405.967999995</v>
      </c>
      <c r="NN24" s="11">
        <v>2726543.5200000005</v>
      </c>
      <c r="NO24" s="11">
        <v>13541112.192000002</v>
      </c>
      <c r="NP24" s="11">
        <v>9705872.4719999991</v>
      </c>
      <c r="NQ24" s="11">
        <v>10538848.800000001</v>
      </c>
      <c r="NR24" s="11">
        <v>55428249.168000005</v>
      </c>
      <c r="NS24" s="11">
        <v>8037215.2080000006</v>
      </c>
      <c r="NT24" s="11">
        <v>10209806.471999999</v>
      </c>
      <c r="NU24" s="11">
        <v>8453160</v>
      </c>
      <c r="NV24" s="11">
        <v>10150258.704</v>
      </c>
      <c r="NW24" s="11">
        <v>2714875.2</v>
      </c>
      <c r="NX24" s="11">
        <v>7122017.040000001</v>
      </c>
      <c r="NY24" s="11">
        <v>81779524.824000001</v>
      </c>
      <c r="NZ24" s="11">
        <v>45429137.591999993</v>
      </c>
      <c r="OA24" s="11">
        <v>7664212.6079999991</v>
      </c>
      <c r="OB24" s="11">
        <v>4650908.3039999995</v>
      </c>
      <c r="OC24" s="11">
        <v>7702147.5600000005</v>
      </c>
      <c r="OD24" s="11">
        <v>15847233.600000001</v>
      </c>
      <c r="OE24" s="11">
        <v>7097743.7039999999</v>
      </c>
      <c r="OF24" s="11">
        <v>103917989.64000002</v>
      </c>
      <c r="OG24" s="11">
        <v>26294693.280000001</v>
      </c>
      <c r="OH24" s="11">
        <v>13611508.631999999</v>
      </c>
      <c r="OI24" s="11">
        <v>38579745.335999995</v>
      </c>
      <c r="OJ24" s="11">
        <v>11164713.695999999</v>
      </c>
      <c r="OK24" s="11">
        <v>14667402.864000002</v>
      </c>
      <c r="OL24" s="11">
        <v>23509110.983999997</v>
      </c>
      <c r="OM24" s="11">
        <v>5560552.7039999999</v>
      </c>
      <c r="ON24" s="11">
        <v>9185835.3599999994</v>
      </c>
      <c r="OO24" s="11">
        <v>119659831.752</v>
      </c>
      <c r="OP24" s="11">
        <v>34673857.368000001</v>
      </c>
      <c r="OQ24" s="11">
        <v>43297851.527999997</v>
      </c>
      <c r="OR24" s="11">
        <v>27375038.832000002</v>
      </c>
      <c r="OS24" s="11">
        <v>16185999.48</v>
      </c>
      <c r="OT24" s="11">
        <v>10309795.344000001</v>
      </c>
      <c r="OU24" s="11">
        <v>88913630.423999995</v>
      </c>
      <c r="OV24" s="11">
        <v>8918737.9919999987</v>
      </c>
      <c r="OW24" s="11">
        <v>9609631.1999999993</v>
      </c>
      <c r="OX24" s="11">
        <v>17187286.056000002</v>
      </c>
      <c r="OY24" s="11">
        <v>15724391.184</v>
      </c>
      <c r="OZ24" s="11">
        <v>37730445.599999994</v>
      </c>
      <c r="PA24" s="11">
        <v>8565536.2800000012</v>
      </c>
      <c r="PB24" s="11">
        <v>7704557.8079999993</v>
      </c>
      <c r="PC24" s="11">
        <v>7682292.2879999997</v>
      </c>
      <c r="PD24" s="11">
        <v>88580464.104000002</v>
      </c>
      <c r="PE24" s="11">
        <v>10016106.504000001</v>
      </c>
      <c r="PF24" s="11">
        <v>20765258.399999999</v>
      </c>
      <c r="PG24" s="11">
        <v>3879666.5999999996</v>
      </c>
      <c r="PH24" s="11">
        <v>13845840</v>
      </c>
      <c r="PI24" s="11">
        <v>28817262.552000001</v>
      </c>
      <c r="PJ24" s="11">
        <v>8422048.4880000018</v>
      </c>
      <c r="PK24" s="11">
        <v>8826806.3999999985</v>
      </c>
      <c r="PL24" s="11">
        <v>15364230.623999998</v>
      </c>
      <c r="PM24" s="11">
        <v>11063904</v>
      </c>
      <c r="PN24" s="11">
        <v>11846853.600000001</v>
      </c>
      <c r="PO24" s="11">
        <v>25272154.895999998</v>
      </c>
      <c r="PP24" s="11">
        <v>6361306.4160000002</v>
      </c>
      <c r="PQ24" s="11">
        <v>40757386.511999995</v>
      </c>
      <c r="PR24" s="11">
        <v>10374231.912</v>
      </c>
      <c r="PS24" s="11">
        <v>5483133.5999999996</v>
      </c>
      <c r="PT24" s="11">
        <v>4643659.1999999993</v>
      </c>
      <c r="PU24" s="11">
        <v>9990760.175999999</v>
      </c>
      <c r="PV24" s="11">
        <v>356976211.20000005</v>
      </c>
      <c r="PW24" s="11">
        <v>6690016.8000000007</v>
      </c>
      <c r="PX24" s="11">
        <v>9179757.120000001</v>
      </c>
      <c r="PY24" s="11">
        <v>13930633.680000002</v>
      </c>
      <c r="PZ24" s="11">
        <v>91837387.511999995</v>
      </c>
      <c r="QA24" s="11">
        <v>20482030.079999998</v>
      </c>
      <c r="QB24" s="11">
        <v>28573152</v>
      </c>
      <c r="QC24" s="11">
        <v>11849110.800000001</v>
      </c>
      <c r="QD24" s="11">
        <v>29230886.400000002</v>
      </c>
      <c r="QE24" s="11">
        <v>7005247.1999999993</v>
      </c>
      <c r="QF24" s="11">
        <v>22534869.240000002</v>
      </c>
      <c r="QG24" s="11">
        <v>11390006.399999999</v>
      </c>
      <c r="QH24" s="11">
        <v>11840344.728</v>
      </c>
      <c r="QI24" s="11">
        <v>14294467.200000001</v>
      </c>
      <c r="QJ24" s="11">
        <v>13767223.200000001</v>
      </c>
      <c r="QK24" s="11">
        <v>11861239.199999999</v>
      </c>
      <c r="QL24" s="11">
        <v>14260311.359999999</v>
      </c>
      <c r="QM24" s="11">
        <v>10801567.199999999</v>
      </c>
      <c r="QN24" s="11">
        <v>9346966.8000000007</v>
      </c>
      <c r="QO24" s="11">
        <v>41460509.591999993</v>
      </c>
      <c r="QP24" s="11">
        <v>34149700.584000006</v>
      </c>
      <c r="QQ24" s="11">
        <v>7904826.7199999988</v>
      </c>
      <c r="QR24" s="11">
        <v>3214646.4000000004</v>
      </c>
      <c r="QS24" s="11">
        <v>5236905.1679999996</v>
      </c>
      <c r="QT24" s="11">
        <v>3769377.24</v>
      </c>
      <c r="QU24" s="11">
        <v>3499356</v>
      </c>
      <c r="QV24" s="11">
        <v>130512531.76799999</v>
      </c>
      <c r="QW24" s="11">
        <v>8656711.1999999993</v>
      </c>
      <c r="QX24" s="11">
        <v>20939999.328000002</v>
      </c>
      <c r="QY24" s="11">
        <v>10378468.800000001</v>
      </c>
      <c r="QZ24" s="11">
        <v>11400307.199999999</v>
      </c>
      <c r="RA24" s="11">
        <v>24759482.399999999</v>
      </c>
      <c r="RB24" s="11">
        <v>11711955.84</v>
      </c>
      <c r="RC24" s="11">
        <v>20144776.68</v>
      </c>
      <c r="RD24" s="11">
        <v>19922953.200000003</v>
      </c>
      <c r="RE24" s="11">
        <v>6543969.9840000011</v>
      </c>
      <c r="RF24" s="11">
        <v>7257888</v>
      </c>
      <c r="RG24" s="11">
        <v>8456826.2879999988</v>
      </c>
      <c r="RH24" s="11">
        <v>7924016.4480000008</v>
      </c>
      <c r="RI24" s="11">
        <v>189591781.72799999</v>
      </c>
      <c r="RJ24" s="11">
        <v>25217344.799999997</v>
      </c>
      <c r="RK24" s="11">
        <v>8625444</v>
      </c>
      <c r="RL24" s="11">
        <v>15139286.615999999</v>
      </c>
      <c r="RM24" s="11">
        <v>13253620.799999999</v>
      </c>
      <c r="RN24" s="11">
        <v>15707409.600000001</v>
      </c>
      <c r="RO24" s="11">
        <v>35254980</v>
      </c>
      <c r="RP24" s="11">
        <v>8847992.3999999985</v>
      </c>
      <c r="RQ24" s="11">
        <v>13116763.200000001</v>
      </c>
      <c r="RR24" s="11">
        <v>22530512.351999998</v>
      </c>
      <c r="RS24" s="11">
        <v>23968649.207999997</v>
      </c>
      <c r="RT24" s="11">
        <v>6784574.3999999994</v>
      </c>
      <c r="RU24" s="11">
        <v>6300564</v>
      </c>
      <c r="RV24" s="11">
        <v>10173036</v>
      </c>
      <c r="RW24" s="11">
        <v>7632026.5440000007</v>
      </c>
      <c r="RX24" s="11">
        <v>8158128</v>
      </c>
      <c r="RY24" s="11">
        <v>7436424</v>
      </c>
      <c r="RZ24" s="11">
        <v>4367856</v>
      </c>
      <c r="SA24" s="11">
        <v>5038549.1999999993</v>
      </c>
      <c r="SB24" s="11">
        <v>6881299.1999999993</v>
      </c>
      <c r="SC24" s="11">
        <v>81468988.800000012</v>
      </c>
      <c r="SD24" s="11">
        <v>13050744</v>
      </c>
      <c r="SE24" s="11">
        <v>12784809.936000001</v>
      </c>
      <c r="SF24" s="11">
        <v>9112584</v>
      </c>
      <c r="SG24" s="11">
        <v>9135990.4560000002</v>
      </c>
      <c r="SH24" s="11">
        <v>11508277.583999999</v>
      </c>
      <c r="SI24" s="11">
        <v>9381000</v>
      </c>
      <c r="SJ24" s="11">
        <v>19143128.447999999</v>
      </c>
      <c r="SK24" s="11">
        <v>12781071.600000001</v>
      </c>
      <c r="SL24" s="11">
        <v>14461207.200000001</v>
      </c>
      <c r="SM24" s="11">
        <v>19248684</v>
      </c>
      <c r="SN24" s="11">
        <v>3783276</v>
      </c>
      <c r="SO24" s="11">
        <v>59261234.039999999</v>
      </c>
      <c r="SP24" s="11">
        <v>11419029.600000001</v>
      </c>
      <c r="SQ24" s="11">
        <v>12612867.48</v>
      </c>
      <c r="SR24" s="11">
        <v>16369697.76</v>
      </c>
      <c r="SS24" s="11">
        <v>12714597.120000001</v>
      </c>
      <c r="ST24" s="11">
        <v>8982175.1999999993</v>
      </c>
      <c r="SU24" s="11">
        <v>10809489.600000001</v>
      </c>
      <c r="SV24" s="11">
        <v>7011698.3999999994</v>
      </c>
      <c r="SW24" s="11">
        <v>83569204.800000012</v>
      </c>
      <c r="SX24" s="11">
        <v>8792628.8399999999</v>
      </c>
      <c r="SY24" s="11">
        <v>21580590.552000001</v>
      </c>
      <c r="SZ24" s="11">
        <v>13237632.48</v>
      </c>
      <c r="TA24" s="11">
        <v>6776779.1999999993</v>
      </c>
      <c r="TB24" s="11">
        <v>8304147.3600000003</v>
      </c>
      <c r="TC24" s="11">
        <v>7083120</v>
      </c>
      <c r="TD24" s="11">
        <v>26964868.704</v>
      </c>
      <c r="TE24" s="11">
        <v>5104368</v>
      </c>
      <c r="TF24" s="11">
        <v>9063264</v>
      </c>
      <c r="TG24" s="11">
        <v>10871429.544</v>
      </c>
      <c r="TH24" s="11">
        <v>18948933.600000001</v>
      </c>
      <c r="TI24" s="11">
        <v>9128179.1999999993</v>
      </c>
      <c r="TJ24" s="11">
        <v>7782426.9120000005</v>
      </c>
      <c r="TK24" s="11">
        <v>180499314.48000002</v>
      </c>
      <c r="TL24" s="11">
        <v>11554905.359999999</v>
      </c>
      <c r="TM24" s="11">
        <v>10403359.199999999</v>
      </c>
      <c r="TN24" s="11">
        <v>21667973.255999997</v>
      </c>
      <c r="TO24" s="11">
        <v>19264652.160000004</v>
      </c>
      <c r="TP24" s="11">
        <v>13010232</v>
      </c>
      <c r="TQ24" s="11">
        <v>6639363.1679999996</v>
      </c>
      <c r="TR24" s="11">
        <v>48892063.200000003</v>
      </c>
      <c r="TS24" s="11">
        <v>12815227.200000001</v>
      </c>
      <c r="TT24" s="11">
        <v>29024297.328000002</v>
      </c>
      <c r="TU24" s="11">
        <v>20854538.351999998</v>
      </c>
      <c r="TV24" s="11">
        <v>12847666.727999998</v>
      </c>
      <c r="TW24" s="11">
        <v>8335353.648</v>
      </c>
      <c r="TX24" s="11">
        <v>13020609.600000001</v>
      </c>
      <c r="TY24" s="11">
        <v>13096169.471999999</v>
      </c>
      <c r="TZ24" s="11">
        <v>12826020</v>
      </c>
      <c r="UA24" s="11">
        <v>41507058.24000001</v>
      </c>
      <c r="UB24" s="11">
        <v>10986290.903999999</v>
      </c>
      <c r="UC24" s="11">
        <v>69402520.824000001</v>
      </c>
      <c r="UD24" s="11">
        <v>20729407.200000003</v>
      </c>
      <c r="UE24" s="11">
        <v>8027256</v>
      </c>
      <c r="UF24" s="11">
        <v>13542754.368000001</v>
      </c>
      <c r="UG24" s="11">
        <v>62239648.800000004</v>
      </c>
      <c r="UH24" s="11">
        <v>9000377.6400000006</v>
      </c>
      <c r="UI24" s="11">
        <v>6414825.6000000006</v>
      </c>
      <c r="UJ24" s="11">
        <v>9476486.0159999989</v>
      </c>
      <c r="UK24" s="11">
        <v>10662993.600000001</v>
      </c>
      <c r="UL24" s="11">
        <v>48348583.200000003</v>
      </c>
      <c r="UM24" s="11">
        <v>14833462.799999999</v>
      </c>
      <c r="UN24" s="11">
        <v>10527760.800000001</v>
      </c>
      <c r="UO24" s="11">
        <v>17989355.832000002</v>
      </c>
      <c r="UP24" s="11">
        <v>11736776.807999998</v>
      </c>
      <c r="UQ24" s="11">
        <v>12008016</v>
      </c>
      <c r="UR24" s="11">
        <v>223431312</v>
      </c>
      <c r="US24" s="11">
        <v>15781060.439999998</v>
      </c>
      <c r="UT24" s="11">
        <v>18213874.175999999</v>
      </c>
      <c r="UU24" s="11">
        <v>44175153.719999999</v>
      </c>
      <c r="UV24" s="11">
        <v>5142324</v>
      </c>
      <c r="UW24" s="11">
        <v>11500984.800000001</v>
      </c>
      <c r="UX24" s="11">
        <v>29436078.384000003</v>
      </c>
      <c r="UY24" s="11">
        <v>9077563.1999999993</v>
      </c>
      <c r="UZ24" s="11">
        <v>10490784</v>
      </c>
      <c r="VA24" s="11">
        <v>11692083.48</v>
      </c>
      <c r="VB24" s="11">
        <v>14666900.160000002</v>
      </c>
      <c r="VC24" s="11">
        <v>30603510.144000001</v>
      </c>
      <c r="VD24" s="11">
        <v>14479544.256000001</v>
      </c>
      <c r="VE24" s="11">
        <v>30483227.136000004</v>
      </c>
      <c r="VF24" s="11">
        <v>9363560.8320000004</v>
      </c>
      <c r="VG24" s="11">
        <v>9555192</v>
      </c>
      <c r="VH24" s="11">
        <v>11256777.600000001</v>
      </c>
      <c r="VI24" s="11">
        <v>8744109.0240000002</v>
      </c>
      <c r="VJ24" s="11">
        <v>35354282.903999999</v>
      </c>
      <c r="VK24" s="11">
        <v>7600888.2719999989</v>
      </c>
      <c r="VL24" s="11">
        <v>8143495.919999999</v>
      </c>
      <c r="VM24" s="11">
        <v>4269969.5999999996</v>
      </c>
      <c r="VN24" s="11">
        <v>97399420.775999993</v>
      </c>
      <c r="VO24" s="11">
        <v>11185984.800000001</v>
      </c>
      <c r="VP24" s="11">
        <v>9645269.040000001</v>
      </c>
      <c r="VQ24" s="11">
        <v>16078106.496000001</v>
      </c>
      <c r="VR24" s="11">
        <v>21654104.568000004</v>
      </c>
      <c r="VS24" s="11">
        <v>14736254.399999999</v>
      </c>
      <c r="VT24" s="11">
        <v>15468900</v>
      </c>
      <c r="VU24" s="11">
        <v>9834935.0879999995</v>
      </c>
      <c r="VV24" s="11">
        <v>13208529.839999998</v>
      </c>
      <c r="VW24" s="11">
        <v>42721770</v>
      </c>
      <c r="VX24" s="11">
        <v>11356708.800000001</v>
      </c>
      <c r="VY24" s="11">
        <v>18076528.200000003</v>
      </c>
      <c r="VZ24" s="11">
        <v>12894991.200000001</v>
      </c>
      <c r="WA24" s="11">
        <v>10276718.399999999</v>
      </c>
      <c r="WB24" s="11">
        <v>8163526.6560000004</v>
      </c>
      <c r="WC24" s="11">
        <v>369804280.48800004</v>
      </c>
      <c r="WD24" s="11">
        <v>28502317.895999998</v>
      </c>
      <c r="WE24" s="11">
        <v>17496079.200000003</v>
      </c>
      <c r="WF24" s="11">
        <v>9726933.6000000015</v>
      </c>
      <c r="WG24" s="11">
        <v>12509265.600000001</v>
      </c>
      <c r="WH24" s="11">
        <v>13939605.215999998</v>
      </c>
      <c r="WI24" s="11">
        <v>22480044</v>
      </c>
      <c r="WJ24" s="11">
        <v>29235861.599999998</v>
      </c>
      <c r="WK24" s="11">
        <v>15427660.296</v>
      </c>
      <c r="WL24" s="11">
        <v>18754103.088</v>
      </c>
      <c r="WM24" s="11">
        <v>14784612</v>
      </c>
      <c r="WN24" s="11">
        <v>33982806.359999999</v>
      </c>
      <c r="WO24" s="11">
        <v>16278072</v>
      </c>
      <c r="WP24" s="11">
        <v>21632736.192000002</v>
      </c>
      <c r="WQ24" s="11">
        <v>36800007.335999995</v>
      </c>
      <c r="WR24" s="11">
        <v>16831833.600000001</v>
      </c>
      <c r="WS24" s="11">
        <v>17491634.399999999</v>
      </c>
      <c r="WT24" s="11">
        <v>19505647.200000003</v>
      </c>
      <c r="WU24" s="11">
        <v>10768548</v>
      </c>
      <c r="WV24" s="11">
        <v>33180661.704</v>
      </c>
      <c r="WW24" s="11">
        <v>67524311.831999987</v>
      </c>
      <c r="WX24" s="11">
        <v>16166628</v>
      </c>
      <c r="WY24" s="11">
        <v>10264807.199999999</v>
      </c>
      <c r="WZ24" s="11">
        <v>9902551.1999999993</v>
      </c>
      <c r="XA24" s="11">
        <v>12888318</v>
      </c>
      <c r="XB24" s="11">
        <v>9137975.9039999992</v>
      </c>
      <c r="XC24" s="11">
        <v>11850614.399999999</v>
      </c>
      <c r="XD24" s="11">
        <v>11679668.544</v>
      </c>
      <c r="XE24" s="11">
        <v>51480023.807999998</v>
      </c>
      <c r="XF24" s="11">
        <v>9198049.0559999999</v>
      </c>
      <c r="XG24" s="11">
        <v>4951687.1999999993</v>
      </c>
      <c r="XH24" s="11">
        <v>5358291.24</v>
      </c>
      <c r="XI24" s="11">
        <v>6235201.7039999999</v>
      </c>
      <c r="XJ24" s="11">
        <v>171057866.59200001</v>
      </c>
      <c r="XK24" s="11">
        <v>17387788.535999998</v>
      </c>
      <c r="XL24" s="11">
        <v>17272163.52</v>
      </c>
      <c r="XM24" s="11">
        <v>65740209.144000001</v>
      </c>
      <c r="XN24" s="11">
        <v>17315553.648000002</v>
      </c>
      <c r="XO24" s="11">
        <v>19793417.399999999</v>
      </c>
      <c r="XP24" s="11">
        <v>28756891.200000003</v>
      </c>
      <c r="XQ24" s="11">
        <v>17128075.200000003</v>
      </c>
      <c r="XR24" s="11">
        <v>14891300.399999999</v>
      </c>
      <c r="XS24" s="11">
        <v>30777889.512000002</v>
      </c>
      <c r="XT24" s="11">
        <v>24036601.799999997</v>
      </c>
      <c r="XU24" s="11">
        <v>11139610.847999997</v>
      </c>
      <c r="XV24" s="11">
        <v>9190317.6000000015</v>
      </c>
      <c r="XW24" s="11">
        <v>10719576</v>
      </c>
      <c r="XX24" s="11">
        <v>12358315.704</v>
      </c>
      <c r="XY24" s="11">
        <v>12543259.968000002</v>
      </c>
      <c r="XZ24" s="11">
        <v>8057508.4800000004</v>
      </c>
      <c r="YA24" s="11">
        <v>9462876.2400000002</v>
      </c>
      <c r="YB24" s="11">
        <v>10209583.583999999</v>
      </c>
      <c r="YC24" s="11">
        <v>9346973.2559999991</v>
      </c>
      <c r="YD24" s="11">
        <v>9841104</v>
      </c>
      <c r="YE24" s="11">
        <v>10078675.199999999</v>
      </c>
      <c r="YF24" s="11">
        <v>7877313.7440000009</v>
      </c>
      <c r="YG24" s="11">
        <v>194078441.75999999</v>
      </c>
      <c r="YH24" s="11">
        <v>12945614.399999999</v>
      </c>
      <c r="YI24" s="11">
        <v>24144736.799999997</v>
      </c>
      <c r="YJ24" s="11">
        <v>9091385.040000001</v>
      </c>
      <c r="YK24" s="11">
        <v>53329778.136000007</v>
      </c>
      <c r="YL24" s="11">
        <v>17249380.32</v>
      </c>
      <c r="YM24" s="11">
        <v>24932377.391999997</v>
      </c>
      <c r="YN24" s="11">
        <v>10905876</v>
      </c>
      <c r="YO24" s="11">
        <v>50690072.975999996</v>
      </c>
      <c r="YP24" s="11">
        <v>37509165.599999994</v>
      </c>
      <c r="YQ24" s="11">
        <v>19240294.391999997</v>
      </c>
      <c r="YR24" s="11">
        <v>14065031.063999999</v>
      </c>
      <c r="YS24" s="11">
        <v>9710520</v>
      </c>
      <c r="YT24" s="11">
        <v>10668741.600000001</v>
      </c>
      <c r="YU24" s="11">
        <v>8478935.3999999985</v>
      </c>
      <c r="YV24" s="11">
        <v>9069804</v>
      </c>
      <c r="YW24" s="11">
        <v>7200675.8880000003</v>
      </c>
      <c r="YX24" s="11">
        <v>58756211.136000007</v>
      </c>
      <c r="YY24" s="11">
        <v>8920705.5600000005</v>
      </c>
      <c r="YZ24" s="11">
        <v>5853199.1999999993</v>
      </c>
      <c r="ZA24" s="11">
        <v>6153960</v>
      </c>
      <c r="ZB24" s="11">
        <v>7760474.7359999996</v>
      </c>
      <c r="ZC24" s="11">
        <v>4744947</v>
      </c>
      <c r="ZD24" s="11">
        <v>6204816</v>
      </c>
      <c r="ZE24" s="11">
        <v>68674556.472000003</v>
      </c>
      <c r="ZF24" s="11">
        <v>8377252.8000000007</v>
      </c>
      <c r="ZG24" s="11">
        <v>14293865.399999999</v>
      </c>
      <c r="ZH24" s="11">
        <v>12001029.600000001</v>
      </c>
      <c r="ZI24" s="11">
        <v>8208552</v>
      </c>
      <c r="ZJ24" s="11">
        <v>8939161.5839999989</v>
      </c>
      <c r="ZK24" s="11">
        <v>6219251.5920000002</v>
      </c>
      <c r="ZL24" s="11">
        <v>5653610.0639999993</v>
      </c>
      <c r="ZM24" s="11">
        <v>27009902.400000002</v>
      </c>
      <c r="ZN24" s="11">
        <v>171443152.80000001</v>
      </c>
      <c r="ZO24" s="11">
        <v>7715496.6959999995</v>
      </c>
      <c r="ZP24" s="11">
        <v>18157924.175999999</v>
      </c>
      <c r="ZQ24" s="11">
        <v>51586226.400000006</v>
      </c>
      <c r="ZR24" s="11">
        <v>28057078.848000001</v>
      </c>
      <c r="ZS24" s="11">
        <v>10271160</v>
      </c>
      <c r="ZT24" s="11">
        <v>12217140</v>
      </c>
      <c r="ZU24" s="11">
        <v>23106064.799999997</v>
      </c>
      <c r="ZV24" s="11">
        <v>18432170.399999999</v>
      </c>
      <c r="ZW24" s="11">
        <v>20931072</v>
      </c>
      <c r="ZX24" s="11">
        <v>6358128</v>
      </c>
      <c r="ZY24" s="11">
        <v>8318140.8000000007</v>
      </c>
      <c r="ZZ24" s="11">
        <v>9522609.5519999992</v>
      </c>
      <c r="AAA24" s="11">
        <v>12541332</v>
      </c>
      <c r="AAB24" s="11">
        <v>10213255.32</v>
      </c>
      <c r="AAC24" s="11">
        <v>11626329.600000001</v>
      </c>
      <c r="AAD24" s="11">
        <v>8828532</v>
      </c>
      <c r="AAE24" s="11">
        <v>8244329.1599999992</v>
      </c>
      <c r="AAF24" s="11">
        <v>7138744.8000000007</v>
      </c>
      <c r="AAG24" s="11">
        <v>7242270.6959999995</v>
      </c>
      <c r="AAH24" s="11">
        <v>9655954.8000000007</v>
      </c>
      <c r="AAI24" s="11">
        <v>6726804.6720000003</v>
      </c>
      <c r="AAJ24" s="11">
        <v>55107480.671999998</v>
      </c>
      <c r="AAK24" s="11">
        <v>9847128</v>
      </c>
      <c r="AAL24" s="11">
        <v>10131293.976</v>
      </c>
      <c r="AAM24" s="11">
        <v>10203453.600000001</v>
      </c>
      <c r="AAN24" s="11">
        <v>8569422.1920000017</v>
      </c>
      <c r="AAO24" s="11">
        <v>13310356.799999999</v>
      </c>
      <c r="AAP24" s="11">
        <v>8444004</v>
      </c>
      <c r="AAQ24" s="11">
        <v>202068499.15200001</v>
      </c>
      <c r="AAR24" s="11">
        <v>15462098.399999999</v>
      </c>
      <c r="AAS24" s="11">
        <v>10698463.199999999</v>
      </c>
      <c r="AAT24" s="11">
        <v>25664536.799999997</v>
      </c>
      <c r="AAU24" s="11">
        <v>15968387.832</v>
      </c>
      <c r="AAV24" s="11">
        <v>10501872</v>
      </c>
      <c r="AAW24" s="11">
        <v>16195254</v>
      </c>
      <c r="AAX24" s="11">
        <v>16290126.143999998</v>
      </c>
      <c r="AAY24" s="11">
        <v>37939706.400000006</v>
      </c>
      <c r="AAZ24" s="11">
        <v>11229165.600000001</v>
      </c>
      <c r="ABA24" s="11">
        <v>15231648</v>
      </c>
      <c r="ABB24" s="11">
        <v>56312020.800000004</v>
      </c>
      <c r="ABC24" s="11">
        <v>35016484.799999997</v>
      </c>
      <c r="ABD24" s="11">
        <v>8633064</v>
      </c>
      <c r="ABE24" s="11">
        <v>10559587.199999999</v>
      </c>
      <c r="ABF24" s="11">
        <v>11187197.471999999</v>
      </c>
      <c r="ABG24" s="11">
        <v>9165216</v>
      </c>
      <c r="ABH24" s="11">
        <v>13927920</v>
      </c>
      <c r="ABI24" s="11">
        <v>10162344</v>
      </c>
      <c r="ABJ24" s="11">
        <v>92464166.400000006</v>
      </c>
      <c r="ABK24" s="11">
        <v>65407338.984000005</v>
      </c>
      <c r="ABL24" s="11">
        <v>8889958.8000000007</v>
      </c>
      <c r="ABM24" s="11">
        <v>7780757.7599999998</v>
      </c>
      <c r="ABN24" s="11">
        <v>6542378.3999999994</v>
      </c>
      <c r="ABO24" s="11">
        <v>8810854.6559999995</v>
      </c>
      <c r="ABP24" s="11">
        <v>5548080</v>
      </c>
      <c r="ABQ24" s="11">
        <v>95992301.159999996</v>
      </c>
      <c r="ABR24" s="11">
        <v>12202509.647999998</v>
      </c>
      <c r="ABS24" s="11">
        <v>9045564.9120000005</v>
      </c>
      <c r="ABT24" s="11">
        <v>17131683.408</v>
      </c>
      <c r="ABU24" s="11">
        <v>14824058.471999999</v>
      </c>
      <c r="ABV24" s="11">
        <v>11409546.192000002</v>
      </c>
      <c r="ABW24" s="11">
        <v>9262608</v>
      </c>
      <c r="ABX24" s="11">
        <v>11374697.256000001</v>
      </c>
      <c r="ABY24" s="11">
        <v>2080135.2000000002</v>
      </c>
      <c r="ABZ24" s="11">
        <v>97034101.60800001</v>
      </c>
      <c r="ACA24" s="11">
        <v>6949024.2960000001</v>
      </c>
      <c r="ACB24" s="11">
        <v>10429810.392000001</v>
      </c>
      <c r="ACC24" s="11">
        <v>5416906.6799999997</v>
      </c>
      <c r="ACD24" s="11">
        <v>7020364.2960000001</v>
      </c>
      <c r="ACE24" s="11">
        <v>29769714.360000003</v>
      </c>
      <c r="ACF24" s="11">
        <v>6689718.3600000003</v>
      </c>
      <c r="ACG24" s="11">
        <v>9887853.1679999996</v>
      </c>
      <c r="ACH24" s="11">
        <v>7455986.3999999994</v>
      </c>
      <c r="ACI24" s="11">
        <v>10655048.952</v>
      </c>
      <c r="ACJ24" s="11">
        <v>4706863.1999999993</v>
      </c>
      <c r="ACK24" s="11">
        <v>207309812.13599998</v>
      </c>
      <c r="ACL24" s="11">
        <v>7171485.8639999991</v>
      </c>
      <c r="ACM24" s="11">
        <v>7193627.0879999995</v>
      </c>
      <c r="ACN24" s="11">
        <v>16572984.623999998</v>
      </c>
      <c r="ACO24" s="11">
        <v>5921470.4399999995</v>
      </c>
      <c r="ACP24" s="11">
        <v>8552959.1999999993</v>
      </c>
      <c r="ACQ24" s="11">
        <v>18031332</v>
      </c>
      <c r="ACR24" s="11">
        <v>51776858.159999996</v>
      </c>
      <c r="ACS24" s="11">
        <v>47085473.856000006</v>
      </c>
      <c r="ACT24" s="11">
        <v>8075041.5360000003</v>
      </c>
      <c r="ACU24" s="11">
        <v>15140637.600000001</v>
      </c>
      <c r="ACV24" s="11">
        <v>13261435.008000001</v>
      </c>
      <c r="ACW24" s="11">
        <v>40158470.136000007</v>
      </c>
      <c r="ACX24" s="11">
        <v>9634831.1999999993</v>
      </c>
      <c r="ACY24" s="11">
        <v>11415854.399999999</v>
      </c>
      <c r="ACZ24" s="11">
        <v>6590640</v>
      </c>
      <c r="ADA24" s="11">
        <v>8012390.4480000008</v>
      </c>
      <c r="ADB24" s="11">
        <v>3887940</v>
      </c>
      <c r="ADC24" s="11">
        <v>6459734.3999999994</v>
      </c>
      <c r="ADD24" s="11">
        <v>9026723.5920000002</v>
      </c>
      <c r="ADE24" s="11">
        <v>4533750.6960000005</v>
      </c>
      <c r="ADF24" s="11">
        <v>7730785.2960000001</v>
      </c>
      <c r="ADG24" s="652">
        <v>10296229.439999998</v>
      </c>
      <c r="ADH24" s="11">
        <v>36763377.552000001</v>
      </c>
      <c r="ADI24" s="11">
        <v>25004159.976000004</v>
      </c>
      <c r="ADJ24" s="11">
        <v>4340191.4640000006</v>
      </c>
      <c r="ADK24" s="11">
        <v>4939831.176</v>
      </c>
      <c r="ADL24" s="11">
        <v>7808323.4399999995</v>
      </c>
      <c r="ADM24" s="11">
        <v>2794714.4400000004</v>
      </c>
      <c r="ADN24" s="11">
        <v>6050620.0800000001</v>
      </c>
      <c r="ADO24" s="11">
        <v>5205156.7679999992</v>
      </c>
      <c r="ADP24" s="11">
        <v>9391798.175999999</v>
      </c>
      <c r="ADQ24" s="11">
        <v>183644825.11199999</v>
      </c>
      <c r="ADR24" s="11">
        <v>26699963.783999998</v>
      </c>
      <c r="ADS24" s="11">
        <v>27061355.016000003</v>
      </c>
      <c r="ADT24" s="11">
        <v>19130360.807999998</v>
      </c>
      <c r="ADU24" s="11">
        <v>59798621.064000003</v>
      </c>
      <c r="ADV24" s="11">
        <v>5606743.3440000005</v>
      </c>
      <c r="ADW24" s="11">
        <v>7728468.2879999997</v>
      </c>
      <c r="ADX24" s="11">
        <v>10069400.184</v>
      </c>
      <c r="ADY24" s="11">
        <v>8140920</v>
      </c>
      <c r="ADZ24" s="11">
        <v>1990605.5999999999</v>
      </c>
      <c r="AEA24" s="11">
        <v>154369913.66399997</v>
      </c>
      <c r="AEB24" s="11">
        <v>50662562.711999997</v>
      </c>
      <c r="AEC24" s="11">
        <v>48762288.599999994</v>
      </c>
      <c r="AED24" s="11">
        <v>9658644.2640000004</v>
      </c>
      <c r="AEE24" s="11">
        <v>23371675.68</v>
      </c>
      <c r="AEF24" s="11">
        <v>22859404.895999998</v>
      </c>
      <c r="AEG24" s="11">
        <v>18503063.615999997</v>
      </c>
      <c r="AEH24" s="11">
        <v>18023529.767999999</v>
      </c>
      <c r="AEI24" s="11">
        <v>20223039.144000001</v>
      </c>
      <c r="AEJ24" s="11">
        <v>12998132.615999999</v>
      </c>
      <c r="AEK24" s="11">
        <v>18302900.784000002</v>
      </c>
      <c r="AEL24" s="11">
        <v>25017519.120000005</v>
      </c>
      <c r="AEM24" s="11">
        <v>10823073.600000001</v>
      </c>
      <c r="AEN24" s="11">
        <v>21837461.952</v>
      </c>
      <c r="AEO24" s="11">
        <v>21464068.344000004</v>
      </c>
      <c r="AEP24" s="11">
        <v>11491833.600000001</v>
      </c>
      <c r="AEQ24" s="11">
        <v>15165530.399999999</v>
      </c>
      <c r="AER24" s="11">
        <v>37304229.863999993</v>
      </c>
      <c r="AES24" s="11">
        <v>12624840.264000002</v>
      </c>
      <c r="AET24" s="11">
        <v>30451989.839999996</v>
      </c>
      <c r="AEU24" s="11">
        <v>133426736.208</v>
      </c>
      <c r="AEV24" s="11">
        <v>18632088</v>
      </c>
      <c r="AEW24" s="11">
        <v>19095780</v>
      </c>
      <c r="AEX24" s="11">
        <v>11094227.447999999</v>
      </c>
      <c r="AEY24" s="11">
        <v>12607178.399999999</v>
      </c>
      <c r="AEZ24" s="11">
        <v>32355875.039999999</v>
      </c>
      <c r="AFA24" s="11">
        <v>9657216</v>
      </c>
      <c r="AFB24" s="11">
        <v>9463336.8000000007</v>
      </c>
      <c r="AFC24" s="11">
        <v>11799460.800000001</v>
      </c>
      <c r="AFD24" s="11">
        <v>8762669.2080000006</v>
      </c>
      <c r="AFE24" s="11">
        <v>63466131.335999995</v>
      </c>
      <c r="AFF24" s="11">
        <v>39954597.287999995</v>
      </c>
      <c r="AFG24" s="11">
        <v>19716817.824000001</v>
      </c>
      <c r="AFH24" s="11">
        <v>13529979.600000001</v>
      </c>
      <c r="AFI24" s="11">
        <v>31606831.200000003</v>
      </c>
      <c r="AFJ24" s="11">
        <v>13708266.528000001</v>
      </c>
      <c r="AFK24" s="11">
        <v>15585363.720000001</v>
      </c>
      <c r="AFL24" s="11">
        <v>11904429.600000001</v>
      </c>
      <c r="AFM24" s="11">
        <v>8954903.4719999991</v>
      </c>
      <c r="AFN24" s="11">
        <v>11278217.256000001</v>
      </c>
      <c r="AFO24" s="11">
        <v>20355591.528000005</v>
      </c>
      <c r="AFP24" s="11">
        <v>8053520.1360000009</v>
      </c>
      <c r="AFQ24" s="11">
        <v>10156047.408</v>
      </c>
      <c r="AFR24" s="11">
        <v>67140292.872000009</v>
      </c>
      <c r="AFS24" s="11">
        <v>22615827.456</v>
      </c>
      <c r="AFT24" s="11">
        <v>15039196.799999999</v>
      </c>
      <c r="AFU24" s="11">
        <v>10859013</v>
      </c>
      <c r="AFV24" s="11">
        <v>14352224.376000002</v>
      </c>
      <c r="AFW24" s="11">
        <v>12059835.552000001</v>
      </c>
      <c r="AFX24" s="11">
        <v>6390672</v>
      </c>
      <c r="AFY24" s="11">
        <v>14191636.799999999</v>
      </c>
      <c r="AFZ24" s="11">
        <v>16322392.631999999</v>
      </c>
      <c r="AGA24" s="11">
        <v>6777855.6959999995</v>
      </c>
      <c r="AGB24" s="11">
        <v>14593312.631999999</v>
      </c>
      <c r="AGC24" s="11">
        <v>8204626.9919999996</v>
      </c>
      <c r="AGD24" s="11">
        <v>97859692.60800001</v>
      </c>
      <c r="AGE24" s="11">
        <v>8393423.7840000018</v>
      </c>
      <c r="AGF24" s="11">
        <v>11119756.800000001</v>
      </c>
      <c r="AGG24" s="11">
        <v>10883823.552000001</v>
      </c>
      <c r="AGH24" s="11">
        <v>19044359.304000001</v>
      </c>
      <c r="AGI24" s="11">
        <v>13142436.312000001</v>
      </c>
      <c r="AGJ24" s="11">
        <v>6164949.5999999996</v>
      </c>
      <c r="AGK24" s="11">
        <v>10380430.272</v>
      </c>
      <c r="AGL24" s="11">
        <v>6967594.5600000005</v>
      </c>
      <c r="AGM24" s="11">
        <v>9116556.3839999996</v>
      </c>
      <c r="AGN24" s="11">
        <v>6945097.1520000007</v>
      </c>
      <c r="AGO24" s="11">
        <v>103975847.23200001</v>
      </c>
      <c r="AGP24" s="11">
        <v>23021629.175999999</v>
      </c>
      <c r="AGQ24" s="11">
        <v>15139409.879999999</v>
      </c>
      <c r="AGR24" s="11">
        <v>10856318.399999999</v>
      </c>
      <c r="AGS24" s="11">
        <v>22904006.136</v>
      </c>
      <c r="AGT24" s="11">
        <v>17176521.623999998</v>
      </c>
      <c r="AGU24" s="11">
        <v>8642177.9759999998</v>
      </c>
      <c r="AGV24" s="11">
        <v>15224639.471999999</v>
      </c>
      <c r="AGW24" s="11">
        <v>179731852.53600001</v>
      </c>
      <c r="AGX24" s="11">
        <v>107680004.83199999</v>
      </c>
      <c r="AGY24" s="11">
        <v>12277985.423999999</v>
      </c>
      <c r="AGZ24" s="11">
        <v>23929275.408</v>
      </c>
      <c r="AHA24" s="11">
        <v>24791493.479999997</v>
      </c>
      <c r="AHB24" s="11">
        <v>24544899.912</v>
      </c>
      <c r="AHC24" s="11">
        <v>16696695.287999999</v>
      </c>
      <c r="AHD24" s="11">
        <v>19092948</v>
      </c>
      <c r="AHE24" s="11">
        <v>11104008</v>
      </c>
      <c r="AHF24" s="11">
        <v>15850223.135999998</v>
      </c>
      <c r="AHG24" s="11">
        <v>19171056.792000003</v>
      </c>
      <c r="AHH24" s="11">
        <v>10439919.576000001</v>
      </c>
      <c r="AHI24" s="11">
        <v>10446792</v>
      </c>
      <c r="AHJ24" s="11">
        <v>10727079.48</v>
      </c>
      <c r="AHK24" s="11">
        <v>12483432</v>
      </c>
      <c r="AHL24" s="11">
        <v>11304356.712000001</v>
      </c>
      <c r="AHM24" s="11">
        <v>10157919.960000001</v>
      </c>
      <c r="AHN24" s="11">
        <v>44357926.848000005</v>
      </c>
      <c r="AHO24" s="11">
        <v>6679306.8960000006</v>
      </c>
      <c r="AHP24" s="11">
        <v>7151690.3999999994</v>
      </c>
      <c r="AHQ24" s="11">
        <v>10461484.583999999</v>
      </c>
      <c r="AHR24" s="11">
        <v>16386830.279999999</v>
      </c>
      <c r="AHS24" s="11">
        <v>5462256</v>
      </c>
      <c r="AHT24" s="11">
        <v>7428287.8799999999</v>
      </c>
      <c r="AHU24" s="11">
        <f t="shared" si="16"/>
        <v>21386609700.744022</v>
      </c>
      <c r="AHW24" s="625"/>
      <c r="AHX24" s="626"/>
    </row>
    <row r="25" spans="1:908" x14ac:dyDescent="0.8">
      <c r="A25" s="96">
        <v>19</v>
      </c>
      <c r="B25" s="96" t="s">
        <v>29</v>
      </c>
      <c r="C25" s="6" t="s">
        <v>30</v>
      </c>
      <c r="D25" s="11">
        <v>512402422.39200008</v>
      </c>
      <c r="E25" s="11">
        <v>26812770</v>
      </c>
      <c r="F25" s="11">
        <v>41831670</v>
      </c>
      <c r="G25" s="11">
        <v>14268802.368000001</v>
      </c>
      <c r="H25" s="11">
        <v>60260284.199999996</v>
      </c>
      <c r="I25" s="11">
        <v>24005820</v>
      </c>
      <c r="J25" s="11">
        <v>45994616.783999994</v>
      </c>
      <c r="K25" s="11">
        <v>36373384.920000002</v>
      </c>
      <c r="L25" s="11">
        <v>32109933.263999999</v>
      </c>
      <c r="M25" s="11">
        <v>20395975.752000004</v>
      </c>
      <c r="N25" s="11">
        <v>22688316</v>
      </c>
      <c r="O25" s="11">
        <v>18193585.488000002</v>
      </c>
      <c r="P25" s="11">
        <v>28453978.200000003</v>
      </c>
      <c r="Q25" s="11">
        <v>16509178.008000001</v>
      </c>
      <c r="R25" s="11">
        <v>16439084.112</v>
      </c>
      <c r="S25" s="11">
        <v>44492126.351999998</v>
      </c>
      <c r="T25" s="11">
        <v>21388859.663999997</v>
      </c>
      <c r="U25" s="11">
        <v>9264467.7120000012</v>
      </c>
      <c r="V25" s="11">
        <v>5273111.4000000004</v>
      </c>
      <c r="W25" s="11">
        <v>507541397.66400003</v>
      </c>
      <c r="X25" s="11">
        <v>92287704.095999986</v>
      </c>
      <c r="Y25" s="11">
        <v>28233813.455999997</v>
      </c>
      <c r="Z25" s="11">
        <v>47919860.568000004</v>
      </c>
      <c r="AA25" s="11">
        <v>22815184.799999997</v>
      </c>
      <c r="AB25" s="11">
        <v>26165715</v>
      </c>
      <c r="AC25" s="11">
        <v>13632188.399999999</v>
      </c>
      <c r="AD25" s="11">
        <v>105965173.08</v>
      </c>
      <c r="AE25" s="11">
        <v>37068483.695999995</v>
      </c>
      <c r="AF25" s="11">
        <v>14125109.856000002</v>
      </c>
      <c r="AG25" s="11">
        <v>79029848.42400001</v>
      </c>
      <c r="AH25" s="11">
        <v>23109805.535999998</v>
      </c>
      <c r="AI25" s="11">
        <v>87272461.224000007</v>
      </c>
      <c r="AJ25" s="11">
        <v>42107273.688000008</v>
      </c>
      <c r="AK25" s="11">
        <v>22326542.399999999</v>
      </c>
      <c r="AL25" s="11">
        <v>15634991.496000001</v>
      </c>
      <c r="AM25" s="11">
        <v>32353983</v>
      </c>
      <c r="AN25" s="11">
        <v>31064689.200000003</v>
      </c>
      <c r="AO25" s="11">
        <v>20753344.223999999</v>
      </c>
      <c r="AP25" s="11">
        <v>15152057.568000002</v>
      </c>
      <c r="AQ25" s="11">
        <v>16374153.600000001</v>
      </c>
      <c r="AR25" s="11">
        <v>13514010.792000001</v>
      </c>
      <c r="AS25" s="11">
        <v>15912038.471999999</v>
      </c>
      <c r="AT25" s="11">
        <v>12567707.376000002</v>
      </c>
      <c r="AU25" s="11">
        <v>201689207.49599999</v>
      </c>
      <c r="AV25" s="11">
        <v>11856240</v>
      </c>
      <c r="AW25" s="11">
        <v>12675360</v>
      </c>
      <c r="AX25" s="11">
        <v>16874544</v>
      </c>
      <c r="AY25" s="11">
        <v>24301965.600000001</v>
      </c>
      <c r="AZ25" s="11">
        <v>29752273.920000002</v>
      </c>
      <c r="BA25" s="11">
        <v>14173632</v>
      </c>
      <c r="BB25" s="11">
        <v>11855280</v>
      </c>
      <c r="BC25" s="11">
        <v>9779268</v>
      </c>
      <c r="BD25" s="11">
        <v>11052648</v>
      </c>
      <c r="BE25" s="11">
        <v>12417774</v>
      </c>
      <c r="BF25" s="11">
        <v>12253507.199999999</v>
      </c>
      <c r="BG25" s="11">
        <v>79381142.519999996</v>
      </c>
      <c r="BH25" s="11">
        <v>11788644</v>
      </c>
      <c r="BI25" s="11">
        <v>9297492</v>
      </c>
      <c r="BJ25" s="11">
        <v>143236766.97600001</v>
      </c>
      <c r="BK25" s="11">
        <v>93399913.800000012</v>
      </c>
      <c r="BL25" s="11">
        <v>20323537.512000002</v>
      </c>
      <c r="BM25" s="11">
        <v>15697237.631999999</v>
      </c>
      <c r="BN25" s="11">
        <v>19325839.799999997</v>
      </c>
      <c r="BO25" s="11">
        <v>18873406.799999997</v>
      </c>
      <c r="BP25" s="11">
        <v>11823806.616</v>
      </c>
      <c r="BQ25" s="11">
        <v>4404203.4000000004</v>
      </c>
      <c r="BR25" s="11">
        <v>3598182</v>
      </c>
      <c r="BS25" s="11">
        <v>162258604.704</v>
      </c>
      <c r="BT25" s="11">
        <v>19272894</v>
      </c>
      <c r="BU25" s="11">
        <v>17334414.023999996</v>
      </c>
      <c r="BV25" s="11">
        <v>22105183.200000003</v>
      </c>
      <c r="BW25" s="11">
        <v>17455590.120000001</v>
      </c>
      <c r="BX25" s="11">
        <v>16192962</v>
      </c>
      <c r="BY25" s="11">
        <v>12814080</v>
      </c>
      <c r="BZ25" s="11">
        <v>16720874.399999999</v>
      </c>
      <c r="CA25" s="11">
        <v>75453597.216000006</v>
      </c>
      <c r="CB25" s="11">
        <v>23189971.464000002</v>
      </c>
      <c r="CC25" s="11">
        <v>30417373.559999999</v>
      </c>
      <c r="CD25" s="11">
        <v>40482620.519999996</v>
      </c>
      <c r="CE25" s="11">
        <v>27014246.328000002</v>
      </c>
      <c r="CF25" s="11">
        <v>22190964.864</v>
      </c>
      <c r="CG25" s="11">
        <v>17152316.976000004</v>
      </c>
      <c r="CH25" s="11">
        <v>408591826.58399999</v>
      </c>
      <c r="CI25" s="11">
        <v>13451434.152000003</v>
      </c>
      <c r="CJ25" s="11">
        <v>63942694.463999994</v>
      </c>
      <c r="CK25" s="11">
        <v>14220138</v>
      </c>
      <c r="CL25" s="11">
        <v>21875683.416000001</v>
      </c>
      <c r="CM25" s="11">
        <v>14275410</v>
      </c>
      <c r="CN25" s="11">
        <v>18118197.767999999</v>
      </c>
      <c r="CO25" s="11">
        <v>38503345.200000003</v>
      </c>
      <c r="CP25" s="11">
        <v>9324451.7520000003</v>
      </c>
      <c r="CQ25" s="11">
        <v>16243336.727999998</v>
      </c>
      <c r="CR25" s="11">
        <v>14777119.752000002</v>
      </c>
      <c r="CS25" s="11">
        <v>18988099.752000004</v>
      </c>
      <c r="CT25" s="11">
        <v>11137196.376000002</v>
      </c>
      <c r="CU25" s="11">
        <v>158399112</v>
      </c>
      <c r="CV25" s="11">
        <v>13252818</v>
      </c>
      <c r="CW25" s="11">
        <v>16347228</v>
      </c>
      <c r="CX25" s="11">
        <v>36897374.400000006</v>
      </c>
      <c r="CY25" s="11">
        <v>17866286.399999999</v>
      </c>
      <c r="CZ25" s="11">
        <v>24885240</v>
      </c>
      <c r="DA25" s="11">
        <v>11385813.600000001</v>
      </c>
      <c r="DB25" s="11">
        <v>10867063.199999999</v>
      </c>
      <c r="DC25" s="11">
        <v>123113766</v>
      </c>
      <c r="DD25" s="11">
        <v>134161513.248</v>
      </c>
      <c r="DE25" s="11">
        <v>22050803.399999999</v>
      </c>
      <c r="DF25" s="11">
        <v>18109654.464000002</v>
      </c>
      <c r="DG25" s="11">
        <v>53613037.991999991</v>
      </c>
      <c r="DH25" s="11">
        <v>44789899.200000003</v>
      </c>
      <c r="DI25" s="11">
        <v>51695264.400000006</v>
      </c>
      <c r="DJ25" s="11">
        <v>49416208.247999996</v>
      </c>
      <c r="DK25" s="11">
        <v>14756777.735999998</v>
      </c>
      <c r="DL25" s="11">
        <v>425197719.07199997</v>
      </c>
      <c r="DM25" s="11">
        <v>21720919.200000003</v>
      </c>
      <c r="DN25" s="11">
        <v>26741234.400000002</v>
      </c>
      <c r="DO25" s="11">
        <v>20290107.816</v>
      </c>
      <c r="DP25" s="11">
        <v>23863080</v>
      </c>
      <c r="DQ25" s="11">
        <v>19329469.799999997</v>
      </c>
      <c r="DR25" s="11">
        <v>47734514.400000006</v>
      </c>
      <c r="DS25" s="11">
        <v>20218166.136</v>
      </c>
      <c r="DT25" s="11">
        <v>61093450.679999992</v>
      </c>
      <c r="DU25" s="11">
        <v>189318403.84799999</v>
      </c>
      <c r="DV25" s="11">
        <v>28819056</v>
      </c>
      <c r="DW25" s="11">
        <v>74022793.199999988</v>
      </c>
      <c r="DX25" s="11">
        <v>94867463.856000006</v>
      </c>
      <c r="DY25" s="11">
        <v>24048043.200000003</v>
      </c>
      <c r="DZ25" s="11">
        <v>43251072</v>
      </c>
      <c r="EA25" s="11">
        <v>63980464.199999996</v>
      </c>
      <c r="EB25" s="11">
        <v>14088139.464</v>
      </c>
      <c r="EC25" s="11">
        <v>19062607.200000003</v>
      </c>
      <c r="ED25" s="11">
        <v>20070204</v>
      </c>
      <c r="EE25" s="11">
        <v>40542074.400000006</v>
      </c>
      <c r="EF25" s="11">
        <v>91037999.088</v>
      </c>
      <c r="EG25" s="11">
        <v>93087035.159999996</v>
      </c>
      <c r="EH25" s="11">
        <v>16533075.672000002</v>
      </c>
      <c r="EI25" s="11">
        <v>19942917</v>
      </c>
      <c r="EJ25" s="11">
        <v>16710880.344000001</v>
      </c>
      <c r="EK25" s="11">
        <v>26789711.759999998</v>
      </c>
      <c r="EL25" s="11">
        <v>36630330.552000001</v>
      </c>
      <c r="EM25" s="11">
        <v>17098945.799999997</v>
      </c>
      <c r="EN25" s="11">
        <v>15958346.088000001</v>
      </c>
      <c r="EO25" s="11">
        <v>224959800.84</v>
      </c>
      <c r="EP25" s="11">
        <v>17541564.143999998</v>
      </c>
      <c r="EQ25" s="11">
        <v>27259647</v>
      </c>
      <c r="ER25" s="11">
        <v>22616028</v>
      </c>
      <c r="ES25" s="11">
        <v>14000074.200000001</v>
      </c>
      <c r="ET25" s="11">
        <v>12800112</v>
      </c>
      <c r="EU25" s="11">
        <v>25814536.223999999</v>
      </c>
      <c r="EV25" s="11">
        <v>25377325.895999998</v>
      </c>
      <c r="EW25" s="11">
        <v>16840628.399999999</v>
      </c>
      <c r="EX25" s="11">
        <v>213596956.12800002</v>
      </c>
      <c r="EY25" s="11">
        <v>7676388</v>
      </c>
      <c r="EZ25" s="11">
        <v>14779038</v>
      </c>
      <c r="FA25" s="11">
        <v>21554592</v>
      </c>
      <c r="FB25" s="11">
        <v>38593222.200000003</v>
      </c>
      <c r="FC25" s="11">
        <v>30608900.903999999</v>
      </c>
      <c r="FD25" s="11">
        <v>22084080</v>
      </c>
      <c r="FE25" s="11">
        <v>18176113.200000003</v>
      </c>
      <c r="FF25" s="11">
        <v>14115700.799999999</v>
      </c>
      <c r="FG25" s="11">
        <v>13980221.399999999</v>
      </c>
      <c r="FH25" s="11">
        <v>14592357.600000001</v>
      </c>
      <c r="FI25" s="11">
        <v>11784305.568</v>
      </c>
      <c r="FJ25" s="11">
        <v>103321352.92799999</v>
      </c>
      <c r="FK25" s="11">
        <v>9429778.8000000007</v>
      </c>
      <c r="FL25" s="11">
        <v>7467648</v>
      </c>
      <c r="FM25" s="11">
        <v>12479016</v>
      </c>
      <c r="FN25" s="11">
        <v>16168397.399999999</v>
      </c>
      <c r="FO25" s="11">
        <v>17958936</v>
      </c>
      <c r="FP25" s="11">
        <v>8663360.8560000006</v>
      </c>
      <c r="FQ25" s="11">
        <v>2257713.7679999997</v>
      </c>
      <c r="FR25" s="11">
        <v>318066270.264</v>
      </c>
      <c r="FS25" s="11">
        <v>19331589.600000001</v>
      </c>
      <c r="FT25" s="11">
        <v>25715722.487999998</v>
      </c>
      <c r="FU25" s="11">
        <v>21749005.799999997</v>
      </c>
      <c r="FV25" s="11">
        <v>35857366.679999992</v>
      </c>
      <c r="FW25" s="11">
        <v>16988991</v>
      </c>
      <c r="FX25" s="11">
        <v>44363692.895999998</v>
      </c>
      <c r="FY25" s="11">
        <v>25609490.400000002</v>
      </c>
      <c r="FZ25" s="11">
        <v>22113436.799999997</v>
      </c>
      <c r="GA25" s="11">
        <v>16419002.399999999</v>
      </c>
      <c r="GB25" s="11">
        <v>42705225.288000003</v>
      </c>
      <c r="GC25" s="11">
        <v>18021403.008000001</v>
      </c>
      <c r="GD25" s="11">
        <v>10097874</v>
      </c>
      <c r="GE25" s="11">
        <v>12008625.287999999</v>
      </c>
      <c r="GF25" s="11">
        <v>157427297.352</v>
      </c>
      <c r="GG25" s="11">
        <v>14411428.200000001</v>
      </c>
      <c r="GH25" s="11">
        <v>11534495.015999999</v>
      </c>
      <c r="GI25" s="11">
        <v>34485917.136000007</v>
      </c>
      <c r="GJ25" s="11">
        <v>18836752.344000001</v>
      </c>
      <c r="GK25" s="11">
        <v>13378240.752000002</v>
      </c>
      <c r="GL25" s="11">
        <v>12379180.919999998</v>
      </c>
      <c r="GM25" s="11">
        <v>45436664.136000007</v>
      </c>
      <c r="GN25" s="11">
        <v>13079683.464</v>
      </c>
      <c r="GO25" s="11">
        <v>9147378.1920000017</v>
      </c>
      <c r="GP25" s="11">
        <v>8177228.5920000002</v>
      </c>
      <c r="GQ25" s="11">
        <v>7613066.3999999994</v>
      </c>
      <c r="GR25" s="11">
        <v>87156099.312000006</v>
      </c>
      <c r="GS25" s="11">
        <v>23471925.048</v>
      </c>
      <c r="GT25" s="11">
        <v>14132539.439999998</v>
      </c>
      <c r="GU25" s="11">
        <v>28966635.743999999</v>
      </c>
      <c r="GV25" s="11">
        <v>7036844.1360000009</v>
      </c>
      <c r="GW25" s="11">
        <v>24058932</v>
      </c>
      <c r="GX25" s="11">
        <v>21510492</v>
      </c>
      <c r="GY25" s="11">
        <v>13542840</v>
      </c>
      <c r="GZ25" s="11">
        <v>92822792.280000001</v>
      </c>
      <c r="HA25" s="11">
        <v>9228937.1999999993</v>
      </c>
      <c r="HB25" s="11">
        <v>25290316.799999997</v>
      </c>
      <c r="HC25" s="11">
        <v>19384346.399999999</v>
      </c>
      <c r="HD25" s="11">
        <v>292872476.51999998</v>
      </c>
      <c r="HE25" s="11">
        <v>33017386.223999999</v>
      </c>
      <c r="HF25" s="11">
        <v>47384235.840000004</v>
      </c>
      <c r="HG25" s="11">
        <v>62209341.408</v>
      </c>
      <c r="HH25" s="11">
        <v>30840007.200000003</v>
      </c>
      <c r="HI25" s="11">
        <v>44735392.439999998</v>
      </c>
      <c r="HJ25" s="11">
        <v>13587018.503999999</v>
      </c>
      <c r="HK25" s="11">
        <v>8365696.6320000011</v>
      </c>
      <c r="HL25" s="11">
        <v>216195104.37599999</v>
      </c>
      <c r="HM25" s="11">
        <v>37946617.703999996</v>
      </c>
      <c r="HN25" s="11">
        <v>47350498.439999998</v>
      </c>
      <c r="HO25" s="11">
        <v>29076946.200000003</v>
      </c>
      <c r="HP25" s="11">
        <v>15250629.600000001</v>
      </c>
      <c r="HQ25" s="11">
        <v>17175763.200000003</v>
      </c>
      <c r="HR25" s="11">
        <v>33620780.615999997</v>
      </c>
      <c r="HS25" s="11">
        <v>19430271.48</v>
      </c>
      <c r="HT25" s="11">
        <v>236055125.06399998</v>
      </c>
      <c r="HU25" s="11">
        <v>82569030.216000021</v>
      </c>
      <c r="HV25" s="11">
        <v>16237438.200000001</v>
      </c>
      <c r="HW25" s="11">
        <v>12895226.399999999</v>
      </c>
      <c r="HX25" s="11">
        <v>14046509.952</v>
      </c>
      <c r="HY25" s="11">
        <v>9103815</v>
      </c>
      <c r="HZ25" s="11">
        <v>42541370.112000003</v>
      </c>
      <c r="IA25" s="11">
        <v>11734292.712000001</v>
      </c>
      <c r="IB25" s="11">
        <v>13114576.799999999</v>
      </c>
      <c r="IC25" s="11">
        <v>13100953.536</v>
      </c>
      <c r="ID25" s="11">
        <v>14856267.143999998</v>
      </c>
      <c r="IE25" s="11">
        <v>33627322.799999997</v>
      </c>
      <c r="IF25" s="11">
        <v>7693865.5199999996</v>
      </c>
      <c r="IG25" s="11">
        <v>16874753.592</v>
      </c>
      <c r="IH25" s="11">
        <v>9663084</v>
      </c>
      <c r="II25" s="11">
        <v>9341363.1840000004</v>
      </c>
      <c r="IJ25" s="11">
        <v>171129612.62400001</v>
      </c>
      <c r="IK25" s="11">
        <v>56491481.015999995</v>
      </c>
      <c r="IL25" s="11">
        <v>20904211.175999999</v>
      </c>
      <c r="IM25" s="11">
        <v>24610840.152000003</v>
      </c>
      <c r="IN25" s="11">
        <v>54832844.376000002</v>
      </c>
      <c r="IO25" s="11">
        <v>17832736.847999997</v>
      </c>
      <c r="IP25" s="11">
        <v>14627316</v>
      </c>
      <c r="IQ25" s="11">
        <v>9575984.1359999999</v>
      </c>
      <c r="IR25" s="11">
        <v>10862664.552000001</v>
      </c>
      <c r="IS25" s="11">
        <v>13874965.200000001</v>
      </c>
      <c r="IT25" s="11">
        <v>11318746.560000002</v>
      </c>
      <c r="IU25" s="11">
        <v>278069402.85599995</v>
      </c>
      <c r="IV25" s="11">
        <v>69003099.816</v>
      </c>
      <c r="IW25" s="11">
        <v>38833588.799999997</v>
      </c>
      <c r="IX25" s="11">
        <v>17951871.600000001</v>
      </c>
      <c r="IY25" s="11">
        <v>7050144</v>
      </c>
      <c r="IZ25" s="11">
        <v>8708171.5199999996</v>
      </c>
      <c r="JA25" s="11">
        <v>15901756.128</v>
      </c>
      <c r="JB25" s="11">
        <v>7550202</v>
      </c>
      <c r="JC25" s="11">
        <v>9747144</v>
      </c>
      <c r="JD25" s="11">
        <v>15409215.600000001</v>
      </c>
      <c r="JE25" s="11">
        <v>21087933.600000001</v>
      </c>
      <c r="JF25" s="11">
        <v>13615950</v>
      </c>
      <c r="JG25" s="11">
        <v>98049368.400000006</v>
      </c>
      <c r="JH25" s="11">
        <v>42979451.591999993</v>
      </c>
      <c r="JI25" s="11">
        <v>10722254.399999999</v>
      </c>
      <c r="JJ25" s="11">
        <v>23337727.200000003</v>
      </c>
      <c r="JK25" s="11">
        <v>9617484</v>
      </c>
      <c r="JL25" s="11">
        <v>9995718</v>
      </c>
      <c r="JM25" s="11">
        <v>101663789.03999999</v>
      </c>
      <c r="JN25" s="11">
        <v>11397732</v>
      </c>
      <c r="JO25" s="11">
        <v>15956464.488000002</v>
      </c>
      <c r="JP25" s="11">
        <v>19451538</v>
      </c>
      <c r="JQ25" s="11">
        <v>11895108</v>
      </c>
      <c r="JR25" s="11">
        <v>27266913.384000003</v>
      </c>
      <c r="JS25" s="11">
        <v>10687740</v>
      </c>
      <c r="JT25" s="11">
        <v>202437479.42399999</v>
      </c>
      <c r="JU25" s="11">
        <v>97047060.216000021</v>
      </c>
      <c r="JV25" s="11">
        <v>17173350</v>
      </c>
      <c r="JW25" s="11">
        <v>12386516.136</v>
      </c>
      <c r="JX25" s="11">
        <v>20766248.207999997</v>
      </c>
      <c r="JY25" s="11">
        <v>9632874</v>
      </c>
      <c r="JZ25" s="11">
        <v>44100708.408000007</v>
      </c>
      <c r="KA25" s="11">
        <v>37537852.223999999</v>
      </c>
      <c r="KB25" s="11">
        <v>21670002</v>
      </c>
      <c r="KC25" s="11">
        <v>22723908</v>
      </c>
      <c r="KD25" s="11">
        <v>16160742</v>
      </c>
      <c r="KE25" s="11">
        <v>13970388</v>
      </c>
      <c r="KF25" s="11">
        <v>14356963.296</v>
      </c>
      <c r="KG25" s="11">
        <v>7322229</v>
      </c>
      <c r="KH25" s="11">
        <v>15109859.592</v>
      </c>
      <c r="KI25" s="11">
        <v>13345723.991999999</v>
      </c>
      <c r="KJ25" s="11">
        <v>294758274.62400001</v>
      </c>
      <c r="KK25" s="11">
        <v>30575052.983999997</v>
      </c>
      <c r="KL25" s="11">
        <v>20732422.920000002</v>
      </c>
      <c r="KM25" s="11">
        <v>18584289.600000001</v>
      </c>
      <c r="KN25" s="11">
        <v>18188119.103999998</v>
      </c>
      <c r="KO25" s="11">
        <v>19620850.511999998</v>
      </c>
      <c r="KP25" s="11">
        <v>85652352.840000004</v>
      </c>
      <c r="KQ25" s="11">
        <v>15408255</v>
      </c>
      <c r="KR25" s="11">
        <v>15615438.911999999</v>
      </c>
      <c r="KS25" s="11">
        <v>111953457.12</v>
      </c>
      <c r="KT25" s="11">
        <v>16524279.600000001</v>
      </c>
      <c r="KU25" s="11">
        <v>23696853.600000001</v>
      </c>
      <c r="KV25" s="11">
        <v>60849246</v>
      </c>
      <c r="KW25" s="11">
        <v>16110847.200000001</v>
      </c>
      <c r="KX25" s="11">
        <v>25053178.799999997</v>
      </c>
      <c r="KY25" s="11">
        <v>189066100.87199998</v>
      </c>
      <c r="KZ25" s="11">
        <v>28205615.400000002</v>
      </c>
      <c r="LA25" s="11">
        <v>138323063.51999998</v>
      </c>
      <c r="LB25" s="11">
        <v>13012986</v>
      </c>
      <c r="LC25" s="11">
        <v>24951072</v>
      </c>
      <c r="LD25" s="11">
        <v>60652105.199999996</v>
      </c>
      <c r="LE25" s="11">
        <v>49664628</v>
      </c>
      <c r="LF25" s="11">
        <v>36690096</v>
      </c>
      <c r="LG25" s="11">
        <v>38161557.839999996</v>
      </c>
      <c r="LH25" s="11">
        <v>37882128.504000008</v>
      </c>
      <c r="LI25" s="11">
        <v>325162271.01600003</v>
      </c>
      <c r="LJ25" s="11">
        <v>79469626.895999998</v>
      </c>
      <c r="LK25" s="11">
        <v>90043832.807999998</v>
      </c>
      <c r="LL25" s="11">
        <v>87320738.664000005</v>
      </c>
      <c r="LM25" s="11">
        <v>17108685</v>
      </c>
      <c r="LN25" s="11">
        <v>31822584</v>
      </c>
      <c r="LO25" s="11">
        <v>10239852</v>
      </c>
      <c r="LP25" s="11">
        <v>17915345.640000001</v>
      </c>
      <c r="LQ25" s="11"/>
      <c r="LR25" s="11">
        <v>27992426.400000002</v>
      </c>
      <c r="LS25" s="11">
        <v>13187835.192000002</v>
      </c>
      <c r="LT25" s="11">
        <v>85236055.319999993</v>
      </c>
      <c r="LU25" s="11">
        <v>12658447.560000002</v>
      </c>
      <c r="LV25" s="11">
        <v>9181344</v>
      </c>
      <c r="LW25" s="11">
        <v>316999930.77599996</v>
      </c>
      <c r="LX25" s="11">
        <v>124256094.33600001</v>
      </c>
      <c r="LY25" s="11">
        <v>281980456.46399999</v>
      </c>
      <c r="LZ25" s="11">
        <v>89370461.495999992</v>
      </c>
      <c r="MA25" s="11">
        <v>31617786</v>
      </c>
      <c r="MB25" s="11">
        <v>42843570.983999997</v>
      </c>
      <c r="MC25" s="11">
        <v>25431048</v>
      </c>
      <c r="MD25" s="11">
        <v>18730747.799999997</v>
      </c>
      <c r="ME25" s="11">
        <v>27410754.384000003</v>
      </c>
      <c r="MF25" s="11">
        <v>24701652</v>
      </c>
      <c r="MG25" s="11">
        <v>57351910.248000003</v>
      </c>
      <c r="MH25" s="11">
        <v>22461856.799999997</v>
      </c>
      <c r="MI25" s="11">
        <v>305552192.15999997</v>
      </c>
      <c r="MJ25" s="11">
        <v>17269460.759999998</v>
      </c>
      <c r="MK25" s="11">
        <v>13394771.904000001</v>
      </c>
      <c r="ML25" s="11">
        <v>11820915.600000001</v>
      </c>
      <c r="MM25" s="11">
        <v>12275779.800000001</v>
      </c>
      <c r="MN25" s="11">
        <v>24262727.304000005</v>
      </c>
      <c r="MO25" s="11">
        <v>18643220.112</v>
      </c>
      <c r="MP25" s="11">
        <v>16024647</v>
      </c>
      <c r="MQ25" s="11">
        <v>32719611.599999998</v>
      </c>
      <c r="MR25" s="11">
        <v>19132075.080000002</v>
      </c>
      <c r="MS25" s="11">
        <v>19449108</v>
      </c>
      <c r="MT25" s="11">
        <v>12723587.279999999</v>
      </c>
      <c r="MU25" s="11">
        <v>254320131.14400002</v>
      </c>
      <c r="MV25" s="11">
        <v>23528433.600000001</v>
      </c>
      <c r="MW25" s="11">
        <v>30004056.552000001</v>
      </c>
      <c r="MX25" s="11">
        <v>40991536.799999997</v>
      </c>
      <c r="MY25" s="11">
        <v>17831913</v>
      </c>
      <c r="MZ25" s="11">
        <v>17543608.799999997</v>
      </c>
      <c r="NA25" s="11">
        <v>55956526.872000009</v>
      </c>
      <c r="NB25" s="11">
        <v>46586280</v>
      </c>
      <c r="NC25" s="11">
        <v>18390890.399999999</v>
      </c>
      <c r="ND25" s="11">
        <v>10464744</v>
      </c>
      <c r="NE25" s="11">
        <v>7650508.8000000007</v>
      </c>
      <c r="NF25" s="11">
        <v>455199811.99199998</v>
      </c>
      <c r="NG25" s="11">
        <v>65450467.343999997</v>
      </c>
      <c r="NH25" s="11">
        <v>17569855.32</v>
      </c>
      <c r="NI25" s="11">
        <v>174281669.88</v>
      </c>
      <c r="NJ25" s="11">
        <v>17048468.327999998</v>
      </c>
      <c r="NK25" s="11">
        <v>45105851.928000003</v>
      </c>
      <c r="NL25" s="11">
        <v>88072712.712000012</v>
      </c>
      <c r="NM25" s="11">
        <v>71702102.06400001</v>
      </c>
      <c r="NN25" s="11">
        <v>14381095.200000001</v>
      </c>
      <c r="NO25" s="11">
        <v>52144809</v>
      </c>
      <c r="NP25" s="11">
        <v>26689604.184</v>
      </c>
      <c r="NQ25" s="11">
        <v>19684603.32</v>
      </c>
      <c r="NR25" s="11">
        <v>110778355.19999999</v>
      </c>
      <c r="NS25" s="11">
        <v>17255568.600000001</v>
      </c>
      <c r="NT25" s="11">
        <v>14760996</v>
      </c>
      <c r="NU25" s="11">
        <v>15434850</v>
      </c>
      <c r="NV25" s="11">
        <v>11767166.399999999</v>
      </c>
      <c r="NW25" s="11">
        <v>9768703.1999999993</v>
      </c>
      <c r="NX25" s="11">
        <v>11771430.600000001</v>
      </c>
      <c r="NY25" s="11">
        <v>188557307.472</v>
      </c>
      <c r="NZ25" s="11">
        <v>106363336.99199998</v>
      </c>
      <c r="OA25" s="11">
        <v>14642322.552000001</v>
      </c>
      <c r="OB25" s="11">
        <v>12114714</v>
      </c>
      <c r="OC25" s="11">
        <v>13113663.816</v>
      </c>
      <c r="OD25" s="11">
        <v>24097973.424000002</v>
      </c>
      <c r="OE25" s="11">
        <v>9997278</v>
      </c>
      <c r="OF25" s="11">
        <v>247941267.14400002</v>
      </c>
      <c r="OG25" s="11">
        <v>64531361.064000003</v>
      </c>
      <c r="OH25" s="11">
        <v>25012671.887999997</v>
      </c>
      <c r="OI25" s="11">
        <v>54808536.168000005</v>
      </c>
      <c r="OJ25" s="11">
        <v>19252982.399999999</v>
      </c>
      <c r="OK25" s="11">
        <v>23212610.928000003</v>
      </c>
      <c r="OL25" s="11">
        <v>27402736.799999997</v>
      </c>
      <c r="OM25" s="11">
        <v>12699247.536</v>
      </c>
      <c r="ON25" s="11">
        <v>17058157.752000004</v>
      </c>
      <c r="OO25" s="11">
        <v>272388394.63199997</v>
      </c>
      <c r="OP25" s="11">
        <v>65453042.952000007</v>
      </c>
      <c r="OQ25" s="11">
        <v>114571951.12800001</v>
      </c>
      <c r="OR25" s="11">
        <v>34442683.200000003</v>
      </c>
      <c r="OS25" s="11">
        <v>34856829.599999994</v>
      </c>
      <c r="OT25" s="11">
        <v>20460724.031999998</v>
      </c>
      <c r="OU25" s="11">
        <v>162593616.45599997</v>
      </c>
      <c r="OV25" s="11">
        <v>17072848.223999999</v>
      </c>
      <c r="OW25" s="11">
        <v>18623079.143999998</v>
      </c>
      <c r="OX25" s="11">
        <v>29844982.200000003</v>
      </c>
      <c r="OY25" s="11">
        <v>30011963.52</v>
      </c>
      <c r="OZ25" s="11">
        <v>73405131.359999985</v>
      </c>
      <c r="PA25" s="11">
        <v>18901363.799999997</v>
      </c>
      <c r="PB25" s="11">
        <v>16123192.008000001</v>
      </c>
      <c r="PC25" s="11">
        <v>12560994</v>
      </c>
      <c r="PD25" s="11">
        <v>253944654</v>
      </c>
      <c r="PE25" s="11">
        <v>16124457</v>
      </c>
      <c r="PF25" s="11">
        <v>49303102.799999997</v>
      </c>
      <c r="PG25" s="11">
        <v>11427327</v>
      </c>
      <c r="PH25" s="11">
        <v>29093889</v>
      </c>
      <c r="PI25" s="11">
        <v>65484593.039999999</v>
      </c>
      <c r="PJ25" s="11">
        <v>16816792.68</v>
      </c>
      <c r="PK25" s="11">
        <v>16503480.072000001</v>
      </c>
      <c r="PL25" s="11">
        <v>27786067.007999998</v>
      </c>
      <c r="PM25" s="11">
        <v>22616937</v>
      </c>
      <c r="PN25" s="11">
        <v>23570431.223999999</v>
      </c>
      <c r="PO25" s="11">
        <v>43602665.664000005</v>
      </c>
      <c r="PP25" s="11">
        <v>14010207</v>
      </c>
      <c r="PQ25" s="11">
        <v>72719888.328000009</v>
      </c>
      <c r="PR25" s="11">
        <v>18297519.864</v>
      </c>
      <c r="PS25" s="11">
        <v>9654637.5119999982</v>
      </c>
      <c r="PT25" s="11">
        <v>11648806.824000001</v>
      </c>
      <c r="PU25" s="11">
        <v>16388861.976000002</v>
      </c>
      <c r="PV25" s="11">
        <v>665568428.44799995</v>
      </c>
      <c r="PW25" s="11">
        <v>4552255.1999999993</v>
      </c>
      <c r="PX25" s="11">
        <v>16582852.799999999</v>
      </c>
      <c r="PY25" s="11">
        <v>27330190.799999997</v>
      </c>
      <c r="PZ25" s="11">
        <v>120410673.60000001</v>
      </c>
      <c r="QA25" s="11">
        <v>27887750.783999998</v>
      </c>
      <c r="QB25" s="11">
        <v>46768041.599999994</v>
      </c>
      <c r="QC25" s="11">
        <v>18849330</v>
      </c>
      <c r="QD25" s="11">
        <v>67392878.400000006</v>
      </c>
      <c r="QE25" s="11">
        <v>10760188.199999999</v>
      </c>
      <c r="QF25" s="11">
        <v>41956190.400000006</v>
      </c>
      <c r="QG25" s="11">
        <v>12805920</v>
      </c>
      <c r="QH25" s="11">
        <v>19963615.583999999</v>
      </c>
      <c r="QI25" s="11">
        <v>28625364</v>
      </c>
      <c r="QJ25" s="11">
        <v>30911793.599999998</v>
      </c>
      <c r="QK25" s="11">
        <v>29513262</v>
      </c>
      <c r="QL25" s="11">
        <v>13864221.600000001</v>
      </c>
      <c r="QM25" s="11">
        <v>18334206</v>
      </c>
      <c r="QN25" s="11">
        <v>13208031</v>
      </c>
      <c r="QO25" s="11">
        <v>52823526.840000004</v>
      </c>
      <c r="QP25" s="11">
        <v>57483660</v>
      </c>
      <c r="QQ25" s="11">
        <v>15024343.536</v>
      </c>
      <c r="QR25" s="11">
        <v>8109638.3999999994</v>
      </c>
      <c r="QS25" s="11">
        <v>10301565.528000001</v>
      </c>
      <c r="QT25" s="11">
        <v>8029140</v>
      </c>
      <c r="QU25" s="11">
        <v>8011536.0240000002</v>
      </c>
      <c r="QV25" s="11">
        <v>294445270.22400004</v>
      </c>
      <c r="QW25" s="11">
        <v>12624744</v>
      </c>
      <c r="QX25" s="11">
        <v>45717712.415999994</v>
      </c>
      <c r="QY25" s="11">
        <v>28844928</v>
      </c>
      <c r="QZ25" s="11">
        <v>23007468</v>
      </c>
      <c r="RA25" s="11">
        <v>55292916</v>
      </c>
      <c r="RB25" s="11">
        <v>20627816.351999998</v>
      </c>
      <c r="RC25" s="11">
        <v>45772875.599999994</v>
      </c>
      <c r="RD25" s="11">
        <v>43056096.599999994</v>
      </c>
      <c r="RE25" s="11">
        <v>29323572</v>
      </c>
      <c r="RF25" s="11">
        <v>24099024</v>
      </c>
      <c r="RG25" s="11">
        <v>14143443.839999998</v>
      </c>
      <c r="RH25" s="11">
        <v>12133743</v>
      </c>
      <c r="RI25" s="11">
        <v>465447748.96799994</v>
      </c>
      <c r="RJ25" s="11">
        <v>52750329.311999992</v>
      </c>
      <c r="RK25" s="11">
        <v>18813768</v>
      </c>
      <c r="RL25" s="11">
        <v>28845164.256000001</v>
      </c>
      <c r="RM25" s="11">
        <v>22890881.447999999</v>
      </c>
      <c r="RN25" s="11">
        <v>26371145.136000004</v>
      </c>
      <c r="RO25" s="11">
        <v>60471658.800000004</v>
      </c>
      <c r="RP25" s="11">
        <v>17386697.592</v>
      </c>
      <c r="RQ25" s="11">
        <v>24731607.600000001</v>
      </c>
      <c r="RR25" s="11">
        <v>59126109.408</v>
      </c>
      <c r="RS25" s="11">
        <v>68209674.504000008</v>
      </c>
      <c r="RT25" s="11">
        <v>12390356.399999999</v>
      </c>
      <c r="RU25" s="11">
        <v>13582236</v>
      </c>
      <c r="RV25" s="11">
        <v>17529972.264000002</v>
      </c>
      <c r="RW25" s="11">
        <v>14258238</v>
      </c>
      <c r="RX25" s="11">
        <v>16091133.864000002</v>
      </c>
      <c r="RY25" s="11">
        <v>14868720</v>
      </c>
      <c r="RZ25" s="11">
        <v>12810559.200000001</v>
      </c>
      <c r="SA25" s="11">
        <v>11401020.072000001</v>
      </c>
      <c r="SB25" s="11">
        <v>16070388</v>
      </c>
      <c r="SC25" s="11">
        <v>146447793.55199999</v>
      </c>
      <c r="SD25" s="11">
        <v>13169412</v>
      </c>
      <c r="SE25" s="11">
        <v>15275498.712000001</v>
      </c>
      <c r="SF25" s="11">
        <v>15195938.399999999</v>
      </c>
      <c r="SG25" s="11">
        <v>10618371</v>
      </c>
      <c r="SH25" s="11">
        <v>18111475.583999999</v>
      </c>
      <c r="SI25" s="11">
        <v>25527988.200000003</v>
      </c>
      <c r="SJ25" s="11">
        <v>33283438.631999999</v>
      </c>
      <c r="SK25" s="11">
        <v>15860890.799999999</v>
      </c>
      <c r="SL25" s="11">
        <v>20274527.976000004</v>
      </c>
      <c r="SM25" s="11">
        <v>47690667.167999998</v>
      </c>
      <c r="SN25" s="11">
        <v>9126482.3999999985</v>
      </c>
      <c r="SO25" s="11">
        <v>103390886.92799999</v>
      </c>
      <c r="SP25" s="11">
        <v>19132312.200000003</v>
      </c>
      <c r="SQ25" s="11">
        <v>30502378.440000001</v>
      </c>
      <c r="SR25" s="11">
        <v>39930053.088</v>
      </c>
      <c r="SS25" s="11">
        <v>16855386.600000001</v>
      </c>
      <c r="ST25" s="11">
        <v>21141012.600000001</v>
      </c>
      <c r="SU25" s="11">
        <v>20347891.200000003</v>
      </c>
      <c r="SV25" s="11">
        <v>12350937.264000002</v>
      </c>
      <c r="SW25" s="11">
        <v>175321703.63999999</v>
      </c>
      <c r="SX25" s="11">
        <v>14767116</v>
      </c>
      <c r="SY25" s="11">
        <v>26608026.599999998</v>
      </c>
      <c r="SZ25" s="11">
        <v>24076468.056000002</v>
      </c>
      <c r="TA25" s="11">
        <v>12590075.399999999</v>
      </c>
      <c r="TB25" s="11">
        <v>12987740.399999999</v>
      </c>
      <c r="TC25" s="11">
        <v>16213296</v>
      </c>
      <c r="TD25" s="11">
        <v>46986981.816</v>
      </c>
      <c r="TE25" s="11">
        <v>17237076</v>
      </c>
      <c r="TF25" s="11">
        <v>17943595.799999997</v>
      </c>
      <c r="TG25" s="11">
        <v>26485945.247999996</v>
      </c>
      <c r="TH25" s="11">
        <v>30234739.200000003</v>
      </c>
      <c r="TI25" s="11">
        <v>17430538.943999998</v>
      </c>
      <c r="TJ25" s="11">
        <v>13384858.872</v>
      </c>
      <c r="TK25" s="11">
        <v>310985981.75999999</v>
      </c>
      <c r="TL25" s="11">
        <v>19415626.200000003</v>
      </c>
      <c r="TM25" s="11">
        <v>14789388.264000002</v>
      </c>
      <c r="TN25" s="11">
        <v>33499516.992000002</v>
      </c>
      <c r="TO25" s="11">
        <v>36056760.599999994</v>
      </c>
      <c r="TP25" s="11">
        <v>19382505.600000001</v>
      </c>
      <c r="TQ25" s="11">
        <v>9927906</v>
      </c>
      <c r="TR25" s="11">
        <v>73569813.744000003</v>
      </c>
      <c r="TS25" s="11">
        <v>14978459.039999999</v>
      </c>
      <c r="TT25" s="11">
        <v>27674638.799999997</v>
      </c>
      <c r="TU25" s="11">
        <v>27782452.344000004</v>
      </c>
      <c r="TV25" s="11">
        <v>16541944.799999999</v>
      </c>
      <c r="TW25" s="11">
        <v>11854137.912</v>
      </c>
      <c r="TX25" s="11">
        <v>15701726.399999999</v>
      </c>
      <c r="TY25" s="11">
        <v>15492909</v>
      </c>
      <c r="TZ25" s="11">
        <v>14288562</v>
      </c>
      <c r="UA25" s="11">
        <v>89717814.504000008</v>
      </c>
      <c r="UB25" s="11">
        <v>15486993</v>
      </c>
      <c r="UC25" s="11">
        <v>157083282.24000001</v>
      </c>
      <c r="UD25" s="11">
        <v>49809293.112000003</v>
      </c>
      <c r="UE25" s="11">
        <v>15177670.799999999</v>
      </c>
      <c r="UF25" s="11">
        <v>20920514.640000001</v>
      </c>
      <c r="UG25" s="11">
        <v>118857661.31999999</v>
      </c>
      <c r="UH25" s="11">
        <v>13794960</v>
      </c>
      <c r="UI25" s="11">
        <v>12832375.200000001</v>
      </c>
      <c r="UJ25" s="11">
        <v>19337071.200000003</v>
      </c>
      <c r="UK25" s="11">
        <v>13292246.664000001</v>
      </c>
      <c r="UL25" s="11">
        <v>122929057.58399999</v>
      </c>
      <c r="UM25" s="11">
        <v>32843321.424000002</v>
      </c>
      <c r="UN25" s="11">
        <v>21508682.399999999</v>
      </c>
      <c r="UO25" s="11">
        <v>36827217</v>
      </c>
      <c r="UP25" s="11">
        <v>26385415.992000002</v>
      </c>
      <c r="UQ25" s="11">
        <v>18257501.856000002</v>
      </c>
      <c r="UR25" s="11">
        <v>577035722.90400004</v>
      </c>
      <c r="US25" s="11">
        <v>22441152.600000001</v>
      </c>
      <c r="UT25" s="11">
        <v>24065482.008000001</v>
      </c>
      <c r="UU25" s="11">
        <v>90804471.791999996</v>
      </c>
      <c r="UV25" s="11">
        <v>5150244</v>
      </c>
      <c r="UW25" s="11">
        <v>18228756.960000001</v>
      </c>
      <c r="UX25" s="11">
        <v>56605956.071999997</v>
      </c>
      <c r="UY25" s="11">
        <v>13528977.600000001</v>
      </c>
      <c r="UZ25" s="11">
        <v>14954439</v>
      </c>
      <c r="VA25" s="11">
        <v>17226966</v>
      </c>
      <c r="VB25" s="11">
        <v>21695872.799999997</v>
      </c>
      <c r="VC25" s="11">
        <v>51812089.943999991</v>
      </c>
      <c r="VD25" s="11">
        <v>28091241.599999998</v>
      </c>
      <c r="VE25" s="11">
        <v>43345897.200000003</v>
      </c>
      <c r="VF25" s="11">
        <v>16114399.631999999</v>
      </c>
      <c r="VG25" s="11">
        <v>14262232.799999999</v>
      </c>
      <c r="VH25" s="11">
        <v>15521863.200000001</v>
      </c>
      <c r="VI25" s="11">
        <v>13752139.200000001</v>
      </c>
      <c r="VJ25" s="11">
        <v>62499259.656000003</v>
      </c>
      <c r="VK25" s="11">
        <v>11649804.408</v>
      </c>
      <c r="VL25" s="11">
        <v>10287631.752</v>
      </c>
      <c r="VM25" s="11">
        <v>10808068.800000001</v>
      </c>
      <c r="VN25" s="11">
        <v>239936967.57600001</v>
      </c>
      <c r="VO25" s="11">
        <v>15566930.399999999</v>
      </c>
      <c r="VP25" s="11">
        <v>14864211.983999999</v>
      </c>
      <c r="VQ25" s="11">
        <v>38741128.104000002</v>
      </c>
      <c r="VR25" s="11">
        <v>39776970</v>
      </c>
      <c r="VS25" s="11">
        <v>35318705.495999992</v>
      </c>
      <c r="VT25" s="11">
        <v>22054683.600000001</v>
      </c>
      <c r="VU25" s="11">
        <v>17930139</v>
      </c>
      <c r="VV25" s="11">
        <v>18554871.600000001</v>
      </c>
      <c r="VW25" s="11">
        <v>80249437.199999988</v>
      </c>
      <c r="VX25" s="11">
        <v>17431838.399999999</v>
      </c>
      <c r="VY25" s="11">
        <v>39878901.671999998</v>
      </c>
      <c r="VZ25" s="11">
        <v>25775677.799999997</v>
      </c>
      <c r="WA25" s="11">
        <v>16599511.799999999</v>
      </c>
      <c r="WB25" s="11">
        <v>15234612.600000001</v>
      </c>
      <c r="WC25" s="11">
        <v>816439349.25599992</v>
      </c>
      <c r="WD25" s="11">
        <v>37726628.759999998</v>
      </c>
      <c r="WE25" s="11">
        <v>30495549.599999998</v>
      </c>
      <c r="WF25" s="11">
        <v>23592175.200000003</v>
      </c>
      <c r="WG25" s="11">
        <v>14445187.200000001</v>
      </c>
      <c r="WH25" s="11">
        <v>28092070.799999997</v>
      </c>
      <c r="WI25" s="11">
        <v>54044413.199999996</v>
      </c>
      <c r="WJ25" s="11">
        <v>49740402</v>
      </c>
      <c r="WK25" s="11">
        <v>27231582.287999995</v>
      </c>
      <c r="WL25" s="11">
        <v>37976293.247999996</v>
      </c>
      <c r="WM25" s="11">
        <v>20756343</v>
      </c>
      <c r="WN25" s="11">
        <v>81258027.480000019</v>
      </c>
      <c r="WO25" s="11">
        <v>28212599.351999998</v>
      </c>
      <c r="WP25" s="11">
        <v>30501209.664000001</v>
      </c>
      <c r="WQ25" s="11">
        <v>71430700.320000008</v>
      </c>
      <c r="WR25" s="11">
        <v>26437788</v>
      </c>
      <c r="WS25" s="11">
        <v>35417676</v>
      </c>
      <c r="WT25" s="11">
        <v>38217379.487999998</v>
      </c>
      <c r="WU25" s="11">
        <v>16313307</v>
      </c>
      <c r="WV25" s="11">
        <v>51268816.800000004</v>
      </c>
      <c r="WW25" s="11">
        <v>126208600.92</v>
      </c>
      <c r="WX25" s="11">
        <v>27526003.200000003</v>
      </c>
      <c r="WY25" s="11">
        <v>21306828</v>
      </c>
      <c r="WZ25" s="11">
        <v>11671701.600000001</v>
      </c>
      <c r="XA25" s="11">
        <v>19687814.399999999</v>
      </c>
      <c r="XB25" s="11">
        <v>16640084.496000001</v>
      </c>
      <c r="XC25" s="11">
        <v>14656274.399999999</v>
      </c>
      <c r="XD25" s="11">
        <v>18514845</v>
      </c>
      <c r="XE25" s="11">
        <v>85389312</v>
      </c>
      <c r="XF25" s="11">
        <v>11317986</v>
      </c>
      <c r="XG25" s="11">
        <v>7650318</v>
      </c>
      <c r="XH25" s="11">
        <v>8740687.5119999982</v>
      </c>
      <c r="XI25" s="11">
        <v>10722926.399999999</v>
      </c>
      <c r="XJ25" s="11">
        <v>449482633.20000005</v>
      </c>
      <c r="XK25" s="11">
        <v>37408042.200000003</v>
      </c>
      <c r="XL25" s="11">
        <v>33903261.599999994</v>
      </c>
      <c r="XM25" s="11">
        <v>148099236.43200001</v>
      </c>
      <c r="XN25" s="11">
        <v>29806807.559999999</v>
      </c>
      <c r="XO25" s="11">
        <v>41919477.744000003</v>
      </c>
      <c r="XP25" s="11">
        <v>62400429.720000006</v>
      </c>
      <c r="XQ25" s="11">
        <v>32631504.743999999</v>
      </c>
      <c r="XR25" s="11">
        <v>31038459.287999995</v>
      </c>
      <c r="XS25" s="11">
        <v>65913306.119999997</v>
      </c>
      <c r="XT25" s="11">
        <v>49533244.272</v>
      </c>
      <c r="XU25" s="11">
        <v>18266374.056000002</v>
      </c>
      <c r="XV25" s="11">
        <v>19719227.688000001</v>
      </c>
      <c r="XW25" s="11">
        <v>27403434</v>
      </c>
      <c r="XX25" s="11">
        <v>21919717.200000003</v>
      </c>
      <c r="XY25" s="11">
        <v>18076496.903999999</v>
      </c>
      <c r="XZ25" s="11">
        <v>16491030</v>
      </c>
      <c r="YA25" s="11">
        <v>19031100</v>
      </c>
      <c r="YB25" s="11">
        <v>17901144</v>
      </c>
      <c r="YC25" s="11">
        <v>19094476.103999998</v>
      </c>
      <c r="YD25" s="11">
        <v>17698834.200000003</v>
      </c>
      <c r="YE25" s="11">
        <v>15080570.399999999</v>
      </c>
      <c r="YF25" s="11">
        <v>20776634.399999999</v>
      </c>
      <c r="YG25" s="11">
        <v>345955869.02399993</v>
      </c>
      <c r="YH25" s="11">
        <v>20785010.399999999</v>
      </c>
      <c r="YI25" s="11">
        <v>46488724.799999997</v>
      </c>
      <c r="YJ25" s="11">
        <v>18711528</v>
      </c>
      <c r="YK25" s="11">
        <v>90580589.448000014</v>
      </c>
      <c r="YL25" s="11">
        <v>31257777</v>
      </c>
      <c r="YM25" s="11">
        <v>57227713.008000009</v>
      </c>
      <c r="YN25" s="11">
        <v>15126007.200000001</v>
      </c>
      <c r="YO25" s="11">
        <v>97582520.06400001</v>
      </c>
      <c r="YP25" s="11">
        <v>62121016.800000004</v>
      </c>
      <c r="YQ25" s="11">
        <v>32691504</v>
      </c>
      <c r="YR25" s="11">
        <v>25999256.400000002</v>
      </c>
      <c r="YS25" s="11">
        <v>14650116</v>
      </c>
      <c r="YT25" s="11">
        <v>17854669.200000003</v>
      </c>
      <c r="YU25" s="11">
        <v>9334125.6000000015</v>
      </c>
      <c r="YV25" s="11">
        <v>11384098.199999999</v>
      </c>
      <c r="YW25" s="11">
        <v>14497839</v>
      </c>
      <c r="YX25" s="11">
        <v>140057749.05599999</v>
      </c>
      <c r="YY25" s="11">
        <v>22893143.232000001</v>
      </c>
      <c r="YZ25" s="11">
        <v>18574629.600000001</v>
      </c>
      <c r="ZA25" s="11">
        <v>19286868</v>
      </c>
      <c r="ZB25" s="11">
        <v>24455715</v>
      </c>
      <c r="ZC25" s="11">
        <v>14946342</v>
      </c>
      <c r="ZD25" s="11">
        <v>15957751.200000001</v>
      </c>
      <c r="ZE25" s="11">
        <v>158289750.81599998</v>
      </c>
      <c r="ZF25" s="11">
        <v>11263608</v>
      </c>
      <c r="ZG25" s="11">
        <v>21632558.136</v>
      </c>
      <c r="ZH25" s="11">
        <v>24055156.200000003</v>
      </c>
      <c r="ZI25" s="11">
        <v>12082272</v>
      </c>
      <c r="ZJ25" s="11">
        <v>23049946.799999997</v>
      </c>
      <c r="ZK25" s="11">
        <v>12813820.799999999</v>
      </c>
      <c r="ZL25" s="11">
        <v>12192235.199999999</v>
      </c>
      <c r="ZM25" s="11">
        <v>45219765.599999994</v>
      </c>
      <c r="ZN25" s="11">
        <v>371579783.23199999</v>
      </c>
      <c r="ZO25" s="11">
        <v>16111978.799999999</v>
      </c>
      <c r="ZP25" s="11">
        <v>24274260</v>
      </c>
      <c r="ZQ25" s="11">
        <v>95768809.319999993</v>
      </c>
      <c r="ZR25" s="11">
        <v>47383075.752000004</v>
      </c>
      <c r="ZS25" s="11">
        <v>18499112.136</v>
      </c>
      <c r="ZT25" s="11">
        <v>26020462.848000001</v>
      </c>
      <c r="ZU25" s="11">
        <v>34551463.679999992</v>
      </c>
      <c r="ZV25" s="11">
        <v>36637119.983999997</v>
      </c>
      <c r="ZW25" s="11">
        <v>55348837.079999998</v>
      </c>
      <c r="ZX25" s="11">
        <v>11260387.199999999</v>
      </c>
      <c r="ZY25" s="11">
        <v>16006002</v>
      </c>
      <c r="ZZ25" s="11">
        <v>17744783.280000001</v>
      </c>
      <c r="AAA25" s="11">
        <v>18911136</v>
      </c>
      <c r="AAB25" s="11">
        <v>14958363.600000001</v>
      </c>
      <c r="AAC25" s="11">
        <v>18802033.175999999</v>
      </c>
      <c r="AAD25" s="11">
        <v>24185487.240000002</v>
      </c>
      <c r="AAE25" s="11">
        <v>14027354.399999999</v>
      </c>
      <c r="AAF25" s="11">
        <v>13867827.359999999</v>
      </c>
      <c r="AAG25" s="11">
        <v>11828881.800000001</v>
      </c>
      <c r="AAH25" s="11">
        <v>11479761.600000001</v>
      </c>
      <c r="AAI25" s="11">
        <v>9140073.6000000015</v>
      </c>
      <c r="AAJ25" s="11">
        <v>141304014.384</v>
      </c>
      <c r="AAK25" s="11">
        <v>18490057.296</v>
      </c>
      <c r="AAL25" s="11">
        <v>21924235.799999997</v>
      </c>
      <c r="AAM25" s="11">
        <v>15895264.799999999</v>
      </c>
      <c r="AAN25" s="11">
        <v>15957954</v>
      </c>
      <c r="AAO25" s="11">
        <v>26468616</v>
      </c>
      <c r="AAP25" s="11">
        <v>13989516</v>
      </c>
      <c r="AAQ25" s="11">
        <v>573887278.84800005</v>
      </c>
      <c r="AAR25" s="11">
        <v>25815224.280000001</v>
      </c>
      <c r="AAS25" s="11">
        <v>15751334.399999999</v>
      </c>
      <c r="AAT25" s="11">
        <v>43351420.799999997</v>
      </c>
      <c r="AAU25" s="11">
        <v>29583988.799999997</v>
      </c>
      <c r="AAV25" s="11">
        <v>24161553.600000001</v>
      </c>
      <c r="AAW25" s="11">
        <v>30498387.191999998</v>
      </c>
      <c r="AAX25" s="11">
        <v>36152331.023999996</v>
      </c>
      <c r="AAY25" s="11">
        <v>69383397.599999994</v>
      </c>
      <c r="AAZ25" s="11">
        <v>22776831.600000001</v>
      </c>
      <c r="ABA25" s="11">
        <v>30006451.271999996</v>
      </c>
      <c r="ABB25" s="11">
        <v>103220841.96000001</v>
      </c>
      <c r="ABC25" s="11">
        <v>64620143.400000006</v>
      </c>
      <c r="ABD25" s="11">
        <v>14226638.399999999</v>
      </c>
      <c r="ABE25" s="11">
        <v>19150836</v>
      </c>
      <c r="ABF25" s="11">
        <v>18669616.200000003</v>
      </c>
      <c r="ABG25" s="11">
        <v>16682347.200000001</v>
      </c>
      <c r="ABH25" s="11">
        <v>25976875.200000003</v>
      </c>
      <c r="ABI25" s="11">
        <v>13917038.399999999</v>
      </c>
      <c r="ABJ25" s="11">
        <v>133648334.39999999</v>
      </c>
      <c r="ABK25" s="11">
        <v>93753952.247999996</v>
      </c>
      <c r="ABL25" s="11">
        <v>15529377.600000001</v>
      </c>
      <c r="ABM25" s="11">
        <v>13991323.200000001</v>
      </c>
      <c r="ABN25" s="11">
        <v>13617184.799999999</v>
      </c>
      <c r="ABO25" s="11">
        <v>12891964.799999999</v>
      </c>
      <c r="ABP25" s="11">
        <v>10330718.399999999</v>
      </c>
      <c r="ABQ25" s="11">
        <v>151772804.39999998</v>
      </c>
      <c r="ABR25" s="11">
        <v>21497727.936000004</v>
      </c>
      <c r="ABS25" s="11">
        <v>21523649.615999997</v>
      </c>
      <c r="ABT25" s="11">
        <v>26985796.200000003</v>
      </c>
      <c r="ABU25" s="11">
        <v>27820652.400000002</v>
      </c>
      <c r="ABV25" s="11">
        <v>18104627.784000002</v>
      </c>
      <c r="ABW25" s="11">
        <v>15067632</v>
      </c>
      <c r="ABX25" s="11">
        <v>19697961.600000001</v>
      </c>
      <c r="ABY25" s="11">
        <v>10271014.847999997</v>
      </c>
      <c r="ABZ25" s="11">
        <v>194085928.63200003</v>
      </c>
      <c r="ACA25" s="11">
        <v>10156119</v>
      </c>
      <c r="ACB25" s="11">
        <v>18227232</v>
      </c>
      <c r="ACC25" s="11">
        <v>14937699.023999998</v>
      </c>
      <c r="ACD25" s="11">
        <v>14295348</v>
      </c>
      <c r="ACE25" s="11">
        <v>46787649.599999994</v>
      </c>
      <c r="ACF25" s="11">
        <v>14269616.399999999</v>
      </c>
      <c r="ACG25" s="11">
        <v>16883248.200000003</v>
      </c>
      <c r="ACH25" s="11">
        <v>14760963.960000001</v>
      </c>
      <c r="ACI25" s="11">
        <v>40896177.599999994</v>
      </c>
      <c r="ACJ25" s="11">
        <v>11900515.800000001</v>
      </c>
      <c r="ACK25" s="11">
        <v>399163616.32799995</v>
      </c>
      <c r="ACL25" s="11">
        <v>25985529.455999997</v>
      </c>
      <c r="ACM25" s="11">
        <v>21434628</v>
      </c>
      <c r="ACN25" s="11">
        <v>33894861.599999994</v>
      </c>
      <c r="ACO25" s="11">
        <v>17589840</v>
      </c>
      <c r="ACP25" s="11">
        <v>24601608</v>
      </c>
      <c r="ACQ25" s="11">
        <v>17749611.600000001</v>
      </c>
      <c r="ACR25" s="11">
        <v>101945900.16</v>
      </c>
      <c r="ACS25" s="11">
        <v>131687644.80000001</v>
      </c>
      <c r="ACT25" s="11">
        <v>19099080</v>
      </c>
      <c r="ACU25" s="11">
        <v>31757179.487999998</v>
      </c>
      <c r="ACV25" s="11">
        <v>39207468</v>
      </c>
      <c r="ACW25" s="11">
        <v>97782954.69600001</v>
      </c>
      <c r="ACX25" s="11">
        <v>22036860</v>
      </c>
      <c r="ACY25" s="11">
        <v>23996340</v>
      </c>
      <c r="ACZ25" s="11">
        <v>21057052.799999997</v>
      </c>
      <c r="ADA25" s="11">
        <v>15177264</v>
      </c>
      <c r="ADB25" s="11">
        <v>15475008</v>
      </c>
      <c r="ADC25" s="11">
        <v>18693468</v>
      </c>
      <c r="ADD25" s="11">
        <v>14370206.399999999</v>
      </c>
      <c r="ADE25" s="11">
        <v>10363516.800000001</v>
      </c>
      <c r="ADF25" s="11">
        <v>18585560.088</v>
      </c>
      <c r="ADG25" s="652">
        <v>28405866</v>
      </c>
      <c r="ADH25" s="11">
        <v>77392693.247999996</v>
      </c>
      <c r="ADI25" s="11">
        <v>83151306.384000003</v>
      </c>
      <c r="ADJ25" s="11">
        <v>12746791.944</v>
      </c>
      <c r="ADK25" s="11">
        <v>11258760</v>
      </c>
      <c r="ADL25" s="11">
        <v>16275554.856000002</v>
      </c>
      <c r="ADM25" s="11">
        <v>7726646.9520000005</v>
      </c>
      <c r="ADN25" s="11">
        <v>15138767.232000001</v>
      </c>
      <c r="ADO25" s="11">
        <v>17840180.399999999</v>
      </c>
      <c r="ADP25" s="11">
        <v>14720404.655999999</v>
      </c>
      <c r="ADQ25" s="11">
        <v>431868986.04000002</v>
      </c>
      <c r="ADR25" s="11">
        <v>43770493.224000007</v>
      </c>
      <c r="ADS25" s="11">
        <v>43789499.327999994</v>
      </c>
      <c r="ADT25" s="11">
        <v>27701171.759999998</v>
      </c>
      <c r="ADU25" s="11">
        <v>100664113.82399999</v>
      </c>
      <c r="ADV25" s="11">
        <v>13073472</v>
      </c>
      <c r="ADW25" s="11">
        <v>11607912</v>
      </c>
      <c r="ADX25" s="11">
        <v>19840838.712000001</v>
      </c>
      <c r="ADY25" s="11">
        <v>14357790</v>
      </c>
      <c r="ADZ25" s="11">
        <v>10776480</v>
      </c>
      <c r="AEA25" s="11">
        <v>364102563.38399994</v>
      </c>
      <c r="AEB25" s="11">
        <v>125813806.46399999</v>
      </c>
      <c r="AEC25" s="11">
        <v>69924494.039999992</v>
      </c>
      <c r="AED25" s="11">
        <v>14918678.184</v>
      </c>
      <c r="AEE25" s="11">
        <v>24617384.447999999</v>
      </c>
      <c r="AEF25" s="11">
        <v>27084179.976000004</v>
      </c>
      <c r="AEG25" s="11">
        <v>16851065.471999999</v>
      </c>
      <c r="AEH25" s="11">
        <v>22580067</v>
      </c>
      <c r="AEI25" s="11">
        <v>14324466.408</v>
      </c>
      <c r="AEJ25" s="11">
        <v>15453918.575999999</v>
      </c>
      <c r="AEK25" s="11">
        <v>15703498.847999997</v>
      </c>
      <c r="AEL25" s="11">
        <v>33722321.688000001</v>
      </c>
      <c r="AEM25" s="11">
        <v>17848603.968000002</v>
      </c>
      <c r="AEN25" s="11">
        <v>16702719.264000002</v>
      </c>
      <c r="AEO25" s="11">
        <v>29068717.559999999</v>
      </c>
      <c r="AEP25" s="11">
        <v>25091928.215999998</v>
      </c>
      <c r="AEQ25" s="11">
        <v>19419641.807999998</v>
      </c>
      <c r="AER25" s="11">
        <v>40965220.631999999</v>
      </c>
      <c r="AES25" s="11">
        <v>17485029.672000002</v>
      </c>
      <c r="AET25" s="11">
        <v>40810764.263999999</v>
      </c>
      <c r="AEU25" s="11">
        <v>255478490.56799996</v>
      </c>
      <c r="AEV25" s="11">
        <v>31791648</v>
      </c>
      <c r="AEW25" s="11">
        <v>27871158</v>
      </c>
      <c r="AEX25" s="11">
        <v>18422016</v>
      </c>
      <c r="AEY25" s="11">
        <v>14970715.200000001</v>
      </c>
      <c r="AEZ25" s="11">
        <v>41098312.511999995</v>
      </c>
      <c r="AFA25" s="11">
        <v>16047673.200000001</v>
      </c>
      <c r="AFB25" s="11">
        <v>18398229</v>
      </c>
      <c r="AFC25" s="11">
        <v>26957760</v>
      </c>
      <c r="AFD25" s="11">
        <v>11123772</v>
      </c>
      <c r="AFE25" s="11">
        <v>232097238.40800002</v>
      </c>
      <c r="AFF25" s="11">
        <v>112574245.55999999</v>
      </c>
      <c r="AFG25" s="11">
        <v>49319718.744000003</v>
      </c>
      <c r="AFH25" s="11">
        <v>30901310.400000002</v>
      </c>
      <c r="AFI25" s="11">
        <v>65139798.840000004</v>
      </c>
      <c r="AFJ25" s="11">
        <v>50914920</v>
      </c>
      <c r="AFK25" s="11">
        <v>31006080</v>
      </c>
      <c r="AFL25" s="11">
        <v>34861980</v>
      </c>
      <c r="AFM25" s="11">
        <v>26678894.664000001</v>
      </c>
      <c r="AFN25" s="11">
        <v>48649455.288000003</v>
      </c>
      <c r="AFO25" s="11">
        <v>30458382.960000001</v>
      </c>
      <c r="AFP25" s="11">
        <v>32964345.792000003</v>
      </c>
      <c r="AFQ25" s="11">
        <v>34397668.799999997</v>
      </c>
      <c r="AFR25" s="11">
        <v>214622498.39999998</v>
      </c>
      <c r="AFS25" s="11">
        <v>48596358</v>
      </c>
      <c r="AFT25" s="11">
        <v>31356216</v>
      </c>
      <c r="AFU25" s="11">
        <v>30822388.200000003</v>
      </c>
      <c r="AFV25" s="11">
        <v>29021256</v>
      </c>
      <c r="AFW25" s="11">
        <v>28384377.599999998</v>
      </c>
      <c r="AFX25" s="11">
        <v>19893144</v>
      </c>
      <c r="AFY25" s="11">
        <v>43484957.42400001</v>
      </c>
      <c r="AFZ25" s="11">
        <v>41871384</v>
      </c>
      <c r="AGA25" s="11">
        <v>19355796</v>
      </c>
      <c r="AGB25" s="11">
        <v>54577734</v>
      </c>
      <c r="AGC25" s="11">
        <v>21784704</v>
      </c>
      <c r="AGD25" s="11">
        <v>196090802.616</v>
      </c>
      <c r="AGE25" s="11">
        <v>17252185.200000003</v>
      </c>
      <c r="AGF25" s="11">
        <v>14418004.799999999</v>
      </c>
      <c r="AGG25" s="11">
        <v>15979804.944</v>
      </c>
      <c r="AGH25" s="11">
        <v>34697542.415999994</v>
      </c>
      <c r="AGI25" s="11">
        <v>22879881.600000001</v>
      </c>
      <c r="AGJ25" s="11">
        <v>12918386.399999999</v>
      </c>
      <c r="AGK25" s="11">
        <v>16547274.648</v>
      </c>
      <c r="AGL25" s="11">
        <v>11558214.528000001</v>
      </c>
      <c r="AGM25" s="11">
        <v>15541850.543999998</v>
      </c>
      <c r="AGN25" s="11">
        <v>13702065.600000001</v>
      </c>
      <c r="AGO25" s="11">
        <v>309984636.33600003</v>
      </c>
      <c r="AGP25" s="11">
        <v>75642844.439999998</v>
      </c>
      <c r="AGQ25" s="11">
        <v>38061614.400000006</v>
      </c>
      <c r="AGR25" s="11">
        <v>25048176.408</v>
      </c>
      <c r="AGS25" s="11">
        <v>48614026.584000006</v>
      </c>
      <c r="AGT25" s="11">
        <v>34025400</v>
      </c>
      <c r="AGU25" s="11">
        <v>19614732</v>
      </c>
      <c r="AGV25" s="11">
        <v>24818588.592</v>
      </c>
      <c r="AGW25" s="11">
        <v>404668511.87999994</v>
      </c>
      <c r="AGX25" s="11">
        <v>253560246</v>
      </c>
      <c r="AGY25" s="11">
        <v>20008389.600000001</v>
      </c>
      <c r="AGZ25" s="11">
        <v>53516939.975999996</v>
      </c>
      <c r="AHA25" s="11">
        <v>92827449.551999986</v>
      </c>
      <c r="AHB25" s="11">
        <v>48051321.599999994</v>
      </c>
      <c r="AHC25" s="11">
        <v>38571868.200000003</v>
      </c>
      <c r="AHD25" s="11">
        <v>27306307.200000003</v>
      </c>
      <c r="AHE25" s="11">
        <v>13883988</v>
      </c>
      <c r="AHF25" s="11">
        <v>28036385.280000001</v>
      </c>
      <c r="AHG25" s="11">
        <v>33160005.360000003</v>
      </c>
      <c r="AHH25" s="11">
        <v>12854385.600000001</v>
      </c>
      <c r="AHI25" s="11">
        <v>18512040</v>
      </c>
      <c r="AHJ25" s="11">
        <v>20084961.839999996</v>
      </c>
      <c r="AHK25" s="11">
        <v>20899746.384000003</v>
      </c>
      <c r="AHL25" s="11">
        <v>18225204.335999999</v>
      </c>
      <c r="AHM25" s="11">
        <v>16908733.439999998</v>
      </c>
      <c r="AHN25" s="11">
        <v>103733253.21600002</v>
      </c>
      <c r="AHO25" s="11">
        <v>15248892</v>
      </c>
      <c r="AHP25" s="11">
        <v>16059417.359999999</v>
      </c>
      <c r="AHQ25" s="11">
        <v>17042688</v>
      </c>
      <c r="AHR25" s="11">
        <v>39478891.895999998</v>
      </c>
      <c r="AHS25" s="11">
        <v>16184250</v>
      </c>
      <c r="AHT25" s="11">
        <v>14976540</v>
      </c>
      <c r="AHU25" s="11">
        <f t="shared" si="16"/>
        <v>42850234470.263985</v>
      </c>
      <c r="AHW25" s="625"/>
      <c r="AHX25" s="626"/>
    </row>
    <row r="26" spans="1:908" x14ac:dyDescent="0.8">
      <c r="A26" s="96">
        <v>20</v>
      </c>
      <c r="B26" s="96" t="s">
        <v>31</v>
      </c>
      <c r="C26" s="6" t="s">
        <v>32</v>
      </c>
      <c r="D26" s="11">
        <v>88022972.712000012</v>
      </c>
      <c r="E26" s="11">
        <v>20029123.728</v>
      </c>
      <c r="F26" s="11">
        <v>18978322.223999999</v>
      </c>
      <c r="G26" s="11">
        <v>8660502.5280000009</v>
      </c>
      <c r="H26" s="11">
        <v>33161867.087999996</v>
      </c>
      <c r="I26" s="11">
        <v>6362192.7359999996</v>
      </c>
      <c r="J26" s="11">
        <v>61614095.688000008</v>
      </c>
      <c r="K26" s="11">
        <v>13126647.120000001</v>
      </c>
      <c r="L26" s="11">
        <v>17983608.264000002</v>
      </c>
      <c r="M26" s="11">
        <v>14460052.824000001</v>
      </c>
      <c r="N26" s="11">
        <v>11223442.223999999</v>
      </c>
      <c r="O26" s="11">
        <v>14139223.727999998</v>
      </c>
      <c r="P26" s="11">
        <v>35784118.728</v>
      </c>
      <c r="Q26" s="11">
        <v>14427281.952</v>
      </c>
      <c r="R26" s="11">
        <v>7445054.5199999996</v>
      </c>
      <c r="S26" s="11">
        <v>10838299.631999999</v>
      </c>
      <c r="T26" s="11">
        <v>16309949.016000001</v>
      </c>
      <c r="U26" s="11">
        <v>4288143.8880000003</v>
      </c>
      <c r="V26" s="11">
        <v>177462.31200000003</v>
      </c>
      <c r="W26" s="11">
        <v>179228382.67199999</v>
      </c>
      <c r="X26" s="11">
        <v>40558183.151999995</v>
      </c>
      <c r="Y26" s="11">
        <v>6181293.5519999992</v>
      </c>
      <c r="Z26" s="11">
        <v>19758640.32</v>
      </c>
      <c r="AA26" s="11">
        <v>23968200.215999998</v>
      </c>
      <c r="AB26" s="11">
        <v>26421089.063999996</v>
      </c>
      <c r="AC26" s="11">
        <v>5517002.3760000002</v>
      </c>
      <c r="AD26" s="11">
        <v>87763684.680000007</v>
      </c>
      <c r="AE26" s="11">
        <v>18397285.919999998</v>
      </c>
      <c r="AF26" s="11">
        <v>7161675.8159999996</v>
      </c>
      <c r="AG26" s="11">
        <v>36553830.311999999</v>
      </c>
      <c r="AH26" s="11">
        <v>23205896.016000003</v>
      </c>
      <c r="AI26" s="11">
        <v>79882601.879999995</v>
      </c>
      <c r="AJ26" s="11">
        <v>67294484.736000001</v>
      </c>
      <c r="AK26" s="11">
        <v>11570256.552000001</v>
      </c>
      <c r="AL26" s="11">
        <v>3678192.24</v>
      </c>
      <c r="AM26" s="11">
        <v>9084439.0080000013</v>
      </c>
      <c r="AN26" s="11">
        <v>25586499.48</v>
      </c>
      <c r="AO26" s="11">
        <v>10023151.128</v>
      </c>
      <c r="AP26" s="11">
        <v>9409571.1840000004</v>
      </c>
      <c r="AQ26" s="11">
        <v>9081381.0480000004</v>
      </c>
      <c r="AR26" s="11">
        <v>4874455.7520000003</v>
      </c>
      <c r="AS26" s="11">
        <v>14430020.687999999</v>
      </c>
      <c r="AT26" s="11">
        <v>2130476.3039999995</v>
      </c>
      <c r="AU26" s="11">
        <v>34138674.408</v>
      </c>
      <c r="AV26" s="11">
        <v>3023058</v>
      </c>
      <c r="AW26" s="11">
        <v>1646091.648</v>
      </c>
      <c r="AX26" s="11">
        <v>1507637.52</v>
      </c>
      <c r="AY26" s="11">
        <v>4349612.0879999995</v>
      </c>
      <c r="AZ26" s="11">
        <v>9539424.0960000008</v>
      </c>
      <c r="BA26" s="11">
        <v>2240675.2800000003</v>
      </c>
      <c r="BB26" s="11">
        <v>3084042.3839999996</v>
      </c>
      <c r="BC26" s="11">
        <v>3513270.7199999997</v>
      </c>
      <c r="BD26" s="11">
        <v>2825588.9280000003</v>
      </c>
      <c r="BE26" s="11">
        <v>1260329.2799999998</v>
      </c>
      <c r="BF26" s="11">
        <v>3926882.9760000003</v>
      </c>
      <c r="BG26" s="11">
        <v>7274316</v>
      </c>
      <c r="BH26" s="11">
        <v>1920675.5999999999</v>
      </c>
      <c r="BI26" s="11">
        <v>1092165.216</v>
      </c>
      <c r="BJ26" s="11">
        <v>27149129.160000004</v>
      </c>
      <c r="BK26" s="11">
        <v>19704764.016000003</v>
      </c>
      <c r="BL26" s="11">
        <v>9227607.0719999988</v>
      </c>
      <c r="BM26" s="11">
        <v>2864314.2240000004</v>
      </c>
      <c r="BN26" s="11">
        <v>6019712.6160000004</v>
      </c>
      <c r="BO26" s="11">
        <v>8228814.311999999</v>
      </c>
      <c r="BP26" s="11">
        <v>2694749.9040000001</v>
      </c>
      <c r="BQ26" s="11">
        <v>831448.79999999993</v>
      </c>
      <c r="BR26" s="11">
        <v>768453.48</v>
      </c>
      <c r="BS26" s="11">
        <v>35197148.544</v>
      </c>
      <c r="BT26" s="11">
        <v>3729909.5999999996</v>
      </c>
      <c r="BU26" s="11">
        <v>2819253.5999999996</v>
      </c>
      <c r="BV26" s="11">
        <v>3767603.4480000003</v>
      </c>
      <c r="BW26" s="11">
        <v>3235522.32</v>
      </c>
      <c r="BX26" s="11">
        <v>2337717.5999999996</v>
      </c>
      <c r="BY26" s="11">
        <v>2070724.44</v>
      </c>
      <c r="BZ26" s="11">
        <v>3046924.9680000003</v>
      </c>
      <c r="CA26" s="11">
        <v>31201095.48</v>
      </c>
      <c r="CB26" s="11">
        <v>3062514.96</v>
      </c>
      <c r="CC26" s="11">
        <v>4076247.1680000005</v>
      </c>
      <c r="CD26" s="11">
        <v>8720947.1999999993</v>
      </c>
      <c r="CE26" s="11">
        <v>2332695.4799999995</v>
      </c>
      <c r="CF26" s="11">
        <v>19583991.287999999</v>
      </c>
      <c r="CG26" s="11">
        <v>4328584.4879999999</v>
      </c>
      <c r="CH26" s="11">
        <v>78112701.69600001</v>
      </c>
      <c r="CI26" s="11">
        <v>11834348.760000002</v>
      </c>
      <c r="CJ26" s="11">
        <v>24180648.912</v>
      </c>
      <c r="CK26" s="11">
        <v>4015893.2160000005</v>
      </c>
      <c r="CL26" s="11">
        <v>10395045.359999999</v>
      </c>
      <c r="CM26" s="11">
        <v>7877423.1119999997</v>
      </c>
      <c r="CN26" s="11">
        <v>3122813.3760000002</v>
      </c>
      <c r="CO26" s="11">
        <v>10189696.392000001</v>
      </c>
      <c r="CP26" s="11">
        <v>1624565.1360000002</v>
      </c>
      <c r="CQ26" s="11">
        <v>4194104.6880000005</v>
      </c>
      <c r="CR26" s="11">
        <v>3348477.8880000003</v>
      </c>
      <c r="CS26" s="11">
        <v>10776485.039999999</v>
      </c>
      <c r="CT26" s="11">
        <v>2655971.784</v>
      </c>
      <c r="CU26" s="11">
        <v>120549345.09599999</v>
      </c>
      <c r="CV26" s="11">
        <v>8383034.4959999993</v>
      </c>
      <c r="CW26" s="11">
        <v>9504942.7919999994</v>
      </c>
      <c r="CX26" s="11">
        <v>19097484.839999996</v>
      </c>
      <c r="CY26" s="11">
        <v>5337767.9039999992</v>
      </c>
      <c r="CZ26" s="11">
        <v>22602345.864</v>
      </c>
      <c r="DA26" s="11">
        <v>13988635.680000002</v>
      </c>
      <c r="DB26" s="11">
        <v>4241009.7119999994</v>
      </c>
      <c r="DC26" s="11">
        <v>25648598.808000002</v>
      </c>
      <c r="DD26" s="11">
        <v>66574664.783999994</v>
      </c>
      <c r="DE26" s="11">
        <v>4876574.0879999995</v>
      </c>
      <c r="DF26" s="11">
        <v>2749134.3119999999</v>
      </c>
      <c r="DG26" s="11">
        <v>14337998.615999999</v>
      </c>
      <c r="DH26" s="11">
        <v>23658775.223999999</v>
      </c>
      <c r="DI26" s="11">
        <v>17667710.927999999</v>
      </c>
      <c r="DJ26" s="11">
        <v>17271138.575999998</v>
      </c>
      <c r="DK26" s="11">
        <v>1676890.7999999998</v>
      </c>
      <c r="DL26" s="11">
        <v>72157446.527999997</v>
      </c>
      <c r="DM26" s="11">
        <v>2880568.2719999999</v>
      </c>
      <c r="DN26" s="11">
        <v>4000859.352</v>
      </c>
      <c r="DO26" s="11">
        <v>3981893.088</v>
      </c>
      <c r="DP26" s="11">
        <v>3920606.6400000006</v>
      </c>
      <c r="DQ26" s="11">
        <v>3510125.4480000003</v>
      </c>
      <c r="DR26" s="11">
        <v>5701858.8959999997</v>
      </c>
      <c r="DS26" s="11">
        <v>2867503.2</v>
      </c>
      <c r="DT26" s="11">
        <v>5179812.8880000003</v>
      </c>
      <c r="DU26" s="11">
        <v>31020631.200000003</v>
      </c>
      <c r="DV26" s="11">
        <v>3004810.8959999997</v>
      </c>
      <c r="DW26" s="11">
        <v>7005095.4480000008</v>
      </c>
      <c r="DX26" s="11">
        <v>36412428.480000004</v>
      </c>
      <c r="DY26" s="11">
        <v>2857081.1279999996</v>
      </c>
      <c r="DZ26" s="11">
        <v>5694772.3920000009</v>
      </c>
      <c r="EA26" s="11">
        <v>3945235.9679999999</v>
      </c>
      <c r="EB26" s="11">
        <v>4441796.8560000006</v>
      </c>
      <c r="EC26" s="11">
        <v>19317944.903999999</v>
      </c>
      <c r="ED26" s="11">
        <v>2522737.3679999998</v>
      </c>
      <c r="EE26" s="11">
        <v>28835517.792000003</v>
      </c>
      <c r="EF26" s="11">
        <v>14944321.056</v>
      </c>
      <c r="EG26" s="11">
        <v>17779610.160000004</v>
      </c>
      <c r="EH26" s="11">
        <v>2147071.92</v>
      </c>
      <c r="EI26" s="11">
        <v>9338870.879999999</v>
      </c>
      <c r="EJ26" s="11">
        <v>5542459.2479999997</v>
      </c>
      <c r="EK26" s="11">
        <v>3837466.1279999996</v>
      </c>
      <c r="EL26" s="11">
        <v>4920953.4480000008</v>
      </c>
      <c r="EM26" s="11">
        <v>1958407.5359999998</v>
      </c>
      <c r="EN26" s="11">
        <v>2207860.5359999998</v>
      </c>
      <c r="EO26" s="11">
        <v>37568940.096000001</v>
      </c>
      <c r="EP26" s="11">
        <v>3081691.6559999995</v>
      </c>
      <c r="EQ26" s="11">
        <v>17020864.391999997</v>
      </c>
      <c r="ER26" s="11">
        <v>12276287.784000002</v>
      </c>
      <c r="ES26" s="11">
        <v>9795995.7599999998</v>
      </c>
      <c r="ET26" s="11">
        <v>11113693.199999999</v>
      </c>
      <c r="EU26" s="11">
        <v>4356795.2880000006</v>
      </c>
      <c r="EV26" s="11">
        <v>18774476.160000004</v>
      </c>
      <c r="EW26" s="11">
        <v>14919272.568000002</v>
      </c>
      <c r="EX26" s="11">
        <v>31361907.888</v>
      </c>
      <c r="EY26" s="11">
        <v>1468500.3840000001</v>
      </c>
      <c r="EZ26" s="11">
        <v>11986482</v>
      </c>
      <c r="FA26" s="11">
        <v>3295316.4000000004</v>
      </c>
      <c r="FB26" s="11">
        <v>16028052.839999998</v>
      </c>
      <c r="FC26" s="11">
        <v>18336914.399999999</v>
      </c>
      <c r="FD26" s="11">
        <v>7283730.7199999988</v>
      </c>
      <c r="FE26" s="11">
        <v>16201418.352</v>
      </c>
      <c r="FF26" s="11">
        <v>2186416.392</v>
      </c>
      <c r="FG26" s="11">
        <v>10095829.991999999</v>
      </c>
      <c r="FH26" s="11">
        <v>4157928</v>
      </c>
      <c r="FI26" s="11">
        <v>7177725.3360000011</v>
      </c>
      <c r="FJ26" s="11">
        <v>16925945.664000001</v>
      </c>
      <c r="FK26" s="11">
        <v>11943020.688000001</v>
      </c>
      <c r="FL26" s="11">
        <v>5415430.3440000005</v>
      </c>
      <c r="FM26" s="11">
        <v>12510814.535999998</v>
      </c>
      <c r="FN26" s="11">
        <v>8176830.6959999995</v>
      </c>
      <c r="FO26" s="11">
        <v>15132707.207999999</v>
      </c>
      <c r="FP26" s="11">
        <v>4802433.7919999994</v>
      </c>
      <c r="FQ26" s="11">
        <v>989796.76799999992</v>
      </c>
      <c r="FR26" s="11">
        <v>135387955.704</v>
      </c>
      <c r="FS26" s="11">
        <v>8846603.3999999985</v>
      </c>
      <c r="FT26" s="11">
        <v>13023297.384000001</v>
      </c>
      <c r="FU26" s="11">
        <v>7951654.8000000007</v>
      </c>
      <c r="FV26" s="11">
        <v>30035969.447999999</v>
      </c>
      <c r="FW26" s="11">
        <v>14446816.560000002</v>
      </c>
      <c r="FX26" s="11">
        <v>34447558.079999998</v>
      </c>
      <c r="FY26" s="11">
        <v>16834191.719999999</v>
      </c>
      <c r="FZ26" s="11">
        <v>28844659.967999998</v>
      </c>
      <c r="GA26" s="11">
        <v>6875911.080000001</v>
      </c>
      <c r="GB26" s="11">
        <v>36492353.783999994</v>
      </c>
      <c r="GC26" s="11">
        <v>8632348.8000000007</v>
      </c>
      <c r="GD26" s="11">
        <v>1802322.72</v>
      </c>
      <c r="GE26" s="11">
        <v>6490655.6399999997</v>
      </c>
      <c r="GF26" s="11">
        <v>23406639.431999996</v>
      </c>
      <c r="GG26" s="11">
        <v>9381992.879999999</v>
      </c>
      <c r="GH26" s="11">
        <v>4269912.6960000005</v>
      </c>
      <c r="GI26" s="11">
        <v>5312087.8320000004</v>
      </c>
      <c r="GJ26" s="11">
        <v>2725512.6960000005</v>
      </c>
      <c r="GK26" s="11">
        <v>2604306.8640000001</v>
      </c>
      <c r="GL26" s="11">
        <v>2495140.7999999998</v>
      </c>
      <c r="GM26" s="11">
        <v>7342997.5199999996</v>
      </c>
      <c r="GN26" s="11">
        <v>2089228.5119999999</v>
      </c>
      <c r="GO26" s="11">
        <v>1102478.7600000002</v>
      </c>
      <c r="GP26" s="11">
        <v>924026.39999999991</v>
      </c>
      <c r="GQ26" s="11">
        <v>733856.92799999984</v>
      </c>
      <c r="GR26" s="11">
        <v>16280674.799999999</v>
      </c>
      <c r="GS26" s="11">
        <v>4470189.5999999996</v>
      </c>
      <c r="GT26" s="11">
        <v>2520193.2000000002</v>
      </c>
      <c r="GU26" s="11">
        <v>5293422.1679999996</v>
      </c>
      <c r="GV26" s="11">
        <v>1499415.4559999998</v>
      </c>
      <c r="GW26" s="11">
        <v>3859668.648</v>
      </c>
      <c r="GX26" s="11">
        <v>2940372.648</v>
      </c>
      <c r="GY26" s="11">
        <v>1851735</v>
      </c>
      <c r="GZ26" s="11">
        <v>19861150.464000002</v>
      </c>
      <c r="HA26" s="11">
        <v>315012</v>
      </c>
      <c r="HB26" s="11">
        <v>1376782.7999999998</v>
      </c>
      <c r="HC26" s="11">
        <v>1229349.696</v>
      </c>
      <c r="HD26" s="11">
        <v>34021636.296000004</v>
      </c>
      <c r="HE26" s="11">
        <v>4897964.3039999995</v>
      </c>
      <c r="HF26" s="11">
        <v>5371034.6400000006</v>
      </c>
      <c r="HG26" s="11">
        <v>4416224.2319999998</v>
      </c>
      <c r="HH26" s="11">
        <v>9673261.4399999995</v>
      </c>
      <c r="HI26" s="11">
        <v>4516214.4000000004</v>
      </c>
      <c r="HJ26" s="11">
        <v>4109166</v>
      </c>
      <c r="HK26" s="11">
        <v>619629.60000000009</v>
      </c>
      <c r="HL26" s="11">
        <v>37913673.671999998</v>
      </c>
      <c r="HM26" s="11">
        <v>83011376.831999987</v>
      </c>
      <c r="HN26" s="11">
        <v>51053896.560000002</v>
      </c>
      <c r="HO26" s="11">
        <v>51830628.911999993</v>
      </c>
      <c r="HP26" s="11">
        <v>11365581.408</v>
      </c>
      <c r="HQ26" s="11">
        <v>8644908.9360000007</v>
      </c>
      <c r="HR26" s="11">
        <v>37769221.439999998</v>
      </c>
      <c r="HS26" s="11">
        <v>51479102.279999994</v>
      </c>
      <c r="HT26" s="11">
        <v>31125816.624000002</v>
      </c>
      <c r="HU26" s="11">
        <v>14566760.640000001</v>
      </c>
      <c r="HV26" s="11">
        <v>3493406.736</v>
      </c>
      <c r="HW26" s="11">
        <v>2144990.88</v>
      </c>
      <c r="HX26" s="11">
        <v>2711780.16</v>
      </c>
      <c r="HY26" s="11">
        <v>1776078.72</v>
      </c>
      <c r="HZ26" s="11">
        <v>4273524.6720000003</v>
      </c>
      <c r="IA26" s="11">
        <v>3188675.88</v>
      </c>
      <c r="IB26" s="11">
        <v>2008761.5039999997</v>
      </c>
      <c r="IC26" s="11">
        <v>2323694.3760000002</v>
      </c>
      <c r="ID26" s="11">
        <v>2809823.2800000003</v>
      </c>
      <c r="IE26" s="11">
        <v>4298255.688000001</v>
      </c>
      <c r="IF26" s="11">
        <v>1312764</v>
      </c>
      <c r="IG26" s="11">
        <v>2807795.76</v>
      </c>
      <c r="IH26" s="11">
        <v>1549537.2000000002</v>
      </c>
      <c r="II26" s="11">
        <v>1426397.8319999999</v>
      </c>
      <c r="IJ26" s="11">
        <v>30443933.568000004</v>
      </c>
      <c r="IK26" s="11">
        <v>11962302.552000001</v>
      </c>
      <c r="IL26" s="11">
        <v>3294459.24</v>
      </c>
      <c r="IM26" s="11">
        <v>4850133.5760000004</v>
      </c>
      <c r="IN26" s="11">
        <v>21964974.023999996</v>
      </c>
      <c r="IO26" s="11">
        <v>768558.48</v>
      </c>
      <c r="IP26" s="11">
        <v>2742904.3200000003</v>
      </c>
      <c r="IQ26" s="11">
        <v>5774949.5999999996</v>
      </c>
      <c r="IR26" s="11">
        <v>7803217.1520000007</v>
      </c>
      <c r="IS26" s="11">
        <v>2241644.16</v>
      </c>
      <c r="IT26" s="11">
        <v>4703379.3599999994</v>
      </c>
      <c r="IU26" s="11">
        <v>39411146.016000003</v>
      </c>
      <c r="IV26" s="11">
        <v>14821092.456000002</v>
      </c>
      <c r="IW26" s="11">
        <v>19950683.471999999</v>
      </c>
      <c r="IX26" s="11">
        <v>2017236</v>
      </c>
      <c r="IY26" s="11">
        <v>2357757.432</v>
      </c>
      <c r="IZ26" s="11">
        <v>1193882.3999999999</v>
      </c>
      <c r="JA26" s="11">
        <v>2626235.5200000005</v>
      </c>
      <c r="JB26" s="11">
        <v>1741171.3200000003</v>
      </c>
      <c r="JC26" s="11">
        <v>1671396.2399999998</v>
      </c>
      <c r="JD26" s="11">
        <v>1930103.808</v>
      </c>
      <c r="JE26" s="11">
        <v>12487436.807999998</v>
      </c>
      <c r="JF26" s="11">
        <v>2216051.2080000001</v>
      </c>
      <c r="JG26" s="11">
        <v>17587107.143999998</v>
      </c>
      <c r="JH26" s="11">
        <v>8498814.648</v>
      </c>
      <c r="JI26" s="11">
        <v>2226193.44</v>
      </c>
      <c r="JJ26" s="11">
        <v>2037315.3599999999</v>
      </c>
      <c r="JK26" s="11">
        <v>1664956.7999999998</v>
      </c>
      <c r="JL26" s="11">
        <v>1743257.5200000003</v>
      </c>
      <c r="JM26" s="11">
        <v>22771020.719999999</v>
      </c>
      <c r="JN26" s="11">
        <v>1496696.1600000001</v>
      </c>
      <c r="JO26" s="11">
        <v>3899630.88</v>
      </c>
      <c r="JP26" s="11">
        <v>3774112.8000000003</v>
      </c>
      <c r="JQ26" s="11">
        <v>1714411.2240000002</v>
      </c>
      <c r="JR26" s="11">
        <v>4388706.5279999999</v>
      </c>
      <c r="JS26" s="11">
        <v>1654334.88</v>
      </c>
      <c r="JT26" s="11">
        <v>46954762.631999999</v>
      </c>
      <c r="JU26" s="11">
        <v>24163509.695999995</v>
      </c>
      <c r="JV26" s="11">
        <v>1713867.264</v>
      </c>
      <c r="JW26" s="11">
        <v>1260070.7999999998</v>
      </c>
      <c r="JX26" s="11">
        <v>3295796.88</v>
      </c>
      <c r="JY26" s="11">
        <v>1266255.8399999999</v>
      </c>
      <c r="JZ26" s="11">
        <v>5676121.2719999999</v>
      </c>
      <c r="KA26" s="11">
        <v>3070169.9280000003</v>
      </c>
      <c r="KB26" s="11">
        <v>11866076.856000002</v>
      </c>
      <c r="KC26" s="11">
        <v>27687596.879999995</v>
      </c>
      <c r="KD26" s="11">
        <v>2123768.8080000002</v>
      </c>
      <c r="KE26" s="11">
        <v>2603718.216</v>
      </c>
      <c r="KF26" s="11">
        <v>1563243.6</v>
      </c>
      <c r="KG26" s="11">
        <v>211632</v>
      </c>
      <c r="KH26" s="11">
        <v>1853782.7999999998</v>
      </c>
      <c r="KI26" s="11">
        <v>284872.80000000005</v>
      </c>
      <c r="KJ26" s="11">
        <v>55414233.504000008</v>
      </c>
      <c r="KK26" s="11">
        <v>10021360.655999999</v>
      </c>
      <c r="KL26" s="11">
        <v>3441067.9920000006</v>
      </c>
      <c r="KM26" s="11">
        <v>3407060.6639999999</v>
      </c>
      <c r="KN26" s="11">
        <v>2819357.352</v>
      </c>
      <c r="KO26" s="11">
        <v>6282319.1999999993</v>
      </c>
      <c r="KP26" s="11">
        <v>10586268.672000002</v>
      </c>
      <c r="KQ26" s="11">
        <v>2223211.7999999998</v>
      </c>
      <c r="KR26" s="11">
        <v>2286787.44</v>
      </c>
      <c r="KS26" s="11">
        <v>29290170.384000003</v>
      </c>
      <c r="KT26" s="11">
        <v>4583130.5279999999</v>
      </c>
      <c r="KU26" s="11">
        <v>6087620.1840000004</v>
      </c>
      <c r="KV26" s="11">
        <v>7746612.432000001</v>
      </c>
      <c r="KW26" s="11">
        <v>4310314.7759999996</v>
      </c>
      <c r="KX26" s="11">
        <v>3134569.92</v>
      </c>
      <c r="KY26" s="11">
        <v>31978835.328000002</v>
      </c>
      <c r="KZ26" s="11">
        <v>5923633.3440000005</v>
      </c>
      <c r="LA26" s="11">
        <v>25948824.047999997</v>
      </c>
      <c r="LB26" s="11">
        <v>2715343.5839999998</v>
      </c>
      <c r="LC26" s="11">
        <v>2551541.8080000002</v>
      </c>
      <c r="LD26" s="11">
        <v>4266345.0480000004</v>
      </c>
      <c r="LE26" s="11">
        <v>4251045.648</v>
      </c>
      <c r="LF26" s="11">
        <v>4560248.88</v>
      </c>
      <c r="LG26" s="11">
        <v>3143433.432</v>
      </c>
      <c r="LH26" s="11">
        <v>2630286.4799999995</v>
      </c>
      <c r="LI26" s="11">
        <v>66247750.151999995</v>
      </c>
      <c r="LJ26" s="11">
        <v>10184799.912</v>
      </c>
      <c r="LK26" s="11">
        <v>25825185.047999997</v>
      </c>
      <c r="LL26" s="11">
        <v>31634223.431999996</v>
      </c>
      <c r="LM26" s="11">
        <v>2532633</v>
      </c>
      <c r="LN26" s="11">
        <v>3560846.6400000006</v>
      </c>
      <c r="LO26" s="11">
        <v>1649285.7600000002</v>
      </c>
      <c r="LP26" s="11">
        <v>5764392.7199999988</v>
      </c>
      <c r="LQ26" s="11">
        <v>276258.24</v>
      </c>
      <c r="LR26" s="11">
        <v>16708697.615999999</v>
      </c>
      <c r="LS26" s="11">
        <v>4075506</v>
      </c>
      <c r="LT26" s="11">
        <v>81061823.976000011</v>
      </c>
      <c r="LU26" s="11">
        <v>29195205.431999996</v>
      </c>
      <c r="LV26" s="11">
        <v>11791148.015999999</v>
      </c>
      <c r="LW26" s="11">
        <v>113155096.80000001</v>
      </c>
      <c r="LX26" s="11">
        <v>39546733.560000002</v>
      </c>
      <c r="LY26" s="11">
        <v>44672587.60800001</v>
      </c>
      <c r="LZ26" s="11">
        <v>12165308.544</v>
      </c>
      <c r="MA26" s="11">
        <v>4908494.9519999996</v>
      </c>
      <c r="MB26" s="11">
        <v>5006338.4640000006</v>
      </c>
      <c r="MC26" s="11">
        <v>4304220.5999999996</v>
      </c>
      <c r="MD26" s="11">
        <v>3077513.76</v>
      </c>
      <c r="ME26" s="11">
        <v>4501028.8560000006</v>
      </c>
      <c r="MF26" s="11">
        <v>2854294.8</v>
      </c>
      <c r="MG26" s="11">
        <v>8198376.3839999996</v>
      </c>
      <c r="MH26" s="11">
        <v>2771983.8</v>
      </c>
      <c r="MI26" s="11">
        <v>51845569.967999995</v>
      </c>
      <c r="MJ26" s="11">
        <v>2526734.6639999999</v>
      </c>
      <c r="MK26" s="11">
        <v>1984442.7119999998</v>
      </c>
      <c r="ML26" s="11">
        <v>1536568.44</v>
      </c>
      <c r="MM26" s="11">
        <v>1795911.5999999999</v>
      </c>
      <c r="MN26" s="11">
        <v>3943221.5519999997</v>
      </c>
      <c r="MO26" s="11">
        <v>3120296.76</v>
      </c>
      <c r="MP26" s="11">
        <v>1919650.08</v>
      </c>
      <c r="MQ26" s="11">
        <v>3217481.3280000002</v>
      </c>
      <c r="MR26" s="11">
        <v>1753236.6720000003</v>
      </c>
      <c r="MS26" s="11">
        <v>2746644.4799999995</v>
      </c>
      <c r="MT26" s="11">
        <v>1253349.1199999999</v>
      </c>
      <c r="MU26" s="11">
        <v>39665176.655999996</v>
      </c>
      <c r="MV26" s="11">
        <v>5410542</v>
      </c>
      <c r="MW26" s="11">
        <v>8151538.3200000003</v>
      </c>
      <c r="MX26" s="11">
        <v>25744025.736000001</v>
      </c>
      <c r="MY26" s="11">
        <v>2565172.7280000001</v>
      </c>
      <c r="MZ26" s="11">
        <v>641248.80000000005</v>
      </c>
      <c r="NA26" s="11">
        <v>1792243.2000000002</v>
      </c>
      <c r="NB26" s="11">
        <v>4698366.0240000002</v>
      </c>
      <c r="NC26" s="11">
        <v>611263.19999999995</v>
      </c>
      <c r="ND26" s="11">
        <v>1201277.6639999999</v>
      </c>
      <c r="NE26" s="11">
        <v>839072.39999999991</v>
      </c>
      <c r="NF26" s="11">
        <v>86694013.824000001</v>
      </c>
      <c r="NG26" s="11">
        <v>34165278.648000002</v>
      </c>
      <c r="NH26" s="11">
        <v>7779721.9440000001</v>
      </c>
      <c r="NI26" s="11">
        <v>183881995.56</v>
      </c>
      <c r="NJ26" s="11">
        <v>21476495.399999999</v>
      </c>
      <c r="NK26" s="11">
        <v>19048997.327999998</v>
      </c>
      <c r="NL26" s="11">
        <v>22051585.416000001</v>
      </c>
      <c r="NM26" s="11">
        <v>110431151.11200002</v>
      </c>
      <c r="NN26" s="11">
        <v>911160.11999999988</v>
      </c>
      <c r="NO26" s="11">
        <v>3106437.5999999996</v>
      </c>
      <c r="NP26" s="11">
        <v>4143842.7839999995</v>
      </c>
      <c r="NQ26" s="11">
        <v>9882109.0559999999</v>
      </c>
      <c r="NR26" s="11">
        <v>38195874.623999998</v>
      </c>
      <c r="NS26" s="11">
        <v>6075103.0079999994</v>
      </c>
      <c r="NT26" s="11">
        <v>18108419.327999998</v>
      </c>
      <c r="NU26" s="11">
        <v>5018901.5519999992</v>
      </c>
      <c r="NV26" s="11">
        <v>1982362.7999999998</v>
      </c>
      <c r="NW26" s="11">
        <v>2524137.5999999996</v>
      </c>
      <c r="NX26" s="11">
        <v>15140049.695999999</v>
      </c>
      <c r="NY26" s="11">
        <v>30775818.504000004</v>
      </c>
      <c r="NZ26" s="11">
        <v>10306290.311999999</v>
      </c>
      <c r="OA26" s="11">
        <v>2584541.5920000002</v>
      </c>
      <c r="OB26" s="11">
        <v>3441189.6240000003</v>
      </c>
      <c r="OC26" s="11">
        <v>2279281.5120000001</v>
      </c>
      <c r="OD26" s="11">
        <v>16404942.384000001</v>
      </c>
      <c r="OE26" s="11">
        <v>2101027.6320000002</v>
      </c>
      <c r="OF26" s="11">
        <v>70407117.983999997</v>
      </c>
      <c r="OG26" s="11">
        <v>20558099.640000001</v>
      </c>
      <c r="OH26" s="11">
        <v>6413478.6239999989</v>
      </c>
      <c r="OI26" s="11">
        <v>33530728.992000002</v>
      </c>
      <c r="OJ26" s="11">
        <v>9277697.0639999993</v>
      </c>
      <c r="OK26" s="11">
        <v>3223764.912</v>
      </c>
      <c r="OL26" s="11">
        <v>2505657.4080000003</v>
      </c>
      <c r="OM26" s="11">
        <v>1661689.3919999998</v>
      </c>
      <c r="ON26" s="11">
        <v>1265394.48</v>
      </c>
      <c r="OO26" s="11">
        <v>28261755.144000001</v>
      </c>
      <c r="OP26" s="11">
        <v>7927267.6079999991</v>
      </c>
      <c r="OQ26" s="11">
        <v>11349262.655999999</v>
      </c>
      <c r="OR26" s="11">
        <v>4190015.6400000006</v>
      </c>
      <c r="OS26" s="11">
        <v>7925837.4720000001</v>
      </c>
      <c r="OT26" s="11">
        <v>1541385.96</v>
      </c>
      <c r="OU26" s="11">
        <v>25164079.104000002</v>
      </c>
      <c r="OV26" s="11">
        <v>13845205.296</v>
      </c>
      <c r="OW26" s="11">
        <v>15987007.272000002</v>
      </c>
      <c r="OX26" s="11">
        <v>24714337.872000001</v>
      </c>
      <c r="OY26" s="11">
        <v>18354453.408</v>
      </c>
      <c r="OZ26" s="11">
        <v>125571359.42399999</v>
      </c>
      <c r="PA26" s="11">
        <v>19874659.200000003</v>
      </c>
      <c r="PB26" s="11">
        <v>13721953.200000001</v>
      </c>
      <c r="PC26" s="11">
        <v>19810633.68</v>
      </c>
      <c r="PD26" s="11">
        <v>28899532.056000002</v>
      </c>
      <c r="PE26" s="11">
        <v>1779322.8480000002</v>
      </c>
      <c r="PF26" s="11">
        <v>8353430.1840000004</v>
      </c>
      <c r="PG26" s="11">
        <v>1571942.952</v>
      </c>
      <c r="PH26" s="11">
        <v>3758724.4799999995</v>
      </c>
      <c r="PI26" s="11">
        <v>14761672.872</v>
      </c>
      <c r="PJ26" s="11">
        <v>4200642.6239999998</v>
      </c>
      <c r="PK26" s="11">
        <v>2112322.92</v>
      </c>
      <c r="PL26" s="11">
        <v>2912232</v>
      </c>
      <c r="PM26" s="11">
        <v>2823402.8160000006</v>
      </c>
      <c r="PN26" s="11">
        <v>8581023.6000000015</v>
      </c>
      <c r="PO26" s="11">
        <v>6121191.0240000002</v>
      </c>
      <c r="PP26" s="11">
        <v>2726136.5760000004</v>
      </c>
      <c r="PQ26" s="11">
        <v>14748553.680000002</v>
      </c>
      <c r="PR26" s="11">
        <v>2460090.1919999998</v>
      </c>
      <c r="PS26" s="11">
        <v>2562274.8959999997</v>
      </c>
      <c r="PT26" s="11">
        <v>940968.19200000004</v>
      </c>
      <c r="PU26" s="11">
        <v>1137345.3599999999</v>
      </c>
      <c r="PV26" s="11">
        <v>71303853.407999992</v>
      </c>
      <c r="PW26" s="11"/>
      <c r="PX26" s="11">
        <v>1282327.6799999997</v>
      </c>
      <c r="PY26" s="11">
        <v>8000056.9680000003</v>
      </c>
      <c r="PZ26" s="11">
        <v>99180443.495999992</v>
      </c>
      <c r="QA26" s="11">
        <v>10106768.735999998</v>
      </c>
      <c r="QB26" s="11">
        <v>5828197.1280000005</v>
      </c>
      <c r="QC26" s="11">
        <v>2867126.2319999998</v>
      </c>
      <c r="QD26" s="11">
        <v>4429287.5760000004</v>
      </c>
      <c r="QE26" s="11">
        <v>1453043.0159999998</v>
      </c>
      <c r="QF26" s="11">
        <v>5595584.3760000002</v>
      </c>
      <c r="QG26" s="11">
        <v>1269381.6000000001</v>
      </c>
      <c r="QH26" s="11">
        <v>2249112.8640000001</v>
      </c>
      <c r="QI26" s="11">
        <v>7874001.0240000002</v>
      </c>
      <c r="QJ26" s="11">
        <v>4272449.6400000006</v>
      </c>
      <c r="QK26" s="11">
        <v>29671371.983999997</v>
      </c>
      <c r="QL26" s="11">
        <v>1403306.4</v>
      </c>
      <c r="QM26" s="11">
        <v>8371125.7919999994</v>
      </c>
      <c r="QN26" s="11">
        <v>1989151.4640000002</v>
      </c>
      <c r="QO26" s="11">
        <v>25602949.799999997</v>
      </c>
      <c r="QP26" s="11">
        <v>7540857.1920000007</v>
      </c>
      <c r="QQ26" s="11">
        <v>5902835.4000000004</v>
      </c>
      <c r="QR26" s="11">
        <v>707239.29599999986</v>
      </c>
      <c r="QS26" s="11">
        <v>674535.60000000009</v>
      </c>
      <c r="QT26" s="11">
        <v>894326.54399999999</v>
      </c>
      <c r="QU26" s="11">
        <v>785704.99200000009</v>
      </c>
      <c r="QV26" s="11">
        <v>47234402.208000004</v>
      </c>
      <c r="QW26" s="11">
        <v>6111936</v>
      </c>
      <c r="QX26" s="11">
        <v>19511295.359999999</v>
      </c>
      <c r="QY26" s="11">
        <v>1195627.2000000002</v>
      </c>
      <c r="QZ26" s="11">
        <v>3584088</v>
      </c>
      <c r="RA26" s="11">
        <v>29615631.936000004</v>
      </c>
      <c r="RB26" s="11">
        <v>15466427.063999999</v>
      </c>
      <c r="RC26" s="11">
        <v>4235755.1999999993</v>
      </c>
      <c r="RD26" s="11">
        <v>19437182.399999999</v>
      </c>
      <c r="RE26" s="11">
        <v>572750.47199999995</v>
      </c>
      <c r="RF26" s="11">
        <v>470717.47199999995</v>
      </c>
      <c r="RG26" s="11">
        <v>11548948.800000001</v>
      </c>
      <c r="RH26" s="11">
        <v>7014483.1439999994</v>
      </c>
      <c r="RI26" s="11">
        <v>51223773.791999996</v>
      </c>
      <c r="RJ26" s="11">
        <v>43280883.648000002</v>
      </c>
      <c r="RK26" s="11">
        <v>1931344.6080000002</v>
      </c>
      <c r="RL26" s="11">
        <v>39777164.184</v>
      </c>
      <c r="RM26" s="11">
        <v>1814922.72</v>
      </c>
      <c r="RN26" s="11">
        <v>6297281.2080000006</v>
      </c>
      <c r="RO26" s="11">
        <v>2914675.6799999997</v>
      </c>
      <c r="RP26" s="11">
        <v>2428614.5279999999</v>
      </c>
      <c r="RQ26" s="11">
        <v>7196025.0240000002</v>
      </c>
      <c r="RR26" s="11">
        <v>2089764.2399999998</v>
      </c>
      <c r="RS26" s="11">
        <v>2713513.5120000001</v>
      </c>
      <c r="RT26" s="11">
        <v>2560773.5039999997</v>
      </c>
      <c r="RU26" s="11">
        <v>3565240.3440000005</v>
      </c>
      <c r="RV26" s="11">
        <v>4176273.5040000002</v>
      </c>
      <c r="RW26" s="11">
        <v>423712.80000000005</v>
      </c>
      <c r="RX26" s="11">
        <v>2264154.3840000001</v>
      </c>
      <c r="RY26" s="11">
        <v>2679896.6880000001</v>
      </c>
      <c r="RZ26" s="11">
        <v>264216</v>
      </c>
      <c r="SA26" s="11">
        <v>1106115.5279999999</v>
      </c>
      <c r="SB26" s="11">
        <v>618686.39999999991</v>
      </c>
      <c r="SC26" s="11">
        <v>18382900.080000002</v>
      </c>
      <c r="SD26" s="11">
        <v>2264528.0639999998</v>
      </c>
      <c r="SE26" s="11">
        <v>2691162</v>
      </c>
      <c r="SF26" s="11">
        <v>4387992.2880000006</v>
      </c>
      <c r="SG26" s="11">
        <v>6726496.5600000005</v>
      </c>
      <c r="SH26" s="11">
        <v>3599984.5920000002</v>
      </c>
      <c r="SI26" s="11">
        <v>3379322.8080000002</v>
      </c>
      <c r="SJ26" s="11">
        <v>10555782</v>
      </c>
      <c r="SK26" s="11">
        <v>2054647.44</v>
      </c>
      <c r="SL26" s="11">
        <v>2161770.36</v>
      </c>
      <c r="SM26" s="11">
        <v>39938337.335999995</v>
      </c>
      <c r="SN26" s="11">
        <v>651862.80000000005</v>
      </c>
      <c r="SO26" s="11">
        <v>15802638.48</v>
      </c>
      <c r="SP26" s="11">
        <v>32499390.719999999</v>
      </c>
      <c r="SQ26" s="11">
        <v>29830911.408</v>
      </c>
      <c r="SR26" s="11">
        <v>31438915.200000003</v>
      </c>
      <c r="SS26" s="11">
        <v>17968035.456</v>
      </c>
      <c r="ST26" s="11">
        <v>20493379.560000002</v>
      </c>
      <c r="SU26" s="11">
        <v>22540442.855999999</v>
      </c>
      <c r="SV26" s="11">
        <v>1264750.344</v>
      </c>
      <c r="SW26" s="11">
        <v>22884767.016000003</v>
      </c>
      <c r="SX26" s="11">
        <v>1506513.6</v>
      </c>
      <c r="SY26" s="11">
        <v>2877532.9680000003</v>
      </c>
      <c r="SZ26" s="11">
        <v>2232230.64</v>
      </c>
      <c r="TA26" s="11">
        <v>991986.23999999987</v>
      </c>
      <c r="TB26" s="11">
        <v>1348464.2399999998</v>
      </c>
      <c r="TC26" s="11">
        <v>3688610.4000000004</v>
      </c>
      <c r="TD26" s="11">
        <v>4572659.6639999999</v>
      </c>
      <c r="TE26" s="11">
        <v>1503506.4</v>
      </c>
      <c r="TF26" s="11">
        <v>2075824.7999999998</v>
      </c>
      <c r="TG26" s="11">
        <v>14904631.200000001</v>
      </c>
      <c r="TH26" s="11">
        <v>3858021.12</v>
      </c>
      <c r="TI26" s="11">
        <v>7710456.7919999994</v>
      </c>
      <c r="TJ26" s="11">
        <v>3226395.6960000005</v>
      </c>
      <c r="TK26" s="11">
        <v>41974509.768000007</v>
      </c>
      <c r="TL26" s="11">
        <v>2297238.6960000005</v>
      </c>
      <c r="TM26" s="11">
        <v>1754246.352</v>
      </c>
      <c r="TN26" s="11">
        <v>3907325.4000000004</v>
      </c>
      <c r="TO26" s="11">
        <v>3834762.912</v>
      </c>
      <c r="TP26" s="11">
        <v>2272640.9280000003</v>
      </c>
      <c r="TQ26" s="11">
        <v>1337347.392</v>
      </c>
      <c r="TR26" s="11">
        <v>11421010.631999999</v>
      </c>
      <c r="TS26" s="11">
        <v>2408003.0159999998</v>
      </c>
      <c r="TT26" s="11">
        <v>3772169.7839999995</v>
      </c>
      <c r="TU26" s="11">
        <v>4132849.1999999997</v>
      </c>
      <c r="TV26" s="11">
        <v>1869495.5999999999</v>
      </c>
      <c r="TW26" s="11">
        <v>1513559.736</v>
      </c>
      <c r="TX26" s="11">
        <v>2779730.6639999999</v>
      </c>
      <c r="TY26" s="11">
        <v>2011936.5840000003</v>
      </c>
      <c r="TZ26" s="11">
        <v>2263818.432</v>
      </c>
      <c r="UA26" s="11">
        <v>11642823.215999998</v>
      </c>
      <c r="UB26" s="11">
        <v>1888290.6960000002</v>
      </c>
      <c r="UC26" s="11">
        <v>33375766.584000003</v>
      </c>
      <c r="UD26" s="11">
        <v>18322360.031999998</v>
      </c>
      <c r="UE26" s="11">
        <v>5140536.3360000011</v>
      </c>
      <c r="UF26" s="11">
        <v>2363834.0159999998</v>
      </c>
      <c r="UG26" s="11">
        <v>13675004.952</v>
      </c>
      <c r="UH26" s="11">
        <v>1492722.2399999998</v>
      </c>
      <c r="UI26" s="11">
        <v>1049286.72</v>
      </c>
      <c r="UJ26" s="11">
        <v>7557417.9120000005</v>
      </c>
      <c r="UK26" s="11">
        <v>1547672.1120000002</v>
      </c>
      <c r="UL26" s="11">
        <v>14301017.879999999</v>
      </c>
      <c r="UM26" s="11">
        <v>3955741.1999999997</v>
      </c>
      <c r="UN26" s="11">
        <v>4406664.7919999994</v>
      </c>
      <c r="UO26" s="11">
        <v>3720452.6400000006</v>
      </c>
      <c r="UP26" s="11">
        <v>3696972</v>
      </c>
      <c r="UQ26" s="11">
        <v>2162276.64</v>
      </c>
      <c r="UR26" s="11">
        <v>69461542.056000009</v>
      </c>
      <c r="US26" s="11">
        <v>3447674.3759999997</v>
      </c>
      <c r="UT26" s="11">
        <v>3147032.2800000003</v>
      </c>
      <c r="UU26" s="11">
        <v>13178236.056</v>
      </c>
      <c r="UV26" s="11">
        <v>949813.20000000007</v>
      </c>
      <c r="UW26" s="11">
        <v>2738014.176</v>
      </c>
      <c r="UX26" s="11">
        <v>7839810.648</v>
      </c>
      <c r="UY26" s="11">
        <v>2170344.12</v>
      </c>
      <c r="UZ26" s="11">
        <v>1631084.2080000001</v>
      </c>
      <c r="VA26" s="11">
        <v>2645280.84</v>
      </c>
      <c r="VB26" s="11">
        <v>2825007.0719999997</v>
      </c>
      <c r="VC26" s="11">
        <v>43653373.464000002</v>
      </c>
      <c r="VD26" s="11">
        <v>3297019.3920000005</v>
      </c>
      <c r="VE26" s="11">
        <v>5206314.4079999998</v>
      </c>
      <c r="VF26" s="11">
        <v>1553870.088</v>
      </c>
      <c r="VG26" s="11">
        <v>1618352.6400000001</v>
      </c>
      <c r="VH26" s="11">
        <v>1596542.4720000001</v>
      </c>
      <c r="VI26" s="11">
        <v>1537337.736</v>
      </c>
      <c r="VJ26" s="11">
        <v>10012099.416000001</v>
      </c>
      <c r="VK26" s="11">
        <v>921130.89599999995</v>
      </c>
      <c r="VL26" s="11">
        <v>1143106.9439999999</v>
      </c>
      <c r="VM26" s="11">
        <v>5370885.959999999</v>
      </c>
      <c r="VN26" s="11">
        <v>54242721.744000003</v>
      </c>
      <c r="VO26" s="11">
        <v>11810666.16</v>
      </c>
      <c r="VP26" s="11">
        <v>15600585.408</v>
      </c>
      <c r="VQ26" s="11">
        <v>3722533.9679999999</v>
      </c>
      <c r="VR26" s="11">
        <v>28689492.552000001</v>
      </c>
      <c r="VS26" s="11">
        <v>4178218.176</v>
      </c>
      <c r="VT26" s="11">
        <v>10350140.712000001</v>
      </c>
      <c r="VU26" s="11">
        <v>2669862.0959999999</v>
      </c>
      <c r="VV26" s="11">
        <v>10316904.623999998</v>
      </c>
      <c r="VW26" s="11">
        <v>16386532.056</v>
      </c>
      <c r="VX26" s="11">
        <v>9799753.1999999993</v>
      </c>
      <c r="VY26" s="11">
        <v>6947593.0559999999</v>
      </c>
      <c r="VZ26" s="11">
        <v>4878894.24</v>
      </c>
      <c r="WA26" s="11">
        <v>7060326</v>
      </c>
      <c r="WB26" s="11">
        <v>2044202.2560000001</v>
      </c>
      <c r="WC26" s="11">
        <v>95724558.480000019</v>
      </c>
      <c r="WD26" s="11">
        <v>4770931.9680000003</v>
      </c>
      <c r="WE26" s="11">
        <v>3794881.44</v>
      </c>
      <c r="WF26" s="11">
        <v>2667714.216</v>
      </c>
      <c r="WG26" s="11">
        <v>1890087.84</v>
      </c>
      <c r="WH26" s="11">
        <v>3213538.8000000003</v>
      </c>
      <c r="WI26" s="11">
        <v>5585762.784</v>
      </c>
      <c r="WJ26" s="11">
        <v>5637217.3920000009</v>
      </c>
      <c r="WK26" s="11">
        <v>3245872.8000000003</v>
      </c>
      <c r="WL26" s="11">
        <v>5645491.4159999993</v>
      </c>
      <c r="WM26" s="11">
        <v>2951031.9119999995</v>
      </c>
      <c r="WN26" s="11">
        <v>6254191.6799999997</v>
      </c>
      <c r="WO26" s="11">
        <v>3070169.04</v>
      </c>
      <c r="WP26" s="11">
        <v>5197326.6720000003</v>
      </c>
      <c r="WQ26" s="11">
        <v>7007435.2319999998</v>
      </c>
      <c r="WR26" s="11">
        <v>830162.39999999991</v>
      </c>
      <c r="WS26" s="11">
        <v>5325766.7039999999</v>
      </c>
      <c r="WT26" s="11">
        <v>6076777.9199999999</v>
      </c>
      <c r="WU26" s="11">
        <v>2262608.4000000004</v>
      </c>
      <c r="WV26" s="11">
        <v>9794914.1520000007</v>
      </c>
      <c r="WW26" s="11">
        <v>16374123.359999999</v>
      </c>
      <c r="WX26" s="11">
        <v>2778918.96</v>
      </c>
      <c r="WY26" s="11">
        <v>1944890.6400000001</v>
      </c>
      <c r="WZ26" s="11">
        <v>401299.19999999995</v>
      </c>
      <c r="XA26" s="11">
        <v>2524556.9040000001</v>
      </c>
      <c r="XB26" s="11">
        <v>2505752.64</v>
      </c>
      <c r="XC26" s="11">
        <v>1886240.7600000002</v>
      </c>
      <c r="XD26" s="11">
        <v>1571333.9279999998</v>
      </c>
      <c r="XE26" s="11">
        <v>9022681.2239999995</v>
      </c>
      <c r="XF26" s="11">
        <v>1512764.8559999997</v>
      </c>
      <c r="XG26" s="11">
        <v>301171.19999999995</v>
      </c>
      <c r="XH26" s="11">
        <v>1094083.2000000002</v>
      </c>
      <c r="XI26" s="11">
        <v>819180.04799999995</v>
      </c>
      <c r="XJ26" s="11">
        <v>168695320.84799999</v>
      </c>
      <c r="XK26" s="11">
        <v>25300171.799999997</v>
      </c>
      <c r="XL26" s="11">
        <v>35476391.280000001</v>
      </c>
      <c r="XM26" s="11">
        <v>69441048.359999985</v>
      </c>
      <c r="XN26" s="11">
        <v>21647268.719999999</v>
      </c>
      <c r="XO26" s="11">
        <v>21467112.408</v>
      </c>
      <c r="XP26" s="11">
        <v>48513093.24000001</v>
      </c>
      <c r="XQ26" s="11">
        <v>17913389.832000002</v>
      </c>
      <c r="XR26" s="11">
        <v>22405985.039999999</v>
      </c>
      <c r="XS26" s="11">
        <v>42245647.60800001</v>
      </c>
      <c r="XT26" s="11">
        <v>28388142.888</v>
      </c>
      <c r="XU26" s="11">
        <v>7507752.4800000004</v>
      </c>
      <c r="XV26" s="11">
        <v>15806830.655999999</v>
      </c>
      <c r="XW26" s="11">
        <v>14789314.319999998</v>
      </c>
      <c r="XX26" s="11">
        <v>18071831.351999998</v>
      </c>
      <c r="XY26" s="11">
        <v>9559700.4239999987</v>
      </c>
      <c r="XZ26" s="11">
        <v>12694033.991999999</v>
      </c>
      <c r="YA26" s="11">
        <v>10674989.52</v>
      </c>
      <c r="YB26" s="11">
        <v>9149858.3999999985</v>
      </c>
      <c r="YC26" s="11">
        <v>15241187.712000001</v>
      </c>
      <c r="YD26" s="11">
        <v>16231280.399999999</v>
      </c>
      <c r="YE26" s="11">
        <v>11363239.583999999</v>
      </c>
      <c r="YF26" s="11">
        <v>9602365.6799999997</v>
      </c>
      <c r="YG26" s="11">
        <v>46531970.088</v>
      </c>
      <c r="YH26" s="11">
        <v>2987778.7680000002</v>
      </c>
      <c r="YI26" s="11">
        <v>5126658.4079999998</v>
      </c>
      <c r="YJ26" s="11">
        <v>2834863.2</v>
      </c>
      <c r="YK26" s="11">
        <v>17889910.919999998</v>
      </c>
      <c r="YL26" s="11">
        <v>3831631.32</v>
      </c>
      <c r="YM26" s="11">
        <v>6059952.7440000009</v>
      </c>
      <c r="YN26" s="11">
        <v>2183356.0320000001</v>
      </c>
      <c r="YO26" s="11">
        <v>6956015.2800000012</v>
      </c>
      <c r="YP26" s="11">
        <v>6084903.0480000004</v>
      </c>
      <c r="YQ26" s="11">
        <v>4404605.9519999996</v>
      </c>
      <c r="YR26" s="11">
        <v>2351428.7039999999</v>
      </c>
      <c r="YS26" s="11">
        <v>1699617.6720000003</v>
      </c>
      <c r="YT26" s="11">
        <v>3537164.4000000004</v>
      </c>
      <c r="YU26" s="11">
        <v>1721271.72</v>
      </c>
      <c r="YV26" s="11">
        <v>3315833.1839999994</v>
      </c>
      <c r="YW26" s="11">
        <v>848021.23200000008</v>
      </c>
      <c r="YX26" s="11">
        <v>20989532.447999999</v>
      </c>
      <c r="YY26" s="11">
        <v>2931546.0719999997</v>
      </c>
      <c r="YZ26" s="11">
        <v>2566633.5120000001</v>
      </c>
      <c r="ZA26" s="11">
        <v>2297785.4879999999</v>
      </c>
      <c r="ZB26" s="11">
        <v>2858610</v>
      </c>
      <c r="ZC26" s="11">
        <v>2075926.08</v>
      </c>
      <c r="ZD26" s="11">
        <v>1380076.0559999999</v>
      </c>
      <c r="ZE26" s="11">
        <v>23633403.504000001</v>
      </c>
      <c r="ZF26" s="11">
        <v>2296653.84</v>
      </c>
      <c r="ZG26" s="11">
        <v>5548540.5600000005</v>
      </c>
      <c r="ZH26" s="11">
        <v>7047626.4239999987</v>
      </c>
      <c r="ZI26" s="11">
        <v>3040413.5999999996</v>
      </c>
      <c r="ZJ26" s="11">
        <v>3162598.56</v>
      </c>
      <c r="ZK26" s="11">
        <v>3861999.5999999996</v>
      </c>
      <c r="ZL26" s="11">
        <v>1882108.3200000003</v>
      </c>
      <c r="ZM26" s="11">
        <v>7267077.8639999991</v>
      </c>
      <c r="ZN26" s="11">
        <v>43763136.047999993</v>
      </c>
      <c r="ZO26" s="11">
        <v>14014914.528000001</v>
      </c>
      <c r="ZP26" s="11">
        <v>4178902.0799999996</v>
      </c>
      <c r="ZQ26" s="11">
        <v>13848697.200000001</v>
      </c>
      <c r="ZR26" s="11">
        <v>14309690.352</v>
      </c>
      <c r="ZS26" s="11">
        <v>2641882.9920000006</v>
      </c>
      <c r="ZT26" s="11">
        <v>2851231.392</v>
      </c>
      <c r="ZU26" s="11">
        <v>5125312.9440000001</v>
      </c>
      <c r="ZV26" s="11">
        <v>8412650.0159999989</v>
      </c>
      <c r="ZW26" s="11">
        <v>7622008.3920000009</v>
      </c>
      <c r="ZX26" s="11">
        <v>1733264.1360000002</v>
      </c>
      <c r="ZY26" s="11">
        <v>2406610.1519999998</v>
      </c>
      <c r="ZZ26" s="11">
        <v>14608963.368000001</v>
      </c>
      <c r="AAA26" s="11">
        <v>3748068.24</v>
      </c>
      <c r="AAB26" s="11">
        <v>4478328.959999999</v>
      </c>
      <c r="AAC26" s="11">
        <v>2717177.6400000006</v>
      </c>
      <c r="AAD26" s="11">
        <v>5224378.2719999999</v>
      </c>
      <c r="AAE26" s="11">
        <v>1386058.92</v>
      </c>
      <c r="AAF26" s="11">
        <v>1796228.1360000002</v>
      </c>
      <c r="AAG26" s="11">
        <v>1404843.1680000001</v>
      </c>
      <c r="AAH26" s="11">
        <v>1258446.1680000001</v>
      </c>
      <c r="AAI26" s="11">
        <v>877487.95200000005</v>
      </c>
      <c r="AAJ26" s="11">
        <v>17818036.535999998</v>
      </c>
      <c r="AAK26" s="11">
        <v>2657789.7119999994</v>
      </c>
      <c r="AAL26" s="11">
        <v>2785811.3039999995</v>
      </c>
      <c r="AAM26" s="11">
        <v>3006723</v>
      </c>
      <c r="AAN26" s="11">
        <v>2663626.7039999999</v>
      </c>
      <c r="AAO26" s="11">
        <v>3739623.84</v>
      </c>
      <c r="AAP26" s="11">
        <v>2271613.9679999999</v>
      </c>
      <c r="AAQ26" s="11">
        <v>73066642.824000001</v>
      </c>
      <c r="AAR26" s="11">
        <v>28013337.504000004</v>
      </c>
      <c r="AAS26" s="11">
        <v>17521636.847999997</v>
      </c>
      <c r="AAT26" s="11">
        <v>5294024.5439999998</v>
      </c>
      <c r="AAU26" s="11">
        <v>25740287.400000002</v>
      </c>
      <c r="AAV26" s="11">
        <v>15313753.488000002</v>
      </c>
      <c r="AAW26" s="11">
        <v>42279114.744000003</v>
      </c>
      <c r="AAX26" s="11">
        <v>63314581.248000003</v>
      </c>
      <c r="AAY26" s="11">
        <v>44176398.840000004</v>
      </c>
      <c r="AAZ26" s="11">
        <v>17761184.976000004</v>
      </c>
      <c r="ABA26" s="11">
        <v>25325090.160000004</v>
      </c>
      <c r="ABB26" s="11">
        <v>19707640.152000003</v>
      </c>
      <c r="ABC26" s="11">
        <v>51105472.175999992</v>
      </c>
      <c r="ABD26" s="11">
        <v>15209129.279999999</v>
      </c>
      <c r="ABE26" s="11">
        <v>18567127.200000003</v>
      </c>
      <c r="ABF26" s="11">
        <v>17101369.200000003</v>
      </c>
      <c r="ABG26" s="11">
        <v>12423523.991999999</v>
      </c>
      <c r="ABH26" s="11">
        <v>15873797.279999999</v>
      </c>
      <c r="ABI26" s="11">
        <v>32758239.120000005</v>
      </c>
      <c r="ABJ26" s="11">
        <v>21714649.056000002</v>
      </c>
      <c r="ABK26" s="11">
        <v>96043420.680000007</v>
      </c>
      <c r="ABL26" s="11">
        <v>26896000.320000004</v>
      </c>
      <c r="ABM26" s="11">
        <v>11428430.088</v>
      </c>
      <c r="ABN26" s="11">
        <v>13972221.839999998</v>
      </c>
      <c r="ABO26" s="11">
        <v>18142846.560000002</v>
      </c>
      <c r="ABP26" s="11">
        <v>14680880.640000001</v>
      </c>
      <c r="ABQ26" s="11">
        <v>35605714.296000004</v>
      </c>
      <c r="ABR26" s="11">
        <v>2660960.6880000001</v>
      </c>
      <c r="ABS26" s="11">
        <v>2588153.0159999998</v>
      </c>
      <c r="ABT26" s="11">
        <v>4401474.0480000004</v>
      </c>
      <c r="ABU26" s="11">
        <v>3562876.56</v>
      </c>
      <c r="ABV26" s="11">
        <v>7515641.5199999996</v>
      </c>
      <c r="ABW26" s="11">
        <v>2843655.7680000002</v>
      </c>
      <c r="ABX26" s="11">
        <v>2911107.216</v>
      </c>
      <c r="ABY26" s="11">
        <v>1457156.4</v>
      </c>
      <c r="ABZ26" s="11">
        <v>132080622.45599999</v>
      </c>
      <c r="ACA26" s="11">
        <v>13246764</v>
      </c>
      <c r="ACB26" s="11">
        <v>1944626.6400000001</v>
      </c>
      <c r="ACC26" s="11">
        <v>3011004</v>
      </c>
      <c r="ACD26" s="11">
        <v>18391678.200000003</v>
      </c>
      <c r="ACE26" s="11">
        <v>13681658.352</v>
      </c>
      <c r="ACF26" s="11">
        <v>2751185.16</v>
      </c>
      <c r="ACG26" s="11">
        <v>14693371.439999998</v>
      </c>
      <c r="ACH26" s="11">
        <v>16097486.52</v>
      </c>
      <c r="ACI26" s="11">
        <v>2477728.56</v>
      </c>
      <c r="ACJ26" s="11">
        <v>15983743.200000001</v>
      </c>
      <c r="ACK26" s="11">
        <v>74223228.552000001</v>
      </c>
      <c r="ACL26" s="11">
        <v>3502479.3599999994</v>
      </c>
      <c r="ACM26" s="11">
        <v>19780081.223999999</v>
      </c>
      <c r="ACN26" s="11">
        <v>10913462.256000001</v>
      </c>
      <c r="ACO26" s="11">
        <v>1468221.7439999999</v>
      </c>
      <c r="ACP26" s="11">
        <v>2608456.3200000003</v>
      </c>
      <c r="ACQ26" s="11">
        <v>3492949.1999999997</v>
      </c>
      <c r="ACR26" s="11">
        <v>12892395.864000002</v>
      </c>
      <c r="ACS26" s="11">
        <v>4880049.1680000005</v>
      </c>
      <c r="ACT26" s="11">
        <v>2864445.5999999996</v>
      </c>
      <c r="ACU26" s="11">
        <v>3026163.4079999998</v>
      </c>
      <c r="ACV26" s="11">
        <v>2722293.0480000004</v>
      </c>
      <c r="ACW26" s="11">
        <v>18314102.088</v>
      </c>
      <c r="ACX26" s="11">
        <v>2293450.5120000001</v>
      </c>
      <c r="ACY26" s="11">
        <v>11476509.600000001</v>
      </c>
      <c r="ACZ26" s="11">
        <v>11942807.952</v>
      </c>
      <c r="ADA26" s="11">
        <v>10821989.399999999</v>
      </c>
      <c r="ADB26" s="11">
        <v>8543935.6320000011</v>
      </c>
      <c r="ADC26" s="11">
        <v>4936252.6079999991</v>
      </c>
      <c r="ADD26" s="11">
        <v>2135294.3760000002</v>
      </c>
      <c r="ADE26" s="11">
        <v>947174.39999999991</v>
      </c>
      <c r="ADF26" s="11">
        <v>1638667.2000000002</v>
      </c>
      <c r="ADG26" s="652">
        <v>46442.399999999994</v>
      </c>
      <c r="ADH26" s="11">
        <v>17387671.655999999</v>
      </c>
      <c r="ADI26" s="11">
        <v>16494734.207999999</v>
      </c>
      <c r="ADJ26" s="11">
        <v>2044989</v>
      </c>
      <c r="ADK26" s="11">
        <v>2858920.4640000006</v>
      </c>
      <c r="ADL26" s="11">
        <v>3077949.4799999995</v>
      </c>
      <c r="ADM26" s="11">
        <v>1447444.6320000002</v>
      </c>
      <c r="ADN26" s="11">
        <v>2307638.784</v>
      </c>
      <c r="ADO26" s="11">
        <v>1449918.2399999998</v>
      </c>
      <c r="ADP26" s="11">
        <v>2309355.6239999998</v>
      </c>
      <c r="ADQ26" s="11">
        <v>139325663.42399999</v>
      </c>
      <c r="ADR26" s="11">
        <v>43449755.184</v>
      </c>
      <c r="ADS26" s="11">
        <v>45818594.231999993</v>
      </c>
      <c r="ADT26" s="11">
        <v>1256146.4640000002</v>
      </c>
      <c r="ADU26" s="11">
        <v>44534905.60800001</v>
      </c>
      <c r="ADV26" s="11">
        <v>5205556.8000000007</v>
      </c>
      <c r="ADW26" s="11">
        <v>453028.80000000005</v>
      </c>
      <c r="ADX26" s="11">
        <v>4159890</v>
      </c>
      <c r="ADY26" s="11">
        <v>750996.47999999998</v>
      </c>
      <c r="ADZ26" s="11">
        <v>845793.14400000009</v>
      </c>
      <c r="AEA26" s="11">
        <v>104449681.72799999</v>
      </c>
      <c r="AEB26" s="11">
        <v>10801755.048</v>
      </c>
      <c r="AEC26" s="11">
        <v>11337612.552000001</v>
      </c>
      <c r="AED26" s="11">
        <v>2209254.8640000001</v>
      </c>
      <c r="AEE26" s="11">
        <v>1777790.1839999999</v>
      </c>
      <c r="AEF26" s="11">
        <v>4359544.6079999991</v>
      </c>
      <c r="AEG26" s="11">
        <v>2593552.0319999997</v>
      </c>
      <c r="AEH26" s="11">
        <v>1863795.264</v>
      </c>
      <c r="AEI26" s="11">
        <v>1197540.6720000003</v>
      </c>
      <c r="AEJ26" s="11">
        <v>1680498.6960000002</v>
      </c>
      <c r="AEK26" s="11">
        <v>2542361.0880000005</v>
      </c>
      <c r="AEL26" s="11">
        <v>2903579.04</v>
      </c>
      <c r="AEM26" s="11">
        <v>3038634.648</v>
      </c>
      <c r="AEN26" s="11">
        <v>2530227.4079999998</v>
      </c>
      <c r="AEO26" s="11">
        <v>3906269.1359999995</v>
      </c>
      <c r="AEP26" s="11">
        <v>4259391.959999999</v>
      </c>
      <c r="AEQ26" s="11">
        <v>2834091.4799999995</v>
      </c>
      <c r="AER26" s="11">
        <v>3175868.4239999996</v>
      </c>
      <c r="AES26" s="11">
        <v>1829893.3200000003</v>
      </c>
      <c r="AET26" s="11">
        <v>3494247.0960000004</v>
      </c>
      <c r="AEU26" s="11">
        <v>42832666.343999997</v>
      </c>
      <c r="AEV26" s="11">
        <v>10483330.704</v>
      </c>
      <c r="AEW26" s="11">
        <v>8119672.3200000003</v>
      </c>
      <c r="AEX26" s="11">
        <v>3289270.56</v>
      </c>
      <c r="AEY26" s="11">
        <v>2966391.5999999996</v>
      </c>
      <c r="AEZ26" s="11">
        <v>7234712.3279999997</v>
      </c>
      <c r="AFA26" s="11">
        <v>2499709.92</v>
      </c>
      <c r="AFB26" s="11">
        <v>3244518.7199999997</v>
      </c>
      <c r="AFC26" s="11">
        <v>2381231.1120000002</v>
      </c>
      <c r="AFD26" s="11">
        <v>1463601.2399999998</v>
      </c>
      <c r="AFE26" s="11">
        <v>28535058.191999998</v>
      </c>
      <c r="AFF26" s="11">
        <v>49694796</v>
      </c>
      <c r="AFG26" s="11">
        <v>13319176.319999998</v>
      </c>
      <c r="AFH26" s="11">
        <v>15066849.600000001</v>
      </c>
      <c r="AFI26" s="11">
        <v>27208608.983999997</v>
      </c>
      <c r="AFJ26" s="11">
        <v>4985881.8000000007</v>
      </c>
      <c r="AFK26" s="11">
        <v>15068044.560000002</v>
      </c>
      <c r="AFL26" s="11">
        <v>12868672.080000002</v>
      </c>
      <c r="AFM26" s="11">
        <v>10911286.248</v>
      </c>
      <c r="AFN26" s="11">
        <v>4769462.688000001</v>
      </c>
      <c r="AFO26" s="11">
        <v>27411070.104000002</v>
      </c>
      <c r="AFP26" s="11">
        <v>3647198.8080000002</v>
      </c>
      <c r="AFQ26" s="11">
        <v>9175334.3999999985</v>
      </c>
      <c r="AFR26" s="11">
        <v>57069743.159999996</v>
      </c>
      <c r="AFS26" s="11">
        <v>14057412.528000001</v>
      </c>
      <c r="AFT26" s="11">
        <v>9109823.2800000012</v>
      </c>
      <c r="AFU26" s="11">
        <v>8378293.919999999</v>
      </c>
      <c r="AFV26" s="11">
        <v>7816059.7199999988</v>
      </c>
      <c r="AFW26" s="11">
        <v>6836707.4399999995</v>
      </c>
      <c r="AFX26" s="11">
        <v>5238028.4159999993</v>
      </c>
      <c r="AFY26" s="11">
        <v>10388136.912</v>
      </c>
      <c r="AFZ26" s="11">
        <v>11033613.767999999</v>
      </c>
      <c r="AGA26" s="11">
        <v>5706456.1679999996</v>
      </c>
      <c r="AGB26" s="11">
        <v>12393661.631999999</v>
      </c>
      <c r="AGC26" s="11">
        <v>5627060.4000000004</v>
      </c>
      <c r="AGD26" s="11">
        <v>33598897.872000001</v>
      </c>
      <c r="AGE26" s="11">
        <v>5316910.8479999993</v>
      </c>
      <c r="AGF26" s="11">
        <v>2532237.6960000005</v>
      </c>
      <c r="AGG26" s="11">
        <v>2944561.7039999999</v>
      </c>
      <c r="AGH26" s="11">
        <v>6791726.0879999995</v>
      </c>
      <c r="AGI26" s="11">
        <v>10666607.927999999</v>
      </c>
      <c r="AGJ26" s="11">
        <v>2039137.3919999998</v>
      </c>
      <c r="AGK26" s="11">
        <v>2592233.784</v>
      </c>
      <c r="AGL26" s="11">
        <v>2580498.4799999995</v>
      </c>
      <c r="AGM26" s="11">
        <v>3019838.0880000005</v>
      </c>
      <c r="AGN26" s="11">
        <v>1664055.5999999999</v>
      </c>
      <c r="AGO26" s="11">
        <v>43966517.664000005</v>
      </c>
      <c r="AGP26" s="11">
        <v>21600705.552000001</v>
      </c>
      <c r="AGQ26" s="11">
        <v>9149205.2640000004</v>
      </c>
      <c r="AGR26" s="11">
        <v>7119533.9520000005</v>
      </c>
      <c r="AGS26" s="11">
        <v>29069951.544000003</v>
      </c>
      <c r="AGT26" s="11">
        <v>11077518.695999999</v>
      </c>
      <c r="AGU26" s="11">
        <v>5402292</v>
      </c>
      <c r="AGV26" s="11">
        <v>15476218.799999999</v>
      </c>
      <c r="AGW26" s="11">
        <v>65332412.75999999</v>
      </c>
      <c r="AGX26" s="11">
        <v>52737822.887999997</v>
      </c>
      <c r="AGY26" s="11">
        <v>2986829.0640000002</v>
      </c>
      <c r="AGZ26" s="11">
        <v>12411062.568</v>
      </c>
      <c r="AHA26" s="11">
        <v>7209575.352</v>
      </c>
      <c r="AHB26" s="11">
        <v>27625236.167999998</v>
      </c>
      <c r="AHC26" s="11">
        <v>15633582.695999999</v>
      </c>
      <c r="AHD26" s="11">
        <v>4142748.648</v>
      </c>
      <c r="AHE26" s="11">
        <v>1706296.7999999998</v>
      </c>
      <c r="AHF26" s="11">
        <v>2592561.216</v>
      </c>
      <c r="AHG26" s="11">
        <v>8566344</v>
      </c>
      <c r="AHH26" s="11">
        <v>1064000.4479999999</v>
      </c>
      <c r="AHI26" s="11">
        <v>1877410.9440000001</v>
      </c>
      <c r="AHJ26" s="11">
        <v>3093203.5200000005</v>
      </c>
      <c r="AHK26" s="11">
        <v>2477397.8879999998</v>
      </c>
      <c r="AHL26" s="11">
        <v>2285042.352</v>
      </c>
      <c r="AHM26" s="11">
        <v>2111707.3440000005</v>
      </c>
      <c r="AHN26" s="11">
        <v>24076893.167999998</v>
      </c>
      <c r="AHO26" s="11">
        <v>2654014.0079999994</v>
      </c>
      <c r="AHP26" s="11">
        <v>4731482.4959999993</v>
      </c>
      <c r="AHQ26" s="11">
        <v>3364697.4000000004</v>
      </c>
      <c r="AHR26" s="11">
        <v>5494394.6639999989</v>
      </c>
      <c r="AHS26" s="11">
        <v>3118593.9840000002</v>
      </c>
      <c r="AHT26" s="11">
        <v>1306751.2080000001</v>
      </c>
      <c r="AHU26" s="11">
        <f t="shared" si="16"/>
        <v>11736669898.967985</v>
      </c>
      <c r="AHW26" s="625"/>
      <c r="AHX26" s="626"/>
    </row>
    <row r="27" spans="1:908" x14ac:dyDescent="0.8">
      <c r="A27" s="96">
        <v>21</v>
      </c>
      <c r="B27" s="96" t="s">
        <v>33</v>
      </c>
      <c r="C27" s="6" t="s">
        <v>34</v>
      </c>
      <c r="D27" s="11">
        <v>333499881.26400006</v>
      </c>
      <c r="E27" s="11">
        <v>9305887.2479999997</v>
      </c>
      <c r="F27" s="11">
        <v>72607606.920000002</v>
      </c>
      <c r="G27" s="11">
        <v>8637680.6639999989</v>
      </c>
      <c r="H27" s="11">
        <v>57385282.487999998</v>
      </c>
      <c r="I27" s="11">
        <v>4782685.4879999999</v>
      </c>
      <c r="J27" s="11">
        <v>45308411.640000001</v>
      </c>
      <c r="K27" s="11">
        <v>8432752.8960000016</v>
      </c>
      <c r="L27" s="11">
        <v>6135392.9519999996</v>
      </c>
      <c r="M27" s="11">
        <v>7533156.4559999993</v>
      </c>
      <c r="N27" s="11">
        <v>3324195.4079999998</v>
      </c>
      <c r="O27" s="11">
        <v>4004159.5439999998</v>
      </c>
      <c r="P27" s="11">
        <v>8298351.8639999991</v>
      </c>
      <c r="Q27" s="11">
        <v>6864016.2960000001</v>
      </c>
      <c r="R27" s="11">
        <v>4339381.4640000006</v>
      </c>
      <c r="S27" s="11">
        <v>33167198.471999995</v>
      </c>
      <c r="T27" s="11">
        <v>87202033.824000001</v>
      </c>
      <c r="U27" s="11">
        <v>2870917.8959999997</v>
      </c>
      <c r="V27" s="11">
        <v>127536.67200000001</v>
      </c>
      <c r="W27" s="11">
        <v>332145875.08800006</v>
      </c>
      <c r="X27" s="11">
        <v>54282808.536000006</v>
      </c>
      <c r="Y27" s="11">
        <v>5508377.4480000008</v>
      </c>
      <c r="Z27" s="11">
        <v>19750014.983999997</v>
      </c>
      <c r="AA27" s="11">
        <v>8038558.919999999</v>
      </c>
      <c r="AB27" s="11">
        <v>14018461.200000001</v>
      </c>
      <c r="AC27" s="11">
        <v>6162623.688000001</v>
      </c>
      <c r="AD27" s="11">
        <v>88679248.583999991</v>
      </c>
      <c r="AE27" s="11">
        <v>21476792.088</v>
      </c>
      <c r="AF27" s="11">
        <v>11127425.903999999</v>
      </c>
      <c r="AG27" s="11">
        <v>91497173.088</v>
      </c>
      <c r="AH27" s="11">
        <v>11662037.471999999</v>
      </c>
      <c r="AI27" s="11">
        <v>43494488.664000005</v>
      </c>
      <c r="AJ27" s="11">
        <v>26622310.967999998</v>
      </c>
      <c r="AK27" s="11">
        <v>7315340.7359999996</v>
      </c>
      <c r="AL27" s="11">
        <v>6749425.0080000004</v>
      </c>
      <c r="AM27" s="11">
        <v>6706570.3920000009</v>
      </c>
      <c r="AN27" s="11">
        <v>11959891.368000001</v>
      </c>
      <c r="AO27" s="11">
        <v>9061182.9840000011</v>
      </c>
      <c r="AP27" s="11">
        <v>8974754.9039999992</v>
      </c>
      <c r="AQ27" s="11">
        <v>7244626.4160000002</v>
      </c>
      <c r="AR27" s="11">
        <v>4001116.176</v>
      </c>
      <c r="AS27" s="11">
        <v>7124115.2879999997</v>
      </c>
      <c r="AT27" s="11">
        <v>5924583.1199999992</v>
      </c>
      <c r="AU27" s="11">
        <v>53658868.487999998</v>
      </c>
      <c r="AV27" s="11">
        <v>2220883.1519999998</v>
      </c>
      <c r="AW27" s="11">
        <v>3241885.6320000002</v>
      </c>
      <c r="AX27" s="11">
        <v>5751943.3200000003</v>
      </c>
      <c r="AY27" s="11">
        <v>7834919.6639999989</v>
      </c>
      <c r="AZ27" s="11">
        <v>8009700.8880000003</v>
      </c>
      <c r="BA27" s="11">
        <v>2649007.9440000001</v>
      </c>
      <c r="BB27" s="11">
        <v>2502906.36</v>
      </c>
      <c r="BC27" s="11">
        <v>3914349.1680000005</v>
      </c>
      <c r="BD27" s="11">
        <v>4477303.6559999995</v>
      </c>
      <c r="BE27" s="11">
        <v>4744435.2960000001</v>
      </c>
      <c r="BF27" s="11">
        <v>1539058.44</v>
      </c>
      <c r="BG27" s="11">
        <v>42661940.159999996</v>
      </c>
      <c r="BH27" s="11">
        <v>2501078.64</v>
      </c>
      <c r="BI27" s="11">
        <v>4310773.08</v>
      </c>
      <c r="BJ27" s="11">
        <v>86102551.344000012</v>
      </c>
      <c r="BK27" s="11">
        <v>58669841.015999995</v>
      </c>
      <c r="BL27" s="11">
        <v>3526890.1919999998</v>
      </c>
      <c r="BM27" s="11">
        <v>4381861.32</v>
      </c>
      <c r="BN27" s="11">
        <v>8783013.3360000011</v>
      </c>
      <c r="BO27" s="11">
        <v>10581657.984000001</v>
      </c>
      <c r="BP27" s="11">
        <v>6702242.5440000007</v>
      </c>
      <c r="BQ27" s="11">
        <v>3397337.2319999998</v>
      </c>
      <c r="BR27" s="11">
        <v>1979602.7759999998</v>
      </c>
      <c r="BS27" s="11">
        <v>138805278</v>
      </c>
      <c r="BT27" s="11">
        <v>22854442.943999998</v>
      </c>
      <c r="BU27" s="11">
        <v>3499590.264</v>
      </c>
      <c r="BV27" s="11">
        <v>22335730.127999999</v>
      </c>
      <c r="BW27" s="11">
        <v>6366502.5600000005</v>
      </c>
      <c r="BX27" s="11">
        <v>5873411.5920000002</v>
      </c>
      <c r="BY27" s="11">
        <v>2717321.5920000002</v>
      </c>
      <c r="BZ27" s="11">
        <v>9576566.4959999993</v>
      </c>
      <c r="CA27" s="11">
        <v>23544792.192000002</v>
      </c>
      <c r="CB27" s="11">
        <v>6622776.0479999995</v>
      </c>
      <c r="CC27" s="11">
        <v>11531417.544</v>
      </c>
      <c r="CD27" s="11">
        <v>17266843.056000002</v>
      </c>
      <c r="CE27" s="11">
        <v>8374253.1599999992</v>
      </c>
      <c r="CF27" s="11">
        <v>7078840.1280000005</v>
      </c>
      <c r="CG27" s="11">
        <v>8340699.8159999996</v>
      </c>
      <c r="CH27" s="11">
        <v>266156422.60799998</v>
      </c>
      <c r="CI27" s="11">
        <v>12831507.575999999</v>
      </c>
      <c r="CJ27" s="11">
        <v>59528144.447999999</v>
      </c>
      <c r="CK27" s="11">
        <v>7151823.1439999994</v>
      </c>
      <c r="CL27" s="11">
        <v>20667064.079999998</v>
      </c>
      <c r="CM27" s="11">
        <v>12342320.807999998</v>
      </c>
      <c r="CN27" s="11">
        <v>12634190.327999998</v>
      </c>
      <c r="CO27" s="11">
        <v>33305757.287999995</v>
      </c>
      <c r="CP27" s="11">
        <v>6811091.3760000011</v>
      </c>
      <c r="CQ27" s="11">
        <v>9881471.2559999991</v>
      </c>
      <c r="CR27" s="11">
        <v>8106518.7599999998</v>
      </c>
      <c r="CS27" s="11">
        <v>11610471.84</v>
      </c>
      <c r="CT27" s="11">
        <v>7898314.176</v>
      </c>
      <c r="CU27" s="11">
        <v>104590592.35199998</v>
      </c>
      <c r="CV27" s="11">
        <v>4812996.6720000003</v>
      </c>
      <c r="CW27" s="11">
        <v>10341408.143999998</v>
      </c>
      <c r="CX27" s="11">
        <v>14585801.712000001</v>
      </c>
      <c r="CY27" s="11">
        <v>4689842.1839999994</v>
      </c>
      <c r="CZ27" s="11">
        <v>13134899.376000002</v>
      </c>
      <c r="DA27" s="11">
        <v>4911423.1919999998</v>
      </c>
      <c r="DB27" s="11">
        <v>6306186.9120000005</v>
      </c>
      <c r="DC27" s="11">
        <v>77882640.791999996</v>
      </c>
      <c r="DD27" s="11">
        <v>76730693.42400001</v>
      </c>
      <c r="DE27" s="11">
        <v>8731959.1679999996</v>
      </c>
      <c r="DF27" s="11">
        <v>3292856.6880000005</v>
      </c>
      <c r="DG27" s="11">
        <v>21028101.240000002</v>
      </c>
      <c r="DH27" s="11">
        <v>26331767.280000001</v>
      </c>
      <c r="DI27" s="11">
        <v>23219574.384000003</v>
      </c>
      <c r="DJ27" s="11">
        <v>15536541.864000002</v>
      </c>
      <c r="DK27" s="11">
        <v>12870329.976000002</v>
      </c>
      <c r="DL27" s="11">
        <v>249732472.07999998</v>
      </c>
      <c r="DM27" s="11">
        <v>7671803.3040000005</v>
      </c>
      <c r="DN27" s="11">
        <v>3404348.8560000001</v>
      </c>
      <c r="DO27" s="11">
        <v>9986569.0319999997</v>
      </c>
      <c r="DP27" s="11">
        <v>6876715.8000000007</v>
      </c>
      <c r="DQ27" s="11">
        <v>7055500.080000001</v>
      </c>
      <c r="DR27" s="11">
        <v>19104331.535999998</v>
      </c>
      <c r="DS27" s="11">
        <v>7651385.5199999996</v>
      </c>
      <c r="DT27" s="11">
        <v>42699033.120000005</v>
      </c>
      <c r="DU27" s="11">
        <v>108207259.368</v>
      </c>
      <c r="DV27" s="11">
        <v>8288387.5440000007</v>
      </c>
      <c r="DW27" s="11">
        <v>53256467.711999997</v>
      </c>
      <c r="DX27" s="11">
        <v>77738586.69600001</v>
      </c>
      <c r="DY27" s="11">
        <v>22796046.600000001</v>
      </c>
      <c r="DZ27" s="11">
        <v>34139267.544</v>
      </c>
      <c r="EA27" s="11">
        <v>18358442.592</v>
      </c>
      <c r="EB27" s="11">
        <v>6329480.040000001</v>
      </c>
      <c r="EC27" s="11">
        <v>10121304.359999999</v>
      </c>
      <c r="ED27" s="11">
        <v>8830287.1920000017</v>
      </c>
      <c r="EE27" s="11">
        <v>33133625.759999998</v>
      </c>
      <c r="EF27" s="11">
        <v>55536717.288000003</v>
      </c>
      <c r="EG27" s="11">
        <v>44584488.408000007</v>
      </c>
      <c r="EH27" s="11">
        <v>12771217.560000002</v>
      </c>
      <c r="EI27" s="11">
        <v>9995364.5519999992</v>
      </c>
      <c r="EJ27" s="11">
        <v>7084613.2080000006</v>
      </c>
      <c r="EK27" s="11">
        <v>19302971.544</v>
      </c>
      <c r="EL27" s="11">
        <v>31757219.256000001</v>
      </c>
      <c r="EM27" s="11">
        <v>4519531.3679999998</v>
      </c>
      <c r="EN27" s="11">
        <v>11302092.143999998</v>
      </c>
      <c r="EO27" s="11">
        <v>153068366.59200001</v>
      </c>
      <c r="EP27" s="11">
        <v>9875549.6400000006</v>
      </c>
      <c r="EQ27" s="11">
        <v>6031592.1359999999</v>
      </c>
      <c r="ER27" s="11">
        <v>14378878.824000001</v>
      </c>
      <c r="ES27" s="11">
        <v>10779075.143999998</v>
      </c>
      <c r="ET27" s="11">
        <v>4169205.5760000004</v>
      </c>
      <c r="EU27" s="11">
        <v>4264116</v>
      </c>
      <c r="EV27" s="11">
        <v>17552011.127999999</v>
      </c>
      <c r="EW27" s="11">
        <v>6837285.4559999993</v>
      </c>
      <c r="EX27" s="11">
        <v>84157468.008000016</v>
      </c>
      <c r="EY27" s="11">
        <v>3346385.9280000003</v>
      </c>
      <c r="EZ27" s="11">
        <v>3842248.3920000005</v>
      </c>
      <c r="FA27" s="11">
        <v>8149716.8880000003</v>
      </c>
      <c r="FB27" s="11">
        <v>5301436.8000000007</v>
      </c>
      <c r="FC27" s="11">
        <v>11314527.864</v>
      </c>
      <c r="FD27" s="11">
        <v>8524837.8000000007</v>
      </c>
      <c r="FE27" s="11">
        <v>5462183.3279999997</v>
      </c>
      <c r="FF27" s="11">
        <v>4868304.6239999998</v>
      </c>
      <c r="FG27" s="11">
        <v>3653658.0719999997</v>
      </c>
      <c r="FH27" s="11">
        <v>3149578.3920000005</v>
      </c>
      <c r="FI27" s="11">
        <v>4769613.432</v>
      </c>
      <c r="FJ27" s="11">
        <v>40701845.688000008</v>
      </c>
      <c r="FK27" s="11">
        <v>3482615.3039999995</v>
      </c>
      <c r="FL27" s="11">
        <v>5803162.0800000001</v>
      </c>
      <c r="FM27" s="11">
        <v>3552727.1999999997</v>
      </c>
      <c r="FN27" s="11">
        <v>11394941.088</v>
      </c>
      <c r="FO27" s="11">
        <v>6961234.9680000003</v>
      </c>
      <c r="FP27" s="11">
        <v>2860685.6160000004</v>
      </c>
      <c r="FQ27" s="11">
        <v>2175777.6239999998</v>
      </c>
      <c r="FR27" s="11">
        <v>261259682.28000003</v>
      </c>
      <c r="FS27" s="11">
        <v>6484413.9840000011</v>
      </c>
      <c r="FT27" s="11">
        <v>7647282.311999999</v>
      </c>
      <c r="FU27" s="11">
        <v>9482231.7120000012</v>
      </c>
      <c r="FV27" s="11">
        <v>20391358.943999998</v>
      </c>
      <c r="FW27" s="11">
        <v>5164937.4480000008</v>
      </c>
      <c r="FX27" s="11">
        <v>16693047.503999999</v>
      </c>
      <c r="FY27" s="11">
        <v>9485835.6000000015</v>
      </c>
      <c r="FZ27" s="11">
        <v>5396889.8399999999</v>
      </c>
      <c r="GA27" s="11">
        <v>9731989.6320000011</v>
      </c>
      <c r="GB27" s="11">
        <v>17910311.495999999</v>
      </c>
      <c r="GC27" s="11">
        <v>2700886.5599999996</v>
      </c>
      <c r="GD27" s="11">
        <v>4113298.9679999999</v>
      </c>
      <c r="GE27" s="11">
        <v>3636741.9840000002</v>
      </c>
      <c r="GF27" s="11">
        <v>78913339.752000004</v>
      </c>
      <c r="GG27" s="11">
        <v>6612426.3600000003</v>
      </c>
      <c r="GH27" s="11">
        <v>14212964.256000001</v>
      </c>
      <c r="GI27" s="11">
        <v>37047041.063999996</v>
      </c>
      <c r="GJ27" s="11">
        <v>12677359.152000003</v>
      </c>
      <c r="GK27" s="11">
        <v>5904080.8320000004</v>
      </c>
      <c r="GL27" s="11">
        <v>6853961.3999999994</v>
      </c>
      <c r="GM27" s="11">
        <v>20640735.816</v>
      </c>
      <c r="GN27" s="11">
        <v>6129744.0240000002</v>
      </c>
      <c r="GO27" s="11">
        <v>4486104.4079999998</v>
      </c>
      <c r="GP27" s="11">
        <v>4772556.4079999998</v>
      </c>
      <c r="GQ27" s="11">
        <v>4886720.88</v>
      </c>
      <c r="GR27" s="11">
        <v>85259510.640000015</v>
      </c>
      <c r="GS27" s="11">
        <v>6830618.0640000002</v>
      </c>
      <c r="GT27" s="11">
        <v>4695841.5359999994</v>
      </c>
      <c r="GU27" s="11">
        <v>4853885.7119999994</v>
      </c>
      <c r="GV27" s="11">
        <v>3170131.8959999997</v>
      </c>
      <c r="GW27" s="11">
        <v>8930142.623999998</v>
      </c>
      <c r="GX27" s="11">
        <v>5552913.0960000008</v>
      </c>
      <c r="GY27" s="11">
        <v>3975447.3119999995</v>
      </c>
      <c r="GZ27" s="11">
        <v>92548977.192000002</v>
      </c>
      <c r="HA27" s="11">
        <v>8284805.1599999992</v>
      </c>
      <c r="HB27" s="11">
        <v>9997602.2400000002</v>
      </c>
      <c r="HC27" s="11">
        <v>4227965.4480000008</v>
      </c>
      <c r="HD27" s="11">
        <v>168034657.36799997</v>
      </c>
      <c r="HE27" s="11">
        <v>16327261.200000001</v>
      </c>
      <c r="HF27" s="11">
        <v>40033014.552000001</v>
      </c>
      <c r="HG27" s="11">
        <v>15216229.416000001</v>
      </c>
      <c r="HH27" s="11">
        <v>13301284.824000001</v>
      </c>
      <c r="HI27" s="11">
        <v>24533233.847999997</v>
      </c>
      <c r="HJ27" s="11">
        <v>5686610.8080000002</v>
      </c>
      <c r="HK27" s="11">
        <v>6273070.3679999989</v>
      </c>
      <c r="HL27" s="11">
        <v>82209445.319999993</v>
      </c>
      <c r="HM27" s="11">
        <v>14741684.735999998</v>
      </c>
      <c r="HN27" s="11">
        <v>58063418.807999998</v>
      </c>
      <c r="HO27" s="11">
        <v>12567885.048</v>
      </c>
      <c r="HP27" s="11">
        <v>8729924.6400000006</v>
      </c>
      <c r="HQ27" s="11">
        <v>14577903.839999998</v>
      </c>
      <c r="HR27" s="11">
        <v>13475330.447999999</v>
      </c>
      <c r="HS27" s="11">
        <v>11556582.024</v>
      </c>
      <c r="HT27" s="11">
        <v>106588931.01600002</v>
      </c>
      <c r="HU27" s="11">
        <v>36437142.023999996</v>
      </c>
      <c r="HV27" s="11">
        <v>4566655.32</v>
      </c>
      <c r="HW27" s="11">
        <v>4336383.1919999998</v>
      </c>
      <c r="HX27" s="11">
        <v>7660049.0640000002</v>
      </c>
      <c r="HY27" s="11">
        <v>2559804.3839999996</v>
      </c>
      <c r="HZ27" s="11">
        <v>22642165.824000001</v>
      </c>
      <c r="IA27" s="11">
        <v>5521446.959999999</v>
      </c>
      <c r="IB27" s="11">
        <v>10374668.039999999</v>
      </c>
      <c r="IC27" s="11">
        <v>3532754.2800000003</v>
      </c>
      <c r="ID27" s="11">
        <v>8307658.3439999996</v>
      </c>
      <c r="IE27" s="11">
        <v>25633482.768000003</v>
      </c>
      <c r="IF27" s="11">
        <v>3690182.8319999995</v>
      </c>
      <c r="IG27" s="11">
        <v>7938697.1999999993</v>
      </c>
      <c r="IH27" s="11">
        <v>8323226.7599999998</v>
      </c>
      <c r="II27" s="11">
        <v>3438923.5439999998</v>
      </c>
      <c r="IJ27" s="11">
        <v>90660805.008000016</v>
      </c>
      <c r="IK27" s="11">
        <v>24992726.903999999</v>
      </c>
      <c r="IL27" s="11">
        <v>12087392.592</v>
      </c>
      <c r="IM27" s="11">
        <v>14706636.888</v>
      </c>
      <c r="IN27" s="11">
        <v>47822915.832000002</v>
      </c>
      <c r="IO27" s="11">
        <v>7912350.6720000003</v>
      </c>
      <c r="IP27" s="11">
        <v>7504596.6000000006</v>
      </c>
      <c r="IQ27" s="11">
        <v>2508478.0079999999</v>
      </c>
      <c r="IR27" s="11">
        <v>8077650.5519999992</v>
      </c>
      <c r="IS27" s="11">
        <v>5961465.5280000009</v>
      </c>
      <c r="IT27" s="11">
        <v>7168360.4399999995</v>
      </c>
      <c r="IU27" s="11">
        <v>144769922.80800003</v>
      </c>
      <c r="IV27" s="11">
        <v>45078139.175999999</v>
      </c>
      <c r="IW27" s="11">
        <v>12432147.576000001</v>
      </c>
      <c r="IX27" s="11">
        <v>6062104.3200000003</v>
      </c>
      <c r="IY27" s="11">
        <v>8511174.9360000007</v>
      </c>
      <c r="IZ27" s="11">
        <v>2108040.2399999998</v>
      </c>
      <c r="JA27" s="11">
        <v>2401638.8640000001</v>
      </c>
      <c r="JB27" s="11">
        <v>4500389.5200000005</v>
      </c>
      <c r="JC27" s="11">
        <v>3589908.7199999997</v>
      </c>
      <c r="JD27" s="11">
        <v>4952121.1439999994</v>
      </c>
      <c r="JE27" s="11">
        <v>5622897.9840000011</v>
      </c>
      <c r="JF27" s="11">
        <v>4868303.9759999998</v>
      </c>
      <c r="JG27" s="11">
        <v>43572468.719999999</v>
      </c>
      <c r="JH27" s="11">
        <v>25682294.592</v>
      </c>
      <c r="JI27" s="11">
        <v>5377604.0879999995</v>
      </c>
      <c r="JJ27" s="11">
        <v>6227564.4480000008</v>
      </c>
      <c r="JK27" s="11">
        <v>7282905.2400000002</v>
      </c>
      <c r="JL27" s="11">
        <v>6543556.5119999992</v>
      </c>
      <c r="JM27" s="11">
        <v>31382191.535999998</v>
      </c>
      <c r="JN27" s="11">
        <v>6791317.4880000008</v>
      </c>
      <c r="JO27" s="11">
        <v>4566794.9280000003</v>
      </c>
      <c r="JP27" s="11">
        <v>27668105.447999999</v>
      </c>
      <c r="JQ27" s="11">
        <v>8146567.7760000005</v>
      </c>
      <c r="JR27" s="11">
        <v>22625074.824000001</v>
      </c>
      <c r="JS27" s="11">
        <v>4469184.8880000003</v>
      </c>
      <c r="JT27" s="11">
        <v>137746853.75999999</v>
      </c>
      <c r="JU27" s="11">
        <v>62391996.456000008</v>
      </c>
      <c r="JV27" s="11">
        <v>9218029.3920000009</v>
      </c>
      <c r="JW27" s="11">
        <v>3702000.9599999995</v>
      </c>
      <c r="JX27" s="11">
        <v>7291614.0960000008</v>
      </c>
      <c r="JY27" s="11">
        <v>3765403.9920000006</v>
      </c>
      <c r="JZ27" s="11">
        <v>36188167.848000005</v>
      </c>
      <c r="KA27" s="11">
        <v>23456048.759999998</v>
      </c>
      <c r="KB27" s="11">
        <v>5659483.1280000005</v>
      </c>
      <c r="KC27" s="11">
        <v>3627470.2559999996</v>
      </c>
      <c r="KD27" s="11">
        <v>9472166.0159999989</v>
      </c>
      <c r="KE27" s="11">
        <v>15302785.128</v>
      </c>
      <c r="KF27" s="11">
        <v>3228077.352</v>
      </c>
      <c r="KG27" s="11">
        <v>1279098.6000000001</v>
      </c>
      <c r="KH27" s="11">
        <v>4054387.1279999996</v>
      </c>
      <c r="KI27" s="11">
        <v>3877244.8560000001</v>
      </c>
      <c r="KJ27" s="11">
        <v>173441451.24000001</v>
      </c>
      <c r="KK27" s="11">
        <v>13011327.095999999</v>
      </c>
      <c r="KL27" s="11">
        <v>17086517.304000001</v>
      </c>
      <c r="KM27" s="11">
        <v>12168088.655999999</v>
      </c>
      <c r="KN27" s="11">
        <v>15438145.799999999</v>
      </c>
      <c r="KO27" s="11">
        <v>10007328.024</v>
      </c>
      <c r="KP27" s="11">
        <v>48638436.912</v>
      </c>
      <c r="KQ27" s="11">
        <v>6081602.1119999997</v>
      </c>
      <c r="KR27" s="11">
        <v>14113068.359999999</v>
      </c>
      <c r="KS27" s="11">
        <v>37972876.247999996</v>
      </c>
      <c r="KT27" s="11">
        <v>6074057.0639999993</v>
      </c>
      <c r="KU27" s="11">
        <v>7266479.7359999996</v>
      </c>
      <c r="KV27" s="11">
        <v>46527654.791999996</v>
      </c>
      <c r="KW27" s="11">
        <v>13273564.223999999</v>
      </c>
      <c r="KX27" s="11">
        <v>10011597.096000001</v>
      </c>
      <c r="KY27" s="11">
        <v>166478837.75999999</v>
      </c>
      <c r="KZ27" s="11">
        <v>17923777.152000003</v>
      </c>
      <c r="LA27" s="11">
        <v>75004401.93599999</v>
      </c>
      <c r="LB27" s="11">
        <v>11850480.743999999</v>
      </c>
      <c r="LC27" s="11">
        <v>3908384.16</v>
      </c>
      <c r="LD27" s="11">
        <v>30943870.487999998</v>
      </c>
      <c r="LE27" s="11">
        <v>22638869.232000001</v>
      </c>
      <c r="LF27" s="11">
        <v>5336086.2239999995</v>
      </c>
      <c r="LG27" s="11">
        <v>6375487.9680000003</v>
      </c>
      <c r="LH27" s="11">
        <v>6174805.5360000003</v>
      </c>
      <c r="LI27" s="11">
        <v>201722788.77599996</v>
      </c>
      <c r="LJ27" s="11">
        <v>46563081.527999997</v>
      </c>
      <c r="LK27" s="11">
        <v>46503867.504000008</v>
      </c>
      <c r="LL27" s="11">
        <v>49980603.887999997</v>
      </c>
      <c r="LM27" s="11">
        <v>11204992.511999998</v>
      </c>
      <c r="LN27" s="11">
        <v>4107044.5200000005</v>
      </c>
      <c r="LO27" s="11">
        <v>5432535.5280000009</v>
      </c>
      <c r="LP27" s="11">
        <v>10072234.943999998</v>
      </c>
      <c r="LQ27" s="11"/>
      <c r="LR27" s="11">
        <v>12373964.903999999</v>
      </c>
      <c r="LS27" s="11">
        <v>7765674.432000001</v>
      </c>
      <c r="LT27" s="11">
        <v>38398911.792000003</v>
      </c>
      <c r="LU27" s="11">
        <v>2630339.7599999998</v>
      </c>
      <c r="LV27" s="11">
        <v>2269954.9440000001</v>
      </c>
      <c r="LW27" s="11">
        <v>339239864.80799997</v>
      </c>
      <c r="LX27" s="11">
        <v>102952446.33600001</v>
      </c>
      <c r="LY27" s="11">
        <v>191295798.55199999</v>
      </c>
      <c r="LZ27" s="11">
        <v>30858754.679999996</v>
      </c>
      <c r="MA27" s="11">
        <v>19700815.008000001</v>
      </c>
      <c r="MB27" s="11">
        <v>32576653.608000003</v>
      </c>
      <c r="MC27" s="11">
        <v>13401315.023999998</v>
      </c>
      <c r="MD27" s="11">
        <v>12094246.103999998</v>
      </c>
      <c r="ME27" s="11">
        <v>13686644.592</v>
      </c>
      <c r="MF27" s="11">
        <v>22943232.864</v>
      </c>
      <c r="MG27" s="11">
        <v>12578606.015999999</v>
      </c>
      <c r="MH27" s="11">
        <v>9387979.7039999999</v>
      </c>
      <c r="MI27" s="11">
        <v>277627034.23199999</v>
      </c>
      <c r="MJ27" s="11">
        <v>9697337.5920000002</v>
      </c>
      <c r="MK27" s="11">
        <v>4548924.1919999998</v>
      </c>
      <c r="ML27" s="11">
        <v>6238287.5040000007</v>
      </c>
      <c r="MM27" s="11">
        <v>5548226.352</v>
      </c>
      <c r="MN27" s="11">
        <v>7188435.2159999991</v>
      </c>
      <c r="MO27" s="11">
        <v>7178416.7519999994</v>
      </c>
      <c r="MP27" s="11">
        <v>4883846.1119999997</v>
      </c>
      <c r="MQ27" s="11">
        <v>8293982.2319999998</v>
      </c>
      <c r="MR27" s="11">
        <v>5412625.6799999997</v>
      </c>
      <c r="MS27" s="11">
        <v>6225214.3200000003</v>
      </c>
      <c r="MT27" s="11">
        <v>5312535.5040000007</v>
      </c>
      <c r="MU27" s="11">
        <v>105462440.51999998</v>
      </c>
      <c r="MV27" s="11">
        <v>9079918.3200000003</v>
      </c>
      <c r="MW27" s="11">
        <v>12925197.384000001</v>
      </c>
      <c r="MX27" s="11">
        <v>18670718.879999999</v>
      </c>
      <c r="MY27" s="11">
        <v>22008750.792000003</v>
      </c>
      <c r="MZ27" s="11">
        <v>18075257.256000001</v>
      </c>
      <c r="NA27" s="11">
        <v>27585861.335999999</v>
      </c>
      <c r="NB27" s="11">
        <v>33004296.384000003</v>
      </c>
      <c r="NC27" s="11">
        <v>10985357.735999998</v>
      </c>
      <c r="ND27" s="11">
        <v>2898514.4640000006</v>
      </c>
      <c r="NE27" s="11">
        <v>3338324.0159999998</v>
      </c>
      <c r="NF27" s="11">
        <v>219649259.35200003</v>
      </c>
      <c r="NG27" s="11">
        <v>36373082.016000003</v>
      </c>
      <c r="NH27" s="11">
        <v>7324055.3999999994</v>
      </c>
      <c r="NI27" s="11">
        <v>185449336.19999999</v>
      </c>
      <c r="NJ27" s="11">
        <v>9784624.5600000005</v>
      </c>
      <c r="NK27" s="11">
        <v>20759561.903999999</v>
      </c>
      <c r="NL27" s="11">
        <v>48351446.159999996</v>
      </c>
      <c r="NM27" s="11">
        <v>26318019.384000003</v>
      </c>
      <c r="NN27" s="11">
        <v>3700291.824</v>
      </c>
      <c r="NO27" s="11">
        <v>13753451.207999999</v>
      </c>
      <c r="NP27" s="11">
        <v>12724536.743999999</v>
      </c>
      <c r="NQ27" s="11">
        <v>16395195.575999999</v>
      </c>
      <c r="NR27" s="11">
        <v>50464081.104000002</v>
      </c>
      <c r="NS27" s="11">
        <v>6349498.8000000007</v>
      </c>
      <c r="NT27" s="11">
        <v>5063379.2640000004</v>
      </c>
      <c r="NU27" s="11">
        <v>5834219.9759999998</v>
      </c>
      <c r="NV27" s="11">
        <v>3010620.3119999999</v>
      </c>
      <c r="NW27" s="11">
        <v>2716358.0640000002</v>
      </c>
      <c r="NX27" s="11">
        <v>3111480.5279999999</v>
      </c>
      <c r="NY27" s="11">
        <v>135126536.95199999</v>
      </c>
      <c r="NZ27" s="11">
        <v>30057177.384000003</v>
      </c>
      <c r="OA27" s="11">
        <v>17196990.504000001</v>
      </c>
      <c r="OB27" s="11">
        <v>4701366.0960000008</v>
      </c>
      <c r="OC27" s="11">
        <v>2251123.5120000001</v>
      </c>
      <c r="OD27" s="11">
        <v>10984998.096000001</v>
      </c>
      <c r="OE27" s="11">
        <v>3074462.7359999996</v>
      </c>
      <c r="OF27" s="11">
        <v>309930921.02399999</v>
      </c>
      <c r="OG27" s="11">
        <v>31135133.087999996</v>
      </c>
      <c r="OH27" s="11">
        <v>20331671.160000004</v>
      </c>
      <c r="OI27" s="11">
        <v>39556707.575999998</v>
      </c>
      <c r="OJ27" s="11">
        <v>22592500.799999997</v>
      </c>
      <c r="OK27" s="11">
        <v>9231512.0159999989</v>
      </c>
      <c r="OL27" s="11">
        <v>9505830.5519999992</v>
      </c>
      <c r="OM27" s="11">
        <v>13401707.496000001</v>
      </c>
      <c r="ON27" s="11">
        <v>15305228.735999998</v>
      </c>
      <c r="OO27" s="11">
        <v>261233452.896</v>
      </c>
      <c r="OP27" s="11">
        <v>44908490.304000005</v>
      </c>
      <c r="OQ27" s="11">
        <v>109768791.45599999</v>
      </c>
      <c r="OR27" s="11">
        <v>21361312.247999996</v>
      </c>
      <c r="OS27" s="11">
        <v>21671964.408</v>
      </c>
      <c r="OT27" s="11">
        <v>10570797.864</v>
      </c>
      <c r="OU27" s="11">
        <v>115729978.248</v>
      </c>
      <c r="OV27" s="11">
        <v>5264045.8080000002</v>
      </c>
      <c r="OW27" s="11">
        <v>4319264.6400000006</v>
      </c>
      <c r="OX27" s="11">
        <v>8729189.7599999998</v>
      </c>
      <c r="OY27" s="11">
        <v>6943493.352</v>
      </c>
      <c r="OZ27" s="11">
        <v>76295416.800000012</v>
      </c>
      <c r="PA27" s="11">
        <v>7167116.0640000002</v>
      </c>
      <c r="PB27" s="11">
        <v>7123090.1999999993</v>
      </c>
      <c r="PC27" s="11">
        <v>7808396.7120000003</v>
      </c>
      <c r="PD27" s="11">
        <v>102260952.84</v>
      </c>
      <c r="PE27" s="11">
        <v>2417680.3679999998</v>
      </c>
      <c r="PF27" s="11">
        <v>32843515.895999998</v>
      </c>
      <c r="PG27" s="11">
        <v>1682431.5840000003</v>
      </c>
      <c r="PH27" s="11">
        <v>19223285.424000002</v>
      </c>
      <c r="PI27" s="11">
        <v>18153991.127999999</v>
      </c>
      <c r="PJ27" s="11">
        <v>1704907.7520000001</v>
      </c>
      <c r="PK27" s="11">
        <v>3714005.5680000004</v>
      </c>
      <c r="PL27" s="11">
        <v>9471084.7440000009</v>
      </c>
      <c r="PM27" s="11">
        <v>12210395.879999999</v>
      </c>
      <c r="PN27" s="11">
        <v>23109993.456</v>
      </c>
      <c r="PO27" s="11">
        <v>19923610.583999999</v>
      </c>
      <c r="PP27" s="11">
        <v>3321335.4959999998</v>
      </c>
      <c r="PQ27" s="11">
        <v>22527349.008000001</v>
      </c>
      <c r="PR27" s="11">
        <v>9973174.3200000003</v>
      </c>
      <c r="PS27" s="11">
        <v>1246195.92</v>
      </c>
      <c r="PT27" s="11">
        <v>767665.91999999993</v>
      </c>
      <c r="PU27" s="11">
        <v>3072114</v>
      </c>
      <c r="PV27" s="11">
        <v>322464514.20000005</v>
      </c>
      <c r="PW27" s="11">
        <v>5706591.648</v>
      </c>
      <c r="PX27" s="11">
        <v>4055167.6559999995</v>
      </c>
      <c r="PY27" s="11">
        <v>11442700.776000001</v>
      </c>
      <c r="PZ27" s="11">
        <v>97732762.247999996</v>
      </c>
      <c r="QA27" s="11">
        <v>8179926.2640000004</v>
      </c>
      <c r="QB27" s="11">
        <v>12201438.048</v>
      </c>
      <c r="QC27" s="11">
        <v>2896733.5200000005</v>
      </c>
      <c r="QD27" s="11">
        <v>38172258.120000005</v>
      </c>
      <c r="QE27" s="11">
        <v>2490629.1359999999</v>
      </c>
      <c r="QF27" s="11">
        <v>40503943.631999999</v>
      </c>
      <c r="QG27" s="11">
        <v>2070286.8480000002</v>
      </c>
      <c r="QH27" s="11">
        <v>11651481.456</v>
      </c>
      <c r="QI27" s="11">
        <v>10151814.359999999</v>
      </c>
      <c r="QJ27" s="11">
        <v>6083365.5600000005</v>
      </c>
      <c r="QK27" s="11">
        <v>27632533.032000002</v>
      </c>
      <c r="QL27" s="11">
        <v>2988862.1040000003</v>
      </c>
      <c r="QM27" s="11">
        <v>5564325.4560000002</v>
      </c>
      <c r="QN27" s="11">
        <v>2335582.176</v>
      </c>
      <c r="QO27" s="11">
        <v>50820024.432000004</v>
      </c>
      <c r="QP27" s="11">
        <v>46013595.840000004</v>
      </c>
      <c r="QQ27" s="11">
        <v>3084914.5920000002</v>
      </c>
      <c r="QR27" s="11">
        <v>1277691.0240000002</v>
      </c>
      <c r="QS27" s="11">
        <v>1302747.3360000001</v>
      </c>
      <c r="QT27" s="11">
        <v>8055720.7199999988</v>
      </c>
      <c r="QU27" s="11">
        <v>4648682.88</v>
      </c>
      <c r="QV27" s="11">
        <v>150958183.05599999</v>
      </c>
      <c r="QW27" s="11">
        <v>5577092.7119999994</v>
      </c>
      <c r="QX27" s="11">
        <v>51833463.095999993</v>
      </c>
      <c r="QY27" s="11">
        <v>6765728.2800000012</v>
      </c>
      <c r="QZ27" s="11">
        <v>42748442.495999992</v>
      </c>
      <c r="RA27" s="11">
        <v>47886333.431999996</v>
      </c>
      <c r="RB27" s="11">
        <v>4224420.72</v>
      </c>
      <c r="RC27" s="11">
        <v>6493929.5040000007</v>
      </c>
      <c r="RD27" s="11">
        <v>36866741.231999993</v>
      </c>
      <c r="RE27" s="11">
        <v>2571320.568</v>
      </c>
      <c r="RF27" s="11">
        <v>4268461.9680000003</v>
      </c>
      <c r="RG27" s="11">
        <v>8727577.2479999997</v>
      </c>
      <c r="RH27" s="11">
        <v>4211944.92</v>
      </c>
      <c r="RI27" s="11">
        <v>144967430.37600002</v>
      </c>
      <c r="RJ27" s="11">
        <v>16532553.528000001</v>
      </c>
      <c r="RK27" s="11">
        <v>17985194.784000002</v>
      </c>
      <c r="RL27" s="11">
        <v>7983407.6160000004</v>
      </c>
      <c r="RM27" s="11">
        <v>26336180.136000004</v>
      </c>
      <c r="RN27" s="11">
        <v>29128713.144000001</v>
      </c>
      <c r="RO27" s="11">
        <v>79730764.199999988</v>
      </c>
      <c r="RP27" s="11">
        <v>4483568.4720000001</v>
      </c>
      <c r="RQ27" s="11">
        <v>11406627.936000001</v>
      </c>
      <c r="RR27" s="11">
        <v>17926224.888</v>
      </c>
      <c r="RS27" s="11">
        <v>19727480.112</v>
      </c>
      <c r="RT27" s="11">
        <v>3529536.3119999995</v>
      </c>
      <c r="RU27" s="11">
        <v>7164795.311999999</v>
      </c>
      <c r="RV27" s="11">
        <v>6063184.0079999994</v>
      </c>
      <c r="RW27" s="11">
        <v>5846051.0159999989</v>
      </c>
      <c r="RX27" s="11">
        <v>4307738.0640000002</v>
      </c>
      <c r="RY27" s="11">
        <v>9240742.7520000003</v>
      </c>
      <c r="RZ27" s="11">
        <v>4865526.432</v>
      </c>
      <c r="SA27" s="11">
        <v>4418569.2479999997</v>
      </c>
      <c r="SB27" s="11">
        <v>6054424.0559999999</v>
      </c>
      <c r="SC27" s="11">
        <v>59588750.807999998</v>
      </c>
      <c r="SD27" s="11">
        <v>13128014.76</v>
      </c>
      <c r="SE27" s="11">
        <v>7903306.1280000005</v>
      </c>
      <c r="SF27" s="11">
        <v>4372125.8640000001</v>
      </c>
      <c r="SG27" s="11">
        <v>1955852.5679999997</v>
      </c>
      <c r="SH27" s="11">
        <v>3680577.3599999994</v>
      </c>
      <c r="SI27" s="11">
        <v>7834072.5600000005</v>
      </c>
      <c r="SJ27" s="11">
        <v>40622151.192000002</v>
      </c>
      <c r="SK27" s="11">
        <v>7034625.7680000002</v>
      </c>
      <c r="SL27" s="11">
        <v>9364219.1039999984</v>
      </c>
      <c r="SM27" s="11">
        <v>34583094.599999994</v>
      </c>
      <c r="SN27" s="11">
        <v>2453658.7919999999</v>
      </c>
      <c r="SO27" s="11">
        <v>70686085.943999991</v>
      </c>
      <c r="SP27" s="11">
        <v>12520096.031999998</v>
      </c>
      <c r="SQ27" s="11">
        <v>14112034.583999999</v>
      </c>
      <c r="SR27" s="11">
        <v>16838189.136</v>
      </c>
      <c r="SS27" s="11">
        <v>8508780.9120000005</v>
      </c>
      <c r="ST27" s="11">
        <v>12964163.088000001</v>
      </c>
      <c r="SU27" s="11">
        <v>10174886.423999999</v>
      </c>
      <c r="SV27" s="11">
        <v>4139968.1520000002</v>
      </c>
      <c r="SW27" s="11">
        <v>144038043.04800001</v>
      </c>
      <c r="SX27" s="11">
        <v>4731365.6400000006</v>
      </c>
      <c r="SY27" s="11">
        <v>7515243.6959999995</v>
      </c>
      <c r="SZ27" s="11">
        <v>4365920.352</v>
      </c>
      <c r="TA27" s="11">
        <v>3832650.5760000004</v>
      </c>
      <c r="TB27" s="11">
        <v>3054853.7280000001</v>
      </c>
      <c r="TC27" s="11">
        <v>644552.16000000015</v>
      </c>
      <c r="TD27" s="11">
        <v>19672236.960000001</v>
      </c>
      <c r="TE27" s="11">
        <v>4289772.4079999998</v>
      </c>
      <c r="TF27" s="11">
        <v>8650653.7679999992</v>
      </c>
      <c r="TG27" s="11">
        <v>4731635.8319999995</v>
      </c>
      <c r="TH27" s="11">
        <v>19152593.327999998</v>
      </c>
      <c r="TI27" s="11">
        <v>3903237.8880000003</v>
      </c>
      <c r="TJ27" s="11">
        <v>3530425.3679999998</v>
      </c>
      <c r="TK27" s="11">
        <v>305907551.66399997</v>
      </c>
      <c r="TL27" s="11">
        <v>4805441.0879999995</v>
      </c>
      <c r="TM27" s="11">
        <v>2446539.8640000001</v>
      </c>
      <c r="TN27" s="11">
        <v>6321702.2400000002</v>
      </c>
      <c r="TO27" s="11">
        <v>12010287.743999999</v>
      </c>
      <c r="TP27" s="11">
        <v>4865957.784</v>
      </c>
      <c r="TQ27" s="11">
        <v>1009109.04</v>
      </c>
      <c r="TR27" s="11">
        <v>128987367.33600001</v>
      </c>
      <c r="TS27" s="11">
        <v>4195491.6720000003</v>
      </c>
      <c r="TT27" s="11">
        <v>16359789.048</v>
      </c>
      <c r="TU27" s="11">
        <v>10699596.287999999</v>
      </c>
      <c r="TV27" s="11">
        <v>6649868.5440000007</v>
      </c>
      <c r="TW27" s="11">
        <v>2394711.0719999997</v>
      </c>
      <c r="TX27" s="11">
        <v>2383914.648</v>
      </c>
      <c r="TY27" s="11">
        <v>4571593.824</v>
      </c>
      <c r="TZ27" s="11">
        <v>3835628.4239999996</v>
      </c>
      <c r="UA27" s="11">
        <v>78703058.112000003</v>
      </c>
      <c r="UB27" s="11">
        <v>4114747.4640000006</v>
      </c>
      <c r="UC27" s="11">
        <v>73919956.560000002</v>
      </c>
      <c r="UD27" s="11">
        <v>30340165.848000001</v>
      </c>
      <c r="UE27" s="11">
        <v>5282560.2479999997</v>
      </c>
      <c r="UF27" s="11">
        <v>2251324.8480000002</v>
      </c>
      <c r="UG27" s="11">
        <v>46912255.368000001</v>
      </c>
      <c r="UH27" s="11">
        <v>2493723.7919999999</v>
      </c>
      <c r="UI27" s="11">
        <v>2474447.9040000001</v>
      </c>
      <c r="UJ27" s="11">
        <v>3661787.6639999999</v>
      </c>
      <c r="UK27" s="11">
        <v>6429982.2239999995</v>
      </c>
      <c r="UL27" s="11">
        <v>34939846.848000005</v>
      </c>
      <c r="UM27" s="11">
        <v>21671204.160000004</v>
      </c>
      <c r="UN27" s="11">
        <v>9363692.9280000012</v>
      </c>
      <c r="UO27" s="11">
        <v>21870466.943999998</v>
      </c>
      <c r="UP27" s="11">
        <v>11247590.784000002</v>
      </c>
      <c r="UQ27" s="11">
        <v>6459293.6160000004</v>
      </c>
      <c r="UR27" s="11">
        <v>203882256.19199997</v>
      </c>
      <c r="US27" s="11">
        <v>8407333.3200000003</v>
      </c>
      <c r="UT27" s="11">
        <v>5344452.5760000013</v>
      </c>
      <c r="UU27" s="11">
        <v>66535968.047999993</v>
      </c>
      <c r="UV27" s="11">
        <v>4037203.7520000003</v>
      </c>
      <c r="UW27" s="11">
        <v>6010003.8959999997</v>
      </c>
      <c r="UX27" s="11">
        <v>41558966.304000005</v>
      </c>
      <c r="UY27" s="11">
        <v>3763998.8160000006</v>
      </c>
      <c r="UZ27" s="11">
        <v>3571768.9200000004</v>
      </c>
      <c r="VA27" s="11">
        <v>4785923.5920000002</v>
      </c>
      <c r="VB27" s="11">
        <v>9777439.6799999997</v>
      </c>
      <c r="VC27" s="11">
        <v>40096077.047999993</v>
      </c>
      <c r="VD27" s="11">
        <v>6411145.0559999999</v>
      </c>
      <c r="VE27" s="11">
        <v>35995989.744000003</v>
      </c>
      <c r="VF27" s="11">
        <v>4932026.6639999999</v>
      </c>
      <c r="VG27" s="11">
        <v>2918879.2079999996</v>
      </c>
      <c r="VH27" s="11">
        <v>1246234.08</v>
      </c>
      <c r="VI27" s="11">
        <v>4296398.7359999996</v>
      </c>
      <c r="VJ27" s="11">
        <v>40376056.656000003</v>
      </c>
      <c r="VK27" s="11">
        <v>8152935.4079999998</v>
      </c>
      <c r="VL27" s="11">
        <v>2259656.0639999998</v>
      </c>
      <c r="VM27" s="11">
        <v>2648749.3679999998</v>
      </c>
      <c r="VN27" s="11">
        <v>192149927.32800001</v>
      </c>
      <c r="VO27" s="11">
        <v>9941783.9759999998</v>
      </c>
      <c r="VP27" s="11">
        <v>4074249.8160000006</v>
      </c>
      <c r="VQ27" s="11">
        <v>53400209.039999999</v>
      </c>
      <c r="VR27" s="11">
        <v>32857810.415999997</v>
      </c>
      <c r="VS27" s="11">
        <v>52881224.904000007</v>
      </c>
      <c r="VT27" s="11">
        <v>22387704.936000004</v>
      </c>
      <c r="VU27" s="11">
        <v>6055856.8320000004</v>
      </c>
      <c r="VV27" s="11">
        <v>5887861.1040000003</v>
      </c>
      <c r="VW27" s="11">
        <v>123318374.56799999</v>
      </c>
      <c r="VX27" s="11">
        <v>9443888.4959999993</v>
      </c>
      <c r="VY27" s="11">
        <v>46696542.527999997</v>
      </c>
      <c r="VZ27" s="11">
        <v>6798390.648</v>
      </c>
      <c r="WA27" s="11">
        <v>10127553.600000001</v>
      </c>
      <c r="WB27" s="11">
        <v>3411548.0400000005</v>
      </c>
      <c r="WC27" s="11">
        <v>575682984.528</v>
      </c>
      <c r="WD27" s="11">
        <v>23238753.600000001</v>
      </c>
      <c r="WE27" s="11">
        <v>6992804.5440000007</v>
      </c>
      <c r="WF27" s="11">
        <v>7282458.2400000002</v>
      </c>
      <c r="WG27" s="11">
        <v>4558063.9920000006</v>
      </c>
      <c r="WH27" s="11">
        <v>8368432.2719999989</v>
      </c>
      <c r="WI27" s="11">
        <v>13700435.232000001</v>
      </c>
      <c r="WJ27" s="11">
        <v>28070288.903999999</v>
      </c>
      <c r="WK27" s="11">
        <v>8181863.7120000003</v>
      </c>
      <c r="WL27" s="11">
        <v>10100141.16</v>
      </c>
      <c r="WM27" s="11">
        <v>3694706.8560000001</v>
      </c>
      <c r="WN27" s="11">
        <v>36174971.231999993</v>
      </c>
      <c r="WO27" s="11">
        <v>7468028.5440000007</v>
      </c>
      <c r="WP27" s="11">
        <v>18490230.888</v>
      </c>
      <c r="WQ27" s="11">
        <v>35905197.047999993</v>
      </c>
      <c r="WR27" s="11">
        <v>20998785.048</v>
      </c>
      <c r="WS27" s="11">
        <v>12519940.439999998</v>
      </c>
      <c r="WT27" s="11">
        <v>19429758.864</v>
      </c>
      <c r="WU27" s="11">
        <v>6968197.7760000005</v>
      </c>
      <c r="WV27" s="11">
        <v>28991452.247999996</v>
      </c>
      <c r="WW27" s="11">
        <v>80415014.208000004</v>
      </c>
      <c r="WX27" s="11">
        <v>5085730.0079999994</v>
      </c>
      <c r="WY27" s="11">
        <v>2945914.2479999997</v>
      </c>
      <c r="WZ27" s="11">
        <v>4514752.4640000006</v>
      </c>
      <c r="XA27" s="11">
        <v>8442466.7280000001</v>
      </c>
      <c r="XB27" s="11">
        <v>6061135.3679999989</v>
      </c>
      <c r="XC27" s="11">
        <v>4310124.4799999995</v>
      </c>
      <c r="XD27" s="11">
        <v>3779637.1439999999</v>
      </c>
      <c r="XE27" s="11">
        <v>58979993.112000003</v>
      </c>
      <c r="XF27" s="11">
        <v>3695376.1919999998</v>
      </c>
      <c r="XG27" s="11">
        <v>3903114.5760000004</v>
      </c>
      <c r="XH27" s="11">
        <v>5058640.1520000007</v>
      </c>
      <c r="XI27" s="11">
        <v>4330482.4560000002</v>
      </c>
      <c r="XJ27" s="11">
        <v>191664091.07999998</v>
      </c>
      <c r="XK27" s="11">
        <v>10562888.208000001</v>
      </c>
      <c r="XL27" s="11">
        <v>7813988.9520000005</v>
      </c>
      <c r="XM27" s="11">
        <v>107813747.25599998</v>
      </c>
      <c r="XN27" s="11">
        <v>12955865.904000001</v>
      </c>
      <c r="XO27" s="11">
        <v>9099545.1119999997</v>
      </c>
      <c r="XP27" s="11">
        <v>36175116.167999998</v>
      </c>
      <c r="XQ27" s="11">
        <v>10867691.471999999</v>
      </c>
      <c r="XR27" s="11">
        <v>4606384.8000000007</v>
      </c>
      <c r="XS27" s="11">
        <v>34523407.487999998</v>
      </c>
      <c r="XT27" s="11">
        <v>33664895.400000006</v>
      </c>
      <c r="XU27" s="11">
        <v>3495478.68</v>
      </c>
      <c r="XV27" s="11">
        <v>10022871.816</v>
      </c>
      <c r="XW27" s="11">
        <v>11416313.063999999</v>
      </c>
      <c r="XX27" s="11">
        <v>3494368.4879999999</v>
      </c>
      <c r="XY27" s="11">
        <v>3295165.0079999994</v>
      </c>
      <c r="XZ27" s="11">
        <v>7468763.8560000006</v>
      </c>
      <c r="YA27" s="11">
        <v>4062321.0480000004</v>
      </c>
      <c r="YB27" s="11">
        <v>2546615.8559999997</v>
      </c>
      <c r="YC27" s="11">
        <v>2223114.8160000001</v>
      </c>
      <c r="YD27" s="11">
        <v>8305243.1280000005</v>
      </c>
      <c r="YE27" s="11">
        <v>6572295.0719999988</v>
      </c>
      <c r="YF27" s="11">
        <v>3194327.88</v>
      </c>
      <c r="YG27" s="11">
        <v>262882770.60000002</v>
      </c>
      <c r="YH27" s="11">
        <v>2859499.5839999998</v>
      </c>
      <c r="YI27" s="11">
        <v>23909237.112000003</v>
      </c>
      <c r="YJ27" s="11">
        <v>10759387.344000001</v>
      </c>
      <c r="YK27" s="11">
        <v>52865094.887999997</v>
      </c>
      <c r="YL27" s="11">
        <v>2552816.4239999996</v>
      </c>
      <c r="YM27" s="11">
        <v>29441067.408</v>
      </c>
      <c r="YN27" s="11">
        <v>1439506.0079999999</v>
      </c>
      <c r="YO27" s="11">
        <v>35832392.640000001</v>
      </c>
      <c r="YP27" s="11">
        <v>29059300.223999999</v>
      </c>
      <c r="YQ27" s="11">
        <v>18928134.359999999</v>
      </c>
      <c r="YR27" s="11">
        <v>2807490.648</v>
      </c>
      <c r="YS27" s="11">
        <v>4654339.3679999998</v>
      </c>
      <c r="YT27" s="11">
        <v>5139233.5920000002</v>
      </c>
      <c r="YU27" s="11">
        <v>3642760.9440000001</v>
      </c>
      <c r="YV27" s="11">
        <v>1815702.4799999997</v>
      </c>
      <c r="YW27" s="11">
        <v>3763652.3039999995</v>
      </c>
      <c r="YX27" s="11">
        <v>70790174.856000006</v>
      </c>
      <c r="YY27" s="11">
        <v>4206938.16</v>
      </c>
      <c r="YZ27" s="11">
        <v>10930491.767999999</v>
      </c>
      <c r="ZA27" s="11">
        <v>14983669.464</v>
      </c>
      <c r="ZB27" s="11">
        <v>5094476.3039999995</v>
      </c>
      <c r="ZC27" s="11">
        <v>1650534.264</v>
      </c>
      <c r="ZD27" s="11">
        <v>4543302.5279999999</v>
      </c>
      <c r="ZE27" s="11">
        <v>84885985.368000001</v>
      </c>
      <c r="ZF27" s="11">
        <v>8970883.9199999981</v>
      </c>
      <c r="ZG27" s="11">
        <v>15616669.319999998</v>
      </c>
      <c r="ZH27" s="11">
        <v>17112016.247999996</v>
      </c>
      <c r="ZI27" s="11">
        <v>3990811.7520000003</v>
      </c>
      <c r="ZJ27" s="11">
        <v>3307694.352</v>
      </c>
      <c r="ZK27" s="11">
        <v>6178295.8320000004</v>
      </c>
      <c r="ZL27" s="11">
        <v>3354946.9200000004</v>
      </c>
      <c r="ZM27" s="11">
        <v>29049121.391999997</v>
      </c>
      <c r="ZN27" s="11">
        <v>167210019.71999997</v>
      </c>
      <c r="ZO27" s="11">
        <v>9822779.879999999</v>
      </c>
      <c r="ZP27" s="11">
        <v>38028575.664000005</v>
      </c>
      <c r="ZQ27" s="11">
        <v>46062812.376000002</v>
      </c>
      <c r="ZR27" s="11">
        <v>45471073.799999997</v>
      </c>
      <c r="ZS27" s="11">
        <v>5826565.1280000005</v>
      </c>
      <c r="ZT27" s="11">
        <v>10400444.495999999</v>
      </c>
      <c r="ZU27" s="11">
        <v>18200414.952</v>
      </c>
      <c r="ZV27" s="11">
        <v>32807161.247999996</v>
      </c>
      <c r="ZW27" s="11">
        <v>31946670.023999996</v>
      </c>
      <c r="ZX27" s="11">
        <v>8039999.688000001</v>
      </c>
      <c r="ZY27" s="11">
        <v>5313104.3279999997</v>
      </c>
      <c r="ZZ27" s="11">
        <v>9608174.8079999983</v>
      </c>
      <c r="AAA27" s="11">
        <v>28456970.544000003</v>
      </c>
      <c r="AAB27" s="11">
        <v>8536470.1439999994</v>
      </c>
      <c r="AAC27" s="11">
        <v>6705513.0240000002</v>
      </c>
      <c r="AAD27" s="11">
        <v>11040290.208000001</v>
      </c>
      <c r="AAE27" s="11">
        <v>10878297.695520002</v>
      </c>
      <c r="AAF27" s="11">
        <v>12432443.879999999</v>
      </c>
      <c r="AAG27" s="11">
        <v>4488265.0079999994</v>
      </c>
      <c r="AAH27" s="11">
        <v>6263638.6079999991</v>
      </c>
      <c r="AAI27" s="11">
        <v>5842567.0079999994</v>
      </c>
      <c r="AAJ27" s="11">
        <v>75474149.807999998</v>
      </c>
      <c r="AAK27" s="11">
        <v>6976507.2719999989</v>
      </c>
      <c r="AAL27" s="11">
        <v>12105344.712000001</v>
      </c>
      <c r="AAM27" s="11">
        <v>6467955.7680000002</v>
      </c>
      <c r="AAN27" s="11">
        <v>6294490.7519999994</v>
      </c>
      <c r="AAO27" s="11">
        <v>12858194.543999998</v>
      </c>
      <c r="AAP27" s="11">
        <v>6246751.8239999991</v>
      </c>
      <c r="AAQ27" s="11">
        <v>148574755.22400001</v>
      </c>
      <c r="AAR27" s="11">
        <v>5964696.5280000009</v>
      </c>
      <c r="AAS27" s="11">
        <v>4369789.3679999998</v>
      </c>
      <c r="AAT27" s="11">
        <v>35366774.160000004</v>
      </c>
      <c r="AAU27" s="11">
        <v>27940360.032000002</v>
      </c>
      <c r="AAV27" s="11">
        <v>13567327.344000001</v>
      </c>
      <c r="AAW27" s="11">
        <v>9619084.6799999997</v>
      </c>
      <c r="AAX27" s="11">
        <v>11380078.464000002</v>
      </c>
      <c r="AAY27" s="11">
        <v>26469061.151999999</v>
      </c>
      <c r="AAZ27" s="11">
        <v>9128141.879999999</v>
      </c>
      <c r="ABA27" s="11">
        <v>17666190.743999999</v>
      </c>
      <c r="ABB27" s="11">
        <v>43830240.623999998</v>
      </c>
      <c r="ABC27" s="11">
        <v>32734915.440000001</v>
      </c>
      <c r="ABD27" s="11">
        <v>2233747.9920000001</v>
      </c>
      <c r="ABE27" s="11">
        <v>4265256.0719999997</v>
      </c>
      <c r="ABF27" s="11">
        <v>3838522.68</v>
      </c>
      <c r="ABG27" s="11">
        <v>3199412.6400000006</v>
      </c>
      <c r="ABH27" s="11">
        <v>6169069.6320000011</v>
      </c>
      <c r="ABI27" s="11">
        <v>2315316.6239999998</v>
      </c>
      <c r="ABJ27" s="11">
        <v>87424928.928000003</v>
      </c>
      <c r="ABK27" s="11">
        <v>99794791.944000006</v>
      </c>
      <c r="ABL27" s="11">
        <v>3515204.5200000005</v>
      </c>
      <c r="ABM27" s="11">
        <v>4308557.4480000008</v>
      </c>
      <c r="ABN27" s="11">
        <v>3766517.1839999994</v>
      </c>
      <c r="ABO27" s="11">
        <v>2724664.8</v>
      </c>
      <c r="ABP27" s="11">
        <v>4394343.4799999995</v>
      </c>
      <c r="ABQ27" s="11">
        <v>66805665.768000007</v>
      </c>
      <c r="ABR27" s="11">
        <v>8002785.0240000002</v>
      </c>
      <c r="ABS27" s="11">
        <v>6843786.1200000001</v>
      </c>
      <c r="ABT27" s="11">
        <v>5435480.4719999991</v>
      </c>
      <c r="ABU27" s="11">
        <v>7231174.1039999994</v>
      </c>
      <c r="ABV27" s="11">
        <v>7949136.8159999996</v>
      </c>
      <c r="ABW27" s="11">
        <v>5404978.8000000007</v>
      </c>
      <c r="ABX27" s="11">
        <v>5195265.24</v>
      </c>
      <c r="ABY27" s="11">
        <v>1667846.544</v>
      </c>
      <c r="ABZ27" s="11">
        <v>45476980.104000002</v>
      </c>
      <c r="ACA27" s="11">
        <v>5654766.5040000007</v>
      </c>
      <c r="ACB27" s="11">
        <v>16045239.215999998</v>
      </c>
      <c r="ACC27" s="11">
        <v>4159147.1279999996</v>
      </c>
      <c r="ACD27" s="11">
        <v>4012577.5680000004</v>
      </c>
      <c r="ACE27" s="11">
        <v>22636502.615999997</v>
      </c>
      <c r="ACF27" s="11">
        <v>9188370.432</v>
      </c>
      <c r="ACG27" s="11">
        <v>7131505.6320000011</v>
      </c>
      <c r="ACH27" s="11">
        <v>3053016.7920000004</v>
      </c>
      <c r="ACI27" s="11">
        <v>8059505.7120000003</v>
      </c>
      <c r="ACJ27" s="11">
        <v>3523192.6559999995</v>
      </c>
      <c r="ACK27" s="11">
        <v>177333573.02399999</v>
      </c>
      <c r="ACL27" s="11">
        <v>4087889.8319999995</v>
      </c>
      <c r="ACM27" s="11">
        <v>7455383.1360000009</v>
      </c>
      <c r="ACN27" s="11">
        <v>14717922.168</v>
      </c>
      <c r="ACO27" s="11">
        <v>4769380.4399999995</v>
      </c>
      <c r="ACP27" s="11">
        <v>6135633.8399999999</v>
      </c>
      <c r="ACQ27" s="11">
        <v>7795747.7280000011</v>
      </c>
      <c r="ACR27" s="11">
        <v>30859072.368000001</v>
      </c>
      <c r="ACS27" s="11">
        <v>108900407.448</v>
      </c>
      <c r="ACT27" s="11">
        <v>5720115.7199999988</v>
      </c>
      <c r="ACU27" s="11">
        <v>10881817.32</v>
      </c>
      <c r="ACV27" s="11">
        <v>15427095.743999999</v>
      </c>
      <c r="ACW27" s="11">
        <v>49871546.088</v>
      </c>
      <c r="ACX27" s="11">
        <v>9465550.175999999</v>
      </c>
      <c r="ACY27" s="11">
        <v>3144440.6880000001</v>
      </c>
      <c r="ACZ27" s="11">
        <v>3699146.4720000001</v>
      </c>
      <c r="ADA27" s="11">
        <v>2050991.0639999998</v>
      </c>
      <c r="ADB27" s="11">
        <v>4101879.24</v>
      </c>
      <c r="ADC27" s="11">
        <v>2357341.2240000004</v>
      </c>
      <c r="ADD27" s="11">
        <v>7704438.0240000002</v>
      </c>
      <c r="ADE27" s="11">
        <v>2830251.3360000001</v>
      </c>
      <c r="ADF27" s="11">
        <v>4369819.8959999997</v>
      </c>
      <c r="ADG27" s="652">
        <v>751204.41599999997</v>
      </c>
      <c r="ADH27" s="11">
        <v>19535788.943999998</v>
      </c>
      <c r="ADI27" s="11">
        <v>21172081.560000002</v>
      </c>
      <c r="ADJ27" s="11">
        <v>4561881.8640000001</v>
      </c>
      <c r="ADK27" s="11">
        <v>3037183.2479999997</v>
      </c>
      <c r="ADL27" s="11">
        <v>8059400.1599999992</v>
      </c>
      <c r="ADM27" s="11">
        <v>1617050.9280000001</v>
      </c>
      <c r="ADN27" s="11">
        <v>4683184.3679999998</v>
      </c>
      <c r="ADO27" s="11">
        <v>3283959.912</v>
      </c>
      <c r="ADP27" s="11">
        <v>10275948.456</v>
      </c>
      <c r="ADQ27" s="11">
        <v>129771177.024</v>
      </c>
      <c r="ADR27" s="11">
        <v>22166310.623999998</v>
      </c>
      <c r="ADS27" s="11">
        <v>31843709.639999997</v>
      </c>
      <c r="ADT27" s="11">
        <v>10022799.767999999</v>
      </c>
      <c r="ADU27" s="11">
        <v>71678560.463999987</v>
      </c>
      <c r="ADV27" s="11">
        <v>1537591.344</v>
      </c>
      <c r="ADW27" s="11">
        <v>2890521.4799999995</v>
      </c>
      <c r="ADX27" s="11">
        <v>3551177.88</v>
      </c>
      <c r="ADY27" s="11">
        <v>9384208.6559999995</v>
      </c>
      <c r="ADZ27" s="11">
        <v>12022948.080000002</v>
      </c>
      <c r="AEA27" s="11">
        <v>108745894.80000001</v>
      </c>
      <c r="AEB27" s="11">
        <v>50635593.863999993</v>
      </c>
      <c r="AEC27" s="11">
        <v>29520602.736000001</v>
      </c>
      <c r="AED27" s="11">
        <v>3940118.5680000004</v>
      </c>
      <c r="AEE27" s="11">
        <v>15436014.312000001</v>
      </c>
      <c r="AEF27" s="11">
        <v>18316180.608000003</v>
      </c>
      <c r="AEG27" s="11">
        <v>6556853.6160000004</v>
      </c>
      <c r="AEH27" s="11">
        <v>4725574.8479999993</v>
      </c>
      <c r="AEI27" s="11">
        <v>4224596.9519999996</v>
      </c>
      <c r="AEJ27" s="11">
        <v>4875137.7119999994</v>
      </c>
      <c r="AEK27" s="11">
        <v>4403189.040000001</v>
      </c>
      <c r="AEL27" s="11">
        <v>9067055.6639999989</v>
      </c>
      <c r="AEM27" s="11">
        <v>4009708.1040000003</v>
      </c>
      <c r="AEN27" s="11">
        <v>39566216.447999999</v>
      </c>
      <c r="AEO27" s="11">
        <v>13530036.983999999</v>
      </c>
      <c r="AEP27" s="11">
        <v>56319896.039999999</v>
      </c>
      <c r="AEQ27" s="11">
        <v>6655649.352</v>
      </c>
      <c r="AER27" s="11">
        <v>13996611.720000001</v>
      </c>
      <c r="AES27" s="11">
        <v>3327806.0159999998</v>
      </c>
      <c r="AET27" s="11">
        <v>19807478.856000002</v>
      </c>
      <c r="AEU27" s="11">
        <v>72643942.560000002</v>
      </c>
      <c r="AEV27" s="11">
        <v>11800467.311999999</v>
      </c>
      <c r="AEW27" s="11">
        <v>13009333.008000001</v>
      </c>
      <c r="AEX27" s="11">
        <v>9298635.0960000008</v>
      </c>
      <c r="AEY27" s="11">
        <v>5236567.8000000007</v>
      </c>
      <c r="AEZ27" s="11">
        <v>27694263.768000003</v>
      </c>
      <c r="AFA27" s="11">
        <v>6258514.0800000001</v>
      </c>
      <c r="AFB27" s="11">
        <v>4330220.6400000006</v>
      </c>
      <c r="AFC27" s="11">
        <v>13981400.352</v>
      </c>
      <c r="AFD27" s="11">
        <v>4502072.7359999996</v>
      </c>
      <c r="AFE27" s="11">
        <v>64603901.688000008</v>
      </c>
      <c r="AFF27" s="11">
        <v>15970142.568000002</v>
      </c>
      <c r="AFG27" s="11">
        <v>16011641.904000001</v>
      </c>
      <c r="AFH27" s="11">
        <v>9422622.3360000011</v>
      </c>
      <c r="AFI27" s="11">
        <v>13817324.904000001</v>
      </c>
      <c r="AFJ27" s="11">
        <v>11334995.256000001</v>
      </c>
      <c r="AFK27" s="11">
        <v>6279038.0639999993</v>
      </c>
      <c r="AFL27" s="11">
        <v>5038175.688000001</v>
      </c>
      <c r="AFM27" s="11">
        <v>9143689.0800000019</v>
      </c>
      <c r="AFN27" s="11">
        <v>3520941.648</v>
      </c>
      <c r="AFO27" s="11">
        <v>5693943.8399999999</v>
      </c>
      <c r="AFP27" s="11">
        <v>6599199.1439999994</v>
      </c>
      <c r="AFQ27" s="11">
        <v>9476091.311999999</v>
      </c>
      <c r="AFR27" s="11">
        <v>75130950.456</v>
      </c>
      <c r="AFS27" s="11">
        <v>20382404.088</v>
      </c>
      <c r="AFT27" s="11">
        <v>1451041.608</v>
      </c>
      <c r="AFU27" s="11">
        <v>5513965.8959999997</v>
      </c>
      <c r="AFV27" s="11">
        <v>3557238.9599999995</v>
      </c>
      <c r="AFW27" s="11">
        <v>2815701.432</v>
      </c>
      <c r="AFX27" s="11">
        <v>1166079.648</v>
      </c>
      <c r="AFY27" s="11">
        <v>13464859.631999999</v>
      </c>
      <c r="AFZ27" s="11">
        <v>9788625.8640000001</v>
      </c>
      <c r="AGA27" s="11">
        <v>1747737.2159999998</v>
      </c>
      <c r="AGB27" s="11">
        <v>3680970.4319999996</v>
      </c>
      <c r="AGC27" s="11">
        <v>2816808.96</v>
      </c>
      <c r="AGD27" s="11">
        <v>186318833.11199999</v>
      </c>
      <c r="AGE27" s="11">
        <v>7796619.6959999995</v>
      </c>
      <c r="AGF27" s="11">
        <v>5874778.2239999995</v>
      </c>
      <c r="AGG27" s="11">
        <v>4967055.24</v>
      </c>
      <c r="AGH27" s="11">
        <v>51749926.079999998</v>
      </c>
      <c r="AGI27" s="11">
        <v>10965699.743999999</v>
      </c>
      <c r="AGJ27" s="11">
        <v>2975210.5200000005</v>
      </c>
      <c r="AGK27" s="11">
        <v>5531801.9039999992</v>
      </c>
      <c r="AGL27" s="11">
        <v>3302000.3039999995</v>
      </c>
      <c r="AGM27" s="11">
        <v>6019091.2080000006</v>
      </c>
      <c r="AGN27" s="11">
        <v>6043850.4239999987</v>
      </c>
      <c r="AGO27" s="11">
        <v>80604276.456</v>
      </c>
      <c r="AGP27" s="11">
        <v>25891120.032000002</v>
      </c>
      <c r="AGQ27" s="11">
        <v>8373559.4639999997</v>
      </c>
      <c r="AGR27" s="11">
        <v>1738938.0480000002</v>
      </c>
      <c r="AGS27" s="11">
        <v>3419608.9679999999</v>
      </c>
      <c r="AGT27" s="11">
        <v>8964062.3999999985</v>
      </c>
      <c r="AGU27" s="11">
        <v>1587062.16</v>
      </c>
      <c r="AGV27" s="11">
        <v>2332374.4799999995</v>
      </c>
      <c r="AGW27" s="11">
        <v>281286097.99199998</v>
      </c>
      <c r="AGX27" s="11">
        <v>285039433.12800002</v>
      </c>
      <c r="AGY27" s="11">
        <v>3212163.1680000005</v>
      </c>
      <c r="AGZ27" s="11">
        <v>8443438.3440000005</v>
      </c>
      <c r="AHA27" s="11">
        <v>17911500.743999999</v>
      </c>
      <c r="AHB27" s="11">
        <v>11046072.504000001</v>
      </c>
      <c r="AHC27" s="11">
        <v>7229546.4480000008</v>
      </c>
      <c r="AHD27" s="11">
        <v>11737344.504000001</v>
      </c>
      <c r="AHE27" s="11">
        <v>3195781.8000000003</v>
      </c>
      <c r="AHF27" s="11">
        <v>12192464.16</v>
      </c>
      <c r="AHG27" s="11">
        <v>8441039.1359999999</v>
      </c>
      <c r="AHH27" s="11">
        <v>15153022.680000002</v>
      </c>
      <c r="AHI27" s="11">
        <v>6648627.7680000002</v>
      </c>
      <c r="AHJ27" s="11">
        <v>4596429.1680000005</v>
      </c>
      <c r="AHK27" s="11">
        <v>4956118.0319999997</v>
      </c>
      <c r="AHL27" s="11">
        <v>4119564.5999999996</v>
      </c>
      <c r="AHM27" s="11">
        <v>6287698.2960000001</v>
      </c>
      <c r="AHN27" s="11">
        <v>76578139.631999999</v>
      </c>
      <c r="AHO27" s="11">
        <v>6668249.6160000004</v>
      </c>
      <c r="AHP27" s="11">
        <v>3257626.6559999995</v>
      </c>
      <c r="AHQ27" s="11">
        <v>7604088.1679999996</v>
      </c>
      <c r="AHR27" s="11">
        <v>13342045.175999999</v>
      </c>
      <c r="AHS27" s="11">
        <v>7787648.9759999998</v>
      </c>
      <c r="AHT27" s="11">
        <v>4253691.0719999997</v>
      </c>
      <c r="AHU27" s="11">
        <f t="shared" si="16"/>
        <v>22927708989.191536</v>
      </c>
      <c r="AHW27" s="625"/>
      <c r="AHX27" s="626"/>
    </row>
    <row r="28" spans="1:908" x14ac:dyDescent="0.8">
      <c r="A28" s="96">
        <v>22</v>
      </c>
      <c r="B28" s="96" t="s">
        <v>35</v>
      </c>
      <c r="C28" s="6" t="s">
        <v>36</v>
      </c>
      <c r="D28" s="11">
        <v>69589330.703999996</v>
      </c>
      <c r="E28" s="11">
        <v>4045826.5680000004</v>
      </c>
      <c r="F28" s="11">
        <v>6448485.6239999989</v>
      </c>
      <c r="G28" s="11">
        <v>2209934.0159999998</v>
      </c>
      <c r="H28" s="11">
        <v>10527482.976</v>
      </c>
      <c r="I28" s="11">
        <v>4078064.0400000005</v>
      </c>
      <c r="J28" s="11">
        <v>8638622.2320000008</v>
      </c>
      <c r="K28" s="11">
        <v>4586841.3360000001</v>
      </c>
      <c r="L28" s="11">
        <v>4500789.72</v>
      </c>
      <c r="M28" s="11">
        <v>2843102.4720000001</v>
      </c>
      <c r="N28" s="11">
        <v>3129801.1919999998</v>
      </c>
      <c r="O28" s="11">
        <v>2096205.5279999999</v>
      </c>
      <c r="P28" s="11">
        <v>2436404.64</v>
      </c>
      <c r="Q28" s="11">
        <v>2291735.9040000001</v>
      </c>
      <c r="R28" s="11">
        <v>2097002.9519999998</v>
      </c>
      <c r="S28" s="11">
        <v>5526640.4159999993</v>
      </c>
      <c r="T28" s="11">
        <v>4405595.4239999996</v>
      </c>
      <c r="U28" s="11">
        <v>1032603.8399999999</v>
      </c>
      <c r="V28" s="11">
        <v>99307.608000000007</v>
      </c>
      <c r="W28" s="11">
        <v>57301571.519999996</v>
      </c>
      <c r="X28" s="11">
        <v>14468653.056</v>
      </c>
      <c r="Y28" s="11">
        <v>1757893.632</v>
      </c>
      <c r="Z28" s="11">
        <v>4347796.7520000003</v>
      </c>
      <c r="AA28" s="11">
        <v>2828812.7520000003</v>
      </c>
      <c r="AB28" s="11">
        <v>3744486.5279999999</v>
      </c>
      <c r="AC28" s="11">
        <v>2478414.6239999998</v>
      </c>
      <c r="AD28" s="11">
        <v>18217432.847999997</v>
      </c>
      <c r="AE28" s="11">
        <v>4308445.4399999995</v>
      </c>
      <c r="AF28" s="11">
        <v>1390882.3200000003</v>
      </c>
      <c r="AG28" s="11">
        <v>8734839.0480000004</v>
      </c>
      <c r="AH28" s="11">
        <v>2644793.0640000002</v>
      </c>
      <c r="AI28" s="11">
        <v>15636991.152000003</v>
      </c>
      <c r="AJ28" s="11">
        <v>4690755.648</v>
      </c>
      <c r="AK28" s="11">
        <v>2906900.5920000002</v>
      </c>
      <c r="AL28" s="11">
        <v>1248742.92</v>
      </c>
      <c r="AM28" s="11">
        <v>2029441.6799999997</v>
      </c>
      <c r="AN28" s="11">
        <v>3663013.7279999997</v>
      </c>
      <c r="AO28" s="11">
        <v>1573025.3279999997</v>
      </c>
      <c r="AP28" s="11">
        <v>2423787.36</v>
      </c>
      <c r="AQ28" s="11">
        <v>1994642.8559999997</v>
      </c>
      <c r="AR28" s="11">
        <v>1698737.9280000001</v>
      </c>
      <c r="AS28" s="11">
        <v>1056423.48</v>
      </c>
      <c r="AT28" s="11">
        <v>1422925.872</v>
      </c>
      <c r="AU28" s="11">
        <v>30844646.615999997</v>
      </c>
      <c r="AV28" s="11">
        <v>1313949.7200000002</v>
      </c>
      <c r="AW28" s="11">
        <v>1196997.456</v>
      </c>
      <c r="AX28" s="11">
        <v>3061805.5200000005</v>
      </c>
      <c r="AY28" s="11">
        <v>2956392.4799999995</v>
      </c>
      <c r="AZ28" s="11">
        <v>4428928.92</v>
      </c>
      <c r="BA28" s="11">
        <v>1764624.912</v>
      </c>
      <c r="BB28" s="11">
        <v>1714103.736</v>
      </c>
      <c r="BC28" s="11">
        <v>1386964.1039999998</v>
      </c>
      <c r="BD28" s="11">
        <v>1499849.6159999999</v>
      </c>
      <c r="BE28" s="11">
        <v>907565.01600000006</v>
      </c>
      <c r="BF28" s="11">
        <v>1184914.32</v>
      </c>
      <c r="BG28" s="11">
        <v>6401973.5279999999</v>
      </c>
      <c r="BH28" s="11">
        <v>1377358.392</v>
      </c>
      <c r="BI28" s="11">
        <v>965863.4879999999</v>
      </c>
      <c r="BJ28" s="11">
        <v>22489733.520000003</v>
      </c>
      <c r="BK28" s="11">
        <v>15532753.488000002</v>
      </c>
      <c r="BL28" s="11">
        <v>2054745.0240000002</v>
      </c>
      <c r="BM28" s="11">
        <v>2445354.3840000001</v>
      </c>
      <c r="BN28" s="11">
        <v>3118231.1519999998</v>
      </c>
      <c r="BO28" s="11">
        <v>2797665.9359999998</v>
      </c>
      <c r="BP28" s="11">
        <v>1551005.0159999998</v>
      </c>
      <c r="BQ28" s="11">
        <v>453335.30399999995</v>
      </c>
      <c r="BR28" s="11">
        <v>439063.05600000004</v>
      </c>
      <c r="BS28" s="11">
        <v>28944539.424000002</v>
      </c>
      <c r="BT28" s="11">
        <v>3260816.6880000005</v>
      </c>
      <c r="BU28" s="11">
        <v>3605039.2559999996</v>
      </c>
      <c r="BV28" s="11">
        <v>5356437.2640000004</v>
      </c>
      <c r="BW28" s="11">
        <v>3171840.9840000002</v>
      </c>
      <c r="BX28" s="11">
        <v>1441408.9920000001</v>
      </c>
      <c r="BY28" s="11">
        <v>2236344.2880000002</v>
      </c>
      <c r="BZ28" s="11">
        <v>2683166.8559999997</v>
      </c>
      <c r="CA28" s="11">
        <v>7979726.2559999991</v>
      </c>
      <c r="CB28" s="11">
        <v>1486004.4720000001</v>
      </c>
      <c r="CC28" s="11">
        <v>4159917.1919999998</v>
      </c>
      <c r="CD28" s="11">
        <v>8221638.5760000013</v>
      </c>
      <c r="CE28" s="11">
        <v>1973019.5999999999</v>
      </c>
      <c r="CF28" s="11">
        <v>1973979.648</v>
      </c>
      <c r="CG28" s="11">
        <v>2327329.8480000002</v>
      </c>
      <c r="CH28" s="11">
        <v>70919197.320000008</v>
      </c>
      <c r="CI28" s="11">
        <v>3061792.1279999996</v>
      </c>
      <c r="CJ28" s="11">
        <v>9431189.2800000012</v>
      </c>
      <c r="CK28" s="11">
        <v>1873976.2080000001</v>
      </c>
      <c r="CL28" s="11">
        <v>2588141.88</v>
      </c>
      <c r="CM28" s="11">
        <v>2281955.9519999996</v>
      </c>
      <c r="CN28" s="11">
        <v>2375373.7439999999</v>
      </c>
      <c r="CO28" s="11">
        <v>6130159.3920000009</v>
      </c>
      <c r="CP28" s="11">
        <v>1468180.7999999998</v>
      </c>
      <c r="CQ28" s="11">
        <v>2000008.5840000003</v>
      </c>
      <c r="CR28" s="11">
        <v>1955091.0480000002</v>
      </c>
      <c r="CS28" s="11">
        <v>2478493.7039999999</v>
      </c>
      <c r="CT28" s="11">
        <v>2491471.0320000001</v>
      </c>
      <c r="CU28" s="11">
        <v>25356835.512000002</v>
      </c>
      <c r="CV28" s="11">
        <v>1999558.2719999999</v>
      </c>
      <c r="CW28" s="11">
        <v>2157597.264</v>
      </c>
      <c r="CX28" s="11">
        <v>5113073.8080000002</v>
      </c>
      <c r="CY28" s="11">
        <v>1255776.0720000002</v>
      </c>
      <c r="CZ28" s="11">
        <v>4342070.568</v>
      </c>
      <c r="DA28" s="11">
        <v>2186982.6960000005</v>
      </c>
      <c r="DB28" s="11">
        <v>1080846.4080000001</v>
      </c>
      <c r="DC28" s="11">
        <v>31614626.712000005</v>
      </c>
      <c r="DD28" s="11">
        <v>32748526.967999998</v>
      </c>
      <c r="DE28" s="11">
        <v>1798991.9280000001</v>
      </c>
      <c r="DF28" s="11">
        <v>2035196.28</v>
      </c>
      <c r="DG28" s="11">
        <v>4121798.16</v>
      </c>
      <c r="DH28" s="11">
        <v>3637514.3039999995</v>
      </c>
      <c r="DI28" s="11">
        <v>3944691.3599999994</v>
      </c>
      <c r="DJ28" s="11">
        <v>3883382.2559999996</v>
      </c>
      <c r="DK28" s="11">
        <v>2240774.9280000003</v>
      </c>
      <c r="DL28" s="11">
        <v>60899571.527999997</v>
      </c>
      <c r="DM28" s="11">
        <v>3059572.392</v>
      </c>
      <c r="DN28" s="11">
        <v>5041089.3360000011</v>
      </c>
      <c r="DO28" s="11">
        <v>4571761.176</v>
      </c>
      <c r="DP28" s="11">
        <v>5095059.1919999998</v>
      </c>
      <c r="DQ28" s="11">
        <v>4701476.568</v>
      </c>
      <c r="DR28" s="11">
        <v>6507003.6239999989</v>
      </c>
      <c r="DS28" s="11">
        <v>3573681.0960000004</v>
      </c>
      <c r="DT28" s="11">
        <v>6880100.6160000004</v>
      </c>
      <c r="DU28" s="11">
        <v>34330864.679999992</v>
      </c>
      <c r="DV28" s="11">
        <v>3821907.1439999999</v>
      </c>
      <c r="DW28" s="11">
        <v>11154961.535999998</v>
      </c>
      <c r="DX28" s="11">
        <v>19421967.096000001</v>
      </c>
      <c r="DY28" s="11">
        <v>4759833.7440000009</v>
      </c>
      <c r="DZ28" s="11">
        <v>12384706.103999998</v>
      </c>
      <c r="EA28" s="11">
        <v>5079183.24</v>
      </c>
      <c r="EB28" s="11">
        <v>999006.04799999995</v>
      </c>
      <c r="EC28" s="11">
        <v>2757540.8880000003</v>
      </c>
      <c r="ED28" s="11">
        <v>1605259.5359999998</v>
      </c>
      <c r="EE28" s="11">
        <v>6428153.2080000006</v>
      </c>
      <c r="EF28" s="11">
        <v>14709106.824000001</v>
      </c>
      <c r="EG28" s="11">
        <v>17659808.784000002</v>
      </c>
      <c r="EH28" s="11">
        <v>2948081.6400000006</v>
      </c>
      <c r="EI28" s="11">
        <v>3888805.6559999995</v>
      </c>
      <c r="EJ28" s="11">
        <v>2873414.3760000002</v>
      </c>
      <c r="EK28" s="11">
        <v>3040070.88</v>
      </c>
      <c r="EL28" s="11">
        <v>5748942.3839999996</v>
      </c>
      <c r="EM28" s="11">
        <v>1787683.0320000001</v>
      </c>
      <c r="EN28" s="11">
        <v>3217136.8080000002</v>
      </c>
      <c r="EO28" s="11">
        <v>41193331.056000009</v>
      </c>
      <c r="EP28" s="11">
        <v>3632897.4959999998</v>
      </c>
      <c r="EQ28" s="11">
        <v>2418067.7759999996</v>
      </c>
      <c r="ER28" s="11">
        <v>3276064.7520000003</v>
      </c>
      <c r="ES28" s="11">
        <v>2339783.4000000004</v>
      </c>
      <c r="ET28" s="11">
        <v>1656405.6239999998</v>
      </c>
      <c r="EU28" s="11">
        <v>5102535.9840000011</v>
      </c>
      <c r="EV28" s="11">
        <v>4335019.9440000001</v>
      </c>
      <c r="EW28" s="11">
        <v>2203772.3279999997</v>
      </c>
      <c r="EX28" s="11">
        <v>23643136.127999999</v>
      </c>
      <c r="EY28" s="11">
        <v>1734779.6879999998</v>
      </c>
      <c r="EZ28" s="11">
        <v>3386813.2319999998</v>
      </c>
      <c r="FA28" s="11">
        <v>4148938.0559999999</v>
      </c>
      <c r="FB28" s="11">
        <v>6013238.7599999998</v>
      </c>
      <c r="FC28" s="11">
        <v>3918835.7279999997</v>
      </c>
      <c r="FD28" s="11">
        <v>4608426.24</v>
      </c>
      <c r="FE28" s="11">
        <v>3783925.8000000003</v>
      </c>
      <c r="FF28" s="11">
        <v>2509351.9440000001</v>
      </c>
      <c r="FG28" s="11">
        <v>2236486.4640000002</v>
      </c>
      <c r="FH28" s="11">
        <v>2282387.1359999999</v>
      </c>
      <c r="FI28" s="11">
        <v>2121667.9920000001</v>
      </c>
      <c r="FJ28" s="11">
        <v>30767832.360000003</v>
      </c>
      <c r="FK28" s="11">
        <v>2240612.7119999998</v>
      </c>
      <c r="FL28" s="11">
        <v>1909873.7520000001</v>
      </c>
      <c r="FM28" s="11">
        <v>2073133.8480000002</v>
      </c>
      <c r="FN28" s="11">
        <v>3044176.1279999996</v>
      </c>
      <c r="FO28" s="11">
        <v>3404917.9679999999</v>
      </c>
      <c r="FP28" s="11">
        <v>1116333.6720000003</v>
      </c>
      <c r="FQ28" s="11">
        <v>786436.70400000014</v>
      </c>
      <c r="FR28" s="11">
        <v>49521383.112000003</v>
      </c>
      <c r="FS28" s="11">
        <v>2137459.824</v>
      </c>
      <c r="FT28" s="11">
        <v>4509812.4480000008</v>
      </c>
      <c r="FU28" s="11">
        <v>3987911.2559999996</v>
      </c>
      <c r="FV28" s="11">
        <v>5332060.1999999993</v>
      </c>
      <c r="FW28" s="11">
        <v>3237001.1040000003</v>
      </c>
      <c r="FX28" s="11">
        <v>7878253.8960000006</v>
      </c>
      <c r="FY28" s="11">
        <v>4208250.6720000003</v>
      </c>
      <c r="FZ28" s="11">
        <v>4974747.9840000002</v>
      </c>
      <c r="GA28" s="11">
        <v>3290555.3759999997</v>
      </c>
      <c r="GB28" s="11">
        <v>7549176.2159999991</v>
      </c>
      <c r="GC28" s="11">
        <v>2605024.4160000002</v>
      </c>
      <c r="GD28" s="11">
        <v>2408608.92</v>
      </c>
      <c r="GE28" s="11">
        <v>1125475.0560000001</v>
      </c>
      <c r="GF28" s="11">
        <v>17135253.311999999</v>
      </c>
      <c r="GG28" s="11">
        <v>2460252.648</v>
      </c>
      <c r="GH28" s="11">
        <v>2372267.5200000005</v>
      </c>
      <c r="GI28" s="11">
        <v>6110826.0960000008</v>
      </c>
      <c r="GJ28" s="11">
        <v>3519838.9200000004</v>
      </c>
      <c r="GK28" s="11">
        <v>3345580.4640000006</v>
      </c>
      <c r="GL28" s="11">
        <v>3621857.5200000005</v>
      </c>
      <c r="GM28" s="11">
        <v>6281743.3920000009</v>
      </c>
      <c r="GN28" s="11">
        <v>2520050.4960000003</v>
      </c>
      <c r="GO28" s="11">
        <v>1324717.2000000002</v>
      </c>
      <c r="GP28" s="11">
        <v>1267016.2320000003</v>
      </c>
      <c r="GQ28" s="11">
        <v>1095891.456</v>
      </c>
      <c r="GR28" s="11">
        <v>17098388.088</v>
      </c>
      <c r="GS28" s="11">
        <v>5733407.8560000006</v>
      </c>
      <c r="GT28" s="11">
        <v>3675674.1839999994</v>
      </c>
      <c r="GU28" s="11">
        <v>7780562.8079999993</v>
      </c>
      <c r="GV28" s="11">
        <v>1072390.5359999998</v>
      </c>
      <c r="GW28" s="11">
        <v>3071757.0240000002</v>
      </c>
      <c r="GX28" s="11">
        <v>6033792.2640000004</v>
      </c>
      <c r="GY28" s="11">
        <v>1762234.2000000002</v>
      </c>
      <c r="GZ28" s="11">
        <v>22898408.759999998</v>
      </c>
      <c r="HA28" s="11">
        <v>2799316.3440000005</v>
      </c>
      <c r="HB28" s="11">
        <v>4480964.7119999994</v>
      </c>
      <c r="HC28" s="11">
        <v>3182512.7039999999</v>
      </c>
      <c r="HD28" s="11">
        <v>41031556.104000002</v>
      </c>
      <c r="HE28" s="11">
        <v>3496663.6320000002</v>
      </c>
      <c r="HF28" s="11">
        <v>10304675.304000001</v>
      </c>
      <c r="HG28" s="11">
        <v>6853293.9840000011</v>
      </c>
      <c r="HH28" s="11">
        <v>3644993.3280000002</v>
      </c>
      <c r="HI28" s="11">
        <v>6555831.3839999996</v>
      </c>
      <c r="HJ28" s="11">
        <v>1895484.8879999998</v>
      </c>
      <c r="HK28" s="11">
        <v>4455210</v>
      </c>
      <c r="HL28" s="11">
        <v>39373468.848000005</v>
      </c>
      <c r="HM28" s="11">
        <v>3042807.4079999998</v>
      </c>
      <c r="HN28" s="11">
        <v>12340578.215999998</v>
      </c>
      <c r="HO28" s="11">
        <v>3046573.392</v>
      </c>
      <c r="HP28" s="11">
        <v>2840243.76</v>
      </c>
      <c r="HQ28" s="11">
        <v>3049931.6400000006</v>
      </c>
      <c r="HR28" s="11">
        <v>3882382.32</v>
      </c>
      <c r="HS28" s="11">
        <v>2735615.7359999996</v>
      </c>
      <c r="HT28" s="11">
        <v>38805482.879999995</v>
      </c>
      <c r="HU28" s="11">
        <v>13338094.080000002</v>
      </c>
      <c r="HV28" s="11">
        <v>3492017.6159999999</v>
      </c>
      <c r="HW28" s="11">
        <v>3357673.1279999996</v>
      </c>
      <c r="HX28" s="11">
        <v>2423164.392</v>
      </c>
      <c r="HY28" s="11">
        <v>1776724.0320000001</v>
      </c>
      <c r="HZ28" s="11">
        <v>9297981.3599999994</v>
      </c>
      <c r="IA28" s="11">
        <v>2902369.176</v>
      </c>
      <c r="IB28" s="11">
        <v>2575360.824</v>
      </c>
      <c r="IC28" s="11">
        <v>2584565.0880000005</v>
      </c>
      <c r="ID28" s="11">
        <v>2340648.8640000001</v>
      </c>
      <c r="IE28" s="11">
        <v>7943999.4720000001</v>
      </c>
      <c r="IF28" s="11">
        <v>1436041.9679999999</v>
      </c>
      <c r="IG28" s="11">
        <v>3585693.12</v>
      </c>
      <c r="IH28" s="11">
        <v>2316436.608</v>
      </c>
      <c r="II28" s="11">
        <v>1963471.8720000002</v>
      </c>
      <c r="IJ28" s="11">
        <v>28659386.063999996</v>
      </c>
      <c r="IK28" s="11">
        <v>13190380.175999999</v>
      </c>
      <c r="IL28" s="11">
        <v>2328402.0959999999</v>
      </c>
      <c r="IM28" s="11">
        <v>4960880.4239999996</v>
      </c>
      <c r="IN28" s="11">
        <v>9634352.1600000001</v>
      </c>
      <c r="IO28" s="11">
        <v>3420071.9039999996</v>
      </c>
      <c r="IP28" s="11">
        <v>2249980.3679999998</v>
      </c>
      <c r="IQ28" s="11">
        <v>2559101.3039999995</v>
      </c>
      <c r="IR28" s="11">
        <v>2081166.0719999999</v>
      </c>
      <c r="IS28" s="11">
        <v>2506160.1359999999</v>
      </c>
      <c r="IT28" s="11">
        <v>2392745.2560000001</v>
      </c>
      <c r="IU28" s="11">
        <v>44632374.791999996</v>
      </c>
      <c r="IV28" s="11">
        <v>26095413.431999996</v>
      </c>
      <c r="IW28" s="11">
        <v>4461949.7280000001</v>
      </c>
      <c r="IX28" s="11">
        <v>3672280.6079999995</v>
      </c>
      <c r="IY28" s="11">
        <v>2478958.56</v>
      </c>
      <c r="IZ28" s="11">
        <v>1926401.6640000001</v>
      </c>
      <c r="JA28" s="11">
        <v>2518308.3360000001</v>
      </c>
      <c r="JB28" s="11">
        <v>1427326.2239999999</v>
      </c>
      <c r="JC28" s="11">
        <v>1650806.5200000003</v>
      </c>
      <c r="JD28" s="11">
        <v>2877161.9519999996</v>
      </c>
      <c r="JE28" s="11">
        <v>3870208.5839999998</v>
      </c>
      <c r="JF28" s="11">
        <v>1521067.824</v>
      </c>
      <c r="JG28" s="11">
        <v>22883415.192000002</v>
      </c>
      <c r="JH28" s="11">
        <v>9598657.8719999995</v>
      </c>
      <c r="JI28" s="11">
        <v>2438255.2080000001</v>
      </c>
      <c r="JJ28" s="11">
        <v>1481898.216</v>
      </c>
      <c r="JK28" s="11">
        <v>2060934.6960000002</v>
      </c>
      <c r="JL28" s="11">
        <v>1449433.8960000002</v>
      </c>
      <c r="JM28" s="11">
        <v>19249801.32</v>
      </c>
      <c r="JN28" s="11">
        <v>2409093.432</v>
      </c>
      <c r="JO28" s="11">
        <v>2291359.5840000003</v>
      </c>
      <c r="JP28" s="11">
        <v>4067055.2160000005</v>
      </c>
      <c r="JQ28" s="11">
        <v>2616014.8319999995</v>
      </c>
      <c r="JR28" s="11">
        <v>5333935.68</v>
      </c>
      <c r="JS28" s="11">
        <v>2148697.8720000004</v>
      </c>
      <c r="JT28" s="11">
        <v>44019381.335999995</v>
      </c>
      <c r="JU28" s="11">
        <v>17212417.919999998</v>
      </c>
      <c r="JV28" s="11">
        <v>3103306.3679999998</v>
      </c>
      <c r="JW28" s="11">
        <v>1674619.44</v>
      </c>
      <c r="JX28" s="11">
        <v>3362875.8720000004</v>
      </c>
      <c r="JY28" s="11">
        <v>1269600.264</v>
      </c>
      <c r="JZ28" s="11">
        <v>10096143.096000001</v>
      </c>
      <c r="KA28" s="11">
        <v>5898256.6799999997</v>
      </c>
      <c r="KB28" s="11">
        <v>3775840.0799999996</v>
      </c>
      <c r="KC28" s="11">
        <v>3094901.8080000002</v>
      </c>
      <c r="KD28" s="11">
        <v>3529701.1919999998</v>
      </c>
      <c r="KE28" s="11">
        <v>3823348.1520000002</v>
      </c>
      <c r="KF28" s="11">
        <v>1449849.4559999998</v>
      </c>
      <c r="KG28" s="11">
        <v>971889.02400000009</v>
      </c>
      <c r="KH28" s="11">
        <v>2397032.568</v>
      </c>
      <c r="KI28" s="11">
        <v>1147826.1839999999</v>
      </c>
      <c r="KJ28" s="11">
        <v>39658252.703999996</v>
      </c>
      <c r="KK28" s="11">
        <v>4850435.3039999995</v>
      </c>
      <c r="KL28" s="11">
        <v>3857903.9519999996</v>
      </c>
      <c r="KM28" s="11">
        <v>5309225.2800000012</v>
      </c>
      <c r="KN28" s="11">
        <v>4704576.5040000007</v>
      </c>
      <c r="KO28" s="11">
        <v>5071956.8880000003</v>
      </c>
      <c r="KP28" s="11">
        <v>16288250.184</v>
      </c>
      <c r="KQ28" s="11">
        <v>1377503.2080000001</v>
      </c>
      <c r="KR28" s="11">
        <v>2555857.9920000006</v>
      </c>
      <c r="KS28" s="11">
        <v>22621911.215999998</v>
      </c>
      <c r="KT28" s="11">
        <v>3266486.9280000003</v>
      </c>
      <c r="KU28" s="11">
        <v>3477560.3039999995</v>
      </c>
      <c r="KV28" s="11">
        <v>10175618.568</v>
      </c>
      <c r="KW28" s="11">
        <v>2293658.6880000001</v>
      </c>
      <c r="KX28" s="11">
        <v>5322547.5600000005</v>
      </c>
      <c r="KY28" s="11">
        <v>46469224.824000001</v>
      </c>
      <c r="KZ28" s="11">
        <v>5510233.8239999991</v>
      </c>
      <c r="LA28" s="11">
        <v>38182285.655999996</v>
      </c>
      <c r="LB28" s="11">
        <v>3804127.8720000004</v>
      </c>
      <c r="LC28" s="11">
        <v>2258576.3039999995</v>
      </c>
      <c r="LD28" s="11">
        <v>6779493.7680000002</v>
      </c>
      <c r="LE28" s="11">
        <v>6293544.9120000005</v>
      </c>
      <c r="LF28" s="11">
        <v>3410790.7199999997</v>
      </c>
      <c r="LG28" s="11">
        <v>3470373.0960000004</v>
      </c>
      <c r="LH28" s="11">
        <v>2805826.5839999998</v>
      </c>
      <c r="LI28" s="11">
        <v>54427345.463999994</v>
      </c>
      <c r="LJ28" s="11">
        <v>15996223.344000001</v>
      </c>
      <c r="LK28" s="11">
        <v>14031294.24</v>
      </c>
      <c r="LL28" s="11">
        <v>18624466.943999998</v>
      </c>
      <c r="LM28" s="11">
        <v>2083905.3599999999</v>
      </c>
      <c r="LN28" s="11">
        <v>2849825.4479999999</v>
      </c>
      <c r="LO28" s="11">
        <v>2159461.8480000002</v>
      </c>
      <c r="LP28" s="11">
        <v>2756571.5999999996</v>
      </c>
      <c r="LQ28" s="11">
        <v>371333.64</v>
      </c>
      <c r="LR28" s="11">
        <v>4215766.6559999995</v>
      </c>
      <c r="LS28" s="11">
        <v>1627224</v>
      </c>
      <c r="LT28" s="11">
        <v>19612410.023999996</v>
      </c>
      <c r="LU28" s="11">
        <v>3446036.1359999995</v>
      </c>
      <c r="LV28" s="11">
        <v>2254391.2560000001</v>
      </c>
      <c r="LW28" s="11">
        <v>64684142.447999999</v>
      </c>
      <c r="LX28" s="11">
        <v>26595324.096000001</v>
      </c>
      <c r="LY28" s="11">
        <v>45556795.775999993</v>
      </c>
      <c r="LZ28" s="11">
        <v>18222674.735999998</v>
      </c>
      <c r="MA28" s="11">
        <v>7533724.7519999994</v>
      </c>
      <c r="MB28" s="11">
        <v>7435097.3760000011</v>
      </c>
      <c r="MC28" s="11">
        <v>3957987.1919999998</v>
      </c>
      <c r="MD28" s="11">
        <v>4605729.648</v>
      </c>
      <c r="ME28" s="11">
        <v>4630219.6559999995</v>
      </c>
      <c r="MF28" s="11">
        <v>3963271.824</v>
      </c>
      <c r="MG28" s="11">
        <v>12382172.015999999</v>
      </c>
      <c r="MH28" s="11">
        <v>3246691.1040000003</v>
      </c>
      <c r="MI28" s="11">
        <v>56637005.328000002</v>
      </c>
      <c r="MJ28" s="11">
        <v>4070066.352</v>
      </c>
      <c r="MK28" s="11">
        <v>1552796.9040000001</v>
      </c>
      <c r="ML28" s="11">
        <v>2440811.2560000001</v>
      </c>
      <c r="MM28" s="11">
        <v>1802871.456</v>
      </c>
      <c r="MN28" s="11">
        <v>3429632.8319999995</v>
      </c>
      <c r="MO28" s="11">
        <v>2672183.5200000005</v>
      </c>
      <c r="MP28" s="11">
        <v>2278671.7919999999</v>
      </c>
      <c r="MQ28" s="11">
        <v>3864257.088</v>
      </c>
      <c r="MR28" s="11">
        <v>2713556.4000000004</v>
      </c>
      <c r="MS28" s="11">
        <v>2994666.24</v>
      </c>
      <c r="MT28" s="11">
        <v>2256408.5999999996</v>
      </c>
      <c r="MU28" s="11">
        <v>46351354.824000001</v>
      </c>
      <c r="MV28" s="11">
        <v>3606863.1119999997</v>
      </c>
      <c r="MW28" s="11">
        <v>3300075.1919999998</v>
      </c>
      <c r="MX28" s="11">
        <v>4269755.6160000004</v>
      </c>
      <c r="MY28" s="11">
        <v>3898033.9200000004</v>
      </c>
      <c r="MZ28" s="11">
        <v>3607553.3759999997</v>
      </c>
      <c r="NA28" s="11">
        <v>10624843.296</v>
      </c>
      <c r="NB28" s="11">
        <v>5521626.6960000005</v>
      </c>
      <c r="NC28" s="11">
        <v>3688013.7839999995</v>
      </c>
      <c r="ND28" s="11">
        <v>1348757.88</v>
      </c>
      <c r="NE28" s="11">
        <v>1133392.0319999999</v>
      </c>
      <c r="NF28" s="11">
        <v>86298355.536000013</v>
      </c>
      <c r="NG28" s="11">
        <v>10295044.631999999</v>
      </c>
      <c r="NH28" s="11">
        <v>3246900.3599999994</v>
      </c>
      <c r="NI28" s="11">
        <v>32944713.360000003</v>
      </c>
      <c r="NJ28" s="11">
        <v>2855274.9119999995</v>
      </c>
      <c r="NK28" s="11">
        <v>7803979.3679999989</v>
      </c>
      <c r="NL28" s="11">
        <v>18745815.384000003</v>
      </c>
      <c r="NM28" s="11">
        <v>13221232.488000002</v>
      </c>
      <c r="NN28" s="11">
        <v>1981468.1040000001</v>
      </c>
      <c r="NO28" s="11">
        <v>9093502.7520000003</v>
      </c>
      <c r="NP28" s="11">
        <v>3739377.7199999997</v>
      </c>
      <c r="NQ28" s="11">
        <v>3557109.912</v>
      </c>
      <c r="NR28" s="11">
        <v>22303882.368000001</v>
      </c>
      <c r="NS28" s="11">
        <v>3451206.3840000001</v>
      </c>
      <c r="NT28" s="11">
        <v>2468408.568</v>
      </c>
      <c r="NU28" s="11">
        <v>2986944.216</v>
      </c>
      <c r="NV28" s="11">
        <v>2130480.7439999999</v>
      </c>
      <c r="NW28" s="11">
        <v>853985.49600000004</v>
      </c>
      <c r="NX28" s="11">
        <v>1217116.344</v>
      </c>
      <c r="NY28" s="11">
        <v>32241827.688000001</v>
      </c>
      <c r="NZ28" s="11">
        <v>15395865.335999999</v>
      </c>
      <c r="OA28" s="11">
        <v>2723608.2719999999</v>
      </c>
      <c r="OB28" s="11">
        <v>1352304.216</v>
      </c>
      <c r="OC28" s="11">
        <v>2712111.5039999997</v>
      </c>
      <c r="OD28" s="11">
        <v>4791403.8000000007</v>
      </c>
      <c r="OE28" s="11">
        <v>1771367.808</v>
      </c>
      <c r="OF28" s="11">
        <v>76504746.504000008</v>
      </c>
      <c r="OG28" s="11">
        <v>11893669.800000001</v>
      </c>
      <c r="OH28" s="11">
        <v>6010982.8080000002</v>
      </c>
      <c r="OI28" s="11">
        <v>11840198.879999999</v>
      </c>
      <c r="OJ28" s="11">
        <v>3444342.7680000002</v>
      </c>
      <c r="OK28" s="11">
        <v>4134639.84</v>
      </c>
      <c r="OL28" s="11">
        <v>3993909.8160000006</v>
      </c>
      <c r="OM28" s="11">
        <v>2946323.4000000004</v>
      </c>
      <c r="ON28" s="11">
        <v>3317547.0480000004</v>
      </c>
      <c r="OO28" s="11">
        <v>52064835.168000005</v>
      </c>
      <c r="OP28" s="11">
        <v>11921600.280000001</v>
      </c>
      <c r="OQ28" s="11">
        <v>9863766.6720000003</v>
      </c>
      <c r="OR28" s="11">
        <v>6206546.568</v>
      </c>
      <c r="OS28" s="11">
        <v>5009695.8000000007</v>
      </c>
      <c r="OT28" s="11">
        <v>2181043.56</v>
      </c>
      <c r="OU28" s="11">
        <v>25682327.063999996</v>
      </c>
      <c r="OV28" s="11">
        <v>1980996.648</v>
      </c>
      <c r="OW28" s="11">
        <v>2773395.0959999999</v>
      </c>
      <c r="OX28" s="11">
        <v>5258379.4800000004</v>
      </c>
      <c r="OY28" s="11">
        <v>5458529.3279999997</v>
      </c>
      <c r="OZ28" s="11">
        <v>13503906.120000001</v>
      </c>
      <c r="PA28" s="11">
        <v>3440372.6639999999</v>
      </c>
      <c r="PB28" s="11">
        <v>1803030.3359999999</v>
      </c>
      <c r="PC28" s="11">
        <v>2118312.4080000003</v>
      </c>
      <c r="PD28" s="11">
        <v>24280578.456</v>
      </c>
      <c r="PE28" s="11">
        <v>1630413.5039999997</v>
      </c>
      <c r="PF28" s="11">
        <v>5541632.352</v>
      </c>
      <c r="PG28" s="11">
        <v>1387820.4</v>
      </c>
      <c r="PH28" s="11">
        <v>4952497.7520000003</v>
      </c>
      <c r="PI28" s="11">
        <v>6667574.6399999997</v>
      </c>
      <c r="PJ28" s="11">
        <v>3154087.8479999998</v>
      </c>
      <c r="PK28" s="11">
        <v>2609062.7039999999</v>
      </c>
      <c r="PL28" s="11">
        <v>2674372.5120000001</v>
      </c>
      <c r="PM28" s="11">
        <v>3140078.4720000001</v>
      </c>
      <c r="PN28" s="11">
        <v>4106467.2240000004</v>
      </c>
      <c r="PO28" s="11">
        <v>4168609.1040000003</v>
      </c>
      <c r="PP28" s="11">
        <v>1729306.0559999999</v>
      </c>
      <c r="PQ28" s="11">
        <v>8632551.7199999988</v>
      </c>
      <c r="PR28" s="11">
        <v>2162403.4799999995</v>
      </c>
      <c r="PS28" s="11">
        <v>1037602.536</v>
      </c>
      <c r="PT28" s="11">
        <v>907309.03199999989</v>
      </c>
      <c r="PU28" s="11">
        <v>2217057.7679999997</v>
      </c>
      <c r="PV28" s="11">
        <v>99565331.856000006</v>
      </c>
      <c r="PW28" s="11">
        <v>3463197.5519999997</v>
      </c>
      <c r="PX28" s="11">
        <v>2042251.3919999998</v>
      </c>
      <c r="PY28" s="11">
        <v>4533697.2479999997</v>
      </c>
      <c r="PZ28" s="11">
        <v>26996926.608000003</v>
      </c>
      <c r="QA28" s="11">
        <v>5086091.3279999997</v>
      </c>
      <c r="QB28" s="11">
        <v>7581624.311999999</v>
      </c>
      <c r="QC28" s="11">
        <v>1613855.4000000001</v>
      </c>
      <c r="QD28" s="11">
        <v>8629568.568</v>
      </c>
      <c r="QE28" s="11">
        <v>1625290.5119999999</v>
      </c>
      <c r="QF28" s="11">
        <v>5416693.1520000007</v>
      </c>
      <c r="QG28" s="11">
        <v>2379348.96</v>
      </c>
      <c r="QH28" s="11">
        <v>2489780.352</v>
      </c>
      <c r="QI28" s="11">
        <v>3625851.3360000001</v>
      </c>
      <c r="QJ28" s="11">
        <v>3694883.9039999996</v>
      </c>
      <c r="QK28" s="11">
        <v>4372766.6400000006</v>
      </c>
      <c r="QL28" s="11">
        <v>2265825.0719999997</v>
      </c>
      <c r="QM28" s="11">
        <v>2526043.2000000002</v>
      </c>
      <c r="QN28" s="11">
        <v>1719661.2000000002</v>
      </c>
      <c r="QO28" s="11">
        <v>9544278.9360000007</v>
      </c>
      <c r="QP28" s="11">
        <v>9558888.1920000017</v>
      </c>
      <c r="QQ28" s="11">
        <v>2068296.7679999997</v>
      </c>
      <c r="QR28" s="11">
        <v>753946.2</v>
      </c>
      <c r="QS28" s="11">
        <v>924103.03199999989</v>
      </c>
      <c r="QT28" s="11">
        <v>545425.34400000004</v>
      </c>
      <c r="QU28" s="11">
        <v>972039.55200000003</v>
      </c>
      <c r="QV28" s="11">
        <v>52479516.263999999</v>
      </c>
      <c r="QW28" s="11">
        <v>1770546.12</v>
      </c>
      <c r="QX28" s="11">
        <v>6428931.2640000004</v>
      </c>
      <c r="QY28" s="11">
        <v>2876253.7920000004</v>
      </c>
      <c r="QZ28" s="11">
        <v>3865105.0320000001</v>
      </c>
      <c r="RA28" s="11">
        <v>7156940.9280000012</v>
      </c>
      <c r="RB28" s="11">
        <v>3377759.0640000002</v>
      </c>
      <c r="RC28" s="11">
        <v>6496639.3200000003</v>
      </c>
      <c r="RD28" s="11">
        <v>6138963.7440000009</v>
      </c>
      <c r="RE28" s="11">
        <v>2010269.7840000002</v>
      </c>
      <c r="RF28" s="11">
        <v>1922806.08</v>
      </c>
      <c r="RG28" s="11">
        <v>1641126.6960000002</v>
      </c>
      <c r="RH28" s="11">
        <v>1236663.8160000001</v>
      </c>
      <c r="RI28" s="11">
        <v>59561765.303999998</v>
      </c>
      <c r="RJ28" s="11">
        <v>6508258.5360000003</v>
      </c>
      <c r="RK28" s="11">
        <v>1838087.544</v>
      </c>
      <c r="RL28" s="11">
        <v>3050347.8720000004</v>
      </c>
      <c r="RM28" s="11">
        <v>2247915.8640000001</v>
      </c>
      <c r="RN28" s="11">
        <v>2150363.784</v>
      </c>
      <c r="RO28" s="11">
        <v>9052010.1119999997</v>
      </c>
      <c r="RP28" s="11">
        <v>2655535.5839999998</v>
      </c>
      <c r="RQ28" s="11">
        <v>3440535.1680000005</v>
      </c>
      <c r="RR28" s="11">
        <v>6310386.0240000002</v>
      </c>
      <c r="RS28" s="11">
        <v>8437088.8079999983</v>
      </c>
      <c r="RT28" s="11">
        <v>1794776.0639999998</v>
      </c>
      <c r="RU28" s="11">
        <v>1825865.6879999998</v>
      </c>
      <c r="RV28" s="11">
        <v>2896146.9359999998</v>
      </c>
      <c r="RW28" s="11">
        <v>1388301.9360000002</v>
      </c>
      <c r="RX28" s="11">
        <v>2220532.3679999998</v>
      </c>
      <c r="RY28" s="11">
        <v>2415979.56</v>
      </c>
      <c r="RZ28" s="11">
        <v>1138498.8480000002</v>
      </c>
      <c r="SA28" s="11">
        <v>1001521.0319999999</v>
      </c>
      <c r="SB28" s="11">
        <v>1364192.784</v>
      </c>
      <c r="SC28" s="11">
        <v>25481225.568000004</v>
      </c>
      <c r="SD28" s="11">
        <v>4007727.4560000002</v>
      </c>
      <c r="SE28" s="11">
        <v>2838796.5359999994</v>
      </c>
      <c r="SF28" s="11">
        <v>1959662.4239999999</v>
      </c>
      <c r="SG28" s="11">
        <v>1544711.8559999997</v>
      </c>
      <c r="SH28" s="11">
        <v>2953534.176</v>
      </c>
      <c r="SI28" s="11">
        <v>2752019.16</v>
      </c>
      <c r="SJ28" s="11">
        <v>5864694.9120000005</v>
      </c>
      <c r="SK28" s="11">
        <v>2633493</v>
      </c>
      <c r="SL28" s="11">
        <v>3139327.7039999999</v>
      </c>
      <c r="SM28" s="11">
        <v>6466635.4800000004</v>
      </c>
      <c r="SN28" s="11">
        <v>993482.20799999987</v>
      </c>
      <c r="SO28" s="11">
        <v>17808496.799999997</v>
      </c>
      <c r="SP28" s="11">
        <v>3396032.1359999995</v>
      </c>
      <c r="SQ28" s="11">
        <v>3489516.7680000002</v>
      </c>
      <c r="SR28" s="11">
        <v>5060691</v>
      </c>
      <c r="SS28" s="11">
        <v>2925559.0559999999</v>
      </c>
      <c r="ST28" s="11">
        <v>1974880.6080000002</v>
      </c>
      <c r="SU28" s="11">
        <v>2727461.4720000001</v>
      </c>
      <c r="SV28" s="11">
        <v>1493576.1359999999</v>
      </c>
      <c r="SW28" s="11">
        <v>24084075.048</v>
      </c>
      <c r="SX28" s="11">
        <v>2013208.56</v>
      </c>
      <c r="SY28" s="11">
        <v>2999641.2</v>
      </c>
      <c r="SZ28" s="11">
        <v>3789952.44</v>
      </c>
      <c r="TA28" s="11">
        <v>1326224.0159999998</v>
      </c>
      <c r="TB28" s="11">
        <v>1283328.8879999998</v>
      </c>
      <c r="TC28" s="11">
        <v>1674365.2560000001</v>
      </c>
      <c r="TD28" s="11">
        <v>7105601.8079999993</v>
      </c>
      <c r="TE28" s="11">
        <v>1712371.632</v>
      </c>
      <c r="TF28" s="11">
        <v>1806924.3599999999</v>
      </c>
      <c r="TG28" s="11">
        <v>3072588.7680000002</v>
      </c>
      <c r="TH28" s="11">
        <v>2484978.5999999996</v>
      </c>
      <c r="TI28" s="11">
        <v>2283387.5760000004</v>
      </c>
      <c r="TJ28" s="11">
        <v>1431898.8960000002</v>
      </c>
      <c r="TK28" s="11">
        <v>55706498.159999996</v>
      </c>
      <c r="TL28" s="11">
        <v>2637819.9359999998</v>
      </c>
      <c r="TM28" s="11">
        <v>2083643.4479999999</v>
      </c>
      <c r="TN28" s="11">
        <v>4806886.5359999994</v>
      </c>
      <c r="TO28" s="11">
        <v>4699809.3839999996</v>
      </c>
      <c r="TP28" s="11">
        <v>3323974.1040000003</v>
      </c>
      <c r="TQ28" s="11">
        <v>1180861.7999999998</v>
      </c>
      <c r="TR28" s="11">
        <v>10817546.112</v>
      </c>
      <c r="TS28" s="11">
        <v>2586837.5279999999</v>
      </c>
      <c r="TT28" s="11">
        <v>5267815.2719999999</v>
      </c>
      <c r="TU28" s="11">
        <v>4985188.8959999997</v>
      </c>
      <c r="TV28" s="11">
        <v>2128562.8559999997</v>
      </c>
      <c r="TW28" s="11">
        <v>1624818.9600000002</v>
      </c>
      <c r="TX28" s="11">
        <v>2427219.264</v>
      </c>
      <c r="TY28" s="11">
        <v>2322031.0559999999</v>
      </c>
      <c r="TZ28" s="11">
        <v>2367641.784</v>
      </c>
      <c r="UA28" s="11">
        <v>18121854.719999999</v>
      </c>
      <c r="UB28" s="11">
        <v>2385192.264</v>
      </c>
      <c r="UC28" s="11">
        <v>22266071.495999999</v>
      </c>
      <c r="UD28" s="11">
        <v>6227609.1600000001</v>
      </c>
      <c r="UE28" s="11">
        <v>1567889.1120000002</v>
      </c>
      <c r="UF28" s="11">
        <v>3367587.264</v>
      </c>
      <c r="UG28" s="11">
        <v>14042270.135999998</v>
      </c>
      <c r="UH28" s="11">
        <v>1603457.2320000003</v>
      </c>
      <c r="UI28" s="11">
        <v>570598.65599999996</v>
      </c>
      <c r="UJ28" s="11">
        <v>1630722.648</v>
      </c>
      <c r="UK28" s="11">
        <v>2140774.4879999999</v>
      </c>
      <c r="UL28" s="11">
        <v>28198855.608000003</v>
      </c>
      <c r="UM28" s="11">
        <v>6057361.9440000001</v>
      </c>
      <c r="UN28" s="11">
        <v>3574151.8080000002</v>
      </c>
      <c r="UO28" s="11">
        <v>5024230.7280000001</v>
      </c>
      <c r="UP28" s="11">
        <v>3080682.8880000003</v>
      </c>
      <c r="UQ28" s="11">
        <v>2738643.432</v>
      </c>
      <c r="UR28" s="11">
        <v>77185295.159999996</v>
      </c>
      <c r="US28" s="11">
        <v>4652746.7759999996</v>
      </c>
      <c r="UT28" s="11">
        <v>3095300.4960000003</v>
      </c>
      <c r="UU28" s="11">
        <v>19187633.376000002</v>
      </c>
      <c r="UV28" s="11">
        <v>1125770.1359999999</v>
      </c>
      <c r="UW28" s="11">
        <v>3093813</v>
      </c>
      <c r="UX28" s="11">
        <v>8636594.2559999991</v>
      </c>
      <c r="UY28" s="11">
        <v>2315752.6559999995</v>
      </c>
      <c r="UZ28" s="11">
        <v>2018855.4479999999</v>
      </c>
      <c r="VA28" s="11">
        <v>2532659.4960000003</v>
      </c>
      <c r="VB28" s="11">
        <v>3130119.9359999998</v>
      </c>
      <c r="VC28" s="11">
        <v>7205657.9520000005</v>
      </c>
      <c r="VD28" s="11">
        <v>4613195.0159999998</v>
      </c>
      <c r="VE28" s="11">
        <v>7374094.0559999999</v>
      </c>
      <c r="VF28" s="11">
        <v>2593568.0640000002</v>
      </c>
      <c r="VG28" s="11">
        <v>2432976.0240000002</v>
      </c>
      <c r="VH28" s="11">
        <v>1977236.1360000002</v>
      </c>
      <c r="VI28" s="11">
        <v>2126701.3440000005</v>
      </c>
      <c r="VJ28" s="11">
        <v>10191772.583999999</v>
      </c>
      <c r="VK28" s="11">
        <v>1567893.6</v>
      </c>
      <c r="VL28" s="11">
        <v>1688889.6960000002</v>
      </c>
      <c r="VM28" s="11">
        <v>1159910.2560000001</v>
      </c>
      <c r="VN28" s="11">
        <v>45956962.127999991</v>
      </c>
      <c r="VO28" s="11">
        <v>2496839.7600000002</v>
      </c>
      <c r="VP28" s="11">
        <v>2719093.9920000006</v>
      </c>
      <c r="VQ28" s="11">
        <v>3281845.0320000001</v>
      </c>
      <c r="VR28" s="11">
        <v>7158742.080000001</v>
      </c>
      <c r="VS28" s="11">
        <v>7014558.1679999996</v>
      </c>
      <c r="VT28" s="11">
        <v>4852266.1680000005</v>
      </c>
      <c r="VU28" s="11">
        <v>3973457.088</v>
      </c>
      <c r="VV28" s="11">
        <v>4321814.2559999991</v>
      </c>
      <c r="VW28" s="11">
        <v>15025889.879999999</v>
      </c>
      <c r="VX28" s="11">
        <v>2803569.0240000002</v>
      </c>
      <c r="VY28" s="11">
        <v>6175452.6960000005</v>
      </c>
      <c r="VZ28" s="11">
        <v>2984805.8160000006</v>
      </c>
      <c r="WA28" s="11">
        <v>2657068.2479999997</v>
      </c>
      <c r="WB28" s="11">
        <v>1630768.0559999999</v>
      </c>
      <c r="WC28" s="11">
        <v>139261404.76800001</v>
      </c>
      <c r="WD28" s="11">
        <v>6189219.7679999992</v>
      </c>
      <c r="WE28" s="11">
        <v>4000073.8080000002</v>
      </c>
      <c r="WF28" s="11">
        <v>3362452.824</v>
      </c>
      <c r="WG28" s="11">
        <v>2065782.3840000001</v>
      </c>
      <c r="WH28" s="11">
        <v>4616307.5279999999</v>
      </c>
      <c r="WI28" s="11">
        <v>6628617.2879999997</v>
      </c>
      <c r="WJ28" s="11">
        <v>7589615.6399999997</v>
      </c>
      <c r="WK28" s="11">
        <v>3537908.1119999997</v>
      </c>
      <c r="WL28" s="11">
        <v>5463473.4000000004</v>
      </c>
      <c r="WM28" s="11">
        <v>3073827.1919999998</v>
      </c>
      <c r="WN28" s="11">
        <v>14678590.824000001</v>
      </c>
      <c r="WO28" s="11">
        <v>4349114.688000001</v>
      </c>
      <c r="WP28" s="11">
        <v>7844381.9039999992</v>
      </c>
      <c r="WQ28" s="11">
        <v>12007535.976</v>
      </c>
      <c r="WR28" s="11">
        <v>3615197.1119999997</v>
      </c>
      <c r="WS28" s="11">
        <v>3774101.0159999998</v>
      </c>
      <c r="WT28" s="11">
        <v>5033637.6720000003</v>
      </c>
      <c r="WU28" s="11">
        <v>2093000.7840000002</v>
      </c>
      <c r="WV28" s="11">
        <v>9042087.648</v>
      </c>
      <c r="WW28" s="11">
        <v>28622510.544000003</v>
      </c>
      <c r="WX28" s="11">
        <v>3171798.7199999997</v>
      </c>
      <c r="WY28" s="11">
        <v>1811420.2320000003</v>
      </c>
      <c r="WZ28" s="11">
        <v>2243963.88</v>
      </c>
      <c r="XA28" s="11">
        <v>2150264.88</v>
      </c>
      <c r="XB28" s="11">
        <v>2315332.608</v>
      </c>
      <c r="XC28" s="11">
        <v>2084354.16</v>
      </c>
      <c r="XD28" s="11">
        <v>2129413.7759999996</v>
      </c>
      <c r="XE28" s="11">
        <v>12767665.583999999</v>
      </c>
      <c r="XF28" s="11">
        <v>1904931.6720000003</v>
      </c>
      <c r="XG28" s="11">
        <v>1245820.7760000001</v>
      </c>
      <c r="XH28" s="11">
        <v>1583432.6640000001</v>
      </c>
      <c r="XI28" s="11">
        <v>1824684.456</v>
      </c>
      <c r="XJ28" s="11">
        <v>64529806.703999996</v>
      </c>
      <c r="XK28" s="11">
        <v>5329085.9759999998</v>
      </c>
      <c r="XL28" s="11">
        <v>3918258.2880000006</v>
      </c>
      <c r="XM28" s="11">
        <v>18067197.023999996</v>
      </c>
      <c r="XN28" s="11">
        <v>3433978.3679999998</v>
      </c>
      <c r="XO28" s="11">
        <v>6224029.1760000009</v>
      </c>
      <c r="XP28" s="11">
        <v>8361852.6720000003</v>
      </c>
      <c r="XQ28" s="11">
        <v>3561997.7520000003</v>
      </c>
      <c r="XR28" s="11">
        <v>2893697.5200000005</v>
      </c>
      <c r="XS28" s="11">
        <v>7977522.8159999996</v>
      </c>
      <c r="XT28" s="11">
        <v>7529294.1119999997</v>
      </c>
      <c r="XU28" s="11">
        <v>2431075.44</v>
      </c>
      <c r="XV28" s="11">
        <v>2570065.5120000001</v>
      </c>
      <c r="XW28" s="11">
        <v>2934781.3679999998</v>
      </c>
      <c r="XX28" s="11">
        <v>2026681.92</v>
      </c>
      <c r="XY28" s="11">
        <v>2658264.4799999995</v>
      </c>
      <c r="XZ28" s="11">
        <v>1647087.6239999998</v>
      </c>
      <c r="YA28" s="11">
        <v>2321779.6559999995</v>
      </c>
      <c r="YB28" s="11">
        <v>2210625.6720000003</v>
      </c>
      <c r="YC28" s="11">
        <v>1374478.7760000001</v>
      </c>
      <c r="YD28" s="11">
        <v>1805215.3919999998</v>
      </c>
      <c r="YE28" s="11">
        <v>1711131.5039999997</v>
      </c>
      <c r="YF28" s="11">
        <v>1758002.1360000002</v>
      </c>
      <c r="YG28" s="11">
        <v>37624125.719999999</v>
      </c>
      <c r="YH28" s="11">
        <v>3235460.2559999996</v>
      </c>
      <c r="YI28" s="11">
        <v>6278937.3599999994</v>
      </c>
      <c r="YJ28" s="11">
        <v>3373868.5920000002</v>
      </c>
      <c r="YK28" s="11">
        <v>12805396.416000001</v>
      </c>
      <c r="YL28" s="11">
        <v>2930608.9680000003</v>
      </c>
      <c r="YM28" s="11">
        <v>8492662.0800000019</v>
      </c>
      <c r="YN28" s="11">
        <v>2773514.1839999994</v>
      </c>
      <c r="YO28" s="11">
        <v>9573411.5760000013</v>
      </c>
      <c r="YP28" s="11">
        <v>12301167.096000001</v>
      </c>
      <c r="YQ28" s="11">
        <v>5036389.1040000003</v>
      </c>
      <c r="YR28" s="11">
        <v>3340872.0960000004</v>
      </c>
      <c r="YS28" s="11">
        <v>2554777.5839999998</v>
      </c>
      <c r="YT28" s="11">
        <v>2310665.04</v>
      </c>
      <c r="YU28" s="11">
        <v>2067207.2159999998</v>
      </c>
      <c r="YV28" s="11">
        <v>2130083.352</v>
      </c>
      <c r="YW28" s="11">
        <v>2177035.2479999997</v>
      </c>
      <c r="YX28" s="11">
        <v>27109080.263999999</v>
      </c>
      <c r="YY28" s="11">
        <v>2860953.1680000005</v>
      </c>
      <c r="YZ28" s="11">
        <v>1584733.5359999998</v>
      </c>
      <c r="ZA28" s="11">
        <v>1556225.0159999998</v>
      </c>
      <c r="ZB28" s="11">
        <v>2526618.5279999999</v>
      </c>
      <c r="ZC28" s="11">
        <v>1343257.56</v>
      </c>
      <c r="ZD28" s="11">
        <v>1656779.7840000002</v>
      </c>
      <c r="ZE28" s="11">
        <v>29557795.247999996</v>
      </c>
      <c r="ZF28" s="11">
        <v>1928824.08</v>
      </c>
      <c r="ZG28" s="11">
        <v>3032052.5760000004</v>
      </c>
      <c r="ZH28" s="11">
        <v>2583744.0719999997</v>
      </c>
      <c r="ZI28" s="11">
        <v>1867500.7919999999</v>
      </c>
      <c r="ZJ28" s="11">
        <v>1965647.7119999998</v>
      </c>
      <c r="ZK28" s="11">
        <v>1576062.9360000002</v>
      </c>
      <c r="ZL28" s="11">
        <v>1716907.92</v>
      </c>
      <c r="ZM28" s="11">
        <v>8390336.3279999997</v>
      </c>
      <c r="ZN28" s="11">
        <v>45735982.439999998</v>
      </c>
      <c r="ZO28" s="11">
        <v>2140855.44</v>
      </c>
      <c r="ZP28" s="11">
        <v>3690443.6639999999</v>
      </c>
      <c r="ZQ28" s="11">
        <v>12753138.168</v>
      </c>
      <c r="ZR28" s="11">
        <v>8693052.648</v>
      </c>
      <c r="ZS28" s="11">
        <v>2110802.4479999999</v>
      </c>
      <c r="ZT28" s="11">
        <v>4853635.8959999997</v>
      </c>
      <c r="ZU28" s="11">
        <v>5210922.7919999994</v>
      </c>
      <c r="ZV28" s="11">
        <v>5243110.1040000003</v>
      </c>
      <c r="ZW28" s="11">
        <v>9056479.2960000001</v>
      </c>
      <c r="ZX28" s="11">
        <v>1323418.1519999998</v>
      </c>
      <c r="ZY28" s="11">
        <v>2366592.0240000002</v>
      </c>
      <c r="ZZ28" s="11">
        <v>2073353.7600000002</v>
      </c>
      <c r="AAA28" s="11">
        <v>4270671.9359999998</v>
      </c>
      <c r="AAB28" s="11">
        <v>2374965.3840000001</v>
      </c>
      <c r="AAC28" s="11">
        <v>2229960.5760000004</v>
      </c>
      <c r="AAD28" s="11">
        <v>2578520.6160000004</v>
      </c>
      <c r="AAE28" s="11">
        <v>1237539.3360000001</v>
      </c>
      <c r="AAF28" s="11">
        <v>1927169.3279999997</v>
      </c>
      <c r="AAG28" s="11">
        <v>2161093.1040000003</v>
      </c>
      <c r="AAH28" s="11">
        <v>1818238.9440000001</v>
      </c>
      <c r="AAI28" s="11">
        <v>1516973.04</v>
      </c>
      <c r="AAJ28" s="11">
        <v>25918509.552000001</v>
      </c>
      <c r="AAK28" s="11">
        <v>2253924.6239999998</v>
      </c>
      <c r="AAL28" s="11">
        <v>2895737.784</v>
      </c>
      <c r="AAM28" s="11">
        <v>2597592.4799999995</v>
      </c>
      <c r="AAN28" s="11">
        <v>2228929.5359999998</v>
      </c>
      <c r="AAO28" s="11">
        <v>3045698.2800000003</v>
      </c>
      <c r="AAP28" s="11">
        <v>2134855.8480000002</v>
      </c>
      <c r="AAQ28" s="11">
        <v>86389933.727999985</v>
      </c>
      <c r="AAR28" s="11">
        <v>2620703.784</v>
      </c>
      <c r="AAS28" s="11">
        <v>3401407.0559999999</v>
      </c>
      <c r="AAT28" s="11">
        <v>6930124.3920000009</v>
      </c>
      <c r="AAU28" s="11">
        <v>5347873.9440000001</v>
      </c>
      <c r="AAV28" s="11">
        <v>2671771.2240000004</v>
      </c>
      <c r="AAW28" s="11">
        <v>5380447.9680000003</v>
      </c>
      <c r="AAX28" s="11">
        <v>4531694.5439999998</v>
      </c>
      <c r="AAY28" s="11">
        <v>10220508.576000001</v>
      </c>
      <c r="AAZ28" s="11">
        <v>3191828.1119999997</v>
      </c>
      <c r="ABA28" s="11">
        <v>4364947.7520000003</v>
      </c>
      <c r="ABB28" s="11">
        <v>18613725.359999999</v>
      </c>
      <c r="ABC28" s="11">
        <v>7541007.311999999</v>
      </c>
      <c r="ABD28" s="11">
        <v>1556043.6239999998</v>
      </c>
      <c r="ABE28" s="11">
        <v>3062681.3760000002</v>
      </c>
      <c r="ABF28" s="11">
        <v>2495718.3840000001</v>
      </c>
      <c r="ABG28" s="11">
        <v>2193526.7999999998</v>
      </c>
      <c r="ABH28" s="11">
        <v>3338378.2559999996</v>
      </c>
      <c r="ABI28" s="11">
        <v>1649043.264</v>
      </c>
      <c r="ABJ28" s="11">
        <v>23149580.688000001</v>
      </c>
      <c r="ABK28" s="11">
        <v>11032763.208000001</v>
      </c>
      <c r="ABL28" s="11">
        <v>1781492.5200000003</v>
      </c>
      <c r="ABM28" s="11">
        <v>1907926.56</v>
      </c>
      <c r="ABN28" s="11">
        <v>1625200.7999999998</v>
      </c>
      <c r="ABO28" s="11">
        <v>1558589.6400000001</v>
      </c>
      <c r="ABP28" s="11">
        <v>1188449.6880000001</v>
      </c>
      <c r="ABQ28" s="11">
        <v>29174468.759999998</v>
      </c>
      <c r="ABR28" s="11">
        <v>4701151.1279999996</v>
      </c>
      <c r="ABS28" s="11">
        <v>1982565.5039999997</v>
      </c>
      <c r="ABT28" s="11">
        <v>4608829.1040000003</v>
      </c>
      <c r="ABU28" s="11">
        <v>4113969.7440000004</v>
      </c>
      <c r="ABV28" s="11">
        <v>2838017.4479999999</v>
      </c>
      <c r="ABW28" s="11">
        <v>1706766.3359999999</v>
      </c>
      <c r="ABX28" s="11">
        <v>2877460.2240000004</v>
      </c>
      <c r="ABY28" s="11">
        <v>1046712.3839999998</v>
      </c>
      <c r="ABZ28" s="11">
        <v>35146166.712000005</v>
      </c>
      <c r="ACA28" s="11">
        <v>1512251.1120000002</v>
      </c>
      <c r="ACB28" s="11">
        <v>3920944.9440000001</v>
      </c>
      <c r="ACC28" s="11">
        <v>2008275.6239999998</v>
      </c>
      <c r="ACD28" s="11">
        <v>2218543.8720000004</v>
      </c>
      <c r="ACE28" s="11">
        <v>9834489.6000000015</v>
      </c>
      <c r="ACF28" s="11">
        <v>2336973.5760000004</v>
      </c>
      <c r="ACG28" s="11">
        <v>2363110.176</v>
      </c>
      <c r="ACH28" s="11">
        <v>2349515.5919999997</v>
      </c>
      <c r="ACI28" s="11">
        <v>3132623.9759999998</v>
      </c>
      <c r="ACJ28" s="11">
        <v>1864169.5679999997</v>
      </c>
      <c r="ACK28" s="11">
        <v>92820631.296000004</v>
      </c>
      <c r="ACL28" s="11">
        <v>2228008.608</v>
      </c>
      <c r="ACM28" s="11">
        <v>2158223.6880000001</v>
      </c>
      <c r="ACN28" s="11">
        <v>4760081.2080000006</v>
      </c>
      <c r="ACO28" s="11">
        <v>1464934.7760000001</v>
      </c>
      <c r="ACP28" s="11">
        <v>3594779.0640000002</v>
      </c>
      <c r="ACQ28" s="11">
        <v>5247090.8159999996</v>
      </c>
      <c r="ACR28" s="11">
        <v>16977483.072000001</v>
      </c>
      <c r="ACS28" s="11">
        <v>21485149.968000002</v>
      </c>
      <c r="ACT28" s="11">
        <v>1653821.9759999998</v>
      </c>
      <c r="ACU28" s="11">
        <v>4485138.24</v>
      </c>
      <c r="ACV28" s="11">
        <v>7462119.5519999992</v>
      </c>
      <c r="ACW28" s="11">
        <v>17246130.648000002</v>
      </c>
      <c r="ACX28" s="11">
        <v>3281402.16</v>
      </c>
      <c r="ACY28" s="11">
        <v>2953686.3839999996</v>
      </c>
      <c r="ACZ28" s="11">
        <v>2361362.64</v>
      </c>
      <c r="ADA28" s="11">
        <v>1643239.0559999999</v>
      </c>
      <c r="ADB28" s="11">
        <v>2004504.264</v>
      </c>
      <c r="ADC28" s="11">
        <v>1158096.8640000001</v>
      </c>
      <c r="ADD28" s="11">
        <v>2618586.7439999999</v>
      </c>
      <c r="ADE28" s="11">
        <v>1254069.912</v>
      </c>
      <c r="ADF28" s="11">
        <v>1925363.544</v>
      </c>
      <c r="ADG28" s="652">
        <v>109992.12</v>
      </c>
      <c r="ADH28" s="11">
        <v>17196678.456</v>
      </c>
      <c r="ADI28" s="11">
        <v>12515715.695999999</v>
      </c>
      <c r="ADJ28" s="11">
        <v>1547517.4080000003</v>
      </c>
      <c r="ADK28" s="11">
        <v>1402341.0240000002</v>
      </c>
      <c r="ADL28" s="11">
        <v>3046667.8559999997</v>
      </c>
      <c r="ADM28" s="11">
        <v>874337.39999999991</v>
      </c>
      <c r="ADN28" s="11">
        <v>2405440.7520000003</v>
      </c>
      <c r="ADO28" s="11">
        <v>2803002.648</v>
      </c>
      <c r="ADP28" s="11">
        <v>2606020.6320000002</v>
      </c>
      <c r="ADQ28" s="11">
        <v>59435165.208000004</v>
      </c>
      <c r="ADR28" s="11">
        <v>10223718.408</v>
      </c>
      <c r="ADS28" s="11">
        <v>4690135.7039999999</v>
      </c>
      <c r="ADT28" s="11">
        <v>3573736.4160000002</v>
      </c>
      <c r="ADU28" s="11">
        <v>22807734.311999999</v>
      </c>
      <c r="ADV28" s="11">
        <v>1535843.2560000001</v>
      </c>
      <c r="ADW28" s="11">
        <v>2013760.0320000001</v>
      </c>
      <c r="ADX28" s="11">
        <v>3146692.4160000002</v>
      </c>
      <c r="ADY28" s="11">
        <v>3005043</v>
      </c>
      <c r="ADZ28" s="11">
        <v>1261547.1120000002</v>
      </c>
      <c r="AEA28" s="11">
        <v>49397974.895999998</v>
      </c>
      <c r="AEB28" s="11">
        <v>25417032.528000005</v>
      </c>
      <c r="AEC28" s="11">
        <v>9535875.1439999994</v>
      </c>
      <c r="AED28" s="11">
        <v>2656415.8080000002</v>
      </c>
      <c r="AEE28" s="11">
        <v>3961719.264</v>
      </c>
      <c r="AEF28" s="11">
        <v>4669973.7119999994</v>
      </c>
      <c r="AEG28" s="11">
        <v>3350387.1839999994</v>
      </c>
      <c r="AEH28" s="11">
        <v>3826310.3759999997</v>
      </c>
      <c r="AEI28" s="11">
        <v>2340610.2240000004</v>
      </c>
      <c r="AEJ28" s="11">
        <v>2712347.8319999995</v>
      </c>
      <c r="AEK28" s="11">
        <v>4029082.6320000002</v>
      </c>
      <c r="AEL28" s="11">
        <v>4054270.8000000003</v>
      </c>
      <c r="AEM28" s="11">
        <v>2165825.736</v>
      </c>
      <c r="AEN28" s="11">
        <v>3368412.4560000002</v>
      </c>
      <c r="AEO28" s="11">
        <v>4667426.784</v>
      </c>
      <c r="AEP28" s="11">
        <v>5243657.2800000012</v>
      </c>
      <c r="AEQ28" s="11">
        <v>2620308.0959999999</v>
      </c>
      <c r="AER28" s="11">
        <v>6151250.4959999993</v>
      </c>
      <c r="AES28" s="11">
        <v>1892087.5200000003</v>
      </c>
      <c r="AET28" s="11">
        <v>6130795.3679999989</v>
      </c>
      <c r="AEU28" s="11">
        <v>28172170.440000001</v>
      </c>
      <c r="AEV28" s="11">
        <v>3469785.7680000002</v>
      </c>
      <c r="AEW28" s="11">
        <v>3421870.6079999995</v>
      </c>
      <c r="AEX28" s="11">
        <v>2778734.2800000003</v>
      </c>
      <c r="AEY28" s="11">
        <v>2931799.8</v>
      </c>
      <c r="AEZ28" s="11">
        <v>7633507.1520000007</v>
      </c>
      <c r="AFA28" s="11">
        <v>2009571.0959999999</v>
      </c>
      <c r="AFB28" s="11">
        <v>3425245.32</v>
      </c>
      <c r="AFC28" s="11">
        <v>2712120.8880000003</v>
      </c>
      <c r="AFD28" s="11">
        <v>1738362.4080000003</v>
      </c>
      <c r="AFE28" s="11">
        <v>28925194.943999998</v>
      </c>
      <c r="AFF28" s="11">
        <v>19734094.008000001</v>
      </c>
      <c r="AFG28" s="11">
        <v>4939518.5519999992</v>
      </c>
      <c r="AFH28" s="11">
        <v>3601612.5839999998</v>
      </c>
      <c r="AFI28" s="11">
        <v>5160911.2320000008</v>
      </c>
      <c r="AFJ28" s="11">
        <v>3296531.3759999997</v>
      </c>
      <c r="AFK28" s="11">
        <v>3002791.0319999997</v>
      </c>
      <c r="AFL28" s="11">
        <v>3685292.2080000001</v>
      </c>
      <c r="AFM28" s="11">
        <v>1863484.9920000001</v>
      </c>
      <c r="AFN28" s="11">
        <v>2802663.24</v>
      </c>
      <c r="AFO28" s="11">
        <v>3419992.7759999996</v>
      </c>
      <c r="AFP28" s="11">
        <v>2810326.8959999997</v>
      </c>
      <c r="AFQ28" s="11">
        <v>3680553.2880000006</v>
      </c>
      <c r="AFR28" s="11">
        <v>35264643.648000002</v>
      </c>
      <c r="AFS28" s="11">
        <v>6161099.568</v>
      </c>
      <c r="AFT28" s="11">
        <v>3052513.4879999999</v>
      </c>
      <c r="AFU28" s="11">
        <v>2202264.1919999998</v>
      </c>
      <c r="AFV28" s="11">
        <v>2623579.1279999996</v>
      </c>
      <c r="AFW28" s="11">
        <v>2868939.432</v>
      </c>
      <c r="AFX28" s="11">
        <v>2166206.4000000004</v>
      </c>
      <c r="AFY28" s="11">
        <v>3358224.6240000003</v>
      </c>
      <c r="AFZ28" s="11">
        <v>4204435.5120000001</v>
      </c>
      <c r="AGA28" s="11">
        <v>2397807.3119999999</v>
      </c>
      <c r="AGB28" s="11">
        <v>4884535.7280000001</v>
      </c>
      <c r="AGC28" s="11">
        <v>2207025.7439999999</v>
      </c>
      <c r="AGD28" s="11">
        <v>45224015.75999999</v>
      </c>
      <c r="AGE28" s="11">
        <v>1818849.5279999999</v>
      </c>
      <c r="AGF28" s="11">
        <v>2412625.392</v>
      </c>
      <c r="AGG28" s="11">
        <v>2159780.9519999996</v>
      </c>
      <c r="AGH28" s="11">
        <v>5965664.8800000008</v>
      </c>
      <c r="AGI28" s="11">
        <v>2647979.2560000001</v>
      </c>
      <c r="AGJ28" s="11">
        <v>1859860.8959999999</v>
      </c>
      <c r="AGK28" s="11">
        <v>2087037.0480000002</v>
      </c>
      <c r="AGL28" s="11">
        <v>1725297.2880000002</v>
      </c>
      <c r="AGM28" s="11">
        <v>2783936.6639999999</v>
      </c>
      <c r="AGN28" s="11">
        <v>2677461.5039999997</v>
      </c>
      <c r="AGO28" s="11">
        <v>50017040.568000004</v>
      </c>
      <c r="AGP28" s="11">
        <v>7536762.6720000003</v>
      </c>
      <c r="AGQ28" s="11">
        <v>3956101.3679999998</v>
      </c>
      <c r="AGR28" s="11">
        <v>2308760.568</v>
      </c>
      <c r="AGS28" s="11">
        <v>5415186.432</v>
      </c>
      <c r="AGT28" s="11">
        <v>4680962.3039999995</v>
      </c>
      <c r="AGU28" s="11">
        <v>2118867.5279999999</v>
      </c>
      <c r="AGV28" s="11">
        <v>2433758.9280000003</v>
      </c>
      <c r="AGW28" s="11">
        <v>66614260.800000004</v>
      </c>
      <c r="AGX28" s="11">
        <v>37356995.592</v>
      </c>
      <c r="AGY28" s="11">
        <v>2207029.5840000003</v>
      </c>
      <c r="AGZ28" s="11">
        <v>4325805.5519999992</v>
      </c>
      <c r="AHA28" s="11">
        <v>9992691.5040000007</v>
      </c>
      <c r="AHB28" s="11">
        <v>5392748.4959999993</v>
      </c>
      <c r="AHC28" s="11">
        <v>5001606.5999999996</v>
      </c>
      <c r="AHD28" s="11">
        <v>4278192.7440000009</v>
      </c>
      <c r="AHE28" s="11">
        <v>1806257.7840000002</v>
      </c>
      <c r="AHF28" s="11">
        <v>4826411.4239999996</v>
      </c>
      <c r="AHG28" s="11">
        <v>5192868.1919999998</v>
      </c>
      <c r="AHH28" s="11">
        <v>2000947.3919999998</v>
      </c>
      <c r="AHI28" s="11">
        <v>2728325.4720000001</v>
      </c>
      <c r="AHJ28" s="11">
        <v>2468501.7600000002</v>
      </c>
      <c r="AHK28" s="11">
        <v>2802675.2640000004</v>
      </c>
      <c r="AHL28" s="11">
        <v>3190190.1119999997</v>
      </c>
      <c r="AHM28" s="11">
        <v>1949330.7600000002</v>
      </c>
      <c r="AHN28" s="11">
        <v>25760204.592</v>
      </c>
      <c r="AHO28" s="11">
        <v>2536014.7199999997</v>
      </c>
      <c r="AHP28" s="11">
        <v>2380817.2320000003</v>
      </c>
      <c r="AHQ28" s="11">
        <v>2565801.6239999998</v>
      </c>
      <c r="AHR28" s="11">
        <v>5150404.7760000005</v>
      </c>
      <c r="AHS28" s="11">
        <v>2025309.192</v>
      </c>
      <c r="AHT28" s="11">
        <v>1661484.3840000001</v>
      </c>
      <c r="AHU28" s="11">
        <f t="shared" si="16"/>
        <v>6776512954.5839977</v>
      </c>
      <c r="AHW28" s="625"/>
      <c r="AHX28" s="626"/>
    </row>
    <row r="29" spans="1:908" x14ac:dyDescent="0.8">
      <c r="A29" s="96">
        <v>23</v>
      </c>
      <c r="B29" s="96" t="s">
        <v>37</v>
      </c>
      <c r="C29" s="6" t="s">
        <v>38</v>
      </c>
      <c r="D29" s="11">
        <v>54019580.303999998</v>
      </c>
      <c r="E29" s="11">
        <v>6125274.959999999</v>
      </c>
      <c r="F29" s="11">
        <v>12578607.600000001</v>
      </c>
      <c r="G29" s="11">
        <v>3897790.8000000003</v>
      </c>
      <c r="H29" s="11">
        <v>16273986.431999998</v>
      </c>
      <c r="I29" s="11">
        <v>4138889.4239999996</v>
      </c>
      <c r="J29" s="11">
        <v>10678149.192000002</v>
      </c>
      <c r="K29" s="11">
        <v>9662577.0240000002</v>
      </c>
      <c r="L29" s="11">
        <v>6484233.4079999998</v>
      </c>
      <c r="M29" s="11">
        <v>10012104.84</v>
      </c>
      <c r="N29" s="11">
        <v>3891258.9599999995</v>
      </c>
      <c r="O29" s="11">
        <v>2165411.5919999997</v>
      </c>
      <c r="P29" s="11">
        <v>5115196.2479999997</v>
      </c>
      <c r="Q29" s="11">
        <v>3863782.9440000001</v>
      </c>
      <c r="R29" s="11">
        <v>2910313.8720000004</v>
      </c>
      <c r="S29" s="11">
        <v>7554623.6160000004</v>
      </c>
      <c r="T29" s="11">
        <v>5090218.32</v>
      </c>
      <c r="U29" s="11">
        <v>3325190.3039999995</v>
      </c>
      <c r="V29" s="11">
        <v>614659.80000000005</v>
      </c>
      <c r="W29" s="11">
        <v>64785155.783999994</v>
      </c>
      <c r="X29" s="11">
        <v>14265926.424000001</v>
      </c>
      <c r="Y29" s="11">
        <v>5393254.2719999999</v>
      </c>
      <c r="Z29" s="11">
        <v>4907944.4160000002</v>
      </c>
      <c r="AA29" s="11">
        <v>4423078.3440000005</v>
      </c>
      <c r="AB29" s="11">
        <v>3626931.4319999996</v>
      </c>
      <c r="AC29" s="11">
        <v>3065344.3440000005</v>
      </c>
      <c r="AD29" s="11">
        <v>8989608.8399999999</v>
      </c>
      <c r="AE29" s="11">
        <v>6269547.3360000011</v>
      </c>
      <c r="AF29" s="11">
        <v>2456780.1359999999</v>
      </c>
      <c r="AG29" s="11">
        <v>6936896.3999999994</v>
      </c>
      <c r="AH29" s="11">
        <v>1659937.2479999999</v>
      </c>
      <c r="AI29" s="11">
        <v>16769438.735999998</v>
      </c>
      <c r="AJ29" s="11">
        <v>4292197.2719999999</v>
      </c>
      <c r="AK29" s="11">
        <v>2482134.84</v>
      </c>
      <c r="AL29" s="11">
        <v>2233393.7280000001</v>
      </c>
      <c r="AM29" s="11">
        <v>8144527.4639999997</v>
      </c>
      <c r="AN29" s="11">
        <v>2522154.5999999996</v>
      </c>
      <c r="AO29" s="11">
        <v>4521865.92</v>
      </c>
      <c r="AP29" s="11">
        <v>3651205.2240000004</v>
      </c>
      <c r="AQ29" s="11">
        <v>3086163.96</v>
      </c>
      <c r="AR29" s="11">
        <v>1825510.44</v>
      </c>
      <c r="AS29" s="11">
        <v>1727577.72</v>
      </c>
      <c r="AT29" s="11">
        <v>1968422.1839999999</v>
      </c>
      <c r="AU29" s="11">
        <v>45551689.343999997</v>
      </c>
      <c r="AV29" s="11">
        <v>1523842.5359999998</v>
      </c>
      <c r="AW29" s="11">
        <v>1986114.9600000002</v>
      </c>
      <c r="AX29" s="11">
        <v>3733058.4000000004</v>
      </c>
      <c r="AY29" s="11">
        <v>4511010.3839999996</v>
      </c>
      <c r="AZ29" s="11">
        <v>5909264.2559999991</v>
      </c>
      <c r="BA29" s="11">
        <v>2374449.36</v>
      </c>
      <c r="BB29" s="11">
        <v>3447203.2800000003</v>
      </c>
      <c r="BC29" s="11">
        <v>1678876.5119999999</v>
      </c>
      <c r="BD29" s="11">
        <v>2280941.3760000002</v>
      </c>
      <c r="BE29" s="11">
        <v>1650186</v>
      </c>
      <c r="BF29" s="11">
        <v>1741296.8160000001</v>
      </c>
      <c r="BG29" s="11">
        <v>13731558.792000001</v>
      </c>
      <c r="BH29" s="11">
        <v>1581030.9839999999</v>
      </c>
      <c r="BI29" s="11">
        <v>917177.61600000015</v>
      </c>
      <c r="BJ29" s="11">
        <v>11092835.903999999</v>
      </c>
      <c r="BK29" s="11">
        <v>22723896.671999998</v>
      </c>
      <c r="BL29" s="11">
        <v>3959085</v>
      </c>
      <c r="BM29" s="11">
        <v>2385621.5999999996</v>
      </c>
      <c r="BN29" s="11">
        <v>4623047.28</v>
      </c>
      <c r="BO29" s="11">
        <v>4716163.7759999996</v>
      </c>
      <c r="BP29" s="11">
        <v>3017423.2800000003</v>
      </c>
      <c r="BQ29" s="11">
        <v>1349819.6639999999</v>
      </c>
      <c r="BR29" s="11">
        <v>868175.04</v>
      </c>
      <c r="BS29" s="11">
        <v>39720513.695999995</v>
      </c>
      <c r="BT29" s="11">
        <v>3954474.7199999997</v>
      </c>
      <c r="BU29" s="11">
        <v>3856126.1999999997</v>
      </c>
      <c r="BV29" s="11">
        <v>4564664.4959999993</v>
      </c>
      <c r="BW29" s="11">
        <v>4928972.7119999994</v>
      </c>
      <c r="BX29" s="11">
        <v>2971121.0159999998</v>
      </c>
      <c r="BY29" s="11">
        <v>2481574.8720000004</v>
      </c>
      <c r="BZ29" s="11">
        <v>4342756.8479999993</v>
      </c>
      <c r="CA29" s="11">
        <v>13347358.872</v>
      </c>
      <c r="CB29" s="11">
        <v>3763392.0239999997</v>
      </c>
      <c r="CC29" s="11">
        <v>6671665.919999999</v>
      </c>
      <c r="CD29" s="11">
        <v>10734036.120000001</v>
      </c>
      <c r="CE29" s="11">
        <v>2521234.92</v>
      </c>
      <c r="CF29" s="11">
        <v>4066305.9840000002</v>
      </c>
      <c r="CG29" s="11">
        <v>2395981.44</v>
      </c>
      <c r="CH29" s="11">
        <v>77557132.584000006</v>
      </c>
      <c r="CI29" s="11">
        <v>4481462.88</v>
      </c>
      <c r="CJ29" s="11">
        <v>8557921.5119999982</v>
      </c>
      <c r="CK29" s="11">
        <v>4427991.5999999996</v>
      </c>
      <c r="CL29" s="11">
        <v>8472089.2559999991</v>
      </c>
      <c r="CM29" s="11">
        <v>2328183</v>
      </c>
      <c r="CN29" s="11">
        <v>3420284.76</v>
      </c>
      <c r="CO29" s="11">
        <v>8710688.879999999</v>
      </c>
      <c r="CP29" s="11">
        <v>2189356.5840000003</v>
      </c>
      <c r="CQ29" s="11">
        <v>2878933.608</v>
      </c>
      <c r="CR29" s="11">
        <v>4624139.88</v>
      </c>
      <c r="CS29" s="11">
        <v>2923920.8160000006</v>
      </c>
      <c r="CT29" s="11">
        <v>1651275.3359999999</v>
      </c>
      <c r="CU29" s="11">
        <v>40784405.184</v>
      </c>
      <c r="CV29" s="11">
        <v>2629405.5359999994</v>
      </c>
      <c r="CW29" s="11">
        <v>2217082.5120000001</v>
      </c>
      <c r="CX29" s="11">
        <v>5473456.1520000007</v>
      </c>
      <c r="CY29" s="11">
        <v>2290037.1120000002</v>
      </c>
      <c r="CZ29" s="11">
        <v>2275846.0559999999</v>
      </c>
      <c r="DA29" s="11">
        <v>2877107.9759999998</v>
      </c>
      <c r="DB29" s="11">
        <v>1061904.48</v>
      </c>
      <c r="DC29" s="11">
        <v>27251477.016000003</v>
      </c>
      <c r="DD29" s="11">
        <v>23470045.799999997</v>
      </c>
      <c r="DE29" s="11">
        <v>6905022.4559999993</v>
      </c>
      <c r="DF29" s="11">
        <v>3308085.6960000005</v>
      </c>
      <c r="DG29" s="11">
        <v>11035713.912</v>
      </c>
      <c r="DH29" s="11">
        <v>11674989.408</v>
      </c>
      <c r="DI29" s="11">
        <v>8951511.5760000013</v>
      </c>
      <c r="DJ29" s="11">
        <v>30160454.087999996</v>
      </c>
      <c r="DK29" s="11">
        <v>2637954.9359999998</v>
      </c>
      <c r="DL29" s="11">
        <v>81638283.551999986</v>
      </c>
      <c r="DM29" s="11">
        <v>8459905.8960000016</v>
      </c>
      <c r="DN29" s="11">
        <v>7051005.8639999991</v>
      </c>
      <c r="DO29" s="11">
        <v>3963960</v>
      </c>
      <c r="DP29" s="11">
        <v>4313846.6400000006</v>
      </c>
      <c r="DQ29" s="11">
        <v>5291200.4879999999</v>
      </c>
      <c r="DR29" s="11">
        <v>3530379.5999999996</v>
      </c>
      <c r="DS29" s="11">
        <v>3643308.24</v>
      </c>
      <c r="DT29" s="11">
        <v>9764022.0480000004</v>
      </c>
      <c r="DU29" s="11">
        <v>57613564.487999998</v>
      </c>
      <c r="DV29" s="11">
        <v>4390312.3920000009</v>
      </c>
      <c r="DW29" s="11">
        <v>18136043.399999999</v>
      </c>
      <c r="DX29" s="11">
        <v>17243428.296</v>
      </c>
      <c r="DY29" s="11">
        <v>6443253.1439999994</v>
      </c>
      <c r="DZ29" s="11">
        <v>12033826.368000001</v>
      </c>
      <c r="EA29" s="11">
        <v>5918384.352</v>
      </c>
      <c r="EB29" s="11">
        <v>2003403.9600000002</v>
      </c>
      <c r="EC29" s="11">
        <v>2706257.88</v>
      </c>
      <c r="ED29" s="11">
        <v>3884707.824</v>
      </c>
      <c r="EE29" s="11">
        <v>9271601.376000002</v>
      </c>
      <c r="EF29" s="11">
        <v>22442562.359999999</v>
      </c>
      <c r="EG29" s="11">
        <v>17773460.807999998</v>
      </c>
      <c r="EH29" s="11">
        <v>4049505.0239999997</v>
      </c>
      <c r="EI29" s="11">
        <v>3392940.4560000002</v>
      </c>
      <c r="EJ29" s="11">
        <v>2898621.5520000001</v>
      </c>
      <c r="EK29" s="11">
        <v>5280505.5120000001</v>
      </c>
      <c r="EL29" s="11">
        <v>8331896.8079999993</v>
      </c>
      <c r="EM29" s="11">
        <v>2294216.568</v>
      </c>
      <c r="EN29" s="11">
        <v>3220561.68</v>
      </c>
      <c r="EO29" s="11">
        <v>28527080.328000002</v>
      </c>
      <c r="EP29" s="11">
        <v>5911610.4959999993</v>
      </c>
      <c r="EQ29" s="11">
        <v>3589280.4000000004</v>
      </c>
      <c r="ER29" s="11">
        <v>4280122.9920000006</v>
      </c>
      <c r="ES29" s="11">
        <v>2300144.88</v>
      </c>
      <c r="ET29" s="11">
        <v>2944977.3599999994</v>
      </c>
      <c r="EU29" s="11">
        <v>6357965.6399999997</v>
      </c>
      <c r="EV29" s="11">
        <v>3886483.6320000002</v>
      </c>
      <c r="EW29" s="11">
        <v>2813153.784</v>
      </c>
      <c r="EX29" s="11">
        <v>32841506.495999996</v>
      </c>
      <c r="EY29" s="11">
        <v>1340431.2000000002</v>
      </c>
      <c r="EZ29" s="11">
        <v>4122104.6400000006</v>
      </c>
      <c r="FA29" s="11">
        <v>4881805.0319999997</v>
      </c>
      <c r="FB29" s="11">
        <v>7446439.2719999989</v>
      </c>
      <c r="FC29" s="11">
        <v>8852376.7919999994</v>
      </c>
      <c r="FD29" s="11">
        <v>4033020.0960000004</v>
      </c>
      <c r="FE29" s="11">
        <v>8997157.9440000001</v>
      </c>
      <c r="FF29" s="11">
        <v>2815751.9040000001</v>
      </c>
      <c r="FG29" s="11">
        <v>4166096.9280000003</v>
      </c>
      <c r="FH29" s="11">
        <v>3056540.5200000005</v>
      </c>
      <c r="FI29" s="11">
        <v>4816325.76</v>
      </c>
      <c r="FJ29" s="11">
        <v>14724765.695999999</v>
      </c>
      <c r="FK29" s="11">
        <v>2110067.7119999998</v>
      </c>
      <c r="FL29" s="11">
        <v>1662929.8559999997</v>
      </c>
      <c r="FM29" s="11">
        <v>1631711.7119999998</v>
      </c>
      <c r="FN29" s="11">
        <v>4007496.6960000005</v>
      </c>
      <c r="FO29" s="11">
        <v>3557183.2800000003</v>
      </c>
      <c r="FP29" s="11">
        <v>1220237.6639999999</v>
      </c>
      <c r="FQ29" s="11">
        <v>716573.28</v>
      </c>
      <c r="FR29" s="11">
        <v>95746169.088</v>
      </c>
      <c r="FS29" s="11">
        <v>2166823.9440000001</v>
      </c>
      <c r="FT29" s="11">
        <v>3718774.1520000002</v>
      </c>
      <c r="FU29" s="11">
        <v>8071799.9280000012</v>
      </c>
      <c r="FV29" s="11">
        <v>11675026.847999997</v>
      </c>
      <c r="FW29" s="11">
        <v>2777157.3599999994</v>
      </c>
      <c r="FX29" s="11">
        <v>8427936.0480000004</v>
      </c>
      <c r="FY29" s="11">
        <v>4485409.92</v>
      </c>
      <c r="FZ29" s="11">
        <v>5261895.3839999996</v>
      </c>
      <c r="GA29" s="11">
        <v>3407108.5200000005</v>
      </c>
      <c r="GB29" s="11">
        <v>8130878.9280000012</v>
      </c>
      <c r="GC29" s="11">
        <v>3256679.0400000005</v>
      </c>
      <c r="GD29" s="11">
        <v>2845660.9680000003</v>
      </c>
      <c r="GE29" s="11">
        <v>2208607.44</v>
      </c>
      <c r="GF29" s="11">
        <v>34082782.079999998</v>
      </c>
      <c r="GG29" s="11">
        <v>4798284.72</v>
      </c>
      <c r="GH29" s="11">
        <v>2394445.7759999996</v>
      </c>
      <c r="GI29" s="11">
        <v>6599170.7519999994</v>
      </c>
      <c r="GJ29" s="11">
        <v>3487326.6719999998</v>
      </c>
      <c r="GK29" s="11">
        <v>2443518.2399999998</v>
      </c>
      <c r="GL29" s="11">
        <v>2851231.9680000003</v>
      </c>
      <c r="GM29" s="11">
        <v>7689706.6079999991</v>
      </c>
      <c r="GN29" s="11">
        <v>1436809.0320000001</v>
      </c>
      <c r="GO29" s="11">
        <v>1571414.9759999998</v>
      </c>
      <c r="GP29" s="11">
        <v>1363233.3599999999</v>
      </c>
      <c r="GQ29" s="11">
        <v>1543319.4960000003</v>
      </c>
      <c r="GR29" s="11">
        <v>19064454.408</v>
      </c>
      <c r="GS29" s="11">
        <v>4728278.9519999996</v>
      </c>
      <c r="GT29" s="11">
        <v>4027433.6400000006</v>
      </c>
      <c r="GU29" s="11">
        <v>6289512.7440000009</v>
      </c>
      <c r="GV29" s="11">
        <v>755662.00799999991</v>
      </c>
      <c r="GW29" s="11">
        <v>4819673.9280000003</v>
      </c>
      <c r="GX29" s="11">
        <v>4314912.1680000005</v>
      </c>
      <c r="GY29" s="11">
        <v>2194097.3279999997</v>
      </c>
      <c r="GZ29" s="11">
        <v>24046212.431999996</v>
      </c>
      <c r="HA29" s="11">
        <v>2807145.5999999996</v>
      </c>
      <c r="HB29" s="11">
        <v>5769907.4879999999</v>
      </c>
      <c r="HC29" s="11">
        <v>2189348.9280000003</v>
      </c>
      <c r="HD29" s="11">
        <v>72945589.536000013</v>
      </c>
      <c r="HE29" s="11">
        <v>3059011.2719999999</v>
      </c>
      <c r="HF29" s="11">
        <v>5955032.4719999991</v>
      </c>
      <c r="HG29" s="11">
        <v>6991270.2239999995</v>
      </c>
      <c r="HH29" s="11">
        <v>2735049.3119999999</v>
      </c>
      <c r="HI29" s="11">
        <v>2486146.4640000002</v>
      </c>
      <c r="HJ29" s="11">
        <v>816255.60000000009</v>
      </c>
      <c r="HK29" s="11">
        <v>874720.24800000014</v>
      </c>
      <c r="HL29" s="11">
        <v>40990772.591999993</v>
      </c>
      <c r="HM29" s="11">
        <v>7985840.5440000007</v>
      </c>
      <c r="HN29" s="11">
        <v>16319488.655999999</v>
      </c>
      <c r="HO29" s="11">
        <v>2214720.5520000001</v>
      </c>
      <c r="HP29" s="11">
        <v>3760847.088</v>
      </c>
      <c r="HQ29" s="11">
        <v>4000385.6639999999</v>
      </c>
      <c r="HR29" s="11">
        <v>6660270.0479999995</v>
      </c>
      <c r="HS29" s="11">
        <v>2691619.608</v>
      </c>
      <c r="HT29" s="11">
        <v>41578931.280000001</v>
      </c>
      <c r="HU29" s="11">
        <v>7985997.1920000007</v>
      </c>
      <c r="HV29" s="11">
        <v>3918710.3039999995</v>
      </c>
      <c r="HW29" s="11">
        <v>3886257.9840000002</v>
      </c>
      <c r="HX29" s="11">
        <v>2946661.2240000004</v>
      </c>
      <c r="HY29" s="11">
        <v>1700912.4960000003</v>
      </c>
      <c r="HZ29" s="11">
        <v>7871233.4160000002</v>
      </c>
      <c r="IA29" s="11">
        <v>4882003.3679999998</v>
      </c>
      <c r="IB29" s="11">
        <v>3035011.3440000005</v>
      </c>
      <c r="IC29" s="11">
        <v>3282491.9280000003</v>
      </c>
      <c r="ID29" s="11">
        <v>4144340.9760000003</v>
      </c>
      <c r="IE29" s="11">
        <v>6770172.9120000005</v>
      </c>
      <c r="IF29" s="11">
        <v>825451.46400000004</v>
      </c>
      <c r="IG29" s="11">
        <v>4040768.9039999996</v>
      </c>
      <c r="IH29" s="11">
        <v>2502047.2560000001</v>
      </c>
      <c r="II29" s="11">
        <v>2075985.5039999997</v>
      </c>
      <c r="IJ29" s="11">
        <v>54881427.071999997</v>
      </c>
      <c r="IK29" s="11">
        <v>10876165.655999999</v>
      </c>
      <c r="IL29" s="11">
        <v>5002818.2640000004</v>
      </c>
      <c r="IM29" s="11">
        <v>7510480.6320000011</v>
      </c>
      <c r="IN29" s="11">
        <v>11722329.335999999</v>
      </c>
      <c r="IO29" s="11">
        <v>2685911.5439999998</v>
      </c>
      <c r="IP29" s="11">
        <v>3349890.3360000001</v>
      </c>
      <c r="IQ29" s="11">
        <v>1751125.7520000001</v>
      </c>
      <c r="IR29" s="11">
        <v>2710399.2240000004</v>
      </c>
      <c r="IS29" s="11">
        <v>3016419.0480000004</v>
      </c>
      <c r="IT29" s="11">
        <v>3080983.0319999997</v>
      </c>
      <c r="IU29" s="11">
        <v>59162043.504000008</v>
      </c>
      <c r="IV29" s="11">
        <v>26550682.223999999</v>
      </c>
      <c r="IW29" s="11">
        <v>7030634.1360000009</v>
      </c>
      <c r="IX29" s="11">
        <v>4726554.4079999998</v>
      </c>
      <c r="IY29" s="11">
        <v>2918783.352</v>
      </c>
      <c r="IZ29" s="11">
        <v>1113257.3760000002</v>
      </c>
      <c r="JA29" s="11">
        <v>1922568.7679999997</v>
      </c>
      <c r="JB29" s="11">
        <v>1525614.648</v>
      </c>
      <c r="JC29" s="11">
        <v>6878695.7760000005</v>
      </c>
      <c r="JD29" s="11">
        <v>5348278.4879999999</v>
      </c>
      <c r="JE29" s="11">
        <v>3635429.0159999998</v>
      </c>
      <c r="JF29" s="11">
        <v>2921573.4000000004</v>
      </c>
      <c r="JG29" s="11">
        <v>17928223.608000003</v>
      </c>
      <c r="JH29" s="11">
        <v>15329982.936000001</v>
      </c>
      <c r="JI29" s="11">
        <v>963135.72</v>
      </c>
      <c r="JJ29" s="11">
        <v>1452977.1359999999</v>
      </c>
      <c r="JK29" s="11">
        <v>2405654.6880000001</v>
      </c>
      <c r="JL29" s="11">
        <v>1490082.216</v>
      </c>
      <c r="JM29" s="11">
        <v>27929008.032000002</v>
      </c>
      <c r="JN29" s="11">
        <v>2059579.0079999999</v>
      </c>
      <c r="JO29" s="11">
        <v>3319918.1999999997</v>
      </c>
      <c r="JP29" s="11">
        <v>5129679.9360000007</v>
      </c>
      <c r="JQ29" s="11">
        <v>2920211.1839999994</v>
      </c>
      <c r="JR29" s="11">
        <v>5205116.4959999993</v>
      </c>
      <c r="JS29" s="11">
        <v>1054234.7999999998</v>
      </c>
      <c r="JT29" s="11">
        <v>51167272.872000009</v>
      </c>
      <c r="JU29" s="11">
        <v>19744166.447999999</v>
      </c>
      <c r="JV29" s="11">
        <v>5817793.6079999991</v>
      </c>
      <c r="JW29" s="11">
        <v>3491239.4640000006</v>
      </c>
      <c r="JX29" s="11">
        <v>7332109.5839999998</v>
      </c>
      <c r="JY29" s="11">
        <v>2309355.5279999999</v>
      </c>
      <c r="JZ29" s="11">
        <v>10772732.712000001</v>
      </c>
      <c r="KA29" s="11">
        <v>6572941.3200000003</v>
      </c>
      <c r="KB29" s="11">
        <v>6444520.1999999993</v>
      </c>
      <c r="KC29" s="11">
        <v>4783270.4640000006</v>
      </c>
      <c r="KD29" s="11">
        <v>4637448.8640000001</v>
      </c>
      <c r="KE29" s="11">
        <v>8376870.9840000011</v>
      </c>
      <c r="KF29" s="11">
        <v>2934784.0559999999</v>
      </c>
      <c r="KG29" s="11">
        <v>827212.58400000003</v>
      </c>
      <c r="KH29" s="11">
        <v>4276960.4879999999</v>
      </c>
      <c r="KI29" s="11">
        <v>3369977.6639999999</v>
      </c>
      <c r="KJ29" s="11">
        <v>68091018.24000001</v>
      </c>
      <c r="KK29" s="11">
        <v>6998770.5839999998</v>
      </c>
      <c r="KL29" s="11">
        <v>5220629.1840000004</v>
      </c>
      <c r="KM29" s="11">
        <v>3176158.3920000005</v>
      </c>
      <c r="KN29" s="11">
        <v>3449455.1999999997</v>
      </c>
      <c r="KO29" s="11">
        <v>4596784.32</v>
      </c>
      <c r="KP29" s="11">
        <v>12643743.648</v>
      </c>
      <c r="KQ29" s="11">
        <v>2108315.2320000003</v>
      </c>
      <c r="KR29" s="11">
        <v>2500653.9360000002</v>
      </c>
      <c r="KS29" s="11">
        <v>23137036.272</v>
      </c>
      <c r="KT29" s="11">
        <v>2798596.608</v>
      </c>
      <c r="KU29" s="11">
        <v>5887484.8080000002</v>
      </c>
      <c r="KV29" s="11">
        <v>24896030.688000001</v>
      </c>
      <c r="KW29" s="11">
        <v>4778287.7039999999</v>
      </c>
      <c r="KX29" s="11">
        <v>8100928.7039999999</v>
      </c>
      <c r="KY29" s="11">
        <v>34443905.712000005</v>
      </c>
      <c r="KZ29" s="11">
        <v>10595450.280000001</v>
      </c>
      <c r="LA29" s="11">
        <v>42141833.664000005</v>
      </c>
      <c r="LB29" s="11">
        <v>4497568.2240000004</v>
      </c>
      <c r="LC29" s="11">
        <v>2771105.0159999998</v>
      </c>
      <c r="LD29" s="11">
        <v>9484181.2559999991</v>
      </c>
      <c r="LE29" s="11">
        <v>6570680.7120000003</v>
      </c>
      <c r="LF29" s="11">
        <v>3162675.12</v>
      </c>
      <c r="LG29" s="11">
        <v>2364874.7280000001</v>
      </c>
      <c r="LH29" s="11">
        <v>3326465.6880000005</v>
      </c>
      <c r="LI29" s="11">
        <v>46518349.991999999</v>
      </c>
      <c r="LJ29" s="11">
        <v>16254256.200000001</v>
      </c>
      <c r="LK29" s="11">
        <v>12707579.952</v>
      </c>
      <c r="LL29" s="11">
        <v>17911025.399999999</v>
      </c>
      <c r="LM29" s="11">
        <v>6108083.568</v>
      </c>
      <c r="LN29" s="11">
        <v>3736319.7839999995</v>
      </c>
      <c r="LO29" s="11">
        <v>1461255.5759999999</v>
      </c>
      <c r="LP29" s="11">
        <v>4952662.4640000006</v>
      </c>
      <c r="LQ29" s="11">
        <v>212288.11199999999</v>
      </c>
      <c r="LR29" s="11">
        <v>5973249.9120000005</v>
      </c>
      <c r="LS29" s="11">
        <v>2688424.3200000003</v>
      </c>
      <c r="LT29" s="11">
        <v>17571440.952</v>
      </c>
      <c r="LU29" s="11">
        <v>2551555.176</v>
      </c>
      <c r="LV29" s="11">
        <v>2176081.3440000005</v>
      </c>
      <c r="LW29" s="11">
        <v>43398790.415999994</v>
      </c>
      <c r="LX29" s="11">
        <v>22212394.991999999</v>
      </c>
      <c r="LY29" s="11">
        <v>40791276.936000004</v>
      </c>
      <c r="LZ29" s="11">
        <v>11767456.152000003</v>
      </c>
      <c r="MA29" s="11">
        <v>9057589.1999999993</v>
      </c>
      <c r="MB29" s="11">
        <v>10158339.864</v>
      </c>
      <c r="MC29" s="11">
        <v>7509371.2559999991</v>
      </c>
      <c r="MD29" s="11">
        <v>3844300.1279999996</v>
      </c>
      <c r="ME29" s="11">
        <v>9064087.7280000001</v>
      </c>
      <c r="MF29" s="11">
        <v>6203347.9920000006</v>
      </c>
      <c r="MG29" s="11">
        <v>13906753.847999997</v>
      </c>
      <c r="MH29" s="11">
        <v>5974179.1439999994</v>
      </c>
      <c r="MI29" s="11">
        <v>57634558.272000007</v>
      </c>
      <c r="MJ29" s="11">
        <v>4222890.959999999</v>
      </c>
      <c r="MK29" s="11">
        <v>1476378.1680000001</v>
      </c>
      <c r="ML29" s="11">
        <v>2134059.5760000004</v>
      </c>
      <c r="MM29" s="11">
        <v>935569.00800000003</v>
      </c>
      <c r="MN29" s="11">
        <v>5591898</v>
      </c>
      <c r="MO29" s="11">
        <v>4353233.6639999999</v>
      </c>
      <c r="MP29" s="11">
        <v>3223864.8000000003</v>
      </c>
      <c r="MQ29" s="11">
        <v>7495089.959999999</v>
      </c>
      <c r="MR29" s="11">
        <v>3621383.3039999995</v>
      </c>
      <c r="MS29" s="11">
        <v>3987813.4319999996</v>
      </c>
      <c r="MT29" s="11">
        <v>2405399.1359999999</v>
      </c>
      <c r="MU29" s="11">
        <v>58064609.184</v>
      </c>
      <c r="MV29" s="11">
        <v>4097466</v>
      </c>
      <c r="MW29" s="11">
        <v>4888464.648</v>
      </c>
      <c r="MX29" s="11">
        <v>7297385.4480000008</v>
      </c>
      <c r="MY29" s="11">
        <v>7697100.8400000008</v>
      </c>
      <c r="MZ29" s="11">
        <v>4379392.68</v>
      </c>
      <c r="NA29" s="11">
        <v>11776859.184</v>
      </c>
      <c r="NB29" s="11">
        <v>4465195.1999999993</v>
      </c>
      <c r="NC29" s="11">
        <v>4227866.8560000006</v>
      </c>
      <c r="ND29" s="11">
        <v>1837732.8720000002</v>
      </c>
      <c r="NE29" s="11">
        <v>2275252.7520000003</v>
      </c>
      <c r="NF29" s="11">
        <v>84956753.856000006</v>
      </c>
      <c r="NG29" s="11">
        <v>14145255.960000001</v>
      </c>
      <c r="NH29" s="11">
        <v>3894189.264</v>
      </c>
      <c r="NI29" s="11">
        <v>36700437.983999997</v>
      </c>
      <c r="NJ29" s="11">
        <v>2544530.9280000003</v>
      </c>
      <c r="NK29" s="11">
        <v>8036248.4639999997</v>
      </c>
      <c r="NL29" s="11">
        <v>26628011.52</v>
      </c>
      <c r="NM29" s="11">
        <v>10395874.152000003</v>
      </c>
      <c r="NN29" s="11">
        <v>926912.13599999994</v>
      </c>
      <c r="NO29" s="11">
        <v>4247601.0960000008</v>
      </c>
      <c r="NP29" s="11">
        <v>4483106.2319999998</v>
      </c>
      <c r="NQ29" s="11">
        <v>3945476.1839999994</v>
      </c>
      <c r="NR29" s="11">
        <v>23087012.160000004</v>
      </c>
      <c r="NS29" s="11">
        <v>3524130.1919999998</v>
      </c>
      <c r="NT29" s="11">
        <v>3964887.12</v>
      </c>
      <c r="NU29" s="11">
        <v>2680654.0559999999</v>
      </c>
      <c r="NV29" s="11">
        <v>1616061.9360000002</v>
      </c>
      <c r="NW29" s="11">
        <v>732271.2</v>
      </c>
      <c r="NX29" s="11">
        <v>1638502.3200000003</v>
      </c>
      <c r="NY29" s="11">
        <v>45460091.952000007</v>
      </c>
      <c r="NZ29" s="11">
        <v>12088749.672000002</v>
      </c>
      <c r="OA29" s="11">
        <v>3032062.7039999999</v>
      </c>
      <c r="OB29" s="11">
        <v>1726829.6159999999</v>
      </c>
      <c r="OC29" s="11">
        <v>2040681.3359999999</v>
      </c>
      <c r="OD29" s="11">
        <v>6085836.432</v>
      </c>
      <c r="OE29" s="11">
        <v>1905555.3120000002</v>
      </c>
      <c r="OF29" s="11">
        <v>51013314.24000001</v>
      </c>
      <c r="OG29" s="11">
        <v>16046005.872</v>
      </c>
      <c r="OH29" s="11">
        <v>8802303.0480000004</v>
      </c>
      <c r="OI29" s="11">
        <v>16888566.983999997</v>
      </c>
      <c r="OJ29" s="11">
        <v>3589879.6320000002</v>
      </c>
      <c r="OK29" s="11">
        <v>4722804.5040000007</v>
      </c>
      <c r="OL29" s="11">
        <v>6147313.8719999995</v>
      </c>
      <c r="OM29" s="11">
        <v>2062092.0480000002</v>
      </c>
      <c r="ON29" s="11">
        <v>2898432.1919999998</v>
      </c>
      <c r="OO29" s="11">
        <v>47268269.952000007</v>
      </c>
      <c r="OP29" s="11">
        <v>11739555.024</v>
      </c>
      <c r="OQ29" s="11">
        <v>22684122.719999999</v>
      </c>
      <c r="OR29" s="11">
        <v>10344918.359999999</v>
      </c>
      <c r="OS29" s="11">
        <v>5896450.8959999997</v>
      </c>
      <c r="OT29" s="11">
        <v>1685148.4799999997</v>
      </c>
      <c r="OU29" s="11">
        <v>26892643.728000004</v>
      </c>
      <c r="OV29" s="11">
        <v>2718935.6639999999</v>
      </c>
      <c r="OW29" s="11">
        <v>4380779.5200000005</v>
      </c>
      <c r="OX29" s="11">
        <v>5412651.8640000001</v>
      </c>
      <c r="OY29" s="11">
        <v>5251173.6720000003</v>
      </c>
      <c r="OZ29" s="11">
        <v>24365514</v>
      </c>
      <c r="PA29" s="11">
        <v>1826640</v>
      </c>
      <c r="PB29" s="11">
        <v>2903687.6400000006</v>
      </c>
      <c r="PC29" s="11">
        <v>2423913.0240000002</v>
      </c>
      <c r="PD29" s="11">
        <v>40566600.527999997</v>
      </c>
      <c r="PE29" s="11">
        <v>3110515.2</v>
      </c>
      <c r="PF29" s="11">
        <v>6913337.6399999997</v>
      </c>
      <c r="PG29" s="11">
        <v>1270467.4080000003</v>
      </c>
      <c r="PH29" s="11">
        <v>4711951.1999999993</v>
      </c>
      <c r="PI29" s="11">
        <v>10547147.136</v>
      </c>
      <c r="PJ29" s="11">
        <v>3886278.0480000004</v>
      </c>
      <c r="PK29" s="11">
        <v>3244267.8000000003</v>
      </c>
      <c r="PL29" s="11">
        <v>5057676.24</v>
      </c>
      <c r="PM29" s="11">
        <v>3558243.84</v>
      </c>
      <c r="PN29" s="11">
        <v>4117853.9280000003</v>
      </c>
      <c r="PO29" s="11">
        <v>8109187.1999999993</v>
      </c>
      <c r="PP29" s="11">
        <v>2953239.84</v>
      </c>
      <c r="PQ29" s="11">
        <v>16460357.376000002</v>
      </c>
      <c r="PR29" s="11">
        <v>5963792.7359999996</v>
      </c>
      <c r="PS29" s="11">
        <v>1168490.568</v>
      </c>
      <c r="PT29" s="11">
        <v>1537762.7999999998</v>
      </c>
      <c r="PU29" s="11">
        <v>3625749.1919999998</v>
      </c>
      <c r="PV29" s="11">
        <v>139451946.71999997</v>
      </c>
      <c r="PW29" s="11">
        <v>3984228.84</v>
      </c>
      <c r="PX29" s="11">
        <v>3385187.0400000005</v>
      </c>
      <c r="PY29" s="11">
        <v>9802996.6799999997</v>
      </c>
      <c r="PZ29" s="11">
        <v>12894340.799999999</v>
      </c>
      <c r="QA29" s="11">
        <v>5372291.1119999997</v>
      </c>
      <c r="QB29" s="11">
        <v>13514194.416000001</v>
      </c>
      <c r="QC29" s="11">
        <v>4560767.5200000005</v>
      </c>
      <c r="QD29" s="11">
        <v>10876554.84</v>
      </c>
      <c r="QE29" s="11">
        <v>2971773.3599999994</v>
      </c>
      <c r="QF29" s="11">
        <v>10162857.239999998</v>
      </c>
      <c r="QG29" s="11">
        <v>2575362.9359999998</v>
      </c>
      <c r="QH29" s="11">
        <v>3961232.736</v>
      </c>
      <c r="QI29" s="11">
        <v>4474494.4799999995</v>
      </c>
      <c r="QJ29" s="11">
        <v>7039620</v>
      </c>
      <c r="QK29" s="11">
        <v>5505731.9039999992</v>
      </c>
      <c r="QL29" s="11">
        <v>6906555.2400000002</v>
      </c>
      <c r="QM29" s="11">
        <v>2854873.3679999998</v>
      </c>
      <c r="QN29" s="11">
        <v>2931532.3679999998</v>
      </c>
      <c r="QO29" s="11">
        <v>14929652.76</v>
      </c>
      <c r="QP29" s="11">
        <v>13320292.536</v>
      </c>
      <c r="QQ29" s="11">
        <v>2624176.8480000002</v>
      </c>
      <c r="QR29" s="11">
        <v>1267701.6000000001</v>
      </c>
      <c r="QS29" s="11">
        <v>1400805</v>
      </c>
      <c r="QT29" s="11">
        <v>2823868.8480000002</v>
      </c>
      <c r="QU29" s="11">
        <v>1244675.6880000001</v>
      </c>
      <c r="QV29" s="11">
        <v>60747669.288000003</v>
      </c>
      <c r="QW29" s="11">
        <v>3587681.8080000002</v>
      </c>
      <c r="QX29" s="11">
        <v>9058460.7120000012</v>
      </c>
      <c r="QY29" s="11">
        <v>3667281.2160000005</v>
      </c>
      <c r="QZ29" s="11">
        <v>8251832.2559999991</v>
      </c>
      <c r="RA29" s="11">
        <v>13941974.568000002</v>
      </c>
      <c r="RB29" s="11">
        <v>5224225.8719999995</v>
      </c>
      <c r="RC29" s="11">
        <v>12520524.192000002</v>
      </c>
      <c r="RD29" s="11">
        <v>5192519.352</v>
      </c>
      <c r="RE29" s="11">
        <v>2276701.2000000002</v>
      </c>
      <c r="RF29" s="11">
        <v>4112494.8000000003</v>
      </c>
      <c r="RG29" s="11">
        <v>3334568.88</v>
      </c>
      <c r="RH29" s="11">
        <v>4341875.784</v>
      </c>
      <c r="RI29" s="11">
        <v>77349689.039999992</v>
      </c>
      <c r="RJ29" s="11">
        <v>16901568.767999999</v>
      </c>
      <c r="RK29" s="11">
        <v>4403296.1999999993</v>
      </c>
      <c r="RL29" s="11">
        <v>6306882.6239999989</v>
      </c>
      <c r="RM29" s="11">
        <v>5635197.2640000004</v>
      </c>
      <c r="RN29" s="11">
        <v>7330051.3200000003</v>
      </c>
      <c r="RO29" s="11">
        <v>18350962.991999999</v>
      </c>
      <c r="RP29" s="11">
        <v>5625719.6400000006</v>
      </c>
      <c r="RQ29" s="11">
        <v>5552493.959999999</v>
      </c>
      <c r="RR29" s="11">
        <v>16055567.904000001</v>
      </c>
      <c r="RS29" s="11">
        <v>14805201.888</v>
      </c>
      <c r="RT29" s="11">
        <v>1741389.9360000002</v>
      </c>
      <c r="RU29" s="11">
        <v>2591464.7999999998</v>
      </c>
      <c r="RV29" s="11">
        <v>3497972.1119999997</v>
      </c>
      <c r="RW29" s="11">
        <v>3853816.9440000001</v>
      </c>
      <c r="RX29" s="11">
        <v>4645815.12</v>
      </c>
      <c r="RY29" s="11">
        <v>6013784.4480000008</v>
      </c>
      <c r="RZ29" s="11">
        <v>2155700.64</v>
      </c>
      <c r="SA29" s="11">
        <v>2124043.2000000002</v>
      </c>
      <c r="SB29" s="11">
        <v>2090447.6159999999</v>
      </c>
      <c r="SC29" s="11">
        <v>32479076.52</v>
      </c>
      <c r="SD29" s="11">
        <v>5822368.3200000003</v>
      </c>
      <c r="SE29" s="11">
        <v>4915675.08</v>
      </c>
      <c r="SF29" s="11">
        <v>5602548.9120000005</v>
      </c>
      <c r="SG29" s="11">
        <v>3172492.8000000003</v>
      </c>
      <c r="SH29" s="11">
        <v>4260425.9519999996</v>
      </c>
      <c r="SI29" s="11">
        <v>4910104.176</v>
      </c>
      <c r="SJ29" s="11">
        <v>6692664</v>
      </c>
      <c r="SK29" s="11">
        <v>4778906.16</v>
      </c>
      <c r="SL29" s="11">
        <v>7654372.3679999989</v>
      </c>
      <c r="SM29" s="11">
        <v>10410807.168000001</v>
      </c>
      <c r="SN29" s="11">
        <v>1342567.872</v>
      </c>
      <c r="SO29" s="11">
        <v>23636451.431999996</v>
      </c>
      <c r="SP29" s="11">
        <v>5291877.24</v>
      </c>
      <c r="SQ29" s="11">
        <v>7718133.311999999</v>
      </c>
      <c r="SR29" s="11">
        <v>11683488.960000001</v>
      </c>
      <c r="SS29" s="11">
        <v>5708951.9759999998</v>
      </c>
      <c r="ST29" s="11">
        <v>6019282.8719999995</v>
      </c>
      <c r="SU29" s="11">
        <v>4862901.84</v>
      </c>
      <c r="SV29" s="11">
        <v>3141360.5999999996</v>
      </c>
      <c r="SW29" s="11">
        <v>45996087.504000008</v>
      </c>
      <c r="SX29" s="11">
        <v>3308614.9200000004</v>
      </c>
      <c r="SY29" s="11">
        <v>13136834.807999998</v>
      </c>
      <c r="SZ29" s="11">
        <v>6303204.4800000004</v>
      </c>
      <c r="TA29" s="11">
        <v>3128065.4879999999</v>
      </c>
      <c r="TB29" s="11">
        <v>2943667.6559999995</v>
      </c>
      <c r="TC29" s="11">
        <v>7096563.1200000001</v>
      </c>
      <c r="TD29" s="11">
        <v>21651469.152000003</v>
      </c>
      <c r="TE29" s="11">
        <v>4553446.4879999999</v>
      </c>
      <c r="TF29" s="11">
        <v>7910358.5279999999</v>
      </c>
      <c r="TG29" s="11">
        <v>7854650.6639999989</v>
      </c>
      <c r="TH29" s="11">
        <v>6037839.8640000001</v>
      </c>
      <c r="TI29" s="11">
        <v>4815630.5519999992</v>
      </c>
      <c r="TJ29" s="11">
        <v>4963047.311999999</v>
      </c>
      <c r="TK29" s="11">
        <v>68907299.136000007</v>
      </c>
      <c r="TL29" s="11">
        <v>8593914.4560000002</v>
      </c>
      <c r="TM29" s="11">
        <v>2434412.5200000005</v>
      </c>
      <c r="TN29" s="11">
        <v>11246436.912</v>
      </c>
      <c r="TO29" s="11">
        <v>10333660.103999998</v>
      </c>
      <c r="TP29" s="11">
        <v>7698701.2800000012</v>
      </c>
      <c r="TQ29" s="11">
        <v>1839165.0959999999</v>
      </c>
      <c r="TR29" s="11">
        <v>25243424.903999999</v>
      </c>
      <c r="TS29" s="11">
        <v>7370396.1599999992</v>
      </c>
      <c r="TT29" s="11">
        <v>18405894.408</v>
      </c>
      <c r="TU29" s="11">
        <v>13168314.695999999</v>
      </c>
      <c r="TV29" s="11">
        <v>4585868.9759999998</v>
      </c>
      <c r="TW29" s="11">
        <v>2554668.6960000005</v>
      </c>
      <c r="TX29" s="11">
        <v>3973444.8959999997</v>
      </c>
      <c r="TY29" s="11">
        <v>3900024.0239999997</v>
      </c>
      <c r="TZ29" s="11">
        <v>3887227.8479999998</v>
      </c>
      <c r="UA29" s="11">
        <v>15315245.039999999</v>
      </c>
      <c r="UB29" s="11">
        <v>2963618.6400000006</v>
      </c>
      <c r="UC29" s="11">
        <v>21418713.983999997</v>
      </c>
      <c r="UD29" s="11">
        <v>8303977.2480000006</v>
      </c>
      <c r="UE29" s="11">
        <v>2285910</v>
      </c>
      <c r="UF29" s="11">
        <v>4093257.4560000002</v>
      </c>
      <c r="UG29" s="11">
        <v>23077355.184</v>
      </c>
      <c r="UH29" s="11">
        <v>3039183.5760000004</v>
      </c>
      <c r="UI29" s="11">
        <v>2126561.2800000003</v>
      </c>
      <c r="UJ29" s="11">
        <v>4184417.76</v>
      </c>
      <c r="UK29" s="11">
        <v>3078181.8720000004</v>
      </c>
      <c r="UL29" s="11">
        <v>22181028.648000002</v>
      </c>
      <c r="UM29" s="11">
        <v>10893784.943999998</v>
      </c>
      <c r="UN29" s="11">
        <v>5307195.5760000013</v>
      </c>
      <c r="UO29" s="11">
        <v>8272993.2480000006</v>
      </c>
      <c r="UP29" s="11">
        <v>7749265.4399999995</v>
      </c>
      <c r="UQ29" s="11">
        <v>6240896.2080000006</v>
      </c>
      <c r="UR29" s="11">
        <v>88238865.648000002</v>
      </c>
      <c r="US29" s="11">
        <v>6968074.3439999996</v>
      </c>
      <c r="UT29" s="11">
        <v>8313686.7840000009</v>
      </c>
      <c r="UU29" s="11">
        <v>19179672.287999999</v>
      </c>
      <c r="UV29" s="11">
        <v>1635391.368</v>
      </c>
      <c r="UW29" s="11">
        <v>3992224.3679999998</v>
      </c>
      <c r="UX29" s="11">
        <v>11733667.464000002</v>
      </c>
      <c r="UY29" s="11">
        <v>6233956.4399999995</v>
      </c>
      <c r="UZ29" s="11">
        <v>3116328.6720000003</v>
      </c>
      <c r="VA29" s="11">
        <v>3844993.6320000002</v>
      </c>
      <c r="VB29" s="11">
        <v>12633796.583999999</v>
      </c>
      <c r="VC29" s="11">
        <v>15341309.376000002</v>
      </c>
      <c r="VD29" s="11">
        <v>8145850.2239999995</v>
      </c>
      <c r="VE29" s="11">
        <v>7688887.9680000003</v>
      </c>
      <c r="VF29" s="11">
        <v>4050984.5999999996</v>
      </c>
      <c r="VG29" s="11">
        <v>3846282.12</v>
      </c>
      <c r="VH29" s="11">
        <v>3323456.0640000002</v>
      </c>
      <c r="VI29" s="11">
        <v>3996101.5920000002</v>
      </c>
      <c r="VJ29" s="11">
        <v>15613793.687999999</v>
      </c>
      <c r="VK29" s="11">
        <v>1308866.3999999999</v>
      </c>
      <c r="VL29" s="11">
        <v>2317304.4479999999</v>
      </c>
      <c r="VM29" s="11">
        <v>2083516.3200000003</v>
      </c>
      <c r="VN29" s="11">
        <v>47353470.192000002</v>
      </c>
      <c r="VO29" s="11">
        <v>3762126.4799999995</v>
      </c>
      <c r="VP29" s="11">
        <v>5531502.3360000011</v>
      </c>
      <c r="VQ29" s="11">
        <v>5957280.2880000006</v>
      </c>
      <c r="VR29" s="11">
        <v>11626639.368000001</v>
      </c>
      <c r="VS29" s="11">
        <v>6477341.9280000012</v>
      </c>
      <c r="VT29" s="11">
        <v>5967257.4959999993</v>
      </c>
      <c r="VU29" s="11">
        <v>5454284.040000001</v>
      </c>
      <c r="VV29" s="11">
        <v>5798029.8479999993</v>
      </c>
      <c r="VW29" s="11">
        <v>21474574.031999998</v>
      </c>
      <c r="VX29" s="11">
        <v>3559428.6240000003</v>
      </c>
      <c r="VY29" s="11">
        <v>8064003.6239999989</v>
      </c>
      <c r="VZ29" s="11">
        <v>5554811.568</v>
      </c>
      <c r="WA29" s="11">
        <v>6864926.2080000006</v>
      </c>
      <c r="WB29" s="11">
        <v>2595280.4160000002</v>
      </c>
      <c r="WC29" s="11">
        <v>115803493.08</v>
      </c>
      <c r="WD29" s="11">
        <v>8931791.5439999998</v>
      </c>
      <c r="WE29" s="11">
        <v>6682354.4399999995</v>
      </c>
      <c r="WF29" s="11">
        <v>2748141</v>
      </c>
      <c r="WG29" s="11">
        <v>4105514.0159999998</v>
      </c>
      <c r="WH29" s="11">
        <v>7035923.8799999999</v>
      </c>
      <c r="WI29" s="11">
        <v>8049077.688000001</v>
      </c>
      <c r="WJ29" s="11">
        <v>13253943.408</v>
      </c>
      <c r="WK29" s="11">
        <v>3855592.1999999997</v>
      </c>
      <c r="WL29" s="11">
        <v>7986065.1360000009</v>
      </c>
      <c r="WM29" s="11">
        <v>3836443.0079999994</v>
      </c>
      <c r="WN29" s="11">
        <v>20001146.856000002</v>
      </c>
      <c r="WO29" s="11">
        <v>6658617.5040000007</v>
      </c>
      <c r="WP29" s="11">
        <v>7053288.4559999993</v>
      </c>
      <c r="WQ29" s="11">
        <v>7004822.7120000003</v>
      </c>
      <c r="WR29" s="11">
        <v>7738405.176</v>
      </c>
      <c r="WS29" s="11">
        <v>6413884.0080000004</v>
      </c>
      <c r="WT29" s="11">
        <v>8819375.0159999989</v>
      </c>
      <c r="WU29" s="11">
        <v>3321684.9359999998</v>
      </c>
      <c r="WV29" s="11">
        <v>18674338.031999998</v>
      </c>
      <c r="WW29" s="11">
        <v>29183092.127999999</v>
      </c>
      <c r="WX29" s="11">
        <v>3583064.16</v>
      </c>
      <c r="WY29" s="11">
        <v>2580272.9759999998</v>
      </c>
      <c r="WZ29" s="11">
        <v>3620889.9359999998</v>
      </c>
      <c r="XA29" s="11">
        <v>5321313.0480000004</v>
      </c>
      <c r="XB29" s="11">
        <v>3212583.6719999998</v>
      </c>
      <c r="XC29" s="11">
        <v>2292440.3039999995</v>
      </c>
      <c r="XD29" s="11">
        <v>2971976.8080000002</v>
      </c>
      <c r="XE29" s="11">
        <v>11029592.927999999</v>
      </c>
      <c r="XF29" s="11">
        <v>2933669.568</v>
      </c>
      <c r="XG29" s="11">
        <v>2772627.96</v>
      </c>
      <c r="XH29" s="11">
        <v>4713207.8640000001</v>
      </c>
      <c r="XI29" s="11">
        <v>2148998.88</v>
      </c>
      <c r="XJ29" s="11">
        <v>87459821.831999987</v>
      </c>
      <c r="XK29" s="11">
        <v>11577893.784000002</v>
      </c>
      <c r="XL29" s="11">
        <v>8870324.879999999</v>
      </c>
      <c r="XM29" s="11">
        <v>34812440.280000001</v>
      </c>
      <c r="XN29" s="11">
        <v>4620365.6639999999</v>
      </c>
      <c r="XO29" s="11">
        <v>6871474.2239999995</v>
      </c>
      <c r="XP29" s="11">
        <v>11925355.919999998</v>
      </c>
      <c r="XQ29" s="11">
        <v>6168965.7359999996</v>
      </c>
      <c r="XR29" s="11">
        <v>7010688.959999999</v>
      </c>
      <c r="XS29" s="11">
        <v>13465244.592</v>
      </c>
      <c r="XT29" s="11">
        <v>10562936.640000001</v>
      </c>
      <c r="XU29" s="11">
        <v>3211068.912</v>
      </c>
      <c r="XV29" s="11">
        <v>4503360.8640000001</v>
      </c>
      <c r="XW29" s="11">
        <v>4497843.311999999</v>
      </c>
      <c r="XX29" s="11">
        <v>3885900.7199999997</v>
      </c>
      <c r="XY29" s="11">
        <v>3080019.84</v>
      </c>
      <c r="XZ29" s="11">
        <v>3430015.7759999996</v>
      </c>
      <c r="YA29" s="11">
        <v>3069198.5760000004</v>
      </c>
      <c r="YB29" s="11">
        <v>2386921.3200000003</v>
      </c>
      <c r="YC29" s="11">
        <v>1989133.4159999997</v>
      </c>
      <c r="YD29" s="11">
        <v>4600049.76</v>
      </c>
      <c r="YE29" s="11">
        <v>4187250</v>
      </c>
      <c r="YF29" s="11">
        <v>2630634.96</v>
      </c>
      <c r="YG29" s="11">
        <v>69430023.359999985</v>
      </c>
      <c r="YH29" s="11">
        <v>3823005.8880000003</v>
      </c>
      <c r="YI29" s="11">
        <v>12737283.120000001</v>
      </c>
      <c r="YJ29" s="11">
        <v>4013705.1359999995</v>
      </c>
      <c r="YK29" s="11">
        <v>17853212.640000001</v>
      </c>
      <c r="YL29" s="11">
        <v>6910035.6239999989</v>
      </c>
      <c r="YM29" s="11">
        <v>12030140.52</v>
      </c>
      <c r="YN29" s="11">
        <v>2845064.88</v>
      </c>
      <c r="YO29" s="11">
        <v>22751655.960000001</v>
      </c>
      <c r="YP29" s="11">
        <v>27187659.599999998</v>
      </c>
      <c r="YQ29" s="11">
        <v>8438650.8000000007</v>
      </c>
      <c r="YR29" s="11">
        <v>5100522.8640000001</v>
      </c>
      <c r="YS29" s="11">
        <v>5216346.4560000002</v>
      </c>
      <c r="YT29" s="11">
        <v>4217115.5999999996</v>
      </c>
      <c r="YU29" s="11">
        <v>3716824.7520000003</v>
      </c>
      <c r="YV29" s="11">
        <v>2257251.4560000002</v>
      </c>
      <c r="YW29" s="11">
        <v>2824637.568</v>
      </c>
      <c r="YX29" s="11">
        <v>38215244.328000002</v>
      </c>
      <c r="YY29" s="11">
        <v>4847855.5200000005</v>
      </c>
      <c r="YZ29" s="11">
        <v>2745642.96</v>
      </c>
      <c r="ZA29" s="11">
        <v>1846711.3919999998</v>
      </c>
      <c r="ZB29" s="11">
        <v>2030236.7999999998</v>
      </c>
      <c r="ZC29" s="11">
        <v>2246573.5200000005</v>
      </c>
      <c r="ZD29" s="11">
        <v>1966327.8480000002</v>
      </c>
      <c r="ZE29" s="11">
        <v>36763227.816</v>
      </c>
      <c r="ZF29" s="11">
        <v>3542826</v>
      </c>
      <c r="ZG29" s="11">
        <v>9709923.5760000013</v>
      </c>
      <c r="ZH29" s="11">
        <v>4381796.6400000006</v>
      </c>
      <c r="ZI29" s="11">
        <v>3642449.4720000001</v>
      </c>
      <c r="ZJ29" s="11">
        <v>4119368.6159999999</v>
      </c>
      <c r="ZK29" s="11">
        <v>5078495.5199999996</v>
      </c>
      <c r="ZL29" s="11">
        <v>1866040.7999999998</v>
      </c>
      <c r="ZM29" s="11">
        <v>14609023.200000001</v>
      </c>
      <c r="ZN29" s="11">
        <v>90976813.296000004</v>
      </c>
      <c r="ZO29" s="11">
        <v>4644454.8720000004</v>
      </c>
      <c r="ZP29" s="11">
        <v>5701544.8320000004</v>
      </c>
      <c r="ZQ29" s="11">
        <v>25386843.792000003</v>
      </c>
      <c r="ZR29" s="11">
        <v>13183526.399999999</v>
      </c>
      <c r="ZS29" s="11">
        <v>2742861.84</v>
      </c>
      <c r="ZT29" s="11">
        <v>7536956.8560000006</v>
      </c>
      <c r="ZU29" s="11">
        <v>7237652.688000001</v>
      </c>
      <c r="ZV29" s="11">
        <v>8740063.0319999997</v>
      </c>
      <c r="ZW29" s="11">
        <v>7380530.3279999997</v>
      </c>
      <c r="ZX29" s="11">
        <v>1685292.3120000002</v>
      </c>
      <c r="ZY29" s="11">
        <v>7565741.7599999998</v>
      </c>
      <c r="ZZ29" s="11">
        <v>5060294.16</v>
      </c>
      <c r="AAA29" s="11">
        <v>5790795.7679999992</v>
      </c>
      <c r="AAB29" s="11">
        <v>5395250.9519999996</v>
      </c>
      <c r="AAC29" s="11">
        <v>3106495.6320000002</v>
      </c>
      <c r="AAD29" s="11">
        <v>8225471.1599999992</v>
      </c>
      <c r="AAE29" s="11">
        <v>2961818.8559999997</v>
      </c>
      <c r="AAF29" s="11">
        <v>5645262.3599999994</v>
      </c>
      <c r="AAG29" s="11">
        <v>2999955.0719999997</v>
      </c>
      <c r="AAH29" s="11">
        <v>2049781.5840000003</v>
      </c>
      <c r="AAI29" s="11">
        <v>1694234.16</v>
      </c>
      <c r="AAJ29" s="11">
        <v>24324441.767999999</v>
      </c>
      <c r="AAK29" s="11">
        <v>4368909.1919999998</v>
      </c>
      <c r="AAL29" s="11">
        <v>2612890.6320000002</v>
      </c>
      <c r="AAM29" s="11">
        <v>3585342.1680000005</v>
      </c>
      <c r="AAN29" s="11">
        <v>4051088.2559999996</v>
      </c>
      <c r="AAO29" s="11">
        <v>10728656.208000001</v>
      </c>
      <c r="AAP29" s="11">
        <v>2728075.3200000003</v>
      </c>
      <c r="AAQ29" s="11">
        <v>120957116.78399998</v>
      </c>
      <c r="AAR29" s="11">
        <v>6222683.1359999999</v>
      </c>
      <c r="AAS29" s="11">
        <v>3027673.0079999994</v>
      </c>
      <c r="AAT29" s="11">
        <v>13763664.24</v>
      </c>
      <c r="AAU29" s="11">
        <v>5575196.8560000006</v>
      </c>
      <c r="AAV29" s="11">
        <v>4399632.4560000002</v>
      </c>
      <c r="AAW29" s="11">
        <v>7373158.3679999989</v>
      </c>
      <c r="AAX29" s="11">
        <v>8822090.3279999997</v>
      </c>
      <c r="AAY29" s="11">
        <v>14961463.344000001</v>
      </c>
      <c r="AAZ29" s="11">
        <v>5281870.4159999993</v>
      </c>
      <c r="ABA29" s="11">
        <v>9016208.5199999996</v>
      </c>
      <c r="ABB29" s="11">
        <v>24180367.776000001</v>
      </c>
      <c r="ABC29" s="11">
        <v>14930348.376000002</v>
      </c>
      <c r="ABD29" s="11">
        <v>2299828.1040000003</v>
      </c>
      <c r="ABE29" s="11">
        <v>4553138.4239999996</v>
      </c>
      <c r="ABF29" s="11">
        <v>3195366.3360000001</v>
      </c>
      <c r="ABG29" s="11">
        <v>2758244.1119999997</v>
      </c>
      <c r="ABH29" s="11">
        <v>5835585.7440000009</v>
      </c>
      <c r="ABI29" s="11">
        <v>2366013.3119999999</v>
      </c>
      <c r="ABJ29" s="11">
        <v>42812381.231999993</v>
      </c>
      <c r="ABK29" s="11">
        <v>22211444.184</v>
      </c>
      <c r="ABL29" s="11">
        <v>5404060.0559999999</v>
      </c>
      <c r="ABM29" s="11">
        <v>2455549.7759999996</v>
      </c>
      <c r="ABN29" s="11">
        <v>1924034.4960000003</v>
      </c>
      <c r="ABO29" s="11">
        <v>3297718.32</v>
      </c>
      <c r="ABP29" s="11">
        <v>1699108.6080000002</v>
      </c>
      <c r="ABQ29" s="11">
        <v>41761138.60800001</v>
      </c>
      <c r="ABR29" s="11">
        <v>2537157.216</v>
      </c>
      <c r="ABS29" s="11">
        <v>2872165.6799999997</v>
      </c>
      <c r="ABT29" s="11">
        <v>4879099.3440000005</v>
      </c>
      <c r="ABU29" s="11">
        <v>3093925.608</v>
      </c>
      <c r="ABV29" s="11">
        <v>4583466.2640000004</v>
      </c>
      <c r="ABW29" s="11">
        <v>2334083.7600000002</v>
      </c>
      <c r="ABX29" s="11">
        <v>1990042.1279999998</v>
      </c>
      <c r="ABY29" s="11">
        <v>488883</v>
      </c>
      <c r="ABZ29" s="11">
        <v>25816833.504000004</v>
      </c>
      <c r="ACA29" s="11">
        <v>2151603.3840000001</v>
      </c>
      <c r="ACB29" s="11">
        <v>5408502.1679999996</v>
      </c>
      <c r="ACC29" s="11">
        <v>1874352.9360000002</v>
      </c>
      <c r="ACD29" s="11">
        <v>2987266.7759999996</v>
      </c>
      <c r="ACE29" s="11">
        <v>12379651.824000001</v>
      </c>
      <c r="ACF29" s="11">
        <v>2112041.9040000001</v>
      </c>
      <c r="ACG29" s="11">
        <v>2605874.88</v>
      </c>
      <c r="ACH29" s="11">
        <v>1885449.4320000003</v>
      </c>
      <c r="ACI29" s="11">
        <v>3699480.9599999995</v>
      </c>
      <c r="ACJ29" s="11">
        <v>2984272.392</v>
      </c>
      <c r="ACK29" s="11">
        <v>109670691.33600001</v>
      </c>
      <c r="ACL29" s="11">
        <v>3318810.5040000002</v>
      </c>
      <c r="ACM29" s="11">
        <v>2607806.4000000004</v>
      </c>
      <c r="ACN29" s="11">
        <v>7547138.7359999996</v>
      </c>
      <c r="ACO29" s="11">
        <v>1269551.2799999998</v>
      </c>
      <c r="ACP29" s="11">
        <v>5273549.568</v>
      </c>
      <c r="ACQ29" s="11">
        <v>5243203.68</v>
      </c>
      <c r="ACR29" s="11">
        <v>21557754.311999999</v>
      </c>
      <c r="ACS29" s="11">
        <v>12985885.896000002</v>
      </c>
      <c r="ACT29" s="11">
        <v>2677768.5839999998</v>
      </c>
      <c r="ACU29" s="11">
        <v>2582532.4799999995</v>
      </c>
      <c r="ACV29" s="11">
        <v>2840102.9040000001</v>
      </c>
      <c r="ACW29" s="11">
        <v>15728945.640000001</v>
      </c>
      <c r="ACX29" s="11">
        <v>6890993.6160000004</v>
      </c>
      <c r="ACY29" s="11">
        <v>4361384.568</v>
      </c>
      <c r="ACZ29" s="11">
        <v>3072193.8720000004</v>
      </c>
      <c r="ADA29" s="11">
        <v>2651097.2640000004</v>
      </c>
      <c r="ADB29" s="11">
        <v>3400816.4160000002</v>
      </c>
      <c r="ADC29" s="11">
        <v>2096131.2000000002</v>
      </c>
      <c r="ADD29" s="11">
        <v>1837620.4799999997</v>
      </c>
      <c r="ADE29" s="11">
        <v>1357089.8879999998</v>
      </c>
      <c r="ADF29" s="11">
        <v>866731.5120000001</v>
      </c>
      <c r="ADG29" s="652">
        <v>1948401.3840000001</v>
      </c>
      <c r="ADH29" s="11">
        <v>15871147.319999998</v>
      </c>
      <c r="ADI29" s="11">
        <v>11896592.16</v>
      </c>
      <c r="ADJ29" s="11">
        <v>2444657.4960000003</v>
      </c>
      <c r="ADK29" s="11">
        <v>786717.04799999995</v>
      </c>
      <c r="ADL29" s="11">
        <v>4113851.2559999996</v>
      </c>
      <c r="ADM29" s="11">
        <v>218565.59999999998</v>
      </c>
      <c r="ADN29" s="11">
        <v>3745631.3280000002</v>
      </c>
      <c r="ADO29" s="11">
        <v>1323927.4080000003</v>
      </c>
      <c r="ADP29" s="11">
        <v>2411040.8160000001</v>
      </c>
      <c r="ADQ29" s="11">
        <v>60564209.255999997</v>
      </c>
      <c r="ADR29" s="11">
        <v>6747100.0559999999</v>
      </c>
      <c r="ADS29" s="11">
        <v>7467023.2559999991</v>
      </c>
      <c r="ADT29" s="11">
        <v>2573683.7999999998</v>
      </c>
      <c r="ADU29" s="11">
        <v>28861747.872000001</v>
      </c>
      <c r="ADV29" s="11">
        <v>656660.16000000015</v>
      </c>
      <c r="ADW29" s="11">
        <v>2083900.176</v>
      </c>
      <c r="ADX29" s="11">
        <v>2892649.6799999997</v>
      </c>
      <c r="ADY29" s="11">
        <v>2163776.4000000004</v>
      </c>
      <c r="ADZ29" s="11">
        <v>544851.60000000009</v>
      </c>
      <c r="AEA29" s="11">
        <v>51251679.744000003</v>
      </c>
      <c r="AEB29" s="11">
        <v>18068958.743999999</v>
      </c>
      <c r="AEC29" s="11">
        <v>8060524.5119999992</v>
      </c>
      <c r="AED29" s="11">
        <v>2931110.2800000003</v>
      </c>
      <c r="AEE29" s="11">
        <v>4615335.1439999994</v>
      </c>
      <c r="AEF29" s="11">
        <v>4509010.7280000001</v>
      </c>
      <c r="AEG29" s="11">
        <v>2934195.5760000004</v>
      </c>
      <c r="AEH29" s="11">
        <v>3189955.3440000005</v>
      </c>
      <c r="AEI29" s="11">
        <v>2828997.7199999997</v>
      </c>
      <c r="AEJ29" s="11">
        <v>1849270.44</v>
      </c>
      <c r="AEK29" s="11">
        <v>2438670.7439999999</v>
      </c>
      <c r="AEL29" s="11">
        <v>4165860.912</v>
      </c>
      <c r="AEM29" s="11">
        <v>1717251.72</v>
      </c>
      <c r="AEN29" s="11">
        <v>4332374.28</v>
      </c>
      <c r="AEO29" s="11">
        <v>7812085.8479999993</v>
      </c>
      <c r="AEP29" s="11">
        <v>3838703.4000000004</v>
      </c>
      <c r="AEQ29" s="11">
        <v>2761203.8880000003</v>
      </c>
      <c r="AER29" s="11">
        <v>6058488.5760000013</v>
      </c>
      <c r="AES29" s="11">
        <v>1152318.8160000001</v>
      </c>
      <c r="AET29" s="11">
        <v>5668690.1520000007</v>
      </c>
      <c r="AEU29" s="11">
        <v>45232916.568000004</v>
      </c>
      <c r="AEV29" s="11">
        <v>3712414.7039999999</v>
      </c>
      <c r="AEW29" s="11">
        <v>5688689.4000000004</v>
      </c>
      <c r="AEX29" s="11">
        <v>5896106.784</v>
      </c>
      <c r="AEY29" s="11">
        <v>2196599.9519999996</v>
      </c>
      <c r="AEZ29" s="11">
        <v>12635925.287999999</v>
      </c>
      <c r="AFA29" s="11">
        <v>4952251.2960000001</v>
      </c>
      <c r="AFB29" s="11">
        <v>5983461.7679999992</v>
      </c>
      <c r="AFC29" s="11">
        <v>4996696.0319999997</v>
      </c>
      <c r="AFD29" s="11">
        <v>1840501.368</v>
      </c>
      <c r="AFE29" s="11">
        <v>33420312.768000003</v>
      </c>
      <c r="AFF29" s="11">
        <v>14816665.631999999</v>
      </c>
      <c r="AFG29" s="11">
        <v>10674803.376000002</v>
      </c>
      <c r="AFH29" s="11">
        <v>4495618.7759999996</v>
      </c>
      <c r="AFI29" s="11">
        <v>14576578.080000002</v>
      </c>
      <c r="AFJ29" s="11">
        <v>7292946.3839999996</v>
      </c>
      <c r="AFK29" s="11">
        <v>6714125.9759999998</v>
      </c>
      <c r="AFL29" s="11">
        <v>6118202.4000000004</v>
      </c>
      <c r="AFM29" s="11">
        <v>3227748.0239999997</v>
      </c>
      <c r="AFN29" s="11">
        <v>2774934.7680000002</v>
      </c>
      <c r="AFO29" s="11">
        <v>10802985.984000001</v>
      </c>
      <c r="AFP29" s="11">
        <v>5978733.9840000011</v>
      </c>
      <c r="AFQ29" s="11">
        <v>3517536</v>
      </c>
      <c r="AFR29" s="11">
        <v>27797040.983999997</v>
      </c>
      <c r="AFS29" s="11">
        <v>8167781.5199999996</v>
      </c>
      <c r="AFT29" s="11">
        <v>5236038.7440000009</v>
      </c>
      <c r="AFU29" s="11">
        <v>2584491.2880000006</v>
      </c>
      <c r="AFV29" s="11">
        <v>4438727.5920000002</v>
      </c>
      <c r="AFW29" s="11">
        <v>4433774.8319999995</v>
      </c>
      <c r="AFX29" s="11">
        <v>2955050.6400000006</v>
      </c>
      <c r="AFY29" s="11">
        <v>7979657.6639999989</v>
      </c>
      <c r="AFZ29" s="11">
        <v>6974107.9680000003</v>
      </c>
      <c r="AGA29" s="11">
        <v>1992373.7280000001</v>
      </c>
      <c r="AGB29" s="11">
        <v>9309275.2080000006</v>
      </c>
      <c r="AGC29" s="11">
        <v>4653949.6320000002</v>
      </c>
      <c r="AGD29" s="11">
        <v>61758718.079999998</v>
      </c>
      <c r="AGE29" s="11">
        <v>2157622.7280000001</v>
      </c>
      <c r="AGF29" s="11">
        <v>3205147.0079999994</v>
      </c>
      <c r="AGG29" s="11">
        <v>2842937.16</v>
      </c>
      <c r="AGH29" s="11">
        <v>9120405.8159999996</v>
      </c>
      <c r="AGI29" s="11">
        <v>3757678.56</v>
      </c>
      <c r="AGJ29" s="11">
        <v>1735281.8160000001</v>
      </c>
      <c r="AGK29" s="11">
        <v>2254597.9440000001</v>
      </c>
      <c r="AGL29" s="11">
        <v>3084798.3119999999</v>
      </c>
      <c r="AGM29" s="11">
        <v>5182354.0319999997</v>
      </c>
      <c r="AGN29" s="11">
        <v>1528646.1600000001</v>
      </c>
      <c r="AGO29" s="11">
        <v>62538007.151999995</v>
      </c>
      <c r="AGP29" s="11">
        <v>8827526.5199999996</v>
      </c>
      <c r="AGQ29" s="11">
        <v>3365153.9280000003</v>
      </c>
      <c r="AGR29" s="11">
        <v>2463817.5840000003</v>
      </c>
      <c r="AGS29" s="11">
        <v>10241715.192000002</v>
      </c>
      <c r="AGT29" s="11">
        <v>12446801.592</v>
      </c>
      <c r="AGU29" s="11">
        <v>2006496.7439999999</v>
      </c>
      <c r="AGV29" s="11">
        <v>3971917.2960000001</v>
      </c>
      <c r="AGW29" s="11">
        <v>69472709.400000006</v>
      </c>
      <c r="AGX29" s="11">
        <v>42008412.672000006</v>
      </c>
      <c r="AGY29" s="11">
        <v>3815021.1359999995</v>
      </c>
      <c r="AGZ29" s="11">
        <v>7993087.6560000004</v>
      </c>
      <c r="AHA29" s="11">
        <v>10570499.015999999</v>
      </c>
      <c r="AHB29" s="11">
        <v>7575761.8320000004</v>
      </c>
      <c r="AHC29" s="11">
        <v>6157924.3200000003</v>
      </c>
      <c r="AHD29" s="11">
        <v>5078696.4480000008</v>
      </c>
      <c r="AHE29" s="11">
        <v>1845842.5919999997</v>
      </c>
      <c r="AHF29" s="11">
        <v>6202338.5280000009</v>
      </c>
      <c r="AHG29" s="11">
        <v>7014997.3439999996</v>
      </c>
      <c r="AHH29" s="11">
        <v>2249345.568</v>
      </c>
      <c r="AHI29" s="11">
        <v>1986932.4000000001</v>
      </c>
      <c r="AHJ29" s="11">
        <v>2691401.1119999997</v>
      </c>
      <c r="AHK29" s="11">
        <v>5038340.9519999996</v>
      </c>
      <c r="AHL29" s="11">
        <v>3154551.12</v>
      </c>
      <c r="AHM29" s="11">
        <v>1987430.088</v>
      </c>
      <c r="AHN29" s="11">
        <v>20310231.719999999</v>
      </c>
      <c r="AHO29" s="11">
        <v>2802983.7119999994</v>
      </c>
      <c r="AHP29" s="11">
        <v>3336568.1279999996</v>
      </c>
      <c r="AHQ29" s="11">
        <v>3834527.7839999995</v>
      </c>
      <c r="AHR29" s="11">
        <v>6507255.6720000003</v>
      </c>
      <c r="AHS29" s="11">
        <v>2971503.9119999995</v>
      </c>
      <c r="AHT29" s="11">
        <v>2007235.2479999999</v>
      </c>
      <c r="AHU29" s="11">
        <f t="shared" si="16"/>
        <v>8639238407.2559986</v>
      </c>
      <c r="AHW29" s="625"/>
      <c r="AHX29" s="626"/>
    </row>
    <row r="30" spans="1:908" x14ac:dyDescent="0.8">
      <c r="A30" s="96">
        <v>24</v>
      </c>
      <c r="B30" s="96" t="s">
        <v>39</v>
      </c>
      <c r="C30" s="6" t="s">
        <v>40</v>
      </c>
      <c r="D30" s="11">
        <v>246455841.64799997</v>
      </c>
      <c r="E30" s="11">
        <v>11682286.103999998</v>
      </c>
      <c r="F30" s="11">
        <v>9192825.3839999996</v>
      </c>
      <c r="G30" s="11">
        <v>6118009.6320000011</v>
      </c>
      <c r="H30" s="11">
        <v>35426380.872000001</v>
      </c>
      <c r="I30" s="11">
        <v>9998827.1280000005</v>
      </c>
      <c r="J30" s="11">
        <v>29112094.320000004</v>
      </c>
      <c r="K30" s="11">
        <v>18028870.368000001</v>
      </c>
      <c r="L30" s="11">
        <v>15606505.560000002</v>
      </c>
      <c r="M30" s="11">
        <v>10952352.647999998</v>
      </c>
      <c r="N30" s="11">
        <v>6827474.8799999999</v>
      </c>
      <c r="O30" s="11">
        <v>5629760.3039999995</v>
      </c>
      <c r="P30" s="11">
        <v>9615750.648</v>
      </c>
      <c r="Q30" s="11">
        <v>11324374.32</v>
      </c>
      <c r="R30" s="11">
        <v>6660314.0640000002</v>
      </c>
      <c r="S30" s="11">
        <v>13176596.135999998</v>
      </c>
      <c r="T30" s="11">
        <v>9162652.0319999997</v>
      </c>
      <c r="U30" s="11">
        <v>4468103.3279999997</v>
      </c>
      <c r="V30" s="11"/>
      <c r="W30" s="11">
        <v>236804382.55199999</v>
      </c>
      <c r="X30" s="11">
        <v>35044934.207999997</v>
      </c>
      <c r="Y30" s="11">
        <v>13956237.600000001</v>
      </c>
      <c r="Z30" s="11">
        <v>16224674.927999999</v>
      </c>
      <c r="AA30" s="11">
        <v>6333850.0559999999</v>
      </c>
      <c r="AB30" s="11">
        <v>7015341.0240000002</v>
      </c>
      <c r="AC30" s="11">
        <v>5560963.9920000006</v>
      </c>
      <c r="AD30" s="11">
        <v>42934704.599999994</v>
      </c>
      <c r="AE30" s="11">
        <v>13772415.456000002</v>
      </c>
      <c r="AF30" s="11">
        <v>3988562.3039999995</v>
      </c>
      <c r="AG30" s="11">
        <v>25565868.216000002</v>
      </c>
      <c r="AH30" s="11">
        <v>9193635.5760000013</v>
      </c>
      <c r="AI30" s="11">
        <v>57245833.320000008</v>
      </c>
      <c r="AJ30" s="11">
        <v>10176843.743999999</v>
      </c>
      <c r="AK30" s="11">
        <v>11478999.791999999</v>
      </c>
      <c r="AL30" s="11">
        <v>6215421.8880000003</v>
      </c>
      <c r="AM30" s="11">
        <v>7919513.5199999996</v>
      </c>
      <c r="AN30" s="11">
        <v>4721126.2319999998</v>
      </c>
      <c r="AO30" s="11">
        <v>5413878.5280000009</v>
      </c>
      <c r="AP30" s="11">
        <v>5094308.8800000008</v>
      </c>
      <c r="AQ30" s="11">
        <v>7175923.9440000001</v>
      </c>
      <c r="AR30" s="11">
        <v>4818126.0719999997</v>
      </c>
      <c r="AS30" s="11">
        <v>3425695.68</v>
      </c>
      <c r="AT30" s="11">
        <v>7532888.4239999987</v>
      </c>
      <c r="AU30" s="11">
        <v>104809966.80000001</v>
      </c>
      <c r="AV30" s="11">
        <v>4351542.5999999996</v>
      </c>
      <c r="AW30" s="11">
        <v>2848809.0240000002</v>
      </c>
      <c r="AX30" s="11">
        <v>3236126.7839999995</v>
      </c>
      <c r="AY30" s="11">
        <v>6444811.9680000003</v>
      </c>
      <c r="AZ30" s="11">
        <v>5973538.0319999997</v>
      </c>
      <c r="BA30" s="11">
        <v>2171563.1279999996</v>
      </c>
      <c r="BB30" s="11">
        <v>3480931.9679999999</v>
      </c>
      <c r="BC30" s="11">
        <v>2191630.6559999995</v>
      </c>
      <c r="BD30" s="11">
        <v>2387767.2479999997</v>
      </c>
      <c r="BE30" s="11">
        <v>3989360.7119999994</v>
      </c>
      <c r="BF30" s="11">
        <v>1849553.088</v>
      </c>
      <c r="BG30" s="11">
        <v>23868100.560000002</v>
      </c>
      <c r="BH30" s="11">
        <v>6513335.5199999996</v>
      </c>
      <c r="BI30" s="11">
        <v>5553611.7599999998</v>
      </c>
      <c r="BJ30" s="11">
        <v>66497200.272000007</v>
      </c>
      <c r="BK30" s="11">
        <v>43204439.304000005</v>
      </c>
      <c r="BL30" s="11">
        <v>8695617.7919999994</v>
      </c>
      <c r="BM30" s="11">
        <v>4363109.28</v>
      </c>
      <c r="BN30" s="11">
        <v>8110491.311999999</v>
      </c>
      <c r="BO30" s="11">
        <v>6822960.8159999996</v>
      </c>
      <c r="BP30" s="11">
        <v>7486689.9840000011</v>
      </c>
      <c r="BQ30" s="11">
        <v>4865300.8080000002</v>
      </c>
      <c r="BR30" s="11">
        <v>3902915.0159999998</v>
      </c>
      <c r="BS30" s="11">
        <v>138260521.51199999</v>
      </c>
      <c r="BT30" s="11">
        <v>8155389</v>
      </c>
      <c r="BU30" s="11">
        <v>6035877.7919999994</v>
      </c>
      <c r="BV30" s="11">
        <v>7488096.6720000003</v>
      </c>
      <c r="BW30" s="11">
        <v>5572303.9920000006</v>
      </c>
      <c r="BX30" s="11">
        <v>4632011.6400000006</v>
      </c>
      <c r="BY30" s="11">
        <v>3830080.4640000006</v>
      </c>
      <c r="BZ30" s="11">
        <v>7028378.3279999997</v>
      </c>
      <c r="CA30" s="11">
        <v>64459321.920000002</v>
      </c>
      <c r="CB30" s="11">
        <v>7782025.2960000001</v>
      </c>
      <c r="CC30" s="11">
        <v>10484607.408</v>
      </c>
      <c r="CD30" s="11">
        <v>34502103.144000001</v>
      </c>
      <c r="CE30" s="11">
        <v>3465815.88</v>
      </c>
      <c r="CF30" s="11">
        <v>7251723.6000000006</v>
      </c>
      <c r="CG30" s="11">
        <v>4369679.2080000006</v>
      </c>
      <c r="CH30" s="11">
        <v>212518393.65600002</v>
      </c>
      <c r="CI30" s="11">
        <v>7917468.6239999989</v>
      </c>
      <c r="CJ30" s="11">
        <v>27867186.888</v>
      </c>
      <c r="CK30" s="11">
        <v>3396068.16</v>
      </c>
      <c r="CL30" s="11">
        <v>6768429.5040000007</v>
      </c>
      <c r="CM30" s="11">
        <v>7694600.4959999993</v>
      </c>
      <c r="CN30" s="11">
        <v>5256476.2080000006</v>
      </c>
      <c r="CO30" s="11">
        <v>28172540.280000001</v>
      </c>
      <c r="CP30" s="11">
        <v>1408120.2000000002</v>
      </c>
      <c r="CQ30" s="11">
        <v>4967881.8720000004</v>
      </c>
      <c r="CR30" s="11">
        <v>4561754.4000000004</v>
      </c>
      <c r="CS30" s="11">
        <v>4817790.6720000003</v>
      </c>
      <c r="CT30" s="11">
        <v>4646371.32</v>
      </c>
      <c r="CU30" s="11">
        <v>76669783.727999985</v>
      </c>
      <c r="CV30" s="11">
        <v>2370541.08</v>
      </c>
      <c r="CW30" s="11">
        <v>6492517.4399999995</v>
      </c>
      <c r="CX30" s="11">
        <v>11182125.48</v>
      </c>
      <c r="CY30" s="11">
        <v>5380898.9519999996</v>
      </c>
      <c r="CZ30" s="11">
        <v>17542338.359999999</v>
      </c>
      <c r="DA30" s="11">
        <v>4221219.7919999994</v>
      </c>
      <c r="DB30" s="11">
        <v>5110101.1679999996</v>
      </c>
      <c r="DC30" s="11">
        <v>87362578.655999988</v>
      </c>
      <c r="DD30" s="11">
        <v>47894672.304000005</v>
      </c>
      <c r="DE30" s="11">
        <v>11187338.495999999</v>
      </c>
      <c r="DF30" s="11">
        <v>6059339.4000000004</v>
      </c>
      <c r="DG30" s="11">
        <v>27765663.552000001</v>
      </c>
      <c r="DH30" s="11">
        <v>28442585.087999996</v>
      </c>
      <c r="DI30" s="11">
        <v>18401548.056000002</v>
      </c>
      <c r="DJ30" s="11">
        <v>24845458.631999999</v>
      </c>
      <c r="DK30" s="11">
        <v>10096781.088</v>
      </c>
      <c r="DL30" s="11">
        <v>322671984.69599998</v>
      </c>
      <c r="DM30" s="11">
        <v>10443996.864</v>
      </c>
      <c r="DN30" s="11">
        <v>20492709.408</v>
      </c>
      <c r="DO30" s="11">
        <v>10971986.184</v>
      </c>
      <c r="DP30" s="11">
        <v>9553286.2080000006</v>
      </c>
      <c r="DQ30" s="11">
        <v>15157493.135999998</v>
      </c>
      <c r="DR30" s="11">
        <v>22165557.167999998</v>
      </c>
      <c r="DS30" s="11">
        <v>10417572.311999999</v>
      </c>
      <c r="DT30" s="11">
        <v>35333897.952000007</v>
      </c>
      <c r="DU30" s="11">
        <v>138942241.104</v>
      </c>
      <c r="DV30" s="11">
        <v>10982029.392000001</v>
      </c>
      <c r="DW30" s="11">
        <v>37248982.752000004</v>
      </c>
      <c r="DX30" s="11">
        <v>36080508.887999997</v>
      </c>
      <c r="DY30" s="11">
        <v>7752832.7760000005</v>
      </c>
      <c r="DZ30" s="11">
        <v>11649029.688000001</v>
      </c>
      <c r="EA30" s="11">
        <v>10120102.199999999</v>
      </c>
      <c r="EB30" s="11">
        <v>6346980.7440000009</v>
      </c>
      <c r="EC30" s="11">
        <v>11172175.056000002</v>
      </c>
      <c r="ED30" s="11">
        <v>7806519.9840000011</v>
      </c>
      <c r="EE30" s="11">
        <v>23807822.016000003</v>
      </c>
      <c r="EF30" s="11">
        <v>64191310.60800001</v>
      </c>
      <c r="EG30" s="11">
        <v>61763300.136000007</v>
      </c>
      <c r="EH30" s="11">
        <v>4401570.3839999996</v>
      </c>
      <c r="EI30" s="11">
        <v>8290856.4959999993</v>
      </c>
      <c r="EJ30" s="11">
        <v>8612231.7359999996</v>
      </c>
      <c r="EK30" s="11">
        <v>9774276.6000000015</v>
      </c>
      <c r="EL30" s="11">
        <v>16581326.160000002</v>
      </c>
      <c r="EM30" s="11">
        <v>4611392.4239999996</v>
      </c>
      <c r="EN30" s="11">
        <v>6683667.1200000001</v>
      </c>
      <c r="EO30" s="11">
        <v>104558315.80800001</v>
      </c>
      <c r="EP30" s="11">
        <v>7481774.7359999996</v>
      </c>
      <c r="EQ30" s="11">
        <v>8187548.9039999992</v>
      </c>
      <c r="ER30" s="11">
        <v>8710305.0480000004</v>
      </c>
      <c r="ES30" s="11">
        <v>7368778.2960000001</v>
      </c>
      <c r="ET30" s="11">
        <v>6817306.6799999997</v>
      </c>
      <c r="EU30" s="11">
        <v>10467142.847999997</v>
      </c>
      <c r="EV30" s="11">
        <v>8670042.2159999982</v>
      </c>
      <c r="EW30" s="11">
        <v>5512715.568</v>
      </c>
      <c r="EX30" s="11">
        <v>78802303.439999998</v>
      </c>
      <c r="EY30" s="11">
        <v>5356234.6079999991</v>
      </c>
      <c r="EZ30" s="11">
        <v>12255165.048</v>
      </c>
      <c r="FA30" s="11">
        <v>14168386.391999999</v>
      </c>
      <c r="FB30" s="11">
        <v>36436069.344000004</v>
      </c>
      <c r="FC30" s="11">
        <v>19893064.847999997</v>
      </c>
      <c r="FD30" s="11">
        <v>8295220.7039999999</v>
      </c>
      <c r="FE30" s="11">
        <v>11725559.831999999</v>
      </c>
      <c r="FF30" s="11">
        <v>8245780.7039999999</v>
      </c>
      <c r="FG30" s="11">
        <v>9774888.648</v>
      </c>
      <c r="FH30" s="11">
        <v>6483021.2640000004</v>
      </c>
      <c r="FI30" s="11">
        <v>10649385.960000001</v>
      </c>
      <c r="FJ30" s="11">
        <v>96641933.280000001</v>
      </c>
      <c r="FK30" s="11">
        <v>5275666.92</v>
      </c>
      <c r="FL30" s="11">
        <v>5071987.2960000001</v>
      </c>
      <c r="FM30" s="11">
        <v>3126482.5920000002</v>
      </c>
      <c r="FN30" s="11">
        <v>11437393.464000002</v>
      </c>
      <c r="FO30" s="11">
        <v>8271703.0559999999</v>
      </c>
      <c r="FP30" s="11">
        <v>5102816.5920000002</v>
      </c>
      <c r="FQ30" s="11">
        <v>4312435.1999999993</v>
      </c>
      <c r="FR30" s="11">
        <v>352229769.91199994</v>
      </c>
      <c r="FS30" s="11">
        <v>4753700.3039999995</v>
      </c>
      <c r="FT30" s="11">
        <v>13861262.615999999</v>
      </c>
      <c r="FU30" s="11">
        <v>13274773.103999998</v>
      </c>
      <c r="FV30" s="11">
        <v>11932010.735999998</v>
      </c>
      <c r="FW30" s="11">
        <v>4533466.4640000006</v>
      </c>
      <c r="FX30" s="11">
        <v>19876892.351999998</v>
      </c>
      <c r="FY30" s="11">
        <v>13169411.207999999</v>
      </c>
      <c r="FZ30" s="11">
        <v>14207170.128</v>
      </c>
      <c r="GA30" s="11">
        <v>7421038.4880000008</v>
      </c>
      <c r="GB30" s="11">
        <v>17844227.495999999</v>
      </c>
      <c r="GC30" s="11">
        <v>10394593.631999999</v>
      </c>
      <c r="GD30" s="11">
        <v>8108121.2879999997</v>
      </c>
      <c r="GE30" s="11">
        <v>6457505.8079999993</v>
      </c>
      <c r="GF30" s="11">
        <v>109271336.64000002</v>
      </c>
      <c r="GG30" s="11">
        <v>11337061.752</v>
      </c>
      <c r="GH30" s="11">
        <v>4808933.1119999997</v>
      </c>
      <c r="GI30" s="11">
        <v>19528263.839999996</v>
      </c>
      <c r="GJ30" s="11">
        <v>8784214.8000000007</v>
      </c>
      <c r="GK30" s="11">
        <v>9345731.1840000004</v>
      </c>
      <c r="GL30" s="11">
        <v>7189603.0080000004</v>
      </c>
      <c r="GM30" s="11">
        <v>15497376.864000002</v>
      </c>
      <c r="GN30" s="11">
        <v>6737886.9120000005</v>
      </c>
      <c r="GO30" s="11">
        <v>5463556.2239999995</v>
      </c>
      <c r="GP30" s="11">
        <v>4641607.5600000005</v>
      </c>
      <c r="GQ30" s="11">
        <v>4160836.0320000001</v>
      </c>
      <c r="GR30" s="11">
        <v>84518250.983999997</v>
      </c>
      <c r="GS30" s="11">
        <v>14127724.200000001</v>
      </c>
      <c r="GT30" s="11">
        <v>7036492.6799999997</v>
      </c>
      <c r="GU30" s="11">
        <v>13704922.200000001</v>
      </c>
      <c r="GV30" s="11">
        <v>3975969.84</v>
      </c>
      <c r="GW30" s="11">
        <v>10332085.583999999</v>
      </c>
      <c r="GX30" s="11">
        <v>9359504.3999999985</v>
      </c>
      <c r="GY30" s="11">
        <v>3649545.3119999995</v>
      </c>
      <c r="GZ30" s="11">
        <v>49559475.24000001</v>
      </c>
      <c r="HA30" s="11">
        <v>5164173.5519999992</v>
      </c>
      <c r="HB30" s="11">
        <v>19100274.648000002</v>
      </c>
      <c r="HC30" s="11">
        <v>16573064.952</v>
      </c>
      <c r="HD30" s="11">
        <v>208863895.51199996</v>
      </c>
      <c r="HE30" s="11">
        <v>32639128.679999996</v>
      </c>
      <c r="HF30" s="11">
        <v>25095429.120000005</v>
      </c>
      <c r="HG30" s="11">
        <v>45730757.640000001</v>
      </c>
      <c r="HH30" s="11">
        <v>17207220.215999998</v>
      </c>
      <c r="HI30" s="11">
        <v>31961413.631999999</v>
      </c>
      <c r="HJ30" s="11">
        <v>12876402.431999998</v>
      </c>
      <c r="HK30" s="11">
        <v>19887741.48</v>
      </c>
      <c r="HL30" s="11">
        <v>109395850.368</v>
      </c>
      <c r="HM30" s="11">
        <v>14380951.631999999</v>
      </c>
      <c r="HN30" s="11">
        <v>49094012.783999994</v>
      </c>
      <c r="HO30" s="11">
        <v>10427068.175999999</v>
      </c>
      <c r="HP30" s="11">
        <v>8523230.7840000018</v>
      </c>
      <c r="HQ30" s="11">
        <v>5180116.8647999987</v>
      </c>
      <c r="HR30" s="11">
        <v>6962219.1840000004</v>
      </c>
      <c r="HS30" s="11">
        <v>5335303.8000000007</v>
      </c>
      <c r="HT30" s="11">
        <v>91417685.423999995</v>
      </c>
      <c r="HU30" s="11">
        <v>59074757.855999999</v>
      </c>
      <c r="HV30" s="11">
        <v>3472684.56</v>
      </c>
      <c r="HW30" s="11">
        <v>7998316.4880000008</v>
      </c>
      <c r="HX30" s="11">
        <v>8215942.5360000003</v>
      </c>
      <c r="HY30" s="11">
        <v>3199681.4160000002</v>
      </c>
      <c r="HZ30" s="11">
        <v>95356554.840000004</v>
      </c>
      <c r="IA30" s="11">
        <v>3462807.6960000005</v>
      </c>
      <c r="IB30" s="11">
        <v>6285434.2320000008</v>
      </c>
      <c r="IC30" s="11">
        <v>7866902.4480000008</v>
      </c>
      <c r="ID30" s="11">
        <v>7243358.7599999998</v>
      </c>
      <c r="IE30" s="11">
        <v>17511206.952</v>
      </c>
      <c r="IF30" s="11">
        <v>3028210.608</v>
      </c>
      <c r="IG30" s="11">
        <v>7473220.5839999998</v>
      </c>
      <c r="IH30" s="11">
        <v>4394301.5040000007</v>
      </c>
      <c r="II30" s="11">
        <v>4522238.4480000008</v>
      </c>
      <c r="IJ30" s="11">
        <v>95316301.895999998</v>
      </c>
      <c r="IK30" s="11">
        <v>31683220.752000004</v>
      </c>
      <c r="IL30" s="11">
        <v>10190959.344000001</v>
      </c>
      <c r="IM30" s="11">
        <v>10579830.215999998</v>
      </c>
      <c r="IN30" s="11">
        <v>26387419.752000004</v>
      </c>
      <c r="IO30" s="11">
        <v>4058338.4640000006</v>
      </c>
      <c r="IP30" s="11">
        <v>4265012.4239999996</v>
      </c>
      <c r="IQ30" s="11">
        <v>2337979.08</v>
      </c>
      <c r="IR30" s="11">
        <v>4217541.0240000002</v>
      </c>
      <c r="IS30" s="11">
        <v>4082492.5200000005</v>
      </c>
      <c r="IT30" s="11">
        <v>3220987.0799999996</v>
      </c>
      <c r="IU30" s="11">
        <v>164675901.55199999</v>
      </c>
      <c r="IV30" s="11">
        <v>52554712.824000008</v>
      </c>
      <c r="IW30" s="11">
        <v>11756448.335999999</v>
      </c>
      <c r="IX30" s="11">
        <v>9361770.4800000004</v>
      </c>
      <c r="IY30" s="11">
        <v>4192196.4000000004</v>
      </c>
      <c r="IZ30" s="11">
        <v>475057.44000000006</v>
      </c>
      <c r="JA30" s="11">
        <v>3822999.0960000004</v>
      </c>
      <c r="JB30" s="11">
        <v>2144058.9360000002</v>
      </c>
      <c r="JC30" s="11">
        <v>4295695.7520000003</v>
      </c>
      <c r="JD30" s="11">
        <v>11635271.280000001</v>
      </c>
      <c r="JE30" s="11">
        <v>4099175.4000000004</v>
      </c>
      <c r="JF30" s="11">
        <v>2300269.824</v>
      </c>
      <c r="JG30" s="11">
        <v>63821456.616000004</v>
      </c>
      <c r="JH30" s="11">
        <v>29475073.176000003</v>
      </c>
      <c r="JI30" s="11">
        <v>2575542.9119999995</v>
      </c>
      <c r="JJ30" s="11">
        <v>3150648.264</v>
      </c>
      <c r="JK30" s="11">
        <v>3801227.76</v>
      </c>
      <c r="JL30" s="11">
        <v>5108592</v>
      </c>
      <c r="JM30" s="11">
        <v>36316185.768000007</v>
      </c>
      <c r="JN30" s="11">
        <v>8285007.5279999999</v>
      </c>
      <c r="JO30" s="11">
        <v>7594522.6320000011</v>
      </c>
      <c r="JP30" s="11">
        <v>18343937.52</v>
      </c>
      <c r="JQ30" s="11">
        <v>3838071.4319999996</v>
      </c>
      <c r="JR30" s="11">
        <v>25530112.176000003</v>
      </c>
      <c r="JS30" s="11">
        <v>5352076.4399999995</v>
      </c>
      <c r="JT30" s="11">
        <v>175083464.352</v>
      </c>
      <c r="JU30" s="11">
        <v>29095805.231999997</v>
      </c>
      <c r="JV30" s="11">
        <v>9687831.7535999995</v>
      </c>
      <c r="JW30" s="11">
        <v>4473927.8160000006</v>
      </c>
      <c r="JX30" s="11">
        <v>11181371.616</v>
      </c>
      <c r="JY30" s="11">
        <v>6168110.4000000004</v>
      </c>
      <c r="JZ30" s="11">
        <v>38735673.263999999</v>
      </c>
      <c r="KA30" s="11">
        <v>24831935.447999999</v>
      </c>
      <c r="KB30" s="11">
        <v>11007035.495999999</v>
      </c>
      <c r="KC30" s="11">
        <v>11482275.359999999</v>
      </c>
      <c r="KD30" s="11">
        <v>5180961.7199999988</v>
      </c>
      <c r="KE30" s="11">
        <v>11020580.399999999</v>
      </c>
      <c r="KF30" s="11">
        <v>3312623.16</v>
      </c>
      <c r="KG30" s="11">
        <v>3741779.5200000005</v>
      </c>
      <c r="KH30" s="11">
        <v>6419375.688000001</v>
      </c>
      <c r="KI30" s="11">
        <v>8157157.7039999999</v>
      </c>
      <c r="KJ30" s="11">
        <v>109390145.06400001</v>
      </c>
      <c r="KK30" s="11">
        <v>-124122036.35999998</v>
      </c>
      <c r="KL30" s="11">
        <v>15781809.695999999</v>
      </c>
      <c r="KM30" s="11">
        <v>7020671.2559999991</v>
      </c>
      <c r="KN30" s="11">
        <v>20681514</v>
      </c>
      <c r="KO30" s="11">
        <v>6562916.5199999996</v>
      </c>
      <c r="KP30" s="11">
        <v>40839306.047999993</v>
      </c>
      <c r="KQ30" s="11">
        <v>13571654.112</v>
      </c>
      <c r="KR30" s="11">
        <v>10737087.623999998</v>
      </c>
      <c r="KS30" s="11">
        <v>61349606.736000001</v>
      </c>
      <c r="KT30" s="11">
        <v>7260178.7760000005</v>
      </c>
      <c r="KU30" s="11">
        <v>8026657.1039999994</v>
      </c>
      <c r="KV30" s="11">
        <v>37119308.304000005</v>
      </c>
      <c r="KW30" s="11">
        <v>8474566.0800000019</v>
      </c>
      <c r="KX30" s="11">
        <v>8868886.1520000007</v>
      </c>
      <c r="KY30" s="11">
        <v>93315373.800000012</v>
      </c>
      <c r="KZ30" s="11">
        <v>9698531.9039999992</v>
      </c>
      <c r="LA30" s="11">
        <v>101129020.29599999</v>
      </c>
      <c r="LB30" s="11">
        <v>8921693.2080000006</v>
      </c>
      <c r="LC30" s="11">
        <v>3763689.648</v>
      </c>
      <c r="LD30" s="11">
        <v>18986591.664000001</v>
      </c>
      <c r="LE30" s="11">
        <v>16989493.631999999</v>
      </c>
      <c r="LF30" s="11">
        <v>4823738.4720000001</v>
      </c>
      <c r="LG30" s="11">
        <v>8166286.5839999998</v>
      </c>
      <c r="LH30" s="11">
        <v>4376110.176</v>
      </c>
      <c r="LI30" s="11">
        <v>180132687.96000004</v>
      </c>
      <c r="LJ30" s="11">
        <v>38345816.832000002</v>
      </c>
      <c r="LK30" s="11">
        <v>48338336.640000001</v>
      </c>
      <c r="LL30" s="11">
        <v>42687006.863999993</v>
      </c>
      <c r="LM30" s="11">
        <v>6999864.0960000008</v>
      </c>
      <c r="LN30" s="11">
        <v>8457542.1359999999</v>
      </c>
      <c r="LO30" s="11">
        <v>3511731.4799999995</v>
      </c>
      <c r="LP30" s="11">
        <v>8567848.8000000007</v>
      </c>
      <c r="LQ30" s="11"/>
      <c r="LR30" s="11">
        <v>6857607.5279999999</v>
      </c>
      <c r="LS30" s="11">
        <v>5013334.824</v>
      </c>
      <c r="LT30" s="11">
        <v>78044704.775999993</v>
      </c>
      <c r="LU30" s="11">
        <v>7837317.9840000011</v>
      </c>
      <c r="LV30" s="11">
        <v>4988164.3920000009</v>
      </c>
      <c r="LW30" s="11">
        <v>57832261.463999994</v>
      </c>
      <c r="LX30" s="11">
        <v>82064337.69600001</v>
      </c>
      <c r="LY30" s="11">
        <v>181126584.28799999</v>
      </c>
      <c r="LZ30" s="11">
        <v>54561845.495999992</v>
      </c>
      <c r="MA30" s="11">
        <v>21826168.344000004</v>
      </c>
      <c r="MB30" s="11">
        <v>23584032.431999996</v>
      </c>
      <c r="MC30" s="11">
        <v>17426485.991999999</v>
      </c>
      <c r="MD30" s="11">
        <v>1102312.344</v>
      </c>
      <c r="ME30" s="11">
        <v>14109721.247999998</v>
      </c>
      <c r="MF30" s="11">
        <v>24601193.039999999</v>
      </c>
      <c r="MG30" s="11">
        <v>28374634.584000003</v>
      </c>
      <c r="MH30" s="11">
        <v>9129021.432</v>
      </c>
      <c r="MI30" s="11">
        <v>221092247.23199999</v>
      </c>
      <c r="MJ30" s="11">
        <v>10056486.215999998</v>
      </c>
      <c r="MK30" s="11">
        <v>4481889.7440000009</v>
      </c>
      <c r="ML30" s="11">
        <v>5006255.5439999998</v>
      </c>
      <c r="MM30" s="11">
        <v>5440144.1280000005</v>
      </c>
      <c r="MN30" s="11">
        <v>5041581.6720000003</v>
      </c>
      <c r="MO30" s="11">
        <v>10633270.511999998</v>
      </c>
      <c r="MP30" s="11">
        <v>7550657.7359999996</v>
      </c>
      <c r="MQ30" s="11">
        <v>15114166.776000001</v>
      </c>
      <c r="MR30" s="11">
        <v>7853776.5839999998</v>
      </c>
      <c r="MS30" s="11">
        <v>7885313.8799999999</v>
      </c>
      <c r="MT30" s="11">
        <v>8638859.2559999991</v>
      </c>
      <c r="MU30" s="11">
        <v>144239974.80000001</v>
      </c>
      <c r="MV30" s="11">
        <v>9060692.0879999995</v>
      </c>
      <c r="MW30" s="11">
        <v>9232407.311999999</v>
      </c>
      <c r="MX30" s="11">
        <v>16814655.192000002</v>
      </c>
      <c r="MY30" s="11">
        <v>6486502.1999999993</v>
      </c>
      <c r="MZ30" s="11">
        <v>774106.9439999999</v>
      </c>
      <c r="NA30" s="11">
        <v>35394668.640000001</v>
      </c>
      <c r="NB30" s="11">
        <v>26451140.160000004</v>
      </c>
      <c r="NC30" s="11">
        <v>7979465.8079999993</v>
      </c>
      <c r="ND30" s="11">
        <v>3757957.7039999999</v>
      </c>
      <c r="NE30" s="11">
        <v>4919910</v>
      </c>
      <c r="NF30" s="11">
        <v>203646519.19199997</v>
      </c>
      <c r="NG30" s="11">
        <v>50382380.952000007</v>
      </c>
      <c r="NH30" s="11">
        <v>4834740.24</v>
      </c>
      <c r="NI30" s="11">
        <v>112484769.23999999</v>
      </c>
      <c r="NJ30" s="11">
        <v>4180809.24</v>
      </c>
      <c r="NK30" s="11">
        <v>22144568.568000004</v>
      </c>
      <c r="NL30" s="11">
        <v>52589590.800000004</v>
      </c>
      <c r="NM30" s="11">
        <v>49835014.560000002</v>
      </c>
      <c r="NN30" s="11">
        <v>3749500.0799999996</v>
      </c>
      <c r="NO30" s="11">
        <v>8664049.7760000005</v>
      </c>
      <c r="NP30" s="11">
        <v>13281554.447999999</v>
      </c>
      <c r="NQ30" s="11">
        <v>9792339.4800000004</v>
      </c>
      <c r="NR30" s="11">
        <v>73064770.848000005</v>
      </c>
      <c r="NS30" s="11">
        <v>3975418.7520000003</v>
      </c>
      <c r="NT30" s="11">
        <v>4266449.9039999992</v>
      </c>
      <c r="NU30" s="11">
        <v>3936866.4000000004</v>
      </c>
      <c r="NV30" s="11">
        <v>2251922.5200000005</v>
      </c>
      <c r="NW30" s="11">
        <v>1724786.0639999998</v>
      </c>
      <c r="NX30" s="11">
        <v>3729165.912</v>
      </c>
      <c r="NY30" s="11">
        <v>150353589.74400002</v>
      </c>
      <c r="NZ30" s="11">
        <v>145676017.05599999</v>
      </c>
      <c r="OA30" s="11">
        <v>4710318.0719999997</v>
      </c>
      <c r="OB30" s="11">
        <v>3993950.9760000003</v>
      </c>
      <c r="OC30" s="11">
        <v>7465272</v>
      </c>
      <c r="OD30" s="11">
        <v>11273871.576000001</v>
      </c>
      <c r="OE30" s="11">
        <v>4405404.216</v>
      </c>
      <c r="OF30" s="11">
        <v>179687701.31999999</v>
      </c>
      <c r="OG30" s="11">
        <v>78692723.904000014</v>
      </c>
      <c r="OH30" s="11">
        <v>20564594.016000003</v>
      </c>
      <c r="OI30" s="11">
        <v>12544156.223999999</v>
      </c>
      <c r="OJ30" s="11">
        <v>11551364.184</v>
      </c>
      <c r="OK30" s="11">
        <v>6964431</v>
      </c>
      <c r="OL30" s="11">
        <v>12839936.279999999</v>
      </c>
      <c r="OM30" s="11">
        <v>2430654.7199999997</v>
      </c>
      <c r="ON30" s="11">
        <v>1030332.8640000001</v>
      </c>
      <c r="OO30" s="11">
        <v>140338798.248</v>
      </c>
      <c r="OP30" s="11">
        <v>23427728.039999999</v>
      </c>
      <c r="OQ30" s="11">
        <v>52459903.199999996</v>
      </c>
      <c r="OR30" s="11">
        <v>10872271.199999999</v>
      </c>
      <c r="OS30" s="11">
        <v>12642553.439999998</v>
      </c>
      <c r="OT30" s="11">
        <v>11888232.912</v>
      </c>
      <c r="OU30" s="11">
        <v>89715414.744000018</v>
      </c>
      <c r="OV30" s="11">
        <v>4586249.4239999996</v>
      </c>
      <c r="OW30" s="11">
        <v>10272799.655999999</v>
      </c>
      <c r="OX30" s="11">
        <v>13217882.640000001</v>
      </c>
      <c r="OY30" s="11">
        <v>9310978.6799999997</v>
      </c>
      <c r="OZ30" s="11">
        <v>72236911.584000006</v>
      </c>
      <c r="PA30" s="11">
        <v>6408091.080000001</v>
      </c>
      <c r="PB30" s="11">
        <v>6940161.5519999992</v>
      </c>
      <c r="PC30" s="11">
        <v>8427486.8880000003</v>
      </c>
      <c r="PD30" s="11">
        <v>60651488.447999999</v>
      </c>
      <c r="PE30" s="11">
        <v>4306962.7919999994</v>
      </c>
      <c r="PF30" s="11">
        <v>11582026.416000001</v>
      </c>
      <c r="PG30" s="11">
        <v>3580562.7119999994</v>
      </c>
      <c r="PH30" s="11">
        <v>7379391.311999999</v>
      </c>
      <c r="PI30" s="11">
        <v>21334481.399999999</v>
      </c>
      <c r="PJ30" s="11">
        <v>6398255.5920000002</v>
      </c>
      <c r="PK30" s="11">
        <v>4816996.9680000003</v>
      </c>
      <c r="PL30" s="11">
        <v>9216850.0319999997</v>
      </c>
      <c r="PM30" s="11">
        <v>7379910.3600000003</v>
      </c>
      <c r="PN30" s="11">
        <v>12279388.776000001</v>
      </c>
      <c r="PO30" s="11">
        <v>15929289.215999998</v>
      </c>
      <c r="PP30" s="11">
        <v>5695439.4000000004</v>
      </c>
      <c r="PQ30" s="11">
        <v>35036672.592</v>
      </c>
      <c r="PR30" s="11">
        <v>8641687.9919999987</v>
      </c>
      <c r="PS30" s="11">
        <v>6241311.4079999998</v>
      </c>
      <c r="PT30" s="11">
        <v>3565857.3599999994</v>
      </c>
      <c r="PU30" s="11">
        <v>7191791.5199999996</v>
      </c>
      <c r="PV30" s="11">
        <v>370892660.06400001</v>
      </c>
      <c r="PW30" s="11">
        <v>2785371.7680000002</v>
      </c>
      <c r="PX30" s="11">
        <v>5970761.3039999995</v>
      </c>
      <c r="PY30" s="11">
        <v>8387200.1999999993</v>
      </c>
      <c r="PZ30" s="11">
        <v>76715764.991999984</v>
      </c>
      <c r="QA30" s="11">
        <v>11054704.847999997</v>
      </c>
      <c r="QB30" s="11">
        <v>23441066.399999999</v>
      </c>
      <c r="QC30" s="11">
        <v>7254816.1439999994</v>
      </c>
      <c r="QD30" s="11">
        <v>12375220.511999998</v>
      </c>
      <c r="QE30" s="11">
        <v>3660371.5200000005</v>
      </c>
      <c r="QF30" s="11">
        <v>12548083.511999998</v>
      </c>
      <c r="QG30" s="11">
        <v>4616094.5999999996</v>
      </c>
      <c r="QH30" s="11">
        <v>6417149.567999999</v>
      </c>
      <c r="QI30" s="11">
        <v>12745433.976000002</v>
      </c>
      <c r="QJ30" s="11">
        <v>6643426.8479999993</v>
      </c>
      <c r="QK30" s="11">
        <v>5322588.1199999992</v>
      </c>
      <c r="QL30" s="11">
        <v>4275162.3360000001</v>
      </c>
      <c r="QM30" s="11">
        <v>6426031.5839999998</v>
      </c>
      <c r="QN30" s="11">
        <v>5071704.6720000003</v>
      </c>
      <c r="QO30" s="11">
        <v>17137793.160000004</v>
      </c>
      <c r="QP30" s="11">
        <v>32726694.408</v>
      </c>
      <c r="QQ30" s="11">
        <v>2996303.88</v>
      </c>
      <c r="QR30" s="11">
        <v>4193244.7680000002</v>
      </c>
      <c r="QS30" s="11">
        <v>2934820.2960000001</v>
      </c>
      <c r="QT30" s="11">
        <v>9544286.2080000006</v>
      </c>
      <c r="QU30" s="11">
        <v>2782912.5839999998</v>
      </c>
      <c r="QV30" s="11">
        <v>149870228.59200001</v>
      </c>
      <c r="QW30" s="11">
        <v>5950177.5840000007</v>
      </c>
      <c r="QX30" s="11">
        <v>18925120.175999999</v>
      </c>
      <c r="QY30" s="11">
        <v>7058524.7039999999</v>
      </c>
      <c r="QZ30" s="11">
        <v>10757325.192000002</v>
      </c>
      <c r="RA30" s="11">
        <v>15834045</v>
      </c>
      <c r="RB30" s="11">
        <v>3689384.0640000002</v>
      </c>
      <c r="RC30" s="11">
        <v>24092556.792000003</v>
      </c>
      <c r="RD30" s="11">
        <v>12073245.192000002</v>
      </c>
      <c r="RE30" s="11">
        <v>7039813.6799999997</v>
      </c>
      <c r="RF30" s="11">
        <v>10448727.359999999</v>
      </c>
      <c r="RG30" s="11">
        <v>8020677.5040000007</v>
      </c>
      <c r="RH30" s="11">
        <v>7570388.0640000002</v>
      </c>
      <c r="RI30" s="11">
        <v>273883784.352</v>
      </c>
      <c r="RJ30" s="11">
        <v>31233962.304000005</v>
      </c>
      <c r="RK30" s="11">
        <v>5717660.1600000001</v>
      </c>
      <c r="RL30" s="11">
        <v>11141756.112</v>
      </c>
      <c r="RM30" s="11">
        <v>8074384.4880000008</v>
      </c>
      <c r="RN30" s="11">
        <v>13174074.168</v>
      </c>
      <c r="RO30" s="11">
        <v>31815507.839999996</v>
      </c>
      <c r="RP30" s="11">
        <v>10466849.471999999</v>
      </c>
      <c r="RQ30" s="11">
        <v>13333500.743999999</v>
      </c>
      <c r="RR30" s="11">
        <v>34478874.144000001</v>
      </c>
      <c r="RS30" s="11">
        <v>30169533.671999998</v>
      </c>
      <c r="RT30" s="11">
        <v>4216453.5600000005</v>
      </c>
      <c r="RU30" s="11">
        <v>6158758.5840000007</v>
      </c>
      <c r="RV30" s="11">
        <v>6996132.2640000004</v>
      </c>
      <c r="RW30" s="11">
        <v>5504299.5840000007</v>
      </c>
      <c r="RX30" s="11">
        <v>8460947.8560000006</v>
      </c>
      <c r="RY30" s="11">
        <v>5930622.959999999</v>
      </c>
      <c r="RZ30" s="11">
        <v>8112475.176</v>
      </c>
      <c r="SA30" s="11">
        <v>6445527.7440000009</v>
      </c>
      <c r="SB30" s="11">
        <v>8253440.8079999993</v>
      </c>
      <c r="SC30" s="11">
        <v>73625113.991999984</v>
      </c>
      <c r="SD30" s="11">
        <v>7689399.9120000005</v>
      </c>
      <c r="SE30" s="11">
        <v>3499372.5839999998</v>
      </c>
      <c r="SF30" s="11">
        <v>6249999.6720000003</v>
      </c>
      <c r="SG30" s="11">
        <v>5603854.4399999995</v>
      </c>
      <c r="SH30" s="11">
        <v>5006784.5040000007</v>
      </c>
      <c r="SI30" s="11">
        <v>5249588.352</v>
      </c>
      <c r="SJ30" s="11">
        <v>11014185.816</v>
      </c>
      <c r="SK30" s="11">
        <v>5708995.7760000005</v>
      </c>
      <c r="SL30" s="11">
        <v>9542047.3440000005</v>
      </c>
      <c r="SM30" s="11">
        <v>23036059.943999998</v>
      </c>
      <c r="SN30" s="11">
        <v>7001091.4079999998</v>
      </c>
      <c r="SO30" s="11">
        <v>58705931.519999996</v>
      </c>
      <c r="SP30" s="11">
        <v>8060984.567999999</v>
      </c>
      <c r="SQ30" s="11">
        <v>6709492.3920000009</v>
      </c>
      <c r="SR30" s="11">
        <v>21610564.704000004</v>
      </c>
      <c r="SS30" s="11">
        <v>8023271.7120000003</v>
      </c>
      <c r="ST30" s="11">
        <v>8009369.9759999998</v>
      </c>
      <c r="SU30" s="11">
        <v>3212323.4640000006</v>
      </c>
      <c r="SV30" s="11">
        <v>3519472.176</v>
      </c>
      <c r="SW30" s="11">
        <v>98347569.192000002</v>
      </c>
      <c r="SX30" s="11">
        <v>8017059.3360000011</v>
      </c>
      <c r="SY30" s="11">
        <v>13962418.704</v>
      </c>
      <c r="SZ30" s="11">
        <v>8472361.3920000009</v>
      </c>
      <c r="TA30" s="11">
        <v>4858766.16</v>
      </c>
      <c r="TB30" s="11">
        <v>5588940.0240000002</v>
      </c>
      <c r="TC30" s="11">
        <v>4384003.32</v>
      </c>
      <c r="TD30" s="11">
        <v>21990300.384000003</v>
      </c>
      <c r="TE30" s="11">
        <v>5192673.9840000011</v>
      </c>
      <c r="TF30" s="11">
        <v>6938683.9919999996</v>
      </c>
      <c r="TG30" s="11">
        <v>9112132.3200000003</v>
      </c>
      <c r="TH30" s="11">
        <v>11667988.68</v>
      </c>
      <c r="TI30" s="11">
        <v>6534780.2879999997</v>
      </c>
      <c r="TJ30" s="11">
        <v>7463424.7919999994</v>
      </c>
      <c r="TK30" s="11">
        <v>165323314.80000001</v>
      </c>
      <c r="TL30" s="11">
        <v>7215158.6160000004</v>
      </c>
      <c r="TM30" s="11">
        <v>4710018.0719999997</v>
      </c>
      <c r="TN30" s="11">
        <v>7767346.6320000011</v>
      </c>
      <c r="TO30" s="11">
        <v>13548921.384000001</v>
      </c>
      <c r="TP30" s="11">
        <v>8561456.6160000004</v>
      </c>
      <c r="TQ30" s="11">
        <v>4507371.6239999998</v>
      </c>
      <c r="TR30" s="11">
        <v>54023787.359999992</v>
      </c>
      <c r="TS30" s="11">
        <v>5535479.4480000008</v>
      </c>
      <c r="TT30" s="11">
        <v>14092953.48</v>
      </c>
      <c r="TU30" s="11">
        <v>11014565.784000002</v>
      </c>
      <c r="TV30" s="11">
        <v>11273878.127999999</v>
      </c>
      <c r="TW30" s="11">
        <v>5820228.9840000011</v>
      </c>
      <c r="TX30" s="11">
        <v>8368008.0719999988</v>
      </c>
      <c r="TY30" s="11">
        <v>6967074.8880000003</v>
      </c>
      <c r="TZ30" s="11">
        <v>9889631.2800000012</v>
      </c>
      <c r="UA30" s="11">
        <v>52663307.807999998</v>
      </c>
      <c r="UB30" s="11">
        <v>9797577.432</v>
      </c>
      <c r="UC30" s="11">
        <v>90155258.448000014</v>
      </c>
      <c r="UD30" s="11">
        <v>20504964.623999998</v>
      </c>
      <c r="UE30" s="11">
        <v>4158070.4160000002</v>
      </c>
      <c r="UF30" s="11">
        <v>17319351.335999999</v>
      </c>
      <c r="UG30" s="11">
        <v>74387821.079999998</v>
      </c>
      <c r="UH30" s="11">
        <v>3078842.16</v>
      </c>
      <c r="UI30" s="11">
        <v>7686867.5279999999</v>
      </c>
      <c r="UJ30" s="11">
        <v>4322438.8560000006</v>
      </c>
      <c r="UK30" s="11">
        <v>9125897.3040000014</v>
      </c>
      <c r="UL30" s="11">
        <v>61962068.567999996</v>
      </c>
      <c r="UM30" s="11">
        <v>11848384.464000002</v>
      </c>
      <c r="UN30" s="11">
        <v>12400684.056000002</v>
      </c>
      <c r="UO30" s="11">
        <v>14718256.128</v>
      </c>
      <c r="UP30" s="11">
        <v>9014415.7919999994</v>
      </c>
      <c r="UQ30" s="11">
        <v>9936013.2960000001</v>
      </c>
      <c r="UR30" s="11">
        <v>245918720.35200003</v>
      </c>
      <c r="US30" s="11">
        <v>10333825.728</v>
      </c>
      <c r="UT30" s="11">
        <v>5278777.6079999991</v>
      </c>
      <c r="UU30" s="11">
        <v>62534368.079999998</v>
      </c>
      <c r="UV30" s="11">
        <v>6128446.6799999997</v>
      </c>
      <c r="UW30" s="11">
        <v>10119397.824000001</v>
      </c>
      <c r="UX30" s="11">
        <v>36010201.824000001</v>
      </c>
      <c r="UY30" s="11">
        <v>6835183.7760000005</v>
      </c>
      <c r="UZ30" s="11">
        <v>3938615.16</v>
      </c>
      <c r="VA30" s="11">
        <v>8554122.1679999996</v>
      </c>
      <c r="VB30" s="11">
        <v>10326778.272</v>
      </c>
      <c r="VC30" s="11">
        <v>30405636.912000004</v>
      </c>
      <c r="VD30" s="11">
        <v>8523547.5360000003</v>
      </c>
      <c r="VE30" s="11">
        <v>23784594.287999995</v>
      </c>
      <c r="VF30" s="11">
        <v>6122190.432</v>
      </c>
      <c r="VG30" s="11">
        <v>4047420.0719999997</v>
      </c>
      <c r="VH30" s="11">
        <v>5384391.6239999998</v>
      </c>
      <c r="VI30" s="11">
        <v>3766436.6880000005</v>
      </c>
      <c r="VJ30" s="11">
        <v>36950175.023999996</v>
      </c>
      <c r="VK30" s="11">
        <v>8881207.3920000009</v>
      </c>
      <c r="VL30" s="11">
        <v>6716571.6239999989</v>
      </c>
      <c r="VM30" s="11">
        <v>2458419.8160000001</v>
      </c>
      <c r="VN30" s="11">
        <v>119985582.64800002</v>
      </c>
      <c r="VO30" s="11">
        <v>7447872.3600000003</v>
      </c>
      <c r="VP30" s="11">
        <v>5995188.5040000007</v>
      </c>
      <c r="VQ30" s="11">
        <v>13444812.431999998</v>
      </c>
      <c r="VR30" s="11">
        <v>12857709.312000001</v>
      </c>
      <c r="VS30" s="11">
        <v>12854637.048</v>
      </c>
      <c r="VT30" s="11">
        <v>9702173.1119999997</v>
      </c>
      <c r="VU30" s="11">
        <v>6190500.0240000002</v>
      </c>
      <c r="VV30" s="11">
        <v>6733234.6320000011</v>
      </c>
      <c r="VW30" s="11">
        <v>33572322.504000008</v>
      </c>
      <c r="VX30" s="11">
        <v>7034280.4079999998</v>
      </c>
      <c r="VY30" s="11">
        <v>16754204.112</v>
      </c>
      <c r="VZ30" s="11">
        <v>11483289</v>
      </c>
      <c r="WA30" s="11">
        <v>7533271.6079999991</v>
      </c>
      <c r="WB30" s="11">
        <v>8816802.7919999994</v>
      </c>
      <c r="WC30" s="11">
        <v>266417518.92000002</v>
      </c>
      <c r="WD30" s="11">
        <v>22492032.648000002</v>
      </c>
      <c r="WE30" s="11">
        <v>7576988.1360000009</v>
      </c>
      <c r="WF30" s="11">
        <v>6364545.6959999995</v>
      </c>
      <c r="WG30" s="11">
        <v>6101711.568</v>
      </c>
      <c r="WH30" s="11">
        <v>11665935.143999998</v>
      </c>
      <c r="WI30" s="11">
        <v>33034713.983999997</v>
      </c>
      <c r="WJ30" s="11">
        <v>13358090.399999999</v>
      </c>
      <c r="WK30" s="11">
        <v>12912463.536</v>
      </c>
      <c r="WL30" s="11">
        <v>12020684.088</v>
      </c>
      <c r="WM30" s="11">
        <v>6326246.0159999989</v>
      </c>
      <c r="WN30" s="11">
        <v>40127556.552000001</v>
      </c>
      <c r="WO30" s="11">
        <v>11231172.072000001</v>
      </c>
      <c r="WP30" s="11">
        <v>28611306.504000004</v>
      </c>
      <c r="WQ30" s="11">
        <v>37796942.328000002</v>
      </c>
      <c r="WR30" s="11">
        <v>12893232.24</v>
      </c>
      <c r="WS30" s="11">
        <v>11252810.039999999</v>
      </c>
      <c r="WT30" s="11">
        <v>7130885.040000001</v>
      </c>
      <c r="WU30" s="11">
        <v>6760850.7840000009</v>
      </c>
      <c r="WV30" s="11">
        <v>20116900.704</v>
      </c>
      <c r="WW30" s="11">
        <v>81070968.887999982</v>
      </c>
      <c r="WX30" s="11">
        <v>6470095.8719999995</v>
      </c>
      <c r="WY30" s="11">
        <v>1909662.8160000001</v>
      </c>
      <c r="WZ30" s="11">
        <v>5028832.1999999993</v>
      </c>
      <c r="XA30" s="11">
        <v>11273967.600000001</v>
      </c>
      <c r="XB30" s="11">
        <v>3692006.8560000001</v>
      </c>
      <c r="XC30" s="11">
        <v>6050637.3599999994</v>
      </c>
      <c r="XD30" s="11">
        <v>13087010.088000001</v>
      </c>
      <c r="XE30" s="11">
        <v>63551623.343999997</v>
      </c>
      <c r="XF30" s="11">
        <v>7205361.1200000001</v>
      </c>
      <c r="XG30" s="11">
        <v>6321964.7280000011</v>
      </c>
      <c r="XH30" s="11">
        <v>7906478.5199999996</v>
      </c>
      <c r="XI30" s="11">
        <v>5185930.2239999995</v>
      </c>
      <c r="XJ30" s="11">
        <v>180118539.648</v>
      </c>
      <c r="XK30" s="11">
        <v>19825234.175999999</v>
      </c>
      <c r="XL30" s="11">
        <v>10773174.192000002</v>
      </c>
      <c r="XM30" s="11">
        <v>55375443.311999992</v>
      </c>
      <c r="XN30" s="11">
        <v>11965388.52</v>
      </c>
      <c r="XO30" s="11">
        <v>16206267.072000001</v>
      </c>
      <c r="XP30" s="11">
        <v>29145232.391999997</v>
      </c>
      <c r="XQ30" s="11">
        <v>10407509.280000001</v>
      </c>
      <c r="XR30" s="11">
        <v>6930547.6079999991</v>
      </c>
      <c r="XS30" s="11">
        <v>27554482.415999997</v>
      </c>
      <c r="XT30" s="11">
        <v>24080131.655999996</v>
      </c>
      <c r="XU30" s="11">
        <v>7735140.4800000004</v>
      </c>
      <c r="XV30" s="11">
        <v>8015524.1039999994</v>
      </c>
      <c r="XW30" s="11">
        <v>11979026.399999999</v>
      </c>
      <c r="XX30" s="11">
        <v>6330546.3600000003</v>
      </c>
      <c r="XY30" s="11">
        <v>7693391.4480000008</v>
      </c>
      <c r="XZ30" s="11">
        <v>4435940.76</v>
      </c>
      <c r="YA30" s="11">
        <v>8178729.8639999991</v>
      </c>
      <c r="YB30" s="11">
        <v>4664681.88</v>
      </c>
      <c r="YC30" s="11">
        <v>5379220.8239999991</v>
      </c>
      <c r="YD30" s="11">
        <v>6171140.8800000008</v>
      </c>
      <c r="YE30" s="11">
        <v>6472699.6320000011</v>
      </c>
      <c r="YF30" s="11">
        <v>7032251.4480000008</v>
      </c>
      <c r="YG30" s="11">
        <v>99849968.231999993</v>
      </c>
      <c r="YH30" s="11">
        <v>6425375.0640000002</v>
      </c>
      <c r="YI30" s="11">
        <v>16540273.944</v>
      </c>
      <c r="YJ30" s="11">
        <v>9384146.2320000008</v>
      </c>
      <c r="YK30" s="11">
        <v>12356020.368000001</v>
      </c>
      <c r="YL30" s="11">
        <v>11942174.784000002</v>
      </c>
      <c r="YM30" s="11">
        <v>21781434.695999995</v>
      </c>
      <c r="YN30" s="11">
        <v>7486718.9520000005</v>
      </c>
      <c r="YO30" s="11">
        <v>71741700.768000007</v>
      </c>
      <c r="YP30" s="11">
        <v>28333117.823999997</v>
      </c>
      <c r="YQ30" s="11">
        <v>16845314.256000001</v>
      </c>
      <c r="YR30" s="11">
        <v>8613615.2400000002</v>
      </c>
      <c r="YS30" s="11">
        <v>7273787.4480000008</v>
      </c>
      <c r="YT30" s="11">
        <v>7993963.8719999995</v>
      </c>
      <c r="YU30" s="11">
        <v>12063581.856000002</v>
      </c>
      <c r="YV30" s="11">
        <v>23000497.223999999</v>
      </c>
      <c r="YW30" s="11">
        <v>10619535.432</v>
      </c>
      <c r="YX30" s="11">
        <v>86003201.255999982</v>
      </c>
      <c r="YY30" s="11">
        <v>15922981.536</v>
      </c>
      <c r="YZ30" s="11">
        <v>7051255.7760000005</v>
      </c>
      <c r="ZA30" s="11">
        <v>6310208.6639999989</v>
      </c>
      <c r="ZB30" s="11">
        <v>11571830.640000001</v>
      </c>
      <c r="ZC30" s="11">
        <v>6468545.3040000005</v>
      </c>
      <c r="ZD30" s="11">
        <v>4906615.9440000001</v>
      </c>
      <c r="ZE30" s="11">
        <v>109586144.80800001</v>
      </c>
      <c r="ZF30" s="11">
        <v>4032758.352</v>
      </c>
      <c r="ZG30" s="11">
        <v>6014580.8399999999</v>
      </c>
      <c r="ZH30" s="11">
        <v>7588007.3040000005</v>
      </c>
      <c r="ZI30" s="11">
        <v>4403818.7759999996</v>
      </c>
      <c r="ZJ30" s="11">
        <v>7341493.1280000005</v>
      </c>
      <c r="ZK30" s="11">
        <v>10310122.728</v>
      </c>
      <c r="ZL30" s="11">
        <v>5290407.4800000004</v>
      </c>
      <c r="ZM30" s="11">
        <v>19373310.431999996</v>
      </c>
      <c r="ZN30" s="11">
        <v>154446858.12</v>
      </c>
      <c r="ZO30" s="11">
        <v>6255779.7359999996</v>
      </c>
      <c r="ZP30" s="11">
        <v>16760024.160000002</v>
      </c>
      <c r="ZQ30" s="11">
        <v>59102161.536000006</v>
      </c>
      <c r="ZR30" s="11">
        <v>19290190.991999999</v>
      </c>
      <c r="ZS30" s="11">
        <v>6262140.432</v>
      </c>
      <c r="ZT30" s="11">
        <v>6792970.6560000004</v>
      </c>
      <c r="ZU30" s="11">
        <v>26119504.487999998</v>
      </c>
      <c r="ZV30" s="11">
        <v>22870691.592</v>
      </c>
      <c r="ZW30" s="11">
        <v>28972287.648000002</v>
      </c>
      <c r="ZX30" s="11">
        <v>2872664.88</v>
      </c>
      <c r="ZY30" s="11">
        <v>6545016.8159999996</v>
      </c>
      <c r="ZZ30" s="11">
        <v>6508008</v>
      </c>
      <c r="AAA30" s="11">
        <v>11624640.432</v>
      </c>
      <c r="AAB30" s="11">
        <v>6455762.7120000003</v>
      </c>
      <c r="AAC30" s="11">
        <v>7261290.0240000002</v>
      </c>
      <c r="AAD30" s="11">
        <v>8253166.5119999992</v>
      </c>
      <c r="AAE30" s="11">
        <v>6778821.648</v>
      </c>
      <c r="AAF30" s="11">
        <v>9818536.8000000007</v>
      </c>
      <c r="AAG30" s="11">
        <v>10294214.039999999</v>
      </c>
      <c r="AAH30" s="11">
        <v>6627777.2159999991</v>
      </c>
      <c r="AAI30" s="11">
        <v>5348664.7919999994</v>
      </c>
      <c r="AAJ30" s="11">
        <v>68373634.247999996</v>
      </c>
      <c r="AAK30" s="11">
        <v>5827777.6799999997</v>
      </c>
      <c r="AAL30" s="11">
        <v>4942533.5999999996</v>
      </c>
      <c r="AAM30" s="11">
        <v>4762766.4480000008</v>
      </c>
      <c r="AAN30" s="11">
        <v>5817544.7520000003</v>
      </c>
      <c r="AAO30" s="11">
        <v>9140748.2159999982</v>
      </c>
      <c r="AAP30" s="11">
        <v>5267417.4239999987</v>
      </c>
      <c r="AAQ30" s="11">
        <v>315713049.40799999</v>
      </c>
      <c r="AAR30" s="11">
        <v>11800905.552000001</v>
      </c>
      <c r="AAS30" s="11">
        <v>6603302.5920000002</v>
      </c>
      <c r="AAT30" s="11">
        <v>21781799.615999997</v>
      </c>
      <c r="AAU30" s="11">
        <v>12020538.743999999</v>
      </c>
      <c r="AAV30" s="11">
        <v>7213002.0479999995</v>
      </c>
      <c r="AAW30" s="11">
        <v>7788266.4959999993</v>
      </c>
      <c r="AAX30" s="11">
        <v>22266939.983999997</v>
      </c>
      <c r="AAY30" s="11">
        <v>34571755.967999995</v>
      </c>
      <c r="AAZ30" s="11">
        <v>5143643.9039999992</v>
      </c>
      <c r="ABA30" s="11">
        <v>12790889.927999999</v>
      </c>
      <c r="ABB30" s="11">
        <v>60743565.144000001</v>
      </c>
      <c r="ABC30" s="11">
        <v>39724421.471999995</v>
      </c>
      <c r="ABD30" s="11">
        <v>7621219.7280000011</v>
      </c>
      <c r="ABE30" s="11">
        <v>14820920.592</v>
      </c>
      <c r="ABF30" s="11">
        <v>8349084.2159999991</v>
      </c>
      <c r="ABG30" s="11">
        <v>3609838.7759999996</v>
      </c>
      <c r="ABH30" s="11">
        <v>6579400.0080000004</v>
      </c>
      <c r="ABI30" s="11">
        <v>8046680.688000001</v>
      </c>
      <c r="ABJ30" s="11">
        <v>74854895.184</v>
      </c>
      <c r="ABK30" s="11">
        <v>66208340.975999996</v>
      </c>
      <c r="ABL30" s="11">
        <v>9092708.7840000018</v>
      </c>
      <c r="ABM30" s="11">
        <v>8797777.8960000016</v>
      </c>
      <c r="ABN30" s="11">
        <v>6292431.2159999991</v>
      </c>
      <c r="ABO30" s="11">
        <v>8991417.8159999996</v>
      </c>
      <c r="ABP30" s="11">
        <v>7683656.9280000012</v>
      </c>
      <c r="ABQ30" s="11">
        <v>99739490.208000004</v>
      </c>
      <c r="ABR30" s="11">
        <v>6520829.7599999998</v>
      </c>
      <c r="ABS30" s="11">
        <v>8454926.8079999983</v>
      </c>
      <c r="ABT30" s="11">
        <v>15668767.896000002</v>
      </c>
      <c r="ABU30" s="11">
        <v>9356389.4399999995</v>
      </c>
      <c r="ABV30" s="11">
        <v>7766857.7280000011</v>
      </c>
      <c r="ABW30" s="11">
        <v>6959949</v>
      </c>
      <c r="ABX30" s="11">
        <v>9073578.9840000011</v>
      </c>
      <c r="ABY30" s="11">
        <v>4321471.8000000007</v>
      </c>
      <c r="ABZ30" s="11">
        <v>46907756.159999996</v>
      </c>
      <c r="ACA30" s="11">
        <v>3610602.9359999998</v>
      </c>
      <c r="ACB30" s="11">
        <v>8549748.5280000009</v>
      </c>
      <c r="ACC30" s="11">
        <v>4071081.0719999997</v>
      </c>
      <c r="ACD30" s="11">
        <v>5554602.7440000009</v>
      </c>
      <c r="ACE30" s="11">
        <v>16947811.776000001</v>
      </c>
      <c r="ACF30" s="11">
        <v>729898.0560000001</v>
      </c>
      <c r="ACG30" s="11">
        <v>7479036.1200000001</v>
      </c>
      <c r="ACH30" s="11">
        <v>6633192.6000000006</v>
      </c>
      <c r="ACI30" s="11">
        <v>3336855</v>
      </c>
      <c r="ACJ30" s="11">
        <v>3936932.8080000002</v>
      </c>
      <c r="ACK30" s="11">
        <v>264081241.60799998</v>
      </c>
      <c r="ACL30" s="11">
        <v>4223312.3279999997</v>
      </c>
      <c r="ACM30" s="11">
        <v>7244673.5519999992</v>
      </c>
      <c r="ACN30" s="11">
        <v>14561768.424000001</v>
      </c>
      <c r="ACO30" s="11">
        <v>8485733.3999999985</v>
      </c>
      <c r="ACP30" s="11">
        <v>7696241.4959999993</v>
      </c>
      <c r="ACQ30" s="11">
        <v>8291901.959999999</v>
      </c>
      <c r="ACR30" s="11">
        <v>48887759.42400001</v>
      </c>
      <c r="ACS30" s="11">
        <v>77652653.688000008</v>
      </c>
      <c r="ACT30" s="11">
        <v>5542228.6799999997</v>
      </c>
      <c r="ACU30" s="11">
        <v>4747374.216</v>
      </c>
      <c r="ACV30" s="11">
        <v>9388183.8479999993</v>
      </c>
      <c r="ACW30" s="11">
        <v>90929901.071999997</v>
      </c>
      <c r="ACX30" s="11">
        <v>10856480.664000001</v>
      </c>
      <c r="ACY30" s="11">
        <v>8764107.3599999994</v>
      </c>
      <c r="ACZ30" s="11">
        <v>6024231.7679999992</v>
      </c>
      <c r="ADA30" s="11">
        <v>4979692.8720000004</v>
      </c>
      <c r="ADB30" s="11">
        <v>6548575.1999999993</v>
      </c>
      <c r="ADC30" s="11">
        <v>8069500.3679999989</v>
      </c>
      <c r="ADD30" s="11">
        <v>10496863.488000002</v>
      </c>
      <c r="ADE30" s="11">
        <v>3611304.3360000001</v>
      </c>
      <c r="ADF30" s="11">
        <v>7337123.3999999994</v>
      </c>
      <c r="ADG30" s="652">
        <v>17587218.600000001</v>
      </c>
      <c r="ADH30" s="11">
        <v>80600158.032000005</v>
      </c>
      <c r="ADI30" s="11">
        <v>36438035.519999996</v>
      </c>
      <c r="ADJ30" s="11">
        <v>15407786.327999998</v>
      </c>
      <c r="ADK30" s="11">
        <v>7542752.8560000006</v>
      </c>
      <c r="ADL30" s="11">
        <v>1291198.92</v>
      </c>
      <c r="ADM30" s="11">
        <v>2507440.3200000003</v>
      </c>
      <c r="ADN30" s="11">
        <v>8416777.6079999991</v>
      </c>
      <c r="ADO30" s="11">
        <v>1564606.2719999999</v>
      </c>
      <c r="ADP30" s="11">
        <v>5179088.16</v>
      </c>
      <c r="ADQ30" s="11">
        <v>168401491.58399999</v>
      </c>
      <c r="ADR30" s="11">
        <v>29709963.912000004</v>
      </c>
      <c r="ADS30" s="11">
        <v>20054106.384000003</v>
      </c>
      <c r="ADT30" s="11">
        <v>12278296.511999998</v>
      </c>
      <c r="ADU30" s="11">
        <v>36814082.807999998</v>
      </c>
      <c r="ADV30" s="11">
        <v>3554985.1680000005</v>
      </c>
      <c r="ADW30" s="11">
        <v>2916000.216</v>
      </c>
      <c r="ADX30" s="11">
        <v>6036418.8000000007</v>
      </c>
      <c r="ADY30" s="11">
        <v>3761907.3119999995</v>
      </c>
      <c r="ADZ30" s="11">
        <v>3530697.1439999999</v>
      </c>
      <c r="AEA30" s="11">
        <v>259048899</v>
      </c>
      <c r="AEB30" s="11">
        <v>27426141.960000001</v>
      </c>
      <c r="AEC30" s="11">
        <v>29176237.271999996</v>
      </c>
      <c r="AED30" s="11">
        <v>6860960.8799999999</v>
      </c>
      <c r="AEE30" s="11">
        <v>6155594.5199999996</v>
      </c>
      <c r="AEF30" s="11">
        <v>8029804.4399999995</v>
      </c>
      <c r="AEG30" s="11">
        <v>9800430.6000000015</v>
      </c>
      <c r="AEH30" s="11">
        <v>8202726.4800000004</v>
      </c>
      <c r="AEI30" s="11">
        <v>9617748.5280000009</v>
      </c>
      <c r="AEJ30" s="11">
        <v>6596024.567999999</v>
      </c>
      <c r="AEK30" s="11">
        <v>4311039.9840000002</v>
      </c>
      <c r="AEL30" s="11">
        <v>12047595.384</v>
      </c>
      <c r="AEM30" s="11">
        <v>5035550.4719999991</v>
      </c>
      <c r="AEN30" s="11">
        <v>6203219.4000000004</v>
      </c>
      <c r="AEO30" s="11">
        <v>12485974.223999999</v>
      </c>
      <c r="AEP30" s="11">
        <v>10268452.32</v>
      </c>
      <c r="AEQ30" s="11">
        <v>6136613.8560000006</v>
      </c>
      <c r="AER30" s="11">
        <v>21340231.272</v>
      </c>
      <c r="AES30" s="11">
        <v>5030042.1839999994</v>
      </c>
      <c r="AET30" s="11">
        <v>25872937.679999996</v>
      </c>
      <c r="AEU30" s="11">
        <v>144650312.18400002</v>
      </c>
      <c r="AEV30" s="11">
        <v>11274887.640000001</v>
      </c>
      <c r="AEW30" s="11">
        <v>23028870.215999998</v>
      </c>
      <c r="AEX30" s="11">
        <v>6691893.0479999995</v>
      </c>
      <c r="AEY30" s="11">
        <v>6889983.3600000003</v>
      </c>
      <c r="AEZ30" s="11">
        <v>19353120.839999996</v>
      </c>
      <c r="AFA30" s="11">
        <v>8001255</v>
      </c>
      <c r="AFB30" s="11">
        <v>9102306.3360000011</v>
      </c>
      <c r="AFC30" s="11">
        <v>5111847.7440000009</v>
      </c>
      <c r="AFD30" s="11">
        <v>7817523.9120000005</v>
      </c>
      <c r="AFE30" s="11">
        <v>129798563.32800001</v>
      </c>
      <c r="AFF30" s="11">
        <v>68266807.656000003</v>
      </c>
      <c r="AFG30" s="11">
        <v>18687250.655999999</v>
      </c>
      <c r="AFH30" s="11">
        <v>11952612.456</v>
      </c>
      <c r="AFI30" s="11">
        <v>15165892.175999999</v>
      </c>
      <c r="AFJ30" s="11">
        <v>9983258.3999999985</v>
      </c>
      <c r="AFK30" s="11">
        <v>6118411.5840000007</v>
      </c>
      <c r="AFL30" s="11">
        <v>6944325.7199999988</v>
      </c>
      <c r="AFM30" s="11">
        <v>6689748.0719999988</v>
      </c>
      <c r="AFN30" s="11">
        <v>7527174.3600000003</v>
      </c>
      <c r="AFO30" s="11">
        <v>8106191.9280000012</v>
      </c>
      <c r="AFP30" s="11">
        <v>8820156.648</v>
      </c>
      <c r="AFQ30" s="11">
        <v>16226619.431999998</v>
      </c>
      <c r="AFR30" s="11">
        <v>112897391.616</v>
      </c>
      <c r="AFS30" s="11">
        <v>9247644.9840000011</v>
      </c>
      <c r="AFT30" s="11">
        <v>5378291.568</v>
      </c>
      <c r="AFU30" s="11">
        <v>7467232.4880000008</v>
      </c>
      <c r="AFV30" s="11">
        <v>6837639.7199999988</v>
      </c>
      <c r="AFW30" s="11">
        <v>6427093.6799999997</v>
      </c>
      <c r="AFX30" s="11">
        <v>4832775.3839999996</v>
      </c>
      <c r="AFY30" s="11">
        <v>14239959.264000002</v>
      </c>
      <c r="AFZ30" s="11">
        <v>13042398.960000001</v>
      </c>
      <c r="AGA30" s="11">
        <v>7231878.8880000003</v>
      </c>
      <c r="AGB30" s="11">
        <v>18674968.68</v>
      </c>
      <c r="AGC30" s="11">
        <v>7500651.3360000011</v>
      </c>
      <c r="AGD30" s="11">
        <v>88083202.39199999</v>
      </c>
      <c r="AGE30" s="11">
        <v>9615382.175999999</v>
      </c>
      <c r="AGF30" s="11">
        <v>7264863.5760000013</v>
      </c>
      <c r="AGG30" s="11">
        <v>5146274.9280000012</v>
      </c>
      <c r="AGH30" s="11">
        <v>17971380.575999998</v>
      </c>
      <c r="AGI30" s="11">
        <v>8220784.6079999991</v>
      </c>
      <c r="AGJ30" s="11">
        <v>4269062.040000001</v>
      </c>
      <c r="AGK30" s="11">
        <v>4565947.8479999993</v>
      </c>
      <c r="AGL30" s="11">
        <v>3372773.3280000002</v>
      </c>
      <c r="AGM30" s="11">
        <v>5772675.8640000001</v>
      </c>
      <c r="AGN30" s="11">
        <v>10461870.072000001</v>
      </c>
      <c r="AGO30" s="11">
        <v>237949475.68799999</v>
      </c>
      <c r="AGP30" s="11">
        <v>40403111.255999997</v>
      </c>
      <c r="AGQ30" s="11">
        <v>9713142.8640000001</v>
      </c>
      <c r="AGR30" s="11">
        <v>7687805.5920000002</v>
      </c>
      <c r="AGS30" s="11">
        <v>21017739.408</v>
      </c>
      <c r="AGT30" s="11">
        <v>11648388.48</v>
      </c>
      <c r="AGU30" s="11">
        <v>10021068.287999999</v>
      </c>
      <c r="AGV30" s="11">
        <v>7702823.8560000006</v>
      </c>
      <c r="AGW30" s="11">
        <v>198167398.704</v>
      </c>
      <c r="AGX30" s="11">
        <v>100497649.58399999</v>
      </c>
      <c r="AGY30" s="11">
        <v>6886988.2559999991</v>
      </c>
      <c r="AGZ30" s="11">
        <v>17299350.143999998</v>
      </c>
      <c r="AHA30" s="11">
        <v>31337782.631999999</v>
      </c>
      <c r="AHB30" s="11">
        <v>14362851.720000001</v>
      </c>
      <c r="AHC30" s="11">
        <v>13473105.384000001</v>
      </c>
      <c r="AHD30" s="11">
        <v>11159332.080000002</v>
      </c>
      <c r="AHE30" s="11">
        <v>5034552.648</v>
      </c>
      <c r="AHF30" s="11">
        <v>11764895.447999999</v>
      </c>
      <c r="AHG30" s="11">
        <v>25745328.599999998</v>
      </c>
      <c r="AHH30" s="11">
        <v>7452604.8479999993</v>
      </c>
      <c r="AHI30" s="11">
        <v>7706386.1999999993</v>
      </c>
      <c r="AHJ30" s="11">
        <v>14728162.344000001</v>
      </c>
      <c r="AHK30" s="11">
        <v>9262221.8159999996</v>
      </c>
      <c r="AHL30" s="11">
        <v>25143959.184</v>
      </c>
      <c r="AHM30" s="11">
        <v>9881650.3679999989</v>
      </c>
      <c r="AHN30" s="11">
        <v>51660001.104000002</v>
      </c>
      <c r="AHO30" s="11">
        <v>4951816.1520000007</v>
      </c>
      <c r="AHP30" s="11">
        <v>6853776.648</v>
      </c>
      <c r="AHQ30" s="11">
        <v>10047841.008000001</v>
      </c>
      <c r="AHR30" s="11">
        <v>11370160.248</v>
      </c>
      <c r="AHS30" s="11">
        <v>5589577.8719999995</v>
      </c>
      <c r="AHT30" s="11">
        <v>7747519.7280000011</v>
      </c>
      <c r="AHU30" s="11">
        <f t="shared" si="16"/>
        <v>21300272928.890369</v>
      </c>
      <c r="AHW30" s="625"/>
      <c r="AHX30" s="626"/>
    </row>
    <row r="31" spans="1:908" x14ac:dyDescent="0.8">
      <c r="A31" s="96">
        <v>25</v>
      </c>
      <c r="B31" s="96" t="s">
        <v>663</v>
      </c>
      <c r="C31" s="6" t="s">
        <v>664</v>
      </c>
      <c r="D31" s="11">
        <v>5016669.432</v>
      </c>
      <c r="E31" s="11">
        <v>41090.207999999999</v>
      </c>
      <c r="F31" s="11">
        <v>88298.304000000004</v>
      </c>
      <c r="G31" s="11">
        <v>0</v>
      </c>
      <c r="H31" s="11">
        <v>274182.19199999998</v>
      </c>
      <c r="I31" s="11">
        <v>66753.84</v>
      </c>
      <c r="J31" s="11">
        <v>156294.47999999998</v>
      </c>
      <c r="K31" s="11">
        <v>92045.928000000014</v>
      </c>
      <c r="L31" s="11">
        <v>89362.224000000017</v>
      </c>
      <c r="M31" s="11">
        <v>90486.479999999981</v>
      </c>
      <c r="N31" s="11">
        <v>12870.287999999999</v>
      </c>
      <c r="O31" s="11">
        <v>-10566.648000000001</v>
      </c>
      <c r="P31" s="11">
        <v>347481.14399999997</v>
      </c>
      <c r="Q31" s="11">
        <v>37736.688000000002</v>
      </c>
      <c r="R31" s="11">
        <v>17571.936000000002</v>
      </c>
      <c r="S31" s="11">
        <v>12125.592000000001</v>
      </c>
      <c r="T31" s="11">
        <v>58311.719999999994</v>
      </c>
      <c r="U31" s="11">
        <v>10680.671999999999</v>
      </c>
      <c r="V31" s="11">
        <v>31185.600000000002</v>
      </c>
      <c r="W31" s="11">
        <v>28873194.960000001</v>
      </c>
      <c r="X31" s="11">
        <v>639649.89599999995</v>
      </c>
      <c r="Y31" s="11">
        <v>128113.08</v>
      </c>
      <c r="Z31" s="11">
        <v>297403.96799999999</v>
      </c>
      <c r="AA31" s="11">
        <v>24529.727999999996</v>
      </c>
      <c r="AB31" s="11">
        <v>45103.176000000007</v>
      </c>
      <c r="AC31" s="11">
        <v>15003.263999999999</v>
      </c>
      <c r="AD31" s="11">
        <v>640288.65599999996</v>
      </c>
      <c r="AE31" s="11">
        <v>183942</v>
      </c>
      <c r="AF31" s="11">
        <v>87886.079999999987</v>
      </c>
      <c r="AG31" s="11">
        <v>396050.61600000004</v>
      </c>
      <c r="AH31" s="11">
        <v>33433.127999999997</v>
      </c>
      <c r="AI31" s="11">
        <v>1220176.128</v>
      </c>
      <c r="AJ31" s="11">
        <v>76906.319999999992</v>
      </c>
      <c r="AK31" s="11">
        <v>46513.584000000003</v>
      </c>
      <c r="AL31" s="11">
        <v>14325.815999999999</v>
      </c>
      <c r="AM31" s="11">
        <v>55628.496000000006</v>
      </c>
      <c r="AN31" s="11">
        <v>3185.8559999999998</v>
      </c>
      <c r="AO31" s="11">
        <v>137807.80800000002</v>
      </c>
      <c r="AP31" s="11">
        <v>364544.59199999995</v>
      </c>
      <c r="AQ31" s="11">
        <v>62648.712000000007</v>
      </c>
      <c r="AR31" s="11">
        <v>69487.632000000012</v>
      </c>
      <c r="AS31" s="11">
        <v>1720.44</v>
      </c>
      <c r="AT31" s="11">
        <v>13142.712000000001</v>
      </c>
      <c r="AU31" s="11">
        <v>490189.53600000008</v>
      </c>
      <c r="AV31" s="11">
        <v>10348.991999999998</v>
      </c>
      <c r="AW31" s="11">
        <v>20411.616000000002</v>
      </c>
      <c r="AX31" s="11">
        <v>38074.103999999992</v>
      </c>
      <c r="AY31" s="11">
        <v>71175.816000000006</v>
      </c>
      <c r="AZ31" s="11">
        <v>28284.072000000004</v>
      </c>
      <c r="BA31" s="11">
        <v>25063.392</v>
      </c>
      <c r="BB31" s="11">
        <v>174736.8</v>
      </c>
      <c r="BC31" s="11">
        <v>2014.8959999999997</v>
      </c>
      <c r="BD31" s="11">
        <v>95038.176000000007</v>
      </c>
      <c r="BE31" s="11">
        <v>24521.567999999999</v>
      </c>
      <c r="BF31" s="11">
        <v>15522</v>
      </c>
      <c r="BG31" s="11">
        <v>484474.36800000002</v>
      </c>
      <c r="BH31" s="11">
        <v>15839.52</v>
      </c>
      <c r="BI31" s="11">
        <v>437240.18400000001</v>
      </c>
      <c r="BJ31" s="11">
        <v>433698.83999999997</v>
      </c>
      <c r="BK31" s="11">
        <v>747270.48</v>
      </c>
      <c r="BL31" s="11">
        <v>24.192</v>
      </c>
      <c r="BM31" s="11">
        <v>1209.576</v>
      </c>
      <c r="BN31" s="11">
        <v>10430.784</v>
      </c>
      <c r="BO31" s="11">
        <v>48.720000000000006</v>
      </c>
      <c r="BP31" s="11">
        <v>0</v>
      </c>
      <c r="BQ31" s="11">
        <v>84.240000000000009</v>
      </c>
      <c r="BR31" s="11">
        <v>240.74400000000003</v>
      </c>
      <c r="BS31" s="11">
        <v>83311.632000000012</v>
      </c>
      <c r="BT31" s="11">
        <v>4185.3360000000002</v>
      </c>
      <c r="BU31" s="11">
        <v>24554.519999999997</v>
      </c>
      <c r="BV31" s="11">
        <v>75073.367999999988</v>
      </c>
      <c r="BW31" s="11">
        <v>1638.72</v>
      </c>
      <c r="BX31" s="11">
        <v>20389.584000000003</v>
      </c>
      <c r="BY31" s="11">
        <v>11000.880000000001</v>
      </c>
      <c r="BZ31" s="11">
        <v>4599.7440000000006</v>
      </c>
      <c r="CA31" s="11">
        <v>7744500.6959999995</v>
      </c>
      <c r="CB31" s="11">
        <v>1426878.6239999998</v>
      </c>
      <c r="CC31" s="11">
        <v>1614294.12</v>
      </c>
      <c r="CD31" s="11">
        <v>6027956.4719999991</v>
      </c>
      <c r="CE31" s="11">
        <v>617146.4879999999</v>
      </c>
      <c r="CF31" s="11">
        <v>644504.11199999996</v>
      </c>
      <c r="CG31" s="11">
        <v>591075.98400000005</v>
      </c>
      <c r="CH31" s="11">
        <v>1105860.7920000001</v>
      </c>
      <c r="CI31" s="11">
        <v>77331.455999999991</v>
      </c>
      <c r="CJ31" s="11">
        <v>313047.45600000001</v>
      </c>
      <c r="CK31" s="11">
        <v>55.00800000000001</v>
      </c>
      <c r="CL31" s="11">
        <v>10236.144</v>
      </c>
      <c r="CM31" s="11">
        <v>6560.52</v>
      </c>
      <c r="CN31" s="11">
        <v>21080.04</v>
      </c>
      <c r="CO31" s="11">
        <v>38288.232000000004</v>
      </c>
      <c r="CP31" s="11">
        <v>2811.12</v>
      </c>
      <c r="CQ31" s="11">
        <v>18446.88</v>
      </c>
      <c r="CR31" s="11">
        <v>2985</v>
      </c>
      <c r="CS31" s="11">
        <v>12966.888000000001</v>
      </c>
      <c r="CT31" s="11">
        <v>-73.415999999999997</v>
      </c>
      <c r="CU31" s="11">
        <v>248049.432</v>
      </c>
      <c r="CV31" s="11">
        <v>37486.92</v>
      </c>
      <c r="CW31" s="11">
        <v>36544.584000000003</v>
      </c>
      <c r="CX31" s="11">
        <v>68203.632000000012</v>
      </c>
      <c r="CY31" s="11">
        <v>4822.7039999999997</v>
      </c>
      <c r="CZ31" s="11">
        <v>50130.984000000004</v>
      </c>
      <c r="DA31" s="11">
        <v>17909.136000000002</v>
      </c>
      <c r="DB31" s="11">
        <v>38882.472000000002</v>
      </c>
      <c r="DC31" s="11">
        <v>395874.45600000001</v>
      </c>
      <c r="DD31" s="11">
        <v>8088701.5920000002</v>
      </c>
      <c r="DE31" s="11">
        <v>57318.600000000006</v>
      </c>
      <c r="DF31" s="11">
        <v>19034.159999999996</v>
      </c>
      <c r="DG31" s="11">
        <v>20521.919999999998</v>
      </c>
      <c r="DH31" s="11">
        <v>4258.152</v>
      </c>
      <c r="DI31" s="11">
        <v>3705562.1999999997</v>
      </c>
      <c r="DJ31" s="11">
        <v>15599.111999999999</v>
      </c>
      <c r="DK31" s="11">
        <v>17753.088</v>
      </c>
      <c r="DL31" s="11">
        <v>666047.95200000005</v>
      </c>
      <c r="DM31" s="11">
        <v>311937.88800000004</v>
      </c>
      <c r="DN31" s="11">
        <v>257337</v>
      </c>
      <c r="DO31" s="11">
        <v>145547.47200000001</v>
      </c>
      <c r="DP31" s="11">
        <v>97148.4</v>
      </c>
      <c r="DQ31" s="11">
        <v>1617465.5999999999</v>
      </c>
      <c r="DR31" s="11">
        <v>6212197.1999999993</v>
      </c>
      <c r="DS31" s="11">
        <v>2234227.44</v>
      </c>
      <c r="DT31" s="11">
        <v>242141.42399999997</v>
      </c>
      <c r="DU31" s="11">
        <v>2008567.8959999999</v>
      </c>
      <c r="DV31" s="11">
        <v>70626.02399999999</v>
      </c>
      <c r="DW31" s="11">
        <v>31264.248000000003</v>
      </c>
      <c r="DX31" s="11">
        <v>217651.58400000003</v>
      </c>
      <c r="DY31" s="11">
        <v>18605.423999999999</v>
      </c>
      <c r="DZ31" s="11">
        <v>126328.53600000001</v>
      </c>
      <c r="EA31" s="11">
        <v>6321.5520000000006</v>
      </c>
      <c r="EB31" s="11">
        <v>13102.655999999999</v>
      </c>
      <c r="EC31" s="11">
        <v>19404.744000000002</v>
      </c>
      <c r="ED31" s="11">
        <v>45642.936000000002</v>
      </c>
      <c r="EE31" s="11">
        <v>620263.60800000001</v>
      </c>
      <c r="EF31" s="11">
        <v>146703.36000000002</v>
      </c>
      <c r="EG31" s="11">
        <v>62405.064000000006</v>
      </c>
      <c r="EH31" s="11">
        <v>286448.90400000004</v>
      </c>
      <c r="EI31" s="11">
        <v>24592.608</v>
      </c>
      <c r="EJ31" s="11">
        <v>8652.2880000000005</v>
      </c>
      <c r="EK31" s="11">
        <v>624942.31199999992</v>
      </c>
      <c r="EL31" s="11">
        <v>711983.20799999987</v>
      </c>
      <c r="EM31" s="11">
        <v>19846.511999999995</v>
      </c>
      <c r="EN31" s="11">
        <v>61230.19200000001</v>
      </c>
      <c r="EO31" s="11">
        <v>1066867.1040000001</v>
      </c>
      <c r="EP31" s="11">
        <v>29588.591999999997</v>
      </c>
      <c r="EQ31" s="11">
        <v>26088</v>
      </c>
      <c r="ER31" s="11">
        <v>43313.016000000003</v>
      </c>
      <c r="ES31" s="11">
        <v>6858.7680000000009</v>
      </c>
      <c r="ET31" s="11">
        <v>23282.688000000002</v>
      </c>
      <c r="EU31" s="11">
        <v>429080.37599999993</v>
      </c>
      <c r="EV31" s="11">
        <v>213527.52</v>
      </c>
      <c r="EW31" s="11">
        <v>12007.536</v>
      </c>
      <c r="EX31" s="11">
        <v>3117188.0880000005</v>
      </c>
      <c r="EY31" s="11">
        <v>10146.599999999999</v>
      </c>
      <c r="EZ31" s="11">
        <v>78528.623999999996</v>
      </c>
      <c r="FA31" s="11">
        <v>45052.176000000007</v>
      </c>
      <c r="FB31" s="11">
        <v>48254.567999999999</v>
      </c>
      <c r="FC31" s="11">
        <v>38601.695999999996</v>
      </c>
      <c r="FD31" s="11">
        <v>25903.655999999999</v>
      </c>
      <c r="FE31" s="11">
        <v>24980.016000000003</v>
      </c>
      <c r="FF31" s="11">
        <v>14580.936</v>
      </c>
      <c r="FG31" s="11">
        <v>16283.304</v>
      </c>
      <c r="FH31" s="11">
        <v>5877.5759999999991</v>
      </c>
      <c r="FI31" s="11">
        <v>2343.5519999999997</v>
      </c>
      <c r="FJ31" s="11">
        <v>325701.52800000005</v>
      </c>
      <c r="FK31" s="11"/>
      <c r="FL31" s="11">
        <v>84541.415999999997</v>
      </c>
      <c r="FM31" s="11">
        <v>542.20799999999997</v>
      </c>
      <c r="FN31" s="11">
        <v>184716.64799999999</v>
      </c>
      <c r="FO31" s="11">
        <v>121993.63200000001</v>
      </c>
      <c r="FP31" s="11">
        <v>15017.496000000001</v>
      </c>
      <c r="FQ31" s="11">
        <v>7157.6879999999992</v>
      </c>
      <c r="FR31" s="11">
        <v>472311.33600000007</v>
      </c>
      <c r="FS31" s="11"/>
      <c r="FT31" s="11">
        <v>6169.4640000000009</v>
      </c>
      <c r="FU31" s="11">
        <v>12136.175999999999</v>
      </c>
      <c r="FV31" s="11">
        <v>4925.8080000000009</v>
      </c>
      <c r="FW31" s="11">
        <v>5399.6640000000007</v>
      </c>
      <c r="FX31" s="11">
        <v>21577.368000000002</v>
      </c>
      <c r="FY31" s="11">
        <v>2353.3199999999997</v>
      </c>
      <c r="FZ31" s="11">
        <v>5170.1039999999994</v>
      </c>
      <c r="GA31" s="11">
        <v>165132.81599999999</v>
      </c>
      <c r="GB31" s="11">
        <v>18915.96</v>
      </c>
      <c r="GC31" s="11">
        <v>23688.288</v>
      </c>
      <c r="GD31" s="11">
        <v>126722.49600000001</v>
      </c>
      <c r="GE31" s="11">
        <v>-1450.152</v>
      </c>
      <c r="GF31" s="11">
        <v>81623.61599999998</v>
      </c>
      <c r="GG31" s="11"/>
      <c r="GH31" s="11">
        <v>10033.295999999998</v>
      </c>
      <c r="GI31" s="11"/>
      <c r="GJ31" s="11">
        <v>69690.407999999996</v>
      </c>
      <c r="GK31" s="11"/>
      <c r="GL31" s="11">
        <v>263164.05599999998</v>
      </c>
      <c r="GM31" s="11">
        <v>692.15999999999985</v>
      </c>
      <c r="GN31" s="11">
        <v>-9879.1679999999978</v>
      </c>
      <c r="GO31" s="11">
        <v>34628.736000000004</v>
      </c>
      <c r="GP31" s="11">
        <v>2908.8</v>
      </c>
      <c r="GQ31" s="11">
        <v>5164.4879999999994</v>
      </c>
      <c r="GR31" s="11">
        <v>775025.39999999991</v>
      </c>
      <c r="GS31" s="11">
        <v>6997.6080000000002</v>
      </c>
      <c r="GT31" s="11">
        <v>31043.544000000002</v>
      </c>
      <c r="GU31" s="11">
        <v>122041.63200000001</v>
      </c>
      <c r="GV31" s="11">
        <v>10149.599999999999</v>
      </c>
      <c r="GW31" s="11">
        <v>3800.3520000000003</v>
      </c>
      <c r="GX31" s="11">
        <v>17546.687999999998</v>
      </c>
      <c r="GY31" s="11">
        <v>136180.58400000003</v>
      </c>
      <c r="GZ31" s="11">
        <v>695916.62400000007</v>
      </c>
      <c r="HA31" s="11"/>
      <c r="HB31" s="11"/>
      <c r="HC31" s="11"/>
      <c r="HD31" s="11">
        <v>1548682.344</v>
      </c>
      <c r="HE31" s="11">
        <v>35341.535999999993</v>
      </c>
      <c r="HF31" s="11">
        <v>122604.93599999999</v>
      </c>
      <c r="HG31" s="11">
        <v>152029.03200000001</v>
      </c>
      <c r="HH31" s="11">
        <v>16077.888000000001</v>
      </c>
      <c r="HI31" s="11">
        <v>47871.144</v>
      </c>
      <c r="HJ31" s="11">
        <v>17408.616000000002</v>
      </c>
      <c r="HK31" s="11"/>
      <c r="HL31" s="11">
        <v>3704877.4560000002</v>
      </c>
      <c r="HM31" s="11">
        <v>76462.224000000002</v>
      </c>
      <c r="HN31" s="11">
        <v>189301.53600000002</v>
      </c>
      <c r="HO31" s="11"/>
      <c r="HP31" s="11">
        <v>19782.743999999999</v>
      </c>
      <c r="HQ31" s="11">
        <v>11544.576000000001</v>
      </c>
      <c r="HR31" s="11">
        <v>76618.991999999998</v>
      </c>
      <c r="HS31" s="11"/>
      <c r="HT31" s="11">
        <v>2511118.8720000004</v>
      </c>
      <c r="HU31" s="11">
        <v>404231.20799999998</v>
      </c>
      <c r="HV31" s="11">
        <v>6291.5040000000008</v>
      </c>
      <c r="HW31" s="11">
        <v>31179.504000000001</v>
      </c>
      <c r="HX31" s="11">
        <v>32852.256000000001</v>
      </c>
      <c r="HY31" s="11">
        <v>4057.9199999999996</v>
      </c>
      <c r="HZ31" s="11">
        <v>258503.83199999997</v>
      </c>
      <c r="IA31" s="11">
        <v>7626.6720000000005</v>
      </c>
      <c r="IB31" s="11">
        <v>5213.3040000000001</v>
      </c>
      <c r="IC31" s="11">
        <v>12345.863999999998</v>
      </c>
      <c r="ID31" s="11">
        <v>16834.008000000002</v>
      </c>
      <c r="IE31" s="11">
        <v>100755.93599999999</v>
      </c>
      <c r="IF31" s="11">
        <v>7257.1679999999997</v>
      </c>
      <c r="IG31" s="11"/>
      <c r="IH31" s="11">
        <v>1007.04</v>
      </c>
      <c r="II31" s="11">
        <v>5053.3919999999998</v>
      </c>
      <c r="IJ31" s="11">
        <v>579280.96800000011</v>
      </c>
      <c r="IK31" s="11">
        <v>6952.9440000000004</v>
      </c>
      <c r="IL31" s="11">
        <v>65333.04</v>
      </c>
      <c r="IM31" s="11">
        <v>29744.736000000001</v>
      </c>
      <c r="IN31" s="11">
        <v>157664.97600000002</v>
      </c>
      <c r="IO31" s="11">
        <v>5525.4240000000009</v>
      </c>
      <c r="IP31" s="11">
        <v>52497.600000000006</v>
      </c>
      <c r="IQ31" s="11">
        <v>27043.943999999996</v>
      </c>
      <c r="IR31" s="11">
        <v>20620.727999999996</v>
      </c>
      <c r="IS31" s="11"/>
      <c r="IT31" s="11">
        <v>4796.8559999999998</v>
      </c>
      <c r="IU31" s="11">
        <v>2170192.1040000003</v>
      </c>
      <c r="IV31" s="11">
        <v>228617.85600000003</v>
      </c>
      <c r="IW31" s="11">
        <v>297634.46399999998</v>
      </c>
      <c r="IX31" s="11">
        <v>16676.351999999999</v>
      </c>
      <c r="IY31" s="11">
        <v>132918.45600000001</v>
      </c>
      <c r="IZ31" s="11">
        <v>391484.54399999999</v>
      </c>
      <c r="JA31" s="11">
        <v>8731.3439999999991</v>
      </c>
      <c r="JB31" s="11">
        <v>6307.1279999999988</v>
      </c>
      <c r="JC31" s="11">
        <v>2140.7759999999998</v>
      </c>
      <c r="JD31" s="11">
        <v>22306.488000000005</v>
      </c>
      <c r="JE31" s="11">
        <v>24967.800000000003</v>
      </c>
      <c r="JF31" s="11">
        <v>57981.623999999996</v>
      </c>
      <c r="JG31" s="11">
        <v>2722607.5920000002</v>
      </c>
      <c r="JH31" s="11">
        <v>44443.44</v>
      </c>
      <c r="JI31" s="11">
        <v>188.85599999999999</v>
      </c>
      <c r="JJ31" s="11">
        <v>15481.775999999998</v>
      </c>
      <c r="JK31" s="11"/>
      <c r="JL31" s="11">
        <v>2892.84</v>
      </c>
      <c r="JM31" s="11">
        <v>1464084.5520000001</v>
      </c>
      <c r="JN31" s="11">
        <v>29226.936000000002</v>
      </c>
      <c r="JO31" s="11">
        <v>951.55200000000013</v>
      </c>
      <c r="JP31" s="11">
        <v>297066.02399999998</v>
      </c>
      <c r="JQ31" s="11"/>
      <c r="JR31" s="11">
        <v>-570018.24</v>
      </c>
      <c r="JS31" s="11">
        <v>1760.88</v>
      </c>
      <c r="JT31" s="11">
        <v>2116362.432</v>
      </c>
      <c r="JU31" s="11">
        <v>374889.12</v>
      </c>
      <c r="JV31" s="11"/>
      <c r="JW31" s="11"/>
      <c r="JX31" s="11"/>
      <c r="JY31" s="11"/>
      <c r="JZ31" s="11">
        <v>2999.04</v>
      </c>
      <c r="KA31" s="11"/>
      <c r="KB31" s="11"/>
      <c r="KC31" s="11"/>
      <c r="KD31" s="11"/>
      <c r="KE31" s="11"/>
      <c r="KF31" s="11"/>
      <c r="KG31" s="11"/>
      <c r="KH31" s="11"/>
      <c r="KI31" s="11"/>
      <c r="KJ31" s="11">
        <v>9101415.8880000003</v>
      </c>
      <c r="KK31" s="11">
        <v>-3794.2559999999999</v>
      </c>
      <c r="KL31" s="11"/>
      <c r="KM31" s="11"/>
      <c r="KN31" s="11">
        <v>4968.0720000000001</v>
      </c>
      <c r="KO31" s="11">
        <v>3783.4800000000005</v>
      </c>
      <c r="KP31" s="11">
        <v>31556.304</v>
      </c>
      <c r="KQ31" s="11">
        <v>3397341.2160000005</v>
      </c>
      <c r="KR31" s="11">
        <v>16867.584000000003</v>
      </c>
      <c r="KS31" s="11">
        <v>253652.23199999996</v>
      </c>
      <c r="KT31" s="11">
        <v>480118.00800000003</v>
      </c>
      <c r="KU31" s="11">
        <v>106177.03199999999</v>
      </c>
      <c r="KV31" s="11">
        <v>239323.58400000003</v>
      </c>
      <c r="KW31" s="11">
        <v>34467.311999999998</v>
      </c>
      <c r="KX31" s="11">
        <v>47232.576000000001</v>
      </c>
      <c r="KY31" s="11">
        <v>308418.07200000004</v>
      </c>
      <c r="KZ31" s="11">
        <v>288337.39199999999</v>
      </c>
      <c r="LA31" s="11"/>
      <c r="LB31" s="11"/>
      <c r="LC31" s="11"/>
      <c r="LD31" s="11"/>
      <c r="LE31" s="11"/>
      <c r="LF31" s="11"/>
      <c r="LG31" s="11"/>
      <c r="LH31" s="11"/>
      <c r="LI31" s="11">
        <v>124785.408</v>
      </c>
      <c r="LJ31" s="11">
        <v>5606.3520000000008</v>
      </c>
      <c r="LK31" s="11">
        <v>12279.648000000001</v>
      </c>
      <c r="LL31" s="11">
        <v>1547968.8480000002</v>
      </c>
      <c r="LM31" s="11">
        <v>46516.991999999998</v>
      </c>
      <c r="LN31" s="11"/>
      <c r="LO31" s="11"/>
      <c r="LP31" s="11"/>
      <c r="LQ31" s="11"/>
      <c r="LR31" s="11"/>
      <c r="LS31" s="11"/>
      <c r="LT31" s="11"/>
      <c r="LU31" s="11"/>
      <c r="LV31" s="11"/>
      <c r="LW31" s="11">
        <v>2227707.5999999996</v>
      </c>
      <c r="LX31" s="11">
        <v>432014.54399999999</v>
      </c>
      <c r="LY31" s="11">
        <v>6170608.6320000011</v>
      </c>
      <c r="LZ31" s="11">
        <v>71909.831999999995</v>
      </c>
      <c r="MA31" s="11">
        <v>283086.52800000005</v>
      </c>
      <c r="MB31" s="11">
        <v>16074.624000000002</v>
      </c>
      <c r="MC31" s="11">
        <v>20930.951999999997</v>
      </c>
      <c r="MD31" s="11"/>
      <c r="ME31" s="11">
        <v>46143.047999999995</v>
      </c>
      <c r="MF31" s="11">
        <v>10107.240000000002</v>
      </c>
      <c r="MG31" s="11">
        <v>330046.36800000002</v>
      </c>
      <c r="MH31" s="11"/>
      <c r="MI31" s="11">
        <v>1177778.496</v>
      </c>
      <c r="MJ31" s="11">
        <v>123340.17600000001</v>
      </c>
      <c r="MK31" s="11">
        <v>36353.088000000003</v>
      </c>
      <c r="ML31" s="11">
        <v>8086.2719999999999</v>
      </c>
      <c r="MM31" s="11">
        <v>17264.567999999999</v>
      </c>
      <c r="MN31" s="11">
        <v>9372.5040000000008</v>
      </c>
      <c r="MO31" s="11">
        <v>58936.44</v>
      </c>
      <c r="MP31" s="11">
        <v>28537.248000000003</v>
      </c>
      <c r="MQ31" s="11">
        <v>66270.168000000005</v>
      </c>
      <c r="MR31" s="11">
        <v>16411.608</v>
      </c>
      <c r="MS31" s="11">
        <v>-4785.4800000000005</v>
      </c>
      <c r="MT31" s="11">
        <v>87281.375999999989</v>
      </c>
      <c r="MU31" s="11">
        <v>641714.68800000008</v>
      </c>
      <c r="MV31" s="11"/>
      <c r="MW31" s="11">
        <v>59421.984000000004</v>
      </c>
      <c r="MX31" s="11">
        <v>140784.576</v>
      </c>
      <c r="MY31" s="11"/>
      <c r="MZ31" s="11">
        <v>163031.712</v>
      </c>
      <c r="NA31" s="11">
        <v>89812.799999999988</v>
      </c>
      <c r="NB31" s="11">
        <v>253997.18400000001</v>
      </c>
      <c r="NC31" s="11">
        <v>176014.17600000004</v>
      </c>
      <c r="ND31" s="11">
        <v>15024.767999999998</v>
      </c>
      <c r="NE31" s="11">
        <v>8687.9519999999993</v>
      </c>
      <c r="NF31" s="11">
        <v>2409038.8319999999</v>
      </c>
      <c r="NG31" s="11">
        <v>486089.85599999997</v>
      </c>
      <c r="NH31" s="11">
        <v>54511.127999999997</v>
      </c>
      <c r="NI31" s="11">
        <v>533599.08000000007</v>
      </c>
      <c r="NJ31" s="11">
        <v>70655.207999999984</v>
      </c>
      <c r="NK31" s="11">
        <v>67739.135999999999</v>
      </c>
      <c r="NL31" s="11">
        <v>71701.367999999988</v>
      </c>
      <c r="NM31" s="11">
        <v>240.768</v>
      </c>
      <c r="NN31" s="11">
        <v>99988.799999999988</v>
      </c>
      <c r="NO31" s="11"/>
      <c r="NP31" s="11">
        <v>31851.648000000001</v>
      </c>
      <c r="NQ31" s="11">
        <v>63178.464000000007</v>
      </c>
      <c r="NR31" s="11">
        <v>558970.80000000005</v>
      </c>
      <c r="NS31" s="11">
        <v>22495.800000000003</v>
      </c>
      <c r="NT31" s="11">
        <v>72140.52</v>
      </c>
      <c r="NU31" s="11">
        <v>103149.57599999999</v>
      </c>
      <c r="NV31" s="11">
        <v>195685.63199999998</v>
      </c>
      <c r="NW31" s="11">
        <v>5741.16</v>
      </c>
      <c r="NX31" s="11">
        <v>44189.856</v>
      </c>
      <c r="NY31" s="11">
        <v>868538.97599999991</v>
      </c>
      <c r="NZ31" s="11">
        <v>38514.239999999998</v>
      </c>
      <c r="OA31" s="11">
        <v>4443482.88</v>
      </c>
      <c r="OB31" s="11">
        <v>465359.39999999997</v>
      </c>
      <c r="OC31" s="11">
        <v>427618.55999999994</v>
      </c>
      <c r="OD31" s="11">
        <v>174483.864</v>
      </c>
      <c r="OE31" s="11">
        <v>186604.32</v>
      </c>
      <c r="OF31" s="11">
        <v>2506548.5520000001</v>
      </c>
      <c r="OG31" s="11">
        <v>242848.44000000003</v>
      </c>
      <c r="OH31" s="11">
        <v>10136.784</v>
      </c>
      <c r="OI31" s="11">
        <v>1067891.0160000001</v>
      </c>
      <c r="OJ31" s="11">
        <v>155838.50399999999</v>
      </c>
      <c r="OK31" s="11">
        <v>1935533.0639999998</v>
      </c>
      <c r="OL31" s="11"/>
      <c r="OM31" s="11">
        <v>58727.231999999996</v>
      </c>
      <c r="ON31" s="11">
        <v>1050964.4640000002</v>
      </c>
      <c r="OO31" s="11">
        <v>3673897.5839999998</v>
      </c>
      <c r="OP31" s="11">
        <v>112406.54399999999</v>
      </c>
      <c r="OQ31" s="11"/>
      <c r="OR31" s="11">
        <v>21391.296000000002</v>
      </c>
      <c r="OS31" s="11">
        <v>15821.016000000001</v>
      </c>
      <c r="OT31" s="11"/>
      <c r="OU31" s="11">
        <v>628057.29599999997</v>
      </c>
      <c r="OV31" s="11">
        <v>30466.296000000002</v>
      </c>
      <c r="OW31" s="11">
        <v>30599.472000000002</v>
      </c>
      <c r="OX31" s="11">
        <v>48781.512000000002</v>
      </c>
      <c r="OY31" s="11">
        <v>66452.90400000001</v>
      </c>
      <c r="OZ31" s="11">
        <v>458379.45600000001</v>
      </c>
      <c r="PA31" s="11">
        <v>69284.351999999999</v>
      </c>
      <c r="PB31" s="11">
        <v>72524.255999999994</v>
      </c>
      <c r="PC31" s="11">
        <v>57307.848000000005</v>
      </c>
      <c r="PD31" s="11">
        <v>3201692.3280000002</v>
      </c>
      <c r="PE31" s="11"/>
      <c r="PF31" s="11"/>
      <c r="PG31" s="11">
        <v>26649.936000000002</v>
      </c>
      <c r="PH31" s="11">
        <v>790820.80799999996</v>
      </c>
      <c r="PI31" s="11">
        <v>120749.136</v>
      </c>
      <c r="PJ31" s="11"/>
      <c r="PK31" s="11">
        <v>2483.1360000000004</v>
      </c>
      <c r="PL31" s="11">
        <v>7093.152</v>
      </c>
      <c r="PM31" s="11">
        <v>30376.896000000004</v>
      </c>
      <c r="PN31" s="11">
        <v>169532.304</v>
      </c>
      <c r="PO31" s="11">
        <v>335208.98400000005</v>
      </c>
      <c r="PP31" s="11">
        <v>52051.583999999995</v>
      </c>
      <c r="PQ31" s="11">
        <v>1722856.4159999997</v>
      </c>
      <c r="PR31" s="11">
        <v>28241.256000000001</v>
      </c>
      <c r="PS31" s="11">
        <v>6675.6479999999992</v>
      </c>
      <c r="PT31" s="11"/>
      <c r="PU31" s="11">
        <v>37919.831999999995</v>
      </c>
      <c r="PV31" s="11">
        <v>7347751.7039999999</v>
      </c>
      <c r="PW31" s="11"/>
      <c r="PX31" s="11">
        <v>8640.24</v>
      </c>
      <c r="PY31" s="11">
        <v>8040.24</v>
      </c>
      <c r="PZ31" s="11">
        <v>3614580.0239999997</v>
      </c>
      <c r="QA31" s="11"/>
      <c r="QB31" s="11">
        <v>6464.6879999999992</v>
      </c>
      <c r="QC31" s="11">
        <v>67728.768000000011</v>
      </c>
      <c r="QD31" s="11">
        <v>27076.415999999997</v>
      </c>
      <c r="QE31" s="11"/>
      <c r="QF31" s="11">
        <v>103995.07199999999</v>
      </c>
      <c r="QG31" s="11">
        <v>40371.792000000001</v>
      </c>
      <c r="QH31" s="11">
        <v>5638.7520000000004</v>
      </c>
      <c r="QI31" s="11">
        <v>29618.880000000005</v>
      </c>
      <c r="QJ31" s="11">
        <v>6379651.2239999995</v>
      </c>
      <c r="QK31" s="11">
        <v>15602.04</v>
      </c>
      <c r="QL31" s="11">
        <v>17856.504000000001</v>
      </c>
      <c r="QM31" s="11">
        <v>24207.864000000001</v>
      </c>
      <c r="QN31" s="11">
        <v>4640.4480000000003</v>
      </c>
      <c r="QO31" s="11">
        <v>72973.152000000002</v>
      </c>
      <c r="QP31" s="11">
        <v>1079606.4240000001</v>
      </c>
      <c r="QQ31" s="11">
        <v>-386383.00800000003</v>
      </c>
      <c r="QR31" s="11">
        <v>7130.0879999999997</v>
      </c>
      <c r="QS31" s="11">
        <v>8679.6720000000005</v>
      </c>
      <c r="QT31" s="11">
        <v>9335.0399999999991</v>
      </c>
      <c r="QU31" s="11">
        <v>992.25600000000009</v>
      </c>
      <c r="QV31" s="11">
        <v>308267.23199999996</v>
      </c>
      <c r="QW31" s="11">
        <v>10321.511999999999</v>
      </c>
      <c r="QX31" s="11">
        <v>31506.648000000001</v>
      </c>
      <c r="QY31" s="11">
        <v>9791.6640000000007</v>
      </c>
      <c r="QZ31" s="11">
        <v>24897.192000000003</v>
      </c>
      <c r="RA31" s="11">
        <v>206770.87199999997</v>
      </c>
      <c r="RB31" s="11">
        <v>12053.448</v>
      </c>
      <c r="RC31" s="11"/>
      <c r="RD31" s="11">
        <v>19511.544000000002</v>
      </c>
      <c r="RE31" s="11">
        <v>20995.968000000001</v>
      </c>
      <c r="RF31" s="11">
        <v>6602.3279999999995</v>
      </c>
      <c r="RG31" s="11">
        <v>14560.679999999998</v>
      </c>
      <c r="RH31" s="11">
        <v>18167.304</v>
      </c>
      <c r="RI31" s="11">
        <v>2919463.2</v>
      </c>
      <c r="RJ31" s="11">
        <v>29698.199999999997</v>
      </c>
      <c r="RK31" s="11">
        <v>2062.8000000000002</v>
      </c>
      <c r="RL31" s="11">
        <v>25977.432000000001</v>
      </c>
      <c r="RM31" s="11">
        <v>215272.17600000004</v>
      </c>
      <c r="RN31" s="11">
        <v>79127.088000000018</v>
      </c>
      <c r="RO31" s="11">
        <v>372561.48</v>
      </c>
      <c r="RP31" s="11">
        <v>5382.0959999999995</v>
      </c>
      <c r="RQ31" s="11">
        <v>35701.800000000003</v>
      </c>
      <c r="RR31" s="11">
        <v>53198.447999999997</v>
      </c>
      <c r="RS31" s="11">
        <v>69329.304000000004</v>
      </c>
      <c r="RT31" s="11">
        <v>5429.6880000000001</v>
      </c>
      <c r="RU31" s="11">
        <v>40770.887999999992</v>
      </c>
      <c r="RV31" s="11">
        <v>44857.08</v>
      </c>
      <c r="RW31" s="11">
        <v>11361.504000000001</v>
      </c>
      <c r="RX31" s="11">
        <v>49543.775999999998</v>
      </c>
      <c r="RY31" s="11">
        <v>35444.016000000003</v>
      </c>
      <c r="RZ31" s="11">
        <v>11486.304</v>
      </c>
      <c r="SA31" s="11">
        <v>51051.287999999993</v>
      </c>
      <c r="SB31" s="11">
        <v>6086.5920000000006</v>
      </c>
      <c r="SC31" s="11">
        <v>7271709.5279999999</v>
      </c>
      <c r="SD31" s="11">
        <v>116029.46399999999</v>
      </c>
      <c r="SE31" s="11">
        <v>268820.47199999995</v>
      </c>
      <c r="SF31" s="11">
        <v>106561.79999999999</v>
      </c>
      <c r="SG31" s="11">
        <v>203614.58400000003</v>
      </c>
      <c r="SH31" s="11">
        <v>299684.80800000002</v>
      </c>
      <c r="SI31" s="11">
        <v>101741.52000000002</v>
      </c>
      <c r="SJ31" s="11">
        <v>1521442.56</v>
      </c>
      <c r="SK31" s="11">
        <v>422534.25600000005</v>
      </c>
      <c r="SL31" s="11">
        <v>911149.46400000004</v>
      </c>
      <c r="SM31" s="11">
        <v>1277176.7519999999</v>
      </c>
      <c r="SN31" s="11">
        <v>34901.544000000002</v>
      </c>
      <c r="SO31" s="11">
        <v>1462064.2799999998</v>
      </c>
      <c r="SP31" s="11">
        <v>344149.91999999993</v>
      </c>
      <c r="SQ31" s="11">
        <v>77508.935999999987</v>
      </c>
      <c r="SR31" s="11">
        <v>2324067.8640000001</v>
      </c>
      <c r="SS31" s="11">
        <v>704361.696</v>
      </c>
      <c r="ST31" s="11">
        <v>163047.12</v>
      </c>
      <c r="SU31" s="11">
        <v>290886.62400000001</v>
      </c>
      <c r="SV31" s="11">
        <v>29548.415999999997</v>
      </c>
      <c r="SW31" s="11">
        <v>6953204.040000001</v>
      </c>
      <c r="SX31" s="11">
        <v>47795.856</v>
      </c>
      <c r="SY31" s="11">
        <v>535746.09600000002</v>
      </c>
      <c r="SZ31" s="11">
        <v>197607.93600000002</v>
      </c>
      <c r="TA31" s="11">
        <v>29554.272000000004</v>
      </c>
      <c r="TB31" s="11">
        <v>86988.959999999992</v>
      </c>
      <c r="TC31" s="11">
        <v>1116985.656</v>
      </c>
      <c r="TD31" s="11">
        <v>249374.592</v>
      </c>
      <c r="TE31" s="11">
        <v>143129.11199999999</v>
      </c>
      <c r="TF31" s="11">
        <v>94589.639999999985</v>
      </c>
      <c r="TG31" s="11">
        <v>94583.856</v>
      </c>
      <c r="TH31" s="11">
        <v>142552.296</v>
      </c>
      <c r="TI31" s="11">
        <v>54593.207999999991</v>
      </c>
      <c r="TJ31" s="11">
        <v>203506.82399999996</v>
      </c>
      <c r="TK31" s="11">
        <v>7032916.5600000005</v>
      </c>
      <c r="TL31" s="11">
        <v>153174.47999999998</v>
      </c>
      <c r="TM31" s="11">
        <v>88493.592000000004</v>
      </c>
      <c r="TN31" s="11">
        <v>1455609.4080000003</v>
      </c>
      <c r="TO31" s="11">
        <v>69325.991999999998</v>
      </c>
      <c r="TP31" s="11">
        <v>100364.27999999998</v>
      </c>
      <c r="TQ31" s="11">
        <v>36460.943999999996</v>
      </c>
      <c r="TR31" s="11">
        <v>1016786.3999999999</v>
      </c>
      <c r="TS31" s="11">
        <v>40329.839999999997</v>
      </c>
      <c r="TT31" s="11">
        <v>249770.136</v>
      </c>
      <c r="TU31" s="11">
        <v>183898.17600000004</v>
      </c>
      <c r="TV31" s="11">
        <v>127446.84</v>
      </c>
      <c r="TW31" s="11">
        <v>15653.28</v>
      </c>
      <c r="TX31" s="11">
        <v>197131.65599999999</v>
      </c>
      <c r="TY31" s="11">
        <v>99335.496000000014</v>
      </c>
      <c r="TZ31" s="11">
        <v>21400.847999999998</v>
      </c>
      <c r="UA31" s="11">
        <v>1914507.912</v>
      </c>
      <c r="UB31" s="11">
        <v>52674.911999999997</v>
      </c>
      <c r="UC31" s="11">
        <v>6916176.432000001</v>
      </c>
      <c r="UD31" s="11">
        <v>1792905.3840000001</v>
      </c>
      <c r="UE31" s="11">
        <v>94563.503999999986</v>
      </c>
      <c r="UF31" s="11">
        <v>353606.23199999996</v>
      </c>
      <c r="UG31" s="11">
        <v>1780039.7759999998</v>
      </c>
      <c r="UH31" s="11">
        <v>31226.903999999995</v>
      </c>
      <c r="UI31" s="11">
        <v>24087.408000000003</v>
      </c>
      <c r="UJ31" s="11">
        <v>354347.35200000007</v>
      </c>
      <c r="UK31" s="11">
        <v>444685.48799999995</v>
      </c>
      <c r="UL31" s="11">
        <v>3296338.5839999998</v>
      </c>
      <c r="UM31" s="11">
        <v>714394.56</v>
      </c>
      <c r="UN31" s="11">
        <v>200980.63199999998</v>
      </c>
      <c r="UO31" s="11">
        <v>332305.19999999995</v>
      </c>
      <c r="UP31" s="11">
        <v>393276.91200000001</v>
      </c>
      <c r="UQ31" s="11">
        <v>724981.17599999998</v>
      </c>
      <c r="UR31" s="11">
        <v>7635052.9919999996</v>
      </c>
      <c r="US31" s="11">
        <v>132677.66399999999</v>
      </c>
      <c r="UT31" s="11">
        <v>468815.04</v>
      </c>
      <c r="UU31" s="11">
        <v>4570701.1439999994</v>
      </c>
      <c r="UV31" s="11">
        <v>60602.376000000004</v>
      </c>
      <c r="UW31" s="11">
        <v>474974.66399999993</v>
      </c>
      <c r="UX31" s="11">
        <v>941313.43199999991</v>
      </c>
      <c r="UY31" s="11">
        <v>77814.527999999991</v>
      </c>
      <c r="UZ31" s="11">
        <v>636663.40800000005</v>
      </c>
      <c r="VA31" s="11">
        <v>458970.74399999995</v>
      </c>
      <c r="VB31" s="11">
        <v>1130707.608</v>
      </c>
      <c r="VC31" s="11">
        <v>439109.47199999995</v>
      </c>
      <c r="VD31" s="11">
        <v>1039283.0639999999</v>
      </c>
      <c r="VE31" s="11">
        <v>604553.28</v>
      </c>
      <c r="VF31" s="11">
        <v>15946.752</v>
      </c>
      <c r="VG31" s="11">
        <v>114397.728</v>
      </c>
      <c r="VH31" s="11">
        <v>105757.03199999999</v>
      </c>
      <c r="VI31" s="11">
        <v>48902.183999999994</v>
      </c>
      <c r="VJ31" s="11">
        <v>755159.59199999995</v>
      </c>
      <c r="VK31" s="11">
        <v>17435.52</v>
      </c>
      <c r="VL31" s="11">
        <v>120577.39199999999</v>
      </c>
      <c r="VM31" s="11">
        <v>29797.511999999995</v>
      </c>
      <c r="VN31" s="11">
        <v>2487082.2240000004</v>
      </c>
      <c r="VO31" s="11">
        <v>26692.92</v>
      </c>
      <c r="VP31" s="11">
        <v>46207.392000000007</v>
      </c>
      <c r="VQ31" s="11">
        <v>136560.33600000001</v>
      </c>
      <c r="VR31" s="11">
        <v>332789.40000000002</v>
      </c>
      <c r="VS31" s="11">
        <v>61769.520000000004</v>
      </c>
      <c r="VT31" s="11">
        <v>56643.671999999991</v>
      </c>
      <c r="VU31" s="11">
        <v>106735.512</v>
      </c>
      <c r="VV31" s="11">
        <v>79167.312000000005</v>
      </c>
      <c r="VW31" s="11">
        <v>354281.78399999999</v>
      </c>
      <c r="VX31" s="11">
        <v>178148.61599999998</v>
      </c>
      <c r="VY31" s="11">
        <v>61247.88</v>
      </c>
      <c r="VZ31" s="11">
        <v>42005.64</v>
      </c>
      <c r="WA31" s="11">
        <v>520146.98400000005</v>
      </c>
      <c r="WB31" s="11">
        <v>18698.28</v>
      </c>
      <c r="WC31" s="11">
        <v>17128538.664000001</v>
      </c>
      <c r="WD31" s="11">
        <v>47970.479999999996</v>
      </c>
      <c r="WE31" s="11">
        <v>59331.360000000008</v>
      </c>
      <c r="WF31" s="11">
        <v>1447067.7600000002</v>
      </c>
      <c r="WG31" s="11">
        <v>-1915.5840000000001</v>
      </c>
      <c r="WH31" s="11">
        <v>12299.976000000001</v>
      </c>
      <c r="WI31" s="11">
        <v>104023.728</v>
      </c>
      <c r="WJ31" s="11">
        <v>1867761.192</v>
      </c>
      <c r="WK31" s="11">
        <v>28251.408000000003</v>
      </c>
      <c r="WL31" s="11">
        <v>64829.231999999996</v>
      </c>
      <c r="WM31" s="11">
        <v>223945.05599999998</v>
      </c>
      <c r="WN31" s="11">
        <v>379519.87199999997</v>
      </c>
      <c r="WO31" s="11">
        <v>147692.06400000001</v>
      </c>
      <c r="WP31" s="11">
        <v>3265730.2559999996</v>
      </c>
      <c r="WQ31" s="11">
        <v>131499.84</v>
      </c>
      <c r="WR31" s="11">
        <v>38510.928</v>
      </c>
      <c r="WS31" s="11">
        <v>11149.008000000002</v>
      </c>
      <c r="WT31" s="11">
        <v>76689.216</v>
      </c>
      <c r="WU31" s="11">
        <v>48602.16</v>
      </c>
      <c r="WV31" s="11">
        <v>50240.256000000001</v>
      </c>
      <c r="WW31" s="11">
        <v>599044.00800000003</v>
      </c>
      <c r="WX31" s="11">
        <v>11277.432000000001</v>
      </c>
      <c r="WY31" s="11"/>
      <c r="WZ31" s="11">
        <v>61381.56</v>
      </c>
      <c r="XA31" s="11">
        <v>12550.944</v>
      </c>
      <c r="XB31" s="11"/>
      <c r="XC31" s="11"/>
      <c r="XD31" s="11">
        <v>1718.5920000000001</v>
      </c>
      <c r="XE31" s="11">
        <v>3213807.8880000003</v>
      </c>
      <c r="XF31" s="11">
        <v>52314.19200000001</v>
      </c>
      <c r="XG31" s="11">
        <v>7035.8399999999992</v>
      </c>
      <c r="XH31" s="11"/>
      <c r="XI31" s="11">
        <v>21725.712</v>
      </c>
      <c r="XJ31" s="11">
        <v>1664005.8959999999</v>
      </c>
      <c r="XK31" s="11">
        <v>177226.32</v>
      </c>
      <c r="XL31" s="11">
        <v>47483.64</v>
      </c>
      <c r="XM31" s="11">
        <v>282856.24800000002</v>
      </c>
      <c r="XN31" s="11">
        <v>35359.440000000002</v>
      </c>
      <c r="XO31" s="11">
        <v>57986.207999999991</v>
      </c>
      <c r="XP31" s="11">
        <v>123694.272</v>
      </c>
      <c r="XQ31" s="11">
        <v>75803.544000000009</v>
      </c>
      <c r="XR31" s="11">
        <v>24123.072</v>
      </c>
      <c r="XS31" s="11">
        <v>93104.231999999989</v>
      </c>
      <c r="XT31" s="11">
        <v>147922.89600000001</v>
      </c>
      <c r="XU31" s="11">
        <v>25997.399999999998</v>
      </c>
      <c r="XV31" s="11">
        <v>16738.752</v>
      </c>
      <c r="XW31" s="11">
        <v>42450.504000000001</v>
      </c>
      <c r="XX31" s="11">
        <v>43878.504000000001</v>
      </c>
      <c r="XY31" s="11">
        <v>34713.455999999998</v>
      </c>
      <c r="XZ31" s="11">
        <v>7853.112000000001</v>
      </c>
      <c r="YA31" s="11">
        <v>31635.575999999997</v>
      </c>
      <c r="YB31" s="11">
        <v>5312.2559999999994</v>
      </c>
      <c r="YC31" s="11">
        <v>28670.976000000002</v>
      </c>
      <c r="YD31" s="11">
        <v>9373.1759999999995</v>
      </c>
      <c r="YE31" s="11">
        <v>3026.2560000000003</v>
      </c>
      <c r="YF31" s="11">
        <v>12611.664000000001</v>
      </c>
      <c r="YG31" s="11">
        <v>1664472.0959999999</v>
      </c>
      <c r="YH31" s="11">
        <v>26759.591999999997</v>
      </c>
      <c r="YI31" s="11">
        <v>113607.91199999998</v>
      </c>
      <c r="YJ31" s="11">
        <v>44161.656000000003</v>
      </c>
      <c r="YK31" s="11">
        <v>179921.48639999999</v>
      </c>
      <c r="YL31" s="11">
        <v>51786.600000000006</v>
      </c>
      <c r="YM31" s="11">
        <v>114108.52799999999</v>
      </c>
      <c r="YN31" s="11">
        <v>37291.608</v>
      </c>
      <c r="YO31" s="11">
        <v>121323.408</v>
      </c>
      <c r="YP31" s="11">
        <v>202401.74399999998</v>
      </c>
      <c r="YQ31" s="11">
        <v>133047.47999999998</v>
      </c>
      <c r="YR31" s="11">
        <v>136772.27999999997</v>
      </c>
      <c r="YS31" s="11">
        <v>43301.687999999995</v>
      </c>
      <c r="YT31" s="11">
        <v>24978.216</v>
      </c>
      <c r="YU31" s="11">
        <v>26377.847999999998</v>
      </c>
      <c r="YV31" s="11">
        <v>258614.52</v>
      </c>
      <c r="YW31" s="11">
        <v>10779.863999999998</v>
      </c>
      <c r="YX31" s="11">
        <v>2432694.9360000002</v>
      </c>
      <c r="YY31" s="11">
        <v>14998.608</v>
      </c>
      <c r="YZ31" s="11">
        <v>830907</v>
      </c>
      <c r="ZA31" s="11">
        <v>29496.168000000001</v>
      </c>
      <c r="ZB31" s="11">
        <v>62608.848000000005</v>
      </c>
      <c r="ZC31" s="11">
        <v>41123.80799999999</v>
      </c>
      <c r="ZD31" s="11">
        <v>444960.83999999997</v>
      </c>
      <c r="ZE31" s="11">
        <v>10109286.984000001</v>
      </c>
      <c r="ZF31" s="11">
        <v>17859.144</v>
      </c>
      <c r="ZG31" s="11">
        <v>93812.687999999995</v>
      </c>
      <c r="ZH31" s="11">
        <v>76972.044000000009</v>
      </c>
      <c r="ZI31" s="11">
        <v>28761.743999999999</v>
      </c>
      <c r="ZJ31" s="11">
        <v>46526.544000000009</v>
      </c>
      <c r="ZK31" s="11">
        <v>3895.4879999999994</v>
      </c>
      <c r="ZL31" s="11">
        <v>40431.792000000001</v>
      </c>
      <c r="ZM31" s="11">
        <v>133797.10560000001</v>
      </c>
      <c r="ZN31" s="11">
        <v>7230024.3360000011</v>
      </c>
      <c r="ZO31" s="11">
        <v>3769.32</v>
      </c>
      <c r="ZP31" s="11">
        <v>563.52</v>
      </c>
      <c r="ZQ31" s="11">
        <v>178019.06400000001</v>
      </c>
      <c r="ZR31" s="11">
        <v>275278.96799999999</v>
      </c>
      <c r="ZS31" s="11">
        <v>6933.9120000000003</v>
      </c>
      <c r="ZT31" s="11">
        <v>92804.975999999995</v>
      </c>
      <c r="ZU31" s="11">
        <v>431749.17599999998</v>
      </c>
      <c r="ZV31" s="11">
        <v>153716.92800000001</v>
      </c>
      <c r="ZW31" s="11">
        <v>390838.99199999997</v>
      </c>
      <c r="ZX31" s="11">
        <v>1031.2560000000001</v>
      </c>
      <c r="ZY31" s="11">
        <v>212229.79199999999</v>
      </c>
      <c r="ZZ31" s="11">
        <v>40139.520000000004</v>
      </c>
      <c r="AAA31" s="11">
        <v>67282.584000000003</v>
      </c>
      <c r="AAB31" s="11">
        <v>10565.088</v>
      </c>
      <c r="AAC31" s="11">
        <v>100990.728</v>
      </c>
      <c r="AAD31" s="11">
        <v>60537.695999999996</v>
      </c>
      <c r="AAE31" s="11">
        <v>4156.5120000000006</v>
      </c>
      <c r="AAF31" s="11">
        <v>57093.071999999993</v>
      </c>
      <c r="AAG31" s="11">
        <v>70633.608000000007</v>
      </c>
      <c r="AAH31" s="11">
        <v>9785.6160000000018</v>
      </c>
      <c r="AAI31" s="11">
        <v>2853.4560000000001</v>
      </c>
      <c r="AAJ31" s="11"/>
      <c r="AAK31" s="11">
        <v>37800.239999999998</v>
      </c>
      <c r="AAL31" s="11">
        <v>28347.648000000001</v>
      </c>
      <c r="AAM31" s="11">
        <v>62600.376000000004</v>
      </c>
      <c r="AAN31" s="11">
        <v>29190.504000000001</v>
      </c>
      <c r="AAO31" s="11">
        <v>62515.224000000002</v>
      </c>
      <c r="AAP31" s="11">
        <v>11858.975999999999</v>
      </c>
      <c r="AAQ31" s="11">
        <v>12869028.528000001</v>
      </c>
      <c r="AAR31" s="11"/>
      <c r="AAS31" s="11">
        <v>50508.455999999991</v>
      </c>
      <c r="AAT31" s="11">
        <v>1530.7439999999997</v>
      </c>
      <c r="AAU31" s="11">
        <v>77476.751999999993</v>
      </c>
      <c r="AAV31" s="11">
        <v>22184.544000000002</v>
      </c>
      <c r="AAW31" s="11">
        <v>62.400000000000006</v>
      </c>
      <c r="AAX31" s="11">
        <v>290100.43200000003</v>
      </c>
      <c r="AAY31" s="11">
        <v>1609972.3603200002</v>
      </c>
      <c r="AAZ31" s="11">
        <v>44874.528000000006</v>
      </c>
      <c r="ABA31" s="11">
        <v>3966.4560000000001</v>
      </c>
      <c r="ABB31" s="11">
        <v>128689.92</v>
      </c>
      <c r="ABC31" s="11">
        <v>67583.712</v>
      </c>
      <c r="ABD31" s="11">
        <v>2373</v>
      </c>
      <c r="ABE31" s="11">
        <v>43964.831999999995</v>
      </c>
      <c r="ABF31" s="11">
        <v>4452.84</v>
      </c>
      <c r="ABG31" s="11">
        <v>195.48</v>
      </c>
      <c r="ABH31" s="11">
        <v>9323.8559999999998</v>
      </c>
      <c r="ABI31" s="11">
        <v>71.903999999999996</v>
      </c>
      <c r="ABJ31" s="11">
        <v>1105091.52</v>
      </c>
      <c r="ABK31" s="11">
        <v>236185.68</v>
      </c>
      <c r="ABL31" s="11">
        <v>377777.44799999997</v>
      </c>
      <c r="ABM31" s="11">
        <v>57580.944000000003</v>
      </c>
      <c r="ABN31" s="11">
        <v>12470.400000000001</v>
      </c>
      <c r="ABO31" s="11">
        <v>1470.5280000000002</v>
      </c>
      <c r="ABP31" s="11"/>
      <c r="ABQ31" s="11"/>
      <c r="ABR31" s="11">
        <v>914.11200000000008</v>
      </c>
      <c r="ABS31" s="11"/>
      <c r="ABT31" s="11"/>
      <c r="ABU31" s="11"/>
      <c r="ABV31" s="11"/>
      <c r="ABW31" s="11"/>
      <c r="ABX31" s="11"/>
      <c r="ABY31" s="11"/>
      <c r="ABZ31" s="11">
        <v>3021.6000000000004</v>
      </c>
      <c r="ACA31" s="11">
        <v>53936.280000000006</v>
      </c>
      <c r="ACB31" s="11">
        <v>128827.58400000002</v>
      </c>
      <c r="ACC31" s="11">
        <v>20653.392</v>
      </c>
      <c r="ACD31" s="11">
        <v>49150.823999999993</v>
      </c>
      <c r="ACE31" s="11">
        <v>1122141.3599999999</v>
      </c>
      <c r="ACF31" s="11"/>
      <c r="ACG31" s="11">
        <v>-193446.88799999998</v>
      </c>
      <c r="ACH31" s="11">
        <v>172664.90400000004</v>
      </c>
      <c r="ACI31" s="11"/>
      <c r="ACJ31" s="11">
        <v>27530.208000000002</v>
      </c>
      <c r="ACK31" s="11">
        <v>614981.23200000008</v>
      </c>
      <c r="ACL31" s="11"/>
      <c r="ACM31" s="11">
        <v>5603.7119999999995</v>
      </c>
      <c r="ACN31" s="11"/>
      <c r="ACO31" s="11"/>
      <c r="ACP31" s="11"/>
      <c r="ACQ31" s="11"/>
      <c r="ACR31" s="11">
        <v>62748.287999999993</v>
      </c>
      <c r="ACS31" s="11">
        <v>178021.77600000001</v>
      </c>
      <c r="ACT31" s="11"/>
      <c r="ACU31" s="11"/>
      <c r="ACV31" s="11">
        <v>534345.36</v>
      </c>
      <c r="ACW31" s="11"/>
      <c r="ACX31" s="11"/>
      <c r="ACY31" s="11">
        <v>32598.912</v>
      </c>
      <c r="ACZ31" s="11"/>
      <c r="ADA31" s="11"/>
      <c r="ADB31" s="11"/>
      <c r="ADC31" s="11"/>
      <c r="ADD31" s="11"/>
      <c r="ADE31" s="11">
        <v>223760.87999999998</v>
      </c>
      <c r="ADF31" s="11"/>
      <c r="ADG31" s="652"/>
      <c r="ADH31" s="11">
        <v>1240942.68</v>
      </c>
      <c r="ADI31" s="11">
        <v>577384.70400000003</v>
      </c>
      <c r="ADJ31" s="11"/>
      <c r="ADK31" s="11">
        <v>48790.343999999997</v>
      </c>
      <c r="ADL31" s="11"/>
      <c r="ADM31" s="11">
        <v>2848423.7520000003</v>
      </c>
      <c r="ADN31" s="11">
        <v>41805.312000000005</v>
      </c>
      <c r="ADO31" s="11">
        <v>10477.008000000002</v>
      </c>
      <c r="ADP31" s="11">
        <v>133666.32</v>
      </c>
      <c r="ADQ31" s="11">
        <v>7027702.3679999989</v>
      </c>
      <c r="ADR31" s="11"/>
      <c r="ADS31" s="11"/>
      <c r="ADT31" s="11"/>
      <c r="ADU31" s="11">
        <v>80267.231999999989</v>
      </c>
      <c r="ADV31" s="11">
        <v>20626.368000000002</v>
      </c>
      <c r="ADW31" s="11">
        <v>12088.8</v>
      </c>
      <c r="ADX31" s="11">
        <v>429559.10399999993</v>
      </c>
      <c r="ADY31" s="11">
        <v>19354.464</v>
      </c>
      <c r="ADZ31" s="11"/>
      <c r="AEA31" s="11">
        <v>14988301.944</v>
      </c>
      <c r="AEB31" s="11">
        <v>271154.88</v>
      </c>
      <c r="AEC31" s="11">
        <v>236312.49599999998</v>
      </c>
      <c r="AED31" s="11">
        <v>35228.28</v>
      </c>
      <c r="AEE31" s="11">
        <v>111883.22400000002</v>
      </c>
      <c r="AEF31" s="11">
        <v>186563.136</v>
      </c>
      <c r="AEG31" s="11">
        <v>496386.07200000004</v>
      </c>
      <c r="AEH31" s="11">
        <v>106481.66399999999</v>
      </c>
      <c r="AEI31" s="11">
        <v>210585.26400000002</v>
      </c>
      <c r="AEJ31" s="11">
        <v>21374.351999999999</v>
      </c>
      <c r="AEK31" s="11">
        <v>740.06400000000008</v>
      </c>
      <c r="AEL31" s="11">
        <v>123857.376</v>
      </c>
      <c r="AEM31" s="11"/>
      <c r="AEN31" s="11">
        <v>153282.26400000002</v>
      </c>
      <c r="AEO31" s="11">
        <v>48136.967999999993</v>
      </c>
      <c r="AEP31" s="11">
        <v>796934.04</v>
      </c>
      <c r="AEQ31" s="11">
        <v>21083.135999999999</v>
      </c>
      <c r="AER31" s="11"/>
      <c r="AES31" s="11"/>
      <c r="AET31" s="11">
        <v>532751.85599999991</v>
      </c>
      <c r="AEU31" s="11">
        <v>509381.85599999997</v>
      </c>
      <c r="AEV31" s="11">
        <v>1840.3199999999997</v>
      </c>
      <c r="AEW31" s="11">
        <v>56136.816000000006</v>
      </c>
      <c r="AEX31" s="11">
        <v>8957.5920000000006</v>
      </c>
      <c r="AEY31" s="11">
        <v>21623.328000000001</v>
      </c>
      <c r="AEZ31" s="11">
        <v>92286.983999999997</v>
      </c>
      <c r="AFA31" s="11">
        <v>20485.008000000002</v>
      </c>
      <c r="AFB31" s="11">
        <v>8524.8720000000012</v>
      </c>
      <c r="AFC31" s="11">
        <v>24045.696000000004</v>
      </c>
      <c r="AFD31" s="11">
        <v>16257.503999999999</v>
      </c>
      <c r="AFE31" s="11">
        <v>136562.83199999999</v>
      </c>
      <c r="AFF31" s="11">
        <v>82925.90400000001</v>
      </c>
      <c r="AFG31" s="11">
        <v>3875.6880000000001</v>
      </c>
      <c r="AFH31" s="11">
        <v>17537.52</v>
      </c>
      <c r="AFI31" s="11">
        <v>6711.3120000000008</v>
      </c>
      <c r="AFJ31" s="11"/>
      <c r="AFK31" s="11">
        <v>5739.9600000000009</v>
      </c>
      <c r="AFL31" s="11">
        <v>3104.424</v>
      </c>
      <c r="AFM31" s="11">
        <v>534.88799999999992</v>
      </c>
      <c r="AFN31" s="11">
        <v>24063.167999999998</v>
      </c>
      <c r="AFO31" s="11">
        <v>52994.280000000006</v>
      </c>
      <c r="AFP31" s="11"/>
      <c r="AFQ31" s="11">
        <v>7701.9120000000003</v>
      </c>
      <c r="AFR31" s="11">
        <v>412750.60800000007</v>
      </c>
      <c r="AFS31" s="11">
        <v>37286.472000000002</v>
      </c>
      <c r="AFT31" s="11">
        <v>28977.671999999999</v>
      </c>
      <c r="AFU31" s="11">
        <v>41817.432000000001</v>
      </c>
      <c r="AFV31" s="11">
        <v>11162.448</v>
      </c>
      <c r="AFW31" s="11">
        <v>46129.967999999993</v>
      </c>
      <c r="AFX31" s="11">
        <v>18981.408000000003</v>
      </c>
      <c r="AFY31" s="11">
        <v>16002.648000000001</v>
      </c>
      <c r="AFZ31" s="11">
        <v>22377.696000000004</v>
      </c>
      <c r="AGA31" s="11">
        <v>16425.551999999996</v>
      </c>
      <c r="AGB31" s="11">
        <v>86950.152000000002</v>
      </c>
      <c r="AGC31" s="11">
        <v>53471.663999999997</v>
      </c>
      <c r="AGD31" s="11">
        <v>991700.0639999999</v>
      </c>
      <c r="AGE31" s="11">
        <v>189766.56</v>
      </c>
      <c r="AGF31" s="11">
        <v>1683248.0639999998</v>
      </c>
      <c r="AGG31" s="11">
        <v>431921.75999999995</v>
      </c>
      <c r="AGH31" s="11">
        <v>551784.14400000009</v>
      </c>
      <c r="AGI31" s="11">
        <v>2956.4399999999996</v>
      </c>
      <c r="AGJ31" s="11">
        <v>3572.7359999999999</v>
      </c>
      <c r="AGK31" s="11">
        <v>58656</v>
      </c>
      <c r="AGL31" s="11">
        <v>6420.7200000000012</v>
      </c>
      <c r="AGM31" s="11">
        <v>114356.68799999999</v>
      </c>
      <c r="AGN31" s="11">
        <v>216</v>
      </c>
      <c r="AGO31" s="11">
        <v>673780.29599999986</v>
      </c>
      <c r="AGP31" s="11">
        <v>426811.00800000003</v>
      </c>
      <c r="AGQ31" s="11">
        <v>5734.0079999999998</v>
      </c>
      <c r="AGR31" s="11">
        <v>4914.887999999999</v>
      </c>
      <c r="AGS31" s="11">
        <v>3947.76</v>
      </c>
      <c r="AGT31" s="11">
        <v>-4509.7919999999995</v>
      </c>
      <c r="AGU31" s="11">
        <v>1028.7359999999999</v>
      </c>
      <c r="AGV31" s="11">
        <v>613.79999999999995</v>
      </c>
      <c r="AGW31" s="11">
        <v>1588706.0160000001</v>
      </c>
      <c r="AGX31" s="11">
        <v>298162.55999999994</v>
      </c>
      <c r="AGY31" s="11">
        <v>22724.303999999996</v>
      </c>
      <c r="AGZ31" s="11">
        <v>50734.703999999998</v>
      </c>
      <c r="AHA31" s="11">
        <v>97569.503999999986</v>
      </c>
      <c r="AHB31" s="11">
        <v>26568.624000000003</v>
      </c>
      <c r="AHC31" s="11">
        <v>36755.448000000004</v>
      </c>
      <c r="AHD31" s="11">
        <v>15971.207999999999</v>
      </c>
      <c r="AHE31" s="11">
        <v>17821.199999999997</v>
      </c>
      <c r="AHF31" s="11">
        <v>54944.183999999994</v>
      </c>
      <c r="AHG31" s="11">
        <v>58768.824000000001</v>
      </c>
      <c r="AHH31" s="11">
        <v>14279.111999999999</v>
      </c>
      <c r="AHI31" s="11">
        <v>19582.031999999999</v>
      </c>
      <c r="AHJ31" s="11">
        <v>80170.535999999993</v>
      </c>
      <c r="AHK31" s="11">
        <v>22238.951999999997</v>
      </c>
      <c r="AHL31" s="11">
        <v>73122.02399999999</v>
      </c>
      <c r="AHM31" s="11">
        <v>44915.952000000005</v>
      </c>
      <c r="AHN31" s="11">
        <v>1064449.872</v>
      </c>
      <c r="AHO31" s="11">
        <v>95721.888000000006</v>
      </c>
      <c r="AHP31" s="11">
        <v>79848.33600000001</v>
      </c>
      <c r="AHQ31" s="11">
        <v>37430.28</v>
      </c>
      <c r="AHR31" s="11">
        <v>34175.903999999995</v>
      </c>
      <c r="AHS31" s="11">
        <v>30214.392</v>
      </c>
      <c r="AHT31" s="11">
        <v>57546.384000000005</v>
      </c>
      <c r="AHU31" s="11">
        <f t="shared" si="16"/>
        <v>408685629.72431958</v>
      </c>
      <c r="AHW31" s="625"/>
      <c r="AHX31" s="626"/>
    </row>
    <row r="32" spans="1:908" x14ac:dyDescent="0.8">
      <c r="A32" s="96">
        <v>26</v>
      </c>
      <c r="B32" s="96" t="s">
        <v>41</v>
      </c>
      <c r="C32" s="6" t="s">
        <v>42</v>
      </c>
      <c r="D32" s="11">
        <v>90677108.712000012</v>
      </c>
      <c r="E32" s="11">
        <v>62488559.255999997</v>
      </c>
      <c r="F32" s="11">
        <v>87094673.423999995</v>
      </c>
      <c r="G32" s="11">
        <v>15090535.896000002</v>
      </c>
      <c r="H32" s="11">
        <v>39825971.351999998</v>
      </c>
      <c r="I32" s="11">
        <v>16995756.600000001</v>
      </c>
      <c r="J32" s="11">
        <v>59578676.279999994</v>
      </c>
      <c r="K32" s="11">
        <v>53034886.800000004</v>
      </c>
      <c r="L32" s="11">
        <v>37746051</v>
      </c>
      <c r="M32" s="11">
        <v>22422824.663999997</v>
      </c>
      <c r="N32" s="11">
        <v>18360190.127999999</v>
      </c>
      <c r="O32" s="11">
        <v>1769054.4960000003</v>
      </c>
      <c r="P32" s="11">
        <v>65974484.42400001</v>
      </c>
      <c r="Q32" s="11">
        <v>18573863.927999999</v>
      </c>
      <c r="R32" s="11">
        <v>6873625.0559999999</v>
      </c>
      <c r="S32" s="11">
        <v>31179842.783999998</v>
      </c>
      <c r="T32" s="11">
        <v>30884575.200000003</v>
      </c>
      <c r="U32" s="11">
        <v>9168360</v>
      </c>
      <c r="V32" s="11">
        <v>194025.59999999998</v>
      </c>
      <c r="W32" s="11">
        <v>134364958.824</v>
      </c>
      <c r="X32" s="11">
        <v>17704274.160000004</v>
      </c>
      <c r="Y32" s="11">
        <v>12225151.080000002</v>
      </c>
      <c r="Z32" s="11">
        <v>42409402.728</v>
      </c>
      <c r="AA32" s="11">
        <v>36727249.487999998</v>
      </c>
      <c r="AB32" s="11">
        <v>37590310.608000003</v>
      </c>
      <c r="AC32" s="11">
        <v>8058806.4720000001</v>
      </c>
      <c r="AD32" s="11">
        <v>17984832.960000001</v>
      </c>
      <c r="AE32" s="11">
        <v>33904182.192000002</v>
      </c>
      <c r="AF32" s="11">
        <v>23464366.104000002</v>
      </c>
      <c r="AG32" s="11">
        <v>32554754.424000002</v>
      </c>
      <c r="AH32" s="11">
        <v>38628900.047999993</v>
      </c>
      <c r="AI32" s="11">
        <v>50180160.912</v>
      </c>
      <c r="AJ32" s="11">
        <v>27264457.752000004</v>
      </c>
      <c r="AK32" s="11">
        <v>12769314.839999998</v>
      </c>
      <c r="AL32" s="11">
        <v>4224212.7359999996</v>
      </c>
      <c r="AM32" s="11">
        <v>14194659.839999998</v>
      </c>
      <c r="AN32" s="11">
        <v>23613779.688000001</v>
      </c>
      <c r="AO32" s="11">
        <v>12852495.408</v>
      </c>
      <c r="AP32" s="11">
        <v>17548748.52</v>
      </c>
      <c r="AQ32" s="11">
        <v>13807227.672000002</v>
      </c>
      <c r="AR32" s="11">
        <v>15815991.552000001</v>
      </c>
      <c r="AS32" s="11">
        <v>8513608.824000001</v>
      </c>
      <c r="AT32" s="11">
        <v>2957970.0240000002</v>
      </c>
      <c r="AU32" s="11">
        <v>28042845.839999996</v>
      </c>
      <c r="AV32" s="11">
        <v>8868906</v>
      </c>
      <c r="AW32" s="11">
        <v>5824756.2479999997</v>
      </c>
      <c r="AX32" s="11">
        <v>2124741.5999999996</v>
      </c>
      <c r="AY32" s="11">
        <v>31713160.631999999</v>
      </c>
      <c r="AZ32" s="11">
        <v>42789238.200000003</v>
      </c>
      <c r="BA32" s="11">
        <v>7551284.3279999997</v>
      </c>
      <c r="BB32" s="11">
        <v>8428569.6000000015</v>
      </c>
      <c r="BC32" s="11">
        <v>1973067.5999999999</v>
      </c>
      <c r="BD32" s="11">
        <v>3812223.4560000002</v>
      </c>
      <c r="BE32" s="11">
        <v>394080</v>
      </c>
      <c r="BF32" s="11">
        <v>6495210.6000000006</v>
      </c>
      <c r="BG32" s="11">
        <v>15285978.839999998</v>
      </c>
      <c r="BH32" s="11">
        <v>3667141.1999999997</v>
      </c>
      <c r="BI32" s="11">
        <v>4156974.5999999996</v>
      </c>
      <c r="BJ32" s="11">
        <v>22890211.920000002</v>
      </c>
      <c r="BK32" s="11">
        <v>3728426.7119999994</v>
      </c>
      <c r="BL32" s="11">
        <v>9315053.5199999996</v>
      </c>
      <c r="BM32" s="11">
        <v>5617023</v>
      </c>
      <c r="BN32" s="11">
        <v>9498864.8159999996</v>
      </c>
      <c r="BO32" s="11">
        <v>23054403</v>
      </c>
      <c r="BP32" s="11">
        <v>8205622.824</v>
      </c>
      <c r="BQ32" s="11">
        <v>9788623.8000000007</v>
      </c>
      <c r="BR32" s="11">
        <v>3451372.8000000003</v>
      </c>
      <c r="BS32" s="11">
        <v>34730432.928000003</v>
      </c>
      <c r="BT32" s="11">
        <v>34288570.032000005</v>
      </c>
      <c r="BU32" s="11">
        <v>34930493.471999995</v>
      </c>
      <c r="BV32" s="11">
        <v>46695715.920000002</v>
      </c>
      <c r="BW32" s="11">
        <v>33499514.063999996</v>
      </c>
      <c r="BX32" s="11">
        <v>26666219.280000001</v>
      </c>
      <c r="BY32" s="11">
        <v>12037399.824000001</v>
      </c>
      <c r="BZ32" s="11">
        <v>17625401.063999999</v>
      </c>
      <c r="CA32" s="11">
        <v>11689662.264000002</v>
      </c>
      <c r="CB32" s="11">
        <v>10762691.327999998</v>
      </c>
      <c r="CC32" s="11">
        <v>14809193.376000002</v>
      </c>
      <c r="CD32" s="11">
        <v>12765526.944</v>
      </c>
      <c r="CE32" s="11">
        <v>7275866.3760000011</v>
      </c>
      <c r="CF32" s="11">
        <v>9580106.5439999998</v>
      </c>
      <c r="CG32" s="11">
        <v>5181120.6720000003</v>
      </c>
      <c r="CH32" s="11">
        <v>71702014.727999985</v>
      </c>
      <c r="CI32" s="11">
        <v>15128954.399999999</v>
      </c>
      <c r="CJ32" s="11">
        <v>23198655.384000003</v>
      </c>
      <c r="CK32" s="11">
        <v>15195831.575999999</v>
      </c>
      <c r="CL32" s="11">
        <v>22572846.384000003</v>
      </c>
      <c r="CM32" s="11">
        <v>18610281.143999998</v>
      </c>
      <c r="CN32" s="11">
        <v>13349242.200000001</v>
      </c>
      <c r="CO32" s="11">
        <v>29892897.384000003</v>
      </c>
      <c r="CP32" s="11">
        <v>7501588.8000000007</v>
      </c>
      <c r="CQ32" s="11">
        <v>36605319.144000001</v>
      </c>
      <c r="CR32" s="11">
        <v>25011790.799999997</v>
      </c>
      <c r="CS32" s="11">
        <v>28979126.016000003</v>
      </c>
      <c r="CT32" s="11">
        <v>14914114.152000003</v>
      </c>
      <c r="CU32" s="11">
        <v>29498987.52</v>
      </c>
      <c r="CV32" s="11">
        <v>22911604.776000001</v>
      </c>
      <c r="CW32" s="11">
        <v>25840966.920000002</v>
      </c>
      <c r="CX32" s="11">
        <v>28333292.280000001</v>
      </c>
      <c r="CY32" s="11">
        <v>11171412</v>
      </c>
      <c r="CZ32" s="11">
        <v>30236708.976000004</v>
      </c>
      <c r="DA32" s="11">
        <v>9280519.1999999993</v>
      </c>
      <c r="DB32" s="11">
        <v>11114643.672000002</v>
      </c>
      <c r="DC32" s="11">
        <v>55603333.151999995</v>
      </c>
      <c r="DD32" s="11">
        <v>71715734.567999989</v>
      </c>
      <c r="DE32" s="11">
        <v>17015512.560000002</v>
      </c>
      <c r="DF32" s="11">
        <v>8762193.2159999982</v>
      </c>
      <c r="DG32" s="11">
        <v>21171095.903999999</v>
      </c>
      <c r="DH32" s="11">
        <v>22073402.568000004</v>
      </c>
      <c r="DI32" s="11">
        <v>29948702.328000002</v>
      </c>
      <c r="DJ32" s="11">
        <v>64040219.904000007</v>
      </c>
      <c r="DK32" s="11">
        <v>9982138.6079999991</v>
      </c>
      <c r="DL32" s="11">
        <v>201854507.736</v>
      </c>
      <c r="DM32" s="11">
        <v>22585810.247999996</v>
      </c>
      <c r="DN32" s="11">
        <v>27210924.743999999</v>
      </c>
      <c r="DO32" s="11">
        <v>55084058.640000008</v>
      </c>
      <c r="DP32" s="11">
        <v>82381070.328000009</v>
      </c>
      <c r="DQ32" s="11">
        <v>26763266.808000002</v>
      </c>
      <c r="DR32" s="11">
        <v>146645022.55199999</v>
      </c>
      <c r="DS32" s="11">
        <v>17579705.544</v>
      </c>
      <c r="DT32" s="11">
        <v>28981857</v>
      </c>
      <c r="DU32" s="11">
        <v>13521456.552000001</v>
      </c>
      <c r="DV32" s="11">
        <v>7781728.8000000007</v>
      </c>
      <c r="DW32" s="11">
        <v>13203515.376000002</v>
      </c>
      <c r="DX32" s="11">
        <v>5829656.3760000002</v>
      </c>
      <c r="DY32" s="11">
        <v>2701571.4000000004</v>
      </c>
      <c r="DZ32" s="11">
        <v>5960210.0159999989</v>
      </c>
      <c r="EA32" s="11">
        <v>6454892.8799999999</v>
      </c>
      <c r="EB32" s="11">
        <v>8105738.9039999992</v>
      </c>
      <c r="EC32" s="11">
        <v>832090.22399999993</v>
      </c>
      <c r="ED32" s="11">
        <v>2066713.7999999998</v>
      </c>
      <c r="EE32" s="11">
        <v>7913664.1920000007</v>
      </c>
      <c r="EF32" s="11">
        <v>36938700.023999996</v>
      </c>
      <c r="EG32" s="11">
        <v>31489926.384000003</v>
      </c>
      <c r="EH32" s="11">
        <v>11733517.103999998</v>
      </c>
      <c r="EI32" s="11">
        <v>19370296.344000001</v>
      </c>
      <c r="EJ32" s="11">
        <v>20672862.528000005</v>
      </c>
      <c r="EK32" s="11">
        <v>11113291.511999998</v>
      </c>
      <c r="EL32" s="11">
        <v>18390145.511999998</v>
      </c>
      <c r="EM32" s="11">
        <v>5356872</v>
      </c>
      <c r="EN32" s="11">
        <v>11560250.471999999</v>
      </c>
      <c r="EO32" s="11">
        <v>35514988.487999998</v>
      </c>
      <c r="EP32" s="11">
        <v>41595914.231999993</v>
      </c>
      <c r="EQ32" s="11">
        <v>28230710.712000005</v>
      </c>
      <c r="ER32" s="11">
        <v>19473896.399999999</v>
      </c>
      <c r="ES32" s="11">
        <v>15312481.919999998</v>
      </c>
      <c r="ET32" s="11">
        <v>8485837.4399999995</v>
      </c>
      <c r="EU32" s="11">
        <v>47875516.967999995</v>
      </c>
      <c r="EV32" s="11">
        <v>46938679.151999995</v>
      </c>
      <c r="EW32" s="11">
        <v>23135125.943999998</v>
      </c>
      <c r="EX32" s="11">
        <v>11468294.856000002</v>
      </c>
      <c r="EY32" s="11">
        <v>17276898.719999999</v>
      </c>
      <c r="EZ32" s="11">
        <v>28359399.240000002</v>
      </c>
      <c r="FA32" s="11">
        <v>40092946.943999998</v>
      </c>
      <c r="FB32" s="11">
        <v>15688385.784000002</v>
      </c>
      <c r="FC32" s="11">
        <v>34231548.216000006</v>
      </c>
      <c r="FD32" s="11">
        <v>21692234.112000003</v>
      </c>
      <c r="FE32" s="11">
        <v>11674325.760000002</v>
      </c>
      <c r="FF32" s="11">
        <v>5763039.3839999996</v>
      </c>
      <c r="FG32" s="11">
        <v>9492392.1840000004</v>
      </c>
      <c r="FH32" s="11">
        <v>7590827.5199999996</v>
      </c>
      <c r="FI32" s="11">
        <v>2944337.8080000002</v>
      </c>
      <c r="FJ32" s="11">
        <v>3605195.8319999995</v>
      </c>
      <c r="FK32" s="11">
        <v>7157956.9680000003</v>
      </c>
      <c r="FL32" s="11">
        <v>4254931.2240000004</v>
      </c>
      <c r="FM32" s="11">
        <v>8205812.2080000006</v>
      </c>
      <c r="FN32" s="11">
        <v>13561601.279999999</v>
      </c>
      <c r="FO32" s="11">
        <v>15124137.960000001</v>
      </c>
      <c r="FP32" s="11">
        <v>3753544.6079999995</v>
      </c>
      <c r="FQ32" s="11">
        <v>4791934.2240000004</v>
      </c>
      <c r="FR32" s="11">
        <v>93505281.023999989</v>
      </c>
      <c r="FS32" s="11">
        <v>10015722.912</v>
      </c>
      <c r="FT32" s="11">
        <v>16759970.424000001</v>
      </c>
      <c r="FU32" s="11">
        <v>16212172.799999999</v>
      </c>
      <c r="FV32" s="11">
        <v>24879101.424000002</v>
      </c>
      <c r="FW32" s="11">
        <v>9768871.6799999997</v>
      </c>
      <c r="FX32" s="11">
        <v>25425253.176000003</v>
      </c>
      <c r="FY32" s="11">
        <v>25269754.535999998</v>
      </c>
      <c r="FZ32" s="11">
        <v>22875666.479999997</v>
      </c>
      <c r="GA32" s="11">
        <v>19338099.359999999</v>
      </c>
      <c r="GB32" s="11">
        <v>27398646.360000003</v>
      </c>
      <c r="GC32" s="11">
        <v>9124933.3440000005</v>
      </c>
      <c r="GD32" s="11">
        <v>13221523.223999999</v>
      </c>
      <c r="GE32" s="11">
        <v>8642433.5280000009</v>
      </c>
      <c r="GF32" s="11">
        <v>31548838.440000001</v>
      </c>
      <c r="GG32" s="11">
        <v>5101673.4000000004</v>
      </c>
      <c r="GH32" s="11">
        <v>6775024.5600000005</v>
      </c>
      <c r="GI32" s="11">
        <v>5319157.2239999995</v>
      </c>
      <c r="GJ32" s="11">
        <v>7506622.8479999993</v>
      </c>
      <c r="GK32" s="11">
        <v>5933427.1679999996</v>
      </c>
      <c r="GL32" s="11">
        <v>3517165.8000000003</v>
      </c>
      <c r="GM32" s="11">
        <v>5128114.8000000007</v>
      </c>
      <c r="GN32" s="11">
        <v>6009272.1840000004</v>
      </c>
      <c r="GO32" s="11">
        <v>6464960.7840000009</v>
      </c>
      <c r="GP32" s="11">
        <v>3369223.1999999997</v>
      </c>
      <c r="GQ32" s="11">
        <v>4832190.7440000009</v>
      </c>
      <c r="GR32" s="11">
        <v>7908644.7840000009</v>
      </c>
      <c r="GS32" s="11">
        <v>4179517.1999999997</v>
      </c>
      <c r="GT32" s="11">
        <v>4498937.4000000004</v>
      </c>
      <c r="GU32" s="11">
        <v>24435183.864</v>
      </c>
      <c r="GV32" s="11">
        <v>2837578.2</v>
      </c>
      <c r="GW32" s="11">
        <v>25431849.144000001</v>
      </c>
      <c r="GX32" s="11">
        <v>7454189.3999999994</v>
      </c>
      <c r="GY32" s="11">
        <v>1582215.5999999999</v>
      </c>
      <c r="GZ32" s="11">
        <v>9793013.376000002</v>
      </c>
      <c r="HA32" s="11">
        <v>7040478.0240000002</v>
      </c>
      <c r="HB32" s="11">
        <v>21951907.152000003</v>
      </c>
      <c r="HC32" s="11">
        <v>11347475.399999999</v>
      </c>
      <c r="HD32" s="11">
        <v>34951294.056000002</v>
      </c>
      <c r="HE32" s="11">
        <v>84740807.159999996</v>
      </c>
      <c r="HF32" s="11">
        <v>21828624.600000001</v>
      </c>
      <c r="HG32" s="11">
        <v>33271695.191999998</v>
      </c>
      <c r="HH32" s="11">
        <v>33122845.200000003</v>
      </c>
      <c r="HI32" s="11">
        <v>26052645.960000001</v>
      </c>
      <c r="HJ32" s="11">
        <v>8596779</v>
      </c>
      <c r="HK32" s="11">
        <v>25057.199999999997</v>
      </c>
      <c r="HL32" s="11">
        <v>18961234.439999998</v>
      </c>
      <c r="HM32" s="11">
        <v>41914810.679999992</v>
      </c>
      <c r="HN32" s="11">
        <v>18836823.672000002</v>
      </c>
      <c r="HO32" s="11">
        <v>2550605.5920000002</v>
      </c>
      <c r="HP32" s="11">
        <v>1172015.3999999999</v>
      </c>
      <c r="HQ32" s="11">
        <v>3356976.5999999996</v>
      </c>
      <c r="HR32" s="11">
        <v>8402857.8960000016</v>
      </c>
      <c r="HS32" s="11">
        <v>43113618.672000006</v>
      </c>
      <c r="HT32" s="11">
        <v>56197011.024000004</v>
      </c>
      <c r="HU32" s="11">
        <v>17991473.399999999</v>
      </c>
      <c r="HV32" s="11">
        <v>9620036.7599999998</v>
      </c>
      <c r="HW32" s="11">
        <v>11454222.719999999</v>
      </c>
      <c r="HX32" s="11">
        <v>21797164.464000002</v>
      </c>
      <c r="HY32" s="11">
        <v>9019900.8000000007</v>
      </c>
      <c r="HZ32" s="11">
        <v>21500440.776000001</v>
      </c>
      <c r="IA32" s="11">
        <v>8405857.1999999993</v>
      </c>
      <c r="IB32" s="11">
        <v>19801255.200000003</v>
      </c>
      <c r="IC32" s="11">
        <v>9473611.1280000005</v>
      </c>
      <c r="ID32" s="11">
        <v>12449867.184</v>
      </c>
      <c r="IE32" s="11">
        <v>8778594.4800000004</v>
      </c>
      <c r="IF32" s="11">
        <v>4451967.12</v>
      </c>
      <c r="IG32" s="11">
        <v>17673151.008000001</v>
      </c>
      <c r="IH32" s="11">
        <v>4302386.0640000002</v>
      </c>
      <c r="II32" s="11">
        <v>3494994.24</v>
      </c>
      <c r="IJ32" s="11">
        <v>8612736.6000000015</v>
      </c>
      <c r="IK32" s="11">
        <v>5778074.2559999991</v>
      </c>
      <c r="IL32" s="11">
        <v>3800498.4000000004</v>
      </c>
      <c r="IM32" s="11">
        <v>13577625.695999999</v>
      </c>
      <c r="IN32" s="11">
        <v>7014651.1679999996</v>
      </c>
      <c r="IO32" s="11">
        <v>4374940.92</v>
      </c>
      <c r="IP32" s="11">
        <v>6858753.8639999991</v>
      </c>
      <c r="IQ32" s="11">
        <v>5341202.4000000004</v>
      </c>
      <c r="IR32" s="11">
        <v>5334049.5120000001</v>
      </c>
      <c r="IS32" s="11">
        <v>3768664.8000000003</v>
      </c>
      <c r="IT32" s="11">
        <v>4227293.0159999998</v>
      </c>
      <c r="IU32" s="11">
        <v>20715279.600000001</v>
      </c>
      <c r="IV32" s="11">
        <v>9369925.0080000013</v>
      </c>
      <c r="IW32" s="11">
        <v>10424242.199999999</v>
      </c>
      <c r="IX32" s="11">
        <v>6511345.6560000004</v>
      </c>
      <c r="IY32" s="11">
        <v>2832394.3440000005</v>
      </c>
      <c r="IZ32" s="11">
        <v>7690258.9440000001</v>
      </c>
      <c r="JA32" s="11">
        <v>10623413.208000001</v>
      </c>
      <c r="JB32" s="11">
        <v>2285681.088</v>
      </c>
      <c r="JC32" s="11">
        <v>2473560.5999999996</v>
      </c>
      <c r="JD32" s="11">
        <v>8910802.6559999995</v>
      </c>
      <c r="JE32" s="11">
        <v>10162026.072000001</v>
      </c>
      <c r="JF32" s="11">
        <v>4195673.4000000004</v>
      </c>
      <c r="JG32" s="11">
        <v>4770648.1439999994</v>
      </c>
      <c r="JH32" s="11">
        <v>7022353.1999999993</v>
      </c>
      <c r="JI32" s="11">
        <v>15977271.24</v>
      </c>
      <c r="JJ32" s="11">
        <v>9715201.2239999995</v>
      </c>
      <c r="JK32" s="11">
        <v>2617373.4720000001</v>
      </c>
      <c r="JL32" s="11">
        <v>2923432.2</v>
      </c>
      <c r="JM32" s="11">
        <v>9923904.6720000003</v>
      </c>
      <c r="JN32" s="11">
        <v>18826365.960000001</v>
      </c>
      <c r="JO32" s="11">
        <v>14325369</v>
      </c>
      <c r="JP32" s="11">
        <v>17649448.583999999</v>
      </c>
      <c r="JQ32" s="11">
        <v>10476577.560000002</v>
      </c>
      <c r="JR32" s="11">
        <v>10114328.52</v>
      </c>
      <c r="JS32" s="11">
        <v>12908140.200000001</v>
      </c>
      <c r="JT32" s="11">
        <v>35241566.544</v>
      </c>
      <c r="JU32" s="11">
        <v>16283145.215999998</v>
      </c>
      <c r="JV32" s="11">
        <v>7091744.7840000009</v>
      </c>
      <c r="JW32" s="11">
        <v>1088402.7600000002</v>
      </c>
      <c r="JX32" s="11">
        <v>6842826.6720000003</v>
      </c>
      <c r="JY32" s="11">
        <v>1025942.3999999999</v>
      </c>
      <c r="JZ32" s="11">
        <v>3695312.7119999994</v>
      </c>
      <c r="KA32" s="11">
        <v>4870245</v>
      </c>
      <c r="KB32" s="11">
        <v>11859361.728</v>
      </c>
      <c r="KC32" s="11">
        <v>3575832</v>
      </c>
      <c r="KD32" s="11">
        <v>6280273.1999999993</v>
      </c>
      <c r="KE32" s="11">
        <v>10208552.544</v>
      </c>
      <c r="KF32" s="11">
        <v>710851.2</v>
      </c>
      <c r="KG32" s="11">
        <v>1070580</v>
      </c>
      <c r="KH32" s="11">
        <v>1417810.2000000002</v>
      </c>
      <c r="KI32" s="11">
        <v>747660</v>
      </c>
      <c r="KJ32" s="11">
        <v>42316735.151999995</v>
      </c>
      <c r="KK32" s="11">
        <v>78177148.247999996</v>
      </c>
      <c r="KL32" s="11">
        <v>17060554.799999997</v>
      </c>
      <c r="KM32" s="11">
        <v>22596097.152000003</v>
      </c>
      <c r="KN32" s="11">
        <v>22722047.952</v>
      </c>
      <c r="KO32" s="11">
        <v>13073171.615999999</v>
      </c>
      <c r="KP32" s="11">
        <v>66368293.127999991</v>
      </c>
      <c r="KQ32" s="11">
        <v>14502028.752000002</v>
      </c>
      <c r="KR32" s="11">
        <v>11941368.912</v>
      </c>
      <c r="KS32" s="11">
        <v>16846498.968000002</v>
      </c>
      <c r="KT32" s="11">
        <v>14172615.215999998</v>
      </c>
      <c r="KU32" s="11">
        <v>13961851.272000002</v>
      </c>
      <c r="KV32" s="11">
        <v>11885796.936000001</v>
      </c>
      <c r="KW32" s="11">
        <v>7239144.648</v>
      </c>
      <c r="KX32" s="11">
        <v>7318724.2800000012</v>
      </c>
      <c r="KY32" s="11">
        <v>12802003.319999998</v>
      </c>
      <c r="KZ32" s="11">
        <v>7271917.4639999997</v>
      </c>
      <c r="LA32" s="11">
        <v>9099709.5360000003</v>
      </c>
      <c r="LB32" s="11">
        <v>9707907.0960000008</v>
      </c>
      <c r="LC32" s="11">
        <v>2646640.608</v>
      </c>
      <c r="LD32" s="11">
        <v>65370053.952000007</v>
      </c>
      <c r="LE32" s="11">
        <v>22911442.920000002</v>
      </c>
      <c r="LF32" s="11">
        <v>24669920.376000002</v>
      </c>
      <c r="LG32" s="11">
        <v>34550278.368000001</v>
      </c>
      <c r="LH32" s="11">
        <v>24740228.207999997</v>
      </c>
      <c r="LI32" s="11">
        <v>55592710.223999999</v>
      </c>
      <c r="LJ32" s="11">
        <v>15729551.088000001</v>
      </c>
      <c r="LK32" s="11">
        <v>8046146.0879999995</v>
      </c>
      <c r="LL32" s="11">
        <v>22708330.223999999</v>
      </c>
      <c r="LM32" s="11">
        <v>6082171.2479999997</v>
      </c>
      <c r="LN32" s="11">
        <v>21062091.864</v>
      </c>
      <c r="LO32" s="11">
        <v>7801318.2960000001</v>
      </c>
      <c r="LP32" s="11">
        <v>10442865.743999999</v>
      </c>
      <c r="LQ32" s="11">
        <v>506760</v>
      </c>
      <c r="LR32" s="11">
        <v>9767025.3599999994</v>
      </c>
      <c r="LS32" s="11">
        <v>9442509.1439999994</v>
      </c>
      <c r="LT32" s="11">
        <v>12257633.088</v>
      </c>
      <c r="LU32" s="11">
        <v>28975529.231999997</v>
      </c>
      <c r="LV32" s="11">
        <v>9418012.8000000007</v>
      </c>
      <c r="LW32" s="11">
        <v>27722021.976000004</v>
      </c>
      <c r="LX32" s="11">
        <v>13805252.52</v>
      </c>
      <c r="LY32" s="11">
        <v>27903982.584000003</v>
      </c>
      <c r="LZ32" s="11">
        <v>5926822.1520000007</v>
      </c>
      <c r="MA32" s="11">
        <v>15782047.704</v>
      </c>
      <c r="MB32" s="11">
        <v>9022395.2159999982</v>
      </c>
      <c r="MC32" s="11">
        <v>13780042.200000001</v>
      </c>
      <c r="MD32" s="11">
        <v>10822990.991999999</v>
      </c>
      <c r="ME32" s="11">
        <v>13853887.008000001</v>
      </c>
      <c r="MF32" s="11">
        <v>9906445.3440000005</v>
      </c>
      <c r="MG32" s="11">
        <v>33738571.943999998</v>
      </c>
      <c r="MH32" s="11">
        <v>8155756.2960000001</v>
      </c>
      <c r="MI32" s="11">
        <v>28472309.639999997</v>
      </c>
      <c r="MJ32" s="11">
        <v>22640593.464000002</v>
      </c>
      <c r="MK32" s="11">
        <v>14655518.399999999</v>
      </c>
      <c r="ML32" s="11">
        <v>9995346.6000000015</v>
      </c>
      <c r="MM32" s="11">
        <v>9822069.8159999996</v>
      </c>
      <c r="MN32" s="11">
        <v>20876910.600000001</v>
      </c>
      <c r="MO32" s="11">
        <v>13526488.247999998</v>
      </c>
      <c r="MP32" s="11">
        <v>13622152.080000002</v>
      </c>
      <c r="MQ32" s="11">
        <v>12915155.640000001</v>
      </c>
      <c r="MR32" s="11">
        <v>13682656.439999998</v>
      </c>
      <c r="MS32" s="11">
        <v>15427722</v>
      </c>
      <c r="MT32" s="11">
        <v>10303480.272</v>
      </c>
      <c r="MU32" s="11">
        <v>70430827.679999992</v>
      </c>
      <c r="MV32" s="11">
        <v>17931113.280000001</v>
      </c>
      <c r="MW32" s="11">
        <v>17699722.368000001</v>
      </c>
      <c r="MX32" s="11">
        <v>28436733.167999998</v>
      </c>
      <c r="MY32" s="11">
        <v>21443980.799999997</v>
      </c>
      <c r="MZ32" s="11">
        <v>8569541.6400000006</v>
      </c>
      <c r="NA32" s="11">
        <v>26909129.039999999</v>
      </c>
      <c r="NB32" s="11">
        <v>11757202.296</v>
      </c>
      <c r="NC32" s="11">
        <v>11616624</v>
      </c>
      <c r="ND32" s="11">
        <v>3618617.88</v>
      </c>
      <c r="NE32" s="11">
        <v>3397140.7199999997</v>
      </c>
      <c r="NF32" s="11">
        <v>75138348.671999991</v>
      </c>
      <c r="NG32" s="11">
        <v>33314559.287999995</v>
      </c>
      <c r="NH32" s="11">
        <v>2361293.4000000004</v>
      </c>
      <c r="NI32" s="11">
        <v>85644911.255999982</v>
      </c>
      <c r="NJ32" s="11">
        <v>5221447.1999999993</v>
      </c>
      <c r="NK32" s="11">
        <v>28121687.280000001</v>
      </c>
      <c r="NL32" s="11">
        <v>22283285.399999999</v>
      </c>
      <c r="NM32" s="11">
        <v>18312996.648000002</v>
      </c>
      <c r="NN32" s="11">
        <v>1777639.7999999998</v>
      </c>
      <c r="NO32" s="11">
        <v>13269500.399999999</v>
      </c>
      <c r="NP32" s="11">
        <v>15104515.968000002</v>
      </c>
      <c r="NQ32" s="11">
        <v>4036581.7919999999</v>
      </c>
      <c r="NR32" s="11">
        <v>12786760.680000002</v>
      </c>
      <c r="NS32" s="11">
        <v>19428131.039999999</v>
      </c>
      <c r="NT32" s="11">
        <v>11340525.120000001</v>
      </c>
      <c r="NU32" s="11">
        <v>6208105.5600000005</v>
      </c>
      <c r="NV32" s="11">
        <v>5796114</v>
      </c>
      <c r="NW32" s="11">
        <v>824597.39999999991</v>
      </c>
      <c r="NX32" s="11">
        <v>14391718.824000001</v>
      </c>
      <c r="NY32" s="11">
        <v>73741900.032000005</v>
      </c>
      <c r="NZ32" s="11">
        <v>14243393.039999999</v>
      </c>
      <c r="OA32" s="11">
        <v>12272920.943999998</v>
      </c>
      <c r="OB32" s="11">
        <v>12807619.680000002</v>
      </c>
      <c r="OC32" s="11">
        <v>21619604.520000003</v>
      </c>
      <c r="OD32" s="11">
        <v>45184970.615999997</v>
      </c>
      <c r="OE32" s="11">
        <v>5812670.6639999989</v>
      </c>
      <c r="OF32" s="11">
        <v>39585348.216000006</v>
      </c>
      <c r="OG32" s="11">
        <v>8855366.2800000012</v>
      </c>
      <c r="OH32" s="11">
        <v>7236136.3200000003</v>
      </c>
      <c r="OI32" s="11">
        <v>9823069.7280000001</v>
      </c>
      <c r="OJ32" s="11">
        <v>18839815.391999997</v>
      </c>
      <c r="OK32" s="11">
        <v>20049073.776000001</v>
      </c>
      <c r="OL32" s="11">
        <v>5963202.3360000011</v>
      </c>
      <c r="OM32" s="11">
        <v>7621392.6239999989</v>
      </c>
      <c r="ON32" s="11">
        <v>9637443.0960000008</v>
      </c>
      <c r="OO32" s="11">
        <v>740885603.78400016</v>
      </c>
      <c r="OP32" s="11">
        <v>18566975.759999998</v>
      </c>
      <c r="OQ32" s="11">
        <v>34156279.679999992</v>
      </c>
      <c r="OR32" s="11">
        <v>19993745.664000001</v>
      </c>
      <c r="OS32" s="11">
        <v>16892217</v>
      </c>
      <c r="OT32" s="11">
        <v>24646596.215999998</v>
      </c>
      <c r="OU32" s="11">
        <v>22922063.112000003</v>
      </c>
      <c r="OV32" s="11">
        <v>8065581.2159999991</v>
      </c>
      <c r="OW32" s="11">
        <v>11096138.112</v>
      </c>
      <c r="OX32" s="11">
        <v>12611773.583999999</v>
      </c>
      <c r="OY32" s="11">
        <v>32771931.216000002</v>
      </c>
      <c r="OZ32" s="11">
        <v>46274477.42400001</v>
      </c>
      <c r="PA32" s="11">
        <v>12934859.784000002</v>
      </c>
      <c r="PB32" s="11">
        <v>11145848.976</v>
      </c>
      <c r="PC32" s="11">
        <v>4978503.5519999992</v>
      </c>
      <c r="PD32" s="11">
        <v>54045141.288000003</v>
      </c>
      <c r="PE32" s="11">
        <v>2292361.392</v>
      </c>
      <c r="PF32" s="11">
        <v>768288</v>
      </c>
      <c r="PG32" s="11">
        <v>1037275.2000000001</v>
      </c>
      <c r="PH32" s="11">
        <v>2589466.4400000004</v>
      </c>
      <c r="PI32" s="11">
        <v>5641087.7039999999</v>
      </c>
      <c r="PJ32" s="11">
        <v>15812155.968000002</v>
      </c>
      <c r="PK32" s="11">
        <v>1272326.3999999999</v>
      </c>
      <c r="PL32" s="11">
        <v>1622796</v>
      </c>
      <c r="PM32" s="11">
        <v>824920.79999999993</v>
      </c>
      <c r="PN32" s="11">
        <v>3153055.1999999997</v>
      </c>
      <c r="PO32" s="11">
        <v>4135876.8000000003</v>
      </c>
      <c r="PP32" s="11">
        <v>664706.39999999991</v>
      </c>
      <c r="PQ32" s="11">
        <v>7727868.7680000002</v>
      </c>
      <c r="PR32" s="11">
        <v>726828</v>
      </c>
      <c r="PS32" s="11">
        <v>2824274.88</v>
      </c>
      <c r="PT32" s="11">
        <v>631224</v>
      </c>
      <c r="PU32" s="11">
        <v>230582.40000000002</v>
      </c>
      <c r="PV32" s="11">
        <v>114669404.78399998</v>
      </c>
      <c r="PW32" s="11">
        <v>661477.19999999995</v>
      </c>
      <c r="PX32" s="11">
        <v>269611.19999999995</v>
      </c>
      <c r="PY32" s="11">
        <v>701099.76</v>
      </c>
      <c r="PZ32" s="11">
        <v>5761857.5999999996</v>
      </c>
      <c r="QA32" s="11">
        <v>3170918.6400000006</v>
      </c>
      <c r="QB32" s="11">
        <v>3555624</v>
      </c>
      <c r="QC32" s="11">
        <v>4789843.1999999993</v>
      </c>
      <c r="QD32" s="11">
        <v>25650890.400000002</v>
      </c>
      <c r="QE32" s="11">
        <v>916358.39999999991</v>
      </c>
      <c r="QF32" s="11">
        <v>24712596.408</v>
      </c>
      <c r="QG32" s="11">
        <v>1249440.6000000001</v>
      </c>
      <c r="QH32" s="11">
        <v>4917343.1279999996</v>
      </c>
      <c r="QI32" s="11">
        <v>20761863.120000005</v>
      </c>
      <c r="QJ32" s="11">
        <v>3607706.4000000004</v>
      </c>
      <c r="QK32" s="11">
        <v>6001604.4000000004</v>
      </c>
      <c r="QL32" s="11">
        <v>1596590.6879999998</v>
      </c>
      <c r="QM32" s="11">
        <v>1571380.7999999998</v>
      </c>
      <c r="QN32" s="11">
        <v>1496081.88</v>
      </c>
      <c r="QO32" s="11">
        <v>5624438.4000000004</v>
      </c>
      <c r="QP32" s="11">
        <v>10142567.376000002</v>
      </c>
      <c r="QQ32" s="11">
        <v>1682860.7999999998</v>
      </c>
      <c r="QR32" s="11">
        <v>1968816</v>
      </c>
      <c r="QS32" s="11">
        <v>1689782.4000000001</v>
      </c>
      <c r="QT32" s="11">
        <v>890196</v>
      </c>
      <c r="QU32" s="11">
        <v>122760</v>
      </c>
      <c r="QV32" s="11">
        <v>25689542.447999999</v>
      </c>
      <c r="QW32" s="11">
        <v>3584700.2880000006</v>
      </c>
      <c r="QX32" s="11">
        <v>18987659.112</v>
      </c>
      <c r="QY32" s="11">
        <v>15203119.200000001</v>
      </c>
      <c r="QZ32" s="11">
        <v>5147968.68</v>
      </c>
      <c r="RA32" s="11">
        <v>15086977.680000002</v>
      </c>
      <c r="RB32" s="11">
        <v>4438521</v>
      </c>
      <c r="RC32" s="11">
        <v>11418085.800000001</v>
      </c>
      <c r="RD32" s="11">
        <v>6687741.6000000006</v>
      </c>
      <c r="RE32" s="11">
        <v>4816222.1999999993</v>
      </c>
      <c r="RF32" s="11">
        <v>4316526</v>
      </c>
      <c r="RG32" s="11">
        <v>1015706.3999999999</v>
      </c>
      <c r="RH32" s="11">
        <v>707806.67999999993</v>
      </c>
      <c r="RI32" s="11">
        <v>14966925.192000002</v>
      </c>
      <c r="RJ32" s="11">
        <v>722980.8</v>
      </c>
      <c r="RK32" s="11">
        <v>10059153</v>
      </c>
      <c r="RL32" s="11">
        <v>8049132.1920000007</v>
      </c>
      <c r="RM32" s="11">
        <v>16615322.184</v>
      </c>
      <c r="RN32" s="11">
        <v>4627121.1119999997</v>
      </c>
      <c r="RO32" s="11">
        <v>5836452.8159999996</v>
      </c>
      <c r="RP32" s="11">
        <v>9612441.7919999994</v>
      </c>
      <c r="RQ32" s="11">
        <v>13432821</v>
      </c>
      <c r="RR32" s="11">
        <v>13229464.200000001</v>
      </c>
      <c r="RS32" s="11">
        <v>5596209.5999999996</v>
      </c>
      <c r="RT32" s="11">
        <v>5934240</v>
      </c>
      <c r="RU32" s="11">
        <v>3252709.8000000003</v>
      </c>
      <c r="RV32" s="11">
        <v>3782293.3679999998</v>
      </c>
      <c r="RW32" s="11">
        <v>4355605.824</v>
      </c>
      <c r="RX32" s="11">
        <v>4159592.1839999994</v>
      </c>
      <c r="RY32" s="11">
        <v>7926812.5920000002</v>
      </c>
      <c r="RZ32" s="11">
        <v>2259975.5999999996</v>
      </c>
      <c r="SA32" s="11">
        <v>4522388.0879999995</v>
      </c>
      <c r="SB32" s="11">
        <v>3273032.4000000004</v>
      </c>
      <c r="SC32" s="11">
        <v>15531167.712000001</v>
      </c>
      <c r="SD32" s="11">
        <v>9011918.3999999985</v>
      </c>
      <c r="SE32" s="11">
        <v>14281735.152000003</v>
      </c>
      <c r="SF32" s="11">
        <v>4767154.1999999993</v>
      </c>
      <c r="SG32" s="11">
        <v>2565199.2000000002</v>
      </c>
      <c r="SH32" s="11">
        <v>23121601.728</v>
      </c>
      <c r="SI32" s="11">
        <v>23095634.495999999</v>
      </c>
      <c r="SJ32" s="11">
        <v>17954098.991999999</v>
      </c>
      <c r="SK32" s="11">
        <v>11275839.984000001</v>
      </c>
      <c r="SL32" s="11">
        <v>6303475.1999999993</v>
      </c>
      <c r="SM32" s="11">
        <v>22479606.167999998</v>
      </c>
      <c r="SN32" s="11">
        <v>3270553.8000000003</v>
      </c>
      <c r="SO32" s="11">
        <v>32489381.783999998</v>
      </c>
      <c r="SP32" s="11">
        <v>43924039.920000002</v>
      </c>
      <c r="SQ32" s="11">
        <v>45096269.016000003</v>
      </c>
      <c r="SR32" s="11">
        <v>17599162.631999999</v>
      </c>
      <c r="SS32" s="11">
        <v>10774486.32</v>
      </c>
      <c r="ST32" s="11">
        <v>25144344.167999998</v>
      </c>
      <c r="SU32" s="11">
        <v>7051864.9440000001</v>
      </c>
      <c r="SV32" s="11">
        <v>17823942.192000002</v>
      </c>
      <c r="SW32" s="11">
        <v>14393855.424000001</v>
      </c>
      <c r="SX32" s="11">
        <v>15136850.952</v>
      </c>
      <c r="SY32" s="11">
        <v>38128767.216000006</v>
      </c>
      <c r="SZ32" s="11">
        <v>20864454.287999995</v>
      </c>
      <c r="TA32" s="11">
        <v>5704443.6720000003</v>
      </c>
      <c r="TB32" s="11">
        <v>12645119.327999998</v>
      </c>
      <c r="TC32" s="11">
        <v>1670880</v>
      </c>
      <c r="TD32" s="11">
        <v>33602848.104000002</v>
      </c>
      <c r="TE32" s="11">
        <v>6728812.6320000011</v>
      </c>
      <c r="TF32" s="11">
        <v>9065879.7359999996</v>
      </c>
      <c r="TG32" s="11">
        <v>24711694.799999997</v>
      </c>
      <c r="TH32" s="11">
        <v>16451151.215999998</v>
      </c>
      <c r="TI32" s="11">
        <v>32847143.039999999</v>
      </c>
      <c r="TJ32" s="11">
        <v>5790143.0879999995</v>
      </c>
      <c r="TK32" s="11">
        <v>59422336.751999997</v>
      </c>
      <c r="TL32" s="11">
        <v>2369344.7999999998</v>
      </c>
      <c r="TM32" s="11">
        <v>2895046.8</v>
      </c>
      <c r="TN32" s="11">
        <v>29332329</v>
      </c>
      <c r="TO32" s="11">
        <v>6098004.216</v>
      </c>
      <c r="TP32" s="11">
        <v>3467268.9599999995</v>
      </c>
      <c r="TQ32" s="11">
        <v>1274513.1600000001</v>
      </c>
      <c r="TR32" s="11">
        <v>20363903.855999999</v>
      </c>
      <c r="TS32" s="11">
        <v>9678005.1359999999</v>
      </c>
      <c r="TT32" s="11">
        <v>11859139.127999999</v>
      </c>
      <c r="TU32" s="11">
        <v>10056054.767999999</v>
      </c>
      <c r="TV32" s="11">
        <v>8178933.4800000004</v>
      </c>
      <c r="TW32" s="11">
        <v>3627266.88</v>
      </c>
      <c r="TX32" s="11">
        <v>4953705</v>
      </c>
      <c r="TY32" s="11">
        <v>4271001.5999999996</v>
      </c>
      <c r="TZ32" s="11">
        <v>2828843.6639999999</v>
      </c>
      <c r="UA32" s="11">
        <v>17915248.031999998</v>
      </c>
      <c r="UB32" s="11">
        <v>1752297.5999999999</v>
      </c>
      <c r="UC32" s="11">
        <v>22774650.719999999</v>
      </c>
      <c r="UD32" s="11">
        <v>19060430.160000004</v>
      </c>
      <c r="UE32" s="11">
        <v>10063106.208000001</v>
      </c>
      <c r="UF32" s="11">
        <v>7032388.8000000007</v>
      </c>
      <c r="UG32" s="11">
        <v>12846279.072000001</v>
      </c>
      <c r="UH32" s="11">
        <v>3863501.3039999995</v>
      </c>
      <c r="UI32" s="11">
        <v>2137959</v>
      </c>
      <c r="UJ32" s="11">
        <v>10961181.359999999</v>
      </c>
      <c r="UK32" s="11">
        <v>1033249.2959999999</v>
      </c>
      <c r="UL32" s="11">
        <v>9424131.7679999992</v>
      </c>
      <c r="UM32" s="11">
        <v>11581047.600000001</v>
      </c>
      <c r="UN32" s="11">
        <v>7767862.9680000003</v>
      </c>
      <c r="UO32" s="11">
        <v>3062776.7280000001</v>
      </c>
      <c r="UP32" s="11">
        <v>9562004.7120000012</v>
      </c>
      <c r="UQ32" s="11">
        <v>3974855.4000000004</v>
      </c>
      <c r="UR32" s="11">
        <v>68160633.480000004</v>
      </c>
      <c r="US32" s="11">
        <v>33246121.440000001</v>
      </c>
      <c r="UT32" s="11">
        <v>13900312.008000001</v>
      </c>
      <c r="UU32" s="11">
        <v>19606189.223999999</v>
      </c>
      <c r="UV32" s="11">
        <v>3606967.3679999998</v>
      </c>
      <c r="UW32" s="11">
        <v>5382195.8880000003</v>
      </c>
      <c r="UX32" s="11">
        <v>26630680.728000004</v>
      </c>
      <c r="UY32" s="11">
        <v>9082201.2719999999</v>
      </c>
      <c r="UZ32" s="11">
        <v>7766890.3200000003</v>
      </c>
      <c r="VA32" s="11">
        <v>15413173.872</v>
      </c>
      <c r="VB32" s="11">
        <v>9450187.4160000011</v>
      </c>
      <c r="VC32" s="11">
        <v>22365691.943999998</v>
      </c>
      <c r="VD32" s="11">
        <v>13583716.080000002</v>
      </c>
      <c r="VE32" s="11">
        <v>28744687.079999998</v>
      </c>
      <c r="VF32" s="11">
        <v>14435448.600000001</v>
      </c>
      <c r="VG32" s="11">
        <v>7893258.7440000009</v>
      </c>
      <c r="VH32" s="11">
        <v>5130221.2320000008</v>
      </c>
      <c r="VI32" s="11">
        <v>12551083.704</v>
      </c>
      <c r="VJ32" s="11">
        <v>14991910.944</v>
      </c>
      <c r="VK32" s="11">
        <v>10869138.672000002</v>
      </c>
      <c r="VL32" s="11">
        <v>7493749.6799999997</v>
      </c>
      <c r="VM32" s="11">
        <v>2833797.4560000002</v>
      </c>
      <c r="VN32" s="11">
        <v>30433046.328000002</v>
      </c>
      <c r="VO32" s="11">
        <v>5518634.352</v>
      </c>
      <c r="VP32" s="11">
        <v>9428747.5199999996</v>
      </c>
      <c r="VQ32" s="11">
        <v>27234164.471999995</v>
      </c>
      <c r="VR32" s="11">
        <v>3539561.4959999998</v>
      </c>
      <c r="VS32" s="11">
        <v>10955106.623999998</v>
      </c>
      <c r="VT32" s="11">
        <v>6853028.0640000002</v>
      </c>
      <c r="VU32" s="11">
        <v>5660179.8719999995</v>
      </c>
      <c r="VV32" s="11">
        <v>24187958.879999995</v>
      </c>
      <c r="VW32" s="11">
        <v>24446722.943999998</v>
      </c>
      <c r="VX32" s="11">
        <v>7803125.8560000006</v>
      </c>
      <c r="VY32" s="11">
        <v>5007387.2640000004</v>
      </c>
      <c r="VZ32" s="11">
        <v>10333888.199999999</v>
      </c>
      <c r="WA32" s="11">
        <v>7110782.2080000006</v>
      </c>
      <c r="WB32" s="11">
        <v>7056010.0080000004</v>
      </c>
      <c r="WC32" s="11">
        <v>64771101</v>
      </c>
      <c r="WD32" s="11">
        <v>12932159.039999999</v>
      </c>
      <c r="WE32" s="11">
        <v>13252613.904000001</v>
      </c>
      <c r="WF32" s="11">
        <v>13119205.680000002</v>
      </c>
      <c r="WG32" s="11">
        <v>4590994.176</v>
      </c>
      <c r="WH32" s="11">
        <v>8728232.4480000008</v>
      </c>
      <c r="WI32" s="11">
        <v>13097498.399999999</v>
      </c>
      <c r="WJ32" s="11">
        <v>5870476.4159999993</v>
      </c>
      <c r="WK32" s="11">
        <v>11038968.600000001</v>
      </c>
      <c r="WL32" s="11">
        <v>14676967.680000002</v>
      </c>
      <c r="WM32" s="11">
        <v>2320084.1040000003</v>
      </c>
      <c r="WN32" s="11">
        <v>11794212.791999999</v>
      </c>
      <c r="WO32" s="11">
        <v>7997972.6399999997</v>
      </c>
      <c r="WP32" s="11">
        <v>22998613.079999998</v>
      </c>
      <c r="WQ32" s="11">
        <v>3803217.12</v>
      </c>
      <c r="WR32" s="11">
        <v>7100123.3999999994</v>
      </c>
      <c r="WS32" s="11">
        <v>17686385.664000001</v>
      </c>
      <c r="WT32" s="11">
        <v>22486338.552000001</v>
      </c>
      <c r="WU32" s="11">
        <v>4868053.5600000005</v>
      </c>
      <c r="WV32" s="11">
        <v>16784734.200000003</v>
      </c>
      <c r="WW32" s="11">
        <v>14067276.720000001</v>
      </c>
      <c r="WX32" s="11">
        <v>5642064.9120000005</v>
      </c>
      <c r="WY32" s="11">
        <v>3867634.3440000005</v>
      </c>
      <c r="WZ32" s="11">
        <v>897873.91200000001</v>
      </c>
      <c r="XA32" s="11">
        <v>6022840.0800000001</v>
      </c>
      <c r="XB32" s="11">
        <v>1267675.2000000002</v>
      </c>
      <c r="XC32" s="11">
        <v>2823600.9359999998</v>
      </c>
      <c r="XD32" s="11">
        <v>4246589.5920000002</v>
      </c>
      <c r="XE32" s="11">
        <v>13755831</v>
      </c>
      <c r="XF32" s="11">
        <v>664979.20799999987</v>
      </c>
      <c r="XG32" s="11">
        <v>7184856.6000000006</v>
      </c>
      <c r="XH32" s="11">
        <v>2802560.7119999994</v>
      </c>
      <c r="XI32" s="11">
        <v>4396896.1919999998</v>
      </c>
      <c r="XJ32" s="11">
        <v>109857694.92</v>
      </c>
      <c r="XK32" s="11">
        <v>80601655.15199998</v>
      </c>
      <c r="XL32" s="11">
        <v>156916119.81599998</v>
      </c>
      <c r="XM32" s="11">
        <v>35060007.863999993</v>
      </c>
      <c r="XN32" s="11">
        <v>34259371.104000002</v>
      </c>
      <c r="XO32" s="11">
        <v>49981517.040000007</v>
      </c>
      <c r="XP32" s="11">
        <v>82316376.551999986</v>
      </c>
      <c r="XQ32" s="11">
        <v>90896699.831999987</v>
      </c>
      <c r="XR32" s="11">
        <v>27421038.144000001</v>
      </c>
      <c r="XS32" s="11">
        <v>88011037.175999999</v>
      </c>
      <c r="XT32" s="11">
        <v>93075571.60800001</v>
      </c>
      <c r="XU32" s="11">
        <v>21228215.784000002</v>
      </c>
      <c r="XV32" s="11">
        <v>29327376.191999998</v>
      </c>
      <c r="XW32" s="11">
        <v>32663606.256000001</v>
      </c>
      <c r="XX32" s="11">
        <v>29287409.712000005</v>
      </c>
      <c r="XY32" s="11">
        <v>87577987.775999993</v>
      </c>
      <c r="XZ32" s="11">
        <v>23137161.192000002</v>
      </c>
      <c r="YA32" s="11">
        <v>27289029.023999996</v>
      </c>
      <c r="YB32" s="11">
        <v>17285456.735999998</v>
      </c>
      <c r="YC32" s="11">
        <v>11494013.903999999</v>
      </c>
      <c r="YD32" s="11">
        <v>27458386.920000002</v>
      </c>
      <c r="YE32" s="11">
        <v>24166038.431999996</v>
      </c>
      <c r="YF32" s="11">
        <v>44868824.736000001</v>
      </c>
      <c r="YG32" s="11">
        <v>233767192.58399999</v>
      </c>
      <c r="YH32" s="11">
        <v>8757040.175999999</v>
      </c>
      <c r="YI32" s="11">
        <v>10864529.640000001</v>
      </c>
      <c r="YJ32" s="11">
        <v>7390565.5199999996</v>
      </c>
      <c r="YK32" s="11">
        <v>92566614.048000008</v>
      </c>
      <c r="YL32" s="11">
        <v>7724890.8000000007</v>
      </c>
      <c r="YM32" s="11">
        <v>12535319.879999999</v>
      </c>
      <c r="YN32" s="11">
        <v>9091174.8719999995</v>
      </c>
      <c r="YO32" s="11">
        <v>3150149.4239999996</v>
      </c>
      <c r="YP32" s="11">
        <v>19813536.072000001</v>
      </c>
      <c r="YQ32" s="11">
        <v>6838059.8159999996</v>
      </c>
      <c r="YR32" s="11">
        <v>4303196.28</v>
      </c>
      <c r="YS32" s="11">
        <v>4382759.1119999997</v>
      </c>
      <c r="YT32" s="11">
        <v>5794449.9120000005</v>
      </c>
      <c r="YU32" s="11">
        <v>8192329.8719999995</v>
      </c>
      <c r="YV32" s="11">
        <v>1812884.9759999998</v>
      </c>
      <c r="YW32" s="11">
        <v>827714.68800000008</v>
      </c>
      <c r="YX32" s="11">
        <v>4553770.7280000001</v>
      </c>
      <c r="YY32" s="11">
        <v>14735702.399999999</v>
      </c>
      <c r="YZ32" s="11">
        <v>14520962.399999999</v>
      </c>
      <c r="ZA32" s="11">
        <v>6994104</v>
      </c>
      <c r="ZB32" s="11">
        <v>13719135.168</v>
      </c>
      <c r="ZC32" s="11">
        <v>3988285.8000000003</v>
      </c>
      <c r="ZD32" s="11">
        <v>3197952</v>
      </c>
      <c r="ZE32" s="11">
        <v>41272987.943999991</v>
      </c>
      <c r="ZF32" s="11">
        <v>2155562.4000000004</v>
      </c>
      <c r="ZG32" s="11">
        <v>1992585.192</v>
      </c>
      <c r="ZH32" s="11">
        <v>3431779.1999999997</v>
      </c>
      <c r="ZI32" s="11">
        <v>2898147.5999999996</v>
      </c>
      <c r="ZJ32" s="11">
        <v>3422145.5999999996</v>
      </c>
      <c r="ZK32" s="11">
        <v>4169261.4000000004</v>
      </c>
      <c r="ZL32" s="11">
        <v>465600</v>
      </c>
      <c r="ZM32" s="11">
        <v>2001242.4000000001</v>
      </c>
      <c r="ZN32" s="11">
        <v>145197553.15199998</v>
      </c>
      <c r="ZO32" s="11">
        <v>3690799.9679999999</v>
      </c>
      <c r="ZP32" s="11">
        <v>7737208.5360000003</v>
      </c>
      <c r="ZQ32" s="11">
        <v>27546302.712000005</v>
      </c>
      <c r="ZR32" s="11">
        <v>15430178.304000001</v>
      </c>
      <c r="ZS32" s="11">
        <v>4496691.72</v>
      </c>
      <c r="ZT32" s="11">
        <v>12174814.560000002</v>
      </c>
      <c r="ZU32" s="11">
        <v>2073009.8639999998</v>
      </c>
      <c r="ZV32" s="11">
        <v>6538801.4639999997</v>
      </c>
      <c r="ZW32" s="11">
        <v>20575574.712000005</v>
      </c>
      <c r="ZX32" s="11">
        <v>2337744.7679999997</v>
      </c>
      <c r="ZY32" s="11">
        <v>637892.59199999995</v>
      </c>
      <c r="ZZ32" s="11">
        <v>5649458.0879999995</v>
      </c>
      <c r="AAA32" s="11">
        <v>20145133.487999998</v>
      </c>
      <c r="AAB32" s="11">
        <v>12257991.623999998</v>
      </c>
      <c r="AAC32" s="11">
        <v>824966.39999999991</v>
      </c>
      <c r="AAD32" s="11">
        <v>13388852.640000001</v>
      </c>
      <c r="AAE32" s="11">
        <v>5834428.0800000001</v>
      </c>
      <c r="AAF32" s="11">
        <v>6913620.4559999993</v>
      </c>
      <c r="AAG32" s="11">
        <v>6976461.2400000002</v>
      </c>
      <c r="AAH32" s="11">
        <v>1135261.9920000001</v>
      </c>
      <c r="AAI32" s="11">
        <v>15529253.687999999</v>
      </c>
      <c r="AAJ32" s="11">
        <v>8633686.6799999997</v>
      </c>
      <c r="AAK32" s="11">
        <v>2453308.7999999998</v>
      </c>
      <c r="AAL32" s="11">
        <v>1931101.2000000002</v>
      </c>
      <c r="AAM32" s="11">
        <v>4761888</v>
      </c>
      <c r="AAN32" s="11">
        <v>2942628.8160000006</v>
      </c>
      <c r="AAO32" s="11">
        <v>4166100</v>
      </c>
      <c r="AAP32" s="11">
        <v>7857974.3999999994</v>
      </c>
      <c r="AAQ32" s="11">
        <v>13193302.080000002</v>
      </c>
      <c r="AAR32" s="11">
        <v>2968885.8</v>
      </c>
      <c r="AAS32" s="11">
        <v>2251208.4000000004</v>
      </c>
      <c r="AAT32" s="11">
        <v>7923883.1999999993</v>
      </c>
      <c r="AAU32" s="11">
        <v>5121995.1119999997</v>
      </c>
      <c r="AAV32" s="11">
        <v>9924624</v>
      </c>
      <c r="AAW32" s="11">
        <v>16083228.720000001</v>
      </c>
      <c r="AAX32" s="11">
        <v>7303509.6000000006</v>
      </c>
      <c r="AAY32" s="11">
        <v>34577807.807999998</v>
      </c>
      <c r="AAZ32" s="11">
        <v>5165724</v>
      </c>
      <c r="ABA32" s="11">
        <v>6417933.6000000006</v>
      </c>
      <c r="ABB32" s="11">
        <v>12965652.983999999</v>
      </c>
      <c r="ABC32" s="11">
        <v>13829884.488000002</v>
      </c>
      <c r="ABD32" s="11">
        <v>5065135.6559999995</v>
      </c>
      <c r="ABE32" s="11">
        <v>3920318.4000000004</v>
      </c>
      <c r="ABF32" s="11">
        <v>18269864.112</v>
      </c>
      <c r="ABG32" s="11">
        <v>793455.31199999992</v>
      </c>
      <c r="ABH32" s="11">
        <v>8021949.1920000007</v>
      </c>
      <c r="ABI32" s="11">
        <v>3684768</v>
      </c>
      <c r="ABJ32" s="11">
        <v>8656716.5280000009</v>
      </c>
      <c r="ABK32" s="11">
        <v>14546218.655999999</v>
      </c>
      <c r="ABL32" s="11">
        <v>868267.272</v>
      </c>
      <c r="ABM32" s="11">
        <v>5302316.5439999998</v>
      </c>
      <c r="ABN32" s="11">
        <v>3367080.5999999996</v>
      </c>
      <c r="ABO32" s="11">
        <v>13891923</v>
      </c>
      <c r="ABP32" s="11">
        <v>4465472.4000000004</v>
      </c>
      <c r="ABQ32" s="11">
        <v>16236512.856000002</v>
      </c>
      <c r="ABR32" s="11">
        <v>22966390.799999997</v>
      </c>
      <c r="ABS32" s="11">
        <v>2722563.0719999997</v>
      </c>
      <c r="ABT32" s="11">
        <v>40631228.856000006</v>
      </c>
      <c r="ABU32" s="11">
        <v>32517101.783999998</v>
      </c>
      <c r="ABV32" s="11">
        <v>11795318.399999999</v>
      </c>
      <c r="ABW32" s="11">
        <v>13401563.327999998</v>
      </c>
      <c r="ABX32" s="11">
        <v>27587499</v>
      </c>
      <c r="ABY32" s="11">
        <v>4722054.8160000006</v>
      </c>
      <c r="ABZ32" s="11">
        <v>67966811.783999994</v>
      </c>
      <c r="ACA32" s="11">
        <v>10636463.280000001</v>
      </c>
      <c r="ACB32" s="11">
        <v>54501677.255999997</v>
      </c>
      <c r="ACC32" s="11">
        <v>13317190.799999999</v>
      </c>
      <c r="ACD32" s="11">
        <v>10664355.623999998</v>
      </c>
      <c r="ACE32" s="11">
        <v>25557316.512000002</v>
      </c>
      <c r="ACF32" s="11">
        <v>11939612.544</v>
      </c>
      <c r="ACG32" s="11">
        <v>4760913.8880000003</v>
      </c>
      <c r="ACH32" s="11">
        <v>7858035.9840000011</v>
      </c>
      <c r="ACI32" s="11">
        <v>12234424.655999999</v>
      </c>
      <c r="ACJ32" s="11">
        <v>13103953.968000002</v>
      </c>
      <c r="ACK32" s="11">
        <v>85458911.231999993</v>
      </c>
      <c r="ACL32" s="11">
        <v>1174557.5520000001</v>
      </c>
      <c r="ACM32" s="11">
        <v>9198212.0639999993</v>
      </c>
      <c r="ACN32" s="11">
        <v>2813766.7199999997</v>
      </c>
      <c r="ACO32" s="11">
        <v>706417.82400000002</v>
      </c>
      <c r="ACP32" s="11">
        <v>2832516</v>
      </c>
      <c r="ACQ32" s="11">
        <v>20876901</v>
      </c>
      <c r="ACR32" s="11">
        <v>23519200.943999998</v>
      </c>
      <c r="ACS32" s="11">
        <v>27762527.52</v>
      </c>
      <c r="ACT32" s="11">
        <v>375395.88</v>
      </c>
      <c r="ACU32" s="11">
        <v>188232.95999999996</v>
      </c>
      <c r="ACV32" s="11">
        <v>20774348.807999998</v>
      </c>
      <c r="ACW32" s="11">
        <v>23784706.560000002</v>
      </c>
      <c r="ACX32" s="11">
        <v>4237516.1999999993</v>
      </c>
      <c r="ACY32" s="11">
        <v>5791685.9519999996</v>
      </c>
      <c r="ACZ32" s="11">
        <v>955581</v>
      </c>
      <c r="ADA32" s="11">
        <v>1561009.7999999998</v>
      </c>
      <c r="ADB32" s="11">
        <v>2605709.6160000004</v>
      </c>
      <c r="ADC32" s="11">
        <v>120912</v>
      </c>
      <c r="ADD32" s="11">
        <v>747181.2</v>
      </c>
      <c r="ADE32" s="11">
        <v>5198562.5999999996</v>
      </c>
      <c r="ADF32" s="11">
        <v>2562565.824</v>
      </c>
      <c r="ADG32" s="652">
        <v>2622558.4560000002</v>
      </c>
      <c r="ADH32" s="11">
        <v>8831040.7919999994</v>
      </c>
      <c r="ADI32" s="11">
        <v>6728665.080000001</v>
      </c>
      <c r="ADJ32" s="11">
        <v>8635647.1679999996</v>
      </c>
      <c r="ADK32" s="11">
        <v>3223922.3280000002</v>
      </c>
      <c r="ADL32" s="11">
        <v>1204800</v>
      </c>
      <c r="ADM32" s="11">
        <v>432888</v>
      </c>
      <c r="ADN32" s="11">
        <v>5594326.9199999999</v>
      </c>
      <c r="ADO32" s="11">
        <v>1498863.6</v>
      </c>
      <c r="ADP32" s="11">
        <v>3968158.7759999996</v>
      </c>
      <c r="ADQ32" s="11">
        <v>42935918.903999999</v>
      </c>
      <c r="ADR32" s="11">
        <v>2266516.7999999998</v>
      </c>
      <c r="ADS32" s="11">
        <v>7134019.2480000006</v>
      </c>
      <c r="ADT32" s="11">
        <v>34344380.016000003</v>
      </c>
      <c r="ADU32" s="11">
        <v>30056018.447999999</v>
      </c>
      <c r="ADV32" s="11">
        <v>7925571.6000000006</v>
      </c>
      <c r="ADW32" s="11">
        <v>5571354.2880000006</v>
      </c>
      <c r="ADX32" s="11">
        <v>9289804.0800000019</v>
      </c>
      <c r="ADY32" s="11">
        <v>1464616.9920000001</v>
      </c>
      <c r="ADZ32" s="11">
        <v>566707.70400000003</v>
      </c>
      <c r="AEA32" s="11">
        <v>66108534.504000008</v>
      </c>
      <c r="AEB32" s="11">
        <v>2961129.12</v>
      </c>
      <c r="AEC32" s="11">
        <v>129151479.31200001</v>
      </c>
      <c r="AED32" s="11">
        <v>1559415.12</v>
      </c>
      <c r="AEE32" s="11">
        <v>6749490.7919999994</v>
      </c>
      <c r="AEF32" s="11">
        <v>66835297.848000005</v>
      </c>
      <c r="AEG32" s="11">
        <v>373865.4</v>
      </c>
      <c r="AEH32" s="11">
        <v>42538027.895999998</v>
      </c>
      <c r="AEI32" s="11">
        <v>11403054.239999998</v>
      </c>
      <c r="AEJ32" s="11">
        <v>60473219.831999995</v>
      </c>
      <c r="AEK32" s="11">
        <v>54761592.671999998</v>
      </c>
      <c r="AEL32" s="11">
        <v>13518331.536</v>
      </c>
      <c r="AEM32" s="11">
        <v>7837645.2239999995</v>
      </c>
      <c r="AEN32" s="11">
        <v>28971968.832000002</v>
      </c>
      <c r="AEO32" s="11">
        <v>41590575.599999994</v>
      </c>
      <c r="AEP32" s="11">
        <v>10011730.32</v>
      </c>
      <c r="AEQ32" s="11">
        <v>10172051.399999999</v>
      </c>
      <c r="AER32" s="11">
        <v>10773365.039999999</v>
      </c>
      <c r="AES32" s="11">
        <v>2140510.1040000003</v>
      </c>
      <c r="AET32" s="11">
        <v>8430061.4399999995</v>
      </c>
      <c r="AEU32" s="11">
        <v>44821187.184</v>
      </c>
      <c r="AEV32" s="11">
        <v>14557968.839999998</v>
      </c>
      <c r="AEW32" s="11">
        <v>32575014.575999998</v>
      </c>
      <c r="AEX32" s="11">
        <v>25590921.599999998</v>
      </c>
      <c r="AEY32" s="11">
        <v>7417507.1999999993</v>
      </c>
      <c r="AEZ32" s="11">
        <v>40100702.807999998</v>
      </c>
      <c r="AFA32" s="11">
        <v>13142397.672000002</v>
      </c>
      <c r="AFB32" s="11">
        <v>19204621.799999997</v>
      </c>
      <c r="AFC32" s="11">
        <v>8780649.7679999992</v>
      </c>
      <c r="AFD32" s="11">
        <v>8335752.4800000004</v>
      </c>
      <c r="AFE32" s="11">
        <v>37057126.679999992</v>
      </c>
      <c r="AFF32" s="11">
        <v>8320497.8159999996</v>
      </c>
      <c r="AFG32" s="11">
        <v>12998899.631999999</v>
      </c>
      <c r="AFH32" s="11">
        <v>15361324.560000002</v>
      </c>
      <c r="AFI32" s="11">
        <v>8238758.6160000004</v>
      </c>
      <c r="AFJ32" s="11">
        <v>17502294.839999996</v>
      </c>
      <c r="AFK32" s="11">
        <v>3973171.1520000002</v>
      </c>
      <c r="AFL32" s="11">
        <v>8661691.2479999997</v>
      </c>
      <c r="AFM32" s="11">
        <v>7779657.7680000002</v>
      </c>
      <c r="AFN32" s="11">
        <v>9148533.4560000002</v>
      </c>
      <c r="AFO32" s="11">
        <v>4937568.648</v>
      </c>
      <c r="AFP32" s="11">
        <v>2378752.7039999999</v>
      </c>
      <c r="AFQ32" s="11">
        <v>5454301.8719999995</v>
      </c>
      <c r="AFR32" s="11">
        <v>14645514.960000001</v>
      </c>
      <c r="AFS32" s="11">
        <v>10026843.912</v>
      </c>
      <c r="AFT32" s="11">
        <v>13204873.391999999</v>
      </c>
      <c r="AFU32" s="11">
        <v>6879468.4079999998</v>
      </c>
      <c r="AFV32" s="11">
        <v>2908236.8640000001</v>
      </c>
      <c r="AFW32" s="11">
        <v>6129499.2960000001</v>
      </c>
      <c r="AFX32" s="11">
        <v>926018.39999999991</v>
      </c>
      <c r="AFY32" s="11">
        <v>10225980.960000001</v>
      </c>
      <c r="AFZ32" s="11">
        <v>4828518.24</v>
      </c>
      <c r="AGA32" s="11">
        <v>3096455.6400000006</v>
      </c>
      <c r="AGB32" s="11">
        <v>6255994.6559999995</v>
      </c>
      <c r="AGC32" s="11">
        <v>5451022.5120000001</v>
      </c>
      <c r="AGD32" s="11">
        <v>22334082.816</v>
      </c>
      <c r="AGE32" s="11">
        <v>29651078.400000002</v>
      </c>
      <c r="AGF32" s="11">
        <v>30024189.983999997</v>
      </c>
      <c r="AGG32" s="11">
        <v>28589940.912000004</v>
      </c>
      <c r="AGH32" s="11">
        <v>44113399.60800001</v>
      </c>
      <c r="AGI32" s="11">
        <v>24291744.623999998</v>
      </c>
      <c r="AGJ32" s="11">
        <v>12419672.184</v>
      </c>
      <c r="AGK32" s="11">
        <v>21126919.344000004</v>
      </c>
      <c r="AGL32" s="11">
        <v>16525714.368000001</v>
      </c>
      <c r="AGM32" s="11">
        <v>15518652.503999999</v>
      </c>
      <c r="AGN32" s="11">
        <v>21434350.200000003</v>
      </c>
      <c r="AGO32" s="11">
        <v>63147038.328000002</v>
      </c>
      <c r="AGP32" s="11">
        <v>4924162.4399999995</v>
      </c>
      <c r="AGQ32" s="11">
        <v>30849803.832000002</v>
      </c>
      <c r="AGR32" s="11">
        <v>16700174.399999999</v>
      </c>
      <c r="AGS32" s="11">
        <v>24067261.512000002</v>
      </c>
      <c r="AGT32" s="11">
        <v>22659829.799999997</v>
      </c>
      <c r="AGU32" s="11">
        <v>9481505.5199999996</v>
      </c>
      <c r="AGV32" s="11">
        <v>8907237.2879999988</v>
      </c>
      <c r="AGW32" s="11">
        <v>82029930.071999997</v>
      </c>
      <c r="AGX32" s="11">
        <v>31863286.992000002</v>
      </c>
      <c r="AGY32" s="11">
        <v>2504025.5039999997</v>
      </c>
      <c r="AGZ32" s="11">
        <v>29192713.440000001</v>
      </c>
      <c r="AHA32" s="11">
        <v>6310998.6000000006</v>
      </c>
      <c r="AHB32" s="11">
        <v>19744299.864</v>
      </c>
      <c r="AHC32" s="11">
        <v>9256433.1119999997</v>
      </c>
      <c r="AHD32" s="11">
        <v>19369714.776000001</v>
      </c>
      <c r="AHE32" s="11">
        <v>4812868.0319999997</v>
      </c>
      <c r="AHF32" s="11">
        <v>14475909.960000001</v>
      </c>
      <c r="AHG32" s="11">
        <v>15734463.431999998</v>
      </c>
      <c r="AHH32" s="11">
        <v>12377271.600000001</v>
      </c>
      <c r="AHI32" s="11">
        <v>6855747.1200000001</v>
      </c>
      <c r="AHJ32" s="11">
        <v>16326996.456000002</v>
      </c>
      <c r="AHK32" s="11">
        <v>10333657.080000002</v>
      </c>
      <c r="AHL32" s="11">
        <v>6231962.1359999999</v>
      </c>
      <c r="AHM32" s="11">
        <v>7443655.0080000004</v>
      </c>
      <c r="AHN32" s="11">
        <v>1613692.3200000003</v>
      </c>
      <c r="AHO32" s="11">
        <v>9259008.6000000015</v>
      </c>
      <c r="AHP32" s="11">
        <v>8140839.432000001</v>
      </c>
      <c r="AHQ32" s="11">
        <v>16972275.120000001</v>
      </c>
      <c r="AHR32" s="11">
        <v>14479773.168</v>
      </c>
      <c r="AHS32" s="11">
        <v>6613520.3999999994</v>
      </c>
      <c r="AHT32" s="11">
        <v>7395964.1999999993</v>
      </c>
      <c r="AHU32" s="11">
        <f t="shared" si="16"/>
        <v>16184188191.311981</v>
      </c>
      <c r="AHW32" s="625"/>
      <c r="AHX32" s="626"/>
    </row>
    <row r="33" spans="1:910" x14ac:dyDescent="0.8">
      <c r="A33" s="96"/>
      <c r="B33" s="96" t="s">
        <v>1141</v>
      </c>
      <c r="C33" s="6" t="s">
        <v>1142</v>
      </c>
      <c r="D33" s="11">
        <v>5170908479.6879997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>
        <v>3469429230.4320002</v>
      </c>
      <c r="X33" s="11">
        <v>23633189.136</v>
      </c>
      <c r="Y33" s="11"/>
      <c r="Z33" s="11"/>
      <c r="AA33" s="11"/>
      <c r="AB33" s="11"/>
      <c r="AC33" s="11"/>
      <c r="AD33" s="11">
        <v>13025976.120000001</v>
      </c>
      <c r="AE33" s="11"/>
      <c r="AF33" s="11"/>
      <c r="AG33" s="11"/>
      <c r="AH33" s="11"/>
      <c r="AI33" s="11">
        <v>788509.9439999999</v>
      </c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>
        <v>880970776.99199986</v>
      </c>
      <c r="BK33" s="11">
        <v>597504868.94400001</v>
      </c>
      <c r="BL33" s="11"/>
      <c r="BM33" s="11"/>
      <c r="BN33" s="11"/>
      <c r="BO33" s="11"/>
      <c r="BP33" s="11"/>
      <c r="BQ33" s="11"/>
      <c r="BR33" s="11"/>
      <c r="BS33" s="11">
        <v>1274089569.3600001</v>
      </c>
      <c r="BT33" s="11"/>
      <c r="BU33" s="11"/>
      <c r="BV33" s="11"/>
      <c r="BW33" s="11"/>
      <c r="BX33" s="11"/>
      <c r="BY33" s="11"/>
      <c r="BZ33" s="11"/>
      <c r="CA33" s="11">
        <v>8043660.2640000004</v>
      </c>
      <c r="CB33" s="11"/>
      <c r="CC33" s="11"/>
      <c r="CD33" s="11"/>
      <c r="CE33" s="11"/>
      <c r="CF33" s="11"/>
      <c r="CG33" s="11"/>
      <c r="CH33" s="11">
        <v>1441364524.1999998</v>
      </c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>
        <v>24456644.568000004</v>
      </c>
      <c r="DD33" s="11">
        <v>68798692.703999996</v>
      </c>
      <c r="DE33" s="11"/>
      <c r="DF33" s="11"/>
      <c r="DG33" s="11"/>
      <c r="DH33" s="11"/>
      <c r="DI33" s="11"/>
      <c r="DJ33" s="11"/>
      <c r="DK33" s="11"/>
      <c r="DL33" s="11">
        <v>1005555250.608</v>
      </c>
      <c r="DM33" s="11"/>
      <c r="DN33" s="11"/>
      <c r="DO33" s="11"/>
      <c r="DP33" s="11"/>
      <c r="DQ33" s="11"/>
      <c r="DR33" s="11"/>
      <c r="DS33" s="11"/>
      <c r="DT33" s="11"/>
      <c r="DU33" s="11">
        <v>35908.199999999997</v>
      </c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>
        <v>339414442.53600001</v>
      </c>
      <c r="EG33" s="11">
        <v>190487232.28799999</v>
      </c>
      <c r="EH33" s="11"/>
      <c r="EI33" s="11"/>
      <c r="EJ33" s="11"/>
      <c r="EK33" s="11"/>
      <c r="EL33" s="11"/>
      <c r="EM33" s="11"/>
      <c r="EN33" s="11"/>
      <c r="EO33" s="11">
        <v>686966857.84800005</v>
      </c>
      <c r="EP33" s="11"/>
      <c r="EQ33" s="11"/>
      <c r="ER33" s="11"/>
      <c r="ES33" s="11"/>
      <c r="ET33" s="11"/>
      <c r="EU33" s="11"/>
      <c r="EV33" s="11"/>
      <c r="EW33" s="11"/>
      <c r="EX33" s="11">
        <v>152925.36000000002</v>
      </c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>
        <v>89357.520000000019</v>
      </c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>
        <v>21579999.384000003</v>
      </c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>
        <v>125121.36000000002</v>
      </c>
      <c r="HA33" s="11"/>
      <c r="HB33" s="11"/>
      <c r="HC33" s="11"/>
      <c r="HD33" s="11">
        <v>148126.44</v>
      </c>
      <c r="HE33" s="11"/>
      <c r="HF33" s="11"/>
      <c r="HG33" s="11"/>
      <c r="HH33" s="11"/>
      <c r="HI33" s="11"/>
      <c r="HJ33" s="11"/>
      <c r="HK33" s="11"/>
      <c r="HL33" s="11">
        <v>5283.8639999999996</v>
      </c>
      <c r="HM33" s="11"/>
      <c r="HN33" s="11"/>
      <c r="HO33" s="11"/>
      <c r="HP33" s="11"/>
      <c r="HQ33" s="11"/>
      <c r="HR33" s="11"/>
      <c r="HS33" s="11"/>
      <c r="HT33" s="11">
        <v>814045.29599999986</v>
      </c>
      <c r="HU33" s="11">
        <v>740887.12800000003</v>
      </c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>
        <v>3608248.7520000003</v>
      </c>
      <c r="IK33" s="11">
        <v>175387252.41600001</v>
      </c>
      <c r="IL33" s="11"/>
      <c r="IM33" s="11"/>
      <c r="IN33" s="11"/>
      <c r="IO33" s="11"/>
      <c r="IP33" s="11"/>
      <c r="IQ33" s="11"/>
      <c r="IR33" s="11"/>
      <c r="IS33" s="11"/>
      <c r="IT33" s="11"/>
      <c r="IU33" s="11">
        <v>341616</v>
      </c>
      <c r="IV33" s="11">
        <v>62726.879999999997</v>
      </c>
      <c r="IW33" s="11"/>
      <c r="IX33" s="11"/>
      <c r="IY33" s="11"/>
      <c r="IZ33" s="11"/>
      <c r="JA33" s="11"/>
      <c r="JB33" s="11"/>
      <c r="JC33" s="11"/>
      <c r="JD33" s="11">
        <v>151199.83199999999</v>
      </c>
      <c r="JE33" s="11"/>
      <c r="JF33" s="11"/>
      <c r="JG33" s="11">
        <v>491999998.79999995</v>
      </c>
      <c r="JH33" s="11"/>
      <c r="JI33" s="11"/>
      <c r="JJ33" s="11"/>
      <c r="JK33" s="11"/>
      <c r="JL33" s="11"/>
      <c r="JM33" s="11">
        <v>438101853.81600004</v>
      </c>
      <c r="JN33" s="11"/>
      <c r="JO33" s="11"/>
      <c r="JP33" s="11"/>
      <c r="JQ33" s="11"/>
      <c r="JR33" s="11"/>
      <c r="JS33" s="11"/>
      <c r="JT33" s="11">
        <v>1022844311.2320001</v>
      </c>
      <c r="JU33" s="11">
        <v>44443.127999999997</v>
      </c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>
        <v>5727030.3360000011</v>
      </c>
      <c r="KK33" s="11"/>
      <c r="KL33" s="11"/>
      <c r="KM33" s="11">
        <v>280800</v>
      </c>
      <c r="KN33" s="11"/>
      <c r="KO33" s="11"/>
      <c r="KP33" s="11"/>
      <c r="KQ33" s="11"/>
      <c r="KR33" s="11"/>
      <c r="KS33" s="11">
        <v>240879039.60000002</v>
      </c>
      <c r="KT33" s="11"/>
      <c r="KU33" s="11"/>
      <c r="KV33" s="11"/>
      <c r="KW33" s="11"/>
      <c r="KX33" s="11"/>
      <c r="KY33" s="11">
        <v>508230.36</v>
      </c>
      <c r="KZ33" s="11"/>
      <c r="LA33" s="11"/>
      <c r="LB33" s="11"/>
      <c r="LC33" s="11"/>
      <c r="LD33" s="11"/>
      <c r="LE33" s="11"/>
      <c r="LF33" s="11"/>
      <c r="LG33" s="11"/>
      <c r="LH33" s="11"/>
      <c r="LI33" s="11">
        <v>932224.08</v>
      </c>
      <c r="LJ33" s="11">
        <v>98353.703999999998</v>
      </c>
      <c r="LK33" s="11"/>
      <c r="LL33" s="11"/>
      <c r="LM33" s="11"/>
      <c r="LN33" s="11"/>
      <c r="LO33" s="11"/>
      <c r="LP33" s="11"/>
      <c r="LQ33" s="11"/>
      <c r="LR33" s="11"/>
      <c r="LS33" s="11"/>
      <c r="LT33" s="11">
        <v>280378.75199999998</v>
      </c>
      <c r="LU33" s="11"/>
      <c r="LV33" s="11"/>
      <c r="LW33" s="11">
        <v>3034653.7439999999</v>
      </c>
      <c r="LX33" s="11">
        <v>178898240.25599998</v>
      </c>
      <c r="LY33" s="11">
        <v>153625.65600000002</v>
      </c>
      <c r="LZ33" s="11">
        <v>823502.16000000015</v>
      </c>
      <c r="MA33" s="11"/>
      <c r="MB33" s="11"/>
      <c r="MC33" s="11"/>
      <c r="MD33" s="11"/>
      <c r="ME33" s="11"/>
      <c r="MF33" s="11"/>
      <c r="MG33" s="11"/>
      <c r="MH33" s="11"/>
      <c r="MI33" s="11">
        <v>1977038460.5039999</v>
      </c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>
        <v>1525613605.5120001</v>
      </c>
      <c r="MV33" s="11"/>
      <c r="MW33" s="11"/>
      <c r="MX33" s="11">
        <v>53629.656000000003</v>
      </c>
      <c r="MY33" s="11"/>
      <c r="MZ33" s="11"/>
      <c r="NA33" s="11"/>
      <c r="NB33" s="11"/>
      <c r="NC33" s="11"/>
      <c r="ND33" s="11"/>
      <c r="NE33" s="11"/>
      <c r="NF33" s="11">
        <v>1443541654.2480001</v>
      </c>
      <c r="NG33" s="11"/>
      <c r="NH33" s="11"/>
      <c r="NI33" s="11">
        <v>135118379.28000003</v>
      </c>
      <c r="NJ33" s="11"/>
      <c r="NK33" s="11"/>
      <c r="NL33" s="11"/>
      <c r="NM33" s="11"/>
      <c r="NN33" s="11"/>
      <c r="NO33" s="11"/>
      <c r="NP33" s="11"/>
      <c r="NQ33" s="11"/>
      <c r="NR33" s="11">
        <v>235443101.80800003</v>
      </c>
      <c r="NS33" s="11"/>
      <c r="NT33" s="11"/>
      <c r="NU33" s="11"/>
      <c r="NV33" s="11"/>
      <c r="NW33" s="11"/>
      <c r="NX33" s="11"/>
      <c r="NY33" s="11">
        <v>1246214565.4319999</v>
      </c>
      <c r="NZ33" s="11"/>
      <c r="OA33" s="11"/>
      <c r="OB33" s="11"/>
      <c r="OC33" s="11"/>
      <c r="OD33" s="11"/>
      <c r="OE33" s="11"/>
      <c r="OF33" s="11">
        <v>93479.90400000001</v>
      </c>
      <c r="OG33" s="11">
        <v>88188.33600000001</v>
      </c>
      <c r="OH33" s="11"/>
      <c r="OI33" s="11">
        <v>4184989.68</v>
      </c>
      <c r="OJ33" s="11"/>
      <c r="OK33" s="11"/>
      <c r="OL33" s="11"/>
      <c r="OM33" s="11"/>
      <c r="ON33" s="11"/>
      <c r="OO33" s="11">
        <v>410550.19199999992</v>
      </c>
      <c r="OP33" s="11"/>
      <c r="OQ33" s="11"/>
      <c r="OR33" s="11"/>
      <c r="OS33" s="11"/>
      <c r="OT33" s="11"/>
      <c r="OU33" s="11">
        <v>431947.19999999995</v>
      </c>
      <c r="OV33" s="11"/>
      <c r="OW33" s="11"/>
      <c r="OX33" s="11"/>
      <c r="OY33" s="11"/>
      <c r="OZ33" s="11"/>
      <c r="PA33" s="11"/>
      <c r="PB33" s="11"/>
      <c r="PC33" s="11"/>
      <c r="PD33" s="11">
        <v>5386651.1520000007</v>
      </c>
      <c r="PE33" s="11"/>
      <c r="PF33" s="11"/>
      <c r="PG33" s="11"/>
      <c r="PH33" s="11"/>
      <c r="PI33" s="11"/>
      <c r="PJ33" s="11">
        <v>401040</v>
      </c>
      <c r="PK33" s="11"/>
      <c r="PL33" s="11"/>
      <c r="PM33" s="11"/>
      <c r="PN33" s="11"/>
      <c r="PO33" s="11"/>
      <c r="PP33" s="11"/>
      <c r="PQ33" s="11"/>
      <c r="PR33" s="11"/>
      <c r="PS33" s="11"/>
      <c r="PT33" s="11"/>
      <c r="PU33" s="11"/>
      <c r="PV33" s="11">
        <v>3872034.648</v>
      </c>
      <c r="PW33" s="11"/>
      <c r="PX33" s="11"/>
      <c r="PY33" s="11"/>
      <c r="PZ33" s="11"/>
      <c r="QA33" s="11"/>
      <c r="QB33" s="11"/>
      <c r="QC33" s="11"/>
      <c r="QD33" s="11"/>
      <c r="QE33" s="11"/>
      <c r="QF33" s="11"/>
      <c r="QG33" s="11"/>
      <c r="QH33" s="11"/>
      <c r="QI33" s="11"/>
      <c r="QJ33" s="11"/>
      <c r="QK33" s="11"/>
      <c r="QL33" s="11"/>
      <c r="QM33" s="11"/>
      <c r="QN33" s="11"/>
      <c r="QO33" s="11"/>
      <c r="QP33" s="11">
        <v>42516679.247999996</v>
      </c>
      <c r="QQ33" s="11"/>
      <c r="QR33" s="11"/>
      <c r="QS33" s="11"/>
      <c r="QT33" s="11"/>
      <c r="QU33" s="11"/>
      <c r="QV33" s="11">
        <v>24008941.344000004</v>
      </c>
      <c r="QW33" s="11"/>
      <c r="QX33" s="11"/>
      <c r="QY33" s="11"/>
      <c r="QZ33" s="11"/>
      <c r="RA33" s="11"/>
      <c r="RB33" s="11"/>
      <c r="RC33" s="11"/>
      <c r="RD33" s="11"/>
      <c r="RE33" s="11"/>
      <c r="RF33" s="11"/>
      <c r="RG33" s="11"/>
      <c r="RH33" s="11"/>
      <c r="RI33" s="11">
        <v>850392.88799999992</v>
      </c>
      <c r="RJ33" s="11"/>
      <c r="RK33" s="11">
        <v>543239.54399999999</v>
      </c>
      <c r="RL33" s="11"/>
      <c r="RM33" s="11">
        <v>41887.872000000003</v>
      </c>
      <c r="RN33" s="11"/>
      <c r="RO33" s="11"/>
      <c r="RP33" s="11"/>
      <c r="RQ33" s="11"/>
      <c r="RR33" s="11"/>
      <c r="RS33" s="11"/>
      <c r="RT33" s="11"/>
      <c r="RU33" s="11"/>
      <c r="RV33" s="11"/>
      <c r="RW33" s="11"/>
      <c r="RX33" s="11"/>
      <c r="RY33" s="11"/>
      <c r="RZ33" s="11"/>
      <c r="SA33" s="11"/>
      <c r="SB33" s="11"/>
      <c r="SC33" s="11">
        <v>2375483.5200000005</v>
      </c>
      <c r="SD33" s="11"/>
      <c r="SE33" s="11"/>
      <c r="SF33" s="11"/>
      <c r="SG33" s="11"/>
      <c r="SH33" s="11"/>
      <c r="SI33" s="11"/>
      <c r="SJ33" s="11"/>
      <c r="SK33" s="11"/>
      <c r="SL33" s="11"/>
      <c r="SM33" s="11"/>
      <c r="SN33" s="11"/>
      <c r="SO33" s="11">
        <v>29491.776000000002</v>
      </c>
      <c r="SP33" s="11"/>
      <c r="SQ33" s="11"/>
      <c r="SR33" s="11"/>
      <c r="SS33" s="11"/>
      <c r="ST33" s="11"/>
      <c r="SU33" s="11"/>
      <c r="SV33" s="11"/>
      <c r="SW33" s="11">
        <v>212013.72000000003</v>
      </c>
      <c r="SX33" s="11"/>
      <c r="SY33" s="11"/>
      <c r="SZ33" s="11"/>
      <c r="TA33" s="11"/>
      <c r="TB33" s="11"/>
      <c r="TC33" s="11"/>
      <c r="TD33" s="11"/>
      <c r="TE33" s="11"/>
      <c r="TF33" s="11"/>
      <c r="TG33" s="11"/>
      <c r="TH33" s="11"/>
      <c r="TI33" s="11"/>
      <c r="TJ33" s="11"/>
      <c r="TK33" s="11"/>
      <c r="TL33" s="11"/>
      <c r="TM33" s="11"/>
      <c r="TN33" s="11"/>
      <c r="TO33" s="11"/>
      <c r="TP33" s="11"/>
      <c r="TQ33" s="11"/>
      <c r="TR33" s="11">
        <v>245040</v>
      </c>
      <c r="TS33" s="11"/>
      <c r="TT33" s="11"/>
      <c r="TU33" s="11"/>
      <c r="TV33" s="11"/>
      <c r="TW33" s="11"/>
      <c r="TX33" s="11"/>
      <c r="TY33" s="11"/>
      <c r="TZ33" s="11"/>
      <c r="UA33" s="11">
        <v>5520</v>
      </c>
      <c r="UB33" s="11"/>
      <c r="UC33" s="11">
        <v>174438.696</v>
      </c>
      <c r="UD33" s="11"/>
      <c r="UE33" s="11"/>
      <c r="UF33" s="11"/>
      <c r="UG33" s="11"/>
      <c r="UH33" s="11"/>
      <c r="UI33" s="11"/>
      <c r="UJ33" s="11"/>
      <c r="UK33" s="11"/>
      <c r="UL33" s="11">
        <v>3306687.1919999998</v>
      </c>
      <c r="UM33" s="11"/>
      <c r="UN33" s="11"/>
      <c r="UO33" s="11"/>
      <c r="UP33" s="11"/>
      <c r="UQ33" s="11"/>
      <c r="UR33" s="11">
        <v>3354163.9679999999</v>
      </c>
      <c r="US33" s="11"/>
      <c r="UT33" s="11"/>
      <c r="UU33" s="11"/>
      <c r="UV33" s="11"/>
      <c r="UW33" s="11"/>
      <c r="UX33" s="11"/>
      <c r="UY33" s="11"/>
      <c r="UZ33" s="11"/>
      <c r="VA33" s="11"/>
      <c r="VB33" s="11"/>
      <c r="VC33" s="11"/>
      <c r="VD33" s="11"/>
      <c r="VE33" s="11"/>
      <c r="VF33" s="11"/>
      <c r="VG33" s="11"/>
      <c r="VH33" s="11"/>
      <c r="VI33" s="11"/>
      <c r="VJ33" s="11"/>
      <c r="VK33" s="11"/>
      <c r="VL33" s="11"/>
      <c r="VM33" s="11"/>
      <c r="VN33" s="11">
        <v>349189644.31200004</v>
      </c>
      <c r="VO33" s="11"/>
      <c r="VP33" s="11"/>
      <c r="VQ33" s="11"/>
      <c r="VR33" s="11"/>
      <c r="VS33" s="11"/>
      <c r="VT33" s="11"/>
      <c r="VU33" s="11"/>
      <c r="VV33" s="11"/>
      <c r="VW33" s="11"/>
      <c r="VX33" s="11"/>
      <c r="VY33" s="11"/>
      <c r="VZ33" s="11"/>
      <c r="WA33" s="11"/>
      <c r="WB33" s="11"/>
      <c r="WC33" s="11">
        <v>1421576.4240000001</v>
      </c>
      <c r="WD33" s="11"/>
      <c r="WE33" s="11"/>
      <c r="WF33" s="11"/>
      <c r="WG33" s="11"/>
      <c r="WH33" s="11"/>
      <c r="WI33" s="11"/>
      <c r="WJ33" s="11"/>
      <c r="WK33" s="11"/>
      <c r="WL33" s="11"/>
      <c r="WM33" s="11"/>
      <c r="WN33" s="11"/>
      <c r="WO33" s="11"/>
      <c r="WP33" s="11"/>
      <c r="WQ33" s="11"/>
      <c r="WR33" s="11"/>
      <c r="WS33" s="11"/>
      <c r="WT33" s="11"/>
      <c r="WU33" s="11"/>
      <c r="WV33" s="11"/>
      <c r="WW33" s="11">
        <v>1346511.6</v>
      </c>
      <c r="WX33" s="11"/>
      <c r="WY33" s="11"/>
      <c r="WZ33" s="11"/>
      <c r="XA33" s="11"/>
      <c r="XB33" s="11"/>
      <c r="XC33" s="11"/>
      <c r="XD33" s="11"/>
      <c r="XE33" s="11"/>
      <c r="XF33" s="11"/>
      <c r="XG33" s="11"/>
      <c r="XH33" s="11"/>
      <c r="XI33" s="11"/>
      <c r="XJ33" s="11">
        <v>155620475.736</v>
      </c>
      <c r="XK33" s="11"/>
      <c r="XL33" s="11"/>
      <c r="XM33" s="11">
        <v>271548.95999999996</v>
      </c>
      <c r="XN33" s="11"/>
      <c r="XO33" s="11"/>
      <c r="XP33" s="11"/>
      <c r="XQ33" s="11"/>
      <c r="XR33" s="11"/>
      <c r="XS33" s="11"/>
      <c r="XT33" s="11"/>
      <c r="XU33" s="11"/>
      <c r="XV33" s="11"/>
      <c r="XW33" s="11"/>
      <c r="XX33" s="11"/>
      <c r="XY33" s="11"/>
      <c r="XZ33" s="11"/>
      <c r="YA33" s="11"/>
      <c r="YB33" s="11"/>
      <c r="YC33" s="11"/>
      <c r="YD33" s="11"/>
      <c r="YE33" s="11"/>
      <c r="YF33" s="11"/>
      <c r="YG33" s="11">
        <v>255938.40000000002</v>
      </c>
      <c r="YH33" s="11"/>
      <c r="YI33" s="11"/>
      <c r="YJ33" s="11"/>
      <c r="YK33" s="11">
        <v>326160</v>
      </c>
      <c r="YL33" s="11"/>
      <c r="YM33" s="11"/>
      <c r="YN33" s="11"/>
      <c r="YO33" s="11"/>
      <c r="YP33" s="11"/>
      <c r="YQ33" s="11"/>
      <c r="YR33" s="11"/>
      <c r="YS33" s="11"/>
      <c r="YT33" s="11"/>
      <c r="YU33" s="11"/>
      <c r="YV33" s="11"/>
      <c r="YW33" s="11"/>
      <c r="YX33" s="11">
        <v>631418268.40799999</v>
      </c>
      <c r="YY33" s="11"/>
      <c r="YZ33" s="11"/>
      <c r="ZA33" s="11"/>
      <c r="ZB33" s="11"/>
      <c r="ZC33" s="11"/>
      <c r="ZD33" s="11"/>
      <c r="ZE33" s="11">
        <v>1936528.632</v>
      </c>
      <c r="ZF33" s="11"/>
      <c r="ZG33" s="11"/>
      <c r="ZH33" s="11"/>
      <c r="ZI33" s="11"/>
      <c r="ZJ33" s="11"/>
      <c r="ZK33" s="11"/>
      <c r="ZL33" s="11"/>
      <c r="ZM33" s="11"/>
      <c r="ZN33" s="11">
        <v>28257226.320000004</v>
      </c>
      <c r="ZO33" s="11"/>
      <c r="ZP33" s="11"/>
      <c r="ZQ33" s="11">
        <v>1262918.3999999999</v>
      </c>
      <c r="ZR33" s="11"/>
      <c r="ZS33" s="11"/>
      <c r="ZT33" s="11"/>
      <c r="ZU33" s="11"/>
      <c r="ZV33" s="11"/>
      <c r="ZW33" s="11"/>
      <c r="ZX33" s="11"/>
      <c r="ZY33" s="11"/>
      <c r="ZZ33" s="11"/>
      <c r="AAA33" s="11"/>
      <c r="AAB33" s="11"/>
      <c r="AAC33" s="11"/>
      <c r="AAD33" s="11"/>
      <c r="AAE33" s="11"/>
      <c r="AAF33" s="11"/>
      <c r="AAG33" s="11"/>
      <c r="AAH33" s="11"/>
      <c r="AAI33" s="11"/>
      <c r="AAJ33" s="11">
        <v>143136.62400000001</v>
      </c>
      <c r="AAK33" s="11"/>
      <c r="AAL33" s="11"/>
      <c r="AAM33" s="11"/>
      <c r="AAN33" s="11"/>
      <c r="AAO33" s="11"/>
      <c r="AAP33" s="11"/>
      <c r="AAQ33" s="11">
        <v>54729001.656000003</v>
      </c>
      <c r="AAR33" s="11"/>
      <c r="AAS33" s="11"/>
      <c r="AAT33" s="11"/>
      <c r="AAU33" s="11"/>
      <c r="AAV33" s="11"/>
      <c r="AAW33" s="11"/>
      <c r="AAX33" s="11"/>
      <c r="AAY33" s="11"/>
      <c r="AAZ33" s="11"/>
      <c r="ABA33" s="11"/>
      <c r="ABB33" s="11"/>
      <c r="ABC33" s="11"/>
      <c r="ABD33" s="11"/>
      <c r="ABE33" s="11"/>
      <c r="ABF33" s="11"/>
      <c r="ABG33" s="11"/>
      <c r="ABH33" s="11"/>
      <c r="ABI33" s="11"/>
      <c r="ABJ33" s="11"/>
      <c r="ABK33" s="11"/>
      <c r="ABL33" s="11"/>
      <c r="ABM33" s="11"/>
      <c r="ABN33" s="11"/>
      <c r="ABO33" s="11"/>
      <c r="ABP33" s="11"/>
      <c r="ABQ33" s="11">
        <v>4010695.6559999995</v>
      </c>
      <c r="ABR33" s="11"/>
      <c r="ABS33" s="11"/>
      <c r="ABT33" s="11"/>
      <c r="ABU33" s="11"/>
      <c r="ABV33" s="11"/>
      <c r="ABW33" s="11"/>
      <c r="ABX33" s="11"/>
      <c r="ABY33" s="11"/>
      <c r="ABZ33" s="11">
        <v>473352359.87999994</v>
      </c>
      <c r="ACA33" s="11"/>
      <c r="ACB33" s="11"/>
      <c r="ACC33" s="11"/>
      <c r="ACD33" s="11"/>
      <c r="ACE33" s="11"/>
      <c r="ACF33" s="11"/>
      <c r="ACG33" s="11"/>
      <c r="ACH33" s="11"/>
      <c r="ACI33" s="11"/>
      <c r="ACJ33" s="11"/>
      <c r="ACK33" s="11"/>
      <c r="ACL33" s="11"/>
      <c r="ACM33" s="11"/>
      <c r="ACN33" s="11"/>
      <c r="ACO33" s="11"/>
      <c r="ACP33" s="11"/>
      <c r="ACQ33" s="11"/>
      <c r="ACR33" s="11"/>
      <c r="ACS33" s="11"/>
      <c r="ACT33" s="11"/>
      <c r="ACU33" s="11"/>
      <c r="ACV33" s="11"/>
      <c r="ACW33" s="11"/>
      <c r="ACX33" s="11"/>
      <c r="ACY33" s="11"/>
      <c r="ACZ33" s="11"/>
      <c r="ADA33" s="11"/>
      <c r="ADB33" s="11"/>
      <c r="ADC33" s="11"/>
      <c r="ADD33" s="11"/>
      <c r="ADE33" s="11"/>
      <c r="ADF33" s="11"/>
      <c r="ADG33" s="652"/>
      <c r="ADH33" s="11">
        <v>247343929.82400003</v>
      </c>
      <c r="ADI33" s="11">
        <v>34760382.359999999</v>
      </c>
      <c r="ADJ33" s="11"/>
      <c r="ADK33" s="11"/>
      <c r="ADL33" s="11"/>
      <c r="ADM33" s="11"/>
      <c r="ADN33" s="11"/>
      <c r="ADO33" s="11"/>
      <c r="ADP33" s="11"/>
      <c r="ADQ33" s="11">
        <v>301339256.32799995</v>
      </c>
      <c r="ADR33" s="11"/>
      <c r="ADS33" s="11"/>
      <c r="ADT33" s="11"/>
      <c r="ADU33" s="11">
        <v>217474213.31999999</v>
      </c>
      <c r="ADV33" s="11"/>
      <c r="ADW33" s="11"/>
      <c r="ADX33" s="11"/>
      <c r="ADY33" s="11"/>
      <c r="ADZ33" s="11"/>
      <c r="AEA33" s="11">
        <v>1367141.352</v>
      </c>
      <c r="AEB33" s="11"/>
      <c r="AEC33" s="11"/>
      <c r="AED33" s="11"/>
      <c r="AEE33" s="11"/>
      <c r="AEF33" s="11"/>
      <c r="AEG33" s="11"/>
      <c r="AEH33" s="11"/>
      <c r="AEI33" s="11"/>
      <c r="AEJ33" s="11"/>
      <c r="AEK33" s="11"/>
      <c r="AEL33" s="11"/>
      <c r="AEM33" s="11"/>
      <c r="AEN33" s="11"/>
      <c r="AEO33" s="11"/>
      <c r="AEP33" s="11"/>
      <c r="AEQ33" s="11"/>
      <c r="AER33" s="11"/>
      <c r="AES33" s="11"/>
      <c r="AET33" s="11"/>
      <c r="AEU33" s="11">
        <v>965396945.06400013</v>
      </c>
      <c r="AEV33" s="11"/>
      <c r="AEW33" s="11"/>
      <c r="AEX33" s="11"/>
      <c r="AEY33" s="11"/>
      <c r="AEZ33" s="11"/>
      <c r="AFA33" s="11"/>
      <c r="AFB33" s="11"/>
      <c r="AFC33" s="11"/>
      <c r="AFD33" s="11"/>
      <c r="AFE33" s="11">
        <v>372036641.83200002</v>
      </c>
      <c r="AFF33" s="11">
        <v>345227349.36000001</v>
      </c>
      <c r="AFG33" s="11"/>
      <c r="AFH33" s="11"/>
      <c r="AFI33" s="11"/>
      <c r="AFJ33" s="11"/>
      <c r="AFK33" s="11"/>
      <c r="AFL33" s="11"/>
      <c r="AFM33" s="11"/>
      <c r="AFN33" s="11"/>
      <c r="AFO33" s="11"/>
      <c r="AFP33" s="11"/>
      <c r="AFQ33" s="11"/>
      <c r="AFR33" s="11">
        <v>62908.799999999996</v>
      </c>
      <c r="AFS33" s="11"/>
      <c r="AFT33" s="11"/>
      <c r="AFU33" s="11"/>
      <c r="AFV33" s="11"/>
      <c r="AFW33" s="11"/>
      <c r="AFX33" s="11"/>
      <c r="AFY33" s="11"/>
      <c r="AFZ33" s="11"/>
      <c r="AGA33" s="11"/>
      <c r="AGB33" s="11"/>
      <c r="AGC33" s="11"/>
      <c r="AGD33" s="11">
        <v>410481783.69599998</v>
      </c>
      <c r="AGE33" s="11"/>
      <c r="AGF33" s="11"/>
      <c r="AGG33" s="11"/>
      <c r="AGH33" s="11"/>
      <c r="AGI33" s="11"/>
      <c r="AGJ33" s="11"/>
      <c r="AGK33" s="11"/>
      <c r="AGL33" s="11"/>
      <c r="AGM33" s="11"/>
      <c r="AGN33" s="11"/>
      <c r="AGO33" s="11">
        <v>20769805.968000002</v>
      </c>
      <c r="AGP33" s="11">
        <v>930720</v>
      </c>
      <c r="AGQ33" s="11"/>
      <c r="AGR33" s="11"/>
      <c r="AGS33" s="11"/>
      <c r="AGT33" s="11"/>
      <c r="AGU33" s="11"/>
      <c r="AGV33" s="11"/>
      <c r="AGW33" s="11">
        <v>40572000</v>
      </c>
      <c r="AGX33" s="11">
        <v>25401600</v>
      </c>
      <c r="AGY33" s="11"/>
      <c r="AGZ33" s="11"/>
      <c r="AHA33" s="11"/>
      <c r="AHB33" s="11"/>
      <c r="AHC33" s="11"/>
      <c r="AHD33" s="11"/>
      <c r="AHE33" s="11"/>
      <c r="AHF33" s="11"/>
      <c r="AHG33" s="11"/>
      <c r="AHH33" s="11"/>
      <c r="AHI33" s="11"/>
      <c r="AHJ33" s="11"/>
      <c r="AHK33" s="11"/>
      <c r="AHL33" s="11"/>
      <c r="AHM33" s="11"/>
      <c r="AHN33" s="11">
        <v>377992.91999999993</v>
      </c>
      <c r="AHO33" s="11"/>
      <c r="AHP33" s="11"/>
      <c r="AHQ33" s="11"/>
      <c r="AHR33" s="11"/>
      <c r="AHS33" s="11"/>
      <c r="AHT33" s="11"/>
      <c r="AHU33" s="11">
        <f>SUM(D33:AHR33)</f>
        <v>29125928208.84</v>
      </c>
      <c r="AHW33" s="625"/>
      <c r="AHX33" s="626"/>
    </row>
    <row r="34" spans="1:910" x14ac:dyDescent="0.8">
      <c r="B34" s="99"/>
      <c r="C34" s="1" t="s">
        <v>6530</v>
      </c>
      <c r="D34" s="2">
        <f>SUM(D19:D33)</f>
        <v>8565692414.855999</v>
      </c>
      <c r="E34" s="2">
        <f t="shared" ref="E34:BP34" si="17">SUM(E19:E33)</f>
        <v>252761295.45599997</v>
      </c>
      <c r="F34" s="2">
        <f t="shared" si="17"/>
        <v>416641970.23199999</v>
      </c>
      <c r="G34" s="2">
        <f t="shared" si="17"/>
        <v>118488068.13599999</v>
      </c>
      <c r="H34" s="2">
        <f t="shared" si="17"/>
        <v>484259186.87999994</v>
      </c>
      <c r="I34" s="2">
        <f t="shared" si="17"/>
        <v>162706521.264</v>
      </c>
      <c r="J34" s="2">
        <f t="shared" si="17"/>
        <v>469690540.99199992</v>
      </c>
      <c r="K34" s="2">
        <f t="shared" si="17"/>
        <v>253277231.68799999</v>
      </c>
      <c r="L34" s="2">
        <f t="shared" si="17"/>
        <v>241477850.928</v>
      </c>
      <c r="M34" s="2">
        <f t="shared" si="17"/>
        <v>181394221.896</v>
      </c>
      <c r="N34" s="2">
        <f t="shared" si="17"/>
        <v>126666404.90399998</v>
      </c>
      <c r="O34" s="2">
        <f t="shared" si="17"/>
        <v>107858058.21600001</v>
      </c>
      <c r="P34" s="2">
        <f t="shared" si="17"/>
        <v>215377817.80799997</v>
      </c>
      <c r="Q34" s="2">
        <f t="shared" si="17"/>
        <v>138153918.67200002</v>
      </c>
      <c r="R34" s="2">
        <f t="shared" si="17"/>
        <v>106234971.40799999</v>
      </c>
      <c r="S34" s="2">
        <f t="shared" si="17"/>
        <v>259328643.84000003</v>
      </c>
      <c r="T34" s="2">
        <f t="shared" si="17"/>
        <v>266386075.15200001</v>
      </c>
      <c r="U34" s="2">
        <f t="shared" si="17"/>
        <v>59855231.136</v>
      </c>
      <c r="V34" s="2">
        <f t="shared" si="17"/>
        <v>11687282.976</v>
      </c>
      <c r="W34" s="2">
        <f t="shared" si="17"/>
        <v>6687356065.9440002</v>
      </c>
      <c r="X34" s="2">
        <f t="shared" si="17"/>
        <v>617623494.86399996</v>
      </c>
      <c r="Y34" s="2">
        <f t="shared" si="17"/>
        <v>144305950.39200002</v>
      </c>
      <c r="Z34" s="2">
        <f t="shared" si="17"/>
        <v>272176117.63200003</v>
      </c>
      <c r="AA34" s="2">
        <f t="shared" si="17"/>
        <v>204274571.90399998</v>
      </c>
      <c r="AB34" s="2">
        <f t="shared" si="17"/>
        <v>210892782.93599999</v>
      </c>
      <c r="AC34" s="2">
        <f t="shared" si="17"/>
        <v>91220466.57599999</v>
      </c>
      <c r="AD34" s="2">
        <f t="shared" si="17"/>
        <v>718437206.42400014</v>
      </c>
      <c r="AE34" s="2">
        <f t="shared" si="17"/>
        <v>251556873.45599997</v>
      </c>
      <c r="AF34" s="2">
        <f t="shared" si="17"/>
        <v>133148138.88000003</v>
      </c>
      <c r="AG34" s="2">
        <f t="shared" si="17"/>
        <v>567339630.16799998</v>
      </c>
      <c r="AH34" s="2">
        <f t="shared" si="17"/>
        <v>196294206.19199997</v>
      </c>
      <c r="AI34" s="2">
        <f t="shared" si="17"/>
        <v>660166064.0400002</v>
      </c>
      <c r="AJ34" s="2">
        <f t="shared" si="17"/>
        <v>337575048.04799998</v>
      </c>
      <c r="AK34" s="2">
        <f t="shared" si="17"/>
        <v>139637600.18399999</v>
      </c>
      <c r="AL34" s="2">
        <f t="shared" si="17"/>
        <v>90423457.104000002</v>
      </c>
      <c r="AM34" s="2">
        <f t="shared" si="17"/>
        <v>150729892.72800002</v>
      </c>
      <c r="AN34" s="2">
        <f t="shared" si="17"/>
        <v>206581030.91999996</v>
      </c>
      <c r="AO34" s="2">
        <f t="shared" si="17"/>
        <v>110678929.368</v>
      </c>
      <c r="AP34" s="2">
        <f t="shared" si="17"/>
        <v>132475626.456</v>
      </c>
      <c r="AQ34" s="2">
        <f t="shared" si="17"/>
        <v>126687414.67199999</v>
      </c>
      <c r="AR34" s="2">
        <f t="shared" si="17"/>
        <v>103150043.016</v>
      </c>
      <c r="AS34" s="2">
        <f t="shared" si="17"/>
        <v>97813960.60800001</v>
      </c>
      <c r="AT34" s="2">
        <f t="shared" si="17"/>
        <v>66179066.232000008</v>
      </c>
      <c r="AU34" s="2">
        <f t="shared" si="17"/>
        <v>1492887850.0799999</v>
      </c>
      <c r="AV34" s="2">
        <f t="shared" si="17"/>
        <v>69165969.936000004</v>
      </c>
      <c r="AW34" s="2">
        <f t="shared" si="17"/>
        <v>62521248.887999997</v>
      </c>
      <c r="AX34" s="2">
        <f t="shared" si="17"/>
        <v>94080357.623999983</v>
      </c>
      <c r="AY34" s="2">
        <f t="shared" si="17"/>
        <v>163559042.472</v>
      </c>
      <c r="AZ34" s="2">
        <f t="shared" si="17"/>
        <v>212920250.59200007</v>
      </c>
      <c r="BA34" s="2">
        <f t="shared" si="17"/>
        <v>83757492.840000004</v>
      </c>
      <c r="BB34" s="2">
        <f t="shared" si="17"/>
        <v>88944753.120000005</v>
      </c>
      <c r="BC34" s="2">
        <f t="shared" si="17"/>
        <v>65650112.736000009</v>
      </c>
      <c r="BD34" s="2">
        <f t="shared" si="17"/>
        <v>69909080.664000005</v>
      </c>
      <c r="BE34" s="2">
        <f t="shared" si="17"/>
        <v>52328316.312000006</v>
      </c>
      <c r="BF34" s="2">
        <f t="shared" si="17"/>
        <v>60728329.272000007</v>
      </c>
      <c r="BG34" s="2">
        <f t="shared" si="17"/>
        <v>395388217.84799993</v>
      </c>
      <c r="BH34" s="2">
        <f t="shared" si="17"/>
        <v>58061214.720000006</v>
      </c>
      <c r="BI34" s="2">
        <f t="shared" si="17"/>
        <v>59932786.223999992</v>
      </c>
      <c r="BJ34" s="2">
        <f t="shared" si="17"/>
        <v>1905094763.4719996</v>
      </c>
      <c r="BK34" s="2">
        <f t="shared" si="17"/>
        <v>1284116128.9440002</v>
      </c>
      <c r="BL34" s="2">
        <f t="shared" si="17"/>
        <v>143973756.19200003</v>
      </c>
      <c r="BM34" s="2">
        <f t="shared" si="17"/>
        <v>90723098.256000012</v>
      </c>
      <c r="BN34" s="2">
        <f t="shared" si="17"/>
        <v>173170490.25600004</v>
      </c>
      <c r="BO34" s="2">
        <f t="shared" si="17"/>
        <v>160304585.87999997</v>
      </c>
      <c r="BP34" s="2">
        <f t="shared" si="17"/>
        <v>109407880.176</v>
      </c>
      <c r="BQ34" s="2">
        <f t="shared" ref="BQ34:EB34" si="18">SUM(BQ19:BQ33)</f>
        <v>42313501.608000003</v>
      </c>
      <c r="BR34" s="2">
        <f t="shared" si="18"/>
        <v>31589090.232000001</v>
      </c>
      <c r="BS34" s="2">
        <f t="shared" si="18"/>
        <v>2803630194.2880001</v>
      </c>
      <c r="BT34" s="2">
        <f t="shared" si="18"/>
        <v>186574904.06400001</v>
      </c>
      <c r="BU34" s="2">
        <f t="shared" si="18"/>
        <v>144106290.16799998</v>
      </c>
      <c r="BV34" s="2">
        <f t="shared" si="18"/>
        <v>216702756.648</v>
      </c>
      <c r="BW34" s="2">
        <f t="shared" si="18"/>
        <v>158582923.15200001</v>
      </c>
      <c r="BX34" s="2">
        <f t="shared" si="18"/>
        <v>121918733.376</v>
      </c>
      <c r="BY34" s="2">
        <f t="shared" si="18"/>
        <v>94686823.728</v>
      </c>
      <c r="BZ34" s="2">
        <f t="shared" si="18"/>
        <v>152860387.51199999</v>
      </c>
      <c r="CA34" s="2">
        <f t="shared" si="18"/>
        <v>525096190.27199996</v>
      </c>
      <c r="CB34" s="2">
        <f t="shared" si="18"/>
        <v>113211909.93599999</v>
      </c>
      <c r="CC34" s="2">
        <f t="shared" si="18"/>
        <v>175460688.02399999</v>
      </c>
      <c r="CD34" s="2">
        <f t="shared" si="18"/>
        <v>307014061.99200004</v>
      </c>
      <c r="CE34" s="2">
        <f t="shared" si="18"/>
        <v>110886236.78399999</v>
      </c>
      <c r="CF34" s="2">
        <f t="shared" si="18"/>
        <v>126630877.92</v>
      </c>
      <c r="CG34" s="2">
        <f t="shared" si="18"/>
        <v>93755233.224000022</v>
      </c>
      <c r="CH34" s="2">
        <f t="shared" si="18"/>
        <v>4607853214.8480005</v>
      </c>
      <c r="CI34" s="2">
        <f t="shared" si="18"/>
        <v>145456047.67200002</v>
      </c>
      <c r="CJ34" s="2">
        <f t="shared" si="18"/>
        <v>411067965.528</v>
      </c>
      <c r="CK34" s="2">
        <f t="shared" si="18"/>
        <v>114149705.78400001</v>
      </c>
      <c r="CL34" s="2">
        <f t="shared" si="18"/>
        <v>166093585.65600002</v>
      </c>
      <c r="CM34" s="2">
        <f t="shared" si="18"/>
        <v>137708450.13600001</v>
      </c>
      <c r="CN34" s="2">
        <f t="shared" si="18"/>
        <v>130588091.37600002</v>
      </c>
      <c r="CO34" s="2">
        <f t="shared" si="18"/>
        <v>284982352.7759999</v>
      </c>
      <c r="CP34" s="2">
        <f t="shared" si="18"/>
        <v>67440117.024000004</v>
      </c>
      <c r="CQ34" s="2">
        <f t="shared" si="18"/>
        <v>151374109.12799999</v>
      </c>
      <c r="CR34" s="2">
        <f t="shared" si="18"/>
        <v>117478612.03199999</v>
      </c>
      <c r="CS34" s="2">
        <f t="shared" si="18"/>
        <v>163895198.16000003</v>
      </c>
      <c r="CT34" s="2">
        <f t="shared" si="18"/>
        <v>104643035.16</v>
      </c>
      <c r="CU34" s="2">
        <f t="shared" si="18"/>
        <v>1394696474.3279998</v>
      </c>
      <c r="CV34" s="2">
        <f t="shared" si="18"/>
        <v>118342902.16800001</v>
      </c>
      <c r="CW34" s="2">
        <f t="shared" si="18"/>
        <v>144840701.68799999</v>
      </c>
      <c r="CX34" s="2">
        <f t="shared" si="18"/>
        <v>235344144.26400003</v>
      </c>
      <c r="CY34" s="2">
        <f t="shared" si="18"/>
        <v>98252354.520000011</v>
      </c>
      <c r="CZ34" s="2">
        <f t="shared" si="18"/>
        <v>222259688.73599997</v>
      </c>
      <c r="DA34" s="2">
        <f t="shared" si="18"/>
        <v>101194393.48800001</v>
      </c>
      <c r="DB34" s="2">
        <f t="shared" si="18"/>
        <v>78631849.104000002</v>
      </c>
      <c r="DC34" s="2">
        <f t="shared" si="18"/>
        <v>1055077785.5999999</v>
      </c>
      <c r="DD34" s="2">
        <f t="shared" si="18"/>
        <v>1177564934.7600002</v>
      </c>
      <c r="DE34" s="2">
        <f t="shared" si="18"/>
        <v>162180356.75999999</v>
      </c>
      <c r="DF34" s="2">
        <f t="shared" si="18"/>
        <v>115112119.368</v>
      </c>
      <c r="DG34" s="2">
        <f t="shared" si="18"/>
        <v>331638870.264</v>
      </c>
      <c r="DH34" s="2">
        <f t="shared" si="18"/>
        <v>287562993.28799999</v>
      </c>
      <c r="DI34" s="2">
        <f t="shared" si="18"/>
        <v>285429299.73599994</v>
      </c>
      <c r="DJ34" s="2">
        <f t="shared" si="18"/>
        <v>319840033.56</v>
      </c>
      <c r="DK34" s="2">
        <f t="shared" si="18"/>
        <v>103533489.792</v>
      </c>
      <c r="DL34" s="2">
        <f t="shared" si="18"/>
        <v>4659921950.1360006</v>
      </c>
      <c r="DM34" s="2">
        <f t="shared" si="18"/>
        <v>152555214.31200004</v>
      </c>
      <c r="DN34" s="2">
        <f t="shared" si="18"/>
        <v>215604154.07999995</v>
      </c>
      <c r="DO34" s="2">
        <f t="shared" si="18"/>
        <v>206651547.21600005</v>
      </c>
      <c r="DP34" s="2">
        <f t="shared" si="18"/>
        <v>245932187.20800003</v>
      </c>
      <c r="DQ34" s="2">
        <f t="shared" si="18"/>
        <v>170514701.63999999</v>
      </c>
      <c r="DR34" s="2">
        <f t="shared" si="18"/>
        <v>411250923.95999998</v>
      </c>
      <c r="DS34" s="2">
        <f t="shared" si="18"/>
        <v>145185273.84</v>
      </c>
      <c r="DT34" s="2">
        <f t="shared" si="18"/>
        <v>348475679.78400004</v>
      </c>
      <c r="DU34" s="2">
        <f t="shared" si="18"/>
        <v>1397703254.4480002</v>
      </c>
      <c r="DV34" s="2">
        <f t="shared" si="18"/>
        <v>165886624.31999999</v>
      </c>
      <c r="DW34" s="2">
        <f t="shared" si="18"/>
        <v>491321784.792</v>
      </c>
      <c r="DX34" s="2">
        <f t="shared" si="18"/>
        <v>573467981.11200011</v>
      </c>
      <c r="DY34" s="2">
        <f t="shared" si="18"/>
        <v>168392729.56799996</v>
      </c>
      <c r="DZ34" s="2">
        <f t="shared" si="18"/>
        <v>276909588.62399995</v>
      </c>
      <c r="EA34" s="2">
        <f t="shared" si="18"/>
        <v>237829994.47199997</v>
      </c>
      <c r="EB34" s="2">
        <f t="shared" si="18"/>
        <v>77157777.912</v>
      </c>
      <c r="EC34" s="2">
        <f t="shared" ref="EC34:GN34" si="19">SUM(EC19:EC33)</f>
        <v>137053844.95199999</v>
      </c>
      <c r="ED34" s="2">
        <f t="shared" si="19"/>
        <v>121351306.10399999</v>
      </c>
      <c r="EE34" s="2">
        <f t="shared" si="19"/>
        <v>313728606.98399997</v>
      </c>
      <c r="EF34" s="2">
        <f t="shared" si="19"/>
        <v>1133469471.8640003</v>
      </c>
      <c r="EG34" s="2">
        <f t="shared" si="19"/>
        <v>900674261.68800008</v>
      </c>
      <c r="EH34" s="2">
        <f t="shared" si="19"/>
        <v>132718839.69600001</v>
      </c>
      <c r="EI34" s="2">
        <f t="shared" si="19"/>
        <v>158846388.88800001</v>
      </c>
      <c r="EJ34" s="2">
        <f t="shared" si="19"/>
        <v>150669360.264</v>
      </c>
      <c r="EK34" s="2">
        <f t="shared" si="19"/>
        <v>198383681.78399998</v>
      </c>
      <c r="EL34" s="2">
        <f t="shared" si="19"/>
        <v>289498349.49600011</v>
      </c>
      <c r="EM34" s="2">
        <f t="shared" si="19"/>
        <v>93949559.280000001</v>
      </c>
      <c r="EN34" s="2">
        <f t="shared" si="19"/>
        <v>127975483.80000001</v>
      </c>
      <c r="EO34" s="2">
        <f t="shared" si="19"/>
        <v>2600606989.8719997</v>
      </c>
      <c r="EP34" s="2">
        <f t="shared" si="19"/>
        <v>168266004.69599998</v>
      </c>
      <c r="EQ34" s="2">
        <f t="shared" si="19"/>
        <v>169115407.00800002</v>
      </c>
      <c r="ER34" s="2">
        <f t="shared" si="19"/>
        <v>169968656.30400002</v>
      </c>
      <c r="ES34" s="2">
        <f t="shared" si="19"/>
        <v>103314907.27200001</v>
      </c>
      <c r="ET34" s="2">
        <f t="shared" si="19"/>
        <v>87866900.567999989</v>
      </c>
      <c r="EU34" s="2">
        <f t="shared" si="19"/>
        <v>212544142.15199992</v>
      </c>
      <c r="EV34" s="2">
        <f t="shared" si="19"/>
        <v>222778476.07199997</v>
      </c>
      <c r="EW34" s="2">
        <f t="shared" si="19"/>
        <v>137140349.56799999</v>
      </c>
      <c r="EX34" s="2">
        <f t="shared" si="19"/>
        <v>1315354853.7840004</v>
      </c>
      <c r="EY34" s="2">
        <f t="shared" si="19"/>
        <v>76396191.192000002</v>
      </c>
      <c r="EZ34" s="2">
        <f t="shared" si="19"/>
        <v>152289902.23199999</v>
      </c>
      <c r="FA34" s="2">
        <f t="shared" si="19"/>
        <v>207195201.74400002</v>
      </c>
      <c r="FB34" s="2">
        <f t="shared" si="19"/>
        <v>283994606.352</v>
      </c>
      <c r="FC34" s="2">
        <f t="shared" si="19"/>
        <v>270239444.08799994</v>
      </c>
      <c r="FD34" s="2">
        <f t="shared" si="19"/>
        <v>171426356.18399996</v>
      </c>
      <c r="FE34" s="2">
        <f t="shared" si="19"/>
        <v>153192725.28</v>
      </c>
      <c r="FF34" s="2">
        <f t="shared" si="19"/>
        <v>107393348.59200001</v>
      </c>
      <c r="FG34" s="2">
        <f t="shared" si="19"/>
        <v>103869216.552</v>
      </c>
      <c r="FH34" s="2">
        <f t="shared" si="19"/>
        <v>93388600.560000002</v>
      </c>
      <c r="FI34" s="2">
        <f t="shared" si="19"/>
        <v>81217168.080000028</v>
      </c>
      <c r="FJ34" s="2">
        <f t="shared" si="19"/>
        <v>831192407.35199988</v>
      </c>
      <c r="FK34" s="2">
        <f t="shared" si="19"/>
        <v>109678065.23999998</v>
      </c>
      <c r="FL34" s="2">
        <f t="shared" si="19"/>
        <v>85182745.824000016</v>
      </c>
      <c r="FM34" s="2">
        <f t="shared" si="19"/>
        <v>105989997.912</v>
      </c>
      <c r="FN34" s="2">
        <f t="shared" si="19"/>
        <v>179859475.22400001</v>
      </c>
      <c r="FO34" s="2">
        <f t="shared" si="19"/>
        <v>158024413.34399998</v>
      </c>
      <c r="FP34" s="2">
        <f t="shared" si="19"/>
        <v>61594113.143999986</v>
      </c>
      <c r="FQ34" s="2">
        <f t="shared" si="19"/>
        <v>35258737.416000001</v>
      </c>
      <c r="FR34" s="2">
        <f t="shared" si="19"/>
        <v>3181294693.1760001</v>
      </c>
      <c r="FS34" s="2">
        <f t="shared" si="19"/>
        <v>119390421.07200001</v>
      </c>
      <c r="FT34" s="2">
        <f t="shared" si="19"/>
        <v>191185294.80000001</v>
      </c>
      <c r="FU34" s="2">
        <f t="shared" si="19"/>
        <v>177438753.07200003</v>
      </c>
      <c r="FV34" s="2">
        <f t="shared" si="19"/>
        <v>275261683.704</v>
      </c>
      <c r="FW34" s="2">
        <f t="shared" si="19"/>
        <v>116653377.59999999</v>
      </c>
      <c r="FX34" s="2">
        <f t="shared" si="19"/>
        <v>313114913.352</v>
      </c>
      <c r="FY34" s="2">
        <f t="shared" si="19"/>
        <v>190111572.62400001</v>
      </c>
      <c r="FZ34" s="2">
        <f t="shared" si="19"/>
        <v>196313064.88800001</v>
      </c>
      <c r="GA34" s="2">
        <f t="shared" si="19"/>
        <v>141651402.60000002</v>
      </c>
      <c r="GB34" s="2">
        <f t="shared" si="19"/>
        <v>312377942.92799997</v>
      </c>
      <c r="GC34" s="2">
        <f t="shared" si="19"/>
        <v>126266785.46399999</v>
      </c>
      <c r="GD34" s="2">
        <f t="shared" si="19"/>
        <v>102737314.27200001</v>
      </c>
      <c r="GE34" s="2">
        <f t="shared" si="19"/>
        <v>69015082.703999996</v>
      </c>
      <c r="GF34" s="2">
        <f t="shared" si="19"/>
        <v>1212663183.9120002</v>
      </c>
      <c r="GG34" s="2">
        <f t="shared" si="19"/>
        <v>109940790.36</v>
      </c>
      <c r="GH34" s="2">
        <f t="shared" si="19"/>
        <v>109258246.12799999</v>
      </c>
      <c r="GI34" s="2">
        <f t="shared" si="19"/>
        <v>283464466.05599999</v>
      </c>
      <c r="GJ34" s="2">
        <f t="shared" si="19"/>
        <v>131311693.89600001</v>
      </c>
      <c r="GK34" s="2">
        <f t="shared" si="19"/>
        <v>107786470.63199998</v>
      </c>
      <c r="GL34" s="2">
        <f t="shared" si="19"/>
        <v>99706227.695999995</v>
      </c>
      <c r="GM34" s="2">
        <f t="shared" si="19"/>
        <v>292424186.52000004</v>
      </c>
      <c r="GN34" s="2">
        <f t="shared" si="19"/>
        <v>87456980.544000015</v>
      </c>
      <c r="GO34" s="2">
        <f t="shared" ref="GO34:IZ34" si="20">SUM(GO19:GO33)</f>
        <v>58332188.807999998</v>
      </c>
      <c r="GP34" s="2">
        <f t="shared" si="20"/>
        <v>48520602.120000005</v>
      </c>
      <c r="GQ34" s="2">
        <f t="shared" si="20"/>
        <v>46888167.959999993</v>
      </c>
      <c r="GR34" s="2">
        <f t="shared" si="20"/>
        <v>801292552.48799992</v>
      </c>
      <c r="GS34" s="2">
        <f t="shared" si="20"/>
        <v>173987454.95999998</v>
      </c>
      <c r="GT34" s="2">
        <f t="shared" si="20"/>
        <v>102514791.96000001</v>
      </c>
      <c r="GU34" s="2">
        <f t="shared" si="20"/>
        <v>218004191.80799997</v>
      </c>
      <c r="GV34" s="2">
        <f t="shared" si="20"/>
        <v>48877685.399999999</v>
      </c>
      <c r="GW34" s="2">
        <f t="shared" si="20"/>
        <v>162671858.59199998</v>
      </c>
      <c r="GX34" s="2">
        <f t="shared" si="20"/>
        <v>142266663.02399999</v>
      </c>
      <c r="GY34" s="2">
        <f t="shared" si="20"/>
        <v>75831580.008000001</v>
      </c>
      <c r="GZ34" s="2">
        <f t="shared" si="20"/>
        <v>983565379.2240001</v>
      </c>
      <c r="HA34" s="2">
        <f t="shared" si="20"/>
        <v>83970442.920000002</v>
      </c>
      <c r="HB34" s="2">
        <f t="shared" si="20"/>
        <v>195456900.60000002</v>
      </c>
      <c r="HC34" s="2">
        <f t="shared" si="20"/>
        <v>136999055.37599999</v>
      </c>
      <c r="HD34" s="2">
        <f t="shared" si="20"/>
        <v>2310568550.9040003</v>
      </c>
      <c r="HE34" s="2">
        <f t="shared" si="20"/>
        <v>289588588.77600002</v>
      </c>
      <c r="HF34" s="2">
        <f t="shared" si="20"/>
        <v>335625227.11200005</v>
      </c>
      <c r="HG34" s="2">
        <f t="shared" si="20"/>
        <v>335432390.56799996</v>
      </c>
      <c r="HH34" s="2">
        <f t="shared" si="20"/>
        <v>230693870.83200002</v>
      </c>
      <c r="HI34" s="2">
        <f t="shared" si="20"/>
        <v>320876854.05599999</v>
      </c>
      <c r="HJ34" s="2">
        <f t="shared" si="20"/>
        <v>76770045.359999999</v>
      </c>
      <c r="HK34" s="2">
        <f t="shared" si="20"/>
        <v>74160391.96800001</v>
      </c>
      <c r="HL34" s="2">
        <f t="shared" si="20"/>
        <v>1472911304.3760002</v>
      </c>
      <c r="HM34" s="2">
        <f t="shared" si="20"/>
        <v>619178001.76799989</v>
      </c>
      <c r="HN34" s="2">
        <f t="shared" si="20"/>
        <v>443477606.92800003</v>
      </c>
      <c r="HO34" s="2">
        <f t="shared" si="20"/>
        <v>212287489.67999998</v>
      </c>
      <c r="HP34" s="2">
        <f t="shared" si="20"/>
        <v>120721662.64800002</v>
      </c>
      <c r="HQ34" s="2">
        <f t="shared" si="20"/>
        <v>123689531.87280002</v>
      </c>
      <c r="HR34" s="2">
        <f t="shared" si="20"/>
        <v>197299363.36800003</v>
      </c>
      <c r="HS34" s="2">
        <f t="shared" si="20"/>
        <v>185788427.97600001</v>
      </c>
      <c r="HT34" s="2">
        <f t="shared" si="20"/>
        <v>1644064267.8239999</v>
      </c>
      <c r="HU34" s="2">
        <f t="shared" si="20"/>
        <v>544552892.68799996</v>
      </c>
      <c r="HV34" s="2">
        <f t="shared" si="20"/>
        <v>123003062.27999999</v>
      </c>
      <c r="HW34" s="2">
        <f t="shared" si="20"/>
        <v>102616251.28799999</v>
      </c>
      <c r="HX34" s="2">
        <f t="shared" si="20"/>
        <v>118053104.832</v>
      </c>
      <c r="HY34" s="2">
        <f t="shared" si="20"/>
        <v>81885556.535999998</v>
      </c>
      <c r="HZ34" s="2">
        <f t="shared" si="20"/>
        <v>376419076.53600013</v>
      </c>
      <c r="IA34" s="2">
        <f t="shared" si="20"/>
        <v>99403499.639999986</v>
      </c>
      <c r="IB34" s="2">
        <f t="shared" si="20"/>
        <v>113704473.912</v>
      </c>
      <c r="IC34" s="2">
        <f t="shared" si="20"/>
        <v>100919425.34400001</v>
      </c>
      <c r="ID34" s="2">
        <f t="shared" si="20"/>
        <v>117341279.56799999</v>
      </c>
      <c r="IE34" s="2">
        <f t="shared" si="20"/>
        <v>207941940.23999998</v>
      </c>
      <c r="IF34" s="2">
        <f t="shared" si="20"/>
        <v>51712689.287999995</v>
      </c>
      <c r="IG34" s="2">
        <f t="shared" si="20"/>
        <v>128757173.61600001</v>
      </c>
      <c r="IH34" s="2">
        <f t="shared" si="20"/>
        <v>75468236.544</v>
      </c>
      <c r="II34" s="2">
        <f t="shared" si="20"/>
        <v>68080488.767999992</v>
      </c>
      <c r="IJ34" s="2">
        <f t="shared" si="20"/>
        <v>1286125567.6799998</v>
      </c>
      <c r="IK34" s="2">
        <f t="shared" si="20"/>
        <v>608327826.96000004</v>
      </c>
      <c r="IL34" s="2">
        <f t="shared" si="20"/>
        <v>161837938.91999999</v>
      </c>
      <c r="IM34" s="2">
        <f t="shared" si="20"/>
        <v>250046569.96800005</v>
      </c>
      <c r="IN34" s="2">
        <f t="shared" si="20"/>
        <v>395082226.22400004</v>
      </c>
      <c r="IO34" s="2">
        <f t="shared" si="20"/>
        <v>198925519.63199994</v>
      </c>
      <c r="IP34" s="2">
        <f t="shared" si="20"/>
        <v>109998583.05599996</v>
      </c>
      <c r="IQ34" s="2">
        <f t="shared" si="20"/>
        <v>71563801.631999999</v>
      </c>
      <c r="IR34" s="2">
        <f t="shared" si="20"/>
        <v>91963908.216000006</v>
      </c>
      <c r="IS34" s="2">
        <f t="shared" si="20"/>
        <v>83263259.664000005</v>
      </c>
      <c r="IT34" s="2">
        <f t="shared" si="20"/>
        <v>97517518.512000009</v>
      </c>
      <c r="IU34" s="2">
        <f t="shared" si="20"/>
        <v>2301537291.3839998</v>
      </c>
      <c r="IV34" s="2">
        <f t="shared" si="20"/>
        <v>692665117.24799991</v>
      </c>
      <c r="IW34" s="2">
        <f t="shared" si="20"/>
        <v>234752449.24800003</v>
      </c>
      <c r="IX34" s="2">
        <f t="shared" si="20"/>
        <v>158732186.11199999</v>
      </c>
      <c r="IY34" s="2">
        <f t="shared" si="20"/>
        <v>98374676.256000012</v>
      </c>
      <c r="IZ34" s="2">
        <f t="shared" si="20"/>
        <v>60710941.343999997</v>
      </c>
      <c r="JA34" s="2">
        <f t="shared" ref="JA34:LL34" si="21">SUM(JA19:JA33)</f>
        <v>101485915.94400001</v>
      </c>
      <c r="JB34" s="2">
        <f t="shared" si="21"/>
        <v>56905106.568000004</v>
      </c>
      <c r="JC34" s="2">
        <f t="shared" si="21"/>
        <v>79980932.447999999</v>
      </c>
      <c r="JD34" s="2">
        <f t="shared" si="21"/>
        <v>124202482.368</v>
      </c>
      <c r="JE34" s="2">
        <f t="shared" si="21"/>
        <v>136800536.13600001</v>
      </c>
      <c r="JF34" s="2">
        <f t="shared" si="21"/>
        <v>87287798.520000011</v>
      </c>
      <c r="JG34" s="2">
        <f t="shared" si="21"/>
        <v>1260356317.4400001</v>
      </c>
      <c r="JH34" s="2">
        <f t="shared" si="21"/>
        <v>428591505.88800001</v>
      </c>
      <c r="JI34" s="2">
        <f t="shared" si="21"/>
        <v>95450823.984000012</v>
      </c>
      <c r="JJ34" s="2">
        <f t="shared" si="21"/>
        <v>99250806.143999994</v>
      </c>
      <c r="JK34" s="2">
        <f t="shared" si="21"/>
        <v>74212825.15200001</v>
      </c>
      <c r="JL34" s="2">
        <f t="shared" si="21"/>
        <v>82211110.704000011</v>
      </c>
      <c r="JM34" s="2">
        <f t="shared" si="21"/>
        <v>1178800344.0960002</v>
      </c>
      <c r="JN34" s="2">
        <f t="shared" si="21"/>
        <v>99496516.656000018</v>
      </c>
      <c r="JO34" s="2">
        <f t="shared" si="21"/>
        <v>118967938.56000002</v>
      </c>
      <c r="JP34" s="2">
        <f t="shared" si="21"/>
        <v>187082957.75999996</v>
      </c>
      <c r="JQ34" s="2">
        <f t="shared" si="21"/>
        <v>102597051.024</v>
      </c>
      <c r="JR34" s="2">
        <f t="shared" si="21"/>
        <v>217427287.368</v>
      </c>
      <c r="JS34" s="2">
        <f t="shared" si="21"/>
        <v>82068565.703999996</v>
      </c>
      <c r="JT34" s="2">
        <f t="shared" si="21"/>
        <v>2669658475.5120001</v>
      </c>
      <c r="JU34" s="2">
        <f t="shared" si="21"/>
        <v>672936371.42399991</v>
      </c>
      <c r="JV34" s="2">
        <f t="shared" si="21"/>
        <v>120239984.5536</v>
      </c>
      <c r="JW34" s="2">
        <f t="shared" si="21"/>
        <v>67825783.415999994</v>
      </c>
      <c r="JX34" s="2">
        <f t="shared" si="21"/>
        <v>159648954.55199996</v>
      </c>
      <c r="JY34" s="2">
        <f t="shared" si="21"/>
        <v>58290537.911999986</v>
      </c>
      <c r="JZ34" s="2">
        <f t="shared" si="21"/>
        <v>358732381.77600002</v>
      </c>
      <c r="KA34" s="2">
        <f t="shared" si="21"/>
        <v>220547996.97600001</v>
      </c>
      <c r="KB34" s="2">
        <f t="shared" si="21"/>
        <v>135794803.63200003</v>
      </c>
      <c r="KC34" s="2">
        <f t="shared" si="21"/>
        <v>175815729.95999998</v>
      </c>
      <c r="KD34" s="2">
        <f t="shared" si="21"/>
        <v>112105205.61600001</v>
      </c>
      <c r="KE34" s="2">
        <f t="shared" si="21"/>
        <v>126795678.16799998</v>
      </c>
      <c r="KF34" s="2">
        <f t="shared" si="21"/>
        <v>68892025.368000001</v>
      </c>
      <c r="KG34" s="2">
        <f t="shared" si="21"/>
        <v>36610070.616000004</v>
      </c>
      <c r="KH34" s="2">
        <f t="shared" si="21"/>
        <v>89084406.888000026</v>
      </c>
      <c r="KI34" s="2">
        <f t="shared" si="21"/>
        <v>46473544.319999993</v>
      </c>
      <c r="KJ34" s="2">
        <f t="shared" si="21"/>
        <v>2628061880.2800002</v>
      </c>
      <c r="KK34" s="2">
        <f t="shared" si="21"/>
        <v>205540379.11199993</v>
      </c>
      <c r="KL34" s="2">
        <f t="shared" si="21"/>
        <v>168122510.16000003</v>
      </c>
      <c r="KM34" s="2">
        <f t="shared" si="21"/>
        <v>171869597.56800002</v>
      </c>
      <c r="KN34" s="2">
        <f t="shared" si="21"/>
        <v>180968190.26399997</v>
      </c>
      <c r="KO34" s="2">
        <f t="shared" si="21"/>
        <v>154909847.472</v>
      </c>
      <c r="KP34" s="2">
        <f t="shared" si="21"/>
        <v>561830260.10399997</v>
      </c>
      <c r="KQ34" s="2">
        <f t="shared" si="21"/>
        <v>123023372.088</v>
      </c>
      <c r="KR34" s="2">
        <f t="shared" si="21"/>
        <v>121557788.28</v>
      </c>
      <c r="KS34" s="2">
        <f t="shared" si="21"/>
        <v>989890553.13600004</v>
      </c>
      <c r="KT34" s="2">
        <f t="shared" si="21"/>
        <v>126833261.51999998</v>
      </c>
      <c r="KU34" s="2">
        <f t="shared" si="21"/>
        <v>164178387.62400001</v>
      </c>
      <c r="KV34" s="2">
        <f t="shared" si="21"/>
        <v>397208256.24000001</v>
      </c>
      <c r="KW34" s="2">
        <f t="shared" si="21"/>
        <v>120486279.19199999</v>
      </c>
      <c r="KX34" s="2">
        <f t="shared" si="21"/>
        <v>169182004.89600003</v>
      </c>
      <c r="KY34" s="2">
        <f t="shared" si="21"/>
        <v>1264471266.8879993</v>
      </c>
      <c r="KZ34" s="2">
        <f t="shared" si="21"/>
        <v>193847933.18399999</v>
      </c>
      <c r="LA34" s="2">
        <f t="shared" si="21"/>
        <v>1188416878.1039999</v>
      </c>
      <c r="LB34" s="2">
        <f t="shared" si="21"/>
        <v>136606970.56800002</v>
      </c>
      <c r="LC34" s="2">
        <f t="shared" si="21"/>
        <v>95796051.744000003</v>
      </c>
      <c r="LD34" s="2">
        <f t="shared" si="21"/>
        <v>339451431.38400006</v>
      </c>
      <c r="LE34" s="2">
        <f t="shared" si="21"/>
        <v>260325676.68000001</v>
      </c>
      <c r="LF34" s="2">
        <f t="shared" si="21"/>
        <v>162405369.02399999</v>
      </c>
      <c r="LG34" s="2">
        <f t="shared" si="21"/>
        <v>168291018.74399999</v>
      </c>
      <c r="LH34" s="2">
        <f t="shared" si="21"/>
        <v>142453680.648</v>
      </c>
      <c r="LI34" s="2">
        <f t="shared" si="21"/>
        <v>2753068202.3520002</v>
      </c>
      <c r="LJ34" s="2">
        <f t="shared" si="21"/>
        <v>550087893.09600008</v>
      </c>
      <c r="LK34" s="2">
        <f t="shared" si="21"/>
        <v>676940244.21600008</v>
      </c>
      <c r="LL34" s="2">
        <f t="shared" si="21"/>
        <v>642579106.87199986</v>
      </c>
      <c r="LM34" s="2">
        <f t="shared" ref="LM34:NX34" si="22">SUM(LM19:LM33)</f>
        <v>128830282.48800001</v>
      </c>
      <c r="LN34" s="2">
        <f t="shared" si="22"/>
        <v>157633167.69599998</v>
      </c>
      <c r="LO34" s="2">
        <f t="shared" si="22"/>
        <v>86349593.904000014</v>
      </c>
      <c r="LP34" s="2">
        <f t="shared" si="22"/>
        <v>160970241.07199997</v>
      </c>
      <c r="LQ34" s="2">
        <f t="shared" si="22"/>
        <v>11834416.344000002</v>
      </c>
      <c r="LR34" s="2">
        <f t="shared" si="22"/>
        <v>205679187.55199999</v>
      </c>
      <c r="LS34" s="2">
        <f t="shared" si="22"/>
        <v>79118542.943999991</v>
      </c>
      <c r="LT34" s="2">
        <f t="shared" si="22"/>
        <v>868538819.47200024</v>
      </c>
      <c r="LU34" s="2">
        <f t="shared" si="22"/>
        <v>173569120.46399999</v>
      </c>
      <c r="LV34" s="2">
        <f t="shared" si="22"/>
        <v>93456292.655999988</v>
      </c>
      <c r="LW34" s="2">
        <f t="shared" si="22"/>
        <v>2065536292.3919997</v>
      </c>
      <c r="LX34" s="2">
        <f t="shared" si="22"/>
        <v>1114797553.7039998</v>
      </c>
      <c r="LY34" s="2">
        <f t="shared" si="22"/>
        <v>2320583695.9200006</v>
      </c>
      <c r="LZ34" s="2">
        <f t="shared" si="22"/>
        <v>592428821.20799983</v>
      </c>
      <c r="MA34" s="2">
        <f t="shared" si="22"/>
        <v>280776209.37599999</v>
      </c>
      <c r="MB34" s="2">
        <f t="shared" si="22"/>
        <v>279525368.13600004</v>
      </c>
      <c r="MC34" s="2">
        <f t="shared" si="22"/>
        <v>215021404.79999998</v>
      </c>
      <c r="MD34" s="2">
        <f t="shared" si="22"/>
        <v>174744583.15200001</v>
      </c>
      <c r="ME34" s="2">
        <f t="shared" si="22"/>
        <v>209110880.97600001</v>
      </c>
      <c r="MF34" s="2">
        <f t="shared" si="22"/>
        <v>218839727.76000002</v>
      </c>
      <c r="MG34" s="2">
        <f t="shared" si="22"/>
        <v>414248914.60799992</v>
      </c>
      <c r="MH34" s="2">
        <f t="shared" si="22"/>
        <v>127689798.40799999</v>
      </c>
      <c r="MI34" s="2">
        <f t="shared" si="22"/>
        <v>4684342822.895999</v>
      </c>
      <c r="MJ34" s="2">
        <f t="shared" si="22"/>
        <v>161583017.01599997</v>
      </c>
      <c r="MK34" s="2">
        <f t="shared" si="22"/>
        <v>98496154.291199982</v>
      </c>
      <c r="ML34" s="2">
        <f t="shared" si="22"/>
        <v>87558551.016000003</v>
      </c>
      <c r="MM34" s="2">
        <f t="shared" si="22"/>
        <v>80791225.320000008</v>
      </c>
      <c r="MN34" s="2">
        <f t="shared" si="22"/>
        <v>149440710.14399999</v>
      </c>
      <c r="MO34" s="2">
        <f t="shared" si="22"/>
        <v>125587734.40799999</v>
      </c>
      <c r="MP34" s="2">
        <f t="shared" si="22"/>
        <v>109326132.33599998</v>
      </c>
      <c r="MQ34" s="2">
        <f t="shared" si="22"/>
        <v>181241493.72000003</v>
      </c>
      <c r="MR34" s="2">
        <f t="shared" si="22"/>
        <v>105564182.76000001</v>
      </c>
      <c r="MS34" s="2">
        <f t="shared" si="22"/>
        <v>113015647.24800001</v>
      </c>
      <c r="MT34" s="2">
        <f t="shared" si="22"/>
        <v>100313525.184</v>
      </c>
      <c r="MU34" s="2">
        <f t="shared" si="22"/>
        <v>3320365113.7200003</v>
      </c>
      <c r="MV34" s="2">
        <f t="shared" si="22"/>
        <v>144002661.384</v>
      </c>
      <c r="MW34" s="2">
        <f t="shared" si="22"/>
        <v>154069350.57600001</v>
      </c>
      <c r="MX34" s="2">
        <f t="shared" si="22"/>
        <v>265854452.73599997</v>
      </c>
      <c r="MY34" s="2">
        <f t="shared" si="22"/>
        <v>198661101.14399999</v>
      </c>
      <c r="MZ34" s="2">
        <f t="shared" si="22"/>
        <v>132545629.60800001</v>
      </c>
      <c r="NA34" s="2">
        <f t="shared" si="22"/>
        <v>339781030.15200001</v>
      </c>
      <c r="NB34" s="2">
        <f t="shared" si="22"/>
        <v>268344766.19999996</v>
      </c>
      <c r="NC34" s="2">
        <f t="shared" si="22"/>
        <v>106203525.83999999</v>
      </c>
      <c r="ND34" s="2">
        <f t="shared" si="22"/>
        <v>61164965.351999998</v>
      </c>
      <c r="NE34" s="2">
        <f t="shared" si="22"/>
        <v>48705954.839999996</v>
      </c>
      <c r="NF34" s="2">
        <f t="shared" si="22"/>
        <v>4833799750.4160004</v>
      </c>
      <c r="NG34" s="2">
        <f t="shared" si="22"/>
        <v>453658602.23999989</v>
      </c>
      <c r="NH34" s="2">
        <f t="shared" si="22"/>
        <v>104335275.91200002</v>
      </c>
      <c r="NI34" s="2">
        <f t="shared" si="22"/>
        <v>1518696521.9279997</v>
      </c>
      <c r="NJ34" s="2">
        <f t="shared" si="22"/>
        <v>118611645.984</v>
      </c>
      <c r="NK34" s="2">
        <f t="shared" si="22"/>
        <v>292608724.31999999</v>
      </c>
      <c r="NL34" s="2">
        <f t="shared" si="22"/>
        <v>636235254.96000004</v>
      </c>
      <c r="NM34" s="2">
        <f t="shared" si="22"/>
        <v>548406589.10399997</v>
      </c>
      <c r="NN34" s="2">
        <f t="shared" si="22"/>
        <v>49260587.399999991</v>
      </c>
      <c r="NO34" s="2">
        <f t="shared" si="22"/>
        <v>211171211.88</v>
      </c>
      <c r="NP34" s="2">
        <f t="shared" si="22"/>
        <v>161635544.27999997</v>
      </c>
      <c r="NQ34" s="2">
        <f t="shared" si="22"/>
        <v>115556655.024</v>
      </c>
      <c r="NR34" s="2">
        <f t="shared" si="22"/>
        <v>1092845655.648</v>
      </c>
      <c r="NS34" s="2">
        <f t="shared" si="22"/>
        <v>120917433.69600001</v>
      </c>
      <c r="NT34" s="2">
        <f t="shared" si="22"/>
        <v>117390025.8</v>
      </c>
      <c r="NU34" s="2">
        <f t="shared" si="22"/>
        <v>95857790.040000007</v>
      </c>
      <c r="NV34" s="2">
        <f t="shared" si="22"/>
        <v>81645566.832000002</v>
      </c>
      <c r="NW34" s="2">
        <f t="shared" si="22"/>
        <v>34643213.351999998</v>
      </c>
      <c r="NX34" s="2">
        <f t="shared" si="22"/>
        <v>77677135.775999993</v>
      </c>
      <c r="NY34" s="2">
        <f t="shared" ref="NY34:QJ34" si="23">SUM(NY19:NY33)</f>
        <v>2844134279.3279996</v>
      </c>
      <c r="NZ34" s="2">
        <f t="shared" si="23"/>
        <v>646794836.3039999</v>
      </c>
      <c r="OA34" s="2">
        <f t="shared" si="23"/>
        <v>123968531.03999999</v>
      </c>
      <c r="OB34" s="2">
        <f t="shared" si="23"/>
        <v>88259934.552000016</v>
      </c>
      <c r="OC34" s="2">
        <f t="shared" si="23"/>
        <v>113027991.59999999</v>
      </c>
      <c r="OD34" s="2">
        <f t="shared" si="23"/>
        <v>211948119.62400004</v>
      </c>
      <c r="OE34" s="2">
        <f t="shared" si="23"/>
        <v>78518719.368000001</v>
      </c>
      <c r="OF34" s="2">
        <f t="shared" si="23"/>
        <v>2219969611.7279997</v>
      </c>
      <c r="OG34" s="2">
        <f t="shared" si="23"/>
        <v>494476232.66400009</v>
      </c>
      <c r="OH34" s="2">
        <f t="shared" si="23"/>
        <v>202273019.78400001</v>
      </c>
      <c r="OI34" s="2">
        <f t="shared" si="23"/>
        <v>453665012.27999979</v>
      </c>
      <c r="OJ34" s="2">
        <f t="shared" si="23"/>
        <v>164199136.55999997</v>
      </c>
      <c r="OK34" s="2">
        <f t="shared" si="23"/>
        <v>173519087.68800002</v>
      </c>
      <c r="OL34" s="2">
        <f t="shared" si="23"/>
        <v>188938764.93599999</v>
      </c>
      <c r="OM34" s="2">
        <f t="shared" si="23"/>
        <v>81685525.727999985</v>
      </c>
      <c r="ON34" s="2">
        <f t="shared" si="23"/>
        <v>105432087.84</v>
      </c>
      <c r="OO34" s="2">
        <f t="shared" si="23"/>
        <v>2638827606.6959996</v>
      </c>
      <c r="OP34" s="2">
        <f t="shared" si="23"/>
        <v>423899006.16000009</v>
      </c>
      <c r="OQ34" s="2">
        <f t="shared" si="23"/>
        <v>675110107.77600014</v>
      </c>
      <c r="OR34" s="2">
        <f t="shared" si="23"/>
        <v>253352673.96000001</v>
      </c>
      <c r="OS34" s="2">
        <f t="shared" si="23"/>
        <v>209560049.01600003</v>
      </c>
      <c r="OT34" s="2">
        <f t="shared" si="23"/>
        <v>117254772.88800001</v>
      </c>
      <c r="OU34" s="2">
        <f t="shared" si="23"/>
        <v>1058141805.2880001</v>
      </c>
      <c r="OV34" s="2">
        <f t="shared" si="23"/>
        <v>104657480.40000002</v>
      </c>
      <c r="OW34" s="2">
        <f t="shared" si="23"/>
        <v>125693821.77599999</v>
      </c>
      <c r="OX34" s="2">
        <f t="shared" si="23"/>
        <v>195194149.07999995</v>
      </c>
      <c r="OY34" s="2">
        <f t="shared" si="23"/>
        <v>201935707.68000001</v>
      </c>
      <c r="OZ34" s="2">
        <f t="shared" si="23"/>
        <v>712177988.59200013</v>
      </c>
      <c r="PA34" s="2">
        <f t="shared" si="23"/>
        <v>129049582.176</v>
      </c>
      <c r="PB34" s="2">
        <f t="shared" si="23"/>
        <v>92726180.231999993</v>
      </c>
      <c r="PC34" s="2">
        <f t="shared" si="23"/>
        <v>93284272.896000013</v>
      </c>
      <c r="PD34" s="2">
        <f t="shared" si="23"/>
        <v>1498306396.4640002</v>
      </c>
      <c r="PE34" s="2">
        <f t="shared" si="23"/>
        <v>94433755.032000005</v>
      </c>
      <c r="PF34" s="2">
        <f t="shared" si="23"/>
        <v>272148777.79199994</v>
      </c>
      <c r="PG34" s="2">
        <f t="shared" si="23"/>
        <v>65496746.039999992</v>
      </c>
      <c r="PH34" s="2">
        <f t="shared" si="23"/>
        <v>170385824.18399999</v>
      </c>
      <c r="PI34" s="2">
        <f t="shared" si="23"/>
        <v>337146850.34399992</v>
      </c>
      <c r="PJ34" s="2">
        <f t="shared" si="23"/>
        <v>121817089.03200004</v>
      </c>
      <c r="PK34" s="2">
        <f t="shared" si="23"/>
        <v>99140836.439999998</v>
      </c>
      <c r="PL34" s="2">
        <f t="shared" si="23"/>
        <v>153006831.31200001</v>
      </c>
      <c r="PM34" s="2">
        <f t="shared" si="23"/>
        <v>127321458.936</v>
      </c>
      <c r="PN34" s="2">
        <f t="shared" si="23"/>
        <v>161315236.53599998</v>
      </c>
      <c r="PO34" s="2">
        <f t="shared" si="23"/>
        <v>240863512.96799996</v>
      </c>
      <c r="PP34" s="2">
        <f t="shared" si="23"/>
        <v>88581441.720000029</v>
      </c>
      <c r="PQ34" s="2">
        <f t="shared" si="23"/>
        <v>455447993.88000005</v>
      </c>
      <c r="PR34" s="2">
        <f t="shared" si="23"/>
        <v>85374329.688000008</v>
      </c>
      <c r="PS34" s="2">
        <f t="shared" si="23"/>
        <v>58980455.736000001</v>
      </c>
      <c r="PT34" s="2">
        <f t="shared" si="23"/>
        <v>43121169.359999992</v>
      </c>
      <c r="PU34" s="2">
        <f t="shared" si="23"/>
        <v>73392400.176000014</v>
      </c>
      <c r="PV34" s="2">
        <f t="shared" si="23"/>
        <v>4407553905.3599997</v>
      </c>
      <c r="PW34" s="2">
        <f t="shared" si="23"/>
        <v>86202254.328000009</v>
      </c>
      <c r="PX34" s="2">
        <f t="shared" si="23"/>
        <v>105852481.58400002</v>
      </c>
      <c r="PY34" s="2">
        <f t="shared" si="23"/>
        <v>202078420.99199998</v>
      </c>
      <c r="PZ34" s="2">
        <f t="shared" si="23"/>
        <v>901852921.44000006</v>
      </c>
      <c r="QA34" s="2">
        <f t="shared" si="23"/>
        <v>159756627.31199998</v>
      </c>
      <c r="QB34" s="2">
        <f t="shared" si="23"/>
        <v>284276813.18400002</v>
      </c>
      <c r="QC34" s="2">
        <f t="shared" si="23"/>
        <v>120717534.528</v>
      </c>
      <c r="QD34" s="2">
        <f t="shared" si="23"/>
        <v>357810375.14399999</v>
      </c>
      <c r="QE34" s="2">
        <f t="shared" si="23"/>
        <v>67901357.832000002</v>
      </c>
      <c r="QF34" s="2">
        <f t="shared" si="23"/>
        <v>312028394.85600007</v>
      </c>
      <c r="QG34" s="2">
        <f t="shared" si="23"/>
        <v>84453836.855999991</v>
      </c>
      <c r="QH34" s="2">
        <f t="shared" si="23"/>
        <v>112748219.30400002</v>
      </c>
      <c r="QI34" s="2">
        <f t="shared" si="23"/>
        <v>176903003.208</v>
      </c>
      <c r="QJ34" s="2">
        <f t="shared" si="23"/>
        <v>195114944.56800005</v>
      </c>
      <c r="QK34" s="2">
        <f t="shared" ref="QK34:SV34" si="24">SUM(QK19:QK33)</f>
        <v>231614961.50400001</v>
      </c>
      <c r="QL34" s="2">
        <f t="shared" si="24"/>
        <v>106095200.13599998</v>
      </c>
      <c r="QM34" s="2">
        <f t="shared" si="24"/>
        <v>112027434.59999999</v>
      </c>
      <c r="QN34" s="2">
        <f t="shared" si="24"/>
        <v>76796512.368000001</v>
      </c>
      <c r="QO34" s="2">
        <f t="shared" si="24"/>
        <v>372640914.07199997</v>
      </c>
      <c r="QP34" s="2">
        <f t="shared" si="24"/>
        <v>431344504.58399999</v>
      </c>
      <c r="QQ34" s="2">
        <f t="shared" si="24"/>
        <v>84534629.832000002</v>
      </c>
      <c r="QR34" s="2">
        <f t="shared" si="24"/>
        <v>42078889.560000002</v>
      </c>
      <c r="QS34" s="2">
        <f t="shared" si="24"/>
        <v>39160432.895999998</v>
      </c>
      <c r="QT34" s="2">
        <f t="shared" si="24"/>
        <v>55678844.303999998</v>
      </c>
      <c r="QU34" s="2">
        <f t="shared" si="24"/>
        <v>39141695.903999999</v>
      </c>
      <c r="QV34" s="2">
        <f t="shared" si="24"/>
        <v>1912490242.608</v>
      </c>
      <c r="QW34" s="2">
        <f t="shared" si="24"/>
        <v>92887592.664000005</v>
      </c>
      <c r="QX34" s="2">
        <f t="shared" si="24"/>
        <v>326470599.62400001</v>
      </c>
      <c r="QY34" s="2">
        <f t="shared" si="24"/>
        <v>151940176.752</v>
      </c>
      <c r="QZ34" s="2">
        <f t="shared" si="24"/>
        <v>186748078.51199999</v>
      </c>
      <c r="RA34" s="2">
        <f t="shared" si="24"/>
        <v>357053203.51199996</v>
      </c>
      <c r="RB34" s="2">
        <f t="shared" si="24"/>
        <v>124040960.18399997</v>
      </c>
      <c r="RC34" s="2">
        <f t="shared" si="24"/>
        <v>255004131.16799998</v>
      </c>
      <c r="RD34" s="2">
        <f t="shared" si="24"/>
        <v>278399803.08000004</v>
      </c>
      <c r="RE34" s="2">
        <f t="shared" si="24"/>
        <v>103162042.8</v>
      </c>
      <c r="RF34" s="2">
        <f t="shared" si="24"/>
        <v>103827648.81599998</v>
      </c>
      <c r="RG34" s="2">
        <f t="shared" si="24"/>
        <v>82882944.335999995</v>
      </c>
      <c r="RH34" s="2">
        <f t="shared" si="24"/>
        <v>66917958.336000003</v>
      </c>
      <c r="RI34" s="2">
        <f t="shared" si="24"/>
        <v>2797078502.7839994</v>
      </c>
      <c r="RJ34" s="2">
        <f t="shared" si="24"/>
        <v>346425787.12800002</v>
      </c>
      <c r="RK34" s="2">
        <f t="shared" si="24"/>
        <v>137858783.68799999</v>
      </c>
      <c r="RL34" s="2">
        <f t="shared" si="24"/>
        <v>208601235.67200002</v>
      </c>
      <c r="RM34" s="2">
        <f t="shared" si="24"/>
        <v>164615959.05600002</v>
      </c>
      <c r="RN34" s="2">
        <f t="shared" si="24"/>
        <v>189096088.53600001</v>
      </c>
      <c r="RO34" s="2">
        <f t="shared" si="24"/>
        <v>443590359.19199997</v>
      </c>
      <c r="RP34" s="2">
        <f t="shared" si="24"/>
        <v>121629632.95200001</v>
      </c>
      <c r="RQ34" s="2">
        <f t="shared" si="24"/>
        <v>164732699.30400002</v>
      </c>
      <c r="RR34" s="2">
        <f t="shared" si="24"/>
        <v>338684462.61599994</v>
      </c>
      <c r="RS34" s="2">
        <f t="shared" si="24"/>
        <v>341865666.12000006</v>
      </c>
      <c r="RT34" s="2">
        <f t="shared" si="24"/>
        <v>81459364.679999992</v>
      </c>
      <c r="RU34" s="2">
        <f t="shared" si="24"/>
        <v>84145815.311999977</v>
      </c>
      <c r="RV34" s="2">
        <f t="shared" si="24"/>
        <v>123824866.12800001</v>
      </c>
      <c r="RW34" s="2">
        <f t="shared" si="24"/>
        <v>82396242.552000001</v>
      </c>
      <c r="RX34" s="2">
        <f t="shared" si="24"/>
        <v>98335932.816000015</v>
      </c>
      <c r="RY34" s="2">
        <f t="shared" si="24"/>
        <v>122480711.25600001</v>
      </c>
      <c r="RZ34" s="2">
        <f t="shared" si="24"/>
        <v>61844078.976000004</v>
      </c>
      <c r="SA34" s="2">
        <f t="shared" si="24"/>
        <v>56742016.416000001</v>
      </c>
      <c r="SB34" s="2">
        <f t="shared" si="24"/>
        <v>70062682.944000006</v>
      </c>
      <c r="SC34" s="2">
        <f t="shared" si="24"/>
        <v>1098628478.4719999</v>
      </c>
      <c r="SD34" s="2">
        <f t="shared" si="24"/>
        <v>125968705.15200001</v>
      </c>
      <c r="SE34" s="2">
        <f t="shared" si="24"/>
        <v>129552798.264</v>
      </c>
      <c r="SF34" s="2">
        <f t="shared" si="24"/>
        <v>116202028.77600001</v>
      </c>
      <c r="SG34" s="2">
        <f t="shared" si="24"/>
        <v>79798590.816000015</v>
      </c>
      <c r="SH34" s="2">
        <f t="shared" si="24"/>
        <v>157628464.77600002</v>
      </c>
      <c r="SI34" s="2">
        <f t="shared" si="24"/>
        <v>161017389.81600001</v>
      </c>
      <c r="SJ34" s="2">
        <f t="shared" si="24"/>
        <v>254241366.264</v>
      </c>
      <c r="SK34" s="2">
        <f t="shared" si="24"/>
        <v>127010822.47199999</v>
      </c>
      <c r="SL34" s="2">
        <f t="shared" si="24"/>
        <v>131865727.176</v>
      </c>
      <c r="SM34" s="2">
        <f t="shared" si="24"/>
        <v>353491799.01599997</v>
      </c>
      <c r="SN34" s="2">
        <f t="shared" si="24"/>
        <v>47102127.287999995</v>
      </c>
      <c r="SO34" s="2">
        <f t="shared" si="24"/>
        <v>708064820.1839999</v>
      </c>
      <c r="SP34" s="2">
        <f t="shared" si="24"/>
        <v>195469201.27200001</v>
      </c>
      <c r="SQ34" s="2">
        <f t="shared" si="24"/>
        <v>210338163.38399997</v>
      </c>
      <c r="SR34" s="2">
        <f t="shared" si="24"/>
        <v>277827278.16000003</v>
      </c>
      <c r="SS34" s="2">
        <f t="shared" si="24"/>
        <v>140184404.352</v>
      </c>
      <c r="ST34" s="2">
        <f t="shared" si="24"/>
        <v>155577880.53599998</v>
      </c>
      <c r="SU34" s="2">
        <f t="shared" si="24"/>
        <v>133792317.48000002</v>
      </c>
      <c r="SV34" s="2">
        <f t="shared" si="24"/>
        <v>78392747.592000008</v>
      </c>
      <c r="SW34" s="2">
        <f t="shared" ref="SW34:VH34" si="25">SUM(SW19:SW33)</f>
        <v>1351545631.8239999</v>
      </c>
      <c r="SX34" s="2">
        <f t="shared" si="25"/>
        <v>97958811.312000006</v>
      </c>
      <c r="SY34" s="2">
        <f t="shared" si="25"/>
        <v>203703133.53599995</v>
      </c>
      <c r="SZ34" s="2">
        <f t="shared" si="25"/>
        <v>133853620.48800001</v>
      </c>
      <c r="TA34" s="2">
        <f t="shared" si="25"/>
        <v>67934864.952000007</v>
      </c>
      <c r="TB34" s="2">
        <f t="shared" si="25"/>
        <v>88760127.623999998</v>
      </c>
      <c r="TC34" s="2">
        <f t="shared" si="25"/>
        <v>96129275.400000021</v>
      </c>
      <c r="TD34" s="2">
        <f t="shared" si="25"/>
        <v>336392838.24000001</v>
      </c>
      <c r="TE34" s="2">
        <f t="shared" si="25"/>
        <v>94159178.832000002</v>
      </c>
      <c r="TF34" s="2">
        <f t="shared" si="25"/>
        <v>105465663.38399999</v>
      </c>
      <c r="TG34" s="2">
        <f t="shared" si="25"/>
        <v>161786572.41600001</v>
      </c>
      <c r="TH34" s="2">
        <f t="shared" si="25"/>
        <v>201285022.00799999</v>
      </c>
      <c r="TI34" s="2">
        <f t="shared" si="25"/>
        <v>127819984.46400002</v>
      </c>
      <c r="TJ34" s="2">
        <f t="shared" si="25"/>
        <v>76055791.247999996</v>
      </c>
      <c r="TK34" s="2">
        <f t="shared" si="25"/>
        <v>2628073492.1999998</v>
      </c>
      <c r="TL34" s="2">
        <f t="shared" si="25"/>
        <v>113774023.58399999</v>
      </c>
      <c r="TM34" s="2">
        <f t="shared" si="25"/>
        <v>82808823.23999998</v>
      </c>
      <c r="TN34" s="2">
        <f t="shared" si="25"/>
        <v>232870010.23200002</v>
      </c>
      <c r="TO34" s="2">
        <f t="shared" si="25"/>
        <v>201636312.12</v>
      </c>
      <c r="TP34" s="2">
        <f t="shared" si="25"/>
        <v>116808563.68799999</v>
      </c>
      <c r="TQ34" s="2">
        <f t="shared" si="25"/>
        <v>52871310.93599999</v>
      </c>
      <c r="TR34" s="2">
        <f t="shared" si="25"/>
        <v>625052903.1839999</v>
      </c>
      <c r="TS34" s="2">
        <f t="shared" si="25"/>
        <v>112052166.12</v>
      </c>
      <c r="TT34" s="2">
        <f t="shared" si="25"/>
        <v>217508738.44800004</v>
      </c>
      <c r="TU34" s="2">
        <f t="shared" si="25"/>
        <v>212780663.664</v>
      </c>
      <c r="TV34" s="2">
        <f t="shared" si="25"/>
        <v>112833620.42400001</v>
      </c>
      <c r="TW34" s="2">
        <f t="shared" si="25"/>
        <v>73748772.552000001</v>
      </c>
      <c r="TX34" s="2">
        <f t="shared" si="25"/>
        <v>118254408.40800001</v>
      </c>
      <c r="TY34" s="2">
        <f t="shared" si="25"/>
        <v>103316590.15200001</v>
      </c>
      <c r="TZ34" s="2">
        <f t="shared" si="25"/>
        <v>95414607.888000011</v>
      </c>
      <c r="UA34" s="2">
        <f t="shared" si="25"/>
        <v>713670323.63999987</v>
      </c>
      <c r="UB34" s="2">
        <f t="shared" si="25"/>
        <v>91218542.159999982</v>
      </c>
      <c r="UC34" s="2">
        <f t="shared" si="25"/>
        <v>1133473693.6559999</v>
      </c>
      <c r="UD34" s="2">
        <f t="shared" si="25"/>
        <v>314155537.22400004</v>
      </c>
      <c r="UE34" s="2">
        <f t="shared" si="25"/>
        <v>101229774.98399998</v>
      </c>
      <c r="UF34" s="2">
        <f t="shared" si="25"/>
        <v>118441710.456</v>
      </c>
      <c r="UG34" s="2">
        <f t="shared" si="25"/>
        <v>692369591.97600019</v>
      </c>
      <c r="UH34" s="2">
        <f t="shared" si="25"/>
        <v>71947223.688000008</v>
      </c>
      <c r="UI34" s="2">
        <f t="shared" si="25"/>
        <v>57480546.311999999</v>
      </c>
      <c r="UJ34" s="2">
        <f t="shared" si="25"/>
        <v>95444579.088000014</v>
      </c>
      <c r="UK34" s="2">
        <f t="shared" si="25"/>
        <v>79001070.960000008</v>
      </c>
      <c r="UL34" s="2">
        <f t="shared" si="25"/>
        <v>768470972.08800006</v>
      </c>
      <c r="UM34" s="2">
        <f t="shared" si="25"/>
        <v>205518411.59999999</v>
      </c>
      <c r="UN34" s="2">
        <f t="shared" si="25"/>
        <v>144328905.88799998</v>
      </c>
      <c r="UO34" s="2">
        <f t="shared" si="25"/>
        <v>220200888.19199997</v>
      </c>
      <c r="UP34" s="2">
        <f t="shared" si="25"/>
        <v>154097767.77600002</v>
      </c>
      <c r="UQ34" s="2">
        <f t="shared" si="25"/>
        <v>112899345.04800001</v>
      </c>
      <c r="UR34" s="2">
        <f t="shared" si="25"/>
        <v>4008402908.664</v>
      </c>
      <c r="US34" s="2">
        <f t="shared" si="25"/>
        <v>180592514.78400001</v>
      </c>
      <c r="UT34" s="2">
        <f t="shared" si="25"/>
        <v>152212447.296</v>
      </c>
      <c r="UU34" s="2">
        <f t="shared" si="25"/>
        <v>626485638.67200005</v>
      </c>
      <c r="UV34" s="2">
        <f t="shared" si="25"/>
        <v>48470929.464000002</v>
      </c>
      <c r="UW34" s="2">
        <f t="shared" si="25"/>
        <v>118707106.29599999</v>
      </c>
      <c r="UX34" s="2">
        <f t="shared" si="25"/>
        <v>387794449.10399997</v>
      </c>
      <c r="UY34" s="2">
        <f t="shared" si="25"/>
        <v>101508381.23999999</v>
      </c>
      <c r="UZ34" s="2">
        <f t="shared" si="25"/>
        <v>84078550.320000023</v>
      </c>
      <c r="VA34" s="2">
        <f t="shared" si="25"/>
        <v>125938997.52000001</v>
      </c>
      <c r="VB34" s="2">
        <f t="shared" si="25"/>
        <v>158703747.96000001</v>
      </c>
      <c r="VC34" s="2">
        <f t="shared" si="25"/>
        <v>395467964.11199999</v>
      </c>
      <c r="VD34" s="2">
        <f t="shared" si="25"/>
        <v>166966217.32800004</v>
      </c>
      <c r="VE34" s="2">
        <f t="shared" si="25"/>
        <v>306522979.24799997</v>
      </c>
      <c r="VF34" s="2">
        <f t="shared" si="25"/>
        <v>95090404.560000002</v>
      </c>
      <c r="VG34" s="2">
        <f t="shared" si="25"/>
        <v>87557660.376000002</v>
      </c>
      <c r="VH34" s="2">
        <f t="shared" si="25"/>
        <v>76849678.296000004</v>
      </c>
      <c r="VI34" s="2">
        <f t="shared" ref="VI34:XT34" si="26">SUM(VI19:VI33)</f>
        <v>92881457.447999999</v>
      </c>
      <c r="VJ34" s="2">
        <f t="shared" si="26"/>
        <v>398899023.38400006</v>
      </c>
      <c r="VK34" s="2">
        <f t="shared" si="26"/>
        <v>74648567.856000006</v>
      </c>
      <c r="VL34" s="2">
        <f t="shared" si="26"/>
        <v>62924189.184</v>
      </c>
      <c r="VM34" s="2">
        <f t="shared" si="26"/>
        <v>53183608.655999996</v>
      </c>
      <c r="VN34" s="2">
        <f t="shared" si="26"/>
        <v>2154238021.3920002</v>
      </c>
      <c r="VO34" s="2">
        <f t="shared" si="26"/>
        <v>137223403.24800003</v>
      </c>
      <c r="VP34" s="2">
        <f t="shared" si="26"/>
        <v>138975842.664</v>
      </c>
      <c r="VQ34" s="2">
        <f t="shared" si="26"/>
        <v>265916844.072</v>
      </c>
      <c r="VR34" s="2">
        <f t="shared" si="26"/>
        <v>311815709.51999998</v>
      </c>
      <c r="VS34" s="2">
        <f t="shared" si="26"/>
        <v>249001344.62400007</v>
      </c>
      <c r="VT34" s="2">
        <f t="shared" si="26"/>
        <v>175376285.85600001</v>
      </c>
      <c r="VU34" s="2">
        <f t="shared" si="26"/>
        <v>121269637.05600001</v>
      </c>
      <c r="VV34" s="2">
        <f t="shared" si="26"/>
        <v>149462617.00800002</v>
      </c>
      <c r="VW34" s="2">
        <f t="shared" si="26"/>
        <v>628924264.63199985</v>
      </c>
      <c r="VX34" s="2">
        <f t="shared" si="26"/>
        <v>131484990.192</v>
      </c>
      <c r="VY34" s="2">
        <f t="shared" si="26"/>
        <v>270961789.51200002</v>
      </c>
      <c r="VZ34" s="2">
        <f t="shared" si="26"/>
        <v>145398971.13599998</v>
      </c>
      <c r="WA34" s="2">
        <f t="shared" si="26"/>
        <v>109899187.848</v>
      </c>
      <c r="WB34" s="2">
        <f t="shared" si="26"/>
        <v>94637639.615999997</v>
      </c>
      <c r="WC34" s="2">
        <f t="shared" si="26"/>
        <v>5574727669.0079994</v>
      </c>
      <c r="WD34" s="2">
        <f t="shared" si="26"/>
        <v>283670129.16000003</v>
      </c>
      <c r="WE34" s="2">
        <f t="shared" si="26"/>
        <v>165292983.33600003</v>
      </c>
      <c r="WF34" s="2">
        <f t="shared" si="26"/>
        <v>152526036.81599998</v>
      </c>
      <c r="WG34" s="2">
        <f t="shared" si="26"/>
        <v>94382687.736000001</v>
      </c>
      <c r="WH34" s="2">
        <f t="shared" si="26"/>
        <v>183898840.03200004</v>
      </c>
      <c r="WI34" s="2">
        <f t="shared" si="26"/>
        <v>300123299.42399991</v>
      </c>
      <c r="WJ34" s="2">
        <f t="shared" si="26"/>
        <v>307152818.99999988</v>
      </c>
      <c r="WK34" s="2">
        <f t="shared" si="26"/>
        <v>174231407.83199999</v>
      </c>
      <c r="WL34" s="2">
        <f t="shared" si="26"/>
        <v>236031546.60000002</v>
      </c>
      <c r="WM34" s="2">
        <f t="shared" si="26"/>
        <v>134840043.67199999</v>
      </c>
      <c r="WN34" s="2">
        <f t="shared" si="26"/>
        <v>494753559.02399999</v>
      </c>
      <c r="WO34" s="2">
        <f t="shared" si="26"/>
        <v>170790623.63999999</v>
      </c>
      <c r="WP34" s="2">
        <f t="shared" si="26"/>
        <v>283647629.01600003</v>
      </c>
      <c r="WQ34" s="2">
        <f t="shared" si="26"/>
        <v>441619700.088</v>
      </c>
      <c r="WR34" s="2">
        <f t="shared" si="26"/>
        <v>181370075.40000001</v>
      </c>
      <c r="WS34" s="2">
        <f t="shared" si="26"/>
        <v>221010719.15999997</v>
      </c>
      <c r="WT34" s="2">
        <f t="shared" si="26"/>
        <v>240211182.67199993</v>
      </c>
      <c r="WU34" s="2">
        <f t="shared" si="26"/>
        <v>117206425.58400001</v>
      </c>
      <c r="WV34" s="2">
        <f t="shared" si="26"/>
        <v>356029916.06399995</v>
      </c>
      <c r="WW34" s="2">
        <f t="shared" si="26"/>
        <v>803553309.07200015</v>
      </c>
      <c r="WX34" s="2">
        <f t="shared" si="26"/>
        <v>145608426.792</v>
      </c>
      <c r="WY34" s="2">
        <f t="shared" si="26"/>
        <v>95394265.72799997</v>
      </c>
      <c r="WZ34" s="2">
        <f t="shared" si="26"/>
        <v>90189000.936000019</v>
      </c>
      <c r="XA34" s="2">
        <f t="shared" si="26"/>
        <v>126461736.07200001</v>
      </c>
      <c r="XB34" s="2">
        <f t="shared" si="26"/>
        <v>88864067.06400001</v>
      </c>
      <c r="XC34" s="2">
        <f t="shared" si="26"/>
        <v>89999188.680000007</v>
      </c>
      <c r="XD34" s="2">
        <f t="shared" si="26"/>
        <v>104148843.07199997</v>
      </c>
      <c r="XE34" s="2">
        <f t="shared" si="26"/>
        <v>590548810.94399989</v>
      </c>
      <c r="XF34" s="2">
        <f t="shared" si="26"/>
        <v>76963132.944000006</v>
      </c>
      <c r="XG34" s="2">
        <f t="shared" si="26"/>
        <v>57464615.376000002</v>
      </c>
      <c r="XH34" s="2">
        <f t="shared" si="26"/>
        <v>62245907.040000007</v>
      </c>
      <c r="XI34" s="2">
        <f t="shared" si="26"/>
        <v>57998911.056000002</v>
      </c>
      <c r="XJ34" s="2">
        <f t="shared" si="26"/>
        <v>3115440853.8239994</v>
      </c>
      <c r="XK34" s="2">
        <f t="shared" si="26"/>
        <v>297576842.54399997</v>
      </c>
      <c r="XL34" s="2">
        <f t="shared" si="26"/>
        <v>368980900.72799993</v>
      </c>
      <c r="XM34" s="2">
        <f t="shared" si="26"/>
        <v>927344865.74400008</v>
      </c>
      <c r="XN34" s="2">
        <f t="shared" si="26"/>
        <v>227164563.86400002</v>
      </c>
      <c r="XO34" s="2">
        <f t="shared" si="26"/>
        <v>280892049.43200004</v>
      </c>
      <c r="XP34" s="2">
        <f t="shared" si="26"/>
        <v>476880802.05600005</v>
      </c>
      <c r="XQ34" s="2">
        <f t="shared" si="26"/>
        <v>261824574.40799999</v>
      </c>
      <c r="XR34" s="2">
        <f t="shared" si="26"/>
        <v>197321447.73600003</v>
      </c>
      <c r="XS34" s="2">
        <f t="shared" si="26"/>
        <v>472601644.72799999</v>
      </c>
      <c r="XT34" s="2">
        <f t="shared" si="26"/>
        <v>386212809.14400005</v>
      </c>
      <c r="XU34" s="2">
        <f t="shared" ref="XU34:AAF34" si="27">SUM(XU19:XU33)</f>
        <v>127343250.57600003</v>
      </c>
      <c r="XV34" s="2">
        <f t="shared" si="27"/>
        <v>152065164.072</v>
      </c>
      <c r="XW34" s="2">
        <f t="shared" si="27"/>
        <v>181114359.12</v>
      </c>
      <c r="XX34" s="2">
        <f t="shared" si="27"/>
        <v>151113994.65600002</v>
      </c>
      <c r="XY34" s="2">
        <f t="shared" si="27"/>
        <v>194126742.40799999</v>
      </c>
      <c r="XZ34" s="2">
        <f t="shared" si="27"/>
        <v>115396232.568</v>
      </c>
      <c r="YA34" s="2">
        <f t="shared" si="27"/>
        <v>126325694.75999999</v>
      </c>
      <c r="YB34" s="2">
        <f t="shared" si="27"/>
        <v>105252326.976</v>
      </c>
      <c r="YC34" s="2">
        <f t="shared" si="27"/>
        <v>106093843.67999998</v>
      </c>
      <c r="YD34" s="2">
        <f t="shared" si="27"/>
        <v>135714776.016</v>
      </c>
      <c r="YE34" s="2">
        <f t="shared" si="27"/>
        <v>114576301.91999999</v>
      </c>
      <c r="YF34" s="2">
        <f t="shared" si="27"/>
        <v>132578985.984</v>
      </c>
      <c r="YG34" s="2">
        <f t="shared" si="27"/>
        <v>2868534250.7519999</v>
      </c>
      <c r="YH34" s="2">
        <f t="shared" si="27"/>
        <v>134984221.75199997</v>
      </c>
      <c r="YI34" s="2">
        <f t="shared" si="27"/>
        <v>280753907.59200001</v>
      </c>
      <c r="YJ34" s="2">
        <f t="shared" si="27"/>
        <v>135032483.44799998</v>
      </c>
      <c r="YK34" s="2">
        <f t="shared" si="27"/>
        <v>620647778.84640002</v>
      </c>
      <c r="YL34" s="2">
        <f t="shared" si="27"/>
        <v>151489915.84799999</v>
      </c>
      <c r="YM34" s="2">
        <f t="shared" si="27"/>
        <v>309759887.18399996</v>
      </c>
      <c r="YN34" s="2">
        <f t="shared" si="27"/>
        <v>96821501.400000006</v>
      </c>
      <c r="YO34" s="2">
        <f t="shared" si="27"/>
        <v>493095289.10399991</v>
      </c>
      <c r="YP34" s="2">
        <f t="shared" si="27"/>
        <v>385899118.89600003</v>
      </c>
      <c r="YQ34" s="2">
        <f t="shared" si="27"/>
        <v>215294798.472</v>
      </c>
      <c r="YR34" s="2">
        <f t="shared" si="27"/>
        <v>124685687.54400001</v>
      </c>
      <c r="YS34" s="2">
        <f t="shared" si="27"/>
        <v>99299729.712000012</v>
      </c>
      <c r="YT34" s="2">
        <f t="shared" si="27"/>
        <v>101251296.21600001</v>
      </c>
      <c r="YU34" s="2">
        <f t="shared" si="27"/>
        <v>81462107.760000005</v>
      </c>
      <c r="YV34" s="2">
        <f t="shared" si="27"/>
        <v>86868325.679999992</v>
      </c>
      <c r="YW34" s="2">
        <f t="shared" si="27"/>
        <v>67975285.079999983</v>
      </c>
      <c r="YX34" s="2">
        <f t="shared" si="27"/>
        <v>1670970864.3119998</v>
      </c>
      <c r="YY34" s="2">
        <f t="shared" si="27"/>
        <v>140953982.47199997</v>
      </c>
      <c r="YZ34" s="2">
        <f t="shared" si="27"/>
        <v>120293692.58399999</v>
      </c>
      <c r="ZA34" s="2">
        <f t="shared" si="27"/>
        <v>105370453.41600002</v>
      </c>
      <c r="ZB34" s="2">
        <f t="shared" si="27"/>
        <v>136279249.99200001</v>
      </c>
      <c r="ZC34" s="2">
        <f t="shared" si="27"/>
        <v>78674462.42400001</v>
      </c>
      <c r="ZD34" s="2">
        <f t="shared" si="27"/>
        <v>92905467.719999999</v>
      </c>
      <c r="ZE34" s="2">
        <f t="shared" si="27"/>
        <v>1221749464.0079999</v>
      </c>
      <c r="ZF34" s="2">
        <f t="shared" si="27"/>
        <v>91978573.296000004</v>
      </c>
      <c r="ZG34" s="2">
        <f t="shared" si="27"/>
        <v>143340763.87200001</v>
      </c>
      <c r="ZH34" s="2">
        <f t="shared" si="27"/>
        <v>159299262.73199999</v>
      </c>
      <c r="ZI34" s="2">
        <f t="shared" si="27"/>
        <v>88444228.415999994</v>
      </c>
      <c r="ZJ34" s="2">
        <f t="shared" si="27"/>
        <v>120000302.04000001</v>
      </c>
      <c r="ZK34" s="2">
        <f t="shared" si="27"/>
        <v>89566563.192000017</v>
      </c>
      <c r="ZL34" s="2">
        <f t="shared" si="27"/>
        <v>73632255.000000015</v>
      </c>
      <c r="ZM34" s="2">
        <f t="shared" si="27"/>
        <v>311948332.52159989</v>
      </c>
      <c r="ZN34" s="2">
        <f t="shared" si="27"/>
        <v>2404260664.9440002</v>
      </c>
      <c r="ZO34" s="2">
        <f t="shared" si="27"/>
        <v>112221467.13599998</v>
      </c>
      <c r="ZP34" s="2">
        <f t="shared" si="27"/>
        <v>238308974.01600003</v>
      </c>
      <c r="ZQ34" s="2">
        <f t="shared" si="27"/>
        <v>640839839.01599991</v>
      </c>
      <c r="ZR34" s="2">
        <f t="shared" si="27"/>
        <v>354568549.46399999</v>
      </c>
      <c r="ZS34" s="2">
        <f t="shared" si="27"/>
        <v>113923119.384</v>
      </c>
      <c r="ZT34" s="2">
        <f t="shared" si="27"/>
        <v>153467780.928</v>
      </c>
      <c r="ZU34" s="2">
        <f t="shared" si="27"/>
        <v>250784409.60720003</v>
      </c>
      <c r="ZV34" s="2">
        <f t="shared" si="27"/>
        <v>252907948.48799998</v>
      </c>
      <c r="ZW34" s="2">
        <f t="shared" si="27"/>
        <v>344353180.75199997</v>
      </c>
      <c r="ZX34" s="2">
        <f t="shared" si="27"/>
        <v>72780407.159999996</v>
      </c>
      <c r="ZY34" s="2">
        <f t="shared" si="27"/>
        <v>98472217.84799999</v>
      </c>
      <c r="ZZ34" s="2">
        <f t="shared" si="27"/>
        <v>114316928.352</v>
      </c>
      <c r="AAA34" s="2">
        <f t="shared" si="27"/>
        <v>174723108.12</v>
      </c>
      <c r="AAB34" s="2">
        <f t="shared" si="27"/>
        <v>114568553.208</v>
      </c>
      <c r="AAC34" s="2">
        <f t="shared" si="27"/>
        <v>100280299.84800002</v>
      </c>
      <c r="AAD34" s="2">
        <f t="shared" si="27"/>
        <v>135689024.03999999</v>
      </c>
      <c r="AAE34" s="2">
        <f t="shared" si="27"/>
        <v>79228464.09551999</v>
      </c>
      <c r="AAF34" s="2">
        <f t="shared" si="27"/>
        <v>101085662.56799999</v>
      </c>
      <c r="AAG34" s="2">
        <f t="shared" ref="AAG34:ACR34" si="28">SUM(AAG19:AAG33)</f>
        <v>82946976.23999998</v>
      </c>
      <c r="AAH34" s="2">
        <f t="shared" si="28"/>
        <v>65545751.447999991</v>
      </c>
      <c r="AAI34" s="2">
        <f t="shared" si="28"/>
        <v>68509534.703999981</v>
      </c>
      <c r="AAJ34" s="2">
        <f t="shared" si="28"/>
        <v>903264962.11199987</v>
      </c>
      <c r="AAK34" s="2">
        <f t="shared" si="28"/>
        <v>97894048.007999986</v>
      </c>
      <c r="AAL34" s="2">
        <f t="shared" si="28"/>
        <v>110523827.904</v>
      </c>
      <c r="AAM34" s="2">
        <f t="shared" si="28"/>
        <v>102377935.20000002</v>
      </c>
      <c r="AAN34" s="2">
        <f t="shared" si="28"/>
        <v>93721839.407999992</v>
      </c>
      <c r="AAO34" s="2">
        <f t="shared" si="28"/>
        <v>165906024.792</v>
      </c>
      <c r="AAP34" s="2">
        <f t="shared" si="28"/>
        <v>99781174.200000003</v>
      </c>
      <c r="AAQ34" s="2">
        <f t="shared" si="28"/>
        <v>4501111911.4559994</v>
      </c>
      <c r="AAR34" s="2">
        <f t="shared" si="28"/>
        <v>167036369.40000004</v>
      </c>
      <c r="AAS34" s="2">
        <f t="shared" si="28"/>
        <v>106273068.50399998</v>
      </c>
      <c r="AAT34" s="2">
        <f t="shared" si="28"/>
        <v>289831409.73599994</v>
      </c>
      <c r="AAU34" s="2">
        <f t="shared" si="28"/>
        <v>219874807.824</v>
      </c>
      <c r="AAV34" s="2">
        <f t="shared" si="28"/>
        <v>140059632.984</v>
      </c>
      <c r="AAW34" s="2">
        <f t="shared" si="28"/>
        <v>203901681.21599999</v>
      </c>
      <c r="AAX34" s="2">
        <f t="shared" si="28"/>
        <v>270028864.704</v>
      </c>
      <c r="AAY34" s="2">
        <f t="shared" si="28"/>
        <v>454712182.96031988</v>
      </c>
      <c r="AAZ34" s="2">
        <f t="shared" si="28"/>
        <v>125699062.656</v>
      </c>
      <c r="ABA34" s="2">
        <f t="shared" si="28"/>
        <v>207391396.68000001</v>
      </c>
      <c r="ABB34" s="2">
        <f t="shared" si="28"/>
        <v>667266782.71200001</v>
      </c>
      <c r="ABC34" s="2">
        <f t="shared" si="28"/>
        <v>415486714.79999995</v>
      </c>
      <c r="ABD34" s="2">
        <f t="shared" si="28"/>
        <v>90014769.143999994</v>
      </c>
      <c r="ABE34" s="2">
        <f t="shared" si="28"/>
        <v>128386999.82400002</v>
      </c>
      <c r="ABF34" s="2">
        <f t="shared" si="28"/>
        <v>140132168.30400002</v>
      </c>
      <c r="ABG34" s="2">
        <f t="shared" si="28"/>
        <v>84451743.408000007</v>
      </c>
      <c r="ABH34" s="2">
        <f t="shared" si="28"/>
        <v>130769028.024</v>
      </c>
      <c r="ABI34" s="2">
        <f t="shared" si="28"/>
        <v>109083700.77600001</v>
      </c>
      <c r="ABJ34" s="2">
        <f t="shared" si="28"/>
        <v>881441258.54399991</v>
      </c>
      <c r="ABK34" s="2">
        <f t="shared" si="28"/>
        <v>723827735.42399991</v>
      </c>
      <c r="ABL34" s="2">
        <f t="shared" si="28"/>
        <v>111408281.85599998</v>
      </c>
      <c r="ABM34" s="2">
        <f t="shared" si="28"/>
        <v>83552568.864000008</v>
      </c>
      <c r="ABN34" s="2">
        <f t="shared" si="28"/>
        <v>79664346.768000007</v>
      </c>
      <c r="ABO34" s="2">
        <f t="shared" si="28"/>
        <v>92210031.263999999</v>
      </c>
      <c r="ABP34" s="2">
        <f t="shared" si="28"/>
        <v>78614093.952000007</v>
      </c>
      <c r="ABQ34" s="2">
        <f t="shared" si="28"/>
        <v>1156530082.2239997</v>
      </c>
      <c r="ABR34" s="2">
        <f t="shared" si="28"/>
        <v>160681141.77600002</v>
      </c>
      <c r="ABS34" s="2">
        <f t="shared" si="28"/>
        <v>94070918.327999979</v>
      </c>
      <c r="ABT34" s="2">
        <f t="shared" si="28"/>
        <v>213498573.14400005</v>
      </c>
      <c r="ABU34" s="2">
        <f t="shared" si="28"/>
        <v>192290694.912</v>
      </c>
      <c r="ABV34" s="2">
        <f t="shared" si="28"/>
        <v>130613276.30399999</v>
      </c>
      <c r="ABW34" s="2">
        <f t="shared" si="28"/>
        <v>111445840.152</v>
      </c>
      <c r="ABX34" s="2">
        <f t="shared" si="28"/>
        <v>162665954.85600004</v>
      </c>
      <c r="ABY34" s="2">
        <f t="shared" si="28"/>
        <v>40710096.335999995</v>
      </c>
      <c r="ABZ34" s="2">
        <f t="shared" si="28"/>
        <v>1811925375.1199999</v>
      </c>
      <c r="ACA34" s="2">
        <f t="shared" si="28"/>
        <v>107540295.19200003</v>
      </c>
      <c r="ACB34" s="2">
        <f t="shared" si="28"/>
        <v>217786170.528</v>
      </c>
      <c r="ACC34" s="2">
        <f t="shared" si="28"/>
        <v>103123706.616</v>
      </c>
      <c r="ACD34" s="2">
        <f t="shared" si="28"/>
        <v>105211166.32799999</v>
      </c>
      <c r="ACE34" s="2">
        <f t="shared" si="28"/>
        <v>345604879.8720001</v>
      </c>
      <c r="ACF34" s="2">
        <f t="shared" si="28"/>
        <v>85329932.495999992</v>
      </c>
      <c r="ACG34" s="2">
        <f t="shared" si="28"/>
        <v>128420268.59999999</v>
      </c>
      <c r="ACH34" s="2">
        <f t="shared" si="28"/>
        <v>102801433.27199997</v>
      </c>
      <c r="ACI34" s="2">
        <f t="shared" si="28"/>
        <v>147038884.55999997</v>
      </c>
      <c r="ACJ34" s="2">
        <f t="shared" si="28"/>
        <v>97087431.888000011</v>
      </c>
      <c r="ACK34" s="2">
        <f t="shared" si="28"/>
        <v>3029595640.1999993</v>
      </c>
      <c r="ACL34" s="2">
        <f t="shared" si="28"/>
        <v>105482437.00799997</v>
      </c>
      <c r="ACM34" s="2">
        <f t="shared" si="28"/>
        <v>162378134.68800002</v>
      </c>
      <c r="ACN34" s="2">
        <f t="shared" si="28"/>
        <v>205405525.56</v>
      </c>
      <c r="ACO34" s="2">
        <f t="shared" si="28"/>
        <v>86006226.93599999</v>
      </c>
      <c r="ACP34" s="2">
        <f t="shared" si="28"/>
        <v>126367784.11199999</v>
      </c>
      <c r="ACQ34" s="2">
        <f t="shared" si="28"/>
        <v>173975677.41600004</v>
      </c>
      <c r="ACR34" s="2">
        <f t="shared" si="28"/>
        <v>612253504.53600001</v>
      </c>
      <c r="ACS34" s="2">
        <f t="shared" ref="ACS34:AFD34" si="29">SUM(ACS19:ACS33)</f>
        <v>806912811.84000003</v>
      </c>
      <c r="ACT34" s="2">
        <f t="shared" si="29"/>
        <v>110294742.88800001</v>
      </c>
      <c r="ACU34" s="2">
        <f t="shared" si="29"/>
        <v>143018469.31199998</v>
      </c>
      <c r="ACV34" s="2">
        <f t="shared" si="29"/>
        <v>223498433.25600001</v>
      </c>
      <c r="ACW34" s="2">
        <f t="shared" si="29"/>
        <v>634792933.87199998</v>
      </c>
      <c r="ACX34" s="2">
        <f t="shared" si="29"/>
        <v>129342021.84</v>
      </c>
      <c r="ACY34" s="2">
        <f t="shared" si="29"/>
        <v>145818751.632</v>
      </c>
      <c r="ACZ34" s="2">
        <f t="shared" si="29"/>
        <v>115011477.28799999</v>
      </c>
      <c r="ADA34" s="2">
        <f t="shared" si="29"/>
        <v>77260155.767999992</v>
      </c>
      <c r="ADB34" s="2">
        <f t="shared" si="29"/>
        <v>92163143.903999984</v>
      </c>
      <c r="ADC34" s="2">
        <f t="shared" si="29"/>
        <v>78645001.079999998</v>
      </c>
      <c r="ADD34" s="2">
        <f t="shared" si="29"/>
        <v>72912033.960000008</v>
      </c>
      <c r="ADE34" s="2">
        <f t="shared" si="29"/>
        <v>57834386.088000007</v>
      </c>
      <c r="ADF34" s="2">
        <f t="shared" si="29"/>
        <v>85568135.280000001</v>
      </c>
      <c r="ADG34" s="2">
        <f t="shared" si="29"/>
        <v>131111790.528</v>
      </c>
      <c r="ADH34" s="2">
        <f t="shared" si="29"/>
        <v>852601655.56799996</v>
      </c>
      <c r="ADI34" s="2">
        <f t="shared" si="29"/>
        <v>546971875.67999995</v>
      </c>
      <c r="ADJ34" s="2">
        <f t="shared" si="29"/>
        <v>88730812.511999995</v>
      </c>
      <c r="ADK34" s="2">
        <f t="shared" si="29"/>
        <v>72289760.428800002</v>
      </c>
      <c r="ADL34" s="2">
        <f t="shared" si="29"/>
        <v>100675100.44800001</v>
      </c>
      <c r="ADM34" s="2">
        <f t="shared" si="29"/>
        <v>46436999.06400001</v>
      </c>
      <c r="ADN34" s="2">
        <f t="shared" si="29"/>
        <v>100803078.40799999</v>
      </c>
      <c r="ADO34" s="2">
        <f t="shared" si="29"/>
        <v>82848484.920000002</v>
      </c>
      <c r="ADP34" s="2">
        <f t="shared" si="29"/>
        <v>100459334.83199997</v>
      </c>
      <c r="ADQ34" s="2">
        <f t="shared" si="29"/>
        <v>2842853334.0480003</v>
      </c>
      <c r="ADR34" s="2">
        <f t="shared" si="29"/>
        <v>304410071.92800003</v>
      </c>
      <c r="ADS34" s="2">
        <f t="shared" si="29"/>
        <v>328350629.11199999</v>
      </c>
      <c r="ADT34" s="2">
        <f t="shared" si="29"/>
        <v>151184537.68799999</v>
      </c>
      <c r="ADU34" s="2">
        <f t="shared" si="29"/>
        <v>1052662304.3039999</v>
      </c>
      <c r="ADV34" s="2">
        <f t="shared" si="29"/>
        <v>68710047.479999989</v>
      </c>
      <c r="ADW34" s="2">
        <f t="shared" si="29"/>
        <v>74608927.967999995</v>
      </c>
      <c r="ADX34" s="2">
        <f t="shared" si="29"/>
        <v>121655798.13599998</v>
      </c>
      <c r="ADY34" s="2">
        <f t="shared" si="29"/>
        <v>70156780.151999995</v>
      </c>
      <c r="ADZ34" s="2">
        <f t="shared" si="29"/>
        <v>38243568.33600001</v>
      </c>
      <c r="AEA34" s="2">
        <f t="shared" si="29"/>
        <v>3206586268.1760006</v>
      </c>
      <c r="AEB34" s="2">
        <f t="shared" si="29"/>
        <v>549352706.44799995</v>
      </c>
      <c r="AEC34" s="2">
        <f t="shared" si="29"/>
        <v>529865707.39200008</v>
      </c>
      <c r="AED34" s="2">
        <f t="shared" si="29"/>
        <v>100112398.08</v>
      </c>
      <c r="AEE34" s="2">
        <f t="shared" si="29"/>
        <v>130883723.88</v>
      </c>
      <c r="AEF34" s="2">
        <f t="shared" si="29"/>
        <v>265086836.80800009</v>
      </c>
      <c r="AEG34" s="2">
        <f t="shared" si="29"/>
        <v>124594107.28800002</v>
      </c>
      <c r="AEH34" s="2">
        <f t="shared" si="29"/>
        <v>168132883.104</v>
      </c>
      <c r="AEI34" s="2">
        <f t="shared" si="29"/>
        <v>111637495.44000001</v>
      </c>
      <c r="AEJ34" s="2">
        <f t="shared" si="29"/>
        <v>153099109.58399999</v>
      </c>
      <c r="AEK34" s="2">
        <f t="shared" si="29"/>
        <v>161759871.74400002</v>
      </c>
      <c r="AEL34" s="2">
        <f t="shared" si="29"/>
        <v>217247661.64800003</v>
      </c>
      <c r="AEM34" s="2">
        <f t="shared" si="29"/>
        <v>107427753.31200001</v>
      </c>
      <c r="AEN34" s="2">
        <f t="shared" si="29"/>
        <v>182349544.15200001</v>
      </c>
      <c r="AEO34" s="2">
        <f t="shared" si="29"/>
        <v>212660202.93600002</v>
      </c>
      <c r="AEP34" s="2">
        <f t="shared" si="29"/>
        <v>199204190.95199996</v>
      </c>
      <c r="AEQ34" s="2">
        <f t="shared" si="29"/>
        <v>110287943.78400001</v>
      </c>
      <c r="AER34" s="2">
        <f t="shared" si="29"/>
        <v>257260235.23199996</v>
      </c>
      <c r="AES34" s="2">
        <f t="shared" si="29"/>
        <v>78465502.223999992</v>
      </c>
      <c r="AET34" s="2">
        <f t="shared" si="29"/>
        <v>253027355.352</v>
      </c>
      <c r="AEU34" s="2">
        <f t="shared" si="29"/>
        <v>2845472619.552</v>
      </c>
      <c r="AEV34" s="2">
        <f t="shared" si="29"/>
        <v>233826687.67200002</v>
      </c>
      <c r="AEW34" s="2">
        <f t="shared" si="29"/>
        <v>237247672.48800001</v>
      </c>
      <c r="AEX34" s="2">
        <f t="shared" si="29"/>
        <v>156480627.23999998</v>
      </c>
      <c r="AEY34" s="2">
        <f t="shared" si="29"/>
        <v>116732460.38399999</v>
      </c>
      <c r="AEZ34" s="2">
        <f t="shared" si="29"/>
        <v>345004170.88800001</v>
      </c>
      <c r="AFA34" s="2">
        <f t="shared" si="29"/>
        <v>136525405.22400001</v>
      </c>
      <c r="AFB34" s="2">
        <f t="shared" si="29"/>
        <v>162682477.10399997</v>
      </c>
      <c r="AFC34" s="2">
        <f t="shared" si="29"/>
        <v>130118784.40799999</v>
      </c>
      <c r="AFD34" s="2">
        <f t="shared" si="29"/>
        <v>73061439.071999997</v>
      </c>
      <c r="AFE34" s="2">
        <f t="shared" ref="AFE34:AHP34" si="30">SUM(AFE19:AFE33)</f>
        <v>1609057072.608</v>
      </c>
      <c r="AFF34" s="2">
        <f t="shared" si="30"/>
        <v>1025230107</v>
      </c>
      <c r="AFG34" s="2">
        <f t="shared" si="30"/>
        <v>250472650.87200001</v>
      </c>
      <c r="AFH34" s="2">
        <f t="shared" si="30"/>
        <v>205543376.088</v>
      </c>
      <c r="AFI34" s="2">
        <f t="shared" si="30"/>
        <v>324378818.25599992</v>
      </c>
      <c r="AFJ34" s="2">
        <f t="shared" si="30"/>
        <v>228529009.94400004</v>
      </c>
      <c r="AFK34" s="2">
        <f t="shared" si="30"/>
        <v>157052173.39200005</v>
      </c>
      <c r="AFL34" s="2">
        <f t="shared" si="30"/>
        <v>181472169.14399999</v>
      </c>
      <c r="AFM34" s="2">
        <f t="shared" si="30"/>
        <v>132634766.85600001</v>
      </c>
      <c r="AFN34" s="2">
        <f t="shared" si="30"/>
        <v>181252338.62400004</v>
      </c>
      <c r="AFO34" s="2">
        <f t="shared" si="30"/>
        <v>185008383.48000002</v>
      </c>
      <c r="AFP34" s="2">
        <f t="shared" si="30"/>
        <v>142043853.21599999</v>
      </c>
      <c r="AFQ34" s="2">
        <f t="shared" si="30"/>
        <v>190753111.60800004</v>
      </c>
      <c r="AFR34" s="2">
        <f t="shared" si="30"/>
        <v>1283453701.128</v>
      </c>
      <c r="AFS34" s="2">
        <f t="shared" si="30"/>
        <v>288284324.01599997</v>
      </c>
      <c r="AFT34" s="2">
        <f t="shared" si="30"/>
        <v>176464683.62399995</v>
      </c>
      <c r="AFU34" s="2">
        <f t="shared" si="30"/>
        <v>152207399.59199998</v>
      </c>
      <c r="AFV34" s="2">
        <f t="shared" si="30"/>
        <v>152439345.72</v>
      </c>
      <c r="AFW34" s="2">
        <f t="shared" si="30"/>
        <v>132253768.22399998</v>
      </c>
      <c r="AFX34" s="2">
        <f t="shared" si="30"/>
        <v>91832757.12000002</v>
      </c>
      <c r="AFY34" s="2">
        <f t="shared" si="30"/>
        <v>225591398.73600003</v>
      </c>
      <c r="AFZ34" s="2">
        <f t="shared" si="30"/>
        <v>203397846.84000003</v>
      </c>
      <c r="AGA34" s="2">
        <f t="shared" si="30"/>
        <v>102855907.96800001</v>
      </c>
      <c r="AGB34" s="2">
        <f t="shared" si="30"/>
        <v>250376297.47200003</v>
      </c>
      <c r="AGC34" s="2">
        <f t="shared" si="30"/>
        <v>112479173.208</v>
      </c>
      <c r="AGD34" s="2">
        <f t="shared" si="30"/>
        <v>2022390415.1519995</v>
      </c>
      <c r="AGE34" s="2">
        <f t="shared" si="30"/>
        <v>131384364.79200001</v>
      </c>
      <c r="AGF34" s="2">
        <f t="shared" si="30"/>
        <v>145829971.56</v>
      </c>
      <c r="AGG34" s="2">
        <f t="shared" si="30"/>
        <v>131995704.00000001</v>
      </c>
      <c r="AGH34" s="2">
        <f t="shared" si="30"/>
        <v>343869116.78399992</v>
      </c>
      <c r="AGI34" s="2">
        <f t="shared" si="30"/>
        <v>157897668.69599998</v>
      </c>
      <c r="AGJ34" s="2">
        <f t="shared" si="30"/>
        <v>94373879.856000006</v>
      </c>
      <c r="AGK34" s="2">
        <f t="shared" si="30"/>
        <v>120595440.984</v>
      </c>
      <c r="AGL34" s="2">
        <f t="shared" si="30"/>
        <v>95823252.69600001</v>
      </c>
      <c r="AGM34" s="2">
        <f t="shared" si="30"/>
        <v>129006794.68800001</v>
      </c>
      <c r="AGN34" s="2">
        <f t="shared" si="30"/>
        <v>99066037.944000006</v>
      </c>
      <c r="AGO34" s="2">
        <f t="shared" si="30"/>
        <v>2073483407.6880002</v>
      </c>
      <c r="AGP34" s="2">
        <f t="shared" si="30"/>
        <v>409979205.16799992</v>
      </c>
      <c r="AGQ34" s="2">
        <f t="shared" si="30"/>
        <v>220047943.63199997</v>
      </c>
      <c r="AGR34" s="2">
        <f t="shared" si="30"/>
        <v>124649309.90399998</v>
      </c>
      <c r="AGS34" s="2">
        <f t="shared" si="30"/>
        <v>280186339.51200002</v>
      </c>
      <c r="AGT34" s="2">
        <f t="shared" si="30"/>
        <v>215565277.36800003</v>
      </c>
      <c r="AGU34" s="2">
        <f t="shared" si="30"/>
        <v>103128482.20799999</v>
      </c>
      <c r="AGV34" s="2">
        <f t="shared" si="30"/>
        <v>122771536.22400001</v>
      </c>
      <c r="AGW34" s="2">
        <f t="shared" si="30"/>
        <v>2880709273.848</v>
      </c>
      <c r="AGX34" s="2">
        <f t="shared" si="30"/>
        <v>1883591883.2160001</v>
      </c>
      <c r="AGY34" s="2">
        <f t="shared" si="30"/>
        <v>123241259.568</v>
      </c>
      <c r="AGZ34" s="2">
        <f t="shared" si="30"/>
        <v>303642285.81599998</v>
      </c>
      <c r="AHA34" s="2">
        <f t="shared" si="30"/>
        <v>409017628.94400007</v>
      </c>
      <c r="AHB34" s="2">
        <f t="shared" si="30"/>
        <v>269000659.12800002</v>
      </c>
      <c r="AHC34" s="2">
        <f t="shared" si="30"/>
        <v>215028137.44800001</v>
      </c>
      <c r="AHD34" s="2">
        <f t="shared" si="30"/>
        <v>194317133.97600004</v>
      </c>
      <c r="AHE34" s="2">
        <f t="shared" si="30"/>
        <v>77636031.432000011</v>
      </c>
      <c r="AHF34" s="2">
        <f t="shared" si="30"/>
        <v>165446695.27200001</v>
      </c>
      <c r="AHG34" s="2">
        <f t="shared" si="30"/>
        <v>212271937.56000003</v>
      </c>
      <c r="AHH34" s="2">
        <f t="shared" si="30"/>
        <v>111382481.20800003</v>
      </c>
      <c r="AHI34" s="2">
        <f t="shared" si="30"/>
        <v>104746461.14400004</v>
      </c>
      <c r="AHJ34" s="2">
        <f t="shared" si="30"/>
        <v>121215944.472</v>
      </c>
      <c r="AHK34" s="2">
        <f t="shared" si="30"/>
        <v>116159325.31248002</v>
      </c>
      <c r="AHL34" s="2">
        <f t="shared" si="30"/>
        <v>135638882.97600001</v>
      </c>
      <c r="AHM34" s="2">
        <f t="shared" si="30"/>
        <v>101441854.36800002</v>
      </c>
      <c r="AHN34" s="2">
        <f t="shared" si="30"/>
        <v>821164015.27199996</v>
      </c>
      <c r="AHO34" s="2">
        <f t="shared" si="30"/>
        <v>116264185.05599999</v>
      </c>
      <c r="AHP34" s="2">
        <f t="shared" si="30"/>
        <v>128891364.64799999</v>
      </c>
      <c r="AHQ34" s="2">
        <f t="shared" ref="AHQ34:AHT34" si="31">SUM(AHQ19:AHQ33)</f>
        <v>141160474.94400001</v>
      </c>
      <c r="AHR34" s="2">
        <f t="shared" si="31"/>
        <v>249091034.32799998</v>
      </c>
      <c r="AHS34" s="2">
        <f t="shared" si="31"/>
        <v>116335671.45599999</v>
      </c>
      <c r="AHT34" s="2">
        <f t="shared" si="31"/>
        <v>76928979.744000003</v>
      </c>
      <c r="AHU34" s="2">
        <f>SUM(AHU19:AHU33)</f>
        <v>332864150973.06171</v>
      </c>
      <c r="AHW34" s="625"/>
      <c r="AHX34" s="626"/>
    </row>
    <row r="35" spans="1:910" x14ac:dyDescent="0.8">
      <c r="A35" s="644">
        <v>27</v>
      </c>
      <c r="B35" s="645" t="s">
        <v>43</v>
      </c>
      <c r="C35" s="646" t="s">
        <v>6533</v>
      </c>
      <c r="D35" s="11">
        <v>976115884.29000008</v>
      </c>
      <c r="E35" s="11">
        <v>35056029.620000005</v>
      </c>
      <c r="F35" s="11">
        <v>49086433.669999965</v>
      </c>
      <c r="G35" s="11">
        <v>7354224.6199999955</v>
      </c>
      <c r="H35" s="11">
        <v>97786792.829999939</v>
      </c>
      <c r="I35" s="11">
        <v>35083614.680000022</v>
      </c>
      <c r="J35" s="11">
        <v>465378141.42999995</v>
      </c>
      <c r="K35" s="11">
        <v>87191617.999999955</v>
      </c>
      <c r="L35" s="11">
        <v>50900611.79999999</v>
      </c>
      <c r="M35" s="11">
        <v>44399138.189999983</v>
      </c>
      <c r="N35" s="11">
        <v>15363089.770000003</v>
      </c>
      <c r="O35" s="11">
        <v>21284802.370000001</v>
      </c>
      <c r="P35" s="11">
        <v>136212276.03999996</v>
      </c>
      <c r="Q35" s="11">
        <v>16323792.100000009</v>
      </c>
      <c r="R35" s="11">
        <v>7646893.8799999943</v>
      </c>
      <c r="S35" s="11">
        <v>-2861828.0699999887</v>
      </c>
      <c r="T35" s="11">
        <v>72771131.570000038</v>
      </c>
      <c r="U35" s="11">
        <v>-587456.8499999966</v>
      </c>
      <c r="V35" s="11"/>
      <c r="W35" s="11">
        <v>1402375996.7399991</v>
      </c>
      <c r="X35" s="11">
        <v>146063764.53000006</v>
      </c>
      <c r="Y35" s="11">
        <v>36900476.150000006</v>
      </c>
      <c r="Z35" s="11">
        <v>143682139.21000001</v>
      </c>
      <c r="AA35" s="11">
        <v>32996121.960000001</v>
      </c>
      <c r="AB35" s="11">
        <v>78363000.559999973</v>
      </c>
      <c r="AC35" s="11">
        <v>9589877.6900000051</v>
      </c>
      <c r="AD35" s="11">
        <v>119155000.23999992</v>
      </c>
      <c r="AE35" s="11">
        <v>48488351.17999997</v>
      </c>
      <c r="AF35" s="11">
        <v>8203619.5399999917</v>
      </c>
      <c r="AG35" s="11">
        <v>31661617.210000023</v>
      </c>
      <c r="AH35" s="11">
        <v>28094335.860000011</v>
      </c>
      <c r="AI35" s="11">
        <v>206677411.51000011</v>
      </c>
      <c r="AJ35" s="11">
        <v>7636697.5400000047</v>
      </c>
      <c r="AK35" s="11">
        <v>36695524.210000008</v>
      </c>
      <c r="AL35" s="11">
        <v>5636259.0699999947</v>
      </c>
      <c r="AM35" s="11">
        <v>66375809.829999998</v>
      </c>
      <c r="AN35" s="11">
        <v>9380976.1000000164</v>
      </c>
      <c r="AO35" s="11">
        <v>73031267.100000024</v>
      </c>
      <c r="AP35" s="11">
        <v>39801521.130000003</v>
      </c>
      <c r="AQ35" s="11">
        <v>746673.29000000539</v>
      </c>
      <c r="AR35" s="11">
        <v>4504518.0300000021</v>
      </c>
      <c r="AS35" s="11">
        <v>3779482.7400000058</v>
      </c>
      <c r="AT35" s="11">
        <v>2386524.7799999956</v>
      </c>
      <c r="AU35" s="11">
        <v>334418040.90999997</v>
      </c>
      <c r="AV35" s="11">
        <v>17578070.210000001</v>
      </c>
      <c r="AW35" s="11">
        <v>16664930.770000005</v>
      </c>
      <c r="AX35" s="11">
        <v>17836900.020000003</v>
      </c>
      <c r="AY35" s="11">
        <v>37260527.70000001</v>
      </c>
      <c r="AZ35" s="11">
        <v>28129629.949999996</v>
      </c>
      <c r="BA35" s="11">
        <v>19595774.349999998</v>
      </c>
      <c r="BB35" s="11">
        <v>26286795.670000006</v>
      </c>
      <c r="BC35" s="11">
        <v>13188845.879999999</v>
      </c>
      <c r="BD35" s="11">
        <v>15867653.820000006</v>
      </c>
      <c r="BE35" s="11">
        <v>17607170.899999999</v>
      </c>
      <c r="BF35" s="11">
        <v>4986829.9399999995</v>
      </c>
      <c r="BG35" s="11">
        <v>71461439.790000007</v>
      </c>
      <c r="BH35" s="11">
        <v>5163952.0399999982</v>
      </c>
      <c r="BI35" s="11">
        <v>18276437.159999996</v>
      </c>
      <c r="BJ35" s="11">
        <v>358426850.52000004</v>
      </c>
      <c r="BK35" s="11">
        <v>207466626.79999998</v>
      </c>
      <c r="BL35" s="11">
        <v>21001796.949999999</v>
      </c>
      <c r="BM35" s="11">
        <v>25576125.950000003</v>
      </c>
      <c r="BN35" s="11">
        <v>32657982.079999998</v>
      </c>
      <c r="BO35" s="11">
        <v>28975735.819999974</v>
      </c>
      <c r="BP35" s="11">
        <v>21792185.57</v>
      </c>
      <c r="BQ35" s="11">
        <v>22494229.039999995</v>
      </c>
      <c r="BR35" s="11">
        <v>17081193.600000009</v>
      </c>
      <c r="BS35" s="11">
        <v>389178890.92999995</v>
      </c>
      <c r="BT35" s="11">
        <v>21028531.640000008</v>
      </c>
      <c r="BU35" s="11">
        <v>16922869.639999997</v>
      </c>
      <c r="BV35" s="11">
        <v>79747523.49000001</v>
      </c>
      <c r="BW35" s="11">
        <v>24189278.109999996</v>
      </c>
      <c r="BX35" s="11">
        <v>5033579.7199999988</v>
      </c>
      <c r="BY35" s="11">
        <v>20304857.649999999</v>
      </c>
      <c r="BZ35" s="11">
        <v>20569639.140000001</v>
      </c>
      <c r="CA35" s="11">
        <v>194155872.96999976</v>
      </c>
      <c r="CB35" s="11">
        <v>13138871.770000011</v>
      </c>
      <c r="CC35" s="11">
        <v>6762907.7900000075</v>
      </c>
      <c r="CD35" s="11">
        <v>54522989.920000024</v>
      </c>
      <c r="CE35" s="11">
        <v>19755128.219999988</v>
      </c>
      <c r="CF35" s="11">
        <v>15860717.110000003</v>
      </c>
      <c r="CG35" s="11">
        <v>5369535.6600000011</v>
      </c>
      <c r="CH35" s="11">
        <v>2026419547.2199998</v>
      </c>
      <c r="CI35" s="11">
        <v>17564953.260000009</v>
      </c>
      <c r="CJ35" s="11">
        <v>73460070.219999999</v>
      </c>
      <c r="CK35" s="11">
        <v>7706030.450000003</v>
      </c>
      <c r="CL35" s="11">
        <v>36576400.550000012</v>
      </c>
      <c r="CM35" s="11">
        <v>6465945.2500000075</v>
      </c>
      <c r="CN35" s="11">
        <v>13995912.030000005</v>
      </c>
      <c r="CO35" s="11">
        <v>40219752.400000006</v>
      </c>
      <c r="CP35" s="11">
        <v>16125739.060000001</v>
      </c>
      <c r="CQ35" s="11">
        <v>8712883.9899999965</v>
      </c>
      <c r="CR35" s="11">
        <v>9135392.5599999968</v>
      </c>
      <c r="CS35" s="11">
        <v>29174638.329999998</v>
      </c>
      <c r="CT35" s="11">
        <v>15081230.520000005</v>
      </c>
      <c r="CU35" s="11">
        <v>595465747.77999985</v>
      </c>
      <c r="CV35" s="11">
        <v>50295271.789999992</v>
      </c>
      <c r="CW35" s="11">
        <v>37186777.130000003</v>
      </c>
      <c r="CX35" s="11">
        <v>24076805.25999999</v>
      </c>
      <c r="CY35" s="11">
        <v>29571138.569999985</v>
      </c>
      <c r="CZ35" s="11">
        <v>81505411.770000011</v>
      </c>
      <c r="DA35" s="11">
        <v>12521323.770000009</v>
      </c>
      <c r="DB35" s="11">
        <v>10410522.92999999</v>
      </c>
      <c r="DC35" s="11">
        <v>271521140.62999994</v>
      </c>
      <c r="DD35" s="11">
        <v>539772691.0799998</v>
      </c>
      <c r="DE35" s="11">
        <v>46126991.250000015</v>
      </c>
      <c r="DF35" s="11">
        <v>31370328.879999999</v>
      </c>
      <c r="DG35" s="11">
        <v>68204749.87000002</v>
      </c>
      <c r="DH35" s="11">
        <v>115480013.46999998</v>
      </c>
      <c r="DI35" s="11">
        <v>155699676.13000005</v>
      </c>
      <c r="DJ35" s="11">
        <v>10635618.289999995</v>
      </c>
      <c r="DK35" s="11">
        <v>90691222.920000017</v>
      </c>
      <c r="DL35" s="11">
        <v>1149649326.2099993</v>
      </c>
      <c r="DM35" s="11">
        <v>35645074.030000001</v>
      </c>
      <c r="DN35" s="11">
        <v>116373600.70999996</v>
      </c>
      <c r="DO35" s="11">
        <v>108551346.25999998</v>
      </c>
      <c r="DP35" s="11">
        <v>111438848.39980002</v>
      </c>
      <c r="DQ35" s="11">
        <v>121994722.25999999</v>
      </c>
      <c r="DR35" s="11">
        <v>312241034.86000013</v>
      </c>
      <c r="DS35" s="11">
        <v>53547351.2601</v>
      </c>
      <c r="DT35" s="11">
        <v>143370998.36000004</v>
      </c>
      <c r="DU35" s="11">
        <v>214221424.03999987</v>
      </c>
      <c r="DV35" s="11">
        <v>9582921.5299999919</v>
      </c>
      <c r="DW35" s="11">
        <v>168297347.49000001</v>
      </c>
      <c r="DX35" s="11">
        <v>107172391.37000003</v>
      </c>
      <c r="DY35" s="11">
        <v>55491898.69000002</v>
      </c>
      <c r="DZ35" s="11">
        <v>101670340.01000004</v>
      </c>
      <c r="EA35" s="11">
        <v>71589642.509999946</v>
      </c>
      <c r="EB35" s="11">
        <v>50726153.61999999</v>
      </c>
      <c r="EC35" s="11">
        <v>56414910.920000002</v>
      </c>
      <c r="ED35" s="11">
        <v>28435144.289999995</v>
      </c>
      <c r="EE35" s="11">
        <v>31092253.660000008</v>
      </c>
      <c r="EF35" s="11">
        <v>449712407.11000007</v>
      </c>
      <c r="EG35" s="11">
        <v>356929967.91999996</v>
      </c>
      <c r="EH35" s="11">
        <v>43446196.389999993</v>
      </c>
      <c r="EI35" s="11">
        <v>23534608.310000002</v>
      </c>
      <c r="EJ35" s="11">
        <v>61580939.899999991</v>
      </c>
      <c r="EK35" s="11">
        <v>65010093.090000004</v>
      </c>
      <c r="EL35" s="11">
        <v>54971072.719999976</v>
      </c>
      <c r="EM35" s="11">
        <v>17263254.130000003</v>
      </c>
      <c r="EN35" s="11">
        <v>32769961.089999981</v>
      </c>
      <c r="EO35" s="11">
        <v>460648073.74000043</v>
      </c>
      <c r="EP35" s="11">
        <v>57651285.869999982</v>
      </c>
      <c r="EQ35" s="11">
        <v>34312746.600000009</v>
      </c>
      <c r="ER35" s="11">
        <v>31659070.579999998</v>
      </c>
      <c r="ES35" s="11">
        <v>19301558.969999995</v>
      </c>
      <c r="ET35" s="11">
        <v>42337250.779999994</v>
      </c>
      <c r="EU35" s="11">
        <v>15219801.420000028</v>
      </c>
      <c r="EV35" s="11">
        <v>72639154.049999997</v>
      </c>
      <c r="EW35" s="11">
        <v>56141397.56000001</v>
      </c>
      <c r="EX35" s="11">
        <v>419700311.67000026</v>
      </c>
      <c r="EY35" s="11">
        <v>38952698.469999999</v>
      </c>
      <c r="EZ35" s="11">
        <v>45623646.030000001</v>
      </c>
      <c r="FA35" s="11">
        <v>47651695.239999987</v>
      </c>
      <c r="FB35" s="11">
        <v>48884312.850000024</v>
      </c>
      <c r="FC35" s="11">
        <v>36098852.990000002</v>
      </c>
      <c r="FD35" s="11">
        <v>60118391.350000039</v>
      </c>
      <c r="FE35" s="11">
        <v>28465316.670000017</v>
      </c>
      <c r="FF35" s="11">
        <v>27990167.550000016</v>
      </c>
      <c r="FG35" s="11">
        <v>46641505.919999994</v>
      </c>
      <c r="FH35" s="11">
        <v>28415182.059999984</v>
      </c>
      <c r="FI35" s="11">
        <v>43118309.289999984</v>
      </c>
      <c r="FJ35" s="11">
        <v>218961917.66000003</v>
      </c>
      <c r="FK35" s="11">
        <v>18951100.169999998</v>
      </c>
      <c r="FL35" s="11">
        <v>31873532.759999994</v>
      </c>
      <c r="FM35" s="11">
        <v>59323580.349999994</v>
      </c>
      <c r="FN35" s="11">
        <v>43265647.699999996</v>
      </c>
      <c r="FO35" s="11">
        <v>40789696.809999987</v>
      </c>
      <c r="FP35" s="11">
        <v>6973638.150000006</v>
      </c>
      <c r="FQ35" s="11">
        <v>14724613.530000001</v>
      </c>
      <c r="FR35" s="11">
        <v>1721385648.9799995</v>
      </c>
      <c r="FS35" s="11">
        <v>81115351.979999989</v>
      </c>
      <c r="FT35" s="11">
        <v>86308215.220000014</v>
      </c>
      <c r="FU35" s="11">
        <v>60778605.600000001</v>
      </c>
      <c r="FV35" s="11">
        <v>155929927.93000004</v>
      </c>
      <c r="FW35" s="11">
        <v>44301723.170000017</v>
      </c>
      <c r="FX35" s="11">
        <v>64157802.200000018</v>
      </c>
      <c r="FY35" s="11">
        <v>33866336.059999995</v>
      </c>
      <c r="FZ35" s="11">
        <v>88105695.589999959</v>
      </c>
      <c r="GA35" s="11">
        <v>79100078.439999968</v>
      </c>
      <c r="GB35" s="11">
        <v>78285403.670000032</v>
      </c>
      <c r="GC35" s="11">
        <v>19387189.359999999</v>
      </c>
      <c r="GD35" s="11">
        <v>35709578.730000004</v>
      </c>
      <c r="GE35" s="11">
        <v>46879147.950000018</v>
      </c>
      <c r="GF35" s="11">
        <v>239557410.19000018</v>
      </c>
      <c r="GG35" s="11">
        <v>59462201.48999998</v>
      </c>
      <c r="GH35" s="11">
        <v>45863452.980000004</v>
      </c>
      <c r="GI35" s="11">
        <v>44717678.030000038</v>
      </c>
      <c r="GJ35" s="11">
        <v>74658975.890000015</v>
      </c>
      <c r="GK35" s="11">
        <v>66224686.850000016</v>
      </c>
      <c r="GL35" s="11">
        <v>41043759.189999998</v>
      </c>
      <c r="GM35" s="11">
        <v>94012863.449999958</v>
      </c>
      <c r="GN35" s="11">
        <v>45101547.689999998</v>
      </c>
      <c r="GO35" s="11">
        <v>18857137.540000003</v>
      </c>
      <c r="GP35" s="11">
        <v>23767517.149999995</v>
      </c>
      <c r="GQ35" s="11">
        <v>17972965.520000007</v>
      </c>
      <c r="GR35" s="11">
        <v>490533394.60000008</v>
      </c>
      <c r="GS35" s="11">
        <v>122878282.53000006</v>
      </c>
      <c r="GT35" s="11">
        <v>29272091.120000001</v>
      </c>
      <c r="GU35" s="11">
        <v>81849820.969999999</v>
      </c>
      <c r="GV35" s="11">
        <v>10756077.18</v>
      </c>
      <c r="GW35" s="11">
        <v>103039135.31999999</v>
      </c>
      <c r="GX35" s="11">
        <v>38088891.900000006</v>
      </c>
      <c r="GY35" s="11">
        <v>20308623.219999999</v>
      </c>
      <c r="GZ35" s="11">
        <v>359841542.11999989</v>
      </c>
      <c r="HA35" s="11">
        <v>20876936.739999998</v>
      </c>
      <c r="HB35" s="11">
        <v>99214789.579999968</v>
      </c>
      <c r="HC35" s="11">
        <v>51754927.31000001</v>
      </c>
      <c r="HD35" s="11">
        <v>866445369.03000069</v>
      </c>
      <c r="HE35" s="11">
        <v>211107648.89999986</v>
      </c>
      <c r="HF35" s="11">
        <v>35212367.670000009</v>
      </c>
      <c r="HG35" s="11">
        <v>355604330.77000004</v>
      </c>
      <c r="HH35" s="11">
        <v>113077512.55000003</v>
      </c>
      <c r="HI35" s="11">
        <v>258048547.94</v>
      </c>
      <c r="HJ35" s="11">
        <v>97007991.38000001</v>
      </c>
      <c r="HK35" s="11">
        <v>27821630.559999999</v>
      </c>
      <c r="HL35" s="11">
        <v>1230655213</v>
      </c>
      <c r="HM35" s="11">
        <v>49997653.319999985</v>
      </c>
      <c r="HN35" s="11">
        <v>133459050.64999995</v>
      </c>
      <c r="HO35" s="11">
        <v>196424646.84999999</v>
      </c>
      <c r="HP35" s="11">
        <v>42882996.38000001</v>
      </c>
      <c r="HQ35" s="11">
        <v>204937792.23000002</v>
      </c>
      <c r="HR35" s="11">
        <v>51906025.890000008</v>
      </c>
      <c r="HS35" s="11">
        <v>63876801.810000025</v>
      </c>
      <c r="HT35" s="11">
        <v>353599164.84000009</v>
      </c>
      <c r="HU35" s="11">
        <v>139630255.91</v>
      </c>
      <c r="HV35" s="11">
        <v>73442205.769999966</v>
      </c>
      <c r="HW35" s="11">
        <v>133700170.15000004</v>
      </c>
      <c r="HX35" s="11">
        <v>63587897.210000001</v>
      </c>
      <c r="HY35" s="11">
        <v>19290904.760000005</v>
      </c>
      <c r="HZ35" s="11">
        <v>261470926.08999994</v>
      </c>
      <c r="IA35" s="11">
        <v>24987742.079999983</v>
      </c>
      <c r="IB35" s="11">
        <v>99306245.129999965</v>
      </c>
      <c r="IC35" s="11">
        <v>69784025.950000003</v>
      </c>
      <c r="ID35" s="11">
        <v>60901767.56000001</v>
      </c>
      <c r="IE35" s="11">
        <v>180534840.03000003</v>
      </c>
      <c r="IF35" s="11">
        <v>22874878.119999997</v>
      </c>
      <c r="IG35" s="11">
        <v>182429277.59999996</v>
      </c>
      <c r="IH35" s="11">
        <v>25862043.869999994</v>
      </c>
      <c r="II35" s="11">
        <v>14813508.959999997</v>
      </c>
      <c r="IJ35" s="11">
        <v>597984472.12999976</v>
      </c>
      <c r="IK35" s="11">
        <v>31113525.890000075</v>
      </c>
      <c r="IL35" s="11">
        <v>87698456.709999949</v>
      </c>
      <c r="IM35" s="11">
        <v>104474020.76999992</v>
      </c>
      <c r="IN35" s="11">
        <v>81453329.540000066</v>
      </c>
      <c r="IO35" s="11">
        <v>94888714.24000001</v>
      </c>
      <c r="IP35" s="11">
        <v>25470575.599999998</v>
      </c>
      <c r="IQ35" s="11">
        <v>21233115.579999994</v>
      </c>
      <c r="IR35" s="11">
        <v>51001045.170000002</v>
      </c>
      <c r="IS35" s="11">
        <v>37059370.320000015</v>
      </c>
      <c r="IT35" s="11">
        <v>76020317.040000051</v>
      </c>
      <c r="IU35" s="11">
        <v>993580201.33999956</v>
      </c>
      <c r="IV35" s="11">
        <v>174151604.37000018</v>
      </c>
      <c r="IW35" s="11">
        <v>315150499.83999991</v>
      </c>
      <c r="IX35" s="11">
        <v>100902932.46999998</v>
      </c>
      <c r="IY35" s="11">
        <v>110010588.28000003</v>
      </c>
      <c r="IZ35" s="11">
        <v>50454868.589999989</v>
      </c>
      <c r="JA35" s="11">
        <v>45918617.606100023</v>
      </c>
      <c r="JB35" s="11">
        <v>32377352.729999989</v>
      </c>
      <c r="JC35" s="11">
        <v>24805068.050000008</v>
      </c>
      <c r="JD35" s="11">
        <v>50605212.889999993</v>
      </c>
      <c r="JE35" s="11">
        <v>158067395.90000001</v>
      </c>
      <c r="JF35" s="11">
        <v>26929713.769999996</v>
      </c>
      <c r="JG35" s="11">
        <v>276637270.9600001</v>
      </c>
      <c r="JH35" s="11">
        <v>83916652.939999998</v>
      </c>
      <c r="JI35" s="11">
        <v>18397898.940000001</v>
      </c>
      <c r="JJ35" s="11">
        <v>3107675.8399999989</v>
      </c>
      <c r="JK35" s="11">
        <v>29312610.949999996</v>
      </c>
      <c r="JL35" s="11">
        <v>69308517.929999992</v>
      </c>
      <c r="JM35" s="11">
        <v>341721394.06999975</v>
      </c>
      <c r="JN35" s="11">
        <v>204264271.00999987</v>
      </c>
      <c r="JO35" s="11">
        <v>136332391.54999998</v>
      </c>
      <c r="JP35" s="11">
        <v>161046667.77999997</v>
      </c>
      <c r="JQ35" s="11">
        <v>51164231.129999988</v>
      </c>
      <c r="JR35" s="11">
        <v>192689826.34000006</v>
      </c>
      <c r="JS35" s="11">
        <v>49913807.199999981</v>
      </c>
      <c r="JT35" s="11">
        <v>858792590.09999943</v>
      </c>
      <c r="JU35" s="11">
        <v>604490074.75999999</v>
      </c>
      <c r="JV35" s="11">
        <v>99626490.028000042</v>
      </c>
      <c r="JW35" s="11">
        <v>22848625.119999997</v>
      </c>
      <c r="JX35" s="11">
        <v>78001121.189999998</v>
      </c>
      <c r="JY35" s="11">
        <v>8878634.3799999971</v>
      </c>
      <c r="JZ35" s="11">
        <v>65591811.270000048</v>
      </c>
      <c r="KA35" s="11">
        <v>80045215.920000017</v>
      </c>
      <c r="KB35" s="11">
        <v>53040033.119999997</v>
      </c>
      <c r="KC35" s="11">
        <v>43239092.179999977</v>
      </c>
      <c r="KD35" s="11">
        <v>61705852.630000003</v>
      </c>
      <c r="KE35" s="11">
        <v>56455501.259999998</v>
      </c>
      <c r="KF35" s="11">
        <v>9697291.7400000002</v>
      </c>
      <c r="KG35" s="11">
        <v>16080138.159999989</v>
      </c>
      <c r="KH35" s="11">
        <v>34384507.100000001</v>
      </c>
      <c r="KI35" s="11">
        <v>8636001.9799999967</v>
      </c>
      <c r="KJ35" s="11">
        <v>1338074390.1100001</v>
      </c>
      <c r="KK35" s="11">
        <v>87584379.010000035</v>
      </c>
      <c r="KL35" s="11">
        <v>80110233.169999972</v>
      </c>
      <c r="KM35" s="11">
        <v>97725512.580000043</v>
      </c>
      <c r="KN35" s="11">
        <v>169837758.06</v>
      </c>
      <c r="KO35" s="11">
        <v>107190135.42999996</v>
      </c>
      <c r="KP35" s="11">
        <v>47552068.139999993</v>
      </c>
      <c r="KQ35" s="11">
        <v>120037014.55000003</v>
      </c>
      <c r="KR35" s="11">
        <v>100778535.39000002</v>
      </c>
      <c r="KS35" s="11">
        <v>177901479.86999997</v>
      </c>
      <c r="KT35" s="11">
        <v>85395990.230000019</v>
      </c>
      <c r="KU35" s="11">
        <v>70968953.940000013</v>
      </c>
      <c r="KV35" s="11">
        <v>280713359.90000004</v>
      </c>
      <c r="KW35" s="11">
        <v>42889296.650000013</v>
      </c>
      <c r="KX35" s="11">
        <v>174459804.12000006</v>
      </c>
      <c r="KY35" s="11">
        <v>669351357.38999975</v>
      </c>
      <c r="KZ35" s="11">
        <v>211941927.88000003</v>
      </c>
      <c r="LA35" s="11">
        <v>826853826.20000017</v>
      </c>
      <c r="LB35" s="11">
        <v>166288576.05000001</v>
      </c>
      <c r="LC35" s="11">
        <v>86096679.639999986</v>
      </c>
      <c r="LD35" s="11">
        <v>181940023.46000001</v>
      </c>
      <c r="LE35" s="11">
        <v>173870365.54999995</v>
      </c>
      <c r="LF35" s="11">
        <v>137996784.85999995</v>
      </c>
      <c r="LG35" s="11">
        <v>137914133.89000008</v>
      </c>
      <c r="LH35" s="11">
        <v>95327923.920000046</v>
      </c>
      <c r="LI35" s="11">
        <v>1592481227.0900006</v>
      </c>
      <c r="LJ35" s="11">
        <v>206308127.91999996</v>
      </c>
      <c r="LK35" s="11">
        <v>687598862.67999995</v>
      </c>
      <c r="LL35" s="11">
        <v>356922245.13999993</v>
      </c>
      <c r="LM35" s="11">
        <v>104214260.64000003</v>
      </c>
      <c r="LN35" s="11">
        <v>72248229.01000005</v>
      </c>
      <c r="LO35" s="11">
        <v>27311225.860000007</v>
      </c>
      <c r="LP35" s="11">
        <v>92309038.50000006</v>
      </c>
      <c r="LQ35" s="11">
        <v>21470550.589999992</v>
      </c>
      <c r="LR35" s="11">
        <v>96474892.509999976</v>
      </c>
      <c r="LS35" s="11">
        <v>23547293.309999995</v>
      </c>
      <c r="LT35" s="11">
        <v>253105182.87999991</v>
      </c>
      <c r="LU35" s="11">
        <v>118453424.14999999</v>
      </c>
      <c r="LV35" s="11">
        <v>68785241.630000025</v>
      </c>
      <c r="LW35" s="11">
        <v>2206326161.0099993</v>
      </c>
      <c r="LX35" s="11">
        <v>666098414.56999958</v>
      </c>
      <c r="LY35" s="11">
        <v>975805064.92000043</v>
      </c>
      <c r="LZ35" s="11">
        <v>397159267.50999999</v>
      </c>
      <c r="MA35" s="11">
        <v>64956883.469999999</v>
      </c>
      <c r="MB35" s="11">
        <v>178672986.7899999</v>
      </c>
      <c r="MC35" s="11">
        <v>140094676.11000007</v>
      </c>
      <c r="MD35" s="11">
        <v>112588469.58</v>
      </c>
      <c r="ME35" s="11">
        <v>132078126.36000004</v>
      </c>
      <c r="MF35" s="11">
        <v>227429197.03999999</v>
      </c>
      <c r="MG35" s="11">
        <v>112816787.42000002</v>
      </c>
      <c r="MH35" s="11">
        <v>71713854.670000017</v>
      </c>
      <c r="MI35" s="11">
        <v>1293903022.2699995</v>
      </c>
      <c r="MJ35" s="11">
        <v>67468056.459999964</v>
      </c>
      <c r="MK35" s="11">
        <v>63440870.380000025</v>
      </c>
      <c r="ML35" s="11">
        <v>40874257.640000001</v>
      </c>
      <c r="MM35" s="11">
        <v>52779052.289999999</v>
      </c>
      <c r="MN35" s="11">
        <v>80575011.979999989</v>
      </c>
      <c r="MO35" s="11">
        <v>28277874.129999999</v>
      </c>
      <c r="MP35" s="11">
        <v>46368832.159999989</v>
      </c>
      <c r="MQ35" s="11">
        <v>73542946.920000002</v>
      </c>
      <c r="MR35" s="11">
        <v>47297914.010000013</v>
      </c>
      <c r="MS35" s="11">
        <v>33759522.080000021</v>
      </c>
      <c r="MT35" s="11">
        <v>57099614.256999955</v>
      </c>
      <c r="MU35" s="11">
        <v>766561170.8900001</v>
      </c>
      <c r="MV35" s="11">
        <v>62621001.839999974</v>
      </c>
      <c r="MW35" s="11">
        <v>260786318.17000008</v>
      </c>
      <c r="MX35" s="11">
        <v>152965476.60000008</v>
      </c>
      <c r="MY35" s="11">
        <v>131378102.63000004</v>
      </c>
      <c r="MZ35" s="11">
        <v>178196273.70000002</v>
      </c>
      <c r="NA35" s="11">
        <v>549780713.99000001</v>
      </c>
      <c r="NB35" s="11">
        <v>164132814.42799997</v>
      </c>
      <c r="NC35" s="11">
        <v>161413673.38000003</v>
      </c>
      <c r="ND35" s="11">
        <v>33878612.18</v>
      </c>
      <c r="NE35" s="11">
        <v>48643082.18</v>
      </c>
      <c r="NF35" s="11">
        <v>2548031870.4599986</v>
      </c>
      <c r="NG35" s="11">
        <v>645895225.75999999</v>
      </c>
      <c r="NH35" s="11">
        <v>68748245.539999992</v>
      </c>
      <c r="NI35" s="11">
        <v>1071323100</v>
      </c>
      <c r="NJ35" s="11">
        <v>64283354.439999938</v>
      </c>
      <c r="NK35" s="11">
        <v>173171213.22999987</v>
      </c>
      <c r="NL35" s="11">
        <v>483302066.86000001</v>
      </c>
      <c r="NM35" s="11">
        <v>427787263.99000001</v>
      </c>
      <c r="NN35" s="11">
        <v>35353782.739999972</v>
      </c>
      <c r="NO35" s="11">
        <v>344386830.63999993</v>
      </c>
      <c r="NP35" s="11">
        <v>178274330.91000006</v>
      </c>
      <c r="NQ35" s="11">
        <v>105121912.08</v>
      </c>
      <c r="NR35" s="11">
        <v>393602106.93000007</v>
      </c>
      <c r="NS35" s="11">
        <v>68492937.75</v>
      </c>
      <c r="NT35" s="11">
        <v>41655578.109999999</v>
      </c>
      <c r="NU35" s="11">
        <v>64239459.890000001</v>
      </c>
      <c r="NV35" s="11">
        <v>53869713.37000002</v>
      </c>
      <c r="NW35" s="11">
        <v>12877750.250000004</v>
      </c>
      <c r="NX35" s="11">
        <v>30168131.929999992</v>
      </c>
      <c r="NY35" s="11">
        <v>873918917.55999947</v>
      </c>
      <c r="NZ35" s="11">
        <v>657365926.79000008</v>
      </c>
      <c r="OA35" s="11">
        <v>101961761.23999999</v>
      </c>
      <c r="OB35" s="11">
        <v>16083558.639999997</v>
      </c>
      <c r="OC35" s="11">
        <v>42501947.62000002</v>
      </c>
      <c r="OD35" s="11">
        <v>118921423.51999992</v>
      </c>
      <c r="OE35" s="11">
        <v>19186973.660000008</v>
      </c>
      <c r="OF35" s="11">
        <v>1483743676.0899992</v>
      </c>
      <c r="OG35" s="11">
        <v>100795226.29999995</v>
      </c>
      <c r="OH35" s="11">
        <v>95953901.540000051</v>
      </c>
      <c r="OI35" s="11">
        <v>377731612.77000022</v>
      </c>
      <c r="OJ35" s="11">
        <v>47500089.140000001</v>
      </c>
      <c r="OK35" s="11">
        <v>178670239.54999995</v>
      </c>
      <c r="OL35" s="11">
        <v>279139315.82000005</v>
      </c>
      <c r="OM35" s="11">
        <v>42107745.589999974</v>
      </c>
      <c r="ON35" s="11">
        <v>179906592.20000002</v>
      </c>
      <c r="OO35" s="11">
        <v>1465309682.6399999</v>
      </c>
      <c r="OP35" s="11">
        <v>307667885.5800001</v>
      </c>
      <c r="OQ35" s="11">
        <v>787572837.26000035</v>
      </c>
      <c r="OR35" s="11">
        <v>211442504.66</v>
      </c>
      <c r="OS35" s="11">
        <v>67538436.730000004</v>
      </c>
      <c r="OT35" s="11">
        <v>121007413.84999999</v>
      </c>
      <c r="OU35" s="11">
        <v>992570952.78000045</v>
      </c>
      <c r="OV35" s="11">
        <v>82859820.729999974</v>
      </c>
      <c r="OW35" s="11">
        <v>132955575.69000004</v>
      </c>
      <c r="OX35" s="11">
        <v>134107739.41</v>
      </c>
      <c r="OY35" s="11">
        <v>97852195.540000036</v>
      </c>
      <c r="OZ35" s="11">
        <v>598170457.66999972</v>
      </c>
      <c r="PA35" s="11">
        <v>75285641.070000052</v>
      </c>
      <c r="PB35" s="11">
        <v>89001132.609999999</v>
      </c>
      <c r="PC35" s="11">
        <v>90837063.879999995</v>
      </c>
      <c r="PD35" s="11">
        <v>603158419.16000021</v>
      </c>
      <c r="PE35" s="11">
        <v>25517304.339999989</v>
      </c>
      <c r="PF35" s="11">
        <v>62120564.819999978</v>
      </c>
      <c r="PG35" s="11">
        <v>18830600.110000007</v>
      </c>
      <c r="PH35" s="11">
        <v>61507878.749999985</v>
      </c>
      <c r="PI35" s="11">
        <v>199688010.54999998</v>
      </c>
      <c r="PJ35" s="11">
        <v>35536122.280000009</v>
      </c>
      <c r="PK35" s="11">
        <v>32188253.540000003</v>
      </c>
      <c r="PL35" s="11">
        <v>37532146.239999995</v>
      </c>
      <c r="PM35" s="11">
        <v>22769843.919999998</v>
      </c>
      <c r="PN35" s="11">
        <v>98408707.620000005</v>
      </c>
      <c r="PO35" s="11">
        <v>84273952.470000014</v>
      </c>
      <c r="PP35" s="11">
        <v>26582947.630000014</v>
      </c>
      <c r="PQ35" s="11">
        <v>162194073.37</v>
      </c>
      <c r="PR35" s="11">
        <v>18794456.690000001</v>
      </c>
      <c r="PS35" s="11">
        <v>38229453.669999994</v>
      </c>
      <c r="PT35" s="11">
        <v>20325997.749999996</v>
      </c>
      <c r="PU35" s="11">
        <v>50040220.539999992</v>
      </c>
      <c r="PV35" s="11">
        <v>761005972.24999917</v>
      </c>
      <c r="PW35" s="11">
        <v>41313656.839999989</v>
      </c>
      <c r="PX35" s="11">
        <v>13743740.380000005</v>
      </c>
      <c r="PY35" s="11">
        <v>115271345.07000001</v>
      </c>
      <c r="PZ35" s="11">
        <v>319862368.02999991</v>
      </c>
      <c r="QA35" s="11">
        <v>30188028.140000023</v>
      </c>
      <c r="QB35" s="11">
        <v>98907832.540000021</v>
      </c>
      <c r="QC35" s="11">
        <v>49659259.469999999</v>
      </c>
      <c r="QD35" s="11">
        <v>159208602.15000001</v>
      </c>
      <c r="QE35" s="11">
        <v>5875708.8400000017</v>
      </c>
      <c r="QF35" s="11">
        <v>238412325.76999998</v>
      </c>
      <c r="QG35" s="11">
        <v>22608694.339999981</v>
      </c>
      <c r="QH35" s="11">
        <v>53499716.530000009</v>
      </c>
      <c r="QI35" s="11">
        <v>126768827.11000004</v>
      </c>
      <c r="QJ35" s="11">
        <v>39615930.199999996</v>
      </c>
      <c r="QK35" s="11">
        <v>80724470.069999948</v>
      </c>
      <c r="QL35" s="11">
        <v>10464210.770000011</v>
      </c>
      <c r="QM35" s="11">
        <v>14577328.069999993</v>
      </c>
      <c r="QN35" s="11">
        <v>177668.69000000053</v>
      </c>
      <c r="QO35" s="11">
        <v>85931562.940000027</v>
      </c>
      <c r="QP35" s="11">
        <v>146510638.20000005</v>
      </c>
      <c r="QQ35" s="11">
        <v>12893924.54999999</v>
      </c>
      <c r="QR35" s="11">
        <v>14113584.939999999</v>
      </c>
      <c r="QS35" s="11">
        <v>541249.46999999927</v>
      </c>
      <c r="QT35" s="11">
        <v>12385610.699999999</v>
      </c>
      <c r="QU35" s="11">
        <v>13262063.799999991</v>
      </c>
      <c r="QV35" s="11">
        <v>870616941.76999974</v>
      </c>
      <c r="QW35" s="11">
        <v>16158899.909999998</v>
      </c>
      <c r="QX35" s="11">
        <v>240047918.14999986</v>
      </c>
      <c r="QY35" s="11">
        <v>53616663.43</v>
      </c>
      <c r="QZ35" s="11">
        <v>63851704.270000018</v>
      </c>
      <c r="RA35" s="11">
        <v>207207068.07999992</v>
      </c>
      <c r="RB35" s="11">
        <v>35300514.459999993</v>
      </c>
      <c r="RC35" s="11">
        <v>114910284.43000004</v>
      </c>
      <c r="RD35" s="11">
        <v>165760259.46000001</v>
      </c>
      <c r="RE35" s="11">
        <v>45128152.05999998</v>
      </c>
      <c r="RF35" s="11">
        <v>35293839.159999989</v>
      </c>
      <c r="RG35" s="11">
        <v>93164006.310000017</v>
      </c>
      <c r="RH35" s="11">
        <v>22343740.310000006</v>
      </c>
      <c r="RI35" s="11">
        <v>1340838515.1600003</v>
      </c>
      <c r="RJ35" s="11">
        <v>130625526.95999998</v>
      </c>
      <c r="RK35" s="11">
        <v>60903381.739999995</v>
      </c>
      <c r="RL35" s="11">
        <v>117191513.82000002</v>
      </c>
      <c r="RM35" s="11">
        <v>67068040.180000007</v>
      </c>
      <c r="RN35" s="11">
        <v>124352888.78999996</v>
      </c>
      <c r="RO35" s="11">
        <v>144661667.46000013</v>
      </c>
      <c r="RP35" s="11">
        <v>80987926.659999996</v>
      </c>
      <c r="RQ35" s="11">
        <v>77690941.649999961</v>
      </c>
      <c r="RR35" s="11">
        <v>56056473.630000025</v>
      </c>
      <c r="RS35" s="11">
        <v>336674946.44999993</v>
      </c>
      <c r="RT35" s="11">
        <v>37984497.689999998</v>
      </c>
      <c r="RU35" s="11">
        <v>30661463.730000023</v>
      </c>
      <c r="RV35" s="11">
        <v>46533152.540000007</v>
      </c>
      <c r="RW35" s="11">
        <v>15826544.460000005</v>
      </c>
      <c r="RX35" s="11">
        <v>31185611.929999992</v>
      </c>
      <c r="RY35" s="11">
        <v>71569968.289999977</v>
      </c>
      <c r="RZ35" s="11">
        <v>54944265.450000003</v>
      </c>
      <c r="SA35" s="11">
        <v>14166645.949999999</v>
      </c>
      <c r="SB35" s="11">
        <v>46200658.049999997</v>
      </c>
      <c r="SC35" s="11">
        <v>259396683.49999988</v>
      </c>
      <c r="SD35" s="11">
        <v>82171542.370000005</v>
      </c>
      <c r="SE35" s="11">
        <v>73792980.590000004</v>
      </c>
      <c r="SF35" s="11">
        <v>49863409.270000003</v>
      </c>
      <c r="SG35" s="11">
        <v>19756119.599999998</v>
      </c>
      <c r="SH35" s="11">
        <v>34334080.089999996</v>
      </c>
      <c r="SI35" s="11">
        <v>84245014.959999979</v>
      </c>
      <c r="SJ35" s="11">
        <v>92177977.070000023</v>
      </c>
      <c r="SK35" s="11">
        <v>66462315.320000038</v>
      </c>
      <c r="SL35" s="11">
        <v>69361552.969999969</v>
      </c>
      <c r="SM35" s="11">
        <v>60765814.83000005</v>
      </c>
      <c r="SN35" s="11">
        <v>21526444.97000001</v>
      </c>
      <c r="SO35" s="11">
        <v>232947499.88000011</v>
      </c>
      <c r="SP35" s="11">
        <v>57938120.480000041</v>
      </c>
      <c r="SQ35" s="11">
        <v>34347922.460000001</v>
      </c>
      <c r="SR35" s="11">
        <v>89277176.639999971</v>
      </c>
      <c r="SS35" s="11">
        <v>57625761.300000012</v>
      </c>
      <c r="ST35" s="11">
        <v>43592750.909999996</v>
      </c>
      <c r="SU35" s="11">
        <v>62952442.100000054</v>
      </c>
      <c r="SV35" s="11">
        <v>20263017.829999994</v>
      </c>
      <c r="SW35" s="11">
        <v>206586147.97999993</v>
      </c>
      <c r="SX35" s="11">
        <v>51175946.819999993</v>
      </c>
      <c r="SY35" s="11">
        <v>29730823.720000021</v>
      </c>
      <c r="SZ35" s="11">
        <v>34897110.740000002</v>
      </c>
      <c r="TA35" s="11">
        <v>14291312.910000006</v>
      </c>
      <c r="TB35" s="11">
        <v>23071685.660000004</v>
      </c>
      <c r="TC35" s="11">
        <v>29516664.990000002</v>
      </c>
      <c r="TD35" s="11">
        <v>29871451.829999983</v>
      </c>
      <c r="TE35" s="11">
        <v>13402908.890000001</v>
      </c>
      <c r="TF35" s="11">
        <v>30574989.809999999</v>
      </c>
      <c r="TG35" s="11">
        <v>26892814.259999998</v>
      </c>
      <c r="TH35" s="11">
        <v>29840620.030000031</v>
      </c>
      <c r="TI35" s="11">
        <v>64440732.379999965</v>
      </c>
      <c r="TJ35" s="11">
        <v>15598939.439999996</v>
      </c>
      <c r="TK35" s="11">
        <v>578546066.69000018</v>
      </c>
      <c r="TL35" s="11">
        <v>83594307.929999992</v>
      </c>
      <c r="TM35" s="11">
        <v>36914992.419999994</v>
      </c>
      <c r="TN35" s="11">
        <v>57957092.959999979</v>
      </c>
      <c r="TO35" s="11">
        <v>43066897.980000004</v>
      </c>
      <c r="TP35" s="11">
        <v>52771751.170000009</v>
      </c>
      <c r="TQ35" s="11">
        <v>15858600.990000006</v>
      </c>
      <c r="TR35" s="11">
        <v>174344121.74000004</v>
      </c>
      <c r="TS35" s="11">
        <v>51891426.359999999</v>
      </c>
      <c r="TT35" s="11">
        <v>19592234.799999993</v>
      </c>
      <c r="TU35" s="11">
        <v>55474442.790000007</v>
      </c>
      <c r="TV35" s="11">
        <v>47204059.060000002</v>
      </c>
      <c r="TW35" s="11">
        <v>18388707.199999999</v>
      </c>
      <c r="TX35" s="11">
        <v>43649746.25999999</v>
      </c>
      <c r="TY35" s="11">
        <v>23209549.499999996</v>
      </c>
      <c r="TZ35" s="11">
        <v>65235254.120000012</v>
      </c>
      <c r="UA35" s="11">
        <v>303192731.20000005</v>
      </c>
      <c r="UB35" s="11">
        <v>57223417.699999973</v>
      </c>
      <c r="UC35" s="11">
        <v>622764120.63999975</v>
      </c>
      <c r="UD35" s="11">
        <v>64823073.900000006</v>
      </c>
      <c r="UE35" s="11">
        <v>10182759.669999998</v>
      </c>
      <c r="UF35" s="11">
        <v>21552972.019999992</v>
      </c>
      <c r="UG35" s="11">
        <v>-43672504.170000046</v>
      </c>
      <c r="UH35" s="11">
        <v>34132296.830000006</v>
      </c>
      <c r="UI35" s="11">
        <v>1162038.9799999979</v>
      </c>
      <c r="UJ35" s="11">
        <v>46042592.54999999</v>
      </c>
      <c r="UK35" s="11">
        <v>15823485.110000003</v>
      </c>
      <c r="UL35" s="11">
        <v>422494267.86999977</v>
      </c>
      <c r="UM35" s="11">
        <v>63951923.229999997</v>
      </c>
      <c r="UN35" s="11">
        <v>53057347.400000013</v>
      </c>
      <c r="UO35" s="11">
        <v>45599191.230000041</v>
      </c>
      <c r="UP35" s="11">
        <v>52236959.780000024</v>
      </c>
      <c r="UQ35" s="11">
        <v>28841658.95999999</v>
      </c>
      <c r="UR35" s="11">
        <v>1745982650.0500002</v>
      </c>
      <c r="US35" s="11">
        <v>18651457.199999999</v>
      </c>
      <c r="UT35" s="11">
        <v>15986912.98</v>
      </c>
      <c r="UU35" s="11">
        <v>147650995.86000004</v>
      </c>
      <c r="UV35" s="11">
        <v>35881705.04999999</v>
      </c>
      <c r="UW35" s="11">
        <v>7957003.8900000034</v>
      </c>
      <c r="UX35" s="11">
        <v>49155583.109999985</v>
      </c>
      <c r="UY35" s="11">
        <v>16246125.230000002</v>
      </c>
      <c r="UZ35" s="11">
        <v>10439.520000003977</v>
      </c>
      <c r="VA35" s="11">
        <v>42207201.569999993</v>
      </c>
      <c r="VB35" s="11">
        <v>57508292.679999985</v>
      </c>
      <c r="VC35" s="11">
        <v>45681335.519999988</v>
      </c>
      <c r="VD35" s="11">
        <v>88507384.889999971</v>
      </c>
      <c r="VE35" s="11">
        <v>63542953.560000017</v>
      </c>
      <c r="VF35" s="11">
        <v>19066793.419999998</v>
      </c>
      <c r="VG35" s="11">
        <v>15284808.850000001</v>
      </c>
      <c r="VH35" s="11">
        <v>21243179.18</v>
      </c>
      <c r="VI35" s="11">
        <v>13671547.159999998</v>
      </c>
      <c r="VJ35" s="11">
        <v>54434479.259999983</v>
      </c>
      <c r="VK35" s="11">
        <v>7948629.0300000003</v>
      </c>
      <c r="VL35" s="11">
        <v>27163018.579999994</v>
      </c>
      <c r="VM35" s="11">
        <v>31656099.73</v>
      </c>
      <c r="VN35" s="11">
        <v>370586583.00999981</v>
      </c>
      <c r="VO35" s="11">
        <v>41434356.620000027</v>
      </c>
      <c r="VP35" s="11">
        <v>74086566.189999983</v>
      </c>
      <c r="VQ35" s="11">
        <v>68098687.88000001</v>
      </c>
      <c r="VR35" s="11">
        <v>75143315.080000013</v>
      </c>
      <c r="VS35" s="11">
        <v>100924594.03999999</v>
      </c>
      <c r="VT35" s="11">
        <v>53612620.490000002</v>
      </c>
      <c r="VU35" s="11">
        <v>47737796.470000006</v>
      </c>
      <c r="VV35" s="11">
        <v>63939717.749999985</v>
      </c>
      <c r="VW35" s="11">
        <v>233867717.70000005</v>
      </c>
      <c r="VX35" s="11">
        <v>28209672.040000007</v>
      </c>
      <c r="VY35" s="11">
        <v>392767500.22000021</v>
      </c>
      <c r="VZ35" s="11">
        <v>42441715.489999995</v>
      </c>
      <c r="WA35" s="11">
        <v>66492240.850000009</v>
      </c>
      <c r="WB35" s="11">
        <v>19576323.34</v>
      </c>
      <c r="WC35" s="11">
        <v>3460081856.1700029</v>
      </c>
      <c r="WD35" s="11">
        <v>121732244.74999997</v>
      </c>
      <c r="WE35" s="11">
        <v>86714290.540000007</v>
      </c>
      <c r="WF35" s="11">
        <v>164784290.06</v>
      </c>
      <c r="WG35" s="11">
        <v>52159903.380000003</v>
      </c>
      <c r="WH35" s="11">
        <v>25540056.809999987</v>
      </c>
      <c r="WI35" s="11">
        <v>103971860.8300001</v>
      </c>
      <c r="WJ35" s="11">
        <v>90535701.85999997</v>
      </c>
      <c r="WK35" s="11">
        <v>84354526.870000049</v>
      </c>
      <c r="WL35" s="11">
        <v>73428959.740000024</v>
      </c>
      <c r="WM35" s="11">
        <v>26236542.660000015</v>
      </c>
      <c r="WN35" s="11">
        <v>97636396.049999982</v>
      </c>
      <c r="WO35" s="11">
        <v>94506294.419999972</v>
      </c>
      <c r="WP35" s="11">
        <v>127551523.69400001</v>
      </c>
      <c r="WQ35" s="11">
        <v>146112927.96000001</v>
      </c>
      <c r="WR35" s="11">
        <v>135479663.46000007</v>
      </c>
      <c r="WS35" s="11">
        <v>43897992.730000019</v>
      </c>
      <c r="WT35" s="11">
        <v>143171718.38999996</v>
      </c>
      <c r="WU35" s="11">
        <v>49374574.779999986</v>
      </c>
      <c r="WV35" s="11">
        <v>122117975.23999999</v>
      </c>
      <c r="WW35" s="11">
        <v>152028565.60999998</v>
      </c>
      <c r="WX35" s="11">
        <v>30520192.019999996</v>
      </c>
      <c r="WY35" s="11">
        <v>35045166.729999982</v>
      </c>
      <c r="WZ35" s="11">
        <v>60199212.200000018</v>
      </c>
      <c r="XA35" s="11">
        <v>33835187.75</v>
      </c>
      <c r="XB35" s="11">
        <v>13080357.979999989</v>
      </c>
      <c r="XC35" s="11">
        <v>14288568.400000008</v>
      </c>
      <c r="XD35" s="11">
        <v>41895734.639999993</v>
      </c>
      <c r="XE35" s="11">
        <v>406336506.56000012</v>
      </c>
      <c r="XF35" s="11">
        <v>22211493.015999999</v>
      </c>
      <c r="XG35" s="11">
        <v>43779320.550000012</v>
      </c>
      <c r="XH35" s="11">
        <v>19588931.830000006</v>
      </c>
      <c r="XI35" s="11">
        <v>25544947.780000005</v>
      </c>
      <c r="XJ35" s="11">
        <v>2043799198.4600008</v>
      </c>
      <c r="XK35" s="11">
        <v>182716204.58999997</v>
      </c>
      <c r="XL35" s="11">
        <v>191040072.16999999</v>
      </c>
      <c r="XM35" s="11">
        <v>262854947.11999997</v>
      </c>
      <c r="XN35" s="11">
        <v>67260748.760000035</v>
      </c>
      <c r="XO35" s="11">
        <v>108393876.43000001</v>
      </c>
      <c r="XP35" s="11">
        <v>186114219.15999997</v>
      </c>
      <c r="XQ35" s="11">
        <v>147214142.05999991</v>
      </c>
      <c r="XR35" s="11">
        <v>58505900.170000002</v>
      </c>
      <c r="XS35" s="11">
        <v>179164668.48000011</v>
      </c>
      <c r="XT35" s="11">
        <v>169380642.46000001</v>
      </c>
      <c r="XU35" s="11">
        <v>44188172.540000029</v>
      </c>
      <c r="XV35" s="11">
        <v>61081034.200000018</v>
      </c>
      <c r="XW35" s="11">
        <v>93661954.839999974</v>
      </c>
      <c r="XX35" s="11">
        <v>104369590.45</v>
      </c>
      <c r="XY35" s="11">
        <v>65836759.990000002</v>
      </c>
      <c r="XZ35" s="11">
        <v>39998389.089999996</v>
      </c>
      <c r="YA35" s="11">
        <v>59442241.119999975</v>
      </c>
      <c r="YB35" s="11">
        <v>31805130.179999989</v>
      </c>
      <c r="YC35" s="11">
        <v>87090727.87000002</v>
      </c>
      <c r="YD35" s="11">
        <v>71837080.300000027</v>
      </c>
      <c r="YE35" s="11">
        <v>88269079.919999957</v>
      </c>
      <c r="YF35" s="11">
        <v>70273883.61999999</v>
      </c>
      <c r="YG35" s="11">
        <v>1304749022.8099997</v>
      </c>
      <c r="YH35" s="11">
        <v>127442126.54000005</v>
      </c>
      <c r="YI35" s="11">
        <v>177455280.21000001</v>
      </c>
      <c r="YJ35" s="11">
        <v>111958254.98999998</v>
      </c>
      <c r="YK35" s="11">
        <v>579229186.5400002</v>
      </c>
      <c r="YL35" s="11">
        <v>206553119.91000012</v>
      </c>
      <c r="YM35" s="11">
        <v>184742724.88000003</v>
      </c>
      <c r="YN35" s="11">
        <v>62508276.530000009</v>
      </c>
      <c r="YO35" s="11">
        <v>185046924.13999999</v>
      </c>
      <c r="YP35" s="11">
        <v>176543134.80000004</v>
      </c>
      <c r="YQ35" s="11">
        <v>146934719.42000002</v>
      </c>
      <c r="YR35" s="11">
        <v>97495540.619999975</v>
      </c>
      <c r="YS35" s="11">
        <v>53513410.649999999</v>
      </c>
      <c r="YT35" s="11">
        <v>72434307.420000017</v>
      </c>
      <c r="YU35" s="11">
        <v>112797476.29000002</v>
      </c>
      <c r="YV35" s="11">
        <v>148718623.03000003</v>
      </c>
      <c r="YW35" s="11">
        <v>77952453.739999965</v>
      </c>
      <c r="YX35" s="11">
        <v>310832484.88600022</v>
      </c>
      <c r="YY35" s="11">
        <v>58219968.089999996</v>
      </c>
      <c r="YZ35" s="11">
        <v>79934241.610000014</v>
      </c>
      <c r="ZA35" s="11">
        <v>57535104.260000013</v>
      </c>
      <c r="ZB35" s="11">
        <v>45476252.659999989</v>
      </c>
      <c r="ZC35" s="11">
        <v>24303856.390000001</v>
      </c>
      <c r="ZD35" s="11">
        <v>50346487.070000015</v>
      </c>
      <c r="ZE35" s="11">
        <v>667390000.21000004</v>
      </c>
      <c r="ZF35" s="11">
        <v>42419768.487499997</v>
      </c>
      <c r="ZG35" s="11">
        <v>85176349.899999946</v>
      </c>
      <c r="ZH35" s="11">
        <v>46750142.717500001</v>
      </c>
      <c r="ZI35" s="11">
        <v>67121147.12999998</v>
      </c>
      <c r="ZJ35" s="11">
        <v>32685647.429999992</v>
      </c>
      <c r="ZK35" s="11">
        <v>58111193.849999964</v>
      </c>
      <c r="ZL35" s="11">
        <v>25346800.898000002</v>
      </c>
      <c r="ZM35" s="11">
        <v>99382079.010000035</v>
      </c>
      <c r="ZN35" s="11">
        <v>757788224.74999917</v>
      </c>
      <c r="ZO35" s="11">
        <v>61993184.630000003</v>
      </c>
      <c r="ZP35" s="11">
        <v>59802086.029999956</v>
      </c>
      <c r="ZQ35" s="11">
        <v>498875687.1500001</v>
      </c>
      <c r="ZR35" s="11">
        <v>148611713.09999999</v>
      </c>
      <c r="ZS35" s="11">
        <v>78548618.719999984</v>
      </c>
      <c r="ZT35" s="11">
        <v>52415840.099999964</v>
      </c>
      <c r="ZU35" s="11">
        <v>200457010.59999996</v>
      </c>
      <c r="ZV35" s="11">
        <v>347099445.13999999</v>
      </c>
      <c r="ZW35" s="11">
        <v>39136761.039999999</v>
      </c>
      <c r="ZX35" s="11">
        <v>50167578.550000004</v>
      </c>
      <c r="ZY35" s="11">
        <v>87204656.480000004</v>
      </c>
      <c r="ZZ35" s="11">
        <v>30169034.819999989</v>
      </c>
      <c r="AAA35" s="11">
        <v>96008816.789999992</v>
      </c>
      <c r="AAB35" s="11">
        <v>29377778.300000008</v>
      </c>
      <c r="AAC35" s="11">
        <v>40300109.940000005</v>
      </c>
      <c r="AAD35" s="11">
        <v>68488358.970000014</v>
      </c>
      <c r="AAE35" s="11">
        <v>74377583.909999982</v>
      </c>
      <c r="AAF35" s="11">
        <v>88484373.13000001</v>
      </c>
      <c r="AAG35" s="11">
        <v>75834129.800000012</v>
      </c>
      <c r="AAH35" s="11">
        <v>24777464.949999996</v>
      </c>
      <c r="AAI35" s="11">
        <v>37117400.329999991</v>
      </c>
      <c r="AAJ35" s="11">
        <v>224007099.45000002</v>
      </c>
      <c r="AAK35" s="11">
        <v>16709921.950000003</v>
      </c>
      <c r="AAL35" s="11">
        <v>30898448.090000007</v>
      </c>
      <c r="AAM35" s="11">
        <v>25561456.45000001</v>
      </c>
      <c r="AAN35" s="11">
        <v>46407019.130000003</v>
      </c>
      <c r="AAO35" s="11">
        <v>31954482.139999997</v>
      </c>
      <c r="AAP35" s="11">
        <v>36921702.359999992</v>
      </c>
      <c r="AAQ35" s="11">
        <v>1775274265.9399993</v>
      </c>
      <c r="AAR35" s="11">
        <v>36672300.54999999</v>
      </c>
      <c r="AAS35" s="11">
        <v>95137047.380000025</v>
      </c>
      <c r="AAT35" s="11">
        <v>310653316.52999991</v>
      </c>
      <c r="AAU35" s="11">
        <v>64912186.869999997</v>
      </c>
      <c r="AAV35" s="11">
        <v>109806035.41999999</v>
      </c>
      <c r="AAW35" s="11">
        <v>40755057.480000012</v>
      </c>
      <c r="AAX35" s="11">
        <v>155803225.19999996</v>
      </c>
      <c r="AAY35" s="11">
        <v>189361000.22</v>
      </c>
      <c r="AAZ35" s="11">
        <v>37945534.739999995</v>
      </c>
      <c r="ABA35" s="11">
        <v>88856308.929999992</v>
      </c>
      <c r="ABB35" s="11">
        <v>194963546.41999996</v>
      </c>
      <c r="ABC35" s="11">
        <v>160313461.92000011</v>
      </c>
      <c r="ABD35" s="11">
        <v>25928317.529999997</v>
      </c>
      <c r="ABE35" s="11">
        <v>20555752.73</v>
      </c>
      <c r="ABF35" s="11">
        <v>54928643.009999983</v>
      </c>
      <c r="ABG35" s="11">
        <v>47878120.049999982</v>
      </c>
      <c r="ABH35" s="11">
        <v>102841650.59000003</v>
      </c>
      <c r="ABI35" s="11">
        <v>29807010.940000009</v>
      </c>
      <c r="ABJ35" s="11">
        <v>316815125.88999981</v>
      </c>
      <c r="ABK35" s="11">
        <v>170447478.16999996</v>
      </c>
      <c r="ABL35" s="11">
        <v>49304324.850000024</v>
      </c>
      <c r="ABM35" s="11">
        <v>42263764.279999986</v>
      </c>
      <c r="ABN35" s="11">
        <v>20829455.440000005</v>
      </c>
      <c r="ABO35" s="11">
        <v>63247400.569999993</v>
      </c>
      <c r="ABP35" s="11">
        <v>24698475.609999999</v>
      </c>
      <c r="ABQ35" s="11">
        <v>576603182.31000006</v>
      </c>
      <c r="ABR35" s="11">
        <v>103363901.40000001</v>
      </c>
      <c r="ABS35" s="11">
        <v>67106038.439999998</v>
      </c>
      <c r="ABT35" s="11">
        <v>184052372.96000001</v>
      </c>
      <c r="ABU35" s="11">
        <v>212776169.98999998</v>
      </c>
      <c r="ABV35" s="11">
        <v>121267686.50999999</v>
      </c>
      <c r="ABW35" s="11">
        <v>41724523.939999998</v>
      </c>
      <c r="ABX35" s="11">
        <v>62973793.709999986</v>
      </c>
      <c r="ABY35" s="11">
        <v>42031278.399999991</v>
      </c>
      <c r="ABZ35" s="11">
        <v>508287758.92919987</v>
      </c>
      <c r="ACA35" s="11">
        <v>95764992.769999936</v>
      </c>
      <c r="ACB35" s="11">
        <v>97048922.220000014</v>
      </c>
      <c r="ACC35" s="11">
        <v>29772984.640000001</v>
      </c>
      <c r="ACD35" s="11">
        <v>28795802.53000002</v>
      </c>
      <c r="ACE35" s="11">
        <v>169898465.91000009</v>
      </c>
      <c r="ACF35" s="11">
        <v>62036627.000000015</v>
      </c>
      <c r="ACG35" s="11">
        <v>44348973.100000009</v>
      </c>
      <c r="ACH35" s="11">
        <v>18432881.629999999</v>
      </c>
      <c r="ACI35" s="11">
        <v>210100238.20000002</v>
      </c>
      <c r="ACJ35" s="11">
        <v>64604848.170000002</v>
      </c>
      <c r="ACK35" s="11">
        <v>1393555800.4199998</v>
      </c>
      <c r="ACL35" s="11">
        <v>52275416.63000001</v>
      </c>
      <c r="ACM35" s="11">
        <v>55344565.950000003</v>
      </c>
      <c r="ACN35" s="11">
        <v>131218557.25000001</v>
      </c>
      <c r="ACO35" s="11">
        <v>32814677.850000013</v>
      </c>
      <c r="ACP35" s="11">
        <v>-710929.83999998914</v>
      </c>
      <c r="ACQ35" s="11">
        <v>50016454.390000008</v>
      </c>
      <c r="ACR35" s="11">
        <v>337212073.99000001</v>
      </c>
      <c r="ACS35" s="11">
        <v>386902264.7299999</v>
      </c>
      <c r="ACT35" s="11">
        <v>37437742.020000011</v>
      </c>
      <c r="ACU35" s="11">
        <v>96632821.629999995</v>
      </c>
      <c r="ACV35" s="11">
        <v>112793024.76000001</v>
      </c>
      <c r="ACW35" s="11">
        <v>668183179.55000031</v>
      </c>
      <c r="ACX35" s="11">
        <v>16446380.249999996</v>
      </c>
      <c r="ACY35" s="11">
        <v>61022487.230000004</v>
      </c>
      <c r="ACZ35" s="11">
        <v>46760468.63000001</v>
      </c>
      <c r="ADA35" s="11">
        <v>6145112.2299999986</v>
      </c>
      <c r="ADB35" s="11">
        <v>4476584.8199999975</v>
      </c>
      <c r="ADC35" s="11">
        <v>37456868.279999994</v>
      </c>
      <c r="ADD35" s="11">
        <v>11039442.699999999</v>
      </c>
      <c r="ADE35" s="11">
        <v>31612001.499999985</v>
      </c>
      <c r="ADF35" s="11">
        <v>73632448.399999991</v>
      </c>
      <c r="ADG35" s="11">
        <v>63972716.270000026</v>
      </c>
      <c r="ADH35" s="11">
        <v>178745966.20000005</v>
      </c>
      <c r="ADI35" s="11">
        <v>172215366.27000001</v>
      </c>
      <c r="ADJ35" s="11">
        <v>47399469.259999983</v>
      </c>
      <c r="ADK35" s="11">
        <v>15644575.249999994</v>
      </c>
      <c r="ADL35" s="11">
        <v>20999480.270000003</v>
      </c>
      <c r="ADM35" s="11">
        <v>16817101.330000002</v>
      </c>
      <c r="ADN35" s="11">
        <v>78034790.519999951</v>
      </c>
      <c r="ADO35" s="11">
        <v>42368486.130000003</v>
      </c>
      <c r="ADP35" s="11">
        <v>30198295.839999981</v>
      </c>
      <c r="ADQ35" s="11">
        <v>603017541.88000011</v>
      </c>
      <c r="ADR35" s="11">
        <v>146741080.76000002</v>
      </c>
      <c r="ADS35" s="11">
        <v>71355345.400000051</v>
      </c>
      <c r="ADT35" s="11">
        <v>68853441.25</v>
      </c>
      <c r="ADU35" s="11">
        <v>193910628.05999994</v>
      </c>
      <c r="ADV35" s="11">
        <v>17021984.829999994</v>
      </c>
      <c r="ADW35" s="11">
        <v>38705898.129999995</v>
      </c>
      <c r="ADX35" s="11">
        <v>41203493.170000017</v>
      </c>
      <c r="ADY35" s="11">
        <v>4911391.01</v>
      </c>
      <c r="ADZ35" s="11">
        <v>30672331.220000021</v>
      </c>
      <c r="AEA35" s="11">
        <v>707577980.55000019</v>
      </c>
      <c r="AEB35" s="11">
        <v>236786596.95999983</v>
      </c>
      <c r="AEC35" s="11">
        <v>149364583.49999991</v>
      </c>
      <c r="AED35" s="11">
        <v>43337356.859999985</v>
      </c>
      <c r="AEE35" s="11">
        <v>82693259.579999998</v>
      </c>
      <c r="AEF35" s="11">
        <v>133045777.51000002</v>
      </c>
      <c r="AEG35" s="11">
        <v>70669206.359999999</v>
      </c>
      <c r="AEH35" s="11">
        <v>11741026.469999982</v>
      </c>
      <c r="AEI35" s="11">
        <v>25385853.860000003</v>
      </c>
      <c r="AEJ35" s="11">
        <v>109757151.61</v>
      </c>
      <c r="AEK35" s="11">
        <v>46868527.730000004</v>
      </c>
      <c r="AEL35" s="11">
        <v>192249698.40999997</v>
      </c>
      <c r="AEM35" s="11">
        <v>31410937.000000007</v>
      </c>
      <c r="AEN35" s="11">
        <v>67116685.429999977</v>
      </c>
      <c r="AEO35" s="11">
        <v>68423175.400000021</v>
      </c>
      <c r="AEP35" s="11">
        <v>102521377.36999999</v>
      </c>
      <c r="AEQ35" s="11">
        <v>21422459.850000001</v>
      </c>
      <c r="AER35" s="11">
        <v>41375290.680000037</v>
      </c>
      <c r="AES35" s="11">
        <v>8888100.5299999993</v>
      </c>
      <c r="AET35" s="11">
        <v>100950754.91999994</v>
      </c>
      <c r="AEU35" s="11">
        <v>833299501.55999959</v>
      </c>
      <c r="AEV35" s="11">
        <v>100620904.21000001</v>
      </c>
      <c r="AEW35" s="11">
        <v>137011626.27000004</v>
      </c>
      <c r="AEX35" s="11">
        <v>42659879.600000001</v>
      </c>
      <c r="AEY35" s="11">
        <v>43602741.779999994</v>
      </c>
      <c r="AEZ35" s="11">
        <v>56008080.520000026</v>
      </c>
      <c r="AFA35" s="11">
        <v>34096991.079999998</v>
      </c>
      <c r="AFB35" s="11">
        <v>19258274.199999996</v>
      </c>
      <c r="AFC35" s="11">
        <v>2259355.3999999901</v>
      </c>
      <c r="AFD35" s="11">
        <v>9201458.4000000022</v>
      </c>
      <c r="AFE35" s="11">
        <v>474600176.65999979</v>
      </c>
      <c r="AFF35" s="11">
        <v>282320811.5599997</v>
      </c>
      <c r="AFG35" s="11">
        <v>89417041.950000018</v>
      </c>
      <c r="AFH35" s="11">
        <v>61320380.289999992</v>
      </c>
      <c r="AFI35" s="11">
        <v>223855404.56</v>
      </c>
      <c r="AFJ35" s="11">
        <v>96762497.139999956</v>
      </c>
      <c r="AFK35" s="11">
        <v>27576228.239999995</v>
      </c>
      <c r="AFL35" s="11">
        <v>28114350.270000003</v>
      </c>
      <c r="AFM35" s="11">
        <v>70894735.769999996</v>
      </c>
      <c r="AFN35" s="11">
        <v>54422239.960000001</v>
      </c>
      <c r="AFO35" s="11">
        <v>36497701.370000012</v>
      </c>
      <c r="AFP35" s="11">
        <v>48250765.159999996</v>
      </c>
      <c r="AFQ35" s="11">
        <v>71961743.480000004</v>
      </c>
      <c r="AFR35" s="11">
        <v>810563327.01999986</v>
      </c>
      <c r="AFS35" s="11">
        <v>121398285.41000006</v>
      </c>
      <c r="AFT35" s="11">
        <v>143796000.18999994</v>
      </c>
      <c r="AFU35" s="11">
        <v>56362315.150000006</v>
      </c>
      <c r="AFV35" s="11">
        <v>72157687.51000002</v>
      </c>
      <c r="AFW35" s="11">
        <v>70510616.11999999</v>
      </c>
      <c r="AFX35" s="11">
        <v>42032130.119999997</v>
      </c>
      <c r="AFY35" s="11">
        <v>172844810.05000004</v>
      </c>
      <c r="AFZ35" s="11">
        <v>91002869.989999995</v>
      </c>
      <c r="AGA35" s="11">
        <v>31167985.159999989</v>
      </c>
      <c r="AGB35" s="11">
        <v>202033170.82999998</v>
      </c>
      <c r="AGC35" s="11">
        <v>86716826.449999973</v>
      </c>
      <c r="AGD35" s="11">
        <v>769678188.11000013</v>
      </c>
      <c r="AGE35" s="11">
        <v>258595147.25</v>
      </c>
      <c r="AGF35" s="11">
        <v>106209383.41000003</v>
      </c>
      <c r="AGG35" s="11">
        <v>115141952.11999999</v>
      </c>
      <c r="AGH35" s="11">
        <v>285695980.58999997</v>
      </c>
      <c r="AGI35" s="11">
        <v>104252049.75000001</v>
      </c>
      <c r="AGJ35" s="11">
        <v>67543512.330000013</v>
      </c>
      <c r="AGK35" s="11">
        <v>55800674.669999987</v>
      </c>
      <c r="AGL35" s="11">
        <v>32876425.460000005</v>
      </c>
      <c r="AGM35" s="11">
        <v>70957612.300000027</v>
      </c>
      <c r="AGN35" s="11">
        <v>30516110.039999999</v>
      </c>
      <c r="AGO35" s="11">
        <v>1026393094.4399997</v>
      </c>
      <c r="AGP35" s="11">
        <v>130526197.07000007</v>
      </c>
      <c r="AGQ35" s="11">
        <v>209595096.23999998</v>
      </c>
      <c r="AGR35" s="11">
        <v>44708179.970000014</v>
      </c>
      <c r="AGS35" s="11">
        <v>202965000.70999998</v>
      </c>
      <c r="AGT35" s="11">
        <v>119863980.13999999</v>
      </c>
      <c r="AGU35" s="11">
        <v>14234434.809999999</v>
      </c>
      <c r="AGV35" s="11">
        <v>56054529.149999991</v>
      </c>
      <c r="AGW35" s="11">
        <v>1432192599.1900008</v>
      </c>
      <c r="AGX35" s="11">
        <v>666069153.76999998</v>
      </c>
      <c r="AGY35" s="11">
        <v>15395568.230000006</v>
      </c>
      <c r="AGZ35" s="11">
        <v>255929923.66999996</v>
      </c>
      <c r="AHA35" s="11">
        <v>181467775.90999997</v>
      </c>
      <c r="AHB35" s="11">
        <v>184796099.87000006</v>
      </c>
      <c r="AHC35" s="11">
        <v>15641289.389999999</v>
      </c>
      <c r="AHD35" s="11">
        <v>47470092.029999986</v>
      </c>
      <c r="AHE35" s="11">
        <v>18130335.679999996</v>
      </c>
      <c r="AHF35" s="11">
        <v>106956394.83999996</v>
      </c>
      <c r="AHG35" s="11">
        <v>204627483.34999996</v>
      </c>
      <c r="AHH35" s="11">
        <v>97477654.74999997</v>
      </c>
      <c r="AHI35" s="11">
        <v>39019338.609999992</v>
      </c>
      <c r="AHJ35" s="11">
        <v>85509657.110000014</v>
      </c>
      <c r="AHK35" s="11">
        <v>50864307.3433</v>
      </c>
      <c r="AHL35" s="11">
        <v>65200025.440000027</v>
      </c>
      <c r="AHM35" s="11">
        <v>25324687.729999982</v>
      </c>
      <c r="AHN35" s="11">
        <v>304540080.15999997</v>
      </c>
      <c r="AHO35" s="11">
        <v>89229174.810000002</v>
      </c>
      <c r="AHP35" s="11">
        <v>38160692.539999992</v>
      </c>
      <c r="AHQ35" s="11">
        <v>42180342.850000009</v>
      </c>
      <c r="AHR35" s="11">
        <v>57325743.720000014</v>
      </c>
      <c r="AHS35" s="11">
        <v>25502441.479999997</v>
      </c>
      <c r="AHT35" s="11">
        <v>16555840.740000002</v>
      </c>
      <c r="AHU35" s="11">
        <f>SUM(D35:AHS35)</f>
        <v>136005892977.86053</v>
      </c>
      <c r="AHW35" s="625"/>
    </row>
    <row r="36" spans="1:910" x14ac:dyDescent="0.8">
      <c r="A36" s="644">
        <v>29</v>
      </c>
      <c r="B36" s="645" t="s">
        <v>44</v>
      </c>
      <c r="C36" s="646" t="s">
        <v>6534</v>
      </c>
      <c r="D36" s="11">
        <v>737315626.55000007</v>
      </c>
      <c r="E36" s="11">
        <v>24768903.07</v>
      </c>
      <c r="F36" s="11">
        <v>27723007.09</v>
      </c>
      <c r="G36" s="11">
        <v>3456992.6799999997</v>
      </c>
      <c r="H36" s="11">
        <v>49321951.830000006</v>
      </c>
      <c r="I36" s="11">
        <v>21269715.350000005</v>
      </c>
      <c r="J36" s="11">
        <v>472209929.31</v>
      </c>
      <c r="K36" s="11">
        <v>88614626.150000006</v>
      </c>
      <c r="L36" s="11">
        <v>25611417.5</v>
      </c>
      <c r="M36" s="11">
        <v>18151779.710000001</v>
      </c>
      <c r="N36" s="11">
        <v>4702883.1100000003</v>
      </c>
      <c r="O36" s="11">
        <v>16801102.919999998</v>
      </c>
      <c r="P36" s="11">
        <v>163373726.52999997</v>
      </c>
      <c r="Q36" s="11">
        <v>21332604.650000002</v>
      </c>
      <c r="R36" s="11">
        <v>4707710.79</v>
      </c>
      <c r="S36" s="11">
        <v>29586686.250000004</v>
      </c>
      <c r="T36" s="11">
        <v>35503563.049999997</v>
      </c>
      <c r="U36" s="11">
        <v>4063834.6900000004</v>
      </c>
      <c r="V36" s="11"/>
      <c r="W36" s="11">
        <v>929480595.70000005</v>
      </c>
      <c r="X36" s="11">
        <v>75701867.690000013</v>
      </c>
      <c r="Y36" s="11">
        <v>30538483.329999998</v>
      </c>
      <c r="Z36" s="11">
        <v>111294982.25999998</v>
      </c>
      <c r="AA36" s="11">
        <v>21897073.57</v>
      </c>
      <c r="AB36" s="11">
        <v>32884137.959999997</v>
      </c>
      <c r="AC36" s="11">
        <v>18657453.09</v>
      </c>
      <c r="AD36" s="11">
        <v>48234914.579999998</v>
      </c>
      <c r="AE36" s="11">
        <v>36874470.690000005</v>
      </c>
      <c r="AF36" s="11">
        <v>19683821.010000002</v>
      </c>
      <c r="AG36" s="11">
        <v>86861553.029999986</v>
      </c>
      <c r="AH36" s="11">
        <v>38670343.960000001</v>
      </c>
      <c r="AI36" s="11">
        <v>119779469.72</v>
      </c>
      <c r="AJ36" s="11">
        <v>31268929.07</v>
      </c>
      <c r="AK36" s="11">
        <v>26289241.579999998</v>
      </c>
      <c r="AL36" s="11">
        <v>18202261.199999999</v>
      </c>
      <c r="AM36" s="11">
        <v>65498262.43999999</v>
      </c>
      <c r="AN36" s="11">
        <v>13384942.549999999</v>
      </c>
      <c r="AO36" s="11">
        <v>76540612.150000006</v>
      </c>
      <c r="AP36" s="11">
        <v>19943943.739999995</v>
      </c>
      <c r="AQ36" s="11">
        <v>4986333.0600000005</v>
      </c>
      <c r="AR36" s="11">
        <v>5951480.0100000007</v>
      </c>
      <c r="AS36" s="11">
        <v>21977400.029999997</v>
      </c>
      <c r="AT36" s="11">
        <v>7129102.0999999996</v>
      </c>
      <c r="AU36" s="11">
        <v>183373293.94999999</v>
      </c>
      <c r="AV36" s="11">
        <v>9362114.9800000004</v>
      </c>
      <c r="AW36" s="11">
        <v>12789475.080000002</v>
      </c>
      <c r="AX36" s="11">
        <v>8673583.0999999996</v>
      </c>
      <c r="AY36" s="11">
        <v>16186525.670000002</v>
      </c>
      <c r="AZ36" s="11">
        <v>17542157.939999998</v>
      </c>
      <c r="BA36" s="11">
        <v>12120861.620000001</v>
      </c>
      <c r="BB36" s="11">
        <v>15577718.040000001</v>
      </c>
      <c r="BC36" s="11">
        <v>10486192.940000001</v>
      </c>
      <c r="BD36" s="11">
        <v>13190455.539999999</v>
      </c>
      <c r="BE36" s="11">
        <v>15958463.189999999</v>
      </c>
      <c r="BF36" s="11">
        <v>2977211.0599999996</v>
      </c>
      <c r="BG36" s="11">
        <v>30197211.960000001</v>
      </c>
      <c r="BH36" s="11">
        <v>3737877.8800000004</v>
      </c>
      <c r="BI36" s="11">
        <v>29600766.740000002</v>
      </c>
      <c r="BJ36" s="11">
        <v>314542781.76000005</v>
      </c>
      <c r="BK36" s="11">
        <v>138479411.78</v>
      </c>
      <c r="BL36" s="11">
        <v>19718599.950000003</v>
      </c>
      <c r="BM36" s="11">
        <v>12784932.76</v>
      </c>
      <c r="BN36" s="11">
        <v>16978652.920000002</v>
      </c>
      <c r="BO36" s="11">
        <v>22669764.939999994</v>
      </c>
      <c r="BP36" s="11">
        <v>15190933.530000001</v>
      </c>
      <c r="BQ36" s="11">
        <v>17479761.049999997</v>
      </c>
      <c r="BR36" s="11">
        <v>15525872.370000001</v>
      </c>
      <c r="BS36" s="11">
        <v>271671791.81999999</v>
      </c>
      <c r="BT36" s="11">
        <v>12835708.799999999</v>
      </c>
      <c r="BU36" s="11">
        <v>6458293.3699999992</v>
      </c>
      <c r="BV36" s="11">
        <v>57187841.749999993</v>
      </c>
      <c r="BW36" s="11">
        <v>17005552.119999997</v>
      </c>
      <c r="BX36" s="11">
        <v>4137413.51</v>
      </c>
      <c r="BY36" s="11">
        <v>15448684.99</v>
      </c>
      <c r="BZ36" s="11">
        <v>8825849.0300000012</v>
      </c>
      <c r="CA36" s="11">
        <v>136180649.20000005</v>
      </c>
      <c r="CB36" s="11">
        <v>6609968.8200000003</v>
      </c>
      <c r="CC36" s="11">
        <v>10002035.449999999</v>
      </c>
      <c r="CD36" s="11">
        <v>26469903.669999998</v>
      </c>
      <c r="CE36" s="11">
        <v>8941431.9800000004</v>
      </c>
      <c r="CF36" s="11">
        <v>22141319.5</v>
      </c>
      <c r="CG36" s="11">
        <v>6444163.21</v>
      </c>
      <c r="CH36" s="11">
        <v>1556145031.3800001</v>
      </c>
      <c r="CI36" s="11">
        <v>14513858.790000001</v>
      </c>
      <c r="CJ36" s="11">
        <v>55263837.489999995</v>
      </c>
      <c r="CK36" s="11">
        <v>9365578.8000000007</v>
      </c>
      <c r="CL36" s="11">
        <v>34704614.759999998</v>
      </c>
      <c r="CM36" s="11">
        <v>8593134.5</v>
      </c>
      <c r="CN36" s="11">
        <v>13468235.630000001</v>
      </c>
      <c r="CO36" s="11">
        <v>30845308.48</v>
      </c>
      <c r="CP36" s="11">
        <v>16803993.409999996</v>
      </c>
      <c r="CQ36" s="11">
        <v>11437747.4</v>
      </c>
      <c r="CR36" s="11">
        <v>8718875.8800000008</v>
      </c>
      <c r="CS36" s="11">
        <v>24556180.870000001</v>
      </c>
      <c r="CT36" s="11">
        <v>9719274.5200000014</v>
      </c>
      <c r="CU36" s="11">
        <v>352194969.06999999</v>
      </c>
      <c r="CV36" s="11">
        <v>36103302.25</v>
      </c>
      <c r="CW36" s="11">
        <v>28834708.859999999</v>
      </c>
      <c r="CX36" s="11">
        <v>20999447.060000002</v>
      </c>
      <c r="CY36" s="11">
        <v>26581852.460000001</v>
      </c>
      <c r="CZ36" s="11">
        <v>30335227.530000005</v>
      </c>
      <c r="DA36" s="11">
        <v>8067005.2400000002</v>
      </c>
      <c r="DB36" s="11">
        <v>9271251.5600000005</v>
      </c>
      <c r="DC36" s="11">
        <v>274146443.71000004</v>
      </c>
      <c r="DD36" s="11">
        <v>534679827.78000003</v>
      </c>
      <c r="DE36" s="11">
        <v>31197614.370000001</v>
      </c>
      <c r="DF36" s="11">
        <v>36646334.519999996</v>
      </c>
      <c r="DG36" s="11">
        <v>21338866.690000001</v>
      </c>
      <c r="DH36" s="11">
        <v>104592253.95999999</v>
      </c>
      <c r="DI36" s="11">
        <v>128493966.97</v>
      </c>
      <c r="DJ36" s="11">
        <v>10127181.450000001</v>
      </c>
      <c r="DK36" s="11">
        <v>71564856.019999996</v>
      </c>
      <c r="DL36" s="11">
        <v>1067490228.0699999</v>
      </c>
      <c r="DM36" s="11">
        <v>36243331.359999999</v>
      </c>
      <c r="DN36" s="11">
        <v>40395135.549999997</v>
      </c>
      <c r="DO36" s="11">
        <v>69106301.11999999</v>
      </c>
      <c r="DP36" s="11">
        <v>59160447.209899999</v>
      </c>
      <c r="DQ36" s="11">
        <v>100878994.25999999</v>
      </c>
      <c r="DR36" s="11">
        <v>112427633.38</v>
      </c>
      <c r="DS36" s="11">
        <v>55443539.710000001</v>
      </c>
      <c r="DT36" s="11">
        <v>121199043.13000001</v>
      </c>
      <c r="DU36" s="11">
        <v>294854112.01999998</v>
      </c>
      <c r="DV36" s="11">
        <v>4372108.51</v>
      </c>
      <c r="DW36" s="11">
        <v>90888536</v>
      </c>
      <c r="DX36" s="11">
        <v>74743258.810000002</v>
      </c>
      <c r="DY36" s="11">
        <v>28970937.649999999</v>
      </c>
      <c r="DZ36" s="11">
        <v>18937446.420000002</v>
      </c>
      <c r="EA36" s="11">
        <v>63368715.099999987</v>
      </c>
      <c r="EB36" s="11">
        <v>30442570.989999998</v>
      </c>
      <c r="EC36" s="11">
        <v>15774310.939999999</v>
      </c>
      <c r="ED36" s="11">
        <v>32614883.900000002</v>
      </c>
      <c r="EE36" s="11">
        <v>21028884.210000001</v>
      </c>
      <c r="EF36" s="11">
        <v>369334868.73000002</v>
      </c>
      <c r="EG36" s="11">
        <v>319729539.16000003</v>
      </c>
      <c r="EH36" s="11">
        <v>40086712.919999994</v>
      </c>
      <c r="EI36" s="11">
        <v>11872516.98</v>
      </c>
      <c r="EJ36" s="11">
        <v>54035040.079999998</v>
      </c>
      <c r="EK36" s="11">
        <v>39253472.710000001</v>
      </c>
      <c r="EL36" s="11">
        <v>37300830.139999993</v>
      </c>
      <c r="EM36" s="11">
        <v>19248575.049999997</v>
      </c>
      <c r="EN36" s="11">
        <v>31884783.43</v>
      </c>
      <c r="EO36" s="11">
        <v>254262383.38000003</v>
      </c>
      <c r="EP36" s="11">
        <v>15915569.379999999</v>
      </c>
      <c r="EQ36" s="11">
        <v>15309693.040000001</v>
      </c>
      <c r="ER36" s="11">
        <v>5773496.7999999998</v>
      </c>
      <c r="ES36" s="11">
        <v>10876661.299999999</v>
      </c>
      <c r="ET36" s="11">
        <v>27456267.609999999</v>
      </c>
      <c r="EU36" s="11">
        <v>12904903.360000001</v>
      </c>
      <c r="EV36" s="11">
        <v>33038645.949999999</v>
      </c>
      <c r="EW36" s="11">
        <v>13293767.790000001</v>
      </c>
      <c r="EX36" s="11">
        <v>273748817.69999999</v>
      </c>
      <c r="EY36" s="11">
        <v>30515081.039999999</v>
      </c>
      <c r="EZ36" s="11">
        <v>44321732.800000004</v>
      </c>
      <c r="FA36" s="11">
        <v>19798643.789999999</v>
      </c>
      <c r="FB36" s="11">
        <v>35096217.380000003</v>
      </c>
      <c r="FC36" s="11">
        <v>36922283.089999996</v>
      </c>
      <c r="FD36" s="11">
        <v>48648111.320000008</v>
      </c>
      <c r="FE36" s="11">
        <v>19694430.130000003</v>
      </c>
      <c r="FF36" s="11">
        <v>27286533.310000002</v>
      </c>
      <c r="FG36" s="11">
        <v>44855335.780000001</v>
      </c>
      <c r="FH36" s="11">
        <v>31642948.539999999</v>
      </c>
      <c r="FI36" s="11">
        <v>18767558.770000003</v>
      </c>
      <c r="FJ36" s="11">
        <v>208722539.31</v>
      </c>
      <c r="FK36" s="11">
        <v>19333901.32</v>
      </c>
      <c r="FL36" s="11">
        <v>23802809.060000002</v>
      </c>
      <c r="FM36" s="11">
        <v>31427290.729999997</v>
      </c>
      <c r="FN36" s="11">
        <v>40206141.719999999</v>
      </c>
      <c r="FO36" s="11">
        <v>41681452.5</v>
      </c>
      <c r="FP36" s="11">
        <v>8445554.7000000011</v>
      </c>
      <c r="FQ36" s="11">
        <v>14417979.360000001</v>
      </c>
      <c r="FR36" s="11">
        <v>1542630602.2099998</v>
      </c>
      <c r="FS36" s="11">
        <v>30591274.240000002</v>
      </c>
      <c r="FT36" s="11">
        <v>67570646.129999995</v>
      </c>
      <c r="FU36" s="11">
        <v>47449459.850000001</v>
      </c>
      <c r="FV36" s="11">
        <v>106859313.63</v>
      </c>
      <c r="FW36" s="11">
        <v>38589437.480000004</v>
      </c>
      <c r="FX36" s="11">
        <v>86328086.820000008</v>
      </c>
      <c r="FY36" s="11">
        <v>28719461.27</v>
      </c>
      <c r="FZ36" s="11">
        <v>87946383.890000001</v>
      </c>
      <c r="GA36" s="11">
        <v>64735294.899999999</v>
      </c>
      <c r="GB36" s="11">
        <v>81884781.870000005</v>
      </c>
      <c r="GC36" s="11">
        <v>24613083.41</v>
      </c>
      <c r="GD36" s="11">
        <v>41325649.530000001</v>
      </c>
      <c r="GE36" s="11">
        <v>47007411.039999999</v>
      </c>
      <c r="GF36" s="11">
        <v>239279166.50999999</v>
      </c>
      <c r="GG36" s="11">
        <v>50695111.109999999</v>
      </c>
      <c r="GH36" s="11">
        <v>40320786.5</v>
      </c>
      <c r="GI36" s="11">
        <v>57156647.93</v>
      </c>
      <c r="GJ36" s="11">
        <v>55452286.310000002</v>
      </c>
      <c r="GK36" s="11">
        <v>45716992.469999999</v>
      </c>
      <c r="GL36" s="11">
        <v>34076859.270000003</v>
      </c>
      <c r="GM36" s="11">
        <v>71320370.299999997</v>
      </c>
      <c r="GN36" s="11">
        <v>33814949.400000006</v>
      </c>
      <c r="GO36" s="11">
        <v>15161868.949999999</v>
      </c>
      <c r="GP36" s="11">
        <v>23760821.899999999</v>
      </c>
      <c r="GQ36" s="11">
        <v>18545853.930000003</v>
      </c>
      <c r="GR36" s="11">
        <v>407924713.75</v>
      </c>
      <c r="GS36" s="11">
        <v>110874497.47</v>
      </c>
      <c r="GT36" s="11">
        <v>17190698.039999999</v>
      </c>
      <c r="GU36" s="11">
        <v>51495320.520000003</v>
      </c>
      <c r="GV36" s="11">
        <v>5509316.3499999996</v>
      </c>
      <c r="GW36" s="11">
        <v>80899772.570000008</v>
      </c>
      <c r="GX36" s="11">
        <v>21805569.91</v>
      </c>
      <c r="GY36" s="11">
        <v>16985782.800000001</v>
      </c>
      <c r="GZ36" s="11">
        <v>177704196.81999999</v>
      </c>
      <c r="HA36" s="11">
        <v>19540482.490000002</v>
      </c>
      <c r="HB36" s="11">
        <v>74149141.709999993</v>
      </c>
      <c r="HC36" s="11">
        <v>43462461.990000002</v>
      </c>
      <c r="HD36" s="11">
        <v>503157937.88</v>
      </c>
      <c r="HE36" s="11">
        <v>209741458.25999999</v>
      </c>
      <c r="HF36" s="11">
        <v>56648628.070000008</v>
      </c>
      <c r="HG36" s="11">
        <v>239635778.21000004</v>
      </c>
      <c r="HH36" s="11">
        <v>76841286.339999989</v>
      </c>
      <c r="HI36" s="11">
        <v>220192872.87</v>
      </c>
      <c r="HJ36" s="11">
        <v>69257817.180000007</v>
      </c>
      <c r="HK36" s="11">
        <v>18976834.43</v>
      </c>
      <c r="HL36" s="11">
        <v>646231613.5200001</v>
      </c>
      <c r="HM36" s="11">
        <v>62609507.969999991</v>
      </c>
      <c r="HN36" s="11">
        <v>119365505.66</v>
      </c>
      <c r="HO36" s="11">
        <v>102888985.86999999</v>
      </c>
      <c r="HP36" s="11">
        <v>39075314.57</v>
      </c>
      <c r="HQ36" s="11">
        <v>129298114.88000001</v>
      </c>
      <c r="HR36" s="11">
        <v>54178241.13000001</v>
      </c>
      <c r="HS36" s="11">
        <v>53423801.534999996</v>
      </c>
      <c r="HT36" s="11">
        <v>235305872.57539999</v>
      </c>
      <c r="HU36" s="11">
        <v>122595241.53</v>
      </c>
      <c r="HV36" s="11">
        <v>70629358.460000008</v>
      </c>
      <c r="HW36" s="11">
        <v>116600963.01000001</v>
      </c>
      <c r="HX36" s="11">
        <v>45967523.629999995</v>
      </c>
      <c r="HY36" s="11">
        <v>17329215.350000001</v>
      </c>
      <c r="HZ36" s="11">
        <v>220075532.67999998</v>
      </c>
      <c r="IA36" s="11">
        <v>19960567.57</v>
      </c>
      <c r="IB36" s="11">
        <v>60845033.560000002</v>
      </c>
      <c r="IC36" s="11">
        <v>59089992.160000004</v>
      </c>
      <c r="ID36" s="11">
        <v>55181978.479999997</v>
      </c>
      <c r="IE36" s="11">
        <v>151895736.22</v>
      </c>
      <c r="IF36" s="11">
        <v>24279134.659999996</v>
      </c>
      <c r="IG36" s="11">
        <v>168995091.88999999</v>
      </c>
      <c r="IH36" s="11">
        <v>12308372.85</v>
      </c>
      <c r="II36" s="11">
        <v>7841641.29</v>
      </c>
      <c r="IJ36" s="11">
        <v>242396434.40000001</v>
      </c>
      <c r="IK36" s="11">
        <v>111853569.51000001</v>
      </c>
      <c r="IL36" s="11">
        <v>58874506.93999999</v>
      </c>
      <c r="IM36" s="11">
        <v>93374212.680000007</v>
      </c>
      <c r="IN36" s="11">
        <v>43031601.990000002</v>
      </c>
      <c r="IO36" s="11">
        <v>104766755.14999998</v>
      </c>
      <c r="IP36" s="11">
        <v>13909201.84</v>
      </c>
      <c r="IQ36" s="11">
        <v>9996275.4999999981</v>
      </c>
      <c r="IR36" s="11">
        <v>17499713.66</v>
      </c>
      <c r="IS36" s="11">
        <v>40216461.479999997</v>
      </c>
      <c r="IT36" s="11">
        <v>73040192.830000013</v>
      </c>
      <c r="IU36" s="11">
        <v>225538612.17000002</v>
      </c>
      <c r="IV36" s="11">
        <v>165712306.88</v>
      </c>
      <c r="IW36" s="11">
        <v>173534359.62999997</v>
      </c>
      <c r="IX36" s="11">
        <v>107089390.77000003</v>
      </c>
      <c r="IY36" s="11">
        <v>74458716.450000003</v>
      </c>
      <c r="IZ36" s="11">
        <v>40460714.129999995</v>
      </c>
      <c r="JA36" s="11">
        <v>30771092.290000003</v>
      </c>
      <c r="JB36" s="11">
        <v>27097455.829999998</v>
      </c>
      <c r="JC36" s="11">
        <v>23199646.650000002</v>
      </c>
      <c r="JD36" s="11">
        <v>49237917.900000006</v>
      </c>
      <c r="JE36" s="11">
        <v>89078658.120000005</v>
      </c>
      <c r="JF36" s="11">
        <v>15053586.500000002</v>
      </c>
      <c r="JG36" s="11">
        <v>154383525.03000006</v>
      </c>
      <c r="JH36" s="11">
        <v>81286328.37000002</v>
      </c>
      <c r="JI36" s="11">
        <v>22361121.789999999</v>
      </c>
      <c r="JJ36" s="11">
        <v>8536508.629999999</v>
      </c>
      <c r="JK36" s="11">
        <v>19988834.939999998</v>
      </c>
      <c r="JL36" s="11">
        <v>51088196.390000008</v>
      </c>
      <c r="JM36" s="11">
        <v>291731875.73000002</v>
      </c>
      <c r="JN36" s="11">
        <v>175363915.57999998</v>
      </c>
      <c r="JO36" s="11">
        <v>113696605.81999999</v>
      </c>
      <c r="JP36" s="11">
        <v>134001404.58000001</v>
      </c>
      <c r="JQ36" s="11">
        <v>35329900.799999997</v>
      </c>
      <c r="JR36" s="11">
        <v>137024288.80000001</v>
      </c>
      <c r="JS36" s="11">
        <v>39084133.239999995</v>
      </c>
      <c r="JT36" s="11">
        <v>614300635.83999991</v>
      </c>
      <c r="JU36" s="11">
        <v>527878075.98000002</v>
      </c>
      <c r="JV36" s="11">
        <v>80313515.930000007</v>
      </c>
      <c r="JW36" s="11">
        <v>12032568.01</v>
      </c>
      <c r="JX36" s="11">
        <v>72682770.989999995</v>
      </c>
      <c r="JY36" s="11">
        <v>9866449.6500000004</v>
      </c>
      <c r="JZ36" s="11">
        <v>56602762.640000001</v>
      </c>
      <c r="KA36" s="11">
        <v>64109074.840000004</v>
      </c>
      <c r="KB36" s="11">
        <v>47292266.539999999</v>
      </c>
      <c r="KC36" s="11">
        <v>26198443.789999995</v>
      </c>
      <c r="KD36" s="11">
        <v>57956756.490000002</v>
      </c>
      <c r="KE36" s="11">
        <v>53912039.669999994</v>
      </c>
      <c r="KF36" s="11">
        <v>12824067.369999999</v>
      </c>
      <c r="KG36" s="11">
        <v>14577287.919999998</v>
      </c>
      <c r="KH36" s="11">
        <v>34671148.420000002</v>
      </c>
      <c r="KI36" s="11">
        <v>8774580.8800000008</v>
      </c>
      <c r="KJ36" s="11">
        <v>1245244379</v>
      </c>
      <c r="KK36" s="11">
        <v>53243421.069999993</v>
      </c>
      <c r="KL36" s="11">
        <v>73842029.640000001</v>
      </c>
      <c r="KM36" s="11">
        <v>76964260.060000017</v>
      </c>
      <c r="KN36" s="11">
        <v>161772646.76999998</v>
      </c>
      <c r="KO36" s="11">
        <v>106154913.62</v>
      </c>
      <c r="KP36" s="11">
        <v>65377617.640000001</v>
      </c>
      <c r="KQ36" s="11">
        <v>92088955.760000005</v>
      </c>
      <c r="KR36" s="11">
        <v>76880860.180000007</v>
      </c>
      <c r="KS36" s="11">
        <v>221929123.42000005</v>
      </c>
      <c r="KT36" s="11">
        <v>72820449.290000007</v>
      </c>
      <c r="KU36" s="11">
        <v>43739572.390000001</v>
      </c>
      <c r="KV36" s="11">
        <v>116686085.98999998</v>
      </c>
      <c r="KW36" s="11">
        <v>51717020.410000004</v>
      </c>
      <c r="KX36" s="11">
        <v>114189892.59999999</v>
      </c>
      <c r="KY36" s="11">
        <v>548629122.67999995</v>
      </c>
      <c r="KZ36" s="11">
        <v>196146868.87</v>
      </c>
      <c r="LA36" s="11">
        <v>765953400.27999985</v>
      </c>
      <c r="LB36" s="11">
        <v>132091171.16</v>
      </c>
      <c r="LC36" s="11">
        <v>74813945.099999994</v>
      </c>
      <c r="LD36" s="11">
        <v>168982908.11000001</v>
      </c>
      <c r="LE36" s="11">
        <v>163882423.75</v>
      </c>
      <c r="LF36" s="11">
        <v>95642332.859999985</v>
      </c>
      <c r="LG36" s="11">
        <v>105230391.7</v>
      </c>
      <c r="LH36" s="11">
        <v>72976439.229999989</v>
      </c>
      <c r="LI36" s="11">
        <v>874089748.44000006</v>
      </c>
      <c r="LJ36" s="11">
        <v>195351936.50999999</v>
      </c>
      <c r="LK36" s="11">
        <v>542230072.86999989</v>
      </c>
      <c r="LL36" s="11">
        <v>307556678.31</v>
      </c>
      <c r="LM36" s="11">
        <v>48463325.359999999</v>
      </c>
      <c r="LN36" s="11">
        <v>52731319.079999998</v>
      </c>
      <c r="LO36" s="11">
        <v>18452109.539999999</v>
      </c>
      <c r="LP36" s="11">
        <v>88045892.970000014</v>
      </c>
      <c r="LQ36" s="11">
        <v>6897895.1699999999</v>
      </c>
      <c r="LR36" s="11">
        <v>58337822.990000002</v>
      </c>
      <c r="LS36" s="11">
        <v>16803121.91</v>
      </c>
      <c r="LT36" s="11">
        <v>160235566.13</v>
      </c>
      <c r="LU36" s="11">
        <v>86560259.359999999</v>
      </c>
      <c r="LV36" s="11">
        <v>36936917.910000004</v>
      </c>
      <c r="LW36" s="11">
        <v>1964365355.2099998</v>
      </c>
      <c r="LX36" s="11">
        <v>611576652.79999995</v>
      </c>
      <c r="LY36" s="11">
        <v>701283077.5600003</v>
      </c>
      <c r="LZ36" s="11">
        <v>264300021.10000002</v>
      </c>
      <c r="MA36" s="11">
        <v>49183299.929999985</v>
      </c>
      <c r="MB36" s="11">
        <v>156746499.37</v>
      </c>
      <c r="MC36" s="11">
        <v>93462715.519999996</v>
      </c>
      <c r="MD36" s="11">
        <v>70314218.850000009</v>
      </c>
      <c r="ME36" s="11">
        <v>110793192.62</v>
      </c>
      <c r="MF36" s="11">
        <v>190563971.84999999</v>
      </c>
      <c r="MG36" s="11">
        <v>116257936.51000001</v>
      </c>
      <c r="MH36" s="11">
        <v>63112730.850000009</v>
      </c>
      <c r="MI36" s="11">
        <v>676058245.99000013</v>
      </c>
      <c r="MJ36" s="11">
        <v>40053259.090000011</v>
      </c>
      <c r="MK36" s="11">
        <v>56893278.080000013</v>
      </c>
      <c r="ML36" s="11">
        <v>34406154.939999998</v>
      </c>
      <c r="MM36" s="11">
        <v>40289276.639999993</v>
      </c>
      <c r="MN36" s="11">
        <v>77405268.069999993</v>
      </c>
      <c r="MO36" s="11">
        <v>15494661.190000001</v>
      </c>
      <c r="MP36" s="11">
        <v>26025948.18</v>
      </c>
      <c r="MQ36" s="11">
        <v>46366757.390000001</v>
      </c>
      <c r="MR36" s="11">
        <v>31065910.419999998</v>
      </c>
      <c r="MS36" s="11">
        <v>22581933.109999999</v>
      </c>
      <c r="MT36" s="11">
        <v>44314598.959999993</v>
      </c>
      <c r="MU36" s="11">
        <v>751314460.63000011</v>
      </c>
      <c r="MV36" s="11">
        <v>38662501.969999999</v>
      </c>
      <c r="MW36" s="11">
        <v>194627195.03</v>
      </c>
      <c r="MX36" s="11">
        <v>110221142.81000002</v>
      </c>
      <c r="MY36" s="11">
        <v>109078152.81999999</v>
      </c>
      <c r="MZ36" s="11">
        <v>83720903.710000008</v>
      </c>
      <c r="NA36" s="11">
        <v>350270677.41000003</v>
      </c>
      <c r="NB36" s="11">
        <v>60001763.980000004</v>
      </c>
      <c r="NC36" s="11">
        <v>107720251.88</v>
      </c>
      <c r="ND36" s="11">
        <v>8999050.4600000009</v>
      </c>
      <c r="NE36" s="11">
        <v>43163652.300000004</v>
      </c>
      <c r="NF36" s="11">
        <v>1710951393.4499996</v>
      </c>
      <c r="NG36" s="11">
        <v>576189766.68999994</v>
      </c>
      <c r="NH36" s="11">
        <v>53460685.350000001</v>
      </c>
      <c r="NI36" s="11">
        <v>921048606.11000013</v>
      </c>
      <c r="NJ36" s="11">
        <v>38751214.079999998</v>
      </c>
      <c r="NK36" s="11">
        <v>168364165.08999997</v>
      </c>
      <c r="NL36" s="11">
        <v>525995573.38</v>
      </c>
      <c r="NM36" s="11">
        <v>384896443.92000002</v>
      </c>
      <c r="NN36" s="11">
        <v>34502873.68</v>
      </c>
      <c r="NO36" s="11">
        <v>264820177.59999999</v>
      </c>
      <c r="NP36" s="11">
        <v>131651177.76000001</v>
      </c>
      <c r="NQ36" s="11">
        <v>87791626.140000001</v>
      </c>
      <c r="NR36" s="11">
        <v>342406369.85999995</v>
      </c>
      <c r="NS36" s="11">
        <v>66714672.18</v>
      </c>
      <c r="NT36" s="11">
        <v>25460485.410000004</v>
      </c>
      <c r="NU36" s="11">
        <v>47517381.980000004</v>
      </c>
      <c r="NV36" s="11">
        <v>47549556.539999999</v>
      </c>
      <c r="NW36" s="11">
        <v>12821029.050000001</v>
      </c>
      <c r="NX36" s="11">
        <v>19148755.949999999</v>
      </c>
      <c r="NY36" s="11">
        <v>732817567.91999996</v>
      </c>
      <c r="NZ36" s="11">
        <v>490800784.63</v>
      </c>
      <c r="OA36" s="11">
        <v>80089866.110000014</v>
      </c>
      <c r="OB36" s="11">
        <v>12697987.460000001</v>
      </c>
      <c r="OC36" s="11">
        <v>44538287.910000004</v>
      </c>
      <c r="OD36" s="11">
        <v>70827664.939999998</v>
      </c>
      <c r="OE36" s="11">
        <v>9452412.6900000013</v>
      </c>
      <c r="OF36" s="11">
        <v>1288560723.52</v>
      </c>
      <c r="OG36" s="11">
        <v>84848859.660000011</v>
      </c>
      <c r="OH36" s="11">
        <v>93026111.25</v>
      </c>
      <c r="OI36" s="11">
        <v>180315356.77000004</v>
      </c>
      <c r="OJ36" s="11">
        <v>20069042.150000002</v>
      </c>
      <c r="OK36" s="11">
        <v>155391432.15000001</v>
      </c>
      <c r="OL36" s="11">
        <v>143638263.59</v>
      </c>
      <c r="OM36" s="11">
        <v>25960243.540000003</v>
      </c>
      <c r="ON36" s="11">
        <v>141962863.17000002</v>
      </c>
      <c r="OO36" s="11">
        <v>1294948561.8400002</v>
      </c>
      <c r="OP36" s="11">
        <v>258408418.42000005</v>
      </c>
      <c r="OQ36" s="11">
        <v>945173691.2700001</v>
      </c>
      <c r="OR36" s="11">
        <v>191160168.81999999</v>
      </c>
      <c r="OS36" s="11">
        <v>49059544.859999992</v>
      </c>
      <c r="OT36" s="11">
        <v>119413889.17999999</v>
      </c>
      <c r="OU36" s="11">
        <v>746567075.08000004</v>
      </c>
      <c r="OV36" s="11">
        <v>51418803.979999997</v>
      </c>
      <c r="OW36" s="11">
        <v>108007396.87</v>
      </c>
      <c r="OX36" s="11">
        <v>98888335.360000014</v>
      </c>
      <c r="OY36" s="11">
        <v>79588463.579999983</v>
      </c>
      <c r="OZ36" s="11">
        <v>329527965.38</v>
      </c>
      <c r="PA36" s="11">
        <v>48185775.150000006</v>
      </c>
      <c r="PB36" s="11">
        <v>56374682.170000002</v>
      </c>
      <c r="PC36" s="11">
        <v>64960672.479999997</v>
      </c>
      <c r="PD36" s="11">
        <v>470616298.38999999</v>
      </c>
      <c r="PE36" s="11">
        <v>27328360.439999998</v>
      </c>
      <c r="PF36" s="11">
        <v>64721240.590000004</v>
      </c>
      <c r="PG36" s="11">
        <v>16858810.650000002</v>
      </c>
      <c r="PH36" s="11">
        <v>50261562.259999998</v>
      </c>
      <c r="PI36" s="11">
        <v>138218414.63</v>
      </c>
      <c r="PJ36" s="11">
        <v>29542764.040000003</v>
      </c>
      <c r="PK36" s="11">
        <v>28233121.93</v>
      </c>
      <c r="PL36" s="11">
        <v>36926394.830000006</v>
      </c>
      <c r="PM36" s="11">
        <v>24293137.18</v>
      </c>
      <c r="PN36" s="11">
        <v>82503886.870000005</v>
      </c>
      <c r="PO36" s="11">
        <v>70715032.689999998</v>
      </c>
      <c r="PP36" s="11">
        <v>17470114.359999999</v>
      </c>
      <c r="PQ36" s="11">
        <v>125914118.97</v>
      </c>
      <c r="PR36" s="11">
        <v>23672807.75</v>
      </c>
      <c r="PS36" s="11">
        <v>35711946.200000003</v>
      </c>
      <c r="PT36" s="11">
        <v>14178475.439999999</v>
      </c>
      <c r="PU36" s="11">
        <v>34309508.130000003</v>
      </c>
      <c r="PV36" s="11">
        <v>489410487.12000006</v>
      </c>
      <c r="PW36" s="11">
        <v>29874044.960000001</v>
      </c>
      <c r="PX36" s="11">
        <v>15691233.289999999</v>
      </c>
      <c r="PY36" s="11">
        <v>90824611.790000007</v>
      </c>
      <c r="PZ36" s="11">
        <v>332669295.30999994</v>
      </c>
      <c r="QA36" s="11">
        <v>33676531.519999996</v>
      </c>
      <c r="QB36" s="11">
        <v>58813132.080000013</v>
      </c>
      <c r="QC36" s="11">
        <v>37818916.060000002</v>
      </c>
      <c r="QD36" s="11">
        <v>170683124.07999998</v>
      </c>
      <c r="QE36" s="11">
        <v>3975736.4499999997</v>
      </c>
      <c r="QF36" s="11">
        <v>180665116.09999999</v>
      </c>
      <c r="QG36" s="11">
        <v>21399521.899999995</v>
      </c>
      <c r="QH36" s="11">
        <v>37676273.990000002</v>
      </c>
      <c r="QI36" s="11">
        <v>79101107.389999986</v>
      </c>
      <c r="QJ36" s="11">
        <v>21971451.069999997</v>
      </c>
      <c r="QK36" s="11">
        <v>58933480.849999994</v>
      </c>
      <c r="QL36" s="11">
        <v>24089430.510000002</v>
      </c>
      <c r="QM36" s="11">
        <v>13433406.9</v>
      </c>
      <c r="QN36" s="11">
        <v>6055975.0899999999</v>
      </c>
      <c r="QO36" s="11">
        <v>72932278.359999999</v>
      </c>
      <c r="QP36" s="11">
        <v>131868308.64</v>
      </c>
      <c r="QQ36" s="11">
        <v>10499938.719999999</v>
      </c>
      <c r="QR36" s="11">
        <v>9015554.0299999993</v>
      </c>
      <c r="QS36" s="11">
        <v>4140483.47</v>
      </c>
      <c r="QT36" s="11">
        <v>9342538.4299999997</v>
      </c>
      <c r="QU36" s="11">
        <v>16626083.16</v>
      </c>
      <c r="QV36" s="11">
        <v>346347735.63000005</v>
      </c>
      <c r="QW36" s="11">
        <v>16298487.130000001</v>
      </c>
      <c r="QX36" s="11">
        <v>189481747.51999998</v>
      </c>
      <c r="QY36" s="11">
        <v>42041804.169999994</v>
      </c>
      <c r="QZ36" s="11">
        <v>43726583.490000002</v>
      </c>
      <c r="RA36" s="11">
        <v>202314935.70999998</v>
      </c>
      <c r="RB36" s="11">
        <v>30376645.219999999</v>
      </c>
      <c r="RC36" s="11">
        <v>104190999.83999999</v>
      </c>
      <c r="RD36" s="11">
        <v>148929361.85999998</v>
      </c>
      <c r="RE36" s="11">
        <v>30331333.630000003</v>
      </c>
      <c r="RF36" s="11">
        <v>17238389.560000002</v>
      </c>
      <c r="RG36" s="11">
        <v>62260791.479999997</v>
      </c>
      <c r="RH36" s="11">
        <v>16965393.169999998</v>
      </c>
      <c r="RI36" s="11">
        <v>1255038112.05</v>
      </c>
      <c r="RJ36" s="11">
        <v>89794150.579999998</v>
      </c>
      <c r="RK36" s="11">
        <v>17696186.199999999</v>
      </c>
      <c r="RL36" s="11">
        <v>89146431.770000011</v>
      </c>
      <c r="RM36" s="11">
        <v>45089723.829999998</v>
      </c>
      <c r="RN36" s="11">
        <v>67802288.019999996</v>
      </c>
      <c r="RO36" s="11">
        <v>68698446.410000011</v>
      </c>
      <c r="RP36" s="11">
        <v>74990627.560000002</v>
      </c>
      <c r="RQ36" s="11">
        <v>72862028.439999998</v>
      </c>
      <c r="RR36" s="11">
        <v>35449143.950000003</v>
      </c>
      <c r="RS36" s="11">
        <v>166431137.77000001</v>
      </c>
      <c r="RT36" s="11">
        <v>28471443.07</v>
      </c>
      <c r="RU36" s="11">
        <v>18883875.990000002</v>
      </c>
      <c r="RV36" s="11">
        <v>42299150.709999993</v>
      </c>
      <c r="RW36" s="11">
        <v>10828194.16</v>
      </c>
      <c r="RX36" s="11">
        <v>22410724.080000002</v>
      </c>
      <c r="RY36" s="11">
        <v>45367368.689999998</v>
      </c>
      <c r="RZ36" s="11">
        <v>49806341.949999996</v>
      </c>
      <c r="SA36" s="11">
        <v>9109143.5600000005</v>
      </c>
      <c r="SB36" s="11">
        <v>31603032.93</v>
      </c>
      <c r="SC36" s="11">
        <v>206235482.19000003</v>
      </c>
      <c r="SD36" s="11">
        <v>68812725.519999996</v>
      </c>
      <c r="SE36" s="11">
        <v>41291497.530000001</v>
      </c>
      <c r="SF36" s="11">
        <v>32406830.450000007</v>
      </c>
      <c r="SG36" s="11">
        <v>11894410.99</v>
      </c>
      <c r="SH36" s="11">
        <v>22466513.710000005</v>
      </c>
      <c r="SI36" s="11">
        <v>32880745.079999998</v>
      </c>
      <c r="SJ36" s="11">
        <v>31164983.600000001</v>
      </c>
      <c r="SK36" s="11">
        <v>38182203.920000009</v>
      </c>
      <c r="SL36" s="11">
        <v>45914515.179999985</v>
      </c>
      <c r="SM36" s="11">
        <v>15632054.669999996</v>
      </c>
      <c r="SN36" s="11">
        <v>7066695.5799999991</v>
      </c>
      <c r="SO36" s="11">
        <v>168314494.56999999</v>
      </c>
      <c r="SP36" s="11">
        <v>47800167.660000004</v>
      </c>
      <c r="SQ36" s="11">
        <v>21925751.619999997</v>
      </c>
      <c r="SR36" s="11">
        <v>48831198.359999999</v>
      </c>
      <c r="SS36" s="11">
        <v>42859099.859999999</v>
      </c>
      <c r="ST36" s="11">
        <v>39801143.449999996</v>
      </c>
      <c r="SU36" s="11">
        <v>56406491.170000002</v>
      </c>
      <c r="SV36" s="11">
        <v>13905107.379999999</v>
      </c>
      <c r="SW36" s="11">
        <v>135221738.98999998</v>
      </c>
      <c r="SX36" s="11">
        <v>37283852.130000003</v>
      </c>
      <c r="SY36" s="11">
        <v>18621927.560000002</v>
      </c>
      <c r="SZ36" s="11">
        <v>36256341.060000002</v>
      </c>
      <c r="TA36" s="11">
        <v>7046214.620000001</v>
      </c>
      <c r="TB36" s="11">
        <v>19638260.960000001</v>
      </c>
      <c r="TC36" s="11">
        <v>15184115.870000001</v>
      </c>
      <c r="TD36" s="11">
        <v>44463590.079999998</v>
      </c>
      <c r="TE36" s="11">
        <v>13545444.279999999</v>
      </c>
      <c r="TF36" s="11">
        <v>7439853.2300000004</v>
      </c>
      <c r="TG36" s="11">
        <v>23180695.539999999</v>
      </c>
      <c r="TH36" s="11">
        <v>41087279.460000001</v>
      </c>
      <c r="TI36" s="11">
        <v>62881548.32</v>
      </c>
      <c r="TJ36" s="11">
        <v>10378420.469999999</v>
      </c>
      <c r="TK36" s="11">
        <v>219820809.06999999</v>
      </c>
      <c r="TL36" s="11">
        <v>54909351.549999997</v>
      </c>
      <c r="TM36" s="11">
        <v>40736705.280000001</v>
      </c>
      <c r="TN36" s="11">
        <v>17978264.600000001</v>
      </c>
      <c r="TO36" s="11">
        <v>33470434.120000001</v>
      </c>
      <c r="TP36" s="11">
        <v>24385242.439999998</v>
      </c>
      <c r="TQ36" s="11">
        <v>16714639.440000001</v>
      </c>
      <c r="TR36" s="11">
        <v>69308561.679999992</v>
      </c>
      <c r="TS36" s="11">
        <v>35896836.769999996</v>
      </c>
      <c r="TT36" s="11">
        <v>9699332.5600000005</v>
      </c>
      <c r="TU36" s="11">
        <v>37855960.129999995</v>
      </c>
      <c r="TV36" s="11">
        <v>37512290.380000003</v>
      </c>
      <c r="TW36" s="11">
        <v>14344947.98</v>
      </c>
      <c r="TX36" s="11">
        <v>25552759.969999999</v>
      </c>
      <c r="TY36" s="11">
        <v>21583581.510000002</v>
      </c>
      <c r="TZ36" s="11">
        <v>46132508.270000003</v>
      </c>
      <c r="UA36" s="11">
        <v>169271366.71000001</v>
      </c>
      <c r="UB36" s="11">
        <v>43371741.359999999</v>
      </c>
      <c r="UC36" s="11">
        <v>459284280.28000003</v>
      </c>
      <c r="UD36" s="11">
        <v>37561817.850000001</v>
      </c>
      <c r="UE36" s="11">
        <v>10950329.98</v>
      </c>
      <c r="UF36" s="11">
        <v>20266057.599999998</v>
      </c>
      <c r="UG36" s="11">
        <v>55701992.829999998</v>
      </c>
      <c r="UH36" s="11">
        <v>31208206.09</v>
      </c>
      <c r="UI36" s="11">
        <v>6208664.4299999997</v>
      </c>
      <c r="UJ36" s="11">
        <v>44556810.169999994</v>
      </c>
      <c r="UK36" s="11">
        <v>13257146.640000001</v>
      </c>
      <c r="UL36" s="11">
        <v>263448463.49000001</v>
      </c>
      <c r="UM36" s="11">
        <v>50830951.980000004</v>
      </c>
      <c r="UN36" s="11">
        <v>34827565.329999998</v>
      </c>
      <c r="UO36" s="11">
        <v>43863854.660000004</v>
      </c>
      <c r="UP36" s="11">
        <v>41209754.540000007</v>
      </c>
      <c r="UQ36" s="11">
        <v>21087585.890000001</v>
      </c>
      <c r="UR36" s="11">
        <v>1106969631.7499998</v>
      </c>
      <c r="US36" s="11">
        <v>23781564.050000001</v>
      </c>
      <c r="UT36" s="11">
        <v>7262488.1299999999</v>
      </c>
      <c r="UU36" s="11">
        <v>72101838.030000001</v>
      </c>
      <c r="UV36" s="11">
        <v>34913983.68</v>
      </c>
      <c r="UW36" s="11">
        <v>2757526.8200000003</v>
      </c>
      <c r="UX36" s="11">
        <v>67795765.469999999</v>
      </c>
      <c r="UY36" s="11">
        <v>13214894.299999999</v>
      </c>
      <c r="UZ36" s="11">
        <v>3270190.58</v>
      </c>
      <c r="VA36" s="11">
        <v>38390658.43</v>
      </c>
      <c r="VB36" s="11">
        <v>29357068.879999999</v>
      </c>
      <c r="VC36" s="11">
        <v>49733900.690000005</v>
      </c>
      <c r="VD36" s="11">
        <v>59567182.939999998</v>
      </c>
      <c r="VE36" s="11">
        <v>69506699.430000007</v>
      </c>
      <c r="VF36" s="11">
        <v>20004229.969999999</v>
      </c>
      <c r="VG36" s="11">
        <v>17232936.390000001</v>
      </c>
      <c r="VH36" s="11">
        <v>24942201.720000003</v>
      </c>
      <c r="VI36" s="11">
        <v>18778843</v>
      </c>
      <c r="VJ36" s="11">
        <v>49338356.289999999</v>
      </c>
      <c r="VK36" s="11">
        <v>8733912.9800000004</v>
      </c>
      <c r="VL36" s="11">
        <v>21169061.59</v>
      </c>
      <c r="VM36" s="11">
        <v>16659825.010000002</v>
      </c>
      <c r="VN36" s="11">
        <v>372935062.02999997</v>
      </c>
      <c r="VO36" s="11">
        <v>33129626.460000001</v>
      </c>
      <c r="VP36" s="11">
        <v>69007656.450000003</v>
      </c>
      <c r="VQ36" s="11">
        <v>47882419.75</v>
      </c>
      <c r="VR36" s="11">
        <v>43063944.649999999</v>
      </c>
      <c r="VS36" s="11">
        <v>37450690.510000005</v>
      </c>
      <c r="VT36" s="11">
        <v>43664695.340000004</v>
      </c>
      <c r="VU36" s="11">
        <v>15486418.09</v>
      </c>
      <c r="VV36" s="11">
        <v>36400284.390000001</v>
      </c>
      <c r="VW36" s="11">
        <v>128315951.74999999</v>
      </c>
      <c r="VX36" s="11">
        <v>24301031.209999997</v>
      </c>
      <c r="VY36" s="11">
        <v>119570030.55000001</v>
      </c>
      <c r="VZ36" s="11">
        <v>36238061.020000003</v>
      </c>
      <c r="WA36" s="11">
        <v>59377099.32</v>
      </c>
      <c r="WB36" s="11">
        <v>12002225.550000001</v>
      </c>
      <c r="WC36" s="11">
        <v>3271979016.02</v>
      </c>
      <c r="WD36" s="11">
        <v>63337032.249999993</v>
      </c>
      <c r="WE36" s="11">
        <v>83182483.399999976</v>
      </c>
      <c r="WF36" s="11">
        <v>73709354.430000007</v>
      </c>
      <c r="WG36" s="11">
        <v>40568092.060000002</v>
      </c>
      <c r="WH36" s="11">
        <v>22452851.359999999</v>
      </c>
      <c r="WI36" s="11">
        <v>59706541.260000005</v>
      </c>
      <c r="WJ36" s="11">
        <v>66779263.539999999</v>
      </c>
      <c r="WK36" s="11">
        <v>64697445.960000001</v>
      </c>
      <c r="WL36" s="11">
        <v>72919349.640000001</v>
      </c>
      <c r="WM36" s="11">
        <v>16679550.209999999</v>
      </c>
      <c r="WN36" s="11">
        <v>49731108.850000001</v>
      </c>
      <c r="WO36" s="11">
        <v>82090475.070000008</v>
      </c>
      <c r="WP36" s="11">
        <v>53371645.00999999</v>
      </c>
      <c r="WQ36" s="11">
        <v>82037295.430000007</v>
      </c>
      <c r="WR36" s="11">
        <v>79107334.889999986</v>
      </c>
      <c r="WS36" s="11">
        <v>35869305.940000013</v>
      </c>
      <c r="WT36" s="11">
        <v>114142628.81999999</v>
      </c>
      <c r="WU36" s="11">
        <v>24556328.409999996</v>
      </c>
      <c r="WV36" s="11">
        <v>90286063.689999998</v>
      </c>
      <c r="WW36" s="11">
        <v>124698364.05</v>
      </c>
      <c r="WX36" s="11">
        <v>26807523.449999999</v>
      </c>
      <c r="WY36" s="11">
        <v>42290815.169999994</v>
      </c>
      <c r="WZ36" s="11">
        <v>20406708.789999999</v>
      </c>
      <c r="XA36" s="11">
        <v>42650675.25999999</v>
      </c>
      <c r="XB36" s="11">
        <v>10645617.43</v>
      </c>
      <c r="XC36" s="11">
        <v>10145407.689999999</v>
      </c>
      <c r="XD36" s="11">
        <v>32560886.899999999</v>
      </c>
      <c r="XE36" s="11">
        <v>207514773.81</v>
      </c>
      <c r="XF36" s="11">
        <v>11211183.425000001</v>
      </c>
      <c r="XG36" s="11">
        <v>40614080.939999998</v>
      </c>
      <c r="XH36" s="11">
        <v>19069794.260000002</v>
      </c>
      <c r="XI36" s="11">
        <v>13307727.01</v>
      </c>
      <c r="XJ36" s="11">
        <v>1140154210.9000001</v>
      </c>
      <c r="XK36" s="11">
        <v>92523566.890000001</v>
      </c>
      <c r="XL36" s="11">
        <v>143155295.13</v>
      </c>
      <c r="XM36" s="11">
        <v>215482452.01999998</v>
      </c>
      <c r="XN36" s="11">
        <v>65092150.490000002</v>
      </c>
      <c r="XO36" s="11">
        <v>78816893.900000006</v>
      </c>
      <c r="XP36" s="11">
        <v>152204335.25</v>
      </c>
      <c r="XQ36" s="11">
        <v>135797116.32999998</v>
      </c>
      <c r="XR36" s="11">
        <v>36248683.410000004</v>
      </c>
      <c r="XS36" s="11">
        <v>154983618.59</v>
      </c>
      <c r="XT36" s="11">
        <v>121895679.61</v>
      </c>
      <c r="XU36" s="11">
        <v>41147531.240000002</v>
      </c>
      <c r="XV36" s="11">
        <v>53940818.560000002</v>
      </c>
      <c r="XW36" s="11">
        <v>78130160.219999999</v>
      </c>
      <c r="XX36" s="11">
        <v>94163343.340000004</v>
      </c>
      <c r="XY36" s="11">
        <v>16884653.309999999</v>
      </c>
      <c r="XZ36" s="11">
        <v>30343271.07</v>
      </c>
      <c r="YA36" s="11">
        <v>47435683.789999999</v>
      </c>
      <c r="YB36" s="11">
        <v>31113977.220000003</v>
      </c>
      <c r="YC36" s="11">
        <v>59178062.980000004</v>
      </c>
      <c r="YD36" s="11">
        <v>49666168.549999997</v>
      </c>
      <c r="YE36" s="11">
        <v>84622573.510000005</v>
      </c>
      <c r="YF36" s="11">
        <v>56114210.109999999</v>
      </c>
      <c r="YG36" s="11">
        <v>889989655.76999986</v>
      </c>
      <c r="YH36" s="11">
        <v>118397319.64</v>
      </c>
      <c r="YI36" s="11">
        <v>151506926.13000003</v>
      </c>
      <c r="YJ36" s="11">
        <v>108466612.06999999</v>
      </c>
      <c r="YK36" s="11">
        <v>420377846.82000005</v>
      </c>
      <c r="YL36" s="11">
        <v>87776192.730000004</v>
      </c>
      <c r="YM36" s="11">
        <v>136377414.77000001</v>
      </c>
      <c r="YN36" s="11">
        <v>49241142.949999996</v>
      </c>
      <c r="YO36" s="11">
        <v>61620400.589999996</v>
      </c>
      <c r="YP36" s="11">
        <v>96893314.319999993</v>
      </c>
      <c r="YQ36" s="11">
        <v>90465844.99000001</v>
      </c>
      <c r="YR36" s="11">
        <v>89018852.280000016</v>
      </c>
      <c r="YS36" s="11">
        <v>58909761.879999995</v>
      </c>
      <c r="YT36" s="11">
        <v>63880212.890000008</v>
      </c>
      <c r="YU36" s="11">
        <v>105744443.33999999</v>
      </c>
      <c r="YV36" s="11">
        <v>128686628.35999998</v>
      </c>
      <c r="YW36" s="11">
        <v>72077889.459999993</v>
      </c>
      <c r="YX36" s="11">
        <v>227272945.72000003</v>
      </c>
      <c r="YY36" s="11">
        <v>34604545.639999993</v>
      </c>
      <c r="YZ36" s="11">
        <v>42043654.470000006</v>
      </c>
      <c r="ZA36" s="11">
        <v>42318427.410000004</v>
      </c>
      <c r="ZB36" s="11">
        <v>26419817.27</v>
      </c>
      <c r="ZC36" s="11">
        <v>20605358.200000003</v>
      </c>
      <c r="ZD36" s="11">
        <v>31244676.290000003</v>
      </c>
      <c r="ZE36" s="11">
        <v>282217735.23000002</v>
      </c>
      <c r="ZF36" s="11">
        <v>34597671.219999999</v>
      </c>
      <c r="ZG36" s="11">
        <v>72318516.309999987</v>
      </c>
      <c r="ZH36" s="11">
        <v>35106384.100000001</v>
      </c>
      <c r="ZI36" s="11">
        <v>52434915.530000001</v>
      </c>
      <c r="ZJ36" s="11">
        <v>32672389.890000001</v>
      </c>
      <c r="ZK36" s="11">
        <v>41084837.919999994</v>
      </c>
      <c r="ZL36" s="11">
        <v>22828610.650000002</v>
      </c>
      <c r="ZM36" s="11">
        <v>92559895.650000006</v>
      </c>
      <c r="ZN36" s="11">
        <v>519307351.09999996</v>
      </c>
      <c r="ZO36" s="11">
        <v>44645793.959999993</v>
      </c>
      <c r="ZP36" s="11">
        <v>85202545.136999995</v>
      </c>
      <c r="ZQ36" s="11">
        <v>435034656.80000013</v>
      </c>
      <c r="ZR36" s="11">
        <v>130605381.77000001</v>
      </c>
      <c r="ZS36" s="11">
        <v>72066083.086999997</v>
      </c>
      <c r="ZT36" s="11">
        <v>50298387.770000003</v>
      </c>
      <c r="ZU36" s="11">
        <v>187842711.27000001</v>
      </c>
      <c r="ZV36" s="11">
        <v>352365641.73000008</v>
      </c>
      <c r="ZW36" s="11">
        <v>51739198.950000003</v>
      </c>
      <c r="ZX36" s="11">
        <v>48656514.889999993</v>
      </c>
      <c r="ZY36" s="11">
        <v>57401691.850000001</v>
      </c>
      <c r="ZZ36" s="11">
        <v>34696585.770000003</v>
      </c>
      <c r="AAA36" s="11">
        <v>92610639.200000003</v>
      </c>
      <c r="AAB36" s="11">
        <v>19989912.609999999</v>
      </c>
      <c r="AAC36" s="11">
        <v>35211745.549999997</v>
      </c>
      <c r="AAD36" s="11">
        <v>54363233.670000002</v>
      </c>
      <c r="AAE36" s="11">
        <v>50414577.920000002</v>
      </c>
      <c r="AAF36" s="11">
        <v>86576747.670000002</v>
      </c>
      <c r="AAG36" s="11">
        <v>73623757.489999995</v>
      </c>
      <c r="AAH36" s="11">
        <v>20372882.209999997</v>
      </c>
      <c r="AAI36" s="11">
        <v>38674842.699999996</v>
      </c>
      <c r="AAJ36" s="11">
        <v>177952272.33000001</v>
      </c>
      <c r="AAK36" s="11">
        <v>19948599.390000004</v>
      </c>
      <c r="AAL36" s="11">
        <v>31466816.609999999</v>
      </c>
      <c r="AAM36" s="11">
        <v>10741120.23</v>
      </c>
      <c r="AAN36" s="11">
        <v>28655271.900000002</v>
      </c>
      <c r="AAO36" s="11">
        <v>27180572.310000002</v>
      </c>
      <c r="AAP36" s="11">
        <v>22377800.57</v>
      </c>
      <c r="AAQ36" s="11">
        <v>1280285702.6399999</v>
      </c>
      <c r="AAR36" s="11">
        <v>26211435.390000001</v>
      </c>
      <c r="AAS36" s="11">
        <v>52947411.18</v>
      </c>
      <c r="AAT36" s="11">
        <v>218015409.48000002</v>
      </c>
      <c r="AAU36" s="11">
        <v>71145264.140000001</v>
      </c>
      <c r="AAV36" s="11">
        <v>94861183.689999998</v>
      </c>
      <c r="AAW36" s="11">
        <v>33946160.990000002</v>
      </c>
      <c r="AAX36" s="11">
        <v>103790065.19</v>
      </c>
      <c r="AAY36" s="11">
        <v>127108435.38</v>
      </c>
      <c r="AAZ36" s="11">
        <v>34485787.549999997</v>
      </c>
      <c r="ABA36" s="11">
        <v>74179942.530000001</v>
      </c>
      <c r="ABB36" s="11">
        <v>178114340.30000001</v>
      </c>
      <c r="ABC36" s="11">
        <v>102698436.73999999</v>
      </c>
      <c r="ABD36" s="11">
        <v>14018200.799999999</v>
      </c>
      <c r="ABE36" s="11">
        <v>16686225.09</v>
      </c>
      <c r="ABF36" s="11">
        <v>38302415.780000001</v>
      </c>
      <c r="ABG36" s="11">
        <v>40660380.300000004</v>
      </c>
      <c r="ABH36" s="11">
        <v>76617339.38000001</v>
      </c>
      <c r="ABI36" s="11">
        <v>26445787.59</v>
      </c>
      <c r="ABJ36" s="11">
        <v>162433667.58000001</v>
      </c>
      <c r="ABK36" s="11">
        <v>183967271.61000001</v>
      </c>
      <c r="ABL36" s="11">
        <v>54997014.799999997</v>
      </c>
      <c r="ABM36" s="11">
        <v>33846540.149999999</v>
      </c>
      <c r="ABN36" s="11">
        <v>21091598.739999998</v>
      </c>
      <c r="ABO36" s="11">
        <v>40923418.819999993</v>
      </c>
      <c r="ABP36" s="11">
        <v>22797558.25</v>
      </c>
      <c r="ABQ36" s="11">
        <v>426550102.5</v>
      </c>
      <c r="ABR36" s="11">
        <v>101154710.5</v>
      </c>
      <c r="ABS36" s="11">
        <v>45277036.309999995</v>
      </c>
      <c r="ABT36" s="11">
        <v>158779039.34999999</v>
      </c>
      <c r="ABU36" s="11">
        <v>143642142.71000001</v>
      </c>
      <c r="ABV36" s="11">
        <v>115924001.8</v>
      </c>
      <c r="ABW36" s="11">
        <v>33859400.009999998</v>
      </c>
      <c r="ABX36" s="11">
        <v>71305894.200000003</v>
      </c>
      <c r="ABY36" s="11">
        <v>41582714.93</v>
      </c>
      <c r="ABZ36" s="11">
        <v>313681114.31999987</v>
      </c>
      <c r="ACA36" s="11">
        <v>63236068.989999987</v>
      </c>
      <c r="ACB36" s="11">
        <v>92015301.180000007</v>
      </c>
      <c r="ACC36" s="11">
        <v>30689818.830000002</v>
      </c>
      <c r="ACD36" s="11">
        <v>30835597.969999999</v>
      </c>
      <c r="ACE36" s="11">
        <v>85161477.469999999</v>
      </c>
      <c r="ACF36" s="11">
        <v>18655720.09</v>
      </c>
      <c r="ACG36" s="11">
        <v>16497394.020000001</v>
      </c>
      <c r="ACH36" s="11">
        <v>23583108.659999996</v>
      </c>
      <c r="ACI36" s="11">
        <v>44769366.649999999</v>
      </c>
      <c r="ACJ36" s="11">
        <v>28239423.84</v>
      </c>
      <c r="ACK36" s="11">
        <v>704916518.23000002</v>
      </c>
      <c r="ACL36" s="11">
        <v>45412267.160000004</v>
      </c>
      <c r="ACM36" s="11">
        <v>36579352.949999996</v>
      </c>
      <c r="ACN36" s="11">
        <v>115840072.63000001</v>
      </c>
      <c r="ACO36" s="11">
        <v>14628141.07</v>
      </c>
      <c r="ACP36" s="11">
        <v>23023187.220000003</v>
      </c>
      <c r="ACQ36" s="11">
        <v>54893980.060000002</v>
      </c>
      <c r="ACR36" s="11">
        <v>352401985.04000008</v>
      </c>
      <c r="ACS36" s="11">
        <v>376924658.96999997</v>
      </c>
      <c r="ACT36" s="11">
        <v>34500886.670000002</v>
      </c>
      <c r="ACU36" s="11">
        <v>59082230.350000009</v>
      </c>
      <c r="ACV36" s="11">
        <v>86197744.669999987</v>
      </c>
      <c r="ACW36" s="11">
        <v>659409307.89999986</v>
      </c>
      <c r="ACX36" s="11">
        <v>23787107.049999997</v>
      </c>
      <c r="ACY36" s="11">
        <v>51117135.06000001</v>
      </c>
      <c r="ACZ36" s="11">
        <v>60614170.43</v>
      </c>
      <c r="ADA36" s="11">
        <v>13512294.630000001</v>
      </c>
      <c r="ADB36" s="11">
        <v>15744584.65</v>
      </c>
      <c r="ADC36" s="11">
        <v>5854676.6299999999</v>
      </c>
      <c r="ADD36" s="11">
        <v>17635448.189999998</v>
      </c>
      <c r="ADE36" s="11">
        <v>39924305.020000003</v>
      </c>
      <c r="ADF36" s="11">
        <v>65893585.240000002</v>
      </c>
      <c r="ADG36" s="11">
        <v>89591860.49000001</v>
      </c>
      <c r="ADH36" s="11">
        <v>93802435.170000017</v>
      </c>
      <c r="ADI36" s="11">
        <v>78218104.99000001</v>
      </c>
      <c r="ADJ36" s="11">
        <v>29486367.609999999</v>
      </c>
      <c r="ADK36" s="11">
        <v>18493075.939999998</v>
      </c>
      <c r="ADL36" s="11">
        <v>29411992.920000002</v>
      </c>
      <c r="ADM36" s="11">
        <v>13419101.920000002</v>
      </c>
      <c r="ADN36" s="11">
        <v>57981355.330000006</v>
      </c>
      <c r="ADO36" s="11">
        <v>31287056.530000001</v>
      </c>
      <c r="ADP36" s="11">
        <v>32949862.319999997</v>
      </c>
      <c r="ADQ36" s="11">
        <v>787475854.73000002</v>
      </c>
      <c r="ADR36" s="11">
        <v>160286925.54999998</v>
      </c>
      <c r="ADS36" s="11">
        <v>80669845.969999999</v>
      </c>
      <c r="ADT36" s="11">
        <v>59006914.5</v>
      </c>
      <c r="ADU36" s="11">
        <v>134602790.09000003</v>
      </c>
      <c r="ADV36" s="11">
        <v>2859222</v>
      </c>
      <c r="ADW36" s="11">
        <v>12044135.439999999</v>
      </c>
      <c r="ADX36" s="11">
        <v>32575193.410000004</v>
      </c>
      <c r="ADY36" s="11">
        <v>884922.33000000019</v>
      </c>
      <c r="ADZ36" s="11">
        <v>12952586.01</v>
      </c>
      <c r="AEA36" s="11">
        <v>586705616.6500001</v>
      </c>
      <c r="AEB36" s="11">
        <v>218480229.38999999</v>
      </c>
      <c r="AEC36" s="11">
        <v>34771216.260000005</v>
      </c>
      <c r="AED36" s="11">
        <v>47383188.630000003</v>
      </c>
      <c r="AEE36" s="11">
        <v>46441552.219999999</v>
      </c>
      <c r="AEF36" s="11">
        <v>86750219.290000007</v>
      </c>
      <c r="AEG36" s="11">
        <v>50735425.359999992</v>
      </c>
      <c r="AEH36" s="11">
        <v>14694421.530000001</v>
      </c>
      <c r="AEI36" s="11">
        <v>11329324.879999999</v>
      </c>
      <c r="AEJ36" s="11">
        <v>66291987.649999999</v>
      </c>
      <c r="AEK36" s="11">
        <v>37763873.93</v>
      </c>
      <c r="AEL36" s="11">
        <v>109709443.63</v>
      </c>
      <c r="AEM36" s="11">
        <v>27046488.699999996</v>
      </c>
      <c r="AEN36" s="11">
        <v>15380554.320000002</v>
      </c>
      <c r="AEO36" s="11">
        <v>54494614.329999991</v>
      </c>
      <c r="AEP36" s="11">
        <v>104401088.77</v>
      </c>
      <c r="AEQ36" s="11">
        <v>19698288.100000001</v>
      </c>
      <c r="AER36" s="11">
        <v>57487894.280000009</v>
      </c>
      <c r="AES36" s="11">
        <v>6992822.25</v>
      </c>
      <c r="AET36" s="11">
        <v>54535959.100000001</v>
      </c>
      <c r="AEU36" s="11">
        <v>661994140.54999995</v>
      </c>
      <c r="AEV36" s="11">
        <v>85915137.829999998</v>
      </c>
      <c r="AEW36" s="11">
        <v>119158381.08000001</v>
      </c>
      <c r="AEX36" s="11">
        <v>33942352.050000004</v>
      </c>
      <c r="AEY36" s="11">
        <v>23870666.049999997</v>
      </c>
      <c r="AEZ36" s="11">
        <v>59794927.570000008</v>
      </c>
      <c r="AFA36" s="11">
        <v>30556978.640000001</v>
      </c>
      <c r="AFB36" s="11">
        <v>19398907.419999998</v>
      </c>
      <c r="AFC36" s="11">
        <v>13830478.799999999</v>
      </c>
      <c r="AFD36" s="11">
        <v>9820085.7299999986</v>
      </c>
      <c r="AFE36" s="11">
        <v>417880157.08999997</v>
      </c>
      <c r="AFF36" s="11">
        <v>230449015.39000002</v>
      </c>
      <c r="AFG36" s="11">
        <v>90692762.670000002</v>
      </c>
      <c r="AFH36" s="11">
        <v>63880794.300000012</v>
      </c>
      <c r="AFI36" s="11">
        <v>241470737.76999998</v>
      </c>
      <c r="AFJ36" s="11">
        <v>91893489.75</v>
      </c>
      <c r="AFK36" s="11">
        <v>39038667.069999993</v>
      </c>
      <c r="AFL36" s="11">
        <v>35582151.25</v>
      </c>
      <c r="AFM36" s="11">
        <v>65753654.519999996</v>
      </c>
      <c r="AFN36" s="11">
        <v>43082118.57</v>
      </c>
      <c r="AFO36" s="11">
        <v>31312742.98</v>
      </c>
      <c r="AFP36" s="11">
        <v>49650505.349999994</v>
      </c>
      <c r="AFQ36" s="11">
        <v>56570338.160000004</v>
      </c>
      <c r="AFR36" s="11">
        <v>765708920.1700002</v>
      </c>
      <c r="AFS36" s="11">
        <v>116234712.13</v>
      </c>
      <c r="AFT36" s="11">
        <v>137591349.91999999</v>
      </c>
      <c r="AFU36" s="11">
        <v>53720673.210000001</v>
      </c>
      <c r="AFV36" s="11">
        <v>76428915.920000017</v>
      </c>
      <c r="AFW36" s="11">
        <v>64358290.990000002</v>
      </c>
      <c r="AFX36" s="11">
        <v>43604521.700000003</v>
      </c>
      <c r="AFY36" s="11">
        <v>151561961.94999999</v>
      </c>
      <c r="AFZ36" s="11">
        <v>72744282.059999987</v>
      </c>
      <c r="AGA36" s="11">
        <v>34837063.68</v>
      </c>
      <c r="AGB36" s="11">
        <v>213267141.47999999</v>
      </c>
      <c r="AGC36" s="11">
        <v>76819338.129999995</v>
      </c>
      <c r="AGD36" s="11">
        <v>590637965.68000007</v>
      </c>
      <c r="AGE36" s="11">
        <v>111237788.17</v>
      </c>
      <c r="AGF36" s="11">
        <v>54584612.079999998</v>
      </c>
      <c r="AGG36" s="11">
        <v>95736903.950000003</v>
      </c>
      <c r="AGH36" s="11">
        <v>123511429.16000001</v>
      </c>
      <c r="AGI36" s="11">
        <v>39505215.090000004</v>
      </c>
      <c r="AGJ36" s="11">
        <v>44821209.049999997</v>
      </c>
      <c r="AGK36" s="11">
        <v>60522012.420000002</v>
      </c>
      <c r="AGL36" s="11">
        <v>33608847.210000001</v>
      </c>
      <c r="AGM36" s="11">
        <v>40381278.230000004</v>
      </c>
      <c r="AGN36" s="11">
        <v>29129032.490000002</v>
      </c>
      <c r="AGO36" s="11">
        <v>1077554125.9199996</v>
      </c>
      <c r="AGP36" s="11">
        <v>120607114.69999999</v>
      </c>
      <c r="AGQ36" s="11">
        <v>205074734.06</v>
      </c>
      <c r="AGR36" s="11">
        <v>45829747.88000001</v>
      </c>
      <c r="AGS36" s="11">
        <v>174530069.51000002</v>
      </c>
      <c r="AGT36" s="11">
        <v>108862969.49000001</v>
      </c>
      <c r="AGU36" s="11">
        <v>19699413.09</v>
      </c>
      <c r="AGV36" s="11">
        <v>59189390.380000003</v>
      </c>
      <c r="AGW36" s="11">
        <v>940598848.68999994</v>
      </c>
      <c r="AGX36" s="11">
        <v>540743668.20999992</v>
      </c>
      <c r="AGY36" s="11">
        <v>21463623.369999997</v>
      </c>
      <c r="AGZ36" s="11">
        <v>245689854.46000001</v>
      </c>
      <c r="AHA36" s="11">
        <v>167155982.03</v>
      </c>
      <c r="AHB36" s="11">
        <v>174099495.19000003</v>
      </c>
      <c r="AHC36" s="11">
        <v>19985412.509999998</v>
      </c>
      <c r="AHD36" s="11">
        <v>40617668.969999999</v>
      </c>
      <c r="AHE36" s="11">
        <v>15609931.059999999</v>
      </c>
      <c r="AHF36" s="11">
        <v>96335415.809999973</v>
      </c>
      <c r="AHG36" s="11">
        <v>190783318.32999995</v>
      </c>
      <c r="AHH36" s="11">
        <v>91246688.700000003</v>
      </c>
      <c r="AHI36" s="11">
        <v>42891259.740000002</v>
      </c>
      <c r="AHJ36" s="11">
        <v>91127574.589999989</v>
      </c>
      <c r="AHK36" s="11">
        <v>44557375.70000001</v>
      </c>
      <c r="AHL36" s="11">
        <v>54122314.640000008</v>
      </c>
      <c r="AHM36" s="11">
        <v>31635477.519999996</v>
      </c>
      <c r="AHN36" s="11">
        <v>112343556.88</v>
      </c>
      <c r="AHO36" s="11">
        <v>66433199.840000004</v>
      </c>
      <c r="AHP36" s="11">
        <v>44402223.43999999</v>
      </c>
      <c r="AHQ36" s="11">
        <v>38768152.549999997</v>
      </c>
      <c r="AHR36" s="11">
        <v>46768309.800000004</v>
      </c>
      <c r="AHS36" s="11">
        <v>26766278.959999997</v>
      </c>
      <c r="AHT36" s="11">
        <v>16173589.250000004</v>
      </c>
      <c r="AHU36" s="11">
        <f>SUM(D36:AHT36)</f>
        <v>103985860376.48941</v>
      </c>
      <c r="AHW36" s="625"/>
    </row>
    <row r="37" spans="1:910" x14ac:dyDescent="0.8">
      <c r="A37" s="644">
        <v>30</v>
      </c>
      <c r="B37" s="645" t="s">
        <v>649</v>
      </c>
      <c r="C37" s="646" t="s">
        <v>6535</v>
      </c>
      <c r="D37" s="11">
        <v>523740981.07999998</v>
      </c>
      <c r="E37" s="11">
        <v>27394126.550000004</v>
      </c>
      <c r="F37" s="11">
        <v>49763419.810000002</v>
      </c>
      <c r="G37" s="11">
        <v>5242727.8800000008</v>
      </c>
      <c r="H37" s="11">
        <v>37851878.969999999</v>
      </c>
      <c r="I37" s="11">
        <v>15463785.039999999</v>
      </c>
      <c r="J37" s="11">
        <v>71307084.950000003</v>
      </c>
      <c r="K37" s="11">
        <v>15792977.129999999</v>
      </c>
      <c r="L37" s="11">
        <v>13425285.159999998</v>
      </c>
      <c r="M37" s="11">
        <v>13838608.329999998</v>
      </c>
      <c r="N37" s="11">
        <v>18350077.650000002</v>
      </c>
      <c r="O37" s="11">
        <v>22691490.549999993</v>
      </c>
      <c r="P37" s="11">
        <v>54277244.620000005</v>
      </c>
      <c r="Q37" s="11">
        <v>16842128.379999995</v>
      </c>
      <c r="R37" s="11">
        <v>7027517.169999999</v>
      </c>
      <c r="S37" s="11">
        <v>53642991.359999999</v>
      </c>
      <c r="T37" s="11">
        <v>10734656.9</v>
      </c>
      <c r="U37" s="11">
        <v>8216355.2300000004</v>
      </c>
      <c r="V37" s="11"/>
      <c r="W37" s="11">
        <v>253271167.53999999</v>
      </c>
      <c r="X37" s="11">
        <v>88732523.539999992</v>
      </c>
      <c r="Y37" s="11">
        <v>16772149.619999999</v>
      </c>
      <c r="Z37" s="11">
        <v>17658188.27</v>
      </c>
      <c r="AA37" s="11">
        <v>31986752.989999998</v>
      </c>
      <c r="AB37" s="11">
        <v>28996446.069999997</v>
      </c>
      <c r="AC37" s="11">
        <v>26530057.84</v>
      </c>
      <c r="AD37" s="11">
        <v>197005609.27000001</v>
      </c>
      <c r="AE37" s="11">
        <v>38572579.400000006</v>
      </c>
      <c r="AF37" s="11">
        <v>42779224.970000006</v>
      </c>
      <c r="AG37" s="11">
        <v>182190508.39999995</v>
      </c>
      <c r="AH37" s="11">
        <v>33517789.249999996</v>
      </c>
      <c r="AI37" s="11">
        <v>70957327.74000001</v>
      </c>
      <c r="AJ37" s="11">
        <v>86019938</v>
      </c>
      <c r="AK37" s="11">
        <v>20220183.74000001</v>
      </c>
      <c r="AL37" s="11">
        <v>22176230.170000002</v>
      </c>
      <c r="AM37" s="11">
        <v>23228961.629999999</v>
      </c>
      <c r="AN37" s="11">
        <v>58231136.340000011</v>
      </c>
      <c r="AO37" s="11">
        <v>32841789.720000003</v>
      </c>
      <c r="AP37" s="11">
        <v>17731724.579999998</v>
      </c>
      <c r="AQ37" s="11">
        <v>24220631.309999999</v>
      </c>
      <c r="AR37" s="11">
        <v>14848466.169999994</v>
      </c>
      <c r="AS37" s="11">
        <v>28647671.210000005</v>
      </c>
      <c r="AT37" s="11">
        <v>17532600.880000003</v>
      </c>
      <c r="AU37" s="11">
        <v>81145503.11999999</v>
      </c>
      <c r="AV37" s="11">
        <v>5177148.0199999996</v>
      </c>
      <c r="AW37" s="11">
        <v>5940471.8800000008</v>
      </c>
      <c r="AX37" s="11">
        <v>7491947.8399999999</v>
      </c>
      <c r="AY37" s="11">
        <v>18842228.340000004</v>
      </c>
      <c r="AZ37" s="11">
        <v>22296246.310000002</v>
      </c>
      <c r="BA37" s="11">
        <v>3934356.6</v>
      </c>
      <c r="BB37" s="11">
        <v>5533939.7999999998</v>
      </c>
      <c r="BC37" s="11">
        <v>3262650.8600000003</v>
      </c>
      <c r="BD37" s="11">
        <v>10056598.630000001</v>
      </c>
      <c r="BE37" s="11">
        <v>2317551.34</v>
      </c>
      <c r="BF37" s="11">
        <v>11041782.799999997</v>
      </c>
      <c r="BG37" s="11">
        <v>47402717.810000017</v>
      </c>
      <c r="BH37" s="11">
        <v>2307512.77</v>
      </c>
      <c r="BI37" s="11">
        <v>15206921.43</v>
      </c>
      <c r="BJ37" s="11">
        <v>186383922.53000003</v>
      </c>
      <c r="BK37" s="11">
        <v>75969046.75999999</v>
      </c>
      <c r="BL37" s="11">
        <v>11796654.639999999</v>
      </c>
      <c r="BM37" s="11">
        <v>4671612.74</v>
      </c>
      <c r="BN37" s="11">
        <v>24993574.41</v>
      </c>
      <c r="BO37" s="11">
        <v>9810899.3200000003</v>
      </c>
      <c r="BP37" s="11">
        <v>7557495.3599999994</v>
      </c>
      <c r="BQ37" s="11">
        <v>6054501.3400000008</v>
      </c>
      <c r="BR37" s="11">
        <v>4215419.13</v>
      </c>
      <c r="BS37" s="11">
        <v>140484940.59999999</v>
      </c>
      <c r="BT37" s="11">
        <v>8909020.7000000011</v>
      </c>
      <c r="BU37" s="11">
        <v>6752823.3999999994</v>
      </c>
      <c r="BV37" s="11">
        <v>17967006.420000002</v>
      </c>
      <c r="BW37" s="11">
        <v>9324427.4800000004</v>
      </c>
      <c r="BX37" s="11">
        <v>12488586.360000001</v>
      </c>
      <c r="BY37" s="11">
        <v>6679061.3800000008</v>
      </c>
      <c r="BZ37" s="11">
        <v>10679781.680000002</v>
      </c>
      <c r="CA37" s="11">
        <v>86388200.010000005</v>
      </c>
      <c r="CB37" s="11">
        <v>22936897.729999997</v>
      </c>
      <c r="CC37" s="11">
        <v>34084059.440000005</v>
      </c>
      <c r="CD37" s="11">
        <v>54493355.909999996</v>
      </c>
      <c r="CE37" s="11">
        <v>19034516.899999999</v>
      </c>
      <c r="CF37" s="11">
        <v>15429047.099999998</v>
      </c>
      <c r="CG37" s="11">
        <v>14447777.140000001</v>
      </c>
      <c r="CH37" s="11">
        <v>189788237.94000006</v>
      </c>
      <c r="CI37" s="11">
        <v>10655855.800000001</v>
      </c>
      <c r="CJ37" s="11">
        <v>38255055.439999998</v>
      </c>
      <c r="CK37" s="11">
        <v>9831055.8800000027</v>
      </c>
      <c r="CL37" s="11">
        <v>10121451.030000001</v>
      </c>
      <c r="CM37" s="11">
        <v>15124862.58</v>
      </c>
      <c r="CN37" s="11">
        <v>9224663.4500000011</v>
      </c>
      <c r="CO37" s="11">
        <v>14851337.399999999</v>
      </c>
      <c r="CP37" s="11">
        <v>3601292.2800000003</v>
      </c>
      <c r="CQ37" s="11">
        <v>14431268.659999998</v>
      </c>
      <c r="CR37" s="11">
        <v>6016356.629999999</v>
      </c>
      <c r="CS37" s="11">
        <v>9239074.5600000005</v>
      </c>
      <c r="CT37" s="11">
        <v>7283813.9099999992</v>
      </c>
      <c r="CU37" s="11">
        <v>162356797.60999998</v>
      </c>
      <c r="CV37" s="11">
        <v>10769502.149999999</v>
      </c>
      <c r="CW37" s="11">
        <v>9810238.1700000037</v>
      </c>
      <c r="CX37" s="11">
        <v>28265987.319999997</v>
      </c>
      <c r="CY37" s="11">
        <v>8095436.6799999988</v>
      </c>
      <c r="CZ37" s="11">
        <v>21072285.610000003</v>
      </c>
      <c r="DA37" s="11">
        <v>7749164.9500000002</v>
      </c>
      <c r="DB37" s="11">
        <v>12140173.82</v>
      </c>
      <c r="DC37" s="11">
        <v>147025279.24999997</v>
      </c>
      <c r="DD37" s="11">
        <v>240380569.01999998</v>
      </c>
      <c r="DE37" s="11">
        <v>22703707.030000001</v>
      </c>
      <c r="DF37" s="11">
        <v>13878767.120000001</v>
      </c>
      <c r="DG37" s="11">
        <v>14975719.99</v>
      </c>
      <c r="DH37" s="11">
        <v>32082416.860000007</v>
      </c>
      <c r="DI37" s="11">
        <v>40524743.580000006</v>
      </c>
      <c r="DJ37" s="11">
        <v>28406313.090000004</v>
      </c>
      <c r="DK37" s="11">
        <v>10426964.709999999</v>
      </c>
      <c r="DL37" s="11">
        <v>577818294.16999996</v>
      </c>
      <c r="DM37" s="11">
        <v>16426332.059999999</v>
      </c>
      <c r="DN37" s="11">
        <v>22575889.850000001</v>
      </c>
      <c r="DO37" s="11">
        <v>10326184.079999998</v>
      </c>
      <c r="DP37" s="11">
        <v>24016040.840000004</v>
      </c>
      <c r="DQ37" s="11">
        <v>17428397.879999999</v>
      </c>
      <c r="DR37" s="11">
        <v>45643747.460000001</v>
      </c>
      <c r="DS37" s="11">
        <v>14751674.939900002</v>
      </c>
      <c r="DT37" s="11">
        <v>51026527.350000001</v>
      </c>
      <c r="DU37" s="11">
        <v>292584214.75999993</v>
      </c>
      <c r="DV37" s="11">
        <v>27950251.950000003</v>
      </c>
      <c r="DW37" s="11">
        <v>53926485.960000008</v>
      </c>
      <c r="DX37" s="11">
        <v>56809099.809999995</v>
      </c>
      <c r="DY37" s="11">
        <v>17737005.729999997</v>
      </c>
      <c r="DZ37" s="11">
        <v>16465990.23</v>
      </c>
      <c r="EA37" s="11">
        <v>18395703.329999998</v>
      </c>
      <c r="EB37" s="11">
        <v>9641081.5100000016</v>
      </c>
      <c r="EC37" s="11">
        <v>8202620.1100000003</v>
      </c>
      <c r="ED37" s="11">
        <v>14482618.290000001</v>
      </c>
      <c r="EE37" s="11">
        <v>39007457.469999999</v>
      </c>
      <c r="EF37" s="11">
        <v>72744524.250000015</v>
      </c>
      <c r="EG37" s="11">
        <v>60746475.519999996</v>
      </c>
      <c r="EH37" s="11">
        <v>10591622.09</v>
      </c>
      <c r="EI37" s="11">
        <v>18785343.690000001</v>
      </c>
      <c r="EJ37" s="11">
        <v>25844781.000000004</v>
      </c>
      <c r="EK37" s="11">
        <v>15910429.17</v>
      </c>
      <c r="EL37" s="11">
        <v>21738598.59</v>
      </c>
      <c r="EM37" s="11">
        <v>16983040.039999999</v>
      </c>
      <c r="EN37" s="11">
        <v>17216689.129999999</v>
      </c>
      <c r="EO37" s="11">
        <v>276364203.25</v>
      </c>
      <c r="EP37" s="11">
        <v>16396339.749999998</v>
      </c>
      <c r="EQ37" s="11">
        <v>34984690.699999996</v>
      </c>
      <c r="ER37" s="11">
        <v>13436180.439999999</v>
      </c>
      <c r="ES37" s="11">
        <v>13805301.75</v>
      </c>
      <c r="ET37" s="11">
        <v>9296747.9900000021</v>
      </c>
      <c r="EU37" s="11">
        <v>54830743.999999993</v>
      </c>
      <c r="EV37" s="11">
        <v>39347665.519999996</v>
      </c>
      <c r="EW37" s="11">
        <v>25944677.759999998</v>
      </c>
      <c r="EX37" s="11">
        <v>243406039.98000002</v>
      </c>
      <c r="EY37" s="11">
        <v>5148366.8500000006</v>
      </c>
      <c r="EZ37" s="11">
        <v>9786629.3599999994</v>
      </c>
      <c r="FA37" s="11">
        <v>40829148.670000009</v>
      </c>
      <c r="FB37" s="11">
        <v>26001130.459999997</v>
      </c>
      <c r="FC37" s="11">
        <v>40121023.899999999</v>
      </c>
      <c r="FD37" s="11">
        <v>13650563.139999999</v>
      </c>
      <c r="FE37" s="11">
        <v>17591788.309999999</v>
      </c>
      <c r="FF37" s="11">
        <v>22128531.380000003</v>
      </c>
      <c r="FG37" s="11">
        <v>10749877.389999999</v>
      </c>
      <c r="FH37" s="11">
        <v>16251773.229999999</v>
      </c>
      <c r="FI37" s="11">
        <v>9064551.0299999993</v>
      </c>
      <c r="FJ37" s="11">
        <v>89452863.519999996</v>
      </c>
      <c r="FK37" s="11">
        <v>10774011.77</v>
      </c>
      <c r="FL37" s="11">
        <v>2332939.7200000002</v>
      </c>
      <c r="FM37" s="11">
        <v>7758478.1599999992</v>
      </c>
      <c r="FN37" s="11">
        <v>17668609.199999999</v>
      </c>
      <c r="FO37" s="11">
        <v>13332445.199999999</v>
      </c>
      <c r="FP37" s="11">
        <v>6368795.9100000001</v>
      </c>
      <c r="FQ37" s="11">
        <v>4419992.1500000004</v>
      </c>
      <c r="FR37" s="11">
        <v>473331808.14999986</v>
      </c>
      <c r="FS37" s="11">
        <v>13787321.489999998</v>
      </c>
      <c r="FT37" s="11">
        <v>23902693.829999998</v>
      </c>
      <c r="FU37" s="11">
        <v>19292575.580000006</v>
      </c>
      <c r="FV37" s="11">
        <v>17581399.199999999</v>
      </c>
      <c r="FW37" s="11">
        <v>18199264.940000001</v>
      </c>
      <c r="FX37" s="11">
        <v>57646030.149999999</v>
      </c>
      <c r="FY37" s="11">
        <v>26672698.950000003</v>
      </c>
      <c r="FZ37" s="11">
        <v>22800048.129999999</v>
      </c>
      <c r="GA37" s="11">
        <v>9566672.1400000006</v>
      </c>
      <c r="GB37" s="11">
        <v>33115038.34</v>
      </c>
      <c r="GC37" s="11">
        <v>23645573.829999998</v>
      </c>
      <c r="GD37" s="11">
        <v>17166839.549999997</v>
      </c>
      <c r="GE37" s="11">
        <v>14654022.039999999</v>
      </c>
      <c r="GF37" s="11">
        <v>147034859.34000003</v>
      </c>
      <c r="GG37" s="11">
        <v>17918440.869999997</v>
      </c>
      <c r="GH37" s="11">
        <v>3244699.3600000003</v>
      </c>
      <c r="GI37" s="11">
        <v>31518703.570000004</v>
      </c>
      <c r="GJ37" s="11">
        <v>12876641.889999999</v>
      </c>
      <c r="GK37" s="11">
        <v>2368633.0999999996</v>
      </c>
      <c r="GL37" s="11">
        <v>7195063.1199999992</v>
      </c>
      <c r="GM37" s="11">
        <v>22885832.270000003</v>
      </c>
      <c r="GN37" s="11">
        <v>4016699.8</v>
      </c>
      <c r="GO37" s="11">
        <v>8295585.1499999994</v>
      </c>
      <c r="GP37" s="11">
        <v>4157467.9999999995</v>
      </c>
      <c r="GQ37" s="11">
        <v>5790508.7599999998</v>
      </c>
      <c r="GR37" s="11">
        <v>104797610.91999999</v>
      </c>
      <c r="GS37" s="11">
        <v>22576196.119999994</v>
      </c>
      <c r="GT37" s="11">
        <v>11400856.689999999</v>
      </c>
      <c r="GU37" s="11">
        <v>37421430.810000002</v>
      </c>
      <c r="GV37" s="11">
        <v>2858506.51</v>
      </c>
      <c r="GW37" s="11">
        <v>17324998.080000002</v>
      </c>
      <c r="GX37" s="11">
        <v>11987408.449999999</v>
      </c>
      <c r="GY37" s="11">
        <v>12836126.710000001</v>
      </c>
      <c r="GZ37" s="11">
        <v>146742566.11999997</v>
      </c>
      <c r="HA37" s="11">
        <v>9603350.1600000001</v>
      </c>
      <c r="HB37" s="11">
        <v>20624700.82</v>
      </c>
      <c r="HC37" s="11">
        <v>12498745.83</v>
      </c>
      <c r="HD37" s="11">
        <v>422029852.84999985</v>
      </c>
      <c r="HE37" s="11">
        <v>99555476.309999987</v>
      </c>
      <c r="HF37" s="11">
        <v>76138637.819999993</v>
      </c>
      <c r="HG37" s="11">
        <v>74632055.440000013</v>
      </c>
      <c r="HH37" s="11">
        <v>38465446.57</v>
      </c>
      <c r="HI37" s="11">
        <v>37227465.550000004</v>
      </c>
      <c r="HJ37" s="11">
        <v>14828199.360000001</v>
      </c>
      <c r="HK37" s="11">
        <v>23061460.159999993</v>
      </c>
      <c r="HL37" s="11">
        <v>264252393.84000003</v>
      </c>
      <c r="HM37" s="11">
        <v>50909509.140000001</v>
      </c>
      <c r="HN37" s="11">
        <v>84608973.920000017</v>
      </c>
      <c r="HO37" s="11">
        <v>37675945.450000003</v>
      </c>
      <c r="HP37" s="11">
        <v>30358610.149999999</v>
      </c>
      <c r="HQ37" s="11">
        <v>17358857.780000001</v>
      </c>
      <c r="HR37" s="11">
        <v>32778560.34999999</v>
      </c>
      <c r="HS37" s="11">
        <v>34055454.035000004</v>
      </c>
      <c r="HT37" s="11">
        <v>245764328.38539994</v>
      </c>
      <c r="HU37" s="11">
        <v>126934417.80000001</v>
      </c>
      <c r="HV37" s="11">
        <v>30084776.009999998</v>
      </c>
      <c r="HW37" s="11">
        <v>8619663.870000001</v>
      </c>
      <c r="HX37" s="11">
        <v>11115071.84</v>
      </c>
      <c r="HY37" s="11">
        <v>16503366.229999999</v>
      </c>
      <c r="HZ37" s="11">
        <v>25161530.170000006</v>
      </c>
      <c r="IA37" s="11">
        <v>18562217.280000001</v>
      </c>
      <c r="IB37" s="11">
        <v>10797636.33</v>
      </c>
      <c r="IC37" s="11">
        <v>17726373.300000008</v>
      </c>
      <c r="ID37" s="11">
        <v>10339458.639999999</v>
      </c>
      <c r="IE37" s="11">
        <v>19430093.870000001</v>
      </c>
      <c r="IF37" s="11">
        <v>8566881.9400000013</v>
      </c>
      <c r="IG37" s="11">
        <v>14706418.669999998</v>
      </c>
      <c r="IH37" s="11">
        <v>7153281.2700000023</v>
      </c>
      <c r="II37" s="11">
        <v>7142433.8000000007</v>
      </c>
      <c r="IJ37" s="11">
        <v>215475584.91000003</v>
      </c>
      <c r="IK37" s="11">
        <v>199889016.46999997</v>
      </c>
      <c r="IL37" s="11">
        <v>12296494.789999999</v>
      </c>
      <c r="IM37" s="11">
        <v>73373427.479999989</v>
      </c>
      <c r="IN37" s="11">
        <v>78427052.910000011</v>
      </c>
      <c r="IO37" s="11">
        <v>39724334.039999999</v>
      </c>
      <c r="IP37" s="11">
        <v>6934103.4999999991</v>
      </c>
      <c r="IQ37" s="11">
        <v>13106451.620000003</v>
      </c>
      <c r="IR37" s="11">
        <v>13608276.52</v>
      </c>
      <c r="IS37" s="11">
        <v>21193837.180000003</v>
      </c>
      <c r="IT37" s="11">
        <v>19250500.870000001</v>
      </c>
      <c r="IU37" s="11">
        <v>440167034.9600001</v>
      </c>
      <c r="IV37" s="11">
        <v>283481188.20000005</v>
      </c>
      <c r="IW37" s="11">
        <v>8999752.2799999993</v>
      </c>
      <c r="IX37" s="11">
        <v>38132692.57</v>
      </c>
      <c r="IY37" s="11">
        <v>40217629.57</v>
      </c>
      <c r="IZ37" s="11">
        <v>8118721.7299999995</v>
      </c>
      <c r="JA37" s="11">
        <v>23805008.520000003</v>
      </c>
      <c r="JB37" s="11">
        <v>4873195.5599999996</v>
      </c>
      <c r="JC37" s="11">
        <v>11104426.279999997</v>
      </c>
      <c r="JD37" s="11">
        <v>14826197.170000004</v>
      </c>
      <c r="JE37" s="11">
        <v>35888520.100000001</v>
      </c>
      <c r="JF37" s="11">
        <v>14719915.630000001</v>
      </c>
      <c r="JG37" s="11">
        <v>55236303.500000007</v>
      </c>
      <c r="JH37" s="11">
        <v>75663317.690000013</v>
      </c>
      <c r="JI37" s="11">
        <v>15989236.720000004</v>
      </c>
      <c r="JJ37" s="11">
        <v>15667459.130000001</v>
      </c>
      <c r="JK37" s="11">
        <v>12233516.550000001</v>
      </c>
      <c r="JL37" s="11">
        <v>8197589.5200000005</v>
      </c>
      <c r="JM37" s="11">
        <v>171132487.41999999</v>
      </c>
      <c r="JN37" s="11">
        <v>22052150.170000006</v>
      </c>
      <c r="JO37" s="11">
        <v>23314423.439999998</v>
      </c>
      <c r="JP37" s="11">
        <v>41935824.150000006</v>
      </c>
      <c r="JQ37" s="11">
        <v>24712447.030000001</v>
      </c>
      <c r="JR37" s="11">
        <v>43304871.789999992</v>
      </c>
      <c r="JS37" s="11">
        <v>10671539.200000001</v>
      </c>
      <c r="JT37" s="11">
        <v>185581532.46000001</v>
      </c>
      <c r="JU37" s="11">
        <v>69428688</v>
      </c>
      <c r="JV37" s="11">
        <v>15274668.350000001</v>
      </c>
      <c r="JW37" s="11">
        <v>4976622.7799999993</v>
      </c>
      <c r="JX37" s="11">
        <v>19053812.989999998</v>
      </c>
      <c r="JY37" s="11">
        <v>4148801.3600000003</v>
      </c>
      <c r="JZ37" s="11">
        <v>39226219.859999999</v>
      </c>
      <c r="KA37" s="11">
        <v>14511966.969999999</v>
      </c>
      <c r="KB37" s="11">
        <v>8164407.3599999994</v>
      </c>
      <c r="KC37" s="11">
        <v>11602148.299999999</v>
      </c>
      <c r="KD37" s="11">
        <v>5450082.4199999999</v>
      </c>
      <c r="KE37" s="11">
        <v>10446227.880000001</v>
      </c>
      <c r="KF37" s="11">
        <v>6032184.4700000007</v>
      </c>
      <c r="KG37" s="11">
        <v>2628231.7899999996</v>
      </c>
      <c r="KH37" s="11">
        <v>9040017.4600000009</v>
      </c>
      <c r="KI37" s="11">
        <v>10707305.000000002</v>
      </c>
      <c r="KJ37" s="11">
        <v>509265221.39999998</v>
      </c>
      <c r="KK37" s="11">
        <v>51575331.570000008</v>
      </c>
      <c r="KL37" s="11">
        <v>22575335.939999998</v>
      </c>
      <c r="KM37" s="11">
        <v>30079763.779999994</v>
      </c>
      <c r="KN37" s="11">
        <v>11875495.229999999</v>
      </c>
      <c r="KO37" s="11">
        <v>17575429.729999997</v>
      </c>
      <c r="KP37" s="11">
        <v>64849459.939999998</v>
      </c>
      <c r="KQ37" s="11">
        <v>10703971.809999999</v>
      </c>
      <c r="KR37" s="11">
        <v>10016070.819999998</v>
      </c>
      <c r="KS37" s="11">
        <v>192966208.54000005</v>
      </c>
      <c r="KT37" s="11">
        <v>13936965.680000002</v>
      </c>
      <c r="KU37" s="11">
        <v>12395718.119999999</v>
      </c>
      <c r="KV37" s="11">
        <v>38246137.459999986</v>
      </c>
      <c r="KW37" s="11">
        <v>23110458.830000002</v>
      </c>
      <c r="KX37" s="11">
        <v>20504969.079999998</v>
      </c>
      <c r="KY37" s="11">
        <v>200430145.70999998</v>
      </c>
      <c r="KZ37" s="11">
        <v>19443823.310000002</v>
      </c>
      <c r="LA37" s="11">
        <v>278380391.41000003</v>
      </c>
      <c r="LB37" s="11">
        <v>14892428.960000001</v>
      </c>
      <c r="LC37" s="11">
        <v>8459209.6799999997</v>
      </c>
      <c r="LD37" s="11">
        <v>31143860.179999996</v>
      </c>
      <c r="LE37" s="11">
        <v>24973057.570000004</v>
      </c>
      <c r="LF37" s="11">
        <v>11391188.570000002</v>
      </c>
      <c r="LG37" s="11">
        <v>10221584.789999997</v>
      </c>
      <c r="LH37" s="11">
        <v>16920188.620000001</v>
      </c>
      <c r="LI37" s="11">
        <v>608079043.95000005</v>
      </c>
      <c r="LJ37" s="11">
        <v>111713144.48999996</v>
      </c>
      <c r="LK37" s="11">
        <v>80106205.780000001</v>
      </c>
      <c r="LL37" s="11">
        <v>105106388.38999999</v>
      </c>
      <c r="LM37" s="11">
        <v>20485465.399999999</v>
      </c>
      <c r="LN37" s="11">
        <v>25075433.060000002</v>
      </c>
      <c r="LO37" s="11">
        <v>15398123.1</v>
      </c>
      <c r="LP37" s="11">
        <v>44495254.670000002</v>
      </c>
      <c r="LQ37" s="11">
        <v>8295093.1099999994</v>
      </c>
      <c r="LR37" s="11">
        <v>18823349.460000005</v>
      </c>
      <c r="LS37" s="11">
        <v>4253915.7699999996</v>
      </c>
      <c r="LT37" s="11">
        <v>82570854.569999993</v>
      </c>
      <c r="LU37" s="11">
        <v>3149696.1799999997</v>
      </c>
      <c r="LV37" s="11">
        <v>9603753.5999999996</v>
      </c>
      <c r="LW37" s="11">
        <v>272502608.04000008</v>
      </c>
      <c r="LX37" s="11">
        <v>126830684.09</v>
      </c>
      <c r="LY37" s="11">
        <v>232663112.78999993</v>
      </c>
      <c r="LZ37" s="11">
        <v>68721783.370000005</v>
      </c>
      <c r="MA37" s="11">
        <v>37375750.469999999</v>
      </c>
      <c r="MB37" s="11">
        <v>32796147.690000001</v>
      </c>
      <c r="MC37" s="11">
        <v>32709582.050000004</v>
      </c>
      <c r="MD37" s="11">
        <v>26475041.359999999</v>
      </c>
      <c r="ME37" s="11">
        <v>21102750.43</v>
      </c>
      <c r="MF37" s="11">
        <v>20714177.039999999</v>
      </c>
      <c r="MG37" s="11">
        <v>66755825.830000013</v>
      </c>
      <c r="MH37" s="11">
        <v>12191809.809999999</v>
      </c>
      <c r="MI37" s="11">
        <v>429126162.56000018</v>
      </c>
      <c r="MJ37" s="11">
        <v>21818581.480000004</v>
      </c>
      <c r="MK37" s="11">
        <v>11524500.65</v>
      </c>
      <c r="ML37" s="11">
        <v>13354458.470000001</v>
      </c>
      <c r="MM37" s="11">
        <v>13637550.779999999</v>
      </c>
      <c r="MN37" s="11">
        <v>24055205.520000007</v>
      </c>
      <c r="MO37" s="11">
        <v>27610034.719999999</v>
      </c>
      <c r="MP37" s="11">
        <v>7942947.5599999987</v>
      </c>
      <c r="MQ37" s="11">
        <v>41032192.849999994</v>
      </c>
      <c r="MR37" s="11">
        <v>16978157.32</v>
      </c>
      <c r="MS37" s="11">
        <v>17874547.390000001</v>
      </c>
      <c r="MT37" s="11">
        <v>17261118.560000002</v>
      </c>
      <c r="MU37" s="11">
        <v>397255120.81000006</v>
      </c>
      <c r="MV37" s="11">
        <v>24307380.25</v>
      </c>
      <c r="MW37" s="11">
        <v>38603762.180000007</v>
      </c>
      <c r="MX37" s="11">
        <v>34775360.109999999</v>
      </c>
      <c r="MY37" s="11">
        <v>62880154.009999998</v>
      </c>
      <c r="MZ37" s="11">
        <v>18993015.450000003</v>
      </c>
      <c r="NA37" s="11">
        <v>56832102.82</v>
      </c>
      <c r="NB37" s="11">
        <v>51753231.459999993</v>
      </c>
      <c r="NC37" s="11">
        <v>37859675.289999999</v>
      </c>
      <c r="ND37" s="11">
        <v>12152745.219999999</v>
      </c>
      <c r="NE37" s="11">
        <v>7313096.2999999989</v>
      </c>
      <c r="NF37" s="11">
        <v>774492280.06000018</v>
      </c>
      <c r="NG37" s="11">
        <v>67343511.819999993</v>
      </c>
      <c r="NH37" s="11">
        <v>11137510.649999999</v>
      </c>
      <c r="NI37" s="11">
        <v>135707973.85999998</v>
      </c>
      <c r="NJ37" s="11">
        <v>27148464.59</v>
      </c>
      <c r="NK37" s="11">
        <v>40353084.609999999</v>
      </c>
      <c r="NL37" s="11">
        <v>156893412.09999996</v>
      </c>
      <c r="NM37" s="11">
        <v>123687777.09</v>
      </c>
      <c r="NN37" s="11">
        <v>3721037.2800000003</v>
      </c>
      <c r="NO37" s="11">
        <v>37180728.189999998</v>
      </c>
      <c r="NP37" s="11">
        <v>14007348.01</v>
      </c>
      <c r="NQ37" s="11">
        <v>14724151.380000001</v>
      </c>
      <c r="NR37" s="11">
        <v>129121455.51000005</v>
      </c>
      <c r="NS37" s="11">
        <v>6290723.0100000007</v>
      </c>
      <c r="NT37" s="11">
        <v>10195126.719999999</v>
      </c>
      <c r="NU37" s="11">
        <v>8340483.8899999997</v>
      </c>
      <c r="NV37" s="11">
        <v>8382312.3200000003</v>
      </c>
      <c r="NW37" s="11">
        <v>2421926.6899999995</v>
      </c>
      <c r="NX37" s="11">
        <v>3116898.24</v>
      </c>
      <c r="NY37" s="11">
        <v>431552716.76999986</v>
      </c>
      <c r="NZ37" s="11">
        <v>115188858.91000003</v>
      </c>
      <c r="OA37" s="11">
        <v>15721504.08</v>
      </c>
      <c r="OB37" s="11">
        <v>15757908.299999999</v>
      </c>
      <c r="OC37" s="11">
        <v>13857290.110000001</v>
      </c>
      <c r="OD37" s="11">
        <v>11777957.720000001</v>
      </c>
      <c r="OE37" s="11">
        <v>12007397.139999999</v>
      </c>
      <c r="OF37" s="11">
        <v>419152878.20999998</v>
      </c>
      <c r="OG37" s="11">
        <v>105115662.63000001</v>
      </c>
      <c r="OH37" s="11">
        <v>26329211.18</v>
      </c>
      <c r="OI37" s="11">
        <v>115939568.61</v>
      </c>
      <c r="OJ37" s="11">
        <v>23915854.879999999</v>
      </c>
      <c r="OK37" s="11">
        <v>26578759.98</v>
      </c>
      <c r="OL37" s="11">
        <v>53868215.580000006</v>
      </c>
      <c r="OM37" s="11">
        <v>26411589.430000007</v>
      </c>
      <c r="ON37" s="11">
        <v>28752260.059999999</v>
      </c>
      <c r="OO37" s="11">
        <v>347233972.95999998</v>
      </c>
      <c r="OP37" s="11">
        <v>66497299.749999993</v>
      </c>
      <c r="OQ37" s="11">
        <v>214631777.99000004</v>
      </c>
      <c r="OR37" s="11">
        <v>33401856.609999999</v>
      </c>
      <c r="OS37" s="11">
        <v>39811913.080000006</v>
      </c>
      <c r="OT37" s="11">
        <v>23510284.419999998</v>
      </c>
      <c r="OU37" s="11">
        <v>107654621.97000003</v>
      </c>
      <c r="OV37" s="11">
        <v>13386460.629999999</v>
      </c>
      <c r="OW37" s="11">
        <v>16046388.640000001</v>
      </c>
      <c r="OX37" s="11">
        <v>15007140.250000002</v>
      </c>
      <c r="OY37" s="11">
        <v>17345064.690000005</v>
      </c>
      <c r="OZ37" s="11">
        <v>65341783.020000003</v>
      </c>
      <c r="PA37" s="11">
        <v>10099558.699999999</v>
      </c>
      <c r="PB37" s="11">
        <v>8298908.5100000007</v>
      </c>
      <c r="PC37" s="11">
        <v>24276727.699999999</v>
      </c>
      <c r="PD37" s="11">
        <v>251836010.77000001</v>
      </c>
      <c r="PE37" s="11">
        <v>10748875.659999998</v>
      </c>
      <c r="PF37" s="11">
        <v>52348991.969999999</v>
      </c>
      <c r="PG37" s="11">
        <v>6545076.6100000003</v>
      </c>
      <c r="PH37" s="11">
        <v>12780270.82</v>
      </c>
      <c r="PI37" s="11">
        <v>24492019.489999998</v>
      </c>
      <c r="PJ37" s="11">
        <v>15751363.630000001</v>
      </c>
      <c r="PK37" s="11">
        <v>11948707.529999999</v>
      </c>
      <c r="PL37" s="11">
        <v>23326732.34</v>
      </c>
      <c r="PM37" s="11">
        <v>20614660.170000006</v>
      </c>
      <c r="PN37" s="11">
        <v>14478639.429999998</v>
      </c>
      <c r="PO37" s="11">
        <v>32450508.010000002</v>
      </c>
      <c r="PP37" s="11">
        <v>11063072.859999999</v>
      </c>
      <c r="PQ37" s="11">
        <v>50447977.840000004</v>
      </c>
      <c r="PR37" s="11">
        <v>14266599.370000003</v>
      </c>
      <c r="PS37" s="11">
        <v>6510136.3299999991</v>
      </c>
      <c r="PT37" s="11">
        <v>10699247.509999998</v>
      </c>
      <c r="PU37" s="11">
        <v>8634313.1799999997</v>
      </c>
      <c r="PV37" s="11">
        <v>713074371.56000006</v>
      </c>
      <c r="PW37" s="11">
        <v>40121507.419999994</v>
      </c>
      <c r="PX37" s="11">
        <v>15744038.910000004</v>
      </c>
      <c r="PY37" s="11">
        <v>16970847.489999998</v>
      </c>
      <c r="PZ37" s="11">
        <v>246570892.13000003</v>
      </c>
      <c r="QA37" s="11">
        <v>38129188.219999999</v>
      </c>
      <c r="QB37" s="11">
        <v>69930968.250000015</v>
      </c>
      <c r="QC37" s="11">
        <v>16812143.530000001</v>
      </c>
      <c r="QD37" s="11">
        <v>48568428.25</v>
      </c>
      <c r="QE37" s="11">
        <v>8023646.6500000004</v>
      </c>
      <c r="QF37" s="11">
        <v>40563724.239999995</v>
      </c>
      <c r="QG37" s="11">
        <v>19124967.839999996</v>
      </c>
      <c r="QH37" s="11">
        <v>15536049.189999999</v>
      </c>
      <c r="QI37" s="11">
        <v>15008414.449999999</v>
      </c>
      <c r="QJ37" s="11">
        <v>52325877.140000008</v>
      </c>
      <c r="QK37" s="11">
        <v>23429657.589999996</v>
      </c>
      <c r="QL37" s="11">
        <v>29405364.789999999</v>
      </c>
      <c r="QM37" s="11">
        <v>21386551.359999999</v>
      </c>
      <c r="QN37" s="11">
        <v>18917173.840000004</v>
      </c>
      <c r="QO37" s="11">
        <v>48279321.230000019</v>
      </c>
      <c r="QP37" s="11">
        <v>54728407.940000013</v>
      </c>
      <c r="QQ37" s="11">
        <v>14079665.670000002</v>
      </c>
      <c r="QR37" s="11">
        <v>4886093.7700000005</v>
      </c>
      <c r="QS37" s="11">
        <v>10499605.579999998</v>
      </c>
      <c r="QT37" s="11">
        <v>4730848.75</v>
      </c>
      <c r="QU37" s="11">
        <v>7068819.04</v>
      </c>
      <c r="QV37" s="11">
        <v>335099587.70999992</v>
      </c>
      <c r="QW37" s="11">
        <v>9039309.6799999978</v>
      </c>
      <c r="QX37" s="11">
        <v>42635024.719999999</v>
      </c>
      <c r="QY37" s="11">
        <v>10860295.600000001</v>
      </c>
      <c r="QZ37" s="11">
        <v>18622089.220000003</v>
      </c>
      <c r="RA37" s="11">
        <v>54565099.539999992</v>
      </c>
      <c r="RB37" s="11">
        <v>22460622.009999998</v>
      </c>
      <c r="RC37" s="11">
        <v>39759497.090000004</v>
      </c>
      <c r="RD37" s="11">
        <v>17758857.850000001</v>
      </c>
      <c r="RE37" s="11">
        <v>23908059.789999999</v>
      </c>
      <c r="RF37" s="11">
        <v>12330379.249999998</v>
      </c>
      <c r="RG37" s="11">
        <v>3438150.5</v>
      </c>
      <c r="RH37" s="11">
        <v>9469794.0099999998</v>
      </c>
      <c r="RI37" s="11">
        <v>436149321.00000012</v>
      </c>
      <c r="RJ37" s="11">
        <v>82552549.039999992</v>
      </c>
      <c r="RK37" s="11">
        <v>21162867.43</v>
      </c>
      <c r="RL37" s="11">
        <v>29003081.719999999</v>
      </c>
      <c r="RM37" s="11">
        <v>36794065.75999999</v>
      </c>
      <c r="RN37" s="11">
        <v>61137571.340000011</v>
      </c>
      <c r="RO37" s="11">
        <v>107165966.68000001</v>
      </c>
      <c r="RP37" s="11">
        <v>22114658.199999999</v>
      </c>
      <c r="RQ37" s="11">
        <v>21347051.760000002</v>
      </c>
      <c r="RR37" s="11">
        <v>65651392.580000006</v>
      </c>
      <c r="RS37" s="11">
        <v>82249313.379999995</v>
      </c>
      <c r="RT37" s="11">
        <v>21746076.020000003</v>
      </c>
      <c r="RU37" s="11">
        <v>22940398.769999992</v>
      </c>
      <c r="RV37" s="11">
        <v>41850744.870000005</v>
      </c>
      <c r="RW37" s="11">
        <v>16753814.1</v>
      </c>
      <c r="RX37" s="11">
        <v>12668115.460000001</v>
      </c>
      <c r="RY37" s="11">
        <v>18278411.590000004</v>
      </c>
      <c r="RZ37" s="11">
        <v>20018625.000000004</v>
      </c>
      <c r="SA37" s="11">
        <v>11832496.629999999</v>
      </c>
      <c r="SB37" s="11">
        <v>18228786.93</v>
      </c>
      <c r="SC37" s="11">
        <v>194948204.47999999</v>
      </c>
      <c r="SD37" s="11">
        <v>10070505.350000001</v>
      </c>
      <c r="SE37" s="11">
        <v>14015868.42</v>
      </c>
      <c r="SF37" s="11">
        <v>11861460.539999999</v>
      </c>
      <c r="SG37" s="11">
        <v>8440648.6600000001</v>
      </c>
      <c r="SH37" s="11">
        <v>20868877.440000001</v>
      </c>
      <c r="SI37" s="11">
        <v>13175270.52</v>
      </c>
      <c r="SJ37" s="11">
        <v>28846512.129999999</v>
      </c>
      <c r="SK37" s="11">
        <v>18994035.610000007</v>
      </c>
      <c r="SL37" s="11">
        <v>10525424.549999999</v>
      </c>
      <c r="SM37" s="11">
        <v>79426124.87000002</v>
      </c>
      <c r="SN37" s="11">
        <v>8002628.0800000001</v>
      </c>
      <c r="SO37" s="11">
        <v>95775357.939999998</v>
      </c>
      <c r="SP37" s="11">
        <v>10104054</v>
      </c>
      <c r="SQ37" s="11">
        <v>16735438.909999998</v>
      </c>
      <c r="SR37" s="11">
        <v>40134015.850000001</v>
      </c>
      <c r="SS37" s="11">
        <v>7934773.540000001</v>
      </c>
      <c r="ST37" s="11">
        <v>11844370.26</v>
      </c>
      <c r="SU37" s="11">
        <v>13081038.68</v>
      </c>
      <c r="SV37" s="11">
        <v>6783696.4900000002</v>
      </c>
      <c r="SW37" s="11">
        <v>284932884.49000001</v>
      </c>
      <c r="SX37" s="11">
        <v>5606607.2199999997</v>
      </c>
      <c r="SY37" s="11">
        <v>21880389.739999995</v>
      </c>
      <c r="SZ37" s="11">
        <v>19086288.419999998</v>
      </c>
      <c r="TA37" s="11">
        <v>3465444.4299999997</v>
      </c>
      <c r="TB37" s="11">
        <v>5214084.2100000009</v>
      </c>
      <c r="TC37" s="11">
        <v>12065012.630000001</v>
      </c>
      <c r="TD37" s="11">
        <v>79005433.779999986</v>
      </c>
      <c r="TE37" s="11">
        <v>11447393.52</v>
      </c>
      <c r="TF37" s="11">
        <v>13059316.050000003</v>
      </c>
      <c r="TG37" s="11">
        <v>18402732.260000005</v>
      </c>
      <c r="TH37" s="11">
        <v>45404445.739999995</v>
      </c>
      <c r="TI37" s="11">
        <v>10574656.999999998</v>
      </c>
      <c r="TJ37" s="11">
        <v>7748524.0899999999</v>
      </c>
      <c r="TK37" s="11">
        <v>394986523.25000006</v>
      </c>
      <c r="TL37" s="11">
        <v>7212135.7900000019</v>
      </c>
      <c r="TM37" s="11">
        <v>13590828.810000001</v>
      </c>
      <c r="TN37" s="11">
        <v>31084665.390000004</v>
      </c>
      <c r="TO37" s="11">
        <v>23505950.619999994</v>
      </c>
      <c r="TP37" s="11">
        <v>11423103.540000001</v>
      </c>
      <c r="TQ37" s="11">
        <v>5959890.8700000001</v>
      </c>
      <c r="TR37" s="11">
        <v>71185894.399999976</v>
      </c>
      <c r="TS37" s="11">
        <v>11782591.77</v>
      </c>
      <c r="TT37" s="11">
        <v>22382705.980000004</v>
      </c>
      <c r="TU37" s="11">
        <v>31247453.91</v>
      </c>
      <c r="TV37" s="11">
        <v>5400990.96</v>
      </c>
      <c r="TW37" s="11">
        <v>10301364.470000001</v>
      </c>
      <c r="TX37" s="11">
        <v>7188255.209999999</v>
      </c>
      <c r="TY37" s="11">
        <v>15332524.549999999</v>
      </c>
      <c r="TZ37" s="11">
        <v>3755039.29</v>
      </c>
      <c r="UA37" s="11">
        <v>77180108.019999996</v>
      </c>
      <c r="UB37" s="11">
        <v>7506106.8700000001</v>
      </c>
      <c r="UC37" s="11">
        <v>112747861.16</v>
      </c>
      <c r="UD37" s="11">
        <v>48259302.250000007</v>
      </c>
      <c r="UE37" s="11">
        <v>19384699.209999997</v>
      </c>
      <c r="UF37" s="11">
        <v>18452630.399999999</v>
      </c>
      <c r="UG37" s="11">
        <v>238647876.99999997</v>
      </c>
      <c r="UH37" s="11">
        <v>9741186.339999998</v>
      </c>
      <c r="UI37" s="11">
        <v>13320727.140000002</v>
      </c>
      <c r="UJ37" s="11">
        <v>25031853.469999995</v>
      </c>
      <c r="UK37" s="11">
        <v>10118804.760000002</v>
      </c>
      <c r="UL37" s="11">
        <v>116713300.78999999</v>
      </c>
      <c r="UM37" s="11">
        <v>35341663.239999995</v>
      </c>
      <c r="UN37" s="11">
        <v>15224849.470000001</v>
      </c>
      <c r="UO37" s="11">
        <v>48211087.029999994</v>
      </c>
      <c r="UP37" s="11">
        <v>19218820.529999994</v>
      </c>
      <c r="UQ37" s="11">
        <v>26585248.970000003</v>
      </c>
      <c r="UR37" s="11">
        <v>529694533.43999994</v>
      </c>
      <c r="US37" s="11">
        <v>29508576.329999994</v>
      </c>
      <c r="UT37" s="11">
        <v>22839925.049999997</v>
      </c>
      <c r="UU37" s="11">
        <v>103221364.16999996</v>
      </c>
      <c r="UV37" s="11">
        <v>8256302.7000000002</v>
      </c>
      <c r="UW37" s="11">
        <v>22979000.279999997</v>
      </c>
      <c r="UX37" s="11">
        <v>84836970.059999973</v>
      </c>
      <c r="UY37" s="11">
        <v>11765751.720000001</v>
      </c>
      <c r="UZ37" s="11">
        <v>18182004.620000001</v>
      </c>
      <c r="VA37" s="11">
        <v>18657862.759999998</v>
      </c>
      <c r="VB37" s="11">
        <v>28025289.609999999</v>
      </c>
      <c r="VC37" s="11">
        <v>57462688.980000012</v>
      </c>
      <c r="VD37" s="11">
        <v>26676541.82</v>
      </c>
      <c r="VE37" s="11">
        <v>40686888.820000008</v>
      </c>
      <c r="VF37" s="11">
        <v>17254982.07</v>
      </c>
      <c r="VG37" s="11">
        <v>16106039.970000003</v>
      </c>
      <c r="VH37" s="11">
        <v>16389088.48</v>
      </c>
      <c r="VI37" s="11">
        <v>15968713.849999998</v>
      </c>
      <c r="VJ37" s="11">
        <v>65582251.840000004</v>
      </c>
      <c r="VK37" s="11">
        <v>14586972.1</v>
      </c>
      <c r="VL37" s="11">
        <v>8316574.7399999993</v>
      </c>
      <c r="VM37" s="11">
        <v>5402360.3100000005</v>
      </c>
      <c r="VN37" s="11">
        <v>449184215.08000004</v>
      </c>
      <c r="VO37" s="11">
        <v>21892891.850000001</v>
      </c>
      <c r="VP37" s="11">
        <v>29053078.449999999</v>
      </c>
      <c r="VQ37" s="11">
        <v>39121589.350000001</v>
      </c>
      <c r="VR37" s="11">
        <v>39743129.310000002</v>
      </c>
      <c r="VS37" s="11">
        <v>31582922.780000001</v>
      </c>
      <c r="VT37" s="11">
        <v>19125176.940000001</v>
      </c>
      <c r="VU37" s="11">
        <v>8904829.7200000007</v>
      </c>
      <c r="VV37" s="11">
        <v>24272785.680000003</v>
      </c>
      <c r="VW37" s="11">
        <v>88284436.950000003</v>
      </c>
      <c r="VX37" s="11">
        <v>13891783.77</v>
      </c>
      <c r="VY37" s="11">
        <v>43991308.020000003</v>
      </c>
      <c r="VZ37" s="11">
        <v>40270809.130000003</v>
      </c>
      <c r="WA37" s="11">
        <v>4930648.3199999994</v>
      </c>
      <c r="WB37" s="11">
        <v>12891282.02</v>
      </c>
      <c r="WC37" s="11">
        <v>832677796.69000018</v>
      </c>
      <c r="WD37" s="11">
        <v>26717398.290000007</v>
      </c>
      <c r="WE37" s="11">
        <v>12541202.9</v>
      </c>
      <c r="WF37" s="11">
        <v>13039062.319999998</v>
      </c>
      <c r="WG37" s="11">
        <v>6828910.5199999996</v>
      </c>
      <c r="WH37" s="11">
        <v>19271795.300000001</v>
      </c>
      <c r="WI37" s="11">
        <v>49223726.399999999</v>
      </c>
      <c r="WJ37" s="11">
        <v>32583683.460000005</v>
      </c>
      <c r="WK37" s="11">
        <v>12457339.74</v>
      </c>
      <c r="WL37" s="11">
        <v>31233707.850000001</v>
      </c>
      <c r="WM37" s="11">
        <v>8598836.9399999995</v>
      </c>
      <c r="WN37" s="11">
        <v>65417592.659999996</v>
      </c>
      <c r="WO37" s="11">
        <v>13847119.399999999</v>
      </c>
      <c r="WP37" s="11">
        <v>66067546.439999998</v>
      </c>
      <c r="WQ37" s="11">
        <v>39069851.980000004</v>
      </c>
      <c r="WR37" s="11">
        <v>13152575</v>
      </c>
      <c r="WS37" s="11">
        <v>15871910.5</v>
      </c>
      <c r="WT37" s="11">
        <v>31033667.199999996</v>
      </c>
      <c r="WU37" s="11">
        <v>9430863.7300000004</v>
      </c>
      <c r="WV37" s="11">
        <v>39290937.970000006</v>
      </c>
      <c r="WW37" s="11">
        <v>101468467.39</v>
      </c>
      <c r="WX37" s="11">
        <v>33043094.390000008</v>
      </c>
      <c r="WY37" s="11">
        <v>18421097.989999998</v>
      </c>
      <c r="WZ37" s="11">
        <v>11497482.059999999</v>
      </c>
      <c r="XA37" s="11">
        <v>17815170.240000002</v>
      </c>
      <c r="XB37" s="11">
        <v>10363977.84</v>
      </c>
      <c r="XC37" s="11">
        <v>9875634.0700000003</v>
      </c>
      <c r="XD37" s="11">
        <v>16162320.930000002</v>
      </c>
      <c r="XE37" s="11">
        <v>95522154.970000014</v>
      </c>
      <c r="XF37" s="11">
        <v>16243724.709000001</v>
      </c>
      <c r="XG37" s="11">
        <v>3164463.7</v>
      </c>
      <c r="XH37" s="11">
        <v>4263668.2700000005</v>
      </c>
      <c r="XI37" s="11">
        <v>10655984.409999998</v>
      </c>
      <c r="XJ37" s="11">
        <v>249490439.81999996</v>
      </c>
      <c r="XK37" s="11">
        <v>21826988.91</v>
      </c>
      <c r="XL37" s="11">
        <v>33215425.479999993</v>
      </c>
      <c r="XM37" s="11">
        <v>162852034.31000003</v>
      </c>
      <c r="XN37" s="11">
        <v>24928379.890000001</v>
      </c>
      <c r="XO37" s="11">
        <v>19154584.870000001</v>
      </c>
      <c r="XP37" s="11">
        <v>48625318.469999999</v>
      </c>
      <c r="XQ37" s="11">
        <v>23552185.940000001</v>
      </c>
      <c r="XR37" s="11">
        <v>9969574.1500000004</v>
      </c>
      <c r="XS37" s="11">
        <v>30122769.020000003</v>
      </c>
      <c r="XT37" s="11">
        <v>29751656.269999996</v>
      </c>
      <c r="XU37" s="11">
        <v>8881253.5800000001</v>
      </c>
      <c r="XV37" s="11">
        <v>16210214.040000001</v>
      </c>
      <c r="XW37" s="11">
        <v>7109333.2000000011</v>
      </c>
      <c r="XX37" s="11">
        <v>11568670.330000002</v>
      </c>
      <c r="XY37" s="11">
        <v>10460084.550000001</v>
      </c>
      <c r="XZ37" s="11">
        <v>6553163.9199999999</v>
      </c>
      <c r="YA37" s="11">
        <v>14051464.050000001</v>
      </c>
      <c r="YB37" s="11">
        <v>9694363.7899999991</v>
      </c>
      <c r="YC37" s="11">
        <v>6677923.790000001</v>
      </c>
      <c r="YD37" s="11">
        <v>7864301.4300000006</v>
      </c>
      <c r="YE37" s="11">
        <v>10080784.899999999</v>
      </c>
      <c r="YF37" s="11">
        <v>6954532.2199999997</v>
      </c>
      <c r="YG37" s="11">
        <v>303739354.62000006</v>
      </c>
      <c r="YH37" s="11">
        <v>26160246.650000002</v>
      </c>
      <c r="YI37" s="11">
        <v>53156190.919999994</v>
      </c>
      <c r="YJ37" s="11">
        <v>32641053.77</v>
      </c>
      <c r="YK37" s="11">
        <v>127385577.66999999</v>
      </c>
      <c r="YL37" s="11">
        <v>16010681.68</v>
      </c>
      <c r="YM37" s="11">
        <v>56768168.259999998</v>
      </c>
      <c r="YN37" s="11">
        <v>4192689.5599999996</v>
      </c>
      <c r="YO37" s="11">
        <v>53984348.590000004</v>
      </c>
      <c r="YP37" s="11">
        <v>74609100.459999993</v>
      </c>
      <c r="YQ37" s="11">
        <v>20876369.359999999</v>
      </c>
      <c r="YR37" s="11">
        <v>28014992.829999998</v>
      </c>
      <c r="YS37" s="11">
        <v>24921928.829999998</v>
      </c>
      <c r="YT37" s="11">
        <v>11473156.74</v>
      </c>
      <c r="YU37" s="11">
        <v>8309611.5800000001</v>
      </c>
      <c r="YV37" s="11">
        <v>18994651.209999997</v>
      </c>
      <c r="YW37" s="11">
        <v>8202440.7700000005</v>
      </c>
      <c r="YX37" s="11">
        <v>175576796.82000002</v>
      </c>
      <c r="YY37" s="11">
        <v>15020043.079999998</v>
      </c>
      <c r="YZ37" s="11">
        <v>10579868.129999999</v>
      </c>
      <c r="ZA37" s="11">
        <v>12371155.4</v>
      </c>
      <c r="ZB37" s="11">
        <v>17291102.759999998</v>
      </c>
      <c r="ZC37" s="11">
        <v>9581720.5700000003</v>
      </c>
      <c r="ZD37" s="11">
        <v>8084620.0699999994</v>
      </c>
      <c r="ZE37" s="11">
        <v>89065448.540000007</v>
      </c>
      <c r="ZF37" s="11">
        <v>11805723.960000001</v>
      </c>
      <c r="ZG37" s="11">
        <v>14551150.600000003</v>
      </c>
      <c r="ZH37" s="11">
        <v>10404717.759999998</v>
      </c>
      <c r="ZI37" s="11">
        <v>6067284.7999999998</v>
      </c>
      <c r="ZJ37" s="11">
        <v>12549432.690000001</v>
      </c>
      <c r="ZK37" s="11">
        <v>14733900.899999999</v>
      </c>
      <c r="ZL37" s="11">
        <v>6523334.5999999996</v>
      </c>
      <c r="ZM37" s="11">
        <v>71243753.249999985</v>
      </c>
      <c r="ZN37" s="11">
        <v>353420369.12</v>
      </c>
      <c r="ZO37" s="11">
        <v>12851478.75</v>
      </c>
      <c r="ZP37" s="11">
        <v>57529860.726999998</v>
      </c>
      <c r="ZQ37" s="11">
        <v>115787980.77</v>
      </c>
      <c r="ZR37" s="11">
        <v>25840766.319999997</v>
      </c>
      <c r="ZS37" s="11">
        <v>8244887.4070000006</v>
      </c>
      <c r="ZT37" s="11">
        <v>23399857.449999999</v>
      </c>
      <c r="ZU37" s="11">
        <v>52802945.269999996</v>
      </c>
      <c r="ZV37" s="11">
        <v>35028882.320000008</v>
      </c>
      <c r="ZW37" s="11">
        <v>54266233.149999999</v>
      </c>
      <c r="ZX37" s="11">
        <v>5419610.3300000001</v>
      </c>
      <c r="ZY37" s="11">
        <v>11079539.200000001</v>
      </c>
      <c r="ZZ37" s="11">
        <v>21031373.599999998</v>
      </c>
      <c r="AAA37" s="11">
        <v>27943288.390000004</v>
      </c>
      <c r="AAB37" s="11">
        <v>7848991.54</v>
      </c>
      <c r="AAC37" s="11">
        <v>12675337.35</v>
      </c>
      <c r="AAD37" s="11">
        <v>19567513.739999998</v>
      </c>
      <c r="AAE37" s="11">
        <v>6345142.4800000004</v>
      </c>
      <c r="AAF37" s="11">
        <v>18835925.599999998</v>
      </c>
      <c r="AAG37" s="11">
        <v>10964850.68</v>
      </c>
      <c r="AAH37" s="11">
        <v>6755977.5799999991</v>
      </c>
      <c r="AAI37" s="11">
        <v>9468190.5700000003</v>
      </c>
      <c r="AAJ37" s="11">
        <v>108879256.97999999</v>
      </c>
      <c r="AAK37" s="11">
        <v>13075759.530000001</v>
      </c>
      <c r="AAL37" s="11">
        <v>22538929.880000003</v>
      </c>
      <c r="AAM37" s="11">
        <v>12466404.370000001</v>
      </c>
      <c r="AAN37" s="11">
        <v>4731075.7500000009</v>
      </c>
      <c r="AAO37" s="11">
        <v>28642568.360000007</v>
      </c>
      <c r="AAP37" s="11">
        <v>8726645.5399999991</v>
      </c>
      <c r="AAQ37" s="11">
        <v>936735048.77999985</v>
      </c>
      <c r="AAR37" s="11">
        <v>26093924.899999999</v>
      </c>
      <c r="AAS37" s="11">
        <v>14138034.98</v>
      </c>
      <c r="AAT37" s="11">
        <v>39073943.25</v>
      </c>
      <c r="AAU37" s="11">
        <v>39809662.019999996</v>
      </c>
      <c r="AAV37" s="11">
        <v>11604048.870000001</v>
      </c>
      <c r="AAW37" s="11">
        <v>26950988.050000004</v>
      </c>
      <c r="AAX37" s="11">
        <v>16250305.660000004</v>
      </c>
      <c r="AAY37" s="11">
        <v>106699290.61999999</v>
      </c>
      <c r="AAZ37" s="11">
        <v>15594284.009999998</v>
      </c>
      <c r="ABA37" s="11">
        <v>29135553.219999999</v>
      </c>
      <c r="ABB37" s="11">
        <v>135137670.29000002</v>
      </c>
      <c r="ABC37" s="11">
        <v>33186431.490000002</v>
      </c>
      <c r="ABD37" s="11">
        <v>6914089.4800000004</v>
      </c>
      <c r="ABE37" s="11">
        <v>17446758.690000001</v>
      </c>
      <c r="ABF37" s="11">
        <v>10554300.819999998</v>
      </c>
      <c r="ABG37" s="11">
        <v>7082020.7699999996</v>
      </c>
      <c r="ABH37" s="11">
        <v>10156180.290000001</v>
      </c>
      <c r="ABI37" s="11">
        <v>12614598.130000003</v>
      </c>
      <c r="ABJ37" s="11">
        <v>123144885.94999999</v>
      </c>
      <c r="ABK37" s="11">
        <v>121059093.06</v>
      </c>
      <c r="ABL37" s="11">
        <v>21860186.27</v>
      </c>
      <c r="ABM37" s="11">
        <v>10209008.140000002</v>
      </c>
      <c r="ABN37" s="11">
        <v>21128839.049999997</v>
      </c>
      <c r="ABO37" s="11">
        <v>5192964.26</v>
      </c>
      <c r="ABP37" s="11">
        <v>6694970.2999999998</v>
      </c>
      <c r="ABQ37" s="11">
        <v>181155084</v>
      </c>
      <c r="ABR37" s="11">
        <v>20384382.980000004</v>
      </c>
      <c r="ABS37" s="11">
        <v>19580072.09</v>
      </c>
      <c r="ABT37" s="11">
        <v>25049787.790000003</v>
      </c>
      <c r="ABU37" s="11">
        <v>18165863.399999999</v>
      </c>
      <c r="ABV37" s="11">
        <v>17979005.630000003</v>
      </c>
      <c r="ABW37" s="11">
        <v>11272517.260000002</v>
      </c>
      <c r="ABX37" s="11">
        <v>23715350.719999999</v>
      </c>
      <c r="ABY37" s="11">
        <v>1630323.97</v>
      </c>
      <c r="ABZ37" s="11">
        <v>305229202.10000008</v>
      </c>
      <c r="ACA37" s="11">
        <v>17738587.07</v>
      </c>
      <c r="ACB37" s="11">
        <v>45071489.410000004</v>
      </c>
      <c r="ACC37" s="11">
        <v>8393392.3499999996</v>
      </c>
      <c r="ACD37" s="11">
        <v>15025284.120000001</v>
      </c>
      <c r="ACE37" s="11">
        <v>106058799.8</v>
      </c>
      <c r="ACF37" s="11">
        <v>8817751.3000000007</v>
      </c>
      <c r="ACG37" s="11">
        <v>6706538.3199999994</v>
      </c>
      <c r="ACH37" s="11">
        <v>11082693.83</v>
      </c>
      <c r="ACI37" s="11">
        <v>17759536.02</v>
      </c>
      <c r="ACJ37" s="11">
        <v>17955001.719999999</v>
      </c>
      <c r="ACK37" s="11">
        <v>567736234.52999997</v>
      </c>
      <c r="ACL37" s="11">
        <v>3929800.31</v>
      </c>
      <c r="ACM37" s="11">
        <v>23743493.650000002</v>
      </c>
      <c r="ACN37" s="11">
        <v>18500855.119999997</v>
      </c>
      <c r="ACO37" s="11">
        <v>7542011.1399999997</v>
      </c>
      <c r="ACP37" s="11">
        <v>38466656.939999998</v>
      </c>
      <c r="ACQ37" s="11">
        <v>17579292.920000002</v>
      </c>
      <c r="ACR37" s="11">
        <v>120826794.94999999</v>
      </c>
      <c r="ACS37" s="11">
        <v>137099207.88999999</v>
      </c>
      <c r="ACT37" s="11">
        <v>28270028.010000005</v>
      </c>
      <c r="ACU37" s="11">
        <v>57401648.729999997</v>
      </c>
      <c r="ACV37" s="11">
        <v>44040880.980000012</v>
      </c>
      <c r="ACW37" s="11">
        <v>95033065.719999999</v>
      </c>
      <c r="ACX37" s="11">
        <v>22506092.640000001</v>
      </c>
      <c r="ACY37" s="11">
        <v>9789309.2799999993</v>
      </c>
      <c r="ACZ37" s="11">
        <v>22060675.030000005</v>
      </c>
      <c r="ADA37" s="11">
        <v>16163803.159999998</v>
      </c>
      <c r="ADB37" s="11">
        <v>17876030.389999997</v>
      </c>
      <c r="ADC37" s="11">
        <v>9645745.0699999984</v>
      </c>
      <c r="ADD37" s="11">
        <v>16881626.84</v>
      </c>
      <c r="ADE37" s="11">
        <v>13122628.999999998</v>
      </c>
      <c r="ADF37" s="11">
        <v>11772470.529999997</v>
      </c>
      <c r="ADG37" s="11">
        <v>36135663.020000003</v>
      </c>
      <c r="ADH37" s="11">
        <v>90359824.749999985</v>
      </c>
      <c r="ADI37" s="11">
        <v>51686969.080000006</v>
      </c>
      <c r="ADJ37" s="11">
        <v>3107900.7300000004</v>
      </c>
      <c r="ADK37" s="11">
        <v>12627756.02</v>
      </c>
      <c r="ADL37" s="11">
        <v>19821092.309999999</v>
      </c>
      <c r="ADM37" s="11">
        <v>5118142.96</v>
      </c>
      <c r="ADN37" s="11">
        <v>20373584</v>
      </c>
      <c r="ADO37" s="11">
        <v>18953719.289999999</v>
      </c>
      <c r="ADP37" s="11">
        <v>28817776.919999998</v>
      </c>
      <c r="ADQ37" s="11">
        <v>456173373.48000002</v>
      </c>
      <c r="ADR37" s="11">
        <v>58614547.230000004</v>
      </c>
      <c r="ADS37" s="11">
        <v>27188240.329999998</v>
      </c>
      <c r="ADT37" s="11">
        <v>8765122.5399999991</v>
      </c>
      <c r="ADU37" s="11">
        <v>165262378.03</v>
      </c>
      <c r="ADV37" s="11">
        <v>8178514.1099999994</v>
      </c>
      <c r="ADW37" s="11">
        <v>12627474.32</v>
      </c>
      <c r="ADX37" s="11">
        <v>7185473.7400000002</v>
      </c>
      <c r="ADY37" s="11">
        <v>9058861.3300000001</v>
      </c>
      <c r="ADZ37" s="11">
        <v>10738938.290000001</v>
      </c>
      <c r="AEA37" s="11">
        <v>503479299.83000004</v>
      </c>
      <c r="AEB37" s="11">
        <v>194763081.82000002</v>
      </c>
      <c r="AEC37" s="11">
        <v>101434840.83</v>
      </c>
      <c r="AED37" s="11">
        <v>36879362.659999996</v>
      </c>
      <c r="AEE37" s="11">
        <v>18776502.440000001</v>
      </c>
      <c r="AEF37" s="11">
        <v>58122466.25</v>
      </c>
      <c r="AEG37" s="11">
        <v>46786957.879999988</v>
      </c>
      <c r="AEH37" s="11">
        <v>36016144.500000007</v>
      </c>
      <c r="AEI37" s="11">
        <v>16099806.670000002</v>
      </c>
      <c r="AEJ37" s="11">
        <v>14430844.850000001</v>
      </c>
      <c r="AEK37" s="11">
        <v>37998168.789999999</v>
      </c>
      <c r="AEL37" s="11">
        <v>37077164.82</v>
      </c>
      <c r="AEM37" s="11">
        <v>17060893.500000004</v>
      </c>
      <c r="AEN37" s="11">
        <v>22777812.809999999</v>
      </c>
      <c r="AEO37" s="11">
        <v>41563219.830000006</v>
      </c>
      <c r="AEP37" s="11">
        <v>58921182.689999998</v>
      </c>
      <c r="AEQ37" s="11">
        <v>8823191.9400000013</v>
      </c>
      <c r="AER37" s="11">
        <v>108318446.77000001</v>
      </c>
      <c r="AES37" s="11">
        <v>4062996.5799999996</v>
      </c>
      <c r="AET37" s="11">
        <v>73928953.299999982</v>
      </c>
      <c r="AEU37" s="11">
        <v>206699446.1500001</v>
      </c>
      <c r="AEV37" s="11">
        <v>31571409.309999999</v>
      </c>
      <c r="AEW37" s="11">
        <v>21967949.089999996</v>
      </c>
      <c r="AEX37" s="11">
        <v>33332706.309999995</v>
      </c>
      <c r="AEY37" s="11">
        <v>14686751.710000003</v>
      </c>
      <c r="AEZ37" s="11">
        <v>63402070.800000004</v>
      </c>
      <c r="AFA37" s="11">
        <v>21826214.359999999</v>
      </c>
      <c r="AFB37" s="11">
        <v>25761180.469999999</v>
      </c>
      <c r="AFC37" s="11">
        <v>19924344.09</v>
      </c>
      <c r="AFD37" s="11">
        <v>13057125.809999999</v>
      </c>
      <c r="AFE37" s="11">
        <v>123351478.71000002</v>
      </c>
      <c r="AFF37" s="11">
        <v>31309745.280000001</v>
      </c>
      <c r="AFG37" s="11">
        <v>26088064.400000002</v>
      </c>
      <c r="AFH37" s="11">
        <v>19553376.860000003</v>
      </c>
      <c r="AFI37" s="11">
        <v>34390493.119999997</v>
      </c>
      <c r="AFJ37" s="11">
        <v>26902904.509999998</v>
      </c>
      <c r="AFK37" s="11">
        <v>22276501.760000002</v>
      </c>
      <c r="AFL37" s="11">
        <v>18916873.169999998</v>
      </c>
      <c r="AFM37" s="11">
        <v>18998449.77</v>
      </c>
      <c r="AFN37" s="11">
        <v>14169363.84</v>
      </c>
      <c r="AFO37" s="11">
        <v>13526375.670000002</v>
      </c>
      <c r="AFP37" s="11">
        <v>12785633.559999999</v>
      </c>
      <c r="AFQ37" s="11">
        <v>24590087.329999998</v>
      </c>
      <c r="AFR37" s="11">
        <v>196284804.18000001</v>
      </c>
      <c r="AFS37" s="11">
        <v>45248050.569999993</v>
      </c>
      <c r="AFT37" s="11">
        <v>27561251.189999998</v>
      </c>
      <c r="AFU37" s="11">
        <v>15931071.999999998</v>
      </c>
      <c r="AFV37" s="11">
        <v>18185791.180000003</v>
      </c>
      <c r="AFW37" s="11">
        <v>20848824.400000002</v>
      </c>
      <c r="AFX37" s="11">
        <v>13501558.239999996</v>
      </c>
      <c r="AFY37" s="11">
        <v>32134244.210000001</v>
      </c>
      <c r="AFZ37" s="11">
        <v>25545970.120000001</v>
      </c>
      <c r="AGA37" s="11">
        <v>13467938.560000001</v>
      </c>
      <c r="AGB37" s="11">
        <v>39477830.800000012</v>
      </c>
      <c r="AGC37" s="11">
        <v>13811625.490000002</v>
      </c>
      <c r="AGD37" s="11">
        <v>125808380.44999997</v>
      </c>
      <c r="AGE37" s="11">
        <v>9219769.5199999996</v>
      </c>
      <c r="AGF37" s="11">
        <v>14713690.820000002</v>
      </c>
      <c r="AGG37" s="11">
        <v>12612209.9</v>
      </c>
      <c r="AGH37" s="11">
        <v>34573148.390000001</v>
      </c>
      <c r="AGI37" s="11">
        <v>13182953.68</v>
      </c>
      <c r="AGJ37" s="11">
        <v>4999620.4300000006</v>
      </c>
      <c r="AGK37" s="11">
        <v>13404025.350000001</v>
      </c>
      <c r="AGL37" s="11">
        <v>15837025.719999999</v>
      </c>
      <c r="AGM37" s="11">
        <v>13527446.519999998</v>
      </c>
      <c r="AGN37" s="11">
        <v>12319263.159999998</v>
      </c>
      <c r="AGO37" s="11">
        <v>320147602.85000014</v>
      </c>
      <c r="AGP37" s="11">
        <v>22438025.999999996</v>
      </c>
      <c r="AGQ37" s="11">
        <v>22114869.93</v>
      </c>
      <c r="AGR37" s="11">
        <v>7993750.3300000001</v>
      </c>
      <c r="AGS37" s="11">
        <v>6165944.8400000008</v>
      </c>
      <c r="AGT37" s="11">
        <v>13965059.51</v>
      </c>
      <c r="AGU37" s="11">
        <v>10545964.649999999</v>
      </c>
      <c r="AGV37" s="11">
        <v>10867219.42</v>
      </c>
      <c r="AGW37" s="11">
        <v>447006126.06999987</v>
      </c>
      <c r="AGX37" s="11">
        <v>220200677.24000004</v>
      </c>
      <c r="AGY37" s="11">
        <v>20569628.480000004</v>
      </c>
      <c r="AGZ37" s="11">
        <v>22903532.149999999</v>
      </c>
      <c r="AHA37" s="11">
        <v>34799971.219999999</v>
      </c>
      <c r="AHB37" s="11">
        <v>15915043.880000001</v>
      </c>
      <c r="AHC37" s="11">
        <v>15549052.720000001</v>
      </c>
      <c r="AHD37" s="11">
        <v>11410018.560000001</v>
      </c>
      <c r="AHE37" s="11">
        <v>3825764.4499999997</v>
      </c>
      <c r="AHF37" s="11">
        <v>40760479.889999993</v>
      </c>
      <c r="AHG37" s="11">
        <v>21222408.32</v>
      </c>
      <c r="AHH37" s="11">
        <v>7416571.1100000003</v>
      </c>
      <c r="AHI37" s="11">
        <v>15231029.889999997</v>
      </c>
      <c r="AHJ37" s="11">
        <v>15838323.59</v>
      </c>
      <c r="AHK37" s="11">
        <v>6934868.1200000001</v>
      </c>
      <c r="AHL37" s="11">
        <v>10977394.549999999</v>
      </c>
      <c r="AHM37" s="11">
        <v>15741188.029999999</v>
      </c>
      <c r="AHN37" s="11">
        <v>105793099.74000001</v>
      </c>
      <c r="AHO37" s="11">
        <v>14928721.489999998</v>
      </c>
      <c r="AHP37" s="11">
        <v>19240476.34</v>
      </c>
      <c r="AHQ37" s="11">
        <v>8170175.290000001</v>
      </c>
      <c r="AHR37" s="11">
        <v>24859990.969999991</v>
      </c>
      <c r="AHS37" s="11">
        <v>7888366.8499999996</v>
      </c>
      <c r="AHT37" s="11">
        <v>19248737.030000005</v>
      </c>
      <c r="AHU37" s="11">
        <f>SUM(D37:AHT37)</f>
        <v>45377666227.923355</v>
      </c>
      <c r="AHW37" s="625"/>
    </row>
    <row r="38" spans="1:910" x14ac:dyDescent="0.8">
      <c r="A38" s="647"/>
      <c r="B38" s="648"/>
      <c r="C38" s="644" t="s">
        <v>6532</v>
      </c>
      <c r="D38" s="2">
        <f>D36-D37</f>
        <v>213574645.47000009</v>
      </c>
      <c r="E38" s="2">
        <f t="shared" ref="E38:BQ38" si="32">E36-E37</f>
        <v>-2625223.4800000042</v>
      </c>
      <c r="F38" s="2">
        <f t="shared" si="32"/>
        <v>-22040412.720000003</v>
      </c>
      <c r="G38" s="2">
        <f t="shared" si="32"/>
        <v>-1785735.2000000011</v>
      </c>
      <c r="H38" s="2">
        <f t="shared" si="32"/>
        <v>11470072.860000007</v>
      </c>
      <c r="I38" s="2">
        <f t="shared" si="32"/>
        <v>5805930.3100000061</v>
      </c>
      <c r="J38" s="2">
        <f t="shared" si="32"/>
        <v>400902844.36000001</v>
      </c>
      <c r="K38" s="2">
        <f t="shared" si="32"/>
        <v>72821649.020000011</v>
      </c>
      <c r="L38" s="2">
        <f t="shared" si="32"/>
        <v>12186132.340000002</v>
      </c>
      <c r="M38" s="2">
        <f t="shared" si="32"/>
        <v>4313171.3800000027</v>
      </c>
      <c r="N38" s="2">
        <f t="shared" si="32"/>
        <v>-13647194.540000003</v>
      </c>
      <c r="O38" s="2">
        <f t="shared" si="32"/>
        <v>-5890387.6299999952</v>
      </c>
      <c r="P38" s="2">
        <f t="shared" si="32"/>
        <v>109096481.90999997</v>
      </c>
      <c r="Q38" s="2">
        <f t="shared" si="32"/>
        <v>4490476.270000007</v>
      </c>
      <c r="R38" s="2">
        <f t="shared" si="32"/>
        <v>-2319806.379999999</v>
      </c>
      <c r="S38" s="2">
        <f t="shared" si="32"/>
        <v>-24056305.109999996</v>
      </c>
      <c r="T38" s="2">
        <f t="shared" si="32"/>
        <v>24768906.149999999</v>
      </c>
      <c r="U38" s="2">
        <f t="shared" si="32"/>
        <v>-4152520.54</v>
      </c>
      <c r="V38" s="2"/>
      <c r="W38" s="2">
        <f t="shared" si="32"/>
        <v>676209428.16000009</v>
      </c>
      <c r="X38" s="2">
        <f t="shared" si="32"/>
        <v>-13030655.849999979</v>
      </c>
      <c r="Y38" s="2">
        <f t="shared" si="32"/>
        <v>13766333.709999999</v>
      </c>
      <c r="Z38" s="2">
        <f t="shared" si="32"/>
        <v>93636793.98999998</v>
      </c>
      <c r="AA38" s="2">
        <f t="shared" si="32"/>
        <v>-10089679.419999998</v>
      </c>
      <c r="AB38" s="2">
        <f t="shared" si="32"/>
        <v>3887691.8900000006</v>
      </c>
      <c r="AC38" s="2">
        <f t="shared" si="32"/>
        <v>-7872604.75</v>
      </c>
      <c r="AD38" s="2">
        <f t="shared" si="32"/>
        <v>-148770694.69</v>
      </c>
      <c r="AE38" s="2">
        <f t="shared" si="32"/>
        <v>-1698108.7100000009</v>
      </c>
      <c r="AF38" s="2">
        <f t="shared" si="32"/>
        <v>-23095403.960000005</v>
      </c>
      <c r="AG38" s="2">
        <f t="shared" si="32"/>
        <v>-95328955.36999996</v>
      </c>
      <c r="AH38" s="2">
        <f t="shared" si="32"/>
        <v>5152554.7100000046</v>
      </c>
      <c r="AI38" s="2">
        <f t="shared" si="32"/>
        <v>48822141.979999989</v>
      </c>
      <c r="AJ38" s="2">
        <f t="shared" si="32"/>
        <v>-54751008.93</v>
      </c>
      <c r="AK38" s="2">
        <f t="shared" si="32"/>
        <v>6069057.8399999887</v>
      </c>
      <c r="AL38" s="2">
        <f t="shared" si="32"/>
        <v>-3973968.9700000025</v>
      </c>
      <c r="AM38" s="2">
        <f t="shared" si="32"/>
        <v>42269300.809999987</v>
      </c>
      <c r="AN38" s="2">
        <f t="shared" si="32"/>
        <v>-44846193.790000014</v>
      </c>
      <c r="AO38" s="2">
        <f t="shared" si="32"/>
        <v>43698822.430000007</v>
      </c>
      <c r="AP38" s="2">
        <f t="shared" si="32"/>
        <v>2212219.1599999964</v>
      </c>
      <c r="AQ38" s="2">
        <f t="shared" si="32"/>
        <v>-19234298.25</v>
      </c>
      <c r="AR38" s="2">
        <f t="shared" si="32"/>
        <v>-8896986.1599999927</v>
      </c>
      <c r="AS38" s="2">
        <f t="shared" si="32"/>
        <v>-6670271.1800000072</v>
      </c>
      <c r="AT38" s="2">
        <f t="shared" si="32"/>
        <v>-10403498.780000003</v>
      </c>
      <c r="AU38" s="2">
        <f t="shared" si="32"/>
        <v>102227790.83</v>
      </c>
      <c r="AV38" s="2">
        <f t="shared" si="32"/>
        <v>4184966.9600000009</v>
      </c>
      <c r="AW38" s="2">
        <f t="shared" si="32"/>
        <v>6849003.2000000011</v>
      </c>
      <c r="AX38" s="2">
        <f t="shared" si="32"/>
        <v>1181635.2599999998</v>
      </c>
      <c r="AY38" s="2">
        <f t="shared" si="32"/>
        <v>-2655702.6700000018</v>
      </c>
      <c r="AZ38" s="2">
        <f t="shared" si="32"/>
        <v>-4754088.3700000048</v>
      </c>
      <c r="BA38" s="2">
        <f t="shared" si="32"/>
        <v>8186505.0200000014</v>
      </c>
      <c r="BB38" s="2">
        <f t="shared" si="32"/>
        <v>10043778.240000002</v>
      </c>
      <c r="BC38" s="2">
        <f t="shared" si="32"/>
        <v>7223542.080000001</v>
      </c>
      <c r="BD38" s="2">
        <f t="shared" si="32"/>
        <v>3133856.9099999983</v>
      </c>
      <c r="BE38" s="2">
        <f t="shared" si="32"/>
        <v>13640911.85</v>
      </c>
      <c r="BF38" s="2">
        <f t="shared" si="32"/>
        <v>-8064571.7399999974</v>
      </c>
      <c r="BG38" s="2">
        <f t="shared" si="32"/>
        <v>-17205505.850000016</v>
      </c>
      <c r="BH38" s="2">
        <f t="shared" si="32"/>
        <v>1430365.1100000003</v>
      </c>
      <c r="BI38" s="2">
        <f t="shared" si="32"/>
        <v>14393845.310000002</v>
      </c>
      <c r="BJ38" s="2">
        <f t="shared" si="32"/>
        <v>128158859.23000002</v>
      </c>
      <c r="BK38" s="2">
        <f t="shared" si="32"/>
        <v>62510365.020000011</v>
      </c>
      <c r="BL38" s="2">
        <f t="shared" si="32"/>
        <v>7921945.3100000042</v>
      </c>
      <c r="BM38" s="2">
        <f t="shared" si="32"/>
        <v>8113320.0199999996</v>
      </c>
      <c r="BN38" s="2">
        <f t="shared" si="32"/>
        <v>-8014921.4899999984</v>
      </c>
      <c r="BO38" s="2">
        <f t="shared" si="32"/>
        <v>12858865.619999994</v>
      </c>
      <c r="BP38" s="2">
        <f t="shared" si="32"/>
        <v>7633438.1700000018</v>
      </c>
      <c r="BQ38" s="2">
        <f t="shared" si="32"/>
        <v>11425259.709999997</v>
      </c>
      <c r="BR38" s="2">
        <f t="shared" ref="BR38:EC38" si="33">BR36-BR37</f>
        <v>11310453.240000002</v>
      </c>
      <c r="BS38" s="2">
        <f t="shared" si="33"/>
        <v>131186851.22</v>
      </c>
      <c r="BT38" s="2">
        <f t="shared" si="33"/>
        <v>3926688.0999999978</v>
      </c>
      <c r="BU38" s="2">
        <f t="shared" si="33"/>
        <v>-294530.03000000026</v>
      </c>
      <c r="BV38" s="2">
        <f t="shared" si="33"/>
        <v>39220835.329999991</v>
      </c>
      <c r="BW38" s="2">
        <f t="shared" si="33"/>
        <v>7681124.6399999969</v>
      </c>
      <c r="BX38" s="2">
        <f t="shared" si="33"/>
        <v>-8351172.8500000015</v>
      </c>
      <c r="BY38" s="2">
        <f t="shared" si="33"/>
        <v>8769623.6099999994</v>
      </c>
      <c r="BZ38" s="2">
        <f t="shared" si="33"/>
        <v>-1853932.6500000004</v>
      </c>
      <c r="CA38" s="2">
        <f t="shared" si="33"/>
        <v>49792449.190000042</v>
      </c>
      <c r="CB38" s="2">
        <f t="shared" si="33"/>
        <v>-16326928.909999996</v>
      </c>
      <c r="CC38" s="2">
        <f t="shared" si="33"/>
        <v>-24082023.990000006</v>
      </c>
      <c r="CD38" s="2">
        <f t="shared" si="33"/>
        <v>-28023452.239999998</v>
      </c>
      <c r="CE38" s="2">
        <f t="shared" si="33"/>
        <v>-10093084.919999998</v>
      </c>
      <c r="CF38" s="2">
        <f t="shared" si="33"/>
        <v>6712272.4000000022</v>
      </c>
      <c r="CG38" s="2">
        <f t="shared" si="33"/>
        <v>-8003613.9300000006</v>
      </c>
      <c r="CH38" s="2">
        <f t="shared" si="33"/>
        <v>1366356793.4400001</v>
      </c>
      <c r="CI38" s="2">
        <f t="shared" si="33"/>
        <v>3858002.99</v>
      </c>
      <c r="CJ38" s="2">
        <f t="shared" si="33"/>
        <v>17008782.049999997</v>
      </c>
      <c r="CK38" s="2">
        <f t="shared" si="33"/>
        <v>-465477.08000000194</v>
      </c>
      <c r="CL38" s="2">
        <f t="shared" si="33"/>
        <v>24583163.729999997</v>
      </c>
      <c r="CM38" s="2">
        <f t="shared" si="33"/>
        <v>-6531728.0800000001</v>
      </c>
      <c r="CN38" s="2">
        <f t="shared" si="33"/>
        <v>4243572.18</v>
      </c>
      <c r="CO38" s="2">
        <f t="shared" si="33"/>
        <v>15993971.080000002</v>
      </c>
      <c r="CP38" s="2">
        <f t="shared" si="33"/>
        <v>13202701.129999995</v>
      </c>
      <c r="CQ38" s="2">
        <f t="shared" si="33"/>
        <v>-2993521.2599999979</v>
      </c>
      <c r="CR38" s="2">
        <f t="shared" si="33"/>
        <v>2702519.2500000019</v>
      </c>
      <c r="CS38" s="2">
        <f t="shared" si="33"/>
        <v>15317106.310000001</v>
      </c>
      <c r="CT38" s="2">
        <f t="shared" si="33"/>
        <v>2435460.6100000022</v>
      </c>
      <c r="CU38" s="2">
        <f t="shared" si="33"/>
        <v>189838171.46000001</v>
      </c>
      <c r="CV38" s="2">
        <f t="shared" si="33"/>
        <v>25333800.100000001</v>
      </c>
      <c r="CW38" s="2">
        <f t="shared" si="33"/>
        <v>19024470.689999998</v>
      </c>
      <c r="CX38" s="2">
        <f t="shared" si="33"/>
        <v>-7266540.2599999942</v>
      </c>
      <c r="CY38" s="2">
        <f t="shared" si="33"/>
        <v>18486415.780000001</v>
      </c>
      <c r="CZ38" s="2">
        <f t="shared" si="33"/>
        <v>9262941.9200000018</v>
      </c>
      <c r="DA38" s="2">
        <f t="shared" si="33"/>
        <v>317840.29000000004</v>
      </c>
      <c r="DB38" s="2">
        <f t="shared" si="33"/>
        <v>-2868922.26</v>
      </c>
      <c r="DC38" s="2">
        <f t="shared" si="33"/>
        <v>127121164.46000007</v>
      </c>
      <c r="DD38" s="2">
        <f t="shared" si="33"/>
        <v>294299258.76000005</v>
      </c>
      <c r="DE38" s="2">
        <f t="shared" si="33"/>
        <v>8493907.3399999999</v>
      </c>
      <c r="DF38" s="2">
        <f t="shared" si="33"/>
        <v>22767567.399999995</v>
      </c>
      <c r="DG38" s="2">
        <f t="shared" si="33"/>
        <v>6363146.7000000011</v>
      </c>
      <c r="DH38" s="2">
        <f t="shared" si="33"/>
        <v>72509837.099999994</v>
      </c>
      <c r="DI38" s="2">
        <f t="shared" si="33"/>
        <v>87969223.389999986</v>
      </c>
      <c r="DJ38" s="2">
        <f t="shared" si="33"/>
        <v>-18279131.640000001</v>
      </c>
      <c r="DK38" s="2">
        <f t="shared" si="33"/>
        <v>61137891.309999995</v>
      </c>
      <c r="DL38" s="2">
        <f t="shared" si="33"/>
        <v>489671933.89999998</v>
      </c>
      <c r="DM38" s="2">
        <f t="shared" si="33"/>
        <v>19816999.300000001</v>
      </c>
      <c r="DN38" s="2">
        <f t="shared" si="33"/>
        <v>17819245.699999996</v>
      </c>
      <c r="DO38" s="2">
        <f t="shared" si="33"/>
        <v>58780117.039999992</v>
      </c>
      <c r="DP38" s="2">
        <f t="shared" si="33"/>
        <v>35144406.369899996</v>
      </c>
      <c r="DQ38" s="2">
        <f t="shared" si="33"/>
        <v>83450596.379999995</v>
      </c>
      <c r="DR38" s="2">
        <f t="shared" si="33"/>
        <v>66783885.919999994</v>
      </c>
      <c r="DS38" s="2">
        <f t="shared" si="33"/>
        <v>40691864.770099998</v>
      </c>
      <c r="DT38" s="2">
        <f t="shared" si="33"/>
        <v>70172515.780000001</v>
      </c>
      <c r="DU38" s="2">
        <f t="shared" si="33"/>
        <v>2269897.2600000501</v>
      </c>
      <c r="DV38" s="2">
        <f t="shared" si="33"/>
        <v>-23578143.440000005</v>
      </c>
      <c r="DW38" s="2">
        <f t="shared" si="33"/>
        <v>36962050.039999992</v>
      </c>
      <c r="DX38" s="2">
        <f t="shared" si="33"/>
        <v>17934159.000000007</v>
      </c>
      <c r="DY38" s="2">
        <f t="shared" si="33"/>
        <v>11233931.920000002</v>
      </c>
      <c r="DZ38" s="2">
        <f t="shared" si="33"/>
        <v>2471456.1900000013</v>
      </c>
      <c r="EA38" s="2">
        <f t="shared" si="33"/>
        <v>44973011.769999988</v>
      </c>
      <c r="EB38" s="2">
        <f t="shared" si="33"/>
        <v>20801489.479999997</v>
      </c>
      <c r="EC38" s="2">
        <f t="shared" si="33"/>
        <v>7571690.8299999991</v>
      </c>
      <c r="ED38" s="2">
        <f t="shared" ref="ED38:GO38" si="34">ED36-ED37</f>
        <v>18132265.609999999</v>
      </c>
      <c r="EE38" s="2">
        <f t="shared" si="34"/>
        <v>-17978573.259999998</v>
      </c>
      <c r="EF38" s="2">
        <f t="shared" si="34"/>
        <v>296590344.48000002</v>
      </c>
      <c r="EG38" s="2">
        <f t="shared" si="34"/>
        <v>258983063.64000005</v>
      </c>
      <c r="EH38" s="2">
        <f t="shared" si="34"/>
        <v>29495090.829999994</v>
      </c>
      <c r="EI38" s="2">
        <f t="shared" si="34"/>
        <v>-6912826.7100000009</v>
      </c>
      <c r="EJ38" s="2">
        <f t="shared" si="34"/>
        <v>28190259.079999994</v>
      </c>
      <c r="EK38" s="2">
        <f t="shared" si="34"/>
        <v>23343043.539999999</v>
      </c>
      <c r="EL38" s="2">
        <f t="shared" si="34"/>
        <v>15562231.549999993</v>
      </c>
      <c r="EM38" s="2">
        <f t="shared" si="34"/>
        <v>2265535.0099999979</v>
      </c>
      <c r="EN38" s="2">
        <f t="shared" si="34"/>
        <v>14668094.300000001</v>
      </c>
      <c r="EO38" s="2">
        <f t="shared" si="34"/>
        <v>-22101819.869999975</v>
      </c>
      <c r="EP38" s="2">
        <f t="shared" si="34"/>
        <v>-480770.36999999918</v>
      </c>
      <c r="EQ38" s="2">
        <f t="shared" si="34"/>
        <v>-19674997.659999996</v>
      </c>
      <c r="ER38" s="2">
        <f t="shared" si="34"/>
        <v>-7662683.6399999997</v>
      </c>
      <c r="ES38" s="2">
        <f t="shared" si="34"/>
        <v>-2928640.4500000011</v>
      </c>
      <c r="ET38" s="2">
        <f t="shared" si="34"/>
        <v>18159519.619999997</v>
      </c>
      <c r="EU38" s="2">
        <f t="shared" si="34"/>
        <v>-41925840.639999993</v>
      </c>
      <c r="EV38" s="2">
        <f t="shared" si="34"/>
        <v>-6309019.5699999966</v>
      </c>
      <c r="EW38" s="2">
        <f t="shared" si="34"/>
        <v>-12650909.969999997</v>
      </c>
      <c r="EX38" s="2">
        <f t="shared" si="34"/>
        <v>30342777.719999969</v>
      </c>
      <c r="EY38" s="2">
        <f t="shared" si="34"/>
        <v>25366714.189999998</v>
      </c>
      <c r="EZ38" s="2">
        <f t="shared" si="34"/>
        <v>34535103.440000005</v>
      </c>
      <c r="FA38" s="2">
        <f t="shared" si="34"/>
        <v>-21030504.88000001</v>
      </c>
      <c r="FB38" s="2">
        <f t="shared" si="34"/>
        <v>9095086.9200000055</v>
      </c>
      <c r="FC38" s="2">
        <f t="shared" si="34"/>
        <v>-3198740.8100000024</v>
      </c>
      <c r="FD38" s="2">
        <f t="shared" si="34"/>
        <v>34997548.180000007</v>
      </c>
      <c r="FE38" s="2">
        <f t="shared" si="34"/>
        <v>2102641.820000004</v>
      </c>
      <c r="FF38" s="2">
        <f t="shared" si="34"/>
        <v>5158001.93</v>
      </c>
      <c r="FG38" s="2">
        <f t="shared" si="34"/>
        <v>34105458.390000001</v>
      </c>
      <c r="FH38" s="2">
        <f t="shared" si="34"/>
        <v>15391175.310000001</v>
      </c>
      <c r="FI38" s="2">
        <f t="shared" si="34"/>
        <v>9703007.7400000039</v>
      </c>
      <c r="FJ38" s="2">
        <f t="shared" si="34"/>
        <v>119269675.79000001</v>
      </c>
      <c r="FK38" s="2">
        <f t="shared" si="34"/>
        <v>8559889.5500000007</v>
      </c>
      <c r="FL38" s="2">
        <f t="shared" si="34"/>
        <v>21469869.340000004</v>
      </c>
      <c r="FM38" s="2">
        <f t="shared" si="34"/>
        <v>23668812.569999997</v>
      </c>
      <c r="FN38" s="2">
        <f t="shared" si="34"/>
        <v>22537532.52</v>
      </c>
      <c r="FO38" s="2">
        <f t="shared" si="34"/>
        <v>28349007.300000001</v>
      </c>
      <c r="FP38" s="2">
        <f t="shared" si="34"/>
        <v>2076758.790000001</v>
      </c>
      <c r="FQ38" s="2">
        <f t="shared" si="34"/>
        <v>9997987.2100000009</v>
      </c>
      <c r="FR38" s="2">
        <f t="shared" si="34"/>
        <v>1069298794.0599999</v>
      </c>
      <c r="FS38" s="2">
        <f t="shared" si="34"/>
        <v>16803952.750000004</v>
      </c>
      <c r="FT38" s="2">
        <f t="shared" si="34"/>
        <v>43667952.299999997</v>
      </c>
      <c r="FU38" s="2">
        <f t="shared" si="34"/>
        <v>28156884.269999996</v>
      </c>
      <c r="FV38" s="2">
        <f t="shared" si="34"/>
        <v>89277914.429999992</v>
      </c>
      <c r="FW38" s="2">
        <f t="shared" si="34"/>
        <v>20390172.540000003</v>
      </c>
      <c r="FX38" s="2">
        <f t="shared" si="34"/>
        <v>28682056.670000009</v>
      </c>
      <c r="FY38" s="2">
        <f t="shared" si="34"/>
        <v>2046762.3199999966</v>
      </c>
      <c r="FZ38" s="2">
        <f t="shared" si="34"/>
        <v>65146335.760000005</v>
      </c>
      <c r="GA38" s="2">
        <f t="shared" si="34"/>
        <v>55168622.759999998</v>
      </c>
      <c r="GB38" s="2">
        <f t="shared" si="34"/>
        <v>48769743.530000001</v>
      </c>
      <c r="GC38" s="2">
        <f t="shared" si="34"/>
        <v>967509.58000000194</v>
      </c>
      <c r="GD38" s="2">
        <f t="shared" si="34"/>
        <v>24158809.980000004</v>
      </c>
      <c r="GE38" s="2">
        <f t="shared" si="34"/>
        <v>32353389</v>
      </c>
      <c r="GF38" s="2">
        <f t="shared" si="34"/>
        <v>92244307.169999957</v>
      </c>
      <c r="GG38" s="2">
        <f t="shared" si="34"/>
        <v>32776670.240000002</v>
      </c>
      <c r="GH38" s="2">
        <f t="shared" si="34"/>
        <v>37076087.140000001</v>
      </c>
      <c r="GI38" s="2">
        <f t="shared" si="34"/>
        <v>25637944.359999996</v>
      </c>
      <c r="GJ38" s="2">
        <f t="shared" si="34"/>
        <v>42575644.420000002</v>
      </c>
      <c r="GK38" s="2">
        <f t="shared" si="34"/>
        <v>43348359.369999997</v>
      </c>
      <c r="GL38" s="2">
        <f t="shared" si="34"/>
        <v>26881796.150000006</v>
      </c>
      <c r="GM38" s="2">
        <f t="shared" si="34"/>
        <v>48434538.029999994</v>
      </c>
      <c r="GN38" s="2">
        <f t="shared" si="34"/>
        <v>29798249.600000005</v>
      </c>
      <c r="GO38" s="2">
        <f t="shared" si="34"/>
        <v>6866283.7999999998</v>
      </c>
      <c r="GP38" s="2">
        <f t="shared" ref="GP38:JA38" si="35">GP36-GP37</f>
        <v>19603353.899999999</v>
      </c>
      <c r="GQ38" s="2">
        <f t="shared" si="35"/>
        <v>12755345.170000004</v>
      </c>
      <c r="GR38" s="2">
        <f t="shared" si="35"/>
        <v>303127102.83000004</v>
      </c>
      <c r="GS38" s="2">
        <f t="shared" si="35"/>
        <v>88298301.350000009</v>
      </c>
      <c r="GT38" s="2">
        <f t="shared" si="35"/>
        <v>5789841.3499999996</v>
      </c>
      <c r="GU38" s="2">
        <f t="shared" si="35"/>
        <v>14073889.710000001</v>
      </c>
      <c r="GV38" s="2">
        <f t="shared" si="35"/>
        <v>2650809.84</v>
      </c>
      <c r="GW38" s="2">
        <f t="shared" si="35"/>
        <v>63574774.49000001</v>
      </c>
      <c r="GX38" s="2">
        <f t="shared" si="35"/>
        <v>9818161.4600000009</v>
      </c>
      <c r="GY38" s="2">
        <f t="shared" si="35"/>
        <v>4149656.09</v>
      </c>
      <c r="GZ38" s="2">
        <f t="shared" si="35"/>
        <v>30961630.700000018</v>
      </c>
      <c r="HA38" s="2">
        <f t="shared" si="35"/>
        <v>9937132.3300000019</v>
      </c>
      <c r="HB38" s="2">
        <f t="shared" si="35"/>
        <v>53524440.889999993</v>
      </c>
      <c r="HC38" s="2">
        <f t="shared" si="35"/>
        <v>30963716.160000004</v>
      </c>
      <c r="HD38" s="2">
        <f t="shared" si="35"/>
        <v>81128085.03000015</v>
      </c>
      <c r="HE38" s="2">
        <f t="shared" si="35"/>
        <v>110185981.95</v>
      </c>
      <c r="HF38" s="2">
        <f t="shared" si="35"/>
        <v>-19490009.749999985</v>
      </c>
      <c r="HG38" s="2">
        <f t="shared" si="35"/>
        <v>165003722.77000004</v>
      </c>
      <c r="HH38" s="2">
        <f t="shared" si="35"/>
        <v>38375839.769999988</v>
      </c>
      <c r="HI38" s="2">
        <f t="shared" si="35"/>
        <v>182965407.31999999</v>
      </c>
      <c r="HJ38" s="2">
        <f t="shared" si="35"/>
        <v>54429617.820000008</v>
      </c>
      <c r="HK38" s="2">
        <f t="shared" si="35"/>
        <v>-4084625.729999993</v>
      </c>
      <c r="HL38" s="2">
        <f t="shared" si="35"/>
        <v>381979219.68000007</v>
      </c>
      <c r="HM38" s="2">
        <f t="shared" si="35"/>
        <v>11699998.829999991</v>
      </c>
      <c r="HN38" s="2">
        <f t="shared" si="35"/>
        <v>34756531.73999998</v>
      </c>
      <c r="HO38" s="2">
        <f t="shared" si="35"/>
        <v>65213040.419999987</v>
      </c>
      <c r="HP38" s="2">
        <f t="shared" si="35"/>
        <v>8716704.4200000018</v>
      </c>
      <c r="HQ38" s="2">
        <f t="shared" si="35"/>
        <v>111939257.10000001</v>
      </c>
      <c r="HR38" s="2">
        <f t="shared" si="35"/>
        <v>21399680.78000002</v>
      </c>
      <c r="HS38" s="2">
        <f t="shared" si="35"/>
        <v>19368347.499999993</v>
      </c>
      <c r="HT38" s="2">
        <f t="shared" si="35"/>
        <v>-10458455.809999943</v>
      </c>
      <c r="HU38" s="2">
        <f t="shared" si="35"/>
        <v>-4339176.2700000107</v>
      </c>
      <c r="HV38" s="2">
        <f t="shared" si="35"/>
        <v>40544582.45000001</v>
      </c>
      <c r="HW38" s="2">
        <f t="shared" si="35"/>
        <v>107981299.14</v>
      </c>
      <c r="HX38" s="2">
        <f t="shared" si="35"/>
        <v>34852451.789999992</v>
      </c>
      <c r="HY38" s="2">
        <f t="shared" si="35"/>
        <v>825849.12000000291</v>
      </c>
      <c r="HZ38" s="2">
        <f t="shared" si="35"/>
        <v>194914002.50999996</v>
      </c>
      <c r="IA38" s="2">
        <f t="shared" si="35"/>
        <v>1398350.2899999991</v>
      </c>
      <c r="IB38" s="2">
        <f t="shared" si="35"/>
        <v>50047397.230000004</v>
      </c>
      <c r="IC38" s="2">
        <f t="shared" si="35"/>
        <v>41363618.859999999</v>
      </c>
      <c r="ID38" s="2">
        <f t="shared" si="35"/>
        <v>44842519.839999996</v>
      </c>
      <c r="IE38" s="2">
        <f t="shared" si="35"/>
        <v>132465642.34999999</v>
      </c>
      <c r="IF38" s="2">
        <f t="shared" si="35"/>
        <v>15712252.719999995</v>
      </c>
      <c r="IG38" s="2">
        <f t="shared" si="35"/>
        <v>154288673.22</v>
      </c>
      <c r="IH38" s="2">
        <f t="shared" si="35"/>
        <v>5155091.5799999973</v>
      </c>
      <c r="II38" s="2">
        <f t="shared" si="35"/>
        <v>699207.48999999929</v>
      </c>
      <c r="IJ38" s="2">
        <f t="shared" si="35"/>
        <v>26920849.48999998</v>
      </c>
      <c r="IK38" s="2">
        <f t="shared" si="35"/>
        <v>-88035446.959999964</v>
      </c>
      <c r="IL38" s="2">
        <f t="shared" si="35"/>
        <v>46578012.149999991</v>
      </c>
      <c r="IM38" s="2">
        <f t="shared" si="35"/>
        <v>20000785.200000018</v>
      </c>
      <c r="IN38" s="2">
        <f t="shared" si="35"/>
        <v>-35395450.920000009</v>
      </c>
      <c r="IO38" s="2">
        <f t="shared" si="35"/>
        <v>65042421.109999977</v>
      </c>
      <c r="IP38" s="2">
        <f t="shared" si="35"/>
        <v>6975098.3400000008</v>
      </c>
      <c r="IQ38" s="2">
        <f t="shared" si="35"/>
        <v>-3110176.1200000048</v>
      </c>
      <c r="IR38" s="2">
        <f t="shared" si="35"/>
        <v>3891437.1400000006</v>
      </c>
      <c r="IS38" s="2">
        <f t="shared" si="35"/>
        <v>19022624.299999993</v>
      </c>
      <c r="IT38" s="2">
        <f t="shared" si="35"/>
        <v>53789691.960000008</v>
      </c>
      <c r="IU38" s="2">
        <f t="shared" si="35"/>
        <v>-214628422.79000008</v>
      </c>
      <c r="IV38" s="2">
        <f t="shared" si="35"/>
        <v>-117768881.32000005</v>
      </c>
      <c r="IW38" s="2">
        <f t="shared" si="35"/>
        <v>164534607.34999996</v>
      </c>
      <c r="IX38" s="2">
        <f t="shared" si="35"/>
        <v>68956698.200000018</v>
      </c>
      <c r="IY38" s="2">
        <f t="shared" si="35"/>
        <v>34241086.880000003</v>
      </c>
      <c r="IZ38" s="2">
        <f t="shared" si="35"/>
        <v>32341992.399999995</v>
      </c>
      <c r="JA38" s="2">
        <f t="shared" si="35"/>
        <v>6966083.7699999996</v>
      </c>
      <c r="JB38" s="2">
        <f t="shared" ref="JB38:LM38" si="36">JB36-JB37</f>
        <v>22224260.27</v>
      </c>
      <c r="JC38" s="2">
        <f t="shared" si="36"/>
        <v>12095220.370000005</v>
      </c>
      <c r="JD38" s="2">
        <f t="shared" si="36"/>
        <v>34411720.730000004</v>
      </c>
      <c r="JE38" s="2">
        <f t="shared" si="36"/>
        <v>53190138.020000003</v>
      </c>
      <c r="JF38" s="2">
        <f t="shared" si="36"/>
        <v>333670.87000000104</v>
      </c>
      <c r="JG38" s="2">
        <f t="shared" si="36"/>
        <v>99147221.530000061</v>
      </c>
      <c r="JH38" s="2">
        <f t="shared" si="36"/>
        <v>5623010.6800000072</v>
      </c>
      <c r="JI38" s="2">
        <f t="shared" si="36"/>
        <v>6371885.0699999947</v>
      </c>
      <c r="JJ38" s="2">
        <f t="shared" si="36"/>
        <v>-7130950.5000000019</v>
      </c>
      <c r="JK38" s="2">
        <f t="shared" si="36"/>
        <v>7755318.3899999969</v>
      </c>
      <c r="JL38" s="2">
        <f t="shared" si="36"/>
        <v>42890606.870000005</v>
      </c>
      <c r="JM38" s="2">
        <f t="shared" si="36"/>
        <v>120599388.31000003</v>
      </c>
      <c r="JN38" s="2">
        <f t="shared" si="36"/>
        <v>153311765.40999997</v>
      </c>
      <c r="JO38" s="2">
        <f t="shared" si="36"/>
        <v>90382182.379999995</v>
      </c>
      <c r="JP38" s="2">
        <f t="shared" si="36"/>
        <v>92065580.430000007</v>
      </c>
      <c r="JQ38" s="2">
        <f t="shared" si="36"/>
        <v>10617453.769999996</v>
      </c>
      <c r="JR38" s="2">
        <f t="shared" si="36"/>
        <v>93719417.01000002</v>
      </c>
      <c r="JS38" s="2">
        <f t="shared" si="36"/>
        <v>28412594.039999992</v>
      </c>
      <c r="JT38" s="2">
        <f t="shared" si="36"/>
        <v>428719103.37999988</v>
      </c>
      <c r="JU38" s="2">
        <f t="shared" si="36"/>
        <v>458449387.98000002</v>
      </c>
      <c r="JV38" s="2">
        <f t="shared" si="36"/>
        <v>65038847.580000006</v>
      </c>
      <c r="JW38" s="2">
        <f t="shared" si="36"/>
        <v>7055945.2300000004</v>
      </c>
      <c r="JX38" s="2">
        <f t="shared" si="36"/>
        <v>53628958</v>
      </c>
      <c r="JY38" s="2">
        <f t="shared" si="36"/>
        <v>5717648.29</v>
      </c>
      <c r="JZ38" s="2">
        <f t="shared" si="36"/>
        <v>17376542.780000001</v>
      </c>
      <c r="KA38" s="2">
        <f t="shared" si="36"/>
        <v>49597107.870000005</v>
      </c>
      <c r="KB38" s="2">
        <f t="shared" si="36"/>
        <v>39127859.18</v>
      </c>
      <c r="KC38" s="2">
        <f t="shared" si="36"/>
        <v>14596295.489999996</v>
      </c>
      <c r="KD38" s="2">
        <f t="shared" si="36"/>
        <v>52506674.07</v>
      </c>
      <c r="KE38" s="2">
        <f t="shared" si="36"/>
        <v>43465811.789999992</v>
      </c>
      <c r="KF38" s="2">
        <f t="shared" si="36"/>
        <v>6791882.8999999985</v>
      </c>
      <c r="KG38" s="2">
        <f t="shared" si="36"/>
        <v>11949056.129999999</v>
      </c>
      <c r="KH38" s="2">
        <f t="shared" si="36"/>
        <v>25631130.960000001</v>
      </c>
      <c r="KI38" s="2">
        <f t="shared" si="36"/>
        <v>-1932724.120000001</v>
      </c>
      <c r="KJ38" s="2">
        <f t="shared" si="36"/>
        <v>735979157.60000002</v>
      </c>
      <c r="KK38" s="2">
        <f t="shared" si="36"/>
        <v>1668089.4999999851</v>
      </c>
      <c r="KL38" s="2">
        <f t="shared" si="36"/>
        <v>51266693.700000003</v>
      </c>
      <c r="KM38" s="2">
        <f t="shared" si="36"/>
        <v>46884496.280000024</v>
      </c>
      <c r="KN38" s="2">
        <f t="shared" si="36"/>
        <v>149897151.53999999</v>
      </c>
      <c r="KO38" s="2">
        <f t="shared" si="36"/>
        <v>88579483.890000015</v>
      </c>
      <c r="KP38" s="2">
        <f t="shared" si="36"/>
        <v>528157.70000000298</v>
      </c>
      <c r="KQ38" s="2">
        <f t="shared" si="36"/>
        <v>81384983.950000003</v>
      </c>
      <c r="KR38" s="2">
        <f t="shared" si="36"/>
        <v>66864789.360000007</v>
      </c>
      <c r="KS38" s="2">
        <f t="shared" si="36"/>
        <v>28962914.879999995</v>
      </c>
      <c r="KT38" s="2">
        <f t="shared" si="36"/>
        <v>58883483.610000007</v>
      </c>
      <c r="KU38" s="2">
        <f t="shared" si="36"/>
        <v>31343854.270000003</v>
      </c>
      <c r="KV38" s="2">
        <f t="shared" si="36"/>
        <v>78439948.530000001</v>
      </c>
      <c r="KW38" s="2">
        <f t="shared" si="36"/>
        <v>28606561.580000002</v>
      </c>
      <c r="KX38" s="2">
        <f t="shared" si="36"/>
        <v>93684923.519999996</v>
      </c>
      <c r="KY38" s="2">
        <f t="shared" si="36"/>
        <v>348198976.96999997</v>
      </c>
      <c r="KZ38" s="2">
        <f t="shared" si="36"/>
        <v>176703045.56</v>
      </c>
      <c r="LA38" s="2">
        <f t="shared" si="36"/>
        <v>487573008.86999983</v>
      </c>
      <c r="LB38" s="2">
        <f t="shared" si="36"/>
        <v>117198742.19999999</v>
      </c>
      <c r="LC38" s="2">
        <f t="shared" si="36"/>
        <v>66354735.419999994</v>
      </c>
      <c r="LD38" s="2">
        <f t="shared" si="36"/>
        <v>137839047.93000001</v>
      </c>
      <c r="LE38" s="2">
        <f t="shared" si="36"/>
        <v>138909366.18000001</v>
      </c>
      <c r="LF38" s="2">
        <f t="shared" si="36"/>
        <v>84251144.289999977</v>
      </c>
      <c r="LG38" s="2">
        <f t="shared" si="36"/>
        <v>95008806.910000011</v>
      </c>
      <c r="LH38" s="2">
        <f t="shared" si="36"/>
        <v>56056250.609999985</v>
      </c>
      <c r="LI38" s="2">
        <f t="shared" si="36"/>
        <v>266010704.49000001</v>
      </c>
      <c r="LJ38" s="2">
        <f t="shared" si="36"/>
        <v>83638792.020000026</v>
      </c>
      <c r="LK38" s="2">
        <f t="shared" si="36"/>
        <v>462123867.08999991</v>
      </c>
      <c r="LL38" s="2">
        <f t="shared" si="36"/>
        <v>202450289.92000002</v>
      </c>
      <c r="LM38" s="2">
        <f t="shared" si="36"/>
        <v>27977859.960000001</v>
      </c>
      <c r="LN38" s="2">
        <f t="shared" ref="LN38:NY38" si="37">LN36-LN37</f>
        <v>27655886.019999996</v>
      </c>
      <c r="LO38" s="2">
        <f t="shared" si="37"/>
        <v>3053986.4399999995</v>
      </c>
      <c r="LP38" s="2">
        <f t="shared" si="37"/>
        <v>43550638.300000012</v>
      </c>
      <c r="LQ38" s="2">
        <f t="shared" si="37"/>
        <v>-1397197.9399999995</v>
      </c>
      <c r="LR38" s="2">
        <f t="shared" si="37"/>
        <v>39514473.530000001</v>
      </c>
      <c r="LS38" s="2">
        <f t="shared" si="37"/>
        <v>12549206.140000001</v>
      </c>
      <c r="LT38" s="2">
        <f t="shared" si="37"/>
        <v>77664711.560000002</v>
      </c>
      <c r="LU38" s="2">
        <f t="shared" si="37"/>
        <v>83410563.180000007</v>
      </c>
      <c r="LV38" s="2">
        <f t="shared" si="37"/>
        <v>27333164.310000002</v>
      </c>
      <c r="LW38" s="2">
        <f t="shared" si="37"/>
        <v>1691862747.1699996</v>
      </c>
      <c r="LX38" s="2">
        <f t="shared" si="37"/>
        <v>484745968.70999992</v>
      </c>
      <c r="LY38" s="2">
        <f t="shared" si="37"/>
        <v>468619964.77000034</v>
      </c>
      <c r="LZ38" s="2">
        <f t="shared" si="37"/>
        <v>195578237.73000002</v>
      </c>
      <c r="MA38" s="2">
        <f t="shared" si="37"/>
        <v>11807549.459999986</v>
      </c>
      <c r="MB38" s="2">
        <f t="shared" si="37"/>
        <v>123950351.68000001</v>
      </c>
      <c r="MC38" s="2">
        <f t="shared" si="37"/>
        <v>60753133.469999991</v>
      </c>
      <c r="MD38" s="2">
        <f t="shared" si="37"/>
        <v>43839177.49000001</v>
      </c>
      <c r="ME38" s="2">
        <f t="shared" si="37"/>
        <v>89690442.189999998</v>
      </c>
      <c r="MF38" s="2">
        <f t="shared" si="37"/>
        <v>169849794.81</v>
      </c>
      <c r="MG38" s="2">
        <f t="shared" si="37"/>
        <v>49502110.679999992</v>
      </c>
      <c r="MH38" s="2">
        <f t="shared" si="37"/>
        <v>50920921.040000007</v>
      </c>
      <c r="MI38" s="2">
        <f t="shared" si="37"/>
        <v>246932083.42999995</v>
      </c>
      <c r="MJ38" s="2">
        <f t="shared" si="37"/>
        <v>18234677.610000007</v>
      </c>
      <c r="MK38" s="2">
        <f t="shared" si="37"/>
        <v>45368777.430000015</v>
      </c>
      <c r="ML38" s="2">
        <f t="shared" si="37"/>
        <v>21051696.469999999</v>
      </c>
      <c r="MM38" s="2">
        <f t="shared" si="37"/>
        <v>26651725.859999992</v>
      </c>
      <c r="MN38" s="2">
        <f t="shared" si="37"/>
        <v>53350062.549999982</v>
      </c>
      <c r="MO38" s="2">
        <f t="shared" si="37"/>
        <v>-12115373.529999997</v>
      </c>
      <c r="MP38" s="2">
        <f t="shared" si="37"/>
        <v>18083000.620000001</v>
      </c>
      <c r="MQ38" s="2">
        <f t="shared" si="37"/>
        <v>5334564.5400000066</v>
      </c>
      <c r="MR38" s="2">
        <f t="shared" si="37"/>
        <v>14087753.099999998</v>
      </c>
      <c r="MS38" s="2">
        <f t="shared" si="37"/>
        <v>4707385.7199999988</v>
      </c>
      <c r="MT38" s="2">
        <f t="shared" si="37"/>
        <v>27053480.399999991</v>
      </c>
      <c r="MU38" s="2">
        <f t="shared" si="37"/>
        <v>354059339.82000005</v>
      </c>
      <c r="MV38" s="2">
        <f t="shared" si="37"/>
        <v>14355121.719999999</v>
      </c>
      <c r="MW38" s="2">
        <f t="shared" si="37"/>
        <v>156023432.84999999</v>
      </c>
      <c r="MX38" s="2">
        <f t="shared" si="37"/>
        <v>75445782.700000018</v>
      </c>
      <c r="MY38" s="2">
        <f t="shared" si="37"/>
        <v>46197998.809999995</v>
      </c>
      <c r="MZ38" s="2">
        <f t="shared" si="37"/>
        <v>64727888.260000005</v>
      </c>
      <c r="NA38" s="2">
        <f t="shared" si="37"/>
        <v>293438574.59000003</v>
      </c>
      <c r="NB38" s="2">
        <f t="shared" si="37"/>
        <v>8248532.5200000107</v>
      </c>
      <c r="NC38" s="2">
        <f t="shared" si="37"/>
        <v>69860576.590000004</v>
      </c>
      <c r="ND38" s="2">
        <f t="shared" si="37"/>
        <v>-3153694.7599999979</v>
      </c>
      <c r="NE38" s="2">
        <f t="shared" si="37"/>
        <v>35850556.000000007</v>
      </c>
      <c r="NF38" s="2">
        <f t="shared" si="37"/>
        <v>936459113.38999939</v>
      </c>
      <c r="NG38" s="2">
        <f t="shared" si="37"/>
        <v>508846254.86999995</v>
      </c>
      <c r="NH38" s="2">
        <f t="shared" si="37"/>
        <v>42323174.700000003</v>
      </c>
      <c r="NI38" s="2">
        <f t="shared" si="37"/>
        <v>785340632.25000012</v>
      </c>
      <c r="NJ38" s="2">
        <f t="shared" si="37"/>
        <v>11602749.489999998</v>
      </c>
      <c r="NK38" s="2">
        <f t="shared" si="37"/>
        <v>128011080.47999997</v>
      </c>
      <c r="NL38" s="2">
        <f t="shared" si="37"/>
        <v>369102161.28000003</v>
      </c>
      <c r="NM38" s="2">
        <f t="shared" si="37"/>
        <v>261208666.83000001</v>
      </c>
      <c r="NN38" s="2">
        <f t="shared" si="37"/>
        <v>30781836.399999999</v>
      </c>
      <c r="NO38" s="2">
        <f t="shared" si="37"/>
        <v>227639449.41</v>
      </c>
      <c r="NP38" s="2">
        <f t="shared" si="37"/>
        <v>117643829.75</v>
      </c>
      <c r="NQ38" s="2">
        <f t="shared" si="37"/>
        <v>73067474.760000005</v>
      </c>
      <c r="NR38" s="2">
        <f t="shared" si="37"/>
        <v>213284914.3499999</v>
      </c>
      <c r="NS38" s="2">
        <f t="shared" si="37"/>
        <v>60423949.170000002</v>
      </c>
      <c r="NT38" s="2">
        <f t="shared" si="37"/>
        <v>15265358.690000005</v>
      </c>
      <c r="NU38" s="2">
        <f t="shared" si="37"/>
        <v>39176898.090000004</v>
      </c>
      <c r="NV38" s="2">
        <f t="shared" si="37"/>
        <v>39167244.219999999</v>
      </c>
      <c r="NW38" s="2">
        <f t="shared" si="37"/>
        <v>10399102.360000001</v>
      </c>
      <c r="NX38" s="2">
        <f t="shared" si="37"/>
        <v>16031857.709999999</v>
      </c>
      <c r="NY38" s="2">
        <f t="shared" si="37"/>
        <v>301264851.1500001</v>
      </c>
      <c r="NZ38" s="2">
        <f t="shared" ref="NZ38:QK38" si="38">NZ36-NZ37</f>
        <v>375611925.71999997</v>
      </c>
      <c r="OA38" s="2">
        <f t="shared" si="38"/>
        <v>64368362.030000016</v>
      </c>
      <c r="OB38" s="2">
        <f t="shared" si="38"/>
        <v>-3059920.839999998</v>
      </c>
      <c r="OC38" s="2">
        <f t="shared" si="38"/>
        <v>30680997.800000004</v>
      </c>
      <c r="OD38" s="2">
        <f t="shared" si="38"/>
        <v>59049707.219999999</v>
      </c>
      <c r="OE38" s="2">
        <f t="shared" si="38"/>
        <v>-2554984.4499999974</v>
      </c>
      <c r="OF38" s="2">
        <f t="shared" si="38"/>
        <v>869407845.30999994</v>
      </c>
      <c r="OG38" s="2">
        <f t="shared" si="38"/>
        <v>-20266802.969999999</v>
      </c>
      <c r="OH38" s="2">
        <f t="shared" si="38"/>
        <v>66696900.07</v>
      </c>
      <c r="OI38" s="2">
        <f t="shared" si="38"/>
        <v>64375788.160000041</v>
      </c>
      <c r="OJ38" s="2">
        <f t="shared" si="38"/>
        <v>-3846812.7299999967</v>
      </c>
      <c r="OK38" s="2">
        <f t="shared" si="38"/>
        <v>128812672.17</v>
      </c>
      <c r="OL38" s="2">
        <f t="shared" si="38"/>
        <v>89770048.00999999</v>
      </c>
      <c r="OM38" s="2">
        <f t="shared" si="38"/>
        <v>-451345.89000000432</v>
      </c>
      <c r="ON38" s="2">
        <f t="shared" si="38"/>
        <v>113210603.11000001</v>
      </c>
      <c r="OO38" s="2">
        <f t="shared" si="38"/>
        <v>947714588.88000011</v>
      </c>
      <c r="OP38" s="2">
        <f t="shared" si="38"/>
        <v>191911118.67000005</v>
      </c>
      <c r="OQ38" s="2">
        <f t="shared" si="38"/>
        <v>730541913.28000009</v>
      </c>
      <c r="OR38" s="2">
        <f t="shared" si="38"/>
        <v>157758312.20999998</v>
      </c>
      <c r="OS38" s="2">
        <f t="shared" si="38"/>
        <v>9247631.7799999863</v>
      </c>
      <c r="OT38" s="2">
        <f t="shared" si="38"/>
        <v>95903604.75999999</v>
      </c>
      <c r="OU38" s="2">
        <f t="shared" si="38"/>
        <v>638912453.11000001</v>
      </c>
      <c r="OV38" s="2">
        <f t="shared" si="38"/>
        <v>38032343.349999994</v>
      </c>
      <c r="OW38" s="2">
        <f t="shared" si="38"/>
        <v>91961008.230000004</v>
      </c>
      <c r="OX38" s="2">
        <f t="shared" si="38"/>
        <v>83881195.110000014</v>
      </c>
      <c r="OY38" s="2">
        <f t="shared" si="38"/>
        <v>62243398.889999978</v>
      </c>
      <c r="OZ38" s="2">
        <f t="shared" si="38"/>
        <v>264186182.35999998</v>
      </c>
      <c r="PA38" s="2">
        <f t="shared" si="38"/>
        <v>38086216.450000003</v>
      </c>
      <c r="PB38" s="2">
        <f t="shared" si="38"/>
        <v>48075773.660000004</v>
      </c>
      <c r="PC38" s="2">
        <f t="shared" si="38"/>
        <v>40683944.780000001</v>
      </c>
      <c r="PD38" s="2">
        <f t="shared" si="38"/>
        <v>218780287.61999997</v>
      </c>
      <c r="PE38" s="2">
        <f t="shared" si="38"/>
        <v>16579484.779999999</v>
      </c>
      <c r="PF38" s="2">
        <f t="shared" si="38"/>
        <v>12372248.620000005</v>
      </c>
      <c r="PG38" s="2">
        <f t="shared" si="38"/>
        <v>10313734.040000003</v>
      </c>
      <c r="PH38" s="2">
        <f t="shared" si="38"/>
        <v>37481291.439999998</v>
      </c>
      <c r="PI38" s="2">
        <f t="shared" si="38"/>
        <v>113726395.14</v>
      </c>
      <c r="PJ38" s="2">
        <f t="shared" si="38"/>
        <v>13791400.410000002</v>
      </c>
      <c r="PK38" s="2">
        <f t="shared" si="38"/>
        <v>16284414.4</v>
      </c>
      <c r="PL38" s="2">
        <f t="shared" si="38"/>
        <v>13599662.490000006</v>
      </c>
      <c r="PM38" s="2">
        <f t="shared" si="38"/>
        <v>3678477.0099999942</v>
      </c>
      <c r="PN38" s="2">
        <f t="shared" si="38"/>
        <v>68025247.440000013</v>
      </c>
      <c r="PO38" s="2">
        <f t="shared" si="38"/>
        <v>38264524.679999992</v>
      </c>
      <c r="PP38" s="2">
        <f t="shared" si="38"/>
        <v>6407041.5</v>
      </c>
      <c r="PQ38" s="2">
        <f t="shared" si="38"/>
        <v>75466141.129999995</v>
      </c>
      <c r="PR38" s="2">
        <f t="shared" si="38"/>
        <v>9406208.3799999971</v>
      </c>
      <c r="PS38" s="2">
        <f t="shared" si="38"/>
        <v>29201809.870000005</v>
      </c>
      <c r="PT38" s="2">
        <f t="shared" si="38"/>
        <v>3479227.9300000016</v>
      </c>
      <c r="PU38" s="2">
        <f t="shared" si="38"/>
        <v>25675194.950000003</v>
      </c>
      <c r="PV38" s="2">
        <f t="shared" si="38"/>
        <v>-223663884.44</v>
      </c>
      <c r="PW38" s="2">
        <f t="shared" si="38"/>
        <v>-10247462.459999993</v>
      </c>
      <c r="PX38" s="2">
        <f t="shared" si="38"/>
        <v>-52805.620000004768</v>
      </c>
      <c r="PY38" s="2">
        <f t="shared" si="38"/>
        <v>73853764.300000012</v>
      </c>
      <c r="PZ38" s="2">
        <f t="shared" si="38"/>
        <v>86098403.179999918</v>
      </c>
      <c r="QA38" s="2">
        <f t="shared" si="38"/>
        <v>-4452656.700000003</v>
      </c>
      <c r="QB38" s="2">
        <f t="shared" si="38"/>
        <v>-11117836.170000002</v>
      </c>
      <c r="QC38" s="2">
        <f t="shared" si="38"/>
        <v>21006772.530000001</v>
      </c>
      <c r="QD38" s="2">
        <f t="shared" si="38"/>
        <v>122114695.82999998</v>
      </c>
      <c r="QE38" s="2">
        <f t="shared" si="38"/>
        <v>-4047910.2000000007</v>
      </c>
      <c r="QF38" s="2">
        <f t="shared" si="38"/>
        <v>140101391.86000001</v>
      </c>
      <c r="QG38" s="2">
        <f t="shared" si="38"/>
        <v>2274554.0599999987</v>
      </c>
      <c r="QH38" s="2">
        <f t="shared" si="38"/>
        <v>22140224.800000004</v>
      </c>
      <c r="QI38" s="2">
        <f t="shared" si="38"/>
        <v>64092692.939999983</v>
      </c>
      <c r="QJ38" s="2">
        <f t="shared" si="38"/>
        <v>-30354426.070000011</v>
      </c>
      <c r="QK38" s="2">
        <f t="shared" si="38"/>
        <v>35503823.259999998</v>
      </c>
      <c r="QL38" s="2">
        <f t="shared" ref="QL38:SW38" si="39">QL36-QL37</f>
        <v>-5315934.2799999975</v>
      </c>
      <c r="QM38" s="2">
        <f t="shared" si="39"/>
        <v>-7953144.459999999</v>
      </c>
      <c r="QN38" s="2">
        <f t="shared" si="39"/>
        <v>-12861198.750000004</v>
      </c>
      <c r="QO38" s="2">
        <f t="shared" si="39"/>
        <v>24652957.12999998</v>
      </c>
      <c r="QP38" s="2">
        <f t="shared" si="39"/>
        <v>77139900.699999988</v>
      </c>
      <c r="QQ38" s="2">
        <f t="shared" si="39"/>
        <v>-3579726.950000003</v>
      </c>
      <c r="QR38" s="2">
        <f t="shared" si="39"/>
        <v>4129460.2599999988</v>
      </c>
      <c r="QS38" s="2">
        <f t="shared" si="39"/>
        <v>-6359122.1099999975</v>
      </c>
      <c r="QT38" s="2">
        <f t="shared" si="39"/>
        <v>4611689.68</v>
      </c>
      <c r="QU38" s="2">
        <f t="shared" si="39"/>
        <v>9557264.120000001</v>
      </c>
      <c r="QV38" s="2">
        <f t="shared" si="39"/>
        <v>11248147.920000136</v>
      </c>
      <c r="QW38" s="2">
        <f t="shared" si="39"/>
        <v>7259177.450000003</v>
      </c>
      <c r="QX38" s="2">
        <f t="shared" si="39"/>
        <v>146846722.79999998</v>
      </c>
      <c r="QY38" s="2">
        <f t="shared" si="39"/>
        <v>31181508.569999993</v>
      </c>
      <c r="QZ38" s="2">
        <f t="shared" si="39"/>
        <v>25104494.27</v>
      </c>
      <c r="RA38" s="2">
        <f t="shared" si="39"/>
        <v>147749836.16999999</v>
      </c>
      <c r="RB38" s="2">
        <f t="shared" si="39"/>
        <v>7916023.2100000009</v>
      </c>
      <c r="RC38" s="2">
        <f t="shared" si="39"/>
        <v>64431502.749999985</v>
      </c>
      <c r="RD38" s="2">
        <f t="shared" si="39"/>
        <v>131170504.00999999</v>
      </c>
      <c r="RE38" s="2">
        <f t="shared" si="39"/>
        <v>6423273.8400000036</v>
      </c>
      <c r="RF38" s="2">
        <f t="shared" si="39"/>
        <v>4908010.3100000042</v>
      </c>
      <c r="RG38" s="2">
        <f t="shared" si="39"/>
        <v>58822640.979999997</v>
      </c>
      <c r="RH38" s="2">
        <f t="shared" si="39"/>
        <v>7495599.1599999983</v>
      </c>
      <c r="RI38" s="2">
        <f t="shared" si="39"/>
        <v>818888791.04999983</v>
      </c>
      <c r="RJ38" s="2">
        <f t="shared" si="39"/>
        <v>7241601.5400000066</v>
      </c>
      <c r="RK38" s="2">
        <f t="shared" si="39"/>
        <v>-3466681.2300000004</v>
      </c>
      <c r="RL38" s="2">
        <f t="shared" si="39"/>
        <v>60143350.050000012</v>
      </c>
      <c r="RM38" s="2">
        <f t="shared" si="39"/>
        <v>8295658.0700000077</v>
      </c>
      <c r="RN38" s="2">
        <f t="shared" si="39"/>
        <v>6664716.6799999848</v>
      </c>
      <c r="RO38" s="2">
        <f t="shared" si="39"/>
        <v>-38467520.269999996</v>
      </c>
      <c r="RP38" s="2">
        <f t="shared" si="39"/>
        <v>52875969.359999999</v>
      </c>
      <c r="RQ38" s="2">
        <f t="shared" si="39"/>
        <v>51514976.679999992</v>
      </c>
      <c r="RR38" s="2">
        <f t="shared" si="39"/>
        <v>-30202248.630000003</v>
      </c>
      <c r="RS38" s="2">
        <f t="shared" si="39"/>
        <v>84181824.390000015</v>
      </c>
      <c r="RT38" s="2">
        <f t="shared" si="39"/>
        <v>6725367.049999997</v>
      </c>
      <c r="RU38" s="2">
        <f t="shared" si="39"/>
        <v>-4056522.77999999</v>
      </c>
      <c r="RV38" s="2">
        <f t="shared" si="39"/>
        <v>448405.83999998868</v>
      </c>
      <c r="RW38" s="2">
        <f t="shared" si="39"/>
        <v>-5925619.9399999995</v>
      </c>
      <c r="RX38" s="2">
        <f t="shared" si="39"/>
        <v>9742608.620000001</v>
      </c>
      <c r="RY38" s="2">
        <f t="shared" si="39"/>
        <v>27088957.099999994</v>
      </c>
      <c r="RZ38" s="2">
        <f t="shared" si="39"/>
        <v>29787716.949999992</v>
      </c>
      <c r="SA38" s="2">
        <f t="shared" si="39"/>
        <v>-2723353.0699999984</v>
      </c>
      <c r="SB38" s="2">
        <f t="shared" si="39"/>
        <v>13374246</v>
      </c>
      <c r="SC38" s="2">
        <f t="shared" si="39"/>
        <v>11287277.710000038</v>
      </c>
      <c r="SD38" s="2">
        <f t="shared" si="39"/>
        <v>58742220.169999994</v>
      </c>
      <c r="SE38" s="2">
        <f t="shared" si="39"/>
        <v>27275629.109999999</v>
      </c>
      <c r="SF38" s="2">
        <f t="shared" si="39"/>
        <v>20545369.910000008</v>
      </c>
      <c r="SG38" s="2">
        <f t="shared" si="39"/>
        <v>3453762.33</v>
      </c>
      <c r="SH38" s="2">
        <f t="shared" si="39"/>
        <v>1597636.2700000033</v>
      </c>
      <c r="SI38" s="2">
        <f t="shared" si="39"/>
        <v>19705474.559999999</v>
      </c>
      <c r="SJ38" s="2">
        <f t="shared" si="39"/>
        <v>2318471.4700000025</v>
      </c>
      <c r="SK38" s="2">
        <f t="shared" si="39"/>
        <v>19188168.310000002</v>
      </c>
      <c r="SL38" s="2">
        <f t="shared" si="39"/>
        <v>35389090.629999988</v>
      </c>
      <c r="SM38" s="2">
        <f t="shared" si="39"/>
        <v>-63794070.200000025</v>
      </c>
      <c r="SN38" s="2">
        <f t="shared" si="39"/>
        <v>-935932.50000000093</v>
      </c>
      <c r="SO38" s="2">
        <f t="shared" si="39"/>
        <v>72539136.629999995</v>
      </c>
      <c r="SP38" s="2">
        <f t="shared" si="39"/>
        <v>37696113.660000004</v>
      </c>
      <c r="SQ38" s="2">
        <f t="shared" si="39"/>
        <v>5190312.709999999</v>
      </c>
      <c r="SR38" s="2">
        <f t="shared" si="39"/>
        <v>8697182.5099999979</v>
      </c>
      <c r="SS38" s="2">
        <f t="shared" si="39"/>
        <v>34924326.32</v>
      </c>
      <c r="ST38" s="2">
        <f t="shared" si="39"/>
        <v>27956773.189999998</v>
      </c>
      <c r="SU38" s="2">
        <f t="shared" si="39"/>
        <v>43325452.490000002</v>
      </c>
      <c r="SV38" s="2">
        <f t="shared" si="39"/>
        <v>7121410.8899999987</v>
      </c>
      <c r="SW38" s="2">
        <f t="shared" si="39"/>
        <v>-149711145.50000003</v>
      </c>
      <c r="SX38" s="2">
        <f t="shared" ref="SX38:VI38" si="40">SX36-SX37</f>
        <v>31677244.910000004</v>
      </c>
      <c r="SY38" s="2">
        <f t="shared" si="40"/>
        <v>-3258462.1799999923</v>
      </c>
      <c r="SZ38" s="2">
        <f t="shared" si="40"/>
        <v>17170052.640000004</v>
      </c>
      <c r="TA38" s="2">
        <f t="shared" si="40"/>
        <v>3580770.1900000013</v>
      </c>
      <c r="TB38" s="2">
        <f t="shared" si="40"/>
        <v>14424176.75</v>
      </c>
      <c r="TC38" s="2">
        <f t="shared" si="40"/>
        <v>3119103.24</v>
      </c>
      <c r="TD38" s="2">
        <f t="shared" si="40"/>
        <v>-34541843.699999988</v>
      </c>
      <c r="TE38" s="2">
        <f t="shared" si="40"/>
        <v>2098050.7599999998</v>
      </c>
      <c r="TF38" s="2">
        <f t="shared" si="40"/>
        <v>-5619462.8200000022</v>
      </c>
      <c r="TG38" s="2">
        <f t="shared" si="40"/>
        <v>4777963.2799999937</v>
      </c>
      <c r="TH38" s="2">
        <f t="shared" si="40"/>
        <v>-4317166.2799999937</v>
      </c>
      <c r="TI38" s="2">
        <f t="shared" si="40"/>
        <v>52306891.32</v>
      </c>
      <c r="TJ38" s="2">
        <f t="shared" si="40"/>
        <v>2629896.379999999</v>
      </c>
      <c r="TK38" s="2">
        <f t="shared" si="40"/>
        <v>-175165714.18000007</v>
      </c>
      <c r="TL38" s="2">
        <f t="shared" si="40"/>
        <v>47697215.759999998</v>
      </c>
      <c r="TM38" s="2">
        <f t="shared" si="40"/>
        <v>27145876.469999999</v>
      </c>
      <c r="TN38" s="2">
        <f t="shared" si="40"/>
        <v>-13106400.790000003</v>
      </c>
      <c r="TO38" s="2">
        <f t="shared" si="40"/>
        <v>9964483.5000000075</v>
      </c>
      <c r="TP38" s="2">
        <f t="shared" si="40"/>
        <v>12962138.899999997</v>
      </c>
      <c r="TQ38" s="2">
        <f t="shared" si="40"/>
        <v>10754748.57</v>
      </c>
      <c r="TR38" s="2">
        <f t="shared" si="40"/>
        <v>-1877332.7199999839</v>
      </c>
      <c r="TS38" s="2">
        <f t="shared" si="40"/>
        <v>24114244.999999996</v>
      </c>
      <c r="TT38" s="2">
        <f t="shared" si="40"/>
        <v>-12683373.420000004</v>
      </c>
      <c r="TU38" s="2">
        <f t="shared" si="40"/>
        <v>6608506.2199999951</v>
      </c>
      <c r="TV38" s="2">
        <f t="shared" si="40"/>
        <v>32111299.420000002</v>
      </c>
      <c r="TW38" s="2">
        <f t="shared" si="40"/>
        <v>4043583.51</v>
      </c>
      <c r="TX38" s="2">
        <f t="shared" si="40"/>
        <v>18364504.759999998</v>
      </c>
      <c r="TY38" s="2">
        <f t="shared" si="40"/>
        <v>6251056.9600000028</v>
      </c>
      <c r="TZ38" s="2">
        <f t="shared" si="40"/>
        <v>42377468.980000004</v>
      </c>
      <c r="UA38" s="2">
        <f t="shared" si="40"/>
        <v>92091258.690000013</v>
      </c>
      <c r="UB38" s="2">
        <f t="shared" si="40"/>
        <v>35865634.490000002</v>
      </c>
      <c r="UC38" s="2">
        <f t="shared" si="40"/>
        <v>346536419.12</v>
      </c>
      <c r="UD38" s="2">
        <f t="shared" si="40"/>
        <v>-10697484.400000006</v>
      </c>
      <c r="UE38" s="2">
        <f t="shared" si="40"/>
        <v>-8434369.2299999967</v>
      </c>
      <c r="UF38" s="2">
        <f t="shared" si="40"/>
        <v>1813427.1999999993</v>
      </c>
      <c r="UG38" s="2">
        <f t="shared" si="40"/>
        <v>-182945884.16999996</v>
      </c>
      <c r="UH38" s="2">
        <f t="shared" si="40"/>
        <v>21467019.75</v>
      </c>
      <c r="UI38" s="2">
        <f t="shared" si="40"/>
        <v>-7112062.7100000028</v>
      </c>
      <c r="UJ38" s="2">
        <f t="shared" si="40"/>
        <v>19524956.699999999</v>
      </c>
      <c r="UK38" s="2">
        <f t="shared" si="40"/>
        <v>3138341.879999999</v>
      </c>
      <c r="UL38" s="2">
        <f t="shared" si="40"/>
        <v>146735162.70000002</v>
      </c>
      <c r="UM38" s="2">
        <f t="shared" si="40"/>
        <v>15489288.74000001</v>
      </c>
      <c r="UN38" s="2">
        <f t="shared" si="40"/>
        <v>19602715.859999999</v>
      </c>
      <c r="UO38" s="2">
        <f t="shared" si="40"/>
        <v>-4347232.3699999899</v>
      </c>
      <c r="UP38" s="2">
        <f t="shared" si="40"/>
        <v>21990934.010000013</v>
      </c>
      <c r="UQ38" s="2">
        <f t="shared" si="40"/>
        <v>-5497663.0800000019</v>
      </c>
      <c r="UR38" s="2">
        <f t="shared" si="40"/>
        <v>577275098.30999982</v>
      </c>
      <c r="US38" s="2">
        <f t="shared" si="40"/>
        <v>-5727012.2799999937</v>
      </c>
      <c r="UT38" s="2">
        <f t="shared" si="40"/>
        <v>-15577436.919999998</v>
      </c>
      <c r="UU38" s="2">
        <f t="shared" si="40"/>
        <v>-31119526.139999956</v>
      </c>
      <c r="UV38" s="2">
        <f t="shared" si="40"/>
        <v>26657680.98</v>
      </c>
      <c r="UW38" s="2">
        <f t="shared" si="40"/>
        <v>-20221473.459999997</v>
      </c>
      <c r="UX38" s="2">
        <f t="shared" si="40"/>
        <v>-17041204.589999974</v>
      </c>
      <c r="UY38" s="2">
        <f t="shared" si="40"/>
        <v>1449142.5799999982</v>
      </c>
      <c r="UZ38" s="2">
        <f t="shared" si="40"/>
        <v>-14911814.040000001</v>
      </c>
      <c r="VA38" s="2">
        <f t="shared" si="40"/>
        <v>19732795.670000002</v>
      </c>
      <c r="VB38" s="2">
        <f t="shared" si="40"/>
        <v>1331779.2699999996</v>
      </c>
      <c r="VC38" s="2">
        <f t="shared" si="40"/>
        <v>-7728788.2900000066</v>
      </c>
      <c r="VD38" s="2">
        <f t="shared" si="40"/>
        <v>32890641.119999997</v>
      </c>
      <c r="VE38" s="2">
        <f t="shared" si="40"/>
        <v>28819810.609999999</v>
      </c>
      <c r="VF38" s="2">
        <f t="shared" si="40"/>
        <v>2749247.8999999985</v>
      </c>
      <c r="VG38" s="2">
        <f t="shared" si="40"/>
        <v>1126896.4199999981</v>
      </c>
      <c r="VH38" s="2">
        <f t="shared" si="40"/>
        <v>8553113.2400000021</v>
      </c>
      <c r="VI38" s="2">
        <f t="shared" si="40"/>
        <v>2810129.1500000022</v>
      </c>
      <c r="VJ38" s="2">
        <f t="shared" ref="VJ38:XU38" si="41">VJ36-VJ37</f>
        <v>-16243895.550000004</v>
      </c>
      <c r="VK38" s="2">
        <f t="shared" si="41"/>
        <v>-5853059.1199999992</v>
      </c>
      <c r="VL38" s="2">
        <f t="shared" si="41"/>
        <v>12852486.850000001</v>
      </c>
      <c r="VM38" s="2">
        <f t="shared" si="41"/>
        <v>11257464.700000001</v>
      </c>
      <c r="VN38" s="2">
        <f t="shared" si="41"/>
        <v>-76249153.050000072</v>
      </c>
      <c r="VO38" s="2">
        <f t="shared" si="41"/>
        <v>11236734.609999999</v>
      </c>
      <c r="VP38" s="2">
        <f t="shared" si="41"/>
        <v>39954578</v>
      </c>
      <c r="VQ38" s="2">
        <f t="shared" si="41"/>
        <v>8760830.3999999985</v>
      </c>
      <c r="VR38" s="2">
        <f t="shared" si="41"/>
        <v>3320815.3399999961</v>
      </c>
      <c r="VS38" s="2">
        <f t="shared" si="41"/>
        <v>5867767.7300000042</v>
      </c>
      <c r="VT38" s="2">
        <f t="shared" si="41"/>
        <v>24539518.400000002</v>
      </c>
      <c r="VU38" s="2">
        <f t="shared" si="41"/>
        <v>6581588.3699999992</v>
      </c>
      <c r="VV38" s="2">
        <f t="shared" si="41"/>
        <v>12127498.709999997</v>
      </c>
      <c r="VW38" s="2">
        <f t="shared" si="41"/>
        <v>40031514.799999982</v>
      </c>
      <c r="VX38" s="2">
        <f t="shared" si="41"/>
        <v>10409247.439999998</v>
      </c>
      <c r="VY38" s="2">
        <f t="shared" si="41"/>
        <v>75578722.530000001</v>
      </c>
      <c r="VZ38" s="2">
        <f t="shared" si="41"/>
        <v>-4032748.1099999994</v>
      </c>
      <c r="WA38" s="2">
        <f t="shared" si="41"/>
        <v>54446451</v>
      </c>
      <c r="WB38" s="2">
        <f t="shared" si="41"/>
        <v>-889056.46999999881</v>
      </c>
      <c r="WC38" s="2">
        <f t="shared" si="41"/>
        <v>2439301219.3299999</v>
      </c>
      <c r="WD38" s="2">
        <f t="shared" si="41"/>
        <v>36619633.959999986</v>
      </c>
      <c r="WE38" s="2">
        <f t="shared" si="41"/>
        <v>70641280.49999997</v>
      </c>
      <c r="WF38" s="2">
        <f t="shared" si="41"/>
        <v>60670292.110000007</v>
      </c>
      <c r="WG38" s="2">
        <f t="shared" si="41"/>
        <v>33739181.540000007</v>
      </c>
      <c r="WH38" s="2">
        <f t="shared" si="41"/>
        <v>3181056.0599999987</v>
      </c>
      <c r="WI38" s="2">
        <f t="shared" si="41"/>
        <v>10482814.860000007</v>
      </c>
      <c r="WJ38" s="2">
        <f t="shared" si="41"/>
        <v>34195580.079999998</v>
      </c>
      <c r="WK38" s="2">
        <f t="shared" si="41"/>
        <v>52240106.219999999</v>
      </c>
      <c r="WL38" s="2">
        <f t="shared" si="41"/>
        <v>41685641.789999999</v>
      </c>
      <c r="WM38" s="2">
        <f t="shared" si="41"/>
        <v>8080713.2699999996</v>
      </c>
      <c r="WN38" s="2">
        <f t="shared" si="41"/>
        <v>-15686483.809999995</v>
      </c>
      <c r="WO38" s="2">
        <f t="shared" si="41"/>
        <v>68243355.670000017</v>
      </c>
      <c r="WP38" s="2">
        <f t="shared" si="41"/>
        <v>-12695901.430000007</v>
      </c>
      <c r="WQ38" s="2">
        <f t="shared" si="41"/>
        <v>42967443.450000003</v>
      </c>
      <c r="WR38" s="2">
        <f t="shared" si="41"/>
        <v>65954759.889999986</v>
      </c>
      <c r="WS38" s="2">
        <f t="shared" si="41"/>
        <v>19997395.440000013</v>
      </c>
      <c r="WT38" s="2">
        <f t="shared" si="41"/>
        <v>83108961.620000005</v>
      </c>
      <c r="WU38" s="2">
        <f t="shared" si="41"/>
        <v>15125464.679999996</v>
      </c>
      <c r="WV38" s="2">
        <f t="shared" si="41"/>
        <v>50995125.719999991</v>
      </c>
      <c r="WW38" s="2">
        <f t="shared" si="41"/>
        <v>23229896.659999996</v>
      </c>
      <c r="WX38" s="2">
        <f t="shared" si="41"/>
        <v>-6235570.9400000088</v>
      </c>
      <c r="WY38" s="2">
        <f t="shared" si="41"/>
        <v>23869717.179999996</v>
      </c>
      <c r="WZ38" s="2">
        <f t="shared" si="41"/>
        <v>8909226.7300000004</v>
      </c>
      <c r="XA38" s="2">
        <f t="shared" si="41"/>
        <v>24835505.019999988</v>
      </c>
      <c r="XB38" s="2">
        <f t="shared" si="41"/>
        <v>281639.58999999985</v>
      </c>
      <c r="XC38" s="2">
        <f t="shared" si="41"/>
        <v>269773.61999999918</v>
      </c>
      <c r="XD38" s="2">
        <f t="shared" si="41"/>
        <v>16398565.969999997</v>
      </c>
      <c r="XE38" s="2">
        <f t="shared" si="41"/>
        <v>111992618.83999999</v>
      </c>
      <c r="XF38" s="2">
        <f t="shared" si="41"/>
        <v>-5032541.284</v>
      </c>
      <c r="XG38" s="2">
        <f t="shared" si="41"/>
        <v>37449617.239999995</v>
      </c>
      <c r="XH38" s="2">
        <f t="shared" si="41"/>
        <v>14806125.990000002</v>
      </c>
      <c r="XI38" s="2">
        <f t="shared" si="41"/>
        <v>2651742.6000000015</v>
      </c>
      <c r="XJ38" s="2">
        <f t="shared" si="41"/>
        <v>890663771.08000016</v>
      </c>
      <c r="XK38" s="2">
        <f t="shared" si="41"/>
        <v>70696577.980000004</v>
      </c>
      <c r="XL38" s="2">
        <f t="shared" si="41"/>
        <v>109939869.65000001</v>
      </c>
      <c r="XM38" s="2">
        <f t="shared" si="41"/>
        <v>52630417.709999949</v>
      </c>
      <c r="XN38" s="2">
        <f t="shared" si="41"/>
        <v>40163770.600000001</v>
      </c>
      <c r="XO38" s="2">
        <f t="shared" si="41"/>
        <v>59662309.030000001</v>
      </c>
      <c r="XP38" s="2">
        <f t="shared" si="41"/>
        <v>103579016.78</v>
      </c>
      <c r="XQ38" s="2">
        <f t="shared" si="41"/>
        <v>112244930.38999999</v>
      </c>
      <c r="XR38" s="2">
        <f t="shared" si="41"/>
        <v>26279109.260000005</v>
      </c>
      <c r="XS38" s="2">
        <f t="shared" si="41"/>
        <v>124860849.56999999</v>
      </c>
      <c r="XT38" s="2">
        <f t="shared" si="41"/>
        <v>92144023.340000004</v>
      </c>
      <c r="XU38" s="2">
        <f t="shared" si="41"/>
        <v>32266277.660000004</v>
      </c>
      <c r="XV38" s="2">
        <f t="shared" ref="XV38:AAG38" si="42">XV36-XV37</f>
        <v>37730604.520000003</v>
      </c>
      <c r="XW38" s="2">
        <f t="shared" si="42"/>
        <v>71020827.019999996</v>
      </c>
      <c r="XX38" s="2">
        <f t="shared" si="42"/>
        <v>82594673.010000005</v>
      </c>
      <c r="XY38" s="2">
        <f t="shared" si="42"/>
        <v>6424568.7599999979</v>
      </c>
      <c r="XZ38" s="2">
        <f t="shared" si="42"/>
        <v>23790107.149999999</v>
      </c>
      <c r="YA38" s="2">
        <f t="shared" si="42"/>
        <v>33384219.739999998</v>
      </c>
      <c r="YB38" s="2">
        <f t="shared" si="42"/>
        <v>21419613.430000003</v>
      </c>
      <c r="YC38" s="2">
        <f t="shared" si="42"/>
        <v>52500139.190000005</v>
      </c>
      <c r="YD38" s="2">
        <f t="shared" si="42"/>
        <v>41801867.119999997</v>
      </c>
      <c r="YE38" s="2">
        <f t="shared" si="42"/>
        <v>74541788.610000014</v>
      </c>
      <c r="YF38" s="2">
        <f t="shared" si="42"/>
        <v>49159677.890000001</v>
      </c>
      <c r="YG38" s="2">
        <f t="shared" si="42"/>
        <v>586250301.14999986</v>
      </c>
      <c r="YH38" s="2">
        <f t="shared" si="42"/>
        <v>92237072.989999995</v>
      </c>
      <c r="YI38" s="2">
        <f t="shared" si="42"/>
        <v>98350735.210000038</v>
      </c>
      <c r="YJ38" s="2">
        <f t="shared" si="42"/>
        <v>75825558.299999997</v>
      </c>
      <c r="YK38" s="2">
        <f t="shared" si="42"/>
        <v>292992269.1500001</v>
      </c>
      <c r="YL38" s="2">
        <f t="shared" si="42"/>
        <v>71765511.050000012</v>
      </c>
      <c r="YM38" s="2">
        <f t="shared" si="42"/>
        <v>79609246.51000002</v>
      </c>
      <c r="YN38" s="2">
        <f t="shared" si="42"/>
        <v>45048453.389999993</v>
      </c>
      <c r="YO38" s="2">
        <f t="shared" si="42"/>
        <v>7636051.9999999925</v>
      </c>
      <c r="YP38" s="2">
        <f t="shared" si="42"/>
        <v>22284213.859999999</v>
      </c>
      <c r="YQ38" s="2">
        <f t="shared" si="42"/>
        <v>69589475.63000001</v>
      </c>
      <c r="YR38" s="2">
        <f t="shared" si="42"/>
        <v>61003859.450000018</v>
      </c>
      <c r="YS38" s="2">
        <f t="shared" si="42"/>
        <v>33987833.049999997</v>
      </c>
      <c r="YT38" s="2">
        <f t="shared" si="42"/>
        <v>52407056.150000006</v>
      </c>
      <c r="YU38" s="2">
        <f t="shared" si="42"/>
        <v>97434831.75999999</v>
      </c>
      <c r="YV38" s="2">
        <f t="shared" si="42"/>
        <v>109691977.14999999</v>
      </c>
      <c r="YW38" s="2">
        <f t="shared" si="42"/>
        <v>63875448.68999999</v>
      </c>
      <c r="YX38" s="2">
        <f t="shared" si="42"/>
        <v>51696148.900000006</v>
      </c>
      <c r="YY38" s="2">
        <f t="shared" si="42"/>
        <v>19584502.559999995</v>
      </c>
      <c r="YZ38" s="2">
        <f t="shared" si="42"/>
        <v>31463786.340000007</v>
      </c>
      <c r="ZA38" s="2">
        <f t="shared" si="42"/>
        <v>29947272.010000005</v>
      </c>
      <c r="ZB38" s="2">
        <f t="shared" si="42"/>
        <v>9128714.5100000016</v>
      </c>
      <c r="ZC38" s="2">
        <f t="shared" si="42"/>
        <v>11023637.630000003</v>
      </c>
      <c r="ZD38" s="2">
        <f t="shared" si="42"/>
        <v>23160056.220000003</v>
      </c>
      <c r="ZE38" s="2">
        <f t="shared" si="42"/>
        <v>193152286.69</v>
      </c>
      <c r="ZF38" s="2">
        <f t="shared" si="42"/>
        <v>22791947.259999998</v>
      </c>
      <c r="ZG38" s="2">
        <f t="shared" si="42"/>
        <v>57767365.709999986</v>
      </c>
      <c r="ZH38" s="2">
        <f t="shared" si="42"/>
        <v>24701666.340000004</v>
      </c>
      <c r="ZI38" s="2">
        <f t="shared" si="42"/>
        <v>46367630.730000004</v>
      </c>
      <c r="ZJ38" s="2">
        <f t="shared" si="42"/>
        <v>20122957.199999999</v>
      </c>
      <c r="ZK38" s="2">
        <f t="shared" si="42"/>
        <v>26350937.019999996</v>
      </c>
      <c r="ZL38" s="2">
        <f t="shared" si="42"/>
        <v>16305276.050000003</v>
      </c>
      <c r="ZM38" s="2">
        <f t="shared" si="42"/>
        <v>21316142.400000021</v>
      </c>
      <c r="ZN38" s="2">
        <f t="shared" si="42"/>
        <v>165886981.97999996</v>
      </c>
      <c r="ZO38" s="2">
        <f t="shared" si="42"/>
        <v>31794315.209999993</v>
      </c>
      <c r="ZP38" s="2">
        <f t="shared" si="42"/>
        <v>27672684.409999996</v>
      </c>
      <c r="ZQ38" s="2">
        <f t="shared" si="42"/>
        <v>319246676.03000015</v>
      </c>
      <c r="ZR38" s="2">
        <f t="shared" si="42"/>
        <v>104764615.45000002</v>
      </c>
      <c r="ZS38" s="2">
        <f t="shared" si="42"/>
        <v>63821195.68</v>
      </c>
      <c r="ZT38" s="2">
        <f t="shared" si="42"/>
        <v>26898530.320000004</v>
      </c>
      <c r="ZU38" s="2">
        <f t="shared" si="42"/>
        <v>135039766</v>
      </c>
      <c r="ZV38" s="2">
        <f t="shared" si="42"/>
        <v>317336759.41000009</v>
      </c>
      <c r="ZW38" s="2">
        <f t="shared" si="42"/>
        <v>-2527034.1999999955</v>
      </c>
      <c r="ZX38" s="2">
        <f t="shared" si="42"/>
        <v>43236904.559999995</v>
      </c>
      <c r="ZY38" s="2">
        <f t="shared" si="42"/>
        <v>46322152.649999999</v>
      </c>
      <c r="ZZ38" s="2">
        <f t="shared" si="42"/>
        <v>13665212.170000006</v>
      </c>
      <c r="AAA38" s="2">
        <f t="shared" si="42"/>
        <v>64667350.810000002</v>
      </c>
      <c r="AAB38" s="2">
        <f t="shared" si="42"/>
        <v>12140921.07</v>
      </c>
      <c r="AAC38" s="2">
        <f t="shared" si="42"/>
        <v>22536408.199999996</v>
      </c>
      <c r="AAD38" s="2">
        <f t="shared" si="42"/>
        <v>34795719.930000007</v>
      </c>
      <c r="AAE38" s="2">
        <f t="shared" si="42"/>
        <v>44069435.439999998</v>
      </c>
      <c r="AAF38" s="2">
        <f t="shared" si="42"/>
        <v>67740822.070000008</v>
      </c>
      <c r="AAG38" s="2">
        <f t="shared" si="42"/>
        <v>62658906.809999995</v>
      </c>
      <c r="AAH38" s="2">
        <f t="shared" ref="AAH38:ACS38" si="43">AAH36-AAH37</f>
        <v>13616904.629999999</v>
      </c>
      <c r="AAI38" s="2">
        <f t="shared" si="43"/>
        <v>29206652.129999995</v>
      </c>
      <c r="AAJ38" s="2">
        <f t="shared" si="43"/>
        <v>69073015.350000024</v>
      </c>
      <c r="AAK38" s="2">
        <f t="shared" si="43"/>
        <v>6872839.8600000031</v>
      </c>
      <c r="AAL38" s="2">
        <f t="shared" si="43"/>
        <v>8927886.7299999967</v>
      </c>
      <c r="AAM38" s="2">
        <f t="shared" si="43"/>
        <v>-1725284.1400000006</v>
      </c>
      <c r="AAN38" s="2">
        <f t="shared" si="43"/>
        <v>23924196.150000002</v>
      </c>
      <c r="AAO38" s="2">
        <f t="shared" si="43"/>
        <v>-1461996.0500000045</v>
      </c>
      <c r="AAP38" s="2">
        <f t="shared" si="43"/>
        <v>13651155.030000001</v>
      </c>
      <c r="AAQ38" s="2">
        <f t="shared" si="43"/>
        <v>343550653.86000001</v>
      </c>
      <c r="AAR38" s="2">
        <f t="shared" si="43"/>
        <v>117510.49000000209</v>
      </c>
      <c r="AAS38" s="2">
        <f t="shared" si="43"/>
        <v>38809376.200000003</v>
      </c>
      <c r="AAT38" s="2">
        <f t="shared" si="43"/>
        <v>178941466.23000002</v>
      </c>
      <c r="AAU38" s="2">
        <f t="shared" si="43"/>
        <v>31335602.120000005</v>
      </c>
      <c r="AAV38" s="2">
        <f t="shared" si="43"/>
        <v>83257134.819999993</v>
      </c>
      <c r="AAW38" s="2">
        <f t="shared" si="43"/>
        <v>6995172.9399999976</v>
      </c>
      <c r="AAX38" s="2">
        <f t="shared" si="43"/>
        <v>87539759.530000001</v>
      </c>
      <c r="AAY38" s="2">
        <f t="shared" si="43"/>
        <v>20409144.760000005</v>
      </c>
      <c r="AAZ38" s="2">
        <f t="shared" si="43"/>
        <v>18891503.539999999</v>
      </c>
      <c r="ABA38" s="2">
        <f t="shared" si="43"/>
        <v>45044389.310000002</v>
      </c>
      <c r="ABB38" s="2">
        <f t="shared" si="43"/>
        <v>42976670.00999999</v>
      </c>
      <c r="ABC38" s="2">
        <f t="shared" si="43"/>
        <v>69512005.25</v>
      </c>
      <c r="ABD38" s="2">
        <f t="shared" si="43"/>
        <v>7104111.3199999984</v>
      </c>
      <c r="ABE38" s="2">
        <f t="shared" si="43"/>
        <v>-760533.60000000149</v>
      </c>
      <c r="ABF38" s="2">
        <f t="shared" si="43"/>
        <v>27748114.960000001</v>
      </c>
      <c r="ABG38" s="2">
        <f t="shared" si="43"/>
        <v>33578359.530000001</v>
      </c>
      <c r="ABH38" s="2">
        <f t="shared" si="43"/>
        <v>66461159.090000011</v>
      </c>
      <c r="ABI38" s="2">
        <f t="shared" si="43"/>
        <v>13831189.459999997</v>
      </c>
      <c r="ABJ38" s="2">
        <f t="shared" si="43"/>
        <v>39288781.630000025</v>
      </c>
      <c r="ABK38" s="2">
        <f t="shared" si="43"/>
        <v>62908178.550000012</v>
      </c>
      <c r="ABL38" s="2">
        <f t="shared" si="43"/>
        <v>33136828.529999997</v>
      </c>
      <c r="ABM38" s="2">
        <f t="shared" si="43"/>
        <v>23637532.009999998</v>
      </c>
      <c r="ABN38" s="2">
        <f t="shared" si="43"/>
        <v>-37240.309999998659</v>
      </c>
      <c r="ABO38" s="2">
        <f t="shared" si="43"/>
        <v>35730454.559999995</v>
      </c>
      <c r="ABP38" s="2">
        <f t="shared" si="43"/>
        <v>16102587.949999999</v>
      </c>
      <c r="ABQ38" s="2">
        <f t="shared" si="43"/>
        <v>245395018.5</v>
      </c>
      <c r="ABR38" s="2">
        <f t="shared" si="43"/>
        <v>80770327.519999996</v>
      </c>
      <c r="ABS38" s="2">
        <f t="shared" si="43"/>
        <v>25696964.219999995</v>
      </c>
      <c r="ABT38" s="2">
        <f t="shared" si="43"/>
        <v>133729251.55999999</v>
      </c>
      <c r="ABU38" s="2">
        <f t="shared" si="43"/>
        <v>125476279.31</v>
      </c>
      <c r="ABV38" s="2">
        <f t="shared" si="43"/>
        <v>97944996.169999987</v>
      </c>
      <c r="ABW38" s="2">
        <f t="shared" si="43"/>
        <v>22586882.749999996</v>
      </c>
      <c r="ABX38" s="2">
        <f t="shared" si="43"/>
        <v>47590543.480000004</v>
      </c>
      <c r="ABY38" s="2">
        <f t="shared" si="43"/>
        <v>39952390.960000001</v>
      </c>
      <c r="ABZ38" s="2">
        <f t="shared" si="43"/>
        <v>8451912.2199997902</v>
      </c>
      <c r="ACA38" s="2">
        <f t="shared" si="43"/>
        <v>45497481.919999987</v>
      </c>
      <c r="ACB38" s="2">
        <f t="shared" si="43"/>
        <v>46943811.770000003</v>
      </c>
      <c r="ACC38" s="2">
        <f t="shared" si="43"/>
        <v>22296426.480000004</v>
      </c>
      <c r="ACD38" s="2">
        <f t="shared" si="43"/>
        <v>15810313.849999998</v>
      </c>
      <c r="ACE38" s="2">
        <f t="shared" si="43"/>
        <v>-20897322.329999998</v>
      </c>
      <c r="ACF38" s="2">
        <f t="shared" si="43"/>
        <v>9837968.7899999991</v>
      </c>
      <c r="ACG38" s="2">
        <f t="shared" si="43"/>
        <v>9790855.700000003</v>
      </c>
      <c r="ACH38" s="2">
        <f t="shared" si="43"/>
        <v>12500414.829999996</v>
      </c>
      <c r="ACI38" s="2">
        <f t="shared" si="43"/>
        <v>27009830.629999999</v>
      </c>
      <c r="ACJ38" s="2">
        <f t="shared" si="43"/>
        <v>10284422.120000001</v>
      </c>
      <c r="ACK38" s="2">
        <f t="shared" si="43"/>
        <v>137180283.70000005</v>
      </c>
      <c r="ACL38" s="2">
        <f t="shared" si="43"/>
        <v>41482466.850000001</v>
      </c>
      <c r="ACM38" s="2">
        <f t="shared" si="43"/>
        <v>12835859.299999993</v>
      </c>
      <c r="ACN38" s="2">
        <f t="shared" si="43"/>
        <v>97339217.51000002</v>
      </c>
      <c r="ACO38" s="2">
        <f t="shared" si="43"/>
        <v>7086129.9300000006</v>
      </c>
      <c r="ACP38" s="2">
        <f t="shared" si="43"/>
        <v>-15443469.719999995</v>
      </c>
      <c r="ACQ38" s="2">
        <f t="shared" si="43"/>
        <v>37314687.140000001</v>
      </c>
      <c r="ACR38" s="2">
        <f t="shared" si="43"/>
        <v>231575190.09000009</v>
      </c>
      <c r="ACS38" s="2">
        <f t="shared" si="43"/>
        <v>239825451.07999998</v>
      </c>
      <c r="ACT38" s="2">
        <f t="shared" ref="ACT38:AFE38" si="44">ACT36-ACT37</f>
        <v>6230858.6599999964</v>
      </c>
      <c r="ACU38" s="2">
        <f t="shared" si="44"/>
        <v>1680581.6200000122</v>
      </c>
      <c r="ACV38" s="2">
        <f t="shared" si="44"/>
        <v>42156863.689999975</v>
      </c>
      <c r="ACW38" s="2">
        <f t="shared" si="44"/>
        <v>564376242.17999983</v>
      </c>
      <c r="ACX38" s="2">
        <f t="shared" si="44"/>
        <v>1281014.4099999964</v>
      </c>
      <c r="ACY38" s="2">
        <f t="shared" si="44"/>
        <v>41327825.780000009</v>
      </c>
      <c r="ACZ38" s="2">
        <f t="shared" si="44"/>
        <v>38553495.399999991</v>
      </c>
      <c r="ADA38" s="2">
        <f t="shared" si="44"/>
        <v>-2651508.5299999975</v>
      </c>
      <c r="ADB38" s="2">
        <f t="shared" si="44"/>
        <v>-2131445.7399999965</v>
      </c>
      <c r="ADC38" s="2">
        <f t="shared" si="44"/>
        <v>-3791068.4399999985</v>
      </c>
      <c r="ADD38" s="2">
        <f t="shared" si="44"/>
        <v>753821.34999999776</v>
      </c>
      <c r="ADE38" s="2">
        <f t="shared" si="44"/>
        <v>26801676.020000003</v>
      </c>
      <c r="ADF38" s="2">
        <f t="shared" si="44"/>
        <v>54121114.710000008</v>
      </c>
      <c r="ADG38" s="2">
        <f>ADG36-ADG37</f>
        <v>53456197.470000006</v>
      </c>
      <c r="ADH38" s="2">
        <f t="shared" si="44"/>
        <v>3442610.4200000316</v>
      </c>
      <c r="ADI38" s="2">
        <f t="shared" si="44"/>
        <v>26531135.910000004</v>
      </c>
      <c r="ADJ38" s="2">
        <f t="shared" si="44"/>
        <v>26378466.879999999</v>
      </c>
      <c r="ADK38" s="2">
        <f t="shared" si="44"/>
        <v>5865319.9199999981</v>
      </c>
      <c r="ADL38" s="2">
        <f t="shared" si="44"/>
        <v>9590900.6100000031</v>
      </c>
      <c r="ADM38" s="2">
        <f t="shared" si="44"/>
        <v>8300958.9600000018</v>
      </c>
      <c r="ADN38" s="2">
        <f t="shared" si="44"/>
        <v>37607771.330000006</v>
      </c>
      <c r="ADO38" s="2">
        <f t="shared" si="44"/>
        <v>12333337.240000002</v>
      </c>
      <c r="ADP38" s="2">
        <f t="shared" si="44"/>
        <v>4132085.3999999985</v>
      </c>
      <c r="ADQ38" s="2">
        <f t="shared" si="44"/>
        <v>331302481.25</v>
      </c>
      <c r="ADR38" s="2">
        <f t="shared" si="44"/>
        <v>101672378.31999998</v>
      </c>
      <c r="ADS38" s="2">
        <f t="shared" si="44"/>
        <v>53481605.640000001</v>
      </c>
      <c r="ADT38" s="2">
        <f t="shared" si="44"/>
        <v>50241791.960000001</v>
      </c>
      <c r="ADU38" s="2">
        <f t="shared" si="44"/>
        <v>-30659587.939999968</v>
      </c>
      <c r="ADV38" s="2">
        <f t="shared" si="44"/>
        <v>-5319292.1099999994</v>
      </c>
      <c r="ADW38" s="2">
        <f t="shared" si="44"/>
        <v>-583338.88000000082</v>
      </c>
      <c r="ADX38" s="2">
        <f t="shared" si="44"/>
        <v>25389719.670000002</v>
      </c>
      <c r="ADY38" s="2">
        <f t="shared" si="44"/>
        <v>-8173939</v>
      </c>
      <c r="ADZ38" s="2">
        <f t="shared" si="44"/>
        <v>2213647.7199999988</v>
      </c>
      <c r="AEA38" s="2">
        <f t="shared" si="44"/>
        <v>83226316.820000052</v>
      </c>
      <c r="AEB38" s="2">
        <f t="shared" si="44"/>
        <v>23717147.569999963</v>
      </c>
      <c r="AEC38" s="2">
        <f t="shared" si="44"/>
        <v>-66663624.569999993</v>
      </c>
      <c r="AED38" s="2">
        <f t="shared" si="44"/>
        <v>10503825.970000006</v>
      </c>
      <c r="AEE38" s="2">
        <f t="shared" si="44"/>
        <v>27665049.779999997</v>
      </c>
      <c r="AEF38" s="2">
        <f t="shared" si="44"/>
        <v>28627753.040000007</v>
      </c>
      <c r="AEG38" s="2">
        <f t="shared" si="44"/>
        <v>3948467.4800000042</v>
      </c>
      <c r="AEH38" s="2">
        <f t="shared" si="44"/>
        <v>-21321722.970000006</v>
      </c>
      <c r="AEI38" s="2">
        <f t="shared" si="44"/>
        <v>-4770481.7900000028</v>
      </c>
      <c r="AEJ38" s="2">
        <f t="shared" si="44"/>
        <v>51861142.799999997</v>
      </c>
      <c r="AEK38" s="2">
        <f t="shared" si="44"/>
        <v>-234294.8599999994</v>
      </c>
      <c r="AEL38" s="2">
        <f t="shared" si="44"/>
        <v>72632278.810000002</v>
      </c>
      <c r="AEM38" s="2">
        <f t="shared" si="44"/>
        <v>9985595.1999999918</v>
      </c>
      <c r="AEN38" s="2">
        <f t="shared" si="44"/>
        <v>-7397258.4899999965</v>
      </c>
      <c r="AEO38" s="2">
        <f t="shared" si="44"/>
        <v>12931394.499999985</v>
      </c>
      <c r="AEP38" s="2">
        <f t="shared" si="44"/>
        <v>45479906.079999998</v>
      </c>
      <c r="AEQ38" s="2">
        <f t="shared" si="44"/>
        <v>10875096.16</v>
      </c>
      <c r="AER38" s="2">
        <f t="shared" si="44"/>
        <v>-50830552.490000002</v>
      </c>
      <c r="AES38" s="2">
        <f t="shared" si="44"/>
        <v>2929825.6700000004</v>
      </c>
      <c r="AET38" s="2">
        <f t="shared" si="44"/>
        <v>-19392994.199999981</v>
      </c>
      <c r="AEU38" s="2">
        <f t="shared" si="44"/>
        <v>455294694.39999986</v>
      </c>
      <c r="AEV38" s="2">
        <f t="shared" si="44"/>
        <v>54343728.519999996</v>
      </c>
      <c r="AEW38" s="2">
        <f t="shared" si="44"/>
        <v>97190431.99000001</v>
      </c>
      <c r="AEX38" s="2">
        <f t="shared" si="44"/>
        <v>609645.74000000954</v>
      </c>
      <c r="AEY38" s="2">
        <f t="shared" si="44"/>
        <v>9183914.3399999943</v>
      </c>
      <c r="AEZ38" s="2">
        <f t="shared" si="44"/>
        <v>-3607143.2299999967</v>
      </c>
      <c r="AFA38" s="2">
        <f t="shared" si="44"/>
        <v>8730764.2800000012</v>
      </c>
      <c r="AFB38" s="2">
        <f t="shared" si="44"/>
        <v>-6362273.0500000007</v>
      </c>
      <c r="AFC38" s="2">
        <f t="shared" si="44"/>
        <v>-6093865.290000001</v>
      </c>
      <c r="AFD38" s="2">
        <f t="shared" si="44"/>
        <v>-3237040.08</v>
      </c>
      <c r="AFE38" s="2">
        <f t="shared" si="44"/>
        <v>294528678.37999994</v>
      </c>
      <c r="AFF38" s="2">
        <f t="shared" ref="AFF38:AHQ38" si="45">AFF36-AFF37</f>
        <v>199139270.11000001</v>
      </c>
      <c r="AFG38" s="2">
        <f t="shared" si="45"/>
        <v>64604698.269999996</v>
      </c>
      <c r="AFH38" s="2">
        <f t="shared" si="45"/>
        <v>44327417.440000013</v>
      </c>
      <c r="AFI38" s="2">
        <f t="shared" si="45"/>
        <v>207080244.64999998</v>
      </c>
      <c r="AFJ38" s="2">
        <f t="shared" si="45"/>
        <v>64990585.240000002</v>
      </c>
      <c r="AFK38" s="2">
        <f t="shared" si="45"/>
        <v>16762165.309999991</v>
      </c>
      <c r="AFL38" s="2">
        <f t="shared" si="45"/>
        <v>16665278.080000002</v>
      </c>
      <c r="AFM38" s="2">
        <f t="shared" si="45"/>
        <v>46755204.75</v>
      </c>
      <c r="AFN38" s="2">
        <f t="shared" si="45"/>
        <v>28912754.73</v>
      </c>
      <c r="AFO38" s="2">
        <f t="shared" si="45"/>
        <v>17786367.309999999</v>
      </c>
      <c r="AFP38" s="2">
        <f t="shared" si="45"/>
        <v>36864871.789999992</v>
      </c>
      <c r="AFQ38" s="2">
        <f t="shared" si="45"/>
        <v>31980250.830000006</v>
      </c>
      <c r="AFR38" s="2">
        <f t="shared" si="45"/>
        <v>569424115.99000025</v>
      </c>
      <c r="AFS38" s="2">
        <f t="shared" si="45"/>
        <v>70986661.560000002</v>
      </c>
      <c r="AFT38" s="2">
        <f t="shared" si="45"/>
        <v>110030098.72999999</v>
      </c>
      <c r="AFU38" s="2">
        <f t="shared" si="45"/>
        <v>37789601.210000001</v>
      </c>
      <c r="AFV38" s="2">
        <f t="shared" si="45"/>
        <v>58243124.74000001</v>
      </c>
      <c r="AFW38" s="2">
        <f t="shared" si="45"/>
        <v>43509466.590000004</v>
      </c>
      <c r="AFX38" s="2">
        <f t="shared" si="45"/>
        <v>30102963.460000008</v>
      </c>
      <c r="AFY38" s="2">
        <f t="shared" si="45"/>
        <v>119427717.73999998</v>
      </c>
      <c r="AFZ38" s="2">
        <f t="shared" si="45"/>
        <v>47198311.939999983</v>
      </c>
      <c r="AGA38" s="2">
        <f t="shared" si="45"/>
        <v>21369125.119999997</v>
      </c>
      <c r="AGB38" s="2">
        <f t="shared" si="45"/>
        <v>173789310.67999998</v>
      </c>
      <c r="AGC38" s="2">
        <f t="shared" si="45"/>
        <v>63007712.639999993</v>
      </c>
      <c r="AGD38" s="2">
        <f t="shared" si="45"/>
        <v>464829585.23000008</v>
      </c>
      <c r="AGE38" s="2">
        <f t="shared" si="45"/>
        <v>102018018.65000001</v>
      </c>
      <c r="AGF38" s="2">
        <f t="shared" si="45"/>
        <v>39870921.259999998</v>
      </c>
      <c r="AGG38" s="2">
        <f t="shared" si="45"/>
        <v>83124694.049999997</v>
      </c>
      <c r="AGH38" s="2">
        <f t="shared" si="45"/>
        <v>88938280.770000011</v>
      </c>
      <c r="AGI38" s="2">
        <f t="shared" si="45"/>
        <v>26322261.410000004</v>
      </c>
      <c r="AGJ38" s="2">
        <f t="shared" si="45"/>
        <v>39821588.619999997</v>
      </c>
      <c r="AGK38" s="2">
        <f t="shared" si="45"/>
        <v>47117987.07</v>
      </c>
      <c r="AGL38" s="2">
        <f t="shared" si="45"/>
        <v>17771821.490000002</v>
      </c>
      <c r="AGM38" s="2">
        <f t="shared" si="45"/>
        <v>26853831.710000008</v>
      </c>
      <c r="AGN38" s="2">
        <f t="shared" si="45"/>
        <v>16809769.330000006</v>
      </c>
      <c r="AGO38" s="2">
        <f t="shared" si="45"/>
        <v>757406523.06999946</v>
      </c>
      <c r="AGP38" s="2">
        <f t="shared" si="45"/>
        <v>98169088.699999988</v>
      </c>
      <c r="AGQ38" s="2">
        <f t="shared" si="45"/>
        <v>182959864.13</v>
      </c>
      <c r="AGR38" s="2">
        <f t="shared" si="45"/>
        <v>37835997.550000012</v>
      </c>
      <c r="AGS38" s="2">
        <f t="shared" si="45"/>
        <v>168364124.67000002</v>
      </c>
      <c r="AGT38" s="2">
        <f t="shared" si="45"/>
        <v>94897909.980000004</v>
      </c>
      <c r="AGU38" s="2">
        <f t="shared" si="45"/>
        <v>9153448.4400000013</v>
      </c>
      <c r="AGV38" s="2">
        <f t="shared" si="45"/>
        <v>48322170.960000001</v>
      </c>
      <c r="AGW38" s="2">
        <f t="shared" si="45"/>
        <v>493592722.62000006</v>
      </c>
      <c r="AGX38" s="2">
        <f t="shared" si="45"/>
        <v>320542990.96999991</v>
      </c>
      <c r="AGY38" s="2">
        <f t="shared" si="45"/>
        <v>893994.88999999315</v>
      </c>
      <c r="AGZ38" s="2">
        <f t="shared" si="45"/>
        <v>222786322.31</v>
      </c>
      <c r="AHA38" s="2">
        <f t="shared" si="45"/>
        <v>132356010.81</v>
      </c>
      <c r="AHB38" s="2">
        <f t="shared" si="45"/>
        <v>158184451.31000003</v>
      </c>
      <c r="AHC38" s="2">
        <f t="shared" si="45"/>
        <v>4436359.7899999972</v>
      </c>
      <c r="AHD38" s="2">
        <f t="shared" si="45"/>
        <v>29207650.409999996</v>
      </c>
      <c r="AHE38" s="2">
        <f t="shared" si="45"/>
        <v>11784166.609999999</v>
      </c>
      <c r="AHF38" s="2">
        <f t="shared" si="45"/>
        <v>55574935.919999979</v>
      </c>
      <c r="AHG38" s="2">
        <f t="shared" si="45"/>
        <v>169560910.00999996</v>
      </c>
      <c r="AHH38" s="2">
        <f t="shared" si="45"/>
        <v>83830117.590000004</v>
      </c>
      <c r="AHI38" s="2">
        <f t="shared" si="45"/>
        <v>27660229.850000005</v>
      </c>
      <c r="AHJ38" s="2">
        <f t="shared" si="45"/>
        <v>75289250.999999985</v>
      </c>
      <c r="AHK38" s="2">
        <f t="shared" si="45"/>
        <v>37622507.580000013</v>
      </c>
      <c r="AHL38" s="2">
        <f t="shared" si="45"/>
        <v>43144920.090000011</v>
      </c>
      <c r="AHM38" s="2">
        <f t="shared" si="45"/>
        <v>15894289.489999996</v>
      </c>
      <c r="AHN38" s="2">
        <f t="shared" si="45"/>
        <v>6550457.1399999857</v>
      </c>
      <c r="AHO38" s="2">
        <f t="shared" si="45"/>
        <v>51504478.350000009</v>
      </c>
      <c r="AHP38" s="2">
        <f t="shared" si="45"/>
        <v>25161747.09999999</v>
      </c>
      <c r="AHQ38" s="2">
        <f t="shared" si="45"/>
        <v>30597977.259999998</v>
      </c>
      <c r="AHR38" s="2">
        <f t="shared" ref="AHR38:AHT38" si="46">AHR36-AHR37</f>
        <v>21908318.830000013</v>
      </c>
      <c r="AHS38" s="2">
        <f t="shared" si="46"/>
        <v>18877912.109999999</v>
      </c>
      <c r="AHT38" s="2">
        <f t="shared" si="46"/>
        <v>-3075147.7800000012</v>
      </c>
      <c r="AHU38" s="2">
        <f>AHU36-AHU37</f>
        <v>58608194148.566055</v>
      </c>
      <c r="AHW38" s="625"/>
    </row>
    <row r="39" spans="1:910" x14ac:dyDescent="0.8">
      <c r="D39" s="612" t="s">
        <v>2601</v>
      </c>
      <c r="E39" s="612" t="s">
        <v>2605</v>
      </c>
      <c r="F39" s="612" t="s">
        <v>2609</v>
      </c>
      <c r="G39" s="612" t="s">
        <v>2613</v>
      </c>
      <c r="H39" s="612" t="s">
        <v>2617</v>
      </c>
      <c r="I39" s="612" t="s">
        <v>2621</v>
      </c>
      <c r="J39" s="612" t="s">
        <v>2625</v>
      </c>
      <c r="K39" s="612" t="s">
        <v>2629</v>
      </c>
      <c r="L39" s="612" t="s">
        <v>2633</v>
      </c>
      <c r="M39" s="612" t="s">
        <v>2637</v>
      </c>
      <c r="N39" s="612" t="s">
        <v>2641</v>
      </c>
      <c r="O39" s="612" t="s">
        <v>2645</v>
      </c>
      <c r="P39" s="612" t="s">
        <v>2649</v>
      </c>
      <c r="Q39" s="612" t="s">
        <v>2653</v>
      </c>
      <c r="R39" s="612" t="s">
        <v>2657</v>
      </c>
      <c r="S39" s="612" t="s">
        <v>2661</v>
      </c>
      <c r="T39" s="612" t="s">
        <v>2665</v>
      </c>
      <c r="U39" s="612" t="s">
        <v>2669</v>
      </c>
      <c r="V39" s="612"/>
      <c r="W39" s="612" t="s">
        <v>2285</v>
      </c>
      <c r="X39" s="612" t="s">
        <v>2293</v>
      </c>
      <c r="Y39" s="612" t="s">
        <v>2301</v>
      </c>
      <c r="Z39" s="612" t="s">
        <v>2308</v>
      </c>
      <c r="AA39" s="612" t="s">
        <v>2313</v>
      </c>
      <c r="AB39" s="612" t="s">
        <v>2317</v>
      </c>
      <c r="AC39" s="612" t="s">
        <v>2321</v>
      </c>
      <c r="AD39" s="612" t="s">
        <v>2325</v>
      </c>
      <c r="AE39" s="612" t="s">
        <v>2329</v>
      </c>
      <c r="AF39" s="612" t="s">
        <v>2333</v>
      </c>
      <c r="AG39" s="612" t="s">
        <v>2337</v>
      </c>
      <c r="AH39" s="612" t="s">
        <v>2342</v>
      </c>
      <c r="AI39" s="612" t="s">
        <v>2346</v>
      </c>
      <c r="AJ39" s="612" t="s">
        <v>2350</v>
      </c>
      <c r="AK39" s="612" t="s">
        <v>2354</v>
      </c>
      <c r="AL39" s="612" t="s">
        <v>2358</v>
      </c>
      <c r="AM39" s="612" t="s">
        <v>2362</v>
      </c>
      <c r="AN39" s="612" t="s">
        <v>2366</v>
      </c>
      <c r="AO39" s="612" t="s">
        <v>2370</v>
      </c>
      <c r="AP39" s="612" t="s">
        <v>2374</v>
      </c>
      <c r="AQ39" s="612" t="s">
        <v>2378</v>
      </c>
      <c r="AR39" s="612" t="s">
        <v>2382</v>
      </c>
      <c r="AS39" s="612" t="s">
        <v>2386</v>
      </c>
      <c r="AT39" s="612" t="s">
        <v>2390</v>
      </c>
      <c r="AU39" s="612" t="s">
        <v>2508</v>
      </c>
      <c r="AV39" s="612" t="s">
        <v>2511</v>
      </c>
      <c r="AW39" s="612" t="s">
        <v>2515</v>
      </c>
      <c r="AX39" s="612" t="s">
        <v>2519</v>
      </c>
      <c r="AY39" s="612" t="s">
        <v>2523</v>
      </c>
      <c r="AZ39" s="612" t="s">
        <v>2527</v>
      </c>
      <c r="BA39" s="612" t="s">
        <v>2531</v>
      </c>
      <c r="BB39" s="612" t="s">
        <v>2535</v>
      </c>
      <c r="BC39" s="612" t="s">
        <v>2539</v>
      </c>
      <c r="BD39" s="612" t="s">
        <v>2543</v>
      </c>
      <c r="BE39" s="612" t="s">
        <v>2547</v>
      </c>
      <c r="BF39" s="612" t="s">
        <v>2551</v>
      </c>
      <c r="BG39" s="612" t="s">
        <v>2555</v>
      </c>
      <c r="BH39" s="612" t="s">
        <v>2559</v>
      </c>
      <c r="BI39" s="612" t="s">
        <v>2563</v>
      </c>
      <c r="BJ39" s="612" t="s">
        <v>2566</v>
      </c>
      <c r="BK39" s="612" t="s">
        <v>2569</v>
      </c>
      <c r="BL39" s="612" t="s">
        <v>2573</v>
      </c>
      <c r="BM39" s="612" t="s">
        <v>2577</v>
      </c>
      <c r="BN39" s="612" t="s">
        <v>2581</v>
      </c>
      <c r="BO39" s="612" t="s">
        <v>2585</v>
      </c>
      <c r="BP39" s="612" t="s">
        <v>2589</v>
      </c>
      <c r="BQ39" s="612" t="s">
        <v>2593</v>
      </c>
      <c r="BR39" s="612" t="s">
        <v>2597</v>
      </c>
      <c r="BS39" s="612" t="s">
        <v>2477</v>
      </c>
      <c r="BT39" s="612" t="s">
        <v>2480</v>
      </c>
      <c r="BU39" s="612" t="s">
        <v>2484</v>
      </c>
      <c r="BV39" s="612" t="s">
        <v>2488</v>
      </c>
      <c r="BW39" s="612" t="s">
        <v>2492</v>
      </c>
      <c r="BX39" s="612" t="s">
        <v>2496</v>
      </c>
      <c r="BY39" s="612" t="s">
        <v>2500</v>
      </c>
      <c r="BZ39" s="612" t="s">
        <v>2504</v>
      </c>
      <c r="CA39" s="612" t="s">
        <v>2673</v>
      </c>
      <c r="CB39" s="612" t="s">
        <v>2677</v>
      </c>
      <c r="CC39" s="612" t="s">
        <v>2681</v>
      </c>
      <c r="CD39" s="612" t="s">
        <v>2685</v>
      </c>
      <c r="CE39" s="612" t="s">
        <v>2689</v>
      </c>
      <c r="CF39" s="612" t="s">
        <v>2693</v>
      </c>
      <c r="CG39" s="612" t="s">
        <v>2697</v>
      </c>
      <c r="CH39" s="612" t="s">
        <v>2426</v>
      </c>
      <c r="CI39" s="612" t="s">
        <v>2429</v>
      </c>
      <c r="CJ39" s="612" t="s">
        <v>2433</v>
      </c>
      <c r="CK39" s="612" t="s">
        <v>2437</v>
      </c>
      <c r="CL39" s="612" t="s">
        <v>2441</v>
      </c>
      <c r="CM39" s="612" t="s">
        <v>2445</v>
      </c>
      <c r="CN39" s="612" t="s">
        <v>2449</v>
      </c>
      <c r="CO39" s="612" t="s">
        <v>2453</v>
      </c>
      <c r="CP39" s="612" t="s">
        <v>2457</v>
      </c>
      <c r="CQ39" s="612" t="s">
        <v>2461</v>
      </c>
      <c r="CR39" s="612" t="s">
        <v>2465</v>
      </c>
      <c r="CS39" s="612" t="s">
        <v>2469</v>
      </c>
      <c r="CT39" s="612" t="s">
        <v>2473</v>
      </c>
      <c r="CU39" s="612" t="s">
        <v>2395</v>
      </c>
      <c r="CV39" s="612" t="s">
        <v>2398</v>
      </c>
      <c r="CW39" s="612" t="s">
        <v>2402</v>
      </c>
      <c r="CX39" s="612" t="s">
        <v>2406</v>
      </c>
      <c r="CY39" s="612" t="s">
        <v>2410</v>
      </c>
      <c r="CZ39" s="612" t="s">
        <v>2414</v>
      </c>
      <c r="DA39" s="612" t="s">
        <v>2418</v>
      </c>
      <c r="DB39" s="612" t="s">
        <v>2422</v>
      </c>
      <c r="DC39" s="612" t="s">
        <v>2736</v>
      </c>
      <c r="DD39" s="612" t="s">
        <v>2740</v>
      </c>
      <c r="DE39" s="612" t="s">
        <v>2744</v>
      </c>
      <c r="DF39" s="612" t="s">
        <v>2748</v>
      </c>
      <c r="DG39" s="612" t="s">
        <v>2752</v>
      </c>
      <c r="DH39" s="612" t="s">
        <v>2756</v>
      </c>
      <c r="DI39" s="612" t="s">
        <v>2760</v>
      </c>
      <c r="DJ39" s="612" t="s">
        <v>2764</v>
      </c>
      <c r="DK39" s="612" t="s">
        <v>2768</v>
      </c>
      <c r="DL39" s="612" t="s">
        <v>2807</v>
      </c>
      <c r="DM39" s="612" t="s">
        <v>2811</v>
      </c>
      <c r="DN39" s="612" t="s">
        <v>2815</v>
      </c>
      <c r="DO39" s="612" t="s">
        <v>2819</v>
      </c>
      <c r="DP39" s="612" t="s">
        <v>2823</v>
      </c>
      <c r="DQ39" s="612" t="s">
        <v>2827</v>
      </c>
      <c r="DR39" s="612" t="s">
        <v>2831</v>
      </c>
      <c r="DS39" s="612" t="s">
        <v>2835</v>
      </c>
      <c r="DT39" s="612" t="s">
        <v>2839</v>
      </c>
      <c r="DU39" s="612" t="s">
        <v>2843</v>
      </c>
      <c r="DV39" s="612" t="s">
        <v>2846</v>
      </c>
      <c r="DW39" s="612" t="s">
        <v>2850</v>
      </c>
      <c r="DX39" s="612" t="s">
        <v>2854</v>
      </c>
      <c r="DY39" s="612" t="s">
        <v>2858</v>
      </c>
      <c r="DZ39" s="612" t="s">
        <v>2862</v>
      </c>
      <c r="EA39" s="612" t="s">
        <v>2866</v>
      </c>
      <c r="EB39" s="612" t="s">
        <v>2870</v>
      </c>
      <c r="EC39" s="612" t="s">
        <v>2874</v>
      </c>
      <c r="ED39" s="612" t="s">
        <v>2878</v>
      </c>
      <c r="EE39" s="612" t="s">
        <v>2882</v>
      </c>
      <c r="EF39" s="612" t="s">
        <v>2772</v>
      </c>
      <c r="EG39" s="612" t="s">
        <v>2775</v>
      </c>
      <c r="EH39" s="612" t="s">
        <v>2779</v>
      </c>
      <c r="EI39" s="612" t="s">
        <v>2783</v>
      </c>
      <c r="EJ39" s="612" t="s">
        <v>2787</v>
      </c>
      <c r="EK39" s="612" t="s">
        <v>2791</v>
      </c>
      <c r="EL39" s="612" t="s">
        <v>2795</v>
      </c>
      <c r="EM39" s="612" t="s">
        <v>2799</v>
      </c>
      <c r="EN39" s="612" t="s">
        <v>2803</v>
      </c>
      <c r="EO39" s="612" t="s">
        <v>2701</v>
      </c>
      <c r="EP39" s="612" t="s">
        <v>2704</v>
      </c>
      <c r="EQ39" s="612" t="s">
        <v>2708</v>
      </c>
      <c r="ER39" s="612" t="s">
        <v>2712</v>
      </c>
      <c r="ES39" s="612" t="s">
        <v>2716</v>
      </c>
      <c r="ET39" s="612" t="s">
        <v>2720</v>
      </c>
      <c r="EU39" s="612" t="s">
        <v>2724</v>
      </c>
      <c r="EV39" s="612" t="s">
        <v>2728</v>
      </c>
      <c r="EW39" s="612" t="s">
        <v>2732</v>
      </c>
      <c r="EX39" s="612" t="s">
        <v>3003</v>
      </c>
      <c r="EY39" s="612" t="s">
        <v>3006</v>
      </c>
      <c r="EZ39" s="612" t="s">
        <v>3010</v>
      </c>
      <c r="FA39" s="612" t="s">
        <v>3014</v>
      </c>
      <c r="FB39" s="612" t="s">
        <v>3018</v>
      </c>
      <c r="FC39" s="612" t="s">
        <v>3022</v>
      </c>
      <c r="FD39" s="612" t="s">
        <v>3026</v>
      </c>
      <c r="FE39" s="612" t="s">
        <v>3030</v>
      </c>
      <c r="FF39" s="612" t="s">
        <v>3034</v>
      </c>
      <c r="FG39" s="612" t="s">
        <v>3038</v>
      </c>
      <c r="FH39" s="612" t="s">
        <v>3042</v>
      </c>
      <c r="FI39" s="612" t="s">
        <v>3046</v>
      </c>
      <c r="FJ39" s="612" t="s">
        <v>2886</v>
      </c>
      <c r="FK39" s="612" t="s">
        <v>2890</v>
      </c>
      <c r="FL39" s="612" t="s">
        <v>2894</v>
      </c>
      <c r="FM39" s="612" t="s">
        <v>2898</v>
      </c>
      <c r="FN39" s="612" t="s">
        <v>2902</v>
      </c>
      <c r="FO39" s="612" t="s">
        <v>2906</v>
      </c>
      <c r="FP39" s="612" t="s">
        <v>2910</v>
      </c>
      <c r="FQ39" s="612" t="s">
        <v>2913</v>
      </c>
      <c r="FR39" s="612" t="s">
        <v>2916</v>
      </c>
      <c r="FS39" s="612" t="s">
        <v>2920</v>
      </c>
      <c r="FT39" s="612" t="s">
        <v>2924</v>
      </c>
      <c r="FU39" s="612" t="s">
        <v>2928</v>
      </c>
      <c r="FV39" s="612" t="s">
        <v>2932</v>
      </c>
      <c r="FW39" s="612" t="s">
        <v>2936</v>
      </c>
      <c r="FX39" s="612" t="s">
        <v>2940</v>
      </c>
      <c r="FY39" s="612" t="s">
        <v>2944</v>
      </c>
      <c r="FZ39" s="612" t="s">
        <v>2948</v>
      </c>
      <c r="GA39" s="612" t="s">
        <v>2952</v>
      </c>
      <c r="GB39" s="612" t="s">
        <v>2956</v>
      </c>
      <c r="GC39" s="612" t="s">
        <v>2960</v>
      </c>
      <c r="GD39" s="612" t="s">
        <v>2964</v>
      </c>
      <c r="GE39" s="612" t="s">
        <v>2968</v>
      </c>
      <c r="GF39" s="612" t="s">
        <v>3049</v>
      </c>
      <c r="GG39" s="612" t="s">
        <v>3052</v>
      </c>
      <c r="GH39" s="612" t="s">
        <v>3056</v>
      </c>
      <c r="GI39" s="612" t="s">
        <v>3060</v>
      </c>
      <c r="GJ39" s="612" t="s">
        <v>3064</v>
      </c>
      <c r="GK39" s="612" t="s">
        <v>3068</v>
      </c>
      <c r="GL39" s="612" t="s">
        <v>3072</v>
      </c>
      <c r="GM39" s="612" t="s">
        <v>3076</v>
      </c>
      <c r="GN39" s="612" t="s">
        <v>3080</v>
      </c>
      <c r="GO39" s="612" t="s">
        <v>3084</v>
      </c>
      <c r="GP39" s="612" t="s">
        <v>3088</v>
      </c>
      <c r="GQ39" s="612" t="s">
        <v>3092</v>
      </c>
      <c r="GR39" s="612" t="s">
        <v>2972</v>
      </c>
      <c r="GS39" s="612" t="s">
        <v>2975</v>
      </c>
      <c r="GT39" s="612" t="s">
        <v>2979</v>
      </c>
      <c r="GU39" s="612" t="s">
        <v>2983</v>
      </c>
      <c r="GV39" s="612" t="s">
        <v>2987</v>
      </c>
      <c r="GW39" s="612" t="s">
        <v>2991</v>
      </c>
      <c r="GX39" s="612" t="s">
        <v>2995</v>
      </c>
      <c r="GY39" s="612" t="s">
        <v>2999</v>
      </c>
      <c r="GZ39" s="612" t="s">
        <v>3359</v>
      </c>
      <c r="HA39" s="612" t="s">
        <v>3362</v>
      </c>
      <c r="HB39" s="612" t="s">
        <v>3366</v>
      </c>
      <c r="HC39" s="612" t="s">
        <v>3370</v>
      </c>
      <c r="HD39" s="612" t="s">
        <v>3096</v>
      </c>
      <c r="HE39" s="612" t="s">
        <v>3100</v>
      </c>
      <c r="HF39" s="612" t="s">
        <v>3104</v>
      </c>
      <c r="HG39" s="612" t="s">
        <v>3108</v>
      </c>
      <c r="HH39" s="612" t="s">
        <v>3112</v>
      </c>
      <c r="HI39" s="612" t="s">
        <v>3116</v>
      </c>
      <c r="HJ39" s="612" t="s">
        <v>3120</v>
      </c>
      <c r="HK39" s="612" t="s">
        <v>6376</v>
      </c>
      <c r="HL39" s="612" t="s">
        <v>3124</v>
      </c>
      <c r="HM39" s="612" t="s">
        <v>3127</v>
      </c>
      <c r="HN39" s="612" t="s">
        <v>3131</v>
      </c>
      <c r="HO39" s="612" t="s">
        <v>3135</v>
      </c>
      <c r="HP39" s="612" t="s">
        <v>3139</v>
      </c>
      <c r="HQ39" s="612" t="s">
        <v>3143</v>
      </c>
      <c r="HR39" s="612" t="s">
        <v>3147</v>
      </c>
      <c r="HS39" s="612" t="s">
        <v>3151</v>
      </c>
      <c r="HT39" s="612" t="s">
        <v>3155</v>
      </c>
      <c r="HU39" s="612" t="s">
        <v>3158</v>
      </c>
      <c r="HV39" s="612" t="s">
        <v>3162</v>
      </c>
      <c r="HW39" s="612" t="s">
        <v>3166</v>
      </c>
      <c r="HX39" s="612" t="s">
        <v>3170</v>
      </c>
      <c r="HY39" s="612" t="s">
        <v>3174</v>
      </c>
      <c r="HZ39" s="612" t="s">
        <v>3178</v>
      </c>
      <c r="IA39" s="612" t="s">
        <v>3182</v>
      </c>
      <c r="IB39" s="612" t="s">
        <v>3186</v>
      </c>
      <c r="IC39" s="612" t="s">
        <v>3190</v>
      </c>
      <c r="ID39" s="612" t="s">
        <v>3194</v>
      </c>
      <c r="IE39" s="612" t="s">
        <v>3198</v>
      </c>
      <c r="IF39" s="612" t="s">
        <v>3202</v>
      </c>
      <c r="IG39" s="612" t="s">
        <v>3206</v>
      </c>
      <c r="IH39" s="612" t="s">
        <v>3210</v>
      </c>
      <c r="II39" s="612" t="s">
        <v>3214</v>
      </c>
      <c r="IJ39" s="612" t="s">
        <v>3245</v>
      </c>
      <c r="IK39" s="612" t="s">
        <v>3249</v>
      </c>
      <c r="IL39" s="612" t="s">
        <v>3253</v>
      </c>
      <c r="IM39" s="612" t="s">
        <v>3257</v>
      </c>
      <c r="IN39" s="612" t="s">
        <v>3261</v>
      </c>
      <c r="IO39" s="612" t="s">
        <v>3265</v>
      </c>
      <c r="IP39" s="612" t="s">
        <v>3269</v>
      </c>
      <c r="IQ39" s="612" t="s">
        <v>3273</v>
      </c>
      <c r="IR39" s="612" t="s">
        <v>3277</v>
      </c>
      <c r="IS39" s="612" t="s">
        <v>3281</v>
      </c>
      <c r="IT39" s="612" t="s">
        <v>3285</v>
      </c>
      <c r="IU39" s="612" t="s">
        <v>3312</v>
      </c>
      <c r="IV39" s="612" t="s">
        <v>3315</v>
      </c>
      <c r="IW39" s="612" t="s">
        <v>3319</v>
      </c>
      <c r="IX39" s="612" t="s">
        <v>3323</v>
      </c>
      <c r="IY39" s="612" t="s">
        <v>3327</v>
      </c>
      <c r="IZ39" s="612" t="s">
        <v>3331</v>
      </c>
      <c r="JA39" s="612" t="s">
        <v>3335</v>
      </c>
      <c r="JB39" s="612" t="s">
        <v>3339</v>
      </c>
      <c r="JC39" s="612" t="s">
        <v>3343</v>
      </c>
      <c r="JD39" s="612" t="s">
        <v>3347</v>
      </c>
      <c r="JE39" s="612" t="s">
        <v>3351</v>
      </c>
      <c r="JF39" s="612" t="s">
        <v>3355</v>
      </c>
      <c r="JG39" s="612" t="s">
        <v>3289</v>
      </c>
      <c r="JH39" s="612" t="s">
        <v>3292</v>
      </c>
      <c r="JI39" s="612" t="s">
        <v>3296</v>
      </c>
      <c r="JJ39" s="612" t="s">
        <v>3300</v>
      </c>
      <c r="JK39" s="612" t="s">
        <v>3304</v>
      </c>
      <c r="JL39" s="612" t="s">
        <v>3308</v>
      </c>
      <c r="JM39" s="612" t="s">
        <v>3218</v>
      </c>
      <c r="JN39" s="612" t="s">
        <v>3221</v>
      </c>
      <c r="JO39" s="612" t="s">
        <v>3225</v>
      </c>
      <c r="JP39" s="612" t="s">
        <v>3229</v>
      </c>
      <c r="JQ39" s="612" t="s">
        <v>3233</v>
      </c>
      <c r="JR39" s="612" t="s">
        <v>3237</v>
      </c>
      <c r="JS39" s="612" t="s">
        <v>3241</v>
      </c>
      <c r="JT39" s="612" t="s">
        <v>3417</v>
      </c>
      <c r="JU39" s="612" t="s">
        <v>3421</v>
      </c>
      <c r="JV39" s="612" t="s">
        <v>3425</v>
      </c>
      <c r="JW39" s="612" t="s">
        <v>3429</v>
      </c>
      <c r="JX39" s="612" t="s">
        <v>3433</v>
      </c>
      <c r="JY39" s="612" t="s">
        <v>3437</v>
      </c>
      <c r="JZ39" s="612" t="s">
        <v>3441</v>
      </c>
      <c r="KA39" s="612" t="s">
        <v>3445</v>
      </c>
      <c r="KB39" s="612" t="s">
        <v>3449</v>
      </c>
      <c r="KC39" s="612" t="s">
        <v>3453</v>
      </c>
      <c r="KD39" s="612" t="s">
        <v>3457</v>
      </c>
      <c r="KE39" s="612" t="s">
        <v>3461</v>
      </c>
      <c r="KF39" s="612" t="s">
        <v>3465</v>
      </c>
      <c r="KG39" s="612" t="s">
        <v>3469</v>
      </c>
      <c r="KH39" s="612" t="s">
        <v>3473</v>
      </c>
      <c r="KI39" s="612" t="s">
        <v>5913</v>
      </c>
      <c r="KJ39" s="612" t="s">
        <v>3517</v>
      </c>
      <c r="KK39" s="612" t="s">
        <v>3520</v>
      </c>
      <c r="KL39" s="612" t="s">
        <v>3524</v>
      </c>
      <c r="KM39" s="612" t="s">
        <v>3528</v>
      </c>
      <c r="KN39" s="612" t="s">
        <v>3532</v>
      </c>
      <c r="KO39" s="612" t="s">
        <v>3536</v>
      </c>
      <c r="KP39" s="612" t="s">
        <v>3540</v>
      </c>
      <c r="KQ39" s="612" t="s">
        <v>3544</v>
      </c>
      <c r="KR39" s="612" t="s">
        <v>3548</v>
      </c>
      <c r="KS39" s="612" t="s">
        <v>3603</v>
      </c>
      <c r="KT39" s="612" t="s">
        <v>3606</v>
      </c>
      <c r="KU39" s="612" t="s">
        <v>3610</v>
      </c>
      <c r="KV39" s="612" t="s">
        <v>3614</v>
      </c>
      <c r="KW39" s="612" t="s">
        <v>3618</v>
      </c>
      <c r="KX39" s="612" t="s">
        <v>3622</v>
      </c>
      <c r="KY39" s="612" t="s">
        <v>3626</v>
      </c>
      <c r="KZ39" s="612" t="s">
        <v>3630</v>
      </c>
      <c r="LA39" s="612" t="s">
        <v>3571</v>
      </c>
      <c r="LB39" s="612" t="s">
        <v>3575</v>
      </c>
      <c r="LC39" s="612" t="s">
        <v>3579</v>
      </c>
      <c r="LD39" s="612" t="s">
        <v>3583</v>
      </c>
      <c r="LE39" s="612" t="s">
        <v>3587</v>
      </c>
      <c r="LF39" s="612" t="s">
        <v>3591</v>
      </c>
      <c r="LG39" s="612" t="s">
        <v>3595</v>
      </c>
      <c r="LH39" s="612" t="s">
        <v>3599</v>
      </c>
      <c r="LI39" s="612" t="s">
        <v>3374</v>
      </c>
      <c r="LJ39" s="612" t="s">
        <v>3377</v>
      </c>
      <c r="LK39" s="612" t="s">
        <v>3381</v>
      </c>
      <c r="LL39" s="612" t="s">
        <v>3385</v>
      </c>
      <c r="LM39" s="612" t="s">
        <v>3389</v>
      </c>
      <c r="LN39" s="612" t="s">
        <v>3393</v>
      </c>
      <c r="LO39" s="612" t="s">
        <v>3397</v>
      </c>
      <c r="LP39" s="612" t="s">
        <v>3401</v>
      </c>
      <c r="LQ39" s="612" t="s">
        <v>3405</v>
      </c>
      <c r="LR39" s="612" t="s">
        <v>3409</v>
      </c>
      <c r="LS39" s="612" t="s">
        <v>3413</v>
      </c>
      <c r="LT39" s="612" t="s">
        <v>3559</v>
      </c>
      <c r="LU39" s="612" t="s">
        <v>3563</v>
      </c>
      <c r="LV39" s="612" t="s">
        <v>3567</v>
      </c>
      <c r="LW39" s="612" t="s">
        <v>3552</v>
      </c>
      <c r="LX39" s="612" t="s">
        <v>3555</v>
      </c>
      <c r="LY39" s="612" t="s">
        <v>3477</v>
      </c>
      <c r="LZ39" s="612" t="s">
        <v>3481</v>
      </c>
      <c r="MA39" s="612" t="s">
        <v>3485</v>
      </c>
      <c r="MB39" s="612" t="s">
        <v>3489</v>
      </c>
      <c r="MC39" s="612" t="s">
        <v>3493</v>
      </c>
      <c r="MD39" s="612" t="s">
        <v>3497</v>
      </c>
      <c r="ME39" s="612" t="s">
        <v>3501</v>
      </c>
      <c r="MF39" s="612" t="s">
        <v>3505</v>
      </c>
      <c r="MG39" s="612" t="s">
        <v>3509</v>
      </c>
      <c r="MH39" s="612" t="s">
        <v>3513</v>
      </c>
      <c r="MI39" s="612" t="s">
        <v>3737</v>
      </c>
      <c r="MJ39" s="612" t="s">
        <v>3741</v>
      </c>
      <c r="MK39" s="612" t="s">
        <v>3745</v>
      </c>
      <c r="ML39" s="612" t="s">
        <v>3749</v>
      </c>
      <c r="MM39" s="612" t="s">
        <v>3753</v>
      </c>
      <c r="MN39" s="612" t="s">
        <v>3757</v>
      </c>
      <c r="MO39" s="612" t="s">
        <v>3761</v>
      </c>
      <c r="MP39" s="612" t="s">
        <v>3765</v>
      </c>
      <c r="MQ39" s="612" t="s">
        <v>3769</v>
      </c>
      <c r="MR39" s="612" t="s">
        <v>3773</v>
      </c>
      <c r="MS39" s="612" t="s">
        <v>3777</v>
      </c>
      <c r="MT39" s="612" t="s">
        <v>3781</v>
      </c>
      <c r="MU39" s="612" t="s">
        <v>3812</v>
      </c>
      <c r="MV39" s="612" t="s">
        <v>3816</v>
      </c>
      <c r="MW39" s="612" t="s">
        <v>3820</v>
      </c>
      <c r="MX39" s="612" t="s">
        <v>3824</v>
      </c>
      <c r="MY39" s="612" t="s">
        <v>3828</v>
      </c>
      <c r="MZ39" s="612" t="s">
        <v>3832</v>
      </c>
      <c r="NA39" s="612" t="s">
        <v>3836</v>
      </c>
      <c r="NB39" s="612" t="s">
        <v>3840</v>
      </c>
      <c r="NC39" s="612" t="s">
        <v>3844</v>
      </c>
      <c r="ND39" s="612" t="s">
        <v>3848</v>
      </c>
      <c r="NE39" s="612" t="s">
        <v>3852</v>
      </c>
      <c r="NF39" s="612" t="s">
        <v>3656</v>
      </c>
      <c r="NG39" s="612" t="s">
        <v>3659</v>
      </c>
      <c r="NH39" s="612" t="s">
        <v>3663</v>
      </c>
      <c r="NI39" s="612" t="s">
        <v>3667</v>
      </c>
      <c r="NJ39" s="612" t="s">
        <v>3671</v>
      </c>
      <c r="NK39" s="612" t="s">
        <v>3675</v>
      </c>
      <c r="NL39" s="612" t="s">
        <v>3679</v>
      </c>
      <c r="NM39" s="612" t="s">
        <v>3683</v>
      </c>
      <c r="NN39" s="612" t="s">
        <v>3687</v>
      </c>
      <c r="NO39" s="612" t="s">
        <v>3691</v>
      </c>
      <c r="NP39" s="612" t="s">
        <v>3695</v>
      </c>
      <c r="NQ39" s="612" t="s">
        <v>3699</v>
      </c>
      <c r="NR39" s="612" t="s">
        <v>3785</v>
      </c>
      <c r="NS39" s="612" t="s">
        <v>3788</v>
      </c>
      <c r="NT39" s="612" t="s">
        <v>3792</v>
      </c>
      <c r="NU39" s="612" t="s">
        <v>3796</v>
      </c>
      <c r="NV39" s="612" t="s">
        <v>3800</v>
      </c>
      <c r="NW39" s="612" t="s">
        <v>3804</v>
      </c>
      <c r="NX39" s="612" t="s">
        <v>3808</v>
      </c>
      <c r="NY39" s="612" t="s">
        <v>3856</v>
      </c>
      <c r="NZ39" s="612" t="s">
        <v>3860</v>
      </c>
      <c r="OA39" s="612" t="s">
        <v>3864</v>
      </c>
      <c r="OB39" s="612" t="s">
        <v>3868</v>
      </c>
      <c r="OC39" s="612" t="s">
        <v>3872</v>
      </c>
      <c r="OD39" s="612" t="s">
        <v>3876</v>
      </c>
      <c r="OE39" s="612" t="s">
        <v>3880</v>
      </c>
      <c r="OF39" s="612" t="s">
        <v>3702</v>
      </c>
      <c r="OG39" s="612" t="s">
        <v>3705</v>
      </c>
      <c r="OH39" s="612" t="s">
        <v>3709</v>
      </c>
      <c r="OI39" s="612" t="s">
        <v>3713</v>
      </c>
      <c r="OJ39" s="612" t="s">
        <v>3717</v>
      </c>
      <c r="OK39" s="612" t="s">
        <v>3721</v>
      </c>
      <c r="OL39" s="612" t="s">
        <v>3725</v>
      </c>
      <c r="OM39" s="612" t="s">
        <v>3729</v>
      </c>
      <c r="ON39" s="612" t="s">
        <v>3733</v>
      </c>
      <c r="OO39" s="612" t="s">
        <v>3634</v>
      </c>
      <c r="OP39" s="612" t="s">
        <v>3637</v>
      </c>
      <c r="OQ39" s="612" t="s">
        <v>3641</v>
      </c>
      <c r="OR39" s="612" t="s">
        <v>3645</v>
      </c>
      <c r="OS39" s="612" t="s">
        <v>3649</v>
      </c>
      <c r="OT39" s="612" t="s">
        <v>3653</v>
      </c>
      <c r="OU39" s="612" t="s">
        <v>3884</v>
      </c>
      <c r="OV39" s="612" t="s">
        <v>3888</v>
      </c>
      <c r="OW39" s="612" t="s">
        <v>3892</v>
      </c>
      <c r="OX39" s="612" t="s">
        <v>3896</v>
      </c>
      <c r="OY39" s="612" t="s">
        <v>3900</v>
      </c>
      <c r="OZ39" s="612" t="s">
        <v>3904</v>
      </c>
      <c r="PA39" s="612" t="s">
        <v>3908</v>
      </c>
      <c r="PB39" s="612" t="s">
        <v>3912</v>
      </c>
      <c r="PC39" s="612" t="s">
        <v>3916</v>
      </c>
      <c r="PD39" s="612" t="s">
        <v>4151</v>
      </c>
      <c r="PE39" s="612" t="s">
        <v>4154</v>
      </c>
      <c r="PF39" s="612" t="s">
        <v>4158</v>
      </c>
      <c r="PG39" s="612" t="s">
        <v>4161</v>
      </c>
      <c r="PH39" s="612" t="s">
        <v>4165</v>
      </c>
      <c r="PI39" s="612" t="s">
        <v>4169</v>
      </c>
      <c r="PJ39" s="612" t="s">
        <v>4173</v>
      </c>
      <c r="PK39" s="612" t="s">
        <v>4177</v>
      </c>
      <c r="PL39" s="612" t="s">
        <v>4181</v>
      </c>
      <c r="PM39" s="612" t="s">
        <v>4185</v>
      </c>
      <c r="PN39" s="612" t="s">
        <v>4189</v>
      </c>
      <c r="PO39" s="612" t="s">
        <v>4193</v>
      </c>
      <c r="PP39" s="612" t="s">
        <v>4197</v>
      </c>
      <c r="PQ39" s="612" t="s">
        <v>4201</v>
      </c>
      <c r="PR39" s="612" t="s">
        <v>4205</v>
      </c>
      <c r="PS39" s="612" t="s">
        <v>4209</v>
      </c>
      <c r="PT39" s="612" t="s">
        <v>4213</v>
      </c>
      <c r="PU39" s="612" t="s">
        <v>4217</v>
      </c>
      <c r="PV39" s="612" t="s">
        <v>3920</v>
      </c>
      <c r="PW39" s="612" t="s">
        <v>3923</v>
      </c>
      <c r="PX39" s="612" t="s">
        <v>3927</v>
      </c>
      <c r="PY39" s="612" t="s">
        <v>3931</v>
      </c>
      <c r="PZ39" s="612" t="s">
        <v>3935</v>
      </c>
      <c r="QA39" s="612" t="s">
        <v>3939</v>
      </c>
      <c r="QB39" s="612" t="s">
        <v>3943</v>
      </c>
      <c r="QC39" s="612" t="s">
        <v>3947</v>
      </c>
      <c r="QD39" s="612" t="s">
        <v>3951</v>
      </c>
      <c r="QE39" s="612" t="s">
        <v>3955</v>
      </c>
      <c r="QF39" s="612" t="s">
        <v>3959</v>
      </c>
      <c r="QG39" s="612" t="s">
        <v>3963</v>
      </c>
      <c r="QH39" s="612" t="s">
        <v>3967</v>
      </c>
      <c r="QI39" s="612" t="s">
        <v>3971</v>
      </c>
      <c r="QJ39" s="612" t="s">
        <v>3975</v>
      </c>
      <c r="QK39" s="612" t="s">
        <v>3979</v>
      </c>
      <c r="QL39" s="612" t="s">
        <v>3983</v>
      </c>
      <c r="QM39" s="612" t="s">
        <v>3987</v>
      </c>
      <c r="QN39" s="612" t="s">
        <v>3991</v>
      </c>
      <c r="QO39" s="612" t="s">
        <v>3995</v>
      </c>
      <c r="QP39" s="612" t="s">
        <v>3999</v>
      </c>
      <c r="QQ39" s="612" t="s">
        <v>4003</v>
      </c>
      <c r="QR39" s="612" t="s">
        <v>4007</v>
      </c>
      <c r="QS39" s="612" t="s">
        <v>4011</v>
      </c>
      <c r="QT39" s="612" t="s">
        <v>4015</v>
      </c>
      <c r="QU39" s="612" t="s">
        <v>4019</v>
      </c>
      <c r="QV39" s="612" t="s">
        <v>4023</v>
      </c>
      <c r="QW39" s="612" t="s">
        <v>4026</v>
      </c>
      <c r="QX39" s="612" t="s">
        <v>4030</v>
      </c>
      <c r="QY39" s="612" t="s">
        <v>4034</v>
      </c>
      <c r="QZ39" s="612" t="s">
        <v>4038</v>
      </c>
      <c r="RA39" s="612" t="s">
        <v>4042</v>
      </c>
      <c r="RB39" s="612" t="s">
        <v>4046</v>
      </c>
      <c r="RC39" s="612" t="s">
        <v>4050</v>
      </c>
      <c r="RD39" s="612" t="s">
        <v>4054</v>
      </c>
      <c r="RE39" s="612" t="s">
        <v>4058</v>
      </c>
      <c r="RF39" s="612" t="s">
        <v>4062</v>
      </c>
      <c r="RG39" s="612" t="s">
        <v>4066</v>
      </c>
      <c r="RH39" s="612" t="s">
        <v>4070</v>
      </c>
      <c r="RI39" s="612" t="s">
        <v>4074</v>
      </c>
      <c r="RJ39" s="612" t="s">
        <v>4077</v>
      </c>
      <c r="RK39" s="612" t="s">
        <v>4081</v>
      </c>
      <c r="RL39" s="612" t="s">
        <v>4085</v>
      </c>
      <c r="RM39" s="612" t="s">
        <v>4089</v>
      </c>
      <c r="RN39" s="612" t="s">
        <v>4093</v>
      </c>
      <c r="RO39" s="612" t="s">
        <v>4097</v>
      </c>
      <c r="RP39" s="612" t="s">
        <v>4101</v>
      </c>
      <c r="RQ39" s="612" t="s">
        <v>4105</v>
      </c>
      <c r="RR39" s="612" t="s">
        <v>4109</v>
      </c>
      <c r="RS39" s="612" t="s">
        <v>4113</v>
      </c>
      <c r="RT39" s="612" t="s">
        <v>4117</v>
      </c>
      <c r="RU39" s="612" t="s">
        <v>4121</v>
      </c>
      <c r="RV39" s="612" t="s">
        <v>4125</v>
      </c>
      <c r="RW39" s="612" t="s">
        <v>4129</v>
      </c>
      <c r="RX39" s="612" t="s">
        <v>4133</v>
      </c>
      <c r="RY39" s="612" t="s">
        <v>4137</v>
      </c>
      <c r="RZ39" s="612" t="s">
        <v>4141</v>
      </c>
      <c r="SA39" s="612" t="s">
        <v>4144</v>
      </c>
      <c r="SB39" s="612" t="s">
        <v>4148</v>
      </c>
      <c r="SC39" s="612" t="s">
        <v>4517</v>
      </c>
      <c r="SD39" s="612" t="s">
        <v>4520</v>
      </c>
      <c r="SE39" s="612" t="s">
        <v>4524</v>
      </c>
      <c r="SF39" s="612" t="s">
        <v>4528</v>
      </c>
      <c r="SG39" s="612" t="s">
        <v>4532</v>
      </c>
      <c r="SH39" s="612" t="s">
        <v>4536</v>
      </c>
      <c r="SI39" s="612" t="s">
        <v>4540</v>
      </c>
      <c r="SJ39" s="612" t="s">
        <v>4544</v>
      </c>
      <c r="SK39" s="612" t="s">
        <v>4548</v>
      </c>
      <c r="SL39" s="612" t="s">
        <v>4552</v>
      </c>
      <c r="SM39" s="612" t="s">
        <v>4556</v>
      </c>
      <c r="SN39" s="612" t="s">
        <v>4560</v>
      </c>
      <c r="SO39" s="612" t="s">
        <v>4221</v>
      </c>
      <c r="SP39" s="612" t="s">
        <v>4224</v>
      </c>
      <c r="SQ39" s="612" t="s">
        <v>4228</v>
      </c>
      <c r="SR39" s="612" t="s">
        <v>4232</v>
      </c>
      <c r="SS39" s="612" t="s">
        <v>4236</v>
      </c>
      <c r="ST39" s="612" t="s">
        <v>4240</v>
      </c>
      <c r="SU39" s="612" t="s">
        <v>4244</v>
      </c>
      <c r="SV39" s="612" t="s">
        <v>4248</v>
      </c>
      <c r="SW39" s="612" t="s">
        <v>4356</v>
      </c>
      <c r="SX39" s="612" t="s">
        <v>4359</v>
      </c>
      <c r="SY39" s="612" t="s">
        <v>4363</v>
      </c>
      <c r="SZ39" s="612" t="s">
        <v>4367</v>
      </c>
      <c r="TA39" s="612" t="s">
        <v>4371</v>
      </c>
      <c r="TB39" s="612" t="s">
        <v>4375</v>
      </c>
      <c r="TC39" s="612" t="s">
        <v>4379</v>
      </c>
      <c r="TD39" s="612" t="s">
        <v>4383</v>
      </c>
      <c r="TE39" s="612" t="s">
        <v>4387</v>
      </c>
      <c r="TF39" s="612" t="s">
        <v>4391</v>
      </c>
      <c r="TG39" s="612" t="s">
        <v>4395</v>
      </c>
      <c r="TH39" s="612" t="s">
        <v>4399</v>
      </c>
      <c r="TI39" s="612" t="s">
        <v>4403</v>
      </c>
      <c r="TJ39" s="612" t="s">
        <v>4407</v>
      </c>
      <c r="TK39" s="612" t="s">
        <v>4446</v>
      </c>
      <c r="TL39" s="612" t="s">
        <v>4449</v>
      </c>
      <c r="TM39" s="612" t="s">
        <v>4453</v>
      </c>
      <c r="TN39" s="612" t="s">
        <v>4457</v>
      </c>
      <c r="TO39" s="612" t="s">
        <v>4461</v>
      </c>
      <c r="TP39" s="612" t="s">
        <v>4465</v>
      </c>
      <c r="TQ39" s="612" t="s">
        <v>4469</v>
      </c>
      <c r="TR39" s="612" t="s">
        <v>4473</v>
      </c>
      <c r="TS39" s="612" t="s">
        <v>4477</v>
      </c>
      <c r="TT39" s="612" t="s">
        <v>4481</v>
      </c>
      <c r="TU39" s="612" t="s">
        <v>4485</v>
      </c>
      <c r="TV39" s="612" t="s">
        <v>4489</v>
      </c>
      <c r="TW39" s="612" t="s">
        <v>4493</v>
      </c>
      <c r="TX39" s="612" t="s">
        <v>4497</v>
      </c>
      <c r="TY39" s="612" t="s">
        <v>4501</v>
      </c>
      <c r="TZ39" s="612" t="s">
        <v>4505</v>
      </c>
      <c r="UA39" s="612" t="s">
        <v>4509</v>
      </c>
      <c r="UB39" s="612" t="s">
        <v>4513</v>
      </c>
      <c r="UC39" s="612" t="s">
        <v>4411</v>
      </c>
      <c r="UD39" s="612" t="s">
        <v>4414</v>
      </c>
      <c r="UE39" s="612" t="s">
        <v>4418</v>
      </c>
      <c r="UF39" s="612" t="s">
        <v>4422</v>
      </c>
      <c r="UG39" s="612" t="s">
        <v>4426</v>
      </c>
      <c r="UH39" s="612" t="s">
        <v>4430</v>
      </c>
      <c r="UI39" s="612" t="s">
        <v>4434</v>
      </c>
      <c r="UJ39" s="612" t="s">
        <v>4438</v>
      </c>
      <c r="UK39" s="612" t="s">
        <v>4442</v>
      </c>
      <c r="UL39" s="612" t="s">
        <v>4252</v>
      </c>
      <c r="UM39" s="612" t="s">
        <v>4255</v>
      </c>
      <c r="UN39" s="612" t="s">
        <v>4259</v>
      </c>
      <c r="UO39" s="612" t="s">
        <v>4263</v>
      </c>
      <c r="UP39" s="612" t="s">
        <v>4267</v>
      </c>
      <c r="UQ39" s="612" t="s">
        <v>4271</v>
      </c>
      <c r="UR39" s="612" t="s">
        <v>4275</v>
      </c>
      <c r="US39" s="612" t="s">
        <v>4278</v>
      </c>
      <c r="UT39" s="612" t="s">
        <v>4282</v>
      </c>
      <c r="UU39" s="612" t="s">
        <v>4286</v>
      </c>
      <c r="UV39" s="612" t="s">
        <v>4290</v>
      </c>
      <c r="UW39" s="612" t="s">
        <v>4294</v>
      </c>
      <c r="UX39" s="612" t="s">
        <v>4298</v>
      </c>
      <c r="UY39" s="612" t="s">
        <v>4302</v>
      </c>
      <c r="UZ39" s="612" t="s">
        <v>4306</v>
      </c>
      <c r="VA39" s="612" t="s">
        <v>4310</v>
      </c>
      <c r="VB39" s="612" t="s">
        <v>4314</v>
      </c>
      <c r="VC39" s="612" t="s">
        <v>4318</v>
      </c>
      <c r="VD39" s="612" t="s">
        <v>4322</v>
      </c>
      <c r="VE39" s="612" t="s">
        <v>4326</v>
      </c>
      <c r="VF39" s="612" t="s">
        <v>4330</v>
      </c>
      <c r="VG39" s="612" t="s">
        <v>4334</v>
      </c>
      <c r="VH39" s="612" t="s">
        <v>4338</v>
      </c>
      <c r="VI39" s="612" t="s">
        <v>4342</v>
      </c>
      <c r="VJ39" s="612" t="s">
        <v>4346</v>
      </c>
      <c r="VK39" s="612" t="s">
        <v>4350</v>
      </c>
      <c r="VL39" s="612" t="s">
        <v>4353</v>
      </c>
      <c r="VM39" s="612" t="s">
        <v>4845</v>
      </c>
      <c r="VN39" s="612" t="s">
        <v>4848</v>
      </c>
      <c r="VO39" s="612" t="s">
        <v>4851</v>
      </c>
      <c r="VP39" s="612" t="s">
        <v>4855</v>
      </c>
      <c r="VQ39" s="612" t="s">
        <v>4859</v>
      </c>
      <c r="VR39" s="612" t="s">
        <v>4863</v>
      </c>
      <c r="VS39" s="612" t="s">
        <v>4867</v>
      </c>
      <c r="VT39" s="612" t="s">
        <v>4871</v>
      </c>
      <c r="VU39" s="612" t="s">
        <v>4875</v>
      </c>
      <c r="VV39" s="612" t="s">
        <v>4879</v>
      </c>
      <c r="VW39" s="612" t="s">
        <v>4883</v>
      </c>
      <c r="VX39" s="612" t="s">
        <v>4887</v>
      </c>
      <c r="VY39" s="612" t="s">
        <v>4891</v>
      </c>
      <c r="VZ39" s="612" t="s">
        <v>4895</v>
      </c>
      <c r="WA39" s="612" t="s">
        <v>4899</v>
      </c>
      <c r="WB39" s="612" t="s">
        <v>4903</v>
      </c>
      <c r="WC39" s="612" t="s">
        <v>4564</v>
      </c>
      <c r="WD39" s="612" t="s">
        <v>4568</v>
      </c>
      <c r="WE39" s="612" t="s">
        <v>4572</v>
      </c>
      <c r="WF39" s="612" t="s">
        <v>4576</v>
      </c>
      <c r="WG39" s="612" t="s">
        <v>4580</v>
      </c>
      <c r="WH39" s="612" t="s">
        <v>4584</v>
      </c>
      <c r="WI39" s="612" t="s">
        <v>4588</v>
      </c>
      <c r="WJ39" s="612" t="s">
        <v>4592</v>
      </c>
      <c r="WK39" s="612" t="s">
        <v>4596</v>
      </c>
      <c r="WL39" s="612" t="s">
        <v>4600</v>
      </c>
      <c r="WM39" s="612" t="s">
        <v>4604</v>
      </c>
      <c r="WN39" s="612" t="s">
        <v>4608</v>
      </c>
      <c r="WO39" s="612" t="s">
        <v>4612</v>
      </c>
      <c r="WP39" s="612" t="s">
        <v>4616</v>
      </c>
      <c r="WQ39" s="612" t="s">
        <v>4620</v>
      </c>
      <c r="WR39" s="612" t="s">
        <v>4624</v>
      </c>
      <c r="WS39" s="612" t="s">
        <v>4628</v>
      </c>
      <c r="WT39" s="612" t="s">
        <v>4632</v>
      </c>
      <c r="WU39" s="612" t="s">
        <v>4636</v>
      </c>
      <c r="WV39" s="612" t="s">
        <v>4640</v>
      </c>
      <c r="WW39" s="612" t="s">
        <v>4644</v>
      </c>
      <c r="WX39" s="612" t="s">
        <v>4648</v>
      </c>
      <c r="WY39" s="612" t="s">
        <v>4652</v>
      </c>
      <c r="WZ39" s="612" t="s">
        <v>4656</v>
      </c>
      <c r="XA39" s="612" t="s">
        <v>4660</v>
      </c>
      <c r="XB39" s="612" t="s">
        <v>4664</v>
      </c>
      <c r="XC39" s="612" t="s">
        <v>4668</v>
      </c>
      <c r="XD39" s="612" t="s">
        <v>4672</v>
      </c>
      <c r="XE39" s="612" t="s">
        <v>4676</v>
      </c>
      <c r="XF39" s="612" t="s">
        <v>4680</v>
      </c>
      <c r="XG39" s="612" t="s">
        <v>4683</v>
      </c>
      <c r="XH39" s="612" t="s">
        <v>4686</v>
      </c>
      <c r="XI39" s="612" t="s">
        <v>4689</v>
      </c>
      <c r="XJ39" s="612" t="s">
        <v>4692</v>
      </c>
      <c r="XK39" s="612" t="s">
        <v>4695</v>
      </c>
      <c r="XL39" s="612" t="s">
        <v>4699</v>
      </c>
      <c r="XM39" s="612" t="s">
        <v>4703</v>
      </c>
      <c r="XN39" s="612" t="s">
        <v>4707</v>
      </c>
      <c r="XO39" s="612" t="s">
        <v>4711</v>
      </c>
      <c r="XP39" s="612" t="s">
        <v>4715</v>
      </c>
      <c r="XQ39" s="612" t="s">
        <v>4719</v>
      </c>
      <c r="XR39" s="612" t="s">
        <v>4723</v>
      </c>
      <c r="XS39" s="612" t="s">
        <v>4727</v>
      </c>
      <c r="XT39" s="612" t="s">
        <v>4731</v>
      </c>
      <c r="XU39" s="612" t="s">
        <v>4735</v>
      </c>
      <c r="XV39" s="612" t="s">
        <v>4739</v>
      </c>
      <c r="XW39" s="612" t="s">
        <v>4743</v>
      </c>
      <c r="XX39" s="612" t="s">
        <v>4747</v>
      </c>
      <c r="XY39" s="612" t="s">
        <v>4751</v>
      </c>
      <c r="XZ39" s="612" t="s">
        <v>4755</v>
      </c>
      <c r="YA39" s="612" t="s">
        <v>4759</v>
      </c>
      <c r="YB39" s="612" t="s">
        <v>4763</v>
      </c>
      <c r="YC39" s="612" t="s">
        <v>4767</v>
      </c>
      <c r="YD39" s="612" t="s">
        <v>4771</v>
      </c>
      <c r="YE39" s="612" t="s">
        <v>4774</v>
      </c>
      <c r="YF39" s="612" t="s">
        <v>4778</v>
      </c>
      <c r="YG39" s="612" t="s">
        <v>4781</v>
      </c>
      <c r="YH39" s="612" t="s">
        <v>4784</v>
      </c>
      <c r="YI39" s="612" t="s">
        <v>4788</v>
      </c>
      <c r="YJ39" s="612" t="s">
        <v>4792</v>
      </c>
      <c r="YK39" s="612" t="s">
        <v>4796</v>
      </c>
      <c r="YL39" s="612" t="s">
        <v>4800</v>
      </c>
      <c r="YM39" s="612" t="s">
        <v>4804</v>
      </c>
      <c r="YN39" s="612" t="s">
        <v>4808</v>
      </c>
      <c r="YO39" s="612" t="s">
        <v>4812</v>
      </c>
      <c r="YP39" s="612" t="s">
        <v>4816</v>
      </c>
      <c r="YQ39" s="612" t="s">
        <v>4820</v>
      </c>
      <c r="YR39" s="612" t="s">
        <v>4824</v>
      </c>
      <c r="YS39" s="612" t="s">
        <v>4828</v>
      </c>
      <c r="YT39" s="612" t="s">
        <v>4832</v>
      </c>
      <c r="YU39" s="612" t="s">
        <v>4836</v>
      </c>
      <c r="YV39" s="612" t="s">
        <v>4839</v>
      </c>
      <c r="YW39" s="612" t="s">
        <v>4842</v>
      </c>
      <c r="YX39" s="612" t="s">
        <v>5156</v>
      </c>
      <c r="YY39" s="612" t="s">
        <v>5159</v>
      </c>
      <c r="YZ39" s="612" t="s">
        <v>5163</v>
      </c>
      <c r="ZA39" s="612" t="s">
        <v>5167</v>
      </c>
      <c r="ZB39" s="612" t="s">
        <v>5171</v>
      </c>
      <c r="ZC39" s="612" t="s">
        <v>5175</v>
      </c>
      <c r="ZD39" s="612" t="s">
        <v>5179</v>
      </c>
      <c r="ZE39" s="612" t="s">
        <v>5094</v>
      </c>
      <c r="ZF39" s="612" t="s">
        <v>5097</v>
      </c>
      <c r="ZG39" s="612" t="s">
        <v>5101</v>
      </c>
      <c r="ZH39" s="612" t="s">
        <v>5105</v>
      </c>
      <c r="ZI39" s="612" t="s">
        <v>5109</v>
      </c>
      <c r="ZJ39" s="612" t="s">
        <v>5113</v>
      </c>
      <c r="ZK39" s="612" t="s">
        <v>5117</v>
      </c>
      <c r="ZL39" s="612" t="s">
        <v>5121</v>
      </c>
      <c r="ZM39" s="612" t="s">
        <v>5125</v>
      </c>
      <c r="ZN39" s="612" t="s">
        <v>4907</v>
      </c>
      <c r="ZO39" s="612" t="s">
        <v>4910</v>
      </c>
      <c r="ZP39" s="612" t="s">
        <v>4914</v>
      </c>
      <c r="ZQ39" s="612" t="s">
        <v>4918</v>
      </c>
      <c r="ZR39" s="612" t="s">
        <v>4922</v>
      </c>
      <c r="ZS39" s="612" t="s">
        <v>4926</v>
      </c>
      <c r="ZT39" s="612" t="s">
        <v>4930</v>
      </c>
      <c r="ZU39" s="612" t="s">
        <v>4934</v>
      </c>
      <c r="ZV39" s="612" t="s">
        <v>4938</v>
      </c>
      <c r="ZW39" s="612" t="s">
        <v>4942</v>
      </c>
      <c r="ZX39" s="612" t="s">
        <v>4946</v>
      </c>
      <c r="ZY39" s="612" t="s">
        <v>4950</v>
      </c>
      <c r="ZZ39" s="612" t="s">
        <v>4954</v>
      </c>
      <c r="AAA39" s="612" t="s">
        <v>4958</v>
      </c>
      <c r="AAB39" s="612" t="s">
        <v>4962</v>
      </c>
      <c r="AAC39" s="612" t="s">
        <v>4966</v>
      </c>
      <c r="AAD39" s="612" t="s">
        <v>4970</v>
      </c>
      <c r="AAE39" s="612" t="s">
        <v>4974</v>
      </c>
      <c r="AAF39" s="612" t="s">
        <v>4978</v>
      </c>
      <c r="AAG39" s="612" t="s">
        <v>4982</v>
      </c>
      <c r="AAH39" s="612" t="s">
        <v>4986</v>
      </c>
      <c r="AAI39" s="612" t="s">
        <v>4989</v>
      </c>
      <c r="AAJ39" s="612" t="s">
        <v>5129</v>
      </c>
      <c r="AAK39" s="612" t="s">
        <v>5132</v>
      </c>
      <c r="AAL39" s="612" t="s">
        <v>5136</v>
      </c>
      <c r="AAM39" s="612" t="s">
        <v>5140</v>
      </c>
      <c r="AAN39" s="612" t="s">
        <v>5144</v>
      </c>
      <c r="AAO39" s="612" t="s">
        <v>5148</v>
      </c>
      <c r="AAP39" s="612" t="s">
        <v>5152</v>
      </c>
      <c r="AAQ39" s="612" t="s">
        <v>4993</v>
      </c>
      <c r="AAR39" s="612" t="s">
        <v>4997</v>
      </c>
      <c r="AAS39" s="612" t="s">
        <v>5001</v>
      </c>
      <c r="AAT39" s="612" t="s">
        <v>5005</v>
      </c>
      <c r="AAU39" s="612" t="s">
        <v>5009</v>
      </c>
      <c r="AAV39" s="612" t="s">
        <v>5013</v>
      </c>
      <c r="AAW39" s="612" t="s">
        <v>5017</v>
      </c>
      <c r="AAX39" s="612" t="s">
        <v>5021</v>
      </c>
      <c r="AAY39" s="612" t="s">
        <v>5025</v>
      </c>
      <c r="AAZ39" s="612" t="s">
        <v>5029</v>
      </c>
      <c r="ABA39" s="612" t="s">
        <v>5033</v>
      </c>
      <c r="ABB39" s="612" t="s">
        <v>5037</v>
      </c>
      <c r="ABC39" s="612" t="s">
        <v>5041</v>
      </c>
      <c r="ABD39" s="612" t="s">
        <v>5045</v>
      </c>
      <c r="ABE39" s="612" t="s">
        <v>5049</v>
      </c>
      <c r="ABF39" s="612" t="s">
        <v>5053</v>
      </c>
      <c r="ABG39" s="612" t="s">
        <v>5057</v>
      </c>
      <c r="ABH39" s="612" t="s">
        <v>5061</v>
      </c>
      <c r="ABI39" s="612" t="s">
        <v>5065</v>
      </c>
      <c r="ABJ39" s="612" t="s">
        <v>5069</v>
      </c>
      <c r="ABK39" s="612" t="s">
        <v>5073</v>
      </c>
      <c r="ABL39" s="612" t="s">
        <v>5077</v>
      </c>
      <c r="ABM39" s="612" t="s">
        <v>5081</v>
      </c>
      <c r="ABN39" s="612" t="s">
        <v>5085</v>
      </c>
      <c r="ABO39" s="612" t="s">
        <v>5088</v>
      </c>
      <c r="ABP39" s="612" t="s">
        <v>5091</v>
      </c>
      <c r="ABQ39" s="612" t="s">
        <v>5273</v>
      </c>
      <c r="ABR39" s="612" t="s">
        <v>5276</v>
      </c>
      <c r="ABS39" s="612" t="s">
        <v>5280</v>
      </c>
      <c r="ABT39" s="612" t="s">
        <v>5284</v>
      </c>
      <c r="ABU39" s="612" t="s">
        <v>5288</v>
      </c>
      <c r="ABV39" s="612" t="s">
        <v>5292</v>
      </c>
      <c r="ABW39" s="612" t="s">
        <v>5296</v>
      </c>
      <c r="ABX39" s="612" t="s">
        <v>5300</v>
      </c>
      <c r="ABY39" s="612" t="s">
        <v>5304</v>
      </c>
      <c r="ABZ39" s="612" t="s">
        <v>5451</v>
      </c>
      <c r="ACA39" s="612" t="s">
        <v>5455</v>
      </c>
      <c r="ACB39" s="612" t="s">
        <v>5459</v>
      </c>
      <c r="ACC39" s="612" t="s">
        <v>5463</v>
      </c>
      <c r="ACD39" s="612" t="s">
        <v>5467</v>
      </c>
      <c r="ACE39" s="612" t="s">
        <v>5471</v>
      </c>
      <c r="ACF39" s="612" t="s">
        <v>5475</v>
      </c>
      <c r="ACG39" s="612" t="s">
        <v>5479</v>
      </c>
      <c r="ACH39" s="612" t="s">
        <v>5483</v>
      </c>
      <c r="ACI39" s="612" t="s">
        <v>5487</v>
      </c>
      <c r="ACJ39" s="612" t="s">
        <v>5491</v>
      </c>
      <c r="ACK39" s="612" t="s">
        <v>5183</v>
      </c>
      <c r="ACL39" s="612" t="s">
        <v>5187</v>
      </c>
      <c r="ACM39" s="612" t="s">
        <v>5191</v>
      </c>
      <c r="ACN39" s="612" t="s">
        <v>5195</v>
      </c>
      <c r="ACO39" s="612" t="s">
        <v>5199</v>
      </c>
      <c r="ACP39" s="612" t="s">
        <v>5203</v>
      </c>
      <c r="ACQ39" s="612" t="s">
        <v>5207</v>
      </c>
      <c r="ACR39" s="612" t="s">
        <v>5211</v>
      </c>
      <c r="ACS39" s="612" t="s">
        <v>5215</v>
      </c>
      <c r="ACT39" s="612" t="s">
        <v>5219</v>
      </c>
      <c r="ACU39" s="612" t="s">
        <v>5223</v>
      </c>
      <c r="ACV39" s="612" t="s">
        <v>5227</v>
      </c>
      <c r="ACW39" s="612" t="s">
        <v>5235</v>
      </c>
      <c r="ACX39" s="612" t="s">
        <v>5239</v>
      </c>
      <c r="ACY39" s="612" t="s">
        <v>5243</v>
      </c>
      <c r="ACZ39" s="612" t="s">
        <v>5247</v>
      </c>
      <c r="ADA39" s="612" t="s">
        <v>5251</v>
      </c>
      <c r="ADB39" s="612" t="s">
        <v>5255</v>
      </c>
      <c r="ADC39" s="612" t="s">
        <v>5259</v>
      </c>
      <c r="ADD39" s="612" t="s">
        <v>5261</v>
      </c>
      <c r="ADE39" s="612" t="s">
        <v>5265</v>
      </c>
      <c r="ADF39" s="612" t="s">
        <v>5269</v>
      </c>
      <c r="ADG39" s="612" t="s">
        <v>5231</v>
      </c>
      <c r="ADH39" s="612" t="s">
        <v>5308</v>
      </c>
      <c r="ADI39" s="612" t="s">
        <v>5311</v>
      </c>
      <c r="ADJ39" s="612" t="s">
        <v>5315</v>
      </c>
      <c r="ADK39" s="612" t="s">
        <v>5319</v>
      </c>
      <c r="ADL39" s="612" t="s">
        <v>5323</v>
      </c>
      <c r="ADM39" s="612" t="s">
        <v>5327</v>
      </c>
      <c r="ADN39" s="612" t="s">
        <v>5329</v>
      </c>
      <c r="ADO39" s="612" t="s">
        <v>5333</v>
      </c>
      <c r="ADP39" s="612" t="s">
        <v>5337</v>
      </c>
      <c r="ADQ39" s="612" t="s">
        <v>5341</v>
      </c>
      <c r="ADR39" s="612" t="s">
        <v>5345</v>
      </c>
      <c r="ADS39" s="612" t="s">
        <v>5349</v>
      </c>
      <c r="ADT39" s="612" t="s">
        <v>5908</v>
      </c>
      <c r="ADU39" s="612" t="s">
        <v>5432</v>
      </c>
      <c r="ADV39" s="612" t="s">
        <v>5435</v>
      </c>
      <c r="ADW39" s="612" t="s">
        <v>5439</v>
      </c>
      <c r="ADX39" s="612" t="s">
        <v>5443</v>
      </c>
      <c r="ADY39" s="612" t="s">
        <v>5447</v>
      </c>
      <c r="ADZ39" s="612" t="s">
        <v>5919</v>
      </c>
      <c r="AEA39" s="612" t="s">
        <v>5353</v>
      </c>
      <c r="AEB39" s="612" t="s">
        <v>5356</v>
      </c>
      <c r="AEC39" s="612" t="s">
        <v>5360</v>
      </c>
      <c r="AED39" s="612" t="s">
        <v>5364</v>
      </c>
      <c r="AEE39" s="612" t="s">
        <v>5368</v>
      </c>
      <c r="AEF39" s="612" t="s">
        <v>5372</v>
      </c>
      <c r="AEG39" s="612" t="s">
        <v>5376</v>
      </c>
      <c r="AEH39" s="612" t="s">
        <v>5380</v>
      </c>
      <c r="AEI39" s="612" t="s">
        <v>5384</v>
      </c>
      <c r="AEJ39" s="612" t="s">
        <v>5388</v>
      </c>
      <c r="AEK39" s="612" t="s">
        <v>5392</v>
      </c>
      <c r="AEL39" s="612" t="s">
        <v>5396</v>
      </c>
      <c r="AEM39" s="612" t="s">
        <v>5400</v>
      </c>
      <c r="AEN39" s="612" t="s">
        <v>5404</v>
      </c>
      <c r="AEO39" s="612" t="s">
        <v>5408</v>
      </c>
      <c r="AEP39" s="612" t="s">
        <v>5412</v>
      </c>
      <c r="AEQ39" s="612" t="s">
        <v>5416</v>
      </c>
      <c r="AER39" s="612" t="s">
        <v>5420</v>
      </c>
      <c r="AES39" s="612" t="s">
        <v>5424</v>
      </c>
      <c r="AET39" s="612" t="s">
        <v>5428</v>
      </c>
      <c r="AEU39" s="612" t="s">
        <v>5589</v>
      </c>
      <c r="AEV39" s="612" t="s">
        <v>5592</v>
      </c>
      <c r="AEW39" s="612" t="s">
        <v>5596</v>
      </c>
      <c r="AEX39" s="612" t="s">
        <v>5600</v>
      </c>
      <c r="AEY39" s="612" t="s">
        <v>5604</v>
      </c>
      <c r="AEZ39" s="612" t="s">
        <v>5608</v>
      </c>
      <c r="AFA39" s="612" t="s">
        <v>5612</v>
      </c>
      <c r="AFB39" s="612" t="s">
        <v>5616</v>
      </c>
      <c r="AFC39" s="612" t="s">
        <v>5620</v>
      </c>
      <c r="AFD39" s="612" t="s">
        <v>5624</v>
      </c>
      <c r="AFE39" s="612" t="s">
        <v>5749</v>
      </c>
      <c r="AFF39" s="612" t="s">
        <v>5753</v>
      </c>
      <c r="AFG39" s="612" t="s">
        <v>5757</v>
      </c>
      <c r="AFH39" s="612" t="s">
        <v>5761</v>
      </c>
      <c r="AFI39" s="612" t="s">
        <v>5765</v>
      </c>
      <c r="AFJ39" s="612" t="s">
        <v>5769</v>
      </c>
      <c r="AFK39" s="612" t="s">
        <v>5773</v>
      </c>
      <c r="AFL39" s="612" t="s">
        <v>5777</v>
      </c>
      <c r="AFM39" s="612" t="s">
        <v>5781</v>
      </c>
      <c r="AFN39" s="612" t="s">
        <v>5785</v>
      </c>
      <c r="AFO39" s="612" t="s">
        <v>5789</v>
      </c>
      <c r="AFP39" s="612" t="s">
        <v>5793</v>
      </c>
      <c r="AFQ39" s="612" t="s">
        <v>5797</v>
      </c>
      <c r="AFR39" s="612" t="s">
        <v>5671</v>
      </c>
      <c r="AFS39" s="612" t="s">
        <v>5674</v>
      </c>
      <c r="AFT39" s="612" t="s">
        <v>5678</v>
      </c>
      <c r="AFU39" s="612" t="s">
        <v>5682</v>
      </c>
      <c r="AFV39" s="612" t="s">
        <v>5686</v>
      </c>
      <c r="AFW39" s="612" t="s">
        <v>5690</v>
      </c>
      <c r="AFX39" s="612" t="s">
        <v>5694</v>
      </c>
      <c r="AFY39" s="612" t="s">
        <v>5698</v>
      </c>
      <c r="AFZ39" s="612" t="s">
        <v>5702</v>
      </c>
      <c r="AGA39" s="612" t="s">
        <v>5706</v>
      </c>
      <c r="AGB39" s="612" t="s">
        <v>5710</v>
      </c>
      <c r="AGC39" s="612" t="s">
        <v>5714</v>
      </c>
      <c r="AGD39" s="612" t="s">
        <v>5628</v>
      </c>
      <c r="AGE39" s="612" t="s">
        <v>5631</v>
      </c>
      <c r="AGF39" s="612" t="s">
        <v>5635</v>
      </c>
      <c r="AGG39" s="612" t="s">
        <v>5639</v>
      </c>
      <c r="AGH39" s="612" t="s">
        <v>5643</v>
      </c>
      <c r="AGI39" s="612" t="s">
        <v>5647</v>
      </c>
      <c r="AGJ39" s="612" t="s">
        <v>5651</v>
      </c>
      <c r="AGK39" s="612" t="s">
        <v>5655</v>
      </c>
      <c r="AGL39" s="612" t="s">
        <v>5659</v>
      </c>
      <c r="AGM39" s="612" t="s">
        <v>5663</v>
      </c>
      <c r="AGN39" s="612" t="s">
        <v>5667</v>
      </c>
      <c r="AGO39" s="612" t="s">
        <v>5718</v>
      </c>
      <c r="AGP39" s="612" t="s">
        <v>5721</v>
      </c>
      <c r="AGQ39" s="612" t="s">
        <v>5725</v>
      </c>
      <c r="AGR39" s="612" t="s">
        <v>5729</v>
      </c>
      <c r="AGS39" s="612" t="s">
        <v>5733</v>
      </c>
      <c r="AGT39" s="612" t="s">
        <v>5737</v>
      </c>
      <c r="AGU39" s="612" t="s">
        <v>5741</v>
      </c>
      <c r="AGV39" s="612" t="s">
        <v>5745</v>
      </c>
      <c r="AGW39" s="612" t="s">
        <v>5495</v>
      </c>
      <c r="AGX39" s="612" t="s">
        <v>5499</v>
      </c>
      <c r="AGY39" s="612" t="s">
        <v>5502</v>
      </c>
      <c r="AGZ39" s="612" t="s">
        <v>5506</v>
      </c>
      <c r="AHA39" s="612" t="s">
        <v>5510</v>
      </c>
      <c r="AHB39" s="612" t="s">
        <v>5514</v>
      </c>
      <c r="AHC39" s="612" t="s">
        <v>5518</v>
      </c>
      <c r="AHD39" s="612" t="s">
        <v>5522</v>
      </c>
      <c r="AHE39" s="612" t="s">
        <v>5526</v>
      </c>
      <c r="AHF39" s="612" t="s">
        <v>5530</v>
      </c>
      <c r="AHG39" s="612" t="s">
        <v>5534</v>
      </c>
      <c r="AHH39" s="612" t="s">
        <v>5538</v>
      </c>
      <c r="AHI39" s="612" t="s">
        <v>5542</v>
      </c>
      <c r="AHJ39" s="612" t="s">
        <v>5546</v>
      </c>
      <c r="AHK39" s="612" t="s">
        <v>5550</v>
      </c>
      <c r="AHL39" s="612" t="s">
        <v>5554</v>
      </c>
      <c r="AHM39" s="612" t="s">
        <v>5558</v>
      </c>
      <c r="AHN39" s="612" t="s">
        <v>5562</v>
      </c>
      <c r="AHO39" s="612" t="s">
        <v>5565</v>
      </c>
      <c r="AHP39" s="612" t="s">
        <v>5569</v>
      </c>
      <c r="AHQ39" s="612" t="s">
        <v>5573</v>
      </c>
      <c r="AHR39" s="612" t="s">
        <v>5577</v>
      </c>
      <c r="AHS39" s="612" t="s">
        <v>5581</v>
      </c>
      <c r="AHT39" s="612" t="s">
        <v>5585</v>
      </c>
      <c r="AHV39" s="620">
        <f>SUM(D38:AHT38)</f>
        <v>58608194148.566002</v>
      </c>
      <c r="AHW39" s="613"/>
      <c r="AHY39" s="626"/>
      <c r="AHZ39" s="622"/>
    </row>
    <row r="40" spans="1:910" x14ac:dyDescent="0.8">
      <c r="D40" s="619" t="b">
        <f>D39=D4</f>
        <v>1</v>
      </c>
      <c r="E40" s="619" t="b">
        <f t="shared" ref="E40:U40" si="47">E39=E4</f>
        <v>1</v>
      </c>
      <c r="F40" s="619" t="b">
        <f t="shared" si="47"/>
        <v>1</v>
      </c>
      <c r="G40" s="619" t="b">
        <f t="shared" si="47"/>
        <v>1</v>
      </c>
      <c r="H40" s="619" t="b">
        <f t="shared" si="47"/>
        <v>1</v>
      </c>
      <c r="I40" s="619" t="b">
        <f t="shared" si="47"/>
        <v>1</v>
      </c>
      <c r="J40" s="619" t="b">
        <f t="shared" si="47"/>
        <v>1</v>
      </c>
      <c r="K40" s="619" t="b">
        <f t="shared" si="47"/>
        <v>1</v>
      </c>
      <c r="L40" s="619" t="b">
        <f t="shared" si="47"/>
        <v>1</v>
      </c>
      <c r="M40" s="619" t="b">
        <f t="shared" si="47"/>
        <v>1</v>
      </c>
      <c r="N40" s="619" t="b">
        <f t="shared" si="47"/>
        <v>1</v>
      </c>
      <c r="O40" s="619" t="b">
        <f t="shared" si="47"/>
        <v>1</v>
      </c>
      <c r="P40" s="619" t="b">
        <f t="shared" si="47"/>
        <v>1</v>
      </c>
      <c r="Q40" s="619" t="b">
        <f t="shared" si="47"/>
        <v>1</v>
      </c>
      <c r="R40" s="619" t="b">
        <f t="shared" si="47"/>
        <v>1</v>
      </c>
      <c r="S40" s="619" t="b">
        <f t="shared" si="47"/>
        <v>1</v>
      </c>
      <c r="T40" s="619" t="b">
        <f t="shared" si="47"/>
        <v>1</v>
      </c>
      <c r="U40" s="619" t="b">
        <f t="shared" si="47"/>
        <v>1</v>
      </c>
      <c r="V40" s="619" t="b">
        <f t="shared" ref="V40" si="48">V39=V4</f>
        <v>0</v>
      </c>
      <c r="W40" s="619" t="b">
        <f t="shared" ref="W40" si="49">W39=W4</f>
        <v>1</v>
      </c>
      <c r="X40" s="619" t="b">
        <f t="shared" ref="X40" si="50">X39=X4</f>
        <v>1</v>
      </c>
      <c r="Y40" s="619" t="b">
        <f t="shared" ref="Y40" si="51">Y39=Y4</f>
        <v>1</v>
      </c>
      <c r="Z40" s="619" t="b">
        <f t="shared" ref="Z40" si="52">Z39=Z4</f>
        <v>1</v>
      </c>
      <c r="AA40" s="619" t="b">
        <f t="shared" ref="AA40" si="53">AA39=AA4</f>
        <v>1</v>
      </c>
      <c r="AB40" s="619" t="b">
        <f t="shared" ref="AB40" si="54">AB39=AB4</f>
        <v>1</v>
      </c>
      <c r="AC40" s="619" t="b">
        <f t="shared" ref="AC40" si="55">AC39=AC4</f>
        <v>1</v>
      </c>
      <c r="AD40" s="619" t="b">
        <f t="shared" ref="AD40" si="56">AD39=AD4</f>
        <v>1</v>
      </c>
      <c r="AE40" s="619" t="b">
        <f t="shared" ref="AE40" si="57">AE39=AE4</f>
        <v>1</v>
      </c>
      <c r="AF40" s="619" t="b">
        <f t="shared" ref="AF40" si="58">AF39=AF4</f>
        <v>1</v>
      </c>
      <c r="AG40" s="619" t="b">
        <f t="shared" ref="AG40" si="59">AG39=AG4</f>
        <v>1</v>
      </c>
      <c r="AH40" s="619" t="b">
        <f t="shared" ref="AH40" si="60">AH39=AH4</f>
        <v>1</v>
      </c>
      <c r="AI40" s="619" t="b">
        <f t="shared" ref="AI40" si="61">AI39=AI4</f>
        <v>1</v>
      </c>
      <c r="AJ40" s="619" t="b">
        <f t="shared" ref="AJ40" si="62">AJ39=AJ4</f>
        <v>1</v>
      </c>
      <c r="AK40" s="619" t="b">
        <f t="shared" ref="AK40" si="63">AK39=AK4</f>
        <v>1</v>
      </c>
      <c r="AL40" s="619" t="b">
        <f t="shared" ref="AL40" si="64">AL39=AL4</f>
        <v>1</v>
      </c>
      <c r="AM40" s="619" t="b">
        <f t="shared" ref="AM40" si="65">AM39=AM4</f>
        <v>1</v>
      </c>
      <c r="AN40" s="619" t="b">
        <f t="shared" ref="AN40" si="66">AN39=AN4</f>
        <v>1</v>
      </c>
      <c r="AO40" s="619" t="b">
        <f t="shared" ref="AO40" si="67">AO39=AO4</f>
        <v>1</v>
      </c>
      <c r="AP40" s="619" t="b">
        <f t="shared" ref="AP40" si="68">AP39=AP4</f>
        <v>1</v>
      </c>
      <c r="AQ40" s="619" t="b">
        <f t="shared" ref="AQ40" si="69">AQ39=AQ4</f>
        <v>1</v>
      </c>
      <c r="AR40" s="619" t="b">
        <f t="shared" ref="AR40" si="70">AR39=AR4</f>
        <v>1</v>
      </c>
      <c r="AS40" s="619" t="b">
        <f t="shared" ref="AS40" si="71">AS39=AS4</f>
        <v>1</v>
      </c>
      <c r="AT40" s="619" t="b">
        <f t="shared" ref="AT40" si="72">AT39=AT4</f>
        <v>1</v>
      </c>
      <c r="AU40" s="619" t="b">
        <f t="shared" ref="AU40" si="73">AU39=AU4</f>
        <v>1</v>
      </c>
      <c r="AV40" s="619" t="b">
        <f t="shared" ref="AV40" si="74">AV39=AV4</f>
        <v>1</v>
      </c>
      <c r="AW40" s="619" t="b">
        <f t="shared" ref="AW40" si="75">AW39=AW4</f>
        <v>1</v>
      </c>
      <c r="AX40" s="619" t="b">
        <f t="shared" ref="AX40" si="76">AX39=AX4</f>
        <v>1</v>
      </c>
      <c r="AY40" s="619" t="b">
        <f t="shared" ref="AY40" si="77">AY39=AY4</f>
        <v>1</v>
      </c>
      <c r="AZ40" s="619" t="b">
        <f t="shared" ref="AZ40" si="78">AZ39=AZ4</f>
        <v>1</v>
      </c>
      <c r="BA40" s="619" t="b">
        <f t="shared" ref="BA40" si="79">BA39=BA4</f>
        <v>1</v>
      </c>
      <c r="BB40" s="619" t="b">
        <f t="shared" ref="BB40" si="80">BB39=BB4</f>
        <v>1</v>
      </c>
      <c r="BC40" s="619" t="b">
        <f t="shared" ref="BC40" si="81">BC39=BC4</f>
        <v>1</v>
      </c>
      <c r="BD40" s="619" t="b">
        <f t="shared" ref="BD40" si="82">BD39=BD4</f>
        <v>1</v>
      </c>
      <c r="BE40" s="619" t="b">
        <f t="shared" ref="BE40" si="83">BE39=BE4</f>
        <v>1</v>
      </c>
      <c r="BF40" s="619" t="b">
        <f t="shared" ref="BF40" si="84">BF39=BF4</f>
        <v>1</v>
      </c>
      <c r="BG40" s="619" t="b">
        <f t="shared" ref="BG40" si="85">BG39=BG4</f>
        <v>1</v>
      </c>
      <c r="BH40" s="619" t="b">
        <f t="shared" ref="BH40" si="86">BH39=BH4</f>
        <v>1</v>
      </c>
      <c r="BI40" s="619" t="b">
        <f t="shared" ref="BI40" si="87">BI39=BI4</f>
        <v>1</v>
      </c>
      <c r="BJ40" s="619" t="b">
        <f t="shared" ref="BJ40" si="88">BJ39=BJ4</f>
        <v>1</v>
      </c>
      <c r="BK40" s="619" t="b">
        <f t="shared" ref="BK40" si="89">BK39=BK4</f>
        <v>1</v>
      </c>
      <c r="BL40" s="619" t="b">
        <f t="shared" ref="BL40" si="90">BL39=BL4</f>
        <v>1</v>
      </c>
      <c r="BM40" s="619" t="b">
        <f t="shared" ref="BM40" si="91">BM39=BM4</f>
        <v>1</v>
      </c>
      <c r="BN40" s="619" t="b">
        <f t="shared" ref="BN40" si="92">BN39=BN4</f>
        <v>1</v>
      </c>
      <c r="BO40" s="619" t="b">
        <f t="shared" ref="BO40" si="93">BO39=BO4</f>
        <v>1</v>
      </c>
      <c r="BP40" s="619" t="b">
        <f t="shared" ref="BP40" si="94">BP39=BP4</f>
        <v>1</v>
      </c>
      <c r="BQ40" s="619" t="b">
        <f t="shared" ref="BQ40" si="95">BQ39=BQ4</f>
        <v>1</v>
      </c>
      <c r="BR40" s="619" t="b">
        <f t="shared" ref="BR40" si="96">BR39=BR4</f>
        <v>1</v>
      </c>
      <c r="BS40" s="619" t="b">
        <f t="shared" ref="BS40" si="97">BS39=BS4</f>
        <v>1</v>
      </c>
      <c r="BT40" s="619" t="b">
        <f t="shared" ref="BT40" si="98">BT39=BT4</f>
        <v>1</v>
      </c>
      <c r="BU40" s="619" t="b">
        <f t="shared" ref="BU40" si="99">BU39=BU4</f>
        <v>1</v>
      </c>
      <c r="BV40" s="619" t="b">
        <f t="shared" ref="BV40" si="100">BV39=BV4</f>
        <v>1</v>
      </c>
      <c r="BW40" s="619" t="b">
        <f t="shared" ref="BW40" si="101">BW39=BW4</f>
        <v>1</v>
      </c>
      <c r="BX40" s="619" t="b">
        <f t="shared" ref="BX40" si="102">BX39=BX4</f>
        <v>1</v>
      </c>
      <c r="BY40" s="619" t="b">
        <f t="shared" ref="BY40" si="103">BY39=BY4</f>
        <v>1</v>
      </c>
      <c r="BZ40" s="619" t="b">
        <f t="shared" ref="BZ40" si="104">BZ39=BZ4</f>
        <v>1</v>
      </c>
      <c r="CA40" s="619" t="b">
        <f t="shared" ref="CA40" si="105">CA39=CA4</f>
        <v>1</v>
      </c>
      <c r="CB40" s="619" t="b">
        <f t="shared" ref="CB40" si="106">CB39=CB4</f>
        <v>1</v>
      </c>
      <c r="CC40" s="619" t="b">
        <f t="shared" ref="CC40" si="107">CC39=CC4</f>
        <v>1</v>
      </c>
      <c r="CD40" s="619" t="b">
        <f t="shared" ref="CD40" si="108">CD39=CD4</f>
        <v>1</v>
      </c>
      <c r="CE40" s="619" t="b">
        <f t="shared" ref="CE40" si="109">CE39=CE4</f>
        <v>1</v>
      </c>
      <c r="CF40" s="619" t="b">
        <f t="shared" ref="CF40" si="110">CF39=CF4</f>
        <v>1</v>
      </c>
      <c r="CG40" s="619" t="b">
        <f t="shared" ref="CG40" si="111">CG39=CG4</f>
        <v>1</v>
      </c>
      <c r="CH40" s="619" t="b">
        <f t="shared" ref="CH40" si="112">CH39=CH4</f>
        <v>1</v>
      </c>
      <c r="CI40" s="619" t="b">
        <f t="shared" ref="CI40" si="113">CI39=CI4</f>
        <v>1</v>
      </c>
      <c r="CJ40" s="619" t="b">
        <f t="shared" ref="CJ40" si="114">CJ39=CJ4</f>
        <v>1</v>
      </c>
      <c r="CK40" s="619" t="b">
        <f t="shared" ref="CK40" si="115">CK39=CK4</f>
        <v>1</v>
      </c>
      <c r="CL40" s="619" t="b">
        <f t="shared" ref="CL40" si="116">CL39=CL4</f>
        <v>1</v>
      </c>
      <c r="CM40" s="619" t="b">
        <f t="shared" ref="CM40" si="117">CM39=CM4</f>
        <v>1</v>
      </c>
      <c r="CN40" s="619" t="b">
        <f t="shared" ref="CN40" si="118">CN39=CN4</f>
        <v>1</v>
      </c>
      <c r="CO40" s="619" t="b">
        <f t="shared" ref="CO40" si="119">CO39=CO4</f>
        <v>1</v>
      </c>
      <c r="CP40" s="619" t="b">
        <f t="shared" ref="CP40" si="120">CP39=CP4</f>
        <v>1</v>
      </c>
      <c r="CQ40" s="619" t="b">
        <f t="shared" ref="CQ40" si="121">CQ39=CQ4</f>
        <v>1</v>
      </c>
      <c r="CR40" s="619" t="b">
        <f t="shared" ref="CR40" si="122">CR39=CR4</f>
        <v>1</v>
      </c>
      <c r="CS40" s="619" t="b">
        <f t="shared" ref="CS40" si="123">CS39=CS4</f>
        <v>1</v>
      </c>
      <c r="CT40" s="619" t="b">
        <f t="shared" ref="CT40" si="124">CT39=CT4</f>
        <v>1</v>
      </c>
      <c r="CU40" s="619" t="b">
        <f t="shared" ref="CU40" si="125">CU39=CU4</f>
        <v>1</v>
      </c>
      <c r="CV40" s="619" t="b">
        <f t="shared" ref="CV40" si="126">CV39=CV4</f>
        <v>1</v>
      </c>
      <c r="CW40" s="619" t="b">
        <f t="shared" ref="CW40" si="127">CW39=CW4</f>
        <v>1</v>
      </c>
      <c r="CX40" s="619" t="b">
        <f t="shared" ref="CX40" si="128">CX39=CX4</f>
        <v>1</v>
      </c>
      <c r="CY40" s="619" t="b">
        <f t="shared" ref="CY40" si="129">CY39=CY4</f>
        <v>1</v>
      </c>
      <c r="CZ40" s="619" t="b">
        <f t="shared" ref="CZ40" si="130">CZ39=CZ4</f>
        <v>1</v>
      </c>
      <c r="DA40" s="619" t="b">
        <f t="shared" ref="DA40" si="131">DA39=DA4</f>
        <v>1</v>
      </c>
      <c r="DB40" s="619" t="b">
        <f t="shared" ref="DB40" si="132">DB39=DB4</f>
        <v>1</v>
      </c>
      <c r="DC40" s="619" t="b">
        <f t="shared" ref="DC40" si="133">DC39=DC4</f>
        <v>1</v>
      </c>
      <c r="DD40" s="619" t="b">
        <f t="shared" ref="DD40" si="134">DD39=DD4</f>
        <v>1</v>
      </c>
      <c r="DE40" s="619" t="b">
        <f t="shared" ref="DE40" si="135">DE39=DE4</f>
        <v>1</v>
      </c>
      <c r="DF40" s="619" t="b">
        <f t="shared" ref="DF40" si="136">DF39=DF4</f>
        <v>1</v>
      </c>
      <c r="DG40" s="619" t="b">
        <f t="shared" ref="DG40" si="137">DG39=DG4</f>
        <v>1</v>
      </c>
      <c r="DH40" s="619" t="b">
        <f t="shared" ref="DH40" si="138">DH39=DH4</f>
        <v>1</v>
      </c>
      <c r="DI40" s="619" t="b">
        <f t="shared" ref="DI40" si="139">DI39=DI4</f>
        <v>1</v>
      </c>
      <c r="DJ40" s="619" t="b">
        <f t="shared" ref="DJ40" si="140">DJ39=DJ4</f>
        <v>1</v>
      </c>
      <c r="DK40" s="619" t="b">
        <f t="shared" ref="DK40" si="141">DK39=DK4</f>
        <v>1</v>
      </c>
      <c r="DL40" s="619" t="b">
        <f t="shared" ref="DL40" si="142">DL39=DL4</f>
        <v>1</v>
      </c>
      <c r="DM40" s="619" t="b">
        <f t="shared" ref="DM40" si="143">DM39=DM4</f>
        <v>1</v>
      </c>
      <c r="DN40" s="619" t="b">
        <f t="shared" ref="DN40" si="144">DN39=DN4</f>
        <v>1</v>
      </c>
      <c r="DO40" s="619" t="b">
        <f t="shared" ref="DO40" si="145">DO39=DO4</f>
        <v>1</v>
      </c>
      <c r="DP40" s="619" t="b">
        <f t="shared" ref="DP40" si="146">DP39=DP4</f>
        <v>1</v>
      </c>
      <c r="DQ40" s="619" t="b">
        <f t="shared" ref="DQ40" si="147">DQ39=DQ4</f>
        <v>1</v>
      </c>
      <c r="DR40" s="619" t="b">
        <f t="shared" ref="DR40" si="148">DR39=DR4</f>
        <v>1</v>
      </c>
      <c r="DS40" s="619" t="b">
        <f t="shared" ref="DS40" si="149">DS39=DS4</f>
        <v>1</v>
      </c>
      <c r="DT40" s="619" t="b">
        <f t="shared" ref="DT40" si="150">DT39=DT4</f>
        <v>1</v>
      </c>
      <c r="DU40" s="619" t="b">
        <f t="shared" ref="DU40" si="151">DU39=DU4</f>
        <v>1</v>
      </c>
      <c r="DV40" s="619" t="b">
        <f t="shared" ref="DV40" si="152">DV39=DV4</f>
        <v>1</v>
      </c>
      <c r="DW40" s="619" t="b">
        <f t="shared" ref="DW40" si="153">DW39=DW4</f>
        <v>1</v>
      </c>
      <c r="DX40" s="619" t="b">
        <f t="shared" ref="DX40" si="154">DX39=DX4</f>
        <v>1</v>
      </c>
      <c r="DY40" s="619" t="b">
        <f t="shared" ref="DY40" si="155">DY39=DY4</f>
        <v>1</v>
      </c>
      <c r="DZ40" s="619" t="b">
        <f t="shared" ref="DZ40" si="156">DZ39=DZ4</f>
        <v>1</v>
      </c>
      <c r="EA40" s="619" t="b">
        <f t="shared" ref="EA40" si="157">EA39=EA4</f>
        <v>1</v>
      </c>
      <c r="EB40" s="619" t="b">
        <f t="shared" ref="EB40" si="158">EB39=EB4</f>
        <v>1</v>
      </c>
      <c r="EC40" s="619" t="b">
        <f t="shared" ref="EC40" si="159">EC39=EC4</f>
        <v>1</v>
      </c>
      <c r="ED40" s="619" t="b">
        <f t="shared" ref="ED40" si="160">ED39=ED4</f>
        <v>1</v>
      </c>
      <c r="EE40" s="619" t="b">
        <f t="shared" ref="EE40" si="161">EE39=EE4</f>
        <v>1</v>
      </c>
      <c r="EF40" s="619" t="b">
        <f t="shared" ref="EF40" si="162">EF39=EF4</f>
        <v>1</v>
      </c>
      <c r="EG40" s="619" t="b">
        <f t="shared" ref="EG40" si="163">EG39=EG4</f>
        <v>1</v>
      </c>
      <c r="EH40" s="619" t="b">
        <f t="shared" ref="EH40" si="164">EH39=EH4</f>
        <v>1</v>
      </c>
      <c r="EI40" s="619" t="b">
        <f t="shared" ref="EI40" si="165">EI39=EI4</f>
        <v>1</v>
      </c>
      <c r="EJ40" s="619" t="b">
        <f t="shared" ref="EJ40" si="166">EJ39=EJ4</f>
        <v>1</v>
      </c>
      <c r="EK40" s="619" t="b">
        <f t="shared" ref="EK40" si="167">EK39=EK4</f>
        <v>1</v>
      </c>
      <c r="EL40" s="619" t="b">
        <f t="shared" ref="EL40" si="168">EL39=EL4</f>
        <v>1</v>
      </c>
      <c r="EM40" s="619" t="b">
        <f t="shared" ref="EM40" si="169">EM39=EM4</f>
        <v>1</v>
      </c>
      <c r="EN40" s="619" t="b">
        <f t="shared" ref="EN40" si="170">EN39=EN4</f>
        <v>1</v>
      </c>
      <c r="EO40" s="619" t="b">
        <f t="shared" ref="EO40" si="171">EO39=EO4</f>
        <v>1</v>
      </c>
      <c r="EP40" s="619" t="b">
        <f t="shared" ref="EP40" si="172">EP39=EP4</f>
        <v>1</v>
      </c>
      <c r="EQ40" s="619" t="b">
        <f t="shared" ref="EQ40" si="173">EQ39=EQ4</f>
        <v>1</v>
      </c>
      <c r="ER40" s="619" t="b">
        <f t="shared" ref="ER40" si="174">ER39=ER4</f>
        <v>1</v>
      </c>
      <c r="ES40" s="619" t="b">
        <f t="shared" ref="ES40" si="175">ES39=ES4</f>
        <v>1</v>
      </c>
      <c r="ET40" s="619" t="b">
        <f t="shared" ref="ET40" si="176">ET39=ET4</f>
        <v>1</v>
      </c>
      <c r="EU40" s="619" t="b">
        <f t="shared" ref="EU40" si="177">EU39=EU4</f>
        <v>1</v>
      </c>
      <c r="EV40" s="619" t="b">
        <f t="shared" ref="EV40" si="178">EV39=EV4</f>
        <v>1</v>
      </c>
      <c r="EW40" s="619" t="b">
        <f t="shared" ref="EW40" si="179">EW39=EW4</f>
        <v>1</v>
      </c>
      <c r="EX40" s="619" t="b">
        <f t="shared" ref="EX40" si="180">EX39=EX4</f>
        <v>1</v>
      </c>
      <c r="EY40" s="619" t="b">
        <f t="shared" ref="EY40" si="181">EY39=EY4</f>
        <v>1</v>
      </c>
      <c r="EZ40" s="619" t="b">
        <f t="shared" ref="EZ40" si="182">EZ39=EZ4</f>
        <v>1</v>
      </c>
      <c r="FA40" s="619" t="b">
        <f t="shared" ref="FA40" si="183">FA39=FA4</f>
        <v>1</v>
      </c>
      <c r="FB40" s="619" t="b">
        <f t="shared" ref="FB40" si="184">FB39=FB4</f>
        <v>1</v>
      </c>
      <c r="FC40" s="619" t="b">
        <f t="shared" ref="FC40" si="185">FC39=FC4</f>
        <v>1</v>
      </c>
      <c r="FD40" s="619" t="b">
        <f t="shared" ref="FD40" si="186">FD39=FD4</f>
        <v>1</v>
      </c>
      <c r="FE40" s="619" t="b">
        <f t="shared" ref="FE40" si="187">FE39=FE4</f>
        <v>1</v>
      </c>
      <c r="FF40" s="619" t="b">
        <f t="shared" ref="FF40" si="188">FF39=FF4</f>
        <v>1</v>
      </c>
      <c r="FG40" s="619" t="b">
        <f t="shared" ref="FG40" si="189">FG39=FG4</f>
        <v>1</v>
      </c>
      <c r="FH40" s="619" t="b">
        <f t="shared" ref="FH40" si="190">FH39=FH4</f>
        <v>1</v>
      </c>
      <c r="FI40" s="619" t="b">
        <f t="shared" ref="FI40" si="191">FI39=FI4</f>
        <v>1</v>
      </c>
      <c r="FJ40" s="619" t="b">
        <f t="shared" ref="FJ40" si="192">FJ39=FJ4</f>
        <v>1</v>
      </c>
      <c r="FK40" s="619" t="b">
        <f t="shared" ref="FK40" si="193">FK39=FK4</f>
        <v>1</v>
      </c>
      <c r="FL40" s="619" t="b">
        <f t="shared" ref="FL40" si="194">FL39=FL4</f>
        <v>1</v>
      </c>
      <c r="FM40" s="619" t="b">
        <f t="shared" ref="FM40" si="195">FM39=FM4</f>
        <v>1</v>
      </c>
      <c r="FN40" s="619" t="b">
        <f t="shared" ref="FN40" si="196">FN39=FN4</f>
        <v>1</v>
      </c>
      <c r="FO40" s="619" t="b">
        <f t="shared" ref="FO40" si="197">FO39=FO4</f>
        <v>1</v>
      </c>
      <c r="FP40" s="619" t="b">
        <f t="shared" ref="FP40" si="198">FP39=FP4</f>
        <v>1</v>
      </c>
      <c r="FQ40" s="619" t="b">
        <f t="shared" ref="FQ40" si="199">FQ39=FQ4</f>
        <v>1</v>
      </c>
      <c r="FR40" s="619" t="b">
        <f t="shared" ref="FR40" si="200">FR39=FR4</f>
        <v>1</v>
      </c>
      <c r="FS40" s="619" t="b">
        <f t="shared" ref="FS40" si="201">FS39=FS4</f>
        <v>1</v>
      </c>
      <c r="FT40" s="619" t="b">
        <f t="shared" ref="FT40" si="202">FT39=FT4</f>
        <v>1</v>
      </c>
      <c r="FU40" s="619" t="b">
        <f t="shared" ref="FU40" si="203">FU39=FU4</f>
        <v>1</v>
      </c>
      <c r="FV40" s="619" t="b">
        <f t="shared" ref="FV40" si="204">FV39=FV4</f>
        <v>1</v>
      </c>
      <c r="FW40" s="619" t="b">
        <f t="shared" ref="FW40" si="205">FW39=FW4</f>
        <v>1</v>
      </c>
      <c r="FX40" s="619" t="b">
        <f t="shared" ref="FX40" si="206">FX39=FX4</f>
        <v>1</v>
      </c>
      <c r="FY40" s="619" t="b">
        <f t="shared" ref="FY40" si="207">FY39=FY4</f>
        <v>1</v>
      </c>
      <c r="FZ40" s="619" t="b">
        <f t="shared" ref="FZ40" si="208">FZ39=FZ4</f>
        <v>1</v>
      </c>
      <c r="GA40" s="619" t="b">
        <f t="shared" ref="GA40" si="209">GA39=GA4</f>
        <v>1</v>
      </c>
      <c r="GB40" s="619" t="b">
        <f t="shared" ref="GB40" si="210">GB39=GB4</f>
        <v>1</v>
      </c>
      <c r="GC40" s="619" t="b">
        <f t="shared" ref="GC40" si="211">GC39=GC4</f>
        <v>1</v>
      </c>
      <c r="GD40" s="619" t="b">
        <f t="shared" ref="GD40" si="212">GD39=GD4</f>
        <v>1</v>
      </c>
      <c r="GE40" s="619" t="b">
        <f t="shared" ref="GE40" si="213">GE39=GE4</f>
        <v>1</v>
      </c>
      <c r="GF40" s="619" t="b">
        <f t="shared" ref="GF40" si="214">GF39=GF4</f>
        <v>1</v>
      </c>
      <c r="GG40" s="619" t="b">
        <f t="shared" ref="GG40" si="215">GG39=GG4</f>
        <v>1</v>
      </c>
      <c r="GH40" s="619" t="b">
        <f t="shared" ref="GH40" si="216">GH39=GH4</f>
        <v>1</v>
      </c>
      <c r="GI40" s="619" t="b">
        <f t="shared" ref="GI40" si="217">GI39=GI4</f>
        <v>1</v>
      </c>
      <c r="GJ40" s="619" t="b">
        <f t="shared" ref="GJ40" si="218">GJ39=GJ4</f>
        <v>1</v>
      </c>
      <c r="GK40" s="619" t="b">
        <f t="shared" ref="GK40" si="219">GK39=GK4</f>
        <v>1</v>
      </c>
      <c r="GL40" s="619" t="b">
        <f t="shared" ref="GL40" si="220">GL39=GL4</f>
        <v>1</v>
      </c>
      <c r="GM40" s="619" t="b">
        <f t="shared" ref="GM40" si="221">GM39=GM4</f>
        <v>1</v>
      </c>
      <c r="GN40" s="619" t="b">
        <f t="shared" ref="GN40" si="222">GN39=GN4</f>
        <v>1</v>
      </c>
      <c r="GO40" s="619" t="b">
        <f t="shared" ref="GO40" si="223">GO39=GO4</f>
        <v>1</v>
      </c>
      <c r="GP40" s="619" t="b">
        <f t="shared" ref="GP40" si="224">GP39=GP4</f>
        <v>1</v>
      </c>
      <c r="GQ40" s="619" t="b">
        <f t="shared" ref="GQ40" si="225">GQ39=GQ4</f>
        <v>1</v>
      </c>
      <c r="GR40" s="619" t="b">
        <f t="shared" ref="GR40" si="226">GR39=GR4</f>
        <v>1</v>
      </c>
      <c r="GS40" s="619" t="b">
        <f t="shared" ref="GS40" si="227">GS39=GS4</f>
        <v>1</v>
      </c>
      <c r="GT40" s="619" t="b">
        <f t="shared" ref="GT40" si="228">GT39=GT4</f>
        <v>1</v>
      </c>
      <c r="GU40" s="619" t="b">
        <f t="shared" ref="GU40" si="229">GU39=GU4</f>
        <v>1</v>
      </c>
      <c r="GV40" s="619" t="b">
        <f t="shared" ref="GV40" si="230">GV39=GV4</f>
        <v>1</v>
      </c>
      <c r="GW40" s="619" t="b">
        <f t="shared" ref="GW40" si="231">GW39=GW4</f>
        <v>1</v>
      </c>
      <c r="GX40" s="619" t="b">
        <f t="shared" ref="GX40" si="232">GX39=GX4</f>
        <v>1</v>
      </c>
      <c r="GY40" s="619" t="b">
        <f t="shared" ref="GY40" si="233">GY39=GY4</f>
        <v>1</v>
      </c>
      <c r="GZ40" s="619" t="b">
        <f t="shared" ref="GZ40" si="234">GZ39=GZ4</f>
        <v>1</v>
      </c>
      <c r="HA40" s="619" t="b">
        <f t="shared" ref="HA40" si="235">HA39=HA4</f>
        <v>1</v>
      </c>
      <c r="HB40" s="619" t="b">
        <f t="shared" ref="HB40" si="236">HB39=HB4</f>
        <v>1</v>
      </c>
      <c r="HC40" s="619" t="b">
        <f t="shared" ref="HC40" si="237">HC39=HC4</f>
        <v>1</v>
      </c>
      <c r="HD40" s="619" t="b">
        <f t="shared" ref="HD40" si="238">HD39=HD4</f>
        <v>1</v>
      </c>
      <c r="HE40" s="619" t="b">
        <f t="shared" ref="HE40" si="239">HE39=HE4</f>
        <v>1</v>
      </c>
      <c r="HF40" s="619" t="b">
        <f t="shared" ref="HF40" si="240">HF39=HF4</f>
        <v>1</v>
      </c>
      <c r="HG40" s="619" t="b">
        <f t="shared" ref="HG40" si="241">HG39=HG4</f>
        <v>1</v>
      </c>
      <c r="HH40" s="619" t="b">
        <f t="shared" ref="HH40" si="242">HH39=HH4</f>
        <v>1</v>
      </c>
      <c r="HI40" s="619" t="b">
        <f t="shared" ref="HI40" si="243">HI39=HI4</f>
        <v>1</v>
      </c>
      <c r="HJ40" s="619" t="b">
        <f t="shared" ref="HJ40" si="244">HJ39=HJ4</f>
        <v>1</v>
      </c>
      <c r="HK40" s="619" t="b">
        <f t="shared" ref="HK40" si="245">HK39=HK4</f>
        <v>1</v>
      </c>
      <c r="HL40" s="619" t="b">
        <f t="shared" ref="HL40" si="246">HL39=HL4</f>
        <v>1</v>
      </c>
      <c r="HM40" s="619" t="b">
        <f t="shared" ref="HM40" si="247">HM39=HM4</f>
        <v>1</v>
      </c>
      <c r="HN40" s="619" t="b">
        <f t="shared" ref="HN40" si="248">HN39=HN4</f>
        <v>1</v>
      </c>
      <c r="HO40" s="619" t="b">
        <f t="shared" ref="HO40" si="249">HO39=HO4</f>
        <v>1</v>
      </c>
      <c r="HP40" s="619" t="b">
        <f t="shared" ref="HP40" si="250">HP39=HP4</f>
        <v>1</v>
      </c>
      <c r="HQ40" s="619" t="b">
        <f t="shared" ref="HQ40" si="251">HQ39=HQ4</f>
        <v>1</v>
      </c>
      <c r="HR40" s="619" t="b">
        <f t="shared" ref="HR40" si="252">HR39=HR4</f>
        <v>1</v>
      </c>
      <c r="HS40" s="619" t="b">
        <f t="shared" ref="HS40" si="253">HS39=HS4</f>
        <v>1</v>
      </c>
      <c r="HT40" s="619" t="b">
        <f t="shared" ref="HT40" si="254">HT39=HT4</f>
        <v>1</v>
      </c>
      <c r="HU40" s="619" t="b">
        <f t="shared" ref="HU40" si="255">HU39=HU4</f>
        <v>1</v>
      </c>
      <c r="HV40" s="619" t="b">
        <f t="shared" ref="HV40" si="256">HV39=HV4</f>
        <v>1</v>
      </c>
      <c r="HW40" s="619" t="b">
        <f t="shared" ref="HW40" si="257">HW39=HW4</f>
        <v>1</v>
      </c>
      <c r="HX40" s="619" t="b">
        <f t="shared" ref="HX40" si="258">HX39=HX4</f>
        <v>1</v>
      </c>
      <c r="HY40" s="619" t="b">
        <f t="shared" ref="HY40" si="259">HY39=HY4</f>
        <v>1</v>
      </c>
      <c r="HZ40" s="619" t="b">
        <f t="shared" ref="HZ40" si="260">HZ39=HZ4</f>
        <v>1</v>
      </c>
      <c r="IA40" s="619" t="b">
        <f t="shared" ref="IA40" si="261">IA39=IA4</f>
        <v>1</v>
      </c>
      <c r="IB40" s="619" t="b">
        <f t="shared" ref="IB40" si="262">IB39=IB4</f>
        <v>1</v>
      </c>
      <c r="IC40" s="619" t="b">
        <f t="shared" ref="IC40" si="263">IC39=IC4</f>
        <v>1</v>
      </c>
      <c r="ID40" s="619" t="b">
        <f t="shared" ref="ID40" si="264">ID39=ID4</f>
        <v>1</v>
      </c>
      <c r="IE40" s="619" t="b">
        <f t="shared" ref="IE40" si="265">IE39=IE4</f>
        <v>1</v>
      </c>
      <c r="IF40" s="619" t="b">
        <f t="shared" ref="IF40" si="266">IF39=IF4</f>
        <v>1</v>
      </c>
      <c r="IG40" s="619" t="b">
        <f t="shared" ref="IG40" si="267">IG39=IG4</f>
        <v>1</v>
      </c>
      <c r="IH40" s="619" t="b">
        <f t="shared" ref="IH40" si="268">IH39=IH4</f>
        <v>1</v>
      </c>
      <c r="II40" s="619" t="b">
        <f t="shared" ref="II40" si="269">II39=II4</f>
        <v>1</v>
      </c>
      <c r="IJ40" s="619" t="b">
        <f t="shared" ref="IJ40" si="270">IJ39=IJ4</f>
        <v>1</v>
      </c>
      <c r="IK40" s="619" t="b">
        <f t="shared" ref="IK40" si="271">IK39=IK4</f>
        <v>1</v>
      </c>
      <c r="IL40" s="619" t="b">
        <f t="shared" ref="IL40" si="272">IL39=IL4</f>
        <v>1</v>
      </c>
      <c r="IM40" s="619" t="b">
        <f t="shared" ref="IM40" si="273">IM39=IM4</f>
        <v>1</v>
      </c>
      <c r="IN40" s="619" t="b">
        <f t="shared" ref="IN40" si="274">IN39=IN4</f>
        <v>1</v>
      </c>
      <c r="IO40" s="619" t="b">
        <f t="shared" ref="IO40" si="275">IO39=IO4</f>
        <v>1</v>
      </c>
      <c r="IP40" s="619" t="b">
        <f t="shared" ref="IP40" si="276">IP39=IP4</f>
        <v>1</v>
      </c>
      <c r="IQ40" s="619" t="b">
        <f t="shared" ref="IQ40" si="277">IQ39=IQ4</f>
        <v>1</v>
      </c>
      <c r="IR40" s="619" t="b">
        <f t="shared" ref="IR40" si="278">IR39=IR4</f>
        <v>1</v>
      </c>
      <c r="IS40" s="619" t="b">
        <f t="shared" ref="IS40" si="279">IS39=IS4</f>
        <v>1</v>
      </c>
      <c r="IT40" s="619" t="b">
        <f t="shared" ref="IT40" si="280">IT39=IT4</f>
        <v>1</v>
      </c>
      <c r="IU40" s="619" t="b">
        <f t="shared" ref="IU40" si="281">IU39=IU4</f>
        <v>1</v>
      </c>
      <c r="IV40" s="619" t="b">
        <f t="shared" ref="IV40" si="282">IV39=IV4</f>
        <v>1</v>
      </c>
      <c r="IW40" s="619" t="b">
        <f t="shared" ref="IW40" si="283">IW39=IW4</f>
        <v>1</v>
      </c>
      <c r="IX40" s="619" t="b">
        <f t="shared" ref="IX40" si="284">IX39=IX4</f>
        <v>1</v>
      </c>
      <c r="IY40" s="619" t="b">
        <f t="shared" ref="IY40" si="285">IY39=IY4</f>
        <v>1</v>
      </c>
      <c r="IZ40" s="619" t="b">
        <f t="shared" ref="IZ40" si="286">IZ39=IZ4</f>
        <v>1</v>
      </c>
      <c r="JA40" s="619" t="b">
        <f t="shared" ref="JA40" si="287">JA39=JA4</f>
        <v>1</v>
      </c>
      <c r="JB40" s="619" t="b">
        <f t="shared" ref="JB40" si="288">JB39=JB4</f>
        <v>1</v>
      </c>
      <c r="JC40" s="619" t="b">
        <f t="shared" ref="JC40" si="289">JC39=JC4</f>
        <v>1</v>
      </c>
      <c r="JD40" s="619" t="b">
        <f t="shared" ref="JD40" si="290">JD39=JD4</f>
        <v>1</v>
      </c>
      <c r="JE40" s="619" t="b">
        <f t="shared" ref="JE40" si="291">JE39=JE4</f>
        <v>1</v>
      </c>
      <c r="JF40" s="619" t="b">
        <f t="shared" ref="JF40" si="292">JF39=JF4</f>
        <v>1</v>
      </c>
      <c r="JG40" s="619" t="b">
        <f t="shared" ref="JG40" si="293">JG39=JG4</f>
        <v>1</v>
      </c>
      <c r="JH40" s="619" t="b">
        <f t="shared" ref="JH40" si="294">JH39=JH4</f>
        <v>1</v>
      </c>
      <c r="JI40" s="619" t="b">
        <f t="shared" ref="JI40" si="295">JI39=JI4</f>
        <v>1</v>
      </c>
      <c r="JJ40" s="619" t="b">
        <f t="shared" ref="JJ40" si="296">JJ39=JJ4</f>
        <v>1</v>
      </c>
      <c r="JK40" s="619" t="b">
        <f t="shared" ref="JK40" si="297">JK39=JK4</f>
        <v>1</v>
      </c>
      <c r="JL40" s="619" t="b">
        <f t="shared" ref="JL40" si="298">JL39=JL4</f>
        <v>1</v>
      </c>
      <c r="JM40" s="619" t="b">
        <f t="shared" ref="JM40" si="299">JM39=JM4</f>
        <v>1</v>
      </c>
      <c r="JN40" s="619" t="b">
        <f t="shared" ref="JN40" si="300">JN39=JN4</f>
        <v>1</v>
      </c>
      <c r="JO40" s="619" t="b">
        <f t="shared" ref="JO40" si="301">JO39=JO4</f>
        <v>1</v>
      </c>
      <c r="JP40" s="619" t="b">
        <f t="shared" ref="JP40" si="302">JP39=JP4</f>
        <v>1</v>
      </c>
      <c r="JQ40" s="619" t="b">
        <f t="shared" ref="JQ40" si="303">JQ39=JQ4</f>
        <v>1</v>
      </c>
      <c r="JR40" s="619" t="b">
        <f t="shared" ref="JR40" si="304">JR39=JR4</f>
        <v>1</v>
      </c>
      <c r="JS40" s="619" t="b">
        <f t="shared" ref="JS40" si="305">JS39=JS4</f>
        <v>1</v>
      </c>
      <c r="JT40" s="619" t="b">
        <f t="shared" ref="JT40" si="306">JT39=JT4</f>
        <v>1</v>
      </c>
      <c r="JU40" s="619" t="b">
        <f t="shared" ref="JU40" si="307">JU39=JU4</f>
        <v>1</v>
      </c>
      <c r="JV40" s="619" t="b">
        <f t="shared" ref="JV40" si="308">JV39=JV4</f>
        <v>1</v>
      </c>
      <c r="JW40" s="619" t="b">
        <f t="shared" ref="JW40" si="309">JW39=JW4</f>
        <v>1</v>
      </c>
      <c r="JX40" s="619" t="b">
        <f t="shared" ref="JX40" si="310">JX39=JX4</f>
        <v>1</v>
      </c>
      <c r="JY40" s="619" t="b">
        <f t="shared" ref="JY40" si="311">JY39=JY4</f>
        <v>1</v>
      </c>
      <c r="JZ40" s="619" t="b">
        <f t="shared" ref="JZ40" si="312">JZ39=JZ4</f>
        <v>1</v>
      </c>
      <c r="KA40" s="619" t="b">
        <f t="shared" ref="KA40" si="313">KA39=KA4</f>
        <v>1</v>
      </c>
      <c r="KB40" s="619" t="b">
        <f t="shared" ref="KB40" si="314">KB39=KB4</f>
        <v>1</v>
      </c>
      <c r="KC40" s="619" t="b">
        <f t="shared" ref="KC40" si="315">KC39=KC4</f>
        <v>1</v>
      </c>
      <c r="KD40" s="619" t="b">
        <f t="shared" ref="KD40" si="316">KD39=KD4</f>
        <v>1</v>
      </c>
      <c r="KE40" s="619" t="b">
        <f t="shared" ref="KE40" si="317">KE39=KE4</f>
        <v>1</v>
      </c>
      <c r="KF40" s="619" t="b">
        <f t="shared" ref="KF40" si="318">KF39=KF4</f>
        <v>1</v>
      </c>
      <c r="KG40" s="619" t="b">
        <f t="shared" ref="KG40" si="319">KG39=KG4</f>
        <v>1</v>
      </c>
      <c r="KH40" s="619" t="b">
        <f t="shared" ref="KH40" si="320">KH39=KH4</f>
        <v>1</v>
      </c>
      <c r="KI40" s="619" t="b">
        <f t="shared" ref="KI40" si="321">KI39=KI4</f>
        <v>1</v>
      </c>
      <c r="KJ40" s="619" t="b">
        <f t="shared" ref="KJ40" si="322">KJ39=KJ4</f>
        <v>1</v>
      </c>
      <c r="KK40" s="619" t="b">
        <f t="shared" ref="KK40" si="323">KK39=KK4</f>
        <v>1</v>
      </c>
      <c r="KL40" s="619" t="b">
        <f t="shared" ref="KL40" si="324">KL39=KL4</f>
        <v>1</v>
      </c>
      <c r="KM40" s="619" t="b">
        <f t="shared" ref="KM40" si="325">KM39=KM4</f>
        <v>1</v>
      </c>
      <c r="KN40" s="619" t="b">
        <f t="shared" ref="KN40" si="326">KN39=KN4</f>
        <v>1</v>
      </c>
      <c r="KO40" s="619" t="b">
        <f t="shared" ref="KO40" si="327">KO39=KO4</f>
        <v>1</v>
      </c>
      <c r="KP40" s="619" t="b">
        <f t="shared" ref="KP40" si="328">KP39=KP4</f>
        <v>1</v>
      </c>
      <c r="KQ40" s="619" t="b">
        <f t="shared" ref="KQ40" si="329">KQ39=KQ4</f>
        <v>1</v>
      </c>
      <c r="KR40" s="619" t="b">
        <f t="shared" ref="KR40" si="330">KR39=KR4</f>
        <v>1</v>
      </c>
      <c r="KS40" s="619" t="b">
        <f t="shared" ref="KS40" si="331">KS39=KS4</f>
        <v>1</v>
      </c>
      <c r="KT40" s="619" t="b">
        <f t="shared" ref="KT40" si="332">KT39=KT4</f>
        <v>1</v>
      </c>
      <c r="KU40" s="619" t="b">
        <f t="shared" ref="KU40" si="333">KU39=KU4</f>
        <v>1</v>
      </c>
      <c r="KV40" s="619" t="b">
        <f t="shared" ref="KV40" si="334">KV39=KV4</f>
        <v>1</v>
      </c>
      <c r="KW40" s="619" t="b">
        <f t="shared" ref="KW40" si="335">KW39=KW4</f>
        <v>1</v>
      </c>
      <c r="KX40" s="619" t="b">
        <f t="shared" ref="KX40" si="336">KX39=KX4</f>
        <v>1</v>
      </c>
      <c r="KY40" s="619" t="b">
        <f t="shared" ref="KY40" si="337">KY39=KY4</f>
        <v>1</v>
      </c>
      <c r="KZ40" s="619" t="b">
        <f t="shared" ref="KZ40" si="338">KZ39=KZ4</f>
        <v>1</v>
      </c>
      <c r="LA40" s="619" t="b">
        <f t="shared" ref="LA40" si="339">LA39=LA4</f>
        <v>1</v>
      </c>
      <c r="LB40" s="619" t="b">
        <f t="shared" ref="LB40" si="340">LB39=LB4</f>
        <v>1</v>
      </c>
      <c r="LC40" s="619" t="b">
        <f t="shared" ref="LC40" si="341">LC39=LC4</f>
        <v>1</v>
      </c>
      <c r="LD40" s="619" t="b">
        <f t="shared" ref="LD40" si="342">LD39=LD4</f>
        <v>1</v>
      </c>
      <c r="LE40" s="619" t="b">
        <f t="shared" ref="LE40" si="343">LE39=LE4</f>
        <v>1</v>
      </c>
      <c r="LF40" s="619" t="b">
        <f t="shared" ref="LF40" si="344">LF39=LF4</f>
        <v>1</v>
      </c>
      <c r="LG40" s="619" t="b">
        <f t="shared" ref="LG40" si="345">LG39=LG4</f>
        <v>1</v>
      </c>
      <c r="LH40" s="619" t="b">
        <f t="shared" ref="LH40" si="346">LH39=LH4</f>
        <v>1</v>
      </c>
      <c r="LI40" s="619" t="b">
        <f t="shared" ref="LI40" si="347">LI39=LI4</f>
        <v>1</v>
      </c>
      <c r="LJ40" s="619" t="b">
        <f t="shared" ref="LJ40" si="348">LJ39=LJ4</f>
        <v>1</v>
      </c>
      <c r="LK40" s="619" t="b">
        <f t="shared" ref="LK40" si="349">LK39=LK4</f>
        <v>1</v>
      </c>
      <c r="LL40" s="619" t="b">
        <f t="shared" ref="LL40" si="350">LL39=LL4</f>
        <v>1</v>
      </c>
      <c r="LM40" s="619" t="b">
        <f t="shared" ref="LM40" si="351">LM39=LM4</f>
        <v>1</v>
      </c>
      <c r="LN40" s="619" t="b">
        <f t="shared" ref="LN40" si="352">LN39=LN4</f>
        <v>1</v>
      </c>
      <c r="LO40" s="619" t="b">
        <f t="shared" ref="LO40" si="353">LO39=LO4</f>
        <v>1</v>
      </c>
      <c r="LP40" s="619" t="b">
        <f t="shared" ref="LP40" si="354">LP39=LP4</f>
        <v>1</v>
      </c>
      <c r="LQ40" s="619" t="b">
        <f t="shared" ref="LQ40" si="355">LQ39=LQ4</f>
        <v>1</v>
      </c>
      <c r="LR40" s="619" t="b">
        <f t="shared" ref="LR40" si="356">LR39=LR4</f>
        <v>1</v>
      </c>
      <c r="LS40" s="619" t="b">
        <f t="shared" ref="LS40" si="357">LS39=LS4</f>
        <v>1</v>
      </c>
      <c r="LT40" s="619" t="b">
        <f t="shared" ref="LT40" si="358">LT39=LT4</f>
        <v>1</v>
      </c>
      <c r="LU40" s="619" t="b">
        <f t="shared" ref="LU40" si="359">LU39=LU4</f>
        <v>1</v>
      </c>
      <c r="LV40" s="619" t="b">
        <f t="shared" ref="LV40" si="360">LV39=LV4</f>
        <v>1</v>
      </c>
      <c r="LW40" s="619" t="b">
        <f t="shared" ref="LW40" si="361">LW39=LW4</f>
        <v>1</v>
      </c>
      <c r="LX40" s="619" t="b">
        <f t="shared" ref="LX40" si="362">LX39=LX4</f>
        <v>1</v>
      </c>
      <c r="LY40" s="619" t="b">
        <f t="shared" ref="LY40" si="363">LY39=LY4</f>
        <v>1</v>
      </c>
      <c r="LZ40" s="619" t="b">
        <f t="shared" ref="LZ40" si="364">LZ39=LZ4</f>
        <v>1</v>
      </c>
      <c r="MA40" s="619" t="b">
        <f t="shared" ref="MA40" si="365">MA39=MA4</f>
        <v>1</v>
      </c>
      <c r="MB40" s="619" t="b">
        <f t="shared" ref="MB40" si="366">MB39=MB4</f>
        <v>1</v>
      </c>
      <c r="MC40" s="619" t="b">
        <f t="shared" ref="MC40" si="367">MC39=MC4</f>
        <v>1</v>
      </c>
      <c r="MD40" s="619" t="b">
        <f t="shared" ref="MD40" si="368">MD39=MD4</f>
        <v>1</v>
      </c>
      <c r="ME40" s="619" t="b">
        <f t="shared" ref="ME40" si="369">ME39=ME4</f>
        <v>1</v>
      </c>
      <c r="MF40" s="619" t="b">
        <f t="shared" ref="MF40" si="370">MF39=MF4</f>
        <v>1</v>
      </c>
      <c r="MG40" s="619" t="b">
        <f t="shared" ref="MG40" si="371">MG39=MG4</f>
        <v>1</v>
      </c>
      <c r="MH40" s="619" t="b">
        <f t="shared" ref="MH40" si="372">MH39=MH4</f>
        <v>1</v>
      </c>
      <c r="MI40" s="619" t="b">
        <f t="shared" ref="MI40" si="373">MI39=MI4</f>
        <v>1</v>
      </c>
      <c r="MJ40" s="619" t="b">
        <f t="shared" ref="MJ40" si="374">MJ39=MJ4</f>
        <v>1</v>
      </c>
      <c r="MK40" s="619" t="b">
        <f t="shared" ref="MK40" si="375">MK39=MK4</f>
        <v>1</v>
      </c>
      <c r="ML40" s="619" t="b">
        <f t="shared" ref="ML40" si="376">ML39=ML4</f>
        <v>1</v>
      </c>
      <c r="MM40" s="619" t="b">
        <f t="shared" ref="MM40" si="377">MM39=MM4</f>
        <v>1</v>
      </c>
      <c r="MN40" s="619" t="b">
        <f t="shared" ref="MN40" si="378">MN39=MN4</f>
        <v>1</v>
      </c>
      <c r="MO40" s="619" t="b">
        <f t="shared" ref="MO40" si="379">MO39=MO4</f>
        <v>1</v>
      </c>
      <c r="MP40" s="619" t="b">
        <f t="shared" ref="MP40" si="380">MP39=MP4</f>
        <v>1</v>
      </c>
      <c r="MQ40" s="619" t="b">
        <f t="shared" ref="MQ40" si="381">MQ39=MQ4</f>
        <v>1</v>
      </c>
      <c r="MR40" s="619" t="b">
        <f t="shared" ref="MR40" si="382">MR39=MR4</f>
        <v>1</v>
      </c>
      <c r="MS40" s="619" t="b">
        <f t="shared" ref="MS40" si="383">MS39=MS4</f>
        <v>1</v>
      </c>
      <c r="MT40" s="619" t="b">
        <f t="shared" ref="MT40" si="384">MT39=MT4</f>
        <v>1</v>
      </c>
      <c r="MU40" s="619" t="b">
        <f t="shared" ref="MU40" si="385">MU39=MU4</f>
        <v>1</v>
      </c>
      <c r="MV40" s="619" t="b">
        <f t="shared" ref="MV40" si="386">MV39=MV4</f>
        <v>1</v>
      </c>
      <c r="MW40" s="619" t="b">
        <f t="shared" ref="MW40" si="387">MW39=MW4</f>
        <v>1</v>
      </c>
      <c r="MX40" s="619" t="b">
        <f t="shared" ref="MX40" si="388">MX39=MX4</f>
        <v>1</v>
      </c>
      <c r="MY40" s="619" t="b">
        <f t="shared" ref="MY40" si="389">MY39=MY4</f>
        <v>1</v>
      </c>
      <c r="MZ40" s="619" t="b">
        <f t="shared" ref="MZ40" si="390">MZ39=MZ4</f>
        <v>1</v>
      </c>
      <c r="NA40" s="619" t="b">
        <f t="shared" ref="NA40" si="391">NA39=NA4</f>
        <v>1</v>
      </c>
      <c r="NB40" s="619" t="b">
        <f t="shared" ref="NB40" si="392">NB39=NB4</f>
        <v>1</v>
      </c>
      <c r="NC40" s="619" t="b">
        <f t="shared" ref="NC40" si="393">NC39=NC4</f>
        <v>1</v>
      </c>
      <c r="ND40" s="619" t="b">
        <f t="shared" ref="ND40" si="394">ND39=ND4</f>
        <v>1</v>
      </c>
      <c r="NE40" s="619" t="b">
        <f t="shared" ref="NE40" si="395">NE39=NE4</f>
        <v>1</v>
      </c>
      <c r="NF40" s="619" t="b">
        <f t="shared" ref="NF40" si="396">NF39=NF4</f>
        <v>1</v>
      </c>
      <c r="NG40" s="619" t="b">
        <f t="shared" ref="NG40" si="397">NG39=NG4</f>
        <v>1</v>
      </c>
      <c r="NH40" s="619" t="b">
        <f t="shared" ref="NH40" si="398">NH39=NH4</f>
        <v>1</v>
      </c>
      <c r="NI40" s="619" t="b">
        <f t="shared" ref="NI40" si="399">NI39=NI4</f>
        <v>1</v>
      </c>
      <c r="NJ40" s="619" t="b">
        <f t="shared" ref="NJ40" si="400">NJ39=NJ4</f>
        <v>1</v>
      </c>
      <c r="NK40" s="619" t="b">
        <f t="shared" ref="NK40" si="401">NK39=NK4</f>
        <v>1</v>
      </c>
      <c r="NL40" s="619" t="b">
        <f t="shared" ref="NL40" si="402">NL39=NL4</f>
        <v>1</v>
      </c>
      <c r="NM40" s="619" t="b">
        <f t="shared" ref="NM40" si="403">NM39=NM4</f>
        <v>1</v>
      </c>
      <c r="NN40" s="619" t="b">
        <f t="shared" ref="NN40" si="404">NN39=NN4</f>
        <v>1</v>
      </c>
      <c r="NO40" s="619" t="b">
        <f t="shared" ref="NO40" si="405">NO39=NO4</f>
        <v>1</v>
      </c>
      <c r="NP40" s="619" t="b">
        <f t="shared" ref="NP40" si="406">NP39=NP4</f>
        <v>1</v>
      </c>
      <c r="NQ40" s="619" t="b">
        <f t="shared" ref="NQ40" si="407">NQ39=NQ4</f>
        <v>1</v>
      </c>
      <c r="NR40" s="619" t="b">
        <f t="shared" ref="NR40" si="408">NR39=NR4</f>
        <v>1</v>
      </c>
      <c r="NS40" s="619" t="b">
        <f t="shared" ref="NS40" si="409">NS39=NS4</f>
        <v>1</v>
      </c>
      <c r="NT40" s="619" t="b">
        <f t="shared" ref="NT40" si="410">NT39=NT4</f>
        <v>1</v>
      </c>
      <c r="NU40" s="619" t="b">
        <f t="shared" ref="NU40" si="411">NU39=NU4</f>
        <v>1</v>
      </c>
      <c r="NV40" s="619" t="b">
        <f t="shared" ref="NV40" si="412">NV39=NV4</f>
        <v>1</v>
      </c>
      <c r="NW40" s="619" t="b">
        <f t="shared" ref="NW40" si="413">NW39=NW4</f>
        <v>1</v>
      </c>
      <c r="NX40" s="619" t="b">
        <f t="shared" ref="NX40" si="414">NX39=NX4</f>
        <v>1</v>
      </c>
      <c r="NY40" s="619" t="b">
        <f t="shared" ref="NY40" si="415">NY39=NY4</f>
        <v>1</v>
      </c>
      <c r="NZ40" s="619" t="b">
        <f t="shared" ref="NZ40" si="416">NZ39=NZ4</f>
        <v>1</v>
      </c>
      <c r="OA40" s="619" t="b">
        <f t="shared" ref="OA40" si="417">OA39=OA4</f>
        <v>1</v>
      </c>
      <c r="OB40" s="619" t="b">
        <f t="shared" ref="OB40" si="418">OB39=OB4</f>
        <v>1</v>
      </c>
      <c r="OC40" s="619" t="b">
        <f t="shared" ref="OC40" si="419">OC39=OC4</f>
        <v>1</v>
      </c>
      <c r="OD40" s="619" t="b">
        <f t="shared" ref="OD40" si="420">OD39=OD4</f>
        <v>1</v>
      </c>
      <c r="OE40" s="619" t="b">
        <f t="shared" ref="OE40" si="421">OE39=OE4</f>
        <v>1</v>
      </c>
      <c r="OF40" s="619" t="b">
        <f t="shared" ref="OF40" si="422">OF39=OF4</f>
        <v>1</v>
      </c>
      <c r="OG40" s="619" t="b">
        <f t="shared" ref="OG40" si="423">OG39=OG4</f>
        <v>1</v>
      </c>
      <c r="OH40" s="619" t="b">
        <f t="shared" ref="OH40" si="424">OH39=OH4</f>
        <v>1</v>
      </c>
      <c r="OI40" s="619" t="b">
        <f t="shared" ref="OI40" si="425">OI39=OI4</f>
        <v>1</v>
      </c>
      <c r="OJ40" s="619" t="b">
        <f t="shared" ref="OJ40" si="426">OJ39=OJ4</f>
        <v>1</v>
      </c>
      <c r="OK40" s="619" t="b">
        <f t="shared" ref="OK40" si="427">OK39=OK4</f>
        <v>1</v>
      </c>
      <c r="OL40" s="619" t="b">
        <f t="shared" ref="OL40" si="428">OL39=OL4</f>
        <v>1</v>
      </c>
      <c r="OM40" s="619" t="b">
        <f t="shared" ref="OM40" si="429">OM39=OM4</f>
        <v>1</v>
      </c>
      <c r="ON40" s="619" t="b">
        <f t="shared" ref="ON40" si="430">ON39=ON4</f>
        <v>1</v>
      </c>
      <c r="OO40" s="619" t="b">
        <f t="shared" ref="OO40" si="431">OO39=OO4</f>
        <v>1</v>
      </c>
      <c r="OP40" s="619" t="b">
        <f t="shared" ref="OP40" si="432">OP39=OP4</f>
        <v>1</v>
      </c>
      <c r="OQ40" s="619" t="b">
        <f t="shared" ref="OQ40" si="433">OQ39=OQ4</f>
        <v>1</v>
      </c>
      <c r="OR40" s="619" t="b">
        <f t="shared" ref="OR40" si="434">OR39=OR4</f>
        <v>1</v>
      </c>
      <c r="OS40" s="619" t="b">
        <f t="shared" ref="OS40" si="435">OS39=OS4</f>
        <v>1</v>
      </c>
      <c r="OT40" s="619" t="b">
        <f t="shared" ref="OT40" si="436">OT39=OT4</f>
        <v>1</v>
      </c>
      <c r="OU40" s="619" t="b">
        <f t="shared" ref="OU40" si="437">OU39=OU4</f>
        <v>1</v>
      </c>
      <c r="OV40" s="619" t="b">
        <f t="shared" ref="OV40" si="438">OV39=OV4</f>
        <v>1</v>
      </c>
      <c r="OW40" s="619" t="b">
        <f t="shared" ref="OW40" si="439">OW39=OW4</f>
        <v>1</v>
      </c>
      <c r="OX40" s="619" t="b">
        <f t="shared" ref="OX40" si="440">OX39=OX4</f>
        <v>1</v>
      </c>
      <c r="OY40" s="619" t="b">
        <f t="shared" ref="OY40" si="441">OY39=OY4</f>
        <v>1</v>
      </c>
      <c r="OZ40" s="619" t="b">
        <f t="shared" ref="OZ40" si="442">OZ39=OZ4</f>
        <v>1</v>
      </c>
      <c r="PA40" s="619" t="b">
        <f t="shared" ref="PA40" si="443">PA39=PA4</f>
        <v>1</v>
      </c>
      <c r="PB40" s="619" t="b">
        <f t="shared" ref="PB40" si="444">PB39=PB4</f>
        <v>1</v>
      </c>
      <c r="PC40" s="619" t="b">
        <f t="shared" ref="PC40" si="445">PC39=PC4</f>
        <v>1</v>
      </c>
      <c r="PD40" s="619" t="b">
        <f t="shared" ref="PD40" si="446">PD39=PD4</f>
        <v>1</v>
      </c>
      <c r="PE40" s="619" t="b">
        <f t="shared" ref="PE40" si="447">PE39=PE4</f>
        <v>1</v>
      </c>
      <c r="PF40" s="619" t="b">
        <f t="shared" ref="PF40" si="448">PF39=PF4</f>
        <v>1</v>
      </c>
      <c r="PG40" s="619" t="b">
        <f t="shared" ref="PG40" si="449">PG39=PG4</f>
        <v>1</v>
      </c>
      <c r="PH40" s="619" t="b">
        <f t="shared" ref="PH40" si="450">PH39=PH4</f>
        <v>1</v>
      </c>
      <c r="PI40" s="619" t="b">
        <f t="shared" ref="PI40" si="451">PI39=PI4</f>
        <v>1</v>
      </c>
      <c r="PJ40" s="619" t="b">
        <f t="shared" ref="PJ40" si="452">PJ39=PJ4</f>
        <v>1</v>
      </c>
      <c r="PK40" s="619" t="b">
        <f t="shared" ref="PK40" si="453">PK39=PK4</f>
        <v>1</v>
      </c>
      <c r="PL40" s="619" t="b">
        <f t="shared" ref="PL40" si="454">PL39=PL4</f>
        <v>1</v>
      </c>
      <c r="PM40" s="619" t="b">
        <f t="shared" ref="PM40" si="455">PM39=PM4</f>
        <v>1</v>
      </c>
      <c r="PN40" s="619" t="b">
        <f t="shared" ref="PN40" si="456">PN39=PN4</f>
        <v>1</v>
      </c>
      <c r="PO40" s="619" t="b">
        <f t="shared" ref="PO40" si="457">PO39=PO4</f>
        <v>1</v>
      </c>
      <c r="PP40" s="619" t="b">
        <f t="shared" ref="PP40" si="458">PP39=PP4</f>
        <v>1</v>
      </c>
      <c r="PQ40" s="619" t="b">
        <f t="shared" ref="PQ40" si="459">PQ39=PQ4</f>
        <v>1</v>
      </c>
      <c r="PR40" s="619" t="b">
        <f t="shared" ref="PR40" si="460">PR39=PR4</f>
        <v>1</v>
      </c>
      <c r="PS40" s="619" t="b">
        <f t="shared" ref="PS40" si="461">PS39=PS4</f>
        <v>1</v>
      </c>
      <c r="PT40" s="619" t="b">
        <f t="shared" ref="PT40" si="462">PT39=PT4</f>
        <v>1</v>
      </c>
      <c r="PU40" s="619" t="b">
        <f t="shared" ref="PU40" si="463">PU39=PU4</f>
        <v>1</v>
      </c>
      <c r="PV40" s="619" t="b">
        <f t="shared" ref="PV40" si="464">PV39=PV4</f>
        <v>1</v>
      </c>
      <c r="PW40" s="619" t="b">
        <f t="shared" ref="PW40" si="465">PW39=PW4</f>
        <v>1</v>
      </c>
      <c r="PX40" s="619" t="b">
        <f t="shared" ref="PX40" si="466">PX39=PX4</f>
        <v>1</v>
      </c>
      <c r="PY40" s="619" t="b">
        <f t="shared" ref="PY40" si="467">PY39=PY4</f>
        <v>1</v>
      </c>
      <c r="PZ40" s="619" t="b">
        <f t="shared" ref="PZ40" si="468">PZ39=PZ4</f>
        <v>1</v>
      </c>
      <c r="QA40" s="619" t="b">
        <f t="shared" ref="QA40" si="469">QA39=QA4</f>
        <v>1</v>
      </c>
      <c r="QB40" s="619" t="b">
        <f t="shared" ref="QB40" si="470">QB39=QB4</f>
        <v>1</v>
      </c>
      <c r="QC40" s="619" t="b">
        <f t="shared" ref="QC40" si="471">QC39=QC4</f>
        <v>1</v>
      </c>
      <c r="QD40" s="619" t="b">
        <f t="shared" ref="QD40" si="472">QD39=QD4</f>
        <v>1</v>
      </c>
      <c r="QE40" s="619" t="b">
        <f t="shared" ref="QE40" si="473">QE39=QE4</f>
        <v>1</v>
      </c>
      <c r="QF40" s="619" t="b">
        <f t="shared" ref="QF40" si="474">QF39=QF4</f>
        <v>1</v>
      </c>
      <c r="QG40" s="619" t="b">
        <f t="shared" ref="QG40" si="475">QG39=QG4</f>
        <v>1</v>
      </c>
      <c r="QH40" s="619" t="b">
        <f t="shared" ref="QH40" si="476">QH39=QH4</f>
        <v>1</v>
      </c>
      <c r="QI40" s="619" t="b">
        <f t="shared" ref="QI40" si="477">QI39=QI4</f>
        <v>1</v>
      </c>
      <c r="QJ40" s="619" t="b">
        <f t="shared" ref="QJ40" si="478">QJ39=QJ4</f>
        <v>1</v>
      </c>
      <c r="QK40" s="619" t="b">
        <f t="shared" ref="QK40" si="479">QK39=QK4</f>
        <v>1</v>
      </c>
      <c r="QL40" s="619" t="b">
        <f t="shared" ref="QL40" si="480">QL39=QL4</f>
        <v>1</v>
      </c>
      <c r="QM40" s="619" t="b">
        <f t="shared" ref="QM40" si="481">QM39=QM4</f>
        <v>1</v>
      </c>
      <c r="QN40" s="619" t="b">
        <f t="shared" ref="QN40" si="482">QN39=QN4</f>
        <v>1</v>
      </c>
      <c r="QO40" s="619" t="b">
        <f t="shared" ref="QO40" si="483">QO39=QO4</f>
        <v>1</v>
      </c>
      <c r="QP40" s="619" t="b">
        <f t="shared" ref="QP40" si="484">QP39=QP4</f>
        <v>1</v>
      </c>
      <c r="QQ40" s="619" t="b">
        <f t="shared" ref="QQ40" si="485">QQ39=QQ4</f>
        <v>1</v>
      </c>
      <c r="QR40" s="619" t="b">
        <f t="shared" ref="QR40" si="486">QR39=QR4</f>
        <v>1</v>
      </c>
      <c r="QS40" s="619" t="b">
        <f t="shared" ref="QS40" si="487">QS39=QS4</f>
        <v>1</v>
      </c>
      <c r="QT40" s="619" t="b">
        <f t="shared" ref="QT40" si="488">QT39=QT4</f>
        <v>1</v>
      </c>
      <c r="QU40" s="619" t="b">
        <f t="shared" ref="QU40" si="489">QU39=QU4</f>
        <v>1</v>
      </c>
      <c r="QV40" s="619" t="b">
        <f t="shared" ref="QV40" si="490">QV39=QV4</f>
        <v>1</v>
      </c>
      <c r="QW40" s="619" t="b">
        <f t="shared" ref="QW40" si="491">QW39=QW4</f>
        <v>1</v>
      </c>
      <c r="QX40" s="619" t="b">
        <f t="shared" ref="QX40" si="492">QX39=QX4</f>
        <v>1</v>
      </c>
      <c r="QY40" s="619" t="b">
        <f t="shared" ref="QY40" si="493">QY39=QY4</f>
        <v>1</v>
      </c>
      <c r="QZ40" s="619" t="b">
        <f t="shared" ref="QZ40" si="494">QZ39=QZ4</f>
        <v>1</v>
      </c>
      <c r="RA40" s="619" t="b">
        <f t="shared" ref="RA40" si="495">RA39=RA4</f>
        <v>1</v>
      </c>
      <c r="RB40" s="619" t="b">
        <f t="shared" ref="RB40" si="496">RB39=RB4</f>
        <v>1</v>
      </c>
      <c r="RC40" s="619" t="b">
        <f t="shared" ref="RC40" si="497">RC39=RC4</f>
        <v>1</v>
      </c>
      <c r="RD40" s="619" t="b">
        <f t="shared" ref="RD40" si="498">RD39=RD4</f>
        <v>1</v>
      </c>
      <c r="RE40" s="619" t="b">
        <f t="shared" ref="RE40" si="499">RE39=RE4</f>
        <v>1</v>
      </c>
      <c r="RF40" s="619" t="b">
        <f t="shared" ref="RF40" si="500">RF39=RF4</f>
        <v>1</v>
      </c>
      <c r="RG40" s="619" t="b">
        <f t="shared" ref="RG40" si="501">RG39=RG4</f>
        <v>1</v>
      </c>
      <c r="RH40" s="619" t="b">
        <f t="shared" ref="RH40" si="502">RH39=RH4</f>
        <v>1</v>
      </c>
      <c r="RI40" s="619" t="b">
        <f t="shared" ref="RI40" si="503">RI39=RI4</f>
        <v>1</v>
      </c>
      <c r="RJ40" s="619" t="b">
        <f t="shared" ref="RJ40" si="504">RJ39=RJ4</f>
        <v>1</v>
      </c>
      <c r="RK40" s="619" t="b">
        <f t="shared" ref="RK40" si="505">RK39=RK4</f>
        <v>1</v>
      </c>
      <c r="RL40" s="619" t="b">
        <f t="shared" ref="RL40" si="506">RL39=RL4</f>
        <v>1</v>
      </c>
      <c r="RM40" s="619" t="b">
        <f t="shared" ref="RM40" si="507">RM39=RM4</f>
        <v>1</v>
      </c>
      <c r="RN40" s="619" t="b">
        <f t="shared" ref="RN40" si="508">RN39=RN4</f>
        <v>1</v>
      </c>
      <c r="RO40" s="619" t="b">
        <f t="shared" ref="RO40" si="509">RO39=RO4</f>
        <v>1</v>
      </c>
      <c r="RP40" s="619" t="b">
        <f t="shared" ref="RP40" si="510">RP39=RP4</f>
        <v>1</v>
      </c>
      <c r="RQ40" s="619" t="b">
        <f t="shared" ref="RQ40" si="511">RQ39=RQ4</f>
        <v>1</v>
      </c>
      <c r="RR40" s="619" t="b">
        <f t="shared" ref="RR40" si="512">RR39=RR4</f>
        <v>1</v>
      </c>
      <c r="RS40" s="619" t="b">
        <f t="shared" ref="RS40" si="513">RS39=RS4</f>
        <v>1</v>
      </c>
      <c r="RT40" s="619" t="b">
        <f t="shared" ref="RT40" si="514">RT39=RT4</f>
        <v>1</v>
      </c>
      <c r="RU40" s="619" t="b">
        <f t="shared" ref="RU40" si="515">RU39=RU4</f>
        <v>1</v>
      </c>
      <c r="RV40" s="619" t="b">
        <f t="shared" ref="RV40" si="516">RV39=RV4</f>
        <v>1</v>
      </c>
      <c r="RW40" s="619" t="b">
        <f t="shared" ref="RW40" si="517">RW39=RW4</f>
        <v>1</v>
      </c>
      <c r="RX40" s="619" t="b">
        <f t="shared" ref="RX40" si="518">RX39=RX4</f>
        <v>1</v>
      </c>
      <c r="RY40" s="619" t="b">
        <f t="shared" ref="RY40" si="519">RY39=RY4</f>
        <v>1</v>
      </c>
      <c r="RZ40" s="619" t="b">
        <f t="shared" ref="RZ40" si="520">RZ39=RZ4</f>
        <v>1</v>
      </c>
      <c r="SA40" s="619" t="b">
        <f t="shared" ref="SA40" si="521">SA39=SA4</f>
        <v>1</v>
      </c>
      <c r="SB40" s="619" t="b">
        <f t="shared" ref="SB40" si="522">SB39=SB4</f>
        <v>1</v>
      </c>
      <c r="SC40" s="619" t="b">
        <f t="shared" ref="SC40" si="523">SC39=SC4</f>
        <v>1</v>
      </c>
      <c r="SD40" s="619" t="b">
        <f t="shared" ref="SD40" si="524">SD39=SD4</f>
        <v>1</v>
      </c>
      <c r="SE40" s="619" t="b">
        <f t="shared" ref="SE40" si="525">SE39=SE4</f>
        <v>1</v>
      </c>
      <c r="SF40" s="619" t="b">
        <f t="shared" ref="SF40" si="526">SF39=SF4</f>
        <v>1</v>
      </c>
      <c r="SG40" s="619" t="b">
        <f t="shared" ref="SG40" si="527">SG39=SG4</f>
        <v>1</v>
      </c>
      <c r="SH40" s="619" t="b">
        <f t="shared" ref="SH40" si="528">SH39=SH4</f>
        <v>1</v>
      </c>
      <c r="SI40" s="619" t="b">
        <f t="shared" ref="SI40" si="529">SI39=SI4</f>
        <v>1</v>
      </c>
      <c r="SJ40" s="619" t="b">
        <f t="shared" ref="SJ40" si="530">SJ39=SJ4</f>
        <v>1</v>
      </c>
      <c r="SK40" s="619" t="b">
        <f t="shared" ref="SK40" si="531">SK39=SK4</f>
        <v>1</v>
      </c>
      <c r="SL40" s="619" t="b">
        <f t="shared" ref="SL40" si="532">SL39=SL4</f>
        <v>1</v>
      </c>
      <c r="SM40" s="619" t="b">
        <f t="shared" ref="SM40" si="533">SM39=SM4</f>
        <v>1</v>
      </c>
      <c r="SN40" s="619" t="b">
        <f t="shared" ref="SN40" si="534">SN39=SN4</f>
        <v>1</v>
      </c>
      <c r="SO40" s="619" t="b">
        <f t="shared" ref="SO40" si="535">SO39=SO4</f>
        <v>1</v>
      </c>
      <c r="SP40" s="619" t="b">
        <f t="shared" ref="SP40" si="536">SP39=SP4</f>
        <v>1</v>
      </c>
      <c r="SQ40" s="619" t="b">
        <f t="shared" ref="SQ40" si="537">SQ39=SQ4</f>
        <v>1</v>
      </c>
      <c r="SR40" s="619" t="b">
        <f t="shared" ref="SR40" si="538">SR39=SR4</f>
        <v>1</v>
      </c>
      <c r="SS40" s="619" t="b">
        <f t="shared" ref="SS40" si="539">SS39=SS4</f>
        <v>1</v>
      </c>
      <c r="ST40" s="619" t="b">
        <f t="shared" ref="ST40" si="540">ST39=ST4</f>
        <v>1</v>
      </c>
      <c r="SU40" s="619" t="b">
        <f t="shared" ref="SU40" si="541">SU39=SU4</f>
        <v>1</v>
      </c>
      <c r="SV40" s="619" t="b">
        <f t="shared" ref="SV40" si="542">SV39=SV4</f>
        <v>1</v>
      </c>
      <c r="SW40" s="619" t="b">
        <f t="shared" ref="SW40" si="543">SW39=SW4</f>
        <v>1</v>
      </c>
      <c r="SX40" s="619" t="b">
        <f t="shared" ref="SX40" si="544">SX39=SX4</f>
        <v>1</v>
      </c>
      <c r="SY40" s="619" t="b">
        <f t="shared" ref="SY40" si="545">SY39=SY4</f>
        <v>1</v>
      </c>
      <c r="SZ40" s="619" t="b">
        <f t="shared" ref="SZ40" si="546">SZ39=SZ4</f>
        <v>1</v>
      </c>
      <c r="TA40" s="619" t="b">
        <f t="shared" ref="TA40" si="547">TA39=TA4</f>
        <v>1</v>
      </c>
      <c r="TB40" s="619" t="b">
        <f t="shared" ref="TB40" si="548">TB39=TB4</f>
        <v>1</v>
      </c>
      <c r="TC40" s="619" t="b">
        <f t="shared" ref="TC40" si="549">TC39=TC4</f>
        <v>1</v>
      </c>
      <c r="TD40" s="619" t="b">
        <f t="shared" ref="TD40" si="550">TD39=TD4</f>
        <v>1</v>
      </c>
      <c r="TE40" s="619" t="b">
        <f t="shared" ref="TE40" si="551">TE39=TE4</f>
        <v>1</v>
      </c>
      <c r="TF40" s="619" t="b">
        <f t="shared" ref="TF40" si="552">TF39=TF4</f>
        <v>1</v>
      </c>
      <c r="TG40" s="619" t="b">
        <f t="shared" ref="TG40" si="553">TG39=TG4</f>
        <v>1</v>
      </c>
      <c r="TH40" s="619" t="b">
        <f t="shared" ref="TH40" si="554">TH39=TH4</f>
        <v>1</v>
      </c>
      <c r="TI40" s="619" t="b">
        <f t="shared" ref="TI40" si="555">TI39=TI4</f>
        <v>1</v>
      </c>
      <c r="TJ40" s="619" t="b">
        <f t="shared" ref="TJ40" si="556">TJ39=TJ4</f>
        <v>1</v>
      </c>
      <c r="TK40" s="619" t="b">
        <f t="shared" ref="TK40" si="557">TK39=TK4</f>
        <v>1</v>
      </c>
      <c r="TL40" s="619" t="b">
        <f t="shared" ref="TL40" si="558">TL39=TL4</f>
        <v>1</v>
      </c>
      <c r="TM40" s="619" t="b">
        <f t="shared" ref="TM40" si="559">TM39=TM4</f>
        <v>1</v>
      </c>
      <c r="TN40" s="619" t="b">
        <f t="shared" ref="TN40" si="560">TN39=TN4</f>
        <v>1</v>
      </c>
      <c r="TO40" s="619" t="b">
        <f t="shared" ref="TO40" si="561">TO39=TO4</f>
        <v>1</v>
      </c>
      <c r="TP40" s="619" t="b">
        <f t="shared" ref="TP40" si="562">TP39=TP4</f>
        <v>1</v>
      </c>
      <c r="TQ40" s="619" t="b">
        <f t="shared" ref="TQ40" si="563">TQ39=TQ4</f>
        <v>1</v>
      </c>
      <c r="TR40" s="619" t="b">
        <f t="shared" ref="TR40" si="564">TR39=TR4</f>
        <v>1</v>
      </c>
      <c r="TS40" s="619" t="b">
        <f t="shared" ref="TS40" si="565">TS39=TS4</f>
        <v>1</v>
      </c>
      <c r="TT40" s="619" t="b">
        <f t="shared" ref="TT40" si="566">TT39=TT4</f>
        <v>1</v>
      </c>
      <c r="TU40" s="619" t="b">
        <f t="shared" ref="TU40" si="567">TU39=TU4</f>
        <v>1</v>
      </c>
      <c r="TV40" s="619" t="b">
        <f t="shared" ref="TV40" si="568">TV39=TV4</f>
        <v>1</v>
      </c>
      <c r="TW40" s="619" t="b">
        <f t="shared" ref="TW40" si="569">TW39=TW4</f>
        <v>1</v>
      </c>
      <c r="TX40" s="619" t="b">
        <f t="shared" ref="TX40" si="570">TX39=TX4</f>
        <v>1</v>
      </c>
      <c r="TY40" s="619" t="b">
        <f t="shared" ref="TY40" si="571">TY39=TY4</f>
        <v>1</v>
      </c>
      <c r="TZ40" s="619" t="b">
        <f t="shared" ref="TZ40" si="572">TZ39=TZ4</f>
        <v>1</v>
      </c>
      <c r="UA40" s="619" t="b">
        <f t="shared" ref="UA40" si="573">UA39=UA4</f>
        <v>1</v>
      </c>
      <c r="UB40" s="619" t="b">
        <f t="shared" ref="UB40" si="574">UB39=UB4</f>
        <v>1</v>
      </c>
      <c r="UC40" s="619" t="b">
        <f t="shared" ref="UC40" si="575">UC39=UC4</f>
        <v>1</v>
      </c>
      <c r="UD40" s="619" t="b">
        <f t="shared" ref="UD40" si="576">UD39=UD4</f>
        <v>1</v>
      </c>
      <c r="UE40" s="619" t="b">
        <f t="shared" ref="UE40" si="577">UE39=UE4</f>
        <v>1</v>
      </c>
      <c r="UF40" s="619" t="b">
        <f t="shared" ref="UF40" si="578">UF39=UF4</f>
        <v>1</v>
      </c>
      <c r="UG40" s="619" t="b">
        <f t="shared" ref="UG40" si="579">UG39=UG4</f>
        <v>1</v>
      </c>
      <c r="UH40" s="619" t="b">
        <f t="shared" ref="UH40" si="580">UH39=UH4</f>
        <v>1</v>
      </c>
      <c r="UI40" s="619" t="b">
        <f t="shared" ref="UI40" si="581">UI39=UI4</f>
        <v>1</v>
      </c>
      <c r="UJ40" s="619" t="b">
        <f t="shared" ref="UJ40" si="582">UJ39=UJ4</f>
        <v>1</v>
      </c>
      <c r="UK40" s="619" t="b">
        <f t="shared" ref="UK40" si="583">UK39=UK4</f>
        <v>1</v>
      </c>
      <c r="UL40" s="619" t="b">
        <f t="shared" ref="UL40" si="584">UL39=UL4</f>
        <v>1</v>
      </c>
      <c r="UM40" s="619" t="b">
        <f t="shared" ref="UM40" si="585">UM39=UM4</f>
        <v>1</v>
      </c>
      <c r="UN40" s="619" t="b">
        <f t="shared" ref="UN40" si="586">UN39=UN4</f>
        <v>1</v>
      </c>
      <c r="UO40" s="619" t="b">
        <f t="shared" ref="UO40" si="587">UO39=UO4</f>
        <v>1</v>
      </c>
      <c r="UP40" s="619" t="b">
        <f t="shared" ref="UP40" si="588">UP39=UP4</f>
        <v>1</v>
      </c>
      <c r="UQ40" s="619" t="b">
        <f t="shared" ref="UQ40" si="589">UQ39=UQ4</f>
        <v>1</v>
      </c>
      <c r="UR40" s="619" t="b">
        <f t="shared" ref="UR40" si="590">UR39=UR4</f>
        <v>1</v>
      </c>
      <c r="US40" s="619" t="b">
        <f t="shared" ref="US40" si="591">US39=US4</f>
        <v>1</v>
      </c>
      <c r="UT40" s="619" t="b">
        <f t="shared" ref="UT40" si="592">UT39=UT4</f>
        <v>1</v>
      </c>
      <c r="UU40" s="619" t="b">
        <f t="shared" ref="UU40" si="593">UU39=UU4</f>
        <v>1</v>
      </c>
      <c r="UV40" s="619" t="b">
        <f t="shared" ref="UV40" si="594">UV39=UV4</f>
        <v>1</v>
      </c>
      <c r="UW40" s="619" t="b">
        <f t="shared" ref="UW40" si="595">UW39=UW4</f>
        <v>1</v>
      </c>
      <c r="UX40" s="619" t="b">
        <f t="shared" ref="UX40" si="596">UX39=UX4</f>
        <v>1</v>
      </c>
      <c r="UY40" s="619" t="b">
        <f t="shared" ref="UY40" si="597">UY39=UY4</f>
        <v>1</v>
      </c>
      <c r="UZ40" s="619" t="b">
        <f t="shared" ref="UZ40" si="598">UZ39=UZ4</f>
        <v>1</v>
      </c>
      <c r="VA40" s="619" t="b">
        <f t="shared" ref="VA40" si="599">VA39=VA4</f>
        <v>1</v>
      </c>
      <c r="VB40" s="619" t="b">
        <f t="shared" ref="VB40" si="600">VB39=VB4</f>
        <v>1</v>
      </c>
      <c r="VC40" s="619" t="b">
        <f t="shared" ref="VC40" si="601">VC39=VC4</f>
        <v>1</v>
      </c>
      <c r="VD40" s="619" t="b">
        <f t="shared" ref="VD40" si="602">VD39=VD4</f>
        <v>1</v>
      </c>
      <c r="VE40" s="619" t="b">
        <f t="shared" ref="VE40" si="603">VE39=VE4</f>
        <v>1</v>
      </c>
      <c r="VF40" s="619" t="b">
        <f t="shared" ref="VF40" si="604">VF39=VF4</f>
        <v>1</v>
      </c>
      <c r="VG40" s="619" t="b">
        <f t="shared" ref="VG40" si="605">VG39=VG4</f>
        <v>1</v>
      </c>
      <c r="VH40" s="619" t="b">
        <f t="shared" ref="VH40" si="606">VH39=VH4</f>
        <v>1</v>
      </c>
      <c r="VI40" s="619" t="b">
        <f t="shared" ref="VI40" si="607">VI39=VI4</f>
        <v>1</v>
      </c>
      <c r="VJ40" s="619" t="b">
        <f t="shared" ref="VJ40" si="608">VJ39=VJ4</f>
        <v>1</v>
      </c>
      <c r="VK40" s="619" t="b">
        <f t="shared" ref="VK40" si="609">VK39=VK4</f>
        <v>1</v>
      </c>
      <c r="VL40" s="619" t="b">
        <f t="shared" ref="VL40" si="610">VL39=VL4</f>
        <v>1</v>
      </c>
      <c r="VM40" s="619" t="b">
        <f t="shared" ref="VM40" si="611">VM39=VM4</f>
        <v>1</v>
      </c>
      <c r="VN40" s="619" t="b">
        <f t="shared" ref="VN40" si="612">VN39=VN4</f>
        <v>1</v>
      </c>
      <c r="VO40" s="619" t="b">
        <f t="shared" ref="VO40" si="613">VO39=VO4</f>
        <v>1</v>
      </c>
      <c r="VP40" s="619" t="b">
        <f t="shared" ref="VP40" si="614">VP39=VP4</f>
        <v>1</v>
      </c>
      <c r="VQ40" s="619" t="b">
        <f t="shared" ref="VQ40" si="615">VQ39=VQ4</f>
        <v>1</v>
      </c>
      <c r="VR40" s="619" t="b">
        <f t="shared" ref="VR40" si="616">VR39=VR4</f>
        <v>1</v>
      </c>
      <c r="VS40" s="619" t="b">
        <f t="shared" ref="VS40" si="617">VS39=VS4</f>
        <v>1</v>
      </c>
      <c r="VT40" s="619" t="b">
        <f t="shared" ref="VT40" si="618">VT39=VT4</f>
        <v>1</v>
      </c>
      <c r="VU40" s="619" t="b">
        <f t="shared" ref="VU40" si="619">VU39=VU4</f>
        <v>1</v>
      </c>
      <c r="VV40" s="619" t="b">
        <f t="shared" ref="VV40" si="620">VV39=VV4</f>
        <v>1</v>
      </c>
      <c r="VW40" s="619" t="b">
        <f t="shared" ref="VW40" si="621">VW39=VW4</f>
        <v>1</v>
      </c>
      <c r="VX40" s="619" t="b">
        <f t="shared" ref="VX40" si="622">VX39=VX4</f>
        <v>1</v>
      </c>
      <c r="VY40" s="619" t="b">
        <f t="shared" ref="VY40" si="623">VY39=VY4</f>
        <v>1</v>
      </c>
      <c r="VZ40" s="619" t="b">
        <f t="shared" ref="VZ40" si="624">VZ39=VZ4</f>
        <v>1</v>
      </c>
      <c r="WA40" s="619" t="b">
        <f t="shared" ref="WA40" si="625">WA39=WA4</f>
        <v>1</v>
      </c>
      <c r="WB40" s="619" t="b">
        <f t="shared" ref="WB40" si="626">WB39=WB4</f>
        <v>1</v>
      </c>
      <c r="WC40" s="619" t="b">
        <f t="shared" ref="WC40" si="627">WC39=WC4</f>
        <v>1</v>
      </c>
      <c r="WD40" s="619" t="b">
        <f t="shared" ref="WD40" si="628">WD39=WD4</f>
        <v>1</v>
      </c>
      <c r="WE40" s="619" t="b">
        <f t="shared" ref="WE40" si="629">WE39=WE4</f>
        <v>1</v>
      </c>
      <c r="WF40" s="619" t="b">
        <f t="shared" ref="WF40" si="630">WF39=WF4</f>
        <v>1</v>
      </c>
      <c r="WG40" s="619" t="b">
        <f t="shared" ref="WG40" si="631">WG39=WG4</f>
        <v>1</v>
      </c>
      <c r="WH40" s="619" t="b">
        <f t="shared" ref="WH40" si="632">WH39=WH4</f>
        <v>1</v>
      </c>
      <c r="WI40" s="619" t="b">
        <f t="shared" ref="WI40" si="633">WI39=WI4</f>
        <v>1</v>
      </c>
      <c r="WJ40" s="619" t="b">
        <f t="shared" ref="WJ40" si="634">WJ39=WJ4</f>
        <v>1</v>
      </c>
      <c r="WK40" s="619" t="b">
        <f t="shared" ref="WK40" si="635">WK39=WK4</f>
        <v>1</v>
      </c>
      <c r="WL40" s="619" t="b">
        <f t="shared" ref="WL40" si="636">WL39=WL4</f>
        <v>1</v>
      </c>
      <c r="WM40" s="619" t="b">
        <f t="shared" ref="WM40" si="637">WM39=WM4</f>
        <v>1</v>
      </c>
      <c r="WN40" s="619" t="b">
        <f t="shared" ref="WN40" si="638">WN39=WN4</f>
        <v>1</v>
      </c>
      <c r="WO40" s="619" t="b">
        <f t="shared" ref="WO40" si="639">WO39=WO4</f>
        <v>1</v>
      </c>
      <c r="WP40" s="619" t="b">
        <f t="shared" ref="WP40" si="640">WP39=WP4</f>
        <v>1</v>
      </c>
      <c r="WQ40" s="619" t="b">
        <f t="shared" ref="WQ40" si="641">WQ39=WQ4</f>
        <v>1</v>
      </c>
      <c r="WR40" s="619" t="b">
        <f t="shared" ref="WR40" si="642">WR39=WR4</f>
        <v>1</v>
      </c>
      <c r="WS40" s="619" t="b">
        <f t="shared" ref="WS40" si="643">WS39=WS4</f>
        <v>1</v>
      </c>
      <c r="WT40" s="619" t="b">
        <f t="shared" ref="WT40" si="644">WT39=WT4</f>
        <v>1</v>
      </c>
      <c r="WU40" s="619" t="b">
        <f t="shared" ref="WU40" si="645">WU39=WU4</f>
        <v>1</v>
      </c>
      <c r="WV40" s="619" t="b">
        <f t="shared" ref="WV40" si="646">WV39=WV4</f>
        <v>1</v>
      </c>
      <c r="WW40" s="619" t="b">
        <f t="shared" ref="WW40" si="647">WW39=WW4</f>
        <v>1</v>
      </c>
      <c r="WX40" s="619" t="b">
        <f t="shared" ref="WX40" si="648">WX39=WX4</f>
        <v>1</v>
      </c>
      <c r="WY40" s="619" t="b">
        <f t="shared" ref="WY40" si="649">WY39=WY4</f>
        <v>1</v>
      </c>
      <c r="WZ40" s="619" t="b">
        <f t="shared" ref="WZ40" si="650">WZ39=WZ4</f>
        <v>1</v>
      </c>
      <c r="XA40" s="619" t="b">
        <f t="shared" ref="XA40" si="651">XA39=XA4</f>
        <v>1</v>
      </c>
      <c r="XB40" s="619" t="b">
        <f t="shared" ref="XB40" si="652">XB39=XB4</f>
        <v>1</v>
      </c>
      <c r="XC40" s="619" t="b">
        <f t="shared" ref="XC40" si="653">XC39=XC4</f>
        <v>1</v>
      </c>
      <c r="XD40" s="619" t="b">
        <f t="shared" ref="XD40" si="654">XD39=XD4</f>
        <v>1</v>
      </c>
      <c r="XE40" s="619" t="b">
        <f t="shared" ref="XE40" si="655">XE39=XE4</f>
        <v>1</v>
      </c>
      <c r="XF40" s="619" t="b">
        <f t="shared" ref="XF40" si="656">XF39=XF4</f>
        <v>1</v>
      </c>
      <c r="XG40" s="619" t="b">
        <f t="shared" ref="XG40" si="657">XG39=XG4</f>
        <v>1</v>
      </c>
      <c r="XH40" s="619" t="b">
        <f t="shared" ref="XH40" si="658">XH39=XH4</f>
        <v>1</v>
      </c>
      <c r="XI40" s="619" t="b">
        <f t="shared" ref="XI40" si="659">XI39=XI4</f>
        <v>1</v>
      </c>
      <c r="XJ40" s="619" t="b">
        <f t="shared" ref="XJ40" si="660">XJ39=XJ4</f>
        <v>1</v>
      </c>
      <c r="XK40" s="619" t="b">
        <f t="shared" ref="XK40" si="661">XK39=XK4</f>
        <v>1</v>
      </c>
      <c r="XL40" s="619" t="b">
        <f t="shared" ref="XL40" si="662">XL39=XL4</f>
        <v>1</v>
      </c>
      <c r="XM40" s="619" t="b">
        <f t="shared" ref="XM40" si="663">XM39=XM4</f>
        <v>1</v>
      </c>
      <c r="XN40" s="619" t="b">
        <f t="shared" ref="XN40" si="664">XN39=XN4</f>
        <v>1</v>
      </c>
      <c r="XO40" s="619" t="b">
        <f t="shared" ref="XO40" si="665">XO39=XO4</f>
        <v>1</v>
      </c>
      <c r="XP40" s="619" t="b">
        <f t="shared" ref="XP40" si="666">XP39=XP4</f>
        <v>1</v>
      </c>
      <c r="XQ40" s="619" t="b">
        <f t="shared" ref="XQ40" si="667">XQ39=XQ4</f>
        <v>1</v>
      </c>
      <c r="XR40" s="619" t="b">
        <f t="shared" ref="XR40" si="668">XR39=XR4</f>
        <v>1</v>
      </c>
      <c r="XS40" s="619" t="b">
        <f t="shared" ref="XS40" si="669">XS39=XS4</f>
        <v>1</v>
      </c>
      <c r="XT40" s="619" t="b">
        <f t="shared" ref="XT40" si="670">XT39=XT4</f>
        <v>1</v>
      </c>
      <c r="XU40" s="619" t="b">
        <f t="shared" ref="XU40" si="671">XU39=XU4</f>
        <v>1</v>
      </c>
      <c r="XV40" s="619" t="b">
        <f t="shared" ref="XV40" si="672">XV39=XV4</f>
        <v>1</v>
      </c>
      <c r="XW40" s="619" t="b">
        <f t="shared" ref="XW40" si="673">XW39=XW4</f>
        <v>1</v>
      </c>
      <c r="XX40" s="619" t="b">
        <f t="shared" ref="XX40" si="674">XX39=XX4</f>
        <v>1</v>
      </c>
      <c r="XY40" s="619" t="b">
        <f t="shared" ref="XY40" si="675">XY39=XY4</f>
        <v>1</v>
      </c>
      <c r="XZ40" s="619" t="b">
        <f t="shared" ref="XZ40" si="676">XZ39=XZ4</f>
        <v>1</v>
      </c>
      <c r="YA40" s="619" t="b">
        <f t="shared" ref="YA40" si="677">YA39=YA4</f>
        <v>1</v>
      </c>
      <c r="YB40" s="619" t="b">
        <f t="shared" ref="YB40" si="678">YB39=YB4</f>
        <v>1</v>
      </c>
      <c r="YC40" s="619" t="b">
        <f t="shared" ref="YC40" si="679">YC39=YC4</f>
        <v>1</v>
      </c>
      <c r="YD40" s="619" t="b">
        <f t="shared" ref="YD40" si="680">YD39=YD4</f>
        <v>1</v>
      </c>
      <c r="YE40" s="619" t="b">
        <f t="shared" ref="YE40" si="681">YE39=YE4</f>
        <v>1</v>
      </c>
      <c r="YF40" s="619" t="b">
        <f t="shared" ref="YF40" si="682">YF39=YF4</f>
        <v>1</v>
      </c>
      <c r="YG40" s="619" t="b">
        <f t="shared" ref="YG40" si="683">YG39=YG4</f>
        <v>1</v>
      </c>
      <c r="YH40" s="619" t="b">
        <f t="shared" ref="YH40" si="684">YH39=YH4</f>
        <v>1</v>
      </c>
      <c r="YI40" s="619" t="b">
        <f t="shared" ref="YI40" si="685">YI39=YI4</f>
        <v>1</v>
      </c>
      <c r="YJ40" s="619" t="b">
        <f t="shared" ref="YJ40" si="686">YJ39=YJ4</f>
        <v>1</v>
      </c>
      <c r="YK40" s="619" t="b">
        <f t="shared" ref="YK40" si="687">YK39=YK4</f>
        <v>1</v>
      </c>
      <c r="YL40" s="619" t="b">
        <f t="shared" ref="YL40" si="688">YL39=YL4</f>
        <v>1</v>
      </c>
      <c r="YM40" s="619" t="b">
        <f t="shared" ref="YM40" si="689">YM39=YM4</f>
        <v>1</v>
      </c>
      <c r="YN40" s="619" t="b">
        <f t="shared" ref="YN40" si="690">YN39=YN4</f>
        <v>1</v>
      </c>
      <c r="YO40" s="619" t="b">
        <f t="shared" ref="YO40" si="691">YO39=YO4</f>
        <v>1</v>
      </c>
      <c r="YP40" s="619" t="b">
        <f t="shared" ref="YP40" si="692">YP39=YP4</f>
        <v>1</v>
      </c>
      <c r="YQ40" s="619" t="b">
        <f t="shared" ref="YQ40" si="693">YQ39=YQ4</f>
        <v>1</v>
      </c>
      <c r="YR40" s="619" t="b">
        <f t="shared" ref="YR40" si="694">YR39=YR4</f>
        <v>1</v>
      </c>
      <c r="YS40" s="619" t="b">
        <f t="shared" ref="YS40" si="695">YS39=YS4</f>
        <v>1</v>
      </c>
      <c r="YT40" s="619" t="b">
        <f t="shared" ref="YT40" si="696">YT39=YT4</f>
        <v>1</v>
      </c>
      <c r="YU40" s="619" t="b">
        <f t="shared" ref="YU40" si="697">YU39=YU4</f>
        <v>1</v>
      </c>
      <c r="YV40" s="619" t="b">
        <f t="shared" ref="YV40" si="698">YV39=YV4</f>
        <v>1</v>
      </c>
      <c r="YW40" s="619" t="b">
        <f t="shared" ref="YW40" si="699">YW39=YW4</f>
        <v>1</v>
      </c>
      <c r="YX40" s="619" t="b">
        <f t="shared" ref="YX40" si="700">YX39=YX4</f>
        <v>1</v>
      </c>
      <c r="YY40" s="619" t="b">
        <f t="shared" ref="YY40" si="701">YY39=YY4</f>
        <v>1</v>
      </c>
      <c r="YZ40" s="619" t="b">
        <f t="shared" ref="YZ40" si="702">YZ39=YZ4</f>
        <v>1</v>
      </c>
      <c r="ZA40" s="619" t="b">
        <f t="shared" ref="ZA40" si="703">ZA39=ZA4</f>
        <v>1</v>
      </c>
      <c r="ZB40" s="619" t="b">
        <f t="shared" ref="ZB40" si="704">ZB39=ZB4</f>
        <v>1</v>
      </c>
      <c r="ZC40" s="619" t="b">
        <f t="shared" ref="ZC40" si="705">ZC39=ZC4</f>
        <v>1</v>
      </c>
      <c r="ZD40" s="619" t="b">
        <f t="shared" ref="ZD40" si="706">ZD39=ZD4</f>
        <v>1</v>
      </c>
      <c r="ZE40" s="619" t="b">
        <f t="shared" ref="ZE40" si="707">ZE39=ZE4</f>
        <v>1</v>
      </c>
      <c r="ZF40" s="619" t="b">
        <f t="shared" ref="ZF40" si="708">ZF39=ZF4</f>
        <v>1</v>
      </c>
      <c r="ZG40" s="619" t="b">
        <f t="shared" ref="ZG40" si="709">ZG39=ZG4</f>
        <v>1</v>
      </c>
      <c r="ZH40" s="619" t="b">
        <f t="shared" ref="ZH40" si="710">ZH39=ZH4</f>
        <v>1</v>
      </c>
      <c r="ZI40" s="619" t="b">
        <f t="shared" ref="ZI40" si="711">ZI39=ZI4</f>
        <v>1</v>
      </c>
      <c r="ZJ40" s="619" t="b">
        <f t="shared" ref="ZJ40" si="712">ZJ39=ZJ4</f>
        <v>1</v>
      </c>
      <c r="ZK40" s="619" t="b">
        <f t="shared" ref="ZK40" si="713">ZK39=ZK4</f>
        <v>1</v>
      </c>
      <c r="ZL40" s="619" t="b">
        <f t="shared" ref="ZL40" si="714">ZL39=ZL4</f>
        <v>1</v>
      </c>
      <c r="ZM40" s="619" t="b">
        <f t="shared" ref="ZM40" si="715">ZM39=ZM4</f>
        <v>1</v>
      </c>
      <c r="ZN40" s="619" t="b">
        <f t="shared" ref="ZN40" si="716">ZN39=ZN4</f>
        <v>1</v>
      </c>
      <c r="ZO40" s="619" t="b">
        <f t="shared" ref="ZO40" si="717">ZO39=ZO4</f>
        <v>1</v>
      </c>
      <c r="ZP40" s="619" t="b">
        <f t="shared" ref="ZP40" si="718">ZP39=ZP4</f>
        <v>1</v>
      </c>
      <c r="ZQ40" s="619" t="b">
        <f t="shared" ref="ZQ40" si="719">ZQ39=ZQ4</f>
        <v>1</v>
      </c>
      <c r="ZR40" s="619" t="b">
        <f t="shared" ref="ZR40" si="720">ZR39=ZR4</f>
        <v>1</v>
      </c>
      <c r="ZS40" s="619" t="b">
        <f t="shared" ref="ZS40" si="721">ZS39=ZS4</f>
        <v>1</v>
      </c>
      <c r="ZT40" s="619" t="b">
        <f t="shared" ref="ZT40" si="722">ZT39=ZT4</f>
        <v>1</v>
      </c>
      <c r="ZU40" s="619" t="b">
        <f t="shared" ref="ZU40" si="723">ZU39=ZU4</f>
        <v>1</v>
      </c>
      <c r="ZV40" s="619" t="b">
        <f t="shared" ref="ZV40" si="724">ZV39=ZV4</f>
        <v>1</v>
      </c>
      <c r="ZW40" s="619" t="b">
        <f t="shared" ref="ZW40" si="725">ZW39=ZW4</f>
        <v>1</v>
      </c>
      <c r="ZX40" s="619" t="b">
        <f t="shared" ref="ZX40" si="726">ZX39=ZX4</f>
        <v>1</v>
      </c>
      <c r="ZY40" s="619" t="b">
        <f t="shared" ref="ZY40" si="727">ZY39=ZY4</f>
        <v>1</v>
      </c>
      <c r="ZZ40" s="619" t="b">
        <f t="shared" ref="ZZ40" si="728">ZZ39=ZZ4</f>
        <v>1</v>
      </c>
      <c r="AAA40" s="619" t="b">
        <f t="shared" ref="AAA40" si="729">AAA39=AAA4</f>
        <v>1</v>
      </c>
      <c r="AAB40" s="619" t="b">
        <f t="shared" ref="AAB40" si="730">AAB39=AAB4</f>
        <v>1</v>
      </c>
      <c r="AAC40" s="619" t="b">
        <f t="shared" ref="AAC40" si="731">AAC39=AAC4</f>
        <v>1</v>
      </c>
      <c r="AAD40" s="619" t="b">
        <f t="shared" ref="AAD40" si="732">AAD39=AAD4</f>
        <v>1</v>
      </c>
      <c r="AAE40" s="619" t="b">
        <f t="shared" ref="AAE40" si="733">AAE39=AAE4</f>
        <v>1</v>
      </c>
      <c r="AAF40" s="619" t="b">
        <f t="shared" ref="AAF40" si="734">AAF39=AAF4</f>
        <v>1</v>
      </c>
      <c r="AAG40" s="619" t="b">
        <f t="shared" ref="AAG40" si="735">AAG39=AAG4</f>
        <v>1</v>
      </c>
      <c r="AAH40" s="619" t="b">
        <f t="shared" ref="AAH40" si="736">AAH39=AAH4</f>
        <v>1</v>
      </c>
      <c r="AAI40" s="619" t="b">
        <f t="shared" ref="AAI40" si="737">AAI39=AAI4</f>
        <v>1</v>
      </c>
      <c r="AAJ40" s="619" t="b">
        <f t="shared" ref="AAJ40" si="738">AAJ39=AAJ4</f>
        <v>1</v>
      </c>
      <c r="AAK40" s="619" t="b">
        <f t="shared" ref="AAK40" si="739">AAK39=AAK4</f>
        <v>1</v>
      </c>
      <c r="AAL40" s="619" t="b">
        <f t="shared" ref="AAL40" si="740">AAL39=AAL4</f>
        <v>1</v>
      </c>
      <c r="AAM40" s="619" t="b">
        <f t="shared" ref="AAM40" si="741">AAM39=AAM4</f>
        <v>1</v>
      </c>
      <c r="AAN40" s="619" t="b">
        <f t="shared" ref="AAN40" si="742">AAN39=AAN4</f>
        <v>1</v>
      </c>
      <c r="AAO40" s="619" t="b">
        <f t="shared" ref="AAO40" si="743">AAO39=AAO4</f>
        <v>1</v>
      </c>
      <c r="AAP40" s="619" t="b">
        <f t="shared" ref="AAP40" si="744">AAP39=AAP4</f>
        <v>1</v>
      </c>
      <c r="AAQ40" s="619" t="b">
        <f t="shared" ref="AAQ40" si="745">AAQ39=AAQ4</f>
        <v>1</v>
      </c>
      <c r="AAR40" s="619" t="b">
        <f t="shared" ref="AAR40" si="746">AAR39=AAR4</f>
        <v>1</v>
      </c>
      <c r="AAS40" s="619" t="b">
        <f t="shared" ref="AAS40" si="747">AAS39=AAS4</f>
        <v>1</v>
      </c>
      <c r="AAT40" s="619" t="b">
        <f t="shared" ref="AAT40" si="748">AAT39=AAT4</f>
        <v>1</v>
      </c>
      <c r="AAU40" s="619" t="b">
        <f t="shared" ref="AAU40" si="749">AAU39=AAU4</f>
        <v>1</v>
      </c>
      <c r="AAV40" s="619" t="b">
        <f t="shared" ref="AAV40" si="750">AAV39=AAV4</f>
        <v>1</v>
      </c>
      <c r="AAW40" s="619" t="b">
        <f t="shared" ref="AAW40" si="751">AAW39=AAW4</f>
        <v>1</v>
      </c>
      <c r="AAX40" s="619" t="b">
        <f t="shared" ref="AAX40" si="752">AAX39=AAX4</f>
        <v>1</v>
      </c>
      <c r="AAY40" s="619" t="b">
        <f t="shared" ref="AAY40" si="753">AAY39=AAY4</f>
        <v>1</v>
      </c>
      <c r="AAZ40" s="619" t="b">
        <f t="shared" ref="AAZ40" si="754">AAZ39=AAZ4</f>
        <v>1</v>
      </c>
      <c r="ABA40" s="619" t="b">
        <f t="shared" ref="ABA40" si="755">ABA39=ABA4</f>
        <v>1</v>
      </c>
      <c r="ABB40" s="619" t="b">
        <f t="shared" ref="ABB40" si="756">ABB39=ABB4</f>
        <v>1</v>
      </c>
      <c r="ABC40" s="619" t="b">
        <f t="shared" ref="ABC40" si="757">ABC39=ABC4</f>
        <v>1</v>
      </c>
      <c r="ABD40" s="619" t="b">
        <f t="shared" ref="ABD40" si="758">ABD39=ABD4</f>
        <v>1</v>
      </c>
      <c r="ABE40" s="619" t="b">
        <f t="shared" ref="ABE40" si="759">ABE39=ABE4</f>
        <v>1</v>
      </c>
      <c r="ABF40" s="619" t="b">
        <f t="shared" ref="ABF40" si="760">ABF39=ABF4</f>
        <v>1</v>
      </c>
      <c r="ABG40" s="619" t="b">
        <f t="shared" ref="ABG40" si="761">ABG39=ABG4</f>
        <v>1</v>
      </c>
      <c r="ABH40" s="619" t="b">
        <f t="shared" ref="ABH40" si="762">ABH39=ABH4</f>
        <v>1</v>
      </c>
      <c r="ABI40" s="619" t="b">
        <f t="shared" ref="ABI40" si="763">ABI39=ABI4</f>
        <v>1</v>
      </c>
      <c r="ABJ40" s="619" t="b">
        <f t="shared" ref="ABJ40" si="764">ABJ39=ABJ4</f>
        <v>1</v>
      </c>
      <c r="ABK40" s="619" t="b">
        <f t="shared" ref="ABK40" si="765">ABK39=ABK4</f>
        <v>1</v>
      </c>
      <c r="ABL40" s="619" t="b">
        <f t="shared" ref="ABL40" si="766">ABL39=ABL4</f>
        <v>1</v>
      </c>
      <c r="ABM40" s="619" t="b">
        <f t="shared" ref="ABM40" si="767">ABM39=ABM4</f>
        <v>1</v>
      </c>
      <c r="ABN40" s="619" t="b">
        <f t="shared" ref="ABN40" si="768">ABN39=ABN4</f>
        <v>1</v>
      </c>
      <c r="ABO40" s="619" t="b">
        <f t="shared" ref="ABO40" si="769">ABO39=ABO4</f>
        <v>1</v>
      </c>
      <c r="ABP40" s="619" t="b">
        <f t="shared" ref="ABP40" si="770">ABP39=ABP4</f>
        <v>1</v>
      </c>
      <c r="ABQ40" s="619" t="b">
        <f t="shared" ref="ABQ40" si="771">ABQ39=ABQ4</f>
        <v>1</v>
      </c>
      <c r="ABR40" s="619" t="b">
        <f t="shared" ref="ABR40" si="772">ABR39=ABR4</f>
        <v>1</v>
      </c>
      <c r="ABS40" s="619" t="b">
        <f t="shared" ref="ABS40" si="773">ABS39=ABS4</f>
        <v>1</v>
      </c>
      <c r="ABT40" s="619" t="b">
        <f t="shared" ref="ABT40" si="774">ABT39=ABT4</f>
        <v>1</v>
      </c>
      <c r="ABU40" s="619" t="b">
        <f t="shared" ref="ABU40" si="775">ABU39=ABU4</f>
        <v>1</v>
      </c>
      <c r="ABV40" s="619" t="b">
        <f t="shared" ref="ABV40" si="776">ABV39=ABV4</f>
        <v>1</v>
      </c>
      <c r="ABW40" s="619" t="b">
        <f t="shared" ref="ABW40" si="777">ABW39=ABW4</f>
        <v>1</v>
      </c>
      <c r="ABX40" s="619" t="b">
        <f t="shared" ref="ABX40" si="778">ABX39=ABX4</f>
        <v>1</v>
      </c>
      <c r="ABY40" s="619" t="b">
        <f t="shared" ref="ABY40" si="779">ABY39=ABY4</f>
        <v>1</v>
      </c>
      <c r="ABZ40" s="619" t="b">
        <f t="shared" ref="ABZ40" si="780">ABZ39=ABZ4</f>
        <v>1</v>
      </c>
      <c r="ACA40" s="619" t="b">
        <f t="shared" ref="ACA40" si="781">ACA39=ACA4</f>
        <v>1</v>
      </c>
      <c r="ACB40" s="619" t="b">
        <f t="shared" ref="ACB40" si="782">ACB39=ACB4</f>
        <v>1</v>
      </c>
      <c r="ACC40" s="619" t="b">
        <f t="shared" ref="ACC40" si="783">ACC39=ACC4</f>
        <v>1</v>
      </c>
      <c r="ACD40" s="619" t="b">
        <f t="shared" ref="ACD40" si="784">ACD39=ACD4</f>
        <v>1</v>
      </c>
      <c r="ACE40" s="619" t="b">
        <f t="shared" ref="ACE40" si="785">ACE39=ACE4</f>
        <v>1</v>
      </c>
      <c r="ACF40" s="619" t="b">
        <f t="shared" ref="ACF40" si="786">ACF39=ACF4</f>
        <v>1</v>
      </c>
      <c r="ACG40" s="619" t="b">
        <f t="shared" ref="ACG40" si="787">ACG39=ACG4</f>
        <v>1</v>
      </c>
      <c r="ACH40" s="619" t="b">
        <f t="shared" ref="ACH40" si="788">ACH39=ACH4</f>
        <v>1</v>
      </c>
      <c r="ACI40" s="619" t="b">
        <f t="shared" ref="ACI40" si="789">ACI39=ACI4</f>
        <v>1</v>
      </c>
      <c r="ACJ40" s="619" t="b">
        <f t="shared" ref="ACJ40" si="790">ACJ39=ACJ4</f>
        <v>1</v>
      </c>
      <c r="ACK40" s="619" t="b">
        <f t="shared" ref="ACK40" si="791">ACK39=ACK4</f>
        <v>1</v>
      </c>
      <c r="ACL40" s="619" t="b">
        <f t="shared" ref="ACL40" si="792">ACL39=ACL4</f>
        <v>1</v>
      </c>
      <c r="ACM40" s="619" t="b">
        <f t="shared" ref="ACM40" si="793">ACM39=ACM4</f>
        <v>1</v>
      </c>
      <c r="ACN40" s="619" t="b">
        <f t="shared" ref="ACN40" si="794">ACN39=ACN4</f>
        <v>1</v>
      </c>
      <c r="ACO40" s="619" t="b">
        <f t="shared" ref="ACO40" si="795">ACO39=ACO4</f>
        <v>1</v>
      </c>
      <c r="ACP40" s="619" t="b">
        <f t="shared" ref="ACP40" si="796">ACP39=ACP4</f>
        <v>1</v>
      </c>
      <c r="ACQ40" s="619" t="b">
        <f t="shared" ref="ACQ40" si="797">ACQ39=ACQ4</f>
        <v>1</v>
      </c>
      <c r="ACR40" s="619" t="b">
        <f t="shared" ref="ACR40" si="798">ACR39=ACR4</f>
        <v>1</v>
      </c>
      <c r="ACS40" s="619" t="b">
        <f t="shared" ref="ACS40" si="799">ACS39=ACS4</f>
        <v>1</v>
      </c>
      <c r="ACT40" s="619" t="b">
        <f t="shared" ref="ACT40" si="800">ACT39=ACT4</f>
        <v>1</v>
      </c>
      <c r="ACU40" s="619" t="b">
        <f t="shared" ref="ACU40:ACV40" si="801">ACU39=ACU4</f>
        <v>1</v>
      </c>
      <c r="ACV40" s="619" t="b">
        <f t="shared" si="801"/>
        <v>1</v>
      </c>
      <c r="ACW40" s="619" t="b">
        <f>ACW39=ACW4</f>
        <v>1</v>
      </c>
      <c r="ACX40" s="619" t="b">
        <f t="shared" ref="ACX40:ACY40" si="802">ACX39=ACX4</f>
        <v>1</v>
      </c>
      <c r="ACY40" s="619" t="b">
        <f t="shared" si="802"/>
        <v>1</v>
      </c>
      <c r="ACZ40" s="619" t="b">
        <f t="shared" ref="ACZ40:ADA40" si="803">ACZ39=ACZ4</f>
        <v>1</v>
      </c>
      <c r="ADA40" s="619" t="b">
        <f t="shared" si="803"/>
        <v>1</v>
      </c>
      <c r="ADB40" s="619" t="b">
        <f t="shared" ref="ADB40:ADC40" si="804">ADB39=ADB4</f>
        <v>1</v>
      </c>
      <c r="ADC40" s="619" t="b">
        <f t="shared" si="804"/>
        <v>1</v>
      </c>
      <c r="ADD40" s="619" t="b">
        <f t="shared" ref="ADD40:ADE40" si="805">ADD39=ADD4</f>
        <v>1</v>
      </c>
      <c r="ADE40" s="619" t="b">
        <f t="shared" si="805"/>
        <v>1</v>
      </c>
      <c r="ADF40" s="619" t="b">
        <f t="shared" ref="ADF40" si="806">ADF39=ADF4</f>
        <v>1</v>
      </c>
      <c r="ADG40" s="619" t="b">
        <f t="shared" ref="ADG40" si="807">ADG39=ADG4</f>
        <v>1</v>
      </c>
      <c r="ADH40" s="619" t="b">
        <f t="shared" ref="ADH40" si="808">ADH39=ADH4</f>
        <v>1</v>
      </c>
      <c r="ADI40" s="619" t="b">
        <f t="shared" ref="ADI40" si="809">ADI39=ADI4</f>
        <v>1</v>
      </c>
      <c r="ADJ40" s="619" t="b">
        <f t="shared" ref="ADJ40" si="810">ADJ39=ADJ4</f>
        <v>1</v>
      </c>
      <c r="ADK40" s="619" t="b">
        <f t="shared" ref="ADK40" si="811">ADK39=ADK4</f>
        <v>1</v>
      </c>
      <c r="ADL40" s="619" t="b">
        <f t="shared" ref="ADL40" si="812">ADL39=ADL4</f>
        <v>1</v>
      </c>
      <c r="ADM40" s="619" t="b">
        <f t="shared" ref="ADM40" si="813">ADM39=ADM4</f>
        <v>1</v>
      </c>
      <c r="ADN40" s="619" t="b">
        <f t="shared" ref="ADN40" si="814">ADN39=ADN4</f>
        <v>1</v>
      </c>
      <c r="ADO40" s="619" t="b">
        <f t="shared" ref="ADO40" si="815">ADO39=ADO4</f>
        <v>1</v>
      </c>
      <c r="ADP40" s="619" t="b">
        <f t="shared" ref="ADP40" si="816">ADP39=ADP4</f>
        <v>1</v>
      </c>
      <c r="ADQ40" s="619" t="b">
        <f t="shared" ref="ADQ40" si="817">ADQ39=ADQ4</f>
        <v>1</v>
      </c>
      <c r="ADR40" s="619" t="b">
        <f t="shared" ref="ADR40" si="818">ADR39=ADR4</f>
        <v>1</v>
      </c>
      <c r="ADS40" s="619" t="b">
        <f t="shared" ref="ADS40" si="819">ADS39=ADS4</f>
        <v>1</v>
      </c>
      <c r="ADT40" s="619" t="b">
        <f t="shared" ref="ADT40" si="820">ADT39=ADT4</f>
        <v>1</v>
      </c>
      <c r="ADU40" s="619" t="b">
        <f t="shared" ref="ADU40" si="821">ADU39=ADU4</f>
        <v>1</v>
      </c>
      <c r="ADV40" s="619" t="b">
        <f t="shared" ref="ADV40" si="822">ADV39=ADV4</f>
        <v>1</v>
      </c>
      <c r="ADW40" s="619" t="b">
        <f t="shared" ref="ADW40" si="823">ADW39=ADW4</f>
        <v>1</v>
      </c>
      <c r="ADX40" s="619" t="b">
        <f t="shared" ref="ADX40" si="824">ADX39=ADX4</f>
        <v>1</v>
      </c>
      <c r="ADY40" s="619" t="b">
        <f t="shared" ref="ADY40" si="825">ADY39=ADY4</f>
        <v>1</v>
      </c>
      <c r="ADZ40" s="619" t="b">
        <f t="shared" ref="ADZ40" si="826">ADZ39=ADZ4</f>
        <v>1</v>
      </c>
      <c r="AEA40" s="619" t="b">
        <f t="shared" ref="AEA40" si="827">AEA39=AEA4</f>
        <v>1</v>
      </c>
      <c r="AEB40" s="619" t="b">
        <f t="shared" ref="AEB40" si="828">AEB39=AEB4</f>
        <v>1</v>
      </c>
      <c r="AEC40" s="619" t="b">
        <f t="shared" ref="AEC40" si="829">AEC39=AEC4</f>
        <v>1</v>
      </c>
      <c r="AED40" s="619" t="b">
        <f t="shared" ref="AED40" si="830">AED39=AED4</f>
        <v>1</v>
      </c>
      <c r="AEE40" s="619" t="b">
        <f t="shared" ref="AEE40" si="831">AEE39=AEE4</f>
        <v>1</v>
      </c>
      <c r="AEF40" s="619" t="b">
        <f t="shared" ref="AEF40" si="832">AEF39=AEF4</f>
        <v>1</v>
      </c>
      <c r="AEG40" s="619" t="b">
        <f t="shared" ref="AEG40" si="833">AEG39=AEG4</f>
        <v>1</v>
      </c>
      <c r="AEH40" s="619" t="b">
        <f t="shared" ref="AEH40" si="834">AEH39=AEH4</f>
        <v>1</v>
      </c>
      <c r="AEI40" s="619" t="b">
        <f t="shared" ref="AEI40" si="835">AEI39=AEI4</f>
        <v>1</v>
      </c>
      <c r="AEJ40" s="619" t="b">
        <f t="shared" ref="AEJ40" si="836">AEJ39=AEJ4</f>
        <v>1</v>
      </c>
      <c r="AEK40" s="619" t="b">
        <f t="shared" ref="AEK40" si="837">AEK39=AEK4</f>
        <v>1</v>
      </c>
      <c r="AEL40" s="619" t="b">
        <f t="shared" ref="AEL40" si="838">AEL39=AEL4</f>
        <v>1</v>
      </c>
      <c r="AEM40" s="619" t="b">
        <f t="shared" ref="AEM40" si="839">AEM39=AEM4</f>
        <v>1</v>
      </c>
      <c r="AEN40" s="619" t="b">
        <f t="shared" ref="AEN40" si="840">AEN39=AEN4</f>
        <v>1</v>
      </c>
      <c r="AEO40" s="619" t="b">
        <f t="shared" ref="AEO40" si="841">AEO39=AEO4</f>
        <v>1</v>
      </c>
      <c r="AEP40" s="619" t="b">
        <f t="shared" ref="AEP40" si="842">AEP39=AEP4</f>
        <v>1</v>
      </c>
      <c r="AEQ40" s="619" t="b">
        <f t="shared" ref="AEQ40" si="843">AEQ39=AEQ4</f>
        <v>1</v>
      </c>
      <c r="AER40" s="619" t="b">
        <f t="shared" ref="AER40" si="844">AER39=AER4</f>
        <v>1</v>
      </c>
      <c r="AES40" s="619" t="b">
        <f t="shared" ref="AES40" si="845">AES39=AES4</f>
        <v>1</v>
      </c>
      <c r="AET40" s="619" t="b">
        <f t="shared" ref="AET40" si="846">AET39=AET4</f>
        <v>1</v>
      </c>
      <c r="AEU40" s="619" t="b">
        <f t="shared" ref="AEU40" si="847">AEU39=AEU4</f>
        <v>1</v>
      </c>
      <c r="AEV40" s="619" t="b">
        <f t="shared" ref="AEV40" si="848">AEV39=AEV4</f>
        <v>1</v>
      </c>
      <c r="AEW40" s="619" t="b">
        <f t="shared" ref="AEW40" si="849">AEW39=AEW4</f>
        <v>1</v>
      </c>
      <c r="AEX40" s="619" t="b">
        <f t="shared" ref="AEX40" si="850">AEX39=AEX4</f>
        <v>1</v>
      </c>
      <c r="AEY40" s="619" t="b">
        <f t="shared" ref="AEY40" si="851">AEY39=AEY4</f>
        <v>1</v>
      </c>
      <c r="AEZ40" s="619" t="b">
        <f t="shared" ref="AEZ40" si="852">AEZ39=AEZ4</f>
        <v>1</v>
      </c>
      <c r="AFA40" s="619" t="b">
        <f t="shared" ref="AFA40" si="853">AFA39=AFA4</f>
        <v>1</v>
      </c>
      <c r="AFB40" s="619" t="b">
        <f t="shared" ref="AFB40" si="854">AFB39=AFB4</f>
        <v>1</v>
      </c>
      <c r="AFC40" s="619" t="b">
        <f t="shared" ref="AFC40" si="855">AFC39=AFC4</f>
        <v>1</v>
      </c>
      <c r="AFD40" s="619" t="b">
        <f t="shared" ref="AFD40" si="856">AFD39=AFD4</f>
        <v>1</v>
      </c>
      <c r="AFE40" s="619" t="b">
        <f t="shared" ref="AFE40" si="857">AFE39=AFE4</f>
        <v>1</v>
      </c>
      <c r="AFF40" s="619" t="b">
        <f t="shared" ref="AFF40" si="858">AFF39=AFF4</f>
        <v>1</v>
      </c>
      <c r="AFG40" s="619" t="b">
        <f t="shared" ref="AFG40" si="859">AFG39=AFG4</f>
        <v>1</v>
      </c>
      <c r="AFH40" s="619" t="b">
        <f t="shared" ref="AFH40" si="860">AFH39=AFH4</f>
        <v>1</v>
      </c>
      <c r="AFI40" s="619" t="b">
        <f t="shared" ref="AFI40" si="861">AFI39=AFI4</f>
        <v>1</v>
      </c>
      <c r="AFJ40" s="619" t="b">
        <f t="shared" ref="AFJ40" si="862">AFJ39=AFJ4</f>
        <v>1</v>
      </c>
      <c r="AFK40" s="619" t="b">
        <f t="shared" ref="AFK40" si="863">AFK39=AFK4</f>
        <v>1</v>
      </c>
      <c r="AFL40" s="619" t="b">
        <f t="shared" ref="AFL40" si="864">AFL39=AFL4</f>
        <v>1</v>
      </c>
      <c r="AFM40" s="619" t="b">
        <f t="shared" ref="AFM40" si="865">AFM39=AFM4</f>
        <v>1</v>
      </c>
      <c r="AFN40" s="619" t="b">
        <f t="shared" ref="AFN40" si="866">AFN39=AFN4</f>
        <v>1</v>
      </c>
      <c r="AFO40" s="619" t="b">
        <f t="shared" ref="AFO40" si="867">AFO39=AFO4</f>
        <v>1</v>
      </c>
      <c r="AFP40" s="619" t="b">
        <f t="shared" ref="AFP40" si="868">AFP39=AFP4</f>
        <v>1</v>
      </c>
      <c r="AFQ40" s="619" t="b">
        <f t="shared" ref="AFQ40" si="869">AFQ39=AFQ4</f>
        <v>1</v>
      </c>
      <c r="AFR40" s="619" t="b">
        <f t="shared" ref="AFR40" si="870">AFR39=AFR4</f>
        <v>1</v>
      </c>
      <c r="AFS40" s="619" t="b">
        <f t="shared" ref="AFS40" si="871">AFS39=AFS4</f>
        <v>1</v>
      </c>
      <c r="AFT40" s="619" t="b">
        <f t="shared" ref="AFT40" si="872">AFT39=AFT4</f>
        <v>1</v>
      </c>
      <c r="AFU40" s="619" t="b">
        <f t="shared" ref="AFU40" si="873">AFU39=AFU4</f>
        <v>1</v>
      </c>
      <c r="AFV40" s="619" t="b">
        <f t="shared" ref="AFV40" si="874">AFV39=AFV4</f>
        <v>1</v>
      </c>
      <c r="AFW40" s="619" t="b">
        <f t="shared" ref="AFW40" si="875">AFW39=AFW4</f>
        <v>1</v>
      </c>
      <c r="AFX40" s="619" t="b">
        <f t="shared" ref="AFX40" si="876">AFX39=AFX4</f>
        <v>1</v>
      </c>
      <c r="AFY40" s="619" t="b">
        <f t="shared" ref="AFY40" si="877">AFY39=AFY4</f>
        <v>1</v>
      </c>
      <c r="AFZ40" s="619" t="b">
        <f t="shared" ref="AFZ40" si="878">AFZ39=AFZ4</f>
        <v>1</v>
      </c>
      <c r="AGA40" s="619" t="b">
        <f t="shared" ref="AGA40" si="879">AGA39=AGA4</f>
        <v>1</v>
      </c>
      <c r="AGB40" s="619" t="b">
        <f t="shared" ref="AGB40" si="880">AGB39=AGB4</f>
        <v>1</v>
      </c>
      <c r="AGC40" s="619" t="b">
        <f t="shared" ref="AGC40" si="881">AGC39=AGC4</f>
        <v>1</v>
      </c>
      <c r="AGD40" s="619" t="b">
        <f t="shared" ref="AGD40" si="882">AGD39=AGD4</f>
        <v>1</v>
      </c>
      <c r="AGE40" s="619" t="b">
        <f t="shared" ref="AGE40" si="883">AGE39=AGE4</f>
        <v>1</v>
      </c>
      <c r="AGF40" s="619" t="b">
        <f t="shared" ref="AGF40" si="884">AGF39=AGF4</f>
        <v>1</v>
      </c>
      <c r="AGG40" s="619" t="b">
        <f t="shared" ref="AGG40" si="885">AGG39=AGG4</f>
        <v>1</v>
      </c>
      <c r="AGH40" s="619" t="b">
        <f t="shared" ref="AGH40" si="886">AGH39=AGH4</f>
        <v>1</v>
      </c>
      <c r="AGI40" s="619" t="b">
        <f t="shared" ref="AGI40" si="887">AGI39=AGI4</f>
        <v>1</v>
      </c>
      <c r="AGJ40" s="619" t="b">
        <f t="shared" ref="AGJ40" si="888">AGJ39=AGJ4</f>
        <v>1</v>
      </c>
      <c r="AGK40" s="619" t="b">
        <f t="shared" ref="AGK40" si="889">AGK39=AGK4</f>
        <v>1</v>
      </c>
      <c r="AGL40" s="619" t="b">
        <f t="shared" ref="AGL40" si="890">AGL39=AGL4</f>
        <v>1</v>
      </c>
      <c r="AGM40" s="619" t="b">
        <f t="shared" ref="AGM40" si="891">AGM39=AGM4</f>
        <v>1</v>
      </c>
      <c r="AGN40" s="619" t="b">
        <f t="shared" ref="AGN40" si="892">AGN39=AGN4</f>
        <v>1</v>
      </c>
      <c r="AGO40" s="619" t="b">
        <f t="shared" ref="AGO40" si="893">AGO39=AGO4</f>
        <v>1</v>
      </c>
      <c r="AGP40" s="619" t="b">
        <f t="shared" ref="AGP40" si="894">AGP39=AGP4</f>
        <v>1</v>
      </c>
      <c r="AGQ40" s="619" t="b">
        <f t="shared" ref="AGQ40" si="895">AGQ39=AGQ4</f>
        <v>1</v>
      </c>
      <c r="AGR40" s="619" t="b">
        <f t="shared" ref="AGR40" si="896">AGR39=AGR4</f>
        <v>1</v>
      </c>
      <c r="AGS40" s="619" t="b">
        <f t="shared" ref="AGS40" si="897">AGS39=AGS4</f>
        <v>1</v>
      </c>
      <c r="AGT40" s="619" t="b">
        <f t="shared" ref="AGT40" si="898">AGT39=AGT4</f>
        <v>1</v>
      </c>
      <c r="AGU40" s="619" t="b">
        <f t="shared" ref="AGU40" si="899">AGU39=AGU4</f>
        <v>1</v>
      </c>
      <c r="AGV40" s="619" t="b">
        <f t="shared" ref="AGV40" si="900">AGV39=AGV4</f>
        <v>1</v>
      </c>
      <c r="AGW40" s="619" t="b">
        <f t="shared" ref="AGW40" si="901">AGW39=AGW4</f>
        <v>1</v>
      </c>
      <c r="AGX40" s="619" t="b">
        <f t="shared" ref="AGX40" si="902">AGX39=AGX4</f>
        <v>1</v>
      </c>
      <c r="AGY40" s="619" t="b">
        <f t="shared" ref="AGY40" si="903">AGY39=AGY4</f>
        <v>1</v>
      </c>
      <c r="AGZ40" s="619" t="b">
        <f t="shared" ref="AGZ40" si="904">AGZ39=AGZ4</f>
        <v>1</v>
      </c>
      <c r="AHA40" s="619" t="b">
        <f t="shared" ref="AHA40" si="905">AHA39=AHA4</f>
        <v>1</v>
      </c>
      <c r="AHB40" s="619" t="b">
        <f t="shared" ref="AHB40" si="906">AHB39=AHB4</f>
        <v>1</v>
      </c>
      <c r="AHC40" s="619" t="b">
        <f t="shared" ref="AHC40" si="907">AHC39=AHC4</f>
        <v>1</v>
      </c>
      <c r="AHD40" s="619" t="b">
        <f t="shared" ref="AHD40" si="908">AHD39=AHD4</f>
        <v>1</v>
      </c>
      <c r="AHE40" s="619" t="b">
        <f t="shared" ref="AHE40" si="909">AHE39=AHE4</f>
        <v>1</v>
      </c>
      <c r="AHF40" s="619" t="b">
        <f t="shared" ref="AHF40" si="910">AHF39=AHF4</f>
        <v>1</v>
      </c>
      <c r="AHG40" s="619" t="b">
        <f t="shared" ref="AHG40" si="911">AHG39=AHG4</f>
        <v>1</v>
      </c>
      <c r="AHH40" s="619" t="b">
        <f t="shared" ref="AHH40" si="912">AHH39=AHH4</f>
        <v>1</v>
      </c>
      <c r="AHI40" s="619" t="b">
        <f t="shared" ref="AHI40" si="913">AHI39=AHI4</f>
        <v>1</v>
      </c>
      <c r="AHJ40" s="619" t="b">
        <f t="shared" ref="AHJ40" si="914">AHJ39=AHJ4</f>
        <v>1</v>
      </c>
      <c r="AHK40" s="619" t="b">
        <f t="shared" ref="AHK40" si="915">AHK39=AHK4</f>
        <v>1</v>
      </c>
      <c r="AHL40" s="619" t="b">
        <f t="shared" ref="AHL40" si="916">AHL39=AHL4</f>
        <v>1</v>
      </c>
      <c r="AHM40" s="619" t="b">
        <f t="shared" ref="AHM40" si="917">AHM39=AHM4</f>
        <v>1</v>
      </c>
      <c r="AHN40" s="619" t="b">
        <f t="shared" ref="AHN40" si="918">AHN39=AHN4</f>
        <v>1</v>
      </c>
      <c r="AHO40" s="619" t="b">
        <f t="shared" ref="AHO40" si="919">AHO39=AHO4</f>
        <v>1</v>
      </c>
      <c r="AHP40" s="619" t="b">
        <f t="shared" ref="AHP40" si="920">AHP39=AHP4</f>
        <v>1</v>
      </c>
      <c r="AHQ40" s="619" t="b">
        <f t="shared" ref="AHQ40" si="921">AHQ39=AHQ4</f>
        <v>1</v>
      </c>
      <c r="AHR40" s="619" t="b">
        <f t="shared" ref="AHR40" si="922">AHR39=AHR4</f>
        <v>1</v>
      </c>
      <c r="AHS40" s="619" t="b">
        <f t="shared" ref="AHS40" si="923">AHS39=AHS4</f>
        <v>1</v>
      </c>
      <c r="AHT40" s="619" t="b">
        <f t="shared" ref="AHT40" si="924">AHT39=AHT4</f>
        <v>1</v>
      </c>
      <c r="AHV40" s="620">
        <f>AHU38-AHV39</f>
        <v>0</v>
      </c>
      <c r="AHW40" s="613"/>
      <c r="AHZ40" s="622"/>
    </row>
    <row r="41" spans="1:910" x14ac:dyDescent="0.8">
      <c r="B41" s="621" t="s">
        <v>649</v>
      </c>
      <c r="C41" s="595" t="s">
        <v>6535</v>
      </c>
      <c r="D41" s="619">
        <f>D37*-1</f>
        <v>-523740981.07999998</v>
      </c>
      <c r="E41" s="619">
        <f t="shared" ref="E41:BQ41" si="925">E37*-1</f>
        <v>-27394126.550000004</v>
      </c>
      <c r="F41" s="619">
        <f t="shared" si="925"/>
        <v>-49763419.810000002</v>
      </c>
      <c r="G41" s="619">
        <f t="shared" si="925"/>
        <v>-5242727.8800000008</v>
      </c>
      <c r="H41" s="619">
        <f t="shared" si="925"/>
        <v>-37851878.969999999</v>
      </c>
      <c r="I41" s="619">
        <f t="shared" si="925"/>
        <v>-15463785.039999999</v>
      </c>
      <c r="J41" s="619">
        <f t="shared" si="925"/>
        <v>-71307084.950000003</v>
      </c>
      <c r="K41" s="619">
        <f t="shared" si="925"/>
        <v>-15792977.129999999</v>
      </c>
      <c r="L41" s="619">
        <f t="shared" si="925"/>
        <v>-13425285.159999998</v>
      </c>
      <c r="M41" s="619">
        <f t="shared" si="925"/>
        <v>-13838608.329999998</v>
      </c>
      <c r="N41" s="619">
        <f t="shared" si="925"/>
        <v>-18350077.650000002</v>
      </c>
      <c r="O41" s="619">
        <f t="shared" si="925"/>
        <v>-22691490.549999993</v>
      </c>
      <c r="P41" s="619">
        <f t="shared" si="925"/>
        <v>-54277244.620000005</v>
      </c>
      <c r="Q41" s="619">
        <f t="shared" si="925"/>
        <v>-16842128.379999995</v>
      </c>
      <c r="R41" s="619">
        <f t="shared" si="925"/>
        <v>-7027517.169999999</v>
      </c>
      <c r="S41" s="619">
        <f t="shared" si="925"/>
        <v>-53642991.359999999</v>
      </c>
      <c r="T41" s="619">
        <f t="shared" si="925"/>
        <v>-10734656.9</v>
      </c>
      <c r="U41" s="619">
        <f t="shared" si="925"/>
        <v>-8216355.2300000004</v>
      </c>
      <c r="W41" s="619">
        <f t="shared" si="925"/>
        <v>-253271167.53999999</v>
      </c>
      <c r="X41" s="619">
        <f t="shared" si="925"/>
        <v>-88732523.539999992</v>
      </c>
      <c r="Y41" s="619">
        <f t="shared" si="925"/>
        <v>-16772149.619999999</v>
      </c>
      <c r="Z41" s="619">
        <f t="shared" si="925"/>
        <v>-17658188.27</v>
      </c>
      <c r="AA41" s="619">
        <f t="shared" si="925"/>
        <v>-31986752.989999998</v>
      </c>
      <c r="AB41" s="619">
        <f t="shared" si="925"/>
        <v>-28996446.069999997</v>
      </c>
      <c r="AC41" s="619">
        <f t="shared" si="925"/>
        <v>-26530057.84</v>
      </c>
      <c r="AD41" s="619">
        <f t="shared" si="925"/>
        <v>-197005609.27000001</v>
      </c>
      <c r="AE41" s="619">
        <f t="shared" si="925"/>
        <v>-38572579.400000006</v>
      </c>
      <c r="AF41" s="619">
        <f t="shared" si="925"/>
        <v>-42779224.970000006</v>
      </c>
      <c r="AG41" s="619">
        <f t="shared" si="925"/>
        <v>-182190508.39999995</v>
      </c>
      <c r="AH41" s="619">
        <f t="shared" si="925"/>
        <v>-33517789.249999996</v>
      </c>
      <c r="AI41" s="619">
        <f t="shared" si="925"/>
        <v>-70957327.74000001</v>
      </c>
      <c r="AJ41" s="619">
        <f t="shared" si="925"/>
        <v>-86019938</v>
      </c>
      <c r="AK41" s="619">
        <f t="shared" si="925"/>
        <v>-20220183.74000001</v>
      </c>
      <c r="AL41" s="619">
        <f t="shared" si="925"/>
        <v>-22176230.170000002</v>
      </c>
      <c r="AM41" s="619">
        <f t="shared" si="925"/>
        <v>-23228961.629999999</v>
      </c>
      <c r="AN41" s="619">
        <f t="shared" si="925"/>
        <v>-58231136.340000011</v>
      </c>
      <c r="AO41" s="619">
        <f t="shared" si="925"/>
        <v>-32841789.720000003</v>
      </c>
      <c r="AP41" s="619">
        <f t="shared" si="925"/>
        <v>-17731724.579999998</v>
      </c>
      <c r="AQ41" s="619">
        <f t="shared" si="925"/>
        <v>-24220631.309999999</v>
      </c>
      <c r="AR41" s="619">
        <f t="shared" si="925"/>
        <v>-14848466.169999994</v>
      </c>
      <c r="AS41" s="619">
        <f t="shared" si="925"/>
        <v>-28647671.210000005</v>
      </c>
      <c r="AT41" s="619">
        <f t="shared" si="925"/>
        <v>-17532600.880000003</v>
      </c>
      <c r="AU41" s="619">
        <f t="shared" si="925"/>
        <v>-81145503.11999999</v>
      </c>
      <c r="AV41" s="619">
        <f t="shared" si="925"/>
        <v>-5177148.0199999996</v>
      </c>
      <c r="AW41" s="619">
        <f t="shared" si="925"/>
        <v>-5940471.8800000008</v>
      </c>
      <c r="AX41" s="619">
        <f t="shared" si="925"/>
        <v>-7491947.8399999999</v>
      </c>
      <c r="AY41" s="619">
        <f t="shared" si="925"/>
        <v>-18842228.340000004</v>
      </c>
      <c r="AZ41" s="619">
        <f t="shared" si="925"/>
        <v>-22296246.310000002</v>
      </c>
      <c r="BA41" s="619">
        <f t="shared" si="925"/>
        <v>-3934356.6</v>
      </c>
      <c r="BB41" s="619">
        <f t="shared" si="925"/>
        <v>-5533939.7999999998</v>
      </c>
      <c r="BC41" s="619">
        <f t="shared" si="925"/>
        <v>-3262650.8600000003</v>
      </c>
      <c r="BD41" s="619">
        <f t="shared" si="925"/>
        <v>-10056598.630000001</v>
      </c>
      <c r="BE41" s="619">
        <f t="shared" si="925"/>
        <v>-2317551.34</v>
      </c>
      <c r="BF41" s="619">
        <f t="shared" si="925"/>
        <v>-11041782.799999997</v>
      </c>
      <c r="BG41" s="619">
        <f t="shared" si="925"/>
        <v>-47402717.810000017</v>
      </c>
      <c r="BH41" s="619">
        <f t="shared" si="925"/>
        <v>-2307512.77</v>
      </c>
      <c r="BI41" s="619">
        <f t="shared" si="925"/>
        <v>-15206921.43</v>
      </c>
      <c r="BJ41" s="619">
        <f t="shared" si="925"/>
        <v>-186383922.53000003</v>
      </c>
      <c r="BK41" s="619">
        <f t="shared" si="925"/>
        <v>-75969046.75999999</v>
      </c>
      <c r="BL41" s="619">
        <f t="shared" si="925"/>
        <v>-11796654.639999999</v>
      </c>
      <c r="BM41" s="619">
        <f t="shared" si="925"/>
        <v>-4671612.74</v>
      </c>
      <c r="BN41" s="619">
        <f t="shared" si="925"/>
        <v>-24993574.41</v>
      </c>
      <c r="BO41" s="619">
        <f t="shared" si="925"/>
        <v>-9810899.3200000003</v>
      </c>
      <c r="BP41" s="619">
        <f t="shared" si="925"/>
        <v>-7557495.3599999994</v>
      </c>
      <c r="BQ41" s="619">
        <f t="shared" si="925"/>
        <v>-6054501.3400000008</v>
      </c>
      <c r="BR41" s="619">
        <f t="shared" ref="BR41:EC41" si="926">BR37*-1</f>
        <v>-4215419.13</v>
      </c>
      <c r="BS41" s="619">
        <f t="shared" si="926"/>
        <v>-140484940.59999999</v>
      </c>
      <c r="BT41" s="619">
        <f t="shared" si="926"/>
        <v>-8909020.7000000011</v>
      </c>
      <c r="BU41" s="619">
        <f t="shared" si="926"/>
        <v>-6752823.3999999994</v>
      </c>
      <c r="BV41" s="619">
        <f t="shared" si="926"/>
        <v>-17967006.420000002</v>
      </c>
      <c r="BW41" s="619">
        <f t="shared" si="926"/>
        <v>-9324427.4800000004</v>
      </c>
      <c r="BX41" s="619">
        <f t="shared" si="926"/>
        <v>-12488586.360000001</v>
      </c>
      <c r="BY41" s="619">
        <f t="shared" si="926"/>
        <v>-6679061.3800000008</v>
      </c>
      <c r="BZ41" s="619">
        <f t="shared" si="926"/>
        <v>-10679781.680000002</v>
      </c>
      <c r="CA41" s="619">
        <f t="shared" si="926"/>
        <v>-86388200.010000005</v>
      </c>
      <c r="CB41" s="619">
        <f t="shared" si="926"/>
        <v>-22936897.729999997</v>
      </c>
      <c r="CC41" s="619">
        <f t="shared" si="926"/>
        <v>-34084059.440000005</v>
      </c>
      <c r="CD41" s="619">
        <f t="shared" si="926"/>
        <v>-54493355.909999996</v>
      </c>
      <c r="CE41" s="619">
        <f t="shared" si="926"/>
        <v>-19034516.899999999</v>
      </c>
      <c r="CF41" s="619">
        <f t="shared" si="926"/>
        <v>-15429047.099999998</v>
      </c>
      <c r="CG41" s="619">
        <f t="shared" si="926"/>
        <v>-14447777.140000001</v>
      </c>
      <c r="CH41" s="619">
        <f t="shared" si="926"/>
        <v>-189788237.94000006</v>
      </c>
      <c r="CI41" s="619">
        <f t="shared" si="926"/>
        <v>-10655855.800000001</v>
      </c>
      <c r="CJ41" s="619">
        <f t="shared" si="926"/>
        <v>-38255055.439999998</v>
      </c>
      <c r="CK41" s="619">
        <f t="shared" si="926"/>
        <v>-9831055.8800000027</v>
      </c>
      <c r="CL41" s="619">
        <f t="shared" si="926"/>
        <v>-10121451.030000001</v>
      </c>
      <c r="CM41" s="619">
        <f t="shared" si="926"/>
        <v>-15124862.58</v>
      </c>
      <c r="CN41" s="619">
        <f t="shared" si="926"/>
        <v>-9224663.4500000011</v>
      </c>
      <c r="CO41" s="619">
        <f t="shared" si="926"/>
        <v>-14851337.399999999</v>
      </c>
      <c r="CP41" s="619">
        <f t="shared" si="926"/>
        <v>-3601292.2800000003</v>
      </c>
      <c r="CQ41" s="619">
        <f t="shared" si="926"/>
        <v>-14431268.659999998</v>
      </c>
      <c r="CR41" s="619">
        <f t="shared" si="926"/>
        <v>-6016356.629999999</v>
      </c>
      <c r="CS41" s="619">
        <f t="shared" si="926"/>
        <v>-9239074.5600000005</v>
      </c>
      <c r="CT41" s="619">
        <f t="shared" si="926"/>
        <v>-7283813.9099999992</v>
      </c>
      <c r="CU41" s="619">
        <f t="shared" si="926"/>
        <v>-162356797.60999998</v>
      </c>
      <c r="CV41" s="619">
        <f t="shared" si="926"/>
        <v>-10769502.149999999</v>
      </c>
      <c r="CW41" s="619">
        <f t="shared" si="926"/>
        <v>-9810238.1700000037</v>
      </c>
      <c r="CX41" s="619">
        <f t="shared" si="926"/>
        <v>-28265987.319999997</v>
      </c>
      <c r="CY41" s="619">
        <f t="shared" si="926"/>
        <v>-8095436.6799999988</v>
      </c>
      <c r="CZ41" s="619">
        <f t="shared" si="926"/>
        <v>-21072285.610000003</v>
      </c>
      <c r="DA41" s="619">
        <f t="shared" si="926"/>
        <v>-7749164.9500000002</v>
      </c>
      <c r="DB41" s="619">
        <f t="shared" si="926"/>
        <v>-12140173.82</v>
      </c>
      <c r="DC41" s="619">
        <f t="shared" si="926"/>
        <v>-147025279.24999997</v>
      </c>
      <c r="DD41" s="619">
        <f t="shared" si="926"/>
        <v>-240380569.01999998</v>
      </c>
      <c r="DE41" s="619">
        <f t="shared" si="926"/>
        <v>-22703707.030000001</v>
      </c>
      <c r="DF41" s="619">
        <f t="shared" si="926"/>
        <v>-13878767.120000001</v>
      </c>
      <c r="DG41" s="619">
        <f t="shared" si="926"/>
        <v>-14975719.99</v>
      </c>
      <c r="DH41" s="619">
        <f t="shared" si="926"/>
        <v>-32082416.860000007</v>
      </c>
      <c r="DI41" s="619">
        <f t="shared" si="926"/>
        <v>-40524743.580000006</v>
      </c>
      <c r="DJ41" s="619">
        <f t="shared" si="926"/>
        <v>-28406313.090000004</v>
      </c>
      <c r="DK41" s="619">
        <f t="shared" si="926"/>
        <v>-10426964.709999999</v>
      </c>
      <c r="DL41" s="619">
        <f t="shared" si="926"/>
        <v>-577818294.16999996</v>
      </c>
      <c r="DM41" s="619">
        <f t="shared" si="926"/>
        <v>-16426332.059999999</v>
      </c>
      <c r="DN41" s="619">
        <f t="shared" si="926"/>
        <v>-22575889.850000001</v>
      </c>
      <c r="DO41" s="619">
        <f t="shared" si="926"/>
        <v>-10326184.079999998</v>
      </c>
      <c r="DP41" s="619">
        <f t="shared" si="926"/>
        <v>-24016040.840000004</v>
      </c>
      <c r="DQ41" s="619">
        <f t="shared" si="926"/>
        <v>-17428397.879999999</v>
      </c>
      <c r="DR41" s="619">
        <f t="shared" si="926"/>
        <v>-45643747.460000001</v>
      </c>
      <c r="DS41" s="619">
        <f t="shared" si="926"/>
        <v>-14751674.939900002</v>
      </c>
      <c r="DT41" s="619">
        <f t="shared" si="926"/>
        <v>-51026527.350000001</v>
      </c>
      <c r="DU41" s="619">
        <f t="shared" si="926"/>
        <v>-292584214.75999993</v>
      </c>
      <c r="DV41" s="619">
        <f t="shared" si="926"/>
        <v>-27950251.950000003</v>
      </c>
      <c r="DW41" s="619">
        <f t="shared" si="926"/>
        <v>-53926485.960000008</v>
      </c>
      <c r="DX41" s="619">
        <f t="shared" si="926"/>
        <v>-56809099.809999995</v>
      </c>
      <c r="DY41" s="619">
        <f t="shared" si="926"/>
        <v>-17737005.729999997</v>
      </c>
      <c r="DZ41" s="619">
        <f t="shared" si="926"/>
        <v>-16465990.23</v>
      </c>
      <c r="EA41" s="619">
        <f t="shared" si="926"/>
        <v>-18395703.329999998</v>
      </c>
      <c r="EB41" s="619">
        <f t="shared" si="926"/>
        <v>-9641081.5100000016</v>
      </c>
      <c r="EC41" s="619">
        <f t="shared" si="926"/>
        <v>-8202620.1100000003</v>
      </c>
      <c r="ED41" s="619">
        <f t="shared" ref="ED41:GO41" si="927">ED37*-1</f>
        <v>-14482618.290000001</v>
      </c>
      <c r="EE41" s="619">
        <f t="shared" si="927"/>
        <v>-39007457.469999999</v>
      </c>
      <c r="EF41" s="619">
        <f t="shared" si="927"/>
        <v>-72744524.250000015</v>
      </c>
      <c r="EG41" s="619">
        <f t="shared" si="927"/>
        <v>-60746475.519999996</v>
      </c>
      <c r="EH41" s="619">
        <f t="shared" si="927"/>
        <v>-10591622.09</v>
      </c>
      <c r="EI41" s="619">
        <f t="shared" si="927"/>
        <v>-18785343.690000001</v>
      </c>
      <c r="EJ41" s="619">
        <f t="shared" si="927"/>
        <v>-25844781.000000004</v>
      </c>
      <c r="EK41" s="619">
        <f t="shared" si="927"/>
        <v>-15910429.17</v>
      </c>
      <c r="EL41" s="619">
        <f t="shared" si="927"/>
        <v>-21738598.59</v>
      </c>
      <c r="EM41" s="619">
        <f t="shared" si="927"/>
        <v>-16983040.039999999</v>
      </c>
      <c r="EN41" s="619">
        <f t="shared" si="927"/>
        <v>-17216689.129999999</v>
      </c>
      <c r="EO41" s="619">
        <f t="shared" si="927"/>
        <v>-276364203.25</v>
      </c>
      <c r="EP41" s="619">
        <f t="shared" si="927"/>
        <v>-16396339.749999998</v>
      </c>
      <c r="EQ41" s="619">
        <f t="shared" si="927"/>
        <v>-34984690.699999996</v>
      </c>
      <c r="ER41" s="619">
        <f t="shared" si="927"/>
        <v>-13436180.439999999</v>
      </c>
      <c r="ES41" s="619">
        <f t="shared" si="927"/>
        <v>-13805301.75</v>
      </c>
      <c r="ET41" s="619">
        <f t="shared" si="927"/>
        <v>-9296747.9900000021</v>
      </c>
      <c r="EU41" s="619">
        <f t="shared" si="927"/>
        <v>-54830743.999999993</v>
      </c>
      <c r="EV41" s="619">
        <f t="shared" si="927"/>
        <v>-39347665.519999996</v>
      </c>
      <c r="EW41" s="619">
        <f t="shared" si="927"/>
        <v>-25944677.759999998</v>
      </c>
      <c r="EX41" s="619">
        <f t="shared" si="927"/>
        <v>-243406039.98000002</v>
      </c>
      <c r="EY41" s="619">
        <f t="shared" si="927"/>
        <v>-5148366.8500000006</v>
      </c>
      <c r="EZ41" s="619">
        <f t="shared" si="927"/>
        <v>-9786629.3599999994</v>
      </c>
      <c r="FA41" s="619">
        <f t="shared" si="927"/>
        <v>-40829148.670000009</v>
      </c>
      <c r="FB41" s="619">
        <f t="shared" si="927"/>
        <v>-26001130.459999997</v>
      </c>
      <c r="FC41" s="619">
        <f t="shared" si="927"/>
        <v>-40121023.899999999</v>
      </c>
      <c r="FD41" s="619">
        <f t="shared" si="927"/>
        <v>-13650563.139999999</v>
      </c>
      <c r="FE41" s="619">
        <f t="shared" si="927"/>
        <v>-17591788.309999999</v>
      </c>
      <c r="FF41" s="619">
        <f t="shared" si="927"/>
        <v>-22128531.380000003</v>
      </c>
      <c r="FG41" s="619">
        <f t="shared" si="927"/>
        <v>-10749877.389999999</v>
      </c>
      <c r="FH41" s="619">
        <f t="shared" si="927"/>
        <v>-16251773.229999999</v>
      </c>
      <c r="FI41" s="619">
        <f t="shared" si="927"/>
        <v>-9064551.0299999993</v>
      </c>
      <c r="FJ41" s="619">
        <f t="shared" si="927"/>
        <v>-89452863.519999996</v>
      </c>
      <c r="FK41" s="619">
        <f t="shared" si="927"/>
        <v>-10774011.77</v>
      </c>
      <c r="FL41" s="619">
        <f t="shared" si="927"/>
        <v>-2332939.7200000002</v>
      </c>
      <c r="FM41" s="619">
        <f t="shared" si="927"/>
        <v>-7758478.1599999992</v>
      </c>
      <c r="FN41" s="619">
        <f t="shared" si="927"/>
        <v>-17668609.199999999</v>
      </c>
      <c r="FO41" s="619">
        <f t="shared" si="927"/>
        <v>-13332445.199999999</v>
      </c>
      <c r="FP41" s="619">
        <f t="shared" si="927"/>
        <v>-6368795.9100000001</v>
      </c>
      <c r="FQ41" s="619">
        <f t="shared" si="927"/>
        <v>-4419992.1500000004</v>
      </c>
      <c r="FR41" s="619">
        <f t="shared" si="927"/>
        <v>-473331808.14999986</v>
      </c>
      <c r="FS41" s="619">
        <f t="shared" si="927"/>
        <v>-13787321.489999998</v>
      </c>
      <c r="FT41" s="619">
        <f t="shared" si="927"/>
        <v>-23902693.829999998</v>
      </c>
      <c r="FU41" s="619">
        <f t="shared" si="927"/>
        <v>-19292575.580000006</v>
      </c>
      <c r="FV41" s="619">
        <f t="shared" si="927"/>
        <v>-17581399.199999999</v>
      </c>
      <c r="FW41" s="619">
        <f t="shared" si="927"/>
        <v>-18199264.940000001</v>
      </c>
      <c r="FX41" s="619">
        <f t="shared" si="927"/>
        <v>-57646030.149999999</v>
      </c>
      <c r="FY41" s="619">
        <f t="shared" si="927"/>
        <v>-26672698.950000003</v>
      </c>
      <c r="FZ41" s="619">
        <f t="shared" si="927"/>
        <v>-22800048.129999999</v>
      </c>
      <c r="GA41" s="619">
        <f t="shared" si="927"/>
        <v>-9566672.1400000006</v>
      </c>
      <c r="GB41" s="619">
        <f t="shared" si="927"/>
        <v>-33115038.34</v>
      </c>
      <c r="GC41" s="619">
        <f t="shared" si="927"/>
        <v>-23645573.829999998</v>
      </c>
      <c r="GD41" s="619">
        <f t="shared" si="927"/>
        <v>-17166839.549999997</v>
      </c>
      <c r="GE41" s="619">
        <f t="shared" si="927"/>
        <v>-14654022.039999999</v>
      </c>
      <c r="GF41" s="619">
        <f t="shared" si="927"/>
        <v>-147034859.34000003</v>
      </c>
      <c r="GG41" s="619">
        <f t="shared" si="927"/>
        <v>-17918440.869999997</v>
      </c>
      <c r="GH41" s="619">
        <f t="shared" si="927"/>
        <v>-3244699.3600000003</v>
      </c>
      <c r="GI41" s="619">
        <f t="shared" si="927"/>
        <v>-31518703.570000004</v>
      </c>
      <c r="GJ41" s="619">
        <f t="shared" si="927"/>
        <v>-12876641.889999999</v>
      </c>
      <c r="GK41" s="619">
        <f t="shared" si="927"/>
        <v>-2368633.0999999996</v>
      </c>
      <c r="GL41" s="619">
        <f t="shared" si="927"/>
        <v>-7195063.1199999992</v>
      </c>
      <c r="GM41" s="619">
        <f t="shared" si="927"/>
        <v>-22885832.270000003</v>
      </c>
      <c r="GN41" s="619">
        <f t="shared" si="927"/>
        <v>-4016699.8</v>
      </c>
      <c r="GO41" s="619">
        <f t="shared" si="927"/>
        <v>-8295585.1499999994</v>
      </c>
      <c r="GP41" s="619">
        <f t="shared" ref="GP41:JA41" si="928">GP37*-1</f>
        <v>-4157467.9999999995</v>
      </c>
      <c r="GQ41" s="619">
        <f t="shared" si="928"/>
        <v>-5790508.7599999998</v>
      </c>
      <c r="GR41" s="619">
        <f t="shared" si="928"/>
        <v>-104797610.91999999</v>
      </c>
      <c r="GS41" s="619">
        <f t="shared" si="928"/>
        <v>-22576196.119999994</v>
      </c>
      <c r="GT41" s="619">
        <f t="shared" si="928"/>
        <v>-11400856.689999999</v>
      </c>
      <c r="GU41" s="619">
        <f t="shared" si="928"/>
        <v>-37421430.810000002</v>
      </c>
      <c r="GV41" s="619">
        <f t="shared" si="928"/>
        <v>-2858506.51</v>
      </c>
      <c r="GW41" s="619">
        <f t="shared" si="928"/>
        <v>-17324998.080000002</v>
      </c>
      <c r="GX41" s="619">
        <f t="shared" si="928"/>
        <v>-11987408.449999999</v>
      </c>
      <c r="GY41" s="619">
        <f t="shared" si="928"/>
        <v>-12836126.710000001</v>
      </c>
      <c r="GZ41" s="619">
        <f t="shared" si="928"/>
        <v>-146742566.11999997</v>
      </c>
      <c r="HA41" s="619">
        <f t="shared" si="928"/>
        <v>-9603350.1600000001</v>
      </c>
      <c r="HB41" s="619">
        <f t="shared" si="928"/>
        <v>-20624700.82</v>
      </c>
      <c r="HC41" s="619">
        <f t="shared" si="928"/>
        <v>-12498745.83</v>
      </c>
      <c r="HD41" s="619">
        <f t="shared" si="928"/>
        <v>-422029852.84999985</v>
      </c>
      <c r="HE41" s="619">
        <f t="shared" si="928"/>
        <v>-99555476.309999987</v>
      </c>
      <c r="HF41" s="619">
        <f t="shared" si="928"/>
        <v>-76138637.819999993</v>
      </c>
      <c r="HG41" s="619">
        <f t="shared" si="928"/>
        <v>-74632055.440000013</v>
      </c>
      <c r="HH41" s="619">
        <f t="shared" si="928"/>
        <v>-38465446.57</v>
      </c>
      <c r="HI41" s="619">
        <f t="shared" si="928"/>
        <v>-37227465.550000004</v>
      </c>
      <c r="HJ41" s="619">
        <f t="shared" si="928"/>
        <v>-14828199.360000001</v>
      </c>
      <c r="HK41" s="619">
        <f t="shared" si="928"/>
        <v>-23061460.159999993</v>
      </c>
      <c r="HL41" s="619">
        <f t="shared" si="928"/>
        <v>-264252393.84000003</v>
      </c>
      <c r="HM41" s="619">
        <f t="shared" si="928"/>
        <v>-50909509.140000001</v>
      </c>
      <c r="HN41" s="619">
        <f t="shared" si="928"/>
        <v>-84608973.920000017</v>
      </c>
      <c r="HO41" s="619">
        <f t="shared" si="928"/>
        <v>-37675945.450000003</v>
      </c>
      <c r="HP41" s="619">
        <f t="shared" si="928"/>
        <v>-30358610.149999999</v>
      </c>
      <c r="HQ41" s="619">
        <f t="shared" si="928"/>
        <v>-17358857.780000001</v>
      </c>
      <c r="HR41" s="619">
        <f t="shared" si="928"/>
        <v>-32778560.34999999</v>
      </c>
      <c r="HS41" s="619">
        <f t="shared" si="928"/>
        <v>-34055454.035000004</v>
      </c>
      <c r="HT41" s="619">
        <f t="shared" si="928"/>
        <v>-245764328.38539994</v>
      </c>
      <c r="HU41" s="619">
        <f t="shared" si="928"/>
        <v>-126934417.80000001</v>
      </c>
      <c r="HV41" s="619">
        <f t="shared" si="928"/>
        <v>-30084776.009999998</v>
      </c>
      <c r="HW41" s="619">
        <f t="shared" si="928"/>
        <v>-8619663.870000001</v>
      </c>
      <c r="HX41" s="619">
        <f t="shared" si="928"/>
        <v>-11115071.84</v>
      </c>
      <c r="HY41" s="619">
        <f t="shared" si="928"/>
        <v>-16503366.229999999</v>
      </c>
      <c r="HZ41" s="619">
        <f t="shared" si="928"/>
        <v>-25161530.170000006</v>
      </c>
      <c r="IA41" s="619">
        <f t="shared" si="928"/>
        <v>-18562217.280000001</v>
      </c>
      <c r="IB41" s="619">
        <f t="shared" si="928"/>
        <v>-10797636.33</v>
      </c>
      <c r="IC41" s="619">
        <f t="shared" si="928"/>
        <v>-17726373.300000008</v>
      </c>
      <c r="ID41" s="619">
        <f t="shared" si="928"/>
        <v>-10339458.639999999</v>
      </c>
      <c r="IE41" s="619">
        <f t="shared" si="928"/>
        <v>-19430093.870000001</v>
      </c>
      <c r="IF41" s="619">
        <f t="shared" si="928"/>
        <v>-8566881.9400000013</v>
      </c>
      <c r="IG41" s="619">
        <f t="shared" si="928"/>
        <v>-14706418.669999998</v>
      </c>
      <c r="IH41" s="619">
        <f t="shared" si="928"/>
        <v>-7153281.2700000023</v>
      </c>
      <c r="II41" s="619">
        <f t="shared" si="928"/>
        <v>-7142433.8000000007</v>
      </c>
      <c r="IJ41" s="619">
        <f t="shared" si="928"/>
        <v>-215475584.91000003</v>
      </c>
      <c r="IK41" s="619">
        <f t="shared" si="928"/>
        <v>-199889016.46999997</v>
      </c>
      <c r="IL41" s="619">
        <f t="shared" si="928"/>
        <v>-12296494.789999999</v>
      </c>
      <c r="IM41" s="619">
        <f t="shared" si="928"/>
        <v>-73373427.479999989</v>
      </c>
      <c r="IN41" s="619">
        <f t="shared" si="928"/>
        <v>-78427052.910000011</v>
      </c>
      <c r="IO41" s="619">
        <f t="shared" si="928"/>
        <v>-39724334.039999999</v>
      </c>
      <c r="IP41" s="619">
        <f t="shared" si="928"/>
        <v>-6934103.4999999991</v>
      </c>
      <c r="IQ41" s="619">
        <f t="shared" si="928"/>
        <v>-13106451.620000003</v>
      </c>
      <c r="IR41" s="619">
        <f t="shared" si="928"/>
        <v>-13608276.52</v>
      </c>
      <c r="IS41" s="619">
        <f t="shared" si="928"/>
        <v>-21193837.180000003</v>
      </c>
      <c r="IT41" s="619">
        <f t="shared" si="928"/>
        <v>-19250500.870000001</v>
      </c>
      <c r="IU41" s="619">
        <f t="shared" si="928"/>
        <v>-440167034.9600001</v>
      </c>
      <c r="IV41" s="619">
        <f t="shared" si="928"/>
        <v>-283481188.20000005</v>
      </c>
      <c r="IW41" s="619">
        <f t="shared" si="928"/>
        <v>-8999752.2799999993</v>
      </c>
      <c r="IX41" s="619">
        <f t="shared" si="928"/>
        <v>-38132692.57</v>
      </c>
      <c r="IY41" s="619">
        <f t="shared" si="928"/>
        <v>-40217629.57</v>
      </c>
      <c r="IZ41" s="619">
        <f t="shared" si="928"/>
        <v>-8118721.7299999995</v>
      </c>
      <c r="JA41" s="619">
        <f t="shared" si="928"/>
        <v>-23805008.520000003</v>
      </c>
      <c r="JB41" s="619">
        <f t="shared" ref="JB41:LM41" si="929">JB37*-1</f>
        <v>-4873195.5599999996</v>
      </c>
      <c r="JC41" s="619">
        <f t="shared" si="929"/>
        <v>-11104426.279999997</v>
      </c>
      <c r="JD41" s="619">
        <f t="shared" si="929"/>
        <v>-14826197.170000004</v>
      </c>
      <c r="JE41" s="619">
        <f t="shared" si="929"/>
        <v>-35888520.100000001</v>
      </c>
      <c r="JF41" s="619">
        <f t="shared" si="929"/>
        <v>-14719915.630000001</v>
      </c>
      <c r="JG41" s="619">
        <f t="shared" si="929"/>
        <v>-55236303.500000007</v>
      </c>
      <c r="JH41" s="619">
        <f t="shared" si="929"/>
        <v>-75663317.690000013</v>
      </c>
      <c r="JI41" s="619">
        <f t="shared" si="929"/>
        <v>-15989236.720000004</v>
      </c>
      <c r="JJ41" s="619">
        <f t="shared" si="929"/>
        <v>-15667459.130000001</v>
      </c>
      <c r="JK41" s="619">
        <f t="shared" si="929"/>
        <v>-12233516.550000001</v>
      </c>
      <c r="JL41" s="619">
        <f t="shared" si="929"/>
        <v>-8197589.5200000005</v>
      </c>
      <c r="JM41" s="619">
        <f t="shared" si="929"/>
        <v>-171132487.41999999</v>
      </c>
      <c r="JN41" s="619">
        <f t="shared" si="929"/>
        <v>-22052150.170000006</v>
      </c>
      <c r="JO41" s="619">
        <f t="shared" si="929"/>
        <v>-23314423.439999998</v>
      </c>
      <c r="JP41" s="619">
        <f t="shared" si="929"/>
        <v>-41935824.150000006</v>
      </c>
      <c r="JQ41" s="619">
        <f t="shared" si="929"/>
        <v>-24712447.030000001</v>
      </c>
      <c r="JR41" s="619">
        <f t="shared" si="929"/>
        <v>-43304871.789999992</v>
      </c>
      <c r="JS41" s="619">
        <f t="shared" si="929"/>
        <v>-10671539.200000001</v>
      </c>
      <c r="JT41" s="619">
        <f t="shared" si="929"/>
        <v>-185581532.46000001</v>
      </c>
      <c r="JU41" s="619">
        <f t="shared" si="929"/>
        <v>-69428688</v>
      </c>
      <c r="JV41" s="619">
        <f t="shared" si="929"/>
        <v>-15274668.350000001</v>
      </c>
      <c r="JW41" s="619">
        <f t="shared" si="929"/>
        <v>-4976622.7799999993</v>
      </c>
      <c r="JX41" s="619">
        <f t="shared" si="929"/>
        <v>-19053812.989999998</v>
      </c>
      <c r="JY41" s="619">
        <f t="shared" si="929"/>
        <v>-4148801.3600000003</v>
      </c>
      <c r="JZ41" s="619">
        <f t="shared" si="929"/>
        <v>-39226219.859999999</v>
      </c>
      <c r="KA41" s="619">
        <f t="shared" si="929"/>
        <v>-14511966.969999999</v>
      </c>
      <c r="KB41" s="619">
        <f t="shared" si="929"/>
        <v>-8164407.3599999994</v>
      </c>
      <c r="KC41" s="619">
        <f t="shared" si="929"/>
        <v>-11602148.299999999</v>
      </c>
      <c r="KD41" s="619">
        <f t="shared" si="929"/>
        <v>-5450082.4199999999</v>
      </c>
      <c r="KE41" s="619">
        <f t="shared" si="929"/>
        <v>-10446227.880000001</v>
      </c>
      <c r="KF41" s="619">
        <f t="shared" si="929"/>
        <v>-6032184.4700000007</v>
      </c>
      <c r="KG41" s="619">
        <f t="shared" si="929"/>
        <v>-2628231.7899999996</v>
      </c>
      <c r="KH41" s="619">
        <f t="shared" si="929"/>
        <v>-9040017.4600000009</v>
      </c>
      <c r="KI41" s="619">
        <f t="shared" si="929"/>
        <v>-10707305.000000002</v>
      </c>
      <c r="KJ41" s="619">
        <f t="shared" si="929"/>
        <v>-509265221.39999998</v>
      </c>
      <c r="KK41" s="619">
        <f t="shared" si="929"/>
        <v>-51575331.570000008</v>
      </c>
      <c r="KL41" s="619">
        <f t="shared" si="929"/>
        <v>-22575335.939999998</v>
      </c>
      <c r="KM41" s="619">
        <f t="shared" si="929"/>
        <v>-30079763.779999994</v>
      </c>
      <c r="KN41" s="619">
        <f t="shared" si="929"/>
        <v>-11875495.229999999</v>
      </c>
      <c r="KO41" s="619">
        <f t="shared" si="929"/>
        <v>-17575429.729999997</v>
      </c>
      <c r="KP41" s="619">
        <f t="shared" si="929"/>
        <v>-64849459.939999998</v>
      </c>
      <c r="KQ41" s="619">
        <f t="shared" si="929"/>
        <v>-10703971.809999999</v>
      </c>
      <c r="KR41" s="619">
        <f t="shared" si="929"/>
        <v>-10016070.819999998</v>
      </c>
      <c r="KS41" s="619">
        <f t="shared" si="929"/>
        <v>-192966208.54000005</v>
      </c>
      <c r="KT41" s="619">
        <f t="shared" si="929"/>
        <v>-13936965.680000002</v>
      </c>
      <c r="KU41" s="619">
        <f t="shared" si="929"/>
        <v>-12395718.119999999</v>
      </c>
      <c r="KV41" s="619">
        <f t="shared" si="929"/>
        <v>-38246137.459999986</v>
      </c>
      <c r="KW41" s="619">
        <f t="shared" si="929"/>
        <v>-23110458.830000002</v>
      </c>
      <c r="KX41" s="619">
        <f t="shared" si="929"/>
        <v>-20504969.079999998</v>
      </c>
      <c r="KY41" s="619">
        <f t="shared" si="929"/>
        <v>-200430145.70999998</v>
      </c>
      <c r="KZ41" s="619">
        <f t="shared" si="929"/>
        <v>-19443823.310000002</v>
      </c>
      <c r="LA41" s="619">
        <f t="shared" si="929"/>
        <v>-278380391.41000003</v>
      </c>
      <c r="LB41" s="619">
        <f t="shared" si="929"/>
        <v>-14892428.960000001</v>
      </c>
      <c r="LC41" s="619">
        <f t="shared" si="929"/>
        <v>-8459209.6799999997</v>
      </c>
      <c r="LD41" s="619">
        <f t="shared" si="929"/>
        <v>-31143860.179999996</v>
      </c>
      <c r="LE41" s="619">
        <f t="shared" si="929"/>
        <v>-24973057.570000004</v>
      </c>
      <c r="LF41" s="619">
        <f t="shared" si="929"/>
        <v>-11391188.570000002</v>
      </c>
      <c r="LG41" s="619">
        <f t="shared" si="929"/>
        <v>-10221584.789999997</v>
      </c>
      <c r="LH41" s="619">
        <f t="shared" si="929"/>
        <v>-16920188.620000001</v>
      </c>
      <c r="LI41" s="619">
        <f t="shared" si="929"/>
        <v>-608079043.95000005</v>
      </c>
      <c r="LJ41" s="619">
        <f t="shared" si="929"/>
        <v>-111713144.48999996</v>
      </c>
      <c r="LK41" s="619">
        <f t="shared" si="929"/>
        <v>-80106205.780000001</v>
      </c>
      <c r="LL41" s="619">
        <f t="shared" si="929"/>
        <v>-105106388.38999999</v>
      </c>
      <c r="LM41" s="619">
        <f t="shared" si="929"/>
        <v>-20485465.399999999</v>
      </c>
      <c r="LN41" s="619">
        <f t="shared" ref="LN41:NY41" si="930">LN37*-1</f>
        <v>-25075433.060000002</v>
      </c>
      <c r="LO41" s="619">
        <f t="shared" si="930"/>
        <v>-15398123.1</v>
      </c>
      <c r="LP41" s="619">
        <f t="shared" si="930"/>
        <v>-44495254.670000002</v>
      </c>
      <c r="LQ41" s="619">
        <f t="shared" si="930"/>
        <v>-8295093.1099999994</v>
      </c>
      <c r="LR41" s="619">
        <f t="shared" si="930"/>
        <v>-18823349.460000005</v>
      </c>
      <c r="LS41" s="619">
        <f t="shared" si="930"/>
        <v>-4253915.7699999996</v>
      </c>
      <c r="LT41" s="619">
        <f t="shared" si="930"/>
        <v>-82570854.569999993</v>
      </c>
      <c r="LU41" s="619">
        <f t="shared" si="930"/>
        <v>-3149696.1799999997</v>
      </c>
      <c r="LV41" s="619">
        <f t="shared" si="930"/>
        <v>-9603753.5999999996</v>
      </c>
      <c r="LW41" s="619">
        <f t="shared" si="930"/>
        <v>-272502608.04000008</v>
      </c>
      <c r="LX41" s="619">
        <f t="shared" si="930"/>
        <v>-126830684.09</v>
      </c>
      <c r="LY41" s="619">
        <f t="shared" si="930"/>
        <v>-232663112.78999993</v>
      </c>
      <c r="LZ41" s="619">
        <f t="shared" si="930"/>
        <v>-68721783.370000005</v>
      </c>
      <c r="MA41" s="619">
        <f t="shared" si="930"/>
        <v>-37375750.469999999</v>
      </c>
      <c r="MB41" s="619">
        <f t="shared" si="930"/>
        <v>-32796147.690000001</v>
      </c>
      <c r="MC41" s="619">
        <f t="shared" si="930"/>
        <v>-32709582.050000004</v>
      </c>
      <c r="MD41" s="619">
        <f t="shared" si="930"/>
        <v>-26475041.359999999</v>
      </c>
      <c r="ME41" s="619">
        <f t="shared" si="930"/>
        <v>-21102750.43</v>
      </c>
      <c r="MF41" s="619">
        <f t="shared" si="930"/>
        <v>-20714177.039999999</v>
      </c>
      <c r="MG41" s="619">
        <f t="shared" si="930"/>
        <v>-66755825.830000013</v>
      </c>
      <c r="MH41" s="619">
        <f t="shared" si="930"/>
        <v>-12191809.809999999</v>
      </c>
      <c r="MI41" s="619">
        <f t="shared" si="930"/>
        <v>-429126162.56000018</v>
      </c>
      <c r="MJ41" s="619">
        <f t="shared" si="930"/>
        <v>-21818581.480000004</v>
      </c>
      <c r="MK41" s="619">
        <f t="shared" si="930"/>
        <v>-11524500.65</v>
      </c>
      <c r="ML41" s="619">
        <f t="shared" si="930"/>
        <v>-13354458.470000001</v>
      </c>
      <c r="MM41" s="619">
        <f t="shared" si="930"/>
        <v>-13637550.779999999</v>
      </c>
      <c r="MN41" s="619">
        <f t="shared" si="930"/>
        <v>-24055205.520000007</v>
      </c>
      <c r="MO41" s="619">
        <f t="shared" si="930"/>
        <v>-27610034.719999999</v>
      </c>
      <c r="MP41" s="619">
        <f t="shared" si="930"/>
        <v>-7942947.5599999987</v>
      </c>
      <c r="MQ41" s="619">
        <f t="shared" si="930"/>
        <v>-41032192.849999994</v>
      </c>
      <c r="MR41" s="619">
        <f t="shared" si="930"/>
        <v>-16978157.32</v>
      </c>
      <c r="MS41" s="619">
        <f t="shared" si="930"/>
        <v>-17874547.390000001</v>
      </c>
      <c r="MT41" s="619">
        <f t="shared" si="930"/>
        <v>-17261118.560000002</v>
      </c>
      <c r="MU41" s="619">
        <f t="shared" si="930"/>
        <v>-397255120.81000006</v>
      </c>
      <c r="MV41" s="619">
        <f t="shared" si="930"/>
        <v>-24307380.25</v>
      </c>
      <c r="MW41" s="619">
        <f t="shared" si="930"/>
        <v>-38603762.180000007</v>
      </c>
      <c r="MX41" s="619">
        <f t="shared" si="930"/>
        <v>-34775360.109999999</v>
      </c>
      <c r="MY41" s="619">
        <f t="shared" si="930"/>
        <v>-62880154.009999998</v>
      </c>
      <c r="MZ41" s="619">
        <f t="shared" si="930"/>
        <v>-18993015.450000003</v>
      </c>
      <c r="NA41" s="619">
        <f t="shared" si="930"/>
        <v>-56832102.82</v>
      </c>
      <c r="NB41" s="619">
        <f t="shared" si="930"/>
        <v>-51753231.459999993</v>
      </c>
      <c r="NC41" s="619">
        <f t="shared" si="930"/>
        <v>-37859675.289999999</v>
      </c>
      <c r="ND41" s="619">
        <f t="shared" si="930"/>
        <v>-12152745.219999999</v>
      </c>
      <c r="NE41" s="619">
        <f t="shared" si="930"/>
        <v>-7313096.2999999989</v>
      </c>
      <c r="NF41" s="619">
        <f t="shared" si="930"/>
        <v>-774492280.06000018</v>
      </c>
      <c r="NG41" s="619">
        <f t="shared" si="930"/>
        <v>-67343511.819999993</v>
      </c>
      <c r="NH41" s="619">
        <f t="shared" si="930"/>
        <v>-11137510.649999999</v>
      </c>
      <c r="NI41" s="619">
        <f t="shared" si="930"/>
        <v>-135707973.85999998</v>
      </c>
      <c r="NJ41" s="619">
        <f t="shared" si="930"/>
        <v>-27148464.59</v>
      </c>
      <c r="NK41" s="619">
        <f t="shared" si="930"/>
        <v>-40353084.609999999</v>
      </c>
      <c r="NL41" s="619">
        <f t="shared" si="930"/>
        <v>-156893412.09999996</v>
      </c>
      <c r="NM41" s="619">
        <f t="shared" si="930"/>
        <v>-123687777.09</v>
      </c>
      <c r="NN41" s="619">
        <f t="shared" si="930"/>
        <v>-3721037.2800000003</v>
      </c>
      <c r="NO41" s="619">
        <f t="shared" si="930"/>
        <v>-37180728.189999998</v>
      </c>
      <c r="NP41" s="619">
        <f t="shared" si="930"/>
        <v>-14007348.01</v>
      </c>
      <c r="NQ41" s="619">
        <f t="shared" si="930"/>
        <v>-14724151.380000001</v>
      </c>
      <c r="NR41" s="619">
        <f t="shared" si="930"/>
        <v>-129121455.51000005</v>
      </c>
      <c r="NS41" s="619">
        <f t="shared" si="930"/>
        <v>-6290723.0100000007</v>
      </c>
      <c r="NT41" s="619">
        <f t="shared" si="930"/>
        <v>-10195126.719999999</v>
      </c>
      <c r="NU41" s="619">
        <f t="shared" si="930"/>
        <v>-8340483.8899999997</v>
      </c>
      <c r="NV41" s="619">
        <f t="shared" si="930"/>
        <v>-8382312.3200000003</v>
      </c>
      <c r="NW41" s="619">
        <f t="shared" si="930"/>
        <v>-2421926.6899999995</v>
      </c>
      <c r="NX41" s="619">
        <f t="shared" si="930"/>
        <v>-3116898.24</v>
      </c>
      <c r="NY41" s="619">
        <f t="shared" si="930"/>
        <v>-431552716.76999986</v>
      </c>
      <c r="NZ41" s="619">
        <f t="shared" ref="NZ41:QK41" si="931">NZ37*-1</f>
        <v>-115188858.91000003</v>
      </c>
      <c r="OA41" s="619">
        <f t="shared" si="931"/>
        <v>-15721504.08</v>
      </c>
      <c r="OB41" s="619">
        <f t="shared" si="931"/>
        <v>-15757908.299999999</v>
      </c>
      <c r="OC41" s="619">
        <f t="shared" si="931"/>
        <v>-13857290.110000001</v>
      </c>
      <c r="OD41" s="619">
        <f t="shared" si="931"/>
        <v>-11777957.720000001</v>
      </c>
      <c r="OE41" s="619">
        <f t="shared" si="931"/>
        <v>-12007397.139999999</v>
      </c>
      <c r="OF41" s="619">
        <f t="shared" si="931"/>
        <v>-419152878.20999998</v>
      </c>
      <c r="OG41" s="619">
        <f t="shared" si="931"/>
        <v>-105115662.63000001</v>
      </c>
      <c r="OH41" s="619">
        <f t="shared" si="931"/>
        <v>-26329211.18</v>
      </c>
      <c r="OI41" s="619">
        <f t="shared" si="931"/>
        <v>-115939568.61</v>
      </c>
      <c r="OJ41" s="619">
        <f t="shared" si="931"/>
        <v>-23915854.879999999</v>
      </c>
      <c r="OK41" s="619">
        <f t="shared" si="931"/>
        <v>-26578759.98</v>
      </c>
      <c r="OL41" s="619">
        <f t="shared" si="931"/>
        <v>-53868215.580000006</v>
      </c>
      <c r="OM41" s="619">
        <f t="shared" si="931"/>
        <v>-26411589.430000007</v>
      </c>
      <c r="ON41" s="619">
        <f t="shared" si="931"/>
        <v>-28752260.059999999</v>
      </c>
      <c r="OO41" s="619">
        <f t="shared" si="931"/>
        <v>-347233972.95999998</v>
      </c>
      <c r="OP41" s="619">
        <f t="shared" si="931"/>
        <v>-66497299.749999993</v>
      </c>
      <c r="OQ41" s="619">
        <f t="shared" si="931"/>
        <v>-214631777.99000004</v>
      </c>
      <c r="OR41" s="619">
        <f t="shared" si="931"/>
        <v>-33401856.609999999</v>
      </c>
      <c r="OS41" s="619">
        <f t="shared" si="931"/>
        <v>-39811913.080000006</v>
      </c>
      <c r="OT41" s="619">
        <f t="shared" si="931"/>
        <v>-23510284.419999998</v>
      </c>
      <c r="OU41" s="619">
        <f t="shared" si="931"/>
        <v>-107654621.97000003</v>
      </c>
      <c r="OV41" s="619">
        <f t="shared" si="931"/>
        <v>-13386460.629999999</v>
      </c>
      <c r="OW41" s="619">
        <f t="shared" si="931"/>
        <v>-16046388.640000001</v>
      </c>
      <c r="OX41" s="619">
        <f t="shared" si="931"/>
        <v>-15007140.250000002</v>
      </c>
      <c r="OY41" s="619">
        <f t="shared" si="931"/>
        <v>-17345064.690000005</v>
      </c>
      <c r="OZ41" s="619">
        <f t="shared" si="931"/>
        <v>-65341783.020000003</v>
      </c>
      <c r="PA41" s="619">
        <f t="shared" si="931"/>
        <v>-10099558.699999999</v>
      </c>
      <c r="PB41" s="619">
        <f t="shared" si="931"/>
        <v>-8298908.5100000007</v>
      </c>
      <c r="PC41" s="619">
        <f t="shared" si="931"/>
        <v>-24276727.699999999</v>
      </c>
      <c r="PD41" s="619">
        <f t="shared" si="931"/>
        <v>-251836010.77000001</v>
      </c>
      <c r="PE41" s="619">
        <f t="shared" si="931"/>
        <v>-10748875.659999998</v>
      </c>
      <c r="PF41" s="619">
        <f t="shared" si="931"/>
        <v>-52348991.969999999</v>
      </c>
      <c r="PG41" s="619">
        <f t="shared" si="931"/>
        <v>-6545076.6100000003</v>
      </c>
      <c r="PH41" s="619">
        <f t="shared" si="931"/>
        <v>-12780270.82</v>
      </c>
      <c r="PI41" s="619">
        <f t="shared" si="931"/>
        <v>-24492019.489999998</v>
      </c>
      <c r="PJ41" s="619">
        <f t="shared" si="931"/>
        <v>-15751363.630000001</v>
      </c>
      <c r="PK41" s="619">
        <f t="shared" si="931"/>
        <v>-11948707.529999999</v>
      </c>
      <c r="PL41" s="619">
        <f t="shared" si="931"/>
        <v>-23326732.34</v>
      </c>
      <c r="PM41" s="619">
        <f t="shared" si="931"/>
        <v>-20614660.170000006</v>
      </c>
      <c r="PN41" s="619">
        <f t="shared" si="931"/>
        <v>-14478639.429999998</v>
      </c>
      <c r="PO41" s="619">
        <f t="shared" si="931"/>
        <v>-32450508.010000002</v>
      </c>
      <c r="PP41" s="619">
        <f t="shared" si="931"/>
        <v>-11063072.859999999</v>
      </c>
      <c r="PQ41" s="619">
        <f t="shared" si="931"/>
        <v>-50447977.840000004</v>
      </c>
      <c r="PR41" s="619">
        <f t="shared" si="931"/>
        <v>-14266599.370000003</v>
      </c>
      <c r="PS41" s="619">
        <f t="shared" si="931"/>
        <v>-6510136.3299999991</v>
      </c>
      <c r="PT41" s="619">
        <f t="shared" si="931"/>
        <v>-10699247.509999998</v>
      </c>
      <c r="PU41" s="619">
        <f t="shared" si="931"/>
        <v>-8634313.1799999997</v>
      </c>
      <c r="PV41" s="619">
        <f t="shared" si="931"/>
        <v>-713074371.56000006</v>
      </c>
      <c r="PW41" s="619">
        <f t="shared" si="931"/>
        <v>-40121507.419999994</v>
      </c>
      <c r="PX41" s="619">
        <f t="shared" si="931"/>
        <v>-15744038.910000004</v>
      </c>
      <c r="PY41" s="619">
        <f t="shared" si="931"/>
        <v>-16970847.489999998</v>
      </c>
      <c r="PZ41" s="619">
        <f t="shared" si="931"/>
        <v>-246570892.13000003</v>
      </c>
      <c r="QA41" s="619">
        <f t="shared" si="931"/>
        <v>-38129188.219999999</v>
      </c>
      <c r="QB41" s="619">
        <f t="shared" si="931"/>
        <v>-69930968.250000015</v>
      </c>
      <c r="QC41" s="619">
        <f t="shared" si="931"/>
        <v>-16812143.530000001</v>
      </c>
      <c r="QD41" s="619">
        <f t="shared" si="931"/>
        <v>-48568428.25</v>
      </c>
      <c r="QE41" s="619">
        <f t="shared" si="931"/>
        <v>-8023646.6500000004</v>
      </c>
      <c r="QF41" s="619">
        <f t="shared" si="931"/>
        <v>-40563724.239999995</v>
      </c>
      <c r="QG41" s="619">
        <f t="shared" si="931"/>
        <v>-19124967.839999996</v>
      </c>
      <c r="QH41" s="619">
        <f t="shared" si="931"/>
        <v>-15536049.189999999</v>
      </c>
      <c r="QI41" s="619">
        <f t="shared" si="931"/>
        <v>-15008414.449999999</v>
      </c>
      <c r="QJ41" s="619">
        <f t="shared" si="931"/>
        <v>-52325877.140000008</v>
      </c>
      <c r="QK41" s="619">
        <f t="shared" si="931"/>
        <v>-23429657.589999996</v>
      </c>
      <c r="QL41" s="619">
        <f t="shared" ref="QL41:SW41" si="932">QL37*-1</f>
        <v>-29405364.789999999</v>
      </c>
      <c r="QM41" s="619">
        <f t="shared" si="932"/>
        <v>-21386551.359999999</v>
      </c>
      <c r="QN41" s="619">
        <f t="shared" si="932"/>
        <v>-18917173.840000004</v>
      </c>
      <c r="QO41" s="619">
        <f t="shared" si="932"/>
        <v>-48279321.230000019</v>
      </c>
      <c r="QP41" s="619">
        <f t="shared" si="932"/>
        <v>-54728407.940000013</v>
      </c>
      <c r="QQ41" s="619">
        <f t="shared" si="932"/>
        <v>-14079665.670000002</v>
      </c>
      <c r="QR41" s="619">
        <f t="shared" si="932"/>
        <v>-4886093.7700000005</v>
      </c>
      <c r="QS41" s="619">
        <f t="shared" si="932"/>
        <v>-10499605.579999998</v>
      </c>
      <c r="QT41" s="619">
        <f t="shared" si="932"/>
        <v>-4730848.75</v>
      </c>
      <c r="QU41" s="619">
        <f t="shared" si="932"/>
        <v>-7068819.04</v>
      </c>
      <c r="QV41" s="619">
        <f t="shared" si="932"/>
        <v>-335099587.70999992</v>
      </c>
      <c r="QW41" s="619">
        <f t="shared" si="932"/>
        <v>-9039309.6799999978</v>
      </c>
      <c r="QX41" s="619">
        <f t="shared" si="932"/>
        <v>-42635024.719999999</v>
      </c>
      <c r="QY41" s="619">
        <f t="shared" si="932"/>
        <v>-10860295.600000001</v>
      </c>
      <c r="QZ41" s="619">
        <f t="shared" si="932"/>
        <v>-18622089.220000003</v>
      </c>
      <c r="RA41" s="619">
        <f t="shared" si="932"/>
        <v>-54565099.539999992</v>
      </c>
      <c r="RB41" s="619">
        <f t="shared" si="932"/>
        <v>-22460622.009999998</v>
      </c>
      <c r="RC41" s="619">
        <f t="shared" si="932"/>
        <v>-39759497.090000004</v>
      </c>
      <c r="RD41" s="619">
        <f t="shared" si="932"/>
        <v>-17758857.850000001</v>
      </c>
      <c r="RE41" s="619">
        <f t="shared" si="932"/>
        <v>-23908059.789999999</v>
      </c>
      <c r="RF41" s="619">
        <f t="shared" si="932"/>
        <v>-12330379.249999998</v>
      </c>
      <c r="RG41" s="619">
        <f t="shared" si="932"/>
        <v>-3438150.5</v>
      </c>
      <c r="RH41" s="619">
        <f t="shared" si="932"/>
        <v>-9469794.0099999998</v>
      </c>
      <c r="RI41" s="619">
        <f t="shared" si="932"/>
        <v>-436149321.00000012</v>
      </c>
      <c r="RJ41" s="619">
        <f t="shared" si="932"/>
        <v>-82552549.039999992</v>
      </c>
      <c r="RK41" s="619">
        <f t="shared" si="932"/>
        <v>-21162867.43</v>
      </c>
      <c r="RL41" s="619">
        <f t="shared" si="932"/>
        <v>-29003081.719999999</v>
      </c>
      <c r="RM41" s="619">
        <f t="shared" si="932"/>
        <v>-36794065.75999999</v>
      </c>
      <c r="RN41" s="619">
        <f t="shared" si="932"/>
        <v>-61137571.340000011</v>
      </c>
      <c r="RO41" s="619">
        <f t="shared" si="932"/>
        <v>-107165966.68000001</v>
      </c>
      <c r="RP41" s="619">
        <f t="shared" si="932"/>
        <v>-22114658.199999999</v>
      </c>
      <c r="RQ41" s="619">
        <f t="shared" si="932"/>
        <v>-21347051.760000002</v>
      </c>
      <c r="RR41" s="619">
        <f t="shared" si="932"/>
        <v>-65651392.580000006</v>
      </c>
      <c r="RS41" s="619">
        <f t="shared" si="932"/>
        <v>-82249313.379999995</v>
      </c>
      <c r="RT41" s="619">
        <f t="shared" si="932"/>
        <v>-21746076.020000003</v>
      </c>
      <c r="RU41" s="619">
        <f t="shared" si="932"/>
        <v>-22940398.769999992</v>
      </c>
      <c r="RV41" s="619">
        <f t="shared" si="932"/>
        <v>-41850744.870000005</v>
      </c>
      <c r="RW41" s="619">
        <f t="shared" si="932"/>
        <v>-16753814.1</v>
      </c>
      <c r="RX41" s="619">
        <f t="shared" si="932"/>
        <v>-12668115.460000001</v>
      </c>
      <c r="RY41" s="619">
        <f t="shared" si="932"/>
        <v>-18278411.590000004</v>
      </c>
      <c r="RZ41" s="619">
        <f t="shared" si="932"/>
        <v>-20018625.000000004</v>
      </c>
      <c r="SA41" s="619">
        <f t="shared" si="932"/>
        <v>-11832496.629999999</v>
      </c>
      <c r="SB41" s="619">
        <f t="shared" si="932"/>
        <v>-18228786.93</v>
      </c>
      <c r="SC41" s="619">
        <f t="shared" si="932"/>
        <v>-194948204.47999999</v>
      </c>
      <c r="SD41" s="619">
        <f t="shared" si="932"/>
        <v>-10070505.350000001</v>
      </c>
      <c r="SE41" s="619">
        <f t="shared" si="932"/>
        <v>-14015868.42</v>
      </c>
      <c r="SF41" s="619">
        <f t="shared" si="932"/>
        <v>-11861460.539999999</v>
      </c>
      <c r="SG41" s="619">
        <f t="shared" si="932"/>
        <v>-8440648.6600000001</v>
      </c>
      <c r="SH41" s="619">
        <f t="shared" si="932"/>
        <v>-20868877.440000001</v>
      </c>
      <c r="SI41" s="619">
        <f t="shared" si="932"/>
        <v>-13175270.52</v>
      </c>
      <c r="SJ41" s="619">
        <f t="shared" si="932"/>
        <v>-28846512.129999999</v>
      </c>
      <c r="SK41" s="619">
        <f t="shared" si="932"/>
        <v>-18994035.610000007</v>
      </c>
      <c r="SL41" s="619">
        <f t="shared" si="932"/>
        <v>-10525424.549999999</v>
      </c>
      <c r="SM41" s="619">
        <f t="shared" si="932"/>
        <v>-79426124.87000002</v>
      </c>
      <c r="SN41" s="619">
        <f t="shared" si="932"/>
        <v>-8002628.0800000001</v>
      </c>
      <c r="SO41" s="619">
        <f t="shared" si="932"/>
        <v>-95775357.939999998</v>
      </c>
      <c r="SP41" s="619">
        <f t="shared" si="932"/>
        <v>-10104054</v>
      </c>
      <c r="SQ41" s="619">
        <f t="shared" si="932"/>
        <v>-16735438.909999998</v>
      </c>
      <c r="SR41" s="619">
        <f t="shared" si="932"/>
        <v>-40134015.850000001</v>
      </c>
      <c r="SS41" s="619">
        <f t="shared" si="932"/>
        <v>-7934773.540000001</v>
      </c>
      <c r="ST41" s="619">
        <f t="shared" si="932"/>
        <v>-11844370.26</v>
      </c>
      <c r="SU41" s="619">
        <f t="shared" si="932"/>
        <v>-13081038.68</v>
      </c>
      <c r="SV41" s="619">
        <f t="shared" si="932"/>
        <v>-6783696.4900000002</v>
      </c>
      <c r="SW41" s="619">
        <f t="shared" si="932"/>
        <v>-284932884.49000001</v>
      </c>
      <c r="SX41" s="619">
        <f t="shared" ref="SX41:VI41" si="933">SX37*-1</f>
        <v>-5606607.2199999997</v>
      </c>
      <c r="SY41" s="619">
        <f t="shared" si="933"/>
        <v>-21880389.739999995</v>
      </c>
      <c r="SZ41" s="619">
        <f t="shared" si="933"/>
        <v>-19086288.419999998</v>
      </c>
      <c r="TA41" s="619">
        <f t="shared" si="933"/>
        <v>-3465444.4299999997</v>
      </c>
      <c r="TB41" s="619">
        <f t="shared" si="933"/>
        <v>-5214084.2100000009</v>
      </c>
      <c r="TC41" s="619">
        <f t="shared" si="933"/>
        <v>-12065012.630000001</v>
      </c>
      <c r="TD41" s="619">
        <f t="shared" si="933"/>
        <v>-79005433.779999986</v>
      </c>
      <c r="TE41" s="619">
        <f t="shared" si="933"/>
        <v>-11447393.52</v>
      </c>
      <c r="TF41" s="619">
        <f t="shared" si="933"/>
        <v>-13059316.050000003</v>
      </c>
      <c r="TG41" s="619">
        <f t="shared" si="933"/>
        <v>-18402732.260000005</v>
      </c>
      <c r="TH41" s="619">
        <f t="shared" si="933"/>
        <v>-45404445.739999995</v>
      </c>
      <c r="TI41" s="619">
        <f t="shared" si="933"/>
        <v>-10574656.999999998</v>
      </c>
      <c r="TJ41" s="619">
        <f t="shared" si="933"/>
        <v>-7748524.0899999999</v>
      </c>
      <c r="TK41" s="619">
        <f t="shared" si="933"/>
        <v>-394986523.25000006</v>
      </c>
      <c r="TL41" s="619">
        <f t="shared" si="933"/>
        <v>-7212135.7900000019</v>
      </c>
      <c r="TM41" s="619">
        <f t="shared" si="933"/>
        <v>-13590828.810000001</v>
      </c>
      <c r="TN41" s="619">
        <f t="shared" si="933"/>
        <v>-31084665.390000004</v>
      </c>
      <c r="TO41" s="619">
        <f t="shared" si="933"/>
        <v>-23505950.619999994</v>
      </c>
      <c r="TP41" s="619">
        <f t="shared" si="933"/>
        <v>-11423103.540000001</v>
      </c>
      <c r="TQ41" s="619">
        <f t="shared" si="933"/>
        <v>-5959890.8700000001</v>
      </c>
      <c r="TR41" s="619">
        <f t="shared" si="933"/>
        <v>-71185894.399999976</v>
      </c>
      <c r="TS41" s="619">
        <f t="shared" si="933"/>
        <v>-11782591.77</v>
      </c>
      <c r="TT41" s="619">
        <f t="shared" si="933"/>
        <v>-22382705.980000004</v>
      </c>
      <c r="TU41" s="619">
        <f t="shared" si="933"/>
        <v>-31247453.91</v>
      </c>
      <c r="TV41" s="619">
        <f t="shared" si="933"/>
        <v>-5400990.96</v>
      </c>
      <c r="TW41" s="619">
        <f t="shared" si="933"/>
        <v>-10301364.470000001</v>
      </c>
      <c r="TX41" s="619">
        <f t="shared" si="933"/>
        <v>-7188255.209999999</v>
      </c>
      <c r="TY41" s="619">
        <f t="shared" si="933"/>
        <v>-15332524.549999999</v>
      </c>
      <c r="TZ41" s="619">
        <f t="shared" si="933"/>
        <v>-3755039.29</v>
      </c>
      <c r="UA41" s="619">
        <f t="shared" si="933"/>
        <v>-77180108.019999996</v>
      </c>
      <c r="UB41" s="619">
        <f t="shared" si="933"/>
        <v>-7506106.8700000001</v>
      </c>
      <c r="UC41" s="619">
        <f t="shared" si="933"/>
        <v>-112747861.16</v>
      </c>
      <c r="UD41" s="619">
        <f t="shared" si="933"/>
        <v>-48259302.250000007</v>
      </c>
      <c r="UE41" s="619">
        <f t="shared" si="933"/>
        <v>-19384699.209999997</v>
      </c>
      <c r="UF41" s="619">
        <f t="shared" si="933"/>
        <v>-18452630.399999999</v>
      </c>
      <c r="UG41" s="619">
        <f t="shared" si="933"/>
        <v>-238647876.99999997</v>
      </c>
      <c r="UH41" s="619">
        <f t="shared" si="933"/>
        <v>-9741186.339999998</v>
      </c>
      <c r="UI41" s="619">
        <f t="shared" si="933"/>
        <v>-13320727.140000002</v>
      </c>
      <c r="UJ41" s="619">
        <f t="shared" si="933"/>
        <v>-25031853.469999995</v>
      </c>
      <c r="UK41" s="619">
        <f t="shared" si="933"/>
        <v>-10118804.760000002</v>
      </c>
      <c r="UL41" s="619">
        <f t="shared" si="933"/>
        <v>-116713300.78999999</v>
      </c>
      <c r="UM41" s="619">
        <f t="shared" si="933"/>
        <v>-35341663.239999995</v>
      </c>
      <c r="UN41" s="619">
        <f t="shared" si="933"/>
        <v>-15224849.470000001</v>
      </c>
      <c r="UO41" s="619">
        <f t="shared" si="933"/>
        <v>-48211087.029999994</v>
      </c>
      <c r="UP41" s="619">
        <f t="shared" si="933"/>
        <v>-19218820.529999994</v>
      </c>
      <c r="UQ41" s="619">
        <f t="shared" si="933"/>
        <v>-26585248.970000003</v>
      </c>
      <c r="UR41" s="619">
        <f t="shared" si="933"/>
        <v>-529694533.43999994</v>
      </c>
      <c r="US41" s="619">
        <f t="shared" si="933"/>
        <v>-29508576.329999994</v>
      </c>
      <c r="UT41" s="619">
        <f t="shared" si="933"/>
        <v>-22839925.049999997</v>
      </c>
      <c r="UU41" s="619">
        <f t="shared" si="933"/>
        <v>-103221364.16999996</v>
      </c>
      <c r="UV41" s="619">
        <f t="shared" si="933"/>
        <v>-8256302.7000000002</v>
      </c>
      <c r="UW41" s="619">
        <f t="shared" si="933"/>
        <v>-22979000.279999997</v>
      </c>
      <c r="UX41" s="619">
        <f t="shared" si="933"/>
        <v>-84836970.059999973</v>
      </c>
      <c r="UY41" s="619">
        <f t="shared" si="933"/>
        <v>-11765751.720000001</v>
      </c>
      <c r="UZ41" s="619">
        <f t="shared" si="933"/>
        <v>-18182004.620000001</v>
      </c>
      <c r="VA41" s="619">
        <f t="shared" si="933"/>
        <v>-18657862.759999998</v>
      </c>
      <c r="VB41" s="619">
        <f t="shared" si="933"/>
        <v>-28025289.609999999</v>
      </c>
      <c r="VC41" s="619">
        <f t="shared" si="933"/>
        <v>-57462688.980000012</v>
      </c>
      <c r="VD41" s="619">
        <f t="shared" si="933"/>
        <v>-26676541.82</v>
      </c>
      <c r="VE41" s="619">
        <f t="shared" si="933"/>
        <v>-40686888.820000008</v>
      </c>
      <c r="VF41" s="619">
        <f t="shared" si="933"/>
        <v>-17254982.07</v>
      </c>
      <c r="VG41" s="619">
        <f t="shared" si="933"/>
        <v>-16106039.970000003</v>
      </c>
      <c r="VH41" s="619">
        <f t="shared" si="933"/>
        <v>-16389088.48</v>
      </c>
      <c r="VI41" s="619">
        <f t="shared" si="933"/>
        <v>-15968713.849999998</v>
      </c>
      <c r="VJ41" s="619">
        <f t="shared" ref="VJ41:XU41" si="934">VJ37*-1</f>
        <v>-65582251.840000004</v>
      </c>
      <c r="VK41" s="619">
        <f t="shared" si="934"/>
        <v>-14586972.1</v>
      </c>
      <c r="VL41" s="619">
        <f t="shared" si="934"/>
        <v>-8316574.7399999993</v>
      </c>
      <c r="VM41" s="619">
        <f t="shared" si="934"/>
        <v>-5402360.3100000005</v>
      </c>
      <c r="VN41" s="619">
        <f t="shared" si="934"/>
        <v>-449184215.08000004</v>
      </c>
      <c r="VO41" s="619">
        <f t="shared" si="934"/>
        <v>-21892891.850000001</v>
      </c>
      <c r="VP41" s="619">
        <f t="shared" si="934"/>
        <v>-29053078.449999999</v>
      </c>
      <c r="VQ41" s="619">
        <f t="shared" si="934"/>
        <v>-39121589.350000001</v>
      </c>
      <c r="VR41" s="619">
        <f t="shared" si="934"/>
        <v>-39743129.310000002</v>
      </c>
      <c r="VS41" s="619">
        <f t="shared" si="934"/>
        <v>-31582922.780000001</v>
      </c>
      <c r="VT41" s="619">
        <f>VT37*-1</f>
        <v>-19125176.940000001</v>
      </c>
      <c r="VU41" s="619">
        <f t="shared" si="934"/>
        <v>-8904829.7200000007</v>
      </c>
      <c r="VV41" s="619">
        <f t="shared" si="934"/>
        <v>-24272785.680000003</v>
      </c>
      <c r="VW41" s="619">
        <f t="shared" si="934"/>
        <v>-88284436.950000003</v>
      </c>
      <c r="VX41" s="619">
        <f t="shared" si="934"/>
        <v>-13891783.77</v>
      </c>
      <c r="VY41" s="619">
        <f t="shared" si="934"/>
        <v>-43991308.020000003</v>
      </c>
      <c r="VZ41" s="619">
        <f t="shared" si="934"/>
        <v>-40270809.130000003</v>
      </c>
      <c r="WA41" s="619">
        <f t="shared" si="934"/>
        <v>-4930648.3199999994</v>
      </c>
      <c r="WB41" s="619">
        <f t="shared" si="934"/>
        <v>-12891282.02</v>
      </c>
      <c r="WC41" s="619">
        <f t="shared" si="934"/>
        <v>-832677796.69000018</v>
      </c>
      <c r="WD41" s="619">
        <f t="shared" si="934"/>
        <v>-26717398.290000007</v>
      </c>
      <c r="WE41" s="619">
        <f t="shared" si="934"/>
        <v>-12541202.9</v>
      </c>
      <c r="WF41" s="619">
        <f t="shared" si="934"/>
        <v>-13039062.319999998</v>
      </c>
      <c r="WG41" s="619">
        <f t="shared" si="934"/>
        <v>-6828910.5199999996</v>
      </c>
      <c r="WH41" s="619">
        <f t="shared" si="934"/>
        <v>-19271795.300000001</v>
      </c>
      <c r="WI41" s="619">
        <f t="shared" si="934"/>
        <v>-49223726.399999999</v>
      </c>
      <c r="WJ41" s="619">
        <f t="shared" si="934"/>
        <v>-32583683.460000005</v>
      </c>
      <c r="WK41" s="619">
        <f t="shared" si="934"/>
        <v>-12457339.74</v>
      </c>
      <c r="WL41" s="619">
        <f t="shared" si="934"/>
        <v>-31233707.850000001</v>
      </c>
      <c r="WM41" s="619">
        <f t="shared" si="934"/>
        <v>-8598836.9399999995</v>
      </c>
      <c r="WN41" s="619">
        <f t="shared" si="934"/>
        <v>-65417592.659999996</v>
      </c>
      <c r="WO41" s="619">
        <f t="shared" si="934"/>
        <v>-13847119.399999999</v>
      </c>
      <c r="WP41" s="619">
        <f t="shared" si="934"/>
        <v>-66067546.439999998</v>
      </c>
      <c r="WQ41" s="619">
        <f t="shared" si="934"/>
        <v>-39069851.980000004</v>
      </c>
      <c r="WR41" s="619">
        <f t="shared" si="934"/>
        <v>-13152575</v>
      </c>
      <c r="WS41" s="619">
        <f t="shared" si="934"/>
        <v>-15871910.5</v>
      </c>
      <c r="WT41" s="619">
        <f t="shared" si="934"/>
        <v>-31033667.199999996</v>
      </c>
      <c r="WU41" s="619">
        <f t="shared" si="934"/>
        <v>-9430863.7300000004</v>
      </c>
      <c r="WV41" s="619">
        <f t="shared" si="934"/>
        <v>-39290937.970000006</v>
      </c>
      <c r="WW41" s="619">
        <f t="shared" si="934"/>
        <v>-101468467.39</v>
      </c>
      <c r="WX41" s="619">
        <f t="shared" si="934"/>
        <v>-33043094.390000008</v>
      </c>
      <c r="WY41" s="619">
        <f t="shared" si="934"/>
        <v>-18421097.989999998</v>
      </c>
      <c r="WZ41" s="619">
        <f t="shared" si="934"/>
        <v>-11497482.059999999</v>
      </c>
      <c r="XA41" s="619">
        <f t="shared" si="934"/>
        <v>-17815170.240000002</v>
      </c>
      <c r="XB41" s="619">
        <f t="shared" si="934"/>
        <v>-10363977.84</v>
      </c>
      <c r="XC41" s="619">
        <f t="shared" si="934"/>
        <v>-9875634.0700000003</v>
      </c>
      <c r="XD41" s="619">
        <f t="shared" si="934"/>
        <v>-16162320.930000002</v>
      </c>
      <c r="XE41" s="619">
        <f t="shared" si="934"/>
        <v>-95522154.970000014</v>
      </c>
      <c r="XF41" s="619">
        <f t="shared" si="934"/>
        <v>-16243724.709000001</v>
      </c>
      <c r="XG41" s="619">
        <f t="shared" si="934"/>
        <v>-3164463.7</v>
      </c>
      <c r="XH41" s="619">
        <f t="shared" si="934"/>
        <v>-4263668.2700000005</v>
      </c>
      <c r="XI41" s="619">
        <f t="shared" si="934"/>
        <v>-10655984.409999998</v>
      </c>
      <c r="XJ41" s="619">
        <f t="shared" si="934"/>
        <v>-249490439.81999996</v>
      </c>
      <c r="XK41" s="619">
        <f t="shared" si="934"/>
        <v>-21826988.91</v>
      </c>
      <c r="XL41" s="619">
        <f t="shared" si="934"/>
        <v>-33215425.479999993</v>
      </c>
      <c r="XM41" s="619">
        <f t="shared" si="934"/>
        <v>-162852034.31000003</v>
      </c>
      <c r="XN41" s="619">
        <f t="shared" si="934"/>
        <v>-24928379.890000001</v>
      </c>
      <c r="XO41" s="619">
        <f t="shared" si="934"/>
        <v>-19154584.870000001</v>
      </c>
      <c r="XP41" s="619">
        <f t="shared" si="934"/>
        <v>-48625318.469999999</v>
      </c>
      <c r="XQ41" s="619">
        <f t="shared" si="934"/>
        <v>-23552185.940000001</v>
      </c>
      <c r="XR41" s="619">
        <f t="shared" si="934"/>
        <v>-9969574.1500000004</v>
      </c>
      <c r="XS41" s="619">
        <f t="shared" si="934"/>
        <v>-30122769.020000003</v>
      </c>
      <c r="XT41" s="619">
        <f t="shared" si="934"/>
        <v>-29751656.269999996</v>
      </c>
      <c r="XU41" s="619">
        <f t="shared" si="934"/>
        <v>-8881253.5800000001</v>
      </c>
      <c r="XV41" s="619">
        <f t="shared" ref="XV41:AAG41" si="935">XV37*-1</f>
        <v>-16210214.040000001</v>
      </c>
      <c r="XW41" s="619">
        <f t="shared" si="935"/>
        <v>-7109333.2000000011</v>
      </c>
      <c r="XX41" s="619">
        <f t="shared" si="935"/>
        <v>-11568670.330000002</v>
      </c>
      <c r="XY41" s="619">
        <f t="shared" si="935"/>
        <v>-10460084.550000001</v>
      </c>
      <c r="XZ41" s="619">
        <f t="shared" si="935"/>
        <v>-6553163.9199999999</v>
      </c>
      <c r="YA41" s="619">
        <f t="shared" si="935"/>
        <v>-14051464.050000001</v>
      </c>
      <c r="YB41" s="619">
        <f t="shared" si="935"/>
        <v>-9694363.7899999991</v>
      </c>
      <c r="YC41" s="619">
        <f t="shared" si="935"/>
        <v>-6677923.790000001</v>
      </c>
      <c r="YD41" s="619">
        <f t="shared" si="935"/>
        <v>-7864301.4300000006</v>
      </c>
      <c r="YE41" s="619">
        <f t="shared" si="935"/>
        <v>-10080784.899999999</v>
      </c>
      <c r="YF41" s="619">
        <f t="shared" si="935"/>
        <v>-6954532.2199999997</v>
      </c>
      <c r="YG41" s="619">
        <f t="shared" si="935"/>
        <v>-303739354.62000006</v>
      </c>
      <c r="YH41" s="619">
        <f t="shared" si="935"/>
        <v>-26160246.650000002</v>
      </c>
      <c r="YI41" s="619">
        <f t="shared" si="935"/>
        <v>-53156190.919999994</v>
      </c>
      <c r="YJ41" s="619">
        <f t="shared" si="935"/>
        <v>-32641053.77</v>
      </c>
      <c r="YK41" s="619">
        <f t="shared" si="935"/>
        <v>-127385577.66999999</v>
      </c>
      <c r="YL41" s="619">
        <f t="shared" si="935"/>
        <v>-16010681.68</v>
      </c>
      <c r="YM41" s="619">
        <f t="shared" si="935"/>
        <v>-56768168.259999998</v>
      </c>
      <c r="YN41" s="619">
        <f t="shared" si="935"/>
        <v>-4192689.5599999996</v>
      </c>
      <c r="YO41" s="619">
        <f t="shared" si="935"/>
        <v>-53984348.590000004</v>
      </c>
      <c r="YP41" s="619">
        <f t="shared" si="935"/>
        <v>-74609100.459999993</v>
      </c>
      <c r="YQ41" s="619">
        <f t="shared" si="935"/>
        <v>-20876369.359999999</v>
      </c>
      <c r="YR41" s="619">
        <f t="shared" si="935"/>
        <v>-28014992.829999998</v>
      </c>
      <c r="YS41" s="619">
        <f t="shared" si="935"/>
        <v>-24921928.829999998</v>
      </c>
      <c r="YT41" s="619">
        <f t="shared" si="935"/>
        <v>-11473156.74</v>
      </c>
      <c r="YU41" s="619">
        <f t="shared" si="935"/>
        <v>-8309611.5800000001</v>
      </c>
      <c r="YV41" s="619">
        <f t="shared" si="935"/>
        <v>-18994651.209999997</v>
      </c>
      <c r="YW41" s="619">
        <f t="shared" si="935"/>
        <v>-8202440.7700000005</v>
      </c>
      <c r="YX41" s="619">
        <f t="shared" si="935"/>
        <v>-175576796.82000002</v>
      </c>
      <c r="YY41" s="619">
        <f t="shared" si="935"/>
        <v>-15020043.079999998</v>
      </c>
      <c r="YZ41" s="619">
        <f t="shared" si="935"/>
        <v>-10579868.129999999</v>
      </c>
      <c r="ZA41" s="619">
        <f t="shared" si="935"/>
        <v>-12371155.4</v>
      </c>
      <c r="ZB41" s="619">
        <f t="shared" si="935"/>
        <v>-17291102.759999998</v>
      </c>
      <c r="ZC41" s="619">
        <f t="shared" si="935"/>
        <v>-9581720.5700000003</v>
      </c>
      <c r="ZD41" s="619">
        <f t="shared" si="935"/>
        <v>-8084620.0699999994</v>
      </c>
      <c r="ZE41" s="619">
        <f t="shared" si="935"/>
        <v>-89065448.540000007</v>
      </c>
      <c r="ZF41" s="619">
        <f t="shared" si="935"/>
        <v>-11805723.960000001</v>
      </c>
      <c r="ZG41" s="619">
        <f t="shared" si="935"/>
        <v>-14551150.600000003</v>
      </c>
      <c r="ZH41" s="619">
        <f t="shared" si="935"/>
        <v>-10404717.759999998</v>
      </c>
      <c r="ZI41" s="619">
        <f t="shared" si="935"/>
        <v>-6067284.7999999998</v>
      </c>
      <c r="ZJ41" s="619">
        <f t="shared" si="935"/>
        <v>-12549432.690000001</v>
      </c>
      <c r="ZK41" s="619">
        <f t="shared" si="935"/>
        <v>-14733900.899999999</v>
      </c>
      <c r="ZL41" s="619">
        <f t="shared" si="935"/>
        <v>-6523334.5999999996</v>
      </c>
      <c r="ZM41" s="619">
        <f t="shared" si="935"/>
        <v>-71243753.249999985</v>
      </c>
      <c r="ZN41" s="619">
        <f t="shared" si="935"/>
        <v>-353420369.12</v>
      </c>
      <c r="ZO41" s="619">
        <f t="shared" si="935"/>
        <v>-12851478.75</v>
      </c>
      <c r="ZP41" s="619">
        <f t="shared" si="935"/>
        <v>-57529860.726999998</v>
      </c>
      <c r="ZQ41" s="619">
        <f t="shared" si="935"/>
        <v>-115787980.77</v>
      </c>
      <c r="ZR41" s="619">
        <f t="shared" si="935"/>
        <v>-25840766.319999997</v>
      </c>
      <c r="ZS41" s="619">
        <f t="shared" si="935"/>
        <v>-8244887.4070000006</v>
      </c>
      <c r="ZT41" s="619">
        <f t="shared" si="935"/>
        <v>-23399857.449999999</v>
      </c>
      <c r="ZU41" s="619">
        <f t="shared" si="935"/>
        <v>-52802945.269999996</v>
      </c>
      <c r="ZV41" s="619">
        <f t="shared" si="935"/>
        <v>-35028882.320000008</v>
      </c>
      <c r="ZW41" s="619">
        <f t="shared" si="935"/>
        <v>-54266233.149999999</v>
      </c>
      <c r="ZX41" s="619">
        <f t="shared" si="935"/>
        <v>-5419610.3300000001</v>
      </c>
      <c r="ZY41" s="619">
        <f t="shared" si="935"/>
        <v>-11079539.200000001</v>
      </c>
      <c r="ZZ41" s="619">
        <f t="shared" si="935"/>
        <v>-21031373.599999998</v>
      </c>
      <c r="AAA41" s="619">
        <f t="shared" si="935"/>
        <v>-27943288.390000004</v>
      </c>
      <c r="AAB41" s="619">
        <f t="shared" si="935"/>
        <v>-7848991.54</v>
      </c>
      <c r="AAC41" s="619">
        <f t="shared" si="935"/>
        <v>-12675337.35</v>
      </c>
      <c r="AAD41" s="619">
        <f t="shared" si="935"/>
        <v>-19567513.739999998</v>
      </c>
      <c r="AAE41" s="619">
        <f t="shared" si="935"/>
        <v>-6345142.4800000004</v>
      </c>
      <c r="AAF41" s="619">
        <f t="shared" si="935"/>
        <v>-18835925.599999998</v>
      </c>
      <c r="AAG41" s="619">
        <f t="shared" si="935"/>
        <v>-10964850.68</v>
      </c>
      <c r="AAH41" s="619">
        <f t="shared" ref="AAH41:ACS41" si="936">AAH37*-1</f>
        <v>-6755977.5799999991</v>
      </c>
      <c r="AAI41" s="619">
        <f t="shared" si="936"/>
        <v>-9468190.5700000003</v>
      </c>
      <c r="AAJ41" s="619">
        <f t="shared" si="936"/>
        <v>-108879256.97999999</v>
      </c>
      <c r="AAK41" s="619">
        <f t="shared" si="936"/>
        <v>-13075759.530000001</v>
      </c>
      <c r="AAL41" s="619">
        <f t="shared" si="936"/>
        <v>-22538929.880000003</v>
      </c>
      <c r="AAM41" s="619">
        <f t="shared" si="936"/>
        <v>-12466404.370000001</v>
      </c>
      <c r="AAN41" s="619">
        <f t="shared" si="936"/>
        <v>-4731075.7500000009</v>
      </c>
      <c r="AAO41" s="619">
        <f t="shared" si="936"/>
        <v>-28642568.360000007</v>
      </c>
      <c r="AAP41" s="619">
        <f t="shared" si="936"/>
        <v>-8726645.5399999991</v>
      </c>
      <c r="AAQ41" s="619">
        <f t="shared" si="936"/>
        <v>-936735048.77999985</v>
      </c>
      <c r="AAR41" s="619">
        <f t="shared" si="936"/>
        <v>-26093924.899999999</v>
      </c>
      <c r="AAS41" s="619">
        <f t="shared" si="936"/>
        <v>-14138034.98</v>
      </c>
      <c r="AAT41" s="619">
        <f t="shared" si="936"/>
        <v>-39073943.25</v>
      </c>
      <c r="AAU41" s="619">
        <f t="shared" si="936"/>
        <v>-39809662.019999996</v>
      </c>
      <c r="AAV41" s="619">
        <f t="shared" si="936"/>
        <v>-11604048.870000001</v>
      </c>
      <c r="AAW41" s="619">
        <f t="shared" si="936"/>
        <v>-26950988.050000004</v>
      </c>
      <c r="AAX41" s="619">
        <f t="shared" si="936"/>
        <v>-16250305.660000004</v>
      </c>
      <c r="AAY41" s="619">
        <f t="shared" si="936"/>
        <v>-106699290.61999999</v>
      </c>
      <c r="AAZ41" s="619">
        <f t="shared" si="936"/>
        <v>-15594284.009999998</v>
      </c>
      <c r="ABA41" s="619">
        <f t="shared" si="936"/>
        <v>-29135553.219999999</v>
      </c>
      <c r="ABB41" s="619">
        <f t="shared" si="936"/>
        <v>-135137670.29000002</v>
      </c>
      <c r="ABC41" s="619">
        <f t="shared" si="936"/>
        <v>-33186431.490000002</v>
      </c>
      <c r="ABD41" s="619">
        <f t="shared" si="936"/>
        <v>-6914089.4800000004</v>
      </c>
      <c r="ABE41" s="619">
        <f t="shared" si="936"/>
        <v>-17446758.690000001</v>
      </c>
      <c r="ABF41" s="619">
        <f t="shared" si="936"/>
        <v>-10554300.819999998</v>
      </c>
      <c r="ABG41" s="619">
        <f t="shared" si="936"/>
        <v>-7082020.7699999996</v>
      </c>
      <c r="ABH41" s="619">
        <f t="shared" si="936"/>
        <v>-10156180.290000001</v>
      </c>
      <c r="ABI41" s="619">
        <f t="shared" si="936"/>
        <v>-12614598.130000003</v>
      </c>
      <c r="ABJ41" s="619">
        <f t="shared" si="936"/>
        <v>-123144885.94999999</v>
      </c>
      <c r="ABK41" s="619">
        <f t="shared" si="936"/>
        <v>-121059093.06</v>
      </c>
      <c r="ABL41" s="619">
        <f t="shared" si="936"/>
        <v>-21860186.27</v>
      </c>
      <c r="ABM41" s="619">
        <f t="shared" si="936"/>
        <v>-10209008.140000002</v>
      </c>
      <c r="ABN41" s="619">
        <f t="shared" si="936"/>
        <v>-21128839.049999997</v>
      </c>
      <c r="ABO41" s="619">
        <f t="shared" si="936"/>
        <v>-5192964.26</v>
      </c>
      <c r="ABP41" s="619">
        <f t="shared" si="936"/>
        <v>-6694970.2999999998</v>
      </c>
      <c r="ABQ41" s="619">
        <f t="shared" si="936"/>
        <v>-181155084</v>
      </c>
      <c r="ABR41" s="619">
        <f t="shared" si="936"/>
        <v>-20384382.980000004</v>
      </c>
      <c r="ABS41" s="619">
        <f t="shared" si="936"/>
        <v>-19580072.09</v>
      </c>
      <c r="ABT41" s="619">
        <f t="shared" si="936"/>
        <v>-25049787.790000003</v>
      </c>
      <c r="ABU41" s="619">
        <f t="shared" si="936"/>
        <v>-18165863.399999999</v>
      </c>
      <c r="ABV41" s="619">
        <f t="shared" si="936"/>
        <v>-17979005.630000003</v>
      </c>
      <c r="ABW41" s="619">
        <f t="shared" si="936"/>
        <v>-11272517.260000002</v>
      </c>
      <c r="ABX41" s="619">
        <f t="shared" si="936"/>
        <v>-23715350.719999999</v>
      </c>
      <c r="ABY41" s="619">
        <f t="shared" si="936"/>
        <v>-1630323.97</v>
      </c>
      <c r="ABZ41" s="619">
        <f t="shared" si="936"/>
        <v>-305229202.10000008</v>
      </c>
      <c r="ACA41" s="619">
        <f t="shared" si="936"/>
        <v>-17738587.07</v>
      </c>
      <c r="ACB41" s="619">
        <f t="shared" si="936"/>
        <v>-45071489.410000004</v>
      </c>
      <c r="ACC41" s="619">
        <f t="shared" si="936"/>
        <v>-8393392.3499999996</v>
      </c>
      <c r="ACD41" s="619">
        <f t="shared" si="936"/>
        <v>-15025284.120000001</v>
      </c>
      <c r="ACE41" s="619">
        <f t="shared" si="936"/>
        <v>-106058799.8</v>
      </c>
      <c r="ACF41" s="619">
        <f t="shared" si="936"/>
        <v>-8817751.3000000007</v>
      </c>
      <c r="ACG41" s="619">
        <f t="shared" si="936"/>
        <v>-6706538.3199999994</v>
      </c>
      <c r="ACH41" s="619">
        <f t="shared" si="936"/>
        <v>-11082693.83</v>
      </c>
      <c r="ACI41" s="619">
        <f t="shared" si="936"/>
        <v>-17759536.02</v>
      </c>
      <c r="ACJ41" s="619">
        <f t="shared" si="936"/>
        <v>-17955001.719999999</v>
      </c>
      <c r="ACK41" s="619">
        <f t="shared" si="936"/>
        <v>-567736234.52999997</v>
      </c>
      <c r="ACL41" s="619">
        <f t="shared" si="936"/>
        <v>-3929800.31</v>
      </c>
      <c r="ACM41" s="619">
        <f t="shared" si="936"/>
        <v>-23743493.650000002</v>
      </c>
      <c r="ACN41" s="619">
        <f t="shared" si="936"/>
        <v>-18500855.119999997</v>
      </c>
      <c r="ACO41" s="619">
        <f t="shared" si="936"/>
        <v>-7542011.1399999997</v>
      </c>
      <c r="ACP41" s="619">
        <f t="shared" si="936"/>
        <v>-38466656.939999998</v>
      </c>
      <c r="ACQ41" s="619">
        <f t="shared" si="936"/>
        <v>-17579292.920000002</v>
      </c>
      <c r="ACR41" s="619">
        <f t="shared" si="936"/>
        <v>-120826794.94999999</v>
      </c>
      <c r="ACS41" s="619">
        <f t="shared" si="936"/>
        <v>-137099207.88999999</v>
      </c>
      <c r="ACT41" s="619">
        <f t="shared" ref="ACT41:AFE41" si="937">ACT37*-1</f>
        <v>-28270028.010000005</v>
      </c>
      <c r="ACU41" s="619">
        <f t="shared" si="937"/>
        <v>-57401648.729999997</v>
      </c>
      <c r="ACV41" s="619">
        <f t="shared" si="937"/>
        <v>-44040880.980000012</v>
      </c>
      <c r="ACW41" s="619">
        <f t="shared" si="937"/>
        <v>-95033065.719999999</v>
      </c>
      <c r="ACX41" s="619">
        <f t="shared" si="937"/>
        <v>-22506092.640000001</v>
      </c>
      <c r="ACY41" s="619">
        <f t="shared" si="937"/>
        <v>-9789309.2799999993</v>
      </c>
      <c r="ACZ41" s="619">
        <f t="shared" si="937"/>
        <v>-22060675.030000005</v>
      </c>
      <c r="ADA41" s="619">
        <f t="shared" si="937"/>
        <v>-16163803.159999998</v>
      </c>
      <c r="ADB41" s="619">
        <f t="shared" si="937"/>
        <v>-17876030.389999997</v>
      </c>
      <c r="ADC41" s="619">
        <f t="shared" si="937"/>
        <v>-9645745.0699999984</v>
      </c>
      <c r="ADD41" s="619">
        <f t="shared" si="937"/>
        <v>-16881626.84</v>
      </c>
      <c r="ADE41" s="619">
        <f t="shared" si="937"/>
        <v>-13122628.999999998</v>
      </c>
      <c r="ADF41" s="619">
        <f t="shared" si="937"/>
        <v>-11772470.529999997</v>
      </c>
      <c r="ADG41" s="619">
        <f>ADG37*-1</f>
        <v>-36135663.020000003</v>
      </c>
      <c r="ADH41" s="619">
        <f t="shared" si="937"/>
        <v>-90359824.749999985</v>
      </c>
      <c r="ADI41" s="619">
        <f t="shared" si="937"/>
        <v>-51686969.080000006</v>
      </c>
      <c r="ADJ41" s="619">
        <f t="shared" si="937"/>
        <v>-3107900.7300000004</v>
      </c>
      <c r="ADK41" s="619">
        <f t="shared" si="937"/>
        <v>-12627756.02</v>
      </c>
      <c r="ADL41" s="619">
        <f t="shared" si="937"/>
        <v>-19821092.309999999</v>
      </c>
      <c r="ADM41" s="619">
        <f t="shared" si="937"/>
        <v>-5118142.96</v>
      </c>
      <c r="ADN41" s="619">
        <f t="shared" si="937"/>
        <v>-20373584</v>
      </c>
      <c r="ADO41" s="619">
        <f t="shared" si="937"/>
        <v>-18953719.289999999</v>
      </c>
      <c r="ADP41" s="619">
        <f t="shared" si="937"/>
        <v>-28817776.919999998</v>
      </c>
      <c r="ADQ41" s="619">
        <f t="shared" si="937"/>
        <v>-456173373.48000002</v>
      </c>
      <c r="ADR41" s="619">
        <f t="shared" si="937"/>
        <v>-58614547.230000004</v>
      </c>
      <c r="ADS41" s="619">
        <f t="shared" si="937"/>
        <v>-27188240.329999998</v>
      </c>
      <c r="ADT41" s="619">
        <f t="shared" si="937"/>
        <v>-8765122.5399999991</v>
      </c>
      <c r="ADU41" s="619">
        <f t="shared" si="937"/>
        <v>-165262378.03</v>
      </c>
      <c r="ADV41" s="619">
        <f t="shared" si="937"/>
        <v>-8178514.1099999994</v>
      </c>
      <c r="ADW41" s="619">
        <f t="shared" si="937"/>
        <v>-12627474.32</v>
      </c>
      <c r="ADX41" s="619">
        <f t="shared" si="937"/>
        <v>-7185473.7400000002</v>
      </c>
      <c r="ADY41" s="619">
        <f t="shared" si="937"/>
        <v>-9058861.3300000001</v>
      </c>
      <c r="ADZ41" s="619">
        <f t="shared" si="937"/>
        <v>-10738938.290000001</v>
      </c>
      <c r="AEA41" s="619">
        <f t="shared" si="937"/>
        <v>-503479299.83000004</v>
      </c>
      <c r="AEB41" s="619">
        <f t="shared" si="937"/>
        <v>-194763081.82000002</v>
      </c>
      <c r="AEC41" s="619">
        <f t="shared" si="937"/>
        <v>-101434840.83</v>
      </c>
      <c r="AED41" s="619">
        <f t="shared" si="937"/>
        <v>-36879362.659999996</v>
      </c>
      <c r="AEE41" s="619">
        <f t="shared" si="937"/>
        <v>-18776502.440000001</v>
      </c>
      <c r="AEF41" s="619">
        <f t="shared" si="937"/>
        <v>-58122466.25</v>
      </c>
      <c r="AEG41" s="619">
        <f t="shared" si="937"/>
        <v>-46786957.879999988</v>
      </c>
      <c r="AEH41" s="619">
        <f t="shared" si="937"/>
        <v>-36016144.500000007</v>
      </c>
      <c r="AEI41" s="619">
        <f t="shared" si="937"/>
        <v>-16099806.670000002</v>
      </c>
      <c r="AEJ41" s="619">
        <f t="shared" si="937"/>
        <v>-14430844.850000001</v>
      </c>
      <c r="AEK41" s="619">
        <f t="shared" si="937"/>
        <v>-37998168.789999999</v>
      </c>
      <c r="AEL41" s="619">
        <f t="shared" si="937"/>
        <v>-37077164.82</v>
      </c>
      <c r="AEM41" s="619">
        <f t="shared" si="937"/>
        <v>-17060893.500000004</v>
      </c>
      <c r="AEN41" s="619">
        <f t="shared" si="937"/>
        <v>-22777812.809999999</v>
      </c>
      <c r="AEO41" s="619">
        <f t="shared" si="937"/>
        <v>-41563219.830000006</v>
      </c>
      <c r="AEP41" s="619">
        <f t="shared" si="937"/>
        <v>-58921182.689999998</v>
      </c>
      <c r="AEQ41" s="619">
        <f t="shared" si="937"/>
        <v>-8823191.9400000013</v>
      </c>
      <c r="AER41" s="619">
        <f t="shared" si="937"/>
        <v>-108318446.77000001</v>
      </c>
      <c r="AES41" s="619">
        <f t="shared" si="937"/>
        <v>-4062996.5799999996</v>
      </c>
      <c r="AET41" s="619">
        <f t="shared" si="937"/>
        <v>-73928953.299999982</v>
      </c>
      <c r="AEU41" s="619">
        <f t="shared" si="937"/>
        <v>-206699446.1500001</v>
      </c>
      <c r="AEV41" s="619">
        <f t="shared" si="937"/>
        <v>-31571409.309999999</v>
      </c>
      <c r="AEW41" s="619">
        <f t="shared" si="937"/>
        <v>-21967949.089999996</v>
      </c>
      <c r="AEX41" s="619">
        <f t="shared" si="937"/>
        <v>-33332706.309999995</v>
      </c>
      <c r="AEY41" s="619">
        <f t="shared" si="937"/>
        <v>-14686751.710000003</v>
      </c>
      <c r="AEZ41" s="619">
        <f t="shared" si="937"/>
        <v>-63402070.800000004</v>
      </c>
      <c r="AFA41" s="619">
        <f t="shared" si="937"/>
        <v>-21826214.359999999</v>
      </c>
      <c r="AFB41" s="619">
        <f t="shared" si="937"/>
        <v>-25761180.469999999</v>
      </c>
      <c r="AFC41" s="619">
        <f t="shared" si="937"/>
        <v>-19924344.09</v>
      </c>
      <c r="AFD41" s="619">
        <f t="shared" si="937"/>
        <v>-13057125.809999999</v>
      </c>
      <c r="AFE41" s="619">
        <f t="shared" si="937"/>
        <v>-123351478.71000002</v>
      </c>
      <c r="AFF41" s="619">
        <f t="shared" ref="AFF41:AHQ41" si="938">AFF37*-1</f>
        <v>-31309745.280000001</v>
      </c>
      <c r="AFG41" s="619">
        <f t="shared" si="938"/>
        <v>-26088064.400000002</v>
      </c>
      <c r="AFH41" s="619">
        <f t="shared" si="938"/>
        <v>-19553376.860000003</v>
      </c>
      <c r="AFI41" s="619">
        <f t="shared" si="938"/>
        <v>-34390493.119999997</v>
      </c>
      <c r="AFJ41" s="619">
        <f t="shared" si="938"/>
        <v>-26902904.509999998</v>
      </c>
      <c r="AFK41" s="619">
        <f t="shared" si="938"/>
        <v>-22276501.760000002</v>
      </c>
      <c r="AFL41" s="619">
        <f t="shared" si="938"/>
        <v>-18916873.169999998</v>
      </c>
      <c r="AFM41" s="619">
        <f t="shared" si="938"/>
        <v>-18998449.77</v>
      </c>
      <c r="AFN41" s="619">
        <f t="shared" si="938"/>
        <v>-14169363.84</v>
      </c>
      <c r="AFO41" s="619">
        <f t="shared" si="938"/>
        <v>-13526375.670000002</v>
      </c>
      <c r="AFP41" s="619">
        <f t="shared" si="938"/>
        <v>-12785633.559999999</v>
      </c>
      <c r="AFQ41" s="619">
        <f t="shared" si="938"/>
        <v>-24590087.329999998</v>
      </c>
      <c r="AFR41" s="619">
        <f t="shared" si="938"/>
        <v>-196284804.18000001</v>
      </c>
      <c r="AFS41" s="619">
        <f t="shared" si="938"/>
        <v>-45248050.569999993</v>
      </c>
      <c r="AFT41" s="619">
        <f t="shared" si="938"/>
        <v>-27561251.189999998</v>
      </c>
      <c r="AFU41" s="619">
        <f t="shared" si="938"/>
        <v>-15931071.999999998</v>
      </c>
      <c r="AFV41" s="619">
        <f t="shared" si="938"/>
        <v>-18185791.180000003</v>
      </c>
      <c r="AFW41" s="619">
        <f t="shared" si="938"/>
        <v>-20848824.400000002</v>
      </c>
      <c r="AFX41" s="619">
        <f t="shared" si="938"/>
        <v>-13501558.239999996</v>
      </c>
      <c r="AFY41" s="619">
        <f t="shared" si="938"/>
        <v>-32134244.210000001</v>
      </c>
      <c r="AFZ41" s="619">
        <f t="shared" si="938"/>
        <v>-25545970.120000001</v>
      </c>
      <c r="AGA41" s="619">
        <f t="shared" si="938"/>
        <v>-13467938.560000001</v>
      </c>
      <c r="AGB41" s="619">
        <f t="shared" si="938"/>
        <v>-39477830.800000012</v>
      </c>
      <c r="AGC41" s="619">
        <f t="shared" si="938"/>
        <v>-13811625.490000002</v>
      </c>
      <c r="AGD41" s="619">
        <f t="shared" si="938"/>
        <v>-125808380.44999997</v>
      </c>
      <c r="AGE41" s="619">
        <f t="shared" si="938"/>
        <v>-9219769.5199999996</v>
      </c>
      <c r="AGF41" s="619">
        <f t="shared" si="938"/>
        <v>-14713690.820000002</v>
      </c>
      <c r="AGG41" s="619">
        <f t="shared" si="938"/>
        <v>-12612209.9</v>
      </c>
      <c r="AGH41" s="619">
        <f t="shared" si="938"/>
        <v>-34573148.390000001</v>
      </c>
      <c r="AGI41" s="619">
        <f t="shared" si="938"/>
        <v>-13182953.68</v>
      </c>
      <c r="AGJ41" s="619">
        <f t="shared" si="938"/>
        <v>-4999620.4300000006</v>
      </c>
      <c r="AGK41" s="619">
        <f t="shared" si="938"/>
        <v>-13404025.350000001</v>
      </c>
      <c r="AGL41" s="619">
        <f t="shared" si="938"/>
        <v>-15837025.719999999</v>
      </c>
      <c r="AGM41" s="619">
        <f t="shared" si="938"/>
        <v>-13527446.519999998</v>
      </c>
      <c r="AGN41" s="619">
        <f t="shared" si="938"/>
        <v>-12319263.159999998</v>
      </c>
      <c r="AGO41" s="619">
        <f t="shared" si="938"/>
        <v>-320147602.85000014</v>
      </c>
      <c r="AGP41" s="619">
        <f t="shared" si="938"/>
        <v>-22438025.999999996</v>
      </c>
      <c r="AGQ41" s="619">
        <f t="shared" si="938"/>
        <v>-22114869.93</v>
      </c>
      <c r="AGR41" s="619">
        <f t="shared" si="938"/>
        <v>-7993750.3300000001</v>
      </c>
      <c r="AGS41" s="619">
        <f t="shared" si="938"/>
        <v>-6165944.8400000008</v>
      </c>
      <c r="AGT41" s="619">
        <f t="shared" si="938"/>
        <v>-13965059.51</v>
      </c>
      <c r="AGU41" s="619">
        <f t="shared" si="938"/>
        <v>-10545964.649999999</v>
      </c>
      <c r="AGV41" s="619">
        <f t="shared" si="938"/>
        <v>-10867219.42</v>
      </c>
      <c r="AGW41" s="619">
        <f t="shared" si="938"/>
        <v>-447006126.06999987</v>
      </c>
      <c r="AGX41" s="619">
        <f t="shared" si="938"/>
        <v>-220200677.24000004</v>
      </c>
      <c r="AGY41" s="619">
        <f t="shared" si="938"/>
        <v>-20569628.480000004</v>
      </c>
      <c r="AGZ41" s="619">
        <f t="shared" si="938"/>
        <v>-22903532.149999999</v>
      </c>
      <c r="AHA41" s="619">
        <f t="shared" si="938"/>
        <v>-34799971.219999999</v>
      </c>
      <c r="AHB41" s="619">
        <f t="shared" si="938"/>
        <v>-15915043.880000001</v>
      </c>
      <c r="AHC41" s="619">
        <f t="shared" si="938"/>
        <v>-15549052.720000001</v>
      </c>
      <c r="AHD41" s="619">
        <f t="shared" si="938"/>
        <v>-11410018.560000001</v>
      </c>
      <c r="AHE41" s="619">
        <f t="shared" si="938"/>
        <v>-3825764.4499999997</v>
      </c>
      <c r="AHF41" s="619">
        <f t="shared" si="938"/>
        <v>-40760479.889999993</v>
      </c>
      <c r="AHG41" s="619">
        <f t="shared" si="938"/>
        <v>-21222408.32</v>
      </c>
      <c r="AHH41" s="619">
        <f t="shared" si="938"/>
        <v>-7416571.1100000003</v>
      </c>
      <c r="AHI41" s="619">
        <f t="shared" si="938"/>
        <v>-15231029.889999997</v>
      </c>
      <c r="AHJ41" s="619">
        <f t="shared" si="938"/>
        <v>-15838323.59</v>
      </c>
      <c r="AHK41" s="619">
        <f t="shared" si="938"/>
        <v>-6934868.1200000001</v>
      </c>
      <c r="AHL41" s="619">
        <f t="shared" si="938"/>
        <v>-10977394.549999999</v>
      </c>
      <c r="AHM41" s="619">
        <f t="shared" si="938"/>
        <v>-15741188.029999999</v>
      </c>
      <c r="AHN41" s="619">
        <f t="shared" si="938"/>
        <v>-105793099.74000001</v>
      </c>
      <c r="AHO41" s="619">
        <f t="shared" si="938"/>
        <v>-14928721.489999998</v>
      </c>
      <c r="AHP41" s="619">
        <f t="shared" si="938"/>
        <v>-19240476.34</v>
      </c>
      <c r="AHQ41" s="619">
        <f t="shared" si="938"/>
        <v>-8170175.290000001</v>
      </c>
      <c r="AHR41" s="619">
        <f t="shared" ref="AHR41:AHU41" si="939">AHR37*-1</f>
        <v>-24859990.969999991</v>
      </c>
      <c r="AHS41" s="619">
        <f t="shared" si="939"/>
        <v>-7888366.8499999996</v>
      </c>
      <c r="AHT41" s="619">
        <f t="shared" si="939"/>
        <v>-19248737.030000005</v>
      </c>
      <c r="AHU41" s="619">
        <f t="shared" si="939"/>
        <v>-45377666227.923355</v>
      </c>
    </row>
    <row r="42" spans="1:910" x14ac:dyDescent="0.8">
      <c r="AHQ42" s="619"/>
    </row>
    <row r="43" spans="1:910" x14ac:dyDescent="0.8">
      <c r="B43" s="270"/>
      <c r="C43" s="271" t="s">
        <v>6235</v>
      </c>
      <c r="AHQ43" s="619"/>
    </row>
    <row r="44" spans="1:910" x14ac:dyDescent="0.8">
      <c r="D44" s="619" t="s">
        <v>2601</v>
      </c>
      <c r="E44" s="619" t="s">
        <v>2605</v>
      </c>
      <c r="F44" s="619" t="s">
        <v>2609</v>
      </c>
      <c r="G44" s="619" t="s">
        <v>2613</v>
      </c>
      <c r="H44" s="619" t="s">
        <v>2617</v>
      </c>
      <c r="I44" s="619" t="s">
        <v>2621</v>
      </c>
      <c r="J44" s="619" t="s">
        <v>2625</v>
      </c>
      <c r="K44" s="619" t="s">
        <v>2629</v>
      </c>
      <c r="L44" s="619" t="s">
        <v>2633</v>
      </c>
      <c r="M44" s="619" t="s">
        <v>2637</v>
      </c>
      <c r="N44" s="619" t="s">
        <v>2641</v>
      </c>
      <c r="O44" s="619" t="s">
        <v>2645</v>
      </c>
      <c r="P44" s="619" t="s">
        <v>2649</v>
      </c>
      <c r="Q44" s="619" t="s">
        <v>2653</v>
      </c>
      <c r="R44" s="619" t="s">
        <v>2657</v>
      </c>
      <c r="S44" s="619" t="s">
        <v>2661</v>
      </c>
      <c r="T44" s="619" t="s">
        <v>2665</v>
      </c>
      <c r="U44" s="619" t="s">
        <v>2669</v>
      </c>
      <c r="W44" s="619" t="s">
        <v>2285</v>
      </c>
      <c r="X44" s="619" t="s">
        <v>2293</v>
      </c>
      <c r="Y44" s="619" t="s">
        <v>2301</v>
      </c>
      <c r="Z44" s="619" t="s">
        <v>2308</v>
      </c>
      <c r="AA44" s="619" t="s">
        <v>2313</v>
      </c>
      <c r="AB44" s="619" t="s">
        <v>2317</v>
      </c>
      <c r="AC44" s="619" t="s">
        <v>2321</v>
      </c>
      <c r="AD44" s="619" t="s">
        <v>2325</v>
      </c>
      <c r="AE44" s="619" t="s">
        <v>2329</v>
      </c>
      <c r="AF44" s="619" t="s">
        <v>2333</v>
      </c>
      <c r="AG44" s="619" t="s">
        <v>2337</v>
      </c>
      <c r="AH44" s="619" t="s">
        <v>2342</v>
      </c>
      <c r="AI44" s="619" t="s">
        <v>2346</v>
      </c>
      <c r="AJ44" s="619" t="s">
        <v>2350</v>
      </c>
      <c r="AK44" s="619" t="s">
        <v>2354</v>
      </c>
      <c r="AL44" s="619" t="s">
        <v>2358</v>
      </c>
      <c r="AM44" s="619" t="s">
        <v>2362</v>
      </c>
      <c r="AN44" s="619" t="s">
        <v>2366</v>
      </c>
      <c r="AO44" s="619" t="s">
        <v>2370</v>
      </c>
      <c r="AP44" s="619" t="s">
        <v>2374</v>
      </c>
      <c r="AQ44" s="619" t="s">
        <v>2378</v>
      </c>
      <c r="AR44" s="619" t="s">
        <v>2382</v>
      </c>
      <c r="AS44" s="619" t="s">
        <v>2386</v>
      </c>
      <c r="AT44" s="619" t="s">
        <v>2390</v>
      </c>
      <c r="AU44" s="619" t="s">
        <v>2508</v>
      </c>
      <c r="AV44" s="619" t="s">
        <v>2511</v>
      </c>
      <c r="AW44" s="619" t="s">
        <v>2515</v>
      </c>
      <c r="AX44" s="619" t="s">
        <v>2519</v>
      </c>
      <c r="AY44" s="619" t="s">
        <v>2523</v>
      </c>
      <c r="AZ44" s="619" t="s">
        <v>2527</v>
      </c>
      <c r="BA44" s="619" t="s">
        <v>2531</v>
      </c>
      <c r="BB44" s="619" t="s">
        <v>2535</v>
      </c>
      <c r="BC44" s="619" t="s">
        <v>2539</v>
      </c>
      <c r="BD44" s="619" t="s">
        <v>2543</v>
      </c>
      <c r="BE44" s="619" t="s">
        <v>2547</v>
      </c>
      <c r="BF44" s="619" t="s">
        <v>2551</v>
      </c>
      <c r="BG44" s="619" t="s">
        <v>2555</v>
      </c>
      <c r="BH44" s="619" t="s">
        <v>2559</v>
      </c>
      <c r="BI44" s="619" t="s">
        <v>2563</v>
      </c>
      <c r="BJ44" s="619" t="s">
        <v>2566</v>
      </c>
      <c r="BK44" s="619" t="s">
        <v>2569</v>
      </c>
      <c r="BL44" s="619" t="s">
        <v>2573</v>
      </c>
      <c r="BM44" s="619" t="s">
        <v>2577</v>
      </c>
      <c r="BN44" s="619" t="s">
        <v>2581</v>
      </c>
      <c r="BO44" s="619" t="s">
        <v>2585</v>
      </c>
      <c r="BP44" s="619" t="s">
        <v>2589</v>
      </c>
      <c r="BQ44" s="619" t="s">
        <v>2593</v>
      </c>
      <c r="BR44" s="619" t="s">
        <v>2597</v>
      </c>
      <c r="BS44" s="619" t="s">
        <v>2477</v>
      </c>
      <c r="BT44" s="619" t="s">
        <v>2480</v>
      </c>
      <c r="BU44" s="619" t="s">
        <v>2484</v>
      </c>
      <c r="BV44" s="619" t="s">
        <v>2488</v>
      </c>
      <c r="BW44" s="619" t="s">
        <v>2492</v>
      </c>
      <c r="BX44" s="619" t="s">
        <v>2496</v>
      </c>
      <c r="BY44" s="619" t="s">
        <v>2500</v>
      </c>
      <c r="BZ44" s="619" t="s">
        <v>2504</v>
      </c>
      <c r="CA44" s="619" t="s">
        <v>2673</v>
      </c>
      <c r="CB44" s="619" t="s">
        <v>2677</v>
      </c>
      <c r="CC44" s="619" t="s">
        <v>2681</v>
      </c>
      <c r="CD44" s="619" t="s">
        <v>2685</v>
      </c>
      <c r="CE44" s="619" t="s">
        <v>2689</v>
      </c>
      <c r="CF44" s="619" t="s">
        <v>2693</v>
      </c>
      <c r="CG44" s="619" t="s">
        <v>2697</v>
      </c>
      <c r="CH44" s="619" t="s">
        <v>2426</v>
      </c>
      <c r="CI44" s="619" t="s">
        <v>2429</v>
      </c>
      <c r="CJ44" s="619" t="s">
        <v>2433</v>
      </c>
      <c r="CK44" s="619" t="s">
        <v>2437</v>
      </c>
      <c r="CL44" s="619" t="s">
        <v>2441</v>
      </c>
      <c r="CM44" s="619" t="s">
        <v>2445</v>
      </c>
      <c r="CN44" s="619" t="s">
        <v>2449</v>
      </c>
      <c r="CO44" s="619" t="s">
        <v>2453</v>
      </c>
      <c r="CP44" s="619" t="s">
        <v>2457</v>
      </c>
      <c r="CQ44" s="619" t="s">
        <v>2461</v>
      </c>
      <c r="CR44" s="619" t="s">
        <v>2465</v>
      </c>
      <c r="CS44" s="619" t="s">
        <v>2469</v>
      </c>
      <c r="CT44" s="619" t="s">
        <v>2473</v>
      </c>
      <c r="CU44" s="619" t="s">
        <v>2395</v>
      </c>
      <c r="CV44" s="619" t="s">
        <v>2398</v>
      </c>
      <c r="CW44" s="619" t="s">
        <v>2402</v>
      </c>
      <c r="CX44" s="619" t="s">
        <v>2406</v>
      </c>
      <c r="CY44" s="619" t="s">
        <v>2410</v>
      </c>
      <c r="CZ44" s="619" t="s">
        <v>2414</v>
      </c>
      <c r="DA44" s="619" t="s">
        <v>2418</v>
      </c>
      <c r="DB44" s="619" t="s">
        <v>2422</v>
      </c>
      <c r="DC44" s="619" t="s">
        <v>2736</v>
      </c>
      <c r="DD44" s="619" t="s">
        <v>2740</v>
      </c>
      <c r="DE44" s="619" t="s">
        <v>2744</v>
      </c>
      <c r="DF44" s="619" t="s">
        <v>2748</v>
      </c>
      <c r="DG44" s="619" t="s">
        <v>2752</v>
      </c>
      <c r="DH44" s="619" t="s">
        <v>2756</v>
      </c>
      <c r="DI44" s="619" t="s">
        <v>2760</v>
      </c>
      <c r="DJ44" s="619" t="s">
        <v>2764</v>
      </c>
      <c r="DK44" s="619" t="s">
        <v>2768</v>
      </c>
      <c r="DL44" s="619" t="s">
        <v>2807</v>
      </c>
      <c r="DM44" s="619" t="s">
        <v>2811</v>
      </c>
      <c r="DN44" s="619" t="s">
        <v>2815</v>
      </c>
      <c r="DO44" s="619" t="s">
        <v>2819</v>
      </c>
      <c r="DP44" s="619" t="s">
        <v>2823</v>
      </c>
      <c r="DQ44" s="619" t="s">
        <v>2827</v>
      </c>
      <c r="DR44" s="619" t="s">
        <v>2831</v>
      </c>
      <c r="DS44" s="619" t="s">
        <v>2835</v>
      </c>
      <c r="DT44" s="619" t="s">
        <v>2839</v>
      </c>
      <c r="DU44" s="619" t="s">
        <v>2843</v>
      </c>
      <c r="DV44" s="619" t="s">
        <v>2846</v>
      </c>
      <c r="DW44" s="619" t="s">
        <v>2850</v>
      </c>
      <c r="DX44" s="619" t="s">
        <v>2854</v>
      </c>
      <c r="DY44" s="619" t="s">
        <v>2858</v>
      </c>
      <c r="DZ44" s="619" t="s">
        <v>2862</v>
      </c>
      <c r="EA44" s="619" t="s">
        <v>2866</v>
      </c>
      <c r="EB44" s="619" t="s">
        <v>2870</v>
      </c>
      <c r="EC44" s="619" t="s">
        <v>2874</v>
      </c>
      <c r="ED44" s="619" t="s">
        <v>2878</v>
      </c>
      <c r="EE44" s="619" t="s">
        <v>2882</v>
      </c>
      <c r="EF44" s="619" t="s">
        <v>2772</v>
      </c>
      <c r="EG44" s="619" t="s">
        <v>2775</v>
      </c>
      <c r="EH44" s="619" t="s">
        <v>2779</v>
      </c>
      <c r="EI44" s="619" t="s">
        <v>2783</v>
      </c>
      <c r="EJ44" s="619" t="s">
        <v>2787</v>
      </c>
      <c r="EK44" s="619" t="s">
        <v>2791</v>
      </c>
      <c r="EL44" s="619" t="s">
        <v>2795</v>
      </c>
      <c r="EM44" s="619" t="s">
        <v>2799</v>
      </c>
      <c r="EN44" s="619" t="s">
        <v>2803</v>
      </c>
      <c r="EO44" s="619" t="s">
        <v>2701</v>
      </c>
      <c r="EP44" s="619" t="s">
        <v>2704</v>
      </c>
      <c r="EQ44" s="619" t="s">
        <v>2708</v>
      </c>
      <c r="ER44" s="619" t="s">
        <v>2712</v>
      </c>
      <c r="ES44" s="619" t="s">
        <v>2716</v>
      </c>
      <c r="ET44" s="619" t="s">
        <v>2720</v>
      </c>
      <c r="EU44" s="619" t="s">
        <v>2724</v>
      </c>
      <c r="EV44" s="619" t="s">
        <v>2728</v>
      </c>
      <c r="EW44" s="619" t="s">
        <v>2732</v>
      </c>
      <c r="EX44" s="619" t="s">
        <v>3003</v>
      </c>
      <c r="EY44" s="619" t="s">
        <v>3006</v>
      </c>
      <c r="EZ44" s="619" t="s">
        <v>3010</v>
      </c>
      <c r="FA44" s="619" t="s">
        <v>3014</v>
      </c>
      <c r="FB44" s="619" t="s">
        <v>3018</v>
      </c>
      <c r="FC44" s="619" t="s">
        <v>3022</v>
      </c>
      <c r="FD44" s="619" t="s">
        <v>3026</v>
      </c>
      <c r="FE44" s="619" t="s">
        <v>3030</v>
      </c>
      <c r="FF44" s="619" t="s">
        <v>3034</v>
      </c>
      <c r="FG44" s="619" t="s">
        <v>3038</v>
      </c>
      <c r="FH44" s="619" t="s">
        <v>3042</v>
      </c>
      <c r="FI44" s="619" t="s">
        <v>3046</v>
      </c>
      <c r="FJ44" s="619" t="s">
        <v>2886</v>
      </c>
      <c r="FK44" s="619" t="s">
        <v>2890</v>
      </c>
      <c r="FL44" s="619" t="s">
        <v>2894</v>
      </c>
      <c r="FM44" s="619" t="s">
        <v>2898</v>
      </c>
      <c r="FN44" s="619" t="s">
        <v>2902</v>
      </c>
      <c r="FO44" s="619" t="s">
        <v>2906</v>
      </c>
      <c r="FP44" s="619" t="s">
        <v>2910</v>
      </c>
      <c r="FQ44" s="619" t="s">
        <v>2913</v>
      </c>
      <c r="FR44" s="619" t="s">
        <v>2916</v>
      </c>
      <c r="FS44" s="619" t="s">
        <v>2920</v>
      </c>
      <c r="FT44" s="619" t="s">
        <v>2924</v>
      </c>
      <c r="FU44" s="619" t="s">
        <v>2928</v>
      </c>
      <c r="FV44" s="619" t="s">
        <v>2932</v>
      </c>
      <c r="FW44" s="619" t="s">
        <v>2936</v>
      </c>
      <c r="FX44" s="619" t="s">
        <v>2940</v>
      </c>
      <c r="FY44" s="619" t="s">
        <v>2944</v>
      </c>
      <c r="FZ44" s="619" t="s">
        <v>2948</v>
      </c>
      <c r="GA44" s="619" t="s">
        <v>2952</v>
      </c>
      <c r="GB44" s="619" t="s">
        <v>2956</v>
      </c>
      <c r="GC44" s="619" t="s">
        <v>2960</v>
      </c>
      <c r="GD44" s="619" t="s">
        <v>2964</v>
      </c>
      <c r="GE44" s="619" t="s">
        <v>2968</v>
      </c>
      <c r="GF44" s="619" t="s">
        <v>3049</v>
      </c>
      <c r="GG44" s="619" t="s">
        <v>3052</v>
      </c>
      <c r="GH44" s="619" t="s">
        <v>3056</v>
      </c>
      <c r="GI44" s="619" t="s">
        <v>3060</v>
      </c>
      <c r="GJ44" s="619" t="s">
        <v>3064</v>
      </c>
      <c r="GK44" s="619" t="s">
        <v>3068</v>
      </c>
      <c r="GL44" s="619" t="s">
        <v>3072</v>
      </c>
      <c r="GM44" s="619" t="s">
        <v>3076</v>
      </c>
      <c r="GN44" s="619" t="s">
        <v>3080</v>
      </c>
      <c r="GO44" s="619" t="s">
        <v>3084</v>
      </c>
      <c r="GP44" s="619" t="s">
        <v>3088</v>
      </c>
      <c r="GQ44" s="619" t="s">
        <v>3092</v>
      </c>
      <c r="GR44" s="619" t="s">
        <v>2972</v>
      </c>
      <c r="GS44" s="619" t="s">
        <v>2975</v>
      </c>
      <c r="GT44" s="619" t="s">
        <v>2979</v>
      </c>
      <c r="GU44" s="619" t="s">
        <v>2983</v>
      </c>
      <c r="GV44" s="619" t="s">
        <v>2987</v>
      </c>
      <c r="GW44" s="619" t="s">
        <v>2991</v>
      </c>
      <c r="GX44" s="619" t="s">
        <v>2995</v>
      </c>
      <c r="GY44" s="619" t="s">
        <v>2999</v>
      </c>
      <c r="GZ44" s="619" t="s">
        <v>3359</v>
      </c>
      <c r="HA44" s="619" t="s">
        <v>3362</v>
      </c>
      <c r="HB44" s="619" t="s">
        <v>3366</v>
      </c>
      <c r="HC44" s="619" t="s">
        <v>3370</v>
      </c>
      <c r="HD44" s="619" t="s">
        <v>3096</v>
      </c>
      <c r="HE44" s="619" t="s">
        <v>3100</v>
      </c>
      <c r="HF44" s="619" t="s">
        <v>3104</v>
      </c>
      <c r="HG44" s="619" t="s">
        <v>3108</v>
      </c>
      <c r="HH44" s="619" t="s">
        <v>3112</v>
      </c>
      <c r="HI44" s="619" t="s">
        <v>3116</v>
      </c>
      <c r="HJ44" s="619" t="s">
        <v>3120</v>
      </c>
      <c r="HK44" s="619" t="s">
        <v>6376</v>
      </c>
      <c r="HL44" s="619" t="s">
        <v>3124</v>
      </c>
      <c r="HM44" s="619" t="s">
        <v>3127</v>
      </c>
      <c r="HN44" s="619" t="s">
        <v>3131</v>
      </c>
      <c r="HO44" s="619" t="s">
        <v>3135</v>
      </c>
      <c r="HP44" s="619" t="s">
        <v>3139</v>
      </c>
      <c r="HQ44" s="619" t="s">
        <v>3143</v>
      </c>
      <c r="HR44" s="619" t="s">
        <v>3147</v>
      </c>
      <c r="HS44" s="619" t="s">
        <v>3151</v>
      </c>
      <c r="HT44" s="619" t="s">
        <v>3155</v>
      </c>
      <c r="HU44" s="619" t="s">
        <v>3158</v>
      </c>
      <c r="HV44" s="619" t="s">
        <v>3162</v>
      </c>
      <c r="HW44" s="619" t="s">
        <v>3166</v>
      </c>
      <c r="HX44" s="619" t="s">
        <v>3170</v>
      </c>
      <c r="HY44" s="619" t="s">
        <v>3174</v>
      </c>
      <c r="HZ44" s="619" t="s">
        <v>3178</v>
      </c>
      <c r="IA44" s="619" t="s">
        <v>3182</v>
      </c>
      <c r="IB44" s="619" t="s">
        <v>3186</v>
      </c>
      <c r="IC44" s="619" t="s">
        <v>3190</v>
      </c>
      <c r="ID44" s="619" t="s">
        <v>3194</v>
      </c>
      <c r="IE44" s="619" t="s">
        <v>3198</v>
      </c>
      <c r="IF44" s="619" t="s">
        <v>3202</v>
      </c>
      <c r="IG44" s="619" t="s">
        <v>3206</v>
      </c>
      <c r="IH44" s="619" t="s">
        <v>3210</v>
      </c>
      <c r="II44" s="619" t="s">
        <v>3214</v>
      </c>
      <c r="IJ44" s="619" t="s">
        <v>3245</v>
      </c>
      <c r="IK44" s="619" t="s">
        <v>3249</v>
      </c>
      <c r="IL44" s="619" t="s">
        <v>3253</v>
      </c>
      <c r="IM44" s="619" t="s">
        <v>3257</v>
      </c>
      <c r="IN44" s="619" t="s">
        <v>3261</v>
      </c>
      <c r="IO44" s="619" t="s">
        <v>3265</v>
      </c>
      <c r="IP44" s="619" t="s">
        <v>3269</v>
      </c>
      <c r="IQ44" s="619" t="s">
        <v>3273</v>
      </c>
      <c r="IR44" s="619" t="s">
        <v>3277</v>
      </c>
      <c r="IS44" s="619" t="s">
        <v>3281</v>
      </c>
      <c r="IT44" s="619" t="s">
        <v>3285</v>
      </c>
      <c r="IU44" s="619" t="s">
        <v>3312</v>
      </c>
      <c r="IV44" s="619" t="s">
        <v>3315</v>
      </c>
      <c r="IW44" s="619" t="s">
        <v>3319</v>
      </c>
      <c r="IX44" s="619" t="s">
        <v>3323</v>
      </c>
      <c r="IY44" s="619" t="s">
        <v>3327</v>
      </c>
      <c r="IZ44" s="619" t="s">
        <v>3331</v>
      </c>
      <c r="JA44" s="619" t="s">
        <v>3335</v>
      </c>
      <c r="JB44" s="619" t="s">
        <v>3339</v>
      </c>
      <c r="JC44" s="619" t="s">
        <v>3343</v>
      </c>
      <c r="JD44" s="619" t="s">
        <v>3347</v>
      </c>
      <c r="JE44" s="619" t="s">
        <v>3351</v>
      </c>
      <c r="JF44" s="619" t="s">
        <v>3355</v>
      </c>
      <c r="JG44" s="619" t="s">
        <v>3289</v>
      </c>
      <c r="JH44" s="619" t="s">
        <v>3292</v>
      </c>
      <c r="JI44" s="619" t="s">
        <v>3296</v>
      </c>
      <c r="JJ44" s="619" t="s">
        <v>3300</v>
      </c>
      <c r="JK44" s="619" t="s">
        <v>3304</v>
      </c>
      <c r="JL44" s="619" t="s">
        <v>3308</v>
      </c>
      <c r="JM44" s="619" t="s">
        <v>3218</v>
      </c>
      <c r="JN44" s="619" t="s">
        <v>3221</v>
      </c>
      <c r="JO44" s="619" t="s">
        <v>3225</v>
      </c>
      <c r="JP44" s="619" t="s">
        <v>3229</v>
      </c>
      <c r="JQ44" s="619" t="s">
        <v>3233</v>
      </c>
      <c r="JR44" s="619" t="s">
        <v>3237</v>
      </c>
      <c r="JS44" s="619" t="s">
        <v>3241</v>
      </c>
      <c r="JT44" s="619" t="s">
        <v>3417</v>
      </c>
      <c r="JU44" s="619" t="s">
        <v>3421</v>
      </c>
      <c r="JV44" s="619" t="s">
        <v>3425</v>
      </c>
      <c r="JW44" s="619" t="s">
        <v>3429</v>
      </c>
      <c r="JX44" s="619" t="s">
        <v>3433</v>
      </c>
      <c r="JY44" s="619" t="s">
        <v>3437</v>
      </c>
      <c r="JZ44" s="619" t="s">
        <v>3441</v>
      </c>
      <c r="KA44" s="619" t="s">
        <v>3445</v>
      </c>
      <c r="KB44" s="619" t="s">
        <v>3449</v>
      </c>
      <c r="KC44" s="619" t="s">
        <v>3453</v>
      </c>
      <c r="KD44" s="619" t="s">
        <v>3457</v>
      </c>
      <c r="KE44" s="619" t="s">
        <v>3461</v>
      </c>
      <c r="KF44" s="619" t="s">
        <v>3465</v>
      </c>
      <c r="KG44" s="619" t="s">
        <v>3469</v>
      </c>
      <c r="KH44" s="619" t="s">
        <v>3473</v>
      </c>
      <c r="KI44" s="619" t="s">
        <v>5913</v>
      </c>
      <c r="KJ44" s="619" t="s">
        <v>3517</v>
      </c>
      <c r="KK44" s="619" t="s">
        <v>3520</v>
      </c>
      <c r="KL44" s="619" t="s">
        <v>3524</v>
      </c>
      <c r="KM44" s="619" t="s">
        <v>3528</v>
      </c>
      <c r="KN44" s="619" t="s">
        <v>3532</v>
      </c>
      <c r="KO44" s="619" t="s">
        <v>3536</v>
      </c>
      <c r="KP44" s="619" t="s">
        <v>3540</v>
      </c>
      <c r="KQ44" s="619" t="s">
        <v>3544</v>
      </c>
      <c r="KR44" s="619" t="s">
        <v>3548</v>
      </c>
      <c r="KS44" s="619" t="s">
        <v>3603</v>
      </c>
      <c r="KT44" s="619" t="s">
        <v>3606</v>
      </c>
      <c r="KU44" s="619" t="s">
        <v>3610</v>
      </c>
      <c r="KV44" s="619" t="s">
        <v>3614</v>
      </c>
      <c r="KW44" s="619" t="s">
        <v>3618</v>
      </c>
      <c r="KX44" s="619" t="s">
        <v>3622</v>
      </c>
      <c r="KY44" s="619" t="s">
        <v>3626</v>
      </c>
      <c r="KZ44" s="619" t="s">
        <v>3630</v>
      </c>
      <c r="LA44" s="619" t="s">
        <v>3571</v>
      </c>
      <c r="LB44" s="619" t="s">
        <v>3575</v>
      </c>
      <c r="LC44" s="619" t="s">
        <v>3579</v>
      </c>
      <c r="LD44" s="619" t="s">
        <v>3583</v>
      </c>
      <c r="LE44" s="619" t="s">
        <v>3587</v>
      </c>
      <c r="LF44" s="619" t="s">
        <v>3591</v>
      </c>
      <c r="LG44" s="619" t="s">
        <v>3595</v>
      </c>
      <c r="LH44" s="619" t="s">
        <v>3599</v>
      </c>
      <c r="LI44" s="619" t="s">
        <v>3374</v>
      </c>
      <c r="LJ44" s="619" t="s">
        <v>3377</v>
      </c>
      <c r="LK44" s="619" t="s">
        <v>3381</v>
      </c>
      <c r="LL44" s="619" t="s">
        <v>3385</v>
      </c>
      <c r="LM44" s="619" t="s">
        <v>3389</v>
      </c>
      <c r="LN44" s="619" t="s">
        <v>3393</v>
      </c>
      <c r="LO44" s="619" t="s">
        <v>3397</v>
      </c>
      <c r="LP44" s="619" t="s">
        <v>3401</v>
      </c>
      <c r="LQ44" s="619" t="s">
        <v>3405</v>
      </c>
      <c r="LR44" s="619" t="s">
        <v>3409</v>
      </c>
      <c r="LS44" s="619" t="s">
        <v>3413</v>
      </c>
      <c r="LT44" s="619" t="s">
        <v>3559</v>
      </c>
      <c r="LU44" s="619" t="s">
        <v>3563</v>
      </c>
      <c r="LV44" s="619" t="s">
        <v>3567</v>
      </c>
      <c r="LW44" s="619" t="s">
        <v>3552</v>
      </c>
      <c r="LX44" s="619" t="s">
        <v>3555</v>
      </c>
      <c r="LY44" s="619" t="s">
        <v>3477</v>
      </c>
      <c r="LZ44" s="619" t="s">
        <v>3481</v>
      </c>
      <c r="MA44" s="619" t="s">
        <v>3485</v>
      </c>
      <c r="MB44" s="619" t="s">
        <v>3489</v>
      </c>
      <c r="MC44" s="619" t="s">
        <v>3493</v>
      </c>
      <c r="MD44" s="619" t="s">
        <v>3497</v>
      </c>
      <c r="ME44" s="619" t="s">
        <v>3501</v>
      </c>
      <c r="MF44" s="619" t="s">
        <v>3505</v>
      </c>
      <c r="MG44" s="619" t="s">
        <v>3509</v>
      </c>
      <c r="MH44" s="619" t="s">
        <v>3513</v>
      </c>
      <c r="MI44" s="619" t="s">
        <v>3737</v>
      </c>
      <c r="MJ44" s="619" t="s">
        <v>3741</v>
      </c>
      <c r="MK44" s="619" t="s">
        <v>3745</v>
      </c>
      <c r="ML44" s="619" t="s">
        <v>3749</v>
      </c>
      <c r="MM44" s="619" t="s">
        <v>3753</v>
      </c>
      <c r="MN44" s="619" t="s">
        <v>3757</v>
      </c>
      <c r="MO44" s="619" t="s">
        <v>3761</v>
      </c>
      <c r="MP44" s="619" t="s">
        <v>3765</v>
      </c>
      <c r="MQ44" s="619" t="s">
        <v>3769</v>
      </c>
      <c r="MR44" s="619" t="s">
        <v>3773</v>
      </c>
      <c r="MS44" s="619" t="s">
        <v>3777</v>
      </c>
      <c r="MT44" s="619" t="s">
        <v>3781</v>
      </c>
      <c r="MU44" s="619" t="s">
        <v>3812</v>
      </c>
      <c r="MV44" s="619" t="s">
        <v>3816</v>
      </c>
      <c r="MW44" s="619" t="s">
        <v>3820</v>
      </c>
      <c r="MX44" s="619" t="s">
        <v>3824</v>
      </c>
      <c r="MY44" s="619" t="s">
        <v>3828</v>
      </c>
      <c r="MZ44" s="619" t="s">
        <v>3832</v>
      </c>
      <c r="NA44" s="619" t="s">
        <v>3836</v>
      </c>
      <c r="NB44" s="619" t="s">
        <v>3840</v>
      </c>
      <c r="NC44" s="619" t="s">
        <v>3844</v>
      </c>
      <c r="ND44" s="619" t="s">
        <v>3848</v>
      </c>
      <c r="NE44" s="619" t="s">
        <v>3852</v>
      </c>
      <c r="NF44" s="619" t="s">
        <v>3656</v>
      </c>
      <c r="NG44" s="619" t="s">
        <v>3659</v>
      </c>
      <c r="NH44" s="619" t="s">
        <v>3663</v>
      </c>
      <c r="NI44" s="619" t="s">
        <v>3667</v>
      </c>
      <c r="NJ44" s="619" t="s">
        <v>3671</v>
      </c>
      <c r="NK44" s="619" t="s">
        <v>3675</v>
      </c>
      <c r="NL44" s="619" t="s">
        <v>3679</v>
      </c>
      <c r="NM44" s="619" t="s">
        <v>3683</v>
      </c>
      <c r="NN44" s="619" t="s">
        <v>3687</v>
      </c>
      <c r="NO44" s="619" t="s">
        <v>3691</v>
      </c>
      <c r="NP44" s="619" t="s">
        <v>3695</v>
      </c>
      <c r="NQ44" s="619" t="s">
        <v>3699</v>
      </c>
      <c r="NR44" s="619" t="s">
        <v>3785</v>
      </c>
      <c r="NS44" s="619" t="s">
        <v>3788</v>
      </c>
      <c r="NT44" s="619" t="s">
        <v>3792</v>
      </c>
      <c r="NU44" s="619" t="s">
        <v>3796</v>
      </c>
      <c r="NV44" s="619" t="s">
        <v>3800</v>
      </c>
      <c r="NW44" s="619" t="s">
        <v>3804</v>
      </c>
      <c r="NX44" s="619" t="s">
        <v>3808</v>
      </c>
      <c r="NY44" s="619" t="s">
        <v>3856</v>
      </c>
      <c r="NZ44" s="619" t="s">
        <v>3860</v>
      </c>
      <c r="OA44" s="619" t="s">
        <v>3864</v>
      </c>
      <c r="OB44" s="619" t="s">
        <v>3868</v>
      </c>
      <c r="OC44" s="619" t="s">
        <v>3872</v>
      </c>
      <c r="OD44" s="619" t="s">
        <v>3876</v>
      </c>
      <c r="OE44" s="619" t="s">
        <v>3880</v>
      </c>
      <c r="OF44" s="619" t="s">
        <v>3702</v>
      </c>
      <c r="OG44" s="619" t="s">
        <v>3705</v>
      </c>
      <c r="OH44" s="619" t="s">
        <v>3709</v>
      </c>
      <c r="OI44" s="619" t="s">
        <v>3713</v>
      </c>
      <c r="OJ44" s="619" t="s">
        <v>3717</v>
      </c>
      <c r="OK44" s="619" t="s">
        <v>3721</v>
      </c>
      <c r="OL44" s="619" t="s">
        <v>3725</v>
      </c>
      <c r="OM44" s="619" t="s">
        <v>3729</v>
      </c>
      <c r="ON44" s="619" t="s">
        <v>3733</v>
      </c>
      <c r="OO44" s="619" t="s">
        <v>3634</v>
      </c>
      <c r="OP44" s="619" t="s">
        <v>3637</v>
      </c>
      <c r="OQ44" s="619" t="s">
        <v>3641</v>
      </c>
      <c r="OR44" s="619" t="s">
        <v>3645</v>
      </c>
      <c r="OS44" s="619" t="s">
        <v>3649</v>
      </c>
      <c r="OT44" s="619" t="s">
        <v>3653</v>
      </c>
      <c r="OU44" s="619" t="s">
        <v>3884</v>
      </c>
      <c r="OV44" s="619" t="s">
        <v>3888</v>
      </c>
      <c r="OW44" s="619" t="s">
        <v>3892</v>
      </c>
      <c r="OX44" s="619" t="s">
        <v>3896</v>
      </c>
      <c r="OY44" s="619" t="s">
        <v>3900</v>
      </c>
      <c r="OZ44" s="619" t="s">
        <v>3904</v>
      </c>
      <c r="PA44" s="619" t="s">
        <v>3908</v>
      </c>
      <c r="PB44" s="619" t="s">
        <v>3912</v>
      </c>
      <c r="PC44" s="619" t="s">
        <v>3916</v>
      </c>
      <c r="PD44" s="619" t="s">
        <v>4151</v>
      </c>
      <c r="PE44" s="619" t="s">
        <v>4154</v>
      </c>
      <c r="PF44" s="619" t="s">
        <v>4158</v>
      </c>
      <c r="PG44" s="619" t="s">
        <v>4161</v>
      </c>
      <c r="PH44" s="619" t="s">
        <v>4165</v>
      </c>
      <c r="PI44" s="619" t="s">
        <v>4169</v>
      </c>
      <c r="PJ44" s="619" t="s">
        <v>4173</v>
      </c>
      <c r="PK44" s="619" t="s">
        <v>4177</v>
      </c>
      <c r="PL44" s="619" t="s">
        <v>4181</v>
      </c>
      <c r="PM44" s="619" t="s">
        <v>4185</v>
      </c>
      <c r="PN44" s="619" t="s">
        <v>4189</v>
      </c>
      <c r="PO44" s="619" t="s">
        <v>4193</v>
      </c>
      <c r="PP44" s="619" t="s">
        <v>4197</v>
      </c>
      <c r="PQ44" s="619" t="s">
        <v>4201</v>
      </c>
      <c r="PR44" s="619" t="s">
        <v>4205</v>
      </c>
      <c r="PS44" s="619" t="s">
        <v>4209</v>
      </c>
      <c r="PT44" s="619" t="s">
        <v>4213</v>
      </c>
      <c r="PU44" s="619" t="s">
        <v>4217</v>
      </c>
      <c r="PV44" s="619" t="s">
        <v>3920</v>
      </c>
      <c r="PW44" s="619" t="s">
        <v>3923</v>
      </c>
      <c r="PX44" s="619" t="s">
        <v>3927</v>
      </c>
      <c r="PY44" s="619" t="s">
        <v>3931</v>
      </c>
      <c r="PZ44" s="619" t="s">
        <v>3935</v>
      </c>
      <c r="QA44" s="619" t="s">
        <v>3939</v>
      </c>
      <c r="QB44" s="619" t="s">
        <v>3943</v>
      </c>
      <c r="QC44" s="619" t="s">
        <v>3947</v>
      </c>
      <c r="QD44" s="619" t="s">
        <v>3951</v>
      </c>
      <c r="QE44" s="619" t="s">
        <v>3955</v>
      </c>
      <c r="QF44" s="619" t="s">
        <v>3959</v>
      </c>
      <c r="QG44" s="619" t="s">
        <v>3963</v>
      </c>
      <c r="QH44" s="619" t="s">
        <v>3967</v>
      </c>
      <c r="QI44" s="619" t="s">
        <v>3971</v>
      </c>
      <c r="QJ44" s="619" t="s">
        <v>3975</v>
      </c>
      <c r="QK44" s="619" t="s">
        <v>3979</v>
      </c>
      <c r="QL44" s="619" t="s">
        <v>3983</v>
      </c>
      <c r="QM44" s="619" t="s">
        <v>3987</v>
      </c>
      <c r="QN44" s="619" t="s">
        <v>3991</v>
      </c>
      <c r="QO44" s="619" t="s">
        <v>3995</v>
      </c>
      <c r="QP44" s="619" t="s">
        <v>3999</v>
      </c>
      <c r="QQ44" s="619" t="s">
        <v>4003</v>
      </c>
      <c r="QR44" s="619" t="s">
        <v>4007</v>
      </c>
      <c r="QS44" s="619" t="s">
        <v>4011</v>
      </c>
      <c r="QT44" s="619" t="s">
        <v>4015</v>
      </c>
      <c r="QU44" s="619" t="s">
        <v>4019</v>
      </c>
      <c r="QV44" s="619" t="s">
        <v>4023</v>
      </c>
      <c r="QW44" s="619" t="s">
        <v>4026</v>
      </c>
      <c r="QX44" s="619" t="s">
        <v>4030</v>
      </c>
      <c r="QY44" s="619" t="s">
        <v>4034</v>
      </c>
      <c r="QZ44" s="619" t="s">
        <v>4038</v>
      </c>
      <c r="RA44" s="619" t="s">
        <v>4042</v>
      </c>
      <c r="RB44" s="619" t="s">
        <v>4046</v>
      </c>
      <c r="RC44" s="619" t="s">
        <v>4050</v>
      </c>
      <c r="RD44" s="619" t="s">
        <v>4054</v>
      </c>
      <c r="RE44" s="619" t="s">
        <v>4058</v>
      </c>
      <c r="RF44" s="619" t="s">
        <v>4062</v>
      </c>
      <c r="RG44" s="619" t="s">
        <v>4066</v>
      </c>
      <c r="RH44" s="619" t="s">
        <v>4070</v>
      </c>
      <c r="RI44" s="619" t="s">
        <v>4074</v>
      </c>
      <c r="RJ44" s="619" t="s">
        <v>4077</v>
      </c>
      <c r="RK44" s="619" t="s">
        <v>4081</v>
      </c>
      <c r="RL44" s="619" t="s">
        <v>4085</v>
      </c>
      <c r="RM44" s="619" t="s">
        <v>4089</v>
      </c>
      <c r="RN44" s="619" t="s">
        <v>4093</v>
      </c>
      <c r="RO44" s="619" t="s">
        <v>4097</v>
      </c>
      <c r="RP44" s="619" t="s">
        <v>4101</v>
      </c>
      <c r="RQ44" s="619" t="s">
        <v>4105</v>
      </c>
      <c r="RR44" s="619" t="s">
        <v>4109</v>
      </c>
      <c r="RS44" s="619" t="s">
        <v>4113</v>
      </c>
      <c r="RT44" s="619" t="s">
        <v>4117</v>
      </c>
      <c r="RU44" s="619" t="s">
        <v>4121</v>
      </c>
      <c r="RV44" s="619" t="s">
        <v>4125</v>
      </c>
      <c r="RW44" s="619" t="s">
        <v>4129</v>
      </c>
      <c r="RX44" s="619" t="s">
        <v>4133</v>
      </c>
      <c r="RY44" s="619" t="s">
        <v>4137</v>
      </c>
      <c r="RZ44" s="619" t="s">
        <v>4141</v>
      </c>
      <c r="SA44" s="619" t="s">
        <v>4144</v>
      </c>
      <c r="SB44" s="619" t="s">
        <v>4148</v>
      </c>
      <c r="SC44" s="619" t="s">
        <v>4517</v>
      </c>
      <c r="SD44" s="619" t="s">
        <v>4520</v>
      </c>
      <c r="SE44" s="619" t="s">
        <v>4524</v>
      </c>
      <c r="SF44" s="619" t="s">
        <v>4528</v>
      </c>
      <c r="SG44" s="619" t="s">
        <v>4532</v>
      </c>
      <c r="SH44" s="619" t="s">
        <v>4536</v>
      </c>
      <c r="SI44" s="619" t="s">
        <v>4540</v>
      </c>
      <c r="SJ44" s="619" t="s">
        <v>4544</v>
      </c>
      <c r="SK44" s="619" t="s">
        <v>4548</v>
      </c>
      <c r="SL44" s="619" t="s">
        <v>4552</v>
      </c>
      <c r="SM44" s="619" t="s">
        <v>4556</v>
      </c>
      <c r="SN44" s="619" t="s">
        <v>4560</v>
      </c>
      <c r="SO44" s="619" t="s">
        <v>4221</v>
      </c>
      <c r="SP44" s="619" t="s">
        <v>4224</v>
      </c>
      <c r="SQ44" s="619" t="s">
        <v>4228</v>
      </c>
      <c r="SR44" s="619" t="s">
        <v>4232</v>
      </c>
      <c r="SS44" s="619" t="s">
        <v>4236</v>
      </c>
      <c r="ST44" s="619" t="s">
        <v>4240</v>
      </c>
      <c r="SU44" s="619" t="s">
        <v>4244</v>
      </c>
      <c r="SV44" s="619" t="s">
        <v>4248</v>
      </c>
      <c r="SW44" s="619" t="s">
        <v>4356</v>
      </c>
      <c r="SX44" s="619" t="s">
        <v>4359</v>
      </c>
      <c r="SY44" s="619" t="s">
        <v>4363</v>
      </c>
      <c r="SZ44" s="619" t="s">
        <v>4367</v>
      </c>
      <c r="TA44" s="619" t="s">
        <v>4371</v>
      </c>
      <c r="TB44" s="619" t="s">
        <v>4375</v>
      </c>
      <c r="TC44" s="619" t="s">
        <v>4379</v>
      </c>
      <c r="TD44" s="619" t="s">
        <v>4383</v>
      </c>
      <c r="TE44" s="619" t="s">
        <v>4387</v>
      </c>
      <c r="TF44" s="619" t="s">
        <v>4391</v>
      </c>
      <c r="TG44" s="619" t="s">
        <v>4395</v>
      </c>
      <c r="TH44" s="619" t="s">
        <v>4399</v>
      </c>
      <c r="TI44" s="619" t="s">
        <v>4403</v>
      </c>
      <c r="TJ44" s="619" t="s">
        <v>4407</v>
      </c>
      <c r="TK44" s="619" t="s">
        <v>4446</v>
      </c>
      <c r="TL44" s="619" t="s">
        <v>4449</v>
      </c>
      <c r="TM44" s="619" t="s">
        <v>4453</v>
      </c>
      <c r="TN44" s="619" t="s">
        <v>4457</v>
      </c>
      <c r="TO44" s="619" t="s">
        <v>4461</v>
      </c>
      <c r="TP44" s="619" t="s">
        <v>4465</v>
      </c>
      <c r="TQ44" s="619" t="s">
        <v>4469</v>
      </c>
      <c r="TR44" s="619" t="s">
        <v>4473</v>
      </c>
      <c r="TS44" s="619" t="s">
        <v>4477</v>
      </c>
      <c r="TT44" s="619" t="s">
        <v>4481</v>
      </c>
      <c r="TU44" s="619" t="s">
        <v>4485</v>
      </c>
      <c r="TV44" s="619" t="s">
        <v>4489</v>
      </c>
      <c r="TW44" s="619" t="s">
        <v>4493</v>
      </c>
      <c r="TX44" s="619" t="s">
        <v>4497</v>
      </c>
      <c r="TY44" s="619" t="s">
        <v>4501</v>
      </c>
      <c r="TZ44" s="619" t="s">
        <v>4505</v>
      </c>
      <c r="UA44" s="619" t="s">
        <v>4509</v>
      </c>
      <c r="UB44" s="619" t="s">
        <v>4513</v>
      </c>
      <c r="UC44" s="619" t="s">
        <v>4411</v>
      </c>
      <c r="UD44" s="619" t="s">
        <v>4414</v>
      </c>
      <c r="UE44" s="619" t="s">
        <v>4418</v>
      </c>
      <c r="UF44" s="619" t="s">
        <v>4422</v>
      </c>
      <c r="UG44" s="619" t="s">
        <v>4426</v>
      </c>
      <c r="UH44" s="619" t="s">
        <v>4430</v>
      </c>
      <c r="UI44" s="619" t="s">
        <v>4434</v>
      </c>
      <c r="UJ44" s="619" t="s">
        <v>4438</v>
      </c>
      <c r="UK44" s="619" t="s">
        <v>4442</v>
      </c>
      <c r="UL44" s="619" t="s">
        <v>4252</v>
      </c>
      <c r="UM44" s="619" t="s">
        <v>4255</v>
      </c>
      <c r="UN44" s="619" t="s">
        <v>4259</v>
      </c>
      <c r="UO44" s="619" t="s">
        <v>4263</v>
      </c>
      <c r="UP44" s="619" t="s">
        <v>4267</v>
      </c>
      <c r="UQ44" s="619" t="s">
        <v>4271</v>
      </c>
      <c r="UR44" s="619" t="s">
        <v>4275</v>
      </c>
      <c r="US44" s="619" t="s">
        <v>4278</v>
      </c>
      <c r="UT44" s="619" t="s">
        <v>4282</v>
      </c>
      <c r="UU44" s="619" t="s">
        <v>4286</v>
      </c>
      <c r="UV44" s="619" t="s">
        <v>4290</v>
      </c>
      <c r="UW44" s="619" t="s">
        <v>4294</v>
      </c>
      <c r="UX44" s="619" t="s">
        <v>4298</v>
      </c>
      <c r="UY44" s="619" t="s">
        <v>4302</v>
      </c>
      <c r="UZ44" s="619" t="s">
        <v>4306</v>
      </c>
      <c r="VA44" s="619" t="s">
        <v>4310</v>
      </c>
      <c r="VB44" s="619" t="s">
        <v>4314</v>
      </c>
      <c r="VC44" s="619" t="s">
        <v>4318</v>
      </c>
      <c r="VD44" s="619" t="s">
        <v>4322</v>
      </c>
      <c r="VE44" s="619" t="s">
        <v>4326</v>
      </c>
      <c r="VF44" s="619" t="s">
        <v>4330</v>
      </c>
      <c r="VG44" s="619" t="s">
        <v>4334</v>
      </c>
      <c r="VH44" s="619" t="s">
        <v>4338</v>
      </c>
      <c r="VI44" s="619" t="s">
        <v>4342</v>
      </c>
      <c r="VJ44" s="619" t="s">
        <v>4346</v>
      </c>
      <c r="VK44" s="619" t="s">
        <v>4350</v>
      </c>
      <c r="VL44" s="619" t="s">
        <v>4353</v>
      </c>
      <c r="VM44" s="619" t="s">
        <v>4845</v>
      </c>
      <c r="VN44" s="619" t="s">
        <v>4848</v>
      </c>
      <c r="VO44" s="619" t="s">
        <v>4851</v>
      </c>
      <c r="VP44" s="619" t="s">
        <v>4855</v>
      </c>
      <c r="VQ44" s="619" t="s">
        <v>4859</v>
      </c>
      <c r="VR44" s="619" t="s">
        <v>4863</v>
      </c>
      <c r="VS44" s="619" t="s">
        <v>4867</v>
      </c>
      <c r="VT44" s="619" t="s">
        <v>4871</v>
      </c>
      <c r="VU44" s="619" t="s">
        <v>4875</v>
      </c>
      <c r="VV44" s="619" t="s">
        <v>4879</v>
      </c>
      <c r="VW44" s="619" t="s">
        <v>4883</v>
      </c>
      <c r="VX44" s="619" t="s">
        <v>4887</v>
      </c>
      <c r="VY44" s="619" t="s">
        <v>4891</v>
      </c>
      <c r="VZ44" s="619" t="s">
        <v>4895</v>
      </c>
      <c r="WA44" s="619" t="s">
        <v>4899</v>
      </c>
      <c r="WB44" s="619" t="s">
        <v>4903</v>
      </c>
      <c r="WC44" s="619" t="s">
        <v>4564</v>
      </c>
      <c r="WD44" s="619" t="s">
        <v>4568</v>
      </c>
      <c r="WE44" s="619" t="s">
        <v>4572</v>
      </c>
      <c r="WF44" s="619" t="s">
        <v>4576</v>
      </c>
      <c r="WG44" s="619" t="s">
        <v>4580</v>
      </c>
      <c r="WH44" s="619" t="s">
        <v>4584</v>
      </c>
      <c r="WI44" s="619" t="s">
        <v>4588</v>
      </c>
      <c r="WJ44" s="619" t="s">
        <v>4592</v>
      </c>
      <c r="WK44" s="619" t="s">
        <v>4596</v>
      </c>
      <c r="WL44" s="619" t="s">
        <v>4600</v>
      </c>
      <c r="WM44" s="619" t="s">
        <v>4604</v>
      </c>
      <c r="WN44" s="619" t="s">
        <v>4608</v>
      </c>
      <c r="WO44" s="619" t="s">
        <v>4612</v>
      </c>
      <c r="WP44" s="619" t="s">
        <v>4616</v>
      </c>
      <c r="WQ44" s="619" t="s">
        <v>4620</v>
      </c>
      <c r="WR44" s="619" t="s">
        <v>4624</v>
      </c>
      <c r="WS44" s="619" t="s">
        <v>4628</v>
      </c>
      <c r="WT44" s="619" t="s">
        <v>4632</v>
      </c>
      <c r="WU44" s="619" t="s">
        <v>4636</v>
      </c>
      <c r="WV44" s="619" t="s">
        <v>4640</v>
      </c>
      <c r="WW44" s="619" t="s">
        <v>4644</v>
      </c>
      <c r="WX44" s="619" t="s">
        <v>4648</v>
      </c>
      <c r="WY44" s="619" t="s">
        <v>4652</v>
      </c>
      <c r="WZ44" s="619" t="s">
        <v>4656</v>
      </c>
      <c r="XA44" s="619" t="s">
        <v>4660</v>
      </c>
      <c r="XB44" s="619" t="s">
        <v>4664</v>
      </c>
      <c r="XC44" s="619" t="s">
        <v>4668</v>
      </c>
      <c r="XD44" s="619" t="s">
        <v>4672</v>
      </c>
      <c r="XE44" s="619" t="s">
        <v>4676</v>
      </c>
      <c r="XF44" s="619" t="s">
        <v>4680</v>
      </c>
      <c r="XG44" s="619" t="s">
        <v>4683</v>
      </c>
      <c r="XH44" s="619" t="s">
        <v>4686</v>
      </c>
      <c r="XI44" s="619" t="s">
        <v>4689</v>
      </c>
      <c r="XJ44" s="619" t="s">
        <v>4692</v>
      </c>
      <c r="XK44" s="619" t="s">
        <v>4695</v>
      </c>
      <c r="XL44" s="619" t="s">
        <v>4699</v>
      </c>
      <c r="XM44" s="619" t="s">
        <v>4703</v>
      </c>
      <c r="XN44" s="619" t="s">
        <v>4707</v>
      </c>
      <c r="XO44" s="619" t="s">
        <v>4711</v>
      </c>
      <c r="XP44" s="619" t="s">
        <v>4715</v>
      </c>
      <c r="XQ44" s="619" t="s">
        <v>4719</v>
      </c>
      <c r="XR44" s="619" t="s">
        <v>4723</v>
      </c>
      <c r="XS44" s="619" t="s">
        <v>4727</v>
      </c>
      <c r="XT44" s="619" t="s">
        <v>4731</v>
      </c>
      <c r="XU44" s="619" t="s">
        <v>4735</v>
      </c>
      <c r="XV44" s="619" t="s">
        <v>4739</v>
      </c>
      <c r="XW44" s="619" t="s">
        <v>4743</v>
      </c>
      <c r="XX44" s="619" t="s">
        <v>4747</v>
      </c>
      <c r="XY44" s="619" t="s">
        <v>4751</v>
      </c>
      <c r="XZ44" s="619" t="s">
        <v>4755</v>
      </c>
      <c r="YA44" s="619" t="s">
        <v>4759</v>
      </c>
      <c r="YB44" s="619" t="s">
        <v>4763</v>
      </c>
      <c r="YC44" s="619" t="s">
        <v>4767</v>
      </c>
      <c r="YD44" s="619" t="s">
        <v>4771</v>
      </c>
      <c r="YE44" s="619" t="s">
        <v>4774</v>
      </c>
      <c r="YF44" s="619" t="s">
        <v>4778</v>
      </c>
      <c r="YG44" s="619" t="s">
        <v>4781</v>
      </c>
      <c r="YH44" s="619" t="s">
        <v>4784</v>
      </c>
      <c r="YI44" s="619" t="s">
        <v>4788</v>
      </c>
      <c r="YJ44" s="619" t="s">
        <v>4792</v>
      </c>
      <c r="YK44" s="619" t="s">
        <v>4796</v>
      </c>
      <c r="YL44" s="619" t="s">
        <v>4800</v>
      </c>
      <c r="YM44" s="619" t="s">
        <v>4804</v>
      </c>
      <c r="YN44" s="619" t="s">
        <v>4808</v>
      </c>
      <c r="YO44" s="619" t="s">
        <v>4812</v>
      </c>
      <c r="YP44" s="619" t="s">
        <v>4816</v>
      </c>
      <c r="YQ44" s="619" t="s">
        <v>4820</v>
      </c>
      <c r="YR44" s="619" t="s">
        <v>4824</v>
      </c>
      <c r="YS44" s="619" t="s">
        <v>4828</v>
      </c>
      <c r="YT44" s="619" t="s">
        <v>4832</v>
      </c>
      <c r="YU44" s="619" t="s">
        <v>4836</v>
      </c>
      <c r="YV44" s="619" t="s">
        <v>4839</v>
      </c>
      <c r="YW44" s="619" t="s">
        <v>4842</v>
      </c>
      <c r="YX44" s="619" t="s">
        <v>5156</v>
      </c>
      <c r="YY44" s="619" t="s">
        <v>5159</v>
      </c>
      <c r="YZ44" s="619" t="s">
        <v>5163</v>
      </c>
      <c r="ZA44" s="619" t="s">
        <v>5167</v>
      </c>
      <c r="ZB44" s="619" t="s">
        <v>5171</v>
      </c>
      <c r="ZC44" s="619" t="s">
        <v>5175</v>
      </c>
      <c r="ZD44" s="619" t="s">
        <v>5179</v>
      </c>
      <c r="ZE44" s="619" t="s">
        <v>5094</v>
      </c>
      <c r="ZF44" s="619" t="s">
        <v>5097</v>
      </c>
      <c r="ZG44" s="619" t="s">
        <v>5101</v>
      </c>
      <c r="ZH44" s="619" t="s">
        <v>5105</v>
      </c>
      <c r="ZI44" s="619" t="s">
        <v>5109</v>
      </c>
      <c r="ZJ44" s="619" t="s">
        <v>5113</v>
      </c>
      <c r="ZK44" s="619" t="s">
        <v>5117</v>
      </c>
      <c r="ZL44" s="619" t="s">
        <v>5121</v>
      </c>
      <c r="ZM44" s="619" t="s">
        <v>5125</v>
      </c>
      <c r="ZN44" s="619" t="s">
        <v>4907</v>
      </c>
      <c r="ZO44" s="619" t="s">
        <v>4910</v>
      </c>
      <c r="ZP44" s="619" t="s">
        <v>4914</v>
      </c>
      <c r="ZQ44" s="619" t="s">
        <v>4918</v>
      </c>
      <c r="ZR44" s="619" t="s">
        <v>4922</v>
      </c>
      <c r="ZS44" s="619" t="s">
        <v>4926</v>
      </c>
      <c r="ZT44" s="619" t="s">
        <v>4930</v>
      </c>
      <c r="ZU44" s="619" t="s">
        <v>4934</v>
      </c>
      <c r="ZV44" s="619" t="s">
        <v>4938</v>
      </c>
      <c r="ZW44" s="619" t="s">
        <v>4942</v>
      </c>
      <c r="ZX44" s="619" t="s">
        <v>4946</v>
      </c>
      <c r="ZY44" s="619" t="s">
        <v>4950</v>
      </c>
      <c r="ZZ44" s="619" t="s">
        <v>4954</v>
      </c>
      <c r="AAA44" s="619" t="s">
        <v>4958</v>
      </c>
      <c r="AAB44" s="619" t="s">
        <v>4962</v>
      </c>
      <c r="AAC44" s="619" t="s">
        <v>4966</v>
      </c>
      <c r="AAD44" s="619" t="s">
        <v>4970</v>
      </c>
      <c r="AAE44" s="619" t="s">
        <v>4974</v>
      </c>
      <c r="AAF44" s="619" t="s">
        <v>4978</v>
      </c>
      <c r="AAG44" s="619" t="s">
        <v>4982</v>
      </c>
      <c r="AAH44" s="619" t="s">
        <v>4986</v>
      </c>
      <c r="AAI44" s="619" t="s">
        <v>4989</v>
      </c>
      <c r="AAJ44" s="619" t="s">
        <v>5129</v>
      </c>
      <c r="AAK44" s="619" t="s">
        <v>5132</v>
      </c>
      <c r="AAL44" s="619" t="s">
        <v>5136</v>
      </c>
      <c r="AAM44" s="619" t="s">
        <v>5140</v>
      </c>
      <c r="AAN44" s="619" t="s">
        <v>5144</v>
      </c>
      <c r="AAO44" s="619" t="s">
        <v>5148</v>
      </c>
      <c r="AAP44" s="619" t="s">
        <v>5152</v>
      </c>
      <c r="AAQ44" s="619" t="s">
        <v>4993</v>
      </c>
      <c r="AAR44" s="619" t="s">
        <v>4997</v>
      </c>
      <c r="AAS44" s="619" t="s">
        <v>5001</v>
      </c>
      <c r="AAT44" s="619" t="s">
        <v>5005</v>
      </c>
      <c r="AAU44" s="619" t="s">
        <v>5009</v>
      </c>
      <c r="AAV44" s="619" t="s">
        <v>5013</v>
      </c>
      <c r="AAW44" s="619" t="s">
        <v>5017</v>
      </c>
      <c r="AAX44" s="619" t="s">
        <v>5021</v>
      </c>
      <c r="AAY44" s="619" t="s">
        <v>5025</v>
      </c>
      <c r="AAZ44" s="619" t="s">
        <v>5029</v>
      </c>
      <c r="ABA44" s="619" t="s">
        <v>5033</v>
      </c>
      <c r="ABB44" s="619" t="s">
        <v>5037</v>
      </c>
      <c r="ABC44" s="619" t="s">
        <v>5041</v>
      </c>
      <c r="ABD44" s="619" t="s">
        <v>5045</v>
      </c>
      <c r="ABE44" s="619" t="s">
        <v>5049</v>
      </c>
      <c r="ABF44" s="619" t="s">
        <v>5053</v>
      </c>
      <c r="ABG44" s="619" t="s">
        <v>5057</v>
      </c>
      <c r="ABH44" s="619" t="s">
        <v>5061</v>
      </c>
      <c r="ABI44" s="619" t="s">
        <v>5065</v>
      </c>
      <c r="ABJ44" s="619" t="s">
        <v>5069</v>
      </c>
      <c r="ABK44" s="619" t="s">
        <v>5073</v>
      </c>
      <c r="ABL44" s="619" t="s">
        <v>5077</v>
      </c>
      <c r="ABM44" s="619" t="s">
        <v>5081</v>
      </c>
      <c r="ABN44" s="619" t="s">
        <v>5085</v>
      </c>
      <c r="ABO44" s="619" t="s">
        <v>5088</v>
      </c>
      <c r="ABP44" s="619" t="s">
        <v>5091</v>
      </c>
      <c r="ABQ44" s="619" t="s">
        <v>5273</v>
      </c>
      <c r="ABR44" s="619" t="s">
        <v>5276</v>
      </c>
      <c r="ABS44" s="619" t="s">
        <v>5280</v>
      </c>
      <c r="ABT44" s="619" t="s">
        <v>5284</v>
      </c>
      <c r="ABU44" s="619" t="s">
        <v>5288</v>
      </c>
      <c r="ABV44" s="619" t="s">
        <v>5292</v>
      </c>
      <c r="ABW44" s="619" t="s">
        <v>5296</v>
      </c>
      <c r="ABX44" s="619" t="s">
        <v>5300</v>
      </c>
      <c r="ABY44" s="619" t="s">
        <v>5304</v>
      </c>
      <c r="ABZ44" s="619" t="s">
        <v>5451</v>
      </c>
      <c r="ACA44" s="619" t="s">
        <v>5455</v>
      </c>
      <c r="ACB44" s="619" t="s">
        <v>5459</v>
      </c>
      <c r="ACC44" s="619" t="s">
        <v>5463</v>
      </c>
      <c r="ACD44" s="619" t="s">
        <v>5467</v>
      </c>
      <c r="ACE44" s="619" t="s">
        <v>5471</v>
      </c>
      <c r="ACF44" s="619" t="s">
        <v>5475</v>
      </c>
      <c r="ACG44" s="619" t="s">
        <v>5479</v>
      </c>
      <c r="ACH44" s="619" t="s">
        <v>5483</v>
      </c>
      <c r="ACI44" s="619" t="s">
        <v>5487</v>
      </c>
      <c r="ACJ44" s="619" t="s">
        <v>5491</v>
      </c>
      <c r="ACK44" s="619" t="s">
        <v>5183</v>
      </c>
      <c r="ACL44" s="619" t="s">
        <v>5187</v>
      </c>
      <c r="ACM44" s="619" t="s">
        <v>5191</v>
      </c>
      <c r="ACN44" s="619" t="s">
        <v>5195</v>
      </c>
      <c r="ACO44" s="619" t="s">
        <v>5199</v>
      </c>
      <c r="ACP44" s="619" t="s">
        <v>5203</v>
      </c>
      <c r="ACQ44" s="619" t="s">
        <v>5207</v>
      </c>
      <c r="ACR44" s="619" t="s">
        <v>5211</v>
      </c>
      <c r="ACS44" s="619" t="s">
        <v>5215</v>
      </c>
      <c r="ACT44" s="619" t="s">
        <v>5219</v>
      </c>
      <c r="ACU44" s="619" t="s">
        <v>5223</v>
      </c>
      <c r="ACV44" s="619" t="s">
        <v>5227</v>
      </c>
      <c r="ACW44" s="619" t="s">
        <v>5231</v>
      </c>
      <c r="ACX44" s="619" t="s">
        <v>5235</v>
      </c>
      <c r="ACY44" s="619" t="s">
        <v>5239</v>
      </c>
      <c r="ACZ44" s="619" t="s">
        <v>5243</v>
      </c>
      <c r="ADA44" s="619" t="s">
        <v>5247</v>
      </c>
      <c r="ADB44" s="619" t="s">
        <v>5251</v>
      </c>
      <c r="ADC44" s="619" t="s">
        <v>5255</v>
      </c>
      <c r="ADD44" s="619" t="s">
        <v>5259</v>
      </c>
      <c r="ADE44" s="619" t="s">
        <v>5261</v>
      </c>
      <c r="ADF44" s="619" t="s">
        <v>5265</v>
      </c>
      <c r="ADG44" s="619" t="s">
        <v>5269</v>
      </c>
      <c r="ADH44" s="619" t="s">
        <v>5308</v>
      </c>
      <c r="ADI44" s="619" t="s">
        <v>5311</v>
      </c>
      <c r="ADJ44" s="619" t="s">
        <v>5315</v>
      </c>
      <c r="ADK44" s="619" t="s">
        <v>5319</v>
      </c>
      <c r="ADL44" s="619" t="s">
        <v>5323</v>
      </c>
      <c r="ADM44" s="619" t="s">
        <v>5327</v>
      </c>
      <c r="ADN44" s="619" t="s">
        <v>5329</v>
      </c>
      <c r="ADO44" s="619" t="s">
        <v>5333</v>
      </c>
      <c r="ADP44" s="619" t="s">
        <v>5337</v>
      </c>
      <c r="ADQ44" s="619" t="s">
        <v>5341</v>
      </c>
      <c r="ADR44" s="619" t="s">
        <v>5345</v>
      </c>
      <c r="ADS44" s="619" t="s">
        <v>5349</v>
      </c>
      <c r="ADT44" s="619" t="s">
        <v>5908</v>
      </c>
      <c r="ADU44" s="619" t="s">
        <v>5432</v>
      </c>
      <c r="ADV44" s="619" t="s">
        <v>5435</v>
      </c>
      <c r="ADW44" s="619" t="s">
        <v>5439</v>
      </c>
      <c r="ADX44" s="619" t="s">
        <v>5443</v>
      </c>
      <c r="ADY44" s="619" t="s">
        <v>5447</v>
      </c>
      <c r="ADZ44" s="619" t="s">
        <v>5919</v>
      </c>
      <c r="AEA44" s="619" t="s">
        <v>5353</v>
      </c>
      <c r="AEB44" s="619" t="s">
        <v>5356</v>
      </c>
      <c r="AEC44" s="619" t="s">
        <v>5360</v>
      </c>
      <c r="AED44" s="619" t="s">
        <v>5364</v>
      </c>
      <c r="AEE44" s="619" t="s">
        <v>5368</v>
      </c>
      <c r="AEF44" s="619" t="s">
        <v>5372</v>
      </c>
      <c r="AEG44" s="619" t="s">
        <v>5376</v>
      </c>
      <c r="AEH44" s="619" t="s">
        <v>5380</v>
      </c>
      <c r="AEI44" s="619" t="s">
        <v>5384</v>
      </c>
      <c r="AEJ44" s="619" t="s">
        <v>5388</v>
      </c>
      <c r="AEK44" s="619" t="s">
        <v>5392</v>
      </c>
      <c r="AEL44" s="619" t="s">
        <v>5396</v>
      </c>
      <c r="AEM44" s="619" t="s">
        <v>5400</v>
      </c>
      <c r="AEN44" s="619" t="s">
        <v>5404</v>
      </c>
      <c r="AEO44" s="619" t="s">
        <v>5408</v>
      </c>
      <c r="AEP44" s="619" t="s">
        <v>5412</v>
      </c>
      <c r="AEQ44" s="619" t="s">
        <v>5416</v>
      </c>
      <c r="AER44" s="619" t="s">
        <v>5420</v>
      </c>
      <c r="AES44" s="619" t="s">
        <v>5424</v>
      </c>
      <c r="AET44" s="619" t="s">
        <v>5428</v>
      </c>
      <c r="AEU44" s="619" t="s">
        <v>5589</v>
      </c>
      <c r="AEV44" s="619" t="s">
        <v>5592</v>
      </c>
      <c r="AEW44" s="619" t="s">
        <v>5596</v>
      </c>
      <c r="AEX44" s="619" t="s">
        <v>5600</v>
      </c>
      <c r="AEY44" s="619" t="s">
        <v>5604</v>
      </c>
      <c r="AEZ44" s="619" t="s">
        <v>5608</v>
      </c>
      <c r="AFA44" s="619" t="s">
        <v>5612</v>
      </c>
      <c r="AFB44" s="619" t="s">
        <v>5616</v>
      </c>
      <c r="AFC44" s="619" t="s">
        <v>5620</v>
      </c>
      <c r="AFD44" s="619" t="s">
        <v>5624</v>
      </c>
      <c r="AFE44" s="619" t="s">
        <v>5749</v>
      </c>
      <c r="AFF44" s="619" t="s">
        <v>5753</v>
      </c>
      <c r="AFG44" s="619" t="s">
        <v>5757</v>
      </c>
      <c r="AFH44" s="619" t="s">
        <v>5761</v>
      </c>
      <c r="AFI44" s="619" t="s">
        <v>5765</v>
      </c>
      <c r="AFJ44" s="619" t="s">
        <v>5769</v>
      </c>
      <c r="AFK44" s="619" t="s">
        <v>5773</v>
      </c>
      <c r="AFL44" s="619" t="s">
        <v>5777</v>
      </c>
      <c r="AFM44" s="619" t="s">
        <v>5781</v>
      </c>
      <c r="AFN44" s="619" t="s">
        <v>5785</v>
      </c>
      <c r="AFO44" s="619" t="s">
        <v>5789</v>
      </c>
      <c r="AFP44" s="619" t="s">
        <v>5793</v>
      </c>
      <c r="AFQ44" s="619" t="s">
        <v>5797</v>
      </c>
      <c r="AFR44" s="619" t="s">
        <v>5671</v>
      </c>
      <c r="AFS44" s="619" t="s">
        <v>5674</v>
      </c>
      <c r="AFT44" s="619" t="s">
        <v>5678</v>
      </c>
      <c r="AFU44" s="619" t="s">
        <v>5682</v>
      </c>
      <c r="AFV44" s="619" t="s">
        <v>5686</v>
      </c>
      <c r="AFW44" s="619" t="s">
        <v>5690</v>
      </c>
      <c r="AFX44" s="619" t="s">
        <v>5694</v>
      </c>
      <c r="AFY44" s="619" t="s">
        <v>5698</v>
      </c>
      <c r="AFZ44" s="619" t="s">
        <v>5702</v>
      </c>
      <c r="AGA44" s="619" t="s">
        <v>5706</v>
      </c>
      <c r="AGB44" s="619" t="s">
        <v>5710</v>
      </c>
      <c r="AGC44" s="619" t="s">
        <v>5714</v>
      </c>
      <c r="AGD44" s="619" t="s">
        <v>5628</v>
      </c>
      <c r="AGE44" s="619" t="s">
        <v>5631</v>
      </c>
      <c r="AGF44" s="619" t="s">
        <v>5635</v>
      </c>
      <c r="AGG44" s="619" t="s">
        <v>5639</v>
      </c>
      <c r="AGH44" s="619" t="s">
        <v>5643</v>
      </c>
      <c r="AGI44" s="619" t="s">
        <v>5647</v>
      </c>
      <c r="AGJ44" s="619" t="s">
        <v>5651</v>
      </c>
      <c r="AGK44" s="619" t="s">
        <v>5655</v>
      </c>
      <c r="AGL44" s="619" t="s">
        <v>5659</v>
      </c>
      <c r="AGM44" s="619" t="s">
        <v>5663</v>
      </c>
      <c r="AGN44" s="619" t="s">
        <v>5667</v>
      </c>
      <c r="AGO44" s="619" t="s">
        <v>5718</v>
      </c>
      <c r="AGP44" s="619" t="s">
        <v>5721</v>
      </c>
      <c r="AGQ44" s="619" t="s">
        <v>5725</v>
      </c>
      <c r="AGR44" s="619" t="s">
        <v>5729</v>
      </c>
      <c r="AGS44" s="619" t="s">
        <v>5733</v>
      </c>
      <c r="AGT44" s="619" t="s">
        <v>5737</v>
      </c>
      <c r="AGU44" s="619" t="s">
        <v>5741</v>
      </c>
      <c r="AGV44" s="619" t="s">
        <v>5745</v>
      </c>
      <c r="AGW44" s="619" t="s">
        <v>5495</v>
      </c>
      <c r="AGX44" s="619" t="s">
        <v>5499</v>
      </c>
      <c r="AGY44" s="619" t="s">
        <v>5502</v>
      </c>
      <c r="AGZ44" s="619" t="s">
        <v>5506</v>
      </c>
      <c r="AHA44" s="619" t="s">
        <v>5510</v>
      </c>
      <c r="AHB44" s="619" t="s">
        <v>5514</v>
      </c>
      <c r="AHC44" s="619" t="s">
        <v>5518</v>
      </c>
      <c r="AHD44" s="619" t="s">
        <v>5522</v>
      </c>
      <c r="AHE44" s="619" t="s">
        <v>5526</v>
      </c>
      <c r="AHF44" s="619" t="s">
        <v>5530</v>
      </c>
      <c r="AHG44" s="619" t="s">
        <v>5534</v>
      </c>
      <c r="AHH44" s="619" t="s">
        <v>5538</v>
      </c>
      <c r="AHI44" s="619" t="s">
        <v>5542</v>
      </c>
      <c r="AHJ44" s="619" t="s">
        <v>5546</v>
      </c>
      <c r="AHK44" s="619" t="s">
        <v>5550</v>
      </c>
      <c r="AHL44" s="619" t="s">
        <v>5554</v>
      </c>
      <c r="AHM44" s="619" t="s">
        <v>5558</v>
      </c>
      <c r="AHN44" s="619" t="s">
        <v>5562</v>
      </c>
      <c r="AHO44" s="619" t="s">
        <v>5565</v>
      </c>
      <c r="AHP44" s="619" t="s">
        <v>5569</v>
      </c>
      <c r="AHQ44" s="619" t="s">
        <v>5573</v>
      </c>
      <c r="AHR44" s="613" t="s">
        <v>5577</v>
      </c>
      <c r="AHS44" s="613" t="s">
        <v>5581</v>
      </c>
      <c r="AHT44" s="613" t="s">
        <v>5585</v>
      </c>
      <c r="AHU44" s="613" t="s">
        <v>6441</v>
      </c>
    </row>
    <row r="45" spans="1:910" x14ac:dyDescent="0.8">
      <c r="B45" s="618" t="s">
        <v>6028</v>
      </c>
      <c r="C45" s="619" t="s">
        <v>6029</v>
      </c>
      <c r="D45" s="619" t="s">
        <v>1262</v>
      </c>
      <c r="E45" s="619" t="s">
        <v>1263</v>
      </c>
      <c r="F45" s="619" t="s">
        <v>1264</v>
      </c>
      <c r="G45" s="619" t="s">
        <v>1265</v>
      </c>
      <c r="H45" s="619" t="s">
        <v>1266</v>
      </c>
      <c r="I45" s="619" t="s">
        <v>1267</v>
      </c>
      <c r="J45" s="619" t="s">
        <v>1268</v>
      </c>
      <c r="K45" s="619" t="s">
        <v>1269</v>
      </c>
      <c r="L45" s="619" t="s">
        <v>1270</v>
      </c>
      <c r="M45" s="619" t="s">
        <v>1271</v>
      </c>
      <c r="N45" s="619" t="s">
        <v>1272</v>
      </c>
      <c r="O45" s="619" t="s">
        <v>1273</v>
      </c>
      <c r="P45" s="619" t="s">
        <v>1274</v>
      </c>
      <c r="Q45" s="619" t="s">
        <v>1275</v>
      </c>
      <c r="R45" s="619" t="s">
        <v>1276</v>
      </c>
      <c r="S45" s="619" t="s">
        <v>1277</v>
      </c>
      <c r="T45" s="619" t="s">
        <v>1278</v>
      </c>
      <c r="U45" s="619" t="s">
        <v>1279</v>
      </c>
      <c r="W45" s="619" t="s">
        <v>1280</v>
      </c>
      <c r="X45" s="619" t="s">
        <v>2102</v>
      </c>
      <c r="Y45" s="619" t="s">
        <v>2103</v>
      </c>
      <c r="Z45" s="619" t="s">
        <v>1281</v>
      </c>
      <c r="AA45" s="619" t="s">
        <v>1282</v>
      </c>
      <c r="AB45" s="619" t="s">
        <v>1283</v>
      </c>
      <c r="AC45" s="619" t="s">
        <v>1284</v>
      </c>
      <c r="AD45" s="619" t="s">
        <v>2104</v>
      </c>
      <c r="AE45" s="619" t="s">
        <v>1285</v>
      </c>
      <c r="AF45" s="619" t="s">
        <v>1286</v>
      </c>
      <c r="AG45" s="619" t="s">
        <v>1287</v>
      </c>
      <c r="AH45" s="619" t="s">
        <v>1288</v>
      </c>
      <c r="AI45" s="619" t="s">
        <v>1289</v>
      </c>
      <c r="AJ45" s="619" t="s">
        <v>1290</v>
      </c>
      <c r="AK45" s="619" t="s">
        <v>1291</v>
      </c>
      <c r="AL45" s="619" t="s">
        <v>1292</v>
      </c>
      <c r="AM45" s="619" t="s">
        <v>1293</v>
      </c>
      <c r="AN45" s="619" t="s">
        <v>1294</v>
      </c>
      <c r="AO45" s="619" t="s">
        <v>1295</v>
      </c>
      <c r="AP45" s="619" t="s">
        <v>1296</v>
      </c>
      <c r="AQ45" s="619" t="s">
        <v>1297</v>
      </c>
      <c r="AR45" s="619" t="s">
        <v>1298</v>
      </c>
      <c r="AS45" s="619" t="s">
        <v>1299</v>
      </c>
      <c r="AT45" s="619" t="s">
        <v>1300</v>
      </c>
      <c r="AU45" s="619" t="s">
        <v>1301</v>
      </c>
      <c r="AV45" s="619" t="s">
        <v>1302</v>
      </c>
      <c r="AW45" s="619" t="s">
        <v>1303</v>
      </c>
      <c r="AX45" s="619" t="s">
        <v>1304</v>
      </c>
      <c r="AY45" s="619" t="s">
        <v>1305</v>
      </c>
      <c r="AZ45" s="619" t="s">
        <v>1306</v>
      </c>
      <c r="BA45" s="619" t="s">
        <v>1307</v>
      </c>
      <c r="BB45" s="619" t="s">
        <v>1308</v>
      </c>
      <c r="BC45" s="619" t="s">
        <v>1309</v>
      </c>
      <c r="BD45" s="619" t="s">
        <v>1310</v>
      </c>
      <c r="BE45" s="619" t="s">
        <v>1311</v>
      </c>
      <c r="BF45" s="619" t="s">
        <v>1312</v>
      </c>
      <c r="BG45" s="619" t="s">
        <v>1313</v>
      </c>
      <c r="BH45" s="619" t="s">
        <v>1314</v>
      </c>
      <c r="BI45" s="619" t="s">
        <v>2105</v>
      </c>
      <c r="BJ45" s="619" t="s">
        <v>1316</v>
      </c>
      <c r="BK45" s="619" t="s">
        <v>1317</v>
      </c>
      <c r="BL45" s="619" t="s">
        <v>1318</v>
      </c>
      <c r="BM45" s="619" t="s">
        <v>1319</v>
      </c>
      <c r="BN45" s="619" t="s">
        <v>1320</v>
      </c>
      <c r="BO45" s="619" t="s">
        <v>1321</v>
      </c>
      <c r="BP45" s="619" t="s">
        <v>1322</v>
      </c>
      <c r="BQ45" s="619" t="s">
        <v>2106</v>
      </c>
      <c r="BR45" s="619" t="s">
        <v>2107</v>
      </c>
      <c r="BS45" s="619" t="s">
        <v>1323</v>
      </c>
      <c r="BT45" s="619" t="s">
        <v>1324</v>
      </c>
      <c r="BU45" s="619" t="s">
        <v>1325</v>
      </c>
      <c r="BV45" s="619" t="s">
        <v>1326</v>
      </c>
      <c r="BW45" s="619" t="s">
        <v>1327</v>
      </c>
      <c r="BX45" s="619" t="s">
        <v>1328</v>
      </c>
      <c r="BY45" s="619" t="s">
        <v>1329</v>
      </c>
      <c r="BZ45" s="619" t="s">
        <v>1330</v>
      </c>
      <c r="CA45" s="619" t="s">
        <v>1331</v>
      </c>
      <c r="CB45" s="619" t="s">
        <v>1332</v>
      </c>
      <c r="CC45" s="619" t="s">
        <v>1333</v>
      </c>
      <c r="CD45" s="619" t="s">
        <v>1334</v>
      </c>
      <c r="CE45" s="619" t="s">
        <v>1335</v>
      </c>
      <c r="CF45" s="619" t="s">
        <v>1336</v>
      </c>
      <c r="CG45" s="619" t="s">
        <v>1337</v>
      </c>
      <c r="CH45" s="619" t="s">
        <v>1338</v>
      </c>
      <c r="CI45" s="619" t="s">
        <v>1339</v>
      </c>
      <c r="CJ45" s="619" t="s">
        <v>1340</v>
      </c>
      <c r="CK45" s="619" t="s">
        <v>1341</v>
      </c>
      <c r="CL45" s="619" t="s">
        <v>1342</v>
      </c>
      <c r="CM45" s="619" t="s">
        <v>1343</v>
      </c>
      <c r="CN45" s="619" t="s">
        <v>1344</v>
      </c>
      <c r="CO45" s="619" t="s">
        <v>1345</v>
      </c>
      <c r="CP45" s="619" t="s">
        <v>1346</v>
      </c>
      <c r="CQ45" s="619" t="s">
        <v>1347</v>
      </c>
      <c r="CR45" s="619" t="s">
        <v>1348</v>
      </c>
      <c r="CS45" s="619" t="s">
        <v>1349</v>
      </c>
      <c r="CT45" s="619" t="s">
        <v>1350</v>
      </c>
      <c r="CU45" s="619" t="s">
        <v>1351</v>
      </c>
      <c r="CV45" s="619" t="s">
        <v>1352</v>
      </c>
      <c r="CW45" s="619" t="s">
        <v>1353</v>
      </c>
      <c r="CX45" s="619" t="s">
        <v>1354</v>
      </c>
      <c r="CY45" s="619" t="s">
        <v>1355</v>
      </c>
      <c r="CZ45" s="619" t="s">
        <v>1356</v>
      </c>
      <c r="DA45" s="619" t="s">
        <v>1357</v>
      </c>
      <c r="DB45" s="619" t="s">
        <v>1358</v>
      </c>
      <c r="DC45" s="619" t="s">
        <v>1359</v>
      </c>
      <c r="DD45" s="619" t="s">
        <v>1360</v>
      </c>
      <c r="DE45" s="619" t="s">
        <v>1361</v>
      </c>
      <c r="DF45" s="619" t="s">
        <v>1362</v>
      </c>
      <c r="DG45" s="619" t="s">
        <v>1363</v>
      </c>
      <c r="DH45" s="619" t="s">
        <v>1364</v>
      </c>
      <c r="DI45" s="619" t="s">
        <v>1365</v>
      </c>
      <c r="DJ45" s="619" t="s">
        <v>1366</v>
      </c>
      <c r="DK45" s="619" t="s">
        <v>1367</v>
      </c>
      <c r="DL45" s="619" t="s">
        <v>1368</v>
      </c>
      <c r="DM45" s="619" t="s">
        <v>1369</v>
      </c>
      <c r="DN45" s="619" t="s">
        <v>1370</v>
      </c>
      <c r="DO45" s="619" t="s">
        <v>1371</v>
      </c>
      <c r="DP45" s="619" t="s">
        <v>1372</v>
      </c>
      <c r="DQ45" s="619" t="s">
        <v>1373</v>
      </c>
      <c r="DR45" s="619" t="s">
        <v>1374</v>
      </c>
      <c r="DS45" s="619" t="s">
        <v>1375</v>
      </c>
      <c r="DT45" s="619" t="s">
        <v>1376</v>
      </c>
      <c r="DU45" s="619" t="s">
        <v>1377</v>
      </c>
      <c r="DV45" s="619" t="s">
        <v>1378</v>
      </c>
      <c r="DW45" s="619" t="s">
        <v>1379</v>
      </c>
      <c r="DX45" s="619" t="s">
        <v>1380</v>
      </c>
      <c r="DY45" s="619" t="s">
        <v>1381</v>
      </c>
      <c r="DZ45" s="619" t="s">
        <v>1382</v>
      </c>
      <c r="EA45" s="619" t="s">
        <v>1383</v>
      </c>
      <c r="EB45" s="619" t="s">
        <v>1384</v>
      </c>
      <c r="EC45" s="619" t="s">
        <v>1385</v>
      </c>
      <c r="ED45" s="619" t="s">
        <v>1386</v>
      </c>
      <c r="EE45" s="619" t="s">
        <v>1387</v>
      </c>
      <c r="EF45" s="619" t="s">
        <v>1388</v>
      </c>
      <c r="EG45" s="619" t="s">
        <v>1389</v>
      </c>
      <c r="EH45" s="619" t="s">
        <v>1390</v>
      </c>
      <c r="EI45" s="619" t="s">
        <v>1391</v>
      </c>
      <c r="EJ45" s="619" t="s">
        <v>1392</v>
      </c>
      <c r="EK45" s="619" t="s">
        <v>1393</v>
      </c>
      <c r="EL45" s="619" t="s">
        <v>1394</v>
      </c>
      <c r="EM45" s="619" t="s">
        <v>1395</v>
      </c>
      <c r="EN45" s="619" t="s">
        <v>1396</v>
      </c>
      <c r="EO45" s="619" t="s">
        <v>1397</v>
      </c>
      <c r="EP45" s="619" t="s">
        <v>1398</v>
      </c>
      <c r="EQ45" s="619" t="s">
        <v>1399</v>
      </c>
      <c r="ER45" s="619" t="s">
        <v>1400</v>
      </c>
      <c r="ES45" s="619" t="s">
        <v>1401</v>
      </c>
      <c r="ET45" s="619" t="s">
        <v>1402</v>
      </c>
      <c r="EU45" s="619" t="s">
        <v>1403</v>
      </c>
      <c r="EV45" s="619" t="s">
        <v>1404</v>
      </c>
      <c r="EW45" s="619" t="s">
        <v>1405</v>
      </c>
      <c r="EX45" s="619" t="s">
        <v>1406</v>
      </c>
      <c r="EY45" s="619" t="s">
        <v>1407</v>
      </c>
      <c r="EZ45" s="619" t="s">
        <v>1408</v>
      </c>
      <c r="FA45" s="619" t="s">
        <v>1409</v>
      </c>
      <c r="FB45" s="619" t="s">
        <v>1410</v>
      </c>
      <c r="FC45" s="619" t="s">
        <v>1411</v>
      </c>
      <c r="FD45" s="619" t="s">
        <v>1412</v>
      </c>
      <c r="FE45" s="619" t="s">
        <v>1413</v>
      </c>
      <c r="FF45" s="619" t="s">
        <v>1414</v>
      </c>
      <c r="FG45" s="619" t="s">
        <v>1415</v>
      </c>
      <c r="FH45" s="619" t="s">
        <v>1416</v>
      </c>
      <c r="FI45" s="619" t="s">
        <v>2108</v>
      </c>
      <c r="FJ45" s="619" t="s">
        <v>1418</v>
      </c>
      <c r="FK45" s="619" t="s">
        <v>1419</v>
      </c>
      <c r="FL45" s="619" t="s">
        <v>1420</v>
      </c>
      <c r="FM45" s="619" t="s">
        <v>1421</v>
      </c>
      <c r="FN45" s="619" t="s">
        <v>1422</v>
      </c>
      <c r="FO45" s="619" t="s">
        <v>1423</v>
      </c>
      <c r="FP45" s="619" t="s">
        <v>2109</v>
      </c>
      <c r="FQ45" s="619" t="s">
        <v>2110</v>
      </c>
      <c r="FR45" s="619" t="s">
        <v>1426</v>
      </c>
      <c r="FS45" s="619" t="s">
        <v>1427</v>
      </c>
      <c r="FT45" s="619" t="s">
        <v>1428</v>
      </c>
      <c r="FU45" s="619" t="s">
        <v>1429</v>
      </c>
      <c r="FV45" s="619" t="s">
        <v>1430</v>
      </c>
      <c r="FW45" s="619" t="s">
        <v>1431</v>
      </c>
      <c r="FX45" s="619" t="s">
        <v>1432</v>
      </c>
      <c r="FY45" s="619" t="s">
        <v>1433</v>
      </c>
      <c r="FZ45" s="619" t="s">
        <v>1434</v>
      </c>
      <c r="GA45" s="619" t="s">
        <v>1435</v>
      </c>
      <c r="GB45" s="619" t="s">
        <v>1436</v>
      </c>
      <c r="GC45" s="619" t="s">
        <v>1437</v>
      </c>
      <c r="GD45" s="619" t="s">
        <v>1438</v>
      </c>
      <c r="GE45" s="619" t="s">
        <v>2111</v>
      </c>
      <c r="GF45" s="619" t="s">
        <v>1439</v>
      </c>
      <c r="GG45" s="619" t="s">
        <v>1440</v>
      </c>
      <c r="GH45" s="619" t="s">
        <v>1441</v>
      </c>
      <c r="GI45" s="619" t="s">
        <v>1442</v>
      </c>
      <c r="GJ45" s="619" t="s">
        <v>1443</v>
      </c>
      <c r="GK45" s="619" t="s">
        <v>1444</v>
      </c>
      <c r="GL45" s="619" t="s">
        <v>1445</v>
      </c>
      <c r="GM45" s="619" t="s">
        <v>1446</v>
      </c>
      <c r="GN45" s="619" t="s">
        <v>1447</v>
      </c>
      <c r="GO45" s="619" t="s">
        <v>1448</v>
      </c>
      <c r="GP45" s="619" t="s">
        <v>1449</v>
      </c>
      <c r="GQ45" s="619" t="s">
        <v>1450</v>
      </c>
      <c r="GR45" s="619" t="s">
        <v>1451</v>
      </c>
      <c r="GS45" s="619" t="s">
        <v>1452</v>
      </c>
      <c r="GT45" s="619" t="s">
        <v>1453</v>
      </c>
      <c r="GU45" s="619" t="s">
        <v>1454</v>
      </c>
      <c r="GV45" s="619" t="s">
        <v>1455</v>
      </c>
      <c r="GW45" s="619" t="s">
        <v>1456</v>
      </c>
      <c r="GX45" s="619" t="s">
        <v>1457</v>
      </c>
      <c r="GY45" s="619" t="s">
        <v>1458</v>
      </c>
      <c r="GZ45" s="619" t="s">
        <v>1459</v>
      </c>
      <c r="HA45" s="619" t="s">
        <v>1460</v>
      </c>
      <c r="HB45" s="619" t="s">
        <v>1461</v>
      </c>
      <c r="HC45" s="619" t="s">
        <v>1462</v>
      </c>
      <c r="HD45" s="619" t="s">
        <v>6318</v>
      </c>
      <c r="HE45" s="619" t="s">
        <v>1464</v>
      </c>
      <c r="HF45" s="619" t="s">
        <v>1465</v>
      </c>
      <c r="HG45" s="619" t="s">
        <v>1466</v>
      </c>
      <c r="HH45" s="619" t="s">
        <v>1467</v>
      </c>
      <c r="HI45" s="619" t="s">
        <v>1468</v>
      </c>
      <c r="HJ45" s="619" t="s">
        <v>2112</v>
      </c>
      <c r="HK45" s="619" t="s">
        <v>6377</v>
      </c>
      <c r="HL45" s="619" t="s">
        <v>1469</v>
      </c>
      <c r="HM45" s="619" t="s">
        <v>1470</v>
      </c>
      <c r="HN45" s="619" t="s">
        <v>1471</v>
      </c>
      <c r="HO45" s="619" t="s">
        <v>1472</v>
      </c>
      <c r="HP45" s="619" t="s">
        <v>1473</v>
      </c>
      <c r="HQ45" s="619" t="s">
        <v>1474</v>
      </c>
      <c r="HR45" s="619" t="s">
        <v>1475</v>
      </c>
      <c r="HS45" s="619" t="s">
        <v>1476</v>
      </c>
      <c r="HT45" s="619" t="s">
        <v>1477</v>
      </c>
      <c r="HU45" s="619" t="s">
        <v>1478</v>
      </c>
      <c r="HV45" s="619" t="s">
        <v>1479</v>
      </c>
      <c r="HW45" s="619" t="s">
        <v>1480</v>
      </c>
      <c r="HX45" s="619" t="s">
        <v>1481</v>
      </c>
      <c r="HY45" s="619" t="s">
        <v>1482</v>
      </c>
      <c r="HZ45" s="619" t="s">
        <v>1483</v>
      </c>
      <c r="IA45" s="619" t="s">
        <v>1484</v>
      </c>
      <c r="IB45" s="619" t="s">
        <v>1485</v>
      </c>
      <c r="IC45" s="619" t="s">
        <v>1486</v>
      </c>
      <c r="ID45" s="619" t="s">
        <v>1487</v>
      </c>
      <c r="IE45" s="619" t="s">
        <v>1488</v>
      </c>
      <c r="IF45" s="619" t="s">
        <v>1489</v>
      </c>
      <c r="IG45" s="619" t="s">
        <v>1490</v>
      </c>
      <c r="IH45" s="619" t="s">
        <v>1491</v>
      </c>
      <c r="II45" s="619" t="s">
        <v>1492</v>
      </c>
      <c r="IJ45" s="619" t="s">
        <v>1493</v>
      </c>
      <c r="IK45" s="619" t="s">
        <v>1494</v>
      </c>
      <c r="IL45" s="619" t="s">
        <v>1495</v>
      </c>
      <c r="IM45" s="619" t="s">
        <v>1496</v>
      </c>
      <c r="IN45" s="619" t="s">
        <v>1497</v>
      </c>
      <c r="IO45" s="619" t="s">
        <v>1498</v>
      </c>
      <c r="IP45" s="619" t="s">
        <v>1499</v>
      </c>
      <c r="IQ45" s="619" t="s">
        <v>1500</v>
      </c>
      <c r="IR45" s="619" t="s">
        <v>1501</v>
      </c>
      <c r="IS45" s="619" t="s">
        <v>1502</v>
      </c>
      <c r="IT45" s="619" t="s">
        <v>1503</v>
      </c>
      <c r="IU45" s="619" t="s">
        <v>1504</v>
      </c>
      <c r="IV45" s="619" t="s">
        <v>1505</v>
      </c>
      <c r="IW45" s="619" t="s">
        <v>1506</v>
      </c>
      <c r="IX45" s="619" t="s">
        <v>1507</v>
      </c>
      <c r="IY45" s="619" t="s">
        <v>1508</v>
      </c>
      <c r="IZ45" s="619" t="s">
        <v>1509</v>
      </c>
      <c r="JA45" s="619" t="s">
        <v>1510</v>
      </c>
      <c r="JB45" s="619" t="s">
        <v>1511</v>
      </c>
      <c r="JC45" s="619" t="s">
        <v>1512</v>
      </c>
      <c r="JD45" s="619" t="s">
        <v>1513</v>
      </c>
      <c r="JE45" s="619" t="s">
        <v>1514</v>
      </c>
      <c r="JF45" s="619" t="s">
        <v>1515</v>
      </c>
      <c r="JG45" s="619" t="s">
        <v>1516</v>
      </c>
      <c r="JH45" s="619" t="s">
        <v>1517</v>
      </c>
      <c r="JI45" s="619" t="s">
        <v>1518</v>
      </c>
      <c r="JJ45" s="619" t="s">
        <v>1519</v>
      </c>
      <c r="JK45" s="619" t="s">
        <v>1520</v>
      </c>
      <c r="JL45" s="619" t="s">
        <v>1521</v>
      </c>
      <c r="JM45" s="619" t="s">
        <v>1522</v>
      </c>
      <c r="JN45" s="619" t="s">
        <v>1523</v>
      </c>
      <c r="JO45" s="619" t="s">
        <v>1524</v>
      </c>
      <c r="JP45" s="619" t="s">
        <v>1525</v>
      </c>
      <c r="JQ45" s="619" t="s">
        <v>1526</v>
      </c>
      <c r="JR45" s="619" t="s">
        <v>1527</v>
      </c>
      <c r="JS45" s="619" t="s">
        <v>1528</v>
      </c>
      <c r="JT45" s="619" t="s">
        <v>1529</v>
      </c>
      <c r="JU45" s="619" t="s">
        <v>1530</v>
      </c>
      <c r="JV45" s="619" t="s">
        <v>1531</v>
      </c>
      <c r="JW45" s="619" t="s">
        <v>1532</v>
      </c>
      <c r="JX45" s="619" t="s">
        <v>1533</v>
      </c>
      <c r="JY45" s="619" t="s">
        <v>1534</v>
      </c>
      <c r="JZ45" s="619" t="s">
        <v>1535</v>
      </c>
      <c r="KA45" s="619" t="s">
        <v>1536</v>
      </c>
      <c r="KB45" s="619" t="s">
        <v>1537</v>
      </c>
      <c r="KC45" s="619" t="s">
        <v>1538</v>
      </c>
      <c r="KD45" s="619" t="s">
        <v>1539</v>
      </c>
      <c r="KE45" s="619" t="s">
        <v>1540</v>
      </c>
      <c r="KF45" s="619" t="s">
        <v>1541</v>
      </c>
      <c r="KG45" s="619" t="s">
        <v>1542</v>
      </c>
      <c r="KH45" s="619" t="s">
        <v>1543</v>
      </c>
      <c r="KI45" s="619" t="s">
        <v>5915</v>
      </c>
      <c r="KJ45" s="619" t="s">
        <v>1544</v>
      </c>
      <c r="KK45" s="619" t="s">
        <v>1545</v>
      </c>
      <c r="KL45" s="619" t="s">
        <v>1546</v>
      </c>
      <c r="KM45" s="619" t="s">
        <v>1547</v>
      </c>
      <c r="KN45" s="619" t="s">
        <v>1548</v>
      </c>
      <c r="KO45" s="619" t="s">
        <v>1549</v>
      </c>
      <c r="KP45" s="619" t="s">
        <v>1550</v>
      </c>
      <c r="KQ45" s="619" t="s">
        <v>1551</v>
      </c>
      <c r="KR45" s="619" t="s">
        <v>1552</v>
      </c>
      <c r="KS45" s="619" t="s">
        <v>1553</v>
      </c>
      <c r="KT45" s="619" t="s">
        <v>1554</v>
      </c>
      <c r="KU45" s="619" t="s">
        <v>1555</v>
      </c>
      <c r="KV45" s="619" t="s">
        <v>1556</v>
      </c>
      <c r="KW45" s="619" t="s">
        <v>1557</v>
      </c>
      <c r="KX45" s="619" t="s">
        <v>1558</v>
      </c>
      <c r="KY45" s="619" t="s">
        <v>1559</v>
      </c>
      <c r="KZ45" s="619" t="s">
        <v>1560</v>
      </c>
      <c r="LA45" s="619" t="s">
        <v>1561</v>
      </c>
      <c r="LB45" s="619" t="s">
        <v>1562</v>
      </c>
      <c r="LC45" s="619" t="s">
        <v>1563</v>
      </c>
      <c r="LD45" s="619" t="s">
        <v>1564</v>
      </c>
      <c r="LE45" s="619" t="s">
        <v>1565</v>
      </c>
      <c r="LF45" s="619" t="s">
        <v>1566</v>
      </c>
      <c r="LG45" s="619" t="s">
        <v>1567</v>
      </c>
      <c r="LH45" s="619" t="s">
        <v>1568</v>
      </c>
      <c r="LI45" s="619" t="s">
        <v>1569</v>
      </c>
      <c r="LJ45" s="619" t="s">
        <v>1570</v>
      </c>
      <c r="LK45" s="619" t="s">
        <v>1571</v>
      </c>
      <c r="LL45" s="619" t="s">
        <v>1572</v>
      </c>
      <c r="LM45" s="619" t="s">
        <v>1573</v>
      </c>
      <c r="LN45" s="619" t="s">
        <v>1574</v>
      </c>
      <c r="LO45" s="619" t="s">
        <v>1575</v>
      </c>
      <c r="LP45" s="619" t="s">
        <v>1576</v>
      </c>
      <c r="LQ45" s="619" t="s">
        <v>1577</v>
      </c>
      <c r="LR45" s="619" t="s">
        <v>1578</v>
      </c>
      <c r="LS45" s="619" t="s">
        <v>2113</v>
      </c>
      <c r="LT45" s="619" t="s">
        <v>1579</v>
      </c>
      <c r="LU45" s="619" t="s">
        <v>1580</v>
      </c>
      <c r="LV45" s="619" t="s">
        <v>1581</v>
      </c>
      <c r="LW45" s="619" t="s">
        <v>6319</v>
      </c>
      <c r="LX45" s="619" t="s">
        <v>1583</v>
      </c>
      <c r="LY45" s="619" t="s">
        <v>1584</v>
      </c>
      <c r="LZ45" s="619" t="s">
        <v>1585</v>
      </c>
      <c r="MA45" s="619" t="s">
        <v>1586</v>
      </c>
      <c r="MB45" s="619" t="s">
        <v>1587</v>
      </c>
      <c r="MC45" s="619" t="s">
        <v>1588</v>
      </c>
      <c r="MD45" s="619" t="s">
        <v>1589</v>
      </c>
      <c r="ME45" s="619" t="s">
        <v>1590</v>
      </c>
      <c r="MF45" s="619" t="s">
        <v>1591</v>
      </c>
      <c r="MG45" s="619" t="s">
        <v>1592</v>
      </c>
      <c r="MH45" s="619" t="s">
        <v>1593</v>
      </c>
      <c r="MI45" s="619" t="s">
        <v>1594</v>
      </c>
      <c r="MJ45" s="619" t="s">
        <v>1595</v>
      </c>
      <c r="MK45" s="619" t="s">
        <v>1596</v>
      </c>
      <c r="ML45" s="619" t="s">
        <v>1597</v>
      </c>
      <c r="MM45" s="619" t="s">
        <v>1598</v>
      </c>
      <c r="MN45" s="619" t="s">
        <v>1599</v>
      </c>
      <c r="MO45" s="619" t="s">
        <v>1600</v>
      </c>
      <c r="MP45" s="619" t="s">
        <v>1601</v>
      </c>
      <c r="MQ45" s="619" t="s">
        <v>1602</v>
      </c>
      <c r="MR45" s="619" t="s">
        <v>1603</v>
      </c>
      <c r="MS45" s="619" t="s">
        <v>1604</v>
      </c>
      <c r="MT45" s="619" t="s">
        <v>1605</v>
      </c>
      <c r="MU45" s="619" t="s">
        <v>6320</v>
      </c>
      <c r="MV45" s="619" t="s">
        <v>1607</v>
      </c>
      <c r="MW45" s="619" t="s">
        <v>1608</v>
      </c>
      <c r="MX45" s="619" t="s">
        <v>1609</v>
      </c>
      <c r="MY45" s="619" t="s">
        <v>1610</v>
      </c>
      <c r="MZ45" s="619" t="s">
        <v>1611</v>
      </c>
      <c r="NA45" s="619" t="s">
        <v>1612</v>
      </c>
      <c r="NB45" s="619" t="s">
        <v>1613</v>
      </c>
      <c r="NC45" s="619" t="s">
        <v>1614</v>
      </c>
      <c r="ND45" s="619" t="s">
        <v>1615</v>
      </c>
      <c r="NE45" s="619" t="s">
        <v>2114</v>
      </c>
      <c r="NF45" s="619" t="s">
        <v>1616</v>
      </c>
      <c r="NG45" s="619" t="s">
        <v>1617</v>
      </c>
      <c r="NH45" s="619" t="s">
        <v>1618</v>
      </c>
      <c r="NI45" s="619" t="s">
        <v>2115</v>
      </c>
      <c r="NJ45" s="619" t="s">
        <v>1619</v>
      </c>
      <c r="NK45" s="619" t="s">
        <v>1620</v>
      </c>
      <c r="NL45" s="619" t="s">
        <v>1621</v>
      </c>
      <c r="NM45" s="619" t="s">
        <v>1622</v>
      </c>
      <c r="NN45" s="619" t="s">
        <v>1623</v>
      </c>
      <c r="NO45" s="619" t="s">
        <v>1624</v>
      </c>
      <c r="NP45" s="619" t="s">
        <v>1625</v>
      </c>
      <c r="NQ45" s="619" t="s">
        <v>2116</v>
      </c>
      <c r="NR45" s="619" t="s">
        <v>1627</v>
      </c>
      <c r="NS45" s="619" t="s">
        <v>1628</v>
      </c>
      <c r="NT45" s="619" t="s">
        <v>1629</v>
      </c>
      <c r="NU45" s="619" t="s">
        <v>1630</v>
      </c>
      <c r="NV45" s="619" t="s">
        <v>1631</v>
      </c>
      <c r="NW45" s="619" t="s">
        <v>1632</v>
      </c>
      <c r="NX45" s="619" t="s">
        <v>1633</v>
      </c>
      <c r="NY45" s="619" t="s">
        <v>1634</v>
      </c>
      <c r="NZ45" s="619" t="s">
        <v>2117</v>
      </c>
      <c r="OA45" s="619" t="s">
        <v>1635</v>
      </c>
      <c r="OB45" s="619" t="s">
        <v>1636</v>
      </c>
      <c r="OC45" s="619" t="s">
        <v>1637</v>
      </c>
      <c r="OD45" s="619" t="s">
        <v>1638</v>
      </c>
      <c r="OE45" s="619" t="s">
        <v>1639</v>
      </c>
      <c r="OF45" s="619" t="s">
        <v>1640</v>
      </c>
      <c r="OG45" s="619" t="s">
        <v>6321</v>
      </c>
      <c r="OH45" s="619" t="s">
        <v>1641</v>
      </c>
      <c r="OI45" s="619" t="s">
        <v>2119</v>
      </c>
      <c r="OJ45" s="619" t="s">
        <v>1642</v>
      </c>
      <c r="OK45" s="619" t="s">
        <v>1643</v>
      </c>
      <c r="OL45" s="619" t="s">
        <v>1646</v>
      </c>
      <c r="OM45" s="619" t="s">
        <v>1644</v>
      </c>
      <c r="ON45" s="619" t="s">
        <v>1645</v>
      </c>
      <c r="OO45" s="619" t="s">
        <v>6322</v>
      </c>
      <c r="OP45" s="619" t="s">
        <v>1648</v>
      </c>
      <c r="OQ45" s="619" t="s">
        <v>2120</v>
      </c>
      <c r="OR45" s="619" t="s">
        <v>1649</v>
      </c>
      <c r="OS45" s="619" t="s">
        <v>1650</v>
      </c>
      <c r="OT45" s="619" t="s">
        <v>2121</v>
      </c>
      <c r="OU45" s="619" t="s">
        <v>1652</v>
      </c>
      <c r="OV45" s="619" t="s">
        <v>1653</v>
      </c>
      <c r="OW45" s="619" t="s">
        <v>1654</v>
      </c>
      <c r="OX45" s="619" t="s">
        <v>1655</v>
      </c>
      <c r="OY45" s="619" t="s">
        <v>1656</v>
      </c>
      <c r="OZ45" s="619" t="s">
        <v>2122</v>
      </c>
      <c r="PA45" s="619" t="s">
        <v>1657</v>
      </c>
      <c r="PB45" s="619" t="s">
        <v>2123</v>
      </c>
      <c r="PC45" s="619" t="s">
        <v>2124</v>
      </c>
      <c r="PD45" s="619" t="s">
        <v>1658</v>
      </c>
      <c r="PE45" s="619" t="s">
        <v>1659</v>
      </c>
      <c r="PF45" s="619" t="s">
        <v>2125</v>
      </c>
      <c r="PG45" s="619" t="s">
        <v>1661</v>
      </c>
      <c r="PH45" s="619" t="s">
        <v>1662</v>
      </c>
      <c r="PI45" s="619" t="s">
        <v>1663</v>
      </c>
      <c r="PJ45" s="619" t="s">
        <v>1664</v>
      </c>
      <c r="PK45" s="619" t="s">
        <v>1665</v>
      </c>
      <c r="PL45" s="619" t="s">
        <v>1666</v>
      </c>
      <c r="PM45" s="619" t="s">
        <v>1667</v>
      </c>
      <c r="PN45" s="619" t="s">
        <v>1668</v>
      </c>
      <c r="PO45" s="619" t="s">
        <v>1669</v>
      </c>
      <c r="PP45" s="619" t="s">
        <v>1670</v>
      </c>
      <c r="PQ45" s="619" t="s">
        <v>1671</v>
      </c>
      <c r="PR45" s="619" t="s">
        <v>2126</v>
      </c>
      <c r="PS45" s="619" t="s">
        <v>2127</v>
      </c>
      <c r="PT45" s="619" t="s">
        <v>2128</v>
      </c>
      <c r="PU45" s="619" t="s">
        <v>2129</v>
      </c>
      <c r="PV45" s="619" t="s">
        <v>1672</v>
      </c>
      <c r="PW45" s="619" t="s">
        <v>1673</v>
      </c>
      <c r="PX45" s="619" t="s">
        <v>1674</v>
      </c>
      <c r="PY45" s="619" t="s">
        <v>1675</v>
      </c>
      <c r="PZ45" s="619" t="s">
        <v>2130</v>
      </c>
      <c r="QA45" s="619" t="s">
        <v>1676</v>
      </c>
      <c r="QB45" s="619" t="s">
        <v>1677</v>
      </c>
      <c r="QC45" s="619" t="s">
        <v>1678</v>
      </c>
      <c r="QD45" s="619" t="s">
        <v>1679</v>
      </c>
      <c r="QE45" s="619" t="s">
        <v>1680</v>
      </c>
      <c r="QF45" s="619" t="s">
        <v>1681</v>
      </c>
      <c r="QG45" s="619" t="s">
        <v>1682</v>
      </c>
      <c r="QH45" s="619" t="s">
        <v>1683</v>
      </c>
      <c r="QI45" s="619" t="s">
        <v>1684</v>
      </c>
      <c r="QJ45" s="619" t="s">
        <v>1685</v>
      </c>
      <c r="QK45" s="619" t="s">
        <v>1686</v>
      </c>
      <c r="QL45" s="619" t="s">
        <v>1687</v>
      </c>
      <c r="QM45" s="619" t="s">
        <v>1688</v>
      </c>
      <c r="QN45" s="619" t="s">
        <v>1689</v>
      </c>
      <c r="QO45" s="619" t="s">
        <v>1690</v>
      </c>
      <c r="QP45" s="619" t="s">
        <v>1691</v>
      </c>
      <c r="QQ45" s="619" t="s">
        <v>1692</v>
      </c>
      <c r="QR45" s="619" t="s">
        <v>2131</v>
      </c>
      <c r="QS45" s="619" t="s">
        <v>2132</v>
      </c>
      <c r="QT45" s="619" t="s">
        <v>2133</v>
      </c>
      <c r="QU45" s="619" t="s">
        <v>2134</v>
      </c>
      <c r="QV45" s="619" t="s">
        <v>1693</v>
      </c>
      <c r="QW45" s="619" t="s">
        <v>1694</v>
      </c>
      <c r="QX45" s="619" t="s">
        <v>1695</v>
      </c>
      <c r="QY45" s="619" t="s">
        <v>1696</v>
      </c>
      <c r="QZ45" s="619" t="s">
        <v>1697</v>
      </c>
      <c r="RA45" s="619" t="s">
        <v>1698</v>
      </c>
      <c r="RB45" s="619" t="s">
        <v>1699</v>
      </c>
      <c r="RC45" s="619" t="s">
        <v>1700</v>
      </c>
      <c r="RD45" s="619" t="s">
        <v>1701</v>
      </c>
      <c r="RE45" s="619" t="s">
        <v>1702</v>
      </c>
      <c r="RF45" s="619" t="s">
        <v>1703</v>
      </c>
      <c r="RG45" s="619" t="s">
        <v>2135</v>
      </c>
      <c r="RH45" s="619" t="s">
        <v>2136</v>
      </c>
      <c r="RI45" s="619" t="s">
        <v>6323</v>
      </c>
      <c r="RJ45" s="619" t="s">
        <v>1705</v>
      </c>
      <c r="RK45" s="619" t="s">
        <v>1706</v>
      </c>
      <c r="RL45" s="619" t="s">
        <v>1707</v>
      </c>
      <c r="RM45" s="619" t="s">
        <v>1708</v>
      </c>
      <c r="RN45" s="619" t="s">
        <v>1709</v>
      </c>
      <c r="RO45" s="619" t="s">
        <v>1710</v>
      </c>
      <c r="RP45" s="619" t="s">
        <v>1711</v>
      </c>
      <c r="RQ45" s="619" t="s">
        <v>1712</v>
      </c>
      <c r="RR45" s="619" t="s">
        <v>1713</v>
      </c>
      <c r="RS45" s="619" t="s">
        <v>1714</v>
      </c>
      <c r="RT45" s="619" t="s">
        <v>1715</v>
      </c>
      <c r="RU45" s="619" t="s">
        <v>1716</v>
      </c>
      <c r="RV45" s="619" t="s">
        <v>1717</v>
      </c>
      <c r="RW45" s="619" t="s">
        <v>1718</v>
      </c>
      <c r="RX45" s="619" t="s">
        <v>1719</v>
      </c>
      <c r="RY45" s="619" t="s">
        <v>1720</v>
      </c>
      <c r="RZ45" s="619" t="s">
        <v>2137</v>
      </c>
      <c r="SA45" s="619" t="s">
        <v>2138</v>
      </c>
      <c r="SB45" s="619" t="s">
        <v>2139</v>
      </c>
      <c r="SC45" s="619" t="s">
        <v>1723</v>
      </c>
      <c r="SD45" s="619" t="s">
        <v>1724</v>
      </c>
      <c r="SE45" s="619" t="s">
        <v>1725</v>
      </c>
      <c r="SF45" s="619" t="s">
        <v>1726</v>
      </c>
      <c r="SG45" s="619" t="s">
        <v>1727</v>
      </c>
      <c r="SH45" s="619" t="s">
        <v>1728</v>
      </c>
      <c r="SI45" s="619" t="s">
        <v>1729</v>
      </c>
      <c r="SJ45" s="619" t="s">
        <v>1730</v>
      </c>
      <c r="SK45" s="619" t="s">
        <v>1731</v>
      </c>
      <c r="SL45" s="619" t="s">
        <v>1732</v>
      </c>
      <c r="SM45" s="619" t="s">
        <v>1733</v>
      </c>
      <c r="SN45" s="619" t="s">
        <v>2140</v>
      </c>
      <c r="SO45" s="619" t="s">
        <v>1734</v>
      </c>
      <c r="SP45" s="619" t="s">
        <v>1735</v>
      </c>
      <c r="SQ45" s="619" t="s">
        <v>1736</v>
      </c>
      <c r="SR45" s="619" t="s">
        <v>1737</v>
      </c>
      <c r="SS45" s="619" t="s">
        <v>1738</v>
      </c>
      <c r="ST45" s="619" t="s">
        <v>1739</v>
      </c>
      <c r="SU45" s="619" t="s">
        <v>1740</v>
      </c>
      <c r="SV45" s="619" t="s">
        <v>1741</v>
      </c>
      <c r="SW45" s="619" t="s">
        <v>1742</v>
      </c>
      <c r="SX45" s="619" t="s">
        <v>1743</v>
      </c>
      <c r="SY45" s="619" t="s">
        <v>1744</v>
      </c>
      <c r="SZ45" s="619" t="s">
        <v>1745</v>
      </c>
      <c r="TA45" s="619" t="s">
        <v>1746</v>
      </c>
      <c r="TB45" s="619" t="s">
        <v>1747</v>
      </c>
      <c r="TC45" s="619" t="s">
        <v>1748</v>
      </c>
      <c r="TD45" s="619" t="s">
        <v>1749</v>
      </c>
      <c r="TE45" s="619" t="s">
        <v>1750</v>
      </c>
      <c r="TF45" s="619" t="s">
        <v>1751</v>
      </c>
      <c r="TG45" s="619" t="s">
        <v>1752</v>
      </c>
      <c r="TH45" s="619" t="s">
        <v>1753</v>
      </c>
      <c r="TI45" s="619" t="s">
        <v>1754</v>
      </c>
      <c r="TJ45" s="619" t="s">
        <v>2141</v>
      </c>
      <c r="TK45" s="619" t="s">
        <v>1755</v>
      </c>
      <c r="TL45" s="619" t="s">
        <v>1756</v>
      </c>
      <c r="TM45" s="619" t="s">
        <v>1757</v>
      </c>
      <c r="TN45" s="619" t="s">
        <v>1758</v>
      </c>
      <c r="TO45" s="619" t="s">
        <v>1759</v>
      </c>
      <c r="TP45" s="619" t="s">
        <v>1760</v>
      </c>
      <c r="TQ45" s="619" t="s">
        <v>1761</v>
      </c>
      <c r="TR45" s="619" t="s">
        <v>1762</v>
      </c>
      <c r="TS45" s="619" t="s">
        <v>1763</v>
      </c>
      <c r="TT45" s="619" t="s">
        <v>1764</v>
      </c>
      <c r="TU45" s="619" t="s">
        <v>1765</v>
      </c>
      <c r="TV45" s="619" t="s">
        <v>1766</v>
      </c>
      <c r="TW45" s="619" t="s">
        <v>1767</v>
      </c>
      <c r="TX45" s="619" t="s">
        <v>1768</v>
      </c>
      <c r="TY45" s="619" t="s">
        <v>1769</v>
      </c>
      <c r="TZ45" s="619" t="s">
        <v>1770</v>
      </c>
      <c r="UA45" s="619" t="s">
        <v>2142</v>
      </c>
      <c r="UB45" s="619" t="s">
        <v>1771</v>
      </c>
      <c r="UC45" s="619" t="s">
        <v>1772</v>
      </c>
      <c r="UD45" s="619" t="s">
        <v>1773</v>
      </c>
      <c r="UE45" s="619" t="s">
        <v>1774</v>
      </c>
      <c r="UF45" s="619" t="s">
        <v>1775</v>
      </c>
      <c r="UG45" s="619" t="s">
        <v>1776</v>
      </c>
      <c r="UH45" s="619" t="s">
        <v>1777</v>
      </c>
      <c r="UI45" s="619" t="s">
        <v>2143</v>
      </c>
      <c r="UJ45" s="619" t="s">
        <v>2144</v>
      </c>
      <c r="UK45" s="619" t="s">
        <v>2145</v>
      </c>
      <c r="UL45" s="619" t="s">
        <v>1778</v>
      </c>
      <c r="UM45" s="619" t="s">
        <v>1779</v>
      </c>
      <c r="UN45" s="619" t="s">
        <v>1780</v>
      </c>
      <c r="UO45" s="619" t="s">
        <v>1781</v>
      </c>
      <c r="UP45" s="619" t="s">
        <v>1782</v>
      </c>
      <c r="UQ45" s="619" t="s">
        <v>1783</v>
      </c>
      <c r="UR45" s="619" t="s">
        <v>1784</v>
      </c>
      <c r="US45" s="619" t="s">
        <v>1785</v>
      </c>
      <c r="UT45" s="619" t="s">
        <v>1786</v>
      </c>
      <c r="UU45" s="619" t="s">
        <v>2146</v>
      </c>
      <c r="UV45" s="619" t="s">
        <v>1787</v>
      </c>
      <c r="UW45" s="619" t="s">
        <v>1788</v>
      </c>
      <c r="UX45" s="619" t="s">
        <v>1789</v>
      </c>
      <c r="UY45" s="619" t="s">
        <v>1790</v>
      </c>
      <c r="UZ45" s="619" t="s">
        <v>1791</v>
      </c>
      <c r="VA45" s="619" t="s">
        <v>1792</v>
      </c>
      <c r="VB45" s="619" t="s">
        <v>1793</v>
      </c>
      <c r="VC45" s="619" t="s">
        <v>1794</v>
      </c>
      <c r="VD45" s="619" t="s">
        <v>1795</v>
      </c>
      <c r="VE45" s="619" t="s">
        <v>1796</v>
      </c>
      <c r="VF45" s="619" t="s">
        <v>1797</v>
      </c>
      <c r="VG45" s="619" t="s">
        <v>1798</v>
      </c>
      <c r="VH45" s="619" t="s">
        <v>1799</v>
      </c>
      <c r="VI45" s="619" t="s">
        <v>1800</v>
      </c>
      <c r="VJ45" s="619" t="s">
        <v>1801</v>
      </c>
      <c r="VK45" s="619" t="s">
        <v>2147</v>
      </c>
      <c r="VL45" s="619" t="s">
        <v>2148</v>
      </c>
      <c r="VM45" s="619" t="s">
        <v>2149</v>
      </c>
      <c r="VN45" s="619" t="s">
        <v>1805</v>
      </c>
      <c r="VO45" s="619" t="s">
        <v>1806</v>
      </c>
      <c r="VP45" s="619" t="s">
        <v>1807</v>
      </c>
      <c r="VQ45" s="619" t="s">
        <v>1808</v>
      </c>
      <c r="VR45" s="619" t="s">
        <v>1809</v>
      </c>
      <c r="VS45" s="619" t="s">
        <v>1810</v>
      </c>
      <c r="VT45" s="619" t="s">
        <v>1811</v>
      </c>
      <c r="VU45" s="619" t="s">
        <v>1812</v>
      </c>
      <c r="VV45" s="619" t="s">
        <v>1813</v>
      </c>
      <c r="VW45" s="619" t="s">
        <v>2150</v>
      </c>
      <c r="VX45" s="619" t="s">
        <v>1814</v>
      </c>
      <c r="VY45" s="619" t="s">
        <v>1815</v>
      </c>
      <c r="VZ45" s="619" t="s">
        <v>1816</v>
      </c>
      <c r="WA45" s="619" t="s">
        <v>1817</v>
      </c>
      <c r="WB45" s="619" t="s">
        <v>1818</v>
      </c>
      <c r="WC45" s="619" t="s">
        <v>1819</v>
      </c>
      <c r="WD45" s="619" t="s">
        <v>1820</v>
      </c>
      <c r="WE45" s="619" t="s">
        <v>1821</v>
      </c>
      <c r="WF45" s="619" t="s">
        <v>1822</v>
      </c>
      <c r="WG45" s="619" t="s">
        <v>1823</v>
      </c>
      <c r="WH45" s="619" t="s">
        <v>1824</v>
      </c>
      <c r="WI45" s="619" t="s">
        <v>1825</v>
      </c>
      <c r="WJ45" s="619" t="s">
        <v>1826</v>
      </c>
      <c r="WK45" s="619" t="s">
        <v>1827</v>
      </c>
      <c r="WL45" s="619" t="s">
        <v>1828</v>
      </c>
      <c r="WM45" s="619" t="s">
        <v>1829</v>
      </c>
      <c r="WN45" s="619" t="s">
        <v>1830</v>
      </c>
      <c r="WO45" s="619" t="s">
        <v>1831</v>
      </c>
      <c r="WP45" s="619" t="s">
        <v>1832</v>
      </c>
      <c r="WQ45" s="619" t="s">
        <v>1833</v>
      </c>
      <c r="WR45" s="619" t="s">
        <v>1834</v>
      </c>
      <c r="WS45" s="619" t="s">
        <v>1835</v>
      </c>
      <c r="WT45" s="619" t="s">
        <v>1836</v>
      </c>
      <c r="WU45" s="619" t="s">
        <v>1837</v>
      </c>
      <c r="WV45" s="619" t="s">
        <v>1838</v>
      </c>
      <c r="WW45" s="619" t="s">
        <v>2151</v>
      </c>
      <c r="WX45" s="619" t="s">
        <v>2152</v>
      </c>
      <c r="WY45" s="619" t="s">
        <v>1839</v>
      </c>
      <c r="WZ45" s="619" t="s">
        <v>1840</v>
      </c>
      <c r="XA45" s="619" t="s">
        <v>1841</v>
      </c>
      <c r="XB45" s="619" t="s">
        <v>2153</v>
      </c>
      <c r="XC45" s="619" t="s">
        <v>1842</v>
      </c>
      <c r="XD45" s="619" t="s">
        <v>1843</v>
      </c>
      <c r="XE45" s="619" t="s">
        <v>1844</v>
      </c>
      <c r="XF45" s="619" t="s">
        <v>1845</v>
      </c>
      <c r="XG45" s="619" t="s">
        <v>2154</v>
      </c>
      <c r="XH45" s="619" t="s">
        <v>2155</v>
      </c>
      <c r="XI45" s="619" t="s">
        <v>2156</v>
      </c>
      <c r="XJ45" s="619" t="s">
        <v>1849</v>
      </c>
      <c r="XK45" s="619" t="s">
        <v>1850</v>
      </c>
      <c r="XL45" s="619" t="s">
        <v>1851</v>
      </c>
      <c r="XM45" s="619" t="s">
        <v>2157</v>
      </c>
      <c r="XN45" s="619" t="s">
        <v>1852</v>
      </c>
      <c r="XO45" s="619" t="s">
        <v>1853</v>
      </c>
      <c r="XP45" s="619" t="s">
        <v>1854</v>
      </c>
      <c r="XQ45" s="619" t="s">
        <v>1855</v>
      </c>
      <c r="XR45" s="619" t="s">
        <v>1856</v>
      </c>
      <c r="XS45" s="619" t="s">
        <v>1857</v>
      </c>
      <c r="XT45" s="619" t="s">
        <v>1858</v>
      </c>
      <c r="XU45" s="619" t="s">
        <v>1859</v>
      </c>
      <c r="XV45" s="619" t="s">
        <v>1860</v>
      </c>
      <c r="XW45" s="619" t="s">
        <v>1861</v>
      </c>
      <c r="XX45" s="619" t="s">
        <v>1862</v>
      </c>
      <c r="XY45" s="619" t="s">
        <v>1863</v>
      </c>
      <c r="XZ45" s="619" t="s">
        <v>1864</v>
      </c>
      <c r="YA45" s="619" t="s">
        <v>1865</v>
      </c>
      <c r="YB45" s="619" t="s">
        <v>1866</v>
      </c>
      <c r="YC45" s="619" t="s">
        <v>1867</v>
      </c>
      <c r="YD45" s="619" t="s">
        <v>1868</v>
      </c>
      <c r="YE45" s="619" t="s">
        <v>2158</v>
      </c>
      <c r="YF45" s="619" t="s">
        <v>2159</v>
      </c>
      <c r="YG45" s="619" t="s">
        <v>1870</v>
      </c>
      <c r="YH45" s="619" t="s">
        <v>1871</v>
      </c>
      <c r="YI45" s="619" t="s">
        <v>1872</v>
      </c>
      <c r="YJ45" s="619" t="s">
        <v>1873</v>
      </c>
      <c r="YK45" s="619" t="s">
        <v>2160</v>
      </c>
      <c r="YL45" s="619" t="s">
        <v>1874</v>
      </c>
      <c r="YM45" s="619" t="s">
        <v>1875</v>
      </c>
      <c r="YN45" s="619" t="s">
        <v>1876</v>
      </c>
      <c r="YO45" s="619" t="s">
        <v>1877</v>
      </c>
      <c r="YP45" s="619" t="s">
        <v>1878</v>
      </c>
      <c r="YQ45" s="619" t="s">
        <v>1879</v>
      </c>
      <c r="YR45" s="619" t="s">
        <v>1880</v>
      </c>
      <c r="YS45" s="619" t="s">
        <v>1881</v>
      </c>
      <c r="YT45" s="619" t="s">
        <v>1882</v>
      </c>
      <c r="YU45" s="619" t="s">
        <v>2161</v>
      </c>
      <c r="YV45" s="619" t="s">
        <v>2162</v>
      </c>
      <c r="YW45" s="619" t="s">
        <v>2163</v>
      </c>
      <c r="YX45" s="619" t="s">
        <v>1886</v>
      </c>
      <c r="YY45" s="619" t="s">
        <v>1887</v>
      </c>
      <c r="YZ45" s="619" t="s">
        <v>1888</v>
      </c>
      <c r="ZA45" s="619" t="s">
        <v>1889</v>
      </c>
      <c r="ZB45" s="619" t="s">
        <v>1890</v>
      </c>
      <c r="ZC45" s="619" t="s">
        <v>1891</v>
      </c>
      <c r="ZD45" s="619" t="s">
        <v>1892</v>
      </c>
      <c r="ZE45" s="619" t="s">
        <v>1893</v>
      </c>
      <c r="ZF45" s="619" t="s">
        <v>1894</v>
      </c>
      <c r="ZG45" s="619" t="s">
        <v>1895</v>
      </c>
      <c r="ZH45" s="619" t="s">
        <v>1896</v>
      </c>
      <c r="ZI45" s="619" t="s">
        <v>1897</v>
      </c>
      <c r="ZJ45" s="619" t="s">
        <v>1898</v>
      </c>
      <c r="ZK45" s="619" t="s">
        <v>1899</v>
      </c>
      <c r="ZL45" s="619" t="s">
        <v>1900</v>
      </c>
      <c r="ZM45" s="619" t="s">
        <v>1901</v>
      </c>
      <c r="ZN45" s="619" t="s">
        <v>6324</v>
      </c>
      <c r="ZO45" s="619" t="s">
        <v>1903</v>
      </c>
      <c r="ZP45" s="619" t="s">
        <v>1904</v>
      </c>
      <c r="ZQ45" s="619" t="s">
        <v>1905</v>
      </c>
      <c r="ZR45" s="619" t="s">
        <v>1906</v>
      </c>
      <c r="ZS45" s="619" t="s">
        <v>1907</v>
      </c>
      <c r="ZT45" s="619" t="s">
        <v>1908</v>
      </c>
      <c r="ZU45" s="619" t="s">
        <v>1909</v>
      </c>
      <c r="ZV45" s="619" t="s">
        <v>1910</v>
      </c>
      <c r="ZW45" s="619" t="s">
        <v>1911</v>
      </c>
      <c r="ZX45" s="619" t="s">
        <v>1912</v>
      </c>
      <c r="ZY45" s="619" t="s">
        <v>1913</v>
      </c>
      <c r="ZZ45" s="619" t="s">
        <v>1914</v>
      </c>
      <c r="AAA45" s="619" t="s">
        <v>1915</v>
      </c>
      <c r="AAB45" s="619" t="s">
        <v>1916</v>
      </c>
      <c r="AAC45" s="619" t="s">
        <v>1917</v>
      </c>
      <c r="AAD45" s="619" t="s">
        <v>1918</v>
      </c>
      <c r="AAE45" s="619" t="s">
        <v>1919</v>
      </c>
      <c r="AAF45" s="619" t="s">
        <v>1920</v>
      </c>
      <c r="AAG45" s="619" t="s">
        <v>2164</v>
      </c>
      <c r="AAH45" s="619" t="s">
        <v>2165</v>
      </c>
      <c r="AAI45" s="619" t="s">
        <v>2166</v>
      </c>
      <c r="AAJ45" s="619" t="s">
        <v>1922</v>
      </c>
      <c r="AAK45" s="619" t="s">
        <v>1923</v>
      </c>
      <c r="AAL45" s="619" t="s">
        <v>1924</v>
      </c>
      <c r="AAM45" s="619" t="s">
        <v>1925</v>
      </c>
      <c r="AAN45" s="619" t="s">
        <v>1926</v>
      </c>
      <c r="AAO45" s="619" t="s">
        <v>1927</v>
      </c>
      <c r="AAP45" s="619" t="s">
        <v>1928</v>
      </c>
      <c r="AAQ45" s="619" t="s">
        <v>1929</v>
      </c>
      <c r="AAR45" s="619" t="s">
        <v>1930</v>
      </c>
      <c r="AAS45" s="619" t="s">
        <v>1931</v>
      </c>
      <c r="AAT45" s="619" t="s">
        <v>1932</v>
      </c>
      <c r="AAU45" s="619" t="s">
        <v>1933</v>
      </c>
      <c r="AAV45" s="619" t="s">
        <v>1934</v>
      </c>
      <c r="AAW45" s="619" t="s">
        <v>1935</v>
      </c>
      <c r="AAX45" s="619" t="s">
        <v>1936</v>
      </c>
      <c r="AAY45" s="619" t="s">
        <v>1937</v>
      </c>
      <c r="AAZ45" s="619" t="s">
        <v>1938</v>
      </c>
      <c r="ABA45" s="619" t="s">
        <v>1939</v>
      </c>
      <c r="ABB45" s="619" t="s">
        <v>2167</v>
      </c>
      <c r="ABC45" s="619" t="s">
        <v>1940</v>
      </c>
      <c r="ABD45" s="619" t="s">
        <v>1941</v>
      </c>
      <c r="ABE45" s="619" t="s">
        <v>1942</v>
      </c>
      <c r="ABF45" s="619" t="s">
        <v>1943</v>
      </c>
      <c r="ABG45" s="619" t="s">
        <v>1944</v>
      </c>
      <c r="ABH45" s="619" t="s">
        <v>1945</v>
      </c>
      <c r="ABI45" s="619" t="s">
        <v>1946</v>
      </c>
      <c r="ABJ45" s="619" t="s">
        <v>2168</v>
      </c>
      <c r="ABK45" s="619" t="s">
        <v>2169</v>
      </c>
      <c r="ABL45" s="619" t="s">
        <v>1947</v>
      </c>
      <c r="ABM45" s="619" t="s">
        <v>2170</v>
      </c>
      <c r="ABN45" s="619" t="s">
        <v>2171</v>
      </c>
      <c r="ABO45" s="619" t="s">
        <v>2172</v>
      </c>
      <c r="ABP45" s="619" t="s">
        <v>2173</v>
      </c>
      <c r="ABQ45" s="619" t="s">
        <v>1951</v>
      </c>
      <c r="ABR45" s="619" t="s">
        <v>1952</v>
      </c>
      <c r="ABS45" s="619" t="s">
        <v>1953</v>
      </c>
      <c r="ABT45" s="619" t="s">
        <v>1954</v>
      </c>
      <c r="ABU45" s="619" t="s">
        <v>1955</v>
      </c>
      <c r="ABV45" s="619" t="s">
        <v>1956</v>
      </c>
      <c r="ABW45" s="619" t="s">
        <v>1957</v>
      </c>
      <c r="ABX45" s="619" t="s">
        <v>1958</v>
      </c>
      <c r="ABY45" s="619" t="s">
        <v>2174</v>
      </c>
      <c r="ABZ45" s="619" t="s">
        <v>1959</v>
      </c>
      <c r="ACA45" s="619" t="s">
        <v>1960</v>
      </c>
      <c r="ACB45" s="619" t="s">
        <v>1961</v>
      </c>
      <c r="ACC45" s="619" t="s">
        <v>1962</v>
      </c>
      <c r="ACD45" s="619" t="s">
        <v>1963</v>
      </c>
      <c r="ACE45" s="619" t="s">
        <v>1964</v>
      </c>
      <c r="ACF45" s="619" t="s">
        <v>1965</v>
      </c>
      <c r="ACG45" s="619" t="s">
        <v>1966</v>
      </c>
      <c r="ACH45" s="619" t="s">
        <v>1967</v>
      </c>
      <c r="ACI45" s="619" t="s">
        <v>1968</v>
      </c>
      <c r="ACJ45" s="619" t="s">
        <v>1969</v>
      </c>
      <c r="ACK45" s="619" t="s">
        <v>1970</v>
      </c>
      <c r="ACL45" s="619" t="s">
        <v>1971</v>
      </c>
      <c r="ACM45" s="619" t="s">
        <v>1972</v>
      </c>
      <c r="ACN45" s="619" t="s">
        <v>1973</v>
      </c>
      <c r="ACO45" s="619" t="s">
        <v>1974</v>
      </c>
      <c r="ACP45" s="619" t="s">
        <v>1975</v>
      </c>
      <c r="ACQ45" s="619" t="s">
        <v>1976</v>
      </c>
      <c r="ACR45" s="619" t="s">
        <v>1977</v>
      </c>
      <c r="ACS45" s="619" t="s">
        <v>2175</v>
      </c>
      <c r="ACT45" s="619" t="s">
        <v>1978</v>
      </c>
      <c r="ACU45" s="619" t="s">
        <v>1979</v>
      </c>
      <c r="ACV45" s="619" t="s">
        <v>1980</v>
      </c>
      <c r="ACW45" s="619" t="s">
        <v>1981</v>
      </c>
      <c r="ACX45" s="619" t="s">
        <v>2176</v>
      </c>
      <c r="ACY45" s="619" t="s">
        <v>1982</v>
      </c>
      <c r="ACZ45" s="619" t="s">
        <v>1983</v>
      </c>
      <c r="ADA45" s="619" t="s">
        <v>1984</v>
      </c>
      <c r="ADB45" s="619" t="s">
        <v>1985</v>
      </c>
      <c r="ADC45" s="619" t="s">
        <v>1986</v>
      </c>
      <c r="ADD45" s="619" t="s">
        <v>1845</v>
      </c>
      <c r="ADE45" s="619" t="s">
        <v>2177</v>
      </c>
      <c r="ADF45" s="619" t="s">
        <v>2178</v>
      </c>
      <c r="ADG45" s="619" t="s">
        <v>2179</v>
      </c>
      <c r="ADH45" s="619" t="s">
        <v>1987</v>
      </c>
      <c r="ADI45" s="619" t="s">
        <v>1988</v>
      </c>
      <c r="ADJ45" s="619" t="s">
        <v>1989</v>
      </c>
      <c r="ADK45" s="619" t="s">
        <v>1990</v>
      </c>
      <c r="ADL45" s="619" t="s">
        <v>1991</v>
      </c>
      <c r="ADM45" s="619" t="s">
        <v>1481</v>
      </c>
      <c r="ADN45" s="619" t="s">
        <v>1992</v>
      </c>
      <c r="ADO45" s="619" t="s">
        <v>1993</v>
      </c>
      <c r="ADP45" s="619" t="s">
        <v>1994</v>
      </c>
      <c r="ADQ45" s="619" t="s">
        <v>1995</v>
      </c>
      <c r="ADR45" s="619" t="s">
        <v>1996</v>
      </c>
      <c r="ADS45" s="619" t="s">
        <v>1997</v>
      </c>
      <c r="ADT45" s="619" t="s">
        <v>5910</v>
      </c>
      <c r="ADU45" s="619" t="s">
        <v>1998</v>
      </c>
      <c r="ADV45" s="619" t="s">
        <v>1999</v>
      </c>
      <c r="ADW45" s="619" t="s">
        <v>2000</v>
      </c>
      <c r="ADX45" s="619" t="s">
        <v>2001</v>
      </c>
      <c r="ADY45" s="619" t="s">
        <v>2002</v>
      </c>
      <c r="ADZ45" s="619" t="s">
        <v>5922</v>
      </c>
      <c r="AEA45" s="619" t="s">
        <v>2003</v>
      </c>
      <c r="AEB45" s="619" t="s">
        <v>2004</v>
      </c>
      <c r="AEC45" s="619" t="s">
        <v>2005</v>
      </c>
      <c r="AED45" s="619" t="s">
        <v>2006</v>
      </c>
      <c r="AEE45" s="619" t="s">
        <v>2022</v>
      </c>
      <c r="AEF45" s="619" t="s">
        <v>2007</v>
      </c>
      <c r="AEG45" s="619" t="s">
        <v>2008</v>
      </c>
      <c r="AEH45" s="619" t="s">
        <v>2009</v>
      </c>
      <c r="AEI45" s="619" t="s">
        <v>2010</v>
      </c>
      <c r="AEJ45" s="619" t="s">
        <v>2011</v>
      </c>
      <c r="AEK45" s="619" t="s">
        <v>2012</v>
      </c>
      <c r="AEL45" s="619" t="s">
        <v>2013</v>
      </c>
      <c r="AEM45" s="619" t="s">
        <v>2014</v>
      </c>
      <c r="AEN45" s="619" t="s">
        <v>2015</v>
      </c>
      <c r="AEO45" s="619" t="s">
        <v>2016</v>
      </c>
      <c r="AEP45" s="619" t="s">
        <v>2017</v>
      </c>
      <c r="AEQ45" s="619" t="s">
        <v>2018</v>
      </c>
      <c r="AER45" s="619" t="s">
        <v>2019</v>
      </c>
      <c r="AES45" s="619" t="s">
        <v>2020</v>
      </c>
      <c r="AET45" s="619" t="s">
        <v>2021</v>
      </c>
      <c r="AEU45" s="619" t="s">
        <v>2023</v>
      </c>
      <c r="AEV45" s="619" t="s">
        <v>2024</v>
      </c>
      <c r="AEW45" s="619" t="s">
        <v>2025</v>
      </c>
      <c r="AEX45" s="619" t="s">
        <v>2026</v>
      </c>
      <c r="AEY45" s="619" t="s">
        <v>2027</v>
      </c>
      <c r="AEZ45" s="619" t="s">
        <v>2028</v>
      </c>
      <c r="AFA45" s="619" t="s">
        <v>2029</v>
      </c>
      <c r="AFB45" s="619" t="s">
        <v>2030</v>
      </c>
      <c r="AFC45" s="619" t="s">
        <v>2031</v>
      </c>
      <c r="AFD45" s="619" t="s">
        <v>2032</v>
      </c>
      <c r="AFE45" s="619" t="s">
        <v>2033</v>
      </c>
      <c r="AFF45" s="619" t="s">
        <v>2034</v>
      </c>
      <c r="AFG45" s="619" t="s">
        <v>2035</v>
      </c>
      <c r="AFH45" s="619" t="s">
        <v>2036</v>
      </c>
      <c r="AFI45" s="619" t="s">
        <v>2037</v>
      </c>
      <c r="AFJ45" s="619" t="s">
        <v>2038</v>
      </c>
      <c r="AFK45" s="619" t="s">
        <v>2039</v>
      </c>
      <c r="AFL45" s="619" t="s">
        <v>2040</v>
      </c>
      <c r="AFM45" s="619" t="s">
        <v>2041</v>
      </c>
      <c r="AFN45" s="619" t="s">
        <v>2042</v>
      </c>
      <c r="AFO45" s="619" t="s">
        <v>2043</v>
      </c>
      <c r="AFP45" s="619" t="s">
        <v>2044</v>
      </c>
      <c r="AFQ45" s="619" t="s">
        <v>2045</v>
      </c>
      <c r="AFR45" s="619" t="s">
        <v>2046</v>
      </c>
      <c r="AFS45" s="619" t="s">
        <v>2047</v>
      </c>
      <c r="AFT45" s="619" t="s">
        <v>2048</v>
      </c>
      <c r="AFU45" s="619" t="s">
        <v>2049</v>
      </c>
      <c r="AFV45" s="619" t="s">
        <v>2050</v>
      </c>
      <c r="AFW45" s="619" t="s">
        <v>2051</v>
      </c>
      <c r="AFX45" s="619" t="s">
        <v>2052</v>
      </c>
      <c r="AFY45" s="619" t="s">
        <v>2053</v>
      </c>
      <c r="AFZ45" s="619" t="s">
        <v>2054</v>
      </c>
      <c r="AGA45" s="619" t="s">
        <v>2055</v>
      </c>
      <c r="AGB45" s="619" t="s">
        <v>2056</v>
      </c>
      <c r="AGC45" s="619" t="s">
        <v>2057</v>
      </c>
      <c r="AGD45" s="619" t="s">
        <v>2058</v>
      </c>
      <c r="AGE45" s="619" t="s">
        <v>2059</v>
      </c>
      <c r="AGF45" s="619" t="s">
        <v>2060</v>
      </c>
      <c r="AGG45" s="619" t="s">
        <v>2061</v>
      </c>
      <c r="AGH45" s="619" t="s">
        <v>2062</v>
      </c>
      <c r="AGI45" s="619" t="s">
        <v>2063</v>
      </c>
      <c r="AGJ45" s="619" t="s">
        <v>2064</v>
      </c>
      <c r="AGK45" s="619" t="s">
        <v>2065</v>
      </c>
      <c r="AGL45" s="619" t="s">
        <v>2066</v>
      </c>
      <c r="AGM45" s="619" t="s">
        <v>2067</v>
      </c>
      <c r="AGN45" s="619" t="s">
        <v>2068</v>
      </c>
      <c r="AGO45" s="619" t="s">
        <v>2069</v>
      </c>
      <c r="AGP45" s="619" t="s">
        <v>2070</v>
      </c>
      <c r="AGQ45" s="619" t="s">
        <v>2071</v>
      </c>
      <c r="AGR45" s="619" t="s">
        <v>2072</v>
      </c>
      <c r="AGS45" s="619" t="s">
        <v>2073</v>
      </c>
      <c r="AGT45" s="619" t="s">
        <v>2074</v>
      </c>
      <c r="AGU45" s="619" t="s">
        <v>2075</v>
      </c>
      <c r="AGV45" s="619" t="s">
        <v>2076</v>
      </c>
      <c r="AGW45" s="619" t="s">
        <v>2077</v>
      </c>
      <c r="AGX45" s="619" t="s">
        <v>2078</v>
      </c>
      <c r="AGY45" s="619" t="s">
        <v>2079</v>
      </c>
      <c r="AGZ45" s="619" t="s">
        <v>2080</v>
      </c>
      <c r="AHA45" s="619" t="s">
        <v>2081</v>
      </c>
      <c r="AHB45" s="619" t="s">
        <v>2082</v>
      </c>
      <c r="AHC45" s="619" t="s">
        <v>2083</v>
      </c>
      <c r="AHD45" s="619" t="s">
        <v>2084</v>
      </c>
      <c r="AHE45" s="619" t="s">
        <v>2085</v>
      </c>
      <c r="AHF45" s="619" t="s">
        <v>2086</v>
      </c>
      <c r="AHG45" s="619" t="s">
        <v>2087</v>
      </c>
      <c r="AHH45" s="619" t="s">
        <v>2088</v>
      </c>
      <c r="AHI45" s="619" t="s">
        <v>2089</v>
      </c>
      <c r="AHJ45" s="619" t="s">
        <v>2090</v>
      </c>
      <c r="AHK45" s="619" t="s">
        <v>2091</v>
      </c>
      <c r="AHL45" s="619" t="s">
        <v>2092</v>
      </c>
      <c r="AHM45" s="619" t="s">
        <v>2093</v>
      </c>
      <c r="AHN45" s="619" t="s">
        <v>2094</v>
      </c>
      <c r="AHO45" s="619" t="s">
        <v>2095</v>
      </c>
      <c r="AHP45" s="619" t="s">
        <v>2096</v>
      </c>
      <c r="AHQ45" s="619" t="s">
        <v>2097</v>
      </c>
      <c r="AHR45" s="613" t="s">
        <v>2098</v>
      </c>
      <c r="AHS45" s="613" t="s">
        <v>2099</v>
      </c>
      <c r="AHT45" s="613" t="s">
        <v>2100</v>
      </c>
      <c r="AHU45" s="613" t="s">
        <v>6441</v>
      </c>
    </row>
    <row r="46" spans="1:910" x14ac:dyDescent="0.8">
      <c r="B46" s="618" t="s">
        <v>6030</v>
      </c>
      <c r="C46" s="619" t="s">
        <v>6031</v>
      </c>
      <c r="D46" s="619">
        <v>0</v>
      </c>
      <c r="E46" s="619">
        <v>4009</v>
      </c>
      <c r="F46" s="619">
        <v>47750</v>
      </c>
      <c r="G46" s="619">
        <v>17802</v>
      </c>
      <c r="H46" s="619">
        <v>28898.75</v>
      </c>
      <c r="I46" s="619">
        <v>0</v>
      </c>
      <c r="J46" s="619">
        <v>21319</v>
      </c>
      <c r="K46" s="619">
        <v>18200</v>
      </c>
      <c r="L46" s="619">
        <v>0</v>
      </c>
      <c r="M46" s="619">
        <v>0</v>
      </c>
      <c r="N46" s="619">
        <v>0</v>
      </c>
      <c r="O46" s="619">
        <v>9130</v>
      </c>
      <c r="P46" s="619">
        <v>290912.44</v>
      </c>
      <c r="Q46" s="619">
        <v>203322.01</v>
      </c>
      <c r="R46" s="619">
        <v>2724</v>
      </c>
      <c r="S46" s="619">
        <v>8462</v>
      </c>
      <c r="T46" s="619">
        <v>780</v>
      </c>
      <c r="U46" s="619">
        <v>2312</v>
      </c>
      <c r="W46" s="619">
        <v>165529</v>
      </c>
      <c r="X46" s="619">
        <v>0</v>
      </c>
      <c r="Y46" s="619">
        <v>9343.5</v>
      </c>
      <c r="Z46" s="619">
        <v>0</v>
      </c>
      <c r="AA46" s="619">
        <v>0</v>
      </c>
      <c r="AB46" s="619">
        <v>3625</v>
      </c>
      <c r="AC46" s="619">
        <v>2000</v>
      </c>
      <c r="AD46" s="619">
        <v>0</v>
      </c>
      <c r="AE46" s="619">
        <v>0</v>
      </c>
      <c r="AF46" s="619">
        <v>0</v>
      </c>
      <c r="AG46" s="619">
        <v>32950</v>
      </c>
      <c r="AH46" s="619">
        <v>8492</v>
      </c>
      <c r="AI46" s="619">
        <v>154007</v>
      </c>
      <c r="AJ46" s="619">
        <v>10428</v>
      </c>
      <c r="AK46" s="619">
        <v>0</v>
      </c>
      <c r="AL46" s="619">
        <v>0</v>
      </c>
      <c r="AM46" s="619">
        <v>320</v>
      </c>
      <c r="AN46" s="619">
        <v>0</v>
      </c>
      <c r="AO46" s="619">
        <v>4014.45</v>
      </c>
      <c r="AP46" s="619">
        <v>0.01</v>
      </c>
      <c r="AQ46" s="619">
        <v>22000</v>
      </c>
      <c r="AR46" s="619">
        <v>4601.05</v>
      </c>
      <c r="AS46" s="619">
        <v>0</v>
      </c>
      <c r="AT46" s="619">
        <v>0</v>
      </c>
      <c r="AU46" s="619">
        <v>0</v>
      </c>
      <c r="AV46" s="619">
        <v>0</v>
      </c>
      <c r="AW46" s="619">
        <v>0</v>
      </c>
      <c r="AX46" s="619">
        <v>0</v>
      </c>
      <c r="AY46" s="619">
        <v>0</v>
      </c>
      <c r="AZ46" s="619">
        <v>0</v>
      </c>
      <c r="BA46" s="619">
        <v>0</v>
      </c>
      <c r="BB46" s="619">
        <v>0</v>
      </c>
      <c r="BC46" s="619">
        <v>0</v>
      </c>
      <c r="BD46" s="619">
        <v>0</v>
      </c>
      <c r="BE46" s="619">
        <v>0</v>
      </c>
      <c r="BF46" s="619">
        <v>3312</v>
      </c>
      <c r="BG46" s="619">
        <v>0</v>
      </c>
      <c r="BH46" s="619">
        <v>0</v>
      </c>
      <c r="BI46" s="619">
        <v>160</v>
      </c>
      <c r="BJ46" s="619">
        <v>45561.5</v>
      </c>
      <c r="BK46" s="619">
        <v>0</v>
      </c>
      <c r="BL46" s="619">
        <v>5439</v>
      </c>
      <c r="BM46" s="619">
        <v>6257</v>
      </c>
      <c r="BN46" s="619">
        <v>850</v>
      </c>
      <c r="BO46" s="619">
        <v>2355</v>
      </c>
      <c r="BP46" s="619">
        <v>2904.95</v>
      </c>
      <c r="BQ46" s="619">
        <v>1262</v>
      </c>
      <c r="BR46" s="619">
        <v>2466.4</v>
      </c>
      <c r="BS46" s="619">
        <v>0</v>
      </c>
      <c r="BT46" s="619">
        <v>0</v>
      </c>
      <c r="BU46" s="619">
        <v>6904.9</v>
      </c>
      <c r="BV46" s="619">
        <v>0</v>
      </c>
      <c r="BW46" s="619">
        <v>14520</v>
      </c>
      <c r="BX46" s="619">
        <v>0</v>
      </c>
      <c r="BY46" s="619">
        <v>0</v>
      </c>
      <c r="BZ46" s="619">
        <v>0</v>
      </c>
      <c r="CA46" s="619">
        <v>1800</v>
      </c>
      <c r="CB46" s="619">
        <v>0</v>
      </c>
      <c r="CC46" s="619">
        <v>0</v>
      </c>
      <c r="CD46" s="619">
        <v>0</v>
      </c>
      <c r="CE46" s="619">
        <v>0</v>
      </c>
      <c r="CF46" s="619">
        <v>0</v>
      </c>
      <c r="CG46" s="619">
        <v>0</v>
      </c>
      <c r="CH46" s="619">
        <v>0</v>
      </c>
      <c r="CI46" s="619">
        <v>28398</v>
      </c>
      <c r="CJ46" s="619">
        <v>32925.86</v>
      </c>
      <c r="CK46" s="619">
        <v>0</v>
      </c>
      <c r="CL46" s="619">
        <v>1256</v>
      </c>
      <c r="CM46" s="619">
        <v>7500</v>
      </c>
      <c r="CN46" s="619">
        <v>0</v>
      </c>
      <c r="CO46" s="619">
        <v>0</v>
      </c>
      <c r="CP46" s="619">
        <v>320</v>
      </c>
      <c r="CQ46" s="619">
        <v>0</v>
      </c>
      <c r="CR46" s="619">
        <v>0</v>
      </c>
      <c r="CS46" s="619">
        <v>5894</v>
      </c>
      <c r="CT46" s="619">
        <v>1888.5</v>
      </c>
      <c r="CU46" s="619">
        <v>82827.100000000006</v>
      </c>
      <c r="CV46" s="619">
        <v>0</v>
      </c>
      <c r="CW46" s="619">
        <v>49.96</v>
      </c>
      <c r="CX46" s="619">
        <v>0</v>
      </c>
      <c r="CY46" s="619">
        <v>692</v>
      </c>
      <c r="CZ46" s="619">
        <v>4000</v>
      </c>
      <c r="DA46" s="619">
        <v>30</v>
      </c>
      <c r="DB46" s="619">
        <v>222</v>
      </c>
      <c r="DC46" s="619">
        <v>0</v>
      </c>
      <c r="DD46" s="619">
        <v>0</v>
      </c>
      <c r="DE46" s="619">
        <v>0</v>
      </c>
      <c r="DF46" s="619">
        <v>0</v>
      </c>
      <c r="DG46" s="619">
        <v>0</v>
      </c>
      <c r="DH46" s="619">
        <v>0</v>
      </c>
      <c r="DI46" s="619">
        <v>0</v>
      </c>
      <c r="DJ46" s="619">
        <v>0</v>
      </c>
      <c r="DK46" s="619">
        <v>0</v>
      </c>
      <c r="DL46" s="619">
        <v>84516.5</v>
      </c>
      <c r="DM46" s="619">
        <v>0</v>
      </c>
      <c r="DN46" s="619">
        <v>5200</v>
      </c>
      <c r="DO46" s="619">
        <v>1200</v>
      </c>
      <c r="DP46" s="619">
        <v>0</v>
      </c>
      <c r="DQ46" s="619">
        <v>0</v>
      </c>
      <c r="DR46" s="619">
        <v>0</v>
      </c>
      <c r="DS46" s="619">
        <v>0</v>
      </c>
      <c r="DT46" s="619">
        <v>0</v>
      </c>
      <c r="DU46" s="619">
        <v>45000</v>
      </c>
      <c r="DV46" s="619">
        <v>1390</v>
      </c>
      <c r="DW46" s="619">
        <v>9311</v>
      </c>
      <c r="DX46" s="619">
        <v>0</v>
      </c>
      <c r="DY46" s="619">
        <v>1156</v>
      </c>
      <c r="DZ46" s="619">
        <v>0</v>
      </c>
      <c r="EA46" s="619">
        <v>0</v>
      </c>
      <c r="EB46" s="619">
        <v>0</v>
      </c>
      <c r="EC46" s="619">
        <v>0</v>
      </c>
      <c r="ED46" s="619">
        <v>0</v>
      </c>
      <c r="EE46" s="619">
        <v>7365.25</v>
      </c>
      <c r="EF46" s="619">
        <v>2466</v>
      </c>
      <c r="EG46" s="619">
        <v>15267.5</v>
      </c>
      <c r="EH46" s="619">
        <v>0</v>
      </c>
      <c r="EI46" s="619">
        <v>0</v>
      </c>
      <c r="EJ46" s="619">
        <v>0</v>
      </c>
      <c r="EK46" s="619">
        <v>990</v>
      </c>
      <c r="EL46" s="619">
        <v>0</v>
      </c>
      <c r="EM46" s="619">
        <v>0</v>
      </c>
      <c r="EN46" s="619">
        <v>0</v>
      </c>
      <c r="EO46" s="619">
        <v>0</v>
      </c>
      <c r="EP46" s="619">
        <v>0</v>
      </c>
      <c r="EQ46" s="619">
        <v>0</v>
      </c>
      <c r="ER46" s="619">
        <v>0</v>
      </c>
      <c r="ES46" s="619">
        <v>0</v>
      </c>
      <c r="ET46" s="619">
        <v>0</v>
      </c>
      <c r="EU46" s="619">
        <v>0</v>
      </c>
      <c r="EV46" s="619">
        <v>0</v>
      </c>
      <c r="EW46" s="619">
        <v>0</v>
      </c>
      <c r="EX46" s="619">
        <v>70130.5</v>
      </c>
      <c r="EY46" s="619">
        <v>3599</v>
      </c>
      <c r="EZ46" s="619">
        <v>581</v>
      </c>
      <c r="FA46" s="619">
        <v>6880</v>
      </c>
      <c r="FB46" s="619">
        <v>0</v>
      </c>
      <c r="FC46" s="619">
        <v>20340</v>
      </c>
      <c r="FD46" s="619">
        <v>0</v>
      </c>
      <c r="FE46" s="619">
        <v>225405.33</v>
      </c>
      <c r="FF46" s="619">
        <v>0</v>
      </c>
      <c r="FG46" s="619">
        <v>41295</v>
      </c>
      <c r="FH46" s="619">
        <v>24598</v>
      </c>
      <c r="FI46" s="619">
        <v>26412</v>
      </c>
      <c r="FJ46" s="619">
        <v>38469.75</v>
      </c>
      <c r="FK46" s="619">
        <v>2000</v>
      </c>
      <c r="FL46" s="619">
        <v>0</v>
      </c>
      <c r="FM46" s="619">
        <v>699.36</v>
      </c>
      <c r="FN46" s="619">
        <v>4501.75</v>
      </c>
      <c r="FO46" s="619">
        <v>0</v>
      </c>
      <c r="FP46" s="619">
        <v>0</v>
      </c>
      <c r="FQ46" s="619">
        <v>0</v>
      </c>
      <c r="FR46" s="619">
        <v>0</v>
      </c>
      <c r="FS46" s="619">
        <v>0</v>
      </c>
      <c r="FT46" s="619">
        <v>815</v>
      </c>
      <c r="FU46" s="619">
        <v>0</v>
      </c>
      <c r="FV46" s="619">
        <v>892555.63</v>
      </c>
      <c r="FW46" s="619">
        <v>0</v>
      </c>
      <c r="FX46" s="619">
        <v>0</v>
      </c>
      <c r="FY46" s="619">
        <v>0</v>
      </c>
      <c r="FZ46" s="619">
        <v>0</v>
      </c>
      <c r="GA46" s="619">
        <v>0</v>
      </c>
      <c r="GB46" s="619">
        <v>0</v>
      </c>
      <c r="GC46" s="619">
        <v>44</v>
      </c>
      <c r="GD46" s="619">
        <v>0</v>
      </c>
      <c r="GE46" s="619">
        <v>0</v>
      </c>
      <c r="GF46" s="619">
        <v>0.1</v>
      </c>
      <c r="GG46" s="619">
        <v>280</v>
      </c>
      <c r="GH46" s="619">
        <v>2810</v>
      </c>
      <c r="GI46" s="619">
        <v>9040</v>
      </c>
      <c r="GJ46" s="619">
        <v>5310</v>
      </c>
      <c r="GK46" s="619">
        <v>0</v>
      </c>
      <c r="GL46" s="619">
        <v>810</v>
      </c>
      <c r="GM46" s="619">
        <v>0</v>
      </c>
      <c r="GN46" s="619">
        <v>0</v>
      </c>
      <c r="GO46" s="619">
        <v>0</v>
      </c>
      <c r="GP46" s="619">
        <v>669</v>
      </c>
      <c r="GQ46" s="619">
        <v>5085</v>
      </c>
      <c r="GR46" s="619">
        <v>72413.5</v>
      </c>
      <c r="GS46" s="619">
        <v>0</v>
      </c>
      <c r="GT46" s="619">
        <v>0</v>
      </c>
      <c r="GU46" s="619">
        <v>0</v>
      </c>
      <c r="GV46" s="619">
        <v>0</v>
      </c>
      <c r="GW46" s="619">
        <v>0</v>
      </c>
      <c r="GX46" s="619">
        <v>0</v>
      </c>
      <c r="GY46" s="619">
        <v>0</v>
      </c>
      <c r="GZ46" s="619">
        <v>38014</v>
      </c>
      <c r="HA46" s="619">
        <v>0</v>
      </c>
      <c r="HB46" s="619">
        <v>0</v>
      </c>
      <c r="HC46" s="619">
        <v>7862</v>
      </c>
      <c r="HD46" s="619">
        <v>195696.75</v>
      </c>
      <c r="HE46" s="619">
        <v>0.5</v>
      </c>
      <c r="HF46" s="619">
        <v>414279.75</v>
      </c>
      <c r="HG46" s="619">
        <v>0</v>
      </c>
      <c r="HH46" s="619">
        <v>0</v>
      </c>
      <c r="HI46" s="619">
        <v>0</v>
      </c>
      <c r="HJ46" s="619">
        <v>0</v>
      </c>
      <c r="HK46" s="619">
        <v>-19720</v>
      </c>
      <c r="HL46" s="619">
        <v>178344</v>
      </c>
      <c r="HM46" s="619">
        <v>1900</v>
      </c>
      <c r="HN46" s="619">
        <v>58544.15</v>
      </c>
      <c r="HO46" s="619">
        <v>29215</v>
      </c>
      <c r="HP46" s="619">
        <v>27920</v>
      </c>
      <c r="HQ46" s="619">
        <v>0</v>
      </c>
      <c r="HR46" s="619">
        <v>26689.5</v>
      </c>
      <c r="HS46" s="619">
        <v>0</v>
      </c>
      <c r="HT46" s="619">
        <v>3000</v>
      </c>
      <c r="HU46" s="619">
        <v>79193</v>
      </c>
      <c r="HV46" s="619">
        <v>21968.63</v>
      </c>
      <c r="HW46" s="619">
        <v>35959</v>
      </c>
      <c r="HX46" s="619">
        <v>13100</v>
      </c>
      <c r="HY46" s="619">
        <v>23600</v>
      </c>
      <c r="HZ46" s="619">
        <v>86289.5</v>
      </c>
      <c r="IA46" s="619">
        <v>24814</v>
      </c>
      <c r="IB46" s="619">
        <v>61578</v>
      </c>
      <c r="IC46" s="619">
        <v>4780</v>
      </c>
      <c r="ID46" s="619">
        <v>6321</v>
      </c>
      <c r="IE46" s="619">
        <v>20683.84</v>
      </c>
      <c r="IF46" s="619">
        <v>0</v>
      </c>
      <c r="IG46" s="619">
        <v>0</v>
      </c>
      <c r="IH46" s="619">
        <v>7019</v>
      </c>
      <c r="II46" s="619">
        <v>3442</v>
      </c>
      <c r="IJ46" s="619">
        <v>23705</v>
      </c>
      <c r="IK46" s="619">
        <v>0</v>
      </c>
      <c r="IL46" s="619">
        <v>0</v>
      </c>
      <c r="IM46" s="619">
        <v>0</v>
      </c>
      <c r="IN46" s="619">
        <v>0</v>
      </c>
      <c r="IO46" s="619">
        <v>1000.25</v>
      </c>
      <c r="IP46" s="619">
        <v>8698</v>
      </c>
      <c r="IQ46" s="619">
        <v>0</v>
      </c>
      <c r="IR46" s="619">
        <v>0</v>
      </c>
      <c r="IS46" s="619">
        <v>0</v>
      </c>
      <c r="IT46" s="619">
        <v>0</v>
      </c>
      <c r="IU46" s="619">
        <v>357595</v>
      </c>
      <c r="IV46" s="619">
        <v>0</v>
      </c>
      <c r="IW46" s="619">
        <v>0</v>
      </c>
      <c r="IX46" s="619">
        <v>0</v>
      </c>
      <c r="IY46" s="619">
        <v>0</v>
      </c>
      <c r="IZ46" s="619">
        <v>0</v>
      </c>
      <c r="JA46" s="619">
        <v>5170</v>
      </c>
      <c r="JB46" s="619">
        <v>0</v>
      </c>
      <c r="JC46" s="619">
        <v>1800</v>
      </c>
      <c r="JD46" s="619">
        <v>0</v>
      </c>
      <c r="JE46" s="619">
        <v>78227</v>
      </c>
      <c r="JF46" s="619">
        <v>244292</v>
      </c>
      <c r="JG46" s="619">
        <v>48583</v>
      </c>
      <c r="JH46" s="619">
        <v>15072.5</v>
      </c>
      <c r="JI46" s="619">
        <v>31554.27</v>
      </c>
      <c r="JJ46" s="619">
        <v>2370</v>
      </c>
      <c r="JK46" s="619">
        <v>6362</v>
      </c>
      <c r="JL46" s="619">
        <v>0</v>
      </c>
      <c r="JM46" s="619">
        <v>83106.06</v>
      </c>
      <c r="JN46" s="619">
        <v>19816</v>
      </c>
      <c r="JO46" s="619">
        <v>28077.5</v>
      </c>
      <c r="JQ46" s="619">
        <v>5000</v>
      </c>
      <c r="JR46" s="619">
        <v>0</v>
      </c>
      <c r="JS46" s="619">
        <v>3714</v>
      </c>
      <c r="JT46" s="619">
        <v>102706.5</v>
      </c>
      <c r="JU46" s="619">
        <v>0</v>
      </c>
      <c r="JV46" s="619">
        <v>0</v>
      </c>
      <c r="JW46" s="619">
        <v>2531</v>
      </c>
      <c r="JX46" s="619">
        <v>3734</v>
      </c>
      <c r="JY46" s="619">
        <v>34220</v>
      </c>
      <c r="JZ46" s="619">
        <v>0</v>
      </c>
      <c r="KA46" s="619">
        <v>0</v>
      </c>
      <c r="KB46" s="619">
        <v>0</v>
      </c>
      <c r="KC46" s="619">
        <v>941.34</v>
      </c>
      <c r="KD46" s="619">
        <v>0</v>
      </c>
      <c r="KE46" s="619">
        <v>3112</v>
      </c>
      <c r="KF46" s="619">
        <v>27320</v>
      </c>
      <c r="KG46" s="619">
        <v>5043</v>
      </c>
      <c r="KH46" s="619">
        <v>9985</v>
      </c>
      <c r="KI46" s="619">
        <v>705</v>
      </c>
      <c r="KJ46" s="619">
        <v>2544</v>
      </c>
      <c r="KK46" s="619">
        <v>9000</v>
      </c>
      <c r="KL46" s="619">
        <v>0</v>
      </c>
      <c r="KM46" s="619">
        <v>453398.5</v>
      </c>
      <c r="KN46" s="619">
        <v>552.33000000000004</v>
      </c>
      <c r="KO46" s="619">
        <v>7588</v>
      </c>
      <c r="KP46" s="619">
        <v>83412</v>
      </c>
      <c r="KQ46" s="619">
        <v>0</v>
      </c>
      <c r="KR46" s="619">
        <v>0</v>
      </c>
      <c r="KS46" s="619">
        <v>124122</v>
      </c>
      <c r="KT46" s="619">
        <v>0</v>
      </c>
      <c r="KU46" s="619">
        <v>9039</v>
      </c>
      <c r="KV46" s="619">
        <v>7.0000000000000001E-3</v>
      </c>
      <c r="KW46" s="619">
        <v>0</v>
      </c>
      <c r="KX46" s="619">
        <v>0</v>
      </c>
      <c r="KY46" s="619">
        <v>0</v>
      </c>
      <c r="KZ46" s="619">
        <v>0</v>
      </c>
      <c r="LA46" s="619">
        <v>118450.17</v>
      </c>
      <c r="LB46" s="619">
        <v>0</v>
      </c>
      <c r="LC46" s="619">
        <v>7051.83</v>
      </c>
      <c r="LD46" s="619">
        <v>0</v>
      </c>
      <c r="LE46" s="619">
        <v>0</v>
      </c>
      <c r="LF46" s="619">
        <v>89803.06</v>
      </c>
      <c r="LG46" s="619">
        <v>0</v>
      </c>
      <c r="LH46" s="619">
        <v>6687</v>
      </c>
      <c r="LI46" s="619">
        <v>14270</v>
      </c>
      <c r="LJ46" s="619">
        <v>0</v>
      </c>
      <c r="LK46" s="619">
        <v>12685</v>
      </c>
      <c r="LL46" s="619">
        <v>67477.5</v>
      </c>
      <c r="LM46" s="619">
        <v>148036.93</v>
      </c>
      <c r="LN46" s="619">
        <v>0</v>
      </c>
      <c r="LO46" s="619">
        <v>389237.21</v>
      </c>
      <c r="LP46" s="619">
        <v>2407.65</v>
      </c>
      <c r="LQ46" s="619">
        <v>33114</v>
      </c>
      <c r="LR46" s="619">
        <v>86170.06</v>
      </c>
      <c r="LS46" s="619">
        <v>109414.8</v>
      </c>
      <c r="LT46" s="619">
        <v>0</v>
      </c>
      <c r="LU46" s="619">
        <v>0</v>
      </c>
      <c r="LV46" s="619">
        <v>0</v>
      </c>
      <c r="LW46" s="619">
        <v>0</v>
      </c>
      <c r="LX46" s="619">
        <v>50</v>
      </c>
      <c r="LY46" s="619">
        <v>102070</v>
      </c>
      <c r="LZ46" s="619">
        <v>48848</v>
      </c>
      <c r="MA46" s="619">
        <v>15478</v>
      </c>
      <c r="MB46" s="619">
        <v>10394</v>
      </c>
      <c r="MC46" s="619">
        <v>20326</v>
      </c>
      <c r="MD46" s="619">
        <v>16019.5</v>
      </c>
      <c r="ME46" s="619">
        <v>9080</v>
      </c>
      <c r="MF46" s="619">
        <v>10544.5</v>
      </c>
      <c r="MG46" s="619">
        <v>30054</v>
      </c>
      <c r="MH46" s="619">
        <v>0</v>
      </c>
      <c r="MI46" s="619">
        <v>177981.5</v>
      </c>
      <c r="MJ46" s="619">
        <v>0</v>
      </c>
      <c r="MK46" s="619">
        <v>0</v>
      </c>
      <c r="ML46" s="619">
        <v>0</v>
      </c>
      <c r="MM46" s="619">
        <v>0</v>
      </c>
      <c r="MN46" s="619">
        <v>0</v>
      </c>
      <c r="MO46" s="619">
        <v>94833.5</v>
      </c>
      <c r="MP46" s="619">
        <v>0</v>
      </c>
      <c r="MQ46" s="619">
        <v>0</v>
      </c>
      <c r="MR46" s="619">
        <v>0</v>
      </c>
      <c r="MS46" s="619">
        <v>0</v>
      </c>
      <c r="MT46" s="619">
        <v>500</v>
      </c>
      <c r="MU46" s="619">
        <v>244732</v>
      </c>
      <c r="MV46" s="619">
        <v>11700</v>
      </c>
      <c r="MW46" s="619">
        <v>0</v>
      </c>
      <c r="MX46" s="619">
        <v>0</v>
      </c>
      <c r="MY46" s="619">
        <v>0</v>
      </c>
      <c r="MZ46" s="619">
        <v>0</v>
      </c>
      <c r="NA46" s="619">
        <v>0</v>
      </c>
      <c r="NB46" s="619">
        <v>0</v>
      </c>
      <c r="NC46" s="619">
        <v>0</v>
      </c>
      <c r="ND46" s="619">
        <v>0</v>
      </c>
      <c r="NE46" s="619">
        <v>0</v>
      </c>
      <c r="NF46" s="619">
        <v>0</v>
      </c>
      <c r="NG46" s="619">
        <v>0</v>
      </c>
      <c r="NH46" s="619">
        <v>0</v>
      </c>
      <c r="NI46" s="619">
        <v>0</v>
      </c>
      <c r="NJ46" s="619">
        <v>0</v>
      </c>
      <c r="NK46" s="619">
        <v>0</v>
      </c>
      <c r="NL46" s="619">
        <v>0</v>
      </c>
      <c r="NM46" s="619">
        <v>0</v>
      </c>
      <c r="NN46" s="619">
        <v>0</v>
      </c>
      <c r="NP46" s="619">
        <v>13736</v>
      </c>
      <c r="NQ46" s="619">
        <v>0</v>
      </c>
      <c r="NR46" s="619">
        <v>0</v>
      </c>
      <c r="NS46" s="619">
        <v>0</v>
      </c>
      <c r="NT46" s="619">
        <v>0</v>
      </c>
      <c r="NU46" s="619">
        <v>0</v>
      </c>
      <c r="NV46" s="619">
        <v>0</v>
      </c>
      <c r="NW46" s="619">
        <v>2088</v>
      </c>
      <c r="NX46" s="619">
        <v>0</v>
      </c>
      <c r="NY46" s="619">
        <v>90945</v>
      </c>
      <c r="NZ46" s="619">
        <v>34540.5</v>
      </c>
      <c r="OA46" s="619">
        <v>0</v>
      </c>
      <c r="OB46" s="619">
        <v>0</v>
      </c>
      <c r="OC46" s="619">
        <v>0</v>
      </c>
      <c r="OD46" s="619">
        <v>16046.87</v>
      </c>
      <c r="OE46" s="619">
        <v>0</v>
      </c>
      <c r="OF46" s="619">
        <v>0</v>
      </c>
      <c r="OG46" s="619">
        <v>0</v>
      </c>
      <c r="OH46" s="619">
        <v>25720</v>
      </c>
      <c r="OI46" s="619">
        <v>2949</v>
      </c>
      <c r="OJ46" s="619">
        <v>6830</v>
      </c>
      <c r="OK46" s="619">
        <v>3805</v>
      </c>
      <c r="OL46" s="619">
        <v>38022.5</v>
      </c>
      <c r="OM46" s="619">
        <v>3535</v>
      </c>
      <c r="ON46" s="619">
        <v>22489</v>
      </c>
      <c r="OO46" s="619">
        <v>0</v>
      </c>
      <c r="OP46" s="619">
        <v>151</v>
      </c>
      <c r="OQ46" s="619">
        <v>0</v>
      </c>
      <c r="OR46" s="619">
        <v>0</v>
      </c>
      <c r="OS46" s="619">
        <v>9534</v>
      </c>
      <c r="OT46" s="619">
        <v>0</v>
      </c>
      <c r="OU46" s="619">
        <v>77314</v>
      </c>
      <c r="OV46" s="619">
        <v>885</v>
      </c>
      <c r="OW46" s="619">
        <v>0</v>
      </c>
      <c r="OX46" s="619">
        <v>18073</v>
      </c>
      <c r="OY46" s="619">
        <v>4140</v>
      </c>
      <c r="OZ46" s="619">
        <v>0</v>
      </c>
      <c r="PA46" s="619">
        <v>2041</v>
      </c>
      <c r="PB46" s="619">
        <v>0</v>
      </c>
      <c r="PC46" s="619">
        <v>0</v>
      </c>
      <c r="PD46" s="619">
        <v>0</v>
      </c>
      <c r="PE46" s="619">
        <v>0</v>
      </c>
      <c r="PF46" s="619">
        <v>0</v>
      </c>
      <c r="PG46" s="619">
        <v>0</v>
      </c>
      <c r="PH46" s="619">
        <v>0</v>
      </c>
      <c r="PI46" s="619">
        <v>0</v>
      </c>
      <c r="PJ46" s="619">
        <v>0</v>
      </c>
      <c r="PK46" s="619">
        <v>0</v>
      </c>
      <c r="PL46" s="619">
        <v>0</v>
      </c>
      <c r="PM46" s="619">
        <v>0</v>
      </c>
      <c r="PN46" s="619">
        <v>0</v>
      </c>
      <c r="PO46" s="619">
        <v>0</v>
      </c>
      <c r="PP46" s="619">
        <v>0</v>
      </c>
      <c r="PQ46" s="619">
        <v>0</v>
      </c>
      <c r="PR46" s="619">
        <v>0</v>
      </c>
      <c r="PS46" s="619">
        <v>0</v>
      </c>
      <c r="PT46" s="619">
        <v>0</v>
      </c>
      <c r="PU46" s="619">
        <v>0</v>
      </c>
      <c r="PV46" s="619">
        <v>0</v>
      </c>
      <c r="PW46" s="619">
        <v>29275</v>
      </c>
      <c r="PX46" s="619">
        <v>1905</v>
      </c>
      <c r="PY46" s="619">
        <v>0</v>
      </c>
      <c r="PZ46" s="619">
        <v>0</v>
      </c>
      <c r="QA46" s="619">
        <v>2726</v>
      </c>
      <c r="QB46" s="619">
        <v>0</v>
      </c>
      <c r="QC46" s="619">
        <v>0</v>
      </c>
      <c r="QD46" s="619">
        <v>0</v>
      </c>
      <c r="QE46" s="619">
        <v>0</v>
      </c>
      <c r="QF46" s="619">
        <v>0</v>
      </c>
      <c r="QG46" s="619">
        <v>0</v>
      </c>
      <c r="QH46" s="619">
        <v>19437</v>
      </c>
      <c r="QI46" s="619">
        <v>0</v>
      </c>
      <c r="QJ46" s="619">
        <v>0</v>
      </c>
      <c r="QK46" s="619">
        <v>0</v>
      </c>
      <c r="QL46" s="619">
        <v>0</v>
      </c>
      <c r="QM46" s="619">
        <v>115860</v>
      </c>
      <c r="QN46" s="619">
        <v>0</v>
      </c>
      <c r="QO46" s="619">
        <v>0</v>
      </c>
      <c r="QP46" s="619">
        <v>0</v>
      </c>
      <c r="QQ46" s="619">
        <v>0</v>
      </c>
      <c r="QR46" s="619">
        <v>0</v>
      </c>
      <c r="QS46" s="619">
        <v>6419.77</v>
      </c>
      <c r="QU46" s="619">
        <v>0</v>
      </c>
      <c r="QV46" s="619">
        <v>0</v>
      </c>
      <c r="QW46" s="619">
        <v>4406</v>
      </c>
      <c r="QX46" s="619">
        <v>0</v>
      </c>
      <c r="QY46" s="619">
        <v>1480</v>
      </c>
      <c r="QZ46" s="619">
        <v>12440</v>
      </c>
      <c r="RA46" s="619">
        <v>0</v>
      </c>
      <c r="RB46" s="619">
        <v>0</v>
      </c>
      <c r="RC46" s="619">
        <v>0</v>
      </c>
      <c r="RD46" s="619">
        <v>1203</v>
      </c>
      <c r="RE46" s="619">
        <v>0</v>
      </c>
      <c r="RF46" s="619">
        <v>0</v>
      </c>
      <c r="RG46" s="619">
        <v>0</v>
      </c>
      <c r="RH46" s="619">
        <v>0</v>
      </c>
      <c r="RI46" s="619">
        <v>72701.5</v>
      </c>
      <c r="RJ46" s="619">
        <v>0</v>
      </c>
      <c r="RK46" s="619">
        <v>0</v>
      </c>
      <c r="RL46" s="619">
        <v>0</v>
      </c>
      <c r="RM46" s="619">
        <v>0</v>
      </c>
      <c r="RN46" s="619">
        <v>0</v>
      </c>
      <c r="RO46" s="619">
        <v>5974.95</v>
      </c>
      <c r="RP46" s="619">
        <v>0</v>
      </c>
      <c r="RQ46" s="619">
        <v>1230</v>
      </c>
      <c r="RR46" s="619">
        <v>0</v>
      </c>
      <c r="RS46" s="619">
        <v>0</v>
      </c>
      <c r="RT46" s="619">
        <v>10000</v>
      </c>
      <c r="RU46" s="619">
        <v>0</v>
      </c>
      <c r="RV46" s="619">
        <v>0</v>
      </c>
      <c r="RW46" s="619">
        <v>0</v>
      </c>
      <c r="RX46" s="619">
        <v>20352</v>
      </c>
      <c r="RY46" s="619">
        <v>0</v>
      </c>
      <c r="RZ46" s="619">
        <v>0</v>
      </c>
      <c r="SA46" s="619">
        <v>0</v>
      </c>
      <c r="SB46" s="619">
        <v>750</v>
      </c>
      <c r="SC46" s="619">
        <v>70654</v>
      </c>
      <c r="SD46" s="619">
        <v>920</v>
      </c>
      <c r="SE46" s="619">
        <v>0</v>
      </c>
      <c r="SF46" s="619">
        <v>0</v>
      </c>
      <c r="SG46" s="619">
        <v>0</v>
      </c>
      <c r="SH46" s="619">
        <v>0</v>
      </c>
      <c r="SI46" s="619">
        <v>0</v>
      </c>
      <c r="SJ46" s="619">
        <v>0</v>
      </c>
      <c r="SK46" s="619">
        <v>0</v>
      </c>
      <c r="SL46" s="619">
        <v>3510</v>
      </c>
      <c r="SM46" s="619">
        <v>0</v>
      </c>
      <c r="SN46" s="619">
        <v>0</v>
      </c>
      <c r="SO46" s="619">
        <v>11387.5</v>
      </c>
      <c r="SP46" s="619">
        <v>10788</v>
      </c>
      <c r="SQ46" s="619">
        <v>2028</v>
      </c>
      <c r="SR46" s="619">
        <v>6051</v>
      </c>
      <c r="SS46" s="619">
        <v>2473</v>
      </c>
      <c r="ST46" s="619">
        <v>3590</v>
      </c>
      <c r="SU46" s="619">
        <v>48170.51</v>
      </c>
      <c r="SV46" s="619">
        <v>0</v>
      </c>
      <c r="SW46" s="619">
        <v>0</v>
      </c>
      <c r="SX46" s="619">
        <v>0</v>
      </c>
      <c r="SY46" s="619">
        <v>0</v>
      </c>
      <c r="SZ46" s="619">
        <v>0</v>
      </c>
      <c r="TA46" s="619">
        <v>0</v>
      </c>
      <c r="TB46" s="619">
        <v>280</v>
      </c>
      <c r="TC46" s="619">
        <v>17012</v>
      </c>
      <c r="TD46" s="619">
        <v>11</v>
      </c>
      <c r="TE46" s="619">
        <v>0</v>
      </c>
      <c r="TF46" s="619">
        <v>0</v>
      </c>
      <c r="TG46" s="619">
        <v>9</v>
      </c>
      <c r="TH46" s="619">
        <v>11200</v>
      </c>
      <c r="TI46" s="619">
        <v>0</v>
      </c>
      <c r="TJ46" s="619">
        <v>0</v>
      </c>
      <c r="TK46" s="619">
        <v>15869</v>
      </c>
      <c r="TL46" s="619">
        <v>1000</v>
      </c>
      <c r="TM46" s="619">
        <v>0</v>
      </c>
      <c r="TN46" s="619">
        <v>36675</v>
      </c>
      <c r="TO46" s="619">
        <v>0</v>
      </c>
      <c r="TP46" s="619">
        <v>0</v>
      </c>
      <c r="TQ46" s="619">
        <v>0</v>
      </c>
      <c r="TR46" s="619">
        <v>42</v>
      </c>
      <c r="TS46" s="619">
        <v>0</v>
      </c>
      <c r="TT46" s="619">
        <v>0</v>
      </c>
      <c r="TU46" s="619">
        <v>8525.5</v>
      </c>
      <c r="TV46" s="619">
        <v>0</v>
      </c>
      <c r="TW46" s="619">
        <v>0</v>
      </c>
      <c r="TX46" s="619">
        <v>0</v>
      </c>
      <c r="TY46" s="619">
        <v>0</v>
      </c>
      <c r="TZ46" s="619">
        <v>0</v>
      </c>
      <c r="UA46" s="619">
        <v>0</v>
      </c>
      <c r="UB46" s="619">
        <v>0</v>
      </c>
      <c r="UC46" s="619">
        <v>0</v>
      </c>
      <c r="UD46" s="619">
        <v>0</v>
      </c>
      <c r="UE46" s="619">
        <v>0</v>
      </c>
      <c r="UF46" s="619">
        <v>0</v>
      </c>
      <c r="UG46" s="619">
        <v>10</v>
      </c>
      <c r="UH46" s="619">
        <v>0</v>
      </c>
      <c r="UI46" s="619">
        <v>0</v>
      </c>
      <c r="UJ46" s="619">
        <v>0</v>
      </c>
      <c r="UK46" s="619">
        <v>1668</v>
      </c>
      <c r="UL46" s="619">
        <v>0</v>
      </c>
      <c r="UM46" s="619">
        <v>0</v>
      </c>
      <c r="UN46" s="619">
        <v>5233.6400000000003</v>
      </c>
      <c r="UO46" s="619">
        <v>0</v>
      </c>
      <c r="UP46" s="619">
        <v>0</v>
      </c>
      <c r="UQ46" s="619">
        <v>0</v>
      </c>
      <c r="UR46" s="619">
        <v>0</v>
      </c>
      <c r="US46" s="619">
        <v>0</v>
      </c>
      <c r="UT46" s="619">
        <v>0</v>
      </c>
      <c r="UU46" s="619">
        <v>0</v>
      </c>
      <c r="UV46" s="619">
        <v>0</v>
      </c>
      <c r="UW46" s="619">
        <v>0</v>
      </c>
      <c r="UX46" s="619">
        <v>0</v>
      </c>
      <c r="UY46" s="619">
        <v>0</v>
      </c>
      <c r="UZ46" s="619">
        <v>622</v>
      </c>
      <c r="VA46" s="619">
        <v>8260</v>
      </c>
      <c r="VB46" s="619">
        <v>0</v>
      </c>
      <c r="VC46" s="619">
        <v>0</v>
      </c>
      <c r="VD46" s="619">
        <v>0</v>
      </c>
      <c r="VE46" s="619">
        <v>0</v>
      </c>
      <c r="VF46" s="619">
        <v>0</v>
      </c>
      <c r="VG46" s="619">
        <v>0</v>
      </c>
      <c r="VH46" s="619">
        <v>0</v>
      </c>
      <c r="VI46" s="619">
        <v>0</v>
      </c>
      <c r="VJ46" s="619">
        <v>0</v>
      </c>
      <c r="VK46" s="619">
        <v>0</v>
      </c>
      <c r="VL46" s="619">
        <v>1300</v>
      </c>
      <c r="VM46" s="619">
        <v>0</v>
      </c>
      <c r="VN46" s="619">
        <v>0</v>
      </c>
      <c r="VO46" s="619">
        <v>0</v>
      </c>
      <c r="VP46" s="619">
        <v>2305</v>
      </c>
      <c r="VQ46" s="619">
        <v>0</v>
      </c>
      <c r="VR46" s="619">
        <v>0</v>
      </c>
      <c r="VS46" s="619">
        <v>8912.5</v>
      </c>
      <c r="VT46" s="619">
        <v>16999</v>
      </c>
      <c r="VU46" s="619">
        <v>0</v>
      </c>
      <c r="VV46" s="619">
        <v>0</v>
      </c>
      <c r="VW46" s="619">
        <v>0</v>
      </c>
      <c r="VX46" s="619">
        <v>0</v>
      </c>
      <c r="VY46" s="619">
        <v>10530.6</v>
      </c>
      <c r="VZ46" s="619">
        <v>14565</v>
      </c>
      <c r="WA46" s="619">
        <v>0</v>
      </c>
      <c r="WB46" s="619">
        <v>0</v>
      </c>
      <c r="WC46" s="619">
        <v>0</v>
      </c>
      <c r="WD46" s="619">
        <v>51000</v>
      </c>
      <c r="WE46" s="619">
        <v>0</v>
      </c>
      <c r="WF46" s="619">
        <v>5000</v>
      </c>
      <c r="WG46" s="619">
        <v>0</v>
      </c>
      <c r="WH46" s="619">
        <v>0</v>
      </c>
      <c r="WI46" s="619">
        <v>82749</v>
      </c>
      <c r="WJ46" s="619">
        <v>0</v>
      </c>
      <c r="WK46" s="619">
        <v>0</v>
      </c>
      <c r="WL46" s="619">
        <v>0</v>
      </c>
      <c r="WM46" s="619">
        <v>0</v>
      </c>
      <c r="WN46" s="619">
        <v>0</v>
      </c>
      <c r="WO46" s="619">
        <v>0</v>
      </c>
      <c r="WP46" s="619">
        <v>0</v>
      </c>
      <c r="WQ46" s="619">
        <v>14615</v>
      </c>
      <c r="WR46" s="619">
        <v>0</v>
      </c>
      <c r="WS46" s="619">
        <v>0</v>
      </c>
      <c r="WT46" s="619">
        <v>26005</v>
      </c>
      <c r="WU46" s="619">
        <v>298</v>
      </c>
      <c r="WV46" s="619">
        <v>595536</v>
      </c>
      <c r="WW46" s="619">
        <v>5000</v>
      </c>
      <c r="WX46" s="619">
        <v>31400</v>
      </c>
      <c r="WY46" s="619">
        <v>0</v>
      </c>
      <c r="WZ46" s="619">
        <v>0</v>
      </c>
      <c r="XA46" s="619">
        <v>9770</v>
      </c>
      <c r="XB46" s="619">
        <v>0</v>
      </c>
      <c r="XC46" s="619">
        <v>2971</v>
      </c>
      <c r="XD46" s="619">
        <v>0</v>
      </c>
      <c r="XE46" s="619">
        <v>50000</v>
      </c>
      <c r="XF46" s="619">
        <v>0</v>
      </c>
      <c r="XG46" s="619">
        <v>1500</v>
      </c>
      <c r="XH46" s="619">
        <v>0</v>
      </c>
      <c r="XI46" s="619">
        <v>18175</v>
      </c>
      <c r="XJ46" s="619">
        <v>0</v>
      </c>
      <c r="XK46" s="619">
        <v>0</v>
      </c>
      <c r="XL46" s="619">
        <v>0</v>
      </c>
      <c r="XM46" s="619">
        <v>0</v>
      </c>
      <c r="XN46" s="619">
        <v>2060</v>
      </c>
      <c r="XO46" s="619">
        <v>0</v>
      </c>
      <c r="XP46" s="619">
        <v>0</v>
      </c>
      <c r="XQ46" s="619">
        <v>0</v>
      </c>
      <c r="XR46" s="619">
        <v>0</v>
      </c>
      <c r="XS46" s="619">
        <v>0</v>
      </c>
      <c r="XT46" s="619">
        <v>0</v>
      </c>
      <c r="XU46" s="619">
        <v>0</v>
      </c>
      <c r="XV46" s="619">
        <v>6000</v>
      </c>
      <c r="XW46" s="619">
        <v>0</v>
      </c>
      <c r="XX46" s="619">
        <v>0</v>
      </c>
      <c r="XY46" s="619">
        <v>0</v>
      </c>
      <c r="XZ46" s="619">
        <v>0</v>
      </c>
      <c r="YA46" s="619">
        <v>0</v>
      </c>
      <c r="YB46" s="619">
        <v>0</v>
      </c>
      <c r="YC46" s="619">
        <v>0</v>
      </c>
      <c r="YD46" s="619">
        <v>0</v>
      </c>
      <c r="YE46" s="619">
        <v>0</v>
      </c>
      <c r="YF46" s="619">
        <v>0</v>
      </c>
      <c r="YG46" s="619">
        <v>0</v>
      </c>
      <c r="YH46" s="619">
        <v>0</v>
      </c>
      <c r="YI46" s="619">
        <v>0</v>
      </c>
      <c r="YJ46" s="619">
        <v>0</v>
      </c>
      <c r="YK46" s="619">
        <v>0</v>
      </c>
      <c r="YL46" s="619">
        <v>0</v>
      </c>
      <c r="YM46" s="619">
        <v>0</v>
      </c>
      <c r="YN46" s="619">
        <v>0</v>
      </c>
      <c r="YO46" s="619">
        <v>0</v>
      </c>
      <c r="YP46" s="619">
        <v>0</v>
      </c>
      <c r="YQ46" s="619">
        <v>0</v>
      </c>
      <c r="YR46" s="619">
        <v>0</v>
      </c>
      <c r="YS46" s="619">
        <v>0</v>
      </c>
      <c r="YT46" s="619">
        <v>0</v>
      </c>
      <c r="YU46" s="619">
        <v>0</v>
      </c>
      <c r="YV46" s="619">
        <v>0</v>
      </c>
      <c r="YW46" s="619">
        <v>0</v>
      </c>
      <c r="YX46" s="619">
        <v>0</v>
      </c>
      <c r="YY46" s="619">
        <v>0</v>
      </c>
      <c r="YZ46" s="619">
        <v>0</v>
      </c>
      <c r="ZA46" s="619">
        <v>0</v>
      </c>
      <c r="ZB46" s="619">
        <v>0</v>
      </c>
      <c r="ZC46" s="619">
        <v>5621</v>
      </c>
      <c r="ZD46" s="619">
        <v>4455</v>
      </c>
      <c r="ZE46" s="619">
        <v>0</v>
      </c>
      <c r="ZF46" s="619">
        <v>0</v>
      </c>
      <c r="ZG46" s="619">
        <v>2375</v>
      </c>
      <c r="ZH46" s="619">
        <v>0</v>
      </c>
      <c r="ZI46" s="619">
        <v>1331</v>
      </c>
      <c r="ZJ46" s="619">
        <v>1829.36</v>
      </c>
      <c r="ZK46" s="619">
        <v>0</v>
      </c>
      <c r="ZL46" s="619">
        <v>0</v>
      </c>
      <c r="ZM46" s="619">
        <v>3580.107</v>
      </c>
      <c r="ZN46" s="619">
        <v>0</v>
      </c>
      <c r="ZO46" s="619">
        <v>0</v>
      </c>
      <c r="ZP46" s="619">
        <v>0</v>
      </c>
      <c r="ZQ46" s="619">
        <v>0</v>
      </c>
      <c r="ZR46" s="619">
        <v>0</v>
      </c>
      <c r="ZS46" s="619">
        <v>0</v>
      </c>
      <c r="ZT46" s="619">
        <v>0</v>
      </c>
      <c r="ZU46" s="619">
        <v>0</v>
      </c>
      <c r="ZV46" s="619">
        <v>0</v>
      </c>
      <c r="ZW46" s="619">
        <v>0</v>
      </c>
      <c r="ZX46" s="619">
        <v>0</v>
      </c>
      <c r="ZY46" s="619">
        <v>0</v>
      </c>
      <c r="ZZ46" s="619">
        <v>2267.5</v>
      </c>
      <c r="AAA46" s="619">
        <v>0</v>
      </c>
      <c r="AAB46" s="619">
        <v>0</v>
      </c>
      <c r="AAC46" s="619">
        <v>0</v>
      </c>
      <c r="AAD46" s="619">
        <v>0</v>
      </c>
      <c r="AAE46" s="619">
        <v>0</v>
      </c>
      <c r="AAF46" s="619">
        <v>0</v>
      </c>
      <c r="AAG46" s="619">
        <v>0</v>
      </c>
      <c r="AAH46" s="619">
        <v>0</v>
      </c>
      <c r="AAI46" s="619">
        <v>0</v>
      </c>
      <c r="AAJ46" s="619">
        <v>0</v>
      </c>
      <c r="AAK46" s="619">
        <v>7411</v>
      </c>
      <c r="AAL46" s="619">
        <v>0</v>
      </c>
      <c r="AAM46" s="619">
        <v>0</v>
      </c>
      <c r="AAN46" s="619">
        <v>0</v>
      </c>
      <c r="AAO46" s="619">
        <v>0</v>
      </c>
      <c r="AAP46" s="619">
        <v>0</v>
      </c>
      <c r="AAQ46" s="619">
        <v>0</v>
      </c>
      <c r="AAR46" s="619">
        <v>0</v>
      </c>
      <c r="AAS46" s="619">
        <v>0</v>
      </c>
      <c r="AAT46" s="619">
        <v>0</v>
      </c>
      <c r="AAU46" s="619">
        <v>0</v>
      </c>
      <c r="AAV46" s="619">
        <v>0</v>
      </c>
      <c r="AAW46" s="619">
        <v>0</v>
      </c>
      <c r="AAX46" s="619">
        <v>0</v>
      </c>
      <c r="AAY46" s="619">
        <v>0</v>
      </c>
      <c r="AAZ46" s="619">
        <v>0</v>
      </c>
      <c r="ABA46" s="619">
        <v>0</v>
      </c>
      <c r="ABB46" s="619">
        <v>0</v>
      </c>
      <c r="ABC46" s="619">
        <v>0</v>
      </c>
      <c r="ABD46" s="619">
        <v>0</v>
      </c>
      <c r="ABE46" s="619">
        <v>0</v>
      </c>
      <c r="ABF46" s="619">
        <v>3280.3</v>
      </c>
      <c r="ABG46" s="619">
        <v>0</v>
      </c>
      <c r="ABH46" s="619">
        <v>0</v>
      </c>
      <c r="ABI46" s="619">
        <v>0</v>
      </c>
      <c r="ABJ46" s="619">
        <v>94299</v>
      </c>
      <c r="ABK46" s="619">
        <v>1391</v>
      </c>
      <c r="ABL46" s="619">
        <v>0</v>
      </c>
      <c r="ABM46" s="619">
        <v>0</v>
      </c>
      <c r="ABN46" s="619">
        <v>0</v>
      </c>
      <c r="ABO46" s="619">
        <v>0</v>
      </c>
      <c r="ABP46" s="619">
        <v>0</v>
      </c>
      <c r="ABQ46" s="619">
        <v>26479.38</v>
      </c>
      <c r="ABR46" s="619">
        <v>5600</v>
      </c>
      <c r="ABS46" s="619">
        <v>677.68</v>
      </c>
      <c r="ABT46" s="619">
        <v>1392</v>
      </c>
      <c r="ABU46" s="619">
        <v>0</v>
      </c>
      <c r="ABV46" s="619">
        <v>0</v>
      </c>
      <c r="ABW46" s="619">
        <v>0</v>
      </c>
      <c r="ABX46" s="619">
        <v>0</v>
      </c>
      <c r="ABY46" s="619">
        <v>0</v>
      </c>
      <c r="ABZ46" s="619">
        <v>0</v>
      </c>
      <c r="ACA46" s="619">
        <v>212499.47</v>
      </c>
      <c r="ACB46" s="619">
        <v>15464.5</v>
      </c>
      <c r="ACC46" s="619">
        <v>0</v>
      </c>
      <c r="ACD46" s="619">
        <v>90675.5</v>
      </c>
      <c r="ACE46" s="619">
        <v>50000</v>
      </c>
      <c r="ACF46" s="619">
        <v>26940</v>
      </c>
      <c r="ACG46" s="619">
        <v>0</v>
      </c>
      <c r="ACH46" s="619">
        <v>0</v>
      </c>
      <c r="ACI46" s="619">
        <v>0</v>
      </c>
      <c r="ACJ46" s="619">
        <v>8112.25</v>
      </c>
      <c r="ACK46" s="619">
        <v>50</v>
      </c>
      <c r="ACL46" s="619">
        <v>0</v>
      </c>
      <c r="ACM46" s="619">
        <v>0</v>
      </c>
      <c r="ACN46" s="619">
        <v>0</v>
      </c>
      <c r="ACO46" s="619">
        <v>0</v>
      </c>
      <c r="ACP46" s="619">
        <v>0</v>
      </c>
      <c r="ACQ46" s="619">
        <v>0</v>
      </c>
      <c r="ACR46" s="619">
        <v>0</v>
      </c>
      <c r="ACS46" s="619">
        <v>0</v>
      </c>
      <c r="ACT46" s="619">
        <v>0</v>
      </c>
      <c r="ACU46" s="619">
        <v>0</v>
      </c>
      <c r="ACV46" s="619">
        <v>0</v>
      </c>
      <c r="ACW46" s="619">
        <v>0</v>
      </c>
      <c r="ACX46" s="619">
        <v>0</v>
      </c>
      <c r="ACY46" s="619">
        <v>0</v>
      </c>
      <c r="ACZ46" s="619">
        <v>0</v>
      </c>
      <c r="ADA46" s="619">
        <v>0</v>
      </c>
      <c r="ADB46" s="619">
        <v>0</v>
      </c>
      <c r="ADC46" s="619">
        <v>0</v>
      </c>
      <c r="ADD46" s="619">
        <v>0</v>
      </c>
      <c r="ADE46" s="619">
        <v>0</v>
      </c>
      <c r="ADF46" s="619">
        <v>0</v>
      </c>
      <c r="ADG46" s="619">
        <v>0</v>
      </c>
      <c r="ADH46" s="619">
        <v>0</v>
      </c>
      <c r="ADI46" s="619">
        <v>0</v>
      </c>
      <c r="ADJ46" s="619">
        <v>30208</v>
      </c>
      <c r="ADK46" s="619">
        <v>13502</v>
      </c>
      <c r="ADL46" s="619">
        <v>0</v>
      </c>
      <c r="ADM46" s="619">
        <v>0</v>
      </c>
      <c r="ADN46" s="619">
        <v>0</v>
      </c>
      <c r="ADO46" s="619">
        <v>0</v>
      </c>
      <c r="ADP46" s="619">
        <v>0</v>
      </c>
      <c r="ADQ46" s="619">
        <v>0</v>
      </c>
      <c r="ADR46" s="619">
        <v>0</v>
      </c>
      <c r="ADS46" s="619">
        <v>0</v>
      </c>
      <c r="ADT46" s="619">
        <v>0</v>
      </c>
      <c r="ADU46" s="619">
        <v>100</v>
      </c>
      <c r="ADV46" s="619">
        <v>0</v>
      </c>
      <c r="ADW46" s="619">
        <v>0</v>
      </c>
      <c r="ADX46" s="619">
        <v>0</v>
      </c>
      <c r="ADY46" s="619">
        <v>0</v>
      </c>
      <c r="ADZ46" s="619">
        <v>0</v>
      </c>
      <c r="AEA46" s="619">
        <v>105600</v>
      </c>
      <c r="AEB46" s="619">
        <v>36354</v>
      </c>
      <c r="AEC46" s="619">
        <v>500</v>
      </c>
      <c r="AED46" s="619">
        <v>0</v>
      </c>
      <c r="AEE46" s="619">
        <v>0</v>
      </c>
      <c r="AEF46" s="619">
        <v>89745</v>
      </c>
      <c r="AEG46" s="619">
        <v>0</v>
      </c>
      <c r="AEH46" s="619">
        <v>0</v>
      </c>
      <c r="AEI46" s="619">
        <v>0</v>
      </c>
      <c r="AEJ46" s="619">
        <v>0</v>
      </c>
      <c r="AEK46" s="619">
        <v>0</v>
      </c>
      <c r="AEL46" s="619">
        <v>0</v>
      </c>
      <c r="AEM46" s="619">
        <v>0</v>
      </c>
      <c r="AEN46" s="619">
        <v>0</v>
      </c>
      <c r="AEO46" s="619">
        <v>0</v>
      </c>
      <c r="AEP46" s="619">
        <v>0</v>
      </c>
      <c r="AEQ46" s="619">
        <v>0</v>
      </c>
      <c r="AER46" s="619">
        <v>25000</v>
      </c>
      <c r="AES46" s="619">
        <v>0</v>
      </c>
      <c r="AET46" s="619">
        <v>0</v>
      </c>
      <c r="AEU46" s="619">
        <v>100000</v>
      </c>
      <c r="AEV46" s="619">
        <v>60000</v>
      </c>
      <c r="AEW46" s="619">
        <v>0</v>
      </c>
      <c r="AEX46" s="619">
        <v>10000</v>
      </c>
      <c r="AEY46" s="619">
        <v>0</v>
      </c>
      <c r="AEZ46" s="619">
        <v>80000</v>
      </c>
      <c r="AFA46" s="619">
        <v>0</v>
      </c>
      <c r="AFB46" s="619">
        <v>0</v>
      </c>
      <c r="AFC46" s="619">
        <v>0</v>
      </c>
      <c r="AFD46" s="619">
        <v>0</v>
      </c>
      <c r="AFE46" s="619">
        <v>4685.0600000000004</v>
      </c>
      <c r="AFF46" s="619">
        <v>0</v>
      </c>
      <c r="AFG46" s="619">
        <v>140123.31</v>
      </c>
      <c r="AFH46" s="619">
        <v>8554</v>
      </c>
      <c r="AFI46" s="619">
        <v>492.07</v>
      </c>
      <c r="AFJ46" s="619">
        <v>299.99</v>
      </c>
      <c r="AFK46" s="619">
        <v>0</v>
      </c>
      <c r="AFL46" s="619">
        <v>2069811.56</v>
      </c>
      <c r="AFM46" s="619">
        <v>0</v>
      </c>
      <c r="AFN46" s="619">
        <v>0</v>
      </c>
      <c r="AFO46" s="619">
        <v>20735.759999999998</v>
      </c>
      <c r="AFP46" s="619">
        <v>28061</v>
      </c>
      <c r="AFQ46" s="619">
        <v>30160.5</v>
      </c>
      <c r="AFR46" s="619">
        <v>0</v>
      </c>
      <c r="AFS46" s="619">
        <v>0</v>
      </c>
      <c r="AFT46" s="619">
        <v>1198.8800000000001</v>
      </c>
      <c r="AFU46" s="619">
        <v>0.02</v>
      </c>
      <c r="AFV46" s="619">
        <v>0</v>
      </c>
      <c r="AFW46" s="619">
        <v>1987.87</v>
      </c>
      <c r="AFX46" s="619">
        <v>71.81</v>
      </c>
      <c r="AFY46" s="619">
        <v>0</v>
      </c>
      <c r="AFZ46" s="619">
        <v>2462.6</v>
      </c>
      <c r="AGA46" s="619">
        <v>14736.24</v>
      </c>
      <c r="AGB46" s="619">
        <v>684.97</v>
      </c>
      <c r="AGC46" s="619">
        <v>0</v>
      </c>
      <c r="AGD46" s="619">
        <v>0</v>
      </c>
      <c r="AGE46" s="619">
        <v>24104</v>
      </c>
      <c r="AGF46" s="619">
        <v>0</v>
      </c>
      <c r="AGG46" s="619">
        <v>0</v>
      </c>
      <c r="AGH46" s="619">
        <v>0</v>
      </c>
      <c r="AGI46" s="619">
        <v>3870.5</v>
      </c>
      <c r="AGJ46" s="619">
        <v>0</v>
      </c>
      <c r="AGK46" s="619">
        <v>0</v>
      </c>
      <c r="AGL46" s="619">
        <v>37370</v>
      </c>
      <c r="AGM46" s="619">
        <v>8457.75</v>
      </c>
      <c r="AGN46" s="619">
        <v>27056</v>
      </c>
      <c r="AGO46" s="619">
        <v>145283</v>
      </c>
      <c r="AGP46" s="619">
        <v>0</v>
      </c>
      <c r="AGQ46" s="619">
        <v>18242</v>
      </c>
      <c r="AGR46" s="619">
        <v>7411</v>
      </c>
      <c r="AGS46" s="619">
        <v>3000</v>
      </c>
      <c r="AGT46" s="619">
        <v>1666</v>
      </c>
      <c r="AGU46" s="619">
        <v>0</v>
      </c>
      <c r="AGV46" s="619">
        <v>3830</v>
      </c>
      <c r="AGW46" s="619">
        <v>0</v>
      </c>
      <c r="AGX46" s="619">
        <v>0</v>
      </c>
      <c r="AGY46" s="619">
        <v>0</v>
      </c>
      <c r="AGZ46" s="619">
        <v>0</v>
      </c>
      <c r="AHA46" s="619">
        <v>0</v>
      </c>
      <c r="AHB46" s="619">
        <v>0</v>
      </c>
      <c r="AHC46" s="619">
        <v>0</v>
      </c>
      <c r="AHD46" s="619">
        <v>0</v>
      </c>
      <c r="AHE46" s="619">
        <v>0</v>
      </c>
      <c r="AHF46" s="619">
        <v>0</v>
      </c>
      <c r="AHG46" s="619">
        <v>0</v>
      </c>
      <c r="AHH46" s="619">
        <v>0</v>
      </c>
      <c r="AHI46" s="619">
        <v>0</v>
      </c>
      <c r="AHJ46" s="619">
        <v>0</v>
      </c>
      <c r="AHK46" s="619">
        <v>0</v>
      </c>
      <c r="AHL46" s="619">
        <v>0</v>
      </c>
      <c r="AHM46" s="619">
        <v>0</v>
      </c>
      <c r="AHN46" s="619">
        <v>0</v>
      </c>
      <c r="AHO46" s="619">
        <v>0</v>
      </c>
      <c r="AHP46" s="619">
        <v>20000</v>
      </c>
      <c r="AHQ46" s="619">
        <v>0</v>
      </c>
      <c r="AHR46" s="613">
        <v>60000</v>
      </c>
      <c r="AHS46" s="613">
        <v>3324</v>
      </c>
      <c r="AHT46" s="613">
        <v>20000</v>
      </c>
      <c r="AHU46" s="619">
        <f t="shared" ref="AHU46:AHU58" si="940">SUM(D46:AHT46)</f>
        <v>13759444.914000003</v>
      </c>
    </row>
    <row r="47" spans="1:910" x14ac:dyDescent="0.8">
      <c r="B47" s="618" t="s">
        <v>6032</v>
      </c>
      <c r="C47" s="619" t="s">
        <v>6442</v>
      </c>
      <c r="D47" s="619">
        <v>91734261.219999999</v>
      </c>
      <c r="W47" s="619">
        <v>260465831.80000001</v>
      </c>
      <c r="X47" s="619">
        <v>1971726</v>
      </c>
      <c r="AD47" s="619">
        <v>538692.75</v>
      </c>
      <c r="AU47" s="619">
        <v>43573783.409999996</v>
      </c>
      <c r="BJ47" s="619">
        <v>59198630.909999996</v>
      </c>
      <c r="BK47" s="619">
        <v>6455362.8599999994</v>
      </c>
      <c r="BS47" s="619">
        <v>128103301.58</v>
      </c>
      <c r="CA47" s="619">
        <v>5665038.0099999998</v>
      </c>
      <c r="CH47" s="619">
        <v>383970207.45999998</v>
      </c>
      <c r="CU47" s="619">
        <v>130741710.61</v>
      </c>
      <c r="DC47" s="619">
        <v>2069734.11</v>
      </c>
      <c r="DD47" s="619">
        <v>1576796.48</v>
      </c>
      <c r="DL47" s="619">
        <v>16017803.91</v>
      </c>
      <c r="DU47" s="619">
        <v>21071376.390000001</v>
      </c>
      <c r="EF47" s="619">
        <v>112953638.95999999</v>
      </c>
      <c r="EG47" s="619">
        <v>30755065.41</v>
      </c>
      <c r="EO47" s="619">
        <v>92996685.040000007</v>
      </c>
      <c r="EX47" s="619">
        <v>34854554.729999997</v>
      </c>
      <c r="FJ47" s="619">
        <v>179335561.08000001</v>
      </c>
      <c r="FR47" s="619">
        <v>188696705.88999999</v>
      </c>
      <c r="GF47" s="619">
        <v>23806619.02</v>
      </c>
      <c r="GR47" s="619">
        <v>262979914.21000001</v>
      </c>
      <c r="GZ47" s="619">
        <v>12416869.07</v>
      </c>
      <c r="HD47" s="619">
        <v>51446441.829999998</v>
      </c>
      <c r="HL47" s="619">
        <v>5120443.38</v>
      </c>
      <c r="HT47" s="619">
        <v>28465900.645300001</v>
      </c>
      <c r="HU47" s="619">
        <v>5481037.4199999999</v>
      </c>
      <c r="IJ47" s="619">
        <v>20371234.370000001</v>
      </c>
      <c r="IK47" s="619">
        <v>1534807.42</v>
      </c>
      <c r="IU47" s="619">
        <v>16498356.300000001</v>
      </c>
      <c r="IV47" s="619">
        <v>9013796.9299999997</v>
      </c>
      <c r="JG47" s="619">
        <v>2150263.8199999998</v>
      </c>
      <c r="JH47" s="619">
        <v>2083648.81</v>
      </c>
      <c r="JJ47" s="619">
        <v>0</v>
      </c>
      <c r="JM47" s="619">
        <v>5022387.18</v>
      </c>
      <c r="JT47" s="619">
        <v>26795333.849999998</v>
      </c>
      <c r="JU47" s="619">
        <v>8538143.3100000005</v>
      </c>
      <c r="KJ47" s="619">
        <v>271944376.33000004</v>
      </c>
      <c r="KS47" s="619">
        <v>42695104.490000002</v>
      </c>
      <c r="KY47" s="619">
        <v>116400020.98999999</v>
      </c>
      <c r="LA47" s="619">
        <v>538087915.26999998</v>
      </c>
      <c r="LI47" s="619">
        <v>141795573.49000001</v>
      </c>
      <c r="LJ47" s="619">
        <v>31882125.41</v>
      </c>
      <c r="LK47" s="619">
        <v>69290374.400000006</v>
      </c>
      <c r="LL47" s="619">
        <v>1457352.37</v>
      </c>
      <c r="LT47" s="619">
        <v>775985.28</v>
      </c>
      <c r="LW47" s="619">
        <v>316181729.66000003</v>
      </c>
      <c r="LX47" s="619">
        <v>36175983.869999997</v>
      </c>
      <c r="LY47" s="619">
        <v>250764361.69</v>
      </c>
      <c r="LZ47" s="619">
        <v>1818375.75</v>
      </c>
      <c r="MI47" s="619">
        <v>161807537.11000001</v>
      </c>
      <c r="MU47" s="619">
        <v>8803680.6999999993</v>
      </c>
      <c r="NF47" s="619">
        <v>144982607.97</v>
      </c>
      <c r="NI47" s="619">
        <v>83621870.769999996</v>
      </c>
      <c r="NR47" s="619">
        <v>65386421.870000005</v>
      </c>
      <c r="NY47" s="619">
        <v>38825316.039999999</v>
      </c>
      <c r="OF47" s="619">
        <v>61124193.969999999</v>
      </c>
      <c r="OG47" s="619">
        <v>697817</v>
      </c>
      <c r="OI47" s="619">
        <v>2901536.1</v>
      </c>
      <c r="OJ47" s="619">
        <v>673491.5</v>
      </c>
      <c r="OO47" s="619">
        <v>39225586.600000001</v>
      </c>
      <c r="OU47" s="619">
        <v>51583744.920000002</v>
      </c>
      <c r="OZ47" s="619">
        <v>1217702</v>
      </c>
      <c r="PD47" s="619">
        <v>23918961.27</v>
      </c>
      <c r="PE47" s="619">
        <v>292073.43</v>
      </c>
      <c r="PV47" s="619">
        <v>54852987.710000001</v>
      </c>
      <c r="PZ47" s="619">
        <v>650440</v>
      </c>
      <c r="QP47" s="619">
        <v>4988133.6500000004</v>
      </c>
      <c r="QV47" s="619">
        <v>139447715.02000001</v>
      </c>
      <c r="RD47" s="619">
        <v>1583939.35</v>
      </c>
      <c r="RI47" s="619">
        <v>96372139.379999995</v>
      </c>
      <c r="RX47" s="619">
        <v>281482</v>
      </c>
      <c r="SC47" s="619">
        <v>15479720.609999999</v>
      </c>
      <c r="SO47" s="619">
        <v>2473161.2000000002</v>
      </c>
      <c r="SW47" s="619">
        <v>7741348</v>
      </c>
      <c r="TK47" s="619">
        <v>16937810.710000001</v>
      </c>
      <c r="TR47" s="619">
        <v>982760</v>
      </c>
      <c r="UA47" s="619">
        <v>2832448</v>
      </c>
      <c r="UC47" s="619">
        <v>14653340.640000001</v>
      </c>
      <c r="UL47" s="619">
        <v>4720987.46</v>
      </c>
      <c r="UR47" s="619">
        <v>42023706.240000002</v>
      </c>
      <c r="UU47" s="619">
        <v>1393555.32</v>
      </c>
      <c r="VN47" s="619">
        <v>161454289.16</v>
      </c>
      <c r="VW47" s="619">
        <v>70168693.799999997</v>
      </c>
      <c r="WC47" s="619">
        <v>287674021.86000001</v>
      </c>
      <c r="WQ47" s="619">
        <v>12248700.41</v>
      </c>
      <c r="WW47" s="619">
        <v>61994967.810000002</v>
      </c>
      <c r="XJ47" s="619">
        <v>825989613.88999999</v>
      </c>
      <c r="XM47" s="619">
        <v>26422483.620000001</v>
      </c>
      <c r="YG47" s="619">
        <v>573757923.23000002</v>
      </c>
      <c r="YK47" s="619">
        <v>336249.39</v>
      </c>
      <c r="YX47" s="619">
        <v>30973786.690000001</v>
      </c>
      <c r="ZE47" s="619">
        <v>52894814.329999998</v>
      </c>
      <c r="ZN47" s="619">
        <v>5965017.0199999996</v>
      </c>
      <c r="ZQ47" s="619">
        <v>10811459.300000001</v>
      </c>
      <c r="AAJ47" s="619">
        <v>49750301.859999999</v>
      </c>
      <c r="AAQ47" s="619">
        <v>173363516.79000002</v>
      </c>
      <c r="ABB47" s="619">
        <v>4890542.5</v>
      </c>
      <c r="ABJ47" s="619">
        <v>9905936.7200000007</v>
      </c>
      <c r="ABK47" s="619">
        <v>7449681.6399999997</v>
      </c>
      <c r="ABQ47" s="619">
        <v>296079680.43000001</v>
      </c>
      <c r="ABZ47" s="619">
        <v>19809006.309999999</v>
      </c>
      <c r="ACK47" s="619">
        <v>153922188.02000001</v>
      </c>
      <c r="ACS47" s="619">
        <v>1916920.5</v>
      </c>
      <c r="ACX47" s="619">
        <v>113135568.06</v>
      </c>
      <c r="ADH47" s="619">
        <v>29815856.870000001</v>
      </c>
      <c r="ADI47" s="619">
        <v>11907133.99</v>
      </c>
      <c r="ADQ47" s="619">
        <v>73538163.189999998</v>
      </c>
      <c r="ADU47" s="619">
        <v>59764934.560000002</v>
      </c>
      <c r="AEA47" s="619">
        <v>34374001.100000001</v>
      </c>
      <c r="AEB47" s="619">
        <v>17849024.010000002</v>
      </c>
      <c r="AEU47" s="619">
        <v>180290041.59</v>
      </c>
      <c r="AFE47" s="619">
        <v>9772959.8100000005</v>
      </c>
      <c r="AFF47" s="619">
        <v>12230842.26</v>
      </c>
      <c r="AFR47" s="619">
        <v>39052526.079999998</v>
      </c>
      <c r="AGD47" s="619">
        <v>2211343.0099999998</v>
      </c>
      <c r="AGO47" s="619">
        <v>210276969.44</v>
      </c>
      <c r="AGP47" s="619">
        <v>2559835.5699999998</v>
      </c>
      <c r="AGW47" s="619">
        <v>97644009.129999995</v>
      </c>
      <c r="AGX47" s="619">
        <v>132368365.45999999</v>
      </c>
      <c r="AHN47" s="619">
        <v>50093324.990000002</v>
      </c>
      <c r="AHQ47" s="619"/>
      <c r="AHU47" s="619">
        <f t="shared" si="940"/>
        <v>9100883856.1153049</v>
      </c>
    </row>
    <row r="48" spans="1:910" x14ac:dyDescent="0.8">
      <c r="B48" s="618" t="s">
        <v>6034</v>
      </c>
      <c r="C48" s="619" t="s">
        <v>6443</v>
      </c>
      <c r="E48" s="619">
        <v>368106</v>
      </c>
      <c r="F48" s="619">
        <v>15403989.18</v>
      </c>
      <c r="G48" s="619">
        <v>121941.5</v>
      </c>
      <c r="H48" s="619">
        <v>1064330.2</v>
      </c>
      <c r="I48" s="619">
        <v>481271.17</v>
      </c>
      <c r="J48" s="619">
        <v>39530264.710000001</v>
      </c>
      <c r="K48" s="619">
        <v>5259555.9400000004</v>
      </c>
      <c r="L48" s="619">
        <v>215215</v>
      </c>
      <c r="M48" s="619">
        <v>313715</v>
      </c>
      <c r="N48" s="619">
        <v>53593</v>
      </c>
      <c r="O48" s="619">
        <v>403472.75</v>
      </c>
      <c r="P48" s="619">
        <v>218623.55</v>
      </c>
      <c r="Q48" s="619">
        <v>363110</v>
      </c>
      <c r="R48" s="619">
        <v>220416</v>
      </c>
      <c r="T48" s="619">
        <v>498330</v>
      </c>
      <c r="U48" s="619">
        <v>183708.2</v>
      </c>
      <c r="Y48" s="619">
        <v>270571.28000000003</v>
      </c>
      <c r="Z48" s="619">
        <v>118289</v>
      </c>
      <c r="AA48" s="619">
        <v>311239</v>
      </c>
      <c r="AB48" s="619">
        <v>483012.45</v>
      </c>
      <c r="AC48" s="619">
        <v>165923</v>
      </c>
      <c r="AE48" s="619">
        <v>471157.81</v>
      </c>
      <c r="AF48" s="619">
        <v>463003.03</v>
      </c>
      <c r="AG48" s="619">
        <v>1043888</v>
      </c>
      <c r="AH48" s="619">
        <v>570817</v>
      </c>
      <c r="AI48" s="619">
        <v>795342.72</v>
      </c>
      <c r="AJ48" s="619">
        <v>1272502</v>
      </c>
      <c r="AK48" s="619">
        <v>301682.76</v>
      </c>
      <c r="AL48" s="619">
        <v>165699</v>
      </c>
      <c r="AM48" s="619">
        <v>321817</v>
      </c>
      <c r="AN48" s="619">
        <v>39910</v>
      </c>
      <c r="AO48" s="619">
        <v>396795</v>
      </c>
      <c r="AP48" s="619">
        <v>619929</v>
      </c>
      <c r="AQ48" s="619">
        <v>348280.23</v>
      </c>
      <c r="AR48" s="619">
        <v>367975</v>
      </c>
      <c r="AS48" s="619">
        <v>340650</v>
      </c>
      <c r="AT48" s="619">
        <v>101134.14</v>
      </c>
      <c r="AV48" s="619">
        <v>207370.63</v>
      </c>
      <c r="AW48" s="619">
        <v>111822.25</v>
      </c>
      <c r="AX48" s="619">
        <v>9145</v>
      </c>
      <c r="AY48" s="619">
        <v>250870</v>
      </c>
      <c r="AZ48" s="619">
        <v>189088</v>
      </c>
      <c r="BA48" s="619">
        <v>62938</v>
      </c>
      <c r="BB48" s="619">
        <v>32225</v>
      </c>
      <c r="BC48" s="619">
        <v>202812.5</v>
      </c>
      <c r="BD48" s="619">
        <v>99418</v>
      </c>
      <c r="BE48" s="619">
        <v>225895</v>
      </c>
      <c r="BG48" s="619">
        <v>78368.75</v>
      </c>
      <c r="BH48" s="619">
        <v>49445</v>
      </c>
      <c r="BI48" s="619">
        <v>453619.5</v>
      </c>
      <c r="BL48" s="619">
        <v>254773.21</v>
      </c>
      <c r="BM48" s="619">
        <v>209146.86</v>
      </c>
      <c r="BN48" s="619">
        <v>607798.87</v>
      </c>
      <c r="BO48" s="619">
        <v>340416.03</v>
      </c>
      <c r="BP48" s="619">
        <v>228418.38</v>
      </c>
      <c r="BT48" s="619">
        <v>163965</v>
      </c>
      <c r="BU48" s="619">
        <v>426979</v>
      </c>
      <c r="BV48" s="619">
        <v>332732</v>
      </c>
      <c r="BW48" s="619">
        <v>425352</v>
      </c>
      <c r="BX48" s="619">
        <v>130685</v>
      </c>
      <c r="BY48" s="619">
        <v>124913.5</v>
      </c>
      <c r="BZ48" s="619">
        <v>242546.99</v>
      </c>
      <c r="CB48" s="619">
        <v>76400</v>
      </c>
      <c r="CC48" s="619">
        <v>188623</v>
      </c>
      <c r="CD48" s="619">
        <v>272217.99</v>
      </c>
      <c r="CE48" s="619">
        <v>283253</v>
      </c>
      <c r="CF48" s="619">
        <v>203519</v>
      </c>
      <c r="CI48" s="619">
        <v>512370</v>
      </c>
      <c r="CJ48" s="619">
        <v>1362922.95</v>
      </c>
      <c r="CK48" s="619">
        <v>96353</v>
      </c>
      <c r="CL48" s="619">
        <v>794538</v>
      </c>
      <c r="CM48" s="619">
        <v>421113.7</v>
      </c>
      <c r="CN48" s="619">
        <v>481426</v>
      </c>
      <c r="CO48" s="619">
        <v>774664</v>
      </c>
      <c r="CP48" s="619">
        <v>329353.7</v>
      </c>
      <c r="CQ48" s="619">
        <v>191276.65</v>
      </c>
      <c r="CR48" s="619">
        <v>97492</v>
      </c>
      <c r="CS48" s="619">
        <v>213625</v>
      </c>
      <c r="CT48" s="619">
        <v>389382.94</v>
      </c>
      <c r="CV48" s="619">
        <v>125520.5</v>
      </c>
      <c r="CW48" s="619">
        <v>64768.5</v>
      </c>
      <c r="CX48" s="619">
        <v>335032</v>
      </c>
      <c r="CY48" s="619">
        <v>238497.06</v>
      </c>
      <c r="CZ48" s="619">
        <v>185937</v>
      </c>
      <c r="DA48" s="619">
        <v>64668.5</v>
      </c>
      <c r="DB48" s="619">
        <v>195045</v>
      </c>
      <c r="DE48" s="619">
        <v>412728</v>
      </c>
      <c r="DG48" s="619">
        <v>294087.5</v>
      </c>
      <c r="DH48" s="619">
        <v>492847.75</v>
      </c>
      <c r="DI48" s="619">
        <v>50000</v>
      </c>
      <c r="DJ48" s="619">
        <v>377000</v>
      </c>
      <c r="DK48" s="619">
        <v>785542</v>
      </c>
      <c r="DM48" s="619">
        <v>1210000</v>
      </c>
      <c r="DN48" s="619">
        <v>9392350</v>
      </c>
      <c r="DO48" s="619">
        <v>11404613</v>
      </c>
      <c r="DP48" s="619">
        <v>923645</v>
      </c>
      <c r="DQ48" s="619">
        <v>956900</v>
      </c>
      <c r="DR48" s="619">
        <v>2000000</v>
      </c>
      <c r="DS48" s="619">
        <v>1818732.93</v>
      </c>
      <c r="DT48" s="619">
        <v>3143850</v>
      </c>
      <c r="DV48" s="619">
        <v>161440</v>
      </c>
      <c r="DW48" s="619">
        <v>1899141.75</v>
      </c>
      <c r="DY48" s="619">
        <v>187049</v>
      </c>
      <c r="DZ48" s="619">
        <v>445720</v>
      </c>
      <c r="EB48" s="619">
        <v>134808</v>
      </c>
      <c r="EC48" s="619">
        <v>321373</v>
      </c>
      <c r="EH48" s="619">
        <v>3546814.29</v>
      </c>
      <c r="EI48" s="619">
        <v>920305.19</v>
      </c>
      <c r="EJ48" s="619">
        <v>2193853.2200000002</v>
      </c>
      <c r="EK48" s="619">
        <v>545508</v>
      </c>
      <c r="EL48" s="619">
        <v>2000000</v>
      </c>
      <c r="EM48" s="619">
        <v>524818</v>
      </c>
      <c r="EN48" s="619">
        <v>2000000</v>
      </c>
      <c r="EP48" s="619">
        <v>726602.75</v>
      </c>
      <c r="EQ48" s="619">
        <v>448216</v>
      </c>
      <c r="ER48" s="619">
        <v>332507</v>
      </c>
      <c r="ES48" s="619">
        <v>245366</v>
      </c>
      <c r="ET48" s="619">
        <v>397102.5</v>
      </c>
      <c r="EU48" s="619">
        <v>4116679.5</v>
      </c>
      <c r="EV48" s="619">
        <v>7016385.7999999998</v>
      </c>
      <c r="EW48" s="619">
        <v>42335</v>
      </c>
      <c r="EY48" s="619">
        <v>233089.25</v>
      </c>
      <c r="EZ48" s="619">
        <v>24282427.949999999</v>
      </c>
      <c r="FA48" s="619">
        <v>834842.6</v>
      </c>
      <c r="FB48" s="619">
        <v>2188601</v>
      </c>
      <c r="FC48" s="619">
        <v>747862</v>
      </c>
      <c r="FD48" s="619">
        <v>1202118.2</v>
      </c>
      <c r="FE48" s="619">
        <v>2620749.4500000002</v>
      </c>
      <c r="FF48" s="619">
        <v>202872.01</v>
      </c>
      <c r="FG48" s="619">
        <v>30120167.100000001</v>
      </c>
      <c r="FH48" s="619">
        <v>367880</v>
      </c>
      <c r="FI48" s="619">
        <v>12</v>
      </c>
      <c r="FK48" s="619">
        <v>716140</v>
      </c>
      <c r="FL48" s="619">
        <v>220911</v>
      </c>
      <c r="FM48" s="619">
        <v>124563.6</v>
      </c>
      <c r="FN48" s="619">
        <v>7320533</v>
      </c>
      <c r="FO48" s="619">
        <v>421175.7</v>
      </c>
      <c r="FP48" s="619">
        <v>359787.81</v>
      </c>
      <c r="FQ48" s="619">
        <v>119720</v>
      </c>
      <c r="FS48" s="619">
        <v>14559848.98</v>
      </c>
      <c r="FT48" s="619">
        <v>15000143.300000001</v>
      </c>
      <c r="FU48" s="619">
        <v>6668003.6600000001</v>
      </c>
      <c r="FV48" s="619">
        <v>586877</v>
      </c>
      <c r="FW48" s="619">
        <v>2129679</v>
      </c>
      <c r="FX48" s="619">
        <v>4607217.76</v>
      </c>
      <c r="FY48" s="619">
        <v>1722503</v>
      </c>
      <c r="FZ48" s="619">
        <v>60162284.799999997</v>
      </c>
      <c r="GA48" s="619">
        <v>8863742.0999999996</v>
      </c>
      <c r="GB48" s="619">
        <v>5967028.1500000004</v>
      </c>
      <c r="GC48" s="619">
        <v>826050.2</v>
      </c>
      <c r="GD48" s="619">
        <v>1363463</v>
      </c>
      <c r="GE48" s="619">
        <v>5029049</v>
      </c>
      <c r="GG48" s="619">
        <v>27835485.100000001</v>
      </c>
      <c r="GH48" s="619">
        <v>32431351.620000001</v>
      </c>
      <c r="GI48" s="619">
        <v>2332033.2999999998</v>
      </c>
      <c r="GJ48" s="619">
        <v>5787948.8600000003</v>
      </c>
      <c r="GK48" s="619">
        <v>3819980.22</v>
      </c>
      <c r="GL48" s="619">
        <v>14308209.57</v>
      </c>
      <c r="GM48" s="619">
        <v>29011245.640000001</v>
      </c>
      <c r="GN48" s="619">
        <v>24509751.260000002</v>
      </c>
      <c r="GO48" s="619">
        <v>550305</v>
      </c>
      <c r="GP48" s="619">
        <v>9114571.8300000001</v>
      </c>
      <c r="GQ48" s="619">
        <v>1127090</v>
      </c>
      <c r="GS48" s="619">
        <v>100782062.84999999</v>
      </c>
      <c r="GT48" s="619">
        <v>4369986.92</v>
      </c>
      <c r="GU48" s="619">
        <v>3742855.26</v>
      </c>
      <c r="GV48" s="619">
        <v>417952.13</v>
      </c>
      <c r="GW48" s="619">
        <v>8033620.6200000001</v>
      </c>
      <c r="GX48" s="619">
        <v>936810.61</v>
      </c>
      <c r="GY48" s="619">
        <v>864620.8</v>
      </c>
      <c r="HE48" s="619">
        <v>2307955.56</v>
      </c>
      <c r="HF48" s="619">
        <v>6504073.0500000007</v>
      </c>
      <c r="HH48" s="619">
        <v>10890451.43</v>
      </c>
      <c r="HI48" s="619">
        <v>17276945.890000001</v>
      </c>
      <c r="HJ48" s="619">
        <v>2769220.06</v>
      </c>
      <c r="HL48" s="619">
        <v>8205910.2800000003</v>
      </c>
      <c r="HM48" s="619">
        <v>167071</v>
      </c>
      <c r="HN48" s="619">
        <v>813696.04</v>
      </c>
      <c r="HO48" s="619">
        <v>110876</v>
      </c>
      <c r="HP48" s="619">
        <v>13317.33</v>
      </c>
      <c r="HR48" s="619">
        <v>101591.56</v>
      </c>
      <c r="HS48" s="619">
        <v>151102</v>
      </c>
      <c r="HW48" s="619">
        <v>10250</v>
      </c>
      <c r="HX48" s="619">
        <v>348028.5</v>
      </c>
      <c r="HY48" s="619">
        <v>469335</v>
      </c>
      <c r="HZ48" s="619">
        <v>1541256.34</v>
      </c>
      <c r="IA48" s="619">
        <v>281035</v>
      </c>
      <c r="IB48" s="619">
        <v>263981.62</v>
      </c>
      <c r="IC48" s="619">
        <v>807240.2</v>
      </c>
      <c r="ID48" s="619">
        <v>179721.5</v>
      </c>
      <c r="IE48" s="619">
        <v>674423.65</v>
      </c>
      <c r="IF48" s="619">
        <v>88650</v>
      </c>
      <c r="IG48" s="619">
        <v>712778</v>
      </c>
      <c r="IH48" s="619">
        <v>3500</v>
      </c>
      <c r="II48" s="619">
        <v>5050</v>
      </c>
      <c r="IL48" s="619">
        <v>190685</v>
      </c>
      <c r="IM48" s="619">
        <v>369561.5</v>
      </c>
      <c r="IN48" s="619">
        <v>669886.14</v>
      </c>
      <c r="IO48" s="619">
        <v>14223412.050000001</v>
      </c>
      <c r="IP48" s="619">
        <v>218312</v>
      </c>
      <c r="IQ48" s="619">
        <v>537100</v>
      </c>
      <c r="IR48" s="619">
        <v>197715</v>
      </c>
      <c r="IS48" s="619">
        <v>74480</v>
      </c>
      <c r="IT48" s="619">
        <v>1873815.25</v>
      </c>
      <c r="IW48" s="619">
        <v>1000000</v>
      </c>
      <c r="IY48" s="619">
        <v>20000</v>
      </c>
      <c r="IZ48" s="619">
        <v>2000000</v>
      </c>
      <c r="JB48" s="619">
        <v>17000000</v>
      </c>
      <c r="JC48" s="619">
        <v>300000</v>
      </c>
      <c r="JI48" s="619">
        <v>1527388.13</v>
      </c>
      <c r="JJ48" s="619">
        <v>55666</v>
      </c>
      <c r="JL48" s="619">
        <v>94865</v>
      </c>
      <c r="JV48" s="619">
        <v>456631</v>
      </c>
      <c r="JX48" s="619">
        <v>339080.28</v>
      </c>
      <c r="JY48" s="619">
        <v>179708</v>
      </c>
      <c r="JZ48" s="619">
        <v>101650</v>
      </c>
      <c r="KA48" s="619">
        <v>459820</v>
      </c>
      <c r="KB48" s="619">
        <v>22800</v>
      </c>
      <c r="KC48" s="619">
        <v>308100</v>
      </c>
      <c r="KE48" s="619">
        <v>503080.75</v>
      </c>
      <c r="KG48" s="619">
        <v>49800</v>
      </c>
      <c r="KH48" s="619">
        <v>188358</v>
      </c>
      <c r="KI48" s="619">
        <v>464102</v>
      </c>
      <c r="KL48" s="619">
        <v>33237816.5</v>
      </c>
      <c r="KM48" s="619">
        <v>1852447.32</v>
      </c>
      <c r="KN48" s="619">
        <v>21204115.850000001</v>
      </c>
      <c r="KO48" s="619">
        <v>88130000</v>
      </c>
      <c r="KP48" s="619">
        <v>35729980</v>
      </c>
      <c r="KQ48" s="619">
        <v>59088264.640000001</v>
      </c>
      <c r="KR48" s="619">
        <v>20000000</v>
      </c>
      <c r="KT48" s="619">
        <v>314034.65000000002</v>
      </c>
      <c r="KU48" s="619">
        <v>263178</v>
      </c>
      <c r="KW48" s="619">
        <v>241650</v>
      </c>
      <c r="LB48" s="619">
        <v>117516528</v>
      </c>
      <c r="LC48" s="619">
        <v>38410765.18</v>
      </c>
      <c r="LD48" s="619">
        <v>92196156</v>
      </c>
      <c r="LE48" s="619">
        <v>52638189.140000001</v>
      </c>
      <c r="LF48" s="619">
        <v>79000000</v>
      </c>
      <c r="LG48" s="619">
        <v>60504101</v>
      </c>
      <c r="LH48" s="619">
        <v>11188906.51</v>
      </c>
      <c r="LM48" s="619">
        <v>549402.06000000006</v>
      </c>
      <c r="LN48" s="619">
        <v>169875</v>
      </c>
      <c r="LP48" s="619">
        <v>160160</v>
      </c>
      <c r="LQ48" s="619">
        <v>517217</v>
      </c>
      <c r="LR48" s="619">
        <v>197885.5</v>
      </c>
      <c r="LS48" s="619">
        <v>374480</v>
      </c>
      <c r="LU48" s="619">
        <v>10002818.949999999</v>
      </c>
      <c r="LV48" s="619">
        <v>500000</v>
      </c>
      <c r="MA48" s="619">
        <v>545768</v>
      </c>
      <c r="MB48" s="619">
        <v>8483911.5</v>
      </c>
      <c r="MC48" s="619">
        <v>1650266.5</v>
      </c>
      <c r="MD48" s="619">
        <v>461181.15</v>
      </c>
      <c r="ME48" s="619">
        <v>1002092</v>
      </c>
      <c r="MF48" s="619">
        <v>4327577</v>
      </c>
      <c r="MG48" s="619">
        <v>9134233</v>
      </c>
      <c r="MH48" s="619">
        <v>904273.6</v>
      </c>
      <c r="MJ48" s="619">
        <v>345535.5</v>
      </c>
      <c r="MK48" s="619">
        <v>108980</v>
      </c>
      <c r="ML48" s="619">
        <v>381650</v>
      </c>
      <c r="MM48" s="619">
        <v>203155</v>
      </c>
      <c r="MN48" s="619">
        <v>442630</v>
      </c>
      <c r="MO48" s="619">
        <v>467944</v>
      </c>
      <c r="MP48" s="619">
        <v>106465</v>
      </c>
      <c r="MQ48" s="619">
        <v>299700</v>
      </c>
      <c r="MR48" s="619">
        <v>362150</v>
      </c>
      <c r="MS48" s="619">
        <v>899225</v>
      </c>
      <c r="MT48" s="619">
        <v>1211991</v>
      </c>
      <c r="MV48" s="619">
        <v>6404270</v>
      </c>
      <c r="MW48" s="619">
        <v>20196470.670000002</v>
      </c>
      <c r="MX48" s="619">
        <v>1778711</v>
      </c>
      <c r="MY48" s="619">
        <v>31276959.649999999</v>
      </c>
      <c r="MZ48" s="619">
        <v>2397144.5</v>
      </c>
      <c r="NA48" s="619">
        <v>163750422.61000001</v>
      </c>
      <c r="NB48" s="619">
        <v>5899867.8700000001</v>
      </c>
      <c r="NC48" s="619">
        <v>5623365.5499999998</v>
      </c>
      <c r="ND48" s="619">
        <v>1984700</v>
      </c>
      <c r="NE48" s="619">
        <v>1296486</v>
      </c>
      <c r="NG48" s="619">
        <v>6427992.2199999997</v>
      </c>
      <c r="NH48" s="619">
        <v>680230.27</v>
      </c>
      <c r="NJ48" s="619">
        <v>139670</v>
      </c>
      <c r="NK48" s="619">
        <v>17711038.870000001</v>
      </c>
      <c r="NL48" s="619">
        <v>25136815.949999999</v>
      </c>
      <c r="NN48" s="619">
        <v>3285256.3</v>
      </c>
      <c r="NO48" s="619">
        <v>554062.89</v>
      </c>
      <c r="NP48" s="619">
        <v>4490136.4400000004</v>
      </c>
      <c r="NQ48" s="619">
        <v>47985</v>
      </c>
      <c r="NX48" s="619">
        <v>100217.5</v>
      </c>
      <c r="NZ48" s="619">
        <v>4292719.88</v>
      </c>
      <c r="OH48" s="619">
        <v>4875672.58</v>
      </c>
      <c r="OK48" s="619">
        <v>2964025</v>
      </c>
      <c r="OL48" s="619">
        <v>92208</v>
      </c>
      <c r="OM48" s="619">
        <v>796967.05</v>
      </c>
      <c r="ON48" s="619">
        <v>131494.70000000001</v>
      </c>
      <c r="OP48" s="619">
        <v>2000000</v>
      </c>
      <c r="OQ48" s="619">
        <v>16306437.789999999</v>
      </c>
      <c r="OR48" s="619">
        <v>2000000</v>
      </c>
      <c r="OS48" s="619">
        <v>1269803.3500000001</v>
      </c>
      <c r="OT48" s="619">
        <v>641391.77</v>
      </c>
      <c r="OV48" s="619">
        <v>46360</v>
      </c>
      <c r="OW48" s="619">
        <v>381941.42</v>
      </c>
      <c r="OX48" s="619">
        <v>1255194</v>
      </c>
      <c r="OY48" s="619">
        <v>433472</v>
      </c>
      <c r="PA48" s="619">
        <v>211539</v>
      </c>
      <c r="PB48" s="619">
        <v>651567.65</v>
      </c>
      <c r="PC48" s="619">
        <v>86470</v>
      </c>
      <c r="PF48" s="619">
        <v>114181</v>
      </c>
      <c r="PG48" s="619">
        <v>68250.03</v>
      </c>
      <c r="PH48" s="619">
        <v>691307.5</v>
      </c>
      <c r="PI48" s="619">
        <v>480037</v>
      </c>
      <c r="PJ48" s="619">
        <v>288828</v>
      </c>
      <c r="PK48" s="619">
        <v>119110</v>
      </c>
      <c r="PL48" s="619">
        <v>835394.36</v>
      </c>
      <c r="PM48" s="619">
        <v>143550</v>
      </c>
      <c r="PN48" s="619">
        <v>271251.15999999997</v>
      </c>
      <c r="PO48" s="619">
        <v>1005602.78</v>
      </c>
      <c r="PQ48" s="619">
        <v>1099894.1000000001</v>
      </c>
      <c r="PR48" s="619">
        <v>506668</v>
      </c>
      <c r="PS48" s="619">
        <v>259750</v>
      </c>
      <c r="PT48" s="619">
        <v>142234</v>
      </c>
      <c r="PU48" s="619">
        <v>240958.5</v>
      </c>
      <c r="QB48" s="619">
        <v>2050000</v>
      </c>
      <c r="QC48" s="619">
        <v>39750</v>
      </c>
      <c r="QD48" s="619">
        <v>367812.14</v>
      </c>
      <c r="QE48" s="619">
        <v>93800</v>
      </c>
      <c r="QF48" s="619">
        <v>678400</v>
      </c>
      <c r="QG48" s="619">
        <v>8025</v>
      </c>
      <c r="QH48" s="619">
        <v>1822750</v>
      </c>
      <c r="QI48" s="619">
        <v>189714</v>
      </c>
      <c r="QL48" s="619">
        <v>82450</v>
      </c>
      <c r="QO48" s="619">
        <v>1196970.02</v>
      </c>
      <c r="QQ48" s="619">
        <v>10000</v>
      </c>
      <c r="QR48" s="619">
        <v>5000</v>
      </c>
      <c r="QS48" s="619">
        <v>106765</v>
      </c>
      <c r="QW48" s="619">
        <v>291160</v>
      </c>
      <c r="QX48" s="619">
        <v>451242</v>
      </c>
      <c r="QY48" s="619">
        <v>374919</v>
      </c>
      <c r="QZ48" s="619">
        <v>69400</v>
      </c>
      <c r="RA48" s="619">
        <v>1657212</v>
      </c>
      <c r="RB48" s="619">
        <v>200000</v>
      </c>
      <c r="RC48" s="619">
        <v>158740</v>
      </c>
      <c r="RE48" s="619">
        <v>321418</v>
      </c>
      <c r="RF48" s="619">
        <v>211723</v>
      </c>
      <c r="RG48" s="619">
        <v>278823</v>
      </c>
      <c r="RH48" s="619">
        <v>104950</v>
      </c>
      <c r="RJ48" s="619">
        <v>791740</v>
      </c>
      <c r="RK48" s="619">
        <v>161408</v>
      </c>
      <c r="RL48" s="619">
        <v>190920</v>
      </c>
      <c r="RM48" s="619">
        <v>334795</v>
      </c>
      <c r="RN48" s="619">
        <v>83825</v>
      </c>
      <c r="RP48" s="619">
        <v>269410</v>
      </c>
      <c r="RQ48" s="619">
        <v>760109</v>
      </c>
      <c r="RR48" s="619">
        <v>1621514.1</v>
      </c>
      <c r="RS48" s="619">
        <v>1960686.25</v>
      </c>
      <c r="RT48" s="619">
        <v>99056</v>
      </c>
      <c r="RU48" s="619">
        <v>112740</v>
      </c>
      <c r="RV48" s="619">
        <v>361140</v>
      </c>
      <c r="RW48" s="619">
        <v>314587.5</v>
      </c>
      <c r="RY48" s="619">
        <v>311520</v>
      </c>
      <c r="RZ48" s="619">
        <v>252100</v>
      </c>
      <c r="SA48" s="619">
        <v>123168</v>
      </c>
      <c r="SB48" s="619">
        <v>331915</v>
      </c>
      <c r="SD48" s="619">
        <v>333924</v>
      </c>
      <c r="SE48" s="619">
        <v>60400</v>
      </c>
      <c r="SJ48" s="619">
        <v>0</v>
      </c>
      <c r="SK48" s="619">
        <v>186227</v>
      </c>
      <c r="SL48" s="619">
        <v>314644</v>
      </c>
      <c r="SM48" s="619">
        <v>495058.65</v>
      </c>
      <c r="SN48" s="619">
        <v>38940</v>
      </c>
      <c r="SP48" s="619">
        <v>360619.9</v>
      </c>
      <c r="SQ48" s="619">
        <v>1166698.75</v>
      </c>
      <c r="SR48" s="619">
        <v>493530.35</v>
      </c>
      <c r="SS48" s="619">
        <v>428750.61</v>
      </c>
      <c r="ST48" s="619">
        <v>559095.25</v>
      </c>
      <c r="SU48" s="619">
        <v>19400</v>
      </c>
      <c r="SV48" s="619">
        <v>257752.1</v>
      </c>
      <c r="SX48" s="619">
        <v>332670</v>
      </c>
      <c r="SY48" s="619">
        <v>331107</v>
      </c>
      <c r="SZ48" s="619">
        <v>143075</v>
      </c>
      <c r="TA48" s="619">
        <v>133275</v>
      </c>
      <c r="TB48" s="619">
        <v>95675</v>
      </c>
      <c r="TC48" s="619">
        <v>139800</v>
      </c>
      <c r="TD48" s="619">
        <v>746878</v>
      </c>
      <c r="TE48" s="619">
        <v>27475</v>
      </c>
      <c r="TF48" s="619">
        <v>429105.5</v>
      </c>
      <c r="TG48" s="619">
        <v>237455</v>
      </c>
      <c r="TH48" s="619">
        <v>514101.5</v>
      </c>
      <c r="TI48" s="619">
        <v>260500</v>
      </c>
      <c r="TJ48" s="619">
        <v>124425</v>
      </c>
      <c r="TL48" s="619">
        <v>102945</v>
      </c>
      <c r="TM48" s="619">
        <v>141866</v>
      </c>
      <c r="TN48" s="619">
        <v>303492</v>
      </c>
      <c r="TO48" s="619">
        <v>129645</v>
      </c>
      <c r="TP48" s="619">
        <v>114060</v>
      </c>
      <c r="TQ48" s="619">
        <v>120198</v>
      </c>
      <c r="TS48" s="619">
        <v>215609</v>
      </c>
      <c r="TT48" s="619">
        <v>429536</v>
      </c>
      <c r="TU48" s="619">
        <v>609683</v>
      </c>
      <c r="TV48" s="619">
        <v>38755</v>
      </c>
      <c r="TW48" s="619">
        <v>66410</v>
      </c>
      <c r="TX48" s="619">
        <v>41400</v>
      </c>
      <c r="TY48" s="619">
        <v>203870</v>
      </c>
      <c r="TZ48" s="619">
        <v>452711.5</v>
      </c>
      <c r="UB48" s="619">
        <v>234333</v>
      </c>
      <c r="UD48" s="619">
        <v>691492.5</v>
      </c>
      <c r="UE48" s="619">
        <v>41950</v>
      </c>
      <c r="UF48" s="619">
        <v>100240</v>
      </c>
      <c r="UG48" s="619">
        <v>2512604.54</v>
      </c>
      <c r="UH48" s="619">
        <v>157877</v>
      </c>
      <c r="UI48" s="619">
        <v>37875</v>
      </c>
      <c r="UJ48" s="619">
        <v>301565</v>
      </c>
      <c r="UK48" s="619">
        <v>151283.85</v>
      </c>
      <c r="UM48" s="619">
        <v>99540</v>
      </c>
      <c r="UN48" s="619">
        <v>362880</v>
      </c>
      <c r="UO48" s="619">
        <v>26215.200000000001</v>
      </c>
      <c r="UP48" s="619">
        <v>234826</v>
      </c>
      <c r="UQ48" s="619">
        <v>58586</v>
      </c>
      <c r="US48" s="619">
        <v>548000</v>
      </c>
      <c r="UV48" s="619">
        <v>17500</v>
      </c>
      <c r="UW48" s="619">
        <v>65332</v>
      </c>
      <c r="UX48" s="619">
        <v>594898</v>
      </c>
      <c r="UY48" s="619">
        <v>49650</v>
      </c>
      <c r="UZ48" s="619">
        <v>899316.9</v>
      </c>
      <c r="VA48" s="619">
        <v>360055</v>
      </c>
      <c r="VB48" s="619">
        <v>296890</v>
      </c>
      <c r="VC48" s="619">
        <v>1264424</v>
      </c>
      <c r="VD48" s="619">
        <v>330438</v>
      </c>
      <c r="VE48" s="619">
        <v>375862.5</v>
      </c>
      <c r="VF48" s="619">
        <v>213321.55</v>
      </c>
      <c r="VG48" s="619">
        <v>99501</v>
      </c>
      <c r="VI48" s="619">
        <v>143722.5</v>
      </c>
      <c r="VJ48" s="619">
        <v>1030078.6</v>
      </c>
      <c r="VK48" s="619">
        <v>340247.6</v>
      </c>
      <c r="VL48" s="619">
        <v>206127</v>
      </c>
      <c r="VO48" s="619">
        <v>45192.5</v>
      </c>
      <c r="VP48" s="619">
        <v>196630</v>
      </c>
      <c r="VQ48" s="619">
        <v>300000</v>
      </c>
      <c r="VR48" s="619">
        <v>187170</v>
      </c>
      <c r="VS48" s="619">
        <v>248901</v>
      </c>
      <c r="VT48" s="619">
        <v>714359.48</v>
      </c>
      <c r="VU48" s="619">
        <v>197710</v>
      </c>
      <c r="VW48" s="619">
        <v>4503730</v>
      </c>
      <c r="VX48" s="619">
        <v>1000000</v>
      </c>
      <c r="VY48" s="619">
        <v>10048859.050000001</v>
      </c>
      <c r="VZ48" s="619">
        <v>40000</v>
      </c>
      <c r="WA48" s="619">
        <v>325244</v>
      </c>
      <c r="WB48" s="619">
        <v>64900</v>
      </c>
      <c r="WD48" s="619">
        <v>4078104.7</v>
      </c>
      <c r="WE48" s="619">
        <v>15200000</v>
      </c>
      <c r="WF48" s="619">
        <v>9183264</v>
      </c>
      <c r="WG48" s="619">
        <v>1278606</v>
      </c>
      <c r="WH48" s="619">
        <v>2458092.75</v>
      </c>
      <c r="WI48" s="619">
        <v>2599549</v>
      </c>
      <c r="WJ48" s="619">
        <v>11389200</v>
      </c>
      <c r="WK48" s="619">
        <v>1210367.32</v>
      </c>
      <c r="WL48" s="619">
        <v>2261926</v>
      </c>
      <c r="WM48" s="619">
        <v>383708</v>
      </c>
      <c r="WN48" s="619">
        <v>3111031.5</v>
      </c>
      <c r="WO48" s="619">
        <v>1024500</v>
      </c>
      <c r="WP48" s="619">
        <v>32919524.030000001</v>
      </c>
      <c r="WR48" s="619">
        <v>3262892.5</v>
      </c>
      <c r="WS48" s="619">
        <v>9481482.3800000008</v>
      </c>
      <c r="WT48" s="619">
        <v>1532929</v>
      </c>
      <c r="WU48" s="619">
        <v>400000</v>
      </c>
      <c r="WV48" s="619">
        <v>10560195</v>
      </c>
      <c r="WX48" s="619">
        <v>500000</v>
      </c>
      <c r="WY48" s="619">
        <v>182246.13</v>
      </c>
      <c r="WZ48" s="619">
        <v>416156.1</v>
      </c>
      <c r="XA48" s="619">
        <v>4800000</v>
      </c>
      <c r="XB48" s="619">
        <v>1654496.6</v>
      </c>
      <c r="XC48" s="619">
        <v>3522470</v>
      </c>
      <c r="XD48" s="619">
        <v>650442</v>
      </c>
      <c r="XE48" s="619">
        <v>126660190.03</v>
      </c>
      <c r="XF48" s="619">
        <v>1265535</v>
      </c>
      <c r="XG48" s="619">
        <v>460074</v>
      </c>
      <c r="XH48" s="619">
        <v>247454.5</v>
      </c>
      <c r="XI48" s="619">
        <v>229047.31</v>
      </c>
      <c r="XK48" s="619">
        <v>12404233.65</v>
      </c>
      <c r="XL48" s="619">
        <v>3715202</v>
      </c>
      <c r="XN48" s="619">
        <v>6911630.2800000003</v>
      </c>
      <c r="XO48" s="619">
        <v>2764977</v>
      </c>
      <c r="XP48" s="619">
        <v>2118544</v>
      </c>
      <c r="XQ48" s="619">
        <v>7723185</v>
      </c>
      <c r="XR48" s="619">
        <v>1335345</v>
      </c>
      <c r="XS48" s="619">
        <v>3086949</v>
      </c>
      <c r="XT48" s="619">
        <v>2115158.75</v>
      </c>
      <c r="XU48" s="619">
        <v>3987743.25</v>
      </c>
      <c r="XV48" s="619">
        <v>1311904</v>
      </c>
      <c r="XW48" s="619">
        <v>1716818</v>
      </c>
      <c r="XX48" s="619">
        <v>3008070</v>
      </c>
      <c r="XY48" s="619">
        <v>1730609</v>
      </c>
      <c r="XZ48" s="619">
        <v>3346282</v>
      </c>
      <c r="YA48" s="619">
        <v>2590244</v>
      </c>
      <c r="YB48" s="619">
        <v>1383460</v>
      </c>
      <c r="YC48" s="619">
        <v>2931445.2</v>
      </c>
      <c r="YD48" s="619">
        <v>2808900</v>
      </c>
      <c r="YE48" s="619">
        <v>1554284.95</v>
      </c>
      <c r="YF48" s="619">
        <v>3157450</v>
      </c>
      <c r="YH48" s="619">
        <v>478805</v>
      </c>
      <c r="YI48" s="619">
        <v>227790</v>
      </c>
      <c r="YJ48" s="619">
        <v>315245</v>
      </c>
      <c r="YK48" s="619">
        <v>26806672.219999999</v>
      </c>
      <c r="YL48" s="619">
        <v>1955189.2</v>
      </c>
      <c r="YM48" s="619">
        <v>261535</v>
      </c>
      <c r="YN48" s="619">
        <v>160000</v>
      </c>
      <c r="YO48" s="619">
        <v>1332763.7</v>
      </c>
      <c r="YP48" s="619">
        <v>3138679.33</v>
      </c>
      <c r="YQ48" s="619">
        <v>160190</v>
      </c>
      <c r="YR48" s="619">
        <v>868875</v>
      </c>
      <c r="YS48" s="619">
        <v>367840</v>
      </c>
      <c r="YT48" s="619">
        <v>234770</v>
      </c>
      <c r="YU48" s="619">
        <v>103865</v>
      </c>
      <c r="YV48" s="619">
        <v>1100000</v>
      </c>
      <c r="YW48" s="619">
        <v>456700</v>
      </c>
      <c r="YY48" s="619">
        <v>6262640.6600000001</v>
      </c>
      <c r="YZ48" s="619">
        <v>638012</v>
      </c>
      <c r="ZA48" s="619">
        <v>49482.5</v>
      </c>
      <c r="ZB48" s="619">
        <v>198025</v>
      </c>
      <c r="ZC48" s="619">
        <v>162500</v>
      </c>
      <c r="ZD48" s="619">
        <v>120678</v>
      </c>
      <c r="ZF48" s="619">
        <v>119148</v>
      </c>
      <c r="ZG48" s="619">
        <v>926820</v>
      </c>
      <c r="ZH48" s="619">
        <v>215302.23</v>
      </c>
      <c r="ZI48" s="619">
        <v>49650</v>
      </c>
      <c r="ZJ48" s="619">
        <v>319710</v>
      </c>
      <c r="ZK48" s="619">
        <v>93423</v>
      </c>
      <c r="ZL48" s="619">
        <v>254800</v>
      </c>
      <c r="ZM48" s="619">
        <v>53955</v>
      </c>
      <c r="ZO48" s="619">
        <v>1469860</v>
      </c>
      <c r="ZP48" s="619">
        <v>1261349.5</v>
      </c>
      <c r="ZR48" s="619">
        <v>18793545.699999999</v>
      </c>
      <c r="ZS48" s="619">
        <v>824579.2</v>
      </c>
      <c r="ZT48" s="619">
        <v>594804.5</v>
      </c>
      <c r="ZU48" s="619">
        <v>2041546.2</v>
      </c>
      <c r="ZV48" s="619">
        <v>73613829.290000007</v>
      </c>
      <c r="ZW48" s="619">
        <v>1185160.45</v>
      </c>
      <c r="ZX48" s="619">
        <v>1068627</v>
      </c>
      <c r="ZY48" s="619">
        <v>9724618.5</v>
      </c>
      <c r="ZZ48" s="619">
        <v>1339552.95</v>
      </c>
      <c r="AAA48" s="619">
        <v>2803862.17</v>
      </c>
      <c r="AAB48" s="619">
        <v>1024202</v>
      </c>
      <c r="AAC48" s="619">
        <v>2090443.95</v>
      </c>
      <c r="AAD48" s="619">
        <v>1036026.62</v>
      </c>
      <c r="AAE48" s="619">
        <v>660000</v>
      </c>
      <c r="AAF48" s="619">
        <v>435610</v>
      </c>
      <c r="AAG48" s="619">
        <v>1250111</v>
      </c>
      <c r="AAH48" s="619">
        <v>100000</v>
      </c>
      <c r="AAI48" s="619">
        <v>351505</v>
      </c>
      <c r="AAK48" s="619">
        <v>650967.30000000005</v>
      </c>
      <c r="AAL48" s="619">
        <v>760205.25</v>
      </c>
      <c r="AAM48" s="619">
        <v>762943.5</v>
      </c>
      <c r="AAN48" s="619">
        <v>264204.01</v>
      </c>
      <c r="AAO48" s="619">
        <v>1202448</v>
      </c>
      <c r="AAP48" s="619">
        <v>698502.88</v>
      </c>
      <c r="AAR48" s="619">
        <v>588230</v>
      </c>
      <c r="AAS48" s="619">
        <v>1220378.1299999999</v>
      </c>
      <c r="AAT48" s="619">
        <v>482000</v>
      </c>
      <c r="AAU48" s="619">
        <v>462291</v>
      </c>
      <c r="AAV48" s="619">
        <v>425251</v>
      </c>
      <c r="AAW48" s="619">
        <v>414664</v>
      </c>
      <c r="AAX48" s="619">
        <v>1321969.8500000001</v>
      </c>
      <c r="AAY48" s="619">
        <v>8952134.5</v>
      </c>
      <c r="AAZ48" s="619">
        <v>2551817.46</v>
      </c>
      <c r="ABA48" s="619">
        <v>1259253.5</v>
      </c>
      <c r="ABC48" s="619">
        <v>1735350.4</v>
      </c>
      <c r="ABD48" s="619">
        <v>631055.49</v>
      </c>
      <c r="ABE48" s="619">
        <v>778431.75</v>
      </c>
      <c r="ABF48" s="619">
        <v>939234.16</v>
      </c>
      <c r="ABG48" s="619">
        <v>33600</v>
      </c>
      <c r="ABH48" s="619">
        <v>652236.76</v>
      </c>
      <c r="ABI48" s="619">
        <v>145512</v>
      </c>
      <c r="ABL48" s="619">
        <v>973464</v>
      </c>
      <c r="ABM48" s="619">
        <v>501848</v>
      </c>
      <c r="ABN48" s="619">
        <v>485203</v>
      </c>
      <c r="ABO48" s="619">
        <v>207737.48</v>
      </c>
      <c r="ABP48" s="619">
        <v>501870</v>
      </c>
      <c r="ABR48" s="619">
        <v>870273.07</v>
      </c>
      <c r="ABS48" s="619">
        <v>194233</v>
      </c>
      <c r="ABT48" s="619">
        <v>4653616.9800000004</v>
      </c>
      <c r="ABU48" s="619">
        <v>431478.52</v>
      </c>
      <c r="ABV48" s="619">
        <v>372992</v>
      </c>
      <c r="ABW48" s="619">
        <v>213914</v>
      </c>
      <c r="ABX48" s="619">
        <v>293007</v>
      </c>
      <c r="ABY48" s="619">
        <v>37475</v>
      </c>
      <c r="ACA48" s="619">
        <v>2058035</v>
      </c>
      <c r="ACB48" s="619">
        <v>1106724.7</v>
      </c>
      <c r="ACC48" s="619">
        <v>596509.86</v>
      </c>
      <c r="ACD48" s="619">
        <v>212126</v>
      </c>
      <c r="ACE48" s="619">
        <v>1561450</v>
      </c>
      <c r="ACF48" s="619">
        <v>164919</v>
      </c>
      <c r="ACG48" s="619">
        <v>416933</v>
      </c>
      <c r="ACH48" s="619">
        <v>589076</v>
      </c>
      <c r="ACI48" s="619">
        <v>1290568.3999999999</v>
      </c>
      <c r="ACJ48" s="619">
        <v>176748</v>
      </c>
      <c r="ACL48" s="619">
        <v>199905</v>
      </c>
      <c r="ACM48" s="619">
        <v>419944.08</v>
      </c>
      <c r="ACN48" s="619">
        <v>125071.25</v>
      </c>
      <c r="ACO48" s="619">
        <v>10000</v>
      </c>
      <c r="ACP48" s="619">
        <v>268255</v>
      </c>
      <c r="ACR48" s="619">
        <v>6905261.2000000002</v>
      </c>
      <c r="ACT48" s="619">
        <v>169183</v>
      </c>
      <c r="ACV48" s="619">
        <v>241329</v>
      </c>
      <c r="ACY48" s="619">
        <v>116814</v>
      </c>
      <c r="ACZ48" s="619">
        <v>222177.5</v>
      </c>
      <c r="ADA48" s="619">
        <v>141395</v>
      </c>
      <c r="ADB48" s="619">
        <v>206972.5</v>
      </c>
      <c r="ADC48" s="619">
        <v>253302</v>
      </c>
      <c r="ADE48" s="619">
        <v>379720</v>
      </c>
      <c r="ADF48" s="619">
        <v>206425</v>
      </c>
      <c r="ADG48" s="619">
        <v>517893.03</v>
      </c>
      <c r="ADK48" s="619">
        <v>107125</v>
      </c>
      <c r="ADL48" s="619">
        <v>376698.5</v>
      </c>
      <c r="ADM48" s="619">
        <v>82858</v>
      </c>
      <c r="ADN48" s="619">
        <v>40550</v>
      </c>
      <c r="ADO48" s="619">
        <v>143380</v>
      </c>
      <c r="ADP48" s="619">
        <v>178785</v>
      </c>
      <c r="ADR48" s="619">
        <v>33650</v>
      </c>
      <c r="ADS48" s="619">
        <v>983706.03</v>
      </c>
      <c r="ADV48" s="619">
        <v>247934</v>
      </c>
      <c r="ADW48" s="619">
        <v>392054.99</v>
      </c>
      <c r="ADX48" s="619">
        <v>524643.25</v>
      </c>
      <c r="ADY48" s="619">
        <v>404298</v>
      </c>
      <c r="AEC48" s="619">
        <v>1328742.75</v>
      </c>
      <c r="AED48" s="619">
        <v>201550.5</v>
      </c>
      <c r="AEF48" s="619">
        <v>796856.5</v>
      </c>
      <c r="AEG48" s="619">
        <v>70475</v>
      </c>
      <c r="AEH48" s="619">
        <v>540411.35</v>
      </c>
      <c r="AEI48" s="619">
        <v>316147.96999999997</v>
      </c>
      <c r="AEJ48" s="619">
        <v>551461.62</v>
      </c>
      <c r="AEK48" s="619">
        <v>559134.77</v>
      </c>
      <c r="AEL48" s="619">
        <v>625269</v>
      </c>
      <c r="AEM48" s="619">
        <v>146268.6</v>
      </c>
      <c r="AEN48" s="619">
        <v>389944.47</v>
      </c>
      <c r="AEO48" s="619">
        <v>467745.75</v>
      </c>
      <c r="AEP48" s="619">
        <v>385100</v>
      </c>
      <c r="AEQ48" s="619">
        <v>126940</v>
      </c>
      <c r="AER48" s="619">
        <v>1182286</v>
      </c>
      <c r="AES48" s="619">
        <v>60529</v>
      </c>
      <c r="AET48" s="619">
        <v>1093924.58</v>
      </c>
      <c r="AEV48" s="619">
        <v>1954785.1</v>
      </c>
      <c r="AEW48" s="619">
        <v>1529077.46</v>
      </c>
      <c r="AEY48" s="619">
        <v>1645267.04</v>
      </c>
      <c r="AEZ48" s="619">
        <v>24383137.77</v>
      </c>
      <c r="AFA48" s="619">
        <v>695834.3</v>
      </c>
      <c r="AFB48" s="619">
        <v>449430.6</v>
      </c>
      <c r="AFC48" s="619">
        <v>297619.34999999998</v>
      </c>
      <c r="AFD48" s="619">
        <v>410446.25</v>
      </c>
      <c r="AFG48" s="619">
        <v>1156394</v>
      </c>
      <c r="AFH48" s="619">
        <v>486168</v>
      </c>
      <c r="AFI48" s="619">
        <v>2350097.1</v>
      </c>
      <c r="AFJ48" s="619">
        <v>2398279.7000000002</v>
      </c>
      <c r="AFK48" s="619">
        <v>1459413.4</v>
      </c>
      <c r="AFL48" s="619">
        <v>322325</v>
      </c>
      <c r="AFM48" s="619">
        <v>452157.6</v>
      </c>
      <c r="AFN48" s="619">
        <v>4300425</v>
      </c>
      <c r="AFO48" s="619">
        <v>1154999.3</v>
      </c>
      <c r="AFP48" s="619">
        <v>886701.6</v>
      </c>
      <c r="AFQ48" s="619">
        <v>380741</v>
      </c>
      <c r="AFS48" s="619">
        <v>800000</v>
      </c>
      <c r="AFT48" s="619">
        <v>418085</v>
      </c>
      <c r="AFU48" s="619">
        <v>400000</v>
      </c>
      <c r="AFV48" s="619">
        <v>2659504.75</v>
      </c>
      <c r="AFW48" s="619">
        <v>250000</v>
      </c>
      <c r="AFX48" s="619">
        <v>50000</v>
      </c>
      <c r="AFY48" s="619">
        <v>400000</v>
      </c>
      <c r="AFZ48" s="619">
        <v>3164966.52</v>
      </c>
      <c r="AGA48" s="619">
        <v>80000</v>
      </c>
      <c r="AGB48" s="619">
        <v>8529585.5</v>
      </c>
      <c r="AGC48" s="619">
        <v>796597</v>
      </c>
      <c r="AGE48" s="619">
        <v>877173.7</v>
      </c>
      <c r="AGF48" s="619">
        <v>3062398.4</v>
      </c>
      <c r="AGG48" s="619">
        <v>557786</v>
      </c>
      <c r="AGH48" s="619">
        <v>1627426.8</v>
      </c>
      <c r="AGI48" s="619">
        <v>812184.8</v>
      </c>
      <c r="AGJ48" s="619">
        <v>29125</v>
      </c>
      <c r="AGK48" s="619">
        <v>195501.5</v>
      </c>
      <c r="AGL48" s="619">
        <v>738811.4</v>
      </c>
      <c r="AGM48" s="619">
        <v>2611964.5</v>
      </c>
      <c r="AGN48" s="619">
        <v>331620</v>
      </c>
      <c r="AGQ48" s="619">
        <v>838883.4</v>
      </c>
      <c r="AGR48" s="619">
        <v>193072.6</v>
      </c>
      <c r="AGS48" s="619">
        <v>202330.44</v>
      </c>
      <c r="AGT48" s="619">
        <v>934690.74</v>
      </c>
      <c r="AGU48" s="619">
        <v>54020.6</v>
      </c>
      <c r="AGV48" s="619">
        <v>655707.5</v>
      </c>
      <c r="AGY48" s="619">
        <v>366178.3</v>
      </c>
      <c r="AGZ48" s="619">
        <v>966841.61</v>
      </c>
      <c r="AHA48" s="619">
        <v>596429</v>
      </c>
      <c r="AHB48" s="619">
        <v>1467608.95</v>
      </c>
      <c r="AHC48" s="619">
        <v>1176472.6499999999</v>
      </c>
      <c r="AHD48" s="619">
        <v>742664</v>
      </c>
      <c r="AHE48" s="619">
        <v>253855</v>
      </c>
      <c r="AHF48" s="619">
        <v>2666820</v>
      </c>
      <c r="AHG48" s="619">
        <v>263914.5</v>
      </c>
      <c r="AHH48" s="619">
        <v>729870.32</v>
      </c>
      <c r="AHI48" s="619">
        <v>98523</v>
      </c>
      <c r="AHJ48" s="619">
        <v>482935</v>
      </c>
      <c r="AHK48" s="619">
        <v>433665</v>
      </c>
      <c r="AHL48" s="619">
        <v>755433</v>
      </c>
      <c r="AHM48" s="619">
        <v>709110</v>
      </c>
      <c r="AHO48" s="619">
        <v>477134</v>
      </c>
      <c r="AHP48" s="619">
        <v>832834.1</v>
      </c>
      <c r="AHQ48" s="619">
        <v>372254.95</v>
      </c>
      <c r="AHR48" s="613">
        <v>1779596</v>
      </c>
      <c r="AHS48" s="613">
        <v>1129685.6000000001</v>
      </c>
      <c r="AHT48" s="613">
        <v>447534</v>
      </c>
      <c r="AHU48" s="619">
        <f t="shared" si="940"/>
        <v>2531196872.0699968</v>
      </c>
    </row>
    <row r="49" spans="1:909" x14ac:dyDescent="0.8">
      <c r="B49" s="618" t="s">
        <v>6036</v>
      </c>
      <c r="C49" s="619" t="s">
        <v>6037</v>
      </c>
      <c r="W49" s="619">
        <v>1164500</v>
      </c>
      <c r="AU49" s="619">
        <v>12265993.050000001</v>
      </c>
      <c r="BJ49" s="619">
        <v>2230199.6</v>
      </c>
      <c r="BZ49" s="619">
        <v>0</v>
      </c>
      <c r="DC49" s="619">
        <v>1591564</v>
      </c>
      <c r="DD49" s="619">
        <v>2716794.08</v>
      </c>
      <c r="DE49" s="619">
        <v>2050182.5</v>
      </c>
      <c r="DF49" s="619">
        <v>8732.5</v>
      </c>
      <c r="DK49" s="619">
        <v>200000</v>
      </c>
      <c r="DL49" s="619">
        <v>9409353.8300000001</v>
      </c>
      <c r="DM49" s="619">
        <v>154700.75</v>
      </c>
      <c r="DN49" s="619">
        <v>1081302</v>
      </c>
      <c r="DO49" s="619">
        <v>872387</v>
      </c>
      <c r="DP49" s="619">
        <v>462021.75</v>
      </c>
      <c r="DQ49" s="619">
        <v>619709.5</v>
      </c>
      <c r="DR49" s="619">
        <v>408543.23</v>
      </c>
      <c r="DS49" s="619">
        <v>500202.14</v>
      </c>
      <c r="DT49" s="619">
        <v>1199485.72</v>
      </c>
      <c r="DX49" s="619">
        <v>166622.43</v>
      </c>
      <c r="ED49" s="619">
        <v>389540</v>
      </c>
      <c r="FJ49" s="619">
        <v>455082.88</v>
      </c>
      <c r="GV49" s="619">
        <v>28488</v>
      </c>
      <c r="GX49" s="619">
        <v>0</v>
      </c>
      <c r="HD49" s="619">
        <v>8797609.5</v>
      </c>
      <c r="HG49" s="619">
        <v>3729049</v>
      </c>
      <c r="HU49" s="619">
        <v>1738418.45</v>
      </c>
      <c r="IJ49" s="619">
        <v>1175256</v>
      </c>
      <c r="IK49" s="619">
        <v>3209555.8</v>
      </c>
      <c r="JT49" s="619">
        <v>575850</v>
      </c>
      <c r="KZ49" s="619">
        <v>443464</v>
      </c>
      <c r="LA49" s="619">
        <v>7717644.9000000004</v>
      </c>
      <c r="LK49" s="619">
        <v>1072515</v>
      </c>
      <c r="LT49" s="619">
        <v>1498127.7</v>
      </c>
      <c r="MJ49" s="619">
        <v>0</v>
      </c>
      <c r="MM49" s="619">
        <v>47380</v>
      </c>
      <c r="MN49" s="619">
        <v>0</v>
      </c>
      <c r="MP49" s="619">
        <v>18960</v>
      </c>
      <c r="MQ49" s="619">
        <v>0</v>
      </c>
      <c r="MR49" s="619">
        <v>0</v>
      </c>
      <c r="MS49" s="619">
        <v>0</v>
      </c>
      <c r="NG49" s="619">
        <v>4860000</v>
      </c>
      <c r="NM49" s="619">
        <v>6075691.5300000003</v>
      </c>
      <c r="OU49" s="619">
        <v>8478003.9900000002</v>
      </c>
      <c r="QR49" s="619">
        <v>243950</v>
      </c>
      <c r="QT49" s="619">
        <v>288801.5</v>
      </c>
      <c r="VN49" s="619">
        <v>1382000</v>
      </c>
      <c r="WI49" s="619">
        <v>877406</v>
      </c>
      <c r="WW49" s="619">
        <v>18379965.77</v>
      </c>
      <c r="XE49" s="619">
        <v>11155176.67</v>
      </c>
      <c r="ABK49" s="619">
        <v>38800</v>
      </c>
      <c r="ADI49" s="619">
        <v>1603276.72</v>
      </c>
      <c r="AEA49" s="619">
        <v>8620001.5</v>
      </c>
      <c r="AEU49" s="619">
        <v>14024039.859999999</v>
      </c>
      <c r="AFS49" s="619">
        <v>1804773</v>
      </c>
      <c r="AFU49" s="619">
        <v>493438.7</v>
      </c>
      <c r="AFV49" s="619">
        <v>402284.28</v>
      </c>
      <c r="AFW49" s="619">
        <v>391280</v>
      </c>
      <c r="AFZ49" s="619">
        <v>577160</v>
      </c>
      <c r="AGA49" s="619">
        <v>431880</v>
      </c>
      <c r="AGD49" s="619">
        <v>3596760.2</v>
      </c>
      <c r="AHQ49" s="619"/>
      <c r="AHU49" s="619">
        <f t="shared" si="940"/>
        <v>151723925.02999994</v>
      </c>
    </row>
    <row r="50" spans="1:909" x14ac:dyDescent="0.8">
      <c r="B50" s="618" t="s">
        <v>6038</v>
      </c>
      <c r="C50" s="619" t="s">
        <v>6444</v>
      </c>
      <c r="D50" s="619">
        <v>0</v>
      </c>
      <c r="W50" s="619">
        <v>152405</v>
      </c>
      <c r="X50" s="619">
        <v>0</v>
      </c>
      <c r="CH50" s="619">
        <v>0</v>
      </c>
      <c r="DL50" s="619">
        <v>429905</v>
      </c>
      <c r="DU50" s="619">
        <v>225527045.84</v>
      </c>
      <c r="GE50" s="619">
        <v>0</v>
      </c>
      <c r="GZ50" s="619">
        <v>0</v>
      </c>
      <c r="HD50" s="619">
        <v>0</v>
      </c>
      <c r="HX50" s="619">
        <v>41002</v>
      </c>
      <c r="JM50" s="619">
        <v>4214265.63</v>
      </c>
      <c r="KJ50" s="619">
        <v>0</v>
      </c>
      <c r="LA50" s="619">
        <v>0</v>
      </c>
      <c r="LI50" s="619">
        <v>0</v>
      </c>
      <c r="LK50" s="619">
        <v>0</v>
      </c>
      <c r="LT50" s="619">
        <v>0</v>
      </c>
      <c r="MI50" s="619">
        <v>0</v>
      </c>
      <c r="NI50" s="619">
        <v>0</v>
      </c>
      <c r="NY50" s="619">
        <v>0</v>
      </c>
      <c r="NZ50" s="619">
        <v>227289.24</v>
      </c>
      <c r="OI50" s="619">
        <v>0</v>
      </c>
      <c r="OQ50" s="619">
        <v>0</v>
      </c>
      <c r="PV50" s="619">
        <v>0</v>
      </c>
      <c r="PW50" s="619">
        <v>13671.26</v>
      </c>
      <c r="PX50" s="619">
        <v>7628730.4500000002</v>
      </c>
      <c r="QP50" s="619">
        <v>0</v>
      </c>
      <c r="QZ50" s="619">
        <v>13538658.32</v>
      </c>
      <c r="TK50" s="619">
        <v>0</v>
      </c>
      <c r="UA50" s="619">
        <v>0</v>
      </c>
      <c r="UC50" s="619">
        <v>0</v>
      </c>
      <c r="VN50" s="619">
        <v>0</v>
      </c>
      <c r="WW50" s="619">
        <v>0</v>
      </c>
      <c r="XJ50" s="619">
        <v>1002690</v>
      </c>
      <c r="XM50" s="619">
        <v>0</v>
      </c>
      <c r="YX50" s="619">
        <v>0</v>
      </c>
      <c r="ZE50" s="619">
        <v>0</v>
      </c>
      <c r="AAQ50" s="619">
        <v>0</v>
      </c>
      <c r="AAS50" s="619">
        <v>0</v>
      </c>
      <c r="ABJ50" s="619">
        <v>0</v>
      </c>
      <c r="ABP50" s="619">
        <v>11520</v>
      </c>
      <c r="ADI50" s="619">
        <v>4900</v>
      </c>
      <c r="AEA50" s="619">
        <v>0</v>
      </c>
      <c r="AFF50" s="619">
        <v>0</v>
      </c>
      <c r="AHH50" s="619">
        <v>83490812.849999994</v>
      </c>
      <c r="AHQ50" s="619"/>
      <c r="AHU50" s="619">
        <f t="shared" si="940"/>
        <v>336282895.58999997</v>
      </c>
    </row>
    <row r="51" spans="1:909" x14ac:dyDescent="0.8">
      <c r="B51" s="618" t="s">
        <v>6040</v>
      </c>
      <c r="C51" s="619" t="s">
        <v>6041</v>
      </c>
      <c r="BJ51" s="619">
        <v>518880</v>
      </c>
      <c r="GZ51" s="619">
        <v>0</v>
      </c>
      <c r="JM51" s="619">
        <v>396540.35</v>
      </c>
      <c r="LJ51" s="619">
        <v>0</v>
      </c>
      <c r="LT51" s="619">
        <v>0</v>
      </c>
      <c r="NY51" s="619">
        <v>0</v>
      </c>
      <c r="QV51" s="619">
        <v>0</v>
      </c>
      <c r="RI51" s="619">
        <v>0</v>
      </c>
      <c r="AFR51" s="619">
        <v>0</v>
      </c>
      <c r="AHQ51" s="619"/>
      <c r="AHU51" s="619">
        <f t="shared" si="940"/>
        <v>915420.35</v>
      </c>
    </row>
    <row r="52" spans="1:909" x14ac:dyDescent="0.8">
      <c r="B52" s="618" t="s">
        <v>6042</v>
      </c>
      <c r="C52" s="619" t="s">
        <v>6445</v>
      </c>
      <c r="E52" s="619">
        <v>104146</v>
      </c>
      <c r="W52" s="619">
        <v>0</v>
      </c>
      <c r="AA52" s="619">
        <v>1821853.86</v>
      </c>
      <c r="AI52" s="619">
        <v>710848</v>
      </c>
      <c r="AU52" s="619">
        <v>153404.37</v>
      </c>
      <c r="BJ52" s="619">
        <v>4278947.55</v>
      </c>
      <c r="BS52" s="619">
        <v>0</v>
      </c>
      <c r="BZ52" s="619">
        <v>0</v>
      </c>
      <c r="CH52" s="619">
        <v>0</v>
      </c>
      <c r="CU52" s="619">
        <v>0</v>
      </c>
      <c r="DC52" s="619">
        <v>0</v>
      </c>
      <c r="DL52" s="619">
        <v>22388.49</v>
      </c>
      <c r="DN52" s="619">
        <v>0</v>
      </c>
      <c r="DO52" s="619">
        <v>0</v>
      </c>
      <c r="DR52" s="619">
        <v>0</v>
      </c>
      <c r="DS52" s="619">
        <v>0</v>
      </c>
      <c r="DT52" s="619">
        <v>0</v>
      </c>
      <c r="DU52" s="619">
        <v>21000</v>
      </c>
      <c r="DW52" s="619">
        <v>0</v>
      </c>
      <c r="DY52" s="619">
        <v>0</v>
      </c>
      <c r="EA52" s="619">
        <v>0</v>
      </c>
      <c r="EB52" s="619">
        <v>0</v>
      </c>
      <c r="EF52" s="619">
        <v>0</v>
      </c>
      <c r="EG52" s="619">
        <v>0</v>
      </c>
      <c r="EK52" s="619">
        <v>453094.48</v>
      </c>
      <c r="EO52" s="619">
        <v>146629</v>
      </c>
      <c r="EV52" s="619">
        <v>0</v>
      </c>
      <c r="EX52" s="619">
        <v>0</v>
      </c>
      <c r="EY52" s="619">
        <v>0</v>
      </c>
      <c r="EZ52" s="619">
        <v>0</v>
      </c>
      <c r="FA52" s="619">
        <v>0</v>
      </c>
      <c r="FB52" s="619">
        <v>0</v>
      </c>
      <c r="FC52" s="619">
        <v>0</v>
      </c>
      <c r="FD52" s="619">
        <v>0</v>
      </c>
      <c r="FE52" s="619">
        <v>0</v>
      </c>
      <c r="FF52" s="619">
        <v>0</v>
      </c>
      <c r="FG52" s="619">
        <v>0</v>
      </c>
      <c r="FH52" s="619">
        <v>0</v>
      </c>
      <c r="FI52" s="619">
        <v>0</v>
      </c>
      <c r="FR52" s="619">
        <v>0</v>
      </c>
      <c r="GF52" s="619">
        <v>4181993.7</v>
      </c>
      <c r="GL52" s="619">
        <v>3992155.53</v>
      </c>
      <c r="GR52" s="619">
        <v>29488.14</v>
      </c>
      <c r="GS52" s="619">
        <v>0</v>
      </c>
      <c r="HC52" s="619">
        <v>0</v>
      </c>
      <c r="HD52" s="619">
        <v>0</v>
      </c>
      <c r="HF52" s="619">
        <v>1159.27</v>
      </c>
      <c r="HI52" s="619">
        <v>86293090.210000008</v>
      </c>
      <c r="HL52" s="619">
        <v>626690.05000000005</v>
      </c>
      <c r="HU52" s="619">
        <v>0</v>
      </c>
      <c r="IE52" s="619">
        <v>1379709.83</v>
      </c>
      <c r="IH52" s="619">
        <v>132.16999999999999</v>
      </c>
      <c r="IJ52" s="619">
        <v>0</v>
      </c>
      <c r="IK52" s="619">
        <v>899919.5</v>
      </c>
      <c r="IL52" s="619">
        <v>0</v>
      </c>
      <c r="IM52" s="619">
        <v>1270</v>
      </c>
      <c r="IN52" s="619">
        <v>0</v>
      </c>
      <c r="IR52" s="619">
        <v>0</v>
      </c>
      <c r="IT52" s="619">
        <v>0</v>
      </c>
      <c r="IU52" s="619">
        <v>1129.17</v>
      </c>
      <c r="IV52" s="619">
        <v>2376687.89</v>
      </c>
      <c r="IW52" s="619">
        <v>0</v>
      </c>
      <c r="IX52" s="619">
        <v>0</v>
      </c>
      <c r="IY52" s="619">
        <v>0</v>
      </c>
      <c r="IZ52" s="619">
        <v>0</v>
      </c>
      <c r="JA52" s="619">
        <v>1188.6400000000001</v>
      </c>
      <c r="JB52" s="619">
        <v>0</v>
      </c>
      <c r="JC52" s="619">
        <v>0</v>
      </c>
      <c r="JD52" s="619">
        <v>0</v>
      </c>
      <c r="JE52" s="619">
        <v>0</v>
      </c>
      <c r="JF52" s="619">
        <v>727306.09</v>
      </c>
      <c r="JG52" s="619">
        <v>0</v>
      </c>
      <c r="JJ52" s="619">
        <v>1285161.27</v>
      </c>
      <c r="JL52" s="619">
        <v>432755.8</v>
      </c>
      <c r="JM52" s="619">
        <v>2352733.6</v>
      </c>
      <c r="JQ52" s="619">
        <v>681.25</v>
      </c>
      <c r="JT52" s="619">
        <v>16081347.109999999</v>
      </c>
      <c r="JU52" s="619">
        <v>934103.47000000009</v>
      </c>
      <c r="KD52" s="619">
        <v>0</v>
      </c>
      <c r="KJ52" s="619">
        <v>0</v>
      </c>
      <c r="KL52" s="619">
        <v>0</v>
      </c>
      <c r="LA52" s="619">
        <v>0</v>
      </c>
      <c r="LO52" s="619">
        <v>1390252.93</v>
      </c>
      <c r="LQ52" s="619">
        <v>41137</v>
      </c>
      <c r="LY52" s="619">
        <v>0</v>
      </c>
      <c r="LZ52" s="619">
        <v>89171</v>
      </c>
      <c r="MI52" s="619">
        <v>5038419.6100000003</v>
      </c>
      <c r="MU52" s="619">
        <v>20119.34</v>
      </c>
      <c r="NF52" s="619">
        <v>45178880.269999996</v>
      </c>
      <c r="NN52" s="619">
        <v>162427.25</v>
      </c>
      <c r="NO52" s="619">
        <v>0</v>
      </c>
      <c r="NR52" s="619">
        <v>58520</v>
      </c>
      <c r="OD52" s="619">
        <v>0</v>
      </c>
      <c r="OF52" s="619">
        <v>0</v>
      </c>
      <c r="OK52" s="619">
        <v>1315037.32</v>
      </c>
      <c r="OM52" s="619">
        <v>0</v>
      </c>
      <c r="OO52" s="619">
        <v>0</v>
      </c>
      <c r="OP52" s="619">
        <v>0</v>
      </c>
      <c r="OQ52" s="619">
        <v>0</v>
      </c>
      <c r="OR52" s="619">
        <v>0</v>
      </c>
      <c r="OS52" s="619">
        <v>0</v>
      </c>
      <c r="OT52" s="619">
        <v>0</v>
      </c>
      <c r="OU52" s="619">
        <v>3604591.02</v>
      </c>
      <c r="PD52" s="619">
        <v>0</v>
      </c>
      <c r="PJ52" s="619">
        <v>0</v>
      </c>
      <c r="PK52" s="619">
        <v>0</v>
      </c>
      <c r="PM52" s="619">
        <v>0</v>
      </c>
      <c r="PO52" s="619">
        <v>0</v>
      </c>
      <c r="PQ52" s="619">
        <v>18636</v>
      </c>
      <c r="PW52" s="619">
        <v>0</v>
      </c>
      <c r="PX52" s="619">
        <v>0</v>
      </c>
      <c r="PY52" s="619">
        <v>0</v>
      </c>
      <c r="PZ52" s="619">
        <v>0</v>
      </c>
      <c r="QA52" s="619">
        <v>0</v>
      </c>
      <c r="QC52" s="619">
        <v>500</v>
      </c>
      <c r="QD52" s="619">
        <v>0</v>
      </c>
      <c r="QE52" s="619">
        <v>0</v>
      </c>
      <c r="QF52" s="619">
        <v>0</v>
      </c>
      <c r="QG52" s="619">
        <v>0</v>
      </c>
      <c r="QH52" s="619">
        <v>0</v>
      </c>
      <c r="QI52" s="619">
        <v>0</v>
      </c>
      <c r="QJ52" s="619">
        <v>0</v>
      </c>
      <c r="QK52" s="619">
        <v>0</v>
      </c>
      <c r="QL52" s="619">
        <v>0</v>
      </c>
      <c r="QM52" s="619">
        <v>0</v>
      </c>
      <c r="QN52" s="619">
        <v>0</v>
      </c>
      <c r="QO52" s="619">
        <v>0</v>
      </c>
      <c r="QP52" s="619">
        <v>0</v>
      </c>
      <c r="QQ52" s="619">
        <v>0</v>
      </c>
      <c r="QS52" s="619">
        <v>5900</v>
      </c>
      <c r="QT52" s="619">
        <v>0</v>
      </c>
      <c r="QU52" s="619">
        <v>0</v>
      </c>
      <c r="QV52" s="619">
        <v>0</v>
      </c>
      <c r="RI52" s="619">
        <v>0</v>
      </c>
      <c r="RU52" s="619">
        <v>317795.82</v>
      </c>
      <c r="SC52" s="619">
        <v>13708654.9</v>
      </c>
      <c r="SW52" s="619">
        <v>0</v>
      </c>
      <c r="UC52" s="619">
        <v>10612663.720000001</v>
      </c>
      <c r="UD52" s="619">
        <v>0</v>
      </c>
      <c r="UL52" s="619">
        <v>0</v>
      </c>
      <c r="UR52" s="619">
        <v>54428.31</v>
      </c>
      <c r="UU52" s="619">
        <v>0</v>
      </c>
      <c r="VF52" s="619">
        <v>444338.37</v>
      </c>
      <c r="VR52" s="619">
        <v>929545</v>
      </c>
      <c r="VY52" s="619">
        <v>1837259</v>
      </c>
      <c r="WC52" s="619">
        <v>0</v>
      </c>
      <c r="WM52" s="619">
        <v>500</v>
      </c>
      <c r="WP52" s="619">
        <v>194085</v>
      </c>
      <c r="WW52" s="619">
        <v>12547</v>
      </c>
      <c r="XA52" s="619">
        <v>31670964.34</v>
      </c>
      <c r="XJ52" s="619">
        <v>168627.5</v>
      </c>
      <c r="YK52" s="619">
        <v>0</v>
      </c>
      <c r="YX52" s="619">
        <v>0</v>
      </c>
      <c r="ZD52" s="619">
        <v>15047342.59</v>
      </c>
      <c r="ZE52" s="619">
        <v>0</v>
      </c>
      <c r="ZJ52" s="619">
        <v>0</v>
      </c>
      <c r="ZN52" s="619">
        <v>0</v>
      </c>
      <c r="AAD52" s="619">
        <v>0</v>
      </c>
      <c r="AAJ52" s="619">
        <v>341550.68</v>
      </c>
      <c r="AAW52" s="619">
        <v>0</v>
      </c>
      <c r="AAX52" s="619">
        <v>0</v>
      </c>
      <c r="AAY52" s="619">
        <v>40000</v>
      </c>
      <c r="ABA52" s="619">
        <v>2000</v>
      </c>
      <c r="ABB52" s="619">
        <v>1000</v>
      </c>
      <c r="ABD52" s="619">
        <v>0</v>
      </c>
      <c r="ABE52" s="619">
        <v>0</v>
      </c>
      <c r="ABQ52" s="619">
        <v>0</v>
      </c>
      <c r="ABX52" s="619">
        <v>0</v>
      </c>
      <c r="ACA52" s="619">
        <v>6162961.2700000005</v>
      </c>
      <c r="ACE52" s="619">
        <v>25200</v>
      </c>
      <c r="ACK52" s="619">
        <v>11917084.27</v>
      </c>
      <c r="ACN52" s="619">
        <v>17549.12</v>
      </c>
      <c r="ACO52" s="619">
        <v>4631353.4000000004</v>
      </c>
      <c r="ACP52" s="619">
        <v>0</v>
      </c>
      <c r="ACQ52" s="619">
        <v>28998.94</v>
      </c>
      <c r="ACX52" s="619">
        <v>0</v>
      </c>
      <c r="ADH52" s="619">
        <v>728073</v>
      </c>
      <c r="ADI52" s="619">
        <v>1734527.5</v>
      </c>
      <c r="ADM52" s="619">
        <v>0</v>
      </c>
      <c r="ADQ52" s="619">
        <v>254000</v>
      </c>
      <c r="ADZ52" s="619">
        <v>27180</v>
      </c>
      <c r="AEA52" s="619">
        <v>0</v>
      </c>
      <c r="AEB52" s="619">
        <v>0</v>
      </c>
      <c r="AEU52" s="619">
        <v>0</v>
      </c>
      <c r="AFE52" s="619">
        <v>156379.71</v>
      </c>
      <c r="AFH52" s="619">
        <v>2177619.42</v>
      </c>
      <c r="AFR52" s="619">
        <v>394200987.16000003</v>
      </c>
      <c r="AFU52" s="619">
        <v>115716</v>
      </c>
      <c r="AFV52" s="619">
        <v>0</v>
      </c>
      <c r="AFX52" s="619">
        <v>314132.57</v>
      </c>
      <c r="AFZ52" s="619">
        <v>1016210.71</v>
      </c>
      <c r="AGA52" s="619">
        <v>7814660.8499999996</v>
      </c>
      <c r="AGB52" s="619">
        <v>328816.90999999997</v>
      </c>
      <c r="AGO52" s="619">
        <v>2537624</v>
      </c>
      <c r="AGW52" s="619">
        <v>50000</v>
      </c>
      <c r="AGX52" s="619">
        <v>92754.14</v>
      </c>
      <c r="AHE52" s="619">
        <v>300</v>
      </c>
      <c r="AHJ52" s="619">
        <v>557517.88</v>
      </c>
      <c r="AHN52" s="619">
        <v>0</v>
      </c>
      <c r="AHQ52" s="619"/>
      <c r="AHU52" s="619">
        <f t="shared" si="940"/>
        <v>696507555.26000011</v>
      </c>
    </row>
    <row r="53" spans="1:909" x14ac:dyDescent="0.8">
      <c r="B53" s="618" t="s">
        <v>6044</v>
      </c>
      <c r="C53" s="619" t="s">
        <v>6446</v>
      </c>
      <c r="AU53" s="619">
        <v>0</v>
      </c>
      <c r="CH53" s="619">
        <v>0</v>
      </c>
      <c r="CU53" s="619">
        <v>0</v>
      </c>
      <c r="CV53" s="619">
        <v>593948.94999999995</v>
      </c>
      <c r="CY53" s="619">
        <v>73262.31</v>
      </c>
      <c r="DB53" s="619">
        <v>765727</v>
      </c>
      <c r="DU53" s="619">
        <v>28964345.439999998</v>
      </c>
      <c r="EF53" s="619">
        <v>0</v>
      </c>
      <c r="EG53" s="619">
        <v>0</v>
      </c>
      <c r="EO53" s="619">
        <v>0</v>
      </c>
      <c r="EX53" s="619">
        <v>0</v>
      </c>
      <c r="EZ53" s="619">
        <v>0</v>
      </c>
      <c r="FB53" s="619">
        <v>0</v>
      </c>
      <c r="FC53" s="619">
        <v>0</v>
      </c>
      <c r="FD53" s="619">
        <v>0</v>
      </c>
      <c r="FF53" s="619">
        <v>0</v>
      </c>
      <c r="FH53" s="619">
        <v>0</v>
      </c>
      <c r="GL53" s="619">
        <v>15497492.48</v>
      </c>
      <c r="GM53" s="619">
        <v>319457.28000000003</v>
      </c>
      <c r="HI53" s="619">
        <v>8854635.5899999999</v>
      </c>
      <c r="HO53" s="619">
        <v>3978451.5</v>
      </c>
      <c r="IE53" s="619">
        <v>306537.25</v>
      </c>
      <c r="IJ53" s="619">
        <v>0</v>
      </c>
      <c r="IL53" s="619">
        <v>0</v>
      </c>
      <c r="IM53" s="619">
        <v>672.99</v>
      </c>
      <c r="IU53" s="619">
        <v>0</v>
      </c>
      <c r="JB53" s="619">
        <v>555040</v>
      </c>
      <c r="JF53" s="619">
        <v>0</v>
      </c>
      <c r="JG53" s="619">
        <v>1000</v>
      </c>
      <c r="JJ53" s="619">
        <v>1866527.98</v>
      </c>
      <c r="JM53" s="619">
        <v>877003.5</v>
      </c>
      <c r="KJ53" s="619">
        <v>0</v>
      </c>
      <c r="LA53" s="619">
        <v>0</v>
      </c>
      <c r="NF53" s="619">
        <v>0</v>
      </c>
      <c r="NR53" s="619">
        <v>0</v>
      </c>
      <c r="OF53" s="619">
        <v>0</v>
      </c>
      <c r="PD53" s="619">
        <v>0</v>
      </c>
      <c r="PM53" s="619">
        <v>0</v>
      </c>
      <c r="PX53" s="619">
        <v>0</v>
      </c>
      <c r="PY53" s="619">
        <v>0</v>
      </c>
      <c r="QC53" s="619">
        <v>31966409.27</v>
      </c>
      <c r="QV53" s="619">
        <v>0</v>
      </c>
      <c r="RI53" s="619">
        <v>0</v>
      </c>
      <c r="SC53" s="619">
        <v>3856847.0500000003</v>
      </c>
      <c r="UC53" s="619">
        <v>0</v>
      </c>
      <c r="UD53" s="619">
        <v>0</v>
      </c>
      <c r="UL53" s="619">
        <v>0</v>
      </c>
      <c r="WC53" s="619">
        <v>0</v>
      </c>
      <c r="YX53" s="619">
        <v>0</v>
      </c>
      <c r="ZE53" s="619">
        <v>7120073.3700000001</v>
      </c>
      <c r="ZJ53" s="619">
        <v>0</v>
      </c>
      <c r="ABB53" s="619">
        <v>0</v>
      </c>
      <c r="ABQ53" s="619">
        <v>0</v>
      </c>
      <c r="ABX53" s="619">
        <v>1025610.17</v>
      </c>
      <c r="ACK53" s="619">
        <v>0</v>
      </c>
      <c r="ACO53" s="619">
        <v>378847.76</v>
      </c>
      <c r="ACP53" s="619">
        <v>0</v>
      </c>
      <c r="ADT53" s="619">
        <v>2441012.5</v>
      </c>
      <c r="AEB53" s="619">
        <v>0</v>
      </c>
      <c r="AEU53" s="619">
        <v>0</v>
      </c>
      <c r="AHQ53" s="619"/>
      <c r="AHU53" s="619">
        <f t="shared" si="940"/>
        <v>109442902.39</v>
      </c>
    </row>
    <row r="54" spans="1:909" x14ac:dyDescent="0.8">
      <c r="B54" s="618" t="s">
        <v>6046</v>
      </c>
      <c r="C54" s="619" t="s">
        <v>6447</v>
      </c>
      <c r="S54" s="619">
        <v>6362269.25</v>
      </c>
      <c r="AU54" s="619">
        <v>0</v>
      </c>
      <c r="BS54" s="619">
        <v>104398.23</v>
      </c>
      <c r="CH54" s="619">
        <v>0</v>
      </c>
      <c r="CU54" s="619">
        <v>0</v>
      </c>
      <c r="CY54" s="619">
        <v>1128000</v>
      </c>
      <c r="DU54" s="619">
        <v>19225344.350000001</v>
      </c>
      <c r="DW54" s="619">
        <v>70638.009999999995</v>
      </c>
      <c r="EA54" s="619">
        <v>0</v>
      </c>
      <c r="EB54" s="619">
        <v>0</v>
      </c>
      <c r="EF54" s="619">
        <v>0</v>
      </c>
      <c r="EG54" s="619">
        <v>0</v>
      </c>
      <c r="EH54" s="619">
        <v>2783.98</v>
      </c>
      <c r="EO54" s="619">
        <v>0</v>
      </c>
      <c r="EV54" s="619">
        <v>0</v>
      </c>
      <c r="EX54" s="619">
        <v>0</v>
      </c>
      <c r="EZ54" s="619">
        <v>0</v>
      </c>
      <c r="FD54" s="619">
        <v>0</v>
      </c>
      <c r="FE54" s="619">
        <v>0</v>
      </c>
      <c r="FF54" s="619">
        <v>0</v>
      </c>
      <c r="FH54" s="619">
        <v>0</v>
      </c>
      <c r="GG54" s="619">
        <v>277010</v>
      </c>
      <c r="GL54" s="619">
        <v>2615.81</v>
      </c>
      <c r="GM54" s="619">
        <v>258381.51</v>
      </c>
      <c r="HI54" s="619">
        <v>3888514.42</v>
      </c>
      <c r="HT54" s="619">
        <v>375</v>
      </c>
      <c r="IL54" s="619">
        <v>0</v>
      </c>
      <c r="IM54" s="619">
        <v>0</v>
      </c>
      <c r="IN54" s="619">
        <v>0</v>
      </c>
      <c r="IV54" s="619">
        <v>0</v>
      </c>
      <c r="JF54" s="619">
        <v>0</v>
      </c>
      <c r="JM54" s="619">
        <v>2025300.3</v>
      </c>
      <c r="JU54" s="619">
        <v>0</v>
      </c>
      <c r="KJ54" s="619">
        <v>0</v>
      </c>
      <c r="LA54" s="619">
        <v>0</v>
      </c>
      <c r="LZ54" s="619">
        <v>41073.47</v>
      </c>
      <c r="MJ54" s="619">
        <v>0</v>
      </c>
      <c r="NF54" s="619">
        <v>0</v>
      </c>
      <c r="NR54" s="619">
        <v>0</v>
      </c>
      <c r="OE54" s="619">
        <v>502207.95</v>
      </c>
      <c r="OK54" s="619">
        <v>4560500</v>
      </c>
      <c r="OP54" s="619">
        <v>0</v>
      </c>
      <c r="OR54" s="619">
        <v>3188557.94</v>
      </c>
      <c r="OS54" s="619">
        <v>0</v>
      </c>
      <c r="OT54" s="619">
        <v>0</v>
      </c>
      <c r="PD54" s="619">
        <v>0</v>
      </c>
      <c r="PO54" s="619">
        <v>0</v>
      </c>
      <c r="PV54" s="619">
        <v>1641540.5</v>
      </c>
      <c r="PW54" s="619">
        <v>0</v>
      </c>
      <c r="QD54" s="619">
        <v>0</v>
      </c>
      <c r="QK54" s="619">
        <v>0</v>
      </c>
      <c r="QV54" s="619">
        <v>0</v>
      </c>
      <c r="QY54" s="619">
        <v>44563.4</v>
      </c>
      <c r="RI54" s="619">
        <v>0</v>
      </c>
      <c r="RV54" s="619">
        <v>43900</v>
      </c>
      <c r="UC54" s="619">
        <v>0</v>
      </c>
      <c r="UD54" s="619">
        <v>0</v>
      </c>
      <c r="UL54" s="619">
        <v>0</v>
      </c>
      <c r="UR54" s="619">
        <v>1885159</v>
      </c>
      <c r="VY54" s="619">
        <v>6245047.4000000004</v>
      </c>
      <c r="WC54" s="619">
        <v>0</v>
      </c>
      <c r="YX54" s="619">
        <v>0</v>
      </c>
      <c r="ZD54" s="619">
        <v>471.72</v>
      </c>
      <c r="ZE54" s="619">
        <v>0</v>
      </c>
      <c r="ZN54" s="619">
        <v>0</v>
      </c>
      <c r="AAQ54" s="619">
        <v>0</v>
      </c>
      <c r="AAU54" s="619">
        <v>0</v>
      </c>
      <c r="ABC54" s="619">
        <v>143297.60000000001</v>
      </c>
      <c r="ABO54" s="619">
        <v>0</v>
      </c>
      <c r="ACK54" s="619">
        <v>0</v>
      </c>
      <c r="ACO54" s="619">
        <v>180448.23</v>
      </c>
      <c r="ACU54" s="619">
        <v>7500</v>
      </c>
      <c r="ADD54" s="619">
        <v>1879863</v>
      </c>
      <c r="ADQ54" s="619">
        <v>11791318.25</v>
      </c>
      <c r="AEA54" s="619">
        <v>0</v>
      </c>
      <c r="AEB54" s="619">
        <v>0</v>
      </c>
      <c r="AEU54" s="619">
        <v>0</v>
      </c>
      <c r="AHQ54" s="619"/>
      <c r="AHU54" s="619">
        <f t="shared" si="940"/>
        <v>65501079.319999993</v>
      </c>
    </row>
    <row r="55" spans="1:909" x14ac:dyDescent="0.8">
      <c r="B55" s="618" t="s">
        <v>6048</v>
      </c>
      <c r="C55" s="619" t="s">
        <v>6448</v>
      </c>
      <c r="D55" s="619">
        <v>582901701.48000002</v>
      </c>
      <c r="E55" s="619">
        <v>15230022.630000001</v>
      </c>
      <c r="F55" s="619">
        <v>10881527.82</v>
      </c>
      <c r="G55" s="619">
        <v>2177584.21</v>
      </c>
      <c r="H55" s="619">
        <v>34491048.450000003</v>
      </c>
      <c r="I55" s="619">
        <v>18665582.960000001</v>
      </c>
      <c r="J55" s="619">
        <v>346175131.44999999</v>
      </c>
      <c r="K55" s="619">
        <v>77766966.650000006</v>
      </c>
      <c r="L55" s="619">
        <v>24941706.949999999</v>
      </c>
      <c r="M55" s="619">
        <v>16877904.93</v>
      </c>
      <c r="N55" s="619">
        <v>4445543.9000000004</v>
      </c>
      <c r="O55" s="619">
        <v>15559413.109999999</v>
      </c>
      <c r="P55" s="619">
        <v>96409478.530000001</v>
      </c>
      <c r="Q55" s="619">
        <v>17668569.280000001</v>
      </c>
      <c r="R55" s="619">
        <v>4087993.02</v>
      </c>
      <c r="S55" s="619">
        <v>22348643.300000001</v>
      </c>
      <c r="T55" s="619">
        <v>31576364.98</v>
      </c>
      <c r="U55" s="619">
        <v>2743055.6</v>
      </c>
      <c r="W55" s="619">
        <v>495468428.56999999</v>
      </c>
      <c r="X55" s="619">
        <v>68053996.269999996</v>
      </c>
      <c r="Y55" s="619">
        <v>26908473.800000001</v>
      </c>
      <c r="Z55" s="619">
        <v>109341037.18999998</v>
      </c>
      <c r="AA55" s="619">
        <v>14735870.949999999</v>
      </c>
      <c r="AB55" s="619">
        <v>29718388.409999996</v>
      </c>
      <c r="AC55" s="619">
        <v>11309813.809999999</v>
      </c>
      <c r="AD55" s="619">
        <v>43072535.879999995</v>
      </c>
      <c r="AE55" s="619">
        <v>31657058.359999996</v>
      </c>
      <c r="AF55" s="619">
        <v>16063194.789999999</v>
      </c>
      <c r="AG55" s="619">
        <v>64706614.049999997</v>
      </c>
      <c r="AH55" s="619">
        <v>36775571.759999998</v>
      </c>
      <c r="AI55" s="619">
        <v>103346079.48999999</v>
      </c>
      <c r="AJ55" s="619">
        <v>21195694.890000001</v>
      </c>
      <c r="AK55" s="619">
        <v>25492560.350000001</v>
      </c>
      <c r="AL55" s="619">
        <v>17838625.799999997</v>
      </c>
      <c r="AM55" s="619">
        <v>62394316.299999997</v>
      </c>
      <c r="AN55" s="619">
        <v>11617175.319999998</v>
      </c>
      <c r="AO55" s="619">
        <v>48114805.520000003</v>
      </c>
      <c r="AP55" s="619">
        <v>15827249.719999999</v>
      </c>
      <c r="AQ55" s="619">
        <v>2378102.06</v>
      </c>
      <c r="AR55" s="619">
        <v>5316920.32</v>
      </c>
      <c r="AS55" s="619">
        <v>16988319.390000001</v>
      </c>
      <c r="AT55" s="619">
        <v>6960014.669999999</v>
      </c>
      <c r="AU55" s="619">
        <v>106011592.37</v>
      </c>
      <c r="AV55" s="619">
        <v>5037200.3499999996</v>
      </c>
      <c r="AW55" s="619">
        <v>11072928.540000001</v>
      </c>
      <c r="AX55" s="619">
        <v>6295077.5099999998</v>
      </c>
      <c r="AY55" s="619">
        <v>15643912.670000002</v>
      </c>
      <c r="AZ55" s="619">
        <v>17022151.699999999</v>
      </c>
      <c r="BA55" s="619">
        <v>12002851.620000001</v>
      </c>
      <c r="BB55" s="619">
        <v>15432950.66</v>
      </c>
      <c r="BC55" s="619">
        <v>10274801.300000001</v>
      </c>
      <c r="BD55" s="619">
        <v>12914401.539999999</v>
      </c>
      <c r="BE55" s="619">
        <v>15642957.189999999</v>
      </c>
      <c r="BF55" s="619">
        <v>2934204.0599999996</v>
      </c>
      <c r="BG55" s="619">
        <v>22000327.379999999</v>
      </c>
      <c r="BH55" s="619">
        <v>3660040.7600000002</v>
      </c>
      <c r="BI55" s="619">
        <v>17996081.510000002</v>
      </c>
      <c r="BJ55" s="619">
        <v>186616617.25000003</v>
      </c>
      <c r="BK55" s="619">
        <v>118315243.29000001</v>
      </c>
      <c r="BL55" s="619">
        <v>15770578.99</v>
      </c>
      <c r="BM55" s="619">
        <v>11669537.069999998</v>
      </c>
      <c r="BN55" s="619">
        <v>15719047.760000002</v>
      </c>
      <c r="BO55" s="619">
        <v>17996475.399999999</v>
      </c>
      <c r="BP55" s="619">
        <v>13507273.710000001</v>
      </c>
      <c r="BQ55" s="619">
        <v>15450372.379999999</v>
      </c>
      <c r="BR55" s="619">
        <v>15082294.029999999</v>
      </c>
      <c r="BS55" s="619">
        <v>39182705.829999998</v>
      </c>
      <c r="BT55" s="619">
        <v>10167585.209999999</v>
      </c>
      <c r="BU55" s="619">
        <v>4714332.2</v>
      </c>
      <c r="BV55" s="619">
        <v>53595934.789999992</v>
      </c>
      <c r="BW55" s="619">
        <v>13404071.289999997</v>
      </c>
      <c r="BX55" s="619">
        <v>3819796.88</v>
      </c>
      <c r="BY55" s="619">
        <v>14425493.16</v>
      </c>
      <c r="BZ55" s="619">
        <v>6853276.4900000002</v>
      </c>
      <c r="CA55" s="619">
        <v>117051881.19000001</v>
      </c>
      <c r="CB55" s="619">
        <v>6533568.8200000003</v>
      </c>
      <c r="CC55" s="619">
        <v>9813412.4499999993</v>
      </c>
      <c r="CD55" s="619">
        <v>26175660.679999996</v>
      </c>
      <c r="CE55" s="619">
        <v>8658178.9800000004</v>
      </c>
      <c r="CF55" s="619">
        <v>21914182.5</v>
      </c>
      <c r="CG55" s="619">
        <v>5761579.0099999998</v>
      </c>
      <c r="CH55" s="619">
        <v>1105184195.6700001</v>
      </c>
      <c r="CI55" s="619">
        <v>13578036.59</v>
      </c>
      <c r="CJ55" s="619">
        <v>52706296.909999996</v>
      </c>
      <c r="CK55" s="619">
        <v>8987422.5399999991</v>
      </c>
      <c r="CL55" s="619">
        <v>33320718.359999999</v>
      </c>
      <c r="CM55" s="619">
        <v>7431915.6200000001</v>
      </c>
      <c r="CN55" s="619">
        <v>12326170.550000001</v>
      </c>
      <c r="CO55" s="619">
        <v>30065878.48</v>
      </c>
      <c r="CP55" s="619">
        <v>9965512.6199999992</v>
      </c>
      <c r="CQ55" s="619">
        <v>11014877.699999999</v>
      </c>
      <c r="CR55" s="619">
        <v>8594435.3000000007</v>
      </c>
      <c r="CS55" s="619">
        <v>22734115.370000001</v>
      </c>
      <c r="CT55" s="619">
        <v>7499148.6600000001</v>
      </c>
      <c r="CU55" s="619">
        <v>167047479.78</v>
      </c>
      <c r="CV55" s="619">
        <v>30354034.199999999</v>
      </c>
      <c r="CW55" s="619">
        <v>27423587.289999999</v>
      </c>
      <c r="CX55" s="619">
        <v>16009688.050000001</v>
      </c>
      <c r="CY55" s="619">
        <v>24913662.670000002</v>
      </c>
      <c r="CZ55" s="619">
        <v>27781152.510000002</v>
      </c>
      <c r="DA55" s="619">
        <v>6759832.7400000002</v>
      </c>
      <c r="DB55" s="619">
        <v>8306590.5499999998</v>
      </c>
      <c r="DC55" s="619">
        <v>241261176.91</v>
      </c>
      <c r="DD55" s="619">
        <v>422404557.82999998</v>
      </c>
      <c r="DE55" s="619">
        <v>28184400.510000002</v>
      </c>
      <c r="DF55" s="619">
        <v>6749782.2699999996</v>
      </c>
      <c r="DG55" s="619">
        <v>19311660.460000001</v>
      </c>
      <c r="DH55" s="619">
        <v>100432028.06</v>
      </c>
      <c r="DI55" s="619">
        <v>108156254.52</v>
      </c>
      <c r="DJ55" s="619">
        <v>8938208.2300000004</v>
      </c>
      <c r="DK55" s="619">
        <v>63440110.43</v>
      </c>
      <c r="DL55" s="619">
        <v>743503097.73000002</v>
      </c>
      <c r="DM55" s="619">
        <v>33945801.509999998</v>
      </c>
      <c r="DN55" s="619">
        <v>26274607.399999999</v>
      </c>
      <c r="DO55" s="619">
        <v>54865076.850000001</v>
      </c>
      <c r="DP55" s="619">
        <v>56478120.749899998</v>
      </c>
      <c r="DQ55" s="619">
        <v>98632771.059999987</v>
      </c>
      <c r="DR55" s="619">
        <v>82213006.980000004</v>
      </c>
      <c r="DS55" s="619">
        <v>52254487.04999999</v>
      </c>
      <c r="DT55" s="619">
        <v>114079662.30000001</v>
      </c>
      <c r="DV55" s="619">
        <v>2925437.13</v>
      </c>
      <c r="DW55" s="619">
        <v>84351165.75</v>
      </c>
      <c r="DX55" s="619">
        <v>65268507.400000006</v>
      </c>
      <c r="DY55" s="619">
        <v>27745825.739999998</v>
      </c>
      <c r="DZ55" s="619">
        <v>17976549.420000002</v>
      </c>
      <c r="EA55" s="619">
        <v>61849584.849999994</v>
      </c>
      <c r="EB55" s="619">
        <v>24951066.27</v>
      </c>
      <c r="EC55" s="619">
        <v>14897106.799999999</v>
      </c>
      <c r="ED55" s="619">
        <v>29762687.030000001</v>
      </c>
      <c r="EE55" s="619">
        <v>17136050.25</v>
      </c>
      <c r="EF55" s="619">
        <v>220789333.90000001</v>
      </c>
      <c r="EG55" s="619">
        <v>262894021.30000001</v>
      </c>
      <c r="EH55" s="619">
        <v>31870762.989999998</v>
      </c>
      <c r="EI55" s="619">
        <v>7758705.4000000004</v>
      </c>
      <c r="EJ55" s="619">
        <v>44436366.530000001</v>
      </c>
      <c r="EK55" s="619">
        <v>34120779.710000001</v>
      </c>
      <c r="EL55" s="619">
        <v>33812731.539999999</v>
      </c>
      <c r="EM55" s="619">
        <v>13794999.869999999</v>
      </c>
      <c r="EN55" s="619">
        <v>23943753.34</v>
      </c>
      <c r="EO55" s="619">
        <v>50641588.759999998</v>
      </c>
      <c r="EP55" s="619">
        <v>14391107.369999999</v>
      </c>
      <c r="EQ55" s="619">
        <v>12892754.59</v>
      </c>
      <c r="ER55" s="619">
        <v>4247359.54</v>
      </c>
      <c r="ES55" s="619">
        <v>9917286.6999999993</v>
      </c>
      <c r="ET55" s="619">
        <v>26167812.190000001</v>
      </c>
      <c r="EU55" s="619">
        <v>6804369.9400000004</v>
      </c>
      <c r="EV55" s="619">
        <v>20259581.059999999</v>
      </c>
      <c r="EW55" s="619">
        <v>9937077.8100000005</v>
      </c>
      <c r="EX55" s="619">
        <v>185192518.31</v>
      </c>
      <c r="EY55" s="619">
        <v>30139701.899999999</v>
      </c>
      <c r="EZ55" s="619">
        <v>18634091.370000001</v>
      </c>
      <c r="FA55" s="619">
        <v>18773862.469999999</v>
      </c>
      <c r="FB55" s="619">
        <v>32342984.170000002</v>
      </c>
      <c r="FC55" s="619">
        <v>35116947.43</v>
      </c>
      <c r="FD55" s="619">
        <v>45978765.600000001</v>
      </c>
      <c r="FE55" s="619">
        <v>11345689.460000001</v>
      </c>
      <c r="FF55" s="619">
        <v>23229152.07</v>
      </c>
      <c r="FG55" s="619">
        <v>12687953.77</v>
      </c>
      <c r="FH55" s="619">
        <v>30662906.539999999</v>
      </c>
      <c r="FI55" s="619">
        <v>13127056.92</v>
      </c>
      <c r="FJ55" s="619">
        <v>14385777.67</v>
      </c>
      <c r="FK55" s="619">
        <v>18435599.32</v>
      </c>
      <c r="FL55" s="619">
        <v>23357125.540000003</v>
      </c>
      <c r="FM55" s="619">
        <v>23624432.389999997</v>
      </c>
      <c r="FN55" s="619">
        <v>24814590.48</v>
      </c>
      <c r="FO55" s="619">
        <v>34396875.609999992</v>
      </c>
      <c r="FP55" s="619">
        <v>7653877.080000001</v>
      </c>
      <c r="FQ55" s="619">
        <v>14238924.710000001</v>
      </c>
      <c r="FR55" s="619">
        <v>1268152359.98</v>
      </c>
      <c r="FS55" s="619">
        <v>10013793.73</v>
      </c>
      <c r="FT55" s="619">
        <v>44429364.969999999</v>
      </c>
      <c r="FU55" s="619">
        <v>34482526.450000003</v>
      </c>
      <c r="FV55" s="619">
        <v>102008106.34999999</v>
      </c>
      <c r="FW55" s="619">
        <v>28234517.32</v>
      </c>
      <c r="FX55" s="619">
        <v>76328253.890000001</v>
      </c>
      <c r="FY55" s="619">
        <v>21424120.559999999</v>
      </c>
      <c r="FZ55" s="619">
        <v>22663099.41</v>
      </c>
      <c r="GA55" s="619">
        <v>55497443.890000001</v>
      </c>
      <c r="GB55" s="619">
        <v>70077840.480000004</v>
      </c>
      <c r="GC55" s="619">
        <v>16724213.33</v>
      </c>
      <c r="GD55" s="619">
        <v>34858388.350000001</v>
      </c>
      <c r="GE55" s="619">
        <v>28484476.93</v>
      </c>
      <c r="GF55" s="619">
        <v>148083910.37</v>
      </c>
      <c r="GG55" s="619">
        <v>17790048.530000001</v>
      </c>
      <c r="GH55" s="619">
        <v>7339274.0199999996</v>
      </c>
      <c r="GI55" s="619">
        <v>40996307.590000004</v>
      </c>
      <c r="GJ55" s="619">
        <v>45401465.880000003</v>
      </c>
      <c r="GK55" s="619">
        <v>41328229.109999999</v>
      </c>
      <c r="GL55" s="619">
        <v>7463.53</v>
      </c>
      <c r="GM55" s="619">
        <v>41528763.960000001</v>
      </c>
      <c r="GN55" s="619">
        <v>8648081.8900000006</v>
      </c>
      <c r="GO55" s="619">
        <v>12035796.52</v>
      </c>
      <c r="GP55" s="619">
        <v>14546775.890000001</v>
      </c>
      <c r="GQ55" s="619">
        <v>16725876.880000001</v>
      </c>
      <c r="GR55" s="619">
        <v>105337534.92</v>
      </c>
      <c r="GS55" s="619">
        <v>9798077.6199999992</v>
      </c>
      <c r="GT55" s="619">
        <v>12782968.4</v>
      </c>
      <c r="GU55" s="619">
        <v>47176599.020000003</v>
      </c>
      <c r="GV55" s="619">
        <v>4908982.66</v>
      </c>
      <c r="GW55" s="619">
        <v>68545803.689999998</v>
      </c>
      <c r="GX55" s="619">
        <v>20511316.440000001</v>
      </c>
      <c r="GY55" s="619">
        <v>15653633.810000001</v>
      </c>
      <c r="GZ55" s="619">
        <v>146504863.29999998</v>
      </c>
      <c r="HA55" s="619">
        <v>19450280.650000002</v>
      </c>
      <c r="HB55" s="619">
        <v>61577942.209999993</v>
      </c>
      <c r="HC55" s="619">
        <v>41964555.219999999</v>
      </c>
      <c r="HD55" s="619">
        <v>422690123.47000003</v>
      </c>
      <c r="HE55" s="619">
        <v>192035483.75</v>
      </c>
      <c r="HF55" s="619">
        <v>17535033.719999999</v>
      </c>
      <c r="HG55" s="619">
        <v>213456771.83000001</v>
      </c>
      <c r="HH55" s="619">
        <v>57245039.269999996</v>
      </c>
      <c r="HI55" s="619">
        <v>94871854.209999993</v>
      </c>
      <c r="HJ55" s="619">
        <v>60162409.310000002</v>
      </c>
      <c r="HK55" s="619">
        <v>18996554.43</v>
      </c>
      <c r="HL55" s="619">
        <v>453594832.94999999</v>
      </c>
      <c r="HM55" s="619">
        <v>51911175.00999999</v>
      </c>
      <c r="HN55" s="619">
        <v>106409443.31</v>
      </c>
      <c r="HO55" s="619">
        <v>95902431.129999995</v>
      </c>
      <c r="HP55" s="619">
        <v>34472453.829999998</v>
      </c>
      <c r="HQ55" s="619">
        <v>112197009.23999999</v>
      </c>
      <c r="HR55" s="619">
        <v>41812739.800000004</v>
      </c>
      <c r="HS55" s="619">
        <v>41900093.664999999</v>
      </c>
      <c r="HT55" s="619">
        <v>71717620.230100006</v>
      </c>
      <c r="HU55" s="619">
        <v>99950747.770000011</v>
      </c>
      <c r="HV55" s="619">
        <v>70283793.329999998</v>
      </c>
      <c r="HW55" s="619">
        <v>112267134.99000001</v>
      </c>
      <c r="HX55" s="619">
        <v>43396410.549999997</v>
      </c>
      <c r="HY55" s="619">
        <v>14646973.359999999</v>
      </c>
      <c r="HZ55" s="619">
        <v>213119533.47</v>
      </c>
      <c r="IA55" s="619">
        <v>19595904.539999999</v>
      </c>
      <c r="IB55" s="619">
        <v>59248598.049999997</v>
      </c>
      <c r="IC55" s="619">
        <v>57466067.960000001</v>
      </c>
      <c r="ID55" s="619">
        <v>48107149.149999999</v>
      </c>
      <c r="IE55" s="619">
        <v>149369967.95000002</v>
      </c>
      <c r="IF55" s="619">
        <v>23724637.669999998</v>
      </c>
      <c r="IG55" s="619">
        <v>167736095.47</v>
      </c>
      <c r="IH55" s="619">
        <v>11119982.810000001</v>
      </c>
      <c r="II55" s="619">
        <v>7758411.2300000004</v>
      </c>
      <c r="IJ55" s="619">
        <v>52742843.079999998</v>
      </c>
      <c r="IK55" s="619">
        <v>60477196.869999997</v>
      </c>
      <c r="IL55" s="619">
        <v>54569805.379999995</v>
      </c>
      <c r="IM55" s="619">
        <v>87757005.140000001</v>
      </c>
      <c r="IN55" s="619">
        <v>42080065.560000002</v>
      </c>
      <c r="IO55" s="619">
        <v>82469691.25999999</v>
      </c>
      <c r="IP55" s="619">
        <v>12973513.83</v>
      </c>
      <c r="IQ55" s="619">
        <v>6993592.9499999993</v>
      </c>
      <c r="IR55" s="619">
        <v>15061816.449999999</v>
      </c>
      <c r="IS55" s="619">
        <v>11027217.08</v>
      </c>
      <c r="IT55" s="619">
        <v>69442156.350000009</v>
      </c>
      <c r="IU55" s="619">
        <v>117091137.17</v>
      </c>
      <c r="IV55" s="619">
        <v>40974962.769999996</v>
      </c>
      <c r="IW55" s="619">
        <v>165898872.90999997</v>
      </c>
      <c r="IX55" s="619">
        <v>90602305.600000024</v>
      </c>
      <c r="IY55" s="619">
        <v>60249378.199999996</v>
      </c>
      <c r="IZ55" s="619">
        <v>38445464.019999996</v>
      </c>
      <c r="JA55" s="619">
        <v>26356510.170000002</v>
      </c>
      <c r="JB55" s="619">
        <v>9273492.6500000041</v>
      </c>
      <c r="JC55" s="619">
        <v>17177348.039999999</v>
      </c>
      <c r="JD55" s="619">
        <v>48854039.070000008</v>
      </c>
      <c r="JE55" s="619">
        <v>86218033.420000002</v>
      </c>
      <c r="JF55" s="619">
        <v>13706932.910000002</v>
      </c>
      <c r="JG55" s="619">
        <v>137733154.99000001</v>
      </c>
      <c r="JH55" s="619">
        <v>72632236.629999995</v>
      </c>
      <c r="JI55" s="619">
        <v>19349121.57</v>
      </c>
      <c r="JJ55" s="619">
        <v>5326783.38</v>
      </c>
      <c r="JK55" s="619">
        <v>19963342.279999997</v>
      </c>
      <c r="JL55" s="619">
        <v>48583260.049999997</v>
      </c>
      <c r="JM55" s="619">
        <v>212339124.41</v>
      </c>
      <c r="JN55" s="619">
        <v>171630174.06999999</v>
      </c>
      <c r="JO55" s="619">
        <v>112623689.31999999</v>
      </c>
      <c r="JP55" s="619">
        <v>98712427.219999999</v>
      </c>
      <c r="JQ55" s="619">
        <v>34848286.729999997</v>
      </c>
      <c r="JR55" s="619">
        <v>130304821.25</v>
      </c>
      <c r="JS55" s="619">
        <v>38563913.439999998</v>
      </c>
      <c r="JT55" s="619">
        <v>351920332.48000002</v>
      </c>
      <c r="JU55" s="619">
        <v>461708607.76000005</v>
      </c>
      <c r="JV55" s="619">
        <v>78972259.550000012</v>
      </c>
      <c r="JW55" s="619">
        <v>11180899.51</v>
      </c>
      <c r="JX55" s="619">
        <v>70805664.099999994</v>
      </c>
      <c r="JY55" s="619">
        <v>8609521.6500000004</v>
      </c>
      <c r="JZ55" s="619">
        <v>55698820.369999997</v>
      </c>
      <c r="KA55" s="619">
        <v>63649254.840000004</v>
      </c>
      <c r="KB55" s="619">
        <v>47084181.759999998</v>
      </c>
      <c r="KC55" s="619">
        <v>25478504.789999999</v>
      </c>
      <c r="KD55" s="619">
        <v>57853806.490000002</v>
      </c>
      <c r="KE55" s="619">
        <v>50432132.639999993</v>
      </c>
      <c r="KF55" s="619">
        <v>11542634.409999998</v>
      </c>
      <c r="KG55" s="619">
        <v>14359295.369999997</v>
      </c>
      <c r="KH55" s="619">
        <v>34457805.420000002</v>
      </c>
      <c r="KI55" s="619">
        <v>7730383.8600000003</v>
      </c>
      <c r="KJ55" s="619">
        <v>784245839.41999996</v>
      </c>
      <c r="KK55" s="619">
        <v>48492811.699999996</v>
      </c>
      <c r="KL55" s="619">
        <v>5065497.91</v>
      </c>
      <c r="KM55" s="619">
        <v>70167247.020000011</v>
      </c>
      <c r="KN55" s="619">
        <v>133387416.66</v>
      </c>
      <c r="KO55" s="619">
        <v>2728597.15</v>
      </c>
      <c r="KP55" s="619">
        <v>27997702.699999999</v>
      </c>
      <c r="KQ55" s="619">
        <v>27811077.210000005</v>
      </c>
      <c r="KR55" s="619">
        <v>56396860.18</v>
      </c>
      <c r="KS55" s="619">
        <v>146349394.03</v>
      </c>
      <c r="KT55" s="619">
        <v>69606131.390000001</v>
      </c>
      <c r="KU55" s="619">
        <v>41690931.370000005</v>
      </c>
      <c r="KV55" s="619">
        <v>107638834.40299998</v>
      </c>
      <c r="KW55" s="619">
        <v>43658243.910000004</v>
      </c>
      <c r="KX55" s="619">
        <v>109287941.45</v>
      </c>
      <c r="KY55" s="619">
        <v>372173910.46999997</v>
      </c>
      <c r="KZ55" s="619">
        <v>194656710.10999998</v>
      </c>
      <c r="LA55" s="619">
        <v>27175646.57</v>
      </c>
      <c r="LB55" s="619">
        <v>6287050.5700000003</v>
      </c>
      <c r="LC55" s="619">
        <v>10635816.25</v>
      </c>
      <c r="LD55" s="619">
        <v>2155141.3199999998</v>
      </c>
      <c r="LE55" s="619">
        <v>15935795.789999999</v>
      </c>
      <c r="LF55" s="619">
        <v>14077848.800000001</v>
      </c>
      <c r="LG55" s="619">
        <v>35075177.039999999</v>
      </c>
      <c r="LH55" s="619">
        <v>12969489.800000001</v>
      </c>
      <c r="LI55" s="619">
        <v>596939637.73999989</v>
      </c>
      <c r="LJ55" s="619">
        <v>139591794.45999998</v>
      </c>
      <c r="LK55" s="619">
        <v>410857604.13</v>
      </c>
      <c r="LL55" s="619">
        <v>263812920.70000002</v>
      </c>
      <c r="LM55" s="619">
        <v>43436082.199999996</v>
      </c>
      <c r="LN55" s="619">
        <v>49713792.849999994</v>
      </c>
      <c r="LO55" s="619">
        <v>15968110.010000002</v>
      </c>
      <c r="LP55" s="619">
        <v>69807499.620000005</v>
      </c>
      <c r="LQ55" s="619">
        <v>6170253.25</v>
      </c>
      <c r="LR55" s="619">
        <v>53957911.009999998</v>
      </c>
      <c r="LS55" s="619">
        <v>15341137.060000001</v>
      </c>
      <c r="LT55" s="619">
        <v>111976601.33</v>
      </c>
      <c r="LU55" s="619">
        <v>76557440.409999996</v>
      </c>
      <c r="LV55" s="619">
        <v>34081953.439999998</v>
      </c>
      <c r="LW55" s="619">
        <v>1513186006.26</v>
      </c>
      <c r="LX55" s="619">
        <v>459780838.32000005</v>
      </c>
      <c r="LY55" s="619">
        <v>376314410.50999999</v>
      </c>
      <c r="LZ55" s="619">
        <v>256498902.05000001</v>
      </c>
      <c r="MA55" s="619">
        <v>47741285.879999988</v>
      </c>
      <c r="MB55" s="619">
        <v>139692931.47</v>
      </c>
      <c r="MC55" s="619">
        <v>86182281.399999991</v>
      </c>
      <c r="MD55" s="619">
        <v>63184450.300000004</v>
      </c>
      <c r="ME55" s="619">
        <v>108950060.71000001</v>
      </c>
      <c r="MF55" s="619">
        <v>184964490.97999999</v>
      </c>
      <c r="MG55" s="619">
        <v>98176136.370000005</v>
      </c>
      <c r="MH55" s="619">
        <v>62094616.410000004</v>
      </c>
      <c r="MI55" s="619">
        <v>285980349.12</v>
      </c>
      <c r="MJ55" s="619">
        <v>36457032.290000007</v>
      </c>
      <c r="MK55" s="619">
        <v>56487008.74000001</v>
      </c>
      <c r="ML55" s="619">
        <v>32962261.550000001</v>
      </c>
      <c r="MM55" s="619">
        <v>39984444.489999995</v>
      </c>
      <c r="MN55" s="619">
        <v>71624632.629999995</v>
      </c>
      <c r="MO55" s="619">
        <v>11858125.690000001</v>
      </c>
      <c r="MP55" s="619">
        <v>25563388.619999997</v>
      </c>
      <c r="MQ55" s="619">
        <v>35481308.439999998</v>
      </c>
      <c r="MR55" s="619">
        <v>30302427.039999999</v>
      </c>
      <c r="MS55" s="619">
        <v>19407470.359999999</v>
      </c>
      <c r="MT55" s="619">
        <v>38792954.059999995</v>
      </c>
      <c r="MU55" s="619">
        <v>512310203.48000002</v>
      </c>
      <c r="MV55" s="619">
        <v>31591746.849999998</v>
      </c>
      <c r="MW55" s="619">
        <v>165645520.05999997</v>
      </c>
      <c r="MX55" s="619">
        <v>107857273.81000002</v>
      </c>
      <c r="MY55" s="619">
        <v>56487027.969999999</v>
      </c>
      <c r="MZ55" s="619">
        <v>77983511.060000002</v>
      </c>
      <c r="NA55" s="619">
        <v>180855874.69999999</v>
      </c>
      <c r="NB55" s="619">
        <v>51972452.93</v>
      </c>
      <c r="NC55" s="619">
        <v>101557548.83999999</v>
      </c>
      <c r="ND55" s="619">
        <v>5929387.6799999997</v>
      </c>
      <c r="NE55" s="619">
        <v>38360541.609999999</v>
      </c>
      <c r="NF55" s="619">
        <v>935880779.6099999</v>
      </c>
      <c r="NG55" s="619">
        <v>530117338.91000003</v>
      </c>
      <c r="NH55" s="619">
        <v>49350461.520000003</v>
      </c>
      <c r="NI55" s="619">
        <v>784922296.01000011</v>
      </c>
      <c r="NJ55" s="619">
        <v>31321313.239999998</v>
      </c>
      <c r="NK55" s="619">
        <v>126523030.52000001</v>
      </c>
      <c r="NL55" s="619">
        <v>382853710.13999999</v>
      </c>
      <c r="NM55" s="619">
        <v>308051035.29000002</v>
      </c>
      <c r="NN55" s="619">
        <v>29970354.699999999</v>
      </c>
      <c r="NO55" s="619">
        <v>245554815.95000002</v>
      </c>
      <c r="NP55" s="619">
        <v>113329106.95999999</v>
      </c>
      <c r="NQ55" s="619">
        <v>84606786.950000003</v>
      </c>
      <c r="NR55" s="619">
        <v>225363670.68999997</v>
      </c>
      <c r="NS55" s="619">
        <v>62732178.939999998</v>
      </c>
      <c r="NT55" s="619">
        <v>22091860.990000002</v>
      </c>
      <c r="NU55" s="619">
        <v>44241286.549999997</v>
      </c>
      <c r="NV55" s="619">
        <v>44569242.160000004</v>
      </c>
      <c r="NW55" s="619">
        <v>12743248.050000001</v>
      </c>
      <c r="NX55" s="619">
        <v>17592610.649999999</v>
      </c>
      <c r="NY55" s="619">
        <v>563041460.13</v>
      </c>
      <c r="NZ55" s="619">
        <v>397397444.64999998</v>
      </c>
      <c r="OA55" s="619">
        <v>71425602.300000012</v>
      </c>
      <c r="OB55" s="619">
        <v>11065089.9</v>
      </c>
      <c r="OC55" s="619">
        <v>43880268.500000007</v>
      </c>
      <c r="OD55" s="619">
        <v>69162395.520000011</v>
      </c>
      <c r="OE55" s="619">
        <v>7998170.7400000012</v>
      </c>
      <c r="OF55" s="619">
        <v>537608742.67999995</v>
      </c>
      <c r="OG55" s="619">
        <v>78234458.320000008</v>
      </c>
      <c r="OH55" s="619">
        <v>71204930.25</v>
      </c>
      <c r="OI55" s="619">
        <v>150085838.44999999</v>
      </c>
      <c r="OJ55" s="619">
        <v>7974885.9899999993</v>
      </c>
      <c r="OK55" s="619">
        <v>132308856.71000001</v>
      </c>
      <c r="OL55" s="619">
        <v>121806543.04000001</v>
      </c>
      <c r="OM55" s="619">
        <v>23852674.149999999</v>
      </c>
      <c r="ON55" s="619">
        <v>122304976.90000001</v>
      </c>
      <c r="OO55" s="619">
        <v>1166397030.3200002</v>
      </c>
      <c r="OP55" s="619">
        <v>141771733.47000003</v>
      </c>
      <c r="OQ55" s="619">
        <v>829799199.78000009</v>
      </c>
      <c r="OR55" s="619">
        <v>181848348.09</v>
      </c>
      <c r="OS55" s="619">
        <v>40011296.159999996</v>
      </c>
      <c r="OT55" s="619">
        <v>117785427.95999999</v>
      </c>
      <c r="OU55" s="619">
        <v>658079863.9000001</v>
      </c>
      <c r="OV55" s="619">
        <v>44908807.729999997</v>
      </c>
      <c r="OW55" s="619">
        <v>100205958.11</v>
      </c>
      <c r="OX55" s="619">
        <v>93760607.480000004</v>
      </c>
      <c r="OY55" s="619">
        <v>59603386.109999992</v>
      </c>
      <c r="OZ55" s="619">
        <v>186150639.73999998</v>
      </c>
      <c r="PA55" s="619">
        <v>44320923.800000004</v>
      </c>
      <c r="PB55" s="619">
        <v>53146454.360000007</v>
      </c>
      <c r="PC55" s="619">
        <v>48439321.739999995</v>
      </c>
      <c r="PD55" s="619">
        <v>365035800.85000002</v>
      </c>
      <c r="PE55" s="619">
        <v>27030340.789999999</v>
      </c>
      <c r="PF55" s="619">
        <v>61370473.030000001</v>
      </c>
      <c r="PG55" s="619">
        <v>16777663.210000001</v>
      </c>
      <c r="PH55" s="619">
        <v>48236999.719999999</v>
      </c>
      <c r="PI55" s="619">
        <v>131873843.2</v>
      </c>
      <c r="PJ55" s="619">
        <v>28965003.510000002</v>
      </c>
      <c r="PK55" s="619">
        <v>26972565.93</v>
      </c>
      <c r="PL55" s="619">
        <v>23381984.420000002</v>
      </c>
      <c r="PM55" s="619">
        <v>24125990.800000001</v>
      </c>
      <c r="PN55" s="619">
        <v>75025844</v>
      </c>
      <c r="PO55" s="619">
        <v>47349249.249999993</v>
      </c>
      <c r="PP55" s="619">
        <v>16234087.76</v>
      </c>
      <c r="PQ55" s="619">
        <v>111666547.45999999</v>
      </c>
      <c r="PR55" s="619">
        <v>19610211.050000001</v>
      </c>
      <c r="PS55" s="619">
        <v>34149395.100000001</v>
      </c>
      <c r="PT55" s="619">
        <v>10254676.189999999</v>
      </c>
      <c r="PU55" s="619">
        <v>34068549.630000003</v>
      </c>
      <c r="PV55" s="619">
        <v>263733657.31</v>
      </c>
      <c r="PW55" s="619">
        <v>15143174.27</v>
      </c>
      <c r="PX55" s="619">
        <v>7269055.0700000003</v>
      </c>
      <c r="PY55" s="619">
        <v>74579193.950000003</v>
      </c>
      <c r="PZ55" s="619">
        <v>281434534.27999997</v>
      </c>
      <c r="QA55" s="619">
        <v>33533025.52</v>
      </c>
      <c r="QB55" s="619">
        <v>37529101.390000008</v>
      </c>
      <c r="QC55" s="619">
        <v>3170501.97</v>
      </c>
      <c r="QD55" s="619">
        <v>164076010.28999999</v>
      </c>
      <c r="QE55" s="619">
        <v>3869002.4499999997</v>
      </c>
      <c r="QF55" s="619">
        <v>155645869.91</v>
      </c>
      <c r="QG55" s="619">
        <v>21033030.229999997</v>
      </c>
      <c r="QH55" s="619">
        <v>35276913.880000003</v>
      </c>
      <c r="QI55" s="619">
        <v>71681623.019999996</v>
      </c>
      <c r="QJ55" s="619">
        <v>21783775.989999998</v>
      </c>
      <c r="QK55" s="619">
        <v>52210018.529999994</v>
      </c>
      <c r="QL55" s="619">
        <v>21869020.810000002</v>
      </c>
      <c r="QM55" s="619">
        <v>12932961.779999999</v>
      </c>
      <c r="QN55" s="619">
        <v>5834220.0099999998</v>
      </c>
      <c r="QO55" s="619">
        <v>69926577.739999995</v>
      </c>
      <c r="QP55" s="619">
        <v>122230761.81999999</v>
      </c>
      <c r="QQ55" s="619">
        <v>8978825.9799999986</v>
      </c>
      <c r="QR55" s="619">
        <v>6314019.379999999</v>
      </c>
      <c r="QS55" s="619">
        <v>4021398.7</v>
      </c>
      <c r="QT55" s="619">
        <v>6490353.5600000005</v>
      </c>
      <c r="QU55" s="619">
        <v>13456297.5</v>
      </c>
      <c r="QV55" s="619">
        <v>145252072.07999998</v>
      </c>
      <c r="QW55" s="619">
        <v>15731726.130000001</v>
      </c>
      <c r="QX55" s="619">
        <v>189030505.51999998</v>
      </c>
      <c r="QY55" s="619">
        <v>40936442.789999999</v>
      </c>
      <c r="QZ55" s="619">
        <v>30106085.170000002</v>
      </c>
      <c r="RA55" s="619">
        <v>198034866.60999998</v>
      </c>
      <c r="RB55" s="619">
        <v>30172545.219999999</v>
      </c>
      <c r="RC55" s="619">
        <v>102677408.38</v>
      </c>
      <c r="RD55" s="619">
        <v>147325253.50999999</v>
      </c>
      <c r="RE55" s="619">
        <v>24405895.350000001</v>
      </c>
      <c r="RF55" s="619">
        <v>16996547.800000001</v>
      </c>
      <c r="RG55" s="619">
        <v>61800908.479999997</v>
      </c>
      <c r="RH55" s="619">
        <v>16557060.039999999</v>
      </c>
      <c r="RI55" s="619">
        <v>1007837886.76</v>
      </c>
      <c r="RJ55" s="619">
        <v>86939777.760000005</v>
      </c>
      <c r="RK55" s="619">
        <v>17403001.620000001</v>
      </c>
      <c r="RL55" s="619">
        <v>82341446.590000004</v>
      </c>
      <c r="RM55" s="619">
        <v>44203813.969999999</v>
      </c>
      <c r="RN55" s="619">
        <v>67639516.170000002</v>
      </c>
      <c r="RO55" s="619">
        <v>68300061.620000005</v>
      </c>
      <c r="RP55" s="619">
        <v>74173083.810000002</v>
      </c>
      <c r="RQ55" s="619">
        <v>70841652.219999999</v>
      </c>
      <c r="RR55" s="619">
        <v>33792464.850000001</v>
      </c>
      <c r="RS55" s="619">
        <v>163486624.59999999</v>
      </c>
      <c r="RT55" s="619">
        <v>27775999.43</v>
      </c>
      <c r="RU55" s="619">
        <v>17634234.780000001</v>
      </c>
      <c r="RV55" s="619">
        <v>41873068.549999997</v>
      </c>
      <c r="RW55" s="619">
        <v>10265903.75</v>
      </c>
      <c r="RX55" s="619">
        <v>22040360.420000002</v>
      </c>
      <c r="RY55" s="619">
        <v>45035746.689999998</v>
      </c>
      <c r="RZ55" s="619">
        <v>7237744.3700000001</v>
      </c>
      <c r="SA55" s="619">
        <v>4341091.37</v>
      </c>
      <c r="SB55" s="619">
        <v>27649934.41</v>
      </c>
      <c r="SC55" s="619">
        <v>119606863.40000001</v>
      </c>
      <c r="SD55" s="619">
        <v>68086911.519999996</v>
      </c>
      <c r="SE55" s="619">
        <v>37995449.240000002</v>
      </c>
      <c r="SF55" s="619">
        <v>30478173.860000007</v>
      </c>
      <c r="SG55" s="619">
        <v>11326385.049999999</v>
      </c>
      <c r="SH55" s="619">
        <v>21762581.360000003</v>
      </c>
      <c r="SI55" s="619">
        <v>30266489.039999999</v>
      </c>
      <c r="SJ55" s="619">
        <v>28695709.760000002</v>
      </c>
      <c r="SK55" s="619">
        <v>37519934.400000006</v>
      </c>
      <c r="SL55" s="619">
        <v>39104980.109999992</v>
      </c>
      <c r="SM55" s="619">
        <v>8850464.7599999979</v>
      </c>
      <c r="SN55" s="619">
        <v>7004668.5799999991</v>
      </c>
      <c r="SO55" s="619">
        <v>145254557.61000001</v>
      </c>
      <c r="SP55" s="619">
        <v>45757492.850000001</v>
      </c>
      <c r="SQ55" s="619">
        <v>19413071.129999999</v>
      </c>
      <c r="SR55" s="619">
        <v>45397980.549999997</v>
      </c>
      <c r="SS55" s="619">
        <v>40346383.259999998</v>
      </c>
      <c r="ST55" s="619">
        <v>36569742.560000002</v>
      </c>
      <c r="SU55" s="619">
        <v>50153584.460000001</v>
      </c>
      <c r="SV55" s="619">
        <v>13450087.16</v>
      </c>
      <c r="SW55" s="619">
        <v>112034217.95999999</v>
      </c>
      <c r="SX55" s="619">
        <v>34347986.880000003</v>
      </c>
      <c r="SY55" s="619">
        <v>15752898.52</v>
      </c>
      <c r="SZ55" s="619">
        <v>30391062.780000001</v>
      </c>
      <c r="TA55" s="619">
        <v>6256560.8200000003</v>
      </c>
      <c r="TB55" s="619">
        <v>17902155.98</v>
      </c>
      <c r="TC55" s="619">
        <v>14646683.74</v>
      </c>
      <c r="TD55" s="619">
        <v>43001498.479999997</v>
      </c>
      <c r="TE55" s="619">
        <v>12836229.93</v>
      </c>
      <c r="TF55" s="619">
        <v>5251622.1900000004</v>
      </c>
      <c r="TG55" s="619">
        <v>21666721.079999998</v>
      </c>
      <c r="TH55" s="619">
        <v>36341296.460000001</v>
      </c>
      <c r="TI55" s="619">
        <v>61962612.310000002</v>
      </c>
      <c r="TJ55" s="619">
        <v>9392803.0399999991</v>
      </c>
      <c r="TK55" s="619">
        <v>171552519.03</v>
      </c>
      <c r="TL55" s="619">
        <v>54619245.979999997</v>
      </c>
      <c r="TM55" s="619">
        <v>40298439.280000001</v>
      </c>
      <c r="TN55" s="619">
        <v>17459050.050000001</v>
      </c>
      <c r="TO55" s="619">
        <v>32769133.280000001</v>
      </c>
      <c r="TP55" s="619">
        <v>24167629.239999998</v>
      </c>
      <c r="TQ55" s="619">
        <v>16381963.33</v>
      </c>
      <c r="TR55" s="619">
        <v>65507164.689999998</v>
      </c>
      <c r="TS55" s="619">
        <v>34002461.049999997</v>
      </c>
      <c r="TT55" s="619">
        <v>8957274</v>
      </c>
      <c r="TU55" s="619">
        <v>36408519.899999999</v>
      </c>
      <c r="TV55" s="619">
        <v>36264580.740000002</v>
      </c>
      <c r="TW55" s="619">
        <v>14072688.050000001</v>
      </c>
      <c r="TX55" s="619">
        <v>24831484.809999999</v>
      </c>
      <c r="TY55" s="619">
        <v>20915028.050000001</v>
      </c>
      <c r="TZ55" s="619">
        <v>45657702.280000001</v>
      </c>
      <c r="UA55" s="619">
        <v>154466192.31999999</v>
      </c>
      <c r="UB55" s="619">
        <v>42870795.18</v>
      </c>
      <c r="UC55" s="619">
        <v>418021388.42000002</v>
      </c>
      <c r="UD55" s="619">
        <v>33713676.740000002</v>
      </c>
      <c r="UE55" s="619">
        <v>10431942.9</v>
      </c>
      <c r="UF55" s="619">
        <v>16659749.359999999</v>
      </c>
      <c r="UG55" s="619">
        <v>29969215.379999999</v>
      </c>
      <c r="UH55" s="619">
        <v>31050329.09</v>
      </c>
      <c r="UI55" s="619">
        <v>5763704.4299999997</v>
      </c>
      <c r="UJ55" s="619">
        <v>41456031.689999998</v>
      </c>
      <c r="UK55" s="619">
        <v>12894376.15</v>
      </c>
      <c r="UL55" s="619">
        <v>249880862.20000002</v>
      </c>
      <c r="UM55" s="619">
        <v>48140479.450000003</v>
      </c>
      <c r="UN55" s="619">
        <v>32008221.350000001</v>
      </c>
      <c r="UO55" s="619">
        <v>41646419.220000006</v>
      </c>
      <c r="UP55" s="619">
        <v>40248010.730000004</v>
      </c>
      <c r="UQ55" s="619">
        <v>16367774.039999999</v>
      </c>
      <c r="UR55" s="619">
        <v>906281232.79999995</v>
      </c>
      <c r="US55" s="619">
        <v>21860309.149999999</v>
      </c>
      <c r="UT55" s="619">
        <v>6684999.0499999998</v>
      </c>
      <c r="UU55" s="619">
        <v>65023241.390000001</v>
      </c>
      <c r="UV55" s="619">
        <v>34703680.979999997</v>
      </c>
      <c r="UW55" s="619">
        <v>2077974.53</v>
      </c>
      <c r="UX55" s="619">
        <v>51728127.670000002</v>
      </c>
      <c r="UY55" s="619">
        <v>11372532.27</v>
      </c>
      <c r="UZ55" s="619">
        <v>2370251.6800000002</v>
      </c>
      <c r="VA55" s="619">
        <v>32477364.949999999</v>
      </c>
      <c r="VB55" s="619">
        <v>26912448.77</v>
      </c>
      <c r="VC55" s="619">
        <v>40523098.520000003</v>
      </c>
      <c r="VD55" s="619">
        <v>51562804.759999998</v>
      </c>
      <c r="VE55" s="619">
        <v>49950797.539999999</v>
      </c>
      <c r="VF55" s="619">
        <v>17694851.399999999</v>
      </c>
      <c r="VG55" s="619">
        <v>15225894.470000001</v>
      </c>
      <c r="VH55" s="619">
        <v>21496829.850000001</v>
      </c>
      <c r="VI55" s="619">
        <v>17552072.780000001</v>
      </c>
      <c r="VJ55" s="619">
        <v>38149350.329999998</v>
      </c>
      <c r="VK55" s="619">
        <v>8062041.8200000003</v>
      </c>
      <c r="VL55" s="619">
        <v>19427621.210000001</v>
      </c>
      <c r="VM55" s="619">
        <v>13021853.620000001</v>
      </c>
      <c r="VN55" s="619">
        <v>170895836.59000003</v>
      </c>
      <c r="VO55" s="619">
        <v>32412557.48</v>
      </c>
      <c r="VP55" s="619">
        <v>56503069.320000008</v>
      </c>
      <c r="VQ55" s="619">
        <v>30775345.449999996</v>
      </c>
      <c r="VR55" s="619">
        <v>41114445.649999999</v>
      </c>
      <c r="VS55" s="619">
        <v>31188724.350000001</v>
      </c>
      <c r="VT55" s="619">
        <v>33488502.229999997</v>
      </c>
      <c r="VU55" s="619">
        <v>11745930.93</v>
      </c>
      <c r="VV55" s="619">
        <v>34329077.350000001</v>
      </c>
      <c r="VW55" s="619">
        <v>41992894.280000001</v>
      </c>
      <c r="VX55" s="619">
        <v>22302323.309999999</v>
      </c>
      <c r="VY55" s="619">
        <v>79607936.74000001</v>
      </c>
      <c r="VZ55" s="619">
        <v>14071121.460000001</v>
      </c>
      <c r="WA55" s="619">
        <v>59000256.439999998</v>
      </c>
      <c r="WB55" s="619">
        <v>10116285.550000001</v>
      </c>
      <c r="WC55" s="619">
        <v>2731332678.4000001</v>
      </c>
      <c r="WD55" s="619">
        <v>55997772.18</v>
      </c>
      <c r="WE55" s="619">
        <v>62512373.390000001</v>
      </c>
      <c r="WF55" s="619">
        <v>60566428.510000005</v>
      </c>
      <c r="WG55" s="619">
        <v>39289484.140000001</v>
      </c>
      <c r="WH55" s="619">
        <v>17366281.860000003</v>
      </c>
      <c r="WI55" s="619">
        <v>28527863.440000001</v>
      </c>
      <c r="WJ55" s="619">
        <v>53839840.239999995</v>
      </c>
      <c r="WK55" s="619">
        <v>62495569.979999997</v>
      </c>
      <c r="WL55" s="619">
        <v>68207285.870000005</v>
      </c>
      <c r="WM55" s="619">
        <v>15610019.59</v>
      </c>
      <c r="WN55" s="619">
        <v>27609387.699999999</v>
      </c>
      <c r="WO55" s="619">
        <v>80447130.780000001</v>
      </c>
      <c r="WP55" s="619">
        <v>16266625.550000001</v>
      </c>
      <c r="WQ55" s="619">
        <v>65961491.479999997</v>
      </c>
      <c r="WR55" s="619">
        <v>75348984.12999998</v>
      </c>
      <c r="WS55" s="619">
        <v>25471829.530000001</v>
      </c>
      <c r="WT55" s="619">
        <v>111235282.8</v>
      </c>
      <c r="WU55" s="619">
        <v>20064592.669999998</v>
      </c>
      <c r="WV55" s="619">
        <v>72212912.069999993</v>
      </c>
      <c r="WW55" s="619">
        <v>36590660.359999992</v>
      </c>
      <c r="WX55" s="619">
        <v>25508244.439999998</v>
      </c>
      <c r="WY55" s="619">
        <v>40321922.940000005</v>
      </c>
      <c r="WZ55" s="619">
        <v>18917323.5</v>
      </c>
      <c r="XB55" s="619">
        <v>8991120.8300000019</v>
      </c>
      <c r="XC55" s="619">
        <v>6508366.6900000004</v>
      </c>
      <c r="XD55" s="619">
        <v>30572314.25</v>
      </c>
      <c r="XE55" s="619">
        <v>52211388.859999999</v>
      </c>
      <c r="XF55" s="619">
        <v>7516799.3449999997</v>
      </c>
      <c r="XG55" s="619">
        <v>39880840.759999998</v>
      </c>
      <c r="XH55" s="619">
        <v>18822339.760000002</v>
      </c>
      <c r="XI55" s="619">
        <v>12238686.620000001</v>
      </c>
      <c r="XJ55" s="619">
        <v>230825109.80000001</v>
      </c>
      <c r="XK55" s="619">
        <v>76601858.510000005</v>
      </c>
      <c r="XL55" s="619">
        <v>138699091.13</v>
      </c>
      <c r="XM55" s="619">
        <v>146917510.22999999</v>
      </c>
      <c r="XN55" s="619">
        <v>56900868.399999999</v>
      </c>
      <c r="XO55" s="619">
        <v>72248356.129999995</v>
      </c>
      <c r="XP55" s="619">
        <v>145606623.43000001</v>
      </c>
      <c r="XQ55" s="619">
        <v>127339496.97</v>
      </c>
      <c r="XR55" s="619">
        <v>34647118.380000003</v>
      </c>
      <c r="XS55" s="619">
        <v>151596035.74000001</v>
      </c>
      <c r="XT55" s="619">
        <v>116426936.12</v>
      </c>
      <c r="XU55" s="619">
        <v>36315111.039999999</v>
      </c>
      <c r="XV55" s="619">
        <v>52213324.950000003</v>
      </c>
      <c r="XW55" s="619">
        <v>75732447.219999999</v>
      </c>
      <c r="XX55" s="619">
        <v>90073270.040000007</v>
      </c>
      <c r="XY55" s="619">
        <v>14654282.869999999</v>
      </c>
      <c r="XZ55" s="619">
        <v>26370092.030000001</v>
      </c>
      <c r="YA55" s="619">
        <v>44461415.469999999</v>
      </c>
      <c r="YB55" s="619">
        <v>27719537.75</v>
      </c>
      <c r="YC55" s="619">
        <v>55722268.5</v>
      </c>
      <c r="YD55" s="619">
        <v>46467376.549999997</v>
      </c>
      <c r="YE55" s="619">
        <v>81296441.25</v>
      </c>
      <c r="YF55" s="619">
        <v>52413421.109999999</v>
      </c>
      <c r="YG55" s="619">
        <v>146923551.59999999</v>
      </c>
      <c r="YH55" s="619">
        <v>116984770.95999999</v>
      </c>
      <c r="YI55" s="619">
        <v>151279136.13000003</v>
      </c>
      <c r="YJ55" s="619">
        <v>107821207.06999999</v>
      </c>
      <c r="YK55" s="619">
        <v>371897115.88000005</v>
      </c>
      <c r="YL55" s="619">
        <v>85484348.530000001</v>
      </c>
      <c r="YM55" s="619">
        <v>136110879.77000001</v>
      </c>
      <c r="YN55" s="619">
        <v>48637372.949999996</v>
      </c>
      <c r="YO55" s="619">
        <v>59378618.890000001</v>
      </c>
      <c r="YP55" s="619">
        <v>93403624.99000001</v>
      </c>
      <c r="YQ55" s="619">
        <v>88526627.800000012</v>
      </c>
      <c r="YR55" s="619">
        <v>86783792.280000016</v>
      </c>
      <c r="YS55" s="619">
        <v>55819695.409999996</v>
      </c>
      <c r="YT55" s="619">
        <v>63257792.890000008</v>
      </c>
      <c r="YU55" s="619">
        <v>105096606.31999999</v>
      </c>
      <c r="YV55" s="619">
        <v>126812954.61999999</v>
      </c>
      <c r="YW55" s="619">
        <v>71206432.549999997</v>
      </c>
      <c r="YX55" s="619">
        <v>141513267.13000005</v>
      </c>
      <c r="YY55" s="619">
        <v>26602603.98</v>
      </c>
      <c r="YZ55" s="619">
        <v>37066357.650000006</v>
      </c>
      <c r="ZA55" s="619">
        <v>42268944.910000004</v>
      </c>
      <c r="ZB55" s="619">
        <v>19513433.199999999</v>
      </c>
      <c r="ZC55" s="619">
        <v>18674068.82</v>
      </c>
      <c r="ZD55" s="619">
        <v>1045865.46</v>
      </c>
      <c r="ZE55" s="619">
        <v>192754796.52000001</v>
      </c>
      <c r="ZF55" s="619">
        <v>26896154.789999999</v>
      </c>
      <c r="ZG55" s="619">
        <v>52979241.020000003</v>
      </c>
      <c r="ZH55" s="619">
        <v>28658224.219999999</v>
      </c>
      <c r="ZI55" s="619">
        <v>49886595.409999996</v>
      </c>
      <c r="ZJ55" s="619">
        <v>23806949.66</v>
      </c>
      <c r="ZK55" s="619">
        <v>31026793.539999999</v>
      </c>
      <c r="ZL55" s="619">
        <v>20272473.850000001</v>
      </c>
      <c r="ZM55" s="619">
        <v>36761426.292999998</v>
      </c>
      <c r="ZN55" s="619">
        <v>442289946.33999997</v>
      </c>
      <c r="ZO55" s="619">
        <v>38192628.949999996</v>
      </c>
      <c r="ZP55" s="619">
        <v>65228514.026999995</v>
      </c>
      <c r="ZQ55" s="619">
        <v>369307416.64999998</v>
      </c>
      <c r="ZR55" s="619">
        <v>92179755.189999998</v>
      </c>
      <c r="ZS55" s="619">
        <v>50058505.446999997</v>
      </c>
      <c r="ZT55" s="619">
        <v>33127191.489999998</v>
      </c>
      <c r="ZU55" s="619">
        <v>154517671.66</v>
      </c>
      <c r="ZV55" s="619">
        <v>198101527.87</v>
      </c>
      <c r="ZW55" s="619">
        <v>31107627.710000001</v>
      </c>
      <c r="ZX55" s="619">
        <v>45819820.259999998</v>
      </c>
      <c r="ZY55" s="619">
        <v>41526607.350000001</v>
      </c>
      <c r="ZZ55" s="619">
        <v>10002484.800000001</v>
      </c>
      <c r="AAA55" s="619">
        <v>43325114.700000003</v>
      </c>
      <c r="AAB55" s="619">
        <v>13802462.140000001</v>
      </c>
      <c r="AAC55" s="619">
        <v>27706785.330000002</v>
      </c>
      <c r="AAD55" s="619">
        <v>27479759.950000003</v>
      </c>
      <c r="AAE55" s="619">
        <v>47367496.530000001</v>
      </c>
      <c r="AAF55" s="619">
        <v>58875662.030000001</v>
      </c>
      <c r="AAG55" s="619">
        <v>38319304.689999998</v>
      </c>
      <c r="AAH55" s="619">
        <v>15739952.41</v>
      </c>
      <c r="AAI55" s="619">
        <v>35499187.579999998</v>
      </c>
      <c r="AAJ55" s="619">
        <v>100330338.12</v>
      </c>
      <c r="AAK55" s="619">
        <v>16894818.829999998</v>
      </c>
      <c r="AAL55" s="619">
        <v>30688770.609999999</v>
      </c>
      <c r="AAM55" s="619">
        <v>9593042.2300000004</v>
      </c>
      <c r="AAN55" s="619">
        <v>28294534.550000001</v>
      </c>
      <c r="AAO55" s="619">
        <v>22200018.990000002</v>
      </c>
      <c r="AAP55" s="619">
        <v>20817819.27</v>
      </c>
      <c r="AAQ55" s="619">
        <v>790769523.24999988</v>
      </c>
      <c r="AAR55" s="619">
        <v>24782524.190000001</v>
      </c>
      <c r="AAS55" s="619">
        <v>36141495.539999999</v>
      </c>
      <c r="AAT55" s="619">
        <v>210207634.68000001</v>
      </c>
      <c r="AAU55" s="619">
        <v>70108386.489999995</v>
      </c>
      <c r="AAV55" s="619">
        <v>94278695.810000002</v>
      </c>
      <c r="AAW55" s="619">
        <v>26707399.620000001</v>
      </c>
      <c r="AAX55" s="619">
        <v>101845718.04000001</v>
      </c>
      <c r="AAY55" s="619">
        <v>114901745.27</v>
      </c>
      <c r="AAZ55" s="619">
        <v>31850586.84</v>
      </c>
      <c r="ABA55" s="619">
        <v>71898087.719999999</v>
      </c>
      <c r="ABB55" s="619">
        <v>125911436.5</v>
      </c>
      <c r="ABC55" s="619">
        <v>100464136.47</v>
      </c>
      <c r="ABD55" s="619">
        <v>13283145.719999999</v>
      </c>
      <c r="ABE55" s="619">
        <v>13868755.25</v>
      </c>
      <c r="ABF55" s="619">
        <v>37260976.32</v>
      </c>
      <c r="ABG55" s="619">
        <v>39566042.710000001</v>
      </c>
      <c r="ABH55" s="619">
        <v>69213513.510000005</v>
      </c>
      <c r="ABI55" s="619">
        <v>26047687.559999999</v>
      </c>
      <c r="ABJ55" s="619">
        <v>143916814.28999999</v>
      </c>
      <c r="ABK55" s="619">
        <v>138287949.94999999</v>
      </c>
      <c r="ABL55" s="619">
        <v>53807900.799999997</v>
      </c>
      <c r="ABM55" s="619">
        <v>33028395.079999998</v>
      </c>
      <c r="ABN55" s="619">
        <v>20606395.739999998</v>
      </c>
      <c r="ABO55" s="619">
        <v>39945284.939999998</v>
      </c>
      <c r="ABP55" s="619">
        <v>20524090.879999999</v>
      </c>
      <c r="ABQ55" s="619">
        <v>81267123.049999997</v>
      </c>
      <c r="ABR55" s="619">
        <v>62697475.560000002</v>
      </c>
      <c r="ABS55" s="619">
        <v>29478316.73</v>
      </c>
      <c r="ABT55" s="619">
        <v>119758706.55</v>
      </c>
      <c r="ABU55" s="619">
        <v>135329773.72999999</v>
      </c>
      <c r="ABV55" s="619">
        <v>113623311.66</v>
      </c>
      <c r="ABW55" s="619">
        <v>25197357.559999999</v>
      </c>
      <c r="ABX55" s="619">
        <v>64168813.75</v>
      </c>
      <c r="ABY55" s="619">
        <v>41545239.93</v>
      </c>
      <c r="ABZ55" s="619">
        <v>238487068.34999996</v>
      </c>
      <c r="ACA55" s="619">
        <v>44779143.950000003</v>
      </c>
      <c r="ACB55" s="619">
        <v>70661111.74000001</v>
      </c>
      <c r="ACC55" s="619">
        <v>25322796.870000001</v>
      </c>
      <c r="ACD55" s="619">
        <v>25304844.43</v>
      </c>
      <c r="ACE55" s="619">
        <v>79534856.370000005</v>
      </c>
      <c r="ACF55" s="619">
        <v>14467370.129999999</v>
      </c>
      <c r="ACG55" s="619">
        <v>14897638.23</v>
      </c>
      <c r="ACH55" s="619">
        <v>19564078.189999998</v>
      </c>
      <c r="ACI55" s="619">
        <v>36610930.75</v>
      </c>
      <c r="ACJ55" s="619">
        <v>18477322.390000001</v>
      </c>
      <c r="ACK55" s="619">
        <v>229014480.81</v>
      </c>
      <c r="ACL55" s="619">
        <v>36037309.579999998</v>
      </c>
      <c r="ACM55" s="619">
        <v>34090849.589999996</v>
      </c>
      <c r="ACN55" s="619">
        <v>114925810.81</v>
      </c>
      <c r="ACO55" s="619">
        <v>9427491.6799999997</v>
      </c>
      <c r="ACP55" s="619">
        <v>22754932.220000003</v>
      </c>
      <c r="ACQ55" s="619">
        <v>52777513.590000004</v>
      </c>
      <c r="ACR55" s="619">
        <v>303059815.25000006</v>
      </c>
      <c r="ACS55" s="619">
        <v>59753208.600000001</v>
      </c>
      <c r="ACT55" s="619">
        <v>32239326.059999999</v>
      </c>
      <c r="ACU55" s="619">
        <v>32593556.320000004</v>
      </c>
      <c r="ACV55" s="619">
        <v>85250000.649999991</v>
      </c>
      <c r="ACW55" s="619">
        <v>89591860.49000001</v>
      </c>
      <c r="ACX55" s="619">
        <v>531481111.66000009</v>
      </c>
      <c r="ACY55" s="619">
        <v>13894993.549999999</v>
      </c>
      <c r="ACZ55" s="619">
        <v>48228480.539999999</v>
      </c>
      <c r="ADA55" s="619">
        <v>55981801.270000003</v>
      </c>
      <c r="ADB55" s="619">
        <v>11797589.65</v>
      </c>
      <c r="ADC55" s="619">
        <v>15417776.4</v>
      </c>
      <c r="ADD55" s="619">
        <v>3974813.63</v>
      </c>
      <c r="ADE55" s="619">
        <v>16608670.399999999</v>
      </c>
      <c r="ADF55" s="619">
        <v>36510126.740000002</v>
      </c>
      <c r="ADG55" s="619">
        <v>65375692.210000001</v>
      </c>
      <c r="ADH55" s="619">
        <v>28320458.640000004</v>
      </c>
      <c r="ADI55" s="619">
        <v>50428426.509999998</v>
      </c>
      <c r="ADJ55" s="619">
        <v>16475434.149999999</v>
      </c>
      <c r="ADK55" s="619">
        <v>16241468.5</v>
      </c>
      <c r="ADL55" s="619">
        <v>27429818.360000003</v>
      </c>
      <c r="ADM55" s="619">
        <v>6894696.3800000008</v>
      </c>
      <c r="ADN55" s="619">
        <v>45803811.860000007</v>
      </c>
      <c r="ADO55" s="619">
        <v>31082085.900000002</v>
      </c>
      <c r="ADP55" s="619">
        <v>9753888.7599999979</v>
      </c>
      <c r="ADQ55" s="619">
        <v>527106226.5</v>
      </c>
      <c r="ADR55" s="619">
        <v>129845234.96999998</v>
      </c>
      <c r="ADS55" s="619">
        <v>71445783.859999999</v>
      </c>
      <c r="ADT55" s="619">
        <v>56565902</v>
      </c>
      <c r="ADU55" s="619">
        <v>48248060.629999995</v>
      </c>
      <c r="ADV55" s="619">
        <v>1744117.99</v>
      </c>
      <c r="ADW55" s="619">
        <v>9804432.9399999995</v>
      </c>
      <c r="ADX55" s="619">
        <v>31217996.270000003</v>
      </c>
      <c r="ADY55" s="619">
        <v>480624.32999999996</v>
      </c>
      <c r="ADZ55" s="619">
        <v>11584540.01</v>
      </c>
      <c r="AEA55" s="619">
        <v>337118018.65000004</v>
      </c>
      <c r="AEB55" s="619">
        <v>169436565.75999999</v>
      </c>
      <c r="AEC55" s="619">
        <v>24693781.199999999</v>
      </c>
      <c r="AED55" s="619">
        <v>39876742.68</v>
      </c>
      <c r="AEE55" s="619">
        <v>32119912.640000001</v>
      </c>
      <c r="AEF55" s="619">
        <v>84496865.030000001</v>
      </c>
      <c r="AEG55" s="619">
        <v>47398667.879999995</v>
      </c>
      <c r="AEH55" s="619">
        <v>12672010.180000002</v>
      </c>
      <c r="AEI55" s="619">
        <v>4504368.08</v>
      </c>
      <c r="AEJ55" s="619">
        <v>22402255.119999997</v>
      </c>
      <c r="AEK55" s="619">
        <v>32042438.440000005</v>
      </c>
      <c r="AEL55" s="619">
        <v>101289196.02</v>
      </c>
      <c r="AEM55" s="619">
        <v>24842837.059999995</v>
      </c>
      <c r="AEN55" s="619">
        <v>10202922.4</v>
      </c>
      <c r="AEO55" s="619">
        <v>50206320.949999996</v>
      </c>
      <c r="AEP55" s="619">
        <v>61291488.710000001</v>
      </c>
      <c r="AEQ55" s="619">
        <v>15217777.98</v>
      </c>
      <c r="AER55" s="619">
        <v>46692077.420000009</v>
      </c>
      <c r="AES55" s="619">
        <v>5796793.4000000004</v>
      </c>
      <c r="AET55" s="619">
        <v>33020137.07</v>
      </c>
      <c r="AEU55" s="619">
        <v>387805105.85000002</v>
      </c>
      <c r="AEV55" s="619">
        <v>78521039.249999985</v>
      </c>
      <c r="AEW55" s="619">
        <v>116438549.09000002</v>
      </c>
      <c r="AEX55" s="619">
        <v>26708313.800000001</v>
      </c>
      <c r="AEY55" s="619">
        <v>19748072.649999995</v>
      </c>
      <c r="AEZ55" s="619">
        <v>19545479.809999995</v>
      </c>
      <c r="AFA55" s="619">
        <v>28723771.910000004</v>
      </c>
      <c r="AFB55" s="619">
        <v>17700122.59</v>
      </c>
      <c r="AFC55" s="619">
        <v>12868797.6</v>
      </c>
      <c r="AFD55" s="619">
        <v>8973224.2799999993</v>
      </c>
      <c r="AFE55" s="619">
        <v>357969598.33999997</v>
      </c>
      <c r="AFF55" s="619">
        <v>161719061.91</v>
      </c>
      <c r="AFG55" s="619">
        <v>86861145.670000002</v>
      </c>
      <c r="AFH55" s="619">
        <v>58757572.080000006</v>
      </c>
      <c r="AFI55" s="619">
        <v>237989112.49000001</v>
      </c>
      <c r="AFJ55" s="619">
        <v>84225237.269999996</v>
      </c>
      <c r="AFK55" s="619">
        <v>36388772.899999999</v>
      </c>
      <c r="AFL55" s="619">
        <v>30416771.769999996</v>
      </c>
      <c r="AFM55" s="619">
        <v>54646834.509999998</v>
      </c>
      <c r="AFN55" s="619">
        <v>38699219.75</v>
      </c>
      <c r="AFO55" s="619">
        <v>27001052.650000002</v>
      </c>
      <c r="AFP55" s="619">
        <v>42598715.619999997</v>
      </c>
      <c r="AFQ55" s="619">
        <v>50595074.369999997</v>
      </c>
      <c r="AFR55" s="619">
        <v>300922742.81999999</v>
      </c>
      <c r="AFS55" s="619">
        <v>112514775.19999999</v>
      </c>
      <c r="AFT55" s="619">
        <v>136191946.03999999</v>
      </c>
      <c r="AFU55" s="619">
        <v>52457743.380000003</v>
      </c>
      <c r="AFV55" s="619">
        <v>73366856.890000015</v>
      </c>
      <c r="AFW55" s="619">
        <v>63292612.540000007</v>
      </c>
      <c r="AFX55" s="619">
        <v>42268002.32</v>
      </c>
      <c r="AFY55" s="619">
        <v>150182210.97</v>
      </c>
      <c r="AFZ55" s="619">
        <v>64213066.649999999</v>
      </c>
      <c r="AGA55" s="619">
        <v>26495786.590000004</v>
      </c>
      <c r="AGB55" s="619">
        <v>199564209.94</v>
      </c>
      <c r="AGC55" s="619">
        <v>76018088.129999995</v>
      </c>
      <c r="AGD55" s="619">
        <v>548793312.18999994</v>
      </c>
      <c r="AGE55" s="619">
        <v>109003266.11000001</v>
      </c>
      <c r="AGF55" s="619">
        <v>50593735.460000001</v>
      </c>
      <c r="AGG55" s="619">
        <v>94949001.769999996</v>
      </c>
      <c r="AGH55" s="619">
        <v>119578417.88000001</v>
      </c>
      <c r="AGI55" s="619">
        <v>38140090.68</v>
      </c>
      <c r="AGJ55" s="619">
        <v>43575446.920000002</v>
      </c>
      <c r="AGK55" s="619">
        <v>48907241.860000007</v>
      </c>
      <c r="AGL55" s="619">
        <v>32311777.760000002</v>
      </c>
      <c r="AGM55" s="619">
        <v>35299047.610000007</v>
      </c>
      <c r="AGN55" s="619">
        <v>27478685.300000001</v>
      </c>
      <c r="AGO55" s="619">
        <v>798685351.78999984</v>
      </c>
      <c r="AGP55" s="619">
        <v>113103518.69</v>
      </c>
      <c r="AGQ55" s="619">
        <v>192904677.61000001</v>
      </c>
      <c r="AGR55" s="619">
        <v>43902454.009999998</v>
      </c>
      <c r="AGS55" s="619">
        <v>173137818.71000001</v>
      </c>
      <c r="AGT55" s="619">
        <v>106018655.46000001</v>
      </c>
      <c r="AGU55" s="619">
        <v>14092265.190000001</v>
      </c>
      <c r="AGV55" s="619">
        <v>55813532.609999999</v>
      </c>
      <c r="AGW55" s="619">
        <v>788588836.18000007</v>
      </c>
      <c r="AGX55" s="619">
        <v>352582699.52999997</v>
      </c>
      <c r="AGY55" s="619">
        <v>16163103.6</v>
      </c>
      <c r="AGZ55" s="619">
        <v>213943527.23999998</v>
      </c>
      <c r="AHA55" s="619">
        <v>157022372.28</v>
      </c>
      <c r="AHB55" s="619">
        <v>169073825.5</v>
      </c>
      <c r="AHC55" s="619">
        <v>16593215.449999999</v>
      </c>
      <c r="AHD55" s="619">
        <v>39620225.970000006</v>
      </c>
      <c r="AHE55" s="619">
        <v>15326424.059999999</v>
      </c>
      <c r="AHF55" s="619">
        <v>72733985.019999981</v>
      </c>
      <c r="AHG55" s="619">
        <v>184420497.73999998</v>
      </c>
      <c r="AHI55" s="619">
        <v>42639701.310000002</v>
      </c>
      <c r="AHJ55" s="619">
        <v>82460022.909999996</v>
      </c>
      <c r="AHK55" s="619">
        <v>42670550.95000001</v>
      </c>
      <c r="AHL55" s="619">
        <v>41974473.620000005</v>
      </c>
      <c r="AHM55" s="619">
        <v>26746611.949999999</v>
      </c>
      <c r="AHN55" s="619">
        <v>41610895.669999994</v>
      </c>
      <c r="AHO55" s="619">
        <v>61936894.130000003</v>
      </c>
      <c r="AHP55" s="619">
        <v>36927181.519999996</v>
      </c>
      <c r="AHQ55" s="619">
        <v>38280682.600000001</v>
      </c>
      <c r="AHR55" s="613">
        <v>40746615.590000004</v>
      </c>
      <c r="AHS55" s="613">
        <v>25393641.289999999</v>
      </c>
      <c r="AHT55" s="613">
        <v>14846513.310000002</v>
      </c>
      <c r="AHU55" s="619">
        <f t="shared" si="940"/>
        <v>76637114301.52005</v>
      </c>
    </row>
    <row r="56" spans="1:909" x14ac:dyDescent="0.8">
      <c r="B56" s="618" t="s">
        <v>6050</v>
      </c>
      <c r="C56" s="619" t="s">
        <v>6449</v>
      </c>
      <c r="D56" s="619">
        <v>21752102.690000001</v>
      </c>
      <c r="E56" s="619">
        <v>4323261.21</v>
      </c>
      <c r="F56" s="619">
        <v>1216008.96</v>
      </c>
      <c r="G56" s="619">
        <v>755277.19</v>
      </c>
      <c r="H56" s="619">
        <v>7239116</v>
      </c>
      <c r="I56" s="619">
        <v>2122672.62</v>
      </c>
      <c r="J56" s="619">
        <v>60869010.590000004</v>
      </c>
      <c r="K56" s="619">
        <v>5569903.5599999996</v>
      </c>
      <c r="L56" s="619">
        <v>250932.48000000001</v>
      </c>
      <c r="M56" s="619">
        <v>533058.91</v>
      </c>
      <c r="N56" s="619">
        <v>96167.15</v>
      </c>
      <c r="O56" s="619">
        <v>413330.07</v>
      </c>
      <c r="P56" s="619">
        <v>60399235.189999998</v>
      </c>
      <c r="Q56" s="619">
        <v>2288059.4300000002</v>
      </c>
      <c r="R56" s="619">
        <v>227532.91</v>
      </c>
      <c r="S56" s="619">
        <v>309385.01</v>
      </c>
      <c r="T56" s="619">
        <v>2921475.59</v>
      </c>
      <c r="U56" s="619">
        <v>693308.21</v>
      </c>
      <c r="W56" s="619">
        <v>94754733.209999993</v>
      </c>
      <c r="X56" s="619">
        <v>609698.24000000011</v>
      </c>
      <c r="Y56" s="619">
        <v>3350094.75</v>
      </c>
      <c r="Z56" s="619">
        <v>51615</v>
      </c>
      <c r="AA56" s="619">
        <v>4422568.71</v>
      </c>
      <c r="AB56" s="619">
        <v>2434199.1</v>
      </c>
      <c r="AC56" s="619">
        <v>4737406.6500000004</v>
      </c>
      <c r="AD56" s="619">
        <v>4266635.95</v>
      </c>
      <c r="AE56" s="619">
        <v>3602343.87</v>
      </c>
      <c r="AF56" s="619">
        <v>2327435.7499999995</v>
      </c>
      <c r="AG56" s="619">
        <v>15001341.379999999</v>
      </c>
      <c r="AH56" s="619">
        <v>1081106.2</v>
      </c>
      <c r="AI56" s="619">
        <v>5835582.0099999998</v>
      </c>
      <c r="AJ56" s="619">
        <v>5327363.26</v>
      </c>
      <c r="AK56" s="619">
        <v>265714.46999999997</v>
      </c>
      <c r="AL56" s="619">
        <v>117987.53</v>
      </c>
      <c r="AM56" s="619">
        <v>132857.54999999999</v>
      </c>
      <c r="AN56" s="619">
        <v>1688338.25</v>
      </c>
      <c r="AO56" s="619">
        <v>27825115.68</v>
      </c>
      <c r="AP56" s="619">
        <v>2396787.81</v>
      </c>
      <c r="AQ56" s="619">
        <v>1791218.6199999999</v>
      </c>
      <c r="AR56" s="619">
        <v>219233.64</v>
      </c>
      <c r="AS56" s="619">
        <v>2803831.54</v>
      </c>
      <c r="AT56" s="619">
        <v>63953.29</v>
      </c>
      <c r="AU56" s="619">
        <v>16676801.710000001</v>
      </c>
      <c r="AV56" s="619">
        <v>11200</v>
      </c>
      <c r="AW56" s="619">
        <v>358513.58999999997</v>
      </c>
      <c r="AX56" s="619">
        <v>2096924</v>
      </c>
      <c r="AY56" s="619">
        <v>291743</v>
      </c>
      <c r="AZ56" s="619">
        <v>234174.24</v>
      </c>
      <c r="BA56" s="619">
        <v>22222</v>
      </c>
      <c r="BB56" s="619">
        <v>65142.38</v>
      </c>
      <c r="BC56" s="619">
        <v>1476.14</v>
      </c>
      <c r="BD56" s="619">
        <v>0</v>
      </c>
      <c r="BE56" s="619">
        <v>0</v>
      </c>
      <c r="BF56" s="619">
        <v>0</v>
      </c>
      <c r="BG56" s="619">
        <v>7129539.2999999998</v>
      </c>
      <c r="BH56" s="619">
        <v>184.12</v>
      </c>
      <c r="BI56" s="619">
        <v>2004205.73</v>
      </c>
      <c r="BJ56" s="619">
        <v>39732264.75</v>
      </c>
      <c r="BK56" s="619">
        <v>3192203.73</v>
      </c>
      <c r="BL56" s="619">
        <v>2834432.1</v>
      </c>
      <c r="BM56" s="619">
        <v>495135.7</v>
      </c>
      <c r="BN56" s="619">
        <v>274896.04000000004</v>
      </c>
      <c r="BO56" s="619">
        <v>2588804.17</v>
      </c>
      <c r="BP56" s="619">
        <v>1219131.32</v>
      </c>
      <c r="BQ56" s="619">
        <v>1702929.18</v>
      </c>
      <c r="BR56" s="619">
        <v>291231.57</v>
      </c>
      <c r="BS56" s="619">
        <v>6987964.6000000006</v>
      </c>
      <c r="BT56" s="619">
        <v>113072.48000000001</v>
      </c>
      <c r="BU56" s="619">
        <v>432926.26</v>
      </c>
      <c r="BV56" s="619">
        <v>304704.68</v>
      </c>
      <c r="BW56" s="619">
        <v>1346984.31</v>
      </c>
      <c r="BX56" s="619">
        <v>49388.63</v>
      </c>
      <c r="BY56" s="619">
        <v>47058.7</v>
      </c>
      <c r="BZ56" s="619">
        <v>85641</v>
      </c>
      <c r="CA56" s="619">
        <v>13406930.000000002</v>
      </c>
      <c r="CB56" s="619">
        <v>0</v>
      </c>
      <c r="CC56" s="619">
        <v>0</v>
      </c>
      <c r="CD56" s="619">
        <v>22025</v>
      </c>
      <c r="CE56" s="619">
        <v>0</v>
      </c>
      <c r="CF56" s="619">
        <v>11498</v>
      </c>
      <c r="CG56" s="619">
        <v>506834.19999999995</v>
      </c>
      <c r="CH56" s="619">
        <v>24669251.199999999</v>
      </c>
      <c r="CI56" s="619">
        <v>186730.99</v>
      </c>
      <c r="CJ56" s="619">
        <v>99862.69</v>
      </c>
      <c r="CK56" s="619">
        <v>87381.46</v>
      </c>
      <c r="CL56" s="619">
        <v>223972.23</v>
      </c>
      <c r="CM56" s="619">
        <v>494481.18</v>
      </c>
      <c r="CN56" s="619">
        <v>387889.08</v>
      </c>
      <c r="CO56" s="619">
        <v>4766</v>
      </c>
      <c r="CP56" s="619">
        <v>4827</v>
      </c>
      <c r="CQ56" s="619">
        <v>140652.04999999999</v>
      </c>
      <c r="CR56" s="619">
        <v>4774.58</v>
      </c>
      <c r="CS56" s="619">
        <v>1600296.5</v>
      </c>
      <c r="CT56" s="619">
        <v>1004689.5</v>
      </c>
      <c r="CU56" s="619">
        <v>52917319.460000001</v>
      </c>
      <c r="CV56" s="619">
        <v>916393.04</v>
      </c>
      <c r="CW56" s="619">
        <v>1226303.1100000001</v>
      </c>
      <c r="CX56" s="619">
        <v>851460.16</v>
      </c>
      <c r="CY56" s="619">
        <v>7006.97</v>
      </c>
      <c r="CZ56" s="619">
        <v>1289386.08</v>
      </c>
      <c r="DA56" s="619">
        <v>307769.38</v>
      </c>
      <c r="DB56" s="619">
        <v>3667.01</v>
      </c>
      <c r="DC56" s="619">
        <v>24403356.710000001</v>
      </c>
      <c r="DD56" s="619">
        <v>78241521.430000007</v>
      </c>
      <c r="DE56" s="619">
        <v>269991.87</v>
      </c>
      <c r="DF56" s="619">
        <v>1236013.8899999999</v>
      </c>
      <c r="DG56" s="619">
        <v>688010</v>
      </c>
      <c r="DH56" s="619">
        <v>1998909.6</v>
      </c>
      <c r="DI56" s="619">
        <v>17205627.66</v>
      </c>
      <c r="DJ56" s="619">
        <v>357235.25</v>
      </c>
      <c r="DK56" s="619">
        <v>5666428.8099999996</v>
      </c>
      <c r="DL56" s="619">
        <v>59837620.210000001</v>
      </c>
      <c r="DM56" s="619">
        <v>839686.1</v>
      </c>
      <c r="DN56" s="619">
        <v>3177887.54</v>
      </c>
      <c r="DO56" s="619">
        <v>634834.11</v>
      </c>
      <c r="DP56" s="619">
        <v>816948.04</v>
      </c>
      <c r="DQ56" s="619">
        <v>521468.75</v>
      </c>
      <c r="DR56" s="619">
        <v>15625894.229999999</v>
      </c>
      <c r="DS56" s="619">
        <v>585098.59</v>
      </c>
      <c r="DT56" s="619">
        <v>2222307.83</v>
      </c>
      <c r="DV56" s="619">
        <v>1283841.3800000001</v>
      </c>
      <c r="DW56" s="619">
        <v>2237607.6</v>
      </c>
      <c r="DX56" s="619">
        <v>9244700.9800000004</v>
      </c>
      <c r="DY56" s="619">
        <v>691902.91</v>
      </c>
      <c r="DZ56" s="619">
        <v>395177</v>
      </c>
      <c r="EA56" s="619">
        <v>491646.66</v>
      </c>
      <c r="EB56" s="619">
        <v>5356696.72</v>
      </c>
      <c r="EC56" s="619">
        <v>136962</v>
      </c>
      <c r="ED56" s="619">
        <v>2462656.87</v>
      </c>
      <c r="EE56" s="619">
        <v>117565.44</v>
      </c>
      <c r="EF56" s="619">
        <v>7632500.75</v>
      </c>
      <c r="EG56" s="619">
        <v>10437252.029999999</v>
      </c>
      <c r="EH56" s="619">
        <v>4600007.68</v>
      </c>
      <c r="EI56" s="619">
        <v>2974694.39</v>
      </c>
      <c r="EJ56" s="619">
        <v>7404820.3300000001</v>
      </c>
      <c r="EK56" s="619">
        <v>3637244.89</v>
      </c>
      <c r="EL56" s="619">
        <v>581401.80000000005</v>
      </c>
      <c r="EM56" s="619">
        <v>3779890.12</v>
      </c>
      <c r="EN56" s="619">
        <v>4659335.09</v>
      </c>
      <c r="EO56" s="619">
        <v>53321357.590000004</v>
      </c>
      <c r="EP56" s="619">
        <v>797859.26</v>
      </c>
      <c r="EQ56" s="619">
        <v>1461547.87</v>
      </c>
      <c r="ER56" s="619">
        <v>1193630.26</v>
      </c>
      <c r="ES56" s="619">
        <v>250529.28</v>
      </c>
      <c r="ET56" s="619">
        <v>561398.94999999995</v>
      </c>
      <c r="EU56" s="619">
        <v>1592998.7</v>
      </c>
      <c r="EV56" s="619">
        <v>3917368.4</v>
      </c>
      <c r="EW56" s="619">
        <v>149477.9</v>
      </c>
      <c r="EX56" s="619">
        <v>31457085.239999998</v>
      </c>
      <c r="EY56" s="619">
        <v>138690.89000000001</v>
      </c>
      <c r="EZ56" s="619">
        <v>118811.49</v>
      </c>
      <c r="FA56" s="619">
        <v>143058.72</v>
      </c>
      <c r="FB56" s="619">
        <v>248777.21</v>
      </c>
      <c r="FC56" s="619">
        <v>536143.66</v>
      </c>
      <c r="FD56" s="619">
        <v>1232175.02</v>
      </c>
      <c r="FE56" s="619">
        <v>4921425.8899999997</v>
      </c>
      <c r="FF56" s="619">
        <v>2102248.77</v>
      </c>
      <c r="FG56" s="619">
        <v>569642.98</v>
      </c>
      <c r="FH56" s="619">
        <v>278616.82</v>
      </c>
      <c r="FI56" s="619">
        <v>5117978.75</v>
      </c>
      <c r="FJ56" s="619">
        <v>13156288.25</v>
      </c>
      <c r="FK56" s="619">
        <v>180162</v>
      </c>
      <c r="FL56" s="619">
        <v>224772.52</v>
      </c>
      <c r="FM56" s="619">
        <v>6127484.4500000002</v>
      </c>
      <c r="FN56" s="619">
        <v>4461946.6399999997</v>
      </c>
      <c r="FO56" s="619">
        <v>420644.45</v>
      </c>
      <c r="FP56" s="619">
        <v>431889.81</v>
      </c>
      <c r="FQ56" s="619">
        <v>49334.65</v>
      </c>
      <c r="FR56" s="619">
        <v>70586733.980000004</v>
      </c>
      <c r="FS56" s="619">
        <v>5207844.53</v>
      </c>
      <c r="FT56" s="619">
        <v>6609297.6600000001</v>
      </c>
      <c r="FU56" s="619">
        <v>6282129.7400000002</v>
      </c>
      <c r="FV56" s="619">
        <v>2341770.5</v>
      </c>
      <c r="FW56" s="619">
        <v>91461.16</v>
      </c>
      <c r="FX56" s="619">
        <v>822200</v>
      </c>
      <c r="FY56" s="619">
        <v>5021787.71</v>
      </c>
      <c r="FZ56" s="619">
        <v>84608.68</v>
      </c>
      <c r="GA56" s="619">
        <v>111928</v>
      </c>
      <c r="GB56" s="619">
        <v>5515249.2999999998</v>
      </c>
      <c r="GC56" s="619">
        <v>6541520.8799999999</v>
      </c>
      <c r="GD56" s="619">
        <v>4553667.1500000004</v>
      </c>
      <c r="GE56" s="619">
        <v>12758668.42</v>
      </c>
      <c r="GF56" s="619">
        <v>27500662.370000001</v>
      </c>
      <c r="GG56" s="619">
        <v>4792287.4800000004</v>
      </c>
      <c r="GH56" s="619">
        <v>381668.36</v>
      </c>
      <c r="GI56" s="619">
        <v>6130644.8200000003</v>
      </c>
      <c r="GJ56" s="619">
        <v>3028294.36</v>
      </c>
      <c r="GK56" s="619">
        <v>210581.44</v>
      </c>
      <c r="GM56" s="619">
        <v>0</v>
      </c>
      <c r="GN56" s="619">
        <v>480784.25</v>
      </c>
      <c r="GO56" s="619">
        <v>1713539.16</v>
      </c>
      <c r="GP56" s="619">
        <v>66559</v>
      </c>
      <c r="GQ56" s="619">
        <v>53097.26</v>
      </c>
      <c r="GR56" s="619">
        <v>8462108.4399999995</v>
      </c>
      <c r="GT56" s="619">
        <v>0</v>
      </c>
      <c r="GU56" s="619">
        <v>150933.01999999999</v>
      </c>
      <c r="GV56" s="619">
        <v>127367.56</v>
      </c>
      <c r="GW56" s="619">
        <v>3494838.26</v>
      </c>
      <c r="GX56" s="619">
        <v>1600</v>
      </c>
      <c r="GY56" s="619">
        <v>0</v>
      </c>
      <c r="GZ56" s="619">
        <v>18707095.93</v>
      </c>
      <c r="HA56" s="619">
        <v>7601.31</v>
      </c>
      <c r="HB56" s="619">
        <v>9332771.8399999999</v>
      </c>
      <c r="HC56" s="619">
        <v>1356832</v>
      </c>
      <c r="HD56" s="619">
        <v>17529902.18</v>
      </c>
      <c r="HE56" s="619">
        <v>13398018.449999999</v>
      </c>
      <c r="HF56" s="619">
        <v>20964492.829999998</v>
      </c>
      <c r="HG56" s="619">
        <v>22359992.630000003</v>
      </c>
      <c r="HH56" s="619">
        <v>8398926.5199999996</v>
      </c>
      <c r="HJ56" s="619">
        <v>6326187.8099999996</v>
      </c>
      <c r="HL56" s="619">
        <v>171946795.21000001</v>
      </c>
      <c r="HM56" s="619">
        <v>10499116.880000001</v>
      </c>
      <c r="HN56" s="619">
        <v>7979416.5300000003</v>
      </c>
      <c r="HO56" s="619">
        <v>2789751.78</v>
      </c>
      <c r="HP56" s="619">
        <v>4182113.21</v>
      </c>
      <c r="HQ56" s="619">
        <v>15812931.02</v>
      </c>
      <c r="HR56" s="619">
        <v>10450000.940000001</v>
      </c>
      <c r="HS56" s="619">
        <v>10870675.82</v>
      </c>
      <c r="HT56" s="619">
        <v>111837393.94</v>
      </c>
      <c r="HU56" s="619">
        <v>15246082.02</v>
      </c>
      <c r="HV56" s="619">
        <v>323596.5</v>
      </c>
      <c r="HW56" s="619">
        <v>259439.61</v>
      </c>
      <c r="HX56" s="619">
        <v>2168982.58</v>
      </c>
      <c r="HY56" s="619">
        <v>2189306.9900000002</v>
      </c>
      <c r="HZ56" s="619">
        <v>860746.77</v>
      </c>
      <c r="IA56" s="619">
        <v>58814.03</v>
      </c>
      <c r="IB56" s="619">
        <v>1265933.02</v>
      </c>
      <c r="IC56" s="619">
        <v>246531</v>
      </c>
      <c r="ID56" s="619">
        <v>5891961.8300000001</v>
      </c>
      <c r="IE56" s="619">
        <v>0</v>
      </c>
      <c r="IF56" s="619">
        <v>170246.99</v>
      </c>
      <c r="IG56" s="619">
        <v>546218.41999999993</v>
      </c>
      <c r="IH56" s="619">
        <v>900000</v>
      </c>
      <c r="II56" s="619">
        <v>74738.06</v>
      </c>
      <c r="IJ56" s="619">
        <v>165970258.97</v>
      </c>
      <c r="IK56" s="619">
        <v>34617104.560000002</v>
      </c>
      <c r="IL56" s="619">
        <v>3379121.91</v>
      </c>
      <c r="IM56" s="619">
        <v>4686147.82</v>
      </c>
      <c r="IN56" s="619">
        <v>255319.22</v>
      </c>
      <c r="IO56" s="619">
        <v>7437500.3499999996</v>
      </c>
      <c r="IP56" s="619">
        <v>87328.5</v>
      </c>
      <c r="IQ56" s="619">
        <v>855256.91999999993</v>
      </c>
      <c r="IR56" s="619">
        <v>1468762.2100000002</v>
      </c>
      <c r="IS56" s="619">
        <v>28665564.889999997</v>
      </c>
      <c r="IT56" s="619">
        <v>1724221.23</v>
      </c>
      <c r="IU56" s="619">
        <v>82759803.599999994</v>
      </c>
      <c r="IV56" s="619">
        <v>113346859.28999999</v>
      </c>
      <c r="IW56" s="619">
        <v>583443.27</v>
      </c>
      <c r="IX56" s="619">
        <v>3433140.31</v>
      </c>
      <c r="IY56" s="619">
        <v>13473047.049999999</v>
      </c>
      <c r="IZ56" s="619">
        <v>4570</v>
      </c>
      <c r="JA56" s="619">
        <v>474005.4</v>
      </c>
      <c r="JB56" s="619">
        <v>55837.15</v>
      </c>
      <c r="JC56" s="619">
        <v>287570.5</v>
      </c>
      <c r="JD56" s="619">
        <v>67807.960000000006</v>
      </c>
      <c r="JE56" s="619">
        <v>2174987.7000000002</v>
      </c>
      <c r="JF56" s="619">
        <v>282655</v>
      </c>
      <c r="JG56" s="619">
        <v>10736610.310000001</v>
      </c>
      <c r="JH56" s="619">
        <v>5859323.2800000003</v>
      </c>
      <c r="JI56" s="619">
        <v>1115463.21</v>
      </c>
      <c r="JK56" s="619">
        <v>19130.66</v>
      </c>
      <c r="JL56" s="619">
        <v>966515.09</v>
      </c>
      <c r="JM56" s="619">
        <v>64281749.520000003</v>
      </c>
      <c r="JN56" s="619">
        <v>4645</v>
      </c>
      <c r="JO56" s="619">
        <v>4084</v>
      </c>
      <c r="JP56" s="619">
        <v>1256683.18</v>
      </c>
      <c r="JQ56" s="619">
        <v>170746</v>
      </c>
      <c r="JR56" s="619">
        <v>155175.92000000001</v>
      </c>
      <c r="JS56" s="619">
        <v>0</v>
      </c>
      <c r="JT56" s="619">
        <v>191564005.07999998</v>
      </c>
      <c r="JU56" s="619">
        <v>52171765.649999999</v>
      </c>
      <c r="JV56" s="619">
        <v>671671.47</v>
      </c>
      <c r="JW56" s="619">
        <v>0</v>
      </c>
      <c r="JX56" s="619">
        <v>1387580.61</v>
      </c>
      <c r="JY56" s="619">
        <v>0</v>
      </c>
      <c r="JZ56" s="619">
        <v>169484.27</v>
      </c>
      <c r="KA56" s="619">
        <v>0</v>
      </c>
      <c r="KB56" s="619">
        <v>3973.18</v>
      </c>
      <c r="KC56" s="619">
        <v>409660.01</v>
      </c>
      <c r="KD56" s="619">
        <v>0</v>
      </c>
      <c r="KE56" s="619">
        <v>2972748.83</v>
      </c>
      <c r="KF56" s="619">
        <v>422055.58</v>
      </c>
      <c r="KG56" s="619">
        <v>163149.54999999999</v>
      </c>
      <c r="KH56" s="619">
        <v>0</v>
      </c>
      <c r="KI56" s="619">
        <v>228136.29</v>
      </c>
      <c r="KJ56" s="619">
        <v>159406353.37</v>
      </c>
      <c r="KK56" s="619">
        <v>4741609.37</v>
      </c>
      <c r="KL56" s="619">
        <v>33315077.390000001</v>
      </c>
      <c r="KM56" s="619">
        <v>4491167.22</v>
      </c>
      <c r="KN56" s="619">
        <v>7155361.9299999997</v>
      </c>
      <c r="KO56" s="619">
        <v>15288728.470000001</v>
      </c>
      <c r="KP56" s="619">
        <v>1541522.94</v>
      </c>
      <c r="KQ56" s="619">
        <v>5169495.3100000005</v>
      </c>
      <c r="KR56" s="619">
        <v>469000</v>
      </c>
      <c r="KS56" s="619">
        <v>31000815.140000001</v>
      </c>
      <c r="KT56" s="619">
        <v>2300395.36</v>
      </c>
      <c r="KU56" s="619">
        <v>1698321.37</v>
      </c>
      <c r="KV56" s="619">
        <v>8218269.3899999997</v>
      </c>
      <c r="KW56" s="619">
        <v>7539354.5</v>
      </c>
      <c r="KX56" s="619">
        <v>4271959.5199999996</v>
      </c>
      <c r="KY56" s="619">
        <v>59937792.299999997</v>
      </c>
      <c r="KZ56" s="619">
        <v>426859</v>
      </c>
      <c r="LA56" s="619">
        <v>131856516.67</v>
      </c>
      <c r="LB56" s="619">
        <v>8287592.5899999999</v>
      </c>
      <c r="LC56" s="619">
        <v>25539288.219999999</v>
      </c>
      <c r="LD56" s="619">
        <v>74631610.789999992</v>
      </c>
      <c r="LE56" s="619">
        <v>11883201.439999999</v>
      </c>
      <c r="LF56" s="619">
        <v>2470815</v>
      </c>
      <c r="LG56" s="619">
        <v>7786961.7899999991</v>
      </c>
      <c r="LH56" s="619">
        <v>48154002.939999998</v>
      </c>
      <c r="LI56" s="619">
        <v>89920141.690000013</v>
      </c>
      <c r="LJ56" s="619">
        <v>13422407.970000001</v>
      </c>
      <c r="LK56" s="619">
        <v>33487157.690000001</v>
      </c>
      <c r="LL56" s="619">
        <v>41918878.609999999</v>
      </c>
      <c r="LM56" s="619">
        <v>4132304.17</v>
      </c>
      <c r="LN56" s="619">
        <v>2562011.2000000002</v>
      </c>
      <c r="LO56" s="619">
        <v>704509.39</v>
      </c>
      <c r="LP56" s="619">
        <v>17303629.030000001</v>
      </c>
      <c r="LQ56" s="619">
        <v>124263.6</v>
      </c>
      <c r="LR56" s="619">
        <v>4095856.4200000004</v>
      </c>
      <c r="LS56" s="619">
        <v>978090.05</v>
      </c>
      <c r="LT56" s="619">
        <v>28815546.960000001</v>
      </c>
      <c r="LU56" s="619">
        <v>0</v>
      </c>
      <c r="LV56" s="619">
        <v>2045664.47</v>
      </c>
      <c r="LW56" s="619">
        <v>131258041.43000001</v>
      </c>
      <c r="LX56" s="619">
        <v>43136564.769999996</v>
      </c>
      <c r="LY56" s="619">
        <v>56531666.950000003</v>
      </c>
      <c r="LZ56" s="619">
        <v>4845211.82</v>
      </c>
      <c r="MA56" s="619">
        <v>880768.05</v>
      </c>
      <c r="MB56" s="619">
        <v>4219809</v>
      </c>
      <c r="MC56" s="619">
        <v>1310742.1200000001</v>
      </c>
      <c r="MD56" s="619">
        <v>6652567.9000000004</v>
      </c>
      <c r="ME56" s="619">
        <v>831959.91</v>
      </c>
      <c r="MF56" s="619">
        <v>1069359.3700000001</v>
      </c>
      <c r="MG56" s="619">
        <v>8915693.120000001</v>
      </c>
      <c r="MH56" s="619">
        <v>807.5</v>
      </c>
      <c r="MI56" s="619">
        <v>53287190.670000002</v>
      </c>
      <c r="MJ56" s="619">
        <v>3165691.3000000003</v>
      </c>
      <c r="MK56" s="619">
        <v>47338.34</v>
      </c>
      <c r="ML56" s="619">
        <v>57325</v>
      </c>
      <c r="MM56" s="619">
        <v>54297.15</v>
      </c>
      <c r="MN56" s="619">
        <v>3952372.46</v>
      </c>
      <c r="MO56" s="619">
        <v>3063758</v>
      </c>
      <c r="MP56" s="619">
        <v>187283.16999999998</v>
      </c>
      <c r="MQ56" s="619">
        <v>2032631.42</v>
      </c>
      <c r="MR56" s="619">
        <v>250820.3</v>
      </c>
      <c r="MS56" s="619">
        <v>1732280.25</v>
      </c>
      <c r="MT56" s="619">
        <v>3557755</v>
      </c>
      <c r="MU56" s="619">
        <v>150143632.29000002</v>
      </c>
      <c r="MV56" s="619">
        <v>654785.12</v>
      </c>
      <c r="MW56" s="619">
        <v>8742904.3000000007</v>
      </c>
      <c r="MX56" s="619">
        <v>585158</v>
      </c>
      <c r="MY56" s="619">
        <v>19621064.350000001</v>
      </c>
      <c r="MZ56" s="619">
        <v>2683696.3099999996</v>
      </c>
      <c r="NA56" s="619">
        <v>4627709.2300000004</v>
      </c>
      <c r="NB56" s="619">
        <v>2065778.19</v>
      </c>
      <c r="NC56" s="619">
        <v>0</v>
      </c>
      <c r="ND56" s="619">
        <v>1084962.78</v>
      </c>
      <c r="NE56" s="619">
        <v>2985988.67</v>
      </c>
      <c r="NF56" s="619">
        <v>481113028.06999999</v>
      </c>
      <c r="NG56" s="619">
        <v>29031435.560000002</v>
      </c>
      <c r="NH56" s="619">
        <v>2737114.07</v>
      </c>
      <c r="NI56" s="619">
        <v>47927439.329999998</v>
      </c>
      <c r="NJ56" s="619">
        <v>7160780.5499999998</v>
      </c>
      <c r="NK56" s="619">
        <v>18109993.900000002</v>
      </c>
      <c r="NL56" s="619">
        <v>97694395.200000003</v>
      </c>
      <c r="NM56" s="619">
        <v>58103687.020000003</v>
      </c>
      <c r="NN56" s="619">
        <v>1084835.43</v>
      </c>
      <c r="NO56" s="619">
        <v>18588614.91</v>
      </c>
      <c r="NP56" s="619">
        <v>13818198.360000001</v>
      </c>
      <c r="NQ56" s="619">
        <v>1528186.25</v>
      </c>
      <c r="NR56" s="619">
        <v>36656324.649999991</v>
      </c>
      <c r="NS56" s="619">
        <v>3982493.24</v>
      </c>
      <c r="NT56" s="619">
        <v>3328624.42</v>
      </c>
      <c r="NU56" s="619">
        <v>3248594.3400000003</v>
      </c>
      <c r="NV56" s="619">
        <v>2512012.5699999998</v>
      </c>
      <c r="NW56" s="619">
        <v>75678.94</v>
      </c>
      <c r="NX56" s="619">
        <v>362107.8</v>
      </c>
      <c r="NY56" s="619">
        <v>99780552.800000012</v>
      </c>
      <c r="NZ56" s="619">
        <v>82884346.710000008</v>
      </c>
      <c r="OA56" s="619">
        <v>6731853.8099999996</v>
      </c>
      <c r="OB56" s="619">
        <v>1262597.56</v>
      </c>
      <c r="OC56" s="619">
        <v>658019.41</v>
      </c>
      <c r="OD56" s="619">
        <v>426006.64</v>
      </c>
      <c r="OE56" s="619">
        <v>952034</v>
      </c>
      <c r="OF56" s="619">
        <v>664299715.98999989</v>
      </c>
      <c r="OG56" s="619">
        <v>5337939.54</v>
      </c>
      <c r="OH56" s="619">
        <v>16414574.550000001</v>
      </c>
      <c r="OI56" s="619">
        <v>27100275.470000003</v>
      </c>
      <c r="OJ56" s="619">
        <v>9094606.5700000003</v>
      </c>
      <c r="OK56" s="619">
        <v>13985330.49</v>
      </c>
      <c r="OL56" s="619">
        <v>12986590.049999999</v>
      </c>
      <c r="OM56" s="619">
        <v>1207067.3400000001</v>
      </c>
      <c r="ON56" s="619">
        <v>19503902.57</v>
      </c>
      <c r="OO56" s="619">
        <v>88592799.489999995</v>
      </c>
      <c r="OP56" s="619">
        <v>114636533.95</v>
      </c>
      <c r="OQ56" s="619">
        <v>98384477.699999988</v>
      </c>
      <c r="OR56" s="619">
        <v>3142302.79</v>
      </c>
      <c r="OS56" s="619">
        <v>7639765.9299999997</v>
      </c>
      <c r="OT56" s="619">
        <v>0</v>
      </c>
      <c r="OU56" s="619">
        <v>23035311.310000002</v>
      </c>
      <c r="OV56" s="619">
        <v>5890824.9299999997</v>
      </c>
      <c r="OW56" s="619">
        <v>7363386.1600000001</v>
      </c>
      <c r="OX56" s="619">
        <v>3220899.76</v>
      </c>
      <c r="OY56" s="619">
        <v>19386271.489999998</v>
      </c>
      <c r="OZ56" s="619">
        <v>118761743.08999999</v>
      </c>
      <c r="PA56" s="619">
        <v>1385355.96</v>
      </c>
      <c r="PB56" s="619">
        <v>2516825.16</v>
      </c>
      <c r="PC56" s="619">
        <v>3610427.29</v>
      </c>
      <c r="PD56" s="619">
        <v>39929279.079999998</v>
      </c>
      <c r="PE56" s="619">
        <v>5946.22</v>
      </c>
      <c r="PF56" s="619">
        <v>3236586.56</v>
      </c>
      <c r="PG56" s="619">
        <v>12482</v>
      </c>
      <c r="PH56" s="619">
        <v>1333255.04</v>
      </c>
      <c r="PI56" s="619">
        <v>4958007.43</v>
      </c>
      <c r="PJ56" s="619">
        <v>288932.53000000003</v>
      </c>
      <c r="PK56" s="619">
        <v>910000</v>
      </c>
      <c r="PL56" s="619">
        <v>12574213.449999999</v>
      </c>
      <c r="PM56" s="619">
        <v>23596.38</v>
      </c>
      <c r="PN56" s="619">
        <v>4293330.8099999996</v>
      </c>
      <c r="PO56" s="619">
        <v>4437.96</v>
      </c>
      <c r="PP56" s="619">
        <v>795280.92</v>
      </c>
      <c r="PQ56" s="619">
        <v>1430263.04</v>
      </c>
      <c r="PR56" s="619">
        <v>2982458.9</v>
      </c>
      <c r="PS56" s="619">
        <v>81843.5</v>
      </c>
      <c r="PT56" s="619">
        <v>3781565.25</v>
      </c>
      <c r="PU56" s="619">
        <v>0</v>
      </c>
      <c r="PV56" s="619">
        <v>122080476.3</v>
      </c>
      <c r="PW56" s="619">
        <v>14687924.43</v>
      </c>
      <c r="PX56" s="619">
        <v>791542.77</v>
      </c>
      <c r="PY56" s="619">
        <v>16245417.84</v>
      </c>
      <c r="PZ56" s="619">
        <v>50409675.030000001</v>
      </c>
      <c r="QA56" s="619">
        <v>0</v>
      </c>
      <c r="QB56" s="619">
        <v>18041303.690000001</v>
      </c>
      <c r="QC56" s="619">
        <v>1149017.82</v>
      </c>
      <c r="QD56" s="619">
        <v>6239223.3200000003</v>
      </c>
      <c r="QE56" s="619">
        <v>434</v>
      </c>
      <c r="QF56" s="619">
        <v>23814012.539999999</v>
      </c>
      <c r="QG56" s="619">
        <v>355705.43</v>
      </c>
      <c r="QH56" s="619">
        <v>207973.11</v>
      </c>
      <c r="QI56" s="619">
        <v>6015489.3899999997</v>
      </c>
      <c r="QJ56" s="619">
        <v>187675.08</v>
      </c>
      <c r="QK56" s="619">
        <v>6723462.3200000003</v>
      </c>
      <c r="QL56" s="619">
        <v>1600362.75</v>
      </c>
      <c r="QM56" s="619">
        <v>384585.11999999994</v>
      </c>
      <c r="QN56" s="619">
        <v>221755.08</v>
      </c>
      <c r="QO56" s="619">
        <v>1808730.5999999999</v>
      </c>
      <c r="QP56" s="619">
        <v>2980388.29</v>
      </c>
      <c r="QQ56" s="619">
        <v>1456612.74</v>
      </c>
      <c r="QR56" s="619">
        <v>2192922.8199999998</v>
      </c>
      <c r="QS56" s="619">
        <v>0</v>
      </c>
      <c r="QT56" s="619">
        <v>2563383.37</v>
      </c>
      <c r="QU56" s="619">
        <v>2868940.66</v>
      </c>
      <c r="QV56" s="619">
        <v>23242173.609999999</v>
      </c>
      <c r="QW56" s="619">
        <v>0</v>
      </c>
      <c r="QX56" s="619">
        <v>0</v>
      </c>
      <c r="QY56" s="619">
        <v>623238.98</v>
      </c>
      <c r="QZ56" s="619">
        <v>0</v>
      </c>
      <c r="RA56" s="619">
        <v>1528304.6</v>
      </c>
      <c r="RB56" s="619">
        <v>0</v>
      </c>
      <c r="RC56" s="619">
        <v>70146</v>
      </c>
      <c r="RD56" s="619">
        <v>18966</v>
      </c>
      <c r="RE56" s="619">
        <v>5428776.2800000003</v>
      </c>
      <c r="RF56" s="619">
        <v>30118.76</v>
      </c>
      <c r="RG56" s="619">
        <v>0</v>
      </c>
      <c r="RH56" s="619">
        <v>133229.13</v>
      </c>
      <c r="RI56" s="619">
        <v>72133096.239999995</v>
      </c>
      <c r="RJ56" s="619">
        <v>319078.74</v>
      </c>
      <c r="RK56" s="619">
        <v>3958</v>
      </c>
      <c r="RL56" s="619">
        <v>2840794.75</v>
      </c>
      <c r="RM56" s="619">
        <v>20363.86</v>
      </c>
      <c r="RN56" s="619">
        <v>78946.850000000006</v>
      </c>
      <c r="RO56" s="619">
        <v>130640.86</v>
      </c>
      <c r="RP56" s="619">
        <v>336427.37</v>
      </c>
      <c r="RQ56" s="619">
        <v>618624.22</v>
      </c>
      <c r="RR56" s="619">
        <v>35165</v>
      </c>
      <c r="RS56" s="619">
        <v>462631.02</v>
      </c>
      <c r="RT56" s="619">
        <v>488412.29</v>
      </c>
      <c r="RU56" s="619">
        <v>803805.39</v>
      </c>
      <c r="RV56" s="619">
        <v>21042.16</v>
      </c>
      <c r="RW56" s="619">
        <v>247702.91</v>
      </c>
      <c r="RX56" s="619">
        <v>1094.8699999999999</v>
      </c>
      <c r="RY56" s="619">
        <v>20102</v>
      </c>
      <c r="RZ56" s="619">
        <v>42295797.579999998</v>
      </c>
      <c r="SA56" s="619">
        <v>4644586.84</v>
      </c>
      <c r="SB56" s="619">
        <v>3618433.52</v>
      </c>
      <c r="SC56" s="619">
        <v>46844652.230000004</v>
      </c>
      <c r="SE56" s="619">
        <v>2885678.1</v>
      </c>
      <c r="SF56" s="619">
        <v>1533292.59</v>
      </c>
      <c r="SG56" s="619">
        <v>386725.94</v>
      </c>
      <c r="SH56" s="619">
        <v>508841.05</v>
      </c>
      <c r="SI56" s="619">
        <v>1467674.99</v>
      </c>
      <c r="SJ56" s="619">
        <v>1531556.68</v>
      </c>
      <c r="SK56" s="619">
        <v>376617.52</v>
      </c>
      <c r="SL56" s="619">
        <v>3711437.98</v>
      </c>
      <c r="SM56" s="619">
        <v>5799730.2300000004</v>
      </c>
      <c r="SN56" s="619">
        <v>23087</v>
      </c>
      <c r="SO56" s="619">
        <v>15482173.6</v>
      </c>
      <c r="SP56" s="619">
        <v>116138.28</v>
      </c>
      <c r="SQ56" s="619">
        <v>176098.16</v>
      </c>
      <c r="SR56" s="619">
        <v>1293053.68</v>
      </c>
      <c r="SS56" s="619">
        <v>1214654.74</v>
      </c>
      <c r="ST56" s="619">
        <v>1197668.1599999999</v>
      </c>
      <c r="SU56" s="619">
        <v>3728085</v>
      </c>
      <c r="SV56" s="619">
        <v>197268.12</v>
      </c>
      <c r="SW56" s="619">
        <v>15370153.029999999</v>
      </c>
      <c r="SX56" s="619">
        <v>734927.23</v>
      </c>
      <c r="SY56" s="619">
        <v>2415730.2799999998</v>
      </c>
      <c r="SZ56" s="619">
        <v>3345906.19</v>
      </c>
      <c r="TA56" s="619">
        <v>4347.24</v>
      </c>
      <c r="TB56" s="619">
        <v>466610.65</v>
      </c>
      <c r="TC56" s="619">
        <v>0</v>
      </c>
      <c r="TD56" s="619">
        <v>459532.6</v>
      </c>
      <c r="TE56" s="619">
        <v>249161.61</v>
      </c>
      <c r="TF56" s="619">
        <v>191435.92</v>
      </c>
      <c r="TG56" s="619">
        <v>1224510.46</v>
      </c>
      <c r="TH56" s="619">
        <v>1085340.74</v>
      </c>
      <c r="TI56" s="619">
        <v>121875.85</v>
      </c>
      <c r="TJ56" s="619">
        <v>690668.12</v>
      </c>
      <c r="TK56" s="619">
        <v>28370759.449999999</v>
      </c>
      <c r="TL56" s="619">
        <v>75557</v>
      </c>
      <c r="TM56" s="619">
        <v>6000</v>
      </c>
      <c r="TN56" s="619">
        <v>145197.54999999999</v>
      </c>
      <c r="TO56" s="619">
        <v>445648.65</v>
      </c>
      <c r="TP56" s="619">
        <v>93553.2</v>
      </c>
      <c r="TQ56" s="619">
        <v>52324.31</v>
      </c>
      <c r="TR56" s="619">
        <v>163609.96</v>
      </c>
      <c r="TS56" s="619">
        <v>1663866.72</v>
      </c>
      <c r="TT56" s="619">
        <v>77892.97</v>
      </c>
      <c r="TU56" s="619">
        <v>178177.07</v>
      </c>
      <c r="TV56" s="619">
        <v>1296</v>
      </c>
      <c r="TW56" s="619">
        <v>15199.93</v>
      </c>
      <c r="TX56" s="619">
        <v>24301.65</v>
      </c>
      <c r="TY56" s="619">
        <v>29185.18</v>
      </c>
      <c r="TZ56" s="619">
        <v>22094.49</v>
      </c>
      <c r="UA56" s="619">
        <v>10116546.59</v>
      </c>
      <c r="UB56" s="619">
        <v>129266.3</v>
      </c>
      <c r="UC56" s="619">
        <v>15568887.5</v>
      </c>
      <c r="UD56" s="619">
        <v>2149789.73</v>
      </c>
      <c r="UE56" s="619">
        <v>476437.08</v>
      </c>
      <c r="UF56" s="619">
        <v>658771.72</v>
      </c>
      <c r="UG56" s="619">
        <v>10718404.85</v>
      </c>
      <c r="UH56" s="619">
        <v>0</v>
      </c>
      <c r="UI56" s="619">
        <v>0</v>
      </c>
      <c r="UJ56" s="619">
        <v>2769369.48</v>
      </c>
      <c r="UK56" s="619">
        <v>0</v>
      </c>
      <c r="UL56" s="619">
        <v>7155553.0099999998</v>
      </c>
      <c r="UM56" s="619">
        <v>1177032.6199999999</v>
      </c>
      <c r="UN56" s="619">
        <v>1308773.6099999999</v>
      </c>
      <c r="UO56" s="619">
        <v>84541.53</v>
      </c>
      <c r="UP56" s="619">
        <v>39034.89</v>
      </c>
      <c r="UQ56" s="619">
        <v>2083937.66</v>
      </c>
      <c r="UR56" s="619">
        <v>94224756.310000002</v>
      </c>
      <c r="US56" s="619">
        <v>840754.92</v>
      </c>
      <c r="UT56" s="619">
        <v>577489.07999999996</v>
      </c>
      <c r="UU56" s="619">
        <v>4704584.37</v>
      </c>
      <c r="UV56" s="619">
        <v>1176</v>
      </c>
      <c r="UW56" s="619">
        <v>193333.59</v>
      </c>
      <c r="UX56" s="619">
        <v>8212420.7400000002</v>
      </c>
      <c r="UY56" s="619">
        <v>1532912.03</v>
      </c>
      <c r="UZ56" s="619">
        <v>0</v>
      </c>
      <c r="VA56" s="619">
        <v>4347653.5599999996</v>
      </c>
      <c r="VB56" s="619">
        <v>1008350.8</v>
      </c>
      <c r="VC56" s="619">
        <v>7370391.8799999999</v>
      </c>
      <c r="VD56" s="619">
        <v>6031930.1799999997</v>
      </c>
      <c r="VE56" s="619">
        <v>18261755.989999998</v>
      </c>
      <c r="VF56" s="619">
        <v>1545000.65</v>
      </c>
      <c r="VG56" s="619">
        <v>1319260.54</v>
      </c>
      <c r="VH56" s="619">
        <v>2824806.1</v>
      </c>
      <c r="VI56" s="619">
        <v>674324.07</v>
      </c>
      <c r="VJ56" s="619">
        <v>9014507.8399999999</v>
      </c>
      <c r="VK56" s="619">
        <v>6520</v>
      </c>
      <c r="VL56" s="619">
        <v>1423369.38</v>
      </c>
      <c r="VM56" s="619">
        <v>982329.39</v>
      </c>
      <c r="VN56" s="619">
        <v>38201249.68</v>
      </c>
      <c r="VO56" s="619">
        <v>50414.8</v>
      </c>
      <c r="VP56" s="619">
        <v>11687247.5</v>
      </c>
      <c r="VQ56" s="619">
        <v>15007074.300000001</v>
      </c>
      <c r="VR56" s="619">
        <v>6944</v>
      </c>
      <c r="VS56" s="619">
        <v>528803</v>
      </c>
      <c r="VT56" s="619">
        <v>55027.74</v>
      </c>
      <c r="VU56" s="619">
        <v>2354379.2599999998</v>
      </c>
      <c r="VV56" s="619">
        <v>0</v>
      </c>
      <c r="VW56" s="619">
        <v>9915673.1999999993</v>
      </c>
      <c r="VX56" s="619">
        <v>116600</v>
      </c>
      <c r="VY56" s="619">
        <v>21746347.760000002</v>
      </c>
      <c r="VZ56" s="619">
        <v>20545712.57</v>
      </c>
      <c r="WA56" s="619">
        <v>0</v>
      </c>
      <c r="WB56" s="619">
        <v>1821040</v>
      </c>
      <c r="WC56" s="619">
        <v>251290059.33000001</v>
      </c>
      <c r="WD56" s="619">
        <v>2077043.37</v>
      </c>
      <c r="WE56" s="619">
        <v>2957767.21</v>
      </c>
      <c r="WF56" s="619">
        <v>3954661.92</v>
      </c>
      <c r="WH56" s="619">
        <v>1644889</v>
      </c>
      <c r="WI56" s="619">
        <v>850470.9</v>
      </c>
      <c r="WJ56" s="619">
        <v>429290.94</v>
      </c>
      <c r="WK56" s="619">
        <v>404898.97</v>
      </c>
      <c r="WL56" s="619">
        <v>200334</v>
      </c>
      <c r="WM56" s="619">
        <v>122022.62</v>
      </c>
      <c r="WN56" s="619">
        <v>15989838.359999999</v>
      </c>
      <c r="WO56" s="619">
        <v>236694.64</v>
      </c>
      <c r="WP56" s="619">
        <v>617440.03</v>
      </c>
      <c r="WQ56" s="619">
        <v>519854.2</v>
      </c>
      <c r="WR56" s="619">
        <v>1004</v>
      </c>
      <c r="WS56" s="619">
        <v>600744.35</v>
      </c>
      <c r="WT56" s="619">
        <v>554122.02</v>
      </c>
      <c r="WU56" s="619">
        <v>157828.95000000001</v>
      </c>
      <c r="WV56" s="619">
        <v>3224398.4699999997</v>
      </c>
      <c r="WW56" s="619">
        <v>6395223.1099999994</v>
      </c>
      <c r="WX56" s="619">
        <v>471427.8</v>
      </c>
      <c r="WY56" s="619">
        <v>2295</v>
      </c>
      <c r="WZ56" s="619">
        <v>324659</v>
      </c>
      <c r="XA56" s="619">
        <v>2779043.69</v>
      </c>
      <c r="XC56" s="619">
        <v>34800</v>
      </c>
      <c r="XD56" s="619">
        <v>64188.65</v>
      </c>
      <c r="XE56" s="619">
        <v>17043508.010000002</v>
      </c>
      <c r="XF56" s="619">
        <v>1062545.75</v>
      </c>
      <c r="XG56" s="619">
        <v>271666.18</v>
      </c>
      <c r="XH56" s="619">
        <v>0</v>
      </c>
      <c r="XI56" s="619">
        <v>739693.08</v>
      </c>
      <c r="XJ56" s="619">
        <v>56157243.93</v>
      </c>
      <c r="XK56" s="619">
        <v>2071614.07</v>
      </c>
      <c r="XL56" s="619">
        <v>0</v>
      </c>
      <c r="XM56" s="619">
        <v>39668819.049999997</v>
      </c>
      <c r="XN56" s="619">
        <v>333072.81</v>
      </c>
      <c r="XO56" s="619">
        <v>3672710.59</v>
      </c>
      <c r="XP56" s="619">
        <v>3671384.22</v>
      </c>
      <c r="XQ56" s="619">
        <v>11833.91</v>
      </c>
      <c r="XR56" s="619">
        <v>4524.03</v>
      </c>
      <c r="XS56" s="619">
        <v>0</v>
      </c>
      <c r="XT56" s="619">
        <v>0</v>
      </c>
      <c r="XU56" s="619">
        <v>15072.95</v>
      </c>
      <c r="XV56" s="619">
        <v>0</v>
      </c>
      <c r="XW56" s="619">
        <v>0</v>
      </c>
      <c r="XX56" s="619">
        <v>0</v>
      </c>
      <c r="XY56" s="619">
        <v>4610.4399999999996</v>
      </c>
      <c r="XZ56" s="619">
        <v>229758.21</v>
      </c>
      <c r="YA56" s="619">
        <v>217.02</v>
      </c>
      <c r="YB56" s="619">
        <v>1490459.87</v>
      </c>
      <c r="YC56" s="619">
        <v>0</v>
      </c>
      <c r="YD56" s="619">
        <v>0</v>
      </c>
      <c r="YE56" s="619">
        <v>0</v>
      </c>
      <c r="YF56" s="619">
        <v>0</v>
      </c>
      <c r="YG56" s="619">
        <v>144527696.63</v>
      </c>
      <c r="YH56" s="619">
        <v>589277.68000000005</v>
      </c>
      <c r="YI56" s="619">
        <v>0</v>
      </c>
      <c r="YJ56" s="619">
        <v>0</v>
      </c>
      <c r="YK56" s="619">
        <v>20232788.07</v>
      </c>
      <c r="YM56" s="619">
        <v>0</v>
      </c>
      <c r="YN56" s="619">
        <v>0</v>
      </c>
      <c r="YO56" s="619">
        <v>0</v>
      </c>
      <c r="YP56" s="619">
        <v>0</v>
      </c>
      <c r="YQ56" s="619">
        <v>576614.18999999994</v>
      </c>
      <c r="YR56" s="619">
        <v>0</v>
      </c>
      <c r="YS56" s="619">
        <v>1200226.47</v>
      </c>
      <c r="YT56" s="619">
        <v>0</v>
      </c>
      <c r="YU56" s="619">
        <v>0</v>
      </c>
      <c r="YV56" s="619">
        <v>0</v>
      </c>
      <c r="YW56" s="619">
        <v>171976.91</v>
      </c>
      <c r="YX56" s="619">
        <v>40938842.449999996</v>
      </c>
      <c r="YY56" s="619">
        <v>140301</v>
      </c>
      <c r="YZ56" s="619">
        <v>4339284.82</v>
      </c>
      <c r="ZA56" s="619">
        <v>0</v>
      </c>
      <c r="ZB56" s="619">
        <v>2169909.0699999998</v>
      </c>
      <c r="ZC56" s="619">
        <v>1739830.51</v>
      </c>
      <c r="ZD56" s="619">
        <v>14871646.109999999</v>
      </c>
      <c r="ZE56" s="619">
        <v>29001167.260000002</v>
      </c>
      <c r="ZF56" s="619">
        <v>7577642.5</v>
      </c>
      <c r="ZG56" s="619">
        <v>18179733.260000002</v>
      </c>
      <c r="ZH56" s="619">
        <v>6232857.6500000004</v>
      </c>
      <c r="ZI56" s="619">
        <v>1696804.42</v>
      </c>
      <c r="ZJ56" s="619">
        <v>8543900.8699999992</v>
      </c>
      <c r="ZK56" s="619">
        <v>8858743.9800000004</v>
      </c>
      <c r="ZL56" s="619">
        <v>2301077.85</v>
      </c>
      <c r="ZM56" s="619">
        <v>55740934.25</v>
      </c>
      <c r="ZN56" s="619">
        <v>52808006.039999999</v>
      </c>
      <c r="ZO56" s="619">
        <v>4138844.93</v>
      </c>
      <c r="ZP56" s="619">
        <v>16552007.91</v>
      </c>
      <c r="ZQ56" s="619">
        <v>51125333.379999995</v>
      </c>
      <c r="ZR56" s="619">
        <v>19630282.940000001</v>
      </c>
      <c r="ZS56" s="619">
        <v>17912752.079999998</v>
      </c>
      <c r="ZT56" s="619">
        <v>16316276.779999999</v>
      </c>
      <c r="ZU56" s="619">
        <v>20975490.559999999</v>
      </c>
      <c r="ZV56" s="619">
        <v>74156937.549999997</v>
      </c>
      <c r="ZW56" s="619">
        <v>12888110</v>
      </c>
      <c r="ZX56" s="619">
        <v>979760.8</v>
      </c>
      <c r="ZY56" s="619">
        <v>4018996.54</v>
      </c>
      <c r="ZZ56" s="619">
        <v>22920521.100000001</v>
      </c>
      <c r="AAA56" s="619">
        <v>46481662.329999998</v>
      </c>
      <c r="AAB56" s="619">
        <v>4413562.04</v>
      </c>
      <c r="AAC56" s="619">
        <v>5413849.0199999996</v>
      </c>
      <c r="AAD56" s="619">
        <v>24229215.280000001</v>
      </c>
      <c r="AAE56" s="619">
        <v>2387081.39</v>
      </c>
      <c r="AAF56" s="619">
        <v>26233878.800000001</v>
      </c>
      <c r="AAG56" s="619">
        <v>29528846.640000001</v>
      </c>
      <c r="AAH56" s="619">
        <v>2990507.87</v>
      </c>
      <c r="AAI56" s="619">
        <v>2520973.81</v>
      </c>
      <c r="AAJ56" s="619">
        <v>22759336.640000001</v>
      </c>
      <c r="AAK56" s="619">
        <v>1513934.78</v>
      </c>
      <c r="AAL56" s="619">
        <v>0</v>
      </c>
      <c r="AAM56" s="619">
        <v>22851</v>
      </c>
      <c r="AAN56" s="619">
        <v>0</v>
      </c>
      <c r="AAO56" s="619">
        <v>900</v>
      </c>
      <c r="AAP56" s="619">
        <v>4374</v>
      </c>
      <c r="AAQ56" s="619">
        <v>132630896.25</v>
      </c>
      <c r="AAR56" s="619">
        <v>638701.19999999995</v>
      </c>
      <c r="AAS56" s="619">
        <v>14587740.26</v>
      </c>
      <c r="AAT56" s="619">
        <v>6892250.7999999998</v>
      </c>
      <c r="AAU56" s="619">
        <v>0</v>
      </c>
      <c r="AAV56" s="619">
        <v>1600</v>
      </c>
      <c r="AAW56" s="619">
        <v>6808097.3700000001</v>
      </c>
      <c r="AAX56" s="619">
        <v>622377.30000000005</v>
      </c>
      <c r="AAY56" s="619">
        <v>337791.5</v>
      </c>
      <c r="AAZ56" s="619">
        <v>3429.25</v>
      </c>
      <c r="ABA56" s="619">
        <v>0</v>
      </c>
      <c r="ABB56" s="619">
        <v>47013011.299999997</v>
      </c>
      <c r="ABC56" s="619">
        <v>344152.27</v>
      </c>
      <c r="ABD56" s="619">
        <v>28599.59</v>
      </c>
      <c r="ABE56" s="619">
        <v>1486911.6</v>
      </c>
      <c r="ABF56" s="619">
        <v>98925</v>
      </c>
      <c r="ABG56" s="619">
        <v>356353</v>
      </c>
      <c r="ABH56" s="619">
        <v>0</v>
      </c>
      <c r="ABI56" s="619">
        <v>16000</v>
      </c>
      <c r="ABJ56" s="619">
        <v>4244485.1100000003</v>
      </c>
      <c r="ABK56" s="619">
        <v>34830776.619999997</v>
      </c>
      <c r="ABL56" s="619">
        <v>500</v>
      </c>
      <c r="ABM56" s="619">
        <v>16177.75</v>
      </c>
      <c r="ABN56" s="619">
        <v>0</v>
      </c>
      <c r="ABO56" s="619">
        <v>282433.46000000002</v>
      </c>
      <c r="ABP56" s="619">
        <v>1750872.37</v>
      </c>
      <c r="ABQ56" s="619">
        <v>23326698.989999998</v>
      </c>
      <c r="ABR56" s="619">
        <v>30656741.27</v>
      </c>
      <c r="ABS56" s="619">
        <v>15351160.49</v>
      </c>
      <c r="ABT56" s="619">
        <v>34365323.82</v>
      </c>
      <c r="ABU56" s="619">
        <v>2611255.94</v>
      </c>
      <c r="ABV56" s="619">
        <v>1101694.98</v>
      </c>
      <c r="ABW56" s="619">
        <v>6518877.3099999996</v>
      </c>
      <c r="ABX56" s="619">
        <v>4865079.3</v>
      </c>
      <c r="ABZ56" s="619">
        <v>51714662.419999994</v>
      </c>
      <c r="ACA56" s="619">
        <v>9945429.2999999989</v>
      </c>
      <c r="ACB56" s="619">
        <v>12564510.779999999</v>
      </c>
      <c r="ACC56" s="619">
        <v>4702772.0999999996</v>
      </c>
      <c r="ACD56" s="619">
        <v>5139219.04</v>
      </c>
      <c r="ACE56" s="619">
        <v>3187077.1</v>
      </c>
      <c r="ACF56" s="619">
        <v>3896357.96</v>
      </c>
      <c r="ACG56" s="619">
        <v>1162493.81</v>
      </c>
      <c r="ACH56" s="619">
        <v>3403775.4699999997</v>
      </c>
      <c r="ACI56" s="619">
        <v>6397993.5</v>
      </c>
      <c r="ACJ56" s="619">
        <v>9255616.1999999993</v>
      </c>
      <c r="ACK56" s="619">
        <v>62865426.399999999</v>
      </c>
      <c r="ACL56" s="619">
        <v>8167359.7399999993</v>
      </c>
      <c r="ACM56" s="619">
        <v>1773691.28</v>
      </c>
      <c r="ACN56" s="619">
        <v>771641.45</v>
      </c>
      <c r="ACQ56" s="619">
        <v>1500000</v>
      </c>
      <c r="ACR56" s="619">
        <v>39952391.490000002</v>
      </c>
      <c r="ACS56" s="619">
        <v>315173782.04000002</v>
      </c>
      <c r="ACT56" s="619">
        <v>2002317.61</v>
      </c>
      <c r="ACU56" s="619">
        <v>16481174.029999999</v>
      </c>
      <c r="ACV56" s="619">
        <v>706415.02</v>
      </c>
      <c r="ACW56" s="619">
        <v>0</v>
      </c>
      <c r="ACX56" s="619">
        <v>13856628.179999998</v>
      </c>
      <c r="ACY56" s="619">
        <v>1170884.5</v>
      </c>
      <c r="ACZ56" s="619">
        <v>470301.5</v>
      </c>
      <c r="ADA56" s="619">
        <v>1364169.69</v>
      </c>
      <c r="ADB56" s="619">
        <v>1117436.4099999999</v>
      </c>
      <c r="ADC56" s="619">
        <v>16199</v>
      </c>
      <c r="ADE56" s="619">
        <v>1761</v>
      </c>
      <c r="ADF56" s="619">
        <v>2407753.2799999998</v>
      </c>
      <c r="ADG56" s="619">
        <v>0</v>
      </c>
      <c r="ADH56" s="619">
        <v>34938046.660000004</v>
      </c>
      <c r="ADI56" s="619">
        <v>10927842.41</v>
      </c>
      <c r="ADJ56" s="619">
        <v>10852145.890000001</v>
      </c>
      <c r="ADK56" s="619">
        <v>1822364.72</v>
      </c>
      <c r="ADL56" s="619">
        <v>1605476.06</v>
      </c>
      <c r="ADM56" s="619">
        <v>1966972.83</v>
      </c>
      <c r="ADN56" s="619">
        <v>10654194.190000001</v>
      </c>
      <c r="ADO56" s="619">
        <v>2696</v>
      </c>
      <c r="ADP56" s="619">
        <v>22490175.469999999</v>
      </c>
      <c r="ADQ56" s="619">
        <v>132750894.3</v>
      </c>
      <c r="ADR56" s="619">
        <v>29444164.850000001</v>
      </c>
      <c r="ADS56" s="619">
        <v>7457064.9000000004</v>
      </c>
      <c r="ADU56" s="619">
        <v>25475946.68</v>
      </c>
      <c r="ADV56" s="619">
        <v>867170.01</v>
      </c>
      <c r="ADW56" s="619">
        <v>1847647.51</v>
      </c>
      <c r="ADX56" s="619">
        <v>832553.89</v>
      </c>
      <c r="ADY56" s="619">
        <v>0</v>
      </c>
      <c r="ADZ56" s="619">
        <v>1140888</v>
      </c>
      <c r="AEA56" s="619">
        <v>121629619.30999999</v>
      </c>
      <c r="AEB56" s="619">
        <v>24449454.129999999</v>
      </c>
      <c r="AEC56" s="619">
        <v>8274985.5299999993</v>
      </c>
      <c r="AED56" s="619">
        <v>4900656.59</v>
      </c>
      <c r="AEE56" s="619">
        <v>9854215.7199999988</v>
      </c>
      <c r="AEF56" s="619">
        <v>1366752.76</v>
      </c>
      <c r="AEG56" s="619">
        <v>2408187.79</v>
      </c>
      <c r="AEH56" s="619">
        <v>1370000</v>
      </c>
      <c r="AEI56" s="619">
        <v>5497045.5999999996</v>
      </c>
      <c r="AEJ56" s="619">
        <v>43338270.909999996</v>
      </c>
      <c r="AEK56" s="619">
        <v>4423447.5999999996</v>
      </c>
      <c r="AEL56" s="619">
        <v>7794978.6099999994</v>
      </c>
      <c r="AEM56" s="619">
        <v>1913064.5</v>
      </c>
      <c r="AEN56" s="619">
        <v>4787687.45</v>
      </c>
      <c r="AEO56" s="619">
        <v>2669973.62</v>
      </c>
      <c r="AEP56" s="619">
        <v>42724500.060000002</v>
      </c>
      <c r="AEQ56" s="619">
        <v>3697542.87</v>
      </c>
      <c r="AER56" s="619">
        <v>9458661.9100000001</v>
      </c>
      <c r="AES56" s="619">
        <v>766452.08</v>
      </c>
      <c r="AET56" s="619">
        <v>17380206.609999999</v>
      </c>
      <c r="AEU56" s="619">
        <v>11306736.609999999</v>
      </c>
      <c r="AEV56" s="619">
        <v>2952347.1100000003</v>
      </c>
      <c r="AEW56" s="619">
        <v>481643.05</v>
      </c>
      <c r="AEX56" s="619">
        <v>6420371.7400000002</v>
      </c>
      <c r="AEY56" s="619">
        <v>1766413.25</v>
      </c>
      <c r="AEZ56" s="619">
        <v>12375727.059999999</v>
      </c>
      <c r="AFA56" s="619">
        <v>837372.43</v>
      </c>
      <c r="AFB56" s="619">
        <v>777724.8</v>
      </c>
      <c r="AFC56" s="619">
        <v>332548.83</v>
      </c>
      <c r="AFD56" s="619">
        <v>34135.199999999997</v>
      </c>
      <c r="AFE56" s="619">
        <v>26554269.5</v>
      </c>
      <c r="AFF56" s="619">
        <v>6458387.7799999993</v>
      </c>
      <c r="AFG56" s="619">
        <v>165849.79999999999</v>
      </c>
      <c r="AFH56" s="619">
        <v>1332646.3799999999</v>
      </c>
      <c r="AFI56" s="619">
        <v>1037236.11</v>
      </c>
      <c r="AFJ56" s="619">
        <v>1605322.59</v>
      </c>
      <c r="AFK56" s="619">
        <v>684847.14</v>
      </c>
      <c r="AFL56" s="619">
        <v>2081890.8800000001</v>
      </c>
      <c r="AFM56" s="619">
        <v>10654662.41</v>
      </c>
      <c r="AFN56" s="619">
        <v>82473.820000000007</v>
      </c>
      <c r="AFO56" s="619">
        <v>1220751.55</v>
      </c>
      <c r="AFP56" s="619">
        <v>5142178.0199999996</v>
      </c>
      <c r="AFQ56" s="619">
        <v>2649155.6800000002</v>
      </c>
      <c r="AFR56" s="619">
        <v>19673034.390000001</v>
      </c>
      <c r="AFS56" s="619">
        <v>1072863.9300000002</v>
      </c>
      <c r="AFT56" s="619">
        <v>980120</v>
      </c>
      <c r="AFU56" s="619">
        <v>55599.19</v>
      </c>
      <c r="AFV56" s="619">
        <v>270</v>
      </c>
      <c r="AFW56" s="619">
        <v>0</v>
      </c>
      <c r="AFX56" s="619">
        <v>936090</v>
      </c>
      <c r="AFY56" s="619">
        <v>979750.98</v>
      </c>
      <c r="AFZ56" s="619">
        <v>3764808.75</v>
      </c>
      <c r="AGA56" s="619">
        <v>0</v>
      </c>
      <c r="AGB56" s="619">
        <v>3703469.16</v>
      </c>
      <c r="AGD56" s="619">
        <v>35025025.960000001</v>
      </c>
      <c r="AGE56" s="619">
        <v>801802.1</v>
      </c>
      <c r="AGG56" s="619">
        <v>72496.37</v>
      </c>
      <c r="AGH56" s="619">
        <v>2255784.48</v>
      </c>
      <c r="AGI56" s="619">
        <v>109020</v>
      </c>
      <c r="AGJ56" s="619">
        <v>656426.66</v>
      </c>
      <c r="AGK56" s="619">
        <v>7678619.4800000004</v>
      </c>
      <c r="AGL56" s="619">
        <v>136000</v>
      </c>
      <c r="AGM56" s="619">
        <v>2369027.08</v>
      </c>
      <c r="AGN56" s="619">
        <v>1256700</v>
      </c>
      <c r="AGO56" s="619">
        <v>21320913.459999997</v>
      </c>
      <c r="AGP56" s="619">
        <v>4013623.22</v>
      </c>
      <c r="AGQ56" s="619">
        <v>7784911.9299999997</v>
      </c>
      <c r="AGR56" s="619">
        <v>1660440</v>
      </c>
      <c r="AGS56" s="619">
        <v>1095581.27</v>
      </c>
      <c r="AGT56" s="619">
        <v>1890582.95</v>
      </c>
      <c r="AGU56" s="619">
        <v>5508482.2999999998</v>
      </c>
      <c r="AGV56" s="619">
        <v>2716320.27</v>
      </c>
      <c r="AGW56" s="619">
        <v>51916477.630000003</v>
      </c>
      <c r="AGX56" s="619">
        <v>52734968.859999999</v>
      </c>
      <c r="AGY56" s="619">
        <v>2233153.69</v>
      </c>
      <c r="AGZ56" s="619">
        <v>2129772.61</v>
      </c>
      <c r="AHA56" s="619">
        <v>8250376.1600000001</v>
      </c>
      <c r="AHB56" s="619">
        <v>2700746.74</v>
      </c>
      <c r="AHC56" s="619">
        <v>1878207.51</v>
      </c>
      <c r="AHD56" s="619">
        <v>243173</v>
      </c>
      <c r="AHE56" s="619">
        <v>7312</v>
      </c>
      <c r="AHF56" s="619">
        <v>20218875.190000001</v>
      </c>
      <c r="AHG56" s="619">
        <v>6098479.8899999997</v>
      </c>
      <c r="AHH56" s="619">
        <v>5449116.7300000004</v>
      </c>
      <c r="AHI56" s="619">
        <v>153035.43</v>
      </c>
      <c r="AHJ56" s="619">
        <v>7340128.8599999994</v>
      </c>
      <c r="AHK56" s="619">
        <v>1334771.58</v>
      </c>
      <c r="AHL56" s="619">
        <v>10261686.350000001</v>
      </c>
      <c r="AHM56" s="619">
        <v>954126.98</v>
      </c>
      <c r="AHN56" s="619">
        <v>19011080.700000003</v>
      </c>
      <c r="AHO56" s="619">
        <v>3974171.71</v>
      </c>
      <c r="AHP56" s="619">
        <v>6311366.5100000007</v>
      </c>
      <c r="AHQ56" s="619">
        <v>76587</v>
      </c>
      <c r="AHR56" s="613">
        <v>4182098.21</v>
      </c>
      <c r="AHS56" s="613">
        <v>227135.43000000002</v>
      </c>
      <c r="AHT56" s="613">
        <v>705584.64000000001</v>
      </c>
      <c r="AHU56" s="619">
        <f t="shared" si="940"/>
        <v>10435307517.09</v>
      </c>
    </row>
    <row r="57" spans="1:909" x14ac:dyDescent="0.8">
      <c r="B57" s="618" t="s">
        <v>6052</v>
      </c>
      <c r="C57" s="619" t="s">
        <v>6450</v>
      </c>
      <c r="D57" s="619">
        <v>40927561.159999996</v>
      </c>
      <c r="E57" s="619">
        <v>4739358.2300000004</v>
      </c>
      <c r="F57" s="619">
        <v>173731.13</v>
      </c>
      <c r="G57" s="619">
        <v>384387.78</v>
      </c>
      <c r="H57" s="619">
        <v>6498558.4299999997</v>
      </c>
      <c r="I57" s="619">
        <v>188.6</v>
      </c>
      <c r="J57" s="619">
        <v>25614203.559999999</v>
      </c>
      <c r="L57" s="619">
        <v>203563.07</v>
      </c>
      <c r="M57" s="619">
        <v>427100.87</v>
      </c>
      <c r="N57" s="619">
        <v>107579.06</v>
      </c>
      <c r="O57" s="619">
        <v>415756.99</v>
      </c>
      <c r="P57" s="619">
        <v>6055476.8200000003</v>
      </c>
      <c r="Q57" s="619">
        <v>809543.93</v>
      </c>
      <c r="R57" s="619">
        <v>169044.86</v>
      </c>
      <c r="S57" s="619">
        <v>557926.68999999994</v>
      </c>
      <c r="T57" s="619">
        <v>506612.47999999998</v>
      </c>
      <c r="U57" s="619">
        <v>441450.68</v>
      </c>
      <c r="W57" s="619">
        <v>77309168.120000005</v>
      </c>
      <c r="X57" s="619">
        <v>5066447.18</v>
      </c>
      <c r="Y57" s="619">
        <v>0</v>
      </c>
      <c r="Z57" s="619">
        <v>1784041.07</v>
      </c>
      <c r="AA57" s="619">
        <v>605541.05000000005</v>
      </c>
      <c r="AB57" s="619">
        <v>244913</v>
      </c>
      <c r="AC57" s="619">
        <v>2442309.63</v>
      </c>
      <c r="AD57" s="619">
        <v>357050</v>
      </c>
      <c r="AE57" s="619">
        <v>1143910.6499999999</v>
      </c>
      <c r="AF57" s="619">
        <v>830187.44</v>
      </c>
      <c r="AG57" s="619">
        <v>6076759.5999999996</v>
      </c>
      <c r="AH57" s="619">
        <v>234357</v>
      </c>
      <c r="AI57" s="619">
        <v>8937610.5</v>
      </c>
      <c r="AJ57" s="619">
        <v>3462940.92</v>
      </c>
      <c r="AK57" s="619">
        <v>229284</v>
      </c>
      <c r="AL57" s="619">
        <v>79948.87</v>
      </c>
      <c r="AM57" s="619">
        <v>2648951.59</v>
      </c>
      <c r="AN57" s="619">
        <v>39518.980000000003</v>
      </c>
      <c r="AO57" s="619">
        <v>199881.5</v>
      </c>
      <c r="AP57" s="619">
        <v>1099977.2</v>
      </c>
      <c r="AQ57" s="619">
        <v>446732.15</v>
      </c>
      <c r="AR57" s="619">
        <v>42750</v>
      </c>
      <c r="AS57" s="619">
        <v>1844599.0999999999</v>
      </c>
      <c r="AT57" s="619">
        <v>4000</v>
      </c>
      <c r="AU57" s="619">
        <v>4691719.04</v>
      </c>
      <c r="AV57" s="619">
        <v>4106344</v>
      </c>
      <c r="AW57" s="619">
        <v>1246210.7</v>
      </c>
      <c r="AX57" s="619">
        <v>272436.58999999997</v>
      </c>
      <c r="AZ57" s="619">
        <v>96744</v>
      </c>
      <c r="BA57" s="619">
        <v>32850</v>
      </c>
      <c r="BB57" s="619">
        <v>47400</v>
      </c>
      <c r="BC57" s="619">
        <v>7103</v>
      </c>
      <c r="BD57" s="619">
        <v>176636</v>
      </c>
      <c r="BE57" s="619">
        <v>89611</v>
      </c>
      <c r="BF57" s="619">
        <v>39695</v>
      </c>
      <c r="BG57" s="619">
        <v>988976.53</v>
      </c>
      <c r="BH57" s="619">
        <v>28208</v>
      </c>
      <c r="BI57" s="619">
        <v>9146700</v>
      </c>
      <c r="BJ57" s="619">
        <v>21921680.199999999</v>
      </c>
      <c r="BK57" s="619">
        <v>10516601.899999999</v>
      </c>
      <c r="BL57" s="619">
        <v>853376.64999999991</v>
      </c>
      <c r="BM57" s="619">
        <v>404856.13</v>
      </c>
      <c r="BN57" s="619">
        <v>376060.25</v>
      </c>
      <c r="BO57" s="619">
        <v>1741714.3399999999</v>
      </c>
      <c r="BP57" s="619">
        <v>233205.16999999998</v>
      </c>
      <c r="BQ57" s="619">
        <v>325197.49</v>
      </c>
      <c r="BR57" s="619">
        <v>149880.37</v>
      </c>
      <c r="BS57" s="619">
        <v>97293421.579999998</v>
      </c>
      <c r="BT57" s="619">
        <v>2391086.11</v>
      </c>
      <c r="BU57" s="619">
        <v>877151.01</v>
      </c>
      <c r="BV57" s="619">
        <v>2954470.2800000003</v>
      </c>
      <c r="BW57" s="619">
        <v>1814624.52</v>
      </c>
      <c r="BX57" s="619">
        <v>137543</v>
      </c>
      <c r="BY57" s="619">
        <v>851219.62999999989</v>
      </c>
      <c r="BZ57" s="619">
        <v>1644384.55</v>
      </c>
      <c r="CA57" s="619">
        <v>55000</v>
      </c>
      <c r="CF57" s="619">
        <v>12120</v>
      </c>
      <c r="CG57" s="619">
        <v>175750</v>
      </c>
      <c r="CH57" s="619">
        <v>42321377.049999997</v>
      </c>
      <c r="CI57" s="619">
        <v>208323.21</v>
      </c>
      <c r="CJ57" s="619">
        <v>1061829.08</v>
      </c>
      <c r="CK57" s="619">
        <v>194421.8</v>
      </c>
      <c r="CL57" s="619">
        <v>364130.17</v>
      </c>
      <c r="CM57" s="619">
        <v>238124</v>
      </c>
      <c r="CN57" s="619">
        <v>272750</v>
      </c>
      <c r="CP57" s="619">
        <v>6503980.0899999999</v>
      </c>
      <c r="CQ57" s="619">
        <v>90941</v>
      </c>
      <c r="CR57" s="619">
        <v>22174</v>
      </c>
      <c r="CS57" s="619">
        <v>2250</v>
      </c>
      <c r="CT57" s="619">
        <v>824164.92</v>
      </c>
      <c r="CU57" s="619">
        <v>1405632.12</v>
      </c>
      <c r="CV57" s="619">
        <v>4113405.56</v>
      </c>
      <c r="CW57" s="619">
        <v>120000</v>
      </c>
      <c r="CX57" s="619">
        <v>3803266.85</v>
      </c>
      <c r="CY57" s="619">
        <v>220731.45</v>
      </c>
      <c r="CZ57" s="619">
        <v>1074751.94</v>
      </c>
      <c r="DA57" s="619">
        <v>934704.62</v>
      </c>
      <c r="DC57" s="619">
        <v>4820611.9800000004</v>
      </c>
      <c r="DD57" s="619">
        <v>29431383.48</v>
      </c>
      <c r="DE57" s="619">
        <v>280311.49</v>
      </c>
      <c r="DF57" s="619">
        <v>28651805.859999999</v>
      </c>
      <c r="DG57" s="619">
        <v>1045108.73</v>
      </c>
      <c r="DH57" s="619">
        <v>1668468.55</v>
      </c>
      <c r="DI57" s="619">
        <v>3082084.79</v>
      </c>
      <c r="DJ57" s="619">
        <v>454737.97</v>
      </c>
      <c r="DK57" s="619">
        <v>1472774.78</v>
      </c>
      <c r="DL57" s="619">
        <v>92415973.230000004</v>
      </c>
      <c r="DM57" s="619">
        <v>93143</v>
      </c>
      <c r="DN57" s="619">
        <v>463788.61</v>
      </c>
      <c r="DO57" s="619">
        <v>1328190.1599999999</v>
      </c>
      <c r="DP57" s="619">
        <v>479711.67</v>
      </c>
      <c r="DQ57" s="619">
        <v>148144.95000000001</v>
      </c>
      <c r="DR57" s="619">
        <v>12180188.939999999</v>
      </c>
      <c r="DS57" s="619">
        <v>285019</v>
      </c>
      <c r="DT57" s="619">
        <v>553737.28</v>
      </c>
      <c r="DV57" s="619">
        <v>0</v>
      </c>
      <c r="DW57" s="619">
        <v>2320671.89</v>
      </c>
      <c r="DX57" s="619">
        <v>63428</v>
      </c>
      <c r="DY57" s="619">
        <v>345004</v>
      </c>
      <c r="DZ57" s="619">
        <v>120000</v>
      </c>
      <c r="EA57" s="619">
        <v>1027483.5900000001</v>
      </c>
      <c r="EB57" s="619">
        <v>0</v>
      </c>
      <c r="EC57" s="619">
        <v>418869.14</v>
      </c>
      <c r="EE57" s="619">
        <v>3767903.27</v>
      </c>
      <c r="EF57" s="619">
        <v>27956929.120000001</v>
      </c>
      <c r="EG57" s="619">
        <v>15627932.92</v>
      </c>
      <c r="EH57" s="619">
        <v>66343.98</v>
      </c>
      <c r="EI57" s="619">
        <v>218812</v>
      </c>
      <c r="EK57" s="619">
        <v>495855.63</v>
      </c>
      <c r="EL57" s="619">
        <v>906696.8</v>
      </c>
      <c r="EM57" s="619">
        <v>1148867.06</v>
      </c>
      <c r="EN57" s="619">
        <v>1281695</v>
      </c>
      <c r="EO57" s="619">
        <v>57156122.990000002</v>
      </c>
      <c r="EQ57" s="619">
        <v>507174.58</v>
      </c>
      <c r="ES57" s="619">
        <v>463479.32</v>
      </c>
      <c r="ET57" s="619">
        <v>329953.96999999997</v>
      </c>
      <c r="EU57" s="619">
        <v>390855.22</v>
      </c>
      <c r="EV57" s="619">
        <v>1845310.69</v>
      </c>
      <c r="EW57" s="619">
        <v>3164877.08</v>
      </c>
      <c r="EX57" s="619">
        <v>22174528.920000002</v>
      </c>
      <c r="EY57" s="619">
        <v>0</v>
      </c>
      <c r="EZ57" s="619">
        <v>1285820.99</v>
      </c>
      <c r="FA57" s="619">
        <v>40000</v>
      </c>
      <c r="FB57" s="619">
        <v>315855</v>
      </c>
      <c r="FC57" s="619">
        <v>500990</v>
      </c>
      <c r="FD57" s="619">
        <v>235052.5</v>
      </c>
      <c r="FE57" s="619">
        <v>581160</v>
      </c>
      <c r="FF57" s="619">
        <v>1752260.46</v>
      </c>
      <c r="FG57" s="619">
        <v>1436276.93</v>
      </c>
      <c r="FH57" s="619">
        <v>308947.18</v>
      </c>
      <c r="FI57" s="619">
        <v>496099.1</v>
      </c>
      <c r="FJ57" s="619">
        <v>1351359.68</v>
      </c>
      <c r="FK57" s="619">
        <v>0</v>
      </c>
      <c r="FL57" s="619">
        <v>0</v>
      </c>
      <c r="FM57" s="619">
        <v>1550110.93</v>
      </c>
      <c r="FN57" s="619">
        <v>3604569.85</v>
      </c>
      <c r="FO57" s="619">
        <v>6442756.7400000002</v>
      </c>
      <c r="FP57" s="619">
        <v>0</v>
      </c>
      <c r="FQ57" s="619">
        <v>10000</v>
      </c>
      <c r="FR57" s="619">
        <v>15194802.359999999</v>
      </c>
      <c r="FS57" s="619">
        <v>809787</v>
      </c>
      <c r="FT57" s="619">
        <v>1531025.2</v>
      </c>
      <c r="FU57" s="619">
        <v>16800</v>
      </c>
      <c r="FV57" s="619">
        <v>1030004.15</v>
      </c>
      <c r="FW57" s="619">
        <v>8133780</v>
      </c>
      <c r="FX57" s="619">
        <v>4570415.17</v>
      </c>
      <c r="FY57" s="619">
        <v>551050</v>
      </c>
      <c r="FZ57" s="619">
        <v>5036391</v>
      </c>
      <c r="GA57" s="619">
        <v>262180.90999999997</v>
      </c>
      <c r="GB57" s="619">
        <v>324663.94</v>
      </c>
      <c r="GC57" s="619">
        <v>521255</v>
      </c>
      <c r="GD57" s="619">
        <v>550131.03</v>
      </c>
      <c r="GE57" s="619">
        <v>735216.69</v>
      </c>
      <c r="GF57" s="619">
        <v>35705980.950000003</v>
      </c>
      <c r="GH57" s="619">
        <v>165682.5</v>
      </c>
      <c r="GI57" s="619">
        <v>7688622.2199999997</v>
      </c>
      <c r="GJ57" s="619">
        <v>1229267.21</v>
      </c>
      <c r="GK57" s="619">
        <v>358201.7</v>
      </c>
      <c r="GL57" s="619">
        <v>268112.34999999998</v>
      </c>
      <c r="GM57" s="619">
        <v>202521.91</v>
      </c>
      <c r="GN57" s="619">
        <v>176332</v>
      </c>
      <c r="GO57" s="619">
        <v>862228.27</v>
      </c>
      <c r="GP57" s="619">
        <v>32246.18</v>
      </c>
      <c r="GQ57" s="619">
        <v>634704.79</v>
      </c>
      <c r="GR57" s="619">
        <v>31043254.539999999</v>
      </c>
      <c r="GS57" s="619">
        <v>294357</v>
      </c>
      <c r="GT57" s="619">
        <v>37742.720000000001</v>
      </c>
      <c r="GU57" s="619">
        <v>424933.22</v>
      </c>
      <c r="GV57" s="619">
        <v>26526</v>
      </c>
      <c r="GW57" s="619">
        <v>825510</v>
      </c>
      <c r="GX57" s="619">
        <v>355842.86</v>
      </c>
      <c r="GY57" s="619">
        <v>467528.19</v>
      </c>
      <c r="GZ57" s="619">
        <v>21300</v>
      </c>
      <c r="HA57" s="619">
        <v>82600.53</v>
      </c>
      <c r="HB57" s="619">
        <v>3238427.66</v>
      </c>
      <c r="HC57" s="619">
        <v>133212.76999999999</v>
      </c>
      <c r="HD57" s="619">
        <v>2498164.15</v>
      </c>
      <c r="HE57" s="619">
        <v>2000000</v>
      </c>
      <c r="HF57" s="619">
        <v>11229589.449999999</v>
      </c>
      <c r="HG57" s="619">
        <v>89964.75</v>
      </c>
      <c r="HH57" s="619">
        <v>306869.12</v>
      </c>
      <c r="HI57" s="619">
        <v>9007832.5500000007</v>
      </c>
      <c r="HL57" s="619">
        <v>3127869.95</v>
      </c>
      <c r="HM57" s="619">
        <v>30245.08</v>
      </c>
      <c r="HN57" s="619">
        <v>4104405.63</v>
      </c>
      <c r="HO57" s="619">
        <v>78260.460000000006</v>
      </c>
      <c r="HP57" s="619">
        <v>379510.2</v>
      </c>
      <c r="HQ57" s="619">
        <v>1288174.6200000001</v>
      </c>
      <c r="HR57" s="619">
        <v>1787219.3299999998</v>
      </c>
      <c r="HS57" s="619">
        <v>501930.05</v>
      </c>
      <c r="HT57" s="619">
        <v>23281582.759999998</v>
      </c>
      <c r="HU57" s="619">
        <v>99762.87</v>
      </c>
      <c r="HW57" s="619">
        <v>4028179.41</v>
      </c>
      <c r="HZ57" s="619">
        <v>4467706.5999999996</v>
      </c>
      <c r="IA57" s="619">
        <v>0</v>
      </c>
      <c r="IB57" s="619">
        <v>4942.87</v>
      </c>
      <c r="IC57" s="619">
        <v>565373</v>
      </c>
      <c r="ID57" s="619">
        <v>996825</v>
      </c>
      <c r="IE57" s="619">
        <v>144413.70000000001</v>
      </c>
      <c r="IF57" s="619">
        <v>295600</v>
      </c>
      <c r="IH57" s="619">
        <v>277738.87</v>
      </c>
      <c r="IJ57" s="619">
        <v>2113136.98</v>
      </c>
      <c r="IK57" s="619">
        <v>11114985.359999999</v>
      </c>
      <c r="IL57" s="619">
        <v>734894.65</v>
      </c>
      <c r="IM57" s="619">
        <v>559555.2300000001</v>
      </c>
      <c r="IN57" s="619">
        <v>26331.07</v>
      </c>
      <c r="IO57" s="619">
        <v>635151.24</v>
      </c>
      <c r="IP57" s="619">
        <v>621349.51</v>
      </c>
      <c r="IQ57" s="619">
        <v>1610325.6300000001</v>
      </c>
      <c r="IR57" s="619">
        <v>771420</v>
      </c>
      <c r="IS57" s="619">
        <v>449199.51</v>
      </c>
      <c r="IT57" s="619">
        <v>0</v>
      </c>
      <c r="IU57" s="619">
        <v>8830590.9300000016</v>
      </c>
      <c r="IW57" s="619">
        <v>6052043.4499999993</v>
      </c>
      <c r="IX57" s="619">
        <v>13053944.860000001</v>
      </c>
      <c r="IY57" s="619">
        <v>716291.2</v>
      </c>
      <c r="IZ57" s="619">
        <v>10680.11</v>
      </c>
      <c r="JA57" s="619">
        <v>3934218.08</v>
      </c>
      <c r="JB57" s="619">
        <v>213086.03</v>
      </c>
      <c r="JC57" s="619">
        <v>5432928.1100000003</v>
      </c>
      <c r="JD57" s="619">
        <v>316070.87</v>
      </c>
      <c r="JE57" s="619">
        <v>607410</v>
      </c>
      <c r="JF57" s="619">
        <v>92400.5</v>
      </c>
      <c r="JG57" s="619">
        <v>3713912.91</v>
      </c>
      <c r="JH57" s="619">
        <v>670468.56000000006</v>
      </c>
      <c r="JI57" s="619">
        <v>337594.61</v>
      </c>
      <c r="JL57" s="619">
        <v>1010800.45</v>
      </c>
      <c r="JM57" s="619">
        <v>139665.18</v>
      </c>
      <c r="JN57" s="619">
        <v>3709280.51</v>
      </c>
      <c r="JO57" s="619">
        <v>1040755</v>
      </c>
      <c r="JP57" s="619">
        <v>2628288.2000000002</v>
      </c>
      <c r="JQ57" s="619">
        <v>305186.82</v>
      </c>
      <c r="JR57" s="619">
        <v>6564291.6299999999</v>
      </c>
      <c r="JS57" s="619">
        <v>516505.8</v>
      </c>
      <c r="JT57" s="619">
        <v>27261060.82</v>
      </c>
      <c r="JU57" s="619">
        <v>4525455.79</v>
      </c>
      <c r="JV57" s="619">
        <v>212953.91</v>
      </c>
      <c r="JW57" s="619">
        <v>849137.5</v>
      </c>
      <c r="JX57" s="619">
        <v>146712</v>
      </c>
      <c r="JY57" s="619">
        <v>1043000</v>
      </c>
      <c r="JZ57" s="619">
        <v>632808</v>
      </c>
      <c r="KB57" s="619">
        <v>181311.6</v>
      </c>
      <c r="KC57" s="619">
        <v>1237.6500000000001</v>
      </c>
      <c r="KD57" s="619">
        <v>102950</v>
      </c>
      <c r="KE57" s="619">
        <v>965.45</v>
      </c>
      <c r="KF57" s="619">
        <v>832057.38</v>
      </c>
      <c r="KG57" s="619">
        <v>0</v>
      </c>
      <c r="KH57" s="619">
        <v>15000</v>
      </c>
      <c r="KI57" s="619">
        <v>351253.73</v>
      </c>
      <c r="KJ57" s="619">
        <v>29645265.879999999</v>
      </c>
      <c r="KL57" s="619">
        <v>2223637.84</v>
      </c>
      <c r="KM57" s="619">
        <v>0</v>
      </c>
      <c r="KN57" s="619">
        <v>25200</v>
      </c>
      <c r="KO57" s="619">
        <v>0</v>
      </c>
      <c r="KP57" s="619">
        <v>25000</v>
      </c>
      <c r="KQ57" s="619">
        <v>20118.599999999999</v>
      </c>
      <c r="KR57" s="619">
        <v>15000</v>
      </c>
      <c r="KS57" s="619">
        <v>759687.76</v>
      </c>
      <c r="KT57" s="619">
        <v>599887.8899999999</v>
      </c>
      <c r="KU57" s="619">
        <v>78102.649999999994</v>
      </c>
      <c r="KV57" s="619">
        <v>828982.19000000006</v>
      </c>
      <c r="KW57" s="619">
        <v>277772</v>
      </c>
      <c r="KX57" s="619">
        <v>629991.63</v>
      </c>
      <c r="KZ57" s="619">
        <v>619835.76</v>
      </c>
      <c r="LA57" s="619">
        <v>55478683.759999998</v>
      </c>
      <c r="LC57" s="619">
        <v>221023.62</v>
      </c>
      <c r="LE57" s="619">
        <v>83425237.379999995</v>
      </c>
      <c r="LF57" s="619">
        <v>3866</v>
      </c>
      <c r="LG57" s="619">
        <v>1864151.87</v>
      </c>
      <c r="LH57" s="619">
        <v>657352.98</v>
      </c>
      <c r="LI57" s="619">
        <v>45420125.519999996</v>
      </c>
      <c r="LJ57" s="619">
        <v>9972543.5500000007</v>
      </c>
      <c r="LK57" s="619">
        <v>27509736.649999999</v>
      </c>
      <c r="LL57" s="619">
        <v>300049.13</v>
      </c>
      <c r="LM57" s="619">
        <v>197500</v>
      </c>
      <c r="LN57" s="619">
        <v>285640.03000000003</v>
      </c>
      <c r="LP57" s="619">
        <v>772196.66999999993</v>
      </c>
      <c r="LQ57" s="619">
        <v>11910.32</v>
      </c>
      <c r="LS57" s="619">
        <v>0</v>
      </c>
      <c r="LT57" s="619">
        <v>17169304.860000003</v>
      </c>
      <c r="LV57" s="619">
        <v>309300</v>
      </c>
      <c r="LW57" s="619">
        <v>3739577.86</v>
      </c>
      <c r="LX57" s="619">
        <v>72483215.840000004</v>
      </c>
      <c r="LY57" s="619">
        <v>16423270.75</v>
      </c>
      <c r="LZ57" s="619">
        <v>958439.01</v>
      </c>
      <c r="MB57" s="619">
        <v>4339453.4000000004</v>
      </c>
      <c r="MC57" s="619">
        <v>4299099.5</v>
      </c>
      <c r="MF57" s="619">
        <v>192000</v>
      </c>
      <c r="MG57" s="619">
        <v>1820.02</v>
      </c>
      <c r="MH57" s="619">
        <v>113033.34</v>
      </c>
      <c r="MI57" s="619">
        <v>169766767.98000002</v>
      </c>
      <c r="MJ57" s="619">
        <v>85000</v>
      </c>
      <c r="MK57" s="619">
        <v>249951</v>
      </c>
      <c r="ML57" s="619">
        <v>1004918.39</v>
      </c>
      <c r="MM57" s="619">
        <v>0</v>
      </c>
      <c r="MN57" s="619">
        <v>1385632.98</v>
      </c>
      <c r="MO57" s="619">
        <v>10000</v>
      </c>
      <c r="MP57" s="619">
        <v>149851.39000000001</v>
      </c>
      <c r="MQ57" s="619">
        <v>8553117.5300000012</v>
      </c>
      <c r="MR57" s="619">
        <v>150513.08000000002</v>
      </c>
      <c r="MS57" s="619">
        <v>542957.5</v>
      </c>
      <c r="MT57" s="619">
        <v>751398.9</v>
      </c>
      <c r="MU57" s="619">
        <v>79792092.819999993</v>
      </c>
      <c r="MW57" s="619">
        <v>42300</v>
      </c>
      <c r="MY57" s="619">
        <v>1693100.85</v>
      </c>
      <c r="MZ57" s="619">
        <v>656551.84000000008</v>
      </c>
      <c r="NA57" s="619">
        <v>1036670.87</v>
      </c>
      <c r="NB57" s="619">
        <v>63664.99</v>
      </c>
      <c r="NC57" s="619">
        <v>539337.49</v>
      </c>
      <c r="ND57" s="619">
        <v>0</v>
      </c>
      <c r="NE57" s="619">
        <v>520636.02</v>
      </c>
      <c r="NF57" s="619">
        <v>103796097.52999999</v>
      </c>
      <c r="NG57" s="619">
        <v>5753000</v>
      </c>
      <c r="NH57" s="619">
        <v>692879.49</v>
      </c>
      <c r="NI57" s="619">
        <v>4577000</v>
      </c>
      <c r="NJ57" s="619">
        <v>129450.29</v>
      </c>
      <c r="NK57" s="619">
        <v>6020101.7999999998</v>
      </c>
      <c r="NL57" s="619">
        <v>20310652.090000004</v>
      </c>
      <c r="NM57" s="619">
        <v>12666030.08</v>
      </c>
      <c r="NO57" s="619">
        <v>122683.85</v>
      </c>
      <c r="NP57" s="619">
        <v>0</v>
      </c>
      <c r="NQ57" s="619">
        <v>1608667.94</v>
      </c>
      <c r="NR57" s="619">
        <v>14941432.65</v>
      </c>
      <c r="NS57" s="619">
        <v>0</v>
      </c>
      <c r="NT57" s="619">
        <v>40000</v>
      </c>
      <c r="NU57" s="619">
        <v>27501.09</v>
      </c>
      <c r="NV57" s="619">
        <v>468301.81000000006</v>
      </c>
      <c r="NW57" s="619">
        <v>14.06</v>
      </c>
      <c r="NX57" s="619">
        <v>1093820</v>
      </c>
      <c r="NY57" s="619">
        <v>31079293.949999999</v>
      </c>
      <c r="NZ57" s="619">
        <v>5964443.6500000004</v>
      </c>
      <c r="OA57" s="619">
        <v>1932410</v>
      </c>
      <c r="OB57" s="619">
        <v>370300</v>
      </c>
      <c r="OC57" s="619">
        <v>0</v>
      </c>
      <c r="OD57" s="619">
        <v>1223215.9099999999</v>
      </c>
      <c r="OF57" s="619">
        <v>25528070.879999999</v>
      </c>
      <c r="OG57" s="619">
        <v>578644.80000000005</v>
      </c>
      <c r="OH57" s="619">
        <v>505213.87</v>
      </c>
      <c r="OI57" s="619">
        <v>224757.75</v>
      </c>
      <c r="OJ57" s="619">
        <v>2319228.09</v>
      </c>
      <c r="OK57" s="619">
        <v>253877.63</v>
      </c>
      <c r="OL57" s="619">
        <v>8714900</v>
      </c>
      <c r="OM57" s="619">
        <v>100000</v>
      </c>
      <c r="OO57" s="619">
        <v>733145.43</v>
      </c>
      <c r="OQ57" s="619">
        <v>683576</v>
      </c>
      <c r="OR57" s="619">
        <v>980960</v>
      </c>
      <c r="OS57" s="619">
        <v>129145.42</v>
      </c>
      <c r="OT57" s="619">
        <v>987069.45000000007</v>
      </c>
      <c r="OU57" s="619">
        <v>1708245.9400000002</v>
      </c>
      <c r="OV57" s="619">
        <v>571926.31999999995</v>
      </c>
      <c r="OW57" s="619">
        <v>56111.18</v>
      </c>
      <c r="OX57" s="619">
        <v>633561.12</v>
      </c>
      <c r="OY57" s="619">
        <v>161193.98000000001</v>
      </c>
      <c r="OZ57" s="619">
        <v>23397880.550000001</v>
      </c>
      <c r="PA57" s="619">
        <v>2265915.39</v>
      </c>
      <c r="PB57" s="619">
        <v>59835</v>
      </c>
      <c r="PC57" s="619">
        <v>12824453.450000001</v>
      </c>
      <c r="PD57" s="619">
        <v>41732257.190000005</v>
      </c>
      <c r="PG57" s="619">
        <v>415.41</v>
      </c>
      <c r="PI57" s="619">
        <v>906527</v>
      </c>
      <c r="PK57" s="619">
        <v>231446</v>
      </c>
      <c r="PL57" s="619">
        <v>134802.6</v>
      </c>
      <c r="PM57" s="619">
        <v>0</v>
      </c>
      <c r="PN57" s="619">
        <v>2913460.9</v>
      </c>
      <c r="PO57" s="619">
        <v>22355742.699999999</v>
      </c>
      <c r="PP57" s="619">
        <v>440745.68</v>
      </c>
      <c r="PQ57" s="619">
        <v>11698778.369999999</v>
      </c>
      <c r="PR57" s="619">
        <v>573469.80000000005</v>
      </c>
      <c r="PS57" s="619">
        <v>1220957.6000000001</v>
      </c>
      <c r="PV57" s="619">
        <v>47101825.299999997</v>
      </c>
      <c r="PZ57" s="619">
        <v>174646</v>
      </c>
      <c r="QA57" s="619">
        <v>140780</v>
      </c>
      <c r="QB57" s="619">
        <v>1192727</v>
      </c>
      <c r="QC57" s="619">
        <v>1492737</v>
      </c>
      <c r="QD57" s="619">
        <v>78.33</v>
      </c>
      <c r="QE57" s="619">
        <v>12500</v>
      </c>
      <c r="QF57" s="619">
        <v>526833.65</v>
      </c>
      <c r="QG57" s="619">
        <v>2761.24</v>
      </c>
      <c r="QH57" s="619">
        <v>349200</v>
      </c>
      <c r="QI57" s="619">
        <v>1214280.9800000002</v>
      </c>
      <c r="QL57" s="619">
        <v>537596.94999999995</v>
      </c>
      <c r="QN57" s="619">
        <v>0</v>
      </c>
      <c r="QP57" s="619">
        <v>1669024.88</v>
      </c>
      <c r="QQ57" s="619">
        <v>54500</v>
      </c>
      <c r="QR57" s="619">
        <v>259661.83</v>
      </c>
      <c r="QS57" s="619">
        <v>0</v>
      </c>
      <c r="QU57" s="619">
        <v>300845</v>
      </c>
      <c r="QV57" s="619">
        <v>37131357.360000014</v>
      </c>
      <c r="QW57" s="619">
        <v>271195</v>
      </c>
      <c r="QY57" s="619">
        <v>61160</v>
      </c>
      <c r="QZ57" s="619">
        <v>0</v>
      </c>
      <c r="RA57" s="619">
        <v>1094552.5</v>
      </c>
      <c r="RB57" s="619">
        <v>4100</v>
      </c>
      <c r="RC57" s="619">
        <v>1284705.46</v>
      </c>
      <c r="RE57" s="619">
        <v>175244</v>
      </c>
      <c r="RG57" s="619">
        <v>181060</v>
      </c>
      <c r="RH57" s="619">
        <v>170154</v>
      </c>
      <c r="RI57" s="619">
        <v>78622288.170000002</v>
      </c>
      <c r="RJ57" s="619">
        <v>1743554.08</v>
      </c>
      <c r="RK57" s="619">
        <v>127818.58</v>
      </c>
      <c r="RL57" s="619">
        <v>3773270.43</v>
      </c>
      <c r="RM57" s="619">
        <v>530751</v>
      </c>
      <c r="RO57" s="619">
        <v>261768.98</v>
      </c>
      <c r="RP57" s="619">
        <v>211706.38</v>
      </c>
      <c r="RQ57" s="619">
        <v>640413</v>
      </c>
      <c r="RR57" s="619">
        <v>0</v>
      </c>
      <c r="RS57" s="619">
        <v>521195.9</v>
      </c>
      <c r="RT57" s="619">
        <v>97975.35</v>
      </c>
      <c r="RU57" s="619">
        <v>15300</v>
      </c>
      <c r="RX57" s="619">
        <v>67434.789999999994</v>
      </c>
      <c r="RZ57" s="619">
        <v>20700</v>
      </c>
      <c r="SA57" s="619">
        <v>297.35000000000002</v>
      </c>
      <c r="SB57" s="619">
        <v>2000</v>
      </c>
      <c r="SC57" s="619">
        <v>6668090</v>
      </c>
      <c r="SD57" s="619">
        <v>390970</v>
      </c>
      <c r="SE57" s="619">
        <v>349970.19</v>
      </c>
      <c r="SF57" s="619">
        <v>395364</v>
      </c>
      <c r="SG57" s="619">
        <v>181300</v>
      </c>
      <c r="SH57" s="619">
        <v>195091.3</v>
      </c>
      <c r="SI57" s="619">
        <v>1146581.05</v>
      </c>
      <c r="SJ57" s="619">
        <v>937717.16</v>
      </c>
      <c r="SK57" s="619">
        <v>99425</v>
      </c>
      <c r="SL57" s="619">
        <v>2779943.09</v>
      </c>
      <c r="SM57" s="619">
        <v>486801.03</v>
      </c>
      <c r="SN57" s="619">
        <v>0</v>
      </c>
      <c r="SO57" s="619">
        <v>5093214.66</v>
      </c>
      <c r="SP57" s="619">
        <v>1555128.63</v>
      </c>
      <c r="SQ57" s="619">
        <v>1167855.58</v>
      </c>
      <c r="SR57" s="619">
        <v>1640582.78</v>
      </c>
      <c r="SS57" s="619">
        <v>866838.25</v>
      </c>
      <c r="ST57" s="619">
        <v>1471047.48</v>
      </c>
      <c r="SU57" s="619">
        <v>2457251.2000000002</v>
      </c>
      <c r="SW57" s="619">
        <v>76020</v>
      </c>
      <c r="SX57" s="619">
        <v>1868268.02</v>
      </c>
      <c r="SY57" s="619">
        <v>122191.76</v>
      </c>
      <c r="SZ57" s="619">
        <v>2376297.09</v>
      </c>
      <c r="TA57" s="619">
        <v>652031.56000000006</v>
      </c>
      <c r="TB57" s="619">
        <v>1173539.33</v>
      </c>
      <c r="TC57" s="619">
        <v>380620.13</v>
      </c>
      <c r="TD57" s="619">
        <v>255670</v>
      </c>
      <c r="TE57" s="619">
        <v>432577.74</v>
      </c>
      <c r="TF57" s="619">
        <v>1567689.62</v>
      </c>
      <c r="TG57" s="619">
        <v>52000</v>
      </c>
      <c r="TH57" s="619">
        <v>3135340.76</v>
      </c>
      <c r="TI57" s="619">
        <v>536560.16</v>
      </c>
      <c r="TJ57" s="619">
        <v>170524.31</v>
      </c>
      <c r="TK57" s="619">
        <v>2943850.88</v>
      </c>
      <c r="TL57" s="619">
        <v>110603.57</v>
      </c>
      <c r="TM57" s="619">
        <v>290400</v>
      </c>
      <c r="TN57" s="619">
        <v>33850</v>
      </c>
      <c r="TO57" s="619">
        <v>126007.19</v>
      </c>
      <c r="TP57" s="619">
        <v>10000</v>
      </c>
      <c r="TQ57" s="619">
        <v>160153.79999999999</v>
      </c>
      <c r="TR57" s="619">
        <v>2654985.0299999998</v>
      </c>
      <c r="TS57" s="619">
        <v>14900</v>
      </c>
      <c r="TT57" s="619">
        <v>234629.59</v>
      </c>
      <c r="TU57" s="619">
        <v>651054.66</v>
      </c>
      <c r="TV57" s="619">
        <v>1207658.6399999999</v>
      </c>
      <c r="TW57" s="619">
        <v>190650</v>
      </c>
      <c r="TX57" s="619">
        <v>655573.51</v>
      </c>
      <c r="TY57" s="619">
        <v>435498.28</v>
      </c>
      <c r="TZ57" s="619">
        <v>0</v>
      </c>
      <c r="UA57" s="619">
        <v>1856179.8</v>
      </c>
      <c r="UB57" s="619">
        <v>137346.88</v>
      </c>
      <c r="UC57" s="619">
        <v>428000</v>
      </c>
      <c r="UD57" s="619">
        <v>1006858.88</v>
      </c>
      <c r="UE57" s="619">
        <v>0</v>
      </c>
      <c r="UF57" s="619">
        <v>2847296.52</v>
      </c>
      <c r="UG57" s="619">
        <v>12501758.060000001</v>
      </c>
      <c r="UI57" s="619">
        <v>407085</v>
      </c>
      <c r="UJ57" s="619">
        <v>29844</v>
      </c>
      <c r="UK57" s="619">
        <v>209818.64</v>
      </c>
      <c r="UL57" s="619">
        <v>1691060.8199999998</v>
      </c>
      <c r="UM57" s="619">
        <v>1413899.9100000001</v>
      </c>
      <c r="UN57" s="619">
        <v>1142456.73</v>
      </c>
      <c r="UO57" s="619">
        <v>2106678.71</v>
      </c>
      <c r="UP57" s="619">
        <v>687882.91999999993</v>
      </c>
      <c r="UQ57" s="619">
        <v>2577288.19</v>
      </c>
      <c r="UR57" s="619">
        <v>62500349.090000004</v>
      </c>
      <c r="US57" s="619">
        <v>532499.98</v>
      </c>
      <c r="UU57" s="619">
        <v>980456.95</v>
      </c>
      <c r="UV57" s="619">
        <v>191626.7</v>
      </c>
      <c r="UW57" s="619">
        <v>420886.7</v>
      </c>
      <c r="UX57" s="619">
        <v>7260319.0599999996</v>
      </c>
      <c r="UY57" s="619">
        <v>259800</v>
      </c>
      <c r="VA57" s="619">
        <v>1197324.92</v>
      </c>
      <c r="VB57" s="619">
        <v>1139379.31</v>
      </c>
      <c r="VC57" s="619">
        <v>575986.29</v>
      </c>
      <c r="VD57" s="619">
        <v>1642010</v>
      </c>
      <c r="VE57" s="619">
        <v>918283.4</v>
      </c>
      <c r="VF57" s="619">
        <v>106718</v>
      </c>
      <c r="VG57" s="619">
        <v>588280.38</v>
      </c>
      <c r="VH57" s="619">
        <v>620565.77</v>
      </c>
      <c r="VI57" s="619">
        <v>408723.65</v>
      </c>
      <c r="VJ57" s="619">
        <v>1144419.52</v>
      </c>
      <c r="VK57" s="619">
        <v>325103.56</v>
      </c>
      <c r="VL57" s="619">
        <v>110644</v>
      </c>
      <c r="VM57" s="619">
        <v>2655642</v>
      </c>
      <c r="VN57" s="619">
        <v>1001686.6</v>
      </c>
      <c r="VO57" s="619">
        <v>621461.68000000005</v>
      </c>
      <c r="VP57" s="619">
        <v>618404.63</v>
      </c>
      <c r="VQ57" s="619">
        <v>1800000</v>
      </c>
      <c r="VR57" s="619">
        <v>825840</v>
      </c>
      <c r="VS57" s="619">
        <v>5475349.6600000001</v>
      </c>
      <c r="VT57" s="619">
        <v>9389806.8900000006</v>
      </c>
      <c r="VU57" s="619">
        <v>1188397.9000000001</v>
      </c>
      <c r="VV57" s="619">
        <v>2071207.04</v>
      </c>
      <c r="VW57" s="619">
        <v>1734960.47</v>
      </c>
      <c r="VX57" s="619">
        <v>882107.9</v>
      </c>
      <c r="VY57" s="619">
        <v>74050</v>
      </c>
      <c r="VZ57" s="619">
        <v>1566661.99</v>
      </c>
      <c r="WA57" s="619">
        <v>51598.879999999997</v>
      </c>
      <c r="WC57" s="619">
        <v>1682256.43</v>
      </c>
      <c r="WD57" s="619">
        <v>1133112</v>
      </c>
      <c r="WE57" s="619">
        <v>2512342.7999999998</v>
      </c>
      <c r="WG57" s="619">
        <v>1.92</v>
      </c>
      <c r="WH57" s="619">
        <v>983587.75</v>
      </c>
      <c r="WI57" s="619">
        <v>26768502.920000002</v>
      </c>
      <c r="WJ57" s="619">
        <v>1120932.3599999999</v>
      </c>
      <c r="WK57" s="619">
        <v>586609.68999999994</v>
      </c>
      <c r="WL57" s="619">
        <v>2249803.77</v>
      </c>
      <c r="WM57" s="619">
        <v>563300</v>
      </c>
      <c r="WN57" s="619">
        <v>3020851.2899999996</v>
      </c>
      <c r="WO57" s="619">
        <v>382149.65</v>
      </c>
      <c r="WP57" s="619">
        <v>3373970.4</v>
      </c>
      <c r="WQ57" s="619">
        <v>3292634.34</v>
      </c>
      <c r="WR57" s="619">
        <v>494454.26</v>
      </c>
      <c r="WS57" s="619">
        <v>315249.68</v>
      </c>
      <c r="WT57" s="619">
        <v>794290</v>
      </c>
      <c r="WU57" s="619">
        <v>3933608.79</v>
      </c>
      <c r="WV57" s="619">
        <v>3693022.15</v>
      </c>
      <c r="WW57" s="619">
        <v>1320000</v>
      </c>
      <c r="WX57" s="619">
        <v>296451.21000000002</v>
      </c>
      <c r="WY57" s="619">
        <v>1784351.1</v>
      </c>
      <c r="WZ57" s="619">
        <v>748570.19</v>
      </c>
      <c r="XA57" s="619">
        <v>3390897.23</v>
      </c>
      <c r="XC57" s="619">
        <v>76800</v>
      </c>
      <c r="XD57" s="619">
        <v>1273942</v>
      </c>
      <c r="XE57" s="619">
        <v>394510.24</v>
      </c>
      <c r="XF57" s="619">
        <v>1366303.33</v>
      </c>
      <c r="XH57" s="619">
        <v>0</v>
      </c>
      <c r="XI57" s="619">
        <v>82125</v>
      </c>
      <c r="XJ57" s="619">
        <v>26010925.780000001</v>
      </c>
      <c r="XK57" s="619">
        <v>1445860.66</v>
      </c>
      <c r="XL57" s="619">
        <v>741002</v>
      </c>
      <c r="XM57" s="619">
        <v>2473639.12</v>
      </c>
      <c r="XN57" s="619">
        <v>944519</v>
      </c>
      <c r="XO57" s="619">
        <v>130850.18</v>
      </c>
      <c r="XP57" s="619">
        <v>807783.6</v>
      </c>
      <c r="XQ57" s="619">
        <v>722600.45</v>
      </c>
      <c r="XR57" s="619">
        <v>261696</v>
      </c>
      <c r="XS57" s="619">
        <v>300633.84999999998</v>
      </c>
      <c r="XT57" s="619">
        <v>3353584.74</v>
      </c>
      <c r="XU57" s="619">
        <v>829604</v>
      </c>
      <c r="XV57" s="619">
        <v>409589.61</v>
      </c>
      <c r="XW57" s="619">
        <v>680895</v>
      </c>
      <c r="XX57" s="619">
        <v>1082003.3</v>
      </c>
      <c r="XY57" s="619">
        <v>495151</v>
      </c>
      <c r="XZ57" s="619">
        <v>397138.83</v>
      </c>
      <c r="YA57" s="619">
        <v>383807.3</v>
      </c>
      <c r="YB57" s="619">
        <v>520519.6</v>
      </c>
      <c r="YC57" s="619">
        <v>524349.28</v>
      </c>
      <c r="YD57" s="619">
        <v>389892</v>
      </c>
      <c r="YE57" s="619">
        <v>1771847.31</v>
      </c>
      <c r="YF57" s="619">
        <v>543339</v>
      </c>
      <c r="YG57" s="619">
        <v>24780484.310000002</v>
      </c>
      <c r="YH57" s="619">
        <v>344466</v>
      </c>
      <c r="YJ57" s="619">
        <v>330160</v>
      </c>
      <c r="YK57" s="619">
        <v>1105021.26</v>
      </c>
      <c r="YL57" s="619">
        <v>336655</v>
      </c>
      <c r="YM57" s="619">
        <v>5000</v>
      </c>
      <c r="YN57" s="619">
        <v>443770</v>
      </c>
      <c r="YO57" s="619">
        <v>909018</v>
      </c>
      <c r="YP57" s="619">
        <v>351010</v>
      </c>
      <c r="YQ57" s="619">
        <v>1202413</v>
      </c>
      <c r="YR57" s="619">
        <v>1366185</v>
      </c>
      <c r="YS57" s="619">
        <v>1522000</v>
      </c>
      <c r="YT57" s="619">
        <v>387650</v>
      </c>
      <c r="YU57" s="619">
        <v>543972.02</v>
      </c>
      <c r="YV57" s="619">
        <v>773673.74</v>
      </c>
      <c r="YW57" s="619">
        <v>242780</v>
      </c>
      <c r="YX57" s="619">
        <v>13847049.449999999</v>
      </c>
      <c r="YY57" s="619">
        <v>1599000</v>
      </c>
      <c r="YZ57" s="619">
        <v>0</v>
      </c>
      <c r="ZB57" s="619">
        <v>4538450</v>
      </c>
      <c r="ZC57" s="619">
        <v>23337.87</v>
      </c>
      <c r="ZD57" s="619">
        <v>154217.41</v>
      </c>
      <c r="ZE57" s="619">
        <v>446883.75</v>
      </c>
      <c r="ZF57" s="619">
        <v>4725.93</v>
      </c>
      <c r="ZG57" s="619">
        <v>230347.03000000003</v>
      </c>
      <c r="ZH57" s="619">
        <v>0</v>
      </c>
      <c r="ZI57" s="619">
        <v>800534.7</v>
      </c>
      <c r="ZK57" s="619">
        <v>1105877.3999999999</v>
      </c>
      <c r="ZL57" s="619">
        <v>258.95</v>
      </c>
      <c r="ZN57" s="619">
        <v>18244381.699999999</v>
      </c>
      <c r="ZO57" s="619">
        <v>844460.08</v>
      </c>
      <c r="ZP57" s="619">
        <v>2160673.6999999997</v>
      </c>
      <c r="ZQ57" s="619">
        <v>3790447.47</v>
      </c>
      <c r="ZR57" s="619">
        <v>1797.94</v>
      </c>
      <c r="ZS57" s="619">
        <v>3270246.36</v>
      </c>
      <c r="ZT57" s="619">
        <v>260115</v>
      </c>
      <c r="ZU57" s="619">
        <v>10308002.850000001</v>
      </c>
      <c r="ZV57" s="619">
        <v>6493347.0200000005</v>
      </c>
      <c r="ZW57" s="619">
        <v>6558300.79</v>
      </c>
      <c r="ZX57" s="619">
        <v>788306.83000000007</v>
      </c>
      <c r="ZY57" s="619">
        <v>2131469.46</v>
      </c>
      <c r="ZZ57" s="619">
        <v>431759.42000000004</v>
      </c>
      <c r="AAA57" s="619">
        <v>0</v>
      </c>
      <c r="AAB57" s="619">
        <v>749686.43</v>
      </c>
      <c r="AAC57" s="619">
        <v>667.25</v>
      </c>
      <c r="AAD57" s="619">
        <v>1618231.82</v>
      </c>
      <c r="AAE57" s="619">
        <v>0</v>
      </c>
      <c r="AAF57" s="619">
        <v>1031596.84</v>
      </c>
      <c r="AAG57" s="619">
        <v>4525495.1599999992</v>
      </c>
      <c r="AAH57" s="619">
        <v>1542421.93</v>
      </c>
      <c r="AAI57" s="619">
        <v>303176.31</v>
      </c>
      <c r="AAJ57" s="619">
        <v>4770745.03</v>
      </c>
      <c r="AAK57" s="619">
        <v>881467.48</v>
      </c>
      <c r="AAL57" s="619">
        <v>17840.75</v>
      </c>
      <c r="AAM57" s="619">
        <v>362283.5</v>
      </c>
      <c r="AAN57" s="619">
        <v>96533.34</v>
      </c>
      <c r="AAO57" s="619">
        <v>3777205.32</v>
      </c>
      <c r="AAP57" s="619">
        <v>857104.42</v>
      </c>
      <c r="AAQ57" s="619">
        <v>183521766.34999999</v>
      </c>
      <c r="AAR57" s="619">
        <v>201980</v>
      </c>
      <c r="AAS57" s="619">
        <v>997797.25</v>
      </c>
      <c r="AAT57" s="619">
        <v>433524</v>
      </c>
      <c r="AAU57" s="619">
        <v>574586.65</v>
      </c>
      <c r="AAV57" s="619">
        <v>155636.88</v>
      </c>
      <c r="AAW57" s="619">
        <v>16000</v>
      </c>
      <c r="AAX57" s="619">
        <v>0</v>
      </c>
      <c r="AAY57" s="619">
        <v>2876764.11</v>
      </c>
      <c r="AAZ57" s="619">
        <v>79954</v>
      </c>
      <c r="ABA57" s="619">
        <v>1020601.31</v>
      </c>
      <c r="ABB57" s="619">
        <v>298350</v>
      </c>
      <c r="ABC57" s="619">
        <v>11500</v>
      </c>
      <c r="ABD57" s="619">
        <v>75400</v>
      </c>
      <c r="ABE57" s="619">
        <v>552126.49</v>
      </c>
      <c r="ABF57" s="619">
        <v>0</v>
      </c>
      <c r="ABG57" s="619">
        <v>704384.59</v>
      </c>
      <c r="ABH57" s="619">
        <v>6751589.1100000003</v>
      </c>
      <c r="ABI57" s="619">
        <v>236588.03</v>
      </c>
      <c r="ABJ57" s="619">
        <v>4272132.46</v>
      </c>
      <c r="ABK57" s="619">
        <v>3358672.4</v>
      </c>
      <c r="ABL57" s="619">
        <v>215150</v>
      </c>
      <c r="ABM57" s="619">
        <v>300119.32</v>
      </c>
      <c r="ABO57" s="619">
        <v>487962.94</v>
      </c>
      <c r="ABP57" s="619">
        <v>9205</v>
      </c>
      <c r="ABQ57" s="619">
        <v>25850120.649999999</v>
      </c>
      <c r="ABR57" s="619">
        <v>6924620.5999999996</v>
      </c>
      <c r="ABS57" s="619">
        <v>252648.41</v>
      </c>
      <c r="ABU57" s="619">
        <v>5269634.5199999996</v>
      </c>
      <c r="ABV57" s="619">
        <v>826003.16</v>
      </c>
      <c r="ABW57" s="619">
        <v>1929251.1400000001</v>
      </c>
      <c r="ABX57" s="619">
        <v>953383.98</v>
      </c>
      <c r="ABY57" s="619">
        <v>0</v>
      </c>
      <c r="ABZ57" s="619">
        <v>3670377.2399999998</v>
      </c>
      <c r="ACA57" s="619">
        <v>78000</v>
      </c>
      <c r="ACB57" s="619">
        <v>7667489.46</v>
      </c>
      <c r="ACC57" s="619">
        <v>67740</v>
      </c>
      <c r="ACD57" s="619">
        <v>88733</v>
      </c>
      <c r="ACE57" s="619">
        <v>802894</v>
      </c>
      <c r="ACF57" s="619">
        <v>100133</v>
      </c>
      <c r="ACG57" s="619">
        <v>20328.98</v>
      </c>
      <c r="ACH57" s="619">
        <v>26179</v>
      </c>
      <c r="ACI57" s="619">
        <v>469874</v>
      </c>
      <c r="ACJ57" s="619">
        <v>321625</v>
      </c>
      <c r="ACK57" s="619">
        <v>246719523.19999999</v>
      </c>
      <c r="ACL57" s="619">
        <v>1007692.84</v>
      </c>
      <c r="ACM57" s="619">
        <v>294868</v>
      </c>
      <c r="ACP57" s="619">
        <v>0</v>
      </c>
      <c r="ACQ57" s="619">
        <v>587467.53</v>
      </c>
      <c r="ACR57" s="619">
        <v>2484517.1</v>
      </c>
      <c r="ACS57" s="619">
        <v>80747.83</v>
      </c>
      <c r="ACT57" s="619">
        <v>90060</v>
      </c>
      <c r="ACU57" s="619">
        <v>10000000</v>
      </c>
      <c r="ACX57" s="619">
        <v>936000</v>
      </c>
      <c r="ACY57" s="619">
        <v>8604415</v>
      </c>
      <c r="ACZ57" s="619">
        <v>2196175.52</v>
      </c>
      <c r="ADA57" s="619">
        <v>3126804.47</v>
      </c>
      <c r="ADB57" s="619">
        <v>390296.07</v>
      </c>
      <c r="ADC57" s="619">
        <v>57307.25</v>
      </c>
      <c r="ADE57" s="619">
        <v>645296.79</v>
      </c>
      <c r="ADF57" s="619">
        <v>800000</v>
      </c>
      <c r="ADG57" s="619">
        <v>0</v>
      </c>
      <c r="ADI57" s="619">
        <v>1611997.86</v>
      </c>
      <c r="ADJ57" s="619">
        <v>2128579.5699999998</v>
      </c>
      <c r="ADK57" s="619">
        <v>308615.71999999997</v>
      </c>
      <c r="ADM57" s="619">
        <v>4474574.71</v>
      </c>
      <c r="ADN57" s="619">
        <v>1482799.28</v>
      </c>
      <c r="ADO57" s="619">
        <v>58894.630000000005</v>
      </c>
      <c r="ADP57" s="619">
        <v>527013.09</v>
      </c>
      <c r="ADQ57" s="619">
        <v>41612419.719999999</v>
      </c>
      <c r="ADR57" s="619">
        <v>963875.73</v>
      </c>
      <c r="ADS57" s="619">
        <v>783291.17999999993</v>
      </c>
      <c r="ADT57" s="619">
        <v>0</v>
      </c>
      <c r="ADU57" s="619">
        <v>1113748.22</v>
      </c>
      <c r="ADV57" s="619">
        <v>0</v>
      </c>
      <c r="ADY57" s="619">
        <v>0</v>
      </c>
      <c r="ADZ57" s="619">
        <v>199978</v>
      </c>
      <c r="AEA57" s="619">
        <v>79456822.75999999</v>
      </c>
      <c r="AEB57" s="619">
        <v>6708831.4900000002</v>
      </c>
      <c r="AEC57" s="619">
        <v>473206.78</v>
      </c>
      <c r="AED57" s="619">
        <v>2404238.86</v>
      </c>
      <c r="AEE57" s="619">
        <v>4467423.8600000003</v>
      </c>
      <c r="AEF57" s="619">
        <v>0</v>
      </c>
      <c r="AEG57" s="619">
        <v>858094.69000000006</v>
      </c>
      <c r="AEH57" s="619">
        <v>112000</v>
      </c>
      <c r="AEI57" s="619">
        <v>1011763.23</v>
      </c>
      <c r="AEK57" s="619">
        <v>738853.12</v>
      </c>
      <c r="AEM57" s="619">
        <v>144318.53999999998</v>
      </c>
      <c r="AEN57" s="619">
        <v>0</v>
      </c>
      <c r="AEO57" s="619">
        <v>1150574.01</v>
      </c>
      <c r="AEQ57" s="619">
        <v>656027.25</v>
      </c>
      <c r="AER57" s="619">
        <v>129868.95</v>
      </c>
      <c r="AES57" s="619">
        <v>369047.77</v>
      </c>
      <c r="AET57" s="619">
        <v>3041690.84</v>
      </c>
      <c r="AEU57" s="619">
        <v>68468216.640000001</v>
      </c>
      <c r="AEV57" s="619">
        <v>2426966.37</v>
      </c>
      <c r="AEW57" s="619">
        <v>709111.48</v>
      </c>
      <c r="AEX57" s="619">
        <v>803666.51</v>
      </c>
      <c r="AEY57" s="619">
        <v>710913.11</v>
      </c>
      <c r="AEZ57" s="619">
        <v>3410582.93</v>
      </c>
      <c r="AFA57" s="619">
        <v>300000</v>
      </c>
      <c r="AFB57" s="619">
        <v>471629.43</v>
      </c>
      <c r="AFC57" s="619">
        <v>331513.02</v>
      </c>
      <c r="AFD57" s="619">
        <v>402280</v>
      </c>
      <c r="AFE57" s="619">
        <v>21599551</v>
      </c>
      <c r="AFF57" s="619">
        <v>50040723.440000005</v>
      </c>
      <c r="AFG57" s="619">
        <v>2369249.89</v>
      </c>
      <c r="AFH57" s="619">
        <v>1118234.42</v>
      </c>
      <c r="AFI57" s="619">
        <v>93800</v>
      </c>
      <c r="AFJ57" s="619">
        <v>3664350.2</v>
      </c>
      <c r="AFK57" s="619">
        <v>505633.63</v>
      </c>
      <c r="AFL57" s="619">
        <v>691352.04</v>
      </c>
      <c r="AFM57" s="619">
        <v>0</v>
      </c>
      <c r="AFO57" s="619">
        <v>1915203.72</v>
      </c>
      <c r="AFP57" s="619">
        <v>994849.11</v>
      </c>
      <c r="AFQ57" s="619">
        <v>2915206.61</v>
      </c>
      <c r="AFR57" s="619">
        <v>11859629.720000001</v>
      </c>
      <c r="AFS57" s="619">
        <v>42300</v>
      </c>
      <c r="AFU57" s="619">
        <v>198175.92</v>
      </c>
      <c r="AFV57" s="619">
        <v>0</v>
      </c>
      <c r="AFW57" s="619">
        <v>422410.58</v>
      </c>
      <c r="AFX57" s="619">
        <v>36225</v>
      </c>
      <c r="AFY57" s="619">
        <v>0</v>
      </c>
      <c r="AFZ57" s="619">
        <v>5606.83</v>
      </c>
      <c r="AGB57" s="619">
        <v>1140375</v>
      </c>
      <c r="AGC57" s="619">
        <v>4653</v>
      </c>
      <c r="AGD57" s="619">
        <v>1011524.3200000001</v>
      </c>
      <c r="AGE57" s="619">
        <v>531442.26</v>
      </c>
      <c r="AGF57" s="619">
        <v>928478.22</v>
      </c>
      <c r="AGG57" s="619">
        <v>157619.81</v>
      </c>
      <c r="AGH57" s="619">
        <v>49800</v>
      </c>
      <c r="AGI57" s="619">
        <v>440049.11</v>
      </c>
      <c r="AGJ57" s="619">
        <v>560210.47</v>
      </c>
      <c r="AGK57" s="619">
        <v>3740649.58</v>
      </c>
      <c r="AGL57" s="619">
        <v>384888.05</v>
      </c>
      <c r="AGM57" s="619">
        <v>92781.29</v>
      </c>
      <c r="AGN57" s="619">
        <v>34971.19</v>
      </c>
      <c r="AGO57" s="619">
        <v>44587984.229999997</v>
      </c>
      <c r="AGP57" s="619">
        <v>930137.22000000009</v>
      </c>
      <c r="AGQ57" s="619">
        <v>3528019.12</v>
      </c>
      <c r="AGR57" s="619">
        <v>66370.27</v>
      </c>
      <c r="AGS57" s="619">
        <v>91339.09</v>
      </c>
      <c r="AGT57" s="619">
        <v>17374.34</v>
      </c>
      <c r="AGU57" s="619">
        <v>44645</v>
      </c>
      <c r="AGW57" s="619">
        <v>2399525.75</v>
      </c>
      <c r="AGX57" s="619">
        <v>2964880.2199999997</v>
      </c>
      <c r="AGY57" s="619">
        <v>2701187.7800000003</v>
      </c>
      <c r="AGZ57" s="619">
        <v>28649713</v>
      </c>
      <c r="AHA57" s="619">
        <v>1286804.5900000001</v>
      </c>
      <c r="AHB57" s="619">
        <v>857314</v>
      </c>
      <c r="AHC57" s="619">
        <v>337516.9</v>
      </c>
      <c r="AHD57" s="619">
        <v>11606</v>
      </c>
      <c r="AHE57" s="619">
        <v>22040</v>
      </c>
      <c r="AHF57" s="619">
        <v>715735.6</v>
      </c>
      <c r="AHG57" s="619">
        <v>426.2</v>
      </c>
      <c r="AHH57" s="619">
        <v>1576888.8</v>
      </c>
      <c r="AHI57" s="619">
        <v>0</v>
      </c>
      <c r="AHJ57" s="619">
        <v>286969.94</v>
      </c>
      <c r="AHK57" s="619">
        <v>118388.17</v>
      </c>
      <c r="AHL57" s="619">
        <v>1130721.67</v>
      </c>
      <c r="AHM57" s="619">
        <v>3225628.59</v>
      </c>
      <c r="AHN57" s="619">
        <v>1628255.52</v>
      </c>
      <c r="AHO57" s="619">
        <v>45000</v>
      </c>
      <c r="AHP57" s="619">
        <v>310841.31</v>
      </c>
      <c r="AHQ57" s="619">
        <v>38628</v>
      </c>
      <c r="AHS57" s="613">
        <v>12492.64</v>
      </c>
      <c r="AHT57" s="613">
        <v>153957.29999999999</v>
      </c>
      <c r="AHU57" s="619">
        <f t="shared" si="940"/>
        <v>3708604308.900001</v>
      </c>
    </row>
    <row r="58" spans="1:909" x14ac:dyDescent="0.8">
      <c r="B58" s="618" t="s">
        <v>6054</v>
      </c>
      <c r="C58" s="619" t="s">
        <v>6055</v>
      </c>
      <c r="DD58" s="619">
        <v>308774.48</v>
      </c>
      <c r="DL58" s="619">
        <v>145769569.16999999</v>
      </c>
      <c r="GZ58" s="619">
        <v>16054.52</v>
      </c>
      <c r="HL58" s="619">
        <v>3430727.7</v>
      </c>
      <c r="JH58" s="619">
        <v>25578.59</v>
      </c>
      <c r="JP58" s="619">
        <v>31404005.98</v>
      </c>
      <c r="KS58" s="619">
        <v>1000000</v>
      </c>
      <c r="KY58" s="619">
        <v>117398.92</v>
      </c>
      <c r="LA58" s="619">
        <v>5518542.9399999995</v>
      </c>
      <c r="LJ58" s="619">
        <v>483065.12</v>
      </c>
      <c r="LY58" s="619">
        <v>1147297.6599999999</v>
      </c>
      <c r="QV58" s="619">
        <v>1274417.56</v>
      </c>
      <c r="ACK58" s="619">
        <v>477765.53</v>
      </c>
      <c r="ADQ58" s="619">
        <v>422832.77</v>
      </c>
      <c r="AEA58" s="619">
        <v>5401553.3300000001</v>
      </c>
      <c r="AFE58" s="619">
        <v>1822713.67</v>
      </c>
      <c r="AHQ58" s="619"/>
      <c r="AHU58" s="619">
        <f t="shared" si="940"/>
        <v>198620297.93999997</v>
      </c>
    </row>
    <row r="59" spans="1:909" x14ac:dyDescent="0.8">
      <c r="B59" s="96" t="s">
        <v>44</v>
      </c>
      <c r="C59" s="6" t="s">
        <v>6534</v>
      </c>
      <c r="D59" s="619">
        <f>SUM(D46:D58)</f>
        <v>737315626.55000007</v>
      </c>
      <c r="E59" s="619">
        <f t="shared" ref="E59:BQ59" si="941">SUM(E46:E58)</f>
        <v>24768903.07</v>
      </c>
      <c r="F59" s="619">
        <f t="shared" si="941"/>
        <v>27723007.09</v>
      </c>
      <c r="G59" s="619">
        <f t="shared" si="941"/>
        <v>3456992.6799999997</v>
      </c>
      <c r="H59" s="619">
        <f t="shared" si="941"/>
        <v>49321951.830000006</v>
      </c>
      <c r="I59" s="619">
        <f t="shared" si="941"/>
        <v>21269715.350000005</v>
      </c>
      <c r="J59" s="619">
        <f t="shared" si="941"/>
        <v>472209929.31</v>
      </c>
      <c r="K59" s="619">
        <f t="shared" si="941"/>
        <v>88614626.150000006</v>
      </c>
      <c r="L59" s="619">
        <f t="shared" si="941"/>
        <v>25611417.5</v>
      </c>
      <c r="M59" s="619">
        <f t="shared" si="941"/>
        <v>18151779.710000001</v>
      </c>
      <c r="N59" s="619">
        <f t="shared" si="941"/>
        <v>4702883.1100000003</v>
      </c>
      <c r="O59" s="619">
        <f t="shared" si="941"/>
        <v>16801102.919999998</v>
      </c>
      <c r="P59" s="619">
        <f t="shared" si="941"/>
        <v>163373726.52999997</v>
      </c>
      <c r="Q59" s="619">
        <f t="shared" si="941"/>
        <v>21332604.650000002</v>
      </c>
      <c r="R59" s="619">
        <f t="shared" si="941"/>
        <v>4707710.79</v>
      </c>
      <c r="S59" s="619">
        <f t="shared" si="941"/>
        <v>29586686.250000004</v>
      </c>
      <c r="T59" s="619">
        <f t="shared" si="941"/>
        <v>35503563.049999997</v>
      </c>
      <c r="U59" s="619">
        <f t="shared" si="941"/>
        <v>4063834.6900000004</v>
      </c>
      <c r="W59" s="619">
        <f t="shared" si="941"/>
        <v>929480595.70000005</v>
      </c>
      <c r="X59" s="619">
        <f t="shared" si="941"/>
        <v>75701867.689999998</v>
      </c>
      <c r="Y59" s="619">
        <f t="shared" si="941"/>
        <v>30538483.330000002</v>
      </c>
      <c r="Z59" s="619">
        <f t="shared" si="941"/>
        <v>111294982.25999998</v>
      </c>
      <c r="AA59" s="619">
        <f t="shared" si="941"/>
        <v>21897073.57</v>
      </c>
      <c r="AB59" s="619">
        <f t="shared" si="941"/>
        <v>32884137.959999997</v>
      </c>
      <c r="AC59" s="619">
        <f t="shared" si="941"/>
        <v>18657453.09</v>
      </c>
      <c r="AD59" s="619">
        <f t="shared" si="941"/>
        <v>48234914.579999998</v>
      </c>
      <c r="AE59" s="619">
        <f t="shared" si="941"/>
        <v>36874470.68999999</v>
      </c>
      <c r="AF59" s="619">
        <f t="shared" si="941"/>
        <v>19683821.009999998</v>
      </c>
      <c r="AG59" s="619">
        <f t="shared" si="941"/>
        <v>86861553.029999986</v>
      </c>
      <c r="AH59" s="619">
        <f t="shared" si="941"/>
        <v>38670343.960000001</v>
      </c>
      <c r="AI59" s="619">
        <f t="shared" si="941"/>
        <v>119779469.72</v>
      </c>
      <c r="AJ59" s="619">
        <f t="shared" si="941"/>
        <v>31268929.07</v>
      </c>
      <c r="AK59" s="619">
        <f t="shared" si="941"/>
        <v>26289241.580000002</v>
      </c>
      <c r="AL59" s="619">
        <f t="shared" si="941"/>
        <v>18202261.199999999</v>
      </c>
      <c r="AM59" s="619">
        <f t="shared" si="941"/>
        <v>65498262.439999998</v>
      </c>
      <c r="AN59" s="619">
        <f t="shared" si="941"/>
        <v>13384942.549999999</v>
      </c>
      <c r="AO59" s="619">
        <f t="shared" si="941"/>
        <v>76540612.150000006</v>
      </c>
      <c r="AP59" s="619">
        <f t="shared" si="941"/>
        <v>19943943.739999998</v>
      </c>
      <c r="AQ59" s="619">
        <f t="shared" si="941"/>
        <v>4986333.0600000005</v>
      </c>
      <c r="AR59" s="619">
        <f t="shared" si="941"/>
        <v>5951480.0099999998</v>
      </c>
      <c r="AS59" s="619">
        <f t="shared" si="941"/>
        <v>21977400.030000001</v>
      </c>
      <c r="AT59" s="619">
        <f t="shared" si="941"/>
        <v>7129102.0999999987</v>
      </c>
      <c r="AU59" s="619">
        <f t="shared" si="941"/>
        <v>183373293.94999999</v>
      </c>
      <c r="AV59" s="619">
        <f t="shared" si="941"/>
        <v>9362114.9800000004</v>
      </c>
      <c r="AW59" s="619">
        <f t="shared" si="941"/>
        <v>12789475.08</v>
      </c>
      <c r="AX59" s="619">
        <f t="shared" si="941"/>
        <v>8673583.0999999996</v>
      </c>
      <c r="AY59" s="619">
        <f t="shared" si="941"/>
        <v>16186525.670000002</v>
      </c>
      <c r="AZ59" s="619">
        <f t="shared" si="941"/>
        <v>17542157.939999998</v>
      </c>
      <c r="BA59" s="619">
        <f t="shared" si="941"/>
        <v>12120861.620000001</v>
      </c>
      <c r="BB59" s="619">
        <f t="shared" si="941"/>
        <v>15577718.040000001</v>
      </c>
      <c r="BC59" s="619">
        <f t="shared" si="941"/>
        <v>10486192.940000001</v>
      </c>
      <c r="BD59" s="619">
        <f t="shared" si="941"/>
        <v>13190455.539999999</v>
      </c>
      <c r="BE59" s="619">
        <f t="shared" si="941"/>
        <v>15958463.189999999</v>
      </c>
      <c r="BF59" s="619">
        <f t="shared" si="941"/>
        <v>2977211.0599999996</v>
      </c>
      <c r="BG59" s="619">
        <f t="shared" si="941"/>
        <v>30197211.960000001</v>
      </c>
      <c r="BH59" s="619">
        <f t="shared" si="941"/>
        <v>3737877.8800000004</v>
      </c>
      <c r="BI59" s="619">
        <f t="shared" si="941"/>
        <v>29600766.740000002</v>
      </c>
      <c r="BJ59" s="619">
        <f t="shared" si="941"/>
        <v>314542781.76000005</v>
      </c>
      <c r="BK59" s="619">
        <f t="shared" si="941"/>
        <v>138479411.78</v>
      </c>
      <c r="BL59" s="619">
        <f t="shared" si="941"/>
        <v>19718599.949999999</v>
      </c>
      <c r="BM59" s="619">
        <f t="shared" si="941"/>
        <v>12784932.759999998</v>
      </c>
      <c r="BN59" s="619">
        <f t="shared" si="941"/>
        <v>16978652.920000002</v>
      </c>
      <c r="BO59" s="619">
        <f t="shared" si="941"/>
        <v>22669764.940000001</v>
      </c>
      <c r="BP59" s="619">
        <f t="shared" si="941"/>
        <v>15190933.530000001</v>
      </c>
      <c r="BQ59" s="619">
        <f t="shared" si="941"/>
        <v>17479761.049999997</v>
      </c>
      <c r="BR59" s="619">
        <f t="shared" ref="BR59:EC59" si="942">SUM(BR46:BR58)</f>
        <v>15525872.369999999</v>
      </c>
      <c r="BS59" s="619">
        <f t="shared" si="942"/>
        <v>271671791.81999999</v>
      </c>
      <c r="BT59" s="619">
        <f t="shared" si="942"/>
        <v>12835708.799999999</v>
      </c>
      <c r="BU59" s="619">
        <f t="shared" si="942"/>
        <v>6458293.3700000001</v>
      </c>
      <c r="BV59" s="619">
        <f t="shared" si="942"/>
        <v>57187841.749999993</v>
      </c>
      <c r="BW59" s="619">
        <f t="shared" si="942"/>
        <v>17005552.119999997</v>
      </c>
      <c r="BX59" s="619">
        <f t="shared" si="942"/>
        <v>4137413.51</v>
      </c>
      <c r="BY59" s="619">
        <f t="shared" si="942"/>
        <v>15448684.989999998</v>
      </c>
      <c r="BZ59" s="619">
        <f t="shared" si="942"/>
        <v>8825849.0300000012</v>
      </c>
      <c r="CA59" s="619">
        <f t="shared" si="942"/>
        <v>136180649.20000002</v>
      </c>
      <c r="CB59" s="619">
        <f t="shared" si="942"/>
        <v>6609968.8200000003</v>
      </c>
      <c r="CC59" s="619">
        <f t="shared" si="942"/>
        <v>10002035.449999999</v>
      </c>
      <c r="CD59" s="619">
        <f t="shared" si="942"/>
        <v>26469903.669999994</v>
      </c>
      <c r="CE59" s="619">
        <f t="shared" si="942"/>
        <v>8941431.9800000004</v>
      </c>
      <c r="CF59" s="619">
        <f t="shared" si="942"/>
        <v>22141319.5</v>
      </c>
      <c r="CG59" s="619">
        <f t="shared" si="942"/>
        <v>6444163.21</v>
      </c>
      <c r="CH59" s="619">
        <f t="shared" si="942"/>
        <v>1556145031.3800001</v>
      </c>
      <c r="CI59" s="619">
        <f t="shared" si="942"/>
        <v>14513858.790000001</v>
      </c>
      <c r="CJ59" s="619">
        <f t="shared" si="942"/>
        <v>55263837.489999995</v>
      </c>
      <c r="CK59" s="619">
        <f t="shared" si="942"/>
        <v>9365578.8000000007</v>
      </c>
      <c r="CL59" s="619">
        <f t="shared" si="942"/>
        <v>34704614.759999998</v>
      </c>
      <c r="CM59" s="619">
        <f t="shared" si="942"/>
        <v>8593134.5</v>
      </c>
      <c r="CN59" s="619">
        <f t="shared" si="942"/>
        <v>13468235.630000001</v>
      </c>
      <c r="CO59" s="619">
        <f t="shared" si="942"/>
        <v>30845308.48</v>
      </c>
      <c r="CP59" s="619">
        <f t="shared" si="942"/>
        <v>16803993.409999996</v>
      </c>
      <c r="CQ59" s="619">
        <f t="shared" si="942"/>
        <v>11437747.4</v>
      </c>
      <c r="CR59" s="619">
        <f t="shared" si="942"/>
        <v>8718875.8800000008</v>
      </c>
      <c r="CS59" s="619">
        <f t="shared" si="942"/>
        <v>24556180.870000001</v>
      </c>
      <c r="CT59" s="619">
        <f t="shared" si="942"/>
        <v>9719274.5200000014</v>
      </c>
      <c r="CU59" s="619">
        <f t="shared" si="942"/>
        <v>352194969.06999999</v>
      </c>
      <c r="CV59" s="619">
        <f t="shared" si="942"/>
        <v>36103302.25</v>
      </c>
      <c r="CW59" s="619">
        <f t="shared" si="942"/>
        <v>28834708.859999999</v>
      </c>
      <c r="CX59" s="619">
        <f t="shared" si="942"/>
        <v>20999447.060000002</v>
      </c>
      <c r="CY59" s="619">
        <f t="shared" si="942"/>
        <v>26581852.460000001</v>
      </c>
      <c r="CZ59" s="619">
        <f t="shared" si="942"/>
        <v>30335227.530000005</v>
      </c>
      <c r="DA59" s="619">
        <f t="shared" si="942"/>
        <v>8067005.2400000002</v>
      </c>
      <c r="DB59" s="619">
        <f t="shared" si="942"/>
        <v>9271251.5600000005</v>
      </c>
      <c r="DC59" s="619">
        <f t="shared" si="942"/>
        <v>274146443.71000004</v>
      </c>
      <c r="DD59" s="619">
        <f t="shared" si="942"/>
        <v>534679827.78000003</v>
      </c>
      <c r="DE59" s="619">
        <f t="shared" si="942"/>
        <v>31197614.370000001</v>
      </c>
      <c r="DF59" s="619">
        <f t="shared" si="942"/>
        <v>36646334.519999996</v>
      </c>
      <c r="DG59" s="619">
        <f t="shared" si="942"/>
        <v>21338866.690000001</v>
      </c>
      <c r="DH59" s="619">
        <f t="shared" si="942"/>
        <v>104592253.95999999</v>
      </c>
      <c r="DI59" s="619">
        <f t="shared" si="942"/>
        <v>128493966.97</v>
      </c>
      <c r="DJ59" s="619">
        <f t="shared" si="942"/>
        <v>10127181.450000001</v>
      </c>
      <c r="DK59" s="619">
        <f t="shared" si="942"/>
        <v>71564856.019999996</v>
      </c>
      <c r="DL59" s="619">
        <f t="shared" si="942"/>
        <v>1067490228.0700001</v>
      </c>
      <c r="DM59" s="619">
        <f t="shared" si="942"/>
        <v>36243331.359999999</v>
      </c>
      <c r="DN59" s="619">
        <f t="shared" si="942"/>
        <v>40395135.549999997</v>
      </c>
      <c r="DO59" s="619">
        <f t="shared" si="942"/>
        <v>69106301.11999999</v>
      </c>
      <c r="DP59" s="619">
        <f t="shared" si="942"/>
        <v>59160447.209899999</v>
      </c>
      <c r="DQ59" s="619">
        <f t="shared" si="942"/>
        <v>100878994.25999999</v>
      </c>
      <c r="DR59" s="619">
        <f t="shared" si="942"/>
        <v>112427633.38000001</v>
      </c>
      <c r="DS59" s="619">
        <f t="shared" si="942"/>
        <v>55443539.709999993</v>
      </c>
      <c r="DT59" s="619">
        <f t="shared" si="942"/>
        <v>121199043.13000001</v>
      </c>
      <c r="DU59" s="619">
        <f t="shared" si="942"/>
        <v>294854112.02000004</v>
      </c>
      <c r="DV59" s="619">
        <f t="shared" si="942"/>
        <v>4372108.51</v>
      </c>
      <c r="DW59" s="619">
        <f t="shared" si="942"/>
        <v>90888536</v>
      </c>
      <c r="DX59" s="619">
        <f t="shared" si="942"/>
        <v>74743258.810000002</v>
      </c>
      <c r="DY59" s="619">
        <f t="shared" si="942"/>
        <v>28970937.649999999</v>
      </c>
      <c r="DZ59" s="619">
        <f t="shared" si="942"/>
        <v>18937446.420000002</v>
      </c>
      <c r="EA59" s="619">
        <f t="shared" si="942"/>
        <v>63368715.099999994</v>
      </c>
      <c r="EB59" s="619">
        <f t="shared" si="942"/>
        <v>30442570.989999998</v>
      </c>
      <c r="EC59" s="619">
        <f t="shared" si="942"/>
        <v>15774310.939999999</v>
      </c>
      <c r="ED59" s="619">
        <f t="shared" ref="ED59:GO59" si="943">SUM(ED46:ED58)</f>
        <v>32614883.900000002</v>
      </c>
      <c r="EE59" s="619">
        <f t="shared" si="943"/>
        <v>21028884.210000001</v>
      </c>
      <c r="EF59" s="619">
        <f t="shared" si="943"/>
        <v>369334868.73000002</v>
      </c>
      <c r="EG59" s="619">
        <f t="shared" si="943"/>
        <v>319729539.16000003</v>
      </c>
      <c r="EH59" s="619">
        <f t="shared" si="943"/>
        <v>40086712.919999994</v>
      </c>
      <c r="EI59" s="619">
        <f t="shared" si="943"/>
        <v>11872516.98</v>
      </c>
      <c r="EJ59" s="619">
        <f t="shared" si="943"/>
        <v>54035040.079999998</v>
      </c>
      <c r="EK59" s="619">
        <f t="shared" si="943"/>
        <v>39253472.710000001</v>
      </c>
      <c r="EL59" s="619">
        <f t="shared" si="943"/>
        <v>37300830.139999993</v>
      </c>
      <c r="EM59" s="619">
        <f t="shared" si="943"/>
        <v>19248575.049999997</v>
      </c>
      <c r="EN59" s="619">
        <f t="shared" si="943"/>
        <v>31884783.43</v>
      </c>
      <c r="EO59" s="619">
        <f t="shared" si="943"/>
        <v>254262383.38000003</v>
      </c>
      <c r="EP59" s="619">
        <f t="shared" si="943"/>
        <v>15915569.379999999</v>
      </c>
      <c r="EQ59" s="619">
        <f t="shared" si="943"/>
        <v>15309693.040000001</v>
      </c>
      <c r="ER59" s="619">
        <f t="shared" si="943"/>
        <v>5773496.7999999998</v>
      </c>
      <c r="ES59" s="619">
        <f t="shared" si="943"/>
        <v>10876661.299999999</v>
      </c>
      <c r="ET59" s="619">
        <f t="shared" si="943"/>
        <v>27456267.609999999</v>
      </c>
      <c r="EU59" s="619">
        <f t="shared" si="943"/>
        <v>12904903.360000001</v>
      </c>
      <c r="EV59" s="619">
        <f t="shared" si="943"/>
        <v>33038645.949999999</v>
      </c>
      <c r="EW59" s="619">
        <f t="shared" si="943"/>
        <v>13293767.790000001</v>
      </c>
      <c r="EX59" s="619">
        <f t="shared" si="943"/>
        <v>273748817.69999999</v>
      </c>
      <c r="EY59" s="619">
        <f t="shared" si="943"/>
        <v>30515081.039999999</v>
      </c>
      <c r="EZ59" s="619">
        <f t="shared" si="943"/>
        <v>44321732.800000004</v>
      </c>
      <c r="FA59" s="619">
        <f t="shared" si="943"/>
        <v>19798643.789999999</v>
      </c>
      <c r="FB59" s="619">
        <f t="shared" si="943"/>
        <v>35096217.380000003</v>
      </c>
      <c r="FC59" s="619">
        <f t="shared" si="943"/>
        <v>36922283.089999996</v>
      </c>
      <c r="FD59" s="619">
        <f t="shared" si="943"/>
        <v>48648111.320000008</v>
      </c>
      <c r="FE59" s="619">
        <f t="shared" si="943"/>
        <v>19694430.130000003</v>
      </c>
      <c r="FF59" s="619">
        <f t="shared" si="943"/>
        <v>27286533.310000002</v>
      </c>
      <c r="FG59" s="619">
        <f t="shared" si="943"/>
        <v>44855335.780000001</v>
      </c>
      <c r="FH59" s="619">
        <f t="shared" si="943"/>
        <v>31642948.539999999</v>
      </c>
      <c r="FI59" s="619">
        <f t="shared" si="943"/>
        <v>18767558.770000003</v>
      </c>
      <c r="FJ59" s="619">
        <f t="shared" si="943"/>
        <v>208722539.31</v>
      </c>
      <c r="FK59" s="619">
        <f t="shared" si="943"/>
        <v>19333901.32</v>
      </c>
      <c r="FL59" s="619">
        <f t="shared" si="943"/>
        <v>23802809.060000002</v>
      </c>
      <c r="FM59" s="619">
        <f t="shared" si="943"/>
        <v>31427290.729999997</v>
      </c>
      <c r="FN59" s="619">
        <f t="shared" si="943"/>
        <v>40206141.719999999</v>
      </c>
      <c r="FO59" s="619">
        <f t="shared" si="943"/>
        <v>41681452.5</v>
      </c>
      <c r="FP59" s="619">
        <f t="shared" si="943"/>
        <v>8445554.7000000011</v>
      </c>
      <c r="FQ59" s="619">
        <f t="shared" si="943"/>
        <v>14417979.360000001</v>
      </c>
      <c r="FR59" s="619">
        <f t="shared" si="943"/>
        <v>1542630602.2099998</v>
      </c>
      <c r="FS59" s="619">
        <f t="shared" si="943"/>
        <v>30591274.240000002</v>
      </c>
      <c r="FT59" s="619">
        <f t="shared" si="943"/>
        <v>67570646.129999995</v>
      </c>
      <c r="FU59" s="619">
        <f t="shared" si="943"/>
        <v>47449459.850000001</v>
      </c>
      <c r="FV59" s="619">
        <f t="shared" si="943"/>
        <v>106859313.63</v>
      </c>
      <c r="FW59" s="619">
        <f t="shared" si="943"/>
        <v>38589437.480000004</v>
      </c>
      <c r="FX59" s="619">
        <f t="shared" si="943"/>
        <v>86328086.820000008</v>
      </c>
      <c r="FY59" s="619">
        <f t="shared" si="943"/>
        <v>28719461.27</v>
      </c>
      <c r="FZ59" s="619">
        <f t="shared" si="943"/>
        <v>87946383.890000001</v>
      </c>
      <c r="GA59" s="619">
        <f t="shared" si="943"/>
        <v>64735294.899999999</v>
      </c>
      <c r="GB59" s="619">
        <f t="shared" si="943"/>
        <v>81884781.870000005</v>
      </c>
      <c r="GC59" s="619">
        <f t="shared" si="943"/>
        <v>24613083.41</v>
      </c>
      <c r="GD59" s="619">
        <f t="shared" si="943"/>
        <v>41325649.530000001</v>
      </c>
      <c r="GE59" s="619">
        <f t="shared" si="943"/>
        <v>47007411.039999999</v>
      </c>
      <c r="GF59" s="619">
        <f t="shared" si="943"/>
        <v>239279166.50999999</v>
      </c>
      <c r="GG59" s="619">
        <f t="shared" si="943"/>
        <v>50695111.109999999</v>
      </c>
      <c r="GH59" s="619">
        <f t="shared" si="943"/>
        <v>40320786.5</v>
      </c>
      <c r="GI59" s="619">
        <f t="shared" si="943"/>
        <v>57156647.93</v>
      </c>
      <c r="GJ59" s="619">
        <f t="shared" si="943"/>
        <v>55452286.310000002</v>
      </c>
      <c r="GK59" s="619">
        <f t="shared" si="943"/>
        <v>45716992.469999999</v>
      </c>
      <c r="GL59" s="619">
        <f t="shared" si="943"/>
        <v>34076859.270000003</v>
      </c>
      <c r="GM59" s="619">
        <f t="shared" si="943"/>
        <v>71320370.299999997</v>
      </c>
      <c r="GN59" s="619">
        <f t="shared" si="943"/>
        <v>33814949.400000006</v>
      </c>
      <c r="GO59" s="619">
        <f t="shared" si="943"/>
        <v>15161868.949999999</v>
      </c>
      <c r="GP59" s="619">
        <f t="shared" ref="GP59:JA59" si="944">SUM(GP46:GP58)</f>
        <v>23760821.899999999</v>
      </c>
      <c r="GQ59" s="619">
        <f t="shared" si="944"/>
        <v>18545853.930000003</v>
      </c>
      <c r="GR59" s="619">
        <f t="shared" si="944"/>
        <v>407924713.75</v>
      </c>
      <c r="GS59" s="619">
        <f t="shared" si="944"/>
        <v>110874497.47</v>
      </c>
      <c r="GT59" s="619">
        <f t="shared" si="944"/>
        <v>17190698.039999999</v>
      </c>
      <c r="GU59" s="619">
        <f t="shared" si="944"/>
        <v>51495320.520000003</v>
      </c>
      <c r="GV59" s="619">
        <f t="shared" si="944"/>
        <v>5509316.3499999996</v>
      </c>
      <c r="GW59" s="619">
        <f t="shared" si="944"/>
        <v>80899772.570000008</v>
      </c>
      <c r="GX59" s="619">
        <f t="shared" si="944"/>
        <v>21805569.91</v>
      </c>
      <c r="GY59" s="619">
        <f t="shared" si="944"/>
        <v>16985782.800000001</v>
      </c>
      <c r="GZ59" s="619">
        <f t="shared" si="944"/>
        <v>177704196.81999999</v>
      </c>
      <c r="HA59" s="619">
        <f t="shared" si="944"/>
        <v>19540482.490000002</v>
      </c>
      <c r="HB59" s="619">
        <f t="shared" si="944"/>
        <v>74149141.709999993</v>
      </c>
      <c r="HC59" s="619">
        <f t="shared" si="944"/>
        <v>43462461.990000002</v>
      </c>
      <c r="HD59" s="619">
        <f t="shared" si="944"/>
        <v>503157937.88</v>
      </c>
      <c r="HE59" s="619">
        <f t="shared" si="944"/>
        <v>209741458.25999999</v>
      </c>
      <c r="HF59" s="619">
        <f t="shared" si="944"/>
        <v>56648628.069999993</v>
      </c>
      <c r="HG59" s="619">
        <f t="shared" si="944"/>
        <v>239635778.21000001</v>
      </c>
      <c r="HH59" s="619">
        <f t="shared" si="944"/>
        <v>76841286.339999989</v>
      </c>
      <c r="HI59" s="619">
        <f t="shared" si="944"/>
        <v>220192872.87</v>
      </c>
      <c r="HJ59" s="619">
        <f t="shared" si="944"/>
        <v>69257817.180000007</v>
      </c>
      <c r="HK59" s="619">
        <f t="shared" si="944"/>
        <v>18976834.43</v>
      </c>
      <c r="HL59" s="619">
        <f t="shared" si="944"/>
        <v>646231613.5200001</v>
      </c>
      <c r="HM59" s="619">
        <f t="shared" si="944"/>
        <v>62609507.969999991</v>
      </c>
      <c r="HN59" s="619">
        <f t="shared" si="944"/>
        <v>119365505.66</v>
      </c>
      <c r="HO59" s="619">
        <f t="shared" si="944"/>
        <v>102888985.86999999</v>
      </c>
      <c r="HP59" s="619">
        <f t="shared" si="944"/>
        <v>39075314.57</v>
      </c>
      <c r="HQ59" s="619">
        <f t="shared" si="944"/>
        <v>129298114.88</v>
      </c>
      <c r="HR59" s="619">
        <f t="shared" si="944"/>
        <v>54178241.13000001</v>
      </c>
      <c r="HS59" s="619">
        <f t="shared" si="944"/>
        <v>53423801.534999996</v>
      </c>
      <c r="HT59" s="619">
        <f t="shared" si="944"/>
        <v>235305872.57539999</v>
      </c>
      <c r="HU59" s="619">
        <f t="shared" si="944"/>
        <v>122595241.53000002</v>
      </c>
      <c r="HV59" s="619">
        <f t="shared" si="944"/>
        <v>70629358.459999993</v>
      </c>
      <c r="HW59" s="619">
        <f t="shared" si="944"/>
        <v>116600963.01000001</v>
      </c>
      <c r="HX59" s="619">
        <f t="shared" si="944"/>
        <v>45967523.629999995</v>
      </c>
      <c r="HY59" s="619">
        <f t="shared" si="944"/>
        <v>17329215.350000001</v>
      </c>
      <c r="HZ59" s="619">
        <f t="shared" si="944"/>
        <v>220075532.68000001</v>
      </c>
      <c r="IA59" s="619">
        <f t="shared" si="944"/>
        <v>19960567.57</v>
      </c>
      <c r="IB59" s="619">
        <f t="shared" si="944"/>
        <v>60845033.559999995</v>
      </c>
      <c r="IC59" s="619">
        <f t="shared" si="944"/>
        <v>59089992.160000004</v>
      </c>
      <c r="ID59" s="619">
        <f t="shared" si="944"/>
        <v>55181978.479999997</v>
      </c>
      <c r="IE59" s="619">
        <f t="shared" si="944"/>
        <v>151895736.22</v>
      </c>
      <c r="IF59" s="619">
        <f t="shared" si="944"/>
        <v>24279134.659999996</v>
      </c>
      <c r="IG59" s="619">
        <f t="shared" si="944"/>
        <v>168995091.88999999</v>
      </c>
      <c r="IH59" s="619">
        <f t="shared" si="944"/>
        <v>12308372.85</v>
      </c>
      <c r="II59" s="619">
        <f t="shared" si="944"/>
        <v>7841641.29</v>
      </c>
      <c r="IJ59" s="619">
        <f t="shared" si="944"/>
        <v>242396434.40000001</v>
      </c>
      <c r="IK59" s="619">
        <f t="shared" si="944"/>
        <v>111853569.51000001</v>
      </c>
      <c r="IL59" s="619">
        <f t="shared" si="944"/>
        <v>58874506.93999999</v>
      </c>
      <c r="IM59" s="619">
        <f t="shared" si="944"/>
        <v>93374212.679999992</v>
      </c>
      <c r="IN59" s="619">
        <f t="shared" si="944"/>
        <v>43031601.990000002</v>
      </c>
      <c r="IO59" s="619">
        <f t="shared" si="944"/>
        <v>104766755.14999998</v>
      </c>
      <c r="IP59" s="619">
        <f t="shared" si="944"/>
        <v>13909201.84</v>
      </c>
      <c r="IQ59" s="619">
        <f t="shared" si="944"/>
        <v>9996275.5</v>
      </c>
      <c r="IR59" s="619">
        <f t="shared" si="944"/>
        <v>17499713.66</v>
      </c>
      <c r="IS59" s="619">
        <f t="shared" si="944"/>
        <v>40216461.479999997</v>
      </c>
      <c r="IT59" s="619">
        <f t="shared" si="944"/>
        <v>73040192.830000013</v>
      </c>
      <c r="IU59" s="619">
        <f t="shared" si="944"/>
        <v>225538612.17000002</v>
      </c>
      <c r="IV59" s="619">
        <f t="shared" si="944"/>
        <v>165712306.88</v>
      </c>
      <c r="IW59" s="619">
        <f t="shared" si="944"/>
        <v>173534359.62999997</v>
      </c>
      <c r="IX59" s="619">
        <f t="shared" si="944"/>
        <v>107089390.77000003</v>
      </c>
      <c r="IY59" s="619">
        <f t="shared" si="944"/>
        <v>74458716.450000003</v>
      </c>
      <c r="IZ59" s="619">
        <f t="shared" si="944"/>
        <v>40460714.129999995</v>
      </c>
      <c r="JA59" s="619">
        <f t="shared" si="944"/>
        <v>30771092.289999999</v>
      </c>
      <c r="JB59" s="619">
        <f t="shared" ref="JB59:LM59" si="945">SUM(JB46:JB58)</f>
        <v>27097455.830000006</v>
      </c>
      <c r="JC59" s="619">
        <f t="shared" si="945"/>
        <v>23199646.649999999</v>
      </c>
      <c r="JD59" s="619">
        <f t="shared" si="945"/>
        <v>49237917.900000006</v>
      </c>
      <c r="JE59" s="619">
        <f t="shared" si="945"/>
        <v>89078658.120000005</v>
      </c>
      <c r="JF59" s="619">
        <f t="shared" si="945"/>
        <v>15053586.500000002</v>
      </c>
      <c r="JG59" s="619">
        <f t="shared" si="945"/>
        <v>154383525.03</v>
      </c>
      <c r="JH59" s="619">
        <f t="shared" si="945"/>
        <v>81286328.370000005</v>
      </c>
      <c r="JI59" s="619">
        <f t="shared" si="945"/>
        <v>22361121.789999999</v>
      </c>
      <c r="JJ59" s="619">
        <f t="shared" si="945"/>
        <v>8536508.629999999</v>
      </c>
      <c r="JK59" s="619">
        <f t="shared" si="945"/>
        <v>19988834.939999998</v>
      </c>
      <c r="JL59" s="619">
        <f t="shared" si="945"/>
        <v>51088196.390000001</v>
      </c>
      <c r="JM59" s="619">
        <f t="shared" si="945"/>
        <v>291731875.73000002</v>
      </c>
      <c r="JN59" s="619">
        <f t="shared" si="945"/>
        <v>175363915.57999998</v>
      </c>
      <c r="JO59" s="619">
        <f t="shared" si="945"/>
        <v>113696605.81999999</v>
      </c>
      <c r="JP59" s="619">
        <f t="shared" si="945"/>
        <v>134001404.58000001</v>
      </c>
      <c r="JQ59" s="619">
        <f t="shared" si="945"/>
        <v>35329900.799999997</v>
      </c>
      <c r="JR59" s="619">
        <f t="shared" si="945"/>
        <v>137024288.80000001</v>
      </c>
      <c r="JS59" s="619">
        <f t="shared" si="945"/>
        <v>39084133.239999995</v>
      </c>
      <c r="JT59" s="619">
        <f t="shared" si="945"/>
        <v>614300635.84000003</v>
      </c>
      <c r="JU59" s="619">
        <f t="shared" si="945"/>
        <v>527878075.98000008</v>
      </c>
      <c r="JV59" s="619">
        <f t="shared" si="945"/>
        <v>80313515.930000007</v>
      </c>
      <c r="JW59" s="619">
        <f t="shared" si="945"/>
        <v>12032568.01</v>
      </c>
      <c r="JX59" s="619">
        <f t="shared" si="945"/>
        <v>72682770.989999995</v>
      </c>
      <c r="JY59" s="619">
        <f t="shared" si="945"/>
        <v>9866449.6500000004</v>
      </c>
      <c r="JZ59" s="619">
        <f t="shared" si="945"/>
        <v>56602762.640000001</v>
      </c>
      <c r="KA59" s="619">
        <f t="shared" si="945"/>
        <v>64109074.840000004</v>
      </c>
      <c r="KB59" s="619">
        <f t="shared" si="945"/>
        <v>47292266.539999999</v>
      </c>
      <c r="KC59" s="619">
        <f t="shared" si="945"/>
        <v>26198443.789999999</v>
      </c>
      <c r="KD59" s="619">
        <f t="shared" si="945"/>
        <v>57956756.490000002</v>
      </c>
      <c r="KE59" s="619">
        <f t="shared" si="945"/>
        <v>53912039.669999994</v>
      </c>
      <c r="KF59" s="619">
        <f t="shared" si="945"/>
        <v>12824067.369999999</v>
      </c>
      <c r="KG59" s="619">
        <f t="shared" si="945"/>
        <v>14577287.919999998</v>
      </c>
      <c r="KH59" s="619">
        <f t="shared" si="945"/>
        <v>34671148.420000002</v>
      </c>
      <c r="KI59" s="619">
        <f t="shared" si="945"/>
        <v>8774580.8800000008</v>
      </c>
      <c r="KJ59" s="619">
        <f t="shared" si="945"/>
        <v>1245244379</v>
      </c>
      <c r="KK59" s="619">
        <f t="shared" si="945"/>
        <v>53243421.069999993</v>
      </c>
      <c r="KL59" s="619">
        <f t="shared" si="945"/>
        <v>73842029.640000001</v>
      </c>
      <c r="KM59" s="619">
        <f t="shared" si="945"/>
        <v>76964260.060000002</v>
      </c>
      <c r="KN59" s="619">
        <f t="shared" si="945"/>
        <v>161772646.77000001</v>
      </c>
      <c r="KO59" s="619">
        <f t="shared" si="945"/>
        <v>106154913.62</v>
      </c>
      <c r="KP59" s="619">
        <f t="shared" si="945"/>
        <v>65377617.640000001</v>
      </c>
      <c r="KQ59" s="619">
        <f t="shared" si="945"/>
        <v>92088955.760000005</v>
      </c>
      <c r="KR59" s="619">
        <f t="shared" si="945"/>
        <v>76880860.180000007</v>
      </c>
      <c r="KS59" s="619">
        <f t="shared" si="945"/>
        <v>221929123.42000002</v>
      </c>
      <c r="KT59" s="619">
        <f t="shared" si="945"/>
        <v>72820449.290000007</v>
      </c>
      <c r="KU59" s="619">
        <f t="shared" si="945"/>
        <v>43739572.390000001</v>
      </c>
      <c r="KV59" s="619">
        <f t="shared" si="945"/>
        <v>116686085.98999998</v>
      </c>
      <c r="KW59" s="619">
        <f t="shared" si="945"/>
        <v>51717020.410000004</v>
      </c>
      <c r="KX59" s="619">
        <f t="shared" si="945"/>
        <v>114189892.59999999</v>
      </c>
      <c r="KY59" s="619">
        <f t="shared" si="945"/>
        <v>548629122.67999995</v>
      </c>
      <c r="KZ59" s="619">
        <f t="shared" si="945"/>
        <v>196146868.86999997</v>
      </c>
      <c r="LA59" s="619">
        <f t="shared" si="945"/>
        <v>765953400.27999997</v>
      </c>
      <c r="LB59" s="619">
        <f t="shared" si="945"/>
        <v>132091171.16</v>
      </c>
      <c r="LC59" s="619">
        <f t="shared" si="945"/>
        <v>74813945.099999994</v>
      </c>
      <c r="LD59" s="619">
        <f t="shared" si="945"/>
        <v>168982908.10999998</v>
      </c>
      <c r="LE59" s="619">
        <f t="shared" si="945"/>
        <v>163882423.75</v>
      </c>
      <c r="LF59" s="619">
        <f t="shared" si="945"/>
        <v>95642332.859999999</v>
      </c>
      <c r="LG59" s="619">
        <f t="shared" si="945"/>
        <v>105230391.69999999</v>
      </c>
      <c r="LH59" s="619">
        <f t="shared" si="945"/>
        <v>72976439.230000004</v>
      </c>
      <c r="LI59" s="619">
        <f t="shared" si="945"/>
        <v>874089748.43999994</v>
      </c>
      <c r="LJ59" s="619">
        <f t="shared" si="945"/>
        <v>195351936.50999999</v>
      </c>
      <c r="LK59" s="619">
        <f t="shared" si="945"/>
        <v>542230072.87</v>
      </c>
      <c r="LL59" s="619">
        <f t="shared" si="945"/>
        <v>307556678.31</v>
      </c>
      <c r="LM59" s="619">
        <f t="shared" si="945"/>
        <v>48463325.359999999</v>
      </c>
      <c r="LN59" s="619">
        <f t="shared" ref="LN59:NY59" si="946">SUM(LN46:LN58)</f>
        <v>52731319.079999998</v>
      </c>
      <c r="LO59" s="619">
        <f t="shared" si="946"/>
        <v>18452109.540000003</v>
      </c>
      <c r="LP59" s="619">
        <f t="shared" si="946"/>
        <v>88045892.970000014</v>
      </c>
      <c r="LQ59" s="619">
        <f t="shared" si="946"/>
        <v>6897895.1699999999</v>
      </c>
      <c r="LR59" s="619">
        <f t="shared" si="946"/>
        <v>58337822.990000002</v>
      </c>
      <c r="LS59" s="619">
        <f t="shared" si="946"/>
        <v>16803121.91</v>
      </c>
      <c r="LT59" s="619">
        <f t="shared" si="946"/>
        <v>160235566.13000003</v>
      </c>
      <c r="LU59" s="619">
        <f t="shared" si="946"/>
        <v>86560259.359999999</v>
      </c>
      <c r="LV59" s="619">
        <f t="shared" si="946"/>
        <v>36936917.909999996</v>
      </c>
      <c r="LW59" s="619">
        <f t="shared" si="946"/>
        <v>1964365355.21</v>
      </c>
      <c r="LX59" s="619">
        <f t="shared" si="946"/>
        <v>611576652.80000007</v>
      </c>
      <c r="LY59" s="619">
        <f t="shared" si="946"/>
        <v>701283077.56000006</v>
      </c>
      <c r="LZ59" s="619">
        <f t="shared" si="946"/>
        <v>264300021.09999999</v>
      </c>
      <c r="MA59" s="619">
        <f t="shared" si="946"/>
        <v>49183299.929999985</v>
      </c>
      <c r="MB59" s="619">
        <f t="shared" si="946"/>
        <v>156746499.37</v>
      </c>
      <c r="MC59" s="619">
        <f t="shared" si="946"/>
        <v>93462715.519999996</v>
      </c>
      <c r="MD59" s="619">
        <f t="shared" si="946"/>
        <v>70314218.850000009</v>
      </c>
      <c r="ME59" s="619">
        <f t="shared" si="946"/>
        <v>110793192.62</v>
      </c>
      <c r="MF59" s="619">
        <f t="shared" si="946"/>
        <v>190563971.84999999</v>
      </c>
      <c r="MG59" s="619">
        <f t="shared" si="946"/>
        <v>116257936.51000001</v>
      </c>
      <c r="MH59" s="619">
        <f t="shared" si="946"/>
        <v>63112730.850000009</v>
      </c>
      <c r="MI59" s="619">
        <f t="shared" si="946"/>
        <v>676058245.99000001</v>
      </c>
      <c r="MJ59" s="619">
        <f t="shared" si="946"/>
        <v>40053259.090000004</v>
      </c>
      <c r="MK59" s="619">
        <f t="shared" si="946"/>
        <v>56893278.080000013</v>
      </c>
      <c r="ML59" s="619">
        <f t="shared" si="946"/>
        <v>34406154.939999998</v>
      </c>
      <c r="MM59" s="619">
        <f t="shared" si="946"/>
        <v>40289276.639999993</v>
      </c>
      <c r="MN59" s="619">
        <f t="shared" si="946"/>
        <v>77405268.069999993</v>
      </c>
      <c r="MO59" s="619">
        <f t="shared" si="946"/>
        <v>15494661.190000001</v>
      </c>
      <c r="MP59" s="619">
        <f t="shared" si="946"/>
        <v>26025948.18</v>
      </c>
      <c r="MQ59" s="619">
        <f t="shared" si="946"/>
        <v>46366757.390000001</v>
      </c>
      <c r="MR59" s="619">
        <f t="shared" si="946"/>
        <v>31065910.419999998</v>
      </c>
      <c r="MS59" s="619">
        <f t="shared" si="946"/>
        <v>22581933.109999999</v>
      </c>
      <c r="MT59" s="619">
        <f t="shared" si="946"/>
        <v>44314598.959999993</v>
      </c>
      <c r="MU59" s="619">
        <f t="shared" si="946"/>
        <v>751314460.63000011</v>
      </c>
      <c r="MV59" s="619">
        <f t="shared" si="946"/>
        <v>38662501.969999991</v>
      </c>
      <c r="MW59" s="619">
        <f t="shared" si="946"/>
        <v>194627195.02999997</v>
      </c>
      <c r="MX59" s="619">
        <f t="shared" si="946"/>
        <v>110221142.81000002</v>
      </c>
      <c r="MY59" s="619">
        <f t="shared" si="946"/>
        <v>109078152.81999999</v>
      </c>
      <c r="MZ59" s="619">
        <f t="shared" si="946"/>
        <v>83720903.710000008</v>
      </c>
      <c r="NA59" s="619">
        <f t="shared" si="946"/>
        <v>350270677.41000003</v>
      </c>
      <c r="NB59" s="619">
        <f t="shared" si="946"/>
        <v>60001763.979999997</v>
      </c>
      <c r="NC59" s="619">
        <f t="shared" si="946"/>
        <v>107720251.87999998</v>
      </c>
      <c r="ND59" s="619">
        <f t="shared" si="946"/>
        <v>8999050.459999999</v>
      </c>
      <c r="NE59" s="619">
        <f t="shared" si="946"/>
        <v>43163652.300000004</v>
      </c>
      <c r="NF59" s="619">
        <f t="shared" si="946"/>
        <v>1710951393.4499998</v>
      </c>
      <c r="NG59" s="619">
        <f t="shared" si="946"/>
        <v>576189766.69000006</v>
      </c>
      <c r="NH59" s="619">
        <f t="shared" si="946"/>
        <v>53460685.350000009</v>
      </c>
      <c r="NI59" s="619">
        <f t="shared" si="946"/>
        <v>921048606.11000013</v>
      </c>
      <c r="NJ59" s="619">
        <f t="shared" si="946"/>
        <v>38751214.079999998</v>
      </c>
      <c r="NK59" s="619">
        <f t="shared" si="946"/>
        <v>168364165.09000003</v>
      </c>
      <c r="NL59" s="619">
        <f t="shared" si="946"/>
        <v>525995573.38</v>
      </c>
      <c r="NM59" s="619">
        <f t="shared" si="946"/>
        <v>384896443.91999996</v>
      </c>
      <c r="NN59" s="619">
        <f t="shared" si="946"/>
        <v>34502873.68</v>
      </c>
      <c r="NO59" s="619">
        <f t="shared" si="946"/>
        <v>264820177.59999999</v>
      </c>
      <c r="NP59" s="619">
        <f t="shared" si="946"/>
        <v>131651177.75999999</v>
      </c>
      <c r="NQ59" s="619">
        <f t="shared" si="946"/>
        <v>87791626.140000001</v>
      </c>
      <c r="NR59" s="619">
        <f t="shared" si="946"/>
        <v>342406369.8599999</v>
      </c>
      <c r="NS59" s="619">
        <f t="shared" si="946"/>
        <v>66714672.18</v>
      </c>
      <c r="NT59" s="619">
        <f t="shared" si="946"/>
        <v>25460485.410000004</v>
      </c>
      <c r="NU59" s="619">
        <f t="shared" si="946"/>
        <v>47517381.980000004</v>
      </c>
      <c r="NV59" s="619">
        <f t="shared" si="946"/>
        <v>47549556.540000007</v>
      </c>
      <c r="NW59" s="619">
        <f t="shared" si="946"/>
        <v>12821029.050000001</v>
      </c>
      <c r="NX59" s="619">
        <f t="shared" si="946"/>
        <v>19148755.949999999</v>
      </c>
      <c r="NY59" s="619">
        <f t="shared" si="946"/>
        <v>732817567.92000008</v>
      </c>
      <c r="NZ59" s="619">
        <f t="shared" ref="NZ59:QK59" si="947">SUM(NZ46:NZ58)</f>
        <v>490800784.63</v>
      </c>
      <c r="OA59" s="619">
        <f t="shared" si="947"/>
        <v>80089866.110000014</v>
      </c>
      <c r="OB59" s="619">
        <f t="shared" si="947"/>
        <v>12697987.460000001</v>
      </c>
      <c r="OC59" s="619">
        <f t="shared" si="947"/>
        <v>44538287.910000004</v>
      </c>
      <c r="OD59" s="619">
        <f t="shared" si="947"/>
        <v>70827664.940000013</v>
      </c>
      <c r="OE59" s="619">
        <f t="shared" si="947"/>
        <v>9452412.6900000013</v>
      </c>
      <c r="OF59" s="619">
        <f t="shared" si="947"/>
        <v>1288560723.52</v>
      </c>
      <c r="OG59" s="619">
        <f t="shared" si="947"/>
        <v>84848859.660000011</v>
      </c>
      <c r="OH59" s="619">
        <f t="shared" si="947"/>
        <v>93026111.25</v>
      </c>
      <c r="OI59" s="619">
        <f t="shared" si="947"/>
        <v>180315356.76999998</v>
      </c>
      <c r="OJ59" s="619">
        <f t="shared" si="947"/>
        <v>20069042.149999999</v>
      </c>
      <c r="OK59" s="619">
        <f t="shared" si="947"/>
        <v>155391432.15000001</v>
      </c>
      <c r="OL59" s="619">
        <f t="shared" si="947"/>
        <v>143638263.59</v>
      </c>
      <c r="OM59" s="619">
        <f t="shared" si="947"/>
        <v>25960243.539999999</v>
      </c>
      <c r="ON59" s="619">
        <f t="shared" si="947"/>
        <v>141962863.17000002</v>
      </c>
      <c r="OO59" s="619">
        <f t="shared" si="947"/>
        <v>1294948561.8400002</v>
      </c>
      <c r="OP59" s="619">
        <f t="shared" si="947"/>
        <v>258408418.42000002</v>
      </c>
      <c r="OQ59" s="619">
        <f t="shared" si="947"/>
        <v>945173691.26999998</v>
      </c>
      <c r="OR59" s="619">
        <f t="shared" si="947"/>
        <v>191160168.81999999</v>
      </c>
      <c r="OS59" s="619">
        <f t="shared" si="947"/>
        <v>49059544.859999999</v>
      </c>
      <c r="OT59" s="619">
        <f t="shared" si="947"/>
        <v>119413889.17999999</v>
      </c>
      <c r="OU59" s="619">
        <f t="shared" si="947"/>
        <v>746567075.08000016</v>
      </c>
      <c r="OV59" s="619">
        <f t="shared" si="947"/>
        <v>51418803.979999997</v>
      </c>
      <c r="OW59" s="619">
        <f t="shared" si="947"/>
        <v>108007396.87</v>
      </c>
      <c r="OX59" s="619">
        <f t="shared" si="947"/>
        <v>98888335.360000014</v>
      </c>
      <c r="OY59" s="619">
        <f t="shared" si="947"/>
        <v>79588463.579999998</v>
      </c>
      <c r="OZ59" s="619">
        <f t="shared" si="947"/>
        <v>329527965.38</v>
      </c>
      <c r="PA59" s="619">
        <f t="shared" si="947"/>
        <v>48185775.150000006</v>
      </c>
      <c r="PB59" s="619">
        <f t="shared" si="947"/>
        <v>56374682.170000002</v>
      </c>
      <c r="PC59" s="619">
        <f t="shared" si="947"/>
        <v>64960672.479999997</v>
      </c>
      <c r="PD59" s="619">
        <f t="shared" si="947"/>
        <v>470616298.38999999</v>
      </c>
      <c r="PE59" s="619">
        <f t="shared" si="947"/>
        <v>27328360.439999998</v>
      </c>
      <c r="PF59" s="619">
        <f t="shared" si="947"/>
        <v>64721240.590000004</v>
      </c>
      <c r="PG59" s="619">
        <f t="shared" si="947"/>
        <v>16858810.650000002</v>
      </c>
      <c r="PH59" s="619">
        <f t="shared" si="947"/>
        <v>50261562.259999998</v>
      </c>
      <c r="PI59" s="619">
        <f t="shared" si="947"/>
        <v>138218414.63</v>
      </c>
      <c r="PJ59" s="619">
        <f t="shared" si="947"/>
        <v>29542764.040000003</v>
      </c>
      <c r="PK59" s="619">
        <f t="shared" si="947"/>
        <v>28233121.93</v>
      </c>
      <c r="PL59" s="619">
        <f t="shared" si="947"/>
        <v>36926394.830000006</v>
      </c>
      <c r="PM59" s="619">
        <f t="shared" si="947"/>
        <v>24293137.18</v>
      </c>
      <c r="PN59" s="619">
        <f t="shared" si="947"/>
        <v>82503886.870000005</v>
      </c>
      <c r="PO59" s="619">
        <f t="shared" si="947"/>
        <v>70715032.689999998</v>
      </c>
      <c r="PP59" s="619">
        <f t="shared" si="947"/>
        <v>17470114.359999999</v>
      </c>
      <c r="PQ59" s="619">
        <f t="shared" si="947"/>
        <v>125914118.97</v>
      </c>
      <c r="PR59" s="619">
        <f t="shared" si="947"/>
        <v>23672807.75</v>
      </c>
      <c r="PS59" s="619">
        <f t="shared" si="947"/>
        <v>35711946.200000003</v>
      </c>
      <c r="PT59" s="619">
        <f t="shared" si="947"/>
        <v>14178475.439999999</v>
      </c>
      <c r="PU59" s="619">
        <f t="shared" si="947"/>
        <v>34309508.130000003</v>
      </c>
      <c r="PV59" s="619">
        <f t="shared" si="947"/>
        <v>489410487.12</v>
      </c>
      <c r="PW59" s="619">
        <f t="shared" si="947"/>
        <v>29874044.960000001</v>
      </c>
      <c r="PX59" s="619">
        <f t="shared" si="947"/>
        <v>15691233.289999999</v>
      </c>
      <c r="PY59" s="619">
        <f t="shared" si="947"/>
        <v>90824611.790000007</v>
      </c>
      <c r="PZ59" s="619">
        <f t="shared" si="947"/>
        <v>332669295.30999994</v>
      </c>
      <c r="QA59" s="619">
        <f t="shared" si="947"/>
        <v>33676531.519999996</v>
      </c>
      <c r="QB59" s="619">
        <f t="shared" si="947"/>
        <v>58813132.080000013</v>
      </c>
      <c r="QC59" s="619">
        <f t="shared" si="947"/>
        <v>37818916.060000002</v>
      </c>
      <c r="QD59" s="619">
        <f t="shared" si="947"/>
        <v>170683124.07999998</v>
      </c>
      <c r="QE59" s="619">
        <f t="shared" si="947"/>
        <v>3975736.4499999997</v>
      </c>
      <c r="QF59" s="619">
        <f t="shared" si="947"/>
        <v>180665116.09999999</v>
      </c>
      <c r="QG59" s="619">
        <f t="shared" si="947"/>
        <v>21399521.899999995</v>
      </c>
      <c r="QH59" s="619">
        <f t="shared" si="947"/>
        <v>37676273.990000002</v>
      </c>
      <c r="QI59" s="619">
        <f t="shared" si="947"/>
        <v>79101107.390000001</v>
      </c>
      <c r="QJ59" s="619">
        <f t="shared" si="947"/>
        <v>21971451.069999997</v>
      </c>
      <c r="QK59" s="619">
        <f t="shared" si="947"/>
        <v>58933480.849999994</v>
      </c>
      <c r="QL59" s="619">
        <f t="shared" ref="QL59:SW59" si="948">SUM(QL46:QL58)</f>
        <v>24089430.510000002</v>
      </c>
      <c r="QM59" s="619">
        <f t="shared" si="948"/>
        <v>13433406.899999999</v>
      </c>
      <c r="QN59" s="619">
        <f t="shared" si="948"/>
        <v>6055975.0899999999</v>
      </c>
      <c r="QO59" s="619">
        <f t="shared" si="948"/>
        <v>72932278.359999985</v>
      </c>
      <c r="QP59" s="619">
        <f t="shared" si="948"/>
        <v>131868308.64</v>
      </c>
      <c r="QQ59" s="619">
        <f t="shared" si="948"/>
        <v>10499938.719999999</v>
      </c>
      <c r="QR59" s="619">
        <f t="shared" si="948"/>
        <v>9015554.0299999993</v>
      </c>
      <c r="QS59" s="619">
        <f t="shared" si="948"/>
        <v>4140483.47</v>
      </c>
      <c r="QT59" s="619">
        <f t="shared" si="948"/>
        <v>9342538.4299999997</v>
      </c>
      <c r="QU59" s="619">
        <f t="shared" si="948"/>
        <v>16626083.16</v>
      </c>
      <c r="QV59" s="619">
        <f t="shared" si="948"/>
        <v>346347735.63000005</v>
      </c>
      <c r="QW59" s="619">
        <f t="shared" si="948"/>
        <v>16298487.130000001</v>
      </c>
      <c r="QX59" s="619">
        <f t="shared" si="948"/>
        <v>189481747.51999998</v>
      </c>
      <c r="QY59" s="619">
        <f t="shared" si="948"/>
        <v>42041804.169999994</v>
      </c>
      <c r="QZ59" s="619">
        <f t="shared" si="948"/>
        <v>43726583.490000002</v>
      </c>
      <c r="RA59" s="619">
        <f t="shared" si="948"/>
        <v>202314935.70999998</v>
      </c>
      <c r="RB59" s="619">
        <f t="shared" si="948"/>
        <v>30376645.219999999</v>
      </c>
      <c r="RC59" s="619">
        <f t="shared" si="948"/>
        <v>104190999.83999999</v>
      </c>
      <c r="RD59" s="619">
        <f t="shared" si="948"/>
        <v>148929361.85999998</v>
      </c>
      <c r="RE59" s="619">
        <f t="shared" si="948"/>
        <v>30331333.630000003</v>
      </c>
      <c r="RF59" s="619">
        <f t="shared" si="948"/>
        <v>17238389.560000002</v>
      </c>
      <c r="RG59" s="619">
        <f t="shared" si="948"/>
        <v>62260791.479999997</v>
      </c>
      <c r="RH59" s="619">
        <f t="shared" si="948"/>
        <v>16965393.169999998</v>
      </c>
      <c r="RI59" s="619">
        <f t="shared" si="948"/>
        <v>1255038112.05</v>
      </c>
      <c r="RJ59" s="619">
        <f t="shared" si="948"/>
        <v>89794150.579999998</v>
      </c>
      <c r="RK59" s="619">
        <f t="shared" si="948"/>
        <v>17696186.199999999</v>
      </c>
      <c r="RL59" s="619">
        <f t="shared" si="948"/>
        <v>89146431.770000011</v>
      </c>
      <c r="RM59" s="619">
        <f t="shared" si="948"/>
        <v>45089723.829999998</v>
      </c>
      <c r="RN59" s="619">
        <f t="shared" si="948"/>
        <v>67802288.019999996</v>
      </c>
      <c r="RO59" s="619">
        <f t="shared" si="948"/>
        <v>68698446.410000011</v>
      </c>
      <c r="RP59" s="619">
        <f t="shared" si="948"/>
        <v>74990627.560000002</v>
      </c>
      <c r="RQ59" s="619">
        <f t="shared" si="948"/>
        <v>72862028.439999998</v>
      </c>
      <c r="RR59" s="619">
        <f t="shared" si="948"/>
        <v>35449143.950000003</v>
      </c>
      <c r="RS59" s="619">
        <f t="shared" si="948"/>
        <v>166431137.77000001</v>
      </c>
      <c r="RT59" s="619">
        <f t="shared" si="948"/>
        <v>28471443.07</v>
      </c>
      <c r="RU59" s="619">
        <f t="shared" si="948"/>
        <v>18883875.990000002</v>
      </c>
      <c r="RV59" s="619">
        <f t="shared" si="948"/>
        <v>42299150.709999993</v>
      </c>
      <c r="RW59" s="619">
        <f t="shared" si="948"/>
        <v>10828194.16</v>
      </c>
      <c r="RX59" s="619">
        <f t="shared" si="948"/>
        <v>22410724.080000002</v>
      </c>
      <c r="RY59" s="619">
        <f t="shared" si="948"/>
        <v>45367368.689999998</v>
      </c>
      <c r="RZ59" s="619">
        <f t="shared" si="948"/>
        <v>49806341.949999996</v>
      </c>
      <c r="SA59" s="619">
        <f t="shared" si="948"/>
        <v>9109143.5600000005</v>
      </c>
      <c r="SB59" s="619">
        <f t="shared" si="948"/>
        <v>31603032.93</v>
      </c>
      <c r="SC59" s="619">
        <f t="shared" si="948"/>
        <v>206235482.19</v>
      </c>
      <c r="SD59" s="619">
        <f t="shared" si="948"/>
        <v>68812725.519999996</v>
      </c>
      <c r="SE59" s="619">
        <f t="shared" si="948"/>
        <v>41291497.530000001</v>
      </c>
      <c r="SF59" s="619">
        <f t="shared" si="948"/>
        <v>32406830.450000007</v>
      </c>
      <c r="SG59" s="619">
        <f t="shared" si="948"/>
        <v>11894410.989999998</v>
      </c>
      <c r="SH59" s="619">
        <f t="shared" si="948"/>
        <v>22466513.710000005</v>
      </c>
      <c r="SI59" s="619">
        <f t="shared" si="948"/>
        <v>32880745.079999998</v>
      </c>
      <c r="SJ59" s="619">
        <f t="shared" si="948"/>
        <v>31164983.600000001</v>
      </c>
      <c r="SK59" s="619">
        <f t="shared" si="948"/>
        <v>38182203.920000009</v>
      </c>
      <c r="SL59" s="619">
        <f t="shared" si="948"/>
        <v>45914515.179999992</v>
      </c>
      <c r="SM59" s="619">
        <f t="shared" si="948"/>
        <v>15632054.669999998</v>
      </c>
      <c r="SN59" s="619">
        <f t="shared" si="948"/>
        <v>7066695.5799999991</v>
      </c>
      <c r="SO59" s="619">
        <f t="shared" si="948"/>
        <v>168314494.56999999</v>
      </c>
      <c r="SP59" s="619">
        <f t="shared" si="948"/>
        <v>47800167.660000004</v>
      </c>
      <c r="SQ59" s="619">
        <f t="shared" si="948"/>
        <v>21925751.619999997</v>
      </c>
      <c r="SR59" s="619">
        <f t="shared" si="948"/>
        <v>48831198.359999999</v>
      </c>
      <c r="SS59" s="619">
        <f t="shared" si="948"/>
        <v>42859099.859999999</v>
      </c>
      <c r="ST59" s="619">
        <f t="shared" si="948"/>
        <v>39801143.449999996</v>
      </c>
      <c r="SU59" s="619">
        <f t="shared" si="948"/>
        <v>56406491.170000002</v>
      </c>
      <c r="SV59" s="619">
        <f t="shared" si="948"/>
        <v>13905107.379999999</v>
      </c>
      <c r="SW59" s="619">
        <f t="shared" si="948"/>
        <v>135221738.98999998</v>
      </c>
      <c r="SX59" s="619">
        <f t="shared" ref="SX59:VI59" si="949">SUM(SX46:SX58)</f>
        <v>37283852.130000003</v>
      </c>
      <c r="SY59" s="619">
        <f t="shared" si="949"/>
        <v>18621927.560000002</v>
      </c>
      <c r="SZ59" s="619">
        <f t="shared" si="949"/>
        <v>36256341.060000002</v>
      </c>
      <c r="TA59" s="619">
        <f t="shared" si="949"/>
        <v>7046214.620000001</v>
      </c>
      <c r="TB59" s="619">
        <f t="shared" si="949"/>
        <v>19638260.960000001</v>
      </c>
      <c r="TC59" s="619">
        <f t="shared" si="949"/>
        <v>15184115.870000001</v>
      </c>
      <c r="TD59" s="619">
        <f t="shared" si="949"/>
        <v>44463590.079999998</v>
      </c>
      <c r="TE59" s="619">
        <f t="shared" si="949"/>
        <v>13545444.279999999</v>
      </c>
      <c r="TF59" s="619">
        <f t="shared" si="949"/>
        <v>7439853.2300000004</v>
      </c>
      <c r="TG59" s="619">
        <f t="shared" si="949"/>
        <v>23180695.539999999</v>
      </c>
      <c r="TH59" s="619">
        <f t="shared" si="949"/>
        <v>41087279.460000001</v>
      </c>
      <c r="TI59" s="619">
        <f t="shared" si="949"/>
        <v>62881548.32</v>
      </c>
      <c r="TJ59" s="619">
        <f t="shared" si="949"/>
        <v>10378420.469999999</v>
      </c>
      <c r="TK59" s="619">
        <f t="shared" si="949"/>
        <v>219820809.06999999</v>
      </c>
      <c r="TL59" s="619">
        <f t="shared" si="949"/>
        <v>54909351.549999997</v>
      </c>
      <c r="TM59" s="619">
        <f t="shared" si="949"/>
        <v>40736705.280000001</v>
      </c>
      <c r="TN59" s="619">
        <f t="shared" si="949"/>
        <v>17978264.600000001</v>
      </c>
      <c r="TO59" s="619">
        <f t="shared" si="949"/>
        <v>33470434.120000001</v>
      </c>
      <c r="TP59" s="619">
        <f t="shared" si="949"/>
        <v>24385242.439999998</v>
      </c>
      <c r="TQ59" s="619">
        <f t="shared" si="949"/>
        <v>16714639.440000001</v>
      </c>
      <c r="TR59" s="619">
        <f t="shared" si="949"/>
        <v>69308561.679999992</v>
      </c>
      <c r="TS59" s="619">
        <f t="shared" si="949"/>
        <v>35896836.769999996</v>
      </c>
      <c r="TT59" s="619">
        <f t="shared" si="949"/>
        <v>9699332.5600000005</v>
      </c>
      <c r="TU59" s="619">
        <f t="shared" si="949"/>
        <v>37855960.129999995</v>
      </c>
      <c r="TV59" s="619">
        <f t="shared" si="949"/>
        <v>37512290.380000003</v>
      </c>
      <c r="TW59" s="619">
        <f t="shared" si="949"/>
        <v>14344947.98</v>
      </c>
      <c r="TX59" s="619">
        <f t="shared" si="949"/>
        <v>25552759.969999999</v>
      </c>
      <c r="TY59" s="619">
        <f t="shared" si="949"/>
        <v>21583581.510000002</v>
      </c>
      <c r="TZ59" s="619">
        <f t="shared" si="949"/>
        <v>46132508.270000003</v>
      </c>
      <c r="UA59" s="619">
        <f t="shared" si="949"/>
        <v>169271366.71000001</v>
      </c>
      <c r="UB59" s="619">
        <f t="shared" si="949"/>
        <v>43371741.359999999</v>
      </c>
      <c r="UC59" s="619">
        <f t="shared" si="949"/>
        <v>459284280.28000003</v>
      </c>
      <c r="UD59" s="619">
        <f t="shared" si="949"/>
        <v>37561817.850000001</v>
      </c>
      <c r="UE59" s="619">
        <f t="shared" si="949"/>
        <v>10950329.98</v>
      </c>
      <c r="UF59" s="619">
        <f t="shared" si="949"/>
        <v>20266057.599999998</v>
      </c>
      <c r="UG59" s="619">
        <f t="shared" si="949"/>
        <v>55701992.829999998</v>
      </c>
      <c r="UH59" s="619">
        <f t="shared" si="949"/>
        <v>31208206.09</v>
      </c>
      <c r="UI59" s="619">
        <f t="shared" si="949"/>
        <v>6208664.4299999997</v>
      </c>
      <c r="UJ59" s="619">
        <f t="shared" si="949"/>
        <v>44556810.169999994</v>
      </c>
      <c r="UK59" s="619">
        <f t="shared" si="949"/>
        <v>13257146.640000001</v>
      </c>
      <c r="UL59" s="619">
        <f t="shared" si="949"/>
        <v>263448463.49000001</v>
      </c>
      <c r="UM59" s="619">
        <f t="shared" si="949"/>
        <v>50830951.980000004</v>
      </c>
      <c r="UN59" s="619">
        <f t="shared" si="949"/>
        <v>34827565.329999998</v>
      </c>
      <c r="UO59" s="619">
        <f t="shared" si="949"/>
        <v>43863854.660000011</v>
      </c>
      <c r="UP59" s="619">
        <f t="shared" si="949"/>
        <v>41209754.540000007</v>
      </c>
      <c r="UQ59" s="619">
        <f t="shared" si="949"/>
        <v>21087585.890000001</v>
      </c>
      <c r="UR59" s="619">
        <f t="shared" si="949"/>
        <v>1106969631.7499998</v>
      </c>
      <c r="US59" s="619">
        <f t="shared" si="949"/>
        <v>23781564.050000001</v>
      </c>
      <c r="UT59" s="619">
        <f t="shared" si="949"/>
        <v>7262488.1299999999</v>
      </c>
      <c r="UU59" s="619">
        <f t="shared" si="949"/>
        <v>72101838.030000001</v>
      </c>
      <c r="UV59" s="619">
        <f t="shared" si="949"/>
        <v>34913983.68</v>
      </c>
      <c r="UW59" s="619">
        <f t="shared" si="949"/>
        <v>2757526.8200000003</v>
      </c>
      <c r="UX59" s="619">
        <f t="shared" si="949"/>
        <v>67795765.469999999</v>
      </c>
      <c r="UY59" s="619">
        <f t="shared" si="949"/>
        <v>13214894.299999999</v>
      </c>
      <c r="UZ59" s="619">
        <f t="shared" si="949"/>
        <v>3270190.58</v>
      </c>
      <c r="VA59" s="619">
        <f t="shared" si="949"/>
        <v>38390658.43</v>
      </c>
      <c r="VB59" s="619">
        <f t="shared" si="949"/>
        <v>29357068.879999999</v>
      </c>
      <c r="VC59" s="619">
        <f t="shared" si="949"/>
        <v>49733900.690000005</v>
      </c>
      <c r="VD59" s="619">
        <f t="shared" si="949"/>
        <v>59567182.939999998</v>
      </c>
      <c r="VE59" s="619">
        <f t="shared" si="949"/>
        <v>69506699.430000007</v>
      </c>
      <c r="VF59" s="619">
        <f t="shared" si="949"/>
        <v>20004229.969999999</v>
      </c>
      <c r="VG59" s="619">
        <f t="shared" si="949"/>
        <v>17232936.390000001</v>
      </c>
      <c r="VH59" s="619">
        <f t="shared" si="949"/>
        <v>24942201.720000003</v>
      </c>
      <c r="VI59" s="619">
        <f t="shared" si="949"/>
        <v>18778843</v>
      </c>
      <c r="VJ59" s="619">
        <f t="shared" ref="VJ59:XU59" si="950">SUM(VJ46:VJ58)</f>
        <v>49338356.289999999</v>
      </c>
      <c r="VK59" s="619">
        <f t="shared" si="950"/>
        <v>8733912.9800000004</v>
      </c>
      <c r="VL59" s="619">
        <f t="shared" si="950"/>
        <v>21169061.59</v>
      </c>
      <c r="VM59" s="619">
        <f t="shared" si="950"/>
        <v>16659825.010000002</v>
      </c>
      <c r="VN59" s="619">
        <f t="shared" si="950"/>
        <v>372935062.03000003</v>
      </c>
      <c r="VO59" s="619">
        <f t="shared" si="950"/>
        <v>33129626.460000001</v>
      </c>
      <c r="VP59" s="619">
        <f t="shared" si="950"/>
        <v>69007656.450000003</v>
      </c>
      <c r="VQ59" s="619">
        <f t="shared" si="950"/>
        <v>47882419.75</v>
      </c>
      <c r="VR59" s="619">
        <f t="shared" si="950"/>
        <v>43063944.649999999</v>
      </c>
      <c r="VS59" s="619">
        <f t="shared" si="950"/>
        <v>37450690.510000005</v>
      </c>
      <c r="VT59" s="619">
        <f t="shared" si="950"/>
        <v>43664695.339999996</v>
      </c>
      <c r="VU59" s="619">
        <f t="shared" si="950"/>
        <v>15486418.09</v>
      </c>
      <c r="VV59" s="619">
        <f t="shared" si="950"/>
        <v>36400284.390000001</v>
      </c>
      <c r="VW59" s="619">
        <f t="shared" si="950"/>
        <v>128315951.75</v>
      </c>
      <c r="VX59" s="619">
        <f t="shared" si="950"/>
        <v>24301031.209999997</v>
      </c>
      <c r="VY59" s="619">
        <f t="shared" si="950"/>
        <v>119570030.55000001</v>
      </c>
      <c r="VZ59" s="619">
        <f t="shared" si="950"/>
        <v>36238061.020000003</v>
      </c>
      <c r="WA59" s="619">
        <f t="shared" si="950"/>
        <v>59377099.32</v>
      </c>
      <c r="WB59" s="619">
        <f t="shared" si="950"/>
        <v>12002225.550000001</v>
      </c>
      <c r="WC59" s="619">
        <f t="shared" si="950"/>
        <v>3271979016.02</v>
      </c>
      <c r="WD59" s="619">
        <f t="shared" si="950"/>
        <v>63337032.25</v>
      </c>
      <c r="WE59" s="619">
        <f t="shared" si="950"/>
        <v>83182483.399999991</v>
      </c>
      <c r="WF59" s="619">
        <f t="shared" si="950"/>
        <v>73709354.430000007</v>
      </c>
      <c r="WG59" s="619">
        <f t="shared" si="950"/>
        <v>40568092.060000002</v>
      </c>
      <c r="WH59" s="619">
        <f t="shared" si="950"/>
        <v>22452851.360000003</v>
      </c>
      <c r="WI59" s="619">
        <f t="shared" si="950"/>
        <v>59706541.260000005</v>
      </c>
      <c r="WJ59" s="619">
        <f t="shared" si="950"/>
        <v>66779263.539999992</v>
      </c>
      <c r="WK59" s="619">
        <f t="shared" si="950"/>
        <v>64697445.959999993</v>
      </c>
      <c r="WL59" s="619">
        <f t="shared" si="950"/>
        <v>72919349.640000001</v>
      </c>
      <c r="WM59" s="619">
        <f t="shared" si="950"/>
        <v>16679550.209999999</v>
      </c>
      <c r="WN59" s="619">
        <f t="shared" si="950"/>
        <v>49731108.850000001</v>
      </c>
      <c r="WO59" s="619">
        <f t="shared" si="950"/>
        <v>82090475.070000008</v>
      </c>
      <c r="WP59" s="619">
        <f t="shared" si="950"/>
        <v>53371645.009999998</v>
      </c>
      <c r="WQ59" s="619">
        <f t="shared" si="950"/>
        <v>82037295.430000007</v>
      </c>
      <c r="WR59" s="619">
        <f t="shared" si="950"/>
        <v>79107334.889999986</v>
      </c>
      <c r="WS59" s="619">
        <f t="shared" si="950"/>
        <v>35869305.940000005</v>
      </c>
      <c r="WT59" s="619">
        <f t="shared" si="950"/>
        <v>114142628.81999999</v>
      </c>
      <c r="WU59" s="619">
        <f t="shared" si="950"/>
        <v>24556328.409999996</v>
      </c>
      <c r="WV59" s="619">
        <f t="shared" si="950"/>
        <v>90286063.689999998</v>
      </c>
      <c r="WW59" s="619">
        <f t="shared" si="950"/>
        <v>124698364.05</v>
      </c>
      <c r="WX59" s="619">
        <f t="shared" si="950"/>
        <v>26807523.449999999</v>
      </c>
      <c r="WY59" s="619">
        <f t="shared" si="950"/>
        <v>42290815.170000009</v>
      </c>
      <c r="WZ59" s="619">
        <f t="shared" si="950"/>
        <v>20406708.790000003</v>
      </c>
      <c r="XA59" s="619">
        <f t="shared" si="950"/>
        <v>42650675.259999998</v>
      </c>
      <c r="XB59" s="619">
        <f t="shared" si="950"/>
        <v>10645617.430000002</v>
      </c>
      <c r="XC59" s="619">
        <f t="shared" si="950"/>
        <v>10145407.690000001</v>
      </c>
      <c r="XD59" s="619">
        <f t="shared" si="950"/>
        <v>32560886.899999999</v>
      </c>
      <c r="XE59" s="619">
        <f t="shared" si="950"/>
        <v>207514773.81</v>
      </c>
      <c r="XF59" s="619">
        <f t="shared" si="950"/>
        <v>11211183.424999999</v>
      </c>
      <c r="XG59" s="619">
        <f t="shared" si="950"/>
        <v>40614080.939999998</v>
      </c>
      <c r="XH59" s="619">
        <f t="shared" si="950"/>
        <v>19069794.260000002</v>
      </c>
      <c r="XI59" s="619">
        <f t="shared" si="950"/>
        <v>13307727.010000002</v>
      </c>
      <c r="XJ59" s="619">
        <f t="shared" si="950"/>
        <v>1140154210.9000001</v>
      </c>
      <c r="XK59" s="619">
        <f t="shared" si="950"/>
        <v>92523566.890000001</v>
      </c>
      <c r="XL59" s="619">
        <f t="shared" si="950"/>
        <v>143155295.13</v>
      </c>
      <c r="XM59" s="619">
        <f t="shared" si="950"/>
        <v>215482452.01999998</v>
      </c>
      <c r="XN59" s="619">
        <f t="shared" si="950"/>
        <v>65092150.490000002</v>
      </c>
      <c r="XO59" s="619">
        <f t="shared" si="950"/>
        <v>78816893.900000006</v>
      </c>
      <c r="XP59" s="619">
        <f t="shared" si="950"/>
        <v>152204335.25</v>
      </c>
      <c r="XQ59" s="619">
        <f t="shared" si="950"/>
        <v>135797116.32999998</v>
      </c>
      <c r="XR59" s="619">
        <f t="shared" si="950"/>
        <v>36248683.410000004</v>
      </c>
      <c r="XS59" s="619">
        <f t="shared" si="950"/>
        <v>154983618.59</v>
      </c>
      <c r="XT59" s="619">
        <f t="shared" si="950"/>
        <v>121895679.61</v>
      </c>
      <c r="XU59" s="619">
        <f t="shared" si="950"/>
        <v>41147531.240000002</v>
      </c>
      <c r="XV59" s="619">
        <f t="shared" ref="XV59:AAG59" si="951">SUM(XV46:XV58)</f>
        <v>53940818.560000002</v>
      </c>
      <c r="XW59" s="619">
        <f t="shared" si="951"/>
        <v>78130160.219999999</v>
      </c>
      <c r="XX59" s="619">
        <f t="shared" si="951"/>
        <v>94163343.340000004</v>
      </c>
      <c r="XY59" s="619">
        <f t="shared" si="951"/>
        <v>16884653.309999999</v>
      </c>
      <c r="XZ59" s="619">
        <f t="shared" si="951"/>
        <v>30343271.07</v>
      </c>
      <c r="YA59" s="619">
        <f t="shared" si="951"/>
        <v>47435683.789999999</v>
      </c>
      <c r="YB59" s="619">
        <f t="shared" si="951"/>
        <v>31113977.220000003</v>
      </c>
      <c r="YC59" s="619">
        <f t="shared" si="951"/>
        <v>59178062.980000004</v>
      </c>
      <c r="YD59" s="619">
        <f t="shared" si="951"/>
        <v>49666168.549999997</v>
      </c>
      <c r="YE59" s="619">
        <f t="shared" si="951"/>
        <v>84622573.510000005</v>
      </c>
      <c r="YF59" s="619">
        <f t="shared" si="951"/>
        <v>56114210.109999999</v>
      </c>
      <c r="YG59" s="619">
        <f t="shared" si="951"/>
        <v>889989655.76999998</v>
      </c>
      <c r="YH59" s="619">
        <f t="shared" si="951"/>
        <v>118397319.64</v>
      </c>
      <c r="YI59" s="619">
        <f t="shared" si="951"/>
        <v>151506926.13000003</v>
      </c>
      <c r="YJ59" s="619">
        <f t="shared" si="951"/>
        <v>108466612.06999999</v>
      </c>
      <c r="YK59" s="619">
        <f t="shared" si="951"/>
        <v>420377846.82000005</v>
      </c>
      <c r="YL59" s="619">
        <f t="shared" si="951"/>
        <v>87776192.730000004</v>
      </c>
      <c r="YM59" s="619">
        <f t="shared" si="951"/>
        <v>136377414.77000001</v>
      </c>
      <c r="YN59" s="619">
        <f t="shared" si="951"/>
        <v>49241142.949999996</v>
      </c>
      <c r="YO59" s="619">
        <f t="shared" si="951"/>
        <v>61620400.590000004</v>
      </c>
      <c r="YP59" s="619">
        <f t="shared" si="951"/>
        <v>96893314.320000008</v>
      </c>
      <c r="YQ59" s="619">
        <f t="shared" si="951"/>
        <v>90465844.99000001</v>
      </c>
      <c r="YR59" s="619">
        <f t="shared" si="951"/>
        <v>89018852.280000016</v>
      </c>
      <c r="YS59" s="619">
        <f t="shared" si="951"/>
        <v>58909761.879999995</v>
      </c>
      <c r="YT59" s="619">
        <f t="shared" si="951"/>
        <v>63880212.890000008</v>
      </c>
      <c r="YU59" s="619">
        <f t="shared" si="951"/>
        <v>105744443.33999999</v>
      </c>
      <c r="YV59" s="619">
        <f t="shared" si="951"/>
        <v>128686628.35999998</v>
      </c>
      <c r="YW59" s="619">
        <f t="shared" si="951"/>
        <v>72077889.459999993</v>
      </c>
      <c r="YX59" s="619">
        <f t="shared" si="951"/>
        <v>227272945.72000003</v>
      </c>
      <c r="YY59" s="619">
        <f t="shared" si="951"/>
        <v>34604545.640000001</v>
      </c>
      <c r="YZ59" s="619">
        <f t="shared" si="951"/>
        <v>42043654.470000006</v>
      </c>
      <c r="ZA59" s="619">
        <f t="shared" si="951"/>
        <v>42318427.410000004</v>
      </c>
      <c r="ZB59" s="619">
        <f t="shared" si="951"/>
        <v>26419817.27</v>
      </c>
      <c r="ZC59" s="619">
        <f t="shared" si="951"/>
        <v>20605358.200000003</v>
      </c>
      <c r="ZD59" s="619">
        <f t="shared" si="951"/>
        <v>31244676.289999999</v>
      </c>
      <c r="ZE59" s="619">
        <f t="shared" si="951"/>
        <v>282217735.23000002</v>
      </c>
      <c r="ZF59" s="619">
        <f t="shared" si="951"/>
        <v>34597671.219999999</v>
      </c>
      <c r="ZG59" s="619">
        <f t="shared" si="951"/>
        <v>72318516.310000002</v>
      </c>
      <c r="ZH59" s="619">
        <f t="shared" si="951"/>
        <v>35106384.100000001</v>
      </c>
      <c r="ZI59" s="619">
        <f t="shared" si="951"/>
        <v>52434915.530000001</v>
      </c>
      <c r="ZJ59" s="619">
        <f t="shared" si="951"/>
        <v>32672389.890000001</v>
      </c>
      <c r="ZK59" s="619">
        <f t="shared" si="951"/>
        <v>41084837.919999994</v>
      </c>
      <c r="ZL59" s="619">
        <f t="shared" si="951"/>
        <v>22828610.650000002</v>
      </c>
      <c r="ZM59" s="619">
        <f t="shared" si="951"/>
        <v>92559895.650000006</v>
      </c>
      <c r="ZN59" s="619">
        <f t="shared" si="951"/>
        <v>519307351.09999996</v>
      </c>
      <c r="ZO59" s="619">
        <f t="shared" si="951"/>
        <v>44645793.959999993</v>
      </c>
      <c r="ZP59" s="619">
        <f t="shared" si="951"/>
        <v>85202545.136999995</v>
      </c>
      <c r="ZQ59" s="619">
        <f t="shared" si="951"/>
        <v>435034656.80000001</v>
      </c>
      <c r="ZR59" s="619">
        <f t="shared" si="951"/>
        <v>130605381.77</v>
      </c>
      <c r="ZS59" s="619">
        <f t="shared" si="951"/>
        <v>72066083.086999997</v>
      </c>
      <c r="ZT59" s="619">
        <f t="shared" si="951"/>
        <v>50298387.769999996</v>
      </c>
      <c r="ZU59" s="619">
        <f t="shared" si="951"/>
        <v>187842711.26999998</v>
      </c>
      <c r="ZV59" s="619">
        <f t="shared" si="951"/>
        <v>352365641.73000002</v>
      </c>
      <c r="ZW59" s="619">
        <f t="shared" si="951"/>
        <v>51739198.949999996</v>
      </c>
      <c r="ZX59" s="619">
        <f t="shared" si="951"/>
        <v>48656514.889999993</v>
      </c>
      <c r="ZY59" s="619">
        <f t="shared" si="951"/>
        <v>57401691.850000001</v>
      </c>
      <c r="ZZ59" s="619">
        <f t="shared" si="951"/>
        <v>34696585.770000003</v>
      </c>
      <c r="AAA59" s="619">
        <f t="shared" si="951"/>
        <v>92610639.200000003</v>
      </c>
      <c r="AAB59" s="619">
        <f t="shared" si="951"/>
        <v>19989912.609999999</v>
      </c>
      <c r="AAC59" s="619">
        <f t="shared" si="951"/>
        <v>35211745.549999997</v>
      </c>
      <c r="AAD59" s="619">
        <f t="shared" si="951"/>
        <v>54363233.670000009</v>
      </c>
      <c r="AAE59" s="619">
        <f t="shared" si="951"/>
        <v>50414577.920000002</v>
      </c>
      <c r="AAF59" s="619">
        <f t="shared" si="951"/>
        <v>86576747.670000002</v>
      </c>
      <c r="AAG59" s="619">
        <f t="shared" si="951"/>
        <v>73623757.489999995</v>
      </c>
      <c r="AAH59" s="619">
        <f t="shared" ref="AAH59:ACS59" si="952">SUM(AAH46:AAH58)</f>
        <v>20372882.210000001</v>
      </c>
      <c r="AAI59" s="619">
        <f t="shared" si="952"/>
        <v>38674842.700000003</v>
      </c>
      <c r="AAJ59" s="619">
        <f t="shared" si="952"/>
        <v>177952272.33000001</v>
      </c>
      <c r="AAK59" s="619">
        <f t="shared" si="952"/>
        <v>19948599.390000001</v>
      </c>
      <c r="AAL59" s="619">
        <f t="shared" si="952"/>
        <v>31466816.609999999</v>
      </c>
      <c r="AAM59" s="619">
        <f t="shared" si="952"/>
        <v>10741120.23</v>
      </c>
      <c r="AAN59" s="619">
        <f t="shared" si="952"/>
        <v>28655271.900000002</v>
      </c>
      <c r="AAO59" s="619">
        <f t="shared" si="952"/>
        <v>27180572.310000002</v>
      </c>
      <c r="AAP59" s="619">
        <f t="shared" si="952"/>
        <v>22377800.57</v>
      </c>
      <c r="AAQ59" s="619">
        <f t="shared" si="952"/>
        <v>1280285702.6399999</v>
      </c>
      <c r="AAR59" s="619">
        <f t="shared" si="952"/>
        <v>26211435.390000001</v>
      </c>
      <c r="AAS59" s="619">
        <f t="shared" si="952"/>
        <v>52947411.18</v>
      </c>
      <c r="AAT59" s="619">
        <f t="shared" si="952"/>
        <v>218015409.48000002</v>
      </c>
      <c r="AAU59" s="619">
        <f t="shared" si="952"/>
        <v>71145264.140000001</v>
      </c>
      <c r="AAV59" s="619">
        <f t="shared" si="952"/>
        <v>94861183.689999998</v>
      </c>
      <c r="AAW59" s="619">
        <f t="shared" si="952"/>
        <v>33946160.990000002</v>
      </c>
      <c r="AAX59" s="619">
        <f t="shared" si="952"/>
        <v>103790065.19</v>
      </c>
      <c r="AAY59" s="619">
        <f t="shared" si="952"/>
        <v>127108435.38</v>
      </c>
      <c r="AAZ59" s="619">
        <f t="shared" si="952"/>
        <v>34485787.549999997</v>
      </c>
      <c r="ABA59" s="619">
        <f t="shared" si="952"/>
        <v>74179942.530000001</v>
      </c>
      <c r="ABB59" s="619">
        <f t="shared" si="952"/>
        <v>178114340.30000001</v>
      </c>
      <c r="ABC59" s="619">
        <f t="shared" si="952"/>
        <v>102698436.73999999</v>
      </c>
      <c r="ABD59" s="619">
        <f t="shared" si="952"/>
        <v>14018200.799999999</v>
      </c>
      <c r="ABE59" s="619">
        <f t="shared" si="952"/>
        <v>16686225.09</v>
      </c>
      <c r="ABF59" s="619">
        <f t="shared" si="952"/>
        <v>38302415.780000001</v>
      </c>
      <c r="ABG59" s="619">
        <f t="shared" si="952"/>
        <v>40660380.300000004</v>
      </c>
      <c r="ABH59" s="619">
        <f t="shared" si="952"/>
        <v>76617339.38000001</v>
      </c>
      <c r="ABI59" s="619">
        <f t="shared" si="952"/>
        <v>26445787.59</v>
      </c>
      <c r="ABJ59" s="619">
        <f t="shared" si="952"/>
        <v>162433667.58000001</v>
      </c>
      <c r="ABK59" s="619">
        <f t="shared" si="952"/>
        <v>183967271.60999998</v>
      </c>
      <c r="ABL59" s="619">
        <f t="shared" si="952"/>
        <v>54997014.799999997</v>
      </c>
      <c r="ABM59" s="619">
        <f t="shared" si="952"/>
        <v>33846540.149999999</v>
      </c>
      <c r="ABN59" s="619">
        <f t="shared" si="952"/>
        <v>21091598.739999998</v>
      </c>
      <c r="ABO59" s="619">
        <f t="shared" si="952"/>
        <v>40923418.819999993</v>
      </c>
      <c r="ABP59" s="619">
        <f t="shared" si="952"/>
        <v>22797558.25</v>
      </c>
      <c r="ABQ59" s="619">
        <f t="shared" si="952"/>
        <v>426550102.5</v>
      </c>
      <c r="ABR59" s="619">
        <f t="shared" si="952"/>
        <v>101154710.5</v>
      </c>
      <c r="ABS59" s="619">
        <f t="shared" si="952"/>
        <v>45277036.309999995</v>
      </c>
      <c r="ABT59" s="619">
        <f t="shared" si="952"/>
        <v>158779039.34999999</v>
      </c>
      <c r="ABU59" s="619">
        <f t="shared" si="952"/>
        <v>143642142.71000001</v>
      </c>
      <c r="ABV59" s="619">
        <f t="shared" si="952"/>
        <v>115924001.8</v>
      </c>
      <c r="ABW59" s="619">
        <f t="shared" si="952"/>
        <v>33859400.009999998</v>
      </c>
      <c r="ABX59" s="619">
        <f t="shared" si="952"/>
        <v>71305894.200000003</v>
      </c>
      <c r="ABY59" s="619">
        <f t="shared" si="952"/>
        <v>41582714.93</v>
      </c>
      <c r="ABZ59" s="619">
        <f t="shared" si="952"/>
        <v>313681114.31999999</v>
      </c>
      <c r="ACA59" s="619">
        <f t="shared" si="952"/>
        <v>63236068.990000002</v>
      </c>
      <c r="ACB59" s="619">
        <f t="shared" si="952"/>
        <v>92015301.180000007</v>
      </c>
      <c r="ACC59" s="619">
        <f t="shared" si="952"/>
        <v>30689818.829999998</v>
      </c>
      <c r="ACD59" s="619">
        <f t="shared" si="952"/>
        <v>30835597.969999999</v>
      </c>
      <c r="ACE59" s="619">
        <f t="shared" si="952"/>
        <v>85161477.469999999</v>
      </c>
      <c r="ACF59" s="619">
        <f t="shared" si="952"/>
        <v>18655720.09</v>
      </c>
      <c r="ACG59" s="619">
        <f t="shared" si="952"/>
        <v>16497394.020000001</v>
      </c>
      <c r="ACH59" s="619">
        <f t="shared" si="952"/>
        <v>23583108.659999996</v>
      </c>
      <c r="ACI59" s="619">
        <f t="shared" si="952"/>
        <v>44769366.649999999</v>
      </c>
      <c r="ACJ59" s="619">
        <f t="shared" si="952"/>
        <v>28239423.84</v>
      </c>
      <c r="ACK59" s="619">
        <f t="shared" si="952"/>
        <v>704916518.23000002</v>
      </c>
      <c r="ACL59" s="619">
        <f t="shared" si="952"/>
        <v>45412267.160000004</v>
      </c>
      <c r="ACM59" s="619">
        <f t="shared" si="952"/>
        <v>36579352.949999996</v>
      </c>
      <c r="ACN59" s="619">
        <f t="shared" si="952"/>
        <v>115840072.63000001</v>
      </c>
      <c r="ACO59" s="619">
        <f t="shared" si="952"/>
        <v>14628141.07</v>
      </c>
      <c r="ACP59" s="619">
        <f t="shared" si="952"/>
        <v>23023187.220000003</v>
      </c>
      <c r="ACQ59" s="619">
        <f t="shared" si="952"/>
        <v>54893980.060000002</v>
      </c>
      <c r="ACR59" s="619">
        <f t="shared" si="952"/>
        <v>352401985.04000008</v>
      </c>
      <c r="ACS59" s="619">
        <f t="shared" si="952"/>
        <v>376924658.97000003</v>
      </c>
      <c r="ACT59" s="619">
        <f t="shared" ref="ACT59:AFE59" si="953">SUM(ACT46:ACT58)</f>
        <v>34500886.670000002</v>
      </c>
      <c r="ACU59" s="619">
        <f t="shared" si="953"/>
        <v>59082230.350000001</v>
      </c>
      <c r="ACV59" s="619">
        <f t="shared" si="953"/>
        <v>86197744.669999987</v>
      </c>
      <c r="ACW59" s="619">
        <f t="shared" si="953"/>
        <v>89591860.49000001</v>
      </c>
      <c r="ACX59" s="619">
        <f t="shared" si="953"/>
        <v>659409307.89999998</v>
      </c>
      <c r="ACY59" s="619">
        <f t="shared" si="953"/>
        <v>23787107.049999997</v>
      </c>
      <c r="ACZ59" s="619">
        <f t="shared" si="953"/>
        <v>51117135.060000002</v>
      </c>
      <c r="ADA59" s="619">
        <f t="shared" si="953"/>
        <v>60614170.43</v>
      </c>
      <c r="ADB59" s="619">
        <f t="shared" si="953"/>
        <v>13512294.630000001</v>
      </c>
      <c r="ADC59" s="619">
        <f t="shared" si="953"/>
        <v>15744584.65</v>
      </c>
      <c r="ADD59" s="619">
        <f t="shared" si="953"/>
        <v>5854676.6299999999</v>
      </c>
      <c r="ADE59" s="619">
        <f t="shared" si="953"/>
        <v>17635448.189999998</v>
      </c>
      <c r="ADF59" s="619">
        <f t="shared" si="953"/>
        <v>39924305.020000003</v>
      </c>
      <c r="ADG59" s="619">
        <f t="shared" si="953"/>
        <v>65893585.240000002</v>
      </c>
      <c r="ADH59" s="619">
        <f t="shared" si="953"/>
        <v>93802435.170000017</v>
      </c>
      <c r="ADI59" s="619">
        <f t="shared" si="953"/>
        <v>78218104.989999995</v>
      </c>
      <c r="ADJ59" s="619">
        <f t="shared" si="953"/>
        <v>29486367.609999999</v>
      </c>
      <c r="ADK59" s="619">
        <f t="shared" si="953"/>
        <v>18493075.939999998</v>
      </c>
      <c r="ADL59" s="619">
        <f t="shared" si="953"/>
        <v>29411992.920000002</v>
      </c>
      <c r="ADM59" s="619">
        <f t="shared" si="953"/>
        <v>13419101.920000002</v>
      </c>
      <c r="ADN59" s="619">
        <f t="shared" si="953"/>
        <v>57981355.330000013</v>
      </c>
      <c r="ADO59" s="619">
        <f t="shared" si="953"/>
        <v>31287056.530000001</v>
      </c>
      <c r="ADP59" s="619">
        <f t="shared" si="953"/>
        <v>32949862.319999997</v>
      </c>
      <c r="ADQ59" s="619">
        <f t="shared" si="953"/>
        <v>787475854.73000002</v>
      </c>
      <c r="ADR59" s="619">
        <f t="shared" si="953"/>
        <v>160286925.54999998</v>
      </c>
      <c r="ADS59" s="619">
        <f t="shared" si="953"/>
        <v>80669845.970000014</v>
      </c>
      <c r="ADT59" s="619">
        <f t="shared" si="953"/>
        <v>59006914.5</v>
      </c>
      <c r="ADU59" s="619">
        <f t="shared" si="953"/>
        <v>134602790.09</v>
      </c>
      <c r="ADV59" s="619">
        <f t="shared" si="953"/>
        <v>2859222</v>
      </c>
      <c r="ADW59" s="619">
        <f t="shared" si="953"/>
        <v>12044135.439999999</v>
      </c>
      <c r="ADX59" s="619">
        <f t="shared" si="953"/>
        <v>32575193.410000004</v>
      </c>
      <c r="ADY59" s="619">
        <f t="shared" si="953"/>
        <v>884922.33</v>
      </c>
      <c r="ADZ59" s="619">
        <f t="shared" si="953"/>
        <v>12952586.01</v>
      </c>
      <c r="AEA59" s="619">
        <f t="shared" si="953"/>
        <v>586705616.6500001</v>
      </c>
      <c r="AEB59" s="619">
        <f t="shared" si="953"/>
        <v>218480229.38999999</v>
      </c>
      <c r="AEC59" s="619">
        <f t="shared" si="953"/>
        <v>34771216.259999998</v>
      </c>
      <c r="AED59" s="619">
        <f t="shared" si="953"/>
        <v>47383188.629999995</v>
      </c>
      <c r="AEE59" s="619">
        <f t="shared" si="953"/>
        <v>46441552.219999999</v>
      </c>
      <c r="AEF59" s="619">
        <f t="shared" si="953"/>
        <v>86750219.290000007</v>
      </c>
      <c r="AEG59" s="619">
        <f t="shared" si="953"/>
        <v>50735425.359999992</v>
      </c>
      <c r="AEH59" s="619">
        <f t="shared" si="953"/>
        <v>14694421.530000001</v>
      </c>
      <c r="AEI59" s="619">
        <f t="shared" si="953"/>
        <v>11329324.879999999</v>
      </c>
      <c r="AEJ59" s="619">
        <f t="shared" si="953"/>
        <v>66291987.649999991</v>
      </c>
      <c r="AEK59" s="619">
        <f t="shared" si="953"/>
        <v>37763873.93</v>
      </c>
      <c r="AEL59" s="619">
        <f t="shared" si="953"/>
        <v>109709443.63</v>
      </c>
      <c r="AEM59" s="619">
        <f t="shared" si="953"/>
        <v>27046488.699999996</v>
      </c>
      <c r="AEN59" s="619">
        <f t="shared" si="953"/>
        <v>15380554.32</v>
      </c>
      <c r="AEO59" s="619">
        <f t="shared" si="953"/>
        <v>54494614.329999991</v>
      </c>
      <c r="AEP59" s="619">
        <f t="shared" si="953"/>
        <v>104401088.77000001</v>
      </c>
      <c r="AEQ59" s="619">
        <f t="shared" si="953"/>
        <v>19698288.100000001</v>
      </c>
      <c r="AER59" s="619">
        <f t="shared" si="953"/>
        <v>57487894.280000016</v>
      </c>
      <c r="AES59" s="619">
        <f t="shared" si="953"/>
        <v>6992822.25</v>
      </c>
      <c r="AET59" s="619">
        <f t="shared" si="953"/>
        <v>54535959.099999994</v>
      </c>
      <c r="AEU59" s="619">
        <f t="shared" si="953"/>
        <v>661994140.54999995</v>
      </c>
      <c r="AEV59" s="619">
        <f t="shared" si="953"/>
        <v>85915137.829999983</v>
      </c>
      <c r="AEW59" s="619">
        <f t="shared" si="953"/>
        <v>119158381.08000001</v>
      </c>
      <c r="AEX59" s="619">
        <f t="shared" si="953"/>
        <v>33942352.049999997</v>
      </c>
      <c r="AEY59" s="619">
        <f t="shared" si="953"/>
        <v>23870666.049999993</v>
      </c>
      <c r="AEZ59" s="619">
        <f t="shared" si="953"/>
        <v>59794927.57</v>
      </c>
      <c r="AFA59" s="619">
        <f t="shared" si="953"/>
        <v>30556978.640000004</v>
      </c>
      <c r="AFB59" s="619">
        <f t="shared" si="953"/>
        <v>19398907.420000002</v>
      </c>
      <c r="AFC59" s="619">
        <f t="shared" si="953"/>
        <v>13830478.799999999</v>
      </c>
      <c r="AFD59" s="619">
        <f t="shared" si="953"/>
        <v>9820085.7299999986</v>
      </c>
      <c r="AFE59" s="619">
        <f t="shared" si="953"/>
        <v>417880157.08999997</v>
      </c>
      <c r="AFF59" s="619">
        <f t="shared" ref="AFF59:AHQ59" si="954">SUM(AFF46:AFF58)</f>
        <v>230449015.38999999</v>
      </c>
      <c r="AFG59" s="619">
        <f t="shared" si="954"/>
        <v>90692762.670000002</v>
      </c>
      <c r="AFH59" s="619">
        <f t="shared" si="954"/>
        <v>63880794.300000012</v>
      </c>
      <c r="AFI59" s="619">
        <f t="shared" si="954"/>
        <v>241470737.77000001</v>
      </c>
      <c r="AFJ59" s="619">
        <f t="shared" si="954"/>
        <v>91893489.75</v>
      </c>
      <c r="AFK59" s="619">
        <f t="shared" si="954"/>
        <v>39038667.07</v>
      </c>
      <c r="AFL59" s="619">
        <f t="shared" si="954"/>
        <v>35582151.249999993</v>
      </c>
      <c r="AFM59" s="619">
        <f t="shared" si="954"/>
        <v>65753654.519999996</v>
      </c>
      <c r="AFN59" s="619">
        <f t="shared" si="954"/>
        <v>43082118.57</v>
      </c>
      <c r="AFO59" s="619">
        <f t="shared" si="954"/>
        <v>31312742.98</v>
      </c>
      <c r="AFP59" s="619">
        <f t="shared" si="954"/>
        <v>49650505.349999994</v>
      </c>
      <c r="AFQ59" s="619">
        <f t="shared" si="954"/>
        <v>56570338.159999996</v>
      </c>
      <c r="AFR59" s="619">
        <f t="shared" si="954"/>
        <v>765708920.16999996</v>
      </c>
      <c r="AFS59" s="619">
        <f t="shared" si="954"/>
        <v>116234712.13</v>
      </c>
      <c r="AFT59" s="619">
        <f t="shared" si="954"/>
        <v>137591349.91999999</v>
      </c>
      <c r="AFU59" s="619">
        <f t="shared" si="954"/>
        <v>53720673.210000001</v>
      </c>
      <c r="AFV59" s="619">
        <f t="shared" si="954"/>
        <v>76428915.920000017</v>
      </c>
      <c r="AFW59" s="619">
        <f t="shared" si="954"/>
        <v>64358290.990000002</v>
      </c>
      <c r="AFX59" s="619">
        <f t="shared" si="954"/>
        <v>43604521.700000003</v>
      </c>
      <c r="AFY59" s="619">
        <f t="shared" si="954"/>
        <v>151561961.94999999</v>
      </c>
      <c r="AFZ59" s="619">
        <f t="shared" si="954"/>
        <v>72744282.060000002</v>
      </c>
      <c r="AGA59" s="619">
        <f t="shared" si="954"/>
        <v>34837063.680000007</v>
      </c>
      <c r="AGB59" s="619">
        <f t="shared" si="954"/>
        <v>213267141.47999999</v>
      </c>
      <c r="AGC59" s="619">
        <f t="shared" si="954"/>
        <v>76819338.129999995</v>
      </c>
      <c r="AGD59" s="619">
        <f t="shared" si="954"/>
        <v>590637965.68000007</v>
      </c>
      <c r="AGE59" s="619">
        <f t="shared" si="954"/>
        <v>111237788.17000002</v>
      </c>
      <c r="AGF59" s="619">
        <f t="shared" si="954"/>
        <v>54584612.079999998</v>
      </c>
      <c r="AGG59" s="619">
        <f t="shared" si="954"/>
        <v>95736903.950000003</v>
      </c>
      <c r="AGH59" s="619">
        <f t="shared" si="954"/>
        <v>123511429.16000001</v>
      </c>
      <c r="AGI59" s="619">
        <f t="shared" si="954"/>
        <v>39505215.089999996</v>
      </c>
      <c r="AGJ59" s="619">
        <f t="shared" si="954"/>
        <v>44821209.049999997</v>
      </c>
      <c r="AGK59" s="619">
        <f t="shared" si="954"/>
        <v>60522012.420000002</v>
      </c>
      <c r="AGL59" s="619">
        <f t="shared" si="954"/>
        <v>33608847.210000001</v>
      </c>
      <c r="AGM59" s="619">
        <f t="shared" si="954"/>
        <v>40381278.230000004</v>
      </c>
      <c r="AGN59" s="619">
        <f t="shared" si="954"/>
        <v>29129032.490000002</v>
      </c>
      <c r="AGO59" s="619">
        <f t="shared" si="954"/>
        <v>1077554125.9199998</v>
      </c>
      <c r="AGP59" s="619">
        <f t="shared" si="954"/>
        <v>120607114.69999999</v>
      </c>
      <c r="AGQ59" s="619">
        <f t="shared" si="954"/>
        <v>205074734.06000003</v>
      </c>
      <c r="AGR59" s="619">
        <f t="shared" si="954"/>
        <v>45829747.880000003</v>
      </c>
      <c r="AGS59" s="619">
        <f t="shared" si="954"/>
        <v>174530069.51000002</v>
      </c>
      <c r="AGT59" s="619">
        <f t="shared" si="954"/>
        <v>108862969.49000001</v>
      </c>
      <c r="AGU59" s="619">
        <f t="shared" si="954"/>
        <v>19699413.09</v>
      </c>
      <c r="AGV59" s="619">
        <f t="shared" si="954"/>
        <v>59189390.380000003</v>
      </c>
      <c r="AGW59" s="619">
        <f t="shared" si="954"/>
        <v>940598848.69000006</v>
      </c>
      <c r="AGX59" s="619">
        <f t="shared" si="954"/>
        <v>540743668.21000004</v>
      </c>
      <c r="AGY59" s="619">
        <f t="shared" si="954"/>
        <v>21463623.370000001</v>
      </c>
      <c r="AGZ59" s="619">
        <f t="shared" si="954"/>
        <v>245689854.46000001</v>
      </c>
      <c r="AHA59" s="619">
        <f t="shared" si="954"/>
        <v>167155982.03</v>
      </c>
      <c r="AHB59" s="619">
        <f t="shared" si="954"/>
        <v>174099495.19</v>
      </c>
      <c r="AHC59" s="619">
        <f t="shared" si="954"/>
        <v>19985412.509999998</v>
      </c>
      <c r="AHD59" s="619">
        <f t="shared" si="954"/>
        <v>40617668.970000006</v>
      </c>
      <c r="AHE59" s="619">
        <f t="shared" si="954"/>
        <v>15609931.059999999</v>
      </c>
      <c r="AHF59" s="619">
        <f t="shared" si="954"/>
        <v>96335415.809999973</v>
      </c>
      <c r="AHG59" s="619">
        <f t="shared" si="954"/>
        <v>190783318.32999995</v>
      </c>
      <c r="AHH59" s="619">
        <f t="shared" si="954"/>
        <v>91246688.699999988</v>
      </c>
      <c r="AHI59" s="619">
        <f t="shared" si="954"/>
        <v>42891259.740000002</v>
      </c>
      <c r="AHJ59" s="619">
        <f t="shared" si="954"/>
        <v>91127574.589999989</v>
      </c>
      <c r="AHK59" s="619">
        <f t="shared" si="954"/>
        <v>44557375.70000001</v>
      </c>
      <c r="AHL59" s="619">
        <f t="shared" si="954"/>
        <v>54122314.640000008</v>
      </c>
      <c r="AHM59" s="619">
        <f t="shared" si="954"/>
        <v>31635477.52</v>
      </c>
      <c r="AHN59" s="619">
        <f t="shared" si="954"/>
        <v>112343556.88</v>
      </c>
      <c r="AHO59" s="619">
        <f t="shared" si="954"/>
        <v>66433199.840000004</v>
      </c>
      <c r="AHP59" s="619">
        <f t="shared" si="954"/>
        <v>44402223.439999998</v>
      </c>
      <c r="AHQ59" s="619">
        <f t="shared" si="954"/>
        <v>38768152.550000004</v>
      </c>
      <c r="AHR59" s="619">
        <f t="shared" ref="AHR59:AHU59" si="955">SUM(AHR46:AHR58)</f>
        <v>46768309.800000004</v>
      </c>
      <c r="AHS59" s="619">
        <f t="shared" si="955"/>
        <v>26766278.960000001</v>
      </c>
      <c r="AHT59" s="619">
        <f t="shared" si="955"/>
        <v>16173589.250000004</v>
      </c>
      <c r="AHU59" s="619">
        <f t="shared" si="955"/>
        <v>103985860376.48935</v>
      </c>
    </row>
    <row r="60" spans="1:909" x14ac:dyDescent="0.8">
      <c r="B60" s="96"/>
      <c r="C60" s="6"/>
      <c r="AHQ60" s="619"/>
      <c r="AHR60" s="619"/>
      <c r="AHS60" s="619"/>
      <c r="AHT60" s="619"/>
      <c r="AHU60" s="619"/>
    </row>
    <row r="61" spans="1:909" x14ac:dyDescent="0.8">
      <c r="A61" s="613">
        <v>1</v>
      </c>
      <c r="B61" s="618">
        <v>2</v>
      </c>
      <c r="C61" s="613">
        <v>3</v>
      </c>
      <c r="D61" s="618">
        <v>4</v>
      </c>
      <c r="E61" s="613">
        <v>5</v>
      </c>
      <c r="F61" s="618">
        <v>6</v>
      </c>
      <c r="G61" s="613">
        <v>7</v>
      </c>
      <c r="H61" s="618">
        <v>8</v>
      </c>
      <c r="I61" s="613">
        <v>9</v>
      </c>
      <c r="J61" s="618">
        <v>10</v>
      </c>
      <c r="K61" s="613">
        <v>11</v>
      </c>
      <c r="L61" s="618">
        <v>12</v>
      </c>
      <c r="M61" s="613">
        <v>13</v>
      </c>
      <c r="N61" s="618">
        <v>14</v>
      </c>
      <c r="O61" s="613">
        <v>15</v>
      </c>
      <c r="P61" s="618">
        <v>16</v>
      </c>
      <c r="Q61" s="613">
        <v>17</v>
      </c>
      <c r="R61" s="618">
        <v>18</v>
      </c>
      <c r="S61" s="613">
        <v>19</v>
      </c>
      <c r="T61" s="618">
        <v>20</v>
      </c>
      <c r="U61" s="613">
        <v>21</v>
      </c>
      <c r="V61" s="613"/>
      <c r="W61" s="618">
        <v>22</v>
      </c>
      <c r="X61" s="613">
        <v>23</v>
      </c>
      <c r="Y61" s="618">
        <v>24</v>
      </c>
      <c r="Z61" s="613">
        <v>25</v>
      </c>
      <c r="AA61" s="618">
        <v>26</v>
      </c>
      <c r="AB61" s="613">
        <v>27</v>
      </c>
      <c r="AC61" s="618">
        <v>28</v>
      </c>
      <c r="AD61" s="613">
        <v>29</v>
      </c>
      <c r="AE61" s="618">
        <v>30</v>
      </c>
      <c r="AF61" s="613">
        <v>31</v>
      </c>
      <c r="AG61" s="618">
        <v>32</v>
      </c>
      <c r="AH61" s="613">
        <v>33</v>
      </c>
      <c r="AI61" s="618">
        <v>34</v>
      </c>
      <c r="AJ61" s="613">
        <v>35</v>
      </c>
      <c r="AK61" s="618">
        <v>36</v>
      </c>
      <c r="AL61" s="613">
        <v>37</v>
      </c>
      <c r="AM61" s="618">
        <v>38</v>
      </c>
      <c r="AN61" s="613">
        <v>39</v>
      </c>
      <c r="AO61" s="618">
        <v>40</v>
      </c>
      <c r="AP61" s="613">
        <v>41</v>
      </c>
      <c r="AQ61" s="618">
        <v>42</v>
      </c>
      <c r="AR61" s="613">
        <v>43</v>
      </c>
      <c r="AS61" s="618">
        <v>44</v>
      </c>
      <c r="AT61" s="613">
        <v>45</v>
      </c>
      <c r="AU61" s="618">
        <v>46</v>
      </c>
      <c r="AV61" s="613">
        <v>47</v>
      </c>
      <c r="AW61" s="618">
        <v>48</v>
      </c>
      <c r="AX61" s="613">
        <v>49</v>
      </c>
      <c r="AY61" s="618">
        <v>50</v>
      </c>
      <c r="AZ61" s="613">
        <v>51</v>
      </c>
      <c r="BA61" s="618">
        <v>52</v>
      </c>
      <c r="BB61" s="613">
        <v>53</v>
      </c>
      <c r="BC61" s="618">
        <v>54</v>
      </c>
      <c r="BD61" s="613">
        <v>55</v>
      </c>
      <c r="BE61" s="618">
        <v>56</v>
      </c>
      <c r="BF61" s="613">
        <v>57</v>
      </c>
      <c r="BG61" s="618">
        <v>58</v>
      </c>
      <c r="BH61" s="613">
        <v>59</v>
      </c>
      <c r="BI61" s="618">
        <v>60</v>
      </c>
      <c r="BJ61" s="613">
        <v>61</v>
      </c>
      <c r="BK61" s="618">
        <v>62</v>
      </c>
      <c r="BL61" s="613">
        <v>63</v>
      </c>
      <c r="BM61" s="618">
        <v>64</v>
      </c>
      <c r="BN61" s="613">
        <v>65</v>
      </c>
      <c r="BO61" s="618">
        <v>66</v>
      </c>
      <c r="BP61" s="613">
        <v>67</v>
      </c>
      <c r="BQ61" s="618">
        <v>68</v>
      </c>
      <c r="BR61" s="613">
        <v>69</v>
      </c>
      <c r="BS61" s="618">
        <v>70</v>
      </c>
      <c r="BT61" s="613">
        <v>71</v>
      </c>
      <c r="BU61" s="618">
        <v>72</v>
      </c>
      <c r="BV61" s="613">
        <v>73</v>
      </c>
      <c r="BW61" s="618">
        <v>74</v>
      </c>
      <c r="BX61" s="613">
        <v>75</v>
      </c>
      <c r="BY61" s="618">
        <v>76</v>
      </c>
      <c r="BZ61" s="613">
        <v>77</v>
      </c>
      <c r="CA61" s="618">
        <v>78</v>
      </c>
      <c r="CB61" s="613">
        <v>79</v>
      </c>
      <c r="CC61" s="618">
        <v>80</v>
      </c>
      <c r="CD61" s="613">
        <v>81</v>
      </c>
      <c r="CE61" s="618">
        <v>82</v>
      </c>
      <c r="CF61" s="613">
        <v>83</v>
      </c>
      <c r="CG61" s="618">
        <v>84</v>
      </c>
      <c r="CH61" s="613">
        <v>85</v>
      </c>
      <c r="CI61" s="618">
        <v>86</v>
      </c>
      <c r="CJ61" s="613">
        <v>87</v>
      </c>
      <c r="CK61" s="618">
        <v>88</v>
      </c>
      <c r="CL61" s="613">
        <v>89</v>
      </c>
      <c r="CM61" s="618">
        <v>90</v>
      </c>
      <c r="CN61" s="613">
        <v>91</v>
      </c>
      <c r="CO61" s="618">
        <v>92</v>
      </c>
      <c r="CP61" s="613">
        <v>93</v>
      </c>
      <c r="CQ61" s="618">
        <v>94</v>
      </c>
      <c r="CR61" s="613">
        <v>95</v>
      </c>
      <c r="CS61" s="618">
        <v>96</v>
      </c>
      <c r="CT61" s="613">
        <v>97</v>
      </c>
      <c r="CU61" s="618">
        <v>98</v>
      </c>
      <c r="CV61" s="613">
        <v>99</v>
      </c>
      <c r="CW61" s="618">
        <v>100</v>
      </c>
      <c r="CX61" s="613">
        <v>101</v>
      </c>
      <c r="CY61" s="618">
        <v>102</v>
      </c>
      <c r="CZ61" s="613">
        <v>103</v>
      </c>
      <c r="DA61" s="618">
        <v>104</v>
      </c>
      <c r="DB61" s="613">
        <v>105</v>
      </c>
      <c r="DC61" s="618">
        <v>106</v>
      </c>
      <c r="DD61" s="613">
        <v>107</v>
      </c>
      <c r="DE61" s="618">
        <v>108</v>
      </c>
      <c r="DF61" s="613">
        <v>109</v>
      </c>
      <c r="DG61" s="618">
        <v>110</v>
      </c>
      <c r="DH61" s="613">
        <v>111</v>
      </c>
      <c r="DI61" s="618">
        <v>112</v>
      </c>
      <c r="DJ61" s="613">
        <v>113</v>
      </c>
      <c r="DK61" s="618">
        <v>114</v>
      </c>
      <c r="DL61" s="613">
        <v>115</v>
      </c>
      <c r="DM61" s="618">
        <v>116</v>
      </c>
      <c r="DN61" s="613">
        <v>117</v>
      </c>
      <c r="DO61" s="618">
        <v>118</v>
      </c>
      <c r="DP61" s="613">
        <v>119</v>
      </c>
      <c r="DQ61" s="618">
        <v>120</v>
      </c>
      <c r="DR61" s="613">
        <v>121</v>
      </c>
      <c r="DS61" s="618">
        <v>122</v>
      </c>
      <c r="DT61" s="613">
        <v>123</v>
      </c>
      <c r="DU61" s="618">
        <v>124</v>
      </c>
      <c r="DV61" s="613">
        <v>125</v>
      </c>
      <c r="DW61" s="618">
        <v>126</v>
      </c>
      <c r="DX61" s="613">
        <v>127</v>
      </c>
      <c r="DY61" s="618">
        <v>128</v>
      </c>
      <c r="DZ61" s="613">
        <v>129</v>
      </c>
      <c r="EA61" s="618">
        <v>130</v>
      </c>
      <c r="EB61" s="613">
        <v>131</v>
      </c>
      <c r="EC61" s="618">
        <v>132</v>
      </c>
      <c r="ED61" s="613">
        <v>133</v>
      </c>
      <c r="EE61" s="618">
        <v>134</v>
      </c>
      <c r="EF61" s="613">
        <v>135</v>
      </c>
      <c r="EG61" s="618">
        <v>136</v>
      </c>
      <c r="EH61" s="613">
        <v>137</v>
      </c>
      <c r="EI61" s="618">
        <v>138</v>
      </c>
      <c r="EJ61" s="613">
        <v>139</v>
      </c>
      <c r="EK61" s="618">
        <v>140</v>
      </c>
      <c r="EL61" s="613">
        <v>141</v>
      </c>
      <c r="EM61" s="618">
        <v>142</v>
      </c>
      <c r="EN61" s="613">
        <v>143</v>
      </c>
      <c r="EO61" s="618">
        <v>144</v>
      </c>
      <c r="EP61" s="613">
        <v>145</v>
      </c>
      <c r="EQ61" s="618">
        <v>146</v>
      </c>
      <c r="ER61" s="613">
        <v>147</v>
      </c>
      <c r="ES61" s="618">
        <v>148</v>
      </c>
      <c r="ET61" s="613">
        <v>149</v>
      </c>
      <c r="EU61" s="618">
        <v>150</v>
      </c>
      <c r="EV61" s="613">
        <v>151</v>
      </c>
      <c r="EW61" s="618">
        <v>152</v>
      </c>
      <c r="EX61" s="613">
        <v>153</v>
      </c>
      <c r="EY61" s="618">
        <v>154</v>
      </c>
      <c r="EZ61" s="613">
        <v>155</v>
      </c>
      <c r="FA61" s="618">
        <v>156</v>
      </c>
      <c r="FB61" s="613">
        <v>157</v>
      </c>
      <c r="FC61" s="618">
        <v>158</v>
      </c>
      <c r="FD61" s="613">
        <v>159</v>
      </c>
      <c r="FE61" s="618">
        <v>160</v>
      </c>
      <c r="FF61" s="613">
        <v>161</v>
      </c>
      <c r="FG61" s="618">
        <v>162</v>
      </c>
      <c r="FH61" s="613">
        <v>163</v>
      </c>
      <c r="FI61" s="618">
        <v>164</v>
      </c>
      <c r="FJ61" s="613">
        <v>165</v>
      </c>
      <c r="FK61" s="618">
        <v>166</v>
      </c>
      <c r="FL61" s="613">
        <v>167</v>
      </c>
      <c r="FM61" s="618">
        <v>168</v>
      </c>
      <c r="FN61" s="613">
        <v>169</v>
      </c>
      <c r="FO61" s="618">
        <v>170</v>
      </c>
      <c r="FP61" s="613">
        <v>171</v>
      </c>
      <c r="FQ61" s="618">
        <v>172</v>
      </c>
      <c r="FR61" s="613">
        <v>173</v>
      </c>
      <c r="FS61" s="618">
        <v>174</v>
      </c>
      <c r="FT61" s="613">
        <v>175</v>
      </c>
      <c r="FU61" s="618">
        <v>176</v>
      </c>
      <c r="FV61" s="613">
        <v>177</v>
      </c>
      <c r="FW61" s="618">
        <v>178</v>
      </c>
      <c r="FX61" s="613">
        <v>179</v>
      </c>
      <c r="FY61" s="618">
        <v>180</v>
      </c>
      <c r="FZ61" s="613">
        <v>181</v>
      </c>
      <c r="GA61" s="618">
        <v>182</v>
      </c>
      <c r="GB61" s="613">
        <v>183</v>
      </c>
      <c r="GC61" s="618">
        <v>184</v>
      </c>
      <c r="GD61" s="613">
        <v>185</v>
      </c>
      <c r="GE61" s="618">
        <v>186</v>
      </c>
      <c r="GF61" s="613">
        <v>187</v>
      </c>
      <c r="GG61" s="618">
        <v>188</v>
      </c>
      <c r="GH61" s="613">
        <v>189</v>
      </c>
      <c r="GI61" s="618">
        <v>190</v>
      </c>
      <c r="GJ61" s="613">
        <v>191</v>
      </c>
      <c r="GK61" s="618">
        <v>192</v>
      </c>
      <c r="GL61" s="613">
        <v>193</v>
      </c>
      <c r="GM61" s="618">
        <v>194</v>
      </c>
      <c r="GN61" s="613">
        <v>195</v>
      </c>
      <c r="GO61" s="618">
        <v>196</v>
      </c>
      <c r="GP61" s="613">
        <v>197</v>
      </c>
      <c r="GQ61" s="618">
        <v>198</v>
      </c>
      <c r="GR61" s="613">
        <v>199</v>
      </c>
      <c r="GS61" s="618">
        <v>200</v>
      </c>
      <c r="GT61" s="613">
        <v>201</v>
      </c>
      <c r="GU61" s="618">
        <v>202</v>
      </c>
      <c r="GV61" s="613">
        <v>203</v>
      </c>
      <c r="GW61" s="618">
        <v>204</v>
      </c>
      <c r="GX61" s="613">
        <v>205</v>
      </c>
      <c r="GY61" s="618">
        <v>206</v>
      </c>
      <c r="GZ61" s="613">
        <v>207</v>
      </c>
      <c r="HA61" s="618">
        <v>208</v>
      </c>
      <c r="HB61" s="613">
        <v>209</v>
      </c>
      <c r="HC61" s="618">
        <v>210</v>
      </c>
      <c r="HD61" s="613">
        <v>211</v>
      </c>
      <c r="HE61" s="618">
        <v>212</v>
      </c>
      <c r="HF61" s="613">
        <v>213</v>
      </c>
      <c r="HG61" s="618">
        <v>214</v>
      </c>
      <c r="HH61" s="613">
        <v>215</v>
      </c>
      <c r="HI61" s="618">
        <v>216</v>
      </c>
      <c r="HJ61" s="613">
        <v>217</v>
      </c>
      <c r="HK61" s="618">
        <v>218</v>
      </c>
      <c r="HL61" s="613">
        <v>219</v>
      </c>
      <c r="HM61" s="618">
        <v>220</v>
      </c>
      <c r="HN61" s="613">
        <v>221</v>
      </c>
      <c r="HO61" s="618">
        <v>222</v>
      </c>
      <c r="HP61" s="613">
        <v>223</v>
      </c>
      <c r="HQ61" s="618">
        <v>224</v>
      </c>
      <c r="HR61" s="613">
        <v>225</v>
      </c>
      <c r="HS61" s="618">
        <v>226</v>
      </c>
      <c r="HT61" s="613">
        <v>227</v>
      </c>
      <c r="HU61" s="618">
        <v>228</v>
      </c>
      <c r="HV61" s="613">
        <v>229</v>
      </c>
      <c r="HW61" s="618">
        <v>230</v>
      </c>
      <c r="HX61" s="613">
        <v>231</v>
      </c>
      <c r="HY61" s="618">
        <v>232</v>
      </c>
      <c r="HZ61" s="613">
        <v>233</v>
      </c>
      <c r="IA61" s="618">
        <v>234</v>
      </c>
      <c r="IB61" s="613">
        <v>235</v>
      </c>
      <c r="IC61" s="618">
        <v>236</v>
      </c>
      <c r="ID61" s="613">
        <v>237</v>
      </c>
      <c r="IE61" s="618">
        <v>238</v>
      </c>
      <c r="IF61" s="613">
        <v>239</v>
      </c>
      <c r="IG61" s="618">
        <v>240</v>
      </c>
      <c r="IH61" s="613">
        <v>241</v>
      </c>
      <c r="II61" s="618">
        <v>242</v>
      </c>
      <c r="IJ61" s="613">
        <v>243</v>
      </c>
      <c r="IK61" s="618">
        <v>244</v>
      </c>
      <c r="IL61" s="613">
        <v>245</v>
      </c>
      <c r="IM61" s="618">
        <v>246</v>
      </c>
      <c r="IN61" s="613">
        <v>247</v>
      </c>
      <c r="IO61" s="618">
        <v>248</v>
      </c>
      <c r="IP61" s="613">
        <v>249</v>
      </c>
      <c r="IQ61" s="618">
        <v>250</v>
      </c>
      <c r="IR61" s="613">
        <v>251</v>
      </c>
      <c r="IS61" s="618">
        <v>252</v>
      </c>
      <c r="IT61" s="613">
        <v>253</v>
      </c>
      <c r="IU61" s="618">
        <v>254</v>
      </c>
      <c r="IV61" s="613">
        <v>255</v>
      </c>
      <c r="IW61" s="618">
        <v>256</v>
      </c>
      <c r="IX61" s="613">
        <v>257</v>
      </c>
      <c r="IY61" s="618">
        <v>258</v>
      </c>
      <c r="IZ61" s="613">
        <v>259</v>
      </c>
      <c r="JA61" s="618">
        <v>260</v>
      </c>
      <c r="JB61" s="613">
        <v>261</v>
      </c>
      <c r="JC61" s="618">
        <v>262</v>
      </c>
      <c r="JD61" s="613">
        <v>263</v>
      </c>
      <c r="JE61" s="618">
        <v>264</v>
      </c>
      <c r="JF61" s="613">
        <v>265</v>
      </c>
      <c r="JG61" s="618">
        <v>266</v>
      </c>
      <c r="JH61" s="613">
        <v>267</v>
      </c>
      <c r="JI61" s="618">
        <v>268</v>
      </c>
      <c r="JJ61" s="613">
        <v>269</v>
      </c>
      <c r="JK61" s="618">
        <v>270</v>
      </c>
      <c r="JL61" s="613">
        <v>271</v>
      </c>
      <c r="JM61" s="618">
        <v>272</v>
      </c>
      <c r="JN61" s="613">
        <v>273</v>
      </c>
      <c r="JO61" s="618">
        <v>274</v>
      </c>
      <c r="JP61" s="613">
        <v>275</v>
      </c>
      <c r="JQ61" s="618">
        <v>276</v>
      </c>
      <c r="JR61" s="613">
        <v>277</v>
      </c>
      <c r="JS61" s="618">
        <v>278</v>
      </c>
      <c r="JT61" s="613">
        <v>279</v>
      </c>
      <c r="JU61" s="618">
        <v>280</v>
      </c>
      <c r="JV61" s="613">
        <v>281</v>
      </c>
      <c r="JW61" s="618">
        <v>282</v>
      </c>
      <c r="JX61" s="613">
        <v>283</v>
      </c>
      <c r="JY61" s="618">
        <v>284</v>
      </c>
      <c r="JZ61" s="613">
        <v>285</v>
      </c>
      <c r="KA61" s="618">
        <v>286</v>
      </c>
      <c r="KB61" s="613">
        <v>287</v>
      </c>
      <c r="KC61" s="618">
        <v>288</v>
      </c>
      <c r="KD61" s="613">
        <v>289</v>
      </c>
      <c r="KE61" s="618">
        <v>290</v>
      </c>
      <c r="KF61" s="613">
        <v>291</v>
      </c>
      <c r="KG61" s="618">
        <v>292</v>
      </c>
      <c r="KH61" s="613">
        <v>293</v>
      </c>
      <c r="KI61" s="618">
        <v>294</v>
      </c>
      <c r="KJ61" s="613">
        <v>295</v>
      </c>
      <c r="KK61" s="618">
        <v>296</v>
      </c>
      <c r="KL61" s="613">
        <v>297</v>
      </c>
      <c r="KM61" s="618">
        <v>298</v>
      </c>
      <c r="KN61" s="613">
        <v>299</v>
      </c>
      <c r="KO61" s="618">
        <v>300</v>
      </c>
      <c r="KP61" s="613">
        <v>301</v>
      </c>
      <c r="KQ61" s="618">
        <v>302</v>
      </c>
      <c r="KR61" s="613">
        <v>303</v>
      </c>
      <c r="KS61" s="618">
        <v>304</v>
      </c>
      <c r="KT61" s="613">
        <v>305</v>
      </c>
      <c r="KU61" s="618">
        <v>306</v>
      </c>
      <c r="KV61" s="613">
        <v>307</v>
      </c>
      <c r="KW61" s="618">
        <v>308</v>
      </c>
      <c r="KX61" s="613">
        <v>309</v>
      </c>
      <c r="KY61" s="618">
        <v>310</v>
      </c>
      <c r="KZ61" s="613">
        <v>311</v>
      </c>
      <c r="LA61" s="618">
        <v>312</v>
      </c>
      <c r="LB61" s="613">
        <v>313</v>
      </c>
      <c r="LC61" s="618">
        <v>314</v>
      </c>
      <c r="LD61" s="613">
        <v>315</v>
      </c>
      <c r="LE61" s="618">
        <v>316</v>
      </c>
      <c r="LF61" s="613">
        <v>317</v>
      </c>
      <c r="LG61" s="618">
        <v>318</v>
      </c>
      <c r="LH61" s="613">
        <v>319</v>
      </c>
      <c r="LI61" s="618">
        <v>320</v>
      </c>
      <c r="LJ61" s="613">
        <v>321</v>
      </c>
      <c r="LK61" s="618">
        <v>322</v>
      </c>
      <c r="LL61" s="613">
        <v>323</v>
      </c>
      <c r="LM61" s="618">
        <v>324</v>
      </c>
      <c r="LN61" s="613">
        <v>325</v>
      </c>
      <c r="LO61" s="618">
        <v>326</v>
      </c>
      <c r="LP61" s="613">
        <v>327</v>
      </c>
      <c r="LQ61" s="618">
        <v>328</v>
      </c>
      <c r="LR61" s="613">
        <v>329</v>
      </c>
      <c r="LS61" s="618">
        <v>330</v>
      </c>
      <c r="LT61" s="613">
        <v>331</v>
      </c>
      <c r="LU61" s="618">
        <v>332</v>
      </c>
      <c r="LV61" s="613">
        <v>333</v>
      </c>
      <c r="LW61" s="618">
        <v>334</v>
      </c>
      <c r="LX61" s="613">
        <v>335</v>
      </c>
      <c r="LY61" s="618">
        <v>336</v>
      </c>
      <c r="LZ61" s="613">
        <v>337</v>
      </c>
      <c r="MA61" s="618">
        <v>338</v>
      </c>
      <c r="MB61" s="613">
        <v>339</v>
      </c>
      <c r="MC61" s="618">
        <v>340</v>
      </c>
      <c r="MD61" s="613">
        <v>341</v>
      </c>
      <c r="ME61" s="618">
        <v>342</v>
      </c>
      <c r="MF61" s="613">
        <v>343</v>
      </c>
      <c r="MG61" s="618">
        <v>344</v>
      </c>
      <c r="MH61" s="613">
        <v>345</v>
      </c>
      <c r="MI61" s="618">
        <v>346</v>
      </c>
      <c r="MJ61" s="613">
        <v>347</v>
      </c>
      <c r="MK61" s="618">
        <v>348</v>
      </c>
      <c r="ML61" s="613">
        <v>349</v>
      </c>
      <c r="MM61" s="618">
        <v>350</v>
      </c>
      <c r="MN61" s="613">
        <v>351</v>
      </c>
      <c r="MO61" s="618">
        <v>352</v>
      </c>
      <c r="MP61" s="613">
        <v>353</v>
      </c>
      <c r="MQ61" s="618">
        <v>354</v>
      </c>
      <c r="MR61" s="613">
        <v>355</v>
      </c>
      <c r="MS61" s="618">
        <v>356</v>
      </c>
      <c r="MT61" s="613">
        <v>357</v>
      </c>
      <c r="MU61" s="618">
        <v>358</v>
      </c>
      <c r="MV61" s="613">
        <v>359</v>
      </c>
      <c r="MW61" s="618">
        <v>360</v>
      </c>
      <c r="MX61" s="613">
        <v>361</v>
      </c>
      <c r="MY61" s="618">
        <v>362</v>
      </c>
      <c r="MZ61" s="613">
        <v>363</v>
      </c>
      <c r="NA61" s="618">
        <v>364</v>
      </c>
      <c r="NB61" s="613">
        <v>365</v>
      </c>
      <c r="NC61" s="618">
        <v>366</v>
      </c>
      <c r="ND61" s="613">
        <v>367</v>
      </c>
      <c r="NE61" s="618">
        <v>368</v>
      </c>
      <c r="NF61" s="613">
        <v>369</v>
      </c>
      <c r="NG61" s="618">
        <v>370</v>
      </c>
      <c r="NH61" s="613">
        <v>371</v>
      </c>
      <c r="NI61" s="618">
        <v>372</v>
      </c>
      <c r="NJ61" s="613">
        <v>373</v>
      </c>
      <c r="NK61" s="618">
        <v>374</v>
      </c>
      <c r="NL61" s="613">
        <v>375</v>
      </c>
      <c r="NM61" s="618">
        <v>376</v>
      </c>
      <c r="NN61" s="613">
        <v>377</v>
      </c>
      <c r="NO61" s="618">
        <v>378</v>
      </c>
      <c r="NP61" s="613">
        <v>379</v>
      </c>
      <c r="NQ61" s="618">
        <v>380</v>
      </c>
      <c r="NR61" s="613">
        <v>381</v>
      </c>
      <c r="NS61" s="618">
        <v>382</v>
      </c>
      <c r="NT61" s="613">
        <v>383</v>
      </c>
      <c r="NU61" s="618">
        <v>384</v>
      </c>
      <c r="NV61" s="613">
        <v>385</v>
      </c>
      <c r="NW61" s="618">
        <v>386</v>
      </c>
      <c r="NX61" s="613">
        <v>387</v>
      </c>
      <c r="NY61" s="618">
        <v>388</v>
      </c>
      <c r="NZ61" s="613">
        <v>389</v>
      </c>
      <c r="OA61" s="618">
        <v>390</v>
      </c>
      <c r="OB61" s="613">
        <v>391</v>
      </c>
      <c r="OC61" s="618">
        <v>392</v>
      </c>
      <c r="OD61" s="613">
        <v>393</v>
      </c>
      <c r="OE61" s="618">
        <v>394</v>
      </c>
      <c r="OF61" s="613">
        <v>395</v>
      </c>
      <c r="OG61" s="618">
        <v>396</v>
      </c>
      <c r="OH61" s="613">
        <v>397</v>
      </c>
      <c r="OI61" s="618">
        <v>398</v>
      </c>
      <c r="OJ61" s="613">
        <v>399</v>
      </c>
      <c r="OK61" s="618">
        <v>400</v>
      </c>
      <c r="OL61" s="613">
        <v>401</v>
      </c>
      <c r="OM61" s="618">
        <v>402</v>
      </c>
      <c r="ON61" s="613">
        <v>403</v>
      </c>
      <c r="OO61" s="618">
        <v>404</v>
      </c>
      <c r="OP61" s="613">
        <v>405</v>
      </c>
      <c r="OQ61" s="618">
        <v>406</v>
      </c>
      <c r="OR61" s="613">
        <v>407</v>
      </c>
      <c r="OS61" s="618">
        <v>408</v>
      </c>
      <c r="OT61" s="613">
        <v>409</v>
      </c>
      <c r="OU61" s="618">
        <v>410</v>
      </c>
      <c r="OV61" s="613">
        <v>411</v>
      </c>
      <c r="OW61" s="618">
        <v>412</v>
      </c>
      <c r="OX61" s="613">
        <v>413</v>
      </c>
      <c r="OY61" s="618">
        <v>414</v>
      </c>
      <c r="OZ61" s="613">
        <v>415</v>
      </c>
      <c r="PA61" s="618">
        <v>416</v>
      </c>
      <c r="PB61" s="613">
        <v>417</v>
      </c>
      <c r="PC61" s="618">
        <v>418</v>
      </c>
      <c r="PD61" s="613">
        <v>419</v>
      </c>
      <c r="PE61" s="618">
        <v>420</v>
      </c>
      <c r="PF61" s="613">
        <v>421</v>
      </c>
      <c r="PG61" s="618">
        <v>422</v>
      </c>
      <c r="PH61" s="613">
        <v>423</v>
      </c>
      <c r="PI61" s="618">
        <v>424</v>
      </c>
      <c r="PJ61" s="613">
        <v>425</v>
      </c>
      <c r="PK61" s="618">
        <v>426</v>
      </c>
      <c r="PL61" s="613">
        <v>427</v>
      </c>
      <c r="PM61" s="618">
        <v>428</v>
      </c>
      <c r="PN61" s="613">
        <v>429</v>
      </c>
      <c r="PO61" s="618">
        <v>430</v>
      </c>
      <c r="PP61" s="613">
        <v>431</v>
      </c>
      <c r="PQ61" s="618">
        <v>432</v>
      </c>
      <c r="PR61" s="613">
        <v>433</v>
      </c>
      <c r="PS61" s="618">
        <v>434</v>
      </c>
      <c r="PT61" s="613">
        <v>435</v>
      </c>
      <c r="PU61" s="618">
        <v>436</v>
      </c>
      <c r="PV61" s="613">
        <v>437</v>
      </c>
      <c r="PW61" s="618">
        <v>438</v>
      </c>
      <c r="PX61" s="613">
        <v>439</v>
      </c>
      <c r="PY61" s="618">
        <v>440</v>
      </c>
      <c r="PZ61" s="613">
        <v>441</v>
      </c>
      <c r="QA61" s="618">
        <v>442</v>
      </c>
      <c r="QB61" s="613">
        <v>443</v>
      </c>
      <c r="QC61" s="618">
        <v>444</v>
      </c>
      <c r="QD61" s="613">
        <v>445</v>
      </c>
      <c r="QE61" s="618">
        <v>446</v>
      </c>
      <c r="QF61" s="613">
        <v>447</v>
      </c>
      <c r="QG61" s="618">
        <v>448</v>
      </c>
      <c r="QH61" s="613">
        <v>449</v>
      </c>
      <c r="QI61" s="618">
        <v>450</v>
      </c>
      <c r="QJ61" s="613">
        <v>451</v>
      </c>
      <c r="QK61" s="618">
        <v>452</v>
      </c>
      <c r="QL61" s="613">
        <v>453</v>
      </c>
      <c r="QM61" s="618">
        <v>454</v>
      </c>
      <c r="QN61" s="613">
        <v>455</v>
      </c>
      <c r="QO61" s="618">
        <v>456</v>
      </c>
      <c r="QP61" s="613">
        <v>457</v>
      </c>
      <c r="QQ61" s="618">
        <v>458</v>
      </c>
      <c r="QR61" s="613">
        <v>459</v>
      </c>
      <c r="QS61" s="618">
        <v>460</v>
      </c>
      <c r="QT61" s="613">
        <v>461</v>
      </c>
      <c r="QU61" s="618">
        <v>462</v>
      </c>
      <c r="QV61" s="613">
        <v>463</v>
      </c>
      <c r="QW61" s="618">
        <v>464</v>
      </c>
      <c r="QX61" s="613">
        <v>465</v>
      </c>
      <c r="QY61" s="618">
        <v>466</v>
      </c>
      <c r="QZ61" s="613">
        <v>467</v>
      </c>
      <c r="RA61" s="618">
        <v>468</v>
      </c>
      <c r="RB61" s="613">
        <v>469</v>
      </c>
      <c r="RC61" s="618">
        <v>470</v>
      </c>
      <c r="RD61" s="613">
        <v>471</v>
      </c>
      <c r="RE61" s="618">
        <v>472</v>
      </c>
      <c r="RF61" s="613">
        <v>473</v>
      </c>
      <c r="RG61" s="618">
        <v>474</v>
      </c>
      <c r="RH61" s="613">
        <v>475</v>
      </c>
      <c r="RI61" s="618">
        <v>476</v>
      </c>
      <c r="RJ61" s="613">
        <v>477</v>
      </c>
      <c r="RK61" s="618">
        <v>478</v>
      </c>
      <c r="RL61" s="613">
        <v>479</v>
      </c>
      <c r="RM61" s="618">
        <v>480</v>
      </c>
      <c r="RN61" s="613">
        <v>481</v>
      </c>
      <c r="RO61" s="618">
        <v>482</v>
      </c>
      <c r="RP61" s="613">
        <v>483</v>
      </c>
      <c r="RQ61" s="618">
        <v>484</v>
      </c>
      <c r="RR61" s="613">
        <v>485</v>
      </c>
      <c r="RS61" s="618">
        <v>486</v>
      </c>
      <c r="RT61" s="613">
        <v>487</v>
      </c>
      <c r="RU61" s="618">
        <v>488</v>
      </c>
      <c r="RV61" s="613">
        <v>489</v>
      </c>
      <c r="RW61" s="618">
        <v>490</v>
      </c>
      <c r="RX61" s="613">
        <v>491</v>
      </c>
      <c r="RY61" s="618">
        <v>492</v>
      </c>
      <c r="RZ61" s="613">
        <v>493</v>
      </c>
      <c r="SA61" s="618">
        <v>494</v>
      </c>
      <c r="SB61" s="613">
        <v>495</v>
      </c>
      <c r="SC61" s="618">
        <v>496</v>
      </c>
      <c r="SD61" s="613">
        <v>497</v>
      </c>
      <c r="SE61" s="618">
        <v>498</v>
      </c>
      <c r="SF61" s="613">
        <v>499</v>
      </c>
      <c r="SG61" s="618">
        <v>500</v>
      </c>
      <c r="SH61" s="613">
        <v>501</v>
      </c>
      <c r="SI61" s="618">
        <v>502</v>
      </c>
      <c r="SJ61" s="613">
        <v>503</v>
      </c>
      <c r="SK61" s="618">
        <v>504</v>
      </c>
      <c r="SL61" s="613">
        <v>505</v>
      </c>
      <c r="SM61" s="618">
        <v>506</v>
      </c>
      <c r="SN61" s="613">
        <v>507</v>
      </c>
      <c r="SO61" s="618">
        <v>508</v>
      </c>
      <c r="SP61" s="613">
        <v>509</v>
      </c>
      <c r="SQ61" s="618">
        <v>510</v>
      </c>
      <c r="SR61" s="613">
        <v>511</v>
      </c>
      <c r="SS61" s="618">
        <v>512</v>
      </c>
      <c r="ST61" s="613">
        <v>513</v>
      </c>
      <c r="SU61" s="618">
        <v>514</v>
      </c>
      <c r="SV61" s="613">
        <v>515</v>
      </c>
      <c r="SW61" s="618">
        <v>516</v>
      </c>
      <c r="SX61" s="613">
        <v>517</v>
      </c>
      <c r="SY61" s="618">
        <v>518</v>
      </c>
      <c r="SZ61" s="613">
        <v>519</v>
      </c>
      <c r="TA61" s="618">
        <v>520</v>
      </c>
      <c r="TB61" s="613">
        <v>521</v>
      </c>
      <c r="TC61" s="618">
        <v>522</v>
      </c>
      <c r="TD61" s="613">
        <v>523</v>
      </c>
      <c r="TE61" s="618">
        <v>524</v>
      </c>
      <c r="TF61" s="613">
        <v>525</v>
      </c>
      <c r="TG61" s="618">
        <v>526</v>
      </c>
      <c r="TH61" s="613">
        <v>527</v>
      </c>
      <c r="TI61" s="618">
        <v>528</v>
      </c>
      <c r="TJ61" s="613">
        <v>529</v>
      </c>
      <c r="TK61" s="618">
        <v>530</v>
      </c>
      <c r="TL61" s="613">
        <v>531</v>
      </c>
      <c r="TM61" s="618">
        <v>532</v>
      </c>
      <c r="TN61" s="613">
        <v>533</v>
      </c>
      <c r="TO61" s="618">
        <v>534</v>
      </c>
      <c r="TP61" s="613">
        <v>535</v>
      </c>
      <c r="TQ61" s="618">
        <v>536</v>
      </c>
      <c r="TR61" s="613">
        <v>537</v>
      </c>
      <c r="TS61" s="618">
        <v>538</v>
      </c>
      <c r="TT61" s="613">
        <v>539</v>
      </c>
      <c r="TU61" s="618">
        <v>540</v>
      </c>
      <c r="TV61" s="613">
        <v>541</v>
      </c>
      <c r="TW61" s="618">
        <v>542</v>
      </c>
      <c r="TX61" s="613">
        <v>543</v>
      </c>
      <c r="TY61" s="618">
        <v>544</v>
      </c>
      <c r="TZ61" s="613">
        <v>545</v>
      </c>
      <c r="UA61" s="618">
        <v>546</v>
      </c>
      <c r="UB61" s="613">
        <v>547</v>
      </c>
      <c r="UC61" s="618">
        <v>548</v>
      </c>
      <c r="UD61" s="613">
        <v>549</v>
      </c>
      <c r="UE61" s="618">
        <v>550</v>
      </c>
      <c r="UF61" s="613">
        <v>551</v>
      </c>
      <c r="UG61" s="618">
        <v>552</v>
      </c>
      <c r="UH61" s="613">
        <v>553</v>
      </c>
      <c r="UI61" s="618">
        <v>554</v>
      </c>
      <c r="UJ61" s="613">
        <v>555</v>
      </c>
      <c r="UK61" s="618">
        <v>556</v>
      </c>
      <c r="UL61" s="613">
        <v>557</v>
      </c>
      <c r="UM61" s="618">
        <v>558</v>
      </c>
      <c r="UN61" s="613">
        <v>559</v>
      </c>
      <c r="UO61" s="618">
        <v>560</v>
      </c>
      <c r="UP61" s="613">
        <v>561</v>
      </c>
      <c r="UQ61" s="618">
        <v>562</v>
      </c>
      <c r="UR61" s="613">
        <v>563</v>
      </c>
      <c r="US61" s="618">
        <v>564</v>
      </c>
      <c r="UT61" s="613">
        <v>565</v>
      </c>
      <c r="UU61" s="618">
        <v>566</v>
      </c>
      <c r="UV61" s="613">
        <v>567</v>
      </c>
      <c r="UW61" s="618">
        <v>568</v>
      </c>
      <c r="UX61" s="613">
        <v>569</v>
      </c>
      <c r="UY61" s="618">
        <v>570</v>
      </c>
      <c r="UZ61" s="613">
        <v>571</v>
      </c>
      <c r="VA61" s="618">
        <v>572</v>
      </c>
      <c r="VB61" s="613">
        <v>573</v>
      </c>
      <c r="VC61" s="618">
        <v>574</v>
      </c>
      <c r="VD61" s="613">
        <v>575</v>
      </c>
      <c r="VE61" s="618">
        <v>576</v>
      </c>
      <c r="VF61" s="613">
        <v>577</v>
      </c>
      <c r="VG61" s="618">
        <v>578</v>
      </c>
      <c r="VH61" s="613">
        <v>579</v>
      </c>
      <c r="VI61" s="618">
        <v>580</v>
      </c>
      <c r="VJ61" s="613">
        <v>581</v>
      </c>
      <c r="VK61" s="618">
        <v>582</v>
      </c>
      <c r="VL61" s="613">
        <v>583</v>
      </c>
      <c r="VM61" s="618">
        <v>584</v>
      </c>
      <c r="VN61" s="613">
        <v>585</v>
      </c>
      <c r="VO61" s="618">
        <v>586</v>
      </c>
      <c r="VP61" s="613">
        <v>587</v>
      </c>
      <c r="VQ61" s="618">
        <v>588</v>
      </c>
      <c r="VR61" s="613">
        <v>589</v>
      </c>
      <c r="VS61" s="618">
        <v>590</v>
      </c>
      <c r="VT61" s="613">
        <v>591</v>
      </c>
      <c r="VU61" s="618">
        <v>592</v>
      </c>
      <c r="VV61" s="613">
        <v>593</v>
      </c>
      <c r="VW61" s="618">
        <v>594</v>
      </c>
      <c r="VX61" s="613">
        <v>595</v>
      </c>
      <c r="VY61" s="618">
        <v>596</v>
      </c>
      <c r="VZ61" s="613">
        <v>597</v>
      </c>
      <c r="WA61" s="618">
        <v>598</v>
      </c>
      <c r="WB61" s="613">
        <v>599</v>
      </c>
      <c r="WC61" s="618">
        <v>600</v>
      </c>
      <c r="WD61" s="613">
        <v>601</v>
      </c>
      <c r="WE61" s="618">
        <v>602</v>
      </c>
      <c r="WF61" s="613">
        <v>603</v>
      </c>
      <c r="WG61" s="618">
        <v>604</v>
      </c>
      <c r="WH61" s="613">
        <v>605</v>
      </c>
      <c r="WI61" s="618">
        <v>606</v>
      </c>
      <c r="WJ61" s="613">
        <v>607</v>
      </c>
      <c r="WK61" s="618">
        <v>608</v>
      </c>
      <c r="WL61" s="613">
        <v>609</v>
      </c>
      <c r="WM61" s="618">
        <v>610</v>
      </c>
      <c r="WN61" s="613">
        <v>611</v>
      </c>
      <c r="WO61" s="618">
        <v>612</v>
      </c>
      <c r="WP61" s="613">
        <v>613</v>
      </c>
      <c r="WQ61" s="618">
        <v>614</v>
      </c>
      <c r="WR61" s="613">
        <v>615</v>
      </c>
      <c r="WS61" s="618">
        <v>616</v>
      </c>
      <c r="WT61" s="613">
        <v>617</v>
      </c>
      <c r="WU61" s="618">
        <v>618</v>
      </c>
      <c r="WV61" s="613">
        <v>619</v>
      </c>
      <c r="WW61" s="618">
        <v>620</v>
      </c>
      <c r="WX61" s="613">
        <v>621</v>
      </c>
      <c r="WY61" s="618">
        <v>622</v>
      </c>
      <c r="WZ61" s="613">
        <v>623</v>
      </c>
      <c r="XA61" s="618">
        <v>624</v>
      </c>
      <c r="XB61" s="613">
        <v>625</v>
      </c>
      <c r="XC61" s="618">
        <v>626</v>
      </c>
      <c r="XD61" s="613">
        <v>627</v>
      </c>
      <c r="XE61" s="618">
        <v>628</v>
      </c>
      <c r="XF61" s="613">
        <v>629</v>
      </c>
      <c r="XG61" s="618">
        <v>630</v>
      </c>
      <c r="XH61" s="613">
        <v>631</v>
      </c>
      <c r="XI61" s="618">
        <v>632</v>
      </c>
      <c r="XJ61" s="613">
        <v>633</v>
      </c>
      <c r="XK61" s="618">
        <v>634</v>
      </c>
      <c r="XL61" s="613">
        <v>635</v>
      </c>
      <c r="XM61" s="618">
        <v>636</v>
      </c>
      <c r="XN61" s="613">
        <v>637</v>
      </c>
      <c r="XO61" s="618">
        <v>638</v>
      </c>
      <c r="XP61" s="613">
        <v>639</v>
      </c>
      <c r="XQ61" s="618">
        <v>640</v>
      </c>
      <c r="XR61" s="613">
        <v>641</v>
      </c>
      <c r="XS61" s="618">
        <v>642</v>
      </c>
      <c r="XT61" s="613">
        <v>643</v>
      </c>
      <c r="XU61" s="618">
        <v>644</v>
      </c>
      <c r="XV61" s="613">
        <v>645</v>
      </c>
      <c r="XW61" s="618">
        <v>646</v>
      </c>
      <c r="XX61" s="613">
        <v>647</v>
      </c>
      <c r="XY61" s="618">
        <v>648</v>
      </c>
      <c r="XZ61" s="613">
        <v>649</v>
      </c>
      <c r="YA61" s="618">
        <v>650</v>
      </c>
      <c r="YB61" s="613">
        <v>651</v>
      </c>
      <c r="YC61" s="618">
        <v>652</v>
      </c>
      <c r="YD61" s="613">
        <v>653</v>
      </c>
      <c r="YE61" s="618">
        <v>654</v>
      </c>
      <c r="YF61" s="613">
        <v>655</v>
      </c>
      <c r="YG61" s="618">
        <v>656</v>
      </c>
      <c r="YH61" s="613">
        <v>657</v>
      </c>
      <c r="YI61" s="618">
        <v>658</v>
      </c>
      <c r="YJ61" s="613">
        <v>659</v>
      </c>
      <c r="YK61" s="618">
        <v>660</v>
      </c>
      <c r="YL61" s="613">
        <v>661</v>
      </c>
      <c r="YM61" s="618">
        <v>662</v>
      </c>
      <c r="YN61" s="613">
        <v>663</v>
      </c>
      <c r="YO61" s="618">
        <v>664</v>
      </c>
      <c r="YP61" s="613">
        <v>665</v>
      </c>
      <c r="YQ61" s="618">
        <v>666</v>
      </c>
      <c r="YR61" s="613">
        <v>667</v>
      </c>
      <c r="YS61" s="618">
        <v>668</v>
      </c>
      <c r="YT61" s="613">
        <v>669</v>
      </c>
      <c r="YU61" s="618">
        <v>670</v>
      </c>
      <c r="YV61" s="613">
        <v>671</v>
      </c>
      <c r="YW61" s="618">
        <v>672</v>
      </c>
      <c r="YX61" s="613">
        <v>673</v>
      </c>
      <c r="YY61" s="618">
        <v>674</v>
      </c>
      <c r="YZ61" s="613">
        <v>675</v>
      </c>
      <c r="ZA61" s="618">
        <v>676</v>
      </c>
      <c r="ZB61" s="613">
        <v>677</v>
      </c>
      <c r="ZC61" s="618">
        <v>678</v>
      </c>
      <c r="ZD61" s="613">
        <v>679</v>
      </c>
      <c r="ZE61" s="618">
        <v>680</v>
      </c>
      <c r="ZF61" s="613">
        <v>681</v>
      </c>
      <c r="ZG61" s="618">
        <v>682</v>
      </c>
      <c r="ZH61" s="613">
        <v>683</v>
      </c>
      <c r="ZI61" s="618">
        <v>684</v>
      </c>
      <c r="ZJ61" s="613">
        <v>685</v>
      </c>
      <c r="ZK61" s="618">
        <v>686</v>
      </c>
      <c r="ZL61" s="613">
        <v>687</v>
      </c>
      <c r="ZM61" s="618">
        <v>688</v>
      </c>
      <c r="ZN61" s="613">
        <v>689</v>
      </c>
      <c r="ZO61" s="618">
        <v>690</v>
      </c>
      <c r="ZP61" s="613">
        <v>691</v>
      </c>
      <c r="ZQ61" s="618">
        <v>692</v>
      </c>
      <c r="ZR61" s="613">
        <v>693</v>
      </c>
      <c r="ZS61" s="618">
        <v>694</v>
      </c>
      <c r="ZT61" s="613">
        <v>695</v>
      </c>
      <c r="ZU61" s="618">
        <v>696</v>
      </c>
      <c r="ZV61" s="613">
        <v>697</v>
      </c>
      <c r="ZW61" s="618">
        <v>698</v>
      </c>
      <c r="ZX61" s="613">
        <v>699</v>
      </c>
      <c r="ZY61" s="618">
        <v>700</v>
      </c>
      <c r="ZZ61" s="613">
        <v>701</v>
      </c>
      <c r="AAA61" s="618">
        <v>702</v>
      </c>
      <c r="AAB61" s="613">
        <v>703</v>
      </c>
      <c r="AAC61" s="618">
        <v>704</v>
      </c>
      <c r="AAD61" s="613">
        <v>705</v>
      </c>
      <c r="AAE61" s="618">
        <v>706</v>
      </c>
      <c r="AAF61" s="613">
        <v>707</v>
      </c>
      <c r="AAG61" s="618">
        <v>708</v>
      </c>
      <c r="AAH61" s="613">
        <v>709</v>
      </c>
      <c r="AAI61" s="618">
        <v>710</v>
      </c>
      <c r="AAJ61" s="613">
        <v>711</v>
      </c>
      <c r="AAK61" s="618">
        <v>712</v>
      </c>
      <c r="AAL61" s="613">
        <v>713</v>
      </c>
      <c r="AAM61" s="618">
        <v>714</v>
      </c>
      <c r="AAN61" s="613">
        <v>715</v>
      </c>
      <c r="AAO61" s="618">
        <v>716</v>
      </c>
      <c r="AAP61" s="613">
        <v>717</v>
      </c>
      <c r="AAQ61" s="618">
        <v>718</v>
      </c>
      <c r="AAR61" s="613">
        <v>719</v>
      </c>
      <c r="AAS61" s="618">
        <v>720</v>
      </c>
      <c r="AAT61" s="613">
        <v>721</v>
      </c>
      <c r="AAU61" s="618">
        <v>722</v>
      </c>
      <c r="AAV61" s="613">
        <v>723</v>
      </c>
      <c r="AAW61" s="618">
        <v>724</v>
      </c>
      <c r="AAX61" s="613">
        <v>725</v>
      </c>
      <c r="AAY61" s="618">
        <v>726</v>
      </c>
      <c r="AAZ61" s="613">
        <v>727</v>
      </c>
      <c r="ABA61" s="618">
        <v>728</v>
      </c>
      <c r="ABB61" s="613">
        <v>729</v>
      </c>
      <c r="ABC61" s="618">
        <v>730</v>
      </c>
      <c r="ABD61" s="613">
        <v>731</v>
      </c>
      <c r="ABE61" s="618">
        <v>732</v>
      </c>
      <c r="ABF61" s="613">
        <v>733</v>
      </c>
      <c r="ABG61" s="618">
        <v>734</v>
      </c>
      <c r="ABH61" s="613">
        <v>735</v>
      </c>
      <c r="ABI61" s="618">
        <v>736</v>
      </c>
      <c r="ABJ61" s="613">
        <v>737</v>
      </c>
      <c r="ABK61" s="618">
        <v>738</v>
      </c>
      <c r="ABL61" s="613">
        <v>739</v>
      </c>
      <c r="ABM61" s="618">
        <v>740</v>
      </c>
      <c r="ABN61" s="613">
        <v>741</v>
      </c>
      <c r="ABO61" s="618">
        <v>742</v>
      </c>
      <c r="ABP61" s="613">
        <v>743</v>
      </c>
      <c r="ABQ61" s="618">
        <v>744</v>
      </c>
      <c r="ABR61" s="613">
        <v>745</v>
      </c>
      <c r="ABS61" s="618">
        <v>746</v>
      </c>
      <c r="ABT61" s="613">
        <v>747</v>
      </c>
      <c r="ABU61" s="618">
        <v>748</v>
      </c>
      <c r="ABV61" s="613">
        <v>749</v>
      </c>
      <c r="ABW61" s="618">
        <v>750</v>
      </c>
      <c r="ABX61" s="613">
        <v>751</v>
      </c>
      <c r="ABY61" s="618">
        <v>752</v>
      </c>
      <c r="ABZ61" s="613">
        <v>753</v>
      </c>
      <c r="ACA61" s="618">
        <v>754</v>
      </c>
      <c r="ACB61" s="613">
        <v>755</v>
      </c>
      <c r="ACC61" s="618">
        <v>756</v>
      </c>
      <c r="ACD61" s="613">
        <v>757</v>
      </c>
      <c r="ACE61" s="618">
        <v>758</v>
      </c>
      <c r="ACF61" s="613">
        <v>759</v>
      </c>
      <c r="ACG61" s="618">
        <v>760</v>
      </c>
      <c r="ACH61" s="613">
        <v>761</v>
      </c>
      <c r="ACI61" s="618">
        <v>762</v>
      </c>
      <c r="ACJ61" s="613">
        <v>763</v>
      </c>
      <c r="ACK61" s="618">
        <v>764</v>
      </c>
      <c r="ACL61" s="613">
        <v>765</v>
      </c>
      <c r="ACM61" s="618">
        <v>766</v>
      </c>
      <c r="ACN61" s="613">
        <v>767</v>
      </c>
      <c r="ACO61" s="618">
        <v>768</v>
      </c>
      <c r="ACP61" s="613">
        <v>769</v>
      </c>
      <c r="ACQ61" s="618">
        <v>770</v>
      </c>
      <c r="ACR61" s="613">
        <v>771</v>
      </c>
      <c r="ACS61" s="618">
        <v>772</v>
      </c>
      <c r="ACT61" s="613">
        <v>773</v>
      </c>
      <c r="ACU61" s="618">
        <v>774</v>
      </c>
      <c r="ACV61" s="613">
        <v>775</v>
      </c>
      <c r="ACW61" s="618">
        <v>776</v>
      </c>
      <c r="ACX61" s="613">
        <v>777</v>
      </c>
      <c r="ACY61" s="618">
        <v>778</v>
      </c>
      <c r="ACZ61" s="613">
        <v>779</v>
      </c>
      <c r="ADA61" s="618">
        <v>780</v>
      </c>
      <c r="ADB61" s="613">
        <v>781</v>
      </c>
      <c r="ADC61" s="618">
        <v>782</v>
      </c>
      <c r="ADD61" s="613">
        <v>783</v>
      </c>
      <c r="ADE61" s="618">
        <v>784</v>
      </c>
      <c r="ADF61" s="613">
        <v>785</v>
      </c>
      <c r="ADG61" s="618">
        <v>786</v>
      </c>
      <c r="ADH61" s="613">
        <v>787</v>
      </c>
      <c r="ADI61" s="618">
        <v>788</v>
      </c>
      <c r="ADJ61" s="613">
        <v>789</v>
      </c>
      <c r="ADK61" s="618">
        <v>790</v>
      </c>
      <c r="ADL61" s="613">
        <v>791</v>
      </c>
      <c r="ADM61" s="618">
        <v>792</v>
      </c>
      <c r="ADN61" s="613">
        <v>793</v>
      </c>
      <c r="ADO61" s="618">
        <v>794</v>
      </c>
      <c r="ADP61" s="613">
        <v>795</v>
      </c>
      <c r="ADQ61" s="618">
        <v>796</v>
      </c>
      <c r="ADR61" s="613">
        <v>797</v>
      </c>
      <c r="ADS61" s="618">
        <v>798</v>
      </c>
      <c r="ADT61" s="613">
        <v>799</v>
      </c>
      <c r="ADU61" s="618">
        <v>800</v>
      </c>
      <c r="ADV61" s="613">
        <v>801</v>
      </c>
      <c r="ADW61" s="618">
        <v>802</v>
      </c>
      <c r="ADX61" s="613">
        <v>803</v>
      </c>
      <c r="ADY61" s="618">
        <v>804</v>
      </c>
      <c r="ADZ61" s="613">
        <v>805</v>
      </c>
      <c r="AEA61" s="618">
        <v>806</v>
      </c>
      <c r="AEB61" s="613">
        <v>807</v>
      </c>
      <c r="AEC61" s="618">
        <v>808</v>
      </c>
      <c r="AED61" s="613">
        <v>809</v>
      </c>
      <c r="AEE61" s="618">
        <v>810</v>
      </c>
      <c r="AEF61" s="613">
        <v>811</v>
      </c>
      <c r="AEG61" s="618">
        <v>812</v>
      </c>
      <c r="AEH61" s="613">
        <v>813</v>
      </c>
      <c r="AEI61" s="618">
        <v>814</v>
      </c>
      <c r="AEJ61" s="613">
        <v>815</v>
      </c>
      <c r="AEK61" s="618">
        <v>816</v>
      </c>
      <c r="AEL61" s="613">
        <v>817</v>
      </c>
      <c r="AEM61" s="618">
        <v>818</v>
      </c>
      <c r="AEN61" s="613">
        <v>819</v>
      </c>
      <c r="AEO61" s="618">
        <v>820</v>
      </c>
      <c r="AEP61" s="613">
        <v>821</v>
      </c>
      <c r="AEQ61" s="618">
        <v>822</v>
      </c>
      <c r="AER61" s="613">
        <v>823</v>
      </c>
      <c r="AES61" s="618">
        <v>824</v>
      </c>
      <c r="AET61" s="613">
        <v>825</v>
      </c>
      <c r="AEU61" s="618">
        <v>826</v>
      </c>
      <c r="AEV61" s="613">
        <v>827</v>
      </c>
      <c r="AEW61" s="618">
        <v>828</v>
      </c>
      <c r="AEX61" s="613">
        <v>829</v>
      </c>
      <c r="AEY61" s="618">
        <v>830</v>
      </c>
      <c r="AEZ61" s="613">
        <v>831</v>
      </c>
      <c r="AFA61" s="618">
        <v>832</v>
      </c>
      <c r="AFB61" s="613">
        <v>833</v>
      </c>
      <c r="AFC61" s="618">
        <v>834</v>
      </c>
      <c r="AFD61" s="613">
        <v>835</v>
      </c>
      <c r="AFE61" s="618">
        <v>836</v>
      </c>
      <c r="AFF61" s="613">
        <v>837</v>
      </c>
      <c r="AFG61" s="618">
        <v>838</v>
      </c>
      <c r="AFH61" s="613">
        <v>839</v>
      </c>
      <c r="AFI61" s="618">
        <v>840</v>
      </c>
      <c r="AFJ61" s="613">
        <v>841</v>
      </c>
      <c r="AFK61" s="618">
        <v>842</v>
      </c>
      <c r="AFL61" s="613">
        <v>843</v>
      </c>
      <c r="AFM61" s="618">
        <v>844</v>
      </c>
      <c r="AFN61" s="613">
        <v>845</v>
      </c>
      <c r="AFO61" s="618">
        <v>846</v>
      </c>
      <c r="AFP61" s="613">
        <v>847</v>
      </c>
      <c r="AFQ61" s="618">
        <v>848</v>
      </c>
      <c r="AFR61" s="613">
        <v>849</v>
      </c>
      <c r="AFS61" s="618">
        <v>850</v>
      </c>
      <c r="AFT61" s="613">
        <v>851</v>
      </c>
      <c r="AFU61" s="618">
        <v>852</v>
      </c>
      <c r="AFV61" s="613">
        <v>853</v>
      </c>
      <c r="AFW61" s="618">
        <v>854</v>
      </c>
      <c r="AFX61" s="613">
        <v>855</v>
      </c>
      <c r="AFY61" s="618">
        <v>856</v>
      </c>
      <c r="AFZ61" s="613">
        <v>857</v>
      </c>
      <c r="AGA61" s="618">
        <v>858</v>
      </c>
      <c r="AGB61" s="613">
        <v>859</v>
      </c>
      <c r="AGC61" s="618">
        <v>860</v>
      </c>
      <c r="AGD61" s="613">
        <v>861</v>
      </c>
      <c r="AGE61" s="618">
        <v>862</v>
      </c>
      <c r="AGF61" s="613">
        <v>863</v>
      </c>
      <c r="AGG61" s="618">
        <v>864</v>
      </c>
      <c r="AGH61" s="613">
        <v>865</v>
      </c>
      <c r="AGI61" s="618">
        <v>866</v>
      </c>
      <c r="AGJ61" s="613">
        <v>867</v>
      </c>
      <c r="AGK61" s="618">
        <v>868</v>
      </c>
      <c r="AGL61" s="613">
        <v>869</v>
      </c>
      <c r="AGM61" s="618">
        <v>870</v>
      </c>
      <c r="AGN61" s="613">
        <v>871</v>
      </c>
      <c r="AGO61" s="618">
        <v>872</v>
      </c>
      <c r="AGP61" s="613">
        <v>873</v>
      </c>
      <c r="AGQ61" s="618">
        <v>874</v>
      </c>
      <c r="AGR61" s="613">
        <v>875</v>
      </c>
      <c r="AGS61" s="618">
        <v>876</v>
      </c>
      <c r="AGT61" s="613">
        <v>877</v>
      </c>
      <c r="AGU61" s="618">
        <v>878</v>
      </c>
      <c r="AGV61" s="613">
        <v>879</v>
      </c>
      <c r="AGW61" s="618">
        <v>880</v>
      </c>
      <c r="AGX61" s="613">
        <v>881</v>
      </c>
      <c r="AGY61" s="618">
        <v>882</v>
      </c>
      <c r="AGZ61" s="613">
        <v>883</v>
      </c>
      <c r="AHA61" s="618">
        <v>884</v>
      </c>
      <c r="AHB61" s="613">
        <v>885</v>
      </c>
      <c r="AHC61" s="618">
        <v>886</v>
      </c>
      <c r="AHD61" s="613">
        <v>887</v>
      </c>
      <c r="AHE61" s="618">
        <v>888</v>
      </c>
      <c r="AHF61" s="613">
        <v>889</v>
      </c>
      <c r="AHG61" s="618">
        <v>890</v>
      </c>
      <c r="AHH61" s="613">
        <v>891</v>
      </c>
      <c r="AHI61" s="618">
        <v>892</v>
      </c>
      <c r="AHJ61" s="613">
        <v>893</v>
      </c>
      <c r="AHK61" s="618">
        <v>894</v>
      </c>
      <c r="AHL61" s="613">
        <v>895</v>
      </c>
      <c r="AHM61" s="618">
        <v>896</v>
      </c>
      <c r="AHN61" s="613">
        <v>897</v>
      </c>
      <c r="AHO61" s="618">
        <v>898</v>
      </c>
      <c r="AHP61" s="613">
        <v>899</v>
      </c>
      <c r="AHQ61" s="618">
        <v>900</v>
      </c>
      <c r="AHR61" s="613">
        <v>901</v>
      </c>
      <c r="AHS61" s="618">
        <v>902</v>
      </c>
      <c r="AHT61" s="613">
        <v>903</v>
      </c>
      <c r="AHU61" s="618">
        <v>904</v>
      </c>
    </row>
    <row r="62" spans="1:909" x14ac:dyDescent="0.8">
      <c r="A62" s="613" t="str">
        <f>INDEX($AHW$62:$AHW$187,MATCH(B62,$AHX$62:$AHX$187,0))</f>
        <v>ภาระ</v>
      </c>
      <c r="B62" s="618" t="s">
        <v>6451</v>
      </c>
      <c r="C62" s="619" t="s">
        <v>6452</v>
      </c>
      <c r="D62" s="619">
        <v>23122756.02</v>
      </c>
      <c r="W62" s="619">
        <v>0</v>
      </c>
      <c r="AU62" s="619">
        <v>8800582.0899999999</v>
      </c>
      <c r="BJ62" s="619">
        <v>41725973.539999999</v>
      </c>
      <c r="BK62" s="619">
        <v>0</v>
      </c>
      <c r="BS62" s="619">
        <v>20366905.699999999</v>
      </c>
      <c r="CH62" s="619">
        <v>53010644.75</v>
      </c>
      <c r="CU62" s="619">
        <v>36121982.039999999</v>
      </c>
      <c r="DL62" s="619">
        <v>0</v>
      </c>
      <c r="DU62" s="619">
        <v>78516983.609999999</v>
      </c>
      <c r="EF62" s="619">
        <v>163600</v>
      </c>
      <c r="EG62" s="619">
        <v>10202291.1</v>
      </c>
      <c r="EO62" s="619">
        <v>49673623.789999999</v>
      </c>
      <c r="FJ62" s="619">
        <v>17473177.420000002</v>
      </c>
      <c r="FR62" s="619">
        <v>138100723.40000001</v>
      </c>
      <c r="GF62" s="619">
        <v>42812805.280000001</v>
      </c>
      <c r="GR62" s="619">
        <v>21778887.25</v>
      </c>
      <c r="HD62" s="619">
        <v>139036737.28999999</v>
      </c>
      <c r="HT62" s="619">
        <v>67670981.040000007</v>
      </c>
      <c r="HU62" s="619">
        <v>24952898.079999998</v>
      </c>
      <c r="IJ62" s="619">
        <v>44443020.57</v>
      </c>
      <c r="IK62" s="619">
        <v>49187439.539999999</v>
      </c>
      <c r="IU62" s="619">
        <v>26944011.09</v>
      </c>
      <c r="IV62" s="619">
        <v>37181563.039999999</v>
      </c>
      <c r="JG62" s="619">
        <v>21760755.059999999</v>
      </c>
      <c r="JM62" s="619">
        <v>0</v>
      </c>
      <c r="JT62" s="619">
        <v>24967561.460000001</v>
      </c>
      <c r="JU62" s="619">
        <v>4445696.8</v>
      </c>
      <c r="LI62" s="619">
        <v>196993943.08000001</v>
      </c>
      <c r="LJ62" s="619">
        <v>43730524.270000003</v>
      </c>
      <c r="LK62" s="619">
        <v>18154286.129999999</v>
      </c>
      <c r="LW62" s="619">
        <v>5654578.1200000001</v>
      </c>
      <c r="LZ62" s="619">
        <v>6652860.0499999998</v>
      </c>
      <c r="MI62" s="619">
        <v>876150</v>
      </c>
      <c r="NF62" s="619">
        <v>66554694.210000001</v>
      </c>
      <c r="NY62" s="619">
        <v>0</v>
      </c>
      <c r="OF62" s="619">
        <v>0</v>
      </c>
      <c r="OO62" s="619">
        <v>77684594.409999996</v>
      </c>
      <c r="OU62" s="619">
        <v>20023987.460000001</v>
      </c>
      <c r="PV62" s="619">
        <v>242215882.27000001</v>
      </c>
      <c r="RI62" s="619">
        <v>9950936.5</v>
      </c>
      <c r="SC62" s="619">
        <v>80</v>
      </c>
      <c r="UR62" s="619">
        <v>0</v>
      </c>
      <c r="WW62" s="619">
        <v>12840</v>
      </c>
      <c r="XM62" s="619">
        <v>787153</v>
      </c>
      <c r="YG62" s="619">
        <v>2497433.5700000003</v>
      </c>
      <c r="YK62" s="619">
        <v>20533504.27</v>
      </c>
      <c r="YX62" s="619">
        <v>0</v>
      </c>
      <c r="ABQ62" s="619">
        <v>25268335.629999999</v>
      </c>
      <c r="ABZ62" s="619">
        <v>124117415.94</v>
      </c>
      <c r="ACK62" s="619">
        <v>146113487.15000001</v>
      </c>
      <c r="AEU62" s="619">
        <v>31861597.800000001</v>
      </c>
      <c r="AFE62" s="619">
        <v>0</v>
      </c>
      <c r="AGO62" s="619">
        <v>58951812.939999998</v>
      </c>
      <c r="AGW62" s="619">
        <v>147003607.75</v>
      </c>
      <c r="AGX62" s="619">
        <v>77427254.879999995</v>
      </c>
      <c r="AHN62" s="619">
        <v>11686568.09</v>
      </c>
      <c r="AHQ62" s="619"/>
      <c r="AHU62" s="619">
        <f t="shared" ref="AHU62:AHU93" si="956">SUM(D62:AHT62)</f>
        <v>2317215127.4800005</v>
      </c>
      <c r="AHW62" s="627" t="s">
        <v>6273</v>
      </c>
      <c r="AHX62" s="627" t="s">
        <v>6058</v>
      </c>
      <c r="AHY62" s="627" t="s">
        <v>6059</v>
      </c>
    </row>
    <row r="63" spans="1:909" x14ac:dyDescent="0.8">
      <c r="A63" s="613" t="str">
        <f t="shared" ref="A63:A126" si="957">INDEX($AHW$62:$AHW$187,MATCH(B63,$AHX$62:$AHX$187,0))</f>
        <v>ภาระ</v>
      </c>
      <c r="B63" s="618" t="s">
        <v>6453</v>
      </c>
      <c r="C63" s="619" t="s">
        <v>6454</v>
      </c>
      <c r="D63" s="619">
        <v>13800</v>
      </c>
      <c r="W63" s="619">
        <v>0</v>
      </c>
      <c r="AU63" s="619">
        <v>8122044.8700000001</v>
      </c>
      <c r="BJ63" s="619">
        <v>751965.45</v>
      </c>
      <c r="BS63" s="619">
        <v>201395.20000000001</v>
      </c>
      <c r="CH63" s="619">
        <v>7399060.7199999997</v>
      </c>
      <c r="CU63" s="619">
        <v>1089168</v>
      </c>
      <c r="DL63" s="619">
        <v>0</v>
      </c>
      <c r="DU63" s="619">
        <v>891751.52</v>
      </c>
      <c r="EO63" s="619">
        <v>409232.12</v>
      </c>
      <c r="FJ63" s="619">
        <v>380539.7</v>
      </c>
      <c r="FR63" s="619">
        <v>762745</v>
      </c>
      <c r="GF63" s="619">
        <v>2256299.35</v>
      </c>
      <c r="GR63" s="619">
        <v>344299.79</v>
      </c>
      <c r="HD63" s="619">
        <v>120434777.73</v>
      </c>
      <c r="HT63" s="619">
        <v>14324343.720000001</v>
      </c>
      <c r="HU63" s="619">
        <v>342387</v>
      </c>
      <c r="IJ63" s="619">
        <v>645344.65</v>
      </c>
      <c r="IK63" s="619">
        <v>1099491.45</v>
      </c>
      <c r="IU63" s="619">
        <v>282261.58</v>
      </c>
      <c r="IV63" s="619">
        <v>2551286.52</v>
      </c>
      <c r="JG63" s="619">
        <v>6877186.1799999997</v>
      </c>
      <c r="JT63" s="619">
        <v>3707348.7</v>
      </c>
      <c r="JU63" s="619">
        <v>178642.7</v>
      </c>
      <c r="LI63" s="619">
        <v>978556.54</v>
      </c>
      <c r="LK63" s="619">
        <v>3539768.27</v>
      </c>
      <c r="NF63" s="619">
        <v>32229499.420000002</v>
      </c>
      <c r="NY63" s="619">
        <v>0</v>
      </c>
      <c r="OF63" s="619">
        <v>0</v>
      </c>
      <c r="OO63" s="619">
        <v>8324414</v>
      </c>
      <c r="OU63" s="619">
        <v>579488.56999999995</v>
      </c>
      <c r="PV63" s="619">
        <v>15063388.76</v>
      </c>
      <c r="WW63" s="619">
        <v>0</v>
      </c>
      <c r="YG63" s="619">
        <v>0</v>
      </c>
      <c r="YK63" s="619">
        <v>410920</v>
      </c>
      <c r="ABQ63" s="619">
        <v>6283839.6200000001</v>
      </c>
      <c r="ABZ63" s="619">
        <v>9006836.2100000009</v>
      </c>
      <c r="AEU63" s="619">
        <v>188563.96</v>
      </c>
      <c r="AFE63" s="619">
        <v>0</v>
      </c>
      <c r="AGO63" s="619">
        <v>578503.43000000005</v>
      </c>
      <c r="AGW63" s="619">
        <v>1138082.83</v>
      </c>
      <c r="AGX63" s="619">
        <v>127367.83</v>
      </c>
      <c r="AHN63" s="619">
        <v>3906557.9</v>
      </c>
      <c r="AHQ63" s="619"/>
      <c r="AHU63" s="619">
        <f t="shared" si="956"/>
        <v>255421159.29000005</v>
      </c>
      <c r="AHW63" s="627" t="s">
        <v>6273</v>
      </c>
      <c r="AHX63" s="627" t="s">
        <v>6060</v>
      </c>
      <c r="AHY63" s="627" t="s">
        <v>6061</v>
      </c>
    </row>
    <row r="64" spans="1:909" x14ac:dyDescent="0.8">
      <c r="A64" s="613" t="str">
        <f t="shared" si="957"/>
        <v>ภาระ</v>
      </c>
      <c r="B64" s="618" t="s">
        <v>6455</v>
      </c>
      <c r="C64" s="619" t="s">
        <v>6456</v>
      </c>
      <c r="D64" s="619">
        <v>94949037.599999994</v>
      </c>
      <c r="W64" s="619">
        <v>0</v>
      </c>
      <c r="AU64" s="619">
        <v>183549.52</v>
      </c>
      <c r="BJ64" s="619">
        <v>15700118.41</v>
      </c>
      <c r="BK64" s="619">
        <v>0</v>
      </c>
      <c r="BS64" s="619">
        <v>27210115.25</v>
      </c>
      <c r="CH64" s="619">
        <v>30922644.280000001</v>
      </c>
      <c r="CU64" s="619">
        <v>21038195.129999999</v>
      </c>
      <c r="DL64" s="619">
        <v>0</v>
      </c>
      <c r="DU64" s="619">
        <v>38375921.109999999</v>
      </c>
      <c r="EF64" s="619">
        <v>0</v>
      </c>
      <c r="EG64" s="619">
        <v>226129.82</v>
      </c>
      <c r="EO64" s="619">
        <v>52578235.030000001</v>
      </c>
      <c r="EX64" s="619">
        <v>21822184.920000002</v>
      </c>
      <c r="FJ64" s="619">
        <v>15728099.34</v>
      </c>
      <c r="FR64" s="619">
        <v>94495968.530000001</v>
      </c>
      <c r="GF64" s="619">
        <v>17170161.879999999</v>
      </c>
      <c r="GR64" s="619">
        <v>16943147.780000001</v>
      </c>
      <c r="HD64" s="619">
        <v>21988989.84</v>
      </c>
      <c r="HT64" s="619">
        <v>22865864.157000002</v>
      </c>
      <c r="HU64" s="619">
        <v>18996218.469999999</v>
      </c>
      <c r="IJ64" s="619">
        <v>9207811.3900000006</v>
      </c>
      <c r="IK64" s="619">
        <v>35609563.869999997</v>
      </c>
      <c r="IU64" s="619">
        <v>6318886.9800000004</v>
      </c>
      <c r="IV64" s="619">
        <v>34481135.75</v>
      </c>
      <c r="JG64" s="619">
        <v>1874265.95</v>
      </c>
      <c r="JM64" s="619">
        <v>0</v>
      </c>
      <c r="JT64" s="619">
        <v>26681761.510000002</v>
      </c>
      <c r="JU64" s="619">
        <v>2672439.87</v>
      </c>
      <c r="LI64" s="619">
        <v>98665516.829999998</v>
      </c>
      <c r="LJ64" s="619">
        <v>14842458.119999999</v>
      </c>
      <c r="LK64" s="619">
        <v>4477330.25</v>
      </c>
      <c r="LW64" s="619">
        <v>4759139.5999999996</v>
      </c>
      <c r="LY64" s="619">
        <v>235361.2</v>
      </c>
      <c r="MI64" s="619">
        <v>27866153.219999999</v>
      </c>
      <c r="NF64" s="619">
        <v>26064655.859999999</v>
      </c>
      <c r="NY64" s="619">
        <v>0</v>
      </c>
      <c r="OF64" s="619">
        <v>0</v>
      </c>
      <c r="OO64" s="619">
        <v>30813022.710000001</v>
      </c>
      <c r="OU64" s="619">
        <v>14026884.609999999</v>
      </c>
      <c r="PV64" s="619">
        <v>113987289.48</v>
      </c>
      <c r="RI64" s="619">
        <v>0</v>
      </c>
      <c r="SC64" s="619">
        <v>48000</v>
      </c>
      <c r="WW64" s="619">
        <v>0</v>
      </c>
      <c r="XM64" s="619">
        <v>22363</v>
      </c>
      <c r="YG64" s="619">
        <v>31684921.41</v>
      </c>
      <c r="YK64" s="619">
        <v>9777352.9900000002</v>
      </c>
      <c r="YX64" s="619">
        <v>0</v>
      </c>
      <c r="ABJ64" s="619">
        <v>4937085.2</v>
      </c>
      <c r="ABQ64" s="619">
        <v>1984727.65</v>
      </c>
      <c r="ABZ64" s="619">
        <v>43374318.869999997</v>
      </c>
      <c r="ACK64" s="619">
        <v>90712592.010000005</v>
      </c>
      <c r="AEU64" s="619">
        <v>33810803.200000003</v>
      </c>
      <c r="AFE64" s="619">
        <v>11900</v>
      </c>
      <c r="AGD64" s="619">
        <v>0</v>
      </c>
      <c r="AGO64" s="619">
        <v>37869753.799999997</v>
      </c>
      <c r="AGW64" s="619">
        <v>95211490.739999995</v>
      </c>
      <c r="AGX64" s="619">
        <v>34792821.030000001</v>
      </c>
      <c r="AHN64" s="619">
        <v>7991493.4800000004</v>
      </c>
      <c r="AHQ64" s="619"/>
      <c r="AHU64" s="619">
        <f t="shared" si="956"/>
        <v>1356007881.6470003</v>
      </c>
      <c r="AHW64" s="627" t="s">
        <v>6273</v>
      </c>
      <c r="AHX64" s="627" t="s">
        <v>6062</v>
      </c>
      <c r="AHY64" s="627" t="s">
        <v>6063</v>
      </c>
    </row>
    <row r="65" spans="1:909" x14ac:dyDescent="0.8">
      <c r="A65" s="613" t="str">
        <f t="shared" si="957"/>
        <v>ภาระ</v>
      </c>
      <c r="B65" s="618" t="s">
        <v>6457</v>
      </c>
      <c r="C65" s="619" t="s">
        <v>6458</v>
      </c>
      <c r="D65" s="619">
        <v>20343570.629999999</v>
      </c>
      <c r="W65" s="619">
        <v>0</v>
      </c>
      <c r="AU65" s="619">
        <v>646966.05000000005</v>
      </c>
      <c r="BJ65" s="619">
        <v>3944461.56</v>
      </c>
      <c r="BK65" s="619">
        <v>0</v>
      </c>
      <c r="BS65" s="619">
        <v>2763062.8</v>
      </c>
      <c r="CH65" s="619">
        <v>5167260.09</v>
      </c>
      <c r="CU65" s="619">
        <v>4889428.5</v>
      </c>
      <c r="DL65" s="619">
        <v>0</v>
      </c>
      <c r="DU65" s="619">
        <v>18402294.91</v>
      </c>
      <c r="EF65" s="619">
        <v>0</v>
      </c>
      <c r="EG65" s="619">
        <v>670361</v>
      </c>
      <c r="EO65" s="619">
        <v>5452917.7000000002</v>
      </c>
      <c r="EX65" s="619">
        <v>10721043.84</v>
      </c>
      <c r="FJ65" s="619">
        <v>15302981.92</v>
      </c>
      <c r="FR65" s="619">
        <v>22934738.57</v>
      </c>
      <c r="GF65" s="619">
        <v>8373854.0499999998</v>
      </c>
      <c r="GR65" s="619">
        <v>3520040.75</v>
      </c>
      <c r="HD65" s="619">
        <v>4370110</v>
      </c>
      <c r="HT65" s="619">
        <v>21705030.839400001</v>
      </c>
      <c r="HU65" s="619">
        <v>470065.72</v>
      </c>
      <c r="IJ65" s="619">
        <v>1571011</v>
      </c>
      <c r="IK65" s="619">
        <v>17622331.5</v>
      </c>
      <c r="IV65" s="619">
        <v>12107199.08</v>
      </c>
      <c r="JG65" s="619">
        <v>962581</v>
      </c>
      <c r="JM65" s="619">
        <v>0</v>
      </c>
      <c r="JT65" s="619">
        <v>11079408.449999999</v>
      </c>
      <c r="JU65" s="619">
        <v>3439233.6</v>
      </c>
      <c r="LI65" s="619">
        <v>36437995.880000003</v>
      </c>
      <c r="LJ65" s="619">
        <v>5411988.2999999998</v>
      </c>
      <c r="LK65" s="619">
        <v>1000908</v>
      </c>
      <c r="LW65" s="619">
        <v>1529015.7</v>
      </c>
      <c r="LY65" s="619">
        <v>27927</v>
      </c>
      <c r="MI65" s="619">
        <v>5782820.5</v>
      </c>
      <c r="NF65" s="619">
        <v>15398710.449999999</v>
      </c>
      <c r="NR65" s="619">
        <v>58100</v>
      </c>
      <c r="NY65" s="619">
        <v>0</v>
      </c>
      <c r="OF65" s="619">
        <v>0</v>
      </c>
      <c r="OO65" s="619">
        <v>14067158.65</v>
      </c>
      <c r="OU65" s="619">
        <v>1670808.2</v>
      </c>
      <c r="PV65" s="619">
        <v>55480773.399999999</v>
      </c>
      <c r="UR65" s="619">
        <v>0</v>
      </c>
      <c r="YG65" s="619">
        <v>16438126</v>
      </c>
      <c r="YK65" s="619">
        <v>1791496.5</v>
      </c>
      <c r="YX65" s="619">
        <v>0</v>
      </c>
      <c r="ABJ65" s="619">
        <v>120000</v>
      </c>
      <c r="ABQ65" s="619">
        <v>5638833.6200000001</v>
      </c>
      <c r="ABZ65" s="619">
        <v>34878858.950000003</v>
      </c>
      <c r="ACK65" s="619">
        <v>37893246.490000002</v>
      </c>
      <c r="AEU65" s="619">
        <v>7347293.9800000004</v>
      </c>
      <c r="AFE65" s="619">
        <v>0</v>
      </c>
      <c r="AGO65" s="619">
        <v>27429132.5</v>
      </c>
      <c r="AGW65" s="619">
        <v>31949030.620000001</v>
      </c>
      <c r="AGX65" s="619">
        <v>10727875</v>
      </c>
      <c r="AHN65" s="619">
        <v>2607143</v>
      </c>
      <c r="AHQ65" s="619"/>
      <c r="AHU65" s="619">
        <f t="shared" si="956"/>
        <v>510147196.29939997</v>
      </c>
      <c r="AHW65" s="627" t="s">
        <v>6273</v>
      </c>
      <c r="AHX65" s="627" t="s">
        <v>6064</v>
      </c>
      <c r="AHY65" s="627" t="s">
        <v>6065</v>
      </c>
    </row>
    <row r="66" spans="1:909" x14ac:dyDescent="0.8">
      <c r="A66" s="613" t="str">
        <f t="shared" si="957"/>
        <v>ภาระ</v>
      </c>
      <c r="B66" s="618" t="s">
        <v>6459</v>
      </c>
      <c r="C66" s="619" t="s">
        <v>6460</v>
      </c>
      <c r="CH66" s="619">
        <v>0</v>
      </c>
      <c r="EO66" s="619">
        <v>564053.92000000004</v>
      </c>
      <c r="FJ66" s="619">
        <v>11962.6</v>
      </c>
      <c r="IK66" s="619">
        <v>40375</v>
      </c>
      <c r="LI66" s="619">
        <v>521986.8</v>
      </c>
      <c r="MI66" s="619">
        <v>10600</v>
      </c>
      <c r="ABQ66" s="619">
        <v>349000</v>
      </c>
      <c r="ACK66" s="619">
        <v>977635</v>
      </c>
      <c r="AGW66" s="619">
        <v>25500</v>
      </c>
      <c r="AHN66" s="619">
        <v>3695550</v>
      </c>
      <c r="AHQ66" s="619"/>
      <c r="AHU66" s="619">
        <f t="shared" si="956"/>
        <v>6196663.3200000003</v>
      </c>
      <c r="AHW66" s="627" t="s">
        <v>6273</v>
      </c>
      <c r="AHX66" s="627" t="s">
        <v>6066</v>
      </c>
      <c r="AHY66" s="627" t="s">
        <v>6067</v>
      </c>
    </row>
    <row r="67" spans="1:909" x14ac:dyDescent="0.8">
      <c r="A67" s="613" t="str">
        <f t="shared" si="957"/>
        <v>ภาระ</v>
      </c>
      <c r="B67" s="618" t="s">
        <v>6461</v>
      </c>
      <c r="C67" s="619" t="s">
        <v>6462</v>
      </c>
      <c r="D67" s="619">
        <v>1609797.87</v>
      </c>
      <c r="W67" s="619">
        <v>0</v>
      </c>
      <c r="AU67" s="619">
        <v>45544.5</v>
      </c>
      <c r="BJ67" s="619">
        <v>302538.68</v>
      </c>
      <c r="BK67" s="619">
        <v>0</v>
      </c>
      <c r="BS67" s="619">
        <v>365538.24</v>
      </c>
      <c r="CH67" s="619">
        <v>0</v>
      </c>
      <c r="CU67" s="619">
        <v>190137.39</v>
      </c>
      <c r="DL67" s="619">
        <v>0</v>
      </c>
      <c r="DU67" s="619">
        <v>170146</v>
      </c>
      <c r="EF67" s="619">
        <v>0</v>
      </c>
      <c r="FJ67" s="619">
        <v>495359.6</v>
      </c>
      <c r="FR67" s="619">
        <v>1008360.65</v>
      </c>
      <c r="GF67" s="619">
        <v>559074.4</v>
      </c>
      <c r="GR67" s="619">
        <v>145775.92000000001</v>
      </c>
      <c r="HD67" s="619">
        <v>314712.21000000002</v>
      </c>
      <c r="HT67" s="619">
        <v>403224</v>
      </c>
      <c r="HU67" s="619">
        <v>217571.3</v>
      </c>
      <c r="IJ67" s="619">
        <v>0</v>
      </c>
      <c r="IK67" s="619">
        <v>858927</v>
      </c>
      <c r="IV67" s="619">
        <v>533905.51</v>
      </c>
      <c r="JG67" s="619">
        <v>91570</v>
      </c>
      <c r="JM67" s="619">
        <v>0</v>
      </c>
      <c r="JT67" s="619">
        <v>22595</v>
      </c>
      <c r="JU67" s="619">
        <v>80957.62</v>
      </c>
      <c r="LI67" s="619">
        <v>607301.93000000005</v>
      </c>
      <c r="LJ67" s="619">
        <v>1393704.75</v>
      </c>
      <c r="LK67" s="619">
        <v>103147.8</v>
      </c>
      <c r="LW67" s="619">
        <v>0</v>
      </c>
      <c r="MI67" s="619">
        <v>23183.200000000001</v>
      </c>
      <c r="NF67" s="619">
        <v>355332.31</v>
      </c>
      <c r="NY67" s="619">
        <v>0</v>
      </c>
      <c r="OF67" s="619">
        <v>0</v>
      </c>
      <c r="OO67" s="619">
        <v>796614.91</v>
      </c>
      <c r="OU67" s="619">
        <v>36510</v>
      </c>
      <c r="PV67" s="619">
        <v>537352.65</v>
      </c>
      <c r="YG67" s="619">
        <v>31040</v>
      </c>
      <c r="YK67" s="619">
        <v>538411.80000000005</v>
      </c>
      <c r="YX67" s="619">
        <v>0</v>
      </c>
      <c r="ABJ67" s="619">
        <v>1669696.29</v>
      </c>
      <c r="ABQ67" s="619">
        <v>69707</v>
      </c>
      <c r="ABZ67" s="619">
        <v>1236266.5900000001</v>
      </c>
      <c r="ACK67" s="619">
        <v>630180.27</v>
      </c>
      <c r="AEU67" s="619">
        <v>159869.95000000001</v>
      </c>
      <c r="AFE67" s="619">
        <v>0</v>
      </c>
      <c r="AGD67" s="619">
        <v>0</v>
      </c>
      <c r="AGO67" s="619">
        <v>406167</v>
      </c>
      <c r="AGW67" s="619">
        <v>1061021.52</v>
      </c>
      <c r="AGX67" s="619">
        <v>833688.07</v>
      </c>
      <c r="AHN67" s="619">
        <v>835619.68</v>
      </c>
      <c r="AHQ67" s="619"/>
      <c r="AHU67" s="619">
        <f t="shared" si="956"/>
        <v>18740551.609999999</v>
      </c>
      <c r="AHW67" s="627" t="s">
        <v>6273</v>
      </c>
      <c r="AHX67" s="627" t="s">
        <v>6068</v>
      </c>
      <c r="AHY67" s="627" t="s">
        <v>6069</v>
      </c>
    </row>
    <row r="68" spans="1:909" x14ac:dyDescent="0.8">
      <c r="A68" s="613" t="str">
        <f t="shared" si="957"/>
        <v>ภาระ</v>
      </c>
      <c r="B68" s="618" t="s">
        <v>6463</v>
      </c>
      <c r="C68" s="619" t="s">
        <v>6464</v>
      </c>
      <c r="D68" s="619">
        <v>8163606.9299999997</v>
      </c>
      <c r="W68" s="619">
        <v>0</v>
      </c>
      <c r="AU68" s="619">
        <v>326400</v>
      </c>
      <c r="BJ68" s="619">
        <v>2492588.2999999998</v>
      </c>
      <c r="BK68" s="619">
        <v>8300</v>
      </c>
      <c r="BS68" s="619">
        <v>1219441.5</v>
      </c>
      <c r="CH68" s="619">
        <v>0</v>
      </c>
      <c r="CU68" s="619">
        <v>3486588.27</v>
      </c>
      <c r="DL68" s="619">
        <v>0</v>
      </c>
      <c r="DU68" s="619">
        <v>10997355.75</v>
      </c>
      <c r="EF68" s="619">
        <v>0</v>
      </c>
      <c r="EG68" s="619">
        <v>598976.65</v>
      </c>
      <c r="EO68" s="619">
        <v>9513872.6799999997</v>
      </c>
      <c r="FJ68" s="619">
        <v>4415058.5</v>
      </c>
      <c r="FR68" s="619">
        <v>9669325.4900000002</v>
      </c>
      <c r="GF68" s="619">
        <v>732541.5</v>
      </c>
      <c r="GR68" s="619">
        <v>621047</v>
      </c>
      <c r="HD68" s="619">
        <v>4785864.78</v>
      </c>
      <c r="HT68" s="619">
        <v>5400764.8600000003</v>
      </c>
      <c r="HU68" s="619">
        <v>1218620.8</v>
      </c>
      <c r="IJ68" s="619">
        <v>5853891.9800000004</v>
      </c>
      <c r="IK68" s="619">
        <v>2872528.58</v>
      </c>
      <c r="IV68" s="619">
        <v>8220849.4199999999</v>
      </c>
      <c r="JG68" s="619">
        <v>423352.7</v>
      </c>
      <c r="JT68" s="619">
        <v>2547312.65</v>
      </c>
      <c r="JU68" s="619">
        <v>8435235.379999999</v>
      </c>
      <c r="LI68" s="619">
        <v>18342370.399999999</v>
      </c>
      <c r="LJ68" s="619">
        <v>3791968.74</v>
      </c>
      <c r="LK68" s="619">
        <v>1028793.65</v>
      </c>
      <c r="LW68" s="619">
        <v>302154.92</v>
      </c>
      <c r="LY68" s="619">
        <v>185362.63</v>
      </c>
      <c r="MI68" s="619">
        <v>4701740.54</v>
      </c>
      <c r="NF68" s="619">
        <v>7840409.4000000004</v>
      </c>
      <c r="NR68" s="619">
        <v>146278.32</v>
      </c>
      <c r="NY68" s="619">
        <v>0.4</v>
      </c>
      <c r="OF68" s="619">
        <v>353.1</v>
      </c>
      <c r="OO68" s="619">
        <v>8620449.3900000006</v>
      </c>
      <c r="OU68" s="619">
        <v>1869526.04</v>
      </c>
      <c r="PV68" s="619">
        <v>9566917.1999999993</v>
      </c>
      <c r="XM68" s="619">
        <v>17976</v>
      </c>
      <c r="YG68" s="619">
        <v>4097710.49</v>
      </c>
      <c r="YK68" s="619">
        <v>0</v>
      </c>
      <c r="YX68" s="619">
        <v>0</v>
      </c>
      <c r="ABJ68" s="619">
        <v>1701352.2</v>
      </c>
      <c r="ABQ68" s="619">
        <v>1472326.44</v>
      </c>
      <c r="ABZ68" s="619">
        <v>4382705.4000000004</v>
      </c>
      <c r="ACK68" s="619">
        <v>54180</v>
      </c>
      <c r="AEU68" s="619">
        <v>6185814.0700000003</v>
      </c>
      <c r="AFE68" s="619">
        <v>-895850.5</v>
      </c>
      <c r="AGD68" s="619">
        <v>0</v>
      </c>
      <c r="AGO68" s="619">
        <v>6752266.1399999997</v>
      </c>
      <c r="AGW68" s="619">
        <v>10291583.76</v>
      </c>
      <c r="AGX68" s="619">
        <v>6921644.04</v>
      </c>
      <c r="AHN68" s="619">
        <v>1278909.33</v>
      </c>
      <c r="AHQ68" s="619"/>
      <c r="AHU68" s="619">
        <f t="shared" si="956"/>
        <v>190660465.81999996</v>
      </c>
      <c r="AHW68" s="627" t="s">
        <v>6273</v>
      </c>
      <c r="AHX68" s="627" t="s">
        <v>6070</v>
      </c>
      <c r="AHY68" s="627" t="s">
        <v>6071</v>
      </c>
    </row>
    <row r="69" spans="1:909" x14ac:dyDescent="0.8">
      <c r="A69" s="613" t="str">
        <f t="shared" si="957"/>
        <v>ภาระ</v>
      </c>
      <c r="B69" s="618" t="s">
        <v>6465</v>
      </c>
      <c r="C69" s="619" t="s">
        <v>6466</v>
      </c>
      <c r="D69" s="619">
        <v>25257944.219999999</v>
      </c>
      <c r="AU69" s="619">
        <v>7047673.4400000004</v>
      </c>
      <c r="BJ69" s="619">
        <v>14254793.98</v>
      </c>
      <c r="BK69" s="619">
        <v>107500</v>
      </c>
      <c r="BS69" s="619">
        <v>13217673.34</v>
      </c>
      <c r="CH69" s="619">
        <v>6429631.2199999997</v>
      </c>
      <c r="CU69" s="619">
        <v>2050665</v>
      </c>
      <c r="DL69" s="619">
        <v>0</v>
      </c>
      <c r="DU69" s="619">
        <v>1191046.46</v>
      </c>
      <c r="EF69" s="619">
        <v>0</v>
      </c>
      <c r="EG69" s="619">
        <v>732035</v>
      </c>
      <c r="EO69" s="619">
        <v>28730684.039999999</v>
      </c>
      <c r="EX69" s="619">
        <v>12372889</v>
      </c>
      <c r="FJ69" s="619">
        <v>2635153.5699999998</v>
      </c>
      <c r="FR69" s="619">
        <v>33972232.82</v>
      </c>
      <c r="GF69" s="619">
        <v>6130241.6600000001</v>
      </c>
      <c r="GR69" s="619">
        <v>1555785.34</v>
      </c>
      <c r="HD69" s="619">
        <v>26216031.379999999</v>
      </c>
      <c r="HT69" s="619">
        <v>17489333.550000001</v>
      </c>
      <c r="HU69" s="619">
        <v>2670172.4700000002</v>
      </c>
      <c r="IJ69" s="619">
        <v>7286108.5599999996</v>
      </c>
      <c r="IK69" s="619">
        <v>19110771.190000001</v>
      </c>
      <c r="IV69" s="619">
        <v>8034616.7100000009</v>
      </c>
      <c r="JG69" s="619">
        <v>2942960.6799999997</v>
      </c>
      <c r="JT69" s="619">
        <v>7242219.3999999994</v>
      </c>
      <c r="JU69" s="619">
        <v>853195</v>
      </c>
      <c r="LI69" s="619">
        <v>32203939.120000001</v>
      </c>
      <c r="LJ69" s="619">
        <v>4211663.5199999996</v>
      </c>
      <c r="LK69" s="619">
        <v>3362256.75</v>
      </c>
      <c r="LL69" s="619">
        <v>1626290.61</v>
      </c>
      <c r="LW69" s="619">
        <v>127509.86</v>
      </c>
      <c r="LX69" s="619">
        <v>0</v>
      </c>
      <c r="LY69" s="619">
        <v>732340</v>
      </c>
      <c r="MI69" s="619">
        <v>12003782.24</v>
      </c>
      <c r="MU69" s="619">
        <v>0</v>
      </c>
      <c r="NF69" s="619">
        <v>13503389.279999999</v>
      </c>
      <c r="NR69" s="619">
        <v>5912870</v>
      </c>
      <c r="NY69" s="619">
        <v>-0.4</v>
      </c>
      <c r="OF69" s="619">
        <v>2351412</v>
      </c>
      <c r="OO69" s="619">
        <v>18443226.579999998</v>
      </c>
      <c r="OU69" s="619">
        <v>11862651.93</v>
      </c>
      <c r="PV69" s="619">
        <v>60878169.399999999</v>
      </c>
      <c r="XM69" s="619">
        <v>0</v>
      </c>
      <c r="YG69" s="619">
        <v>16146701.560000001</v>
      </c>
      <c r="YK69" s="619">
        <v>1477213.59</v>
      </c>
      <c r="YX69" s="619">
        <v>0</v>
      </c>
      <c r="ABJ69" s="619">
        <v>10099158.66</v>
      </c>
      <c r="ABQ69" s="619">
        <v>205221.5</v>
      </c>
      <c r="ABZ69" s="619">
        <v>3403975.01</v>
      </c>
      <c r="AEU69" s="619">
        <v>5067245.76</v>
      </c>
      <c r="AFE69" s="619">
        <v>883950.5</v>
      </c>
      <c r="AGD69" s="619">
        <v>0</v>
      </c>
      <c r="AGO69" s="619">
        <v>54543352.350000001</v>
      </c>
      <c r="AGW69" s="619">
        <v>28444921.309999999</v>
      </c>
      <c r="AGX69" s="619">
        <v>16557871.09</v>
      </c>
      <c r="AHN69" s="619">
        <v>13731329.07</v>
      </c>
      <c r="AHQ69" s="619"/>
      <c r="AHU69" s="619">
        <f t="shared" si="956"/>
        <v>565311799.32000005</v>
      </c>
      <c r="AHW69" s="627" t="s">
        <v>6273</v>
      </c>
      <c r="AHX69" s="627" t="s">
        <v>6072</v>
      </c>
      <c r="AHY69" s="627" t="s">
        <v>6073</v>
      </c>
    </row>
    <row r="70" spans="1:909" x14ac:dyDescent="0.8">
      <c r="A70" s="613" t="str">
        <f t="shared" si="957"/>
        <v>ภาระ</v>
      </c>
      <c r="B70" s="618" t="s">
        <v>6467</v>
      </c>
      <c r="C70" s="619" t="s">
        <v>6468</v>
      </c>
      <c r="D70" s="619">
        <v>265591415.12</v>
      </c>
      <c r="BJ70" s="619">
        <v>0</v>
      </c>
      <c r="BK70" s="619">
        <v>0</v>
      </c>
      <c r="CH70" s="619">
        <v>0</v>
      </c>
      <c r="DL70" s="619">
        <v>201693073.22</v>
      </c>
      <c r="EF70" s="619">
        <v>1368161.6</v>
      </c>
      <c r="FJ70" s="619">
        <v>195130</v>
      </c>
      <c r="FR70" s="619">
        <v>16497632</v>
      </c>
      <c r="HT70" s="619">
        <v>0</v>
      </c>
      <c r="IK70" s="619">
        <v>0</v>
      </c>
      <c r="JG70" s="619">
        <v>0</v>
      </c>
      <c r="JM70" s="619">
        <v>5663665.8300000001</v>
      </c>
      <c r="JT70" s="619">
        <v>0</v>
      </c>
      <c r="LX70" s="619">
        <v>15443995.199999999</v>
      </c>
      <c r="MU70" s="619">
        <v>94202494.480000004</v>
      </c>
      <c r="NY70" s="619">
        <v>236052899.89999992</v>
      </c>
      <c r="QP70" s="619">
        <v>0</v>
      </c>
      <c r="XJ70" s="619">
        <v>62218123.100000001</v>
      </c>
      <c r="YK70" s="619">
        <v>0</v>
      </c>
      <c r="ZN70" s="619">
        <v>0</v>
      </c>
      <c r="AEU70" s="619">
        <v>0</v>
      </c>
      <c r="AFE70" s="619">
        <v>27236053.640000001</v>
      </c>
      <c r="AGD70" s="619">
        <v>0</v>
      </c>
      <c r="AGO70" s="619">
        <v>0</v>
      </c>
      <c r="AHQ70" s="619"/>
      <c r="AHU70" s="619">
        <f t="shared" si="956"/>
        <v>926162644.08999991</v>
      </c>
      <c r="AHW70" s="627" t="s">
        <v>6273</v>
      </c>
      <c r="AHX70" s="627" t="s">
        <v>6074</v>
      </c>
      <c r="AHY70" s="627" t="s">
        <v>6075</v>
      </c>
    </row>
    <row r="71" spans="1:909" x14ac:dyDescent="0.8">
      <c r="A71" s="613" t="str">
        <f t="shared" si="957"/>
        <v>ภาระ</v>
      </c>
      <c r="B71" s="618" t="s">
        <v>6469</v>
      </c>
      <c r="C71" s="619" t="s">
        <v>6470</v>
      </c>
      <c r="D71" s="619">
        <v>0</v>
      </c>
      <c r="W71" s="619">
        <v>0</v>
      </c>
      <c r="CH71" s="619">
        <v>997725.67</v>
      </c>
      <c r="EO71" s="619">
        <v>1216544.8</v>
      </c>
      <c r="FJ71" s="619">
        <v>1709991.4</v>
      </c>
      <c r="GF71" s="619">
        <v>1208068.2</v>
      </c>
      <c r="GR71" s="619">
        <v>1284665.55</v>
      </c>
      <c r="IK71" s="619">
        <v>16229346.640000001</v>
      </c>
      <c r="JG71" s="619">
        <v>1924274.6</v>
      </c>
      <c r="OO71" s="619">
        <v>13132539.26</v>
      </c>
      <c r="OU71" s="619">
        <v>1617095.44</v>
      </c>
      <c r="ABZ71" s="619">
        <v>7184393.75</v>
      </c>
      <c r="AHQ71" s="619"/>
      <c r="AHU71" s="619">
        <f t="shared" si="956"/>
        <v>46504645.310000002</v>
      </c>
      <c r="AHW71" s="627" t="s">
        <v>6273</v>
      </c>
      <c r="AHX71" s="627" t="s">
        <v>6076</v>
      </c>
      <c r="AHY71" s="627" t="s">
        <v>6077</v>
      </c>
    </row>
    <row r="72" spans="1:909" x14ac:dyDescent="0.8">
      <c r="A72" s="613" t="str">
        <f t="shared" si="957"/>
        <v>ภาระ</v>
      </c>
      <c r="B72" s="618" t="s">
        <v>6471</v>
      </c>
      <c r="C72" s="619" t="s">
        <v>6472</v>
      </c>
      <c r="D72" s="619">
        <v>0</v>
      </c>
      <c r="IK72" s="619">
        <v>7500</v>
      </c>
      <c r="AHQ72" s="619"/>
      <c r="AHU72" s="619">
        <f t="shared" si="956"/>
        <v>7500</v>
      </c>
      <c r="AHW72" s="627" t="s">
        <v>6273</v>
      </c>
      <c r="AHX72" s="627" t="s">
        <v>6078</v>
      </c>
      <c r="AHY72" s="627" t="s">
        <v>6079</v>
      </c>
    </row>
    <row r="73" spans="1:909" x14ac:dyDescent="0.8">
      <c r="A73" s="613" t="str">
        <f t="shared" si="957"/>
        <v>ภาระ</v>
      </c>
      <c r="B73" s="618" t="s">
        <v>6473</v>
      </c>
      <c r="C73" s="619" t="s">
        <v>6079</v>
      </c>
      <c r="AL73" s="619">
        <v>0</v>
      </c>
      <c r="CH73" s="619">
        <v>20853.23</v>
      </c>
      <c r="RV73" s="619">
        <v>0</v>
      </c>
      <c r="AHQ73" s="619"/>
      <c r="AHU73" s="619">
        <f t="shared" si="956"/>
        <v>20853.23</v>
      </c>
      <c r="AHW73" s="627" t="s">
        <v>6273</v>
      </c>
      <c r="AHX73" s="627" t="s">
        <v>6080</v>
      </c>
      <c r="AHY73" s="627" t="s">
        <v>6081</v>
      </c>
    </row>
    <row r="74" spans="1:909" x14ac:dyDescent="0.8">
      <c r="A74" s="613" t="str">
        <f t="shared" si="957"/>
        <v>ภาระ</v>
      </c>
      <c r="B74" s="618" t="s">
        <v>6536</v>
      </c>
      <c r="C74" s="619" t="s">
        <v>6537</v>
      </c>
      <c r="KY74" s="619">
        <v>0</v>
      </c>
      <c r="NW74" s="619">
        <v>0</v>
      </c>
      <c r="AHQ74" s="619"/>
      <c r="AHU74" s="619">
        <f t="shared" si="956"/>
        <v>0</v>
      </c>
      <c r="AHW74" s="627" t="s">
        <v>6273</v>
      </c>
      <c r="AHX74" s="627" t="s">
        <v>6082</v>
      </c>
      <c r="AHY74" s="627" t="s">
        <v>6083</v>
      </c>
    </row>
    <row r="75" spans="1:909" x14ac:dyDescent="0.8">
      <c r="A75" s="613" t="str">
        <f t="shared" si="957"/>
        <v>ภาระ</v>
      </c>
      <c r="B75" s="618" t="s">
        <v>6474</v>
      </c>
      <c r="C75" s="619" t="s">
        <v>6083</v>
      </c>
      <c r="D75" s="619">
        <v>0</v>
      </c>
      <c r="CH75" s="619">
        <v>0</v>
      </c>
      <c r="EF75" s="619">
        <v>0</v>
      </c>
      <c r="FJ75" s="619">
        <v>5018.3</v>
      </c>
      <c r="GF75" s="619">
        <v>2480406.1</v>
      </c>
      <c r="LJ75" s="619">
        <v>0</v>
      </c>
      <c r="ABZ75" s="619">
        <v>3522633.35</v>
      </c>
      <c r="AFF75" s="619">
        <v>0</v>
      </c>
      <c r="AHQ75" s="619"/>
      <c r="AHU75" s="619">
        <f t="shared" si="956"/>
        <v>6008057.75</v>
      </c>
      <c r="AHW75" s="627" t="s">
        <v>6273</v>
      </c>
      <c r="AHX75" s="627" t="s">
        <v>6084</v>
      </c>
      <c r="AHY75" s="627" t="s">
        <v>6085</v>
      </c>
    </row>
    <row r="76" spans="1:909" x14ac:dyDescent="0.8">
      <c r="A76" s="613" t="str">
        <f t="shared" si="957"/>
        <v>ภาระ</v>
      </c>
      <c r="B76" s="618" t="s">
        <v>6475</v>
      </c>
      <c r="C76" s="619" t="s">
        <v>6085</v>
      </c>
      <c r="W76" s="619">
        <v>0</v>
      </c>
      <c r="FJ76" s="619">
        <v>36052.22</v>
      </c>
      <c r="ABZ76" s="619">
        <v>501490</v>
      </c>
      <c r="AHQ76" s="619"/>
      <c r="AHU76" s="619">
        <f t="shared" si="956"/>
        <v>537542.22</v>
      </c>
      <c r="AHW76" s="627" t="s">
        <v>6273</v>
      </c>
      <c r="AHX76" s="627" t="s">
        <v>6086</v>
      </c>
      <c r="AHY76" s="627" t="s">
        <v>6087</v>
      </c>
    </row>
    <row r="77" spans="1:909" x14ac:dyDescent="0.8">
      <c r="A77" s="613" t="str">
        <f t="shared" si="957"/>
        <v>ภาระ</v>
      </c>
      <c r="B77" s="618" t="s">
        <v>6538</v>
      </c>
      <c r="C77" s="619" t="s">
        <v>6089</v>
      </c>
      <c r="BZ77" s="619">
        <v>0</v>
      </c>
      <c r="AHQ77" s="619"/>
      <c r="AHU77" s="619">
        <f t="shared" si="956"/>
        <v>0</v>
      </c>
      <c r="AHW77" s="627" t="s">
        <v>6273</v>
      </c>
      <c r="AHX77" s="627" t="s">
        <v>6088</v>
      </c>
      <c r="AHY77" s="627" t="s">
        <v>6089</v>
      </c>
    </row>
    <row r="78" spans="1:909" x14ac:dyDescent="0.8">
      <c r="A78" s="613" t="str">
        <f t="shared" si="957"/>
        <v>ภาระ</v>
      </c>
      <c r="B78" s="618" t="s">
        <v>6090</v>
      </c>
      <c r="C78" s="619" t="s">
        <v>6091</v>
      </c>
      <c r="D78" s="619">
        <v>0</v>
      </c>
      <c r="E78" s="619">
        <v>9098032.2100000009</v>
      </c>
      <c r="F78" s="619">
        <v>19980113.09</v>
      </c>
      <c r="G78" s="619">
        <v>1424785.31</v>
      </c>
      <c r="H78" s="619">
        <v>6431419.0999999996</v>
      </c>
      <c r="I78" s="619">
        <v>1007937.6</v>
      </c>
      <c r="J78" s="619">
        <v>9062370.3000000007</v>
      </c>
      <c r="K78" s="619">
        <v>2729653.42</v>
      </c>
      <c r="L78" s="619">
        <v>4331691.8099999996</v>
      </c>
      <c r="M78" s="619">
        <v>3783115.49</v>
      </c>
      <c r="N78" s="619">
        <v>6866270</v>
      </c>
      <c r="O78" s="619">
        <v>6765480.9299999997</v>
      </c>
      <c r="P78" s="619">
        <v>4272316.26</v>
      </c>
      <c r="Q78" s="619">
        <v>3585748.55</v>
      </c>
      <c r="R78" s="619">
        <v>1760485.66</v>
      </c>
      <c r="S78" s="619">
        <v>14459466.300000001</v>
      </c>
      <c r="T78" s="619">
        <v>4077511.8</v>
      </c>
      <c r="U78" s="619">
        <v>2083173.33</v>
      </c>
      <c r="W78" s="619">
        <v>0</v>
      </c>
      <c r="X78" s="619">
        <v>40146860.93</v>
      </c>
      <c r="Y78" s="619">
        <v>3004416.47</v>
      </c>
      <c r="Z78" s="619">
        <v>1825457.17</v>
      </c>
      <c r="AA78" s="619">
        <v>11134363.35</v>
      </c>
      <c r="AB78" s="619">
        <v>10751121.23</v>
      </c>
      <c r="AC78" s="619">
        <v>7205941.8899999997</v>
      </c>
      <c r="AD78" s="619">
        <v>89253760.849999994</v>
      </c>
      <c r="AE78" s="619">
        <v>11716250.800000001</v>
      </c>
      <c r="AF78" s="619">
        <v>11933764.560000001</v>
      </c>
      <c r="AG78" s="619">
        <v>76387432.219999999</v>
      </c>
      <c r="AH78" s="619">
        <v>16127547.49</v>
      </c>
      <c r="AI78" s="619">
        <v>12962324.35</v>
      </c>
      <c r="AJ78" s="619">
        <v>34319949.609999999</v>
      </c>
      <c r="AK78" s="619">
        <v>8795423.9700000007</v>
      </c>
      <c r="AL78" s="619">
        <v>7174688.4800000004</v>
      </c>
      <c r="AM78" s="619">
        <v>3928365.68</v>
      </c>
      <c r="AN78" s="619">
        <v>29375778.079999998</v>
      </c>
      <c r="AO78" s="619">
        <v>1668938.52</v>
      </c>
      <c r="AP78" s="619">
        <v>5348598.0999999996</v>
      </c>
      <c r="AQ78" s="619">
        <v>7461406.9299999997</v>
      </c>
      <c r="AR78" s="619">
        <v>6235518.7599999998</v>
      </c>
      <c r="AS78" s="619">
        <v>11204207.58</v>
      </c>
      <c r="AT78" s="619">
        <v>4126074.42</v>
      </c>
      <c r="AV78" s="619">
        <v>404912.69</v>
      </c>
      <c r="AW78" s="619">
        <v>77606.12</v>
      </c>
      <c r="AX78" s="619">
        <v>1347750.58</v>
      </c>
      <c r="AY78" s="619">
        <v>2061283.1400000001</v>
      </c>
      <c r="AZ78" s="619">
        <v>6788921.4100000001</v>
      </c>
      <c r="BA78" s="619">
        <v>16000</v>
      </c>
      <c r="BB78" s="619">
        <v>622743.13</v>
      </c>
      <c r="BC78" s="619">
        <v>148500.25</v>
      </c>
      <c r="BD78" s="619">
        <v>556190.18999999994</v>
      </c>
      <c r="BE78" s="619">
        <v>389673.51</v>
      </c>
      <c r="BF78" s="619">
        <v>937244.45</v>
      </c>
      <c r="BG78" s="619">
        <v>8199487.9199999999</v>
      </c>
      <c r="BH78" s="619">
        <v>121787.71</v>
      </c>
      <c r="BI78" s="619">
        <v>1302855.47</v>
      </c>
      <c r="BJ78" s="619">
        <v>4715979.68</v>
      </c>
      <c r="BK78" s="619">
        <v>18558543.82</v>
      </c>
      <c r="BL78" s="619">
        <v>3624542.92</v>
      </c>
      <c r="BM78" s="619">
        <v>1673045.17</v>
      </c>
      <c r="BN78" s="619">
        <v>6858325.4900000002</v>
      </c>
      <c r="BO78" s="619">
        <v>1964712.68</v>
      </c>
      <c r="BP78" s="619">
        <v>887709.68</v>
      </c>
      <c r="BQ78" s="619">
        <v>846331.51</v>
      </c>
      <c r="BR78" s="619">
        <v>1173751.4099999999</v>
      </c>
      <c r="BT78" s="619">
        <v>1986560.37</v>
      </c>
      <c r="BU78" s="619">
        <v>1255491.71</v>
      </c>
      <c r="BV78" s="619">
        <v>5927090.9199999999</v>
      </c>
      <c r="BW78" s="619">
        <v>2790115.2</v>
      </c>
      <c r="BX78" s="619">
        <v>3910984.73</v>
      </c>
      <c r="BY78" s="619">
        <v>1427293.35</v>
      </c>
      <c r="BZ78" s="619">
        <v>3857470.62</v>
      </c>
      <c r="CA78" s="619">
        <v>27772812.399999999</v>
      </c>
      <c r="CB78" s="619">
        <v>5443096.29</v>
      </c>
      <c r="CC78" s="619">
        <v>13982336.210000001</v>
      </c>
      <c r="CD78" s="619">
        <v>13400744.279999999</v>
      </c>
      <c r="CE78" s="619">
        <v>4057595.77</v>
      </c>
      <c r="CF78" s="619">
        <v>3123230.06</v>
      </c>
      <c r="CG78" s="619">
        <v>3823966.73</v>
      </c>
      <c r="CH78" s="619">
        <v>1654852.45</v>
      </c>
      <c r="CI78" s="619">
        <v>4765761.0199999996</v>
      </c>
      <c r="CJ78" s="619">
        <v>8012713.0999999996</v>
      </c>
      <c r="CK78" s="619">
        <v>2227902.29</v>
      </c>
      <c r="CL78" s="619">
        <v>1825220.3</v>
      </c>
      <c r="CM78" s="619">
        <v>4863659.54</v>
      </c>
      <c r="CN78" s="619">
        <v>2654206.87</v>
      </c>
      <c r="CO78" s="619">
        <v>2654452.5699999998</v>
      </c>
      <c r="CP78" s="619">
        <v>947409.93</v>
      </c>
      <c r="CQ78" s="619">
        <v>4707714.5199999996</v>
      </c>
      <c r="CR78" s="619">
        <v>732137.77</v>
      </c>
      <c r="CS78" s="619">
        <v>1813428.29</v>
      </c>
      <c r="CT78" s="619">
        <v>1307305.57</v>
      </c>
      <c r="CU78" s="619">
        <v>644745.64</v>
      </c>
      <c r="CV78" s="619">
        <v>1825099.63</v>
      </c>
      <c r="CW78" s="619">
        <v>1863354.44</v>
      </c>
      <c r="CX78" s="619">
        <v>8497566.2300000004</v>
      </c>
      <c r="CY78" s="619">
        <v>2047316.63</v>
      </c>
      <c r="CZ78" s="619">
        <v>3768810.68</v>
      </c>
      <c r="DA78" s="619">
        <v>2497799.21</v>
      </c>
      <c r="DB78" s="619">
        <v>3884082.25</v>
      </c>
      <c r="DC78" s="619">
        <v>57379858.869999997</v>
      </c>
      <c r="DD78" s="619">
        <v>45762015.109999999</v>
      </c>
      <c r="DE78" s="619">
        <v>7052432.9800000004</v>
      </c>
      <c r="DF78" s="619">
        <v>3842432.92</v>
      </c>
      <c r="DG78" s="619">
        <v>4301144.7699999996</v>
      </c>
      <c r="DH78" s="619">
        <v>13523496.710000001</v>
      </c>
      <c r="DI78" s="619">
        <v>5953530.71</v>
      </c>
      <c r="DJ78" s="619">
        <v>10518202.59</v>
      </c>
      <c r="DK78" s="619">
        <v>727908.47</v>
      </c>
      <c r="DL78" s="619">
        <v>62703959.969999999</v>
      </c>
      <c r="DM78" s="619">
        <v>5008416.2300000004</v>
      </c>
      <c r="DN78" s="619">
        <v>7226124.2199999997</v>
      </c>
      <c r="DO78" s="619">
        <v>3004168.12</v>
      </c>
      <c r="DP78" s="619">
        <v>9573621.2300000004</v>
      </c>
      <c r="DQ78" s="619">
        <v>4019618.94</v>
      </c>
      <c r="DR78" s="619">
        <v>16193772.52</v>
      </c>
      <c r="DS78" s="619">
        <v>3154684.45</v>
      </c>
      <c r="DT78" s="619">
        <v>7033419.5</v>
      </c>
      <c r="DU78" s="619">
        <v>816901</v>
      </c>
      <c r="DV78" s="619">
        <v>13211825.74</v>
      </c>
      <c r="DW78" s="619">
        <v>11425275.25</v>
      </c>
      <c r="DX78" s="619">
        <v>11937467.35</v>
      </c>
      <c r="DY78" s="619">
        <v>6283605.7699999996</v>
      </c>
      <c r="DZ78" s="619">
        <v>844079.53</v>
      </c>
      <c r="EA78" s="619">
        <v>5726240.6500000004</v>
      </c>
      <c r="EB78" s="619">
        <v>1421535.53</v>
      </c>
      <c r="EC78" s="619">
        <v>1916535.18</v>
      </c>
      <c r="ED78" s="619">
        <v>2573239.1800000002</v>
      </c>
      <c r="EE78" s="619">
        <v>11064555.92</v>
      </c>
      <c r="EF78" s="619">
        <v>12772101.34</v>
      </c>
      <c r="EG78" s="619">
        <v>2452370.71</v>
      </c>
      <c r="EH78" s="619">
        <v>2792491.54</v>
      </c>
      <c r="EI78" s="619">
        <v>7454486.8799999999</v>
      </c>
      <c r="EJ78" s="619">
        <v>5402431.0199999996</v>
      </c>
      <c r="EK78" s="619">
        <v>6198166.46</v>
      </c>
      <c r="EL78" s="619">
        <v>9845216.2699999996</v>
      </c>
      <c r="EM78" s="619">
        <v>3385816.9</v>
      </c>
      <c r="EN78" s="619">
        <v>6784577.6399999997</v>
      </c>
      <c r="EO78" s="619">
        <v>390000</v>
      </c>
      <c r="EP78" s="619">
        <v>3482427.15</v>
      </c>
      <c r="EQ78" s="619">
        <v>10388539.289999999</v>
      </c>
      <c r="ER78" s="619">
        <v>4019538.88</v>
      </c>
      <c r="ES78" s="619">
        <v>6852163.5300000003</v>
      </c>
      <c r="ET78" s="619">
        <v>3047656.06</v>
      </c>
      <c r="EU78" s="619">
        <v>14575626.68</v>
      </c>
      <c r="EV78" s="619">
        <v>10377556.949999999</v>
      </c>
      <c r="EW78" s="619">
        <v>6573894.1799999997</v>
      </c>
      <c r="EX78" s="619">
        <v>56921128.93</v>
      </c>
      <c r="EY78" s="619">
        <v>1863061.07</v>
      </c>
      <c r="EZ78" s="619">
        <v>1495294.47</v>
      </c>
      <c r="FA78" s="619">
        <v>6288857.6600000001</v>
      </c>
      <c r="FB78" s="619">
        <v>3097191.49</v>
      </c>
      <c r="FC78" s="619">
        <v>20329428.149999999</v>
      </c>
      <c r="FD78" s="619">
        <v>1321953.3</v>
      </c>
      <c r="FE78" s="619">
        <v>3397236.83</v>
      </c>
      <c r="FF78" s="619">
        <v>2890128.04</v>
      </c>
      <c r="FG78" s="619">
        <v>2732146.65</v>
      </c>
      <c r="FH78" s="619">
        <v>2779920.42</v>
      </c>
      <c r="FI78" s="619">
        <v>1836610.75</v>
      </c>
      <c r="FJ78" s="619">
        <v>0</v>
      </c>
      <c r="FK78" s="619">
        <v>5773250.8600000003</v>
      </c>
      <c r="FL78" s="619">
        <v>134226.1</v>
      </c>
      <c r="FM78" s="619">
        <v>3195883.83</v>
      </c>
      <c r="FN78" s="619">
        <v>293311.71000000002</v>
      </c>
      <c r="FO78" s="619">
        <v>4554922.95</v>
      </c>
      <c r="FP78" s="619">
        <v>2430456.5699999998</v>
      </c>
      <c r="FQ78" s="619">
        <v>2084990.59</v>
      </c>
      <c r="FR78" s="619">
        <v>1375019.18</v>
      </c>
      <c r="FS78" s="619">
        <v>3643727.7</v>
      </c>
      <c r="FT78" s="619">
        <v>5471829.6299999999</v>
      </c>
      <c r="FU78" s="619">
        <v>8834992.5399999991</v>
      </c>
      <c r="FV78" s="619">
        <v>6590128.7300000004</v>
      </c>
      <c r="FW78" s="619">
        <v>2293988.0299999998</v>
      </c>
      <c r="FX78" s="619">
        <v>22830398.149999999</v>
      </c>
      <c r="FY78" s="619">
        <v>8901531.4900000002</v>
      </c>
      <c r="FZ78" s="619">
        <v>7140324.4299999997</v>
      </c>
      <c r="GA78" s="619">
        <v>2365470.4500000002</v>
      </c>
      <c r="GB78" s="619">
        <v>12532793.310000001</v>
      </c>
      <c r="GC78" s="619">
        <v>9171473.0199999996</v>
      </c>
      <c r="GD78" s="619">
        <v>2486655.48</v>
      </c>
      <c r="GE78" s="619">
        <v>2060665.58</v>
      </c>
      <c r="GF78" s="619">
        <v>48500</v>
      </c>
      <c r="GG78" s="619">
        <v>2020434.55</v>
      </c>
      <c r="GH78" s="619">
        <v>752003.38</v>
      </c>
      <c r="GI78" s="619">
        <v>6777218.8200000003</v>
      </c>
      <c r="GJ78" s="619">
        <v>3066499.21</v>
      </c>
      <c r="GK78" s="619">
        <v>310622.83</v>
      </c>
      <c r="GL78" s="619">
        <v>1369070.22</v>
      </c>
      <c r="GM78" s="619">
        <v>7369293.9900000002</v>
      </c>
      <c r="GN78" s="619">
        <v>1215234.08</v>
      </c>
      <c r="GO78" s="619">
        <v>1068756.92</v>
      </c>
      <c r="GP78" s="619">
        <v>1206375.6000000001</v>
      </c>
      <c r="GQ78" s="619">
        <v>648756.63</v>
      </c>
      <c r="GR78" s="619">
        <v>5822912.7999999998</v>
      </c>
      <c r="GS78" s="619">
        <v>4575492.41</v>
      </c>
      <c r="GT78" s="619">
        <v>1854321.2</v>
      </c>
      <c r="GU78" s="619">
        <v>6180657.7000000002</v>
      </c>
      <c r="GV78" s="619">
        <v>0</v>
      </c>
      <c r="GW78" s="619">
        <v>1711302.05</v>
      </c>
      <c r="GX78" s="619">
        <v>514914.48</v>
      </c>
      <c r="GY78" s="619">
        <v>489324.1</v>
      </c>
      <c r="GZ78" s="619">
        <v>54047358.420000002</v>
      </c>
      <c r="HA78" s="619">
        <v>2626241.34</v>
      </c>
      <c r="HB78" s="619">
        <v>3826617.11</v>
      </c>
      <c r="HC78" s="619">
        <v>2412944.33</v>
      </c>
      <c r="HD78" s="619">
        <v>446876.08</v>
      </c>
      <c r="HE78" s="619">
        <v>1030177.98</v>
      </c>
      <c r="HF78" s="619">
        <v>11536088.390000001</v>
      </c>
      <c r="HG78" s="619">
        <v>14274630.689999999</v>
      </c>
      <c r="HH78" s="619">
        <v>7716320.4900000002</v>
      </c>
      <c r="HI78" s="619">
        <v>3021373.99</v>
      </c>
      <c r="HJ78" s="619">
        <v>283606.59999999998</v>
      </c>
      <c r="HK78" s="619">
        <v>10440261.43</v>
      </c>
      <c r="HL78" s="619">
        <v>617783.19999999995</v>
      </c>
      <c r="HM78" s="619">
        <v>11585442.810000001</v>
      </c>
      <c r="HN78" s="619">
        <v>7725232.3099999996</v>
      </c>
      <c r="HO78" s="619">
        <v>7440694.2699999996</v>
      </c>
      <c r="HP78" s="619">
        <v>6166297.0499999998</v>
      </c>
      <c r="HQ78" s="619">
        <v>142145.84</v>
      </c>
      <c r="HR78" s="619">
        <v>5846446.8700000001</v>
      </c>
      <c r="HS78" s="619">
        <v>670743.18000000005</v>
      </c>
      <c r="HT78" s="619">
        <v>917208.4</v>
      </c>
      <c r="HU78" s="619">
        <v>6156523.4100000001</v>
      </c>
      <c r="HV78" s="619">
        <v>12603395.23</v>
      </c>
      <c r="HW78" s="619">
        <v>3732257.68</v>
      </c>
      <c r="HX78" s="619">
        <v>3083892.31</v>
      </c>
      <c r="HY78" s="619">
        <v>4542803.68</v>
      </c>
      <c r="HZ78" s="619">
        <v>5225487.74</v>
      </c>
      <c r="IA78" s="619">
        <v>8856414.7699999996</v>
      </c>
      <c r="IB78" s="619">
        <v>2145920.23</v>
      </c>
      <c r="IC78" s="619">
        <v>6060805.3499999996</v>
      </c>
      <c r="ID78" s="619">
        <v>4341338.84</v>
      </c>
      <c r="IE78" s="619">
        <v>3234981.54</v>
      </c>
      <c r="IF78" s="619">
        <v>1325624.22</v>
      </c>
      <c r="IG78" s="619">
        <v>5256883.08</v>
      </c>
      <c r="IH78" s="619">
        <v>2262809.25</v>
      </c>
      <c r="II78" s="619">
        <v>1751771.9</v>
      </c>
      <c r="IJ78" s="619">
        <v>9392.0300000000007</v>
      </c>
      <c r="IK78" s="619">
        <v>0</v>
      </c>
      <c r="IL78" s="619">
        <v>1212032.8999999999</v>
      </c>
      <c r="IM78" s="619">
        <v>14279405.359999999</v>
      </c>
      <c r="IN78" s="619">
        <v>13672485.470000001</v>
      </c>
      <c r="IO78" s="619">
        <v>2587130.2400000002</v>
      </c>
      <c r="IP78" s="619">
        <v>884661</v>
      </c>
      <c r="IQ78" s="619">
        <v>1836439.34</v>
      </c>
      <c r="IR78" s="619">
        <v>2184260.5299999998</v>
      </c>
      <c r="IS78" s="619">
        <v>4214957.05</v>
      </c>
      <c r="IT78" s="619">
        <v>2588235.5</v>
      </c>
      <c r="IU78" s="619">
        <v>177463644.69999999</v>
      </c>
      <c r="IW78" s="619">
        <v>1040580.85</v>
      </c>
      <c r="IX78" s="619">
        <v>4741782.43</v>
      </c>
      <c r="IY78" s="619">
        <v>2469493.46</v>
      </c>
      <c r="IZ78" s="619">
        <v>795310.2</v>
      </c>
      <c r="JA78" s="619">
        <v>7113781.4499999993</v>
      </c>
      <c r="JB78" s="619">
        <v>728289.24</v>
      </c>
      <c r="JC78" s="619">
        <v>3704559.54</v>
      </c>
      <c r="JD78" s="619">
        <v>4969871</v>
      </c>
      <c r="JE78" s="619">
        <v>6498238.6899999995</v>
      </c>
      <c r="JF78" s="619">
        <v>3903720.85</v>
      </c>
      <c r="JG78" s="619">
        <v>642570.03</v>
      </c>
      <c r="JH78" s="619">
        <v>24783946.02</v>
      </c>
      <c r="JI78" s="619">
        <v>3678776.82</v>
      </c>
      <c r="JJ78" s="619">
        <v>7060387.0700000003</v>
      </c>
      <c r="JK78" s="619">
        <v>6393552.04</v>
      </c>
      <c r="JL78" s="619">
        <v>1506452.45</v>
      </c>
      <c r="JM78" s="619">
        <v>41495442.890000001</v>
      </c>
      <c r="JN78" s="619">
        <v>1288289.78</v>
      </c>
      <c r="JO78" s="619">
        <v>7139657.5</v>
      </c>
      <c r="JP78" s="619">
        <v>7864384.0700000003</v>
      </c>
      <c r="JQ78" s="619">
        <v>4959210.55</v>
      </c>
      <c r="JR78" s="619">
        <v>9208373.4100000001</v>
      </c>
      <c r="JS78" s="619">
        <v>1983309.61</v>
      </c>
      <c r="JT78" s="619">
        <v>4404168.8</v>
      </c>
      <c r="JU78" s="619">
        <v>477351</v>
      </c>
      <c r="JV78" s="619">
        <v>5182598.5999999996</v>
      </c>
      <c r="JW78" s="619">
        <v>1549823.31</v>
      </c>
      <c r="JX78" s="619">
        <v>3135358.17</v>
      </c>
      <c r="JY78" s="619">
        <v>688204.17</v>
      </c>
      <c r="JZ78" s="619">
        <v>11028104.68</v>
      </c>
      <c r="KA78" s="619">
        <v>5834987.6399999997</v>
      </c>
      <c r="KB78" s="619">
        <v>4889449.03</v>
      </c>
      <c r="KC78" s="619">
        <v>3025368.23</v>
      </c>
      <c r="KD78" s="619">
        <v>1337912.8</v>
      </c>
      <c r="KE78" s="619">
        <v>2812895.88</v>
      </c>
      <c r="KF78" s="619">
        <v>582171</v>
      </c>
      <c r="KG78" s="619">
        <v>737085.94</v>
      </c>
      <c r="KH78" s="619">
        <v>2256886.17</v>
      </c>
      <c r="KI78" s="619">
        <v>3616407.15</v>
      </c>
      <c r="KJ78" s="619">
        <v>117164662.36</v>
      </c>
      <c r="KK78" s="619">
        <v>21037895.890000001</v>
      </c>
      <c r="KL78" s="619">
        <v>1758456.33</v>
      </c>
      <c r="KM78" s="619">
        <v>1545046.07</v>
      </c>
      <c r="KN78" s="619">
        <v>3947813.71</v>
      </c>
      <c r="KO78" s="619">
        <v>3063093.01</v>
      </c>
      <c r="KP78" s="619">
        <v>26672327.760000002</v>
      </c>
      <c r="KQ78" s="619">
        <v>2168585.9300000002</v>
      </c>
      <c r="KR78" s="619">
        <v>3619643.6799999997</v>
      </c>
      <c r="KS78" s="619">
        <v>68286281.219999999</v>
      </c>
      <c r="KT78" s="619">
        <v>4736118.74</v>
      </c>
      <c r="KU78" s="619">
        <v>1036346.65</v>
      </c>
      <c r="KV78" s="619">
        <v>4622257.47</v>
      </c>
      <c r="KW78" s="619">
        <v>3199409.18</v>
      </c>
      <c r="KX78" s="619">
        <v>4356839.6399999997</v>
      </c>
      <c r="KY78" s="619">
        <v>46727382.93</v>
      </c>
      <c r="KZ78" s="619">
        <v>7070668.9800000004</v>
      </c>
      <c r="LA78" s="619">
        <v>60703135.979999997</v>
      </c>
      <c r="LB78" s="619">
        <v>4096196.57</v>
      </c>
      <c r="LC78" s="619">
        <v>1545899.19</v>
      </c>
      <c r="LD78" s="619">
        <v>10220808.789999999</v>
      </c>
      <c r="LE78" s="619">
        <v>8041893.1299999999</v>
      </c>
      <c r="LF78" s="619">
        <v>2284751.5499999998</v>
      </c>
      <c r="LG78" s="619">
        <v>3102119.57</v>
      </c>
      <c r="LH78" s="619">
        <v>2228840.31</v>
      </c>
      <c r="LI78" s="619">
        <v>11773746.5</v>
      </c>
      <c r="LJ78" s="619">
        <v>443735.3</v>
      </c>
      <c r="LK78" s="619">
        <v>388647.4</v>
      </c>
      <c r="LL78" s="619">
        <v>18401033.57</v>
      </c>
      <c r="LM78" s="619">
        <v>1314548.31</v>
      </c>
      <c r="LN78" s="619">
        <v>2962839.05</v>
      </c>
      <c r="LO78" s="619">
        <v>1019481.19</v>
      </c>
      <c r="LP78" s="619">
        <v>1893276.19</v>
      </c>
      <c r="LQ78" s="619">
        <v>1852609.06</v>
      </c>
      <c r="LR78" s="619">
        <v>2859292.74</v>
      </c>
      <c r="LS78" s="619">
        <v>34760</v>
      </c>
      <c r="LT78" s="619">
        <v>8067969.2700000005</v>
      </c>
      <c r="LU78" s="619">
        <v>395013.4</v>
      </c>
      <c r="LV78" s="619">
        <v>2739127.52</v>
      </c>
      <c r="LW78" s="619">
        <v>47047861.659999996</v>
      </c>
      <c r="LX78" s="619">
        <v>13174690.1</v>
      </c>
      <c r="LY78" s="619">
        <v>82270782.090000004</v>
      </c>
      <c r="LZ78" s="619">
        <v>19930877.059999999</v>
      </c>
      <c r="MA78" s="619">
        <v>18667588.640000001</v>
      </c>
      <c r="MB78" s="619">
        <v>9430747.8200000003</v>
      </c>
      <c r="MC78" s="619">
        <v>4881521.05</v>
      </c>
      <c r="MD78" s="619">
        <v>5397730.7300000004</v>
      </c>
      <c r="ME78" s="619">
        <v>4338526.5999999996</v>
      </c>
      <c r="MF78" s="619">
        <v>3967665.9</v>
      </c>
      <c r="MG78" s="619">
        <v>15612550.68</v>
      </c>
      <c r="MH78" s="619">
        <v>2275671.94</v>
      </c>
      <c r="MI78" s="619">
        <v>121238075.93000001</v>
      </c>
      <c r="MJ78" s="619">
        <v>5843331.2400000002</v>
      </c>
      <c r="MK78" s="619">
        <v>3981473.36</v>
      </c>
      <c r="ML78" s="619">
        <v>1792448.23</v>
      </c>
      <c r="MM78" s="619">
        <v>1586070.15</v>
      </c>
      <c r="MN78" s="619">
        <v>3235154.32</v>
      </c>
      <c r="MO78" s="619">
        <v>4451624.1900000004</v>
      </c>
      <c r="MP78" s="619">
        <v>1298664.8799999999</v>
      </c>
      <c r="MQ78" s="619">
        <v>6331361.2400000002</v>
      </c>
      <c r="MR78" s="619">
        <v>4141667.66</v>
      </c>
      <c r="MS78" s="619">
        <v>2743158.6</v>
      </c>
      <c r="MT78" s="619">
        <v>4156513.34</v>
      </c>
      <c r="MU78" s="619">
        <v>9450015.9000000004</v>
      </c>
      <c r="MV78" s="619">
        <v>4274557.25</v>
      </c>
      <c r="MW78" s="619">
        <v>3575723.66</v>
      </c>
      <c r="MX78" s="619">
        <v>8837123.6799999997</v>
      </c>
      <c r="MY78" s="619">
        <v>8853192.8999999985</v>
      </c>
      <c r="MZ78" s="619">
        <v>2570358.9500000002</v>
      </c>
      <c r="NA78" s="619">
        <v>8839966.1199999992</v>
      </c>
      <c r="NB78" s="619">
        <v>12899026.84</v>
      </c>
      <c r="NC78" s="619">
        <v>1500802.77</v>
      </c>
      <c r="ND78" s="619">
        <v>3633248.61</v>
      </c>
      <c r="NE78" s="619">
        <v>598616.52</v>
      </c>
      <c r="NF78" s="619">
        <v>7772221.7800000003</v>
      </c>
      <c r="NG78" s="619">
        <v>7291359.8600000003</v>
      </c>
      <c r="NH78" s="619">
        <v>1533165.73</v>
      </c>
      <c r="NI78" s="619">
        <v>14929842.25</v>
      </c>
      <c r="NJ78" s="619">
        <v>3540467.23</v>
      </c>
      <c r="NK78" s="619">
        <v>6611413.5800000001</v>
      </c>
      <c r="NL78" s="619">
        <v>18157414.43</v>
      </c>
      <c r="NM78" s="619">
        <v>15415531.949999999</v>
      </c>
      <c r="NN78" s="619">
        <v>358096.95</v>
      </c>
      <c r="NO78" s="619">
        <v>4966836.5999999996</v>
      </c>
      <c r="NP78" s="619">
        <v>2499183.7200000002</v>
      </c>
      <c r="NQ78" s="619">
        <v>5360377.6500000004</v>
      </c>
      <c r="NR78" s="619">
        <v>31965585.920000002</v>
      </c>
      <c r="NS78" s="619">
        <v>808108.47</v>
      </c>
      <c r="NT78" s="619">
        <v>1327990.82</v>
      </c>
      <c r="NU78" s="619">
        <v>537778.11</v>
      </c>
      <c r="NV78" s="619">
        <v>2029891.9100000001</v>
      </c>
      <c r="NW78" s="619">
        <v>396022.51</v>
      </c>
      <c r="NX78" s="619">
        <v>2040</v>
      </c>
      <c r="NY78" s="619">
        <v>1211518.8</v>
      </c>
      <c r="NZ78" s="619">
        <v>17190849.789999999</v>
      </c>
      <c r="OA78" s="619">
        <v>2458971.77</v>
      </c>
      <c r="OB78" s="619">
        <v>3280352.37</v>
      </c>
      <c r="OC78" s="619">
        <v>2651563.4300000002</v>
      </c>
      <c r="OD78" s="619">
        <v>1883250.02</v>
      </c>
      <c r="OE78" s="619">
        <v>2436312.75</v>
      </c>
      <c r="OF78" s="619">
        <v>0</v>
      </c>
      <c r="OG78" s="619">
        <v>26586551.199999999</v>
      </c>
      <c r="OH78" s="619">
        <v>2778044.09</v>
      </c>
      <c r="OI78" s="619">
        <v>23662594.57</v>
      </c>
      <c r="OJ78" s="619">
        <v>2590388.4</v>
      </c>
      <c r="OK78" s="619">
        <v>1279729.3</v>
      </c>
      <c r="OL78" s="619">
        <v>5032745.32</v>
      </c>
      <c r="OM78" s="619">
        <v>5451837.6699999999</v>
      </c>
      <c r="ON78" s="619">
        <v>5551181.9000000004</v>
      </c>
      <c r="OO78" s="619">
        <v>5582569.9000000004</v>
      </c>
      <c r="OP78" s="619">
        <v>14792646.869999999</v>
      </c>
      <c r="OQ78" s="619">
        <v>27688694.219999999</v>
      </c>
      <c r="OR78" s="619">
        <v>7345010.29</v>
      </c>
      <c r="OS78" s="619">
        <v>10473286.119999999</v>
      </c>
      <c r="OT78" s="619">
        <v>2314034.65</v>
      </c>
      <c r="OU78" s="619">
        <v>7432421.3600000003</v>
      </c>
      <c r="OV78" s="619">
        <v>2141110.02</v>
      </c>
      <c r="OW78" s="619">
        <v>622955.05000000005</v>
      </c>
      <c r="OX78" s="619">
        <v>1691466.31</v>
      </c>
      <c r="OY78" s="619">
        <v>4171403.05</v>
      </c>
      <c r="OZ78" s="619">
        <v>9828814.2699999996</v>
      </c>
      <c r="PA78" s="619">
        <v>2585522.35</v>
      </c>
      <c r="PB78" s="619">
        <v>1351765.84</v>
      </c>
      <c r="PC78" s="619">
        <v>3567863.69</v>
      </c>
      <c r="PD78" s="619">
        <v>49316449.130000003</v>
      </c>
      <c r="PE78" s="619">
        <v>2933770.57</v>
      </c>
      <c r="PF78" s="619">
        <v>28307197.59</v>
      </c>
      <c r="PG78" s="619">
        <v>1653001.99</v>
      </c>
      <c r="PH78" s="619">
        <v>3860363.41</v>
      </c>
      <c r="PI78" s="619">
        <v>6816580.5999999996</v>
      </c>
      <c r="PJ78" s="619">
        <v>4971134.28</v>
      </c>
      <c r="PK78" s="619">
        <v>2512089.96</v>
      </c>
      <c r="PL78" s="619">
        <v>7263122.9199999999</v>
      </c>
      <c r="PM78" s="619">
        <v>7860743.3899999997</v>
      </c>
      <c r="PN78" s="619">
        <v>5120683.97</v>
      </c>
      <c r="PO78" s="619">
        <v>8659234.7699999996</v>
      </c>
      <c r="PP78" s="619">
        <v>3337717.66</v>
      </c>
      <c r="PQ78" s="619">
        <v>16501956.98</v>
      </c>
      <c r="PR78" s="619">
        <v>3006972.15</v>
      </c>
      <c r="PS78" s="619">
        <v>2399100.94</v>
      </c>
      <c r="PT78" s="619">
        <v>4989815.0999999996</v>
      </c>
      <c r="PU78" s="619">
        <v>3577909.79</v>
      </c>
      <c r="PV78" s="619">
        <v>4320944.74</v>
      </c>
      <c r="PW78" s="619">
        <v>14774493.359999999</v>
      </c>
      <c r="PX78" s="619">
        <v>9885550.2100000009</v>
      </c>
      <c r="PY78" s="619">
        <v>7241416.6299999999</v>
      </c>
      <c r="PZ78" s="619">
        <v>71901576.569999993</v>
      </c>
      <c r="QA78" s="619">
        <v>16891863.710000001</v>
      </c>
      <c r="QB78" s="619">
        <v>34493789.340000004</v>
      </c>
      <c r="QC78" s="619">
        <v>9933533.8900000006</v>
      </c>
      <c r="QD78" s="619">
        <v>17021196.649999999</v>
      </c>
      <c r="QE78" s="619">
        <v>2718979.31</v>
      </c>
      <c r="QF78" s="619">
        <v>17810941.629999999</v>
      </c>
      <c r="QG78" s="619">
        <v>6820435.5199999996</v>
      </c>
      <c r="QH78" s="619">
        <v>7514049.2599999998</v>
      </c>
      <c r="QI78" s="619">
        <v>5978356.7699999996</v>
      </c>
      <c r="QJ78" s="619">
        <v>28864756.170000002</v>
      </c>
      <c r="QK78" s="619">
        <v>6638947.0800000001</v>
      </c>
      <c r="QL78" s="619">
        <v>15438862.26</v>
      </c>
      <c r="QM78" s="619">
        <v>12826323.48</v>
      </c>
      <c r="QN78" s="619">
        <v>9284956.4800000004</v>
      </c>
      <c r="QO78" s="619">
        <v>11682398.640000001</v>
      </c>
      <c r="QP78" s="619">
        <v>12456697.720000001</v>
      </c>
      <c r="QQ78" s="619">
        <v>6761090.8300000001</v>
      </c>
      <c r="QR78" s="619">
        <v>2755991.72</v>
      </c>
      <c r="QS78" s="619">
        <v>6282025.3899999997</v>
      </c>
      <c r="QT78" s="619">
        <v>349564.41</v>
      </c>
      <c r="QU78" s="619">
        <v>2638913.2400000002</v>
      </c>
      <c r="QV78" s="619">
        <v>100198924.65000001</v>
      </c>
      <c r="QW78" s="619">
        <v>2665164.61</v>
      </c>
      <c r="QX78" s="619">
        <v>11171650.359999999</v>
      </c>
      <c r="QY78" s="619">
        <v>3407405.33</v>
      </c>
      <c r="QZ78" s="619">
        <v>4343881.5</v>
      </c>
      <c r="RA78" s="619">
        <v>19974119.640000001</v>
      </c>
      <c r="RB78" s="619">
        <v>7148664.3200000003</v>
      </c>
      <c r="RC78" s="619">
        <v>14828226.66</v>
      </c>
      <c r="RD78" s="619">
        <v>4964206.3</v>
      </c>
      <c r="RE78" s="619">
        <v>8138687.9000000004</v>
      </c>
      <c r="RF78" s="619">
        <v>4064665.17</v>
      </c>
      <c r="RG78" s="619">
        <v>415105.85</v>
      </c>
      <c r="RH78" s="619">
        <v>2266118.8199999998</v>
      </c>
      <c r="RI78" s="619">
        <v>93028794.969999999</v>
      </c>
      <c r="RJ78" s="619">
        <v>16848905.370000001</v>
      </c>
      <c r="RK78" s="619">
        <v>4296277.72</v>
      </c>
      <c r="RL78" s="619">
        <v>3582610.98</v>
      </c>
      <c r="RM78" s="619">
        <v>11615492.34</v>
      </c>
      <c r="RN78" s="619">
        <v>17971150</v>
      </c>
      <c r="RO78" s="619">
        <v>32233105.73</v>
      </c>
      <c r="RP78" s="619">
        <v>5264789.29</v>
      </c>
      <c r="RQ78" s="619">
        <v>4235010.55</v>
      </c>
      <c r="RR78" s="619">
        <v>28513438.300000001</v>
      </c>
      <c r="RS78" s="619">
        <v>25691874.25</v>
      </c>
      <c r="RT78" s="619">
        <v>5193463.82</v>
      </c>
      <c r="RU78" s="619">
        <v>6987513.5999999996</v>
      </c>
      <c r="RV78" s="619">
        <v>10600952.439999999</v>
      </c>
      <c r="RW78" s="619">
        <v>3382946.5</v>
      </c>
      <c r="RX78" s="619">
        <v>3978630.37</v>
      </c>
      <c r="RY78" s="619">
        <v>4924879.87</v>
      </c>
      <c r="RZ78" s="619">
        <v>2217459.34</v>
      </c>
      <c r="SA78" s="619">
        <v>2973521.34</v>
      </c>
      <c r="SB78" s="619">
        <v>1674519.88</v>
      </c>
      <c r="SC78" s="619">
        <v>25729920.32</v>
      </c>
      <c r="SD78" s="619">
        <v>2579647.12</v>
      </c>
      <c r="SE78" s="619">
        <v>3126213.46</v>
      </c>
      <c r="SF78" s="619">
        <v>3622035.71</v>
      </c>
      <c r="SG78" s="619">
        <v>2274800.96</v>
      </c>
      <c r="SH78" s="619">
        <v>6048279.3200000003</v>
      </c>
      <c r="SI78" s="619">
        <v>4094438</v>
      </c>
      <c r="SJ78" s="619">
        <v>1383900.35</v>
      </c>
      <c r="SK78" s="619">
        <v>3195530.26</v>
      </c>
      <c r="SL78" s="619">
        <v>1224617.46</v>
      </c>
      <c r="SM78" s="619">
        <v>19405447.23</v>
      </c>
      <c r="SN78" s="619">
        <v>1955565.82</v>
      </c>
      <c r="SO78" s="619">
        <v>18372122.579999998</v>
      </c>
      <c r="SP78" s="619">
        <v>2231857.83</v>
      </c>
      <c r="SQ78" s="619">
        <v>3839225.3</v>
      </c>
      <c r="SR78" s="619">
        <v>9521795.8499999996</v>
      </c>
      <c r="SS78" s="619">
        <v>1301323.8</v>
      </c>
      <c r="ST78" s="619">
        <v>1543364.2</v>
      </c>
      <c r="SU78" s="619">
        <v>740499.5</v>
      </c>
      <c r="SV78" s="619">
        <v>1733328.7</v>
      </c>
      <c r="SW78" s="619">
        <v>72848226.980000004</v>
      </c>
      <c r="SX78" s="619">
        <v>1212046.75</v>
      </c>
      <c r="SY78" s="619">
        <v>3388586.8</v>
      </c>
      <c r="SZ78" s="619">
        <v>4367866.0599999996</v>
      </c>
      <c r="TA78" s="619">
        <v>695035.54</v>
      </c>
      <c r="TB78" s="619">
        <v>1292873.07</v>
      </c>
      <c r="TC78" s="619">
        <v>3515942.72</v>
      </c>
      <c r="TD78" s="619">
        <v>30383851.760000002</v>
      </c>
      <c r="TE78" s="619">
        <v>6102752.54</v>
      </c>
      <c r="TF78" s="619">
        <v>3799712.35</v>
      </c>
      <c r="TG78" s="619">
        <v>5524539.3799999999</v>
      </c>
      <c r="TH78" s="619">
        <v>27018573.66</v>
      </c>
      <c r="TI78" s="619">
        <v>2354636.29</v>
      </c>
      <c r="TJ78" s="619">
        <v>2534900.09</v>
      </c>
      <c r="TK78" s="619">
        <v>93019005.659999996</v>
      </c>
      <c r="TL78" s="619">
        <v>1119458.46</v>
      </c>
      <c r="TM78" s="619">
        <v>4012167.59</v>
      </c>
      <c r="TN78" s="619">
        <v>8752829.0800000001</v>
      </c>
      <c r="TO78" s="619">
        <v>8901816.8000000007</v>
      </c>
      <c r="TP78" s="619">
        <v>1340767.58</v>
      </c>
      <c r="TQ78" s="619">
        <v>768819.74</v>
      </c>
      <c r="TR78" s="619">
        <v>12364254.9</v>
      </c>
      <c r="TS78" s="619">
        <v>2417978.7400000002</v>
      </c>
      <c r="TT78" s="619">
        <v>12357418.880000001</v>
      </c>
      <c r="TU78" s="619">
        <v>10610767.300000001</v>
      </c>
      <c r="TV78" s="619">
        <v>1084238.98</v>
      </c>
      <c r="TW78" s="619">
        <v>2002048.77</v>
      </c>
      <c r="TX78" s="619">
        <v>2718413.44</v>
      </c>
      <c r="TY78" s="619">
        <v>4599359.92</v>
      </c>
      <c r="TZ78" s="619">
        <v>102001.24</v>
      </c>
      <c r="UA78" s="619">
        <v>27740273.73</v>
      </c>
      <c r="UB78" s="619">
        <v>1627826.34</v>
      </c>
      <c r="UC78" s="619">
        <v>31745417.170000002</v>
      </c>
      <c r="UD78" s="619">
        <v>15297910.16</v>
      </c>
      <c r="UE78" s="619">
        <v>7398379.75</v>
      </c>
      <c r="UF78" s="619">
        <v>6540584.8399999999</v>
      </c>
      <c r="UG78" s="619">
        <v>60537443.369999997</v>
      </c>
      <c r="UH78" s="619">
        <v>968000.7</v>
      </c>
      <c r="UI78" s="619">
        <v>2833114.38</v>
      </c>
      <c r="UJ78" s="619">
        <v>8749973.4199999999</v>
      </c>
      <c r="UK78" s="619">
        <v>3313726.94</v>
      </c>
      <c r="UL78" s="619">
        <v>24571488.740000002</v>
      </c>
      <c r="UM78" s="619">
        <v>11690580.869999999</v>
      </c>
      <c r="UN78" s="619">
        <v>4157636.53</v>
      </c>
      <c r="UO78" s="619">
        <v>14377095.189999999</v>
      </c>
      <c r="UP78" s="619">
        <v>6147597.2699999996</v>
      </c>
      <c r="UQ78" s="619">
        <v>6156295.0999999996</v>
      </c>
      <c r="UR78" s="619">
        <v>75712047.159999996</v>
      </c>
      <c r="US78" s="619">
        <v>8296937.2000000002</v>
      </c>
      <c r="UT78" s="619">
        <v>7627913.4100000001</v>
      </c>
      <c r="UU78" s="619">
        <v>37310391.259999998</v>
      </c>
      <c r="UV78" s="619">
        <v>297275.09999999998</v>
      </c>
      <c r="UW78" s="619">
        <v>8902584.9499999993</v>
      </c>
      <c r="UX78" s="619">
        <v>17302654.949999999</v>
      </c>
      <c r="UY78" s="619">
        <v>2967344.12</v>
      </c>
      <c r="UZ78" s="619">
        <v>8931647.3100000005</v>
      </c>
      <c r="VA78" s="619">
        <v>910452.51</v>
      </c>
      <c r="VB78" s="619">
        <v>7549355.2599999998</v>
      </c>
      <c r="VC78" s="619">
        <v>14897090.92</v>
      </c>
      <c r="VD78" s="619">
        <v>8554641.1600000001</v>
      </c>
      <c r="VE78" s="619">
        <v>4207998.6500000004</v>
      </c>
      <c r="VF78" s="619">
        <v>2834617.14</v>
      </c>
      <c r="VG78" s="619">
        <v>5422607.8399999999</v>
      </c>
      <c r="VH78" s="619">
        <v>3997135.62</v>
      </c>
      <c r="VI78" s="619">
        <v>3355142.72</v>
      </c>
      <c r="VJ78" s="619">
        <v>16005673.59</v>
      </c>
      <c r="VK78" s="619">
        <v>5356574.5199999996</v>
      </c>
      <c r="VL78" s="619">
        <v>1883371.78</v>
      </c>
      <c r="VM78" s="619">
        <v>840083.62</v>
      </c>
      <c r="VN78" s="619">
        <v>157505919.97</v>
      </c>
      <c r="VO78" s="619">
        <v>8754290.7799999993</v>
      </c>
      <c r="VP78" s="619">
        <v>2336080.66</v>
      </c>
      <c r="VQ78" s="619">
        <v>7123616.6399999997</v>
      </c>
      <c r="VR78" s="619">
        <v>17023906.789999999</v>
      </c>
      <c r="VS78" s="619">
        <v>10994619.57</v>
      </c>
      <c r="VT78" s="619">
        <v>7647877.2000000002</v>
      </c>
      <c r="VU78" s="619">
        <v>3286711.47</v>
      </c>
      <c r="VV78" s="619">
        <v>7963566.2000000002</v>
      </c>
      <c r="VW78" s="619">
        <v>24554194.629999999</v>
      </c>
      <c r="VX78" s="619">
        <v>4871693.62</v>
      </c>
      <c r="VY78" s="619">
        <v>6045787.9500000002</v>
      </c>
      <c r="VZ78" s="619">
        <v>2092908.84</v>
      </c>
      <c r="WA78" s="619">
        <v>2565844.94</v>
      </c>
      <c r="WB78" s="619">
        <v>4048903.81</v>
      </c>
      <c r="WC78" s="619">
        <v>297297251.68000001</v>
      </c>
      <c r="WD78" s="619">
        <v>7648420.7800000003</v>
      </c>
      <c r="WE78" s="619">
        <v>947277.3</v>
      </c>
      <c r="WF78" s="619">
        <v>1465383.08</v>
      </c>
      <c r="WG78" s="619">
        <v>1947522.01</v>
      </c>
      <c r="WH78" s="619">
        <v>4375184.26</v>
      </c>
      <c r="WI78" s="619">
        <v>17966018.509999998</v>
      </c>
      <c r="WJ78" s="619">
        <v>9560891.1799999997</v>
      </c>
      <c r="WK78" s="619">
        <v>2920875.8</v>
      </c>
      <c r="WL78" s="619">
        <v>5054565.95</v>
      </c>
      <c r="WM78" s="619">
        <v>2518507.2200000002</v>
      </c>
      <c r="WN78" s="619">
        <v>20145381.16</v>
      </c>
      <c r="WO78" s="619">
        <v>4598610.1900000004</v>
      </c>
      <c r="WP78" s="619">
        <v>14400641.790000001</v>
      </c>
      <c r="WQ78" s="619">
        <v>8400978.0299999993</v>
      </c>
      <c r="WR78" s="619">
        <v>584512.25</v>
      </c>
      <c r="WS78" s="619">
        <v>3644466.39</v>
      </c>
      <c r="WT78" s="619">
        <v>7206453.4800000004</v>
      </c>
      <c r="WU78" s="619">
        <v>2000305.16</v>
      </c>
      <c r="WV78" s="619">
        <v>7526125.7300000004</v>
      </c>
      <c r="WW78" s="619">
        <v>12259124.550000001</v>
      </c>
      <c r="WX78" s="619">
        <v>7356920</v>
      </c>
      <c r="WY78" s="619">
        <v>3957440.66</v>
      </c>
      <c r="WZ78" s="619">
        <v>2669945.5</v>
      </c>
      <c r="XA78" s="619">
        <v>3190167.3</v>
      </c>
      <c r="XB78" s="619">
        <v>3408347.61</v>
      </c>
      <c r="XC78" s="619">
        <v>4816608.4000000004</v>
      </c>
      <c r="XD78" s="619">
        <v>4642898.99</v>
      </c>
      <c r="XE78" s="619">
        <v>8259254.6500000004</v>
      </c>
      <c r="XF78" s="619">
        <v>4504878.3600000003</v>
      </c>
      <c r="XG78" s="619">
        <v>430766.55</v>
      </c>
      <c r="XH78" s="619">
        <v>1370755.24</v>
      </c>
      <c r="XI78" s="619">
        <v>3227366.07</v>
      </c>
      <c r="XJ78" s="619">
        <v>5293200.7</v>
      </c>
      <c r="XK78" s="619">
        <v>1945353.41</v>
      </c>
      <c r="XL78" s="619">
        <v>4898360.08</v>
      </c>
      <c r="XM78" s="619">
        <v>24164122.34</v>
      </c>
      <c r="XN78" s="619">
        <v>5869102.1600000001</v>
      </c>
      <c r="XO78" s="619">
        <v>2297876.91</v>
      </c>
      <c r="XP78" s="619">
        <v>6944349.8399999999</v>
      </c>
      <c r="XQ78" s="619">
        <v>5136257.8600000003</v>
      </c>
      <c r="XR78" s="619">
        <v>1599811.7</v>
      </c>
      <c r="XS78" s="619">
        <v>3438394.15</v>
      </c>
      <c r="XT78" s="619">
        <v>4569217.0999999996</v>
      </c>
      <c r="XU78" s="619">
        <v>1455864.4</v>
      </c>
      <c r="XV78" s="619">
        <v>3132492.34</v>
      </c>
      <c r="XW78" s="619">
        <v>454818</v>
      </c>
      <c r="XX78" s="619">
        <v>2639554.4500000002</v>
      </c>
      <c r="XY78" s="619">
        <v>1374991.16</v>
      </c>
      <c r="XZ78" s="619">
        <v>660331.21</v>
      </c>
      <c r="YA78" s="619">
        <v>1270695.76</v>
      </c>
      <c r="YB78" s="619">
        <v>1710344.53</v>
      </c>
      <c r="YC78" s="619">
        <v>459870.4</v>
      </c>
      <c r="YD78" s="619">
        <v>731316.16</v>
      </c>
      <c r="YE78" s="619">
        <v>3203119</v>
      </c>
      <c r="YF78" s="619">
        <v>559177.62</v>
      </c>
      <c r="YH78" s="619">
        <v>3058869.29</v>
      </c>
      <c r="YI78" s="619">
        <v>5362155.41</v>
      </c>
      <c r="YJ78" s="619">
        <v>3325921.8</v>
      </c>
      <c r="YK78" s="619">
        <v>2243910.96</v>
      </c>
      <c r="YL78" s="619">
        <v>2589565.94</v>
      </c>
      <c r="YM78" s="619">
        <v>7124514.4199999999</v>
      </c>
      <c r="YN78" s="619">
        <v>445967</v>
      </c>
      <c r="YO78" s="619">
        <v>10002433.82</v>
      </c>
      <c r="YP78" s="619">
        <v>7670493.8300000001</v>
      </c>
      <c r="YQ78" s="619">
        <v>5089554.4000000004</v>
      </c>
      <c r="YR78" s="619">
        <v>2672914.6</v>
      </c>
      <c r="YS78" s="619">
        <v>6398511.7199999997</v>
      </c>
      <c r="YT78" s="619">
        <v>2736086.81</v>
      </c>
      <c r="YU78" s="619">
        <v>3070318.35</v>
      </c>
      <c r="YV78" s="619">
        <v>6566436.4500000002</v>
      </c>
      <c r="YW78" s="619">
        <v>1217965.6499999999</v>
      </c>
      <c r="YX78" s="619">
        <v>37447327.520000003</v>
      </c>
      <c r="YY78" s="619">
        <v>4328679.3600000003</v>
      </c>
      <c r="YZ78" s="619">
        <v>2135543.44</v>
      </c>
      <c r="ZA78" s="619">
        <v>3652764.45</v>
      </c>
      <c r="ZB78" s="619">
        <v>3616229.78</v>
      </c>
      <c r="ZC78" s="619">
        <v>1846644.5</v>
      </c>
      <c r="ZD78" s="619">
        <v>1473920.29</v>
      </c>
      <c r="ZE78" s="619">
        <v>11665022.67</v>
      </c>
      <c r="ZF78" s="619">
        <v>1621494.98</v>
      </c>
      <c r="ZG78" s="619">
        <v>2413873.84</v>
      </c>
      <c r="ZH78" s="619">
        <v>2382594.0099999998</v>
      </c>
      <c r="ZI78" s="619">
        <v>905799.61</v>
      </c>
      <c r="ZJ78" s="619">
        <v>906176.31</v>
      </c>
      <c r="ZK78" s="619">
        <v>1632328.98</v>
      </c>
      <c r="ZL78" s="619">
        <v>1417170.2</v>
      </c>
      <c r="ZM78" s="619">
        <v>27485863.859999999</v>
      </c>
      <c r="ZN78" s="619">
        <v>110426115.72</v>
      </c>
      <c r="ZO78" s="619">
        <v>2651478.46</v>
      </c>
      <c r="ZP78" s="619">
        <v>17253249.256999999</v>
      </c>
      <c r="ZQ78" s="619">
        <v>20074261.210000001</v>
      </c>
      <c r="ZR78" s="619">
        <v>3132320.54</v>
      </c>
      <c r="ZS78" s="619">
        <v>2430834.65</v>
      </c>
      <c r="ZT78" s="619">
        <v>4631076.4000000004</v>
      </c>
      <c r="ZU78" s="619">
        <v>8084280.5800000001</v>
      </c>
      <c r="ZV78" s="619">
        <v>7509827.3799999999</v>
      </c>
      <c r="ZW78" s="619">
        <v>11356645.77</v>
      </c>
      <c r="ZX78" s="619">
        <v>1205352.72</v>
      </c>
      <c r="ZY78" s="619">
        <v>1566072.64</v>
      </c>
      <c r="ZZ78" s="619">
        <v>4072625.95</v>
      </c>
      <c r="AAA78" s="619">
        <v>3946100.9</v>
      </c>
      <c r="AAB78" s="619">
        <v>1171733.3600000001</v>
      </c>
      <c r="AAC78" s="619">
        <v>1951510.3</v>
      </c>
      <c r="AAD78" s="619">
        <v>2078146.67</v>
      </c>
      <c r="AAE78" s="619">
        <v>1656113.08</v>
      </c>
      <c r="AAF78" s="619">
        <v>4278435.67</v>
      </c>
      <c r="AAG78" s="619">
        <v>1128837.56</v>
      </c>
      <c r="AAH78" s="619">
        <v>644629.68999999994</v>
      </c>
      <c r="AAI78" s="619">
        <v>2195451.2599999998</v>
      </c>
      <c r="AAJ78" s="619">
        <v>30942105.59</v>
      </c>
      <c r="AAK78" s="619">
        <v>5446705.8200000003</v>
      </c>
      <c r="AAL78" s="619">
        <v>7851286.6900000004</v>
      </c>
      <c r="AAM78" s="619">
        <v>2550665.33</v>
      </c>
      <c r="AAN78" s="619">
        <v>1599823.49</v>
      </c>
      <c r="AAO78" s="619">
        <v>10433255.58</v>
      </c>
      <c r="AAP78" s="619">
        <v>2356591.2000000002</v>
      </c>
      <c r="AAQ78" s="619">
        <v>192523646.06</v>
      </c>
      <c r="AAR78" s="619">
        <v>8488476.8699999992</v>
      </c>
      <c r="AAS78" s="619">
        <v>2128542.89</v>
      </c>
      <c r="AAT78" s="619">
        <v>8127221.8099999996</v>
      </c>
      <c r="AAU78" s="619">
        <v>5159642.62</v>
      </c>
      <c r="AAV78" s="619">
        <v>6121183.2000000002</v>
      </c>
      <c r="AAW78" s="619">
        <v>4384816.7699999996</v>
      </c>
      <c r="AAX78" s="619">
        <v>3791282.32</v>
      </c>
      <c r="AAY78" s="619">
        <v>41871320.509999998</v>
      </c>
      <c r="AAZ78" s="619">
        <v>4176642.29</v>
      </c>
      <c r="ABA78" s="619">
        <v>6005776.6799999997</v>
      </c>
      <c r="ABB78" s="619">
        <v>40504725.030000001</v>
      </c>
      <c r="ABC78" s="619">
        <v>9539098.6500000004</v>
      </c>
      <c r="ABD78" s="619">
        <v>1512353.25</v>
      </c>
      <c r="ABE78" s="619">
        <v>3679591.69</v>
      </c>
      <c r="ABF78" s="619">
        <v>3342855.35</v>
      </c>
      <c r="ABG78" s="619">
        <v>2376532.7200000002</v>
      </c>
      <c r="ABH78" s="619">
        <v>3141618.02</v>
      </c>
      <c r="ABI78" s="619">
        <v>4780271.6900000004</v>
      </c>
      <c r="ABJ78" s="619">
        <v>42884314.979999997</v>
      </c>
      <c r="ABK78" s="619">
        <v>14463631.060000001</v>
      </c>
      <c r="ABL78" s="619">
        <v>8603102.1199999992</v>
      </c>
      <c r="ABM78" s="619">
        <v>3725333.74</v>
      </c>
      <c r="ABN78" s="619">
        <v>10097246.869999999</v>
      </c>
      <c r="ABO78" s="619">
        <v>1781293.99</v>
      </c>
      <c r="ABP78" s="619">
        <v>1168450.46</v>
      </c>
      <c r="ABQ78" s="619">
        <v>13319200.630000001</v>
      </c>
      <c r="ABR78" s="619">
        <v>3373565.58</v>
      </c>
      <c r="ABS78" s="619">
        <v>8172667.4199999999</v>
      </c>
      <c r="ABT78" s="619">
        <v>8504827.2200000007</v>
      </c>
      <c r="ABU78" s="619">
        <v>5811464.9800000004</v>
      </c>
      <c r="ABV78" s="619">
        <v>5446521.2000000002</v>
      </c>
      <c r="ABW78" s="619">
        <v>3468321.25</v>
      </c>
      <c r="ABX78" s="619">
        <v>7840757.2800000003</v>
      </c>
      <c r="ABY78" s="619">
        <v>131588.82999999999</v>
      </c>
      <c r="ABZ78" s="619">
        <v>1221369</v>
      </c>
      <c r="ACA78" s="619">
        <v>1215127.5900000001</v>
      </c>
      <c r="ACB78" s="619">
        <v>7863391.7599999998</v>
      </c>
      <c r="ACC78" s="619">
        <v>2027683.81</v>
      </c>
      <c r="ACD78" s="619">
        <v>3319212.05</v>
      </c>
      <c r="ACE78" s="619">
        <v>36293282.43</v>
      </c>
      <c r="ACF78" s="619">
        <v>1221311.25</v>
      </c>
      <c r="ACG78" s="619">
        <v>1653331.11</v>
      </c>
      <c r="ACH78" s="619">
        <v>3053580.64</v>
      </c>
      <c r="ACI78" s="619">
        <v>6542040.4500000002</v>
      </c>
      <c r="ACJ78" s="619">
        <v>2153312.0499999998</v>
      </c>
      <c r="ACL78" s="619">
        <v>1096723.68</v>
      </c>
      <c r="ACM78" s="619">
        <v>10208923.880000001</v>
      </c>
      <c r="ACN78" s="619">
        <v>7019636.0199999996</v>
      </c>
      <c r="ACO78" s="619">
        <v>3285353.31</v>
      </c>
      <c r="ACP78" s="619">
        <v>25718466.149999999</v>
      </c>
      <c r="ACQ78" s="619">
        <v>9577466.4100000001</v>
      </c>
      <c r="ACR78" s="619">
        <v>28695907.57</v>
      </c>
      <c r="ACS78" s="619">
        <v>26905711.449999999</v>
      </c>
      <c r="ACT78" s="619">
        <v>11717324.4</v>
      </c>
      <c r="ACU78" s="619">
        <v>33255835.050000001</v>
      </c>
      <c r="ACV78" s="619">
        <v>23819706.5</v>
      </c>
      <c r="ACW78" s="619">
        <v>19967718.84</v>
      </c>
      <c r="ACX78" s="619">
        <v>15435400.15</v>
      </c>
      <c r="ACY78" s="619">
        <v>6958686.8600000003</v>
      </c>
      <c r="ACZ78" s="619">
        <v>2356724.5499999998</v>
      </c>
      <c r="ADA78" s="619">
        <v>11431190.609999999</v>
      </c>
      <c r="ADB78" s="619">
        <v>6703987.1799999997</v>
      </c>
      <c r="ADC78" s="619">
        <v>9149260.8000000007</v>
      </c>
      <c r="ADD78" s="619">
        <v>4574863.16</v>
      </c>
      <c r="ADE78" s="619">
        <v>6094005.7000000002</v>
      </c>
      <c r="ADF78" s="619">
        <v>5339204.37</v>
      </c>
      <c r="ADG78" s="619">
        <v>7373939.5300000003</v>
      </c>
      <c r="ADH78" s="619">
        <v>39110299.740000002</v>
      </c>
      <c r="ADI78" s="619">
        <v>18960636.920000002</v>
      </c>
      <c r="ADJ78" s="619">
        <v>715240.19</v>
      </c>
      <c r="ADK78" s="619">
        <v>3043027.21</v>
      </c>
      <c r="ADL78" s="619">
        <v>12933776.710000001</v>
      </c>
      <c r="ADM78" s="619">
        <v>233200</v>
      </c>
      <c r="ADN78" s="619">
        <v>1775465.83</v>
      </c>
      <c r="ADO78" s="619">
        <v>8087351.9699999997</v>
      </c>
      <c r="ADP78" s="619">
        <v>13190567.779999999</v>
      </c>
      <c r="ADQ78" s="619">
        <v>89346930.670000002</v>
      </c>
      <c r="ADR78" s="619">
        <v>13208913.560000001</v>
      </c>
      <c r="ADS78" s="619">
        <v>5351063.96</v>
      </c>
      <c r="ADT78" s="619">
        <v>1857196.08</v>
      </c>
      <c r="ADU78" s="619">
        <v>27424467.27</v>
      </c>
      <c r="ADV78" s="619">
        <v>2699512.27</v>
      </c>
      <c r="ADW78" s="619">
        <v>3522625.99</v>
      </c>
      <c r="ADX78" s="619">
        <v>0</v>
      </c>
      <c r="ADY78" s="619">
        <v>1616839.18</v>
      </c>
      <c r="ADZ78" s="619">
        <v>630570.43999999994</v>
      </c>
      <c r="AEA78" s="619">
        <v>89048736.319999993</v>
      </c>
      <c r="AEB78" s="619">
        <v>40818868.82</v>
      </c>
      <c r="AEC78" s="619">
        <v>30953261.82</v>
      </c>
      <c r="AED78" s="619">
        <v>11131763.85</v>
      </c>
      <c r="AEE78" s="619">
        <v>1045961.03</v>
      </c>
      <c r="AEF78" s="619">
        <v>15508891.5</v>
      </c>
      <c r="AEG78" s="619">
        <v>20646687.469999999</v>
      </c>
      <c r="AEH78" s="619">
        <v>11432529.68</v>
      </c>
      <c r="AEI78" s="619">
        <v>5836718.75</v>
      </c>
      <c r="AEJ78" s="619">
        <v>714819.34</v>
      </c>
      <c r="AEK78" s="619">
        <v>8402429.6400000006</v>
      </c>
      <c r="AEL78" s="619">
        <v>9503321.5899999999</v>
      </c>
      <c r="AEM78" s="619">
        <v>3181273.74</v>
      </c>
      <c r="AEN78" s="619">
        <v>5212672.6399999997</v>
      </c>
      <c r="AEO78" s="619">
        <v>8928884.8599999994</v>
      </c>
      <c r="AEP78" s="619">
        <v>4063589.43</v>
      </c>
      <c r="AEQ78" s="619">
        <v>882428.98</v>
      </c>
      <c r="AER78" s="619">
        <v>29601365.559999999</v>
      </c>
      <c r="AES78" s="619">
        <v>910715.07</v>
      </c>
      <c r="AET78" s="619">
        <v>16634233.08</v>
      </c>
      <c r="AEU78" s="619">
        <v>35180979.579999998</v>
      </c>
      <c r="AEV78" s="619">
        <v>7694809.0599999996</v>
      </c>
      <c r="AEW78" s="619">
        <v>4790232.3</v>
      </c>
      <c r="AEX78" s="619">
        <v>10131547.01</v>
      </c>
      <c r="AEY78" s="619">
        <v>4764404.96</v>
      </c>
      <c r="AEZ78" s="619">
        <v>24001822.73</v>
      </c>
      <c r="AFA78" s="619">
        <v>7723660.6200000001</v>
      </c>
      <c r="AFB78" s="619">
        <v>9700542.8100000005</v>
      </c>
      <c r="AFC78" s="619">
        <v>8103835.3200000003</v>
      </c>
      <c r="AFD78" s="619">
        <v>3417363.37</v>
      </c>
      <c r="AFE78" s="619">
        <v>1625923.9</v>
      </c>
      <c r="AFF78" s="619">
        <v>1174233.6000000001</v>
      </c>
      <c r="AFG78" s="619">
        <v>5015932.17</v>
      </c>
      <c r="AFH78" s="619">
        <v>3206003.25</v>
      </c>
      <c r="AFI78" s="619">
        <v>6725769.4400000004</v>
      </c>
      <c r="AFJ78" s="619">
        <v>4963792.37</v>
      </c>
      <c r="AFK78" s="619">
        <v>3960468.64</v>
      </c>
      <c r="AFL78" s="619">
        <v>3785960.1</v>
      </c>
      <c r="AFM78" s="619">
        <v>2180133.58</v>
      </c>
      <c r="AFN78" s="619">
        <v>4518327.78</v>
      </c>
      <c r="AFO78" s="619">
        <v>3279744.47</v>
      </c>
      <c r="AFP78" s="619">
        <v>1899706.94</v>
      </c>
      <c r="AFQ78" s="619">
        <v>2757211.61</v>
      </c>
      <c r="AFR78" s="619">
        <v>59828119.640000001</v>
      </c>
      <c r="AFS78" s="619">
        <v>5396504.2400000002</v>
      </c>
      <c r="AFT78" s="619">
        <v>6599614.1799999997</v>
      </c>
      <c r="AFU78" s="619">
        <v>3422817.58</v>
      </c>
      <c r="AFV78" s="619">
        <v>3336653.7199999997</v>
      </c>
      <c r="AFW78" s="619">
        <v>2959604.06</v>
      </c>
      <c r="AFX78" s="619">
        <v>1762164.88</v>
      </c>
      <c r="AFY78" s="619">
        <v>6001782.1100000003</v>
      </c>
      <c r="AFZ78" s="619">
        <v>3376594.39</v>
      </c>
      <c r="AGA78" s="619">
        <v>2250891.04</v>
      </c>
      <c r="AGB78" s="619">
        <v>7227094.9700000007</v>
      </c>
      <c r="AGC78" s="619">
        <v>1949905.67</v>
      </c>
      <c r="AGD78" s="619">
        <v>33572538.210000001</v>
      </c>
      <c r="AGE78" s="619">
        <v>1983561.59</v>
      </c>
      <c r="AGF78" s="619">
        <v>4943504.8600000003</v>
      </c>
      <c r="AGG78" s="619">
        <v>3229430.89</v>
      </c>
      <c r="AGH78" s="619">
        <v>8701992.0099999998</v>
      </c>
      <c r="AGI78" s="619">
        <v>3991998.56</v>
      </c>
      <c r="AGJ78" s="619">
        <v>648766.49</v>
      </c>
      <c r="AGK78" s="619">
        <v>4530618.96</v>
      </c>
      <c r="AGL78" s="619">
        <v>1928770.58</v>
      </c>
      <c r="AGM78" s="619">
        <v>5335500.5</v>
      </c>
      <c r="AGN78" s="619">
        <v>2022073.51</v>
      </c>
      <c r="AGO78" s="619">
        <v>692679.28</v>
      </c>
      <c r="AGP78" s="619">
        <v>2387333.67</v>
      </c>
      <c r="AGQ78" s="619">
        <v>1946385.94</v>
      </c>
      <c r="AGR78" s="619">
        <v>871412.9</v>
      </c>
      <c r="AGS78" s="619">
        <v>132081.4</v>
      </c>
      <c r="AGT78" s="619">
        <v>934960.24</v>
      </c>
      <c r="AGU78" s="619">
        <v>606359.19999999995</v>
      </c>
      <c r="AGV78" s="619">
        <v>955781.38</v>
      </c>
      <c r="AGW78" s="619">
        <v>25000</v>
      </c>
      <c r="AGY78" s="619">
        <v>7322361.9000000004</v>
      </c>
      <c r="AGZ78" s="619">
        <v>4685875.13</v>
      </c>
      <c r="AHA78" s="619">
        <v>5906004.46</v>
      </c>
      <c r="AHB78" s="619">
        <v>233952.5</v>
      </c>
      <c r="AHC78" s="619">
        <v>2506077.5499999998</v>
      </c>
      <c r="AHD78" s="619">
        <v>1990437.17</v>
      </c>
      <c r="AHE78" s="619">
        <v>934928.01</v>
      </c>
      <c r="AHF78" s="619">
        <v>7698605.29</v>
      </c>
      <c r="AHG78" s="619">
        <v>1864598.98</v>
      </c>
      <c r="AHH78" s="619">
        <v>431280.79</v>
      </c>
      <c r="AHI78" s="619">
        <v>4018675.77</v>
      </c>
      <c r="AHJ78" s="619">
        <v>1591367.16</v>
      </c>
      <c r="AHK78" s="619">
        <v>723586.13</v>
      </c>
      <c r="AHL78" s="619">
        <v>1422352.81</v>
      </c>
      <c r="AHM78" s="619">
        <v>1941256.06</v>
      </c>
      <c r="AHN78" s="619">
        <v>66281.58</v>
      </c>
      <c r="AHO78" s="619">
        <v>1529950.3</v>
      </c>
      <c r="AHP78" s="619">
        <v>2122121.48</v>
      </c>
      <c r="AHQ78" s="619">
        <v>1449530.67</v>
      </c>
      <c r="AHR78" s="613">
        <v>3210618.99</v>
      </c>
      <c r="AHS78" s="613">
        <v>1019452.82</v>
      </c>
      <c r="AHT78" s="613">
        <v>4348424.62</v>
      </c>
      <c r="AHU78" s="619">
        <f t="shared" si="956"/>
        <v>8321749707.0069942</v>
      </c>
      <c r="AHW78" s="627" t="s">
        <v>6273</v>
      </c>
      <c r="AHX78" s="627" t="s">
        <v>6090</v>
      </c>
      <c r="AHY78" s="627" t="s">
        <v>6091</v>
      </c>
    </row>
    <row r="79" spans="1:909" x14ac:dyDescent="0.8">
      <c r="A79" s="613" t="str">
        <f t="shared" si="957"/>
        <v>ภาระ</v>
      </c>
      <c r="B79" s="618" t="s">
        <v>6092</v>
      </c>
      <c r="C79" s="619" t="s">
        <v>6093</v>
      </c>
      <c r="D79" s="619">
        <v>2247</v>
      </c>
      <c r="E79" s="619">
        <v>2083896.53</v>
      </c>
      <c r="F79" s="619">
        <v>3956681.29</v>
      </c>
      <c r="G79" s="619">
        <v>277017.15000000002</v>
      </c>
      <c r="H79" s="619">
        <v>7593617.4400000004</v>
      </c>
      <c r="I79" s="619">
        <v>311855.5</v>
      </c>
      <c r="J79" s="619">
        <v>5408247.79</v>
      </c>
      <c r="K79" s="619">
        <v>520972.29</v>
      </c>
      <c r="L79" s="619">
        <v>1175455.6100000001</v>
      </c>
      <c r="M79" s="619">
        <v>1303263.8899999999</v>
      </c>
      <c r="N79" s="619">
        <v>2975257.62</v>
      </c>
      <c r="O79" s="619">
        <v>1712779.79</v>
      </c>
      <c r="P79" s="619">
        <v>1786604.05</v>
      </c>
      <c r="Q79" s="619">
        <v>1181567.6499999999</v>
      </c>
      <c r="R79" s="619">
        <v>646206.26</v>
      </c>
      <c r="S79" s="619">
        <v>7240757.5</v>
      </c>
      <c r="T79" s="619">
        <v>1681353.85</v>
      </c>
      <c r="U79" s="619">
        <v>660955.02</v>
      </c>
      <c r="W79" s="619">
        <v>43270</v>
      </c>
      <c r="X79" s="619">
        <v>10713227.99</v>
      </c>
      <c r="Y79" s="619">
        <v>1564312.22</v>
      </c>
      <c r="Z79" s="619">
        <v>139776.1</v>
      </c>
      <c r="AA79" s="619">
        <v>2735741.71</v>
      </c>
      <c r="AB79" s="619">
        <v>1638371.64</v>
      </c>
      <c r="AC79" s="619">
        <v>609108.39</v>
      </c>
      <c r="AD79" s="619">
        <v>33329317.300000001</v>
      </c>
      <c r="AE79" s="619">
        <v>1278649.33</v>
      </c>
      <c r="AF79" s="619">
        <v>2268632.2400000002</v>
      </c>
      <c r="AG79" s="619">
        <v>14019867.130000001</v>
      </c>
      <c r="AH79" s="619">
        <v>1115306.3</v>
      </c>
      <c r="AI79" s="619">
        <v>12465432.869999999</v>
      </c>
      <c r="AJ79" s="619">
        <v>5077808.3499999996</v>
      </c>
      <c r="AK79" s="619">
        <v>1858154.97</v>
      </c>
      <c r="AL79" s="619">
        <v>1395899.8</v>
      </c>
      <c r="AM79" s="619">
        <v>1996410.26</v>
      </c>
      <c r="AN79" s="619">
        <v>5059419.04</v>
      </c>
      <c r="AO79" s="619">
        <v>155766.79</v>
      </c>
      <c r="AP79" s="619">
        <v>1623037.43</v>
      </c>
      <c r="AQ79" s="619">
        <v>1066488.18</v>
      </c>
      <c r="AR79" s="619">
        <v>569846.93999999994</v>
      </c>
      <c r="AS79" s="619">
        <v>790397.32</v>
      </c>
      <c r="AT79" s="619">
        <v>1427215.4</v>
      </c>
      <c r="AV79" s="619">
        <v>95951.5</v>
      </c>
      <c r="AW79" s="619">
        <v>143090.97</v>
      </c>
      <c r="AX79" s="619">
        <v>2398316.46</v>
      </c>
      <c r="AY79" s="619">
        <v>499756.69</v>
      </c>
      <c r="AZ79" s="619">
        <v>1839932.53</v>
      </c>
      <c r="BA79" s="619">
        <v>2940</v>
      </c>
      <c r="BB79" s="619">
        <v>213322.81</v>
      </c>
      <c r="BC79" s="619">
        <v>0</v>
      </c>
      <c r="BD79" s="619">
        <v>43248.979999999996</v>
      </c>
      <c r="BE79" s="619">
        <v>27436</v>
      </c>
      <c r="BF79" s="619">
        <v>312428.45</v>
      </c>
      <c r="BG79" s="619">
        <v>4517295.01</v>
      </c>
      <c r="BH79" s="619">
        <v>64407.78</v>
      </c>
      <c r="BI79" s="619">
        <v>217184.28</v>
      </c>
      <c r="BJ79" s="619">
        <v>4236137.12</v>
      </c>
      <c r="BK79" s="619">
        <v>11517702.226</v>
      </c>
      <c r="BL79" s="619">
        <v>515437.09</v>
      </c>
      <c r="BM79" s="619">
        <v>108014</v>
      </c>
      <c r="BN79" s="619">
        <v>2496021.71</v>
      </c>
      <c r="BO79" s="619">
        <v>344847</v>
      </c>
      <c r="BP79" s="619">
        <v>41880</v>
      </c>
      <c r="BQ79" s="619">
        <v>221907.73</v>
      </c>
      <c r="BR79" s="619">
        <v>246085.9</v>
      </c>
      <c r="BT79" s="619">
        <v>664026.51</v>
      </c>
      <c r="BU79" s="619">
        <v>446261.74</v>
      </c>
      <c r="BV79" s="619">
        <v>1617723.9</v>
      </c>
      <c r="BW79" s="619">
        <v>829048.27</v>
      </c>
      <c r="BX79" s="619">
        <v>1341082.3400000001</v>
      </c>
      <c r="BY79" s="619">
        <v>586961.4</v>
      </c>
      <c r="BZ79" s="619">
        <v>1062812.97</v>
      </c>
      <c r="CA79" s="619">
        <v>11810133.76</v>
      </c>
      <c r="CB79" s="619">
        <v>413386.01</v>
      </c>
      <c r="CC79" s="619">
        <v>69250</v>
      </c>
      <c r="CD79" s="619">
        <v>4667417.08</v>
      </c>
      <c r="CE79" s="619">
        <v>1223626</v>
      </c>
      <c r="CF79" s="619">
        <v>269305</v>
      </c>
      <c r="CG79" s="619">
        <v>619438.81000000006</v>
      </c>
      <c r="CH79" s="619">
        <v>49915.4</v>
      </c>
      <c r="CI79" s="619">
        <v>492267.38</v>
      </c>
      <c r="CJ79" s="619">
        <v>5854452.5</v>
      </c>
      <c r="CK79" s="619">
        <v>567047.38</v>
      </c>
      <c r="CL79" s="619">
        <v>660308.80000000005</v>
      </c>
      <c r="CM79" s="619">
        <v>886455.2</v>
      </c>
      <c r="CN79" s="619">
        <v>725720.7</v>
      </c>
      <c r="CO79" s="619">
        <v>1030799.25</v>
      </c>
      <c r="CP79" s="619">
        <v>52230.59</v>
      </c>
      <c r="CQ79" s="619">
        <v>1635663.2</v>
      </c>
      <c r="CR79" s="619">
        <v>86454.8</v>
      </c>
      <c r="CS79" s="619">
        <v>116921</v>
      </c>
      <c r="CT79" s="619">
        <v>234545.82</v>
      </c>
      <c r="CU79" s="619">
        <v>1143242</v>
      </c>
      <c r="CV79" s="619">
        <v>530125.48</v>
      </c>
      <c r="CW79" s="619">
        <v>836138.62</v>
      </c>
      <c r="CX79" s="619">
        <v>3903672.99</v>
      </c>
      <c r="CY79" s="619">
        <v>524863.62</v>
      </c>
      <c r="CZ79" s="619">
        <v>2074641.91</v>
      </c>
      <c r="DA79" s="619">
        <v>457912.45</v>
      </c>
      <c r="DB79" s="619">
        <v>1051738.67</v>
      </c>
      <c r="DC79" s="619">
        <v>18614439.260000002</v>
      </c>
      <c r="DD79" s="619">
        <v>32576063.559999999</v>
      </c>
      <c r="DE79" s="619">
        <v>2261893.2400000002</v>
      </c>
      <c r="DF79" s="619">
        <v>877271.27</v>
      </c>
      <c r="DG79" s="619">
        <v>1758885.28</v>
      </c>
      <c r="DH79" s="619">
        <v>1469111.73</v>
      </c>
      <c r="DI79" s="619">
        <v>1702689.45</v>
      </c>
      <c r="DJ79" s="619">
        <v>1586431.21</v>
      </c>
      <c r="DK79" s="619">
        <v>245444.56</v>
      </c>
      <c r="DL79" s="619">
        <v>45708978.939999998</v>
      </c>
      <c r="DM79" s="619">
        <v>632831.05000000005</v>
      </c>
      <c r="DN79" s="619">
        <v>1234826.6100000001</v>
      </c>
      <c r="DO79" s="619">
        <v>291584.40000000002</v>
      </c>
      <c r="DP79" s="619">
        <v>1605110.24</v>
      </c>
      <c r="DQ79" s="619">
        <v>1368033.81</v>
      </c>
      <c r="DR79" s="619">
        <v>7541142.0899999999</v>
      </c>
      <c r="DS79" s="619">
        <v>1303429.0199</v>
      </c>
      <c r="DT79" s="619">
        <v>5985831.4199999999</v>
      </c>
      <c r="DU79" s="619">
        <v>20059423.100000001</v>
      </c>
      <c r="DV79" s="619">
        <v>285680</v>
      </c>
      <c r="DW79" s="619">
        <v>5864807.4800000004</v>
      </c>
      <c r="DX79" s="619">
        <v>11116553.77</v>
      </c>
      <c r="DY79" s="619">
        <v>689085.59</v>
      </c>
      <c r="DZ79" s="619">
        <v>615828.72</v>
      </c>
      <c r="EA79" s="619">
        <v>2370325.54</v>
      </c>
      <c r="EB79" s="619">
        <v>287811.71000000002</v>
      </c>
      <c r="EC79" s="619">
        <v>409187.03</v>
      </c>
      <c r="ED79" s="619">
        <v>1481302.55</v>
      </c>
      <c r="EE79" s="619">
        <v>7130160.1399999997</v>
      </c>
      <c r="EF79" s="619">
        <v>16344593.439999999</v>
      </c>
      <c r="EG79" s="619">
        <v>7247108.9900000002</v>
      </c>
      <c r="EH79" s="619">
        <v>29193.4</v>
      </c>
      <c r="EI79" s="619">
        <v>1326628.0900000001</v>
      </c>
      <c r="EJ79" s="619">
        <v>1780815.76</v>
      </c>
      <c r="EK79" s="619">
        <v>1220612.8600000001</v>
      </c>
      <c r="EL79" s="619">
        <v>2818507.3</v>
      </c>
      <c r="EM79" s="619">
        <v>904973.08</v>
      </c>
      <c r="EN79" s="619">
        <v>1459039.28</v>
      </c>
      <c r="EO79" s="619">
        <v>0</v>
      </c>
      <c r="EP79" s="619">
        <v>471976.84</v>
      </c>
      <c r="EQ79" s="619">
        <v>2401015.91</v>
      </c>
      <c r="ER79" s="619">
        <v>631960.30000000005</v>
      </c>
      <c r="ES79" s="619">
        <v>572702.30000000005</v>
      </c>
      <c r="ET79" s="619">
        <v>471772.24</v>
      </c>
      <c r="EU79" s="619">
        <v>1785418.08</v>
      </c>
      <c r="EV79" s="619">
        <v>1745948.33</v>
      </c>
      <c r="EW79" s="619">
        <v>111990.45</v>
      </c>
      <c r="EX79" s="619">
        <v>47818724.649999999</v>
      </c>
      <c r="EY79" s="619">
        <v>341322.4</v>
      </c>
      <c r="EZ79" s="619">
        <v>549649.81999999995</v>
      </c>
      <c r="FA79" s="619">
        <v>3024677.25</v>
      </c>
      <c r="FB79" s="619">
        <v>128550.5</v>
      </c>
      <c r="FC79" s="619">
        <v>1562720.5</v>
      </c>
      <c r="FD79" s="619">
        <v>516421.14</v>
      </c>
      <c r="FE79" s="619">
        <v>229049</v>
      </c>
      <c r="FF79" s="619">
        <v>1509012</v>
      </c>
      <c r="FG79" s="619">
        <v>836398.21</v>
      </c>
      <c r="FH79" s="619">
        <v>944216.44</v>
      </c>
      <c r="FI79" s="619">
        <v>533117.9</v>
      </c>
      <c r="FK79" s="619">
        <v>994464.93</v>
      </c>
      <c r="FL79" s="619">
        <v>56591.1</v>
      </c>
      <c r="FM79" s="619">
        <v>628868.81000000006</v>
      </c>
      <c r="FN79" s="619">
        <v>695</v>
      </c>
      <c r="FO79" s="619">
        <v>307748.59000000003</v>
      </c>
      <c r="FP79" s="619">
        <v>365944</v>
      </c>
      <c r="FQ79" s="619">
        <v>84795.4</v>
      </c>
      <c r="FR79" s="619">
        <v>2932649.89</v>
      </c>
      <c r="FS79" s="619">
        <v>775914.62</v>
      </c>
      <c r="FT79" s="619">
        <v>2724137.7</v>
      </c>
      <c r="FU79" s="619">
        <v>1084259.07</v>
      </c>
      <c r="FV79" s="619">
        <v>1873378.79</v>
      </c>
      <c r="FW79" s="619">
        <v>763940</v>
      </c>
      <c r="FX79" s="619">
        <v>3369169.7</v>
      </c>
      <c r="FY79" s="619">
        <v>1078212.25</v>
      </c>
      <c r="FZ79" s="619">
        <v>985376.06</v>
      </c>
      <c r="GA79" s="619">
        <v>626409.4</v>
      </c>
      <c r="GB79" s="619">
        <v>2283899.0099999998</v>
      </c>
      <c r="GC79" s="619">
        <v>596530.06999999995</v>
      </c>
      <c r="GD79" s="619">
        <v>558946.4</v>
      </c>
      <c r="GE79" s="619">
        <v>203255.3</v>
      </c>
      <c r="GF79" s="619">
        <v>225273.02</v>
      </c>
      <c r="GG79" s="619">
        <v>763154.88</v>
      </c>
      <c r="GH79" s="619">
        <v>257822.38</v>
      </c>
      <c r="GI79" s="619">
        <v>3011995.97</v>
      </c>
      <c r="GJ79" s="619">
        <v>654251.09</v>
      </c>
      <c r="GK79" s="619">
        <v>235003</v>
      </c>
      <c r="GL79" s="619">
        <v>660405.31000000006</v>
      </c>
      <c r="GM79" s="619">
        <v>4203548.6500000004</v>
      </c>
      <c r="GN79" s="619">
        <v>33544.5</v>
      </c>
      <c r="GO79" s="619">
        <v>502716.9</v>
      </c>
      <c r="GP79" s="619">
        <v>369744.38</v>
      </c>
      <c r="GQ79" s="619">
        <v>225907.26</v>
      </c>
      <c r="GR79" s="619">
        <v>7044817.2000000002</v>
      </c>
      <c r="GS79" s="619">
        <v>1281664.0900000001</v>
      </c>
      <c r="GT79" s="619">
        <v>582963.68999999994</v>
      </c>
      <c r="GU79" s="619">
        <v>2438431.81</v>
      </c>
      <c r="GV79" s="619">
        <v>0</v>
      </c>
      <c r="GW79" s="619">
        <v>0</v>
      </c>
      <c r="GX79" s="619">
        <v>79595.350000000006</v>
      </c>
      <c r="GY79" s="619">
        <v>469442.13</v>
      </c>
      <c r="GZ79" s="619">
        <v>7254468.3899999997</v>
      </c>
      <c r="HA79" s="619">
        <v>17580</v>
      </c>
      <c r="HB79" s="619">
        <v>864560.93</v>
      </c>
      <c r="HC79" s="619">
        <v>768276.8</v>
      </c>
      <c r="HD79" s="619">
        <v>1048944.49</v>
      </c>
      <c r="HF79" s="619">
        <v>3805293.57</v>
      </c>
      <c r="HG79" s="619">
        <v>6695051.5</v>
      </c>
      <c r="HH79" s="619">
        <v>1455149.07</v>
      </c>
      <c r="HI79" s="619">
        <v>2241957.9900000002</v>
      </c>
      <c r="HJ79" s="619">
        <v>160615</v>
      </c>
      <c r="HK79" s="619">
        <v>74810</v>
      </c>
      <c r="HL79" s="619">
        <v>724537.08</v>
      </c>
      <c r="HM79" s="619">
        <v>327789.53999999998</v>
      </c>
      <c r="HN79" s="619">
        <v>5607895.6299999999</v>
      </c>
      <c r="HO79" s="619">
        <v>1204035.8700000001</v>
      </c>
      <c r="HP79" s="619">
        <v>444535.4</v>
      </c>
      <c r="HQ79" s="619">
        <v>94454.58</v>
      </c>
      <c r="HR79" s="619">
        <v>1196823.46</v>
      </c>
      <c r="HS79" s="619">
        <v>959754.25</v>
      </c>
      <c r="HT79" s="619">
        <v>615341.28</v>
      </c>
      <c r="HU79" s="619">
        <v>1491605.2</v>
      </c>
      <c r="HV79" s="619">
        <v>1441582.95</v>
      </c>
      <c r="HW79" s="619">
        <v>1218666.75</v>
      </c>
      <c r="HX79" s="619">
        <v>360115.4</v>
      </c>
      <c r="HY79" s="619">
        <v>443042</v>
      </c>
      <c r="HZ79" s="619">
        <v>5570978.7400000002</v>
      </c>
      <c r="IA79" s="619">
        <v>1578899.45</v>
      </c>
      <c r="IB79" s="619">
        <v>849596.25</v>
      </c>
      <c r="IC79" s="619">
        <v>2482641.88</v>
      </c>
      <c r="ID79" s="619">
        <v>811562.33</v>
      </c>
      <c r="IE79" s="619">
        <v>3041682.09</v>
      </c>
      <c r="IF79" s="619">
        <v>362489.59999999998</v>
      </c>
      <c r="IG79" s="619">
        <v>1500334</v>
      </c>
      <c r="IH79" s="619">
        <v>923397.2</v>
      </c>
      <c r="II79" s="619">
        <v>630839.80000000005</v>
      </c>
      <c r="IJ79" s="619">
        <v>31114.5</v>
      </c>
      <c r="IK79" s="619">
        <v>28660</v>
      </c>
      <c r="IL79" s="619">
        <v>400458.51</v>
      </c>
      <c r="IM79" s="619">
        <v>6137468.9699999997</v>
      </c>
      <c r="IN79" s="619">
        <v>9262156.4199999999</v>
      </c>
      <c r="IO79" s="619">
        <v>521768.06</v>
      </c>
      <c r="IP79" s="619">
        <v>466267.08</v>
      </c>
      <c r="IQ79" s="619">
        <v>1437313.1</v>
      </c>
      <c r="IR79" s="619">
        <v>780785.53</v>
      </c>
      <c r="IS79" s="619">
        <v>1277983.28</v>
      </c>
      <c r="IT79" s="619">
        <v>676794.24</v>
      </c>
      <c r="IU79" s="619">
        <v>43716542.460000001</v>
      </c>
      <c r="IV79" s="619">
        <v>9458816.1899999995</v>
      </c>
      <c r="IW79" s="619">
        <v>859320.5</v>
      </c>
      <c r="IX79" s="619">
        <v>913240.5</v>
      </c>
      <c r="IY79" s="619">
        <v>1784907.67</v>
      </c>
      <c r="IZ79" s="619">
        <v>237307.63</v>
      </c>
      <c r="JA79" s="619">
        <v>1381834.15</v>
      </c>
      <c r="JB79" s="619">
        <v>313117.59999999998</v>
      </c>
      <c r="JC79" s="619">
        <v>623568.80000000005</v>
      </c>
      <c r="JD79" s="619">
        <v>304821.8</v>
      </c>
      <c r="JE79" s="619">
        <v>160540</v>
      </c>
      <c r="JF79" s="619">
        <v>844840.27</v>
      </c>
      <c r="JG79" s="619">
        <v>255093</v>
      </c>
      <c r="JH79" s="619">
        <v>17024072.460000001</v>
      </c>
      <c r="JI79" s="619">
        <v>1042311.8</v>
      </c>
      <c r="JJ79" s="619">
        <v>679068.9</v>
      </c>
      <c r="JK79" s="619">
        <v>366236.99</v>
      </c>
      <c r="JL79" s="619">
        <v>342910.4</v>
      </c>
      <c r="JM79" s="619">
        <v>22942747.969999999</v>
      </c>
      <c r="JN79" s="619">
        <v>266882.7</v>
      </c>
      <c r="JO79" s="619">
        <v>1543175.63</v>
      </c>
      <c r="JP79" s="619">
        <v>4741753.3499999996</v>
      </c>
      <c r="JQ79" s="619">
        <v>1444292.36</v>
      </c>
      <c r="JR79" s="619">
        <v>3168304.78</v>
      </c>
      <c r="JS79" s="619">
        <v>644810.32999999996</v>
      </c>
      <c r="JT79" s="619">
        <v>244200</v>
      </c>
      <c r="JV79" s="619">
        <v>807647.3</v>
      </c>
      <c r="JW79" s="619">
        <v>210033.5</v>
      </c>
      <c r="JX79" s="619">
        <v>228569</v>
      </c>
      <c r="JY79" s="619">
        <v>146254.79999999999</v>
      </c>
      <c r="JZ79" s="619">
        <v>4909505.55</v>
      </c>
      <c r="KA79" s="619">
        <v>1301200.7</v>
      </c>
      <c r="KB79" s="619">
        <v>567050</v>
      </c>
      <c r="KC79" s="619">
        <v>1326421.54</v>
      </c>
      <c r="KD79" s="619">
        <v>911203.3</v>
      </c>
      <c r="KE79" s="619">
        <v>549404.1</v>
      </c>
      <c r="KF79" s="619">
        <v>612966.5</v>
      </c>
      <c r="KG79" s="619">
        <v>65575.100000000006</v>
      </c>
      <c r="KH79" s="619">
        <v>498097.99</v>
      </c>
      <c r="KI79" s="619">
        <v>1078307.25</v>
      </c>
      <c r="KJ79" s="619">
        <v>80554880.879999995</v>
      </c>
      <c r="KK79" s="619">
        <v>8337157.0099999998</v>
      </c>
      <c r="KL79" s="619">
        <v>781034.81</v>
      </c>
      <c r="KM79" s="619">
        <v>562882.06000000006</v>
      </c>
      <c r="KN79" s="619">
        <v>1387100.15</v>
      </c>
      <c r="KO79" s="619">
        <v>1277242.68</v>
      </c>
      <c r="KP79" s="619">
        <v>15636720.76</v>
      </c>
      <c r="KQ79" s="619">
        <v>1354539.45</v>
      </c>
      <c r="KR79" s="619">
        <v>946790.43</v>
      </c>
      <c r="KS79" s="619">
        <v>21100779.870000001</v>
      </c>
      <c r="KT79" s="619">
        <v>567869.14</v>
      </c>
      <c r="KU79" s="619">
        <v>424668.22</v>
      </c>
      <c r="KV79" s="619">
        <v>3771172.02</v>
      </c>
      <c r="KW79" s="619">
        <v>1408293.09</v>
      </c>
      <c r="KX79" s="619">
        <v>692160.1</v>
      </c>
      <c r="KY79" s="619">
        <v>29415661.109999999</v>
      </c>
      <c r="KZ79" s="619">
        <v>1389406.15</v>
      </c>
      <c r="LA79" s="619">
        <v>21691576.539999999</v>
      </c>
      <c r="LB79" s="619">
        <v>616423.28</v>
      </c>
      <c r="LC79" s="619">
        <v>542034.35</v>
      </c>
      <c r="LD79" s="619">
        <v>3668793.59</v>
      </c>
      <c r="LE79" s="619">
        <v>1183654.8</v>
      </c>
      <c r="LF79" s="619">
        <v>489699.58</v>
      </c>
      <c r="LG79" s="619">
        <v>693293.06</v>
      </c>
      <c r="LH79" s="619">
        <v>569018.72</v>
      </c>
      <c r="LI79" s="619">
        <v>158820.5</v>
      </c>
      <c r="LJ79" s="619">
        <v>19050</v>
      </c>
      <c r="LK79" s="619">
        <v>82999.600000000006</v>
      </c>
      <c r="LL79" s="619">
        <v>9889933.120000001</v>
      </c>
      <c r="LM79" s="619">
        <v>1148948.25</v>
      </c>
      <c r="LN79" s="619">
        <v>1150961.8</v>
      </c>
      <c r="LO79" s="619">
        <v>215874.64</v>
      </c>
      <c r="LP79" s="619">
        <v>1345125.1500000001</v>
      </c>
      <c r="LQ79" s="619">
        <v>1631209.31</v>
      </c>
      <c r="LR79" s="619">
        <v>913445.83</v>
      </c>
      <c r="LS79" s="619">
        <v>76091.100000000006</v>
      </c>
      <c r="LT79" s="619">
        <v>2946011.1</v>
      </c>
      <c r="LU79" s="619">
        <v>51012</v>
      </c>
      <c r="LV79" s="619">
        <v>762321.45</v>
      </c>
      <c r="LW79" s="619">
        <v>15609288.039999999</v>
      </c>
      <c r="LX79" s="619">
        <v>4877073.5</v>
      </c>
      <c r="LY79" s="619">
        <v>38561133.25</v>
      </c>
      <c r="LZ79" s="619">
        <v>3963760.14</v>
      </c>
      <c r="MA79" s="619">
        <v>2082385.62</v>
      </c>
      <c r="MB79" s="619">
        <v>1830971.31</v>
      </c>
      <c r="MC79" s="619">
        <v>303586.55</v>
      </c>
      <c r="MD79" s="619">
        <v>818133.47</v>
      </c>
      <c r="ME79" s="619">
        <v>1548573.6</v>
      </c>
      <c r="MF79" s="619">
        <v>1099269.6399999999</v>
      </c>
      <c r="MG79" s="619">
        <v>5488580.8200000003</v>
      </c>
      <c r="MH79" s="619">
        <v>173615.15</v>
      </c>
      <c r="MI79" s="619">
        <v>38562907</v>
      </c>
      <c r="MJ79" s="619">
        <v>1712638.6</v>
      </c>
      <c r="MK79" s="619">
        <v>264951.06</v>
      </c>
      <c r="ML79" s="619">
        <v>679075.42999999993</v>
      </c>
      <c r="MM79" s="619">
        <v>580964.02</v>
      </c>
      <c r="MN79" s="619">
        <v>1303310.3500000001</v>
      </c>
      <c r="MO79" s="619">
        <v>1848863.81</v>
      </c>
      <c r="MP79" s="619">
        <v>569688.66</v>
      </c>
      <c r="MQ79" s="619">
        <v>2157158.77</v>
      </c>
      <c r="MR79" s="619">
        <v>1014450.39</v>
      </c>
      <c r="MS79" s="619">
        <v>86318.5</v>
      </c>
      <c r="MT79" s="619">
        <v>211248</v>
      </c>
      <c r="MU79" s="619">
        <v>6713868</v>
      </c>
      <c r="MV79" s="619">
        <v>2270005.6800000002</v>
      </c>
      <c r="MW79" s="619">
        <v>792736.8</v>
      </c>
      <c r="MX79" s="619">
        <v>1335781.7</v>
      </c>
      <c r="MY79" s="619">
        <v>4043873.97</v>
      </c>
      <c r="MZ79" s="619">
        <v>517715.1</v>
      </c>
      <c r="NA79" s="619">
        <v>4236364.5</v>
      </c>
      <c r="NB79" s="619">
        <v>3712965.1300000004</v>
      </c>
      <c r="NC79" s="619">
        <v>1671143.81</v>
      </c>
      <c r="ND79" s="619">
        <v>906917.14</v>
      </c>
      <c r="NE79" s="619">
        <v>282209.59999999998</v>
      </c>
      <c r="NF79" s="619">
        <v>776757.46</v>
      </c>
      <c r="NG79" s="619">
        <v>1072372.55</v>
      </c>
      <c r="NH79" s="619">
        <v>379660.4</v>
      </c>
      <c r="NI79" s="619">
        <v>19313248.920000002</v>
      </c>
      <c r="NJ79" s="619">
        <v>1134056.8700000001</v>
      </c>
      <c r="NK79" s="619">
        <v>2504035.0499999998</v>
      </c>
      <c r="NL79" s="619">
        <v>9488314.3599999994</v>
      </c>
      <c r="NM79" s="619">
        <v>9484190.9000000004</v>
      </c>
      <c r="NN79" s="619">
        <v>9104.7000000000007</v>
      </c>
      <c r="NO79" s="619">
        <v>517758.2</v>
      </c>
      <c r="NP79" s="619">
        <v>28530</v>
      </c>
      <c r="NQ79" s="619">
        <v>372848.8</v>
      </c>
      <c r="NR79" s="619">
        <v>17574491.030000001</v>
      </c>
      <c r="NS79" s="619">
        <v>158441.4</v>
      </c>
      <c r="NT79" s="619">
        <v>236728</v>
      </c>
      <c r="NU79" s="619">
        <v>128079.6</v>
      </c>
      <c r="NV79" s="619">
        <v>261617.8</v>
      </c>
      <c r="NW79" s="619">
        <v>126834.75</v>
      </c>
      <c r="NX79" s="619">
        <v>9510</v>
      </c>
      <c r="NY79" s="619">
        <v>58016</v>
      </c>
      <c r="NZ79" s="619">
        <v>7100127.7300000004</v>
      </c>
      <c r="OA79" s="619">
        <v>407484.05</v>
      </c>
      <c r="OB79" s="619">
        <v>541684.19999999995</v>
      </c>
      <c r="OC79" s="619">
        <v>826813.2</v>
      </c>
      <c r="OD79" s="619">
        <v>1762761.69</v>
      </c>
      <c r="OE79" s="619">
        <v>402164.58</v>
      </c>
      <c r="OF79" s="619">
        <v>0</v>
      </c>
      <c r="OG79" s="619">
        <v>16771395.810000001</v>
      </c>
      <c r="OH79" s="619">
        <v>941407.72</v>
      </c>
      <c r="OI79" s="619">
        <v>11991907.529999999</v>
      </c>
      <c r="OJ79" s="619">
        <v>589706.39</v>
      </c>
      <c r="OK79" s="619">
        <v>2376074.52</v>
      </c>
      <c r="OL79" s="619">
        <v>3742282.37</v>
      </c>
      <c r="OM79" s="619">
        <v>440246.29</v>
      </c>
      <c r="ON79" s="619">
        <v>2432190.58</v>
      </c>
      <c r="OO79" s="619">
        <v>370700.52</v>
      </c>
      <c r="OP79" s="619">
        <v>5778719.5599999996</v>
      </c>
      <c r="OQ79" s="619">
        <v>8479364.6699999999</v>
      </c>
      <c r="OR79" s="619">
        <v>1382273.99</v>
      </c>
      <c r="OS79" s="619">
        <v>2832044</v>
      </c>
      <c r="OT79" s="619">
        <v>1677040.38</v>
      </c>
      <c r="OU79" s="619">
        <v>195521.6</v>
      </c>
      <c r="OV79" s="619">
        <v>680856</v>
      </c>
      <c r="OW79" s="619">
        <v>1185195.72</v>
      </c>
      <c r="OX79" s="619">
        <v>758327.9</v>
      </c>
      <c r="OY79" s="619">
        <v>1561923.3</v>
      </c>
      <c r="OZ79" s="619">
        <v>9761198.6500000004</v>
      </c>
      <c r="PA79" s="619">
        <v>379014.8</v>
      </c>
      <c r="PB79" s="619">
        <v>591809.4</v>
      </c>
      <c r="PC79" s="619">
        <v>149200</v>
      </c>
      <c r="PD79" s="619">
        <v>32074488.09</v>
      </c>
      <c r="PE79" s="619">
        <v>886836</v>
      </c>
      <c r="PF79" s="619">
        <v>5523778.5599999996</v>
      </c>
      <c r="PG79" s="619">
        <v>240154.9</v>
      </c>
      <c r="PH79" s="619">
        <v>590657.86</v>
      </c>
      <c r="PI79" s="619">
        <v>2704570.84</v>
      </c>
      <c r="PJ79" s="619">
        <v>1694609.02</v>
      </c>
      <c r="PK79" s="619">
        <v>777007.79</v>
      </c>
      <c r="PL79" s="619">
        <v>1480215.91</v>
      </c>
      <c r="PM79" s="619">
        <v>1408764.26</v>
      </c>
      <c r="PN79" s="619">
        <v>1333320.2</v>
      </c>
      <c r="PO79" s="619">
        <v>3051088.71</v>
      </c>
      <c r="PP79" s="619">
        <v>120380</v>
      </c>
      <c r="PQ79" s="619">
        <v>9295340.8900000006</v>
      </c>
      <c r="PR79" s="619">
        <v>1221741.5</v>
      </c>
      <c r="PS79" s="619">
        <v>782032.1</v>
      </c>
      <c r="PT79" s="619">
        <v>656742.01</v>
      </c>
      <c r="PU79" s="619">
        <v>1278650.6599999999</v>
      </c>
      <c r="PV79" s="619">
        <v>1445718.9</v>
      </c>
      <c r="PW79" s="619">
        <v>1830721.69</v>
      </c>
      <c r="PY79" s="619">
        <v>1909369.21</v>
      </c>
      <c r="PZ79" s="619">
        <v>34449709.490000002</v>
      </c>
      <c r="QA79" s="619">
        <v>4892237.68</v>
      </c>
      <c r="QB79" s="619">
        <v>11458864.09</v>
      </c>
      <c r="QC79" s="619">
        <v>1442547.56</v>
      </c>
      <c r="QD79" s="619">
        <v>2187435.81</v>
      </c>
      <c r="QE79" s="619">
        <v>610283.24</v>
      </c>
      <c r="QF79" s="619">
        <v>6301216.0999999996</v>
      </c>
      <c r="QG79" s="619">
        <v>1709963.91</v>
      </c>
      <c r="QH79" s="619">
        <v>1429479.16</v>
      </c>
      <c r="QI79" s="619">
        <v>698470</v>
      </c>
      <c r="QJ79" s="619">
        <v>7260381.4299999997</v>
      </c>
      <c r="QK79" s="619">
        <v>1090218.9099999999</v>
      </c>
      <c r="QL79" s="619">
        <v>2592299.6</v>
      </c>
      <c r="QM79" s="619">
        <v>1902413.4</v>
      </c>
      <c r="QN79" s="619">
        <v>3683341</v>
      </c>
      <c r="QO79" s="619">
        <v>10825075.5</v>
      </c>
      <c r="QP79" s="619">
        <v>13121059.630000001</v>
      </c>
      <c r="QQ79" s="619">
        <v>1270036.17</v>
      </c>
      <c r="QR79" s="619">
        <v>254399.99</v>
      </c>
      <c r="QS79" s="619">
        <v>805972.05</v>
      </c>
      <c r="QT79" s="619">
        <v>56765</v>
      </c>
      <c r="QU79" s="619">
        <v>598693.77999999991</v>
      </c>
      <c r="QV79" s="619">
        <v>46074744.359999999</v>
      </c>
      <c r="QW79" s="619">
        <v>1032689.45</v>
      </c>
      <c r="QX79" s="619">
        <v>5067136.67</v>
      </c>
      <c r="QY79" s="619">
        <v>1128763.8400000001</v>
      </c>
      <c r="QZ79" s="619">
        <v>876386.43</v>
      </c>
      <c r="RA79" s="619">
        <v>7722485.0700000003</v>
      </c>
      <c r="RB79" s="619">
        <v>2969324.79</v>
      </c>
      <c r="RC79" s="619">
        <v>3715765.54</v>
      </c>
      <c r="RD79" s="619">
        <v>994557.24</v>
      </c>
      <c r="RE79" s="619">
        <v>291442</v>
      </c>
      <c r="RF79" s="619">
        <v>466202.5</v>
      </c>
      <c r="RG79" s="619">
        <v>398754.8</v>
      </c>
      <c r="RH79" s="619">
        <v>771805.3</v>
      </c>
      <c r="RI79" s="619">
        <v>72745777.879999995</v>
      </c>
      <c r="RJ79" s="619">
        <v>7253413.0199999996</v>
      </c>
      <c r="RK79" s="619">
        <v>58500</v>
      </c>
      <c r="RL79" s="619">
        <v>1009663.42</v>
      </c>
      <c r="RM79" s="619">
        <v>3621042.65</v>
      </c>
      <c r="RN79" s="619">
        <v>2172694.34</v>
      </c>
      <c r="RO79" s="619">
        <v>4610555.9400000004</v>
      </c>
      <c r="RP79" s="619">
        <v>1568969.1</v>
      </c>
      <c r="RQ79" s="619">
        <v>530244.6</v>
      </c>
      <c r="RR79" s="619">
        <v>5486905.4699999997</v>
      </c>
      <c r="RS79" s="619">
        <v>8975783.6999999993</v>
      </c>
      <c r="RT79" s="619">
        <v>1266815.6499999999</v>
      </c>
      <c r="RU79" s="619">
        <v>1480944.95</v>
      </c>
      <c r="RV79" s="619">
        <v>511189</v>
      </c>
      <c r="RW79" s="619">
        <v>261564.99</v>
      </c>
      <c r="RX79" s="619">
        <v>184903.6</v>
      </c>
      <c r="RY79" s="619">
        <v>428760.4</v>
      </c>
      <c r="RZ79" s="619">
        <v>535273.55000000005</v>
      </c>
      <c r="SA79" s="619">
        <v>811027.28</v>
      </c>
      <c r="SB79" s="619">
        <v>552358.40000000002</v>
      </c>
      <c r="SC79" s="619">
        <v>33218627.109999999</v>
      </c>
      <c r="SD79" s="619">
        <v>2141559.52</v>
      </c>
      <c r="SE79" s="619">
        <v>499103.2</v>
      </c>
      <c r="SF79" s="619">
        <v>374786.85</v>
      </c>
      <c r="SG79" s="619">
        <v>1437190.85</v>
      </c>
      <c r="SH79" s="619">
        <v>2355541.5699999998</v>
      </c>
      <c r="SI79" s="619">
        <v>577007.34</v>
      </c>
      <c r="SJ79" s="619">
        <v>3811277.88</v>
      </c>
      <c r="SK79" s="619">
        <v>839627.89</v>
      </c>
      <c r="SL79" s="619">
        <v>232833.73</v>
      </c>
      <c r="SM79" s="619">
        <v>16340626.539999999</v>
      </c>
      <c r="SN79" s="619">
        <v>699628.95</v>
      </c>
      <c r="SO79" s="619">
        <v>14574307.050000001</v>
      </c>
      <c r="SP79" s="619">
        <v>560081.1</v>
      </c>
      <c r="SQ79" s="619">
        <v>1430039.49</v>
      </c>
      <c r="SR79" s="619">
        <v>5421690.8099999996</v>
      </c>
      <c r="SS79" s="619">
        <v>176179.18</v>
      </c>
      <c r="ST79" s="619">
        <v>765376.18</v>
      </c>
      <c r="SU79" s="619">
        <v>375357.3</v>
      </c>
      <c r="SV79" s="619">
        <v>430328.6</v>
      </c>
      <c r="SW79" s="619">
        <v>90347229.989999995</v>
      </c>
      <c r="SX79" s="619">
        <v>149137.38</v>
      </c>
      <c r="SY79" s="619">
        <v>2845473.4</v>
      </c>
      <c r="SZ79" s="619">
        <v>1674178.1</v>
      </c>
      <c r="TA79" s="619">
        <v>199410.59</v>
      </c>
      <c r="TB79" s="619">
        <v>350596.5</v>
      </c>
      <c r="TC79" s="619">
        <v>2185869.59</v>
      </c>
      <c r="TD79" s="619">
        <v>5923290.2999999998</v>
      </c>
      <c r="TE79" s="619">
        <v>1156937.6000000001</v>
      </c>
      <c r="TF79" s="619">
        <v>1753497.84</v>
      </c>
      <c r="TG79" s="619">
        <v>1816770.48</v>
      </c>
      <c r="TH79" s="619">
        <v>5148923.41</v>
      </c>
      <c r="TI79" s="619">
        <v>1431142.09</v>
      </c>
      <c r="TJ79" s="619">
        <v>596200.80000000005</v>
      </c>
      <c r="TK79" s="619">
        <v>99869777.040000007</v>
      </c>
      <c r="TL79" s="619">
        <v>555091.5</v>
      </c>
      <c r="TM79" s="619">
        <v>2025383.9</v>
      </c>
      <c r="TN79" s="619">
        <v>8574219.4000000004</v>
      </c>
      <c r="TO79" s="619">
        <v>3969426.61</v>
      </c>
      <c r="TP79" s="619">
        <v>577418.19999999995</v>
      </c>
      <c r="TQ79" s="619">
        <v>352997.4</v>
      </c>
      <c r="TR79" s="619">
        <v>6008399.6699999999</v>
      </c>
      <c r="TS79" s="619">
        <v>1174243.48</v>
      </c>
      <c r="TT79" s="619">
        <v>2866251.42</v>
      </c>
      <c r="TU79" s="619">
        <v>2756703</v>
      </c>
      <c r="TV79" s="619">
        <v>331437.8</v>
      </c>
      <c r="TW79" s="619">
        <v>1757158.44</v>
      </c>
      <c r="TX79" s="619">
        <v>638146.34</v>
      </c>
      <c r="TY79" s="619">
        <v>2051135.78</v>
      </c>
      <c r="TZ79" s="619">
        <v>127772.3</v>
      </c>
      <c r="UA79" s="619">
        <v>7704230.5999999996</v>
      </c>
      <c r="UB79" s="619">
        <v>819733.07</v>
      </c>
      <c r="UC79" s="619">
        <v>18465559.850000001</v>
      </c>
      <c r="UD79" s="619">
        <v>5380275.21</v>
      </c>
      <c r="UE79" s="619">
        <v>1380733</v>
      </c>
      <c r="UF79" s="619">
        <v>1938210.57</v>
      </c>
      <c r="UG79" s="619">
        <v>80803464.510000005</v>
      </c>
      <c r="UH79" s="619">
        <v>531796.9</v>
      </c>
      <c r="UI79" s="619">
        <v>2306970.6</v>
      </c>
      <c r="UJ79" s="619">
        <v>1529764.1</v>
      </c>
      <c r="UK79" s="619">
        <v>1116857.8</v>
      </c>
      <c r="UL79" s="619">
        <v>27641221.190000001</v>
      </c>
      <c r="UM79" s="619">
        <v>4827621.9800000004</v>
      </c>
      <c r="UN79" s="619">
        <v>1368387.8199999998</v>
      </c>
      <c r="UO79" s="619">
        <v>10819762.09</v>
      </c>
      <c r="UP79" s="619">
        <v>3563921.35</v>
      </c>
      <c r="UQ79" s="619">
        <v>1294051.03</v>
      </c>
      <c r="UR79" s="619">
        <v>157689138.30000001</v>
      </c>
      <c r="US79" s="619">
        <v>3561088.18</v>
      </c>
      <c r="UT79" s="619">
        <v>3900635.38</v>
      </c>
      <c r="UU79" s="619">
        <v>16979381.850000001</v>
      </c>
      <c r="UV79" s="619">
        <v>94313.71</v>
      </c>
      <c r="UW79" s="619">
        <v>2924596</v>
      </c>
      <c r="UX79" s="619">
        <v>6143905.1200000001</v>
      </c>
      <c r="UY79" s="619">
        <v>1509942.7</v>
      </c>
      <c r="UZ79" s="619">
        <v>1916160.79</v>
      </c>
      <c r="VA79" s="619">
        <v>323637.59999999998</v>
      </c>
      <c r="VB79" s="619">
        <v>2805156.5</v>
      </c>
      <c r="VC79" s="619">
        <v>7355825.5</v>
      </c>
      <c r="VD79" s="619">
        <v>3107293.92</v>
      </c>
      <c r="VE79" s="619">
        <v>1487265.23</v>
      </c>
      <c r="VF79" s="619">
        <v>803129.1</v>
      </c>
      <c r="VG79" s="619">
        <v>1320420.1000000001</v>
      </c>
      <c r="VH79" s="619">
        <v>1163184.93</v>
      </c>
      <c r="VI79" s="619">
        <v>1967119.54</v>
      </c>
      <c r="VJ79" s="619">
        <v>5100338.83</v>
      </c>
      <c r="VK79" s="619">
        <v>2098074</v>
      </c>
      <c r="VL79" s="619">
        <v>781559.94</v>
      </c>
      <c r="VM79" s="619">
        <v>640423.52</v>
      </c>
      <c r="VN79" s="619">
        <v>101036542.5</v>
      </c>
      <c r="VO79" s="619">
        <v>1726153.08</v>
      </c>
      <c r="VP79" s="619">
        <v>842186.9</v>
      </c>
      <c r="VQ79" s="619">
        <v>1079365.0900000001</v>
      </c>
      <c r="VR79" s="619">
        <v>4897327.82</v>
      </c>
      <c r="VS79" s="619">
        <v>1758323.06</v>
      </c>
      <c r="VT79" s="619">
        <v>706496.9</v>
      </c>
      <c r="VU79" s="619">
        <v>483740.52</v>
      </c>
      <c r="VV79" s="619">
        <v>2481654.7200000002</v>
      </c>
      <c r="VW79" s="619">
        <v>13652007.710000001</v>
      </c>
      <c r="VX79" s="619">
        <v>872617.4</v>
      </c>
      <c r="VY79" s="619">
        <v>8353853.3500000006</v>
      </c>
      <c r="VZ79" s="619">
        <v>815231</v>
      </c>
      <c r="WA79" s="619">
        <v>390079.48</v>
      </c>
      <c r="WB79" s="619">
        <v>1107673.7</v>
      </c>
      <c r="WC79" s="619">
        <v>43051297.189999998</v>
      </c>
      <c r="WD79" s="619">
        <v>2308672.7799999998</v>
      </c>
      <c r="WE79" s="619">
        <v>475421.2</v>
      </c>
      <c r="WF79" s="619">
        <v>62850</v>
      </c>
      <c r="WG79" s="619">
        <v>606712.54</v>
      </c>
      <c r="WH79" s="619">
        <v>2140465.06</v>
      </c>
      <c r="WI79" s="619">
        <v>5933219.1900000004</v>
      </c>
      <c r="WJ79" s="619">
        <v>3894916.62</v>
      </c>
      <c r="WK79" s="619">
        <v>701856.33</v>
      </c>
      <c r="WL79" s="619">
        <v>2052789.68</v>
      </c>
      <c r="WM79" s="619">
        <v>12020</v>
      </c>
      <c r="WN79" s="619">
        <v>10200715.75</v>
      </c>
      <c r="WO79" s="619">
        <v>783877.44</v>
      </c>
      <c r="WP79" s="619">
        <v>7640353.5099999998</v>
      </c>
      <c r="WQ79" s="619">
        <v>4889273.78</v>
      </c>
      <c r="WR79" s="619">
        <v>300926.49</v>
      </c>
      <c r="WS79" s="619">
        <v>131916.76</v>
      </c>
      <c r="WT79" s="619">
        <v>747274.63</v>
      </c>
      <c r="WU79" s="619">
        <v>541660.43999999994</v>
      </c>
      <c r="WV79" s="619">
        <v>4491252.6399999997</v>
      </c>
      <c r="WW79" s="619">
        <v>11486967.869999999</v>
      </c>
      <c r="WX79" s="619">
        <v>3275956.84</v>
      </c>
      <c r="WY79" s="619">
        <v>923135.24</v>
      </c>
      <c r="WZ79" s="619">
        <v>1828124.94</v>
      </c>
      <c r="XA79" s="619">
        <v>2339387.9300000002</v>
      </c>
      <c r="XB79" s="619">
        <v>969706.51</v>
      </c>
      <c r="XC79" s="619">
        <v>850546.29</v>
      </c>
      <c r="XD79" s="619">
        <v>1688090.25</v>
      </c>
      <c r="XE79" s="619">
        <v>2182244.5</v>
      </c>
      <c r="XF79" s="619">
        <v>1498632.61</v>
      </c>
      <c r="XG79" s="619">
        <v>296564.19999999995</v>
      </c>
      <c r="XH79" s="619">
        <v>49087</v>
      </c>
      <c r="XI79" s="619">
        <v>956370.98</v>
      </c>
      <c r="XJ79" s="619">
        <v>17870294.18</v>
      </c>
      <c r="XK79" s="619">
        <v>602629.81000000006</v>
      </c>
      <c r="XL79" s="619">
        <v>1842906.27</v>
      </c>
      <c r="XM79" s="619">
        <v>15896557.140000001</v>
      </c>
      <c r="XN79" s="619">
        <v>1267517.92</v>
      </c>
      <c r="XO79" s="619">
        <v>196549.89</v>
      </c>
      <c r="XP79" s="619">
        <v>4515868.21</v>
      </c>
      <c r="XQ79" s="619">
        <v>332910.5</v>
      </c>
      <c r="XR79" s="619">
        <v>1290489.83</v>
      </c>
      <c r="XS79" s="619">
        <v>2232782.16</v>
      </c>
      <c r="XT79" s="619">
        <v>1381086.8</v>
      </c>
      <c r="XU79" s="619">
        <v>311863.40000000002</v>
      </c>
      <c r="XV79" s="619">
        <v>1918750</v>
      </c>
      <c r="XW79" s="619">
        <v>206815.32</v>
      </c>
      <c r="XX79" s="619">
        <v>29850</v>
      </c>
      <c r="XY79" s="619">
        <v>1703121.17</v>
      </c>
      <c r="XZ79" s="619">
        <v>349680</v>
      </c>
      <c r="YA79" s="619">
        <v>1241210.98</v>
      </c>
      <c r="YB79" s="619">
        <v>510020.26</v>
      </c>
      <c r="YC79" s="619">
        <v>146816.07999999999</v>
      </c>
      <c r="YD79" s="619">
        <v>184394.16</v>
      </c>
      <c r="YE79" s="619">
        <v>765127.53</v>
      </c>
      <c r="YF79" s="619">
        <v>128627</v>
      </c>
      <c r="YG79" s="619">
        <v>1437710.65</v>
      </c>
      <c r="YH79" s="619">
        <v>601239.09</v>
      </c>
      <c r="YI79" s="619">
        <v>2401860.7400000002</v>
      </c>
      <c r="YJ79" s="619">
        <v>870415.8</v>
      </c>
      <c r="YK79" s="619">
        <v>229686.3</v>
      </c>
      <c r="YL79" s="619">
        <v>1273497.4099999999</v>
      </c>
      <c r="YM79" s="619">
        <v>1385647.79</v>
      </c>
      <c r="YN79" s="619">
        <v>97411.1</v>
      </c>
      <c r="YO79" s="619">
        <v>7378966.1699999999</v>
      </c>
      <c r="YP79" s="619">
        <v>5453350.7000000002</v>
      </c>
      <c r="YQ79" s="619">
        <v>1258564.3700000001</v>
      </c>
      <c r="YR79" s="619">
        <v>836732.12</v>
      </c>
      <c r="YS79" s="619">
        <v>2903667.36</v>
      </c>
      <c r="YT79" s="619">
        <v>811812.23</v>
      </c>
      <c r="YU79" s="619">
        <v>819662.92</v>
      </c>
      <c r="YV79" s="619">
        <v>2559180.29</v>
      </c>
      <c r="YW79" s="619">
        <v>520203.01</v>
      </c>
      <c r="YX79" s="619">
        <v>30661795.57</v>
      </c>
      <c r="YY79" s="619">
        <v>1411255.41</v>
      </c>
      <c r="YZ79" s="619">
        <v>589786.24</v>
      </c>
      <c r="ZA79" s="619">
        <v>570779.65</v>
      </c>
      <c r="ZB79" s="619">
        <v>2325316.65</v>
      </c>
      <c r="ZC79" s="619">
        <v>443215</v>
      </c>
      <c r="ZD79" s="619">
        <v>826554.74</v>
      </c>
      <c r="ZE79" s="619">
        <v>7339596.0800000001</v>
      </c>
      <c r="ZF79" s="619">
        <v>135470</v>
      </c>
      <c r="ZG79" s="619">
        <v>1008285.7</v>
      </c>
      <c r="ZH79" s="619">
        <v>424078.72</v>
      </c>
      <c r="ZI79" s="619">
        <v>202400.15</v>
      </c>
      <c r="ZJ79" s="619">
        <v>92047.5</v>
      </c>
      <c r="ZK79" s="619">
        <v>303435.7</v>
      </c>
      <c r="ZL79" s="619">
        <v>346936.67</v>
      </c>
      <c r="ZM79" s="619">
        <v>11384500.619999999</v>
      </c>
      <c r="ZN79" s="619">
        <v>53596475.049999997</v>
      </c>
      <c r="ZO79" s="619">
        <v>859659.72</v>
      </c>
      <c r="ZP79" s="619">
        <v>5051191.7300000004</v>
      </c>
      <c r="ZQ79" s="619">
        <v>16073267.91</v>
      </c>
      <c r="ZR79" s="619">
        <v>739640.6</v>
      </c>
      <c r="ZS79" s="619">
        <v>349171.7</v>
      </c>
      <c r="ZT79" s="619">
        <v>929576.5</v>
      </c>
      <c r="ZU79" s="619">
        <v>2306810.1</v>
      </c>
      <c r="ZV79" s="619">
        <v>969911.4</v>
      </c>
      <c r="ZW79" s="619">
        <v>4969394.74</v>
      </c>
      <c r="ZX79" s="619">
        <v>413570</v>
      </c>
      <c r="ZY79" s="619">
        <v>745028.74</v>
      </c>
      <c r="ZZ79" s="619">
        <v>2014107.45</v>
      </c>
      <c r="AAA79" s="619">
        <v>722369.88</v>
      </c>
      <c r="AAB79" s="619">
        <v>241990.82</v>
      </c>
      <c r="AAC79" s="619">
        <v>880221.4</v>
      </c>
      <c r="AAD79" s="619">
        <v>2401239</v>
      </c>
      <c r="AAE79" s="619">
        <v>140546.87</v>
      </c>
      <c r="AAF79" s="619">
        <v>1434976.7</v>
      </c>
      <c r="AAG79" s="619">
        <v>225588.94</v>
      </c>
      <c r="AAH79" s="619">
        <v>202323.26</v>
      </c>
      <c r="AAI79" s="619">
        <v>932766.2</v>
      </c>
      <c r="AAJ79" s="619">
        <v>11012106.17</v>
      </c>
      <c r="AAK79" s="619">
        <v>1098299.76</v>
      </c>
      <c r="AAL79" s="619">
        <v>2574341.11</v>
      </c>
      <c r="AAM79" s="619">
        <v>722532.8</v>
      </c>
      <c r="AAN79" s="619">
        <v>68909.2</v>
      </c>
      <c r="AAO79" s="619">
        <v>2813129.08</v>
      </c>
      <c r="AAP79" s="619">
        <v>964462.68</v>
      </c>
      <c r="AAQ79" s="619">
        <v>249203438.69999999</v>
      </c>
      <c r="AAR79" s="619">
        <v>280150</v>
      </c>
      <c r="AAS79" s="619">
        <v>2260422</v>
      </c>
      <c r="AAT79" s="619">
        <v>3240134.3</v>
      </c>
      <c r="AAU79" s="619">
        <v>2067604.89</v>
      </c>
      <c r="AAV79" s="619">
        <v>1074128.72</v>
      </c>
      <c r="AAW79" s="619">
        <v>2188889.92</v>
      </c>
      <c r="AAX79" s="619">
        <v>1744802.33</v>
      </c>
      <c r="AAY79" s="619">
        <v>22850241.949999999</v>
      </c>
      <c r="AAZ79" s="619">
        <v>1594567.15</v>
      </c>
      <c r="ABA79" s="619">
        <v>2682512.86</v>
      </c>
      <c r="ABB79" s="619">
        <v>17548201.870000001</v>
      </c>
      <c r="ABC79" s="619">
        <v>5104176.51</v>
      </c>
      <c r="ABD79" s="619">
        <v>786438.6</v>
      </c>
      <c r="ABE79" s="619">
        <v>2099810.5499999998</v>
      </c>
      <c r="ABF79" s="619">
        <v>833050.2</v>
      </c>
      <c r="ABG79" s="619">
        <v>111230</v>
      </c>
      <c r="ABH79" s="619">
        <v>864360.9</v>
      </c>
      <c r="ABI79" s="619">
        <v>1318956.5</v>
      </c>
      <c r="ABJ79" s="619">
        <v>12387882.01</v>
      </c>
      <c r="ABK79" s="619">
        <v>11560799.029999999</v>
      </c>
      <c r="ABL79" s="619">
        <v>4721803.8</v>
      </c>
      <c r="ABM79" s="619">
        <v>849540.8</v>
      </c>
      <c r="ABN79" s="619">
        <v>1057690.17</v>
      </c>
      <c r="ABO79" s="619">
        <v>492494.24</v>
      </c>
      <c r="ABP79" s="619">
        <v>588531.76</v>
      </c>
      <c r="ABQ79" s="619">
        <v>13592021.880000001</v>
      </c>
      <c r="ABR79" s="619">
        <v>102700</v>
      </c>
      <c r="ABS79" s="619">
        <v>1937037.51</v>
      </c>
      <c r="ABT79" s="619">
        <v>1134089.6200000001</v>
      </c>
      <c r="ABU79" s="619">
        <v>2006813.65</v>
      </c>
      <c r="ABV79" s="619">
        <v>1580023.41</v>
      </c>
      <c r="ABW79" s="619">
        <v>361729.04</v>
      </c>
      <c r="ABX79" s="619">
        <v>2519860.35</v>
      </c>
      <c r="ABY79" s="619">
        <v>61352.7</v>
      </c>
      <c r="ABZ79" s="619">
        <v>7292619.0499999998</v>
      </c>
      <c r="ACA79" s="619">
        <v>729100.64</v>
      </c>
      <c r="ACB79" s="619">
        <v>7797777.3300000001</v>
      </c>
      <c r="ACC79" s="619">
        <v>476487.3</v>
      </c>
      <c r="ACD79" s="619">
        <v>395726.2</v>
      </c>
      <c r="ACE79" s="619">
        <v>15854400.640000001</v>
      </c>
      <c r="ACF79" s="619">
        <v>261647.93</v>
      </c>
      <c r="ACG79" s="619">
        <v>223391.02</v>
      </c>
      <c r="ACH79" s="619">
        <v>599489.04</v>
      </c>
      <c r="ACI79" s="619">
        <v>53280</v>
      </c>
      <c r="ACJ79" s="619">
        <v>1291351.75</v>
      </c>
      <c r="ACL79" s="619">
        <v>142508.56</v>
      </c>
      <c r="ACM79" s="619">
        <v>226371</v>
      </c>
      <c r="ACN79" s="619">
        <v>259317.5</v>
      </c>
      <c r="ACO79" s="619">
        <v>43180</v>
      </c>
      <c r="ACP79" s="619">
        <v>2967520.03</v>
      </c>
      <c r="ACQ79" s="619">
        <v>2054099.49</v>
      </c>
      <c r="ACR79" s="619">
        <v>16125294.65</v>
      </c>
      <c r="ACS79" s="619">
        <v>3564484.97</v>
      </c>
      <c r="ACT79" s="619">
        <v>2026651.91</v>
      </c>
      <c r="ACU79" s="619">
        <v>1774371</v>
      </c>
      <c r="ACV79" s="619">
        <v>1290900.8</v>
      </c>
      <c r="ACW79" s="619">
        <v>5401515.2300000004</v>
      </c>
      <c r="ACX79" s="619">
        <v>11902538.74</v>
      </c>
      <c r="ACY79" s="619">
        <v>389749.56</v>
      </c>
      <c r="ACZ79" s="619">
        <v>335751.58</v>
      </c>
      <c r="ADA79" s="619">
        <v>662575.26</v>
      </c>
      <c r="ADB79" s="619">
        <v>92829</v>
      </c>
      <c r="ADC79" s="619">
        <v>641169.44999999995</v>
      </c>
      <c r="ADD79" s="619">
        <v>416237.1</v>
      </c>
      <c r="ADE79" s="619">
        <v>1337602.1499999999</v>
      </c>
      <c r="ADF79" s="619">
        <v>824343.21</v>
      </c>
      <c r="ADG79" s="619">
        <v>968455.86</v>
      </c>
      <c r="ADH79" s="619">
        <v>12045911.689999999</v>
      </c>
      <c r="ADI79" s="619">
        <v>7585638.7000000002</v>
      </c>
      <c r="ADJ79" s="619">
        <v>43834.400000000001</v>
      </c>
      <c r="ADK79" s="619">
        <v>1943852.42</v>
      </c>
      <c r="ADL79" s="619">
        <v>987625.1</v>
      </c>
      <c r="ADN79" s="619">
        <v>614342.80000000005</v>
      </c>
      <c r="ADO79" s="619">
        <v>2186358.1</v>
      </c>
      <c r="ADP79" s="619">
        <v>1918316.85</v>
      </c>
      <c r="ADQ79" s="619">
        <v>86238315.859999999</v>
      </c>
      <c r="ADR79" s="619">
        <v>2705699.3</v>
      </c>
      <c r="ADS79" s="619">
        <v>2574518.9</v>
      </c>
      <c r="ADT79" s="619">
        <v>1046208</v>
      </c>
      <c r="ADU79" s="619">
        <v>32910718.350000001</v>
      </c>
      <c r="ADV79" s="619">
        <v>505941.73</v>
      </c>
      <c r="ADW79" s="619">
        <v>1722751.26</v>
      </c>
      <c r="ADX79" s="619">
        <v>67015.679999999993</v>
      </c>
      <c r="ADY79" s="619">
        <v>772208.9</v>
      </c>
      <c r="ADZ79" s="619">
        <v>1179913.8799999999</v>
      </c>
      <c r="AEA79" s="619">
        <v>88023688.140000001</v>
      </c>
      <c r="AEB79" s="619">
        <v>26573704.25</v>
      </c>
      <c r="AEC79" s="619">
        <v>11423034.49</v>
      </c>
      <c r="AED79" s="619">
        <v>3244130.22</v>
      </c>
      <c r="AEE79" s="619">
        <v>444999.5</v>
      </c>
      <c r="AEF79" s="619">
        <v>4806808.9800000004</v>
      </c>
      <c r="AEG79" s="619">
        <v>1889877.86</v>
      </c>
      <c r="AEH79" s="619">
        <v>2990249.79</v>
      </c>
      <c r="AEI79" s="619">
        <v>1311174.3</v>
      </c>
      <c r="AEJ79" s="619">
        <v>645518</v>
      </c>
      <c r="AEK79" s="619">
        <v>5935682.5800000001</v>
      </c>
      <c r="AEL79" s="619">
        <v>1025353.87</v>
      </c>
      <c r="AEM79" s="619">
        <v>43725</v>
      </c>
      <c r="AEN79" s="619">
        <v>1492191.87</v>
      </c>
      <c r="AEO79" s="619">
        <v>3817491.6</v>
      </c>
      <c r="AEP79" s="619">
        <v>1144532.1299999999</v>
      </c>
      <c r="AEQ79" s="619">
        <v>0</v>
      </c>
      <c r="AER79" s="619">
        <v>2762243.61</v>
      </c>
      <c r="AES79" s="619">
        <v>668285.98</v>
      </c>
      <c r="AET79" s="619">
        <v>8824089.1400000006</v>
      </c>
      <c r="AEU79" s="619">
        <v>4206689.3</v>
      </c>
      <c r="AEV79" s="619">
        <v>3746617.16</v>
      </c>
      <c r="AEW79" s="619">
        <v>1323694.1399999999</v>
      </c>
      <c r="AEX79" s="619">
        <v>238816.58</v>
      </c>
      <c r="AEY79" s="619">
        <v>1995426.64</v>
      </c>
      <c r="AEZ79" s="619">
        <v>7890869.6600000001</v>
      </c>
      <c r="AFA79" s="619">
        <v>2255429.4900000002</v>
      </c>
      <c r="AFB79" s="619">
        <v>4977645.2699999996</v>
      </c>
      <c r="AFC79" s="619">
        <v>1292186.3400000001</v>
      </c>
      <c r="AFD79" s="619">
        <v>756375.75</v>
      </c>
      <c r="AFE79" s="619">
        <v>7664567.3899999997</v>
      </c>
      <c r="AFF79" s="619">
        <v>22150</v>
      </c>
      <c r="AFG79" s="619">
        <v>1932789.08</v>
      </c>
      <c r="AFH79" s="619">
        <v>1757177.5</v>
      </c>
      <c r="AFI79" s="619">
        <v>3663112.42</v>
      </c>
      <c r="AFJ79" s="619">
        <v>1261526</v>
      </c>
      <c r="AFK79" s="619">
        <v>2045387.6</v>
      </c>
      <c r="AFL79" s="619">
        <v>1188872.1499999999</v>
      </c>
      <c r="AFM79" s="619">
        <v>982684.7</v>
      </c>
      <c r="AFN79" s="619">
        <v>689250.85</v>
      </c>
      <c r="AFO79" s="619">
        <v>924664.75</v>
      </c>
      <c r="AFP79" s="619">
        <v>651007</v>
      </c>
      <c r="AFQ79" s="619">
        <v>1001531.66</v>
      </c>
      <c r="AFR79" s="619">
        <v>33719320.950000003</v>
      </c>
      <c r="AFS79" s="619">
        <v>1815845</v>
      </c>
      <c r="AFT79" s="619">
        <v>99150</v>
      </c>
      <c r="AFU79" s="619">
        <v>180122</v>
      </c>
      <c r="AFV79" s="619">
        <v>1240192.24</v>
      </c>
      <c r="AFW79" s="619">
        <v>1383210.46</v>
      </c>
      <c r="AFX79" s="619">
        <v>399547.85</v>
      </c>
      <c r="AFY79" s="619">
        <v>1816251.15</v>
      </c>
      <c r="AFZ79" s="619">
        <v>1690492.3</v>
      </c>
      <c r="AGA79" s="619">
        <v>493184</v>
      </c>
      <c r="AGB79" s="619">
        <v>833551.91</v>
      </c>
      <c r="AGC79" s="619">
        <v>1073363.25</v>
      </c>
      <c r="AGD79" s="619">
        <v>6022953.1699999999</v>
      </c>
      <c r="AGE79" s="619">
        <v>590451.9</v>
      </c>
      <c r="AGF79" s="619">
        <v>2415263.77</v>
      </c>
      <c r="AGG79" s="619">
        <v>902251.57</v>
      </c>
      <c r="AGH79" s="619">
        <v>2315417.35</v>
      </c>
      <c r="AGI79" s="619">
        <v>1095095.6599999999</v>
      </c>
      <c r="AGJ79" s="619">
        <v>288597.36</v>
      </c>
      <c r="AGK79" s="619">
        <v>644811.66</v>
      </c>
      <c r="AGL79" s="619">
        <v>1278461.43</v>
      </c>
      <c r="AGM79" s="619">
        <v>1239014.01</v>
      </c>
      <c r="AGN79" s="619">
        <v>1232287.8899999999</v>
      </c>
      <c r="AGO79" s="619">
        <v>3108816.21</v>
      </c>
      <c r="AGP79" s="619">
        <v>535562.31000000006</v>
      </c>
      <c r="AGQ79" s="619">
        <v>287638.90000000002</v>
      </c>
      <c r="AGR79" s="619">
        <v>39320</v>
      </c>
      <c r="AGS79" s="619">
        <v>0</v>
      </c>
      <c r="AGT79" s="619">
        <v>92519.5</v>
      </c>
      <c r="AGU79" s="619">
        <v>173165.74</v>
      </c>
      <c r="AGV79" s="619">
        <v>198500</v>
      </c>
      <c r="AGW79" s="619">
        <v>0</v>
      </c>
      <c r="AGY79" s="619">
        <v>1060586.8999999999</v>
      </c>
      <c r="AGZ79" s="619">
        <v>855546.05</v>
      </c>
      <c r="AHA79" s="619">
        <v>6207564.0899999999</v>
      </c>
      <c r="AHB79" s="619">
        <v>481342.15</v>
      </c>
      <c r="AHC79" s="619">
        <v>462050.2</v>
      </c>
      <c r="AHD79" s="619">
        <v>661154.68000000005</v>
      </c>
      <c r="AHE79" s="619">
        <v>201277.3</v>
      </c>
      <c r="AHF79" s="619">
        <v>2240640.2799999998</v>
      </c>
      <c r="AHG79" s="619">
        <v>654941.18000000005</v>
      </c>
      <c r="AHH79" s="619">
        <v>64683.73</v>
      </c>
      <c r="AHI79" s="619">
        <v>1225364.4099999999</v>
      </c>
      <c r="AHJ79" s="619">
        <v>548678.68999999994</v>
      </c>
      <c r="AHK79" s="619">
        <v>326721.31</v>
      </c>
      <c r="AHL79" s="619">
        <v>348491.15</v>
      </c>
      <c r="AHM79" s="619">
        <v>408070.2</v>
      </c>
      <c r="AHN79" s="619">
        <v>1519038.2</v>
      </c>
      <c r="AHO79" s="619">
        <v>944664.89</v>
      </c>
      <c r="AHP79" s="619">
        <v>1063170.5600000001</v>
      </c>
      <c r="AHQ79" s="619">
        <v>673542.12</v>
      </c>
      <c r="AHR79" s="613">
        <v>1588918.38</v>
      </c>
      <c r="AHS79" s="613">
        <v>386833.47</v>
      </c>
      <c r="AHT79" s="613">
        <v>1556385.17</v>
      </c>
      <c r="AHU79" s="619">
        <f t="shared" si="956"/>
        <v>3815126925.0258946</v>
      </c>
      <c r="AHW79" s="627" t="s">
        <v>6273</v>
      </c>
      <c r="AHX79" s="627" t="s">
        <v>6092</v>
      </c>
      <c r="AHY79" s="627" t="s">
        <v>6093</v>
      </c>
    </row>
    <row r="80" spans="1:909" x14ac:dyDescent="0.8">
      <c r="A80" s="613" t="str">
        <f t="shared" si="957"/>
        <v>ภาระ</v>
      </c>
      <c r="B80" s="618" t="s">
        <v>6094</v>
      </c>
      <c r="C80" s="619" t="s">
        <v>6095</v>
      </c>
      <c r="D80" s="619">
        <v>0</v>
      </c>
      <c r="E80" s="619">
        <v>4051444.2</v>
      </c>
      <c r="F80" s="619">
        <v>5420116.7000000002</v>
      </c>
      <c r="G80" s="619">
        <v>263115</v>
      </c>
      <c r="H80" s="619">
        <v>483203.7</v>
      </c>
      <c r="I80" s="619">
        <v>50850</v>
      </c>
      <c r="J80" s="619">
        <v>1911534.63</v>
      </c>
      <c r="K80" s="619">
        <v>666854.19999999995</v>
      </c>
      <c r="L80" s="619">
        <v>1487436.16</v>
      </c>
      <c r="M80" s="619">
        <v>1054999</v>
      </c>
      <c r="N80" s="619">
        <v>1669663.5</v>
      </c>
      <c r="O80" s="619">
        <v>1773409.6</v>
      </c>
      <c r="P80" s="619">
        <v>1224578</v>
      </c>
      <c r="Q80" s="619">
        <v>1854067.46</v>
      </c>
      <c r="R80" s="619">
        <v>289217</v>
      </c>
      <c r="S80" s="619">
        <v>6458273.1699999999</v>
      </c>
      <c r="T80" s="619">
        <v>536660</v>
      </c>
      <c r="U80" s="619">
        <v>247390</v>
      </c>
      <c r="W80" s="619">
        <v>0</v>
      </c>
      <c r="X80" s="619">
        <v>1981950.06</v>
      </c>
      <c r="Y80" s="619">
        <v>1215381.2</v>
      </c>
      <c r="Z80" s="619">
        <v>9724.65</v>
      </c>
      <c r="AA80" s="619">
        <v>3171188.62</v>
      </c>
      <c r="AB80" s="619">
        <v>1711349.6</v>
      </c>
      <c r="AC80" s="619">
        <v>1345457.43</v>
      </c>
      <c r="AD80" s="619">
        <v>13561607.16</v>
      </c>
      <c r="AE80" s="619">
        <v>1319012.25</v>
      </c>
      <c r="AF80" s="619">
        <v>2271393.7000000002</v>
      </c>
      <c r="AG80" s="619">
        <v>24289604.280000001</v>
      </c>
      <c r="AH80" s="619">
        <v>266825</v>
      </c>
      <c r="AI80" s="619">
        <v>2408529.1</v>
      </c>
      <c r="AJ80" s="619">
        <v>4364010.97</v>
      </c>
      <c r="AK80" s="619">
        <v>3196790.05</v>
      </c>
      <c r="AL80" s="619">
        <v>2208090.2999999998</v>
      </c>
      <c r="AM80" s="619">
        <v>4812107.4400000004</v>
      </c>
      <c r="AN80" s="619">
        <v>9668194.3599999994</v>
      </c>
      <c r="AO80" s="619">
        <v>7275.84</v>
      </c>
      <c r="AP80" s="619">
        <v>2349992.16</v>
      </c>
      <c r="AQ80" s="619">
        <v>1775390.2</v>
      </c>
      <c r="AR80" s="619">
        <v>367112.83</v>
      </c>
      <c r="AS80" s="619">
        <v>1836956.65</v>
      </c>
      <c r="AT80" s="619">
        <v>2096462.41</v>
      </c>
      <c r="AV80" s="619">
        <v>0</v>
      </c>
      <c r="AW80" s="619">
        <v>10385</v>
      </c>
      <c r="AX80" s="619">
        <v>1011757.5</v>
      </c>
      <c r="AY80" s="619">
        <v>868341.1</v>
      </c>
      <c r="AZ80" s="619">
        <v>3490638.48</v>
      </c>
      <c r="BA80" s="619">
        <v>141816</v>
      </c>
      <c r="BB80" s="619">
        <v>406485.6</v>
      </c>
      <c r="BC80" s="619">
        <v>0</v>
      </c>
      <c r="BD80" s="619">
        <v>0</v>
      </c>
      <c r="BE80" s="619">
        <v>45660</v>
      </c>
      <c r="BF80" s="619">
        <v>972454</v>
      </c>
      <c r="BG80" s="619">
        <v>2599918.75</v>
      </c>
      <c r="BH80" s="619">
        <v>64556</v>
      </c>
      <c r="BI80" s="619">
        <v>684532.8</v>
      </c>
      <c r="BJ80" s="619">
        <v>1594677</v>
      </c>
      <c r="BK80" s="619">
        <v>5995796.8499999996</v>
      </c>
      <c r="BL80" s="619">
        <v>445354.22</v>
      </c>
      <c r="BM80" s="619">
        <v>203299.18</v>
      </c>
      <c r="BN80" s="619">
        <v>2262345.0299999998</v>
      </c>
      <c r="BO80" s="619">
        <v>609015.88</v>
      </c>
      <c r="BP80" s="619">
        <v>139435.07999999999</v>
      </c>
      <c r="BQ80" s="619">
        <v>23809</v>
      </c>
      <c r="BR80" s="619">
        <v>19838.5</v>
      </c>
      <c r="BT80" s="619">
        <v>29590</v>
      </c>
      <c r="BU80" s="619">
        <v>281685.40000000002</v>
      </c>
      <c r="BV80" s="619">
        <v>1683395</v>
      </c>
      <c r="BW80" s="619">
        <v>698487.42</v>
      </c>
      <c r="BX80" s="619">
        <v>554001.5</v>
      </c>
      <c r="BY80" s="619">
        <v>738037</v>
      </c>
      <c r="BZ80" s="619">
        <v>658187.81000000006</v>
      </c>
      <c r="CA80" s="619">
        <v>8391382.9399999995</v>
      </c>
      <c r="CB80" s="619">
        <v>3621426.95</v>
      </c>
      <c r="CC80" s="619">
        <v>5090269.8</v>
      </c>
      <c r="CD80" s="619">
        <v>10971097.65</v>
      </c>
      <c r="CE80" s="619">
        <v>3962853.3</v>
      </c>
      <c r="CF80" s="619">
        <v>3304168.8</v>
      </c>
      <c r="CG80" s="619">
        <v>2301092.0499999998</v>
      </c>
      <c r="CH80" s="619">
        <v>19210</v>
      </c>
      <c r="CI80" s="619">
        <v>92716.32</v>
      </c>
      <c r="CJ80" s="619">
        <v>1800551.97</v>
      </c>
      <c r="CK80" s="619">
        <v>733942.41</v>
      </c>
      <c r="CL80" s="619">
        <v>191113.75</v>
      </c>
      <c r="CM80" s="619">
        <v>1016550.68</v>
      </c>
      <c r="CN80" s="619">
        <v>718194.5</v>
      </c>
      <c r="CO80" s="619">
        <v>564180.01</v>
      </c>
      <c r="CP80" s="619">
        <v>8302</v>
      </c>
      <c r="CQ80" s="619">
        <v>969907.24</v>
      </c>
      <c r="CR80" s="619">
        <v>31325.75</v>
      </c>
      <c r="CS80" s="619">
        <v>148313.5</v>
      </c>
      <c r="CT80" s="619">
        <v>152185.72</v>
      </c>
      <c r="CU80" s="619">
        <v>635947.5</v>
      </c>
      <c r="CV80" s="619">
        <v>515347.96</v>
      </c>
      <c r="CW80" s="619">
        <v>450102.5</v>
      </c>
      <c r="CX80" s="619">
        <v>1941405.7</v>
      </c>
      <c r="CY80" s="619">
        <v>426393.5</v>
      </c>
      <c r="CZ80" s="619">
        <v>1468963.8</v>
      </c>
      <c r="DA80" s="619">
        <v>476313</v>
      </c>
      <c r="DB80" s="619">
        <v>1682114</v>
      </c>
      <c r="DC80" s="619">
        <v>10583593.380000001</v>
      </c>
      <c r="DD80" s="619">
        <v>22234148.25</v>
      </c>
      <c r="DE80" s="619">
        <v>2381049.5299999998</v>
      </c>
      <c r="DF80" s="619">
        <v>1962522</v>
      </c>
      <c r="DG80" s="619">
        <v>3731325</v>
      </c>
      <c r="DH80" s="619">
        <v>935893.5</v>
      </c>
      <c r="DI80" s="619">
        <v>345312.95</v>
      </c>
      <c r="DJ80" s="619">
        <v>1664413.56</v>
      </c>
      <c r="DK80" s="619">
        <v>586752</v>
      </c>
      <c r="DL80" s="619">
        <v>8087508.1799999997</v>
      </c>
      <c r="DM80" s="619">
        <v>603289</v>
      </c>
      <c r="DN80" s="619">
        <v>230200</v>
      </c>
      <c r="DO80" s="619">
        <v>333372.14</v>
      </c>
      <c r="DP80" s="619">
        <v>3143200</v>
      </c>
      <c r="DQ80" s="619">
        <v>1253510</v>
      </c>
      <c r="DR80" s="619">
        <v>2844545.05</v>
      </c>
      <c r="DS80" s="619">
        <v>810310</v>
      </c>
      <c r="DT80" s="619">
        <v>991385</v>
      </c>
      <c r="DV80" s="619">
        <v>2376722.5</v>
      </c>
      <c r="DW80" s="619">
        <v>5823920.4000000004</v>
      </c>
      <c r="DX80" s="619">
        <v>1705362.58</v>
      </c>
      <c r="DY80" s="619">
        <v>1811127</v>
      </c>
      <c r="DZ80" s="619">
        <v>538439.39</v>
      </c>
      <c r="EA80" s="619">
        <v>375847.2</v>
      </c>
      <c r="EB80" s="619">
        <v>159248</v>
      </c>
      <c r="EC80" s="619">
        <v>942306</v>
      </c>
      <c r="ED80" s="619">
        <v>1292307</v>
      </c>
      <c r="EE80" s="619">
        <v>4548957.28</v>
      </c>
      <c r="EF80" s="619">
        <v>56640</v>
      </c>
      <c r="EG80" s="619">
        <v>1903369</v>
      </c>
      <c r="EH80" s="619">
        <v>88500</v>
      </c>
      <c r="EI80" s="619">
        <v>2428251.5</v>
      </c>
      <c r="EJ80" s="619">
        <v>2846886.31</v>
      </c>
      <c r="EK80" s="619">
        <v>614941.99</v>
      </c>
      <c r="EL80" s="619">
        <v>366690</v>
      </c>
      <c r="EM80" s="619">
        <v>1467861.12</v>
      </c>
      <c r="EN80" s="619">
        <v>679257.96</v>
      </c>
      <c r="EO80" s="619">
        <v>0</v>
      </c>
      <c r="EP80" s="619">
        <v>2021601</v>
      </c>
      <c r="EQ80" s="619">
        <v>3268482.35</v>
      </c>
      <c r="ER80" s="619">
        <v>1054137.55</v>
      </c>
      <c r="ES80" s="619">
        <v>681956.25</v>
      </c>
      <c r="ET80" s="619">
        <v>603543.02</v>
      </c>
      <c r="EU80" s="619">
        <v>815355.44</v>
      </c>
      <c r="EV80" s="619">
        <v>6276070.25</v>
      </c>
      <c r="EW80" s="619">
        <v>1747688.75</v>
      </c>
      <c r="EX80" s="619">
        <v>16082625.109999999</v>
      </c>
      <c r="EY80" s="619">
        <v>155025</v>
      </c>
      <c r="EZ80" s="619">
        <v>133795</v>
      </c>
      <c r="FA80" s="619">
        <v>7468386.25</v>
      </c>
      <c r="FB80" s="619">
        <v>20000</v>
      </c>
      <c r="FC80" s="619">
        <v>5420471.4199999999</v>
      </c>
      <c r="FD80" s="619">
        <v>654604</v>
      </c>
      <c r="FE80" s="619">
        <v>969128</v>
      </c>
      <c r="FF80" s="619">
        <v>1444501.7</v>
      </c>
      <c r="FG80" s="619">
        <v>929816</v>
      </c>
      <c r="FH80" s="619">
        <v>1053309.95</v>
      </c>
      <c r="FI80" s="619">
        <v>1256104.5</v>
      </c>
      <c r="FK80" s="619">
        <v>436304.84</v>
      </c>
      <c r="FL80" s="619">
        <v>17900</v>
      </c>
      <c r="FM80" s="619">
        <v>642676.4</v>
      </c>
      <c r="FN80" s="619">
        <v>294651.55</v>
      </c>
      <c r="FO80" s="619">
        <v>348840</v>
      </c>
      <c r="FP80" s="619">
        <v>496041</v>
      </c>
      <c r="FQ80" s="619">
        <v>175090</v>
      </c>
      <c r="FR80" s="619">
        <v>1038114.4</v>
      </c>
      <c r="FS80" s="619">
        <v>1506481</v>
      </c>
      <c r="FT80" s="619">
        <v>722793</v>
      </c>
      <c r="FU80" s="619">
        <v>2261908</v>
      </c>
      <c r="FV80" s="619">
        <v>1266076</v>
      </c>
      <c r="FW80" s="619">
        <v>604600</v>
      </c>
      <c r="FX80" s="619">
        <v>2875206.7</v>
      </c>
      <c r="FY80" s="619">
        <v>779935.77</v>
      </c>
      <c r="FZ80" s="619">
        <v>1724225</v>
      </c>
      <c r="GA80" s="619">
        <v>26460</v>
      </c>
      <c r="GB80" s="619">
        <v>1804360.73</v>
      </c>
      <c r="GC80" s="619">
        <v>996964</v>
      </c>
      <c r="GD80" s="619">
        <v>2305423.09</v>
      </c>
      <c r="GE80" s="619">
        <v>625304.73</v>
      </c>
      <c r="GF80" s="619">
        <v>1357575</v>
      </c>
      <c r="GG80" s="619">
        <v>638135</v>
      </c>
      <c r="GH80" s="619">
        <v>8826.65</v>
      </c>
      <c r="GI80" s="619">
        <v>1541524.5</v>
      </c>
      <c r="GJ80" s="619">
        <v>263972.5</v>
      </c>
      <c r="GK80" s="619">
        <v>0</v>
      </c>
      <c r="GL80" s="619">
        <v>816606.65</v>
      </c>
      <c r="GM80" s="619">
        <v>1254600</v>
      </c>
      <c r="GN80" s="619">
        <v>106600.95</v>
      </c>
      <c r="GO80" s="619">
        <v>596815.19999999995</v>
      </c>
      <c r="GP80" s="619">
        <v>275878</v>
      </c>
      <c r="GQ80" s="619">
        <v>211761.9</v>
      </c>
      <c r="GR80" s="619">
        <v>1219494</v>
      </c>
      <c r="GS80" s="619">
        <v>1015436</v>
      </c>
      <c r="GT80" s="619">
        <v>160659</v>
      </c>
      <c r="GU80" s="619">
        <v>3123924.79</v>
      </c>
      <c r="GV80" s="619">
        <v>0</v>
      </c>
      <c r="GW80" s="619">
        <v>359519.75</v>
      </c>
      <c r="GX80" s="619">
        <v>402834</v>
      </c>
      <c r="GY80" s="619">
        <v>156524</v>
      </c>
      <c r="GZ80" s="619">
        <v>111889.69</v>
      </c>
      <c r="HA80" s="619">
        <v>479429.6</v>
      </c>
      <c r="HB80" s="619">
        <v>1186943</v>
      </c>
      <c r="HC80" s="619">
        <v>1090551.6399999999</v>
      </c>
      <c r="HD80" s="619">
        <v>21920795.399999999</v>
      </c>
      <c r="HE80" s="619">
        <v>2965428.4</v>
      </c>
      <c r="HF80" s="619">
        <v>4665436.01</v>
      </c>
      <c r="HG80" s="619">
        <v>5509690.0499999998</v>
      </c>
      <c r="HH80" s="619">
        <v>1584613.2</v>
      </c>
      <c r="HI80" s="619">
        <v>984104.49</v>
      </c>
      <c r="HJ80" s="619">
        <v>65833.929999999993</v>
      </c>
      <c r="HK80" s="619">
        <v>447293.95</v>
      </c>
      <c r="HL80" s="619">
        <v>4176529.6</v>
      </c>
      <c r="HM80" s="619">
        <v>2763876.08</v>
      </c>
      <c r="HN80" s="619">
        <v>8397998.6099999994</v>
      </c>
      <c r="HO80" s="619">
        <v>1506763.2</v>
      </c>
      <c r="HP80" s="619">
        <v>514686</v>
      </c>
      <c r="HQ80" s="619">
        <v>254037.38</v>
      </c>
      <c r="HR80" s="619">
        <v>4735680</v>
      </c>
      <c r="HS80" s="619">
        <v>276309.28999999998</v>
      </c>
      <c r="HT80" s="619">
        <v>99000</v>
      </c>
      <c r="HU80" s="619">
        <v>14375882.199999999</v>
      </c>
      <c r="HV80" s="619">
        <v>2576948.5</v>
      </c>
      <c r="HW80" s="619">
        <v>947580</v>
      </c>
      <c r="HX80" s="619">
        <v>1353193.3</v>
      </c>
      <c r="HY80" s="619">
        <v>248415</v>
      </c>
      <c r="HZ80" s="619">
        <v>1731345</v>
      </c>
      <c r="IA80" s="619">
        <v>2898131.44</v>
      </c>
      <c r="IB80" s="619">
        <v>631884.62</v>
      </c>
      <c r="IC80" s="619">
        <v>2182882.71</v>
      </c>
      <c r="ID80" s="619">
        <v>835443.8</v>
      </c>
      <c r="IE80" s="619">
        <v>979980.57</v>
      </c>
      <c r="IF80" s="619">
        <v>1184113</v>
      </c>
      <c r="IG80" s="619">
        <v>1271326.67</v>
      </c>
      <c r="IH80" s="619">
        <v>682392.2</v>
      </c>
      <c r="II80" s="619">
        <v>1730409.6</v>
      </c>
      <c r="IJ80" s="619">
        <v>1200</v>
      </c>
      <c r="IL80" s="619">
        <v>18289</v>
      </c>
      <c r="IM80" s="619">
        <v>7481175.7300000004</v>
      </c>
      <c r="IN80" s="619">
        <v>18792078</v>
      </c>
      <c r="IO80" s="619">
        <v>409516</v>
      </c>
      <c r="IP80" s="619">
        <v>612160</v>
      </c>
      <c r="IQ80" s="619">
        <v>1019667.75</v>
      </c>
      <c r="IR80" s="619">
        <v>2293818.36</v>
      </c>
      <c r="IS80" s="619">
        <v>2972473.38</v>
      </c>
      <c r="IT80" s="619">
        <v>719876.53</v>
      </c>
      <c r="IU80" s="619">
        <v>21697796.440000001</v>
      </c>
      <c r="IV80" s="619">
        <v>1727176.88</v>
      </c>
      <c r="IW80" s="619">
        <v>797133.54</v>
      </c>
      <c r="IX80" s="619">
        <v>1728264</v>
      </c>
      <c r="IY80" s="619">
        <v>3306155.64</v>
      </c>
      <c r="IZ80" s="619">
        <v>160539.76</v>
      </c>
      <c r="JA80" s="619">
        <v>1726865</v>
      </c>
      <c r="JB80" s="619">
        <v>602994.25</v>
      </c>
      <c r="JC80" s="619">
        <v>589497.85</v>
      </c>
      <c r="JD80" s="619">
        <v>626683.4</v>
      </c>
      <c r="JE80" s="619">
        <v>1644878.5</v>
      </c>
      <c r="JF80" s="619">
        <v>1801114.44</v>
      </c>
      <c r="JG80" s="619">
        <v>88194</v>
      </c>
      <c r="JH80" s="619">
        <v>3079346.82</v>
      </c>
      <c r="JI80" s="619">
        <v>856451</v>
      </c>
      <c r="JJ80" s="619">
        <v>1108190</v>
      </c>
      <c r="JK80" s="619">
        <v>354702.03</v>
      </c>
      <c r="JL80" s="619">
        <v>238343</v>
      </c>
      <c r="JM80" s="619">
        <v>4683997.3499999996</v>
      </c>
      <c r="JN80" s="619">
        <v>369402</v>
      </c>
      <c r="JO80" s="619">
        <v>512859.73</v>
      </c>
      <c r="JP80" s="619">
        <v>5929663.2000000002</v>
      </c>
      <c r="JQ80" s="619">
        <v>3611967</v>
      </c>
      <c r="JR80" s="619">
        <v>2458749.7999999998</v>
      </c>
      <c r="JS80" s="619">
        <v>131863</v>
      </c>
      <c r="JT80" s="619">
        <v>0</v>
      </c>
      <c r="JV80" s="619">
        <v>558325</v>
      </c>
      <c r="JW80" s="619">
        <v>632263.5</v>
      </c>
      <c r="JX80" s="619">
        <v>408495.22</v>
      </c>
      <c r="JY80" s="619">
        <v>65903</v>
      </c>
      <c r="JZ80" s="619">
        <v>4344510</v>
      </c>
      <c r="KA80" s="619">
        <v>486504</v>
      </c>
      <c r="KB80" s="619">
        <v>4250</v>
      </c>
      <c r="KC80" s="619">
        <v>571607.98</v>
      </c>
      <c r="KD80" s="619">
        <v>56745</v>
      </c>
      <c r="KE80" s="619">
        <v>887335</v>
      </c>
      <c r="KF80" s="619">
        <v>718866</v>
      </c>
      <c r="KG80" s="619">
        <v>389806</v>
      </c>
      <c r="KH80" s="619">
        <v>853085</v>
      </c>
      <c r="KI80" s="619">
        <v>861370.5</v>
      </c>
      <c r="KJ80" s="619">
        <v>31517696.07</v>
      </c>
      <c r="KK80" s="619">
        <v>3636768.25</v>
      </c>
      <c r="KL80" s="619">
        <v>1007758.3</v>
      </c>
      <c r="KM80" s="619">
        <v>821235.38</v>
      </c>
      <c r="KN80" s="619">
        <v>226810</v>
      </c>
      <c r="KO80" s="619">
        <v>1409174.7</v>
      </c>
      <c r="KP80" s="619">
        <v>8259877.75</v>
      </c>
      <c r="KQ80" s="619">
        <v>523598.34</v>
      </c>
      <c r="KR80" s="619">
        <v>884875.69</v>
      </c>
      <c r="KS80" s="619">
        <v>10780401.98</v>
      </c>
      <c r="KT80" s="619">
        <v>859261</v>
      </c>
      <c r="KU80" s="619">
        <v>121306.46</v>
      </c>
      <c r="KV80" s="619">
        <v>1560729.7</v>
      </c>
      <c r="KW80" s="619">
        <v>732445.4</v>
      </c>
      <c r="KX80" s="619">
        <v>884361</v>
      </c>
      <c r="KY80" s="619">
        <v>11358472.699999999</v>
      </c>
      <c r="KZ80" s="619">
        <v>765848.8</v>
      </c>
      <c r="LA80" s="619">
        <v>2487280.9</v>
      </c>
      <c r="LB80" s="619">
        <v>111504.9</v>
      </c>
      <c r="LC80" s="619">
        <v>626400</v>
      </c>
      <c r="LD80" s="619">
        <v>1887496.61</v>
      </c>
      <c r="LE80" s="619">
        <v>1960519</v>
      </c>
      <c r="LF80" s="619">
        <v>1246645</v>
      </c>
      <c r="LG80" s="619">
        <v>853899</v>
      </c>
      <c r="LH80" s="619">
        <v>1365233.5</v>
      </c>
      <c r="LI80" s="619">
        <v>0</v>
      </c>
      <c r="LK80" s="619">
        <v>4904</v>
      </c>
      <c r="LL80" s="619">
        <v>4558410.9000000004</v>
      </c>
      <c r="LM80" s="619">
        <v>681199</v>
      </c>
      <c r="LN80" s="619">
        <v>685018.6</v>
      </c>
      <c r="LO80" s="619">
        <v>1514614.06</v>
      </c>
      <c r="LP80" s="619">
        <v>2248249</v>
      </c>
      <c r="LQ80" s="619">
        <v>781459.88</v>
      </c>
      <c r="LR80" s="619">
        <v>1172308.2</v>
      </c>
      <c r="LS80" s="619">
        <v>57204</v>
      </c>
      <c r="LT80" s="619">
        <v>4683993</v>
      </c>
      <c r="LU80" s="619">
        <v>0</v>
      </c>
      <c r="LV80" s="619">
        <v>998792</v>
      </c>
      <c r="LW80" s="619">
        <v>1530495</v>
      </c>
      <c r="LX80" s="619">
        <v>8019019</v>
      </c>
      <c r="LY80" s="619">
        <v>7010462.3499999996</v>
      </c>
      <c r="LZ80" s="619">
        <v>10658887.109999999</v>
      </c>
      <c r="MA80" s="619">
        <v>1616071.9</v>
      </c>
      <c r="MB80" s="619">
        <v>707215.84</v>
      </c>
      <c r="MC80" s="619">
        <v>264451</v>
      </c>
      <c r="MD80" s="619">
        <v>1993133.53</v>
      </c>
      <c r="ME80" s="619">
        <v>1498401</v>
      </c>
      <c r="MF80" s="619">
        <v>10180</v>
      </c>
      <c r="MG80" s="619">
        <v>2577855.2000000002</v>
      </c>
      <c r="MH80" s="619">
        <v>369756.47</v>
      </c>
      <c r="MI80" s="619">
        <v>22896912.379999999</v>
      </c>
      <c r="MJ80" s="619">
        <v>1144507.3299999998</v>
      </c>
      <c r="MK80" s="619">
        <v>72450</v>
      </c>
      <c r="ML80" s="619">
        <v>1683270</v>
      </c>
      <c r="MM80" s="619">
        <v>304551</v>
      </c>
      <c r="MN80" s="619">
        <v>6359011.2000000002</v>
      </c>
      <c r="MO80" s="619">
        <v>2593210</v>
      </c>
      <c r="MP80" s="619">
        <v>662460.68000000005</v>
      </c>
      <c r="MQ80" s="619">
        <v>2748381.4</v>
      </c>
      <c r="MR80" s="619">
        <v>788859</v>
      </c>
      <c r="MS80" s="619">
        <v>635066</v>
      </c>
      <c r="MT80" s="619">
        <v>164491.78</v>
      </c>
      <c r="MU80" s="619">
        <v>11297793</v>
      </c>
      <c r="MV80" s="619">
        <v>3223536</v>
      </c>
      <c r="MW80" s="619">
        <v>413312</v>
      </c>
      <c r="MX80" s="619">
        <v>504082</v>
      </c>
      <c r="MY80" s="619">
        <v>4236935.1900000004</v>
      </c>
      <c r="MZ80" s="619">
        <v>366232.5</v>
      </c>
      <c r="NA80" s="619">
        <v>1343999</v>
      </c>
      <c r="NB80" s="619">
        <v>1104080</v>
      </c>
      <c r="NC80" s="619">
        <v>1641835.9</v>
      </c>
      <c r="ND80" s="619">
        <v>779826.8</v>
      </c>
      <c r="NE80" s="619">
        <v>355842</v>
      </c>
      <c r="NF80" s="619">
        <v>360504.7</v>
      </c>
      <c r="NG80" s="619">
        <v>655967</v>
      </c>
      <c r="NH80" s="619">
        <v>242812</v>
      </c>
      <c r="NI80" s="619">
        <v>1094784.43</v>
      </c>
      <c r="NJ80" s="619">
        <v>717305.34</v>
      </c>
      <c r="NK80" s="619">
        <v>901930</v>
      </c>
      <c r="NL80" s="619">
        <v>4434787</v>
      </c>
      <c r="NM80" s="619">
        <v>5932046.4199999999</v>
      </c>
      <c r="NN80" s="619">
        <v>676819</v>
      </c>
      <c r="NO80" s="619">
        <v>2102104</v>
      </c>
      <c r="NP80" s="619">
        <v>237820</v>
      </c>
      <c r="NQ80" s="619">
        <v>679377</v>
      </c>
      <c r="NR80" s="619">
        <v>2768367.6</v>
      </c>
      <c r="NS80" s="619">
        <v>677210</v>
      </c>
      <c r="NT80" s="619">
        <v>487523.75</v>
      </c>
      <c r="NU80" s="619">
        <v>0</v>
      </c>
      <c r="NV80" s="619">
        <v>59902</v>
      </c>
      <c r="NW80" s="619">
        <v>94459</v>
      </c>
      <c r="NX80" s="619">
        <v>0</v>
      </c>
      <c r="NY80" s="619">
        <v>19750</v>
      </c>
      <c r="NZ80" s="619">
        <v>6724970</v>
      </c>
      <c r="OA80" s="619">
        <v>1364342.23</v>
      </c>
      <c r="OB80" s="619">
        <v>1224969</v>
      </c>
      <c r="OC80" s="619">
        <v>43413</v>
      </c>
      <c r="OD80" s="619">
        <v>905524.91</v>
      </c>
      <c r="OE80" s="619">
        <v>354936.45999999996</v>
      </c>
      <c r="OF80" s="619">
        <v>0</v>
      </c>
      <c r="OG80" s="619">
        <v>3844159.36</v>
      </c>
      <c r="OH80" s="619">
        <v>1625891.8</v>
      </c>
      <c r="OI80" s="619">
        <v>8426493.0099999998</v>
      </c>
      <c r="OJ80" s="619">
        <v>1814147.76</v>
      </c>
      <c r="OK80" s="619">
        <v>2385893.08</v>
      </c>
      <c r="OL80" s="619">
        <v>435856.86</v>
      </c>
      <c r="OM80" s="619">
        <v>875500.72</v>
      </c>
      <c r="ON80" s="619">
        <v>6192436.0700000003</v>
      </c>
      <c r="OO80" s="619">
        <v>6080</v>
      </c>
      <c r="OP80" s="619">
        <v>5519066.1200000001</v>
      </c>
      <c r="OQ80" s="619">
        <v>9154102.9199999999</v>
      </c>
      <c r="OR80" s="619">
        <v>2385856.52</v>
      </c>
      <c r="OS80" s="619">
        <v>2460835.4900000002</v>
      </c>
      <c r="OT80" s="619">
        <v>846655.18</v>
      </c>
      <c r="OU80" s="619">
        <v>61600</v>
      </c>
      <c r="OV80" s="619">
        <v>268820.18</v>
      </c>
      <c r="OW80" s="619">
        <v>468975.5</v>
      </c>
      <c r="OX80" s="619">
        <v>1280841.6000000001</v>
      </c>
      <c r="OY80" s="619">
        <v>1318521.05</v>
      </c>
      <c r="OZ80" s="619">
        <v>3644956.86</v>
      </c>
      <c r="PA80" s="619">
        <v>348913.23</v>
      </c>
      <c r="PB80" s="619">
        <v>244897.9</v>
      </c>
      <c r="PC80" s="619">
        <v>710754</v>
      </c>
      <c r="PD80" s="619">
        <v>16634155.060000001</v>
      </c>
      <c r="PE80" s="619">
        <v>2282714.1</v>
      </c>
      <c r="PF80" s="619">
        <v>5358146.2699999996</v>
      </c>
      <c r="PG80" s="619">
        <v>632771</v>
      </c>
      <c r="PH80" s="619">
        <v>728227.28</v>
      </c>
      <c r="PI80" s="619">
        <v>2053819.78</v>
      </c>
      <c r="PJ80" s="619">
        <v>2492239</v>
      </c>
      <c r="PK80" s="619">
        <v>1671448.8</v>
      </c>
      <c r="PL80" s="619">
        <v>4593663.12</v>
      </c>
      <c r="PM80" s="619">
        <v>4493292.5</v>
      </c>
      <c r="PN80" s="619">
        <v>1279000</v>
      </c>
      <c r="PO80" s="619">
        <v>6138532.7800000003</v>
      </c>
      <c r="PP80" s="619">
        <v>1789401.4</v>
      </c>
      <c r="PQ80" s="619">
        <v>3374674.1</v>
      </c>
      <c r="PR80" s="619">
        <v>424912</v>
      </c>
      <c r="PS80" s="619">
        <v>979512.52</v>
      </c>
      <c r="PT80" s="619">
        <v>1336159</v>
      </c>
      <c r="PU80" s="619">
        <v>625724</v>
      </c>
      <c r="PV80" s="619">
        <v>333490.84000000003</v>
      </c>
      <c r="PW80" s="619">
        <v>1440489.71</v>
      </c>
      <c r="PX80" s="619">
        <v>2796399.72</v>
      </c>
      <c r="PY80" s="619">
        <v>1223869</v>
      </c>
      <c r="PZ80" s="619">
        <v>27461072.350000001</v>
      </c>
      <c r="QA80" s="619">
        <v>5584723.25</v>
      </c>
      <c r="QB80" s="619">
        <v>9867991.8900000006</v>
      </c>
      <c r="QC80" s="619">
        <v>1653744.75</v>
      </c>
      <c r="QD80" s="619">
        <v>7525381.7000000002</v>
      </c>
      <c r="QE80" s="619">
        <v>1621234.5</v>
      </c>
      <c r="QF80" s="619">
        <v>516128.26</v>
      </c>
      <c r="QG80" s="619">
        <v>2888775.28</v>
      </c>
      <c r="QH80" s="619">
        <v>1296056.7</v>
      </c>
      <c r="QI80" s="619">
        <v>2000426.61</v>
      </c>
      <c r="QJ80" s="619">
        <v>5381751.2699999996</v>
      </c>
      <c r="QK80" s="619">
        <v>2682293.5</v>
      </c>
      <c r="QL80" s="619">
        <v>5934580</v>
      </c>
      <c r="QM80" s="619">
        <v>1898333.47</v>
      </c>
      <c r="QN80" s="619">
        <v>2359750.23</v>
      </c>
      <c r="QO80" s="619">
        <v>4994855.07</v>
      </c>
      <c r="QP80" s="619">
        <v>13288425.35</v>
      </c>
      <c r="QQ80" s="619">
        <v>1587702</v>
      </c>
      <c r="QR80" s="619">
        <v>224429.98</v>
      </c>
      <c r="QS80" s="619">
        <v>1827730</v>
      </c>
      <c r="QT80" s="619">
        <v>230811</v>
      </c>
      <c r="QU80" s="619">
        <v>418040.98</v>
      </c>
      <c r="QV80" s="619">
        <v>44041049.899999999</v>
      </c>
      <c r="QW80" s="619">
        <v>796687.5</v>
      </c>
      <c r="QX80" s="619">
        <v>7322364.6100000003</v>
      </c>
      <c r="QY80" s="619">
        <v>2488627.75</v>
      </c>
      <c r="QZ80" s="619">
        <v>910527</v>
      </c>
      <c r="RA80" s="619">
        <v>6642047.0700000003</v>
      </c>
      <c r="RB80" s="619">
        <v>3431708.96</v>
      </c>
      <c r="RC80" s="619">
        <v>1871312.01</v>
      </c>
      <c r="RD80" s="619">
        <v>1897601</v>
      </c>
      <c r="RE80" s="619">
        <v>2959670.75</v>
      </c>
      <c r="RF80" s="619">
        <v>1407888.38</v>
      </c>
      <c r="RG80" s="619">
        <v>92680</v>
      </c>
      <c r="RH80" s="619">
        <v>1575049</v>
      </c>
      <c r="RI80" s="619">
        <v>36769715.469999999</v>
      </c>
      <c r="RJ80" s="619">
        <v>6478450</v>
      </c>
      <c r="RK80" s="619">
        <v>717180</v>
      </c>
      <c r="RL80" s="619">
        <v>1169376</v>
      </c>
      <c r="RM80" s="619">
        <v>2616055.2599999998</v>
      </c>
      <c r="RN80" s="619">
        <v>4762732.33</v>
      </c>
      <c r="RO80" s="619">
        <v>5301230.9000000004</v>
      </c>
      <c r="RP80" s="619">
        <v>1082548</v>
      </c>
      <c r="RQ80" s="619">
        <v>1860930.7</v>
      </c>
      <c r="RR80" s="619">
        <v>2227751.6</v>
      </c>
      <c r="RS80" s="619">
        <v>1923972</v>
      </c>
      <c r="RT80" s="619">
        <v>967318</v>
      </c>
      <c r="RU80" s="619">
        <v>2017850</v>
      </c>
      <c r="RV80" s="619">
        <v>1254195.2</v>
      </c>
      <c r="RW80" s="619">
        <v>522400</v>
      </c>
      <c r="RX80" s="619">
        <v>343972</v>
      </c>
      <c r="RY80" s="619">
        <v>260450</v>
      </c>
      <c r="RZ80" s="619">
        <v>800845</v>
      </c>
      <c r="SA80" s="619">
        <v>996143</v>
      </c>
      <c r="SB80" s="619">
        <v>925476</v>
      </c>
      <c r="SC80" s="619">
        <v>32242534.899999999</v>
      </c>
      <c r="SD80" s="619">
        <v>799989</v>
      </c>
      <c r="SE80" s="619">
        <v>1267239.5</v>
      </c>
      <c r="SF80" s="619">
        <v>495621.4</v>
      </c>
      <c r="SG80" s="619">
        <v>1122184</v>
      </c>
      <c r="SH80" s="619">
        <v>3721200</v>
      </c>
      <c r="SI80" s="619">
        <v>864139.4</v>
      </c>
      <c r="SJ80" s="619">
        <v>1375051.46</v>
      </c>
      <c r="SK80" s="619">
        <v>3749723.5</v>
      </c>
      <c r="SL80" s="619">
        <v>1014095</v>
      </c>
      <c r="SM80" s="619">
        <v>11504611</v>
      </c>
      <c r="SN80" s="619">
        <v>2112567.4</v>
      </c>
      <c r="SO80" s="619">
        <v>7884888.5</v>
      </c>
      <c r="SP80" s="619">
        <v>1411048.25</v>
      </c>
      <c r="SQ80" s="619">
        <v>1644897</v>
      </c>
      <c r="SR80" s="619">
        <v>6462790.25</v>
      </c>
      <c r="SS80" s="619">
        <v>512076.49</v>
      </c>
      <c r="ST80" s="619">
        <v>348544</v>
      </c>
      <c r="SU80" s="619">
        <v>7820</v>
      </c>
      <c r="SV80" s="619">
        <v>157221</v>
      </c>
      <c r="SW80" s="619">
        <v>16993951.170000002</v>
      </c>
      <c r="SX80" s="619">
        <v>276270</v>
      </c>
      <c r="SY80" s="619">
        <v>1114550.44</v>
      </c>
      <c r="SZ80" s="619">
        <v>1388353</v>
      </c>
      <c r="TA80" s="619">
        <v>635582</v>
      </c>
      <c r="TB80" s="619">
        <v>376626</v>
      </c>
      <c r="TC80" s="619">
        <v>2640877</v>
      </c>
      <c r="TD80" s="619">
        <v>9496165.0299999993</v>
      </c>
      <c r="TE80" s="619">
        <v>737191</v>
      </c>
      <c r="TF80" s="619">
        <v>872274</v>
      </c>
      <c r="TG80" s="619">
        <v>3174923</v>
      </c>
      <c r="TH80" s="619">
        <v>2265098.6</v>
      </c>
      <c r="TI80" s="619">
        <v>1351231.6</v>
      </c>
      <c r="TJ80" s="619">
        <v>722529</v>
      </c>
      <c r="TK80" s="619">
        <v>42492523.25</v>
      </c>
      <c r="TL80" s="619">
        <v>89580</v>
      </c>
      <c r="TM80" s="619">
        <v>2169044.5</v>
      </c>
      <c r="TN80" s="619">
        <v>1400903.2</v>
      </c>
      <c r="TO80" s="619">
        <v>1380329.55</v>
      </c>
      <c r="TP80" s="619">
        <v>570765</v>
      </c>
      <c r="TQ80" s="619">
        <v>642728</v>
      </c>
      <c r="TR80" s="619">
        <v>7300350.2999999998</v>
      </c>
      <c r="TS80" s="619">
        <v>954445.88</v>
      </c>
      <c r="TT80" s="619">
        <v>1415776</v>
      </c>
      <c r="TU80" s="619">
        <v>5710524</v>
      </c>
      <c r="TV80" s="619">
        <v>421450</v>
      </c>
      <c r="TW80" s="619">
        <v>1545419.45</v>
      </c>
      <c r="TX80" s="619">
        <v>633659.43999999994</v>
      </c>
      <c r="TY80" s="619">
        <v>2518422.5</v>
      </c>
      <c r="TZ80" s="619">
        <v>111160</v>
      </c>
      <c r="UA80" s="619">
        <v>6185665.6799999997</v>
      </c>
      <c r="UB80" s="619">
        <v>1066799.75</v>
      </c>
      <c r="UC80" s="619">
        <v>11923854</v>
      </c>
      <c r="UD80" s="619">
        <v>3517452.09</v>
      </c>
      <c r="UE80" s="619">
        <v>2770611</v>
      </c>
      <c r="UF80" s="619">
        <v>3609435</v>
      </c>
      <c r="UG80" s="619">
        <v>13801147.800000001</v>
      </c>
      <c r="UH80" s="619">
        <v>503062.5</v>
      </c>
      <c r="UI80" s="619">
        <v>1652596.98</v>
      </c>
      <c r="UJ80" s="619">
        <v>1017546</v>
      </c>
      <c r="UK80" s="619">
        <v>738649</v>
      </c>
      <c r="UL80" s="619">
        <v>9278894.2799999993</v>
      </c>
      <c r="UM80" s="619">
        <v>6832877.8799999999</v>
      </c>
      <c r="UN80" s="619">
        <v>1408481</v>
      </c>
      <c r="UO80" s="619">
        <v>6302160.4000000004</v>
      </c>
      <c r="UP80" s="619">
        <v>1146973.6000000001</v>
      </c>
      <c r="UQ80" s="619">
        <v>5207259.8</v>
      </c>
      <c r="UR80" s="619">
        <v>6847298</v>
      </c>
      <c r="US80" s="619">
        <v>7880606</v>
      </c>
      <c r="UT80" s="619">
        <v>2951467.5</v>
      </c>
      <c r="UU80" s="619">
        <v>4708842.72</v>
      </c>
      <c r="UV80" s="619">
        <v>15665.5</v>
      </c>
      <c r="UW80" s="619">
        <v>2701296.1</v>
      </c>
      <c r="UX80" s="619">
        <v>5035830</v>
      </c>
      <c r="UY80" s="619">
        <v>2026556</v>
      </c>
      <c r="UZ80" s="619">
        <v>2450082.7000000002</v>
      </c>
      <c r="VA80" s="619">
        <v>829787</v>
      </c>
      <c r="VB80" s="619">
        <v>3036362.5</v>
      </c>
      <c r="VC80" s="619">
        <v>7050425</v>
      </c>
      <c r="VD80" s="619">
        <v>4003142</v>
      </c>
      <c r="VE80" s="619">
        <v>990095</v>
      </c>
      <c r="VF80" s="619">
        <v>1033875</v>
      </c>
      <c r="VG80" s="619">
        <v>1696748.22</v>
      </c>
      <c r="VH80" s="619">
        <v>2764300</v>
      </c>
      <c r="VI80" s="619">
        <v>2809062</v>
      </c>
      <c r="VJ80" s="619">
        <v>8207445.7999999998</v>
      </c>
      <c r="VK80" s="619">
        <v>1076548</v>
      </c>
      <c r="VL80" s="619">
        <v>999069.6</v>
      </c>
      <c r="VM80" s="619">
        <v>203284</v>
      </c>
      <c r="VN80" s="619">
        <v>19559985.199999999</v>
      </c>
      <c r="VO80" s="619">
        <v>3564233</v>
      </c>
      <c r="VP80" s="619">
        <v>1538966</v>
      </c>
      <c r="VQ80" s="619">
        <v>366304</v>
      </c>
      <c r="VR80" s="619">
        <v>6312865.1399999997</v>
      </c>
      <c r="VS80" s="619">
        <v>4030701.6</v>
      </c>
      <c r="VT80" s="619">
        <v>3124577.22</v>
      </c>
      <c r="VU80" s="619">
        <v>183700</v>
      </c>
      <c r="VV80" s="619">
        <v>5340540</v>
      </c>
      <c r="VW80" s="619">
        <v>3952254.15</v>
      </c>
      <c r="VX80" s="619">
        <v>2890506.75</v>
      </c>
      <c r="VY80" s="619">
        <v>4205813.29</v>
      </c>
      <c r="VZ80" s="619">
        <v>1393698.12</v>
      </c>
      <c r="WA80" s="619">
        <v>135350</v>
      </c>
      <c r="WB80" s="619">
        <v>1389518</v>
      </c>
      <c r="WC80" s="619">
        <v>180094076.5</v>
      </c>
      <c r="WD80" s="619">
        <v>2023822.09</v>
      </c>
      <c r="WE80" s="619">
        <v>780076.8</v>
      </c>
      <c r="WF80" s="619">
        <v>3084318.25</v>
      </c>
      <c r="WG80" s="619">
        <v>695990</v>
      </c>
      <c r="WH80" s="619">
        <v>1350931.24</v>
      </c>
      <c r="WI80" s="619">
        <v>6825684.5</v>
      </c>
      <c r="WJ80" s="619">
        <v>3142235.5</v>
      </c>
      <c r="WK80" s="619">
        <v>729570</v>
      </c>
      <c r="WL80" s="619">
        <v>2218769.5</v>
      </c>
      <c r="WM80" s="619">
        <v>828434.95</v>
      </c>
      <c r="WN80" s="619">
        <v>7418280</v>
      </c>
      <c r="WO80" s="619">
        <v>1623445</v>
      </c>
      <c r="WP80" s="619">
        <v>4467830.75</v>
      </c>
      <c r="WQ80" s="619">
        <v>1607280.55</v>
      </c>
      <c r="WR80" s="619">
        <v>380176.08</v>
      </c>
      <c r="WS80" s="619">
        <v>9000</v>
      </c>
      <c r="WT80" s="619">
        <v>1557206.77</v>
      </c>
      <c r="WU80" s="619">
        <v>505297</v>
      </c>
      <c r="WV80" s="619">
        <v>3435093.5</v>
      </c>
      <c r="WW80" s="619">
        <v>4120723</v>
      </c>
      <c r="WX80" s="619">
        <v>3262356</v>
      </c>
      <c r="WY80" s="619">
        <v>1598815</v>
      </c>
      <c r="WZ80" s="619">
        <v>1022146.94</v>
      </c>
      <c r="XA80" s="619">
        <v>1778852.01</v>
      </c>
      <c r="XB80" s="619">
        <v>817989.68</v>
      </c>
      <c r="XC80" s="619">
        <v>1231141.3400000001</v>
      </c>
      <c r="XD80" s="619">
        <v>616371.5</v>
      </c>
      <c r="XE80" s="619">
        <v>21389340.699999999</v>
      </c>
      <c r="XF80" s="619">
        <v>2281703.0499999998</v>
      </c>
      <c r="XG80" s="619">
        <v>121968.61</v>
      </c>
      <c r="XH80" s="619">
        <v>158420</v>
      </c>
      <c r="XI80" s="619">
        <v>393980.43</v>
      </c>
      <c r="XJ80" s="619">
        <v>39653106.020000003</v>
      </c>
      <c r="XK80" s="619">
        <v>396921</v>
      </c>
      <c r="XL80" s="619">
        <v>2015786</v>
      </c>
      <c r="XM80" s="619">
        <v>15144921</v>
      </c>
      <c r="XN80" s="619">
        <v>1843879.9</v>
      </c>
      <c r="XO80" s="619">
        <v>3103432</v>
      </c>
      <c r="XP80" s="619">
        <v>2262267.84</v>
      </c>
      <c r="XQ80" s="619">
        <v>679486</v>
      </c>
      <c r="XR80" s="619">
        <v>956245</v>
      </c>
      <c r="XS80" s="619">
        <v>2573053.5</v>
      </c>
      <c r="XT80" s="619">
        <v>1389618</v>
      </c>
      <c r="XU80" s="619">
        <v>267707</v>
      </c>
      <c r="XV80" s="619">
        <v>1985768.8</v>
      </c>
      <c r="XW80" s="619">
        <v>126305</v>
      </c>
      <c r="XX80" s="619">
        <v>133183</v>
      </c>
      <c r="XY80" s="619">
        <v>1613718</v>
      </c>
      <c r="XZ80" s="619">
        <v>573099.80000000005</v>
      </c>
      <c r="YA80" s="619">
        <v>1454911</v>
      </c>
      <c r="YB80" s="619">
        <v>292828</v>
      </c>
      <c r="YC80" s="619">
        <v>59900</v>
      </c>
      <c r="YD80" s="619">
        <v>173950</v>
      </c>
      <c r="YE80" s="619">
        <v>725632.5</v>
      </c>
      <c r="YF80" s="619">
        <v>461944</v>
      </c>
      <c r="YG80" s="619">
        <v>494250</v>
      </c>
      <c r="YH80" s="619">
        <v>1130320</v>
      </c>
      <c r="YI80" s="619">
        <v>1394960.68</v>
      </c>
      <c r="YJ80" s="619">
        <v>852533</v>
      </c>
      <c r="YK80" s="619">
        <v>23171158.719999999</v>
      </c>
      <c r="YL80" s="619">
        <v>1629965.5</v>
      </c>
      <c r="YM80" s="619">
        <v>1956700</v>
      </c>
      <c r="YN80" s="619">
        <v>0</v>
      </c>
      <c r="YO80" s="619">
        <v>2069925</v>
      </c>
      <c r="YP80" s="619">
        <v>11041325</v>
      </c>
      <c r="YQ80" s="619">
        <v>1230638.28</v>
      </c>
      <c r="YR80" s="619">
        <v>377358</v>
      </c>
      <c r="YS80" s="619">
        <v>1866022.2</v>
      </c>
      <c r="YT80" s="619">
        <v>1643818</v>
      </c>
      <c r="YU80" s="619">
        <v>874192.16</v>
      </c>
      <c r="YV80" s="619">
        <v>790920</v>
      </c>
      <c r="YW80" s="619">
        <v>1098826.5</v>
      </c>
      <c r="YX80" s="619">
        <v>10873860.48</v>
      </c>
      <c r="YY80" s="619">
        <v>1561080</v>
      </c>
      <c r="YZ80" s="619">
        <v>269725</v>
      </c>
      <c r="ZA80" s="619">
        <v>1347188.75</v>
      </c>
      <c r="ZB80" s="619">
        <v>905366</v>
      </c>
      <c r="ZC80" s="619">
        <v>251892</v>
      </c>
      <c r="ZD80" s="619">
        <v>1938572</v>
      </c>
      <c r="ZE80" s="619">
        <v>1439536.2</v>
      </c>
      <c r="ZF80" s="619">
        <v>972115</v>
      </c>
      <c r="ZG80" s="619">
        <v>521210</v>
      </c>
      <c r="ZH80" s="619">
        <v>814260</v>
      </c>
      <c r="ZI80" s="619">
        <v>171094</v>
      </c>
      <c r="ZJ80" s="619">
        <v>356540</v>
      </c>
      <c r="ZK80" s="619">
        <v>215405</v>
      </c>
      <c r="ZL80" s="619">
        <v>185682.5</v>
      </c>
      <c r="ZM80" s="619">
        <v>9892477</v>
      </c>
      <c r="ZN80" s="619">
        <v>15426286.52</v>
      </c>
      <c r="ZO80" s="619">
        <v>464602</v>
      </c>
      <c r="ZP80" s="619">
        <v>2559695.2000000002</v>
      </c>
      <c r="ZQ80" s="619">
        <v>6945276.1600000001</v>
      </c>
      <c r="ZR80" s="619">
        <v>2238210.6</v>
      </c>
      <c r="ZS80" s="619">
        <v>518974</v>
      </c>
      <c r="ZT80" s="619">
        <v>386111</v>
      </c>
      <c r="ZU80" s="619">
        <v>3114654.47</v>
      </c>
      <c r="ZV80" s="619">
        <v>463317</v>
      </c>
      <c r="ZW80" s="619">
        <v>4966062.2</v>
      </c>
      <c r="ZX80" s="619">
        <v>185534.5</v>
      </c>
      <c r="ZY80" s="619">
        <v>157830</v>
      </c>
      <c r="ZZ80" s="619">
        <v>665993</v>
      </c>
      <c r="AAA80" s="619">
        <v>201410</v>
      </c>
      <c r="AAB80" s="619">
        <v>132375</v>
      </c>
      <c r="AAC80" s="619">
        <v>210450</v>
      </c>
      <c r="AAD80" s="619">
        <v>474280</v>
      </c>
      <c r="AAE80" s="619">
        <v>163553.95000000001</v>
      </c>
      <c r="AAF80" s="619">
        <v>327471.75</v>
      </c>
      <c r="AAG80" s="619">
        <v>594255.5</v>
      </c>
      <c r="AAH80" s="619">
        <v>215925.21</v>
      </c>
      <c r="AAI80" s="619">
        <v>682929.73</v>
      </c>
      <c r="AAJ80" s="619">
        <v>3491844.8</v>
      </c>
      <c r="AAK80" s="619">
        <v>317607</v>
      </c>
      <c r="AAL80" s="619">
        <v>3630767.5</v>
      </c>
      <c r="AAM80" s="619">
        <v>2365862.5099999998</v>
      </c>
      <c r="AAN80" s="619">
        <v>453247</v>
      </c>
      <c r="AAO80" s="619">
        <v>2470861</v>
      </c>
      <c r="AAP80" s="619">
        <v>336796.6</v>
      </c>
      <c r="AAQ80" s="619">
        <v>86132898.739999995</v>
      </c>
      <c r="AAR80" s="619">
        <v>5295641.2</v>
      </c>
      <c r="AAS80" s="619">
        <v>2473773.2000000002</v>
      </c>
      <c r="AAT80" s="619">
        <v>70509.41</v>
      </c>
      <c r="AAU80" s="619">
        <v>2697907</v>
      </c>
      <c r="AAV80" s="619">
        <v>422716.8</v>
      </c>
      <c r="AAW80" s="619">
        <v>5172076.45</v>
      </c>
      <c r="AAX80" s="619">
        <v>731047.45</v>
      </c>
      <c r="AAY80" s="619">
        <v>15680565.140000001</v>
      </c>
      <c r="AAZ80" s="619">
        <v>4182488.4</v>
      </c>
      <c r="ABA80" s="619">
        <v>4332188</v>
      </c>
      <c r="ABB80" s="619">
        <v>11232889.300000001</v>
      </c>
      <c r="ABC80" s="619">
        <v>2754431.75</v>
      </c>
      <c r="ABD80" s="619">
        <v>436544.2</v>
      </c>
      <c r="ABE80" s="619">
        <v>3562979</v>
      </c>
      <c r="ABF80" s="619">
        <v>1122102.2</v>
      </c>
      <c r="ABG80" s="619">
        <v>770898.4</v>
      </c>
      <c r="ABH80" s="619">
        <v>1139873.3999999999</v>
      </c>
      <c r="ABI80" s="619">
        <v>1021266.42</v>
      </c>
      <c r="ABJ80" s="619">
        <v>9448258.4000000004</v>
      </c>
      <c r="ABK80" s="619">
        <v>7183740.4199999999</v>
      </c>
      <c r="ABL80" s="619">
        <v>3220301.6</v>
      </c>
      <c r="ABM80" s="619">
        <v>576771.5</v>
      </c>
      <c r="ABN80" s="619">
        <v>3733979.8</v>
      </c>
      <c r="ABO80" s="619">
        <v>312225.90000000002</v>
      </c>
      <c r="ABP80" s="619">
        <v>234193.7</v>
      </c>
      <c r="ABQ80" s="619">
        <v>6656909.3099999996</v>
      </c>
      <c r="ABR80" s="619">
        <v>1896511.01</v>
      </c>
      <c r="ABS80" s="619">
        <v>2761620.9</v>
      </c>
      <c r="ABT80" s="619">
        <v>3121979.5</v>
      </c>
      <c r="ABU80" s="619">
        <v>1260511</v>
      </c>
      <c r="ABV80" s="619">
        <v>1789327.1</v>
      </c>
      <c r="ABW80" s="619">
        <v>715445</v>
      </c>
      <c r="ABX80" s="619">
        <v>1457184</v>
      </c>
      <c r="ABY80" s="619">
        <v>138631.99</v>
      </c>
      <c r="ABZ80" s="619">
        <v>16748160</v>
      </c>
      <c r="ACA80" s="619">
        <v>5640365</v>
      </c>
      <c r="ACB80" s="619">
        <v>2333332.73</v>
      </c>
      <c r="ACC80" s="619">
        <v>673793.6</v>
      </c>
      <c r="ACD80" s="619">
        <v>1849091</v>
      </c>
      <c r="ACE80" s="619">
        <v>13560379.57</v>
      </c>
      <c r="ACF80" s="619">
        <v>1560174.47</v>
      </c>
      <c r="ACG80" s="619">
        <v>857872.59</v>
      </c>
      <c r="ACH80" s="619">
        <v>952413.75</v>
      </c>
      <c r="ACI80" s="619">
        <v>2336676.59</v>
      </c>
      <c r="ACJ80" s="619">
        <v>1014650.1</v>
      </c>
      <c r="ACL80" s="619">
        <v>0</v>
      </c>
      <c r="ACM80" s="619">
        <v>5565039.1799999997</v>
      </c>
      <c r="ACN80" s="619">
        <v>2690527</v>
      </c>
      <c r="ACO80" s="619">
        <v>823054</v>
      </c>
      <c r="ACP80" s="619">
        <v>5630500</v>
      </c>
      <c r="ACQ80" s="619">
        <v>2857340.87</v>
      </c>
      <c r="ACR80" s="619">
        <v>7496866.5499999998</v>
      </c>
      <c r="ACS80" s="619">
        <v>431920</v>
      </c>
      <c r="ACT80" s="619">
        <v>6767144.0999999996</v>
      </c>
      <c r="ACU80" s="619">
        <v>4561411.42</v>
      </c>
      <c r="ACV80" s="619">
        <v>7995196.5499999998</v>
      </c>
      <c r="ACW80" s="619">
        <v>4685802.12</v>
      </c>
      <c r="ACX80" s="619">
        <v>9914433.4000000004</v>
      </c>
      <c r="ACY80" s="619">
        <v>3216336</v>
      </c>
      <c r="ACZ80" s="619">
        <v>1277477</v>
      </c>
      <c r="ADA80" s="619">
        <v>3592771.1</v>
      </c>
      <c r="ADB80" s="619">
        <v>3306852.5</v>
      </c>
      <c r="ADC80" s="619">
        <v>2644558</v>
      </c>
      <c r="ADD80" s="619">
        <v>817173.22</v>
      </c>
      <c r="ADE80" s="619">
        <v>4954376.5599999996</v>
      </c>
      <c r="ADF80" s="619">
        <v>4381298.78</v>
      </c>
      <c r="ADG80" s="619">
        <v>1350458.6</v>
      </c>
      <c r="ADH80" s="619">
        <v>9233179.4000000004</v>
      </c>
      <c r="ADI80" s="619">
        <v>742021.25</v>
      </c>
      <c r="ADJ80" s="619">
        <v>153603.18</v>
      </c>
      <c r="ADK80" s="619">
        <v>1221842.79</v>
      </c>
      <c r="ADL80" s="619">
        <v>2187534.7999999998</v>
      </c>
      <c r="ADM80" s="619">
        <v>161699</v>
      </c>
      <c r="ADN80" s="619">
        <v>504394</v>
      </c>
      <c r="ADO80" s="619">
        <v>3132781.61</v>
      </c>
      <c r="ADP80" s="619">
        <v>4286513.95</v>
      </c>
      <c r="ADQ80" s="619">
        <v>32151667.879999999</v>
      </c>
      <c r="ADR80" s="619">
        <v>1443413</v>
      </c>
      <c r="ADS80" s="619">
        <v>530420</v>
      </c>
      <c r="ADT80" s="619">
        <v>727728.36</v>
      </c>
      <c r="ADU80" s="619">
        <v>41131121.240000002</v>
      </c>
      <c r="ADV80" s="619">
        <v>1179940.5</v>
      </c>
      <c r="ADW80" s="619">
        <v>2154652.9900000002</v>
      </c>
      <c r="ADX80" s="619">
        <v>232795</v>
      </c>
      <c r="ADY80" s="619">
        <v>1275050</v>
      </c>
      <c r="ADZ80" s="619">
        <v>941827.51</v>
      </c>
      <c r="AEA80" s="619">
        <v>49591323.119999997</v>
      </c>
      <c r="AEB80" s="619">
        <v>4763139.87</v>
      </c>
      <c r="AEC80" s="619">
        <v>6644599.5</v>
      </c>
      <c r="AED80" s="619">
        <v>3461099.98</v>
      </c>
      <c r="AEE80" s="619">
        <v>756325.75</v>
      </c>
      <c r="AEF80" s="619">
        <v>6947330.1100000003</v>
      </c>
      <c r="AEG80" s="619">
        <v>6496004.8799999999</v>
      </c>
      <c r="AEH80" s="619">
        <v>4675671</v>
      </c>
      <c r="AEI80" s="619">
        <v>1457508.94</v>
      </c>
      <c r="AEJ80" s="619">
        <v>782799.09</v>
      </c>
      <c r="AEK80" s="619">
        <v>4717300.29</v>
      </c>
      <c r="AEL80" s="619">
        <v>6138133.0999999996</v>
      </c>
      <c r="AEM80" s="619">
        <v>927263.3</v>
      </c>
      <c r="AEN80" s="619">
        <v>2571889.2599999998</v>
      </c>
      <c r="AEO80" s="619">
        <v>3859655.12</v>
      </c>
      <c r="AEP80" s="619">
        <v>1550212</v>
      </c>
      <c r="AEQ80" s="619">
        <v>637857.66</v>
      </c>
      <c r="AER80" s="619">
        <v>13782876.5</v>
      </c>
      <c r="AES80" s="619">
        <v>637559.75</v>
      </c>
      <c r="AET80" s="619">
        <v>11146578.5</v>
      </c>
      <c r="AEU80" s="619">
        <v>10111723.58</v>
      </c>
      <c r="AEV80" s="619">
        <v>3752400</v>
      </c>
      <c r="AEW80" s="619">
        <v>828253.62</v>
      </c>
      <c r="AEX80" s="619">
        <v>3116542</v>
      </c>
      <c r="AEY80" s="619">
        <v>1428906.15</v>
      </c>
      <c r="AEZ80" s="619">
        <v>5363806.66</v>
      </c>
      <c r="AFA80" s="619">
        <v>1729882</v>
      </c>
      <c r="AFB80" s="619">
        <v>235690</v>
      </c>
      <c r="AFC80" s="619">
        <v>1856150.37</v>
      </c>
      <c r="AFD80" s="619">
        <v>1476036</v>
      </c>
      <c r="AFE80" s="619">
        <v>5027204.99</v>
      </c>
      <c r="AFF80" s="619">
        <v>1630244.38</v>
      </c>
      <c r="AFG80" s="619">
        <v>7047575</v>
      </c>
      <c r="AFH80" s="619">
        <v>4582116</v>
      </c>
      <c r="AFI80" s="619">
        <v>4564344.8899999997</v>
      </c>
      <c r="AFJ80" s="619">
        <v>2263136</v>
      </c>
      <c r="AFK80" s="619">
        <v>2606859</v>
      </c>
      <c r="AFL80" s="619">
        <v>4088142</v>
      </c>
      <c r="AFM80" s="619">
        <v>1228578</v>
      </c>
      <c r="AFN80" s="619">
        <v>1043200</v>
      </c>
      <c r="AFO80" s="619">
        <v>1305651.5</v>
      </c>
      <c r="AFP80" s="619">
        <v>1351839</v>
      </c>
      <c r="AFQ80" s="619">
        <v>3121778</v>
      </c>
      <c r="AFR80" s="619">
        <v>43991584.829999998</v>
      </c>
      <c r="AFS80" s="619">
        <v>7389133</v>
      </c>
      <c r="AFT80" s="619">
        <v>2129632.5</v>
      </c>
      <c r="AFU80" s="619">
        <v>2126968.71</v>
      </c>
      <c r="AFV80" s="619">
        <v>1937021.66</v>
      </c>
      <c r="AFW80" s="619">
        <v>1554027.2</v>
      </c>
      <c r="AFX80" s="619">
        <v>1696953</v>
      </c>
      <c r="AFY80" s="619">
        <v>4526151.5999999996</v>
      </c>
      <c r="AFZ80" s="619">
        <v>1172617</v>
      </c>
      <c r="AGA80" s="619">
        <v>2369678</v>
      </c>
      <c r="AGB80" s="619">
        <v>4421624.95</v>
      </c>
      <c r="AGC80" s="619">
        <v>1676469.93</v>
      </c>
      <c r="AGD80" s="619">
        <v>2760563.4</v>
      </c>
      <c r="AGE80" s="619">
        <v>582361.19999999995</v>
      </c>
      <c r="AGF80" s="619">
        <v>1578989</v>
      </c>
      <c r="AGG80" s="619">
        <v>222000</v>
      </c>
      <c r="AGH80" s="619">
        <v>1032320.6</v>
      </c>
      <c r="AGI80" s="619">
        <v>698794.91</v>
      </c>
      <c r="AGJ80" s="619">
        <v>131125</v>
      </c>
      <c r="AGK80" s="619">
        <v>298735</v>
      </c>
      <c r="AGL80" s="619">
        <v>1348877.1</v>
      </c>
      <c r="AGM80" s="619">
        <v>381043.95</v>
      </c>
      <c r="AGN80" s="619">
        <v>525042.5</v>
      </c>
      <c r="AGO80" s="619">
        <v>53850.5</v>
      </c>
      <c r="AGP80" s="619">
        <v>887431.69</v>
      </c>
      <c r="AGQ80" s="619">
        <v>1528357</v>
      </c>
      <c r="AGR80" s="619">
        <v>836855.1</v>
      </c>
      <c r="AGS80" s="619">
        <v>0</v>
      </c>
      <c r="AGT80" s="619">
        <v>1295700.57</v>
      </c>
      <c r="AGU80" s="619">
        <v>340540.2</v>
      </c>
      <c r="AGV80" s="619">
        <v>210474</v>
      </c>
      <c r="AGW80" s="619">
        <v>0</v>
      </c>
      <c r="AGY80" s="619">
        <v>3050423</v>
      </c>
      <c r="AGZ80" s="619">
        <v>3131924.44</v>
      </c>
      <c r="AHA80" s="619">
        <v>1663037</v>
      </c>
      <c r="AHB80" s="619">
        <v>490858</v>
      </c>
      <c r="AHC80" s="619">
        <v>806966</v>
      </c>
      <c r="AHD80" s="619">
        <v>600465.68000000005</v>
      </c>
      <c r="AHE80" s="619">
        <v>508158.36</v>
      </c>
      <c r="AHF80" s="619">
        <v>1131142.6100000001</v>
      </c>
      <c r="AHG80" s="619">
        <v>1796206</v>
      </c>
      <c r="AHH80" s="619">
        <v>333688.2</v>
      </c>
      <c r="AHI80" s="619">
        <v>2736911.75</v>
      </c>
      <c r="AHJ80" s="619">
        <v>979511</v>
      </c>
      <c r="AHK80" s="619">
        <v>281001</v>
      </c>
      <c r="AHL80" s="619">
        <v>168663.5</v>
      </c>
      <c r="AHM80" s="619">
        <v>157354.25</v>
      </c>
      <c r="AHN80" s="619">
        <v>3595.2</v>
      </c>
      <c r="AHO80" s="619">
        <v>3426348.55</v>
      </c>
      <c r="AHP80" s="619">
        <v>394454</v>
      </c>
      <c r="AHQ80" s="619">
        <v>937098</v>
      </c>
      <c r="AHR80" s="613">
        <v>2546490.5</v>
      </c>
      <c r="AHS80" s="613">
        <v>546458.5</v>
      </c>
      <c r="AHT80" s="613">
        <v>4141545</v>
      </c>
      <c r="AHU80" s="619">
        <f t="shared" si="956"/>
        <v>2801312298.789999</v>
      </c>
      <c r="AHW80" s="627" t="s">
        <v>6273</v>
      </c>
      <c r="AHX80" s="627" t="s">
        <v>6094</v>
      </c>
      <c r="AHY80" s="627" t="s">
        <v>6095</v>
      </c>
    </row>
    <row r="81" spans="1:909" x14ac:dyDescent="0.8">
      <c r="A81" s="613" t="str">
        <f t="shared" si="957"/>
        <v>ภาระ</v>
      </c>
      <c r="B81" s="618" t="s">
        <v>6096</v>
      </c>
      <c r="C81" s="619" t="s">
        <v>6097</v>
      </c>
      <c r="D81" s="619">
        <v>56308.6</v>
      </c>
      <c r="E81" s="619">
        <v>644284.80000000005</v>
      </c>
      <c r="F81" s="619">
        <v>2697751.59</v>
      </c>
      <c r="G81" s="619">
        <v>288258.40000000002</v>
      </c>
      <c r="H81" s="619">
        <v>1396795.4</v>
      </c>
      <c r="I81" s="619">
        <v>178177.8</v>
      </c>
      <c r="J81" s="619">
        <v>927530.34</v>
      </c>
      <c r="K81" s="619">
        <v>96840</v>
      </c>
      <c r="L81" s="619">
        <v>333829</v>
      </c>
      <c r="M81" s="619">
        <v>416884.25</v>
      </c>
      <c r="N81" s="619">
        <v>2304991.75</v>
      </c>
      <c r="O81" s="619">
        <v>417464</v>
      </c>
      <c r="P81" s="619">
        <v>1010816.6</v>
      </c>
      <c r="Q81" s="619">
        <v>952832.03</v>
      </c>
      <c r="R81" s="619">
        <v>624057.71</v>
      </c>
      <c r="S81" s="619">
        <v>2627927.58</v>
      </c>
      <c r="T81" s="619">
        <v>341706.2</v>
      </c>
      <c r="U81" s="619">
        <v>413432.46</v>
      </c>
      <c r="W81" s="619">
        <v>93655</v>
      </c>
      <c r="X81" s="619">
        <v>1527730.72</v>
      </c>
      <c r="Y81" s="619">
        <v>365771.97</v>
      </c>
      <c r="Z81" s="619">
        <v>169230.5</v>
      </c>
      <c r="AA81" s="619">
        <v>1850407.31</v>
      </c>
      <c r="AB81" s="619">
        <v>176364.04</v>
      </c>
      <c r="AC81" s="619">
        <v>1643922.2</v>
      </c>
      <c r="AD81" s="619">
        <v>2132265.36</v>
      </c>
      <c r="AE81" s="619">
        <v>1661423.54</v>
      </c>
      <c r="AF81" s="619">
        <v>75974.600000000006</v>
      </c>
      <c r="AG81" s="619">
        <v>1852575.2</v>
      </c>
      <c r="AH81" s="619">
        <v>33870</v>
      </c>
      <c r="AI81" s="619">
        <v>2775014.39</v>
      </c>
      <c r="AJ81" s="619">
        <v>2143046.92</v>
      </c>
      <c r="AK81" s="619">
        <v>413992.5</v>
      </c>
      <c r="AL81" s="619">
        <v>94277.99</v>
      </c>
      <c r="AM81" s="619">
        <v>1688706.97</v>
      </c>
      <c r="AN81" s="619">
        <v>517956.25</v>
      </c>
      <c r="AO81" s="619">
        <v>43690.36</v>
      </c>
      <c r="AP81" s="619">
        <v>441278.5</v>
      </c>
      <c r="AQ81" s="619">
        <v>315574.45</v>
      </c>
      <c r="AR81" s="619">
        <v>348910.72</v>
      </c>
      <c r="AS81" s="619">
        <v>103571.74</v>
      </c>
      <c r="AT81" s="619">
        <v>391505.3</v>
      </c>
      <c r="AV81" s="619">
        <v>143321.58000000002</v>
      </c>
      <c r="AW81" s="619">
        <v>278859.3</v>
      </c>
      <c r="AX81" s="619">
        <v>241663</v>
      </c>
      <c r="AY81" s="619">
        <v>427247.62</v>
      </c>
      <c r="AZ81" s="619">
        <v>167565</v>
      </c>
      <c r="BA81" s="619">
        <v>109407</v>
      </c>
      <c r="BB81" s="619">
        <v>180121.7</v>
      </c>
      <c r="BC81" s="619">
        <v>23015.62</v>
      </c>
      <c r="BD81" s="619">
        <v>703662.55</v>
      </c>
      <c r="BE81" s="619">
        <v>194697</v>
      </c>
      <c r="BF81" s="619">
        <v>1183976</v>
      </c>
      <c r="BG81" s="619">
        <v>2146383.2800000003</v>
      </c>
      <c r="BH81" s="619">
        <v>255342</v>
      </c>
      <c r="BI81" s="619">
        <v>332160.70999999996</v>
      </c>
      <c r="BJ81" s="619">
        <v>260633.33999999997</v>
      </c>
      <c r="BK81" s="619">
        <v>1280468.02</v>
      </c>
      <c r="BL81" s="619">
        <v>381434</v>
      </c>
      <c r="BM81" s="619">
        <v>95942</v>
      </c>
      <c r="BN81" s="619">
        <v>650093.81000000006</v>
      </c>
      <c r="BO81" s="619">
        <v>206575.1</v>
      </c>
      <c r="BP81" s="619">
        <v>18834</v>
      </c>
      <c r="BQ81" s="619">
        <v>114598</v>
      </c>
      <c r="BR81" s="619">
        <v>166311.69</v>
      </c>
      <c r="BT81" s="619">
        <v>87752.4</v>
      </c>
      <c r="BU81" s="619">
        <v>412994</v>
      </c>
      <c r="BV81" s="619">
        <v>313575.8</v>
      </c>
      <c r="BW81" s="619">
        <v>381588.2</v>
      </c>
      <c r="BX81" s="619">
        <v>418028.48</v>
      </c>
      <c r="BY81" s="619">
        <v>430020.86</v>
      </c>
      <c r="BZ81" s="619">
        <v>222035.06</v>
      </c>
      <c r="CA81" s="619">
        <v>2679710.2300000004</v>
      </c>
      <c r="CB81" s="619">
        <v>709525.2</v>
      </c>
      <c r="CC81" s="619">
        <v>843314.1</v>
      </c>
      <c r="CD81" s="619">
        <v>895615.25</v>
      </c>
      <c r="CE81" s="619">
        <v>487074.8</v>
      </c>
      <c r="CF81" s="619">
        <v>569229.5</v>
      </c>
      <c r="CG81" s="619">
        <v>159109</v>
      </c>
      <c r="CH81" s="619">
        <v>478286.55</v>
      </c>
      <c r="CI81" s="619">
        <v>156861.70000000001</v>
      </c>
      <c r="CJ81" s="619">
        <v>920435.9</v>
      </c>
      <c r="CK81" s="619">
        <v>1105735.2</v>
      </c>
      <c r="CL81" s="619">
        <v>855954.86</v>
      </c>
      <c r="CM81" s="619">
        <v>288932</v>
      </c>
      <c r="CN81" s="619">
        <v>173261.4</v>
      </c>
      <c r="CO81" s="619">
        <v>441601</v>
      </c>
      <c r="CP81" s="619">
        <v>96022</v>
      </c>
      <c r="CQ81" s="619">
        <v>403484.8</v>
      </c>
      <c r="CR81" s="619">
        <v>516651.25</v>
      </c>
      <c r="CS81" s="619">
        <v>126395.4</v>
      </c>
      <c r="CT81" s="619">
        <v>177858.04</v>
      </c>
      <c r="CU81" s="619">
        <v>1147268</v>
      </c>
      <c r="CV81" s="619">
        <v>69321.5</v>
      </c>
      <c r="CW81" s="619">
        <v>321096</v>
      </c>
      <c r="CX81" s="619">
        <v>1153482.5</v>
      </c>
      <c r="CY81" s="619">
        <v>306063.53000000003</v>
      </c>
      <c r="CZ81" s="619">
        <v>127143.1</v>
      </c>
      <c r="DA81" s="619">
        <v>188303.01</v>
      </c>
      <c r="DB81" s="619">
        <v>246601.4</v>
      </c>
      <c r="DC81" s="619">
        <v>4079175.95</v>
      </c>
      <c r="DD81" s="619">
        <v>7328341.5199999996</v>
      </c>
      <c r="DE81" s="619">
        <v>978811.46</v>
      </c>
      <c r="DF81" s="619">
        <v>392899</v>
      </c>
      <c r="DG81" s="619">
        <v>68005</v>
      </c>
      <c r="DH81" s="619">
        <v>3085880.77</v>
      </c>
      <c r="DI81" s="619">
        <v>105205.43</v>
      </c>
      <c r="DJ81" s="619">
        <v>762980.23</v>
      </c>
      <c r="DK81" s="619">
        <v>178423.11</v>
      </c>
      <c r="DL81" s="619">
        <v>8029817.5800000001</v>
      </c>
      <c r="DM81" s="619">
        <v>1042327.8</v>
      </c>
      <c r="DN81" s="619">
        <v>1331659.74</v>
      </c>
      <c r="DO81" s="619">
        <v>348678.40000000002</v>
      </c>
      <c r="DP81" s="619">
        <v>131240.6</v>
      </c>
      <c r="DQ81" s="619">
        <v>1447161.57</v>
      </c>
      <c r="DR81" s="619">
        <v>1185608.3999999999</v>
      </c>
      <c r="DS81" s="619">
        <v>705769.41</v>
      </c>
      <c r="DT81" s="619">
        <v>962262.37</v>
      </c>
      <c r="DU81" s="619">
        <v>4610325.7</v>
      </c>
      <c r="DV81" s="619">
        <v>56000</v>
      </c>
      <c r="DW81" s="619">
        <v>3851271.57</v>
      </c>
      <c r="DX81" s="619">
        <v>1445952.67</v>
      </c>
      <c r="DY81" s="619">
        <v>1374340.5</v>
      </c>
      <c r="DZ81" s="619">
        <v>1799472.32</v>
      </c>
      <c r="EA81" s="619">
        <v>739637</v>
      </c>
      <c r="EB81" s="619">
        <v>164334</v>
      </c>
      <c r="EC81" s="619">
        <v>445350</v>
      </c>
      <c r="ED81" s="619">
        <v>578344.28999999992</v>
      </c>
      <c r="EE81" s="619">
        <v>1863973</v>
      </c>
      <c r="EF81" s="619">
        <v>1081535.1399999999</v>
      </c>
      <c r="EG81" s="619">
        <v>314816.73</v>
      </c>
      <c r="EH81" s="619">
        <v>5600</v>
      </c>
      <c r="EI81" s="619">
        <v>437798.32</v>
      </c>
      <c r="EJ81" s="619">
        <v>603426.88</v>
      </c>
      <c r="EK81" s="619">
        <v>476059.4</v>
      </c>
      <c r="EL81" s="619">
        <v>1319388.0900000001</v>
      </c>
      <c r="EM81" s="619">
        <v>258543</v>
      </c>
      <c r="EN81" s="619">
        <v>160132</v>
      </c>
      <c r="EO81" s="619">
        <v>253262.11</v>
      </c>
      <c r="EP81" s="619">
        <v>236436</v>
      </c>
      <c r="EQ81" s="619">
        <v>454415.08</v>
      </c>
      <c r="ER81" s="619">
        <v>340651.7</v>
      </c>
      <c r="ES81" s="619">
        <v>1074345</v>
      </c>
      <c r="ET81" s="619">
        <v>34355</v>
      </c>
      <c r="EU81" s="619">
        <v>503302</v>
      </c>
      <c r="EV81" s="619">
        <v>946165.91</v>
      </c>
      <c r="EW81" s="619">
        <v>905553.72</v>
      </c>
      <c r="EX81" s="619">
        <v>6395893.54</v>
      </c>
      <c r="EY81" s="619">
        <v>157161</v>
      </c>
      <c r="EZ81" s="619">
        <v>640378.19999999995</v>
      </c>
      <c r="FA81" s="619">
        <v>1361835.38</v>
      </c>
      <c r="FB81" s="619">
        <v>64910</v>
      </c>
      <c r="FC81" s="619">
        <v>2307709.88</v>
      </c>
      <c r="FD81" s="619">
        <v>730812</v>
      </c>
      <c r="FE81" s="619">
        <v>927713.29</v>
      </c>
      <c r="FF81" s="619">
        <v>490617.3</v>
      </c>
      <c r="FG81" s="619">
        <v>366908.54</v>
      </c>
      <c r="FH81" s="619">
        <v>586396.84</v>
      </c>
      <c r="FI81" s="619">
        <v>259672.2</v>
      </c>
      <c r="FJ81" s="619">
        <v>67490</v>
      </c>
      <c r="FK81" s="619">
        <v>71631.490000000005</v>
      </c>
      <c r="FL81" s="619">
        <v>38103</v>
      </c>
      <c r="FM81" s="619">
        <v>121412</v>
      </c>
      <c r="FN81" s="619">
        <v>1399366.35</v>
      </c>
      <c r="FO81" s="619">
        <v>452549</v>
      </c>
      <c r="FP81" s="619">
        <v>300769.7</v>
      </c>
      <c r="FQ81" s="619">
        <v>31085</v>
      </c>
      <c r="FR81" s="619">
        <v>1038593.51</v>
      </c>
      <c r="FS81" s="619">
        <v>218925</v>
      </c>
      <c r="FT81" s="619">
        <v>566454</v>
      </c>
      <c r="FU81" s="619">
        <v>2384533.0699999998</v>
      </c>
      <c r="FV81" s="619">
        <v>975714.41</v>
      </c>
      <c r="FW81" s="619">
        <v>406559.5</v>
      </c>
      <c r="FX81" s="619">
        <v>2185149.5</v>
      </c>
      <c r="FY81" s="619">
        <v>830221.9</v>
      </c>
      <c r="FZ81" s="619">
        <v>856726.15</v>
      </c>
      <c r="GA81" s="619">
        <v>167844.19</v>
      </c>
      <c r="GB81" s="619">
        <v>219501</v>
      </c>
      <c r="GC81" s="619">
        <v>503479.6</v>
      </c>
      <c r="GD81" s="619">
        <v>455424</v>
      </c>
      <c r="GE81" s="619">
        <v>439281.4</v>
      </c>
      <c r="GF81" s="619">
        <v>533211</v>
      </c>
      <c r="GG81" s="619">
        <v>556128</v>
      </c>
      <c r="GH81" s="619">
        <v>11400</v>
      </c>
      <c r="GI81" s="619">
        <v>1922567.4</v>
      </c>
      <c r="GJ81" s="619">
        <v>138889.54999999999</v>
      </c>
      <c r="GK81" s="619">
        <v>162184.5</v>
      </c>
      <c r="GL81" s="619">
        <v>173087.15</v>
      </c>
      <c r="GM81" s="619">
        <v>1161322.5</v>
      </c>
      <c r="GN81" s="619">
        <v>70330</v>
      </c>
      <c r="GO81" s="619">
        <v>122208.37</v>
      </c>
      <c r="GP81" s="619">
        <v>423302.1</v>
      </c>
      <c r="GQ81" s="619">
        <v>106331.34</v>
      </c>
      <c r="GR81" s="619">
        <v>1116611.1000000001</v>
      </c>
      <c r="GS81" s="619">
        <v>386403.18</v>
      </c>
      <c r="GT81" s="619">
        <v>104498</v>
      </c>
      <c r="GU81" s="619">
        <v>611494.80000000005</v>
      </c>
      <c r="GV81" s="619">
        <v>0</v>
      </c>
      <c r="GW81" s="619">
        <v>117402.5</v>
      </c>
      <c r="GX81" s="619">
        <v>476448.6</v>
      </c>
      <c r="GY81" s="619">
        <v>255405</v>
      </c>
      <c r="GZ81" s="619">
        <v>4384011.2700000005</v>
      </c>
      <c r="HA81" s="619">
        <v>220071.16</v>
      </c>
      <c r="HB81" s="619">
        <v>808325.3</v>
      </c>
      <c r="HC81" s="619">
        <v>310893.74</v>
      </c>
      <c r="HD81" s="619">
        <v>72323.199999999997</v>
      </c>
      <c r="HE81" s="619">
        <v>5940640.3399999999</v>
      </c>
      <c r="HF81" s="619">
        <v>981895.49</v>
      </c>
      <c r="HG81" s="619">
        <v>4040718.91</v>
      </c>
      <c r="HH81" s="619">
        <v>386422.84</v>
      </c>
      <c r="HI81" s="619">
        <v>1861098.8099999998</v>
      </c>
      <c r="HJ81" s="619">
        <v>7225</v>
      </c>
      <c r="HK81" s="619">
        <v>26750</v>
      </c>
      <c r="HL81" s="619">
        <v>3476621.39</v>
      </c>
      <c r="HM81" s="619">
        <v>2443800.33</v>
      </c>
      <c r="HN81" s="619">
        <v>5033398.8</v>
      </c>
      <c r="HO81" s="619">
        <v>1933352.2</v>
      </c>
      <c r="HP81" s="619">
        <v>893680.69</v>
      </c>
      <c r="HQ81" s="619">
        <v>197352.51</v>
      </c>
      <c r="HR81" s="619">
        <v>1720640.4400000002</v>
      </c>
      <c r="HS81" s="619">
        <v>199606.43</v>
      </c>
      <c r="HT81" s="619">
        <v>107428.30009999999</v>
      </c>
      <c r="HU81" s="619">
        <v>256973.98</v>
      </c>
      <c r="HV81" s="619">
        <v>295464</v>
      </c>
      <c r="HW81" s="619">
        <v>311276.39</v>
      </c>
      <c r="HX81" s="619">
        <v>478246.8</v>
      </c>
      <c r="HY81" s="619">
        <v>226591.1</v>
      </c>
      <c r="HZ81" s="619">
        <v>699119.61</v>
      </c>
      <c r="IA81" s="619">
        <v>510896.62</v>
      </c>
      <c r="IB81" s="619">
        <v>309828.8</v>
      </c>
      <c r="IC81" s="619">
        <v>918110.89</v>
      </c>
      <c r="ID81" s="619">
        <v>146492</v>
      </c>
      <c r="IE81" s="619">
        <v>21707.4</v>
      </c>
      <c r="IF81" s="619">
        <v>593899.41</v>
      </c>
      <c r="IG81" s="619">
        <v>460907.51</v>
      </c>
      <c r="IH81" s="619">
        <v>432347.03</v>
      </c>
      <c r="II81" s="619">
        <v>159869.70000000001</v>
      </c>
      <c r="IJ81" s="619">
        <v>9605.6</v>
      </c>
      <c r="IK81" s="619">
        <v>1060</v>
      </c>
      <c r="IL81" s="619">
        <v>83273.84</v>
      </c>
      <c r="IM81" s="619">
        <v>2926155.61</v>
      </c>
      <c r="IN81" s="619">
        <v>2585133.5</v>
      </c>
      <c r="IO81" s="619">
        <v>546163.5</v>
      </c>
      <c r="IP81" s="619">
        <v>115765.9</v>
      </c>
      <c r="IQ81" s="619">
        <v>300150.79000000004</v>
      </c>
      <c r="IR81" s="619">
        <v>277617.39</v>
      </c>
      <c r="IS81" s="619">
        <v>546437.97</v>
      </c>
      <c r="IT81" s="619">
        <v>357256.66</v>
      </c>
      <c r="IU81" s="619">
        <v>12216969.529999997</v>
      </c>
      <c r="IV81" s="619">
        <v>1284004.2999999998</v>
      </c>
      <c r="IW81" s="619">
        <v>0</v>
      </c>
      <c r="IX81" s="619">
        <v>1281071.97</v>
      </c>
      <c r="IY81" s="619">
        <v>1035828.95</v>
      </c>
      <c r="IZ81" s="619">
        <v>90217.27</v>
      </c>
      <c r="JA81" s="619">
        <v>839239.58</v>
      </c>
      <c r="JB81" s="619">
        <v>68639.149999999994</v>
      </c>
      <c r="JC81" s="619">
        <v>283229.74</v>
      </c>
      <c r="JD81" s="619">
        <v>235383.6</v>
      </c>
      <c r="JE81" s="619">
        <v>211582.98</v>
      </c>
      <c r="JG81" s="619">
        <v>269023.86</v>
      </c>
      <c r="JH81" s="619">
        <v>4287601.96</v>
      </c>
      <c r="JI81" s="619">
        <v>385002.41</v>
      </c>
      <c r="JJ81" s="619">
        <v>351370.09</v>
      </c>
      <c r="JK81" s="619">
        <v>296901.2</v>
      </c>
      <c r="JL81" s="619">
        <v>248333.62</v>
      </c>
      <c r="JM81" s="619">
        <v>5107540.76</v>
      </c>
      <c r="JN81" s="619">
        <v>264370.12</v>
      </c>
      <c r="JO81" s="619">
        <v>765575.57</v>
      </c>
      <c r="JP81" s="619">
        <v>1286387.7</v>
      </c>
      <c r="JQ81" s="619">
        <v>279760.81</v>
      </c>
      <c r="JR81" s="619">
        <v>572455.62</v>
      </c>
      <c r="JS81" s="619">
        <v>150339.20000000001</v>
      </c>
      <c r="JT81" s="619">
        <v>381254.28</v>
      </c>
      <c r="JV81" s="619">
        <v>1279315.57</v>
      </c>
      <c r="JW81" s="619">
        <v>47833</v>
      </c>
      <c r="JX81" s="619">
        <v>722399.5</v>
      </c>
      <c r="JY81" s="619">
        <v>206695.55</v>
      </c>
      <c r="JZ81" s="619">
        <v>2017942.6</v>
      </c>
      <c r="KA81" s="619">
        <v>865557.1</v>
      </c>
      <c r="KB81" s="619">
        <v>20450</v>
      </c>
      <c r="KC81" s="619">
        <v>339557.03</v>
      </c>
      <c r="KD81" s="619">
        <v>84010</v>
      </c>
      <c r="KE81" s="619">
        <v>71491</v>
      </c>
      <c r="KF81" s="619">
        <v>235027.87</v>
      </c>
      <c r="KG81" s="619">
        <v>101901.6</v>
      </c>
      <c r="KH81" s="619">
        <v>470339.81</v>
      </c>
      <c r="KI81" s="619">
        <v>614787.91</v>
      </c>
      <c r="KJ81" s="619">
        <v>13358568.830000002</v>
      </c>
      <c r="KK81" s="619">
        <v>1365093.06</v>
      </c>
      <c r="KL81" s="619">
        <v>300220.5</v>
      </c>
      <c r="KM81" s="619">
        <v>797876.97</v>
      </c>
      <c r="KN81" s="619">
        <v>44620</v>
      </c>
      <c r="KO81" s="619">
        <v>123614.99</v>
      </c>
      <c r="KP81" s="619">
        <v>2556256.7000000002</v>
      </c>
      <c r="KQ81" s="619">
        <v>281193.83</v>
      </c>
      <c r="KR81" s="619">
        <v>313473.91999999998</v>
      </c>
      <c r="KS81" s="619">
        <v>6447853.1500000004</v>
      </c>
      <c r="KT81" s="619">
        <v>419302.96</v>
      </c>
      <c r="KU81" s="619">
        <v>162162.79999999999</v>
      </c>
      <c r="KV81" s="619">
        <v>1924478.52</v>
      </c>
      <c r="KW81" s="619">
        <v>717073.7</v>
      </c>
      <c r="KX81" s="619">
        <v>827440.77</v>
      </c>
      <c r="KY81" s="619">
        <v>3383073.28</v>
      </c>
      <c r="KZ81" s="619">
        <v>716755.13</v>
      </c>
      <c r="LA81" s="619">
        <v>4632823.7</v>
      </c>
      <c r="LB81" s="619">
        <v>556395.80000000005</v>
      </c>
      <c r="LC81" s="619">
        <v>258606.71</v>
      </c>
      <c r="LD81" s="619">
        <v>1594519.65</v>
      </c>
      <c r="LE81" s="619">
        <v>1897131.7999999998</v>
      </c>
      <c r="LF81" s="619">
        <v>488372</v>
      </c>
      <c r="LG81" s="619">
        <v>341440.80000000005</v>
      </c>
      <c r="LH81" s="619">
        <v>858599.4</v>
      </c>
      <c r="LI81" s="619">
        <v>491748.7</v>
      </c>
      <c r="LJ81" s="619">
        <v>31060.62</v>
      </c>
      <c r="LK81" s="619">
        <v>67366.05</v>
      </c>
      <c r="LL81" s="619">
        <v>3244018.6</v>
      </c>
      <c r="LM81" s="619">
        <v>707520.77</v>
      </c>
      <c r="LN81" s="619">
        <v>1225903.01</v>
      </c>
      <c r="LO81" s="619">
        <v>1119424.0899999999</v>
      </c>
      <c r="LP81" s="619">
        <v>592828.43000000005</v>
      </c>
      <c r="LQ81" s="619">
        <v>850707.1399999999</v>
      </c>
      <c r="LS81" s="619">
        <v>200893.3</v>
      </c>
      <c r="LT81" s="619">
        <v>825441.69</v>
      </c>
      <c r="LU81" s="619">
        <v>40598</v>
      </c>
      <c r="LV81" s="619">
        <v>790155.31</v>
      </c>
      <c r="LW81" s="619">
        <v>5040419.67</v>
      </c>
      <c r="LX81" s="619">
        <v>1619475.7700000003</v>
      </c>
      <c r="LY81" s="619">
        <v>1810594.85</v>
      </c>
      <c r="LZ81" s="619">
        <v>1653177.53</v>
      </c>
      <c r="MA81" s="619">
        <v>639164.8899999999</v>
      </c>
      <c r="MB81" s="619">
        <v>1117171.6400000001</v>
      </c>
      <c r="MC81" s="619">
        <v>663933.93999999994</v>
      </c>
      <c r="MD81" s="619">
        <v>1160362.6000000001</v>
      </c>
      <c r="ME81" s="619">
        <v>624389.19999999995</v>
      </c>
      <c r="MF81" s="619">
        <v>566006.79</v>
      </c>
      <c r="MG81" s="619">
        <v>2226742.5099999998</v>
      </c>
      <c r="MH81" s="619">
        <v>431495.95</v>
      </c>
      <c r="MI81" s="619">
        <v>2159613.7399999998</v>
      </c>
      <c r="MJ81" s="619">
        <v>965943.9</v>
      </c>
      <c r="MK81" s="619">
        <v>202103</v>
      </c>
      <c r="ML81" s="619">
        <v>288482</v>
      </c>
      <c r="MM81" s="619">
        <v>116382.5</v>
      </c>
      <c r="MN81" s="619">
        <v>750051.87</v>
      </c>
      <c r="MO81" s="619">
        <v>786205.87</v>
      </c>
      <c r="MP81" s="619">
        <v>199997.2</v>
      </c>
      <c r="MQ81" s="619">
        <v>1115021.3799999999</v>
      </c>
      <c r="MR81" s="619">
        <v>431990.5</v>
      </c>
      <c r="MS81" s="619">
        <v>260250.5</v>
      </c>
      <c r="MT81" s="619">
        <v>197052</v>
      </c>
      <c r="MU81" s="619">
        <v>1737764.2</v>
      </c>
      <c r="MV81" s="619">
        <v>725957.93</v>
      </c>
      <c r="MW81" s="619">
        <v>330555.01</v>
      </c>
      <c r="MX81" s="619">
        <v>1892568.99</v>
      </c>
      <c r="MY81" s="619">
        <v>2495287.1700000004</v>
      </c>
      <c r="MZ81" s="619">
        <v>289955.64</v>
      </c>
      <c r="NA81" s="619">
        <v>2095048.75</v>
      </c>
      <c r="NB81" s="619">
        <v>1101520.21</v>
      </c>
      <c r="NC81" s="619">
        <v>1520475.3299999998</v>
      </c>
      <c r="ND81" s="619">
        <v>398700.3</v>
      </c>
      <c r="NE81" s="619">
        <v>60573.8</v>
      </c>
      <c r="NF81" s="619">
        <v>561125.80000000005</v>
      </c>
      <c r="NG81" s="619">
        <v>970497.69</v>
      </c>
      <c r="NH81" s="619">
        <v>742778.93</v>
      </c>
      <c r="NI81" s="619">
        <v>5368464.0999999996</v>
      </c>
      <c r="NJ81" s="619">
        <v>384206.98</v>
      </c>
      <c r="NK81" s="619">
        <v>1939928.87</v>
      </c>
      <c r="NL81" s="619">
        <v>3099121.71</v>
      </c>
      <c r="NM81" s="619">
        <v>2141900.73</v>
      </c>
      <c r="NN81" s="619">
        <v>64066</v>
      </c>
      <c r="NO81" s="619">
        <v>625149.92000000004</v>
      </c>
      <c r="NP81" s="619">
        <v>121155.95</v>
      </c>
      <c r="NQ81" s="619">
        <v>221348.3</v>
      </c>
      <c r="NR81" s="619">
        <v>2526669.17</v>
      </c>
      <c r="NS81" s="619">
        <v>46339</v>
      </c>
      <c r="NT81" s="619">
        <v>1001651.13</v>
      </c>
      <c r="NU81" s="619">
        <v>443635.67000000004</v>
      </c>
      <c r="NV81" s="619">
        <v>244203.4</v>
      </c>
      <c r="NW81" s="619">
        <v>97829</v>
      </c>
      <c r="NX81" s="619">
        <v>40769.9</v>
      </c>
      <c r="NY81" s="619">
        <v>299557.2</v>
      </c>
      <c r="NZ81" s="619">
        <v>2550572.36</v>
      </c>
      <c r="OA81" s="619">
        <v>551714.39</v>
      </c>
      <c r="OB81" s="619">
        <v>166741.75</v>
      </c>
      <c r="OC81" s="619">
        <v>114702.75</v>
      </c>
      <c r="OD81" s="619">
        <v>236282</v>
      </c>
      <c r="OE81" s="619">
        <v>313141.65000000002</v>
      </c>
      <c r="OF81" s="619">
        <v>0</v>
      </c>
      <c r="OG81" s="619">
        <v>11186655.15</v>
      </c>
      <c r="OH81" s="619">
        <v>1301496.1100000001</v>
      </c>
      <c r="OI81" s="619">
        <v>5908304.9799999995</v>
      </c>
      <c r="OJ81" s="619">
        <v>371111.17</v>
      </c>
      <c r="OK81" s="619">
        <v>2029360.23</v>
      </c>
      <c r="OL81" s="619">
        <v>3280408.3300000005</v>
      </c>
      <c r="OM81" s="619">
        <v>250622.52000000002</v>
      </c>
      <c r="ON81" s="619">
        <v>2005526.42</v>
      </c>
      <c r="OO81" s="619">
        <v>722126.23</v>
      </c>
      <c r="OP81" s="619">
        <v>2350925.84</v>
      </c>
      <c r="OQ81" s="619">
        <v>3122468.87</v>
      </c>
      <c r="OR81" s="619">
        <v>2762772.53</v>
      </c>
      <c r="OS81" s="619">
        <v>728987.86</v>
      </c>
      <c r="OT81" s="619">
        <v>321992.71000000002</v>
      </c>
      <c r="OU81" s="619">
        <v>35518.130000000005</v>
      </c>
      <c r="OV81" s="619">
        <v>230836.80000000002</v>
      </c>
      <c r="OW81" s="619">
        <v>1311097</v>
      </c>
      <c r="OX81" s="619">
        <v>379711.85000000003</v>
      </c>
      <c r="OY81" s="619">
        <v>753859.75</v>
      </c>
      <c r="OZ81" s="619">
        <v>3632069.7</v>
      </c>
      <c r="PA81" s="619">
        <v>39864</v>
      </c>
      <c r="PB81" s="619">
        <v>398627.46</v>
      </c>
      <c r="PC81" s="619">
        <v>231325</v>
      </c>
      <c r="PD81" s="619">
        <v>7718794.8099999996</v>
      </c>
      <c r="PE81" s="619">
        <v>273874</v>
      </c>
      <c r="PF81" s="619">
        <v>1220224.29</v>
      </c>
      <c r="PG81" s="619">
        <v>520743.5</v>
      </c>
      <c r="PH81" s="619">
        <v>904723.28</v>
      </c>
      <c r="PI81" s="619">
        <v>613455</v>
      </c>
      <c r="PJ81" s="619">
        <v>676246.6</v>
      </c>
      <c r="PK81" s="619">
        <v>850761.6</v>
      </c>
      <c r="PL81" s="619">
        <v>509785.08</v>
      </c>
      <c r="PM81" s="619">
        <v>470903.14</v>
      </c>
      <c r="PN81" s="619">
        <v>724542</v>
      </c>
      <c r="PO81" s="619">
        <v>1262820.8999999999</v>
      </c>
      <c r="PP81" s="619">
        <v>388759.4</v>
      </c>
      <c r="PQ81" s="619">
        <v>2254385.25</v>
      </c>
      <c r="PR81" s="619">
        <v>749760</v>
      </c>
      <c r="PS81" s="619">
        <v>78239.7</v>
      </c>
      <c r="PT81" s="619">
        <v>684651</v>
      </c>
      <c r="PU81" s="619">
        <v>848061</v>
      </c>
      <c r="PV81" s="619">
        <v>736883.8</v>
      </c>
      <c r="PW81" s="619">
        <v>1112414.46</v>
      </c>
      <c r="PX81" s="619">
        <v>185821.8</v>
      </c>
      <c r="PY81" s="619">
        <v>409889.52</v>
      </c>
      <c r="PZ81" s="619">
        <v>4272857.6900000004</v>
      </c>
      <c r="QA81" s="619">
        <v>1351863.8</v>
      </c>
      <c r="QB81" s="619">
        <v>2664567.3199999998</v>
      </c>
      <c r="QC81" s="619">
        <v>208663.88</v>
      </c>
      <c r="QD81" s="619">
        <v>1842282.71</v>
      </c>
      <c r="QE81" s="619">
        <v>179539.20000000001</v>
      </c>
      <c r="QF81" s="619">
        <v>1762617.18</v>
      </c>
      <c r="QG81" s="619">
        <v>838655</v>
      </c>
      <c r="QH81" s="619">
        <v>956871.44</v>
      </c>
      <c r="QI81" s="619">
        <v>501737.16</v>
      </c>
      <c r="QJ81" s="619">
        <v>1275432.79</v>
      </c>
      <c r="QK81" s="619">
        <v>1219048.1599999999</v>
      </c>
      <c r="QL81" s="619">
        <v>1515381.94</v>
      </c>
      <c r="QM81" s="619">
        <v>217391.25</v>
      </c>
      <c r="QN81" s="619">
        <v>790271.97</v>
      </c>
      <c r="QO81" s="619">
        <v>1596288.51</v>
      </c>
      <c r="QP81" s="619">
        <v>1117606.95</v>
      </c>
      <c r="QQ81" s="619">
        <v>629798</v>
      </c>
      <c r="QR81" s="619">
        <v>112036.7</v>
      </c>
      <c r="QS81" s="619">
        <v>288520.7</v>
      </c>
      <c r="QT81" s="619">
        <v>41100</v>
      </c>
      <c r="QU81" s="619">
        <v>108506.86</v>
      </c>
      <c r="QV81" s="619">
        <v>21167061.880000003</v>
      </c>
      <c r="QW81" s="619">
        <v>1124075.04</v>
      </c>
      <c r="QX81" s="619">
        <v>1098517.29</v>
      </c>
      <c r="QY81" s="619">
        <v>162746.28</v>
      </c>
      <c r="QZ81" s="619">
        <v>574990.53</v>
      </c>
      <c r="RA81" s="619">
        <v>2510500</v>
      </c>
      <c r="RB81" s="619">
        <v>1348074.81</v>
      </c>
      <c r="RC81" s="619">
        <v>3148228.16</v>
      </c>
      <c r="RD81" s="619">
        <v>536570.80000000005</v>
      </c>
      <c r="RE81" s="619">
        <v>279466.59999999998</v>
      </c>
      <c r="RF81" s="619">
        <v>434365</v>
      </c>
      <c r="RG81" s="619">
        <v>0</v>
      </c>
      <c r="RH81" s="619">
        <v>506929</v>
      </c>
      <c r="RI81" s="619">
        <v>11596390.810000001</v>
      </c>
      <c r="RJ81" s="619">
        <v>4382928.8499999996</v>
      </c>
      <c r="RK81" s="619">
        <v>1475399</v>
      </c>
      <c r="RL81" s="619">
        <v>548057.1</v>
      </c>
      <c r="RM81" s="619">
        <v>2075540.13</v>
      </c>
      <c r="RN81" s="619">
        <v>3572780.98</v>
      </c>
      <c r="RO81" s="619">
        <v>1864104.17</v>
      </c>
      <c r="RP81" s="619">
        <v>1102286.58</v>
      </c>
      <c r="RQ81" s="619">
        <v>979789.7</v>
      </c>
      <c r="RR81" s="619">
        <v>2449600</v>
      </c>
      <c r="RS81" s="619">
        <v>3093092.18</v>
      </c>
      <c r="RT81" s="619">
        <v>966833.34</v>
      </c>
      <c r="RU81" s="619">
        <v>990959</v>
      </c>
      <c r="RV81" s="619">
        <v>552726</v>
      </c>
      <c r="RW81" s="619">
        <v>447256</v>
      </c>
      <c r="RX81" s="619">
        <v>331151</v>
      </c>
      <c r="RY81" s="619">
        <v>946726.15</v>
      </c>
      <c r="RZ81" s="619">
        <v>454421.6</v>
      </c>
      <c r="SA81" s="619">
        <v>303958.28000000003</v>
      </c>
      <c r="SB81" s="619">
        <v>144833.62</v>
      </c>
      <c r="SC81" s="619">
        <v>6382700.29</v>
      </c>
      <c r="SD81" s="619">
        <v>436535.2</v>
      </c>
      <c r="SE81" s="619">
        <v>433002.2</v>
      </c>
      <c r="SF81" s="619">
        <v>213756.7</v>
      </c>
      <c r="SG81" s="619">
        <v>264072.28000000003</v>
      </c>
      <c r="SH81" s="619">
        <v>466826.47000000003</v>
      </c>
      <c r="SI81" s="619">
        <v>482943</v>
      </c>
      <c r="SJ81" s="619">
        <v>808124.46</v>
      </c>
      <c r="SK81" s="619">
        <v>879702</v>
      </c>
      <c r="SL81" s="619">
        <v>782891</v>
      </c>
      <c r="SM81" s="619">
        <v>1734612.1</v>
      </c>
      <c r="SN81" s="619">
        <v>121953.48</v>
      </c>
      <c r="SO81" s="619">
        <v>3859944.44</v>
      </c>
      <c r="SP81" s="619">
        <v>688422.9</v>
      </c>
      <c r="SQ81" s="619">
        <v>705829</v>
      </c>
      <c r="SR81" s="619">
        <v>1209339.1000000001</v>
      </c>
      <c r="SS81" s="619">
        <v>494465</v>
      </c>
      <c r="ST81" s="619">
        <v>484778.4</v>
      </c>
      <c r="SU81" s="619">
        <v>508636.44</v>
      </c>
      <c r="SV81" s="619">
        <v>319728</v>
      </c>
      <c r="SW81" s="619">
        <v>11496706.18</v>
      </c>
      <c r="SX81" s="619">
        <v>308917</v>
      </c>
      <c r="SY81" s="619">
        <v>452525</v>
      </c>
      <c r="SZ81" s="619">
        <v>447821.46</v>
      </c>
      <c r="TA81" s="619">
        <v>103966.1</v>
      </c>
      <c r="TB81" s="619">
        <v>315960.90000000002</v>
      </c>
      <c r="TC81" s="619">
        <v>994513.83</v>
      </c>
      <c r="TD81" s="619">
        <v>4666731.3</v>
      </c>
      <c r="TE81" s="619">
        <v>478705.45</v>
      </c>
      <c r="TF81" s="619">
        <v>616220.75</v>
      </c>
      <c r="TG81" s="619">
        <v>1072881.6000000001</v>
      </c>
      <c r="TH81" s="619">
        <v>294371.09999999998</v>
      </c>
      <c r="TI81" s="619">
        <v>827922.56</v>
      </c>
      <c r="TJ81" s="619">
        <v>392098</v>
      </c>
      <c r="TK81" s="619">
        <v>15473306.609999999</v>
      </c>
      <c r="TL81" s="619">
        <v>1464061.1</v>
      </c>
      <c r="TM81" s="619">
        <v>1261400.2</v>
      </c>
      <c r="TN81" s="619">
        <v>2374669.62</v>
      </c>
      <c r="TO81" s="619">
        <v>2069346.72</v>
      </c>
      <c r="TP81" s="619">
        <v>320745</v>
      </c>
      <c r="TQ81" s="619">
        <v>143566.75</v>
      </c>
      <c r="TR81" s="619">
        <v>7116555.25</v>
      </c>
      <c r="TS81" s="619">
        <v>695267.88</v>
      </c>
      <c r="TT81" s="619">
        <v>94168.5</v>
      </c>
      <c r="TU81" s="619">
        <v>907444.16</v>
      </c>
      <c r="TV81" s="619">
        <v>214010</v>
      </c>
      <c r="TW81" s="619">
        <v>577053.9</v>
      </c>
      <c r="TX81" s="619">
        <v>743483.67</v>
      </c>
      <c r="TY81" s="619">
        <v>200294</v>
      </c>
      <c r="TZ81" s="619">
        <v>110765.8</v>
      </c>
      <c r="UA81" s="619">
        <v>2720760.1</v>
      </c>
      <c r="UB81" s="619">
        <v>639484.62</v>
      </c>
      <c r="UC81" s="619">
        <v>935903.1</v>
      </c>
      <c r="UD81" s="619">
        <v>868301.5</v>
      </c>
      <c r="UE81" s="619">
        <v>303937</v>
      </c>
      <c r="UF81" s="619">
        <v>257180.66</v>
      </c>
      <c r="UG81" s="619">
        <v>6365275.1299999999</v>
      </c>
      <c r="UH81" s="619">
        <v>304915.07</v>
      </c>
      <c r="UI81" s="619">
        <v>933481</v>
      </c>
      <c r="UJ81" s="619">
        <v>536810</v>
      </c>
      <c r="UK81" s="619">
        <v>366013</v>
      </c>
      <c r="UL81" s="619">
        <v>7032875.209999999</v>
      </c>
      <c r="UM81" s="619">
        <v>2945758.93</v>
      </c>
      <c r="UN81" s="619">
        <v>672425</v>
      </c>
      <c r="UO81" s="619">
        <v>1644600.9</v>
      </c>
      <c r="UP81" s="619">
        <v>1022342.6</v>
      </c>
      <c r="UQ81" s="619">
        <v>2157297.58</v>
      </c>
      <c r="UR81" s="619">
        <v>16459435.82</v>
      </c>
      <c r="US81" s="619">
        <v>1374640.45</v>
      </c>
      <c r="UT81" s="619">
        <v>1008820</v>
      </c>
      <c r="UU81" s="619">
        <v>3323519.18</v>
      </c>
      <c r="UV81" s="619">
        <v>224839.77</v>
      </c>
      <c r="UW81" s="619">
        <v>345513.82</v>
      </c>
      <c r="UX81" s="619">
        <v>2757502.08</v>
      </c>
      <c r="UY81" s="619">
        <v>270141.05</v>
      </c>
      <c r="UZ81" s="619">
        <v>184359.9</v>
      </c>
      <c r="VA81" s="619">
        <v>490448.4</v>
      </c>
      <c r="VB81" s="619">
        <v>1862694</v>
      </c>
      <c r="VC81" s="619">
        <v>3119370</v>
      </c>
      <c r="VD81" s="619">
        <v>763246.84</v>
      </c>
      <c r="VE81" s="619">
        <v>578298.22</v>
      </c>
      <c r="VF81" s="619">
        <v>797037</v>
      </c>
      <c r="VG81" s="619">
        <v>669375.38</v>
      </c>
      <c r="VH81" s="619">
        <v>298565</v>
      </c>
      <c r="VI81" s="619">
        <v>1011999.94</v>
      </c>
      <c r="VJ81" s="619">
        <v>2615651.23</v>
      </c>
      <c r="VK81" s="619">
        <v>330082</v>
      </c>
      <c r="VL81" s="619">
        <v>338791.87</v>
      </c>
      <c r="VM81" s="619">
        <v>0</v>
      </c>
      <c r="VN81" s="619">
        <v>11756148.069999998</v>
      </c>
      <c r="VO81" s="619">
        <v>1239093.43</v>
      </c>
      <c r="VP81" s="619">
        <v>790936.26</v>
      </c>
      <c r="VQ81" s="619">
        <v>351995</v>
      </c>
      <c r="VR81" s="619">
        <v>890572.7</v>
      </c>
      <c r="VS81" s="619">
        <v>907415.44</v>
      </c>
      <c r="VT81" s="619">
        <v>1167538.9099999999</v>
      </c>
      <c r="VU81" s="619">
        <v>241507.24</v>
      </c>
      <c r="VV81" s="619">
        <v>1307054.29</v>
      </c>
      <c r="VW81" s="619">
        <v>3641909.98</v>
      </c>
      <c r="VY81" s="619">
        <v>3967093.9000000004</v>
      </c>
      <c r="VZ81" s="619">
        <v>3276390.09</v>
      </c>
      <c r="WA81" s="619">
        <v>84098.8</v>
      </c>
      <c r="WB81" s="619">
        <v>353346.99</v>
      </c>
      <c r="WC81" s="619">
        <v>6610365.5499999998</v>
      </c>
      <c r="WD81" s="619">
        <v>1225593.48</v>
      </c>
      <c r="WE81" s="619">
        <v>624488.35</v>
      </c>
      <c r="WF81" s="619">
        <v>60562</v>
      </c>
      <c r="WG81" s="619">
        <v>628929.05000000005</v>
      </c>
      <c r="WH81" s="619">
        <v>1802910.96</v>
      </c>
      <c r="WI81" s="619">
        <v>1487798.88</v>
      </c>
      <c r="WJ81" s="619">
        <v>1361827.95</v>
      </c>
      <c r="WK81" s="619">
        <v>188020.15</v>
      </c>
      <c r="WL81" s="619">
        <v>1082585.45</v>
      </c>
      <c r="WM81" s="619">
        <v>465307.48</v>
      </c>
      <c r="WN81" s="619">
        <v>3231046.7199999997</v>
      </c>
      <c r="WO81" s="619">
        <v>2190</v>
      </c>
      <c r="WP81" s="619">
        <v>1813090.21</v>
      </c>
      <c r="WQ81" s="619">
        <v>1541446.43</v>
      </c>
      <c r="WR81" s="619">
        <v>714716.64</v>
      </c>
      <c r="WS81" s="619">
        <v>559393.54999999993</v>
      </c>
      <c r="WT81" s="619">
        <v>2285432.6800000002</v>
      </c>
      <c r="WU81" s="619">
        <v>145059.91</v>
      </c>
      <c r="WV81" s="619">
        <v>1613247.2699999998</v>
      </c>
      <c r="WW81" s="619">
        <v>5677951.9699999997</v>
      </c>
      <c r="WX81" s="619">
        <v>1342511.71</v>
      </c>
      <c r="WY81" s="619">
        <v>546251.1</v>
      </c>
      <c r="WZ81" s="619">
        <v>1212085.3099999998</v>
      </c>
      <c r="XA81" s="619">
        <v>2551320.4900000002</v>
      </c>
      <c r="XB81" s="619">
        <v>701658.86</v>
      </c>
      <c r="XC81" s="619">
        <v>492992</v>
      </c>
      <c r="XD81" s="619">
        <v>949087.95</v>
      </c>
      <c r="XE81" s="619">
        <v>1573405.1</v>
      </c>
      <c r="XF81" s="619">
        <v>538382.75</v>
      </c>
      <c r="XG81" s="619">
        <v>489364.1</v>
      </c>
      <c r="XH81" s="619">
        <v>537365.30000000005</v>
      </c>
      <c r="XI81" s="619">
        <v>1367915.96</v>
      </c>
      <c r="XJ81" s="619">
        <v>2403873.77</v>
      </c>
      <c r="XK81" s="619">
        <v>1501145.41</v>
      </c>
      <c r="XL81" s="619">
        <v>1154438.1000000001</v>
      </c>
      <c r="XM81" s="619">
        <v>3974027.66</v>
      </c>
      <c r="XN81" s="619">
        <v>461304.78</v>
      </c>
      <c r="XO81" s="619">
        <v>522000.7</v>
      </c>
      <c r="XP81" s="619">
        <v>3212625.81</v>
      </c>
      <c r="XQ81" s="619">
        <v>266988.55</v>
      </c>
      <c r="XR81" s="619">
        <v>823827.15</v>
      </c>
      <c r="XS81" s="619">
        <v>1691715.67</v>
      </c>
      <c r="XT81" s="619">
        <v>1592887.8</v>
      </c>
      <c r="XU81" s="619">
        <v>588117.43000000005</v>
      </c>
      <c r="XV81" s="619">
        <v>1065340.29</v>
      </c>
      <c r="XW81" s="619">
        <v>493894</v>
      </c>
      <c r="XX81" s="619">
        <v>477582</v>
      </c>
      <c r="XY81" s="619">
        <v>1054727.3</v>
      </c>
      <c r="XZ81" s="619">
        <v>447604</v>
      </c>
      <c r="YA81" s="619">
        <v>831911.74</v>
      </c>
      <c r="YB81" s="619">
        <v>234989.8</v>
      </c>
      <c r="YC81" s="619">
        <v>318846.88</v>
      </c>
      <c r="YD81" s="619">
        <v>193820.58</v>
      </c>
      <c r="YE81" s="619">
        <v>499543.1</v>
      </c>
      <c r="YF81" s="619">
        <v>254119</v>
      </c>
      <c r="YG81" s="619">
        <v>126442.6</v>
      </c>
      <c r="YH81" s="619">
        <v>800456.16</v>
      </c>
      <c r="YI81" s="619">
        <v>1453448.1</v>
      </c>
      <c r="YJ81" s="619">
        <v>688175.75</v>
      </c>
      <c r="YK81" s="619">
        <v>547040.42000000004</v>
      </c>
      <c r="YL81" s="619">
        <v>667984.6</v>
      </c>
      <c r="YM81" s="619">
        <v>3323082.94</v>
      </c>
      <c r="YN81" s="619">
        <v>725996</v>
      </c>
      <c r="YO81" s="619">
        <v>1019691</v>
      </c>
      <c r="YP81" s="619">
        <v>4130756.5</v>
      </c>
      <c r="YQ81" s="619">
        <v>1786558</v>
      </c>
      <c r="YR81" s="619">
        <v>522455.4</v>
      </c>
      <c r="YS81" s="619">
        <v>1515544.05</v>
      </c>
      <c r="YT81" s="619">
        <v>951148.37</v>
      </c>
      <c r="YU81" s="619">
        <v>277589.09999999998</v>
      </c>
      <c r="YV81" s="619">
        <v>1306848.48</v>
      </c>
      <c r="YW81" s="619">
        <v>444984.75</v>
      </c>
      <c r="YX81" s="619">
        <v>7980938.0599999996</v>
      </c>
      <c r="YY81" s="619">
        <v>800084.2</v>
      </c>
      <c r="YZ81" s="619">
        <v>195174</v>
      </c>
      <c r="ZA81" s="619">
        <v>565085</v>
      </c>
      <c r="ZB81" s="619">
        <v>642440.32000000007</v>
      </c>
      <c r="ZC81" s="619">
        <v>284538.59999999998</v>
      </c>
      <c r="ZD81" s="619">
        <v>403045.5</v>
      </c>
      <c r="ZE81" s="619">
        <v>1831276.4</v>
      </c>
      <c r="ZF81" s="619">
        <v>117743</v>
      </c>
      <c r="ZG81" s="619">
        <v>654520</v>
      </c>
      <c r="ZH81" s="619">
        <v>440600.5</v>
      </c>
      <c r="ZI81" s="619">
        <v>390359.55</v>
      </c>
      <c r="ZJ81" s="619">
        <v>227630.49</v>
      </c>
      <c r="ZK81" s="619">
        <v>584980.9</v>
      </c>
      <c r="ZL81" s="619">
        <v>282039</v>
      </c>
      <c r="ZM81" s="619">
        <v>4206856.5</v>
      </c>
      <c r="ZN81" s="619">
        <v>19665873.25</v>
      </c>
      <c r="ZO81" s="619">
        <v>305601.8</v>
      </c>
      <c r="ZP81" s="619">
        <v>1259097.73</v>
      </c>
      <c r="ZQ81" s="619">
        <v>4442818.62</v>
      </c>
      <c r="ZR81" s="619">
        <v>1729500.4</v>
      </c>
      <c r="ZS81" s="619">
        <v>576648.79700000002</v>
      </c>
      <c r="ZT81" s="619">
        <v>385547.80000000005</v>
      </c>
      <c r="ZU81" s="619">
        <v>2818883.18</v>
      </c>
      <c r="ZV81" s="619">
        <v>1742360.5699999998</v>
      </c>
      <c r="ZW81" s="619">
        <v>1201184.1000000001</v>
      </c>
      <c r="ZX81" s="619">
        <v>635681.13</v>
      </c>
      <c r="ZY81" s="619">
        <v>772135.3</v>
      </c>
      <c r="ZZ81" s="619">
        <v>697494.5</v>
      </c>
      <c r="AAA81" s="619">
        <v>679708.64</v>
      </c>
      <c r="AAB81" s="619">
        <v>603370</v>
      </c>
      <c r="AAC81" s="619">
        <v>399422.74</v>
      </c>
      <c r="AAD81" s="619">
        <v>716834</v>
      </c>
      <c r="AAE81" s="619">
        <v>527165.16</v>
      </c>
      <c r="AAF81" s="619">
        <v>837454.3</v>
      </c>
      <c r="AAG81" s="619">
        <v>773470.5</v>
      </c>
      <c r="AAH81" s="619">
        <v>292969.5</v>
      </c>
      <c r="AAI81" s="619">
        <v>266112</v>
      </c>
      <c r="AAJ81" s="619">
        <v>2655860.25</v>
      </c>
      <c r="AAK81" s="619">
        <v>328363.59999999998</v>
      </c>
      <c r="AAL81" s="619">
        <v>1048169</v>
      </c>
      <c r="AAM81" s="619">
        <v>468598.2</v>
      </c>
      <c r="AAN81" s="619">
        <v>147606.5</v>
      </c>
      <c r="AAO81" s="619">
        <v>2160826.83</v>
      </c>
      <c r="AAP81" s="619">
        <v>463919</v>
      </c>
      <c r="AAQ81" s="619">
        <v>37206789.899999999</v>
      </c>
      <c r="AAR81" s="619">
        <v>630695.14</v>
      </c>
      <c r="AAS81" s="619">
        <v>1005435.35</v>
      </c>
      <c r="AAT81" s="619">
        <v>2059492.67</v>
      </c>
      <c r="AAU81" s="619">
        <v>421812.47</v>
      </c>
      <c r="AAV81" s="619">
        <v>13130</v>
      </c>
      <c r="AAW81" s="619">
        <v>709172</v>
      </c>
      <c r="AAX81" s="619">
        <v>596326.14</v>
      </c>
      <c r="AAY81" s="619">
        <v>2329562</v>
      </c>
      <c r="AAZ81" s="619">
        <v>459012</v>
      </c>
      <c r="ABA81" s="619">
        <v>691798.4</v>
      </c>
      <c r="ABB81" s="619">
        <v>2725837.35</v>
      </c>
      <c r="ABC81" s="619">
        <v>1695055.24</v>
      </c>
      <c r="ABD81" s="619">
        <v>576068.1</v>
      </c>
      <c r="ABE81" s="619">
        <v>909983.9</v>
      </c>
      <c r="ABF81" s="619">
        <v>362379.6</v>
      </c>
      <c r="ABG81" s="619">
        <v>145941.6</v>
      </c>
      <c r="ABH81" s="619">
        <v>327306.43</v>
      </c>
      <c r="ABI81" s="619">
        <v>522624.24</v>
      </c>
      <c r="ABJ81" s="619">
        <v>2033059.5</v>
      </c>
      <c r="ABK81" s="619">
        <v>2273865.98</v>
      </c>
      <c r="ABL81" s="619">
        <v>647729.4</v>
      </c>
      <c r="ABM81" s="619">
        <v>318467.40000000002</v>
      </c>
      <c r="ABN81" s="619">
        <v>178635</v>
      </c>
      <c r="ABO81" s="619">
        <v>127810</v>
      </c>
      <c r="ABP81" s="619">
        <v>306125</v>
      </c>
      <c r="ABQ81" s="619">
        <v>8501271.6899999995</v>
      </c>
      <c r="ABR81" s="619">
        <v>843082.43</v>
      </c>
      <c r="ABS81" s="619">
        <v>511968</v>
      </c>
      <c r="ABT81" s="619">
        <v>555752.15</v>
      </c>
      <c r="ABU81" s="619">
        <v>893713.1</v>
      </c>
      <c r="ABV81" s="619">
        <v>469760.25</v>
      </c>
      <c r="ABW81" s="619">
        <v>451474.9</v>
      </c>
      <c r="ABX81" s="619">
        <v>996145.42</v>
      </c>
      <c r="ABY81" s="619">
        <v>102810.6</v>
      </c>
      <c r="ABZ81" s="619">
        <v>1160766.47</v>
      </c>
      <c r="ACA81" s="619">
        <v>0</v>
      </c>
      <c r="ACB81" s="619">
        <v>228869.99</v>
      </c>
      <c r="ACC81" s="619">
        <v>366745.83</v>
      </c>
      <c r="ACD81" s="619">
        <v>319900.19</v>
      </c>
      <c r="ACE81" s="619">
        <v>2626614.64</v>
      </c>
      <c r="ACF81" s="619">
        <v>323718.21999999997</v>
      </c>
      <c r="ACG81" s="619">
        <v>104120.5</v>
      </c>
      <c r="ACH81" s="619">
        <v>183814.1</v>
      </c>
      <c r="ACI81" s="619">
        <v>103864.25</v>
      </c>
      <c r="ACJ81" s="619">
        <v>270381.94</v>
      </c>
      <c r="ACK81" s="619">
        <v>13570246.02</v>
      </c>
      <c r="ACL81" s="619">
        <v>347193</v>
      </c>
      <c r="ACM81" s="619">
        <v>1228752.6000000001</v>
      </c>
      <c r="ACN81" s="619">
        <v>517264.42000000004</v>
      </c>
      <c r="ACO81" s="619">
        <v>197075</v>
      </c>
      <c r="ACP81" s="619">
        <v>629614.9</v>
      </c>
      <c r="ACQ81" s="619">
        <v>310696.25</v>
      </c>
      <c r="ACR81" s="619">
        <v>6499837.8799999999</v>
      </c>
      <c r="ACS81" s="619">
        <v>558152.24</v>
      </c>
      <c r="ACT81" s="619">
        <v>997138.6</v>
      </c>
      <c r="ACU81" s="619">
        <v>1022845</v>
      </c>
      <c r="ACV81" s="619">
        <v>425347.6</v>
      </c>
      <c r="ACW81" s="619">
        <v>1294398.8</v>
      </c>
      <c r="ACX81" s="619">
        <v>4473186.8099999996</v>
      </c>
      <c r="ACY81" s="619">
        <v>94452</v>
      </c>
      <c r="ACZ81" s="619">
        <v>378619.14</v>
      </c>
      <c r="ADA81" s="619">
        <v>427283.9</v>
      </c>
      <c r="ADB81" s="619">
        <v>570465.33000000007</v>
      </c>
      <c r="ADC81" s="619">
        <v>345964.5</v>
      </c>
      <c r="ADD81" s="619">
        <v>447709.5</v>
      </c>
      <c r="ADE81" s="619">
        <v>446959.1</v>
      </c>
      <c r="ADF81" s="619">
        <v>226214</v>
      </c>
      <c r="ADG81" s="619">
        <v>72675</v>
      </c>
      <c r="ADH81" s="619">
        <v>2193627.2999999998</v>
      </c>
      <c r="ADI81" s="619">
        <v>584656.63</v>
      </c>
      <c r="ADJ81" s="619">
        <v>0</v>
      </c>
      <c r="ADK81" s="619">
        <v>289428.84999999998</v>
      </c>
      <c r="ADL81" s="619">
        <v>41592.199999999997</v>
      </c>
      <c r="ADM81" s="619">
        <v>151430</v>
      </c>
      <c r="ADN81" s="619">
        <v>285908.7</v>
      </c>
      <c r="ADO81" s="619">
        <v>520011.46</v>
      </c>
      <c r="ADP81" s="619">
        <v>601490.46</v>
      </c>
      <c r="ADQ81" s="619">
        <v>12619704.75</v>
      </c>
      <c r="ADR81" s="619">
        <v>464630.51</v>
      </c>
      <c r="ADS81" s="619">
        <v>908840.4</v>
      </c>
      <c r="ADT81" s="619">
        <v>174412</v>
      </c>
      <c r="ADU81" s="619">
        <v>8757119.8000000007</v>
      </c>
      <c r="ADV81" s="619">
        <v>239147.6</v>
      </c>
      <c r="ADW81" s="619">
        <v>517694.58</v>
      </c>
      <c r="ADX81" s="619">
        <v>895731</v>
      </c>
      <c r="ADY81" s="619">
        <v>237070.7</v>
      </c>
      <c r="ADZ81" s="619">
        <v>1533519.01</v>
      </c>
      <c r="AEA81" s="619">
        <v>19775539.620000001</v>
      </c>
      <c r="AEB81" s="619">
        <v>7517195.79</v>
      </c>
      <c r="AEC81" s="619">
        <v>1627334.1</v>
      </c>
      <c r="AED81" s="619">
        <v>61588.35</v>
      </c>
      <c r="AEE81" s="619">
        <v>1202644.47</v>
      </c>
      <c r="AEF81" s="619">
        <v>907888.57</v>
      </c>
      <c r="AEG81" s="619">
        <v>735794.47</v>
      </c>
      <c r="AEH81" s="619">
        <v>226169</v>
      </c>
      <c r="AEI81" s="619">
        <v>194201.26</v>
      </c>
      <c r="AEJ81" s="619">
        <v>122949</v>
      </c>
      <c r="AEK81" s="619">
        <v>1313633.68</v>
      </c>
      <c r="AEL81" s="619">
        <v>1324144.28</v>
      </c>
      <c r="AEM81" s="619">
        <v>301488.5</v>
      </c>
      <c r="AEN81" s="619">
        <v>950586.2</v>
      </c>
      <c r="AEO81" s="619">
        <v>1733934.5</v>
      </c>
      <c r="AEP81" s="619">
        <v>949541.99</v>
      </c>
      <c r="AEQ81" s="619">
        <v>17480</v>
      </c>
      <c r="AER81" s="619">
        <v>1238670</v>
      </c>
      <c r="AES81" s="619">
        <v>179189</v>
      </c>
      <c r="AET81" s="619">
        <v>718154.4</v>
      </c>
      <c r="AEU81" s="619">
        <v>1937402.83</v>
      </c>
      <c r="AEV81" s="619">
        <v>1036169.35</v>
      </c>
      <c r="AEW81" s="619">
        <v>517568.6</v>
      </c>
      <c r="AEX81" s="619">
        <v>1307020.44</v>
      </c>
      <c r="AEY81" s="619">
        <v>368413</v>
      </c>
      <c r="AEZ81" s="619">
        <v>1338492.7</v>
      </c>
      <c r="AFA81" s="619">
        <v>1100928</v>
      </c>
      <c r="AFB81" s="619">
        <v>765673.15</v>
      </c>
      <c r="AFC81" s="619">
        <v>489482</v>
      </c>
      <c r="AFD81" s="619">
        <v>1296986.3500000001</v>
      </c>
      <c r="AFE81" s="619">
        <v>3565473.6500000004</v>
      </c>
      <c r="AFF81" s="619">
        <v>269830.98</v>
      </c>
      <c r="AFG81" s="619">
        <v>167430</v>
      </c>
      <c r="AFH81" s="619">
        <v>1251551.22</v>
      </c>
      <c r="AFI81" s="619">
        <v>2993220.4</v>
      </c>
      <c r="AFJ81" s="619">
        <v>3623011</v>
      </c>
      <c r="AFK81" s="619">
        <v>1381822.92</v>
      </c>
      <c r="AFL81" s="619">
        <v>884513.8</v>
      </c>
      <c r="AFM81" s="619">
        <v>1253562</v>
      </c>
      <c r="AFN81" s="619">
        <v>17356.8</v>
      </c>
      <c r="AFO81" s="619">
        <v>686195.61</v>
      </c>
      <c r="AFP81" s="619">
        <v>515251.33</v>
      </c>
      <c r="AFQ81" s="619">
        <v>726292.1</v>
      </c>
      <c r="AFR81" s="619">
        <v>9517805.290000001</v>
      </c>
      <c r="AFS81" s="619">
        <v>3866560.4</v>
      </c>
      <c r="AFT81" s="619">
        <v>1443058.1</v>
      </c>
      <c r="AFU81" s="619">
        <v>1597238.4</v>
      </c>
      <c r="AFV81" s="619">
        <v>1049749.82</v>
      </c>
      <c r="AFW81" s="619">
        <v>2209444.9</v>
      </c>
      <c r="AFX81" s="619">
        <v>1448486.6</v>
      </c>
      <c r="AFY81" s="619">
        <v>1777743.7</v>
      </c>
      <c r="AFZ81" s="619">
        <v>562884.97</v>
      </c>
      <c r="AGA81" s="619">
        <v>465929.36</v>
      </c>
      <c r="AGB81" s="619">
        <v>1673116.6500000001</v>
      </c>
      <c r="AGC81" s="619">
        <v>710830.5</v>
      </c>
      <c r="AGD81" s="619">
        <v>721596.97</v>
      </c>
      <c r="AGE81" s="619">
        <v>10200</v>
      </c>
      <c r="AGF81" s="619">
        <v>392158.6</v>
      </c>
      <c r="AGG81" s="619">
        <v>242353.8</v>
      </c>
      <c r="AGH81" s="619">
        <v>930186.06</v>
      </c>
      <c r="AGI81" s="619">
        <v>428130.5</v>
      </c>
      <c r="AGJ81" s="619">
        <v>219037.86</v>
      </c>
      <c r="AGK81" s="619">
        <v>226147.29</v>
      </c>
      <c r="AGL81" s="619">
        <v>704013.5</v>
      </c>
      <c r="AGM81" s="619">
        <v>566895.80000000005</v>
      </c>
      <c r="AGN81" s="619">
        <v>545180.69999999995</v>
      </c>
      <c r="AGO81" s="619">
        <v>5421902.4000000004</v>
      </c>
      <c r="AGP81" s="619">
        <v>816908.48</v>
      </c>
      <c r="AGQ81" s="619">
        <v>477294</v>
      </c>
      <c r="AGR81" s="619">
        <v>203987.96</v>
      </c>
      <c r="AGS81" s="619">
        <v>57096</v>
      </c>
      <c r="AGT81" s="619">
        <v>424388.5</v>
      </c>
      <c r="AGU81" s="619">
        <v>480326.28</v>
      </c>
      <c r="AGV81" s="619">
        <v>626783.82999999996</v>
      </c>
      <c r="AGW81" s="619">
        <v>0</v>
      </c>
      <c r="AGY81" s="619">
        <v>826012.2</v>
      </c>
      <c r="AGZ81" s="619">
        <v>1210902.8899999999</v>
      </c>
      <c r="AHA81" s="619">
        <v>932385</v>
      </c>
      <c r="AHB81" s="619">
        <v>172970</v>
      </c>
      <c r="AHC81" s="619">
        <v>199598</v>
      </c>
      <c r="AHD81" s="619">
        <v>287674.23</v>
      </c>
      <c r="AHE81" s="619">
        <v>110476.9</v>
      </c>
      <c r="AHF81" s="619">
        <v>852882.65</v>
      </c>
      <c r="AHG81" s="619">
        <v>1236470.49</v>
      </c>
      <c r="AHH81" s="619">
        <v>322855.45</v>
      </c>
      <c r="AHI81" s="619">
        <v>73754.289999999994</v>
      </c>
      <c r="AHJ81" s="619">
        <v>357544.61</v>
      </c>
      <c r="AHK81" s="619">
        <v>448453.6</v>
      </c>
      <c r="AHL81" s="619">
        <v>107065.3</v>
      </c>
      <c r="AHM81" s="619">
        <v>448289.1</v>
      </c>
      <c r="AHN81" s="619">
        <v>636702.49</v>
      </c>
      <c r="AHO81" s="619">
        <v>308307.84999999998</v>
      </c>
      <c r="AHP81" s="619">
        <v>1432121.34</v>
      </c>
      <c r="AHQ81" s="619">
        <v>266099.56</v>
      </c>
      <c r="AHR81" s="613">
        <v>370496.54</v>
      </c>
      <c r="AHS81" s="613">
        <v>445897.23</v>
      </c>
      <c r="AHT81" s="613">
        <v>1216394.1000000001</v>
      </c>
      <c r="AHU81" s="619">
        <f t="shared" si="956"/>
        <v>1124301677.0970998</v>
      </c>
      <c r="AHW81" s="627" t="s">
        <v>6273</v>
      </c>
      <c r="AHX81" s="627" t="s">
        <v>6096</v>
      </c>
      <c r="AHY81" s="627" t="s">
        <v>6097</v>
      </c>
    </row>
    <row r="82" spans="1:909" x14ac:dyDescent="0.8">
      <c r="A82" s="613" t="str">
        <f t="shared" si="957"/>
        <v>ภาระ</v>
      </c>
      <c r="B82" s="618" t="s">
        <v>6098</v>
      </c>
      <c r="C82" s="619" t="s">
        <v>6099</v>
      </c>
      <c r="D82" s="619">
        <v>805738</v>
      </c>
      <c r="E82" s="619">
        <v>107219</v>
      </c>
      <c r="F82" s="619">
        <v>1338990.0900000001</v>
      </c>
      <c r="G82" s="619">
        <v>472420.5</v>
      </c>
      <c r="H82" s="619">
        <v>4577000.2699999996</v>
      </c>
      <c r="I82" s="619">
        <v>188331.33</v>
      </c>
      <c r="J82" s="619">
        <v>1832687.11</v>
      </c>
      <c r="K82" s="619">
        <v>424521.48</v>
      </c>
      <c r="L82" s="619">
        <v>992295.5</v>
      </c>
      <c r="M82" s="619">
        <v>3800</v>
      </c>
      <c r="N82" s="619">
        <v>675742.93</v>
      </c>
      <c r="O82" s="619">
        <v>2233778.62</v>
      </c>
      <c r="P82" s="619">
        <v>805424.7</v>
      </c>
      <c r="Q82" s="619">
        <v>879256.09</v>
      </c>
      <c r="R82" s="619">
        <v>453784</v>
      </c>
      <c r="S82" s="619">
        <v>1527030.08</v>
      </c>
      <c r="T82" s="619">
        <v>386687.13</v>
      </c>
      <c r="U82" s="619">
        <v>1038855.38</v>
      </c>
      <c r="W82" s="619">
        <v>18400</v>
      </c>
      <c r="X82" s="619">
        <v>7367753.1299999999</v>
      </c>
      <c r="Y82" s="619">
        <v>360933.55</v>
      </c>
      <c r="Z82" s="619">
        <v>934678.78</v>
      </c>
      <c r="AA82" s="619">
        <v>75706.880000000005</v>
      </c>
      <c r="AB82" s="619">
        <v>492219.02</v>
      </c>
      <c r="AC82" s="619">
        <v>1020147.64</v>
      </c>
      <c r="AD82" s="619">
        <v>7100241.46</v>
      </c>
      <c r="AE82" s="619">
        <v>1957849.62</v>
      </c>
      <c r="AF82" s="619">
        <v>0</v>
      </c>
      <c r="AG82" s="619">
        <v>2051155.52</v>
      </c>
      <c r="AH82" s="619">
        <v>1239061.1499999999</v>
      </c>
      <c r="AI82" s="619">
        <v>4567057.41</v>
      </c>
      <c r="AJ82" s="619">
        <v>5364959.5599999996</v>
      </c>
      <c r="AK82" s="619">
        <v>1250034.6100000001</v>
      </c>
      <c r="AL82" s="619">
        <v>323309.92</v>
      </c>
      <c r="AM82" s="619">
        <v>396511.2</v>
      </c>
      <c r="AN82" s="619">
        <v>38240</v>
      </c>
      <c r="AO82" s="619">
        <v>189377.8</v>
      </c>
      <c r="AP82" s="619">
        <v>452781.42</v>
      </c>
      <c r="AQ82" s="619">
        <v>284796.40000000002</v>
      </c>
      <c r="AR82" s="619">
        <v>253981.22</v>
      </c>
      <c r="AS82" s="619">
        <v>228657.38</v>
      </c>
      <c r="AT82" s="619">
        <v>604736.5</v>
      </c>
      <c r="AW82" s="619">
        <v>300057.38</v>
      </c>
      <c r="AX82" s="619">
        <v>598997.25</v>
      </c>
      <c r="AY82" s="619">
        <v>533462.41999999993</v>
      </c>
      <c r="AZ82" s="619">
        <v>156520.5</v>
      </c>
      <c r="BA82" s="619">
        <v>824731.51</v>
      </c>
      <c r="BB82" s="619">
        <v>215384.7</v>
      </c>
      <c r="BC82" s="619">
        <v>0</v>
      </c>
      <c r="BD82" s="619">
        <v>637124.43999999994</v>
      </c>
      <c r="BE82" s="619">
        <v>26420</v>
      </c>
      <c r="BF82" s="619">
        <v>569046.54</v>
      </c>
      <c r="BG82" s="619">
        <v>4873184.8899999997</v>
      </c>
      <c r="BH82" s="619">
        <v>121955.23</v>
      </c>
      <c r="BI82" s="619">
        <v>68720</v>
      </c>
      <c r="BJ82" s="619">
        <v>644022.24</v>
      </c>
      <c r="BK82" s="619">
        <v>13248747.939999999</v>
      </c>
      <c r="BL82" s="619">
        <v>418188</v>
      </c>
      <c r="BM82" s="619">
        <v>80783.47</v>
      </c>
      <c r="BN82" s="619">
        <v>1207298.6499999999</v>
      </c>
      <c r="BO82" s="619">
        <v>263444.5</v>
      </c>
      <c r="BP82" s="619">
        <v>248290</v>
      </c>
      <c r="BQ82" s="619">
        <v>441875.9</v>
      </c>
      <c r="BR82" s="619">
        <v>573028.13</v>
      </c>
      <c r="BT82" s="619">
        <v>557738.49</v>
      </c>
      <c r="BU82" s="619">
        <v>480128.31</v>
      </c>
      <c r="BV82" s="619">
        <v>218954</v>
      </c>
      <c r="BW82" s="619">
        <v>273357.08999999997</v>
      </c>
      <c r="BX82" s="619">
        <v>1296764.27</v>
      </c>
      <c r="BZ82" s="619">
        <v>383387.25</v>
      </c>
      <c r="CA82" s="619">
        <v>6143013.7499999991</v>
      </c>
      <c r="CB82" s="619">
        <v>718572.05</v>
      </c>
      <c r="CC82" s="619">
        <v>1201824.7</v>
      </c>
      <c r="CD82" s="619">
        <v>774658.87000000011</v>
      </c>
      <c r="CE82" s="619">
        <v>315547</v>
      </c>
      <c r="CF82" s="619">
        <v>466534.2</v>
      </c>
      <c r="CG82" s="619">
        <v>513205.24</v>
      </c>
      <c r="CH82" s="619">
        <v>44267.3</v>
      </c>
      <c r="CI82" s="619">
        <v>757701.05</v>
      </c>
      <c r="CJ82" s="619">
        <v>2524237.4</v>
      </c>
      <c r="CK82" s="619">
        <v>423902.51</v>
      </c>
      <c r="CL82" s="619">
        <v>856042.01</v>
      </c>
      <c r="CM82" s="619">
        <v>841030.34</v>
      </c>
      <c r="CN82" s="619">
        <v>538127.65</v>
      </c>
      <c r="CO82" s="619">
        <v>948314.66</v>
      </c>
      <c r="CP82" s="619">
        <v>602029</v>
      </c>
      <c r="CQ82" s="619">
        <v>783281.18</v>
      </c>
      <c r="CR82" s="619">
        <v>1201031.77</v>
      </c>
      <c r="CS82" s="619">
        <v>376033</v>
      </c>
      <c r="CT82" s="619">
        <v>598097.72</v>
      </c>
      <c r="CU82" s="619">
        <v>3479308.7</v>
      </c>
      <c r="CV82" s="619">
        <v>126609.75</v>
      </c>
      <c r="CW82" s="619">
        <v>279983.65999999997</v>
      </c>
      <c r="CX82" s="619">
        <v>497186.51</v>
      </c>
      <c r="CY82" s="619">
        <v>338068.74</v>
      </c>
      <c r="CZ82" s="619">
        <v>528318</v>
      </c>
      <c r="DA82" s="619">
        <v>181307</v>
      </c>
      <c r="DB82" s="619">
        <v>648726.65</v>
      </c>
      <c r="DC82" s="619">
        <v>5070214.21</v>
      </c>
      <c r="DD82" s="619">
        <v>6612143.29</v>
      </c>
      <c r="DE82" s="619">
        <v>2925848.44</v>
      </c>
      <c r="DF82" s="619">
        <v>364058.22</v>
      </c>
      <c r="DG82" s="619">
        <v>24250</v>
      </c>
      <c r="DH82" s="619">
        <v>565666</v>
      </c>
      <c r="DI82" s="619">
        <v>213329</v>
      </c>
      <c r="DJ82" s="619">
        <v>7596000</v>
      </c>
      <c r="DK82" s="619">
        <v>867309.4</v>
      </c>
      <c r="DL82" s="619">
        <v>27395822.210000001</v>
      </c>
      <c r="DM82" s="619">
        <v>1672208.31</v>
      </c>
      <c r="DN82" s="619">
        <v>1973941.34</v>
      </c>
      <c r="DO82" s="619">
        <v>633376.71</v>
      </c>
      <c r="DP82" s="619">
        <v>150000</v>
      </c>
      <c r="DQ82" s="619">
        <v>690114.95</v>
      </c>
      <c r="DR82" s="619">
        <v>2007521.49</v>
      </c>
      <c r="DS82" s="619">
        <v>1949687.91</v>
      </c>
      <c r="DT82" s="619">
        <v>2094822.18</v>
      </c>
      <c r="DU82" s="619">
        <v>14396787.629999999</v>
      </c>
      <c r="DV82" s="619">
        <v>312866</v>
      </c>
      <c r="DW82" s="619">
        <v>2059846.26</v>
      </c>
      <c r="DX82" s="619">
        <v>3437121.65</v>
      </c>
      <c r="DY82" s="619">
        <v>615090.26</v>
      </c>
      <c r="DZ82" s="619">
        <v>982907.72</v>
      </c>
      <c r="EA82" s="619">
        <v>1288312.23</v>
      </c>
      <c r="EB82" s="619">
        <v>158946.72</v>
      </c>
      <c r="EC82" s="619">
        <v>1039145.64</v>
      </c>
      <c r="ED82" s="619">
        <v>1175002</v>
      </c>
      <c r="EE82" s="619">
        <v>1023569.8300000001</v>
      </c>
      <c r="EF82" s="619">
        <v>6240932.0899999999</v>
      </c>
      <c r="EG82" s="619">
        <v>1523415.38</v>
      </c>
      <c r="EH82" s="619">
        <v>223400</v>
      </c>
      <c r="EI82" s="619">
        <v>1114198.52</v>
      </c>
      <c r="EJ82" s="619">
        <v>2173374.89</v>
      </c>
      <c r="EK82" s="619">
        <v>830367.71</v>
      </c>
      <c r="EL82" s="619">
        <v>1117331.32</v>
      </c>
      <c r="EM82" s="619">
        <v>250433.3</v>
      </c>
      <c r="EN82" s="619">
        <v>412976.95</v>
      </c>
      <c r="EO82" s="619">
        <v>1365296.19</v>
      </c>
      <c r="EP82" s="619">
        <v>315247.90999999997</v>
      </c>
      <c r="EQ82" s="619">
        <v>1802566.31</v>
      </c>
      <c r="ER82" s="619">
        <v>1437576.81</v>
      </c>
      <c r="ES82" s="619">
        <v>687291.99</v>
      </c>
      <c r="ET82" s="619">
        <v>111730</v>
      </c>
      <c r="EU82" s="619">
        <v>366859.85</v>
      </c>
      <c r="EV82" s="619">
        <v>531902.86</v>
      </c>
      <c r="EW82" s="619">
        <v>1158829.8700000001</v>
      </c>
      <c r="EX82" s="619">
        <v>891991.01</v>
      </c>
      <c r="EY82" s="619">
        <v>77931.75</v>
      </c>
      <c r="EZ82" s="619">
        <v>290070.59000000003</v>
      </c>
      <c r="FA82" s="619">
        <v>1269707.32</v>
      </c>
      <c r="FB82" s="619">
        <v>224194.4</v>
      </c>
      <c r="FC82" s="619">
        <v>616873.75</v>
      </c>
      <c r="FD82" s="619">
        <v>369421.98</v>
      </c>
      <c r="FE82" s="619">
        <v>1120344.0900000001</v>
      </c>
      <c r="FF82" s="619">
        <v>225182.67</v>
      </c>
      <c r="FG82" s="619">
        <v>520490.4</v>
      </c>
      <c r="FH82" s="619">
        <v>242691.68</v>
      </c>
      <c r="FI82" s="619">
        <v>374667.47</v>
      </c>
      <c r="FJ82" s="619">
        <v>41300</v>
      </c>
      <c r="FK82" s="619">
        <v>40222.339999999997</v>
      </c>
      <c r="FL82" s="619">
        <v>636654.9</v>
      </c>
      <c r="FM82" s="619">
        <v>293889.71999999997</v>
      </c>
      <c r="FN82" s="619">
        <v>3162354.43</v>
      </c>
      <c r="FO82" s="619">
        <v>1916123.2</v>
      </c>
      <c r="FP82" s="619">
        <v>191948.08</v>
      </c>
      <c r="FQ82" s="619">
        <v>10872</v>
      </c>
      <c r="FR82" s="619">
        <v>5067731</v>
      </c>
      <c r="FS82" s="619">
        <v>1912263.34</v>
      </c>
      <c r="FT82" s="619">
        <v>454258.96</v>
      </c>
      <c r="FU82" s="619">
        <v>659237.37</v>
      </c>
      <c r="FV82" s="619">
        <v>668862.94999999995</v>
      </c>
      <c r="FW82" s="619">
        <v>1726302.8</v>
      </c>
      <c r="FX82" s="619">
        <v>2100499.36</v>
      </c>
      <c r="FY82" s="619">
        <v>508778.05</v>
      </c>
      <c r="FZ82" s="619">
        <v>330859.32</v>
      </c>
      <c r="GA82" s="619">
        <v>597151.80000000005</v>
      </c>
      <c r="GB82" s="619">
        <v>261816.32000000001</v>
      </c>
      <c r="GC82" s="619">
        <v>305920.27</v>
      </c>
      <c r="GD82" s="619">
        <v>391441.05</v>
      </c>
      <c r="GE82" s="619">
        <v>293293.40999999997</v>
      </c>
      <c r="GF82" s="619">
        <v>391135.52</v>
      </c>
      <c r="GG82" s="619">
        <v>1001007.9</v>
      </c>
      <c r="GH82" s="619">
        <v>37324.18</v>
      </c>
      <c r="GI82" s="619">
        <v>2250035.06</v>
      </c>
      <c r="GJ82" s="619">
        <v>1417206.04</v>
      </c>
      <c r="GK82" s="619">
        <v>41096</v>
      </c>
      <c r="GL82" s="619">
        <v>183463.6</v>
      </c>
      <c r="GM82" s="619">
        <v>477096.79</v>
      </c>
      <c r="GN82" s="619">
        <v>265978.27</v>
      </c>
      <c r="GO82" s="619">
        <v>467005.54</v>
      </c>
      <c r="GP82" s="619">
        <v>102248.21</v>
      </c>
      <c r="GQ82" s="619">
        <v>711520.58</v>
      </c>
      <c r="GR82" s="619">
        <v>6442657.8799999999</v>
      </c>
      <c r="GS82" s="619">
        <v>189603.45</v>
      </c>
      <c r="GT82" s="619">
        <v>190780.9</v>
      </c>
      <c r="GU82" s="619">
        <v>1449122.31</v>
      </c>
      <c r="GV82" s="619">
        <v>0</v>
      </c>
      <c r="GW82" s="619">
        <v>303927.5</v>
      </c>
      <c r="GX82" s="619">
        <v>327978.45</v>
      </c>
      <c r="GY82" s="619">
        <v>941217.07</v>
      </c>
      <c r="GZ82" s="619">
        <v>5515299.6899999995</v>
      </c>
      <c r="HA82" s="619">
        <v>645001.55000000005</v>
      </c>
      <c r="HB82" s="619">
        <v>613465.38</v>
      </c>
      <c r="HC82" s="619">
        <v>586003.85</v>
      </c>
      <c r="HD82" s="619">
        <v>2755098.32</v>
      </c>
      <c r="HE82" s="619">
        <v>49717816.560000002</v>
      </c>
      <c r="HF82" s="619">
        <v>3192234.01</v>
      </c>
      <c r="HG82" s="619">
        <v>1967973.17</v>
      </c>
      <c r="HH82" s="619">
        <v>1707352.2699999998</v>
      </c>
      <c r="HI82" s="619">
        <v>1982161.8800000001</v>
      </c>
      <c r="HJ82" s="619">
        <v>73307</v>
      </c>
      <c r="HK82" s="619">
        <v>503837.17</v>
      </c>
      <c r="HL82" s="619">
        <v>7425087</v>
      </c>
      <c r="HM82" s="619">
        <v>380868</v>
      </c>
      <c r="HN82" s="619">
        <v>6426459.5300000003</v>
      </c>
      <c r="HO82" s="619">
        <v>2887284.83</v>
      </c>
      <c r="HP82" s="619">
        <v>3111374.91</v>
      </c>
      <c r="HQ82" s="619">
        <v>244550.65</v>
      </c>
      <c r="HR82" s="619">
        <v>2361019.6</v>
      </c>
      <c r="HS82" s="619">
        <v>1710732.92</v>
      </c>
      <c r="HT82" s="619">
        <v>295568.5</v>
      </c>
      <c r="HU82" s="619">
        <v>301677</v>
      </c>
      <c r="HV82" s="619">
        <v>139974</v>
      </c>
      <c r="HW82" s="619">
        <v>86703.15</v>
      </c>
      <c r="HX82" s="619">
        <v>1086835.19</v>
      </c>
      <c r="HY82" s="619">
        <v>243522.1</v>
      </c>
      <c r="HZ82" s="619">
        <v>449466.97</v>
      </c>
      <c r="IA82" s="619">
        <v>578764.46</v>
      </c>
      <c r="IB82" s="619">
        <v>722608.12</v>
      </c>
      <c r="IC82" s="619">
        <v>483778.64</v>
      </c>
      <c r="ID82" s="619">
        <v>51973.63</v>
      </c>
      <c r="IE82" s="619">
        <v>2959002.15</v>
      </c>
      <c r="IF82" s="619">
        <v>218466.85</v>
      </c>
      <c r="IG82" s="619">
        <v>384166.87</v>
      </c>
      <c r="IH82" s="619">
        <v>95006.61</v>
      </c>
      <c r="II82" s="619">
        <v>720619.27</v>
      </c>
      <c r="IJ82" s="619">
        <v>57316.51</v>
      </c>
      <c r="IK82" s="619">
        <v>66657</v>
      </c>
      <c r="IL82" s="619">
        <v>192152.4</v>
      </c>
      <c r="IM82" s="619">
        <v>1505500.84</v>
      </c>
      <c r="IN82" s="619">
        <v>1126675.02</v>
      </c>
      <c r="IO82" s="619">
        <v>1249873.33</v>
      </c>
      <c r="IP82" s="619">
        <v>57952.520000000004</v>
      </c>
      <c r="IQ82" s="619">
        <v>545842.88</v>
      </c>
      <c r="IR82" s="619">
        <v>715257.64</v>
      </c>
      <c r="IS82" s="619">
        <v>348666.94</v>
      </c>
      <c r="IT82" s="619">
        <v>1948035.77</v>
      </c>
      <c r="IU82" s="619">
        <v>16028321.720000001</v>
      </c>
      <c r="IV82" s="619">
        <v>511216.5</v>
      </c>
      <c r="IW82" s="619">
        <v>480925</v>
      </c>
      <c r="IX82" s="619">
        <v>366160.48</v>
      </c>
      <c r="IY82" s="619">
        <v>450030.61</v>
      </c>
      <c r="IZ82" s="619">
        <v>16189.7</v>
      </c>
      <c r="JA82" s="619">
        <v>761010.37</v>
      </c>
      <c r="JB82" s="619">
        <v>180691</v>
      </c>
      <c r="JC82" s="619">
        <v>683012.05</v>
      </c>
      <c r="JD82" s="619">
        <v>176930</v>
      </c>
      <c r="JE82" s="619">
        <v>981002.71</v>
      </c>
      <c r="JF82" s="619">
        <v>478674.24</v>
      </c>
      <c r="JG82" s="619">
        <v>520081.48</v>
      </c>
      <c r="JH82" s="619">
        <v>2988953.18</v>
      </c>
      <c r="JI82" s="619">
        <v>2446039.52</v>
      </c>
      <c r="JJ82" s="619">
        <v>611509.85</v>
      </c>
      <c r="JK82" s="619">
        <v>568456.06999999995</v>
      </c>
      <c r="JL82" s="619">
        <v>327019.13</v>
      </c>
      <c r="JM82" s="619">
        <v>4349069.1500000004</v>
      </c>
      <c r="JN82" s="619">
        <v>168668.12</v>
      </c>
      <c r="JO82" s="619">
        <v>263540.03999999998</v>
      </c>
      <c r="JP82" s="619">
        <v>2764555.59</v>
      </c>
      <c r="JQ82" s="619">
        <v>980050.27</v>
      </c>
      <c r="JR82" s="619">
        <v>3071297.47</v>
      </c>
      <c r="JS82" s="619">
        <v>289185.53999999998</v>
      </c>
      <c r="JT82" s="619">
        <v>1452502.61</v>
      </c>
      <c r="JU82" s="619">
        <v>191725.80999999997</v>
      </c>
      <c r="JV82" s="619">
        <v>2671675.2799999998</v>
      </c>
      <c r="JW82" s="619">
        <v>133285</v>
      </c>
      <c r="JX82" s="619">
        <v>2172977.9900000002</v>
      </c>
      <c r="JY82" s="619">
        <v>119280.46</v>
      </c>
      <c r="JZ82" s="619">
        <v>1891665.83</v>
      </c>
      <c r="KA82" s="619">
        <v>870347.08</v>
      </c>
      <c r="KB82" s="619">
        <v>0</v>
      </c>
      <c r="KC82" s="619">
        <v>721225.6</v>
      </c>
      <c r="KD82" s="619">
        <v>289918.89</v>
      </c>
      <c r="KE82" s="619">
        <v>1271944.32</v>
      </c>
      <c r="KF82" s="619">
        <v>15475.88</v>
      </c>
      <c r="KG82" s="619">
        <v>16935</v>
      </c>
      <c r="KH82" s="619">
        <v>337733.55</v>
      </c>
      <c r="KI82" s="619">
        <v>156853.47</v>
      </c>
      <c r="KJ82" s="619">
        <v>27726439.73</v>
      </c>
      <c r="KK82" s="619">
        <v>1192773.67</v>
      </c>
      <c r="KL82" s="619">
        <v>614346.01</v>
      </c>
      <c r="KM82" s="619">
        <v>969484.85</v>
      </c>
      <c r="KN82" s="619">
        <v>185283.5</v>
      </c>
      <c r="KO82" s="619">
        <v>1296508.1399999999</v>
      </c>
      <c r="KP82" s="619">
        <v>459477.56</v>
      </c>
      <c r="KQ82" s="619">
        <v>660712.69999999995</v>
      </c>
      <c r="KR82" s="619">
        <v>95141.18</v>
      </c>
      <c r="KS82" s="619">
        <v>13252859.93</v>
      </c>
      <c r="KT82" s="619">
        <v>483343.92</v>
      </c>
      <c r="KU82" s="619">
        <v>220018</v>
      </c>
      <c r="KV82" s="619">
        <v>1053721.8600000001</v>
      </c>
      <c r="KW82" s="619">
        <v>1197173.28</v>
      </c>
      <c r="KX82" s="619">
        <v>291399.81</v>
      </c>
      <c r="KY82" s="619">
        <v>14820482.689999999</v>
      </c>
      <c r="KZ82" s="619">
        <v>490083.08</v>
      </c>
      <c r="LA82" s="619">
        <v>4631619.04</v>
      </c>
      <c r="LB82" s="619">
        <v>1657653.26</v>
      </c>
      <c r="LC82" s="619">
        <v>477954</v>
      </c>
      <c r="LD82" s="619">
        <v>2788775.94</v>
      </c>
      <c r="LE82" s="619">
        <v>976094.07000000007</v>
      </c>
      <c r="LF82" s="619">
        <v>2723812.48</v>
      </c>
      <c r="LG82" s="619">
        <v>181799.56</v>
      </c>
      <c r="LH82" s="619">
        <v>381355.77</v>
      </c>
      <c r="LI82" s="619">
        <v>876728.95</v>
      </c>
      <c r="LJ82" s="619">
        <v>19800</v>
      </c>
      <c r="LK82" s="619">
        <v>49558.5</v>
      </c>
      <c r="LL82" s="619">
        <v>3097455.79</v>
      </c>
      <c r="LM82" s="619">
        <v>358036.88</v>
      </c>
      <c r="LN82" s="619">
        <v>958956.37</v>
      </c>
      <c r="LO82" s="619">
        <v>10486.560000000001</v>
      </c>
      <c r="LP82" s="619">
        <v>595136.86</v>
      </c>
      <c r="LQ82" s="619">
        <v>186714.28000000003</v>
      </c>
      <c r="LS82" s="619">
        <v>369647.67</v>
      </c>
      <c r="LT82" s="619">
        <v>1100773.98</v>
      </c>
      <c r="LV82" s="619">
        <v>947874.52</v>
      </c>
      <c r="LW82" s="619">
        <v>6066141.9400000004</v>
      </c>
      <c r="LX82" s="619">
        <v>3666017.2600000007</v>
      </c>
      <c r="LY82" s="619">
        <v>478020</v>
      </c>
      <c r="MA82" s="619">
        <v>1237397.5100000002</v>
      </c>
      <c r="MB82" s="619">
        <v>1023617.3099999999</v>
      </c>
      <c r="MC82" s="619">
        <v>908833.5</v>
      </c>
      <c r="MD82" s="619">
        <v>483445.19</v>
      </c>
      <c r="ME82" s="619">
        <v>1024567.52</v>
      </c>
      <c r="MF82" s="619">
        <v>335883.12</v>
      </c>
      <c r="MG82" s="619">
        <v>4453626.2699999996</v>
      </c>
      <c r="MH82" s="619">
        <v>244598.04</v>
      </c>
      <c r="MI82" s="619">
        <v>5122061.2799999993</v>
      </c>
      <c r="MJ82" s="619">
        <v>731062.19</v>
      </c>
      <c r="MK82" s="619">
        <v>429444.75</v>
      </c>
      <c r="ML82" s="619">
        <v>384851.9</v>
      </c>
      <c r="MM82" s="619">
        <v>527900.43999999994</v>
      </c>
      <c r="MN82" s="619">
        <v>695644.3</v>
      </c>
      <c r="MO82" s="619">
        <v>968560.4</v>
      </c>
      <c r="MP82" s="619">
        <v>11100</v>
      </c>
      <c r="MQ82" s="619">
        <v>2015263.5099999998</v>
      </c>
      <c r="MR82" s="619">
        <v>1100373</v>
      </c>
      <c r="MS82" s="619">
        <v>415433.25</v>
      </c>
      <c r="MT82" s="619">
        <v>179092.75</v>
      </c>
      <c r="MU82" s="619">
        <v>3456564.02</v>
      </c>
      <c r="MV82" s="619">
        <v>1120586.0699999998</v>
      </c>
      <c r="MW82" s="619">
        <v>303767.90000000002</v>
      </c>
      <c r="MX82" s="619">
        <v>1739260.95</v>
      </c>
      <c r="MY82" s="619">
        <v>6856390.3200000003</v>
      </c>
      <c r="MZ82" s="619">
        <v>501779.04</v>
      </c>
      <c r="NA82" s="619">
        <v>3098874.2199999997</v>
      </c>
      <c r="NB82" s="619">
        <v>3094610.77</v>
      </c>
      <c r="NC82" s="619">
        <v>6273174.3599999994</v>
      </c>
      <c r="ND82" s="619">
        <v>280036.55</v>
      </c>
      <c r="NE82" s="619">
        <v>120411.55</v>
      </c>
      <c r="NF82" s="619">
        <v>3303617.8</v>
      </c>
      <c r="NG82" s="619">
        <v>3742198.17</v>
      </c>
      <c r="NH82" s="619">
        <v>727387.88</v>
      </c>
      <c r="NI82" s="619">
        <v>12352017.68</v>
      </c>
      <c r="NJ82" s="619">
        <v>4708890.57</v>
      </c>
      <c r="NK82" s="619">
        <v>2565874.81</v>
      </c>
      <c r="NL82" s="619">
        <v>1971710.7</v>
      </c>
      <c r="NM82" s="619">
        <v>8953680.1000000015</v>
      </c>
      <c r="NN82" s="619">
        <v>201797.96</v>
      </c>
      <c r="NO82" s="619">
        <v>1636581.3800000001</v>
      </c>
      <c r="NP82" s="619">
        <v>69197.3</v>
      </c>
      <c r="NQ82" s="619">
        <v>629812.57999999996</v>
      </c>
      <c r="NR82" s="619">
        <v>3172792</v>
      </c>
      <c r="NS82" s="619">
        <v>236095</v>
      </c>
      <c r="NT82" s="619">
        <v>606826.04</v>
      </c>
      <c r="NU82" s="619">
        <v>250690.54</v>
      </c>
      <c r="NV82" s="619">
        <v>213733.7</v>
      </c>
      <c r="NW82" s="619">
        <v>307047.37</v>
      </c>
      <c r="NX82" s="619">
        <v>293863</v>
      </c>
      <c r="NY82" s="619">
        <v>2129923.67</v>
      </c>
      <c r="NZ82" s="619">
        <v>3076224.31</v>
      </c>
      <c r="OA82" s="619">
        <v>1156353.9099999999</v>
      </c>
      <c r="OB82" s="619">
        <v>223660</v>
      </c>
      <c r="OC82" s="619">
        <v>55422</v>
      </c>
      <c r="OD82" s="619">
        <v>390841.79000000004</v>
      </c>
      <c r="OE82" s="619">
        <v>944953.25</v>
      </c>
      <c r="OF82" s="619">
        <v>0</v>
      </c>
      <c r="OG82" s="619">
        <v>9203242.3100000005</v>
      </c>
      <c r="OH82" s="619">
        <v>678186.02</v>
      </c>
      <c r="OI82" s="619">
        <v>7712648.0099999998</v>
      </c>
      <c r="OJ82" s="619">
        <v>419513.66</v>
      </c>
      <c r="OK82" s="619">
        <v>527509.12</v>
      </c>
      <c r="OL82" s="619">
        <v>6096103.620000001</v>
      </c>
      <c r="OM82" s="619">
        <v>105530</v>
      </c>
      <c r="ON82" s="619">
        <v>1990822.42</v>
      </c>
      <c r="OO82" s="619">
        <v>1301878.27</v>
      </c>
      <c r="OP82" s="619">
        <v>703180.56</v>
      </c>
      <c r="OQ82" s="619">
        <v>12319857.16</v>
      </c>
      <c r="OR82" s="619">
        <v>2408296.4900000002</v>
      </c>
      <c r="OS82" s="619">
        <v>1126912</v>
      </c>
      <c r="OT82" s="619">
        <v>399737</v>
      </c>
      <c r="OU82" s="619">
        <v>767062.40999999992</v>
      </c>
      <c r="OV82" s="619">
        <v>82836.149999999994</v>
      </c>
      <c r="OW82" s="619">
        <v>428335.45</v>
      </c>
      <c r="OX82" s="619">
        <v>907728.6</v>
      </c>
      <c r="OY82" s="619">
        <v>332717.09999999998</v>
      </c>
      <c r="OZ82" s="619">
        <v>517279.23</v>
      </c>
      <c r="PA82" s="619">
        <v>91407.57</v>
      </c>
      <c r="PB82" s="619">
        <v>591717.74</v>
      </c>
      <c r="PC82" s="619">
        <v>1381081.5</v>
      </c>
      <c r="PD82" s="619">
        <v>5240285.76</v>
      </c>
      <c r="PE82" s="619">
        <v>290782.67</v>
      </c>
      <c r="PF82" s="619">
        <v>1060927.1499999999</v>
      </c>
      <c r="PG82" s="619">
        <v>565478.30000000005</v>
      </c>
      <c r="PH82" s="619">
        <v>457549.37</v>
      </c>
      <c r="PI82" s="619">
        <v>1123373.95</v>
      </c>
      <c r="PJ82" s="619">
        <v>253186.33</v>
      </c>
      <c r="PK82" s="619">
        <v>435761.2</v>
      </c>
      <c r="PL82" s="619">
        <v>1049875.57</v>
      </c>
      <c r="PM82" s="619">
        <v>376217.34</v>
      </c>
      <c r="PN82" s="619">
        <v>695764.12</v>
      </c>
      <c r="PO82" s="619">
        <v>1117038.8799999999</v>
      </c>
      <c r="PP82" s="619">
        <v>152977.88</v>
      </c>
      <c r="PQ82" s="619">
        <v>2569566.9</v>
      </c>
      <c r="PR82" s="619">
        <v>733825.31</v>
      </c>
      <c r="PS82" s="619">
        <v>256309.88</v>
      </c>
      <c r="PT82" s="619">
        <v>219854.84</v>
      </c>
      <c r="PU82" s="619">
        <v>647543.85</v>
      </c>
      <c r="PV82" s="619">
        <v>3084597.72</v>
      </c>
      <c r="PW82" s="619">
        <v>1780465.27</v>
      </c>
      <c r="PX82" s="619">
        <v>118423.4</v>
      </c>
      <c r="PY82" s="619">
        <v>448224.59</v>
      </c>
      <c r="PZ82" s="619">
        <v>11809544.060000001</v>
      </c>
      <c r="QA82" s="619">
        <v>2706204.62</v>
      </c>
      <c r="QB82" s="619">
        <v>1432999.89</v>
      </c>
      <c r="QC82" s="619">
        <v>130764.34</v>
      </c>
      <c r="QD82" s="619">
        <v>758549.46</v>
      </c>
      <c r="QE82" s="619">
        <v>362074.65</v>
      </c>
      <c r="QF82" s="619">
        <v>851247.04</v>
      </c>
      <c r="QG82" s="619">
        <v>626642.19999999995</v>
      </c>
      <c r="QH82" s="619">
        <v>510966</v>
      </c>
      <c r="QI82" s="619">
        <v>726234.49</v>
      </c>
      <c r="QJ82" s="619">
        <v>1654271.85</v>
      </c>
      <c r="QK82" s="619">
        <v>736050.19</v>
      </c>
      <c r="QM82" s="619">
        <v>847495.33</v>
      </c>
      <c r="QN82" s="619">
        <v>249402.81</v>
      </c>
      <c r="QO82" s="619">
        <v>3686010.6</v>
      </c>
      <c r="QP82" s="619">
        <v>823976.39</v>
      </c>
      <c r="QQ82" s="619">
        <v>578326.13</v>
      </c>
      <c r="QR82" s="619">
        <v>85047.17</v>
      </c>
      <c r="QS82" s="619">
        <v>521179.65</v>
      </c>
      <c r="QT82" s="619">
        <v>37200</v>
      </c>
      <c r="QU82" s="619">
        <v>571785.72</v>
      </c>
      <c r="QV82" s="619">
        <v>16240683.15</v>
      </c>
      <c r="QW82" s="619">
        <v>323018.31</v>
      </c>
      <c r="QX82" s="619">
        <v>964352.37</v>
      </c>
      <c r="QY82" s="619">
        <v>342831.4</v>
      </c>
      <c r="QZ82" s="619">
        <v>2127491.34</v>
      </c>
      <c r="RA82" s="619">
        <v>2590545.9099999997</v>
      </c>
      <c r="RB82" s="619">
        <v>721249.75</v>
      </c>
      <c r="RC82" s="619">
        <v>2383716.41</v>
      </c>
      <c r="RD82" s="619">
        <v>1150153.24</v>
      </c>
      <c r="RE82" s="619">
        <v>568271.97</v>
      </c>
      <c r="RF82" s="619">
        <v>290665.53000000003</v>
      </c>
      <c r="RG82" s="619">
        <v>30860</v>
      </c>
      <c r="RH82" s="619">
        <v>359631.4</v>
      </c>
      <c r="RI82" s="619">
        <v>8004189.7199999997</v>
      </c>
      <c r="RJ82" s="619">
        <v>2214774.7400000002</v>
      </c>
      <c r="RK82" s="619">
        <v>522246.08</v>
      </c>
      <c r="RL82" s="619">
        <v>430960.7</v>
      </c>
      <c r="RM82" s="619">
        <v>2889489.48</v>
      </c>
      <c r="RN82" s="619">
        <v>2472302.5699999998</v>
      </c>
      <c r="RO82" s="619">
        <v>477539.13</v>
      </c>
      <c r="RP82" s="619">
        <v>604196.80000000005</v>
      </c>
      <c r="RQ82" s="619">
        <v>1009276.52</v>
      </c>
      <c r="RR82" s="619">
        <v>1448235.33</v>
      </c>
      <c r="RS82" s="619">
        <v>1657440.27</v>
      </c>
      <c r="RT82" s="619">
        <v>851263.85</v>
      </c>
      <c r="RU82" s="619">
        <v>1357748</v>
      </c>
      <c r="RV82" s="619">
        <v>862644.99</v>
      </c>
      <c r="RW82" s="619">
        <v>348440.9</v>
      </c>
      <c r="RX82" s="619">
        <v>150983.4</v>
      </c>
      <c r="RY82" s="619">
        <v>837876.07</v>
      </c>
      <c r="RZ82" s="619">
        <v>871233.58</v>
      </c>
      <c r="SA82" s="619">
        <v>629633.68999999994</v>
      </c>
      <c r="SB82" s="619">
        <v>1426833</v>
      </c>
      <c r="SC82" s="619">
        <v>7648562.1600000001</v>
      </c>
      <c r="SD82" s="619">
        <v>1449098.25</v>
      </c>
      <c r="SE82" s="619">
        <v>174736.28</v>
      </c>
      <c r="SF82" s="619">
        <v>224810.5</v>
      </c>
      <c r="SG82" s="619">
        <v>143139</v>
      </c>
      <c r="SH82" s="619">
        <v>766090.72</v>
      </c>
      <c r="SI82" s="619">
        <v>538682.81000000006</v>
      </c>
      <c r="SJ82" s="619">
        <v>622427.91</v>
      </c>
      <c r="SK82" s="619">
        <v>439896.98</v>
      </c>
      <c r="SM82" s="619">
        <v>11141291.49</v>
      </c>
      <c r="SN82" s="619">
        <v>137357.4</v>
      </c>
      <c r="SO82" s="619">
        <v>3904526.84</v>
      </c>
      <c r="SP82" s="619">
        <v>887690.13</v>
      </c>
      <c r="SQ82" s="619">
        <v>174232.25</v>
      </c>
      <c r="SR82" s="619">
        <v>3973486.58</v>
      </c>
      <c r="SS82" s="619">
        <v>228992.4</v>
      </c>
      <c r="ST82" s="619">
        <v>1707056.74</v>
      </c>
      <c r="SU82" s="619">
        <v>871067.32</v>
      </c>
      <c r="SV82" s="619">
        <v>145776.35999999999</v>
      </c>
      <c r="SW82" s="619">
        <v>9582575.8200000003</v>
      </c>
      <c r="SX82" s="619">
        <v>178576.7</v>
      </c>
      <c r="SY82" s="619">
        <v>91434.4</v>
      </c>
      <c r="SZ82" s="619">
        <v>1059053.74</v>
      </c>
      <c r="TA82" s="619">
        <v>7000</v>
      </c>
      <c r="TB82" s="619">
        <v>226177.5</v>
      </c>
      <c r="TC82" s="619">
        <v>81313.759999999995</v>
      </c>
      <c r="TD82" s="619">
        <v>2143307.65</v>
      </c>
      <c r="TE82" s="619">
        <v>123647.37</v>
      </c>
      <c r="TF82" s="619">
        <v>824548.5</v>
      </c>
      <c r="TG82" s="619">
        <v>572120.84</v>
      </c>
      <c r="TH82" s="619">
        <v>1614638.49</v>
      </c>
      <c r="TI82" s="619">
        <v>482178.68</v>
      </c>
      <c r="TJ82" s="619">
        <v>220627.68</v>
      </c>
      <c r="TK82" s="619">
        <v>18572002.609999999</v>
      </c>
      <c r="TL82" s="619">
        <v>454752.54</v>
      </c>
      <c r="TM82" s="619">
        <v>562829.54</v>
      </c>
      <c r="TN82" s="619">
        <v>1280684.3899999999</v>
      </c>
      <c r="TO82" s="619">
        <v>757602.14</v>
      </c>
      <c r="TP82" s="619">
        <v>575230.18999999994</v>
      </c>
      <c r="TQ82" s="619">
        <v>483558.45</v>
      </c>
      <c r="TR82" s="619">
        <v>3342087.64</v>
      </c>
      <c r="TS82" s="619">
        <v>481493.93</v>
      </c>
      <c r="TT82" s="619">
        <v>509856.68</v>
      </c>
      <c r="TU82" s="619">
        <v>2721563.37</v>
      </c>
      <c r="TV82" s="619">
        <v>171901</v>
      </c>
      <c r="TW82" s="619">
        <v>373923.57</v>
      </c>
      <c r="TX82" s="619">
        <v>327968.88</v>
      </c>
      <c r="TY82" s="619">
        <v>301793.84000000003</v>
      </c>
      <c r="TZ82" s="619">
        <v>179450</v>
      </c>
      <c r="UA82" s="619">
        <v>1052431.02</v>
      </c>
      <c r="UB82" s="619">
        <v>377217.29</v>
      </c>
      <c r="UC82" s="619">
        <v>2414051.84</v>
      </c>
      <c r="UD82" s="619">
        <v>1064336</v>
      </c>
      <c r="UE82" s="619">
        <v>500618.07</v>
      </c>
      <c r="UF82" s="619">
        <v>224175.75</v>
      </c>
      <c r="UG82" s="619">
        <v>19545372.52</v>
      </c>
      <c r="UH82" s="619">
        <v>127355.28</v>
      </c>
      <c r="UI82" s="619">
        <v>1594688.07</v>
      </c>
      <c r="UJ82" s="619">
        <v>794858.04</v>
      </c>
      <c r="UK82" s="619">
        <v>599357.88</v>
      </c>
      <c r="UL82" s="619">
        <v>5008080.24</v>
      </c>
      <c r="UM82" s="619">
        <v>781853</v>
      </c>
      <c r="UN82" s="619">
        <v>474184.41000000003</v>
      </c>
      <c r="UO82" s="619">
        <v>1706840.99</v>
      </c>
      <c r="UP82" s="619">
        <v>1082292.98</v>
      </c>
      <c r="UQ82" s="619">
        <v>1516064.95</v>
      </c>
      <c r="UR82" s="619">
        <v>22163174.920000002</v>
      </c>
      <c r="US82" s="619">
        <v>916130.47</v>
      </c>
      <c r="UT82" s="619">
        <v>0</v>
      </c>
      <c r="UU82" s="619">
        <v>3688974.54</v>
      </c>
      <c r="UV82" s="619">
        <v>3769362.38</v>
      </c>
      <c r="UW82" s="619">
        <v>475435.03</v>
      </c>
      <c r="UX82" s="619">
        <v>2446071.0499999998</v>
      </c>
      <c r="UY82" s="619">
        <v>184646</v>
      </c>
      <c r="UZ82" s="619">
        <v>345158.1</v>
      </c>
      <c r="VA82" s="619">
        <v>741071.41</v>
      </c>
      <c r="VB82" s="619">
        <v>380842.65</v>
      </c>
      <c r="VC82" s="619">
        <v>460648.29</v>
      </c>
      <c r="VD82" s="619">
        <v>578409.04</v>
      </c>
      <c r="VE82" s="619">
        <v>830724.1</v>
      </c>
      <c r="VF82" s="619">
        <v>1263319.51</v>
      </c>
      <c r="VG82" s="619">
        <v>573120.14</v>
      </c>
      <c r="VH82" s="619">
        <v>108517.74</v>
      </c>
      <c r="VI82" s="619">
        <v>864053.26</v>
      </c>
      <c r="VJ82" s="619">
        <v>4308613.37</v>
      </c>
      <c r="VK82" s="619">
        <v>635489.85</v>
      </c>
      <c r="VL82" s="619">
        <v>83919.77</v>
      </c>
      <c r="VM82" s="619">
        <v>9900</v>
      </c>
      <c r="VN82" s="619">
        <v>55201899.230000004</v>
      </c>
      <c r="VO82" s="619">
        <v>1211142.2</v>
      </c>
      <c r="VP82" s="619">
        <v>555526.16</v>
      </c>
      <c r="VQ82" s="619">
        <v>859363.46</v>
      </c>
      <c r="VR82" s="619">
        <v>173663.61</v>
      </c>
      <c r="VS82" s="619">
        <v>1300347.6499999999</v>
      </c>
      <c r="VT82" s="619">
        <v>1322258.04</v>
      </c>
      <c r="VU82" s="619">
        <v>814399.19</v>
      </c>
      <c r="VV82" s="619">
        <v>1431044.67</v>
      </c>
      <c r="VW82" s="619">
        <v>8013301.0499999998</v>
      </c>
      <c r="VX82" s="619">
        <v>1960115.87</v>
      </c>
      <c r="VY82" s="619">
        <v>3988256.62</v>
      </c>
      <c r="VZ82" s="619">
        <v>1210035.8400000001</v>
      </c>
      <c r="WA82" s="619">
        <v>107897.62</v>
      </c>
      <c r="WB82" s="619">
        <v>327090.8</v>
      </c>
      <c r="WC82" s="619">
        <v>51596080.68</v>
      </c>
      <c r="WD82" s="619">
        <v>867277.98</v>
      </c>
      <c r="WE82" s="619">
        <v>508117.35</v>
      </c>
      <c r="WF82" s="619">
        <v>11900</v>
      </c>
      <c r="WG82" s="619">
        <v>497375</v>
      </c>
      <c r="WH82" s="619">
        <v>532024.42000000004</v>
      </c>
      <c r="WI82" s="619">
        <v>362696.8</v>
      </c>
      <c r="WJ82" s="619">
        <v>1645806.4</v>
      </c>
      <c r="WK82" s="619">
        <v>261388.24</v>
      </c>
      <c r="WL82" s="619">
        <v>810415.54</v>
      </c>
      <c r="WM82" s="619">
        <v>247796.14</v>
      </c>
      <c r="WN82" s="619">
        <v>1419444.77</v>
      </c>
      <c r="WO82" s="619">
        <v>201246.08000000002</v>
      </c>
      <c r="WP82" s="619">
        <v>2886301.04</v>
      </c>
      <c r="WQ82" s="619">
        <v>1791488.88</v>
      </c>
      <c r="WR82" s="619">
        <v>4356280.75</v>
      </c>
      <c r="WS82" s="619">
        <v>546774.53</v>
      </c>
      <c r="WT82" s="619">
        <v>2965723.42</v>
      </c>
      <c r="WU82" s="619">
        <v>197940.54</v>
      </c>
      <c r="WV82" s="619">
        <v>2039229.7399999998</v>
      </c>
      <c r="WW82" s="619">
        <v>10456539.239999998</v>
      </c>
      <c r="WX82" s="619">
        <v>1185798.5399999998</v>
      </c>
      <c r="WY82" s="619">
        <v>644557.81000000006</v>
      </c>
      <c r="WZ82" s="619">
        <v>488267.54</v>
      </c>
      <c r="XB82" s="619">
        <v>986716.43</v>
      </c>
      <c r="XC82" s="619">
        <v>212522.91</v>
      </c>
      <c r="XD82" s="619">
        <v>783180.11</v>
      </c>
      <c r="XF82" s="619">
        <v>599263.31000000006</v>
      </c>
      <c r="XG82" s="619">
        <v>250677.94</v>
      </c>
      <c r="XH82" s="619">
        <v>536015.24</v>
      </c>
      <c r="XI82" s="619">
        <v>720992.37</v>
      </c>
      <c r="XJ82" s="619">
        <v>3686719.3</v>
      </c>
      <c r="XK82" s="619">
        <v>2735614.68</v>
      </c>
      <c r="XL82" s="619">
        <v>1339856.6000000001</v>
      </c>
      <c r="XM82" s="619">
        <v>15102155.560000001</v>
      </c>
      <c r="XN82" s="619">
        <v>1096849.2</v>
      </c>
      <c r="XO82" s="619">
        <v>309799.8</v>
      </c>
      <c r="XP82" s="619">
        <v>3952050.18</v>
      </c>
      <c r="XQ82" s="619">
        <v>455629</v>
      </c>
      <c r="XR82" s="619">
        <v>294093.63</v>
      </c>
      <c r="XS82" s="619">
        <v>458918.3</v>
      </c>
      <c r="XT82" s="619">
        <v>4013342.93</v>
      </c>
      <c r="XU82" s="619">
        <v>901245.8</v>
      </c>
      <c r="XV82" s="619">
        <v>1279982.44</v>
      </c>
      <c r="XW82" s="619">
        <v>838830.2</v>
      </c>
      <c r="XX82" s="619">
        <v>183939.9</v>
      </c>
      <c r="XY82" s="619">
        <v>523814.03</v>
      </c>
      <c r="XZ82" s="619">
        <v>559529.54</v>
      </c>
      <c r="YA82" s="619">
        <v>944802.63</v>
      </c>
      <c r="YB82" s="619">
        <v>106928.82</v>
      </c>
      <c r="YC82" s="619">
        <v>881096.05</v>
      </c>
      <c r="YD82" s="619">
        <v>202974.88</v>
      </c>
      <c r="YE82" s="619">
        <v>155834.54</v>
      </c>
      <c r="YF82" s="619">
        <v>436756.17</v>
      </c>
      <c r="YG82" s="619">
        <v>1284866.17</v>
      </c>
      <c r="YH82" s="619">
        <v>240590.23</v>
      </c>
      <c r="YI82" s="619">
        <v>884673.4</v>
      </c>
      <c r="YJ82" s="619">
        <v>1427747</v>
      </c>
      <c r="YK82" s="619">
        <v>943401.24</v>
      </c>
      <c r="YL82" s="619">
        <v>1936148.46</v>
      </c>
      <c r="YM82" s="619">
        <v>1605543.22</v>
      </c>
      <c r="YN82" s="619">
        <v>129631.51</v>
      </c>
      <c r="YO82" s="619">
        <v>2229719.35</v>
      </c>
      <c r="YP82" s="619">
        <v>3339438.91</v>
      </c>
      <c r="YQ82" s="619">
        <v>843915.25</v>
      </c>
      <c r="YR82" s="619">
        <v>290115.5</v>
      </c>
      <c r="YS82" s="619">
        <v>375200</v>
      </c>
      <c r="YT82" s="619">
        <v>21520</v>
      </c>
      <c r="YU82" s="619">
        <v>194005.03</v>
      </c>
      <c r="YV82" s="619">
        <v>955141.69</v>
      </c>
      <c r="YW82" s="619">
        <v>818825.8</v>
      </c>
      <c r="YX82" s="619">
        <v>11703564.08</v>
      </c>
      <c r="YY82" s="619">
        <v>1510732.37</v>
      </c>
      <c r="YZ82" s="619">
        <v>873381.98</v>
      </c>
      <c r="ZA82" s="619">
        <v>386030.03</v>
      </c>
      <c r="ZB82" s="619">
        <v>594223.66</v>
      </c>
      <c r="ZC82" s="619">
        <v>208894</v>
      </c>
      <c r="ZD82" s="619">
        <v>340607.02</v>
      </c>
      <c r="ZE82" s="619">
        <v>8302857.5999999996</v>
      </c>
      <c r="ZF82" s="619">
        <v>232416.2</v>
      </c>
      <c r="ZG82" s="619">
        <v>389369.65</v>
      </c>
      <c r="ZH82" s="619">
        <v>482610.59</v>
      </c>
      <c r="ZI82" s="619">
        <v>107365</v>
      </c>
      <c r="ZJ82" s="619">
        <v>106033.4</v>
      </c>
      <c r="ZK82" s="619">
        <v>207189</v>
      </c>
      <c r="ZL82" s="619">
        <v>809759.64</v>
      </c>
      <c r="ZM82" s="619">
        <v>1195923.47</v>
      </c>
      <c r="ZN82" s="619">
        <v>13334516.449999999</v>
      </c>
      <c r="ZO82" s="619">
        <v>1074918.45</v>
      </c>
      <c r="ZP82" s="619">
        <v>633852.85</v>
      </c>
      <c r="ZQ82" s="619">
        <v>9700934.8699999992</v>
      </c>
      <c r="ZR82" s="619">
        <v>357979.22</v>
      </c>
      <c r="ZS82" s="619">
        <v>479935</v>
      </c>
      <c r="ZT82" s="619">
        <v>503621.1</v>
      </c>
      <c r="ZU82" s="619">
        <v>529372.69999999995</v>
      </c>
      <c r="ZV82" s="619">
        <v>2740572.84</v>
      </c>
      <c r="ZW82" s="619">
        <v>2104693.4900000002</v>
      </c>
      <c r="ZX82" s="619">
        <v>597875.34</v>
      </c>
      <c r="ZY82" s="619">
        <v>1232651.44</v>
      </c>
      <c r="ZZ82" s="619">
        <v>2432185.27</v>
      </c>
      <c r="AAA82" s="619">
        <v>1896690.7</v>
      </c>
      <c r="AAB82" s="619">
        <v>300807.38</v>
      </c>
      <c r="AAC82" s="619">
        <v>644888.16</v>
      </c>
      <c r="AAD82" s="619">
        <v>964960.27</v>
      </c>
      <c r="AAE82" s="619">
        <v>12540</v>
      </c>
      <c r="AAF82" s="619">
        <v>1272549.49</v>
      </c>
      <c r="AAG82" s="619">
        <v>584292.76</v>
      </c>
      <c r="AAH82" s="619">
        <v>358893</v>
      </c>
      <c r="AAI82" s="619">
        <v>194826.6</v>
      </c>
      <c r="AAJ82" s="619">
        <v>4831448.55</v>
      </c>
      <c r="AAK82" s="619">
        <v>799179.97</v>
      </c>
      <c r="AAL82" s="619">
        <v>548256.69999999995</v>
      </c>
      <c r="AAM82" s="619">
        <v>1457338.67</v>
      </c>
      <c r="AAN82" s="619">
        <v>451205</v>
      </c>
      <c r="AAO82" s="619">
        <v>1833596.21</v>
      </c>
      <c r="AAP82" s="619">
        <v>1360101.47</v>
      </c>
      <c r="AAQ82" s="619">
        <v>31318519.879999999</v>
      </c>
      <c r="AAR82" s="619">
        <v>585643.54</v>
      </c>
      <c r="AAS82" s="619">
        <v>639849.56000000006</v>
      </c>
      <c r="AAT82" s="619">
        <v>2605285.17</v>
      </c>
      <c r="AAU82" s="619">
        <v>630891</v>
      </c>
      <c r="AAV82" s="619">
        <v>403730</v>
      </c>
      <c r="AAW82" s="619">
        <v>1525825.05</v>
      </c>
      <c r="AAX82" s="619">
        <v>1045568.4</v>
      </c>
      <c r="AAY82" s="619">
        <v>1547531</v>
      </c>
      <c r="AAZ82" s="619">
        <v>441621.86</v>
      </c>
      <c r="ABA82" s="619">
        <v>6296154.6900000004</v>
      </c>
      <c r="ABB82" s="619">
        <v>1525808.8399999999</v>
      </c>
      <c r="ABC82" s="619">
        <v>1764788.62</v>
      </c>
      <c r="ABD82" s="619">
        <v>551564.9</v>
      </c>
      <c r="ABE82" s="619">
        <v>844819.47</v>
      </c>
      <c r="ABF82" s="619">
        <v>328895.89</v>
      </c>
      <c r="ABG82" s="619">
        <v>92409</v>
      </c>
      <c r="ABH82" s="619">
        <v>735717.58</v>
      </c>
      <c r="ABI82" s="619">
        <v>378914.32</v>
      </c>
      <c r="ABJ82" s="619">
        <v>2060960.01</v>
      </c>
      <c r="ABK82" s="619">
        <v>5466270.1200000001</v>
      </c>
      <c r="ABL82" s="619">
        <v>171420</v>
      </c>
      <c r="ABM82" s="619">
        <v>129034.23</v>
      </c>
      <c r="ABN82" s="619">
        <v>599613.18999999994</v>
      </c>
      <c r="ABO82" s="619">
        <v>310940.39</v>
      </c>
      <c r="ABP82" s="619">
        <v>29700</v>
      </c>
      <c r="ABQ82" s="619">
        <v>1660861.11</v>
      </c>
      <c r="ABR82" s="619">
        <v>978282.14</v>
      </c>
      <c r="ABS82" s="619">
        <v>533069.88</v>
      </c>
      <c r="ABT82" s="619">
        <v>461032.92</v>
      </c>
      <c r="ABU82" s="619">
        <v>803387.34</v>
      </c>
      <c r="ABV82" s="619">
        <v>840812.83</v>
      </c>
      <c r="ABW82" s="619">
        <v>559718.86</v>
      </c>
      <c r="ABX82" s="619">
        <v>670681.64</v>
      </c>
      <c r="ABY82" s="619">
        <v>185270</v>
      </c>
      <c r="ABZ82" s="619">
        <v>225290</v>
      </c>
      <c r="ACB82" s="619">
        <v>185475.54</v>
      </c>
      <c r="ACC82" s="619">
        <v>245072.06</v>
      </c>
      <c r="ACD82" s="619">
        <v>836131.68</v>
      </c>
      <c r="ACE82" s="619">
        <v>3678628.99</v>
      </c>
      <c r="ACF82" s="619">
        <v>-26263.84</v>
      </c>
      <c r="ACG82" s="619">
        <v>471513.12</v>
      </c>
      <c r="ACH82" s="619">
        <v>426634.26</v>
      </c>
      <c r="ACI82" s="619">
        <v>344604.56</v>
      </c>
      <c r="ACJ82" s="619">
        <v>228905.75</v>
      </c>
      <c r="ACK82" s="619">
        <v>20211406.43</v>
      </c>
      <c r="ACL82" s="619">
        <v>165873.79999999999</v>
      </c>
      <c r="ACM82" s="619">
        <v>980113.64000000013</v>
      </c>
      <c r="ACN82" s="619">
        <v>500857.46</v>
      </c>
      <c r="ACO82" s="619">
        <v>321429</v>
      </c>
      <c r="ACP82" s="619">
        <v>97117.58</v>
      </c>
      <c r="ACQ82" s="619">
        <v>163465.81</v>
      </c>
      <c r="ACR82" s="619">
        <v>2950006.31</v>
      </c>
      <c r="ACS82" s="619">
        <v>5864502.7300000004</v>
      </c>
      <c r="ACT82" s="619">
        <v>1706977.71</v>
      </c>
      <c r="ACU82" s="619">
        <v>861965.44</v>
      </c>
      <c r="ACV82" s="619">
        <v>1097526.7</v>
      </c>
      <c r="ACW82" s="619">
        <v>1562828.33</v>
      </c>
      <c r="ACX82" s="619">
        <v>2848428.64</v>
      </c>
      <c r="ACY82" s="619">
        <v>166790.6</v>
      </c>
      <c r="ACZ82" s="619">
        <v>212824.59</v>
      </c>
      <c r="ADA82" s="619">
        <v>277169.55</v>
      </c>
      <c r="ADB82" s="619">
        <v>644969.96</v>
      </c>
      <c r="ADC82" s="619">
        <v>646340.69999999995</v>
      </c>
      <c r="ADD82" s="619">
        <v>889338</v>
      </c>
      <c r="ADE82" s="619">
        <v>577287.25</v>
      </c>
      <c r="ADF82" s="619">
        <v>144878.26999999999</v>
      </c>
      <c r="ADH82" s="619">
        <v>3224726.76</v>
      </c>
      <c r="ADI82" s="619">
        <v>43271.43</v>
      </c>
      <c r="ADJ82" s="619">
        <v>285000</v>
      </c>
      <c r="ADM82" s="619">
        <v>30860</v>
      </c>
      <c r="ADN82" s="619">
        <v>386345.55</v>
      </c>
      <c r="ADO82" s="619">
        <v>627037.26</v>
      </c>
      <c r="ADP82" s="619">
        <v>608827.06000000006</v>
      </c>
      <c r="ADQ82" s="619">
        <v>9345802.6799999997</v>
      </c>
      <c r="ADR82" s="619">
        <v>323200</v>
      </c>
      <c r="ADS82" s="619">
        <v>929134.16</v>
      </c>
      <c r="ADT82" s="619">
        <v>694697.43</v>
      </c>
      <c r="ADU82" s="619">
        <v>8485467.7899999991</v>
      </c>
      <c r="ADV82" s="619">
        <v>639850.92000000004</v>
      </c>
      <c r="ADW82" s="619">
        <v>606489.78</v>
      </c>
      <c r="ADX82" s="619">
        <v>671871.78</v>
      </c>
      <c r="ADY82" s="619">
        <v>89420</v>
      </c>
      <c r="ADZ82" s="619">
        <v>1344020.73</v>
      </c>
      <c r="AEA82" s="619">
        <v>8926032.1400000006</v>
      </c>
      <c r="AEB82" s="619">
        <v>7577798.5499999998</v>
      </c>
      <c r="AEC82" s="619">
        <v>2376159.61</v>
      </c>
      <c r="AED82" s="619">
        <v>1346260.07</v>
      </c>
      <c r="AEE82" s="619">
        <v>5152154.54</v>
      </c>
      <c r="AEF82" s="619">
        <v>1701527.92</v>
      </c>
      <c r="AEG82" s="619">
        <v>5175257.0599999996</v>
      </c>
      <c r="AEH82" s="619">
        <v>1222325.3899999999</v>
      </c>
      <c r="AEI82" s="619">
        <v>570174.48</v>
      </c>
      <c r="AEJ82" s="619">
        <v>49602.41</v>
      </c>
      <c r="AEK82" s="619">
        <v>202347.5</v>
      </c>
      <c r="AEL82" s="619">
        <v>499148.95</v>
      </c>
      <c r="AEM82" s="619">
        <v>128079.7</v>
      </c>
      <c r="AEN82" s="619">
        <v>459177.65</v>
      </c>
      <c r="AEO82" s="619">
        <v>2351284.2999999998</v>
      </c>
      <c r="AEP82" s="619">
        <v>5824549.5199999996</v>
      </c>
      <c r="AEQ82" s="619">
        <v>440874.01</v>
      </c>
      <c r="AER82" s="619">
        <v>2267428.52</v>
      </c>
      <c r="AES82" s="619">
        <v>130704.02</v>
      </c>
      <c r="AET82" s="619">
        <v>2611116.44</v>
      </c>
      <c r="AEU82" s="619">
        <v>442243.32</v>
      </c>
      <c r="AEV82" s="619">
        <v>2375374.5699999998</v>
      </c>
      <c r="AEW82" s="619">
        <v>3290989.67</v>
      </c>
      <c r="AEX82" s="619">
        <v>514172.83</v>
      </c>
      <c r="AEY82" s="619">
        <v>110109</v>
      </c>
      <c r="AEZ82" s="619">
        <v>684816.1</v>
      </c>
      <c r="AFA82" s="619">
        <v>889811.15</v>
      </c>
      <c r="AFB82" s="619">
        <v>568913.66</v>
      </c>
      <c r="AFC82" s="619">
        <v>1061710.25</v>
      </c>
      <c r="AFD82" s="619">
        <v>594693.32999999996</v>
      </c>
      <c r="AFE82" s="619">
        <v>5027044.78</v>
      </c>
      <c r="AFF82" s="619">
        <v>664004.08000000007</v>
      </c>
      <c r="AFG82" s="619">
        <v>1444491.55</v>
      </c>
      <c r="AFH82" s="619">
        <v>1285147.05</v>
      </c>
      <c r="AFI82" s="619">
        <v>3249903.3</v>
      </c>
      <c r="AFJ82" s="619">
        <v>2331102.9500000002</v>
      </c>
      <c r="AFK82" s="619">
        <v>403144.88</v>
      </c>
      <c r="AFL82" s="619">
        <v>391035.5</v>
      </c>
      <c r="AFM82" s="619">
        <v>662458.13</v>
      </c>
      <c r="AFN82" s="619">
        <v>174577.3</v>
      </c>
      <c r="AFO82" s="619">
        <v>84000</v>
      </c>
      <c r="AFP82" s="619">
        <v>1186214.74</v>
      </c>
      <c r="AFQ82" s="619">
        <v>1092383.67</v>
      </c>
      <c r="AFR82" s="619">
        <v>3965968.0999999996</v>
      </c>
      <c r="AFS82" s="619">
        <v>266373.98</v>
      </c>
      <c r="AFU82" s="619">
        <v>353903.55</v>
      </c>
      <c r="AFV82" s="619">
        <v>1686262.82</v>
      </c>
      <c r="AFW82" s="619">
        <v>1287535.0499999998</v>
      </c>
      <c r="AFX82" s="619">
        <v>2911690.8</v>
      </c>
      <c r="AFY82" s="619">
        <v>2357507.3200000003</v>
      </c>
      <c r="AFZ82" s="619">
        <v>3319925.3</v>
      </c>
      <c r="AGA82" s="619">
        <v>515606.41000000003</v>
      </c>
      <c r="AGB82" s="619">
        <v>1317162</v>
      </c>
      <c r="AGC82" s="619">
        <v>566752.9</v>
      </c>
      <c r="AGD82" s="619">
        <v>6179720.7599999998</v>
      </c>
      <c r="AGE82" s="619">
        <v>362149.05</v>
      </c>
      <c r="AGF82" s="619">
        <v>286107.71000000002</v>
      </c>
      <c r="AGG82" s="619">
        <v>2392968.7999999998</v>
      </c>
      <c r="AGH82" s="619">
        <v>3368107.18</v>
      </c>
      <c r="AGI82" s="619">
        <v>2203696.9500000002</v>
      </c>
      <c r="AGJ82" s="619">
        <v>127355</v>
      </c>
      <c r="AGK82" s="619">
        <v>642295.78</v>
      </c>
      <c r="AGL82" s="619">
        <v>571018.6</v>
      </c>
      <c r="AGM82" s="619">
        <v>481875.99</v>
      </c>
      <c r="AGN82" s="619">
        <v>2289583.46</v>
      </c>
      <c r="AGO82" s="619">
        <v>7530168.5800000001</v>
      </c>
      <c r="AGP82" s="619">
        <v>1138097.3500000001</v>
      </c>
      <c r="AGQ82" s="619">
        <v>924519.51</v>
      </c>
      <c r="AGR82" s="619">
        <v>620028.46</v>
      </c>
      <c r="AGS82" s="619">
        <v>79455</v>
      </c>
      <c r="AGT82" s="619">
        <v>769948.97</v>
      </c>
      <c r="AGU82" s="619">
        <v>207435.11</v>
      </c>
      <c r="AGV82" s="619">
        <v>1202659.06</v>
      </c>
      <c r="AGW82" s="619">
        <v>299198</v>
      </c>
      <c r="AGY82" s="619">
        <v>304939.23</v>
      </c>
      <c r="AGZ82" s="619">
        <v>1226214.81</v>
      </c>
      <c r="AHA82" s="619">
        <v>614493.02</v>
      </c>
      <c r="AHB82" s="619">
        <v>698856.95999999996</v>
      </c>
      <c r="AHC82" s="619">
        <v>1563307.3</v>
      </c>
      <c r="AHD82" s="619">
        <v>451765.49</v>
      </c>
      <c r="AHE82" s="619">
        <v>30478.92</v>
      </c>
      <c r="AHF82" s="619">
        <v>4058832.19</v>
      </c>
      <c r="AHG82" s="619">
        <v>1299773.83</v>
      </c>
      <c r="AHH82" s="619">
        <v>361314.15</v>
      </c>
      <c r="AHI82" s="619">
        <v>233008.97</v>
      </c>
      <c r="AHJ82" s="619">
        <v>892192.53</v>
      </c>
      <c r="AHK82" s="619">
        <v>756066.89</v>
      </c>
      <c r="AHL82" s="619">
        <v>503105.89</v>
      </c>
      <c r="AHM82" s="619">
        <v>1398491.04</v>
      </c>
      <c r="AHN82" s="619">
        <v>3895350.18</v>
      </c>
      <c r="AHO82" s="619">
        <v>1099831.43</v>
      </c>
      <c r="AHP82" s="619">
        <v>2791375.51</v>
      </c>
      <c r="AHQ82" s="619">
        <v>763547.47</v>
      </c>
      <c r="AHR82" s="613">
        <v>169659.2</v>
      </c>
      <c r="AHS82" s="613">
        <v>545785.5</v>
      </c>
      <c r="AHT82" s="613">
        <v>185700.4</v>
      </c>
      <c r="AHU82" s="619">
        <f t="shared" si="956"/>
        <v>1563858156.3500006</v>
      </c>
      <c r="AHW82" s="627" t="s">
        <v>6273</v>
      </c>
      <c r="AHX82" s="627" t="s">
        <v>6098</v>
      </c>
      <c r="AHY82" s="627" t="s">
        <v>6099</v>
      </c>
    </row>
    <row r="83" spans="1:909" x14ac:dyDescent="0.8">
      <c r="A83" s="613" t="str">
        <f t="shared" si="957"/>
        <v>ภาระ</v>
      </c>
      <c r="B83" s="618" t="s">
        <v>6100</v>
      </c>
      <c r="C83" s="619" t="s">
        <v>6101</v>
      </c>
      <c r="D83" s="619">
        <v>0</v>
      </c>
      <c r="E83" s="619">
        <v>330800</v>
      </c>
      <c r="F83" s="619">
        <v>463883</v>
      </c>
      <c r="G83" s="619">
        <v>13000</v>
      </c>
      <c r="H83" s="619">
        <v>498600</v>
      </c>
      <c r="I83" s="619">
        <v>0</v>
      </c>
      <c r="J83" s="619">
        <v>1022210.5</v>
      </c>
      <c r="K83" s="619">
        <v>1313000</v>
      </c>
      <c r="L83" s="619">
        <v>417095</v>
      </c>
      <c r="M83" s="619">
        <v>292100</v>
      </c>
      <c r="N83" s="619">
        <v>456530</v>
      </c>
      <c r="O83" s="619">
        <v>130275</v>
      </c>
      <c r="P83" s="619">
        <v>181000</v>
      </c>
      <c r="Q83" s="619">
        <v>32500</v>
      </c>
      <c r="R83" s="619">
        <v>31640</v>
      </c>
      <c r="S83" s="619">
        <v>590030</v>
      </c>
      <c r="T83" s="619">
        <v>577508.96</v>
      </c>
      <c r="U83" s="619">
        <v>21480</v>
      </c>
      <c r="W83" s="619">
        <v>206930</v>
      </c>
      <c r="X83" s="619">
        <v>421200</v>
      </c>
      <c r="Y83" s="619">
        <v>986100.37</v>
      </c>
      <c r="Z83" s="619">
        <v>598590</v>
      </c>
      <c r="AA83" s="619">
        <v>2200</v>
      </c>
      <c r="AB83" s="619">
        <v>18900</v>
      </c>
      <c r="AC83" s="619">
        <v>586122</v>
      </c>
      <c r="AD83" s="619">
        <v>390457.18</v>
      </c>
      <c r="AE83" s="619">
        <v>19500</v>
      </c>
      <c r="AF83" s="619">
        <v>123442.88</v>
      </c>
      <c r="AG83" s="619">
        <v>3913415</v>
      </c>
      <c r="AH83" s="619">
        <v>0</v>
      </c>
      <c r="AI83" s="619">
        <v>4509074</v>
      </c>
      <c r="AJ83" s="619">
        <v>871448.87</v>
      </c>
      <c r="AK83" s="619">
        <v>51267</v>
      </c>
      <c r="AL83" s="619">
        <v>132342.35</v>
      </c>
      <c r="AM83" s="619">
        <v>1426370</v>
      </c>
      <c r="AN83" s="619">
        <v>112428.99</v>
      </c>
      <c r="AO83" s="619">
        <v>805000</v>
      </c>
      <c r="AP83" s="619">
        <v>109356.5</v>
      </c>
      <c r="AQ83" s="619">
        <v>91000</v>
      </c>
      <c r="AR83" s="619">
        <v>111400</v>
      </c>
      <c r="AS83" s="619">
        <v>158299.23000000001</v>
      </c>
      <c r="AT83" s="619">
        <v>113990</v>
      </c>
      <c r="AV83" s="619">
        <v>108300</v>
      </c>
      <c r="AW83" s="619">
        <v>136860</v>
      </c>
      <c r="AX83" s="619">
        <v>211960</v>
      </c>
      <c r="AY83" s="619">
        <v>519130</v>
      </c>
      <c r="AZ83" s="619">
        <v>218160</v>
      </c>
      <c r="BA83" s="619">
        <v>504850</v>
      </c>
      <c r="BB83" s="619">
        <v>0</v>
      </c>
      <c r="BC83" s="619">
        <v>0</v>
      </c>
      <c r="BD83" s="619">
        <v>751364.5</v>
      </c>
      <c r="BE83" s="619">
        <v>24500</v>
      </c>
      <c r="BF83" s="619">
        <v>27000</v>
      </c>
      <c r="BG83" s="619">
        <v>3127000</v>
      </c>
      <c r="BH83" s="619">
        <v>6290</v>
      </c>
      <c r="BI83" s="619">
        <v>87605.99</v>
      </c>
      <c r="BJ83" s="619">
        <v>179933</v>
      </c>
      <c r="BK83" s="619">
        <v>108030</v>
      </c>
      <c r="BL83" s="619">
        <v>181610</v>
      </c>
      <c r="BM83" s="619">
        <v>11400</v>
      </c>
      <c r="BN83" s="619">
        <v>41700</v>
      </c>
      <c r="BO83" s="619">
        <v>44800</v>
      </c>
      <c r="BP83" s="619">
        <v>11500</v>
      </c>
      <c r="BQ83" s="619">
        <v>79242</v>
      </c>
      <c r="BR83" s="619">
        <v>65445.84</v>
      </c>
      <c r="BT83" s="619">
        <v>278000</v>
      </c>
      <c r="BU83" s="619">
        <v>14966.29</v>
      </c>
      <c r="BV83" s="619">
        <v>47290</v>
      </c>
      <c r="BW83" s="619">
        <v>74300</v>
      </c>
      <c r="BX83" s="619">
        <v>469499</v>
      </c>
      <c r="BY83" s="619">
        <v>367703</v>
      </c>
      <c r="BZ83" s="619">
        <v>383950</v>
      </c>
      <c r="CA83" s="619">
        <v>533261.5</v>
      </c>
      <c r="CB83" s="619">
        <v>564560</v>
      </c>
      <c r="CC83" s="619">
        <v>79400</v>
      </c>
      <c r="CD83" s="619">
        <v>174382</v>
      </c>
      <c r="CE83" s="619">
        <v>565005.44999999995</v>
      </c>
      <c r="CF83" s="619">
        <v>361010</v>
      </c>
      <c r="CG83" s="619">
        <v>17190</v>
      </c>
      <c r="CH83" s="619">
        <v>102319.06</v>
      </c>
      <c r="CI83" s="619">
        <v>90859</v>
      </c>
      <c r="CJ83" s="619">
        <v>104310</v>
      </c>
      <c r="CK83" s="619">
        <v>178706</v>
      </c>
      <c r="CL83" s="619">
        <v>119900</v>
      </c>
      <c r="CM83" s="619">
        <v>88899.97</v>
      </c>
      <c r="CN83" s="619">
        <v>248420</v>
      </c>
      <c r="CO83" s="619">
        <v>224210</v>
      </c>
      <c r="CP83" s="619">
        <v>0</v>
      </c>
      <c r="CQ83" s="619">
        <v>68760</v>
      </c>
      <c r="CR83" s="619">
        <v>285680</v>
      </c>
      <c r="CS83" s="619">
        <v>285900</v>
      </c>
      <c r="CT83" s="619">
        <v>108300</v>
      </c>
      <c r="CU83" s="619">
        <v>3531940</v>
      </c>
      <c r="CV83" s="619">
        <v>23860</v>
      </c>
      <c r="CW83" s="619">
        <v>229980</v>
      </c>
      <c r="CX83" s="619">
        <v>168719</v>
      </c>
      <c r="CY83" s="619">
        <v>20575</v>
      </c>
      <c r="CZ83" s="619">
        <v>51369.599999999999</v>
      </c>
      <c r="DA83" s="619">
        <v>28000</v>
      </c>
      <c r="DB83" s="619">
        <v>338454</v>
      </c>
      <c r="DC83" s="619">
        <v>1431787.92</v>
      </c>
      <c r="DD83" s="619">
        <v>6774484.2300000004</v>
      </c>
      <c r="DE83" s="619">
        <v>2400855</v>
      </c>
      <c r="DF83" s="619">
        <v>2669860</v>
      </c>
      <c r="DG83" s="619">
        <v>286380</v>
      </c>
      <c r="DH83" s="619">
        <v>634235</v>
      </c>
      <c r="DI83" s="619">
        <v>6457774</v>
      </c>
      <c r="DJ83" s="619">
        <v>304846.63</v>
      </c>
      <c r="DK83" s="619">
        <v>320215</v>
      </c>
      <c r="DL83" s="619">
        <v>25600885.300000001</v>
      </c>
      <c r="DM83" s="619">
        <v>1384027.5</v>
      </c>
      <c r="DN83" s="619">
        <v>2289882</v>
      </c>
      <c r="DO83" s="619">
        <v>348036</v>
      </c>
      <c r="DP83" s="619">
        <v>342722.22</v>
      </c>
      <c r="DQ83" s="619">
        <v>1091170</v>
      </c>
      <c r="DR83" s="619">
        <v>1948699.5</v>
      </c>
      <c r="DS83" s="619">
        <v>1166989.3999999999</v>
      </c>
      <c r="DT83" s="619">
        <v>7032066</v>
      </c>
      <c r="DU83" s="619">
        <v>23008782.41</v>
      </c>
      <c r="DV83" s="619">
        <v>0</v>
      </c>
      <c r="DW83" s="619">
        <v>2253060</v>
      </c>
      <c r="DX83" s="619">
        <v>1593050.08</v>
      </c>
      <c r="DY83" s="619">
        <v>346890.01</v>
      </c>
      <c r="DZ83" s="619">
        <v>815905</v>
      </c>
      <c r="EA83" s="619">
        <v>362630</v>
      </c>
      <c r="EB83" s="619">
        <v>39600</v>
      </c>
      <c r="EC83" s="619">
        <v>16000</v>
      </c>
      <c r="ED83" s="619">
        <v>452450</v>
      </c>
      <c r="EE83" s="619">
        <v>849781</v>
      </c>
      <c r="EF83" s="619">
        <v>269931</v>
      </c>
      <c r="EG83" s="619">
        <v>7182300</v>
      </c>
      <c r="EH83" s="619">
        <v>163000</v>
      </c>
      <c r="EI83" s="619">
        <v>682504</v>
      </c>
      <c r="EJ83" s="619">
        <v>212346.27</v>
      </c>
      <c r="EK83" s="619">
        <v>12890</v>
      </c>
      <c r="EL83" s="619">
        <v>198412</v>
      </c>
      <c r="EM83" s="619">
        <v>471729</v>
      </c>
      <c r="EN83" s="619">
        <v>75541</v>
      </c>
      <c r="EO83" s="619">
        <v>4300</v>
      </c>
      <c r="EP83" s="619">
        <v>1194250</v>
      </c>
      <c r="EQ83" s="619">
        <v>2652704.75</v>
      </c>
      <c r="ER83" s="619">
        <v>561070</v>
      </c>
      <c r="ES83" s="619">
        <v>50400</v>
      </c>
      <c r="ET83" s="619">
        <v>921555</v>
      </c>
      <c r="EU83" s="619">
        <v>108600</v>
      </c>
      <c r="EV83" s="619">
        <v>198500</v>
      </c>
      <c r="EW83" s="619">
        <v>3743159.19</v>
      </c>
      <c r="EX83" s="619">
        <v>1948507.6</v>
      </c>
      <c r="EY83" s="619">
        <v>494930</v>
      </c>
      <c r="EZ83" s="619">
        <v>1602345</v>
      </c>
      <c r="FA83" s="619">
        <v>3142135</v>
      </c>
      <c r="FB83" s="619">
        <v>0</v>
      </c>
      <c r="FC83" s="619">
        <v>991980</v>
      </c>
      <c r="FD83" s="619">
        <v>611740</v>
      </c>
      <c r="FE83" s="619">
        <v>847849</v>
      </c>
      <c r="FF83" s="619">
        <v>775090</v>
      </c>
      <c r="FG83" s="619">
        <v>811060</v>
      </c>
      <c r="FH83" s="619">
        <v>199540</v>
      </c>
      <c r="FI83" s="619">
        <v>1082820</v>
      </c>
      <c r="FK83" s="619">
        <v>10530</v>
      </c>
      <c r="FL83" s="619">
        <v>0</v>
      </c>
      <c r="FM83" s="619">
        <v>44000</v>
      </c>
      <c r="FN83" s="619">
        <v>2145177.2000000002</v>
      </c>
      <c r="FO83" s="619">
        <v>0</v>
      </c>
      <c r="FP83" s="619">
        <v>181200</v>
      </c>
      <c r="FQ83" s="619">
        <v>0</v>
      </c>
      <c r="FR83" s="619">
        <v>1088320.3999999999</v>
      </c>
      <c r="FS83" s="619">
        <v>540085</v>
      </c>
      <c r="FT83" s="619">
        <v>108050</v>
      </c>
      <c r="FU83" s="619">
        <v>322884.98</v>
      </c>
      <c r="FV83" s="619">
        <v>109040</v>
      </c>
      <c r="FW83" s="619">
        <v>531540</v>
      </c>
      <c r="FX83" s="619">
        <v>455715</v>
      </c>
      <c r="FY83" s="619">
        <v>227140</v>
      </c>
      <c r="FZ83" s="619">
        <v>91207.8</v>
      </c>
      <c r="GA83" s="619">
        <v>308900</v>
      </c>
      <c r="GB83" s="619">
        <v>1611502.95</v>
      </c>
      <c r="GC83" s="619">
        <v>129031.5</v>
      </c>
      <c r="GD83" s="619">
        <v>669504</v>
      </c>
      <c r="GE83" s="619">
        <v>120180</v>
      </c>
      <c r="GF83" s="619">
        <v>163500</v>
      </c>
      <c r="GG83" s="619">
        <v>5203957</v>
      </c>
      <c r="GH83" s="619">
        <v>0</v>
      </c>
      <c r="GI83" s="619">
        <v>952114</v>
      </c>
      <c r="GJ83" s="619">
        <v>183360</v>
      </c>
      <c r="GK83" s="619">
        <v>0</v>
      </c>
      <c r="GL83" s="619">
        <v>174699</v>
      </c>
      <c r="GM83" s="619">
        <v>207440</v>
      </c>
      <c r="GN83" s="619">
        <v>131880</v>
      </c>
      <c r="GO83" s="619">
        <v>477700</v>
      </c>
      <c r="GP83" s="619">
        <v>91880</v>
      </c>
      <c r="GQ83" s="619">
        <v>413450</v>
      </c>
      <c r="GR83" s="619">
        <v>5222782.93</v>
      </c>
      <c r="GS83" s="619">
        <v>43730</v>
      </c>
      <c r="GT83" s="619">
        <v>0</v>
      </c>
      <c r="GU83" s="619">
        <v>457333</v>
      </c>
      <c r="GV83" s="619">
        <v>0</v>
      </c>
      <c r="GW83" s="619">
        <v>548700</v>
      </c>
      <c r="GX83" s="619">
        <v>315320</v>
      </c>
      <c r="GY83" s="619">
        <v>245120</v>
      </c>
      <c r="GZ83" s="619">
        <v>1771603.3</v>
      </c>
      <c r="HA83" s="619">
        <v>113450</v>
      </c>
      <c r="HC83" s="619">
        <v>354646</v>
      </c>
      <c r="HD83" s="619">
        <v>86670</v>
      </c>
      <c r="HE83" s="619">
        <v>3634624.23</v>
      </c>
      <c r="HF83" s="619">
        <v>332101.2</v>
      </c>
      <c r="HG83" s="619">
        <v>12544799.369999999</v>
      </c>
      <c r="HH83" s="619">
        <v>221260</v>
      </c>
      <c r="HI83" s="619">
        <v>6722611.0199999996</v>
      </c>
      <c r="HJ83" s="619">
        <v>97000</v>
      </c>
      <c r="HK83" s="619">
        <v>371800</v>
      </c>
      <c r="HL83" s="619">
        <v>8743786.1699999999</v>
      </c>
      <c r="HM83" s="619">
        <v>1050974</v>
      </c>
      <c r="HN83" s="619">
        <v>2175186.2000000002</v>
      </c>
      <c r="HO83" s="619">
        <v>19582.150000000001</v>
      </c>
      <c r="HP83" s="619">
        <v>1623700</v>
      </c>
      <c r="HQ83" s="619">
        <v>43434.58</v>
      </c>
      <c r="HR83" s="619">
        <v>987604</v>
      </c>
      <c r="HS83" s="619">
        <v>675133.16</v>
      </c>
      <c r="HT83" s="619">
        <v>481520</v>
      </c>
      <c r="HU83" s="619">
        <v>1724990</v>
      </c>
      <c r="HV83" s="619">
        <v>267362</v>
      </c>
      <c r="HW83" s="619">
        <v>0</v>
      </c>
      <c r="HX83" s="619">
        <v>510690</v>
      </c>
      <c r="HY83" s="619">
        <v>4419</v>
      </c>
      <c r="HZ83" s="619">
        <v>1458793.33</v>
      </c>
      <c r="IA83" s="619">
        <v>275398</v>
      </c>
      <c r="IB83" s="619">
        <v>415423.93</v>
      </c>
      <c r="IC83" s="619">
        <v>1257173.97</v>
      </c>
      <c r="IE83" s="619">
        <v>1908085.18</v>
      </c>
      <c r="IF83" s="619">
        <v>401326</v>
      </c>
      <c r="IG83" s="619">
        <v>683000</v>
      </c>
      <c r="IH83" s="619">
        <v>220639</v>
      </c>
      <c r="II83" s="619">
        <v>8150</v>
      </c>
      <c r="IL83" s="619">
        <v>96780</v>
      </c>
      <c r="IM83" s="619">
        <v>297157.07</v>
      </c>
      <c r="IN83" s="619">
        <v>865660.8</v>
      </c>
      <c r="IO83" s="619">
        <v>324485</v>
      </c>
      <c r="IP83" s="619">
        <v>0</v>
      </c>
      <c r="IQ83" s="619">
        <v>152165.16999999998</v>
      </c>
      <c r="IR83" s="619">
        <v>380453</v>
      </c>
      <c r="IS83" s="619">
        <v>364529.41</v>
      </c>
      <c r="IT83" s="619">
        <v>115161.48</v>
      </c>
      <c r="IU83" s="619">
        <v>24888166.239999998</v>
      </c>
      <c r="IW83" s="619">
        <v>87600</v>
      </c>
      <c r="IX83" s="619">
        <v>259112</v>
      </c>
      <c r="IY83" s="619">
        <v>1495910.86</v>
      </c>
      <c r="IZ83" s="619">
        <v>31710</v>
      </c>
      <c r="JA83" s="619">
        <v>1809524.79</v>
      </c>
      <c r="JB83" s="619">
        <v>17000</v>
      </c>
      <c r="JC83" s="619">
        <v>221660</v>
      </c>
      <c r="JD83" s="619">
        <v>88000</v>
      </c>
      <c r="JE83" s="619">
        <v>27381.3</v>
      </c>
      <c r="JF83" s="619">
        <v>241796.81</v>
      </c>
      <c r="JG83" s="619">
        <v>34020</v>
      </c>
      <c r="JH83" s="619">
        <v>1057427.6299999999</v>
      </c>
      <c r="JI83" s="619">
        <v>404900</v>
      </c>
      <c r="JJ83" s="619">
        <v>441284.8</v>
      </c>
      <c r="JK83" s="619">
        <v>128830</v>
      </c>
      <c r="JL83" s="619">
        <v>626717.5</v>
      </c>
      <c r="JM83" s="619">
        <v>6465652</v>
      </c>
      <c r="JN83" s="619">
        <v>1146486</v>
      </c>
      <c r="JO83" s="619">
        <v>2376482.4300000002</v>
      </c>
      <c r="JP83" s="619">
        <v>323485.33</v>
      </c>
      <c r="JQ83" s="619">
        <v>43590</v>
      </c>
      <c r="JR83" s="619">
        <v>157250</v>
      </c>
      <c r="JS83" s="619">
        <v>11790</v>
      </c>
      <c r="JT83" s="619">
        <v>1232890</v>
      </c>
      <c r="JU83" s="619">
        <v>10602.13</v>
      </c>
      <c r="JV83" s="619">
        <v>839870</v>
      </c>
      <c r="JW83" s="619">
        <v>69011</v>
      </c>
      <c r="JX83" s="619">
        <v>1171276</v>
      </c>
      <c r="JY83" s="619">
        <v>340949.43</v>
      </c>
      <c r="JZ83" s="619">
        <v>38300</v>
      </c>
      <c r="KA83" s="619">
        <v>301580</v>
      </c>
      <c r="KB83" s="619">
        <v>0</v>
      </c>
      <c r="KC83" s="619">
        <v>119990</v>
      </c>
      <c r="KD83" s="619">
        <v>744200</v>
      </c>
      <c r="KE83" s="619">
        <v>329630</v>
      </c>
      <c r="KF83" s="619">
        <v>125675</v>
      </c>
      <c r="KG83" s="619">
        <v>96400</v>
      </c>
      <c r="KH83" s="619">
        <v>16440</v>
      </c>
      <c r="KI83" s="619">
        <v>147657</v>
      </c>
      <c r="KJ83" s="619">
        <v>15901786.41</v>
      </c>
      <c r="KK83" s="619">
        <v>269490</v>
      </c>
      <c r="KL83" s="619">
        <v>119628.3</v>
      </c>
      <c r="KM83" s="619">
        <v>2282725.17</v>
      </c>
      <c r="KN83" s="619">
        <v>0</v>
      </c>
      <c r="KO83" s="619">
        <v>546527</v>
      </c>
      <c r="KP83" s="619">
        <v>1258464.8700000001</v>
      </c>
      <c r="KQ83" s="619">
        <v>18000</v>
      </c>
      <c r="KR83" s="619">
        <v>66116</v>
      </c>
      <c r="KS83" s="619">
        <v>131783.79999999999</v>
      </c>
      <c r="KT83" s="619">
        <v>39700</v>
      </c>
      <c r="KU83" s="619">
        <v>0</v>
      </c>
      <c r="KV83" s="619">
        <v>1690760</v>
      </c>
      <c r="KW83" s="619">
        <v>410030</v>
      </c>
      <c r="KX83" s="619">
        <v>74700</v>
      </c>
      <c r="KY83" s="619">
        <v>1456764.87</v>
      </c>
      <c r="KZ83" s="619">
        <v>626499.5</v>
      </c>
      <c r="LA83" s="619">
        <v>804489</v>
      </c>
      <c r="LB83" s="619">
        <v>545145</v>
      </c>
      <c r="LC83" s="619">
        <v>265979.44</v>
      </c>
      <c r="LD83" s="619">
        <v>3215320</v>
      </c>
      <c r="LE83" s="619">
        <v>919510.01</v>
      </c>
      <c r="LF83" s="619">
        <v>500400</v>
      </c>
      <c r="LG83" s="619">
        <v>479578</v>
      </c>
      <c r="LH83" s="619">
        <v>1633435</v>
      </c>
      <c r="LK83" s="619">
        <v>20020</v>
      </c>
      <c r="LL83" s="619">
        <v>543075</v>
      </c>
      <c r="LM83" s="619">
        <v>1174960</v>
      </c>
      <c r="LN83" s="619">
        <v>146900</v>
      </c>
      <c r="LO83" s="619">
        <v>540726.25</v>
      </c>
      <c r="LP83" s="619">
        <v>223280</v>
      </c>
      <c r="LQ83" s="619">
        <v>807338.13</v>
      </c>
      <c r="LS83" s="619">
        <v>21640</v>
      </c>
      <c r="LT83" s="619">
        <v>631884.6</v>
      </c>
      <c r="LU83" s="619">
        <v>39900</v>
      </c>
      <c r="LV83" s="619">
        <v>364601.5</v>
      </c>
      <c r="LW83" s="619">
        <v>2911577.63</v>
      </c>
      <c r="LX83" s="619">
        <v>1724686</v>
      </c>
      <c r="LY83" s="619">
        <v>441200</v>
      </c>
      <c r="LZ83" s="619">
        <v>160000</v>
      </c>
      <c r="MA83" s="619">
        <v>693776</v>
      </c>
      <c r="MB83" s="619">
        <v>470761.1</v>
      </c>
      <c r="MC83" s="619">
        <v>2069400</v>
      </c>
      <c r="MD83" s="619">
        <v>345881.51</v>
      </c>
      <c r="ME83" s="619">
        <v>246300</v>
      </c>
      <c r="MF83" s="619">
        <v>78690</v>
      </c>
      <c r="MG83" s="619">
        <v>830599.1</v>
      </c>
      <c r="MH83" s="619">
        <v>573800</v>
      </c>
      <c r="MI83" s="619">
        <v>5148548</v>
      </c>
      <c r="MJ83" s="619">
        <v>375890</v>
      </c>
      <c r="MK83" s="619">
        <v>117550</v>
      </c>
      <c r="ML83" s="619">
        <v>166750</v>
      </c>
      <c r="MM83" s="619">
        <v>194940.76</v>
      </c>
      <c r="MN83" s="619">
        <v>278139</v>
      </c>
      <c r="MO83" s="619">
        <v>597321.6</v>
      </c>
      <c r="MP83" s="619">
        <v>120000</v>
      </c>
      <c r="MQ83" s="619">
        <v>528850</v>
      </c>
      <c r="MR83" s="619">
        <v>409970</v>
      </c>
      <c r="MS83" s="619">
        <v>424865</v>
      </c>
      <c r="MT83" s="619">
        <v>17590</v>
      </c>
      <c r="MU83" s="619">
        <v>412300</v>
      </c>
      <c r="MV83" s="619">
        <v>183170</v>
      </c>
      <c r="MW83" s="619">
        <v>326755</v>
      </c>
      <c r="MX83" s="619">
        <v>1367827</v>
      </c>
      <c r="MY83" s="619">
        <v>2602601.5</v>
      </c>
      <c r="MZ83" s="619">
        <v>1344670</v>
      </c>
      <c r="NA83" s="619">
        <v>910593.75</v>
      </c>
      <c r="NB83" s="619">
        <v>13500</v>
      </c>
      <c r="NC83" s="619">
        <v>2819760.38</v>
      </c>
      <c r="ND83" s="619">
        <v>649895.6</v>
      </c>
      <c r="NF83" s="619">
        <v>24844</v>
      </c>
      <c r="NG83" s="619">
        <v>9234558.8000000007</v>
      </c>
      <c r="NH83" s="619">
        <v>774275</v>
      </c>
      <c r="NI83" s="619">
        <v>6528521.7000000002</v>
      </c>
      <c r="NJ83" s="619">
        <v>54500</v>
      </c>
      <c r="NK83" s="619">
        <v>690174</v>
      </c>
      <c r="NL83" s="619">
        <v>1736098.59</v>
      </c>
      <c r="NM83" s="619">
        <v>175601.2</v>
      </c>
      <c r="NN83" s="619">
        <v>265284.59999999998</v>
      </c>
      <c r="NO83" s="619">
        <v>1141550</v>
      </c>
      <c r="NP83" s="619">
        <v>974900</v>
      </c>
      <c r="NQ83" s="619">
        <v>601487</v>
      </c>
      <c r="NS83" s="619">
        <v>199100</v>
      </c>
      <c r="NT83" s="619">
        <v>486205</v>
      </c>
      <c r="NV83" s="619">
        <v>305129.5</v>
      </c>
      <c r="NW83" s="619">
        <v>34060</v>
      </c>
      <c r="NX83" s="619">
        <v>30790</v>
      </c>
      <c r="NZ83" s="619">
        <v>5666940.9500000002</v>
      </c>
      <c r="OA83" s="619">
        <v>517077.28</v>
      </c>
      <c r="OB83" s="619">
        <v>409000</v>
      </c>
      <c r="OC83" s="619">
        <v>0</v>
      </c>
      <c r="OD83" s="619">
        <v>0</v>
      </c>
      <c r="OE83" s="619">
        <v>580010.84</v>
      </c>
      <c r="OG83" s="619">
        <v>2947608.02</v>
      </c>
      <c r="OH83" s="619">
        <v>450854.21</v>
      </c>
      <c r="OI83" s="619">
        <v>6327942.6900000004</v>
      </c>
      <c r="OJ83" s="619">
        <v>329197</v>
      </c>
      <c r="OK83" s="619">
        <v>1545511.84</v>
      </c>
      <c r="OL83" s="619">
        <v>6765056.0300000003</v>
      </c>
      <c r="OM83" s="619">
        <v>1978640</v>
      </c>
      <c r="ON83" s="619">
        <v>2655355.7799999998</v>
      </c>
      <c r="OP83" s="619">
        <v>254892.19</v>
      </c>
      <c r="OQ83" s="619">
        <v>14144678.59</v>
      </c>
      <c r="OR83" s="619">
        <v>720996.5</v>
      </c>
      <c r="OS83" s="619">
        <v>0</v>
      </c>
      <c r="OT83" s="619">
        <v>1129000</v>
      </c>
      <c r="OV83" s="619">
        <v>549350</v>
      </c>
      <c r="OW83" s="619">
        <v>111500</v>
      </c>
      <c r="OX83" s="619">
        <v>1392900</v>
      </c>
      <c r="OY83" s="619">
        <v>157000</v>
      </c>
      <c r="OZ83" s="619">
        <v>877351.2</v>
      </c>
      <c r="PA83" s="619">
        <v>266180</v>
      </c>
      <c r="PB83" s="619">
        <v>53075</v>
      </c>
      <c r="PC83" s="619">
        <v>1329190</v>
      </c>
      <c r="PD83" s="619">
        <v>6738026.5</v>
      </c>
      <c r="PE83" s="619">
        <v>648280</v>
      </c>
      <c r="PF83" s="619">
        <v>2251877.7000000002</v>
      </c>
      <c r="PG83" s="619">
        <v>81780</v>
      </c>
      <c r="PH83" s="619">
        <v>520650</v>
      </c>
      <c r="PI83" s="619">
        <v>735385</v>
      </c>
      <c r="PJ83" s="619">
        <v>562260</v>
      </c>
      <c r="PK83" s="619">
        <v>411860</v>
      </c>
      <c r="PL83" s="619">
        <v>861385</v>
      </c>
      <c r="PM83" s="619">
        <v>555512</v>
      </c>
      <c r="PN83" s="619">
        <v>511500</v>
      </c>
      <c r="PO83" s="619">
        <v>3676667</v>
      </c>
      <c r="PP83" s="619">
        <v>334486</v>
      </c>
      <c r="PQ83" s="619">
        <v>3336447.16</v>
      </c>
      <c r="PR83" s="619">
        <v>709770</v>
      </c>
      <c r="PS83" s="619">
        <v>16535</v>
      </c>
      <c r="PT83" s="619">
        <v>80688.22</v>
      </c>
      <c r="PU83" s="619">
        <v>30400</v>
      </c>
      <c r="PV83" s="619">
        <v>883000</v>
      </c>
      <c r="PW83" s="619">
        <v>930552.19</v>
      </c>
      <c r="PX83" s="619">
        <v>0</v>
      </c>
      <c r="PY83" s="619">
        <v>264904</v>
      </c>
      <c r="PZ83" s="619">
        <v>2418387.2999999998</v>
      </c>
      <c r="QA83" s="619">
        <v>1016820</v>
      </c>
      <c r="QB83" s="619">
        <v>1396563.68</v>
      </c>
      <c r="QC83" s="619">
        <v>70600</v>
      </c>
      <c r="QD83" s="619">
        <v>625765</v>
      </c>
      <c r="QE83" s="619">
        <v>236933</v>
      </c>
      <c r="QF83" s="619">
        <v>412670</v>
      </c>
      <c r="QG83" s="619">
        <v>979125</v>
      </c>
      <c r="QH83" s="619">
        <v>272600</v>
      </c>
      <c r="QI83" s="619">
        <v>80455</v>
      </c>
      <c r="QJ83" s="619">
        <v>1866091.45</v>
      </c>
      <c r="QK83" s="619">
        <v>37989</v>
      </c>
      <c r="QL83" s="619">
        <v>239648</v>
      </c>
      <c r="QM83" s="619">
        <v>458955</v>
      </c>
      <c r="QN83" s="619">
        <v>164600</v>
      </c>
      <c r="QO83" s="619">
        <v>1037600</v>
      </c>
      <c r="QQ83" s="619">
        <v>126340.5</v>
      </c>
      <c r="QR83" s="619">
        <v>32495</v>
      </c>
      <c r="QS83" s="619">
        <v>34975.01</v>
      </c>
      <c r="QT83" s="619">
        <v>163150</v>
      </c>
      <c r="QU83" s="619">
        <v>113803.06</v>
      </c>
      <c r="QV83" s="619">
        <v>37061272</v>
      </c>
      <c r="QW83" s="619">
        <v>627160</v>
      </c>
      <c r="QX83" s="619">
        <v>185360</v>
      </c>
      <c r="QY83" s="619">
        <v>346869.5</v>
      </c>
      <c r="QZ83" s="619">
        <v>388356.5</v>
      </c>
      <c r="RA83" s="619">
        <v>1304503</v>
      </c>
      <c r="RB83" s="619">
        <v>1268836.6000000001</v>
      </c>
      <c r="RC83" s="619">
        <v>4748252.32</v>
      </c>
      <c r="RD83" s="619">
        <v>224312.5</v>
      </c>
      <c r="RE83" s="619">
        <v>102595.14</v>
      </c>
      <c r="RF83" s="619">
        <v>490590</v>
      </c>
      <c r="RG83" s="619">
        <v>252000</v>
      </c>
      <c r="RH83" s="619">
        <v>550560</v>
      </c>
      <c r="RI83" s="619">
        <v>9616359</v>
      </c>
      <c r="RJ83" s="619">
        <v>3246125.52</v>
      </c>
      <c r="RK83" s="619">
        <v>140000</v>
      </c>
      <c r="RL83" s="619">
        <v>607200</v>
      </c>
      <c r="RM83" s="619">
        <v>1164908</v>
      </c>
      <c r="RN83" s="619">
        <v>1905124.05</v>
      </c>
      <c r="RO83" s="619">
        <v>2383054</v>
      </c>
      <c r="RP83" s="619">
        <v>1404610</v>
      </c>
      <c r="RQ83" s="619">
        <v>862290</v>
      </c>
      <c r="RR83" s="619">
        <v>837414</v>
      </c>
      <c r="RS83" s="619">
        <v>2067299</v>
      </c>
      <c r="RT83" s="619">
        <v>547161</v>
      </c>
      <c r="RU83" s="619">
        <v>322700</v>
      </c>
      <c r="RV83" s="619">
        <v>867755.89</v>
      </c>
      <c r="RW83" s="619">
        <v>279440</v>
      </c>
      <c r="RX83" s="619">
        <v>1126200</v>
      </c>
      <c r="RY83" s="619">
        <v>398345</v>
      </c>
      <c r="RZ83" s="619">
        <v>757984</v>
      </c>
      <c r="SA83" s="619">
        <v>453484</v>
      </c>
      <c r="SB83" s="619">
        <v>2132890</v>
      </c>
      <c r="SC83" s="619">
        <v>3164074.78</v>
      </c>
      <c r="SD83" s="619">
        <v>227869</v>
      </c>
      <c r="SE83" s="619">
        <v>76490</v>
      </c>
      <c r="SF83" s="619">
        <v>346596.6</v>
      </c>
      <c r="SG83" s="619">
        <v>111640</v>
      </c>
      <c r="SH83" s="619">
        <v>525565</v>
      </c>
      <c r="SI83" s="619">
        <v>0</v>
      </c>
      <c r="SJ83" s="619">
        <v>550790</v>
      </c>
      <c r="SK83" s="619">
        <v>458113</v>
      </c>
      <c r="SL83" s="619">
        <v>1892550</v>
      </c>
      <c r="SM83" s="619">
        <v>2864609</v>
      </c>
      <c r="SN83" s="619">
        <v>749186.74</v>
      </c>
      <c r="SO83" s="619">
        <v>1947492</v>
      </c>
      <c r="SP83" s="619">
        <v>121550</v>
      </c>
      <c r="SQ83" s="619">
        <v>1143096</v>
      </c>
      <c r="SR83" s="619">
        <v>1413830</v>
      </c>
      <c r="SS83" s="619">
        <v>539407</v>
      </c>
      <c r="ST83" s="619">
        <v>1538880</v>
      </c>
      <c r="SU83" s="619">
        <v>453960</v>
      </c>
      <c r="SV83" s="619">
        <v>570660</v>
      </c>
      <c r="SW83" s="619">
        <v>2860098</v>
      </c>
      <c r="SX83" s="619">
        <v>372200</v>
      </c>
      <c r="SY83" s="619">
        <v>1044975</v>
      </c>
      <c r="SZ83" s="619">
        <v>2913520</v>
      </c>
      <c r="TA83" s="619">
        <v>0</v>
      </c>
      <c r="TB83" s="619">
        <v>38500</v>
      </c>
      <c r="TC83" s="619">
        <v>387972</v>
      </c>
      <c r="TD83" s="619">
        <v>4088818</v>
      </c>
      <c r="TE83" s="619">
        <v>217450</v>
      </c>
      <c r="TF83" s="619">
        <v>675430</v>
      </c>
      <c r="TG83" s="619">
        <v>1463150</v>
      </c>
      <c r="TH83" s="619">
        <v>9998</v>
      </c>
      <c r="TI83" s="619">
        <v>683749</v>
      </c>
      <c r="TJ83" s="619">
        <v>176890</v>
      </c>
      <c r="TK83" s="619">
        <v>8582126</v>
      </c>
      <c r="TL83" s="619">
        <v>91060</v>
      </c>
      <c r="TM83" s="619">
        <v>223130</v>
      </c>
      <c r="TN83" s="619">
        <v>627940</v>
      </c>
      <c r="TO83" s="619">
        <v>255720</v>
      </c>
      <c r="TP83" s="619">
        <v>434550</v>
      </c>
      <c r="TQ83" s="619">
        <v>136200</v>
      </c>
      <c r="TR83" s="619">
        <v>9487138.6500000004</v>
      </c>
      <c r="TS83" s="619">
        <v>642521</v>
      </c>
      <c r="TT83" s="619">
        <v>82112.5</v>
      </c>
      <c r="TU83" s="619">
        <v>810760</v>
      </c>
      <c r="TV83" s="619">
        <v>198300</v>
      </c>
      <c r="TW83" s="619">
        <v>574134</v>
      </c>
      <c r="TX83" s="619">
        <v>110870</v>
      </c>
      <c r="TY83" s="619">
        <v>105900</v>
      </c>
      <c r="TZ83" s="619">
        <v>678000</v>
      </c>
      <c r="UA83" s="619">
        <v>1500550</v>
      </c>
      <c r="UB83" s="619">
        <v>738710</v>
      </c>
      <c r="UC83" s="619">
        <v>2541500</v>
      </c>
      <c r="UD83" s="619">
        <v>438600</v>
      </c>
      <c r="UE83" s="619">
        <v>377978</v>
      </c>
      <c r="UF83" s="619">
        <v>95153</v>
      </c>
      <c r="UG83" s="619">
        <v>2941830.6</v>
      </c>
      <c r="UH83" s="619">
        <v>933629</v>
      </c>
      <c r="UI83" s="619">
        <v>862443.55</v>
      </c>
      <c r="UJ83" s="619">
        <v>408863.44</v>
      </c>
      <c r="UK83" s="619">
        <v>588273</v>
      </c>
      <c r="UL83" s="619">
        <v>10824512.630000001</v>
      </c>
      <c r="UM83" s="619">
        <v>418790</v>
      </c>
      <c r="UN83" s="619">
        <v>927456.75</v>
      </c>
      <c r="UO83" s="619">
        <v>2292342</v>
      </c>
      <c r="UP83" s="619">
        <v>228750</v>
      </c>
      <c r="UQ83" s="619">
        <v>1205348.02</v>
      </c>
      <c r="UR83" s="619">
        <v>8500735.3000000007</v>
      </c>
      <c r="US83" s="619">
        <v>323240</v>
      </c>
      <c r="UT83" s="619">
        <v>160030</v>
      </c>
      <c r="UU83" s="619">
        <v>7580150</v>
      </c>
      <c r="UV83" s="619">
        <v>3102996</v>
      </c>
      <c r="UW83" s="619">
        <v>171931</v>
      </c>
      <c r="UX83" s="619">
        <v>12362908.75</v>
      </c>
      <c r="UY83" s="619">
        <v>198040</v>
      </c>
      <c r="UZ83" s="619">
        <v>120005</v>
      </c>
      <c r="VA83" s="619">
        <v>1509450</v>
      </c>
      <c r="VB83" s="619">
        <v>864875</v>
      </c>
      <c r="VC83" s="619">
        <v>559260</v>
      </c>
      <c r="VD83" s="619">
        <v>696040</v>
      </c>
      <c r="VE83" s="619">
        <v>863225</v>
      </c>
      <c r="VF83" s="619">
        <v>1780790.83</v>
      </c>
      <c r="VG83" s="619">
        <v>597840</v>
      </c>
      <c r="VH83" s="619">
        <v>50411</v>
      </c>
      <c r="VI83" s="619">
        <v>811903.5</v>
      </c>
      <c r="VJ83" s="619">
        <v>6968878</v>
      </c>
      <c r="VK83" s="619">
        <v>113360</v>
      </c>
      <c r="VL83" s="619">
        <v>215790</v>
      </c>
      <c r="VM83" s="619">
        <v>0</v>
      </c>
      <c r="VN83" s="619">
        <v>11558943</v>
      </c>
      <c r="VO83" s="619">
        <v>583734.1</v>
      </c>
      <c r="VP83" s="619">
        <v>214950</v>
      </c>
      <c r="VQ83" s="619">
        <v>121786</v>
      </c>
      <c r="VR83" s="619">
        <v>381865.89</v>
      </c>
      <c r="VS83" s="619">
        <v>655994.75</v>
      </c>
      <c r="VT83" s="619">
        <v>179328.65</v>
      </c>
      <c r="VU83" s="619">
        <v>51800</v>
      </c>
      <c r="VV83" s="619">
        <v>817000</v>
      </c>
      <c r="VW83" s="619">
        <v>303914</v>
      </c>
      <c r="VX83" s="619">
        <v>76991.600000000006</v>
      </c>
      <c r="VY83" s="619">
        <v>4795497.8099999987</v>
      </c>
      <c r="VZ83" s="619">
        <v>4047273.7</v>
      </c>
      <c r="WA83" s="619">
        <v>12000</v>
      </c>
      <c r="WB83" s="619">
        <v>0</v>
      </c>
      <c r="WC83" s="619">
        <v>24786912.199999999</v>
      </c>
      <c r="WD83" s="619">
        <v>2465761.35</v>
      </c>
      <c r="WE83" s="619">
        <v>121951</v>
      </c>
      <c r="WG83" s="619">
        <v>345450.5</v>
      </c>
      <c r="WH83" s="619">
        <v>388058.5</v>
      </c>
      <c r="WI83" s="619">
        <v>654180</v>
      </c>
      <c r="WJ83" s="619">
        <v>670971</v>
      </c>
      <c r="WK83" s="619">
        <v>38950</v>
      </c>
      <c r="WL83" s="619">
        <v>189860</v>
      </c>
      <c r="WM83" s="619">
        <v>56068</v>
      </c>
      <c r="WN83" s="619">
        <v>827515</v>
      </c>
      <c r="WO83" s="619">
        <v>84536</v>
      </c>
      <c r="WP83" s="619">
        <v>282634</v>
      </c>
      <c r="WQ83" s="619">
        <v>0</v>
      </c>
      <c r="WR83" s="619">
        <v>2230240</v>
      </c>
      <c r="WS83" s="619">
        <v>21000</v>
      </c>
      <c r="WT83" s="619">
        <v>146500</v>
      </c>
      <c r="WU83" s="619">
        <v>71280</v>
      </c>
      <c r="WV83" s="619">
        <v>1068029</v>
      </c>
      <c r="WW83" s="619">
        <v>2510189.81</v>
      </c>
      <c r="WX83" s="619">
        <v>1040149.28</v>
      </c>
      <c r="WY83" s="619">
        <v>748270</v>
      </c>
      <c r="WZ83" s="619">
        <v>568452.65</v>
      </c>
      <c r="XA83" s="619">
        <v>616290</v>
      </c>
      <c r="XB83" s="619">
        <v>513621.01</v>
      </c>
      <c r="XC83" s="619">
        <v>61680.66</v>
      </c>
      <c r="XD83" s="619">
        <v>181500</v>
      </c>
      <c r="XE83" s="619">
        <v>7677585.9000000004</v>
      </c>
      <c r="XF83" s="619">
        <v>23000</v>
      </c>
      <c r="XG83" s="619">
        <v>358623.5</v>
      </c>
      <c r="XH83" s="619">
        <v>84350</v>
      </c>
      <c r="XI83" s="619">
        <v>177790</v>
      </c>
      <c r="XJ83" s="619">
        <v>111718</v>
      </c>
      <c r="XK83" s="619">
        <v>1214960</v>
      </c>
      <c r="XL83" s="619">
        <v>927330</v>
      </c>
      <c r="XM83" s="619">
        <v>1160790</v>
      </c>
      <c r="XN83" s="619">
        <v>159230</v>
      </c>
      <c r="XO83" s="619">
        <v>348000</v>
      </c>
      <c r="XP83" s="619">
        <v>2094000</v>
      </c>
      <c r="XQ83" s="619">
        <v>0</v>
      </c>
      <c r="XR83" s="619">
        <v>16000</v>
      </c>
      <c r="XS83" s="619">
        <v>352743</v>
      </c>
      <c r="XT83" s="619">
        <v>663595</v>
      </c>
      <c r="XU83" s="619">
        <v>532500</v>
      </c>
      <c r="XV83" s="619">
        <v>889125</v>
      </c>
      <c r="XW83" s="619">
        <v>207900</v>
      </c>
      <c r="XX83" s="619">
        <v>120000</v>
      </c>
      <c r="XY83" s="619">
        <v>68815</v>
      </c>
      <c r="XZ83" s="619">
        <v>117820</v>
      </c>
      <c r="YA83" s="619">
        <v>78580</v>
      </c>
      <c r="YB83" s="619">
        <v>329550</v>
      </c>
      <c r="YC83" s="619">
        <v>1169765</v>
      </c>
      <c r="YD83" s="619">
        <v>25680</v>
      </c>
      <c r="YE83" s="619">
        <v>122800</v>
      </c>
      <c r="YF83" s="619">
        <v>1560440</v>
      </c>
      <c r="YG83" s="619">
        <v>0</v>
      </c>
      <c r="YH83" s="619">
        <v>522393</v>
      </c>
      <c r="YI83" s="619">
        <v>1258270</v>
      </c>
      <c r="YJ83" s="619">
        <v>620600</v>
      </c>
      <c r="YK83" s="619">
        <v>1960090</v>
      </c>
      <c r="YL83" s="619">
        <v>107000</v>
      </c>
      <c r="YM83" s="619">
        <v>1582213.3</v>
      </c>
      <c r="YN83" s="619">
        <v>18000</v>
      </c>
      <c r="YO83" s="619">
        <v>7822000</v>
      </c>
      <c r="YP83" s="619">
        <v>2422095</v>
      </c>
      <c r="YQ83" s="619">
        <v>993380.03</v>
      </c>
      <c r="YR83" s="619">
        <v>200400</v>
      </c>
      <c r="YS83" s="619">
        <v>1034300</v>
      </c>
      <c r="YT83" s="619">
        <v>0</v>
      </c>
      <c r="YU83" s="619">
        <v>585375</v>
      </c>
      <c r="YV83" s="619">
        <v>993330</v>
      </c>
      <c r="YW83" s="619">
        <v>275000</v>
      </c>
      <c r="YX83" s="619">
        <v>3233981</v>
      </c>
      <c r="YY83" s="619">
        <v>408375.2</v>
      </c>
      <c r="YZ83" s="619">
        <v>99720</v>
      </c>
      <c r="ZA83" s="619">
        <v>246080</v>
      </c>
      <c r="ZB83" s="619">
        <v>983777</v>
      </c>
      <c r="ZC83" s="619">
        <v>0</v>
      </c>
      <c r="ZD83" s="619">
        <v>364500</v>
      </c>
      <c r="ZE83" s="619">
        <v>1278540</v>
      </c>
      <c r="ZF83" s="619">
        <v>943600</v>
      </c>
      <c r="ZG83" s="619">
        <v>1049398</v>
      </c>
      <c r="ZH83" s="619">
        <v>158600</v>
      </c>
      <c r="ZI83" s="619">
        <v>744340</v>
      </c>
      <c r="ZJ83" s="619">
        <v>271680</v>
      </c>
      <c r="ZK83" s="619">
        <v>414490</v>
      </c>
      <c r="ZL83" s="619">
        <v>180300</v>
      </c>
      <c r="ZM83" s="619">
        <v>2235620</v>
      </c>
      <c r="ZN83" s="619">
        <v>5333290</v>
      </c>
      <c r="ZO83" s="619">
        <v>1286307</v>
      </c>
      <c r="ZP83" s="619">
        <v>4651094.2300000004</v>
      </c>
      <c r="ZQ83" s="619">
        <v>10548709</v>
      </c>
      <c r="ZR83" s="619">
        <v>521060</v>
      </c>
      <c r="ZS83" s="619">
        <v>602672</v>
      </c>
      <c r="ZT83" s="619">
        <v>258500</v>
      </c>
      <c r="ZU83" s="619">
        <v>523606</v>
      </c>
      <c r="ZV83" s="619">
        <v>811321</v>
      </c>
      <c r="ZW83" s="619">
        <v>1596670</v>
      </c>
      <c r="ZX83" s="619">
        <v>285840</v>
      </c>
      <c r="ZY83" s="619">
        <v>54600</v>
      </c>
      <c r="ZZ83" s="619">
        <v>1771730</v>
      </c>
      <c r="AAA83" s="619">
        <v>3977346</v>
      </c>
      <c r="AAB83" s="619">
        <v>0</v>
      </c>
      <c r="AAC83" s="619">
        <v>935269</v>
      </c>
      <c r="AAD83" s="619">
        <v>790590</v>
      </c>
      <c r="AAF83" s="619">
        <v>421045.1</v>
      </c>
      <c r="AAG83" s="619">
        <v>221600</v>
      </c>
      <c r="AAH83" s="619">
        <v>140875</v>
      </c>
      <c r="AAI83" s="619">
        <v>159603.83000000002</v>
      </c>
      <c r="AAJ83" s="619">
        <v>87390</v>
      </c>
      <c r="AAK83" s="619">
        <v>265857.40000000002</v>
      </c>
      <c r="AAL83" s="619">
        <v>337077</v>
      </c>
      <c r="AAM83" s="619">
        <v>481870</v>
      </c>
      <c r="AAN83" s="619">
        <v>120950</v>
      </c>
      <c r="AAO83" s="619">
        <v>2272989</v>
      </c>
      <c r="AAP83" s="619">
        <v>649820</v>
      </c>
      <c r="AAQ83" s="619">
        <v>35295177</v>
      </c>
      <c r="AAR83" s="619">
        <v>494090</v>
      </c>
      <c r="AAS83" s="619">
        <v>831700</v>
      </c>
      <c r="AAT83" s="619">
        <v>6736492.5</v>
      </c>
      <c r="AAU83" s="619">
        <v>225800</v>
      </c>
      <c r="AAV83" s="619">
        <v>0</v>
      </c>
      <c r="AAW83" s="619">
        <v>641690</v>
      </c>
      <c r="AAX83" s="619">
        <v>1087962.6499999999</v>
      </c>
      <c r="AAY83" s="619">
        <v>948622</v>
      </c>
      <c r="AAZ83" s="619">
        <v>261395</v>
      </c>
      <c r="ABA83" s="619">
        <v>772400</v>
      </c>
      <c r="ABB83" s="619">
        <v>619520</v>
      </c>
      <c r="ABC83" s="619">
        <v>3152202</v>
      </c>
      <c r="ABD83" s="619">
        <v>523840</v>
      </c>
      <c r="ABE83" s="619">
        <v>468046</v>
      </c>
      <c r="ABF83" s="619">
        <v>88220</v>
      </c>
      <c r="ABG83" s="619">
        <v>534450</v>
      </c>
      <c r="ABH83" s="619">
        <v>193504</v>
      </c>
      <c r="ABI83" s="619">
        <v>364920</v>
      </c>
      <c r="ABJ83" s="619">
        <v>2579493</v>
      </c>
      <c r="ABK83" s="619">
        <v>5181767</v>
      </c>
      <c r="ABL83" s="619">
        <v>502100</v>
      </c>
      <c r="ABM83" s="619">
        <v>122000</v>
      </c>
      <c r="ABN83" s="619">
        <v>113640</v>
      </c>
      <c r="ABO83" s="619">
        <v>563000</v>
      </c>
      <c r="ABP83" s="619">
        <v>358640</v>
      </c>
      <c r="ABQ83" s="619">
        <v>5924235.4800000004</v>
      </c>
      <c r="ABR83" s="619">
        <v>2081690</v>
      </c>
      <c r="ABS83" s="619">
        <v>497479.8</v>
      </c>
      <c r="ABT83" s="619">
        <v>430500</v>
      </c>
      <c r="ABU83" s="619">
        <v>213410</v>
      </c>
      <c r="ABV83" s="619">
        <v>172490</v>
      </c>
      <c r="ABW83" s="619">
        <v>763140.63</v>
      </c>
      <c r="ABX83" s="619">
        <v>1340990</v>
      </c>
      <c r="ABZ83" s="619">
        <v>1065500</v>
      </c>
      <c r="ACA83" s="619">
        <v>22000</v>
      </c>
      <c r="ACB83" s="619">
        <v>250705.23</v>
      </c>
      <c r="ACC83" s="619">
        <v>7990</v>
      </c>
      <c r="ACD83" s="619">
        <v>195270</v>
      </c>
      <c r="ACE83" s="619">
        <v>1041670</v>
      </c>
      <c r="ACF83" s="619">
        <v>110839.58</v>
      </c>
      <c r="ACG83" s="619">
        <v>0</v>
      </c>
      <c r="ACH83" s="619">
        <v>285078.36</v>
      </c>
      <c r="ACI83" s="619">
        <v>174588.33</v>
      </c>
      <c r="ACJ83" s="619">
        <v>144774</v>
      </c>
      <c r="ACK83" s="619">
        <v>29844257</v>
      </c>
      <c r="ACL83" s="619">
        <v>28000</v>
      </c>
      <c r="ACM83" s="619">
        <v>109500</v>
      </c>
      <c r="ACN83" s="619">
        <v>862736</v>
      </c>
      <c r="ACO83" s="619">
        <v>773500</v>
      </c>
      <c r="ACP83" s="619">
        <v>43400</v>
      </c>
      <c r="ACQ83" s="619">
        <v>466867.02</v>
      </c>
      <c r="ACR83" s="619">
        <v>4032420.35</v>
      </c>
      <c r="ACS83" s="619">
        <v>2648850</v>
      </c>
      <c r="ACT83" s="619">
        <v>723759</v>
      </c>
      <c r="ACU83" s="619">
        <v>1233600</v>
      </c>
      <c r="ACV83" s="619">
        <v>1289289.5</v>
      </c>
      <c r="ACW83" s="619">
        <v>1152710</v>
      </c>
      <c r="ACX83" s="619">
        <v>22355264.899999999</v>
      </c>
      <c r="ACY83" s="619">
        <v>1763820.72</v>
      </c>
      <c r="ACZ83" s="619">
        <v>180500</v>
      </c>
      <c r="ADA83" s="619">
        <v>1834480</v>
      </c>
      <c r="ADB83" s="619">
        <v>346956</v>
      </c>
      <c r="ADC83" s="619">
        <v>251200</v>
      </c>
      <c r="ADD83" s="619">
        <v>506990</v>
      </c>
      <c r="ADE83" s="619">
        <v>70000</v>
      </c>
      <c r="ADH83" s="619">
        <v>1862955</v>
      </c>
      <c r="ADI83" s="619">
        <v>0</v>
      </c>
      <c r="ADK83" s="619">
        <v>12274</v>
      </c>
      <c r="ADM83" s="619">
        <v>35050</v>
      </c>
      <c r="ADN83" s="619">
        <v>1048948</v>
      </c>
      <c r="ADO83" s="619">
        <v>361332</v>
      </c>
      <c r="ADP83" s="619">
        <v>386440</v>
      </c>
      <c r="ADQ83" s="619">
        <v>4694662.8600000003</v>
      </c>
      <c r="ADR83" s="619">
        <v>1967395</v>
      </c>
      <c r="ADS83" s="619">
        <v>573749.99</v>
      </c>
      <c r="ADT83" s="619">
        <v>130284.8</v>
      </c>
      <c r="ADU83" s="619">
        <v>3454948.05</v>
      </c>
      <c r="ADV83" s="619">
        <v>240975</v>
      </c>
      <c r="ADW83" s="619">
        <v>159180</v>
      </c>
      <c r="ADX83" s="619">
        <v>39700</v>
      </c>
      <c r="ADY83" s="619">
        <v>267100</v>
      </c>
      <c r="ADZ83" s="619">
        <v>388280</v>
      </c>
      <c r="AEA83" s="619">
        <v>52128175.75</v>
      </c>
      <c r="AEB83" s="619">
        <v>32784616</v>
      </c>
      <c r="AEC83" s="619">
        <v>1887190</v>
      </c>
      <c r="AED83" s="619">
        <v>734626.4</v>
      </c>
      <c r="AEE83" s="619">
        <v>1765985</v>
      </c>
      <c r="AEF83" s="619">
        <v>1173670</v>
      </c>
      <c r="AEG83" s="619">
        <v>906490</v>
      </c>
      <c r="AEH83" s="619">
        <v>836400</v>
      </c>
      <c r="AEI83" s="619">
        <v>644415.49</v>
      </c>
      <c r="AEJ83" s="619">
        <v>208225</v>
      </c>
      <c r="AEK83" s="619">
        <v>358309.12</v>
      </c>
      <c r="AEL83" s="619">
        <v>2970345.55</v>
      </c>
      <c r="AEM83" s="619">
        <v>198390</v>
      </c>
      <c r="AEN83" s="619">
        <v>1694300</v>
      </c>
      <c r="AEO83" s="619">
        <v>4506280</v>
      </c>
      <c r="AEP83" s="619">
        <v>2608028</v>
      </c>
      <c r="AEQ83" s="619">
        <v>227334</v>
      </c>
      <c r="AER83" s="619">
        <v>1587380</v>
      </c>
      <c r="AES83" s="619">
        <v>60076</v>
      </c>
      <c r="AET83" s="619">
        <v>2438076</v>
      </c>
      <c r="AEU83" s="619">
        <v>823198.86</v>
      </c>
      <c r="AEV83" s="619">
        <v>214090</v>
      </c>
      <c r="AEW83" s="619">
        <v>1082548.3700000001</v>
      </c>
      <c r="AEX83" s="619">
        <v>452840</v>
      </c>
      <c r="AEY83" s="619">
        <v>15370</v>
      </c>
      <c r="AEZ83" s="619">
        <v>286614.09999999998</v>
      </c>
      <c r="AFA83" s="619">
        <v>555280</v>
      </c>
      <c r="AFB83" s="619">
        <v>362500</v>
      </c>
      <c r="AFC83" s="619">
        <v>27000</v>
      </c>
      <c r="AFD83" s="619">
        <v>1276780</v>
      </c>
      <c r="AFE83" s="619">
        <v>970305</v>
      </c>
      <c r="AFF83" s="619">
        <v>4199850</v>
      </c>
      <c r="AFG83" s="619">
        <v>289870</v>
      </c>
      <c r="AFH83" s="619">
        <v>685786</v>
      </c>
      <c r="AFI83" s="619">
        <v>873669.5</v>
      </c>
      <c r="AFJ83" s="619">
        <v>1861415</v>
      </c>
      <c r="AFK83" s="619">
        <v>231000</v>
      </c>
      <c r="AFL83" s="619">
        <v>281320</v>
      </c>
      <c r="AFM83" s="619">
        <v>1215166.8</v>
      </c>
      <c r="AFN83" s="619">
        <v>666311</v>
      </c>
      <c r="AFO83" s="619">
        <v>877331.9</v>
      </c>
      <c r="AFP83" s="619">
        <v>465730</v>
      </c>
      <c r="AFQ83" s="619">
        <v>519622</v>
      </c>
      <c r="AFR83" s="619">
        <v>6347956.25</v>
      </c>
      <c r="AFS83" s="619">
        <v>875997.95</v>
      </c>
      <c r="AFT83" s="619">
        <v>945224</v>
      </c>
      <c r="AFU83" s="619">
        <v>240455</v>
      </c>
      <c r="AFV83" s="619">
        <v>3024495.5</v>
      </c>
      <c r="AFW83" s="619">
        <v>1552358</v>
      </c>
      <c r="AFX83" s="619">
        <v>1091930</v>
      </c>
      <c r="AFY83" s="619">
        <v>3595735.8</v>
      </c>
      <c r="AFZ83" s="619">
        <v>1573470</v>
      </c>
      <c r="AGA83" s="619">
        <v>2539150</v>
      </c>
      <c r="AGB83" s="619">
        <v>1828293.18</v>
      </c>
      <c r="AGC83" s="619">
        <v>21290</v>
      </c>
      <c r="AGD83" s="619">
        <v>161380</v>
      </c>
      <c r="AGE83" s="619">
        <v>114200</v>
      </c>
      <c r="AGF83" s="619">
        <v>1197900</v>
      </c>
      <c r="AGG83" s="619">
        <v>717281.7</v>
      </c>
      <c r="AGH83" s="619">
        <v>2402182.5</v>
      </c>
      <c r="AGI83" s="619">
        <v>280800</v>
      </c>
      <c r="AGJ83" s="619">
        <v>49000</v>
      </c>
      <c r="AGK83" s="619">
        <v>353110</v>
      </c>
      <c r="AGL83" s="619">
        <v>365253</v>
      </c>
      <c r="AGM83" s="619">
        <v>601368</v>
      </c>
      <c r="AGN83" s="619">
        <v>384390</v>
      </c>
      <c r="AGO83" s="619">
        <v>1703449.05</v>
      </c>
      <c r="AGP83" s="619">
        <v>583529</v>
      </c>
      <c r="AGQ83" s="619">
        <v>1037849</v>
      </c>
      <c r="AGR83" s="619">
        <v>58990</v>
      </c>
      <c r="AGS83" s="619">
        <v>68000</v>
      </c>
      <c r="AGT83" s="619">
        <v>75400</v>
      </c>
      <c r="AGU83" s="619">
        <v>152470</v>
      </c>
      <c r="AGV83" s="619">
        <v>2129260</v>
      </c>
      <c r="AGY83" s="619">
        <v>392700</v>
      </c>
      <c r="AGZ83" s="619">
        <v>3048200</v>
      </c>
      <c r="AHA83" s="619">
        <v>116000</v>
      </c>
      <c r="AHB83" s="619">
        <v>222777</v>
      </c>
      <c r="AHC83" s="619">
        <v>1534590</v>
      </c>
      <c r="AHD83" s="619">
        <v>50300</v>
      </c>
      <c r="AHE83" s="619">
        <v>149280</v>
      </c>
      <c r="AHF83" s="619">
        <v>848250</v>
      </c>
      <c r="AHG83" s="619">
        <v>635695.38</v>
      </c>
      <c r="AHH83" s="619">
        <v>141308</v>
      </c>
      <c r="AHI83" s="619">
        <v>499896.91</v>
      </c>
      <c r="AHJ83" s="619">
        <v>759180</v>
      </c>
      <c r="AHK83" s="619">
        <v>504400</v>
      </c>
      <c r="AHL83" s="619">
        <v>643200</v>
      </c>
      <c r="AHM83" s="619">
        <v>2423600</v>
      </c>
      <c r="AHN83" s="619">
        <v>236280</v>
      </c>
      <c r="AHO83" s="619">
        <v>270500</v>
      </c>
      <c r="AHP83" s="619">
        <v>156190</v>
      </c>
      <c r="AHQ83" s="619">
        <v>462600</v>
      </c>
      <c r="AHR83" s="613">
        <v>2313526</v>
      </c>
      <c r="AHS83" s="613">
        <v>194680</v>
      </c>
      <c r="AHT83" s="613">
        <v>482925</v>
      </c>
      <c r="AHU83" s="619">
        <f t="shared" si="956"/>
        <v>1176245562.25</v>
      </c>
      <c r="AHW83" s="627" t="s">
        <v>6273</v>
      </c>
      <c r="AHX83" s="627" t="s">
        <v>6100</v>
      </c>
      <c r="AHY83" s="627" t="s">
        <v>6101</v>
      </c>
    </row>
    <row r="84" spans="1:909" x14ac:dyDescent="0.8">
      <c r="A84" s="613" t="str">
        <f t="shared" si="957"/>
        <v>ภาระ</v>
      </c>
      <c r="B84" s="618" t="s">
        <v>6102</v>
      </c>
      <c r="C84" s="619" t="s">
        <v>6103</v>
      </c>
      <c r="J84" s="619">
        <v>5056157</v>
      </c>
      <c r="K84" s="619">
        <v>987000</v>
      </c>
      <c r="P84" s="619">
        <v>0</v>
      </c>
      <c r="R84" s="619">
        <v>0</v>
      </c>
      <c r="AP84" s="619">
        <v>0</v>
      </c>
      <c r="BI84" s="619">
        <v>0</v>
      </c>
      <c r="BR84" s="619">
        <v>0</v>
      </c>
      <c r="BT84" s="619">
        <v>0</v>
      </c>
      <c r="BV84" s="619">
        <v>0</v>
      </c>
      <c r="BW84" s="619">
        <v>0</v>
      </c>
      <c r="BZ84" s="619">
        <v>0</v>
      </c>
      <c r="CP84" s="619">
        <v>0</v>
      </c>
      <c r="CU84" s="619">
        <v>0</v>
      </c>
      <c r="DH84" s="619">
        <v>273150</v>
      </c>
      <c r="DK84" s="619">
        <v>0</v>
      </c>
      <c r="DM84" s="619">
        <v>392700</v>
      </c>
      <c r="EA84" s="619">
        <v>485000</v>
      </c>
      <c r="EI84" s="619">
        <v>100000</v>
      </c>
      <c r="ET84" s="619">
        <v>500000</v>
      </c>
      <c r="EX84" s="619">
        <v>0</v>
      </c>
      <c r="FA84" s="619">
        <v>194000</v>
      </c>
      <c r="FG84" s="619">
        <v>0</v>
      </c>
      <c r="FH84" s="619">
        <v>0</v>
      </c>
      <c r="FJ84" s="619">
        <v>0</v>
      </c>
      <c r="FN84" s="619">
        <v>0</v>
      </c>
      <c r="FR84" s="619">
        <v>0</v>
      </c>
      <c r="FZ84" s="619">
        <v>33000</v>
      </c>
      <c r="GG84" s="619">
        <v>477800</v>
      </c>
      <c r="GK84" s="619">
        <v>0</v>
      </c>
      <c r="GL84" s="619">
        <v>199800</v>
      </c>
      <c r="GQ84" s="619">
        <v>0</v>
      </c>
      <c r="GZ84" s="619">
        <v>245000</v>
      </c>
      <c r="HC84" s="619">
        <v>0</v>
      </c>
      <c r="HD84" s="619">
        <v>0</v>
      </c>
      <c r="JM84" s="619">
        <v>216000</v>
      </c>
      <c r="KE84" s="619">
        <v>820000</v>
      </c>
      <c r="KJ84" s="619">
        <v>6342600</v>
      </c>
      <c r="KN84" s="619">
        <v>0</v>
      </c>
      <c r="KQ84" s="619">
        <v>485000</v>
      </c>
      <c r="KS84" s="619">
        <v>169000</v>
      </c>
      <c r="KX84" s="619">
        <v>42500</v>
      </c>
      <c r="KY84" s="619">
        <v>496973.77</v>
      </c>
      <c r="LB84" s="619">
        <v>0</v>
      </c>
      <c r="LD84" s="619">
        <v>0</v>
      </c>
      <c r="LI84" s="619">
        <v>898200</v>
      </c>
      <c r="LM84" s="619">
        <v>0</v>
      </c>
      <c r="LS84" s="619">
        <v>0</v>
      </c>
      <c r="MG84" s="619">
        <v>0</v>
      </c>
      <c r="MK84" s="619">
        <v>0</v>
      </c>
      <c r="MO84" s="619">
        <v>0</v>
      </c>
      <c r="MP84" s="619">
        <v>0</v>
      </c>
      <c r="NA84" s="619">
        <v>0</v>
      </c>
      <c r="NC84" s="619">
        <v>149593.32</v>
      </c>
      <c r="NI84" s="619">
        <v>0</v>
      </c>
      <c r="NL84" s="619">
        <v>0</v>
      </c>
      <c r="NM84" s="619">
        <v>0</v>
      </c>
      <c r="OI84" s="619">
        <v>899925.6</v>
      </c>
      <c r="OP84" s="619">
        <v>600000</v>
      </c>
      <c r="OT84" s="619">
        <v>0</v>
      </c>
      <c r="PB84" s="619">
        <v>101200</v>
      </c>
      <c r="PC84" s="619">
        <v>1151090</v>
      </c>
      <c r="PE84" s="619">
        <v>0</v>
      </c>
      <c r="PF84" s="619">
        <v>0</v>
      </c>
      <c r="PI84" s="619">
        <v>0</v>
      </c>
      <c r="PJ84" s="619">
        <v>1874250</v>
      </c>
      <c r="PP84" s="619">
        <v>0</v>
      </c>
      <c r="PQ84" s="619">
        <v>0</v>
      </c>
      <c r="PR84" s="619">
        <v>199600</v>
      </c>
      <c r="PZ84" s="619">
        <v>495000</v>
      </c>
      <c r="QP84" s="619">
        <v>0</v>
      </c>
      <c r="QR84" s="619">
        <v>0</v>
      </c>
      <c r="QV84" s="619">
        <v>2865900</v>
      </c>
      <c r="RD84" s="619">
        <v>0</v>
      </c>
      <c r="RF84" s="619">
        <v>0</v>
      </c>
      <c r="RS84" s="619">
        <v>387340</v>
      </c>
      <c r="RV84" s="619">
        <v>13347600</v>
      </c>
      <c r="SA84" s="619">
        <v>0</v>
      </c>
      <c r="SB84" s="619">
        <v>0</v>
      </c>
      <c r="SQ84" s="619">
        <v>0</v>
      </c>
      <c r="SX84" s="619">
        <v>0</v>
      </c>
      <c r="TI84" s="619">
        <v>496000</v>
      </c>
      <c r="TK84" s="619">
        <v>1700900</v>
      </c>
      <c r="TP84" s="619">
        <v>0</v>
      </c>
      <c r="TT84" s="619">
        <v>307667.8</v>
      </c>
      <c r="TZ84" s="619">
        <v>480000</v>
      </c>
      <c r="UC84" s="619">
        <v>874000</v>
      </c>
      <c r="UD84" s="619">
        <v>96000</v>
      </c>
      <c r="UG84" s="619">
        <v>751736.78</v>
      </c>
      <c r="UJ84" s="619">
        <v>0</v>
      </c>
      <c r="UN84" s="619">
        <v>334800</v>
      </c>
      <c r="UP84" s="619">
        <v>1285000</v>
      </c>
      <c r="UT84" s="619">
        <v>0</v>
      </c>
      <c r="UU84" s="619">
        <v>0</v>
      </c>
      <c r="UX84" s="619">
        <v>6125267.1200000001</v>
      </c>
      <c r="VB84" s="619">
        <v>422859.8</v>
      </c>
      <c r="VF84" s="619">
        <v>490000</v>
      </c>
      <c r="VI84" s="619">
        <v>430900</v>
      </c>
      <c r="WD84" s="619">
        <v>0</v>
      </c>
      <c r="WK84" s="619">
        <v>0</v>
      </c>
      <c r="WN84" s="619">
        <v>948750</v>
      </c>
      <c r="WU84" s="619">
        <v>860000</v>
      </c>
      <c r="WV84" s="619">
        <v>0</v>
      </c>
      <c r="XB84" s="619">
        <v>0</v>
      </c>
      <c r="XE84" s="619">
        <v>0</v>
      </c>
      <c r="XL84" s="619">
        <v>628660</v>
      </c>
      <c r="XM84" s="619">
        <v>0</v>
      </c>
      <c r="XT84" s="619">
        <v>120000</v>
      </c>
      <c r="YB84" s="619">
        <v>219100</v>
      </c>
      <c r="YI84" s="619">
        <v>437677</v>
      </c>
      <c r="YR84" s="619">
        <v>1303000</v>
      </c>
      <c r="YT84" s="619">
        <v>0</v>
      </c>
      <c r="YV84" s="619">
        <v>98000</v>
      </c>
      <c r="YX84" s="619">
        <v>425000</v>
      </c>
      <c r="ZE84" s="619">
        <v>0</v>
      </c>
      <c r="ZF84" s="619">
        <v>0</v>
      </c>
      <c r="ZL84" s="619">
        <v>199000</v>
      </c>
      <c r="ZN84" s="619">
        <v>0</v>
      </c>
      <c r="ZO84" s="619">
        <v>0</v>
      </c>
      <c r="ZP84" s="619">
        <v>1518896.23</v>
      </c>
      <c r="ZV84" s="619">
        <v>0</v>
      </c>
      <c r="ZW84" s="619">
        <v>44000</v>
      </c>
      <c r="AAB84" s="619">
        <v>0</v>
      </c>
      <c r="AAD84" s="619">
        <v>0</v>
      </c>
      <c r="AAG84" s="619">
        <v>0</v>
      </c>
      <c r="AAI84" s="619">
        <v>0</v>
      </c>
      <c r="AAQ84" s="619">
        <v>1659000</v>
      </c>
      <c r="AAU84" s="619">
        <v>0</v>
      </c>
      <c r="AAZ84" s="619">
        <v>73595.34</v>
      </c>
      <c r="ABA84" s="619">
        <v>1479000</v>
      </c>
      <c r="ABM84" s="619">
        <v>248000</v>
      </c>
      <c r="ABO84" s="619">
        <v>152000</v>
      </c>
      <c r="ABQ84" s="619">
        <v>410365.76</v>
      </c>
      <c r="ABR84" s="619">
        <v>428562.06</v>
      </c>
      <c r="ABT84" s="619">
        <v>0</v>
      </c>
      <c r="ABX84" s="619">
        <v>318080</v>
      </c>
      <c r="ABY84" s="619">
        <v>0</v>
      </c>
      <c r="ACB84" s="619">
        <v>486000</v>
      </c>
      <c r="ACD84" s="619">
        <v>98050</v>
      </c>
      <c r="ACE84" s="619">
        <v>0</v>
      </c>
      <c r="ACF84" s="619">
        <v>647000</v>
      </c>
      <c r="ACI84" s="619">
        <v>0</v>
      </c>
      <c r="ACK84" s="619">
        <v>23778225.899999999</v>
      </c>
      <c r="ACL84" s="619">
        <v>176021.67</v>
      </c>
      <c r="ACM84" s="619">
        <v>0</v>
      </c>
      <c r="ACX84" s="619">
        <v>0</v>
      </c>
      <c r="ACY84" s="619">
        <v>498000</v>
      </c>
      <c r="ACZ84" s="619">
        <v>0</v>
      </c>
      <c r="ADX84" s="619">
        <v>1498000</v>
      </c>
      <c r="AEE84" s="619">
        <v>0</v>
      </c>
      <c r="AEI84" s="619">
        <v>2027160</v>
      </c>
      <c r="AEK84" s="619">
        <v>472666.88</v>
      </c>
      <c r="AEL84" s="619">
        <v>1892065</v>
      </c>
      <c r="AEW84" s="619">
        <v>618660</v>
      </c>
      <c r="AFA84" s="619">
        <v>250000</v>
      </c>
      <c r="AFE84" s="619">
        <v>5</v>
      </c>
      <c r="AFG84" s="619">
        <v>800000</v>
      </c>
      <c r="AFN84" s="619">
        <v>135650</v>
      </c>
      <c r="AFW84" s="619">
        <v>4167400</v>
      </c>
      <c r="AFZ84" s="619">
        <v>368288.3</v>
      </c>
      <c r="AGC84" s="619">
        <v>244000</v>
      </c>
      <c r="AGE84" s="619">
        <v>0</v>
      </c>
      <c r="AGG84" s="619">
        <v>0</v>
      </c>
      <c r="AGZ84" s="619">
        <v>0</v>
      </c>
      <c r="AHG84" s="619">
        <v>2795125</v>
      </c>
      <c r="AHH84" s="619">
        <v>0</v>
      </c>
      <c r="AHM84" s="619">
        <v>0</v>
      </c>
      <c r="AHQ84" s="619"/>
      <c r="AHS84" s="613">
        <v>0</v>
      </c>
      <c r="AHU84" s="619">
        <f t="shared" si="956"/>
        <v>106803515.32999998</v>
      </c>
      <c r="AHW84" s="627" t="s">
        <v>6273</v>
      </c>
      <c r="AHX84" s="627" t="s">
        <v>6102</v>
      </c>
      <c r="AHY84" s="627" t="s">
        <v>6103</v>
      </c>
    </row>
    <row r="85" spans="1:909" x14ac:dyDescent="0.8">
      <c r="A85" s="613" t="str">
        <f t="shared" si="957"/>
        <v>ภาระ</v>
      </c>
      <c r="B85" s="618" t="s">
        <v>6104</v>
      </c>
      <c r="C85" s="619" t="s">
        <v>6105</v>
      </c>
      <c r="M85" s="619">
        <v>27000</v>
      </c>
      <c r="AL85" s="619">
        <v>12843</v>
      </c>
      <c r="BP85" s="619">
        <v>84338</v>
      </c>
      <c r="BW85" s="619">
        <v>308257.94</v>
      </c>
      <c r="BZ85" s="619">
        <v>569456.4</v>
      </c>
      <c r="CZ85" s="619">
        <v>701453.47</v>
      </c>
      <c r="DD85" s="619">
        <v>693989.74</v>
      </c>
      <c r="DE85" s="619">
        <v>188700</v>
      </c>
      <c r="DO85" s="619">
        <v>515116</v>
      </c>
      <c r="DR85" s="619">
        <v>56533.45</v>
      </c>
      <c r="EU85" s="619">
        <v>0</v>
      </c>
      <c r="FN85" s="619">
        <v>716990.51</v>
      </c>
      <c r="GU85" s="619">
        <v>909018.42</v>
      </c>
      <c r="HB85" s="619">
        <v>109400</v>
      </c>
      <c r="HP85" s="619">
        <v>8620</v>
      </c>
      <c r="IE85" s="619">
        <v>2200</v>
      </c>
      <c r="IF85" s="619">
        <v>0</v>
      </c>
      <c r="JC85" s="619">
        <v>121800</v>
      </c>
      <c r="JD85" s="619">
        <v>74189.5</v>
      </c>
      <c r="KC85" s="619">
        <v>211314.6</v>
      </c>
      <c r="KM85" s="619">
        <v>236230</v>
      </c>
      <c r="KN85" s="619">
        <v>71040</v>
      </c>
      <c r="KO85" s="619">
        <v>580</v>
      </c>
      <c r="KP85" s="619">
        <v>636982.5</v>
      </c>
      <c r="MG85" s="619">
        <v>1501916.5</v>
      </c>
      <c r="MT85" s="619">
        <v>956570</v>
      </c>
      <c r="NL85" s="619">
        <v>61160</v>
      </c>
      <c r="NY85" s="619">
        <v>20273</v>
      </c>
      <c r="OX85" s="619">
        <v>90120</v>
      </c>
      <c r="OY85" s="619">
        <v>26130</v>
      </c>
      <c r="PF85" s="619">
        <v>16782.41</v>
      </c>
      <c r="RM85" s="619">
        <v>95530</v>
      </c>
      <c r="RP85" s="619">
        <v>5140</v>
      </c>
      <c r="RR85" s="619">
        <v>34464</v>
      </c>
      <c r="RS85" s="619">
        <v>609216</v>
      </c>
      <c r="TN85" s="619">
        <v>460200</v>
      </c>
      <c r="TO85" s="619">
        <v>24750</v>
      </c>
      <c r="UD85" s="619">
        <v>338943.5</v>
      </c>
      <c r="UR85" s="619">
        <v>699416</v>
      </c>
      <c r="UU85" s="619">
        <v>24125</v>
      </c>
      <c r="UV85" s="619">
        <v>91080</v>
      </c>
      <c r="VE85" s="619">
        <v>5957.5</v>
      </c>
      <c r="VS85" s="619">
        <v>140670</v>
      </c>
      <c r="WA85" s="619">
        <v>42479</v>
      </c>
      <c r="WM85" s="619">
        <v>37500</v>
      </c>
      <c r="WT85" s="619">
        <v>164119</v>
      </c>
      <c r="WX85" s="619">
        <v>78415</v>
      </c>
      <c r="XK85" s="619">
        <v>1149128.3999999999</v>
      </c>
      <c r="XP85" s="619">
        <v>310280</v>
      </c>
      <c r="YL85" s="619">
        <v>487392</v>
      </c>
      <c r="YP85" s="619">
        <v>1040706.54</v>
      </c>
      <c r="YT85" s="619">
        <v>13050</v>
      </c>
      <c r="YY85" s="619">
        <v>157585</v>
      </c>
      <c r="ZG85" s="619">
        <v>86935.6</v>
      </c>
      <c r="ZU85" s="619">
        <v>17758.8</v>
      </c>
      <c r="ZY85" s="619">
        <v>1717780.45</v>
      </c>
      <c r="AAF85" s="619">
        <v>265020</v>
      </c>
      <c r="AAM85" s="619">
        <v>1478870</v>
      </c>
      <c r="AAQ85" s="619">
        <v>37920</v>
      </c>
      <c r="AAY85" s="619">
        <v>580775.4</v>
      </c>
      <c r="ABJ85" s="619">
        <v>64150</v>
      </c>
      <c r="AEK85" s="619">
        <v>6057362.4500000002</v>
      </c>
      <c r="AEZ85" s="619">
        <v>1493591.41</v>
      </c>
      <c r="AFG85" s="619">
        <v>400</v>
      </c>
      <c r="AFO85" s="619">
        <v>123327.01</v>
      </c>
      <c r="AGT85" s="619">
        <v>0</v>
      </c>
      <c r="AHQ85" s="619"/>
      <c r="AHU85" s="619">
        <f t="shared" si="956"/>
        <v>26863043.499999996</v>
      </c>
      <c r="AHW85" s="627" t="s">
        <v>6273</v>
      </c>
      <c r="AHX85" s="627" t="s">
        <v>6104</v>
      </c>
      <c r="AHY85" s="627" t="s">
        <v>6105</v>
      </c>
    </row>
    <row r="86" spans="1:909" x14ac:dyDescent="0.8">
      <c r="A86" s="613" t="str">
        <f t="shared" si="957"/>
        <v>ภาระ</v>
      </c>
      <c r="B86" s="618" t="s">
        <v>6106</v>
      </c>
      <c r="C86" s="619" t="s">
        <v>6107</v>
      </c>
      <c r="JC86" s="619">
        <v>39239</v>
      </c>
      <c r="KM86" s="619">
        <v>428570</v>
      </c>
      <c r="KZ86" s="619">
        <v>1304828.6200000001</v>
      </c>
      <c r="NL86" s="619">
        <v>0</v>
      </c>
      <c r="UJ86" s="619">
        <v>503795</v>
      </c>
      <c r="WO86" s="619">
        <v>241570</v>
      </c>
      <c r="ZU86" s="619">
        <v>1123510</v>
      </c>
      <c r="AHQ86" s="619"/>
      <c r="AHU86" s="619">
        <f t="shared" si="956"/>
        <v>3641512.62</v>
      </c>
      <c r="AHW86" s="627" t="s">
        <v>6273</v>
      </c>
      <c r="AHX86" s="627" t="s">
        <v>6106</v>
      </c>
      <c r="AHY86" s="627" t="s">
        <v>6107</v>
      </c>
    </row>
    <row r="87" spans="1:909" x14ac:dyDescent="0.8">
      <c r="A87" s="613" t="str">
        <f t="shared" si="957"/>
        <v>ภาระ</v>
      </c>
      <c r="B87" s="618" t="s">
        <v>6108</v>
      </c>
      <c r="C87" s="619" t="s">
        <v>6109</v>
      </c>
      <c r="D87" s="619">
        <v>0</v>
      </c>
      <c r="M87" s="619">
        <v>201575</v>
      </c>
      <c r="N87" s="619">
        <v>207448</v>
      </c>
      <c r="O87" s="619">
        <v>253547.12</v>
      </c>
      <c r="Q87" s="619">
        <v>36945</v>
      </c>
      <c r="S87" s="619">
        <v>354205</v>
      </c>
      <c r="W87" s="619">
        <v>0</v>
      </c>
      <c r="Y87" s="619">
        <v>50775</v>
      </c>
      <c r="AB87" s="619">
        <v>218762</v>
      </c>
      <c r="AC87" s="619">
        <v>0</v>
      </c>
      <c r="AD87" s="619">
        <v>4014329.2</v>
      </c>
      <c r="AE87" s="619">
        <v>237580</v>
      </c>
      <c r="AF87" s="619">
        <v>523397.71</v>
      </c>
      <c r="AG87" s="619">
        <v>1035505</v>
      </c>
      <c r="AH87" s="619">
        <v>49875</v>
      </c>
      <c r="AI87" s="619">
        <v>271414</v>
      </c>
      <c r="AR87" s="619">
        <v>76275.429999999993</v>
      </c>
      <c r="AS87" s="619">
        <v>0</v>
      </c>
      <c r="AT87" s="619">
        <v>72800</v>
      </c>
      <c r="AW87" s="619">
        <v>0</v>
      </c>
      <c r="AY87" s="619">
        <v>57000</v>
      </c>
      <c r="AZ87" s="619">
        <v>66050</v>
      </c>
      <c r="BA87" s="619">
        <v>0</v>
      </c>
      <c r="BB87" s="619">
        <v>11500</v>
      </c>
      <c r="BC87" s="619">
        <v>0</v>
      </c>
      <c r="BD87" s="619">
        <v>33503.380000000005</v>
      </c>
      <c r="BE87" s="619">
        <v>23000</v>
      </c>
      <c r="BF87" s="619">
        <v>40175</v>
      </c>
      <c r="BG87" s="619">
        <v>19150</v>
      </c>
      <c r="BH87" s="619">
        <v>21000</v>
      </c>
      <c r="BJ87" s="619">
        <v>16500</v>
      </c>
      <c r="BL87" s="619">
        <v>133694</v>
      </c>
      <c r="BM87" s="619">
        <v>9350</v>
      </c>
      <c r="BN87" s="619">
        <v>7317.8</v>
      </c>
      <c r="BO87" s="619">
        <v>5900</v>
      </c>
      <c r="BP87" s="619">
        <v>331341.45</v>
      </c>
      <c r="BR87" s="619">
        <v>19033.63</v>
      </c>
      <c r="BT87" s="619">
        <v>71755</v>
      </c>
      <c r="BU87" s="619">
        <v>13615</v>
      </c>
      <c r="BV87" s="619">
        <v>327014</v>
      </c>
      <c r="BW87" s="619">
        <v>52850</v>
      </c>
      <c r="BX87" s="619">
        <v>105973.35</v>
      </c>
      <c r="BY87" s="619">
        <v>51100</v>
      </c>
      <c r="BZ87" s="619">
        <v>120716.4</v>
      </c>
      <c r="CB87" s="619">
        <v>1691977.04</v>
      </c>
      <c r="CC87" s="619">
        <v>3123852.8</v>
      </c>
      <c r="CD87" s="619">
        <v>1113268.92</v>
      </c>
      <c r="CE87" s="619">
        <v>236487.24</v>
      </c>
      <c r="CF87" s="619">
        <v>615487.4</v>
      </c>
      <c r="CG87" s="619">
        <v>99600</v>
      </c>
      <c r="CH87" s="619">
        <v>24805</v>
      </c>
      <c r="CI87" s="619">
        <v>77830</v>
      </c>
      <c r="CJ87" s="619">
        <v>27479</v>
      </c>
      <c r="CK87" s="619">
        <v>62610</v>
      </c>
      <c r="CL87" s="619">
        <v>225569.1</v>
      </c>
      <c r="CM87" s="619">
        <v>169150</v>
      </c>
      <c r="CN87" s="619">
        <v>56178</v>
      </c>
      <c r="CO87" s="619">
        <v>138850</v>
      </c>
      <c r="CP87" s="619">
        <v>49750</v>
      </c>
      <c r="CQ87" s="619">
        <v>79240</v>
      </c>
      <c r="CR87" s="619">
        <v>16000</v>
      </c>
      <c r="CS87" s="619">
        <v>49250</v>
      </c>
      <c r="CT87" s="619">
        <v>51250</v>
      </c>
      <c r="CU87" s="619">
        <v>21176.799999999999</v>
      </c>
      <c r="CW87" s="619">
        <v>73762</v>
      </c>
      <c r="CZ87" s="619">
        <v>192219.13</v>
      </c>
      <c r="DA87" s="619">
        <v>23944.5</v>
      </c>
      <c r="DB87" s="619">
        <v>29800</v>
      </c>
      <c r="DC87" s="619">
        <v>73383.199999999997</v>
      </c>
      <c r="DD87" s="619">
        <v>1298346.1000000001</v>
      </c>
      <c r="DE87" s="619">
        <v>976571.23</v>
      </c>
      <c r="DF87" s="619">
        <v>287430</v>
      </c>
      <c r="DG87" s="619">
        <v>191596.02</v>
      </c>
      <c r="DH87" s="619">
        <v>187213.35</v>
      </c>
      <c r="DI87" s="619">
        <v>697280.5</v>
      </c>
      <c r="DJ87" s="619">
        <v>201978.6</v>
      </c>
      <c r="DK87" s="619">
        <v>60108.88</v>
      </c>
      <c r="DL87" s="619">
        <v>2364135.94</v>
      </c>
      <c r="DN87" s="619">
        <v>16325</v>
      </c>
      <c r="DO87" s="619">
        <v>647570</v>
      </c>
      <c r="DQ87" s="619">
        <v>68680</v>
      </c>
      <c r="DR87" s="619">
        <v>541337.38</v>
      </c>
      <c r="DS87" s="619">
        <v>121525</v>
      </c>
      <c r="DT87" s="619">
        <v>219891.4</v>
      </c>
      <c r="DU87" s="619">
        <v>9870</v>
      </c>
      <c r="DV87" s="619">
        <v>1513102.1</v>
      </c>
      <c r="DY87" s="619">
        <v>1542737.8</v>
      </c>
      <c r="DZ87" s="619">
        <v>396348</v>
      </c>
      <c r="EB87" s="619">
        <v>40000</v>
      </c>
      <c r="EC87" s="619">
        <v>26600</v>
      </c>
      <c r="ED87" s="619">
        <v>205700</v>
      </c>
      <c r="EE87" s="619">
        <v>129200</v>
      </c>
      <c r="EF87" s="619">
        <v>160994.29999999999</v>
      </c>
      <c r="EG87" s="619">
        <v>229529.60000000001</v>
      </c>
      <c r="EH87" s="619">
        <v>758658</v>
      </c>
      <c r="EI87" s="619">
        <v>168534</v>
      </c>
      <c r="EJ87" s="619">
        <v>255915</v>
      </c>
      <c r="EK87" s="619">
        <v>40268.44</v>
      </c>
      <c r="EL87" s="619">
        <v>169377.45</v>
      </c>
      <c r="EM87" s="619">
        <v>24103</v>
      </c>
      <c r="EN87" s="619">
        <v>168525</v>
      </c>
      <c r="EP87" s="619">
        <v>750291.25</v>
      </c>
      <c r="EQ87" s="619">
        <v>59830</v>
      </c>
      <c r="ER87" s="619">
        <v>267128.3</v>
      </c>
      <c r="ES87" s="619">
        <v>105600</v>
      </c>
      <c r="ET87" s="619">
        <v>98000</v>
      </c>
      <c r="EU87" s="619">
        <v>82350</v>
      </c>
      <c r="EV87" s="619">
        <v>170823.86</v>
      </c>
      <c r="EW87" s="619">
        <v>616477.4</v>
      </c>
      <c r="EX87" s="619">
        <v>3084108.24</v>
      </c>
      <c r="EZ87" s="619">
        <v>36250</v>
      </c>
      <c r="FA87" s="619">
        <v>414488.35</v>
      </c>
      <c r="FB87" s="619">
        <v>11600</v>
      </c>
      <c r="FC87" s="619">
        <v>2000054.14</v>
      </c>
      <c r="FD87" s="619">
        <v>13000</v>
      </c>
      <c r="FE87" s="619">
        <v>1288165.6599999999</v>
      </c>
      <c r="FF87" s="619">
        <v>142800</v>
      </c>
      <c r="FH87" s="619">
        <v>48500</v>
      </c>
      <c r="FI87" s="619">
        <v>50614.7</v>
      </c>
      <c r="FK87" s="619">
        <v>84360</v>
      </c>
      <c r="FN87" s="619">
        <v>1526563.15</v>
      </c>
      <c r="FO87" s="619">
        <v>96500</v>
      </c>
      <c r="FR87" s="619">
        <v>7400</v>
      </c>
      <c r="FU87" s="619">
        <v>268744</v>
      </c>
      <c r="FX87" s="619">
        <v>180480.38</v>
      </c>
      <c r="GB87" s="619">
        <v>69000</v>
      </c>
      <c r="GC87" s="619">
        <v>101405</v>
      </c>
      <c r="GD87" s="619">
        <v>41250</v>
      </c>
      <c r="GE87" s="619">
        <v>8182.8</v>
      </c>
      <c r="GF87" s="619">
        <v>142520</v>
      </c>
      <c r="GG87" s="619">
        <v>64085.5</v>
      </c>
      <c r="GH87" s="619">
        <v>0</v>
      </c>
      <c r="GI87" s="619">
        <v>102690</v>
      </c>
      <c r="GJ87" s="619">
        <v>75990</v>
      </c>
      <c r="GM87" s="619">
        <v>95750</v>
      </c>
      <c r="GN87" s="619">
        <v>34200</v>
      </c>
      <c r="GO87" s="619">
        <v>55075</v>
      </c>
      <c r="GP87" s="619">
        <v>20590</v>
      </c>
      <c r="GQ87" s="619">
        <v>11500</v>
      </c>
      <c r="GR87" s="619">
        <v>154235.37</v>
      </c>
      <c r="GS87" s="619">
        <v>104550</v>
      </c>
      <c r="GT87" s="619">
        <v>710</v>
      </c>
      <c r="GU87" s="619">
        <v>63518</v>
      </c>
      <c r="GV87" s="619">
        <v>0</v>
      </c>
      <c r="GW87" s="619">
        <v>896895.06</v>
      </c>
      <c r="GX87" s="619">
        <v>164401.51999999999</v>
      </c>
      <c r="GY87" s="619">
        <v>127058</v>
      </c>
      <c r="GZ87" s="619">
        <v>10828544.949999999</v>
      </c>
      <c r="HA87" s="619">
        <v>1103387.8400000001</v>
      </c>
      <c r="HD87" s="619">
        <v>12385244.07</v>
      </c>
      <c r="HE87" s="619">
        <v>224146.88</v>
      </c>
      <c r="HG87" s="619">
        <v>316081.59999999998</v>
      </c>
      <c r="HH87" s="619">
        <v>142000</v>
      </c>
      <c r="HI87" s="619">
        <v>67492.75</v>
      </c>
      <c r="HJ87" s="619">
        <v>0</v>
      </c>
      <c r="HK87" s="619">
        <v>1121197.8999999999</v>
      </c>
      <c r="HL87" s="619">
        <v>0</v>
      </c>
      <c r="HM87" s="619">
        <v>2012795.66</v>
      </c>
      <c r="HO87" s="619">
        <v>194404.89</v>
      </c>
      <c r="HP87" s="619">
        <v>408658</v>
      </c>
      <c r="HR87" s="619">
        <v>889375</v>
      </c>
      <c r="HT87" s="619">
        <v>572099.43000000005</v>
      </c>
      <c r="HU87" s="619">
        <v>34500</v>
      </c>
      <c r="IE87" s="619">
        <v>37803.1</v>
      </c>
      <c r="IM87" s="619">
        <v>360525.15</v>
      </c>
      <c r="IN87" s="619">
        <v>434450</v>
      </c>
      <c r="IO87" s="619">
        <v>1009480.18</v>
      </c>
      <c r="IT87" s="619">
        <v>42000</v>
      </c>
      <c r="IU87" s="619">
        <v>325577.67</v>
      </c>
      <c r="IW87" s="619">
        <v>33450</v>
      </c>
      <c r="JC87" s="619">
        <v>992487</v>
      </c>
      <c r="JD87" s="619">
        <v>70475</v>
      </c>
      <c r="JE87" s="619">
        <v>8000</v>
      </c>
      <c r="JG87" s="619">
        <v>267392.57</v>
      </c>
      <c r="JI87" s="619">
        <v>77750</v>
      </c>
      <c r="JL87" s="619">
        <v>21722.09</v>
      </c>
      <c r="JM87" s="619">
        <v>477541.7</v>
      </c>
      <c r="JN87" s="619">
        <v>37925</v>
      </c>
      <c r="JO87" s="619">
        <v>54750</v>
      </c>
      <c r="JP87" s="619">
        <v>292095</v>
      </c>
      <c r="JQ87" s="619">
        <v>134750</v>
      </c>
      <c r="JR87" s="619">
        <v>225138</v>
      </c>
      <c r="JS87" s="619">
        <v>8000</v>
      </c>
      <c r="JT87" s="619">
        <v>599522.44999999995</v>
      </c>
      <c r="JW87" s="619">
        <v>862032.88</v>
      </c>
      <c r="KJ87" s="619">
        <v>13121894.16</v>
      </c>
      <c r="KK87" s="619">
        <v>30496</v>
      </c>
      <c r="KM87" s="619">
        <v>47674</v>
      </c>
      <c r="KN87" s="619">
        <v>0</v>
      </c>
      <c r="KQ87" s="619">
        <v>13000</v>
      </c>
      <c r="KR87" s="619">
        <v>44921.35</v>
      </c>
      <c r="KT87" s="619">
        <v>75100</v>
      </c>
      <c r="KU87" s="619">
        <v>3600</v>
      </c>
      <c r="KV87" s="619">
        <v>37656</v>
      </c>
      <c r="KW87" s="619">
        <v>46850</v>
      </c>
      <c r="KX87" s="619">
        <v>97500</v>
      </c>
      <c r="KY87" s="619">
        <v>0</v>
      </c>
      <c r="KZ87" s="619">
        <v>64525</v>
      </c>
      <c r="LC87" s="619">
        <v>109300</v>
      </c>
      <c r="LD87" s="619">
        <v>163080</v>
      </c>
      <c r="LE87" s="619">
        <v>479000</v>
      </c>
      <c r="LF87" s="619">
        <v>1500</v>
      </c>
      <c r="LG87" s="619">
        <v>44850</v>
      </c>
      <c r="LH87" s="619">
        <v>22000</v>
      </c>
      <c r="LK87" s="619">
        <v>55171.5</v>
      </c>
      <c r="LO87" s="619">
        <v>761337.89</v>
      </c>
      <c r="LT87" s="619">
        <v>1867647.76</v>
      </c>
      <c r="LW87" s="619">
        <v>0</v>
      </c>
      <c r="LX87" s="619">
        <v>7239519.1500000004</v>
      </c>
      <c r="LY87" s="619">
        <v>4959825.83</v>
      </c>
      <c r="LZ87" s="619">
        <v>6063644.7599999998</v>
      </c>
      <c r="MC87" s="619">
        <v>645901.22</v>
      </c>
      <c r="MD87" s="619">
        <v>208761.5</v>
      </c>
      <c r="MF87" s="619">
        <v>45400</v>
      </c>
      <c r="MG87" s="619">
        <v>3429387.15</v>
      </c>
      <c r="MH87" s="619">
        <v>40040</v>
      </c>
      <c r="MI87" s="619">
        <v>1401717.21</v>
      </c>
      <c r="MJ87" s="619">
        <v>178320</v>
      </c>
      <c r="MK87" s="619">
        <v>1078387.18</v>
      </c>
      <c r="MM87" s="619">
        <v>49029.599999999999</v>
      </c>
      <c r="MN87" s="619">
        <v>70400</v>
      </c>
      <c r="MO87" s="619">
        <v>94530</v>
      </c>
      <c r="MQ87" s="619">
        <v>131050</v>
      </c>
      <c r="MR87" s="619">
        <v>72250</v>
      </c>
      <c r="MS87" s="619">
        <v>1111672.29</v>
      </c>
      <c r="MT87" s="619">
        <v>2115733.5499999998</v>
      </c>
      <c r="MV87" s="619">
        <v>68960</v>
      </c>
      <c r="MW87" s="619">
        <v>0</v>
      </c>
      <c r="NA87" s="619">
        <v>1943216.74</v>
      </c>
      <c r="NB87" s="619">
        <v>204350</v>
      </c>
      <c r="NC87" s="619">
        <v>0</v>
      </c>
      <c r="NF87" s="619">
        <v>851149</v>
      </c>
      <c r="NG87" s="619">
        <v>5396635.9199999999</v>
      </c>
      <c r="NH87" s="619">
        <v>621936.6</v>
      </c>
      <c r="NI87" s="619">
        <v>103941.49</v>
      </c>
      <c r="NK87" s="619">
        <v>36000</v>
      </c>
      <c r="NL87" s="619">
        <v>835559.76</v>
      </c>
      <c r="NM87" s="619">
        <v>91655.4</v>
      </c>
      <c r="NN87" s="619">
        <v>86704.7</v>
      </c>
      <c r="NO87" s="619">
        <v>1272205.3</v>
      </c>
      <c r="NP87" s="619">
        <v>1014307.4</v>
      </c>
      <c r="NQ87" s="619">
        <v>2227230.94</v>
      </c>
      <c r="NY87" s="619">
        <v>224080.11</v>
      </c>
      <c r="NZ87" s="619">
        <v>8001254.4400000004</v>
      </c>
      <c r="OA87" s="619">
        <v>636584.18000000005</v>
      </c>
      <c r="OC87" s="619">
        <v>157370</v>
      </c>
      <c r="OG87" s="619">
        <v>330858.28999999998</v>
      </c>
      <c r="OH87" s="619">
        <v>649910.80000000005</v>
      </c>
      <c r="OI87" s="619">
        <v>227995.48</v>
      </c>
      <c r="OK87" s="619">
        <v>374846.13</v>
      </c>
      <c r="OO87" s="619">
        <v>1506549</v>
      </c>
      <c r="OP87" s="619">
        <v>309230.38</v>
      </c>
      <c r="OQ87" s="619">
        <v>6651292.4699999997</v>
      </c>
      <c r="OU87" s="619">
        <v>32060</v>
      </c>
      <c r="OV87" s="619">
        <v>89250</v>
      </c>
      <c r="OW87" s="619">
        <v>27500</v>
      </c>
      <c r="OX87" s="619">
        <v>0</v>
      </c>
      <c r="OY87" s="619">
        <v>116575</v>
      </c>
      <c r="OZ87" s="619">
        <v>274880</v>
      </c>
      <c r="PA87" s="619">
        <v>202500</v>
      </c>
      <c r="PC87" s="619">
        <v>972230.16</v>
      </c>
      <c r="PD87" s="619">
        <v>1665610.46</v>
      </c>
      <c r="PE87" s="619">
        <v>53200</v>
      </c>
      <c r="PF87" s="619">
        <v>693550</v>
      </c>
      <c r="PG87" s="619">
        <v>466505.58</v>
      </c>
      <c r="PH87" s="619">
        <v>1059803.07</v>
      </c>
      <c r="PI87" s="619">
        <v>435933.8</v>
      </c>
      <c r="PJ87" s="619">
        <v>160500</v>
      </c>
      <c r="PK87" s="619">
        <v>1440532.58</v>
      </c>
      <c r="PL87" s="619">
        <v>238782.99</v>
      </c>
      <c r="PM87" s="619">
        <v>149500</v>
      </c>
      <c r="PN87" s="619">
        <v>112000</v>
      </c>
      <c r="PO87" s="619">
        <v>573265.64</v>
      </c>
      <c r="PP87" s="619">
        <v>1507634.62</v>
      </c>
      <c r="PQ87" s="619">
        <v>1856383.77</v>
      </c>
      <c r="PR87" s="619">
        <v>124560</v>
      </c>
      <c r="PS87" s="619">
        <v>150677.81</v>
      </c>
      <c r="PT87" s="619">
        <v>118570</v>
      </c>
      <c r="PU87" s="619">
        <v>143100</v>
      </c>
      <c r="PV87" s="619">
        <v>154450.23000000001</v>
      </c>
      <c r="PW87" s="619">
        <v>96061.58</v>
      </c>
      <c r="PX87" s="619">
        <v>2360437.6</v>
      </c>
      <c r="PY87" s="619">
        <v>663620.94999999995</v>
      </c>
      <c r="PZ87" s="619">
        <v>1058069</v>
      </c>
      <c r="QB87" s="619">
        <v>783866.88</v>
      </c>
      <c r="QC87" s="619">
        <v>149778.04999999999</v>
      </c>
      <c r="QD87" s="619">
        <v>5724975.8899999997</v>
      </c>
      <c r="QE87" s="619">
        <v>65500</v>
      </c>
      <c r="QF87" s="619">
        <v>1615886.5</v>
      </c>
      <c r="QG87" s="619">
        <v>175325</v>
      </c>
      <c r="QH87" s="619">
        <v>87000</v>
      </c>
      <c r="QI87" s="619">
        <v>2204285.7400000002</v>
      </c>
      <c r="QJ87" s="619">
        <v>47100</v>
      </c>
      <c r="QK87" s="619">
        <v>458166.5</v>
      </c>
      <c r="QL87" s="619">
        <v>171750</v>
      </c>
      <c r="QM87" s="619">
        <v>6071</v>
      </c>
      <c r="QN87" s="619">
        <v>171250</v>
      </c>
      <c r="QP87" s="619">
        <v>483758.77</v>
      </c>
      <c r="QQ87" s="619">
        <v>31620</v>
      </c>
      <c r="QR87" s="619">
        <v>89114.98</v>
      </c>
      <c r="QT87" s="619">
        <v>0</v>
      </c>
      <c r="QU87" s="619">
        <v>232069.86</v>
      </c>
      <c r="QV87" s="619">
        <v>22755568.130000003</v>
      </c>
      <c r="RA87" s="619">
        <v>505549.8</v>
      </c>
      <c r="RE87" s="619">
        <v>1333768.18</v>
      </c>
      <c r="RG87" s="619">
        <v>3300</v>
      </c>
      <c r="RH87" s="619">
        <v>151000</v>
      </c>
      <c r="RI87" s="619">
        <v>25941381.989999998</v>
      </c>
      <c r="RJ87" s="619">
        <v>621750</v>
      </c>
      <c r="RK87" s="619">
        <v>79930</v>
      </c>
      <c r="RL87" s="619">
        <v>222110.75</v>
      </c>
      <c r="RM87" s="619">
        <v>473178.59</v>
      </c>
      <c r="RN87" s="619">
        <v>3726523.78</v>
      </c>
      <c r="RO87" s="619">
        <v>6546054.2000000002</v>
      </c>
      <c r="RP87" s="619">
        <v>82912.73</v>
      </c>
      <c r="RQ87" s="619">
        <v>630490</v>
      </c>
      <c r="RR87" s="619">
        <v>487252</v>
      </c>
      <c r="RS87" s="619">
        <v>56296.6</v>
      </c>
      <c r="RT87" s="619">
        <v>194307.48</v>
      </c>
      <c r="RU87" s="619">
        <v>606993.42000000004</v>
      </c>
      <c r="RV87" s="619">
        <v>1102638.3</v>
      </c>
      <c r="RW87" s="619">
        <v>1105039.8999999999</v>
      </c>
      <c r="RX87" s="619">
        <v>88320</v>
      </c>
      <c r="RY87" s="619">
        <v>277560</v>
      </c>
      <c r="RZ87" s="619">
        <v>48250</v>
      </c>
      <c r="SB87" s="619">
        <v>74875</v>
      </c>
      <c r="SC87" s="619">
        <v>1177148.6499999999</v>
      </c>
      <c r="SD87" s="619">
        <v>7500</v>
      </c>
      <c r="SE87" s="619">
        <v>205500</v>
      </c>
      <c r="SF87" s="619">
        <v>39800</v>
      </c>
      <c r="SG87" s="619">
        <v>232000</v>
      </c>
      <c r="SH87" s="619">
        <v>1798234</v>
      </c>
      <c r="SI87" s="619">
        <v>6800</v>
      </c>
      <c r="SJ87" s="619">
        <v>398465.4</v>
      </c>
      <c r="SK87" s="619">
        <v>218680</v>
      </c>
      <c r="SL87" s="619">
        <v>1600</v>
      </c>
      <c r="SM87" s="619">
        <v>666210</v>
      </c>
      <c r="SN87" s="619">
        <v>87010.5</v>
      </c>
      <c r="SO87" s="619">
        <v>1134436.3999999999</v>
      </c>
      <c r="SP87" s="619">
        <v>79600</v>
      </c>
      <c r="SQ87" s="619">
        <v>0</v>
      </c>
      <c r="SR87" s="619">
        <v>158997</v>
      </c>
      <c r="ST87" s="619">
        <v>60950</v>
      </c>
      <c r="SU87" s="619">
        <v>58450</v>
      </c>
      <c r="SV87" s="619">
        <v>27700</v>
      </c>
      <c r="SW87" s="619">
        <v>323648.82</v>
      </c>
      <c r="SX87" s="619">
        <v>97800</v>
      </c>
      <c r="SZ87" s="619">
        <v>96600</v>
      </c>
      <c r="TA87" s="619">
        <v>59000</v>
      </c>
      <c r="TB87" s="619">
        <v>14000</v>
      </c>
      <c r="TD87" s="619">
        <v>168780</v>
      </c>
      <c r="TE87" s="619">
        <v>3800</v>
      </c>
      <c r="TF87" s="619">
        <v>195390</v>
      </c>
      <c r="TG87" s="619">
        <v>5700</v>
      </c>
      <c r="TH87" s="619">
        <v>52928.800000000003</v>
      </c>
      <c r="TI87" s="619">
        <v>32000</v>
      </c>
      <c r="TJ87" s="619">
        <v>132000</v>
      </c>
      <c r="TK87" s="619">
        <v>1022530.44</v>
      </c>
      <c r="TL87" s="619">
        <v>64500</v>
      </c>
      <c r="TM87" s="619">
        <v>272645</v>
      </c>
      <c r="TN87" s="619">
        <v>321702.8</v>
      </c>
      <c r="TO87" s="619">
        <v>1420636</v>
      </c>
      <c r="TP87" s="619">
        <v>78500</v>
      </c>
      <c r="TQ87" s="619">
        <v>25625</v>
      </c>
      <c r="TR87" s="619">
        <v>3664430.66</v>
      </c>
      <c r="TS87" s="619">
        <v>128350</v>
      </c>
      <c r="TT87" s="619">
        <v>343690</v>
      </c>
      <c r="TU87" s="619">
        <v>730228.5</v>
      </c>
      <c r="TV87" s="619">
        <v>3600</v>
      </c>
      <c r="TW87" s="619">
        <v>132460</v>
      </c>
      <c r="TX87" s="619">
        <v>45344</v>
      </c>
      <c r="TY87" s="619">
        <v>345490</v>
      </c>
      <c r="TZ87" s="619">
        <v>39950</v>
      </c>
      <c r="UA87" s="619">
        <v>325000</v>
      </c>
      <c r="UB87" s="619">
        <v>52000</v>
      </c>
      <c r="UC87" s="619">
        <v>802855</v>
      </c>
      <c r="UD87" s="619">
        <v>182000</v>
      </c>
      <c r="UE87" s="619">
        <v>92000</v>
      </c>
      <c r="UF87" s="619">
        <v>51400</v>
      </c>
      <c r="UG87" s="619">
        <v>1382981.3</v>
      </c>
      <c r="UH87" s="619">
        <v>0</v>
      </c>
      <c r="UI87" s="619">
        <v>110830</v>
      </c>
      <c r="UJ87" s="619">
        <v>199500</v>
      </c>
      <c r="UL87" s="619">
        <v>35209.199999999997</v>
      </c>
      <c r="UM87" s="619">
        <v>436000</v>
      </c>
      <c r="UN87" s="619">
        <v>264090</v>
      </c>
      <c r="UO87" s="619">
        <v>833114.73</v>
      </c>
      <c r="UP87" s="619">
        <v>232400</v>
      </c>
      <c r="UQ87" s="619">
        <v>84280</v>
      </c>
      <c r="UR87" s="619">
        <v>650065.93999999994</v>
      </c>
      <c r="US87" s="619">
        <v>256279</v>
      </c>
      <c r="UT87" s="619">
        <v>678760</v>
      </c>
      <c r="UU87" s="619">
        <v>208635</v>
      </c>
      <c r="UV87" s="619">
        <v>0</v>
      </c>
      <c r="UW87" s="619">
        <v>264610</v>
      </c>
      <c r="UX87" s="619">
        <v>480222.76</v>
      </c>
      <c r="UY87" s="619">
        <v>42000</v>
      </c>
      <c r="VB87" s="619">
        <v>281000</v>
      </c>
      <c r="VC87" s="619">
        <v>738250</v>
      </c>
      <c r="VD87" s="619">
        <v>62120</v>
      </c>
      <c r="VE87" s="619">
        <v>9500</v>
      </c>
      <c r="VF87" s="619">
        <v>45000</v>
      </c>
      <c r="VG87" s="619">
        <v>117200</v>
      </c>
      <c r="VH87" s="619">
        <v>60352</v>
      </c>
      <c r="VI87" s="619">
        <v>121460</v>
      </c>
      <c r="VJ87" s="619">
        <v>2768905.53</v>
      </c>
      <c r="VK87" s="619">
        <v>61000</v>
      </c>
      <c r="VL87" s="619">
        <v>111180</v>
      </c>
      <c r="VM87" s="619">
        <v>3595.2</v>
      </c>
      <c r="VN87" s="619">
        <v>2103883.84</v>
      </c>
      <c r="VO87" s="619">
        <v>163385</v>
      </c>
      <c r="VP87" s="619">
        <v>34000</v>
      </c>
      <c r="VQ87" s="619">
        <v>231100</v>
      </c>
      <c r="VR87" s="619">
        <v>546505.69999999995</v>
      </c>
      <c r="VS87" s="619">
        <v>659180.65</v>
      </c>
      <c r="VT87" s="619">
        <v>159602.79999999999</v>
      </c>
      <c r="VU87" s="619">
        <v>46300</v>
      </c>
      <c r="VV87" s="619">
        <v>282092</v>
      </c>
      <c r="VW87" s="619">
        <v>395853.96</v>
      </c>
      <c r="VY87" s="619">
        <v>945400.76</v>
      </c>
      <c r="VZ87" s="619">
        <v>352552.57</v>
      </c>
      <c r="WA87" s="619">
        <v>81150</v>
      </c>
      <c r="WB87" s="619">
        <v>0</v>
      </c>
      <c r="WC87" s="619">
        <v>1187787.58</v>
      </c>
      <c r="WD87" s="619">
        <v>93900</v>
      </c>
      <c r="WE87" s="619">
        <v>0</v>
      </c>
      <c r="WF87" s="619">
        <v>270998.90999999997</v>
      </c>
      <c r="WG87" s="619">
        <v>171875</v>
      </c>
      <c r="WH87" s="619">
        <v>148950</v>
      </c>
      <c r="WI87" s="619">
        <v>557249.9</v>
      </c>
      <c r="WJ87" s="619">
        <v>142645</v>
      </c>
      <c r="WK87" s="619">
        <v>40800</v>
      </c>
      <c r="WM87" s="619">
        <v>840259.8</v>
      </c>
      <c r="WN87" s="619">
        <v>1065305</v>
      </c>
      <c r="WO87" s="619">
        <v>226400</v>
      </c>
      <c r="WP87" s="619">
        <v>572971.55000000005</v>
      </c>
      <c r="WR87" s="619">
        <v>24000</v>
      </c>
      <c r="WS87" s="619">
        <v>314389.2</v>
      </c>
      <c r="WT87" s="619">
        <v>1427021.7</v>
      </c>
      <c r="WU87" s="619">
        <v>0</v>
      </c>
      <c r="WV87" s="619">
        <v>495149.56</v>
      </c>
      <c r="WW87" s="619">
        <v>3265355</v>
      </c>
      <c r="WX87" s="619">
        <v>357548.5</v>
      </c>
      <c r="WY87" s="619">
        <v>235750</v>
      </c>
      <c r="WZ87" s="619">
        <v>41048.18</v>
      </c>
      <c r="XB87" s="619">
        <v>127685</v>
      </c>
      <c r="XC87" s="619">
        <v>236266.47</v>
      </c>
      <c r="XD87" s="619">
        <v>136140</v>
      </c>
      <c r="XE87" s="619">
        <v>3493479.85</v>
      </c>
      <c r="XF87" s="619">
        <v>220100</v>
      </c>
      <c r="XG87" s="619">
        <v>39400</v>
      </c>
      <c r="XH87" s="619">
        <v>319019.27</v>
      </c>
      <c r="XI87" s="619">
        <v>66950</v>
      </c>
      <c r="XJ87" s="619">
        <v>232200</v>
      </c>
      <c r="XK87" s="619">
        <v>48861</v>
      </c>
      <c r="XL87" s="619">
        <v>359800</v>
      </c>
      <c r="XM87" s="619">
        <v>964356.4</v>
      </c>
      <c r="XN87" s="619">
        <v>162150</v>
      </c>
      <c r="XO87" s="619">
        <v>103525.1</v>
      </c>
      <c r="XP87" s="619">
        <v>576310</v>
      </c>
      <c r="XQ87" s="619">
        <v>38000</v>
      </c>
      <c r="XR87" s="619">
        <v>310500</v>
      </c>
      <c r="XS87" s="619">
        <v>2875</v>
      </c>
      <c r="XT87" s="619">
        <v>320190</v>
      </c>
      <c r="XU87" s="619">
        <v>23000</v>
      </c>
      <c r="XV87" s="619">
        <v>444064.3</v>
      </c>
      <c r="XW87" s="619">
        <v>6500</v>
      </c>
      <c r="XX87" s="619">
        <v>31000</v>
      </c>
      <c r="XY87" s="619">
        <v>31500</v>
      </c>
      <c r="XZ87" s="619">
        <v>7799</v>
      </c>
      <c r="YA87" s="619">
        <v>139300</v>
      </c>
      <c r="YB87" s="619">
        <v>25950</v>
      </c>
      <c r="YE87" s="619">
        <v>63575</v>
      </c>
      <c r="YF87" s="619">
        <v>46500</v>
      </c>
      <c r="YG87" s="619">
        <v>0</v>
      </c>
      <c r="YH87" s="619">
        <v>71750</v>
      </c>
      <c r="YI87" s="619">
        <v>149760</v>
      </c>
      <c r="YJ87" s="619">
        <v>90470</v>
      </c>
      <c r="YK87" s="619">
        <v>2167030</v>
      </c>
      <c r="YL87" s="619">
        <v>79260</v>
      </c>
      <c r="YM87" s="619">
        <v>178950</v>
      </c>
      <c r="YN87" s="619">
        <v>0</v>
      </c>
      <c r="YO87" s="619">
        <v>395826</v>
      </c>
      <c r="YP87" s="619">
        <v>70000</v>
      </c>
      <c r="YQ87" s="619">
        <v>125500.32</v>
      </c>
      <c r="YR87" s="619">
        <v>53700</v>
      </c>
      <c r="YS87" s="619">
        <v>199600</v>
      </c>
      <c r="YT87" s="619">
        <v>116650</v>
      </c>
      <c r="YU87" s="619">
        <v>24090</v>
      </c>
      <c r="YV87" s="619">
        <v>543350</v>
      </c>
      <c r="YW87" s="619">
        <v>70334</v>
      </c>
      <c r="YX87" s="619">
        <v>1153853.94</v>
      </c>
      <c r="YY87" s="619">
        <v>63571.199999999997</v>
      </c>
      <c r="ZC87" s="619">
        <v>55992</v>
      </c>
      <c r="ZD87" s="619">
        <v>59716.800000000003</v>
      </c>
      <c r="ZF87" s="619">
        <v>577361.6</v>
      </c>
      <c r="ZH87" s="619">
        <v>33000</v>
      </c>
      <c r="ZI87" s="619">
        <v>16500</v>
      </c>
      <c r="ZK87" s="619">
        <v>42000</v>
      </c>
      <c r="ZL87" s="619">
        <v>20330</v>
      </c>
      <c r="ZO87" s="619">
        <v>91800</v>
      </c>
      <c r="ZP87" s="619">
        <v>1131186.3400000001</v>
      </c>
      <c r="ZQ87" s="619">
        <v>358032.66</v>
      </c>
      <c r="ZR87" s="619">
        <v>78650</v>
      </c>
      <c r="ZS87" s="619">
        <v>187985.44</v>
      </c>
      <c r="ZT87" s="619">
        <v>97100</v>
      </c>
      <c r="ZU87" s="619">
        <v>426800</v>
      </c>
      <c r="ZV87" s="619">
        <v>122059</v>
      </c>
      <c r="ZW87" s="619">
        <v>243147.4</v>
      </c>
      <c r="ZX87" s="619">
        <v>56450</v>
      </c>
      <c r="ZY87" s="619">
        <v>22800</v>
      </c>
      <c r="ZZ87" s="619">
        <v>128850</v>
      </c>
      <c r="AAA87" s="619">
        <v>25000</v>
      </c>
      <c r="AAB87" s="619">
        <v>99994.2</v>
      </c>
      <c r="AAC87" s="619">
        <v>120000</v>
      </c>
      <c r="AAD87" s="619">
        <v>5972.1</v>
      </c>
      <c r="AAE87" s="619">
        <v>1284</v>
      </c>
      <c r="AAF87" s="619">
        <v>427878.8</v>
      </c>
      <c r="AAH87" s="619">
        <v>16540</v>
      </c>
      <c r="AAI87" s="619">
        <v>94275.39</v>
      </c>
      <c r="AAJ87" s="619">
        <v>282011.82</v>
      </c>
      <c r="AAK87" s="619">
        <v>312468</v>
      </c>
      <c r="AAL87" s="619">
        <v>358150.01</v>
      </c>
      <c r="AAM87" s="619">
        <v>53850</v>
      </c>
      <c r="AAN87" s="619">
        <v>64250</v>
      </c>
      <c r="AAP87" s="619">
        <v>70166</v>
      </c>
      <c r="AAQ87" s="619">
        <v>1143395.42</v>
      </c>
      <c r="AAR87" s="619">
        <v>4698925.9000000004</v>
      </c>
      <c r="AAS87" s="619">
        <v>199950</v>
      </c>
      <c r="AAU87" s="619">
        <v>287500</v>
      </c>
      <c r="AAV87" s="619">
        <v>70210</v>
      </c>
      <c r="AAW87" s="619">
        <v>267500</v>
      </c>
      <c r="AAX87" s="619">
        <v>143620</v>
      </c>
      <c r="AAY87" s="619">
        <v>2340955</v>
      </c>
      <c r="AAZ87" s="619">
        <v>436750</v>
      </c>
      <c r="ABB87" s="619">
        <v>1788342.05</v>
      </c>
      <c r="ABD87" s="619">
        <v>27000</v>
      </c>
      <c r="ABE87" s="619">
        <v>82700</v>
      </c>
      <c r="ABF87" s="619">
        <v>176200</v>
      </c>
      <c r="ABG87" s="619">
        <v>464185.95</v>
      </c>
      <c r="ABH87" s="619">
        <v>145530.32999999999</v>
      </c>
      <c r="ABI87" s="619">
        <v>143550</v>
      </c>
      <c r="ABJ87" s="619">
        <v>1680788.92</v>
      </c>
      <c r="ABK87" s="619">
        <v>459250.25</v>
      </c>
      <c r="ABL87" s="619">
        <v>372210</v>
      </c>
      <c r="ABM87" s="619">
        <v>1564896.52</v>
      </c>
      <c r="ABN87" s="619">
        <v>2674660.58</v>
      </c>
      <c r="ABP87" s="619">
        <v>7825</v>
      </c>
      <c r="ABQ87" s="619">
        <v>3077107.4</v>
      </c>
      <c r="ABR87" s="619">
        <v>1432747.7</v>
      </c>
      <c r="ABS87" s="619">
        <v>211800</v>
      </c>
      <c r="ABT87" s="619">
        <v>302150</v>
      </c>
      <c r="ABV87" s="619">
        <v>183464</v>
      </c>
      <c r="ABW87" s="619">
        <v>180060</v>
      </c>
      <c r="ABX87" s="619">
        <v>112155</v>
      </c>
      <c r="ACC87" s="619">
        <v>69081.600000000006</v>
      </c>
      <c r="ACD87" s="619">
        <v>1092105.48</v>
      </c>
      <c r="ACE87" s="619">
        <v>589575</v>
      </c>
      <c r="ACF87" s="619">
        <v>301674.87</v>
      </c>
      <c r="ACG87" s="619">
        <v>130990</v>
      </c>
      <c r="ACH87" s="619">
        <v>84380</v>
      </c>
      <c r="ACI87" s="619">
        <v>1352397.05</v>
      </c>
      <c r="ACM87" s="619">
        <v>1469343.83</v>
      </c>
      <c r="ACN87" s="619">
        <v>2091695.82</v>
      </c>
      <c r="ACO87" s="619">
        <v>554899.32999999996</v>
      </c>
      <c r="ACQ87" s="619">
        <v>0</v>
      </c>
      <c r="ACS87" s="619">
        <v>2854905.14</v>
      </c>
      <c r="ACT87" s="619">
        <v>173500</v>
      </c>
      <c r="ACU87" s="619">
        <v>3166778.8</v>
      </c>
      <c r="ACV87" s="619">
        <v>1763194.57</v>
      </c>
      <c r="ACY87" s="619">
        <v>514677.31</v>
      </c>
      <c r="ACZ87" s="619">
        <v>82318</v>
      </c>
      <c r="ADB87" s="619">
        <v>754904</v>
      </c>
      <c r="ADC87" s="619">
        <v>115790</v>
      </c>
      <c r="ADD87" s="619">
        <v>30660</v>
      </c>
      <c r="ADE87" s="619">
        <v>149085</v>
      </c>
      <c r="ADF87" s="619">
        <v>127850</v>
      </c>
      <c r="ADG87" s="619">
        <v>61150</v>
      </c>
      <c r="ADH87" s="619">
        <v>3868969.42</v>
      </c>
      <c r="ADI87" s="619">
        <v>494168.76</v>
      </c>
      <c r="ADK87" s="619">
        <v>49321</v>
      </c>
      <c r="ADO87" s="619">
        <v>158975</v>
      </c>
      <c r="ADP87" s="619">
        <v>285500</v>
      </c>
      <c r="ADQ87" s="619">
        <v>1857416.66</v>
      </c>
      <c r="ADR87" s="619">
        <v>1646460.52</v>
      </c>
      <c r="ADT87" s="619">
        <v>37750</v>
      </c>
      <c r="ADU87" s="619">
        <v>980350.75</v>
      </c>
      <c r="ADX87" s="619">
        <v>0</v>
      </c>
      <c r="AEA87" s="619">
        <v>3971223.43</v>
      </c>
      <c r="AEB87" s="619">
        <v>332376.88</v>
      </c>
      <c r="AEC87" s="619">
        <v>4840286.95</v>
      </c>
      <c r="AED87" s="619">
        <v>221075.42</v>
      </c>
      <c r="AEF87" s="619">
        <v>354714</v>
      </c>
      <c r="AEG87" s="619">
        <v>431647.15</v>
      </c>
      <c r="AEH87" s="619">
        <v>227750</v>
      </c>
      <c r="AEI87" s="619">
        <v>464000</v>
      </c>
      <c r="AEJ87" s="619">
        <v>12570</v>
      </c>
      <c r="AEK87" s="619">
        <v>1549336.23</v>
      </c>
      <c r="AEL87" s="619">
        <v>479479.43</v>
      </c>
      <c r="AEM87" s="619">
        <v>810126.15</v>
      </c>
      <c r="AEN87" s="619">
        <v>151980</v>
      </c>
      <c r="AEO87" s="619">
        <v>34500</v>
      </c>
      <c r="AEP87" s="619">
        <v>125480.89</v>
      </c>
      <c r="AEQ87" s="619">
        <v>534788.78</v>
      </c>
      <c r="AER87" s="619">
        <v>10048676.49</v>
      </c>
      <c r="AES87" s="619">
        <v>9960</v>
      </c>
      <c r="AEU87" s="619">
        <v>263166.09999999998</v>
      </c>
      <c r="AEV87" s="619">
        <v>151500</v>
      </c>
      <c r="AEW87" s="619">
        <v>25650</v>
      </c>
      <c r="AEX87" s="619">
        <v>1534116.83</v>
      </c>
      <c r="AEY87" s="619">
        <v>110600</v>
      </c>
      <c r="AEZ87" s="619">
        <v>858222.8</v>
      </c>
      <c r="AFA87" s="619">
        <v>53130</v>
      </c>
      <c r="AFB87" s="619">
        <v>742810</v>
      </c>
      <c r="AFC87" s="619">
        <v>141489</v>
      </c>
      <c r="AFD87" s="619">
        <v>18400</v>
      </c>
      <c r="AFE87" s="619">
        <v>15255</v>
      </c>
      <c r="AFG87" s="619">
        <v>81550</v>
      </c>
      <c r="AFH87" s="619">
        <v>35400</v>
      </c>
      <c r="AFJ87" s="619">
        <v>0</v>
      </c>
      <c r="AFK87" s="619">
        <v>2469</v>
      </c>
      <c r="AFL87" s="619">
        <v>110200</v>
      </c>
      <c r="AFM87" s="619">
        <v>39375</v>
      </c>
      <c r="AFN87" s="619">
        <v>228780</v>
      </c>
      <c r="AFR87" s="619">
        <v>862340.8</v>
      </c>
      <c r="AFS87" s="619">
        <v>1304045.26</v>
      </c>
      <c r="AFT87" s="619">
        <v>3555550.3</v>
      </c>
      <c r="AFU87" s="619">
        <v>638152.66</v>
      </c>
      <c r="AFV87" s="619">
        <v>25680</v>
      </c>
      <c r="AFW87" s="619">
        <v>73975</v>
      </c>
      <c r="AFX87" s="619">
        <v>40731.199999999997</v>
      </c>
      <c r="AFY87" s="619">
        <v>28700</v>
      </c>
      <c r="AFZ87" s="619">
        <v>76075</v>
      </c>
      <c r="AGA87" s="619">
        <v>777648.6</v>
      </c>
      <c r="AGB87" s="619">
        <v>4944870.1900000004</v>
      </c>
      <c r="AGC87" s="619">
        <v>37370</v>
      </c>
      <c r="AGD87" s="619">
        <v>6265547.9500000002</v>
      </c>
      <c r="AGE87" s="619">
        <v>0</v>
      </c>
      <c r="AGG87" s="619">
        <v>39425</v>
      </c>
      <c r="AGH87" s="619">
        <v>21000</v>
      </c>
      <c r="AGI87" s="619">
        <v>53685</v>
      </c>
      <c r="AGJ87" s="619">
        <v>6000</v>
      </c>
      <c r="AGK87" s="619">
        <v>97586.48</v>
      </c>
      <c r="AGL87" s="619">
        <v>55130</v>
      </c>
      <c r="AGM87" s="619">
        <v>68210</v>
      </c>
      <c r="AGN87" s="619">
        <v>156790</v>
      </c>
      <c r="AGO87" s="619">
        <v>521525.71</v>
      </c>
      <c r="AGP87" s="619">
        <v>121657.4</v>
      </c>
      <c r="AGQ87" s="619">
        <v>746882.7</v>
      </c>
      <c r="AGR87" s="619">
        <v>286733.75</v>
      </c>
      <c r="AGS87" s="619">
        <v>0</v>
      </c>
      <c r="AGT87" s="619">
        <v>838881.61</v>
      </c>
      <c r="AGU87" s="619">
        <v>0</v>
      </c>
      <c r="AGV87" s="619">
        <v>422347.67</v>
      </c>
      <c r="AGY87" s="619">
        <v>621249.06999999995</v>
      </c>
      <c r="AGZ87" s="619">
        <v>15750</v>
      </c>
      <c r="AHA87" s="619">
        <v>328924</v>
      </c>
      <c r="AHC87" s="619">
        <v>56300</v>
      </c>
      <c r="AHE87" s="619">
        <v>21250</v>
      </c>
      <c r="AHF87" s="619">
        <v>177540</v>
      </c>
      <c r="AHH87" s="619">
        <v>7875</v>
      </c>
      <c r="AHI87" s="619">
        <v>101903.98</v>
      </c>
      <c r="AHJ87" s="619">
        <v>66074.600000000006</v>
      </c>
      <c r="AHK87" s="619">
        <v>24300</v>
      </c>
      <c r="AHL87" s="619">
        <v>0</v>
      </c>
      <c r="AHM87" s="619">
        <v>32245</v>
      </c>
      <c r="AHN87" s="619">
        <v>48924.68</v>
      </c>
      <c r="AHO87" s="619">
        <v>35110</v>
      </c>
      <c r="AHQ87" s="619">
        <v>6200</v>
      </c>
      <c r="AHR87" s="613">
        <v>134602.41</v>
      </c>
      <c r="AHS87" s="613">
        <v>29295</v>
      </c>
      <c r="AHT87" s="613">
        <v>131200</v>
      </c>
      <c r="AHU87" s="619">
        <f t="shared" si="956"/>
        <v>428071272.30000001</v>
      </c>
      <c r="AHW87" s="627" t="s">
        <v>6273</v>
      </c>
      <c r="AHX87" s="627" t="s">
        <v>6108</v>
      </c>
      <c r="AHY87" s="627" t="s">
        <v>6109</v>
      </c>
    </row>
    <row r="88" spans="1:909" x14ac:dyDescent="0.8">
      <c r="A88" s="613" t="str">
        <f t="shared" si="957"/>
        <v>ภาระ</v>
      </c>
      <c r="B88" s="618" t="s">
        <v>6110</v>
      </c>
      <c r="C88" s="619" t="s">
        <v>6111</v>
      </c>
      <c r="D88" s="619">
        <v>5889.2</v>
      </c>
      <c r="E88" s="619">
        <v>449150.64</v>
      </c>
      <c r="F88" s="619">
        <v>872644</v>
      </c>
      <c r="G88" s="619">
        <v>64014.96</v>
      </c>
      <c r="H88" s="619">
        <v>90312.15</v>
      </c>
      <c r="I88" s="619">
        <v>55301.9</v>
      </c>
      <c r="J88" s="619">
        <v>199799.94</v>
      </c>
      <c r="K88" s="619">
        <v>82416.06</v>
      </c>
      <c r="L88" s="619">
        <v>305079.12</v>
      </c>
      <c r="M88" s="619">
        <v>732693.8</v>
      </c>
      <c r="N88" s="619">
        <v>394134.45</v>
      </c>
      <c r="O88" s="619">
        <v>372855.55</v>
      </c>
      <c r="P88" s="619">
        <v>570730.04</v>
      </c>
      <c r="Q88" s="619">
        <v>246427.95</v>
      </c>
      <c r="R88" s="619">
        <v>97377.96</v>
      </c>
      <c r="S88" s="619">
        <v>261386.16</v>
      </c>
      <c r="T88" s="619">
        <v>140645.46</v>
      </c>
      <c r="U88" s="619">
        <v>207930.09</v>
      </c>
      <c r="W88" s="619">
        <v>0</v>
      </c>
      <c r="X88" s="619">
        <v>347406.66</v>
      </c>
      <c r="Y88" s="619">
        <v>380477.44</v>
      </c>
      <c r="Z88" s="619">
        <v>1730</v>
      </c>
      <c r="AA88" s="619">
        <v>467592.18</v>
      </c>
      <c r="AB88" s="619">
        <v>470055.37</v>
      </c>
      <c r="AC88" s="619">
        <v>355531.8</v>
      </c>
      <c r="AD88" s="619">
        <v>2154179.56</v>
      </c>
      <c r="AE88" s="619">
        <v>268824.09999999998</v>
      </c>
      <c r="AF88" s="619">
        <v>151743.98000000001</v>
      </c>
      <c r="AG88" s="619">
        <v>129992.63</v>
      </c>
      <c r="AH88" s="619">
        <v>106409.85</v>
      </c>
      <c r="AI88" s="619">
        <v>294302</v>
      </c>
      <c r="AJ88" s="619">
        <v>638994.94999999995</v>
      </c>
      <c r="AK88" s="619">
        <v>90031</v>
      </c>
      <c r="AL88" s="619">
        <v>18720.79</v>
      </c>
      <c r="AM88" s="619">
        <v>463065.77</v>
      </c>
      <c r="AN88" s="619">
        <v>135602.09</v>
      </c>
      <c r="AO88" s="619">
        <v>7355</v>
      </c>
      <c r="AP88" s="619">
        <v>207834.92</v>
      </c>
      <c r="AQ88" s="619">
        <v>516832.05</v>
      </c>
      <c r="AR88" s="619">
        <v>77838.31</v>
      </c>
      <c r="AS88" s="619">
        <v>229639.03</v>
      </c>
      <c r="AT88" s="619">
        <v>241634.89</v>
      </c>
      <c r="AV88" s="619">
        <v>15120</v>
      </c>
      <c r="AW88" s="619">
        <v>35213.99</v>
      </c>
      <c r="AX88" s="619">
        <v>121686.13</v>
      </c>
      <c r="AY88" s="619">
        <v>332860.21000000002</v>
      </c>
      <c r="AZ88" s="619">
        <v>135259.04</v>
      </c>
      <c r="BA88" s="619">
        <v>101335.8</v>
      </c>
      <c r="BB88" s="619">
        <v>57113.1</v>
      </c>
      <c r="BC88" s="619">
        <v>0</v>
      </c>
      <c r="BD88" s="619">
        <v>2746.66</v>
      </c>
      <c r="BE88" s="619">
        <v>48819.92</v>
      </c>
      <c r="BG88" s="619">
        <v>379654.88</v>
      </c>
      <c r="BH88" s="619">
        <v>0</v>
      </c>
      <c r="BI88" s="619">
        <v>198803.63</v>
      </c>
      <c r="BJ88" s="619">
        <v>61330</v>
      </c>
      <c r="BK88" s="619">
        <v>161362.54999999999</v>
      </c>
      <c r="BL88" s="619">
        <v>162445.03</v>
      </c>
      <c r="BM88" s="619">
        <v>28821.72</v>
      </c>
      <c r="BN88" s="619">
        <v>219671.24</v>
      </c>
      <c r="BO88" s="619">
        <v>97330.39</v>
      </c>
      <c r="BP88" s="619">
        <v>27629.5</v>
      </c>
      <c r="BQ88" s="619">
        <v>10395</v>
      </c>
      <c r="BR88" s="619">
        <v>70483.58</v>
      </c>
      <c r="BT88" s="619">
        <v>34387</v>
      </c>
      <c r="BU88" s="619">
        <v>24835</v>
      </c>
      <c r="BV88" s="619">
        <v>313821.78000000003</v>
      </c>
      <c r="BW88" s="619">
        <v>113526.89</v>
      </c>
      <c r="BX88" s="619">
        <v>80539.199999999997</v>
      </c>
      <c r="BY88" s="619">
        <v>66956.31</v>
      </c>
      <c r="BZ88" s="619">
        <v>138222.85999999999</v>
      </c>
      <c r="CA88" s="619">
        <v>393136.21</v>
      </c>
      <c r="CB88" s="619">
        <v>337095.04</v>
      </c>
      <c r="CC88" s="619">
        <v>408114</v>
      </c>
      <c r="CD88" s="619">
        <v>300654.90999999997</v>
      </c>
      <c r="CE88" s="619">
        <v>112008.5</v>
      </c>
      <c r="CF88" s="619">
        <v>237293.7</v>
      </c>
      <c r="CG88" s="619">
        <v>110530</v>
      </c>
      <c r="CH88" s="619">
        <v>4175</v>
      </c>
      <c r="CI88" s="619">
        <v>50000.5</v>
      </c>
      <c r="CJ88" s="619">
        <v>1386731.69</v>
      </c>
      <c r="CK88" s="619">
        <v>177878.07</v>
      </c>
      <c r="CL88" s="619">
        <v>69288.899999999994</v>
      </c>
      <c r="CM88" s="619">
        <v>183197.66</v>
      </c>
      <c r="CN88" s="619">
        <v>74107.47</v>
      </c>
      <c r="CO88" s="619">
        <v>222998.1</v>
      </c>
      <c r="CP88" s="619">
        <v>2000</v>
      </c>
      <c r="CQ88" s="619">
        <v>232036.52</v>
      </c>
      <c r="CR88" s="619">
        <v>7990</v>
      </c>
      <c r="CS88" s="619">
        <v>94374.69</v>
      </c>
      <c r="CT88" s="619">
        <v>41058.879999999997</v>
      </c>
      <c r="CU88" s="619">
        <v>44815</v>
      </c>
      <c r="CV88" s="619">
        <v>81984.77</v>
      </c>
      <c r="CW88" s="619">
        <v>146238</v>
      </c>
      <c r="CX88" s="619">
        <v>474791.45</v>
      </c>
      <c r="CY88" s="619">
        <v>143351.46</v>
      </c>
      <c r="CZ88" s="619">
        <v>322981.90999999997</v>
      </c>
      <c r="DA88" s="619">
        <v>136336.4</v>
      </c>
      <c r="DB88" s="619">
        <v>118735.91</v>
      </c>
      <c r="DC88" s="619">
        <v>295436.09999999998</v>
      </c>
      <c r="DD88" s="619">
        <v>891444.24</v>
      </c>
      <c r="DE88" s="619">
        <v>249528.97</v>
      </c>
      <c r="DF88" s="619">
        <v>247201.05</v>
      </c>
      <c r="DG88" s="619">
        <v>108112.02</v>
      </c>
      <c r="DH88" s="619">
        <v>187710.3</v>
      </c>
      <c r="DI88" s="619">
        <v>163672.70000000001</v>
      </c>
      <c r="DJ88" s="619">
        <v>172102.3</v>
      </c>
      <c r="DK88" s="619">
        <v>89284</v>
      </c>
      <c r="DL88" s="619">
        <v>417359.3</v>
      </c>
      <c r="DM88" s="619">
        <v>160649.75</v>
      </c>
      <c r="DN88" s="619">
        <v>266643.20000000001</v>
      </c>
      <c r="DO88" s="619">
        <v>39080.050000000003</v>
      </c>
      <c r="DP88" s="619">
        <v>503213.17</v>
      </c>
      <c r="DQ88" s="619">
        <v>241958.26</v>
      </c>
      <c r="DR88" s="619">
        <v>1023828.35</v>
      </c>
      <c r="DS88" s="619">
        <v>324629.38</v>
      </c>
      <c r="DT88" s="619">
        <v>115130.32</v>
      </c>
      <c r="DV88" s="619">
        <v>128942</v>
      </c>
      <c r="DW88" s="619">
        <v>350892.3</v>
      </c>
      <c r="DX88" s="619">
        <v>254551</v>
      </c>
      <c r="DY88" s="619">
        <v>93714.16</v>
      </c>
      <c r="DZ88" s="619">
        <v>443711.65</v>
      </c>
      <c r="EA88" s="619">
        <v>98532.74</v>
      </c>
      <c r="EB88" s="619">
        <v>48761.279999999999</v>
      </c>
      <c r="EC88" s="619">
        <v>230481</v>
      </c>
      <c r="ED88" s="619">
        <v>201109.92</v>
      </c>
      <c r="EE88" s="619">
        <v>499756.79999999999</v>
      </c>
      <c r="EF88" s="619">
        <v>5250</v>
      </c>
      <c r="EH88" s="619">
        <v>326714.55</v>
      </c>
      <c r="EI88" s="619">
        <v>317250.67</v>
      </c>
      <c r="EJ88" s="619">
        <v>82951.81</v>
      </c>
      <c r="EK88" s="619">
        <v>99037.4</v>
      </c>
      <c r="EL88" s="619">
        <v>547833.9</v>
      </c>
      <c r="EM88" s="619">
        <v>66735.39</v>
      </c>
      <c r="EN88" s="619">
        <v>353338.31</v>
      </c>
      <c r="EP88" s="619">
        <v>114048.28</v>
      </c>
      <c r="EQ88" s="619">
        <v>373529.7</v>
      </c>
      <c r="ER88" s="619">
        <v>208317.84</v>
      </c>
      <c r="ES88" s="619">
        <v>8040</v>
      </c>
      <c r="ET88" s="619">
        <v>228725.22</v>
      </c>
      <c r="EU88" s="619">
        <v>525220</v>
      </c>
      <c r="EV88" s="619">
        <v>497001.81</v>
      </c>
      <c r="EW88" s="619">
        <v>306551.24</v>
      </c>
      <c r="EX88" s="619">
        <v>2691536.81</v>
      </c>
      <c r="EY88" s="619">
        <v>46404.49</v>
      </c>
      <c r="EZ88" s="619">
        <v>77658.5</v>
      </c>
      <c r="FA88" s="619">
        <v>486862</v>
      </c>
      <c r="FB88" s="619">
        <v>171080</v>
      </c>
      <c r="FC88" s="619">
        <v>332201.26</v>
      </c>
      <c r="FD88" s="619">
        <v>194851.82</v>
      </c>
      <c r="FE88" s="619">
        <v>49415.76</v>
      </c>
      <c r="FF88" s="619">
        <v>73221.45</v>
      </c>
      <c r="FG88" s="619">
        <v>33319</v>
      </c>
      <c r="FH88" s="619">
        <v>58301.5</v>
      </c>
      <c r="FI88" s="619">
        <v>2880</v>
      </c>
      <c r="FK88" s="619">
        <v>115365.5</v>
      </c>
      <c r="FL88" s="619">
        <v>0</v>
      </c>
      <c r="FM88" s="619">
        <v>139132.29999999999</v>
      </c>
      <c r="FN88" s="619">
        <v>1036095.31</v>
      </c>
      <c r="FO88" s="619">
        <v>67309.600000000006</v>
      </c>
      <c r="FP88" s="619">
        <v>54202.7</v>
      </c>
      <c r="FQ88" s="619">
        <v>3100</v>
      </c>
      <c r="FR88" s="619">
        <v>13987.99</v>
      </c>
      <c r="FS88" s="619">
        <v>176603</v>
      </c>
      <c r="FT88" s="619">
        <v>102376.44</v>
      </c>
      <c r="FU88" s="619">
        <v>150441.15</v>
      </c>
      <c r="FV88" s="619">
        <v>82575.98</v>
      </c>
      <c r="FW88" s="619">
        <v>134730.70000000001</v>
      </c>
      <c r="FX88" s="619">
        <v>492777.78</v>
      </c>
      <c r="FY88" s="619">
        <v>206068.9</v>
      </c>
      <c r="FZ88" s="619">
        <v>23055</v>
      </c>
      <c r="GA88" s="619">
        <v>83239.259999999995</v>
      </c>
      <c r="GB88" s="619">
        <v>482740.02</v>
      </c>
      <c r="GC88" s="619">
        <v>123932.7</v>
      </c>
      <c r="GD88" s="619">
        <v>100181.5</v>
      </c>
      <c r="GE88" s="619">
        <v>46343</v>
      </c>
      <c r="GF88" s="619">
        <v>25620</v>
      </c>
      <c r="GG88" s="619">
        <v>92881</v>
      </c>
      <c r="GH88" s="619">
        <v>68022.12</v>
      </c>
      <c r="GI88" s="619">
        <v>78903.48</v>
      </c>
      <c r="GJ88" s="619">
        <v>88010.11</v>
      </c>
      <c r="GK88" s="619">
        <v>15935.81</v>
      </c>
      <c r="GL88" s="619">
        <v>76705</v>
      </c>
      <c r="GM88" s="619">
        <v>218498.74</v>
      </c>
      <c r="GN88" s="619">
        <v>38419.870000000003</v>
      </c>
      <c r="GO88" s="619">
        <v>44339.6</v>
      </c>
      <c r="GP88" s="619">
        <v>48266.05</v>
      </c>
      <c r="GQ88" s="619">
        <v>69746.5</v>
      </c>
      <c r="GR88" s="619">
        <v>287717.36</v>
      </c>
      <c r="GS88" s="619">
        <v>543675.42000000004</v>
      </c>
      <c r="GT88" s="619">
        <v>42757.63</v>
      </c>
      <c r="GU88" s="619">
        <v>300437.52</v>
      </c>
      <c r="GV88" s="619">
        <v>13784.85</v>
      </c>
      <c r="GW88" s="619">
        <v>54801.29</v>
      </c>
      <c r="GX88" s="619">
        <v>75081.600000000006</v>
      </c>
      <c r="GY88" s="619">
        <v>39204</v>
      </c>
      <c r="GZ88" s="619">
        <v>365523.37</v>
      </c>
      <c r="HA88" s="619">
        <v>310417.61</v>
      </c>
      <c r="HB88" s="619">
        <v>141800.34</v>
      </c>
      <c r="HC88" s="619">
        <v>121885.6</v>
      </c>
      <c r="HD88" s="619">
        <v>493277.05</v>
      </c>
      <c r="HE88" s="619">
        <v>2907156.78</v>
      </c>
      <c r="HF88" s="619">
        <v>443899.7</v>
      </c>
      <c r="HG88" s="619">
        <v>28815.1</v>
      </c>
      <c r="HH88" s="619">
        <v>302622.92</v>
      </c>
      <c r="HI88" s="619">
        <v>700752.19</v>
      </c>
      <c r="HJ88" s="619">
        <v>0</v>
      </c>
      <c r="HK88" s="619">
        <v>1422481.53</v>
      </c>
      <c r="HL88" s="619">
        <v>339118.87</v>
      </c>
      <c r="HM88" s="619">
        <v>215668.2</v>
      </c>
      <c r="HN88" s="619">
        <v>245247.58</v>
      </c>
      <c r="HO88" s="619">
        <v>167978.17</v>
      </c>
      <c r="HP88" s="619">
        <v>295174.63</v>
      </c>
      <c r="HQ88" s="619">
        <v>24858.57</v>
      </c>
      <c r="HR88" s="619">
        <v>293620.51</v>
      </c>
      <c r="HS88" s="619">
        <v>395336.19500000001</v>
      </c>
      <c r="HT88" s="619">
        <v>126255.84</v>
      </c>
      <c r="HU88" s="619">
        <v>72399.009999999995</v>
      </c>
      <c r="HV88" s="619">
        <v>249126.68</v>
      </c>
      <c r="HW88" s="619">
        <v>136074.66</v>
      </c>
      <c r="HX88" s="619">
        <v>70720</v>
      </c>
      <c r="HY88" s="619">
        <v>90280.5</v>
      </c>
      <c r="HZ88" s="619">
        <v>45770</v>
      </c>
      <c r="IA88" s="619">
        <v>287605.95</v>
      </c>
      <c r="IB88" s="619">
        <v>146930.76999999999</v>
      </c>
      <c r="IC88" s="619">
        <v>198264</v>
      </c>
      <c r="ID88" s="619">
        <v>460768.92</v>
      </c>
      <c r="IE88" s="619">
        <v>1106951.26</v>
      </c>
      <c r="IF88" s="619">
        <v>54190.54</v>
      </c>
      <c r="IG88" s="619">
        <v>103760.12</v>
      </c>
      <c r="IH88" s="619">
        <v>46153.9</v>
      </c>
      <c r="II88" s="619">
        <v>16255</v>
      </c>
      <c r="IJ88" s="619">
        <v>0</v>
      </c>
      <c r="IL88" s="619">
        <v>0</v>
      </c>
      <c r="IM88" s="619">
        <v>485531.86</v>
      </c>
      <c r="IN88" s="619">
        <v>244303.22</v>
      </c>
      <c r="IO88" s="619">
        <v>330033.63</v>
      </c>
      <c r="IP88" s="619">
        <v>60490.85</v>
      </c>
      <c r="IQ88" s="619">
        <v>83959</v>
      </c>
      <c r="IR88" s="619">
        <v>138985.82999999999</v>
      </c>
      <c r="IS88" s="619">
        <v>287240.46999999997</v>
      </c>
      <c r="IT88" s="619">
        <v>253106.54</v>
      </c>
      <c r="IU88" s="619">
        <v>960397.92</v>
      </c>
      <c r="IV88" s="619">
        <v>215746.5</v>
      </c>
      <c r="IW88" s="619">
        <v>127824</v>
      </c>
      <c r="IX88" s="619">
        <v>111828.5</v>
      </c>
      <c r="IY88" s="619">
        <v>358756.19</v>
      </c>
      <c r="IZ88" s="619">
        <v>128312.66</v>
      </c>
      <c r="JA88" s="619">
        <v>108561.4</v>
      </c>
      <c r="JB88" s="619">
        <v>53697.75</v>
      </c>
      <c r="JC88" s="619">
        <v>107626.17</v>
      </c>
      <c r="JD88" s="619">
        <v>59827</v>
      </c>
      <c r="JE88" s="619">
        <v>232820.81</v>
      </c>
      <c r="JF88" s="619">
        <v>183581.7</v>
      </c>
      <c r="JG88" s="619">
        <v>3894.8</v>
      </c>
      <c r="JH88" s="619">
        <v>50314</v>
      </c>
      <c r="JI88" s="619">
        <v>118920.8</v>
      </c>
      <c r="JJ88" s="619">
        <v>108007.52</v>
      </c>
      <c r="JK88" s="619">
        <v>161704.64000000001</v>
      </c>
      <c r="JL88" s="619">
        <v>134765.95000000001</v>
      </c>
      <c r="JM88" s="619">
        <v>147595</v>
      </c>
      <c r="JN88" s="619">
        <v>73146</v>
      </c>
      <c r="JO88" s="619">
        <v>331885.73</v>
      </c>
      <c r="JP88" s="619">
        <v>170264.42</v>
      </c>
      <c r="JQ88" s="619">
        <v>52667</v>
      </c>
      <c r="JR88" s="619">
        <v>130171.6</v>
      </c>
      <c r="JS88" s="619">
        <v>68844</v>
      </c>
      <c r="JT88" s="619">
        <v>0</v>
      </c>
      <c r="JV88" s="619">
        <v>253886.76</v>
      </c>
      <c r="JW88" s="619">
        <v>61124.24</v>
      </c>
      <c r="JX88" s="619">
        <v>109021.84</v>
      </c>
      <c r="JZ88" s="619">
        <v>573631.55000000005</v>
      </c>
      <c r="KA88" s="619">
        <v>0</v>
      </c>
      <c r="KB88" s="619">
        <v>65674</v>
      </c>
      <c r="KC88" s="619">
        <v>405387.71</v>
      </c>
      <c r="KD88" s="619">
        <v>375378.63</v>
      </c>
      <c r="KE88" s="619">
        <v>283697.11</v>
      </c>
      <c r="KF88" s="619">
        <v>130171.08</v>
      </c>
      <c r="KG88" s="619">
        <v>18820.8</v>
      </c>
      <c r="KH88" s="619">
        <v>255006.04</v>
      </c>
      <c r="KI88" s="619">
        <v>141911.69</v>
      </c>
      <c r="KJ88" s="619">
        <v>628976.92000000004</v>
      </c>
      <c r="KK88" s="619">
        <v>323201.5</v>
      </c>
      <c r="KL88" s="619">
        <v>315899.11</v>
      </c>
      <c r="KM88" s="619">
        <v>965864.56</v>
      </c>
      <c r="KO88" s="619">
        <v>390016.29</v>
      </c>
      <c r="KP88" s="619">
        <v>1250012.58</v>
      </c>
      <c r="KQ88" s="619">
        <v>284144.13</v>
      </c>
      <c r="KR88" s="619">
        <v>146953.26</v>
      </c>
      <c r="KS88" s="619">
        <v>744719.7</v>
      </c>
      <c r="KT88" s="619">
        <v>85427.48</v>
      </c>
      <c r="KU88" s="619">
        <v>47306</v>
      </c>
      <c r="KV88" s="619">
        <v>113713.5</v>
      </c>
      <c r="KW88" s="619">
        <v>170943.78</v>
      </c>
      <c r="KX88" s="619">
        <v>74414.7</v>
      </c>
      <c r="KY88" s="619">
        <v>887204.75</v>
      </c>
      <c r="KZ88" s="619">
        <v>119082.5</v>
      </c>
      <c r="LA88" s="619">
        <v>430035.55</v>
      </c>
      <c r="LB88" s="619">
        <v>362</v>
      </c>
      <c r="LC88" s="619">
        <v>120711.9</v>
      </c>
      <c r="LD88" s="619">
        <v>236863</v>
      </c>
      <c r="LE88" s="619">
        <v>822677.01</v>
      </c>
      <c r="LF88" s="619">
        <v>118684</v>
      </c>
      <c r="LG88" s="619">
        <v>189195.39</v>
      </c>
      <c r="LH88" s="619">
        <v>127101.35</v>
      </c>
      <c r="LJ88" s="619">
        <v>2394</v>
      </c>
      <c r="LK88" s="619">
        <v>10085</v>
      </c>
      <c r="LL88" s="619">
        <v>732105.08</v>
      </c>
      <c r="LM88" s="619">
        <v>894523.13</v>
      </c>
      <c r="LN88" s="619">
        <v>255543.04000000001</v>
      </c>
      <c r="LO88" s="619">
        <v>336214.46</v>
      </c>
      <c r="LP88" s="619">
        <v>202311.8</v>
      </c>
      <c r="LQ88" s="619">
        <v>163550.04999999999</v>
      </c>
      <c r="LR88" s="619">
        <v>190797.28</v>
      </c>
      <c r="LS88" s="619">
        <v>78042.5</v>
      </c>
      <c r="LT88" s="619">
        <v>41840.480000000003</v>
      </c>
      <c r="LU88" s="619">
        <v>51473</v>
      </c>
      <c r="LV88" s="619">
        <v>187737.01</v>
      </c>
      <c r="LW88" s="619">
        <v>194971.25</v>
      </c>
      <c r="LX88" s="619">
        <v>235988.6</v>
      </c>
      <c r="LY88" s="619">
        <v>341370.53</v>
      </c>
      <c r="LZ88" s="619">
        <v>258432.6</v>
      </c>
      <c r="MA88" s="619">
        <v>388750.5</v>
      </c>
      <c r="MB88" s="619">
        <v>184564.37</v>
      </c>
      <c r="MC88" s="619">
        <v>180845.1</v>
      </c>
      <c r="MD88" s="619">
        <v>272202.40999999997</v>
      </c>
      <c r="ME88" s="619">
        <v>62426</v>
      </c>
      <c r="MF88" s="619">
        <v>0</v>
      </c>
      <c r="MG88" s="619">
        <v>235244.19</v>
      </c>
      <c r="MH88" s="619">
        <v>99987.9</v>
      </c>
      <c r="MI88" s="619">
        <v>21110</v>
      </c>
      <c r="MJ88" s="619">
        <v>280216.19</v>
      </c>
      <c r="MK88" s="619">
        <v>70004.88</v>
      </c>
      <c r="ML88" s="619">
        <v>96572.35</v>
      </c>
      <c r="MM88" s="619">
        <v>133314.82999999999</v>
      </c>
      <c r="MN88" s="619">
        <v>282056.14</v>
      </c>
      <c r="MO88" s="619">
        <v>249553.76</v>
      </c>
      <c r="MP88" s="619">
        <v>166298.79999999999</v>
      </c>
      <c r="MQ88" s="619">
        <v>35540</v>
      </c>
      <c r="MR88" s="619">
        <v>139055.79999999999</v>
      </c>
      <c r="MS88" s="619">
        <v>94980.82</v>
      </c>
      <c r="MT88" s="619">
        <v>171513.25</v>
      </c>
      <c r="MU88" s="619">
        <v>6000</v>
      </c>
      <c r="MV88" s="619">
        <v>273561.11</v>
      </c>
      <c r="MW88" s="619">
        <v>156310.57</v>
      </c>
      <c r="MX88" s="619">
        <v>288672.26</v>
      </c>
      <c r="MY88" s="619">
        <v>178213.88</v>
      </c>
      <c r="MZ88" s="619">
        <v>225337.4</v>
      </c>
      <c r="NA88" s="619">
        <v>1034910.59</v>
      </c>
      <c r="NB88" s="619">
        <v>485351.28</v>
      </c>
      <c r="NC88" s="619">
        <v>318890</v>
      </c>
      <c r="ND88" s="619">
        <v>130241.02</v>
      </c>
      <c r="NE88" s="619">
        <v>49887</v>
      </c>
      <c r="NF88" s="619">
        <v>115355.8</v>
      </c>
      <c r="NG88" s="619">
        <v>341220</v>
      </c>
      <c r="NH88" s="619">
        <v>195252.92</v>
      </c>
      <c r="NI88" s="619">
        <v>492137.13</v>
      </c>
      <c r="NJ88" s="619">
        <v>37776.35</v>
      </c>
      <c r="NK88" s="619">
        <v>370756.3</v>
      </c>
      <c r="NL88" s="619">
        <v>949465.51</v>
      </c>
      <c r="NM88" s="619">
        <v>507393.21</v>
      </c>
      <c r="NN88" s="619">
        <v>23025</v>
      </c>
      <c r="NO88" s="619">
        <v>153409</v>
      </c>
      <c r="NP88" s="619">
        <v>133546.29999999999</v>
      </c>
      <c r="NQ88" s="619">
        <v>184901.64</v>
      </c>
      <c r="NR88" s="619">
        <v>117925</v>
      </c>
      <c r="NT88" s="619">
        <v>114084</v>
      </c>
      <c r="NU88" s="619">
        <v>0</v>
      </c>
      <c r="NV88" s="619">
        <v>94024.46</v>
      </c>
      <c r="NW88" s="619">
        <v>14254.98</v>
      </c>
      <c r="NX88" s="619">
        <v>16000</v>
      </c>
      <c r="NY88" s="619">
        <v>31068</v>
      </c>
      <c r="NZ88" s="619">
        <v>369200.8</v>
      </c>
      <c r="OA88" s="619">
        <v>148974.26999999999</v>
      </c>
      <c r="OB88" s="619">
        <v>214404.18</v>
      </c>
      <c r="OC88" s="619">
        <v>164339.70000000001</v>
      </c>
      <c r="OD88" s="619">
        <v>37772.6</v>
      </c>
      <c r="OE88" s="619">
        <v>192364.58</v>
      </c>
      <c r="OG88" s="619">
        <v>576571.5</v>
      </c>
      <c r="OH88" s="619">
        <v>246065.9</v>
      </c>
      <c r="OI88" s="619">
        <v>181339</v>
      </c>
      <c r="OJ88" s="619">
        <v>148275.79</v>
      </c>
      <c r="OK88" s="619">
        <v>254528.6</v>
      </c>
      <c r="OL88" s="619">
        <v>84235</v>
      </c>
      <c r="OM88" s="619">
        <v>361914.77</v>
      </c>
      <c r="ON88" s="619">
        <v>306336.09999999998</v>
      </c>
      <c r="OO88" s="619">
        <v>59872.9</v>
      </c>
      <c r="OP88" s="619">
        <v>343183.65</v>
      </c>
      <c r="OQ88" s="619">
        <v>720111.95</v>
      </c>
      <c r="OR88" s="619">
        <v>249884</v>
      </c>
      <c r="OS88" s="619">
        <v>56764</v>
      </c>
      <c r="OT88" s="619">
        <v>111591.26</v>
      </c>
      <c r="OU88" s="619">
        <v>2500</v>
      </c>
      <c r="OV88" s="619">
        <v>223740</v>
      </c>
      <c r="OW88" s="619">
        <v>119106.34</v>
      </c>
      <c r="OX88" s="619">
        <v>13455</v>
      </c>
      <c r="OY88" s="619">
        <v>240313.77</v>
      </c>
      <c r="OZ88" s="619">
        <v>146975.21</v>
      </c>
      <c r="PA88" s="619">
        <v>37842.6</v>
      </c>
      <c r="PB88" s="619">
        <v>110676.7</v>
      </c>
      <c r="PC88" s="619">
        <v>88367.88</v>
      </c>
      <c r="PD88" s="619">
        <v>179020</v>
      </c>
      <c r="PE88" s="619">
        <v>142741.5</v>
      </c>
      <c r="PF88" s="619">
        <v>391016</v>
      </c>
      <c r="PG88" s="619">
        <v>113688.58</v>
      </c>
      <c r="PI88" s="619">
        <v>44025.9</v>
      </c>
      <c r="PJ88" s="619">
        <v>199334.72</v>
      </c>
      <c r="PK88" s="619">
        <v>96203.5</v>
      </c>
      <c r="PL88" s="619">
        <v>92492.06</v>
      </c>
      <c r="PM88" s="619">
        <v>324622</v>
      </c>
      <c r="PN88" s="619">
        <v>55921</v>
      </c>
      <c r="PO88" s="619">
        <v>104655.47</v>
      </c>
      <c r="PP88" s="619">
        <v>167318.79999999999</v>
      </c>
      <c r="PQ88" s="619">
        <v>372017.89</v>
      </c>
      <c r="PR88" s="619">
        <v>127541.6</v>
      </c>
      <c r="PS88" s="619">
        <v>59412</v>
      </c>
      <c r="PT88" s="619">
        <v>113734.89</v>
      </c>
      <c r="PU88" s="619">
        <v>231785</v>
      </c>
      <c r="PV88" s="619">
        <v>227099</v>
      </c>
      <c r="PW88" s="619">
        <v>290712.99</v>
      </c>
      <c r="PX88" s="619">
        <v>131879</v>
      </c>
      <c r="PY88" s="619">
        <v>198749.44</v>
      </c>
      <c r="PZ88" s="619">
        <v>690641.59</v>
      </c>
      <c r="QA88" s="619">
        <v>599073</v>
      </c>
      <c r="QB88" s="619">
        <v>876315.95</v>
      </c>
      <c r="QC88" s="619">
        <v>29979</v>
      </c>
      <c r="QD88" s="619">
        <v>90537</v>
      </c>
      <c r="QE88" s="619">
        <v>187738.95</v>
      </c>
      <c r="QF88" s="619">
        <v>214757.6</v>
      </c>
      <c r="QG88" s="619">
        <v>216495.01</v>
      </c>
      <c r="QH88" s="619">
        <v>154435.54999999999</v>
      </c>
      <c r="QI88" s="619">
        <v>239024.93</v>
      </c>
      <c r="QJ88" s="619">
        <v>488148.15</v>
      </c>
      <c r="QK88" s="619">
        <v>554014.4</v>
      </c>
      <c r="QL88" s="619">
        <v>380968.9</v>
      </c>
      <c r="QM88" s="619">
        <v>241033.60000000001</v>
      </c>
      <c r="QN88" s="619">
        <v>275158.13</v>
      </c>
      <c r="QO88" s="619">
        <v>233337.32</v>
      </c>
      <c r="QP88" s="619">
        <v>335569.9</v>
      </c>
      <c r="QQ88" s="619">
        <v>316301.88</v>
      </c>
      <c r="QR88" s="619">
        <v>20425</v>
      </c>
      <c r="QS88" s="619">
        <v>238798</v>
      </c>
      <c r="QT88" s="619">
        <v>8088</v>
      </c>
      <c r="QU88" s="619">
        <v>288998.98</v>
      </c>
      <c r="QV88" s="619">
        <v>550700.5</v>
      </c>
      <c r="QW88" s="619">
        <v>330406.34999999998</v>
      </c>
      <c r="QX88" s="619">
        <v>254133.99</v>
      </c>
      <c r="QY88" s="619">
        <v>91730</v>
      </c>
      <c r="QZ88" s="619">
        <v>347959.8</v>
      </c>
      <c r="RA88" s="619">
        <v>660112.16</v>
      </c>
      <c r="RB88" s="619">
        <v>294221.65000000002</v>
      </c>
      <c r="RC88" s="619">
        <v>145290.42000000001</v>
      </c>
      <c r="RD88" s="619">
        <v>269092.94</v>
      </c>
      <c r="RE88" s="619">
        <v>69847</v>
      </c>
      <c r="RF88" s="619">
        <v>436956.68</v>
      </c>
      <c r="RG88" s="619">
        <v>3500</v>
      </c>
      <c r="RH88" s="619">
        <v>87455.5</v>
      </c>
      <c r="RI88" s="619">
        <v>551333.28</v>
      </c>
      <c r="RJ88" s="619">
        <v>516471.1</v>
      </c>
      <c r="RK88" s="619">
        <v>37033.56</v>
      </c>
      <c r="RL88" s="619">
        <v>502481.5</v>
      </c>
      <c r="RM88" s="619">
        <v>564949.14</v>
      </c>
      <c r="RN88" s="619">
        <v>444349.76</v>
      </c>
      <c r="RO88" s="619">
        <v>1740503.45</v>
      </c>
      <c r="RP88" s="619">
        <v>161624</v>
      </c>
      <c r="RQ88" s="619">
        <v>151080.70000000001</v>
      </c>
      <c r="RR88" s="619">
        <v>256231.49</v>
      </c>
      <c r="RS88" s="619">
        <v>198078</v>
      </c>
      <c r="RT88" s="619">
        <v>545326.49</v>
      </c>
      <c r="RU88" s="619">
        <v>179558.93</v>
      </c>
      <c r="RV88" s="619">
        <v>603447.43999999994</v>
      </c>
      <c r="RW88" s="619">
        <v>122412</v>
      </c>
      <c r="RX88" s="619">
        <v>281387.25</v>
      </c>
      <c r="RY88" s="619">
        <v>374605.85</v>
      </c>
      <c r="RZ88" s="619">
        <v>103949.4</v>
      </c>
      <c r="SA88" s="619">
        <v>121432</v>
      </c>
      <c r="SB88" s="619">
        <v>41868</v>
      </c>
      <c r="SC88" s="619">
        <v>4253370.22</v>
      </c>
      <c r="SD88" s="619">
        <v>389581.46</v>
      </c>
      <c r="SE88" s="619">
        <v>242980.12</v>
      </c>
      <c r="SF88" s="619">
        <v>81581.490000000005</v>
      </c>
      <c r="SG88" s="619">
        <v>227459</v>
      </c>
      <c r="SH88" s="619">
        <v>234403.20000000001</v>
      </c>
      <c r="SI88" s="619">
        <v>320022.05</v>
      </c>
      <c r="SJ88" s="619">
        <v>260665.05</v>
      </c>
      <c r="SK88" s="619">
        <v>307137.39</v>
      </c>
      <c r="SL88" s="619">
        <v>30658</v>
      </c>
      <c r="SM88" s="619">
        <v>1286878.22</v>
      </c>
      <c r="SN88" s="619">
        <v>308851.77</v>
      </c>
      <c r="SO88" s="619">
        <v>809949.51</v>
      </c>
      <c r="SP88" s="619">
        <v>117399.93</v>
      </c>
      <c r="SQ88" s="619">
        <v>248901.6</v>
      </c>
      <c r="SR88" s="619">
        <v>362295.98</v>
      </c>
      <c r="SS88" s="619">
        <v>79232</v>
      </c>
      <c r="ST88" s="619">
        <v>310030.89</v>
      </c>
      <c r="SU88" s="619">
        <v>148636.12</v>
      </c>
      <c r="SV88" s="619">
        <v>168450</v>
      </c>
      <c r="SW88" s="619">
        <v>574027.5</v>
      </c>
      <c r="SX88" s="619">
        <v>71708.789999999994</v>
      </c>
      <c r="SY88" s="619">
        <v>135503.85</v>
      </c>
      <c r="SZ88" s="619">
        <v>332718.84999999998</v>
      </c>
      <c r="TA88" s="619">
        <v>163285.73000000001</v>
      </c>
      <c r="TB88" s="619">
        <v>63672.4</v>
      </c>
      <c r="TC88" s="619">
        <v>372798.71999999997</v>
      </c>
      <c r="TD88" s="619">
        <v>502313.73</v>
      </c>
      <c r="TE88" s="619">
        <v>278265</v>
      </c>
      <c r="TF88" s="619">
        <v>138080.81</v>
      </c>
      <c r="TG88" s="619">
        <v>311408.63</v>
      </c>
      <c r="TH88" s="619">
        <v>488272.4</v>
      </c>
      <c r="TI88" s="619">
        <v>293638.46000000002</v>
      </c>
      <c r="TJ88" s="619">
        <v>130198</v>
      </c>
      <c r="TK88" s="619">
        <v>968246.41</v>
      </c>
      <c r="TL88" s="619">
        <v>100454.7</v>
      </c>
      <c r="TM88" s="619">
        <v>242174.6</v>
      </c>
      <c r="TN88" s="619">
        <v>55362.36</v>
      </c>
      <c r="TO88" s="619">
        <v>79200</v>
      </c>
      <c r="TP88" s="619">
        <v>48275</v>
      </c>
      <c r="TQ88" s="619">
        <v>68868.899999999994</v>
      </c>
      <c r="TR88" s="619">
        <v>2245822.25</v>
      </c>
      <c r="TS88" s="619">
        <v>159656.62</v>
      </c>
      <c r="TT88" s="619">
        <v>323216.8</v>
      </c>
      <c r="TU88" s="619">
        <v>847612</v>
      </c>
      <c r="TV88" s="619">
        <v>45695</v>
      </c>
      <c r="TW88" s="619">
        <v>327780.84999999998</v>
      </c>
      <c r="TX88" s="619">
        <v>64426</v>
      </c>
      <c r="TY88" s="619">
        <v>170726.2</v>
      </c>
      <c r="TZ88" s="619">
        <v>26809.040000000001</v>
      </c>
      <c r="UA88" s="619">
        <v>413926</v>
      </c>
      <c r="UB88" s="619">
        <v>133691.54</v>
      </c>
      <c r="UC88" s="619">
        <v>379522.45</v>
      </c>
      <c r="UD88" s="619">
        <v>650030</v>
      </c>
      <c r="UE88" s="619">
        <v>170714.5</v>
      </c>
      <c r="UF88" s="619">
        <v>84230</v>
      </c>
      <c r="UG88" s="619">
        <v>1120209.5</v>
      </c>
      <c r="UH88" s="619">
        <v>4400</v>
      </c>
      <c r="UI88" s="619">
        <v>271687.74</v>
      </c>
      <c r="UJ88" s="619">
        <v>179874.5</v>
      </c>
      <c r="UK88" s="619">
        <v>54195</v>
      </c>
      <c r="UL88" s="619">
        <v>602546.27</v>
      </c>
      <c r="UM88" s="619">
        <v>624461.99</v>
      </c>
      <c r="UN88" s="619">
        <v>170250.25</v>
      </c>
      <c r="UO88" s="619">
        <v>1680272.06</v>
      </c>
      <c r="UP88" s="619">
        <v>120290</v>
      </c>
      <c r="UQ88" s="619">
        <v>252217.25</v>
      </c>
      <c r="UR88" s="619">
        <v>1019331.87</v>
      </c>
      <c r="US88" s="619">
        <v>194148.38</v>
      </c>
      <c r="UT88" s="619">
        <v>521140.96</v>
      </c>
      <c r="UU88" s="619">
        <v>808597.61</v>
      </c>
      <c r="UW88" s="619">
        <v>246365.7</v>
      </c>
      <c r="UX88" s="619">
        <v>505791.55</v>
      </c>
      <c r="UY88" s="619">
        <v>208901.71</v>
      </c>
      <c r="UZ88" s="619">
        <v>153945.92000000001</v>
      </c>
      <c r="VA88" s="619">
        <v>169048.04</v>
      </c>
      <c r="VB88" s="619">
        <v>371154.46</v>
      </c>
      <c r="VC88" s="619">
        <v>320648.71000000002</v>
      </c>
      <c r="VD88" s="619">
        <v>421996.79999999999</v>
      </c>
      <c r="VE88" s="619">
        <v>144214.1</v>
      </c>
      <c r="VF88" s="619">
        <v>86425</v>
      </c>
      <c r="VG88" s="619">
        <v>246007.41</v>
      </c>
      <c r="VH88" s="619">
        <v>171439</v>
      </c>
      <c r="VI88" s="619">
        <v>144955.01</v>
      </c>
      <c r="VJ88" s="619">
        <v>337291</v>
      </c>
      <c r="VK88" s="619">
        <v>114965</v>
      </c>
      <c r="VL88" s="619">
        <v>81318.8</v>
      </c>
      <c r="VM88" s="619">
        <v>53102.02</v>
      </c>
      <c r="VN88" s="619">
        <v>1093628.8899999999</v>
      </c>
      <c r="VO88" s="619">
        <v>393939.8</v>
      </c>
      <c r="VP88" s="619">
        <v>287751.2</v>
      </c>
      <c r="VQ88" s="619">
        <v>200712.36</v>
      </c>
      <c r="VR88" s="619">
        <v>295303.77</v>
      </c>
      <c r="VS88" s="619">
        <v>280805.94</v>
      </c>
      <c r="VT88" s="619">
        <v>258862.09</v>
      </c>
      <c r="VU88" s="619">
        <v>9335</v>
      </c>
      <c r="VV88" s="619">
        <v>298592.25</v>
      </c>
      <c r="VW88" s="619">
        <v>780853.68</v>
      </c>
      <c r="VX88" s="619">
        <v>356281.83</v>
      </c>
      <c r="VY88" s="619">
        <v>407515.59</v>
      </c>
      <c r="VZ88" s="619">
        <v>240941.41</v>
      </c>
      <c r="WA88" s="619">
        <v>117640.1</v>
      </c>
      <c r="WB88" s="619">
        <v>231494.3</v>
      </c>
      <c r="WC88" s="619">
        <v>73050</v>
      </c>
      <c r="WD88" s="619">
        <v>239195.3</v>
      </c>
      <c r="WE88" s="619">
        <v>1400</v>
      </c>
      <c r="WF88" s="619">
        <v>33960</v>
      </c>
      <c r="WG88" s="619">
        <v>100956.45</v>
      </c>
      <c r="WH88" s="619">
        <v>312357.07</v>
      </c>
      <c r="WI88" s="619">
        <v>902472.55</v>
      </c>
      <c r="WJ88" s="619">
        <v>193672.2</v>
      </c>
      <c r="WK88" s="619">
        <v>71037.320000000007</v>
      </c>
      <c r="WL88" s="619">
        <v>322930.44</v>
      </c>
      <c r="WM88" s="619">
        <v>241077.18</v>
      </c>
      <c r="WN88" s="619">
        <v>403908.97</v>
      </c>
      <c r="WO88" s="619">
        <v>184837.42</v>
      </c>
      <c r="WP88" s="619">
        <v>572002.4</v>
      </c>
      <c r="WQ88" s="619">
        <v>83130.960000000006</v>
      </c>
      <c r="WR88" s="619">
        <v>261987.45</v>
      </c>
      <c r="WS88" s="619">
        <v>278370.09999999998</v>
      </c>
      <c r="WT88" s="619">
        <v>196753.94</v>
      </c>
      <c r="WU88" s="619">
        <v>65457.79</v>
      </c>
      <c r="WV88" s="619">
        <v>291731.78000000003</v>
      </c>
      <c r="WW88" s="619">
        <v>348146.7</v>
      </c>
      <c r="WX88" s="619">
        <v>276342.51</v>
      </c>
      <c r="WY88" s="619">
        <v>92697.7</v>
      </c>
      <c r="WZ88" s="619">
        <v>238784.71</v>
      </c>
      <c r="XA88" s="619">
        <v>313482.06</v>
      </c>
      <c r="XB88" s="619">
        <v>549708.01</v>
      </c>
      <c r="XC88" s="619">
        <v>131306.1</v>
      </c>
      <c r="XD88" s="619">
        <v>197419</v>
      </c>
      <c r="XE88" s="619">
        <v>166281.29999999999</v>
      </c>
      <c r="XF88" s="619">
        <v>120886.54</v>
      </c>
      <c r="XG88" s="619">
        <v>67118.5</v>
      </c>
      <c r="XH88" s="619">
        <v>56220.1</v>
      </c>
      <c r="XI88" s="619">
        <v>399233.06</v>
      </c>
      <c r="XJ88" s="619">
        <v>241195.6</v>
      </c>
      <c r="XK88" s="619">
        <v>77275.34</v>
      </c>
      <c r="XL88" s="619">
        <v>191069.7</v>
      </c>
      <c r="XM88" s="619">
        <v>469349.03</v>
      </c>
      <c r="XN88" s="619">
        <v>404514.66</v>
      </c>
      <c r="XO88" s="619">
        <v>153535.12</v>
      </c>
      <c r="XP88" s="619">
        <v>500765.57</v>
      </c>
      <c r="XQ88" s="619">
        <v>238392.06</v>
      </c>
      <c r="XR88" s="619">
        <v>84653.74</v>
      </c>
      <c r="XS88" s="619">
        <v>546062.69999999995</v>
      </c>
      <c r="XT88" s="619">
        <v>573144.43999999994</v>
      </c>
      <c r="XU88" s="619">
        <v>77859.3</v>
      </c>
      <c r="XV88" s="619">
        <v>119676.46</v>
      </c>
      <c r="XW88" s="619">
        <v>0</v>
      </c>
      <c r="XX88" s="619">
        <v>15078.8</v>
      </c>
      <c r="XY88" s="619">
        <v>174946.7</v>
      </c>
      <c r="XZ88" s="619">
        <v>310123.92</v>
      </c>
      <c r="YA88" s="619">
        <v>346852.04</v>
      </c>
      <c r="YB88" s="619">
        <v>141063.42000000001</v>
      </c>
      <c r="YC88" s="619">
        <v>0</v>
      </c>
      <c r="YD88" s="619">
        <v>16195</v>
      </c>
      <c r="YE88" s="619">
        <v>219257.28</v>
      </c>
      <c r="YF88" s="619">
        <v>139213</v>
      </c>
      <c r="YG88" s="619">
        <v>2280</v>
      </c>
      <c r="YH88" s="619">
        <v>229133.78</v>
      </c>
      <c r="YI88" s="619">
        <v>472358.64</v>
      </c>
      <c r="YJ88" s="619">
        <v>140471.5</v>
      </c>
      <c r="YK88" s="619">
        <v>621299.64</v>
      </c>
      <c r="YL88" s="619">
        <v>159574.43</v>
      </c>
      <c r="YM88" s="619">
        <v>292783.64</v>
      </c>
      <c r="YN88" s="619">
        <v>59094.9</v>
      </c>
      <c r="YO88" s="619">
        <v>1186755.1000000001</v>
      </c>
      <c r="YP88" s="619">
        <v>264954.23</v>
      </c>
      <c r="YQ88" s="619">
        <v>158354.4</v>
      </c>
      <c r="YR88" s="619">
        <v>62995</v>
      </c>
      <c r="YS88" s="619">
        <v>296871.2</v>
      </c>
      <c r="YT88" s="619">
        <v>142026.41</v>
      </c>
      <c r="YU88" s="619">
        <v>461767.45</v>
      </c>
      <c r="YV88" s="619">
        <v>241692.94</v>
      </c>
      <c r="YW88" s="619">
        <v>319994.46000000002</v>
      </c>
      <c r="YX88" s="619">
        <v>659690.02</v>
      </c>
      <c r="YY88" s="619">
        <v>369607</v>
      </c>
      <c r="YZ88" s="619">
        <v>170944.64000000001</v>
      </c>
      <c r="ZA88" s="619">
        <v>385087</v>
      </c>
      <c r="ZB88" s="619">
        <v>180636.25</v>
      </c>
      <c r="ZC88" s="619">
        <v>190663.99</v>
      </c>
      <c r="ZD88" s="619">
        <v>209044.94</v>
      </c>
      <c r="ZE88" s="619">
        <v>86478</v>
      </c>
      <c r="ZF88" s="619">
        <v>139959.14000000001</v>
      </c>
      <c r="ZG88" s="619">
        <v>30750.52</v>
      </c>
      <c r="ZH88" s="619">
        <v>94489.72</v>
      </c>
      <c r="ZI88" s="619">
        <v>36285</v>
      </c>
      <c r="ZJ88" s="619">
        <v>25378.68</v>
      </c>
      <c r="ZK88" s="619">
        <v>56178.46</v>
      </c>
      <c r="ZL88" s="619">
        <v>94433.58</v>
      </c>
      <c r="ZM88" s="619">
        <v>608685.93999999994</v>
      </c>
      <c r="ZO88" s="619">
        <v>164168.79999999999</v>
      </c>
      <c r="ZP88" s="619">
        <v>104305.94</v>
      </c>
      <c r="ZQ88" s="619">
        <v>853579.78</v>
      </c>
      <c r="ZR88" s="619">
        <v>125666.57</v>
      </c>
      <c r="ZS88" s="619">
        <v>169135.25</v>
      </c>
      <c r="ZT88" s="619">
        <v>93914.37</v>
      </c>
      <c r="ZU88" s="619">
        <v>440259.27</v>
      </c>
      <c r="ZV88" s="619">
        <v>234646.64</v>
      </c>
      <c r="ZW88" s="619">
        <v>200829.5</v>
      </c>
      <c r="ZX88" s="619">
        <v>134056.62</v>
      </c>
      <c r="ZY88" s="619">
        <v>83417</v>
      </c>
      <c r="ZZ88" s="619">
        <v>309182.65000000002</v>
      </c>
      <c r="AAA88" s="619">
        <v>140858.16</v>
      </c>
      <c r="AAB88" s="619">
        <v>54840</v>
      </c>
      <c r="AAC88" s="619">
        <v>109884.37</v>
      </c>
      <c r="AAD88" s="619">
        <v>255485</v>
      </c>
      <c r="AAE88" s="619">
        <v>69749.990000000005</v>
      </c>
      <c r="AAF88" s="619">
        <v>29600</v>
      </c>
      <c r="AAG88" s="619">
        <v>185448.8</v>
      </c>
      <c r="AAH88" s="619">
        <v>213164.6</v>
      </c>
      <c r="AAI88" s="619">
        <v>129465.45</v>
      </c>
      <c r="AAJ88" s="619">
        <v>121235.4</v>
      </c>
      <c r="AAK88" s="619">
        <v>85917.3</v>
      </c>
      <c r="AAL88" s="619">
        <v>485417.36</v>
      </c>
      <c r="AAM88" s="619">
        <v>204909.27</v>
      </c>
      <c r="AAN88" s="619">
        <v>97559.64</v>
      </c>
      <c r="AAO88" s="619">
        <v>366605.57</v>
      </c>
      <c r="AAP88" s="619">
        <v>223122.5</v>
      </c>
      <c r="AAQ88" s="619">
        <v>2237461.94</v>
      </c>
      <c r="AAR88" s="619">
        <v>428167.09</v>
      </c>
      <c r="AAS88" s="619">
        <v>169250.69</v>
      </c>
      <c r="AAT88" s="619">
        <v>109064</v>
      </c>
      <c r="AAU88" s="619">
        <v>329966.56</v>
      </c>
      <c r="AAV88" s="619">
        <v>72800</v>
      </c>
      <c r="AAW88" s="619">
        <v>162171.17000000001</v>
      </c>
      <c r="AAX88" s="619">
        <v>511109.71</v>
      </c>
      <c r="AAY88" s="619">
        <v>473953.32</v>
      </c>
      <c r="AAZ88" s="619">
        <v>166298.74</v>
      </c>
      <c r="ABA88" s="619">
        <v>442290.81</v>
      </c>
      <c r="ABB88" s="619">
        <v>618589.64</v>
      </c>
      <c r="ABC88" s="619">
        <v>704219.26</v>
      </c>
      <c r="ABD88" s="619">
        <v>22491.759999999998</v>
      </c>
      <c r="ABE88" s="619">
        <v>243674.76</v>
      </c>
      <c r="ABF88" s="619">
        <v>131803.4</v>
      </c>
      <c r="ABG88" s="619">
        <v>248922.68</v>
      </c>
      <c r="ABH88" s="619">
        <v>128308.46</v>
      </c>
      <c r="ABI88" s="619">
        <v>234232.21</v>
      </c>
      <c r="ABJ88" s="619">
        <v>66960</v>
      </c>
      <c r="ABK88" s="619">
        <v>353361.53</v>
      </c>
      <c r="ABL88" s="619">
        <v>377514.88</v>
      </c>
      <c r="ABM88" s="619">
        <v>241430.74</v>
      </c>
      <c r="ABN88" s="619">
        <v>348195.14</v>
      </c>
      <c r="ABO88" s="619">
        <v>23160</v>
      </c>
      <c r="ABP88" s="619">
        <v>41316.519999999997</v>
      </c>
      <c r="ABQ88" s="619">
        <v>667457.80000000005</v>
      </c>
      <c r="ABR88" s="619">
        <v>139096.95000000001</v>
      </c>
      <c r="ABS88" s="619">
        <v>213989.39</v>
      </c>
      <c r="ABT88" s="619">
        <v>116440</v>
      </c>
      <c r="ABU88" s="619">
        <v>527684.35</v>
      </c>
      <c r="ABV88" s="619">
        <v>291203.09000000003</v>
      </c>
      <c r="ABW88" s="619">
        <v>159290.01</v>
      </c>
      <c r="ABX88" s="619">
        <v>394787.52</v>
      </c>
      <c r="ABY88" s="619">
        <v>18200</v>
      </c>
      <c r="ABZ88" s="619">
        <v>477773.48</v>
      </c>
      <c r="ACA88" s="619">
        <v>29276.31</v>
      </c>
      <c r="ACB88" s="619">
        <v>543055.09</v>
      </c>
      <c r="ACC88" s="619">
        <v>25691.5</v>
      </c>
      <c r="ACD88" s="619">
        <v>70010.399999999994</v>
      </c>
      <c r="ACE88" s="619">
        <v>1511673.92</v>
      </c>
      <c r="ACF88" s="619">
        <v>39094.93</v>
      </c>
      <c r="ACG88" s="619">
        <v>270255.77</v>
      </c>
      <c r="ACH88" s="619">
        <v>291397.65000000002</v>
      </c>
      <c r="ACI88" s="619">
        <v>363411.32</v>
      </c>
      <c r="ACJ88" s="619">
        <v>139643.37</v>
      </c>
      <c r="ACL88" s="619">
        <v>0</v>
      </c>
      <c r="ACM88" s="619">
        <v>213622</v>
      </c>
      <c r="ACN88" s="619">
        <v>149123</v>
      </c>
      <c r="ACO88" s="619">
        <v>150729.51</v>
      </c>
      <c r="ACP88" s="619">
        <v>465571.64</v>
      </c>
      <c r="ACQ88" s="619">
        <v>489311.44</v>
      </c>
      <c r="ACR88" s="619">
        <v>892846.14</v>
      </c>
      <c r="ACS88" s="619">
        <v>814070.89</v>
      </c>
      <c r="ACT88" s="619">
        <v>364419.15</v>
      </c>
      <c r="ACU88" s="619">
        <v>793695.79</v>
      </c>
      <c r="ACV88" s="619">
        <v>603198.43999999994</v>
      </c>
      <c r="ACW88" s="619">
        <v>174463.2</v>
      </c>
      <c r="ACX88" s="619">
        <v>1042596</v>
      </c>
      <c r="ACY88" s="619">
        <v>47055.95</v>
      </c>
      <c r="ACZ88" s="619">
        <v>61298.85</v>
      </c>
      <c r="ADA88" s="619">
        <v>301724.79999999999</v>
      </c>
      <c r="ADB88" s="619">
        <v>329561.05</v>
      </c>
      <c r="ADC88" s="619">
        <v>162943.79999999999</v>
      </c>
      <c r="ADD88" s="619">
        <v>100803.65</v>
      </c>
      <c r="ADE88" s="619">
        <v>125065.26</v>
      </c>
      <c r="ADF88" s="619">
        <v>162535.57999999999</v>
      </c>
      <c r="ADG88" s="619">
        <v>157542.12</v>
      </c>
      <c r="ADH88" s="619">
        <v>498797.9</v>
      </c>
      <c r="ADI88" s="619">
        <v>249358.7</v>
      </c>
      <c r="ADJ88" s="619">
        <v>680900.77</v>
      </c>
      <c r="ADK88" s="619">
        <v>93249.21</v>
      </c>
      <c r="ADL88" s="619">
        <v>232628.3</v>
      </c>
      <c r="ADM88" s="619">
        <v>70070</v>
      </c>
      <c r="ADN88" s="619">
        <v>55399.43</v>
      </c>
      <c r="ADO88" s="619">
        <v>164306.54999999999</v>
      </c>
      <c r="ADP88" s="619">
        <v>269854.95</v>
      </c>
      <c r="ADQ88" s="619">
        <v>4576054.78</v>
      </c>
      <c r="ADR88" s="619">
        <v>264757.15000000002</v>
      </c>
      <c r="ADS88" s="619">
        <v>52500</v>
      </c>
      <c r="ADT88" s="619">
        <v>29415</v>
      </c>
      <c r="ADU88" s="619">
        <v>1055123.93</v>
      </c>
      <c r="ADV88" s="619">
        <v>124340.12</v>
      </c>
      <c r="ADW88" s="619">
        <v>345865.68</v>
      </c>
      <c r="ADX88" s="619">
        <v>0</v>
      </c>
      <c r="ADY88" s="619">
        <v>29618.080000000002</v>
      </c>
      <c r="ADZ88" s="619">
        <v>220072.5</v>
      </c>
      <c r="AEA88" s="619">
        <v>6610011.7400000002</v>
      </c>
      <c r="AEB88" s="619">
        <v>535478.38</v>
      </c>
      <c r="AEC88" s="619">
        <v>924107.31</v>
      </c>
      <c r="AED88" s="619">
        <v>197279.08</v>
      </c>
      <c r="AEE88" s="619">
        <v>210210.66</v>
      </c>
      <c r="AEF88" s="619">
        <v>346306.95</v>
      </c>
      <c r="AEG88" s="619">
        <v>87362.46</v>
      </c>
      <c r="AEH88" s="619">
        <v>121691.35</v>
      </c>
      <c r="AEI88" s="619">
        <v>158123.75</v>
      </c>
      <c r="AEJ88" s="619">
        <v>21192.28</v>
      </c>
      <c r="AEK88" s="619">
        <v>912433.49</v>
      </c>
      <c r="AEL88" s="619">
        <v>231716.17</v>
      </c>
      <c r="AEM88" s="619">
        <v>70819.8</v>
      </c>
      <c r="AEN88" s="619">
        <v>143129.07999999999</v>
      </c>
      <c r="AEO88" s="619">
        <v>156686.85999999999</v>
      </c>
      <c r="AEP88" s="619">
        <v>292943.64</v>
      </c>
      <c r="AEQ88" s="619">
        <v>92734.8</v>
      </c>
      <c r="AER88" s="619">
        <v>447292.17</v>
      </c>
      <c r="AES88" s="619">
        <v>116595.2</v>
      </c>
      <c r="AET88" s="619">
        <v>955021.86</v>
      </c>
      <c r="AEV88" s="619">
        <v>371899</v>
      </c>
      <c r="AEW88" s="619">
        <v>116024</v>
      </c>
      <c r="AEX88" s="619">
        <v>543794.24</v>
      </c>
      <c r="AEY88" s="619">
        <v>286506.86</v>
      </c>
      <c r="AEZ88" s="619">
        <v>930982.33</v>
      </c>
      <c r="AFA88" s="619">
        <v>378642.15</v>
      </c>
      <c r="AFB88" s="619">
        <v>196883.27</v>
      </c>
      <c r="AFC88" s="619">
        <v>182186.44</v>
      </c>
      <c r="AFD88" s="619">
        <v>45305.83</v>
      </c>
      <c r="AFE88" s="619">
        <v>24751.24</v>
      </c>
      <c r="AFF88" s="619">
        <v>169126.85</v>
      </c>
      <c r="AFG88" s="619">
        <v>331008.40000000002</v>
      </c>
      <c r="AFH88" s="619">
        <v>781059.03</v>
      </c>
      <c r="AFI88" s="619">
        <v>1378675.76</v>
      </c>
      <c r="AFJ88" s="619">
        <v>1736233.49</v>
      </c>
      <c r="AFK88" s="619">
        <v>520492.4</v>
      </c>
      <c r="AFL88" s="619">
        <v>546562.1</v>
      </c>
      <c r="AFM88" s="619">
        <v>277528.71999999997</v>
      </c>
      <c r="AFN88" s="619">
        <v>249564.41</v>
      </c>
      <c r="AFO88" s="619">
        <v>70566.3</v>
      </c>
      <c r="AFP88" s="619">
        <v>81878.2</v>
      </c>
      <c r="AFQ88" s="619">
        <v>81033.05</v>
      </c>
      <c r="AFR88" s="619">
        <v>759832.6</v>
      </c>
      <c r="AFS88" s="619">
        <v>192314.89</v>
      </c>
      <c r="AFT88" s="619">
        <v>532783.92000000004</v>
      </c>
      <c r="AFU88" s="619">
        <v>146180.38</v>
      </c>
      <c r="AFV88" s="619">
        <v>252777.1</v>
      </c>
      <c r="AFW88" s="619">
        <v>224347.15</v>
      </c>
      <c r="AFX88" s="619">
        <v>30576.76</v>
      </c>
      <c r="AFY88" s="619">
        <v>631838.6</v>
      </c>
      <c r="AFZ88" s="619">
        <v>238259.25</v>
      </c>
      <c r="AGA88" s="619">
        <v>133849.72</v>
      </c>
      <c r="AGB88" s="619">
        <v>195070.5</v>
      </c>
      <c r="AGC88" s="619">
        <v>86897.4</v>
      </c>
      <c r="AGD88" s="619">
        <v>26450</v>
      </c>
      <c r="AGE88" s="619">
        <v>326279.59999999998</v>
      </c>
      <c r="AGF88" s="619">
        <v>254956.68</v>
      </c>
      <c r="AGG88" s="619">
        <v>229570</v>
      </c>
      <c r="AGH88" s="619">
        <v>922369.84</v>
      </c>
      <c r="AGI88" s="619">
        <v>121540</v>
      </c>
      <c r="AGJ88" s="619">
        <v>102014.24</v>
      </c>
      <c r="AGK88" s="619">
        <v>33108.32</v>
      </c>
      <c r="AGL88" s="619">
        <v>253737.18</v>
      </c>
      <c r="AGM88" s="619">
        <v>79096.600000000006</v>
      </c>
      <c r="AGN88" s="619">
        <v>63310.41</v>
      </c>
      <c r="AGO88" s="619">
        <v>237628.32</v>
      </c>
      <c r="AGP88" s="619">
        <v>87524.94</v>
      </c>
      <c r="AGQ88" s="619">
        <v>270852.03000000003</v>
      </c>
      <c r="AGR88" s="619">
        <v>147461.5</v>
      </c>
      <c r="AGS88" s="619">
        <v>77994.399999999994</v>
      </c>
      <c r="AGT88" s="619">
        <v>148943.32</v>
      </c>
      <c r="AGU88" s="619">
        <v>9050</v>
      </c>
      <c r="AGV88" s="619">
        <v>138987.92000000001</v>
      </c>
      <c r="AGY88" s="619">
        <v>380878.26</v>
      </c>
      <c r="AGZ88" s="619">
        <v>326163.98</v>
      </c>
      <c r="AHA88" s="619">
        <v>498670.56</v>
      </c>
      <c r="AHB88" s="619">
        <v>44032.31</v>
      </c>
      <c r="AHC88" s="619">
        <v>68714</v>
      </c>
      <c r="AHD88" s="619">
        <v>89087.35</v>
      </c>
      <c r="AHE88" s="619">
        <v>21850</v>
      </c>
      <c r="AHF88" s="619">
        <v>320979.65999999997</v>
      </c>
      <c r="AHG88" s="619">
        <v>224924.35</v>
      </c>
      <c r="AHH88" s="619">
        <v>30696.13</v>
      </c>
      <c r="AHI88" s="619">
        <v>195647.29</v>
      </c>
      <c r="AHJ88" s="619">
        <v>14600.8</v>
      </c>
      <c r="AHK88" s="619">
        <v>42510.59</v>
      </c>
      <c r="AHL88" s="619">
        <v>73529.509999999995</v>
      </c>
      <c r="AHM88" s="619">
        <v>44044.63</v>
      </c>
      <c r="AHN88" s="619">
        <v>1385</v>
      </c>
      <c r="AHO88" s="619">
        <v>82467.679999999993</v>
      </c>
      <c r="AHP88" s="619">
        <v>98573.6</v>
      </c>
      <c r="AHQ88" s="619">
        <v>90970.33</v>
      </c>
      <c r="AHR88" s="613">
        <v>234490.74</v>
      </c>
      <c r="AHS88" s="613">
        <v>33987.01</v>
      </c>
      <c r="AHT88" s="613">
        <v>127091.7</v>
      </c>
      <c r="AHU88" s="619">
        <f t="shared" si="956"/>
        <v>244189793.17499998</v>
      </c>
      <c r="AHW88" s="627" t="s">
        <v>6273</v>
      </c>
      <c r="AHX88" s="627" t="s">
        <v>6110</v>
      </c>
      <c r="AHY88" s="627" t="s">
        <v>6111</v>
      </c>
    </row>
    <row r="89" spans="1:909" x14ac:dyDescent="0.8">
      <c r="A89" s="613" t="str">
        <f t="shared" si="957"/>
        <v>ภาระ</v>
      </c>
      <c r="B89" s="618" t="s">
        <v>6112</v>
      </c>
      <c r="C89" s="619" t="s">
        <v>6113</v>
      </c>
      <c r="AA89" s="619">
        <v>62260</v>
      </c>
      <c r="AF89" s="619">
        <v>96970.26</v>
      </c>
      <c r="AG89" s="619">
        <v>10500</v>
      </c>
      <c r="AP89" s="619">
        <v>0</v>
      </c>
      <c r="BE89" s="619">
        <v>0</v>
      </c>
      <c r="DW89" s="619">
        <v>0</v>
      </c>
      <c r="DX89" s="619">
        <v>17250</v>
      </c>
      <c r="EA89" s="619">
        <v>9655</v>
      </c>
      <c r="EF89" s="619">
        <v>66000</v>
      </c>
      <c r="EX89" s="619">
        <v>144800</v>
      </c>
      <c r="FH89" s="619">
        <v>9530</v>
      </c>
      <c r="FS89" s="619">
        <v>0</v>
      </c>
      <c r="HO89" s="619">
        <v>26750</v>
      </c>
      <c r="HZ89" s="619">
        <v>40000</v>
      </c>
      <c r="IC89" s="619">
        <v>4000</v>
      </c>
      <c r="IM89" s="619">
        <v>0</v>
      </c>
      <c r="IQ89" s="619">
        <v>27700</v>
      </c>
      <c r="IZ89" s="619">
        <v>30260</v>
      </c>
      <c r="JO89" s="619">
        <v>197522</v>
      </c>
      <c r="LN89" s="619">
        <v>3000</v>
      </c>
      <c r="MI89" s="619">
        <v>246600</v>
      </c>
      <c r="OC89" s="619">
        <v>52680</v>
      </c>
      <c r="OH89" s="619">
        <v>17000</v>
      </c>
      <c r="OK89" s="619">
        <v>1307.9000000000001</v>
      </c>
      <c r="PA89" s="619">
        <v>1400</v>
      </c>
      <c r="PK89" s="619">
        <v>20850</v>
      </c>
      <c r="PO89" s="619">
        <v>10500</v>
      </c>
      <c r="PU89" s="619">
        <v>0</v>
      </c>
      <c r="PZ89" s="619">
        <v>3712.4</v>
      </c>
      <c r="QI89" s="619">
        <v>8400</v>
      </c>
      <c r="RK89" s="619">
        <v>7704</v>
      </c>
      <c r="UA89" s="619">
        <v>0</v>
      </c>
      <c r="UD89" s="619">
        <v>48500</v>
      </c>
      <c r="UL89" s="619">
        <v>146456.25</v>
      </c>
      <c r="UU89" s="619">
        <v>3700</v>
      </c>
      <c r="VD89" s="619">
        <v>27005</v>
      </c>
      <c r="VO89" s="619">
        <v>0</v>
      </c>
      <c r="VP89" s="619">
        <v>7490</v>
      </c>
      <c r="WO89" s="619">
        <v>1714491.77</v>
      </c>
      <c r="XB89" s="619">
        <v>76962</v>
      </c>
      <c r="YK89" s="619">
        <v>56250</v>
      </c>
      <c r="YS89" s="619">
        <v>48000</v>
      </c>
      <c r="ZF89" s="619">
        <v>6240</v>
      </c>
      <c r="ZZ89" s="619">
        <v>23400</v>
      </c>
      <c r="AAQ89" s="619">
        <v>2716908.3</v>
      </c>
      <c r="ABE89" s="619">
        <v>10160</v>
      </c>
      <c r="ABK89" s="619">
        <v>4000</v>
      </c>
      <c r="ABQ89" s="619">
        <v>277000</v>
      </c>
      <c r="ABS89" s="619">
        <v>0</v>
      </c>
      <c r="ACU89" s="619">
        <v>1</v>
      </c>
      <c r="ACX89" s="619">
        <v>0</v>
      </c>
      <c r="ADC89" s="619">
        <v>518862.43</v>
      </c>
      <c r="ADH89" s="619">
        <v>30311</v>
      </c>
      <c r="ADK89" s="619">
        <v>6600</v>
      </c>
      <c r="ADQ89" s="619">
        <v>890295</v>
      </c>
      <c r="ADT89" s="619">
        <v>57780</v>
      </c>
      <c r="AEJ89" s="619">
        <v>0</v>
      </c>
      <c r="AGG89" s="619">
        <v>3860</v>
      </c>
      <c r="AHJ89" s="619">
        <v>0</v>
      </c>
      <c r="AHQ89" s="619"/>
      <c r="AHU89" s="619">
        <f t="shared" si="956"/>
        <v>7790624.3099999996</v>
      </c>
      <c r="AHW89" s="627" t="s">
        <v>6273</v>
      </c>
      <c r="AHX89" s="627" t="s">
        <v>6112</v>
      </c>
      <c r="AHY89" s="627" t="s">
        <v>6113</v>
      </c>
    </row>
    <row r="90" spans="1:909" x14ac:dyDescent="0.8">
      <c r="A90" s="613" t="str">
        <f t="shared" si="957"/>
        <v>ภาระ</v>
      </c>
      <c r="B90" s="618" t="s">
        <v>6114</v>
      </c>
      <c r="C90" s="619" t="s">
        <v>6115</v>
      </c>
      <c r="E90" s="619">
        <v>68270</v>
      </c>
      <c r="G90" s="619">
        <v>16675</v>
      </c>
      <c r="J90" s="619">
        <v>1500439</v>
      </c>
      <c r="K90" s="619">
        <v>44705</v>
      </c>
      <c r="O90" s="619">
        <v>120550</v>
      </c>
      <c r="P90" s="619">
        <v>27840</v>
      </c>
      <c r="S90" s="619">
        <v>6735989</v>
      </c>
      <c r="T90" s="619">
        <v>0</v>
      </c>
      <c r="X90" s="619">
        <v>4889280</v>
      </c>
      <c r="AD90" s="619">
        <v>9123300</v>
      </c>
      <c r="AF90" s="619">
        <v>149548.51</v>
      </c>
      <c r="AG90" s="619">
        <v>5399800</v>
      </c>
      <c r="AN90" s="619">
        <v>30425</v>
      </c>
      <c r="AQ90" s="619">
        <v>11800</v>
      </c>
      <c r="AW90" s="619">
        <v>500</v>
      </c>
      <c r="AX90" s="619">
        <v>4710</v>
      </c>
      <c r="AY90" s="619">
        <v>99559.4</v>
      </c>
      <c r="BC90" s="619">
        <v>0</v>
      </c>
      <c r="BG90" s="619">
        <v>6263523.9000000004</v>
      </c>
      <c r="BI90" s="619">
        <v>49021</v>
      </c>
      <c r="BJ90" s="619">
        <v>406120</v>
      </c>
      <c r="BM90" s="619">
        <v>120000</v>
      </c>
      <c r="BO90" s="619">
        <v>141655</v>
      </c>
      <c r="BQ90" s="619">
        <v>67020</v>
      </c>
      <c r="BT90" s="619">
        <v>1577928</v>
      </c>
      <c r="CG90" s="619">
        <v>5000</v>
      </c>
      <c r="CH90" s="619">
        <v>10500</v>
      </c>
      <c r="CI90" s="619">
        <v>850</v>
      </c>
      <c r="CJ90" s="619">
        <v>1904220</v>
      </c>
      <c r="CK90" s="619">
        <v>0</v>
      </c>
      <c r="CL90" s="619">
        <v>2950</v>
      </c>
      <c r="CN90" s="619">
        <v>0</v>
      </c>
      <c r="CQ90" s="619">
        <v>1800</v>
      </c>
      <c r="CR90" s="619">
        <v>2300</v>
      </c>
      <c r="CS90" s="619">
        <v>3750</v>
      </c>
      <c r="CT90" s="619">
        <v>2500</v>
      </c>
      <c r="CV90" s="619">
        <v>0</v>
      </c>
      <c r="CZ90" s="619">
        <v>0</v>
      </c>
      <c r="DB90" s="619">
        <v>1000</v>
      </c>
      <c r="DC90" s="619">
        <v>1249300</v>
      </c>
      <c r="DD90" s="619">
        <v>225757</v>
      </c>
      <c r="DE90" s="619">
        <v>0</v>
      </c>
      <c r="DF90" s="619">
        <v>270</v>
      </c>
      <c r="DI90" s="619">
        <v>9190</v>
      </c>
      <c r="DT90" s="619">
        <v>8205300</v>
      </c>
      <c r="DU90" s="619">
        <v>1471882.2</v>
      </c>
      <c r="DV90" s="619">
        <v>0</v>
      </c>
      <c r="DX90" s="619">
        <v>663007</v>
      </c>
      <c r="DY90" s="619">
        <v>143528.9</v>
      </c>
      <c r="DZ90" s="619">
        <v>1157678.0800000001</v>
      </c>
      <c r="EB90" s="619">
        <v>73155.649999999994</v>
      </c>
      <c r="EC90" s="619">
        <v>53780</v>
      </c>
      <c r="ED90" s="619">
        <v>4240</v>
      </c>
      <c r="EE90" s="619">
        <v>5460960</v>
      </c>
      <c r="EF90" s="619">
        <v>905500</v>
      </c>
      <c r="EG90" s="619">
        <v>1052000</v>
      </c>
      <c r="EJ90" s="619">
        <v>54070</v>
      </c>
      <c r="EL90" s="619">
        <v>0</v>
      </c>
      <c r="EV90" s="619">
        <v>942500</v>
      </c>
      <c r="EX90" s="619">
        <v>8215163.7000000002</v>
      </c>
      <c r="EY90" s="619">
        <v>70000</v>
      </c>
      <c r="EZ90" s="619">
        <v>83200</v>
      </c>
      <c r="FC90" s="619">
        <v>54815</v>
      </c>
      <c r="FD90" s="619">
        <v>70290</v>
      </c>
      <c r="FI90" s="619">
        <v>70000</v>
      </c>
      <c r="FK90" s="619">
        <v>0</v>
      </c>
      <c r="FL90" s="619">
        <v>0</v>
      </c>
      <c r="FN90" s="619">
        <v>0</v>
      </c>
      <c r="FP90" s="619">
        <v>120000</v>
      </c>
      <c r="FQ90" s="619">
        <v>30000</v>
      </c>
      <c r="FU90" s="619">
        <v>70000</v>
      </c>
      <c r="FZ90" s="619">
        <v>70000</v>
      </c>
      <c r="GA90" s="619">
        <v>0</v>
      </c>
      <c r="GB90" s="619">
        <v>660128.76</v>
      </c>
      <c r="GC90" s="619">
        <v>120000</v>
      </c>
      <c r="GD90" s="619">
        <v>328244.84999999998</v>
      </c>
      <c r="GE90" s="619">
        <v>137455</v>
      </c>
      <c r="GH90" s="619">
        <v>0</v>
      </c>
      <c r="GI90" s="619">
        <v>1371000</v>
      </c>
      <c r="GJ90" s="619">
        <v>39000</v>
      </c>
      <c r="GM90" s="619">
        <v>45000</v>
      </c>
      <c r="GO90" s="619">
        <v>32000</v>
      </c>
      <c r="GP90" s="619">
        <v>54000</v>
      </c>
      <c r="GR90" s="619">
        <v>3999930</v>
      </c>
      <c r="GS90" s="619">
        <v>41500</v>
      </c>
      <c r="GV90" s="619">
        <v>24862</v>
      </c>
      <c r="HA90" s="619">
        <v>56000</v>
      </c>
      <c r="HI90" s="619">
        <v>92310</v>
      </c>
      <c r="HK90" s="619">
        <v>181860.35</v>
      </c>
      <c r="HX90" s="619">
        <v>89935.64</v>
      </c>
      <c r="IN90" s="619">
        <v>66720</v>
      </c>
      <c r="IO90" s="619">
        <v>109500</v>
      </c>
      <c r="IP90" s="619">
        <v>54178.400000000001</v>
      </c>
      <c r="IS90" s="619">
        <v>185667</v>
      </c>
      <c r="IU90" s="619">
        <v>555839.26</v>
      </c>
      <c r="IV90" s="619">
        <v>15000</v>
      </c>
      <c r="IW90" s="619">
        <v>29596.2</v>
      </c>
      <c r="IY90" s="619">
        <v>190016.3</v>
      </c>
      <c r="JB90" s="619">
        <v>13370</v>
      </c>
      <c r="JC90" s="619">
        <v>35675</v>
      </c>
      <c r="JD90" s="619">
        <v>0</v>
      </c>
      <c r="JH90" s="619">
        <v>1252702</v>
      </c>
      <c r="JJ90" s="619">
        <v>32208</v>
      </c>
      <c r="JL90" s="619">
        <v>17890</v>
      </c>
      <c r="JM90" s="619">
        <v>77040</v>
      </c>
      <c r="JP90" s="619">
        <v>1405875</v>
      </c>
      <c r="JT90" s="619">
        <v>932000</v>
      </c>
      <c r="JZ90" s="619">
        <v>3327100</v>
      </c>
      <c r="KA90" s="619">
        <v>38475.199999999997</v>
      </c>
      <c r="KB90" s="619">
        <v>100149.8</v>
      </c>
      <c r="KD90" s="619">
        <v>82646.8</v>
      </c>
      <c r="KF90" s="619">
        <v>70000</v>
      </c>
      <c r="KH90" s="619">
        <v>155037.65</v>
      </c>
      <c r="KI90" s="619">
        <v>140000</v>
      </c>
      <c r="KM90" s="619">
        <v>73922.81</v>
      </c>
      <c r="KN90" s="619">
        <v>126654.1</v>
      </c>
      <c r="KS90" s="619">
        <v>18780070</v>
      </c>
      <c r="KU90" s="619">
        <v>11190</v>
      </c>
      <c r="KV90" s="619">
        <v>1377759.36</v>
      </c>
      <c r="KX90" s="619">
        <v>10000</v>
      </c>
      <c r="LA90" s="619">
        <v>449600</v>
      </c>
      <c r="LB90" s="619">
        <v>1174798.67</v>
      </c>
      <c r="LD90" s="619">
        <v>1824500</v>
      </c>
      <c r="LE90" s="619">
        <v>3573648</v>
      </c>
      <c r="LH90" s="619">
        <v>234004</v>
      </c>
      <c r="LM90" s="619">
        <v>623316.59</v>
      </c>
      <c r="LT90" s="619">
        <v>40500</v>
      </c>
      <c r="LW90" s="619">
        <v>333335.59000000003</v>
      </c>
      <c r="LX90" s="619">
        <v>0</v>
      </c>
      <c r="LY90" s="619">
        <v>552507.6</v>
      </c>
      <c r="MA90" s="619">
        <v>120000</v>
      </c>
      <c r="MC90" s="619">
        <v>0</v>
      </c>
      <c r="MD90" s="619">
        <v>-5562.2</v>
      </c>
      <c r="MF90" s="619">
        <v>0</v>
      </c>
      <c r="MI90" s="619">
        <v>328314</v>
      </c>
      <c r="ML90" s="619">
        <v>1284385</v>
      </c>
      <c r="MM90" s="619">
        <v>18897.599999999999</v>
      </c>
      <c r="MU90" s="619">
        <v>188650</v>
      </c>
      <c r="MW90" s="619">
        <v>646640</v>
      </c>
      <c r="MY90" s="619">
        <v>187275</v>
      </c>
      <c r="MZ90" s="619">
        <v>596804</v>
      </c>
      <c r="NA90" s="619">
        <v>1537180</v>
      </c>
      <c r="NI90" s="619">
        <v>75260</v>
      </c>
      <c r="NR90" s="619">
        <v>125804.2</v>
      </c>
      <c r="NU90" s="619">
        <v>4560</v>
      </c>
      <c r="NV90" s="619">
        <v>600</v>
      </c>
      <c r="NX90" s="619">
        <v>0</v>
      </c>
      <c r="OI90" s="619">
        <v>3653609.35</v>
      </c>
      <c r="OJ90" s="619">
        <v>903364.4</v>
      </c>
      <c r="OO90" s="619">
        <v>109237.67</v>
      </c>
      <c r="OP90" s="619">
        <v>214000</v>
      </c>
      <c r="OQ90" s="619">
        <v>11779658.07</v>
      </c>
      <c r="OS90" s="619">
        <v>544571.66</v>
      </c>
      <c r="OT90" s="619">
        <v>16705</v>
      </c>
      <c r="OZ90" s="619">
        <v>1122900</v>
      </c>
      <c r="PB90" s="619">
        <v>124559.27</v>
      </c>
      <c r="PD90" s="619">
        <v>22005191.200000003</v>
      </c>
      <c r="PE90" s="619">
        <v>41000</v>
      </c>
      <c r="PF90" s="619">
        <v>775520</v>
      </c>
      <c r="PH90" s="619">
        <v>0</v>
      </c>
      <c r="PI90" s="619">
        <v>150000</v>
      </c>
      <c r="PJ90" s="619">
        <v>105000</v>
      </c>
      <c r="PL90" s="619">
        <v>953574</v>
      </c>
      <c r="PM90" s="619">
        <v>153000</v>
      </c>
      <c r="PN90" s="619">
        <v>1289380</v>
      </c>
      <c r="PO90" s="619">
        <v>878470.55</v>
      </c>
      <c r="PP90" s="619">
        <v>71492.100000000006</v>
      </c>
      <c r="PT90" s="619">
        <v>20000</v>
      </c>
      <c r="PV90" s="619">
        <v>15000</v>
      </c>
      <c r="PW90" s="619">
        <v>39883.18</v>
      </c>
      <c r="PZ90" s="619">
        <v>9997437.7400000002</v>
      </c>
      <c r="QC90" s="619">
        <v>0</v>
      </c>
      <c r="QF90" s="619">
        <v>624800</v>
      </c>
      <c r="QG90" s="619">
        <v>4455</v>
      </c>
      <c r="QI90" s="619">
        <v>760</v>
      </c>
      <c r="QK90" s="619">
        <v>187754.45</v>
      </c>
      <c r="QP90" s="619">
        <v>1153333.21</v>
      </c>
      <c r="QQ90" s="619">
        <v>766435.08</v>
      </c>
      <c r="QR90" s="619">
        <v>8666.4</v>
      </c>
      <c r="QS90" s="619">
        <v>57217.62</v>
      </c>
      <c r="QX90" s="619">
        <v>118965.56</v>
      </c>
      <c r="QZ90" s="619">
        <v>3716280</v>
      </c>
      <c r="RA90" s="619">
        <v>355427.28</v>
      </c>
      <c r="RC90" s="619">
        <v>1617579.9</v>
      </c>
      <c r="RD90" s="619">
        <v>753000</v>
      </c>
      <c r="RE90" s="619">
        <v>28999.8</v>
      </c>
      <c r="RF90" s="619">
        <v>238143.5</v>
      </c>
      <c r="RG90" s="619">
        <v>6750</v>
      </c>
      <c r="RH90" s="619">
        <v>21902.9</v>
      </c>
      <c r="RJ90" s="619">
        <v>115695</v>
      </c>
      <c r="RK90" s="619">
        <v>1146000</v>
      </c>
      <c r="RM90" s="619">
        <v>293878.8</v>
      </c>
      <c r="RN90" s="619">
        <v>116320</v>
      </c>
      <c r="RP90" s="619">
        <v>32985</v>
      </c>
      <c r="RQ90" s="619">
        <v>655159.81999999995</v>
      </c>
      <c r="RR90" s="619">
        <v>1453750</v>
      </c>
      <c r="RW90" s="619">
        <v>205500</v>
      </c>
      <c r="RX90" s="619">
        <v>325840.59999999998</v>
      </c>
      <c r="SA90" s="619">
        <v>38957.699999999997</v>
      </c>
      <c r="SB90" s="619">
        <v>61650.8</v>
      </c>
      <c r="SC90" s="619">
        <v>190025</v>
      </c>
      <c r="SJ90" s="619">
        <v>52539.5</v>
      </c>
      <c r="SK90" s="619">
        <v>139651.71</v>
      </c>
      <c r="SO90" s="619">
        <v>50000</v>
      </c>
      <c r="SW90" s="619">
        <v>850600</v>
      </c>
      <c r="TD90" s="619">
        <v>10581813</v>
      </c>
      <c r="TK90" s="619">
        <v>17659032.16</v>
      </c>
      <c r="TR90" s="619">
        <v>146801.63</v>
      </c>
      <c r="TS90" s="619">
        <v>1417370</v>
      </c>
      <c r="UA90" s="619">
        <v>5606940</v>
      </c>
      <c r="UC90" s="619">
        <v>29000</v>
      </c>
      <c r="UG90" s="619">
        <v>720000</v>
      </c>
      <c r="UL90" s="619">
        <v>499500</v>
      </c>
      <c r="UR90" s="619">
        <v>7273054.1399999997</v>
      </c>
      <c r="UU90" s="619">
        <v>3303700</v>
      </c>
      <c r="UX90" s="619">
        <v>1537000</v>
      </c>
      <c r="VC90" s="619">
        <v>0</v>
      </c>
      <c r="VE90" s="619">
        <v>1151150</v>
      </c>
      <c r="VJ90" s="619">
        <v>2382732.39</v>
      </c>
      <c r="VM90" s="619">
        <v>0</v>
      </c>
      <c r="VQ90" s="619">
        <v>0</v>
      </c>
      <c r="VR90" s="619">
        <v>2496280</v>
      </c>
      <c r="VS90" s="619">
        <v>136200</v>
      </c>
      <c r="VT90" s="619">
        <v>731300</v>
      </c>
      <c r="VU90" s="619">
        <v>28000</v>
      </c>
      <c r="VW90" s="619">
        <v>6649310</v>
      </c>
      <c r="WB90" s="619">
        <v>58000</v>
      </c>
      <c r="WD90" s="619">
        <v>1706600</v>
      </c>
      <c r="WJ90" s="619">
        <v>240800</v>
      </c>
      <c r="WK90" s="619">
        <v>20000</v>
      </c>
      <c r="WN90" s="619">
        <v>3768750</v>
      </c>
      <c r="WP90" s="619">
        <v>4539035</v>
      </c>
      <c r="WQ90" s="619">
        <v>756000</v>
      </c>
      <c r="WW90" s="619">
        <v>7287210</v>
      </c>
      <c r="WZ90" s="619">
        <v>0</v>
      </c>
      <c r="XE90" s="619">
        <v>534600</v>
      </c>
      <c r="XJ90" s="619">
        <v>0</v>
      </c>
      <c r="XL90" s="619">
        <v>143364</v>
      </c>
      <c r="XM90" s="619">
        <v>10753400</v>
      </c>
      <c r="XN90" s="619">
        <v>1026200</v>
      </c>
      <c r="XP90" s="619">
        <v>3305400</v>
      </c>
      <c r="XS90" s="619">
        <v>3430000</v>
      </c>
      <c r="XT90" s="619">
        <v>5025700</v>
      </c>
      <c r="XU90" s="619">
        <v>55629.3</v>
      </c>
      <c r="YA90" s="619">
        <v>4400</v>
      </c>
      <c r="YD90" s="619">
        <v>0</v>
      </c>
      <c r="YF90" s="619">
        <v>67089</v>
      </c>
      <c r="YI90" s="619">
        <v>3358943</v>
      </c>
      <c r="YK90" s="619">
        <v>3613362.53</v>
      </c>
      <c r="YO90" s="619">
        <v>5910650</v>
      </c>
      <c r="YP90" s="619">
        <v>3154200</v>
      </c>
      <c r="YX90" s="619">
        <v>148500</v>
      </c>
      <c r="YY90" s="619">
        <v>170680</v>
      </c>
      <c r="YZ90" s="619">
        <v>11021.78</v>
      </c>
      <c r="ZB90" s="619">
        <v>32000</v>
      </c>
      <c r="ZE90" s="619">
        <v>1658920</v>
      </c>
      <c r="ZF90" s="619">
        <v>332098</v>
      </c>
      <c r="ZG90" s="619">
        <v>3356880</v>
      </c>
      <c r="ZH90" s="619">
        <v>0</v>
      </c>
      <c r="ZJ90" s="619">
        <v>38520</v>
      </c>
      <c r="ZM90" s="619">
        <v>1639780</v>
      </c>
      <c r="ZN90" s="619">
        <v>3140233</v>
      </c>
      <c r="ZP90" s="619">
        <v>50666.9</v>
      </c>
      <c r="ZR90" s="619">
        <v>574600</v>
      </c>
      <c r="ZV90" s="619">
        <v>2706420</v>
      </c>
      <c r="ZW90" s="619">
        <v>4169690</v>
      </c>
      <c r="AAA90" s="619">
        <v>6493200</v>
      </c>
      <c r="AAI90" s="619">
        <v>237473.75</v>
      </c>
      <c r="AAJ90" s="619">
        <v>6334695</v>
      </c>
      <c r="AAL90" s="619">
        <v>2326770</v>
      </c>
      <c r="AAM90" s="619">
        <v>31201</v>
      </c>
      <c r="AAO90" s="619">
        <v>833240</v>
      </c>
      <c r="AAQ90" s="619">
        <v>3253581.3</v>
      </c>
      <c r="AAR90" s="619">
        <v>2800</v>
      </c>
      <c r="AAT90" s="619">
        <v>1063146.52</v>
      </c>
      <c r="AAU90" s="619">
        <v>22415450</v>
      </c>
      <c r="AAY90" s="619">
        <v>3947950</v>
      </c>
      <c r="ABB90" s="619">
        <v>6157383.2000000002</v>
      </c>
      <c r="ABJ90" s="619">
        <v>0</v>
      </c>
      <c r="ABK90" s="619">
        <v>16721900</v>
      </c>
      <c r="ABL90" s="619">
        <v>25220</v>
      </c>
      <c r="ABM90" s="619">
        <v>161467.6</v>
      </c>
      <c r="ABQ90" s="619">
        <v>221000</v>
      </c>
      <c r="ACF90" s="619">
        <v>407553.78</v>
      </c>
      <c r="ACO90" s="619">
        <v>98542.720000000001</v>
      </c>
      <c r="ACW90" s="619">
        <v>1167745.5</v>
      </c>
      <c r="ACZ90" s="619">
        <v>99139.4</v>
      </c>
      <c r="ADC90" s="619">
        <v>151597.6</v>
      </c>
      <c r="ADD90" s="619">
        <v>70000</v>
      </c>
      <c r="ADE90" s="619">
        <v>280000</v>
      </c>
      <c r="ADH90" s="619">
        <v>1579690</v>
      </c>
      <c r="ADI90" s="619">
        <v>489920</v>
      </c>
      <c r="ADK90" s="619">
        <v>74016.179999999993</v>
      </c>
      <c r="ADO90" s="619">
        <v>169692.37</v>
      </c>
      <c r="ADP90" s="619">
        <v>14766</v>
      </c>
      <c r="ADS90" s="619">
        <v>22500</v>
      </c>
      <c r="ADT90" s="619">
        <v>831897</v>
      </c>
      <c r="ADW90" s="619">
        <v>9685</v>
      </c>
      <c r="AEA90" s="619">
        <v>1750150</v>
      </c>
      <c r="AEF90" s="619">
        <v>0</v>
      </c>
      <c r="AEI90" s="619">
        <v>491402.37</v>
      </c>
      <c r="AET90" s="619">
        <v>266693.5</v>
      </c>
      <c r="AEU90" s="619">
        <v>2060868.62</v>
      </c>
      <c r="AEY90" s="619">
        <v>0</v>
      </c>
      <c r="AEZ90" s="619">
        <v>214101.13</v>
      </c>
      <c r="AFD90" s="619">
        <v>17505.2</v>
      </c>
      <c r="AFE90" s="619">
        <v>45000</v>
      </c>
      <c r="AFS90" s="619">
        <v>2390878.2000000002</v>
      </c>
      <c r="AFV90" s="619">
        <v>4345</v>
      </c>
      <c r="AFX90" s="619">
        <v>35020.03</v>
      </c>
      <c r="AGD90" s="619">
        <v>6393102.0499999998</v>
      </c>
      <c r="AGE90" s="619">
        <v>14680</v>
      </c>
      <c r="AGH90" s="619">
        <v>1927568</v>
      </c>
      <c r="AGW90" s="619">
        <v>0</v>
      </c>
      <c r="AHA90" s="619">
        <v>34216.46</v>
      </c>
      <c r="AHD90" s="619">
        <v>1486550</v>
      </c>
      <c r="AHH90" s="619">
        <v>7800.3</v>
      </c>
      <c r="AHL90" s="619">
        <v>28741.27</v>
      </c>
      <c r="AHO90" s="619">
        <v>30000</v>
      </c>
      <c r="AHQ90" s="619">
        <v>56771.4</v>
      </c>
      <c r="AHR90" s="613">
        <v>282110.45</v>
      </c>
      <c r="AHS90" s="613">
        <v>79855</v>
      </c>
      <c r="AHT90" s="613">
        <v>167053</v>
      </c>
      <c r="AHU90" s="619">
        <f t="shared" si="956"/>
        <v>422732384.4199999</v>
      </c>
      <c r="AHW90" s="627" t="s">
        <v>6273</v>
      </c>
      <c r="AHX90" s="627" t="s">
        <v>6114</v>
      </c>
      <c r="AHY90" s="627" t="s">
        <v>6115</v>
      </c>
    </row>
    <row r="91" spans="1:909" x14ac:dyDescent="0.8">
      <c r="A91" s="613" t="str">
        <f t="shared" si="957"/>
        <v>ภาระ</v>
      </c>
      <c r="B91" s="618" t="s">
        <v>6116</v>
      </c>
      <c r="C91" s="619" t="s">
        <v>6117</v>
      </c>
      <c r="D91" s="619">
        <v>95945</v>
      </c>
      <c r="E91" s="619">
        <v>906322</v>
      </c>
      <c r="F91" s="619">
        <v>3529202</v>
      </c>
      <c r="G91" s="619">
        <v>37360</v>
      </c>
      <c r="H91" s="619">
        <v>656450</v>
      </c>
      <c r="I91" s="619">
        <v>400875</v>
      </c>
      <c r="K91" s="619">
        <v>296119.5</v>
      </c>
      <c r="L91" s="619">
        <v>101111</v>
      </c>
      <c r="M91" s="619">
        <v>209900</v>
      </c>
      <c r="N91" s="619">
        <v>200260</v>
      </c>
      <c r="O91" s="619">
        <v>1278004</v>
      </c>
      <c r="P91" s="619">
        <v>1230</v>
      </c>
      <c r="Q91" s="619">
        <v>2426335</v>
      </c>
      <c r="R91" s="619">
        <v>127939.03</v>
      </c>
      <c r="S91" s="619">
        <v>3017160</v>
      </c>
      <c r="T91" s="619">
        <v>93865</v>
      </c>
      <c r="U91" s="619">
        <v>201260</v>
      </c>
      <c r="X91" s="619">
        <v>830305</v>
      </c>
      <c r="Y91" s="619">
        <v>795725.21</v>
      </c>
      <c r="Z91" s="619">
        <v>176825</v>
      </c>
      <c r="AA91" s="619">
        <v>388680.3</v>
      </c>
      <c r="AB91" s="619">
        <v>1305354.45</v>
      </c>
      <c r="AC91" s="619">
        <v>257956</v>
      </c>
      <c r="AD91" s="619">
        <v>7729854</v>
      </c>
      <c r="AE91" s="619">
        <v>826595</v>
      </c>
      <c r="AF91" s="619">
        <v>5560132.8499999996</v>
      </c>
      <c r="AG91" s="619">
        <v>9386455.75</v>
      </c>
      <c r="AH91" s="619">
        <v>563488.4</v>
      </c>
      <c r="AI91" s="619">
        <v>5236544.75</v>
      </c>
      <c r="AJ91" s="619">
        <v>10324579.82</v>
      </c>
      <c r="AK91" s="619">
        <v>469940</v>
      </c>
      <c r="AL91" s="619">
        <v>691525</v>
      </c>
      <c r="AM91" s="619">
        <v>1257544.52</v>
      </c>
      <c r="AN91" s="619">
        <v>1096665</v>
      </c>
      <c r="AO91" s="619">
        <v>198544</v>
      </c>
      <c r="AP91" s="619">
        <v>792915</v>
      </c>
      <c r="AQ91" s="619">
        <v>2701160.4</v>
      </c>
      <c r="AR91" s="619">
        <v>975414</v>
      </c>
      <c r="AS91" s="619">
        <v>824133.05</v>
      </c>
      <c r="AT91" s="619">
        <v>1801910.7</v>
      </c>
      <c r="AV91" s="619">
        <v>32439.5</v>
      </c>
      <c r="AW91" s="619">
        <v>19600</v>
      </c>
      <c r="AY91" s="619">
        <v>534065</v>
      </c>
      <c r="AZ91" s="619">
        <v>173105</v>
      </c>
      <c r="BA91" s="619">
        <v>282998</v>
      </c>
      <c r="BB91" s="619">
        <v>143705</v>
      </c>
      <c r="BC91" s="619">
        <v>88675</v>
      </c>
      <c r="BD91" s="619">
        <v>34424</v>
      </c>
      <c r="BE91" s="619">
        <v>32405</v>
      </c>
      <c r="BF91" s="619">
        <v>42500</v>
      </c>
      <c r="BG91" s="619">
        <v>814638</v>
      </c>
      <c r="BH91" s="619">
        <v>63430</v>
      </c>
      <c r="BI91" s="619">
        <v>0</v>
      </c>
      <c r="BJ91" s="619">
        <v>446475</v>
      </c>
      <c r="BK91" s="619">
        <v>819804</v>
      </c>
      <c r="BL91" s="619">
        <v>402520</v>
      </c>
      <c r="BM91" s="619">
        <v>23777.5</v>
      </c>
      <c r="BN91" s="619">
        <v>237725</v>
      </c>
      <c r="BO91" s="619">
        <v>355555</v>
      </c>
      <c r="BP91" s="619">
        <v>162371.1</v>
      </c>
      <c r="BQ91" s="619">
        <v>253890</v>
      </c>
      <c r="BR91" s="619">
        <v>24800</v>
      </c>
      <c r="BT91" s="619">
        <v>98230</v>
      </c>
      <c r="BU91" s="619">
        <v>105081</v>
      </c>
      <c r="BV91" s="619">
        <v>135104</v>
      </c>
      <c r="BW91" s="619">
        <v>214881</v>
      </c>
      <c r="BX91" s="619">
        <v>179509</v>
      </c>
      <c r="BY91" s="619">
        <v>37275</v>
      </c>
      <c r="BZ91" s="619">
        <v>326636</v>
      </c>
      <c r="CA91" s="619">
        <v>2764988.91</v>
      </c>
      <c r="CB91" s="619">
        <v>755319</v>
      </c>
      <c r="CC91" s="619">
        <v>752157</v>
      </c>
      <c r="CD91" s="619">
        <v>1907953.6</v>
      </c>
      <c r="CE91" s="619">
        <v>614045</v>
      </c>
      <c r="CF91" s="619">
        <v>320310</v>
      </c>
      <c r="CG91" s="619">
        <v>82589</v>
      </c>
      <c r="CH91" s="619">
        <v>531647</v>
      </c>
      <c r="CI91" s="619">
        <v>425426.65</v>
      </c>
      <c r="CJ91" s="619">
        <v>623340</v>
      </c>
      <c r="CK91" s="619">
        <v>373410</v>
      </c>
      <c r="CL91" s="619">
        <v>540017.97</v>
      </c>
      <c r="CM91" s="619">
        <v>457711.1</v>
      </c>
      <c r="CN91" s="619">
        <v>28927</v>
      </c>
      <c r="CO91" s="619">
        <v>919453.36</v>
      </c>
      <c r="CP91" s="619">
        <v>88128.93</v>
      </c>
      <c r="CQ91" s="619">
        <v>484339</v>
      </c>
      <c r="CR91" s="619">
        <v>378902.72</v>
      </c>
      <c r="CS91" s="619">
        <v>638969.93000000005</v>
      </c>
      <c r="CT91" s="619">
        <v>397581.69</v>
      </c>
      <c r="CU91" s="619">
        <v>1809035.16</v>
      </c>
      <c r="CV91" s="619">
        <v>118945</v>
      </c>
      <c r="CW91" s="619">
        <v>263059</v>
      </c>
      <c r="CX91" s="619">
        <v>2192538.4</v>
      </c>
      <c r="CY91" s="619">
        <v>317134.09999999998</v>
      </c>
      <c r="CZ91" s="619">
        <v>439589</v>
      </c>
      <c r="DA91" s="619">
        <v>1116126.5</v>
      </c>
      <c r="DB91" s="619">
        <v>734422</v>
      </c>
      <c r="DC91" s="619">
        <v>2325833.1</v>
      </c>
      <c r="DD91" s="619">
        <v>1118247</v>
      </c>
      <c r="DE91" s="619">
        <v>1006539</v>
      </c>
      <c r="DF91" s="619">
        <v>333772</v>
      </c>
      <c r="DG91" s="619">
        <v>516452.5</v>
      </c>
      <c r="DH91" s="619">
        <v>296740</v>
      </c>
      <c r="DI91" s="619">
        <v>251753.95</v>
      </c>
      <c r="DJ91" s="619">
        <v>2411679.9</v>
      </c>
      <c r="DK91" s="619">
        <v>421295.5</v>
      </c>
      <c r="DL91" s="619">
        <v>3211568</v>
      </c>
      <c r="DM91" s="619">
        <v>235700</v>
      </c>
      <c r="DN91" s="619">
        <v>68165</v>
      </c>
      <c r="DO91" s="619">
        <v>111064.95</v>
      </c>
      <c r="DP91" s="619">
        <v>1177555</v>
      </c>
      <c r="DQ91" s="619">
        <v>73509.8</v>
      </c>
      <c r="DR91" s="619">
        <v>852968.69</v>
      </c>
      <c r="DS91" s="619">
        <v>181230</v>
      </c>
      <c r="DT91" s="619">
        <v>266337</v>
      </c>
      <c r="DU91" s="619">
        <v>6869912.5</v>
      </c>
      <c r="DV91" s="619">
        <v>329693.59999999998</v>
      </c>
      <c r="DW91" s="619">
        <v>1821635.1</v>
      </c>
      <c r="DX91" s="619">
        <v>4922897.59</v>
      </c>
      <c r="DY91" s="619">
        <v>520447.6</v>
      </c>
      <c r="DZ91" s="619">
        <v>1192589.3400000001</v>
      </c>
      <c r="EA91" s="619">
        <v>1224002.7</v>
      </c>
      <c r="EB91" s="619">
        <v>371366.2</v>
      </c>
      <c r="EC91" s="619">
        <v>184803</v>
      </c>
      <c r="ED91" s="619">
        <v>1272429.8999999999</v>
      </c>
      <c r="EE91" s="619">
        <v>241777.81</v>
      </c>
      <c r="EF91" s="619">
        <v>3976980</v>
      </c>
      <c r="EG91" s="619">
        <v>32600</v>
      </c>
      <c r="EH91" s="619">
        <v>188782.6</v>
      </c>
      <c r="EI91" s="619">
        <v>359231</v>
      </c>
      <c r="EJ91" s="619">
        <v>1058147</v>
      </c>
      <c r="EK91" s="619">
        <v>535451</v>
      </c>
      <c r="EL91" s="619">
        <v>87970</v>
      </c>
      <c r="EM91" s="619">
        <v>511723.5</v>
      </c>
      <c r="EN91" s="619">
        <v>1000</v>
      </c>
      <c r="EO91" s="619">
        <v>965498</v>
      </c>
      <c r="EP91" s="619">
        <v>754327.4</v>
      </c>
      <c r="EQ91" s="619">
        <v>1613840.27</v>
      </c>
      <c r="ER91" s="619">
        <v>266132.5</v>
      </c>
      <c r="ES91" s="619">
        <v>10825</v>
      </c>
      <c r="ET91" s="619">
        <v>49600</v>
      </c>
      <c r="EU91" s="619">
        <v>2472044.7999999998</v>
      </c>
      <c r="EV91" s="619">
        <v>1209050.8999999999</v>
      </c>
      <c r="EW91" s="619">
        <v>272085.2</v>
      </c>
      <c r="EX91" s="619">
        <v>1108709.6499999999</v>
      </c>
      <c r="EY91" s="619">
        <v>96800</v>
      </c>
      <c r="EZ91" s="619">
        <v>495182.4</v>
      </c>
      <c r="FA91" s="619">
        <v>1168616.2</v>
      </c>
      <c r="FB91" s="619">
        <v>147540</v>
      </c>
      <c r="FC91" s="619">
        <v>1120561.3500000001</v>
      </c>
      <c r="FD91" s="619">
        <v>449007.05</v>
      </c>
      <c r="FE91" s="619">
        <v>152570</v>
      </c>
      <c r="FF91" s="619">
        <v>169297</v>
      </c>
      <c r="FG91" s="619">
        <v>355305</v>
      </c>
      <c r="FH91" s="619">
        <v>257066.65</v>
      </c>
      <c r="FI91" s="619">
        <v>307224.38</v>
      </c>
      <c r="FJ91" s="619">
        <v>2590854</v>
      </c>
      <c r="FK91" s="619">
        <v>53149</v>
      </c>
      <c r="FL91" s="619">
        <v>28100.1</v>
      </c>
      <c r="FN91" s="619">
        <v>215723.7</v>
      </c>
      <c r="FO91" s="619">
        <v>222398.5</v>
      </c>
      <c r="FP91" s="619">
        <v>110967.42</v>
      </c>
      <c r="FQ91" s="619">
        <v>40645</v>
      </c>
      <c r="FS91" s="619">
        <v>367851.31</v>
      </c>
      <c r="FT91" s="619">
        <v>1364179.77</v>
      </c>
      <c r="FU91" s="619">
        <v>344122.1</v>
      </c>
      <c r="FV91" s="619">
        <v>681240</v>
      </c>
      <c r="FW91" s="619">
        <v>198412.3</v>
      </c>
      <c r="FX91" s="619">
        <v>8101004</v>
      </c>
      <c r="FY91" s="619">
        <v>2172211.0099999998</v>
      </c>
      <c r="FZ91" s="619">
        <v>2184598.2999999998</v>
      </c>
      <c r="GA91" s="619">
        <v>170555.53</v>
      </c>
      <c r="GB91" s="619">
        <v>4074981.9</v>
      </c>
      <c r="GC91" s="619">
        <v>365635</v>
      </c>
      <c r="GD91" s="619">
        <v>613131</v>
      </c>
      <c r="GE91" s="619">
        <v>440664</v>
      </c>
      <c r="GF91" s="619">
        <v>16000</v>
      </c>
      <c r="GG91" s="619">
        <v>117534</v>
      </c>
      <c r="GH91" s="619">
        <v>256940</v>
      </c>
      <c r="GI91" s="619">
        <v>1125934.75</v>
      </c>
      <c r="GJ91" s="619">
        <v>207513.2</v>
      </c>
      <c r="GK91" s="619">
        <v>30650</v>
      </c>
      <c r="GL91" s="619">
        <v>579809.03</v>
      </c>
      <c r="GM91" s="619">
        <v>660136.75</v>
      </c>
      <c r="GN91" s="619">
        <v>103525.7</v>
      </c>
      <c r="GO91" s="619">
        <v>112465.1</v>
      </c>
      <c r="GP91" s="619">
        <v>432402.4</v>
      </c>
      <c r="GQ91" s="619">
        <v>44012.4</v>
      </c>
      <c r="GR91" s="619">
        <v>2204662.35</v>
      </c>
      <c r="GS91" s="619">
        <v>475711.14</v>
      </c>
      <c r="GT91" s="619">
        <v>25390</v>
      </c>
      <c r="GU91" s="619">
        <v>201275</v>
      </c>
      <c r="GV91" s="619">
        <v>121692</v>
      </c>
      <c r="GW91" s="619">
        <v>115428.41</v>
      </c>
      <c r="GX91" s="619">
        <v>207035.2</v>
      </c>
      <c r="GY91" s="619">
        <v>150224</v>
      </c>
      <c r="GZ91" s="619">
        <v>22371453.18</v>
      </c>
      <c r="HA91" s="619">
        <v>566985</v>
      </c>
      <c r="HB91" s="619">
        <v>338832</v>
      </c>
      <c r="HC91" s="619">
        <v>267776</v>
      </c>
      <c r="HD91" s="619">
        <v>900414</v>
      </c>
      <c r="HE91" s="619">
        <v>0</v>
      </c>
      <c r="HF91" s="619">
        <v>7951107.7000000002</v>
      </c>
      <c r="HG91" s="619">
        <v>592384</v>
      </c>
      <c r="HH91" s="619">
        <v>398602</v>
      </c>
      <c r="HI91" s="619">
        <v>955227.52</v>
      </c>
      <c r="HJ91" s="619">
        <v>416055</v>
      </c>
      <c r="HK91" s="619">
        <v>527939.86</v>
      </c>
      <c r="HL91" s="619">
        <v>2683047.56</v>
      </c>
      <c r="HM91" s="619">
        <v>3789834.5</v>
      </c>
      <c r="HN91" s="619">
        <v>1903843</v>
      </c>
      <c r="HO91" s="619">
        <v>1114844</v>
      </c>
      <c r="HP91" s="619">
        <v>610158.5</v>
      </c>
      <c r="HQ91" s="619">
        <v>176890</v>
      </c>
      <c r="HR91" s="619">
        <v>1611222.9</v>
      </c>
      <c r="HS91" s="619">
        <v>1054045.25</v>
      </c>
      <c r="HT91" s="619">
        <v>195205.77</v>
      </c>
      <c r="HU91" s="619">
        <v>2669600.5</v>
      </c>
      <c r="HV91" s="619">
        <v>1926152.3</v>
      </c>
      <c r="HW91" s="619">
        <v>511728.33</v>
      </c>
      <c r="HX91" s="619">
        <v>78197</v>
      </c>
      <c r="HY91" s="619">
        <v>370061.2</v>
      </c>
      <c r="HZ91" s="619">
        <v>810531.25</v>
      </c>
      <c r="IA91" s="619">
        <v>266476.03000000003</v>
      </c>
      <c r="IB91" s="619">
        <v>300654</v>
      </c>
      <c r="IC91" s="619">
        <v>1069969</v>
      </c>
      <c r="ID91" s="619">
        <v>334143.7</v>
      </c>
      <c r="IE91" s="619">
        <v>1078125.3500000001</v>
      </c>
      <c r="IF91" s="619">
        <v>735214</v>
      </c>
      <c r="IG91" s="619">
        <v>245490.25</v>
      </c>
      <c r="IH91" s="619">
        <v>179218.11</v>
      </c>
      <c r="II91" s="619">
        <v>403232</v>
      </c>
      <c r="IJ91" s="619">
        <v>342680</v>
      </c>
      <c r="IK91" s="619">
        <v>3900</v>
      </c>
      <c r="IL91" s="619">
        <v>175163</v>
      </c>
      <c r="IM91" s="619">
        <v>1218887.2</v>
      </c>
      <c r="IN91" s="619">
        <v>939799</v>
      </c>
      <c r="IO91" s="619">
        <v>284225</v>
      </c>
      <c r="IP91" s="619">
        <v>199171</v>
      </c>
      <c r="IQ91" s="619">
        <v>122140</v>
      </c>
      <c r="IR91" s="619">
        <v>66080</v>
      </c>
      <c r="IS91" s="619">
        <v>918159.48</v>
      </c>
      <c r="IT91" s="619">
        <v>183908.5</v>
      </c>
      <c r="IV91" s="619">
        <v>736700</v>
      </c>
      <c r="IW91" s="619">
        <v>0</v>
      </c>
      <c r="IX91" s="619">
        <v>357908.45</v>
      </c>
      <c r="IY91" s="619">
        <v>227793.3</v>
      </c>
      <c r="IZ91" s="619">
        <v>10863.5</v>
      </c>
      <c r="JA91" s="619">
        <v>491000</v>
      </c>
      <c r="JB91" s="619">
        <v>36370</v>
      </c>
      <c r="JC91" s="619">
        <v>283455</v>
      </c>
      <c r="JD91" s="619">
        <v>327940</v>
      </c>
      <c r="JE91" s="619">
        <v>738398.1</v>
      </c>
      <c r="JF91" s="619">
        <v>849931</v>
      </c>
      <c r="JG91" s="619">
        <v>214450</v>
      </c>
      <c r="JH91" s="619">
        <v>4239840</v>
      </c>
      <c r="JI91" s="619">
        <v>407917</v>
      </c>
      <c r="JJ91" s="619">
        <v>322176</v>
      </c>
      <c r="JK91" s="619">
        <v>159495</v>
      </c>
      <c r="JL91" s="619">
        <v>158013.63</v>
      </c>
      <c r="JM91" s="619">
        <v>2297375.5</v>
      </c>
      <c r="JN91" s="619">
        <v>92659</v>
      </c>
      <c r="JO91" s="619">
        <v>325846.8</v>
      </c>
      <c r="JP91" s="619">
        <v>720816.9</v>
      </c>
      <c r="JQ91" s="619">
        <v>1980976.6</v>
      </c>
      <c r="JR91" s="619">
        <v>61172</v>
      </c>
      <c r="JS91" s="619">
        <v>692772.9</v>
      </c>
      <c r="JT91" s="619">
        <v>723910</v>
      </c>
      <c r="JU91" s="619">
        <v>848615</v>
      </c>
      <c r="JV91" s="619">
        <v>172695.8</v>
      </c>
      <c r="JW91" s="619">
        <v>138225</v>
      </c>
      <c r="JX91" s="619">
        <v>165236.75</v>
      </c>
      <c r="JZ91" s="619">
        <v>335116.5</v>
      </c>
      <c r="KA91" s="619">
        <v>329235</v>
      </c>
      <c r="KB91" s="619">
        <v>142980</v>
      </c>
      <c r="KC91" s="619">
        <v>265935.01</v>
      </c>
      <c r="KD91" s="619">
        <v>0</v>
      </c>
      <c r="KE91" s="619">
        <v>311233.34999999998</v>
      </c>
      <c r="KF91" s="619">
        <v>40367</v>
      </c>
      <c r="KG91" s="619">
        <v>800</v>
      </c>
      <c r="KH91" s="619">
        <v>35769</v>
      </c>
      <c r="KI91" s="619">
        <v>91963.7</v>
      </c>
      <c r="KJ91" s="619">
        <v>7331315</v>
      </c>
      <c r="KK91" s="619">
        <v>1786693.8</v>
      </c>
      <c r="KL91" s="619">
        <v>159363</v>
      </c>
      <c r="KM91" s="619">
        <v>771585.57</v>
      </c>
      <c r="KN91" s="619">
        <v>0</v>
      </c>
      <c r="KO91" s="619">
        <v>3000</v>
      </c>
      <c r="KP91" s="619">
        <v>1472317.71</v>
      </c>
      <c r="KQ91" s="619">
        <v>114874</v>
      </c>
      <c r="KR91" s="619">
        <v>358187.78</v>
      </c>
      <c r="KS91" s="619">
        <v>3871776.8</v>
      </c>
      <c r="KT91" s="619">
        <v>199476.95</v>
      </c>
      <c r="KU91" s="619">
        <v>1546905</v>
      </c>
      <c r="KV91" s="619">
        <v>1819426.94</v>
      </c>
      <c r="KW91" s="619">
        <v>339462.25</v>
      </c>
      <c r="KX91" s="619">
        <v>740860.65</v>
      </c>
      <c r="KY91" s="619">
        <v>2144637.5699999998</v>
      </c>
      <c r="KZ91" s="619">
        <v>158602.45000000001</v>
      </c>
      <c r="LA91" s="619">
        <v>1863317</v>
      </c>
      <c r="LB91" s="619">
        <v>941591</v>
      </c>
      <c r="LC91" s="619">
        <v>408204.4</v>
      </c>
      <c r="LD91" s="619">
        <v>787130</v>
      </c>
      <c r="LE91" s="619">
        <v>113025</v>
      </c>
      <c r="LF91" s="619">
        <v>535082.9</v>
      </c>
      <c r="LG91" s="619">
        <v>479653.55</v>
      </c>
      <c r="LH91" s="619">
        <v>196018</v>
      </c>
      <c r="LI91" s="619">
        <v>20225897</v>
      </c>
      <c r="LJ91" s="619">
        <v>3556078</v>
      </c>
      <c r="LK91" s="619">
        <v>417335.5</v>
      </c>
      <c r="LL91" s="619">
        <v>933860</v>
      </c>
      <c r="LM91" s="619">
        <v>284102.17</v>
      </c>
      <c r="LN91" s="619">
        <v>683525.56</v>
      </c>
      <c r="LO91" s="619">
        <v>3606</v>
      </c>
      <c r="LP91" s="619">
        <v>146057</v>
      </c>
      <c r="LQ91" s="619">
        <v>748555.5</v>
      </c>
      <c r="LR91" s="619">
        <v>1746101</v>
      </c>
      <c r="LS91" s="619">
        <v>129645</v>
      </c>
      <c r="LT91" s="619">
        <v>1130550</v>
      </c>
      <c r="LU91" s="619">
        <v>40000</v>
      </c>
      <c r="LV91" s="619">
        <v>112427</v>
      </c>
      <c r="LW91" s="619">
        <v>953060</v>
      </c>
      <c r="LX91" s="619">
        <v>5694562.71</v>
      </c>
      <c r="LY91" s="619">
        <v>823750</v>
      </c>
      <c r="LZ91" s="619">
        <v>2287285</v>
      </c>
      <c r="MA91" s="619">
        <v>249460.52</v>
      </c>
      <c r="MB91" s="619">
        <v>440330</v>
      </c>
      <c r="MC91" s="619">
        <v>314274.34999999998</v>
      </c>
      <c r="MD91" s="619">
        <v>525931.24</v>
      </c>
      <c r="ME91" s="619">
        <v>179153.7</v>
      </c>
      <c r="MF91" s="619">
        <v>79390</v>
      </c>
      <c r="MG91" s="619">
        <v>1046200</v>
      </c>
      <c r="MH91" s="619">
        <v>125538</v>
      </c>
      <c r="MI91" s="619">
        <v>2818553</v>
      </c>
      <c r="MJ91" s="619">
        <v>268832</v>
      </c>
      <c r="MK91" s="619">
        <v>579085.5</v>
      </c>
      <c r="ML91" s="619">
        <v>58844</v>
      </c>
      <c r="MM91" s="619">
        <v>1703247.6</v>
      </c>
      <c r="MN91" s="619">
        <v>633994</v>
      </c>
      <c r="MO91" s="619">
        <v>1023594</v>
      </c>
      <c r="MP91" s="619">
        <v>373143.9</v>
      </c>
      <c r="MQ91" s="619">
        <v>791817</v>
      </c>
      <c r="MR91" s="619">
        <v>529734</v>
      </c>
      <c r="MS91" s="619">
        <v>1024642.8</v>
      </c>
      <c r="MT91" s="619">
        <v>683651.5</v>
      </c>
      <c r="MU91" s="619">
        <v>2736115</v>
      </c>
      <c r="MV91" s="619">
        <v>380690</v>
      </c>
      <c r="MW91" s="619">
        <v>475647</v>
      </c>
      <c r="MX91" s="619">
        <v>1312479.5</v>
      </c>
      <c r="MY91" s="619">
        <v>1017621.4</v>
      </c>
      <c r="MZ91" s="619">
        <v>250031</v>
      </c>
      <c r="NA91" s="619">
        <v>3220601.52</v>
      </c>
      <c r="NB91" s="619">
        <v>5446696.5800000001</v>
      </c>
      <c r="NC91" s="619">
        <v>250749.05</v>
      </c>
      <c r="ND91" s="619">
        <v>525766.5</v>
      </c>
      <c r="NE91" s="619">
        <v>43300</v>
      </c>
      <c r="NF91" s="619">
        <v>4469651.25</v>
      </c>
      <c r="NG91" s="619">
        <v>304325</v>
      </c>
      <c r="NH91" s="619">
        <v>1485</v>
      </c>
      <c r="NI91" s="619">
        <v>537799</v>
      </c>
      <c r="NJ91" s="619">
        <v>261490</v>
      </c>
      <c r="NK91" s="619">
        <v>1746638.55</v>
      </c>
      <c r="NL91" s="619">
        <v>1472674.65</v>
      </c>
      <c r="NM91" s="619">
        <v>2708574.8</v>
      </c>
      <c r="NN91" s="619">
        <v>3645</v>
      </c>
      <c r="NO91" s="619">
        <v>283040.90000000002</v>
      </c>
      <c r="NP91" s="619">
        <v>677122.84</v>
      </c>
      <c r="NQ91" s="619">
        <v>626965</v>
      </c>
      <c r="NR91" s="619">
        <v>1285155</v>
      </c>
      <c r="NS91" s="619">
        <v>8165</v>
      </c>
      <c r="NT91" s="619">
        <v>745372.65</v>
      </c>
      <c r="NU91" s="619">
        <v>328009.2</v>
      </c>
      <c r="NV91" s="619">
        <v>108904.5</v>
      </c>
      <c r="NW91" s="619">
        <v>23926.400000000001</v>
      </c>
      <c r="NX91" s="619">
        <v>2985.3</v>
      </c>
      <c r="NY91" s="619">
        <v>2229180</v>
      </c>
      <c r="NZ91" s="619">
        <v>2117842</v>
      </c>
      <c r="OA91" s="619">
        <v>185857</v>
      </c>
      <c r="OB91" s="619">
        <v>512924.5</v>
      </c>
      <c r="OC91" s="619">
        <v>0</v>
      </c>
      <c r="OD91" s="619">
        <v>127976.4</v>
      </c>
      <c r="OE91" s="619">
        <v>258026.58000000002</v>
      </c>
      <c r="OG91" s="619">
        <v>3643654</v>
      </c>
      <c r="OH91" s="619">
        <v>646929.85</v>
      </c>
      <c r="OI91" s="619">
        <v>1240031.6499999999</v>
      </c>
      <c r="OJ91" s="619">
        <v>182360</v>
      </c>
      <c r="OK91" s="619">
        <v>70940</v>
      </c>
      <c r="OL91" s="619">
        <v>2260191.25</v>
      </c>
      <c r="OM91" s="619">
        <v>943159</v>
      </c>
      <c r="OO91" s="619">
        <v>2396665</v>
      </c>
      <c r="OP91" s="619">
        <v>2323120.1</v>
      </c>
      <c r="OQ91" s="619">
        <v>2272292.4</v>
      </c>
      <c r="OR91" s="619">
        <v>1930105.6</v>
      </c>
      <c r="OS91" s="619">
        <v>358385</v>
      </c>
      <c r="OT91" s="619">
        <v>756403.11</v>
      </c>
      <c r="OU91" s="619">
        <v>1149725</v>
      </c>
      <c r="OV91" s="619">
        <v>403282.76</v>
      </c>
      <c r="OW91" s="619">
        <v>171891.20000000001</v>
      </c>
      <c r="OX91" s="619">
        <v>23275</v>
      </c>
      <c r="OY91" s="619">
        <v>250717.9</v>
      </c>
      <c r="OZ91" s="619">
        <v>494555.5</v>
      </c>
      <c r="PA91" s="619">
        <v>269732.3</v>
      </c>
      <c r="PB91" s="619">
        <v>103257.5</v>
      </c>
      <c r="PC91" s="619">
        <v>105179.9</v>
      </c>
      <c r="PD91" s="619">
        <v>5612941.5999999996</v>
      </c>
      <c r="PE91" s="619">
        <v>480015</v>
      </c>
      <c r="PF91" s="619">
        <v>2438790.1</v>
      </c>
      <c r="PG91" s="619">
        <v>370419</v>
      </c>
      <c r="PH91" s="619">
        <v>559846.1</v>
      </c>
      <c r="PI91" s="619">
        <v>399116.2</v>
      </c>
      <c r="PJ91" s="619">
        <v>31597.1</v>
      </c>
      <c r="PK91" s="619">
        <v>658724</v>
      </c>
      <c r="PL91" s="619">
        <v>228426.5</v>
      </c>
      <c r="PM91" s="619">
        <v>663960</v>
      </c>
      <c r="PN91" s="619">
        <v>351735</v>
      </c>
      <c r="PO91" s="619">
        <v>1729069</v>
      </c>
      <c r="PP91" s="619">
        <v>637115</v>
      </c>
      <c r="PQ91" s="619">
        <v>5574157</v>
      </c>
      <c r="PR91" s="619">
        <v>2297988.7000000002</v>
      </c>
      <c r="PS91" s="619">
        <v>358823.18</v>
      </c>
      <c r="PT91" s="619">
        <v>34255</v>
      </c>
      <c r="PU91" s="619">
        <v>51605</v>
      </c>
      <c r="PV91" s="619">
        <v>6408440</v>
      </c>
      <c r="PW91" s="619">
        <v>2229160.1</v>
      </c>
      <c r="PY91" s="619">
        <v>1520384.4</v>
      </c>
      <c r="PZ91" s="619">
        <v>6124708.2999999998</v>
      </c>
      <c r="QA91" s="619">
        <v>1603447.55</v>
      </c>
      <c r="QB91" s="619">
        <v>1201789</v>
      </c>
      <c r="QC91" s="619">
        <v>115623</v>
      </c>
      <c r="QD91" s="619">
        <v>395390</v>
      </c>
      <c r="QE91" s="619">
        <v>370754.46</v>
      </c>
      <c r="QF91" s="619">
        <v>289301.5</v>
      </c>
      <c r="QG91" s="619">
        <v>357246.73</v>
      </c>
      <c r="QH91" s="619">
        <v>352394.08</v>
      </c>
      <c r="QI91" s="619">
        <v>296847.75</v>
      </c>
      <c r="QK91" s="619">
        <v>842150</v>
      </c>
      <c r="QM91" s="619">
        <v>795210.5</v>
      </c>
      <c r="QN91" s="619">
        <v>996024</v>
      </c>
      <c r="QO91" s="619">
        <v>2985217</v>
      </c>
      <c r="QP91" s="619">
        <v>158614.70000000001</v>
      </c>
      <c r="QQ91" s="619">
        <v>565607</v>
      </c>
      <c r="QR91" s="619">
        <v>99035</v>
      </c>
      <c r="QS91" s="619">
        <v>46445</v>
      </c>
      <c r="QT91" s="619">
        <v>102624.48</v>
      </c>
      <c r="QU91" s="619">
        <v>13640</v>
      </c>
      <c r="QV91" s="619">
        <v>1218906.2</v>
      </c>
      <c r="QW91" s="619">
        <v>176947.09</v>
      </c>
      <c r="QX91" s="619">
        <v>439932.59</v>
      </c>
      <c r="QY91" s="619">
        <v>227320</v>
      </c>
      <c r="QZ91" s="619">
        <v>101030</v>
      </c>
      <c r="RA91" s="619">
        <v>1929558.3</v>
      </c>
      <c r="RB91" s="619">
        <v>478952.2</v>
      </c>
      <c r="RC91" s="619">
        <v>451935.9</v>
      </c>
      <c r="RD91" s="619">
        <v>323836</v>
      </c>
      <c r="RE91" s="619">
        <v>173239.1</v>
      </c>
      <c r="RF91" s="619">
        <v>71670</v>
      </c>
      <c r="RG91" s="619">
        <v>0</v>
      </c>
      <c r="RH91" s="619">
        <v>100165</v>
      </c>
      <c r="RI91" s="619">
        <v>705600</v>
      </c>
      <c r="RJ91" s="619">
        <v>2336030.4</v>
      </c>
      <c r="RK91" s="619">
        <v>153050</v>
      </c>
      <c r="RL91" s="619">
        <v>342397.19</v>
      </c>
      <c r="RM91" s="619">
        <v>1219870</v>
      </c>
      <c r="RN91" s="619">
        <v>1912483.16</v>
      </c>
      <c r="RO91" s="619">
        <v>282220</v>
      </c>
      <c r="RP91" s="619">
        <v>1304235</v>
      </c>
      <c r="RQ91" s="619">
        <v>458677.5</v>
      </c>
      <c r="RR91" s="619">
        <v>1331646.5</v>
      </c>
      <c r="RS91" s="619">
        <v>3850270.7200000002</v>
      </c>
      <c r="RT91" s="619">
        <v>815765</v>
      </c>
      <c r="RU91" s="619">
        <v>594165</v>
      </c>
      <c r="RV91" s="619">
        <v>436560</v>
      </c>
      <c r="RW91" s="619">
        <v>3217854</v>
      </c>
      <c r="RX91" s="619">
        <v>615290</v>
      </c>
      <c r="RY91" s="619">
        <v>809281.75</v>
      </c>
      <c r="RZ91" s="619">
        <v>56500.7</v>
      </c>
      <c r="SA91" s="619">
        <v>257780</v>
      </c>
      <c r="SB91" s="619">
        <v>884259.9</v>
      </c>
      <c r="SC91" s="619">
        <v>3899923.92</v>
      </c>
      <c r="SD91" s="619">
        <v>0</v>
      </c>
      <c r="SE91" s="619">
        <v>917935</v>
      </c>
      <c r="SF91" s="619">
        <v>1046203</v>
      </c>
      <c r="SG91" s="619">
        <v>241380</v>
      </c>
      <c r="SH91" s="619">
        <v>415492.79</v>
      </c>
      <c r="SI91" s="619">
        <v>529166.19999999995</v>
      </c>
      <c r="SJ91" s="619">
        <v>2863837.76</v>
      </c>
      <c r="SK91" s="619">
        <v>797161</v>
      </c>
      <c r="SL91" s="619">
        <v>176965</v>
      </c>
      <c r="SM91" s="619">
        <v>2885070</v>
      </c>
      <c r="SN91" s="619">
        <v>117650.5</v>
      </c>
      <c r="SO91" s="619">
        <v>3008831</v>
      </c>
      <c r="SP91" s="619">
        <v>526515</v>
      </c>
      <c r="SQ91" s="619">
        <v>384931</v>
      </c>
      <c r="SR91" s="619">
        <v>2156490.4</v>
      </c>
      <c r="SS91" s="619">
        <v>135370</v>
      </c>
      <c r="ST91" s="619">
        <v>377611</v>
      </c>
      <c r="SU91" s="619">
        <v>1425425.05</v>
      </c>
      <c r="SV91" s="619">
        <v>273094</v>
      </c>
      <c r="SW91" s="619">
        <v>8211564.5999999996</v>
      </c>
      <c r="SX91" s="619">
        <v>47753</v>
      </c>
      <c r="SY91" s="619">
        <v>18630</v>
      </c>
      <c r="SZ91" s="619">
        <v>251201.8</v>
      </c>
      <c r="TA91" s="619">
        <v>19362</v>
      </c>
      <c r="TB91" s="619">
        <v>64905</v>
      </c>
      <c r="TC91" s="619">
        <v>99420.14</v>
      </c>
      <c r="TD91" s="619">
        <v>1680437.4</v>
      </c>
      <c r="TE91" s="619">
        <v>441956.5</v>
      </c>
      <c r="TF91" s="619">
        <v>65086.8</v>
      </c>
      <c r="TG91" s="619">
        <v>300356.7</v>
      </c>
      <c r="TH91" s="619">
        <v>1750210</v>
      </c>
      <c r="TI91" s="619">
        <v>213545</v>
      </c>
      <c r="TJ91" s="619">
        <v>48308.5</v>
      </c>
      <c r="TK91" s="619">
        <v>13144357</v>
      </c>
      <c r="TL91" s="619">
        <v>287622.5</v>
      </c>
      <c r="TM91" s="619">
        <v>435988.5</v>
      </c>
      <c r="TN91" s="619">
        <v>1480507.6</v>
      </c>
      <c r="TO91" s="619">
        <v>862976</v>
      </c>
      <c r="TP91" s="619">
        <v>813670</v>
      </c>
      <c r="TQ91" s="619">
        <v>803952.86</v>
      </c>
      <c r="TR91" s="619">
        <v>3275760.88</v>
      </c>
      <c r="TS91" s="619">
        <v>118060</v>
      </c>
      <c r="TT91" s="619">
        <v>158742</v>
      </c>
      <c r="TU91" s="619">
        <v>1204464.2</v>
      </c>
      <c r="TV91" s="619">
        <v>532002.30000000005</v>
      </c>
      <c r="TW91" s="619">
        <v>328115</v>
      </c>
      <c r="TX91" s="619">
        <v>471386</v>
      </c>
      <c r="TY91" s="619">
        <v>667945</v>
      </c>
      <c r="TZ91" s="619">
        <v>40910</v>
      </c>
      <c r="UA91" s="619">
        <v>2183150</v>
      </c>
      <c r="UB91" s="619">
        <v>338791.7</v>
      </c>
      <c r="UC91" s="619">
        <v>2985096.45</v>
      </c>
      <c r="UD91" s="619">
        <v>1599704.28</v>
      </c>
      <c r="UE91" s="619">
        <v>639979.5</v>
      </c>
      <c r="UF91" s="619">
        <v>232226.5</v>
      </c>
      <c r="UG91" s="619">
        <v>11306232.5</v>
      </c>
      <c r="UH91" s="619">
        <v>121054</v>
      </c>
      <c r="UI91" s="619">
        <v>716325.5</v>
      </c>
      <c r="UJ91" s="619">
        <v>927709.02</v>
      </c>
      <c r="UK91" s="619">
        <v>298901</v>
      </c>
      <c r="UL91" s="619">
        <v>2677812.27</v>
      </c>
      <c r="UM91" s="619">
        <v>535872.5</v>
      </c>
      <c r="UN91" s="619">
        <v>1102368.05</v>
      </c>
      <c r="UO91" s="619">
        <v>3541435</v>
      </c>
      <c r="UP91" s="619">
        <v>532398.5</v>
      </c>
      <c r="UQ91" s="619">
        <v>1688451.5999999999</v>
      </c>
      <c r="UR91" s="619">
        <v>24204027.699999999</v>
      </c>
      <c r="US91" s="619">
        <v>921404.7</v>
      </c>
      <c r="UT91" s="619">
        <v>1475678</v>
      </c>
      <c r="UU91" s="619">
        <v>4459099.04</v>
      </c>
      <c r="UV91" s="619">
        <v>32565</v>
      </c>
      <c r="UW91" s="619">
        <v>2595733.2999999998</v>
      </c>
      <c r="UX91" s="619">
        <v>1960247</v>
      </c>
      <c r="UY91" s="619">
        <v>639505</v>
      </c>
      <c r="UZ91" s="619">
        <v>908840.05</v>
      </c>
      <c r="VA91" s="619">
        <v>3227395</v>
      </c>
      <c r="VB91" s="619">
        <v>793882</v>
      </c>
      <c r="VC91" s="619">
        <v>3710246.2</v>
      </c>
      <c r="VD91" s="619">
        <v>516080</v>
      </c>
      <c r="VE91" s="619">
        <v>1887701.61</v>
      </c>
      <c r="VF91" s="619">
        <v>906283</v>
      </c>
      <c r="VG91" s="619">
        <v>1222027</v>
      </c>
      <c r="VH91" s="619">
        <v>139902</v>
      </c>
      <c r="VI91" s="619">
        <v>549262.44999999995</v>
      </c>
      <c r="VJ91" s="619">
        <v>2473905</v>
      </c>
      <c r="VK91" s="619">
        <v>1196995</v>
      </c>
      <c r="VL91" s="619">
        <v>198170</v>
      </c>
      <c r="VM91" s="619">
        <v>50722</v>
      </c>
      <c r="VN91" s="619">
        <v>10960601</v>
      </c>
      <c r="VO91" s="619">
        <v>473823</v>
      </c>
      <c r="VP91" s="619">
        <v>582750.9</v>
      </c>
      <c r="VQ91" s="619">
        <v>51395</v>
      </c>
      <c r="VR91" s="619">
        <v>1382795.52</v>
      </c>
      <c r="VS91" s="619">
        <v>383023</v>
      </c>
      <c r="VT91" s="619">
        <v>258810</v>
      </c>
      <c r="VU91" s="619">
        <v>26725</v>
      </c>
      <c r="VV91" s="619">
        <v>0</v>
      </c>
      <c r="VW91" s="619">
        <v>957655</v>
      </c>
      <c r="VX91" s="619">
        <v>169167</v>
      </c>
      <c r="VY91" s="619">
        <v>590195.94999999995</v>
      </c>
      <c r="VZ91" s="619">
        <v>915470.68</v>
      </c>
      <c r="WA91" s="619">
        <v>42139</v>
      </c>
      <c r="WB91" s="619">
        <v>122136</v>
      </c>
      <c r="WD91" s="619">
        <v>290733</v>
      </c>
      <c r="WE91" s="619">
        <v>156125</v>
      </c>
      <c r="WF91" s="619">
        <v>679398</v>
      </c>
      <c r="WG91" s="619">
        <v>5068</v>
      </c>
      <c r="WH91" s="619">
        <v>232876</v>
      </c>
      <c r="WI91" s="619">
        <v>2047717</v>
      </c>
      <c r="WJ91" s="619">
        <v>672246</v>
      </c>
      <c r="WK91" s="619">
        <v>864572</v>
      </c>
      <c r="WL91" s="619">
        <v>248547</v>
      </c>
      <c r="WM91" s="619">
        <v>0</v>
      </c>
      <c r="WN91" s="619">
        <v>640499</v>
      </c>
      <c r="WO91" s="619">
        <v>961246.45</v>
      </c>
      <c r="WP91" s="619">
        <v>858894</v>
      </c>
      <c r="WQ91" s="619">
        <v>2439799.7000000002</v>
      </c>
      <c r="WR91" s="619">
        <v>204215</v>
      </c>
      <c r="WS91" s="619">
        <v>1271</v>
      </c>
      <c r="WT91" s="619">
        <v>3172021</v>
      </c>
      <c r="WU91" s="619">
        <v>183875</v>
      </c>
      <c r="WV91" s="619">
        <v>625745.85</v>
      </c>
      <c r="WW91" s="619">
        <v>2084235</v>
      </c>
      <c r="WX91" s="619">
        <v>2009840.8</v>
      </c>
      <c r="WY91" s="619">
        <v>302172</v>
      </c>
      <c r="WZ91" s="619">
        <v>308785.26</v>
      </c>
      <c r="XA91" s="619">
        <v>301507</v>
      </c>
      <c r="XB91" s="619">
        <v>173050.61</v>
      </c>
      <c r="XC91" s="619">
        <v>128052</v>
      </c>
      <c r="XD91" s="619">
        <v>341140</v>
      </c>
      <c r="XE91" s="619">
        <v>1334898</v>
      </c>
      <c r="XF91" s="619">
        <v>325745</v>
      </c>
      <c r="XG91" s="619">
        <v>38155</v>
      </c>
      <c r="XH91" s="619">
        <v>47907</v>
      </c>
      <c r="XI91" s="619">
        <v>99161</v>
      </c>
      <c r="XJ91" s="619">
        <v>3354225.45</v>
      </c>
      <c r="XK91" s="619">
        <v>298945</v>
      </c>
      <c r="XL91" s="619">
        <v>438264</v>
      </c>
      <c r="XM91" s="619">
        <v>6080511.9500000002</v>
      </c>
      <c r="XN91" s="619">
        <v>220526</v>
      </c>
      <c r="XO91" s="619">
        <v>337130</v>
      </c>
      <c r="XP91" s="619">
        <v>4030907.5</v>
      </c>
      <c r="XQ91" s="619">
        <v>113235</v>
      </c>
      <c r="XR91" s="619">
        <v>77545</v>
      </c>
      <c r="XS91" s="619">
        <v>540270</v>
      </c>
      <c r="XT91" s="619">
        <v>188330</v>
      </c>
      <c r="XU91" s="619">
        <v>67753</v>
      </c>
      <c r="XV91" s="619">
        <v>146842.5</v>
      </c>
      <c r="XW91" s="619">
        <v>45065</v>
      </c>
      <c r="XX91" s="619">
        <v>52480</v>
      </c>
      <c r="XY91" s="619">
        <v>279061</v>
      </c>
      <c r="XZ91" s="619">
        <v>132690</v>
      </c>
      <c r="YA91" s="619">
        <v>218240</v>
      </c>
      <c r="YB91" s="619">
        <v>52388</v>
      </c>
      <c r="YC91" s="619">
        <v>0</v>
      </c>
      <c r="YD91" s="619">
        <v>47760</v>
      </c>
      <c r="YE91" s="619">
        <v>74465</v>
      </c>
      <c r="YF91" s="619">
        <v>39190</v>
      </c>
      <c r="YG91" s="619">
        <v>0</v>
      </c>
      <c r="YH91" s="619">
        <v>187317</v>
      </c>
      <c r="YI91" s="619">
        <v>652771.6</v>
      </c>
      <c r="YJ91" s="619">
        <v>173911.5</v>
      </c>
      <c r="YK91" s="619">
        <v>4880812.96</v>
      </c>
      <c r="YL91" s="619">
        <v>0</v>
      </c>
      <c r="YM91" s="619">
        <v>550478</v>
      </c>
      <c r="YN91" s="619">
        <v>0</v>
      </c>
      <c r="YO91" s="619">
        <v>473876</v>
      </c>
      <c r="YP91" s="619">
        <v>1961591</v>
      </c>
      <c r="YQ91" s="619">
        <v>56972.5</v>
      </c>
      <c r="YR91" s="619">
        <v>375775</v>
      </c>
      <c r="YS91" s="619">
        <v>618357</v>
      </c>
      <c r="YT91" s="619">
        <v>551013</v>
      </c>
      <c r="YU91" s="619">
        <v>132225</v>
      </c>
      <c r="YV91" s="619">
        <v>436435</v>
      </c>
      <c r="YW91" s="619">
        <v>224698</v>
      </c>
      <c r="YX91" s="619">
        <v>1652010</v>
      </c>
      <c r="YY91" s="619">
        <v>224691</v>
      </c>
      <c r="YZ91" s="619">
        <v>458162.78</v>
      </c>
      <c r="ZA91" s="619">
        <v>0</v>
      </c>
      <c r="ZB91" s="619">
        <v>495097.2</v>
      </c>
      <c r="ZC91" s="619">
        <v>44168</v>
      </c>
      <c r="ZD91" s="619">
        <v>206512</v>
      </c>
      <c r="ZE91" s="619">
        <v>587210</v>
      </c>
      <c r="ZF91" s="619">
        <v>107780</v>
      </c>
      <c r="ZG91" s="619">
        <v>201805.8</v>
      </c>
      <c r="ZH91" s="619">
        <v>133185.79999999999</v>
      </c>
      <c r="ZI91" s="619">
        <v>64407.1</v>
      </c>
      <c r="ZJ91" s="619">
        <v>72555</v>
      </c>
      <c r="ZK91" s="619">
        <v>194646</v>
      </c>
      <c r="ZL91" s="619">
        <v>117938.9</v>
      </c>
      <c r="ZM91" s="619">
        <v>2045360</v>
      </c>
      <c r="ZN91" s="619">
        <v>7128709</v>
      </c>
      <c r="ZO91" s="619">
        <v>124780</v>
      </c>
      <c r="ZP91" s="619">
        <v>2281904.5299999998</v>
      </c>
      <c r="ZQ91" s="619">
        <v>1326405</v>
      </c>
      <c r="ZR91" s="619">
        <v>297728</v>
      </c>
      <c r="ZS91" s="619">
        <v>568026</v>
      </c>
      <c r="ZT91" s="619">
        <v>93950</v>
      </c>
      <c r="ZU91" s="619">
        <v>587418.43000000005</v>
      </c>
      <c r="ZV91" s="619">
        <v>716132.22</v>
      </c>
      <c r="ZW91" s="619">
        <v>6378239.2000000002</v>
      </c>
      <c r="ZX91" s="619">
        <v>110274</v>
      </c>
      <c r="ZY91" s="619">
        <v>132446.75</v>
      </c>
      <c r="ZZ91" s="619">
        <v>286760.09999999998</v>
      </c>
      <c r="AAA91" s="619">
        <v>159040</v>
      </c>
      <c r="AAB91" s="619">
        <v>512807.75</v>
      </c>
      <c r="AAC91" s="619">
        <v>347747.9</v>
      </c>
      <c r="AAD91" s="619">
        <v>503160</v>
      </c>
      <c r="AAE91" s="619">
        <v>37126.400000000001</v>
      </c>
      <c r="AAF91" s="619">
        <v>161059.5</v>
      </c>
      <c r="AAG91" s="619">
        <v>97222.57</v>
      </c>
      <c r="AAH91" s="619">
        <v>121725.6</v>
      </c>
      <c r="AAI91" s="619">
        <v>142454.85</v>
      </c>
      <c r="AAJ91" s="619">
        <v>1934489.5</v>
      </c>
      <c r="AAK91" s="619">
        <v>380631</v>
      </c>
      <c r="AAL91" s="619">
        <v>239210</v>
      </c>
      <c r="AAM91" s="619">
        <v>141650</v>
      </c>
      <c r="AAN91" s="619">
        <v>135896.1</v>
      </c>
      <c r="AAO91" s="619">
        <v>676506</v>
      </c>
      <c r="AAP91" s="619">
        <v>152151</v>
      </c>
      <c r="AAQ91" s="619">
        <v>1271780</v>
      </c>
      <c r="AAR91" s="619">
        <v>110828.8</v>
      </c>
      <c r="AAS91" s="619">
        <v>588833.65</v>
      </c>
      <c r="AAT91" s="619">
        <v>231984</v>
      </c>
      <c r="AAU91" s="619">
        <v>345350.9</v>
      </c>
      <c r="AAV91" s="619">
        <v>33760</v>
      </c>
      <c r="AAW91" s="619">
        <v>475713.5</v>
      </c>
      <c r="AAX91" s="619">
        <v>77794.100000000006</v>
      </c>
      <c r="AAY91" s="619">
        <v>1388100.3</v>
      </c>
      <c r="AAZ91" s="619">
        <v>50050</v>
      </c>
      <c r="ABA91" s="619">
        <v>811712.3</v>
      </c>
      <c r="ABB91" s="619">
        <v>2967794</v>
      </c>
      <c r="ABC91" s="619">
        <v>470846.95</v>
      </c>
      <c r="ABD91" s="619">
        <v>4060.65</v>
      </c>
      <c r="ABE91" s="619">
        <v>187750</v>
      </c>
      <c r="ABF91" s="619">
        <v>140427.1</v>
      </c>
      <c r="ABG91" s="619">
        <v>219752.35</v>
      </c>
      <c r="ABH91" s="619">
        <v>67030</v>
      </c>
      <c r="ABI91" s="619">
        <v>1131632.8999999999</v>
      </c>
      <c r="ABJ91" s="619">
        <v>1885191.1</v>
      </c>
      <c r="ABK91" s="619">
        <v>2009630.4</v>
      </c>
      <c r="ABL91" s="619">
        <v>291849</v>
      </c>
      <c r="ABM91" s="619">
        <v>0</v>
      </c>
      <c r="ABN91" s="619">
        <v>80285</v>
      </c>
      <c r="ABO91" s="619">
        <v>53097</v>
      </c>
      <c r="ABP91" s="619">
        <v>204142.3</v>
      </c>
      <c r="ABQ91" s="619">
        <v>4090254.7</v>
      </c>
      <c r="ABR91" s="619">
        <v>340656.3</v>
      </c>
      <c r="ABS91" s="619">
        <v>131415.1</v>
      </c>
      <c r="ABT91" s="619">
        <v>116280</v>
      </c>
      <c r="ABU91" s="619">
        <v>87390.25</v>
      </c>
      <c r="ABV91" s="619">
        <v>2415326.29</v>
      </c>
      <c r="ABW91" s="619">
        <v>402884.06</v>
      </c>
      <c r="ABX91" s="619">
        <v>893218.15</v>
      </c>
      <c r="ABY91" s="619">
        <v>27788</v>
      </c>
      <c r="ABZ91" s="619">
        <v>266692.55</v>
      </c>
      <c r="ACA91" s="619">
        <v>4959.45</v>
      </c>
      <c r="ACB91" s="619">
        <v>418901.47</v>
      </c>
      <c r="ACC91" s="619">
        <v>35380.18</v>
      </c>
      <c r="ACD91" s="619">
        <v>215298.48</v>
      </c>
      <c r="ACE91" s="619">
        <v>2263056.35</v>
      </c>
      <c r="ACF91" s="619">
        <v>-364811.2</v>
      </c>
      <c r="ACG91" s="619">
        <v>62654.97</v>
      </c>
      <c r="ACH91" s="619">
        <v>624783.89</v>
      </c>
      <c r="ACI91" s="619">
        <v>501383.71</v>
      </c>
      <c r="ACJ91" s="619">
        <v>562769.1</v>
      </c>
      <c r="ACK91" s="619">
        <v>1309680</v>
      </c>
      <c r="ACL91" s="619">
        <v>0</v>
      </c>
      <c r="ACM91" s="619">
        <v>98682.55</v>
      </c>
      <c r="ACN91" s="619">
        <v>183725</v>
      </c>
      <c r="ACO91" s="619">
        <v>205850</v>
      </c>
      <c r="ACP91" s="619">
        <v>237681</v>
      </c>
      <c r="ACR91" s="619">
        <v>1675962.55</v>
      </c>
      <c r="ACS91" s="619">
        <v>2193595</v>
      </c>
      <c r="ACT91" s="619">
        <v>96544</v>
      </c>
      <c r="ACU91" s="619">
        <v>645821</v>
      </c>
      <c r="ACV91" s="619">
        <v>389115</v>
      </c>
      <c r="ACX91" s="619">
        <v>49355.5</v>
      </c>
      <c r="ACZ91" s="619">
        <v>124276.4</v>
      </c>
      <c r="ADA91" s="619">
        <v>443196.5</v>
      </c>
      <c r="ADB91" s="619">
        <v>353397.87</v>
      </c>
      <c r="ADC91" s="619">
        <v>854470</v>
      </c>
      <c r="ADD91" s="619">
        <v>100890</v>
      </c>
      <c r="ADE91" s="619">
        <v>143398.78</v>
      </c>
      <c r="ADH91" s="619">
        <v>255170</v>
      </c>
      <c r="ADI91" s="619">
        <v>61602</v>
      </c>
      <c r="ADJ91" s="619">
        <v>15840</v>
      </c>
      <c r="ADK91" s="619">
        <v>2656100.75</v>
      </c>
      <c r="ADM91" s="619">
        <v>488627.27</v>
      </c>
      <c r="ADN91" s="619">
        <v>1382505.79</v>
      </c>
      <c r="ADO91" s="619">
        <v>556312.5</v>
      </c>
      <c r="ADP91" s="619">
        <v>1713072.41</v>
      </c>
      <c r="ADS91" s="619">
        <v>799430.99</v>
      </c>
      <c r="ADT91" s="619">
        <v>14665.68</v>
      </c>
      <c r="ADU91" s="619">
        <v>4903657.3</v>
      </c>
      <c r="ADV91" s="619">
        <v>14915.54</v>
      </c>
      <c r="ADW91" s="619">
        <v>869398.61</v>
      </c>
      <c r="ADX91" s="619">
        <v>70249.899999999994</v>
      </c>
      <c r="ADZ91" s="619">
        <v>634263.5</v>
      </c>
      <c r="AEA91" s="619">
        <v>7493025</v>
      </c>
      <c r="AEB91" s="619">
        <v>2551395.2000000002</v>
      </c>
      <c r="AEC91" s="619">
        <v>3073619.9</v>
      </c>
      <c r="AED91" s="619">
        <v>999114.43</v>
      </c>
      <c r="AEE91" s="619">
        <v>58420.1</v>
      </c>
      <c r="AEF91" s="619">
        <v>1929909.56</v>
      </c>
      <c r="AEG91" s="619">
        <v>803242</v>
      </c>
      <c r="AEH91" s="619">
        <v>2334175.2999999998</v>
      </c>
      <c r="AEI91" s="619">
        <v>286888.05</v>
      </c>
      <c r="AEJ91" s="619">
        <v>243073</v>
      </c>
      <c r="AEK91" s="619">
        <v>1702507</v>
      </c>
      <c r="AEL91" s="619">
        <v>178023.82</v>
      </c>
      <c r="AEM91" s="619">
        <v>227766</v>
      </c>
      <c r="AEN91" s="619">
        <v>2338639</v>
      </c>
      <c r="AEO91" s="619">
        <v>742230</v>
      </c>
      <c r="AEP91" s="619">
        <v>0</v>
      </c>
      <c r="AEQ91" s="619">
        <v>600676</v>
      </c>
      <c r="AER91" s="619">
        <v>603152</v>
      </c>
      <c r="AES91" s="619">
        <v>58867</v>
      </c>
      <c r="AET91" s="619">
        <v>794426</v>
      </c>
      <c r="AEU91" s="619">
        <v>1301613.18</v>
      </c>
      <c r="AEV91" s="619">
        <v>621731.80000000005</v>
      </c>
      <c r="AEW91" s="619">
        <v>294222.90000000002</v>
      </c>
      <c r="AEX91" s="619">
        <v>2172270</v>
      </c>
      <c r="AEY91" s="619">
        <v>1032805</v>
      </c>
      <c r="AEZ91" s="619">
        <v>3631092</v>
      </c>
      <c r="AFA91" s="619">
        <v>961728</v>
      </c>
      <c r="AFB91" s="619">
        <v>106470</v>
      </c>
      <c r="AFC91" s="619">
        <v>1709100</v>
      </c>
      <c r="AFD91" s="619">
        <v>524994.94999999995</v>
      </c>
      <c r="AFE91" s="619">
        <v>400795</v>
      </c>
      <c r="AFF91" s="619">
        <v>464299</v>
      </c>
      <c r="AFG91" s="619">
        <v>285680</v>
      </c>
      <c r="AFH91" s="619">
        <v>850</v>
      </c>
      <c r="AFI91" s="619">
        <v>705517.25</v>
      </c>
      <c r="AFJ91" s="619">
        <v>271689</v>
      </c>
      <c r="AFK91" s="619">
        <v>78706.45</v>
      </c>
      <c r="AFL91" s="619">
        <v>288765.90000000002</v>
      </c>
      <c r="AFM91" s="619">
        <v>163732</v>
      </c>
      <c r="AFN91" s="619">
        <v>379914.03</v>
      </c>
      <c r="AFO91" s="619">
        <v>381687.25</v>
      </c>
      <c r="AFP91" s="619">
        <v>525232.11</v>
      </c>
      <c r="AFQ91" s="619">
        <v>249127.29</v>
      </c>
      <c r="AFR91" s="619">
        <v>5643981.2599999998</v>
      </c>
      <c r="AFS91" s="619">
        <v>528373.91</v>
      </c>
      <c r="AFT91" s="619">
        <v>177705</v>
      </c>
      <c r="AFU91" s="619">
        <v>572874.74</v>
      </c>
      <c r="AFV91" s="619">
        <v>327985.62</v>
      </c>
      <c r="AFW91" s="619">
        <v>349077.6</v>
      </c>
      <c r="AFX91" s="619">
        <v>121102</v>
      </c>
      <c r="AFY91" s="619">
        <v>240851.14</v>
      </c>
      <c r="AFZ91" s="619">
        <v>244854.69</v>
      </c>
      <c r="AGB91" s="619">
        <v>578727.17000000004</v>
      </c>
      <c r="AGC91" s="619">
        <v>389318</v>
      </c>
      <c r="AGD91" s="619">
        <v>1233060</v>
      </c>
      <c r="AGE91" s="619">
        <v>335347.37</v>
      </c>
      <c r="AGF91" s="619">
        <v>249266.59</v>
      </c>
      <c r="AGG91" s="619">
        <v>245000.9</v>
      </c>
      <c r="AGH91" s="619">
        <v>935920.55</v>
      </c>
      <c r="AGI91" s="619">
        <v>162951.42000000001</v>
      </c>
      <c r="AGJ91" s="619">
        <v>99649.95</v>
      </c>
      <c r="AGK91" s="619">
        <v>49891.82</v>
      </c>
      <c r="AGL91" s="619">
        <v>256140.5</v>
      </c>
      <c r="AGM91" s="619">
        <v>379226.01</v>
      </c>
      <c r="AGN91" s="619">
        <v>292170.15000000002</v>
      </c>
      <c r="AGO91" s="619">
        <v>1502676.23</v>
      </c>
      <c r="AGP91" s="619">
        <v>227632.68</v>
      </c>
      <c r="AGQ91" s="619">
        <v>1246985</v>
      </c>
      <c r="AGR91" s="619">
        <v>3060</v>
      </c>
      <c r="AGS91" s="619">
        <v>20144.5</v>
      </c>
      <c r="AGT91" s="619">
        <v>310222</v>
      </c>
      <c r="AGU91" s="619">
        <v>0</v>
      </c>
      <c r="AGV91" s="619">
        <v>120980.65</v>
      </c>
      <c r="AGW91" s="619">
        <v>44290</v>
      </c>
      <c r="AGX91" s="619">
        <v>4575353</v>
      </c>
      <c r="AGY91" s="619">
        <v>479810</v>
      </c>
      <c r="AGZ91" s="619">
        <v>157819.07999999999</v>
      </c>
      <c r="AHA91" s="619">
        <v>299061</v>
      </c>
      <c r="AHB91" s="619">
        <v>57500</v>
      </c>
      <c r="AHC91" s="619">
        <v>144510</v>
      </c>
      <c r="AHD91" s="619">
        <v>163425.01</v>
      </c>
      <c r="AHE91" s="619">
        <v>164402.6</v>
      </c>
      <c r="AHF91" s="619">
        <v>231782.02</v>
      </c>
      <c r="AHG91" s="619">
        <v>258594.09</v>
      </c>
      <c r="AHH91" s="619">
        <v>197051.59</v>
      </c>
      <c r="AHI91" s="619">
        <v>691015.52</v>
      </c>
      <c r="AHJ91" s="619">
        <v>58944.21</v>
      </c>
      <c r="AHK91" s="619">
        <v>108670.01</v>
      </c>
      <c r="AHM91" s="619">
        <v>587164.16999999993</v>
      </c>
      <c r="AHN91" s="619">
        <v>2670410</v>
      </c>
      <c r="AHO91" s="619">
        <v>185516</v>
      </c>
      <c r="AHP91" s="619">
        <v>267579</v>
      </c>
      <c r="AHQ91" s="619">
        <v>212433</v>
      </c>
      <c r="AHR91" s="613">
        <v>4700</v>
      </c>
      <c r="AHS91" s="613">
        <v>404449.21</v>
      </c>
      <c r="AHT91" s="613">
        <v>1201305</v>
      </c>
      <c r="AHU91" s="619">
        <f t="shared" si="956"/>
        <v>850503694.61999929</v>
      </c>
      <c r="AHW91" s="627" t="s">
        <v>6273</v>
      </c>
      <c r="AHX91" s="627" t="s">
        <v>6116</v>
      </c>
      <c r="AHY91" s="627" t="s">
        <v>6117</v>
      </c>
    </row>
    <row r="92" spans="1:909" x14ac:dyDescent="0.8">
      <c r="A92" s="613" t="str">
        <f t="shared" si="957"/>
        <v>ภาระ</v>
      </c>
      <c r="B92" s="618" t="s">
        <v>6118</v>
      </c>
      <c r="C92" s="619" t="s">
        <v>6119</v>
      </c>
      <c r="E92" s="619">
        <v>260300</v>
      </c>
      <c r="F92" s="619">
        <v>274900</v>
      </c>
      <c r="G92" s="619">
        <v>16300</v>
      </c>
      <c r="H92" s="619">
        <v>1718450</v>
      </c>
      <c r="I92" s="619">
        <v>101850</v>
      </c>
      <c r="K92" s="619">
        <v>35700</v>
      </c>
      <c r="L92" s="619">
        <v>129900</v>
      </c>
      <c r="O92" s="619">
        <v>651400</v>
      </c>
      <c r="P92" s="619">
        <v>54800</v>
      </c>
      <c r="T92" s="619">
        <v>0</v>
      </c>
      <c r="X92" s="619">
        <v>2360900</v>
      </c>
      <c r="Y92" s="619">
        <v>148800</v>
      </c>
      <c r="Z92" s="619">
        <v>18710</v>
      </c>
      <c r="AB92" s="619">
        <v>107800</v>
      </c>
      <c r="AC92" s="619">
        <v>570900</v>
      </c>
      <c r="AD92" s="619">
        <v>9230710</v>
      </c>
      <c r="AE92" s="619">
        <v>1111970</v>
      </c>
      <c r="AF92" s="619">
        <v>30571.51</v>
      </c>
      <c r="AG92" s="619">
        <v>12196199.99</v>
      </c>
      <c r="AH92" s="619">
        <v>292350</v>
      </c>
      <c r="AI92" s="619">
        <v>1719050</v>
      </c>
      <c r="AJ92" s="619">
        <v>522200</v>
      </c>
      <c r="AK92" s="619">
        <v>555360</v>
      </c>
      <c r="AL92" s="619">
        <v>485940</v>
      </c>
      <c r="AP92" s="619">
        <v>909650</v>
      </c>
      <c r="AQ92" s="619">
        <v>264640</v>
      </c>
      <c r="AR92" s="619">
        <v>12600</v>
      </c>
      <c r="AS92" s="619">
        <v>174450</v>
      </c>
      <c r="AT92" s="619">
        <v>38100</v>
      </c>
      <c r="AV92" s="619">
        <v>0</v>
      </c>
      <c r="AW92" s="619">
        <v>0</v>
      </c>
      <c r="AY92" s="619">
        <v>59230</v>
      </c>
      <c r="AZ92" s="619">
        <v>117410</v>
      </c>
      <c r="BA92" s="619">
        <v>12110</v>
      </c>
      <c r="BB92" s="619">
        <v>3560</v>
      </c>
      <c r="BC92" s="619">
        <v>0</v>
      </c>
      <c r="BD92" s="619">
        <v>0</v>
      </c>
      <c r="BE92" s="619">
        <v>11700</v>
      </c>
      <c r="BF92" s="619">
        <v>26940</v>
      </c>
      <c r="BG92" s="619">
        <v>609446.65999999992</v>
      </c>
      <c r="BH92" s="619">
        <v>20000</v>
      </c>
      <c r="BI92" s="619">
        <v>0</v>
      </c>
      <c r="BJ92" s="619">
        <v>3794909</v>
      </c>
      <c r="BL92" s="619">
        <v>402022</v>
      </c>
      <c r="BM92" s="619">
        <v>101006</v>
      </c>
      <c r="BN92" s="619">
        <v>0</v>
      </c>
      <c r="BO92" s="619">
        <v>222054</v>
      </c>
      <c r="BP92" s="619">
        <v>182495</v>
      </c>
      <c r="BQ92" s="619">
        <v>257750</v>
      </c>
      <c r="BR92" s="619">
        <v>40500</v>
      </c>
      <c r="BT92" s="619">
        <v>35000</v>
      </c>
      <c r="CA92" s="619">
        <v>151125</v>
      </c>
      <c r="CB92" s="619">
        <v>13150</v>
      </c>
      <c r="CC92" s="619">
        <v>152850</v>
      </c>
      <c r="CD92" s="619">
        <v>1180325</v>
      </c>
      <c r="CE92" s="619">
        <v>713460</v>
      </c>
      <c r="CF92" s="619">
        <v>104450</v>
      </c>
      <c r="CH92" s="619">
        <v>531131.25</v>
      </c>
      <c r="CI92" s="619">
        <v>188803.31</v>
      </c>
      <c r="CJ92" s="619">
        <v>2265850</v>
      </c>
      <c r="CK92" s="619">
        <v>105000</v>
      </c>
      <c r="CL92" s="619">
        <v>41000</v>
      </c>
      <c r="CM92" s="619">
        <v>82000</v>
      </c>
      <c r="CN92" s="619">
        <v>41000</v>
      </c>
      <c r="CO92" s="619">
        <v>49900</v>
      </c>
      <c r="CP92" s="619">
        <v>105000</v>
      </c>
      <c r="CQ92" s="619">
        <v>82000</v>
      </c>
      <c r="CR92" s="619">
        <v>41000</v>
      </c>
      <c r="CS92" s="619">
        <v>41000</v>
      </c>
      <c r="CT92" s="619">
        <v>35000</v>
      </c>
      <c r="CU92" s="619">
        <v>2722401</v>
      </c>
      <c r="CV92" s="619">
        <v>133718</v>
      </c>
      <c r="CW92" s="619">
        <v>117836</v>
      </c>
      <c r="CX92" s="619">
        <v>1415605</v>
      </c>
      <c r="CY92" s="619">
        <v>147732</v>
      </c>
      <c r="CZ92" s="619">
        <v>802930</v>
      </c>
      <c r="DA92" s="619">
        <v>148120</v>
      </c>
      <c r="DB92" s="619">
        <v>713040</v>
      </c>
      <c r="DC92" s="619">
        <v>0</v>
      </c>
      <c r="DD92" s="619">
        <v>870000</v>
      </c>
      <c r="DG92" s="619">
        <v>51450</v>
      </c>
      <c r="DH92" s="619">
        <v>144350</v>
      </c>
      <c r="DI92" s="619">
        <v>19200</v>
      </c>
      <c r="DJ92" s="619">
        <v>279440</v>
      </c>
      <c r="DL92" s="619">
        <v>893934.3</v>
      </c>
      <c r="DT92" s="619">
        <v>4845000</v>
      </c>
      <c r="DU92" s="619">
        <v>6547015</v>
      </c>
      <c r="DV92" s="619">
        <v>184625</v>
      </c>
      <c r="DW92" s="619">
        <v>3630460</v>
      </c>
      <c r="DX92" s="619">
        <v>573150</v>
      </c>
      <c r="DY92" s="619">
        <v>307943</v>
      </c>
      <c r="DZ92" s="619">
        <v>5987648.71</v>
      </c>
      <c r="EA92" s="619">
        <v>307430</v>
      </c>
      <c r="EB92" s="619">
        <v>18750</v>
      </c>
      <c r="EC92" s="619">
        <v>292420</v>
      </c>
      <c r="ED92" s="619">
        <v>248805</v>
      </c>
      <c r="EE92" s="619">
        <v>206040</v>
      </c>
      <c r="EF92" s="619">
        <v>13830</v>
      </c>
      <c r="EG92" s="619">
        <v>1330500</v>
      </c>
      <c r="EH92" s="619">
        <v>345285</v>
      </c>
      <c r="EI92" s="619">
        <v>181270</v>
      </c>
      <c r="EJ92" s="619">
        <v>2003870</v>
      </c>
      <c r="EK92" s="619">
        <v>453505.1</v>
      </c>
      <c r="EL92" s="619">
        <v>0</v>
      </c>
      <c r="EM92" s="619">
        <v>40250</v>
      </c>
      <c r="EN92" s="619">
        <v>646925.06999999995</v>
      </c>
      <c r="EX92" s="619">
        <v>207560.1</v>
      </c>
      <c r="EY92" s="619">
        <v>32120</v>
      </c>
      <c r="EZ92" s="619">
        <v>110120</v>
      </c>
      <c r="FB92" s="619">
        <v>0</v>
      </c>
      <c r="FC92" s="619">
        <v>735205</v>
      </c>
      <c r="FD92" s="619">
        <v>168250</v>
      </c>
      <c r="FE92" s="619">
        <v>109610</v>
      </c>
      <c r="FF92" s="619">
        <v>112495</v>
      </c>
      <c r="FG92" s="619">
        <v>60700</v>
      </c>
      <c r="FH92" s="619">
        <v>48160</v>
      </c>
      <c r="FI92" s="619">
        <v>38300</v>
      </c>
      <c r="FJ92" s="619">
        <v>4069000</v>
      </c>
      <c r="FK92" s="619">
        <v>5080</v>
      </c>
      <c r="FL92" s="619">
        <v>90390</v>
      </c>
      <c r="FM92" s="619">
        <v>42450</v>
      </c>
      <c r="FN92" s="619">
        <v>2396603.0099999998</v>
      </c>
      <c r="FO92" s="619">
        <v>591760</v>
      </c>
      <c r="FP92" s="619">
        <v>1107110</v>
      </c>
      <c r="FQ92" s="619">
        <v>112300</v>
      </c>
      <c r="FR92" s="619">
        <v>2440150</v>
      </c>
      <c r="FS92" s="619">
        <v>5250</v>
      </c>
      <c r="FW92" s="619">
        <v>48265</v>
      </c>
      <c r="FZ92" s="619">
        <v>8750</v>
      </c>
      <c r="GB92" s="619">
        <v>57636</v>
      </c>
      <c r="GC92" s="619">
        <v>54250</v>
      </c>
      <c r="GG92" s="619">
        <v>146255</v>
      </c>
      <c r="GH92" s="619">
        <v>0</v>
      </c>
      <c r="GI92" s="619">
        <v>556413.5</v>
      </c>
      <c r="GJ92" s="619">
        <v>429662</v>
      </c>
      <c r="GK92" s="619">
        <v>39766</v>
      </c>
      <c r="GL92" s="619">
        <v>529118</v>
      </c>
      <c r="GM92" s="619">
        <v>1045927.65</v>
      </c>
      <c r="GN92" s="619">
        <v>7295</v>
      </c>
      <c r="GO92" s="619">
        <v>39540</v>
      </c>
      <c r="GP92" s="619">
        <v>335686</v>
      </c>
      <c r="GQ92" s="619">
        <v>132835</v>
      </c>
      <c r="GR92" s="619">
        <v>1391325</v>
      </c>
      <c r="GS92" s="619">
        <v>1088784</v>
      </c>
      <c r="GT92" s="619">
        <v>261842</v>
      </c>
      <c r="GU92" s="619">
        <v>1169490</v>
      </c>
      <c r="GV92" s="619">
        <v>287340</v>
      </c>
      <c r="GW92" s="619">
        <v>494411</v>
      </c>
      <c r="GX92" s="619">
        <v>906301.89</v>
      </c>
      <c r="GY92" s="619">
        <v>346520</v>
      </c>
      <c r="GZ92" s="619">
        <v>4465166.8</v>
      </c>
      <c r="HA92" s="619">
        <v>647990</v>
      </c>
      <c r="HD92" s="619">
        <v>162217.5</v>
      </c>
      <c r="HE92" s="619">
        <v>727177.37</v>
      </c>
      <c r="HF92" s="619">
        <v>72140</v>
      </c>
      <c r="HG92" s="619">
        <v>327740</v>
      </c>
      <c r="HH92" s="619">
        <v>124700</v>
      </c>
      <c r="HI92" s="619">
        <v>1358710</v>
      </c>
      <c r="HJ92" s="619">
        <v>215133</v>
      </c>
      <c r="HL92" s="619">
        <v>5379912</v>
      </c>
      <c r="HM92" s="619">
        <v>1518000</v>
      </c>
      <c r="HN92" s="619">
        <v>1827470</v>
      </c>
      <c r="HO92" s="619">
        <v>1357390.65</v>
      </c>
      <c r="HP92" s="619">
        <v>627000</v>
      </c>
      <c r="HQ92" s="619">
        <v>259916.25</v>
      </c>
      <c r="HR92" s="619">
        <v>848890</v>
      </c>
      <c r="HS92" s="619">
        <v>364800</v>
      </c>
      <c r="HT92" s="619">
        <v>245290</v>
      </c>
      <c r="HU92" s="619">
        <v>2587800</v>
      </c>
      <c r="HV92" s="619">
        <v>84000</v>
      </c>
      <c r="HX92" s="619">
        <v>203300</v>
      </c>
      <c r="HY92" s="619">
        <v>59300</v>
      </c>
      <c r="IB92" s="619">
        <v>295225</v>
      </c>
      <c r="IC92" s="619">
        <v>372256</v>
      </c>
      <c r="ID92" s="619">
        <v>171992.5</v>
      </c>
      <c r="IE92" s="619">
        <v>999303.5</v>
      </c>
      <c r="IF92" s="619">
        <v>181665</v>
      </c>
      <c r="IG92" s="619">
        <v>2870</v>
      </c>
      <c r="II92" s="619">
        <v>45930</v>
      </c>
      <c r="IL92" s="619">
        <v>668540</v>
      </c>
      <c r="IM92" s="619">
        <v>664900</v>
      </c>
      <c r="IN92" s="619">
        <v>1949029</v>
      </c>
      <c r="IP92" s="619">
        <v>440002</v>
      </c>
      <c r="IR92" s="619">
        <v>143573</v>
      </c>
      <c r="IS92" s="619">
        <v>788617.86</v>
      </c>
      <c r="IT92" s="619">
        <v>89470</v>
      </c>
      <c r="IU92" s="619">
        <v>5816230</v>
      </c>
      <c r="IV92" s="619">
        <v>821299</v>
      </c>
      <c r="JH92" s="619">
        <v>793810.5</v>
      </c>
      <c r="JI92" s="619">
        <v>455345</v>
      </c>
      <c r="JJ92" s="619">
        <v>701850</v>
      </c>
      <c r="JK92" s="619">
        <v>355500</v>
      </c>
      <c r="JL92" s="619">
        <v>144279</v>
      </c>
      <c r="JM92" s="619">
        <v>2573966.66</v>
      </c>
      <c r="JN92" s="619">
        <v>269400</v>
      </c>
      <c r="JO92" s="619">
        <v>230666</v>
      </c>
      <c r="JP92" s="619">
        <v>749300</v>
      </c>
      <c r="JQ92" s="619">
        <v>1822000</v>
      </c>
      <c r="JR92" s="619">
        <v>93225.99</v>
      </c>
      <c r="JT92" s="619">
        <v>0</v>
      </c>
      <c r="JU92" s="619">
        <v>106900</v>
      </c>
      <c r="JZ92" s="619">
        <v>510800</v>
      </c>
      <c r="KA92" s="619">
        <v>688000</v>
      </c>
      <c r="KD92" s="619">
        <v>30000</v>
      </c>
      <c r="KK92" s="619">
        <v>542940</v>
      </c>
      <c r="KL92" s="619">
        <v>152250</v>
      </c>
      <c r="KM92" s="619">
        <v>147000</v>
      </c>
      <c r="KO92" s="619">
        <v>0</v>
      </c>
      <c r="KP92" s="619">
        <v>0</v>
      </c>
      <c r="KQ92" s="619">
        <v>0</v>
      </c>
      <c r="KS92" s="619">
        <v>4189950</v>
      </c>
      <c r="KT92" s="619">
        <v>219085</v>
      </c>
      <c r="KU92" s="619">
        <v>693322.25</v>
      </c>
      <c r="KV92" s="619">
        <v>267795</v>
      </c>
      <c r="KW92" s="619">
        <v>3813820</v>
      </c>
      <c r="KX92" s="619">
        <v>948250</v>
      </c>
      <c r="KY92" s="619">
        <v>609600</v>
      </c>
      <c r="LA92" s="619">
        <v>9388273</v>
      </c>
      <c r="LB92" s="619">
        <v>16000</v>
      </c>
      <c r="LG92" s="619">
        <v>151500</v>
      </c>
      <c r="LI92" s="619">
        <v>2920152</v>
      </c>
      <c r="LJ92" s="619">
        <v>2027938</v>
      </c>
      <c r="LL92" s="619">
        <v>3819620</v>
      </c>
      <c r="LM92" s="619">
        <v>82248.83</v>
      </c>
      <c r="LN92" s="619">
        <v>167244</v>
      </c>
      <c r="LO92" s="619">
        <v>84921</v>
      </c>
      <c r="LP92" s="619">
        <v>112185</v>
      </c>
      <c r="LQ92" s="619">
        <v>346795.03</v>
      </c>
      <c r="LR92" s="619">
        <v>676040</v>
      </c>
      <c r="LS92" s="619">
        <v>0</v>
      </c>
      <c r="LT92" s="619">
        <v>1174300</v>
      </c>
      <c r="LV92" s="619">
        <v>82161</v>
      </c>
      <c r="LW92" s="619">
        <v>2820</v>
      </c>
      <c r="LX92" s="619">
        <v>2293400</v>
      </c>
      <c r="LY92" s="619">
        <v>4880890</v>
      </c>
      <c r="LZ92" s="619">
        <v>2154846</v>
      </c>
      <c r="MA92" s="619">
        <v>397755</v>
      </c>
      <c r="MB92" s="619">
        <v>263800</v>
      </c>
      <c r="MC92" s="619">
        <v>0</v>
      </c>
      <c r="ME92" s="619">
        <v>80000</v>
      </c>
      <c r="MI92" s="619">
        <v>11756640</v>
      </c>
      <c r="ML92" s="619">
        <v>149032.20000000001</v>
      </c>
      <c r="MM92" s="619">
        <v>932870.4</v>
      </c>
      <c r="MN92" s="619">
        <v>692890</v>
      </c>
      <c r="MO92" s="619">
        <v>2283260.1</v>
      </c>
      <c r="MQ92" s="619">
        <v>601220.4</v>
      </c>
      <c r="MR92" s="619">
        <v>650324.4</v>
      </c>
      <c r="MS92" s="619">
        <v>50930</v>
      </c>
      <c r="MU92" s="619">
        <v>7699857</v>
      </c>
      <c r="MV92" s="619">
        <v>124908</v>
      </c>
      <c r="MW92" s="619">
        <v>198908.5</v>
      </c>
      <c r="MX92" s="619">
        <v>0</v>
      </c>
      <c r="MZ92" s="619">
        <v>259750</v>
      </c>
      <c r="NA92" s="619">
        <v>673370</v>
      </c>
      <c r="NB92" s="619">
        <v>1842950</v>
      </c>
      <c r="NC92" s="619">
        <v>134426.4</v>
      </c>
      <c r="ND92" s="619">
        <v>341710</v>
      </c>
      <c r="NE92" s="619">
        <v>8400</v>
      </c>
      <c r="NG92" s="619">
        <v>0</v>
      </c>
      <c r="NH92" s="619">
        <v>82999.997900000002</v>
      </c>
      <c r="NI92" s="619">
        <v>29290</v>
      </c>
      <c r="NK92" s="619">
        <v>253200</v>
      </c>
      <c r="NL92" s="619">
        <v>1836850</v>
      </c>
      <c r="NM92" s="619">
        <v>2448175</v>
      </c>
      <c r="NQ92" s="619">
        <v>31000</v>
      </c>
      <c r="NR92" s="619">
        <v>800305</v>
      </c>
      <c r="NY92" s="619">
        <v>27500</v>
      </c>
      <c r="NZ92" s="619">
        <v>1111880</v>
      </c>
      <c r="OA92" s="619">
        <v>488585</v>
      </c>
      <c r="OB92" s="619">
        <v>60000</v>
      </c>
      <c r="OC92" s="619">
        <v>69000</v>
      </c>
      <c r="OE92" s="619">
        <v>78855</v>
      </c>
      <c r="OG92" s="619">
        <v>9668080</v>
      </c>
      <c r="OH92" s="619">
        <v>252570</v>
      </c>
      <c r="OI92" s="619">
        <v>4050286.5</v>
      </c>
      <c r="OJ92" s="619">
        <v>2665443</v>
      </c>
      <c r="OK92" s="619">
        <v>24216.6</v>
      </c>
      <c r="OL92" s="619">
        <v>3701747</v>
      </c>
      <c r="OP92" s="619">
        <v>1124640</v>
      </c>
      <c r="OQ92" s="619">
        <v>659955</v>
      </c>
      <c r="OR92" s="619">
        <v>1313546</v>
      </c>
      <c r="OS92" s="619">
        <v>165565</v>
      </c>
      <c r="OT92" s="619">
        <v>628403</v>
      </c>
      <c r="OV92" s="619">
        <v>158202</v>
      </c>
      <c r="OW92" s="619">
        <v>91661.5</v>
      </c>
      <c r="OX92" s="619">
        <v>199595</v>
      </c>
      <c r="OY92" s="619">
        <v>0</v>
      </c>
      <c r="OZ92" s="619">
        <v>287639</v>
      </c>
      <c r="PA92" s="619">
        <v>0</v>
      </c>
      <c r="PB92" s="619">
        <v>0</v>
      </c>
      <c r="PD92" s="619">
        <v>10669082.02</v>
      </c>
      <c r="PF92" s="619">
        <v>139280</v>
      </c>
      <c r="PG92" s="619">
        <v>75000</v>
      </c>
      <c r="PK92" s="619">
        <v>68000</v>
      </c>
      <c r="PO92" s="619">
        <v>530580</v>
      </c>
      <c r="PP92" s="619">
        <v>40000</v>
      </c>
      <c r="PQ92" s="619">
        <v>0</v>
      </c>
      <c r="PU92" s="619">
        <v>0</v>
      </c>
      <c r="PV92" s="619">
        <v>160500</v>
      </c>
      <c r="PZ92" s="619">
        <v>26921425</v>
      </c>
      <c r="QF92" s="619">
        <v>787650</v>
      </c>
      <c r="QG92" s="619">
        <v>166400</v>
      </c>
      <c r="QO92" s="619">
        <v>787326</v>
      </c>
      <c r="QP92" s="619">
        <v>1094580</v>
      </c>
      <c r="QV92" s="619">
        <v>12854670</v>
      </c>
      <c r="QX92" s="619">
        <v>313645</v>
      </c>
      <c r="RA92" s="619">
        <v>1199560</v>
      </c>
      <c r="RC92" s="619">
        <v>15750</v>
      </c>
      <c r="RF92" s="619">
        <v>15600</v>
      </c>
      <c r="RH92" s="619">
        <v>105000</v>
      </c>
      <c r="RJ92" s="619">
        <v>32000</v>
      </c>
      <c r="RK92" s="619">
        <v>0</v>
      </c>
      <c r="RL92" s="619">
        <v>1650</v>
      </c>
      <c r="RM92" s="619">
        <v>260075</v>
      </c>
      <c r="RN92" s="619">
        <v>0</v>
      </c>
      <c r="RO92" s="619">
        <v>0</v>
      </c>
      <c r="RP92" s="619">
        <v>0</v>
      </c>
      <c r="RQ92" s="619">
        <v>0</v>
      </c>
      <c r="RR92" s="619">
        <v>42115</v>
      </c>
      <c r="RS92" s="619">
        <v>1650</v>
      </c>
      <c r="RT92" s="619">
        <v>0</v>
      </c>
      <c r="RU92" s="619">
        <v>93700</v>
      </c>
      <c r="RV92" s="619">
        <v>0</v>
      </c>
      <c r="RW92" s="619">
        <v>4600</v>
      </c>
      <c r="RX92" s="619">
        <v>5750</v>
      </c>
      <c r="RY92" s="619">
        <v>0</v>
      </c>
      <c r="RZ92" s="619">
        <v>0</v>
      </c>
      <c r="SA92" s="619">
        <v>0</v>
      </c>
      <c r="SB92" s="619">
        <v>1650</v>
      </c>
      <c r="SC92" s="619">
        <v>10513100</v>
      </c>
      <c r="SE92" s="619">
        <v>476350</v>
      </c>
      <c r="SF92" s="619">
        <v>459720</v>
      </c>
      <c r="SG92" s="619">
        <v>247925</v>
      </c>
      <c r="SH92" s="619">
        <v>154340</v>
      </c>
      <c r="SI92" s="619">
        <v>353682</v>
      </c>
      <c r="SJ92" s="619">
        <v>1452343</v>
      </c>
      <c r="SM92" s="619">
        <v>2381020.67</v>
      </c>
      <c r="SN92" s="619">
        <v>22034.58</v>
      </c>
      <c r="SO92" s="619">
        <v>3326515</v>
      </c>
      <c r="SP92" s="619">
        <v>285085</v>
      </c>
      <c r="SQ92" s="619">
        <v>536674</v>
      </c>
      <c r="SR92" s="619">
        <v>816374</v>
      </c>
      <c r="SS92" s="619">
        <v>0</v>
      </c>
      <c r="ST92" s="619">
        <v>160330</v>
      </c>
      <c r="SU92" s="619">
        <v>417715</v>
      </c>
      <c r="SV92" s="619">
        <v>84135</v>
      </c>
      <c r="SW92" s="619">
        <v>33992045</v>
      </c>
      <c r="TD92" s="619">
        <v>1057450</v>
      </c>
      <c r="TK92" s="619">
        <v>6104749.9800000004</v>
      </c>
      <c r="TR92" s="619">
        <v>2815000.37</v>
      </c>
      <c r="TV92" s="619">
        <v>0</v>
      </c>
      <c r="TY92" s="619">
        <v>0</v>
      </c>
      <c r="UA92" s="619">
        <v>767700</v>
      </c>
      <c r="UC92" s="619">
        <v>1058100</v>
      </c>
      <c r="UD92" s="619">
        <v>556500</v>
      </c>
      <c r="UE92" s="619">
        <v>620650</v>
      </c>
      <c r="UF92" s="619">
        <v>115500</v>
      </c>
      <c r="UG92" s="619">
        <v>3623430</v>
      </c>
      <c r="UI92" s="619">
        <v>4970</v>
      </c>
      <c r="UL92" s="619">
        <v>2458640.85</v>
      </c>
      <c r="UM92" s="619">
        <v>912880</v>
      </c>
      <c r="UN92" s="619">
        <v>118300</v>
      </c>
      <c r="UO92" s="619">
        <v>272700</v>
      </c>
      <c r="UP92" s="619">
        <v>107800</v>
      </c>
      <c r="UQ92" s="619">
        <v>364407.06</v>
      </c>
      <c r="UR92" s="619">
        <v>1338326</v>
      </c>
      <c r="UU92" s="619">
        <v>6000</v>
      </c>
      <c r="UX92" s="619">
        <v>2296140</v>
      </c>
      <c r="VC92" s="619">
        <v>2623425</v>
      </c>
      <c r="VD92" s="619">
        <v>9500</v>
      </c>
      <c r="VE92" s="619">
        <v>0</v>
      </c>
      <c r="VJ92" s="619">
        <v>55872</v>
      </c>
      <c r="VN92" s="619">
        <v>12020025.5</v>
      </c>
      <c r="VO92" s="619">
        <v>38000</v>
      </c>
      <c r="VR92" s="619">
        <v>145000</v>
      </c>
      <c r="VT92" s="619">
        <v>69000</v>
      </c>
      <c r="VW92" s="619">
        <v>0</v>
      </c>
      <c r="VY92" s="619">
        <v>179350</v>
      </c>
      <c r="WD92" s="619">
        <v>325998.13</v>
      </c>
      <c r="WE92" s="619">
        <v>33500</v>
      </c>
      <c r="WG92" s="619">
        <v>44451</v>
      </c>
      <c r="WH92" s="619">
        <v>77000</v>
      </c>
      <c r="WI92" s="619">
        <v>288000</v>
      </c>
      <c r="WK92" s="619">
        <v>28250</v>
      </c>
      <c r="WL92" s="619">
        <v>134000</v>
      </c>
      <c r="WM92" s="619">
        <v>56500</v>
      </c>
      <c r="WN92" s="619">
        <v>124800</v>
      </c>
      <c r="WO92" s="619">
        <v>84750</v>
      </c>
      <c r="WP92" s="619">
        <v>0</v>
      </c>
      <c r="WQ92" s="619">
        <v>1281395</v>
      </c>
      <c r="WR92" s="619">
        <v>61750</v>
      </c>
      <c r="WS92" s="619">
        <v>149200</v>
      </c>
      <c r="WT92" s="619">
        <v>185250</v>
      </c>
      <c r="WU92" s="619">
        <v>0</v>
      </c>
      <c r="WV92" s="619">
        <v>278650</v>
      </c>
      <c r="WX92" s="619">
        <v>240500</v>
      </c>
      <c r="WY92" s="619">
        <v>29238</v>
      </c>
      <c r="WZ92" s="619">
        <v>151520.47</v>
      </c>
      <c r="XB92" s="619">
        <v>29986.54</v>
      </c>
      <c r="XD92" s="619">
        <v>113760</v>
      </c>
      <c r="XE92" s="619">
        <v>5659350</v>
      </c>
      <c r="XF92" s="619">
        <v>207509</v>
      </c>
      <c r="XG92" s="619">
        <v>54153</v>
      </c>
      <c r="XI92" s="619">
        <v>99100</v>
      </c>
      <c r="XJ92" s="619">
        <v>3162990</v>
      </c>
      <c r="XK92" s="619">
        <v>790985</v>
      </c>
      <c r="XM92" s="619">
        <v>8538357</v>
      </c>
      <c r="XO92" s="619">
        <v>2596567.5</v>
      </c>
      <c r="XP92" s="619">
        <v>0</v>
      </c>
      <c r="XQ92" s="619">
        <v>893985</v>
      </c>
      <c r="XR92" s="619">
        <v>48000</v>
      </c>
      <c r="XS92" s="619">
        <v>50500</v>
      </c>
      <c r="XU92" s="619">
        <v>89000</v>
      </c>
      <c r="XV92" s="619">
        <v>176000</v>
      </c>
      <c r="XW92" s="619">
        <v>44500</v>
      </c>
      <c r="XX92" s="619">
        <v>44500</v>
      </c>
      <c r="XY92" s="619">
        <v>765690</v>
      </c>
      <c r="XZ92" s="619">
        <v>44000</v>
      </c>
      <c r="YA92" s="619">
        <v>132000</v>
      </c>
      <c r="YB92" s="619">
        <v>0</v>
      </c>
      <c r="YC92" s="619">
        <v>44500</v>
      </c>
      <c r="YD92" s="619">
        <v>44500</v>
      </c>
      <c r="YE92" s="619">
        <v>89000</v>
      </c>
      <c r="YF92" s="619">
        <v>66000</v>
      </c>
      <c r="YH92" s="619">
        <v>3300</v>
      </c>
      <c r="YI92" s="619">
        <v>0</v>
      </c>
      <c r="YK92" s="619">
        <v>2991350</v>
      </c>
      <c r="YL92" s="619">
        <v>8000</v>
      </c>
      <c r="YM92" s="619">
        <v>2386400</v>
      </c>
      <c r="YN92" s="619">
        <v>0</v>
      </c>
      <c r="YO92" s="619">
        <v>1012950</v>
      </c>
      <c r="YP92" s="619">
        <v>730700</v>
      </c>
      <c r="YQ92" s="619">
        <v>37100</v>
      </c>
      <c r="YS92" s="619">
        <v>46450</v>
      </c>
      <c r="YT92" s="619">
        <v>0</v>
      </c>
      <c r="YX92" s="619">
        <v>1935970</v>
      </c>
      <c r="YZ92" s="619">
        <v>165000</v>
      </c>
      <c r="ZD92" s="619">
        <v>96000</v>
      </c>
      <c r="ZM92" s="619">
        <v>1435250</v>
      </c>
      <c r="ZN92" s="619">
        <v>5707352.4000000004</v>
      </c>
      <c r="ZU92" s="619">
        <v>109000</v>
      </c>
      <c r="ZV92" s="619">
        <v>20145</v>
      </c>
      <c r="AAE92" s="619">
        <v>0</v>
      </c>
      <c r="AAJ92" s="619">
        <v>3143250</v>
      </c>
      <c r="AAQ92" s="619">
        <v>6262598</v>
      </c>
      <c r="AAR92" s="619">
        <v>120000</v>
      </c>
      <c r="AAY92" s="619">
        <v>1344099.63</v>
      </c>
      <c r="ABC92" s="619">
        <v>12240</v>
      </c>
      <c r="ABG92" s="619">
        <v>24000</v>
      </c>
      <c r="ABJ92" s="619">
        <v>3709620</v>
      </c>
      <c r="ABK92" s="619">
        <v>3313880</v>
      </c>
      <c r="ABM92" s="619">
        <v>71000</v>
      </c>
      <c r="ABQ92" s="619">
        <v>4170220</v>
      </c>
      <c r="ABZ92" s="619">
        <v>0</v>
      </c>
      <c r="ACC92" s="619">
        <v>0</v>
      </c>
      <c r="ACD92" s="619">
        <v>21200</v>
      </c>
      <c r="ACE92" s="619">
        <v>5730560</v>
      </c>
      <c r="ACH92" s="619">
        <v>6600</v>
      </c>
      <c r="ACK92" s="619">
        <v>1575880</v>
      </c>
      <c r="ACR92" s="619">
        <v>0</v>
      </c>
      <c r="ACU92" s="619">
        <v>249700</v>
      </c>
      <c r="ACV92" s="619">
        <v>93500</v>
      </c>
      <c r="ACX92" s="619">
        <v>119400</v>
      </c>
      <c r="ACY92" s="619">
        <v>41500</v>
      </c>
      <c r="ADB92" s="619">
        <v>645240</v>
      </c>
      <c r="ADH92" s="619">
        <v>29640</v>
      </c>
      <c r="ADI92" s="619">
        <v>0</v>
      </c>
      <c r="ADQ92" s="619">
        <v>24759210</v>
      </c>
      <c r="ADS92" s="619">
        <v>272020</v>
      </c>
      <c r="ADU92" s="619">
        <v>7019760</v>
      </c>
      <c r="AEA92" s="619">
        <v>15523200</v>
      </c>
      <c r="AEB92" s="619">
        <v>1200685</v>
      </c>
      <c r="AEC92" s="619">
        <v>1424690</v>
      </c>
      <c r="AED92" s="619">
        <v>462900</v>
      </c>
      <c r="AEE92" s="619">
        <v>368570</v>
      </c>
      <c r="AEF92" s="619">
        <v>4776735</v>
      </c>
      <c r="AEJ92" s="619">
        <v>404575.5</v>
      </c>
      <c r="AEK92" s="619">
        <v>889200</v>
      </c>
      <c r="AEL92" s="619">
        <v>128240</v>
      </c>
      <c r="AEN92" s="619">
        <v>1261500</v>
      </c>
      <c r="AEU92" s="619">
        <v>5950907</v>
      </c>
      <c r="AFE92" s="619">
        <v>2622875</v>
      </c>
      <c r="AFH92" s="619">
        <v>7250</v>
      </c>
      <c r="AFI92" s="619">
        <v>22400</v>
      </c>
      <c r="AFR92" s="619">
        <v>1244034</v>
      </c>
      <c r="AFU92" s="619">
        <v>32000</v>
      </c>
      <c r="AFV92" s="619">
        <v>96000</v>
      </c>
      <c r="AFW92" s="619">
        <v>8700</v>
      </c>
      <c r="AFX92" s="619">
        <v>50000</v>
      </c>
      <c r="AGA92" s="619">
        <v>50000</v>
      </c>
      <c r="AGB92" s="619">
        <v>142230</v>
      </c>
      <c r="AGC92" s="619">
        <v>194244</v>
      </c>
      <c r="AGD92" s="619">
        <v>306100</v>
      </c>
      <c r="AGH92" s="619">
        <v>0</v>
      </c>
      <c r="AGO92" s="619">
        <v>0</v>
      </c>
      <c r="AGX92" s="619">
        <v>5249084.4000000004</v>
      </c>
      <c r="AGY92" s="619">
        <v>73558</v>
      </c>
      <c r="AGZ92" s="619">
        <v>60000</v>
      </c>
      <c r="AHA92" s="619">
        <v>0</v>
      </c>
      <c r="AHB92" s="619">
        <v>60000</v>
      </c>
      <c r="AHD92" s="619">
        <v>47000</v>
      </c>
      <c r="AHE92" s="619">
        <v>0</v>
      </c>
      <c r="AHF92" s="619">
        <v>285000</v>
      </c>
      <c r="AHG92" s="619">
        <v>57000</v>
      </c>
      <c r="AHH92" s="619">
        <v>116000</v>
      </c>
      <c r="AHI92" s="619">
        <v>800</v>
      </c>
      <c r="AHJ92" s="619">
        <v>62000</v>
      </c>
      <c r="AHK92" s="619">
        <v>20000</v>
      </c>
      <c r="AHL92" s="619">
        <v>82000</v>
      </c>
      <c r="AHM92" s="619">
        <v>72000</v>
      </c>
      <c r="AHN92" s="619">
        <v>957495</v>
      </c>
      <c r="AHO92" s="619">
        <v>47900</v>
      </c>
      <c r="AHP92" s="619">
        <v>290900</v>
      </c>
      <c r="AHQ92" s="619">
        <v>194300</v>
      </c>
      <c r="AHR92" s="613">
        <v>0</v>
      </c>
      <c r="AHS92" s="613">
        <v>0</v>
      </c>
      <c r="AHT92" s="613">
        <v>248400</v>
      </c>
      <c r="AHU92" s="619">
        <f t="shared" si="956"/>
        <v>557832997.33790004</v>
      </c>
      <c r="AHW92" s="627" t="s">
        <v>6273</v>
      </c>
      <c r="AHX92" s="627" t="s">
        <v>6118</v>
      </c>
      <c r="AHY92" s="627" t="s">
        <v>6119</v>
      </c>
    </row>
    <row r="93" spans="1:909" x14ac:dyDescent="0.8">
      <c r="A93" s="613" t="str">
        <f t="shared" si="957"/>
        <v>ภาระ</v>
      </c>
      <c r="B93" s="618" t="s">
        <v>6120</v>
      </c>
      <c r="C93" s="619" t="s">
        <v>6121</v>
      </c>
      <c r="G93" s="619">
        <v>1095</v>
      </c>
      <c r="H93" s="619">
        <v>64756.97</v>
      </c>
      <c r="L93" s="619">
        <v>4625.5</v>
      </c>
      <c r="N93" s="619">
        <v>49808.9</v>
      </c>
      <c r="O93" s="619">
        <v>64375.92</v>
      </c>
      <c r="Q93" s="619">
        <v>521803.72</v>
      </c>
      <c r="R93" s="619">
        <v>44463.59</v>
      </c>
      <c r="AH93" s="619">
        <v>204820</v>
      </c>
      <c r="AY93" s="619">
        <v>7162.7</v>
      </c>
      <c r="BD93" s="619">
        <v>63110</v>
      </c>
      <c r="BE93" s="619">
        <v>66262.52</v>
      </c>
      <c r="CV93" s="619">
        <v>25320</v>
      </c>
      <c r="CW93" s="619">
        <v>11260</v>
      </c>
      <c r="CY93" s="619">
        <v>5720</v>
      </c>
      <c r="CZ93" s="619">
        <v>23370</v>
      </c>
      <c r="DA93" s="619">
        <v>20280</v>
      </c>
      <c r="DB93" s="619">
        <v>100020</v>
      </c>
      <c r="DW93" s="619">
        <v>328645</v>
      </c>
      <c r="EB93" s="619">
        <v>39570</v>
      </c>
      <c r="EE93" s="619">
        <v>360</v>
      </c>
      <c r="EG93" s="619">
        <v>2400</v>
      </c>
      <c r="EH93" s="619">
        <v>3000</v>
      </c>
      <c r="EI93" s="619">
        <v>43340</v>
      </c>
      <c r="EK93" s="619">
        <v>374900</v>
      </c>
      <c r="EM93" s="619">
        <v>95870</v>
      </c>
      <c r="HQ93" s="619">
        <v>498992.5</v>
      </c>
      <c r="IE93" s="619">
        <v>13412</v>
      </c>
      <c r="JL93" s="619">
        <v>14500</v>
      </c>
      <c r="JR93" s="619">
        <v>499439.2</v>
      </c>
      <c r="KX93" s="619">
        <v>199540</v>
      </c>
      <c r="LY93" s="619">
        <v>0</v>
      </c>
      <c r="MV93" s="619">
        <v>2786339</v>
      </c>
      <c r="NC93" s="619">
        <v>17850</v>
      </c>
      <c r="ND93" s="619">
        <v>58877</v>
      </c>
      <c r="NY93" s="619">
        <v>202583.25</v>
      </c>
      <c r="OI93" s="619">
        <v>199000</v>
      </c>
      <c r="PN93" s="619">
        <v>18200</v>
      </c>
      <c r="PQ93" s="619">
        <v>359848.23</v>
      </c>
      <c r="QB93" s="619">
        <v>21870</v>
      </c>
      <c r="QJ93" s="619">
        <v>3946876</v>
      </c>
      <c r="QL93" s="619">
        <v>18500</v>
      </c>
      <c r="QO93" s="619">
        <v>734090</v>
      </c>
      <c r="QX93" s="619">
        <v>41690</v>
      </c>
      <c r="RA93" s="619">
        <v>33550</v>
      </c>
      <c r="RD93" s="619">
        <v>481120</v>
      </c>
      <c r="RR93" s="619">
        <v>1120</v>
      </c>
      <c r="RZ93" s="619">
        <v>1000</v>
      </c>
      <c r="SU93" s="619">
        <v>0</v>
      </c>
      <c r="TS93" s="619">
        <v>530</v>
      </c>
      <c r="UU93" s="619">
        <v>187980</v>
      </c>
      <c r="UW93" s="619">
        <v>360</v>
      </c>
      <c r="UY93" s="619">
        <v>0</v>
      </c>
      <c r="VD93" s="619">
        <v>114849.9</v>
      </c>
      <c r="VE93" s="619">
        <v>24640</v>
      </c>
      <c r="VF93" s="619">
        <v>227430</v>
      </c>
      <c r="VH93" s="619">
        <v>24780</v>
      </c>
      <c r="VI93" s="619">
        <v>81060.42</v>
      </c>
      <c r="VJ93" s="619">
        <v>62000</v>
      </c>
      <c r="WC93" s="619">
        <v>741727</v>
      </c>
      <c r="WW93" s="619">
        <v>290003.78000000003</v>
      </c>
      <c r="WZ93" s="619">
        <v>12410</v>
      </c>
      <c r="XD93" s="619">
        <v>34490</v>
      </c>
      <c r="YK93" s="619">
        <v>122719</v>
      </c>
      <c r="YZ93" s="619">
        <v>51700</v>
      </c>
      <c r="ZA93" s="619">
        <v>1578741</v>
      </c>
      <c r="ZB93" s="619">
        <v>31700</v>
      </c>
      <c r="ZC93" s="619">
        <v>1067715</v>
      </c>
      <c r="ZH93" s="619">
        <v>0</v>
      </c>
      <c r="ZN93" s="619">
        <v>810525</v>
      </c>
      <c r="ZO93" s="619">
        <v>55565.66</v>
      </c>
      <c r="ZP93" s="619">
        <v>603299.36</v>
      </c>
      <c r="ZQ93" s="619">
        <v>431646.76</v>
      </c>
      <c r="ZR93" s="619">
        <v>584924.68000000005</v>
      </c>
      <c r="ZU93" s="619">
        <v>5247007.63</v>
      </c>
      <c r="ZW93" s="619">
        <v>1961332.22</v>
      </c>
      <c r="ZY93" s="619">
        <v>10200</v>
      </c>
      <c r="ZZ93" s="619">
        <v>54715.1</v>
      </c>
      <c r="AAA93" s="619">
        <v>119261</v>
      </c>
      <c r="AAC93" s="619">
        <v>274848.09999999998</v>
      </c>
      <c r="AAD93" s="619">
        <v>615904.53</v>
      </c>
      <c r="AAE93" s="619">
        <v>1020836.12</v>
      </c>
      <c r="AAG93" s="619">
        <v>140527.57</v>
      </c>
      <c r="AAL93" s="619">
        <v>24691</v>
      </c>
      <c r="AAO93" s="619">
        <v>36750</v>
      </c>
      <c r="AAQ93" s="619">
        <v>27000</v>
      </c>
      <c r="AAR93" s="619">
        <v>0</v>
      </c>
      <c r="AAS93" s="619">
        <v>104634.6</v>
      </c>
      <c r="AAT93" s="619">
        <v>259948.92</v>
      </c>
      <c r="AAU93" s="619">
        <v>99300.6</v>
      </c>
      <c r="AAV93" s="619">
        <v>482432.51</v>
      </c>
      <c r="AAW93" s="619">
        <v>23714.13</v>
      </c>
      <c r="AAX93" s="619">
        <v>52625.5</v>
      </c>
      <c r="AAY93" s="619">
        <v>285120.81</v>
      </c>
      <c r="AAZ93" s="619">
        <v>280820.09999999998</v>
      </c>
      <c r="ABA93" s="619">
        <v>810</v>
      </c>
      <c r="ABB93" s="619">
        <v>167113.35</v>
      </c>
      <c r="ABC93" s="619">
        <v>45406.2</v>
      </c>
      <c r="ABD93" s="619">
        <v>82331.8</v>
      </c>
      <c r="ABE93" s="619">
        <v>325231.26</v>
      </c>
      <c r="ABF93" s="619">
        <v>128196.06</v>
      </c>
      <c r="ABG93" s="619">
        <v>65834.320000000007</v>
      </c>
      <c r="ABH93" s="619">
        <v>30406.34</v>
      </c>
      <c r="ABI93" s="619">
        <v>11947.8</v>
      </c>
      <c r="ABJ93" s="619">
        <v>361471.47</v>
      </c>
      <c r="ABK93" s="619">
        <v>184589.96</v>
      </c>
      <c r="ABL93" s="619">
        <v>298539.96000000002</v>
      </c>
      <c r="ABM93" s="619">
        <v>331846.03000000003</v>
      </c>
      <c r="ABN93" s="619">
        <v>12118.86</v>
      </c>
      <c r="ABO93" s="619">
        <v>15671.57</v>
      </c>
      <c r="ABP93" s="619">
        <v>6887</v>
      </c>
      <c r="ABQ93" s="619">
        <v>1782020</v>
      </c>
      <c r="ABZ93" s="619">
        <v>483800</v>
      </c>
      <c r="ACM93" s="619">
        <v>23110</v>
      </c>
      <c r="ACO93" s="619">
        <v>5040</v>
      </c>
      <c r="ACR93" s="619">
        <v>31240</v>
      </c>
      <c r="ACT93" s="619">
        <v>9800</v>
      </c>
      <c r="ADB93" s="619">
        <v>143877</v>
      </c>
      <c r="ADN93" s="619">
        <v>162157.22</v>
      </c>
      <c r="AFE93" s="619">
        <v>523150</v>
      </c>
      <c r="AFF93" s="619">
        <v>502590</v>
      </c>
      <c r="AFK93" s="619">
        <v>1800</v>
      </c>
      <c r="AFS93" s="619">
        <v>36620</v>
      </c>
      <c r="AGC93" s="619">
        <v>0</v>
      </c>
      <c r="AGI93" s="619">
        <v>14400</v>
      </c>
      <c r="AGR93" s="619">
        <v>0</v>
      </c>
      <c r="AGT93" s="619">
        <v>137850</v>
      </c>
      <c r="AGU93" s="619">
        <v>2840</v>
      </c>
      <c r="AGW93" s="619">
        <v>3999170</v>
      </c>
      <c r="AGX93" s="619">
        <v>0</v>
      </c>
      <c r="AHJ93" s="619">
        <v>5845</v>
      </c>
      <c r="AHM93" s="619">
        <v>46591.16</v>
      </c>
      <c r="AHQ93" s="619"/>
      <c r="AHU93" s="619">
        <f t="shared" si="956"/>
        <v>40557507.360000014</v>
      </c>
      <c r="AHW93" s="627" t="s">
        <v>6273</v>
      </c>
      <c r="AHX93" s="627" t="s">
        <v>6120</v>
      </c>
      <c r="AHY93" s="627" t="s">
        <v>6121</v>
      </c>
    </row>
    <row r="94" spans="1:909" x14ac:dyDescent="0.8">
      <c r="A94" s="613" t="str">
        <f t="shared" si="957"/>
        <v>ภาระ</v>
      </c>
      <c r="B94" s="618" t="s">
        <v>6122</v>
      </c>
      <c r="C94" s="619" t="s">
        <v>6123</v>
      </c>
      <c r="AC94" s="619">
        <v>317279</v>
      </c>
      <c r="AF94" s="619">
        <v>342444.25</v>
      </c>
      <c r="BE94" s="619">
        <v>325485</v>
      </c>
      <c r="EI94" s="619">
        <v>0</v>
      </c>
      <c r="EN94" s="619">
        <v>0</v>
      </c>
      <c r="NC94" s="619">
        <v>206073.5</v>
      </c>
      <c r="OI94" s="619">
        <v>175470</v>
      </c>
      <c r="PV94" s="619">
        <v>413238.25</v>
      </c>
      <c r="QF94" s="619">
        <v>3350816.2</v>
      </c>
      <c r="QJ94" s="619">
        <v>146465</v>
      </c>
      <c r="QS94" s="619">
        <v>0</v>
      </c>
      <c r="WR94" s="619">
        <v>35901</v>
      </c>
      <c r="AAO94" s="619">
        <v>72541.2</v>
      </c>
      <c r="ABG94" s="619">
        <v>39247.32</v>
      </c>
      <c r="ACA94" s="619">
        <v>0</v>
      </c>
      <c r="AGD94" s="619">
        <v>1360634.06</v>
      </c>
      <c r="AGU94" s="619">
        <v>56195</v>
      </c>
      <c r="AHB94" s="619">
        <v>39104.5</v>
      </c>
      <c r="AHQ94" s="619"/>
      <c r="AHU94" s="619">
        <f t="shared" ref="AHU94:AHU125" si="958">SUM(D94:AHT94)</f>
        <v>6880894.2800000012</v>
      </c>
      <c r="AHW94" s="627" t="s">
        <v>6273</v>
      </c>
      <c r="AHX94" s="627" t="s">
        <v>6122</v>
      </c>
      <c r="AHY94" s="627" t="s">
        <v>6123</v>
      </c>
    </row>
    <row r="95" spans="1:909" x14ac:dyDescent="0.8">
      <c r="A95" s="613" t="str">
        <f t="shared" si="957"/>
        <v>ภาระ</v>
      </c>
      <c r="B95" s="618" t="s">
        <v>6124</v>
      </c>
      <c r="C95" s="619" t="s">
        <v>6125</v>
      </c>
      <c r="D95" s="619">
        <v>453450</v>
      </c>
      <c r="E95" s="619">
        <v>1537250</v>
      </c>
      <c r="F95" s="619">
        <v>8331071.6699999999</v>
      </c>
      <c r="G95" s="619">
        <v>1366750</v>
      </c>
      <c r="H95" s="619">
        <v>410050</v>
      </c>
      <c r="I95" s="619">
        <v>68400</v>
      </c>
      <c r="J95" s="619">
        <v>661050</v>
      </c>
      <c r="K95" s="619">
        <v>545700</v>
      </c>
      <c r="L95" s="619">
        <v>906000</v>
      </c>
      <c r="M95" s="619">
        <v>1009350</v>
      </c>
      <c r="N95" s="619">
        <v>398550</v>
      </c>
      <c r="O95" s="619">
        <v>4885800</v>
      </c>
      <c r="P95" s="619">
        <v>372650</v>
      </c>
      <c r="Q95" s="619">
        <v>2334646</v>
      </c>
      <c r="R95" s="619">
        <v>1103450</v>
      </c>
      <c r="S95" s="619">
        <v>5567950</v>
      </c>
      <c r="T95" s="619">
        <v>400500</v>
      </c>
      <c r="U95" s="619">
        <v>1980300</v>
      </c>
      <c r="W95" s="619">
        <v>9140281.1699999999</v>
      </c>
      <c r="X95" s="619">
        <v>1063821</v>
      </c>
      <c r="Y95" s="619">
        <v>1615805</v>
      </c>
      <c r="Z95" s="619">
        <v>1417904</v>
      </c>
      <c r="AA95" s="619">
        <v>4253628.33</v>
      </c>
      <c r="AB95" s="619">
        <v>6633259</v>
      </c>
      <c r="AC95" s="619">
        <v>5695620.1900000004</v>
      </c>
      <c r="AD95" s="619">
        <v>1695309</v>
      </c>
      <c r="AE95" s="619">
        <v>9759990</v>
      </c>
      <c r="AF95" s="619">
        <v>14689097.449999999</v>
      </c>
      <c r="AG95" s="619">
        <v>1025998</v>
      </c>
      <c r="AH95" s="619">
        <v>8695661</v>
      </c>
      <c r="AI95" s="619">
        <v>2285298</v>
      </c>
      <c r="AJ95" s="619">
        <v>13058301</v>
      </c>
      <c r="AK95" s="619">
        <v>0</v>
      </c>
      <c r="AL95" s="619">
        <v>7052466.1100000003</v>
      </c>
      <c r="AM95" s="619">
        <v>1293182</v>
      </c>
      <c r="AN95" s="619">
        <v>5671704</v>
      </c>
      <c r="AO95" s="619">
        <v>283929</v>
      </c>
      <c r="AP95" s="619">
        <v>1190498</v>
      </c>
      <c r="AQ95" s="619">
        <v>2817198</v>
      </c>
      <c r="AR95" s="619">
        <v>3348940</v>
      </c>
      <c r="AS95" s="619">
        <v>7325259</v>
      </c>
      <c r="AT95" s="619">
        <v>2451511</v>
      </c>
      <c r="AU95" s="619">
        <v>2215216.2000000002</v>
      </c>
      <c r="AV95" s="619">
        <v>0</v>
      </c>
      <c r="AW95" s="619">
        <v>59479</v>
      </c>
      <c r="AX95" s="619">
        <v>129945</v>
      </c>
      <c r="AY95" s="619">
        <v>675800</v>
      </c>
      <c r="AZ95" s="619">
        <v>29156</v>
      </c>
      <c r="BA95" s="619">
        <v>37000</v>
      </c>
      <c r="BB95" s="619">
        <v>22100</v>
      </c>
      <c r="BC95" s="619">
        <v>70100</v>
      </c>
      <c r="BD95" s="619">
        <v>15054</v>
      </c>
      <c r="BE95" s="619">
        <v>116500</v>
      </c>
      <c r="BF95" s="619">
        <v>94400</v>
      </c>
      <c r="BG95" s="619">
        <v>55033.5</v>
      </c>
      <c r="BH95" s="619">
        <v>46801.5</v>
      </c>
      <c r="BI95" s="619">
        <v>541700</v>
      </c>
      <c r="BJ95" s="619">
        <v>10610</v>
      </c>
      <c r="BK95" s="619">
        <v>26110</v>
      </c>
      <c r="BL95" s="619">
        <v>495388</v>
      </c>
      <c r="BM95" s="619">
        <v>110566</v>
      </c>
      <c r="BN95" s="619">
        <v>8277544</v>
      </c>
      <c r="BO95" s="619">
        <v>570465</v>
      </c>
      <c r="BP95" s="619">
        <v>1034812</v>
      </c>
      <c r="BQ95" s="619">
        <v>2414927</v>
      </c>
      <c r="BR95" s="619">
        <v>840375</v>
      </c>
      <c r="BS95" s="619">
        <v>286815</v>
      </c>
      <c r="BT95" s="619">
        <v>391510</v>
      </c>
      <c r="BU95" s="619">
        <v>484700</v>
      </c>
      <c r="BV95" s="619">
        <v>703206</v>
      </c>
      <c r="BW95" s="619">
        <v>1104044.5</v>
      </c>
      <c r="BX95" s="619">
        <v>1169790</v>
      </c>
      <c r="BY95" s="619">
        <v>324440</v>
      </c>
      <c r="BZ95" s="619">
        <v>179290</v>
      </c>
      <c r="CA95" s="619">
        <v>1154878</v>
      </c>
      <c r="CB95" s="619">
        <v>3494373.81</v>
      </c>
      <c r="CC95" s="619">
        <v>124754</v>
      </c>
      <c r="CD95" s="619">
        <v>1062573.6600000001</v>
      </c>
      <c r="CE95" s="619">
        <v>2904514.75</v>
      </c>
      <c r="CF95" s="619">
        <v>3548623.25</v>
      </c>
      <c r="CG95" s="619">
        <v>2350781.85</v>
      </c>
      <c r="CH95" s="619">
        <v>101458.02</v>
      </c>
      <c r="CI95" s="619">
        <v>840381.88</v>
      </c>
      <c r="CJ95" s="619">
        <v>749389.25</v>
      </c>
      <c r="CK95" s="619">
        <v>986130.01</v>
      </c>
      <c r="CL95" s="619">
        <v>1259397.5</v>
      </c>
      <c r="CM95" s="619">
        <v>2019338.28</v>
      </c>
      <c r="CN95" s="619">
        <v>1111822</v>
      </c>
      <c r="CO95" s="619">
        <v>1571080.75</v>
      </c>
      <c r="CP95" s="619">
        <v>456949.75</v>
      </c>
      <c r="CQ95" s="619">
        <v>2636384.27</v>
      </c>
      <c r="CR95" s="619">
        <v>855120.63</v>
      </c>
      <c r="CS95" s="619">
        <v>1547837.14</v>
      </c>
      <c r="CT95" s="619">
        <v>1410979.75</v>
      </c>
      <c r="CU95" s="619">
        <v>753022</v>
      </c>
      <c r="CV95" s="619">
        <v>389450.95</v>
      </c>
      <c r="CW95" s="619">
        <v>2179038.15</v>
      </c>
      <c r="CX95" s="619">
        <v>2918436.85</v>
      </c>
      <c r="CY95" s="619">
        <v>799349.05</v>
      </c>
      <c r="CZ95" s="619">
        <v>4171651.7</v>
      </c>
      <c r="DA95" s="619">
        <v>598670.05000000005</v>
      </c>
      <c r="DB95" s="619">
        <v>813794.4</v>
      </c>
      <c r="DC95" s="619">
        <v>241574.23</v>
      </c>
      <c r="DD95" s="619">
        <v>1365274.88</v>
      </c>
      <c r="DE95" s="619">
        <v>28453.5</v>
      </c>
      <c r="DF95" s="619">
        <v>8344.35</v>
      </c>
      <c r="DG95" s="619">
        <v>2979.75</v>
      </c>
      <c r="DH95" s="619">
        <v>2357708.9500000002</v>
      </c>
      <c r="DI95" s="619">
        <v>3143769.1</v>
      </c>
      <c r="DJ95" s="619">
        <v>1205267.3500000001</v>
      </c>
      <c r="DK95" s="619">
        <v>2656</v>
      </c>
      <c r="DM95" s="619">
        <v>123918.5</v>
      </c>
      <c r="DN95" s="619">
        <v>0</v>
      </c>
      <c r="DO95" s="619">
        <v>0</v>
      </c>
      <c r="DP95" s="619">
        <v>0</v>
      </c>
      <c r="DQ95" s="619">
        <v>0</v>
      </c>
      <c r="DR95" s="619">
        <v>0</v>
      </c>
      <c r="DS95" s="619">
        <v>0</v>
      </c>
      <c r="DT95" s="619">
        <v>0</v>
      </c>
      <c r="DU95" s="619">
        <v>280296.25</v>
      </c>
      <c r="DV95" s="619">
        <v>91985</v>
      </c>
      <c r="DW95" s="619">
        <v>1789179.75</v>
      </c>
      <c r="DX95" s="619">
        <v>1658726.04</v>
      </c>
      <c r="DY95" s="619">
        <v>347594</v>
      </c>
      <c r="DZ95" s="619">
        <v>334893.25</v>
      </c>
      <c r="EA95" s="619">
        <v>376346.62</v>
      </c>
      <c r="EB95" s="619">
        <v>44612.75</v>
      </c>
      <c r="EC95" s="619">
        <v>82173.5</v>
      </c>
      <c r="ED95" s="619">
        <v>80175.8</v>
      </c>
      <c r="EE95" s="619">
        <v>1271231.3899999999</v>
      </c>
      <c r="EF95" s="619">
        <v>43760</v>
      </c>
      <c r="EG95" s="619">
        <v>0</v>
      </c>
      <c r="EH95" s="619">
        <v>548441.75</v>
      </c>
      <c r="EI95" s="619">
        <v>1081131.05</v>
      </c>
      <c r="EJ95" s="619">
        <v>827009.28</v>
      </c>
      <c r="EK95" s="619">
        <v>967212.45</v>
      </c>
      <c r="EL95" s="619">
        <v>1856</v>
      </c>
      <c r="EM95" s="619">
        <v>180524.25</v>
      </c>
      <c r="EN95" s="619">
        <v>3628637.17</v>
      </c>
      <c r="EO95" s="619">
        <v>38006</v>
      </c>
      <c r="EP95" s="619">
        <v>3725323.02</v>
      </c>
      <c r="EQ95" s="619">
        <v>5410498.6600000001</v>
      </c>
      <c r="ER95" s="619">
        <v>49010.75</v>
      </c>
      <c r="ES95" s="619">
        <v>1366576.49</v>
      </c>
      <c r="ET95" s="619">
        <v>871804.5</v>
      </c>
      <c r="EU95" s="619">
        <v>6589449.7699999996</v>
      </c>
      <c r="EV95" s="619">
        <v>9761687.7799999993</v>
      </c>
      <c r="EW95" s="619">
        <v>5040002.58</v>
      </c>
      <c r="EX95" s="619">
        <v>189342.91</v>
      </c>
      <c r="EY95" s="619">
        <v>250107.5</v>
      </c>
      <c r="EZ95" s="619">
        <v>925676.21</v>
      </c>
      <c r="FA95" s="619">
        <v>2077663.08</v>
      </c>
      <c r="FB95" s="619">
        <v>1796784.06</v>
      </c>
      <c r="FC95" s="619">
        <v>1088696.22</v>
      </c>
      <c r="FD95" s="619">
        <v>5098318.96</v>
      </c>
      <c r="FE95" s="619">
        <v>1522480.87</v>
      </c>
      <c r="FF95" s="619">
        <v>969754.07</v>
      </c>
      <c r="FG95" s="619">
        <v>626779.52</v>
      </c>
      <c r="FH95" s="619">
        <v>1033748.29</v>
      </c>
      <c r="FI95" s="619">
        <v>663829.64</v>
      </c>
      <c r="FJ95" s="619">
        <v>0</v>
      </c>
      <c r="FK95" s="619">
        <v>7569.18</v>
      </c>
      <c r="FL95" s="619">
        <v>34334</v>
      </c>
      <c r="FM95" s="619">
        <v>11597.25</v>
      </c>
      <c r="FN95" s="619">
        <v>594016.6</v>
      </c>
      <c r="FO95" s="619">
        <v>734592</v>
      </c>
      <c r="FP95" s="619">
        <v>61668.25</v>
      </c>
      <c r="FQ95" s="619">
        <v>1357084</v>
      </c>
      <c r="FR95" s="619">
        <v>0</v>
      </c>
      <c r="FS95" s="619">
        <v>52523</v>
      </c>
      <c r="FT95" s="619">
        <v>92643.85</v>
      </c>
      <c r="FU95" s="619">
        <v>5385.5</v>
      </c>
      <c r="FV95" s="619">
        <v>161629.32999999999</v>
      </c>
      <c r="FW95" s="619">
        <v>134184.20000000001</v>
      </c>
      <c r="FX95" s="619">
        <v>1176789.3899999999</v>
      </c>
      <c r="FY95" s="619">
        <v>3840763.96</v>
      </c>
      <c r="FZ95" s="619">
        <v>694388.44</v>
      </c>
      <c r="GA95" s="619">
        <v>819794.12</v>
      </c>
      <c r="GB95" s="619">
        <v>912253.5</v>
      </c>
      <c r="GC95" s="619">
        <v>476193.5</v>
      </c>
      <c r="GD95" s="619">
        <v>438965.43</v>
      </c>
      <c r="GE95" s="619">
        <v>145741.43</v>
      </c>
      <c r="GF95" s="619">
        <v>9358</v>
      </c>
      <c r="GG95" s="619">
        <v>0</v>
      </c>
      <c r="GH95" s="619">
        <v>0</v>
      </c>
      <c r="GI95" s="619">
        <v>2400182.89</v>
      </c>
      <c r="GJ95" s="619">
        <v>193169</v>
      </c>
      <c r="GK95" s="619">
        <v>46922.68</v>
      </c>
      <c r="GL95" s="619">
        <v>660107.75</v>
      </c>
      <c r="GM95" s="619">
        <v>690922.5</v>
      </c>
      <c r="GN95" s="619">
        <v>0</v>
      </c>
      <c r="GO95" s="619">
        <v>0</v>
      </c>
      <c r="GP95" s="619">
        <v>0</v>
      </c>
      <c r="GQ95" s="619">
        <v>4279</v>
      </c>
      <c r="GS95" s="619">
        <v>0</v>
      </c>
      <c r="GT95" s="619">
        <v>900</v>
      </c>
      <c r="GU95" s="619">
        <v>12269</v>
      </c>
      <c r="GV95" s="619">
        <v>0</v>
      </c>
      <c r="GW95" s="619">
        <v>0</v>
      </c>
      <c r="GX95" s="619">
        <v>80398</v>
      </c>
      <c r="GY95" s="619">
        <v>28176</v>
      </c>
      <c r="GZ95" s="619">
        <v>212921.2</v>
      </c>
      <c r="HA95" s="619">
        <v>1270106.49</v>
      </c>
      <c r="HB95" s="619">
        <v>1106814.5900000001</v>
      </c>
      <c r="HC95" s="619">
        <v>1324019.29</v>
      </c>
      <c r="HD95" s="619">
        <v>456554</v>
      </c>
      <c r="HE95" s="619">
        <v>7387303.9500000002</v>
      </c>
      <c r="HF95" s="619">
        <v>11256496.25</v>
      </c>
      <c r="HG95" s="619">
        <v>800332.42</v>
      </c>
      <c r="HH95" s="619">
        <v>8569357.4499999993</v>
      </c>
      <c r="HI95" s="619">
        <v>1072816.25</v>
      </c>
      <c r="HJ95" s="619">
        <v>4193953.9</v>
      </c>
      <c r="HL95" s="619">
        <v>2748857</v>
      </c>
      <c r="HM95" s="619">
        <v>9332181.5</v>
      </c>
      <c r="HN95" s="619">
        <v>27942438.449999999</v>
      </c>
      <c r="HO95" s="619">
        <v>9622584</v>
      </c>
      <c r="HP95" s="619">
        <v>8487557.0299999993</v>
      </c>
      <c r="HQ95" s="619">
        <v>8422966</v>
      </c>
      <c r="HR95" s="619">
        <v>0</v>
      </c>
      <c r="HS95" s="619">
        <v>13282830.800000001</v>
      </c>
      <c r="HT95" s="619">
        <v>0</v>
      </c>
      <c r="HU95" s="619">
        <v>0</v>
      </c>
      <c r="HV95" s="619">
        <v>0</v>
      </c>
      <c r="HW95" s="619">
        <v>0</v>
      </c>
      <c r="HX95" s="619">
        <v>0</v>
      </c>
      <c r="HY95" s="619">
        <v>0</v>
      </c>
      <c r="HZ95" s="619">
        <v>0</v>
      </c>
      <c r="IA95" s="619">
        <v>0</v>
      </c>
      <c r="IB95" s="619">
        <v>0</v>
      </c>
      <c r="IC95" s="619">
        <v>0</v>
      </c>
      <c r="ID95" s="619">
        <v>0</v>
      </c>
      <c r="IE95" s="619">
        <v>290731.5</v>
      </c>
      <c r="IF95" s="619">
        <v>0</v>
      </c>
      <c r="IG95" s="619">
        <v>0</v>
      </c>
      <c r="IH95" s="619">
        <v>70663.25</v>
      </c>
      <c r="II95" s="619">
        <v>0</v>
      </c>
      <c r="IJ95" s="619">
        <v>230761.75</v>
      </c>
      <c r="IK95" s="619">
        <v>7593890</v>
      </c>
      <c r="IL95" s="619">
        <v>6568848.2000000002</v>
      </c>
      <c r="IM95" s="619">
        <v>28853096.25</v>
      </c>
      <c r="IN95" s="619">
        <v>5617070.75</v>
      </c>
      <c r="IO95" s="619">
        <v>10620759.41</v>
      </c>
      <c r="IP95" s="619">
        <v>2343457.0499999998</v>
      </c>
      <c r="IQ95" s="619">
        <v>1572244.5</v>
      </c>
      <c r="IR95" s="619">
        <v>1290259.5</v>
      </c>
      <c r="IS95" s="619">
        <v>1463250.5</v>
      </c>
      <c r="IT95" s="619">
        <v>7846848.25</v>
      </c>
      <c r="IU95" s="619">
        <v>1207476</v>
      </c>
      <c r="IV95" s="619">
        <v>3437629.2</v>
      </c>
      <c r="IW95" s="619">
        <v>2245</v>
      </c>
      <c r="IX95" s="619">
        <v>5966120.5</v>
      </c>
      <c r="IY95" s="619">
        <v>6022755.0999999996</v>
      </c>
      <c r="IZ95" s="619">
        <v>4947762.25</v>
      </c>
      <c r="JA95" s="619">
        <v>6348472</v>
      </c>
      <c r="JB95" s="619">
        <v>1190047</v>
      </c>
      <c r="JC95" s="619">
        <v>1930953</v>
      </c>
      <c r="JD95" s="619">
        <v>6237495.4000000004</v>
      </c>
      <c r="JE95" s="619">
        <v>14431784.689999999</v>
      </c>
      <c r="JF95" s="619">
        <v>4954294.41</v>
      </c>
      <c r="JG95" s="619">
        <v>14826</v>
      </c>
      <c r="JH95" s="619">
        <v>1538673.46</v>
      </c>
      <c r="JI95" s="619">
        <v>1394</v>
      </c>
      <c r="JJ95" s="619">
        <v>430884.75</v>
      </c>
      <c r="JK95" s="619">
        <v>526291</v>
      </c>
      <c r="JL95" s="619">
        <v>317043.90000000002</v>
      </c>
      <c r="JM95" s="619">
        <v>130963.66</v>
      </c>
      <c r="JN95" s="619">
        <v>88948.34</v>
      </c>
      <c r="JO95" s="619">
        <v>372684.41</v>
      </c>
      <c r="JP95" s="619">
        <v>1074710.74</v>
      </c>
      <c r="JQ95" s="619">
        <v>924816.65</v>
      </c>
      <c r="JR95" s="619">
        <v>827611.34</v>
      </c>
      <c r="JS95" s="619">
        <v>23854.75</v>
      </c>
      <c r="JY95" s="619">
        <v>913000</v>
      </c>
      <c r="JZ95" s="619">
        <v>3632717.5</v>
      </c>
      <c r="KE95" s="619">
        <v>576718.15</v>
      </c>
      <c r="KF95" s="619">
        <v>420529</v>
      </c>
      <c r="KG95" s="619">
        <v>205656</v>
      </c>
      <c r="KH95" s="619">
        <v>2065788</v>
      </c>
      <c r="KI95" s="619">
        <v>1138339.5</v>
      </c>
      <c r="KJ95" s="619">
        <v>242937</v>
      </c>
      <c r="KK95" s="619">
        <v>2704202</v>
      </c>
      <c r="KL95" s="619">
        <v>2418253.5</v>
      </c>
      <c r="KM95" s="619">
        <v>7029884.7999999998</v>
      </c>
      <c r="KN95" s="619">
        <v>0</v>
      </c>
      <c r="KO95" s="619">
        <v>1486683.79</v>
      </c>
      <c r="KP95" s="619">
        <v>4185</v>
      </c>
      <c r="KQ95" s="619">
        <v>223258</v>
      </c>
      <c r="KR95" s="619">
        <v>778112</v>
      </c>
      <c r="KS95" s="619">
        <v>415489.78</v>
      </c>
      <c r="KT95" s="619">
        <v>1741359.9</v>
      </c>
      <c r="KU95" s="619">
        <v>3035069.38</v>
      </c>
      <c r="KV95" s="619">
        <v>3635171.88</v>
      </c>
      <c r="KW95" s="619">
        <v>269862.26</v>
      </c>
      <c r="KX95" s="619">
        <v>2592925.25</v>
      </c>
      <c r="KY95" s="619">
        <v>46250</v>
      </c>
      <c r="KZ95" s="619">
        <v>977402.42</v>
      </c>
      <c r="LB95" s="619">
        <v>141305</v>
      </c>
      <c r="LC95" s="619">
        <v>311100</v>
      </c>
      <c r="LD95" s="619">
        <v>0</v>
      </c>
      <c r="LE95" s="619">
        <v>1069883.3400000001</v>
      </c>
      <c r="LF95" s="619">
        <v>584683.32999999996</v>
      </c>
      <c r="LG95" s="619">
        <v>0</v>
      </c>
      <c r="LH95" s="619">
        <v>0</v>
      </c>
      <c r="LI95" s="619">
        <v>1917710.09</v>
      </c>
      <c r="LJ95" s="619">
        <v>7443385.8499999996</v>
      </c>
      <c r="LK95" s="619">
        <v>1984312.1099999999</v>
      </c>
      <c r="LL95" s="619">
        <v>12071216.470000001</v>
      </c>
      <c r="LM95" s="619">
        <v>7775338.6600000001</v>
      </c>
      <c r="LN95" s="619">
        <v>10986803.210000001</v>
      </c>
      <c r="LO95" s="619">
        <v>7663991.3399999999</v>
      </c>
      <c r="LP95" s="619">
        <v>8990353.0500000007</v>
      </c>
      <c r="LQ95" s="619">
        <v>-587128.89</v>
      </c>
      <c r="LR95" s="619">
        <v>6448126.0499999998</v>
      </c>
      <c r="LS95" s="619">
        <v>0</v>
      </c>
      <c r="LW95" s="619">
        <v>84624.34</v>
      </c>
      <c r="LX95" s="619">
        <v>1573045.75</v>
      </c>
      <c r="LY95" s="619">
        <v>178238.25</v>
      </c>
      <c r="LZ95" s="619">
        <v>1528194</v>
      </c>
      <c r="MA95" s="619">
        <v>6913589</v>
      </c>
      <c r="MB95" s="619">
        <v>5927057</v>
      </c>
      <c r="MC95" s="619">
        <v>11085409.25</v>
      </c>
      <c r="MD95" s="619">
        <v>8067096</v>
      </c>
      <c r="ME95" s="619">
        <v>7674282</v>
      </c>
      <c r="MF95" s="619">
        <v>5445599.5</v>
      </c>
      <c r="MG95" s="619">
        <v>14459063.939999999</v>
      </c>
      <c r="MH95" s="619">
        <v>4749739</v>
      </c>
      <c r="MI95" s="619">
        <v>0</v>
      </c>
      <c r="MJ95" s="619">
        <v>2567709</v>
      </c>
      <c r="MK95" s="619">
        <v>1749478</v>
      </c>
      <c r="ML95" s="619">
        <v>1093446</v>
      </c>
      <c r="MM95" s="619">
        <v>1235073</v>
      </c>
      <c r="MN95" s="619">
        <v>2184812.2000000002</v>
      </c>
      <c r="MO95" s="619">
        <v>2431461</v>
      </c>
      <c r="MP95" s="619">
        <v>1085060</v>
      </c>
      <c r="MQ95" s="619">
        <v>1695797</v>
      </c>
      <c r="MR95" s="619">
        <v>1624614</v>
      </c>
      <c r="MS95" s="619">
        <v>2323397.7999999998</v>
      </c>
      <c r="MT95" s="619">
        <v>1050786</v>
      </c>
      <c r="MU95" s="619">
        <v>413214.25</v>
      </c>
      <c r="MV95" s="619">
        <v>3366578.75</v>
      </c>
      <c r="MW95" s="619">
        <v>2828481.25</v>
      </c>
      <c r="MX95" s="619">
        <v>1776541.75</v>
      </c>
      <c r="MY95" s="619">
        <v>4639063.75</v>
      </c>
      <c r="MZ95" s="619">
        <v>1200416.25</v>
      </c>
      <c r="NA95" s="619">
        <v>7267083.5999999996</v>
      </c>
      <c r="NB95" s="619">
        <v>3623824.5</v>
      </c>
      <c r="NC95" s="619">
        <v>2934838.05</v>
      </c>
      <c r="ND95" s="619">
        <v>1543135.25</v>
      </c>
      <c r="NE95" s="619">
        <v>928694.5</v>
      </c>
      <c r="NF95" s="619">
        <v>490224.75</v>
      </c>
      <c r="NG95" s="619">
        <v>3670467.2</v>
      </c>
      <c r="NH95" s="619">
        <v>721863.25</v>
      </c>
      <c r="NI95" s="619">
        <v>2543951.6800000002</v>
      </c>
      <c r="NJ95" s="619">
        <v>6166555.75</v>
      </c>
      <c r="NK95" s="619">
        <v>1388428</v>
      </c>
      <c r="NL95" s="619">
        <v>1467662.5</v>
      </c>
      <c r="NM95" s="619">
        <v>3237632.25</v>
      </c>
      <c r="NN95" s="619">
        <v>35628</v>
      </c>
      <c r="NO95" s="619">
        <v>1208013.54</v>
      </c>
      <c r="NP95" s="619">
        <v>0</v>
      </c>
      <c r="NQ95" s="619">
        <v>649569.85</v>
      </c>
      <c r="NR95" s="619">
        <v>315132</v>
      </c>
      <c r="NS95" s="619">
        <v>27182</v>
      </c>
      <c r="NT95" s="619">
        <v>582254.5</v>
      </c>
      <c r="NU95" s="619">
        <v>1364840.88</v>
      </c>
      <c r="NV95" s="619">
        <v>112722.5</v>
      </c>
      <c r="NW95" s="619">
        <v>64148</v>
      </c>
      <c r="NX95" s="619">
        <v>389</v>
      </c>
      <c r="NY95" s="619">
        <v>680796.25</v>
      </c>
      <c r="NZ95" s="619">
        <v>60734.25</v>
      </c>
      <c r="OA95" s="619">
        <v>1710002.69</v>
      </c>
      <c r="OB95" s="619">
        <v>5924876</v>
      </c>
      <c r="OC95" s="619">
        <v>7569770.6500000004</v>
      </c>
      <c r="OD95" s="619">
        <v>2500045</v>
      </c>
      <c r="OE95" s="619">
        <v>4627237.45</v>
      </c>
      <c r="OF95" s="619">
        <v>34708.75</v>
      </c>
      <c r="OH95" s="619">
        <v>1497812.11</v>
      </c>
      <c r="OI95" s="619">
        <v>1769043.74</v>
      </c>
      <c r="OJ95" s="619">
        <v>6337722.0300000003</v>
      </c>
      <c r="OK95" s="619">
        <v>3578835.66</v>
      </c>
      <c r="OL95" s="619">
        <v>6307001.4299999997</v>
      </c>
      <c r="OM95" s="619">
        <v>11001791</v>
      </c>
      <c r="ON95" s="619">
        <v>2045786.68</v>
      </c>
      <c r="OO95" s="619">
        <v>65881.75</v>
      </c>
      <c r="OP95" s="619">
        <v>2070585.53</v>
      </c>
      <c r="OQ95" s="619">
        <v>2800181.95</v>
      </c>
      <c r="OR95" s="619">
        <v>590394</v>
      </c>
      <c r="OS95" s="619">
        <v>4670421.88</v>
      </c>
      <c r="OT95" s="619">
        <v>10737143</v>
      </c>
      <c r="OU95" s="619">
        <v>116279</v>
      </c>
      <c r="OV95" s="619">
        <v>165582.75</v>
      </c>
      <c r="OW95" s="619">
        <v>496342</v>
      </c>
      <c r="OX95" s="619">
        <v>474455</v>
      </c>
      <c r="OY95" s="619">
        <v>749078.4</v>
      </c>
      <c r="OZ95" s="619">
        <v>457754</v>
      </c>
      <c r="PA95" s="619">
        <v>700</v>
      </c>
      <c r="PB95" s="619">
        <v>0</v>
      </c>
      <c r="PC95" s="619">
        <v>1132272</v>
      </c>
      <c r="PE95" s="619">
        <v>74839</v>
      </c>
      <c r="PF95" s="619">
        <v>1584</v>
      </c>
      <c r="PG95" s="619">
        <v>0</v>
      </c>
      <c r="PH95" s="619">
        <v>30894</v>
      </c>
      <c r="PJ95" s="619">
        <v>423184.48</v>
      </c>
      <c r="PK95" s="619">
        <v>154025.44</v>
      </c>
      <c r="PL95" s="619">
        <v>1511424.93</v>
      </c>
      <c r="PM95" s="619">
        <v>0</v>
      </c>
      <c r="PN95" s="619">
        <v>1018</v>
      </c>
      <c r="PO95" s="619">
        <v>1537059.68</v>
      </c>
      <c r="PP95" s="619">
        <v>17700</v>
      </c>
      <c r="PQ95" s="619">
        <v>783014</v>
      </c>
      <c r="PR95" s="619">
        <v>-76949.279999999999</v>
      </c>
      <c r="PS95" s="619">
        <v>0</v>
      </c>
      <c r="PU95" s="619">
        <v>0</v>
      </c>
      <c r="PW95" s="619">
        <v>126777</v>
      </c>
      <c r="PY95" s="619">
        <v>0</v>
      </c>
      <c r="QB95" s="619">
        <v>313747</v>
      </c>
      <c r="QC95" s="619">
        <v>5000</v>
      </c>
      <c r="QD95" s="619">
        <v>0</v>
      </c>
      <c r="QF95" s="619">
        <v>0</v>
      </c>
      <c r="QG95" s="619">
        <v>0</v>
      </c>
      <c r="QI95" s="619">
        <v>0</v>
      </c>
      <c r="QK95" s="619">
        <v>71450</v>
      </c>
      <c r="QN95" s="619">
        <v>6400</v>
      </c>
      <c r="QP95" s="619">
        <v>685339</v>
      </c>
      <c r="QU95" s="619">
        <v>1327346.48</v>
      </c>
      <c r="QV95" s="619">
        <v>543401.88</v>
      </c>
      <c r="QW95" s="619">
        <v>105890</v>
      </c>
      <c r="QX95" s="619">
        <v>10524295.939999999</v>
      </c>
      <c r="QY95" s="619">
        <v>0</v>
      </c>
      <c r="QZ95" s="619">
        <v>1874285</v>
      </c>
      <c r="RA95" s="619">
        <v>1544674.6</v>
      </c>
      <c r="RB95" s="619">
        <v>2756365.75</v>
      </c>
      <c r="RC95" s="619">
        <v>2089838.46</v>
      </c>
      <c r="RE95" s="619">
        <v>5437333.5</v>
      </c>
      <c r="RF95" s="619">
        <v>0</v>
      </c>
      <c r="RG95" s="619">
        <v>0</v>
      </c>
      <c r="RH95" s="619">
        <v>1325352.1399999999</v>
      </c>
      <c r="RJ95" s="619">
        <v>641708</v>
      </c>
      <c r="RK95" s="619">
        <v>2196940</v>
      </c>
      <c r="RL95" s="619">
        <v>403230</v>
      </c>
      <c r="RM95" s="619">
        <v>164024</v>
      </c>
      <c r="RN95" s="619">
        <v>1868668</v>
      </c>
      <c r="RO95" s="619">
        <v>0</v>
      </c>
      <c r="RP95" s="619">
        <v>0</v>
      </c>
      <c r="RQ95" s="619">
        <v>211050</v>
      </c>
      <c r="RR95" s="619">
        <v>274806</v>
      </c>
      <c r="RS95" s="619">
        <v>3509733</v>
      </c>
      <c r="RT95" s="619">
        <v>17350</v>
      </c>
      <c r="RU95" s="619">
        <v>1007310</v>
      </c>
      <c r="RV95" s="619">
        <v>1506931</v>
      </c>
      <c r="RW95" s="619">
        <v>3282870</v>
      </c>
      <c r="RX95" s="619">
        <v>18195</v>
      </c>
      <c r="RY95" s="619">
        <v>0</v>
      </c>
      <c r="RZ95" s="619">
        <v>0</v>
      </c>
      <c r="SA95" s="619">
        <v>0</v>
      </c>
      <c r="SB95" s="619">
        <v>1276498</v>
      </c>
      <c r="SC95" s="619">
        <v>255570</v>
      </c>
      <c r="SD95" s="619">
        <v>0</v>
      </c>
      <c r="SE95" s="619">
        <v>951156.35</v>
      </c>
      <c r="SF95" s="619">
        <v>1186030</v>
      </c>
      <c r="SG95" s="619">
        <v>369224</v>
      </c>
      <c r="SH95" s="619">
        <v>1956157.4</v>
      </c>
      <c r="SI95" s="619">
        <v>1060466</v>
      </c>
      <c r="SJ95" s="619">
        <v>2105297</v>
      </c>
      <c r="SK95" s="619">
        <v>473846</v>
      </c>
      <c r="SM95" s="619">
        <v>1994291.5</v>
      </c>
      <c r="SN95" s="619">
        <v>240718</v>
      </c>
      <c r="SO95" s="619">
        <v>1168192.47</v>
      </c>
      <c r="SP95" s="619">
        <v>394111.5</v>
      </c>
      <c r="SQ95" s="619">
        <v>444495</v>
      </c>
      <c r="SR95" s="619">
        <v>488683.4</v>
      </c>
      <c r="SS95" s="619">
        <v>1038489.46</v>
      </c>
      <c r="ST95" s="619">
        <v>179984.75</v>
      </c>
      <c r="SU95" s="619">
        <v>323303.8</v>
      </c>
      <c r="SV95" s="619">
        <v>668542</v>
      </c>
      <c r="SW95" s="619">
        <v>328647.5</v>
      </c>
      <c r="SX95" s="619">
        <v>739800</v>
      </c>
      <c r="SY95" s="619">
        <v>1743000</v>
      </c>
      <c r="SZ95" s="619">
        <v>1079751.19</v>
      </c>
      <c r="TA95" s="619">
        <v>64000</v>
      </c>
      <c r="TB95" s="619">
        <v>767368.6</v>
      </c>
      <c r="TD95" s="619">
        <v>0</v>
      </c>
      <c r="TE95" s="619">
        <v>0</v>
      </c>
      <c r="TF95" s="619">
        <v>623850.56000000006</v>
      </c>
      <c r="TG95" s="619">
        <v>823400</v>
      </c>
      <c r="TH95" s="619">
        <v>1738942.57</v>
      </c>
      <c r="TI95" s="619">
        <v>0</v>
      </c>
      <c r="TJ95" s="619">
        <v>667000</v>
      </c>
      <c r="TS95" s="619">
        <v>50832</v>
      </c>
      <c r="TV95" s="619">
        <v>7261.68</v>
      </c>
      <c r="TW95" s="619">
        <v>32734</v>
      </c>
      <c r="TX95" s="619">
        <v>7465</v>
      </c>
      <c r="UA95" s="619">
        <v>698593.25</v>
      </c>
      <c r="UC95" s="619">
        <v>459852.88</v>
      </c>
      <c r="UD95" s="619">
        <v>1939320.25</v>
      </c>
      <c r="UE95" s="619">
        <v>0</v>
      </c>
      <c r="UF95" s="619">
        <v>211653</v>
      </c>
      <c r="UG95" s="619">
        <v>233879</v>
      </c>
      <c r="UH95" s="619">
        <v>873388.5</v>
      </c>
      <c r="UI95" s="619">
        <v>0</v>
      </c>
      <c r="UJ95" s="619">
        <v>2498866.0499999998</v>
      </c>
      <c r="UM95" s="619">
        <v>397023.24</v>
      </c>
      <c r="UN95" s="619">
        <v>0</v>
      </c>
      <c r="UO95" s="619">
        <v>496650</v>
      </c>
      <c r="UP95" s="619">
        <v>509225.36</v>
      </c>
      <c r="UQ95" s="619">
        <v>814090.84</v>
      </c>
      <c r="US95" s="619">
        <v>1916498.86</v>
      </c>
      <c r="UT95" s="619">
        <v>1941668</v>
      </c>
      <c r="UU95" s="619">
        <v>2376530</v>
      </c>
      <c r="UV95" s="619">
        <v>5290</v>
      </c>
      <c r="UW95" s="619">
        <v>819170</v>
      </c>
      <c r="UX95" s="619">
        <v>2719464</v>
      </c>
      <c r="UY95" s="619">
        <v>223230</v>
      </c>
      <c r="UZ95" s="619">
        <v>338260.5</v>
      </c>
      <c r="VA95" s="619">
        <v>2717619.45</v>
      </c>
      <c r="VB95" s="619">
        <v>2421784.2200000002</v>
      </c>
      <c r="VC95" s="619">
        <v>1758347.53</v>
      </c>
      <c r="VD95" s="619">
        <v>787649.82</v>
      </c>
      <c r="VE95" s="619">
        <v>2792330</v>
      </c>
      <c r="VF95" s="619">
        <v>2684776.65</v>
      </c>
      <c r="VG95" s="619">
        <v>1222947</v>
      </c>
      <c r="VH95" s="619">
        <v>1254138.2</v>
      </c>
      <c r="VI95" s="619">
        <v>913910.98</v>
      </c>
      <c r="VJ95" s="619">
        <v>2196940</v>
      </c>
      <c r="VK95" s="619">
        <v>1838816.49</v>
      </c>
      <c r="VL95" s="619">
        <v>574788.13</v>
      </c>
      <c r="VM95" s="619">
        <v>693349.38</v>
      </c>
      <c r="VN95" s="619">
        <v>1463627.8</v>
      </c>
      <c r="VO95" s="619">
        <v>1283114.6000000001</v>
      </c>
      <c r="VP95" s="619">
        <v>367056.25</v>
      </c>
      <c r="VQ95" s="619">
        <v>11686807.5</v>
      </c>
      <c r="VR95" s="619">
        <v>1728644.24</v>
      </c>
      <c r="VS95" s="619">
        <v>731726.66</v>
      </c>
      <c r="VT95" s="619">
        <v>523507.01</v>
      </c>
      <c r="VU95" s="619">
        <v>0</v>
      </c>
      <c r="VV95" s="619">
        <v>1005876.25</v>
      </c>
      <c r="VW95" s="619">
        <v>106868.5</v>
      </c>
      <c r="VX95" s="619">
        <v>231550.43</v>
      </c>
      <c r="VY95" s="619">
        <v>1338294.27</v>
      </c>
      <c r="VZ95" s="619">
        <v>47740</v>
      </c>
      <c r="WA95" s="619">
        <v>0</v>
      </c>
      <c r="WB95" s="619">
        <v>1867402.26</v>
      </c>
      <c r="WD95" s="619">
        <v>1033951.1</v>
      </c>
      <c r="WE95" s="619">
        <v>1056503</v>
      </c>
      <c r="WF95" s="619">
        <v>965724.1</v>
      </c>
      <c r="WG95" s="619">
        <v>0</v>
      </c>
      <c r="WH95" s="619">
        <v>1185182.7</v>
      </c>
      <c r="WI95" s="619">
        <v>1177919.3</v>
      </c>
      <c r="WJ95" s="619">
        <v>751357</v>
      </c>
      <c r="WK95" s="619">
        <v>1155897.8</v>
      </c>
      <c r="WL95" s="619">
        <v>11947522.300000001</v>
      </c>
      <c r="WM95" s="619">
        <v>834806.1</v>
      </c>
      <c r="WN95" s="619">
        <v>400</v>
      </c>
      <c r="WO95" s="619">
        <v>353078</v>
      </c>
      <c r="WP95" s="619">
        <v>8799897.5</v>
      </c>
      <c r="WQ95" s="619">
        <v>1040212.4</v>
      </c>
      <c r="WR95" s="619">
        <v>377821.6</v>
      </c>
      <c r="WS95" s="619">
        <v>550189.5</v>
      </c>
      <c r="WT95" s="619">
        <v>1697830.41</v>
      </c>
      <c r="WU95" s="619">
        <v>115152</v>
      </c>
      <c r="WV95" s="619">
        <v>1126624.3</v>
      </c>
      <c r="WW95" s="619">
        <v>455415</v>
      </c>
      <c r="WX95" s="619">
        <v>6622555.4000000004</v>
      </c>
      <c r="WY95" s="619">
        <v>1429906.7</v>
      </c>
      <c r="WZ95" s="619">
        <v>3860</v>
      </c>
      <c r="XA95" s="619">
        <v>695299.4</v>
      </c>
      <c r="XD95" s="619">
        <v>455712</v>
      </c>
      <c r="XE95" s="619">
        <v>0</v>
      </c>
      <c r="XF95" s="619">
        <v>2297475.2000000002</v>
      </c>
      <c r="XG95" s="619">
        <v>0</v>
      </c>
      <c r="XI95" s="619">
        <v>1121849.2</v>
      </c>
      <c r="XJ95" s="619">
        <v>2346600.0099999998</v>
      </c>
      <c r="XK95" s="619">
        <v>1174498.1299999999</v>
      </c>
      <c r="XL95" s="619">
        <v>15382659.949999999</v>
      </c>
      <c r="XM95" s="619">
        <v>3013631.25</v>
      </c>
      <c r="XN95" s="619">
        <v>6358280.1100000003</v>
      </c>
      <c r="XO95" s="619">
        <v>1455829.35</v>
      </c>
      <c r="XP95" s="619">
        <v>5432257.5599999996</v>
      </c>
      <c r="XQ95" s="619">
        <v>10978625.630000001</v>
      </c>
      <c r="XR95" s="619">
        <v>771186</v>
      </c>
      <c r="XS95" s="619">
        <v>3500000</v>
      </c>
      <c r="XT95" s="619">
        <v>1472620.63</v>
      </c>
      <c r="XU95" s="619">
        <v>1825964.49</v>
      </c>
      <c r="XV95" s="619">
        <v>2185671</v>
      </c>
      <c r="XW95" s="619">
        <v>847422.88</v>
      </c>
      <c r="XX95" s="619">
        <v>2975000</v>
      </c>
      <c r="XY95" s="619">
        <v>682928.38</v>
      </c>
      <c r="XZ95" s="619">
        <v>1310059.75</v>
      </c>
      <c r="YA95" s="619">
        <v>4561219.5999999996</v>
      </c>
      <c r="YB95" s="619">
        <v>650000</v>
      </c>
      <c r="YC95" s="619">
        <v>839447.84</v>
      </c>
      <c r="YD95" s="619">
        <v>4502336.07</v>
      </c>
      <c r="YE95" s="619">
        <v>408579</v>
      </c>
      <c r="YF95" s="619">
        <v>506866.61</v>
      </c>
      <c r="YG95" s="619">
        <v>338200.5</v>
      </c>
      <c r="YH95" s="619">
        <v>605373</v>
      </c>
      <c r="YI95" s="619">
        <v>825924.08</v>
      </c>
      <c r="YJ95" s="619">
        <v>481026.91</v>
      </c>
      <c r="YK95" s="619">
        <v>3447375.56</v>
      </c>
      <c r="YL95" s="619">
        <v>0</v>
      </c>
      <c r="YM95" s="619">
        <v>1005986.2</v>
      </c>
      <c r="YN95" s="619">
        <v>413380.04</v>
      </c>
      <c r="YO95" s="619">
        <v>980534.3</v>
      </c>
      <c r="YP95" s="619">
        <v>1195069.1000000001</v>
      </c>
      <c r="YQ95" s="619">
        <v>1618354.05</v>
      </c>
      <c r="YR95" s="619">
        <v>583175.35</v>
      </c>
      <c r="YS95" s="619">
        <v>376534</v>
      </c>
      <c r="YT95" s="619">
        <v>725238.75</v>
      </c>
      <c r="YU95" s="619">
        <v>604285.75</v>
      </c>
      <c r="YV95" s="619">
        <v>251285.5</v>
      </c>
      <c r="YW95" s="619">
        <v>29120</v>
      </c>
      <c r="YX95" s="619">
        <v>365200</v>
      </c>
      <c r="YY95" s="619">
        <v>619590</v>
      </c>
      <c r="YZ95" s="619">
        <v>613400</v>
      </c>
      <c r="ZA95" s="619">
        <v>749290</v>
      </c>
      <c r="ZB95" s="619">
        <v>1146640</v>
      </c>
      <c r="ZC95" s="619">
        <v>284770</v>
      </c>
      <c r="ZD95" s="619">
        <v>208240</v>
      </c>
      <c r="ZN95" s="619">
        <v>0</v>
      </c>
      <c r="ZO95" s="619">
        <v>266666.67</v>
      </c>
      <c r="ZR95" s="619">
        <v>0</v>
      </c>
      <c r="ZS95" s="619">
        <v>0</v>
      </c>
      <c r="ZT95" s="619">
        <v>0</v>
      </c>
      <c r="ZU95" s="619">
        <v>0</v>
      </c>
      <c r="ZV95" s="619">
        <v>0</v>
      </c>
      <c r="ZW95" s="619">
        <v>0</v>
      </c>
      <c r="ZY95" s="619">
        <v>59038.5</v>
      </c>
      <c r="AAA95" s="619">
        <v>0</v>
      </c>
      <c r="AAC95" s="619">
        <v>0</v>
      </c>
      <c r="AAD95" s="619">
        <v>0</v>
      </c>
      <c r="AAE95" s="619">
        <v>0</v>
      </c>
      <c r="AAF95" s="619">
        <v>0</v>
      </c>
      <c r="AAG95" s="619">
        <v>0</v>
      </c>
      <c r="AAI95" s="619">
        <v>0</v>
      </c>
      <c r="AAK95" s="619">
        <v>0</v>
      </c>
      <c r="AAL95" s="619">
        <v>0</v>
      </c>
      <c r="AAM95" s="619">
        <v>0</v>
      </c>
      <c r="AAO95" s="619">
        <v>0</v>
      </c>
      <c r="AAP95" s="619">
        <v>0</v>
      </c>
      <c r="AAS95" s="619">
        <v>403680</v>
      </c>
      <c r="AAY95" s="619">
        <v>580550</v>
      </c>
      <c r="AAZ95" s="619">
        <v>235980</v>
      </c>
      <c r="ABF95" s="619">
        <v>925110.75</v>
      </c>
      <c r="ABI95" s="619">
        <v>0</v>
      </c>
      <c r="ABJ95" s="619">
        <v>1224850</v>
      </c>
      <c r="ABK95" s="619">
        <v>1529710</v>
      </c>
      <c r="ABN95" s="619">
        <v>38420</v>
      </c>
      <c r="ABP95" s="619">
        <v>561175</v>
      </c>
      <c r="ABQ95" s="619">
        <v>0</v>
      </c>
      <c r="ABR95" s="619">
        <v>0</v>
      </c>
      <c r="ABS95" s="619">
        <v>0</v>
      </c>
      <c r="ABT95" s="619">
        <v>0</v>
      </c>
      <c r="ABU95" s="619">
        <v>18920</v>
      </c>
      <c r="ABV95" s="619">
        <v>0</v>
      </c>
      <c r="ABW95" s="619">
        <v>1030470</v>
      </c>
      <c r="ABX95" s="619">
        <v>17380</v>
      </c>
      <c r="ACB95" s="619">
        <v>15000</v>
      </c>
      <c r="ACC95" s="619">
        <v>35100</v>
      </c>
      <c r="ACD95" s="619">
        <v>0</v>
      </c>
      <c r="ACE95" s="619">
        <v>2055477.75</v>
      </c>
      <c r="ACF95" s="619">
        <v>-29600</v>
      </c>
      <c r="ACG95" s="619">
        <v>1900</v>
      </c>
      <c r="ACH95" s="619">
        <v>127100</v>
      </c>
      <c r="ACJ95" s="619">
        <v>1009400</v>
      </c>
      <c r="ACS95" s="619">
        <v>1847748.17</v>
      </c>
      <c r="ADF95" s="619">
        <v>181326</v>
      </c>
      <c r="ADY95" s="619">
        <v>0</v>
      </c>
      <c r="AEA95" s="619">
        <v>58108.33</v>
      </c>
      <c r="AEC95" s="619">
        <v>286381.84999999998</v>
      </c>
      <c r="AED95" s="619">
        <v>306152.28000000003</v>
      </c>
      <c r="AEF95" s="619">
        <v>1528.63</v>
      </c>
      <c r="AEG95" s="619">
        <v>32500</v>
      </c>
      <c r="AEI95" s="619">
        <v>180906.7</v>
      </c>
      <c r="AEJ95" s="619">
        <v>257409.75</v>
      </c>
      <c r="AEK95" s="619">
        <v>788752.84</v>
      </c>
      <c r="AEL95" s="619">
        <v>0</v>
      </c>
      <c r="AEM95" s="619">
        <v>83518.179999999993</v>
      </c>
      <c r="AEN95" s="619">
        <v>0</v>
      </c>
      <c r="AEO95" s="619">
        <v>40559.4</v>
      </c>
      <c r="AEQ95" s="619">
        <v>125819.31</v>
      </c>
      <c r="AER95" s="619">
        <v>0</v>
      </c>
      <c r="AET95" s="619">
        <v>123942.53</v>
      </c>
      <c r="AEU95" s="619">
        <v>153505</v>
      </c>
      <c r="AEV95" s="619">
        <v>979390</v>
      </c>
      <c r="AEW95" s="619">
        <v>2919950</v>
      </c>
      <c r="AEX95" s="619">
        <v>2874670</v>
      </c>
      <c r="AEY95" s="619">
        <v>689805.9</v>
      </c>
      <c r="AEZ95" s="619">
        <v>3232110</v>
      </c>
      <c r="AFA95" s="619">
        <v>2711428</v>
      </c>
      <c r="AFB95" s="619">
        <v>1851827.25</v>
      </c>
      <c r="AFC95" s="619">
        <v>909500</v>
      </c>
      <c r="AFD95" s="619">
        <v>737180</v>
      </c>
      <c r="AFE95" s="619">
        <v>283473</v>
      </c>
      <c r="AFF95" s="619">
        <v>199713.69</v>
      </c>
      <c r="AFG95" s="619">
        <v>1439787.06</v>
      </c>
      <c r="AFH95" s="619">
        <v>315706.3</v>
      </c>
      <c r="AFI95" s="619">
        <v>1542248.12</v>
      </c>
      <c r="AFJ95" s="619">
        <v>147028.09</v>
      </c>
      <c r="AFK95" s="619">
        <v>59612</v>
      </c>
      <c r="AFL95" s="619">
        <v>1562879.94</v>
      </c>
      <c r="AFM95" s="619">
        <v>757979.35</v>
      </c>
      <c r="AFN95" s="619">
        <v>2151296.83</v>
      </c>
      <c r="AFO95" s="619">
        <v>428179.01</v>
      </c>
      <c r="AFP95" s="619">
        <v>4987</v>
      </c>
      <c r="AFQ95" s="619">
        <v>871967.56</v>
      </c>
      <c r="AFR95" s="619">
        <v>146918.25</v>
      </c>
      <c r="AFS95" s="619">
        <v>10876235.75</v>
      </c>
      <c r="AFT95" s="619">
        <v>1071215.75</v>
      </c>
      <c r="AFU95" s="619">
        <v>1948273.75</v>
      </c>
      <c r="AFV95" s="619">
        <v>441174.75</v>
      </c>
      <c r="AFW95" s="619">
        <v>446998.3</v>
      </c>
      <c r="AFX95" s="619">
        <v>301140.3</v>
      </c>
      <c r="AFY95" s="619">
        <v>1128790.1299999999</v>
      </c>
      <c r="AFZ95" s="619">
        <v>1465538.2</v>
      </c>
      <c r="AGA95" s="619">
        <v>163153.25</v>
      </c>
      <c r="AGB95" s="619">
        <v>4979436.3</v>
      </c>
      <c r="AGC95" s="619">
        <v>263645.5</v>
      </c>
      <c r="AGD95" s="619">
        <v>4700</v>
      </c>
      <c r="AGE95" s="619">
        <v>664300</v>
      </c>
      <c r="AGF95" s="619">
        <v>1019303</v>
      </c>
      <c r="AGG95" s="619">
        <v>992700</v>
      </c>
      <c r="AGH95" s="619">
        <v>1978750</v>
      </c>
      <c r="AGI95" s="619">
        <v>543100</v>
      </c>
      <c r="AGJ95" s="619">
        <v>141000</v>
      </c>
      <c r="AGK95" s="619">
        <v>20950</v>
      </c>
      <c r="AGL95" s="619">
        <v>500400</v>
      </c>
      <c r="AGM95" s="619">
        <v>123500</v>
      </c>
      <c r="AGN95" s="619">
        <v>805900</v>
      </c>
      <c r="AGO95" s="619">
        <v>0</v>
      </c>
      <c r="AGP95" s="619">
        <v>2563</v>
      </c>
      <c r="AGQ95" s="619">
        <v>799218</v>
      </c>
      <c r="AGR95" s="619">
        <v>188848</v>
      </c>
      <c r="AGS95" s="619">
        <v>10145</v>
      </c>
      <c r="AGT95" s="619">
        <v>1598337</v>
      </c>
      <c r="AGU95" s="619">
        <v>10785</v>
      </c>
      <c r="AGV95" s="619">
        <v>129688</v>
      </c>
      <c r="AGW95" s="619">
        <v>589316.34</v>
      </c>
      <c r="AGX95" s="619">
        <v>1210390.8400000001</v>
      </c>
      <c r="AGY95" s="619">
        <v>117830.5</v>
      </c>
      <c r="AGZ95" s="619">
        <v>109531.62</v>
      </c>
      <c r="AHA95" s="619">
        <v>2795</v>
      </c>
      <c r="AHB95" s="619">
        <v>52456</v>
      </c>
      <c r="AHC95" s="619">
        <v>588831.15</v>
      </c>
      <c r="AHD95" s="619">
        <v>186340.5</v>
      </c>
      <c r="AHE95" s="619">
        <v>25336</v>
      </c>
      <c r="AHF95" s="619">
        <v>1150789.55</v>
      </c>
      <c r="AHG95" s="619">
        <v>1658796.25</v>
      </c>
      <c r="AHH95" s="619">
        <v>14524</v>
      </c>
      <c r="AHI95" s="619">
        <v>812747.02</v>
      </c>
      <c r="AHJ95" s="619">
        <v>325026.25</v>
      </c>
      <c r="AHK95" s="619">
        <v>321349.75</v>
      </c>
      <c r="AHL95" s="619">
        <v>28868.5</v>
      </c>
      <c r="AHM95" s="619">
        <v>959876.9</v>
      </c>
      <c r="AHN95" s="619">
        <v>153703.79999999999</v>
      </c>
      <c r="AHO95" s="619">
        <v>1165108</v>
      </c>
      <c r="AHP95" s="619">
        <v>1605903</v>
      </c>
      <c r="AHQ95" s="619">
        <v>1034427.2</v>
      </c>
      <c r="AHR95" s="613">
        <v>5522701.4500000002</v>
      </c>
      <c r="AHS95" s="613">
        <v>694781.2</v>
      </c>
      <c r="AHT95" s="613">
        <v>1671294.15</v>
      </c>
      <c r="AHU95" s="619">
        <f t="shared" si="958"/>
        <v>1246032582.4999993</v>
      </c>
      <c r="AHW95" s="627" t="s">
        <v>6273</v>
      </c>
      <c r="AHX95" s="627" t="s">
        <v>6124</v>
      </c>
      <c r="AHY95" s="627" t="s">
        <v>6125</v>
      </c>
    </row>
    <row r="96" spans="1:909" x14ac:dyDescent="0.8">
      <c r="A96" s="613" t="str">
        <f t="shared" si="957"/>
        <v>ภาระ</v>
      </c>
      <c r="B96" s="618" t="s">
        <v>6126</v>
      </c>
      <c r="C96" s="619" t="s">
        <v>6127</v>
      </c>
      <c r="E96" s="619">
        <v>322350</v>
      </c>
      <c r="J96" s="619">
        <v>0</v>
      </c>
      <c r="AE96" s="619">
        <v>23760</v>
      </c>
      <c r="AF96" s="619">
        <v>50770</v>
      </c>
      <c r="AG96" s="619">
        <v>0</v>
      </c>
      <c r="AK96" s="619">
        <v>0</v>
      </c>
      <c r="AL96" s="619">
        <v>19090.25</v>
      </c>
      <c r="AN96" s="619">
        <v>561306</v>
      </c>
      <c r="AP96" s="619">
        <v>545</v>
      </c>
      <c r="AQ96" s="619">
        <v>250</v>
      </c>
      <c r="AR96" s="619">
        <v>58550</v>
      </c>
      <c r="AU96" s="619">
        <v>76063.25</v>
      </c>
      <c r="AY96" s="619">
        <v>419</v>
      </c>
      <c r="BI96" s="619">
        <v>133717.75</v>
      </c>
      <c r="BJ96" s="619">
        <v>246714.87</v>
      </c>
      <c r="BN96" s="619">
        <v>108527</v>
      </c>
      <c r="BS96" s="619">
        <v>867007.5</v>
      </c>
      <c r="BU96" s="619">
        <v>95329.25</v>
      </c>
      <c r="BV96" s="619">
        <v>44216</v>
      </c>
      <c r="BW96" s="619">
        <v>13477.25</v>
      </c>
      <c r="BX96" s="619">
        <v>10787</v>
      </c>
      <c r="BY96" s="619">
        <v>550</v>
      </c>
      <c r="BZ96" s="619">
        <v>156807.5</v>
      </c>
      <c r="CA96" s="619">
        <v>69103.5</v>
      </c>
      <c r="CB96" s="619">
        <v>450</v>
      </c>
      <c r="CC96" s="619">
        <v>24800</v>
      </c>
      <c r="CD96" s="619">
        <v>3290</v>
      </c>
      <c r="CF96" s="619">
        <v>1105</v>
      </c>
      <c r="CO96" s="619">
        <v>0</v>
      </c>
      <c r="CW96" s="619">
        <v>141200</v>
      </c>
      <c r="CY96" s="619">
        <v>4320</v>
      </c>
      <c r="CZ96" s="619">
        <v>26894</v>
      </c>
      <c r="DA96" s="619">
        <v>3640</v>
      </c>
      <c r="DB96" s="619">
        <v>77584</v>
      </c>
      <c r="DG96" s="619">
        <v>0</v>
      </c>
      <c r="DH96" s="619">
        <v>8174</v>
      </c>
      <c r="DI96" s="619">
        <v>0</v>
      </c>
      <c r="DJ96" s="619">
        <v>9793.5</v>
      </c>
      <c r="DO96" s="619">
        <v>1600</v>
      </c>
      <c r="DP96" s="619">
        <v>9909</v>
      </c>
      <c r="DR96" s="619">
        <v>216339.5</v>
      </c>
      <c r="DT96" s="619">
        <v>18517</v>
      </c>
      <c r="DW96" s="619">
        <v>3000</v>
      </c>
      <c r="DZ96" s="619">
        <v>44504.75</v>
      </c>
      <c r="EA96" s="619">
        <v>14000</v>
      </c>
      <c r="EC96" s="619">
        <v>0</v>
      </c>
      <c r="ED96" s="619">
        <v>631487</v>
      </c>
      <c r="EE96" s="619">
        <v>134010.25</v>
      </c>
      <c r="EI96" s="619">
        <v>5537.5</v>
      </c>
      <c r="EJ96" s="619">
        <v>0</v>
      </c>
      <c r="EK96" s="619">
        <v>548612.94999999995</v>
      </c>
      <c r="EM96" s="619">
        <v>1086936.22</v>
      </c>
      <c r="EO96" s="619">
        <v>51579.5</v>
      </c>
      <c r="EP96" s="619">
        <v>9205</v>
      </c>
      <c r="EQ96" s="619">
        <v>321668.5</v>
      </c>
      <c r="ER96" s="619">
        <v>60200</v>
      </c>
      <c r="EU96" s="619">
        <v>1158600.5</v>
      </c>
      <c r="EW96" s="619">
        <v>41790.5</v>
      </c>
      <c r="FA96" s="619">
        <v>200</v>
      </c>
      <c r="FD96" s="619">
        <v>0</v>
      </c>
      <c r="FS96" s="619">
        <v>929</v>
      </c>
      <c r="FX96" s="619">
        <v>1608874.05</v>
      </c>
      <c r="GA96" s="619">
        <v>23410.75</v>
      </c>
      <c r="GH96" s="619">
        <v>0</v>
      </c>
      <c r="GJ96" s="619">
        <v>0</v>
      </c>
      <c r="GP96" s="619">
        <v>0</v>
      </c>
      <c r="GW96" s="619">
        <v>0</v>
      </c>
      <c r="GX96" s="619">
        <v>0</v>
      </c>
      <c r="HA96" s="619">
        <v>6912.5</v>
      </c>
      <c r="HC96" s="619">
        <v>21695</v>
      </c>
      <c r="HL96" s="619">
        <v>1767953.75</v>
      </c>
      <c r="HM96" s="619">
        <v>100</v>
      </c>
      <c r="HN96" s="619">
        <v>107500</v>
      </c>
      <c r="HS96" s="619">
        <v>191157.75</v>
      </c>
      <c r="HV96" s="619">
        <v>83951.83</v>
      </c>
      <c r="IB96" s="619">
        <v>0</v>
      </c>
      <c r="IG96" s="619">
        <v>0</v>
      </c>
      <c r="IJ96" s="619">
        <v>0</v>
      </c>
      <c r="IK96" s="619">
        <v>0</v>
      </c>
      <c r="IM96" s="619">
        <v>0</v>
      </c>
      <c r="IN96" s="619">
        <v>6441</v>
      </c>
      <c r="IR96" s="619">
        <v>14412</v>
      </c>
      <c r="IS96" s="619">
        <v>27265</v>
      </c>
      <c r="IV96" s="619">
        <v>409152.75</v>
      </c>
      <c r="JE96" s="619">
        <v>5775881.5</v>
      </c>
      <c r="JF96" s="619">
        <v>5324.5</v>
      </c>
      <c r="JH96" s="619">
        <v>150785.45000000001</v>
      </c>
      <c r="JJ96" s="619">
        <v>1944</v>
      </c>
      <c r="JL96" s="619">
        <v>103434</v>
      </c>
      <c r="JM96" s="619">
        <v>27769.599999999999</v>
      </c>
      <c r="JN96" s="619">
        <v>19601.75</v>
      </c>
      <c r="JO96" s="619">
        <v>2343080.5</v>
      </c>
      <c r="JP96" s="619">
        <v>2206411.0299999998</v>
      </c>
      <c r="JQ96" s="619">
        <v>1096235.69</v>
      </c>
      <c r="JR96" s="619">
        <v>1096020.22</v>
      </c>
      <c r="JS96" s="619">
        <v>1734356.3</v>
      </c>
      <c r="JW96" s="619">
        <v>252</v>
      </c>
      <c r="KJ96" s="619">
        <v>33677</v>
      </c>
      <c r="KK96" s="619">
        <v>9286</v>
      </c>
      <c r="KO96" s="619">
        <v>23788</v>
      </c>
      <c r="KR96" s="619">
        <v>0</v>
      </c>
      <c r="KT96" s="619">
        <v>1477951.5</v>
      </c>
      <c r="KU96" s="619">
        <v>4188.75</v>
      </c>
      <c r="KV96" s="619">
        <v>212756.2</v>
      </c>
      <c r="KW96" s="619">
        <v>28880</v>
      </c>
      <c r="KX96" s="619">
        <v>89287.22</v>
      </c>
      <c r="KY96" s="619">
        <v>170602.75</v>
      </c>
      <c r="LC96" s="619">
        <v>18657</v>
      </c>
      <c r="LD96" s="619">
        <v>13530</v>
      </c>
      <c r="LL96" s="619">
        <v>240</v>
      </c>
      <c r="LM96" s="619">
        <v>30812.79</v>
      </c>
      <c r="LV96" s="619">
        <v>134156.25</v>
      </c>
      <c r="LW96" s="619">
        <v>7126887.9400000004</v>
      </c>
      <c r="LX96" s="619">
        <v>334324.40000000002</v>
      </c>
      <c r="LY96" s="619">
        <v>85368</v>
      </c>
      <c r="MK96" s="619">
        <v>0</v>
      </c>
      <c r="MN96" s="619">
        <v>0</v>
      </c>
      <c r="MO96" s="619">
        <v>111202</v>
      </c>
      <c r="MQ96" s="619">
        <v>0</v>
      </c>
      <c r="MR96" s="619">
        <v>0</v>
      </c>
      <c r="MS96" s="619">
        <v>0</v>
      </c>
      <c r="MT96" s="619">
        <v>0</v>
      </c>
      <c r="MU96" s="619">
        <v>153563.75</v>
      </c>
      <c r="MW96" s="619">
        <v>3116347.6</v>
      </c>
      <c r="MX96" s="619">
        <v>0</v>
      </c>
      <c r="MZ96" s="619">
        <v>47185.75</v>
      </c>
      <c r="NA96" s="619">
        <v>0</v>
      </c>
      <c r="NC96" s="619">
        <v>50081</v>
      </c>
      <c r="NE96" s="619">
        <v>15780.75</v>
      </c>
      <c r="NG96" s="619">
        <v>1939.5</v>
      </c>
      <c r="NK96" s="619">
        <v>6512.5</v>
      </c>
      <c r="NM96" s="619">
        <v>0</v>
      </c>
      <c r="NO96" s="619">
        <v>8958.44</v>
      </c>
      <c r="NP96" s="619">
        <v>0</v>
      </c>
      <c r="NY96" s="619">
        <v>804102</v>
      </c>
      <c r="NZ96" s="619">
        <v>395756</v>
      </c>
      <c r="OA96" s="619">
        <v>0</v>
      </c>
      <c r="OC96" s="619">
        <v>626863.9</v>
      </c>
      <c r="OD96" s="619">
        <v>0</v>
      </c>
      <c r="OI96" s="619">
        <v>2208346.1800000002</v>
      </c>
      <c r="OK96" s="619">
        <v>386056.85</v>
      </c>
      <c r="OO96" s="619">
        <v>24911366.379999999</v>
      </c>
      <c r="OQ96" s="619">
        <v>1086053.25</v>
      </c>
      <c r="OU96" s="619">
        <v>0</v>
      </c>
      <c r="OW96" s="619">
        <v>30717.8</v>
      </c>
      <c r="PC96" s="619">
        <v>86063.5</v>
      </c>
      <c r="PD96" s="619">
        <v>661255.69999999995</v>
      </c>
      <c r="PH96" s="619">
        <v>3120</v>
      </c>
      <c r="PM96" s="619">
        <v>33865</v>
      </c>
      <c r="PN96" s="619">
        <v>47420</v>
      </c>
      <c r="PO96" s="619">
        <v>388544.48</v>
      </c>
      <c r="PR96" s="619">
        <v>0</v>
      </c>
      <c r="QB96" s="619">
        <v>0</v>
      </c>
      <c r="QF96" s="619">
        <v>0</v>
      </c>
      <c r="QM96" s="619">
        <v>115765</v>
      </c>
      <c r="QW96" s="619">
        <v>34211</v>
      </c>
      <c r="QY96" s="619">
        <v>51374</v>
      </c>
      <c r="QZ96" s="619">
        <v>132850</v>
      </c>
      <c r="RA96" s="619">
        <v>39499</v>
      </c>
      <c r="RB96" s="619">
        <v>175000</v>
      </c>
      <c r="RD96" s="619">
        <v>0</v>
      </c>
      <c r="RE96" s="619">
        <v>290881.40000000002</v>
      </c>
      <c r="RF96" s="619">
        <v>2042433.2</v>
      </c>
      <c r="RG96" s="619">
        <v>0</v>
      </c>
      <c r="RH96" s="619">
        <v>11087</v>
      </c>
      <c r="RJ96" s="619">
        <v>32757</v>
      </c>
      <c r="RM96" s="619">
        <v>2643</v>
      </c>
      <c r="RP96" s="619">
        <v>3946</v>
      </c>
      <c r="SC96" s="619">
        <v>191137</v>
      </c>
      <c r="SE96" s="619">
        <v>24980</v>
      </c>
      <c r="SM96" s="619">
        <v>7300</v>
      </c>
      <c r="SN96" s="619">
        <v>39899</v>
      </c>
      <c r="SO96" s="619">
        <v>3050</v>
      </c>
      <c r="SQ96" s="619">
        <v>11065</v>
      </c>
      <c r="SR96" s="619">
        <v>69178.25</v>
      </c>
      <c r="SS96" s="619">
        <v>19953.990000000002</v>
      </c>
      <c r="SU96" s="619">
        <v>0</v>
      </c>
      <c r="TB96" s="619">
        <v>0</v>
      </c>
      <c r="TK96" s="619">
        <v>0</v>
      </c>
      <c r="TM96" s="619">
        <v>11276.5</v>
      </c>
      <c r="TN96" s="619">
        <v>18977</v>
      </c>
      <c r="TO96" s="619">
        <v>0</v>
      </c>
      <c r="TQ96" s="619">
        <v>7501</v>
      </c>
      <c r="TT96" s="619">
        <v>600</v>
      </c>
      <c r="TW96" s="619">
        <v>32687.43</v>
      </c>
      <c r="TY96" s="619">
        <v>21749</v>
      </c>
      <c r="TZ96" s="619">
        <v>0</v>
      </c>
      <c r="UD96" s="619">
        <v>5842</v>
      </c>
      <c r="UJ96" s="619">
        <v>136357</v>
      </c>
      <c r="UK96" s="619">
        <v>1046617</v>
      </c>
      <c r="UN96" s="619">
        <v>69399</v>
      </c>
      <c r="UQ96" s="619">
        <v>321806.75</v>
      </c>
      <c r="US96" s="619">
        <v>0</v>
      </c>
      <c r="UW96" s="619">
        <v>47230</v>
      </c>
      <c r="VA96" s="619">
        <v>0</v>
      </c>
      <c r="VB96" s="619">
        <v>29904</v>
      </c>
      <c r="VN96" s="619">
        <v>10238</v>
      </c>
      <c r="VP96" s="619">
        <v>314057.8</v>
      </c>
      <c r="VQ96" s="619">
        <v>285706.39</v>
      </c>
      <c r="VR96" s="619">
        <v>0</v>
      </c>
      <c r="VS96" s="619">
        <v>13491</v>
      </c>
      <c r="VT96" s="619">
        <v>0</v>
      </c>
      <c r="VU96" s="619">
        <v>17038.5</v>
      </c>
      <c r="VW96" s="619">
        <v>31461</v>
      </c>
      <c r="VX96" s="619">
        <v>236913.2</v>
      </c>
      <c r="VY96" s="619">
        <v>21665</v>
      </c>
      <c r="VZ96" s="619">
        <v>237747</v>
      </c>
      <c r="WA96" s="619">
        <v>0</v>
      </c>
      <c r="WB96" s="619">
        <v>169939.04</v>
      </c>
      <c r="WD96" s="619">
        <v>8913</v>
      </c>
      <c r="WJ96" s="619">
        <v>0</v>
      </c>
      <c r="WK96" s="619">
        <v>23147</v>
      </c>
      <c r="WQ96" s="619">
        <v>0</v>
      </c>
      <c r="WR96" s="619">
        <v>0</v>
      </c>
      <c r="WW96" s="619">
        <v>420280</v>
      </c>
      <c r="XB96" s="619">
        <v>68336.600000000006</v>
      </c>
      <c r="XF96" s="619">
        <v>9554</v>
      </c>
      <c r="XI96" s="619">
        <v>28788</v>
      </c>
      <c r="XN96" s="619">
        <v>137218.25</v>
      </c>
      <c r="YB96" s="619">
        <v>258618</v>
      </c>
      <c r="YH96" s="619">
        <v>0</v>
      </c>
      <c r="YI96" s="619">
        <v>0</v>
      </c>
      <c r="YJ96" s="619">
        <v>0</v>
      </c>
      <c r="YK96" s="619">
        <v>5400</v>
      </c>
      <c r="YL96" s="619">
        <v>0</v>
      </c>
      <c r="YM96" s="619">
        <v>41690.75</v>
      </c>
      <c r="YO96" s="619">
        <v>44084</v>
      </c>
      <c r="YP96" s="619">
        <v>34048.5</v>
      </c>
      <c r="YR96" s="619">
        <v>0</v>
      </c>
      <c r="ZN96" s="619">
        <v>0</v>
      </c>
      <c r="ZR96" s="619">
        <v>0</v>
      </c>
      <c r="ZT96" s="619">
        <v>10540</v>
      </c>
      <c r="AAE96" s="619">
        <v>0</v>
      </c>
      <c r="AAS96" s="619">
        <v>0</v>
      </c>
      <c r="ABG96" s="619">
        <v>31436</v>
      </c>
      <c r="ABT96" s="619">
        <v>160000</v>
      </c>
      <c r="ABZ96" s="619">
        <v>254990.75</v>
      </c>
      <c r="ACO96" s="619">
        <v>0</v>
      </c>
      <c r="ADN96" s="619">
        <v>72453</v>
      </c>
      <c r="AED96" s="619">
        <v>6312</v>
      </c>
      <c r="AEH96" s="619">
        <v>117307</v>
      </c>
      <c r="AEK96" s="619">
        <v>2580</v>
      </c>
      <c r="AEO96" s="619">
        <v>452000</v>
      </c>
      <c r="AEU96" s="619">
        <v>0</v>
      </c>
      <c r="AFE96" s="619">
        <v>0</v>
      </c>
      <c r="AFF96" s="619">
        <v>54896</v>
      </c>
      <c r="AFH96" s="619">
        <v>493394.5</v>
      </c>
      <c r="AFK96" s="619">
        <v>8625.5</v>
      </c>
      <c r="AFV96" s="619">
        <v>0</v>
      </c>
      <c r="AFX96" s="619">
        <v>2831</v>
      </c>
      <c r="AFZ96" s="619">
        <v>2379</v>
      </c>
      <c r="AGB96" s="619">
        <v>7100</v>
      </c>
      <c r="AGH96" s="619">
        <v>734459.25</v>
      </c>
      <c r="AGQ96" s="619">
        <v>0</v>
      </c>
      <c r="AGU96" s="619">
        <v>47850</v>
      </c>
      <c r="AHB96" s="619">
        <v>34595.75</v>
      </c>
      <c r="AHC96" s="619">
        <v>0</v>
      </c>
      <c r="AHO96" s="619">
        <v>0</v>
      </c>
      <c r="AHQ96" s="619">
        <v>650</v>
      </c>
      <c r="AHS96" s="613">
        <v>0</v>
      </c>
      <c r="AHU96" s="619">
        <f t="shared" si="958"/>
        <v>81286329.140000015</v>
      </c>
      <c r="AHW96" s="627" t="s">
        <v>6273</v>
      </c>
      <c r="AHX96" s="627" t="s">
        <v>6126</v>
      </c>
      <c r="AHY96" s="627" t="s">
        <v>6127</v>
      </c>
    </row>
    <row r="97" spans="1:909" x14ac:dyDescent="0.8">
      <c r="A97" s="613" t="str">
        <f t="shared" si="957"/>
        <v>ภาระ</v>
      </c>
      <c r="B97" s="618" t="s">
        <v>6128</v>
      </c>
      <c r="C97" s="619" t="s">
        <v>6129</v>
      </c>
      <c r="D97" s="619">
        <v>1500</v>
      </c>
      <c r="E97" s="619">
        <v>589.5</v>
      </c>
      <c r="F97" s="619">
        <v>1400</v>
      </c>
      <c r="G97" s="619">
        <v>82</v>
      </c>
      <c r="H97" s="619">
        <v>95813.75</v>
      </c>
      <c r="J97" s="619">
        <v>5615.5</v>
      </c>
      <c r="K97" s="619">
        <v>11192.75</v>
      </c>
      <c r="L97" s="619">
        <v>1245</v>
      </c>
      <c r="M97" s="619">
        <v>2100.75</v>
      </c>
      <c r="O97" s="619">
        <v>36672</v>
      </c>
      <c r="P97" s="619">
        <v>0</v>
      </c>
      <c r="Q97" s="619">
        <v>50117</v>
      </c>
      <c r="R97" s="619">
        <v>0</v>
      </c>
      <c r="S97" s="619">
        <v>274077.5</v>
      </c>
      <c r="T97" s="619">
        <v>1652</v>
      </c>
      <c r="W97" s="619">
        <v>2510309</v>
      </c>
      <c r="X97" s="619">
        <v>559051</v>
      </c>
      <c r="Z97" s="619">
        <v>80430</v>
      </c>
      <c r="AC97" s="619">
        <v>3659</v>
      </c>
      <c r="AD97" s="619">
        <v>187908.25</v>
      </c>
      <c r="AE97" s="619">
        <v>383224.48</v>
      </c>
      <c r="AF97" s="619">
        <v>210359</v>
      </c>
      <c r="AH97" s="619">
        <v>0</v>
      </c>
      <c r="AI97" s="619">
        <v>426248.5</v>
      </c>
      <c r="AJ97" s="619">
        <v>525506.82999999996</v>
      </c>
      <c r="AK97" s="619">
        <v>0</v>
      </c>
      <c r="AL97" s="619">
        <v>349775.66</v>
      </c>
      <c r="AM97" s="619">
        <v>0</v>
      </c>
      <c r="AN97" s="619">
        <v>1960540</v>
      </c>
      <c r="AP97" s="619">
        <v>562224</v>
      </c>
      <c r="AQ97" s="619">
        <v>2852236.85</v>
      </c>
      <c r="AT97" s="619">
        <v>260000</v>
      </c>
      <c r="AU97" s="619">
        <v>1711.5</v>
      </c>
      <c r="AY97" s="619">
        <v>65809</v>
      </c>
      <c r="BB97" s="619">
        <v>3137</v>
      </c>
      <c r="BD97" s="619">
        <v>0</v>
      </c>
      <c r="BI97" s="619">
        <v>0</v>
      </c>
      <c r="BJ97" s="619">
        <v>66489.25</v>
      </c>
      <c r="BK97" s="619">
        <v>390</v>
      </c>
      <c r="BL97" s="619">
        <v>0</v>
      </c>
      <c r="BN97" s="619">
        <v>130</v>
      </c>
      <c r="BP97" s="619">
        <v>0</v>
      </c>
      <c r="BS97" s="619">
        <v>112461.25</v>
      </c>
      <c r="BU97" s="619">
        <v>326709.5</v>
      </c>
      <c r="BV97" s="619">
        <v>397525</v>
      </c>
      <c r="BW97" s="619">
        <v>43550.5</v>
      </c>
      <c r="BX97" s="619">
        <v>49041.75</v>
      </c>
      <c r="BY97" s="619">
        <v>7435</v>
      </c>
      <c r="BZ97" s="619">
        <v>41271.5</v>
      </c>
      <c r="CA97" s="619">
        <v>8000</v>
      </c>
      <c r="CF97" s="619">
        <v>0</v>
      </c>
      <c r="CG97" s="619">
        <v>3000</v>
      </c>
      <c r="CH97" s="619">
        <v>22070</v>
      </c>
      <c r="CI97" s="619">
        <v>41412.25</v>
      </c>
      <c r="CJ97" s="619">
        <v>19792</v>
      </c>
      <c r="CK97" s="619">
        <v>28650</v>
      </c>
      <c r="CL97" s="619">
        <v>80639.5</v>
      </c>
      <c r="CM97" s="619">
        <v>24904</v>
      </c>
      <c r="CN97" s="619">
        <v>5010</v>
      </c>
      <c r="CO97" s="619">
        <v>39789.5</v>
      </c>
      <c r="CP97" s="619">
        <v>3900</v>
      </c>
      <c r="CQ97" s="619">
        <v>29198</v>
      </c>
      <c r="CR97" s="619">
        <v>13055</v>
      </c>
      <c r="CS97" s="619">
        <v>32045.25</v>
      </c>
      <c r="CT97" s="619">
        <v>8476</v>
      </c>
      <c r="CU97" s="619">
        <v>1253680.75</v>
      </c>
      <c r="CV97" s="619">
        <v>96728.75</v>
      </c>
      <c r="CW97" s="619">
        <v>0</v>
      </c>
      <c r="CX97" s="619">
        <v>335216.74</v>
      </c>
      <c r="CY97" s="619">
        <v>59930.75</v>
      </c>
      <c r="CZ97" s="619">
        <v>126762.75</v>
      </c>
      <c r="DA97" s="619">
        <v>103526.75</v>
      </c>
      <c r="DB97" s="619">
        <v>111611.5</v>
      </c>
      <c r="DC97" s="619">
        <v>6135.25</v>
      </c>
      <c r="DD97" s="619">
        <v>888952.5</v>
      </c>
      <c r="DE97" s="619">
        <v>1011</v>
      </c>
      <c r="DH97" s="619">
        <v>894</v>
      </c>
      <c r="DI97" s="619">
        <v>718531</v>
      </c>
      <c r="DJ97" s="619">
        <v>4618</v>
      </c>
      <c r="DL97" s="619">
        <v>103773.5</v>
      </c>
      <c r="DM97" s="619">
        <v>19059.5</v>
      </c>
      <c r="DN97" s="619">
        <v>39724.25</v>
      </c>
      <c r="DO97" s="619">
        <v>11544.5</v>
      </c>
      <c r="DP97" s="619">
        <v>-310</v>
      </c>
      <c r="DQ97" s="619">
        <v>7506.7</v>
      </c>
      <c r="DR97" s="619">
        <v>673188.53</v>
      </c>
      <c r="DS97" s="619">
        <v>1462.5</v>
      </c>
      <c r="DT97" s="619">
        <v>19530.5</v>
      </c>
      <c r="DU97" s="619">
        <v>98035</v>
      </c>
      <c r="DV97" s="619">
        <v>59813.5</v>
      </c>
      <c r="DW97" s="619">
        <v>10828</v>
      </c>
      <c r="DX97" s="619">
        <v>9866</v>
      </c>
      <c r="DY97" s="619">
        <v>3711</v>
      </c>
      <c r="DZ97" s="619">
        <v>2827</v>
      </c>
      <c r="EA97" s="619">
        <v>139822</v>
      </c>
      <c r="EB97" s="619">
        <v>2206</v>
      </c>
      <c r="EC97" s="619">
        <v>2271</v>
      </c>
      <c r="EE97" s="619">
        <v>41286.25</v>
      </c>
      <c r="EF97" s="619">
        <v>15466.5</v>
      </c>
      <c r="EI97" s="619">
        <v>3400</v>
      </c>
      <c r="EJ97" s="619">
        <v>0</v>
      </c>
      <c r="EM97" s="619">
        <v>335886</v>
      </c>
      <c r="EP97" s="619">
        <v>21016</v>
      </c>
      <c r="EQ97" s="619">
        <v>245901.5</v>
      </c>
      <c r="ER97" s="619">
        <v>479.5</v>
      </c>
      <c r="EU97" s="619">
        <v>2761441.25</v>
      </c>
      <c r="EV97" s="619">
        <v>44394.5</v>
      </c>
      <c r="EW97" s="619">
        <v>49838</v>
      </c>
      <c r="EY97" s="619">
        <v>790</v>
      </c>
      <c r="EZ97" s="619">
        <v>118083</v>
      </c>
      <c r="FA97" s="619">
        <v>690</v>
      </c>
      <c r="FR97" s="619">
        <v>117781.4</v>
      </c>
      <c r="FS97" s="619">
        <v>141401.5</v>
      </c>
      <c r="FT97" s="619">
        <v>109503</v>
      </c>
      <c r="FU97" s="619">
        <v>34166</v>
      </c>
      <c r="FV97" s="619">
        <v>291701.75</v>
      </c>
      <c r="FW97" s="619">
        <v>18304</v>
      </c>
      <c r="FY97" s="619">
        <v>147359.5</v>
      </c>
      <c r="FZ97" s="619">
        <v>346882</v>
      </c>
      <c r="GA97" s="619">
        <v>851801.14</v>
      </c>
      <c r="GB97" s="619">
        <v>200</v>
      </c>
      <c r="GC97" s="619">
        <v>172596</v>
      </c>
      <c r="GD97" s="619">
        <v>24398</v>
      </c>
      <c r="GE97" s="619">
        <v>4870</v>
      </c>
      <c r="GF97" s="619">
        <v>845023</v>
      </c>
      <c r="GH97" s="619">
        <v>0</v>
      </c>
      <c r="GJ97" s="619">
        <v>0</v>
      </c>
      <c r="GU97" s="619">
        <v>0</v>
      </c>
      <c r="GX97" s="619">
        <v>0</v>
      </c>
      <c r="GZ97" s="619">
        <v>1073402.25</v>
      </c>
      <c r="HA97" s="619">
        <v>3957.5</v>
      </c>
      <c r="HB97" s="619">
        <v>668283</v>
      </c>
      <c r="HC97" s="619">
        <v>1829284</v>
      </c>
      <c r="HD97" s="619">
        <v>1241696.5</v>
      </c>
      <c r="HE97" s="619">
        <v>680160.15</v>
      </c>
      <c r="HF97" s="619">
        <v>1562587.8</v>
      </c>
      <c r="HG97" s="619">
        <v>4860724.57</v>
      </c>
      <c r="HH97" s="619">
        <v>1876072</v>
      </c>
      <c r="HI97" s="619">
        <v>1703261</v>
      </c>
      <c r="HJ97" s="619">
        <v>447298.25</v>
      </c>
      <c r="HM97" s="619">
        <v>1058937.25</v>
      </c>
      <c r="HN97" s="619">
        <v>109675.67</v>
      </c>
      <c r="HO97" s="619">
        <v>182192.5</v>
      </c>
      <c r="HP97" s="619">
        <v>274073.95</v>
      </c>
      <c r="HQ97" s="619">
        <v>7231</v>
      </c>
      <c r="HS97" s="619">
        <v>8095321.1299999999</v>
      </c>
      <c r="HT97" s="619">
        <v>26350</v>
      </c>
      <c r="HV97" s="619">
        <v>2948238.65</v>
      </c>
      <c r="HY97" s="619">
        <v>2998074.55</v>
      </c>
      <c r="IB97" s="619">
        <v>0</v>
      </c>
      <c r="IC97" s="619">
        <v>34845.25</v>
      </c>
      <c r="IE97" s="619">
        <v>1583668.5</v>
      </c>
      <c r="IF97" s="619">
        <v>0</v>
      </c>
      <c r="II97" s="619">
        <v>60257</v>
      </c>
      <c r="IJ97" s="619">
        <v>372296.5</v>
      </c>
      <c r="IK97" s="619">
        <v>0</v>
      </c>
      <c r="IL97" s="619">
        <v>109778.5</v>
      </c>
      <c r="IM97" s="619">
        <v>658286</v>
      </c>
      <c r="IN97" s="619">
        <v>16540958.5</v>
      </c>
      <c r="IO97" s="619">
        <v>12270468.5</v>
      </c>
      <c r="IP97" s="619">
        <v>26129</v>
      </c>
      <c r="IQ97" s="619">
        <v>577123.75</v>
      </c>
      <c r="IR97" s="619">
        <v>193832.5</v>
      </c>
      <c r="IS97" s="619">
        <v>4969734.08</v>
      </c>
      <c r="IT97" s="619">
        <v>0</v>
      </c>
      <c r="IU97" s="619">
        <v>62043</v>
      </c>
      <c r="IV97" s="619">
        <v>2245</v>
      </c>
      <c r="IX97" s="619">
        <v>4858.5</v>
      </c>
      <c r="IY97" s="619">
        <v>10543</v>
      </c>
      <c r="JA97" s="619">
        <v>1068.75</v>
      </c>
      <c r="JB97" s="619">
        <v>1570.5</v>
      </c>
      <c r="JC97" s="619">
        <v>3130</v>
      </c>
      <c r="JD97" s="619">
        <v>0</v>
      </c>
      <c r="JF97" s="619">
        <v>6268.75</v>
      </c>
      <c r="JG97" s="619">
        <v>64500</v>
      </c>
      <c r="JH97" s="619">
        <v>40326.18</v>
      </c>
      <c r="JJ97" s="619">
        <v>50</v>
      </c>
      <c r="JL97" s="619">
        <v>9540</v>
      </c>
      <c r="JM97" s="619">
        <v>37061.93</v>
      </c>
      <c r="JN97" s="619">
        <v>30448</v>
      </c>
      <c r="JO97" s="619">
        <v>0</v>
      </c>
      <c r="JQ97" s="619">
        <v>4597.25</v>
      </c>
      <c r="JT97" s="619">
        <v>0</v>
      </c>
      <c r="JV97" s="619">
        <v>6382</v>
      </c>
      <c r="JX97" s="619">
        <v>0</v>
      </c>
      <c r="JZ97" s="619">
        <v>28716</v>
      </c>
      <c r="KD97" s="619">
        <v>0</v>
      </c>
      <c r="KJ97" s="619">
        <v>325927.75</v>
      </c>
      <c r="KK97" s="619">
        <v>218072</v>
      </c>
      <c r="KL97" s="619">
        <v>125419</v>
      </c>
      <c r="KN97" s="619">
        <v>57481</v>
      </c>
      <c r="KO97" s="619">
        <v>256465</v>
      </c>
      <c r="KP97" s="619">
        <v>162959</v>
      </c>
      <c r="KS97" s="619">
        <v>5114</v>
      </c>
      <c r="KT97" s="619">
        <v>1092</v>
      </c>
      <c r="KU97" s="619">
        <v>276166</v>
      </c>
      <c r="KV97" s="619">
        <v>2750</v>
      </c>
      <c r="KW97" s="619">
        <v>126881.5</v>
      </c>
      <c r="KX97" s="619">
        <v>111271.85</v>
      </c>
      <c r="KY97" s="619">
        <v>215797.25</v>
      </c>
      <c r="LA97" s="619">
        <v>38400</v>
      </c>
      <c r="LI97" s="619">
        <v>2449988.7999999998</v>
      </c>
      <c r="LK97" s="619">
        <v>27619.39</v>
      </c>
      <c r="LL97" s="619">
        <v>4566.75</v>
      </c>
      <c r="LM97" s="619">
        <v>51491</v>
      </c>
      <c r="LR97" s="619">
        <v>2845</v>
      </c>
      <c r="LX97" s="619">
        <v>1900</v>
      </c>
      <c r="LY97" s="619">
        <v>4000</v>
      </c>
      <c r="MA97" s="619">
        <v>38000</v>
      </c>
      <c r="MD97" s="619">
        <v>27850</v>
      </c>
      <c r="MG97" s="619">
        <v>927714</v>
      </c>
      <c r="MJ97" s="619">
        <v>0</v>
      </c>
      <c r="MK97" s="619">
        <v>89925</v>
      </c>
      <c r="ML97" s="619">
        <v>0</v>
      </c>
      <c r="MN97" s="619">
        <v>0</v>
      </c>
      <c r="MP97" s="619">
        <v>0</v>
      </c>
      <c r="MQ97" s="619">
        <v>0</v>
      </c>
      <c r="MR97" s="619">
        <v>0</v>
      </c>
      <c r="MS97" s="619">
        <v>981.5</v>
      </c>
      <c r="MT97" s="619">
        <v>0</v>
      </c>
      <c r="MU97" s="619">
        <v>210825.75</v>
      </c>
      <c r="MV97" s="619">
        <v>18295.63</v>
      </c>
      <c r="MW97" s="619">
        <v>2099912.25</v>
      </c>
      <c r="MX97" s="619">
        <v>0</v>
      </c>
      <c r="MZ97" s="619">
        <v>208322.57</v>
      </c>
      <c r="NC97" s="619">
        <v>755202.25</v>
      </c>
      <c r="NF97" s="619">
        <v>462410.25</v>
      </c>
      <c r="NG97" s="619">
        <v>1616537.65</v>
      </c>
      <c r="NH97" s="619">
        <v>18897</v>
      </c>
      <c r="NI97" s="619">
        <v>4061474.88</v>
      </c>
      <c r="NJ97" s="619">
        <v>280734.25</v>
      </c>
      <c r="NK97" s="619">
        <v>72360.5</v>
      </c>
      <c r="NL97" s="619">
        <v>141870</v>
      </c>
      <c r="NM97" s="619">
        <v>4836216.25</v>
      </c>
      <c r="NN97" s="619">
        <v>103789.5</v>
      </c>
      <c r="NO97" s="619">
        <v>366811.05</v>
      </c>
      <c r="NP97" s="619">
        <v>19718</v>
      </c>
      <c r="NQ97" s="619">
        <v>506</v>
      </c>
      <c r="NR97" s="619">
        <v>48510</v>
      </c>
      <c r="NY97" s="619">
        <v>238552.25</v>
      </c>
      <c r="NZ97" s="619">
        <v>456179.25</v>
      </c>
      <c r="OA97" s="619">
        <v>1659</v>
      </c>
      <c r="OB97" s="619">
        <v>246000</v>
      </c>
      <c r="OC97" s="619">
        <v>0</v>
      </c>
      <c r="OE97" s="619">
        <v>25639</v>
      </c>
      <c r="OI97" s="619">
        <v>33976.800000000003</v>
      </c>
      <c r="OL97" s="619">
        <v>645481.55000000005</v>
      </c>
      <c r="OO97" s="619">
        <v>5672312.0199999996</v>
      </c>
      <c r="OQ97" s="619">
        <v>259654.73</v>
      </c>
      <c r="OR97" s="619">
        <v>290972.25</v>
      </c>
      <c r="OS97" s="619">
        <v>1679573.25</v>
      </c>
      <c r="OT97" s="619">
        <v>1011095.75</v>
      </c>
      <c r="OU97" s="619">
        <v>296307</v>
      </c>
      <c r="OW97" s="619">
        <v>54704.25</v>
      </c>
      <c r="OX97" s="619">
        <v>87316</v>
      </c>
      <c r="OY97" s="619">
        <v>410224.5</v>
      </c>
      <c r="OZ97" s="619">
        <v>2790</v>
      </c>
      <c r="PA97" s="619">
        <v>0</v>
      </c>
      <c r="PC97" s="619">
        <v>6858</v>
      </c>
      <c r="PH97" s="619">
        <v>0</v>
      </c>
      <c r="PI97" s="619">
        <v>0</v>
      </c>
      <c r="PO97" s="619">
        <v>1480</v>
      </c>
      <c r="PV97" s="619">
        <v>1763232</v>
      </c>
      <c r="QD97" s="619">
        <v>0</v>
      </c>
      <c r="QG97" s="619">
        <v>0</v>
      </c>
      <c r="QV97" s="619">
        <v>1029384</v>
      </c>
      <c r="QW97" s="619">
        <v>5466</v>
      </c>
      <c r="QY97" s="619">
        <v>136144</v>
      </c>
      <c r="RC97" s="619">
        <v>119348</v>
      </c>
      <c r="RE97" s="619">
        <v>238806.5</v>
      </c>
      <c r="RG97" s="619">
        <v>0</v>
      </c>
      <c r="RI97" s="619">
        <v>0</v>
      </c>
      <c r="RJ97" s="619">
        <v>3366</v>
      </c>
      <c r="RK97" s="619">
        <v>1351</v>
      </c>
      <c r="RL97" s="619">
        <v>255</v>
      </c>
      <c r="RM97" s="619">
        <v>7902</v>
      </c>
      <c r="RN97" s="619">
        <v>3203</v>
      </c>
      <c r="RP97" s="619">
        <v>2875</v>
      </c>
      <c r="RQ97" s="619">
        <v>4369</v>
      </c>
      <c r="RR97" s="619">
        <v>3430</v>
      </c>
      <c r="RS97" s="619">
        <v>3467</v>
      </c>
      <c r="RT97" s="619">
        <v>2164</v>
      </c>
      <c r="RU97" s="619">
        <v>2156</v>
      </c>
      <c r="RV97" s="619">
        <v>11359</v>
      </c>
      <c r="RW97" s="619">
        <v>2618</v>
      </c>
      <c r="RX97" s="619">
        <v>2271</v>
      </c>
      <c r="RY97" s="619">
        <v>4106</v>
      </c>
      <c r="RZ97" s="619">
        <v>340</v>
      </c>
      <c r="SA97" s="619">
        <v>5379</v>
      </c>
      <c r="SE97" s="619">
        <v>210677</v>
      </c>
      <c r="SF97" s="619">
        <v>356045.5</v>
      </c>
      <c r="SG97" s="619">
        <v>57682</v>
      </c>
      <c r="SH97" s="619">
        <v>240</v>
      </c>
      <c r="SI97" s="619">
        <v>650</v>
      </c>
      <c r="SJ97" s="619">
        <v>401129</v>
      </c>
      <c r="SM97" s="619">
        <v>7062</v>
      </c>
      <c r="SN97" s="619">
        <v>157330.5</v>
      </c>
      <c r="SU97" s="619">
        <v>0</v>
      </c>
      <c r="TB97" s="619">
        <v>420</v>
      </c>
      <c r="TK97" s="619">
        <v>124716</v>
      </c>
      <c r="TP97" s="619">
        <v>0</v>
      </c>
      <c r="TU97" s="619">
        <v>0</v>
      </c>
      <c r="TV97" s="619">
        <v>700</v>
      </c>
      <c r="TW97" s="619">
        <v>2134</v>
      </c>
      <c r="TY97" s="619">
        <v>150</v>
      </c>
      <c r="UA97" s="619">
        <v>0</v>
      </c>
      <c r="UB97" s="619">
        <v>0</v>
      </c>
      <c r="UC97" s="619">
        <v>0</v>
      </c>
      <c r="UJ97" s="619">
        <v>0</v>
      </c>
      <c r="UK97" s="619">
        <v>0</v>
      </c>
      <c r="UL97" s="619">
        <v>0</v>
      </c>
      <c r="UQ97" s="619">
        <v>29447</v>
      </c>
      <c r="US97" s="619">
        <v>6947</v>
      </c>
      <c r="UU97" s="619">
        <v>142684</v>
      </c>
      <c r="UW97" s="619">
        <v>329707</v>
      </c>
      <c r="UX97" s="619">
        <v>57533</v>
      </c>
      <c r="UY97" s="619">
        <v>33394</v>
      </c>
      <c r="UZ97" s="619">
        <v>12050</v>
      </c>
      <c r="VA97" s="619">
        <v>4396</v>
      </c>
      <c r="VB97" s="619">
        <v>91343.5</v>
      </c>
      <c r="VC97" s="619">
        <v>10314</v>
      </c>
      <c r="VD97" s="619">
        <v>0</v>
      </c>
      <c r="VE97" s="619">
        <v>8016</v>
      </c>
      <c r="VF97" s="619">
        <v>1310</v>
      </c>
      <c r="VG97" s="619">
        <v>5380.5</v>
      </c>
      <c r="VH97" s="619">
        <v>12516.75</v>
      </c>
      <c r="VI97" s="619">
        <v>13429</v>
      </c>
      <c r="VJ97" s="619">
        <v>54200</v>
      </c>
      <c r="VK97" s="619">
        <v>24084</v>
      </c>
      <c r="VL97" s="619">
        <v>1088</v>
      </c>
      <c r="VP97" s="619">
        <v>3123150.75</v>
      </c>
      <c r="VQ97" s="619">
        <v>983075.85</v>
      </c>
      <c r="VT97" s="619">
        <v>0</v>
      </c>
      <c r="VU97" s="619">
        <v>213</v>
      </c>
      <c r="VW97" s="619">
        <v>0</v>
      </c>
      <c r="VY97" s="619">
        <v>3050</v>
      </c>
      <c r="VZ97" s="619">
        <v>7650</v>
      </c>
      <c r="WB97" s="619">
        <v>16150.5</v>
      </c>
      <c r="WD97" s="619">
        <v>3750</v>
      </c>
      <c r="WE97" s="619">
        <v>697510</v>
      </c>
      <c r="WF97" s="619">
        <v>774089.75</v>
      </c>
      <c r="WH97" s="619">
        <v>165882.4</v>
      </c>
      <c r="WI97" s="619">
        <v>655200</v>
      </c>
      <c r="WJ97" s="619">
        <v>94563.5</v>
      </c>
      <c r="WK97" s="619">
        <v>76152</v>
      </c>
      <c r="WL97" s="619">
        <v>0</v>
      </c>
      <c r="WP97" s="619">
        <v>5687034.4000000004</v>
      </c>
      <c r="WS97" s="619">
        <v>2598724.58</v>
      </c>
      <c r="WU97" s="619">
        <v>78406.600000000006</v>
      </c>
      <c r="WY97" s="619">
        <v>133642.79999999999</v>
      </c>
      <c r="XE97" s="619">
        <v>26162</v>
      </c>
      <c r="XF97" s="619">
        <v>187038</v>
      </c>
      <c r="XQ97" s="619">
        <v>3418</v>
      </c>
      <c r="XU97" s="619">
        <v>147</v>
      </c>
      <c r="XV97" s="619">
        <v>330</v>
      </c>
      <c r="YA97" s="619">
        <v>525</v>
      </c>
      <c r="YG97" s="619">
        <v>24601</v>
      </c>
      <c r="YI97" s="619">
        <v>9711.75</v>
      </c>
      <c r="YJ97" s="619">
        <v>0</v>
      </c>
      <c r="YK97" s="619">
        <v>24759</v>
      </c>
      <c r="YM97" s="619">
        <v>0</v>
      </c>
      <c r="YO97" s="619">
        <v>5663</v>
      </c>
      <c r="YP97" s="619">
        <v>2104</v>
      </c>
      <c r="YQ97" s="619">
        <v>1162</v>
      </c>
      <c r="YU97" s="619">
        <v>733</v>
      </c>
      <c r="YV97" s="619">
        <v>261</v>
      </c>
      <c r="ZN97" s="619">
        <v>42224</v>
      </c>
      <c r="AAQ97" s="619">
        <v>203025.75</v>
      </c>
      <c r="AAR97" s="619">
        <v>1866</v>
      </c>
      <c r="AAS97" s="619">
        <v>639290.75</v>
      </c>
      <c r="AAT97" s="619">
        <v>106711</v>
      </c>
      <c r="AAY97" s="619">
        <v>305321</v>
      </c>
      <c r="AAZ97" s="619">
        <v>17032.25</v>
      </c>
      <c r="ABC97" s="619">
        <v>256970.05</v>
      </c>
      <c r="ABF97" s="619">
        <v>27443.75</v>
      </c>
      <c r="ABI97" s="619">
        <v>0</v>
      </c>
      <c r="ABJ97" s="619">
        <v>258153</v>
      </c>
      <c r="ABK97" s="619">
        <v>419730</v>
      </c>
      <c r="ABP97" s="619">
        <v>400760</v>
      </c>
      <c r="ABZ97" s="619">
        <v>0</v>
      </c>
      <c r="ACE97" s="619">
        <v>126615.5</v>
      </c>
      <c r="ACH97" s="619">
        <v>0</v>
      </c>
      <c r="ACK97" s="619">
        <v>62186.27</v>
      </c>
      <c r="ACL97" s="619">
        <v>2160</v>
      </c>
      <c r="ACM97" s="619">
        <v>13780</v>
      </c>
      <c r="ACN97" s="619">
        <v>9240</v>
      </c>
      <c r="ACR97" s="619">
        <v>10120</v>
      </c>
      <c r="ACT97" s="619">
        <v>200</v>
      </c>
      <c r="ACU97" s="619">
        <v>55572.29</v>
      </c>
      <c r="ACY97" s="619">
        <v>12940</v>
      </c>
      <c r="ACZ97" s="619">
        <v>250400</v>
      </c>
      <c r="ADC97" s="619">
        <v>168482</v>
      </c>
      <c r="AEA97" s="619">
        <v>0</v>
      </c>
      <c r="AEC97" s="619">
        <v>261845</v>
      </c>
      <c r="AED97" s="619">
        <v>7032.5</v>
      </c>
      <c r="AEF97" s="619">
        <v>0</v>
      </c>
      <c r="AEH97" s="619">
        <v>1300</v>
      </c>
      <c r="AEJ97" s="619">
        <v>570</v>
      </c>
      <c r="AEK97" s="619">
        <v>136617</v>
      </c>
      <c r="AEL97" s="619">
        <v>13050</v>
      </c>
      <c r="AEM97" s="619">
        <v>3734</v>
      </c>
      <c r="AEO97" s="619">
        <v>4750</v>
      </c>
      <c r="AEQ97" s="619">
        <v>790</v>
      </c>
      <c r="AES97" s="619">
        <v>0</v>
      </c>
      <c r="AET97" s="619">
        <v>2373</v>
      </c>
      <c r="AEV97" s="619">
        <v>113552.5</v>
      </c>
      <c r="AEW97" s="619">
        <v>31545</v>
      </c>
      <c r="AEX97" s="619">
        <v>39642.28</v>
      </c>
      <c r="AEY97" s="619">
        <v>77860.5</v>
      </c>
      <c r="AEZ97" s="619">
        <v>868869.75</v>
      </c>
      <c r="AFA97" s="619">
        <v>26514.5</v>
      </c>
      <c r="AFB97" s="619">
        <v>78455.75</v>
      </c>
      <c r="AFC97" s="619">
        <v>6173</v>
      </c>
      <c r="AFD97" s="619">
        <v>5253.5</v>
      </c>
      <c r="AFF97" s="619">
        <v>132439.25</v>
      </c>
      <c r="AFJ97" s="619">
        <v>10700</v>
      </c>
      <c r="AFS97" s="619">
        <v>21052</v>
      </c>
      <c r="AFT97" s="619">
        <v>18165.25</v>
      </c>
      <c r="AFU97" s="619">
        <v>3069</v>
      </c>
      <c r="AFV97" s="619">
        <v>910</v>
      </c>
      <c r="AFW97" s="619">
        <v>1337</v>
      </c>
      <c r="AFY97" s="619">
        <v>0</v>
      </c>
      <c r="AGA97" s="619">
        <v>1580</v>
      </c>
      <c r="AGB97" s="619">
        <v>16685</v>
      </c>
      <c r="AGC97" s="619">
        <v>700</v>
      </c>
      <c r="AGK97" s="619">
        <v>0</v>
      </c>
      <c r="AGO97" s="619">
        <v>0</v>
      </c>
      <c r="AGR97" s="619">
        <v>0</v>
      </c>
      <c r="AGV97" s="619">
        <v>16105</v>
      </c>
      <c r="AGW97" s="619">
        <v>475490</v>
      </c>
      <c r="AGX97" s="619">
        <v>83592</v>
      </c>
      <c r="AGY97" s="619">
        <v>124281.60000000001</v>
      </c>
      <c r="AGZ97" s="619">
        <v>2260</v>
      </c>
      <c r="AHA97" s="619">
        <v>24060</v>
      </c>
      <c r="AHB97" s="619">
        <v>256179.5</v>
      </c>
      <c r="AHC97" s="619">
        <v>22845</v>
      </c>
      <c r="AHD97" s="619">
        <v>607182</v>
      </c>
      <c r="AHE97" s="619">
        <v>108080.5</v>
      </c>
      <c r="AHF97" s="619">
        <v>505947.5</v>
      </c>
      <c r="AHG97" s="619">
        <v>54949</v>
      </c>
      <c r="AHH97" s="619">
        <v>145900</v>
      </c>
      <c r="AHI97" s="619">
        <v>201650</v>
      </c>
      <c r="AHJ97" s="619">
        <v>0</v>
      </c>
      <c r="AHK97" s="619">
        <v>0</v>
      </c>
      <c r="AHL97" s="619">
        <v>44766</v>
      </c>
      <c r="AHM97" s="619">
        <v>46876</v>
      </c>
      <c r="AHO97" s="619">
        <v>138242</v>
      </c>
      <c r="AHP97" s="619">
        <v>224538</v>
      </c>
      <c r="AHQ97" s="619"/>
      <c r="AHS97" s="613">
        <v>150170.98000000001</v>
      </c>
      <c r="AHU97" s="619">
        <f t="shared" si="958"/>
        <v>155542180.50999999</v>
      </c>
      <c r="AHW97" s="627" t="s">
        <v>6273</v>
      </c>
      <c r="AHX97" s="627" t="s">
        <v>6128</v>
      </c>
      <c r="AHY97" s="627" t="s">
        <v>6129</v>
      </c>
    </row>
    <row r="98" spans="1:909" x14ac:dyDescent="0.8">
      <c r="A98" s="613" t="str">
        <f t="shared" si="957"/>
        <v>ภาระ</v>
      </c>
      <c r="B98" s="618" t="s">
        <v>6130</v>
      </c>
      <c r="C98" s="619" t="s">
        <v>6131</v>
      </c>
      <c r="D98" s="619">
        <v>0</v>
      </c>
      <c r="CA98" s="619">
        <v>1272671.25</v>
      </c>
      <c r="CH98" s="619">
        <v>1752916</v>
      </c>
      <c r="CU98" s="619">
        <v>1674844.1</v>
      </c>
      <c r="DC98" s="619">
        <v>11683698.800000001</v>
      </c>
      <c r="DD98" s="619">
        <v>1125128.54</v>
      </c>
      <c r="EF98" s="619">
        <v>551985.72</v>
      </c>
      <c r="EG98" s="619">
        <v>433854.62</v>
      </c>
      <c r="EJ98" s="619">
        <v>12250</v>
      </c>
      <c r="EO98" s="619">
        <v>3153941.3</v>
      </c>
      <c r="EX98" s="619">
        <v>0</v>
      </c>
      <c r="GF98" s="619">
        <v>1401635.11</v>
      </c>
      <c r="GR98" s="619">
        <v>516767.8</v>
      </c>
      <c r="GZ98" s="619">
        <v>2022681.97</v>
      </c>
      <c r="HT98" s="619">
        <v>6807665.7599999998</v>
      </c>
      <c r="HU98" s="619">
        <v>1503374.18</v>
      </c>
      <c r="IK98" s="619">
        <v>1877425.85</v>
      </c>
      <c r="IU98" s="619">
        <v>9980728.9199999999</v>
      </c>
      <c r="JG98" s="619">
        <v>559784</v>
      </c>
      <c r="JH98" s="619">
        <v>2712630.18</v>
      </c>
      <c r="JM98" s="619">
        <v>7408999.9800000004</v>
      </c>
      <c r="JT98" s="619">
        <v>2827781</v>
      </c>
      <c r="JU98" s="619">
        <v>2882689.2</v>
      </c>
      <c r="KS98" s="619">
        <v>15286385.779999999</v>
      </c>
      <c r="KV98" s="619">
        <v>3960929.34</v>
      </c>
      <c r="KY98" s="619">
        <v>10020238.550000001</v>
      </c>
      <c r="LA98" s="619">
        <v>7027917.54</v>
      </c>
      <c r="LJ98" s="619">
        <v>528026.34</v>
      </c>
      <c r="LK98" s="619">
        <v>6809040.6699999999</v>
      </c>
      <c r="LL98" s="619">
        <v>155088</v>
      </c>
      <c r="LT98" s="619">
        <v>2301427.75</v>
      </c>
      <c r="LW98" s="619">
        <v>10891936.470000001</v>
      </c>
      <c r="LX98" s="619">
        <v>3136228.93</v>
      </c>
      <c r="LY98" s="619">
        <v>7617378.1699999999</v>
      </c>
      <c r="LZ98" s="619">
        <v>1069786.75</v>
      </c>
      <c r="MG98" s="619">
        <v>6313036.4199999999</v>
      </c>
      <c r="MU98" s="619">
        <v>3395159.95</v>
      </c>
      <c r="NF98" s="619">
        <v>2953240.51</v>
      </c>
      <c r="NL98" s="619">
        <v>3774482.97</v>
      </c>
      <c r="NM98" s="619">
        <v>1156457</v>
      </c>
      <c r="NR98" s="619">
        <v>989155.5</v>
      </c>
      <c r="NY98" s="619">
        <v>18169752.43</v>
      </c>
      <c r="OF98" s="619">
        <v>864255.48</v>
      </c>
      <c r="OO98" s="619">
        <v>2838101.1</v>
      </c>
      <c r="OP98" s="619">
        <v>2834623.99</v>
      </c>
      <c r="OQ98" s="619">
        <v>3286529.45</v>
      </c>
      <c r="OU98" s="619">
        <v>4827194.18</v>
      </c>
      <c r="PD98" s="619">
        <v>13423679.289999999</v>
      </c>
      <c r="PV98" s="619">
        <v>5511735.4199999999</v>
      </c>
      <c r="QV98" s="619">
        <v>1415690.15</v>
      </c>
      <c r="SC98" s="619">
        <v>1349768.2</v>
      </c>
      <c r="SO98" s="619">
        <v>712223.2</v>
      </c>
      <c r="UA98" s="619">
        <v>0</v>
      </c>
      <c r="UC98" s="619">
        <v>0</v>
      </c>
      <c r="UG98" s="619">
        <v>1339437.25</v>
      </c>
      <c r="UL98" s="619">
        <v>0</v>
      </c>
      <c r="UR98" s="619">
        <v>0</v>
      </c>
      <c r="VJ98" s="619">
        <v>3430</v>
      </c>
      <c r="WC98" s="619">
        <v>942634.85</v>
      </c>
      <c r="WW98" s="619">
        <v>363266.19</v>
      </c>
      <c r="XE98" s="619">
        <v>2808535.32</v>
      </c>
      <c r="XJ98" s="619">
        <v>186902</v>
      </c>
      <c r="YG98" s="619">
        <v>268519</v>
      </c>
      <c r="YX98" s="619">
        <v>2868638.65</v>
      </c>
      <c r="ZN98" s="619">
        <v>915014.25</v>
      </c>
      <c r="AAQ98" s="619">
        <v>3076604.45</v>
      </c>
      <c r="ABQ98" s="619">
        <v>2427687.3199999998</v>
      </c>
      <c r="ACK98" s="619">
        <v>11683.16</v>
      </c>
      <c r="ACR98" s="619">
        <v>188471</v>
      </c>
      <c r="ADI98" s="619">
        <v>0</v>
      </c>
      <c r="ADQ98" s="619">
        <v>0</v>
      </c>
      <c r="AEB98" s="619">
        <v>193935</v>
      </c>
      <c r="AEU98" s="619">
        <v>1121907.54</v>
      </c>
      <c r="AFF98" s="619">
        <v>724957.25</v>
      </c>
      <c r="AGD98" s="619">
        <v>734860</v>
      </c>
      <c r="AGO98" s="619">
        <v>1079303.31</v>
      </c>
      <c r="AGP98" s="619">
        <v>62439</v>
      </c>
      <c r="AGW98" s="619">
        <v>0</v>
      </c>
      <c r="AGX98" s="619">
        <v>5294749.5199999996</v>
      </c>
      <c r="AHN98" s="619">
        <v>129003.75</v>
      </c>
      <c r="AHQ98" s="619"/>
      <c r="AHU98" s="619">
        <f t="shared" si="958"/>
        <v>229524902.61999992</v>
      </c>
      <c r="AHW98" s="627" t="s">
        <v>6273</v>
      </c>
      <c r="AHX98" s="627" t="s">
        <v>6130</v>
      </c>
      <c r="AHY98" s="627" t="s">
        <v>6131</v>
      </c>
    </row>
    <row r="99" spans="1:909" x14ac:dyDescent="0.8">
      <c r="A99" s="613" t="str">
        <f t="shared" si="957"/>
        <v>ภาระ</v>
      </c>
      <c r="B99" s="618" t="s">
        <v>6132</v>
      </c>
      <c r="C99" s="619" t="s">
        <v>6133</v>
      </c>
      <c r="E99" s="619">
        <v>21134.41</v>
      </c>
      <c r="F99" s="619">
        <v>12957.9</v>
      </c>
      <c r="G99" s="619">
        <v>0</v>
      </c>
      <c r="H99" s="619">
        <v>13870</v>
      </c>
      <c r="I99" s="619">
        <v>24996.9</v>
      </c>
      <c r="J99" s="619">
        <v>30872.6</v>
      </c>
      <c r="K99" s="619">
        <v>44891.199999999997</v>
      </c>
      <c r="L99" s="619">
        <v>2622.3</v>
      </c>
      <c r="M99" s="619">
        <v>49333.599999999999</v>
      </c>
      <c r="N99" s="619">
        <v>50616.98</v>
      </c>
      <c r="O99" s="619">
        <v>46151.199999999997</v>
      </c>
      <c r="P99" s="619">
        <v>18331.5</v>
      </c>
      <c r="Q99" s="619">
        <v>2405</v>
      </c>
      <c r="S99" s="619">
        <v>2168.6999999999998</v>
      </c>
      <c r="T99" s="619">
        <v>15744.6</v>
      </c>
      <c r="U99" s="619">
        <v>6592</v>
      </c>
      <c r="X99" s="619">
        <v>78347.199999999997</v>
      </c>
      <c r="Z99" s="619">
        <v>1737000</v>
      </c>
      <c r="AA99" s="619">
        <v>22744.240000000002</v>
      </c>
      <c r="AB99" s="619">
        <v>962629.24</v>
      </c>
      <c r="AE99" s="619">
        <v>1593975.54</v>
      </c>
      <c r="AH99" s="619">
        <v>688376.86</v>
      </c>
      <c r="AI99" s="619">
        <v>399387.97</v>
      </c>
      <c r="AJ99" s="619">
        <v>1400855.61</v>
      </c>
      <c r="AK99" s="619">
        <v>44187.38</v>
      </c>
      <c r="AP99" s="619">
        <v>32569.66</v>
      </c>
      <c r="AQ99" s="619">
        <v>315298.24</v>
      </c>
      <c r="AR99" s="619">
        <v>79978.58</v>
      </c>
      <c r="AV99" s="619">
        <v>0</v>
      </c>
      <c r="AY99" s="619">
        <v>110902.36</v>
      </c>
      <c r="AZ99" s="619">
        <v>950</v>
      </c>
      <c r="BB99" s="619">
        <v>0</v>
      </c>
      <c r="BD99" s="619">
        <v>0</v>
      </c>
      <c r="BF99" s="619">
        <v>700</v>
      </c>
      <c r="BG99" s="619">
        <v>30268.59</v>
      </c>
      <c r="BL99" s="619">
        <v>7505</v>
      </c>
      <c r="BM99" s="619">
        <v>250</v>
      </c>
      <c r="BN99" s="619">
        <v>55099.05</v>
      </c>
      <c r="BO99" s="619">
        <v>4051.74</v>
      </c>
      <c r="BP99" s="619">
        <v>83381.25</v>
      </c>
      <c r="BT99" s="619">
        <v>0</v>
      </c>
      <c r="BZ99" s="619">
        <v>0</v>
      </c>
      <c r="CG99" s="619">
        <v>847.5</v>
      </c>
      <c r="CH99" s="619">
        <v>3707.5</v>
      </c>
      <c r="CJ99" s="619">
        <v>1400</v>
      </c>
      <c r="CL99" s="619">
        <v>20871.75</v>
      </c>
      <c r="CM99" s="619">
        <v>8894.73</v>
      </c>
      <c r="CO99" s="619">
        <v>690</v>
      </c>
      <c r="CQ99" s="619">
        <v>12604.82</v>
      </c>
      <c r="CR99" s="619">
        <v>700</v>
      </c>
      <c r="CS99" s="619">
        <v>20735.68</v>
      </c>
      <c r="CT99" s="619">
        <v>14517.8</v>
      </c>
      <c r="CU99" s="619">
        <v>16201.5</v>
      </c>
      <c r="CV99" s="619">
        <v>0</v>
      </c>
      <c r="CW99" s="619">
        <v>79341</v>
      </c>
      <c r="CX99" s="619">
        <v>24836</v>
      </c>
      <c r="CZ99" s="619">
        <v>559868</v>
      </c>
      <c r="DA99" s="619">
        <v>165702.5</v>
      </c>
      <c r="DB99" s="619">
        <v>49563</v>
      </c>
      <c r="DC99" s="619">
        <v>5535</v>
      </c>
      <c r="DD99" s="619">
        <v>555582.61</v>
      </c>
      <c r="DG99" s="619">
        <v>0</v>
      </c>
      <c r="DI99" s="619">
        <v>8891</v>
      </c>
      <c r="DJ99" s="619">
        <v>25227</v>
      </c>
      <c r="DM99" s="619">
        <v>25001.1</v>
      </c>
      <c r="DN99" s="619">
        <v>412</v>
      </c>
      <c r="DO99" s="619">
        <v>2783.2</v>
      </c>
      <c r="DQ99" s="619">
        <v>19399.8</v>
      </c>
      <c r="DR99" s="619">
        <v>54764.5</v>
      </c>
      <c r="DT99" s="619">
        <v>0</v>
      </c>
      <c r="DV99" s="619">
        <v>24444.99</v>
      </c>
      <c r="DW99" s="619">
        <v>89264.59</v>
      </c>
      <c r="DZ99" s="619">
        <v>28394</v>
      </c>
      <c r="EA99" s="619">
        <v>957251.45</v>
      </c>
      <c r="EF99" s="619">
        <v>9202.5</v>
      </c>
      <c r="EJ99" s="619">
        <v>13496.14</v>
      </c>
      <c r="EK99" s="619">
        <v>133756.5</v>
      </c>
      <c r="EN99" s="619">
        <v>2611</v>
      </c>
      <c r="EO99" s="619">
        <v>4857</v>
      </c>
      <c r="ER99" s="619">
        <v>385.5</v>
      </c>
      <c r="EU99" s="619">
        <v>66331.5</v>
      </c>
      <c r="EY99" s="619">
        <v>13384</v>
      </c>
      <c r="EZ99" s="619">
        <v>2427</v>
      </c>
      <c r="FA99" s="619">
        <v>709</v>
      </c>
      <c r="FB99" s="619">
        <v>21903.38</v>
      </c>
      <c r="FC99" s="619">
        <v>38550.5</v>
      </c>
      <c r="FD99" s="619">
        <v>1148</v>
      </c>
      <c r="FE99" s="619">
        <v>5584</v>
      </c>
      <c r="FF99" s="619">
        <v>44565.5</v>
      </c>
      <c r="FG99" s="619">
        <v>700</v>
      </c>
      <c r="FH99" s="619">
        <v>43239.6</v>
      </c>
      <c r="FI99" s="619">
        <v>3200</v>
      </c>
      <c r="FK99" s="619">
        <v>956766.24</v>
      </c>
      <c r="FO99" s="619">
        <v>64553</v>
      </c>
      <c r="FS99" s="619">
        <v>24010.2</v>
      </c>
      <c r="FT99" s="619">
        <v>2950</v>
      </c>
      <c r="FV99" s="619">
        <v>1040</v>
      </c>
      <c r="FY99" s="619">
        <v>3392</v>
      </c>
      <c r="FZ99" s="619">
        <v>2972.2</v>
      </c>
      <c r="GB99" s="619">
        <v>14661</v>
      </c>
      <c r="GC99" s="619">
        <v>47802.36</v>
      </c>
      <c r="GD99" s="619">
        <v>8345.49</v>
      </c>
      <c r="GH99" s="619">
        <v>1259</v>
      </c>
      <c r="GN99" s="619">
        <v>4736.99</v>
      </c>
      <c r="GZ99" s="619">
        <v>10469.68</v>
      </c>
      <c r="HB99" s="619">
        <v>0</v>
      </c>
      <c r="HE99" s="619">
        <v>389821.64999999997</v>
      </c>
      <c r="HF99" s="619">
        <v>195873.4</v>
      </c>
      <c r="HG99" s="619">
        <v>545423.19999999995</v>
      </c>
      <c r="HH99" s="619">
        <v>395846.34</v>
      </c>
      <c r="HJ99" s="619">
        <v>329385.5</v>
      </c>
      <c r="HM99" s="619">
        <v>687837.9</v>
      </c>
      <c r="HO99" s="619">
        <v>30221.08</v>
      </c>
      <c r="HQ99" s="619">
        <v>101856</v>
      </c>
      <c r="HR99" s="619">
        <v>0</v>
      </c>
      <c r="HS99" s="619">
        <v>0</v>
      </c>
      <c r="HT99" s="619">
        <v>0</v>
      </c>
      <c r="HX99" s="619">
        <v>870</v>
      </c>
      <c r="IA99" s="619">
        <v>45941.5</v>
      </c>
      <c r="IC99" s="619">
        <v>126934.15</v>
      </c>
      <c r="IE99" s="619">
        <v>193716.25</v>
      </c>
      <c r="IG99" s="619">
        <v>542988.30000000005</v>
      </c>
      <c r="IM99" s="619">
        <v>87947.59</v>
      </c>
      <c r="IN99" s="619">
        <v>152157.76999999999</v>
      </c>
      <c r="IS99" s="619">
        <v>5902.5</v>
      </c>
      <c r="IT99" s="619">
        <v>1795</v>
      </c>
      <c r="IV99" s="619">
        <v>1058</v>
      </c>
      <c r="IY99" s="619">
        <v>174609.84</v>
      </c>
      <c r="IZ99" s="619">
        <v>2278.7399999999998</v>
      </c>
      <c r="JA99" s="619">
        <v>15466.01</v>
      </c>
      <c r="JC99" s="619">
        <v>15476</v>
      </c>
      <c r="JD99" s="619">
        <v>0</v>
      </c>
      <c r="JE99" s="619">
        <v>335747.19</v>
      </c>
      <c r="JF99" s="619">
        <v>91048.82</v>
      </c>
      <c r="JG99" s="619">
        <v>0</v>
      </c>
      <c r="JH99" s="619">
        <v>1210</v>
      </c>
      <c r="JI99" s="619">
        <v>16187.73</v>
      </c>
      <c r="JJ99" s="619">
        <v>890</v>
      </c>
      <c r="JM99" s="619">
        <v>158260.44</v>
      </c>
      <c r="JN99" s="619">
        <v>0</v>
      </c>
      <c r="JP99" s="619">
        <v>31845.5</v>
      </c>
      <c r="JQ99" s="619">
        <v>58107</v>
      </c>
      <c r="KK99" s="619">
        <v>118982.99</v>
      </c>
      <c r="KL99" s="619">
        <v>68800.95</v>
      </c>
      <c r="KM99" s="619">
        <v>72342.53</v>
      </c>
      <c r="KN99" s="619">
        <v>0</v>
      </c>
      <c r="KO99" s="619">
        <v>201614.48</v>
      </c>
      <c r="KP99" s="619">
        <v>11043.5</v>
      </c>
      <c r="KQ99" s="619">
        <v>6831</v>
      </c>
      <c r="KR99" s="619">
        <v>62010.48</v>
      </c>
      <c r="KS99" s="619">
        <v>1376124.15</v>
      </c>
      <c r="KT99" s="619">
        <v>11843.63</v>
      </c>
      <c r="KU99" s="619">
        <v>739120.25</v>
      </c>
      <c r="KV99" s="619">
        <v>53243.74</v>
      </c>
      <c r="KW99" s="619">
        <v>524006.9</v>
      </c>
      <c r="KX99" s="619">
        <v>87288.37</v>
      </c>
      <c r="KY99" s="619">
        <v>1529</v>
      </c>
      <c r="LB99" s="619">
        <v>49259.4</v>
      </c>
      <c r="LC99" s="619">
        <v>0</v>
      </c>
      <c r="LD99" s="619">
        <v>0</v>
      </c>
      <c r="LG99" s="619">
        <v>25715.919999999998</v>
      </c>
      <c r="LI99" s="619">
        <v>23049.82</v>
      </c>
      <c r="LJ99" s="619">
        <v>415</v>
      </c>
      <c r="LL99" s="619">
        <v>82778.289999999994</v>
      </c>
      <c r="LM99" s="619">
        <v>246122.5</v>
      </c>
      <c r="LN99" s="619">
        <v>947633.77</v>
      </c>
      <c r="LO99" s="619">
        <v>200894</v>
      </c>
      <c r="LP99" s="619">
        <v>507882.4</v>
      </c>
      <c r="LQ99" s="619">
        <v>399888.8</v>
      </c>
      <c r="LR99" s="619">
        <v>31572.95</v>
      </c>
      <c r="LS99" s="619">
        <v>0</v>
      </c>
      <c r="LT99" s="619">
        <v>54641.62</v>
      </c>
      <c r="LX99" s="619">
        <v>121174.67</v>
      </c>
      <c r="LZ99" s="619">
        <v>38903</v>
      </c>
      <c r="MC99" s="619">
        <v>47822</v>
      </c>
      <c r="MF99" s="619">
        <v>122929</v>
      </c>
      <c r="MG99" s="619">
        <v>62088.72</v>
      </c>
      <c r="MU99" s="619">
        <v>272836.26</v>
      </c>
      <c r="MV99" s="619">
        <v>1795724.07</v>
      </c>
      <c r="MW99" s="619">
        <v>116642</v>
      </c>
      <c r="MZ99" s="619">
        <v>644197</v>
      </c>
      <c r="NA99" s="619">
        <v>343654.1</v>
      </c>
      <c r="NB99" s="619">
        <v>77427.75</v>
      </c>
      <c r="NC99" s="619">
        <v>113826</v>
      </c>
      <c r="ND99" s="619">
        <v>24510</v>
      </c>
      <c r="NG99" s="619">
        <v>180027.9</v>
      </c>
      <c r="NI99" s="619">
        <v>8181.6</v>
      </c>
      <c r="NJ99" s="619">
        <v>346042.5</v>
      </c>
      <c r="NK99" s="619">
        <v>118907.4</v>
      </c>
      <c r="NL99" s="619">
        <v>16160.8</v>
      </c>
      <c r="NM99" s="619">
        <v>19390</v>
      </c>
      <c r="NO99" s="619">
        <v>349466.73</v>
      </c>
      <c r="NP99" s="619">
        <v>0</v>
      </c>
      <c r="NQ99" s="619">
        <v>48820.800000000003</v>
      </c>
      <c r="NR99" s="619">
        <v>6467.2</v>
      </c>
      <c r="NS99" s="619">
        <v>42395.65</v>
      </c>
      <c r="NT99" s="619">
        <v>11320.5</v>
      </c>
      <c r="NU99" s="619">
        <v>218740.9</v>
      </c>
      <c r="NV99" s="619">
        <v>8885.2000000000007</v>
      </c>
      <c r="NW99" s="619">
        <v>0</v>
      </c>
      <c r="NX99" s="619">
        <v>0</v>
      </c>
      <c r="OA99" s="619">
        <v>78609.17</v>
      </c>
      <c r="OB99" s="619">
        <v>122778.09</v>
      </c>
      <c r="OC99" s="619">
        <v>31288.75</v>
      </c>
      <c r="OD99" s="619">
        <v>66676.98</v>
      </c>
      <c r="OE99" s="619">
        <v>125</v>
      </c>
      <c r="OF99" s="619">
        <v>230</v>
      </c>
      <c r="OH99" s="619">
        <v>43514.45</v>
      </c>
      <c r="OI99" s="619">
        <v>66515.649999999994</v>
      </c>
      <c r="OJ99" s="619">
        <v>957535.2</v>
      </c>
      <c r="OK99" s="619">
        <v>174006.2</v>
      </c>
      <c r="OL99" s="619">
        <v>123386.35</v>
      </c>
      <c r="OO99" s="619">
        <v>91597.48</v>
      </c>
      <c r="OP99" s="619">
        <v>21955.48</v>
      </c>
      <c r="OQ99" s="619">
        <v>651590.81000000006</v>
      </c>
      <c r="OR99" s="619">
        <v>9509</v>
      </c>
      <c r="OS99" s="619">
        <v>190153.60000000001</v>
      </c>
      <c r="OU99" s="619">
        <v>225319.28</v>
      </c>
      <c r="OW99" s="619">
        <v>5892</v>
      </c>
      <c r="OX99" s="619">
        <v>12934.4</v>
      </c>
      <c r="OY99" s="619">
        <v>114776.6</v>
      </c>
      <c r="OZ99" s="619">
        <v>1910</v>
      </c>
      <c r="PA99" s="619">
        <v>45396.800000000003</v>
      </c>
      <c r="PB99" s="619">
        <v>0</v>
      </c>
      <c r="PC99" s="619">
        <v>0</v>
      </c>
      <c r="PD99" s="619">
        <v>13328</v>
      </c>
      <c r="PE99" s="619">
        <v>46142</v>
      </c>
      <c r="PI99" s="619">
        <v>4730</v>
      </c>
      <c r="PL99" s="619">
        <v>13933</v>
      </c>
      <c r="PM99" s="619">
        <v>3772</v>
      </c>
      <c r="PN99" s="619">
        <v>10872.34</v>
      </c>
      <c r="QX99" s="619">
        <v>5085</v>
      </c>
      <c r="QY99" s="619">
        <v>700</v>
      </c>
      <c r="RA99" s="619">
        <v>5000</v>
      </c>
      <c r="RB99" s="619">
        <v>544.5</v>
      </c>
      <c r="RC99" s="619">
        <v>17386</v>
      </c>
      <c r="RE99" s="619">
        <v>57979.5</v>
      </c>
      <c r="RJ99" s="619">
        <v>2972</v>
      </c>
      <c r="RK99" s="619">
        <v>19728.2</v>
      </c>
      <c r="RL99" s="619">
        <v>66235.839999999997</v>
      </c>
      <c r="RM99" s="619">
        <v>350</v>
      </c>
      <c r="RQ99" s="619">
        <v>27233.82</v>
      </c>
      <c r="RR99" s="619">
        <v>21961.7</v>
      </c>
      <c r="RS99" s="619">
        <v>350</v>
      </c>
      <c r="RT99" s="619">
        <v>2972</v>
      </c>
      <c r="RX99" s="619">
        <v>18377</v>
      </c>
      <c r="SE99" s="619">
        <v>70116</v>
      </c>
      <c r="SF99" s="619">
        <v>299609.46000000002</v>
      </c>
      <c r="SG99" s="619">
        <v>1150</v>
      </c>
      <c r="SH99" s="619">
        <v>35537.43</v>
      </c>
      <c r="SI99" s="619">
        <v>415</v>
      </c>
      <c r="SJ99" s="619">
        <v>38898.6</v>
      </c>
      <c r="SM99" s="619">
        <v>240089.92</v>
      </c>
      <c r="SO99" s="619">
        <v>1990</v>
      </c>
      <c r="SP99" s="619">
        <v>550</v>
      </c>
      <c r="SQ99" s="619">
        <v>1705</v>
      </c>
      <c r="SS99" s="619">
        <v>85268.05</v>
      </c>
      <c r="SU99" s="619">
        <v>130005.05</v>
      </c>
      <c r="SV99" s="619">
        <v>376895.48</v>
      </c>
      <c r="TM99" s="619">
        <v>1200</v>
      </c>
      <c r="TN99" s="619">
        <v>300</v>
      </c>
      <c r="TP99" s="619">
        <v>8357.4</v>
      </c>
      <c r="TV99" s="619">
        <v>9619.9</v>
      </c>
      <c r="TX99" s="619">
        <v>18694.599999999999</v>
      </c>
      <c r="UD99" s="619">
        <v>148286.06</v>
      </c>
      <c r="UE99" s="619">
        <v>38141.68</v>
      </c>
      <c r="UF99" s="619">
        <v>114856.32000000001</v>
      </c>
      <c r="UP99" s="619">
        <v>25935.5</v>
      </c>
      <c r="US99" s="619">
        <v>97569.22</v>
      </c>
      <c r="UU99" s="619">
        <v>55259.46</v>
      </c>
      <c r="UV99" s="619">
        <v>0</v>
      </c>
      <c r="UX99" s="619">
        <v>75305.81</v>
      </c>
      <c r="UY99" s="619">
        <v>16692.29</v>
      </c>
      <c r="VA99" s="619">
        <v>64309.14</v>
      </c>
      <c r="VC99" s="619">
        <v>14776.38</v>
      </c>
      <c r="VD99" s="619">
        <v>129772.18</v>
      </c>
      <c r="VG99" s="619">
        <v>13858.27</v>
      </c>
      <c r="VN99" s="619">
        <v>3080</v>
      </c>
      <c r="VP99" s="619">
        <v>13236</v>
      </c>
      <c r="VS99" s="619">
        <v>23959.78</v>
      </c>
      <c r="VT99" s="619">
        <v>15530.8</v>
      </c>
      <c r="VV99" s="619">
        <v>0</v>
      </c>
      <c r="VY99" s="619">
        <v>56219.53</v>
      </c>
      <c r="WE99" s="619">
        <v>913</v>
      </c>
      <c r="WJ99" s="619">
        <v>2000</v>
      </c>
      <c r="WK99" s="619">
        <v>700</v>
      </c>
      <c r="WT99" s="619">
        <v>65972.75</v>
      </c>
      <c r="WU99" s="619">
        <v>190</v>
      </c>
      <c r="WW99" s="619">
        <v>0</v>
      </c>
      <c r="WZ99" s="619">
        <v>0</v>
      </c>
      <c r="XE99" s="619">
        <v>6484.5</v>
      </c>
      <c r="AAJ99" s="619">
        <v>270</v>
      </c>
      <c r="AAP99" s="619">
        <v>9447.6200000000008</v>
      </c>
      <c r="ABZ99" s="619">
        <v>1578</v>
      </c>
      <c r="ACD99" s="619">
        <v>0</v>
      </c>
      <c r="ACE99" s="619">
        <v>124211.1</v>
      </c>
      <c r="ACF99" s="619">
        <v>128024.98</v>
      </c>
      <c r="ACG99" s="619">
        <v>8356</v>
      </c>
      <c r="ACH99" s="619">
        <v>382487.35</v>
      </c>
      <c r="ACJ99" s="619">
        <v>178413.73</v>
      </c>
      <c r="ACL99" s="619">
        <v>0</v>
      </c>
      <c r="ACM99" s="619">
        <v>439.5</v>
      </c>
      <c r="ACR99" s="619">
        <v>17427.88</v>
      </c>
      <c r="ACT99" s="619">
        <v>24214.73</v>
      </c>
      <c r="ACY99" s="619">
        <v>324174</v>
      </c>
      <c r="ACZ99" s="619">
        <v>120</v>
      </c>
      <c r="ADC99" s="619">
        <v>74535.350000000006</v>
      </c>
      <c r="ADQ99" s="619">
        <v>2236520.73</v>
      </c>
      <c r="AEB99" s="619">
        <v>907</v>
      </c>
      <c r="AEC99" s="619">
        <v>80577</v>
      </c>
      <c r="AED99" s="619">
        <v>27201.5</v>
      </c>
      <c r="AEG99" s="619">
        <v>26461.75</v>
      </c>
      <c r="AEH99" s="619">
        <v>97525</v>
      </c>
      <c r="AEI99" s="619">
        <v>41090</v>
      </c>
      <c r="AEJ99" s="619">
        <v>89725</v>
      </c>
      <c r="AEK99" s="619">
        <v>1747142.24</v>
      </c>
      <c r="AEL99" s="619">
        <v>17296</v>
      </c>
      <c r="AEM99" s="619">
        <v>27288.5</v>
      </c>
      <c r="AEN99" s="619">
        <v>179786.1</v>
      </c>
      <c r="AEQ99" s="619">
        <v>26622</v>
      </c>
      <c r="AEV99" s="619">
        <v>117825.9</v>
      </c>
      <c r="AEW99" s="619">
        <v>9176.7999999999993</v>
      </c>
      <c r="AEX99" s="619">
        <v>5016.2</v>
      </c>
      <c r="AEY99" s="619">
        <v>76472.899999999994</v>
      </c>
      <c r="AEZ99" s="619">
        <v>70396.7</v>
      </c>
      <c r="AFC99" s="619">
        <v>6480.8</v>
      </c>
      <c r="AFD99" s="619">
        <v>3975.8</v>
      </c>
      <c r="AFF99" s="619">
        <v>0</v>
      </c>
      <c r="AFI99" s="619">
        <v>700</v>
      </c>
      <c r="AFR99" s="619">
        <v>18500.900000000001</v>
      </c>
      <c r="AGO99" s="619">
        <v>718</v>
      </c>
      <c r="AGW99" s="619">
        <v>1064</v>
      </c>
      <c r="AGX99" s="619">
        <v>4874.99</v>
      </c>
      <c r="AGZ99" s="619">
        <v>0</v>
      </c>
      <c r="AHA99" s="619">
        <v>24308.2</v>
      </c>
      <c r="AHB99" s="619">
        <v>10790</v>
      </c>
      <c r="AHD99" s="619">
        <v>9720.7999999999993</v>
      </c>
      <c r="AHF99" s="619">
        <v>19946.2</v>
      </c>
      <c r="AHG99" s="619">
        <v>97940.65</v>
      </c>
      <c r="AHH99" s="619">
        <v>16173</v>
      </c>
      <c r="AHI99" s="619">
        <v>12403</v>
      </c>
      <c r="AHJ99" s="619">
        <v>4857</v>
      </c>
      <c r="AHK99" s="619">
        <v>0</v>
      </c>
      <c r="AHL99" s="619">
        <v>7834.84</v>
      </c>
      <c r="AHM99" s="619">
        <v>76467.899999999994</v>
      </c>
      <c r="AHP99" s="619">
        <v>1194</v>
      </c>
      <c r="AHQ99" s="619"/>
      <c r="AHR99" s="613">
        <v>58036</v>
      </c>
      <c r="AHS99" s="613">
        <v>1350</v>
      </c>
      <c r="AHT99" s="613">
        <v>800</v>
      </c>
      <c r="AHU99" s="619">
        <f t="shared" si="958"/>
        <v>40323143.679999992</v>
      </c>
      <c r="AHW99" s="627" t="s">
        <v>6273</v>
      </c>
      <c r="AHX99" s="627" t="s">
        <v>6132</v>
      </c>
      <c r="AHY99" s="627" t="s">
        <v>6133</v>
      </c>
    </row>
    <row r="100" spans="1:909" x14ac:dyDescent="0.8">
      <c r="A100" s="613" t="str">
        <f t="shared" si="957"/>
        <v>ภาระ</v>
      </c>
      <c r="B100" s="618" t="s">
        <v>6134</v>
      </c>
      <c r="C100" s="619" t="s">
        <v>6135</v>
      </c>
      <c r="J100" s="619">
        <v>3482</v>
      </c>
      <c r="AP100" s="619">
        <v>105095.71</v>
      </c>
      <c r="CB100" s="619">
        <v>2115</v>
      </c>
      <c r="CC100" s="619">
        <v>405</v>
      </c>
      <c r="CH100" s="619">
        <v>0</v>
      </c>
      <c r="CS100" s="619">
        <v>300</v>
      </c>
      <c r="CU100" s="619">
        <v>25461.040000000001</v>
      </c>
      <c r="CW100" s="619">
        <v>11241.5</v>
      </c>
      <c r="CX100" s="619">
        <v>1667</v>
      </c>
      <c r="CZ100" s="619">
        <v>197847.01</v>
      </c>
      <c r="DA100" s="619">
        <v>1903.75</v>
      </c>
      <c r="DB100" s="619">
        <v>1600</v>
      </c>
      <c r="DD100" s="619">
        <v>10000</v>
      </c>
      <c r="DR100" s="619">
        <v>3354</v>
      </c>
      <c r="ED100" s="619">
        <v>400</v>
      </c>
      <c r="EX100" s="619">
        <v>0</v>
      </c>
      <c r="HD100" s="619">
        <v>71751</v>
      </c>
      <c r="HF100" s="619">
        <v>33348.29</v>
      </c>
      <c r="HG100" s="619">
        <v>546961.19999999995</v>
      </c>
      <c r="HJ100" s="619">
        <v>24170</v>
      </c>
      <c r="HN100" s="619">
        <v>2340</v>
      </c>
      <c r="HO100" s="619">
        <v>790</v>
      </c>
      <c r="HR100" s="619">
        <v>0</v>
      </c>
      <c r="HS100" s="619">
        <v>21170.92</v>
      </c>
      <c r="HT100" s="619">
        <v>0</v>
      </c>
      <c r="HU100" s="619">
        <v>6400</v>
      </c>
      <c r="IA100" s="619">
        <v>320</v>
      </c>
      <c r="IM100" s="619">
        <v>0</v>
      </c>
      <c r="IN100" s="619">
        <v>60865.31</v>
      </c>
      <c r="IS100" s="619">
        <v>1357.5</v>
      </c>
      <c r="IV100" s="619">
        <v>2300</v>
      </c>
      <c r="JE100" s="619">
        <v>18544.939999999999</v>
      </c>
      <c r="KN100" s="619">
        <v>102570</v>
      </c>
      <c r="KP100" s="619">
        <v>0</v>
      </c>
      <c r="KT100" s="619">
        <v>2410.0700000000002</v>
      </c>
      <c r="KU100" s="619">
        <v>12725.6</v>
      </c>
      <c r="KV100" s="619">
        <v>68325.039999999994</v>
      </c>
      <c r="KW100" s="619">
        <v>0</v>
      </c>
      <c r="KX100" s="619">
        <v>4489</v>
      </c>
      <c r="KY100" s="619">
        <v>2900</v>
      </c>
      <c r="LB100" s="619">
        <v>1650</v>
      </c>
      <c r="LI100" s="619">
        <v>136134.97</v>
      </c>
      <c r="LL100" s="619">
        <v>184712.4</v>
      </c>
      <c r="LR100" s="619">
        <v>3590</v>
      </c>
      <c r="LX100" s="619">
        <v>7082.5</v>
      </c>
      <c r="LY100" s="619">
        <v>19345</v>
      </c>
      <c r="LZ100" s="619">
        <v>3650</v>
      </c>
      <c r="MG100" s="619">
        <v>2850</v>
      </c>
      <c r="MU100" s="619">
        <v>460</v>
      </c>
      <c r="MV100" s="619">
        <v>31477.5</v>
      </c>
      <c r="NG100" s="619">
        <v>516</v>
      </c>
      <c r="NM100" s="619">
        <v>0</v>
      </c>
      <c r="NS100" s="619">
        <v>491</v>
      </c>
      <c r="NT100" s="619">
        <v>13127</v>
      </c>
      <c r="NV100" s="619">
        <v>0</v>
      </c>
      <c r="OB100" s="619">
        <v>420</v>
      </c>
      <c r="OD100" s="619">
        <v>0</v>
      </c>
      <c r="OE100" s="619">
        <v>9465.5</v>
      </c>
      <c r="OI100" s="619">
        <v>329.7</v>
      </c>
      <c r="OL100" s="619">
        <v>174027.34</v>
      </c>
      <c r="OO100" s="619">
        <v>1720</v>
      </c>
      <c r="OQ100" s="619">
        <v>37397.040000000001</v>
      </c>
      <c r="OR100" s="619">
        <v>44221.5</v>
      </c>
      <c r="OU100" s="619">
        <v>26359</v>
      </c>
      <c r="RE100" s="619">
        <v>11876.9</v>
      </c>
      <c r="RL100" s="619">
        <v>350</v>
      </c>
      <c r="SE100" s="619">
        <v>460</v>
      </c>
      <c r="SF100" s="619">
        <v>76494.25</v>
      </c>
      <c r="SG100" s="619">
        <v>5060</v>
      </c>
      <c r="SJ100" s="619">
        <v>10700</v>
      </c>
      <c r="SM100" s="619">
        <v>108249.84</v>
      </c>
      <c r="SU100" s="619">
        <v>4050</v>
      </c>
      <c r="UW100" s="619">
        <v>4725</v>
      </c>
      <c r="VQ100" s="619">
        <v>830</v>
      </c>
      <c r="VW100" s="619">
        <v>14295</v>
      </c>
      <c r="ZN100" s="619">
        <v>20680.939999999999</v>
      </c>
      <c r="ADW100" s="619">
        <v>0</v>
      </c>
      <c r="AET100" s="619">
        <v>753650.29</v>
      </c>
      <c r="AEV100" s="619">
        <v>750</v>
      </c>
      <c r="AFR100" s="619">
        <v>0</v>
      </c>
      <c r="AGW100" s="619">
        <v>1016</v>
      </c>
      <c r="AGX100" s="619">
        <v>4157.2</v>
      </c>
      <c r="AGZ100" s="619">
        <v>0</v>
      </c>
      <c r="AHG100" s="619">
        <v>350</v>
      </c>
      <c r="AHQ100" s="619"/>
      <c r="AHU100" s="619">
        <f t="shared" si="958"/>
        <v>3065332.75</v>
      </c>
      <c r="AHW100" s="627" t="s">
        <v>6273</v>
      </c>
      <c r="AHX100" s="627" t="s">
        <v>6134</v>
      </c>
      <c r="AHY100" s="627" t="s">
        <v>6135</v>
      </c>
    </row>
    <row r="101" spans="1:909" x14ac:dyDescent="0.8">
      <c r="A101" s="613" t="str">
        <f t="shared" si="957"/>
        <v>ภาระ</v>
      </c>
      <c r="B101" s="618" t="s">
        <v>6136</v>
      </c>
      <c r="C101" s="619" t="s">
        <v>6137</v>
      </c>
      <c r="D101" s="619">
        <v>0</v>
      </c>
      <c r="E101" s="619">
        <v>5600</v>
      </c>
      <c r="F101" s="619">
        <v>18700</v>
      </c>
      <c r="H101" s="619">
        <v>21636</v>
      </c>
      <c r="I101" s="619">
        <v>7750</v>
      </c>
      <c r="J101" s="619">
        <v>85851</v>
      </c>
      <c r="K101" s="619">
        <v>20000</v>
      </c>
      <c r="L101" s="619">
        <v>1300</v>
      </c>
      <c r="M101" s="619">
        <v>21150</v>
      </c>
      <c r="N101" s="619">
        <v>85800</v>
      </c>
      <c r="O101" s="619">
        <v>1500</v>
      </c>
      <c r="P101" s="619">
        <v>7520</v>
      </c>
      <c r="Q101" s="619">
        <v>5050</v>
      </c>
      <c r="S101" s="619">
        <v>3250</v>
      </c>
      <c r="T101" s="619">
        <v>1600</v>
      </c>
      <c r="U101" s="619">
        <v>11490.25</v>
      </c>
      <c r="Z101" s="619">
        <v>0</v>
      </c>
      <c r="AE101" s="619">
        <v>0</v>
      </c>
      <c r="AG101" s="619">
        <v>0</v>
      </c>
      <c r="AH101" s="619">
        <v>0</v>
      </c>
      <c r="AP101" s="619">
        <v>0</v>
      </c>
      <c r="AV101" s="619">
        <v>0</v>
      </c>
      <c r="AY101" s="619">
        <v>27475.5</v>
      </c>
      <c r="AZ101" s="619">
        <v>7600</v>
      </c>
      <c r="BA101" s="619">
        <v>2400</v>
      </c>
      <c r="BB101" s="619">
        <v>0</v>
      </c>
      <c r="BD101" s="619">
        <v>200</v>
      </c>
      <c r="BF101" s="619">
        <v>16227</v>
      </c>
      <c r="BG101" s="619">
        <v>3900</v>
      </c>
      <c r="BH101" s="619">
        <v>600</v>
      </c>
      <c r="BI101" s="619">
        <v>3630</v>
      </c>
      <c r="BM101" s="619">
        <v>1730</v>
      </c>
      <c r="BN101" s="619">
        <v>250</v>
      </c>
      <c r="BT101" s="619">
        <v>280</v>
      </c>
      <c r="BU101" s="619">
        <v>460</v>
      </c>
      <c r="BW101" s="619">
        <v>3160</v>
      </c>
      <c r="BZ101" s="619">
        <v>0</v>
      </c>
      <c r="CA101" s="619">
        <v>266477</v>
      </c>
      <c r="CB101" s="619">
        <v>99554.25</v>
      </c>
      <c r="CC101" s="619">
        <v>120605.25</v>
      </c>
      <c r="CD101" s="619">
        <v>166877.25</v>
      </c>
      <c r="CE101" s="619">
        <v>83433.75</v>
      </c>
      <c r="CF101" s="619">
        <v>552837.5</v>
      </c>
      <c r="CG101" s="619">
        <v>721149.26</v>
      </c>
      <c r="CI101" s="619">
        <v>2275</v>
      </c>
      <c r="CL101" s="619">
        <v>7268</v>
      </c>
      <c r="CM101" s="619">
        <v>578</v>
      </c>
      <c r="CN101" s="619">
        <v>4173</v>
      </c>
      <c r="CO101" s="619">
        <v>900</v>
      </c>
      <c r="CQ101" s="619">
        <v>2124.5</v>
      </c>
      <c r="CU101" s="619">
        <v>0</v>
      </c>
      <c r="CX101" s="619">
        <v>2534</v>
      </c>
      <c r="CZ101" s="619">
        <v>10987.5</v>
      </c>
      <c r="DB101" s="619">
        <v>36350</v>
      </c>
      <c r="DC101" s="619">
        <v>26245.85</v>
      </c>
      <c r="DD101" s="619">
        <v>86212.5</v>
      </c>
      <c r="DG101" s="619">
        <v>4255</v>
      </c>
      <c r="DH101" s="619">
        <v>297146.25</v>
      </c>
      <c r="DI101" s="619">
        <v>66444</v>
      </c>
      <c r="DJ101" s="619">
        <v>242627.88</v>
      </c>
      <c r="DK101" s="619">
        <v>5713</v>
      </c>
      <c r="DM101" s="619">
        <v>1476</v>
      </c>
      <c r="DR101" s="619">
        <v>19813.5</v>
      </c>
      <c r="DW101" s="619">
        <v>3650</v>
      </c>
      <c r="EC101" s="619">
        <v>3317.5</v>
      </c>
      <c r="ED101" s="619">
        <v>1564</v>
      </c>
      <c r="EH101" s="619">
        <v>700</v>
      </c>
      <c r="EI101" s="619">
        <v>204</v>
      </c>
      <c r="EK101" s="619">
        <v>0</v>
      </c>
      <c r="EN101" s="619">
        <v>11417.64</v>
      </c>
      <c r="EO101" s="619">
        <v>56734</v>
      </c>
      <c r="ET101" s="619">
        <v>217598.25</v>
      </c>
      <c r="FA101" s="619">
        <v>0</v>
      </c>
      <c r="GF101" s="619">
        <v>1450</v>
      </c>
      <c r="GU101" s="619">
        <v>0</v>
      </c>
      <c r="GX101" s="619">
        <v>0</v>
      </c>
      <c r="HB101" s="619">
        <v>1297.5</v>
      </c>
      <c r="HE101" s="619">
        <v>917.66</v>
      </c>
      <c r="HF101" s="619">
        <v>4157</v>
      </c>
      <c r="HG101" s="619">
        <v>114217.45</v>
      </c>
      <c r="HH101" s="619">
        <v>53088</v>
      </c>
      <c r="HJ101" s="619">
        <v>140</v>
      </c>
      <c r="HM101" s="619">
        <v>7951.5</v>
      </c>
      <c r="HN101" s="619">
        <v>7954</v>
      </c>
      <c r="HU101" s="619">
        <v>0</v>
      </c>
      <c r="IM101" s="619">
        <v>0</v>
      </c>
      <c r="IT101" s="619">
        <v>1210</v>
      </c>
      <c r="JI101" s="619">
        <v>11933.5</v>
      </c>
      <c r="KK101" s="619">
        <v>9389</v>
      </c>
      <c r="KM101" s="619">
        <v>0</v>
      </c>
      <c r="KO101" s="619">
        <v>0</v>
      </c>
      <c r="KP101" s="619">
        <v>0</v>
      </c>
      <c r="KR101" s="619">
        <v>16790</v>
      </c>
      <c r="KS101" s="619">
        <v>700</v>
      </c>
      <c r="KT101" s="619">
        <v>1680</v>
      </c>
      <c r="KU101" s="619">
        <v>4450</v>
      </c>
      <c r="LL101" s="619">
        <v>6280</v>
      </c>
      <c r="LM101" s="619">
        <v>280205.45</v>
      </c>
      <c r="LP101" s="619">
        <v>1376</v>
      </c>
      <c r="LR101" s="619">
        <v>15930</v>
      </c>
      <c r="LY101" s="619">
        <v>1060</v>
      </c>
      <c r="MG101" s="619">
        <v>508</v>
      </c>
      <c r="MU101" s="619">
        <v>7940</v>
      </c>
      <c r="MW101" s="619">
        <v>5097.5</v>
      </c>
      <c r="NC101" s="619">
        <v>1000</v>
      </c>
      <c r="NJ101" s="619">
        <v>5741.25</v>
      </c>
      <c r="NL101" s="619">
        <v>0</v>
      </c>
      <c r="NP101" s="619">
        <v>0</v>
      </c>
      <c r="NR101" s="619">
        <v>15924</v>
      </c>
      <c r="NS101" s="619">
        <v>104702.25</v>
      </c>
      <c r="NT101" s="619">
        <v>491</v>
      </c>
      <c r="NU101" s="619">
        <v>61114.2</v>
      </c>
      <c r="NV101" s="619">
        <v>2203</v>
      </c>
      <c r="NW101" s="619">
        <v>450</v>
      </c>
      <c r="NX101" s="619">
        <v>0</v>
      </c>
      <c r="OA101" s="619">
        <v>138485</v>
      </c>
      <c r="OH101" s="619">
        <v>19066.849999999999</v>
      </c>
      <c r="OJ101" s="619">
        <v>5200</v>
      </c>
      <c r="OK101" s="619">
        <v>1673</v>
      </c>
      <c r="OQ101" s="619">
        <v>12107</v>
      </c>
      <c r="OV101" s="619">
        <v>1042</v>
      </c>
      <c r="OW101" s="619">
        <v>299</v>
      </c>
      <c r="OZ101" s="619">
        <v>19055</v>
      </c>
      <c r="PC101" s="619">
        <v>920</v>
      </c>
      <c r="PM101" s="619">
        <v>1194</v>
      </c>
      <c r="QY101" s="619">
        <v>2094.75</v>
      </c>
      <c r="RR101" s="619">
        <v>11289</v>
      </c>
      <c r="SC101" s="619">
        <v>213</v>
      </c>
      <c r="SE101" s="619">
        <v>14758</v>
      </c>
      <c r="SF101" s="619">
        <v>34719</v>
      </c>
      <c r="SJ101" s="619">
        <v>10001.799999999999</v>
      </c>
      <c r="SK101" s="619">
        <v>1650</v>
      </c>
      <c r="SM101" s="619">
        <v>53653</v>
      </c>
      <c r="SS101" s="619">
        <v>17114</v>
      </c>
      <c r="SV101" s="619">
        <v>19843</v>
      </c>
      <c r="TO101" s="619">
        <v>0</v>
      </c>
      <c r="UA101" s="619">
        <v>0</v>
      </c>
      <c r="UC101" s="619">
        <v>0</v>
      </c>
      <c r="UD101" s="619">
        <v>27353.3</v>
      </c>
      <c r="UE101" s="619">
        <v>16971</v>
      </c>
      <c r="UF101" s="619">
        <v>34617</v>
      </c>
      <c r="UG101" s="619">
        <v>1747.5</v>
      </c>
      <c r="UH101" s="619">
        <v>4502</v>
      </c>
      <c r="UU101" s="619">
        <v>2100</v>
      </c>
      <c r="UY101" s="619">
        <v>2262</v>
      </c>
      <c r="VD101" s="619">
        <v>4652.75</v>
      </c>
      <c r="VN101" s="619">
        <v>1342.5</v>
      </c>
      <c r="VP101" s="619">
        <v>9550</v>
      </c>
      <c r="WN101" s="619">
        <v>840</v>
      </c>
      <c r="WT101" s="619">
        <v>3358</v>
      </c>
      <c r="WZ101" s="619">
        <v>13335.75</v>
      </c>
      <c r="XQ101" s="619">
        <v>700</v>
      </c>
      <c r="YJ101" s="619">
        <v>700</v>
      </c>
      <c r="YX101" s="619">
        <v>700</v>
      </c>
      <c r="AAK101" s="619">
        <v>2320</v>
      </c>
      <c r="AAP101" s="619">
        <v>659</v>
      </c>
      <c r="ADN101" s="619">
        <v>1559.46</v>
      </c>
      <c r="AED101" s="619">
        <v>17614</v>
      </c>
      <c r="AEJ101" s="619">
        <v>11050</v>
      </c>
      <c r="AEL101" s="619">
        <v>1532.4</v>
      </c>
      <c r="AEM101" s="619">
        <v>6000</v>
      </c>
      <c r="AEQ101" s="619">
        <v>22135</v>
      </c>
      <c r="AEW101" s="619">
        <v>1115</v>
      </c>
      <c r="AFK101" s="619">
        <v>1635</v>
      </c>
      <c r="AFN101" s="619">
        <v>1347</v>
      </c>
      <c r="AGW101" s="619">
        <v>0</v>
      </c>
      <c r="AGX101" s="619">
        <v>60</v>
      </c>
      <c r="AHG101" s="619">
        <v>18737</v>
      </c>
      <c r="AHI101" s="619">
        <v>150</v>
      </c>
      <c r="AHQ101" s="619">
        <v>1379.5</v>
      </c>
      <c r="AHU101" s="619">
        <f t="shared" si="958"/>
        <v>4813104.2</v>
      </c>
      <c r="AHW101" s="627" t="s">
        <v>6273</v>
      </c>
      <c r="AHX101" s="627" t="s">
        <v>6136</v>
      </c>
      <c r="AHY101" s="627" t="s">
        <v>6137</v>
      </c>
    </row>
    <row r="102" spans="1:909" x14ac:dyDescent="0.8">
      <c r="A102" s="613" t="str">
        <f t="shared" si="957"/>
        <v>ภาระ</v>
      </c>
      <c r="B102" s="618" t="s">
        <v>6476</v>
      </c>
      <c r="C102" s="619" t="s">
        <v>6027</v>
      </c>
      <c r="D102" s="619">
        <v>460163.44</v>
      </c>
      <c r="O102" s="619">
        <v>0</v>
      </c>
      <c r="BC102" s="619">
        <v>121824.25</v>
      </c>
      <c r="BD102" s="619">
        <v>139961.06</v>
      </c>
      <c r="BS102" s="619">
        <v>2954436.5</v>
      </c>
      <c r="CH102" s="619">
        <v>7675997.04</v>
      </c>
      <c r="DV102" s="619">
        <v>253831.44</v>
      </c>
      <c r="EO102" s="619">
        <v>3780845.04</v>
      </c>
      <c r="EX102" s="619">
        <v>2732276.3</v>
      </c>
      <c r="FJ102" s="619">
        <v>2767314.58</v>
      </c>
      <c r="FN102" s="619">
        <v>0</v>
      </c>
      <c r="FR102" s="619">
        <v>5351560.59</v>
      </c>
      <c r="FY102" s="619">
        <v>14892.57</v>
      </c>
      <c r="GD102" s="619">
        <v>1602.86</v>
      </c>
      <c r="GI102" s="619">
        <v>661205.80000000005</v>
      </c>
      <c r="GK102" s="619">
        <v>6665.57</v>
      </c>
      <c r="GR102" s="619">
        <v>4013909.89</v>
      </c>
      <c r="HD102" s="619">
        <v>4551934.99</v>
      </c>
      <c r="HK102" s="619">
        <v>784170.53</v>
      </c>
      <c r="HL102" s="619">
        <v>3007378.13</v>
      </c>
      <c r="HU102" s="619">
        <v>947872.11</v>
      </c>
      <c r="IE102" s="619">
        <v>1802</v>
      </c>
      <c r="IJ102" s="619">
        <v>3328148.34</v>
      </c>
      <c r="IZ102" s="619">
        <v>113164.85</v>
      </c>
      <c r="JU102" s="619">
        <v>1400000</v>
      </c>
      <c r="KN102" s="619">
        <v>422575.15</v>
      </c>
      <c r="KR102" s="619">
        <v>229393.47</v>
      </c>
      <c r="KY102" s="619">
        <v>3487074.67</v>
      </c>
      <c r="LK102" s="619">
        <v>0</v>
      </c>
      <c r="LR102" s="619">
        <v>367839.32</v>
      </c>
      <c r="LY102" s="619">
        <v>59379.7</v>
      </c>
      <c r="MH102" s="619">
        <v>428628.36</v>
      </c>
      <c r="MZ102" s="619">
        <v>303429.03000000003</v>
      </c>
      <c r="NB102" s="619">
        <v>422954.66</v>
      </c>
      <c r="NC102" s="619">
        <v>69552.83</v>
      </c>
      <c r="NV102" s="619">
        <v>120000</v>
      </c>
      <c r="NW102" s="619">
        <v>69117.440000000002</v>
      </c>
      <c r="NY102" s="619">
        <v>7891575.5999999996</v>
      </c>
      <c r="OP102" s="619">
        <v>1097311.52</v>
      </c>
      <c r="OU102" s="619">
        <v>2392005.48</v>
      </c>
      <c r="PW102" s="619">
        <v>185400.61</v>
      </c>
      <c r="PX102" s="619">
        <v>59158.879999999997</v>
      </c>
      <c r="QC102" s="619">
        <v>197898.3</v>
      </c>
      <c r="UA102" s="619">
        <v>1666079.85</v>
      </c>
      <c r="VN102" s="619">
        <v>4229181.96</v>
      </c>
      <c r="VQ102" s="619">
        <v>390630.88</v>
      </c>
      <c r="WB102" s="619">
        <v>0</v>
      </c>
      <c r="WC102" s="619">
        <v>0</v>
      </c>
      <c r="WF102" s="619">
        <v>293800</v>
      </c>
      <c r="WW102" s="619">
        <v>337725.82</v>
      </c>
      <c r="XB102" s="619">
        <v>178397.13</v>
      </c>
      <c r="XJ102" s="619">
        <v>5759690.4800000004</v>
      </c>
      <c r="XM102" s="619">
        <v>2194294.35</v>
      </c>
      <c r="YG102" s="619">
        <v>5656978.1799999997</v>
      </c>
      <c r="YK102" s="619">
        <v>1036995.65</v>
      </c>
      <c r="ZB102" s="619">
        <v>28983.79</v>
      </c>
      <c r="ZD102" s="619">
        <v>-180237.75</v>
      </c>
      <c r="ZE102" s="619">
        <v>3314.86</v>
      </c>
      <c r="ZN102" s="619">
        <v>4497035.24</v>
      </c>
      <c r="AAJ102" s="619">
        <v>1644262.89</v>
      </c>
      <c r="AAL102" s="619">
        <v>189838.71</v>
      </c>
      <c r="ABH102" s="619">
        <v>12688.07</v>
      </c>
      <c r="ACF102" s="619">
        <v>170704.06</v>
      </c>
      <c r="ACL102" s="619">
        <v>217045.71</v>
      </c>
      <c r="ACP102" s="619">
        <v>777641.37</v>
      </c>
      <c r="ACQ102" s="619">
        <v>460783.97</v>
      </c>
      <c r="ACR102" s="619">
        <v>1530908.12</v>
      </c>
      <c r="ACS102" s="619">
        <v>18584.14</v>
      </c>
      <c r="ACU102" s="619">
        <v>285508.67</v>
      </c>
      <c r="ACW102" s="619">
        <v>14066.06</v>
      </c>
      <c r="ADA102" s="619">
        <v>517130.48</v>
      </c>
      <c r="ADC102" s="619">
        <v>175234.11</v>
      </c>
      <c r="ADE102" s="619">
        <v>347159.06</v>
      </c>
      <c r="ADG102" s="619">
        <v>290000</v>
      </c>
      <c r="ADI102" s="619">
        <v>1072031.04</v>
      </c>
      <c r="ADK102" s="619">
        <v>86000</v>
      </c>
      <c r="ADS102" s="619">
        <v>194542.44</v>
      </c>
      <c r="ADY102" s="619">
        <v>0</v>
      </c>
      <c r="AEB102" s="619">
        <v>15354.17</v>
      </c>
      <c r="AEY102" s="619">
        <v>604383.4</v>
      </c>
      <c r="AFC102" s="619">
        <v>435019.27</v>
      </c>
      <c r="AFE102" s="619">
        <v>4952623.3499999996</v>
      </c>
      <c r="AGW102" s="619">
        <v>6119562.7999999998</v>
      </c>
      <c r="AGX102" s="619">
        <v>0</v>
      </c>
      <c r="AHQ102" s="619"/>
      <c r="AHU102" s="619">
        <f t="shared" si="958"/>
        <v>109098195.22999999</v>
      </c>
      <c r="AHW102" s="627" t="s">
        <v>6273</v>
      </c>
      <c r="AHX102" s="627" t="s">
        <v>6138</v>
      </c>
      <c r="AHY102" s="627" t="s">
        <v>6139</v>
      </c>
    </row>
    <row r="103" spans="1:909" x14ac:dyDescent="0.8">
      <c r="A103" s="613" t="str">
        <f t="shared" si="957"/>
        <v>ภาระ</v>
      </c>
      <c r="B103" s="618" t="s">
        <v>6138</v>
      </c>
      <c r="C103" s="619" t="s">
        <v>6139</v>
      </c>
      <c r="D103" s="619">
        <v>4414687.0999999996</v>
      </c>
      <c r="E103" s="619">
        <v>249050</v>
      </c>
      <c r="F103" s="619">
        <v>153976.75</v>
      </c>
      <c r="G103" s="619">
        <v>1290.32</v>
      </c>
      <c r="H103" s="619">
        <v>2613812.5</v>
      </c>
      <c r="I103" s="619">
        <v>10249436</v>
      </c>
      <c r="J103" s="619">
        <v>18880</v>
      </c>
      <c r="K103" s="619">
        <v>12500</v>
      </c>
      <c r="L103" s="619">
        <v>255000</v>
      </c>
      <c r="N103" s="619">
        <v>0</v>
      </c>
      <c r="O103" s="619">
        <v>492513.08</v>
      </c>
      <c r="P103" s="619">
        <v>664455</v>
      </c>
      <c r="Q103" s="619">
        <v>193000</v>
      </c>
      <c r="R103" s="619">
        <v>4550</v>
      </c>
      <c r="S103" s="619">
        <v>452745</v>
      </c>
      <c r="U103" s="619">
        <v>88200</v>
      </c>
      <c r="W103" s="619">
        <v>4186293.14</v>
      </c>
      <c r="X103" s="619">
        <v>902209.67</v>
      </c>
      <c r="Y103" s="619">
        <v>251294.42</v>
      </c>
      <c r="Z103" s="619">
        <v>350909.96</v>
      </c>
      <c r="AA103" s="619">
        <v>225000</v>
      </c>
      <c r="AB103" s="619">
        <v>204433.33</v>
      </c>
      <c r="AC103" s="619">
        <v>697435.23</v>
      </c>
      <c r="AD103" s="619">
        <v>0</v>
      </c>
      <c r="AE103" s="619">
        <v>273610.75</v>
      </c>
      <c r="AF103" s="619">
        <v>288112</v>
      </c>
      <c r="AG103" s="619">
        <v>930009</v>
      </c>
      <c r="AH103" s="619">
        <v>222000</v>
      </c>
      <c r="AI103" s="619">
        <v>935628</v>
      </c>
      <c r="AJ103" s="619">
        <v>445500</v>
      </c>
      <c r="AK103" s="619">
        <v>683959.5</v>
      </c>
      <c r="AL103" s="619">
        <v>14249.5</v>
      </c>
      <c r="AM103" s="619">
        <v>255852</v>
      </c>
      <c r="AN103" s="619">
        <v>0</v>
      </c>
      <c r="AO103" s="619">
        <v>286371.56</v>
      </c>
      <c r="AP103" s="619">
        <v>399198.5</v>
      </c>
      <c r="AQ103" s="619">
        <v>242546.2</v>
      </c>
      <c r="AR103" s="619">
        <v>202593.78</v>
      </c>
      <c r="AS103" s="619">
        <v>213658.4</v>
      </c>
      <c r="AT103" s="619">
        <v>360464</v>
      </c>
      <c r="AU103" s="619">
        <v>0</v>
      </c>
      <c r="AV103" s="619">
        <v>2729399.18</v>
      </c>
      <c r="AW103" s="619">
        <v>2429099.31</v>
      </c>
      <c r="AX103" s="619">
        <v>70413</v>
      </c>
      <c r="AY103" s="619">
        <v>9555907.9900000002</v>
      </c>
      <c r="AZ103" s="619">
        <v>6743384</v>
      </c>
      <c r="BA103" s="619">
        <v>614933.5</v>
      </c>
      <c r="BB103" s="619">
        <v>2460835</v>
      </c>
      <c r="BC103" s="619">
        <v>1666946.58</v>
      </c>
      <c r="BD103" s="619">
        <v>5399178</v>
      </c>
      <c r="BE103" s="619">
        <v>149931</v>
      </c>
      <c r="BF103" s="619">
        <v>5306473.6399999997</v>
      </c>
      <c r="BG103" s="619">
        <v>3162603.34</v>
      </c>
      <c r="BH103" s="619">
        <v>823650</v>
      </c>
      <c r="BI103" s="619">
        <v>428325</v>
      </c>
      <c r="BJ103" s="619">
        <v>1787381.72</v>
      </c>
      <c r="BK103" s="619">
        <v>0</v>
      </c>
      <c r="BL103" s="619">
        <v>59500</v>
      </c>
      <c r="BN103" s="619">
        <v>295930</v>
      </c>
      <c r="BP103" s="619">
        <v>0</v>
      </c>
      <c r="BS103" s="619">
        <v>2030794.8</v>
      </c>
      <c r="BZ103" s="619">
        <v>0</v>
      </c>
      <c r="CA103" s="619">
        <v>941608.7</v>
      </c>
      <c r="CH103" s="619">
        <v>3919833</v>
      </c>
      <c r="CI103" s="619">
        <v>230780</v>
      </c>
      <c r="CJ103" s="619">
        <v>712500</v>
      </c>
      <c r="CK103" s="619">
        <v>353885</v>
      </c>
      <c r="CL103" s="619">
        <v>205880</v>
      </c>
      <c r="CM103" s="619">
        <v>154500</v>
      </c>
      <c r="CN103" s="619">
        <v>160550</v>
      </c>
      <c r="CO103" s="619">
        <v>394500</v>
      </c>
      <c r="CP103" s="619">
        <v>0</v>
      </c>
      <c r="CQ103" s="619">
        <v>367000</v>
      </c>
      <c r="CR103" s="619">
        <v>188560</v>
      </c>
      <c r="CS103" s="619">
        <v>193620</v>
      </c>
      <c r="CT103" s="619">
        <v>604716</v>
      </c>
      <c r="CU103" s="619">
        <v>3383847.23</v>
      </c>
      <c r="DC103" s="619">
        <v>0</v>
      </c>
      <c r="DD103" s="619">
        <v>2099414.1800000002</v>
      </c>
      <c r="DI103" s="619">
        <v>0</v>
      </c>
      <c r="DL103" s="619">
        <v>13512540.42</v>
      </c>
      <c r="DP103" s="619">
        <v>446447</v>
      </c>
      <c r="DQ103" s="619">
        <v>1258437.5</v>
      </c>
      <c r="DU103" s="619">
        <v>1779950</v>
      </c>
      <c r="DV103" s="619">
        <v>5520000</v>
      </c>
      <c r="EF103" s="619">
        <v>1294684.77</v>
      </c>
      <c r="EG103" s="619">
        <v>1030700</v>
      </c>
      <c r="EO103" s="619">
        <v>4772950.16</v>
      </c>
      <c r="EX103" s="619">
        <v>524744.26</v>
      </c>
      <c r="EY103" s="619">
        <v>104100</v>
      </c>
      <c r="EZ103" s="619">
        <v>166895</v>
      </c>
      <c r="FA103" s="619">
        <v>10781666.550000001</v>
      </c>
      <c r="FB103" s="619">
        <v>15262031</v>
      </c>
      <c r="FC103" s="619">
        <v>332810</v>
      </c>
      <c r="FE103" s="619">
        <v>181277</v>
      </c>
      <c r="FF103" s="619">
        <v>8107712.2000000002</v>
      </c>
      <c r="FG103" s="619">
        <v>92000</v>
      </c>
      <c r="FH103" s="619">
        <v>5999596.7800000003</v>
      </c>
      <c r="FI103" s="619">
        <v>97755</v>
      </c>
      <c r="FJ103" s="619">
        <v>1374346</v>
      </c>
      <c r="GB103" s="619">
        <v>0</v>
      </c>
      <c r="GF103" s="619">
        <v>1910250</v>
      </c>
      <c r="GL103" s="619">
        <v>0</v>
      </c>
      <c r="GO103" s="619">
        <v>2174787.5</v>
      </c>
      <c r="GR103" s="619">
        <v>1227633.33</v>
      </c>
      <c r="GT103" s="619">
        <v>7349986.5499999998</v>
      </c>
      <c r="GU103" s="619">
        <v>17400475</v>
      </c>
      <c r="HD103" s="619">
        <v>431.94</v>
      </c>
      <c r="HH103" s="619">
        <v>0</v>
      </c>
      <c r="HJ103" s="619">
        <v>199161.29</v>
      </c>
      <c r="HL103" s="619">
        <v>3466442.64</v>
      </c>
      <c r="HT103" s="619">
        <v>2374147.16</v>
      </c>
      <c r="HU103" s="619">
        <v>3662381.47</v>
      </c>
      <c r="IB103" s="619">
        <v>398274.19</v>
      </c>
      <c r="IF103" s="619">
        <v>266031</v>
      </c>
      <c r="IG103" s="619">
        <v>499015</v>
      </c>
      <c r="IH103" s="619">
        <v>101500</v>
      </c>
      <c r="IK103" s="619">
        <v>949563.72</v>
      </c>
      <c r="IQ103" s="619">
        <v>0</v>
      </c>
      <c r="IU103" s="619">
        <v>0</v>
      </c>
      <c r="IV103" s="619">
        <v>0</v>
      </c>
      <c r="JG103" s="619">
        <v>90762</v>
      </c>
      <c r="JH103" s="619">
        <v>1231055.72</v>
      </c>
      <c r="JM103" s="619">
        <v>2195196</v>
      </c>
      <c r="JN103" s="619">
        <v>11588250</v>
      </c>
      <c r="JO103" s="619">
        <v>4419914.92</v>
      </c>
      <c r="JP103" s="619">
        <v>5774567.5</v>
      </c>
      <c r="JQ103" s="619">
        <v>5095004.84</v>
      </c>
      <c r="JS103" s="619">
        <v>3079277.42</v>
      </c>
      <c r="JT103" s="619">
        <v>2930264.78</v>
      </c>
      <c r="JU103" s="619">
        <v>0</v>
      </c>
      <c r="JX103" s="619">
        <v>7170062.5</v>
      </c>
      <c r="JY103" s="619">
        <v>170525</v>
      </c>
      <c r="JZ103" s="619">
        <v>498100</v>
      </c>
      <c r="KB103" s="619">
        <v>264838.71000000002</v>
      </c>
      <c r="KF103" s="619">
        <v>94061.29</v>
      </c>
      <c r="KG103" s="619">
        <v>78241.94</v>
      </c>
      <c r="KH103" s="619">
        <v>239545</v>
      </c>
      <c r="KJ103" s="619">
        <v>0</v>
      </c>
      <c r="KM103" s="619">
        <v>0</v>
      </c>
      <c r="KP103" s="619">
        <v>0</v>
      </c>
      <c r="KQ103" s="619">
        <v>0</v>
      </c>
      <c r="KR103" s="619">
        <v>0</v>
      </c>
      <c r="KS103" s="619">
        <v>0</v>
      </c>
      <c r="KT103" s="619">
        <v>0</v>
      </c>
      <c r="KW103" s="619">
        <v>0</v>
      </c>
      <c r="KY103" s="619">
        <v>0</v>
      </c>
      <c r="LA103" s="619">
        <v>0</v>
      </c>
      <c r="LG103" s="619">
        <v>0</v>
      </c>
      <c r="LH103" s="619">
        <v>0</v>
      </c>
      <c r="LI103" s="619">
        <v>8735810.5600000005</v>
      </c>
      <c r="LJ103" s="619">
        <v>904157.52</v>
      </c>
      <c r="LK103" s="619">
        <v>0</v>
      </c>
      <c r="LL103" s="619">
        <v>0</v>
      </c>
      <c r="LT103" s="619">
        <v>0</v>
      </c>
      <c r="LW103" s="619">
        <v>0</v>
      </c>
      <c r="LX103" s="619">
        <v>481709.69</v>
      </c>
      <c r="LY103" s="619">
        <v>0</v>
      </c>
      <c r="LZ103" s="619">
        <v>0</v>
      </c>
      <c r="MJ103" s="619">
        <v>232631</v>
      </c>
      <c r="MK103" s="619">
        <v>0</v>
      </c>
      <c r="ML103" s="619">
        <v>3804500</v>
      </c>
      <c r="MM103" s="619">
        <v>4341060.5</v>
      </c>
      <c r="MN103" s="619">
        <v>144100</v>
      </c>
      <c r="MP103" s="619">
        <v>1762562.5</v>
      </c>
      <c r="MQ103" s="619">
        <v>9332725</v>
      </c>
      <c r="MR103" s="619">
        <v>2312875</v>
      </c>
      <c r="MS103" s="619">
        <v>3936449</v>
      </c>
      <c r="MT103" s="619">
        <v>552287.5</v>
      </c>
      <c r="MU103" s="619">
        <v>1551791.28</v>
      </c>
      <c r="MW103" s="619">
        <v>13795550</v>
      </c>
      <c r="MY103" s="619">
        <v>5265713</v>
      </c>
      <c r="MZ103" s="619">
        <v>5308500</v>
      </c>
      <c r="NA103" s="619">
        <v>7168895.8799999999</v>
      </c>
      <c r="NB103" s="619">
        <v>8775972.5</v>
      </c>
      <c r="ND103" s="619">
        <v>454750</v>
      </c>
      <c r="NE103" s="619">
        <v>636751</v>
      </c>
      <c r="NF103" s="619">
        <v>14500</v>
      </c>
      <c r="NI103" s="619">
        <v>158500</v>
      </c>
      <c r="NN103" s="619">
        <v>0</v>
      </c>
      <c r="NP103" s="619">
        <v>0</v>
      </c>
      <c r="NR103" s="619">
        <v>18874881.600000001</v>
      </c>
      <c r="NV103" s="619">
        <v>297840</v>
      </c>
      <c r="NW103" s="619">
        <v>5025</v>
      </c>
      <c r="NY103" s="619">
        <v>832041.03</v>
      </c>
      <c r="NZ103" s="619">
        <v>0</v>
      </c>
      <c r="OB103" s="619">
        <v>21900</v>
      </c>
      <c r="OG103" s="619">
        <v>1179970.92</v>
      </c>
      <c r="OI103" s="619">
        <v>250811.71</v>
      </c>
      <c r="OO103" s="619">
        <v>0</v>
      </c>
      <c r="OQ103" s="619">
        <v>799897.29</v>
      </c>
      <c r="OR103" s="619">
        <v>26850</v>
      </c>
      <c r="OU103" s="619">
        <v>3677056.56</v>
      </c>
      <c r="OZ103" s="619">
        <v>444655.1</v>
      </c>
      <c r="PD103" s="619">
        <v>2495319</v>
      </c>
      <c r="PG103" s="619">
        <v>776451.53</v>
      </c>
      <c r="PH103" s="619">
        <v>203000</v>
      </c>
      <c r="PM103" s="619">
        <v>2685490.35</v>
      </c>
      <c r="PS103" s="619">
        <v>170000</v>
      </c>
      <c r="PV103" s="619">
        <v>15572533</v>
      </c>
      <c r="PW103" s="619">
        <v>-2500</v>
      </c>
      <c r="QA103" s="619">
        <v>292700</v>
      </c>
      <c r="QC103" s="619">
        <v>190000</v>
      </c>
      <c r="QG103" s="619">
        <v>686024</v>
      </c>
      <c r="QO103" s="619">
        <v>1376347.29</v>
      </c>
      <c r="QP103" s="619">
        <v>0</v>
      </c>
      <c r="QZ103" s="619">
        <v>199000</v>
      </c>
      <c r="RA103" s="619">
        <v>524000</v>
      </c>
      <c r="RF103" s="619">
        <v>0</v>
      </c>
      <c r="RI103" s="619">
        <v>0</v>
      </c>
      <c r="RJ103" s="619">
        <v>709500</v>
      </c>
      <c r="RK103" s="619">
        <v>0</v>
      </c>
      <c r="RL103" s="619">
        <v>983983.66</v>
      </c>
      <c r="RM103" s="619">
        <v>154677.42000000001</v>
      </c>
      <c r="RN103" s="619">
        <v>515956.64</v>
      </c>
      <c r="RO103" s="619">
        <v>1097429.04</v>
      </c>
      <c r="RP103" s="619">
        <v>284677.42</v>
      </c>
      <c r="RQ103" s="619">
        <v>5807625</v>
      </c>
      <c r="RR103" s="619">
        <v>0</v>
      </c>
      <c r="RS103" s="619">
        <v>19997700</v>
      </c>
      <c r="RT103" s="619">
        <v>256000</v>
      </c>
      <c r="RU103" s="619">
        <v>5067456.5</v>
      </c>
      <c r="RV103" s="619">
        <v>317000</v>
      </c>
      <c r="RW103" s="619">
        <v>1723152.5</v>
      </c>
      <c r="RX103" s="619">
        <v>272000</v>
      </c>
      <c r="RY103" s="619">
        <v>5868000</v>
      </c>
      <c r="RZ103" s="619">
        <v>12603750</v>
      </c>
      <c r="SA103" s="619">
        <v>146000</v>
      </c>
      <c r="SB103" s="619">
        <v>6778000</v>
      </c>
      <c r="SC103" s="619">
        <v>5115327.5999999996</v>
      </c>
      <c r="SK103" s="619">
        <v>5364875</v>
      </c>
      <c r="SO103" s="619">
        <v>1835306.67</v>
      </c>
      <c r="SW103" s="619">
        <v>2810470.24</v>
      </c>
      <c r="TK103" s="619">
        <v>62512.75</v>
      </c>
      <c r="TR103" s="619">
        <v>1460830.67</v>
      </c>
      <c r="UA103" s="619">
        <v>145713</v>
      </c>
      <c r="UC103" s="619">
        <v>1730589.9</v>
      </c>
      <c r="UD103" s="619">
        <v>6817975</v>
      </c>
      <c r="UI103" s="619">
        <v>501200</v>
      </c>
      <c r="UL103" s="619">
        <v>1644881.76</v>
      </c>
      <c r="UR103" s="619">
        <v>3170324.52</v>
      </c>
      <c r="UU103" s="619">
        <v>1693166.1</v>
      </c>
      <c r="VK103" s="619">
        <v>0</v>
      </c>
      <c r="VN103" s="619">
        <v>2325228</v>
      </c>
      <c r="VO103" s="619">
        <v>46530</v>
      </c>
      <c r="VR103" s="619">
        <v>351300</v>
      </c>
      <c r="VW103" s="619">
        <v>0</v>
      </c>
      <c r="VX103" s="619">
        <v>162100</v>
      </c>
      <c r="VY103" s="619">
        <v>0</v>
      </c>
      <c r="WB103" s="619">
        <v>325650</v>
      </c>
      <c r="WC103" s="619">
        <v>1039863.74</v>
      </c>
      <c r="WE103" s="619">
        <v>194500</v>
      </c>
      <c r="WI103" s="619">
        <v>539371</v>
      </c>
      <c r="WM103" s="619">
        <v>139500</v>
      </c>
      <c r="WN103" s="619">
        <v>512000</v>
      </c>
      <c r="WR103" s="619">
        <v>0</v>
      </c>
      <c r="WU103" s="619">
        <v>1305500</v>
      </c>
      <c r="WV103" s="619">
        <v>2397950</v>
      </c>
      <c r="WW103" s="619">
        <v>0</v>
      </c>
      <c r="WX103" s="619">
        <v>79100</v>
      </c>
      <c r="WZ103" s="619">
        <v>111000</v>
      </c>
      <c r="XH103" s="619">
        <v>74000</v>
      </c>
      <c r="XJ103" s="619">
        <v>9530570</v>
      </c>
      <c r="XK103" s="619">
        <v>228000</v>
      </c>
      <c r="XL103" s="619">
        <v>249000</v>
      </c>
      <c r="XN103" s="619">
        <v>191500</v>
      </c>
      <c r="XO103" s="619">
        <v>243000</v>
      </c>
      <c r="XP103" s="619">
        <v>427000</v>
      </c>
      <c r="XQ103" s="619">
        <v>249500</v>
      </c>
      <c r="XR103" s="619">
        <v>217000</v>
      </c>
      <c r="XS103" s="619">
        <v>485950</v>
      </c>
      <c r="XT103" s="619">
        <v>290350</v>
      </c>
      <c r="XU103" s="619">
        <v>110000</v>
      </c>
      <c r="XV103" s="619">
        <v>170000</v>
      </c>
      <c r="XW103" s="619">
        <v>133500</v>
      </c>
      <c r="XX103" s="619">
        <v>159000</v>
      </c>
      <c r="XY103" s="619">
        <v>117500</v>
      </c>
      <c r="XZ103" s="619">
        <v>122000</v>
      </c>
      <c r="YA103" s="619">
        <v>123000</v>
      </c>
      <c r="YB103" s="619">
        <v>111500</v>
      </c>
      <c r="YC103" s="619">
        <v>139000</v>
      </c>
      <c r="YD103" s="619">
        <v>146500</v>
      </c>
      <c r="YE103" s="619">
        <v>114000</v>
      </c>
      <c r="YF103" s="619">
        <v>147500</v>
      </c>
      <c r="YG103" s="619">
        <v>0</v>
      </c>
      <c r="YK103" s="619">
        <v>0</v>
      </c>
      <c r="YP103" s="619">
        <v>469100</v>
      </c>
      <c r="YQ103" s="619">
        <v>160790.01</v>
      </c>
      <c r="YS103" s="619">
        <v>107500</v>
      </c>
      <c r="YT103" s="619">
        <v>132833</v>
      </c>
      <c r="YU103" s="619">
        <v>3000</v>
      </c>
      <c r="YX103" s="619">
        <v>2456491.11</v>
      </c>
      <c r="ZB103" s="619">
        <v>17476</v>
      </c>
      <c r="ZD103" s="619">
        <v>-764300</v>
      </c>
      <c r="ZE103" s="619">
        <v>2473900.6</v>
      </c>
      <c r="ZI103" s="619">
        <v>22600</v>
      </c>
      <c r="ZN103" s="619">
        <v>6429766.1100000003</v>
      </c>
      <c r="ZQ103" s="619">
        <v>0</v>
      </c>
      <c r="ZT103" s="619">
        <v>322685.48</v>
      </c>
      <c r="ZW103" s="619">
        <v>449066.67</v>
      </c>
      <c r="ZY103" s="619">
        <v>115000</v>
      </c>
      <c r="ZZ103" s="619">
        <v>125000</v>
      </c>
      <c r="AAA103" s="619">
        <v>164000</v>
      </c>
      <c r="AAD103" s="619">
        <v>144500</v>
      </c>
      <c r="AAE103" s="619">
        <v>0</v>
      </c>
      <c r="AAF103" s="619">
        <v>113000</v>
      </c>
      <c r="AAG103" s="619">
        <v>102500</v>
      </c>
      <c r="AAJ103" s="619">
        <v>0</v>
      </c>
      <c r="AAL103" s="619">
        <v>917166</v>
      </c>
      <c r="AAN103" s="619">
        <v>184009.41</v>
      </c>
      <c r="AAQ103" s="619">
        <v>6030702</v>
      </c>
      <c r="AAW103" s="619">
        <v>262600</v>
      </c>
      <c r="AAZ103" s="619">
        <v>288500</v>
      </c>
      <c r="ABA103" s="619">
        <v>463675</v>
      </c>
      <c r="ABB103" s="619">
        <v>1127000</v>
      </c>
      <c r="ABD103" s="619">
        <v>453106</v>
      </c>
      <c r="ABE103" s="619">
        <v>125500</v>
      </c>
      <c r="ABF103" s="619">
        <v>1217702.8600000001</v>
      </c>
      <c r="ABH103" s="619">
        <v>880802.25</v>
      </c>
      <c r="ABI103" s="619">
        <v>193450</v>
      </c>
      <c r="ABJ103" s="619">
        <v>20600</v>
      </c>
      <c r="ABM103" s="619">
        <v>91500</v>
      </c>
      <c r="ABN103" s="619">
        <v>181950</v>
      </c>
      <c r="ABO103" s="619">
        <v>87300</v>
      </c>
      <c r="ABQ103" s="619">
        <v>1598000</v>
      </c>
      <c r="ABU103" s="619">
        <v>240000</v>
      </c>
      <c r="ABV103" s="619">
        <v>945177.42</v>
      </c>
      <c r="ABX103" s="619">
        <v>380361</v>
      </c>
      <c r="ABY103" s="619">
        <v>103354.84</v>
      </c>
      <c r="ACB103" s="619">
        <v>1582625</v>
      </c>
      <c r="ACD103" s="619">
        <v>170000</v>
      </c>
      <c r="ACE103" s="619">
        <v>7886477</v>
      </c>
      <c r="ACK103" s="619">
        <v>194225.8</v>
      </c>
      <c r="ACN103" s="619">
        <v>348378.04</v>
      </c>
      <c r="ACP103" s="619">
        <v>0</v>
      </c>
      <c r="ACX103" s="619">
        <v>1391436.02</v>
      </c>
      <c r="ACY103" s="619">
        <v>5027597</v>
      </c>
      <c r="ADB103" s="619">
        <v>224000</v>
      </c>
      <c r="ADH103" s="619">
        <v>0</v>
      </c>
      <c r="ADI103" s="619">
        <v>2019286.36</v>
      </c>
      <c r="ADL103" s="619">
        <v>0</v>
      </c>
      <c r="ADN103" s="619">
        <v>254748.82</v>
      </c>
      <c r="ADU103" s="619">
        <v>3020916.67</v>
      </c>
      <c r="ADV103" s="619">
        <v>3000</v>
      </c>
      <c r="ADW103" s="619">
        <v>137500</v>
      </c>
      <c r="AEA103" s="619">
        <v>3829187.57</v>
      </c>
      <c r="AEB103" s="619">
        <v>105400</v>
      </c>
      <c r="AEC103" s="619">
        <v>14793457.310000001</v>
      </c>
      <c r="AED103" s="619">
        <v>6820986.8499999996</v>
      </c>
      <c r="AEE103" s="619">
        <v>561616</v>
      </c>
      <c r="AEF103" s="619">
        <v>25050</v>
      </c>
      <c r="AEH103" s="619">
        <v>6824400</v>
      </c>
      <c r="AEJ103" s="619">
        <v>3955644.75</v>
      </c>
      <c r="AEM103" s="619">
        <v>6157130</v>
      </c>
      <c r="AEN103" s="619">
        <v>289150</v>
      </c>
      <c r="AEO103" s="619">
        <v>8201932.5</v>
      </c>
      <c r="AEQ103" s="619">
        <v>256860.35</v>
      </c>
      <c r="AER103" s="619">
        <v>11611784.039999999</v>
      </c>
      <c r="AET103" s="619">
        <v>17100341.600000001</v>
      </c>
      <c r="AEU103" s="619">
        <v>3900526.33</v>
      </c>
      <c r="AEZ103" s="619">
        <v>1457024.85</v>
      </c>
      <c r="AFE103" s="619">
        <v>1012291</v>
      </c>
      <c r="AFF103" s="619">
        <v>436751.37</v>
      </c>
      <c r="AFI103" s="619">
        <v>544498.93000000005</v>
      </c>
      <c r="AFP103" s="619">
        <v>0</v>
      </c>
      <c r="AFT103" s="619">
        <v>397329.44</v>
      </c>
      <c r="AFV103" s="619">
        <v>335500</v>
      </c>
      <c r="AFW103" s="619">
        <v>1085441.28</v>
      </c>
      <c r="AFX103" s="619">
        <v>195000</v>
      </c>
      <c r="AFY103" s="619">
        <v>4606462.0599999996</v>
      </c>
      <c r="AFZ103" s="619">
        <v>374500</v>
      </c>
      <c r="AGD103" s="619">
        <v>2576572.48</v>
      </c>
      <c r="AGG103" s="619">
        <v>152683.32999999999</v>
      </c>
      <c r="AGO103" s="619">
        <v>17814233.75</v>
      </c>
      <c r="AGP103" s="619">
        <v>699987.67</v>
      </c>
      <c r="AGV103" s="619">
        <v>0</v>
      </c>
      <c r="AGW103" s="619">
        <v>4584508.76</v>
      </c>
      <c r="AGX103" s="619">
        <v>0</v>
      </c>
      <c r="AGY103" s="619">
        <v>646411</v>
      </c>
      <c r="AHC103" s="619">
        <v>669300</v>
      </c>
      <c r="AHD103" s="619">
        <v>241000</v>
      </c>
      <c r="AHN103" s="619">
        <v>1153212.6000000001</v>
      </c>
      <c r="AHO103" s="619">
        <v>163500</v>
      </c>
      <c r="AHQ103" s="619"/>
      <c r="AHS103" s="613">
        <v>135000</v>
      </c>
      <c r="AHT103" s="613">
        <v>105000</v>
      </c>
      <c r="AHU103" s="619">
        <f t="shared" si="958"/>
        <v>676015059.6400001</v>
      </c>
      <c r="AHW103" s="627" t="s">
        <v>6273</v>
      </c>
      <c r="AHX103" s="627" t="s">
        <v>6140</v>
      </c>
      <c r="AHY103" s="627" t="s">
        <v>6141</v>
      </c>
    </row>
    <row r="104" spans="1:909" x14ac:dyDescent="0.8">
      <c r="A104" s="613" t="str">
        <f t="shared" si="957"/>
        <v>ภาระ</v>
      </c>
      <c r="B104" s="618" t="s">
        <v>6140</v>
      </c>
      <c r="C104" s="619" t="s">
        <v>6141</v>
      </c>
      <c r="D104" s="619">
        <v>0</v>
      </c>
      <c r="AD104" s="619">
        <v>0</v>
      </c>
      <c r="AU104" s="619">
        <v>0</v>
      </c>
      <c r="BK104" s="619">
        <v>0</v>
      </c>
      <c r="CH104" s="619">
        <v>0</v>
      </c>
      <c r="CU104" s="619">
        <v>0</v>
      </c>
      <c r="DU104" s="619">
        <v>83131.88</v>
      </c>
      <c r="DV104" s="619">
        <v>0</v>
      </c>
      <c r="DX104" s="619">
        <v>0</v>
      </c>
      <c r="DY104" s="619">
        <v>0</v>
      </c>
      <c r="DZ104" s="619">
        <v>0</v>
      </c>
      <c r="EA104" s="619">
        <v>0</v>
      </c>
      <c r="EB104" s="619">
        <v>0</v>
      </c>
      <c r="EC104" s="619">
        <v>0</v>
      </c>
      <c r="ED104" s="619">
        <v>0</v>
      </c>
      <c r="EE104" s="619">
        <v>0</v>
      </c>
      <c r="EF104" s="619">
        <v>0</v>
      </c>
      <c r="FM104" s="619">
        <v>6829.67</v>
      </c>
      <c r="HD104" s="619">
        <v>0</v>
      </c>
      <c r="HK104" s="619">
        <v>-2192.17</v>
      </c>
      <c r="IK104" s="619">
        <v>0</v>
      </c>
      <c r="JG104" s="619">
        <v>0</v>
      </c>
      <c r="JM104" s="619">
        <v>0</v>
      </c>
      <c r="LY104" s="619">
        <v>399450.2</v>
      </c>
      <c r="LZ104" s="619">
        <v>159398.81</v>
      </c>
      <c r="MU104" s="619">
        <v>0</v>
      </c>
      <c r="NR104" s="619">
        <v>11095.21</v>
      </c>
      <c r="NY104" s="619">
        <v>0</v>
      </c>
      <c r="OR104" s="619">
        <v>0</v>
      </c>
      <c r="OS104" s="619">
        <v>0</v>
      </c>
      <c r="OT104" s="619">
        <v>0</v>
      </c>
      <c r="OU104" s="619">
        <v>5862.28</v>
      </c>
      <c r="PD104" s="619">
        <v>204843.94</v>
      </c>
      <c r="PI104" s="619">
        <v>0</v>
      </c>
      <c r="PK104" s="619">
        <v>0</v>
      </c>
      <c r="PV104" s="619">
        <v>44763.41</v>
      </c>
      <c r="PW104" s="619">
        <v>443288.44</v>
      </c>
      <c r="PX104" s="619">
        <v>39820.06</v>
      </c>
      <c r="PY104" s="619">
        <v>0</v>
      </c>
      <c r="PZ104" s="619">
        <v>616839.34</v>
      </c>
      <c r="QA104" s="619">
        <v>0</v>
      </c>
      <c r="QB104" s="619">
        <v>0</v>
      </c>
      <c r="QC104" s="619">
        <v>43069.27</v>
      </c>
      <c r="QD104" s="619">
        <v>69994.350000000006</v>
      </c>
      <c r="QE104" s="619">
        <v>20748.57</v>
      </c>
      <c r="QF104" s="619">
        <v>217876.4</v>
      </c>
      <c r="QG104" s="619">
        <v>0</v>
      </c>
      <c r="QI104" s="619">
        <v>53125.85</v>
      </c>
      <c r="QJ104" s="619">
        <v>19117.96</v>
      </c>
      <c r="QK104" s="619">
        <v>123238.18</v>
      </c>
      <c r="QL104" s="619">
        <v>19369.52</v>
      </c>
      <c r="QM104" s="619">
        <v>0</v>
      </c>
      <c r="QN104" s="619">
        <v>20364.62</v>
      </c>
      <c r="QO104" s="619">
        <v>156322.81</v>
      </c>
      <c r="QP104" s="619">
        <v>8245.76</v>
      </c>
      <c r="QQ104" s="619">
        <v>0</v>
      </c>
      <c r="QR104" s="619">
        <v>16804.490000000002</v>
      </c>
      <c r="QS104" s="619">
        <v>0</v>
      </c>
      <c r="QT104" s="619">
        <v>7654.97</v>
      </c>
      <c r="QU104" s="619">
        <v>32748.05</v>
      </c>
      <c r="QV104" s="619">
        <v>48118.02</v>
      </c>
      <c r="RA104" s="619">
        <v>0</v>
      </c>
      <c r="RD104" s="619">
        <v>17556.75</v>
      </c>
      <c r="VN104" s="619">
        <v>0</v>
      </c>
      <c r="WC104" s="619">
        <v>6384.89</v>
      </c>
      <c r="ZG104" s="619">
        <v>40173.980000000003</v>
      </c>
      <c r="AAJ104" s="619">
        <v>7676.67</v>
      </c>
      <c r="ABL104" s="619">
        <v>0</v>
      </c>
      <c r="ABZ104" s="619">
        <v>0</v>
      </c>
      <c r="ACF104" s="619">
        <v>-5582.29</v>
      </c>
      <c r="ACK104" s="619">
        <v>2224.5500000000002</v>
      </c>
      <c r="ACO104" s="619">
        <v>941.86</v>
      </c>
      <c r="ADI104" s="619">
        <v>0</v>
      </c>
      <c r="AEB104" s="619">
        <v>9739.2099999999991</v>
      </c>
      <c r="AGD104" s="619">
        <v>0</v>
      </c>
      <c r="AGO104" s="619">
        <v>0</v>
      </c>
      <c r="AGW104" s="619">
        <v>0</v>
      </c>
      <c r="AHQ104" s="619"/>
      <c r="AHU104" s="619">
        <f t="shared" si="958"/>
        <v>2949045.5100000002</v>
      </c>
      <c r="AHW104" s="627" t="s">
        <v>6273</v>
      </c>
      <c r="AHX104" s="627" t="s">
        <v>6142</v>
      </c>
      <c r="AHY104" s="627" t="s">
        <v>6143</v>
      </c>
    </row>
    <row r="105" spans="1:909" x14ac:dyDescent="0.8">
      <c r="A105" s="613" t="str">
        <f t="shared" si="957"/>
        <v>ภาระ</v>
      </c>
      <c r="B105" s="618" t="s">
        <v>6142</v>
      </c>
      <c r="C105" s="619" t="s">
        <v>6143</v>
      </c>
      <c r="D105" s="619">
        <v>2221044.44</v>
      </c>
      <c r="W105" s="619">
        <v>0</v>
      </c>
      <c r="AN105" s="619">
        <v>0</v>
      </c>
      <c r="BJ105" s="619">
        <v>0</v>
      </c>
      <c r="BK105" s="619">
        <v>0</v>
      </c>
      <c r="CH105" s="619">
        <v>0</v>
      </c>
      <c r="CU105" s="619">
        <v>0</v>
      </c>
      <c r="DC105" s="619">
        <v>0</v>
      </c>
      <c r="DD105" s="619">
        <v>0</v>
      </c>
      <c r="DL105" s="619">
        <v>0</v>
      </c>
      <c r="DU105" s="619">
        <v>212500.88</v>
      </c>
      <c r="EB105" s="619">
        <v>43641.75</v>
      </c>
      <c r="EF105" s="619">
        <v>0</v>
      </c>
      <c r="EG105" s="619">
        <v>0</v>
      </c>
      <c r="EO105" s="619">
        <v>0</v>
      </c>
      <c r="FR105" s="619">
        <v>0</v>
      </c>
      <c r="FX105" s="619">
        <v>251883.78</v>
      </c>
      <c r="GF105" s="619">
        <v>0</v>
      </c>
      <c r="GL105" s="619">
        <v>13000</v>
      </c>
      <c r="GQ105" s="619">
        <v>1069.3399999999999</v>
      </c>
      <c r="HK105" s="619">
        <v>8927.4699999999993</v>
      </c>
      <c r="HL105" s="619">
        <v>0</v>
      </c>
      <c r="HT105" s="619">
        <v>0</v>
      </c>
      <c r="HU105" s="619">
        <v>0</v>
      </c>
      <c r="IU105" s="619">
        <v>0</v>
      </c>
      <c r="IV105" s="619">
        <v>0</v>
      </c>
      <c r="JG105" s="619">
        <v>0</v>
      </c>
      <c r="JH105" s="619">
        <v>0</v>
      </c>
      <c r="JT105" s="619">
        <v>0</v>
      </c>
      <c r="JU105" s="619">
        <v>0</v>
      </c>
      <c r="KS105" s="619">
        <v>0</v>
      </c>
      <c r="KY105" s="619">
        <v>0</v>
      </c>
      <c r="LI105" s="619">
        <v>0</v>
      </c>
      <c r="LJ105" s="619">
        <v>0</v>
      </c>
      <c r="LK105" s="619">
        <v>0</v>
      </c>
      <c r="LL105" s="619">
        <v>0</v>
      </c>
      <c r="LT105" s="619">
        <v>0</v>
      </c>
      <c r="LW105" s="619">
        <v>0</v>
      </c>
      <c r="LX105" s="619">
        <v>0</v>
      </c>
      <c r="LZ105" s="619">
        <v>0</v>
      </c>
      <c r="MU105" s="619">
        <v>0</v>
      </c>
      <c r="NI105" s="619">
        <v>0</v>
      </c>
      <c r="NR105" s="619">
        <v>0</v>
      </c>
      <c r="NY105" s="619">
        <v>0</v>
      </c>
      <c r="OO105" s="619">
        <v>0</v>
      </c>
      <c r="OS105" s="619">
        <v>0</v>
      </c>
      <c r="PD105" s="619">
        <v>78542</v>
      </c>
      <c r="PV105" s="619">
        <v>1332246.83</v>
      </c>
      <c r="QP105" s="619">
        <v>5340</v>
      </c>
      <c r="QV105" s="619">
        <v>304445.3</v>
      </c>
      <c r="RC105" s="619">
        <v>169710</v>
      </c>
      <c r="RD105" s="619">
        <v>319610</v>
      </c>
      <c r="RI105" s="619">
        <v>0</v>
      </c>
      <c r="SC105" s="619">
        <v>900</v>
      </c>
      <c r="SO105" s="619">
        <v>0</v>
      </c>
      <c r="SW105" s="619">
        <v>0</v>
      </c>
      <c r="SZ105" s="619">
        <v>0</v>
      </c>
      <c r="TK105" s="619">
        <v>0</v>
      </c>
      <c r="UL105" s="619">
        <v>0</v>
      </c>
      <c r="UR105" s="619">
        <v>0</v>
      </c>
      <c r="VN105" s="619">
        <v>0</v>
      </c>
      <c r="VW105" s="619">
        <v>0</v>
      </c>
      <c r="WC105" s="619">
        <v>0</v>
      </c>
      <c r="WR105" s="619">
        <v>0</v>
      </c>
      <c r="WW105" s="619">
        <v>0</v>
      </c>
      <c r="YG105" s="619">
        <v>0</v>
      </c>
      <c r="YK105" s="619">
        <v>0</v>
      </c>
      <c r="YX105" s="619">
        <v>0</v>
      </c>
      <c r="ZE105" s="619">
        <v>0</v>
      </c>
      <c r="AAJ105" s="619">
        <v>0</v>
      </c>
      <c r="AAT105" s="619">
        <v>71558</v>
      </c>
      <c r="AAW105" s="619">
        <v>51898</v>
      </c>
      <c r="ABB105" s="619">
        <v>52242</v>
      </c>
      <c r="ABI105" s="619">
        <v>0</v>
      </c>
      <c r="ABZ105" s="619">
        <v>0</v>
      </c>
      <c r="ACF105" s="619">
        <v>22882</v>
      </c>
      <c r="ACK105" s="619">
        <v>1240609</v>
      </c>
      <c r="ACR105" s="619">
        <v>0</v>
      </c>
      <c r="ACS105" s="619">
        <v>0</v>
      </c>
      <c r="ACY105" s="619">
        <v>0</v>
      </c>
      <c r="ADH105" s="619">
        <v>0</v>
      </c>
      <c r="ADI105" s="619">
        <v>0</v>
      </c>
      <c r="ADQ105" s="619">
        <v>0</v>
      </c>
      <c r="ADU105" s="619">
        <v>0</v>
      </c>
      <c r="AEA105" s="619">
        <v>0</v>
      </c>
      <c r="AEB105" s="619">
        <v>2980</v>
      </c>
      <c r="AEU105" s="619">
        <v>0</v>
      </c>
      <c r="AFA105" s="619">
        <v>0</v>
      </c>
      <c r="AFF105" s="619">
        <v>0</v>
      </c>
      <c r="AGD105" s="619">
        <v>0</v>
      </c>
      <c r="AGO105" s="619">
        <v>0</v>
      </c>
      <c r="AGW105" s="619">
        <v>0</v>
      </c>
      <c r="AGX105" s="619">
        <v>0</v>
      </c>
      <c r="AHN105" s="619">
        <v>0</v>
      </c>
      <c r="AHQ105" s="619"/>
      <c r="AHU105" s="619">
        <f t="shared" si="958"/>
        <v>6405030.79</v>
      </c>
      <c r="AHW105" s="627" t="s">
        <v>6273</v>
      </c>
      <c r="AHX105" s="627" t="s">
        <v>6144</v>
      </c>
      <c r="AHY105" s="627" t="s">
        <v>6145</v>
      </c>
    </row>
    <row r="106" spans="1:909" x14ac:dyDescent="0.8">
      <c r="A106" s="613" t="str">
        <f t="shared" si="957"/>
        <v>ภาระ</v>
      </c>
      <c r="B106" s="618" t="s">
        <v>6144</v>
      </c>
      <c r="C106" s="619" t="s">
        <v>6145</v>
      </c>
      <c r="D106" s="619">
        <v>0</v>
      </c>
      <c r="W106" s="619">
        <v>24182.45</v>
      </c>
      <c r="X106" s="619">
        <v>0</v>
      </c>
      <c r="BJ106" s="619">
        <v>0</v>
      </c>
      <c r="BK106" s="619">
        <v>0</v>
      </c>
      <c r="CH106" s="619">
        <v>0</v>
      </c>
      <c r="CU106" s="619">
        <v>0</v>
      </c>
      <c r="DC106" s="619">
        <v>0</v>
      </c>
      <c r="DD106" s="619">
        <v>0</v>
      </c>
      <c r="DL106" s="619">
        <v>0</v>
      </c>
      <c r="DU106" s="619">
        <v>0</v>
      </c>
      <c r="EF106" s="619">
        <v>0</v>
      </c>
      <c r="GF106" s="619">
        <v>0</v>
      </c>
      <c r="HD106" s="619">
        <v>0</v>
      </c>
      <c r="HK106" s="619">
        <v>-8601.2099999999991</v>
      </c>
      <c r="HT106" s="619">
        <v>-1.1000000000000001E-3</v>
      </c>
      <c r="JG106" s="619">
        <v>0</v>
      </c>
      <c r="JH106" s="619">
        <v>281418.8</v>
      </c>
      <c r="JM106" s="619">
        <v>0</v>
      </c>
      <c r="LI106" s="619">
        <v>0</v>
      </c>
      <c r="LJ106" s="619">
        <v>0</v>
      </c>
      <c r="LK106" s="619">
        <v>0</v>
      </c>
      <c r="LW106" s="619">
        <v>0</v>
      </c>
      <c r="LX106" s="619">
        <v>0</v>
      </c>
      <c r="MU106" s="619">
        <v>0</v>
      </c>
      <c r="NR106" s="619">
        <v>168468</v>
      </c>
      <c r="NY106" s="619">
        <v>0</v>
      </c>
      <c r="OI106" s="619">
        <v>0</v>
      </c>
      <c r="PD106" s="619">
        <v>609445.62</v>
      </c>
      <c r="PV106" s="619">
        <v>123166.96</v>
      </c>
      <c r="PW106" s="619">
        <v>-314801.57</v>
      </c>
      <c r="QP106" s="619">
        <v>191375.6</v>
      </c>
      <c r="QT106" s="619">
        <v>81386.570000000007</v>
      </c>
      <c r="QV106" s="619">
        <v>399817.69</v>
      </c>
      <c r="RD106" s="619">
        <v>76195.88</v>
      </c>
      <c r="RI106" s="619">
        <v>0</v>
      </c>
      <c r="SC106" s="619">
        <v>968213.49</v>
      </c>
      <c r="UC106" s="619">
        <v>0</v>
      </c>
      <c r="UL106" s="619">
        <v>0</v>
      </c>
      <c r="VN106" s="619">
        <v>0</v>
      </c>
      <c r="VS106" s="619">
        <v>84644.18</v>
      </c>
      <c r="VW106" s="619">
        <v>0</v>
      </c>
      <c r="WC106" s="619">
        <v>2092402.87</v>
      </c>
      <c r="YK106" s="619">
        <v>0</v>
      </c>
      <c r="YX106" s="619">
        <v>0</v>
      </c>
      <c r="ZG106" s="619">
        <v>112236.9</v>
      </c>
      <c r="AAJ106" s="619">
        <v>114404.11</v>
      </c>
      <c r="ABL106" s="619">
        <v>0</v>
      </c>
      <c r="ABZ106" s="619">
        <v>0</v>
      </c>
      <c r="ACF106" s="619">
        <v>17815.599999999999</v>
      </c>
      <c r="ACK106" s="619">
        <v>78418.240000000005</v>
      </c>
      <c r="ACO106" s="619">
        <v>27312.52</v>
      </c>
      <c r="ACQ106" s="619">
        <v>38900.99</v>
      </c>
      <c r="ADQ106" s="619">
        <v>881835.89</v>
      </c>
      <c r="ADR106" s="619">
        <v>0</v>
      </c>
      <c r="ADU106" s="619">
        <v>0</v>
      </c>
      <c r="AEA106" s="619">
        <v>0</v>
      </c>
      <c r="AEB106" s="619">
        <v>196859.18</v>
      </c>
      <c r="AFE106" s="619">
        <v>0</v>
      </c>
      <c r="AFK106" s="619">
        <v>0</v>
      </c>
      <c r="AGD106" s="619">
        <v>0</v>
      </c>
      <c r="AGO106" s="619">
        <v>0</v>
      </c>
      <c r="AGW106" s="619">
        <v>0</v>
      </c>
      <c r="AHQ106" s="619"/>
      <c r="AHU106" s="619">
        <f t="shared" si="958"/>
        <v>6245098.7588999998</v>
      </c>
      <c r="AHW106" s="627" t="s">
        <v>6273</v>
      </c>
      <c r="AHX106" s="627" t="s">
        <v>6146</v>
      </c>
      <c r="AHY106" s="627" t="s">
        <v>6147</v>
      </c>
    </row>
    <row r="107" spans="1:909" x14ac:dyDescent="0.8">
      <c r="A107" s="613" t="str">
        <f t="shared" si="957"/>
        <v>ภาระ</v>
      </c>
      <c r="B107" s="618" t="s">
        <v>6477</v>
      </c>
      <c r="C107" s="619" t="s">
        <v>6478</v>
      </c>
      <c r="E107" s="619">
        <v>54089</v>
      </c>
      <c r="Y107" s="619">
        <v>406384</v>
      </c>
      <c r="AE107" s="619">
        <v>613526.99</v>
      </c>
      <c r="AG107" s="619">
        <v>2307650</v>
      </c>
      <c r="AI107" s="619">
        <v>340635</v>
      </c>
      <c r="AO107" s="619">
        <v>43116</v>
      </c>
      <c r="AQ107" s="619">
        <v>97.8</v>
      </c>
      <c r="AU107" s="619">
        <v>680198</v>
      </c>
      <c r="BA107" s="619">
        <v>32904.839999999997</v>
      </c>
      <c r="BJ107" s="619">
        <v>2299308.16</v>
      </c>
      <c r="BV107" s="619">
        <v>982993.8</v>
      </c>
      <c r="CH107" s="619">
        <v>4584213</v>
      </c>
      <c r="CK107" s="619">
        <v>381580</v>
      </c>
      <c r="CL107" s="619">
        <v>242159.22</v>
      </c>
      <c r="CM107" s="619">
        <v>26222.400000000001</v>
      </c>
      <c r="CO107" s="619">
        <v>179564</v>
      </c>
      <c r="CQ107" s="619">
        <v>49980</v>
      </c>
      <c r="CR107" s="619">
        <v>111855</v>
      </c>
      <c r="CS107" s="619">
        <v>160206</v>
      </c>
      <c r="CT107" s="619">
        <v>32176</v>
      </c>
      <c r="DC107" s="619">
        <v>1550000</v>
      </c>
      <c r="DD107" s="619">
        <v>1950925</v>
      </c>
      <c r="DM107" s="619">
        <v>58781</v>
      </c>
      <c r="DN107" s="619">
        <v>63425</v>
      </c>
      <c r="DS107" s="619">
        <v>156727</v>
      </c>
      <c r="DT107" s="619">
        <v>100728.4</v>
      </c>
      <c r="DX107" s="619">
        <v>333601</v>
      </c>
      <c r="EF107" s="619">
        <v>5634117.7699999996</v>
      </c>
      <c r="EG107" s="619">
        <v>68223</v>
      </c>
      <c r="EJ107" s="619">
        <v>43524</v>
      </c>
      <c r="EU107" s="619">
        <v>39200</v>
      </c>
      <c r="FE107" s="619">
        <v>128404</v>
      </c>
      <c r="FJ107" s="619">
        <v>67340</v>
      </c>
      <c r="GE107" s="619">
        <v>270</v>
      </c>
      <c r="GF107" s="619">
        <v>609089.26</v>
      </c>
      <c r="GL107" s="619">
        <v>13251</v>
      </c>
      <c r="GN107" s="619">
        <v>0</v>
      </c>
      <c r="IL107" s="619">
        <v>0</v>
      </c>
      <c r="IP107" s="619">
        <v>84700</v>
      </c>
      <c r="JH107" s="619">
        <v>275745</v>
      </c>
      <c r="JI107" s="619">
        <v>67246.210000000006</v>
      </c>
      <c r="JM107" s="619">
        <v>391741.5</v>
      </c>
      <c r="JQ107" s="619">
        <v>358310</v>
      </c>
      <c r="JT107" s="619">
        <v>74016</v>
      </c>
      <c r="KT107" s="619">
        <v>16488</v>
      </c>
      <c r="KW107" s="619">
        <v>64209</v>
      </c>
      <c r="KX107" s="619">
        <v>30360</v>
      </c>
      <c r="LA107" s="619">
        <v>598331</v>
      </c>
      <c r="ME107" s="619">
        <v>50143</v>
      </c>
      <c r="MQ107" s="619">
        <v>897613</v>
      </c>
      <c r="MR107" s="619">
        <v>6316</v>
      </c>
      <c r="MS107" s="619">
        <v>66928</v>
      </c>
      <c r="NF107" s="619">
        <v>7872152.0099999998</v>
      </c>
      <c r="NI107" s="619">
        <v>200659.24</v>
      </c>
      <c r="NM107" s="619">
        <v>331058</v>
      </c>
      <c r="NR107" s="619">
        <v>81593</v>
      </c>
      <c r="OD107" s="619">
        <v>256241</v>
      </c>
      <c r="OS107" s="619">
        <v>32950</v>
      </c>
      <c r="OU107" s="619">
        <v>90835.42</v>
      </c>
      <c r="OV107" s="619">
        <v>450702.18</v>
      </c>
      <c r="PA107" s="619">
        <v>23105</v>
      </c>
      <c r="PC107" s="619">
        <v>0</v>
      </c>
      <c r="PE107" s="619">
        <v>1144316</v>
      </c>
      <c r="PM107" s="619">
        <v>28414.92</v>
      </c>
      <c r="PQ107" s="619">
        <v>0</v>
      </c>
      <c r="RK107" s="619">
        <v>42328</v>
      </c>
      <c r="SB107" s="619">
        <v>3672</v>
      </c>
      <c r="SC107" s="619">
        <v>20771</v>
      </c>
      <c r="SH107" s="619">
        <v>315776.28000000003</v>
      </c>
      <c r="SY107" s="619">
        <v>0</v>
      </c>
      <c r="TH107" s="619">
        <v>143184</v>
      </c>
      <c r="TR107" s="619">
        <v>107850.27</v>
      </c>
      <c r="UJ107" s="619">
        <v>10852</v>
      </c>
      <c r="WD107" s="619">
        <v>120265</v>
      </c>
      <c r="WH107" s="619">
        <v>13500</v>
      </c>
      <c r="WK107" s="619">
        <v>59311</v>
      </c>
      <c r="XI107" s="619">
        <v>0</v>
      </c>
      <c r="XQ107" s="619">
        <v>6600</v>
      </c>
      <c r="XW107" s="619">
        <v>0</v>
      </c>
      <c r="XZ107" s="619">
        <v>67041.33</v>
      </c>
      <c r="YA107" s="619">
        <v>77086</v>
      </c>
      <c r="YF107" s="619">
        <v>2400</v>
      </c>
      <c r="ZH107" s="619">
        <v>0</v>
      </c>
      <c r="ZN107" s="619">
        <v>0</v>
      </c>
      <c r="ABK107" s="619">
        <v>18322</v>
      </c>
      <c r="ABR107" s="619">
        <v>53270</v>
      </c>
      <c r="ABZ107" s="619">
        <v>55644.93</v>
      </c>
      <c r="ADU107" s="619">
        <v>0</v>
      </c>
      <c r="ADV107" s="619">
        <v>9000</v>
      </c>
      <c r="AEC107" s="619">
        <v>1540648.64</v>
      </c>
      <c r="AEH107" s="619">
        <v>406583</v>
      </c>
      <c r="AEL107" s="619">
        <v>38506.07</v>
      </c>
      <c r="AEU107" s="619">
        <v>2353369.66</v>
      </c>
      <c r="AFF107" s="619">
        <v>0</v>
      </c>
      <c r="AFG107" s="619">
        <v>136500</v>
      </c>
      <c r="AFM107" s="619">
        <v>105000</v>
      </c>
      <c r="AFN107" s="619">
        <v>0</v>
      </c>
      <c r="AFQ107" s="619">
        <v>71426</v>
      </c>
      <c r="AFT107" s="619">
        <v>296035</v>
      </c>
      <c r="AFU107" s="619">
        <v>165472</v>
      </c>
      <c r="AFW107" s="619">
        <v>509738.37</v>
      </c>
      <c r="AFX107" s="619">
        <v>52378.53</v>
      </c>
      <c r="AFY107" s="619">
        <v>348874</v>
      </c>
      <c r="AFZ107" s="619">
        <v>2469994.34</v>
      </c>
      <c r="AGD107" s="619">
        <v>431332.57</v>
      </c>
      <c r="AGN107" s="619">
        <v>126255.9</v>
      </c>
      <c r="AGU107" s="619">
        <v>1240</v>
      </c>
      <c r="AGV107" s="619">
        <v>376370</v>
      </c>
      <c r="AGW107" s="619">
        <v>1726850.09</v>
      </c>
      <c r="AHB107" s="619">
        <v>4299896.7</v>
      </c>
      <c r="AHQ107" s="619"/>
      <c r="AHU107" s="619">
        <f t="shared" si="958"/>
        <v>54423983.800000012</v>
      </c>
      <c r="AHW107" s="627" t="s">
        <v>6273</v>
      </c>
      <c r="AHX107" s="627" t="s">
        <v>6148</v>
      </c>
      <c r="AHY107" s="627" t="s">
        <v>6149</v>
      </c>
    </row>
    <row r="108" spans="1:909" x14ac:dyDescent="0.8">
      <c r="A108" s="613" t="str">
        <f t="shared" si="957"/>
        <v>ภาระ</v>
      </c>
      <c r="B108" s="618" t="s">
        <v>6479</v>
      </c>
      <c r="C108" s="619" t="s">
        <v>6153</v>
      </c>
      <c r="E108" s="619">
        <v>120136</v>
      </c>
      <c r="H108" s="619">
        <v>364980</v>
      </c>
      <c r="P108" s="619">
        <v>0</v>
      </c>
      <c r="Q108" s="619">
        <v>148712.5</v>
      </c>
      <c r="R108" s="619">
        <v>64509</v>
      </c>
      <c r="U108" s="619">
        <v>68355</v>
      </c>
      <c r="X108" s="619">
        <v>256954.5</v>
      </c>
      <c r="Z108" s="619">
        <v>368309.65</v>
      </c>
      <c r="AA108" s="619">
        <v>173219</v>
      </c>
      <c r="AL108" s="619">
        <v>118882.34</v>
      </c>
      <c r="AP108" s="619">
        <v>278459.17</v>
      </c>
      <c r="AU108" s="619">
        <v>1984985</v>
      </c>
      <c r="AY108" s="619">
        <v>130350</v>
      </c>
      <c r="BC108" s="619">
        <v>9120</v>
      </c>
      <c r="BG108" s="619">
        <v>526350</v>
      </c>
      <c r="BH108" s="619">
        <v>9000</v>
      </c>
      <c r="BP108" s="619">
        <v>95422.5</v>
      </c>
      <c r="BQ108" s="619">
        <v>14620</v>
      </c>
      <c r="BR108" s="619">
        <v>106357.5</v>
      </c>
      <c r="BW108" s="619">
        <v>163378</v>
      </c>
      <c r="BY108" s="619">
        <v>81315</v>
      </c>
      <c r="BZ108" s="619">
        <v>105931</v>
      </c>
      <c r="CE108" s="619">
        <v>163471</v>
      </c>
      <c r="CH108" s="619">
        <v>1471015.5</v>
      </c>
      <c r="CI108" s="619">
        <v>160933.5</v>
      </c>
      <c r="CJ108" s="619">
        <v>516958.75</v>
      </c>
      <c r="CK108" s="619">
        <v>323450</v>
      </c>
      <c r="CL108" s="619">
        <v>31680</v>
      </c>
      <c r="CO108" s="619">
        <v>222375</v>
      </c>
      <c r="CR108" s="619">
        <v>161760.25</v>
      </c>
      <c r="CS108" s="619">
        <v>43230</v>
      </c>
      <c r="CT108" s="619">
        <v>49495</v>
      </c>
      <c r="CU108" s="619">
        <v>105320</v>
      </c>
      <c r="CX108" s="619">
        <v>335848</v>
      </c>
      <c r="CZ108" s="619">
        <v>463395</v>
      </c>
      <c r="DA108" s="619">
        <v>70400</v>
      </c>
      <c r="DN108" s="619">
        <v>0</v>
      </c>
      <c r="DO108" s="619">
        <v>69095</v>
      </c>
      <c r="DR108" s="619">
        <v>209140.53</v>
      </c>
      <c r="DT108" s="619">
        <v>247198</v>
      </c>
      <c r="DW108" s="619">
        <v>135385</v>
      </c>
      <c r="DZ108" s="619">
        <v>0</v>
      </c>
      <c r="EF108" s="619">
        <v>730990</v>
      </c>
      <c r="EJ108" s="619">
        <v>131625</v>
      </c>
      <c r="EK108" s="619">
        <v>0</v>
      </c>
      <c r="EN108" s="619">
        <v>0</v>
      </c>
      <c r="EU108" s="619">
        <v>242552</v>
      </c>
      <c r="EV108" s="619">
        <v>100560</v>
      </c>
      <c r="EX108" s="619">
        <v>764141.24</v>
      </c>
      <c r="FE108" s="619">
        <v>240540</v>
      </c>
      <c r="FF108" s="619">
        <v>55436</v>
      </c>
      <c r="FW108" s="619">
        <v>37440</v>
      </c>
      <c r="FY108" s="619">
        <v>0</v>
      </c>
      <c r="FZ108" s="619">
        <v>225212.5</v>
      </c>
      <c r="GT108" s="619">
        <v>8400</v>
      </c>
      <c r="GX108" s="619">
        <v>153185.5</v>
      </c>
      <c r="HH108" s="619">
        <v>75600</v>
      </c>
      <c r="HJ108" s="619">
        <v>96850</v>
      </c>
      <c r="HK108" s="619">
        <v>2829814</v>
      </c>
      <c r="HO108" s="619">
        <v>368795</v>
      </c>
      <c r="HV108" s="619">
        <v>24253</v>
      </c>
      <c r="HY108" s="619">
        <v>60052.5</v>
      </c>
      <c r="HZ108" s="619">
        <v>324459</v>
      </c>
      <c r="IA108" s="619">
        <v>46010</v>
      </c>
      <c r="IG108" s="619">
        <v>501164.5</v>
      </c>
      <c r="II108" s="619">
        <v>100750</v>
      </c>
      <c r="IS108" s="619">
        <v>0</v>
      </c>
      <c r="IV108" s="619">
        <v>0</v>
      </c>
      <c r="JF108" s="619">
        <v>29480</v>
      </c>
      <c r="JG108" s="619">
        <v>964623</v>
      </c>
      <c r="JM108" s="619">
        <v>628350</v>
      </c>
      <c r="JN108" s="619">
        <v>268555</v>
      </c>
      <c r="JS108" s="619">
        <v>79640</v>
      </c>
      <c r="KC108" s="619">
        <v>136840</v>
      </c>
      <c r="KF108" s="619">
        <v>91740</v>
      </c>
      <c r="KI108" s="619">
        <v>296995</v>
      </c>
      <c r="KL108" s="619">
        <v>389538.75</v>
      </c>
      <c r="KS108" s="619">
        <v>2242125</v>
      </c>
      <c r="KV108" s="619">
        <v>529700</v>
      </c>
      <c r="KX108" s="619">
        <v>210240</v>
      </c>
      <c r="LS108" s="619">
        <v>68240</v>
      </c>
      <c r="LX108" s="619">
        <v>0</v>
      </c>
      <c r="LY108" s="619">
        <v>127400</v>
      </c>
      <c r="LZ108" s="619">
        <v>387470</v>
      </c>
      <c r="MA108" s="619">
        <v>149746</v>
      </c>
      <c r="MB108" s="619">
        <v>278186</v>
      </c>
      <c r="MC108" s="619">
        <v>106825</v>
      </c>
      <c r="ME108" s="619">
        <v>161310</v>
      </c>
      <c r="MF108" s="619">
        <v>251940</v>
      </c>
      <c r="MG108" s="619">
        <v>229810</v>
      </c>
      <c r="MI108" s="619">
        <v>1609256</v>
      </c>
      <c r="MJ108" s="619">
        <v>129860</v>
      </c>
      <c r="MQ108" s="619">
        <v>73260</v>
      </c>
      <c r="MS108" s="619">
        <v>13760</v>
      </c>
      <c r="MX108" s="619">
        <v>538680</v>
      </c>
      <c r="MY108" s="619">
        <v>1525303.27</v>
      </c>
      <c r="NA108" s="619">
        <v>517587</v>
      </c>
      <c r="NC108" s="619">
        <v>948179.63</v>
      </c>
      <c r="ND108" s="619">
        <v>61066</v>
      </c>
      <c r="NK108" s="619">
        <v>236619</v>
      </c>
      <c r="NR108" s="619">
        <v>560900</v>
      </c>
      <c r="NV108" s="619">
        <v>170655</v>
      </c>
      <c r="OA108" s="619">
        <v>147631</v>
      </c>
      <c r="OB108" s="619">
        <v>0</v>
      </c>
      <c r="OQ108" s="619">
        <v>0</v>
      </c>
      <c r="OS108" s="619">
        <v>161503</v>
      </c>
      <c r="OT108" s="619">
        <v>120000</v>
      </c>
      <c r="PD108" s="619">
        <v>450311.16</v>
      </c>
      <c r="PL108" s="619">
        <v>184159</v>
      </c>
      <c r="PS108" s="619">
        <v>164844</v>
      </c>
      <c r="PU108" s="619">
        <v>523742.5</v>
      </c>
      <c r="PW108" s="619">
        <v>872815</v>
      </c>
      <c r="QE108" s="619">
        <v>79720</v>
      </c>
      <c r="QF108" s="619">
        <v>381480</v>
      </c>
      <c r="QG108" s="619">
        <v>73170</v>
      </c>
      <c r="QR108" s="619">
        <v>190422</v>
      </c>
      <c r="QT108" s="619">
        <v>94092</v>
      </c>
      <c r="QY108" s="619">
        <v>123420</v>
      </c>
      <c r="QZ108" s="619">
        <v>0</v>
      </c>
      <c r="RA108" s="619">
        <v>580531</v>
      </c>
      <c r="RB108" s="619">
        <v>388300</v>
      </c>
      <c r="RF108" s="619">
        <v>168030</v>
      </c>
      <c r="RG108" s="619">
        <v>395880</v>
      </c>
      <c r="RI108" s="619">
        <v>2378699</v>
      </c>
      <c r="RJ108" s="619">
        <v>780000</v>
      </c>
      <c r="RM108" s="619">
        <v>111595</v>
      </c>
      <c r="RN108" s="619">
        <v>321657</v>
      </c>
      <c r="RP108" s="619">
        <v>54704</v>
      </c>
      <c r="RS108" s="619">
        <v>677089.5</v>
      </c>
      <c r="RU108" s="619">
        <v>236400</v>
      </c>
      <c r="RV108" s="619">
        <v>278480</v>
      </c>
      <c r="RX108" s="619">
        <v>105050</v>
      </c>
      <c r="RY108" s="619">
        <v>154940</v>
      </c>
      <c r="RZ108" s="619">
        <v>92840</v>
      </c>
      <c r="SB108" s="619">
        <v>127860</v>
      </c>
      <c r="SC108" s="619">
        <v>63666.91</v>
      </c>
      <c r="SD108" s="619">
        <v>0</v>
      </c>
      <c r="SO108" s="619">
        <v>1128422.8</v>
      </c>
      <c r="SX108" s="619">
        <v>151800</v>
      </c>
      <c r="SY108" s="619">
        <v>461055</v>
      </c>
      <c r="SZ108" s="619">
        <v>380016</v>
      </c>
      <c r="TA108" s="619">
        <v>217760</v>
      </c>
      <c r="TD108" s="619">
        <v>652310</v>
      </c>
      <c r="TE108" s="619">
        <v>210700</v>
      </c>
      <c r="TG108" s="619">
        <v>100515</v>
      </c>
      <c r="TH108" s="619">
        <v>353993</v>
      </c>
      <c r="TJ108" s="619">
        <v>61600</v>
      </c>
      <c r="TM108" s="619">
        <v>18195</v>
      </c>
      <c r="TW108" s="619">
        <v>19800</v>
      </c>
      <c r="TY108" s="619">
        <v>0</v>
      </c>
      <c r="UC108" s="619">
        <v>1500000</v>
      </c>
      <c r="UD108" s="619">
        <v>412642</v>
      </c>
      <c r="UF108" s="619">
        <v>88520</v>
      </c>
      <c r="UN108" s="619">
        <v>95454</v>
      </c>
      <c r="UO108" s="619">
        <v>144862</v>
      </c>
      <c r="UR108" s="619">
        <v>1477160</v>
      </c>
      <c r="VA108" s="619">
        <v>7484</v>
      </c>
      <c r="VB108" s="619">
        <v>410985</v>
      </c>
      <c r="VD108" s="619">
        <v>145556</v>
      </c>
      <c r="VE108" s="619">
        <v>341140</v>
      </c>
      <c r="VF108" s="619">
        <v>133030</v>
      </c>
      <c r="VI108" s="619">
        <v>89930</v>
      </c>
      <c r="VO108" s="619">
        <v>54737</v>
      </c>
      <c r="WD108" s="619">
        <v>324593.78000000003</v>
      </c>
      <c r="WG108" s="619">
        <v>100960</v>
      </c>
      <c r="WI108" s="619">
        <v>96030</v>
      </c>
      <c r="WJ108" s="619">
        <v>288942</v>
      </c>
      <c r="WK108" s="619">
        <v>28811</v>
      </c>
      <c r="WL108" s="619">
        <v>128020</v>
      </c>
      <c r="WM108" s="619">
        <v>33098</v>
      </c>
      <c r="WU108" s="619">
        <v>28110</v>
      </c>
      <c r="WV108" s="619">
        <v>67960</v>
      </c>
      <c r="XC108" s="619">
        <v>103180</v>
      </c>
      <c r="XD108" s="619">
        <v>53185</v>
      </c>
      <c r="XF108" s="619">
        <v>114228</v>
      </c>
      <c r="XH108" s="619">
        <v>73700</v>
      </c>
      <c r="XJ108" s="619">
        <v>384015</v>
      </c>
      <c r="XK108" s="619">
        <v>335159.05</v>
      </c>
      <c r="XM108" s="619">
        <v>837996.25</v>
      </c>
      <c r="XN108" s="619">
        <v>54344</v>
      </c>
      <c r="XO108" s="619">
        <v>120120</v>
      </c>
      <c r="XQ108" s="619">
        <v>115315</v>
      </c>
      <c r="XT108" s="619">
        <v>129940</v>
      </c>
      <c r="XV108" s="619">
        <v>37222</v>
      </c>
      <c r="YA108" s="619">
        <v>32121.73</v>
      </c>
      <c r="YD108" s="619">
        <v>38873</v>
      </c>
      <c r="YG108" s="619">
        <v>4046079.6</v>
      </c>
      <c r="YH108" s="619">
        <v>35520</v>
      </c>
      <c r="YI108" s="619">
        <v>92350</v>
      </c>
      <c r="YK108" s="619">
        <v>0</v>
      </c>
      <c r="YL108" s="619">
        <v>150149</v>
      </c>
      <c r="YQ108" s="619">
        <v>267540</v>
      </c>
      <c r="YY108" s="619">
        <v>235875</v>
      </c>
      <c r="ZB108" s="619">
        <v>0</v>
      </c>
      <c r="ZF108" s="619">
        <v>86100</v>
      </c>
      <c r="ZL108" s="619">
        <v>19460</v>
      </c>
      <c r="ZN108" s="619">
        <v>4200000</v>
      </c>
      <c r="AAG108" s="619">
        <v>0</v>
      </c>
      <c r="AAK108" s="619">
        <v>160860</v>
      </c>
      <c r="ABR108" s="619">
        <v>104078.5</v>
      </c>
      <c r="ABT108" s="619">
        <v>0</v>
      </c>
      <c r="ABU108" s="619">
        <v>159620</v>
      </c>
      <c r="ABW108" s="619">
        <v>44280</v>
      </c>
      <c r="ABX108" s="619">
        <v>226080</v>
      </c>
      <c r="ABZ108" s="619">
        <v>0</v>
      </c>
      <c r="ACX108" s="619">
        <v>850136.71</v>
      </c>
      <c r="ACZ108" s="619">
        <v>45550</v>
      </c>
      <c r="ADM108" s="619">
        <v>7350</v>
      </c>
      <c r="ADS108" s="619">
        <v>641609</v>
      </c>
      <c r="AEC108" s="619">
        <v>2094690</v>
      </c>
      <c r="AEH108" s="619">
        <v>127271.34</v>
      </c>
      <c r="AEO108" s="619">
        <v>267520</v>
      </c>
      <c r="AEQ108" s="619">
        <v>176492</v>
      </c>
      <c r="AEU108" s="619">
        <v>1522154.64</v>
      </c>
      <c r="AEV108" s="619">
        <v>225990</v>
      </c>
      <c r="AEW108" s="619">
        <v>343318</v>
      </c>
      <c r="AEZ108" s="619">
        <v>480000</v>
      </c>
      <c r="AFB108" s="619">
        <v>232910</v>
      </c>
      <c r="AFC108" s="619">
        <v>368132</v>
      </c>
      <c r="AFD108" s="619">
        <v>325283</v>
      </c>
      <c r="AFH108" s="619">
        <v>0</v>
      </c>
      <c r="AFJ108" s="619">
        <v>141814</v>
      </c>
      <c r="AGE108" s="619">
        <v>73920</v>
      </c>
      <c r="AGG108" s="619">
        <v>142992</v>
      </c>
      <c r="AGH108" s="619">
        <v>0</v>
      </c>
      <c r="AGI108" s="619">
        <v>84230</v>
      </c>
      <c r="AGK108" s="619">
        <v>29440</v>
      </c>
      <c r="AGW108" s="619">
        <v>0</v>
      </c>
      <c r="AGX108" s="619">
        <v>1097733</v>
      </c>
      <c r="AHD108" s="619">
        <v>0</v>
      </c>
      <c r="AHP108" s="619">
        <v>53580</v>
      </c>
      <c r="AHQ108" s="619">
        <v>104770</v>
      </c>
      <c r="AHT108" s="613">
        <v>188596.5</v>
      </c>
      <c r="AHU108" s="619">
        <f t="shared" si="958"/>
        <v>73221303.549999997</v>
      </c>
      <c r="AHW108" s="627" t="s">
        <v>6273</v>
      </c>
      <c r="AHX108" s="627" t="s">
        <v>6150</v>
      </c>
      <c r="AHY108" s="627" t="s">
        <v>6151</v>
      </c>
    </row>
    <row r="109" spans="1:909" x14ac:dyDescent="0.8">
      <c r="A109" s="613" t="str">
        <f t="shared" si="957"/>
        <v>ภาระ</v>
      </c>
      <c r="B109" s="618" t="s">
        <v>6480</v>
      </c>
      <c r="C109" s="619" t="s">
        <v>6155</v>
      </c>
      <c r="H109" s="619">
        <v>11440</v>
      </c>
      <c r="R109" s="619">
        <v>37306</v>
      </c>
      <c r="U109" s="619">
        <v>32860</v>
      </c>
      <c r="X109" s="619">
        <v>48212</v>
      </c>
      <c r="AA109" s="619">
        <v>52070</v>
      </c>
      <c r="AU109" s="619">
        <v>1189225</v>
      </c>
      <c r="AY109" s="619">
        <v>44970</v>
      </c>
      <c r="BC109" s="619">
        <v>104371</v>
      </c>
      <c r="BG109" s="619">
        <v>87780</v>
      </c>
      <c r="BL109" s="619">
        <v>285796.21000000002</v>
      </c>
      <c r="BO109" s="619">
        <v>285984.75</v>
      </c>
      <c r="BP109" s="619">
        <v>39040</v>
      </c>
      <c r="BQ109" s="619">
        <v>43560</v>
      </c>
      <c r="BR109" s="619">
        <v>27530</v>
      </c>
      <c r="BW109" s="619">
        <v>200404</v>
      </c>
      <c r="BY109" s="619">
        <v>158540</v>
      </c>
      <c r="BZ109" s="619">
        <v>28372</v>
      </c>
      <c r="CE109" s="619">
        <v>52017</v>
      </c>
      <c r="CH109" s="619">
        <v>433080</v>
      </c>
      <c r="CI109" s="619">
        <v>78318.63</v>
      </c>
      <c r="CJ109" s="619">
        <v>65905</v>
      </c>
      <c r="CK109" s="619">
        <v>60760</v>
      </c>
      <c r="CL109" s="619">
        <v>21120</v>
      </c>
      <c r="CO109" s="619">
        <v>77550</v>
      </c>
      <c r="CQ109" s="619">
        <v>46582.5</v>
      </c>
      <c r="CS109" s="619">
        <v>29040</v>
      </c>
      <c r="CT109" s="619">
        <v>50317</v>
      </c>
      <c r="CX109" s="619">
        <v>51965</v>
      </c>
      <c r="CZ109" s="619">
        <v>48070</v>
      </c>
      <c r="DA109" s="619">
        <v>28754</v>
      </c>
      <c r="DN109" s="619">
        <v>0</v>
      </c>
      <c r="DO109" s="619">
        <v>39420</v>
      </c>
      <c r="DR109" s="619">
        <v>71820</v>
      </c>
      <c r="DT109" s="619">
        <v>107724</v>
      </c>
      <c r="EF109" s="619">
        <v>177380</v>
      </c>
      <c r="EK109" s="619">
        <v>0</v>
      </c>
      <c r="EU109" s="619">
        <v>73720</v>
      </c>
      <c r="EX109" s="619">
        <v>186072.62</v>
      </c>
      <c r="FE109" s="619">
        <v>43890</v>
      </c>
      <c r="FF109" s="619">
        <v>29400</v>
      </c>
      <c r="FW109" s="619">
        <v>0</v>
      </c>
      <c r="FY109" s="619">
        <v>0</v>
      </c>
      <c r="FZ109" s="619">
        <v>23320</v>
      </c>
      <c r="GT109" s="619">
        <v>7800</v>
      </c>
      <c r="GX109" s="619">
        <v>56580</v>
      </c>
      <c r="HJ109" s="619">
        <v>23071</v>
      </c>
      <c r="HR109" s="619">
        <v>1575</v>
      </c>
      <c r="HV109" s="619">
        <v>53490</v>
      </c>
      <c r="HY109" s="619">
        <v>136683</v>
      </c>
      <c r="HZ109" s="619">
        <v>36409</v>
      </c>
      <c r="IA109" s="619">
        <v>100185</v>
      </c>
      <c r="IG109" s="619">
        <v>40018</v>
      </c>
      <c r="II109" s="619">
        <v>22880</v>
      </c>
      <c r="IS109" s="619">
        <v>0</v>
      </c>
      <c r="IV109" s="619">
        <v>0</v>
      </c>
      <c r="JM109" s="619">
        <v>724545</v>
      </c>
      <c r="JN109" s="619">
        <v>57600</v>
      </c>
      <c r="JQ109" s="619">
        <v>59280</v>
      </c>
      <c r="KF109" s="619">
        <v>116140</v>
      </c>
      <c r="KI109" s="619">
        <v>119345</v>
      </c>
      <c r="KL109" s="619">
        <v>24200</v>
      </c>
      <c r="KV109" s="619">
        <v>220280</v>
      </c>
      <c r="LS109" s="619">
        <v>64896.68</v>
      </c>
      <c r="LX109" s="619">
        <v>0</v>
      </c>
      <c r="LZ109" s="619">
        <v>263632.25</v>
      </c>
      <c r="MA109" s="619">
        <v>145596</v>
      </c>
      <c r="MB109" s="619">
        <v>55176</v>
      </c>
      <c r="MC109" s="619">
        <v>138705</v>
      </c>
      <c r="MI109" s="619">
        <v>658995</v>
      </c>
      <c r="MJ109" s="619">
        <v>6600</v>
      </c>
      <c r="MQ109" s="619">
        <v>36850</v>
      </c>
      <c r="MS109" s="619">
        <v>0</v>
      </c>
      <c r="MT109" s="619">
        <v>47500</v>
      </c>
      <c r="NA109" s="619">
        <v>160443</v>
      </c>
      <c r="NC109" s="619">
        <v>212560</v>
      </c>
      <c r="ND109" s="619">
        <v>43688</v>
      </c>
      <c r="NK109" s="619">
        <v>125094.5</v>
      </c>
      <c r="NR109" s="619">
        <v>238400</v>
      </c>
      <c r="NV109" s="619">
        <v>4180</v>
      </c>
      <c r="OA109" s="619">
        <v>13818</v>
      </c>
      <c r="OQ109" s="619">
        <v>0</v>
      </c>
      <c r="OS109" s="619">
        <v>15256</v>
      </c>
      <c r="OT109" s="619">
        <v>29614</v>
      </c>
      <c r="OY109" s="619">
        <v>15180</v>
      </c>
      <c r="PD109" s="619">
        <v>485442.73</v>
      </c>
      <c r="PL109" s="619">
        <v>76760</v>
      </c>
      <c r="PS109" s="619">
        <v>7840</v>
      </c>
      <c r="PU109" s="619">
        <v>36960</v>
      </c>
      <c r="PW109" s="619">
        <v>363576</v>
      </c>
      <c r="QE109" s="619">
        <v>67100</v>
      </c>
      <c r="QF109" s="619">
        <v>88700</v>
      </c>
      <c r="QG109" s="619">
        <v>6600</v>
      </c>
      <c r="QQ109" s="619">
        <v>2200</v>
      </c>
      <c r="QT109" s="619">
        <v>87086</v>
      </c>
      <c r="QY109" s="619">
        <v>32560</v>
      </c>
      <c r="RA109" s="619">
        <v>202313</v>
      </c>
      <c r="RF109" s="619">
        <v>95295</v>
      </c>
      <c r="RG109" s="619">
        <v>125335</v>
      </c>
      <c r="RI109" s="619">
        <v>1578449</v>
      </c>
      <c r="RM109" s="619">
        <v>363860</v>
      </c>
      <c r="RN109" s="619">
        <v>99313.5</v>
      </c>
      <c r="RP109" s="619">
        <v>79862</v>
      </c>
      <c r="RS109" s="619">
        <v>163036</v>
      </c>
      <c r="RU109" s="619">
        <v>26400</v>
      </c>
      <c r="RX109" s="619">
        <v>101595.5</v>
      </c>
      <c r="SB109" s="619">
        <v>19019</v>
      </c>
      <c r="SC109" s="619">
        <v>24890</v>
      </c>
      <c r="SE109" s="619">
        <v>360770</v>
      </c>
      <c r="SO109" s="619">
        <v>548043.12</v>
      </c>
      <c r="SX109" s="619">
        <v>55123</v>
      </c>
      <c r="SY109" s="619">
        <v>27100</v>
      </c>
      <c r="SZ109" s="619">
        <v>27660</v>
      </c>
      <c r="TF109" s="619">
        <v>4225</v>
      </c>
      <c r="TG109" s="619">
        <v>291357</v>
      </c>
      <c r="TH109" s="619">
        <v>38600</v>
      </c>
      <c r="TJ109" s="619">
        <v>184120</v>
      </c>
      <c r="TW109" s="619">
        <v>13200</v>
      </c>
      <c r="TY109" s="619">
        <v>0</v>
      </c>
      <c r="UC109" s="619">
        <v>550000</v>
      </c>
      <c r="UD109" s="619">
        <v>61760</v>
      </c>
      <c r="UF109" s="619">
        <v>294050</v>
      </c>
      <c r="UN109" s="619">
        <v>13166</v>
      </c>
      <c r="UO109" s="619">
        <v>14000</v>
      </c>
      <c r="VA109" s="619">
        <v>4550</v>
      </c>
      <c r="VD109" s="619">
        <v>34234</v>
      </c>
      <c r="VE109" s="619">
        <v>177760</v>
      </c>
      <c r="VI109" s="619">
        <v>22200</v>
      </c>
      <c r="VO109" s="619">
        <v>58370</v>
      </c>
      <c r="WD109" s="619">
        <v>260805</v>
      </c>
      <c r="WI109" s="619">
        <v>29040</v>
      </c>
      <c r="WJ109" s="619">
        <v>44203</v>
      </c>
      <c r="WK109" s="619">
        <v>41525</v>
      </c>
      <c r="WL109" s="619">
        <v>53106</v>
      </c>
      <c r="WU109" s="619">
        <v>42152.5</v>
      </c>
      <c r="WV109" s="619">
        <v>8840</v>
      </c>
      <c r="WZ109" s="619">
        <v>0</v>
      </c>
      <c r="XC109" s="619">
        <v>28430</v>
      </c>
      <c r="XD109" s="619">
        <v>32325</v>
      </c>
      <c r="XF109" s="619">
        <v>43005</v>
      </c>
      <c r="XJ109" s="619">
        <v>32965</v>
      </c>
      <c r="XN109" s="619">
        <v>600</v>
      </c>
      <c r="XO109" s="619">
        <v>80380</v>
      </c>
      <c r="XQ109" s="619">
        <v>9240</v>
      </c>
      <c r="XT109" s="619">
        <v>0</v>
      </c>
      <c r="XV109" s="619">
        <v>12540</v>
      </c>
      <c r="YA109" s="619">
        <v>3600</v>
      </c>
      <c r="YD109" s="619">
        <v>8360</v>
      </c>
      <c r="YH109" s="619">
        <v>7040</v>
      </c>
      <c r="YK109" s="619">
        <v>0</v>
      </c>
      <c r="YL109" s="619">
        <v>81927.5</v>
      </c>
      <c r="YQ109" s="619">
        <v>366350</v>
      </c>
      <c r="YY109" s="619">
        <v>77559</v>
      </c>
      <c r="ZF109" s="619">
        <v>125820</v>
      </c>
      <c r="AAG109" s="619">
        <v>0</v>
      </c>
      <c r="AAK109" s="619">
        <v>62400</v>
      </c>
      <c r="AAN109" s="619">
        <v>98497</v>
      </c>
      <c r="AAX109" s="619">
        <v>74690</v>
      </c>
      <c r="ABR109" s="619">
        <v>169757.5</v>
      </c>
      <c r="ABU109" s="619">
        <v>95400</v>
      </c>
      <c r="ABW109" s="619">
        <v>64460</v>
      </c>
      <c r="ABX109" s="619">
        <v>29480</v>
      </c>
      <c r="ACX109" s="619">
        <v>76114</v>
      </c>
      <c r="ACZ109" s="619">
        <v>28600</v>
      </c>
      <c r="ADS109" s="619">
        <v>360806</v>
      </c>
      <c r="AEC109" s="619">
        <v>499156.5</v>
      </c>
      <c r="AEH109" s="619">
        <v>33016.67</v>
      </c>
      <c r="AEP109" s="619">
        <v>35332</v>
      </c>
      <c r="AEQ109" s="619">
        <v>128530</v>
      </c>
      <c r="AEU109" s="619">
        <v>214832</v>
      </c>
      <c r="AEV109" s="619">
        <v>96430</v>
      </c>
      <c r="AEW109" s="619">
        <v>481376</v>
      </c>
      <c r="AEZ109" s="619">
        <v>185000</v>
      </c>
      <c r="AFA109" s="619">
        <v>324150</v>
      </c>
      <c r="AFB109" s="619">
        <v>53760</v>
      </c>
      <c r="AFC109" s="619">
        <v>64449</v>
      </c>
      <c r="AFD109" s="619">
        <v>172644</v>
      </c>
      <c r="AFH109" s="619">
        <v>0</v>
      </c>
      <c r="AFJ109" s="619">
        <v>158212</v>
      </c>
      <c r="AGE109" s="619">
        <v>0</v>
      </c>
      <c r="AGG109" s="619">
        <v>88065</v>
      </c>
      <c r="AGH109" s="619">
        <v>0</v>
      </c>
      <c r="AGI109" s="619">
        <v>53900</v>
      </c>
      <c r="AGK109" s="619">
        <v>87010</v>
      </c>
      <c r="AGW109" s="619">
        <v>88670</v>
      </c>
      <c r="AGX109" s="619">
        <v>517798</v>
      </c>
      <c r="AHP109" s="619">
        <v>45540</v>
      </c>
      <c r="AHQ109" s="619">
        <v>119757</v>
      </c>
      <c r="AHT109" s="613">
        <v>84986.5</v>
      </c>
      <c r="AHU109" s="619">
        <f t="shared" si="958"/>
        <v>21447065.160000004</v>
      </c>
      <c r="AHW109" s="627" t="s">
        <v>6273</v>
      </c>
      <c r="AHX109" s="627" t="s">
        <v>6152</v>
      </c>
      <c r="AHY109" s="627" t="s">
        <v>6153</v>
      </c>
    </row>
    <row r="110" spans="1:909" x14ac:dyDescent="0.8">
      <c r="A110" s="613" t="str">
        <f t="shared" si="957"/>
        <v>ภาระ</v>
      </c>
      <c r="B110" s="618" t="s">
        <v>6481</v>
      </c>
      <c r="C110" s="619" t="s">
        <v>6157</v>
      </c>
      <c r="AL110" s="619">
        <v>0</v>
      </c>
      <c r="DR110" s="619">
        <v>638270</v>
      </c>
      <c r="EN110" s="619">
        <v>0</v>
      </c>
      <c r="FY110" s="619">
        <v>0</v>
      </c>
      <c r="HK110" s="619">
        <v>859650</v>
      </c>
      <c r="HO110" s="619">
        <v>355270</v>
      </c>
      <c r="IS110" s="619">
        <v>0</v>
      </c>
      <c r="IV110" s="619">
        <v>0</v>
      </c>
      <c r="LZ110" s="619">
        <v>8917</v>
      </c>
      <c r="OA110" s="619">
        <v>9293</v>
      </c>
      <c r="OB110" s="619">
        <v>0</v>
      </c>
      <c r="OS110" s="619">
        <v>13800</v>
      </c>
      <c r="PW110" s="619">
        <v>662742</v>
      </c>
      <c r="RN110" s="619">
        <v>0</v>
      </c>
      <c r="RU110" s="619">
        <v>0</v>
      </c>
      <c r="SC110" s="619">
        <v>0</v>
      </c>
      <c r="SD110" s="619">
        <v>0</v>
      </c>
      <c r="TA110" s="619">
        <v>0</v>
      </c>
      <c r="TC110" s="619">
        <v>219095</v>
      </c>
      <c r="YK110" s="619">
        <v>0</v>
      </c>
      <c r="ABZ110" s="619">
        <v>0</v>
      </c>
      <c r="AFH110" s="619">
        <v>0</v>
      </c>
      <c r="AGH110" s="619">
        <v>0</v>
      </c>
      <c r="AHQ110" s="619"/>
      <c r="AHU110" s="619">
        <f t="shared" si="958"/>
        <v>2767037</v>
      </c>
      <c r="AHW110" s="627" t="s">
        <v>6273</v>
      </c>
      <c r="AHX110" s="627" t="s">
        <v>6154</v>
      </c>
      <c r="AHY110" s="627" t="s">
        <v>6155</v>
      </c>
    </row>
    <row r="111" spans="1:909" x14ac:dyDescent="0.8">
      <c r="A111" s="613" t="str">
        <f t="shared" si="957"/>
        <v>ภาระ</v>
      </c>
      <c r="B111" s="618" t="s">
        <v>6482</v>
      </c>
      <c r="C111" s="619" t="s">
        <v>6159</v>
      </c>
      <c r="AL111" s="619">
        <v>0</v>
      </c>
      <c r="AT111" s="619">
        <v>2810</v>
      </c>
      <c r="DR111" s="619">
        <v>132450</v>
      </c>
      <c r="FY111" s="619">
        <v>0</v>
      </c>
      <c r="HO111" s="619">
        <v>100000</v>
      </c>
      <c r="IS111" s="619">
        <v>0</v>
      </c>
      <c r="IV111" s="619">
        <v>0</v>
      </c>
      <c r="JM111" s="619">
        <v>36270</v>
      </c>
      <c r="LZ111" s="619">
        <v>3684</v>
      </c>
      <c r="OA111" s="619">
        <v>0</v>
      </c>
      <c r="OB111" s="619">
        <v>0</v>
      </c>
      <c r="PW111" s="619">
        <v>282240</v>
      </c>
      <c r="RN111" s="619">
        <v>0</v>
      </c>
      <c r="RU111" s="619">
        <v>0</v>
      </c>
      <c r="SC111" s="619">
        <v>0</v>
      </c>
      <c r="SD111" s="619">
        <v>0</v>
      </c>
      <c r="VP111" s="619">
        <v>0</v>
      </c>
      <c r="YK111" s="619">
        <v>0</v>
      </c>
      <c r="ADV111" s="619">
        <v>160936.69</v>
      </c>
      <c r="AFH111" s="619">
        <v>0</v>
      </c>
      <c r="AGH111" s="619">
        <v>0</v>
      </c>
      <c r="AHQ111" s="619"/>
      <c r="AHU111" s="619">
        <f t="shared" si="958"/>
        <v>718390.69</v>
      </c>
      <c r="AHW111" s="627" t="s">
        <v>6273</v>
      </c>
      <c r="AHX111" s="627" t="s">
        <v>6156</v>
      </c>
      <c r="AHY111" s="627" t="s">
        <v>6157</v>
      </c>
    </row>
    <row r="112" spans="1:909" x14ac:dyDescent="0.8">
      <c r="A112" s="613" t="str">
        <f t="shared" si="957"/>
        <v>ภาระ</v>
      </c>
      <c r="B112" s="618" t="s">
        <v>6483</v>
      </c>
      <c r="C112" s="619" t="s">
        <v>6161</v>
      </c>
      <c r="D112" s="619">
        <v>1940000</v>
      </c>
      <c r="E112" s="619">
        <v>140000</v>
      </c>
      <c r="K112" s="619">
        <v>175000</v>
      </c>
      <c r="L112" s="619">
        <v>165000</v>
      </c>
      <c r="O112" s="619">
        <v>80000</v>
      </c>
      <c r="R112" s="619">
        <v>85000</v>
      </c>
      <c r="S112" s="619">
        <v>195000</v>
      </c>
      <c r="T112" s="619">
        <v>135000</v>
      </c>
      <c r="U112" s="619">
        <v>15000</v>
      </c>
      <c r="X112" s="619">
        <v>510000</v>
      </c>
      <c r="Z112" s="619">
        <v>185000</v>
      </c>
      <c r="AB112" s="619">
        <v>125000</v>
      </c>
      <c r="AD112" s="619">
        <v>420000</v>
      </c>
      <c r="AG112" s="619">
        <v>430000</v>
      </c>
      <c r="AJ112" s="619">
        <v>270000</v>
      </c>
      <c r="AL112" s="619">
        <v>90000</v>
      </c>
      <c r="AM112" s="619">
        <v>175000</v>
      </c>
      <c r="AN112" s="619">
        <v>190000</v>
      </c>
      <c r="AO112" s="619">
        <v>85000</v>
      </c>
      <c r="AR112" s="619">
        <v>105000</v>
      </c>
      <c r="AT112" s="619">
        <v>60000</v>
      </c>
      <c r="AU112" s="619">
        <v>895000</v>
      </c>
      <c r="AV112" s="619">
        <v>65000</v>
      </c>
      <c r="AW112" s="619">
        <v>60000</v>
      </c>
      <c r="AX112" s="619">
        <v>10000</v>
      </c>
      <c r="AY112" s="619">
        <v>80000</v>
      </c>
      <c r="AZ112" s="619">
        <v>160000</v>
      </c>
      <c r="BA112" s="619">
        <v>85000</v>
      </c>
      <c r="BB112" s="619">
        <v>65000</v>
      </c>
      <c r="BC112" s="619">
        <v>40000</v>
      </c>
      <c r="BD112" s="619">
        <v>75000</v>
      </c>
      <c r="BE112" s="619">
        <v>55000</v>
      </c>
      <c r="BF112" s="619">
        <v>150000</v>
      </c>
      <c r="BG112" s="619">
        <v>295000</v>
      </c>
      <c r="BH112" s="619">
        <v>10000</v>
      </c>
      <c r="BI112" s="619">
        <v>4600</v>
      </c>
      <c r="BK112" s="619">
        <v>515000</v>
      </c>
      <c r="BL112" s="619">
        <v>125000</v>
      </c>
      <c r="BO112" s="619">
        <v>110000</v>
      </c>
      <c r="BQ112" s="619">
        <v>50000</v>
      </c>
      <c r="BR112" s="619">
        <v>30000</v>
      </c>
      <c r="BS112" s="619">
        <v>730000</v>
      </c>
      <c r="BT112" s="619">
        <v>120000</v>
      </c>
      <c r="BV112" s="619">
        <v>95000</v>
      </c>
      <c r="BW112" s="619">
        <v>120000</v>
      </c>
      <c r="BX112" s="619">
        <v>125000</v>
      </c>
      <c r="BY112" s="619">
        <v>65000</v>
      </c>
      <c r="BZ112" s="619">
        <v>0</v>
      </c>
      <c r="CA112" s="619">
        <v>435000</v>
      </c>
      <c r="CB112" s="619">
        <v>110000</v>
      </c>
      <c r="CC112" s="619">
        <v>150000</v>
      </c>
      <c r="CE112" s="619">
        <v>95000</v>
      </c>
      <c r="CF112" s="619">
        <v>80000</v>
      </c>
      <c r="CG112" s="619">
        <v>65000</v>
      </c>
      <c r="CH112" s="619">
        <v>1980000</v>
      </c>
      <c r="CI112" s="619">
        <v>115000</v>
      </c>
      <c r="CJ112" s="619">
        <v>340000</v>
      </c>
      <c r="CK112" s="619">
        <v>70000</v>
      </c>
      <c r="CL112" s="619">
        <v>110000</v>
      </c>
      <c r="CM112" s="619">
        <v>85000</v>
      </c>
      <c r="CN112" s="619">
        <v>125000</v>
      </c>
      <c r="CO112" s="619">
        <v>245000</v>
      </c>
      <c r="CP112" s="619">
        <v>30000</v>
      </c>
      <c r="CQ112" s="619">
        <v>110000</v>
      </c>
      <c r="CR112" s="619">
        <v>65000</v>
      </c>
      <c r="CS112" s="619">
        <v>110000</v>
      </c>
      <c r="CT112" s="619">
        <v>95000</v>
      </c>
      <c r="CV112" s="619">
        <v>90000</v>
      </c>
      <c r="CW112" s="619">
        <v>120000</v>
      </c>
      <c r="CX112" s="619">
        <v>160000</v>
      </c>
      <c r="CY112" s="619">
        <v>80000</v>
      </c>
      <c r="CZ112" s="619">
        <v>95000</v>
      </c>
      <c r="DA112" s="619">
        <v>45000</v>
      </c>
      <c r="DC112" s="619">
        <v>650000</v>
      </c>
      <c r="DD112" s="619">
        <v>665000</v>
      </c>
      <c r="DE112" s="619">
        <v>120000</v>
      </c>
      <c r="DG112" s="619">
        <v>125000</v>
      </c>
      <c r="DH112" s="619">
        <v>155000</v>
      </c>
      <c r="DK112" s="619">
        <v>90000</v>
      </c>
      <c r="DL112" s="619">
        <v>2020000</v>
      </c>
      <c r="DM112" s="619">
        <v>65000</v>
      </c>
      <c r="DN112" s="619">
        <v>150000</v>
      </c>
      <c r="DO112" s="619">
        <v>135000</v>
      </c>
      <c r="DP112" s="619">
        <v>160000</v>
      </c>
      <c r="DQ112" s="619">
        <v>105000</v>
      </c>
      <c r="DR112" s="619">
        <v>240000</v>
      </c>
      <c r="DS112" s="619">
        <v>90000</v>
      </c>
      <c r="DT112" s="619">
        <v>260000</v>
      </c>
      <c r="DX112" s="619">
        <v>345000</v>
      </c>
      <c r="DY112" s="619">
        <v>85000</v>
      </c>
      <c r="EB112" s="619">
        <v>60000</v>
      </c>
      <c r="EF112" s="619">
        <v>315000</v>
      </c>
      <c r="EG112" s="619">
        <v>340000</v>
      </c>
      <c r="EH112" s="619">
        <v>100000</v>
      </c>
      <c r="EI112" s="619">
        <v>125000</v>
      </c>
      <c r="EJ112" s="619">
        <v>95000</v>
      </c>
      <c r="EK112" s="619">
        <v>200000</v>
      </c>
      <c r="EL112" s="619">
        <v>230000</v>
      </c>
      <c r="EM112" s="619">
        <v>65000</v>
      </c>
      <c r="EN112" s="619">
        <v>0</v>
      </c>
      <c r="EO112" s="619">
        <v>1030000</v>
      </c>
      <c r="EP112" s="619">
        <v>95000</v>
      </c>
      <c r="EQ112" s="619">
        <v>130000</v>
      </c>
      <c r="ER112" s="619">
        <v>130000</v>
      </c>
      <c r="ES112" s="619">
        <v>101950</v>
      </c>
      <c r="ET112" s="619">
        <v>50000</v>
      </c>
      <c r="EU112" s="619">
        <v>140000</v>
      </c>
      <c r="EV112" s="619">
        <v>175000</v>
      </c>
      <c r="EY112" s="619">
        <v>60000</v>
      </c>
      <c r="EZ112" s="619">
        <v>70000</v>
      </c>
      <c r="FA112" s="619">
        <v>155000</v>
      </c>
      <c r="FD112" s="619">
        <v>135000</v>
      </c>
      <c r="FE112" s="619">
        <v>80000</v>
      </c>
      <c r="FF112" s="619">
        <v>55000</v>
      </c>
      <c r="FG112" s="619">
        <v>85000</v>
      </c>
      <c r="FH112" s="619">
        <v>80000</v>
      </c>
      <c r="FI112" s="619">
        <v>60000</v>
      </c>
      <c r="FK112" s="619">
        <v>70000</v>
      </c>
      <c r="FL112" s="619">
        <v>65000</v>
      </c>
      <c r="FN112" s="619">
        <v>120000</v>
      </c>
      <c r="FO112" s="619">
        <v>100000</v>
      </c>
      <c r="FP112" s="619">
        <v>40000</v>
      </c>
      <c r="FQ112" s="619">
        <v>20000</v>
      </c>
      <c r="FV112" s="619">
        <v>145000</v>
      </c>
      <c r="FW112" s="619">
        <v>100000</v>
      </c>
      <c r="FX112" s="619">
        <v>210000</v>
      </c>
      <c r="FY112" s="619">
        <v>120000</v>
      </c>
      <c r="FZ112" s="619">
        <v>110000</v>
      </c>
      <c r="GA112" s="619">
        <v>60000</v>
      </c>
      <c r="GD112" s="619">
        <v>130000</v>
      </c>
      <c r="GK112" s="619">
        <v>70000</v>
      </c>
      <c r="GL112" s="619">
        <v>95000</v>
      </c>
      <c r="GM112" s="619">
        <v>210000</v>
      </c>
      <c r="GR112" s="619">
        <v>530000</v>
      </c>
      <c r="GS112" s="619">
        <v>145000</v>
      </c>
      <c r="GU112" s="619">
        <v>160000</v>
      </c>
      <c r="GV112" s="619">
        <v>55000</v>
      </c>
      <c r="GW112" s="619">
        <v>120000</v>
      </c>
      <c r="GY112" s="619">
        <v>70000</v>
      </c>
      <c r="GZ112" s="619">
        <v>375000</v>
      </c>
      <c r="HA112" s="619">
        <v>75000</v>
      </c>
      <c r="HB112" s="619">
        <v>145000</v>
      </c>
      <c r="HC112" s="619">
        <v>105000</v>
      </c>
      <c r="HF112" s="619">
        <v>352500</v>
      </c>
      <c r="HG112" s="619">
        <v>655000</v>
      </c>
      <c r="HH112" s="619">
        <v>160000</v>
      </c>
      <c r="HJ112" s="619">
        <v>65000</v>
      </c>
      <c r="HL112" s="619">
        <v>735000</v>
      </c>
      <c r="HN112" s="619">
        <v>0</v>
      </c>
      <c r="HO112" s="619">
        <v>125000</v>
      </c>
      <c r="HP112" s="619">
        <v>75000</v>
      </c>
      <c r="HQ112" s="619">
        <v>85000</v>
      </c>
      <c r="HR112" s="619">
        <v>95000</v>
      </c>
      <c r="HU112" s="619">
        <v>270000</v>
      </c>
      <c r="HV112" s="619">
        <v>75000</v>
      </c>
      <c r="HW112" s="619">
        <v>45000</v>
      </c>
      <c r="HX112" s="619">
        <v>80000</v>
      </c>
      <c r="IA112" s="619">
        <v>50000</v>
      </c>
      <c r="IB112" s="619">
        <v>40000</v>
      </c>
      <c r="IF112" s="619">
        <v>40000</v>
      </c>
      <c r="IG112" s="619">
        <v>45000</v>
      </c>
      <c r="IH112" s="619">
        <v>50000</v>
      </c>
      <c r="II112" s="619">
        <v>35000</v>
      </c>
      <c r="IL112" s="619">
        <v>0</v>
      </c>
      <c r="IM112" s="619">
        <v>110000</v>
      </c>
      <c r="IP112" s="619">
        <v>50000</v>
      </c>
      <c r="IQ112" s="619">
        <v>55000</v>
      </c>
      <c r="IR112" s="619">
        <v>45000</v>
      </c>
      <c r="IS112" s="619">
        <v>65000</v>
      </c>
      <c r="IT112" s="619">
        <v>55000</v>
      </c>
      <c r="IV112" s="619">
        <v>0</v>
      </c>
      <c r="IW112" s="619">
        <v>180000</v>
      </c>
      <c r="IX112" s="619">
        <v>60000</v>
      </c>
      <c r="IY112" s="619">
        <v>285000</v>
      </c>
      <c r="IZ112" s="619">
        <v>55000</v>
      </c>
      <c r="JA112" s="619">
        <v>95000</v>
      </c>
      <c r="JB112" s="619">
        <v>45000</v>
      </c>
      <c r="JC112" s="619">
        <v>50000</v>
      </c>
      <c r="JD112" s="619">
        <v>0</v>
      </c>
      <c r="JE112" s="619">
        <v>110000</v>
      </c>
      <c r="JF112" s="619">
        <v>45000</v>
      </c>
      <c r="JI112" s="619">
        <v>65000</v>
      </c>
      <c r="JK112" s="619">
        <v>85000</v>
      </c>
      <c r="JL112" s="619">
        <v>0</v>
      </c>
      <c r="JM112" s="619">
        <v>325000</v>
      </c>
      <c r="JN112" s="619">
        <v>45000</v>
      </c>
      <c r="JO112" s="619">
        <v>30000</v>
      </c>
      <c r="JP112" s="619">
        <v>85000</v>
      </c>
      <c r="JQ112" s="619">
        <v>65000</v>
      </c>
      <c r="JR112" s="619">
        <v>130000</v>
      </c>
      <c r="JS112" s="619">
        <v>40000</v>
      </c>
      <c r="JT112" s="619">
        <v>440000</v>
      </c>
      <c r="JU112" s="619">
        <v>300000</v>
      </c>
      <c r="JV112" s="619">
        <v>50000</v>
      </c>
      <c r="JW112" s="619">
        <v>85000</v>
      </c>
      <c r="JX112" s="619">
        <v>120000</v>
      </c>
      <c r="JY112" s="619">
        <v>45000</v>
      </c>
      <c r="JZ112" s="619">
        <v>190000</v>
      </c>
      <c r="KA112" s="619">
        <v>275000</v>
      </c>
      <c r="KB112" s="619">
        <v>105000</v>
      </c>
      <c r="KC112" s="619">
        <v>130000</v>
      </c>
      <c r="KD112" s="619">
        <v>70000</v>
      </c>
      <c r="KE112" s="619">
        <v>55000</v>
      </c>
      <c r="KF112" s="619">
        <v>0</v>
      </c>
      <c r="KG112" s="619">
        <v>40000</v>
      </c>
      <c r="KH112" s="619">
        <v>65000</v>
      </c>
      <c r="KI112" s="619">
        <v>60000</v>
      </c>
      <c r="KJ112" s="619">
        <v>850000</v>
      </c>
      <c r="KM112" s="619">
        <v>0</v>
      </c>
      <c r="KP112" s="619">
        <v>0</v>
      </c>
      <c r="KR112" s="619">
        <v>65000</v>
      </c>
      <c r="KS112" s="619">
        <v>405000</v>
      </c>
      <c r="KU112" s="619">
        <v>75000</v>
      </c>
      <c r="KX112" s="619">
        <v>80000</v>
      </c>
      <c r="KZ112" s="619">
        <v>115000</v>
      </c>
      <c r="LC112" s="619">
        <v>40000</v>
      </c>
      <c r="LG112" s="619">
        <v>55000</v>
      </c>
      <c r="LH112" s="619">
        <v>120000</v>
      </c>
      <c r="LI112" s="619">
        <v>1520000</v>
      </c>
      <c r="LM112" s="619">
        <v>175000</v>
      </c>
      <c r="LP112" s="619">
        <v>215000</v>
      </c>
      <c r="LQ112" s="619">
        <v>80000</v>
      </c>
      <c r="LR112" s="619">
        <v>205000</v>
      </c>
      <c r="LS112" s="619">
        <v>100000</v>
      </c>
      <c r="LT112" s="619">
        <v>470000</v>
      </c>
      <c r="LU112" s="619">
        <v>80000</v>
      </c>
      <c r="LV112" s="619">
        <v>100000</v>
      </c>
      <c r="LX112" s="619">
        <v>520000</v>
      </c>
      <c r="LY112" s="619">
        <v>880000</v>
      </c>
      <c r="LZ112" s="619">
        <v>0</v>
      </c>
      <c r="MA112" s="619">
        <v>115000</v>
      </c>
      <c r="MB112" s="619">
        <v>145000</v>
      </c>
      <c r="MD112" s="619">
        <v>135000</v>
      </c>
      <c r="ME112" s="619">
        <v>10000</v>
      </c>
      <c r="MF112" s="619">
        <v>125000</v>
      </c>
      <c r="MH112" s="619">
        <v>85000</v>
      </c>
      <c r="MJ112" s="619">
        <v>70000</v>
      </c>
      <c r="MN112" s="619">
        <v>95000</v>
      </c>
      <c r="MO112" s="619">
        <v>100000</v>
      </c>
      <c r="MP112" s="619">
        <v>55000</v>
      </c>
      <c r="MQ112" s="619">
        <v>100000</v>
      </c>
      <c r="MR112" s="619">
        <v>70000</v>
      </c>
      <c r="MS112" s="619">
        <v>55000</v>
      </c>
      <c r="MT112" s="619">
        <v>60000</v>
      </c>
      <c r="MV112" s="619">
        <v>120000</v>
      </c>
      <c r="MW112" s="619">
        <v>95000</v>
      </c>
      <c r="MX112" s="619">
        <v>408500</v>
      </c>
      <c r="MY112" s="619">
        <v>130000</v>
      </c>
      <c r="MZ112" s="619">
        <v>0</v>
      </c>
      <c r="NA112" s="619">
        <v>140000</v>
      </c>
      <c r="NB112" s="619">
        <v>200000</v>
      </c>
      <c r="NC112" s="619">
        <v>0</v>
      </c>
      <c r="ND112" s="619">
        <v>85000</v>
      </c>
      <c r="NE112" s="619">
        <v>45000</v>
      </c>
      <c r="NF112" s="619">
        <v>1195000</v>
      </c>
      <c r="NG112" s="619">
        <v>130000</v>
      </c>
      <c r="NH112" s="619">
        <v>35000</v>
      </c>
      <c r="NK112" s="619">
        <v>295000</v>
      </c>
      <c r="NL112" s="619">
        <v>185000</v>
      </c>
      <c r="NM112" s="619">
        <v>190000</v>
      </c>
      <c r="NO112" s="619">
        <v>95000</v>
      </c>
      <c r="NQ112" s="619">
        <v>55000</v>
      </c>
      <c r="NR112" s="619">
        <v>360000</v>
      </c>
      <c r="NU112" s="619">
        <v>60000</v>
      </c>
      <c r="NV112" s="619">
        <v>90000</v>
      </c>
      <c r="NX112" s="619">
        <v>70000</v>
      </c>
      <c r="NY112" s="619">
        <v>731177.4</v>
      </c>
      <c r="OA112" s="619">
        <v>110000</v>
      </c>
      <c r="OB112" s="619">
        <v>80000</v>
      </c>
      <c r="OC112" s="619">
        <v>45000</v>
      </c>
      <c r="OD112" s="619">
        <v>90000</v>
      </c>
      <c r="OE112" s="619">
        <v>45000</v>
      </c>
      <c r="OH112" s="619">
        <v>105000</v>
      </c>
      <c r="OJ112" s="619">
        <v>125000</v>
      </c>
      <c r="OK112" s="619">
        <v>195000</v>
      </c>
      <c r="ON112" s="619">
        <v>20000</v>
      </c>
      <c r="OP112" s="619">
        <v>595000</v>
      </c>
      <c r="OQ112" s="619">
        <v>1115000</v>
      </c>
      <c r="OR112" s="619">
        <v>110000</v>
      </c>
      <c r="OS112" s="619">
        <v>360000</v>
      </c>
      <c r="OT112" s="619">
        <v>50000</v>
      </c>
      <c r="OU112" s="619">
        <v>575000</v>
      </c>
      <c r="OV112" s="619">
        <v>80000</v>
      </c>
      <c r="OW112" s="619">
        <v>105000</v>
      </c>
      <c r="OX112" s="619">
        <v>135000</v>
      </c>
      <c r="OZ112" s="619">
        <v>285000</v>
      </c>
      <c r="PA112" s="619">
        <v>75000</v>
      </c>
      <c r="PB112" s="619">
        <v>90000</v>
      </c>
      <c r="PC112" s="619">
        <v>75000</v>
      </c>
      <c r="PD112" s="619">
        <v>775000</v>
      </c>
      <c r="PE112" s="619">
        <v>45000</v>
      </c>
      <c r="PF112" s="619">
        <v>135000</v>
      </c>
      <c r="PJ112" s="619">
        <v>100000</v>
      </c>
      <c r="PK112" s="619">
        <v>50000</v>
      </c>
      <c r="PL112" s="619">
        <v>95000</v>
      </c>
      <c r="PN112" s="619">
        <v>65000</v>
      </c>
      <c r="PO112" s="619">
        <v>200000</v>
      </c>
      <c r="PP112" s="619">
        <v>45000</v>
      </c>
      <c r="PR112" s="619">
        <v>110000</v>
      </c>
      <c r="PS112" s="619">
        <v>35000</v>
      </c>
      <c r="PV112" s="619">
        <v>2855000</v>
      </c>
      <c r="PY112" s="619">
        <v>160000</v>
      </c>
      <c r="QA112" s="619">
        <v>130000</v>
      </c>
      <c r="QB112" s="619">
        <v>275000</v>
      </c>
      <c r="QD112" s="619">
        <v>240000</v>
      </c>
      <c r="QF112" s="619">
        <v>215000</v>
      </c>
      <c r="QG112" s="619">
        <v>70000</v>
      </c>
      <c r="QH112" s="619">
        <v>70000</v>
      </c>
      <c r="QK112" s="619">
        <v>180000</v>
      </c>
      <c r="QL112" s="619">
        <v>90000</v>
      </c>
      <c r="QO112" s="619">
        <v>175000</v>
      </c>
      <c r="QP112" s="619">
        <v>310000</v>
      </c>
      <c r="QQ112" s="619">
        <v>65000</v>
      </c>
      <c r="QR112" s="619">
        <v>25000</v>
      </c>
      <c r="QT112" s="619">
        <v>40000</v>
      </c>
      <c r="QU112" s="619">
        <v>45000</v>
      </c>
      <c r="QV112" s="619">
        <v>690000</v>
      </c>
      <c r="QX112" s="619">
        <v>170000</v>
      </c>
      <c r="QY112" s="619">
        <v>110000</v>
      </c>
      <c r="QZ112" s="619">
        <v>85000</v>
      </c>
      <c r="RA112" s="619">
        <v>215000</v>
      </c>
      <c r="RB112" s="619">
        <v>35000</v>
      </c>
      <c r="RC112" s="619">
        <v>175000</v>
      </c>
      <c r="RD112" s="619">
        <v>200000</v>
      </c>
      <c r="RE112" s="619">
        <v>90000</v>
      </c>
      <c r="RF112" s="619">
        <v>35000</v>
      </c>
      <c r="RG112" s="619">
        <v>55000</v>
      </c>
      <c r="RH112" s="619">
        <v>100000</v>
      </c>
      <c r="RJ112" s="619">
        <v>170000</v>
      </c>
      <c r="RL112" s="619">
        <v>125000</v>
      </c>
      <c r="RM112" s="619">
        <v>160000</v>
      </c>
      <c r="RN112" s="619">
        <v>823331.88</v>
      </c>
      <c r="RP112" s="619">
        <v>55000</v>
      </c>
      <c r="RQ112" s="619">
        <v>55000</v>
      </c>
      <c r="RR112" s="619">
        <v>240000</v>
      </c>
      <c r="RS112" s="619">
        <v>325000</v>
      </c>
      <c r="RT112" s="619">
        <v>30000</v>
      </c>
      <c r="RU112" s="619">
        <v>65000</v>
      </c>
      <c r="RV112" s="619">
        <v>105000</v>
      </c>
      <c r="RW112" s="619">
        <v>75000</v>
      </c>
      <c r="RY112" s="619">
        <v>85000</v>
      </c>
      <c r="RZ112" s="619">
        <v>35000</v>
      </c>
      <c r="SA112" s="619">
        <v>45000</v>
      </c>
      <c r="SB112" s="619">
        <v>60000</v>
      </c>
      <c r="SC112" s="619">
        <v>0</v>
      </c>
      <c r="SG112" s="619">
        <v>45000</v>
      </c>
      <c r="SH112" s="619">
        <v>35000</v>
      </c>
      <c r="SI112" s="619">
        <v>65000</v>
      </c>
      <c r="SJ112" s="619">
        <v>120000</v>
      </c>
      <c r="SK112" s="619">
        <v>70000</v>
      </c>
      <c r="SL112" s="619">
        <v>115000</v>
      </c>
      <c r="SM112" s="619">
        <v>175000</v>
      </c>
      <c r="SN112" s="619">
        <v>70000</v>
      </c>
      <c r="SP112" s="619">
        <v>0</v>
      </c>
      <c r="SQ112" s="619">
        <v>120000</v>
      </c>
      <c r="SS112" s="619">
        <v>75000</v>
      </c>
      <c r="SY112" s="619">
        <v>235000</v>
      </c>
      <c r="SZ112" s="619">
        <v>85000</v>
      </c>
      <c r="TA112" s="619">
        <v>45000</v>
      </c>
      <c r="TB112" s="619">
        <v>35000</v>
      </c>
      <c r="TC112" s="619">
        <v>80000</v>
      </c>
      <c r="TD112" s="619">
        <v>300000</v>
      </c>
      <c r="TF112" s="619">
        <v>50000</v>
      </c>
      <c r="TH112" s="619">
        <v>175000</v>
      </c>
      <c r="TI112" s="619">
        <v>80000</v>
      </c>
      <c r="TK112" s="619">
        <v>1030000</v>
      </c>
      <c r="TL112" s="619">
        <v>75000</v>
      </c>
      <c r="TM112" s="619">
        <v>118180.5</v>
      </c>
      <c r="TN112" s="619">
        <v>140000</v>
      </c>
      <c r="TP112" s="619">
        <v>80000</v>
      </c>
      <c r="TQ112" s="619">
        <v>40000</v>
      </c>
      <c r="TR112" s="619">
        <v>260000</v>
      </c>
      <c r="TS112" s="619">
        <v>90000</v>
      </c>
      <c r="TT112" s="619">
        <v>150000</v>
      </c>
      <c r="TU112" s="619">
        <v>170000</v>
      </c>
      <c r="TV112" s="619">
        <v>70000</v>
      </c>
      <c r="TW112" s="619">
        <v>65000</v>
      </c>
      <c r="TX112" s="619">
        <v>50000</v>
      </c>
      <c r="TY112" s="619">
        <v>80000</v>
      </c>
      <c r="TZ112" s="619">
        <v>45000</v>
      </c>
      <c r="UA112" s="619">
        <v>315000</v>
      </c>
      <c r="UB112" s="619">
        <v>45000</v>
      </c>
      <c r="UC112" s="619">
        <v>560000</v>
      </c>
      <c r="UF112" s="619">
        <v>90000</v>
      </c>
      <c r="UH112" s="619">
        <v>55000</v>
      </c>
      <c r="UI112" s="619">
        <v>55000</v>
      </c>
      <c r="UJ112" s="619">
        <v>75000</v>
      </c>
      <c r="UK112" s="619">
        <v>65000</v>
      </c>
      <c r="UL112" s="619">
        <v>459920</v>
      </c>
      <c r="UM112" s="619">
        <v>140000</v>
      </c>
      <c r="UN112" s="619">
        <v>70000</v>
      </c>
      <c r="UO112" s="619">
        <v>145000</v>
      </c>
      <c r="UP112" s="619">
        <v>120000</v>
      </c>
      <c r="US112" s="619">
        <v>120000</v>
      </c>
      <c r="UT112" s="619">
        <v>105000</v>
      </c>
      <c r="UU112" s="619">
        <v>360000</v>
      </c>
      <c r="UV112" s="619">
        <v>25000</v>
      </c>
      <c r="UX112" s="619">
        <v>210000</v>
      </c>
      <c r="UZ112" s="619">
        <v>0</v>
      </c>
      <c r="VA112" s="619">
        <v>75000</v>
      </c>
      <c r="VD112" s="619">
        <v>50000</v>
      </c>
      <c r="VE112" s="619">
        <v>5000</v>
      </c>
      <c r="VF112" s="619">
        <v>50000</v>
      </c>
      <c r="VH112" s="619">
        <v>65000</v>
      </c>
      <c r="VI112" s="619">
        <v>40000</v>
      </c>
      <c r="VL112" s="619">
        <v>60000</v>
      </c>
      <c r="VM112" s="619">
        <v>30000</v>
      </c>
      <c r="VO112" s="619">
        <v>65000</v>
      </c>
      <c r="VP112" s="619">
        <v>65000</v>
      </c>
      <c r="VQ112" s="619">
        <v>220000</v>
      </c>
      <c r="VS112" s="619">
        <v>145000</v>
      </c>
      <c r="VT112" s="619">
        <v>100000</v>
      </c>
      <c r="VW112" s="619">
        <v>340000</v>
      </c>
      <c r="VY112" s="619">
        <v>155000</v>
      </c>
      <c r="WB112" s="619">
        <v>110000</v>
      </c>
      <c r="WD112" s="619">
        <v>200000</v>
      </c>
      <c r="WE112" s="619">
        <v>180000</v>
      </c>
      <c r="WG112" s="619">
        <v>55000</v>
      </c>
      <c r="WH112" s="619">
        <v>125000</v>
      </c>
      <c r="WI112" s="619">
        <v>265000</v>
      </c>
      <c r="WJ112" s="619">
        <v>250000</v>
      </c>
      <c r="WK112" s="619">
        <v>130000</v>
      </c>
      <c r="WL112" s="619">
        <v>175000</v>
      </c>
      <c r="WM112" s="619">
        <v>70000</v>
      </c>
      <c r="WN112" s="619">
        <v>185000</v>
      </c>
      <c r="WP112" s="619">
        <v>255000</v>
      </c>
      <c r="WQ112" s="619">
        <v>395000</v>
      </c>
      <c r="WS112" s="619">
        <v>195000</v>
      </c>
      <c r="WT112" s="619">
        <v>215000</v>
      </c>
      <c r="WU112" s="619">
        <v>120000</v>
      </c>
      <c r="WV112" s="619">
        <v>235000</v>
      </c>
      <c r="WW112" s="619">
        <v>970000</v>
      </c>
      <c r="WZ112" s="619">
        <v>20000</v>
      </c>
      <c r="XB112" s="619">
        <v>105000</v>
      </c>
      <c r="XC112" s="619">
        <v>75000</v>
      </c>
      <c r="XD112" s="619">
        <v>210000</v>
      </c>
      <c r="XE112" s="619">
        <v>140000</v>
      </c>
      <c r="XF112" s="619">
        <v>45000</v>
      </c>
      <c r="XG112" s="619">
        <v>30000</v>
      </c>
      <c r="XH112" s="619">
        <v>40000</v>
      </c>
      <c r="XI112" s="619">
        <v>35000</v>
      </c>
      <c r="XJ112" s="619">
        <v>1825000</v>
      </c>
      <c r="XK112" s="619">
        <v>180000</v>
      </c>
      <c r="XL112" s="619">
        <v>160000</v>
      </c>
      <c r="XM112" s="619">
        <v>505000</v>
      </c>
      <c r="XN112" s="619">
        <v>115000</v>
      </c>
      <c r="XP112" s="619">
        <v>155000</v>
      </c>
      <c r="XQ112" s="619">
        <v>165000</v>
      </c>
      <c r="XR112" s="619">
        <v>135000</v>
      </c>
      <c r="XS112" s="619">
        <v>215000</v>
      </c>
      <c r="XT112" s="619">
        <v>140000</v>
      </c>
      <c r="XU112" s="619">
        <v>75000</v>
      </c>
      <c r="XV112" s="619">
        <v>90000</v>
      </c>
      <c r="XW112" s="619">
        <v>95000</v>
      </c>
      <c r="XX112" s="619">
        <v>65000</v>
      </c>
      <c r="XY112" s="619">
        <v>55000</v>
      </c>
      <c r="XZ112" s="619">
        <v>60000</v>
      </c>
      <c r="YA112" s="619">
        <v>95000</v>
      </c>
      <c r="YB112" s="619">
        <v>50000</v>
      </c>
      <c r="YC112" s="619">
        <v>50000</v>
      </c>
      <c r="YE112" s="619">
        <v>50000</v>
      </c>
      <c r="YF112" s="619">
        <v>95000</v>
      </c>
      <c r="YH112" s="619">
        <v>75000</v>
      </c>
      <c r="YI112" s="619">
        <v>120000</v>
      </c>
      <c r="YJ112" s="619">
        <v>470000</v>
      </c>
      <c r="YK112" s="619">
        <v>285000</v>
      </c>
      <c r="YL112" s="619">
        <v>95000</v>
      </c>
      <c r="YM112" s="619">
        <v>345000</v>
      </c>
      <c r="YN112" s="619">
        <v>105000</v>
      </c>
      <c r="YO112" s="619">
        <v>10000</v>
      </c>
      <c r="YP112" s="619">
        <v>140000</v>
      </c>
      <c r="YQ112" s="619">
        <v>250000</v>
      </c>
      <c r="YR112" s="619">
        <v>260000</v>
      </c>
      <c r="YS112" s="619">
        <v>90000</v>
      </c>
      <c r="YT112" s="619">
        <v>95000</v>
      </c>
      <c r="YV112" s="619">
        <v>70000</v>
      </c>
      <c r="YW112" s="619">
        <v>315000</v>
      </c>
      <c r="YX112" s="619">
        <v>480000</v>
      </c>
      <c r="YY112" s="619">
        <v>290000</v>
      </c>
      <c r="YZ112" s="619">
        <v>190000</v>
      </c>
      <c r="ZA112" s="619">
        <v>85000</v>
      </c>
      <c r="ZB112" s="619">
        <v>0</v>
      </c>
      <c r="ZC112" s="619">
        <v>150000</v>
      </c>
      <c r="ZD112" s="619">
        <v>35000</v>
      </c>
      <c r="ZE112" s="619">
        <v>460000</v>
      </c>
      <c r="ZF112" s="619">
        <v>65000</v>
      </c>
      <c r="ZG112" s="619">
        <v>45000</v>
      </c>
      <c r="ZH112" s="619">
        <v>85000</v>
      </c>
      <c r="ZI112" s="619">
        <v>45000</v>
      </c>
      <c r="ZJ112" s="619">
        <v>100000</v>
      </c>
      <c r="ZK112" s="619">
        <v>55000</v>
      </c>
      <c r="ZL112" s="619">
        <v>65000</v>
      </c>
      <c r="ZM112" s="619">
        <v>225000</v>
      </c>
      <c r="ZP112" s="619">
        <v>250000</v>
      </c>
      <c r="ZQ112" s="619">
        <v>430000</v>
      </c>
      <c r="ZR112" s="619">
        <v>135000</v>
      </c>
      <c r="ZT112" s="619">
        <v>115000</v>
      </c>
      <c r="ZW112" s="619">
        <v>220000</v>
      </c>
      <c r="ZX112" s="619">
        <v>65000</v>
      </c>
      <c r="ZY112" s="619">
        <v>85000</v>
      </c>
      <c r="ZZ112" s="619">
        <v>70000</v>
      </c>
      <c r="AAC112" s="619">
        <v>75000</v>
      </c>
      <c r="AAD112" s="619">
        <v>80000</v>
      </c>
      <c r="AAH112" s="619">
        <v>20000</v>
      </c>
      <c r="AAI112" s="619">
        <v>0</v>
      </c>
      <c r="AAK112" s="619">
        <v>60000</v>
      </c>
      <c r="AAL112" s="619">
        <v>120000</v>
      </c>
      <c r="AAO112" s="619">
        <v>95000</v>
      </c>
      <c r="AAR112" s="619">
        <v>125000</v>
      </c>
      <c r="AAS112" s="619">
        <v>85000</v>
      </c>
      <c r="AAV112" s="619">
        <v>85000</v>
      </c>
      <c r="AAW112" s="619">
        <v>105000</v>
      </c>
      <c r="AAX112" s="619">
        <v>170000</v>
      </c>
      <c r="AAY112" s="619">
        <v>10000</v>
      </c>
      <c r="ABB112" s="619">
        <v>810000</v>
      </c>
      <c r="ABD112" s="619">
        <v>40000</v>
      </c>
      <c r="ABE112" s="619">
        <v>65000</v>
      </c>
      <c r="ABF112" s="619">
        <v>85000</v>
      </c>
      <c r="ABG112" s="619">
        <v>60000</v>
      </c>
      <c r="ABH112" s="619">
        <v>55000</v>
      </c>
      <c r="ABJ112" s="619">
        <v>515000</v>
      </c>
      <c r="ABK112" s="619">
        <v>581840</v>
      </c>
      <c r="ABL112" s="619">
        <v>70000</v>
      </c>
      <c r="ABN112" s="619">
        <v>55000</v>
      </c>
      <c r="ABR112" s="619">
        <v>70000</v>
      </c>
      <c r="ABS112" s="619">
        <v>140000</v>
      </c>
      <c r="ABT112" s="619">
        <v>75000</v>
      </c>
      <c r="ABU112" s="619">
        <v>95000</v>
      </c>
      <c r="ABV112" s="619">
        <v>80000</v>
      </c>
      <c r="ABW112" s="619">
        <v>65000</v>
      </c>
      <c r="ABX112" s="619">
        <v>80000</v>
      </c>
      <c r="ABY112" s="619">
        <v>50000</v>
      </c>
      <c r="ABZ112" s="619">
        <v>0</v>
      </c>
      <c r="ACA112" s="619">
        <v>25000</v>
      </c>
      <c r="ACC112" s="619">
        <v>65000</v>
      </c>
      <c r="ACD112" s="619">
        <v>30000</v>
      </c>
      <c r="ACE112" s="619">
        <v>140000</v>
      </c>
      <c r="ACG112" s="619">
        <v>0</v>
      </c>
      <c r="ACH112" s="619">
        <v>40000</v>
      </c>
      <c r="ACI112" s="619">
        <v>70000</v>
      </c>
      <c r="ACJ112" s="619">
        <v>50000</v>
      </c>
      <c r="ACQ112" s="619">
        <v>235000</v>
      </c>
      <c r="ACV112" s="619">
        <v>265000</v>
      </c>
      <c r="ACX112" s="619">
        <v>530000</v>
      </c>
      <c r="ACY112" s="619">
        <v>75000</v>
      </c>
      <c r="ACZ112" s="619">
        <v>90000</v>
      </c>
      <c r="ADC112" s="619">
        <v>45000</v>
      </c>
      <c r="ADE112" s="619">
        <v>45000</v>
      </c>
      <c r="ADF112" s="619">
        <v>70000</v>
      </c>
      <c r="ADG112" s="619">
        <v>70000</v>
      </c>
      <c r="ADH112" s="619">
        <v>290000</v>
      </c>
      <c r="ADM112" s="619">
        <v>30000</v>
      </c>
      <c r="ADN112" s="619">
        <v>55000</v>
      </c>
      <c r="ADO112" s="619">
        <v>40000</v>
      </c>
      <c r="ADP112" s="619">
        <v>80000</v>
      </c>
      <c r="ADQ112" s="619">
        <v>0</v>
      </c>
      <c r="ADV112" s="619">
        <v>60000</v>
      </c>
      <c r="ADW112" s="619">
        <v>70000</v>
      </c>
      <c r="ADX112" s="619">
        <v>125000</v>
      </c>
      <c r="ADY112" s="619">
        <v>125000</v>
      </c>
      <c r="AEA112" s="619">
        <v>1050000</v>
      </c>
      <c r="AEB112" s="619">
        <v>255000</v>
      </c>
      <c r="AEC112" s="619">
        <v>160000</v>
      </c>
      <c r="AED112" s="619">
        <v>70000</v>
      </c>
      <c r="AEE112" s="619">
        <v>45000</v>
      </c>
      <c r="AEG112" s="619">
        <v>60000</v>
      </c>
      <c r="AEH112" s="619">
        <v>80000</v>
      </c>
      <c r="AEJ112" s="619">
        <v>40000</v>
      </c>
      <c r="AEL112" s="619">
        <v>100000</v>
      </c>
      <c r="AEM112" s="619">
        <v>60000</v>
      </c>
      <c r="AEO112" s="619">
        <v>210000</v>
      </c>
      <c r="AEP112" s="619">
        <v>115000</v>
      </c>
      <c r="AEQ112" s="619">
        <v>80000</v>
      </c>
      <c r="AER112" s="619">
        <v>125000</v>
      </c>
      <c r="AES112" s="619">
        <v>55000</v>
      </c>
      <c r="AET112" s="619">
        <v>185000</v>
      </c>
      <c r="AEV112" s="619">
        <v>200000</v>
      </c>
      <c r="AEW112" s="619">
        <v>170000</v>
      </c>
      <c r="AEX112" s="619">
        <v>80000</v>
      </c>
      <c r="AEZ112" s="619">
        <v>300000</v>
      </c>
      <c r="AFA112" s="619">
        <v>75000</v>
      </c>
      <c r="AFB112" s="619">
        <v>100000</v>
      </c>
      <c r="AFC112" s="619">
        <v>120000</v>
      </c>
      <c r="AFD112" s="619">
        <v>85000</v>
      </c>
      <c r="AFG112" s="619">
        <v>150000</v>
      </c>
      <c r="AFH112" s="619">
        <v>100000</v>
      </c>
      <c r="AFJ112" s="619">
        <v>175000</v>
      </c>
      <c r="AFK112" s="619">
        <v>60000</v>
      </c>
      <c r="AFL112" s="619">
        <v>140000</v>
      </c>
      <c r="AFM112" s="619">
        <v>80000</v>
      </c>
      <c r="AFO112" s="619">
        <v>105000</v>
      </c>
      <c r="AFP112" s="619">
        <v>115000</v>
      </c>
      <c r="AFQ112" s="619">
        <v>105000</v>
      </c>
      <c r="AFR112" s="619">
        <v>540000</v>
      </c>
      <c r="AFS112" s="619">
        <v>130000</v>
      </c>
      <c r="AFT112" s="619">
        <v>125000</v>
      </c>
      <c r="AFU112" s="619">
        <v>110000</v>
      </c>
      <c r="AFV112" s="619">
        <v>135000</v>
      </c>
      <c r="AFW112" s="619">
        <v>90000</v>
      </c>
      <c r="AFX112" s="619">
        <v>65000</v>
      </c>
      <c r="AFY112" s="619">
        <v>145000</v>
      </c>
      <c r="AFZ112" s="619">
        <v>165000</v>
      </c>
      <c r="AGA112" s="619">
        <v>70000</v>
      </c>
      <c r="AGB112" s="619">
        <v>360000</v>
      </c>
      <c r="AGC112" s="619">
        <v>95000</v>
      </c>
      <c r="AGD112" s="619">
        <v>705000</v>
      </c>
      <c r="AGE112" s="619">
        <v>80000</v>
      </c>
      <c r="AGF112" s="619">
        <v>80000</v>
      </c>
      <c r="AGG112" s="619">
        <v>80000</v>
      </c>
      <c r="AGH112" s="619">
        <v>0</v>
      </c>
      <c r="AGI112" s="619">
        <v>105000</v>
      </c>
      <c r="AGJ112" s="619">
        <v>50000</v>
      </c>
      <c r="AGK112" s="619">
        <v>85000</v>
      </c>
      <c r="AGM112" s="619">
        <v>345650</v>
      </c>
      <c r="AGO112" s="619">
        <v>1290000</v>
      </c>
      <c r="AGP112" s="619">
        <v>315000</v>
      </c>
      <c r="AGQ112" s="619">
        <v>145000</v>
      </c>
      <c r="AGR112" s="619">
        <v>115000</v>
      </c>
      <c r="AGS112" s="619">
        <v>180000</v>
      </c>
      <c r="AGT112" s="619">
        <v>150000</v>
      </c>
      <c r="AGU112" s="619">
        <v>75000</v>
      </c>
      <c r="AGV112" s="619">
        <v>0</v>
      </c>
      <c r="AGX112" s="619">
        <v>1375000</v>
      </c>
      <c r="AGY112" s="619">
        <v>105000</v>
      </c>
      <c r="AGZ112" s="619">
        <v>255000</v>
      </c>
      <c r="AHA112" s="619">
        <v>355000</v>
      </c>
      <c r="AHB112" s="619">
        <v>240000</v>
      </c>
      <c r="AHC112" s="619">
        <v>140000</v>
      </c>
      <c r="AHD112" s="619">
        <v>165000</v>
      </c>
      <c r="AHE112" s="619">
        <v>50000</v>
      </c>
      <c r="AHF112" s="619">
        <v>130000</v>
      </c>
      <c r="AHI112" s="619">
        <v>120000</v>
      </c>
      <c r="AHJ112" s="619">
        <v>80000</v>
      </c>
      <c r="AHK112" s="619">
        <v>90000</v>
      </c>
      <c r="AHL112" s="619">
        <v>135000</v>
      </c>
      <c r="AHM112" s="619">
        <v>75000</v>
      </c>
      <c r="AHN112" s="619">
        <v>540000</v>
      </c>
      <c r="AHP112" s="619">
        <v>75000</v>
      </c>
      <c r="AHQ112" s="619">
        <v>95000</v>
      </c>
      <c r="AHR112" s="613">
        <v>270000</v>
      </c>
      <c r="AHS112" s="613">
        <v>75000</v>
      </c>
      <c r="AHT112" s="613">
        <v>85000</v>
      </c>
      <c r="AHU112" s="619">
        <f t="shared" si="958"/>
        <v>109097649.78</v>
      </c>
      <c r="AHW112" s="627" t="s">
        <v>6273</v>
      </c>
      <c r="AHX112" s="627" t="s">
        <v>6158</v>
      </c>
      <c r="AHY112" s="627" t="s">
        <v>6159</v>
      </c>
    </row>
    <row r="113" spans="1:909" x14ac:dyDescent="0.8">
      <c r="A113" s="613" t="str">
        <f t="shared" si="957"/>
        <v>ภาระ</v>
      </c>
      <c r="B113" s="618" t="s">
        <v>6484</v>
      </c>
      <c r="C113" s="619" t="s">
        <v>6163</v>
      </c>
      <c r="D113" s="619">
        <v>24585730</v>
      </c>
      <c r="E113" s="619">
        <v>1107545</v>
      </c>
      <c r="G113" s="619">
        <v>350000</v>
      </c>
      <c r="H113" s="619">
        <v>2125715</v>
      </c>
      <c r="I113" s="619">
        <v>872750</v>
      </c>
      <c r="K113" s="619">
        <v>1110000</v>
      </c>
      <c r="L113" s="619">
        <v>1186108</v>
      </c>
      <c r="M113" s="619">
        <v>520415</v>
      </c>
      <c r="N113" s="619">
        <v>565000</v>
      </c>
      <c r="O113" s="619">
        <v>460370</v>
      </c>
      <c r="P113" s="619">
        <v>0</v>
      </c>
      <c r="Q113" s="619">
        <v>453310</v>
      </c>
      <c r="R113" s="619">
        <v>430650</v>
      </c>
      <c r="S113" s="619">
        <v>1475000</v>
      </c>
      <c r="T113" s="619">
        <v>571934.5</v>
      </c>
      <c r="U113" s="619">
        <v>295750</v>
      </c>
      <c r="W113" s="619">
        <v>31179588.5</v>
      </c>
      <c r="X113" s="619">
        <v>3767076.94</v>
      </c>
      <c r="Y113" s="619">
        <v>874737</v>
      </c>
      <c r="Z113" s="619">
        <v>2000000</v>
      </c>
      <c r="AA113" s="619">
        <v>663672</v>
      </c>
      <c r="AB113" s="619">
        <v>968325</v>
      </c>
      <c r="AC113" s="619">
        <v>657893.75</v>
      </c>
      <c r="AD113" s="619">
        <v>4849401</v>
      </c>
      <c r="AE113" s="619">
        <v>1283200.6100000001</v>
      </c>
      <c r="AG113" s="619">
        <v>3359359</v>
      </c>
      <c r="AI113" s="619">
        <v>4019536.27</v>
      </c>
      <c r="AJ113" s="619">
        <v>1849854.38</v>
      </c>
      <c r="AK113" s="619">
        <v>764870</v>
      </c>
      <c r="AL113" s="619">
        <v>613690</v>
      </c>
      <c r="AM113" s="619">
        <v>857770</v>
      </c>
      <c r="AN113" s="619">
        <v>652390</v>
      </c>
      <c r="AO113" s="619">
        <v>526295.91</v>
      </c>
      <c r="AP113" s="619">
        <v>801856.25</v>
      </c>
      <c r="AQ113" s="619">
        <v>505377.27</v>
      </c>
      <c r="AR113" s="619">
        <v>375945.01</v>
      </c>
      <c r="AS113" s="619">
        <v>270000</v>
      </c>
      <c r="AT113" s="619">
        <v>365272.5</v>
      </c>
      <c r="AU113" s="619">
        <v>7326626.6399999997</v>
      </c>
      <c r="AV113" s="619">
        <v>298940</v>
      </c>
      <c r="AW113" s="619">
        <v>353950</v>
      </c>
      <c r="AX113" s="619">
        <v>862021.98</v>
      </c>
      <c r="AY113" s="619">
        <v>561370</v>
      </c>
      <c r="AZ113" s="619">
        <v>704930</v>
      </c>
      <c r="BA113" s="619">
        <v>301105</v>
      </c>
      <c r="BB113" s="619">
        <v>333995</v>
      </c>
      <c r="BC113" s="619">
        <v>268770</v>
      </c>
      <c r="BD113" s="619">
        <v>263985</v>
      </c>
      <c r="BE113" s="619">
        <v>408300</v>
      </c>
      <c r="BF113" s="619">
        <v>400313</v>
      </c>
      <c r="BG113" s="619">
        <v>1854200</v>
      </c>
      <c r="BH113" s="619">
        <v>297950</v>
      </c>
      <c r="BI113" s="619">
        <v>0</v>
      </c>
      <c r="BJ113" s="619">
        <v>5370411.5</v>
      </c>
      <c r="BK113" s="619">
        <v>3614797</v>
      </c>
      <c r="BL113" s="619">
        <v>615419.25</v>
      </c>
      <c r="BM113" s="619">
        <v>209940</v>
      </c>
      <c r="BN113" s="619">
        <v>629904.5</v>
      </c>
      <c r="BO113" s="619">
        <v>675000</v>
      </c>
      <c r="BP113" s="619">
        <v>343792.5</v>
      </c>
      <c r="BQ113" s="619">
        <v>118820</v>
      </c>
      <c r="BR113" s="619">
        <v>94630</v>
      </c>
      <c r="BS113" s="619">
        <v>7950000</v>
      </c>
      <c r="BT113" s="619">
        <v>475152.5</v>
      </c>
      <c r="BV113" s="619">
        <v>405750</v>
      </c>
      <c r="BX113" s="619">
        <v>644140</v>
      </c>
      <c r="BY113" s="619">
        <v>343490</v>
      </c>
      <c r="BZ113" s="619">
        <v>363177.5</v>
      </c>
      <c r="CA113" s="619">
        <v>3292500</v>
      </c>
      <c r="CB113" s="619">
        <v>442527.5</v>
      </c>
      <c r="CC113" s="619">
        <v>851937.75</v>
      </c>
      <c r="CD113" s="619">
        <v>1474114.75</v>
      </c>
      <c r="CE113" s="619">
        <v>547908.5</v>
      </c>
      <c r="CF113" s="619">
        <v>465987.5</v>
      </c>
      <c r="CG113" s="619">
        <v>500000</v>
      </c>
      <c r="CH113" s="619">
        <v>19282200</v>
      </c>
      <c r="CI113" s="619">
        <v>300990</v>
      </c>
      <c r="CJ113" s="619">
        <v>3031774.5</v>
      </c>
      <c r="CK113" s="619">
        <v>430350</v>
      </c>
      <c r="CL113" s="619">
        <v>684870</v>
      </c>
      <c r="CM113" s="619">
        <v>477000</v>
      </c>
      <c r="CN113" s="619">
        <v>545858.75</v>
      </c>
      <c r="CO113" s="619">
        <v>1295005</v>
      </c>
      <c r="CP113" s="619">
        <v>335830</v>
      </c>
      <c r="CQ113" s="619">
        <v>356822.5</v>
      </c>
      <c r="CR113" s="619">
        <v>384255</v>
      </c>
      <c r="CS113" s="619">
        <v>560022.5</v>
      </c>
      <c r="CT113" s="619">
        <v>286880</v>
      </c>
      <c r="CU113" s="619">
        <v>6700000</v>
      </c>
      <c r="CV113" s="619">
        <v>240410</v>
      </c>
      <c r="CW113" s="619">
        <v>375120</v>
      </c>
      <c r="CX113" s="619">
        <v>885510</v>
      </c>
      <c r="CY113" s="619">
        <v>478735</v>
      </c>
      <c r="CZ113" s="619">
        <v>706112.5</v>
      </c>
      <c r="DA113" s="619">
        <v>298290</v>
      </c>
      <c r="DB113" s="619">
        <v>270000</v>
      </c>
      <c r="DC113" s="619">
        <v>5447401</v>
      </c>
      <c r="DD113" s="619">
        <v>5990878</v>
      </c>
      <c r="DE113" s="619">
        <v>643421</v>
      </c>
      <c r="DF113" s="619">
        <v>294000</v>
      </c>
      <c r="DH113" s="619">
        <v>1741466</v>
      </c>
      <c r="DJ113" s="619">
        <v>569358.96</v>
      </c>
      <c r="DK113" s="619">
        <v>535703.26</v>
      </c>
      <c r="DL113" s="619">
        <v>19923970.25</v>
      </c>
      <c r="DM113" s="619">
        <v>744700</v>
      </c>
      <c r="DN113" s="619">
        <v>680000</v>
      </c>
      <c r="DO113" s="619">
        <v>420000</v>
      </c>
      <c r="DP113" s="619">
        <v>21110</v>
      </c>
      <c r="DQ113" s="619">
        <v>440000</v>
      </c>
      <c r="DR113" s="619">
        <v>367387.5</v>
      </c>
      <c r="DS113" s="619">
        <v>657353.5</v>
      </c>
      <c r="DT113" s="619">
        <v>1959350</v>
      </c>
      <c r="DV113" s="619">
        <v>1086000</v>
      </c>
      <c r="DW113" s="619">
        <v>3747607.75</v>
      </c>
      <c r="DX113" s="619">
        <v>3805000</v>
      </c>
      <c r="DY113" s="619">
        <v>1207149</v>
      </c>
      <c r="EA113" s="619">
        <v>1200000</v>
      </c>
      <c r="EB113" s="619">
        <v>335333.75</v>
      </c>
      <c r="EC113" s="619">
        <v>690345</v>
      </c>
      <c r="ED113" s="619">
        <v>0</v>
      </c>
      <c r="EE113" s="619">
        <v>0</v>
      </c>
      <c r="EF113" s="619">
        <v>3588755</v>
      </c>
      <c r="EG113" s="619">
        <v>3329440</v>
      </c>
      <c r="EH113" s="619">
        <v>765000</v>
      </c>
      <c r="EI113" s="619">
        <v>428982.5</v>
      </c>
      <c r="EJ113" s="619">
        <v>499302.5</v>
      </c>
      <c r="EK113" s="619">
        <v>877880</v>
      </c>
      <c r="EL113" s="619">
        <v>1043415</v>
      </c>
      <c r="EM113" s="619">
        <v>334720</v>
      </c>
      <c r="EN113" s="619">
        <v>0</v>
      </c>
      <c r="EO113" s="619">
        <v>7998705</v>
      </c>
      <c r="EP113" s="619">
        <v>577592.5</v>
      </c>
      <c r="EQ113" s="619">
        <v>494882.5</v>
      </c>
      <c r="ER113" s="619">
        <v>600557.5</v>
      </c>
      <c r="ES113" s="619">
        <v>439470</v>
      </c>
      <c r="ET113" s="619">
        <v>324320</v>
      </c>
      <c r="EU113" s="619">
        <v>894385</v>
      </c>
      <c r="EV113" s="619">
        <v>833941.25</v>
      </c>
      <c r="EW113" s="619">
        <v>938946.25</v>
      </c>
      <c r="EX113" s="619">
        <v>10400000</v>
      </c>
      <c r="EY113" s="619">
        <v>217780</v>
      </c>
      <c r="EZ113" s="619">
        <v>395075</v>
      </c>
      <c r="FA113" s="619">
        <v>603450</v>
      </c>
      <c r="FB113" s="619">
        <v>1184340</v>
      </c>
      <c r="FD113" s="619">
        <v>792837.5</v>
      </c>
      <c r="FE113" s="619">
        <v>494850</v>
      </c>
      <c r="FF113" s="619">
        <v>369800</v>
      </c>
      <c r="FG113" s="619">
        <v>356360</v>
      </c>
      <c r="FH113" s="619">
        <v>457270</v>
      </c>
      <c r="FI113" s="619">
        <v>369915</v>
      </c>
      <c r="FK113" s="619">
        <v>87852.5</v>
      </c>
      <c r="FL113" s="619">
        <v>352900</v>
      </c>
      <c r="FM113" s="619">
        <v>1071350</v>
      </c>
      <c r="FN113" s="619">
        <v>1105000</v>
      </c>
      <c r="FO113" s="619">
        <v>729327.5</v>
      </c>
      <c r="FQ113" s="619">
        <v>15080</v>
      </c>
      <c r="FS113" s="619">
        <v>348000</v>
      </c>
      <c r="FW113" s="619">
        <v>556965</v>
      </c>
      <c r="FX113" s="619">
        <v>1896461.75</v>
      </c>
      <c r="FY113" s="619">
        <v>925279</v>
      </c>
      <c r="FZ113" s="619">
        <v>527262.5</v>
      </c>
      <c r="GA113" s="619">
        <v>465830</v>
      </c>
      <c r="GB113" s="619">
        <v>1699435</v>
      </c>
      <c r="GC113" s="619">
        <v>493950</v>
      </c>
      <c r="GD113" s="619">
        <v>552092.5</v>
      </c>
      <c r="GE113" s="619">
        <v>378180</v>
      </c>
      <c r="GH113" s="619">
        <v>436550</v>
      </c>
      <c r="GK113" s="619">
        <v>430000</v>
      </c>
      <c r="GL113" s="619">
        <v>555635</v>
      </c>
      <c r="GM113" s="619">
        <v>2087841.69</v>
      </c>
      <c r="GN113" s="619">
        <v>327757.99</v>
      </c>
      <c r="GO113" s="619">
        <v>400000</v>
      </c>
      <c r="GR113" s="619">
        <v>2942607.5</v>
      </c>
      <c r="GS113" s="619">
        <v>862363</v>
      </c>
      <c r="GT113" s="619">
        <v>284120</v>
      </c>
      <c r="GU113" s="619">
        <v>1100000</v>
      </c>
      <c r="GV113" s="619">
        <v>200000</v>
      </c>
      <c r="GW113" s="619">
        <v>850000</v>
      </c>
      <c r="GX113" s="619">
        <v>763495</v>
      </c>
      <c r="GY113" s="619">
        <v>400000</v>
      </c>
      <c r="GZ113" s="619">
        <v>3670375</v>
      </c>
      <c r="HA113" s="619">
        <v>160922.5</v>
      </c>
      <c r="HB113" s="619">
        <v>370303.5</v>
      </c>
      <c r="HC113" s="619">
        <v>535095</v>
      </c>
      <c r="HF113" s="619">
        <v>1701408</v>
      </c>
      <c r="HG113" s="619">
        <v>1676152</v>
      </c>
      <c r="HH113" s="619">
        <v>915646</v>
      </c>
      <c r="HI113" s="619">
        <v>1745000</v>
      </c>
      <c r="HJ113" s="619">
        <v>578598</v>
      </c>
      <c r="HK113" s="619">
        <v>1095875</v>
      </c>
      <c r="HL113" s="619">
        <v>6300000</v>
      </c>
      <c r="HM113" s="619">
        <v>850000</v>
      </c>
      <c r="HN113" s="619">
        <v>1685868.75</v>
      </c>
      <c r="HO113" s="619">
        <v>1169420.5</v>
      </c>
      <c r="HP113" s="619">
        <v>450000</v>
      </c>
      <c r="HQ113" s="619">
        <v>627021</v>
      </c>
      <c r="HR113" s="619">
        <v>1300000</v>
      </c>
      <c r="HS113" s="619">
        <v>995036</v>
      </c>
      <c r="HT113" s="619">
        <v>11870000</v>
      </c>
      <c r="HU113" s="619">
        <v>2647295</v>
      </c>
      <c r="HV113" s="619">
        <v>346830</v>
      </c>
      <c r="HW113" s="619">
        <v>363000</v>
      </c>
      <c r="HX113" s="619">
        <v>364907.5</v>
      </c>
      <c r="HY113" s="619">
        <v>218467.5</v>
      </c>
      <c r="HZ113" s="619">
        <v>1765304.51</v>
      </c>
      <c r="IA113" s="619">
        <v>479325</v>
      </c>
      <c r="IB113" s="619">
        <v>444402.5</v>
      </c>
      <c r="IC113" s="619">
        <v>378977.5</v>
      </c>
      <c r="ID113" s="619">
        <v>406253.75</v>
      </c>
      <c r="IE113" s="619">
        <v>0</v>
      </c>
      <c r="IF113" s="619">
        <v>219615</v>
      </c>
      <c r="IG113" s="619">
        <v>618539.93999999994</v>
      </c>
      <c r="IH113" s="619">
        <v>363730</v>
      </c>
      <c r="II113" s="619">
        <v>327455.40000000002</v>
      </c>
      <c r="IK113" s="619">
        <v>2250000</v>
      </c>
      <c r="IM113" s="619">
        <v>939541.5</v>
      </c>
      <c r="IN113" s="619">
        <v>1715507.5</v>
      </c>
      <c r="IP113" s="619">
        <v>460600</v>
      </c>
      <c r="IQ113" s="619">
        <v>387958</v>
      </c>
      <c r="IR113" s="619">
        <v>415990</v>
      </c>
      <c r="IS113" s="619">
        <v>0</v>
      </c>
      <c r="IT113" s="619">
        <v>514446.25</v>
      </c>
      <c r="IU113" s="619">
        <v>0</v>
      </c>
      <c r="IV113" s="619">
        <v>0</v>
      </c>
      <c r="IW113" s="619">
        <v>-332624</v>
      </c>
      <c r="IX113" s="619">
        <v>650000</v>
      </c>
      <c r="IY113" s="619">
        <v>15105596.34</v>
      </c>
      <c r="IZ113" s="619">
        <v>332343.5</v>
      </c>
      <c r="JA113" s="619">
        <v>402000</v>
      </c>
      <c r="JB113" s="619">
        <v>298625</v>
      </c>
      <c r="JC113" s="619">
        <v>400000</v>
      </c>
      <c r="JD113" s="619">
        <v>468782</v>
      </c>
      <c r="JE113" s="619">
        <v>93936</v>
      </c>
      <c r="JF113" s="619">
        <v>633000</v>
      </c>
      <c r="JG113" s="619">
        <v>2486232</v>
      </c>
      <c r="JI113" s="619">
        <v>369530</v>
      </c>
      <c r="JK113" s="619">
        <v>308136.25</v>
      </c>
      <c r="JL113" s="619">
        <v>0</v>
      </c>
      <c r="JM113" s="619">
        <v>3131527.5</v>
      </c>
      <c r="JN113" s="619">
        <v>353267.5</v>
      </c>
      <c r="JO113" s="619">
        <v>615200</v>
      </c>
      <c r="JP113" s="619">
        <v>823030</v>
      </c>
      <c r="JQ113" s="619">
        <v>440440</v>
      </c>
      <c r="JR113" s="619">
        <v>1850243</v>
      </c>
      <c r="JS113" s="619">
        <v>376496</v>
      </c>
      <c r="JT113" s="619">
        <v>8207552.5</v>
      </c>
      <c r="JU113" s="619">
        <v>3000000</v>
      </c>
      <c r="JV113" s="619">
        <v>741537.5</v>
      </c>
      <c r="JX113" s="619">
        <v>666355</v>
      </c>
      <c r="JY113" s="619">
        <v>340567.5</v>
      </c>
      <c r="JZ113" s="619">
        <v>1700000</v>
      </c>
      <c r="KA113" s="619">
        <v>1474037.5</v>
      </c>
      <c r="KB113" s="619">
        <v>582360</v>
      </c>
      <c r="KC113" s="619">
        <v>891910</v>
      </c>
      <c r="KD113" s="619">
        <v>646520</v>
      </c>
      <c r="KE113" s="619">
        <v>757850</v>
      </c>
      <c r="KF113" s="619">
        <v>420880</v>
      </c>
      <c r="KG113" s="619">
        <v>248590</v>
      </c>
      <c r="KH113" s="619">
        <v>614681.25</v>
      </c>
      <c r="KI113" s="619">
        <v>509600</v>
      </c>
      <c r="KJ113" s="619">
        <v>26330000</v>
      </c>
      <c r="KM113" s="619">
        <v>0</v>
      </c>
      <c r="KP113" s="619">
        <v>0</v>
      </c>
      <c r="KR113" s="619">
        <v>414898.75</v>
      </c>
      <c r="KS113" s="619">
        <v>4169422.55</v>
      </c>
      <c r="KT113" s="619">
        <v>615766</v>
      </c>
      <c r="KU113" s="619">
        <v>739097</v>
      </c>
      <c r="KV113" s="619">
        <v>223010</v>
      </c>
      <c r="KW113" s="619">
        <v>673707</v>
      </c>
      <c r="KX113" s="619">
        <v>731412.5</v>
      </c>
      <c r="KY113" s="619">
        <v>9687323.5</v>
      </c>
      <c r="KZ113" s="619">
        <v>1152387.5</v>
      </c>
      <c r="LA113" s="619">
        <v>6927680.1699999999</v>
      </c>
      <c r="LC113" s="619">
        <v>433190</v>
      </c>
      <c r="LD113" s="619">
        <v>1560595</v>
      </c>
      <c r="LE113" s="619">
        <v>1045000</v>
      </c>
      <c r="LF113" s="619">
        <v>545000</v>
      </c>
      <c r="LG113" s="619">
        <v>449705</v>
      </c>
      <c r="LH113" s="619">
        <v>1865325</v>
      </c>
      <c r="LI113" s="619">
        <v>14145000</v>
      </c>
      <c r="LK113" s="619">
        <v>3035269</v>
      </c>
      <c r="LL113" s="619">
        <v>3295000</v>
      </c>
      <c r="LM113" s="619">
        <v>1078066.25</v>
      </c>
      <c r="LN113" s="619">
        <v>500000</v>
      </c>
      <c r="LP113" s="619">
        <v>384977</v>
      </c>
      <c r="LQ113" s="619">
        <v>531043.75</v>
      </c>
      <c r="LR113" s="619">
        <v>1125648</v>
      </c>
      <c r="LS113" s="619">
        <v>440000</v>
      </c>
      <c r="LT113" s="619">
        <v>3201262.5</v>
      </c>
      <c r="LU113" s="619">
        <v>400000</v>
      </c>
      <c r="LV113" s="619">
        <v>207790</v>
      </c>
      <c r="LW113" s="619">
        <v>8884175.6900000013</v>
      </c>
      <c r="LX113" s="619">
        <v>5750000</v>
      </c>
      <c r="LY113" s="619">
        <v>9900000</v>
      </c>
      <c r="LZ113" s="619">
        <v>0</v>
      </c>
      <c r="MA113" s="619">
        <v>1406715</v>
      </c>
      <c r="MB113" s="619">
        <v>1650000</v>
      </c>
      <c r="MC113" s="619">
        <v>900000</v>
      </c>
      <c r="MD113" s="619">
        <v>521584.5</v>
      </c>
      <c r="ME113" s="619">
        <v>929540</v>
      </c>
      <c r="MF113" s="619">
        <v>769310</v>
      </c>
      <c r="MH113" s="619">
        <v>666720</v>
      </c>
      <c r="MI113" s="619">
        <v>15662171.75</v>
      </c>
      <c r="MJ113" s="619">
        <v>100000</v>
      </c>
      <c r="MK113" s="619">
        <v>362539.75</v>
      </c>
      <c r="ML113" s="619">
        <v>510084.69</v>
      </c>
      <c r="MM113" s="619">
        <v>416500</v>
      </c>
      <c r="MN113" s="619">
        <v>1090000</v>
      </c>
      <c r="MO113" s="619">
        <v>740000</v>
      </c>
      <c r="MP113" s="619">
        <v>503448</v>
      </c>
      <c r="MQ113" s="619">
        <v>1325326.25</v>
      </c>
      <c r="MR113" s="619">
        <v>858000</v>
      </c>
      <c r="MS113" s="619">
        <v>796292</v>
      </c>
      <c r="MT113" s="619">
        <v>496746</v>
      </c>
      <c r="MU113" s="619">
        <v>12350000</v>
      </c>
      <c r="MV113" s="619">
        <v>900000</v>
      </c>
      <c r="MW113" s="619">
        <v>1785245</v>
      </c>
      <c r="MX113" s="619">
        <v>1647220</v>
      </c>
      <c r="MZ113" s="619">
        <v>726396</v>
      </c>
      <c r="NA113" s="619">
        <v>2177335</v>
      </c>
      <c r="NB113" s="619">
        <v>1605000</v>
      </c>
      <c r="NC113" s="619">
        <v>1234357</v>
      </c>
      <c r="ND113" s="619">
        <v>464872</v>
      </c>
      <c r="NE113" s="619">
        <v>215832</v>
      </c>
      <c r="NF113" s="619">
        <v>12932596</v>
      </c>
      <c r="NG113" s="619">
        <v>2700000</v>
      </c>
      <c r="NH113" s="619">
        <v>731187.5</v>
      </c>
      <c r="NI113" s="619">
        <v>10000000</v>
      </c>
      <c r="NJ113" s="619">
        <v>552400</v>
      </c>
      <c r="NK113" s="619">
        <v>1820000</v>
      </c>
      <c r="NL113" s="619">
        <v>3729395</v>
      </c>
      <c r="NM113" s="619">
        <v>4138711.95</v>
      </c>
      <c r="NN113" s="619">
        <v>578615</v>
      </c>
      <c r="NO113" s="619">
        <v>1616219.22</v>
      </c>
      <c r="NP113" s="619">
        <v>1078327.23</v>
      </c>
      <c r="NQ113" s="619">
        <v>859805.14</v>
      </c>
      <c r="NR113" s="619">
        <v>5025500</v>
      </c>
      <c r="NS113" s="619">
        <v>130000</v>
      </c>
      <c r="NT113" s="619">
        <v>13060</v>
      </c>
      <c r="NU113" s="619">
        <v>592237</v>
      </c>
      <c r="NV113" s="619">
        <v>600217.62</v>
      </c>
      <c r="NW113" s="619">
        <v>319040</v>
      </c>
      <c r="NX113" s="619">
        <v>400000</v>
      </c>
      <c r="NY113" s="619">
        <v>6439563</v>
      </c>
      <c r="OA113" s="619">
        <v>471937.98</v>
      </c>
      <c r="OB113" s="619">
        <v>407527.5</v>
      </c>
      <c r="OC113" s="619">
        <v>397335</v>
      </c>
      <c r="OD113" s="619">
        <v>880100</v>
      </c>
      <c r="OE113" s="619">
        <v>373965</v>
      </c>
      <c r="OF113" s="619">
        <v>10000000</v>
      </c>
      <c r="OH113" s="619">
        <v>724179</v>
      </c>
      <c r="OJ113" s="619">
        <v>740792</v>
      </c>
      <c r="OK113" s="619">
        <v>747439</v>
      </c>
      <c r="OL113" s="619">
        <v>1546732</v>
      </c>
      <c r="OM113" s="619">
        <v>431810</v>
      </c>
      <c r="ON113" s="619">
        <v>750896</v>
      </c>
      <c r="OO113" s="619">
        <v>9961586.3699999992</v>
      </c>
      <c r="OP113" s="619">
        <v>3000000</v>
      </c>
      <c r="OR113" s="619">
        <v>1793000</v>
      </c>
      <c r="OS113" s="619">
        <v>1700000</v>
      </c>
      <c r="OT113" s="619">
        <v>694120</v>
      </c>
      <c r="OU113" s="619">
        <v>7926775</v>
      </c>
      <c r="OV113" s="619">
        <v>391550</v>
      </c>
      <c r="OW113" s="619">
        <v>547750</v>
      </c>
      <c r="OX113" s="619">
        <v>1055842.5</v>
      </c>
      <c r="OY113" s="619">
        <v>813652.5</v>
      </c>
      <c r="OZ113" s="619">
        <v>4252477.5</v>
      </c>
      <c r="PA113" s="619">
        <v>550463.5</v>
      </c>
      <c r="PB113" s="619">
        <v>553838</v>
      </c>
      <c r="PC113" s="619">
        <v>546000</v>
      </c>
      <c r="PD113" s="619">
        <v>6860168</v>
      </c>
      <c r="PF113" s="619">
        <v>15000</v>
      </c>
      <c r="PG113" s="619">
        <v>389135</v>
      </c>
      <c r="PH113" s="619">
        <v>928090</v>
      </c>
      <c r="PJ113" s="619">
        <v>649280</v>
      </c>
      <c r="PK113" s="619">
        <v>648600</v>
      </c>
      <c r="PL113" s="619">
        <v>960623.75</v>
      </c>
      <c r="PN113" s="619">
        <v>931990</v>
      </c>
      <c r="PP113" s="619">
        <v>419180</v>
      </c>
      <c r="PR113" s="619">
        <v>1026450</v>
      </c>
      <c r="PS113" s="619">
        <v>438580</v>
      </c>
      <c r="PU113" s="619">
        <v>329000</v>
      </c>
      <c r="PV113" s="619">
        <v>26730665</v>
      </c>
      <c r="PY113" s="619">
        <v>982073.75</v>
      </c>
      <c r="QA113" s="619">
        <v>1283496.25</v>
      </c>
      <c r="QB113" s="619">
        <v>1627477</v>
      </c>
      <c r="QC113" s="619">
        <v>617237.5</v>
      </c>
      <c r="QD113" s="619">
        <v>1774408</v>
      </c>
      <c r="QE113" s="619">
        <v>888552.5</v>
      </c>
      <c r="QF113" s="619">
        <v>2262748</v>
      </c>
      <c r="QG113" s="619">
        <v>627485</v>
      </c>
      <c r="QH113" s="619">
        <v>438996</v>
      </c>
      <c r="QK113" s="619">
        <v>1663423</v>
      </c>
      <c r="QL113" s="619">
        <v>682345</v>
      </c>
      <c r="QO113" s="619">
        <v>2126114.25</v>
      </c>
      <c r="QP113" s="619">
        <v>2660000</v>
      </c>
      <c r="QQ113" s="619">
        <v>512600</v>
      </c>
      <c r="QT113" s="619">
        <v>244930</v>
      </c>
      <c r="QV113" s="619">
        <v>1699734.5</v>
      </c>
      <c r="QW113" s="619">
        <v>435750</v>
      </c>
      <c r="QX113" s="619">
        <v>1500000</v>
      </c>
      <c r="QY113" s="619">
        <v>729675</v>
      </c>
      <c r="QZ113" s="619">
        <v>960000</v>
      </c>
      <c r="RA113" s="619">
        <v>2146672</v>
      </c>
      <c r="RB113" s="619">
        <v>1200000</v>
      </c>
      <c r="RC113" s="619">
        <v>1742251</v>
      </c>
      <c r="RD113" s="619">
        <v>3173286.25</v>
      </c>
      <c r="RE113" s="619">
        <v>509760</v>
      </c>
      <c r="RF113" s="619">
        <v>428570</v>
      </c>
      <c r="RG113" s="619">
        <v>510090</v>
      </c>
      <c r="RH113" s="619">
        <v>444130</v>
      </c>
      <c r="RI113" s="619">
        <v>12700000</v>
      </c>
      <c r="RJ113" s="619">
        <v>3154550</v>
      </c>
      <c r="RK113" s="619">
        <v>496470</v>
      </c>
      <c r="RL113" s="619">
        <v>877612</v>
      </c>
      <c r="RM113" s="619">
        <v>617651.88</v>
      </c>
      <c r="RN113" s="619">
        <v>93901.06</v>
      </c>
      <c r="RO113" s="619">
        <v>2703636</v>
      </c>
      <c r="RP113" s="619">
        <v>501762.5</v>
      </c>
      <c r="RQ113" s="619">
        <v>942103</v>
      </c>
      <c r="RR113" s="619">
        <v>2134350</v>
      </c>
      <c r="RS113" s="619">
        <v>2877632.5</v>
      </c>
      <c r="RT113" s="619">
        <v>418748</v>
      </c>
      <c r="RU113" s="619">
        <v>518485</v>
      </c>
      <c r="RV113" s="619">
        <v>279842.5</v>
      </c>
      <c r="RW113" s="619">
        <v>491825</v>
      </c>
      <c r="RX113" s="619">
        <v>609950</v>
      </c>
      <c r="RY113" s="619">
        <v>437050</v>
      </c>
      <c r="RZ113" s="619">
        <v>492630</v>
      </c>
      <c r="SA113" s="619">
        <v>166050</v>
      </c>
      <c r="SB113" s="619">
        <v>740245</v>
      </c>
      <c r="SC113" s="619">
        <v>0</v>
      </c>
      <c r="SD113" s="619">
        <v>605880</v>
      </c>
      <c r="SE113" s="619">
        <v>862377</v>
      </c>
      <c r="SF113" s="619">
        <v>514000</v>
      </c>
      <c r="SG113" s="619">
        <v>451962.5</v>
      </c>
      <c r="SH113" s="619">
        <v>741327.5</v>
      </c>
      <c r="SI113" s="619">
        <v>1082500</v>
      </c>
      <c r="SJ113" s="619">
        <v>2034749.99</v>
      </c>
      <c r="SK113" s="619">
        <v>811600</v>
      </c>
      <c r="SL113" s="619">
        <v>800000</v>
      </c>
      <c r="SM113" s="619">
        <v>1981014.91</v>
      </c>
      <c r="SN113" s="619">
        <v>297055</v>
      </c>
      <c r="SO113" s="619">
        <v>5437498.6100000003</v>
      </c>
      <c r="SP113" s="619">
        <v>937354</v>
      </c>
      <c r="SQ113" s="619">
        <v>2103185</v>
      </c>
      <c r="SR113" s="619">
        <v>1743222</v>
      </c>
      <c r="SS113" s="619">
        <v>717123</v>
      </c>
      <c r="ST113" s="619">
        <v>918480.96</v>
      </c>
      <c r="SU113" s="619">
        <v>1241505.5</v>
      </c>
      <c r="SV113" s="619">
        <v>855000</v>
      </c>
      <c r="SW113" s="619">
        <v>784410</v>
      </c>
      <c r="SX113" s="619">
        <v>559547.5</v>
      </c>
      <c r="SY113" s="619">
        <v>33247.5</v>
      </c>
      <c r="SZ113" s="619">
        <v>1002210</v>
      </c>
      <c r="TA113" s="619">
        <v>390610</v>
      </c>
      <c r="TB113" s="619">
        <v>512045</v>
      </c>
      <c r="TC113" s="619">
        <v>708645</v>
      </c>
      <c r="TD113" s="619">
        <v>1840188</v>
      </c>
      <c r="TE113" s="619">
        <v>692595</v>
      </c>
      <c r="TF113" s="619">
        <v>565160</v>
      </c>
      <c r="TG113" s="619">
        <v>857640</v>
      </c>
      <c r="TH113" s="619">
        <v>685640</v>
      </c>
      <c r="TI113" s="619">
        <v>656882.5</v>
      </c>
      <c r="TJ113" s="619">
        <v>440710</v>
      </c>
      <c r="TK113" s="619">
        <v>17685978.16</v>
      </c>
      <c r="TL113" s="619">
        <v>591915</v>
      </c>
      <c r="TM113" s="619">
        <v>608095</v>
      </c>
      <c r="TN113" s="619">
        <v>897385</v>
      </c>
      <c r="TO113" s="619">
        <v>1324600</v>
      </c>
      <c r="TP113" s="619">
        <v>552452.5</v>
      </c>
      <c r="TQ113" s="619">
        <v>304285</v>
      </c>
      <c r="TR113" s="619">
        <v>2868100.5</v>
      </c>
      <c r="TS113" s="619">
        <v>573976.25</v>
      </c>
      <c r="TT113" s="619">
        <v>999495</v>
      </c>
      <c r="TU113" s="619">
        <v>1027135</v>
      </c>
      <c r="TV113" s="619">
        <v>540240</v>
      </c>
      <c r="TW113" s="619">
        <v>272515</v>
      </c>
      <c r="TX113" s="619">
        <v>494912</v>
      </c>
      <c r="TY113" s="619">
        <v>459360</v>
      </c>
      <c r="TZ113" s="619">
        <v>524325.5</v>
      </c>
      <c r="UA113" s="619">
        <v>3877807.5</v>
      </c>
      <c r="UB113" s="619">
        <v>568870</v>
      </c>
      <c r="UC113" s="619">
        <v>5900000</v>
      </c>
      <c r="UD113" s="619">
        <v>2289187.5</v>
      </c>
      <c r="UE113" s="619">
        <v>600600</v>
      </c>
      <c r="UF113" s="619">
        <v>550000</v>
      </c>
      <c r="UG113" s="619">
        <v>1675000</v>
      </c>
      <c r="UH113" s="619">
        <v>161665</v>
      </c>
      <c r="UI113" s="619">
        <v>600000</v>
      </c>
      <c r="UJ113" s="619">
        <v>647740</v>
      </c>
      <c r="UK113" s="619">
        <v>1151060</v>
      </c>
      <c r="UL113" s="619">
        <v>6088037.5</v>
      </c>
      <c r="UM113" s="619">
        <v>1256945</v>
      </c>
      <c r="UN113" s="619">
        <v>776684</v>
      </c>
      <c r="UO113" s="619">
        <v>1520828</v>
      </c>
      <c r="UP113" s="619">
        <v>926695</v>
      </c>
      <c r="UQ113" s="619">
        <v>831140</v>
      </c>
      <c r="UR113" s="619">
        <v>18000000</v>
      </c>
      <c r="US113" s="619">
        <v>856350</v>
      </c>
      <c r="UT113" s="619">
        <v>959960</v>
      </c>
      <c r="UU113" s="619">
        <v>4168708</v>
      </c>
      <c r="UV113" s="619">
        <v>174465</v>
      </c>
      <c r="UW113" s="619">
        <v>600000</v>
      </c>
      <c r="UX113" s="619">
        <v>2070000</v>
      </c>
      <c r="UY113" s="619">
        <v>414215</v>
      </c>
      <c r="UZ113" s="619">
        <v>580077.5</v>
      </c>
      <c r="VA113" s="619">
        <v>739725</v>
      </c>
      <c r="VB113" s="619">
        <v>1218130.5</v>
      </c>
      <c r="VC113" s="619">
        <v>2022625</v>
      </c>
      <c r="VD113" s="619">
        <v>862495</v>
      </c>
      <c r="VE113" s="619">
        <v>1662034</v>
      </c>
      <c r="VF113" s="619">
        <v>594335</v>
      </c>
      <c r="VG113" s="619">
        <v>462763</v>
      </c>
      <c r="VH113" s="619">
        <v>465790</v>
      </c>
      <c r="VI113" s="619">
        <v>461367.5</v>
      </c>
      <c r="VJ113" s="619">
        <v>2789505</v>
      </c>
      <c r="VK113" s="619">
        <v>428823</v>
      </c>
      <c r="VL113" s="619">
        <v>316165</v>
      </c>
      <c r="VM113" s="619">
        <v>414780</v>
      </c>
      <c r="VN113" s="619">
        <v>5784050</v>
      </c>
      <c r="VO113" s="619">
        <v>665790</v>
      </c>
      <c r="VP113" s="619">
        <v>458056.25</v>
      </c>
      <c r="VQ113" s="619">
        <v>229995</v>
      </c>
      <c r="VR113" s="619">
        <v>1859300.75</v>
      </c>
      <c r="VS113" s="619">
        <v>1200000</v>
      </c>
      <c r="VT113" s="619">
        <v>708475</v>
      </c>
      <c r="VU113" s="619">
        <v>559165</v>
      </c>
      <c r="VV113" s="619">
        <v>667438</v>
      </c>
      <c r="VW113" s="619">
        <v>2350000</v>
      </c>
      <c r="VY113" s="619">
        <v>663960</v>
      </c>
      <c r="VZ113" s="619">
        <v>754062.5</v>
      </c>
      <c r="WA113" s="619">
        <v>500130</v>
      </c>
      <c r="WB113" s="619">
        <v>772657.5</v>
      </c>
      <c r="WC113" s="619">
        <v>21500000</v>
      </c>
      <c r="WD113" s="619">
        <v>1658773.94</v>
      </c>
      <c r="WE113" s="619">
        <v>1045597.5</v>
      </c>
      <c r="WF113" s="619">
        <v>1170000</v>
      </c>
      <c r="WG113" s="619">
        <v>663058</v>
      </c>
      <c r="WH113" s="619">
        <v>1183107.5</v>
      </c>
      <c r="WI113" s="619">
        <v>2062992.5</v>
      </c>
      <c r="WJ113" s="619">
        <v>1947950</v>
      </c>
      <c r="WK113" s="619">
        <v>727980</v>
      </c>
      <c r="WL113" s="619">
        <v>1393615</v>
      </c>
      <c r="WM113" s="619">
        <v>761435</v>
      </c>
      <c r="WN113" s="619">
        <v>3690351</v>
      </c>
      <c r="WO113" s="619">
        <v>1040961</v>
      </c>
      <c r="WP113" s="619">
        <v>1864408</v>
      </c>
      <c r="WQ113" s="619">
        <v>3213352.5</v>
      </c>
      <c r="WR113" s="619">
        <v>971995</v>
      </c>
      <c r="WS113" s="619">
        <v>1377740.75</v>
      </c>
      <c r="WT113" s="619">
        <v>1194000</v>
      </c>
      <c r="WU113" s="619">
        <v>446187.5</v>
      </c>
      <c r="WV113" s="619">
        <v>1753098</v>
      </c>
      <c r="WW113" s="619">
        <v>5707777.21</v>
      </c>
      <c r="WX113" s="619">
        <v>982078</v>
      </c>
      <c r="WY113" s="619">
        <v>760989</v>
      </c>
      <c r="WZ113" s="619">
        <v>439502</v>
      </c>
      <c r="XA113" s="619">
        <v>771235</v>
      </c>
      <c r="XB113" s="619">
        <v>552730</v>
      </c>
      <c r="XC113" s="619">
        <v>567741</v>
      </c>
      <c r="XD113" s="619">
        <v>568338.75</v>
      </c>
      <c r="XE113" s="619">
        <v>5053952</v>
      </c>
      <c r="XF113" s="619">
        <v>315585</v>
      </c>
      <c r="XH113" s="619">
        <v>382850</v>
      </c>
      <c r="XI113" s="619">
        <v>565228.75</v>
      </c>
      <c r="XJ113" s="619">
        <v>20677759.25</v>
      </c>
      <c r="XK113" s="619">
        <v>1750175</v>
      </c>
      <c r="XL113" s="619">
        <v>1291905</v>
      </c>
      <c r="XM113" s="619">
        <v>7044466.25</v>
      </c>
      <c r="XN113" s="619">
        <v>1264795</v>
      </c>
      <c r="XO113" s="619">
        <v>1969212.5</v>
      </c>
      <c r="XP113" s="619">
        <v>3140323</v>
      </c>
      <c r="XQ113" s="619">
        <v>1284458</v>
      </c>
      <c r="XR113" s="619">
        <v>1332990</v>
      </c>
      <c r="XS113" s="619">
        <v>3415095.82</v>
      </c>
      <c r="XT113" s="619">
        <v>2269502.5</v>
      </c>
      <c r="XU113" s="619">
        <v>662772.5</v>
      </c>
      <c r="XV113" s="619">
        <v>989297.5</v>
      </c>
      <c r="XW113" s="619">
        <v>1205655</v>
      </c>
      <c r="XX113" s="619">
        <v>936325</v>
      </c>
      <c r="XY113" s="619">
        <v>732030</v>
      </c>
      <c r="XZ113" s="619">
        <v>663201.25</v>
      </c>
      <c r="YA113" s="619">
        <v>861767.5</v>
      </c>
      <c r="YB113" s="619">
        <v>695115</v>
      </c>
      <c r="YC113" s="619">
        <v>777213</v>
      </c>
      <c r="YD113" s="619">
        <v>770963.5</v>
      </c>
      <c r="YE113" s="619">
        <v>604374</v>
      </c>
      <c r="YF113" s="619">
        <v>825136</v>
      </c>
      <c r="YG113" s="619">
        <v>21317404</v>
      </c>
      <c r="YH113" s="619">
        <v>1097820</v>
      </c>
      <c r="YI113" s="619">
        <v>2315860</v>
      </c>
      <c r="YJ113" s="619">
        <v>570045</v>
      </c>
      <c r="YK113" s="619">
        <v>4257302.2699999996</v>
      </c>
      <c r="YL113" s="619">
        <v>1269857.5</v>
      </c>
      <c r="YM113" s="619">
        <v>2127940.71</v>
      </c>
      <c r="YN113" s="619">
        <v>531469</v>
      </c>
      <c r="YO113" s="619">
        <v>3564758</v>
      </c>
      <c r="YP113" s="619">
        <v>3656780</v>
      </c>
      <c r="YQ113" s="619">
        <v>1580106.25</v>
      </c>
      <c r="YR113" s="619">
        <v>916675</v>
      </c>
      <c r="YS113" s="619">
        <v>608093.1</v>
      </c>
      <c r="YT113" s="619">
        <v>751670</v>
      </c>
      <c r="YU113" s="619">
        <v>368050</v>
      </c>
      <c r="YV113" s="619">
        <v>985496.25</v>
      </c>
      <c r="YW113" s="619">
        <v>588928.74</v>
      </c>
      <c r="YX113" s="619">
        <v>6033390</v>
      </c>
      <c r="YY113" s="619">
        <v>850536</v>
      </c>
      <c r="YZ113" s="619">
        <v>560642</v>
      </c>
      <c r="ZA113" s="619">
        <v>748545</v>
      </c>
      <c r="ZB113" s="619">
        <v>0</v>
      </c>
      <c r="ZC113" s="619">
        <v>428870</v>
      </c>
      <c r="ZD113" s="619">
        <v>638300</v>
      </c>
      <c r="ZE113" s="619">
        <v>10937120</v>
      </c>
      <c r="ZF113" s="619">
        <v>420812.5</v>
      </c>
      <c r="ZG113" s="619">
        <v>208430</v>
      </c>
      <c r="ZH113" s="619">
        <v>707242.5</v>
      </c>
      <c r="ZI113" s="619">
        <v>352930</v>
      </c>
      <c r="ZJ113" s="619">
        <v>637005</v>
      </c>
      <c r="ZK113" s="619">
        <v>395243</v>
      </c>
      <c r="ZL113" s="619">
        <v>471602.5</v>
      </c>
      <c r="ZM113" s="619">
        <v>2453315</v>
      </c>
      <c r="ZN113" s="619">
        <v>20600000</v>
      </c>
      <c r="ZO113" s="619">
        <v>160000</v>
      </c>
      <c r="ZP113" s="619">
        <v>3541532</v>
      </c>
      <c r="ZQ113" s="619">
        <v>3800000</v>
      </c>
      <c r="ZR113" s="619">
        <v>1900000</v>
      </c>
      <c r="ZT113" s="619">
        <v>324000</v>
      </c>
      <c r="ZU113" s="619">
        <v>1774684</v>
      </c>
      <c r="ZV113" s="619">
        <v>161356</v>
      </c>
      <c r="ZW113" s="619">
        <v>651960</v>
      </c>
      <c r="ZZ113" s="619">
        <v>309200</v>
      </c>
      <c r="AAA113" s="619">
        <v>192600</v>
      </c>
      <c r="AAB113" s="619">
        <v>75000</v>
      </c>
      <c r="AAC113" s="619">
        <v>318276</v>
      </c>
      <c r="AAD113" s="619">
        <v>210921.28</v>
      </c>
      <c r="AAE113" s="619">
        <v>328192</v>
      </c>
      <c r="AAF113" s="619">
        <v>95747.6</v>
      </c>
      <c r="AAG113" s="619">
        <v>140753</v>
      </c>
      <c r="AAH113" s="619">
        <v>166840</v>
      </c>
      <c r="AAI113" s="619">
        <v>179316</v>
      </c>
      <c r="AAJ113" s="619">
        <v>6399751.21</v>
      </c>
      <c r="AAK113" s="619">
        <v>461152</v>
      </c>
      <c r="AAL113" s="619">
        <v>852894</v>
      </c>
      <c r="AAM113" s="619">
        <v>507050</v>
      </c>
      <c r="AAO113" s="619">
        <v>1102110</v>
      </c>
      <c r="AAQ113" s="619">
        <v>25813734</v>
      </c>
      <c r="AAR113" s="619">
        <v>1617828</v>
      </c>
      <c r="AAS113" s="619">
        <v>720000</v>
      </c>
      <c r="AAT113" s="619">
        <v>1560000</v>
      </c>
      <c r="AAU113" s="619">
        <v>1660335</v>
      </c>
      <c r="AAV113" s="619">
        <v>955832</v>
      </c>
      <c r="AAW113" s="619">
        <v>1284300</v>
      </c>
      <c r="AAX113" s="619">
        <v>1033648</v>
      </c>
      <c r="AAY113" s="619">
        <v>3542514</v>
      </c>
      <c r="AAZ113" s="619">
        <v>785489</v>
      </c>
      <c r="ABA113" s="619">
        <v>1146121.51</v>
      </c>
      <c r="ABB113" s="619">
        <v>4355704.5</v>
      </c>
      <c r="ABC113" s="619">
        <v>2742980</v>
      </c>
      <c r="ABD113" s="619">
        <v>365582</v>
      </c>
      <c r="ABE113" s="619">
        <v>745000</v>
      </c>
      <c r="ABF113" s="619">
        <v>535685</v>
      </c>
      <c r="ABG113" s="619">
        <v>536928</v>
      </c>
      <c r="ABH113" s="619">
        <v>1127820</v>
      </c>
      <c r="ABI113" s="619">
        <v>546084</v>
      </c>
      <c r="ABJ113" s="619">
        <v>6745094</v>
      </c>
      <c r="ABK113" s="619">
        <v>3939516</v>
      </c>
      <c r="ABL113" s="619">
        <v>609584</v>
      </c>
      <c r="ABM113" s="619">
        <v>526500</v>
      </c>
      <c r="ABN113" s="619">
        <v>526574</v>
      </c>
      <c r="ABO113" s="619">
        <v>466085</v>
      </c>
      <c r="ABP113" s="619">
        <v>450000</v>
      </c>
      <c r="ABQ113" s="619">
        <v>4694600</v>
      </c>
      <c r="ABR113" s="619">
        <v>886198.98</v>
      </c>
      <c r="ABS113" s="619">
        <v>616350</v>
      </c>
      <c r="ABT113" s="619">
        <v>851953</v>
      </c>
      <c r="ABU113" s="619">
        <v>987802.5</v>
      </c>
      <c r="ABV113" s="619">
        <v>676089</v>
      </c>
      <c r="ABW113" s="619">
        <v>1015190</v>
      </c>
      <c r="ABX113" s="619">
        <v>695000.34</v>
      </c>
      <c r="ABY113" s="619">
        <v>381420</v>
      </c>
      <c r="ACA113" s="619">
        <v>646191.25</v>
      </c>
      <c r="ACB113" s="619">
        <v>1149060</v>
      </c>
      <c r="ACC113" s="619">
        <v>541262.5</v>
      </c>
      <c r="ACD113" s="619">
        <v>583880</v>
      </c>
      <c r="ACE113" s="619">
        <v>2849257</v>
      </c>
      <c r="ACG113" s="619">
        <v>460000</v>
      </c>
      <c r="ACH113" s="619">
        <v>470752.5</v>
      </c>
      <c r="ACJ113" s="619">
        <v>559290.25</v>
      </c>
      <c r="ACK113" s="619">
        <v>32373791.760000002</v>
      </c>
      <c r="ACL113" s="619">
        <v>643710</v>
      </c>
      <c r="ACN113" s="619">
        <v>1626374</v>
      </c>
      <c r="ACR113" s="619">
        <v>4500000</v>
      </c>
      <c r="ACS113" s="619">
        <v>2290140</v>
      </c>
      <c r="ACV113" s="619">
        <v>1626760</v>
      </c>
      <c r="ACX113" s="619">
        <v>5624808.75</v>
      </c>
      <c r="ACY113" s="619">
        <v>940139</v>
      </c>
      <c r="ACZ113" s="619">
        <v>1169153</v>
      </c>
      <c r="ADC113" s="619">
        <v>722805</v>
      </c>
      <c r="ADE113" s="619">
        <v>639088</v>
      </c>
      <c r="ADF113" s="619">
        <v>488696</v>
      </c>
      <c r="ADG113" s="619">
        <v>700000</v>
      </c>
      <c r="ADH113" s="619">
        <v>3985129.25</v>
      </c>
      <c r="ADI113" s="619">
        <v>2700000</v>
      </c>
      <c r="ADJ113" s="619">
        <v>45000</v>
      </c>
      <c r="ADM113" s="619">
        <v>267360</v>
      </c>
      <c r="ADN113" s="619">
        <v>482500</v>
      </c>
      <c r="ADO113" s="619">
        <v>700000</v>
      </c>
      <c r="ADP113" s="619">
        <v>937300</v>
      </c>
      <c r="ADQ113" s="619">
        <v>29647549</v>
      </c>
      <c r="ADR113" s="619">
        <v>1623056.28</v>
      </c>
      <c r="ADU113" s="619">
        <v>3040352</v>
      </c>
      <c r="ADV113" s="619">
        <v>485820</v>
      </c>
      <c r="ADW113" s="619">
        <v>579190</v>
      </c>
      <c r="ADX113" s="619">
        <v>920723.38</v>
      </c>
      <c r="ADY113" s="619">
        <v>620290</v>
      </c>
      <c r="ADZ113" s="619">
        <v>1645893</v>
      </c>
      <c r="AEA113" s="619">
        <v>19687161.800000001</v>
      </c>
      <c r="AEB113" s="619">
        <v>354714.99</v>
      </c>
      <c r="AEC113" s="619">
        <v>2633643.23</v>
      </c>
      <c r="AED113" s="619">
        <v>653434</v>
      </c>
      <c r="AEE113" s="619">
        <v>967430</v>
      </c>
      <c r="AEF113" s="619">
        <v>1500000</v>
      </c>
      <c r="AEG113" s="619">
        <v>2063452.17</v>
      </c>
      <c r="AEH113" s="619">
        <v>1097993</v>
      </c>
      <c r="AEI113" s="619">
        <v>474100</v>
      </c>
      <c r="AEJ113" s="619">
        <v>683259.5</v>
      </c>
      <c r="AEK113" s="619">
        <v>1000000</v>
      </c>
      <c r="AEL113" s="619">
        <v>1400000</v>
      </c>
      <c r="AEM113" s="619">
        <v>694900</v>
      </c>
      <c r="AEN113" s="619">
        <v>1171980.5</v>
      </c>
      <c r="AEO113" s="619">
        <v>1272000</v>
      </c>
      <c r="AEP113" s="619">
        <v>855085.51</v>
      </c>
      <c r="AEQ113" s="619">
        <v>626971.17000000004</v>
      </c>
      <c r="AER113" s="619">
        <v>1929515</v>
      </c>
      <c r="AES113" s="619">
        <v>534236</v>
      </c>
      <c r="AET113" s="619">
        <v>2519481.2000000002</v>
      </c>
      <c r="AEU113" s="619">
        <v>11044438</v>
      </c>
      <c r="AEV113" s="619">
        <v>1475290</v>
      </c>
      <c r="AEW113" s="619">
        <v>1016320</v>
      </c>
      <c r="AEX113" s="619">
        <v>747575</v>
      </c>
      <c r="AEY113" s="619">
        <v>538412</v>
      </c>
      <c r="AEZ113" s="619">
        <v>1545000</v>
      </c>
      <c r="AFA113" s="619">
        <v>698505</v>
      </c>
      <c r="AFB113" s="619">
        <v>666910</v>
      </c>
      <c r="AFC113" s="619">
        <v>725925</v>
      </c>
      <c r="AFD113" s="619">
        <v>349002.5</v>
      </c>
      <c r="AFE113" s="619">
        <v>4820000</v>
      </c>
      <c r="AFF113" s="619">
        <v>2990000</v>
      </c>
      <c r="AFG113" s="619">
        <v>1009930</v>
      </c>
      <c r="AFH113" s="619">
        <v>666159</v>
      </c>
      <c r="AFI113" s="619">
        <v>1317250</v>
      </c>
      <c r="AFJ113" s="619">
        <v>2037597</v>
      </c>
      <c r="AFK113" s="619">
        <v>1008395</v>
      </c>
      <c r="AFL113" s="619">
        <v>560765</v>
      </c>
      <c r="AFM113" s="619">
        <v>990470</v>
      </c>
      <c r="AFN113" s="619">
        <v>1043720</v>
      </c>
      <c r="AFO113" s="619">
        <v>670000</v>
      </c>
      <c r="AFP113" s="619">
        <v>810000</v>
      </c>
      <c r="AFQ113" s="619">
        <v>540360</v>
      </c>
      <c r="AFR113" s="619">
        <v>5045380</v>
      </c>
      <c r="AFS113" s="619">
        <v>1119896</v>
      </c>
      <c r="AFT113" s="619">
        <v>408490</v>
      </c>
      <c r="AFU113" s="619">
        <v>588495.5</v>
      </c>
      <c r="AFV113" s="619">
        <v>573620</v>
      </c>
      <c r="AFW113" s="619">
        <v>614080</v>
      </c>
      <c r="AFX113" s="619">
        <v>377370</v>
      </c>
      <c r="AFY113" s="619">
        <v>869000</v>
      </c>
      <c r="AFZ113" s="619">
        <v>1558500</v>
      </c>
      <c r="AGA113" s="619">
        <v>375360</v>
      </c>
      <c r="AGB113" s="619">
        <v>1517375</v>
      </c>
      <c r="AGC113" s="619">
        <v>364850</v>
      </c>
      <c r="AGD113" s="619">
        <v>8043000</v>
      </c>
      <c r="AGE113" s="619">
        <v>341162.5</v>
      </c>
      <c r="AGF113" s="619">
        <v>500000</v>
      </c>
      <c r="AGG113" s="619">
        <v>387379.5</v>
      </c>
      <c r="AGH113" s="619">
        <v>1083010</v>
      </c>
      <c r="AGI113" s="619">
        <v>570090</v>
      </c>
      <c r="AGJ113" s="619">
        <v>359250</v>
      </c>
      <c r="AGK113" s="619">
        <v>562424</v>
      </c>
      <c r="AGL113" s="619">
        <v>400000</v>
      </c>
      <c r="AGM113" s="619">
        <v>122900</v>
      </c>
      <c r="AGN113" s="619">
        <v>501306</v>
      </c>
      <c r="AGO113" s="619">
        <v>7215552.0599999996</v>
      </c>
      <c r="AGP113" s="619">
        <v>2025000</v>
      </c>
      <c r="AGQ113" s="619">
        <v>1880607.5</v>
      </c>
      <c r="AGR113" s="619">
        <v>668739</v>
      </c>
      <c r="AGS113" s="619">
        <v>1544243.75</v>
      </c>
      <c r="AGT113" s="619">
        <v>1070080</v>
      </c>
      <c r="AGU113" s="619">
        <v>975000</v>
      </c>
      <c r="AGV113" s="619">
        <v>543784</v>
      </c>
      <c r="AGW113" s="619">
        <v>16094931.25</v>
      </c>
      <c r="AGX113" s="619">
        <v>7590165</v>
      </c>
      <c r="AGY113" s="619">
        <v>507833</v>
      </c>
      <c r="AGZ113" s="619">
        <v>1119802</v>
      </c>
      <c r="AHA113" s="619">
        <v>1708291.26</v>
      </c>
      <c r="AHB113" s="619">
        <v>1132252.45</v>
      </c>
      <c r="AHC113" s="619">
        <v>976000</v>
      </c>
      <c r="AHD113" s="619">
        <v>1080000</v>
      </c>
      <c r="AHE113" s="619">
        <v>400926</v>
      </c>
      <c r="AHF113" s="619">
        <v>755028.6</v>
      </c>
      <c r="AHG113" s="619">
        <v>965000</v>
      </c>
      <c r="AHH113" s="619">
        <v>493554</v>
      </c>
      <c r="AHI113" s="619">
        <v>809719</v>
      </c>
      <c r="AHJ113" s="619">
        <v>610628.19999999995</v>
      </c>
      <c r="AHK113" s="619">
        <v>490542</v>
      </c>
      <c r="AHL113" s="619">
        <v>520730</v>
      </c>
      <c r="AHM113" s="619">
        <v>416079.4</v>
      </c>
      <c r="AHN113" s="619">
        <v>4710518.2</v>
      </c>
      <c r="AHO113" s="619">
        <v>323460</v>
      </c>
      <c r="AHP113" s="619">
        <v>409345</v>
      </c>
      <c r="AHQ113" s="619">
        <v>370000</v>
      </c>
      <c r="AHR113" s="613">
        <v>1453455</v>
      </c>
      <c r="AHS113" s="613">
        <v>406467.5</v>
      </c>
      <c r="AHT113" s="613">
        <v>458070</v>
      </c>
      <c r="AHU113" s="619">
        <f t="shared" si="958"/>
        <v>1508410381.9000003</v>
      </c>
      <c r="AHW113" s="627" t="s">
        <v>6273</v>
      </c>
      <c r="AHX113" s="627" t="s">
        <v>6160</v>
      </c>
      <c r="AHY113" s="627" t="s">
        <v>6161</v>
      </c>
    </row>
    <row r="114" spans="1:909" x14ac:dyDescent="0.8">
      <c r="A114" s="613" t="str">
        <f t="shared" si="957"/>
        <v>ภาระ</v>
      </c>
      <c r="B114" s="618" t="s">
        <v>6485</v>
      </c>
      <c r="C114" s="619" t="s">
        <v>6165</v>
      </c>
      <c r="D114" s="619">
        <v>1690930</v>
      </c>
      <c r="E114" s="619">
        <v>146197.5</v>
      </c>
      <c r="G114" s="619">
        <v>50000</v>
      </c>
      <c r="H114" s="619">
        <v>203840</v>
      </c>
      <c r="I114" s="619">
        <v>77250</v>
      </c>
      <c r="K114" s="619">
        <v>350000</v>
      </c>
      <c r="L114" s="619">
        <v>70140</v>
      </c>
      <c r="M114" s="619">
        <v>103274</v>
      </c>
      <c r="N114" s="619">
        <v>70000</v>
      </c>
      <c r="O114" s="619">
        <v>67800</v>
      </c>
      <c r="P114" s="619">
        <v>0</v>
      </c>
      <c r="Q114" s="619">
        <v>57480</v>
      </c>
      <c r="R114" s="619">
        <v>41550</v>
      </c>
      <c r="T114" s="619">
        <v>80640</v>
      </c>
      <c r="U114" s="619">
        <v>53092.5</v>
      </c>
      <c r="W114" s="619">
        <v>1368922.5</v>
      </c>
      <c r="X114" s="619">
        <v>313515.82</v>
      </c>
      <c r="Y114" s="619">
        <v>43995</v>
      </c>
      <c r="Z114" s="619">
        <v>25000</v>
      </c>
      <c r="AA114" s="619">
        <v>43470</v>
      </c>
      <c r="AB114" s="619">
        <v>100623.75</v>
      </c>
      <c r="AC114" s="619">
        <v>65735</v>
      </c>
      <c r="AD114" s="619">
        <v>325632.5</v>
      </c>
      <c r="AE114" s="619">
        <v>188180</v>
      </c>
      <c r="AG114" s="619">
        <v>202010</v>
      </c>
      <c r="AI114" s="619">
        <v>415502.76</v>
      </c>
      <c r="AJ114" s="619">
        <v>64215</v>
      </c>
      <c r="AK114" s="619">
        <v>89410</v>
      </c>
      <c r="AL114" s="619">
        <v>28530</v>
      </c>
      <c r="AM114" s="619">
        <v>355534.25</v>
      </c>
      <c r="AN114" s="619">
        <v>114940</v>
      </c>
      <c r="AO114" s="619">
        <v>87270.85</v>
      </c>
      <c r="AQ114" s="619">
        <v>12880</v>
      </c>
      <c r="AR114" s="619">
        <v>39957.519999999997</v>
      </c>
      <c r="AS114" s="619">
        <v>20000</v>
      </c>
      <c r="AT114" s="619">
        <v>61049.75</v>
      </c>
      <c r="AU114" s="619">
        <v>1143460</v>
      </c>
      <c r="AV114" s="619">
        <v>18440</v>
      </c>
      <c r="AW114" s="619">
        <v>60900</v>
      </c>
      <c r="AX114" s="619">
        <v>76655</v>
      </c>
      <c r="AY114" s="619">
        <v>87655</v>
      </c>
      <c r="AZ114" s="619">
        <v>243920</v>
      </c>
      <c r="BA114" s="619">
        <v>20000</v>
      </c>
      <c r="BB114" s="619">
        <v>5660</v>
      </c>
      <c r="BC114" s="619">
        <v>27825</v>
      </c>
      <c r="BD114" s="619">
        <v>75900</v>
      </c>
      <c r="BF114" s="619">
        <v>12640</v>
      </c>
      <c r="BG114" s="619">
        <v>176034</v>
      </c>
      <c r="BH114" s="619">
        <v>43330</v>
      </c>
      <c r="BI114" s="619">
        <v>0</v>
      </c>
      <c r="BK114" s="619">
        <v>595172.5</v>
      </c>
      <c r="BL114" s="619">
        <v>46170</v>
      </c>
      <c r="BM114" s="619">
        <v>200000</v>
      </c>
      <c r="BN114" s="619">
        <v>10100</v>
      </c>
      <c r="BO114" s="619">
        <v>50000</v>
      </c>
      <c r="BP114" s="619">
        <v>25270</v>
      </c>
      <c r="BQ114" s="619">
        <v>4837</v>
      </c>
      <c r="BR114" s="619">
        <v>21622</v>
      </c>
      <c r="BS114" s="619">
        <v>545000</v>
      </c>
      <c r="BT114" s="619">
        <v>19430</v>
      </c>
      <c r="BV114" s="619">
        <v>29040</v>
      </c>
      <c r="BX114" s="619">
        <v>14240</v>
      </c>
      <c r="BZ114" s="619">
        <v>30328</v>
      </c>
      <c r="CA114" s="619">
        <v>300000</v>
      </c>
      <c r="CB114" s="619">
        <v>116747.5</v>
      </c>
      <c r="CC114" s="619">
        <v>24137.5</v>
      </c>
      <c r="CD114" s="619">
        <v>162882.5</v>
      </c>
      <c r="CE114" s="619">
        <v>54962.5</v>
      </c>
      <c r="CF114" s="619">
        <v>46960</v>
      </c>
      <c r="CG114" s="619">
        <v>80000</v>
      </c>
      <c r="CH114" s="619">
        <v>1105000</v>
      </c>
      <c r="CI114" s="619">
        <v>3060</v>
      </c>
      <c r="CJ114" s="619">
        <v>90150</v>
      </c>
      <c r="CL114" s="619">
        <v>5220</v>
      </c>
      <c r="CM114" s="619">
        <v>18000</v>
      </c>
      <c r="CO114" s="619">
        <v>28800</v>
      </c>
      <c r="CQ114" s="619">
        <v>81060</v>
      </c>
      <c r="CR114" s="619">
        <v>9120</v>
      </c>
      <c r="CS114" s="619">
        <v>36150</v>
      </c>
      <c r="CT114" s="619">
        <v>28410</v>
      </c>
      <c r="CU114" s="619">
        <v>500000</v>
      </c>
      <c r="CW114" s="619">
        <v>17300</v>
      </c>
      <c r="CX114" s="619">
        <v>31370</v>
      </c>
      <c r="CY114" s="619">
        <v>13110</v>
      </c>
      <c r="CZ114" s="619">
        <v>55440</v>
      </c>
      <c r="DA114" s="619">
        <v>20940</v>
      </c>
      <c r="DB114" s="619">
        <v>20000</v>
      </c>
      <c r="DC114" s="619">
        <v>499044</v>
      </c>
      <c r="DD114" s="619">
        <v>729489</v>
      </c>
      <c r="DE114" s="619">
        <v>51095</v>
      </c>
      <c r="DF114" s="619">
        <v>60000</v>
      </c>
      <c r="DH114" s="619">
        <v>52657</v>
      </c>
      <c r="DJ114" s="619">
        <v>49884.47</v>
      </c>
      <c r="DK114" s="619">
        <v>33016</v>
      </c>
      <c r="DL114" s="619">
        <v>1724933.5</v>
      </c>
      <c r="DM114" s="619">
        <v>81590</v>
      </c>
      <c r="DN114" s="619">
        <v>105000</v>
      </c>
      <c r="DO114" s="619">
        <v>32000</v>
      </c>
      <c r="DP114" s="619">
        <v>31740</v>
      </c>
      <c r="DQ114" s="619">
        <v>40000</v>
      </c>
      <c r="DS114" s="619">
        <v>49727.5</v>
      </c>
      <c r="DT114" s="619">
        <v>340000</v>
      </c>
      <c r="DV114" s="619">
        <v>75000</v>
      </c>
      <c r="DW114" s="619">
        <v>252058</v>
      </c>
      <c r="DX114" s="619">
        <v>50000</v>
      </c>
      <c r="DY114" s="619">
        <v>141361</v>
      </c>
      <c r="DZ114" s="619">
        <v>0</v>
      </c>
      <c r="EA114" s="619">
        <v>140000</v>
      </c>
      <c r="EB114" s="619">
        <v>62415</v>
      </c>
      <c r="EC114" s="619">
        <v>96580</v>
      </c>
      <c r="EE114" s="619">
        <v>0</v>
      </c>
      <c r="EF114" s="619">
        <v>450126.25</v>
      </c>
      <c r="EG114" s="619">
        <v>326000</v>
      </c>
      <c r="EH114" s="619">
        <v>50000</v>
      </c>
      <c r="EI114" s="619">
        <v>144350</v>
      </c>
      <c r="EJ114" s="619">
        <v>29870</v>
      </c>
      <c r="EK114" s="619">
        <v>135090</v>
      </c>
      <c r="EL114" s="619">
        <v>150207.5</v>
      </c>
      <c r="EN114" s="619">
        <v>0</v>
      </c>
      <c r="EO114" s="619">
        <v>2029700</v>
      </c>
      <c r="EP114" s="619">
        <v>85300</v>
      </c>
      <c r="EQ114" s="619">
        <v>220180</v>
      </c>
      <c r="ER114" s="619">
        <v>273797.5</v>
      </c>
      <c r="ES114" s="619">
        <v>11880</v>
      </c>
      <c r="ET114" s="619">
        <v>35070</v>
      </c>
      <c r="EU114" s="619">
        <v>71020</v>
      </c>
      <c r="EV114" s="619">
        <v>65215</v>
      </c>
      <c r="EW114" s="619">
        <v>198063.75</v>
      </c>
      <c r="EX114" s="619">
        <v>670000</v>
      </c>
      <c r="EY114" s="619">
        <v>28400</v>
      </c>
      <c r="EZ114" s="619">
        <v>58125</v>
      </c>
      <c r="FA114" s="619">
        <v>12600</v>
      </c>
      <c r="FB114" s="619">
        <v>48360</v>
      </c>
      <c r="FD114" s="619">
        <v>26290</v>
      </c>
      <c r="FE114" s="619">
        <v>117527.3</v>
      </c>
      <c r="FF114" s="619">
        <v>39040</v>
      </c>
      <c r="FG114" s="619">
        <v>19410</v>
      </c>
      <c r="FH114" s="619">
        <v>41240</v>
      </c>
      <c r="FI114" s="619">
        <v>74877.259999999995</v>
      </c>
      <c r="FL114" s="619">
        <v>74250</v>
      </c>
      <c r="FM114" s="619">
        <v>115740</v>
      </c>
      <c r="FN114" s="619">
        <v>85000</v>
      </c>
      <c r="FO114" s="619">
        <v>56985</v>
      </c>
      <c r="FS114" s="619">
        <v>44000</v>
      </c>
      <c r="FW114" s="619">
        <v>36000</v>
      </c>
      <c r="FX114" s="619">
        <v>235222</v>
      </c>
      <c r="FY114" s="619">
        <v>115809</v>
      </c>
      <c r="FZ114" s="619">
        <v>61480</v>
      </c>
      <c r="GA114" s="619">
        <v>32470</v>
      </c>
      <c r="GB114" s="619">
        <v>250890</v>
      </c>
      <c r="GC114" s="619">
        <v>84636</v>
      </c>
      <c r="GE114" s="619">
        <v>46740</v>
      </c>
      <c r="GH114" s="619">
        <v>41700</v>
      </c>
      <c r="GK114" s="619">
        <v>50000</v>
      </c>
      <c r="GL114" s="619">
        <v>56815</v>
      </c>
      <c r="GN114" s="619">
        <v>37180</v>
      </c>
      <c r="GO114" s="619">
        <v>60000</v>
      </c>
      <c r="GR114" s="619">
        <v>658120</v>
      </c>
      <c r="GS114" s="619">
        <v>6720</v>
      </c>
      <c r="GT114" s="619">
        <v>16035</v>
      </c>
      <c r="GU114" s="619">
        <v>40000</v>
      </c>
      <c r="GV114" s="619">
        <v>23160</v>
      </c>
      <c r="GW114" s="619">
        <v>30000</v>
      </c>
      <c r="GX114" s="619">
        <v>74900</v>
      </c>
      <c r="GY114" s="619">
        <v>50000</v>
      </c>
      <c r="GZ114" s="619">
        <v>139580</v>
      </c>
      <c r="HB114" s="619">
        <v>66825</v>
      </c>
      <c r="HC114" s="619">
        <v>68972.5</v>
      </c>
      <c r="HG114" s="619">
        <v>180000</v>
      </c>
      <c r="HH114" s="619">
        <v>123232</v>
      </c>
      <c r="HI114" s="619">
        <v>65000</v>
      </c>
      <c r="HJ114" s="619">
        <v>93882</v>
      </c>
      <c r="HL114" s="619">
        <v>2700000</v>
      </c>
      <c r="HM114" s="619">
        <v>150000</v>
      </c>
      <c r="HN114" s="619">
        <v>45864</v>
      </c>
      <c r="HP114" s="619">
        <v>453520</v>
      </c>
      <c r="HR114" s="619">
        <v>30000</v>
      </c>
      <c r="HS114" s="619">
        <v>50000</v>
      </c>
      <c r="HT114" s="619">
        <v>700000</v>
      </c>
      <c r="HU114" s="619">
        <v>316940</v>
      </c>
      <c r="HV114" s="619">
        <v>89830</v>
      </c>
      <c r="HW114" s="619">
        <v>107942</v>
      </c>
      <c r="HX114" s="619">
        <v>41190</v>
      </c>
      <c r="HY114" s="619">
        <v>14640</v>
      </c>
      <c r="HZ114" s="619">
        <v>206503.1</v>
      </c>
      <c r="IA114" s="619">
        <v>9800</v>
      </c>
      <c r="IB114" s="619">
        <v>16620</v>
      </c>
      <c r="IC114" s="619">
        <v>56942.5</v>
      </c>
      <c r="ID114" s="619">
        <v>8740</v>
      </c>
      <c r="IE114" s="619">
        <v>0</v>
      </c>
      <c r="IF114" s="619">
        <v>35158.5</v>
      </c>
      <c r="IG114" s="619">
        <v>10200</v>
      </c>
      <c r="IH114" s="619">
        <v>42900</v>
      </c>
      <c r="II114" s="619">
        <v>3780</v>
      </c>
      <c r="IK114" s="619">
        <v>250000</v>
      </c>
      <c r="IM114" s="619">
        <v>50559</v>
      </c>
      <c r="IN114" s="619">
        <v>217923.75</v>
      </c>
      <c r="IP114" s="619">
        <v>59740</v>
      </c>
      <c r="IQ114" s="619">
        <v>44292</v>
      </c>
      <c r="IR114" s="619">
        <v>155998.75</v>
      </c>
      <c r="IS114" s="619">
        <v>0</v>
      </c>
      <c r="IV114" s="619">
        <v>0</v>
      </c>
      <c r="IW114" s="619">
        <v>92680</v>
      </c>
      <c r="IX114" s="619">
        <v>44120</v>
      </c>
      <c r="IY114" s="619">
        <v>1484720</v>
      </c>
      <c r="IZ114" s="619">
        <v>936880</v>
      </c>
      <c r="JA114" s="619">
        <v>20000</v>
      </c>
      <c r="JB114" s="619">
        <v>30405</v>
      </c>
      <c r="JC114" s="619">
        <v>60000</v>
      </c>
      <c r="JD114" s="619">
        <v>41865</v>
      </c>
      <c r="JE114" s="619">
        <v>615555</v>
      </c>
      <c r="JG114" s="619">
        <v>193020</v>
      </c>
      <c r="JM114" s="619">
        <v>840113.75</v>
      </c>
      <c r="JT114" s="619">
        <v>365910</v>
      </c>
      <c r="JU114" s="619">
        <v>170000</v>
      </c>
      <c r="JV114" s="619">
        <v>30000</v>
      </c>
      <c r="JX114" s="619">
        <v>7080</v>
      </c>
      <c r="JY114" s="619">
        <v>24637.5</v>
      </c>
      <c r="JZ114" s="619">
        <v>100000</v>
      </c>
      <c r="KA114" s="619">
        <v>49860</v>
      </c>
      <c r="KB114" s="619">
        <v>81160</v>
      </c>
      <c r="KD114" s="619">
        <v>44160</v>
      </c>
      <c r="KF114" s="619">
        <v>8120</v>
      </c>
      <c r="KH114" s="619">
        <v>25650</v>
      </c>
      <c r="KI114" s="619">
        <v>19700</v>
      </c>
      <c r="KM114" s="619">
        <v>0</v>
      </c>
      <c r="KP114" s="619">
        <v>0</v>
      </c>
      <c r="KS114" s="619">
        <v>830577</v>
      </c>
      <c r="KT114" s="619">
        <v>61812</v>
      </c>
      <c r="KU114" s="619">
        <v>206938</v>
      </c>
      <c r="KV114" s="619">
        <v>97290</v>
      </c>
      <c r="KW114" s="619">
        <v>53549</v>
      </c>
      <c r="KX114" s="619">
        <v>140250</v>
      </c>
      <c r="KY114" s="619">
        <v>1029296</v>
      </c>
      <c r="KZ114" s="619">
        <v>167585</v>
      </c>
      <c r="LC114" s="619">
        <v>4200</v>
      </c>
      <c r="LG114" s="619">
        <v>92672</v>
      </c>
      <c r="LH114" s="619">
        <v>130085</v>
      </c>
      <c r="LI114" s="619">
        <v>500000</v>
      </c>
      <c r="LK114" s="619">
        <v>638834</v>
      </c>
      <c r="LL114" s="619">
        <v>300000</v>
      </c>
      <c r="LM114" s="619">
        <v>49260</v>
      </c>
      <c r="LP114" s="619">
        <v>762123</v>
      </c>
      <c r="LQ114" s="619">
        <v>64127.5</v>
      </c>
      <c r="LR114" s="619">
        <v>74120</v>
      </c>
      <c r="LS114" s="619">
        <v>70000</v>
      </c>
      <c r="LT114" s="619">
        <v>426502.5</v>
      </c>
      <c r="LU114" s="619">
        <v>40000</v>
      </c>
      <c r="LV114" s="619">
        <v>26470</v>
      </c>
      <c r="LX114" s="619">
        <v>1500000</v>
      </c>
      <c r="LY114" s="619">
        <v>4950000</v>
      </c>
      <c r="LZ114" s="619">
        <v>0</v>
      </c>
      <c r="MA114" s="619">
        <v>120000</v>
      </c>
      <c r="MB114" s="619">
        <v>120000</v>
      </c>
      <c r="MC114" s="619">
        <v>200000</v>
      </c>
      <c r="MD114" s="619">
        <v>100000</v>
      </c>
      <c r="ME114" s="619">
        <v>92100</v>
      </c>
      <c r="MF114" s="619">
        <v>725926</v>
      </c>
      <c r="MH114" s="619">
        <v>181970</v>
      </c>
      <c r="MI114" s="619">
        <v>994749.5</v>
      </c>
      <c r="MJ114" s="619">
        <v>900000</v>
      </c>
      <c r="ML114" s="619">
        <v>12450.75</v>
      </c>
      <c r="MN114" s="619">
        <v>60000</v>
      </c>
      <c r="MO114" s="619">
        <v>43000</v>
      </c>
      <c r="MP114" s="619">
        <v>10764</v>
      </c>
      <c r="MQ114" s="619">
        <v>256532.25</v>
      </c>
      <c r="MR114" s="619">
        <v>55000</v>
      </c>
      <c r="MS114" s="619">
        <v>40014</v>
      </c>
      <c r="MT114" s="619">
        <v>11563.5</v>
      </c>
      <c r="MV114" s="619">
        <v>20000</v>
      </c>
      <c r="NA114" s="619">
        <v>87712</v>
      </c>
      <c r="NC114" s="619">
        <v>132000</v>
      </c>
      <c r="ND114" s="619">
        <v>1460</v>
      </c>
      <c r="NE114" s="619">
        <v>1250</v>
      </c>
      <c r="NF114" s="619">
        <v>4127247</v>
      </c>
      <c r="NH114" s="619">
        <v>45692.5</v>
      </c>
      <c r="NJ114" s="619">
        <v>48500</v>
      </c>
      <c r="NK114" s="619">
        <v>400000</v>
      </c>
      <c r="NL114" s="619">
        <v>338768</v>
      </c>
      <c r="NM114" s="619">
        <v>154010</v>
      </c>
      <c r="NN114" s="619">
        <v>6390</v>
      </c>
      <c r="NO114" s="619">
        <v>0</v>
      </c>
      <c r="NP114" s="619">
        <v>35240</v>
      </c>
      <c r="NQ114" s="619">
        <v>160904.45000000001</v>
      </c>
      <c r="NR114" s="619">
        <v>545300</v>
      </c>
      <c r="NS114" s="619">
        <v>200000</v>
      </c>
      <c r="NT114" s="619">
        <v>10242</v>
      </c>
      <c r="NU114" s="619">
        <v>10044</v>
      </c>
      <c r="NV114" s="619">
        <v>29000</v>
      </c>
      <c r="NW114" s="619">
        <v>52000</v>
      </c>
      <c r="NX114" s="619">
        <v>6000</v>
      </c>
      <c r="NY114" s="619">
        <v>1378777</v>
      </c>
      <c r="NZ114" s="619">
        <v>800000</v>
      </c>
      <c r="OA114" s="619">
        <v>923132.4</v>
      </c>
      <c r="OB114" s="619">
        <v>16980</v>
      </c>
      <c r="OC114" s="619">
        <v>16200</v>
      </c>
      <c r="OD114" s="619">
        <v>144730</v>
      </c>
      <c r="OH114" s="619">
        <v>51344</v>
      </c>
      <c r="OJ114" s="619">
        <v>5560</v>
      </c>
      <c r="OL114" s="619">
        <v>241132.5</v>
      </c>
      <c r="OM114" s="619">
        <v>14765</v>
      </c>
      <c r="ON114" s="619">
        <v>38232</v>
      </c>
      <c r="OO114" s="619">
        <v>840637.74</v>
      </c>
      <c r="OP114" s="619">
        <v>440703.24</v>
      </c>
      <c r="OQ114" s="619">
        <v>0</v>
      </c>
      <c r="OR114" s="619">
        <v>331000</v>
      </c>
      <c r="OS114" s="619">
        <v>100000</v>
      </c>
      <c r="OU114" s="619">
        <v>554560</v>
      </c>
      <c r="OV114" s="619">
        <v>149640</v>
      </c>
      <c r="OW114" s="619">
        <v>102125</v>
      </c>
      <c r="OX114" s="619">
        <v>156602.5</v>
      </c>
      <c r="OY114" s="619">
        <v>84412.5</v>
      </c>
      <c r="OZ114" s="619">
        <v>143520</v>
      </c>
      <c r="PA114" s="619">
        <v>139849</v>
      </c>
      <c r="PB114" s="619">
        <v>177501</v>
      </c>
      <c r="PC114" s="619">
        <v>9000</v>
      </c>
      <c r="PD114" s="619">
        <v>2234710</v>
      </c>
      <c r="PG114" s="619">
        <v>47400</v>
      </c>
      <c r="PH114" s="619">
        <v>98880</v>
      </c>
      <c r="PJ114" s="619">
        <v>26165</v>
      </c>
      <c r="PK114" s="619">
        <v>92572.5</v>
      </c>
      <c r="PL114" s="619">
        <v>201528.75</v>
      </c>
      <c r="PN114" s="619">
        <v>85040</v>
      </c>
      <c r="PP114" s="619">
        <v>55890</v>
      </c>
      <c r="PR114" s="619">
        <v>105000</v>
      </c>
      <c r="PS114" s="619">
        <v>15740</v>
      </c>
      <c r="PU114" s="619">
        <v>32910</v>
      </c>
      <c r="PV114" s="619">
        <v>4363909</v>
      </c>
      <c r="PX114" s="619">
        <v>23949</v>
      </c>
      <c r="PY114" s="619">
        <v>60150</v>
      </c>
      <c r="QA114" s="619">
        <v>118573.75</v>
      </c>
      <c r="QB114" s="619">
        <v>269731</v>
      </c>
      <c r="QD114" s="619">
        <v>44720</v>
      </c>
      <c r="QE114" s="619">
        <v>152665</v>
      </c>
      <c r="QF114" s="619">
        <v>180705</v>
      </c>
      <c r="QG114" s="619">
        <v>102000</v>
      </c>
      <c r="QH114" s="619">
        <v>199519</v>
      </c>
      <c r="QK114" s="619">
        <v>62256.5</v>
      </c>
      <c r="QO114" s="619">
        <v>290872.96000000002</v>
      </c>
      <c r="QP114" s="619">
        <v>50000</v>
      </c>
      <c r="QQ114" s="619">
        <v>66850</v>
      </c>
      <c r="QT114" s="619">
        <v>5600</v>
      </c>
      <c r="QV114" s="619">
        <v>285930</v>
      </c>
      <c r="QW114" s="619">
        <v>10880</v>
      </c>
      <c r="QZ114" s="619">
        <v>14920</v>
      </c>
      <c r="RA114" s="619">
        <v>139910</v>
      </c>
      <c r="RC114" s="619">
        <v>305090</v>
      </c>
      <c r="RF114" s="619">
        <v>131670</v>
      </c>
      <c r="RH114" s="619">
        <v>31100</v>
      </c>
      <c r="RI114" s="619">
        <v>4000000</v>
      </c>
      <c r="RK114" s="619">
        <v>37450</v>
      </c>
      <c r="RL114" s="619">
        <v>62000</v>
      </c>
      <c r="RM114" s="619">
        <v>8645</v>
      </c>
      <c r="RN114" s="619">
        <v>5000</v>
      </c>
      <c r="RO114" s="619">
        <v>422860</v>
      </c>
      <c r="RP114" s="619">
        <v>17960</v>
      </c>
      <c r="RQ114" s="619">
        <v>14680</v>
      </c>
      <c r="RR114" s="619">
        <v>242690</v>
      </c>
      <c r="RT114" s="619">
        <v>38040</v>
      </c>
      <c r="RV114" s="619">
        <v>400000</v>
      </c>
      <c r="RW114" s="619">
        <v>12600</v>
      </c>
      <c r="RX114" s="619">
        <v>12120</v>
      </c>
      <c r="SA114" s="619">
        <v>11900</v>
      </c>
      <c r="SC114" s="619">
        <v>0</v>
      </c>
      <c r="SD114" s="619">
        <v>80380</v>
      </c>
      <c r="SE114" s="619">
        <v>123535</v>
      </c>
      <c r="SF114" s="619">
        <v>50000</v>
      </c>
      <c r="SG114" s="619">
        <v>24920</v>
      </c>
      <c r="SH114" s="619">
        <v>21322.5</v>
      </c>
      <c r="SI114" s="619">
        <v>89300</v>
      </c>
      <c r="SJ114" s="619">
        <v>12820</v>
      </c>
      <c r="SK114" s="619">
        <v>56955</v>
      </c>
      <c r="SL114" s="619">
        <v>200000</v>
      </c>
      <c r="SM114" s="619">
        <v>24580</v>
      </c>
      <c r="SO114" s="619">
        <v>469223.75</v>
      </c>
      <c r="SP114" s="619">
        <v>57395</v>
      </c>
      <c r="SQ114" s="619">
        <v>295380</v>
      </c>
      <c r="SR114" s="619">
        <v>98259.64</v>
      </c>
      <c r="SS114" s="619">
        <v>89525</v>
      </c>
      <c r="ST114" s="619">
        <v>48970</v>
      </c>
      <c r="SU114" s="619">
        <v>69182.5</v>
      </c>
      <c r="SV114" s="619">
        <v>73143.350000000006</v>
      </c>
      <c r="SW114" s="619">
        <v>7951497</v>
      </c>
      <c r="SX114" s="619">
        <v>66835</v>
      </c>
      <c r="SY114" s="619">
        <v>144740</v>
      </c>
      <c r="SZ114" s="619">
        <v>40090</v>
      </c>
      <c r="TB114" s="619">
        <v>4560</v>
      </c>
      <c r="TD114" s="619">
        <v>50362.5</v>
      </c>
      <c r="TE114" s="619">
        <v>86150</v>
      </c>
      <c r="TF114" s="619">
        <v>18240</v>
      </c>
      <c r="TG114" s="619">
        <v>256975</v>
      </c>
      <c r="TH114" s="619">
        <v>34740</v>
      </c>
      <c r="TJ114" s="619">
        <v>80737.5</v>
      </c>
      <c r="TK114" s="619">
        <v>1303111</v>
      </c>
      <c r="TL114" s="619">
        <v>115260</v>
      </c>
      <c r="TM114" s="619">
        <v>29202.5</v>
      </c>
      <c r="TN114" s="619">
        <v>386212.5</v>
      </c>
      <c r="TP114" s="619">
        <v>14240</v>
      </c>
      <c r="TQ114" s="619">
        <v>38970</v>
      </c>
      <c r="TR114" s="619">
        <v>278160</v>
      </c>
      <c r="TS114" s="619">
        <v>91750</v>
      </c>
      <c r="TT114" s="619">
        <v>198235</v>
      </c>
      <c r="TU114" s="619">
        <v>16720</v>
      </c>
      <c r="TV114" s="619">
        <v>11310</v>
      </c>
      <c r="TW114" s="619">
        <v>32065</v>
      </c>
      <c r="TX114" s="619">
        <v>28000</v>
      </c>
      <c r="TY114" s="619">
        <v>30010</v>
      </c>
      <c r="TZ114" s="619">
        <v>68145</v>
      </c>
      <c r="UA114" s="619">
        <v>320150</v>
      </c>
      <c r="UB114" s="619">
        <v>28020</v>
      </c>
      <c r="UC114" s="619">
        <v>2000000</v>
      </c>
      <c r="UD114" s="619">
        <v>114330</v>
      </c>
      <c r="UE114" s="619">
        <v>30000</v>
      </c>
      <c r="UF114" s="619">
        <v>30000</v>
      </c>
      <c r="UG114" s="619">
        <v>100000</v>
      </c>
      <c r="UH114" s="619">
        <v>32690</v>
      </c>
      <c r="UI114" s="619">
        <v>85000</v>
      </c>
      <c r="UJ114" s="619">
        <v>111700</v>
      </c>
      <c r="UK114" s="619">
        <v>20930</v>
      </c>
      <c r="UL114" s="619">
        <v>939030</v>
      </c>
      <c r="UM114" s="619">
        <v>221452.5</v>
      </c>
      <c r="UN114" s="619">
        <v>109000</v>
      </c>
      <c r="UO114" s="619">
        <v>212986</v>
      </c>
      <c r="UP114" s="619">
        <v>87990</v>
      </c>
      <c r="UQ114" s="619">
        <v>80520</v>
      </c>
      <c r="UR114" s="619">
        <v>3000000</v>
      </c>
      <c r="US114" s="619">
        <v>84240</v>
      </c>
      <c r="UT114" s="619">
        <v>52680</v>
      </c>
      <c r="UU114" s="619">
        <v>429315</v>
      </c>
      <c r="UV114" s="619">
        <v>19680</v>
      </c>
      <c r="UW114" s="619">
        <v>70000</v>
      </c>
      <c r="UX114" s="619">
        <v>380000</v>
      </c>
      <c r="UY114" s="619">
        <v>94730</v>
      </c>
      <c r="UZ114" s="619">
        <v>59620</v>
      </c>
      <c r="VA114" s="619">
        <v>30760</v>
      </c>
      <c r="VB114" s="619">
        <v>0</v>
      </c>
      <c r="VC114" s="619">
        <v>291930</v>
      </c>
      <c r="VD114" s="619">
        <v>106810</v>
      </c>
      <c r="VE114" s="619">
        <v>209570</v>
      </c>
      <c r="VF114" s="619">
        <v>26910</v>
      </c>
      <c r="VG114" s="619">
        <v>66080</v>
      </c>
      <c r="VH114" s="619">
        <v>62850.75</v>
      </c>
      <c r="VI114" s="619">
        <v>92107.5</v>
      </c>
      <c r="VJ114" s="619">
        <v>68060</v>
      </c>
      <c r="VK114" s="619">
        <v>69732</v>
      </c>
      <c r="VL114" s="619">
        <v>44535</v>
      </c>
      <c r="VM114" s="619">
        <v>1870</v>
      </c>
      <c r="VN114" s="619">
        <v>417410</v>
      </c>
      <c r="VP114" s="619">
        <v>95000</v>
      </c>
      <c r="VR114" s="619">
        <v>59995</v>
      </c>
      <c r="VS114" s="619">
        <v>200000</v>
      </c>
      <c r="VT114" s="619">
        <v>83890</v>
      </c>
      <c r="VU114" s="619">
        <v>9200</v>
      </c>
      <c r="VV114" s="619">
        <v>142475</v>
      </c>
      <c r="VW114" s="619">
        <v>150000</v>
      </c>
      <c r="VY114" s="619">
        <v>73965</v>
      </c>
      <c r="WA114" s="619">
        <v>147410</v>
      </c>
      <c r="WB114" s="619">
        <v>164410</v>
      </c>
      <c r="WC114" s="619">
        <v>9700000</v>
      </c>
      <c r="WD114" s="619">
        <v>31526.25</v>
      </c>
      <c r="WE114" s="619">
        <v>132630</v>
      </c>
      <c r="WF114" s="619">
        <v>100000</v>
      </c>
      <c r="WG114" s="619">
        <v>0</v>
      </c>
      <c r="WH114" s="619">
        <v>111597.5</v>
      </c>
      <c r="WI114" s="619">
        <v>234975</v>
      </c>
      <c r="WK114" s="619">
        <v>142717.5</v>
      </c>
      <c r="WL114" s="619">
        <v>74095</v>
      </c>
      <c r="WM114" s="619">
        <v>4000</v>
      </c>
      <c r="WN114" s="619">
        <v>251040</v>
      </c>
      <c r="WO114" s="619">
        <v>113280.5</v>
      </c>
      <c r="WQ114" s="619">
        <v>337554.75</v>
      </c>
      <c r="WT114" s="619">
        <v>130000</v>
      </c>
      <c r="WU114" s="619">
        <v>37200</v>
      </c>
      <c r="WV114" s="619">
        <v>142466.25</v>
      </c>
      <c r="WY114" s="619">
        <v>14783</v>
      </c>
      <c r="WZ114" s="619">
        <v>92190</v>
      </c>
      <c r="XB114" s="619">
        <v>240235</v>
      </c>
      <c r="XC114" s="619">
        <v>79942</v>
      </c>
      <c r="XF114" s="619">
        <v>85170</v>
      </c>
      <c r="XJ114" s="619">
        <v>1979320</v>
      </c>
      <c r="XK114" s="619">
        <v>130030</v>
      </c>
      <c r="XL114" s="619">
        <v>158270</v>
      </c>
      <c r="XM114" s="619">
        <v>689170</v>
      </c>
      <c r="XN114" s="619">
        <v>30030</v>
      </c>
      <c r="XO114" s="619">
        <v>199460</v>
      </c>
      <c r="XP114" s="619">
        <v>98361</v>
      </c>
      <c r="XQ114" s="619">
        <v>155830</v>
      </c>
      <c r="XR114" s="619">
        <v>168675</v>
      </c>
      <c r="XS114" s="619">
        <v>186990</v>
      </c>
      <c r="XT114" s="619">
        <v>206850</v>
      </c>
      <c r="XU114" s="619">
        <v>144855</v>
      </c>
      <c r="XV114" s="619">
        <v>92560</v>
      </c>
      <c r="XW114" s="619">
        <v>130150</v>
      </c>
      <c r="XX114" s="619">
        <v>22440</v>
      </c>
      <c r="XY114" s="619">
        <v>25740</v>
      </c>
      <c r="XZ114" s="619">
        <v>118065</v>
      </c>
      <c r="YA114" s="619">
        <v>87170</v>
      </c>
      <c r="YB114" s="619">
        <v>99455</v>
      </c>
      <c r="YC114" s="619">
        <v>45764</v>
      </c>
      <c r="YD114" s="619">
        <v>22850</v>
      </c>
      <c r="YE114" s="619">
        <v>56590</v>
      </c>
      <c r="YG114" s="619">
        <v>1356654</v>
      </c>
      <c r="YH114" s="619">
        <v>17980</v>
      </c>
      <c r="YI114" s="619">
        <v>201240</v>
      </c>
      <c r="YJ114" s="619">
        <v>50220</v>
      </c>
      <c r="YK114" s="619">
        <v>449553</v>
      </c>
      <c r="YL114" s="619">
        <v>117400</v>
      </c>
      <c r="YM114" s="619">
        <v>500000</v>
      </c>
      <c r="YN114" s="619">
        <v>103268</v>
      </c>
      <c r="YO114" s="619">
        <v>503293.5</v>
      </c>
      <c r="YP114" s="619">
        <v>46110</v>
      </c>
      <c r="YQ114" s="619">
        <v>57300</v>
      </c>
      <c r="YR114" s="619">
        <v>149640</v>
      </c>
      <c r="YS114" s="619">
        <v>96688</v>
      </c>
      <c r="YT114" s="619">
        <v>156645</v>
      </c>
      <c r="YU114" s="619">
        <v>72304</v>
      </c>
      <c r="YV114" s="619">
        <v>43360</v>
      </c>
      <c r="YW114" s="619">
        <v>98333.75</v>
      </c>
      <c r="YX114" s="619">
        <v>494130</v>
      </c>
      <c r="YY114" s="619">
        <v>40860</v>
      </c>
      <c r="ZA114" s="619">
        <v>23320</v>
      </c>
      <c r="ZB114" s="619">
        <v>0</v>
      </c>
      <c r="ZC114" s="619">
        <v>10000</v>
      </c>
      <c r="ZD114" s="619">
        <v>33420</v>
      </c>
      <c r="ZF114" s="619">
        <v>4720</v>
      </c>
      <c r="ZH114" s="619">
        <v>48960</v>
      </c>
      <c r="ZI114" s="619">
        <v>33430</v>
      </c>
      <c r="ZJ114" s="619">
        <v>73395</v>
      </c>
      <c r="ZK114" s="619">
        <v>27700</v>
      </c>
      <c r="ZL114" s="619">
        <v>52905</v>
      </c>
      <c r="ZM114" s="619">
        <v>87740</v>
      </c>
      <c r="ZO114" s="619">
        <v>9000</v>
      </c>
      <c r="ZP114" s="619">
        <v>279524</v>
      </c>
      <c r="ZQ114" s="619">
        <v>820000</v>
      </c>
      <c r="ZR114" s="619">
        <v>95000</v>
      </c>
      <c r="ZU114" s="619">
        <v>111615</v>
      </c>
      <c r="ZV114" s="619">
        <v>49145</v>
      </c>
      <c r="ZW114" s="619">
        <v>49140</v>
      </c>
      <c r="ZZ114" s="619">
        <v>15870</v>
      </c>
      <c r="AAA114" s="619">
        <v>29100</v>
      </c>
      <c r="AAC114" s="619">
        <v>25014</v>
      </c>
      <c r="AAD114" s="619">
        <v>51051.25</v>
      </c>
      <c r="AAE114" s="619">
        <v>14220</v>
      </c>
      <c r="AAF114" s="619">
        <v>16906</v>
      </c>
      <c r="AAG114" s="619">
        <v>7464</v>
      </c>
      <c r="AAH114" s="619">
        <v>7820</v>
      </c>
      <c r="AAI114" s="619">
        <v>10590</v>
      </c>
      <c r="AAK114" s="619">
        <v>65276</v>
      </c>
      <c r="AAL114" s="619">
        <v>59860</v>
      </c>
      <c r="AAM114" s="619">
        <v>47010</v>
      </c>
      <c r="AAO114" s="619">
        <v>66160</v>
      </c>
      <c r="AAQ114" s="619">
        <v>1339370</v>
      </c>
      <c r="AAR114" s="619">
        <v>118408</v>
      </c>
      <c r="AAS114" s="619">
        <v>188000</v>
      </c>
      <c r="AAT114" s="619">
        <v>370000</v>
      </c>
      <c r="AAU114" s="619">
        <v>225315</v>
      </c>
      <c r="AAV114" s="619">
        <v>110023</v>
      </c>
      <c r="AAW114" s="619">
        <v>156000</v>
      </c>
      <c r="AAX114" s="619">
        <v>126987.13</v>
      </c>
      <c r="AAY114" s="619">
        <v>158410</v>
      </c>
      <c r="AAZ114" s="619">
        <v>338268</v>
      </c>
      <c r="ABA114" s="619">
        <v>153157</v>
      </c>
      <c r="ABB114" s="619">
        <v>328422</v>
      </c>
      <c r="ABC114" s="619">
        <v>285620</v>
      </c>
      <c r="ABD114" s="619">
        <v>73980</v>
      </c>
      <c r="ABE114" s="619">
        <v>100000</v>
      </c>
      <c r="ABF114" s="619">
        <v>60340</v>
      </c>
      <c r="ABG114" s="619">
        <v>40580</v>
      </c>
      <c r="ABH114" s="619">
        <v>386950</v>
      </c>
      <c r="ABI114" s="619">
        <v>80692</v>
      </c>
      <c r="ABJ114" s="619">
        <v>439904</v>
      </c>
      <c r="ABK114" s="619">
        <v>225050</v>
      </c>
      <c r="ABL114" s="619">
        <v>73090</v>
      </c>
      <c r="ABM114" s="619">
        <v>108300</v>
      </c>
      <c r="ABN114" s="619">
        <v>48290</v>
      </c>
      <c r="ABO114" s="619">
        <v>92747.5</v>
      </c>
      <c r="ABP114" s="619">
        <v>20000</v>
      </c>
      <c r="ABQ114" s="619">
        <v>0</v>
      </c>
      <c r="ABS114" s="619">
        <v>160635</v>
      </c>
      <c r="ABT114" s="619">
        <v>40000</v>
      </c>
      <c r="ABU114" s="619">
        <v>61970</v>
      </c>
      <c r="ABV114" s="619">
        <v>14760</v>
      </c>
      <c r="ACA114" s="619">
        <v>21710</v>
      </c>
      <c r="ACB114" s="619">
        <v>42820</v>
      </c>
      <c r="ACC114" s="619">
        <v>78298.75</v>
      </c>
      <c r="ACE114" s="619">
        <v>215504</v>
      </c>
      <c r="ACG114" s="619">
        <v>40000</v>
      </c>
      <c r="ACH114" s="619">
        <v>89582.5</v>
      </c>
      <c r="ACJ114" s="619">
        <v>43000</v>
      </c>
      <c r="ACK114" s="619">
        <v>13010026.859999999</v>
      </c>
      <c r="ACL114" s="619">
        <v>30419</v>
      </c>
      <c r="ACS114" s="619">
        <v>0</v>
      </c>
      <c r="ACX114" s="619">
        <v>462880.01</v>
      </c>
      <c r="ACZ114" s="619">
        <v>126000</v>
      </c>
      <c r="ADC114" s="619">
        <v>18820</v>
      </c>
      <c r="ADE114" s="619">
        <v>71300</v>
      </c>
      <c r="ADG114" s="619">
        <v>80000</v>
      </c>
      <c r="ADN114" s="619">
        <v>142000</v>
      </c>
      <c r="ADP114" s="619">
        <v>33000</v>
      </c>
      <c r="ADQ114" s="619">
        <v>2385250</v>
      </c>
      <c r="ADR114" s="619">
        <v>615429.94999999995</v>
      </c>
      <c r="ADV114" s="619">
        <v>2520</v>
      </c>
      <c r="ADW114" s="619">
        <v>44010</v>
      </c>
      <c r="ADX114" s="619">
        <v>85380</v>
      </c>
      <c r="ADY114" s="619">
        <v>18900</v>
      </c>
      <c r="AEB114" s="619">
        <v>4656924.29</v>
      </c>
      <c r="AEC114" s="619">
        <v>360411.52</v>
      </c>
      <c r="AED114" s="619">
        <v>113856</v>
      </c>
      <c r="AEE114" s="619">
        <v>63470</v>
      </c>
      <c r="AEF114" s="619">
        <v>500000</v>
      </c>
      <c r="AEG114" s="619">
        <v>12970</v>
      </c>
      <c r="AEH114" s="619">
        <v>83850</v>
      </c>
      <c r="AEI114" s="619">
        <v>0</v>
      </c>
      <c r="AEJ114" s="619">
        <v>76585</v>
      </c>
      <c r="AEK114" s="619">
        <v>200000</v>
      </c>
      <c r="AEM114" s="619">
        <v>53000</v>
      </c>
      <c r="AEN114" s="619">
        <v>115125</v>
      </c>
      <c r="AEO114" s="619">
        <v>15840</v>
      </c>
      <c r="AEP114" s="619">
        <v>322950</v>
      </c>
      <c r="AEQ114" s="619">
        <v>40275</v>
      </c>
      <c r="AER114" s="619">
        <v>131930</v>
      </c>
      <c r="AES114" s="619">
        <v>85824</v>
      </c>
      <c r="AEU114" s="619">
        <v>602767</v>
      </c>
      <c r="AEV114" s="619">
        <v>108920</v>
      </c>
      <c r="AEW114" s="619">
        <v>95105</v>
      </c>
      <c r="AEX114" s="619">
        <v>100660</v>
      </c>
      <c r="AEY114" s="619">
        <v>186000</v>
      </c>
      <c r="AEZ114" s="619">
        <v>170000</v>
      </c>
      <c r="AFA114" s="619">
        <v>104800</v>
      </c>
      <c r="AFB114" s="619">
        <v>28360</v>
      </c>
      <c r="AFC114" s="619">
        <v>120945</v>
      </c>
      <c r="AFD114" s="619">
        <v>45627.5</v>
      </c>
      <c r="AFE114" s="619">
        <v>300000</v>
      </c>
      <c r="AFF114" s="619">
        <v>227000</v>
      </c>
      <c r="AFG114" s="619">
        <v>12720</v>
      </c>
      <c r="AFH114" s="619">
        <v>69270</v>
      </c>
      <c r="AFI114" s="619">
        <v>182750</v>
      </c>
      <c r="AFJ114" s="619">
        <v>614040</v>
      </c>
      <c r="AFK114" s="619">
        <v>80720</v>
      </c>
      <c r="AFL114" s="619">
        <v>33600</v>
      </c>
      <c r="AFN114" s="619">
        <v>146720</v>
      </c>
      <c r="AFO114" s="619">
        <v>110000</v>
      </c>
      <c r="AFP114" s="619">
        <v>150000</v>
      </c>
      <c r="AFQ114" s="619">
        <v>164020</v>
      </c>
      <c r="AFR114" s="619">
        <v>1605584</v>
      </c>
      <c r="AFS114" s="619">
        <v>121722.5</v>
      </c>
      <c r="AFT114" s="619">
        <v>110120</v>
      </c>
      <c r="AFU114" s="619">
        <v>5400</v>
      </c>
      <c r="AFV114" s="619">
        <v>90260</v>
      </c>
      <c r="AFW114" s="619">
        <v>149670</v>
      </c>
      <c r="AFX114" s="619">
        <v>31900</v>
      </c>
      <c r="AFY114" s="619">
        <v>135000</v>
      </c>
      <c r="AFZ114" s="619">
        <v>183290</v>
      </c>
      <c r="AGA114" s="619">
        <v>39840</v>
      </c>
      <c r="AGB114" s="619">
        <v>68775</v>
      </c>
      <c r="AGC114" s="619">
        <v>43220</v>
      </c>
      <c r="AGD114" s="619">
        <v>895000</v>
      </c>
      <c r="AGE114" s="619">
        <v>17542.5</v>
      </c>
      <c r="AGF114" s="619">
        <v>45500</v>
      </c>
      <c r="AGG114" s="619">
        <v>82064</v>
      </c>
      <c r="AGH114" s="619">
        <v>134482.5</v>
      </c>
      <c r="AGI114" s="619">
        <v>68256</v>
      </c>
      <c r="AGJ114" s="619">
        <v>40000</v>
      </c>
      <c r="AGK114" s="619">
        <v>91864</v>
      </c>
      <c r="AGM114" s="619">
        <v>39720</v>
      </c>
      <c r="AGO114" s="619">
        <v>749295.38</v>
      </c>
      <c r="AGP114" s="619">
        <v>167000</v>
      </c>
      <c r="AGQ114" s="619">
        <v>23900</v>
      </c>
      <c r="AGR114" s="619">
        <v>127777.5</v>
      </c>
      <c r="AGS114" s="619">
        <v>333247.5</v>
      </c>
      <c r="AGT114" s="619">
        <v>21560</v>
      </c>
      <c r="AGU114" s="619">
        <v>32000</v>
      </c>
      <c r="AGV114" s="619">
        <v>122835</v>
      </c>
      <c r="AGW114" s="619">
        <v>1251723.5</v>
      </c>
      <c r="AGX114" s="619">
        <v>390212</v>
      </c>
      <c r="AGY114" s="619">
        <v>7176</v>
      </c>
      <c r="AGZ114" s="619">
        <v>128225</v>
      </c>
      <c r="AHA114" s="619">
        <v>65030.76</v>
      </c>
      <c r="AHB114" s="619">
        <v>183845</v>
      </c>
      <c r="AHC114" s="619">
        <v>5000</v>
      </c>
      <c r="AHD114" s="619">
        <v>20000</v>
      </c>
      <c r="AHE114" s="619">
        <v>4680</v>
      </c>
      <c r="AHF114" s="619">
        <v>105285</v>
      </c>
      <c r="AHG114" s="619">
        <v>20000</v>
      </c>
      <c r="AHH114" s="619">
        <v>96352</v>
      </c>
      <c r="AHI114" s="619">
        <v>72756</v>
      </c>
      <c r="AHJ114" s="619">
        <v>33970</v>
      </c>
      <c r="AHK114" s="619">
        <v>89064</v>
      </c>
      <c r="AHM114" s="619">
        <v>142500</v>
      </c>
      <c r="AHN114" s="619">
        <v>626865.5</v>
      </c>
      <c r="AHO114" s="619">
        <v>39080</v>
      </c>
      <c r="AHP114" s="619">
        <v>52640</v>
      </c>
      <c r="AHQ114" s="619">
        <v>50000</v>
      </c>
      <c r="AHR114" s="613">
        <v>75720</v>
      </c>
      <c r="AHS114" s="613">
        <v>10600</v>
      </c>
      <c r="AHT114" s="613">
        <v>64380</v>
      </c>
      <c r="AHU114" s="619">
        <f t="shared" si="958"/>
        <v>173906809.25999999</v>
      </c>
      <c r="AHW114" s="627" t="s">
        <v>6273</v>
      </c>
      <c r="AHX114" s="627" t="s">
        <v>6162</v>
      </c>
      <c r="AHY114" s="627" t="s">
        <v>6163</v>
      </c>
    </row>
    <row r="115" spans="1:909" x14ac:dyDescent="0.8">
      <c r="A115" s="613" t="str">
        <f t="shared" si="957"/>
        <v>ภาระ</v>
      </c>
      <c r="B115" s="618" t="s">
        <v>6486</v>
      </c>
      <c r="C115" s="619" t="s">
        <v>6167</v>
      </c>
      <c r="E115" s="619">
        <v>9500</v>
      </c>
      <c r="H115" s="619">
        <v>19500</v>
      </c>
      <c r="Q115" s="619">
        <v>10000</v>
      </c>
      <c r="R115" s="619">
        <v>8000</v>
      </c>
      <c r="U115" s="619">
        <v>4000</v>
      </c>
      <c r="X115" s="619">
        <v>39533</v>
      </c>
      <c r="Z115" s="619">
        <v>0</v>
      </c>
      <c r="AB115" s="619">
        <v>9000</v>
      </c>
      <c r="AC115" s="619">
        <v>34774</v>
      </c>
      <c r="AM115" s="619">
        <v>92500</v>
      </c>
      <c r="AN115" s="619">
        <v>13000</v>
      </c>
      <c r="AO115" s="619">
        <v>11500</v>
      </c>
      <c r="AQ115" s="619">
        <v>1000</v>
      </c>
      <c r="AR115" s="619">
        <v>1500</v>
      </c>
      <c r="AT115" s="619">
        <v>12500</v>
      </c>
      <c r="AU115" s="619">
        <v>0</v>
      </c>
      <c r="AW115" s="619">
        <v>1000</v>
      </c>
      <c r="AY115" s="619">
        <v>6000</v>
      </c>
      <c r="AZ115" s="619">
        <v>28500</v>
      </c>
      <c r="BA115" s="619">
        <v>12800</v>
      </c>
      <c r="BB115" s="619">
        <v>2500</v>
      </c>
      <c r="BE115" s="619">
        <v>4000</v>
      </c>
      <c r="BK115" s="619">
        <v>10333</v>
      </c>
      <c r="BO115" s="619">
        <v>15000</v>
      </c>
      <c r="BV115" s="619">
        <v>7500</v>
      </c>
      <c r="BW115" s="619">
        <v>7350</v>
      </c>
      <c r="BZ115" s="619">
        <v>0</v>
      </c>
      <c r="CB115" s="619">
        <v>1000</v>
      </c>
      <c r="CE115" s="619">
        <v>234354.84</v>
      </c>
      <c r="CF115" s="619">
        <v>104532.26</v>
      </c>
      <c r="CH115" s="619">
        <v>126666.12</v>
      </c>
      <c r="CI115" s="619">
        <v>4500</v>
      </c>
      <c r="CJ115" s="619">
        <v>40500</v>
      </c>
      <c r="CK115" s="619">
        <v>1000</v>
      </c>
      <c r="CL115" s="619">
        <v>46858</v>
      </c>
      <c r="CM115" s="619">
        <v>3000</v>
      </c>
      <c r="CN115" s="619">
        <v>5000</v>
      </c>
      <c r="CO115" s="619">
        <v>12000</v>
      </c>
      <c r="CP115" s="619">
        <v>1500</v>
      </c>
      <c r="CQ115" s="619">
        <v>6500</v>
      </c>
      <c r="CR115" s="619">
        <v>8000</v>
      </c>
      <c r="CS115" s="619">
        <v>6000</v>
      </c>
      <c r="CT115" s="619">
        <v>2500</v>
      </c>
      <c r="CY115" s="619">
        <v>0</v>
      </c>
      <c r="DE115" s="619">
        <v>12500</v>
      </c>
      <c r="DG115" s="619">
        <v>436999.3</v>
      </c>
      <c r="DN115" s="619">
        <v>6000</v>
      </c>
      <c r="DS115" s="619">
        <v>162500</v>
      </c>
      <c r="DT115" s="619">
        <v>8500</v>
      </c>
      <c r="EB115" s="619">
        <v>1000</v>
      </c>
      <c r="EC115" s="619">
        <v>3000</v>
      </c>
      <c r="EF115" s="619">
        <v>11000</v>
      </c>
      <c r="EI115" s="619">
        <v>1500</v>
      </c>
      <c r="EJ115" s="619">
        <v>190758.06</v>
      </c>
      <c r="EL115" s="619">
        <v>0</v>
      </c>
      <c r="EM115" s="619">
        <v>7000</v>
      </c>
      <c r="ER115" s="619">
        <v>8500</v>
      </c>
      <c r="ES115" s="619">
        <v>7000</v>
      </c>
      <c r="EU115" s="619">
        <v>12000</v>
      </c>
      <c r="EV115" s="619">
        <v>6000</v>
      </c>
      <c r="EY115" s="619">
        <v>1000</v>
      </c>
      <c r="FD115" s="619">
        <v>10000</v>
      </c>
      <c r="FE115" s="619">
        <v>12500</v>
      </c>
      <c r="FF115" s="619">
        <v>194</v>
      </c>
      <c r="FH115" s="619">
        <v>9500</v>
      </c>
      <c r="FI115" s="619">
        <v>7000</v>
      </c>
      <c r="FK115" s="619">
        <v>1500</v>
      </c>
      <c r="FN115" s="619">
        <v>12500</v>
      </c>
      <c r="FO115" s="619">
        <v>10000</v>
      </c>
      <c r="FP115" s="619">
        <v>6500</v>
      </c>
      <c r="FQ115" s="619">
        <v>4500</v>
      </c>
      <c r="FW115" s="619">
        <v>5000</v>
      </c>
      <c r="FY115" s="619">
        <v>0</v>
      </c>
      <c r="FZ115" s="619">
        <v>33000</v>
      </c>
      <c r="GA115" s="619">
        <v>60000</v>
      </c>
      <c r="GC115" s="619">
        <v>0</v>
      </c>
      <c r="GK115" s="619">
        <v>4000</v>
      </c>
      <c r="GL115" s="619">
        <v>270000</v>
      </c>
      <c r="GN115" s="619">
        <v>5500</v>
      </c>
      <c r="GO115" s="619">
        <v>2500</v>
      </c>
      <c r="GP115" s="619">
        <v>1500</v>
      </c>
      <c r="GR115" s="619">
        <v>27000</v>
      </c>
      <c r="GS115" s="619">
        <v>6500</v>
      </c>
      <c r="GU115" s="619">
        <v>16000</v>
      </c>
      <c r="GV115" s="619">
        <v>4500</v>
      </c>
      <c r="GW115" s="619">
        <v>12500</v>
      </c>
      <c r="GY115" s="619">
        <v>1500</v>
      </c>
      <c r="GZ115" s="619">
        <v>44000</v>
      </c>
      <c r="HF115" s="619">
        <v>58986</v>
      </c>
      <c r="HG115" s="619">
        <v>92127</v>
      </c>
      <c r="HH115" s="619">
        <v>29500</v>
      </c>
      <c r="HI115" s="619">
        <v>430866.67</v>
      </c>
      <c r="HJ115" s="619">
        <v>2000</v>
      </c>
      <c r="HK115" s="619">
        <v>633502.99</v>
      </c>
      <c r="HN115" s="619">
        <v>26500</v>
      </c>
      <c r="HO115" s="619">
        <v>1000</v>
      </c>
      <c r="HP115" s="619">
        <v>1000</v>
      </c>
      <c r="HR115" s="619">
        <v>3000</v>
      </c>
      <c r="HV115" s="619">
        <v>11500</v>
      </c>
      <c r="HX115" s="619">
        <v>8000</v>
      </c>
      <c r="IA115" s="619">
        <v>16000</v>
      </c>
      <c r="IG115" s="619">
        <v>9500</v>
      </c>
      <c r="IH115" s="619">
        <v>37500</v>
      </c>
      <c r="IL115" s="619">
        <v>0</v>
      </c>
      <c r="IN115" s="619">
        <v>38500</v>
      </c>
      <c r="IR115" s="619">
        <v>7000</v>
      </c>
      <c r="IS115" s="619">
        <v>0</v>
      </c>
      <c r="IT115" s="619">
        <v>0</v>
      </c>
      <c r="IV115" s="619">
        <v>0</v>
      </c>
      <c r="IX115" s="619">
        <v>5000</v>
      </c>
      <c r="JC115" s="619">
        <v>2000</v>
      </c>
      <c r="JM115" s="619">
        <v>34000</v>
      </c>
      <c r="JN115" s="619">
        <v>4500</v>
      </c>
      <c r="JW115" s="619">
        <v>7000</v>
      </c>
      <c r="KC115" s="619">
        <v>7000</v>
      </c>
      <c r="KD115" s="619">
        <v>138000</v>
      </c>
      <c r="KE115" s="619">
        <v>11000</v>
      </c>
      <c r="KF115" s="619">
        <v>4000</v>
      </c>
      <c r="KI115" s="619">
        <v>8000</v>
      </c>
      <c r="KJ115" s="619">
        <v>250000</v>
      </c>
      <c r="KP115" s="619">
        <v>0</v>
      </c>
      <c r="KS115" s="619">
        <v>10000</v>
      </c>
      <c r="KU115" s="619">
        <v>12000</v>
      </c>
      <c r="KW115" s="619">
        <v>105805</v>
      </c>
      <c r="KZ115" s="619">
        <v>15500</v>
      </c>
      <c r="LB115" s="619">
        <v>508000</v>
      </c>
      <c r="LC115" s="619">
        <v>11000</v>
      </c>
      <c r="LG115" s="619">
        <v>1500</v>
      </c>
      <c r="LO115" s="619">
        <v>0</v>
      </c>
      <c r="LQ115" s="619">
        <v>1000</v>
      </c>
      <c r="LR115" s="619">
        <v>10000</v>
      </c>
      <c r="LV115" s="619">
        <v>3500</v>
      </c>
      <c r="LZ115" s="619">
        <v>0</v>
      </c>
      <c r="MB115" s="619">
        <v>53900</v>
      </c>
      <c r="MD115" s="619">
        <v>-11500</v>
      </c>
      <c r="MF115" s="619">
        <v>14500</v>
      </c>
      <c r="MI115" s="619">
        <v>0</v>
      </c>
      <c r="MJ115" s="619">
        <v>2500</v>
      </c>
      <c r="MQ115" s="619">
        <v>4000</v>
      </c>
      <c r="MV115" s="619">
        <v>10966</v>
      </c>
      <c r="MX115" s="619">
        <v>170267</v>
      </c>
      <c r="MZ115" s="619">
        <v>0</v>
      </c>
      <c r="NA115" s="619">
        <v>0</v>
      </c>
      <c r="NC115" s="619">
        <v>4066.68</v>
      </c>
      <c r="ND115" s="619">
        <v>7000</v>
      </c>
      <c r="NE115" s="619">
        <v>1000</v>
      </c>
      <c r="NH115" s="619">
        <v>6000</v>
      </c>
      <c r="NL115" s="619">
        <v>60500</v>
      </c>
      <c r="NM115" s="619">
        <v>35500</v>
      </c>
      <c r="NV115" s="619">
        <v>9000</v>
      </c>
      <c r="NZ115" s="619">
        <v>5931064.8799999999</v>
      </c>
      <c r="OB115" s="619">
        <v>0</v>
      </c>
      <c r="OD115" s="619">
        <v>0</v>
      </c>
      <c r="OE115" s="619">
        <v>4500</v>
      </c>
      <c r="OH115" s="619">
        <v>0</v>
      </c>
      <c r="OK115" s="619">
        <v>5000</v>
      </c>
      <c r="ON115" s="619">
        <v>25452</v>
      </c>
      <c r="OP115" s="619">
        <v>34500</v>
      </c>
      <c r="OR115" s="619">
        <v>11000</v>
      </c>
      <c r="OS115" s="619">
        <v>3000</v>
      </c>
      <c r="OU115" s="619">
        <v>0</v>
      </c>
      <c r="OW115" s="619">
        <v>84000</v>
      </c>
      <c r="OZ115" s="619">
        <v>0</v>
      </c>
      <c r="PB115" s="619">
        <v>21000</v>
      </c>
      <c r="PC115" s="619">
        <v>80000</v>
      </c>
      <c r="PE115" s="619">
        <v>115500</v>
      </c>
      <c r="PF115" s="619">
        <v>13500</v>
      </c>
      <c r="PG115" s="619">
        <v>48.31</v>
      </c>
      <c r="PK115" s="619">
        <v>6000</v>
      </c>
      <c r="PL115" s="619">
        <v>33500</v>
      </c>
      <c r="PO115" s="619">
        <v>311250</v>
      </c>
      <c r="PP115" s="619">
        <v>7374</v>
      </c>
      <c r="PR115" s="619">
        <v>22000</v>
      </c>
      <c r="PX115" s="619">
        <v>5000</v>
      </c>
      <c r="PY115" s="619">
        <v>7500</v>
      </c>
      <c r="QA115" s="619">
        <v>4500</v>
      </c>
      <c r="QB115" s="619">
        <v>1000</v>
      </c>
      <c r="QF115" s="619">
        <v>16000</v>
      </c>
      <c r="QG115" s="619">
        <v>2000</v>
      </c>
      <c r="QK115" s="619">
        <v>5500</v>
      </c>
      <c r="QO115" s="619">
        <v>54000</v>
      </c>
      <c r="QW115" s="619">
        <v>147500</v>
      </c>
      <c r="QX115" s="619">
        <v>405000</v>
      </c>
      <c r="QY115" s="619">
        <v>170500</v>
      </c>
      <c r="RA115" s="619">
        <v>40000</v>
      </c>
      <c r="RB115" s="619">
        <v>145790.32</v>
      </c>
      <c r="RC115" s="619">
        <v>439242</v>
      </c>
      <c r="RD115" s="619">
        <v>49500</v>
      </c>
      <c r="RE115" s="619">
        <v>401095.35</v>
      </c>
      <c r="RF115" s="619">
        <v>7500</v>
      </c>
      <c r="RG115" s="619">
        <v>98000</v>
      </c>
      <c r="RH115" s="619">
        <v>97500</v>
      </c>
      <c r="RJ115" s="619">
        <v>39500</v>
      </c>
      <c r="RK115" s="619">
        <v>285500</v>
      </c>
      <c r="RM115" s="619">
        <v>172500</v>
      </c>
      <c r="RN115" s="619">
        <v>180000</v>
      </c>
      <c r="RP115" s="619">
        <v>6000</v>
      </c>
      <c r="RQ115" s="619">
        <v>16000</v>
      </c>
      <c r="RR115" s="619">
        <v>53000</v>
      </c>
      <c r="RS115" s="619">
        <v>28916</v>
      </c>
      <c r="RT115" s="619">
        <v>13400</v>
      </c>
      <c r="RW115" s="619">
        <v>14000</v>
      </c>
      <c r="RX115" s="619">
        <v>16000</v>
      </c>
      <c r="RY115" s="619">
        <v>11000</v>
      </c>
      <c r="RZ115" s="619">
        <v>6000</v>
      </c>
      <c r="SA115" s="619">
        <v>11500</v>
      </c>
      <c r="SB115" s="619">
        <v>18000</v>
      </c>
      <c r="SC115" s="619">
        <v>0</v>
      </c>
      <c r="SD115" s="619">
        <v>9500</v>
      </c>
      <c r="SG115" s="619">
        <v>6000</v>
      </c>
      <c r="SH115" s="619">
        <v>7000</v>
      </c>
      <c r="SI115" s="619">
        <v>20000</v>
      </c>
      <c r="SJ115" s="619">
        <v>33000</v>
      </c>
      <c r="SK115" s="619">
        <v>8500</v>
      </c>
      <c r="SL115" s="619">
        <v>18000</v>
      </c>
      <c r="SN115" s="619">
        <v>43350</v>
      </c>
      <c r="SP115" s="619">
        <v>0</v>
      </c>
      <c r="SQ115" s="619">
        <v>12500</v>
      </c>
      <c r="SR115" s="619">
        <v>7000</v>
      </c>
      <c r="SS115" s="619">
        <v>6000</v>
      </c>
      <c r="SY115" s="619">
        <v>200500</v>
      </c>
      <c r="SZ115" s="619">
        <v>14000</v>
      </c>
      <c r="TA115" s="619">
        <v>9000</v>
      </c>
      <c r="TC115" s="619">
        <v>7500</v>
      </c>
      <c r="TD115" s="619">
        <v>3500</v>
      </c>
      <c r="TH115" s="619">
        <v>18000</v>
      </c>
      <c r="TI115" s="619">
        <v>12500</v>
      </c>
      <c r="TJ115" s="619">
        <v>6000</v>
      </c>
      <c r="TM115" s="619">
        <v>7600</v>
      </c>
      <c r="TQ115" s="619">
        <v>4000</v>
      </c>
      <c r="TS115" s="619">
        <v>6000</v>
      </c>
      <c r="TT115" s="619">
        <v>36000</v>
      </c>
      <c r="TW115" s="619">
        <v>3000</v>
      </c>
      <c r="TY115" s="619">
        <v>18000</v>
      </c>
      <c r="TZ115" s="619">
        <v>6500</v>
      </c>
      <c r="UA115" s="619">
        <v>35500</v>
      </c>
      <c r="UC115" s="619">
        <v>90000</v>
      </c>
      <c r="UF115" s="619">
        <v>20500</v>
      </c>
      <c r="UL115" s="619">
        <v>23177.42</v>
      </c>
      <c r="UR115" s="619">
        <v>298941</v>
      </c>
      <c r="UU115" s="619">
        <v>26322.58</v>
      </c>
      <c r="UX115" s="619">
        <v>29000</v>
      </c>
      <c r="VA115" s="619">
        <v>2000</v>
      </c>
      <c r="VD115" s="619">
        <v>0</v>
      </c>
      <c r="VE115" s="619">
        <v>43500</v>
      </c>
      <c r="VH115" s="619">
        <v>17500</v>
      </c>
      <c r="VL115" s="619">
        <v>18000</v>
      </c>
      <c r="VP115" s="619">
        <v>7500</v>
      </c>
      <c r="VQ115" s="619">
        <v>74400</v>
      </c>
      <c r="VS115" s="619">
        <v>23000</v>
      </c>
      <c r="VT115" s="619">
        <v>12000</v>
      </c>
      <c r="VW115" s="619">
        <v>0</v>
      </c>
      <c r="VY115" s="619">
        <v>385000</v>
      </c>
      <c r="VZ115" s="619">
        <v>35500</v>
      </c>
      <c r="WB115" s="619">
        <v>10000</v>
      </c>
      <c r="WD115" s="619">
        <v>41435</v>
      </c>
      <c r="WH115" s="619">
        <v>13500</v>
      </c>
      <c r="WI115" s="619">
        <v>28048</v>
      </c>
      <c r="WJ115" s="619">
        <v>28500</v>
      </c>
      <c r="WK115" s="619">
        <v>20500</v>
      </c>
      <c r="WL115" s="619">
        <v>0</v>
      </c>
      <c r="WM115" s="619">
        <v>0</v>
      </c>
      <c r="WO115" s="619">
        <v>6500</v>
      </c>
      <c r="WP115" s="619">
        <v>42000</v>
      </c>
      <c r="WQ115" s="619">
        <v>1466640.82</v>
      </c>
      <c r="WS115" s="619">
        <v>14000</v>
      </c>
      <c r="WT115" s="619">
        <v>20000</v>
      </c>
      <c r="WU115" s="619">
        <v>24000</v>
      </c>
      <c r="WX115" s="619">
        <v>18000</v>
      </c>
      <c r="WZ115" s="619">
        <v>17823</v>
      </c>
      <c r="XB115" s="619">
        <v>2000</v>
      </c>
      <c r="XC115" s="619">
        <v>8500</v>
      </c>
      <c r="XD115" s="619">
        <v>59500</v>
      </c>
      <c r="XE115" s="619">
        <v>0</v>
      </c>
      <c r="XF115" s="619">
        <v>4000</v>
      </c>
      <c r="XH115" s="619">
        <v>5500</v>
      </c>
      <c r="XI115" s="619">
        <v>100500</v>
      </c>
      <c r="XK115" s="619">
        <v>50500</v>
      </c>
      <c r="XL115" s="619">
        <v>4000</v>
      </c>
      <c r="XM115" s="619">
        <v>0</v>
      </c>
      <c r="XN115" s="619">
        <v>15000</v>
      </c>
      <c r="XP115" s="619">
        <v>44550</v>
      </c>
      <c r="XQ115" s="619">
        <v>8500</v>
      </c>
      <c r="XR115" s="619">
        <v>8500</v>
      </c>
      <c r="XS115" s="619">
        <v>25903</v>
      </c>
      <c r="XV115" s="619">
        <v>3000</v>
      </c>
      <c r="XW115" s="619">
        <v>6500</v>
      </c>
      <c r="XX115" s="619">
        <v>1000</v>
      </c>
      <c r="XY115" s="619">
        <v>44000</v>
      </c>
      <c r="XZ115" s="619">
        <v>6500</v>
      </c>
      <c r="YA115" s="619">
        <v>633.27</v>
      </c>
      <c r="YB115" s="619">
        <v>3500</v>
      </c>
      <c r="YC115" s="619">
        <v>7000</v>
      </c>
      <c r="YH115" s="619">
        <v>6000</v>
      </c>
      <c r="YI115" s="619">
        <v>19500</v>
      </c>
      <c r="YK115" s="619">
        <v>47500</v>
      </c>
      <c r="YL115" s="619">
        <v>10000</v>
      </c>
      <c r="YM115" s="619">
        <v>10000</v>
      </c>
      <c r="YN115" s="619">
        <v>0</v>
      </c>
      <c r="YO115" s="619">
        <v>45496</v>
      </c>
      <c r="YP115" s="619">
        <v>22000</v>
      </c>
      <c r="YQ115" s="619">
        <v>0</v>
      </c>
      <c r="YR115" s="619">
        <v>6000</v>
      </c>
      <c r="YT115" s="619">
        <v>6000</v>
      </c>
      <c r="YU115" s="619">
        <v>1000</v>
      </c>
      <c r="YV115" s="619">
        <v>14500</v>
      </c>
      <c r="YW115" s="619">
        <v>11500</v>
      </c>
      <c r="YX115" s="619">
        <v>0</v>
      </c>
      <c r="YY115" s="619">
        <v>1000</v>
      </c>
      <c r="YZ115" s="619">
        <v>0</v>
      </c>
      <c r="ZA115" s="619">
        <v>2000</v>
      </c>
      <c r="ZE115" s="619">
        <v>28500</v>
      </c>
      <c r="ZG115" s="619">
        <v>7000</v>
      </c>
      <c r="ZH115" s="619">
        <v>4000</v>
      </c>
      <c r="ZM115" s="619">
        <v>10000</v>
      </c>
      <c r="ZP115" s="619">
        <v>13000</v>
      </c>
      <c r="ZQ115" s="619">
        <v>0</v>
      </c>
      <c r="ZR115" s="619">
        <v>24000</v>
      </c>
      <c r="ZT115" s="619">
        <v>10500</v>
      </c>
      <c r="ZV115" s="619">
        <v>15000</v>
      </c>
      <c r="ZW115" s="619">
        <v>19000</v>
      </c>
      <c r="ZX115" s="619">
        <v>4000</v>
      </c>
      <c r="ZY115" s="619">
        <v>0</v>
      </c>
      <c r="AAC115" s="619">
        <v>5000</v>
      </c>
      <c r="AAD115" s="619">
        <v>2000</v>
      </c>
      <c r="AAG115" s="619">
        <v>4500</v>
      </c>
      <c r="AAH115" s="619">
        <v>7500</v>
      </c>
      <c r="AAI115" s="619">
        <v>9500</v>
      </c>
      <c r="AAK115" s="619">
        <v>6000</v>
      </c>
      <c r="AAL115" s="619">
        <v>4000</v>
      </c>
      <c r="AAO115" s="619">
        <v>13000</v>
      </c>
      <c r="AAS115" s="619">
        <v>51000</v>
      </c>
      <c r="AAT115" s="619">
        <v>10500</v>
      </c>
      <c r="AAY115" s="619">
        <v>36000</v>
      </c>
      <c r="AAZ115" s="619">
        <v>6000</v>
      </c>
      <c r="ABB115" s="619">
        <v>55000</v>
      </c>
      <c r="ABE115" s="619">
        <v>5500</v>
      </c>
      <c r="ABF115" s="619">
        <v>6500</v>
      </c>
      <c r="ABG115" s="619">
        <v>210500</v>
      </c>
      <c r="ABH115" s="619">
        <v>7500</v>
      </c>
      <c r="ABJ115" s="619">
        <v>66306.460000000006</v>
      </c>
      <c r="ABL115" s="619">
        <v>12000</v>
      </c>
      <c r="ABM115" s="619">
        <v>1500</v>
      </c>
      <c r="ABN115" s="619">
        <v>3500</v>
      </c>
      <c r="ABR115" s="619">
        <v>7000</v>
      </c>
      <c r="ABS115" s="619">
        <v>507000</v>
      </c>
      <c r="ABV115" s="619">
        <v>41000</v>
      </c>
      <c r="ABW115" s="619">
        <v>4500</v>
      </c>
      <c r="ACE115" s="619">
        <v>34500</v>
      </c>
      <c r="ACI115" s="619">
        <v>59500</v>
      </c>
      <c r="ACR115" s="619">
        <v>75000</v>
      </c>
      <c r="ACY115" s="619">
        <v>12000</v>
      </c>
      <c r="ACZ115" s="619">
        <v>8500</v>
      </c>
      <c r="ADC115" s="619">
        <v>3000</v>
      </c>
      <c r="ADE115" s="619">
        <v>16000</v>
      </c>
      <c r="ADG115" s="619">
        <v>13500</v>
      </c>
      <c r="ADU115" s="619">
        <v>7500</v>
      </c>
      <c r="ADV115" s="619">
        <v>3500</v>
      </c>
      <c r="ADW115" s="619">
        <v>5000</v>
      </c>
      <c r="ADX115" s="619">
        <v>3000</v>
      </c>
      <c r="AEC115" s="619">
        <v>19500</v>
      </c>
      <c r="AED115" s="619">
        <v>9000</v>
      </c>
      <c r="AEE115" s="619">
        <v>11500</v>
      </c>
      <c r="AEG115" s="619">
        <v>30000</v>
      </c>
      <c r="AEH115" s="619">
        <v>3000</v>
      </c>
      <c r="AEK115" s="619">
        <v>81200</v>
      </c>
      <c r="AEM115" s="619">
        <v>6000</v>
      </c>
      <c r="AEO115" s="619">
        <v>28000</v>
      </c>
      <c r="AEP115" s="619">
        <v>24000</v>
      </c>
      <c r="AEQ115" s="619">
        <v>6500</v>
      </c>
      <c r="AER115" s="619">
        <v>7700</v>
      </c>
      <c r="AET115" s="619">
        <v>36000</v>
      </c>
      <c r="AEU115" s="619">
        <v>131433</v>
      </c>
      <c r="AEV115" s="619">
        <v>45000</v>
      </c>
      <c r="AEW115" s="619">
        <v>56000</v>
      </c>
      <c r="AEX115" s="619">
        <v>10000</v>
      </c>
      <c r="AEZ115" s="619">
        <v>23000</v>
      </c>
      <c r="AFA115" s="619">
        <v>5500</v>
      </c>
      <c r="AFB115" s="619">
        <v>1000</v>
      </c>
      <c r="AFC115" s="619">
        <v>4000</v>
      </c>
      <c r="AFD115" s="619">
        <v>3000</v>
      </c>
      <c r="AFE115" s="619">
        <v>396952</v>
      </c>
      <c r="AFG115" s="619">
        <v>13500</v>
      </c>
      <c r="AFH115" s="619">
        <v>0</v>
      </c>
      <c r="AFJ115" s="619">
        <v>518500</v>
      </c>
      <c r="AFK115" s="619">
        <v>77400</v>
      </c>
      <c r="AFO115" s="619">
        <v>4000</v>
      </c>
      <c r="AFR115" s="619">
        <v>0</v>
      </c>
      <c r="AFS115" s="619">
        <v>332100</v>
      </c>
      <c r="AFV115" s="619">
        <v>1500</v>
      </c>
      <c r="AFW115" s="619">
        <v>1000</v>
      </c>
      <c r="AFX115" s="619">
        <v>5000</v>
      </c>
      <c r="AFY115" s="619">
        <v>2500</v>
      </c>
      <c r="AFZ115" s="619">
        <v>12000</v>
      </c>
      <c r="AGC115" s="619">
        <v>1500</v>
      </c>
      <c r="AGF115" s="619">
        <v>30516</v>
      </c>
      <c r="AGG115" s="619">
        <v>6500</v>
      </c>
      <c r="AGH115" s="619">
        <v>75284.960000000006</v>
      </c>
      <c r="AGI115" s="619">
        <v>11500</v>
      </c>
      <c r="AGJ115" s="619">
        <v>11000</v>
      </c>
      <c r="AGK115" s="619">
        <v>12000</v>
      </c>
      <c r="AGO115" s="619">
        <v>21451.61</v>
      </c>
      <c r="AGR115" s="619">
        <v>2000</v>
      </c>
      <c r="AGV115" s="619">
        <v>0</v>
      </c>
      <c r="AGW115" s="619">
        <v>0</v>
      </c>
      <c r="AGX115" s="619">
        <v>78750</v>
      </c>
      <c r="AGY115" s="619">
        <v>20250</v>
      </c>
      <c r="AGZ115" s="619">
        <v>1000</v>
      </c>
      <c r="AHA115" s="619">
        <v>43000</v>
      </c>
      <c r="AHB115" s="619">
        <v>42500</v>
      </c>
      <c r="AHC115" s="619">
        <v>23000</v>
      </c>
      <c r="AHD115" s="619">
        <v>0</v>
      </c>
      <c r="AHE115" s="619">
        <v>1000</v>
      </c>
      <c r="AHH115" s="619">
        <v>1500</v>
      </c>
      <c r="AHK115" s="619">
        <v>171500</v>
      </c>
      <c r="AHM115" s="619">
        <v>2000</v>
      </c>
      <c r="AHQ115" s="619"/>
      <c r="AHT115" s="613">
        <v>0</v>
      </c>
      <c r="AHU115" s="619">
        <f t="shared" si="958"/>
        <v>22956436.900000002</v>
      </c>
      <c r="AHW115" s="627" t="s">
        <v>6273</v>
      </c>
      <c r="AHX115" s="627" t="s">
        <v>6164</v>
      </c>
      <c r="AHY115" s="627" t="s">
        <v>6165</v>
      </c>
    </row>
    <row r="116" spans="1:909" x14ac:dyDescent="0.8">
      <c r="A116" s="613" t="str">
        <f t="shared" si="957"/>
        <v>ภาระ</v>
      </c>
      <c r="B116" s="618" t="s">
        <v>6487</v>
      </c>
      <c r="C116" s="619" t="s">
        <v>6169</v>
      </c>
      <c r="D116" s="619">
        <v>17630000</v>
      </c>
      <c r="W116" s="619">
        <v>13113102.810000001</v>
      </c>
      <c r="X116" s="619">
        <v>1125467.44</v>
      </c>
      <c r="Z116" s="619">
        <v>3360000</v>
      </c>
      <c r="AB116" s="619">
        <v>10230.030000000001</v>
      </c>
      <c r="AD116" s="619">
        <v>2619498</v>
      </c>
      <c r="AG116" s="619">
        <v>2039905.48</v>
      </c>
      <c r="AU116" s="619">
        <v>3686000</v>
      </c>
      <c r="BJ116" s="619">
        <v>11437464.119999999</v>
      </c>
      <c r="BK116" s="619">
        <v>5934612.2400000002</v>
      </c>
      <c r="BS116" s="619">
        <v>7605203.6299999999</v>
      </c>
      <c r="BV116" s="619">
        <v>0</v>
      </c>
      <c r="CA116" s="619">
        <v>277242</v>
      </c>
      <c r="CH116" s="619">
        <v>8072000</v>
      </c>
      <c r="CU116" s="619">
        <v>6783199</v>
      </c>
      <c r="DC116" s="619">
        <v>4650000</v>
      </c>
      <c r="DD116" s="619">
        <v>10181534.220000001</v>
      </c>
      <c r="DL116" s="619">
        <v>24351904.98</v>
      </c>
      <c r="DM116" s="619">
        <v>685743.87</v>
      </c>
      <c r="DN116" s="619">
        <v>777465</v>
      </c>
      <c r="DO116" s="619">
        <v>202655.47</v>
      </c>
      <c r="DQ116" s="619">
        <v>2420955.98</v>
      </c>
      <c r="DR116" s="619">
        <v>1951482.5</v>
      </c>
      <c r="DS116" s="619">
        <v>1000134.73</v>
      </c>
      <c r="DT116" s="619">
        <v>1674504.2</v>
      </c>
      <c r="DY116" s="619">
        <v>428083</v>
      </c>
      <c r="EA116" s="619">
        <v>280814</v>
      </c>
      <c r="EC116" s="619">
        <v>39700</v>
      </c>
      <c r="EF116" s="619">
        <v>4152350.59</v>
      </c>
      <c r="EG116" s="619">
        <v>4809459.37</v>
      </c>
      <c r="EO116" s="619">
        <v>10597161.060000001</v>
      </c>
      <c r="EX116" s="619">
        <v>5849287</v>
      </c>
      <c r="FJ116" s="619">
        <v>2410000</v>
      </c>
      <c r="FR116" s="619">
        <v>11881680</v>
      </c>
      <c r="FX116" s="619">
        <v>36610.550000000003</v>
      </c>
      <c r="GF116" s="619">
        <v>7583600</v>
      </c>
      <c r="GR116" s="619">
        <v>1731120</v>
      </c>
      <c r="GS116" s="619">
        <v>46000</v>
      </c>
      <c r="GW116" s="619">
        <v>249800</v>
      </c>
      <c r="GZ116" s="619">
        <v>4310000</v>
      </c>
      <c r="HD116" s="619">
        <v>17551500</v>
      </c>
      <c r="HE116" s="619">
        <v>2393216.7999999998</v>
      </c>
      <c r="HF116" s="619">
        <v>5098031.5999999996</v>
      </c>
      <c r="HI116" s="619">
        <v>1238010</v>
      </c>
      <c r="HK116" s="619">
        <v>127881</v>
      </c>
      <c r="HL116" s="619">
        <v>25933410.850000001</v>
      </c>
      <c r="HT116" s="619">
        <v>5096000</v>
      </c>
      <c r="HU116" s="619">
        <v>24916000</v>
      </c>
      <c r="IK116" s="619">
        <v>1000000</v>
      </c>
      <c r="IU116" s="619">
        <v>9836146</v>
      </c>
      <c r="IV116" s="619">
        <v>18150000</v>
      </c>
      <c r="IW116" s="619">
        <v>-106750</v>
      </c>
      <c r="IX116" s="619">
        <v>2368919.11</v>
      </c>
      <c r="IY116" s="619">
        <v>243541</v>
      </c>
      <c r="JG116" s="619">
        <v>1500000</v>
      </c>
      <c r="JH116" s="619">
        <v>2485841.5299999998</v>
      </c>
      <c r="JM116" s="619">
        <v>1877962</v>
      </c>
      <c r="JT116" s="619">
        <v>5500000</v>
      </c>
      <c r="JU116" s="619">
        <v>2411301</v>
      </c>
      <c r="JV116" s="619">
        <v>1320000</v>
      </c>
      <c r="JW116" s="619">
        <v>75600</v>
      </c>
      <c r="JX116" s="619">
        <v>50588</v>
      </c>
      <c r="JY116" s="619">
        <v>28400</v>
      </c>
      <c r="KB116" s="619">
        <v>52000</v>
      </c>
      <c r="KC116" s="619">
        <v>247600</v>
      </c>
      <c r="KD116" s="619">
        <v>44000</v>
      </c>
      <c r="KF116" s="619">
        <v>49886</v>
      </c>
      <c r="KI116" s="619">
        <v>109350</v>
      </c>
      <c r="KP116" s="619">
        <v>400000</v>
      </c>
      <c r="KS116" s="619">
        <v>2159731</v>
      </c>
      <c r="KT116" s="619">
        <v>81000</v>
      </c>
      <c r="KU116" s="619">
        <v>70300</v>
      </c>
      <c r="KW116" s="619">
        <v>374419</v>
      </c>
      <c r="KX116" s="619">
        <v>220900</v>
      </c>
      <c r="KY116" s="619">
        <v>2187000</v>
      </c>
      <c r="KZ116" s="619">
        <v>642375</v>
      </c>
      <c r="LA116" s="619">
        <v>5344300</v>
      </c>
      <c r="LI116" s="619">
        <v>8000000</v>
      </c>
      <c r="LJ116" s="619">
        <v>11215312.529999999</v>
      </c>
      <c r="LK116" s="619">
        <v>4710069.13</v>
      </c>
      <c r="LL116" s="619">
        <v>20064873</v>
      </c>
      <c r="LT116" s="619">
        <v>0</v>
      </c>
      <c r="LW116" s="619">
        <v>3091859.74</v>
      </c>
      <c r="LX116" s="619">
        <v>1447850</v>
      </c>
      <c r="LY116" s="619">
        <v>5013340</v>
      </c>
      <c r="LZ116" s="619">
        <v>2042070</v>
      </c>
      <c r="MI116" s="619">
        <v>7804093</v>
      </c>
      <c r="MU116" s="619">
        <v>5813330.7999999998</v>
      </c>
      <c r="MW116" s="619">
        <v>361140</v>
      </c>
      <c r="NA116" s="619">
        <v>572304</v>
      </c>
      <c r="NF116" s="619">
        <v>56833112</v>
      </c>
      <c r="NG116" s="619">
        <v>5615989.7999999998</v>
      </c>
      <c r="NI116" s="619">
        <v>3071140</v>
      </c>
      <c r="NK116" s="619">
        <v>2782817.94</v>
      </c>
      <c r="NL116" s="619">
        <v>2100000</v>
      </c>
      <c r="NR116" s="619">
        <v>1450712.4</v>
      </c>
      <c r="NY116" s="619">
        <v>23374397.75</v>
      </c>
      <c r="NZ116" s="619">
        <v>5000000</v>
      </c>
      <c r="OF116" s="619">
        <v>6000000</v>
      </c>
      <c r="OI116" s="619">
        <v>5467185.3099999996</v>
      </c>
      <c r="OK116" s="619">
        <v>1020000</v>
      </c>
      <c r="OL116" s="619">
        <v>3567000</v>
      </c>
      <c r="OM116" s="619">
        <v>1571030.92</v>
      </c>
      <c r="ON116" s="619">
        <v>80662.06</v>
      </c>
      <c r="OO116" s="619">
        <v>4874720.17</v>
      </c>
      <c r="OQ116" s="619">
        <v>3230785.94</v>
      </c>
      <c r="OU116" s="619">
        <v>2085046.84</v>
      </c>
      <c r="PD116" s="619">
        <v>3687040</v>
      </c>
      <c r="PJ116" s="619">
        <v>24660</v>
      </c>
      <c r="QV116" s="619">
        <v>1166197</v>
      </c>
      <c r="RI116" s="619">
        <v>7000000</v>
      </c>
      <c r="SC116" s="619">
        <v>0</v>
      </c>
      <c r="SO116" s="619">
        <v>157141.28</v>
      </c>
      <c r="SP116" s="619">
        <v>52900</v>
      </c>
      <c r="SQ116" s="619">
        <v>64200</v>
      </c>
      <c r="SS116" s="619">
        <v>38900</v>
      </c>
      <c r="ST116" s="619">
        <v>41900</v>
      </c>
      <c r="SU116" s="619">
        <v>32700</v>
      </c>
      <c r="SW116" s="619">
        <v>2116206.21</v>
      </c>
      <c r="TK116" s="619">
        <v>2881280</v>
      </c>
      <c r="UC116" s="619">
        <v>3691781.8</v>
      </c>
      <c r="UD116" s="619">
        <v>300000</v>
      </c>
      <c r="UL116" s="619">
        <v>4136262.5</v>
      </c>
      <c r="UR116" s="619">
        <v>11754466</v>
      </c>
      <c r="UX116" s="619">
        <v>150000</v>
      </c>
      <c r="VJ116" s="619">
        <v>120170</v>
      </c>
      <c r="VN116" s="619">
        <v>4170089.66</v>
      </c>
      <c r="WC116" s="619">
        <v>17400000</v>
      </c>
      <c r="XE116" s="619">
        <v>11757187</v>
      </c>
      <c r="XJ116" s="619">
        <v>2961310</v>
      </c>
      <c r="XM116" s="619">
        <v>2321926.48</v>
      </c>
      <c r="YG116" s="619">
        <v>13753850</v>
      </c>
      <c r="YH116" s="619">
        <v>1287178.44</v>
      </c>
      <c r="YK116" s="619">
        <v>1997669</v>
      </c>
      <c r="YQ116" s="619">
        <v>597060</v>
      </c>
      <c r="YX116" s="619">
        <v>8822964</v>
      </c>
      <c r="YY116" s="619">
        <v>146000</v>
      </c>
      <c r="ZC116" s="619">
        <v>16560</v>
      </c>
      <c r="ZE116" s="619">
        <v>2599428.33</v>
      </c>
      <c r="ZF116" s="619">
        <v>59200</v>
      </c>
      <c r="ZG116" s="619">
        <v>32200</v>
      </c>
      <c r="ZH116" s="619">
        <v>41400</v>
      </c>
      <c r="ZI116" s="619">
        <v>42300</v>
      </c>
      <c r="ZL116" s="619">
        <v>13700</v>
      </c>
      <c r="ZM116" s="619">
        <v>30300</v>
      </c>
      <c r="ZN116" s="619">
        <v>10400000</v>
      </c>
      <c r="AAJ116" s="619">
        <v>4660272</v>
      </c>
      <c r="AAQ116" s="619">
        <v>27900000</v>
      </c>
      <c r="ABQ116" s="619">
        <v>8027404.1900000004</v>
      </c>
      <c r="ABZ116" s="619">
        <v>0</v>
      </c>
      <c r="ACK116" s="619">
        <v>25691319.239999998</v>
      </c>
      <c r="ACS116" s="619">
        <v>0</v>
      </c>
      <c r="ACX116" s="619">
        <v>1471500</v>
      </c>
      <c r="ADD116" s="619">
        <v>703430</v>
      </c>
      <c r="ADH116" s="619">
        <v>1676992</v>
      </c>
      <c r="ADI116" s="619">
        <v>2829608</v>
      </c>
      <c r="ADQ116" s="619">
        <v>892382.02</v>
      </c>
      <c r="ADU116" s="619">
        <v>3600000</v>
      </c>
      <c r="AEA116" s="619">
        <v>21872920.780000001</v>
      </c>
      <c r="AEB116" s="619">
        <v>1623635.96</v>
      </c>
      <c r="AEI116" s="619">
        <v>234748.42</v>
      </c>
      <c r="AEU116" s="619">
        <v>7540468</v>
      </c>
      <c r="AEV116" s="619">
        <v>133500</v>
      </c>
      <c r="AFB116" s="619">
        <v>810000</v>
      </c>
      <c r="AFE116" s="619">
        <v>1331600</v>
      </c>
      <c r="AFF116" s="619">
        <v>5160000</v>
      </c>
      <c r="AFR116" s="619">
        <v>2188073</v>
      </c>
      <c r="AGD116" s="619">
        <v>4765993</v>
      </c>
      <c r="AGO116" s="619">
        <v>7249407.21</v>
      </c>
      <c r="AGP116" s="619">
        <v>1541483.42</v>
      </c>
      <c r="AGW116" s="619">
        <v>36941098.579999998</v>
      </c>
      <c r="AGX116" s="619">
        <v>9200000</v>
      </c>
      <c r="AHN116" s="619">
        <v>31856398</v>
      </c>
      <c r="AHQ116" s="619"/>
      <c r="AHU116" s="619">
        <f t="shared" si="958"/>
        <v>851103636.01000011</v>
      </c>
      <c r="AHW116" s="627" t="s">
        <v>6273</v>
      </c>
      <c r="AHX116" s="627" t="s">
        <v>6166</v>
      </c>
      <c r="AHY116" s="627" t="s">
        <v>6167</v>
      </c>
    </row>
    <row r="117" spans="1:909" x14ac:dyDescent="0.8">
      <c r="A117" s="613" t="str">
        <f t="shared" si="957"/>
        <v>ภาระ</v>
      </c>
      <c r="B117" s="618" t="s">
        <v>6488</v>
      </c>
      <c r="C117" s="619" t="s">
        <v>6171</v>
      </c>
      <c r="E117" s="619">
        <v>738700</v>
      </c>
      <c r="F117" s="619">
        <v>0</v>
      </c>
      <c r="H117" s="619">
        <v>1136900</v>
      </c>
      <c r="I117" s="619">
        <v>736000</v>
      </c>
      <c r="K117" s="619">
        <v>1030000</v>
      </c>
      <c r="L117" s="619">
        <v>865700</v>
      </c>
      <c r="M117" s="619">
        <v>739000</v>
      </c>
      <c r="N117" s="619">
        <v>915400</v>
      </c>
      <c r="O117" s="619">
        <v>129700</v>
      </c>
      <c r="P117" s="619">
        <v>0</v>
      </c>
      <c r="Q117" s="619">
        <v>599200</v>
      </c>
      <c r="R117" s="619">
        <v>582000</v>
      </c>
      <c r="S117" s="619">
        <v>1580500</v>
      </c>
      <c r="T117" s="619">
        <v>731600</v>
      </c>
      <c r="U117" s="619">
        <v>301300</v>
      </c>
      <c r="X117" s="619">
        <v>3780700</v>
      </c>
      <c r="Y117" s="619">
        <v>1071700</v>
      </c>
      <c r="Z117" s="619">
        <v>831500</v>
      </c>
      <c r="AA117" s="619">
        <v>678200</v>
      </c>
      <c r="AB117" s="619">
        <v>1466400</v>
      </c>
      <c r="AD117" s="619">
        <v>2090700</v>
      </c>
      <c r="AE117" s="619">
        <v>1216700</v>
      </c>
      <c r="AF117" s="619">
        <v>498200</v>
      </c>
      <c r="AG117" s="619">
        <v>487465</v>
      </c>
      <c r="AH117" s="619">
        <v>2212200</v>
      </c>
      <c r="AI117" s="619">
        <v>1956400</v>
      </c>
      <c r="AJ117" s="619">
        <v>939300</v>
      </c>
      <c r="AL117" s="619">
        <v>578400</v>
      </c>
      <c r="AM117" s="619">
        <v>1210234</v>
      </c>
      <c r="AN117" s="619">
        <v>722000</v>
      </c>
      <c r="AO117" s="619">
        <v>145700</v>
      </c>
      <c r="AR117" s="619">
        <v>442600</v>
      </c>
      <c r="AS117" s="619">
        <v>0</v>
      </c>
      <c r="AT117" s="619">
        <v>2378891.25</v>
      </c>
      <c r="AV117" s="619">
        <v>100000</v>
      </c>
      <c r="AW117" s="619">
        <v>810300</v>
      </c>
      <c r="AX117" s="619">
        <v>0</v>
      </c>
      <c r="AY117" s="619">
        <v>314100</v>
      </c>
      <c r="AZ117" s="619">
        <v>630740</v>
      </c>
      <c r="BA117" s="619">
        <v>490700</v>
      </c>
      <c r="BB117" s="619">
        <v>341300</v>
      </c>
      <c r="BC117" s="619">
        <v>400600</v>
      </c>
      <c r="BD117" s="619">
        <v>592600</v>
      </c>
      <c r="BE117" s="619">
        <v>0</v>
      </c>
      <c r="BF117" s="619">
        <v>706400</v>
      </c>
      <c r="BG117" s="619">
        <v>3311300</v>
      </c>
      <c r="BH117" s="619">
        <v>111000</v>
      </c>
      <c r="BI117" s="619">
        <v>0</v>
      </c>
      <c r="BL117" s="619">
        <v>664900</v>
      </c>
      <c r="BM117" s="619">
        <v>597000</v>
      </c>
      <c r="BN117" s="619">
        <v>706600</v>
      </c>
      <c r="BO117" s="619">
        <v>543300</v>
      </c>
      <c r="BP117" s="619">
        <v>353100</v>
      </c>
      <c r="BQ117" s="619">
        <v>164800</v>
      </c>
      <c r="BR117" s="619">
        <v>144084</v>
      </c>
      <c r="BT117" s="619">
        <v>0</v>
      </c>
      <c r="BU117" s="619">
        <v>1461000</v>
      </c>
      <c r="BV117" s="619">
        <v>2031800</v>
      </c>
      <c r="BW117" s="619">
        <v>660700</v>
      </c>
      <c r="BX117" s="619">
        <v>894144.67</v>
      </c>
      <c r="BY117" s="619">
        <v>1360200</v>
      </c>
      <c r="BZ117" s="619">
        <v>834086</v>
      </c>
      <c r="CA117" s="619">
        <v>1276521</v>
      </c>
      <c r="CB117" s="619">
        <v>1392800</v>
      </c>
      <c r="CC117" s="619">
        <v>1150800</v>
      </c>
      <c r="CD117" s="619">
        <v>6411300</v>
      </c>
      <c r="CE117" s="619">
        <v>2310700</v>
      </c>
      <c r="CF117" s="619">
        <v>830026</v>
      </c>
      <c r="CG117" s="619">
        <v>2166800</v>
      </c>
      <c r="CI117" s="619">
        <v>484200</v>
      </c>
      <c r="CJ117" s="619">
        <v>1500000</v>
      </c>
      <c r="CK117" s="619">
        <v>521800</v>
      </c>
      <c r="CL117" s="619">
        <v>709300</v>
      </c>
      <c r="CM117" s="619">
        <v>1666600</v>
      </c>
      <c r="CN117" s="619">
        <v>590300</v>
      </c>
      <c r="CO117" s="619">
        <v>921300</v>
      </c>
      <c r="CP117" s="619">
        <v>269000</v>
      </c>
      <c r="CQ117" s="619">
        <v>549000</v>
      </c>
      <c r="CR117" s="619">
        <v>528700</v>
      </c>
      <c r="CS117" s="619">
        <v>616700</v>
      </c>
      <c r="CT117" s="619">
        <v>457100</v>
      </c>
      <c r="CV117" s="619">
        <v>1129300</v>
      </c>
      <c r="CW117" s="619">
        <v>589800</v>
      </c>
      <c r="CX117" s="619">
        <v>1480100</v>
      </c>
      <c r="CY117" s="619">
        <v>708300</v>
      </c>
      <c r="CZ117" s="619">
        <v>2619700</v>
      </c>
      <c r="DA117" s="619">
        <v>393100</v>
      </c>
      <c r="DB117" s="619">
        <v>323900</v>
      </c>
      <c r="DE117" s="619">
        <v>375700</v>
      </c>
      <c r="DF117" s="619">
        <v>591200</v>
      </c>
      <c r="DG117" s="619">
        <v>1556400</v>
      </c>
      <c r="DH117" s="619">
        <v>1729700</v>
      </c>
      <c r="DI117" s="619">
        <v>1798100</v>
      </c>
      <c r="DK117" s="619">
        <v>719000</v>
      </c>
      <c r="DM117" s="619">
        <v>1269100</v>
      </c>
      <c r="DN117" s="619">
        <v>910300</v>
      </c>
      <c r="DO117" s="619">
        <v>598400</v>
      </c>
      <c r="DP117" s="619">
        <v>4198400</v>
      </c>
      <c r="DQ117" s="619">
        <v>845900</v>
      </c>
      <c r="DR117" s="619">
        <v>869757</v>
      </c>
      <c r="DS117" s="619">
        <v>587700</v>
      </c>
      <c r="DT117" s="619">
        <v>3384100</v>
      </c>
      <c r="DV117" s="619">
        <v>866600</v>
      </c>
      <c r="DW117" s="619">
        <v>1656700</v>
      </c>
      <c r="DX117" s="619">
        <v>1500000</v>
      </c>
      <c r="DY117" s="619">
        <v>600000</v>
      </c>
      <c r="EA117" s="619">
        <v>780100</v>
      </c>
      <c r="EB117" s="619">
        <v>41500</v>
      </c>
      <c r="EE117" s="619">
        <v>2730000</v>
      </c>
      <c r="EH117" s="619">
        <v>530000</v>
      </c>
      <c r="EI117" s="619">
        <v>638600</v>
      </c>
      <c r="EJ117" s="619">
        <v>1041300</v>
      </c>
      <c r="EK117" s="619">
        <v>0</v>
      </c>
      <c r="EL117" s="619">
        <v>1860000</v>
      </c>
      <c r="EM117" s="619">
        <v>941600</v>
      </c>
      <c r="EN117" s="619">
        <v>0</v>
      </c>
      <c r="EP117" s="619">
        <v>853900</v>
      </c>
      <c r="EQ117" s="619">
        <v>1621300</v>
      </c>
      <c r="ER117" s="619">
        <v>1251000</v>
      </c>
      <c r="ES117" s="619">
        <v>617300</v>
      </c>
      <c r="ET117" s="619">
        <v>528800</v>
      </c>
      <c r="EU117" s="619">
        <v>1284300</v>
      </c>
      <c r="EV117" s="619">
        <v>751500</v>
      </c>
      <c r="EW117" s="619">
        <v>1262400</v>
      </c>
      <c r="EY117" s="619">
        <v>240500</v>
      </c>
      <c r="EZ117" s="619">
        <v>502400</v>
      </c>
      <c r="FA117" s="619">
        <v>743800</v>
      </c>
      <c r="FB117" s="619">
        <v>1050500</v>
      </c>
      <c r="FC117" s="619">
        <v>1037800</v>
      </c>
      <c r="FD117" s="619">
        <v>650000</v>
      </c>
      <c r="FE117" s="619">
        <v>866400</v>
      </c>
      <c r="FF117" s="619">
        <v>508510.75</v>
      </c>
      <c r="FG117" s="619">
        <v>510800</v>
      </c>
      <c r="FH117" s="619">
        <v>445500</v>
      </c>
      <c r="FI117" s="619">
        <v>311700</v>
      </c>
      <c r="FK117" s="619">
        <v>898523</v>
      </c>
      <c r="FL117" s="619">
        <v>300000</v>
      </c>
      <c r="FN117" s="619">
        <v>500000</v>
      </c>
      <c r="FO117" s="619">
        <v>585700</v>
      </c>
      <c r="FP117" s="619">
        <v>305100</v>
      </c>
      <c r="FQ117" s="619">
        <v>146200</v>
      </c>
      <c r="FS117" s="619">
        <v>1840400</v>
      </c>
      <c r="FT117" s="619">
        <v>3294400</v>
      </c>
      <c r="FU117" s="619">
        <v>1673600</v>
      </c>
      <c r="FV117" s="619">
        <v>1254100</v>
      </c>
      <c r="FW117" s="619">
        <v>1262340</v>
      </c>
      <c r="FX117" s="619">
        <v>7092000</v>
      </c>
      <c r="FY117" s="619">
        <v>779600</v>
      </c>
      <c r="FZ117" s="619">
        <v>1617200</v>
      </c>
      <c r="GA117" s="619">
        <v>2240400</v>
      </c>
      <c r="GB117" s="619">
        <v>1933400</v>
      </c>
      <c r="GC117" s="619">
        <v>1844400</v>
      </c>
      <c r="GD117" s="619">
        <v>2993800</v>
      </c>
      <c r="GE117" s="619">
        <v>784900</v>
      </c>
      <c r="GG117" s="619">
        <v>436300</v>
      </c>
      <c r="GH117" s="619">
        <v>377300</v>
      </c>
      <c r="GI117" s="619">
        <v>0</v>
      </c>
      <c r="GJ117" s="619">
        <v>656500</v>
      </c>
      <c r="GK117" s="619">
        <v>0</v>
      </c>
      <c r="GL117" s="619">
        <v>427400</v>
      </c>
      <c r="GM117" s="619">
        <v>1123000</v>
      </c>
      <c r="GN117" s="619">
        <v>512700</v>
      </c>
      <c r="GO117" s="619">
        <v>199700</v>
      </c>
      <c r="GP117" s="619">
        <v>223100</v>
      </c>
      <c r="GS117" s="619">
        <v>754200</v>
      </c>
      <c r="GT117" s="619">
        <v>0</v>
      </c>
      <c r="GU117" s="619">
        <v>422800</v>
      </c>
      <c r="GV117" s="619">
        <v>232600</v>
      </c>
      <c r="GW117" s="619">
        <v>555000</v>
      </c>
      <c r="GX117" s="619">
        <v>656500</v>
      </c>
      <c r="GY117" s="619">
        <v>881400</v>
      </c>
      <c r="HA117" s="619">
        <v>1044900</v>
      </c>
      <c r="HB117" s="619">
        <v>800200</v>
      </c>
      <c r="HC117" s="619">
        <v>585100</v>
      </c>
      <c r="HE117" s="619">
        <v>5494308.3300000001</v>
      </c>
      <c r="HF117" s="619">
        <v>4209100</v>
      </c>
      <c r="HG117" s="619">
        <v>6300000</v>
      </c>
      <c r="HH117" s="619">
        <v>1595800</v>
      </c>
      <c r="HI117" s="619">
        <v>2687100</v>
      </c>
      <c r="HJ117" s="619">
        <v>938700</v>
      </c>
      <c r="HK117" s="619">
        <v>1369368</v>
      </c>
      <c r="HN117" s="619">
        <v>0</v>
      </c>
      <c r="HO117" s="619">
        <v>800000</v>
      </c>
      <c r="HP117" s="619">
        <v>621100</v>
      </c>
      <c r="HQ117" s="619">
        <v>1104525</v>
      </c>
      <c r="HR117" s="619">
        <v>750000</v>
      </c>
      <c r="HS117" s="619">
        <v>535000</v>
      </c>
      <c r="HV117" s="619">
        <v>5774000</v>
      </c>
      <c r="HW117" s="619">
        <v>675600</v>
      </c>
      <c r="HX117" s="619">
        <v>688600</v>
      </c>
      <c r="HY117" s="619">
        <v>540000</v>
      </c>
      <c r="HZ117" s="619">
        <v>3289100</v>
      </c>
      <c r="IA117" s="619">
        <v>963400</v>
      </c>
      <c r="IB117" s="619">
        <v>1682300</v>
      </c>
      <c r="IC117" s="619">
        <v>810880</v>
      </c>
      <c r="ID117" s="619">
        <v>405800</v>
      </c>
      <c r="IE117" s="619">
        <v>0</v>
      </c>
      <c r="IF117" s="619">
        <v>342350</v>
      </c>
      <c r="IG117" s="619">
        <v>895600</v>
      </c>
      <c r="IH117" s="619">
        <v>533600</v>
      </c>
      <c r="II117" s="619">
        <v>596800</v>
      </c>
      <c r="IL117" s="619">
        <v>0</v>
      </c>
      <c r="IM117" s="619">
        <v>820400</v>
      </c>
      <c r="IN117" s="619">
        <v>1420400</v>
      </c>
      <c r="IO117" s="619">
        <v>682722</v>
      </c>
      <c r="IP117" s="619">
        <v>437600</v>
      </c>
      <c r="IQ117" s="619">
        <v>2989200</v>
      </c>
      <c r="IR117" s="619">
        <v>2394600</v>
      </c>
      <c r="IS117" s="619">
        <v>420000</v>
      </c>
      <c r="IT117" s="619">
        <v>1725900</v>
      </c>
      <c r="IW117" s="619">
        <v>1034024</v>
      </c>
      <c r="IX117" s="619">
        <v>555100</v>
      </c>
      <c r="IY117" s="619">
        <v>1486977</v>
      </c>
      <c r="IZ117" s="619">
        <v>166900</v>
      </c>
      <c r="JA117" s="619">
        <v>1168500</v>
      </c>
      <c r="JB117" s="619">
        <v>335400</v>
      </c>
      <c r="JC117" s="619">
        <v>258300</v>
      </c>
      <c r="JD117" s="619">
        <v>450000</v>
      </c>
      <c r="JE117" s="619">
        <v>488600</v>
      </c>
      <c r="JF117" s="619">
        <v>301100</v>
      </c>
      <c r="JI117" s="619">
        <v>2182400</v>
      </c>
      <c r="JK117" s="619">
        <v>2458000</v>
      </c>
      <c r="JL117" s="619">
        <v>675800</v>
      </c>
      <c r="JN117" s="619">
        <v>1656389</v>
      </c>
      <c r="JO117" s="619">
        <v>474100</v>
      </c>
      <c r="JP117" s="619">
        <v>659900</v>
      </c>
      <c r="JQ117" s="619">
        <v>426600</v>
      </c>
      <c r="JR117" s="619">
        <v>3402244.6</v>
      </c>
      <c r="JS117" s="619">
        <v>371900</v>
      </c>
      <c r="JW117" s="619">
        <v>759800</v>
      </c>
      <c r="JX117" s="619">
        <v>509900</v>
      </c>
      <c r="JY117" s="619">
        <v>540000</v>
      </c>
      <c r="JZ117" s="619">
        <v>2363900</v>
      </c>
      <c r="KA117" s="619">
        <v>1400000</v>
      </c>
      <c r="KB117" s="619">
        <v>782200</v>
      </c>
      <c r="KC117" s="619">
        <v>1886351.74</v>
      </c>
      <c r="KD117" s="619">
        <v>460500</v>
      </c>
      <c r="KE117" s="619">
        <v>826000</v>
      </c>
      <c r="KF117" s="619">
        <v>653000</v>
      </c>
      <c r="KG117" s="619">
        <v>253700</v>
      </c>
      <c r="KH117" s="619">
        <v>942600</v>
      </c>
      <c r="KI117" s="619">
        <v>754500</v>
      </c>
      <c r="KK117" s="619">
        <v>2172000</v>
      </c>
      <c r="KL117" s="619">
        <v>1630100</v>
      </c>
      <c r="KM117" s="619">
        <v>895400</v>
      </c>
      <c r="KN117" s="619">
        <v>1731600</v>
      </c>
      <c r="KP117" s="619">
        <v>1700000</v>
      </c>
      <c r="KQ117" s="619">
        <v>996400</v>
      </c>
      <c r="KR117" s="619">
        <v>697654</v>
      </c>
      <c r="KT117" s="619">
        <v>418800</v>
      </c>
      <c r="KU117" s="619">
        <v>579500</v>
      </c>
      <c r="KV117" s="619">
        <v>4042300</v>
      </c>
      <c r="KW117" s="619">
        <v>973600</v>
      </c>
      <c r="KX117" s="619">
        <v>1679180</v>
      </c>
      <c r="KZ117" s="619">
        <v>1340700</v>
      </c>
      <c r="LB117" s="619">
        <v>496033</v>
      </c>
      <c r="LC117" s="619">
        <v>399500</v>
      </c>
      <c r="LD117" s="619">
        <v>1869900</v>
      </c>
      <c r="LE117" s="619">
        <v>1683800</v>
      </c>
      <c r="LF117" s="619">
        <v>1350000</v>
      </c>
      <c r="LG117" s="619">
        <v>499800</v>
      </c>
      <c r="LH117" s="619">
        <v>509200</v>
      </c>
      <c r="LM117" s="619">
        <v>1674000</v>
      </c>
      <c r="LN117" s="619">
        <v>1047600</v>
      </c>
      <c r="LO117" s="619">
        <v>581094</v>
      </c>
      <c r="LQ117" s="619">
        <v>38096</v>
      </c>
      <c r="LR117" s="619">
        <v>742700</v>
      </c>
      <c r="LS117" s="619">
        <v>740000</v>
      </c>
      <c r="LU117" s="619">
        <v>1266200</v>
      </c>
      <c r="LV117" s="619">
        <v>872800</v>
      </c>
      <c r="MA117" s="619">
        <v>945000</v>
      </c>
      <c r="MB117" s="619">
        <v>981200</v>
      </c>
      <c r="MC117" s="619">
        <v>753400</v>
      </c>
      <c r="MD117" s="619">
        <v>1328317</v>
      </c>
      <c r="ME117" s="619">
        <v>702600</v>
      </c>
      <c r="MF117" s="619">
        <v>1368932</v>
      </c>
      <c r="MG117" s="619">
        <v>2626800</v>
      </c>
      <c r="MH117" s="619">
        <v>688000</v>
      </c>
      <c r="MJ117" s="619">
        <v>2351000</v>
      </c>
      <c r="MK117" s="619">
        <v>1032400</v>
      </c>
      <c r="ML117" s="619">
        <v>394300</v>
      </c>
      <c r="MM117" s="619">
        <v>628700</v>
      </c>
      <c r="MN117" s="619">
        <v>1195000</v>
      </c>
      <c r="MO117" s="619">
        <v>1391200</v>
      </c>
      <c r="MP117" s="619">
        <v>486400</v>
      </c>
      <c r="MQ117" s="619">
        <v>723200</v>
      </c>
      <c r="MR117" s="619">
        <v>901000</v>
      </c>
      <c r="MS117" s="619">
        <v>1423500</v>
      </c>
      <c r="MT117" s="619">
        <v>1099000</v>
      </c>
      <c r="MV117" s="619">
        <v>2374400</v>
      </c>
      <c r="MW117" s="619">
        <v>1168200</v>
      </c>
      <c r="MX117" s="619">
        <v>759700</v>
      </c>
      <c r="MY117" s="619">
        <v>2502700</v>
      </c>
      <c r="MZ117" s="619">
        <v>0</v>
      </c>
      <c r="NA117" s="619">
        <v>0</v>
      </c>
      <c r="NB117" s="619">
        <v>4494000</v>
      </c>
      <c r="NC117" s="619">
        <v>0</v>
      </c>
      <c r="ND117" s="619">
        <v>946500</v>
      </c>
      <c r="NE117" s="619">
        <v>580800</v>
      </c>
      <c r="NG117" s="619">
        <v>2374278.75</v>
      </c>
      <c r="NH117" s="619">
        <v>508800</v>
      </c>
      <c r="NJ117" s="619">
        <v>1036535.4</v>
      </c>
      <c r="NK117" s="619">
        <v>1791400</v>
      </c>
      <c r="NL117" s="619">
        <v>2878322.2</v>
      </c>
      <c r="NM117" s="619">
        <v>1369500</v>
      </c>
      <c r="NN117" s="619">
        <v>0</v>
      </c>
      <c r="NO117" s="619">
        <v>343200</v>
      </c>
      <c r="NP117" s="619">
        <v>644600</v>
      </c>
      <c r="NQ117" s="619">
        <v>422337</v>
      </c>
      <c r="NS117" s="619">
        <v>879400</v>
      </c>
      <c r="NT117" s="619">
        <v>407000</v>
      </c>
      <c r="NU117" s="619">
        <v>444300</v>
      </c>
      <c r="NV117" s="619">
        <v>696600</v>
      </c>
      <c r="NW117" s="619">
        <v>486400</v>
      </c>
      <c r="NX117" s="619">
        <v>353200</v>
      </c>
      <c r="NZ117" s="619">
        <v>0</v>
      </c>
      <c r="OA117" s="619">
        <v>1140145</v>
      </c>
      <c r="OB117" s="619">
        <v>1404600</v>
      </c>
      <c r="OC117" s="619">
        <v>443700</v>
      </c>
      <c r="OD117" s="619">
        <v>701600</v>
      </c>
      <c r="OE117" s="619">
        <v>124248.35</v>
      </c>
      <c r="OG117" s="619">
        <v>12694908</v>
      </c>
      <c r="OH117" s="619">
        <v>650000</v>
      </c>
      <c r="OJ117" s="619">
        <v>2510500</v>
      </c>
      <c r="OK117" s="619">
        <v>2428000</v>
      </c>
      <c r="OL117" s="619">
        <v>742200</v>
      </c>
      <c r="OM117" s="619">
        <v>404500</v>
      </c>
      <c r="ON117" s="619">
        <v>748183.56</v>
      </c>
      <c r="OP117" s="619">
        <v>6662280</v>
      </c>
      <c r="OQ117" s="619">
        <v>0</v>
      </c>
      <c r="OR117" s="619">
        <v>1880300</v>
      </c>
      <c r="OS117" s="619">
        <v>3900000</v>
      </c>
      <c r="OT117" s="619">
        <v>1487100</v>
      </c>
      <c r="OV117" s="619">
        <v>153600</v>
      </c>
      <c r="OW117" s="619">
        <v>1449300</v>
      </c>
      <c r="OX117" s="619">
        <v>1277600</v>
      </c>
      <c r="OY117" s="619">
        <v>562200</v>
      </c>
      <c r="OZ117" s="619">
        <v>2237000</v>
      </c>
      <c r="PA117" s="619">
        <v>501100</v>
      </c>
      <c r="PB117" s="619">
        <v>685211.05</v>
      </c>
      <c r="PC117" s="619">
        <v>2100000</v>
      </c>
      <c r="PE117" s="619">
        <v>428100</v>
      </c>
      <c r="PF117" s="619">
        <v>1175600</v>
      </c>
      <c r="PG117" s="619">
        <v>300500</v>
      </c>
      <c r="PH117" s="619">
        <v>1939000</v>
      </c>
      <c r="PI117" s="619">
        <v>1359400</v>
      </c>
      <c r="PJ117" s="619">
        <v>778500</v>
      </c>
      <c r="PK117" s="619">
        <v>376200</v>
      </c>
      <c r="PL117" s="619">
        <v>642500</v>
      </c>
      <c r="PM117" s="619">
        <v>796100</v>
      </c>
      <c r="PN117" s="619">
        <v>588900</v>
      </c>
      <c r="PO117" s="619">
        <v>439600</v>
      </c>
      <c r="PP117" s="619">
        <v>428114</v>
      </c>
      <c r="PQ117" s="619">
        <v>1639100</v>
      </c>
      <c r="PR117" s="619">
        <v>322400</v>
      </c>
      <c r="PS117" s="619">
        <v>0</v>
      </c>
      <c r="PT117" s="619">
        <v>569600</v>
      </c>
      <c r="PY117" s="619">
        <v>954700</v>
      </c>
      <c r="QA117" s="619">
        <v>853000</v>
      </c>
      <c r="QB117" s="619">
        <v>1335700</v>
      </c>
      <c r="QC117" s="619">
        <v>710600</v>
      </c>
      <c r="QD117" s="619">
        <v>1778900</v>
      </c>
      <c r="QF117" s="619">
        <v>1258000</v>
      </c>
      <c r="QG117" s="619">
        <v>1202600</v>
      </c>
      <c r="QH117" s="619">
        <v>300000</v>
      </c>
      <c r="QI117" s="619">
        <v>891200</v>
      </c>
      <c r="QK117" s="619">
        <v>975500</v>
      </c>
      <c r="QL117" s="619">
        <v>710300</v>
      </c>
      <c r="QM117" s="619">
        <v>1385888</v>
      </c>
      <c r="QN117" s="619">
        <v>427100</v>
      </c>
      <c r="QO117" s="619">
        <v>2565400</v>
      </c>
      <c r="QQ117" s="619">
        <v>457100</v>
      </c>
      <c r="QR117" s="619">
        <v>309200</v>
      </c>
      <c r="QT117" s="619">
        <v>248900</v>
      </c>
      <c r="QW117" s="619">
        <v>400400</v>
      </c>
      <c r="QX117" s="619">
        <v>1800000</v>
      </c>
      <c r="QY117" s="619">
        <v>502300</v>
      </c>
      <c r="QZ117" s="619">
        <v>1500000</v>
      </c>
      <c r="RA117" s="619">
        <v>1156000</v>
      </c>
      <c r="RC117" s="619">
        <v>0</v>
      </c>
      <c r="RE117" s="619">
        <v>949000</v>
      </c>
      <c r="RF117" s="619">
        <v>545200</v>
      </c>
      <c r="RG117" s="619">
        <v>374700</v>
      </c>
      <c r="RH117" s="619">
        <v>320000</v>
      </c>
      <c r="RJ117" s="619">
        <v>1081600</v>
      </c>
      <c r="RK117" s="619">
        <v>0</v>
      </c>
      <c r="RL117" s="619">
        <v>747100</v>
      </c>
      <c r="RM117" s="619">
        <v>594600</v>
      </c>
      <c r="RN117" s="619">
        <v>1358000</v>
      </c>
      <c r="RP117" s="619">
        <v>523000</v>
      </c>
      <c r="RQ117" s="619">
        <v>710300</v>
      </c>
      <c r="RR117" s="619">
        <v>1317600</v>
      </c>
      <c r="RS117" s="619">
        <v>1392400</v>
      </c>
      <c r="RT117" s="619">
        <v>433700</v>
      </c>
      <c r="RU117" s="619">
        <v>386500</v>
      </c>
      <c r="RV117" s="619">
        <v>582400</v>
      </c>
      <c r="RW117" s="619">
        <v>471000</v>
      </c>
      <c r="RX117" s="619">
        <v>447000</v>
      </c>
      <c r="RY117" s="619">
        <v>1396800</v>
      </c>
      <c r="RZ117" s="619">
        <v>316500</v>
      </c>
      <c r="SA117" s="619">
        <v>251440</v>
      </c>
      <c r="SB117" s="619">
        <v>363200</v>
      </c>
      <c r="SD117" s="619">
        <v>521100</v>
      </c>
      <c r="SE117" s="619">
        <v>405200</v>
      </c>
      <c r="SF117" s="619">
        <v>406700</v>
      </c>
      <c r="SG117" s="619">
        <v>386400</v>
      </c>
      <c r="SH117" s="619">
        <v>478000</v>
      </c>
      <c r="SI117" s="619">
        <v>571200</v>
      </c>
      <c r="SJ117" s="619">
        <v>2168600</v>
      </c>
      <c r="SK117" s="619">
        <v>249600</v>
      </c>
      <c r="SL117" s="619">
        <v>512600</v>
      </c>
      <c r="SM117" s="619">
        <v>1092300</v>
      </c>
      <c r="SN117" s="619">
        <v>456800</v>
      </c>
      <c r="SO117" s="619">
        <v>1788100</v>
      </c>
      <c r="SP117" s="619">
        <v>0</v>
      </c>
      <c r="SQ117" s="619">
        <v>682000</v>
      </c>
      <c r="SR117" s="619">
        <v>419986.4</v>
      </c>
      <c r="SS117" s="619">
        <v>431400</v>
      </c>
      <c r="ST117" s="619">
        <v>516100</v>
      </c>
      <c r="SV117" s="619">
        <v>247600</v>
      </c>
      <c r="SX117" s="619">
        <v>0</v>
      </c>
      <c r="SY117" s="619">
        <v>3379600</v>
      </c>
      <c r="SZ117" s="619">
        <v>653800</v>
      </c>
      <c r="TA117" s="619">
        <v>491300</v>
      </c>
      <c r="TB117" s="619">
        <v>372100</v>
      </c>
      <c r="TC117" s="619">
        <v>389200</v>
      </c>
      <c r="TD117" s="619">
        <v>2239100</v>
      </c>
      <c r="TE117" s="619">
        <v>379300</v>
      </c>
      <c r="TF117" s="619">
        <v>924500</v>
      </c>
      <c r="TG117" s="619">
        <v>0</v>
      </c>
      <c r="TH117" s="619">
        <v>1233000</v>
      </c>
      <c r="TI117" s="619">
        <v>437790</v>
      </c>
      <c r="TJ117" s="619">
        <v>344300</v>
      </c>
      <c r="TL117" s="619">
        <v>1561900</v>
      </c>
      <c r="TM117" s="619">
        <v>674700</v>
      </c>
      <c r="TN117" s="619">
        <v>440000</v>
      </c>
      <c r="TO117" s="619">
        <v>1054500</v>
      </c>
      <c r="TP117" s="619">
        <v>649600</v>
      </c>
      <c r="TQ117" s="619">
        <v>1050500</v>
      </c>
      <c r="TR117" s="619">
        <v>1493721</v>
      </c>
      <c r="TS117" s="619">
        <v>505900</v>
      </c>
      <c r="TT117" s="619">
        <v>737100</v>
      </c>
      <c r="TU117" s="619">
        <v>1441500</v>
      </c>
      <c r="TV117" s="619">
        <v>489700</v>
      </c>
      <c r="TW117" s="619">
        <v>1565217</v>
      </c>
      <c r="TX117" s="619">
        <v>507000</v>
      </c>
      <c r="TY117" s="619">
        <v>485900</v>
      </c>
      <c r="TZ117" s="619">
        <v>395300</v>
      </c>
      <c r="UA117" s="619">
        <v>1604700</v>
      </c>
      <c r="UB117" s="619">
        <v>412500</v>
      </c>
      <c r="UE117" s="619">
        <v>1502000</v>
      </c>
      <c r="UF117" s="619">
        <v>1162600</v>
      </c>
      <c r="UG117" s="619">
        <v>0</v>
      </c>
      <c r="UH117" s="619">
        <v>283700</v>
      </c>
      <c r="UI117" s="619">
        <v>234500</v>
      </c>
      <c r="UJ117" s="619">
        <v>462700</v>
      </c>
      <c r="UK117" s="619">
        <v>275600</v>
      </c>
      <c r="UM117" s="619">
        <v>763400</v>
      </c>
      <c r="UN117" s="619">
        <v>600200</v>
      </c>
      <c r="UO117" s="619">
        <v>1040100</v>
      </c>
      <c r="UP117" s="619">
        <v>830500</v>
      </c>
      <c r="UQ117" s="619">
        <v>698600</v>
      </c>
      <c r="US117" s="619">
        <v>585200</v>
      </c>
      <c r="UT117" s="619">
        <v>100000</v>
      </c>
      <c r="UU117" s="619">
        <v>0</v>
      </c>
      <c r="UV117" s="619">
        <v>156400</v>
      </c>
      <c r="UW117" s="619">
        <v>1024500</v>
      </c>
      <c r="UX117" s="619">
        <v>1324100</v>
      </c>
      <c r="UY117" s="619">
        <v>402300</v>
      </c>
      <c r="UZ117" s="619">
        <v>308000</v>
      </c>
      <c r="VA117" s="619">
        <v>448100</v>
      </c>
      <c r="VB117" s="619">
        <v>1296920</v>
      </c>
      <c r="VC117" s="619">
        <v>2637200</v>
      </c>
      <c r="VD117" s="619">
        <v>975400</v>
      </c>
      <c r="VE117" s="619">
        <v>1149100</v>
      </c>
      <c r="VF117" s="619">
        <v>861200</v>
      </c>
      <c r="VG117" s="619">
        <v>503300</v>
      </c>
      <c r="VH117" s="619">
        <v>564000</v>
      </c>
      <c r="VI117" s="619">
        <v>403500</v>
      </c>
      <c r="VJ117" s="619">
        <v>1349400</v>
      </c>
      <c r="VK117" s="619">
        <v>329400</v>
      </c>
      <c r="VL117" s="619">
        <v>942700</v>
      </c>
      <c r="VM117" s="619">
        <v>37200</v>
      </c>
      <c r="VO117" s="619">
        <v>550000</v>
      </c>
      <c r="VP117" s="619">
        <v>1735200</v>
      </c>
      <c r="VQ117" s="619">
        <v>832000</v>
      </c>
      <c r="VR117" s="619">
        <v>0</v>
      </c>
      <c r="VS117" s="619">
        <v>173100</v>
      </c>
      <c r="VT117" s="619">
        <v>486500</v>
      </c>
      <c r="VW117" s="619">
        <v>3900000</v>
      </c>
      <c r="VY117" s="619">
        <v>2127400</v>
      </c>
      <c r="VZ117" s="619">
        <v>915200</v>
      </c>
      <c r="WD117" s="619">
        <v>1167100</v>
      </c>
      <c r="WE117" s="619">
        <v>706900</v>
      </c>
      <c r="WF117" s="619">
        <v>3066300</v>
      </c>
      <c r="WG117" s="619">
        <v>416500</v>
      </c>
      <c r="WH117" s="619">
        <v>1717500</v>
      </c>
      <c r="WI117" s="619">
        <v>2395600</v>
      </c>
      <c r="WJ117" s="619">
        <v>1182900</v>
      </c>
      <c r="WK117" s="619">
        <v>804700</v>
      </c>
      <c r="WL117" s="619">
        <v>1960800</v>
      </c>
      <c r="WM117" s="619">
        <v>0</v>
      </c>
      <c r="WN117" s="619">
        <v>6732100</v>
      </c>
      <c r="WO117" s="619">
        <v>672800</v>
      </c>
      <c r="WP117" s="619">
        <v>4149340</v>
      </c>
      <c r="WQ117" s="619">
        <v>4648400</v>
      </c>
      <c r="WR117" s="619">
        <v>0</v>
      </c>
      <c r="WS117" s="619">
        <v>3213600</v>
      </c>
      <c r="WT117" s="619">
        <v>5723600</v>
      </c>
      <c r="WU117" s="619">
        <v>524900</v>
      </c>
      <c r="WV117" s="619">
        <v>7429600</v>
      </c>
      <c r="WX117" s="619">
        <v>3801300</v>
      </c>
      <c r="WY117" s="619">
        <v>3047000</v>
      </c>
      <c r="WZ117" s="619">
        <v>845600</v>
      </c>
      <c r="XB117" s="619">
        <v>665100</v>
      </c>
      <c r="XC117" s="619">
        <v>692300</v>
      </c>
      <c r="XD117" s="619">
        <v>2971600</v>
      </c>
      <c r="XF117" s="619">
        <v>422800</v>
      </c>
      <c r="XG117" s="619">
        <v>265700</v>
      </c>
      <c r="XH117" s="619">
        <v>293400</v>
      </c>
      <c r="XI117" s="619">
        <v>79100</v>
      </c>
      <c r="XK117" s="619">
        <v>2488600</v>
      </c>
      <c r="XL117" s="619">
        <v>25000</v>
      </c>
      <c r="XN117" s="619">
        <v>745700</v>
      </c>
      <c r="XO117" s="619">
        <v>5700</v>
      </c>
      <c r="XP117" s="619">
        <v>1193000</v>
      </c>
      <c r="XQ117" s="619">
        <v>904700</v>
      </c>
      <c r="XR117" s="619">
        <v>695100</v>
      </c>
      <c r="XS117" s="619">
        <v>1266000</v>
      </c>
      <c r="XT117" s="619">
        <v>995100</v>
      </c>
      <c r="XU117" s="619">
        <v>149500</v>
      </c>
      <c r="XV117" s="619">
        <v>455600</v>
      </c>
      <c r="XW117" s="619">
        <v>519000</v>
      </c>
      <c r="XX117" s="619">
        <v>589500</v>
      </c>
      <c r="XY117" s="619">
        <v>454900</v>
      </c>
      <c r="XZ117" s="619">
        <v>0</v>
      </c>
      <c r="YA117" s="619">
        <v>401700</v>
      </c>
      <c r="YB117" s="619">
        <v>446100</v>
      </c>
      <c r="YC117" s="619">
        <v>600500</v>
      </c>
      <c r="YD117" s="619">
        <v>0</v>
      </c>
      <c r="YE117" s="619">
        <v>407000</v>
      </c>
      <c r="YF117" s="619">
        <v>560700</v>
      </c>
      <c r="YH117" s="619">
        <v>672400</v>
      </c>
      <c r="YI117" s="619">
        <v>921700</v>
      </c>
      <c r="YJ117" s="619">
        <v>0</v>
      </c>
      <c r="YK117" s="619">
        <v>13162000</v>
      </c>
      <c r="YL117" s="619">
        <v>1932200</v>
      </c>
      <c r="YM117" s="619">
        <v>2175900</v>
      </c>
      <c r="YN117" s="619">
        <v>395600</v>
      </c>
      <c r="YO117" s="619">
        <v>5200677</v>
      </c>
      <c r="YP117" s="619">
        <v>1163950</v>
      </c>
      <c r="YQ117" s="619">
        <v>2529200</v>
      </c>
      <c r="YR117" s="619">
        <v>1083580</v>
      </c>
      <c r="YT117" s="619">
        <v>1878000</v>
      </c>
      <c r="YU117" s="619">
        <v>0</v>
      </c>
      <c r="YV117" s="619">
        <v>285300</v>
      </c>
      <c r="YW117" s="619">
        <v>200900</v>
      </c>
      <c r="YY117" s="619">
        <v>437800</v>
      </c>
      <c r="YZ117" s="619">
        <v>573400</v>
      </c>
      <c r="ZA117" s="619">
        <v>1075100</v>
      </c>
      <c r="ZB117" s="619">
        <v>-1064800</v>
      </c>
      <c r="ZC117" s="619">
        <v>1998399</v>
      </c>
      <c r="ZD117" s="619">
        <v>568500</v>
      </c>
      <c r="ZF117" s="619">
        <v>466400</v>
      </c>
      <c r="ZG117" s="619">
        <v>602500</v>
      </c>
      <c r="ZH117" s="619">
        <v>664000</v>
      </c>
      <c r="ZI117" s="619">
        <v>367500</v>
      </c>
      <c r="ZJ117" s="619">
        <v>689800</v>
      </c>
      <c r="ZK117" s="619">
        <v>1153200</v>
      </c>
      <c r="ZL117" s="619">
        <v>252800</v>
      </c>
      <c r="ZM117" s="619">
        <v>203200</v>
      </c>
      <c r="ZO117" s="619">
        <v>0</v>
      </c>
      <c r="ZP117" s="619">
        <v>5483900</v>
      </c>
      <c r="ZQ117" s="619">
        <v>1541000</v>
      </c>
      <c r="ZR117" s="619">
        <v>1096100</v>
      </c>
      <c r="ZS117" s="619">
        <v>1303000</v>
      </c>
      <c r="ZT117" s="619">
        <v>474900</v>
      </c>
      <c r="ZU117" s="619">
        <v>818500</v>
      </c>
      <c r="ZV117" s="619">
        <v>1588400</v>
      </c>
      <c r="ZW117" s="619">
        <v>1180100</v>
      </c>
      <c r="ZX117" s="619">
        <v>377000</v>
      </c>
      <c r="ZY117" s="619">
        <v>498400</v>
      </c>
      <c r="ZZ117" s="619">
        <v>575200</v>
      </c>
      <c r="AAA117" s="619">
        <v>517200</v>
      </c>
      <c r="AAC117" s="619">
        <v>552700</v>
      </c>
      <c r="AAD117" s="619">
        <v>725400</v>
      </c>
      <c r="AAE117" s="619">
        <v>423300</v>
      </c>
      <c r="AAF117" s="619">
        <v>350000</v>
      </c>
      <c r="AAG117" s="619">
        <v>0</v>
      </c>
      <c r="AAH117" s="619">
        <v>236700</v>
      </c>
      <c r="AAI117" s="619">
        <v>236900</v>
      </c>
      <c r="AAK117" s="619">
        <v>631000</v>
      </c>
      <c r="AAL117" s="619">
        <v>0</v>
      </c>
      <c r="AAM117" s="619">
        <v>458100</v>
      </c>
      <c r="AAN117" s="619">
        <v>31500</v>
      </c>
      <c r="AAO117" s="619">
        <v>665600</v>
      </c>
      <c r="AAP117" s="619">
        <v>700200</v>
      </c>
      <c r="AAR117" s="619">
        <v>678200</v>
      </c>
      <c r="AAS117" s="619">
        <v>903250</v>
      </c>
      <c r="AAT117" s="619">
        <v>999800</v>
      </c>
      <c r="AAU117" s="619">
        <v>1438400</v>
      </c>
      <c r="AAV117" s="619">
        <v>981000</v>
      </c>
      <c r="AAW117" s="619">
        <v>865500</v>
      </c>
      <c r="AAX117" s="619">
        <v>1194600</v>
      </c>
      <c r="AAY117" s="619">
        <v>1548600</v>
      </c>
      <c r="AAZ117" s="619">
        <v>514100</v>
      </c>
      <c r="ABA117" s="619">
        <v>993300</v>
      </c>
      <c r="ABB117" s="619">
        <v>2549300</v>
      </c>
      <c r="ABC117" s="619">
        <v>1391400</v>
      </c>
      <c r="ABD117" s="619">
        <v>507300</v>
      </c>
      <c r="ABE117" s="619">
        <v>610000</v>
      </c>
      <c r="ABF117" s="619">
        <v>674000</v>
      </c>
      <c r="ABG117" s="619">
        <v>425000</v>
      </c>
      <c r="ABH117" s="619">
        <v>511600</v>
      </c>
      <c r="ABI117" s="619">
        <v>322900</v>
      </c>
      <c r="ABJ117" s="619">
        <v>3036967.38</v>
      </c>
      <c r="ABK117" s="619">
        <v>4155400</v>
      </c>
      <c r="ABL117" s="619">
        <v>327700</v>
      </c>
      <c r="ABM117" s="619">
        <v>0</v>
      </c>
      <c r="ABN117" s="619">
        <v>452000</v>
      </c>
      <c r="ABO117" s="619">
        <v>0</v>
      </c>
      <c r="ABP117" s="619">
        <v>331700</v>
      </c>
      <c r="ABR117" s="619">
        <v>566400</v>
      </c>
      <c r="ABS117" s="619">
        <v>2237800</v>
      </c>
      <c r="ABT117" s="619">
        <v>1400000</v>
      </c>
      <c r="ABU117" s="619">
        <v>1500000</v>
      </c>
      <c r="ABV117" s="619">
        <v>1280200</v>
      </c>
      <c r="ABW117" s="619">
        <v>497500</v>
      </c>
      <c r="ABX117" s="619">
        <v>1280800</v>
      </c>
      <c r="ABY117" s="619">
        <v>302300</v>
      </c>
      <c r="ACA117" s="619">
        <v>502000</v>
      </c>
      <c r="ACB117" s="619">
        <v>552500</v>
      </c>
      <c r="ACC117" s="619">
        <v>368500</v>
      </c>
      <c r="ACD117" s="619">
        <v>371600</v>
      </c>
      <c r="ACE117" s="619">
        <v>1421600</v>
      </c>
      <c r="ACG117" s="619">
        <v>461577.4</v>
      </c>
      <c r="ACH117" s="619">
        <v>412086.73</v>
      </c>
      <c r="ACI117" s="619">
        <v>192000</v>
      </c>
      <c r="ACJ117" s="619">
        <v>348100</v>
      </c>
      <c r="ACL117" s="619">
        <v>458800</v>
      </c>
      <c r="ACN117" s="619">
        <v>832900</v>
      </c>
      <c r="ACP117" s="619">
        <v>1349600</v>
      </c>
      <c r="ACT117" s="619">
        <v>577700</v>
      </c>
      <c r="ACV117" s="619">
        <v>1440000</v>
      </c>
      <c r="ACY117" s="619">
        <v>414100</v>
      </c>
      <c r="ACZ117" s="619">
        <v>625600</v>
      </c>
      <c r="ADB117" s="619">
        <v>487800</v>
      </c>
      <c r="ADC117" s="619">
        <v>812600</v>
      </c>
      <c r="ADE117" s="619">
        <v>696000</v>
      </c>
      <c r="ADF117" s="619">
        <v>320700</v>
      </c>
      <c r="ADI117" s="619">
        <v>2800200</v>
      </c>
      <c r="ADJ117" s="619">
        <v>632700</v>
      </c>
      <c r="ADK117" s="619">
        <v>1687500</v>
      </c>
      <c r="ADL117" s="619">
        <v>1379100</v>
      </c>
      <c r="ADM117" s="619">
        <v>574000</v>
      </c>
      <c r="ADN117" s="619">
        <v>537200</v>
      </c>
      <c r="ADO117" s="619">
        <v>1901334</v>
      </c>
      <c r="ADP117" s="619">
        <v>1020000</v>
      </c>
      <c r="ADR117" s="619">
        <v>3917000</v>
      </c>
      <c r="ADS117" s="619">
        <v>1096100</v>
      </c>
      <c r="ADV117" s="619">
        <v>772800</v>
      </c>
      <c r="ADW117" s="619">
        <v>353600</v>
      </c>
      <c r="ADX117" s="619">
        <v>465271</v>
      </c>
      <c r="ADY117" s="619">
        <v>369300</v>
      </c>
      <c r="AEB117" s="619">
        <v>26535667</v>
      </c>
      <c r="AEC117" s="619">
        <v>4070600</v>
      </c>
      <c r="AED117" s="619">
        <v>668021</v>
      </c>
      <c r="AEE117" s="619">
        <v>728700</v>
      </c>
      <c r="AEF117" s="619">
        <v>4279969</v>
      </c>
      <c r="AEG117" s="619">
        <v>1610700</v>
      </c>
      <c r="AEH117" s="619">
        <v>608200</v>
      </c>
      <c r="AEJ117" s="619">
        <v>771600</v>
      </c>
      <c r="AEK117" s="619">
        <v>434700</v>
      </c>
      <c r="AEL117" s="619">
        <v>1863611</v>
      </c>
      <c r="AEM117" s="619">
        <v>1504000</v>
      </c>
      <c r="AEO117" s="619">
        <v>1117100</v>
      </c>
      <c r="AEP117" s="619">
        <v>1145600</v>
      </c>
      <c r="AEQ117" s="619">
        <v>575800</v>
      </c>
      <c r="AER117" s="619">
        <v>931400</v>
      </c>
      <c r="AET117" s="619">
        <v>2074500</v>
      </c>
      <c r="AEV117" s="619">
        <v>850300</v>
      </c>
      <c r="AEW117" s="619">
        <v>898600</v>
      </c>
      <c r="AEX117" s="619">
        <v>1604400</v>
      </c>
      <c r="AEY117" s="619">
        <v>427400</v>
      </c>
      <c r="AEZ117" s="619">
        <v>5857800</v>
      </c>
      <c r="AFA117" s="619">
        <v>475000</v>
      </c>
      <c r="AFB117" s="619">
        <v>1418000</v>
      </c>
      <c r="AFC117" s="619">
        <v>844100</v>
      </c>
      <c r="AFD117" s="619">
        <v>86400</v>
      </c>
      <c r="AFE117" s="619">
        <v>9389600</v>
      </c>
      <c r="AFF117" s="619">
        <v>1920000</v>
      </c>
      <c r="AFG117" s="619">
        <v>1438000</v>
      </c>
      <c r="AFH117" s="619">
        <v>1508000</v>
      </c>
      <c r="AFI117" s="619">
        <v>3990200</v>
      </c>
      <c r="AFJ117" s="619">
        <v>2602600</v>
      </c>
      <c r="AFK117" s="619">
        <v>3759225</v>
      </c>
      <c r="AFL117" s="619">
        <v>493817.93</v>
      </c>
      <c r="AFM117" s="619">
        <v>1424600</v>
      </c>
      <c r="AFN117" s="619">
        <v>1242900</v>
      </c>
      <c r="AFO117" s="619">
        <v>814300</v>
      </c>
      <c r="AFP117" s="619">
        <v>884000</v>
      </c>
      <c r="AFQ117" s="619">
        <v>1133800</v>
      </c>
      <c r="AFR117" s="619">
        <v>3925800</v>
      </c>
      <c r="AFS117" s="619">
        <v>2065100</v>
      </c>
      <c r="AFT117" s="619">
        <v>6914500</v>
      </c>
      <c r="AFU117" s="619">
        <v>1297200</v>
      </c>
      <c r="AFV117" s="619">
        <v>1734600</v>
      </c>
      <c r="AFW117" s="619">
        <v>993700</v>
      </c>
      <c r="AFX117" s="619">
        <v>857900</v>
      </c>
      <c r="AFY117" s="619">
        <v>1739300</v>
      </c>
      <c r="AFZ117" s="619">
        <v>1543800</v>
      </c>
      <c r="AGA117" s="619">
        <v>826700</v>
      </c>
      <c r="AGB117" s="619">
        <v>2317900</v>
      </c>
      <c r="AGC117" s="619">
        <v>853900</v>
      </c>
      <c r="AGE117" s="619">
        <v>1684700</v>
      </c>
      <c r="AGF117" s="619">
        <v>528500</v>
      </c>
      <c r="AGG117" s="619">
        <v>1438000</v>
      </c>
      <c r="AGH117" s="619">
        <v>3298000</v>
      </c>
      <c r="AGI117" s="619">
        <v>1357580</v>
      </c>
      <c r="AGJ117" s="619">
        <v>1351800</v>
      </c>
      <c r="AGK117" s="619">
        <v>1051800</v>
      </c>
      <c r="AGL117" s="619">
        <v>1134300</v>
      </c>
      <c r="AGM117" s="619">
        <v>546700</v>
      </c>
      <c r="AGN117" s="619">
        <v>1310113</v>
      </c>
      <c r="AGO117" s="619">
        <v>13205346.710000001</v>
      </c>
      <c r="AGP117" s="619">
        <v>3680766.67</v>
      </c>
      <c r="AGQ117" s="619">
        <v>2814000</v>
      </c>
      <c r="AGR117" s="619">
        <v>1746800</v>
      </c>
      <c r="AGS117" s="619">
        <v>1668300</v>
      </c>
      <c r="AGT117" s="619">
        <v>2787150</v>
      </c>
      <c r="AGU117" s="619">
        <v>1496000</v>
      </c>
      <c r="AGV117" s="619">
        <v>0</v>
      </c>
      <c r="AGY117" s="619">
        <v>1618200</v>
      </c>
      <c r="AGZ117" s="619">
        <v>1942300</v>
      </c>
      <c r="AHA117" s="619">
        <v>2777400</v>
      </c>
      <c r="AHB117" s="619">
        <v>1354400</v>
      </c>
      <c r="AHC117" s="619">
        <v>1220300</v>
      </c>
      <c r="AHD117" s="619">
        <v>1510700</v>
      </c>
      <c r="AHE117" s="619">
        <v>372200</v>
      </c>
      <c r="AHF117" s="619">
        <v>866200</v>
      </c>
      <c r="AHG117" s="619">
        <v>945300</v>
      </c>
      <c r="AHH117" s="619">
        <v>1186800</v>
      </c>
      <c r="AHI117" s="619">
        <v>676200</v>
      </c>
      <c r="AHJ117" s="619">
        <v>1099400</v>
      </c>
      <c r="AHK117" s="619">
        <v>465000</v>
      </c>
      <c r="AHL117" s="619">
        <v>1024200</v>
      </c>
      <c r="AHM117" s="619">
        <v>1090800</v>
      </c>
      <c r="AHO117" s="619">
        <v>589600</v>
      </c>
      <c r="AHP117" s="619">
        <v>607400</v>
      </c>
      <c r="AHQ117" s="619">
        <v>559300</v>
      </c>
      <c r="AHR117" s="613">
        <v>1202400</v>
      </c>
      <c r="AHS117" s="613">
        <v>633100</v>
      </c>
      <c r="AHT117" s="613">
        <v>901100</v>
      </c>
      <c r="AHU117" s="619">
        <f t="shared" si="958"/>
        <v>881951393.86999989</v>
      </c>
      <c r="AHW117" s="627" t="s">
        <v>6273</v>
      </c>
      <c r="AHX117" s="627" t="s">
        <v>6168</v>
      </c>
      <c r="AHY117" s="627" t="s">
        <v>6169</v>
      </c>
    </row>
    <row r="118" spans="1:909" x14ac:dyDescent="0.8">
      <c r="A118" s="613" t="str">
        <f t="shared" si="957"/>
        <v>ภาระ</v>
      </c>
      <c r="B118" s="618" t="s">
        <v>6489</v>
      </c>
      <c r="C118" s="619" t="s">
        <v>6173</v>
      </c>
      <c r="D118" s="619">
        <v>76300</v>
      </c>
      <c r="G118" s="619">
        <v>7200</v>
      </c>
      <c r="L118" s="619">
        <v>26600</v>
      </c>
      <c r="M118" s="619">
        <v>182550</v>
      </c>
      <c r="N118" s="619">
        <v>150000</v>
      </c>
      <c r="T118" s="619">
        <v>233683.14</v>
      </c>
      <c r="X118" s="619">
        <v>39600</v>
      </c>
      <c r="Y118" s="619">
        <v>4800</v>
      </c>
      <c r="AC118" s="619">
        <v>50520</v>
      </c>
      <c r="AM118" s="619">
        <v>772793</v>
      </c>
      <c r="AP118" s="619">
        <v>22950</v>
      </c>
      <c r="AQ118" s="619">
        <v>1600</v>
      </c>
      <c r="AZ118" s="619">
        <v>107375</v>
      </c>
      <c r="BB118" s="619">
        <v>47520</v>
      </c>
      <c r="BC118" s="619">
        <v>40320</v>
      </c>
      <c r="BH118" s="619">
        <v>5000</v>
      </c>
      <c r="BI118" s="619">
        <v>5100</v>
      </c>
      <c r="BJ118" s="619">
        <v>973875</v>
      </c>
      <c r="BR118" s="619">
        <v>0</v>
      </c>
      <c r="BT118" s="619">
        <v>15000</v>
      </c>
      <c r="BV118" s="619">
        <v>57600</v>
      </c>
      <c r="BW118" s="619">
        <v>17400</v>
      </c>
      <c r="BX118" s="619">
        <v>61500</v>
      </c>
      <c r="BY118" s="619">
        <v>0</v>
      </c>
      <c r="BZ118" s="619">
        <v>0</v>
      </c>
      <c r="CD118" s="619">
        <v>575005.59</v>
      </c>
      <c r="CF118" s="619">
        <v>0</v>
      </c>
      <c r="CY118" s="619">
        <v>5000</v>
      </c>
      <c r="CZ118" s="619">
        <v>20000</v>
      </c>
      <c r="DA118" s="619">
        <v>80950</v>
      </c>
      <c r="DG118" s="619">
        <v>25000</v>
      </c>
      <c r="DH118" s="619">
        <v>678468</v>
      </c>
      <c r="DN118" s="619">
        <v>126300</v>
      </c>
      <c r="DP118" s="619">
        <v>20000</v>
      </c>
      <c r="DQ118" s="619">
        <v>15000</v>
      </c>
      <c r="DS118" s="619">
        <v>219300</v>
      </c>
      <c r="DT118" s="619">
        <v>90000</v>
      </c>
      <c r="DU118" s="619">
        <v>13800291.640000001</v>
      </c>
      <c r="EI118" s="619">
        <v>42750</v>
      </c>
      <c r="EJ118" s="619">
        <v>387725</v>
      </c>
      <c r="EL118" s="619">
        <v>0</v>
      </c>
      <c r="EM118" s="619">
        <v>3903812</v>
      </c>
      <c r="EU118" s="619">
        <v>15720450</v>
      </c>
      <c r="EY118" s="619">
        <v>10000</v>
      </c>
      <c r="EZ118" s="619">
        <v>19700</v>
      </c>
      <c r="FE118" s="619">
        <v>8900</v>
      </c>
      <c r="FF118" s="619">
        <v>103400</v>
      </c>
      <c r="FG118" s="619">
        <v>293877.34000000003</v>
      </c>
      <c r="FH118" s="619">
        <v>226018</v>
      </c>
      <c r="FI118" s="619">
        <v>5000</v>
      </c>
      <c r="FQ118" s="619">
        <v>104025</v>
      </c>
      <c r="FZ118" s="619">
        <v>7800</v>
      </c>
      <c r="GC118" s="619">
        <v>12280</v>
      </c>
      <c r="GD118" s="619">
        <v>25350</v>
      </c>
      <c r="GG118" s="619">
        <v>11550</v>
      </c>
      <c r="GH118" s="619">
        <v>21050</v>
      </c>
      <c r="GK118" s="619">
        <v>52500</v>
      </c>
      <c r="GL118" s="619">
        <v>18065</v>
      </c>
      <c r="GM118" s="619">
        <v>15000</v>
      </c>
      <c r="GN118" s="619">
        <v>24450</v>
      </c>
      <c r="GP118" s="619">
        <v>0</v>
      </c>
      <c r="GS118" s="619">
        <v>9882937.5</v>
      </c>
      <c r="GU118" s="619">
        <v>109840</v>
      </c>
      <c r="GV118" s="619">
        <v>1680750</v>
      </c>
      <c r="GX118" s="619">
        <v>5491250</v>
      </c>
      <c r="HB118" s="619">
        <v>482705</v>
      </c>
      <c r="HC118" s="619">
        <v>4400</v>
      </c>
      <c r="HE118" s="619">
        <v>3902738.5</v>
      </c>
      <c r="HG118" s="619">
        <v>2582656.5699999998</v>
      </c>
      <c r="HH118" s="619">
        <v>20000</v>
      </c>
      <c r="HN118" s="619">
        <v>46200</v>
      </c>
      <c r="HP118" s="619">
        <v>10000</v>
      </c>
      <c r="HR118" s="619">
        <v>5000</v>
      </c>
      <c r="HU118" s="619">
        <v>3450</v>
      </c>
      <c r="IE118" s="619">
        <v>15000</v>
      </c>
      <c r="II118" s="619">
        <v>211000</v>
      </c>
      <c r="IJ118" s="619">
        <v>63240</v>
      </c>
      <c r="IM118" s="619">
        <v>287196</v>
      </c>
      <c r="IT118" s="619">
        <v>230000</v>
      </c>
      <c r="IW118" s="619">
        <v>313900</v>
      </c>
      <c r="IX118" s="619">
        <v>1148390</v>
      </c>
      <c r="JE118" s="619">
        <v>102720</v>
      </c>
      <c r="JL118" s="619">
        <v>3900</v>
      </c>
      <c r="JT118" s="619">
        <v>139940</v>
      </c>
      <c r="JZ118" s="619">
        <v>11140</v>
      </c>
      <c r="KH118" s="619">
        <v>5000</v>
      </c>
      <c r="KJ118" s="619">
        <v>30000</v>
      </c>
      <c r="KP118" s="619">
        <v>0</v>
      </c>
      <c r="KS118" s="619">
        <v>3673250</v>
      </c>
      <c r="KU118" s="619">
        <v>0</v>
      </c>
      <c r="KW118" s="619">
        <v>45190</v>
      </c>
      <c r="KX118" s="619">
        <v>74750</v>
      </c>
      <c r="LA118" s="619">
        <v>0</v>
      </c>
      <c r="LC118" s="619">
        <v>62710</v>
      </c>
      <c r="LH118" s="619">
        <v>-691780</v>
      </c>
      <c r="LO118" s="619">
        <v>517562.5</v>
      </c>
      <c r="LP118" s="619">
        <v>1457200</v>
      </c>
      <c r="LQ118" s="619">
        <v>45280</v>
      </c>
      <c r="LS118" s="619">
        <v>50000</v>
      </c>
      <c r="LZ118" s="619">
        <v>0</v>
      </c>
      <c r="MC118" s="619">
        <v>3482275</v>
      </c>
      <c r="MI118" s="619">
        <v>0</v>
      </c>
      <c r="MJ118" s="619">
        <v>50000</v>
      </c>
      <c r="MK118" s="619">
        <v>54960</v>
      </c>
      <c r="MP118" s="619">
        <v>6450</v>
      </c>
      <c r="MQ118" s="619">
        <v>30000</v>
      </c>
      <c r="MR118" s="619">
        <v>50400</v>
      </c>
      <c r="MY118" s="619">
        <v>1650000</v>
      </c>
      <c r="NA118" s="619">
        <v>14850</v>
      </c>
      <c r="NC118" s="619">
        <v>898500</v>
      </c>
      <c r="NE118" s="619">
        <v>38600</v>
      </c>
      <c r="NG118" s="619">
        <v>560550</v>
      </c>
      <c r="NK118" s="619">
        <v>53550</v>
      </c>
      <c r="NM118" s="619">
        <v>30060</v>
      </c>
      <c r="NP118" s="619">
        <v>0</v>
      </c>
      <c r="NR118" s="619">
        <v>288400</v>
      </c>
      <c r="NW118" s="619">
        <v>240625</v>
      </c>
      <c r="NX118" s="619">
        <v>101055</v>
      </c>
      <c r="NY118" s="619">
        <v>1380000</v>
      </c>
      <c r="NZ118" s="619">
        <v>458250.41</v>
      </c>
      <c r="OA118" s="619">
        <v>303287.5</v>
      </c>
      <c r="OI118" s="619">
        <v>22840</v>
      </c>
      <c r="ON118" s="619">
        <v>0</v>
      </c>
      <c r="OO118" s="619">
        <v>1188780</v>
      </c>
      <c r="OP118" s="619">
        <v>7000</v>
      </c>
      <c r="OQ118" s="619">
        <v>0</v>
      </c>
      <c r="OR118" s="619">
        <v>155360</v>
      </c>
      <c r="OU118" s="619">
        <v>17712</v>
      </c>
      <c r="OY118" s="619">
        <v>28315</v>
      </c>
      <c r="PA118" s="619">
        <v>18750</v>
      </c>
      <c r="PF118" s="619">
        <v>314252</v>
      </c>
      <c r="PJ118" s="619">
        <v>70320</v>
      </c>
      <c r="PN118" s="619">
        <v>127100</v>
      </c>
      <c r="PP118" s="619">
        <v>750</v>
      </c>
      <c r="PV118" s="619">
        <v>2729875</v>
      </c>
      <c r="PY118" s="619">
        <v>27090</v>
      </c>
      <c r="QA118" s="619">
        <v>15000</v>
      </c>
      <c r="QB118" s="619">
        <v>60000</v>
      </c>
      <c r="QF118" s="619">
        <v>215440</v>
      </c>
      <c r="QG118" s="619">
        <v>3900</v>
      </c>
      <c r="QH118" s="619">
        <v>65000</v>
      </c>
      <c r="QK118" s="619">
        <v>40000</v>
      </c>
      <c r="QO118" s="619">
        <v>65000</v>
      </c>
      <c r="QP118" s="619">
        <v>80000</v>
      </c>
      <c r="QQ118" s="619">
        <v>15000</v>
      </c>
      <c r="QT118" s="619">
        <v>15000</v>
      </c>
      <c r="RE118" s="619">
        <v>662152.5</v>
      </c>
      <c r="RI118" s="619">
        <v>51706787.5</v>
      </c>
      <c r="RJ118" s="619">
        <v>30433790</v>
      </c>
      <c r="RK118" s="619">
        <v>8135175</v>
      </c>
      <c r="RL118" s="619">
        <v>14778750</v>
      </c>
      <c r="RM118" s="619">
        <v>5746000</v>
      </c>
      <c r="RN118" s="619">
        <v>13755000</v>
      </c>
      <c r="RO118" s="619">
        <v>43972000</v>
      </c>
      <c r="RP118" s="619">
        <v>6427400</v>
      </c>
      <c r="RQ118" s="619">
        <v>1200</v>
      </c>
      <c r="RT118" s="619">
        <v>7507500</v>
      </c>
      <c r="RU118" s="619">
        <v>94600</v>
      </c>
      <c r="RV118" s="619">
        <v>7439500</v>
      </c>
      <c r="RX118" s="619">
        <v>2510000</v>
      </c>
      <c r="RY118" s="619">
        <v>38400</v>
      </c>
      <c r="SA118" s="619">
        <v>4351000</v>
      </c>
      <c r="SB118" s="619">
        <v>37920</v>
      </c>
      <c r="SC118" s="619">
        <v>0</v>
      </c>
      <c r="SD118" s="619">
        <v>20000</v>
      </c>
      <c r="SK118" s="619">
        <v>5000</v>
      </c>
      <c r="SQ118" s="619">
        <v>1200</v>
      </c>
      <c r="SR118" s="619">
        <v>651677.41</v>
      </c>
      <c r="SS118" s="619">
        <v>10550</v>
      </c>
      <c r="SW118" s="619">
        <v>18000</v>
      </c>
      <c r="SX118" s="619">
        <v>6700</v>
      </c>
      <c r="TA118" s="619">
        <v>4880</v>
      </c>
      <c r="TB118" s="619">
        <v>9120</v>
      </c>
      <c r="TD118" s="619">
        <v>186130</v>
      </c>
      <c r="TF118" s="619">
        <v>52180</v>
      </c>
      <c r="TI118" s="619">
        <v>28450</v>
      </c>
      <c r="TJ118" s="619">
        <v>33720</v>
      </c>
      <c r="TK118" s="619">
        <v>90000</v>
      </c>
      <c r="TM118" s="619">
        <v>12000</v>
      </c>
      <c r="UG118" s="619">
        <v>0</v>
      </c>
      <c r="UJ118" s="619">
        <v>1329767.2</v>
      </c>
      <c r="UQ118" s="619">
        <v>0</v>
      </c>
      <c r="UR118" s="619">
        <v>0</v>
      </c>
      <c r="UX118" s="619">
        <v>30000</v>
      </c>
      <c r="VG118" s="619">
        <v>110500</v>
      </c>
      <c r="VI118" s="619">
        <v>119000</v>
      </c>
      <c r="VK118" s="619">
        <v>5000</v>
      </c>
      <c r="VP118" s="619">
        <v>73020</v>
      </c>
      <c r="VQ118" s="619">
        <v>1032107.5</v>
      </c>
      <c r="VS118" s="619">
        <v>150000</v>
      </c>
      <c r="VV118" s="619">
        <v>3000</v>
      </c>
      <c r="VX118" s="619">
        <v>627060</v>
      </c>
      <c r="VZ118" s="619">
        <v>145881</v>
      </c>
      <c r="WD118" s="619">
        <v>8000</v>
      </c>
      <c r="WH118" s="619">
        <v>1200</v>
      </c>
      <c r="WI118" s="619">
        <v>15000</v>
      </c>
      <c r="WJ118" s="619">
        <v>15000</v>
      </c>
      <c r="WK118" s="619">
        <v>3000</v>
      </c>
      <c r="WP118" s="619">
        <v>5000</v>
      </c>
      <c r="WR118" s="619">
        <v>0</v>
      </c>
      <c r="XC118" s="619">
        <v>50520</v>
      </c>
      <c r="XD118" s="619">
        <v>10000</v>
      </c>
      <c r="XE118" s="619">
        <v>556000</v>
      </c>
      <c r="XF118" s="619">
        <v>48120</v>
      </c>
      <c r="XG118" s="619">
        <v>12000</v>
      </c>
      <c r="XK118" s="619">
        <v>81380</v>
      </c>
      <c r="XL118" s="619">
        <v>15900</v>
      </c>
      <c r="XM118" s="619">
        <v>0</v>
      </c>
      <c r="XN118" s="619">
        <v>38120</v>
      </c>
      <c r="XO118" s="619">
        <v>218828</v>
      </c>
      <c r="XQ118" s="619">
        <v>31450</v>
      </c>
      <c r="XS118" s="619">
        <v>40770</v>
      </c>
      <c r="XV118" s="619">
        <v>4300</v>
      </c>
      <c r="XW118" s="619">
        <v>34800</v>
      </c>
      <c r="XX118" s="619">
        <v>35310</v>
      </c>
      <c r="XY118" s="619">
        <v>11900</v>
      </c>
      <c r="XZ118" s="619">
        <v>1200</v>
      </c>
      <c r="YA118" s="619">
        <v>7880</v>
      </c>
      <c r="YF118" s="619">
        <v>11920</v>
      </c>
      <c r="YH118" s="619">
        <v>11230</v>
      </c>
      <c r="YK118" s="619">
        <v>140000</v>
      </c>
      <c r="YL118" s="619">
        <v>15000</v>
      </c>
      <c r="YM118" s="619">
        <v>397083</v>
      </c>
      <c r="YP118" s="619">
        <v>668471</v>
      </c>
      <c r="YS118" s="619">
        <v>7320</v>
      </c>
      <c r="YV118" s="619">
        <v>410257</v>
      </c>
      <c r="ZA118" s="619">
        <v>10000</v>
      </c>
      <c r="ZB118" s="619">
        <v>0</v>
      </c>
      <c r="ZD118" s="619">
        <v>20631</v>
      </c>
      <c r="ZE118" s="619">
        <v>600000</v>
      </c>
      <c r="ZG118" s="619">
        <v>42240</v>
      </c>
      <c r="ZH118" s="619">
        <v>73200</v>
      </c>
      <c r="ZJ118" s="619">
        <v>79560</v>
      </c>
      <c r="ZL118" s="619">
        <v>91971</v>
      </c>
      <c r="ZQ118" s="619">
        <v>350000</v>
      </c>
      <c r="AAA118" s="619">
        <v>25540</v>
      </c>
      <c r="AAK118" s="619">
        <v>66420</v>
      </c>
      <c r="AAM118" s="619">
        <v>118000</v>
      </c>
      <c r="AAO118" s="619">
        <v>185500</v>
      </c>
      <c r="AAS118" s="619">
        <v>40000</v>
      </c>
      <c r="AAT118" s="619">
        <v>1897579</v>
      </c>
      <c r="AAW118" s="619">
        <v>270660</v>
      </c>
      <c r="AAX118" s="619">
        <v>340269</v>
      </c>
      <c r="ABR118" s="619">
        <v>127602</v>
      </c>
      <c r="ABT118" s="619">
        <v>131340</v>
      </c>
      <c r="ABX118" s="619">
        <v>17850</v>
      </c>
      <c r="ACJ118" s="619">
        <v>37000</v>
      </c>
      <c r="ACL118" s="619">
        <v>84500</v>
      </c>
      <c r="ACM118" s="619">
        <v>0</v>
      </c>
      <c r="ACR118" s="619">
        <v>400000</v>
      </c>
      <c r="ACY118" s="619">
        <v>10000</v>
      </c>
      <c r="ACZ118" s="619">
        <v>178000</v>
      </c>
      <c r="ADA118" s="619">
        <v>933862</v>
      </c>
      <c r="ADC118" s="619">
        <v>0</v>
      </c>
      <c r="ADF118" s="619">
        <v>37640</v>
      </c>
      <c r="ADG118" s="619">
        <v>30000</v>
      </c>
      <c r="ADI118" s="619">
        <v>1982687.5</v>
      </c>
      <c r="ADS118" s="619">
        <v>2879351.32</v>
      </c>
      <c r="ADY118" s="619">
        <v>2695000</v>
      </c>
      <c r="AEC118" s="619">
        <v>11700</v>
      </c>
      <c r="AED118" s="619">
        <v>5000</v>
      </c>
      <c r="AEE118" s="619">
        <v>10000</v>
      </c>
      <c r="AEI118" s="619">
        <v>42900</v>
      </c>
      <c r="AEJ118" s="619">
        <v>1000</v>
      </c>
      <c r="AEL118" s="619">
        <v>100000</v>
      </c>
      <c r="AEO118" s="619">
        <v>10000</v>
      </c>
      <c r="AEQ118" s="619">
        <v>5000</v>
      </c>
      <c r="AER118" s="619">
        <v>60000</v>
      </c>
      <c r="AET118" s="619">
        <v>950000</v>
      </c>
      <c r="AEU118" s="619">
        <v>394184</v>
      </c>
      <c r="AEW118" s="619">
        <v>58620</v>
      </c>
      <c r="AEZ118" s="619">
        <v>295000</v>
      </c>
      <c r="AFB118" s="619">
        <v>95010</v>
      </c>
      <c r="AFD118" s="619">
        <v>0</v>
      </c>
      <c r="AFE118" s="619">
        <v>2290000</v>
      </c>
      <c r="AFG118" s="619">
        <v>500000</v>
      </c>
      <c r="AFH118" s="619">
        <v>200000</v>
      </c>
      <c r="AFI118" s="619">
        <v>703000</v>
      </c>
      <c r="AFJ118" s="619">
        <v>287000</v>
      </c>
      <c r="AFK118" s="619">
        <v>3102000</v>
      </c>
      <c r="AFL118" s="619">
        <v>220000</v>
      </c>
      <c r="AFN118" s="619">
        <v>242000</v>
      </c>
      <c r="AFO118" s="619">
        <v>160000</v>
      </c>
      <c r="AFP118" s="619">
        <v>193000</v>
      </c>
      <c r="AFQ118" s="619">
        <v>186000</v>
      </c>
      <c r="AFR118" s="619">
        <v>1779000</v>
      </c>
      <c r="AFS118" s="619">
        <v>384000</v>
      </c>
      <c r="AFT118" s="619">
        <v>245000</v>
      </c>
      <c r="AFU118" s="619">
        <v>239000</v>
      </c>
      <c r="AFV118" s="619">
        <v>259300</v>
      </c>
      <c r="AFW118" s="619">
        <v>195000</v>
      </c>
      <c r="AFX118" s="619">
        <v>387140</v>
      </c>
      <c r="AFY118" s="619">
        <v>332000</v>
      </c>
      <c r="AFZ118" s="619">
        <v>292000</v>
      </c>
      <c r="AGA118" s="619">
        <v>333013.52</v>
      </c>
      <c r="AGB118" s="619">
        <v>542000</v>
      </c>
      <c r="AGC118" s="619">
        <v>4851536.21</v>
      </c>
      <c r="AGD118" s="619">
        <v>25000</v>
      </c>
      <c r="AGE118" s="619">
        <v>5000</v>
      </c>
      <c r="AGG118" s="619">
        <v>13900</v>
      </c>
      <c r="AGH118" s="619">
        <v>6300</v>
      </c>
      <c r="AGI118" s="619">
        <v>199560</v>
      </c>
      <c r="AGL118" s="619">
        <v>39450</v>
      </c>
      <c r="AGM118" s="619">
        <v>7800</v>
      </c>
      <c r="AGO118" s="619">
        <v>27936000</v>
      </c>
      <c r="AGT118" s="619">
        <v>260000</v>
      </c>
      <c r="AGW118" s="619">
        <v>0</v>
      </c>
      <c r="AGZ118" s="619">
        <v>525760</v>
      </c>
      <c r="AHA118" s="619">
        <v>680000</v>
      </c>
      <c r="AHB118" s="619">
        <v>701233</v>
      </c>
      <c r="AHC118" s="619">
        <v>288000</v>
      </c>
      <c r="AHP118" s="619">
        <v>24120</v>
      </c>
      <c r="AHQ118" s="619">
        <v>92892</v>
      </c>
      <c r="AHS118" s="613">
        <v>145350.32999999999</v>
      </c>
      <c r="AHT118" s="613">
        <v>56492</v>
      </c>
      <c r="AHU118" s="619">
        <f t="shared" si="958"/>
        <v>356542857.67999995</v>
      </c>
      <c r="AHW118" s="627" t="s">
        <v>6273</v>
      </c>
      <c r="AHX118" s="627" t="s">
        <v>6170</v>
      </c>
      <c r="AHY118" s="627" t="s">
        <v>6171</v>
      </c>
    </row>
    <row r="119" spans="1:909" x14ac:dyDescent="0.8">
      <c r="A119" s="613" t="str">
        <f t="shared" si="957"/>
        <v>ภาระ</v>
      </c>
      <c r="B119" s="618" t="s">
        <v>6490</v>
      </c>
      <c r="C119" s="619" t="s">
        <v>6027</v>
      </c>
      <c r="D119" s="619">
        <v>9406.3700000000008</v>
      </c>
      <c r="E119" s="619">
        <v>403029.01</v>
      </c>
      <c r="F119" s="619">
        <v>1177296.8400000001</v>
      </c>
      <c r="G119" s="619">
        <v>207833.14</v>
      </c>
      <c r="H119" s="619">
        <v>805000</v>
      </c>
      <c r="I119" s="619">
        <v>423365.47</v>
      </c>
      <c r="J119" s="619">
        <v>956515.29</v>
      </c>
      <c r="K119" s="619">
        <v>788.16</v>
      </c>
      <c r="L119" s="619">
        <v>26099.040000000001</v>
      </c>
      <c r="M119" s="619">
        <v>2816319.96</v>
      </c>
      <c r="N119" s="619">
        <v>193901.04</v>
      </c>
      <c r="O119" s="619">
        <v>197983.5</v>
      </c>
      <c r="P119" s="619">
        <v>441860.45</v>
      </c>
      <c r="Q119" s="619">
        <v>224501.49</v>
      </c>
      <c r="R119" s="619">
        <v>215407.78</v>
      </c>
      <c r="S119" s="619">
        <v>617654.78</v>
      </c>
      <c r="T119" s="619">
        <v>39688</v>
      </c>
      <c r="U119" s="619">
        <v>111243.4</v>
      </c>
      <c r="W119" s="619">
        <v>6055154.4500000002</v>
      </c>
      <c r="X119" s="619">
        <v>1404417.5</v>
      </c>
      <c r="Y119" s="619">
        <v>248592.27</v>
      </c>
      <c r="Z119" s="619">
        <v>459898.8</v>
      </c>
      <c r="AA119" s="619">
        <v>285921.65999999997</v>
      </c>
      <c r="AB119" s="619">
        <v>374125.37</v>
      </c>
      <c r="AC119" s="619">
        <v>619886.59</v>
      </c>
      <c r="AD119" s="619">
        <v>1866330.63</v>
      </c>
      <c r="AE119" s="619">
        <v>458705.3</v>
      </c>
      <c r="AG119" s="619">
        <v>1688559.04</v>
      </c>
      <c r="AH119" s="619">
        <v>8560</v>
      </c>
      <c r="AI119" s="619">
        <v>1448901.13</v>
      </c>
      <c r="AJ119" s="619">
        <v>456830.94</v>
      </c>
      <c r="AK119" s="619">
        <v>283443.09000000003</v>
      </c>
      <c r="AL119" s="619">
        <v>367658.66</v>
      </c>
      <c r="AM119" s="619">
        <v>44795</v>
      </c>
      <c r="AN119" s="619">
        <v>421301.32</v>
      </c>
      <c r="AO119" s="619">
        <v>138618.85</v>
      </c>
      <c r="AP119" s="619">
        <v>10783</v>
      </c>
      <c r="AQ119" s="619">
        <v>515892.62</v>
      </c>
      <c r="AR119" s="619">
        <v>158948.62</v>
      </c>
      <c r="AS119" s="619">
        <v>115344.98</v>
      </c>
      <c r="AT119" s="619">
        <v>13586.31</v>
      </c>
      <c r="AU119" s="619">
        <v>3121521.26</v>
      </c>
      <c r="AV119" s="619">
        <v>131356.72</v>
      </c>
      <c r="AW119" s="619">
        <v>91811.46</v>
      </c>
      <c r="AX119" s="619">
        <v>29697.8</v>
      </c>
      <c r="AY119" s="619">
        <v>307975.19</v>
      </c>
      <c r="AZ119" s="619">
        <v>0</v>
      </c>
      <c r="BA119" s="619">
        <v>188916.55000000002</v>
      </c>
      <c r="BB119" s="619">
        <v>177506.67</v>
      </c>
      <c r="BE119" s="619">
        <v>90061.19</v>
      </c>
      <c r="BF119" s="619">
        <v>122125.62</v>
      </c>
      <c r="BG119" s="619">
        <v>478266.45999999996</v>
      </c>
      <c r="BH119" s="619">
        <v>102314.02</v>
      </c>
      <c r="BI119" s="619">
        <v>119346.23</v>
      </c>
      <c r="BJ119" s="619">
        <v>54348.7</v>
      </c>
      <c r="BL119" s="619">
        <v>197118.68</v>
      </c>
      <c r="BM119" s="619">
        <v>162920.57999999999</v>
      </c>
      <c r="BN119" s="619">
        <v>564123.06000000006</v>
      </c>
      <c r="BO119" s="619">
        <v>272150.19</v>
      </c>
      <c r="BP119" s="619">
        <v>131535.37</v>
      </c>
      <c r="BQ119" s="619">
        <v>63358.21</v>
      </c>
      <c r="BR119" s="619">
        <v>68643.11</v>
      </c>
      <c r="BT119" s="619">
        <v>308087.90000000002</v>
      </c>
      <c r="BU119" s="619">
        <v>3722.75</v>
      </c>
      <c r="BV119" s="619">
        <v>1089007.07</v>
      </c>
      <c r="BW119" s="619">
        <v>15132.1</v>
      </c>
      <c r="BX119" s="619">
        <v>236259.83</v>
      </c>
      <c r="BY119" s="619">
        <v>216915.66</v>
      </c>
      <c r="BZ119" s="619">
        <v>493842.82</v>
      </c>
      <c r="CA119" s="619">
        <v>983645.15999999992</v>
      </c>
      <c r="CB119" s="619">
        <v>4233</v>
      </c>
      <c r="CC119" s="619">
        <v>413528.85000000003</v>
      </c>
      <c r="CD119" s="619">
        <v>852257.90000000014</v>
      </c>
      <c r="CE119" s="619">
        <v>3638.8599999999997</v>
      </c>
      <c r="CF119" s="619">
        <v>168217.63999999998</v>
      </c>
      <c r="CG119" s="619">
        <v>209637.61</v>
      </c>
      <c r="CH119" s="619">
        <v>0</v>
      </c>
      <c r="CI119" s="619">
        <v>264854.49</v>
      </c>
      <c r="CJ119" s="619">
        <v>1127760.78</v>
      </c>
      <c r="CK119" s="619">
        <v>241820.11</v>
      </c>
      <c r="CL119" s="619">
        <v>227222.96</v>
      </c>
      <c r="CM119" s="619">
        <v>437667.71</v>
      </c>
      <c r="CN119" s="619">
        <v>221266.95</v>
      </c>
      <c r="CO119" s="619">
        <v>576872.57999999996</v>
      </c>
      <c r="CP119" s="619">
        <v>137017.5</v>
      </c>
      <c r="CQ119" s="619">
        <v>231363.29</v>
      </c>
      <c r="CR119" s="619">
        <v>207519.22</v>
      </c>
      <c r="CS119" s="619">
        <v>263171.21000000002</v>
      </c>
      <c r="CT119" s="619">
        <v>213630.5</v>
      </c>
      <c r="CU119" s="619">
        <v>2371683.2599999998</v>
      </c>
      <c r="CV119" s="619">
        <v>203564.72</v>
      </c>
      <c r="CW119" s="619">
        <v>196960.03</v>
      </c>
      <c r="CX119" s="619">
        <v>37656.46</v>
      </c>
      <c r="CY119" s="619">
        <v>230966.21</v>
      </c>
      <c r="CZ119" s="619">
        <v>11036.67</v>
      </c>
      <c r="DA119" s="619">
        <v>207439.28</v>
      </c>
      <c r="DB119" s="619">
        <v>201509.43</v>
      </c>
      <c r="DC119" s="619">
        <v>1556014.02</v>
      </c>
      <c r="DD119" s="619">
        <v>5829734.6900000004</v>
      </c>
      <c r="DE119" s="619">
        <v>222306.92</v>
      </c>
      <c r="DF119" s="619">
        <v>270712.71999999997</v>
      </c>
      <c r="DG119" s="619">
        <v>357921.44</v>
      </c>
      <c r="DH119" s="619">
        <v>388485.12</v>
      </c>
      <c r="DI119" s="619">
        <v>311417.19</v>
      </c>
      <c r="DJ119" s="619">
        <v>9919.8700000000008</v>
      </c>
      <c r="DK119" s="619">
        <v>151771.54</v>
      </c>
      <c r="DL119" s="619">
        <v>8280887.96</v>
      </c>
      <c r="DM119" s="619">
        <v>881728.85</v>
      </c>
      <c r="DN119" s="619">
        <v>508947.28</v>
      </c>
      <c r="DO119" s="619">
        <v>762172.21</v>
      </c>
      <c r="DP119" s="619">
        <v>472028.9</v>
      </c>
      <c r="DQ119" s="619">
        <v>786016.86</v>
      </c>
      <c r="DR119" s="619">
        <v>493869.75</v>
      </c>
      <c r="DS119" s="619">
        <v>664799.19999999995</v>
      </c>
      <c r="DT119" s="619">
        <v>726633.99</v>
      </c>
      <c r="DU119" s="619">
        <v>61185.31</v>
      </c>
      <c r="DW119" s="619">
        <v>1989463.03</v>
      </c>
      <c r="DX119" s="619">
        <v>1781269.24</v>
      </c>
      <c r="DY119" s="619">
        <v>377859.9</v>
      </c>
      <c r="DZ119" s="619">
        <v>15276.28</v>
      </c>
      <c r="EA119" s="619">
        <v>625.95000000000005</v>
      </c>
      <c r="EB119" s="619">
        <v>15524.42</v>
      </c>
      <c r="EC119" s="619">
        <v>248192.12</v>
      </c>
      <c r="ED119" s="619">
        <v>36380</v>
      </c>
      <c r="EE119" s="619">
        <v>395360.65</v>
      </c>
      <c r="EF119" s="619">
        <v>430950.02</v>
      </c>
      <c r="EG119" s="619">
        <v>1621184.22</v>
      </c>
      <c r="EH119" s="619">
        <v>0</v>
      </c>
      <c r="EI119" s="619">
        <v>0</v>
      </c>
      <c r="EJ119" s="619">
        <v>287539.23</v>
      </c>
      <c r="EK119" s="619">
        <v>662684.59</v>
      </c>
      <c r="EL119" s="619">
        <v>571860.42000000004</v>
      </c>
      <c r="EM119" s="619">
        <v>540891.47</v>
      </c>
      <c r="EN119" s="619">
        <v>21500.34</v>
      </c>
      <c r="EP119" s="619">
        <v>301398.61</v>
      </c>
      <c r="EQ119" s="619">
        <v>1725679.71</v>
      </c>
      <c r="ER119" s="619">
        <v>585083.43000000005</v>
      </c>
      <c r="ES119" s="619">
        <v>834780.85</v>
      </c>
      <c r="ET119" s="619">
        <v>3442.24</v>
      </c>
      <c r="EU119" s="619">
        <v>1707331.16</v>
      </c>
      <c r="EV119" s="619">
        <v>847090.29</v>
      </c>
      <c r="EW119" s="619">
        <v>961716.62</v>
      </c>
      <c r="EY119" s="619">
        <v>156784.03</v>
      </c>
      <c r="EZ119" s="619">
        <v>611006.18000000005</v>
      </c>
      <c r="FA119" s="619">
        <v>710339.38</v>
      </c>
      <c r="FB119" s="619">
        <v>507250.97</v>
      </c>
      <c r="FC119" s="619">
        <v>847932.86</v>
      </c>
      <c r="FD119" s="619">
        <v>13662.83</v>
      </c>
      <c r="FE119" s="619">
        <v>307063.95</v>
      </c>
      <c r="FF119" s="619">
        <v>225415.85</v>
      </c>
      <c r="FG119" s="619">
        <v>9605.75</v>
      </c>
      <c r="FH119" s="619">
        <v>968322.21</v>
      </c>
      <c r="FI119" s="619">
        <v>197441.71</v>
      </c>
      <c r="FK119" s="619">
        <v>174929.8</v>
      </c>
      <c r="FL119" s="619">
        <v>237887.58</v>
      </c>
      <c r="FM119" s="619">
        <v>354713.43</v>
      </c>
      <c r="FN119" s="619">
        <v>433000</v>
      </c>
      <c r="FO119" s="619">
        <v>346612.54</v>
      </c>
      <c r="FP119" s="619">
        <v>1605</v>
      </c>
      <c r="FQ119" s="619">
        <v>4058.51</v>
      </c>
      <c r="FR119" s="619">
        <v>114876.46</v>
      </c>
      <c r="FS119" s="619">
        <v>244389.19</v>
      </c>
      <c r="FT119" s="619">
        <v>492589.26</v>
      </c>
      <c r="FU119" s="619">
        <v>375911.05</v>
      </c>
      <c r="FV119" s="619">
        <v>376729.72</v>
      </c>
      <c r="FW119" s="619">
        <v>274262.55</v>
      </c>
      <c r="FX119" s="619">
        <v>1429184.83</v>
      </c>
      <c r="FZ119" s="619">
        <v>17333.650000000001</v>
      </c>
      <c r="GA119" s="619">
        <v>251497.39</v>
      </c>
      <c r="GB119" s="619">
        <v>700942.57</v>
      </c>
      <c r="GC119" s="619">
        <v>602306.74</v>
      </c>
      <c r="GE119" s="619">
        <v>229647.89</v>
      </c>
      <c r="GF119" s="619">
        <v>31291.89</v>
      </c>
      <c r="GG119" s="619">
        <v>254787.75</v>
      </c>
      <c r="GH119" s="619">
        <v>8110</v>
      </c>
      <c r="GJ119" s="619">
        <v>602166.24</v>
      </c>
      <c r="GL119" s="619">
        <v>5438.22</v>
      </c>
      <c r="GM119" s="619">
        <v>624830.41</v>
      </c>
      <c r="GN119" s="619">
        <v>230392.65</v>
      </c>
      <c r="GO119" s="619">
        <v>124370.88</v>
      </c>
      <c r="GP119" s="619">
        <v>199185.6</v>
      </c>
      <c r="GQ119" s="619">
        <v>105846.3</v>
      </c>
      <c r="GS119" s="619">
        <v>471922.97</v>
      </c>
      <c r="GT119" s="619">
        <v>232200</v>
      </c>
      <c r="GU119" s="619">
        <v>679477.22</v>
      </c>
      <c r="GV119" s="619">
        <v>241.82</v>
      </c>
      <c r="GW119" s="619">
        <v>0</v>
      </c>
      <c r="GX119" s="619">
        <v>686673</v>
      </c>
      <c r="GY119" s="619">
        <v>266984.21999999997</v>
      </c>
      <c r="GZ119" s="619">
        <v>1757070.85</v>
      </c>
      <c r="HB119" s="619">
        <v>763960.78</v>
      </c>
      <c r="HC119" s="619">
        <v>605154.31000000006</v>
      </c>
      <c r="HD119" s="619">
        <v>73425</v>
      </c>
      <c r="HE119" s="619">
        <v>802045.39</v>
      </c>
      <c r="HF119" s="619">
        <v>1501022.64</v>
      </c>
      <c r="HG119" s="619">
        <v>64298.69</v>
      </c>
      <c r="HH119" s="619">
        <v>844286.5</v>
      </c>
      <c r="HI119" s="619">
        <v>928100</v>
      </c>
      <c r="HJ119" s="619">
        <v>0</v>
      </c>
      <c r="HK119" s="619">
        <v>226957.36</v>
      </c>
      <c r="HM119" s="619">
        <v>424085.17</v>
      </c>
      <c r="HN119" s="619">
        <v>1882201.04</v>
      </c>
      <c r="HO119" s="619">
        <v>289800</v>
      </c>
      <c r="HP119" s="619">
        <v>283944.45</v>
      </c>
      <c r="HQ119" s="619">
        <v>239849.74</v>
      </c>
      <c r="HR119" s="619">
        <v>2780.93</v>
      </c>
      <c r="HS119" s="619">
        <v>1010949.55</v>
      </c>
      <c r="HT119" s="619">
        <v>3050671.67</v>
      </c>
      <c r="HU119" s="619">
        <v>98498.77</v>
      </c>
      <c r="HV119" s="619">
        <v>14284</v>
      </c>
      <c r="HW119" s="619">
        <v>261773.84</v>
      </c>
      <c r="HX119" s="619">
        <v>187778.59</v>
      </c>
      <c r="HY119" s="619">
        <v>160701.91</v>
      </c>
      <c r="HZ119" s="619">
        <v>853750.01</v>
      </c>
      <c r="IA119" s="619">
        <v>242264.02</v>
      </c>
      <c r="IB119" s="619">
        <v>253732.9</v>
      </c>
      <c r="IC119" s="619">
        <v>240664.38</v>
      </c>
      <c r="ID119" s="619">
        <v>212141.03</v>
      </c>
      <c r="IE119" s="619">
        <v>473050.88</v>
      </c>
      <c r="IF119" s="619">
        <v>119814.79</v>
      </c>
      <c r="IG119" s="619">
        <v>298203.42</v>
      </c>
      <c r="IH119" s="619">
        <v>214255.78</v>
      </c>
      <c r="II119" s="619">
        <v>188990.98</v>
      </c>
      <c r="IK119" s="619">
        <v>4321313.12</v>
      </c>
      <c r="IL119" s="619">
        <v>301671.45</v>
      </c>
      <c r="IM119" s="619">
        <v>627169.02</v>
      </c>
      <c r="IN119" s="619">
        <v>909605.08</v>
      </c>
      <c r="IO119" s="619">
        <v>361716.82</v>
      </c>
      <c r="IP119" s="619">
        <v>281171.01999999996</v>
      </c>
      <c r="IQ119" s="619">
        <v>192684.7</v>
      </c>
      <c r="IR119" s="619">
        <v>197967.71</v>
      </c>
      <c r="IS119" s="619">
        <v>222587.4</v>
      </c>
      <c r="IT119" s="619">
        <v>6012.72</v>
      </c>
      <c r="IU119" s="619">
        <v>4114036.18</v>
      </c>
      <c r="IV119" s="619">
        <v>0</v>
      </c>
      <c r="IW119" s="619">
        <v>-3805.4</v>
      </c>
      <c r="IX119" s="619">
        <v>299964.96000000002</v>
      </c>
      <c r="IY119" s="619">
        <v>363815.32</v>
      </c>
      <c r="JA119" s="619">
        <v>476880.33</v>
      </c>
      <c r="JB119" s="619">
        <v>134015.89000000001</v>
      </c>
      <c r="JC119" s="619">
        <v>248023.67</v>
      </c>
      <c r="JD119" s="619">
        <v>310054.64</v>
      </c>
      <c r="JE119" s="619">
        <v>626814.38</v>
      </c>
      <c r="JF119" s="619">
        <v>173092.07</v>
      </c>
      <c r="JG119" s="619">
        <v>778.43</v>
      </c>
      <c r="JH119" s="619">
        <v>1570227.84</v>
      </c>
      <c r="JI119" s="619">
        <v>271465.77</v>
      </c>
      <c r="JJ119" s="619">
        <v>503343.76</v>
      </c>
      <c r="JK119" s="619">
        <v>14898.57</v>
      </c>
      <c r="JL119" s="619">
        <v>162366.29999999999</v>
      </c>
      <c r="JM119" s="619">
        <v>2278565.17</v>
      </c>
      <c r="JN119" s="619">
        <v>216841.05</v>
      </c>
      <c r="JO119" s="619">
        <v>221843.55</v>
      </c>
      <c r="JP119" s="619">
        <v>387968.24</v>
      </c>
      <c r="JQ119" s="619">
        <v>254156.16</v>
      </c>
      <c r="JR119" s="619">
        <v>459369.34</v>
      </c>
      <c r="JS119" s="619">
        <v>368313.41</v>
      </c>
      <c r="JT119" s="619">
        <v>3310556.77</v>
      </c>
      <c r="JV119" s="619">
        <v>298123.75</v>
      </c>
      <c r="JW119" s="619">
        <v>265037.78000000003</v>
      </c>
      <c r="JX119" s="619">
        <v>546217.41</v>
      </c>
      <c r="JY119" s="619">
        <v>287682.23</v>
      </c>
      <c r="JZ119" s="619">
        <v>968488.27</v>
      </c>
      <c r="KA119" s="619">
        <v>487500</v>
      </c>
      <c r="KB119" s="619">
        <v>298761.03999999998</v>
      </c>
      <c r="KC119" s="619">
        <v>539762.31000000006</v>
      </c>
      <c r="KD119" s="619">
        <v>0</v>
      </c>
      <c r="KE119" s="619">
        <v>327402.40999999997</v>
      </c>
      <c r="KF119" s="619">
        <v>3413.3</v>
      </c>
      <c r="KG119" s="619">
        <v>158898.44</v>
      </c>
      <c r="KI119" s="619">
        <v>151413.41</v>
      </c>
      <c r="KJ119" s="619">
        <v>5326016.93</v>
      </c>
      <c r="KK119" s="619">
        <v>1297114.79</v>
      </c>
      <c r="KL119" s="619">
        <v>653551.71</v>
      </c>
      <c r="KM119" s="619">
        <v>0</v>
      </c>
      <c r="KO119" s="619">
        <v>492387</v>
      </c>
      <c r="KP119" s="619">
        <v>1444368.9</v>
      </c>
      <c r="KQ119" s="619">
        <v>163699.54999999999</v>
      </c>
      <c r="KS119" s="619">
        <v>8018908.5499999998</v>
      </c>
      <c r="KT119" s="619">
        <v>317955.14</v>
      </c>
      <c r="KU119" s="619">
        <v>350855.74</v>
      </c>
      <c r="KV119" s="619">
        <v>1155088.6499999999</v>
      </c>
      <c r="KW119" s="619">
        <v>222699.8</v>
      </c>
      <c r="KX119" s="619">
        <v>521246.15</v>
      </c>
      <c r="KZ119" s="619">
        <v>463439.08</v>
      </c>
      <c r="LA119" s="619">
        <v>3024531.78</v>
      </c>
      <c r="LB119" s="619">
        <v>102499.33</v>
      </c>
      <c r="LC119" s="619">
        <v>203897.17</v>
      </c>
      <c r="LD119" s="619">
        <v>789868.95</v>
      </c>
      <c r="LE119" s="619">
        <v>558457.99</v>
      </c>
      <c r="LF119" s="619">
        <v>359369.72000000003</v>
      </c>
      <c r="LG119" s="619">
        <v>293300.91000000003</v>
      </c>
      <c r="LH119" s="619">
        <v>472586.82</v>
      </c>
      <c r="LI119" s="619">
        <v>4108799.84</v>
      </c>
      <c r="LJ119" s="619">
        <v>0</v>
      </c>
      <c r="LL119" s="619">
        <v>51295.14</v>
      </c>
      <c r="LM119" s="619">
        <v>474074.05</v>
      </c>
      <c r="LN119" s="619">
        <v>249066.57</v>
      </c>
      <c r="LO119" s="619">
        <v>353763.13</v>
      </c>
      <c r="LP119" s="619">
        <v>959293.63</v>
      </c>
      <c r="LQ119" s="619">
        <v>0</v>
      </c>
      <c r="LS119" s="619">
        <v>191444.99</v>
      </c>
      <c r="LT119" s="619">
        <v>1659520.6</v>
      </c>
      <c r="LU119" s="619">
        <v>680000</v>
      </c>
      <c r="LV119" s="619">
        <v>247833.32</v>
      </c>
      <c r="LW119" s="619">
        <v>627532.27</v>
      </c>
      <c r="LX119" s="619">
        <v>2272828.25</v>
      </c>
      <c r="LZ119" s="619">
        <v>215116.19</v>
      </c>
      <c r="MA119" s="619">
        <v>711156.72</v>
      </c>
      <c r="MB119" s="619">
        <v>664702.78</v>
      </c>
      <c r="MC119" s="619">
        <v>375616.62</v>
      </c>
      <c r="MD119" s="619">
        <v>703096.23</v>
      </c>
      <c r="ME119" s="619">
        <v>393251.98</v>
      </c>
      <c r="MF119" s="619">
        <v>354075.35</v>
      </c>
      <c r="MG119" s="619">
        <v>984203.64</v>
      </c>
      <c r="MI119" s="619">
        <v>5649871.96</v>
      </c>
      <c r="MJ119" s="619">
        <v>297942.71999999997</v>
      </c>
      <c r="MK119" s="619">
        <v>290036.64999999997</v>
      </c>
      <c r="ML119" s="619">
        <v>193002.87000000002</v>
      </c>
      <c r="MM119" s="619">
        <v>10137.86</v>
      </c>
      <c r="MN119" s="619">
        <v>265864.76</v>
      </c>
      <c r="MO119" s="619">
        <v>588009.36999999988</v>
      </c>
      <c r="MP119" s="619">
        <v>191939.26</v>
      </c>
      <c r="MQ119" s="619">
        <v>678189.2300000001</v>
      </c>
      <c r="MR119" s="619">
        <v>237158.52999999997</v>
      </c>
      <c r="MS119" s="619">
        <v>246920.93</v>
      </c>
      <c r="MT119" s="619">
        <v>200359.81</v>
      </c>
      <c r="MU119" s="619">
        <v>4003978.0199999991</v>
      </c>
      <c r="MY119" s="619">
        <v>474147.15</v>
      </c>
      <c r="NA119" s="619">
        <v>1841927.34</v>
      </c>
      <c r="NC119" s="619">
        <v>4805.26</v>
      </c>
      <c r="ND119" s="619">
        <v>155754.78</v>
      </c>
      <c r="NF119" s="619">
        <v>8184272.8899999997</v>
      </c>
      <c r="NG119" s="619">
        <v>1758784.04</v>
      </c>
      <c r="NH119" s="619">
        <v>11752.63</v>
      </c>
      <c r="NI119" s="619">
        <v>1972306.84</v>
      </c>
      <c r="NJ119" s="619">
        <v>425471.88</v>
      </c>
      <c r="NK119" s="619">
        <v>1305101.3999999999</v>
      </c>
      <c r="NL119" s="619">
        <v>1716464.22</v>
      </c>
      <c r="NM119" s="619">
        <v>1223678.5</v>
      </c>
      <c r="NN119" s="619">
        <v>343449.04</v>
      </c>
      <c r="NO119" s="619">
        <v>1172026.96</v>
      </c>
      <c r="NP119" s="619">
        <v>424859.98</v>
      </c>
      <c r="NQ119" s="619">
        <v>275999.94</v>
      </c>
      <c r="NR119" s="619">
        <v>1762283.23</v>
      </c>
      <c r="NS119" s="619">
        <v>150000</v>
      </c>
      <c r="NT119" s="619">
        <v>185963.29</v>
      </c>
      <c r="NU119" s="619">
        <v>557313.19999999995</v>
      </c>
      <c r="NV119" s="619">
        <v>224807.65</v>
      </c>
      <c r="NX119" s="619">
        <v>181421.46999999997</v>
      </c>
      <c r="NY119" s="619">
        <v>102549.16</v>
      </c>
      <c r="NZ119" s="619">
        <v>46604.67</v>
      </c>
      <c r="OA119" s="619">
        <v>14506.45</v>
      </c>
      <c r="OB119" s="619">
        <v>116208.44</v>
      </c>
      <c r="OC119" s="619">
        <v>0</v>
      </c>
      <c r="OD119" s="619">
        <v>410997.63</v>
      </c>
      <c r="OE119" s="619">
        <v>64674.28</v>
      </c>
      <c r="OF119" s="619">
        <v>5620000</v>
      </c>
      <c r="OG119" s="619">
        <v>1045151.09</v>
      </c>
      <c r="OH119" s="619">
        <v>1043864.18</v>
      </c>
      <c r="OI119" s="619">
        <v>1068706.3999999999</v>
      </c>
      <c r="OJ119" s="619">
        <v>281151.58</v>
      </c>
      <c r="OK119" s="619">
        <v>386463.72</v>
      </c>
      <c r="OL119" s="619">
        <v>3017.4</v>
      </c>
      <c r="OM119" s="619">
        <v>130328.3</v>
      </c>
      <c r="ON119" s="619">
        <v>173028.81</v>
      </c>
      <c r="OO119" s="619">
        <v>4246642.51</v>
      </c>
      <c r="OP119" s="619">
        <v>91812.4</v>
      </c>
      <c r="OQ119" s="619">
        <v>2342519.56</v>
      </c>
      <c r="OR119" s="619">
        <v>374954.86</v>
      </c>
      <c r="OS119" s="619">
        <v>385388.01</v>
      </c>
      <c r="OT119" s="619">
        <v>199660.56</v>
      </c>
      <c r="OV119" s="619">
        <v>401414.64</v>
      </c>
      <c r="OW119" s="619">
        <v>461142.57</v>
      </c>
      <c r="OX119" s="619">
        <v>622767.80000000005</v>
      </c>
      <c r="OY119" s="619">
        <v>479467.73</v>
      </c>
      <c r="OZ119" s="619">
        <v>642131.18999999994</v>
      </c>
      <c r="PA119" s="619">
        <v>231469.3</v>
      </c>
      <c r="PB119" s="619">
        <v>148705.72999999998</v>
      </c>
      <c r="PC119" s="619">
        <v>481326.57</v>
      </c>
      <c r="PD119" s="619">
        <v>3479694.33</v>
      </c>
      <c r="PE119" s="619">
        <v>337626.19</v>
      </c>
      <c r="PF119" s="619">
        <v>22919.51</v>
      </c>
      <c r="PG119" s="619">
        <v>127910.54</v>
      </c>
      <c r="PH119" s="619">
        <v>8029.28</v>
      </c>
      <c r="PI119" s="619">
        <v>673394.05</v>
      </c>
      <c r="PJ119" s="619">
        <v>5008.1400000000003</v>
      </c>
      <c r="PK119" s="619">
        <v>31003.68</v>
      </c>
      <c r="PL119" s="619">
        <v>264240.8</v>
      </c>
      <c r="PM119" s="619">
        <v>8018.68</v>
      </c>
      <c r="PN119" s="619">
        <v>375041.61</v>
      </c>
      <c r="PO119" s="619">
        <v>472859.24</v>
      </c>
      <c r="PP119" s="619">
        <v>0</v>
      </c>
      <c r="PQ119" s="619">
        <v>4944.37</v>
      </c>
      <c r="PR119" s="619">
        <v>13103.92</v>
      </c>
      <c r="PS119" s="619">
        <v>132732.09</v>
      </c>
      <c r="PU119" s="619">
        <v>20867.39</v>
      </c>
      <c r="PV119" s="619">
        <v>10299910.23</v>
      </c>
      <c r="PW119" s="619">
        <v>68563.539999999994</v>
      </c>
      <c r="PY119" s="619">
        <v>14091.9</v>
      </c>
      <c r="QA119" s="619">
        <v>445838.75</v>
      </c>
      <c r="QB119" s="619">
        <v>93365.16</v>
      </c>
      <c r="QD119" s="619">
        <v>751877.93</v>
      </c>
      <c r="QE119" s="619">
        <v>206834.27</v>
      </c>
      <c r="QF119" s="619">
        <v>596133.51</v>
      </c>
      <c r="QG119" s="619">
        <v>204946.63</v>
      </c>
      <c r="QH119" s="619">
        <v>247735.36</v>
      </c>
      <c r="QI119" s="619">
        <v>480873.85</v>
      </c>
      <c r="QJ119" s="619">
        <v>914281.07</v>
      </c>
      <c r="QK119" s="619">
        <v>399765.72</v>
      </c>
      <c r="QL119" s="619">
        <v>196048.57</v>
      </c>
      <c r="QM119" s="619">
        <v>275159.21999999997</v>
      </c>
      <c r="QN119" s="619">
        <v>321288.59999999998</v>
      </c>
      <c r="QO119" s="619">
        <v>919698.35</v>
      </c>
      <c r="QP119" s="619">
        <v>975128.15</v>
      </c>
      <c r="QQ119" s="619">
        <v>228179.11</v>
      </c>
      <c r="QR119" s="619">
        <v>94506.23</v>
      </c>
      <c r="QS119" s="619">
        <v>192094.61</v>
      </c>
      <c r="QT119" s="619">
        <v>55251.45</v>
      </c>
      <c r="QU119" s="619">
        <v>106081.18</v>
      </c>
      <c r="QV119" s="619">
        <v>3566806.61</v>
      </c>
      <c r="QW119" s="619">
        <v>191013.39</v>
      </c>
      <c r="QX119" s="619">
        <v>553700</v>
      </c>
      <c r="QY119" s="619">
        <v>169899.81</v>
      </c>
      <c r="QZ119" s="619">
        <v>311876.73</v>
      </c>
      <c r="RA119" s="619">
        <v>738000</v>
      </c>
      <c r="RB119" s="619">
        <v>12406.41</v>
      </c>
      <c r="RC119" s="619">
        <v>592840.63</v>
      </c>
      <c r="RD119" s="619">
        <v>645041.6</v>
      </c>
      <c r="RE119" s="619">
        <v>308011.74</v>
      </c>
      <c r="RF119" s="619">
        <v>729998.53</v>
      </c>
      <c r="RG119" s="619">
        <v>169211.4</v>
      </c>
      <c r="RH119" s="619">
        <v>141933.03</v>
      </c>
      <c r="RI119" s="619">
        <v>5921491.3600000003</v>
      </c>
      <c r="RJ119" s="619">
        <v>20013.330000000002</v>
      </c>
      <c r="RK119" s="619">
        <v>941.78</v>
      </c>
      <c r="RL119" s="619">
        <v>270824.7</v>
      </c>
      <c r="RM119" s="619">
        <v>242541.64</v>
      </c>
      <c r="RN119" s="619">
        <v>378632.63</v>
      </c>
      <c r="RO119" s="619">
        <v>955402.51</v>
      </c>
      <c r="RP119" s="619">
        <v>255920.4</v>
      </c>
      <c r="RQ119" s="619">
        <v>299606.3</v>
      </c>
      <c r="RR119" s="619">
        <v>605655.74</v>
      </c>
      <c r="RS119" s="619">
        <v>1494569.11</v>
      </c>
      <c r="RT119" s="619">
        <v>206537.73</v>
      </c>
      <c r="RU119" s="619">
        <v>180416.24</v>
      </c>
      <c r="RV119" s="619">
        <v>246012.23</v>
      </c>
      <c r="RW119" s="619">
        <v>419398.04</v>
      </c>
      <c r="RX119" s="619">
        <v>215873.01</v>
      </c>
      <c r="RY119" s="619">
        <v>188320.8</v>
      </c>
      <c r="RZ119" s="619">
        <v>115271.51</v>
      </c>
      <c r="SA119" s="619">
        <v>699</v>
      </c>
      <c r="SB119" s="619">
        <v>130401.63</v>
      </c>
      <c r="SC119" s="619">
        <v>3816600.63</v>
      </c>
      <c r="SD119" s="619">
        <v>2795.13</v>
      </c>
      <c r="SE119" s="619">
        <v>232183.9</v>
      </c>
      <c r="SF119" s="619">
        <v>205887.54</v>
      </c>
      <c r="SG119" s="619">
        <v>180218.74</v>
      </c>
      <c r="SI119" s="619">
        <v>11398.98</v>
      </c>
      <c r="SJ119" s="619">
        <v>642055.65</v>
      </c>
      <c r="SK119" s="619">
        <v>235771.94</v>
      </c>
      <c r="SL119" s="619">
        <v>220855.83</v>
      </c>
      <c r="SM119" s="619">
        <v>847371.05</v>
      </c>
      <c r="SN119" s="619">
        <v>100323.38</v>
      </c>
      <c r="SO119" s="619">
        <v>1497984.39</v>
      </c>
      <c r="SP119" s="619">
        <v>385357.23</v>
      </c>
      <c r="SQ119" s="619">
        <v>399160.89</v>
      </c>
      <c r="SR119" s="619">
        <v>72158.320000000007</v>
      </c>
      <c r="SS119" s="619">
        <v>311129.82</v>
      </c>
      <c r="ST119" s="619">
        <v>237421.82</v>
      </c>
      <c r="SU119" s="619">
        <v>276060.28000000003</v>
      </c>
      <c r="SV119" s="619">
        <v>49375.15</v>
      </c>
      <c r="SW119" s="619">
        <v>2882000</v>
      </c>
      <c r="SX119" s="619">
        <v>197073.77</v>
      </c>
      <c r="SY119" s="619">
        <v>379077.25</v>
      </c>
      <c r="SZ119" s="619">
        <v>365321.28</v>
      </c>
      <c r="TA119" s="619">
        <v>98920.03</v>
      </c>
      <c r="TB119" s="619">
        <v>117655.4</v>
      </c>
      <c r="TC119" s="619">
        <v>204800</v>
      </c>
      <c r="TD119" s="619">
        <v>1301980.67</v>
      </c>
      <c r="TE119" s="619">
        <v>178234.97</v>
      </c>
      <c r="TF119" s="619">
        <v>348279.01</v>
      </c>
      <c r="TG119" s="619">
        <v>301173.62</v>
      </c>
      <c r="TH119" s="619">
        <v>467830.54</v>
      </c>
      <c r="TI119" s="619">
        <v>222043.04</v>
      </c>
      <c r="TJ119" s="619">
        <v>145817.29</v>
      </c>
      <c r="TK119" s="619">
        <v>14949628.08</v>
      </c>
      <c r="TL119" s="619">
        <v>286810.98</v>
      </c>
      <c r="TM119" s="619">
        <v>219133.88</v>
      </c>
      <c r="TN119" s="619">
        <v>638951.88</v>
      </c>
      <c r="TO119" s="619">
        <v>516747.54</v>
      </c>
      <c r="TP119" s="619">
        <v>356333.75</v>
      </c>
      <c r="TQ119" s="619">
        <v>122852.87</v>
      </c>
      <c r="TR119" s="619">
        <v>1226810.02</v>
      </c>
      <c r="TS119" s="619">
        <v>284519.65000000002</v>
      </c>
      <c r="TT119" s="619">
        <v>589161.84</v>
      </c>
      <c r="TU119" s="619">
        <v>541083.79</v>
      </c>
      <c r="TV119" s="619">
        <v>218404.23</v>
      </c>
      <c r="TW119" s="619">
        <v>169615.38</v>
      </c>
      <c r="TX119" s="619">
        <v>10435.24</v>
      </c>
      <c r="TY119" s="619">
        <v>241666.27</v>
      </c>
      <c r="TZ119" s="619">
        <v>248969.96</v>
      </c>
      <c r="UB119" s="619">
        <v>256213.52</v>
      </c>
      <c r="UC119" s="619">
        <v>1980000</v>
      </c>
      <c r="UD119" s="619">
        <v>733240.29</v>
      </c>
      <c r="UE119" s="619">
        <v>554586.15</v>
      </c>
      <c r="UF119" s="619">
        <v>402877.75</v>
      </c>
      <c r="UG119" s="619">
        <v>4342307.0999999996</v>
      </c>
      <c r="UH119" s="619">
        <v>17027.79</v>
      </c>
      <c r="UI119" s="619">
        <v>69374.509999999995</v>
      </c>
      <c r="UJ119" s="619">
        <v>224475.53</v>
      </c>
      <c r="UK119" s="619">
        <v>10888.21</v>
      </c>
      <c r="UL119" s="619">
        <v>1755800</v>
      </c>
      <c r="UM119" s="619">
        <v>393915.3</v>
      </c>
      <c r="UN119" s="619">
        <v>336587.15</v>
      </c>
      <c r="UO119" s="619">
        <v>578238.42000000004</v>
      </c>
      <c r="UP119" s="619">
        <v>560565.30000000005</v>
      </c>
      <c r="UQ119" s="619">
        <v>283283.48</v>
      </c>
      <c r="UR119" s="619">
        <v>19428357.460000001</v>
      </c>
      <c r="US119" s="619">
        <v>509687.68</v>
      </c>
      <c r="UT119" s="619">
        <v>370918.65</v>
      </c>
      <c r="UU119" s="619">
        <v>3504932.57</v>
      </c>
      <c r="UV119" s="619">
        <v>240384.01</v>
      </c>
      <c r="UW119" s="619">
        <v>651013.14</v>
      </c>
      <c r="UX119" s="619">
        <v>2569607.06</v>
      </c>
      <c r="UY119" s="619">
        <v>657000.65</v>
      </c>
      <c r="UZ119" s="619">
        <v>551777.1</v>
      </c>
      <c r="VA119" s="619">
        <v>494621.34</v>
      </c>
      <c r="VB119" s="619">
        <v>1366445.15</v>
      </c>
      <c r="VC119" s="619">
        <v>784965.88</v>
      </c>
      <c r="VD119" s="619">
        <v>655613.38</v>
      </c>
      <c r="VE119" s="619">
        <v>2150657.4900000002</v>
      </c>
      <c r="VF119" s="619">
        <v>684737.76</v>
      </c>
      <c r="VG119" s="619">
        <v>246235.78</v>
      </c>
      <c r="VH119" s="619">
        <v>777198.21</v>
      </c>
      <c r="VI119" s="619">
        <v>420406.17</v>
      </c>
      <c r="VJ119" s="619">
        <v>971659.11</v>
      </c>
      <c r="VK119" s="619">
        <v>9509.9</v>
      </c>
      <c r="VL119" s="619">
        <v>447875.37</v>
      </c>
      <c r="VO119" s="619">
        <v>281878.08</v>
      </c>
      <c r="VP119" s="619">
        <v>303180.07</v>
      </c>
      <c r="VQ119" s="619">
        <v>856724.23</v>
      </c>
      <c r="VR119" s="619">
        <v>897122.82</v>
      </c>
      <c r="VS119" s="619">
        <v>579425.68999999994</v>
      </c>
      <c r="VT119" s="619">
        <v>564063.62</v>
      </c>
      <c r="VU119" s="619">
        <v>293795.7</v>
      </c>
      <c r="VV119" s="619">
        <v>15484.04</v>
      </c>
      <c r="VW119" s="619">
        <v>1524537.87</v>
      </c>
      <c r="VX119" s="619">
        <v>283652.15000000002</v>
      </c>
      <c r="VY119" s="619">
        <v>802463.13</v>
      </c>
      <c r="VZ119" s="619">
        <v>570961.87</v>
      </c>
      <c r="WA119" s="619">
        <v>245294.51</v>
      </c>
      <c r="WB119" s="619">
        <v>159513.89000000001</v>
      </c>
      <c r="WC119" s="619">
        <v>1421406.24</v>
      </c>
      <c r="WD119" s="619">
        <v>37428.959999999999</v>
      </c>
      <c r="WE119" s="619">
        <v>754409.55</v>
      </c>
      <c r="WG119" s="619">
        <v>179920.84</v>
      </c>
      <c r="WH119" s="619">
        <v>432863.56</v>
      </c>
      <c r="WI119" s="619">
        <v>671836.67</v>
      </c>
      <c r="WJ119" s="619">
        <v>862654.01</v>
      </c>
      <c r="WK119" s="619">
        <v>351401.46</v>
      </c>
      <c r="WL119" s="619">
        <v>1117825.6000000001</v>
      </c>
      <c r="WM119" s="619">
        <v>356186.24</v>
      </c>
      <c r="WN119" s="619">
        <v>1495010.95</v>
      </c>
      <c r="WO119" s="619">
        <v>405388.45</v>
      </c>
      <c r="WP119" s="619">
        <v>1022197.74</v>
      </c>
      <c r="WQ119" s="619">
        <v>1203794.7</v>
      </c>
      <c r="WR119" s="619">
        <v>2251.2800000000002</v>
      </c>
      <c r="WS119" s="619">
        <v>713586.53</v>
      </c>
      <c r="WT119" s="619">
        <v>609668.27</v>
      </c>
      <c r="WU119" s="619">
        <v>164542.03</v>
      </c>
      <c r="WV119" s="619">
        <v>885934.1399999999</v>
      </c>
      <c r="WW119" s="619">
        <v>955197.19</v>
      </c>
      <c r="WX119" s="619">
        <v>340842.49</v>
      </c>
      <c r="WY119" s="619">
        <v>214708.54</v>
      </c>
      <c r="WZ119" s="619">
        <v>242221.41</v>
      </c>
      <c r="XA119" s="619">
        <v>215269.19</v>
      </c>
      <c r="XC119" s="619">
        <v>5000</v>
      </c>
      <c r="XE119" s="619">
        <v>2551574.13</v>
      </c>
      <c r="XF119" s="619">
        <v>16717.650000000001</v>
      </c>
      <c r="XG119" s="619">
        <v>116590.04000000001</v>
      </c>
      <c r="XH119" s="619">
        <v>160347.88</v>
      </c>
      <c r="XI119" s="619">
        <v>467185.69</v>
      </c>
      <c r="XK119" s="619">
        <v>548296.56000000006</v>
      </c>
      <c r="XL119" s="619">
        <v>458571.88</v>
      </c>
      <c r="XN119" s="619">
        <v>414351.17</v>
      </c>
      <c r="XO119" s="619">
        <v>613789.23</v>
      </c>
      <c r="XP119" s="619">
        <v>872210.01</v>
      </c>
      <c r="XQ119" s="619">
        <v>356740.12</v>
      </c>
      <c r="XR119" s="619">
        <v>360555.64</v>
      </c>
      <c r="XS119" s="619">
        <v>863379.52</v>
      </c>
      <c r="XT119" s="619">
        <v>684081.28</v>
      </c>
      <c r="XU119" s="619">
        <v>228419.77</v>
      </c>
      <c r="XV119" s="619">
        <v>303098.27</v>
      </c>
      <c r="XW119" s="619">
        <v>278611.62</v>
      </c>
      <c r="XX119" s="619">
        <v>192677.32</v>
      </c>
      <c r="XY119" s="619">
        <v>31984.66</v>
      </c>
      <c r="XZ119" s="619">
        <v>152594.4</v>
      </c>
      <c r="YA119" s="619">
        <v>262543.69</v>
      </c>
      <c r="YB119" s="619">
        <v>245367.64</v>
      </c>
      <c r="YC119" s="619">
        <v>179783.73</v>
      </c>
      <c r="YD119" s="619">
        <v>176622.76</v>
      </c>
      <c r="YE119" s="619">
        <v>157721.57999999999</v>
      </c>
      <c r="YF119" s="619">
        <v>173081.76</v>
      </c>
      <c r="YH119" s="619">
        <v>331395.46000000002</v>
      </c>
      <c r="YI119" s="619">
        <v>662567.78</v>
      </c>
      <c r="YJ119" s="619">
        <v>24895.1</v>
      </c>
      <c r="YK119" s="619">
        <v>0</v>
      </c>
      <c r="YL119" s="619">
        <v>365845.35</v>
      </c>
      <c r="YM119" s="619">
        <v>586544.07999999996</v>
      </c>
      <c r="YN119" s="619">
        <v>267614.75</v>
      </c>
      <c r="YO119" s="619">
        <v>1075400.3700000001</v>
      </c>
      <c r="YP119" s="619">
        <v>1044168.66</v>
      </c>
      <c r="YQ119" s="619">
        <v>461133.19</v>
      </c>
      <c r="YR119" s="619">
        <v>367473.93</v>
      </c>
      <c r="YS119" s="619">
        <v>9005.1200000000008</v>
      </c>
      <c r="YT119" s="619">
        <v>254142.56</v>
      </c>
      <c r="YU119" s="619">
        <v>203906.58</v>
      </c>
      <c r="YV119" s="619">
        <v>372452.38</v>
      </c>
      <c r="YW119" s="619">
        <v>224369.54</v>
      </c>
      <c r="YX119" s="619">
        <v>2997271.26</v>
      </c>
      <c r="YY119" s="619">
        <v>513813.68</v>
      </c>
      <c r="YZ119" s="619">
        <v>184045.76</v>
      </c>
      <c r="ZA119" s="619">
        <v>184401.26</v>
      </c>
      <c r="ZB119" s="619">
        <v>295415.21000000002</v>
      </c>
      <c r="ZC119" s="619">
        <v>146261.79</v>
      </c>
      <c r="ZD119" s="619">
        <v>314574.14</v>
      </c>
      <c r="ZF119" s="619">
        <v>182124.95</v>
      </c>
      <c r="ZG119" s="619">
        <v>337529.79</v>
      </c>
      <c r="ZH119" s="619">
        <v>228889.18</v>
      </c>
      <c r="ZI119" s="619">
        <v>188133.76000000001</v>
      </c>
      <c r="ZJ119" s="619">
        <v>1184.49</v>
      </c>
      <c r="ZK119" s="619">
        <v>0</v>
      </c>
      <c r="ZL119" s="619">
        <v>160225.01</v>
      </c>
      <c r="ZM119" s="619">
        <v>1908064.22</v>
      </c>
      <c r="ZN119" s="619">
        <v>51163.21</v>
      </c>
      <c r="ZO119" s="619">
        <v>226251.97</v>
      </c>
      <c r="ZP119" s="619">
        <v>868137.44</v>
      </c>
      <c r="ZQ119" s="619">
        <v>1245487.46</v>
      </c>
      <c r="ZR119" s="619">
        <v>777837.35</v>
      </c>
      <c r="ZS119" s="619">
        <v>160243.26</v>
      </c>
      <c r="ZT119" s="619">
        <v>60782.32</v>
      </c>
      <c r="ZU119" s="619">
        <v>338704.07</v>
      </c>
      <c r="ZV119" s="619">
        <v>475461.6</v>
      </c>
      <c r="ZW119" s="619">
        <v>881191.59000000008</v>
      </c>
      <c r="ZX119" s="619">
        <v>133995.91</v>
      </c>
      <c r="ZY119" s="619">
        <v>522522.92</v>
      </c>
      <c r="ZZ119" s="619">
        <v>208942.06</v>
      </c>
      <c r="AAA119" s="619">
        <v>395891.64</v>
      </c>
      <c r="AAB119" s="619">
        <v>208485.99</v>
      </c>
      <c r="AAC119" s="619">
        <v>414759.95</v>
      </c>
      <c r="AAD119" s="619">
        <v>231662.31</v>
      </c>
      <c r="AAE119" s="619">
        <v>147941.13</v>
      </c>
      <c r="AAF119" s="619">
        <v>223985.49</v>
      </c>
      <c r="AAG119" s="619">
        <v>293271.59999999998</v>
      </c>
      <c r="AAH119" s="619">
        <v>140962.75</v>
      </c>
      <c r="AAI119" s="619">
        <v>160683.63</v>
      </c>
      <c r="AAK119" s="619">
        <v>227848</v>
      </c>
      <c r="AAM119" s="619">
        <v>258041.46</v>
      </c>
      <c r="AAN119" s="619">
        <v>213999.38</v>
      </c>
      <c r="AAO119" s="619">
        <v>851859.42</v>
      </c>
      <c r="AAP119" s="619">
        <v>206114.04</v>
      </c>
      <c r="AAQ119" s="619">
        <v>7184764.6200000001</v>
      </c>
      <c r="AAR119" s="619">
        <v>703670.28</v>
      </c>
      <c r="AAS119" s="619">
        <v>117403.31</v>
      </c>
      <c r="AAT119" s="619">
        <v>995834.81</v>
      </c>
      <c r="AAU119" s="619">
        <v>605407.87</v>
      </c>
      <c r="AAV119" s="619">
        <v>202214.76</v>
      </c>
      <c r="AAW119" s="619">
        <v>347021.28</v>
      </c>
      <c r="AAX119" s="619">
        <v>1043478.03</v>
      </c>
      <c r="AAY119" s="619">
        <v>1103399.2</v>
      </c>
      <c r="AAZ119" s="619">
        <v>279569.49</v>
      </c>
      <c r="ABA119" s="619">
        <v>863563.39</v>
      </c>
      <c r="ABB119" s="619">
        <v>1720604.3699999999</v>
      </c>
      <c r="ABC119" s="619">
        <v>1438906.26</v>
      </c>
      <c r="ABD119" s="619">
        <v>528945.59</v>
      </c>
      <c r="ABE119" s="619">
        <v>710820.38</v>
      </c>
      <c r="ABF119" s="619">
        <v>28483.22</v>
      </c>
      <c r="ABG119" s="619">
        <v>0</v>
      </c>
      <c r="ABH119" s="619">
        <v>7809.49</v>
      </c>
      <c r="ABI119" s="619">
        <v>331576.09999999998</v>
      </c>
      <c r="ABJ119" s="619">
        <v>1866056.81</v>
      </c>
      <c r="ABK119" s="619">
        <v>2291333.2599999998</v>
      </c>
      <c r="ABL119" s="619">
        <v>141123.03</v>
      </c>
      <c r="ABM119" s="619">
        <v>603135.81999999995</v>
      </c>
      <c r="ABN119" s="619">
        <v>560431.32999999996</v>
      </c>
      <c r="ABO119" s="619">
        <v>136263.04000000001</v>
      </c>
      <c r="ABP119" s="619">
        <v>118988.72</v>
      </c>
      <c r="ABQ119" s="619">
        <v>88165.75</v>
      </c>
      <c r="ABR119" s="619">
        <v>337101.3</v>
      </c>
      <c r="ABS119" s="619">
        <v>21658.16</v>
      </c>
      <c r="ABT119" s="619">
        <v>110425.16</v>
      </c>
      <c r="ABU119" s="619">
        <v>348261.01</v>
      </c>
      <c r="ABV119" s="619">
        <v>224121.73</v>
      </c>
      <c r="ABW119" s="619">
        <v>12186.91</v>
      </c>
      <c r="ABX119" s="619">
        <v>233414.75</v>
      </c>
      <c r="ABY119" s="619">
        <v>84711.09</v>
      </c>
      <c r="ABZ119" s="619">
        <v>85547.08</v>
      </c>
      <c r="ACB119" s="619">
        <v>462005.33</v>
      </c>
      <c r="ACC119" s="619">
        <v>178895.52</v>
      </c>
      <c r="ACD119" s="619">
        <v>11307.21</v>
      </c>
      <c r="ACE119" s="619">
        <v>21321.279999999999</v>
      </c>
      <c r="ACG119" s="619">
        <v>200574.56</v>
      </c>
      <c r="ACH119" s="619">
        <v>371945.58</v>
      </c>
      <c r="ACI119" s="619">
        <v>19215.91</v>
      </c>
      <c r="ACJ119" s="619">
        <v>3473.21</v>
      </c>
      <c r="ACK119" s="619">
        <v>11391490.01</v>
      </c>
      <c r="ACM119" s="619">
        <v>145211.37</v>
      </c>
      <c r="ACN119" s="619">
        <v>414211.02</v>
      </c>
      <c r="ACO119" s="619">
        <v>117898.83</v>
      </c>
      <c r="ACT119" s="619">
        <v>354567.07</v>
      </c>
      <c r="ACV119" s="619">
        <v>1392247</v>
      </c>
      <c r="ACX119" s="619">
        <v>1438714.85</v>
      </c>
      <c r="ACY119" s="619">
        <v>322765.14</v>
      </c>
      <c r="ACZ119" s="619">
        <v>256034.8</v>
      </c>
      <c r="ADB119" s="619">
        <v>574705.86</v>
      </c>
      <c r="ADD119" s="619">
        <v>149676.09000000003</v>
      </c>
      <c r="ADF119" s="619">
        <v>114155.68</v>
      </c>
      <c r="ADH119" s="619">
        <v>315000</v>
      </c>
      <c r="ADJ119" s="619">
        <v>116458.39</v>
      </c>
      <c r="ADM119" s="619">
        <v>87294.01</v>
      </c>
      <c r="ADN119" s="619">
        <v>145019.79</v>
      </c>
      <c r="ADQ119" s="619">
        <v>4326458</v>
      </c>
      <c r="ADR119" s="619">
        <v>658599.13</v>
      </c>
      <c r="ADS119" s="619">
        <v>456475.71</v>
      </c>
      <c r="ADU119" s="619">
        <v>20145.78</v>
      </c>
      <c r="ADV119" s="619">
        <v>335296.98</v>
      </c>
      <c r="ADW119" s="619">
        <v>169654</v>
      </c>
      <c r="ADX119" s="619">
        <v>153260.87</v>
      </c>
      <c r="ADY119" s="619">
        <v>445680.9</v>
      </c>
      <c r="ADZ119" s="619">
        <v>289148.31</v>
      </c>
      <c r="AEA119" s="619">
        <v>65224.18</v>
      </c>
      <c r="AEC119" s="619">
        <v>929918.37</v>
      </c>
      <c r="AED119" s="619">
        <v>45365.5</v>
      </c>
      <c r="AEE119" s="619">
        <v>396697.22</v>
      </c>
      <c r="AEF119" s="619">
        <v>34831.550000000003</v>
      </c>
      <c r="AEG119" s="619">
        <v>292453.67</v>
      </c>
      <c r="AEH119" s="619">
        <v>338406.47</v>
      </c>
      <c r="AEI119" s="619">
        <v>222521.69</v>
      </c>
      <c r="AEJ119" s="619">
        <v>214131.09</v>
      </c>
      <c r="AEK119" s="619">
        <v>10520.2</v>
      </c>
      <c r="AEL119" s="619">
        <v>612794.13</v>
      </c>
      <c r="AEM119" s="619">
        <v>178274.98</v>
      </c>
      <c r="AEN119" s="619">
        <v>0</v>
      </c>
      <c r="AEO119" s="619">
        <v>413739.19</v>
      </c>
      <c r="AEP119" s="619">
        <v>455042.07</v>
      </c>
      <c r="AEQ119" s="619">
        <v>215782.59</v>
      </c>
      <c r="AER119" s="619">
        <v>987120.96</v>
      </c>
      <c r="AES119" s="619">
        <v>0</v>
      </c>
      <c r="AET119" s="619">
        <v>1789060.59</v>
      </c>
      <c r="AEU119" s="619">
        <v>2866050.08</v>
      </c>
      <c r="AEV119" s="619">
        <v>311618.15000000002</v>
      </c>
      <c r="AEW119" s="619">
        <v>280196.71999999997</v>
      </c>
      <c r="AEX119" s="619">
        <v>427547.91</v>
      </c>
      <c r="AEZ119" s="619">
        <v>658829.29</v>
      </c>
      <c r="AFA119" s="619">
        <v>168822.78</v>
      </c>
      <c r="AFB119" s="619">
        <v>749129.81</v>
      </c>
      <c r="AFD119" s="619">
        <v>138504.79</v>
      </c>
      <c r="AFF119" s="619">
        <v>19366.47</v>
      </c>
      <c r="AFG119" s="619">
        <v>13323.53</v>
      </c>
      <c r="AFH119" s="619">
        <v>542559.31000000006</v>
      </c>
      <c r="AFI119" s="619">
        <v>571683.35</v>
      </c>
      <c r="AFJ119" s="619">
        <v>371705.39</v>
      </c>
      <c r="AFK119" s="619">
        <v>26801.82</v>
      </c>
      <c r="AFL119" s="619">
        <v>917</v>
      </c>
      <c r="AFM119" s="619">
        <v>199991.76</v>
      </c>
      <c r="AFN119" s="619">
        <v>254717.42</v>
      </c>
      <c r="AFO119" s="619">
        <v>322885.40000000002</v>
      </c>
      <c r="AFP119" s="619">
        <v>285254.56</v>
      </c>
      <c r="AFQ119" s="619">
        <v>325110.02</v>
      </c>
      <c r="AFR119" s="619">
        <v>184659.22999999998</v>
      </c>
      <c r="AFS119" s="619">
        <v>848099.33000000007</v>
      </c>
      <c r="AFT119" s="619">
        <v>508975.38</v>
      </c>
      <c r="AFU119" s="619">
        <v>220801.93</v>
      </c>
      <c r="AFV119" s="619">
        <v>702224.6</v>
      </c>
      <c r="AFW119" s="619">
        <v>527783.98</v>
      </c>
      <c r="AFX119" s="619">
        <v>479612.1</v>
      </c>
      <c r="AFY119" s="619">
        <v>648897.37999999989</v>
      </c>
      <c r="AFZ119" s="619">
        <v>378685.81999999995</v>
      </c>
      <c r="AGA119" s="619">
        <v>388317.74</v>
      </c>
      <c r="AGB119" s="619">
        <v>763389.22000000009</v>
      </c>
      <c r="AGC119" s="619">
        <v>153078.69</v>
      </c>
      <c r="AGD119" s="619">
        <v>3160000</v>
      </c>
      <c r="AGE119" s="619">
        <v>0</v>
      </c>
      <c r="AGF119" s="619">
        <v>263246.39</v>
      </c>
      <c r="AGG119" s="619">
        <v>203881.23</v>
      </c>
      <c r="AGH119" s="619">
        <v>425250.55</v>
      </c>
      <c r="AGI119" s="619">
        <v>268510.07</v>
      </c>
      <c r="AGJ119" s="619">
        <v>162075.76</v>
      </c>
      <c r="AGK119" s="619">
        <v>7490</v>
      </c>
      <c r="AGL119" s="619">
        <v>32323.84</v>
      </c>
      <c r="AGM119" s="619">
        <v>247843.29</v>
      </c>
      <c r="AGN119" s="619">
        <v>223800.44</v>
      </c>
      <c r="AGO119" s="619">
        <v>4496323.99</v>
      </c>
      <c r="AGP119" s="619">
        <v>658793.17000000004</v>
      </c>
      <c r="AGQ119" s="619">
        <v>583668.86</v>
      </c>
      <c r="AGR119" s="619">
        <v>179583.37</v>
      </c>
      <c r="AGS119" s="619">
        <v>400170.74</v>
      </c>
      <c r="AGT119" s="619">
        <v>812152.44</v>
      </c>
      <c r="AGU119" s="619">
        <v>190994.88</v>
      </c>
      <c r="AGV119" s="619">
        <v>209593.54</v>
      </c>
      <c r="AGX119" s="619">
        <v>3472941.82</v>
      </c>
      <c r="AGY119" s="619">
        <v>176734.55</v>
      </c>
      <c r="AGZ119" s="619">
        <v>377648.16</v>
      </c>
      <c r="AHA119" s="619">
        <v>855541.94</v>
      </c>
      <c r="AHB119" s="619">
        <v>495824.88</v>
      </c>
      <c r="AHC119" s="619">
        <v>426549.44</v>
      </c>
      <c r="AHD119" s="619">
        <v>381250.75</v>
      </c>
      <c r="AHE119" s="619">
        <v>143332.85999999999</v>
      </c>
      <c r="AHF119" s="619">
        <v>428814.08000000002</v>
      </c>
      <c r="AHG119" s="619">
        <v>406038.23</v>
      </c>
      <c r="AHH119" s="619">
        <v>11495.37</v>
      </c>
      <c r="AHI119" s="619">
        <v>414995.99</v>
      </c>
      <c r="AHJ119" s="619">
        <v>195832.28</v>
      </c>
      <c r="AHK119" s="619">
        <v>399800.95</v>
      </c>
      <c r="AHL119" s="619">
        <v>252749.44</v>
      </c>
      <c r="AHM119" s="619">
        <v>269671.52</v>
      </c>
      <c r="AHN119" s="619">
        <v>3069733.65</v>
      </c>
      <c r="AHO119" s="619">
        <v>178197.39</v>
      </c>
      <c r="AHP119" s="619">
        <v>181568.67</v>
      </c>
      <c r="AHQ119" s="619">
        <v>200118.26</v>
      </c>
      <c r="AHR119" s="613">
        <v>440800.15</v>
      </c>
      <c r="AHS119" s="613">
        <v>536687.05000000005</v>
      </c>
      <c r="AHT119" s="613">
        <v>121033.51</v>
      </c>
      <c r="AHU119" s="619">
        <f t="shared" si="958"/>
        <v>535317246.9599995</v>
      </c>
      <c r="AHW119" s="627" t="s">
        <v>6273</v>
      </c>
      <c r="AHX119" s="627" t="s">
        <v>6172</v>
      </c>
      <c r="AHY119" s="627" t="s">
        <v>6173</v>
      </c>
    </row>
    <row r="120" spans="1:909" x14ac:dyDescent="0.8">
      <c r="A120" s="613" t="str">
        <f t="shared" si="957"/>
        <v>ภาระ</v>
      </c>
      <c r="B120" s="618" t="s">
        <v>6491</v>
      </c>
      <c r="C120" s="619" t="s">
        <v>6492</v>
      </c>
      <c r="G120" s="619">
        <v>90442</v>
      </c>
      <c r="L120" s="619">
        <v>0</v>
      </c>
      <c r="O120" s="619">
        <v>0</v>
      </c>
      <c r="X120" s="619">
        <v>442498.15</v>
      </c>
      <c r="Y120" s="619">
        <v>0</v>
      </c>
      <c r="AC120" s="619">
        <v>59868</v>
      </c>
      <c r="AO120" s="619">
        <v>31150</v>
      </c>
      <c r="AQ120" s="619">
        <v>51260</v>
      </c>
      <c r="AT120" s="619">
        <v>144350</v>
      </c>
      <c r="AX120" s="619">
        <v>0</v>
      </c>
      <c r="AY120" s="619">
        <v>55450</v>
      </c>
      <c r="BA120" s="619">
        <v>0</v>
      </c>
      <c r="BK120" s="619">
        <v>1621940</v>
      </c>
      <c r="BZ120" s="619">
        <v>0</v>
      </c>
      <c r="CD120" s="619">
        <v>7430</v>
      </c>
      <c r="CF120" s="619">
        <v>14420</v>
      </c>
      <c r="DI120" s="619">
        <v>95000</v>
      </c>
      <c r="DM120" s="619">
        <v>93143</v>
      </c>
      <c r="DT120" s="619">
        <v>20975</v>
      </c>
      <c r="DW120" s="619">
        <v>99387.5</v>
      </c>
      <c r="EI120" s="619">
        <v>24265</v>
      </c>
      <c r="EJ120" s="619">
        <v>32937.199999999997</v>
      </c>
      <c r="EN120" s="619">
        <v>18000</v>
      </c>
      <c r="EQ120" s="619">
        <v>16200</v>
      </c>
      <c r="EY120" s="619">
        <v>449000</v>
      </c>
      <c r="FC120" s="619">
        <v>500320</v>
      </c>
      <c r="FG120" s="619">
        <v>135576</v>
      </c>
      <c r="FP120" s="619">
        <v>0</v>
      </c>
      <c r="FT120" s="619">
        <v>0</v>
      </c>
      <c r="FZ120" s="619">
        <v>310703</v>
      </c>
      <c r="GA120" s="619">
        <v>9100</v>
      </c>
      <c r="GB120" s="619">
        <v>19500</v>
      </c>
      <c r="GC120" s="619">
        <v>41538</v>
      </c>
      <c r="GF120" s="619">
        <v>3000</v>
      </c>
      <c r="GG120" s="619">
        <v>179225</v>
      </c>
      <c r="GN120" s="619">
        <v>10500</v>
      </c>
      <c r="GQ120" s="619">
        <v>217084</v>
      </c>
      <c r="HO120" s="619">
        <v>0</v>
      </c>
      <c r="HP120" s="619">
        <v>283411.76</v>
      </c>
      <c r="HR120" s="619">
        <v>224391.58</v>
      </c>
      <c r="HS120" s="619">
        <v>158703.56</v>
      </c>
      <c r="IL120" s="619">
        <v>0</v>
      </c>
      <c r="IN120" s="619">
        <v>121000</v>
      </c>
      <c r="IS120" s="619">
        <v>141284</v>
      </c>
      <c r="IV120" s="619">
        <v>49576</v>
      </c>
      <c r="JP120" s="619">
        <v>858945.22</v>
      </c>
      <c r="JQ120" s="619">
        <v>84060</v>
      </c>
      <c r="JR120" s="619">
        <v>2261084.4</v>
      </c>
      <c r="JS120" s="619">
        <v>84360</v>
      </c>
      <c r="JX120" s="619">
        <v>31310</v>
      </c>
      <c r="JZ120" s="619">
        <v>0</v>
      </c>
      <c r="KB120" s="619">
        <v>169311.6</v>
      </c>
      <c r="KI120" s="619">
        <v>5450</v>
      </c>
      <c r="KT120" s="619">
        <v>32224</v>
      </c>
      <c r="KW120" s="619">
        <v>218019.98</v>
      </c>
      <c r="KZ120" s="619">
        <v>407490</v>
      </c>
      <c r="LA120" s="619">
        <v>315525.34999999998</v>
      </c>
      <c r="LG120" s="619">
        <v>94800</v>
      </c>
      <c r="LJ120" s="619">
        <v>4800</v>
      </c>
      <c r="LT120" s="619">
        <v>0</v>
      </c>
      <c r="LW120" s="619">
        <v>16552954.52</v>
      </c>
      <c r="MB120" s="619">
        <v>0</v>
      </c>
      <c r="MF120" s="619">
        <v>192000</v>
      </c>
      <c r="MR120" s="619">
        <v>40480</v>
      </c>
      <c r="MS120" s="619">
        <v>37520.6</v>
      </c>
      <c r="ND120" s="619">
        <v>26146</v>
      </c>
      <c r="NI120" s="619">
        <v>32934.559999999998</v>
      </c>
      <c r="NR120" s="619">
        <v>41500</v>
      </c>
      <c r="NT120" s="619">
        <v>268630</v>
      </c>
      <c r="NV120" s="619">
        <v>17000</v>
      </c>
      <c r="NZ120" s="619">
        <v>93685.1</v>
      </c>
      <c r="OB120" s="619">
        <v>25700</v>
      </c>
      <c r="OC120" s="619">
        <v>0</v>
      </c>
      <c r="OD120" s="619">
        <v>0</v>
      </c>
      <c r="OE120" s="619">
        <v>36700</v>
      </c>
      <c r="OL120" s="619">
        <v>34775</v>
      </c>
      <c r="OM120" s="619">
        <v>3300</v>
      </c>
      <c r="OR120" s="619">
        <v>6500</v>
      </c>
      <c r="OS120" s="619">
        <v>14630</v>
      </c>
      <c r="OW120" s="619">
        <v>0</v>
      </c>
      <c r="PD120" s="619">
        <v>2972513.02</v>
      </c>
      <c r="PL120" s="619">
        <v>33570</v>
      </c>
      <c r="QG120" s="619">
        <v>147400</v>
      </c>
      <c r="QS120" s="619">
        <v>50850</v>
      </c>
      <c r="QV120" s="619">
        <v>544853</v>
      </c>
      <c r="QW120" s="619">
        <v>11100</v>
      </c>
      <c r="RB120" s="619">
        <v>0</v>
      </c>
      <c r="RT120" s="619">
        <v>7880</v>
      </c>
      <c r="RZ120" s="619">
        <v>28400</v>
      </c>
      <c r="SN120" s="619">
        <v>130800</v>
      </c>
      <c r="SQ120" s="619">
        <v>2700</v>
      </c>
      <c r="SU120" s="619">
        <v>1015012.5</v>
      </c>
      <c r="SV120" s="619">
        <v>83310</v>
      </c>
      <c r="SW120" s="619">
        <v>93750</v>
      </c>
      <c r="SX120" s="619">
        <v>25500</v>
      </c>
      <c r="SY120" s="619">
        <v>72700</v>
      </c>
      <c r="TF120" s="619">
        <v>44885</v>
      </c>
      <c r="TY120" s="619">
        <v>10000</v>
      </c>
      <c r="UB120" s="619">
        <v>9200</v>
      </c>
      <c r="UE120" s="619">
        <v>252810</v>
      </c>
      <c r="UJ120" s="619">
        <v>431575</v>
      </c>
      <c r="UR120" s="619">
        <v>153250</v>
      </c>
      <c r="UY120" s="619">
        <v>15195</v>
      </c>
      <c r="VD120" s="619">
        <v>74875</v>
      </c>
      <c r="VH120" s="619">
        <v>916564.2</v>
      </c>
      <c r="VL120" s="619">
        <v>3600</v>
      </c>
      <c r="VS120" s="619">
        <v>5300</v>
      </c>
      <c r="VV120" s="619">
        <v>390650</v>
      </c>
      <c r="VY120" s="619">
        <v>274295</v>
      </c>
      <c r="WJ120" s="619">
        <v>574579</v>
      </c>
      <c r="WK120" s="619">
        <v>8000</v>
      </c>
      <c r="WO120" s="619">
        <v>0</v>
      </c>
      <c r="WQ120" s="619">
        <v>58036</v>
      </c>
      <c r="WY120" s="619">
        <v>0</v>
      </c>
      <c r="WZ120" s="619">
        <v>336455</v>
      </c>
      <c r="XG120" s="619">
        <v>151775</v>
      </c>
      <c r="XP120" s="619">
        <v>12690</v>
      </c>
      <c r="YA120" s="619">
        <v>32540</v>
      </c>
      <c r="YP120" s="619">
        <v>208195</v>
      </c>
      <c r="YR120" s="619">
        <v>96280</v>
      </c>
      <c r="ZA120" s="619">
        <v>-4320</v>
      </c>
      <c r="ZB120" s="619">
        <v>91625</v>
      </c>
      <c r="ZD120" s="619">
        <v>46520</v>
      </c>
      <c r="ZE120" s="619">
        <v>1009248</v>
      </c>
      <c r="ZI120" s="619">
        <v>160050</v>
      </c>
      <c r="ZO120" s="619">
        <v>54350</v>
      </c>
      <c r="ZV120" s="619">
        <v>66842</v>
      </c>
      <c r="ZW120" s="619">
        <v>11700</v>
      </c>
      <c r="AAD120" s="619">
        <v>201600</v>
      </c>
      <c r="AAG120" s="619">
        <v>67100</v>
      </c>
      <c r="AAH120" s="619">
        <v>305410</v>
      </c>
      <c r="AAK120" s="619">
        <v>42544</v>
      </c>
      <c r="AAL120" s="619">
        <v>36000</v>
      </c>
      <c r="AAN120" s="619">
        <v>95520</v>
      </c>
      <c r="AAR120" s="619">
        <v>73280</v>
      </c>
      <c r="ABE120" s="619">
        <v>350580</v>
      </c>
      <c r="ABI120" s="619">
        <v>22320</v>
      </c>
      <c r="ABJ120" s="619">
        <v>10000</v>
      </c>
      <c r="ABK120" s="619">
        <v>16080</v>
      </c>
      <c r="ABO120" s="619">
        <v>6120</v>
      </c>
      <c r="ACE120" s="619">
        <v>40700</v>
      </c>
      <c r="ACJ120" s="619">
        <v>122252</v>
      </c>
      <c r="ACZ120" s="619">
        <v>132640</v>
      </c>
      <c r="ADE120" s="619">
        <v>12000</v>
      </c>
      <c r="ADN120" s="619">
        <v>41945</v>
      </c>
      <c r="AEM120" s="619">
        <v>29532</v>
      </c>
      <c r="AEN120" s="619">
        <v>684000</v>
      </c>
      <c r="AEO120" s="619">
        <v>346393.59999999998</v>
      </c>
      <c r="AEQ120" s="619">
        <v>34800</v>
      </c>
      <c r="AFD120" s="619">
        <v>22400</v>
      </c>
      <c r="AFH120" s="619">
        <v>597190</v>
      </c>
      <c r="AFI120" s="619">
        <v>18350</v>
      </c>
      <c r="AFJ120" s="619">
        <v>0</v>
      </c>
      <c r="AFL120" s="619">
        <v>379645</v>
      </c>
      <c r="AFN120" s="619">
        <v>0</v>
      </c>
      <c r="AFQ120" s="619">
        <v>411179</v>
      </c>
      <c r="AGE120" s="619">
        <v>407214.58</v>
      </c>
      <c r="AGG120" s="619">
        <v>0</v>
      </c>
      <c r="AGH120" s="619">
        <v>16062</v>
      </c>
      <c r="AGI120" s="619">
        <v>4250</v>
      </c>
      <c r="AGL120" s="619">
        <v>62990</v>
      </c>
      <c r="AHH120" s="619">
        <v>38903.9</v>
      </c>
      <c r="AHQ120" s="619"/>
      <c r="AHU120" s="619">
        <f t="shared" si="958"/>
        <v>43110568.880000003</v>
      </c>
      <c r="AHW120" s="627" t="s">
        <v>6273</v>
      </c>
      <c r="AHX120" s="627" t="s">
        <v>6174</v>
      </c>
      <c r="AHY120" s="627" t="s">
        <v>6027</v>
      </c>
    </row>
    <row r="121" spans="1:909" x14ac:dyDescent="0.8">
      <c r="A121" s="613" t="str">
        <f t="shared" si="957"/>
        <v>ภาระ</v>
      </c>
      <c r="B121" s="618" t="s">
        <v>6493</v>
      </c>
      <c r="C121" s="619" t="s">
        <v>6494</v>
      </c>
      <c r="O121" s="619">
        <v>0</v>
      </c>
      <c r="X121" s="619">
        <v>12000</v>
      </c>
      <c r="AQ121" s="619">
        <v>4252</v>
      </c>
      <c r="AX121" s="619">
        <v>970</v>
      </c>
      <c r="BJ121" s="619">
        <v>134993</v>
      </c>
      <c r="BL121" s="619">
        <v>23800</v>
      </c>
      <c r="BV121" s="619">
        <v>315525</v>
      </c>
      <c r="BZ121" s="619">
        <v>0</v>
      </c>
      <c r="CD121" s="619">
        <v>11896.53</v>
      </c>
      <c r="CG121" s="619">
        <v>175750</v>
      </c>
      <c r="CU121" s="619">
        <v>216215</v>
      </c>
      <c r="DG121" s="619">
        <v>316300</v>
      </c>
      <c r="DH121" s="619">
        <v>582672</v>
      </c>
      <c r="DM121" s="619">
        <v>71900</v>
      </c>
      <c r="DN121" s="619">
        <v>220396.5</v>
      </c>
      <c r="DX121" s="619">
        <v>184050</v>
      </c>
      <c r="EC121" s="619">
        <v>516000</v>
      </c>
      <c r="EJ121" s="619">
        <v>90280</v>
      </c>
      <c r="EM121" s="619">
        <v>40775</v>
      </c>
      <c r="EN121" s="619">
        <v>33378</v>
      </c>
      <c r="EY121" s="619">
        <v>16775</v>
      </c>
      <c r="EZ121" s="619">
        <v>3600</v>
      </c>
      <c r="FA121" s="619">
        <v>34559.379999999997</v>
      </c>
      <c r="FB121" s="619">
        <v>22250</v>
      </c>
      <c r="FO121" s="619">
        <v>40418</v>
      </c>
      <c r="FT121" s="619">
        <v>0</v>
      </c>
      <c r="FW121" s="619">
        <v>56500</v>
      </c>
      <c r="GB121" s="619">
        <v>0</v>
      </c>
      <c r="GC121" s="619">
        <v>44013.18</v>
      </c>
      <c r="GF121" s="619">
        <v>161026.6</v>
      </c>
      <c r="GG121" s="619">
        <v>5500</v>
      </c>
      <c r="GN121" s="619">
        <v>70350</v>
      </c>
      <c r="GV121" s="619">
        <v>0</v>
      </c>
      <c r="GX121" s="619">
        <v>98810</v>
      </c>
      <c r="HS121" s="619">
        <v>20238.009999999998</v>
      </c>
      <c r="HY121" s="619">
        <v>436000</v>
      </c>
      <c r="IJ121" s="619">
        <v>0</v>
      </c>
      <c r="IL121" s="619">
        <v>0</v>
      </c>
      <c r="IQ121" s="619">
        <v>17550</v>
      </c>
      <c r="IS121" s="619">
        <v>83860</v>
      </c>
      <c r="IW121" s="619">
        <v>24700</v>
      </c>
      <c r="JB121" s="619">
        <v>6000</v>
      </c>
      <c r="JH121" s="619">
        <v>138789</v>
      </c>
      <c r="JI121" s="619">
        <v>494789.98</v>
      </c>
      <c r="JJ121" s="619">
        <v>3200000</v>
      </c>
      <c r="JM121" s="619">
        <v>182921</v>
      </c>
      <c r="JT121" s="619">
        <v>82260</v>
      </c>
      <c r="JV121" s="619">
        <v>104850</v>
      </c>
      <c r="JX121" s="619">
        <v>0</v>
      </c>
      <c r="KD121" s="619">
        <v>0</v>
      </c>
      <c r="KW121" s="619">
        <v>91345</v>
      </c>
      <c r="KX121" s="619">
        <v>51682</v>
      </c>
      <c r="LA121" s="619">
        <v>218290.65</v>
      </c>
      <c r="LG121" s="619">
        <v>474300</v>
      </c>
      <c r="LH121" s="619">
        <v>4200</v>
      </c>
      <c r="LS121" s="619">
        <v>126700</v>
      </c>
      <c r="LY121" s="619">
        <v>0</v>
      </c>
      <c r="LZ121" s="619">
        <v>148660</v>
      </c>
      <c r="ME121" s="619">
        <v>106890</v>
      </c>
      <c r="MJ121" s="619">
        <v>47000</v>
      </c>
      <c r="MK121" s="619">
        <v>109980</v>
      </c>
      <c r="MM121" s="619">
        <v>13500</v>
      </c>
      <c r="MR121" s="619">
        <v>0</v>
      </c>
      <c r="NF121" s="619">
        <v>91900</v>
      </c>
      <c r="NH121" s="619">
        <v>43682.5</v>
      </c>
      <c r="NR121" s="619">
        <v>606919</v>
      </c>
      <c r="NU121" s="619">
        <v>0</v>
      </c>
      <c r="NY121" s="619">
        <v>169342.5</v>
      </c>
      <c r="OA121" s="619">
        <v>59448.13</v>
      </c>
      <c r="OE121" s="619">
        <v>36100</v>
      </c>
      <c r="OM121" s="619">
        <v>91040</v>
      </c>
      <c r="OS121" s="619">
        <v>28000</v>
      </c>
      <c r="OW121" s="619">
        <v>33964</v>
      </c>
      <c r="PC121" s="619">
        <v>43350</v>
      </c>
      <c r="PG121" s="619">
        <v>46035</v>
      </c>
      <c r="PN121" s="619">
        <v>39485</v>
      </c>
      <c r="PW121" s="619">
        <v>3370</v>
      </c>
      <c r="QC121" s="619">
        <v>654561</v>
      </c>
      <c r="QG121" s="619">
        <v>265800</v>
      </c>
      <c r="QW121" s="619">
        <v>375</v>
      </c>
      <c r="RN121" s="619">
        <v>679055</v>
      </c>
      <c r="SB121" s="619">
        <v>13440</v>
      </c>
      <c r="SN121" s="619">
        <v>4850</v>
      </c>
      <c r="SW121" s="619">
        <v>18000</v>
      </c>
      <c r="TE121" s="619">
        <v>17400</v>
      </c>
      <c r="TK121" s="619">
        <v>253428.05</v>
      </c>
      <c r="TL121" s="619">
        <v>10360</v>
      </c>
      <c r="TM121" s="619">
        <v>64910</v>
      </c>
      <c r="TQ121" s="619">
        <v>78390</v>
      </c>
      <c r="TV121" s="619">
        <v>60765</v>
      </c>
      <c r="TW121" s="619">
        <v>62000</v>
      </c>
      <c r="UE121" s="619">
        <v>577963</v>
      </c>
      <c r="UJ121" s="619">
        <v>1210027.42</v>
      </c>
      <c r="UK121" s="619">
        <v>68590</v>
      </c>
      <c r="UX121" s="619">
        <v>63635</v>
      </c>
      <c r="VD121" s="619">
        <v>45200</v>
      </c>
      <c r="VP121" s="619">
        <v>690512</v>
      </c>
      <c r="VS121" s="619">
        <v>562665</v>
      </c>
      <c r="VV121" s="619">
        <v>12672</v>
      </c>
      <c r="VX121" s="619">
        <v>41000</v>
      </c>
      <c r="VY121" s="619">
        <v>167620</v>
      </c>
      <c r="WD121" s="619">
        <v>318911</v>
      </c>
      <c r="WE121" s="619">
        <v>0</v>
      </c>
      <c r="WH121" s="619">
        <v>20400</v>
      </c>
      <c r="WL121" s="619">
        <v>440707.5</v>
      </c>
      <c r="WR121" s="619">
        <v>594000</v>
      </c>
      <c r="WS121" s="619">
        <v>550072</v>
      </c>
      <c r="WT121" s="619">
        <v>9825</v>
      </c>
      <c r="WU121" s="619">
        <v>1001168</v>
      </c>
      <c r="WV121" s="619">
        <v>42150</v>
      </c>
      <c r="WY121" s="619">
        <v>920250</v>
      </c>
      <c r="XL121" s="619">
        <v>115933</v>
      </c>
      <c r="XP121" s="619">
        <v>9200</v>
      </c>
      <c r="XQ121" s="619">
        <v>7350</v>
      </c>
      <c r="XT121" s="619">
        <v>99500</v>
      </c>
      <c r="XW121" s="619">
        <v>282264.40000000002</v>
      </c>
      <c r="YA121" s="619">
        <v>42880</v>
      </c>
      <c r="YH121" s="619">
        <v>104550</v>
      </c>
      <c r="YP121" s="619">
        <v>50700</v>
      </c>
      <c r="YR121" s="619">
        <v>359948</v>
      </c>
      <c r="YT121" s="619">
        <v>45000</v>
      </c>
      <c r="YY121" s="619">
        <v>6436</v>
      </c>
      <c r="ZA121" s="619">
        <v>488690</v>
      </c>
      <c r="ZB121" s="619">
        <v>37750</v>
      </c>
      <c r="ZG121" s="619">
        <v>238200</v>
      </c>
      <c r="ZK121" s="619">
        <v>54850</v>
      </c>
      <c r="ZL121" s="619">
        <v>171900</v>
      </c>
      <c r="ZV121" s="619">
        <v>33400</v>
      </c>
      <c r="ZW121" s="619">
        <v>656980</v>
      </c>
      <c r="AAC121" s="619">
        <v>221619.8</v>
      </c>
      <c r="AAF121" s="619">
        <v>247790</v>
      </c>
      <c r="AAG121" s="619">
        <v>80750</v>
      </c>
      <c r="AAH121" s="619">
        <v>827014</v>
      </c>
      <c r="AAV121" s="619">
        <v>232200</v>
      </c>
      <c r="AAW121" s="619">
        <v>661800</v>
      </c>
      <c r="ABD121" s="619">
        <v>50000</v>
      </c>
      <c r="ABO121" s="619">
        <v>13500</v>
      </c>
      <c r="ABR121" s="619">
        <v>24240</v>
      </c>
      <c r="ABZ121" s="619">
        <v>0</v>
      </c>
      <c r="ACD121" s="619">
        <v>26495</v>
      </c>
      <c r="ACK121" s="619">
        <v>7150</v>
      </c>
      <c r="ACP121" s="619">
        <v>37000</v>
      </c>
      <c r="ADE121" s="619">
        <v>30000</v>
      </c>
      <c r="AEC121" s="619">
        <v>167664.72</v>
      </c>
      <c r="AED121" s="619">
        <v>172285</v>
      </c>
      <c r="AEF121" s="619">
        <v>324966</v>
      </c>
      <c r="AEI121" s="619">
        <v>20768</v>
      </c>
      <c r="AEN121" s="619">
        <v>100000</v>
      </c>
      <c r="AEQ121" s="619">
        <v>612613.19999999995</v>
      </c>
      <c r="AET121" s="619">
        <v>408184.8</v>
      </c>
      <c r="AFC121" s="619">
        <v>0</v>
      </c>
      <c r="AFF121" s="619">
        <v>55288</v>
      </c>
      <c r="AFG121" s="619">
        <v>23750</v>
      </c>
      <c r="AFI121" s="619">
        <v>1035</v>
      </c>
      <c r="AFM121" s="619">
        <v>291344</v>
      </c>
      <c r="AFP121" s="619">
        <v>-390345.5</v>
      </c>
      <c r="AFQ121" s="619">
        <v>357284</v>
      </c>
      <c r="AFV121" s="619">
        <v>337912</v>
      </c>
      <c r="AFX121" s="619">
        <v>92075</v>
      </c>
      <c r="AFY121" s="619">
        <v>113250</v>
      </c>
      <c r="AGC121" s="619">
        <v>109370</v>
      </c>
      <c r="AGG121" s="619">
        <v>12000</v>
      </c>
      <c r="AGI121" s="619">
        <v>1080</v>
      </c>
      <c r="AGJ121" s="619">
        <v>55000</v>
      </c>
      <c r="AGL121" s="619">
        <v>41500</v>
      </c>
      <c r="AGN121" s="619">
        <v>88475</v>
      </c>
      <c r="AGO121" s="619">
        <v>309900</v>
      </c>
      <c r="AGP121" s="619">
        <v>173700</v>
      </c>
      <c r="AGV121" s="619">
        <v>91041.600000000006</v>
      </c>
      <c r="AHD121" s="619">
        <v>124221.9</v>
      </c>
      <c r="AHE121" s="619">
        <v>7700</v>
      </c>
      <c r="AHM121" s="619">
        <v>33600</v>
      </c>
      <c r="AHQ121" s="619"/>
      <c r="AHT121" s="613">
        <v>77650</v>
      </c>
      <c r="AHU121" s="619">
        <f t="shared" si="958"/>
        <v>29581201.849999998</v>
      </c>
      <c r="AHW121" s="627" t="s">
        <v>6273</v>
      </c>
      <c r="AHX121" s="627" t="s">
        <v>6175</v>
      </c>
      <c r="AHY121" s="627" t="s">
        <v>6176</v>
      </c>
    </row>
    <row r="122" spans="1:909" x14ac:dyDescent="0.8">
      <c r="A122" s="613" t="str">
        <f t="shared" si="957"/>
        <v>ภาระ</v>
      </c>
      <c r="B122" s="618" t="s">
        <v>6146</v>
      </c>
      <c r="C122" s="619" t="s">
        <v>6147</v>
      </c>
      <c r="H122" s="619">
        <v>129191</v>
      </c>
      <c r="R122" s="619">
        <v>40458</v>
      </c>
      <c r="CO122" s="619">
        <v>161344.79</v>
      </c>
      <c r="EX122" s="619">
        <v>2788751.65</v>
      </c>
      <c r="IG122" s="619">
        <v>615543.30000000005</v>
      </c>
      <c r="IK122" s="619">
        <v>13978025</v>
      </c>
      <c r="JL122" s="619">
        <v>2000000</v>
      </c>
      <c r="JR122" s="619">
        <v>13435157.26</v>
      </c>
      <c r="KX122" s="619">
        <v>49865</v>
      </c>
      <c r="LT122" s="619">
        <v>222122</v>
      </c>
      <c r="LX122" s="619">
        <v>379921.54</v>
      </c>
      <c r="LZ122" s="619">
        <v>25109</v>
      </c>
      <c r="MU122" s="619">
        <v>10267</v>
      </c>
      <c r="NA122" s="619">
        <v>440500</v>
      </c>
      <c r="NX122" s="619">
        <v>1560</v>
      </c>
      <c r="OH122" s="619">
        <v>224500</v>
      </c>
      <c r="QY122" s="619">
        <v>36450</v>
      </c>
      <c r="SR122" s="619">
        <v>93739.31</v>
      </c>
      <c r="UC122" s="619">
        <v>0</v>
      </c>
      <c r="UG122" s="619">
        <v>258925.2</v>
      </c>
      <c r="US122" s="619">
        <v>0</v>
      </c>
      <c r="UY122" s="619">
        <v>0</v>
      </c>
      <c r="VB122" s="619">
        <v>159645.45000000001</v>
      </c>
      <c r="VC122" s="619">
        <v>89137</v>
      </c>
      <c r="VD122" s="619">
        <v>63163</v>
      </c>
      <c r="VE122" s="619">
        <v>0</v>
      </c>
      <c r="VG122" s="619">
        <v>0</v>
      </c>
      <c r="VK122" s="619">
        <v>56258</v>
      </c>
      <c r="WB122" s="619">
        <v>1500000</v>
      </c>
      <c r="WR122" s="619">
        <v>0</v>
      </c>
      <c r="WX122" s="619">
        <v>65129</v>
      </c>
      <c r="XM122" s="619">
        <v>0</v>
      </c>
      <c r="AAW122" s="619">
        <v>6759460</v>
      </c>
      <c r="ABP122" s="619">
        <v>7224</v>
      </c>
      <c r="ABQ122" s="619">
        <v>15000</v>
      </c>
      <c r="ACM122" s="619">
        <v>833830</v>
      </c>
      <c r="ADD122" s="619">
        <v>59380</v>
      </c>
      <c r="AED122" s="619">
        <v>216785.56</v>
      </c>
      <c r="AEN122" s="619">
        <v>257006</v>
      </c>
      <c r="AEU122" s="619">
        <v>1346838.25</v>
      </c>
      <c r="AFG122" s="619">
        <v>2340178.0299999998</v>
      </c>
      <c r="AFM122" s="619">
        <v>666300</v>
      </c>
      <c r="AFQ122" s="619">
        <v>404907.5</v>
      </c>
      <c r="AGW122" s="619">
        <v>0</v>
      </c>
      <c r="AHN122" s="619">
        <v>273754</v>
      </c>
      <c r="AHQ122" s="619"/>
      <c r="AHU122" s="619">
        <f t="shared" si="958"/>
        <v>50005425.840000011</v>
      </c>
      <c r="AHW122" s="627" t="s">
        <v>6273</v>
      </c>
      <c r="AHX122" s="627" t="s">
        <v>6177</v>
      </c>
      <c r="AHY122" s="627" t="s">
        <v>6178</v>
      </c>
    </row>
    <row r="123" spans="1:909" x14ac:dyDescent="0.8">
      <c r="A123" s="613" t="str">
        <f t="shared" si="957"/>
        <v>ภาระ</v>
      </c>
      <c r="B123" s="618" t="s">
        <v>6148</v>
      </c>
      <c r="C123" s="619" t="s">
        <v>6149</v>
      </c>
      <c r="D123" s="619">
        <v>0</v>
      </c>
      <c r="G123" s="619">
        <v>0</v>
      </c>
      <c r="H123" s="619">
        <v>79520</v>
      </c>
      <c r="O123" s="619">
        <v>81.25</v>
      </c>
      <c r="P123" s="619">
        <v>20</v>
      </c>
      <c r="Z123" s="619">
        <v>323596</v>
      </c>
      <c r="AA123" s="619">
        <v>405805.22</v>
      </c>
      <c r="AC123" s="619">
        <v>620154.01</v>
      </c>
      <c r="AF123" s="619">
        <v>522521.82</v>
      </c>
      <c r="AJ123" s="619">
        <v>306662.83</v>
      </c>
      <c r="AL123" s="619">
        <v>0</v>
      </c>
      <c r="AN123" s="619">
        <v>197260</v>
      </c>
      <c r="AP123" s="619">
        <v>469134.3</v>
      </c>
      <c r="AU123" s="619">
        <v>72</v>
      </c>
      <c r="AV123" s="619">
        <v>768994.29</v>
      </c>
      <c r="AY123" s="619">
        <v>78571.25</v>
      </c>
      <c r="BD123" s="619">
        <v>331284.65000000002</v>
      </c>
      <c r="BG123" s="619">
        <v>1178235</v>
      </c>
      <c r="BJ123" s="619">
        <v>0</v>
      </c>
      <c r="BK123" s="619">
        <v>1580409.17</v>
      </c>
      <c r="BL123" s="619">
        <v>135622.25</v>
      </c>
      <c r="BM123" s="619">
        <v>183572.92</v>
      </c>
      <c r="BO123" s="619">
        <v>38702</v>
      </c>
      <c r="BP123" s="619">
        <v>1821946.66</v>
      </c>
      <c r="BQ123" s="619">
        <v>2909</v>
      </c>
      <c r="BR123" s="619">
        <v>32760</v>
      </c>
      <c r="BT123" s="619">
        <v>17000</v>
      </c>
      <c r="CD123" s="619">
        <v>8018986</v>
      </c>
      <c r="CF123" s="619">
        <v>10000</v>
      </c>
      <c r="CH123" s="619">
        <v>6862743.3399999999</v>
      </c>
      <c r="CJ123" s="619">
        <v>1309681</v>
      </c>
      <c r="CO123" s="619">
        <v>1067391.28</v>
      </c>
      <c r="CZ123" s="619">
        <v>42100</v>
      </c>
      <c r="DA123" s="619">
        <v>5400</v>
      </c>
      <c r="DD123" s="619">
        <v>1026628.78</v>
      </c>
      <c r="DE123" s="619">
        <v>45892.5</v>
      </c>
      <c r="DF123" s="619">
        <v>5700</v>
      </c>
      <c r="DG123" s="619">
        <v>9900</v>
      </c>
      <c r="DH123" s="619">
        <v>163835</v>
      </c>
      <c r="DI123" s="619">
        <v>668121.67000000004</v>
      </c>
      <c r="DQ123" s="619">
        <v>4514</v>
      </c>
      <c r="EM123" s="619">
        <v>49050</v>
      </c>
      <c r="EN123" s="619">
        <v>503383</v>
      </c>
      <c r="EU123" s="619">
        <v>153316.73000000001</v>
      </c>
      <c r="EX123" s="619">
        <v>16000</v>
      </c>
      <c r="FB123" s="619">
        <v>1201000</v>
      </c>
      <c r="FF123" s="619">
        <v>58790</v>
      </c>
      <c r="FI123" s="619">
        <v>316893</v>
      </c>
      <c r="FT123" s="619">
        <v>73709</v>
      </c>
      <c r="FX123" s="619">
        <v>178718.5</v>
      </c>
      <c r="FY123" s="619">
        <v>0</v>
      </c>
      <c r="GC123" s="619">
        <v>44130</v>
      </c>
      <c r="GG123" s="619">
        <v>2821723.63</v>
      </c>
      <c r="GH123" s="619">
        <v>370705.9</v>
      </c>
      <c r="GO123" s="619">
        <v>4269.3</v>
      </c>
      <c r="GU123" s="619">
        <v>0</v>
      </c>
      <c r="GV123" s="619">
        <v>0</v>
      </c>
      <c r="GZ123" s="619">
        <v>539504</v>
      </c>
      <c r="HD123" s="619">
        <v>10791096</v>
      </c>
      <c r="HE123" s="619">
        <v>8117</v>
      </c>
      <c r="HM123" s="619">
        <v>1768055.81</v>
      </c>
      <c r="HR123" s="619">
        <v>0</v>
      </c>
      <c r="HX123" s="619">
        <v>62000</v>
      </c>
      <c r="HY123" s="619">
        <v>2936676.77</v>
      </c>
      <c r="HZ123" s="619">
        <v>1114581.51</v>
      </c>
      <c r="IB123" s="619">
        <v>520371.12</v>
      </c>
      <c r="IE123" s="619">
        <v>967.71</v>
      </c>
      <c r="IF123" s="619">
        <v>2068138.48</v>
      </c>
      <c r="IG123" s="619">
        <v>38971</v>
      </c>
      <c r="II123" s="619">
        <v>20548</v>
      </c>
      <c r="IJ123" s="619">
        <v>0</v>
      </c>
      <c r="IL123" s="619">
        <v>125868.5</v>
      </c>
      <c r="IN123" s="619">
        <v>585375.6</v>
      </c>
      <c r="IP123" s="619">
        <v>22102.18</v>
      </c>
      <c r="IS123" s="619">
        <v>21327.759999999998</v>
      </c>
      <c r="IY123" s="619">
        <v>18440</v>
      </c>
      <c r="JA123" s="619">
        <v>25900</v>
      </c>
      <c r="JI123" s="619">
        <v>115030</v>
      </c>
      <c r="JJ123" s="619">
        <v>47900.3</v>
      </c>
      <c r="JL123" s="619">
        <v>4750</v>
      </c>
      <c r="JP123" s="619">
        <v>189350</v>
      </c>
      <c r="JZ123" s="619">
        <v>21064.87</v>
      </c>
      <c r="KX123" s="619">
        <v>0</v>
      </c>
      <c r="LA123" s="619">
        <v>10260</v>
      </c>
      <c r="LC123" s="619">
        <v>408209</v>
      </c>
      <c r="LK123" s="619">
        <v>8224875</v>
      </c>
      <c r="LM123" s="619">
        <v>3370.5</v>
      </c>
      <c r="LT123" s="619">
        <v>21749397</v>
      </c>
      <c r="LV123" s="619">
        <v>7096.24</v>
      </c>
      <c r="LX123" s="619">
        <v>0</v>
      </c>
      <c r="LZ123" s="619">
        <v>2384466.54</v>
      </c>
      <c r="MI123" s="619">
        <v>2369200</v>
      </c>
      <c r="MJ123" s="619">
        <v>11300</v>
      </c>
      <c r="MK123" s="619">
        <v>552324</v>
      </c>
      <c r="MW123" s="619">
        <v>820868</v>
      </c>
      <c r="NA123" s="619">
        <v>217001</v>
      </c>
      <c r="ND123" s="619">
        <v>13926</v>
      </c>
      <c r="NI123" s="619">
        <v>380188</v>
      </c>
      <c r="NK123" s="619">
        <v>398180</v>
      </c>
      <c r="NM123" s="619">
        <v>114027</v>
      </c>
      <c r="NO123" s="619">
        <v>36739</v>
      </c>
      <c r="NQ123" s="619">
        <v>13913.25</v>
      </c>
      <c r="OA123" s="619">
        <v>208348</v>
      </c>
      <c r="OB123" s="619">
        <v>0</v>
      </c>
      <c r="OE123" s="619">
        <v>30909.5</v>
      </c>
      <c r="OM123" s="619">
        <v>86632.5</v>
      </c>
      <c r="OR123" s="619">
        <v>575</v>
      </c>
      <c r="OT123" s="619">
        <v>273272</v>
      </c>
      <c r="OW123" s="619">
        <v>0</v>
      </c>
      <c r="OY123" s="619">
        <v>56645</v>
      </c>
      <c r="PD123" s="619">
        <v>13864700.75</v>
      </c>
      <c r="PE123" s="619">
        <v>159281</v>
      </c>
      <c r="PV123" s="619">
        <v>68000</v>
      </c>
      <c r="QG123" s="619">
        <v>43601</v>
      </c>
      <c r="QW123" s="619">
        <v>1520</v>
      </c>
      <c r="QY123" s="619">
        <v>32258</v>
      </c>
      <c r="RA123" s="619">
        <v>110472</v>
      </c>
      <c r="RE123" s="619">
        <v>119187.19</v>
      </c>
      <c r="RJ123" s="619">
        <v>49844.68</v>
      </c>
      <c r="RL123" s="619">
        <v>1666557.55</v>
      </c>
      <c r="RM123" s="619">
        <v>54081.5</v>
      </c>
      <c r="RN123" s="619">
        <v>90440</v>
      </c>
      <c r="RO123" s="619">
        <v>1100</v>
      </c>
      <c r="RR123" s="619">
        <v>2550</v>
      </c>
      <c r="RS123" s="619">
        <v>117800</v>
      </c>
      <c r="RY123" s="619">
        <v>452737.38</v>
      </c>
      <c r="RZ123" s="619">
        <v>0</v>
      </c>
      <c r="SB123" s="619">
        <v>7750</v>
      </c>
      <c r="SM123" s="619">
        <v>142918.39999999999</v>
      </c>
      <c r="SO123" s="619">
        <v>4791373.12</v>
      </c>
      <c r="SQ123" s="619">
        <v>0</v>
      </c>
      <c r="SR123" s="619">
        <v>1883811.71</v>
      </c>
      <c r="SU123" s="619">
        <v>463933.27</v>
      </c>
      <c r="SW123" s="619">
        <v>178103.05</v>
      </c>
      <c r="SX123" s="619">
        <v>23900</v>
      </c>
      <c r="TA123" s="619">
        <v>17474</v>
      </c>
      <c r="TD123" s="619">
        <v>90022.6</v>
      </c>
      <c r="TM123" s="619">
        <v>19542</v>
      </c>
      <c r="TO123" s="619">
        <v>74669.5</v>
      </c>
      <c r="TT123" s="619">
        <v>26599.919999999998</v>
      </c>
      <c r="TV123" s="619">
        <v>0</v>
      </c>
      <c r="TW123" s="619">
        <v>0</v>
      </c>
      <c r="TZ123" s="619">
        <v>48750</v>
      </c>
      <c r="UA123" s="619">
        <v>131679</v>
      </c>
      <c r="UD123" s="619">
        <v>1427650</v>
      </c>
      <c r="UE123" s="619">
        <v>168133.17</v>
      </c>
      <c r="UK123" s="619">
        <v>27800</v>
      </c>
      <c r="UR123" s="619">
        <v>1065752.78</v>
      </c>
      <c r="US123" s="619">
        <v>54462</v>
      </c>
      <c r="UT123" s="619">
        <v>334583.14</v>
      </c>
      <c r="UU123" s="619">
        <v>215237.87</v>
      </c>
      <c r="UX123" s="619">
        <v>1913</v>
      </c>
      <c r="UZ123" s="619">
        <v>185448.8</v>
      </c>
      <c r="VA123" s="619">
        <v>9527</v>
      </c>
      <c r="VB123" s="619">
        <v>66650.350000000006</v>
      </c>
      <c r="VC123" s="619">
        <v>134020</v>
      </c>
      <c r="VD123" s="619">
        <v>38553.18</v>
      </c>
      <c r="VE123" s="619">
        <v>809290.12</v>
      </c>
      <c r="VF123" s="619">
        <v>0</v>
      </c>
      <c r="VG123" s="619">
        <v>0</v>
      </c>
      <c r="VJ123" s="619">
        <v>134756</v>
      </c>
      <c r="VP123" s="619">
        <v>819941.93</v>
      </c>
      <c r="VQ123" s="619">
        <v>22045.84</v>
      </c>
      <c r="VS123" s="619">
        <v>976</v>
      </c>
      <c r="VT123" s="619">
        <v>38322</v>
      </c>
      <c r="VV123" s="619">
        <v>977207.5</v>
      </c>
      <c r="VY123" s="619">
        <v>1043788.92</v>
      </c>
      <c r="VZ123" s="619">
        <v>171230.28</v>
      </c>
      <c r="WC123" s="619">
        <v>0</v>
      </c>
      <c r="WF123" s="619">
        <v>198910</v>
      </c>
      <c r="WI123" s="619">
        <v>2179439.1800000002</v>
      </c>
      <c r="WJ123" s="619">
        <v>2715370.6</v>
      </c>
      <c r="WK123" s="619">
        <v>1567433.17</v>
      </c>
      <c r="WL123" s="619">
        <v>157113.17000000001</v>
      </c>
      <c r="WR123" s="619">
        <v>1433550</v>
      </c>
      <c r="WS123" s="619">
        <v>66304</v>
      </c>
      <c r="WV123" s="619">
        <v>123898</v>
      </c>
      <c r="WX123" s="619">
        <v>214650</v>
      </c>
      <c r="WY123" s="619">
        <v>38489.5</v>
      </c>
      <c r="WZ123" s="619">
        <v>101045.5</v>
      </c>
      <c r="XD123" s="619">
        <v>213927.74000000002</v>
      </c>
      <c r="XE123" s="619">
        <v>8716805.0999999996</v>
      </c>
      <c r="XJ123" s="619">
        <v>19390</v>
      </c>
      <c r="XM123" s="619">
        <v>290682</v>
      </c>
      <c r="XN123" s="619">
        <v>1076037</v>
      </c>
      <c r="XO123" s="619">
        <v>66140</v>
      </c>
      <c r="XP123" s="619">
        <v>438593</v>
      </c>
      <c r="XR123" s="619">
        <v>263852</v>
      </c>
      <c r="XS123" s="619">
        <v>4022064.1</v>
      </c>
      <c r="XT123" s="619">
        <v>68202</v>
      </c>
      <c r="XU123" s="619">
        <v>33001</v>
      </c>
      <c r="XV123" s="619">
        <v>48119</v>
      </c>
      <c r="XW123" s="619">
        <v>43747</v>
      </c>
      <c r="XX123" s="619">
        <v>1595765.6</v>
      </c>
      <c r="XZ123" s="619">
        <v>0</v>
      </c>
      <c r="YA123" s="619">
        <v>381331.59</v>
      </c>
      <c r="YB123" s="619">
        <v>0</v>
      </c>
      <c r="YC123" s="619">
        <v>223696.09</v>
      </c>
      <c r="YE123" s="619">
        <v>54900</v>
      </c>
      <c r="YF123" s="619">
        <v>0</v>
      </c>
      <c r="YH123" s="619">
        <v>13727800</v>
      </c>
      <c r="YI123" s="619">
        <v>27922080.199999999</v>
      </c>
      <c r="YJ123" s="619">
        <v>22315919</v>
      </c>
      <c r="YM123" s="619">
        <v>29000000</v>
      </c>
      <c r="YN123" s="619">
        <v>192000</v>
      </c>
      <c r="YO123" s="619">
        <v>1362501</v>
      </c>
      <c r="YP123" s="619">
        <v>24000000</v>
      </c>
      <c r="YR123" s="619">
        <v>15871531.48</v>
      </c>
      <c r="YS123" s="619">
        <v>7140953</v>
      </c>
      <c r="YT123" s="619">
        <v>5000</v>
      </c>
      <c r="YU123" s="619">
        <v>41016.910000000003</v>
      </c>
      <c r="YV123" s="619">
        <v>1040229</v>
      </c>
      <c r="YW123" s="619">
        <v>769419.5</v>
      </c>
      <c r="ZD123" s="619">
        <v>21000</v>
      </c>
      <c r="ZG123" s="619">
        <v>530369</v>
      </c>
      <c r="ZL123" s="619">
        <v>0</v>
      </c>
      <c r="ZN123" s="619">
        <v>11452255.25</v>
      </c>
      <c r="ZQ123" s="619">
        <v>1189930</v>
      </c>
      <c r="ZT123" s="619">
        <v>169800</v>
      </c>
      <c r="ZV123" s="619">
        <v>155300</v>
      </c>
      <c r="ZW123" s="619">
        <v>0</v>
      </c>
      <c r="ZZ123" s="619">
        <v>1158585.18</v>
      </c>
      <c r="AAA123" s="619">
        <v>95800</v>
      </c>
      <c r="AAB123" s="619">
        <v>6525</v>
      </c>
      <c r="AAC123" s="619">
        <v>330178.64</v>
      </c>
      <c r="AAD123" s="619">
        <v>111518</v>
      </c>
      <c r="AAG123" s="619">
        <v>30002</v>
      </c>
      <c r="AAI123" s="619">
        <v>229410</v>
      </c>
      <c r="AAJ123" s="619">
        <v>703516</v>
      </c>
      <c r="AAK123" s="619">
        <v>3200</v>
      </c>
      <c r="AAN123" s="619">
        <v>642834.59</v>
      </c>
      <c r="AAO123" s="619">
        <v>0</v>
      </c>
      <c r="AAW123" s="619">
        <v>158952.9</v>
      </c>
      <c r="AAZ123" s="619">
        <v>168839</v>
      </c>
      <c r="ABA123" s="619">
        <v>77783</v>
      </c>
      <c r="ABI123" s="619">
        <v>590732</v>
      </c>
      <c r="ABQ123" s="619">
        <v>6047246.3899999997</v>
      </c>
      <c r="ABU123" s="619">
        <v>57890</v>
      </c>
      <c r="ABX123" s="619">
        <v>317585.48</v>
      </c>
      <c r="ACB123" s="619">
        <v>1102578.58</v>
      </c>
      <c r="ACK123" s="619">
        <v>964324.62</v>
      </c>
      <c r="ADK123" s="619">
        <v>69338.880000000005</v>
      </c>
      <c r="ADT123" s="619">
        <v>14400</v>
      </c>
      <c r="ADX123" s="619">
        <v>563358.42000000004</v>
      </c>
      <c r="ADY123" s="619">
        <v>0</v>
      </c>
      <c r="AEB123" s="619">
        <v>19023</v>
      </c>
      <c r="AED123" s="619">
        <v>560618.98</v>
      </c>
      <c r="AEF123" s="619">
        <v>10074792.59</v>
      </c>
      <c r="AEG123" s="619">
        <v>3536452.16</v>
      </c>
      <c r="AEI123" s="619">
        <v>54974.400000000001</v>
      </c>
      <c r="AEN123" s="619">
        <v>365809.91999999998</v>
      </c>
      <c r="AEO123" s="619">
        <v>160516</v>
      </c>
      <c r="AEU123" s="619">
        <v>249273.83</v>
      </c>
      <c r="AFC123" s="619">
        <v>37778.800000000003</v>
      </c>
      <c r="AFD123" s="619">
        <v>29199.1</v>
      </c>
      <c r="AFE123" s="619">
        <v>717792.15999999992</v>
      </c>
      <c r="AFF123" s="619">
        <v>475056.06</v>
      </c>
      <c r="AFJ123" s="619">
        <v>0</v>
      </c>
      <c r="AFK123" s="619">
        <v>746673.55</v>
      </c>
      <c r="AFL123" s="619">
        <v>524818</v>
      </c>
      <c r="AFM123" s="619">
        <v>470082</v>
      </c>
      <c r="AFN123" s="619">
        <v>475757</v>
      </c>
      <c r="AFP123" s="619">
        <v>118994.28</v>
      </c>
      <c r="AFQ123" s="619">
        <v>371175</v>
      </c>
      <c r="AFR123" s="619">
        <v>5313</v>
      </c>
      <c r="AFS123" s="619">
        <v>1109562.56</v>
      </c>
      <c r="AFT123" s="619">
        <v>899389</v>
      </c>
      <c r="AFV123" s="619">
        <v>97593.16</v>
      </c>
      <c r="AFY123" s="619">
        <v>36459</v>
      </c>
      <c r="AFZ123" s="619">
        <v>0</v>
      </c>
      <c r="AGA123" s="619">
        <v>19175</v>
      </c>
      <c r="AGB123" s="619">
        <v>508872.93</v>
      </c>
      <c r="AGC123" s="619">
        <v>60626.98</v>
      </c>
      <c r="AGJ123" s="619">
        <v>20000</v>
      </c>
      <c r="AGO123" s="619">
        <v>5200713.01</v>
      </c>
      <c r="AGR123" s="619">
        <v>30</v>
      </c>
      <c r="AGV123" s="619">
        <v>0</v>
      </c>
      <c r="AGW123" s="619">
        <v>0</v>
      </c>
      <c r="AGZ123" s="619">
        <v>60000</v>
      </c>
      <c r="AHH123" s="619">
        <v>11667.4</v>
      </c>
      <c r="AHM123" s="619">
        <v>15700</v>
      </c>
      <c r="AHQ123" s="619"/>
      <c r="AHU123" s="619">
        <f t="shared" si="958"/>
        <v>349765272.12</v>
      </c>
      <c r="AHW123" s="627" t="s">
        <v>6274</v>
      </c>
      <c r="AHX123" s="627" t="s">
        <v>6179</v>
      </c>
      <c r="AHY123" s="627" t="s">
        <v>6180</v>
      </c>
    </row>
    <row r="124" spans="1:909" x14ac:dyDescent="0.8">
      <c r="A124" s="613" t="str">
        <f t="shared" si="957"/>
        <v>ภาระ</v>
      </c>
      <c r="B124" s="618" t="s">
        <v>6150</v>
      </c>
      <c r="C124" s="619" t="s">
        <v>6151</v>
      </c>
      <c r="D124" s="619">
        <v>76224</v>
      </c>
      <c r="I124" s="619">
        <v>18100</v>
      </c>
      <c r="Q124" s="619">
        <v>3930</v>
      </c>
      <c r="T124" s="619">
        <v>0</v>
      </c>
      <c r="U124" s="619">
        <v>14500</v>
      </c>
      <c r="X124" s="619">
        <v>286360.8</v>
      </c>
      <c r="AB124" s="619">
        <v>256050</v>
      </c>
      <c r="AK124" s="619">
        <v>602876.80000000005</v>
      </c>
      <c r="AL124" s="619">
        <v>0</v>
      </c>
      <c r="AM124" s="619">
        <v>742995.2</v>
      </c>
      <c r="AP124" s="619">
        <v>351</v>
      </c>
      <c r="AR124" s="619">
        <v>159168.35999999999</v>
      </c>
      <c r="AS124" s="619">
        <v>0</v>
      </c>
      <c r="AT124" s="619">
        <v>284372.59999999998</v>
      </c>
      <c r="AY124" s="619">
        <v>95940</v>
      </c>
      <c r="BD124" s="619">
        <v>0</v>
      </c>
      <c r="BF124" s="619">
        <v>14790</v>
      </c>
      <c r="BH124" s="619">
        <v>8288</v>
      </c>
      <c r="BJ124" s="619">
        <v>11892542.75</v>
      </c>
      <c r="BK124" s="619">
        <v>222504</v>
      </c>
      <c r="BL124" s="619">
        <v>331316.92</v>
      </c>
      <c r="BO124" s="619">
        <v>185182.41</v>
      </c>
      <c r="BP124" s="619">
        <v>17127.5</v>
      </c>
      <c r="BQ124" s="619">
        <v>855360</v>
      </c>
      <c r="BR124" s="619">
        <v>149875.5</v>
      </c>
      <c r="BT124" s="619">
        <v>9523</v>
      </c>
      <c r="BU124" s="619">
        <v>734306</v>
      </c>
      <c r="BV124" s="619">
        <v>0</v>
      </c>
      <c r="BW124" s="619">
        <v>275752</v>
      </c>
      <c r="BX124" s="619">
        <v>512400.33</v>
      </c>
      <c r="BY124" s="619">
        <v>139950</v>
      </c>
      <c r="BZ124" s="619">
        <v>395514</v>
      </c>
      <c r="CA124" s="619">
        <v>1245758.8400000001</v>
      </c>
      <c r="CB124" s="619">
        <v>2826249.75</v>
      </c>
      <c r="CC124" s="619">
        <v>5318502.6900000004</v>
      </c>
      <c r="CD124" s="619">
        <v>23310</v>
      </c>
      <c r="CF124" s="619">
        <v>0</v>
      </c>
      <c r="CG124" s="619">
        <v>88010.9</v>
      </c>
      <c r="CI124" s="619">
        <v>58715</v>
      </c>
      <c r="CJ124" s="619">
        <v>238798.44</v>
      </c>
      <c r="CK124" s="619">
        <v>0</v>
      </c>
      <c r="CL124" s="619">
        <v>0</v>
      </c>
      <c r="CN124" s="619">
        <v>50830</v>
      </c>
      <c r="CP124" s="619">
        <v>8067</v>
      </c>
      <c r="CQ124" s="619">
        <v>0</v>
      </c>
      <c r="CR124" s="619">
        <v>0</v>
      </c>
      <c r="CS124" s="619">
        <v>0</v>
      </c>
      <c r="CT124" s="619">
        <v>0</v>
      </c>
      <c r="CX124" s="619">
        <v>73800</v>
      </c>
      <c r="CY124" s="619">
        <v>0</v>
      </c>
      <c r="CZ124" s="619">
        <v>56392</v>
      </c>
      <c r="DA124" s="619">
        <v>73799</v>
      </c>
      <c r="DD124" s="619">
        <v>256100</v>
      </c>
      <c r="DK124" s="619">
        <v>29840</v>
      </c>
      <c r="DM124" s="619">
        <v>119438</v>
      </c>
      <c r="DN124" s="619">
        <v>0</v>
      </c>
      <c r="DO124" s="619">
        <v>272804</v>
      </c>
      <c r="DT124" s="619">
        <v>306354.71000000002</v>
      </c>
      <c r="DW124" s="619">
        <v>250528</v>
      </c>
      <c r="DZ124" s="619">
        <v>138890.44</v>
      </c>
      <c r="EB124" s="619">
        <v>687200</v>
      </c>
      <c r="ED124" s="619">
        <v>2113425</v>
      </c>
      <c r="EE124" s="619">
        <v>500000</v>
      </c>
      <c r="EJ124" s="619">
        <v>2393825.13</v>
      </c>
      <c r="EN124" s="619">
        <v>1214205</v>
      </c>
      <c r="EZ124" s="619">
        <v>326287.90999999997</v>
      </c>
      <c r="FF124" s="619">
        <v>238100</v>
      </c>
      <c r="FH124" s="619">
        <v>696</v>
      </c>
      <c r="FM124" s="619">
        <v>137110</v>
      </c>
      <c r="FU124" s="619">
        <v>229800</v>
      </c>
      <c r="FW124" s="619">
        <v>167261</v>
      </c>
      <c r="FX124" s="619">
        <v>334500</v>
      </c>
      <c r="FY124" s="619">
        <v>235350</v>
      </c>
      <c r="GB124" s="619">
        <v>386000</v>
      </c>
      <c r="GC124" s="619">
        <v>124500</v>
      </c>
      <c r="GF124" s="619">
        <v>154716</v>
      </c>
      <c r="GH124" s="619">
        <v>0</v>
      </c>
      <c r="GM124" s="619">
        <v>430500</v>
      </c>
      <c r="GP124" s="619">
        <v>192299.46</v>
      </c>
      <c r="GQ124" s="619">
        <v>2084777.5</v>
      </c>
      <c r="GV124" s="619">
        <v>149500</v>
      </c>
      <c r="GW124" s="619">
        <v>8984875</v>
      </c>
      <c r="GY124" s="619">
        <v>7450500</v>
      </c>
      <c r="HB124" s="619">
        <v>554653.42000000004</v>
      </c>
      <c r="HE124" s="619">
        <v>528742.5</v>
      </c>
      <c r="HF124" s="619">
        <v>1835207</v>
      </c>
      <c r="HN124" s="619">
        <v>787435.48</v>
      </c>
      <c r="HP124" s="619">
        <v>367000</v>
      </c>
      <c r="IA124" s="619">
        <v>57114</v>
      </c>
      <c r="IB124" s="619">
        <v>24</v>
      </c>
      <c r="IE124" s="619">
        <v>26138</v>
      </c>
      <c r="IH124" s="619">
        <v>0</v>
      </c>
      <c r="IN124" s="619">
        <v>0</v>
      </c>
      <c r="IQ124" s="619">
        <v>114620</v>
      </c>
      <c r="IS124" s="619">
        <v>358625.08</v>
      </c>
      <c r="IV124" s="619">
        <v>0</v>
      </c>
      <c r="JH124" s="619">
        <v>0</v>
      </c>
      <c r="JI124" s="619">
        <v>932995</v>
      </c>
      <c r="JL124" s="619">
        <v>123000</v>
      </c>
      <c r="JT124" s="619">
        <v>0</v>
      </c>
      <c r="JV124" s="619">
        <v>0</v>
      </c>
      <c r="KK124" s="619">
        <v>644000</v>
      </c>
      <c r="KN124" s="619">
        <v>164000</v>
      </c>
      <c r="KO124" s="619">
        <v>0</v>
      </c>
      <c r="KT124" s="619">
        <v>0</v>
      </c>
      <c r="LB124" s="619">
        <v>0</v>
      </c>
      <c r="LM124" s="619">
        <v>77750</v>
      </c>
      <c r="LT124" s="619">
        <v>1462467.33</v>
      </c>
      <c r="LY124" s="619">
        <v>37160</v>
      </c>
      <c r="LZ124" s="619">
        <v>8000</v>
      </c>
      <c r="MH124" s="619">
        <v>49165</v>
      </c>
      <c r="MI124" s="619">
        <v>857248.89999999991</v>
      </c>
      <c r="ML124" s="619">
        <v>269750</v>
      </c>
      <c r="MN124" s="619">
        <v>0</v>
      </c>
      <c r="MO124" s="619">
        <v>2037280</v>
      </c>
      <c r="MS124" s="619">
        <v>0</v>
      </c>
      <c r="MT124" s="619">
        <v>24</v>
      </c>
      <c r="MX124" s="619">
        <v>11029875</v>
      </c>
      <c r="MY124" s="619">
        <v>4359.93</v>
      </c>
      <c r="NC124" s="619">
        <v>196414.04</v>
      </c>
      <c r="ND124" s="619">
        <v>52107</v>
      </c>
      <c r="NJ124" s="619">
        <v>471954.6</v>
      </c>
      <c r="NK124" s="619">
        <v>122582.53</v>
      </c>
      <c r="NL124" s="619">
        <v>958577.8</v>
      </c>
      <c r="NM124" s="619">
        <v>691903.23</v>
      </c>
      <c r="NO124" s="619">
        <v>775693.54</v>
      </c>
      <c r="NP124" s="619">
        <v>0</v>
      </c>
      <c r="NT124" s="619">
        <v>284250</v>
      </c>
      <c r="NV124" s="619">
        <v>7820</v>
      </c>
      <c r="NW124" s="619">
        <v>1100</v>
      </c>
      <c r="NX124" s="619">
        <v>0</v>
      </c>
      <c r="OA124" s="619">
        <v>29303.88</v>
      </c>
      <c r="OB124" s="619">
        <v>62461.14</v>
      </c>
      <c r="OC124" s="619">
        <v>0</v>
      </c>
      <c r="OD124" s="619">
        <v>0</v>
      </c>
      <c r="OE124" s="619">
        <v>210</v>
      </c>
      <c r="OI124" s="619">
        <v>916466</v>
      </c>
      <c r="OM124" s="619">
        <v>115700.09000000001</v>
      </c>
      <c r="OW124" s="619">
        <v>323372.42</v>
      </c>
      <c r="OX124" s="619">
        <v>589583.22</v>
      </c>
      <c r="OY124" s="619">
        <v>492138.17</v>
      </c>
      <c r="PA124" s="619">
        <v>367760</v>
      </c>
      <c r="PB124" s="619">
        <v>744966.37</v>
      </c>
      <c r="PC124" s="619">
        <v>346775.77</v>
      </c>
      <c r="PD124" s="619">
        <v>214322</v>
      </c>
      <c r="PF124" s="619">
        <v>946413</v>
      </c>
      <c r="PG124" s="619">
        <v>15860</v>
      </c>
      <c r="PK124" s="619">
        <v>318365.75</v>
      </c>
      <c r="PL124" s="619">
        <v>851107.5</v>
      </c>
      <c r="PP124" s="619">
        <v>401168</v>
      </c>
      <c r="PW124" s="619">
        <v>973498.2</v>
      </c>
      <c r="QD124" s="619">
        <v>883023.29</v>
      </c>
      <c r="QG124" s="619">
        <v>4512</v>
      </c>
      <c r="QU124" s="619">
        <v>272400</v>
      </c>
      <c r="RM124" s="619">
        <v>198191.19</v>
      </c>
      <c r="RN124" s="619">
        <v>252900</v>
      </c>
      <c r="RQ124" s="619">
        <v>0</v>
      </c>
      <c r="RR124" s="619">
        <v>13977060.050000001</v>
      </c>
      <c r="RV124" s="619">
        <v>4570</v>
      </c>
      <c r="RZ124" s="619">
        <v>56586</v>
      </c>
      <c r="SF124" s="619">
        <v>144000</v>
      </c>
      <c r="SI124" s="619">
        <v>464000</v>
      </c>
      <c r="SJ124" s="619">
        <v>5084937.5</v>
      </c>
      <c r="SK124" s="619">
        <v>0</v>
      </c>
      <c r="SL124" s="619">
        <v>0</v>
      </c>
      <c r="SM124" s="619">
        <v>0</v>
      </c>
      <c r="SP124" s="619">
        <v>11040</v>
      </c>
      <c r="SR124" s="619">
        <v>0</v>
      </c>
      <c r="SU124" s="619">
        <v>283522.67</v>
      </c>
      <c r="SY124" s="619">
        <v>3183600</v>
      </c>
      <c r="TF124" s="619">
        <v>44294.1</v>
      </c>
      <c r="TL124" s="619">
        <v>1000</v>
      </c>
      <c r="TM124" s="619">
        <v>143000</v>
      </c>
      <c r="TN124" s="619">
        <v>1813905</v>
      </c>
      <c r="TP124" s="619">
        <v>4740400</v>
      </c>
      <c r="TQ124" s="619">
        <v>604437</v>
      </c>
      <c r="TR124" s="619">
        <v>1836886</v>
      </c>
      <c r="TS124" s="619">
        <v>0</v>
      </c>
      <c r="TT124" s="619">
        <v>22840</v>
      </c>
      <c r="TU124" s="619">
        <v>280860</v>
      </c>
      <c r="TV124" s="619">
        <v>0</v>
      </c>
      <c r="TW124" s="619">
        <v>94020</v>
      </c>
      <c r="TX124" s="619">
        <v>208710</v>
      </c>
      <c r="TY124" s="619">
        <v>2637274.33</v>
      </c>
      <c r="UB124" s="619">
        <v>0</v>
      </c>
      <c r="UE124" s="619">
        <v>771010</v>
      </c>
      <c r="UF124" s="619">
        <v>272000</v>
      </c>
      <c r="UG124" s="619">
        <v>13385439.289999999</v>
      </c>
      <c r="UH124" s="619">
        <v>4418055</v>
      </c>
      <c r="UJ124" s="619">
        <v>2270</v>
      </c>
      <c r="UK124" s="619">
        <v>105420</v>
      </c>
      <c r="UZ124" s="619">
        <v>211500</v>
      </c>
      <c r="VD124" s="619">
        <v>0</v>
      </c>
      <c r="VI124" s="619">
        <v>0</v>
      </c>
      <c r="VK124" s="619">
        <v>89000</v>
      </c>
      <c r="VM124" s="619">
        <v>16104</v>
      </c>
      <c r="VP124" s="619">
        <v>1364444</v>
      </c>
      <c r="VQ124" s="619">
        <v>1675042.58</v>
      </c>
      <c r="VS124" s="619">
        <v>187449.15</v>
      </c>
      <c r="VT124" s="619">
        <v>442872</v>
      </c>
      <c r="VV124" s="619">
        <v>0</v>
      </c>
      <c r="VW124" s="619">
        <v>400000</v>
      </c>
      <c r="VX124" s="619">
        <v>24000</v>
      </c>
      <c r="VY124" s="619">
        <v>68200</v>
      </c>
      <c r="VZ124" s="619">
        <v>888159.69</v>
      </c>
      <c r="WA124" s="619">
        <v>117000</v>
      </c>
      <c r="WE124" s="619">
        <v>77028</v>
      </c>
      <c r="WF124" s="619">
        <v>33653</v>
      </c>
      <c r="WH124" s="619">
        <v>247000</v>
      </c>
      <c r="WJ124" s="619">
        <v>499336</v>
      </c>
      <c r="WK124" s="619">
        <v>555240</v>
      </c>
      <c r="WL124" s="619">
        <v>44075</v>
      </c>
      <c r="WM124" s="619">
        <v>151525</v>
      </c>
      <c r="WN124" s="619">
        <v>1027370</v>
      </c>
      <c r="WO124" s="619">
        <v>211500</v>
      </c>
      <c r="WP124" s="619">
        <v>402326</v>
      </c>
      <c r="WT124" s="619">
        <v>75570</v>
      </c>
      <c r="WU124" s="619">
        <v>86728</v>
      </c>
      <c r="WV124" s="619">
        <v>54960</v>
      </c>
      <c r="WW124" s="619">
        <v>5482598.2599999998</v>
      </c>
      <c r="WY124" s="619">
        <v>797000</v>
      </c>
      <c r="XA124" s="619">
        <v>3010610</v>
      </c>
      <c r="XD124" s="619">
        <v>145550</v>
      </c>
      <c r="XE124" s="619">
        <v>547731.66</v>
      </c>
      <c r="XG124" s="619">
        <v>0</v>
      </c>
      <c r="XH124" s="619">
        <v>3685</v>
      </c>
      <c r="XJ124" s="619">
        <v>2083851.42</v>
      </c>
      <c r="XK124" s="619">
        <v>480528.36</v>
      </c>
      <c r="XN124" s="619">
        <v>21720</v>
      </c>
      <c r="XR124" s="619">
        <v>69335</v>
      </c>
      <c r="XX124" s="619">
        <v>106350</v>
      </c>
      <c r="YB124" s="619">
        <v>1383771.53</v>
      </c>
      <c r="YG124" s="619">
        <v>7517024</v>
      </c>
      <c r="YH124" s="619">
        <v>306957.86</v>
      </c>
      <c r="YI124" s="619">
        <v>2074055</v>
      </c>
      <c r="YJ124" s="619">
        <v>173000</v>
      </c>
      <c r="YK124" s="619">
        <v>2450125.75</v>
      </c>
      <c r="YL124" s="619">
        <v>2637853</v>
      </c>
      <c r="YM124" s="619">
        <v>0</v>
      </c>
      <c r="YN124" s="619">
        <v>112300</v>
      </c>
      <c r="YO124" s="619">
        <v>472502.56</v>
      </c>
      <c r="YP124" s="619">
        <v>20760</v>
      </c>
      <c r="YQ124" s="619">
        <v>265725</v>
      </c>
      <c r="YR124" s="619">
        <v>290006</v>
      </c>
      <c r="YS124" s="619">
        <v>41000</v>
      </c>
      <c r="YT124" s="619">
        <v>23790</v>
      </c>
      <c r="YU124" s="619">
        <v>16301</v>
      </c>
      <c r="YV124" s="619">
        <v>176671</v>
      </c>
      <c r="YW124" s="619">
        <v>690750</v>
      </c>
      <c r="YX124" s="619">
        <v>1627533.06</v>
      </c>
      <c r="YY124" s="619">
        <v>0</v>
      </c>
      <c r="YZ124" s="619">
        <v>0</v>
      </c>
      <c r="ZA124" s="619">
        <v>26480</v>
      </c>
      <c r="ZB124" s="619">
        <v>1064800</v>
      </c>
      <c r="ZC124" s="619">
        <v>0</v>
      </c>
      <c r="ZD124" s="619">
        <v>765800</v>
      </c>
      <c r="ZE124" s="619">
        <v>46706</v>
      </c>
      <c r="ZH124" s="619">
        <v>307500</v>
      </c>
      <c r="ZK124" s="619">
        <v>190522.71</v>
      </c>
      <c r="ZL124" s="619">
        <v>109750</v>
      </c>
      <c r="ZM124" s="619">
        <v>310745</v>
      </c>
      <c r="ZN124" s="619">
        <v>104453</v>
      </c>
      <c r="ZO124" s="619">
        <v>125000</v>
      </c>
      <c r="ZP124" s="619">
        <v>105300</v>
      </c>
      <c r="ZR124" s="619">
        <v>697500</v>
      </c>
      <c r="ZU124" s="619">
        <v>2412280.16</v>
      </c>
      <c r="ZV124" s="619">
        <v>319145.15999999997</v>
      </c>
      <c r="ZW124" s="619">
        <v>76948</v>
      </c>
      <c r="AAC124" s="619">
        <v>112999.99</v>
      </c>
      <c r="AAH124" s="619">
        <v>73000</v>
      </c>
      <c r="AAI124" s="619">
        <v>71000</v>
      </c>
      <c r="AAK124" s="619">
        <v>241500</v>
      </c>
      <c r="AAP124" s="619">
        <v>510000</v>
      </c>
      <c r="AAQ124" s="619">
        <v>1877819</v>
      </c>
      <c r="AAR124" s="619">
        <v>581576</v>
      </c>
      <c r="AAS124" s="619">
        <v>62220</v>
      </c>
      <c r="AAT124" s="619">
        <v>471293.62</v>
      </c>
      <c r="AAU124" s="619">
        <v>273665</v>
      </c>
      <c r="AAX124" s="619">
        <v>538843</v>
      </c>
      <c r="AAZ124" s="619">
        <v>15725</v>
      </c>
      <c r="ABA124" s="619">
        <v>500709</v>
      </c>
      <c r="ABE124" s="619">
        <v>0</v>
      </c>
      <c r="ABJ124" s="619">
        <v>520056</v>
      </c>
      <c r="ABK124" s="619">
        <v>1198126.26</v>
      </c>
      <c r="ABL124" s="619">
        <v>209000</v>
      </c>
      <c r="ABM124" s="619">
        <v>0</v>
      </c>
      <c r="ABP124" s="619">
        <v>137570</v>
      </c>
      <c r="ABQ124" s="619">
        <v>25200000</v>
      </c>
      <c r="ABT124" s="619">
        <v>0</v>
      </c>
      <c r="ACB124" s="619">
        <v>6386155.8799999999</v>
      </c>
      <c r="ACE124" s="619">
        <v>93468.51</v>
      </c>
      <c r="ACH124" s="619">
        <v>3040</v>
      </c>
      <c r="ACK124" s="619">
        <v>2351609.66</v>
      </c>
      <c r="ACM124" s="619">
        <v>12020</v>
      </c>
      <c r="ACZ124" s="619">
        <v>37719</v>
      </c>
      <c r="ADK124" s="619">
        <v>37500</v>
      </c>
      <c r="ADM124" s="619">
        <v>45750</v>
      </c>
      <c r="ADN124" s="619">
        <v>188906.67</v>
      </c>
      <c r="ADP124" s="619">
        <v>0</v>
      </c>
      <c r="ADQ124" s="619">
        <v>3989498.02</v>
      </c>
      <c r="ADR124" s="619">
        <v>13210</v>
      </c>
      <c r="ADX124" s="619">
        <v>40456</v>
      </c>
      <c r="ADY124" s="619">
        <v>21430</v>
      </c>
      <c r="ADZ124" s="619">
        <v>754557</v>
      </c>
      <c r="AEA124" s="619">
        <v>0</v>
      </c>
      <c r="AEB124" s="619">
        <v>0</v>
      </c>
      <c r="AED124" s="619">
        <v>322642</v>
      </c>
      <c r="AEE124" s="619">
        <v>15180</v>
      </c>
      <c r="AEF124" s="619">
        <v>155501.29999999999</v>
      </c>
      <c r="AEG124" s="619">
        <v>31100</v>
      </c>
      <c r="AEI124" s="619">
        <v>57440</v>
      </c>
      <c r="AEJ124" s="619">
        <v>630175.22</v>
      </c>
      <c r="AEN124" s="619">
        <v>942902</v>
      </c>
      <c r="AEP124" s="619">
        <v>105880</v>
      </c>
      <c r="AEQ124" s="619">
        <v>3820</v>
      </c>
      <c r="AER124" s="619">
        <v>19590390.960000001</v>
      </c>
      <c r="AET124" s="619">
        <v>51463.89</v>
      </c>
      <c r="AEV124" s="619">
        <v>1022314</v>
      </c>
      <c r="AEW124" s="619">
        <v>688208.5</v>
      </c>
      <c r="AEX124" s="619">
        <v>482040</v>
      </c>
      <c r="AEY124" s="619">
        <v>326838.71000000002</v>
      </c>
      <c r="AEZ124" s="619">
        <v>135380</v>
      </c>
      <c r="AFA124" s="619">
        <v>333944.77</v>
      </c>
      <c r="AFB124" s="619">
        <v>567464</v>
      </c>
      <c r="AFC124" s="619">
        <v>441800</v>
      </c>
      <c r="AFD124" s="619">
        <v>886554.84</v>
      </c>
      <c r="AFE124" s="619">
        <v>6694</v>
      </c>
      <c r="AFF124" s="619">
        <v>911000</v>
      </c>
      <c r="AFG124" s="619">
        <v>1156394</v>
      </c>
      <c r="AFH124" s="619">
        <v>486168</v>
      </c>
      <c r="AFI124" s="619">
        <v>796605.5</v>
      </c>
      <c r="AFJ124" s="619">
        <v>1351982.75</v>
      </c>
      <c r="AFK124" s="619">
        <v>857339</v>
      </c>
      <c r="AFL124" s="619">
        <v>1342697.07</v>
      </c>
      <c r="AFM124" s="619">
        <v>452157.6</v>
      </c>
      <c r="AFN124" s="619">
        <v>300425</v>
      </c>
      <c r="AFO124" s="619">
        <v>1557894.3</v>
      </c>
      <c r="AFP124" s="619">
        <v>624839.5</v>
      </c>
      <c r="AFQ124" s="619">
        <v>5520241</v>
      </c>
      <c r="AFR124" s="619">
        <v>375632</v>
      </c>
      <c r="AFS124" s="619">
        <v>605898.05000000005</v>
      </c>
      <c r="AFU124" s="619">
        <v>1272225</v>
      </c>
      <c r="AFV124" s="619">
        <v>14591.17</v>
      </c>
      <c r="AFX124" s="619">
        <v>28232</v>
      </c>
      <c r="AGA124" s="619">
        <v>1133916</v>
      </c>
      <c r="AGB124" s="619">
        <v>402510</v>
      </c>
      <c r="AGH124" s="619">
        <v>395500</v>
      </c>
      <c r="AGJ124" s="619">
        <v>140000</v>
      </c>
      <c r="AGL124" s="619">
        <v>6144711.2000000002</v>
      </c>
      <c r="AGN124" s="619">
        <v>102661.29</v>
      </c>
      <c r="AGO124" s="619">
        <v>1104292</v>
      </c>
      <c r="AGQ124" s="619">
        <v>10750</v>
      </c>
      <c r="AGR124" s="619">
        <v>142500</v>
      </c>
      <c r="AGT124" s="619">
        <v>230854</v>
      </c>
      <c r="AGU124" s="619">
        <v>120550</v>
      </c>
      <c r="AGW124" s="619">
        <v>0</v>
      </c>
      <c r="AGX124" s="619">
        <v>1259415</v>
      </c>
      <c r="AGZ124" s="619">
        <v>396000</v>
      </c>
      <c r="AHA124" s="619">
        <v>1678814.2</v>
      </c>
      <c r="AHB124" s="619">
        <v>0</v>
      </c>
      <c r="AHC124" s="619">
        <v>409988.04</v>
      </c>
      <c r="AHE124" s="619">
        <v>278500</v>
      </c>
      <c r="AHG124" s="619">
        <v>250500</v>
      </c>
      <c r="AHH124" s="619">
        <v>116868.4</v>
      </c>
      <c r="AHI124" s="619">
        <v>1865340.63</v>
      </c>
      <c r="AHJ124" s="619">
        <v>276000</v>
      </c>
      <c r="AHK124" s="619">
        <v>416771</v>
      </c>
      <c r="AHL124" s="619">
        <v>423000</v>
      </c>
      <c r="AHM124" s="619">
        <v>147500</v>
      </c>
      <c r="AHP124" s="619">
        <v>8640</v>
      </c>
      <c r="AHQ124" s="619">
        <v>77909</v>
      </c>
      <c r="AHU124" s="619">
        <f t="shared" si="958"/>
        <v>305255658.66000003</v>
      </c>
      <c r="AHW124" s="627" t="s">
        <v>6273</v>
      </c>
      <c r="AHX124" s="627" t="s">
        <v>6181</v>
      </c>
      <c r="AHY124" s="627" t="s">
        <v>6182</v>
      </c>
    </row>
    <row r="125" spans="1:909" x14ac:dyDescent="0.8">
      <c r="A125" s="613" t="str">
        <f t="shared" si="957"/>
        <v>ภาระ</v>
      </c>
      <c r="B125" s="618" t="s">
        <v>6177</v>
      </c>
      <c r="C125" s="619" t="s">
        <v>6178</v>
      </c>
      <c r="D125" s="619">
        <v>84748</v>
      </c>
      <c r="P125" s="619">
        <v>669055</v>
      </c>
      <c r="T125" s="619">
        <v>0</v>
      </c>
      <c r="AB125" s="619">
        <v>3656</v>
      </c>
      <c r="AM125" s="619">
        <v>16500</v>
      </c>
      <c r="AU125" s="619">
        <v>0</v>
      </c>
      <c r="BR125" s="619">
        <v>930</v>
      </c>
      <c r="CF125" s="619">
        <v>18020.95</v>
      </c>
      <c r="CU125" s="619">
        <v>38500</v>
      </c>
      <c r="EF125" s="619">
        <v>306750.28000000003</v>
      </c>
      <c r="FX125" s="619">
        <v>175585</v>
      </c>
      <c r="GD125" s="619">
        <v>20255</v>
      </c>
      <c r="GE125" s="619">
        <v>0</v>
      </c>
      <c r="IE125" s="619">
        <v>0</v>
      </c>
      <c r="IU125" s="619">
        <v>137100</v>
      </c>
      <c r="IZ125" s="619">
        <v>1800</v>
      </c>
      <c r="KV125" s="619">
        <v>719500</v>
      </c>
      <c r="LG125" s="619">
        <v>0</v>
      </c>
      <c r="LN125" s="619">
        <v>0</v>
      </c>
      <c r="LP125" s="619">
        <v>206431.45</v>
      </c>
      <c r="LQ125" s="619">
        <v>249080</v>
      </c>
      <c r="MI125" s="619">
        <v>0</v>
      </c>
      <c r="MK125" s="619">
        <v>0</v>
      </c>
      <c r="MM125" s="619">
        <v>405000</v>
      </c>
      <c r="MN125" s="619">
        <v>0</v>
      </c>
      <c r="MO125" s="619">
        <v>1654500</v>
      </c>
      <c r="MY125" s="619">
        <v>49000</v>
      </c>
      <c r="OA125" s="619">
        <v>0</v>
      </c>
      <c r="OE125" s="619">
        <v>0</v>
      </c>
      <c r="OG125" s="619">
        <v>30000</v>
      </c>
      <c r="OL125" s="619">
        <v>0</v>
      </c>
      <c r="OQ125" s="619">
        <v>5836000</v>
      </c>
      <c r="OV125" s="619">
        <v>135500</v>
      </c>
      <c r="OX125" s="619">
        <v>0</v>
      </c>
      <c r="RB125" s="619">
        <v>7657.82</v>
      </c>
      <c r="RD125" s="619">
        <v>1368</v>
      </c>
      <c r="RE125" s="619">
        <v>0</v>
      </c>
      <c r="RR125" s="619">
        <v>34785.9</v>
      </c>
      <c r="SC125" s="619">
        <v>44300</v>
      </c>
      <c r="TK125" s="619">
        <v>84600</v>
      </c>
      <c r="TY125" s="619">
        <v>10000</v>
      </c>
      <c r="UG125" s="619">
        <v>103052.87</v>
      </c>
      <c r="WD125" s="619">
        <v>16000</v>
      </c>
      <c r="WJ125" s="619">
        <v>600</v>
      </c>
      <c r="WQ125" s="619">
        <v>34000</v>
      </c>
      <c r="WR125" s="619">
        <v>0</v>
      </c>
      <c r="XA125" s="619">
        <v>131900</v>
      </c>
      <c r="XF125" s="619">
        <v>17500</v>
      </c>
      <c r="ZN125" s="619">
        <v>277054.94</v>
      </c>
      <c r="AAY125" s="619">
        <v>26500</v>
      </c>
      <c r="ACI125" s="619">
        <v>1500</v>
      </c>
      <c r="ACK125" s="619">
        <v>2210458.9</v>
      </c>
      <c r="ACP125" s="619">
        <v>9029</v>
      </c>
      <c r="ADK125" s="619">
        <v>0</v>
      </c>
      <c r="AEG125" s="619">
        <v>0</v>
      </c>
      <c r="AFE125" s="619">
        <v>9422896.6199999992</v>
      </c>
      <c r="AFU125" s="619">
        <v>0</v>
      </c>
      <c r="AGW125" s="619">
        <v>60083.34</v>
      </c>
      <c r="AHQ125" s="619"/>
      <c r="AHU125" s="619">
        <f t="shared" si="958"/>
        <v>23251199.069999997</v>
      </c>
      <c r="AHW125" s="627" t="s">
        <v>6273</v>
      </c>
      <c r="AHX125" s="627" t="s">
        <v>6183</v>
      </c>
      <c r="AHY125" s="627" t="s">
        <v>6184</v>
      </c>
    </row>
    <row r="126" spans="1:909" x14ac:dyDescent="0.8">
      <c r="A126" s="613" t="str">
        <f t="shared" si="957"/>
        <v>ต่างด้าว</v>
      </c>
      <c r="B126" s="618" t="s">
        <v>6179</v>
      </c>
      <c r="C126" s="619" t="s">
        <v>6180</v>
      </c>
      <c r="D126" s="619">
        <v>685500</v>
      </c>
      <c r="E126" s="619">
        <v>1828</v>
      </c>
      <c r="F126" s="619">
        <v>0</v>
      </c>
      <c r="G126" s="619">
        <v>229.7</v>
      </c>
      <c r="H126" s="619">
        <v>122500</v>
      </c>
      <c r="I126" s="619">
        <v>0</v>
      </c>
      <c r="J126" s="619">
        <v>2118319.59</v>
      </c>
      <c r="K126" s="619">
        <v>417280.59</v>
      </c>
      <c r="L126" s="619">
        <v>40916.68</v>
      </c>
      <c r="M126" s="619">
        <v>11349</v>
      </c>
      <c r="N126" s="619">
        <v>0</v>
      </c>
      <c r="O126" s="619">
        <v>0</v>
      </c>
      <c r="P126" s="619">
        <v>0</v>
      </c>
      <c r="Q126" s="619">
        <v>327958.7</v>
      </c>
      <c r="R126" s="619">
        <v>0</v>
      </c>
      <c r="S126" s="619">
        <v>0</v>
      </c>
      <c r="T126" s="619">
        <v>0</v>
      </c>
      <c r="U126" s="619">
        <v>33402.5</v>
      </c>
      <c r="W126" s="619">
        <v>32572327.07</v>
      </c>
      <c r="X126" s="619">
        <v>76886</v>
      </c>
      <c r="Y126" s="619">
        <v>1217495.58</v>
      </c>
      <c r="AA126" s="619">
        <v>3238217.35</v>
      </c>
      <c r="AB126" s="619">
        <v>1696.35</v>
      </c>
      <c r="AC126" s="619">
        <v>2129314.17</v>
      </c>
      <c r="AD126" s="619">
        <v>2440368.85</v>
      </c>
      <c r="AE126" s="619">
        <v>1000</v>
      </c>
      <c r="AF126" s="619">
        <v>473432.18</v>
      </c>
      <c r="AG126" s="619">
        <v>160313.64000000001</v>
      </c>
      <c r="AH126" s="619">
        <v>438212.08</v>
      </c>
      <c r="AI126" s="619">
        <v>828912.99</v>
      </c>
      <c r="AJ126" s="619">
        <v>64588.22</v>
      </c>
      <c r="AK126" s="619">
        <v>93398.47</v>
      </c>
      <c r="AL126" s="619">
        <v>107731.58</v>
      </c>
      <c r="AM126" s="619">
        <v>101994.45</v>
      </c>
      <c r="AN126" s="619">
        <v>1302149.3500000001</v>
      </c>
      <c r="AO126" s="619">
        <v>2309.48</v>
      </c>
      <c r="AP126" s="619">
        <v>249862.65</v>
      </c>
      <c r="AQ126" s="619">
        <v>80033.25</v>
      </c>
      <c r="AR126" s="619">
        <v>183588.64</v>
      </c>
      <c r="AS126" s="619">
        <v>1436442.77</v>
      </c>
      <c r="AT126" s="619">
        <v>62655.32</v>
      </c>
      <c r="AU126" s="619">
        <v>5313</v>
      </c>
      <c r="AV126" s="619">
        <v>0</v>
      </c>
      <c r="AW126" s="619">
        <v>13478</v>
      </c>
      <c r="AX126" s="619">
        <v>23398.35</v>
      </c>
      <c r="AY126" s="619">
        <v>261788</v>
      </c>
      <c r="AZ126" s="619">
        <v>40177</v>
      </c>
      <c r="BA126" s="619">
        <v>21622</v>
      </c>
      <c r="BB126" s="619">
        <v>9035</v>
      </c>
      <c r="BC126" s="619">
        <v>0</v>
      </c>
      <c r="BI126" s="619">
        <v>0</v>
      </c>
      <c r="BJ126" s="619">
        <v>100178</v>
      </c>
      <c r="BK126" s="619">
        <v>0</v>
      </c>
      <c r="BL126" s="619">
        <v>0</v>
      </c>
      <c r="BM126" s="619">
        <v>21034</v>
      </c>
      <c r="BN126" s="619">
        <v>14663</v>
      </c>
      <c r="BP126" s="619">
        <v>0</v>
      </c>
      <c r="BT126" s="619">
        <v>4000</v>
      </c>
      <c r="BU126" s="619">
        <v>53550</v>
      </c>
      <c r="BV126" s="619">
        <v>65207</v>
      </c>
      <c r="BW126" s="619">
        <v>22644</v>
      </c>
      <c r="BX126" s="619">
        <v>17064</v>
      </c>
      <c r="BY126" s="619">
        <v>4200</v>
      </c>
      <c r="BZ126" s="619">
        <v>15887</v>
      </c>
      <c r="CA126" s="619">
        <v>0</v>
      </c>
      <c r="CC126" s="619">
        <v>0</v>
      </c>
      <c r="CD126" s="619">
        <v>22025</v>
      </c>
      <c r="CF126" s="619">
        <v>6750</v>
      </c>
      <c r="CG126" s="619">
        <v>14938.97</v>
      </c>
      <c r="CH126" s="619">
        <v>127154.25</v>
      </c>
      <c r="CI126" s="619">
        <v>156500</v>
      </c>
      <c r="CJ126" s="619">
        <v>0</v>
      </c>
      <c r="CK126" s="619">
        <v>46764</v>
      </c>
      <c r="CL126" s="619">
        <v>25749.37</v>
      </c>
      <c r="CM126" s="619">
        <v>36719</v>
      </c>
      <c r="CN126" s="619">
        <v>2011</v>
      </c>
      <c r="CO126" s="619">
        <v>500</v>
      </c>
      <c r="CP126" s="619">
        <v>4827</v>
      </c>
      <c r="CQ126" s="619">
        <v>21188</v>
      </c>
      <c r="CS126" s="619">
        <v>1506617.5</v>
      </c>
      <c r="CT126" s="619">
        <v>54726.36</v>
      </c>
      <c r="CU126" s="619">
        <v>0</v>
      </c>
      <c r="CV126" s="619">
        <v>107.5</v>
      </c>
      <c r="CW126" s="619">
        <v>811688.68</v>
      </c>
      <c r="CX126" s="619">
        <v>86903.5</v>
      </c>
      <c r="CY126" s="619">
        <v>1857.39</v>
      </c>
      <c r="CZ126" s="619">
        <v>771593.9</v>
      </c>
      <c r="DA126" s="619">
        <v>8301</v>
      </c>
      <c r="DB126" s="619">
        <v>250277.5</v>
      </c>
      <c r="DC126" s="619">
        <v>273529.8</v>
      </c>
      <c r="DD126" s="619">
        <v>16157502.09</v>
      </c>
      <c r="DE126" s="619">
        <v>18401</v>
      </c>
      <c r="DF126" s="619">
        <v>20738.89</v>
      </c>
      <c r="DG126" s="619">
        <v>210507.68</v>
      </c>
      <c r="DH126" s="619">
        <v>1039745.6</v>
      </c>
      <c r="DI126" s="619">
        <v>1390469</v>
      </c>
      <c r="DJ126" s="619">
        <v>68792</v>
      </c>
      <c r="DK126" s="619">
        <v>0</v>
      </c>
      <c r="DL126" s="619">
        <v>2522111.15</v>
      </c>
      <c r="DM126" s="619">
        <v>229878.32</v>
      </c>
      <c r="DN126" s="619">
        <v>197157.44</v>
      </c>
      <c r="DO126" s="619">
        <v>122786.75</v>
      </c>
      <c r="DP126" s="619">
        <v>142030.67000000001</v>
      </c>
      <c r="DQ126" s="619">
        <v>270238.84999999998</v>
      </c>
      <c r="DR126" s="619">
        <v>817038.09</v>
      </c>
      <c r="DS126" s="619">
        <v>409073</v>
      </c>
      <c r="DT126" s="619">
        <v>240304.54</v>
      </c>
      <c r="DU126" s="619">
        <v>0</v>
      </c>
      <c r="DV126" s="619">
        <v>61975.01</v>
      </c>
      <c r="DW126" s="619">
        <v>0</v>
      </c>
      <c r="DX126" s="619">
        <v>247624.98</v>
      </c>
      <c r="DY126" s="619">
        <v>201.08</v>
      </c>
      <c r="DZ126" s="619">
        <v>395177</v>
      </c>
      <c r="EA126" s="619">
        <v>0</v>
      </c>
      <c r="EB126" s="619">
        <v>61876.5</v>
      </c>
      <c r="EC126" s="619">
        <v>28274</v>
      </c>
      <c r="ED126" s="619">
        <v>46367.4</v>
      </c>
      <c r="EE126" s="619">
        <v>17893</v>
      </c>
      <c r="EF126" s="619">
        <v>0</v>
      </c>
      <c r="EG126" s="619">
        <v>0</v>
      </c>
      <c r="EH126" s="619">
        <v>76693</v>
      </c>
      <c r="EI126" s="619">
        <v>21460.73</v>
      </c>
      <c r="EJ126" s="619">
        <v>49086.96</v>
      </c>
      <c r="EK126" s="619">
        <v>231353.2</v>
      </c>
      <c r="EL126" s="619">
        <v>56773.75</v>
      </c>
      <c r="EM126" s="619">
        <v>13425.25</v>
      </c>
      <c r="EN126" s="619">
        <v>88350.2</v>
      </c>
      <c r="EO126" s="619">
        <v>41135.67</v>
      </c>
      <c r="EX126" s="619">
        <v>86425.49</v>
      </c>
      <c r="EY126" s="619">
        <v>60811.67</v>
      </c>
      <c r="EZ126" s="619">
        <v>115469.27</v>
      </c>
      <c r="FA126" s="619">
        <v>91503</v>
      </c>
      <c r="FB126" s="619">
        <v>0</v>
      </c>
      <c r="FC126" s="619">
        <v>0</v>
      </c>
      <c r="FD126" s="619">
        <v>437470</v>
      </c>
      <c r="FE126" s="619">
        <v>228124.33</v>
      </c>
      <c r="FF126" s="619">
        <v>660404.59</v>
      </c>
      <c r="FG126" s="619">
        <v>159261.51999999999</v>
      </c>
      <c r="FH126" s="619">
        <v>244271</v>
      </c>
      <c r="FI126" s="619">
        <v>415394.5</v>
      </c>
      <c r="FJ126" s="619">
        <v>462503.36</v>
      </c>
      <c r="FK126" s="619">
        <v>163836</v>
      </c>
      <c r="FM126" s="619">
        <v>21454.75</v>
      </c>
      <c r="FN126" s="619">
        <v>88956.04</v>
      </c>
      <c r="FO126" s="619">
        <v>47495</v>
      </c>
      <c r="FP126" s="619">
        <v>4686</v>
      </c>
      <c r="FR126" s="619">
        <v>321737</v>
      </c>
      <c r="FS126" s="619">
        <v>47179</v>
      </c>
      <c r="FT126" s="619">
        <v>0</v>
      </c>
      <c r="FU126" s="619">
        <v>0</v>
      </c>
      <c r="FV126" s="619">
        <v>27684</v>
      </c>
      <c r="FW126" s="619">
        <v>0</v>
      </c>
      <c r="FX126" s="619">
        <v>0</v>
      </c>
      <c r="FY126" s="619">
        <v>298071</v>
      </c>
      <c r="FZ126" s="619">
        <v>0</v>
      </c>
      <c r="GA126" s="619">
        <v>0</v>
      </c>
      <c r="GB126" s="619">
        <v>42869.78</v>
      </c>
      <c r="GC126" s="619">
        <v>163671.6</v>
      </c>
      <c r="GD126" s="619">
        <v>31392</v>
      </c>
      <c r="GF126" s="619">
        <v>36086.5</v>
      </c>
      <c r="GG126" s="619">
        <v>72951.95</v>
      </c>
      <c r="GH126" s="619">
        <v>314172.40999999997</v>
      </c>
      <c r="GI126" s="619">
        <v>209542.5</v>
      </c>
      <c r="GJ126" s="619">
        <v>74485</v>
      </c>
      <c r="GK126" s="619">
        <v>147551</v>
      </c>
      <c r="GM126" s="619">
        <v>324</v>
      </c>
      <c r="GN126" s="619">
        <v>109319.25</v>
      </c>
      <c r="GR126" s="619">
        <v>28276</v>
      </c>
      <c r="GS126" s="619">
        <v>0</v>
      </c>
      <c r="GT126" s="619">
        <v>0</v>
      </c>
      <c r="GU126" s="619">
        <v>286</v>
      </c>
      <c r="GX126" s="619">
        <v>914</v>
      </c>
      <c r="GZ126" s="619">
        <v>601039.57999999996</v>
      </c>
      <c r="HB126" s="619">
        <v>4520329.9400000004</v>
      </c>
      <c r="HC126" s="619">
        <v>1198616</v>
      </c>
      <c r="HD126" s="619">
        <v>4418683.5</v>
      </c>
      <c r="HE126" s="619">
        <v>4506314.97</v>
      </c>
      <c r="HF126" s="619">
        <v>5325491</v>
      </c>
      <c r="HG126" s="619">
        <v>4335700.66</v>
      </c>
      <c r="HH126" s="619">
        <v>2429721.52</v>
      </c>
      <c r="HI126" s="619">
        <v>2694427.9</v>
      </c>
      <c r="HJ126" s="619">
        <v>1439055.89</v>
      </c>
      <c r="HL126" s="619">
        <v>0</v>
      </c>
      <c r="HM126" s="619">
        <v>9982724.5</v>
      </c>
      <c r="HN126" s="619">
        <v>5016844.53</v>
      </c>
      <c r="HO126" s="619">
        <v>1213745.3500000001</v>
      </c>
      <c r="HP126" s="619">
        <v>565795.80000000005</v>
      </c>
      <c r="HQ126" s="619">
        <v>1170128.3799999999</v>
      </c>
      <c r="HR126" s="619">
        <v>989704.04</v>
      </c>
      <c r="HS126" s="619">
        <v>1286685.81</v>
      </c>
      <c r="HT126" s="619">
        <v>249640.66</v>
      </c>
      <c r="HU126" s="619">
        <v>235777.06</v>
      </c>
      <c r="HV126" s="619">
        <v>315634.5</v>
      </c>
      <c r="HW126" s="619">
        <v>43550</v>
      </c>
      <c r="HX126" s="619">
        <v>1288355.05</v>
      </c>
      <c r="HZ126" s="619">
        <v>61800</v>
      </c>
      <c r="IA126" s="619">
        <v>107599</v>
      </c>
      <c r="IB126" s="619">
        <v>380886.25</v>
      </c>
      <c r="IC126" s="619">
        <v>239963</v>
      </c>
      <c r="ID126" s="619">
        <v>938375.75</v>
      </c>
      <c r="IE126" s="619">
        <v>0</v>
      </c>
      <c r="IG126" s="619">
        <v>0</v>
      </c>
      <c r="IJ126" s="619">
        <v>2167652.25</v>
      </c>
      <c r="IK126" s="619">
        <v>161764.75</v>
      </c>
      <c r="IL126" s="619">
        <v>731746.23</v>
      </c>
      <c r="IM126" s="619">
        <v>27968.25</v>
      </c>
      <c r="IN126" s="619">
        <v>182665.22</v>
      </c>
      <c r="IO126" s="619">
        <v>219339</v>
      </c>
      <c r="IP126" s="619">
        <v>67405</v>
      </c>
      <c r="IQ126" s="619">
        <v>44645</v>
      </c>
      <c r="IR126" s="619">
        <v>37914.199999999997</v>
      </c>
      <c r="IS126" s="619">
        <v>74751</v>
      </c>
      <c r="IT126" s="619">
        <v>1084512.1000000001</v>
      </c>
      <c r="IV126" s="619">
        <v>119389</v>
      </c>
      <c r="IW126" s="619">
        <v>583443.27</v>
      </c>
      <c r="IX126" s="619">
        <v>2412870.31</v>
      </c>
      <c r="IY126" s="619">
        <v>1795474.2</v>
      </c>
      <c r="IZ126" s="619">
        <v>0</v>
      </c>
      <c r="JA126" s="619">
        <v>27778.61</v>
      </c>
      <c r="JB126" s="619">
        <v>35802.15</v>
      </c>
      <c r="JC126" s="619">
        <v>56861</v>
      </c>
      <c r="JD126" s="619">
        <v>50506.96</v>
      </c>
      <c r="JE126" s="619">
        <v>2241150.59</v>
      </c>
      <c r="JF126" s="619">
        <v>0</v>
      </c>
      <c r="JG126" s="619">
        <v>80981</v>
      </c>
      <c r="JH126" s="619">
        <v>0</v>
      </c>
      <c r="JI126" s="619">
        <v>224504.27</v>
      </c>
      <c r="JJ126" s="619">
        <v>36790</v>
      </c>
      <c r="JK126" s="619">
        <v>17252</v>
      </c>
      <c r="JL126" s="619">
        <v>52462</v>
      </c>
      <c r="JM126" s="619">
        <v>0</v>
      </c>
      <c r="JO126" s="619">
        <v>2901</v>
      </c>
      <c r="JP126" s="619">
        <v>36177</v>
      </c>
      <c r="JQ126" s="619">
        <v>110545</v>
      </c>
      <c r="JW126" s="619">
        <v>0</v>
      </c>
      <c r="KJ126" s="619">
        <v>1076570.06</v>
      </c>
      <c r="KK126" s="619">
        <v>1734464.88</v>
      </c>
      <c r="KL126" s="619">
        <v>1644550.74</v>
      </c>
      <c r="KM126" s="619">
        <v>3242493.7</v>
      </c>
      <c r="KN126" s="619">
        <v>2401144.54</v>
      </c>
      <c r="KO126" s="619">
        <v>5923380.9000000004</v>
      </c>
      <c r="KP126" s="619">
        <v>910276.75</v>
      </c>
      <c r="KQ126" s="619">
        <v>1191467</v>
      </c>
      <c r="KR126" s="619">
        <v>178372</v>
      </c>
      <c r="KS126" s="619">
        <v>148480.75</v>
      </c>
      <c r="KT126" s="619">
        <v>941228.6</v>
      </c>
      <c r="KU126" s="619">
        <v>1381466.77</v>
      </c>
      <c r="KV126" s="619">
        <v>395056</v>
      </c>
      <c r="KW126" s="619">
        <v>6242743.0099999998</v>
      </c>
      <c r="KX126" s="619">
        <v>2987581.93</v>
      </c>
      <c r="KY126" s="619">
        <v>208530.65</v>
      </c>
      <c r="KZ126" s="619">
        <v>335817</v>
      </c>
      <c r="LA126" s="619">
        <v>65608.2</v>
      </c>
      <c r="LB126" s="619">
        <v>1378729</v>
      </c>
      <c r="LC126" s="619">
        <v>265655.11</v>
      </c>
      <c r="LE126" s="619">
        <v>115409</v>
      </c>
      <c r="LF126" s="619">
        <v>0</v>
      </c>
      <c r="LG126" s="619">
        <v>134866.39000000001</v>
      </c>
      <c r="LH126" s="619">
        <v>17116.240000000002</v>
      </c>
      <c r="LI126" s="619">
        <v>1679730.79</v>
      </c>
      <c r="LJ126" s="619">
        <v>0</v>
      </c>
      <c r="LK126" s="619">
        <v>10500</v>
      </c>
      <c r="LL126" s="619">
        <v>0</v>
      </c>
      <c r="LM126" s="619">
        <v>0</v>
      </c>
      <c r="LN126" s="619">
        <v>957976.2</v>
      </c>
      <c r="LO126" s="619">
        <v>55583.25</v>
      </c>
      <c r="LP126" s="619">
        <v>843247.42</v>
      </c>
      <c r="LQ126" s="619">
        <v>31209</v>
      </c>
      <c r="LR126" s="619">
        <v>720751.42</v>
      </c>
      <c r="LS126" s="619">
        <v>910111.05</v>
      </c>
      <c r="LT126" s="619">
        <v>2334841.29</v>
      </c>
      <c r="LW126" s="619">
        <v>6959049.8300000001</v>
      </c>
      <c r="LX126" s="619">
        <v>0</v>
      </c>
      <c r="LY126" s="619">
        <v>1021920</v>
      </c>
      <c r="LZ126" s="619">
        <v>1189966.3999999999</v>
      </c>
      <c r="MA126" s="619">
        <v>6504.5</v>
      </c>
      <c r="MB126" s="619">
        <v>425792</v>
      </c>
      <c r="MC126" s="619">
        <v>438972.03</v>
      </c>
      <c r="MD126" s="619">
        <v>281852.59000000003</v>
      </c>
      <c r="ME126" s="619">
        <v>73734</v>
      </c>
      <c r="MF126" s="619">
        <v>582942.88</v>
      </c>
      <c r="MG126" s="619">
        <v>18087</v>
      </c>
      <c r="MH126" s="619">
        <v>0</v>
      </c>
      <c r="MI126" s="619">
        <v>1212500</v>
      </c>
      <c r="MJ126" s="619">
        <v>969500</v>
      </c>
      <c r="MN126" s="619">
        <v>1422500</v>
      </c>
      <c r="MP126" s="619">
        <v>8250</v>
      </c>
      <c r="MQ126" s="619">
        <v>1263500</v>
      </c>
      <c r="MR126" s="619">
        <v>5000</v>
      </c>
      <c r="MS126" s="619">
        <v>316500</v>
      </c>
      <c r="MT126" s="619">
        <v>899000</v>
      </c>
      <c r="MU126" s="619">
        <v>0</v>
      </c>
      <c r="MV126" s="619">
        <v>0</v>
      </c>
      <c r="MW126" s="619">
        <v>3230634.42</v>
      </c>
      <c r="MX126" s="619">
        <v>530279</v>
      </c>
      <c r="MY126" s="619">
        <v>9090751.1500000004</v>
      </c>
      <c r="MZ126" s="619">
        <v>1179973.2</v>
      </c>
      <c r="NA126" s="619">
        <v>2340520.38</v>
      </c>
      <c r="NB126" s="619">
        <v>1089011.25</v>
      </c>
      <c r="NC126" s="619">
        <v>1816427.47</v>
      </c>
      <c r="ND126" s="619">
        <v>197811.61</v>
      </c>
      <c r="NE126" s="619">
        <v>231677.5</v>
      </c>
      <c r="NF126" s="619">
        <v>0</v>
      </c>
      <c r="NG126" s="619">
        <v>10603445.5</v>
      </c>
      <c r="NH126" s="619">
        <v>2058128.07</v>
      </c>
      <c r="NI126" s="619">
        <v>31068704.739999998</v>
      </c>
      <c r="NJ126" s="619">
        <v>3188160.5</v>
      </c>
      <c r="NK126" s="619">
        <v>2384501.63</v>
      </c>
      <c r="NL126" s="619">
        <v>2869750.65</v>
      </c>
      <c r="NM126" s="619">
        <v>39529817.649999999</v>
      </c>
      <c r="NN126" s="619">
        <v>578960</v>
      </c>
      <c r="NO126" s="619">
        <v>14050401.189999999</v>
      </c>
      <c r="NP126" s="619">
        <v>1072103.71</v>
      </c>
      <c r="NQ126" s="619">
        <v>365580.98</v>
      </c>
      <c r="NR126" s="619">
        <v>151500</v>
      </c>
      <c r="NS126" s="619">
        <v>2330944.79</v>
      </c>
      <c r="NT126" s="619">
        <v>2221633.41</v>
      </c>
      <c r="NU126" s="619">
        <v>2310177.2000000002</v>
      </c>
      <c r="NV126" s="619">
        <v>2297529</v>
      </c>
      <c r="NW126" s="619">
        <v>24501</v>
      </c>
      <c r="NX126" s="619">
        <v>318397.8</v>
      </c>
      <c r="NY126" s="619">
        <v>684351.5</v>
      </c>
      <c r="NZ126" s="619">
        <v>4135091.5</v>
      </c>
      <c r="OA126" s="619">
        <v>227147</v>
      </c>
      <c r="OB126" s="619">
        <v>212971.58000000002</v>
      </c>
      <c r="OC126" s="619">
        <v>18124</v>
      </c>
      <c r="OD126" s="619">
        <v>301765.77999999997</v>
      </c>
      <c r="OE126" s="619">
        <v>952034</v>
      </c>
      <c r="OF126" s="619">
        <v>4192741.67</v>
      </c>
      <c r="OG126" s="619">
        <v>1933897.61</v>
      </c>
      <c r="OH126" s="619">
        <v>312105.32</v>
      </c>
      <c r="OI126" s="619">
        <v>4418046.72</v>
      </c>
      <c r="OJ126" s="619">
        <v>1086389.23</v>
      </c>
      <c r="OK126" s="619">
        <v>2408104.4300000002</v>
      </c>
      <c r="OL126" s="619">
        <v>2522340.25</v>
      </c>
      <c r="OM126" s="619">
        <v>817200.17</v>
      </c>
      <c r="OO126" s="619">
        <v>7451477</v>
      </c>
      <c r="OP126" s="619">
        <v>2162261.2200000002</v>
      </c>
      <c r="OQ126" s="619">
        <v>356094.11</v>
      </c>
      <c r="OR126" s="619">
        <v>314172</v>
      </c>
      <c r="OS126" s="619">
        <v>2274691.9300000002</v>
      </c>
      <c r="OU126" s="619">
        <v>0</v>
      </c>
      <c r="OV126" s="619">
        <v>4107022.69</v>
      </c>
      <c r="OW126" s="619">
        <v>2424277.94</v>
      </c>
      <c r="OX126" s="619">
        <v>911619.64</v>
      </c>
      <c r="OY126" s="619">
        <v>1298648.21</v>
      </c>
      <c r="OZ126" s="619">
        <v>3927008.7</v>
      </c>
      <c r="PA126" s="619">
        <v>12815.03</v>
      </c>
      <c r="PB126" s="619">
        <v>779689.2</v>
      </c>
      <c r="PD126" s="619">
        <v>0</v>
      </c>
      <c r="PG126" s="619">
        <v>12482</v>
      </c>
      <c r="PH126" s="619">
        <v>500</v>
      </c>
      <c r="PI126" s="619">
        <v>47602.75</v>
      </c>
      <c r="PK126" s="619">
        <v>8182</v>
      </c>
      <c r="PM126" s="619">
        <v>22152.42</v>
      </c>
      <c r="PN126" s="619">
        <v>68980.5</v>
      </c>
      <c r="PP126" s="619">
        <v>41916</v>
      </c>
      <c r="PQ126" s="619">
        <v>0</v>
      </c>
      <c r="PV126" s="619">
        <v>0</v>
      </c>
      <c r="PW126" s="619">
        <v>-187248.5</v>
      </c>
      <c r="PX126" s="619">
        <v>3090</v>
      </c>
      <c r="PY126" s="619">
        <v>39823.5</v>
      </c>
      <c r="QB126" s="619">
        <v>-10892.5</v>
      </c>
      <c r="QC126" s="619">
        <v>0</v>
      </c>
      <c r="QD126" s="619">
        <v>0</v>
      </c>
      <c r="QF126" s="619">
        <v>9051.67</v>
      </c>
      <c r="QG126" s="619">
        <v>13081</v>
      </c>
      <c r="QH126" s="619">
        <v>0</v>
      </c>
      <c r="QI126" s="619">
        <v>0</v>
      </c>
      <c r="QJ126" s="619">
        <v>54434</v>
      </c>
      <c r="QK126" s="619">
        <v>0</v>
      </c>
      <c r="QL126" s="619">
        <v>0</v>
      </c>
      <c r="QN126" s="619">
        <v>3089</v>
      </c>
      <c r="QO126" s="619">
        <v>0</v>
      </c>
      <c r="QP126" s="619">
        <v>5069</v>
      </c>
      <c r="QR126" s="619">
        <v>12852</v>
      </c>
      <c r="QT126" s="619">
        <v>8226</v>
      </c>
      <c r="QV126" s="619">
        <v>18982.990000000002</v>
      </c>
      <c r="QW126" s="619">
        <v>0</v>
      </c>
      <c r="QY126" s="619">
        <v>15393.5</v>
      </c>
      <c r="RA126" s="619">
        <v>2288</v>
      </c>
      <c r="RB126" s="619">
        <v>0</v>
      </c>
      <c r="RC126" s="619">
        <v>66030</v>
      </c>
      <c r="RD126" s="619">
        <v>17598</v>
      </c>
      <c r="RE126" s="619">
        <v>10654</v>
      </c>
      <c r="RF126" s="619">
        <v>12918</v>
      </c>
      <c r="RI126" s="619">
        <v>14447.75</v>
      </c>
      <c r="RJ126" s="619">
        <v>38666.5</v>
      </c>
      <c r="RL126" s="619">
        <v>52235</v>
      </c>
      <c r="RM126" s="619">
        <v>0</v>
      </c>
      <c r="RN126" s="619">
        <v>9977.5</v>
      </c>
      <c r="RO126" s="619">
        <v>39164</v>
      </c>
      <c r="RP126" s="619">
        <v>29983</v>
      </c>
      <c r="RQ126" s="619">
        <v>0</v>
      </c>
      <c r="RR126" s="619">
        <v>32575</v>
      </c>
      <c r="RS126" s="619">
        <v>38247</v>
      </c>
      <c r="RT126" s="619">
        <v>17225</v>
      </c>
      <c r="RU126" s="619">
        <v>10181</v>
      </c>
      <c r="RV126" s="619">
        <v>0</v>
      </c>
      <c r="RX126" s="619">
        <v>0</v>
      </c>
      <c r="RY126" s="619">
        <v>16442</v>
      </c>
      <c r="SC126" s="619">
        <v>541664.25</v>
      </c>
      <c r="SE126" s="619">
        <v>38952.6</v>
      </c>
      <c r="SF126" s="619">
        <v>0</v>
      </c>
      <c r="SG126" s="619">
        <v>36680.050000000003</v>
      </c>
      <c r="SH126" s="619">
        <v>0</v>
      </c>
      <c r="SI126" s="619">
        <v>64690.02</v>
      </c>
      <c r="SJ126" s="619">
        <v>879973.48</v>
      </c>
      <c r="SK126" s="619">
        <v>32189.38</v>
      </c>
      <c r="SM126" s="619">
        <v>5704.54</v>
      </c>
      <c r="SN126" s="619">
        <v>16259</v>
      </c>
      <c r="SO126" s="619">
        <v>316471.57</v>
      </c>
      <c r="SP126" s="619">
        <v>81361.58</v>
      </c>
      <c r="SQ126" s="619">
        <v>12691</v>
      </c>
      <c r="SR126" s="619">
        <v>58735.37</v>
      </c>
      <c r="SS126" s="619">
        <v>80115.94</v>
      </c>
      <c r="ST126" s="619">
        <v>60048.69</v>
      </c>
      <c r="SU126" s="619">
        <v>100889.37</v>
      </c>
      <c r="SV126" s="619">
        <v>13348.93</v>
      </c>
      <c r="SW126" s="619">
        <v>567765.24</v>
      </c>
      <c r="SX126" s="619">
        <v>25956.79</v>
      </c>
      <c r="SY126" s="619">
        <v>645633</v>
      </c>
      <c r="SZ126" s="619">
        <v>204666.59</v>
      </c>
      <c r="TA126" s="619">
        <v>1447.24</v>
      </c>
      <c r="TB126" s="619">
        <v>126032.81</v>
      </c>
      <c r="TD126" s="619">
        <v>14788</v>
      </c>
      <c r="TE126" s="619">
        <v>7681.19</v>
      </c>
      <c r="TF126" s="619">
        <v>52846</v>
      </c>
      <c r="TG126" s="619">
        <v>26582.17</v>
      </c>
      <c r="TH126" s="619">
        <v>129334.23</v>
      </c>
      <c r="TI126" s="619">
        <v>66319.320000000007</v>
      </c>
      <c r="TJ126" s="619">
        <v>30038.42</v>
      </c>
      <c r="TK126" s="619">
        <v>138361.15</v>
      </c>
      <c r="TL126" s="619">
        <v>33126.699999999997</v>
      </c>
      <c r="TN126" s="619">
        <v>42405.84</v>
      </c>
      <c r="TO126" s="619">
        <v>39931.65</v>
      </c>
      <c r="TP126" s="619">
        <v>9068.6</v>
      </c>
      <c r="TQ126" s="619">
        <v>11743.31</v>
      </c>
      <c r="TR126" s="619">
        <v>84912</v>
      </c>
      <c r="TS126" s="619">
        <v>18922.669999999998</v>
      </c>
      <c r="TT126" s="619">
        <v>17004</v>
      </c>
      <c r="TU126" s="619">
        <v>174112.07</v>
      </c>
      <c r="TV126" s="619">
        <v>1296</v>
      </c>
      <c r="TW126" s="619">
        <v>14366</v>
      </c>
      <c r="TX126" s="619">
        <v>5607.05</v>
      </c>
      <c r="TY126" s="619">
        <v>13652.46</v>
      </c>
      <c r="TZ126" s="619">
        <v>22094.49</v>
      </c>
      <c r="UA126" s="619">
        <v>196833.76</v>
      </c>
      <c r="UB126" s="619">
        <v>5418.22</v>
      </c>
      <c r="UC126" s="619">
        <v>64056.21</v>
      </c>
      <c r="UD126" s="619">
        <v>206994.06</v>
      </c>
      <c r="UE126" s="619">
        <v>0</v>
      </c>
      <c r="UF126" s="619">
        <v>171895.37</v>
      </c>
      <c r="UG126" s="619">
        <v>81369.34</v>
      </c>
      <c r="UL126" s="619">
        <v>92102.71</v>
      </c>
      <c r="UM126" s="619">
        <v>56969.74</v>
      </c>
      <c r="UN126" s="619">
        <v>16071.16</v>
      </c>
      <c r="UO126" s="619">
        <v>9013</v>
      </c>
      <c r="UP126" s="619">
        <v>13987.74</v>
      </c>
      <c r="UQ126" s="619">
        <v>55796.21</v>
      </c>
      <c r="UR126" s="619">
        <v>0</v>
      </c>
      <c r="US126" s="619">
        <v>16964</v>
      </c>
      <c r="UU126" s="619">
        <v>137193.14000000001</v>
      </c>
      <c r="UV126" s="619">
        <v>1176</v>
      </c>
      <c r="UX126" s="619">
        <v>51080.14</v>
      </c>
      <c r="UY126" s="619">
        <v>0</v>
      </c>
      <c r="VA126" s="619">
        <v>14599.77</v>
      </c>
      <c r="VB126" s="619">
        <v>36560</v>
      </c>
      <c r="VC126" s="619">
        <v>97570.01</v>
      </c>
      <c r="VD126" s="619">
        <v>0</v>
      </c>
      <c r="VE126" s="619">
        <v>62426.37</v>
      </c>
      <c r="VH126" s="619">
        <v>20769.759999999998</v>
      </c>
      <c r="VI126" s="619">
        <v>1593</v>
      </c>
      <c r="VJ126" s="619">
        <v>42346.400000000001</v>
      </c>
      <c r="VL126" s="619">
        <v>11531.81</v>
      </c>
      <c r="VN126" s="619">
        <v>0</v>
      </c>
      <c r="VO126" s="619">
        <v>25589.5</v>
      </c>
      <c r="VP126" s="619">
        <v>0</v>
      </c>
      <c r="VQ126" s="619">
        <v>49248</v>
      </c>
      <c r="VS126" s="619">
        <v>283642</v>
      </c>
      <c r="VT126" s="619">
        <v>11521.7</v>
      </c>
      <c r="VU126" s="619">
        <v>23434</v>
      </c>
      <c r="VV126" s="619">
        <v>0</v>
      </c>
      <c r="VW126" s="619">
        <v>0</v>
      </c>
      <c r="VX126" s="619">
        <v>16185</v>
      </c>
      <c r="VY126" s="619">
        <v>74403.37</v>
      </c>
      <c r="VZ126" s="619">
        <v>55342</v>
      </c>
      <c r="WA126" s="619">
        <v>0</v>
      </c>
      <c r="WB126" s="619">
        <v>10716</v>
      </c>
      <c r="WD126" s="619">
        <v>827053.75</v>
      </c>
      <c r="WE126" s="619">
        <v>1153238</v>
      </c>
      <c r="WH126" s="619">
        <v>53053</v>
      </c>
      <c r="WI126" s="619">
        <v>322522.44</v>
      </c>
      <c r="WJ126" s="619">
        <v>42834.16</v>
      </c>
      <c r="WK126" s="619">
        <v>28479.5</v>
      </c>
      <c r="WL126" s="619">
        <v>74229</v>
      </c>
      <c r="WM126" s="619">
        <v>83841.38</v>
      </c>
      <c r="WN126" s="619">
        <v>75642.259999999995</v>
      </c>
      <c r="WP126" s="619">
        <v>161310.37</v>
      </c>
      <c r="WQ126" s="619">
        <v>40094</v>
      </c>
      <c r="WS126" s="619">
        <v>515</v>
      </c>
      <c r="WT126" s="619">
        <v>111261</v>
      </c>
      <c r="WU126" s="619">
        <v>129508.33</v>
      </c>
      <c r="WV126" s="619">
        <v>249217.59</v>
      </c>
      <c r="WW126" s="619">
        <v>0</v>
      </c>
      <c r="WX126" s="619">
        <v>28372.04</v>
      </c>
      <c r="WY126" s="619">
        <v>1793</v>
      </c>
      <c r="WZ126" s="619">
        <v>0</v>
      </c>
      <c r="XA126" s="619">
        <v>65047.09</v>
      </c>
      <c r="XD126" s="619">
        <v>0</v>
      </c>
      <c r="XE126" s="619">
        <v>66208.679999999993</v>
      </c>
      <c r="XF126" s="619">
        <v>155161</v>
      </c>
      <c r="XI126" s="619">
        <v>499</v>
      </c>
      <c r="XJ126" s="619">
        <v>692190.34</v>
      </c>
      <c r="YG126" s="619">
        <v>0</v>
      </c>
      <c r="YX126" s="619">
        <v>141111.15</v>
      </c>
      <c r="YY126" s="619">
        <v>23190</v>
      </c>
      <c r="YZ126" s="619">
        <v>17545</v>
      </c>
      <c r="ZB126" s="619">
        <v>83391.5</v>
      </c>
      <c r="ZC126" s="619">
        <v>6995</v>
      </c>
      <c r="ZE126" s="619">
        <v>37531.51</v>
      </c>
      <c r="ZN126" s="619">
        <v>892705.53</v>
      </c>
      <c r="ZP126" s="619">
        <v>38388</v>
      </c>
      <c r="ZQ126" s="619">
        <v>2555</v>
      </c>
      <c r="ZW126" s="619">
        <v>1754.5</v>
      </c>
      <c r="AAA126" s="619">
        <v>3344.91</v>
      </c>
      <c r="AAF126" s="619">
        <v>2558</v>
      </c>
      <c r="AAH126" s="619">
        <v>11882</v>
      </c>
      <c r="AAP126" s="619">
        <v>0</v>
      </c>
      <c r="AAQ126" s="619">
        <v>0</v>
      </c>
      <c r="ABB126" s="619">
        <v>49060</v>
      </c>
      <c r="ABC126" s="619">
        <v>5500</v>
      </c>
      <c r="ABJ126" s="619">
        <v>5714</v>
      </c>
      <c r="ABK126" s="619">
        <v>4004</v>
      </c>
      <c r="ABL126" s="619">
        <v>500</v>
      </c>
      <c r="ABO126" s="619">
        <v>0</v>
      </c>
      <c r="ABQ126" s="619">
        <v>0</v>
      </c>
      <c r="ABR126" s="619">
        <v>1384585.34</v>
      </c>
      <c r="ABS126" s="619">
        <v>479075.5</v>
      </c>
      <c r="ABT126" s="619">
        <v>1226252.6399999999</v>
      </c>
      <c r="ABU126" s="619">
        <v>1020215.2</v>
      </c>
      <c r="ABV126" s="619">
        <v>262421</v>
      </c>
      <c r="ABW126" s="619">
        <v>337511.64</v>
      </c>
      <c r="ABX126" s="619">
        <v>617359.29</v>
      </c>
      <c r="ABZ126" s="619">
        <v>321424.53999999998</v>
      </c>
      <c r="ACA126" s="619">
        <v>7689786.9000000004</v>
      </c>
      <c r="ACB126" s="619">
        <v>4411568.57</v>
      </c>
      <c r="ACC126" s="619">
        <v>1195320.8400000001</v>
      </c>
      <c r="ACD126" s="619">
        <v>2587545.29</v>
      </c>
      <c r="ACE126" s="619">
        <v>2567037.7999999998</v>
      </c>
      <c r="ACF126" s="619">
        <v>1086994.26</v>
      </c>
      <c r="ACG126" s="619">
        <v>714465.54</v>
      </c>
      <c r="ACH126" s="619">
        <v>506285.23</v>
      </c>
      <c r="ACI126" s="619">
        <v>3056469.48</v>
      </c>
      <c r="ACJ126" s="619">
        <v>3275244.7</v>
      </c>
      <c r="ACK126" s="619">
        <v>1535751.1</v>
      </c>
      <c r="ACL126" s="619">
        <v>0</v>
      </c>
      <c r="ACM126" s="619">
        <v>90599</v>
      </c>
      <c r="ACN126" s="619">
        <v>405662.64</v>
      </c>
      <c r="ACO126" s="619">
        <v>202208.75</v>
      </c>
      <c r="ACR126" s="619">
        <v>6124856</v>
      </c>
      <c r="ACS126" s="619">
        <v>0</v>
      </c>
      <c r="ACT126" s="619">
        <v>266254</v>
      </c>
      <c r="ACU126" s="619">
        <v>2133823.89</v>
      </c>
      <c r="ACV126" s="619">
        <v>65145</v>
      </c>
      <c r="ACW126" s="619">
        <v>3452</v>
      </c>
      <c r="ACX126" s="619">
        <v>503462.51</v>
      </c>
      <c r="ACY126" s="619">
        <v>771255.5</v>
      </c>
      <c r="ACZ126" s="619">
        <v>250577.5</v>
      </c>
      <c r="ADA126" s="619">
        <v>869869.69</v>
      </c>
      <c r="ADB126" s="619">
        <v>212976.14</v>
      </c>
      <c r="ADC126" s="619">
        <v>10818</v>
      </c>
      <c r="ADI126" s="619">
        <v>2147218.17</v>
      </c>
      <c r="ADK126" s="619">
        <v>410611</v>
      </c>
      <c r="ADM126" s="619">
        <v>0</v>
      </c>
      <c r="ADN126" s="619">
        <v>933900</v>
      </c>
      <c r="ADQ126" s="619">
        <v>9406622.3100000005</v>
      </c>
      <c r="ADR126" s="619">
        <v>3344826.88</v>
      </c>
      <c r="ADS126" s="619">
        <v>2074703.36</v>
      </c>
      <c r="ADT126" s="619">
        <v>988773.5</v>
      </c>
      <c r="ADU126" s="619">
        <v>0</v>
      </c>
      <c r="ADV126" s="619">
        <v>267894.76</v>
      </c>
      <c r="ADW126" s="619">
        <v>387173.4</v>
      </c>
      <c r="ADX126" s="619">
        <v>398411</v>
      </c>
      <c r="ADY126" s="619">
        <v>6448.6</v>
      </c>
      <c r="ADZ126" s="619">
        <v>262522</v>
      </c>
      <c r="AEA126" s="619">
        <v>0</v>
      </c>
      <c r="AEB126" s="619">
        <v>0</v>
      </c>
      <c r="AEC126" s="619">
        <v>1581013.25</v>
      </c>
      <c r="AED126" s="619">
        <v>1285381.3799999999</v>
      </c>
      <c r="AEE126" s="619">
        <v>136035</v>
      </c>
      <c r="AEF126" s="619">
        <v>0</v>
      </c>
      <c r="AEG126" s="619">
        <v>10594.72</v>
      </c>
      <c r="AEH126" s="619">
        <v>1046049.28</v>
      </c>
      <c r="AEI126" s="619">
        <v>2419.7199999999998</v>
      </c>
      <c r="AEJ126" s="619">
        <v>985809.49</v>
      </c>
      <c r="AEK126" s="619">
        <v>61615.5</v>
      </c>
      <c r="AEL126" s="619">
        <v>0</v>
      </c>
      <c r="AEM126" s="619">
        <v>352709.08</v>
      </c>
      <c r="AEN126" s="619">
        <v>213995.85</v>
      </c>
      <c r="AEO126" s="619">
        <v>693054.7</v>
      </c>
      <c r="AEP126" s="619">
        <v>2073789.98</v>
      </c>
      <c r="AEQ126" s="619">
        <v>377459</v>
      </c>
      <c r="AER126" s="619">
        <v>1133092.6200000001</v>
      </c>
      <c r="AES126" s="619">
        <v>271443.15000000002</v>
      </c>
      <c r="AET126" s="619">
        <v>526233.5</v>
      </c>
      <c r="AEU126" s="619">
        <v>70242.210000000006</v>
      </c>
      <c r="AEV126" s="619">
        <v>2287704.2400000002</v>
      </c>
      <c r="AEW126" s="619">
        <v>409317.5</v>
      </c>
      <c r="AEX126" s="619">
        <v>26585.5</v>
      </c>
      <c r="AEY126" s="619">
        <v>431555.71</v>
      </c>
      <c r="AEZ126" s="619">
        <v>0</v>
      </c>
      <c r="AFA126" s="619">
        <v>222693.4</v>
      </c>
      <c r="AFB126" s="619">
        <v>54371.25</v>
      </c>
      <c r="AFC126" s="619">
        <v>117174.98</v>
      </c>
      <c r="AFD126" s="619">
        <v>5364</v>
      </c>
      <c r="AFE126" s="619">
        <v>171264</v>
      </c>
      <c r="AFF126" s="619">
        <v>54351</v>
      </c>
      <c r="AFG126" s="619">
        <v>84217</v>
      </c>
      <c r="AFH126" s="619">
        <v>5356</v>
      </c>
      <c r="AFM126" s="619">
        <v>914</v>
      </c>
      <c r="AFQ126" s="619">
        <v>27614</v>
      </c>
      <c r="AFR126" s="619">
        <v>275321.64</v>
      </c>
      <c r="AFS126" s="619">
        <v>74828.5</v>
      </c>
      <c r="AFT126" s="619">
        <v>92704</v>
      </c>
      <c r="AFU126" s="619">
        <v>5085</v>
      </c>
      <c r="AFY126" s="619">
        <v>307892</v>
      </c>
      <c r="AGB126" s="619">
        <v>914</v>
      </c>
      <c r="AGD126" s="619">
        <v>0</v>
      </c>
      <c r="AGJ126" s="619">
        <v>348</v>
      </c>
      <c r="AGM126" s="619">
        <v>1570.5</v>
      </c>
      <c r="AGO126" s="619">
        <v>1728456.66</v>
      </c>
      <c r="AGP126" s="619">
        <v>320315</v>
      </c>
      <c r="AGW126" s="619">
        <v>0</v>
      </c>
      <c r="AGX126" s="619">
        <v>0</v>
      </c>
      <c r="AGY126" s="619">
        <v>58894</v>
      </c>
      <c r="AGZ126" s="619">
        <v>106134.03</v>
      </c>
      <c r="AHA126" s="619">
        <v>297732.65999999997</v>
      </c>
      <c r="AHB126" s="619">
        <v>312637</v>
      </c>
      <c r="AHD126" s="619">
        <v>111850</v>
      </c>
      <c r="AHE126" s="619">
        <v>7312</v>
      </c>
      <c r="AHF126" s="619">
        <v>0</v>
      </c>
      <c r="AHG126" s="619">
        <v>4049901.35</v>
      </c>
      <c r="AHH126" s="619">
        <v>174816.09</v>
      </c>
      <c r="AHI126" s="619">
        <v>0</v>
      </c>
      <c r="AHJ126" s="619">
        <v>925324.53</v>
      </c>
      <c r="AHK126" s="619">
        <v>395244.95</v>
      </c>
      <c r="AHL126" s="619">
        <v>1805136.17</v>
      </c>
      <c r="AHM126" s="619">
        <v>130868.7</v>
      </c>
      <c r="AHN126" s="619">
        <v>0</v>
      </c>
      <c r="AHO126" s="619">
        <v>15559</v>
      </c>
      <c r="AHP126" s="619">
        <v>13957.86</v>
      </c>
      <c r="AHQ126" s="619">
        <v>76587</v>
      </c>
      <c r="AHR126" s="613">
        <v>889840.83</v>
      </c>
      <c r="AHS126" s="613">
        <v>41946.58</v>
      </c>
      <c r="AHT126" s="613">
        <v>59132</v>
      </c>
      <c r="AHU126" s="619">
        <f t="shared" ref="AHU126:AHU157" si="959">SUM(D126:AHT126)</f>
        <v>506611172.55999976</v>
      </c>
      <c r="AHW126" s="627" t="s">
        <v>6273</v>
      </c>
      <c r="AHX126" s="627" t="s">
        <v>6185</v>
      </c>
      <c r="AHY126" s="627" t="s">
        <v>6186</v>
      </c>
    </row>
    <row r="127" spans="1:909" x14ac:dyDescent="0.8">
      <c r="A127" s="613" t="str">
        <f t="shared" ref="A127:A157" si="960">INDEX($AHW$62:$AHW$187,MATCH(B127,$AHX$62:$AHX$187,0))</f>
        <v>ภาระ</v>
      </c>
      <c r="B127" s="618" t="s">
        <v>6181</v>
      </c>
      <c r="C127" s="619" t="s">
        <v>6182</v>
      </c>
      <c r="AU127" s="619">
        <v>0</v>
      </c>
      <c r="BD127" s="619">
        <v>0</v>
      </c>
      <c r="BK127" s="619">
        <v>1000.02</v>
      </c>
      <c r="BS127" s="619">
        <v>4800</v>
      </c>
      <c r="DN127" s="619">
        <v>5200</v>
      </c>
      <c r="EO127" s="619">
        <v>450030.82</v>
      </c>
      <c r="GA127" s="619">
        <v>0</v>
      </c>
      <c r="GZ127" s="619">
        <v>0</v>
      </c>
      <c r="IU127" s="619">
        <v>10000</v>
      </c>
      <c r="IV127" s="619">
        <v>0</v>
      </c>
      <c r="KS127" s="619">
        <v>167050</v>
      </c>
      <c r="NI127" s="619">
        <v>0</v>
      </c>
      <c r="NZ127" s="619">
        <v>0</v>
      </c>
      <c r="OF127" s="619">
        <v>78090</v>
      </c>
      <c r="RI127" s="619">
        <v>511551.91</v>
      </c>
      <c r="RQ127" s="619">
        <v>1387.39</v>
      </c>
      <c r="SC127" s="619">
        <v>201000</v>
      </c>
      <c r="WF127" s="619">
        <v>0</v>
      </c>
      <c r="ZI127" s="619">
        <v>0</v>
      </c>
      <c r="ZT127" s="619">
        <v>0</v>
      </c>
      <c r="AAJ127" s="619">
        <v>0</v>
      </c>
      <c r="AAQ127" s="619">
        <v>21318331.390000001</v>
      </c>
      <c r="AAR127" s="619">
        <v>46991.72</v>
      </c>
      <c r="ABB127" s="619">
        <v>0</v>
      </c>
      <c r="ABZ127" s="619">
        <v>400</v>
      </c>
      <c r="ACK127" s="619">
        <v>543492.26</v>
      </c>
      <c r="ACX127" s="619">
        <v>0</v>
      </c>
      <c r="ADH127" s="619">
        <v>12.61</v>
      </c>
      <c r="ADM127" s="619">
        <v>0</v>
      </c>
      <c r="AEI127" s="619">
        <v>0</v>
      </c>
      <c r="AFE127" s="619">
        <v>14823</v>
      </c>
      <c r="AHQ127" s="619"/>
      <c r="AHU127" s="619">
        <f t="shared" si="959"/>
        <v>23354161.120000001</v>
      </c>
      <c r="AHW127" s="627" t="s">
        <v>6273</v>
      </c>
      <c r="AHX127" s="627" t="s">
        <v>6187</v>
      </c>
      <c r="AHY127" s="627" t="s">
        <v>6188</v>
      </c>
    </row>
    <row r="128" spans="1:909" x14ac:dyDescent="0.8">
      <c r="A128" s="613" t="str">
        <f t="shared" si="960"/>
        <v>ภาระ</v>
      </c>
      <c r="B128" s="618" t="s">
        <v>6183</v>
      </c>
      <c r="C128" s="619" t="s">
        <v>6184</v>
      </c>
      <c r="I128" s="619">
        <v>0</v>
      </c>
      <c r="M128" s="619">
        <v>0</v>
      </c>
      <c r="N128" s="619">
        <v>82500</v>
      </c>
      <c r="P128" s="619">
        <v>128745</v>
      </c>
      <c r="X128" s="619">
        <v>413125.96</v>
      </c>
      <c r="Y128" s="619">
        <v>0</v>
      </c>
      <c r="AA128" s="619">
        <v>237107.03</v>
      </c>
      <c r="AH128" s="619">
        <v>67</v>
      </c>
      <c r="AI128" s="619">
        <v>1509250</v>
      </c>
      <c r="AK128" s="619">
        <v>22199</v>
      </c>
      <c r="AM128" s="619">
        <v>268694</v>
      </c>
      <c r="AP128" s="619">
        <v>55000</v>
      </c>
      <c r="AQ128" s="619">
        <v>65047.02</v>
      </c>
      <c r="AS128" s="619">
        <v>44785.22</v>
      </c>
      <c r="AT128" s="619">
        <v>4000</v>
      </c>
      <c r="AU128" s="619">
        <v>13174425.33</v>
      </c>
      <c r="BJ128" s="619">
        <v>328050</v>
      </c>
      <c r="BK128" s="619">
        <v>10530.88</v>
      </c>
      <c r="BV128" s="619">
        <v>0</v>
      </c>
      <c r="BX128" s="619">
        <v>0</v>
      </c>
      <c r="BY128" s="619">
        <v>3150</v>
      </c>
      <c r="BZ128" s="619">
        <v>98</v>
      </c>
      <c r="CG128" s="619">
        <v>0</v>
      </c>
      <c r="CK128" s="619">
        <v>79610</v>
      </c>
      <c r="CV128" s="619">
        <v>158840</v>
      </c>
      <c r="CX128" s="619">
        <v>6450</v>
      </c>
      <c r="DF128" s="619">
        <v>1205900</v>
      </c>
      <c r="DG128" s="619">
        <v>0</v>
      </c>
      <c r="DH128" s="619">
        <v>0</v>
      </c>
      <c r="DI128" s="619">
        <v>23940</v>
      </c>
      <c r="DK128" s="619">
        <v>192578</v>
      </c>
      <c r="DO128" s="619">
        <v>0</v>
      </c>
      <c r="DQ128" s="619">
        <v>0</v>
      </c>
      <c r="DW128" s="619">
        <v>481338</v>
      </c>
      <c r="EA128" s="619">
        <v>373600</v>
      </c>
      <c r="EB128" s="619">
        <v>0</v>
      </c>
      <c r="EC128" s="619">
        <v>207180</v>
      </c>
      <c r="EF128" s="619">
        <v>100000</v>
      </c>
      <c r="EI128" s="619">
        <v>0</v>
      </c>
      <c r="EK128" s="619">
        <v>179210.63</v>
      </c>
      <c r="EL128" s="619">
        <v>23720</v>
      </c>
      <c r="EM128" s="619">
        <v>2498</v>
      </c>
      <c r="EN128" s="619">
        <v>79122</v>
      </c>
      <c r="EY128" s="619">
        <v>0</v>
      </c>
      <c r="EZ128" s="619">
        <v>444414</v>
      </c>
      <c r="FA128" s="619">
        <v>0</v>
      </c>
      <c r="FB128" s="619">
        <v>45300</v>
      </c>
      <c r="FC128" s="619">
        <v>0</v>
      </c>
      <c r="FD128" s="619">
        <v>123800</v>
      </c>
      <c r="FE128" s="619">
        <v>0</v>
      </c>
      <c r="FF128" s="619">
        <v>136960</v>
      </c>
      <c r="FH128" s="619">
        <v>307910</v>
      </c>
      <c r="FI128" s="619">
        <v>27050</v>
      </c>
      <c r="FM128" s="619">
        <v>0</v>
      </c>
      <c r="FN128" s="619">
        <v>397211</v>
      </c>
      <c r="FO128" s="619">
        <v>0</v>
      </c>
      <c r="FR128" s="619">
        <v>405155</v>
      </c>
      <c r="FW128" s="619">
        <v>246000</v>
      </c>
      <c r="GC128" s="619">
        <v>0</v>
      </c>
      <c r="GD128" s="619">
        <v>122715</v>
      </c>
      <c r="GE128" s="619">
        <v>35000</v>
      </c>
      <c r="GG128" s="619">
        <v>115705</v>
      </c>
      <c r="GI128" s="619">
        <v>1489815</v>
      </c>
      <c r="GJ128" s="619">
        <v>329404.7</v>
      </c>
      <c r="GL128" s="619">
        <v>32537.89</v>
      </c>
      <c r="GM128" s="619">
        <v>66179.820000000007</v>
      </c>
      <c r="GN128" s="619">
        <v>0</v>
      </c>
      <c r="GO128" s="619">
        <v>16275</v>
      </c>
      <c r="GU128" s="619">
        <v>64500</v>
      </c>
      <c r="HM128" s="619">
        <v>3245.08</v>
      </c>
      <c r="HO128" s="619">
        <v>0</v>
      </c>
      <c r="HQ128" s="619">
        <v>69225</v>
      </c>
      <c r="HT128" s="619">
        <v>24500</v>
      </c>
      <c r="HZ128" s="619">
        <v>84690</v>
      </c>
      <c r="IE128" s="619">
        <v>133644.78</v>
      </c>
      <c r="IK128" s="619">
        <v>80133</v>
      </c>
      <c r="IL128" s="619">
        <v>95140</v>
      </c>
      <c r="IM128" s="619">
        <v>0</v>
      </c>
      <c r="IN128" s="619">
        <v>1426.14</v>
      </c>
      <c r="IP128" s="619">
        <v>0</v>
      </c>
      <c r="IQ128" s="619">
        <v>165273.15</v>
      </c>
      <c r="IT128" s="619">
        <v>0</v>
      </c>
      <c r="IU128" s="619">
        <v>2194047.23</v>
      </c>
      <c r="IV128" s="619">
        <v>1680.68</v>
      </c>
      <c r="IW128" s="619">
        <v>3639910</v>
      </c>
      <c r="IY128" s="619">
        <v>100000</v>
      </c>
      <c r="JA128" s="619">
        <v>548861.78</v>
      </c>
      <c r="JB128" s="619">
        <v>15600</v>
      </c>
      <c r="JC128" s="619">
        <v>0</v>
      </c>
      <c r="JF128" s="619">
        <v>80400</v>
      </c>
      <c r="JI128" s="619">
        <v>126224.73</v>
      </c>
      <c r="JO128" s="619">
        <v>596929</v>
      </c>
      <c r="JQ128" s="619">
        <v>2</v>
      </c>
      <c r="JS128" s="619">
        <v>42050</v>
      </c>
      <c r="KB128" s="619">
        <v>12000</v>
      </c>
      <c r="KN128" s="619">
        <v>0</v>
      </c>
      <c r="KP128" s="619">
        <v>0</v>
      </c>
      <c r="KQ128" s="619">
        <v>7200</v>
      </c>
      <c r="KT128" s="619">
        <v>32224</v>
      </c>
      <c r="KV128" s="619">
        <v>152812</v>
      </c>
      <c r="KZ128" s="619">
        <v>236050</v>
      </c>
      <c r="LC128" s="619">
        <v>42600</v>
      </c>
      <c r="LF128" s="619">
        <v>400</v>
      </c>
      <c r="LG128" s="619">
        <v>119200</v>
      </c>
      <c r="LH128" s="619">
        <v>0</v>
      </c>
      <c r="LL128" s="619">
        <v>296400</v>
      </c>
      <c r="LN128" s="619">
        <v>201150</v>
      </c>
      <c r="LP128" s="619">
        <v>126000</v>
      </c>
      <c r="LQ128" s="619">
        <v>0</v>
      </c>
      <c r="LX128" s="619">
        <v>91810</v>
      </c>
      <c r="LY128" s="619">
        <v>11760</v>
      </c>
      <c r="LZ128" s="619">
        <v>70657.009999999995</v>
      </c>
      <c r="MF128" s="619">
        <v>0</v>
      </c>
      <c r="MG128" s="619">
        <v>1820.02</v>
      </c>
      <c r="MH128" s="619">
        <v>113033.34</v>
      </c>
      <c r="MI128" s="619">
        <v>12000</v>
      </c>
      <c r="MK128" s="619">
        <v>0</v>
      </c>
      <c r="ML128" s="619">
        <v>0</v>
      </c>
      <c r="MM128" s="619">
        <v>0</v>
      </c>
      <c r="MO128" s="619">
        <v>10000</v>
      </c>
      <c r="MP128" s="619">
        <v>85500</v>
      </c>
      <c r="MQ128" s="619">
        <v>1864320</v>
      </c>
      <c r="MR128" s="619">
        <v>64013.08</v>
      </c>
      <c r="MW128" s="619">
        <v>42300</v>
      </c>
      <c r="NA128" s="619">
        <v>177830</v>
      </c>
      <c r="NB128" s="619">
        <v>25545</v>
      </c>
      <c r="ND128" s="619">
        <v>0</v>
      </c>
      <c r="NE128" s="619">
        <v>5482</v>
      </c>
      <c r="NF128" s="619">
        <v>48</v>
      </c>
      <c r="NH128" s="619">
        <v>486000</v>
      </c>
      <c r="NL128" s="619">
        <v>108150.2</v>
      </c>
      <c r="NP128" s="619">
        <v>0</v>
      </c>
      <c r="NR128" s="619">
        <v>112902</v>
      </c>
      <c r="NU128" s="619">
        <v>0</v>
      </c>
      <c r="NV128" s="619">
        <v>30890</v>
      </c>
      <c r="NY128" s="619">
        <v>27037410.43</v>
      </c>
      <c r="OI128" s="619">
        <v>63700</v>
      </c>
      <c r="OL128" s="619">
        <v>0</v>
      </c>
      <c r="OQ128" s="619">
        <v>488576</v>
      </c>
      <c r="OR128" s="619">
        <v>4008294.81</v>
      </c>
      <c r="OS128" s="619">
        <v>0</v>
      </c>
      <c r="OU128" s="619">
        <v>1424842.3</v>
      </c>
      <c r="OW128" s="619">
        <v>0</v>
      </c>
      <c r="OX128" s="619">
        <v>0</v>
      </c>
      <c r="OZ128" s="619">
        <v>1382429.69</v>
      </c>
      <c r="PA128" s="619">
        <v>0</v>
      </c>
      <c r="PB128" s="619">
        <v>0</v>
      </c>
      <c r="PP128" s="619">
        <v>0</v>
      </c>
      <c r="PT128" s="619">
        <v>686983</v>
      </c>
      <c r="QD128" s="619">
        <v>0</v>
      </c>
      <c r="QP128" s="619">
        <v>57000</v>
      </c>
      <c r="RA128" s="619">
        <v>1061752.5</v>
      </c>
      <c r="RJ128" s="619">
        <v>6100</v>
      </c>
      <c r="RP128" s="619">
        <v>0</v>
      </c>
      <c r="RQ128" s="619">
        <v>207900</v>
      </c>
      <c r="RS128" s="619">
        <v>71950</v>
      </c>
      <c r="RT128" s="619">
        <v>81448</v>
      </c>
      <c r="RU128" s="619">
        <v>0</v>
      </c>
      <c r="SD128" s="619">
        <v>390970</v>
      </c>
      <c r="SE128" s="619">
        <v>245600</v>
      </c>
      <c r="SF128" s="619">
        <v>304400</v>
      </c>
      <c r="SG128" s="619">
        <v>134300</v>
      </c>
      <c r="SH128" s="619">
        <v>87338.3</v>
      </c>
      <c r="SI128" s="619">
        <v>326000</v>
      </c>
      <c r="SJ128" s="619">
        <v>76125</v>
      </c>
      <c r="SK128" s="619">
        <v>99425</v>
      </c>
      <c r="SL128" s="619">
        <v>89750</v>
      </c>
      <c r="SM128" s="619">
        <v>1339.36</v>
      </c>
      <c r="SN128" s="619">
        <v>0</v>
      </c>
      <c r="SO128" s="619">
        <v>106250</v>
      </c>
      <c r="SP128" s="619">
        <v>33070</v>
      </c>
      <c r="SQ128" s="619">
        <v>831768</v>
      </c>
      <c r="SS128" s="619">
        <v>236400</v>
      </c>
      <c r="ST128" s="619">
        <v>415800</v>
      </c>
      <c r="SU128" s="619">
        <v>1418773</v>
      </c>
      <c r="SW128" s="619">
        <v>0</v>
      </c>
      <c r="SX128" s="619">
        <v>116850.4</v>
      </c>
      <c r="SY128" s="619">
        <v>55132.15</v>
      </c>
      <c r="SZ128" s="619">
        <v>80749</v>
      </c>
      <c r="TA128" s="619">
        <v>53135.53</v>
      </c>
      <c r="TB128" s="619">
        <v>53736</v>
      </c>
      <c r="TD128" s="619">
        <v>86300</v>
      </c>
      <c r="TF128" s="619">
        <v>215000</v>
      </c>
      <c r="TG128" s="619">
        <v>52000</v>
      </c>
      <c r="TH128" s="619">
        <v>170000</v>
      </c>
      <c r="TI128" s="619">
        <v>233652.16</v>
      </c>
      <c r="TJ128" s="619">
        <v>0</v>
      </c>
      <c r="TL128" s="619">
        <v>23483.61</v>
      </c>
      <c r="TM128" s="619">
        <v>290400</v>
      </c>
      <c r="TN128" s="619">
        <v>33850</v>
      </c>
      <c r="TO128" s="619">
        <v>125115.13</v>
      </c>
      <c r="TP128" s="619">
        <v>10000</v>
      </c>
      <c r="TQ128" s="619">
        <v>131796</v>
      </c>
      <c r="TR128" s="619">
        <v>1766884.41</v>
      </c>
      <c r="TS128" s="619">
        <v>0</v>
      </c>
      <c r="TT128" s="619">
        <v>178175</v>
      </c>
      <c r="TU128" s="619">
        <v>406200</v>
      </c>
      <c r="TV128" s="619">
        <v>896150</v>
      </c>
      <c r="TW128" s="619">
        <v>190650</v>
      </c>
      <c r="TY128" s="619">
        <v>73900</v>
      </c>
      <c r="TZ128" s="619">
        <v>0</v>
      </c>
      <c r="UA128" s="619">
        <v>1811634.65</v>
      </c>
      <c r="UB128" s="619">
        <v>9200</v>
      </c>
      <c r="UD128" s="619">
        <v>901284.38</v>
      </c>
      <c r="UE128" s="619">
        <v>0</v>
      </c>
      <c r="UF128" s="619">
        <v>1190340</v>
      </c>
      <c r="UG128" s="619">
        <v>422020.48</v>
      </c>
      <c r="UI128" s="619">
        <v>184085</v>
      </c>
      <c r="UJ128" s="619">
        <v>1544</v>
      </c>
      <c r="UK128" s="619">
        <v>0</v>
      </c>
      <c r="UL128" s="619">
        <v>624850</v>
      </c>
      <c r="UM128" s="619">
        <v>318354</v>
      </c>
      <c r="UN128" s="619">
        <v>283680</v>
      </c>
      <c r="UO128" s="619">
        <v>321650</v>
      </c>
      <c r="UP128" s="619">
        <v>182850</v>
      </c>
      <c r="UQ128" s="619">
        <v>677568.5</v>
      </c>
      <c r="UR128" s="619">
        <v>1119660.78</v>
      </c>
      <c r="US128" s="619">
        <v>35194.54</v>
      </c>
      <c r="UU128" s="619">
        <v>230952.48</v>
      </c>
      <c r="UW128" s="619">
        <v>95312.5</v>
      </c>
      <c r="UX128" s="619">
        <v>4864380</v>
      </c>
      <c r="UY128" s="619">
        <v>85833</v>
      </c>
      <c r="VA128" s="619">
        <v>737388</v>
      </c>
      <c r="VB128" s="619">
        <v>312662</v>
      </c>
      <c r="VC128" s="619">
        <v>55500</v>
      </c>
      <c r="VD128" s="619">
        <v>1076180</v>
      </c>
      <c r="VE128" s="619">
        <v>75490</v>
      </c>
      <c r="VG128" s="619">
        <v>117500</v>
      </c>
      <c r="VH128" s="619">
        <v>289236</v>
      </c>
      <c r="VI128" s="619">
        <v>91000</v>
      </c>
      <c r="VJ128" s="619">
        <v>556270</v>
      </c>
      <c r="VM128" s="619">
        <v>426156.56</v>
      </c>
      <c r="VN128" s="619">
        <v>1870298</v>
      </c>
      <c r="VO128" s="619">
        <v>548914.68000000005</v>
      </c>
      <c r="VP128" s="619">
        <v>350175</v>
      </c>
      <c r="VS128" s="619">
        <v>539213</v>
      </c>
      <c r="VW128" s="619">
        <v>1319960.47</v>
      </c>
      <c r="VZ128" s="619">
        <v>1345024.88</v>
      </c>
      <c r="WI128" s="619">
        <v>390223</v>
      </c>
      <c r="WJ128" s="619">
        <v>223579.26</v>
      </c>
      <c r="WK128" s="619">
        <v>44820</v>
      </c>
      <c r="WN128" s="619">
        <v>591852</v>
      </c>
      <c r="WO128" s="619">
        <v>27800</v>
      </c>
      <c r="WP128" s="619">
        <v>1587694.06</v>
      </c>
      <c r="WQ128" s="619">
        <v>455075.5</v>
      </c>
      <c r="WS128" s="619">
        <v>187278</v>
      </c>
      <c r="WU128" s="619">
        <v>273393</v>
      </c>
      <c r="WV128" s="619">
        <v>768950</v>
      </c>
      <c r="WW128" s="619">
        <v>2224705.7400000002</v>
      </c>
      <c r="WY128" s="619">
        <v>1357060</v>
      </c>
      <c r="XA128" s="619">
        <v>46235.75</v>
      </c>
      <c r="XE128" s="619">
        <v>150494</v>
      </c>
      <c r="XF128" s="619">
        <v>381330</v>
      </c>
      <c r="XK128" s="619">
        <v>87467.92</v>
      </c>
      <c r="XN128" s="619">
        <v>135270.41</v>
      </c>
      <c r="XO128" s="619">
        <v>1504.18</v>
      </c>
      <c r="XP128" s="619">
        <v>706103.6</v>
      </c>
      <c r="XQ128" s="619">
        <v>185734.45</v>
      </c>
      <c r="XR128" s="619">
        <v>98060</v>
      </c>
      <c r="XS128" s="619">
        <v>138000</v>
      </c>
      <c r="XT128" s="619">
        <v>948450</v>
      </c>
      <c r="XU128" s="619">
        <v>10000</v>
      </c>
      <c r="XV128" s="619">
        <v>154.56</v>
      </c>
      <c r="XX128" s="619">
        <v>381960</v>
      </c>
      <c r="YA128" s="619">
        <v>41913.839999999997</v>
      </c>
      <c r="YB128" s="619">
        <v>304030</v>
      </c>
      <c r="YC128" s="619">
        <v>81233.69</v>
      </c>
      <c r="YD128" s="619">
        <v>68550</v>
      </c>
      <c r="YH128" s="619">
        <v>317066</v>
      </c>
      <c r="YJ128" s="619">
        <v>310010</v>
      </c>
      <c r="YK128" s="619">
        <v>0</v>
      </c>
      <c r="YN128" s="619">
        <v>384450</v>
      </c>
      <c r="YO128" s="619">
        <v>69250</v>
      </c>
      <c r="YP128" s="619">
        <v>351010</v>
      </c>
      <c r="YQ128" s="619">
        <v>952493</v>
      </c>
      <c r="YR128" s="619">
        <v>653066</v>
      </c>
      <c r="YS128" s="619">
        <v>534725</v>
      </c>
      <c r="YT128" s="619">
        <v>367400</v>
      </c>
      <c r="YU128" s="619">
        <v>222866.78</v>
      </c>
      <c r="YV128" s="619">
        <v>418330</v>
      </c>
      <c r="YY128" s="619">
        <v>0</v>
      </c>
      <c r="YZ128" s="619">
        <v>0</v>
      </c>
      <c r="ZB128" s="619">
        <v>146200</v>
      </c>
      <c r="ZI128" s="619">
        <v>393625</v>
      </c>
      <c r="ZK128" s="619">
        <v>1365</v>
      </c>
      <c r="ZN128" s="619">
        <v>1651435.5</v>
      </c>
      <c r="ZR128" s="619">
        <v>0</v>
      </c>
      <c r="ZW128" s="619">
        <v>0</v>
      </c>
      <c r="ZY128" s="619">
        <v>208653.79</v>
      </c>
      <c r="AAD128" s="619">
        <v>66400</v>
      </c>
      <c r="AAH128" s="619">
        <v>0</v>
      </c>
      <c r="AAN128" s="619">
        <v>0</v>
      </c>
      <c r="AAO128" s="619">
        <v>1311612</v>
      </c>
      <c r="AAP128" s="619">
        <v>0</v>
      </c>
      <c r="AAR128" s="619">
        <v>177655</v>
      </c>
      <c r="AAS128" s="619">
        <v>118843</v>
      </c>
      <c r="AAU128" s="619">
        <v>505202.54</v>
      </c>
      <c r="AAV128" s="619">
        <v>0</v>
      </c>
      <c r="AAW128" s="619">
        <v>0</v>
      </c>
      <c r="AAZ128" s="619">
        <v>0</v>
      </c>
      <c r="ABA128" s="619">
        <v>0</v>
      </c>
      <c r="ABC128" s="619">
        <v>143297.60000000001</v>
      </c>
      <c r="ABD128" s="619">
        <v>0</v>
      </c>
      <c r="ABE128" s="619">
        <v>156130</v>
      </c>
      <c r="ABF128" s="619">
        <v>0</v>
      </c>
      <c r="ABG128" s="619">
        <v>539300</v>
      </c>
      <c r="ABH128" s="619">
        <v>45000</v>
      </c>
      <c r="ABI128" s="619">
        <v>73570</v>
      </c>
      <c r="ABO128" s="619">
        <v>10215.56</v>
      </c>
      <c r="ABQ128" s="619">
        <v>290902.24</v>
      </c>
      <c r="ABR128" s="619">
        <v>205250</v>
      </c>
      <c r="ABW128" s="619">
        <v>285619</v>
      </c>
      <c r="ACA128" s="619">
        <v>78000</v>
      </c>
      <c r="ACC128" s="619">
        <v>67740</v>
      </c>
      <c r="ACD128" s="619">
        <v>0</v>
      </c>
      <c r="ACE128" s="619">
        <v>0</v>
      </c>
      <c r="ACH128" s="619">
        <v>0</v>
      </c>
      <c r="ACI128" s="619">
        <v>55200</v>
      </c>
      <c r="ACJ128" s="619">
        <v>217624</v>
      </c>
      <c r="ACM128" s="619">
        <v>294868</v>
      </c>
      <c r="ACO128" s="619">
        <v>156000</v>
      </c>
      <c r="ACR128" s="619">
        <v>2484517.1</v>
      </c>
      <c r="ACT128" s="619">
        <v>0</v>
      </c>
      <c r="ACY128" s="619">
        <v>280460</v>
      </c>
      <c r="ACZ128" s="619">
        <v>902740</v>
      </c>
      <c r="ADB128" s="619">
        <v>174917.5</v>
      </c>
      <c r="ADI128" s="619">
        <v>396000.02</v>
      </c>
      <c r="ADJ128" s="619">
        <v>42087</v>
      </c>
      <c r="ADP128" s="619">
        <v>109550</v>
      </c>
      <c r="ADS128" s="619">
        <v>0</v>
      </c>
      <c r="ADZ128" s="619">
        <v>50000</v>
      </c>
      <c r="AEB128" s="619">
        <v>410039.7</v>
      </c>
      <c r="AEC128" s="619">
        <v>469758.46</v>
      </c>
      <c r="AED128" s="619">
        <v>1500642.5</v>
      </c>
      <c r="AEE128" s="619">
        <v>202407.89</v>
      </c>
      <c r="AEO128" s="619">
        <v>1089170</v>
      </c>
      <c r="AER128" s="619">
        <v>129605</v>
      </c>
      <c r="AET128" s="619">
        <v>107500</v>
      </c>
      <c r="AEV128" s="619">
        <v>0</v>
      </c>
      <c r="AEW128" s="619">
        <v>19800</v>
      </c>
      <c r="AEY128" s="619">
        <v>10430</v>
      </c>
      <c r="AEZ128" s="619">
        <v>213744</v>
      </c>
      <c r="AFB128" s="619">
        <v>65026</v>
      </c>
      <c r="AFD128" s="619">
        <v>200</v>
      </c>
      <c r="AFF128" s="619">
        <v>121139</v>
      </c>
      <c r="AFK128" s="619">
        <v>373300.2</v>
      </c>
      <c r="AFL128" s="619">
        <v>22100</v>
      </c>
      <c r="AFQ128" s="619">
        <v>40175</v>
      </c>
      <c r="AFU128" s="619">
        <v>97800</v>
      </c>
      <c r="AGI128" s="619">
        <v>82080</v>
      </c>
      <c r="AGQ128" s="619">
        <v>196445</v>
      </c>
      <c r="AHD128" s="619">
        <v>11606</v>
      </c>
      <c r="AHK128" s="619">
        <v>118270</v>
      </c>
      <c r="AHO128" s="619">
        <v>0</v>
      </c>
      <c r="AHP128" s="619">
        <v>0</v>
      </c>
      <c r="AHQ128" s="619"/>
      <c r="AHT128" s="613">
        <v>115409</v>
      </c>
      <c r="AHU128" s="619">
        <f t="shared" si="959"/>
        <v>139616207.72</v>
      </c>
      <c r="AHW128" s="627" t="s">
        <v>6273</v>
      </c>
      <c r="AHX128" s="627" t="s">
        <v>6189</v>
      </c>
      <c r="AHY128" s="627" t="s">
        <v>6190</v>
      </c>
    </row>
    <row r="129" spans="1:909" x14ac:dyDescent="0.8">
      <c r="A129" s="613" t="str">
        <f t="shared" si="960"/>
        <v>ภาระ</v>
      </c>
      <c r="B129" s="618" t="s">
        <v>6185</v>
      </c>
      <c r="C129" s="619" t="s">
        <v>6186</v>
      </c>
      <c r="D129" s="619">
        <v>16070</v>
      </c>
      <c r="H129" s="619">
        <v>35900</v>
      </c>
      <c r="M129" s="619">
        <v>111900</v>
      </c>
      <c r="Q129" s="619">
        <v>149673.20000000001</v>
      </c>
      <c r="R129" s="619">
        <v>22030</v>
      </c>
      <c r="T129" s="619">
        <v>0</v>
      </c>
      <c r="W129" s="619">
        <v>2172513</v>
      </c>
      <c r="X129" s="619">
        <v>592364.1</v>
      </c>
      <c r="AE129" s="619">
        <v>705796.45</v>
      </c>
      <c r="AF129" s="619">
        <v>309496.55</v>
      </c>
      <c r="AG129" s="619">
        <v>0</v>
      </c>
      <c r="AH129" s="619">
        <v>0</v>
      </c>
      <c r="AI129" s="619">
        <v>0.2</v>
      </c>
      <c r="AM129" s="619">
        <v>182720</v>
      </c>
      <c r="AN129" s="619">
        <v>8143.88</v>
      </c>
      <c r="AO129" s="619">
        <v>194392.5</v>
      </c>
      <c r="AP129" s="619">
        <v>97244.2</v>
      </c>
      <c r="AQ129" s="619">
        <v>2541</v>
      </c>
      <c r="AS129" s="619">
        <v>331276.42</v>
      </c>
      <c r="AU129" s="619">
        <v>1935527.8</v>
      </c>
      <c r="AW129" s="619">
        <v>675375.24</v>
      </c>
      <c r="BJ129" s="619">
        <v>242900</v>
      </c>
      <c r="BK129" s="619">
        <v>5315272.74</v>
      </c>
      <c r="BM129" s="619">
        <v>181150</v>
      </c>
      <c r="BR129" s="619">
        <v>3861</v>
      </c>
      <c r="BS129" s="619">
        <v>12323</v>
      </c>
      <c r="BT129" s="619">
        <v>0</v>
      </c>
      <c r="BU129" s="619">
        <v>6572.6</v>
      </c>
      <c r="BY129" s="619">
        <v>3817.7</v>
      </c>
      <c r="BZ129" s="619">
        <v>0</v>
      </c>
      <c r="DI129" s="619">
        <v>244045</v>
      </c>
      <c r="DK129" s="619">
        <v>87648</v>
      </c>
      <c r="DL129" s="619">
        <v>9291508.9600000009</v>
      </c>
      <c r="DO129" s="619">
        <v>300</v>
      </c>
      <c r="DP129" s="619">
        <v>479711.67</v>
      </c>
      <c r="DR129" s="619">
        <v>2025632.84</v>
      </c>
      <c r="DS129" s="619">
        <v>255019</v>
      </c>
      <c r="DT129" s="619">
        <v>244043.77</v>
      </c>
      <c r="DU129" s="619">
        <v>0</v>
      </c>
      <c r="DW129" s="619">
        <v>1751969</v>
      </c>
      <c r="EA129" s="619">
        <v>31187</v>
      </c>
      <c r="EB129" s="619">
        <v>0</v>
      </c>
      <c r="EC129" s="619">
        <v>85741.89</v>
      </c>
      <c r="EG129" s="619">
        <v>1234679.29</v>
      </c>
      <c r="EK129" s="619">
        <v>267954</v>
      </c>
      <c r="EL129" s="619">
        <v>655831</v>
      </c>
      <c r="EM129" s="619">
        <v>1135318</v>
      </c>
      <c r="EN129" s="619">
        <v>307616</v>
      </c>
      <c r="EO129" s="619">
        <v>1047054</v>
      </c>
      <c r="EQ129" s="619">
        <v>84700</v>
      </c>
      <c r="ES129" s="619">
        <v>77042.2</v>
      </c>
      <c r="EV129" s="619">
        <v>268371.14</v>
      </c>
      <c r="EX129" s="619">
        <v>3155786.8</v>
      </c>
      <c r="FE129" s="619">
        <v>32500</v>
      </c>
      <c r="FF129" s="619">
        <v>1104674</v>
      </c>
      <c r="FG129" s="619">
        <v>118096.43</v>
      </c>
      <c r="FI129" s="619">
        <v>430465</v>
      </c>
      <c r="FM129" s="619">
        <v>175990</v>
      </c>
      <c r="FP129" s="619">
        <v>0</v>
      </c>
      <c r="FQ129" s="619">
        <v>0</v>
      </c>
      <c r="FS129" s="619">
        <v>90000</v>
      </c>
      <c r="FW129" s="619">
        <v>0</v>
      </c>
      <c r="FX129" s="619">
        <v>12000</v>
      </c>
      <c r="FY129" s="619">
        <v>476050</v>
      </c>
      <c r="GA129" s="619">
        <v>52605.53</v>
      </c>
      <c r="GC129" s="619">
        <v>476615</v>
      </c>
      <c r="GD129" s="619">
        <v>123335</v>
      </c>
      <c r="GE129" s="619">
        <v>456114.8</v>
      </c>
      <c r="GF129" s="619">
        <v>2101833.04</v>
      </c>
      <c r="GG129" s="619">
        <v>15600</v>
      </c>
      <c r="GH129" s="619">
        <v>22500</v>
      </c>
      <c r="GI129" s="619">
        <v>384540</v>
      </c>
      <c r="GL129" s="619">
        <v>5530.81</v>
      </c>
      <c r="GM129" s="619">
        <v>180214</v>
      </c>
      <c r="GQ129" s="619">
        <v>634704.79</v>
      </c>
      <c r="GR129" s="619">
        <v>30280.3</v>
      </c>
      <c r="HB129" s="619">
        <v>322732.15999999997</v>
      </c>
      <c r="HP129" s="619">
        <v>298761.8</v>
      </c>
      <c r="HQ129" s="619">
        <v>530994.1</v>
      </c>
      <c r="HT129" s="619">
        <v>157076.70000000001</v>
      </c>
      <c r="IC129" s="619">
        <v>565373</v>
      </c>
      <c r="IH129" s="619">
        <v>277738.87</v>
      </c>
      <c r="IK129" s="619">
        <v>776160.7</v>
      </c>
      <c r="IL129" s="619">
        <v>900</v>
      </c>
      <c r="IM129" s="619">
        <v>550628.17000000004</v>
      </c>
      <c r="IO129" s="619">
        <v>410636.82</v>
      </c>
      <c r="IQ129" s="619">
        <v>172360.98</v>
      </c>
      <c r="IR129" s="619">
        <v>348920</v>
      </c>
      <c r="IS129" s="619">
        <v>180140</v>
      </c>
      <c r="IU129" s="619">
        <v>4223850</v>
      </c>
      <c r="IV129" s="619">
        <v>160000</v>
      </c>
      <c r="IX129" s="619">
        <v>0</v>
      </c>
      <c r="IY129" s="619">
        <v>613471.04</v>
      </c>
      <c r="JB129" s="619">
        <v>148409</v>
      </c>
      <c r="JC129" s="619">
        <v>0</v>
      </c>
      <c r="JD129" s="619">
        <v>297967.15000000002</v>
      </c>
      <c r="JE129" s="619">
        <v>0</v>
      </c>
      <c r="JH129" s="619">
        <v>228500.4</v>
      </c>
      <c r="JI129" s="619">
        <v>201599</v>
      </c>
      <c r="JL129" s="619">
        <v>60051.199999999997</v>
      </c>
      <c r="JN129" s="619">
        <v>0</v>
      </c>
      <c r="JO129" s="619">
        <v>416226</v>
      </c>
      <c r="JP129" s="619">
        <v>1643037.27</v>
      </c>
      <c r="JQ129" s="619">
        <v>303784.82</v>
      </c>
      <c r="JS129" s="619">
        <v>435055.8</v>
      </c>
      <c r="JZ129" s="619">
        <v>0</v>
      </c>
      <c r="KF129" s="619">
        <v>46350</v>
      </c>
      <c r="KG129" s="619">
        <v>0</v>
      </c>
      <c r="KS129" s="619">
        <v>0</v>
      </c>
      <c r="KX129" s="619">
        <v>72300</v>
      </c>
      <c r="LA129" s="619">
        <v>173636.5</v>
      </c>
      <c r="LC129" s="619">
        <v>81000</v>
      </c>
      <c r="LM129" s="619">
        <v>199000</v>
      </c>
      <c r="LN129" s="619">
        <v>84490</v>
      </c>
      <c r="LP129" s="619">
        <v>21223.3</v>
      </c>
      <c r="LQ129" s="619">
        <v>-23540</v>
      </c>
      <c r="LV129" s="619">
        <v>294300</v>
      </c>
      <c r="LX129" s="619">
        <v>0</v>
      </c>
      <c r="LY129" s="619">
        <v>0</v>
      </c>
      <c r="LZ129" s="619">
        <v>887782</v>
      </c>
      <c r="MC129" s="619">
        <v>27330</v>
      </c>
      <c r="MF129" s="619">
        <v>0</v>
      </c>
      <c r="MG129" s="619">
        <v>0</v>
      </c>
      <c r="MK129" s="619">
        <v>165000</v>
      </c>
      <c r="MQ129" s="619">
        <v>6600</v>
      </c>
      <c r="NC129" s="619">
        <v>200000</v>
      </c>
      <c r="NE129" s="619">
        <v>247950.02</v>
      </c>
      <c r="NF129" s="619">
        <v>1588760</v>
      </c>
      <c r="NO129" s="619">
        <v>122331.79</v>
      </c>
      <c r="NX129" s="619">
        <v>83820</v>
      </c>
      <c r="NY129" s="619">
        <v>4041883.52</v>
      </c>
      <c r="NZ129" s="619">
        <v>381718</v>
      </c>
      <c r="OD129" s="619">
        <v>521283</v>
      </c>
      <c r="OM129" s="619">
        <v>100000</v>
      </c>
      <c r="OU129" s="619">
        <v>0</v>
      </c>
      <c r="OW129" s="619">
        <v>0</v>
      </c>
      <c r="OX129" s="619">
        <v>0</v>
      </c>
      <c r="OY129" s="619">
        <v>0</v>
      </c>
      <c r="PB129" s="619">
        <v>0</v>
      </c>
      <c r="PC129" s="619">
        <v>9089556.5</v>
      </c>
      <c r="PD129" s="619">
        <v>57819.4</v>
      </c>
      <c r="PI129" s="619">
        <v>654410</v>
      </c>
      <c r="PK129" s="619">
        <v>0</v>
      </c>
      <c r="PM129" s="619">
        <v>0</v>
      </c>
      <c r="PN129" s="619">
        <v>140194</v>
      </c>
      <c r="PP129" s="619">
        <v>10800</v>
      </c>
      <c r="PR129" s="619">
        <v>171040</v>
      </c>
      <c r="QB129" s="619">
        <v>13400</v>
      </c>
      <c r="QF129" s="619">
        <v>419412.35</v>
      </c>
      <c r="QH129" s="619">
        <v>349200</v>
      </c>
      <c r="QP129" s="619">
        <v>13395</v>
      </c>
      <c r="QR129" s="619">
        <v>259661.83</v>
      </c>
      <c r="QU129" s="619">
        <v>300845</v>
      </c>
      <c r="RA129" s="619">
        <v>25800</v>
      </c>
      <c r="RC129" s="619">
        <v>146170</v>
      </c>
      <c r="RE129" s="619">
        <v>19300</v>
      </c>
      <c r="RG129" s="619">
        <v>177680</v>
      </c>
      <c r="RH129" s="619">
        <v>170154</v>
      </c>
      <c r="RI129" s="619">
        <v>1831795.8</v>
      </c>
      <c r="RJ129" s="619">
        <v>0</v>
      </c>
      <c r="RK129" s="619">
        <v>101285</v>
      </c>
      <c r="RL129" s="619">
        <v>193950</v>
      </c>
      <c r="RM129" s="619">
        <v>495640</v>
      </c>
      <c r="RO129" s="619">
        <v>0</v>
      </c>
      <c r="RP129" s="619">
        <v>24175</v>
      </c>
      <c r="RQ129" s="619">
        <v>432513</v>
      </c>
      <c r="RR129" s="619">
        <v>0</v>
      </c>
      <c r="RS129" s="619">
        <v>271079</v>
      </c>
      <c r="RT129" s="619">
        <v>6550</v>
      </c>
      <c r="RV129" s="619">
        <v>43900</v>
      </c>
      <c r="RX129" s="619">
        <v>66973</v>
      </c>
      <c r="RZ129" s="619">
        <v>20250</v>
      </c>
      <c r="SB129" s="619">
        <v>0</v>
      </c>
      <c r="SE129" s="619">
        <v>101230</v>
      </c>
      <c r="SF129" s="619">
        <v>16964</v>
      </c>
      <c r="SG129" s="619">
        <v>47000</v>
      </c>
      <c r="SH129" s="619">
        <v>96830.6</v>
      </c>
      <c r="SI129" s="619">
        <v>34575</v>
      </c>
      <c r="SJ129" s="619">
        <v>839100</v>
      </c>
      <c r="SL129" s="619">
        <v>13200</v>
      </c>
      <c r="SM129" s="619">
        <v>51000</v>
      </c>
      <c r="SP129" s="619">
        <v>762273.74</v>
      </c>
      <c r="SQ129" s="619">
        <v>76650</v>
      </c>
      <c r="SR129" s="619">
        <v>1589142.97</v>
      </c>
      <c r="ST129" s="619">
        <v>217019.06</v>
      </c>
      <c r="SU129" s="619">
        <v>167325</v>
      </c>
      <c r="SY129" s="619">
        <v>67059.61</v>
      </c>
      <c r="SZ129" s="619">
        <v>412880.34</v>
      </c>
      <c r="TD129" s="619">
        <v>169370</v>
      </c>
      <c r="TF129" s="619">
        <v>542000</v>
      </c>
      <c r="TI129" s="619">
        <v>302908</v>
      </c>
      <c r="TL129" s="619">
        <v>87119.96</v>
      </c>
      <c r="TN129" s="619">
        <v>0</v>
      </c>
      <c r="TP129" s="619">
        <v>0</v>
      </c>
      <c r="TR129" s="619">
        <v>719888.55</v>
      </c>
      <c r="TY129" s="619">
        <v>45550</v>
      </c>
      <c r="UC129" s="619">
        <v>370500</v>
      </c>
      <c r="UD129" s="619">
        <v>100000</v>
      </c>
      <c r="UI129" s="619">
        <v>223000</v>
      </c>
      <c r="UL129" s="619">
        <v>286700</v>
      </c>
      <c r="UM129" s="619">
        <v>39800</v>
      </c>
      <c r="UP129" s="619">
        <v>9000</v>
      </c>
      <c r="UQ129" s="619">
        <v>420829.9</v>
      </c>
      <c r="UR129" s="619">
        <v>14917966.17</v>
      </c>
      <c r="UU129" s="619">
        <v>724830</v>
      </c>
      <c r="UW129" s="619">
        <v>276802.2</v>
      </c>
      <c r="UX129" s="619">
        <v>1846595.1</v>
      </c>
      <c r="UY129" s="619">
        <v>19467</v>
      </c>
      <c r="VA129" s="619">
        <v>352936.92</v>
      </c>
      <c r="VB129" s="619">
        <v>324440</v>
      </c>
      <c r="VE129" s="619">
        <v>166934.59</v>
      </c>
      <c r="VH129" s="619">
        <v>241581</v>
      </c>
      <c r="VI129" s="619">
        <v>312499.34999999998</v>
      </c>
      <c r="VJ129" s="619">
        <v>76800</v>
      </c>
      <c r="VK129" s="619">
        <v>325103.56</v>
      </c>
      <c r="VL129" s="619">
        <v>9120</v>
      </c>
      <c r="VM129" s="619">
        <v>1282493.94</v>
      </c>
      <c r="VN129" s="619">
        <v>417120</v>
      </c>
      <c r="VO129" s="619">
        <v>72547</v>
      </c>
      <c r="VQ129" s="619">
        <v>0</v>
      </c>
      <c r="VS129" s="619">
        <v>787336.84</v>
      </c>
      <c r="VT129" s="619">
        <v>0</v>
      </c>
      <c r="VU129" s="619">
        <v>29570</v>
      </c>
      <c r="VV129" s="619">
        <v>147690</v>
      </c>
      <c r="VX129" s="619">
        <v>880000</v>
      </c>
      <c r="VZ129" s="619">
        <v>34420</v>
      </c>
      <c r="WD129" s="619">
        <v>326500</v>
      </c>
      <c r="WE129" s="619">
        <v>767010.05</v>
      </c>
      <c r="WH129" s="619">
        <v>254816</v>
      </c>
      <c r="WJ129" s="619">
        <v>645656.1</v>
      </c>
      <c r="WK129" s="619">
        <v>507641</v>
      </c>
      <c r="WL129" s="619">
        <v>300250</v>
      </c>
      <c r="WM129" s="619">
        <v>0</v>
      </c>
      <c r="WN129" s="619">
        <v>0</v>
      </c>
      <c r="WO129" s="619">
        <v>185975</v>
      </c>
      <c r="WP129" s="619">
        <v>165000</v>
      </c>
      <c r="WQ129" s="619">
        <v>1616010.2</v>
      </c>
      <c r="WR129" s="619">
        <v>460555</v>
      </c>
      <c r="WT129" s="619">
        <v>0</v>
      </c>
      <c r="WU129" s="619">
        <v>113900</v>
      </c>
      <c r="WV129" s="619">
        <v>330000</v>
      </c>
      <c r="WW129" s="619">
        <v>57200</v>
      </c>
      <c r="WY129" s="619">
        <v>427291.1</v>
      </c>
      <c r="XA129" s="619">
        <v>242239.23</v>
      </c>
      <c r="XD129" s="619">
        <v>1223192</v>
      </c>
      <c r="XF129" s="619">
        <v>770990.05</v>
      </c>
      <c r="XH129" s="619">
        <v>0</v>
      </c>
      <c r="XI129" s="619">
        <v>33125</v>
      </c>
      <c r="XJ129" s="619">
        <v>0</v>
      </c>
      <c r="XK129" s="619">
        <v>829662.6</v>
      </c>
      <c r="XL129" s="619">
        <v>212503</v>
      </c>
      <c r="XM129" s="619">
        <v>613048</v>
      </c>
      <c r="XN129" s="619">
        <v>311769</v>
      </c>
      <c r="XO129" s="619">
        <v>9000</v>
      </c>
      <c r="XP129" s="619">
        <v>36090</v>
      </c>
      <c r="XQ129" s="619">
        <v>536866</v>
      </c>
      <c r="XR129" s="619">
        <v>163636</v>
      </c>
      <c r="XS129" s="619">
        <v>157055</v>
      </c>
      <c r="XT129" s="619">
        <v>1099472.74</v>
      </c>
      <c r="XU129" s="619">
        <v>762195</v>
      </c>
      <c r="XV129" s="619">
        <v>59669</v>
      </c>
      <c r="XW129" s="619">
        <v>120223</v>
      </c>
      <c r="XX129" s="619">
        <v>311860</v>
      </c>
      <c r="XY129" s="619">
        <v>467756</v>
      </c>
      <c r="XZ129" s="619">
        <v>336935</v>
      </c>
      <c r="YA129" s="619">
        <v>118877</v>
      </c>
      <c r="YB129" s="619">
        <v>215679</v>
      </c>
      <c r="YC129" s="619">
        <v>351438.59</v>
      </c>
      <c r="YD129" s="619">
        <v>276342</v>
      </c>
      <c r="YE129" s="619">
        <v>917837.04</v>
      </c>
      <c r="YF129" s="619">
        <v>387339</v>
      </c>
      <c r="YG129" s="619">
        <v>787325</v>
      </c>
      <c r="YJ129" s="619">
        <v>0</v>
      </c>
      <c r="YK129" s="619">
        <v>327101</v>
      </c>
      <c r="YO129" s="619">
        <v>131450</v>
      </c>
      <c r="YP129" s="619">
        <v>0</v>
      </c>
      <c r="YQ129" s="619">
        <v>149285</v>
      </c>
      <c r="YR129" s="619">
        <v>154511</v>
      </c>
      <c r="YS129" s="619">
        <v>0</v>
      </c>
      <c r="YT129" s="619">
        <v>20250</v>
      </c>
      <c r="YU129" s="619">
        <v>320915.24</v>
      </c>
      <c r="YW129" s="619">
        <v>107525</v>
      </c>
      <c r="ZB129" s="619">
        <v>70400</v>
      </c>
      <c r="ZH129" s="619">
        <v>0</v>
      </c>
      <c r="ZK129" s="619">
        <v>15040</v>
      </c>
      <c r="ZN129" s="619">
        <v>70255</v>
      </c>
      <c r="ZO129" s="619">
        <v>74250</v>
      </c>
      <c r="ZP129" s="619">
        <v>107310</v>
      </c>
      <c r="ZR129" s="619">
        <v>0</v>
      </c>
      <c r="ZT129" s="619">
        <v>260115</v>
      </c>
      <c r="ZU129" s="619">
        <v>85410</v>
      </c>
      <c r="ZV129" s="619">
        <v>110430</v>
      </c>
      <c r="ZW129" s="619">
        <v>2343526.9700000002</v>
      </c>
      <c r="ZY129" s="619">
        <v>604143.80000000005</v>
      </c>
      <c r="AAB129" s="619">
        <v>0</v>
      </c>
      <c r="AAH129" s="619">
        <v>0</v>
      </c>
      <c r="AAQ129" s="619">
        <v>1180250</v>
      </c>
      <c r="AAT129" s="619">
        <v>100000</v>
      </c>
      <c r="ABE129" s="619">
        <v>22116.49</v>
      </c>
      <c r="ABO129" s="619">
        <v>30100</v>
      </c>
      <c r="ABQ129" s="619">
        <v>165000</v>
      </c>
      <c r="ACB129" s="619">
        <v>126800</v>
      </c>
      <c r="ACI129" s="619">
        <v>131500</v>
      </c>
      <c r="ACJ129" s="619">
        <v>104001</v>
      </c>
      <c r="ACK129" s="619">
        <v>2669625.41</v>
      </c>
      <c r="ACX129" s="619">
        <v>936000</v>
      </c>
      <c r="ADD129" s="619">
        <v>0</v>
      </c>
      <c r="ADE129" s="619">
        <v>450000</v>
      </c>
      <c r="ADF129" s="619">
        <v>0</v>
      </c>
      <c r="ADI129" s="619">
        <v>402505</v>
      </c>
      <c r="ADK129" s="619">
        <v>0</v>
      </c>
      <c r="ADM129" s="619">
        <v>2421912.21</v>
      </c>
      <c r="ADN129" s="619">
        <v>1080809.18</v>
      </c>
      <c r="ADO129" s="619">
        <v>40859</v>
      </c>
      <c r="ADP129" s="619">
        <v>269250</v>
      </c>
      <c r="ADQ129" s="619">
        <v>896909.7</v>
      </c>
      <c r="ADR129" s="619">
        <v>786218.01</v>
      </c>
      <c r="ADS129" s="619">
        <v>778910.18</v>
      </c>
      <c r="ADT129" s="619">
        <v>0</v>
      </c>
      <c r="ADU129" s="619">
        <v>893854</v>
      </c>
      <c r="AEE129" s="619">
        <v>481346</v>
      </c>
      <c r="AEG129" s="619">
        <v>497465.65</v>
      </c>
      <c r="AEI129" s="619">
        <v>639469.81000000006</v>
      </c>
      <c r="AEM129" s="619">
        <v>11334.21</v>
      </c>
      <c r="AEN129" s="619">
        <v>0</v>
      </c>
      <c r="AEQ129" s="619">
        <v>2000</v>
      </c>
      <c r="AEV129" s="619">
        <v>1967833.11</v>
      </c>
      <c r="AEW129" s="619">
        <v>188300</v>
      </c>
      <c r="AEX129" s="619">
        <v>391860</v>
      </c>
      <c r="AEY129" s="619">
        <v>326129.81</v>
      </c>
      <c r="AFA129" s="619">
        <v>300000</v>
      </c>
      <c r="AFC129" s="619">
        <v>311536.02</v>
      </c>
      <c r="AFD129" s="619">
        <v>379680</v>
      </c>
      <c r="AFH129" s="619">
        <v>298296.53000000003</v>
      </c>
      <c r="AFI129" s="619">
        <v>93800</v>
      </c>
      <c r="AFK129" s="619">
        <v>123396.23</v>
      </c>
      <c r="AFO129" s="619">
        <v>1052619.5</v>
      </c>
      <c r="AFP129" s="619">
        <v>316055</v>
      </c>
      <c r="AFQ129" s="619">
        <v>2588061.61</v>
      </c>
      <c r="AGF129" s="619">
        <v>300837.84999999998</v>
      </c>
      <c r="AGJ129" s="619">
        <v>262030</v>
      </c>
      <c r="AGK129" s="619">
        <v>0</v>
      </c>
      <c r="AGL129" s="619">
        <v>0</v>
      </c>
      <c r="AGN129" s="619">
        <v>0</v>
      </c>
      <c r="AGO129" s="619">
        <v>0.08</v>
      </c>
      <c r="AGQ129" s="619">
        <v>0</v>
      </c>
      <c r="AGR129" s="619">
        <v>0</v>
      </c>
      <c r="AGW129" s="619">
        <v>1196182.25</v>
      </c>
      <c r="AGX129" s="619">
        <v>337367</v>
      </c>
      <c r="AGY129" s="619">
        <v>421815.76</v>
      </c>
      <c r="AHE129" s="619">
        <v>22040</v>
      </c>
      <c r="AHL129" s="619">
        <v>37904.35</v>
      </c>
      <c r="AHM129" s="619">
        <v>0</v>
      </c>
      <c r="AHP129" s="619">
        <v>288756.08</v>
      </c>
      <c r="AHQ129" s="619"/>
      <c r="AHT129" s="613">
        <v>38363.300000000003</v>
      </c>
      <c r="AHU129" s="619">
        <f t="shared" si="959"/>
        <v>160996329.27000004</v>
      </c>
      <c r="AHW129" s="627" t="s">
        <v>6273</v>
      </c>
      <c r="AHX129" s="627" t="s">
        <v>6191</v>
      </c>
      <c r="AHY129" s="627" t="s">
        <v>6192</v>
      </c>
    </row>
    <row r="130" spans="1:909" x14ac:dyDescent="0.8">
      <c r="A130" s="613" t="str">
        <f t="shared" si="960"/>
        <v>ภาระ</v>
      </c>
      <c r="B130" s="618" t="s">
        <v>6187</v>
      </c>
      <c r="C130" s="619" t="s">
        <v>6188</v>
      </c>
      <c r="D130" s="619">
        <v>736809.46</v>
      </c>
      <c r="E130" s="619">
        <v>453869.39</v>
      </c>
      <c r="H130" s="619">
        <v>3581070.88</v>
      </c>
      <c r="I130" s="619">
        <v>0</v>
      </c>
      <c r="J130" s="619">
        <v>35833102.350000001</v>
      </c>
      <c r="K130" s="619">
        <v>1540823.62</v>
      </c>
      <c r="L130" s="619">
        <v>9002.4500000000007</v>
      </c>
      <c r="M130" s="619">
        <v>0</v>
      </c>
      <c r="O130" s="619">
        <v>27024.31</v>
      </c>
      <c r="P130" s="619">
        <v>33396093.18</v>
      </c>
      <c r="Q130" s="619">
        <v>0</v>
      </c>
      <c r="R130" s="619">
        <v>8986.39</v>
      </c>
      <c r="S130" s="619">
        <v>0</v>
      </c>
      <c r="X130" s="619">
        <v>10437.81</v>
      </c>
      <c r="Y130" s="619">
        <v>0</v>
      </c>
      <c r="Z130" s="619">
        <v>0</v>
      </c>
      <c r="AA130" s="619">
        <v>453557.43</v>
      </c>
      <c r="AC130" s="619">
        <v>0</v>
      </c>
      <c r="AD130" s="619">
        <v>0</v>
      </c>
      <c r="AE130" s="619">
        <v>190220.68</v>
      </c>
      <c r="AF130" s="619">
        <v>1360266.94</v>
      </c>
      <c r="AG130" s="619">
        <v>130965.7</v>
      </c>
      <c r="AH130" s="619">
        <v>131453.41</v>
      </c>
      <c r="AO130" s="619">
        <v>27412694.16</v>
      </c>
      <c r="AP130" s="619">
        <v>7121.12</v>
      </c>
      <c r="AV130" s="619">
        <v>0</v>
      </c>
      <c r="AY130" s="619">
        <v>0</v>
      </c>
      <c r="BA130" s="619">
        <v>0</v>
      </c>
      <c r="BB130" s="619">
        <v>56107.38</v>
      </c>
      <c r="BC130" s="619">
        <v>1476.14</v>
      </c>
      <c r="BG130" s="619">
        <v>1679687.56</v>
      </c>
      <c r="BH130" s="619">
        <v>184.12</v>
      </c>
      <c r="BJ130" s="619">
        <v>17453.75</v>
      </c>
      <c r="BK130" s="619">
        <v>525519.31999999995</v>
      </c>
      <c r="BL130" s="619">
        <v>8306.84</v>
      </c>
      <c r="BN130" s="619">
        <v>49415.9</v>
      </c>
      <c r="BO130" s="619">
        <v>77122.38</v>
      </c>
      <c r="BP130" s="619">
        <v>0</v>
      </c>
      <c r="BS130" s="619">
        <v>15199.8</v>
      </c>
      <c r="BT130" s="619">
        <v>59213.48</v>
      </c>
      <c r="BU130" s="619">
        <v>0</v>
      </c>
      <c r="BV130" s="619">
        <v>5586.41</v>
      </c>
      <c r="BX130" s="619">
        <v>263.63</v>
      </c>
      <c r="BY130" s="619">
        <v>5490.13</v>
      </c>
      <c r="BZ130" s="619">
        <v>0</v>
      </c>
      <c r="CA130" s="619">
        <v>0</v>
      </c>
      <c r="CH130" s="619">
        <v>0</v>
      </c>
      <c r="CI130" s="619">
        <v>28455.49</v>
      </c>
      <c r="CJ130" s="619">
        <v>81269.69</v>
      </c>
      <c r="CK130" s="619">
        <v>40617.46</v>
      </c>
      <c r="CL130" s="619">
        <v>165967.10999999999</v>
      </c>
      <c r="CM130" s="619">
        <v>452649.18</v>
      </c>
      <c r="CN130" s="619">
        <v>385878.08</v>
      </c>
      <c r="CO130" s="619">
        <v>0</v>
      </c>
      <c r="CP130" s="619">
        <v>0</v>
      </c>
      <c r="CQ130" s="619">
        <v>92292.04</v>
      </c>
      <c r="CR130" s="619">
        <v>4074.58</v>
      </c>
      <c r="CS130" s="619">
        <v>0</v>
      </c>
      <c r="CT130" s="619">
        <v>18196.919999999998</v>
      </c>
      <c r="CW130" s="619">
        <v>47102.63</v>
      </c>
      <c r="CX130" s="619">
        <v>303484.42</v>
      </c>
      <c r="CY130" s="619">
        <v>71404.92</v>
      </c>
      <c r="CZ130" s="619">
        <v>149486.06</v>
      </c>
      <c r="DA130" s="619">
        <v>59991.49</v>
      </c>
      <c r="DB130" s="619">
        <v>3144.82</v>
      </c>
      <c r="DC130" s="619">
        <v>0</v>
      </c>
      <c r="DD130" s="619">
        <v>5016463.91</v>
      </c>
      <c r="DE130" s="619">
        <v>0</v>
      </c>
      <c r="DH130" s="619">
        <v>0</v>
      </c>
      <c r="DI130" s="619">
        <v>14580967.1</v>
      </c>
      <c r="DJ130" s="619">
        <v>0</v>
      </c>
      <c r="DK130" s="619">
        <v>2224345.4500000002</v>
      </c>
      <c r="DL130" s="619">
        <v>0</v>
      </c>
      <c r="DM130" s="619">
        <v>37628.11</v>
      </c>
      <c r="DN130" s="619">
        <v>128900.89</v>
      </c>
      <c r="DO130" s="619">
        <v>85309.66</v>
      </c>
      <c r="DP130" s="619">
        <v>56807.91</v>
      </c>
      <c r="DQ130" s="619">
        <v>14734.76</v>
      </c>
      <c r="DS130" s="619">
        <v>20694.09</v>
      </c>
      <c r="DT130" s="619">
        <v>24458.29</v>
      </c>
      <c r="DY130" s="619">
        <v>450316.79999999999</v>
      </c>
      <c r="EB130" s="619">
        <v>30618.33</v>
      </c>
      <c r="ED130" s="619">
        <v>273594.15000000002</v>
      </c>
      <c r="EE130" s="619">
        <v>50223.34</v>
      </c>
      <c r="EF130" s="619">
        <v>5747.22</v>
      </c>
      <c r="EG130" s="619">
        <v>18824.61</v>
      </c>
      <c r="EH130" s="619">
        <v>119910.97</v>
      </c>
      <c r="EJ130" s="619">
        <v>1982.2</v>
      </c>
      <c r="EK130" s="619">
        <v>25048.86</v>
      </c>
      <c r="EL130" s="619">
        <v>160787.85999999999</v>
      </c>
      <c r="EM130" s="619">
        <v>155448.67000000001</v>
      </c>
      <c r="EN130" s="619">
        <v>172633.48</v>
      </c>
      <c r="EP130" s="619">
        <v>0</v>
      </c>
      <c r="ER130" s="619">
        <v>313402.74</v>
      </c>
      <c r="ES130" s="619">
        <v>12573.28</v>
      </c>
      <c r="ET130" s="619">
        <v>561072.94999999995</v>
      </c>
      <c r="EU130" s="619">
        <v>733.8</v>
      </c>
      <c r="EW130" s="619">
        <v>57111.68</v>
      </c>
      <c r="EX130" s="619">
        <v>0</v>
      </c>
      <c r="EY130" s="619">
        <v>21148.5</v>
      </c>
      <c r="EZ130" s="619">
        <v>2957.22</v>
      </c>
      <c r="FA130" s="619">
        <v>47683.67</v>
      </c>
      <c r="FB130" s="619">
        <v>62233.98</v>
      </c>
      <c r="FC130" s="619">
        <v>120923.66</v>
      </c>
      <c r="FD130" s="619">
        <v>43959.37</v>
      </c>
      <c r="FE130" s="619">
        <v>17931.61</v>
      </c>
      <c r="FF130" s="619">
        <v>0</v>
      </c>
      <c r="FG130" s="619">
        <v>69811.149999999994</v>
      </c>
      <c r="FI130" s="619">
        <v>0</v>
      </c>
      <c r="FR130" s="619">
        <v>36384.9</v>
      </c>
      <c r="FS130" s="619">
        <v>167244.82999999999</v>
      </c>
      <c r="FT130" s="619">
        <v>222224.61</v>
      </c>
      <c r="FU130" s="619">
        <v>21153.71</v>
      </c>
      <c r="FW130" s="619">
        <v>35482.160000000003</v>
      </c>
      <c r="FX130" s="619">
        <v>11698.38</v>
      </c>
      <c r="FY130" s="619">
        <v>59831.71</v>
      </c>
      <c r="FZ130" s="619">
        <v>73682.679999999993</v>
      </c>
      <c r="GB130" s="619">
        <v>14848.85</v>
      </c>
      <c r="GC130" s="619">
        <v>75283.27</v>
      </c>
      <c r="GD130" s="619">
        <v>1927.99</v>
      </c>
      <c r="GF130" s="619">
        <v>110138.18</v>
      </c>
      <c r="GG130" s="619">
        <v>9766.84</v>
      </c>
      <c r="GH130" s="619">
        <v>55516.95</v>
      </c>
      <c r="GJ130" s="619">
        <v>24557.94</v>
      </c>
      <c r="GK130" s="619">
        <v>3193.44</v>
      </c>
      <c r="GL130" s="619">
        <v>62259.46</v>
      </c>
      <c r="GP130" s="619">
        <v>0</v>
      </c>
      <c r="GV130" s="619">
        <v>0</v>
      </c>
      <c r="HA130" s="619">
        <v>6321.94</v>
      </c>
      <c r="HG130" s="619">
        <v>30819.22</v>
      </c>
      <c r="HR130" s="619">
        <v>44723.56</v>
      </c>
      <c r="HT130" s="619">
        <v>204829.32</v>
      </c>
      <c r="HX130" s="619">
        <v>4150.03</v>
      </c>
      <c r="IA130" s="619">
        <v>0</v>
      </c>
      <c r="IF130" s="619">
        <v>0</v>
      </c>
      <c r="II130" s="619">
        <v>82.98</v>
      </c>
      <c r="IK130" s="619">
        <v>189736.54</v>
      </c>
      <c r="IL130" s="619">
        <v>15005.43</v>
      </c>
      <c r="IM130" s="619">
        <v>1109.8599999999999</v>
      </c>
      <c r="IP130" s="619">
        <v>3515.5</v>
      </c>
      <c r="IR130" s="619">
        <v>4926.1000000000004</v>
      </c>
      <c r="IS130" s="619">
        <v>98056.94</v>
      </c>
      <c r="IU130" s="619">
        <v>41149.629999999997</v>
      </c>
      <c r="IV130" s="619">
        <v>736648.84</v>
      </c>
      <c r="JC130" s="619">
        <v>3742.69</v>
      </c>
      <c r="JE130" s="619">
        <v>37203.730000000003</v>
      </c>
      <c r="JH130" s="619">
        <v>26426.560000000001</v>
      </c>
      <c r="JI130" s="619">
        <v>280699.55</v>
      </c>
      <c r="JK130" s="619">
        <v>1878.66</v>
      </c>
      <c r="JL130" s="619">
        <v>187548.96</v>
      </c>
      <c r="JM130" s="619">
        <v>0</v>
      </c>
      <c r="JT130" s="619">
        <v>326916</v>
      </c>
      <c r="JW130" s="619">
        <v>0</v>
      </c>
      <c r="KB130" s="619">
        <v>3973.18</v>
      </c>
      <c r="KM130" s="619">
        <v>338018.21</v>
      </c>
      <c r="KQ130" s="619">
        <v>90199.75</v>
      </c>
      <c r="KS130" s="619">
        <v>0</v>
      </c>
      <c r="LA130" s="619">
        <v>135304.24</v>
      </c>
      <c r="LC130" s="619">
        <v>46116.59</v>
      </c>
      <c r="LG130" s="619">
        <v>0</v>
      </c>
      <c r="LH130" s="619">
        <v>336133.96</v>
      </c>
      <c r="LJ130" s="619">
        <v>0</v>
      </c>
      <c r="LL130" s="619">
        <v>105665.92</v>
      </c>
      <c r="LT130" s="619">
        <v>38863.18</v>
      </c>
      <c r="LW130" s="619">
        <v>0</v>
      </c>
      <c r="LX130" s="619">
        <v>0</v>
      </c>
      <c r="LY130" s="619">
        <v>0</v>
      </c>
      <c r="MB130" s="619">
        <v>227654.5</v>
      </c>
      <c r="MC130" s="619">
        <v>4455.1000000000004</v>
      </c>
      <c r="ME130" s="619">
        <v>7787.6</v>
      </c>
      <c r="MG130" s="619">
        <v>5260.45</v>
      </c>
      <c r="MI130" s="619">
        <v>0</v>
      </c>
      <c r="MJ130" s="619">
        <v>113103.05</v>
      </c>
      <c r="MK130" s="619">
        <v>10538.34</v>
      </c>
      <c r="ML130" s="619">
        <v>1600</v>
      </c>
      <c r="MM130" s="619">
        <v>8107.15</v>
      </c>
      <c r="MN130" s="619">
        <v>122273.46</v>
      </c>
      <c r="MO130" s="619">
        <v>0</v>
      </c>
      <c r="MP130" s="619">
        <v>19133.169999999998</v>
      </c>
      <c r="MQ130" s="619">
        <v>43730.81</v>
      </c>
      <c r="MR130" s="619">
        <v>65203.3</v>
      </c>
      <c r="MS130" s="619">
        <v>48040.84</v>
      </c>
      <c r="MT130" s="619">
        <v>0</v>
      </c>
      <c r="MU130" s="619">
        <v>370184.84</v>
      </c>
      <c r="MV130" s="619">
        <v>0</v>
      </c>
      <c r="MW130" s="619">
        <v>48514.09</v>
      </c>
      <c r="NA130" s="619">
        <v>46680.36</v>
      </c>
      <c r="NC130" s="619">
        <v>196310.9</v>
      </c>
      <c r="ND130" s="619">
        <v>68068.820000000007</v>
      </c>
      <c r="NF130" s="619">
        <v>0</v>
      </c>
      <c r="NG130" s="619">
        <v>0</v>
      </c>
      <c r="NI130" s="619">
        <v>20760.189999999999</v>
      </c>
      <c r="NJ130" s="619">
        <v>53576.26</v>
      </c>
      <c r="NK130" s="619">
        <v>30979.16</v>
      </c>
      <c r="NL130" s="619">
        <v>194801.3</v>
      </c>
      <c r="NM130" s="619">
        <v>843281.18</v>
      </c>
      <c r="NO130" s="619">
        <v>21377.15</v>
      </c>
      <c r="NP130" s="619">
        <v>30746.81</v>
      </c>
      <c r="NR130" s="619">
        <v>0</v>
      </c>
      <c r="NT130" s="619">
        <v>0</v>
      </c>
      <c r="NU130" s="619">
        <v>817651.35</v>
      </c>
      <c r="NV130" s="619">
        <v>139600.57</v>
      </c>
      <c r="NW130" s="619">
        <v>38480.94</v>
      </c>
      <c r="NY130" s="619">
        <v>0</v>
      </c>
      <c r="NZ130" s="619">
        <v>41026.769999999997</v>
      </c>
      <c r="OG130" s="619">
        <v>118992.59</v>
      </c>
      <c r="OH130" s="619">
        <v>223598.66</v>
      </c>
      <c r="OI130" s="619">
        <v>620745.6</v>
      </c>
      <c r="OJ130" s="619">
        <v>0</v>
      </c>
      <c r="OK130" s="619">
        <v>47818</v>
      </c>
      <c r="OM130" s="619">
        <v>7757.29</v>
      </c>
      <c r="OO130" s="619">
        <v>167490.53</v>
      </c>
      <c r="OP130" s="619">
        <v>1149033.8500000001</v>
      </c>
      <c r="OQ130" s="619">
        <v>662601.99</v>
      </c>
      <c r="OR130" s="619">
        <v>201786.34</v>
      </c>
      <c r="OS130" s="619">
        <v>0</v>
      </c>
      <c r="OU130" s="619">
        <v>0</v>
      </c>
      <c r="OZ130" s="619">
        <v>2333142.2200000002</v>
      </c>
      <c r="PD130" s="619">
        <v>267129.43</v>
      </c>
      <c r="PM130" s="619">
        <v>136.59</v>
      </c>
      <c r="PN130" s="619">
        <v>78899.600000000006</v>
      </c>
      <c r="PQ130" s="619">
        <v>15428.85</v>
      </c>
      <c r="PW130" s="619">
        <v>3117.4</v>
      </c>
      <c r="QM130" s="619">
        <v>9284.23</v>
      </c>
      <c r="QP130" s="619">
        <v>65219.96</v>
      </c>
      <c r="RJ130" s="619">
        <v>54099.74</v>
      </c>
      <c r="RQ130" s="619">
        <v>372470.43</v>
      </c>
      <c r="RT130" s="619">
        <v>149233.24</v>
      </c>
      <c r="RW130" s="619">
        <v>733.8</v>
      </c>
      <c r="SB130" s="619">
        <v>0</v>
      </c>
      <c r="SC130" s="619">
        <v>7681847.7999999998</v>
      </c>
      <c r="SE130" s="619">
        <v>-27301.66</v>
      </c>
      <c r="SH130" s="619">
        <v>17920.89</v>
      </c>
      <c r="SI130" s="619">
        <v>86074.94</v>
      </c>
      <c r="SK130" s="619">
        <v>524.14</v>
      </c>
      <c r="SM130" s="619">
        <v>59437.08</v>
      </c>
      <c r="SO130" s="619">
        <v>93422.26</v>
      </c>
      <c r="SP130" s="619">
        <v>29987.54</v>
      </c>
      <c r="SQ130" s="619">
        <v>0</v>
      </c>
      <c r="SR130" s="619">
        <v>6186.07</v>
      </c>
      <c r="SS130" s="619">
        <v>550393.63</v>
      </c>
      <c r="ST130" s="619">
        <v>0</v>
      </c>
      <c r="SU130" s="619">
        <v>28624.28</v>
      </c>
      <c r="SV130" s="619">
        <v>78631.19</v>
      </c>
      <c r="SW130" s="619">
        <v>287215.45</v>
      </c>
      <c r="SZ130" s="619">
        <v>1019079.72</v>
      </c>
      <c r="TB130" s="619">
        <v>0</v>
      </c>
      <c r="TE130" s="619">
        <v>32424.84</v>
      </c>
      <c r="TF130" s="619">
        <v>8312.5400000000009</v>
      </c>
      <c r="TH130" s="619">
        <v>66370.91</v>
      </c>
      <c r="TI130" s="619">
        <v>42314.53</v>
      </c>
      <c r="TK130" s="619">
        <v>311336.21000000002</v>
      </c>
      <c r="TL130" s="619">
        <v>42430.3</v>
      </c>
      <c r="TN130" s="619">
        <v>9031.7099999999991</v>
      </c>
      <c r="TO130" s="619">
        <v>361663</v>
      </c>
      <c r="TP130" s="619">
        <v>10839.69</v>
      </c>
      <c r="TQ130" s="619">
        <v>519.74</v>
      </c>
      <c r="TR130" s="619">
        <v>11738.96</v>
      </c>
      <c r="TS130" s="619">
        <v>19093.62</v>
      </c>
      <c r="TT130" s="619">
        <v>47274.97</v>
      </c>
      <c r="TW130" s="619">
        <v>820.44</v>
      </c>
      <c r="TY130" s="619">
        <v>785.72</v>
      </c>
      <c r="UA130" s="619">
        <v>173272.28</v>
      </c>
      <c r="UB130" s="619">
        <v>33048.080000000002</v>
      </c>
      <c r="UC130" s="619">
        <v>1171168.1000000001</v>
      </c>
      <c r="UD130" s="619">
        <v>233332.96</v>
      </c>
      <c r="UE130" s="619">
        <v>106461.24</v>
      </c>
      <c r="UF130" s="619">
        <v>80990.37</v>
      </c>
      <c r="UG130" s="619">
        <v>364638.89</v>
      </c>
      <c r="UL130" s="619">
        <v>109022.91</v>
      </c>
      <c r="UM130" s="619">
        <v>14627.13</v>
      </c>
      <c r="UN130" s="619">
        <v>2491.44</v>
      </c>
      <c r="UO130" s="619">
        <v>24133.74</v>
      </c>
      <c r="UP130" s="619">
        <v>2701.15</v>
      </c>
      <c r="UQ130" s="619">
        <v>8581.19</v>
      </c>
      <c r="UR130" s="619">
        <v>1313410.06</v>
      </c>
      <c r="US130" s="619">
        <v>7977.88</v>
      </c>
      <c r="UU130" s="619">
        <v>78994.69</v>
      </c>
      <c r="UW130" s="619">
        <v>11379.14</v>
      </c>
      <c r="UX130" s="619">
        <v>11859.82</v>
      </c>
      <c r="VA130" s="619">
        <v>323.74</v>
      </c>
      <c r="VC130" s="619">
        <v>22978.74</v>
      </c>
      <c r="VE130" s="619">
        <v>33472.839999999997</v>
      </c>
      <c r="VG130" s="619">
        <v>286920.82</v>
      </c>
      <c r="VJ130" s="619">
        <v>14147.5</v>
      </c>
      <c r="VN130" s="619">
        <v>0</v>
      </c>
      <c r="VO130" s="619">
        <v>1034.1600000000001</v>
      </c>
      <c r="VP130" s="619">
        <v>18367.3</v>
      </c>
      <c r="VT130" s="619">
        <v>672.24</v>
      </c>
      <c r="VW130" s="619">
        <v>55.01</v>
      </c>
      <c r="WD130" s="619">
        <v>67185.73</v>
      </c>
      <c r="WJ130" s="619">
        <v>0</v>
      </c>
      <c r="WK130" s="619">
        <v>44224.6</v>
      </c>
      <c r="WM130" s="619">
        <v>7236.47</v>
      </c>
      <c r="WO130" s="619">
        <v>38759.78</v>
      </c>
      <c r="WP130" s="619">
        <v>96400.68</v>
      </c>
      <c r="WW130" s="619">
        <v>349312.77</v>
      </c>
      <c r="XD130" s="619">
        <v>64188.65</v>
      </c>
      <c r="XK130" s="619">
        <v>520.88</v>
      </c>
      <c r="XM130" s="619">
        <v>0</v>
      </c>
      <c r="XN130" s="619">
        <v>0</v>
      </c>
      <c r="XO130" s="619">
        <v>0</v>
      </c>
      <c r="XQ130" s="619">
        <v>4367.75</v>
      </c>
      <c r="XR130" s="619">
        <v>4524.03</v>
      </c>
      <c r="XS130" s="619">
        <v>0</v>
      </c>
      <c r="XX130" s="619">
        <v>0</v>
      </c>
      <c r="XY130" s="619">
        <v>4610.4399999999996</v>
      </c>
      <c r="YA130" s="619">
        <v>156.05000000000001</v>
      </c>
      <c r="YG130" s="619">
        <v>197395.21</v>
      </c>
      <c r="YX130" s="619">
        <v>0</v>
      </c>
      <c r="YY130" s="619">
        <v>0</v>
      </c>
      <c r="ZB130" s="619">
        <v>239280.69</v>
      </c>
      <c r="ZD130" s="619">
        <v>3104.4</v>
      </c>
      <c r="ZG130" s="619">
        <v>524.48</v>
      </c>
      <c r="ZO130" s="619">
        <v>311.74</v>
      </c>
      <c r="ZQ130" s="619">
        <v>89113.5</v>
      </c>
      <c r="ZV130" s="619">
        <v>1477.41</v>
      </c>
      <c r="ZW130" s="619">
        <v>0</v>
      </c>
      <c r="AAA130" s="619">
        <v>0</v>
      </c>
      <c r="AAJ130" s="619">
        <v>0</v>
      </c>
      <c r="AAW130" s="619">
        <v>35937.370000000003</v>
      </c>
      <c r="AAZ130" s="619">
        <v>3427.97</v>
      </c>
      <c r="ABB130" s="619">
        <v>15626.93</v>
      </c>
      <c r="ABC130" s="619">
        <v>147278.63</v>
      </c>
      <c r="ABD130" s="619">
        <v>19911.080000000002</v>
      </c>
      <c r="ABG130" s="619">
        <v>19875</v>
      </c>
      <c r="ABL130" s="619">
        <v>0</v>
      </c>
      <c r="ABQ130" s="619">
        <v>390855.63</v>
      </c>
      <c r="ABT130" s="619">
        <v>37138.519999999997</v>
      </c>
      <c r="ABU130" s="619">
        <v>67550.929999999993</v>
      </c>
      <c r="ABV130" s="619">
        <v>14920.88</v>
      </c>
      <c r="ACA130" s="619">
        <v>13650.93</v>
      </c>
      <c r="ACB130" s="619">
        <v>0</v>
      </c>
      <c r="ACD130" s="619">
        <v>38995.75</v>
      </c>
      <c r="ACH130" s="619">
        <v>3318</v>
      </c>
      <c r="ACJ130" s="619">
        <v>8439.5</v>
      </c>
      <c r="ACR130" s="619">
        <v>19373.689999999999</v>
      </c>
      <c r="ACU130" s="619">
        <v>0</v>
      </c>
      <c r="ADN130" s="619">
        <v>479813.5</v>
      </c>
      <c r="ADR130" s="619">
        <v>49233.87</v>
      </c>
      <c r="ADS130" s="619">
        <v>150281.35999999999</v>
      </c>
      <c r="ADU130" s="619">
        <v>358134.27</v>
      </c>
      <c r="ADV130" s="619">
        <v>0</v>
      </c>
      <c r="AEC130" s="619">
        <v>66299.75</v>
      </c>
      <c r="AED130" s="619">
        <v>9438.2000000000007</v>
      </c>
      <c r="AEN130" s="619">
        <v>0</v>
      </c>
      <c r="AEO130" s="619">
        <v>35991.35</v>
      </c>
      <c r="AEU130" s="619">
        <v>0</v>
      </c>
      <c r="AEW130" s="619">
        <v>0</v>
      </c>
      <c r="AEX130" s="619">
        <v>0</v>
      </c>
      <c r="AEZ130" s="619">
        <v>16370.55</v>
      </c>
      <c r="AFG130" s="619">
        <v>18619.8</v>
      </c>
      <c r="AFH130" s="619">
        <v>217400.67</v>
      </c>
      <c r="AFI130" s="619">
        <v>66264.88</v>
      </c>
      <c r="AFK130" s="619">
        <v>94860.1</v>
      </c>
      <c r="AFL130" s="619">
        <v>56147.88</v>
      </c>
      <c r="AFP130" s="619">
        <v>619.54</v>
      </c>
      <c r="AFU130" s="619">
        <v>13372.69</v>
      </c>
      <c r="AFV130" s="619">
        <v>0</v>
      </c>
      <c r="AGP130" s="619">
        <v>0</v>
      </c>
      <c r="AGW130" s="619">
        <v>919863.95</v>
      </c>
      <c r="AGX130" s="619">
        <v>25387.83</v>
      </c>
      <c r="AHA130" s="619">
        <v>36020.980000000003</v>
      </c>
      <c r="AHL130" s="619">
        <v>2970.21</v>
      </c>
      <c r="AHM130" s="619">
        <v>2499.58</v>
      </c>
      <c r="AHQ130" s="619"/>
      <c r="AHS130" s="613">
        <v>11008.85</v>
      </c>
      <c r="AHU130" s="619">
        <f t="shared" si="959"/>
        <v>168870802.86000022</v>
      </c>
      <c r="AHW130" s="627" t="s">
        <v>6273</v>
      </c>
      <c r="AHX130" s="627" t="s">
        <v>6193</v>
      </c>
      <c r="AHY130" s="627" t="s">
        <v>6194</v>
      </c>
    </row>
    <row r="131" spans="1:909" x14ac:dyDescent="0.8">
      <c r="A131" s="613" t="str">
        <f t="shared" si="960"/>
        <v>ภาระ</v>
      </c>
      <c r="B131" s="618" t="s">
        <v>6189</v>
      </c>
      <c r="C131" s="619" t="s">
        <v>6190</v>
      </c>
      <c r="H131" s="619">
        <v>1000</v>
      </c>
      <c r="I131" s="619">
        <v>0</v>
      </c>
      <c r="J131" s="619">
        <v>193462.66</v>
      </c>
      <c r="O131" s="619">
        <v>116.52</v>
      </c>
      <c r="Q131" s="619">
        <v>0</v>
      </c>
      <c r="AA131" s="619">
        <v>1283.0899999999999</v>
      </c>
      <c r="AE131" s="619">
        <v>0</v>
      </c>
      <c r="AF131" s="619">
        <v>2776.28</v>
      </c>
      <c r="AG131" s="619">
        <v>15952.64</v>
      </c>
      <c r="AH131" s="619">
        <v>0</v>
      </c>
      <c r="AI131" s="619">
        <v>3500</v>
      </c>
      <c r="AK131" s="619">
        <v>587.19000000000005</v>
      </c>
      <c r="AL131" s="619">
        <v>0</v>
      </c>
      <c r="AN131" s="619">
        <v>5907.27</v>
      </c>
      <c r="AW131" s="619">
        <v>241.42</v>
      </c>
      <c r="AX131" s="619">
        <v>0</v>
      </c>
      <c r="AY131" s="619">
        <v>0</v>
      </c>
      <c r="BI131" s="619">
        <v>128.9</v>
      </c>
      <c r="BP131" s="619">
        <v>20</v>
      </c>
      <c r="BT131" s="619">
        <v>3000</v>
      </c>
      <c r="BZ131" s="619">
        <v>0</v>
      </c>
      <c r="CC131" s="619">
        <v>3596.79</v>
      </c>
      <c r="CD131" s="619">
        <v>2469.41</v>
      </c>
      <c r="CF131" s="619">
        <v>2403.34</v>
      </c>
      <c r="CG131" s="619">
        <v>2662.13</v>
      </c>
      <c r="CQ131" s="619">
        <v>0</v>
      </c>
      <c r="CW131" s="619">
        <v>0</v>
      </c>
      <c r="CX131" s="619">
        <v>164.91</v>
      </c>
      <c r="CY131" s="619">
        <v>153.52000000000001</v>
      </c>
      <c r="DB131" s="619">
        <v>289.52999999999997</v>
      </c>
      <c r="DD131" s="619">
        <v>128463.9</v>
      </c>
      <c r="DE131" s="619">
        <v>3511.3</v>
      </c>
      <c r="DG131" s="619">
        <v>294087.5</v>
      </c>
      <c r="DH131" s="619">
        <v>492847.75</v>
      </c>
      <c r="DI131" s="619">
        <v>31571.78</v>
      </c>
      <c r="DJ131" s="619">
        <v>377000</v>
      </c>
      <c r="DK131" s="619">
        <v>785542</v>
      </c>
      <c r="DP131" s="619">
        <v>360</v>
      </c>
      <c r="DW131" s="619">
        <v>1899141.75</v>
      </c>
      <c r="DX131" s="619">
        <v>472.43</v>
      </c>
      <c r="DZ131" s="619">
        <v>0</v>
      </c>
      <c r="EA131" s="619">
        <v>0</v>
      </c>
      <c r="EB131" s="619">
        <v>0</v>
      </c>
      <c r="EC131" s="619">
        <v>650.41999999999996</v>
      </c>
      <c r="EH131" s="619">
        <v>3818.58</v>
      </c>
      <c r="EJ131" s="619">
        <v>221.57</v>
      </c>
      <c r="EK131" s="619">
        <v>56755.21</v>
      </c>
      <c r="EL131" s="619">
        <v>3880.82</v>
      </c>
      <c r="EM131" s="619">
        <v>3300.78</v>
      </c>
      <c r="EN131" s="619">
        <v>205158.43</v>
      </c>
      <c r="ER131" s="619">
        <v>3002.58</v>
      </c>
      <c r="ET131" s="619">
        <v>14624.05</v>
      </c>
      <c r="EY131" s="619">
        <v>2352.9699999999998</v>
      </c>
      <c r="FA131" s="619">
        <v>575.04999999999995</v>
      </c>
      <c r="FC131" s="619">
        <v>217.42</v>
      </c>
      <c r="FE131" s="619">
        <v>1814.1</v>
      </c>
      <c r="FG131" s="619">
        <v>401.85</v>
      </c>
      <c r="FH131" s="619">
        <v>0</v>
      </c>
      <c r="FT131" s="619">
        <v>0</v>
      </c>
      <c r="FU131" s="619">
        <v>17500</v>
      </c>
      <c r="FY131" s="619">
        <v>9457.48</v>
      </c>
      <c r="FZ131" s="619">
        <v>18135.830000000002</v>
      </c>
      <c r="GD131" s="619">
        <v>1.79</v>
      </c>
      <c r="GG131" s="619">
        <v>3312.36</v>
      </c>
      <c r="GI131" s="619">
        <v>46500</v>
      </c>
      <c r="GJ131" s="619">
        <v>1771.26</v>
      </c>
      <c r="GM131" s="619">
        <v>166898</v>
      </c>
      <c r="GP131" s="619">
        <v>1000</v>
      </c>
      <c r="GU131" s="619">
        <v>12.22</v>
      </c>
      <c r="GX131" s="619">
        <v>0</v>
      </c>
      <c r="HB131" s="619">
        <v>24000</v>
      </c>
      <c r="HP131" s="619">
        <v>10000</v>
      </c>
      <c r="HQ131" s="619">
        <v>26614.86</v>
      </c>
      <c r="HR131" s="619">
        <v>513.91</v>
      </c>
      <c r="HV131" s="619">
        <v>252000</v>
      </c>
      <c r="HY131" s="619">
        <v>183.53</v>
      </c>
      <c r="HZ131" s="619">
        <v>145123.70000000001</v>
      </c>
      <c r="IA131" s="619">
        <v>919.03</v>
      </c>
      <c r="IB131" s="619">
        <v>61.8</v>
      </c>
      <c r="IC131" s="619">
        <v>7105.6</v>
      </c>
      <c r="ID131" s="619">
        <v>437.37</v>
      </c>
      <c r="IE131" s="619">
        <v>848.73</v>
      </c>
      <c r="IG131" s="619">
        <v>52.37</v>
      </c>
      <c r="IH131" s="619">
        <v>20525.72</v>
      </c>
      <c r="II131" s="619">
        <v>6.08</v>
      </c>
      <c r="IL131" s="619">
        <v>172.25</v>
      </c>
      <c r="IP131" s="619">
        <v>0</v>
      </c>
      <c r="IS131" s="619">
        <v>0</v>
      </c>
      <c r="IY131" s="619">
        <v>306.55</v>
      </c>
      <c r="IZ131" s="619">
        <v>0</v>
      </c>
      <c r="JC131" s="619">
        <v>13.78</v>
      </c>
      <c r="JG131" s="619">
        <v>0</v>
      </c>
      <c r="JH131" s="619">
        <v>1751688.18</v>
      </c>
      <c r="JK131" s="619">
        <v>349.77</v>
      </c>
      <c r="JL131" s="619">
        <v>271.76</v>
      </c>
      <c r="JO131" s="619">
        <v>11424.32</v>
      </c>
      <c r="JQ131" s="619">
        <v>75.59</v>
      </c>
      <c r="JZ131" s="619">
        <v>958.51</v>
      </c>
      <c r="KA131" s="619">
        <v>6834.3</v>
      </c>
      <c r="KC131" s="619">
        <v>0</v>
      </c>
      <c r="KK131" s="619">
        <v>8014.93</v>
      </c>
      <c r="KL131" s="619">
        <v>0</v>
      </c>
      <c r="KM131" s="619">
        <v>1516</v>
      </c>
      <c r="KN131" s="619">
        <v>0</v>
      </c>
      <c r="KO131" s="619">
        <v>16311.77</v>
      </c>
      <c r="KX131" s="619">
        <v>419.29</v>
      </c>
      <c r="LG131" s="619">
        <v>2039.11</v>
      </c>
      <c r="LH131" s="619">
        <v>18045.13</v>
      </c>
      <c r="LI131" s="619">
        <v>56821718.780000001</v>
      </c>
      <c r="MA131" s="619">
        <v>0</v>
      </c>
      <c r="MC131" s="619">
        <v>0</v>
      </c>
      <c r="ME131" s="619">
        <v>49.81</v>
      </c>
      <c r="MF131" s="619">
        <v>180.76</v>
      </c>
      <c r="MH131" s="619">
        <v>305.45999999999998</v>
      </c>
      <c r="MJ131" s="619">
        <v>1610.86</v>
      </c>
      <c r="ML131" s="619">
        <v>0</v>
      </c>
      <c r="MM131" s="619">
        <v>0</v>
      </c>
      <c r="MN131" s="619">
        <v>0</v>
      </c>
      <c r="MO131" s="619">
        <v>0</v>
      </c>
      <c r="MP131" s="619">
        <v>0</v>
      </c>
      <c r="MR131" s="619">
        <v>0</v>
      </c>
      <c r="MS131" s="619">
        <v>1700.38</v>
      </c>
      <c r="NC131" s="619">
        <v>386</v>
      </c>
      <c r="NJ131" s="619">
        <v>0</v>
      </c>
      <c r="NL131" s="619">
        <v>0</v>
      </c>
      <c r="NX131" s="619">
        <v>20879.150000000001</v>
      </c>
      <c r="NZ131" s="619">
        <v>4500</v>
      </c>
      <c r="OI131" s="619">
        <v>35620.15</v>
      </c>
      <c r="OQ131" s="619">
        <v>5515.77</v>
      </c>
      <c r="OX131" s="619">
        <v>0</v>
      </c>
      <c r="PB131" s="619">
        <v>8000</v>
      </c>
      <c r="PK131" s="619">
        <v>0</v>
      </c>
      <c r="PL131" s="619">
        <v>7088.51</v>
      </c>
      <c r="PM131" s="619">
        <v>103.37</v>
      </c>
      <c r="PQ131" s="619">
        <v>40000</v>
      </c>
      <c r="QA131" s="619">
        <v>1010.73</v>
      </c>
      <c r="QM131" s="619">
        <v>89.07</v>
      </c>
      <c r="RA131" s="619">
        <v>0</v>
      </c>
      <c r="RB131" s="619">
        <v>0</v>
      </c>
      <c r="RF131" s="619">
        <v>120</v>
      </c>
      <c r="RJ131" s="619">
        <v>1386.52</v>
      </c>
      <c r="RP131" s="619">
        <v>286602.44</v>
      </c>
      <c r="RT131" s="619">
        <v>2238.85</v>
      </c>
      <c r="RV131" s="619">
        <v>0</v>
      </c>
      <c r="RX131" s="619">
        <v>830.17</v>
      </c>
      <c r="SI131" s="619">
        <v>0</v>
      </c>
      <c r="SP131" s="619">
        <v>36.159999999999997</v>
      </c>
      <c r="SQ131" s="619">
        <v>39.729999999999997</v>
      </c>
      <c r="SR131" s="619">
        <v>492910.35</v>
      </c>
      <c r="SS131" s="619">
        <v>3030</v>
      </c>
      <c r="ST131" s="619">
        <v>0</v>
      </c>
      <c r="SU131" s="619">
        <v>18556.509999999998</v>
      </c>
      <c r="SV131" s="619">
        <v>350</v>
      </c>
      <c r="SZ131" s="619">
        <v>1934.7</v>
      </c>
      <c r="TA131" s="619">
        <v>28.08</v>
      </c>
      <c r="TG131" s="619">
        <v>12.67</v>
      </c>
      <c r="TL131" s="619">
        <v>0</v>
      </c>
      <c r="TM131" s="619">
        <v>240.58</v>
      </c>
      <c r="TN131" s="619">
        <v>30582.55</v>
      </c>
      <c r="TO131" s="619">
        <v>1062.9000000000001</v>
      </c>
      <c r="TQ131" s="619">
        <v>373.82</v>
      </c>
      <c r="TV131" s="619">
        <v>282.97000000000003</v>
      </c>
      <c r="TW131" s="619">
        <v>13.49</v>
      </c>
      <c r="TY131" s="619">
        <v>0</v>
      </c>
      <c r="UB131" s="619">
        <v>0</v>
      </c>
      <c r="UG131" s="619">
        <v>4950</v>
      </c>
      <c r="UH131" s="619">
        <v>169798.86</v>
      </c>
      <c r="UQ131" s="619">
        <v>59.78</v>
      </c>
      <c r="US131" s="619">
        <v>8.48</v>
      </c>
      <c r="UU131" s="619">
        <v>1839.63</v>
      </c>
      <c r="VI131" s="619">
        <v>0</v>
      </c>
      <c r="VJ131" s="619">
        <v>0</v>
      </c>
      <c r="VP131" s="619">
        <v>99151.39</v>
      </c>
      <c r="VX131" s="619">
        <v>200</v>
      </c>
      <c r="WA131" s="619">
        <v>0</v>
      </c>
      <c r="WE131" s="619">
        <v>306.58</v>
      </c>
      <c r="WG131" s="619">
        <v>194.24</v>
      </c>
      <c r="WM131" s="619">
        <v>48329.73</v>
      </c>
      <c r="WO131" s="619">
        <v>310.8</v>
      </c>
      <c r="WT131" s="619">
        <v>79.97</v>
      </c>
      <c r="WU131" s="619">
        <v>1400.63</v>
      </c>
      <c r="WV131" s="619">
        <v>0</v>
      </c>
      <c r="WX131" s="619">
        <v>25594.84</v>
      </c>
      <c r="XE131" s="619">
        <v>0</v>
      </c>
      <c r="XG131" s="619">
        <v>1050</v>
      </c>
      <c r="XY131" s="619">
        <v>0</v>
      </c>
      <c r="YH131" s="619">
        <v>0</v>
      </c>
      <c r="YS131" s="619">
        <v>332.33</v>
      </c>
      <c r="YT131" s="619">
        <v>5.2</v>
      </c>
      <c r="YW131" s="619">
        <v>173.9</v>
      </c>
      <c r="YY131" s="619">
        <v>396.81</v>
      </c>
      <c r="ZB131" s="619">
        <v>0</v>
      </c>
      <c r="ZH131" s="619">
        <v>0</v>
      </c>
      <c r="ZL131" s="619">
        <v>1150</v>
      </c>
      <c r="ZM131" s="619">
        <v>0</v>
      </c>
      <c r="ZO131" s="619">
        <v>0</v>
      </c>
      <c r="ZV131" s="619">
        <v>350.17</v>
      </c>
      <c r="ZW131" s="619">
        <v>0</v>
      </c>
      <c r="ZY131" s="619">
        <v>65.56</v>
      </c>
      <c r="AAC131" s="619">
        <v>200</v>
      </c>
      <c r="AAE131" s="619">
        <v>0</v>
      </c>
      <c r="AAL131" s="619">
        <v>7900</v>
      </c>
      <c r="AAN131" s="619">
        <v>0</v>
      </c>
      <c r="AAO131" s="619">
        <v>74.8</v>
      </c>
      <c r="AAP131" s="619">
        <v>0</v>
      </c>
      <c r="AAR131" s="619">
        <v>74146.070000000007</v>
      </c>
      <c r="AAT131" s="619">
        <v>0</v>
      </c>
      <c r="AAW131" s="619">
        <v>52165.919999999998</v>
      </c>
      <c r="AAY131" s="619">
        <v>0</v>
      </c>
      <c r="AAZ131" s="619">
        <v>1.28</v>
      </c>
      <c r="ABE131" s="619">
        <v>1586.2</v>
      </c>
      <c r="ABF131" s="619">
        <v>55655.44</v>
      </c>
      <c r="ABI131" s="619">
        <v>0</v>
      </c>
      <c r="ABL131" s="619">
        <v>5250.97</v>
      </c>
      <c r="ACB131" s="619">
        <v>290.41000000000003</v>
      </c>
      <c r="ACD131" s="619">
        <v>112.56</v>
      </c>
      <c r="ACE131" s="619">
        <v>2123.98</v>
      </c>
      <c r="ACG131" s="619">
        <v>0</v>
      </c>
      <c r="ACI131" s="619">
        <v>377.04</v>
      </c>
      <c r="ACJ131" s="619">
        <v>377.19</v>
      </c>
      <c r="ACO131" s="619">
        <v>315738.09000000003</v>
      </c>
      <c r="ACZ131" s="619">
        <v>3300</v>
      </c>
      <c r="ADS131" s="619">
        <v>526.33000000000004</v>
      </c>
      <c r="ADW131" s="619">
        <v>0</v>
      </c>
      <c r="ADX131" s="619">
        <v>0</v>
      </c>
      <c r="AED131" s="619">
        <v>376.96</v>
      </c>
      <c r="AEF131" s="619">
        <v>100</v>
      </c>
      <c r="AEK131" s="619">
        <v>3000</v>
      </c>
      <c r="AEL131" s="619">
        <v>8964.0499999999993</v>
      </c>
      <c r="AEM131" s="619">
        <v>0</v>
      </c>
      <c r="AEN131" s="619">
        <v>0</v>
      </c>
      <c r="AEP131" s="619">
        <v>597.28</v>
      </c>
      <c r="AEQ131" s="619">
        <v>0</v>
      </c>
      <c r="AET131" s="619">
        <v>0</v>
      </c>
      <c r="AEV131" s="619">
        <v>58.26</v>
      </c>
      <c r="AEW131" s="619">
        <v>28.08</v>
      </c>
      <c r="AEZ131" s="619">
        <v>161.9</v>
      </c>
      <c r="AFB131" s="619">
        <v>0</v>
      </c>
      <c r="AFC131" s="619">
        <v>245.25</v>
      </c>
      <c r="AFD131" s="619">
        <v>0</v>
      </c>
      <c r="AFG131" s="619">
        <v>21.02</v>
      </c>
      <c r="AFO131" s="619">
        <v>467.88</v>
      </c>
      <c r="AFU131" s="619">
        <v>0</v>
      </c>
      <c r="AGH131" s="619">
        <v>1.27</v>
      </c>
      <c r="AGI131" s="619">
        <v>0</v>
      </c>
      <c r="AGJ131" s="619">
        <v>42.79</v>
      </c>
      <c r="AGL131" s="619">
        <v>6.74</v>
      </c>
      <c r="AHO131" s="619">
        <v>0</v>
      </c>
      <c r="AHQ131" s="619"/>
      <c r="AHS131" s="613">
        <v>0</v>
      </c>
      <c r="AHU131" s="619">
        <f t="shared" si="959"/>
        <v>65799948.669999994</v>
      </c>
      <c r="AHW131" s="627" t="s">
        <v>6273</v>
      </c>
      <c r="AHX131" s="627" t="s">
        <v>6195</v>
      </c>
      <c r="AHY131" s="627" t="s">
        <v>6196</v>
      </c>
    </row>
    <row r="132" spans="1:909" x14ac:dyDescent="0.8">
      <c r="A132" s="613" t="str">
        <f t="shared" si="960"/>
        <v>ภาระ</v>
      </c>
      <c r="B132" s="618" t="s">
        <v>6191</v>
      </c>
      <c r="C132" s="619" t="s">
        <v>6192</v>
      </c>
      <c r="D132" s="619">
        <v>57250.68</v>
      </c>
      <c r="E132" s="619">
        <v>0</v>
      </c>
      <c r="G132" s="619">
        <v>62720.9</v>
      </c>
      <c r="H132" s="619">
        <v>23700</v>
      </c>
      <c r="I132" s="619">
        <v>0</v>
      </c>
      <c r="J132" s="619">
        <v>1936572.7</v>
      </c>
      <c r="L132" s="619">
        <v>193948.64</v>
      </c>
      <c r="N132" s="619">
        <v>0</v>
      </c>
      <c r="R132" s="619">
        <v>0</v>
      </c>
      <c r="W132" s="619">
        <v>74696900.609999999</v>
      </c>
      <c r="X132" s="619">
        <v>79900</v>
      </c>
      <c r="Z132" s="619">
        <v>1784041.07</v>
      </c>
      <c r="AA132" s="619">
        <v>177955.5</v>
      </c>
      <c r="AB132" s="619">
        <v>229111</v>
      </c>
      <c r="AC132" s="619">
        <v>360301.34</v>
      </c>
      <c r="AD132" s="619">
        <v>357050</v>
      </c>
      <c r="AE132" s="619">
        <v>400211.20000000001</v>
      </c>
      <c r="AF132" s="619">
        <v>51445.25</v>
      </c>
      <c r="AG132" s="619">
        <v>2994761.55</v>
      </c>
      <c r="AH132" s="619">
        <v>200326.39999999999</v>
      </c>
      <c r="AI132" s="619">
        <v>7232574.4199999999</v>
      </c>
      <c r="AJ132" s="619">
        <v>520520.6</v>
      </c>
      <c r="AK132" s="619">
        <v>207085</v>
      </c>
      <c r="AL132" s="619">
        <v>76408</v>
      </c>
      <c r="AM132" s="619">
        <v>444590</v>
      </c>
      <c r="AN132" s="619">
        <v>8070.5</v>
      </c>
      <c r="AP132" s="619">
        <v>202416</v>
      </c>
      <c r="AQ132" s="619">
        <v>379100.45</v>
      </c>
      <c r="AR132" s="619">
        <v>42750</v>
      </c>
      <c r="AS132" s="619">
        <v>1468537.46</v>
      </c>
      <c r="AU132" s="619">
        <v>44800</v>
      </c>
      <c r="AV132" s="619">
        <v>0</v>
      </c>
      <c r="AW132" s="619">
        <v>219163.47</v>
      </c>
      <c r="AX132" s="619">
        <v>80472.75</v>
      </c>
      <c r="AZ132" s="619">
        <v>18000</v>
      </c>
      <c r="BA132" s="619">
        <v>32850</v>
      </c>
      <c r="BB132" s="619">
        <v>47400</v>
      </c>
      <c r="BC132" s="619">
        <v>0</v>
      </c>
      <c r="BD132" s="619">
        <v>30000</v>
      </c>
      <c r="BF132" s="619">
        <v>1200</v>
      </c>
      <c r="BG132" s="619">
        <v>372415.09</v>
      </c>
      <c r="BH132" s="619">
        <v>18150</v>
      </c>
      <c r="BI132" s="619">
        <v>9145000</v>
      </c>
      <c r="BJ132" s="619">
        <v>12726270.41</v>
      </c>
      <c r="BK132" s="619">
        <v>143070</v>
      </c>
      <c r="BL132" s="619">
        <v>162836</v>
      </c>
      <c r="BM132" s="619">
        <v>25600</v>
      </c>
      <c r="BN132" s="619">
        <v>50709</v>
      </c>
      <c r="BO132" s="619">
        <v>63297</v>
      </c>
      <c r="BP132" s="619">
        <v>169398.5</v>
      </c>
      <c r="BR132" s="619">
        <v>7700</v>
      </c>
      <c r="BS132" s="619">
        <v>37828862.25</v>
      </c>
      <c r="BT132" s="619">
        <v>1500000</v>
      </c>
      <c r="BU132" s="619">
        <v>15000</v>
      </c>
      <c r="BV132" s="619">
        <v>242837</v>
      </c>
      <c r="BW132" s="619">
        <v>33086</v>
      </c>
      <c r="BX132" s="619">
        <v>137543</v>
      </c>
      <c r="BY132" s="619">
        <v>0</v>
      </c>
      <c r="BZ132" s="619">
        <v>0</v>
      </c>
      <c r="CA132" s="619">
        <v>55000</v>
      </c>
      <c r="CF132" s="619">
        <v>0</v>
      </c>
      <c r="CG132" s="619">
        <v>143461.34</v>
      </c>
      <c r="CH132" s="619">
        <v>589402.59</v>
      </c>
      <c r="CI132" s="619">
        <v>208323.21</v>
      </c>
      <c r="CJ132" s="619">
        <v>1015114.08</v>
      </c>
      <c r="CK132" s="619">
        <v>114811.8</v>
      </c>
      <c r="CL132" s="619">
        <v>21290.38</v>
      </c>
      <c r="CM132" s="619">
        <v>238124</v>
      </c>
      <c r="CN132" s="619">
        <v>232750</v>
      </c>
      <c r="CO132" s="619">
        <v>0</v>
      </c>
      <c r="CP132" s="619">
        <v>12950</v>
      </c>
      <c r="CQ132" s="619">
        <v>90941</v>
      </c>
      <c r="CR132" s="619">
        <v>22174</v>
      </c>
      <c r="CS132" s="619">
        <v>2250</v>
      </c>
      <c r="CT132" s="619">
        <v>413380</v>
      </c>
      <c r="CU132" s="619">
        <v>1025696.88</v>
      </c>
      <c r="CV132" s="619">
        <v>3917231</v>
      </c>
      <c r="CW132" s="619">
        <v>120000</v>
      </c>
      <c r="CX132" s="619">
        <v>313125.15000000002</v>
      </c>
      <c r="CY132" s="619">
        <v>1100000</v>
      </c>
      <c r="CZ132" s="619">
        <v>49750</v>
      </c>
      <c r="DB132" s="619">
        <v>0</v>
      </c>
      <c r="DC132" s="619">
        <v>4820611.9800000004</v>
      </c>
      <c r="DD132" s="619">
        <v>1321945.2</v>
      </c>
      <c r="DE132" s="619">
        <v>574878</v>
      </c>
      <c r="DF132" s="619">
        <v>68221</v>
      </c>
      <c r="DG132" s="619">
        <v>13230</v>
      </c>
      <c r="DH132" s="619">
        <v>41000</v>
      </c>
      <c r="DJ132" s="619">
        <v>0</v>
      </c>
      <c r="DK132" s="619">
        <v>97630</v>
      </c>
      <c r="DL132" s="619">
        <v>44632078.07</v>
      </c>
      <c r="DM132" s="619">
        <v>0</v>
      </c>
      <c r="DN132" s="619">
        <v>66000</v>
      </c>
      <c r="DO132" s="619">
        <v>181215.16</v>
      </c>
      <c r="DP132" s="619">
        <v>103737.8</v>
      </c>
      <c r="DQ132" s="619">
        <v>70000</v>
      </c>
      <c r="DR132" s="619">
        <v>298671.48</v>
      </c>
      <c r="DS132" s="619">
        <v>30000</v>
      </c>
      <c r="DT132" s="619">
        <v>167693.51</v>
      </c>
      <c r="DU132" s="619">
        <v>19225344.350000001</v>
      </c>
      <c r="DV132" s="619">
        <v>0</v>
      </c>
      <c r="DW132" s="619">
        <v>85545</v>
      </c>
      <c r="DX132" s="619">
        <v>63428</v>
      </c>
      <c r="DY132" s="619">
        <v>253318</v>
      </c>
      <c r="DZ132" s="619">
        <v>120000</v>
      </c>
      <c r="EA132" s="619">
        <v>283570</v>
      </c>
      <c r="EC132" s="619">
        <v>99547.25</v>
      </c>
      <c r="ED132" s="619">
        <v>24430</v>
      </c>
      <c r="EE132" s="619">
        <v>474360.8</v>
      </c>
      <c r="EF132" s="619">
        <v>1138660</v>
      </c>
      <c r="EG132" s="619">
        <v>123672.62</v>
      </c>
      <c r="EH132" s="619">
        <v>5950</v>
      </c>
      <c r="EI132" s="619">
        <v>67750</v>
      </c>
      <c r="EJ132" s="619">
        <v>0</v>
      </c>
      <c r="EK132" s="619">
        <v>48691</v>
      </c>
      <c r="EL132" s="619">
        <v>13050</v>
      </c>
      <c r="EM132" s="619">
        <v>1100</v>
      </c>
      <c r="EN132" s="619">
        <v>97543.2</v>
      </c>
      <c r="EO132" s="619">
        <v>35411261.340000004</v>
      </c>
      <c r="EQ132" s="619">
        <v>0</v>
      </c>
      <c r="ER132" s="619">
        <v>0</v>
      </c>
      <c r="ET132" s="619">
        <v>130000</v>
      </c>
      <c r="EU132" s="619">
        <v>10000</v>
      </c>
      <c r="EV132" s="619">
        <v>0</v>
      </c>
      <c r="EW132" s="619">
        <v>1142474.5</v>
      </c>
      <c r="EX132" s="619">
        <v>6345090.1900000004</v>
      </c>
      <c r="EY132" s="619">
        <v>0</v>
      </c>
      <c r="EZ132" s="619">
        <v>0</v>
      </c>
      <c r="FA132" s="619">
        <v>40000</v>
      </c>
      <c r="FB132" s="619">
        <v>270555</v>
      </c>
      <c r="FC132" s="619">
        <v>670</v>
      </c>
      <c r="FD132" s="619">
        <v>111252.5</v>
      </c>
      <c r="FE132" s="619">
        <v>50000</v>
      </c>
      <c r="FF132" s="619">
        <v>420456.46</v>
      </c>
      <c r="FG132" s="619">
        <v>1014746</v>
      </c>
      <c r="FH132" s="619">
        <v>0</v>
      </c>
      <c r="FI132" s="619">
        <v>3187</v>
      </c>
      <c r="FJ132" s="619">
        <v>1431196.56</v>
      </c>
      <c r="FK132" s="619">
        <v>0</v>
      </c>
      <c r="FL132" s="619">
        <v>0</v>
      </c>
      <c r="FM132" s="619">
        <v>10000</v>
      </c>
      <c r="FN132" s="619">
        <v>182877</v>
      </c>
      <c r="FO132" s="619">
        <v>1348858.32</v>
      </c>
      <c r="FP132" s="619">
        <v>0</v>
      </c>
      <c r="FQ132" s="619">
        <v>10000</v>
      </c>
      <c r="FR132" s="619">
        <v>14789647.359999999</v>
      </c>
      <c r="FS132" s="619">
        <v>1892</v>
      </c>
      <c r="FT132" s="619">
        <v>1531025.2</v>
      </c>
      <c r="FU132" s="619">
        <v>16200</v>
      </c>
      <c r="FV132" s="619">
        <v>120012</v>
      </c>
      <c r="FW132" s="619">
        <v>7887780</v>
      </c>
      <c r="FX132" s="619">
        <v>16640</v>
      </c>
      <c r="FY132" s="619">
        <v>75000</v>
      </c>
      <c r="FZ132" s="619">
        <v>5036391</v>
      </c>
      <c r="GA132" s="619">
        <v>5070</v>
      </c>
      <c r="GB132" s="619">
        <v>215</v>
      </c>
      <c r="GC132" s="619">
        <v>0</v>
      </c>
      <c r="GD132" s="619">
        <v>89354.42</v>
      </c>
      <c r="GE132" s="619">
        <v>132033</v>
      </c>
      <c r="GF132" s="619">
        <v>20556357.25</v>
      </c>
      <c r="GG132" s="619">
        <v>50000</v>
      </c>
      <c r="GH132" s="619">
        <v>143182.5</v>
      </c>
      <c r="GI132" s="619">
        <v>4486226.6900000004</v>
      </c>
      <c r="GJ132" s="619">
        <v>899862.51</v>
      </c>
      <c r="GK132" s="619">
        <v>358201.7</v>
      </c>
      <c r="GL132" s="619">
        <v>136598.44</v>
      </c>
      <c r="GM132" s="619">
        <v>145680.51999999999</v>
      </c>
      <c r="GN132" s="619">
        <v>176332</v>
      </c>
      <c r="GO132" s="619">
        <v>0</v>
      </c>
      <c r="GP132" s="619">
        <v>3820.19</v>
      </c>
      <c r="GQ132" s="619">
        <v>0</v>
      </c>
      <c r="GR132" s="619">
        <v>335409.76</v>
      </c>
      <c r="GS132" s="619">
        <v>294357</v>
      </c>
      <c r="GT132" s="619">
        <v>10000</v>
      </c>
      <c r="GU132" s="619">
        <v>137646</v>
      </c>
      <c r="GV132" s="619">
        <v>10703</v>
      </c>
      <c r="GW132" s="619">
        <v>502070</v>
      </c>
      <c r="GX132" s="619">
        <v>248813</v>
      </c>
      <c r="GY132" s="619">
        <v>326884.67</v>
      </c>
      <c r="GZ132" s="619">
        <v>21300</v>
      </c>
      <c r="HA132" s="619">
        <v>34763.1</v>
      </c>
      <c r="HB132" s="619">
        <v>2801456.35</v>
      </c>
      <c r="HC132" s="619">
        <v>34360</v>
      </c>
      <c r="HD132" s="619">
        <v>2498164.15</v>
      </c>
      <c r="HE132" s="619">
        <v>1589847.08</v>
      </c>
      <c r="HF132" s="619">
        <v>8095989.7000000002</v>
      </c>
      <c r="HG132" s="619">
        <v>1102634.1499999999</v>
      </c>
      <c r="HH132" s="619">
        <v>61040</v>
      </c>
      <c r="HI132" s="619">
        <v>341926.5</v>
      </c>
      <c r="HK132" s="619">
        <v>0</v>
      </c>
      <c r="HL132" s="619">
        <v>2596569.6799999997</v>
      </c>
      <c r="HN132" s="619">
        <v>2926849</v>
      </c>
      <c r="HP132" s="619">
        <v>609.54</v>
      </c>
      <c r="HQ132" s="619">
        <v>3660.69</v>
      </c>
      <c r="HR132" s="619">
        <v>61.11</v>
      </c>
      <c r="HS132" s="619">
        <v>3150</v>
      </c>
      <c r="HT132" s="619">
        <v>2692843.04</v>
      </c>
      <c r="HU132" s="619">
        <v>101782.43</v>
      </c>
      <c r="HW132" s="619">
        <v>0</v>
      </c>
      <c r="HX132" s="619">
        <v>0</v>
      </c>
      <c r="HZ132" s="619">
        <v>320000</v>
      </c>
      <c r="IA132" s="619">
        <v>0</v>
      </c>
      <c r="ID132" s="619">
        <v>996825</v>
      </c>
      <c r="IE132" s="619">
        <v>0</v>
      </c>
      <c r="IF132" s="619">
        <v>295600</v>
      </c>
      <c r="IJ132" s="619">
        <v>277791.08</v>
      </c>
      <c r="IK132" s="619">
        <v>1620039.26</v>
      </c>
      <c r="IL132" s="619">
        <v>179779.58</v>
      </c>
      <c r="IM132" s="619">
        <v>207.82</v>
      </c>
      <c r="IN132" s="619">
        <v>24900</v>
      </c>
      <c r="IO132" s="619">
        <v>210644.12</v>
      </c>
      <c r="IQ132" s="619">
        <v>101460</v>
      </c>
      <c r="IR132" s="619">
        <v>420000</v>
      </c>
      <c r="IT132" s="619">
        <v>2800</v>
      </c>
      <c r="IU132" s="619">
        <v>548418.51</v>
      </c>
      <c r="IV132" s="619">
        <v>25851049.040000003</v>
      </c>
      <c r="IW132" s="619">
        <v>0</v>
      </c>
      <c r="IX132" s="619">
        <v>12888361.25</v>
      </c>
      <c r="IY132" s="619">
        <v>0</v>
      </c>
      <c r="JC132" s="619">
        <v>110075</v>
      </c>
      <c r="JD132" s="619">
        <v>0</v>
      </c>
      <c r="JE132" s="619">
        <v>507738.99</v>
      </c>
      <c r="JF132" s="619">
        <v>0</v>
      </c>
      <c r="JG132" s="619">
        <v>1078916.6499999999</v>
      </c>
      <c r="JH132" s="619">
        <v>348563.18</v>
      </c>
      <c r="JI132" s="619">
        <v>4147.88</v>
      </c>
      <c r="JJ132" s="619">
        <v>0</v>
      </c>
      <c r="JL132" s="619">
        <v>445.36</v>
      </c>
      <c r="JM132" s="619">
        <v>3651316.73</v>
      </c>
      <c r="JN132" s="619">
        <v>3709280.51</v>
      </c>
      <c r="JO132" s="619">
        <v>0</v>
      </c>
      <c r="JP132" s="619">
        <v>500387.2</v>
      </c>
      <c r="JQ132" s="619">
        <v>1400</v>
      </c>
      <c r="JR132" s="619">
        <v>-12758</v>
      </c>
      <c r="JS132" s="619">
        <v>39400</v>
      </c>
      <c r="JT132" s="619">
        <v>588850</v>
      </c>
      <c r="JU132" s="619">
        <v>110000</v>
      </c>
      <c r="JV132" s="619">
        <v>194000</v>
      </c>
      <c r="JW132" s="619">
        <v>12500</v>
      </c>
      <c r="JX132" s="619">
        <v>3750</v>
      </c>
      <c r="JY132" s="619">
        <v>1500</v>
      </c>
      <c r="JZ132" s="619">
        <v>55000</v>
      </c>
      <c r="KB132" s="619">
        <v>0</v>
      </c>
      <c r="KC132" s="619">
        <v>0</v>
      </c>
      <c r="KD132" s="619">
        <v>102950</v>
      </c>
      <c r="KE132" s="619">
        <v>956.76</v>
      </c>
      <c r="KF132" s="619">
        <v>453268</v>
      </c>
      <c r="KG132" s="619">
        <v>0</v>
      </c>
      <c r="KH132" s="619">
        <v>15000</v>
      </c>
      <c r="KI132" s="619">
        <v>2250</v>
      </c>
      <c r="KJ132" s="619">
        <v>21601979.129999999</v>
      </c>
      <c r="KL132" s="619">
        <v>0</v>
      </c>
      <c r="KM132" s="619">
        <v>0</v>
      </c>
      <c r="KN132" s="619">
        <v>0</v>
      </c>
      <c r="KP132" s="619">
        <v>25000</v>
      </c>
      <c r="KQ132" s="619">
        <v>12918.6</v>
      </c>
      <c r="KR132" s="619">
        <v>15000</v>
      </c>
      <c r="KS132" s="619">
        <v>70000</v>
      </c>
      <c r="KT132" s="619">
        <v>90000</v>
      </c>
      <c r="KU132" s="619">
        <v>78102.649999999994</v>
      </c>
      <c r="KV132" s="619">
        <v>676170.19</v>
      </c>
      <c r="KW132" s="619">
        <v>242520</v>
      </c>
      <c r="KX132" s="619">
        <v>228000</v>
      </c>
      <c r="KZ132" s="619">
        <v>270466.8</v>
      </c>
      <c r="LA132" s="619">
        <v>29667675.329999998</v>
      </c>
      <c r="LC132" s="619">
        <v>0</v>
      </c>
      <c r="LG132" s="619">
        <v>8206.26</v>
      </c>
      <c r="LH132" s="619">
        <v>245821.97</v>
      </c>
      <c r="LI132" s="619">
        <v>7329540</v>
      </c>
      <c r="LJ132" s="619">
        <v>42068</v>
      </c>
      <c r="LK132" s="619">
        <v>180578.62</v>
      </c>
      <c r="LL132" s="619">
        <v>0</v>
      </c>
      <c r="LN132" s="619">
        <v>0</v>
      </c>
      <c r="LP132" s="619">
        <v>180160</v>
      </c>
      <c r="LS132" s="619">
        <v>0</v>
      </c>
      <c r="LT132" s="619">
        <v>80000</v>
      </c>
      <c r="LW132" s="619">
        <v>3739577.86</v>
      </c>
      <c r="LX132" s="619">
        <v>145653</v>
      </c>
      <c r="LY132" s="619">
        <v>3120648</v>
      </c>
      <c r="MB132" s="619">
        <v>4274700.32</v>
      </c>
      <c r="MC132" s="619">
        <v>3071769.5</v>
      </c>
      <c r="ME132" s="619">
        <v>0</v>
      </c>
      <c r="MF132" s="619">
        <v>0</v>
      </c>
      <c r="MI132" s="619">
        <v>68037059.319999993</v>
      </c>
      <c r="MJ132" s="619">
        <v>10000</v>
      </c>
      <c r="MK132" s="619">
        <v>84951</v>
      </c>
      <c r="ML132" s="619">
        <v>10000</v>
      </c>
      <c r="MM132" s="619">
        <v>47380</v>
      </c>
      <c r="MN132" s="619">
        <v>294500</v>
      </c>
      <c r="MP132" s="619">
        <v>29611.39</v>
      </c>
      <c r="MQ132" s="619">
        <v>5219785</v>
      </c>
      <c r="MR132" s="619">
        <v>30000</v>
      </c>
      <c r="MS132" s="619">
        <v>0</v>
      </c>
      <c r="MT132" s="619">
        <v>73994</v>
      </c>
      <c r="MU132" s="619">
        <v>78343043.159999996</v>
      </c>
      <c r="MY132" s="619">
        <v>1550900.85</v>
      </c>
      <c r="MZ132" s="619">
        <v>120948.21</v>
      </c>
      <c r="NA132" s="619">
        <v>858840.87</v>
      </c>
      <c r="NB132" s="619">
        <v>73119.990000000005</v>
      </c>
      <c r="NC132" s="619">
        <v>285623.11</v>
      </c>
      <c r="NE132" s="619">
        <v>250972</v>
      </c>
      <c r="NF132" s="619">
        <v>23237758.73</v>
      </c>
      <c r="NG132" s="619">
        <v>0</v>
      </c>
      <c r="NH132" s="619">
        <v>0</v>
      </c>
      <c r="NI132" s="619">
        <v>87100</v>
      </c>
      <c r="NL132" s="619">
        <v>16906.39</v>
      </c>
      <c r="NM132" s="619">
        <v>0</v>
      </c>
      <c r="NP132" s="619">
        <v>0</v>
      </c>
      <c r="NR132" s="619">
        <v>225300</v>
      </c>
      <c r="NT132" s="619">
        <v>40000</v>
      </c>
      <c r="NU132" s="619">
        <v>27501.09</v>
      </c>
      <c r="NV132" s="619">
        <v>48630.55</v>
      </c>
      <c r="NX132" s="619">
        <v>1010000</v>
      </c>
      <c r="NY132" s="619">
        <v>0</v>
      </c>
      <c r="NZ132" s="619">
        <v>4626734.68</v>
      </c>
      <c r="OA132" s="619">
        <v>248242</v>
      </c>
      <c r="OB132" s="619">
        <v>370300</v>
      </c>
      <c r="OC132" s="619">
        <v>0</v>
      </c>
      <c r="OD132" s="619">
        <v>535111.92000000004</v>
      </c>
      <c r="OE132" s="619">
        <v>50</v>
      </c>
      <c r="OF132" s="619">
        <v>1950151.21</v>
      </c>
      <c r="OG132" s="619">
        <v>578644.80000000005</v>
      </c>
      <c r="OH132" s="619">
        <v>163430.85999999999</v>
      </c>
      <c r="OI132" s="619">
        <v>140000</v>
      </c>
      <c r="OK132" s="619">
        <v>132802.63</v>
      </c>
      <c r="OL132" s="619">
        <v>1081446.1000000001</v>
      </c>
      <c r="OO132" s="619">
        <v>1716.08</v>
      </c>
      <c r="OQ132" s="619">
        <v>195000</v>
      </c>
      <c r="OR132" s="619">
        <v>0</v>
      </c>
      <c r="OS132" s="619">
        <v>75000</v>
      </c>
      <c r="OU132" s="619">
        <v>1168306.3400000001</v>
      </c>
      <c r="OV132" s="619">
        <v>227212.59</v>
      </c>
      <c r="OW132" s="619">
        <v>56111.18</v>
      </c>
      <c r="OX132" s="619">
        <v>379603.25</v>
      </c>
      <c r="OY132" s="619">
        <v>160695.67000000001</v>
      </c>
      <c r="OZ132" s="619">
        <v>1933829.52</v>
      </c>
      <c r="PA132" s="619">
        <v>2265915.3899999997</v>
      </c>
      <c r="PB132" s="619">
        <v>59835</v>
      </c>
      <c r="PC132" s="619">
        <v>463102.86</v>
      </c>
      <c r="PD132" s="619">
        <v>10764947.83</v>
      </c>
      <c r="PG132" s="619">
        <v>415.41</v>
      </c>
      <c r="PH132" s="619">
        <v>0</v>
      </c>
      <c r="PI132" s="619">
        <v>112400</v>
      </c>
      <c r="PK132" s="619">
        <v>7000</v>
      </c>
      <c r="PL132" s="619">
        <v>100702.6</v>
      </c>
      <c r="PO132" s="619">
        <v>189197</v>
      </c>
      <c r="PP132" s="619">
        <v>418545.68</v>
      </c>
      <c r="PQ132" s="619">
        <v>227124</v>
      </c>
      <c r="PT132" s="619">
        <v>0</v>
      </c>
      <c r="PU132" s="619">
        <v>0</v>
      </c>
      <c r="PV132" s="619">
        <v>1453280</v>
      </c>
      <c r="PX132" s="619">
        <v>0</v>
      </c>
      <c r="PZ132" s="619">
        <v>173676.23</v>
      </c>
      <c r="QA132" s="619">
        <v>140780</v>
      </c>
      <c r="QB132" s="619">
        <v>29098.75</v>
      </c>
      <c r="QC132" s="619">
        <v>14697</v>
      </c>
      <c r="QE132" s="619">
        <v>12500</v>
      </c>
      <c r="QF132" s="619">
        <v>62000</v>
      </c>
      <c r="QG132" s="619">
        <v>2761.24</v>
      </c>
      <c r="QI132" s="619">
        <v>607640.30000000005</v>
      </c>
      <c r="QJ132" s="619">
        <v>7000</v>
      </c>
      <c r="QK132" s="619">
        <v>0</v>
      </c>
      <c r="QL132" s="619">
        <v>275000</v>
      </c>
      <c r="QM132" s="619">
        <v>0</v>
      </c>
      <c r="QN132" s="619">
        <v>0</v>
      </c>
      <c r="QO132" s="619">
        <v>0</v>
      </c>
      <c r="QP132" s="619">
        <v>1307361.3600000001</v>
      </c>
      <c r="QQ132" s="619">
        <v>0</v>
      </c>
      <c r="QS132" s="619">
        <v>0</v>
      </c>
      <c r="QV132" s="619">
        <v>3854784.48</v>
      </c>
      <c r="QW132" s="619">
        <v>271195</v>
      </c>
      <c r="QX132" s="619">
        <v>0</v>
      </c>
      <c r="QY132" s="619">
        <v>105723.4</v>
      </c>
      <c r="QZ132" s="619">
        <v>0</v>
      </c>
      <c r="RA132" s="619">
        <v>7000</v>
      </c>
      <c r="RB132" s="619">
        <v>0</v>
      </c>
      <c r="RE132" s="619">
        <v>155944</v>
      </c>
      <c r="RF132" s="619">
        <v>0</v>
      </c>
      <c r="RG132" s="619">
        <v>3380</v>
      </c>
      <c r="RH132" s="619">
        <v>0</v>
      </c>
      <c r="RI132" s="619">
        <v>12805206.720000001</v>
      </c>
      <c r="RJ132" s="619">
        <v>0</v>
      </c>
      <c r="RK132" s="619">
        <v>10000</v>
      </c>
      <c r="RL132" s="619">
        <v>315670</v>
      </c>
      <c r="RM132" s="619">
        <v>35111</v>
      </c>
      <c r="RP132" s="619">
        <v>14768.08</v>
      </c>
      <c r="RQ132" s="619">
        <v>0</v>
      </c>
      <c r="RR132" s="619">
        <v>0</v>
      </c>
      <c r="RS132" s="619">
        <v>0</v>
      </c>
      <c r="RU132" s="619">
        <v>5476</v>
      </c>
      <c r="RY132" s="619">
        <v>0</v>
      </c>
      <c r="RZ132" s="619">
        <v>0</v>
      </c>
      <c r="SA132" s="619">
        <v>0</v>
      </c>
      <c r="SB132" s="619">
        <v>0</v>
      </c>
      <c r="SC132" s="619">
        <v>389523.66</v>
      </c>
      <c r="SE132" s="619">
        <v>0</v>
      </c>
      <c r="SF132" s="619">
        <v>74000</v>
      </c>
      <c r="SG132" s="619">
        <v>0</v>
      </c>
      <c r="SH132" s="619">
        <v>10922.4</v>
      </c>
      <c r="SI132" s="619">
        <v>117400</v>
      </c>
      <c r="SJ132" s="619">
        <v>178.65</v>
      </c>
      <c r="SM132" s="619">
        <v>90030.01</v>
      </c>
      <c r="SO132" s="619">
        <v>134743</v>
      </c>
      <c r="SP132" s="619">
        <v>0</v>
      </c>
      <c r="SQ132" s="619">
        <v>27650.18</v>
      </c>
      <c r="SR132" s="619">
        <v>0</v>
      </c>
      <c r="SS132" s="619">
        <v>64605</v>
      </c>
      <c r="SU132" s="619">
        <v>75262</v>
      </c>
      <c r="SV132" s="619">
        <v>0</v>
      </c>
      <c r="SW132" s="619">
        <v>76020</v>
      </c>
      <c r="SX132" s="619">
        <v>0</v>
      </c>
      <c r="SZ132" s="619">
        <v>695315.76</v>
      </c>
      <c r="TD132" s="619">
        <v>0</v>
      </c>
      <c r="TF132" s="619">
        <v>10000</v>
      </c>
      <c r="TG132" s="619">
        <v>0</v>
      </c>
      <c r="TJ132" s="619">
        <v>0</v>
      </c>
      <c r="TK132" s="619">
        <v>2935100.88</v>
      </c>
      <c r="TM132" s="619">
        <v>0</v>
      </c>
      <c r="TO132" s="619">
        <v>0</v>
      </c>
      <c r="TP132" s="619">
        <v>0</v>
      </c>
      <c r="TQ132" s="619">
        <v>0</v>
      </c>
      <c r="TR132" s="619">
        <v>3712.07</v>
      </c>
      <c r="TS132" s="619">
        <v>14900</v>
      </c>
      <c r="TT132" s="619">
        <v>739.26</v>
      </c>
      <c r="TU132" s="619">
        <v>0</v>
      </c>
      <c r="TV132" s="619">
        <v>0</v>
      </c>
      <c r="TX132" s="619">
        <v>0</v>
      </c>
      <c r="UA132" s="619">
        <v>12500</v>
      </c>
      <c r="UB132" s="619">
        <v>0</v>
      </c>
      <c r="UC132" s="619">
        <v>0</v>
      </c>
      <c r="UD132" s="619">
        <v>0</v>
      </c>
      <c r="UF132" s="619">
        <v>0</v>
      </c>
      <c r="UG132" s="619">
        <v>17855</v>
      </c>
      <c r="UH132" s="619">
        <v>0</v>
      </c>
      <c r="UI132" s="619">
        <v>0</v>
      </c>
      <c r="UL132" s="619">
        <v>0</v>
      </c>
      <c r="UM132" s="619">
        <v>434404</v>
      </c>
      <c r="UN132" s="619">
        <v>76710</v>
      </c>
      <c r="UO132" s="619">
        <v>96656.73</v>
      </c>
      <c r="UP132" s="619">
        <v>161654</v>
      </c>
      <c r="UQ132" s="619">
        <v>307605.09999999998</v>
      </c>
      <c r="UR132" s="619">
        <v>23162983.57</v>
      </c>
      <c r="US132" s="619">
        <v>0</v>
      </c>
      <c r="UT132" s="619">
        <v>0</v>
      </c>
      <c r="UU132" s="619">
        <v>1300</v>
      </c>
      <c r="UV132" s="619">
        <v>0</v>
      </c>
      <c r="UW132" s="619">
        <v>42772</v>
      </c>
      <c r="UX132" s="619">
        <v>549343.96</v>
      </c>
      <c r="UY132" s="619">
        <v>154500</v>
      </c>
      <c r="UZ132" s="619">
        <v>0</v>
      </c>
      <c r="VA132" s="619">
        <v>0</v>
      </c>
      <c r="VB132" s="619">
        <v>502277.31</v>
      </c>
      <c r="VC132" s="619">
        <v>0</v>
      </c>
      <c r="VD132" s="619">
        <v>20000</v>
      </c>
      <c r="VE132" s="619">
        <v>28547.94</v>
      </c>
      <c r="VF132" s="619">
        <v>106718</v>
      </c>
      <c r="VG132" s="619">
        <v>0</v>
      </c>
      <c r="VH132" s="619">
        <v>89748.77</v>
      </c>
      <c r="VI132" s="619">
        <v>0</v>
      </c>
      <c r="VJ132" s="619">
        <v>49876</v>
      </c>
      <c r="VK132" s="619">
        <v>0</v>
      </c>
      <c r="VL132" s="619">
        <v>17564</v>
      </c>
      <c r="VM132" s="619">
        <v>656451</v>
      </c>
      <c r="VN132" s="619">
        <v>96268.6</v>
      </c>
      <c r="VP132" s="619">
        <v>39147</v>
      </c>
      <c r="VQ132" s="619">
        <v>300339</v>
      </c>
      <c r="VR132" s="619">
        <v>0</v>
      </c>
      <c r="VS132" s="619">
        <v>4148799.82</v>
      </c>
      <c r="VT132" s="619">
        <v>24700</v>
      </c>
      <c r="VU132" s="619">
        <v>1146220</v>
      </c>
      <c r="VV132" s="619">
        <v>623120</v>
      </c>
      <c r="VW132" s="619">
        <v>415000</v>
      </c>
      <c r="VY132" s="619">
        <v>848120</v>
      </c>
      <c r="VZ132" s="619">
        <v>3.99</v>
      </c>
      <c r="WA132" s="619">
        <v>0</v>
      </c>
      <c r="WB132" s="619">
        <v>0</v>
      </c>
      <c r="WC132" s="619">
        <v>1482256.43</v>
      </c>
      <c r="WD132" s="619">
        <v>14616.12</v>
      </c>
      <c r="WE132" s="619">
        <v>1745332.75</v>
      </c>
      <c r="WF132" s="619">
        <v>0</v>
      </c>
      <c r="WH132" s="619">
        <v>239030</v>
      </c>
      <c r="WI132" s="619">
        <v>0</v>
      </c>
      <c r="WJ132" s="619">
        <v>92203.839999999997</v>
      </c>
      <c r="WK132" s="619">
        <v>28130</v>
      </c>
      <c r="WL132" s="619">
        <v>584588.82999999996</v>
      </c>
      <c r="WM132" s="619">
        <v>563300</v>
      </c>
      <c r="WN132" s="619">
        <v>250299.15</v>
      </c>
      <c r="WO132" s="619">
        <v>24530.01</v>
      </c>
      <c r="WP132" s="619">
        <v>1618398.8</v>
      </c>
      <c r="WQ132" s="619">
        <v>778786.99</v>
      </c>
      <c r="WR132" s="619">
        <v>0</v>
      </c>
      <c r="WS132" s="619">
        <v>93510</v>
      </c>
      <c r="WT132" s="619">
        <v>274358</v>
      </c>
      <c r="WU132" s="619">
        <v>101550</v>
      </c>
      <c r="WV132" s="619">
        <v>12726</v>
      </c>
      <c r="WW132" s="619">
        <v>17086550.960000001</v>
      </c>
      <c r="WX132" s="619">
        <v>289601.21000000002</v>
      </c>
      <c r="WZ132" s="619">
        <v>24095.78</v>
      </c>
      <c r="XA132" s="619">
        <v>1087963.5</v>
      </c>
      <c r="XC132" s="619">
        <v>34800</v>
      </c>
      <c r="XD132" s="619">
        <v>43750</v>
      </c>
      <c r="XE132" s="619">
        <v>210660</v>
      </c>
      <c r="XF132" s="619">
        <v>91280.01</v>
      </c>
      <c r="XG132" s="619">
        <v>0</v>
      </c>
      <c r="XJ132" s="619">
        <v>2875091.14</v>
      </c>
      <c r="XK132" s="619">
        <v>20705</v>
      </c>
      <c r="XL132" s="619">
        <v>482990</v>
      </c>
      <c r="XM132" s="619">
        <v>861853.12</v>
      </c>
      <c r="XN132" s="619">
        <v>450000</v>
      </c>
      <c r="XO132" s="619">
        <v>0</v>
      </c>
      <c r="XP132" s="619">
        <v>0</v>
      </c>
      <c r="XQ132" s="619">
        <v>0</v>
      </c>
      <c r="XR132" s="619">
        <v>0</v>
      </c>
      <c r="XS132" s="619">
        <v>5578.85</v>
      </c>
      <c r="XT132" s="619">
        <v>149296.81</v>
      </c>
      <c r="XU132" s="619">
        <v>0</v>
      </c>
      <c r="XV132" s="619">
        <v>296707.05</v>
      </c>
      <c r="XW132" s="619">
        <v>459955</v>
      </c>
      <c r="XX132" s="619">
        <v>388183.3</v>
      </c>
      <c r="XY132" s="619">
        <v>0</v>
      </c>
      <c r="XZ132" s="619">
        <v>51447.83</v>
      </c>
      <c r="YA132" s="619">
        <v>86133</v>
      </c>
      <c r="YB132" s="619">
        <v>0</v>
      </c>
      <c r="YC132" s="619">
        <v>0</v>
      </c>
      <c r="YD132" s="619">
        <v>45000</v>
      </c>
      <c r="YE132" s="619">
        <v>854010.27</v>
      </c>
      <c r="YF132" s="619">
        <v>156000</v>
      </c>
      <c r="YG132" s="619">
        <v>23993159.310000002</v>
      </c>
      <c r="YH132" s="619">
        <v>12000</v>
      </c>
      <c r="YJ132" s="619">
        <v>20150</v>
      </c>
      <c r="YK132" s="619">
        <v>777920.26</v>
      </c>
      <c r="YL132" s="619">
        <v>336655</v>
      </c>
      <c r="YM132" s="619">
        <v>5000</v>
      </c>
      <c r="YN132" s="619">
        <v>59320</v>
      </c>
      <c r="YO132" s="619">
        <v>525858</v>
      </c>
      <c r="YR132" s="619">
        <v>404380</v>
      </c>
      <c r="YS132" s="619">
        <v>114395.84</v>
      </c>
      <c r="YU132" s="619">
        <v>0</v>
      </c>
      <c r="YV132" s="619">
        <v>355343.74</v>
      </c>
      <c r="YW132" s="619">
        <v>135255</v>
      </c>
      <c r="YX132" s="619">
        <v>458654.96</v>
      </c>
      <c r="YY132" s="619">
        <v>0</v>
      </c>
      <c r="ZA132" s="619">
        <v>0</v>
      </c>
      <c r="ZB132" s="619">
        <v>4316001.18</v>
      </c>
      <c r="ZE132" s="619">
        <v>568500</v>
      </c>
      <c r="ZG132" s="619">
        <v>6000</v>
      </c>
      <c r="ZI132" s="619">
        <v>0</v>
      </c>
      <c r="ZK132" s="619">
        <v>137000</v>
      </c>
      <c r="ZN132" s="619">
        <v>546000</v>
      </c>
      <c r="ZQ132" s="619">
        <v>89950</v>
      </c>
      <c r="ZR132" s="619">
        <v>1400</v>
      </c>
      <c r="ZS132" s="619">
        <v>145800</v>
      </c>
      <c r="ZU132" s="619">
        <v>145750</v>
      </c>
      <c r="ZV132" s="619">
        <v>481526.48</v>
      </c>
      <c r="ZW132" s="619">
        <v>117200</v>
      </c>
      <c r="ZX132" s="619">
        <v>127907.73</v>
      </c>
      <c r="ZY132" s="619">
        <v>158510</v>
      </c>
      <c r="ZZ132" s="619">
        <v>274838.45</v>
      </c>
      <c r="AAA132" s="619">
        <v>0</v>
      </c>
      <c r="AAB132" s="619">
        <v>11900</v>
      </c>
      <c r="AAC132" s="619">
        <v>0</v>
      </c>
      <c r="AAD132" s="619">
        <v>0</v>
      </c>
      <c r="AAF132" s="619">
        <v>0</v>
      </c>
      <c r="AAG132" s="619">
        <v>23450</v>
      </c>
      <c r="AAH132" s="619">
        <v>50010</v>
      </c>
      <c r="AAI132" s="619">
        <v>122830</v>
      </c>
      <c r="AAJ132" s="619">
        <v>4631864.2699999996</v>
      </c>
      <c r="AAL132" s="619">
        <v>1200</v>
      </c>
      <c r="AAM132" s="619">
        <v>362283.5</v>
      </c>
      <c r="AAN132" s="619">
        <v>28787</v>
      </c>
      <c r="AAO132" s="619">
        <v>52000</v>
      </c>
      <c r="AAP132" s="619">
        <v>18497</v>
      </c>
      <c r="AAQ132" s="619">
        <v>34007142.780000001</v>
      </c>
      <c r="AAR132" s="619">
        <v>24000</v>
      </c>
      <c r="AAS132" s="619">
        <v>294904.75</v>
      </c>
      <c r="AAT132" s="619">
        <v>183183</v>
      </c>
      <c r="AAU132" s="619">
        <v>990</v>
      </c>
      <c r="AAV132" s="619">
        <v>82900</v>
      </c>
      <c r="AAW132" s="619">
        <v>16000</v>
      </c>
      <c r="AAX132" s="619">
        <v>0</v>
      </c>
      <c r="AAY132" s="619">
        <v>285500</v>
      </c>
      <c r="AAZ132" s="619">
        <v>79954</v>
      </c>
      <c r="ABA132" s="619">
        <v>109400.09</v>
      </c>
      <c r="ABB132" s="619">
        <v>298350</v>
      </c>
      <c r="ABD132" s="619">
        <v>75400</v>
      </c>
      <c r="ABE132" s="619">
        <v>23300</v>
      </c>
      <c r="ABG132" s="619">
        <v>-17670.55</v>
      </c>
      <c r="ABI132" s="619">
        <v>163018.03</v>
      </c>
      <c r="ABJ132" s="619">
        <v>1950265</v>
      </c>
      <c r="ABK132" s="619">
        <v>492923.13</v>
      </c>
      <c r="ABL132" s="619">
        <v>215150</v>
      </c>
      <c r="ABM132" s="619">
        <v>300119.32</v>
      </c>
      <c r="ABN132" s="619">
        <v>0</v>
      </c>
      <c r="ABO132" s="619">
        <v>17500</v>
      </c>
      <c r="ABP132" s="619">
        <v>9205</v>
      </c>
      <c r="ABQ132" s="619">
        <v>241263</v>
      </c>
      <c r="ABR132" s="619">
        <v>24060</v>
      </c>
      <c r="ABS132" s="619">
        <v>2550</v>
      </c>
      <c r="ABU132" s="619">
        <v>200063</v>
      </c>
      <c r="ABV132" s="619">
        <v>181.1</v>
      </c>
      <c r="ABW132" s="619">
        <v>262624.75</v>
      </c>
      <c r="ABX132" s="619">
        <v>118215</v>
      </c>
      <c r="ABZ132" s="619">
        <v>553406.86</v>
      </c>
      <c r="ACB132" s="619">
        <v>51955</v>
      </c>
      <c r="ACD132" s="619">
        <v>2000</v>
      </c>
      <c r="ACE132" s="619">
        <v>344492</v>
      </c>
      <c r="ACF132" s="619">
        <v>7000</v>
      </c>
      <c r="ACG132" s="619">
        <v>0</v>
      </c>
      <c r="ACH132" s="619">
        <v>26179</v>
      </c>
      <c r="ACI132" s="619">
        <v>15000</v>
      </c>
      <c r="ACJ132" s="619">
        <v>0</v>
      </c>
      <c r="ACK132" s="619">
        <v>31599661.899999999</v>
      </c>
      <c r="ACL132" s="619">
        <v>164531</v>
      </c>
      <c r="ACO132" s="619">
        <v>24448.22</v>
      </c>
      <c r="ACP132" s="619">
        <v>0</v>
      </c>
      <c r="ACQ132" s="619">
        <v>153902.67000000001</v>
      </c>
      <c r="ACR132" s="619">
        <v>0</v>
      </c>
      <c r="ACS132" s="619">
        <v>20316.25</v>
      </c>
      <c r="ACT132" s="619">
        <v>90060</v>
      </c>
      <c r="ACU132" s="619">
        <v>2454507.44</v>
      </c>
      <c r="ACX132" s="619">
        <v>0</v>
      </c>
      <c r="ACY132" s="619">
        <v>108150</v>
      </c>
      <c r="ACZ132" s="619">
        <v>6000</v>
      </c>
      <c r="ADA132" s="619">
        <v>494300</v>
      </c>
      <c r="ADB132" s="619">
        <v>146970</v>
      </c>
      <c r="ADC132" s="619">
        <v>0</v>
      </c>
      <c r="ADD132" s="619">
        <v>563560</v>
      </c>
      <c r="ADF132" s="619">
        <v>470087.36</v>
      </c>
      <c r="ADG132" s="619">
        <v>0</v>
      </c>
      <c r="ADI132" s="619">
        <v>684664.21</v>
      </c>
      <c r="ADJ132" s="619">
        <v>14513.2</v>
      </c>
      <c r="ADK132" s="619">
        <v>0</v>
      </c>
      <c r="ADM132" s="619">
        <v>263241.17</v>
      </c>
      <c r="ADN132" s="619">
        <v>131509.29999999999</v>
      </c>
      <c r="ADO132" s="619">
        <v>0</v>
      </c>
      <c r="ADP132" s="619">
        <v>49371.42</v>
      </c>
      <c r="ADQ132" s="619">
        <v>960500</v>
      </c>
      <c r="ADR132" s="619">
        <v>177657.72</v>
      </c>
      <c r="ADS132" s="619">
        <v>184201</v>
      </c>
      <c r="ADU132" s="619">
        <v>0</v>
      </c>
      <c r="ADV132" s="619">
        <v>0</v>
      </c>
      <c r="ADX132" s="619">
        <v>7813.44</v>
      </c>
      <c r="ADY132" s="619">
        <v>28634.959999999999</v>
      </c>
      <c r="ADZ132" s="619">
        <v>48950</v>
      </c>
      <c r="AEA132" s="619">
        <v>775318</v>
      </c>
      <c r="AEB132" s="619">
        <v>278548.46000000002</v>
      </c>
      <c r="AED132" s="619">
        <v>896222.22</v>
      </c>
      <c r="AEE132" s="619">
        <v>679278.12</v>
      </c>
      <c r="AEF132" s="619">
        <v>0</v>
      </c>
      <c r="AEG132" s="619">
        <v>26081.25</v>
      </c>
      <c r="AEH132" s="619">
        <v>112000</v>
      </c>
      <c r="AEI132" s="619">
        <v>40000</v>
      </c>
      <c r="AEJ132" s="619">
        <v>0</v>
      </c>
      <c r="AEK132" s="619">
        <v>542660.38</v>
      </c>
      <c r="AEL132" s="619">
        <v>0</v>
      </c>
      <c r="AEM132" s="619">
        <v>53273</v>
      </c>
      <c r="AEO132" s="619">
        <v>19426</v>
      </c>
      <c r="AEQ132" s="619">
        <v>636227.25</v>
      </c>
      <c r="AER132" s="619">
        <v>0</v>
      </c>
      <c r="AES132" s="619">
        <v>30175.78</v>
      </c>
      <c r="AET132" s="619">
        <v>202355.17</v>
      </c>
      <c r="AEU132" s="619">
        <v>2047144</v>
      </c>
      <c r="AEV132" s="619">
        <v>459133.26</v>
      </c>
      <c r="AEW132" s="619">
        <v>173916.57</v>
      </c>
      <c r="AEX132" s="619">
        <v>40180</v>
      </c>
      <c r="AEY132" s="619">
        <v>-36.08</v>
      </c>
      <c r="AEZ132" s="619">
        <v>450009.38</v>
      </c>
      <c r="AFA132" s="619">
        <v>0</v>
      </c>
      <c r="AFB132" s="619">
        <v>360569.25</v>
      </c>
      <c r="AFC132" s="619">
        <v>19977</v>
      </c>
      <c r="AFE132" s="619">
        <v>6391109.9800000004</v>
      </c>
      <c r="AFF132" s="619">
        <v>424962.85</v>
      </c>
      <c r="AFG132" s="619">
        <v>0</v>
      </c>
      <c r="AFH132" s="619">
        <v>423647.5</v>
      </c>
      <c r="AFJ132" s="619">
        <v>21212.89</v>
      </c>
      <c r="AFM132" s="619">
        <v>0</v>
      </c>
      <c r="AFN132" s="619">
        <v>0</v>
      </c>
      <c r="AFO132" s="619">
        <v>220785</v>
      </c>
      <c r="AFP132" s="619">
        <v>333027.19</v>
      </c>
      <c r="AFQ132" s="619">
        <v>77500</v>
      </c>
      <c r="AFR132" s="619">
        <v>1200171.73</v>
      </c>
      <c r="AFS132" s="619">
        <v>1705198</v>
      </c>
      <c r="AFU132" s="619">
        <v>568494.62</v>
      </c>
      <c r="AFV132" s="619">
        <v>0</v>
      </c>
      <c r="AFW132" s="619">
        <v>391280</v>
      </c>
      <c r="AFX132" s="619">
        <v>36225</v>
      </c>
      <c r="AFY132" s="619">
        <v>0</v>
      </c>
      <c r="AFZ132" s="619">
        <v>582766.82999999996</v>
      </c>
      <c r="AGA132" s="619">
        <v>431880</v>
      </c>
      <c r="AGB132" s="619">
        <v>1023375</v>
      </c>
      <c r="AGC132" s="619">
        <v>4653</v>
      </c>
      <c r="AGD132" s="619">
        <v>1011524.32</v>
      </c>
      <c r="AGE132" s="619">
        <v>216723.64</v>
      </c>
      <c r="AGF132" s="619">
        <v>537247.06000000006</v>
      </c>
      <c r="AGG132" s="619">
        <v>0</v>
      </c>
      <c r="AGH132" s="619">
        <v>49800</v>
      </c>
      <c r="AGJ132" s="619">
        <v>70225</v>
      </c>
      <c r="AGK132" s="619">
        <v>79585</v>
      </c>
      <c r="AGL132" s="619">
        <v>369956.51</v>
      </c>
      <c r="AGM132" s="619">
        <v>25389.37</v>
      </c>
      <c r="AGN132" s="619">
        <v>34941.19</v>
      </c>
      <c r="AGO132" s="619">
        <v>852205.06</v>
      </c>
      <c r="AGP132" s="619">
        <v>698088.16</v>
      </c>
      <c r="AGQ132" s="619">
        <v>5269</v>
      </c>
      <c r="AGR132" s="619">
        <v>27579.9</v>
      </c>
      <c r="AGS132" s="619">
        <v>0</v>
      </c>
      <c r="AGT132" s="619">
        <v>0</v>
      </c>
      <c r="AGU132" s="619">
        <v>0</v>
      </c>
      <c r="AGW132" s="619">
        <v>1203343.5</v>
      </c>
      <c r="AGX132" s="619">
        <v>2448936.37</v>
      </c>
      <c r="AGZ132" s="619">
        <v>0</v>
      </c>
      <c r="AHA132" s="619">
        <v>52400</v>
      </c>
      <c r="AHB132" s="619">
        <v>857314</v>
      </c>
      <c r="AHC132" s="619">
        <v>319803.90000000002</v>
      </c>
      <c r="AHD132" s="619">
        <v>0</v>
      </c>
      <c r="AHF132" s="619">
        <v>371363</v>
      </c>
      <c r="AHG132" s="619">
        <v>0</v>
      </c>
      <c r="AHH132" s="619">
        <v>1576888.8</v>
      </c>
      <c r="AHI132" s="619">
        <v>0</v>
      </c>
      <c r="AHJ132" s="619">
        <v>275042.40999999997</v>
      </c>
      <c r="AHK132" s="619">
        <v>0</v>
      </c>
      <c r="AHL132" s="619">
        <v>953687.33</v>
      </c>
      <c r="AHM132" s="619">
        <v>3225628.59</v>
      </c>
      <c r="AHN132" s="619">
        <v>1151929.82</v>
      </c>
      <c r="AHO132" s="619">
        <v>35000</v>
      </c>
      <c r="AHP132" s="619">
        <v>21000</v>
      </c>
      <c r="AHQ132" s="619">
        <v>38628</v>
      </c>
      <c r="AHR132" s="613">
        <v>0</v>
      </c>
      <c r="AHS132" s="613">
        <v>12492.64</v>
      </c>
      <c r="AHU132" s="619">
        <f t="shared" si="959"/>
        <v>963829190.98000026</v>
      </c>
      <c r="AHW132" s="627" t="s">
        <v>6273</v>
      </c>
      <c r="AHX132" s="627" t="s">
        <v>6197</v>
      </c>
      <c r="AHY132" s="627" t="s">
        <v>6198</v>
      </c>
    </row>
    <row r="133" spans="1:909" x14ac:dyDescent="0.8">
      <c r="A133" s="613" t="str">
        <f t="shared" si="960"/>
        <v>ภาระ</v>
      </c>
      <c r="B133" s="618" t="s">
        <v>6193</v>
      </c>
      <c r="C133" s="619" t="s">
        <v>6194</v>
      </c>
      <c r="E133" s="619">
        <v>440051</v>
      </c>
      <c r="H133" s="619">
        <v>7380.5</v>
      </c>
      <c r="I133" s="619">
        <v>18352</v>
      </c>
      <c r="K133" s="619">
        <v>113558</v>
      </c>
      <c r="L133" s="619">
        <v>61720</v>
      </c>
      <c r="M133" s="619">
        <v>37504.94</v>
      </c>
      <c r="O133" s="619">
        <v>28200</v>
      </c>
      <c r="U133" s="619">
        <v>65786</v>
      </c>
      <c r="W133" s="619">
        <v>4275308</v>
      </c>
      <c r="Z133" s="619">
        <v>558748</v>
      </c>
      <c r="AB133" s="619">
        <v>15802</v>
      </c>
      <c r="AC133" s="619">
        <v>6890</v>
      </c>
      <c r="AE133" s="619">
        <v>31303</v>
      </c>
      <c r="AF133" s="619">
        <v>34700</v>
      </c>
      <c r="AI133" s="619">
        <v>91417</v>
      </c>
      <c r="AJ133" s="619">
        <v>245916</v>
      </c>
      <c r="AK133" s="619">
        <v>4000</v>
      </c>
      <c r="AL133" s="619">
        <v>35200</v>
      </c>
      <c r="AP133" s="619">
        <v>108685.72</v>
      </c>
      <c r="AQ133" s="619">
        <v>297491</v>
      </c>
      <c r="AS133" s="619">
        <v>45931</v>
      </c>
      <c r="AT133" s="619">
        <v>4404</v>
      </c>
      <c r="AU133" s="619">
        <v>467415.91</v>
      </c>
      <c r="AV133" s="619">
        <v>6344</v>
      </c>
      <c r="AW133" s="619">
        <v>35221</v>
      </c>
      <c r="AX133" s="619">
        <v>190307.22</v>
      </c>
      <c r="AY133" s="619">
        <v>10010</v>
      </c>
      <c r="AZ133" s="619">
        <v>96744</v>
      </c>
      <c r="BC133" s="619">
        <v>7103</v>
      </c>
      <c r="BD133" s="619">
        <v>146636</v>
      </c>
      <c r="BE133" s="619">
        <v>0</v>
      </c>
      <c r="BF133" s="619">
        <v>38495</v>
      </c>
      <c r="BG133" s="619">
        <v>8000</v>
      </c>
      <c r="BH133" s="619">
        <v>10058</v>
      </c>
      <c r="BK133" s="619">
        <v>436243</v>
      </c>
      <c r="BL133" s="619">
        <v>76040</v>
      </c>
      <c r="BN133" s="619">
        <v>19600</v>
      </c>
      <c r="BO133" s="619">
        <v>147615</v>
      </c>
      <c r="BP133" s="619">
        <v>34000</v>
      </c>
      <c r="BQ133" s="619">
        <v>200</v>
      </c>
      <c r="BR133" s="619">
        <v>1068</v>
      </c>
      <c r="BS133" s="619">
        <v>61635</v>
      </c>
      <c r="BT133" s="619">
        <v>5565</v>
      </c>
      <c r="BU133" s="619">
        <v>13350</v>
      </c>
      <c r="BW133" s="619">
        <v>20444</v>
      </c>
      <c r="BX133" s="619">
        <v>9712</v>
      </c>
      <c r="BY133" s="619">
        <v>8987</v>
      </c>
      <c r="CA133" s="619">
        <v>688628.94</v>
      </c>
      <c r="CB133" s="619">
        <v>84756.24</v>
      </c>
      <c r="CC133" s="619">
        <v>9000</v>
      </c>
      <c r="CG133" s="619">
        <v>67502</v>
      </c>
      <c r="CH133" s="619">
        <v>750140</v>
      </c>
      <c r="CO133" s="619">
        <v>9000</v>
      </c>
      <c r="CX133" s="619">
        <v>167997</v>
      </c>
      <c r="CY133" s="619">
        <v>13060</v>
      </c>
      <c r="CZ133" s="619">
        <v>2000</v>
      </c>
      <c r="DB133" s="619">
        <v>29167</v>
      </c>
      <c r="DD133" s="619">
        <v>2950</v>
      </c>
      <c r="DN133" s="619">
        <v>0</v>
      </c>
      <c r="DU133" s="619">
        <v>36000</v>
      </c>
      <c r="EA133" s="619">
        <v>14441</v>
      </c>
      <c r="EB133" s="619">
        <v>0</v>
      </c>
      <c r="EC133" s="619">
        <v>26400</v>
      </c>
      <c r="EG133" s="619">
        <v>16400</v>
      </c>
      <c r="EJ133" s="619">
        <v>500</v>
      </c>
      <c r="EL133" s="619">
        <v>6442</v>
      </c>
      <c r="ET133" s="619">
        <v>124612</v>
      </c>
      <c r="EU133" s="619">
        <v>93000</v>
      </c>
      <c r="EW133" s="619">
        <v>63125.75</v>
      </c>
      <c r="EX133" s="619">
        <v>129150</v>
      </c>
      <c r="FG133" s="619">
        <v>26862</v>
      </c>
      <c r="FH133" s="619">
        <v>80055</v>
      </c>
      <c r="FK133" s="619">
        <v>79373</v>
      </c>
      <c r="FL133" s="619">
        <v>25855</v>
      </c>
      <c r="FM133" s="619">
        <v>513527.5</v>
      </c>
      <c r="FN133" s="619">
        <v>39390</v>
      </c>
      <c r="FO133" s="619">
        <v>0</v>
      </c>
      <c r="FP133" s="619">
        <v>54148.75</v>
      </c>
      <c r="FQ133" s="619">
        <v>917</v>
      </c>
      <c r="FS133" s="619">
        <v>82282.5</v>
      </c>
      <c r="FT133" s="619">
        <v>45616</v>
      </c>
      <c r="FU133" s="619">
        <v>600</v>
      </c>
      <c r="FV133" s="619">
        <v>434069</v>
      </c>
      <c r="FW133" s="619">
        <v>23072</v>
      </c>
      <c r="FX133" s="619">
        <v>288812.5</v>
      </c>
      <c r="FY133" s="619">
        <v>52841</v>
      </c>
      <c r="FZ133" s="619">
        <v>48592</v>
      </c>
      <c r="GA133" s="619">
        <v>59701</v>
      </c>
      <c r="GC133" s="619">
        <v>70398</v>
      </c>
      <c r="GE133" s="619">
        <v>21958</v>
      </c>
      <c r="GF133" s="619">
        <v>57341.25</v>
      </c>
      <c r="GI133" s="619">
        <v>0</v>
      </c>
      <c r="HA133" s="619">
        <v>179922</v>
      </c>
      <c r="HB133" s="619">
        <v>31030.7</v>
      </c>
      <c r="HC133" s="619">
        <v>7862</v>
      </c>
      <c r="HD133" s="619">
        <v>251369</v>
      </c>
      <c r="HE133" s="619">
        <v>4175</v>
      </c>
      <c r="HG133" s="619">
        <v>191460.17</v>
      </c>
      <c r="HH133" s="619">
        <v>101168</v>
      </c>
      <c r="HI133" s="619">
        <v>3240</v>
      </c>
      <c r="HL133" s="619">
        <v>23674</v>
      </c>
      <c r="HV133" s="619">
        <v>482752</v>
      </c>
      <c r="HW133" s="619">
        <v>4599</v>
      </c>
      <c r="IB133" s="619">
        <v>66258</v>
      </c>
      <c r="IE133" s="619">
        <v>0</v>
      </c>
      <c r="IG133" s="619">
        <v>48660</v>
      </c>
      <c r="IL133" s="619">
        <v>74753</v>
      </c>
      <c r="IM133" s="619">
        <v>8800</v>
      </c>
      <c r="IN133" s="619">
        <v>0</v>
      </c>
      <c r="IO133" s="619">
        <v>68520</v>
      </c>
      <c r="IP133" s="619">
        <v>72315</v>
      </c>
      <c r="IQ133" s="619">
        <v>14450</v>
      </c>
      <c r="IR133" s="619">
        <v>31700</v>
      </c>
      <c r="IS133" s="619">
        <v>123155</v>
      </c>
      <c r="IT133" s="619">
        <v>2235</v>
      </c>
      <c r="IU133" s="619">
        <v>1150555</v>
      </c>
      <c r="IV133" s="619">
        <v>58988</v>
      </c>
      <c r="IX133" s="619">
        <v>745579</v>
      </c>
      <c r="IZ133" s="619">
        <v>18960</v>
      </c>
      <c r="JA133" s="619">
        <v>10984</v>
      </c>
      <c r="JE133" s="619">
        <v>0</v>
      </c>
      <c r="JF133" s="619">
        <v>81150</v>
      </c>
      <c r="JI133" s="619">
        <v>5623</v>
      </c>
      <c r="JM133" s="619">
        <v>200464.45</v>
      </c>
      <c r="JW133" s="619">
        <v>17959.599999999999</v>
      </c>
      <c r="JX133" s="619">
        <v>142962</v>
      </c>
      <c r="JZ133" s="619">
        <v>577808</v>
      </c>
      <c r="KC133" s="619">
        <v>0</v>
      </c>
      <c r="KD133" s="619">
        <v>31937</v>
      </c>
      <c r="KF133" s="619">
        <v>398030.57</v>
      </c>
      <c r="KG133" s="619">
        <v>3700</v>
      </c>
      <c r="KH133" s="619">
        <v>0</v>
      </c>
      <c r="KI133" s="619">
        <v>202128</v>
      </c>
      <c r="KS133" s="619">
        <v>78216</v>
      </c>
      <c r="KT133" s="619">
        <v>11315</v>
      </c>
      <c r="KU133" s="619">
        <v>48313</v>
      </c>
      <c r="KW133" s="619">
        <v>96290</v>
      </c>
      <c r="KY133" s="619">
        <v>351831</v>
      </c>
      <c r="LA133" s="619">
        <v>35000</v>
      </c>
      <c r="LJ133" s="619">
        <v>137456</v>
      </c>
      <c r="LK133" s="619">
        <v>183541.97</v>
      </c>
      <c r="LL133" s="619">
        <v>264025.5</v>
      </c>
      <c r="LQ133" s="619">
        <v>47400</v>
      </c>
      <c r="LS133" s="619">
        <v>410</v>
      </c>
      <c r="LW133" s="619">
        <v>1968962.25</v>
      </c>
      <c r="LX133" s="619">
        <v>502400</v>
      </c>
      <c r="LZ133" s="619">
        <v>88753</v>
      </c>
      <c r="ML133" s="619">
        <v>0</v>
      </c>
      <c r="MS133" s="619">
        <v>0</v>
      </c>
      <c r="MT133" s="619">
        <v>0</v>
      </c>
      <c r="MU133" s="619">
        <v>75568</v>
      </c>
      <c r="MX133" s="619">
        <v>271658</v>
      </c>
      <c r="NA133" s="619">
        <v>23104</v>
      </c>
      <c r="NC133" s="619">
        <v>58100</v>
      </c>
      <c r="NJ133" s="619">
        <v>0</v>
      </c>
      <c r="NL133" s="619">
        <v>0</v>
      </c>
      <c r="NR133" s="619">
        <v>81637.95</v>
      </c>
      <c r="NS133" s="619">
        <v>59310</v>
      </c>
      <c r="NT133" s="619">
        <v>3724</v>
      </c>
      <c r="OA133" s="619">
        <v>0</v>
      </c>
      <c r="OF133" s="619">
        <v>833107.5</v>
      </c>
      <c r="OG133" s="619">
        <v>327859.78999999998</v>
      </c>
      <c r="OI133" s="619">
        <v>933386.05</v>
      </c>
      <c r="OJ133" s="619">
        <v>79121</v>
      </c>
      <c r="OL133" s="619">
        <v>521722.34</v>
      </c>
      <c r="OQ133" s="619">
        <v>481104</v>
      </c>
      <c r="OU133" s="619">
        <v>13000</v>
      </c>
      <c r="OX133" s="619">
        <v>57789</v>
      </c>
      <c r="OY133" s="619">
        <v>85085</v>
      </c>
      <c r="PB133" s="619">
        <v>113679</v>
      </c>
      <c r="PD133" s="619">
        <v>380759</v>
      </c>
      <c r="PF133" s="619">
        <v>18050</v>
      </c>
      <c r="PH133" s="619">
        <v>0</v>
      </c>
      <c r="PI133" s="619">
        <v>139717</v>
      </c>
      <c r="PK133" s="619">
        <v>11400</v>
      </c>
      <c r="PM133" s="619">
        <v>118541</v>
      </c>
      <c r="PN133" s="619">
        <v>17000</v>
      </c>
      <c r="PQ133" s="619">
        <v>77178</v>
      </c>
      <c r="PT133" s="619">
        <v>18667</v>
      </c>
      <c r="PW133" s="619">
        <v>41471</v>
      </c>
      <c r="QA133" s="619">
        <v>80713</v>
      </c>
      <c r="QB133" s="619">
        <v>1421843</v>
      </c>
      <c r="QE133" s="619">
        <v>148255</v>
      </c>
      <c r="QF133" s="619">
        <v>2400</v>
      </c>
      <c r="QG133" s="619">
        <v>221939</v>
      </c>
      <c r="QH133" s="619">
        <v>95000</v>
      </c>
      <c r="QI133" s="619">
        <v>146746</v>
      </c>
      <c r="QJ133" s="619">
        <v>216288</v>
      </c>
      <c r="QL133" s="619">
        <v>22000</v>
      </c>
      <c r="QM133" s="619">
        <v>5439</v>
      </c>
      <c r="QO133" s="619">
        <v>667732.77</v>
      </c>
      <c r="QQ133" s="619">
        <v>5000</v>
      </c>
      <c r="QS133" s="619">
        <v>26178</v>
      </c>
      <c r="QV133" s="619">
        <v>772270</v>
      </c>
      <c r="QW133" s="619">
        <v>39467</v>
      </c>
      <c r="QX133" s="619">
        <v>60000</v>
      </c>
      <c r="RA133" s="619">
        <v>260248</v>
      </c>
      <c r="RB133" s="619">
        <v>7100</v>
      </c>
      <c r="RD133" s="619">
        <v>42571</v>
      </c>
      <c r="RI133" s="619">
        <v>97785.5</v>
      </c>
      <c r="RJ133" s="619">
        <v>89556</v>
      </c>
      <c r="RK133" s="619">
        <v>75870</v>
      </c>
      <c r="RN133" s="619">
        <v>425132</v>
      </c>
      <c r="RO133" s="619">
        <v>631086</v>
      </c>
      <c r="RP133" s="619">
        <v>543571</v>
      </c>
      <c r="RR133" s="619">
        <v>388456</v>
      </c>
      <c r="RS133" s="619">
        <v>148324</v>
      </c>
      <c r="RT133" s="619">
        <v>769440</v>
      </c>
      <c r="RU133" s="619">
        <v>1000</v>
      </c>
      <c r="RV133" s="619">
        <v>122050</v>
      </c>
      <c r="RX133" s="619">
        <v>464783</v>
      </c>
      <c r="RY133" s="619">
        <v>29500</v>
      </c>
      <c r="RZ133" s="619">
        <v>150857</v>
      </c>
      <c r="SA133" s="619">
        <v>99536</v>
      </c>
      <c r="SB133" s="619">
        <v>354920.5</v>
      </c>
      <c r="SC133" s="619">
        <v>50000</v>
      </c>
      <c r="SL133" s="619">
        <v>34200</v>
      </c>
      <c r="SO133" s="619">
        <v>73509.75</v>
      </c>
      <c r="TK133" s="619">
        <v>18100</v>
      </c>
      <c r="TU133" s="619">
        <v>76691</v>
      </c>
      <c r="TX133" s="619">
        <v>16500</v>
      </c>
      <c r="UG133" s="619">
        <v>234875</v>
      </c>
      <c r="UJ133" s="619">
        <v>6400</v>
      </c>
      <c r="US133" s="619">
        <v>10080</v>
      </c>
      <c r="UW133" s="619">
        <v>11535</v>
      </c>
      <c r="UX133" s="619">
        <v>32374</v>
      </c>
      <c r="UY133" s="619">
        <v>13000</v>
      </c>
      <c r="VA133" s="619">
        <v>55950</v>
      </c>
      <c r="VD133" s="619">
        <v>58870</v>
      </c>
      <c r="VG133" s="619">
        <v>30517</v>
      </c>
      <c r="VT133" s="619">
        <v>0</v>
      </c>
      <c r="VV133" s="619">
        <v>281063.5</v>
      </c>
      <c r="VW133" s="619">
        <v>19656</v>
      </c>
      <c r="VX133" s="619">
        <v>56500</v>
      </c>
      <c r="VZ133" s="619">
        <v>160089.76</v>
      </c>
      <c r="WB133" s="619">
        <v>49403</v>
      </c>
      <c r="WD133" s="619">
        <v>425852</v>
      </c>
      <c r="WE133" s="619">
        <v>197052.87</v>
      </c>
      <c r="WF133" s="619">
        <v>266116.94</v>
      </c>
      <c r="WH133" s="619">
        <v>57469</v>
      </c>
      <c r="WJ133" s="619">
        <v>1000</v>
      </c>
      <c r="WK133" s="619">
        <v>34501</v>
      </c>
      <c r="WM133" s="619">
        <v>0</v>
      </c>
      <c r="WN133" s="619">
        <v>16689</v>
      </c>
      <c r="WP133" s="619">
        <v>1283156</v>
      </c>
      <c r="WQ133" s="619">
        <v>39897</v>
      </c>
      <c r="WR133" s="619">
        <v>5000</v>
      </c>
      <c r="WS133" s="619">
        <v>25200</v>
      </c>
      <c r="WU133" s="619">
        <v>175505</v>
      </c>
      <c r="WV133" s="619">
        <v>480941</v>
      </c>
      <c r="WW133" s="619">
        <v>275000</v>
      </c>
      <c r="WY133" s="619">
        <v>0</v>
      </c>
      <c r="XA133" s="619">
        <v>213767</v>
      </c>
      <c r="XB133" s="619">
        <v>1413</v>
      </c>
      <c r="XD133" s="619">
        <v>24974</v>
      </c>
      <c r="XE133" s="619">
        <v>750073</v>
      </c>
      <c r="XF133" s="619">
        <v>841425.78</v>
      </c>
      <c r="XI133" s="619">
        <v>5000</v>
      </c>
      <c r="XJ133" s="619">
        <v>271731.25</v>
      </c>
      <c r="XL133" s="619">
        <v>45509</v>
      </c>
      <c r="XN133" s="619">
        <v>46800</v>
      </c>
      <c r="XO133" s="619">
        <v>120346</v>
      </c>
      <c r="XP133" s="619">
        <v>65590</v>
      </c>
      <c r="XQ133" s="619">
        <v>8029</v>
      </c>
      <c r="XT133" s="619">
        <v>443142</v>
      </c>
      <c r="XU133" s="619">
        <v>57409</v>
      </c>
      <c r="XV133" s="619">
        <v>53059</v>
      </c>
      <c r="XW133" s="619">
        <v>100717</v>
      </c>
      <c r="XY133" s="619">
        <v>27395</v>
      </c>
      <c r="XZ133" s="619">
        <v>8756</v>
      </c>
      <c r="YA133" s="619">
        <v>900</v>
      </c>
      <c r="YC133" s="619">
        <v>91677</v>
      </c>
      <c r="YE133" s="619">
        <v>128954</v>
      </c>
      <c r="YF133" s="619">
        <v>2000</v>
      </c>
      <c r="YG133" s="619">
        <v>0</v>
      </c>
      <c r="YK133" s="619">
        <v>15573</v>
      </c>
      <c r="YN133" s="619">
        <v>58273</v>
      </c>
      <c r="YX133" s="619">
        <v>134491</v>
      </c>
      <c r="YY133" s="619">
        <v>130000</v>
      </c>
      <c r="ZF133" s="619">
        <v>1800</v>
      </c>
      <c r="ZG133" s="619">
        <v>64193</v>
      </c>
      <c r="ZH133" s="619">
        <v>86792</v>
      </c>
      <c r="ZI133" s="619">
        <v>32799</v>
      </c>
      <c r="ZJ133" s="619">
        <v>27622</v>
      </c>
      <c r="ZK133" s="619">
        <v>63860</v>
      </c>
      <c r="ZL133" s="619">
        <v>176046.5</v>
      </c>
      <c r="ZN133" s="619">
        <v>38634.5</v>
      </c>
      <c r="ZO133" s="619">
        <v>140225</v>
      </c>
      <c r="ZQ133" s="619">
        <v>363009</v>
      </c>
      <c r="ZR133" s="619">
        <v>28874.75</v>
      </c>
      <c r="ZS133" s="619">
        <v>24365</v>
      </c>
      <c r="ZT133" s="619">
        <v>65955</v>
      </c>
      <c r="ZV133" s="619">
        <v>449814</v>
      </c>
      <c r="ZW133" s="619">
        <v>169480</v>
      </c>
      <c r="ZX133" s="619">
        <v>0</v>
      </c>
      <c r="ZY133" s="619">
        <v>83486</v>
      </c>
      <c r="ZZ133" s="619">
        <v>18643.5</v>
      </c>
      <c r="AAB133" s="619">
        <v>36526</v>
      </c>
      <c r="AAC133" s="619">
        <v>139970</v>
      </c>
      <c r="AAF133" s="619">
        <v>21106.84</v>
      </c>
      <c r="AAG133" s="619">
        <v>20900</v>
      </c>
      <c r="AAH133" s="619">
        <v>36297</v>
      </c>
      <c r="AAI133" s="619">
        <v>67389</v>
      </c>
      <c r="AAJ133" s="619">
        <v>307275</v>
      </c>
      <c r="AAK133" s="619">
        <v>121083</v>
      </c>
      <c r="AAL133" s="619">
        <v>43861</v>
      </c>
      <c r="AAM133" s="619">
        <v>1653</v>
      </c>
      <c r="AAN133" s="619">
        <v>16099</v>
      </c>
      <c r="AAO133" s="619">
        <v>105747</v>
      </c>
      <c r="AAQ133" s="619">
        <v>3064346.56</v>
      </c>
      <c r="AAT133" s="619">
        <v>150341</v>
      </c>
      <c r="AAY133" s="619">
        <v>457163.25</v>
      </c>
      <c r="ABF133" s="619">
        <v>46151.5</v>
      </c>
      <c r="ABJ133" s="619">
        <v>159291</v>
      </c>
      <c r="ABQ133" s="619">
        <v>448880</v>
      </c>
      <c r="ABT133" s="619">
        <v>31000</v>
      </c>
      <c r="ABU133" s="619">
        <v>350</v>
      </c>
      <c r="ABV133" s="619">
        <v>30941</v>
      </c>
      <c r="ABX133" s="619">
        <v>18056</v>
      </c>
      <c r="ABZ133" s="619">
        <v>498801.25</v>
      </c>
      <c r="ACD133" s="619">
        <v>30552</v>
      </c>
      <c r="ACE133" s="619">
        <v>254082</v>
      </c>
      <c r="ACF133" s="619">
        <v>70316</v>
      </c>
      <c r="ACI133" s="619">
        <v>28925.119999999999</v>
      </c>
      <c r="ACJ133" s="619">
        <v>5038.5</v>
      </c>
      <c r="ACK133" s="619">
        <v>489338</v>
      </c>
      <c r="ACR133" s="619">
        <v>64635.75</v>
      </c>
      <c r="ACU133" s="619">
        <v>49865</v>
      </c>
      <c r="ACW133" s="619">
        <v>358823</v>
      </c>
      <c r="ADC133" s="619">
        <v>98118</v>
      </c>
      <c r="ADD133" s="619">
        <v>79999</v>
      </c>
      <c r="ADI133" s="619">
        <v>153597</v>
      </c>
      <c r="ADJ133" s="619">
        <v>0</v>
      </c>
      <c r="ADK133" s="619">
        <v>78778.53</v>
      </c>
      <c r="ADL133" s="619">
        <v>61150</v>
      </c>
      <c r="ADM133" s="619">
        <v>89548</v>
      </c>
      <c r="ADN133" s="619">
        <v>388437.83</v>
      </c>
      <c r="ADO133" s="619">
        <v>133316</v>
      </c>
      <c r="ADP133" s="619">
        <v>51478</v>
      </c>
      <c r="ADQ133" s="619">
        <v>2638033</v>
      </c>
      <c r="ADR133" s="619">
        <v>188493</v>
      </c>
      <c r="ADT133" s="619">
        <v>683048.32</v>
      </c>
      <c r="ADU133" s="619">
        <v>398415</v>
      </c>
      <c r="ADW133" s="619">
        <v>46915</v>
      </c>
      <c r="ADX133" s="619">
        <v>56400</v>
      </c>
      <c r="ADY133" s="619">
        <v>4828.8999999999996</v>
      </c>
      <c r="AEA133" s="619">
        <v>852750</v>
      </c>
      <c r="AEC133" s="619">
        <v>12320</v>
      </c>
      <c r="AEH133" s="619">
        <v>0</v>
      </c>
      <c r="AEJ133" s="619">
        <v>45176</v>
      </c>
      <c r="AEK133" s="619">
        <v>15179</v>
      </c>
      <c r="AEL133" s="619">
        <v>3000</v>
      </c>
      <c r="AER133" s="619">
        <v>52841</v>
      </c>
      <c r="AFE133" s="619">
        <v>239882.75</v>
      </c>
      <c r="AFF133" s="619">
        <v>14428</v>
      </c>
      <c r="AFG133" s="619">
        <v>169868</v>
      </c>
      <c r="AFI133" s="619">
        <v>2495</v>
      </c>
      <c r="AFK133" s="619">
        <v>21993</v>
      </c>
      <c r="AFM133" s="619">
        <v>18056</v>
      </c>
      <c r="AFN133" s="619">
        <v>14554</v>
      </c>
      <c r="AFQ133" s="619">
        <v>21900</v>
      </c>
      <c r="AFS133" s="619">
        <v>648666</v>
      </c>
      <c r="AFV133" s="619">
        <v>17205</v>
      </c>
      <c r="AGA133" s="619">
        <v>51021</v>
      </c>
      <c r="AGE133" s="619">
        <v>24104</v>
      </c>
      <c r="AGG133" s="619">
        <v>100855</v>
      </c>
      <c r="AGI133" s="619">
        <v>204096.5</v>
      </c>
      <c r="AGL133" s="619">
        <v>0</v>
      </c>
      <c r="AGO133" s="619">
        <v>44000</v>
      </c>
      <c r="AGP133" s="619">
        <v>104000</v>
      </c>
      <c r="AGQ133" s="619">
        <v>72439</v>
      </c>
      <c r="AGS133" s="619">
        <v>91339.09</v>
      </c>
      <c r="AGX133" s="619">
        <v>323500</v>
      </c>
      <c r="AGZ133" s="619">
        <v>84988</v>
      </c>
      <c r="AHC133" s="619">
        <v>17713</v>
      </c>
      <c r="AHD133" s="619">
        <v>259300</v>
      </c>
      <c r="AHE133" s="619">
        <v>1000</v>
      </c>
      <c r="AHH133" s="619">
        <v>70242</v>
      </c>
      <c r="AHI133" s="619">
        <v>150000</v>
      </c>
      <c r="AHJ133" s="619">
        <v>42660</v>
      </c>
      <c r="AHN133" s="619">
        <v>56000</v>
      </c>
      <c r="AHO133" s="619">
        <v>11000</v>
      </c>
      <c r="AHQ133" s="619"/>
      <c r="AHR133" s="613">
        <v>119856</v>
      </c>
      <c r="AHS133" s="613">
        <v>59055</v>
      </c>
      <c r="AHT133" s="613">
        <v>135170</v>
      </c>
      <c r="AHU133" s="619">
        <f t="shared" si="959"/>
        <v>61999769.119999997</v>
      </c>
      <c r="AHW133" s="627" t="s">
        <v>6273</v>
      </c>
      <c r="AHX133" s="627" t="s">
        <v>6199</v>
      </c>
      <c r="AHY133" s="627" t="s">
        <v>6200</v>
      </c>
    </row>
    <row r="134" spans="1:909" x14ac:dyDescent="0.8">
      <c r="A134" s="613" t="str">
        <f t="shared" si="960"/>
        <v>ภาระ</v>
      </c>
      <c r="B134" s="618" t="s">
        <v>6195</v>
      </c>
      <c r="C134" s="619" t="s">
        <v>6196</v>
      </c>
      <c r="D134" s="619">
        <v>31156.2</v>
      </c>
      <c r="E134" s="619">
        <v>73583.360000000001</v>
      </c>
      <c r="F134" s="619">
        <v>54041.72</v>
      </c>
      <c r="G134" s="619">
        <v>51818</v>
      </c>
      <c r="H134" s="619">
        <v>410389.78</v>
      </c>
      <c r="I134" s="619">
        <v>116253.37</v>
      </c>
      <c r="J134" s="619">
        <v>127649.42</v>
      </c>
      <c r="K134" s="619">
        <v>208865.24</v>
      </c>
      <c r="L134" s="619">
        <v>112523.35</v>
      </c>
      <c r="M134" s="619">
        <v>58278.65</v>
      </c>
      <c r="N134" s="619">
        <v>9226.48</v>
      </c>
      <c r="O134" s="619">
        <v>40350</v>
      </c>
      <c r="P134" s="619">
        <v>132860.42000000001</v>
      </c>
      <c r="Q134" s="619">
        <v>15384.04</v>
      </c>
      <c r="R134" s="619">
        <v>46115.79</v>
      </c>
      <c r="S134" s="619">
        <v>109182.59</v>
      </c>
      <c r="T134" s="619">
        <v>123710.26</v>
      </c>
      <c r="U134" s="619">
        <v>33860.300000000003</v>
      </c>
      <c r="X134" s="619">
        <v>149984.16</v>
      </c>
      <c r="Y134" s="619">
        <v>0</v>
      </c>
      <c r="Z134" s="619">
        <v>89549.59</v>
      </c>
      <c r="AA134" s="619">
        <v>80005.86</v>
      </c>
      <c r="AB134" s="619">
        <v>194574.2</v>
      </c>
      <c r="AC134" s="619">
        <v>57237.21</v>
      </c>
      <c r="AD134" s="619">
        <v>239806.22</v>
      </c>
      <c r="AE134" s="619">
        <v>104059.31</v>
      </c>
      <c r="AF134" s="619">
        <v>86655.92</v>
      </c>
      <c r="AG134" s="619">
        <v>340187.38999999996</v>
      </c>
      <c r="AH134" s="619">
        <v>153429.51</v>
      </c>
      <c r="AI134" s="619">
        <v>488999.91</v>
      </c>
      <c r="AJ134" s="619">
        <v>190185.54</v>
      </c>
      <c r="AK134" s="619">
        <v>101839.51</v>
      </c>
      <c r="AL134" s="619">
        <v>16317.44</v>
      </c>
      <c r="AM134" s="619">
        <v>92516.89</v>
      </c>
      <c r="AN134" s="619">
        <v>52912.21</v>
      </c>
      <c r="AO134" s="619">
        <v>120698.1</v>
      </c>
      <c r="AP134" s="619">
        <v>126580.47</v>
      </c>
      <c r="AQ134" s="619">
        <v>11316.77</v>
      </c>
      <c r="AR134" s="619">
        <v>109271.83</v>
      </c>
      <c r="AS134" s="619">
        <v>118085.21</v>
      </c>
      <c r="AT134" s="619">
        <v>22166.39</v>
      </c>
      <c r="AV134" s="619">
        <v>40057.93</v>
      </c>
      <c r="AW134" s="619">
        <v>16457.57</v>
      </c>
      <c r="AX134" s="619">
        <v>30876.82</v>
      </c>
      <c r="AY134" s="619">
        <v>50302.77</v>
      </c>
      <c r="AZ134" s="619">
        <v>55569.35</v>
      </c>
      <c r="BA134" s="619">
        <v>34948.400000000001</v>
      </c>
      <c r="BB134" s="619">
        <v>48145.71</v>
      </c>
      <c r="BC134" s="619">
        <v>22626.52</v>
      </c>
      <c r="BD134" s="619">
        <v>15851.22</v>
      </c>
      <c r="BE134" s="619">
        <v>35804.199999999997</v>
      </c>
      <c r="BF134" s="619">
        <v>30268.1</v>
      </c>
      <c r="BG134" s="619">
        <v>142491.85</v>
      </c>
      <c r="BH134" s="619">
        <v>15724.41</v>
      </c>
      <c r="BI134" s="619">
        <v>38166.17</v>
      </c>
      <c r="BJ134" s="619">
        <v>795096.4</v>
      </c>
      <c r="BK134" s="619">
        <v>182135.07399999999</v>
      </c>
      <c r="BL134" s="619">
        <v>65530.559999999998</v>
      </c>
      <c r="BM134" s="619">
        <v>55398.5</v>
      </c>
      <c r="BN134" s="619">
        <v>84544.68</v>
      </c>
      <c r="BO134" s="619">
        <v>78170.929999999993</v>
      </c>
      <c r="BP134" s="619">
        <v>55162.27</v>
      </c>
      <c r="BQ134" s="619">
        <v>4290.99</v>
      </c>
      <c r="BR134" s="619">
        <v>47006.66</v>
      </c>
      <c r="BS134" s="619">
        <v>1291194.79</v>
      </c>
      <c r="BT134" s="619">
        <v>308230.05</v>
      </c>
      <c r="BU134" s="619">
        <v>79244.850000000006</v>
      </c>
      <c r="BV134" s="619">
        <v>84032.47</v>
      </c>
      <c r="BW134" s="619">
        <v>123943.31</v>
      </c>
      <c r="BX134" s="619">
        <v>87572.28</v>
      </c>
      <c r="BY134" s="619">
        <v>109186.82</v>
      </c>
      <c r="BZ134" s="619">
        <v>0</v>
      </c>
      <c r="CA134" s="619">
        <v>182013.06</v>
      </c>
      <c r="CB134" s="619">
        <v>17583.099999999999</v>
      </c>
      <c r="CC134" s="619">
        <v>0</v>
      </c>
      <c r="CD134" s="619">
        <v>40601.769999999997</v>
      </c>
      <c r="CE134" s="619">
        <v>13559.64</v>
      </c>
      <c r="CF134" s="619">
        <v>0</v>
      </c>
      <c r="CG134" s="619">
        <v>0</v>
      </c>
      <c r="CH134" s="619">
        <v>37386.589999999997</v>
      </c>
      <c r="CI134" s="619">
        <v>65709.42</v>
      </c>
      <c r="CJ134" s="619">
        <v>202525.44</v>
      </c>
      <c r="CK134" s="619">
        <v>77340.639999999999</v>
      </c>
      <c r="CL134" s="619">
        <v>69937.55</v>
      </c>
      <c r="CM134" s="619">
        <v>30180.09</v>
      </c>
      <c r="CN134" s="619">
        <v>44644.08</v>
      </c>
      <c r="CO134" s="619">
        <v>73985.55</v>
      </c>
      <c r="CP134" s="619">
        <v>61024.88</v>
      </c>
      <c r="CQ134" s="619">
        <v>89986.63</v>
      </c>
      <c r="CR134" s="619">
        <v>49341.89</v>
      </c>
      <c r="CS134" s="619">
        <v>63069.47</v>
      </c>
      <c r="CT134" s="619">
        <v>47770.14</v>
      </c>
      <c r="CU134" s="619">
        <v>38441.57</v>
      </c>
      <c r="CV134" s="619">
        <v>15674.1</v>
      </c>
      <c r="CW134" s="619">
        <v>110646.66</v>
      </c>
      <c r="CX134" s="619">
        <v>28430.19</v>
      </c>
      <c r="CY134" s="619">
        <v>4534.2</v>
      </c>
      <c r="CZ134" s="619">
        <v>12936.92</v>
      </c>
      <c r="DA134" s="619">
        <v>133756.56</v>
      </c>
      <c r="DB134" s="619">
        <v>53668.76</v>
      </c>
      <c r="DC134" s="619">
        <v>474775.22</v>
      </c>
      <c r="DD134" s="619">
        <v>500670.62</v>
      </c>
      <c r="DE134" s="619">
        <v>79577.960000000006</v>
      </c>
      <c r="DF134" s="619">
        <v>68167.7</v>
      </c>
      <c r="DG134" s="619">
        <v>206688.73</v>
      </c>
      <c r="DH134" s="619">
        <v>57234.78</v>
      </c>
      <c r="DI134" s="619">
        <v>195274.49</v>
      </c>
      <c r="DJ134" s="619">
        <v>57305.79</v>
      </c>
      <c r="DK134" s="619">
        <v>48823.94</v>
      </c>
      <c r="DL134" s="619">
        <v>22388.49</v>
      </c>
      <c r="DM134" s="619">
        <v>84216.85</v>
      </c>
      <c r="DN134" s="619">
        <v>110698.68</v>
      </c>
      <c r="DO134" s="619">
        <v>49597.77</v>
      </c>
      <c r="DP134" s="619">
        <v>113913.22</v>
      </c>
      <c r="DQ134" s="619">
        <v>22652.6</v>
      </c>
      <c r="DR134" s="619">
        <v>112979.09</v>
      </c>
      <c r="DS134" s="619">
        <v>29595.21</v>
      </c>
      <c r="DT134" s="619">
        <v>105359.53</v>
      </c>
      <c r="DV134" s="619">
        <v>154398.47</v>
      </c>
      <c r="DW134" s="619">
        <v>211038.58</v>
      </c>
      <c r="DY134" s="619">
        <v>22215.360000000001</v>
      </c>
      <c r="DZ134" s="619">
        <v>165699.04999999999</v>
      </c>
      <c r="EA134" s="619">
        <v>119078.39</v>
      </c>
      <c r="EB134" s="619">
        <v>30064.03</v>
      </c>
      <c r="EC134" s="619">
        <v>86578.58</v>
      </c>
      <c r="ED134" s="619">
        <v>21237.1</v>
      </c>
      <c r="EE134" s="619">
        <v>74097.009999999995</v>
      </c>
      <c r="EF134" s="619">
        <v>210289.18</v>
      </c>
      <c r="EG134" s="619">
        <v>212436.71</v>
      </c>
      <c r="EH134" s="619">
        <v>48835.7</v>
      </c>
      <c r="EI134" s="619">
        <v>86534.34</v>
      </c>
      <c r="EJ134" s="619">
        <v>102836.28</v>
      </c>
      <c r="EK134" s="619">
        <v>100475.42</v>
      </c>
      <c r="EL134" s="619">
        <v>233409.91</v>
      </c>
      <c r="EM134" s="619">
        <v>30182.95</v>
      </c>
      <c r="EN134" s="619">
        <v>27666.46</v>
      </c>
      <c r="EO134" s="619">
        <v>23796.32</v>
      </c>
      <c r="EP134" s="619">
        <v>68595.03</v>
      </c>
      <c r="EQ134" s="619">
        <v>24676.48</v>
      </c>
      <c r="ER134" s="619">
        <v>34505.54</v>
      </c>
      <c r="ES134" s="619">
        <v>64739.72</v>
      </c>
      <c r="ET134" s="619">
        <v>9528.9599999999991</v>
      </c>
      <c r="EU134" s="619">
        <v>151102.96</v>
      </c>
      <c r="EV134" s="619">
        <v>92353.47</v>
      </c>
      <c r="EW134" s="619">
        <v>287978.48</v>
      </c>
      <c r="EX134" s="619">
        <v>364468.84</v>
      </c>
      <c r="EY134" s="619">
        <v>11034.72</v>
      </c>
      <c r="EZ134" s="619">
        <v>27628.639999999999</v>
      </c>
      <c r="FA134" s="619">
        <v>40018.15</v>
      </c>
      <c r="FB134" s="619">
        <v>294589.68</v>
      </c>
      <c r="FC134" s="619">
        <v>22322.01</v>
      </c>
      <c r="FD134" s="619">
        <v>101205.69</v>
      </c>
      <c r="FE134" s="619">
        <v>105461.47</v>
      </c>
      <c r="FF134" s="619">
        <v>42341.41</v>
      </c>
      <c r="FG134" s="619">
        <v>22518.12</v>
      </c>
      <c r="FH134" s="619">
        <v>34232.870000000003</v>
      </c>
      <c r="FI134" s="619">
        <v>50280.02</v>
      </c>
      <c r="FJ134" s="619">
        <v>3107.99</v>
      </c>
      <c r="FK134" s="619">
        <v>17587.09</v>
      </c>
      <c r="FL134" s="619">
        <v>34793.94</v>
      </c>
      <c r="FN134" s="619">
        <v>33656.639999999999</v>
      </c>
      <c r="FO134" s="619">
        <v>35824.550000000003</v>
      </c>
      <c r="FP134" s="619">
        <v>14125.63</v>
      </c>
      <c r="FQ134" s="619">
        <v>0</v>
      </c>
      <c r="FR134" s="619">
        <v>171255.09</v>
      </c>
      <c r="FS134" s="619">
        <v>46272.93</v>
      </c>
      <c r="FT134" s="619">
        <v>74530.36</v>
      </c>
      <c r="FU134" s="619">
        <v>64418.01</v>
      </c>
      <c r="FV134" s="619">
        <v>89209.04</v>
      </c>
      <c r="FW134" s="619">
        <v>35622.550000000003</v>
      </c>
      <c r="FX134" s="619">
        <v>47798.85</v>
      </c>
      <c r="FY134" s="619">
        <v>90242.36</v>
      </c>
      <c r="FZ134" s="619">
        <v>140849.07</v>
      </c>
      <c r="GA134" s="619">
        <v>61210.41</v>
      </c>
      <c r="GB134" s="619">
        <v>141123.49</v>
      </c>
      <c r="GC134" s="619">
        <v>52209.01</v>
      </c>
      <c r="GD134" s="619">
        <v>197441</v>
      </c>
      <c r="GE134" s="619">
        <v>35414.68</v>
      </c>
      <c r="GF134" s="619">
        <v>47481.91</v>
      </c>
      <c r="GG134" s="619">
        <v>30836.2</v>
      </c>
      <c r="GH134" s="619">
        <v>49593.89</v>
      </c>
      <c r="GI134" s="619">
        <v>74606.490000000005</v>
      </c>
      <c r="GJ134" s="619">
        <v>88332.62</v>
      </c>
      <c r="GK134" s="619">
        <v>28101.67</v>
      </c>
      <c r="GL134" s="619">
        <v>22513.52</v>
      </c>
      <c r="GM134" s="619">
        <v>64062.26</v>
      </c>
      <c r="GN134" s="619">
        <v>30440.75</v>
      </c>
      <c r="GO134" s="619">
        <v>17117.68</v>
      </c>
      <c r="GP134" s="619">
        <v>7202.51</v>
      </c>
      <c r="GQ134" s="619">
        <v>14438.96</v>
      </c>
      <c r="GR134" s="619">
        <v>232142.83</v>
      </c>
      <c r="GS134" s="619">
        <v>88473.56</v>
      </c>
      <c r="GT134" s="619">
        <v>37742.720000000001</v>
      </c>
      <c r="GU134" s="619">
        <v>86433.02</v>
      </c>
      <c r="GV134" s="619">
        <v>25884.84</v>
      </c>
      <c r="GW134" s="619">
        <v>55676.89</v>
      </c>
      <c r="GX134" s="619">
        <v>53629.86</v>
      </c>
      <c r="GY134" s="619">
        <v>29882.47</v>
      </c>
      <c r="GZ134" s="619">
        <v>245275.97</v>
      </c>
      <c r="HA134" s="619">
        <v>22850.31</v>
      </c>
      <c r="HB134" s="619">
        <v>30797.32</v>
      </c>
      <c r="HC134" s="619">
        <v>54922.77</v>
      </c>
      <c r="HD134" s="619">
        <v>795335.25</v>
      </c>
      <c r="HE134" s="619">
        <v>1635869.84</v>
      </c>
      <c r="HF134" s="619">
        <v>251582.61</v>
      </c>
      <c r="HG134" s="619">
        <v>161211.79</v>
      </c>
      <c r="HH134" s="619">
        <v>92103.540000000008</v>
      </c>
      <c r="HI134" s="619">
        <v>167444.09</v>
      </c>
      <c r="HJ134" s="619">
        <v>64800.08</v>
      </c>
      <c r="HL134" s="619">
        <v>852677.82</v>
      </c>
      <c r="HM134" s="619">
        <v>59003.31</v>
      </c>
      <c r="HN134" s="619">
        <v>193922.25</v>
      </c>
      <c r="HO134" s="619">
        <v>76899.77</v>
      </c>
      <c r="HP134" s="619">
        <v>7719.65</v>
      </c>
      <c r="HQ134" s="619">
        <v>30500.39</v>
      </c>
      <c r="HR134" s="619">
        <v>70100.06</v>
      </c>
      <c r="HS134" s="619">
        <v>15381.66</v>
      </c>
      <c r="HT134" s="619">
        <v>12521.18</v>
      </c>
      <c r="HU134" s="619">
        <v>89437.759999999995</v>
      </c>
      <c r="HV134" s="619">
        <v>0</v>
      </c>
      <c r="HW134" s="619">
        <v>13323.07</v>
      </c>
      <c r="HX134" s="619">
        <v>19096.66</v>
      </c>
      <c r="HY134" s="619">
        <v>51414.83</v>
      </c>
      <c r="HZ134" s="619">
        <v>43053.71</v>
      </c>
      <c r="IA134" s="619">
        <v>43230.91</v>
      </c>
      <c r="IB134" s="619">
        <v>53274.080000000002</v>
      </c>
      <c r="IC134" s="619">
        <v>52434.28</v>
      </c>
      <c r="ID134" s="619">
        <v>8985.52</v>
      </c>
      <c r="IE134" s="619">
        <v>37939.74</v>
      </c>
      <c r="IF134" s="619">
        <v>18215.55</v>
      </c>
      <c r="IG134" s="619">
        <v>49034.92</v>
      </c>
      <c r="IH134" s="619">
        <v>10641.28</v>
      </c>
      <c r="II134" s="619">
        <v>13084.09</v>
      </c>
      <c r="IJ134" s="619">
        <v>167437.71</v>
      </c>
      <c r="IK134" s="619">
        <v>3819.1</v>
      </c>
      <c r="IL134" s="619">
        <v>0</v>
      </c>
      <c r="IM134" s="619">
        <v>55207.37</v>
      </c>
      <c r="IN134" s="619">
        <v>151225.72</v>
      </c>
      <c r="IO134" s="619">
        <v>31279.040000000001</v>
      </c>
      <c r="IP134" s="619">
        <v>0</v>
      </c>
      <c r="IQ134" s="619">
        <v>6607.89</v>
      </c>
      <c r="IR134" s="619">
        <v>25945.4</v>
      </c>
      <c r="IS134" s="619">
        <v>0</v>
      </c>
      <c r="IT134" s="619">
        <v>12574.81</v>
      </c>
      <c r="IU134" s="619">
        <v>377803.6</v>
      </c>
      <c r="IV134" s="619">
        <v>1633.07</v>
      </c>
      <c r="IW134" s="619">
        <v>66408.320000000007</v>
      </c>
      <c r="IX134" s="619">
        <v>13258.61</v>
      </c>
      <c r="IY134" s="619">
        <v>20150.2</v>
      </c>
      <c r="IZ134" s="619">
        <v>14370.67</v>
      </c>
      <c r="JA134" s="619">
        <v>1625.3</v>
      </c>
      <c r="JB134" s="619">
        <v>43077.03</v>
      </c>
      <c r="JC134" s="619">
        <v>30522.11</v>
      </c>
      <c r="JD134" s="619">
        <v>18103.72</v>
      </c>
      <c r="JE134" s="619">
        <v>0</v>
      </c>
      <c r="JF134" s="619">
        <v>14347.77</v>
      </c>
      <c r="JG134" s="619">
        <v>42284.91</v>
      </c>
      <c r="JI134" s="619">
        <v>12182.36</v>
      </c>
      <c r="JJ134" s="619">
        <v>21024.09</v>
      </c>
      <c r="JK134" s="619">
        <v>36332.33</v>
      </c>
      <c r="JL134" s="619">
        <v>19744.37</v>
      </c>
      <c r="JM134" s="619">
        <v>282375.24</v>
      </c>
      <c r="JN134" s="619">
        <v>31595.3</v>
      </c>
      <c r="JO134" s="619">
        <v>23570.81</v>
      </c>
      <c r="JP134" s="619">
        <v>150007.71</v>
      </c>
      <c r="JQ134" s="619">
        <v>26581.439999999999</v>
      </c>
      <c r="JR134" s="619">
        <v>55145.85</v>
      </c>
      <c r="JS134" s="619">
        <v>15920.94</v>
      </c>
      <c r="JT134" s="619">
        <v>0</v>
      </c>
      <c r="JU134" s="619">
        <v>0</v>
      </c>
      <c r="JV134" s="619">
        <v>31742.31</v>
      </c>
      <c r="JW134" s="619">
        <v>12019.97</v>
      </c>
      <c r="JX134" s="619">
        <v>0</v>
      </c>
      <c r="JY134" s="619">
        <v>29211.72</v>
      </c>
      <c r="JZ134" s="619">
        <v>0</v>
      </c>
      <c r="KA134" s="619">
        <v>35044.449999999997</v>
      </c>
      <c r="KB134" s="619">
        <v>0</v>
      </c>
      <c r="KC134" s="619">
        <v>58116.54</v>
      </c>
      <c r="KD134" s="619">
        <v>0</v>
      </c>
      <c r="KE134" s="619">
        <v>50589.05</v>
      </c>
      <c r="KF134" s="619">
        <v>28605.4</v>
      </c>
      <c r="KG134" s="619">
        <v>18818.09</v>
      </c>
      <c r="KH134" s="619">
        <v>0</v>
      </c>
      <c r="KI134" s="619">
        <v>4373.42</v>
      </c>
      <c r="KK134" s="619">
        <v>479606.77</v>
      </c>
      <c r="KL134" s="619">
        <v>38968.39</v>
      </c>
      <c r="KM134" s="619">
        <v>7418.39</v>
      </c>
      <c r="KN134" s="619">
        <v>120512.48</v>
      </c>
      <c r="KO134" s="619">
        <v>25994.58</v>
      </c>
      <c r="KP134" s="619">
        <v>183612.41</v>
      </c>
      <c r="KQ134" s="619">
        <v>53609.27</v>
      </c>
      <c r="KR134" s="619">
        <v>19966.73</v>
      </c>
      <c r="KS134" s="619">
        <v>163394.76999999999</v>
      </c>
      <c r="KT134" s="619">
        <v>0</v>
      </c>
      <c r="KU134" s="619">
        <v>108170.6</v>
      </c>
      <c r="KV134" s="619">
        <v>0</v>
      </c>
      <c r="KW134" s="619">
        <v>17804.23</v>
      </c>
      <c r="KX134" s="619">
        <v>50753.63</v>
      </c>
      <c r="KY134" s="619">
        <v>399022.62</v>
      </c>
      <c r="KZ134" s="619">
        <v>78804.3</v>
      </c>
      <c r="LA134" s="619">
        <v>284395.70999999996</v>
      </c>
      <c r="LB134" s="619">
        <v>57761.17</v>
      </c>
      <c r="LC134" s="619">
        <v>7971.41</v>
      </c>
      <c r="LD134" s="619">
        <v>68612.649999999994</v>
      </c>
      <c r="LE134" s="619">
        <v>73955.12</v>
      </c>
      <c r="LF134" s="619">
        <v>32233.01</v>
      </c>
      <c r="LG134" s="619">
        <v>41584.269999999997</v>
      </c>
      <c r="LH134" s="619">
        <v>27216.61</v>
      </c>
      <c r="LI134" s="619">
        <v>82711.73</v>
      </c>
      <c r="LJ134" s="619">
        <v>9861.6</v>
      </c>
      <c r="LK134" s="619">
        <v>25049.05</v>
      </c>
      <c r="LL134" s="619">
        <v>179925.79</v>
      </c>
      <c r="LM134" s="619">
        <v>85394.44</v>
      </c>
      <c r="LN134" s="619">
        <v>39743.42</v>
      </c>
      <c r="LO134" s="619">
        <v>-26826.26</v>
      </c>
      <c r="LP134" s="619">
        <v>83871.59</v>
      </c>
      <c r="LQ134" s="619">
        <v>45638.16</v>
      </c>
      <c r="LR134" s="619">
        <v>54168.67</v>
      </c>
      <c r="LS134" s="619">
        <v>69730.48</v>
      </c>
      <c r="LT134" s="619">
        <v>297212.39</v>
      </c>
      <c r="LU134" s="619">
        <v>39262.78</v>
      </c>
      <c r="LV134" s="619">
        <v>11908.24</v>
      </c>
      <c r="LW134" s="619">
        <v>488321.02</v>
      </c>
      <c r="LX134" s="619">
        <v>254548.1</v>
      </c>
      <c r="MA134" s="619">
        <v>110591.67</v>
      </c>
      <c r="MB134" s="619">
        <v>123382.46</v>
      </c>
      <c r="MC134" s="619">
        <v>63895.839999999997</v>
      </c>
      <c r="MD134" s="619">
        <v>93566.03</v>
      </c>
      <c r="ME134" s="619">
        <v>91462.42</v>
      </c>
      <c r="MF134" s="619">
        <v>125877.1</v>
      </c>
      <c r="MG134" s="619">
        <v>86475.24</v>
      </c>
      <c r="MH134" s="619">
        <v>30578.6</v>
      </c>
      <c r="MI134" s="619">
        <v>885622.86</v>
      </c>
      <c r="MJ134" s="619">
        <v>25229.51</v>
      </c>
      <c r="MK134" s="619">
        <v>18974.18</v>
      </c>
      <c r="ML134" s="619">
        <v>18865.05</v>
      </c>
      <c r="MM134" s="619">
        <v>14628.37</v>
      </c>
      <c r="MN134" s="619">
        <v>30274.92</v>
      </c>
      <c r="MO134" s="619">
        <v>21796.62</v>
      </c>
      <c r="MP134" s="619">
        <v>31110.12</v>
      </c>
      <c r="MQ134" s="619">
        <v>0</v>
      </c>
      <c r="MR134" s="619">
        <v>28575.66</v>
      </c>
      <c r="MS134" s="619">
        <v>23648.23</v>
      </c>
      <c r="MT134" s="619">
        <v>20765.580000000002</v>
      </c>
      <c r="MU134" s="619">
        <v>34673.049999999996</v>
      </c>
      <c r="MV134" s="619">
        <v>33397.26</v>
      </c>
      <c r="MW134" s="619">
        <v>61612.63</v>
      </c>
      <c r="MX134" s="619">
        <v>34604.28</v>
      </c>
      <c r="MY134" s="619">
        <v>84325.66</v>
      </c>
      <c r="MZ134" s="619">
        <v>49186.2</v>
      </c>
      <c r="NA134" s="619">
        <v>0</v>
      </c>
      <c r="NB134" s="619">
        <v>0</v>
      </c>
      <c r="NC134" s="619">
        <v>44793.5</v>
      </c>
      <c r="ND134" s="619">
        <v>12827.34</v>
      </c>
      <c r="NE134" s="619">
        <v>12025.39</v>
      </c>
      <c r="NF134" s="619">
        <v>126736.51</v>
      </c>
      <c r="NG134" s="619">
        <v>0</v>
      </c>
      <c r="NH134" s="619">
        <v>48896.572099999998</v>
      </c>
      <c r="NI134" s="619">
        <v>1041343.96</v>
      </c>
      <c r="NJ134" s="619">
        <v>13115.57</v>
      </c>
      <c r="NK134" s="619">
        <v>55188.28</v>
      </c>
      <c r="NL134" s="619">
        <v>126867.99</v>
      </c>
      <c r="NM134" s="619">
        <v>304245.18</v>
      </c>
      <c r="NN134" s="619">
        <v>10021.07</v>
      </c>
      <c r="NO134" s="619">
        <v>89179.78</v>
      </c>
      <c r="NP134" s="619">
        <v>0</v>
      </c>
      <c r="NQ134" s="619">
        <v>27331.96</v>
      </c>
      <c r="NS134" s="619">
        <v>22992.45</v>
      </c>
      <c r="NT134" s="619">
        <v>40058.620000000003</v>
      </c>
      <c r="NU134" s="619">
        <v>32532.16</v>
      </c>
      <c r="NV134" s="619">
        <v>14282.96</v>
      </c>
      <c r="NW134" s="619">
        <v>2154.3000000000002</v>
      </c>
      <c r="NX134" s="619">
        <v>30290.12</v>
      </c>
      <c r="NY134" s="619">
        <v>105277.52</v>
      </c>
      <c r="NZ134" s="619">
        <v>352715.97000000003</v>
      </c>
      <c r="OA134" s="619">
        <v>31788.260000000002</v>
      </c>
      <c r="OB134" s="619">
        <v>34441.550000000003</v>
      </c>
      <c r="OC134" s="619">
        <v>21398.75</v>
      </c>
      <c r="OD134" s="619">
        <v>0</v>
      </c>
      <c r="OE134" s="619">
        <v>13673.37</v>
      </c>
      <c r="OF134" s="619">
        <v>21083.25</v>
      </c>
      <c r="OG134" s="619">
        <v>209135.99</v>
      </c>
      <c r="OH134" s="619">
        <v>0</v>
      </c>
      <c r="OI134" s="619">
        <v>176712.43</v>
      </c>
      <c r="OJ134" s="619">
        <v>58714.62</v>
      </c>
      <c r="OK134" s="619">
        <v>46200.87</v>
      </c>
      <c r="OL134" s="619">
        <v>100479.2</v>
      </c>
      <c r="OM134" s="619">
        <v>24556.26</v>
      </c>
      <c r="ON134" s="619">
        <v>139721.54</v>
      </c>
      <c r="OO134" s="619">
        <v>33461.26</v>
      </c>
      <c r="OP134" s="619">
        <v>135868.07</v>
      </c>
      <c r="OQ134" s="619">
        <v>284793.23</v>
      </c>
      <c r="OR134" s="619">
        <v>100372.48</v>
      </c>
      <c r="OS134" s="619">
        <v>112767.28</v>
      </c>
      <c r="OT134" s="619">
        <v>39962.050000000003</v>
      </c>
      <c r="OV134" s="619">
        <v>21632.560000000001</v>
      </c>
      <c r="OW134" s="619">
        <v>11182.81</v>
      </c>
      <c r="OX134" s="619">
        <v>41085.160000000003</v>
      </c>
      <c r="OY134" s="619">
        <v>50717.49</v>
      </c>
      <c r="OZ134" s="619">
        <v>218223.03</v>
      </c>
      <c r="PA134" s="619">
        <v>25076.9</v>
      </c>
      <c r="PB134" s="619">
        <v>38365.699999999997</v>
      </c>
      <c r="PC134" s="619">
        <v>26740.52</v>
      </c>
      <c r="PE134" s="619">
        <v>24850.2</v>
      </c>
      <c r="PF134" s="619">
        <v>52418.59</v>
      </c>
      <c r="PG134" s="619">
        <v>29024.940000000002</v>
      </c>
      <c r="PH134" s="619">
        <v>53715.67</v>
      </c>
      <c r="PI134" s="619">
        <v>146639.94</v>
      </c>
      <c r="PJ134" s="619">
        <v>33958.870000000003</v>
      </c>
      <c r="PK134" s="619">
        <v>37821.32</v>
      </c>
      <c r="PL134" s="619">
        <v>58683.45</v>
      </c>
      <c r="PM134" s="619">
        <v>128835.21</v>
      </c>
      <c r="PN134" s="619">
        <v>72679.929999999993</v>
      </c>
      <c r="PO134" s="619">
        <v>83248.13</v>
      </c>
      <c r="PP134" s="619">
        <v>22821.25</v>
      </c>
      <c r="PQ134" s="619">
        <v>194138.47</v>
      </c>
      <c r="PR134" s="619">
        <v>19140.580000000002</v>
      </c>
      <c r="PS134" s="619">
        <v>34718.11</v>
      </c>
      <c r="PT134" s="619">
        <v>37253.86</v>
      </c>
      <c r="PU134" s="619">
        <v>9879.49</v>
      </c>
      <c r="PX134" s="619">
        <v>0</v>
      </c>
      <c r="PY134" s="619">
        <v>98382.7</v>
      </c>
      <c r="QA134" s="619">
        <v>36112.629999999997</v>
      </c>
      <c r="QB134" s="619">
        <v>30859.8</v>
      </c>
      <c r="QG134" s="619">
        <v>20553.89</v>
      </c>
      <c r="QH134" s="619">
        <v>33371.64</v>
      </c>
      <c r="QM134" s="619">
        <v>17874.900000000001</v>
      </c>
      <c r="QO134" s="619">
        <v>61.6</v>
      </c>
      <c r="QQ134" s="619">
        <v>11893.72</v>
      </c>
      <c r="QS134" s="619">
        <v>11764.55</v>
      </c>
      <c r="QV134" s="619">
        <v>222.47</v>
      </c>
      <c r="QW134" s="619">
        <v>50517.94</v>
      </c>
      <c r="QX134" s="619">
        <v>187953.34</v>
      </c>
      <c r="QY134" s="619">
        <v>67926.539999999994</v>
      </c>
      <c r="QZ134" s="619">
        <v>125754.39</v>
      </c>
      <c r="RA134" s="619">
        <v>95615.21</v>
      </c>
      <c r="RB134" s="619">
        <v>71424.13</v>
      </c>
      <c r="RC134" s="619">
        <v>48271.92</v>
      </c>
      <c r="RE134" s="619">
        <v>105282.27</v>
      </c>
      <c r="RF134" s="619">
        <v>15674.76</v>
      </c>
      <c r="RG134" s="619">
        <v>59600.45</v>
      </c>
      <c r="RH134" s="619">
        <v>44835.79</v>
      </c>
      <c r="RI134" s="619">
        <v>964063.05</v>
      </c>
      <c r="RJ134" s="619">
        <v>145692.76999999999</v>
      </c>
      <c r="RK134" s="619">
        <v>136503.09</v>
      </c>
      <c r="RL134" s="619">
        <v>42100.33</v>
      </c>
      <c r="RM134" s="619">
        <v>283088.57</v>
      </c>
      <c r="RN134" s="619">
        <v>89267.13</v>
      </c>
      <c r="RO134" s="619">
        <v>105191.66</v>
      </c>
      <c r="RP134" s="619">
        <v>20112.22</v>
      </c>
      <c r="RQ134" s="619">
        <v>28493.73</v>
      </c>
      <c r="RR134" s="619">
        <v>117155.4</v>
      </c>
      <c r="RS134" s="619">
        <v>121333.35</v>
      </c>
      <c r="RT134" s="619">
        <v>24089.62</v>
      </c>
      <c r="RU134" s="619">
        <v>37561.83</v>
      </c>
      <c r="RV134" s="619">
        <v>32289.88</v>
      </c>
      <c r="RW134" s="619">
        <v>30535.93</v>
      </c>
      <c r="RX134" s="619">
        <v>28307.56</v>
      </c>
      <c r="RY134" s="619">
        <v>15202.32</v>
      </c>
      <c r="RZ134" s="619">
        <v>18966.32</v>
      </c>
      <c r="SA134" s="619">
        <v>17462.34</v>
      </c>
      <c r="SB134" s="619">
        <v>25366.2</v>
      </c>
      <c r="SC134" s="619">
        <v>1204599.3899999999</v>
      </c>
      <c r="SD134" s="619">
        <v>31376.67</v>
      </c>
      <c r="SE134" s="619">
        <v>43642.97</v>
      </c>
      <c r="SF134" s="619">
        <v>18233.099999999999</v>
      </c>
      <c r="SG134" s="619">
        <v>15503.39</v>
      </c>
      <c r="SH134" s="619">
        <v>47261.91</v>
      </c>
      <c r="SI134" s="619">
        <v>62345.75</v>
      </c>
      <c r="SJ134" s="619">
        <v>82913</v>
      </c>
      <c r="SK134" s="619">
        <v>28744.42</v>
      </c>
      <c r="SL134" s="619">
        <v>43474.01</v>
      </c>
      <c r="SM134" s="619">
        <v>71845.78</v>
      </c>
      <c r="SN134" s="619">
        <v>19423.060000000001</v>
      </c>
      <c r="SO134" s="619">
        <v>222261.36</v>
      </c>
      <c r="SP134" s="619">
        <v>38773.21</v>
      </c>
      <c r="SQ134" s="619">
        <v>52232.31</v>
      </c>
      <c r="SR134" s="619">
        <v>103693.78</v>
      </c>
      <c r="SS134" s="619">
        <v>30749.81</v>
      </c>
      <c r="ST134" s="619">
        <v>68006.850000000006</v>
      </c>
      <c r="SU134" s="619">
        <v>57159.08</v>
      </c>
      <c r="SV134" s="619">
        <v>18712.63</v>
      </c>
      <c r="SW134" s="619">
        <v>313105.40000000002</v>
      </c>
      <c r="SX134" s="619">
        <v>45739.39</v>
      </c>
      <c r="SY134" s="619">
        <v>56908.24</v>
      </c>
      <c r="SZ134" s="619">
        <v>7256.83</v>
      </c>
      <c r="TA134" s="619">
        <v>30238.59</v>
      </c>
      <c r="TB134" s="619">
        <v>36482.19</v>
      </c>
      <c r="TC134" s="619">
        <v>37264.870000000003</v>
      </c>
      <c r="TD134" s="619">
        <v>89816.639999999999</v>
      </c>
      <c r="TE134" s="619">
        <v>65671.48</v>
      </c>
      <c r="TF134" s="619">
        <v>20774.91</v>
      </c>
      <c r="TG134" s="619">
        <v>15855.55</v>
      </c>
      <c r="TH134" s="619">
        <v>48121.93</v>
      </c>
      <c r="TI134" s="619">
        <v>14302.77</v>
      </c>
      <c r="TJ134" s="619">
        <v>15404.11</v>
      </c>
      <c r="TK134" s="619">
        <v>1009999.61</v>
      </c>
      <c r="TL134" s="619">
        <v>54203.44</v>
      </c>
      <c r="TM134" s="619">
        <v>25566.02</v>
      </c>
      <c r="TN134" s="619">
        <v>57263.46</v>
      </c>
      <c r="TO134" s="619">
        <v>41822.080000000002</v>
      </c>
      <c r="TP134" s="619">
        <v>44485.72</v>
      </c>
      <c r="TQ134" s="619">
        <v>14895.03</v>
      </c>
      <c r="TR134" s="619">
        <v>251899.75</v>
      </c>
      <c r="TS134" s="619">
        <v>40956.620000000003</v>
      </c>
      <c r="TT134" s="619">
        <v>98920.41</v>
      </c>
      <c r="TU134" s="619">
        <v>117585.52</v>
      </c>
      <c r="TV134" s="619">
        <v>53871.1</v>
      </c>
      <c r="TW134" s="619">
        <v>2774.75</v>
      </c>
      <c r="TX134" s="619">
        <v>45833.55</v>
      </c>
      <c r="TY134" s="619">
        <v>21087.53</v>
      </c>
      <c r="TZ134" s="619">
        <v>46424.46</v>
      </c>
      <c r="UA134" s="619">
        <v>239295.21</v>
      </c>
      <c r="UB134" s="619">
        <v>19249.740000000002</v>
      </c>
      <c r="UC134" s="619">
        <v>820948.58</v>
      </c>
      <c r="UD134" s="619">
        <v>82045.179999999993</v>
      </c>
      <c r="UE134" s="619">
        <v>67570.31</v>
      </c>
      <c r="UF134" s="619">
        <v>50102.29</v>
      </c>
      <c r="UG134" s="619">
        <v>541823.16</v>
      </c>
      <c r="UH134" s="619">
        <v>53285.24</v>
      </c>
      <c r="UI134" s="619">
        <v>29584.81</v>
      </c>
      <c r="UJ134" s="619">
        <v>35261.29</v>
      </c>
      <c r="UK134" s="619">
        <v>53468.08</v>
      </c>
      <c r="UL134" s="619">
        <v>209383.34</v>
      </c>
      <c r="UM134" s="619">
        <v>35778.43</v>
      </c>
      <c r="UN134" s="619">
        <v>81620.899999999994</v>
      </c>
      <c r="UO134" s="619">
        <v>0</v>
      </c>
      <c r="UP134" s="619">
        <v>60778.18</v>
      </c>
      <c r="UQ134" s="619">
        <v>35139.300000000003</v>
      </c>
      <c r="UR134" s="619">
        <v>1414826.07</v>
      </c>
      <c r="US134" s="619">
        <v>64908.66</v>
      </c>
      <c r="UT134" s="619">
        <v>73180.929999999993</v>
      </c>
      <c r="UU134" s="619">
        <v>422387.21</v>
      </c>
      <c r="UV134" s="619">
        <v>5810.23</v>
      </c>
      <c r="UW134" s="619">
        <v>75886.45</v>
      </c>
      <c r="UX134" s="619">
        <v>100947.01</v>
      </c>
      <c r="UY134" s="619">
        <v>8485.17</v>
      </c>
      <c r="UZ134" s="619">
        <v>25754.05</v>
      </c>
      <c r="VA134" s="619">
        <v>68806.53</v>
      </c>
      <c r="VB134" s="619">
        <v>67582.09</v>
      </c>
      <c r="VC134" s="619">
        <v>110366.99</v>
      </c>
      <c r="VD134" s="619">
        <v>43559.16</v>
      </c>
      <c r="VE134" s="619">
        <v>90672.78</v>
      </c>
      <c r="VF134" s="619">
        <v>4225.88</v>
      </c>
      <c r="VG134" s="619">
        <v>31970.799999999999</v>
      </c>
      <c r="VH134" s="619">
        <v>29508.21</v>
      </c>
      <c r="VI134" s="619">
        <v>18897.939999999999</v>
      </c>
      <c r="VJ134" s="619">
        <v>121968.36</v>
      </c>
      <c r="VK134" s="619">
        <v>15393.18</v>
      </c>
      <c r="VL134" s="619">
        <v>15627.05</v>
      </c>
      <c r="VM134" s="619">
        <v>21036.880000000001</v>
      </c>
      <c r="VN134" s="619">
        <v>49880.15</v>
      </c>
      <c r="VO134" s="619">
        <v>29206.94</v>
      </c>
      <c r="VP134" s="619">
        <v>16642.88</v>
      </c>
      <c r="VQ134" s="619">
        <v>127846.53</v>
      </c>
      <c r="VR134" s="619">
        <v>106565.56</v>
      </c>
      <c r="VT134" s="619">
        <v>63743.01</v>
      </c>
      <c r="VU134" s="619">
        <v>64918.400000000001</v>
      </c>
      <c r="VV134" s="619">
        <v>51221.26</v>
      </c>
      <c r="VW134" s="619">
        <v>113355.95</v>
      </c>
      <c r="VX134" s="619">
        <v>34833.919999999998</v>
      </c>
      <c r="VY134" s="619">
        <v>366642.8</v>
      </c>
      <c r="VZ134" s="619">
        <v>26923.34</v>
      </c>
      <c r="WA134" s="619">
        <v>16890.87</v>
      </c>
      <c r="WB134" s="619">
        <v>36906.43</v>
      </c>
      <c r="WD134" s="619">
        <v>123199.07</v>
      </c>
      <c r="WE134" s="619">
        <v>34827.599999999999</v>
      </c>
      <c r="WF134" s="619">
        <v>20883.36</v>
      </c>
      <c r="WG134" s="619">
        <v>41716.89</v>
      </c>
      <c r="WH134" s="619">
        <v>84498.38</v>
      </c>
      <c r="WI134" s="619">
        <v>157420.98000000001</v>
      </c>
      <c r="WJ134" s="619">
        <v>76798.14</v>
      </c>
      <c r="WK134" s="619">
        <v>56718.87</v>
      </c>
      <c r="WL134" s="619">
        <v>272198.03999999998</v>
      </c>
      <c r="WM134" s="619">
        <v>39447.480000000003</v>
      </c>
      <c r="WN134" s="619">
        <v>154090.43</v>
      </c>
      <c r="WO134" s="619">
        <v>38815.589999999997</v>
      </c>
      <c r="WP134" s="619">
        <v>54635.33</v>
      </c>
      <c r="WQ134" s="619">
        <v>177395.79</v>
      </c>
      <c r="WR134" s="619">
        <v>88538.46</v>
      </c>
      <c r="WS134" s="619">
        <v>73589.23</v>
      </c>
      <c r="WT134" s="619">
        <v>64166.18</v>
      </c>
      <c r="WU134" s="619">
        <v>23884.3</v>
      </c>
      <c r="WV134" s="619">
        <v>81194.62</v>
      </c>
      <c r="WW134" s="619">
        <v>139245.24</v>
      </c>
      <c r="WX134" s="619">
        <v>26448.23</v>
      </c>
      <c r="WY134" s="619">
        <v>53053.94</v>
      </c>
      <c r="WZ134" s="619">
        <v>25629.02</v>
      </c>
      <c r="XA134" s="619">
        <v>81132.039999999994</v>
      </c>
      <c r="XB134" s="619">
        <v>29493.3</v>
      </c>
      <c r="XC134" s="619">
        <v>4774.8999999999996</v>
      </c>
      <c r="XD134" s="619">
        <v>9880.99</v>
      </c>
      <c r="XE134" s="619">
        <v>130233.66</v>
      </c>
      <c r="XF134" s="619">
        <v>16331.4</v>
      </c>
      <c r="XG134" s="619">
        <v>14357.26</v>
      </c>
      <c r="XH134" s="619">
        <v>23591.74</v>
      </c>
      <c r="XI134" s="619">
        <v>34983.39</v>
      </c>
      <c r="XJ134" s="619">
        <v>192546.55</v>
      </c>
      <c r="XK134" s="619">
        <v>169994.52</v>
      </c>
      <c r="XL134" s="619">
        <v>41651.699999999997</v>
      </c>
      <c r="XM134" s="619">
        <v>377391.87</v>
      </c>
      <c r="XN134" s="619">
        <v>44202.239999999998</v>
      </c>
      <c r="XO134" s="619">
        <v>67578.98</v>
      </c>
      <c r="XP134" s="619">
        <v>338668.13</v>
      </c>
      <c r="XQ134" s="619">
        <v>104668.02</v>
      </c>
      <c r="XR134" s="619">
        <v>31393.43</v>
      </c>
      <c r="XS134" s="619">
        <v>146085.25</v>
      </c>
      <c r="XT134" s="619">
        <v>276325.49</v>
      </c>
      <c r="XU134" s="619">
        <v>53336.94</v>
      </c>
      <c r="XV134" s="619">
        <v>14236.53</v>
      </c>
      <c r="XW134" s="619">
        <v>26844.78</v>
      </c>
      <c r="XX134" s="619">
        <v>20132.96</v>
      </c>
      <c r="XY134" s="619">
        <v>31616.71</v>
      </c>
      <c r="XZ134" s="619">
        <v>35200.68</v>
      </c>
      <c r="YA134" s="619">
        <v>34770.629999999997</v>
      </c>
      <c r="YB134" s="619">
        <v>37284.92</v>
      </c>
      <c r="YC134" s="619">
        <v>38930.44</v>
      </c>
      <c r="YD134" s="619">
        <v>19481.32</v>
      </c>
      <c r="YE134" s="619">
        <v>48935.11</v>
      </c>
      <c r="YF134" s="619">
        <v>39883.06</v>
      </c>
      <c r="YG134" s="619">
        <v>22356.33</v>
      </c>
      <c r="YH134" s="619">
        <v>50200.66</v>
      </c>
      <c r="YI134" s="619">
        <v>77958.539999999994</v>
      </c>
      <c r="YJ134" s="619">
        <v>34841.410000000003</v>
      </c>
      <c r="YK134" s="619">
        <v>105885.8</v>
      </c>
      <c r="YL134" s="619">
        <v>41584.99</v>
      </c>
      <c r="YM134" s="619">
        <v>115134.21</v>
      </c>
      <c r="YN134" s="619">
        <v>48443.26</v>
      </c>
      <c r="YO134" s="619">
        <v>311923.42</v>
      </c>
      <c r="YP134" s="619">
        <v>257022.49</v>
      </c>
      <c r="YQ134" s="619">
        <v>39333.31</v>
      </c>
      <c r="YR134" s="619">
        <v>74006.45</v>
      </c>
      <c r="YS134" s="619">
        <v>47762.53</v>
      </c>
      <c r="YT134" s="619">
        <v>25057.41</v>
      </c>
      <c r="YU134" s="619">
        <v>16007.31</v>
      </c>
      <c r="YV134" s="619">
        <v>47552.49</v>
      </c>
      <c r="YW134" s="619">
        <v>40333.17</v>
      </c>
      <c r="YX134" s="619">
        <v>227842.31</v>
      </c>
      <c r="YY134" s="619">
        <v>54682.6</v>
      </c>
      <c r="YZ134" s="619">
        <v>19912.009999999998</v>
      </c>
      <c r="ZA134" s="619">
        <v>29060.76</v>
      </c>
      <c r="ZB134" s="619">
        <v>19520.37</v>
      </c>
      <c r="ZC134" s="619">
        <v>8404.2999999999993</v>
      </c>
      <c r="ZD134" s="619">
        <v>18868.16</v>
      </c>
      <c r="ZE134" s="619">
        <v>24657.13</v>
      </c>
      <c r="ZF134" s="619">
        <v>26938.32</v>
      </c>
      <c r="ZH134" s="619">
        <v>47199.519999999997</v>
      </c>
      <c r="ZI134" s="619">
        <v>43912.21</v>
      </c>
      <c r="ZJ134" s="619">
        <v>33464.839999999997</v>
      </c>
      <c r="ZK134" s="619">
        <v>37299.17</v>
      </c>
      <c r="ZL134" s="619">
        <v>33435.25</v>
      </c>
      <c r="ZM134" s="619">
        <v>108802.5</v>
      </c>
      <c r="ZN134" s="619">
        <v>958524</v>
      </c>
      <c r="ZO134" s="619">
        <v>23315.31</v>
      </c>
      <c r="ZP134" s="619">
        <v>18523.349999999999</v>
      </c>
      <c r="ZQ134" s="619">
        <v>253504.34</v>
      </c>
      <c r="ZR134" s="619">
        <v>242971.11</v>
      </c>
      <c r="ZS134" s="619">
        <v>50033.33</v>
      </c>
      <c r="ZT134" s="619">
        <v>83961.37</v>
      </c>
      <c r="ZU134" s="619">
        <v>63884.77</v>
      </c>
      <c r="ZV134" s="619">
        <v>124500.04</v>
      </c>
      <c r="ZW134" s="619">
        <v>140283.26</v>
      </c>
      <c r="ZX134" s="619">
        <v>11397.58</v>
      </c>
      <c r="ZY134" s="619">
        <v>53858.26</v>
      </c>
      <c r="ZZ134" s="619">
        <v>16937.8</v>
      </c>
      <c r="AAA134" s="619">
        <v>162852.17000000001</v>
      </c>
      <c r="AAB134" s="619">
        <v>23067.439999999999</v>
      </c>
      <c r="AAC134" s="619">
        <v>40944.129999999997</v>
      </c>
      <c r="AAD134" s="619">
        <v>35602.9</v>
      </c>
      <c r="AAE134" s="619">
        <v>18449.72</v>
      </c>
      <c r="AAF134" s="619">
        <v>39223.18</v>
      </c>
      <c r="AAG134" s="619">
        <v>54124.58</v>
      </c>
      <c r="AAH134" s="619">
        <v>28609.56</v>
      </c>
      <c r="AAI134" s="619">
        <v>18417.509999999998</v>
      </c>
      <c r="AAK134" s="619">
        <v>24224.6</v>
      </c>
      <c r="AAL134" s="619">
        <v>4968.55</v>
      </c>
      <c r="AAM134" s="619">
        <v>24972.23</v>
      </c>
      <c r="AAN134" s="619">
        <v>10990.44</v>
      </c>
      <c r="AAO134" s="619">
        <v>66582.67</v>
      </c>
      <c r="AAP134" s="619">
        <v>31845.68</v>
      </c>
      <c r="AAQ134" s="619">
        <v>930005.39</v>
      </c>
      <c r="AAR134" s="619">
        <v>57954.09</v>
      </c>
      <c r="AAS134" s="619">
        <v>62674.23</v>
      </c>
      <c r="AAT134" s="619">
        <v>209857.47</v>
      </c>
      <c r="AAU134" s="619">
        <v>68533.570000000007</v>
      </c>
      <c r="AAV134" s="619">
        <v>31454.880000000001</v>
      </c>
      <c r="AAW134" s="619">
        <v>47709.59</v>
      </c>
      <c r="AAX134" s="619">
        <v>74531.55</v>
      </c>
      <c r="AAY134" s="619">
        <v>234514.11</v>
      </c>
      <c r="AAZ134" s="619">
        <v>54057.68</v>
      </c>
      <c r="ABA134" s="619">
        <v>122920.99</v>
      </c>
      <c r="ABB134" s="619">
        <v>152597.57999999999</v>
      </c>
      <c r="ABC134" s="619">
        <v>141989.73000000001</v>
      </c>
      <c r="ABD134" s="619">
        <v>7992.55</v>
      </c>
      <c r="ABE134" s="619">
        <v>37404.99</v>
      </c>
      <c r="ABF134" s="619">
        <v>22109.5</v>
      </c>
      <c r="ABG134" s="619">
        <v>32654.78</v>
      </c>
      <c r="ABH134" s="619">
        <v>40470.26</v>
      </c>
      <c r="ABI134" s="619">
        <v>24229.919999999998</v>
      </c>
      <c r="ABJ134" s="619">
        <v>159131.1</v>
      </c>
      <c r="ABK134" s="619">
        <v>139849.85999999999</v>
      </c>
      <c r="ABL134" s="619">
        <v>33933.51</v>
      </c>
      <c r="ABM134" s="619">
        <v>28798.74</v>
      </c>
      <c r="ABN134" s="619">
        <v>9068.11</v>
      </c>
      <c r="ABO134" s="619">
        <v>31269.13</v>
      </c>
      <c r="ABP134" s="619">
        <v>39772.199999999997</v>
      </c>
      <c r="ABQ134" s="619">
        <v>196020.22</v>
      </c>
      <c r="ABR134" s="619">
        <v>74233.39</v>
      </c>
      <c r="ABS134" s="619">
        <v>33787.620000000003</v>
      </c>
      <c r="ABT134" s="619">
        <v>42390.53</v>
      </c>
      <c r="ABU134" s="619">
        <v>121386.6</v>
      </c>
      <c r="ABV134" s="619">
        <v>29559.33</v>
      </c>
      <c r="ABW134" s="619">
        <v>20024.21</v>
      </c>
      <c r="ABX134" s="619">
        <v>23475.73</v>
      </c>
      <c r="ABY134" s="619">
        <v>5420.92</v>
      </c>
      <c r="ACA134" s="619">
        <v>0</v>
      </c>
      <c r="ACC134" s="619">
        <v>0</v>
      </c>
      <c r="ACD134" s="619">
        <v>35996.83</v>
      </c>
      <c r="ACE134" s="619">
        <v>336334.18</v>
      </c>
      <c r="ACG134" s="619">
        <v>96521.06</v>
      </c>
      <c r="ACH134" s="619">
        <v>15595.25</v>
      </c>
      <c r="ACI134" s="619">
        <v>45179.64</v>
      </c>
      <c r="ACJ134" s="619">
        <v>20193.580000000002</v>
      </c>
      <c r="ACL134" s="619">
        <v>132738.41</v>
      </c>
      <c r="ACM134" s="619">
        <v>74050.740000000005</v>
      </c>
      <c r="ACN134" s="619">
        <v>101617.95</v>
      </c>
      <c r="ACP134" s="619">
        <v>27421.27</v>
      </c>
      <c r="ACR134" s="619">
        <v>339204.61</v>
      </c>
      <c r="ACS134" s="619">
        <v>304589.75</v>
      </c>
      <c r="ACT134" s="619">
        <v>26198.61</v>
      </c>
      <c r="ACU134" s="619">
        <v>49139.839999999997</v>
      </c>
      <c r="ACV134" s="619">
        <v>52413.599999999999</v>
      </c>
      <c r="ACW134" s="619">
        <v>67101.08</v>
      </c>
      <c r="ACX134" s="619">
        <v>194376.93</v>
      </c>
      <c r="ACY134" s="619">
        <v>0</v>
      </c>
      <c r="ACZ134" s="619">
        <v>39435.97</v>
      </c>
      <c r="ADA134" s="619">
        <v>39956.14</v>
      </c>
      <c r="ADB134" s="619">
        <v>35347.269999999997</v>
      </c>
      <c r="ADC134" s="619">
        <v>5777.65</v>
      </c>
      <c r="ADD134" s="619">
        <v>35489.35</v>
      </c>
      <c r="ADE134" s="619">
        <v>15818.98</v>
      </c>
      <c r="ADF134" s="619">
        <v>27274.75</v>
      </c>
      <c r="ADG134" s="619">
        <v>31856.39</v>
      </c>
      <c r="ADH134" s="619">
        <v>242001.91</v>
      </c>
      <c r="ADI134" s="619">
        <v>106242.32</v>
      </c>
      <c r="ADJ134" s="619">
        <v>51451.89</v>
      </c>
      <c r="ADK134" s="619">
        <v>2997.24</v>
      </c>
      <c r="ADL134" s="619">
        <v>15510.64</v>
      </c>
      <c r="ADM134" s="619">
        <v>7656.2</v>
      </c>
      <c r="ADN134" s="619">
        <v>25788.44</v>
      </c>
      <c r="ADO134" s="619">
        <v>7005.47</v>
      </c>
      <c r="ADP134" s="619">
        <v>81957.210000000006</v>
      </c>
      <c r="ADR134" s="619">
        <v>73989.710000000006</v>
      </c>
      <c r="ADS134" s="619">
        <v>141038.54999999999</v>
      </c>
      <c r="ADT134" s="619">
        <v>41085.370000000003</v>
      </c>
      <c r="ADU134" s="619">
        <v>92873.32</v>
      </c>
      <c r="ADV134" s="619">
        <v>0</v>
      </c>
      <c r="ADW134" s="619">
        <v>36713.21</v>
      </c>
      <c r="ADX134" s="619">
        <v>52513.02</v>
      </c>
      <c r="ADY134" s="619">
        <v>15027.11</v>
      </c>
      <c r="ADZ134" s="619">
        <v>141277.41</v>
      </c>
      <c r="AEA134" s="619">
        <v>754132.87</v>
      </c>
      <c r="AEC134" s="619">
        <v>166762.26999999999</v>
      </c>
      <c r="AED134" s="619">
        <v>19738.68</v>
      </c>
      <c r="AEE134" s="619">
        <v>66982.36</v>
      </c>
      <c r="AEF134" s="619">
        <v>55241.919999999998</v>
      </c>
      <c r="AEG134" s="619">
        <v>64511.58</v>
      </c>
      <c r="AEH134" s="619">
        <v>21491.88</v>
      </c>
      <c r="AEI134" s="619">
        <v>27856.13</v>
      </c>
      <c r="AEJ134" s="619">
        <v>19709.11</v>
      </c>
      <c r="AEK134" s="619">
        <v>59015.12</v>
      </c>
      <c r="AEL134" s="619">
        <v>72556.75</v>
      </c>
      <c r="AEM134" s="619">
        <v>25527.08</v>
      </c>
      <c r="AEN134" s="619">
        <v>59689.68</v>
      </c>
      <c r="AEO134" s="619">
        <v>85556.14</v>
      </c>
      <c r="AEP134" s="619">
        <v>187034.82</v>
      </c>
      <c r="AEQ134" s="619">
        <v>20718.259999999998</v>
      </c>
      <c r="AER134" s="619">
        <v>95365.4</v>
      </c>
      <c r="AES134" s="619">
        <v>12670.88</v>
      </c>
      <c r="AET134" s="619">
        <v>88150.8</v>
      </c>
      <c r="AEU134" s="619">
        <v>11158.8</v>
      </c>
      <c r="AEV134" s="619">
        <v>51669.56</v>
      </c>
      <c r="AEW134" s="619">
        <v>77658.320000000007</v>
      </c>
      <c r="AEX134" s="619">
        <v>44144.79</v>
      </c>
      <c r="AEY134" s="619">
        <v>0</v>
      </c>
      <c r="AEZ134" s="619">
        <v>115681.28</v>
      </c>
      <c r="AFA134" s="619">
        <v>26437</v>
      </c>
      <c r="AFB134" s="619">
        <v>18960.45</v>
      </c>
      <c r="AFC134" s="619">
        <v>23915.9</v>
      </c>
      <c r="AFD134" s="619">
        <v>17562.75</v>
      </c>
      <c r="AFE134" s="619">
        <v>43563.65</v>
      </c>
      <c r="AFF134" s="619">
        <v>28520.32</v>
      </c>
      <c r="AFG134" s="619">
        <v>83575.960000000006</v>
      </c>
      <c r="AFH134" s="619">
        <v>0</v>
      </c>
      <c r="AFI134" s="619">
        <v>60748.08</v>
      </c>
      <c r="AFJ134" s="619">
        <v>21869.58</v>
      </c>
      <c r="AFK134" s="619">
        <v>34894.74</v>
      </c>
      <c r="AFL134" s="619">
        <v>0</v>
      </c>
      <c r="AFM134" s="619">
        <v>62056.05</v>
      </c>
      <c r="AFN134" s="619">
        <v>150930.42000000001</v>
      </c>
      <c r="AFO134" s="619">
        <v>34956.79</v>
      </c>
      <c r="AFP134" s="619">
        <v>47756.05</v>
      </c>
      <c r="AFQ134" s="619">
        <v>19494.34</v>
      </c>
      <c r="AFR134" s="619">
        <v>293975.36</v>
      </c>
      <c r="AFS134" s="619">
        <v>65689.62</v>
      </c>
      <c r="AFT134" s="619">
        <v>64325.369999999995</v>
      </c>
      <c r="AFU134" s="619">
        <v>48511.990000000005</v>
      </c>
      <c r="AFV134" s="619">
        <v>46024.74</v>
      </c>
      <c r="AFW134" s="619">
        <v>16929.05</v>
      </c>
      <c r="AFX134" s="619">
        <v>35507.19</v>
      </c>
      <c r="AFY134" s="619">
        <v>26814.240000000002</v>
      </c>
      <c r="AFZ134" s="619">
        <v>129245.98</v>
      </c>
      <c r="AGA134" s="619">
        <v>18869.919999999998</v>
      </c>
      <c r="AGB134" s="619">
        <v>95202.17</v>
      </c>
      <c r="AGC134" s="619">
        <v>28166.46</v>
      </c>
      <c r="AGD134" s="619">
        <v>564825.35</v>
      </c>
      <c r="AGE134" s="619">
        <v>89089.77</v>
      </c>
      <c r="AGF134" s="619">
        <v>46757.31</v>
      </c>
      <c r="AGG134" s="619">
        <v>23794.81</v>
      </c>
      <c r="AGH134" s="619">
        <v>65972.490000000005</v>
      </c>
      <c r="AGI134" s="619">
        <v>24957.61</v>
      </c>
      <c r="AGJ134" s="619">
        <v>9224.32</v>
      </c>
      <c r="AGK134" s="619">
        <v>34322.69</v>
      </c>
      <c r="AGL134" s="619">
        <v>14931.54</v>
      </c>
      <c r="AGM134" s="619">
        <v>12141.92</v>
      </c>
      <c r="AGN134" s="619">
        <v>26661.72</v>
      </c>
      <c r="AGO134" s="619">
        <v>93526.98</v>
      </c>
      <c r="AGP134" s="619">
        <v>128049.06</v>
      </c>
      <c r="AGQ134" s="619">
        <v>57273.42</v>
      </c>
      <c r="AGR134" s="619">
        <v>18602.89</v>
      </c>
      <c r="AGS134" s="619">
        <v>210867.75</v>
      </c>
      <c r="AGT134" s="619">
        <v>115528.41</v>
      </c>
      <c r="AGU134" s="619">
        <v>15035.94</v>
      </c>
      <c r="AGV134" s="619">
        <v>0</v>
      </c>
      <c r="AGW134" s="619">
        <v>16478.5</v>
      </c>
      <c r="AGX134" s="619">
        <v>5371.09</v>
      </c>
      <c r="AGY134" s="619">
        <v>25775.31</v>
      </c>
      <c r="AGZ134" s="619">
        <v>94385.77</v>
      </c>
      <c r="AHA134" s="619">
        <v>189124.4</v>
      </c>
      <c r="AHB134" s="619">
        <v>47524.44</v>
      </c>
      <c r="AHC134" s="619">
        <v>44928.98</v>
      </c>
      <c r="AHD134" s="619">
        <v>0</v>
      </c>
      <c r="AHE134" s="619">
        <v>0</v>
      </c>
      <c r="AHF134" s="619">
        <v>88551.65</v>
      </c>
      <c r="AHG134" s="619">
        <v>0</v>
      </c>
      <c r="AHH134" s="619">
        <v>35632.699999999997</v>
      </c>
      <c r="AHI134" s="619">
        <v>33571.93</v>
      </c>
      <c r="AHJ134" s="619">
        <v>29406.97</v>
      </c>
      <c r="AHK134" s="619">
        <v>48265.440000000002</v>
      </c>
      <c r="AHL134" s="619">
        <v>61979.28</v>
      </c>
      <c r="AHM134" s="619">
        <v>17145.13</v>
      </c>
      <c r="AHN134" s="619">
        <v>281.85000000000002</v>
      </c>
      <c r="AHO134" s="619">
        <v>17985.689999999999</v>
      </c>
      <c r="AHP134" s="619">
        <v>23690.99</v>
      </c>
      <c r="AHQ134" s="619">
        <v>34920.83</v>
      </c>
      <c r="AHR134" s="613">
        <v>72848.06</v>
      </c>
      <c r="AHS134" s="613">
        <v>18934.23</v>
      </c>
      <c r="AHT134" s="613">
        <v>17354.439999999999</v>
      </c>
      <c r="AHU134" s="619">
        <f t="shared" si="959"/>
        <v>74861745.296099946</v>
      </c>
      <c r="AHW134" s="627" t="s">
        <v>6273</v>
      </c>
      <c r="AHX134" s="627" t="s">
        <v>6201</v>
      </c>
      <c r="AHY134" s="627" t="s">
        <v>6202</v>
      </c>
    </row>
    <row r="135" spans="1:909" x14ac:dyDescent="0.8">
      <c r="A135" s="613" t="str">
        <f t="shared" si="960"/>
        <v>ภาระ</v>
      </c>
      <c r="B135" s="618" t="s">
        <v>6197</v>
      </c>
      <c r="C135" s="619" t="s">
        <v>6198</v>
      </c>
      <c r="D135" s="619">
        <v>0</v>
      </c>
      <c r="E135" s="619">
        <v>6745</v>
      </c>
      <c r="G135" s="619">
        <v>0</v>
      </c>
      <c r="I135" s="619">
        <v>16059</v>
      </c>
      <c r="J135" s="619">
        <v>30.4</v>
      </c>
      <c r="K135" s="619">
        <v>0</v>
      </c>
      <c r="L135" s="619">
        <v>0</v>
      </c>
      <c r="M135" s="619">
        <v>0</v>
      </c>
      <c r="N135" s="619">
        <v>0</v>
      </c>
      <c r="O135" s="619">
        <v>0</v>
      </c>
      <c r="P135" s="619">
        <v>0</v>
      </c>
      <c r="Q135" s="619">
        <v>0</v>
      </c>
      <c r="R135" s="619">
        <v>0</v>
      </c>
      <c r="S135" s="619">
        <v>8363</v>
      </c>
      <c r="T135" s="619">
        <v>0</v>
      </c>
      <c r="U135" s="619">
        <v>0</v>
      </c>
      <c r="X135" s="619">
        <v>0</v>
      </c>
      <c r="Y135" s="619">
        <v>0</v>
      </c>
      <c r="Z135" s="619">
        <v>41675</v>
      </c>
      <c r="AB135" s="619">
        <v>4344</v>
      </c>
      <c r="AC135" s="619">
        <v>0</v>
      </c>
      <c r="AD135" s="619">
        <v>0</v>
      </c>
      <c r="AE135" s="619">
        <v>25815.1</v>
      </c>
      <c r="AG135" s="619">
        <v>0</v>
      </c>
      <c r="AH135" s="619">
        <v>37690</v>
      </c>
      <c r="AK135" s="619">
        <v>99999.94</v>
      </c>
      <c r="AL135" s="619">
        <v>0</v>
      </c>
      <c r="AP135" s="619">
        <v>4437.8</v>
      </c>
      <c r="AR135" s="619">
        <v>0</v>
      </c>
      <c r="AT135" s="619">
        <v>0</v>
      </c>
      <c r="AU135" s="619">
        <v>0</v>
      </c>
      <c r="AV135" s="619">
        <v>0</v>
      </c>
      <c r="AW135" s="619">
        <v>0</v>
      </c>
      <c r="AX135" s="619">
        <v>0</v>
      </c>
      <c r="AY135" s="619">
        <v>0</v>
      </c>
      <c r="BA135" s="619">
        <v>0</v>
      </c>
      <c r="BB135" s="619">
        <v>0</v>
      </c>
      <c r="BD135" s="619">
        <v>0</v>
      </c>
      <c r="BE135" s="619">
        <v>0</v>
      </c>
      <c r="BF135" s="619">
        <v>0</v>
      </c>
      <c r="BG135" s="619">
        <v>47385</v>
      </c>
      <c r="BH135" s="619">
        <v>1955</v>
      </c>
      <c r="BI135" s="619">
        <v>784</v>
      </c>
      <c r="BJ135" s="619">
        <v>0</v>
      </c>
      <c r="BK135" s="619">
        <v>0</v>
      </c>
      <c r="BL135" s="619">
        <v>0</v>
      </c>
      <c r="BM135" s="619">
        <v>0</v>
      </c>
      <c r="BN135" s="619">
        <v>32675.8</v>
      </c>
      <c r="BO135" s="619">
        <v>0</v>
      </c>
      <c r="BP135" s="619">
        <v>786</v>
      </c>
      <c r="BQ135" s="619">
        <v>0</v>
      </c>
      <c r="BT135" s="619">
        <v>10984</v>
      </c>
      <c r="BU135" s="619">
        <v>0</v>
      </c>
      <c r="BV135" s="619">
        <v>0</v>
      </c>
      <c r="BW135" s="619">
        <v>0</v>
      </c>
      <c r="BX135" s="619">
        <v>0</v>
      </c>
      <c r="BZ135" s="619">
        <v>0</v>
      </c>
      <c r="CC135" s="619">
        <v>0</v>
      </c>
      <c r="CF135" s="619">
        <v>0</v>
      </c>
      <c r="CI135" s="619">
        <v>0</v>
      </c>
      <c r="CJ135" s="619">
        <v>0</v>
      </c>
      <c r="CK135" s="619">
        <v>0</v>
      </c>
      <c r="CL135" s="619">
        <v>0</v>
      </c>
      <c r="CM135" s="619">
        <v>0</v>
      </c>
      <c r="CN135" s="619">
        <v>0</v>
      </c>
      <c r="CO135" s="619">
        <v>0</v>
      </c>
      <c r="CP135" s="619">
        <v>0</v>
      </c>
      <c r="CQ135" s="619">
        <v>0</v>
      </c>
      <c r="CR135" s="619">
        <v>10155</v>
      </c>
      <c r="CS135" s="619">
        <v>0</v>
      </c>
      <c r="CT135" s="619">
        <v>0</v>
      </c>
      <c r="CV135" s="619">
        <v>0</v>
      </c>
      <c r="CW135" s="619">
        <v>0</v>
      </c>
      <c r="CX135" s="619">
        <v>0</v>
      </c>
      <c r="CZ135" s="619">
        <v>5792</v>
      </c>
      <c r="DA135" s="619">
        <v>0</v>
      </c>
      <c r="DB135" s="619">
        <v>4736</v>
      </c>
      <c r="DC135" s="619">
        <v>0</v>
      </c>
      <c r="DD135" s="619">
        <v>0</v>
      </c>
      <c r="DE135" s="619">
        <v>0</v>
      </c>
      <c r="DF135" s="619">
        <v>0</v>
      </c>
      <c r="DH135" s="619">
        <v>0</v>
      </c>
      <c r="DK135" s="619">
        <v>0</v>
      </c>
      <c r="DL135" s="619">
        <v>0</v>
      </c>
      <c r="DM135" s="619">
        <v>0</v>
      </c>
      <c r="DN135" s="619">
        <v>7508</v>
      </c>
      <c r="DQ135" s="619">
        <v>0</v>
      </c>
      <c r="DS135" s="619">
        <v>4499</v>
      </c>
      <c r="DT135" s="619">
        <v>0</v>
      </c>
      <c r="DV135" s="619">
        <v>0</v>
      </c>
      <c r="DX135" s="619">
        <v>0</v>
      </c>
      <c r="EB135" s="619">
        <v>0</v>
      </c>
      <c r="EE135" s="619">
        <v>0</v>
      </c>
      <c r="EF135" s="619">
        <v>0</v>
      </c>
      <c r="EG135" s="619">
        <v>0</v>
      </c>
      <c r="EH135" s="619">
        <v>6681</v>
      </c>
      <c r="EI135" s="619">
        <v>0</v>
      </c>
      <c r="EJ135" s="619">
        <v>50178.6</v>
      </c>
      <c r="EK135" s="619">
        <v>0</v>
      </c>
      <c r="EL135" s="619">
        <v>0</v>
      </c>
      <c r="EM135" s="619">
        <v>0</v>
      </c>
      <c r="EN135" s="619">
        <v>0</v>
      </c>
      <c r="EO135" s="619">
        <v>0</v>
      </c>
      <c r="ES135" s="619">
        <v>2860</v>
      </c>
      <c r="EU135" s="619">
        <v>0</v>
      </c>
      <c r="EV135" s="619">
        <v>0</v>
      </c>
      <c r="EW135" s="619">
        <v>0</v>
      </c>
      <c r="EY135" s="619">
        <v>0</v>
      </c>
      <c r="FA135" s="619">
        <v>0</v>
      </c>
      <c r="FB135" s="619">
        <v>0</v>
      </c>
      <c r="FC135" s="619">
        <v>0</v>
      </c>
      <c r="FD135" s="619">
        <v>0</v>
      </c>
      <c r="FE135" s="619">
        <v>0</v>
      </c>
      <c r="FH135" s="619">
        <v>0</v>
      </c>
      <c r="FI135" s="619">
        <v>0</v>
      </c>
      <c r="FL135" s="619">
        <v>0</v>
      </c>
      <c r="FP135" s="619">
        <v>5619</v>
      </c>
      <c r="FQ135" s="619">
        <v>5084</v>
      </c>
      <c r="FT135" s="619">
        <v>0</v>
      </c>
      <c r="FU135" s="619">
        <v>1189</v>
      </c>
      <c r="FV135" s="619">
        <v>0</v>
      </c>
      <c r="FW135" s="619">
        <v>8018.15</v>
      </c>
      <c r="FX135" s="619">
        <v>0</v>
      </c>
      <c r="FZ135" s="619">
        <v>861.2</v>
      </c>
      <c r="GA135" s="619">
        <v>28170.5</v>
      </c>
      <c r="GB135" s="619">
        <v>0</v>
      </c>
      <c r="GE135" s="619">
        <v>1658.4</v>
      </c>
      <c r="GF135" s="619">
        <v>46989.68</v>
      </c>
      <c r="GG135" s="619">
        <v>0</v>
      </c>
      <c r="GH135" s="619">
        <v>0</v>
      </c>
      <c r="GI135" s="619">
        <v>0</v>
      </c>
      <c r="GK135" s="619">
        <v>11478.6</v>
      </c>
      <c r="GL135" s="619">
        <v>0</v>
      </c>
      <c r="GM135" s="619">
        <v>0</v>
      </c>
      <c r="GN135" s="619">
        <v>0</v>
      </c>
      <c r="GO135" s="619">
        <v>2355</v>
      </c>
      <c r="GP135" s="619">
        <v>0</v>
      </c>
      <c r="GQ135" s="619">
        <v>4600</v>
      </c>
      <c r="GR135" s="619">
        <v>0</v>
      </c>
      <c r="GT135" s="619">
        <v>0</v>
      </c>
      <c r="GU135" s="619">
        <v>0</v>
      </c>
      <c r="GV135" s="619">
        <v>0</v>
      </c>
      <c r="GW135" s="619">
        <v>0</v>
      </c>
      <c r="GX135" s="619">
        <v>0</v>
      </c>
      <c r="GY135" s="619">
        <v>0</v>
      </c>
      <c r="HA135" s="619">
        <v>0</v>
      </c>
      <c r="HB135" s="619">
        <v>0</v>
      </c>
      <c r="HC135" s="619">
        <v>6746</v>
      </c>
      <c r="HD135" s="619">
        <v>0</v>
      </c>
      <c r="HE135" s="619">
        <v>142485</v>
      </c>
      <c r="HF135" s="619">
        <v>0</v>
      </c>
      <c r="HG135" s="619">
        <v>19915</v>
      </c>
      <c r="HH135" s="619">
        <v>0</v>
      </c>
      <c r="HJ135" s="619">
        <v>0</v>
      </c>
      <c r="HK135" s="619">
        <v>0</v>
      </c>
      <c r="HM135" s="619">
        <v>0</v>
      </c>
      <c r="HN135" s="619">
        <v>0</v>
      </c>
      <c r="HP135" s="619">
        <v>0</v>
      </c>
      <c r="HQ135" s="619">
        <v>0</v>
      </c>
      <c r="HT135" s="619">
        <v>0</v>
      </c>
      <c r="HU135" s="619">
        <v>0</v>
      </c>
      <c r="HV135" s="619">
        <v>0</v>
      </c>
      <c r="HW135" s="619">
        <v>13134</v>
      </c>
      <c r="HX135" s="619">
        <v>7581</v>
      </c>
      <c r="HY135" s="619">
        <v>0</v>
      </c>
      <c r="HZ135" s="619">
        <v>0</v>
      </c>
      <c r="IA135" s="619">
        <v>0</v>
      </c>
      <c r="IB135" s="619">
        <v>0</v>
      </c>
      <c r="IC135" s="619">
        <v>0</v>
      </c>
      <c r="ID135" s="619">
        <v>0</v>
      </c>
      <c r="IE135" s="619">
        <v>0</v>
      </c>
      <c r="IF135" s="619">
        <v>0</v>
      </c>
      <c r="IG135" s="619">
        <v>0</v>
      </c>
      <c r="IH135" s="619">
        <v>55479.33</v>
      </c>
      <c r="II135" s="619">
        <v>0</v>
      </c>
      <c r="IN135" s="619">
        <v>0</v>
      </c>
      <c r="IP135" s="619">
        <v>0</v>
      </c>
      <c r="IR135" s="619">
        <v>5100</v>
      </c>
      <c r="IT135" s="619">
        <v>0</v>
      </c>
      <c r="IW135" s="619">
        <v>1026</v>
      </c>
      <c r="IX135" s="619">
        <v>0</v>
      </c>
      <c r="IY135" s="619">
        <v>0</v>
      </c>
      <c r="IZ135" s="619">
        <v>0</v>
      </c>
      <c r="JA135" s="619">
        <v>8796</v>
      </c>
      <c r="JB135" s="619">
        <v>0</v>
      </c>
      <c r="JD135" s="619">
        <v>0</v>
      </c>
      <c r="JE135" s="619">
        <v>0</v>
      </c>
      <c r="JF135" s="619">
        <v>0</v>
      </c>
      <c r="JG135" s="619">
        <v>0</v>
      </c>
      <c r="JI135" s="619">
        <v>0</v>
      </c>
      <c r="JJ135" s="619">
        <v>0</v>
      </c>
      <c r="JK135" s="619">
        <v>0</v>
      </c>
      <c r="JM135" s="619">
        <v>0</v>
      </c>
      <c r="JN135" s="619">
        <v>0</v>
      </c>
      <c r="JO135" s="619">
        <v>1564</v>
      </c>
      <c r="JQ135" s="619">
        <v>0</v>
      </c>
      <c r="JS135" s="619">
        <v>0</v>
      </c>
      <c r="JU135" s="619">
        <v>0</v>
      </c>
      <c r="JV135" s="619">
        <v>0</v>
      </c>
      <c r="JW135" s="619">
        <v>8061</v>
      </c>
      <c r="JX135" s="619">
        <v>0</v>
      </c>
      <c r="JY135" s="619">
        <v>0</v>
      </c>
      <c r="JZ135" s="619">
        <v>0</v>
      </c>
      <c r="KA135" s="619">
        <v>0</v>
      </c>
      <c r="KB135" s="619">
        <v>0</v>
      </c>
      <c r="KC135" s="619">
        <v>0</v>
      </c>
      <c r="KD135" s="619">
        <v>0</v>
      </c>
      <c r="KG135" s="619">
        <v>4409</v>
      </c>
      <c r="KK135" s="619">
        <v>62012</v>
      </c>
      <c r="KL135" s="619">
        <v>382.2</v>
      </c>
      <c r="KM135" s="619">
        <v>0</v>
      </c>
      <c r="KN135" s="619">
        <v>0</v>
      </c>
      <c r="KP135" s="619">
        <v>14611</v>
      </c>
      <c r="KQ135" s="619">
        <v>3772</v>
      </c>
      <c r="KT135" s="619">
        <v>0</v>
      </c>
      <c r="KY135" s="619">
        <v>0</v>
      </c>
      <c r="LA135" s="619">
        <v>0</v>
      </c>
      <c r="LB135" s="619">
        <v>134.74</v>
      </c>
      <c r="LC135" s="619">
        <v>0</v>
      </c>
      <c r="LH135" s="619">
        <v>801</v>
      </c>
      <c r="LJ135" s="619">
        <v>0</v>
      </c>
      <c r="LK135" s="619">
        <v>0</v>
      </c>
      <c r="LM135" s="619">
        <v>0</v>
      </c>
      <c r="LQ135" s="619">
        <v>2568.6999999999998</v>
      </c>
      <c r="LR135" s="619">
        <v>0</v>
      </c>
      <c r="LS135" s="619">
        <v>0</v>
      </c>
      <c r="LX135" s="619">
        <v>0</v>
      </c>
      <c r="LZ135" s="619">
        <v>0</v>
      </c>
      <c r="MA135" s="619">
        <v>0</v>
      </c>
      <c r="MB135" s="619">
        <v>0</v>
      </c>
      <c r="MC135" s="619">
        <v>0</v>
      </c>
      <c r="ME135" s="619">
        <v>0</v>
      </c>
      <c r="MG135" s="619">
        <v>0</v>
      </c>
      <c r="MH135" s="619">
        <v>0</v>
      </c>
      <c r="MI135" s="619">
        <v>0</v>
      </c>
      <c r="MJ135" s="619">
        <v>0</v>
      </c>
      <c r="MN135" s="619">
        <v>0</v>
      </c>
      <c r="MO135" s="619">
        <v>0</v>
      </c>
      <c r="MP135" s="619">
        <v>0</v>
      </c>
      <c r="MQ135" s="619">
        <v>0</v>
      </c>
      <c r="MR135" s="619">
        <v>0</v>
      </c>
      <c r="MT135" s="619">
        <v>0</v>
      </c>
      <c r="MV135" s="619">
        <v>0</v>
      </c>
      <c r="MY135" s="619">
        <v>0</v>
      </c>
      <c r="MZ135" s="619">
        <v>0</v>
      </c>
      <c r="NA135" s="619">
        <v>0</v>
      </c>
      <c r="ND135" s="619">
        <v>1117.4000000000001</v>
      </c>
      <c r="NE135" s="619">
        <v>1050</v>
      </c>
      <c r="NF135" s="619">
        <v>0</v>
      </c>
      <c r="NG135" s="619">
        <v>0</v>
      </c>
      <c r="NI135" s="619">
        <v>0</v>
      </c>
      <c r="NK135" s="619">
        <v>0</v>
      </c>
      <c r="NM135" s="619">
        <v>0</v>
      </c>
      <c r="NN135" s="619">
        <v>57190.2</v>
      </c>
      <c r="NP135" s="619">
        <v>5407</v>
      </c>
      <c r="NQ135" s="619">
        <v>4350</v>
      </c>
      <c r="NR135" s="619">
        <v>0</v>
      </c>
      <c r="NT135" s="619">
        <v>0</v>
      </c>
      <c r="NU135" s="619">
        <v>0</v>
      </c>
      <c r="NW135" s="619">
        <v>11754</v>
      </c>
      <c r="NY135" s="619">
        <v>33354</v>
      </c>
      <c r="OA135" s="619">
        <v>5511</v>
      </c>
      <c r="OC135" s="619">
        <v>0</v>
      </c>
      <c r="OD135" s="619">
        <v>0</v>
      </c>
      <c r="OF135" s="619">
        <v>223.83</v>
      </c>
      <c r="OG135" s="619">
        <v>0</v>
      </c>
      <c r="OH135" s="619">
        <v>0</v>
      </c>
      <c r="OL135" s="619">
        <v>0</v>
      </c>
      <c r="ON135" s="619">
        <v>0</v>
      </c>
      <c r="OO135" s="619">
        <v>0</v>
      </c>
      <c r="OP135" s="619">
        <v>0</v>
      </c>
      <c r="OQ135" s="619">
        <v>9490.4</v>
      </c>
      <c r="OR135" s="619">
        <v>0</v>
      </c>
      <c r="OS135" s="619">
        <v>0</v>
      </c>
      <c r="OT135" s="619">
        <v>0</v>
      </c>
      <c r="OU135" s="619">
        <v>0.9</v>
      </c>
      <c r="OW135" s="619">
        <v>0</v>
      </c>
      <c r="OX135" s="619">
        <v>0</v>
      </c>
      <c r="OY135" s="619">
        <v>0</v>
      </c>
      <c r="OZ135" s="619">
        <v>0</v>
      </c>
      <c r="PA135" s="619">
        <v>0</v>
      </c>
      <c r="PB135" s="619">
        <v>0</v>
      </c>
      <c r="PC135" s="619">
        <v>3262</v>
      </c>
      <c r="PD135" s="619">
        <v>0</v>
      </c>
      <c r="PE135" s="619">
        <v>17605</v>
      </c>
      <c r="PF135" s="619">
        <v>12463</v>
      </c>
      <c r="PG135" s="619">
        <v>2767</v>
      </c>
      <c r="PI135" s="619">
        <v>24592</v>
      </c>
      <c r="PJ135" s="619">
        <v>6571</v>
      </c>
      <c r="PM135" s="619">
        <v>15605</v>
      </c>
      <c r="PN135" s="619">
        <v>10367</v>
      </c>
      <c r="PR135" s="619">
        <v>16021</v>
      </c>
      <c r="PS135" s="619">
        <v>4472</v>
      </c>
      <c r="PT135" s="619">
        <v>5683</v>
      </c>
      <c r="PX135" s="619">
        <v>23924.240000000002</v>
      </c>
      <c r="PY135" s="619">
        <v>0</v>
      </c>
      <c r="QA135" s="619">
        <v>0</v>
      </c>
      <c r="QB135" s="619">
        <v>0</v>
      </c>
      <c r="QE135" s="619">
        <v>0</v>
      </c>
      <c r="QF135" s="619">
        <v>0</v>
      </c>
      <c r="QI135" s="619">
        <v>0</v>
      </c>
      <c r="QJ135" s="619">
        <v>0</v>
      </c>
      <c r="QN135" s="619">
        <v>0</v>
      </c>
      <c r="QP135" s="619">
        <v>0</v>
      </c>
      <c r="QQ135" s="619">
        <v>0</v>
      </c>
      <c r="QS135" s="619">
        <v>0</v>
      </c>
      <c r="QT135" s="619">
        <v>0</v>
      </c>
      <c r="QX135" s="619">
        <v>0</v>
      </c>
      <c r="RB135" s="619">
        <v>0</v>
      </c>
      <c r="RD135" s="619">
        <v>19677</v>
      </c>
      <c r="RE135" s="619">
        <v>0</v>
      </c>
      <c r="RF135" s="619">
        <v>0</v>
      </c>
      <c r="RI135" s="619">
        <v>0</v>
      </c>
      <c r="RJ135" s="619">
        <v>0</v>
      </c>
      <c r="RK135" s="619">
        <v>45389</v>
      </c>
      <c r="RL135" s="619">
        <v>0</v>
      </c>
      <c r="RM135" s="619">
        <v>24408.799999999999</v>
      </c>
      <c r="RN135" s="619">
        <v>3248</v>
      </c>
      <c r="RO135" s="619">
        <v>19232</v>
      </c>
      <c r="RP135" s="619">
        <v>0</v>
      </c>
      <c r="RQ135" s="619">
        <v>0</v>
      </c>
      <c r="RR135" s="619">
        <v>0</v>
      </c>
      <c r="RS135" s="619">
        <v>37542</v>
      </c>
      <c r="RT135" s="619">
        <v>0</v>
      </c>
      <c r="RU135" s="619">
        <v>8225</v>
      </c>
      <c r="RV135" s="619">
        <v>0</v>
      </c>
      <c r="RW135" s="619">
        <v>7872.04</v>
      </c>
      <c r="RX135" s="619">
        <v>8085</v>
      </c>
      <c r="RY135" s="619">
        <v>0</v>
      </c>
      <c r="RZ135" s="619">
        <v>0</v>
      </c>
      <c r="SA135" s="619">
        <v>0</v>
      </c>
      <c r="SB135" s="619">
        <v>0</v>
      </c>
      <c r="SC135" s="619">
        <v>0</v>
      </c>
      <c r="SD135" s="619">
        <v>10600</v>
      </c>
      <c r="SE135" s="619">
        <v>0</v>
      </c>
      <c r="SF135" s="619">
        <v>14918.6</v>
      </c>
      <c r="SI135" s="619">
        <v>0</v>
      </c>
      <c r="SJ135" s="619">
        <v>0</v>
      </c>
      <c r="SK135" s="619">
        <v>0</v>
      </c>
      <c r="SM135" s="619">
        <v>0</v>
      </c>
      <c r="SN135" s="619">
        <v>53410</v>
      </c>
      <c r="SO135" s="619">
        <v>0</v>
      </c>
      <c r="SQ135" s="619">
        <v>0</v>
      </c>
      <c r="SR135" s="619">
        <v>38685.4</v>
      </c>
      <c r="SS135" s="619">
        <v>0</v>
      </c>
      <c r="ST135" s="619">
        <v>10246</v>
      </c>
      <c r="SW135" s="619">
        <v>0</v>
      </c>
      <c r="SX135" s="619">
        <v>24300</v>
      </c>
      <c r="TA135" s="619">
        <v>5360</v>
      </c>
      <c r="TB135" s="619">
        <v>0</v>
      </c>
      <c r="TD135" s="619">
        <v>20481.599999999999</v>
      </c>
      <c r="TE135" s="619">
        <v>0</v>
      </c>
      <c r="TF135" s="619">
        <v>0</v>
      </c>
      <c r="TG135" s="619">
        <v>0</v>
      </c>
      <c r="TH135" s="619">
        <v>0</v>
      </c>
      <c r="TJ135" s="619">
        <v>270</v>
      </c>
      <c r="TM135" s="619">
        <v>0</v>
      </c>
      <c r="TN135" s="619">
        <v>0</v>
      </c>
      <c r="TS135" s="619">
        <v>0</v>
      </c>
      <c r="TX135" s="619">
        <v>0</v>
      </c>
      <c r="TY135" s="619">
        <v>0</v>
      </c>
      <c r="TZ135" s="619">
        <v>0</v>
      </c>
      <c r="UB135" s="619">
        <v>0</v>
      </c>
      <c r="UC135" s="619">
        <v>0</v>
      </c>
      <c r="UD135" s="619">
        <v>0</v>
      </c>
      <c r="UF135" s="619">
        <v>0</v>
      </c>
      <c r="UG135" s="619">
        <v>0</v>
      </c>
      <c r="UJ135" s="619">
        <v>0</v>
      </c>
      <c r="UK135" s="619">
        <v>0</v>
      </c>
      <c r="UL135" s="619">
        <v>0</v>
      </c>
      <c r="UM135" s="619">
        <v>0</v>
      </c>
      <c r="UN135" s="619">
        <v>0</v>
      </c>
      <c r="UQ135" s="619">
        <v>-0.4</v>
      </c>
      <c r="UR135" s="619">
        <v>0</v>
      </c>
      <c r="US135" s="619">
        <v>0</v>
      </c>
      <c r="UV135" s="619">
        <v>0</v>
      </c>
      <c r="UX135" s="619">
        <v>0</v>
      </c>
      <c r="VA135" s="619">
        <v>0</v>
      </c>
      <c r="VB135" s="619">
        <v>61386.07</v>
      </c>
      <c r="VD135" s="619">
        <v>10895</v>
      </c>
      <c r="VG135" s="619">
        <v>0</v>
      </c>
      <c r="VJ135" s="619">
        <v>0</v>
      </c>
      <c r="VK135" s="619">
        <v>4914</v>
      </c>
      <c r="VL135" s="619">
        <v>0</v>
      </c>
      <c r="VO135" s="619">
        <v>0</v>
      </c>
      <c r="VP135" s="619">
        <v>7248</v>
      </c>
      <c r="VQ135" s="619">
        <v>0</v>
      </c>
      <c r="VU135" s="619">
        <v>0</v>
      </c>
      <c r="VY135" s="619">
        <v>21176.34</v>
      </c>
      <c r="WA135" s="619">
        <v>0</v>
      </c>
      <c r="WB135" s="619">
        <v>44783.8</v>
      </c>
      <c r="WC135" s="619">
        <v>0</v>
      </c>
      <c r="WD135" s="619">
        <v>0</v>
      </c>
      <c r="WG135" s="619">
        <v>0</v>
      </c>
      <c r="WH135" s="619">
        <v>0</v>
      </c>
      <c r="WI135" s="619">
        <v>0</v>
      </c>
      <c r="WJ135" s="619">
        <v>0</v>
      </c>
      <c r="WK135" s="619">
        <v>0</v>
      </c>
      <c r="WL135" s="619">
        <v>0</v>
      </c>
      <c r="WM135" s="619">
        <v>0</v>
      </c>
      <c r="WN135" s="619">
        <v>0</v>
      </c>
      <c r="WQ135" s="619">
        <v>0</v>
      </c>
      <c r="WT135" s="619">
        <v>0</v>
      </c>
      <c r="WU135" s="619">
        <v>0</v>
      </c>
      <c r="WW135" s="619">
        <v>0</v>
      </c>
      <c r="WX135" s="619">
        <v>0</v>
      </c>
      <c r="WY135" s="619">
        <v>0</v>
      </c>
      <c r="WZ135" s="619">
        <v>0</v>
      </c>
      <c r="XD135" s="619">
        <v>0</v>
      </c>
      <c r="XE135" s="619">
        <v>0</v>
      </c>
      <c r="XF135" s="619">
        <v>6342</v>
      </c>
      <c r="XG135" s="619">
        <v>0</v>
      </c>
      <c r="XI135" s="619">
        <v>0</v>
      </c>
      <c r="XK135" s="619">
        <v>20692</v>
      </c>
      <c r="XL135" s="619">
        <v>64766</v>
      </c>
      <c r="XN135" s="619">
        <v>0</v>
      </c>
      <c r="XO135" s="619">
        <v>0</v>
      </c>
      <c r="XP135" s="619">
        <v>39103</v>
      </c>
      <c r="XQ135" s="619">
        <v>0</v>
      </c>
      <c r="XR135" s="619">
        <v>7952</v>
      </c>
      <c r="XS135" s="619">
        <v>0</v>
      </c>
      <c r="XT135" s="619">
        <v>0</v>
      </c>
      <c r="XV135" s="619">
        <v>8127</v>
      </c>
      <c r="XW135" s="619">
        <v>0</v>
      </c>
      <c r="XX135" s="619">
        <v>0</v>
      </c>
      <c r="XY135" s="619">
        <v>0</v>
      </c>
      <c r="XZ135" s="619">
        <v>0</v>
      </c>
      <c r="YA135" s="619">
        <v>0</v>
      </c>
      <c r="YB135" s="619">
        <v>0</v>
      </c>
      <c r="YC135" s="619">
        <v>0</v>
      </c>
      <c r="YD135" s="619">
        <v>0</v>
      </c>
      <c r="YF135" s="619">
        <v>0</v>
      </c>
      <c r="YG135" s="619">
        <v>0</v>
      </c>
      <c r="YH135" s="619">
        <v>8511</v>
      </c>
      <c r="YI135" s="619">
        <v>11369</v>
      </c>
      <c r="YJ135" s="619">
        <v>0</v>
      </c>
      <c r="YK135" s="619">
        <v>0</v>
      </c>
      <c r="YL135" s="619">
        <v>7602</v>
      </c>
      <c r="YM135" s="619">
        <v>0</v>
      </c>
      <c r="YN135" s="619">
        <v>3189</v>
      </c>
      <c r="YO135" s="619">
        <v>0</v>
      </c>
      <c r="YP135" s="619">
        <v>0</v>
      </c>
      <c r="YR135" s="619">
        <v>0</v>
      </c>
      <c r="YT135" s="619">
        <v>0</v>
      </c>
      <c r="YU135" s="619">
        <v>0</v>
      </c>
      <c r="YV135" s="619">
        <v>0</v>
      </c>
      <c r="YW135" s="619">
        <v>0</v>
      </c>
      <c r="YY135" s="619">
        <v>0</v>
      </c>
      <c r="ZA135" s="619">
        <v>0</v>
      </c>
      <c r="ZB135" s="619">
        <v>6787.8</v>
      </c>
      <c r="ZC135" s="619">
        <v>0</v>
      </c>
      <c r="ZE135" s="619">
        <v>29897</v>
      </c>
      <c r="ZF135" s="619">
        <v>23902.400000000001</v>
      </c>
      <c r="ZG135" s="619">
        <v>0</v>
      </c>
      <c r="ZH135" s="619">
        <v>0</v>
      </c>
      <c r="ZI135" s="619">
        <v>0</v>
      </c>
      <c r="ZJ135" s="619">
        <v>0</v>
      </c>
      <c r="ZL135" s="619">
        <v>0</v>
      </c>
      <c r="ZO135" s="619">
        <v>0</v>
      </c>
      <c r="ZP135" s="619">
        <v>18885</v>
      </c>
      <c r="ZT135" s="619">
        <v>0</v>
      </c>
      <c r="ZV135" s="619">
        <v>0</v>
      </c>
      <c r="ZX135" s="619">
        <v>0</v>
      </c>
      <c r="AAE135" s="619">
        <v>0</v>
      </c>
      <c r="AAG135" s="619">
        <v>14332</v>
      </c>
      <c r="AAH135" s="619">
        <v>0</v>
      </c>
      <c r="AAK135" s="619">
        <v>0</v>
      </c>
      <c r="AAL135" s="619">
        <v>0</v>
      </c>
      <c r="AAM135" s="619">
        <v>-0.6</v>
      </c>
      <c r="AAN135" s="619">
        <v>0</v>
      </c>
      <c r="AAO135" s="619">
        <v>0</v>
      </c>
      <c r="AAR135" s="619">
        <v>0</v>
      </c>
      <c r="AAS135" s="619">
        <v>0</v>
      </c>
      <c r="AAU135" s="619">
        <v>0</v>
      </c>
      <c r="AAV135" s="619">
        <v>0</v>
      </c>
      <c r="AAW135" s="619">
        <v>0</v>
      </c>
      <c r="AAX135" s="619">
        <v>0</v>
      </c>
      <c r="AAY135" s="619">
        <v>0</v>
      </c>
      <c r="AAZ135" s="619">
        <v>0</v>
      </c>
      <c r="ABB135" s="619">
        <v>0</v>
      </c>
      <c r="ABC135" s="619">
        <v>0</v>
      </c>
      <c r="ABD135" s="619">
        <v>42518</v>
      </c>
      <c r="ABE135" s="619">
        <v>0</v>
      </c>
      <c r="ABF135" s="619">
        <v>0</v>
      </c>
      <c r="ABG135" s="619">
        <v>0</v>
      </c>
      <c r="ABH135" s="619">
        <v>0</v>
      </c>
      <c r="ABI135" s="619">
        <v>0</v>
      </c>
      <c r="ABJ135" s="619">
        <v>0</v>
      </c>
      <c r="ABK135" s="619">
        <v>0</v>
      </c>
      <c r="ABL135" s="619">
        <v>0</v>
      </c>
      <c r="ABO135" s="619">
        <v>0</v>
      </c>
      <c r="ABP135" s="619">
        <v>0</v>
      </c>
      <c r="ABQ135" s="619">
        <v>0</v>
      </c>
      <c r="ABT135" s="619">
        <v>22902</v>
      </c>
      <c r="ABU135" s="619">
        <v>6589</v>
      </c>
      <c r="ABV135" s="619">
        <v>3305</v>
      </c>
      <c r="ABW135" s="619">
        <v>0</v>
      </c>
      <c r="ABX135" s="619">
        <v>610</v>
      </c>
      <c r="ABZ135" s="619">
        <v>510</v>
      </c>
      <c r="ACA135" s="619">
        <v>0</v>
      </c>
      <c r="ACC135" s="619">
        <v>0</v>
      </c>
      <c r="ACD135" s="619">
        <v>0</v>
      </c>
      <c r="ACE135" s="619">
        <v>0</v>
      </c>
      <c r="ACF135" s="619">
        <v>75330</v>
      </c>
      <c r="ACH135" s="619">
        <v>2872</v>
      </c>
      <c r="ACI135" s="619">
        <v>0</v>
      </c>
      <c r="ACJ135" s="619">
        <v>0</v>
      </c>
      <c r="ACK135" s="619">
        <v>0</v>
      </c>
      <c r="ACL135" s="619">
        <v>0</v>
      </c>
      <c r="ACM135" s="619">
        <v>0</v>
      </c>
      <c r="ACN135" s="619">
        <v>0</v>
      </c>
      <c r="ACO135" s="619">
        <v>0</v>
      </c>
      <c r="ACP135" s="619">
        <v>0</v>
      </c>
      <c r="ACR135" s="619">
        <v>166060</v>
      </c>
      <c r="ACS135" s="619">
        <v>0</v>
      </c>
      <c r="ACT135" s="619">
        <v>0</v>
      </c>
      <c r="ACU135" s="619">
        <v>0</v>
      </c>
      <c r="ACV135" s="619">
        <v>0.2</v>
      </c>
      <c r="ACX135" s="619">
        <v>6036</v>
      </c>
      <c r="ACZ135" s="619">
        <v>3000</v>
      </c>
      <c r="ADE135" s="619">
        <v>0</v>
      </c>
      <c r="ADF135" s="619">
        <v>0</v>
      </c>
      <c r="ADG135" s="619">
        <v>0</v>
      </c>
      <c r="ADH135" s="619">
        <v>0</v>
      </c>
      <c r="ADI135" s="619">
        <v>0</v>
      </c>
      <c r="ADL135" s="619">
        <v>0</v>
      </c>
      <c r="ADM135" s="619">
        <v>0</v>
      </c>
      <c r="ADN135" s="619">
        <v>0</v>
      </c>
      <c r="ADP135" s="619">
        <v>2395.88</v>
      </c>
      <c r="ADQ135" s="619">
        <v>0</v>
      </c>
      <c r="ADR135" s="619">
        <v>0</v>
      </c>
      <c r="ADS135" s="619">
        <v>0</v>
      </c>
      <c r="ADT135" s="619">
        <v>0</v>
      </c>
      <c r="ADU135" s="619">
        <v>0</v>
      </c>
      <c r="ADV135" s="619">
        <v>0</v>
      </c>
      <c r="ADY135" s="619">
        <v>0</v>
      </c>
      <c r="ADZ135" s="619">
        <v>7864</v>
      </c>
      <c r="AEA135" s="619">
        <v>0</v>
      </c>
      <c r="AEB135" s="619">
        <v>23512.3</v>
      </c>
      <c r="AEE135" s="619">
        <v>88313</v>
      </c>
      <c r="AEF135" s="619">
        <v>0</v>
      </c>
      <c r="AEH135" s="619">
        <v>7630</v>
      </c>
      <c r="AEM135" s="619">
        <v>5175</v>
      </c>
      <c r="AEN135" s="619">
        <v>0</v>
      </c>
      <c r="AEO135" s="619">
        <v>0</v>
      </c>
      <c r="AEP135" s="619">
        <v>0</v>
      </c>
      <c r="AEQ135" s="619">
        <v>7425</v>
      </c>
      <c r="AER135" s="619">
        <v>6833</v>
      </c>
      <c r="AET135" s="619">
        <v>8653.7999999999993</v>
      </c>
      <c r="AEV135" s="619">
        <v>0</v>
      </c>
      <c r="AEW135" s="619">
        <v>0</v>
      </c>
      <c r="AEY135" s="619">
        <v>0</v>
      </c>
      <c r="AEZ135" s="619">
        <v>0</v>
      </c>
      <c r="AFB135" s="619">
        <v>0</v>
      </c>
      <c r="AFC135" s="619">
        <v>0</v>
      </c>
      <c r="AFD135" s="619">
        <v>0</v>
      </c>
      <c r="AFG135" s="619">
        <v>14055.8</v>
      </c>
      <c r="AFH135" s="619">
        <v>0</v>
      </c>
      <c r="AFI135" s="619">
        <v>25830</v>
      </c>
      <c r="AFJ135" s="619">
        <v>81287</v>
      </c>
      <c r="AFK135" s="619">
        <v>25683</v>
      </c>
      <c r="AFL135" s="619">
        <v>0</v>
      </c>
      <c r="AFM135" s="619">
        <v>-96226.33</v>
      </c>
      <c r="AFO135" s="619">
        <v>16008</v>
      </c>
      <c r="AFP135" s="619">
        <v>0</v>
      </c>
      <c r="AFQ135" s="619">
        <v>15026</v>
      </c>
      <c r="AFR135" s="619">
        <v>0</v>
      </c>
      <c r="AFS135" s="619">
        <v>0</v>
      </c>
      <c r="AFT135" s="619">
        <v>39868</v>
      </c>
      <c r="AFU135" s="619">
        <v>0</v>
      </c>
      <c r="AFV135" s="619">
        <v>14658</v>
      </c>
      <c r="AFW135" s="619">
        <v>28181</v>
      </c>
      <c r="AFX135" s="619">
        <v>14377</v>
      </c>
      <c r="AFY135" s="619">
        <v>9126</v>
      </c>
      <c r="AFZ135" s="619">
        <v>0</v>
      </c>
      <c r="AGA135" s="619">
        <v>0</v>
      </c>
      <c r="AGB135" s="619">
        <v>0</v>
      </c>
      <c r="AGC135" s="619">
        <v>7122</v>
      </c>
      <c r="AGE135" s="619">
        <v>0</v>
      </c>
      <c r="AGH135" s="619">
        <v>0</v>
      </c>
      <c r="AGI135" s="619">
        <v>0</v>
      </c>
      <c r="AGK135" s="619">
        <v>10440</v>
      </c>
      <c r="AGM135" s="619">
        <v>2579.5</v>
      </c>
      <c r="AGN135" s="619">
        <v>0</v>
      </c>
      <c r="AGO135" s="619">
        <v>0</v>
      </c>
      <c r="AGQ135" s="619">
        <v>0</v>
      </c>
      <c r="AGR135" s="619">
        <v>0</v>
      </c>
      <c r="AGW135" s="619">
        <v>0</v>
      </c>
      <c r="AGY135" s="619">
        <v>0</v>
      </c>
      <c r="AGZ135" s="619">
        <v>0</v>
      </c>
      <c r="AHB135" s="619">
        <v>4541</v>
      </c>
      <c r="AHC135" s="619">
        <v>0</v>
      </c>
      <c r="AHD135" s="619">
        <v>0</v>
      </c>
      <c r="AHF135" s="619">
        <v>0</v>
      </c>
      <c r="AHG135" s="619">
        <v>0</v>
      </c>
      <c r="AHI135" s="619">
        <v>3000</v>
      </c>
      <c r="AHJ135" s="619">
        <v>0</v>
      </c>
      <c r="AHK135" s="619">
        <v>3305</v>
      </c>
      <c r="AHM135" s="619">
        <v>0</v>
      </c>
      <c r="AHO135" s="619">
        <v>0</v>
      </c>
      <c r="AHP135" s="619">
        <v>0</v>
      </c>
      <c r="AHQ135" s="619">
        <v>0</v>
      </c>
      <c r="AHR135" s="613">
        <v>0</v>
      </c>
      <c r="AHS135" s="613">
        <v>0</v>
      </c>
      <c r="AHT135" s="613">
        <v>549</v>
      </c>
      <c r="AHU135" s="619">
        <f t="shared" si="959"/>
        <v>2660275.1099999994</v>
      </c>
      <c r="AHW135" s="627" t="s">
        <v>6275</v>
      </c>
      <c r="AHX135" s="627" t="s">
        <v>6203</v>
      </c>
      <c r="AHY135" s="627" t="s">
        <v>6204</v>
      </c>
    </row>
    <row r="136" spans="1:909" x14ac:dyDescent="0.8">
      <c r="A136" s="613" t="str">
        <f t="shared" si="960"/>
        <v>ภาระ</v>
      </c>
      <c r="B136" s="618" t="s">
        <v>6199</v>
      </c>
      <c r="C136" s="619" t="s">
        <v>6200</v>
      </c>
      <c r="D136" s="619">
        <v>0</v>
      </c>
      <c r="O136" s="619">
        <v>0</v>
      </c>
      <c r="W136" s="619">
        <v>0</v>
      </c>
      <c r="AU136" s="619">
        <v>0</v>
      </c>
      <c r="BB136" s="619">
        <v>0</v>
      </c>
      <c r="BS136" s="619">
        <v>0</v>
      </c>
      <c r="BT136" s="619">
        <v>0</v>
      </c>
      <c r="BV136" s="619">
        <v>1500</v>
      </c>
      <c r="BX136" s="619">
        <v>0</v>
      </c>
      <c r="BZ136" s="619">
        <v>0</v>
      </c>
      <c r="CC136" s="619">
        <v>0</v>
      </c>
      <c r="CD136" s="619">
        <v>0</v>
      </c>
      <c r="CE136" s="619">
        <v>0</v>
      </c>
      <c r="CF136" s="619">
        <v>0</v>
      </c>
      <c r="CM136" s="619">
        <v>0</v>
      </c>
      <c r="CU136" s="619">
        <v>0</v>
      </c>
      <c r="DD136" s="619">
        <v>0</v>
      </c>
      <c r="DE136" s="619">
        <v>0</v>
      </c>
      <c r="DH136" s="619">
        <v>0</v>
      </c>
      <c r="DI136" s="619">
        <v>8250</v>
      </c>
      <c r="DK136" s="619">
        <v>0</v>
      </c>
      <c r="DM136" s="619">
        <v>0</v>
      </c>
      <c r="DP136" s="619">
        <v>10500</v>
      </c>
      <c r="DQ136" s="619">
        <v>0</v>
      </c>
      <c r="DR136" s="619">
        <v>0</v>
      </c>
      <c r="DS136" s="619">
        <v>6000</v>
      </c>
      <c r="DT136" s="619">
        <v>5250</v>
      </c>
      <c r="DX136" s="619">
        <v>0</v>
      </c>
      <c r="EF136" s="619">
        <v>0</v>
      </c>
      <c r="EG136" s="619">
        <v>0</v>
      </c>
      <c r="EL136" s="619">
        <v>0</v>
      </c>
      <c r="EO136" s="619">
        <v>0</v>
      </c>
      <c r="FA136" s="619">
        <v>0</v>
      </c>
      <c r="FB136" s="619">
        <v>0</v>
      </c>
      <c r="FC136" s="619">
        <v>0</v>
      </c>
      <c r="FE136" s="619">
        <v>0</v>
      </c>
      <c r="FI136" s="619">
        <v>0</v>
      </c>
      <c r="FJ136" s="619">
        <v>31324</v>
      </c>
      <c r="FK136" s="619">
        <v>0</v>
      </c>
      <c r="GG136" s="619">
        <v>0</v>
      </c>
      <c r="GI136" s="619">
        <v>0</v>
      </c>
      <c r="GN136" s="619">
        <v>0</v>
      </c>
      <c r="GO136" s="619">
        <v>0</v>
      </c>
      <c r="GQ136" s="619">
        <v>0</v>
      </c>
      <c r="GW136" s="619">
        <v>0</v>
      </c>
      <c r="HD136" s="619">
        <v>0</v>
      </c>
      <c r="HK136" s="619">
        <v>41923</v>
      </c>
      <c r="HL136" s="619">
        <v>0</v>
      </c>
      <c r="HM136" s="619">
        <v>0</v>
      </c>
      <c r="HN136" s="619">
        <v>0</v>
      </c>
      <c r="HO136" s="619">
        <v>0</v>
      </c>
      <c r="HP136" s="619">
        <v>2190</v>
      </c>
      <c r="HQ136" s="619">
        <v>0</v>
      </c>
      <c r="HR136" s="619">
        <v>750</v>
      </c>
      <c r="HT136" s="619">
        <v>0</v>
      </c>
      <c r="HU136" s="619">
        <v>0</v>
      </c>
      <c r="HX136" s="619">
        <v>0</v>
      </c>
      <c r="IA136" s="619">
        <v>0</v>
      </c>
      <c r="IE136" s="619">
        <v>0</v>
      </c>
      <c r="IK136" s="619">
        <v>0</v>
      </c>
      <c r="IV136" s="619">
        <v>93691</v>
      </c>
      <c r="IW136" s="619">
        <v>0</v>
      </c>
      <c r="IX136" s="619">
        <v>0</v>
      </c>
      <c r="IY136" s="619">
        <v>0</v>
      </c>
      <c r="IZ136" s="619">
        <v>0</v>
      </c>
      <c r="JA136" s="619">
        <v>0</v>
      </c>
      <c r="JB136" s="619">
        <v>0</v>
      </c>
      <c r="JC136" s="619">
        <v>0</v>
      </c>
      <c r="JD136" s="619">
        <v>0</v>
      </c>
      <c r="JE136" s="619">
        <v>0</v>
      </c>
      <c r="JF136" s="619">
        <v>0</v>
      </c>
      <c r="JG136" s="619">
        <v>28162</v>
      </c>
      <c r="JU136" s="619">
        <v>0</v>
      </c>
      <c r="JV136" s="619">
        <v>605</v>
      </c>
      <c r="JW136" s="619">
        <v>0</v>
      </c>
      <c r="JY136" s="619">
        <v>0</v>
      </c>
      <c r="JZ136" s="619">
        <v>0</v>
      </c>
      <c r="KB136" s="619">
        <v>0</v>
      </c>
      <c r="KD136" s="619">
        <v>0</v>
      </c>
      <c r="KF136" s="619">
        <v>4517</v>
      </c>
      <c r="KG136" s="619">
        <v>0</v>
      </c>
      <c r="KI136" s="619">
        <v>750</v>
      </c>
      <c r="KL136" s="619">
        <v>0</v>
      </c>
      <c r="KS136" s="619">
        <v>0</v>
      </c>
      <c r="KY136" s="619">
        <v>0</v>
      </c>
      <c r="LI136" s="619">
        <v>0</v>
      </c>
      <c r="LJ136" s="619">
        <v>0</v>
      </c>
      <c r="LK136" s="619">
        <v>0</v>
      </c>
      <c r="LM136" s="619">
        <v>0</v>
      </c>
      <c r="LR136" s="619">
        <v>0</v>
      </c>
      <c r="LT136" s="619">
        <v>30911</v>
      </c>
      <c r="LX136" s="619">
        <v>0</v>
      </c>
      <c r="MA136" s="619">
        <v>0</v>
      </c>
      <c r="MB136" s="619">
        <v>0</v>
      </c>
      <c r="MC136" s="619">
        <v>0</v>
      </c>
      <c r="ME136" s="619">
        <v>0</v>
      </c>
      <c r="MF136" s="619">
        <v>0</v>
      </c>
      <c r="MH136" s="619">
        <v>3750</v>
      </c>
      <c r="MI136" s="619">
        <v>0</v>
      </c>
      <c r="MX136" s="619">
        <v>0</v>
      </c>
      <c r="MZ136" s="619">
        <v>3210</v>
      </c>
      <c r="NE136" s="619">
        <v>0</v>
      </c>
      <c r="NF136" s="619">
        <v>0</v>
      </c>
      <c r="NG136" s="619">
        <v>0</v>
      </c>
      <c r="NJ136" s="619">
        <v>0</v>
      </c>
      <c r="NK136" s="619">
        <v>0</v>
      </c>
      <c r="NL136" s="619">
        <v>0</v>
      </c>
      <c r="NM136" s="619">
        <v>0</v>
      </c>
      <c r="NP136" s="619">
        <v>0</v>
      </c>
      <c r="NQ136" s="619">
        <v>0</v>
      </c>
      <c r="OC136" s="619">
        <v>0</v>
      </c>
      <c r="OD136" s="619">
        <v>0</v>
      </c>
      <c r="OG136" s="619">
        <v>0</v>
      </c>
      <c r="OO136" s="619">
        <v>0</v>
      </c>
      <c r="OQ136" s="619">
        <v>0</v>
      </c>
      <c r="OR136" s="619">
        <v>0</v>
      </c>
      <c r="PV136" s="619">
        <v>0</v>
      </c>
      <c r="PW136" s="619">
        <v>360</v>
      </c>
      <c r="PY136" s="619">
        <v>0</v>
      </c>
      <c r="PZ136" s="619">
        <v>0</v>
      </c>
      <c r="QA136" s="619">
        <v>0</v>
      </c>
      <c r="QB136" s="619">
        <v>98014</v>
      </c>
      <c r="QC136" s="619">
        <v>0</v>
      </c>
      <c r="QF136" s="619">
        <v>0</v>
      </c>
      <c r="QG136" s="619">
        <v>1500</v>
      </c>
      <c r="QJ136" s="619">
        <v>0</v>
      </c>
      <c r="QK136" s="619">
        <v>0</v>
      </c>
      <c r="QL136" s="619">
        <v>49261</v>
      </c>
      <c r="QN136" s="619">
        <v>0</v>
      </c>
      <c r="QP136" s="619">
        <v>0</v>
      </c>
      <c r="QQ136" s="619">
        <v>3000</v>
      </c>
      <c r="QS136" s="619">
        <v>2190</v>
      </c>
      <c r="QT136" s="619">
        <v>0</v>
      </c>
      <c r="QV136" s="619">
        <v>90839</v>
      </c>
      <c r="QX136" s="619">
        <v>0</v>
      </c>
      <c r="RB136" s="619">
        <v>0</v>
      </c>
      <c r="RE136" s="619">
        <v>0</v>
      </c>
      <c r="RF136" s="619">
        <v>0</v>
      </c>
      <c r="RH136" s="619">
        <v>1500</v>
      </c>
      <c r="RK136" s="619">
        <v>0</v>
      </c>
      <c r="RM136" s="619">
        <v>25991</v>
      </c>
      <c r="RQ136" s="619">
        <v>0</v>
      </c>
      <c r="RR136" s="619">
        <v>0</v>
      </c>
      <c r="RV136" s="619">
        <v>0</v>
      </c>
      <c r="RX136" s="619">
        <v>0</v>
      </c>
      <c r="RY136" s="619">
        <v>0</v>
      </c>
      <c r="SC136" s="619">
        <v>1104</v>
      </c>
      <c r="SO136" s="619">
        <v>0</v>
      </c>
      <c r="SW136" s="619">
        <v>0</v>
      </c>
      <c r="TN136" s="619">
        <v>0</v>
      </c>
      <c r="TQ136" s="619">
        <v>0</v>
      </c>
      <c r="TR136" s="619">
        <v>4500</v>
      </c>
      <c r="UA136" s="619">
        <v>0</v>
      </c>
      <c r="VN136" s="619">
        <v>0</v>
      </c>
      <c r="VQ136" s="619">
        <v>0</v>
      </c>
      <c r="VT136" s="619">
        <v>0</v>
      </c>
      <c r="VW136" s="619">
        <v>0</v>
      </c>
      <c r="WK136" s="619">
        <v>0</v>
      </c>
      <c r="WN136" s="619">
        <v>0</v>
      </c>
      <c r="WQ136" s="619">
        <v>0</v>
      </c>
      <c r="WU136" s="619">
        <v>0</v>
      </c>
      <c r="WW136" s="619">
        <v>0</v>
      </c>
      <c r="WY136" s="619">
        <v>0</v>
      </c>
      <c r="WZ136" s="619">
        <v>0</v>
      </c>
      <c r="XE136" s="619">
        <v>0</v>
      </c>
      <c r="XF136" s="619">
        <v>0</v>
      </c>
      <c r="XI136" s="619">
        <v>0</v>
      </c>
      <c r="XJ136" s="619">
        <v>0</v>
      </c>
      <c r="XK136" s="619">
        <v>0</v>
      </c>
      <c r="XP136" s="619">
        <v>0</v>
      </c>
      <c r="XQ136" s="619">
        <v>0</v>
      </c>
      <c r="XR136" s="619">
        <v>0</v>
      </c>
      <c r="XT136" s="619">
        <v>0</v>
      </c>
      <c r="YA136" s="619">
        <v>0</v>
      </c>
      <c r="YB136" s="619">
        <v>0</v>
      </c>
      <c r="YH136" s="619">
        <v>0</v>
      </c>
      <c r="YI136" s="619">
        <v>0</v>
      </c>
      <c r="YJ136" s="619">
        <v>0</v>
      </c>
      <c r="YK136" s="619">
        <v>0</v>
      </c>
      <c r="YL136" s="619">
        <v>0</v>
      </c>
      <c r="YM136" s="619">
        <v>0</v>
      </c>
      <c r="YN136" s="619">
        <v>0</v>
      </c>
      <c r="YO136" s="619">
        <v>0</v>
      </c>
      <c r="YP136" s="619">
        <v>0</v>
      </c>
      <c r="YQ136" s="619">
        <v>0</v>
      </c>
      <c r="YR136" s="619">
        <v>0</v>
      </c>
      <c r="YS136" s="619">
        <v>0</v>
      </c>
      <c r="YT136" s="619">
        <v>0</v>
      </c>
      <c r="YU136" s="619">
        <v>0</v>
      </c>
      <c r="YV136" s="619">
        <v>0</v>
      </c>
      <c r="YW136" s="619">
        <v>0</v>
      </c>
      <c r="YY136" s="619">
        <v>0</v>
      </c>
      <c r="YZ136" s="619">
        <v>0</v>
      </c>
      <c r="ZA136" s="619">
        <v>0</v>
      </c>
      <c r="ZB136" s="619">
        <v>4500</v>
      </c>
      <c r="ZC136" s="619">
        <v>0</v>
      </c>
      <c r="ZD136" s="619">
        <v>3600</v>
      </c>
      <c r="ZE136" s="619">
        <v>0</v>
      </c>
      <c r="ZL136" s="619">
        <v>0</v>
      </c>
      <c r="ZM136" s="619">
        <v>0</v>
      </c>
      <c r="ZN136" s="619">
        <v>0</v>
      </c>
      <c r="ZO136" s="619">
        <v>0</v>
      </c>
      <c r="ZQ136" s="619">
        <v>0</v>
      </c>
      <c r="ZW136" s="619">
        <v>0</v>
      </c>
      <c r="AAE136" s="619">
        <v>0</v>
      </c>
      <c r="AAG136" s="619">
        <v>0</v>
      </c>
      <c r="AAK136" s="619">
        <v>0</v>
      </c>
      <c r="AAL136" s="619">
        <v>0</v>
      </c>
      <c r="AAM136" s="619">
        <v>0</v>
      </c>
      <c r="AAN136" s="619">
        <v>0</v>
      </c>
      <c r="AAO136" s="619">
        <v>2250</v>
      </c>
      <c r="AAU136" s="619">
        <v>0</v>
      </c>
      <c r="AAV136" s="619">
        <v>0</v>
      </c>
      <c r="AAY136" s="619">
        <v>0</v>
      </c>
      <c r="ABB136" s="619">
        <v>0</v>
      </c>
      <c r="ABJ136" s="619">
        <v>0</v>
      </c>
      <c r="ABK136" s="619">
        <v>0</v>
      </c>
      <c r="ABQ136" s="619">
        <v>0</v>
      </c>
      <c r="ACA136" s="619">
        <v>0</v>
      </c>
      <c r="ACC136" s="619">
        <v>2250</v>
      </c>
      <c r="ACD136" s="619">
        <v>0</v>
      </c>
      <c r="ACE136" s="619">
        <v>0</v>
      </c>
      <c r="ACF136" s="619">
        <v>0</v>
      </c>
      <c r="ACG136" s="619">
        <v>0</v>
      </c>
      <c r="ACH136" s="619">
        <v>4350</v>
      </c>
      <c r="ACJ136" s="619">
        <v>2250</v>
      </c>
      <c r="ACK136" s="619">
        <v>54936</v>
      </c>
      <c r="ACL136" s="619">
        <v>0</v>
      </c>
      <c r="ACM136" s="619">
        <v>0</v>
      </c>
      <c r="ACN136" s="619">
        <v>0</v>
      </c>
      <c r="ACP136" s="619">
        <v>2968</v>
      </c>
      <c r="ACR136" s="619">
        <v>0</v>
      </c>
      <c r="ACS136" s="619">
        <v>14</v>
      </c>
      <c r="ACT136" s="619">
        <v>0</v>
      </c>
      <c r="ACV136" s="619">
        <v>0</v>
      </c>
      <c r="ACX136" s="619">
        <v>0</v>
      </c>
      <c r="ACY136" s="619">
        <v>0</v>
      </c>
      <c r="ACZ136" s="619">
        <v>3000</v>
      </c>
      <c r="ADB136" s="619">
        <v>0</v>
      </c>
      <c r="ADC136" s="619">
        <v>0</v>
      </c>
      <c r="ADD136" s="619">
        <v>0</v>
      </c>
      <c r="ADE136" s="619">
        <v>0</v>
      </c>
      <c r="ADG136" s="619">
        <v>0</v>
      </c>
      <c r="ADH136" s="619">
        <v>0</v>
      </c>
      <c r="ADJ136" s="619">
        <v>0</v>
      </c>
      <c r="ADM136" s="619">
        <v>0</v>
      </c>
      <c r="ADP136" s="619">
        <v>0</v>
      </c>
      <c r="ADR136" s="619">
        <v>0</v>
      </c>
      <c r="ADU136" s="619">
        <v>0</v>
      </c>
      <c r="ADV136" s="619">
        <v>0</v>
      </c>
      <c r="ADZ136" s="619">
        <v>7864</v>
      </c>
      <c r="AEC136" s="619">
        <v>0</v>
      </c>
      <c r="AEG136" s="619">
        <v>0</v>
      </c>
      <c r="AEH136" s="619">
        <v>0</v>
      </c>
      <c r="AEO136" s="619">
        <v>0</v>
      </c>
      <c r="AEP136" s="619">
        <v>0</v>
      </c>
      <c r="AEW136" s="619">
        <v>0</v>
      </c>
      <c r="AEY136" s="619">
        <v>0</v>
      </c>
      <c r="AEZ136" s="619">
        <v>0</v>
      </c>
      <c r="AFA136" s="619">
        <v>0</v>
      </c>
      <c r="AFB136" s="619">
        <v>2901</v>
      </c>
      <c r="AFD136" s="619">
        <v>0</v>
      </c>
      <c r="AFG136" s="619">
        <v>0</v>
      </c>
      <c r="AFI136" s="619">
        <v>0</v>
      </c>
      <c r="AFJ136" s="619">
        <v>0</v>
      </c>
      <c r="AFK136" s="619">
        <v>0</v>
      </c>
      <c r="AFL136" s="619">
        <v>0</v>
      </c>
      <c r="AFO136" s="619">
        <v>0</v>
      </c>
      <c r="AFP136" s="619">
        <v>0</v>
      </c>
      <c r="AFQ136" s="619">
        <v>0</v>
      </c>
      <c r="AFT136" s="619">
        <v>0</v>
      </c>
      <c r="AFV136" s="619">
        <v>0</v>
      </c>
      <c r="AFX136" s="619">
        <v>0</v>
      </c>
      <c r="AFZ136" s="619">
        <v>0</v>
      </c>
      <c r="AGO136" s="619">
        <v>0</v>
      </c>
      <c r="AGQ136" s="619">
        <v>0</v>
      </c>
      <c r="AGR136" s="619">
        <v>0</v>
      </c>
      <c r="AGS136" s="619">
        <v>0</v>
      </c>
      <c r="AGU136" s="619">
        <v>0</v>
      </c>
      <c r="AGW136" s="619">
        <v>0</v>
      </c>
      <c r="AGY136" s="619">
        <v>0</v>
      </c>
      <c r="AGZ136" s="619">
        <v>0</v>
      </c>
      <c r="AHA136" s="619">
        <v>0</v>
      </c>
      <c r="AHB136" s="619">
        <v>0</v>
      </c>
      <c r="AHD136" s="619">
        <v>0</v>
      </c>
      <c r="AHE136" s="619">
        <v>0</v>
      </c>
      <c r="AHF136" s="619">
        <v>0</v>
      </c>
      <c r="AHG136" s="619">
        <v>0</v>
      </c>
      <c r="AHH136" s="619">
        <v>0</v>
      </c>
      <c r="AHJ136" s="619">
        <v>2250</v>
      </c>
      <c r="AHK136" s="619">
        <v>1500</v>
      </c>
      <c r="AHM136" s="619">
        <v>0</v>
      </c>
      <c r="AHN136" s="619">
        <v>0</v>
      </c>
      <c r="AHQ136" s="619"/>
      <c r="AHU136" s="619">
        <f t="shared" si="959"/>
        <v>646175</v>
      </c>
      <c r="AHW136" s="627" t="s">
        <v>6275</v>
      </c>
      <c r="AHX136" s="627" t="s">
        <v>6205</v>
      </c>
      <c r="AHY136" s="627" t="s">
        <v>6206</v>
      </c>
    </row>
    <row r="137" spans="1:909" x14ac:dyDescent="0.8">
      <c r="A137" s="613" t="str">
        <f t="shared" si="960"/>
        <v>ภาระ</v>
      </c>
      <c r="B137" s="618" t="s">
        <v>6201</v>
      </c>
      <c r="C137" s="619" t="s">
        <v>6202</v>
      </c>
      <c r="D137" s="619">
        <v>0</v>
      </c>
      <c r="E137" s="619">
        <v>54089</v>
      </c>
      <c r="F137" s="619">
        <v>140359</v>
      </c>
      <c r="G137" s="619">
        <v>39559</v>
      </c>
      <c r="H137" s="619">
        <v>129191</v>
      </c>
      <c r="I137" s="619">
        <v>60724</v>
      </c>
      <c r="J137" s="619">
        <v>132341</v>
      </c>
      <c r="K137" s="619">
        <v>91560</v>
      </c>
      <c r="L137" s="619">
        <v>0</v>
      </c>
      <c r="M137" s="619">
        <v>0</v>
      </c>
      <c r="N137" s="619">
        <v>0</v>
      </c>
      <c r="O137" s="619">
        <v>0</v>
      </c>
      <c r="P137" s="619">
        <v>52996</v>
      </c>
      <c r="Q137" s="619">
        <v>64217</v>
      </c>
      <c r="R137" s="619">
        <v>40548</v>
      </c>
      <c r="S137" s="619">
        <v>0</v>
      </c>
      <c r="T137" s="619">
        <v>70626</v>
      </c>
      <c r="U137" s="619">
        <v>0</v>
      </c>
      <c r="W137" s="619">
        <v>0</v>
      </c>
      <c r="X137" s="619">
        <v>174050</v>
      </c>
      <c r="Y137" s="619">
        <v>0</v>
      </c>
      <c r="Z137" s="619">
        <v>0</v>
      </c>
      <c r="AA137" s="619">
        <v>64723</v>
      </c>
      <c r="AB137" s="619">
        <v>35625</v>
      </c>
      <c r="AC137" s="619">
        <v>24961</v>
      </c>
      <c r="AD137" s="619">
        <v>0</v>
      </c>
      <c r="AE137" s="619">
        <v>60467</v>
      </c>
      <c r="AG137" s="619">
        <v>0</v>
      </c>
      <c r="AH137" s="619">
        <v>20667.8</v>
      </c>
      <c r="AJ137" s="619">
        <v>55981</v>
      </c>
      <c r="AK137" s="619">
        <v>59335</v>
      </c>
      <c r="AL137" s="619">
        <v>0</v>
      </c>
      <c r="AN137" s="619">
        <v>0</v>
      </c>
      <c r="AP137" s="619">
        <v>0</v>
      </c>
      <c r="AQ137" s="619">
        <v>0</v>
      </c>
      <c r="AR137" s="619">
        <v>0</v>
      </c>
      <c r="AS137" s="619">
        <v>0</v>
      </c>
      <c r="AT137" s="619">
        <v>28358</v>
      </c>
      <c r="AU137" s="619">
        <v>0</v>
      </c>
      <c r="AV137" s="619">
        <v>0</v>
      </c>
      <c r="AW137" s="619">
        <v>0</v>
      </c>
      <c r="AX137" s="619">
        <v>0</v>
      </c>
      <c r="AY137" s="619">
        <v>41509</v>
      </c>
      <c r="AZ137" s="619">
        <v>59656</v>
      </c>
      <c r="BA137" s="619">
        <v>0</v>
      </c>
      <c r="BB137" s="619">
        <v>27537</v>
      </c>
      <c r="BC137" s="619">
        <v>18565</v>
      </c>
      <c r="BD137" s="619">
        <v>45586</v>
      </c>
      <c r="BE137" s="619">
        <v>16001</v>
      </c>
      <c r="BF137" s="619">
        <v>20486</v>
      </c>
      <c r="BG137" s="619">
        <v>130545</v>
      </c>
      <c r="BH137" s="619">
        <v>15294</v>
      </c>
      <c r="BI137" s="619">
        <v>0</v>
      </c>
      <c r="BJ137" s="619">
        <v>0</v>
      </c>
      <c r="BK137" s="619">
        <v>115852</v>
      </c>
      <c r="BL137" s="619">
        <v>36583</v>
      </c>
      <c r="BM137" s="619">
        <v>-7090</v>
      </c>
      <c r="BN137" s="619">
        <v>55627.69</v>
      </c>
      <c r="BO137" s="619">
        <v>24722.75</v>
      </c>
      <c r="BP137" s="619">
        <v>17857</v>
      </c>
      <c r="BQ137" s="619">
        <v>0</v>
      </c>
      <c r="BR137" s="619">
        <v>4104</v>
      </c>
      <c r="BS137" s="619">
        <v>0</v>
      </c>
      <c r="BT137" s="619">
        <v>27253</v>
      </c>
      <c r="BU137" s="619">
        <v>0</v>
      </c>
      <c r="BV137" s="619">
        <v>37577</v>
      </c>
      <c r="BW137" s="619">
        <v>0</v>
      </c>
      <c r="BX137" s="619">
        <v>0</v>
      </c>
      <c r="BZ137" s="619">
        <v>0</v>
      </c>
      <c r="CC137" s="619">
        <v>0</v>
      </c>
      <c r="CD137" s="619">
        <v>0</v>
      </c>
      <c r="CE137" s="619">
        <v>0</v>
      </c>
      <c r="CF137" s="619">
        <v>0</v>
      </c>
      <c r="CI137" s="619">
        <v>0</v>
      </c>
      <c r="CJ137" s="619">
        <v>0</v>
      </c>
      <c r="CK137" s="619">
        <v>0</v>
      </c>
      <c r="CL137" s="619">
        <v>0</v>
      </c>
      <c r="CM137" s="619">
        <v>0</v>
      </c>
      <c r="CN137" s="619">
        <v>0</v>
      </c>
      <c r="CO137" s="619">
        <v>0</v>
      </c>
      <c r="CP137" s="619">
        <v>0</v>
      </c>
      <c r="CQ137" s="619">
        <v>0</v>
      </c>
      <c r="CR137" s="619">
        <v>0</v>
      </c>
      <c r="CS137" s="619">
        <v>0</v>
      </c>
      <c r="CT137" s="619">
        <v>0</v>
      </c>
      <c r="CU137" s="619">
        <v>0</v>
      </c>
      <c r="CV137" s="619">
        <v>0</v>
      </c>
      <c r="CW137" s="619">
        <v>0</v>
      </c>
      <c r="CX137" s="619">
        <v>0</v>
      </c>
      <c r="CZ137" s="619">
        <v>43241</v>
      </c>
      <c r="DA137" s="619">
        <v>0</v>
      </c>
      <c r="DB137" s="619">
        <v>0</v>
      </c>
      <c r="DC137" s="619">
        <v>0</v>
      </c>
      <c r="DD137" s="619">
        <v>0</v>
      </c>
      <c r="DE137" s="619">
        <v>0</v>
      </c>
      <c r="DF137" s="619">
        <v>0</v>
      </c>
      <c r="DH137" s="619">
        <v>0</v>
      </c>
      <c r="DI137" s="619">
        <v>86822</v>
      </c>
      <c r="DK137" s="619">
        <v>0</v>
      </c>
      <c r="DL137" s="619">
        <v>0</v>
      </c>
      <c r="DM137" s="619">
        <v>0</v>
      </c>
      <c r="DN137" s="619">
        <v>43265</v>
      </c>
      <c r="DP137" s="619">
        <v>43056</v>
      </c>
      <c r="DQ137" s="619">
        <v>0</v>
      </c>
      <c r="DR137" s="619">
        <v>0</v>
      </c>
      <c r="DS137" s="619">
        <v>36052</v>
      </c>
      <c r="DT137" s="619">
        <v>66826</v>
      </c>
      <c r="DV137" s="619">
        <v>0</v>
      </c>
      <c r="DX137" s="619">
        <v>0</v>
      </c>
      <c r="EA137" s="619">
        <v>69166</v>
      </c>
      <c r="EB137" s="619">
        <v>0</v>
      </c>
      <c r="EE137" s="619">
        <v>0</v>
      </c>
      <c r="EF137" s="619">
        <v>116661</v>
      </c>
      <c r="EG137" s="619">
        <v>0</v>
      </c>
      <c r="EH137" s="619">
        <v>0</v>
      </c>
      <c r="EI137" s="619">
        <v>0</v>
      </c>
      <c r="EJ137" s="619">
        <v>5375</v>
      </c>
      <c r="EK137" s="619">
        <v>0</v>
      </c>
      <c r="EL137" s="619">
        <v>0</v>
      </c>
      <c r="EM137" s="619">
        <v>0</v>
      </c>
      <c r="EN137" s="619">
        <v>0</v>
      </c>
      <c r="EP137" s="619">
        <v>0</v>
      </c>
      <c r="ES137" s="619">
        <v>0</v>
      </c>
      <c r="ET137" s="619">
        <v>0</v>
      </c>
      <c r="EU137" s="619">
        <v>46930</v>
      </c>
      <c r="EV137" s="619">
        <v>0</v>
      </c>
      <c r="EW137" s="619">
        <v>13378</v>
      </c>
      <c r="EX137" s="619">
        <v>0</v>
      </c>
      <c r="EY137" s="619">
        <v>0</v>
      </c>
      <c r="FB137" s="619">
        <v>0</v>
      </c>
      <c r="FD137" s="619">
        <v>0</v>
      </c>
      <c r="FE137" s="619">
        <v>28801</v>
      </c>
      <c r="FH137" s="619">
        <v>0</v>
      </c>
      <c r="FI137" s="619">
        <v>0</v>
      </c>
      <c r="FJ137" s="619">
        <v>175352</v>
      </c>
      <c r="FK137" s="619">
        <v>14450</v>
      </c>
      <c r="FL137" s="619">
        <v>0</v>
      </c>
      <c r="FM137" s="619">
        <v>0</v>
      </c>
      <c r="FN137" s="619">
        <v>27654</v>
      </c>
      <c r="FO137" s="619">
        <v>36069</v>
      </c>
      <c r="FP137" s="619">
        <v>0</v>
      </c>
      <c r="FQ137" s="619">
        <v>11111</v>
      </c>
      <c r="FS137" s="619">
        <v>41718</v>
      </c>
      <c r="FT137" s="619">
        <v>62350</v>
      </c>
      <c r="FU137" s="619">
        <v>42713</v>
      </c>
      <c r="FV137" s="619">
        <v>91437</v>
      </c>
      <c r="FW137" s="619">
        <v>39992</v>
      </c>
      <c r="FX137" s="619">
        <v>0</v>
      </c>
      <c r="FY137" s="619">
        <v>60775</v>
      </c>
      <c r="FZ137" s="619">
        <v>44934</v>
      </c>
      <c r="GA137" s="619">
        <v>46408</v>
      </c>
      <c r="GB137" s="619">
        <v>74444</v>
      </c>
      <c r="GC137" s="619">
        <v>46914</v>
      </c>
      <c r="GD137" s="619">
        <v>0</v>
      </c>
      <c r="GE137" s="619">
        <v>19702</v>
      </c>
      <c r="GF137" s="619">
        <v>0</v>
      </c>
      <c r="GG137" s="619">
        <v>0</v>
      </c>
      <c r="GH137" s="619">
        <v>0</v>
      </c>
      <c r="GI137" s="619">
        <v>0</v>
      </c>
      <c r="GJ137" s="619">
        <v>0</v>
      </c>
      <c r="GK137" s="619">
        <v>37344</v>
      </c>
      <c r="GL137" s="619">
        <v>0</v>
      </c>
      <c r="GM137" s="619">
        <v>0</v>
      </c>
      <c r="GN137" s="619">
        <v>26744</v>
      </c>
      <c r="GO137" s="619">
        <v>11743</v>
      </c>
      <c r="GP137" s="619">
        <v>0</v>
      </c>
      <c r="GQ137" s="619">
        <v>0</v>
      </c>
      <c r="GR137" s="619">
        <v>0</v>
      </c>
      <c r="GT137" s="619">
        <v>0</v>
      </c>
      <c r="GU137" s="619">
        <v>0</v>
      </c>
      <c r="GV137" s="619">
        <v>0</v>
      </c>
      <c r="GW137" s="619">
        <v>0</v>
      </c>
      <c r="GX137" s="619">
        <v>0</v>
      </c>
      <c r="GY137" s="619">
        <v>0</v>
      </c>
      <c r="HB137" s="619">
        <v>0</v>
      </c>
      <c r="HC137" s="619">
        <v>29322</v>
      </c>
      <c r="HD137" s="619">
        <v>0</v>
      </c>
      <c r="HE137" s="619">
        <v>55460</v>
      </c>
      <c r="HF137" s="619">
        <v>0</v>
      </c>
      <c r="HG137" s="619">
        <v>-12953</v>
      </c>
      <c r="HH137" s="619">
        <v>60343</v>
      </c>
      <c r="HI137" s="619">
        <v>103346</v>
      </c>
      <c r="HJ137" s="619">
        <v>0</v>
      </c>
      <c r="HK137" s="619">
        <v>-24048</v>
      </c>
      <c r="HL137" s="619">
        <v>0</v>
      </c>
      <c r="HM137" s="619">
        <v>0</v>
      </c>
      <c r="HN137" s="619">
        <v>0</v>
      </c>
      <c r="HO137" s="619">
        <v>0</v>
      </c>
      <c r="HP137" s="619">
        <v>29173</v>
      </c>
      <c r="HQ137" s="619">
        <v>0</v>
      </c>
      <c r="HR137" s="619">
        <v>43844</v>
      </c>
      <c r="HS137" s="619">
        <v>37856</v>
      </c>
      <c r="HT137" s="619">
        <v>0</v>
      </c>
      <c r="HU137" s="619">
        <v>0</v>
      </c>
      <c r="HV137" s="619">
        <v>6094.37</v>
      </c>
      <c r="HW137" s="619">
        <v>10002</v>
      </c>
      <c r="HX137" s="619">
        <v>30178</v>
      </c>
      <c r="HY137" s="619">
        <v>13802</v>
      </c>
      <c r="HZ137" s="619">
        <v>82680</v>
      </c>
      <c r="IA137" s="619">
        <v>0</v>
      </c>
      <c r="IB137" s="619">
        <v>970</v>
      </c>
      <c r="IC137" s="619">
        <v>0</v>
      </c>
      <c r="ID137" s="619">
        <v>0</v>
      </c>
      <c r="IE137" s="619">
        <v>49335</v>
      </c>
      <c r="IF137" s="619">
        <v>16320</v>
      </c>
      <c r="IG137" s="619">
        <v>38971</v>
      </c>
      <c r="IH137" s="619">
        <v>0</v>
      </c>
      <c r="II137" s="619">
        <v>15023</v>
      </c>
      <c r="IK137" s="619">
        <v>0</v>
      </c>
      <c r="IL137" s="619">
        <v>38838</v>
      </c>
      <c r="IN137" s="619">
        <v>0</v>
      </c>
      <c r="IP137" s="619">
        <v>0</v>
      </c>
      <c r="IR137" s="619">
        <v>27797</v>
      </c>
      <c r="IS137" s="619">
        <v>25359</v>
      </c>
      <c r="IT137" s="619">
        <v>0</v>
      </c>
      <c r="IV137" s="619">
        <v>874318.95</v>
      </c>
      <c r="IW137" s="619">
        <v>48165</v>
      </c>
      <c r="IX137" s="619">
        <v>38187</v>
      </c>
      <c r="IY137" s="619">
        <v>30260</v>
      </c>
      <c r="IZ137" s="619">
        <v>0</v>
      </c>
      <c r="JA137" s="619">
        <v>34270</v>
      </c>
      <c r="JB137" s="619">
        <v>20035</v>
      </c>
      <c r="JC137" s="619">
        <v>24328</v>
      </c>
      <c r="JD137" s="619">
        <v>0</v>
      </c>
      <c r="JE137" s="619">
        <v>0</v>
      </c>
      <c r="JF137" s="619">
        <v>0</v>
      </c>
      <c r="JG137" s="619">
        <v>128392</v>
      </c>
      <c r="JH137" s="619">
        <v>99346</v>
      </c>
      <c r="JI137" s="619">
        <v>14272</v>
      </c>
      <c r="JJ137" s="619">
        <v>8580</v>
      </c>
      <c r="JK137" s="619">
        <v>0</v>
      </c>
      <c r="JL137" s="619">
        <v>0</v>
      </c>
      <c r="JM137" s="619">
        <v>0</v>
      </c>
      <c r="JN137" s="619">
        <v>0</v>
      </c>
      <c r="JO137" s="619">
        <v>0</v>
      </c>
      <c r="JQ137" s="619">
        <v>3985</v>
      </c>
      <c r="JS137" s="619">
        <v>0</v>
      </c>
      <c r="JU137" s="619">
        <v>170829</v>
      </c>
      <c r="JV137" s="619">
        <v>64564</v>
      </c>
      <c r="JW137" s="619">
        <v>29761</v>
      </c>
      <c r="JX137" s="619">
        <v>61421</v>
      </c>
      <c r="JY137" s="619">
        <v>21282</v>
      </c>
      <c r="JZ137" s="619">
        <v>0</v>
      </c>
      <c r="KA137" s="619">
        <v>0</v>
      </c>
      <c r="KB137" s="619">
        <v>0</v>
      </c>
      <c r="KC137" s="619">
        <v>0</v>
      </c>
      <c r="KD137" s="619">
        <v>0</v>
      </c>
      <c r="KE137" s="619">
        <v>0</v>
      </c>
      <c r="KF137" s="619">
        <v>25729</v>
      </c>
      <c r="KG137" s="619">
        <v>0</v>
      </c>
      <c r="KH137" s="619">
        <v>0</v>
      </c>
      <c r="KI137" s="619">
        <v>6950</v>
      </c>
      <c r="KK137" s="619">
        <v>61904</v>
      </c>
      <c r="KL137" s="619">
        <v>28338</v>
      </c>
      <c r="KM137" s="619">
        <v>44888</v>
      </c>
      <c r="KN137" s="619">
        <v>0</v>
      </c>
      <c r="KO137" s="619">
        <v>43680</v>
      </c>
      <c r="KP137" s="619">
        <v>99252</v>
      </c>
      <c r="KQ137" s="619">
        <v>26470</v>
      </c>
      <c r="KS137" s="619">
        <v>0</v>
      </c>
      <c r="KT137" s="619">
        <v>0</v>
      </c>
      <c r="KU137" s="619">
        <v>0</v>
      </c>
      <c r="KV137" s="619">
        <v>0</v>
      </c>
      <c r="KX137" s="619">
        <v>0</v>
      </c>
      <c r="KY137" s="619">
        <v>0</v>
      </c>
      <c r="KZ137" s="619">
        <v>0</v>
      </c>
      <c r="LA137" s="619">
        <v>0</v>
      </c>
      <c r="LB137" s="619">
        <v>-6806</v>
      </c>
      <c r="LC137" s="619">
        <v>0</v>
      </c>
      <c r="LJ137" s="619">
        <v>0</v>
      </c>
      <c r="LK137" s="619">
        <v>0</v>
      </c>
      <c r="LM137" s="619">
        <v>70919</v>
      </c>
      <c r="LN137" s="619">
        <v>43450</v>
      </c>
      <c r="LO137" s="619">
        <v>3605</v>
      </c>
      <c r="LQ137" s="619">
        <v>0</v>
      </c>
      <c r="LR137" s="619">
        <v>50682</v>
      </c>
      <c r="LS137" s="619">
        <v>0</v>
      </c>
      <c r="LT137" s="619">
        <v>191211</v>
      </c>
      <c r="LV137" s="619">
        <v>31230</v>
      </c>
      <c r="LW137" s="619">
        <v>0</v>
      </c>
      <c r="LX137" s="619">
        <v>0</v>
      </c>
      <c r="LZ137" s="619">
        <v>25109</v>
      </c>
      <c r="MA137" s="619">
        <v>68806</v>
      </c>
      <c r="MB137" s="619">
        <v>84245</v>
      </c>
      <c r="MC137" s="619">
        <v>0</v>
      </c>
      <c r="MD137" s="619">
        <v>49013</v>
      </c>
      <c r="ME137" s="619">
        <v>76250</v>
      </c>
      <c r="MF137" s="619">
        <v>0</v>
      </c>
      <c r="MG137" s="619">
        <v>133139</v>
      </c>
      <c r="MH137" s="619">
        <v>45415</v>
      </c>
      <c r="MI137" s="619">
        <v>0</v>
      </c>
      <c r="MJ137" s="619">
        <v>4841</v>
      </c>
      <c r="MK137" s="619">
        <v>20964</v>
      </c>
      <c r="ML137" s="619">
        <v>25373</v>
      </c>
      <c r="MM137" s="619">
        <v>0</v>
      </c>
      <c r="MN137" s="619">
        <v>0</v>
      </c>
      <c r="MO137" s="619">
        <v>42960</v>
      </c>
      <c r="MP137" s="619">
        <v>0</v>
      </c>
      <c r="MQ137" s="619">
        <v>0</v>
      </c>
      <c r="MR137" s="619">
        <v>0</v>
      </c>
      <c r="MT137" s="619">
        <v>24890</v>
      </c>
      <c r="MV137" s="619">
        <v>0</v>
      </c>
      <c r="MW137" s="619">
        <v>30690</v>
      </c>
      <c r="MY137" s="619">
        <v>0</v>
      </c>
      <c r="MZ137" s="619">
        <v>0</v>
      </c>
      <c r="NA137" s="619">
        <v>21238</v>
      </c>
      <c r="NC137" s="619">
        <v>0</v>
      </c>
      <c r="ND137" s="619">
        <v>4806</v>
      </c>
      <c r="NE137" s="619">
        <v>0</v>
      </c>
      <c r="NF137" s="619">
        <v>19229</v>
      </c>
      <c r="NG137" s="619">
        <v>0</v>
      </c>
      <c r="NH137" s="619">
        <v>0</v>
      </c>
      <c r="NJ137" s="619">
        <v>24312</v>
      </c>
      <c r="NK137" s="619">
        <v>17483</v>
      </c>
      <c r="NL137" s="619">
        <v>0</v>
      </c>
      <c r="NM137" s="619">
        <v>114027</v>
      </c>
      <c r="NN137" s="619">
        <v>10092</v>
      </c>
      <c r="NO137" s="619">
        <v>36739</v>
      </c>
      <c r="NP137" s="619">
        <v>32918</v>
      </c>
      <c r="NQ137" s="619">
        <v>25917</v>
      </c>
      <c r="NR137" s="619">
        <v>0</v>
      </c>
      <c r="NT137" s="619">
        <v>0</v>
      </c>
      <c r="NU137" s="619">
        <v>30513</v>
      </c>
      <c r="NV137" s="619">
        <v>61106</v>
      </c>
      <c r="NX137" s="619">
        <v>0</v>
      </c>
      <c r="OA137" s="619">
        <v>0</v>
      </c>
      <c r="OC137" s="619">
        <v>0</v>
      </c>
      <c r="OD137" s="619">
        <v>0</v>
      </c>
      <c r="OG137" s="619">
        <v>104956</v>
      </c>
      <c r="OH137" s="619">
        <v>41878</v>
      </c>
      <c r="OI137" s="619">
        <v>102624.98</v>
      </c>
      <c r="OK137" s="619">
        <v>3150</v>
      </c>
      <c r="OL137" s="619">
        <v>39660</v>
      </c>
      <c r="OM137" s="619">
        <v>24650</v>
      </c>
      <c r="ON137" s="619">
        <v>0</v>
      </c>
      <c r="OO137" s="619">
        <v>0</v>
      </c>
      <c r="OP137" s="619">
        <v>0</v>
      </c>
      <c r="OQ137" s="619">
        <v>130720</v>
      </c>
      <c r="OR137" s="619">
        <v>0</v>
      </c>
      <c r="OS137" s="619">
        <v>57353</v>
      </c>
      <c r="OT137" s="619">
        <v>25363</v>
      </c>
      <c r="OU137" s="619">
        <v>351241</v>
      </c>
      <c r="OV137" s="619">
        <v>0</v>
      </c>
      <c r="OW137" s="619">
        <v>37089</v>
      </c>
      <c r="OX137" s="619">
        <v>0</v>
      </c>
      <c r="OY137" s="619">
        <v>56645</v>
      </c>
      <c r="OZ137" s="619">
        <v>0</v>
      </c>
      <c r="PA137" s="619">
        <v>35701</v>
      </c>
      <c r="PB137" s="619">
        <v>0</v>
      </c>
      <c r="PC137" s="619">
        <v>32457</v>
      </c>
      <c r="PD137" s="619">
        <v>50183</v>
      </c>
      <c r="PE137" s="619">
        <v>30329</v>
      </c>
      <c r="PF137" s="619">
        <v>64430</v>
      </c>
      <c r="PG137" s="619">
        <v>9254</v>
      </c>
      <c r="PH137" s="619">
        <v>45805</v>
      </c>
      <c r="PI137" s="619">
        <v>117721</v>
      </c>
      <c r="PJ137" s="619">
        <v>34121</v>
      </c>
      <c r="PK137" s="619">
        <v>32975</v>
      </c>
      <c r="PL137" s="619">
        <v>48079.4</v>
      </c>
      <c r="PM137" s="619">
        <v>41304</v>
      </c>
      <c r="PN137" s="619">
        <v>33566</v>
      </c>
      <c r="PO137" s="619">
        <v>89743</v>
      </c>
      <c r="PP137" s="619">
        <v>0</v>
      </c>
      <c r="PQ137" s="619">
        <v>152862</v>
      </c>
      <c r="PR137" s="619">
        <v>27817</v>
      </c>
      <c r="PS137" s="619">
        <v>12932</v>
      </c>
      <c r="PT137" s="619">
        <v>6071.3</v>
      </c>
      <c r="PU137" s="619">
        <v>5216</v>
      </c>
      <c r="PV137" s="619">
        <v>0</v>
      </c>
      <c r="PW137" s="619">
        <v>41702</v>
      </c>
      <c r="PX137" s="619">
        <v>20659</v>
      </c>
      <c r="PZ137" s="619">
        <v>377452</v>
      </c>
      <c r="QA137" s="619">
        <v>0</v>
      </c>
      <c r="QB137" s="619">
        <v>71119</v>
      </c>
      <c r="QC137" s="619">
        <v>51021</v>
      </c>
      <c r="QE137" s="619">
        <v>0</v>
      </c>
      <c r="QF137" s="619">
        <v>0</v>
      </c>
      <c r="QG137" s="619">
        <v>39872</v>
      </c>
      <c r="QH137" s="619">
        <v>0</v>
      </c>
      <c r="QI137" s="619">
        <v>0</v>
      </c>
      <c r="QM137" s="619">
        <v>0</v>
      </c>
      <c r="QN137" s="619">
        <v>0</v>
      </c>
      <c r="QP137" s="619">
        <v>0</v>
      </c>
      <c r="QQ137" s="619">
        <v>33535</v>
      </c>
      <c r="QT137" s="619">
        <v>9460</v>
      </c>
      <c r="QV137" s="619">
        <v>0</v>
      </c>
      <c r="QW137" s="619">
        <v>34216</v>
      </c>
      <c r="QX137" s="619">
        <v>0</v>
      </c>
      <c r="QY137" s="619">
        <v>36596</v>
      </c>
      <c r="QZ137" s="619">
        <v>0</v>
      </c>
      <c r="RB137" s="619">
        <v>0</v>
      </c>
      <c r="RD137" s="619">
        <v>107264</v>
      </c>
      <c r="RE137" s="619">
        <v>0</v>
      </c>
      <c r="RF137" s="619">
        <v>0</v>
      </c>
      <c r="RH137" s="619">
        <v>36106</v>
      </c>
      <c r="RJ137" s="619">
        <v>0</v>
      </c>
      <c r="RK137" s="619">
        <v>42328</v>
      </c>
      <c r="RL137" s="619">
        <v>0</v>
      </c>
      <c r="RM137" s="619">
        <v>76549.37</v>
      </c>
      <c r="RN137" s="619">
        <v>56855</v>
      </c>
      <c r="RO137" s="619">
        <v>71285</v>
      </c>
      <c r="RP137" s="619">
        <v>30732.639999999999</v>
      </c>
      <c r="RQ137" s="619">
        <v>0</v>
      </c>
      <c r="RS137" s="619">
        <v>0</v>
      </c>
      <c r="RT137" s="619">
        <v>0</v>
      </c>
      <c r="RU137" s="619">
        <v>14610</v>
      </c>
      <c r="RV137" s="619">
        <v>28961</v>
      </c>
      <c r="RX137" s="619">
        <v>0</v>
      </c>
      <c r="RY137" s="619">
        <v>0</v>
      </c>
      <c r="RZ137" s="619">
        <v>12217</v>
      </c>
      <c r="SA137" s="619">
        <v>18425</v>
      </c>
      <c r="SB137" s="619">
        <v>27365</v>
      </c>
      <c r="SC137" s="619">
        <v>-1708</v>
      </c>
      <c r="SD137" s="619">
        <v>0</v>
      </c>
      <c r="SE137" s="619">
        <v>31687</v>
      </c>
      <c r="SF137" s="619">
        <v>29121</v>
      </c>
      <c r="SG137" s="619">
        <v>27711</v>
      </c>
      <c r="SH137" s="619">
        <v>41349</v>
      </c>
      <c r="SI137" s="619">
        <v>35819</v>
      </c>
      <c r="SJ137" s="619">
        <v>116588</v>
      </c>
      <c r="SK137" s="619">
        <v>0</v>
      </c>
      <c r="SL137" s="619">
        <v>2588</v>
      </c>
      <c r="SM137" s="619">
        <v>73834</v>
      </c>
      <c r="SN137" s="619">
        <v>14835</v>
      </c>
      <c r="SO137" s="619">
        <v>0</v>
      </c>
      <c r="SP137" s="619">
        <v>45221</v>
      </c>
      <c r="SQ137" s="619">
        <v>49659</v>
      </c>
      <c r="SR137" s="619">
        <v>98</v>
      </c>
      <c r="SS137" s="619">
        <v>44980</v>
      </c>
      <c r="ST137" s="619">
        <v>39573</v>
      </c>
      <c r="SU137" s="619">
        <v>32664</v>
      </c>
      <c r="SV137" s="619">
        <v>25483</v>
      </c>
      <c r="SW137" s="619">
        <v>0</v>
      </c>
      <c r="SX137" s="619">
        <v>23900</v>
      </c>
      <c r="SY137" s="619">
        <v>64413</v>
      </c>
      <c r="SZ137" s="619">
        <v>32997</v>
      </c>
      <c r="TA137" s="619">
        <v>17474</v>
      </c>
      <c r="TB137" s="619">
        <v>0</v>
      </c>
      <c r="TC137" s="619">
        <v>0</v>
      </c>
      <c r="TD137" s="619">
        <v>76503</v>
      </c>
      <c r="TE137" s="619">
        <v>0</v>
      </c>
      <c r="TF137" s="619">
        <v>35145</v>
      </c>
      <c r="TG137" s="619">
        <v>0</v>
      </c>
      <c r="TH137" s="619">
        <v>54937</v>
      </c>
      <c r="TI137" s="619">
        <v>37709</v>
      </c>
      <c r="TJ137" s="619">
        <v>0</v>
      </c>
      <c r="TL137" s="619">
        <v>0</v>
      </c>
      <c r="TM137" s="619">
        <v>957</v>
      </c>
      <c r="TN137" s="619">
        <v>0</v>
      </c>
      <c r="TO137" s="619">
        <v>70336</v>
      </c>
      <c r="TP137" s="619">
        <v>0</v>
      </c>
      <c r="TQ137" s="619">
        <v>0</v>
      </c>
      <c r="TR137" s="619">
        <v>164579</v>
      </c>
      <c r="TS137" s="619">
        <v>54364</v>
      </c>
      <c r="TT137" s="619">
        <v>108782</v>
      </c>
      <c r="TU137" s="619">
        <v>81752</v>
      </c>
      <c r="TV137" s="619">
        <v>0</v>
      </c>
      <c r="TW137" s="619">
        <v>26248</v>
      </c>
      <c r="TX137" s="619">
        <v>0</v>
      </c>
      <c r="TY137" s="619">
        <v>3755</v>
      </c>
      <c r="TZ137" s="619">
        <v>0</v>
      </c>
      <c r="UA137" s="619">
        <v>0</v>
      </c>
      <c r="UC137" s="619">
        <v>0</v>
      </c>
      <c r="UD137" s="619">
        <v>59003</v>
      </c>
      <c r="UE137" s="619">
        <v>30926</v>
      </c>
      <c r="UF137" s="619">
        <v>33406</v>
      </c>
      <c r="UG137" s="619">
        <v>301774</v>
      </c>
      <c r="UH137" s="619">
        <v>30784</v>
      </c>
      <c r="UI137" s="619">
        <v>0</v>
      </c>
      <c r="UJ137" s="619">
        <v>11410</v>
      </c>
      <c r="UK137" s="619">
        <v>0</v>
      </c>
      <c r="UL137" s="619">
        <v>0</v>
      </c>
      <c r="UM137" s="619">
        <v>57321</v>
      </c>
      <c r="UN137" s="619">
        <v>42315</v>
      </c>
      <c r="UO137" s="619">
        <v>87196.58</v>
      </c>
      <c r="UP137" s="619">
        <v>0</v>
      </c>
      <c r="UQ137" s="619">
        <v>17122.45</v>
      </c>
      <c r="US137" s="619">
        <v>54462</v>
      </c>
      <c r="UT137" s="619">
        <v>0</v>
      </c>
      <c r="UU137" s="619">
        <v>174891</v>
      </c>
      <c r="UV137" s="619">
        <v>0</v>
      </c>
      <c r="UW137" s="619">
        <v>43255.5</v>
      </c>
      <c r="UX137" s="619">
        <v>1913</v>
      </c>
      <c r="UY137" s="619">
        <v>0</v>
      </c>
      <c r="UZ137" s="619">
        <v>0</v>
      </c>
      <c r="VA137" s="619">
        <v>0</v>
      </c>
      <c r="VB137" s="619">
        <v>21711</v>
      </c>
      <c r="VC137" s="619">
        <v>89137</v>
      </c>
      <c r="VD137" s="619">
        <v>49970</v>
      </c>
      <c r="VE137" s="619">
        <v>97938</v>
      </c>
      <c r="VF137" s="619">
        <v>31832</v>
      </c>
      <c r="VG137" s="619">
        <v>37438</v>
      </c>
      <c r="VH137" s="619">
        <v>63</v>
      </c>
      <c r="VI137" s="619">
        <v>0</v>
      </c>
      <c r="VJ137" s="619">
        <v>134756</v>
      </c>
      <c r="VK137" s="619">
        <v>61082</v>
      </c>
      <c r="VL137" s="619">
        <v>0</v>
      </c>
      <c r="VM137" s="619">
        <v>15983.5</v>
      </c>
      <c r="VN137" s="619">
        <v>0</v>
      </c>
      <c r="VP137" s="619">
        <v>37647</v>
      </c>
      <c r="VQ137" s="619">
        <v>76468</v>
      </c>
      <c r="VU137" s="619">
        <v>18553.3</v>
      </c>
      <c r="VV137" s="619">
        <v>33344</v>
      </c>
      <c r="VX137" s="619">
        <v>0</v>
      </c>
      <c r="VY137" s="619">
        <v>60741.440000000002</v>
      </c>
      <c r="WA137" s="619">
        <v>0</v>
      </c>
      <c r="WB137" s="619">
        <v>0</v>
      </c>
      <c r="WC137" s="619">
        <v>0</v>
      </c>
      <c r="WD137" s="619">
        <v>85182</v>
      </c>
      <c r="WE137" s="619">
        <v>76944</v>
      </c>
      <c r="WF137" s="619">
        <v>26923</v>
      </c>
      <c r="WG137" s="619">
        <v>45225</v>
      </c>
      <c r="WH137" s="619">
        <v>54509</v>
      </c>
      <c r="WI137" s="619">
        <v>80076</v>
      </c>
      <c r="WJ137" s="619">
        <v>98977</v>
      </c>
      <c r="WK137" s="619">
        <v>59311</v>
      </c>
      <c r="WL137" s="619">
        <v>74623</v>
      </c>
      <c r="WM137" s="619">
        <v>58008</v>
      </c>
      <c r="WN137" s="619">
        <v>5896</v>
      </c>
      <c r="WO137" s="619">
        <v>0</v>
      </c>
      <c r="WP137" s="619">
        <v>4544</v>
      </c>
      <c r="WQ137" s="619">
        <v>151397</v>
      </c>
      <c r="WR137" s="619">
        <v>63154</v>
      </c>
      <c r="WS137" s="619">
        <v>66304</v>
      </c>
      <c r="WT137" s="619">
        <v>75570</v>
      </c>
      <c r="WU137" s="619">
        <v>40280</v>
      </c>
      <c r="WV137" s="619">
        <v>147849</v>
      </c>
      <c r="WW137" s="619">
        <v>0</v>
      </c>
      <c r="WX137" s="619">
        <v>65129</v>
      </c>
      <c r="WY137" s="619">
        <v>0</v>
      </c>
      <c r="WZ137" s="619">
        <v>12338</v>
      </c>
      <c r="XA137" s="619">
        <v>0</v>
      </c>
      <c r="XB137" s="619">
        <v>0</v>
      </c>
      <c r="XC137" s="619">
        <v>41860</v>
      </c>
      <c r="XD137" s="619">
        <v>41677</v>
      </c>
      <c r="XE137" s="619">
        <v>0</v>
      </c>
      <c r="XF137" s="619">
        <v>30885</v>
      </c>
      <c r="XG137" s="619">
        <v>343</v>
      </c>
      <c r="XH137" s="619">
        <v>0</v>
      </c>
      <c r="XI137" s="619">
        <v>11114</v>
      </c>
      <c r="XK137" s="619">
        <v>17641</v>
      </c>
      <c r="XL137" s="619">
        <v>17229.2</v>
      </c>
      <c r="XM137" s="619">
        <v>0</v>
      </c>
      <c r="XN137" s="619">
        <v>0</v>
      </c>
      <c r="XO137" s="619">
        <v>59368</v>
      </c>
      <c r="XP137" s="619">
        <v>101826</v>
      </c>
      <c r="XQ137" s="619">
        <v>0</v>
      </c>
      <c r="XR137" s="619">
        <v>49704</v>
      </c>
      <c r="XS137" s="619">
        <v>121939</v>
      </c>
      <c r="XT137" s="619">
        <v>68202</v>
      </c>
      <c r="XV137" s="619">
        <v>32677</v>
      </c>
      <c r="XW137" s="619">
        <v>43747</v>
      </c>
      <c r="XX137" s="619">
        <v>47548</v>
      </c>
      <c r="XZ137" s="619">
        <v>0</v>
      </c>
      <c r="YA137" s="619">
        <v>36012</v>
      </c>
      <c r="YB137" s="619">
        <v>0</v>
      </c>
      <c r="YC137" s="619">
        <v>0</v>
      </c>
      <c r="YD137" s="619">
        <v>2487</v>
      </c>
      <c r="YF137" s="619">
        <v>0</v>
      </c>
      <c r="YG137" s="619">
        <v>660500</v>
      </c>
      <c r="YH137" s="619">
        <v>51578</v>
      </c>
      <c r="YI137" s="619">
        <v>74996</v>
      </c>
      <c r="YJ137" s="619">
        <v>0</v>
      </c>
      <c r="YK137" s="619">
        <v>209369</v>
      </c>
      <c r="YL137" s="619">
        <v>11219</v>
      </c>
      <c r="YM137" s="619">
        <v>71576</v>
      </c>
      <c r="YN137" s="619">
        <v>42282</v>
      </c>
      <c r="YO137" s="619">
        <v>178165</v>
      </c>
      <c r="YP137" s="619">
        <v>0</v>
      </c>
      <c r="YQ137" s="619">
        <v>0</v>
      </c>
      <c r="YR137" s="619">
        <v>49274</v>
      </c>
      <c r="YS137" s="619">
        <v>0</v>
      </c>
      <c r="YT137" s="619">
        <v>0</v>
      </c>
      <c r="YU137" s="619">
        <v>0</v>
      </c>
      <c r="YV137" s="619">
        <v>32278</v>
      </c>
      <c r="YW137" s="619">
        <v>0</v>
      </c>
      <c r="YX137" s="619">
        <v>236531</v>
      </c>
      <c r="YY137" s="619">
        <v>0</v>
      </c>
      <c r="ZA137" s="619">
        <v>0</v>
      </c>
      <c r="ZB137" s="619">
        <v>17426</v>
      </c>
      <c r="ZC137" s="619">
        <v>0</v>
      </c>
      <c r="ZD137" s="619">
        <v>21121</v>
      </c>
      <c r="ZE137" s="619">
        <v>0</v>
      </c>
      <c r="ZG137" s="619">
        <v>49636</v>
      </c>
      <c r="ZH137" s="619">
        <v>0</v>
      </c>
      <c r="ZI137" s="619">
        <v>0</v>
      </c>
      <c r="ZJ137" s="619">
        <v>22521</v>
      </c>
      <c r="ZK137" s="619">
        <v>0</v>
      </c>
      <c r="ZL137" s="619">
        <v>16662</v>
      </c>
      <c r="ZM137" s="619">
        <v>0</v>
      </c>
      <c r="ZN137" s="619">
        <v>0</v>
      </c>
      <c r="ZO137" s="619">
        <v>30797</v>
      </c>
      <c r="ZP137" s="619">
        <v>108824</v>
      </c>
      <c r="ZQ137" s="619">
        <v>187504</v>
      </c>
      <c r="ZR137" s="619">
        <v>82411</v>
      </c>
      <c r="ZT137" s="619">
        <v>0</v>
      </c>
      <c r="ZV137" s="619">
        <v>74229</v>
      </c>
      <c r="ZW137" s="619">
        <v>106578</v>
      </c>
      <c r="ZX137" s="619">
        <v>27287</v>
      </c>
      <c r="ZY137" s="619">
        <v>0</v>
      </c>
      <c r="ZZ137" s="619">
        <v>26270</v>
      </c>
      <c r="AAA137" s="619">
        <v>34001</v>
      </c>
      <c r="AAB137" s="619">
        <v>0</v>
      </c>
      <c r="AAC137" s="619">
        <v>46669</v>
      </c>
      <c r="AAD137" s="619">
        <v>0</v>
      </c>
      <c r="AAE137" s="619">
        <v>0</v>
      </c>
      <c r="AAF137" s="619">
        <v>0</v>
      </c>
      <c r="AAG137" s="619">
        <v>30002</v>
      </c>
      <c r="AAH137" s="619">
        <v>15520</v>
      </c>
      <c r="AAI137" s="619">
        <v>0</v>
      </c>
      <c r="AAK137" s="619">
        <v>0</v>
      </c>
      <c r="AAL137" s="619">
        <v>0</v>
      </c>
      <c r="AAM137" s="619">
        <v>0</v>
      </c>
      <c r="AAN137" s="619">
        <v>5188</v>
      </c>
      <c r="AAO137" s="619">
        <v>50734</v>
      </c>
      <c r="AAP137" s="619">
        <v>35989</v>
      </c>
      <c r="AAQ137" s="619">
        <v>801376</v>
      </c>
      <c r="AAR137" s="619">
        <v>0</v>
      </c>
      <c r="AAS137" s="619">
        <v>41877</v>
      </c>
      <c r="AAT137" s="619">
        <v>69016</v>
      </c>
      <c r="AAU137" s="619">
        <v>58346</v>
      </c>
      <c r="AAV137" s="619">
        <v>41282</v>
      </c>
      <c r="AAW137" s="619">
        <v>0</v>
      </c>
      <c r="AAX137" s="619">
        <v>0</v>
      </c>
      <c r="AAY137" s="619">
        <v>0</v>
      </c>
      <c r="AAZ137" s="619">
        <v>41707</v>
      </c>
      <c r="ABA137" s="619">
        <v>61026</v>
      </c>
      <c r="ABB137" s="619">
        <v>221582</v>
      </c>
      <c r="ABC137" s="619">
        <v>0</v>
      </c>
      <c r="ABD137" s="619">
        <v>31905</v>
      </c>
      <c r="ABE137" s="619">
        <v>0</v>
      </c>
      <c r="ABF137" s="619">
        <v>0</v>
      </c>
      <c r="ABG137" s="619">
        <v>43076.6</v>
      </c>
      <c r="ABH137" s="619">
        <v>54648</v>
      </c>
      <c r="ABI137" s="619">
        <v>40890</v>
      </c>
      <c r="ABJ137" s="619">
        <v>0</v>
      </c>
      <c r="ABK137" s="619">
        <v>11467</v>
      </c>
      <c r="ABL137" s="619">
        <v>0</v>
      </c>
      <c r="ABM137" s="619">
        <v>23514</v>
      </c>
      <c r="ABN137" s="619">
        <v>21530</v>
      </c>
      <c r="ABO137" s="619">
        <v>0</v>
      </c>
      <c r="ABQ137" s="619">
        <v>0</v>
      </c>
      <c r="ABR137" s="619">
        <v>0</v>
      </c>
      <c r="ABT137" s="619">
        <v>52310</v>
      </c>
      <c r="ABU137" s="619">
        <v>48537</v>
      </c>
      <c r="ABV137" s="619">
        <v>0</v>
      </c>
      <c r="ABW137" s="619">
        <v>0</v>
      </c>
      <c r="ABX137" s="619">
        <v>34113</v>
      </c>
      <c r="ABY137" s="619">
        <v>0</v>
      </c>
      <c r="ABZ137" s="619">
        <v>510</v>
      </c>
      <c r="ACA137" s="619">
        <v>0</v>
      </c>
      <c r="ACC137" s="619">
        <v>19665</v>
      </c>
      <c r="ACD137" s="619">
        <v>0</v>
      </c>
      <c r="ACE137" s="619">
        <v>0</v>
      </c>
      <c r="ACF137" s="619">
        <v>-92943</v>
      </c>
      <c r="ACG137" s="619">
        <v>0</v>
      </c>
      <c r="ACH137" s="619">
        <v>13777</v>
      </c>
      <c r="ACI137" s="619">
        <v>0</v>
      </c>
      <c r="ACJ137" s="619">
        <v>16436</v>
      </c>
      <c r="ACK137" s="619">
        <v>452264</v>
      </c>
      <c r="ACL137" s="619">
        <v>28474</v>
      </c>
      <c r="ACM137" s="619">
        <v>0</v>
      </c>
      <c r="ACN137" s="619">
        <v>0</v>
      </c>
      <c r="ACO137" s="619">
        <v>52171</v>
      </c>
      <c r="ACP137" s="619">
        <v>33334</v>
      </c>
      <c r="ACR137" s="619">
        <v>6</v>
      </c>
      <c r="ACS137" s="619">
        <v>0</v>
      </c>
      <c r="ACT137" s="619">
        <v>0</v>
      </c>
      <c r="ACU137" s="619">
        <v>0</v>
      </c>
      <c r="ACV137" s="619">
        <v>0</v>
      </c>
      <c r="ACW137" s="619">
        <v>4886</v>
      </c>
      <c r="ACX137" s="619">
        <v>131317</v>
      </c>
      <c r="ACY137" s="619">
        <v>0</v>
      </c>
      <c r="ACZ137" s="619">
        <v>85408</v>
      </c>
      <c r="ADB137" s="619">
        <v>45062</v>
      </c>
      <c r="ADC137" s="619">
        <v>0</v>
      </c>
      <c r="ADD137" s="619">
        <v>0</v>
      </c>
      <c r="ADE137" s="619">
        <v>0</v>
      </c>
      <c r="ADF137" s="619">
        <v>0</v>
      </c>
      <c r="ADG137" s="619">
        <v>0</v>
      </c>
      <c r="ADH137" s="619">
        <v>0</v>
      </c>
      <c r="ADI137" s="619">
        <v>0</v>
      </c>
      <c r="ADJ137" s="619">
        <v>0</v>
      </c>
      <c r="ADL137" s="619">
        <v>0</v>
      </c>
      <c r="ADM137" s="619">
        <v>0</v>
      </c>
      <c r="ADP137" s="619">
        <v>0</v>
      </c>
      <c r="ADR137" s="619">
        <v>0</v>
      </c>
      <c r="ADS137" s="619">
        <v>0</v>
      </c>
      <c r="ADT137" s="619">
        <v>68314</v>
      </c>
      <c r="ADU137" s="619">
        <v>0</v>
      </c>
      <c r="ADV137" s="619">
        <v>0</v>
      </c>
      <c r="ADX137" s="619">
        <v>0</v>
      </c>
      <c r="ADY137" s="619">
        <v>16062</v>
      </c>
      <c r="ADZ137" s="619">
        <v>6902</v>
      </c>
      <c r="AEA137" s="619">
        <v>693944.19</v>
      </c>
      <c r="AEB137" s="619">
        <v>194318</v>
      </c>
      <c r="AEC137" s="619">
        <v>75440</v>
      </c>
      <c r="AEE137" s="619">
        <v>32531</v>
      </c>
      <c r="AEF137" s="619">
        <v>101247.42</v>
      </c>
      <c r="AEG137" s="619">
        <v>43912.4</v>
      </c>
      <c r="AEH137" s="619">
        <v>53283</v>
      </c>
      <c r="AEI137" s="619">
        <v>0</v>
      </c>
      <c r="AEJ137" s="619">
        <v>33526</v>
      </c>
      <c r="AEM137" s="619">
        <v>30771</v>
      </c>
      <c r="AEN137" s="619">
        <v>0</v>
      </c>
      <c r="AEO137" s="619">
        <v>0</v>
      </c>
      <c r="AEP137" s="619">
        <v>0</v>
      </c>
      <c r="AEQ137" s="619">
        <v>35388</v>
      </c>
      <c r="AER137" s="619">
        <v>0</v>
      </c>
      <c r="AES137" s="619">
        <v>0</v>
      </c>
      <c r="AET137" s="619">
        <v>50743</v>
      </c>
      <c r="AEU137" s="619">
        <v>90546</v>
      </c>
      <c r="AEV137" s="619">
        <v>0</v>
      </c>
      <c r="AEW137" s="619">
        <v>0</v>
      </c>
      <c r="AEZ137" s="619">
        <v>0</v>
      </c>
      <c r="AFA137" s="619">
        <v>0</v>
      </c>
      <c r="AFB137" s="619">
        <v>28665</v>
      </c>
      <c r="AFC137" s="619">
        <v>0</v>
      </c>
      <c r="AFD137" s="619">
        <v>0</v>
      </c>
      <c r="AFE137" s="619">
        <v>324569</v>
      </c>
      <c r="AFG137" s="619">
        <v>23885</v>
      </c>
      <c r="AFH137" s="619">
        <v>37889</v>
      </c>
      <c r="AFI137" s="619">
        <v>48565</v>
      </c>
      <c r="AFJ137" s="619">
        <v>50450</v>
      </c>
      <c r="AFK137" s="619">
        <v>23054</v>
      </c>
      <c r="AFL137" s="619">
        <v>0</v>
      </c>
      <c r="AFM137" s="619">
        <v>-9.48</v>
      </c>
      <c r="AFN137" s="619">
        <v>42064</v>
      </c>
      <c r="AFO137" s="619">
        <v>31001</v>
      </c>
      <c r="AFP137" s="619">
        <v>30653</v>
      </c>
      <c r="AFQ137" s="619">
        <v>19126</v>
      </c>
      <c r="AFS137" s="619">
        <v>0</v>
      </c>
      <c r="AFT137" s="619">
        <v>0</v>
      </c>
      <c r="AFU137" s="619">
        <v>16</v>
      </c>
      <c r="AFV137" s="619">
        <v>0</v>
      </c>
      <c r="AFW137" s="619">
        <v>28006</v>
      </c>
      <c r="AFX137" s="619">
        <v>14377</v>
      </c>
      <c r="AFY137" s="619">
        <v>36459</v>
      </c>
      <c r="AFZ137" s="619">
        <v>0</v>
      </c>
      <c r="AGA137" s="619">
        <v>19175</v>
      </c>
      <c r="AGB137" s="619">
        <v>0</v>
      </c>
      <c r="AGC137" s="619">
        <v>23815</v>
      </c>
      <c r="AGE137" s="619">
        <v>30811</v>
      </c>
      <c r="AGF137" s="619">
        <v>43636</v>
      </c>
      <c r="AGG137" s="619">
        <v>32970</v>
      </c>
      <c r="AGH137" s="619">
        <v>0</v>
      </c>
      <c r="AGI137" s="619">
        <v>37250</v>
      </c>
      <c r="AGJ137" s="619">
        <v>0</v>
      </c>
      <c r="AGK137" s="619">
        <v>31448</v>
      </c>
      <c r="AGL137" s="619">
        <v>0</v>
      </c>
      <c r="AGM137" s="619">
        <v>0</v>
      </c>
      <c r="AGN137" s="619">
        <v>0</v>
      </c>
      <c r="AGO137" s="619">
        <v>0</v>
      </c>
      <c r="AGQ137" s="619">
        <v>0</v>
      </c>
      <c r="AGR137" s="619">
        <v>0</v>
      </c>
      <c r="AGS137" s="619">
        <v>0</v>
      </c>
      <c r="AGT137" s="619">
        <v>0</v>
      </c>
      <c r="AGU137" s="619">
        <v>0</v>
      </c>
      <c r="AGV137" s="619">
        <v>0</v>
      </c>
      <c r="AGW137" s="619">
        <v>4077</v>
      </c>
      <c r="AGX137" s="619">
        <v>202</v>
      </c>
      <c r="AGY137" s="619">
        <v>0</v>
      </c>
      <c r="AGZ137" s="619">
        <v>0</v>
      </c>
      <c r="AHA137" s="619">
        <v>70005</v>
      </c>
      <c r="AHB137" s="619">
        <v>0</v>
      </c>
      <c r="AHC137" s="619">
        <v>0</v>
      </c>
      <c r="AHD137" s="619">
        <v>0</v>
      </c>
      <c r="AHE137" s="619">
        <v>0</v>
      </c>
      <c r="AHF137" s="619">
        <v>0</v>
      </c>
      <c r="AHG137" s="619">
        <v>0</v>
      </c>
      <c r="AHH137" s="619">
        <v>27467</v>
      </c>
      <c r="AHI137" s="619">
        <v>29959</v>
      </c>
      <c r="AHJ137" s="619">
        <v>30155</v>
      </c>
      <c r="AHK137" s="619">
        <v>29795</v>
      </c>
      <c r="AHM137" s="619">
        <v>0</v>
      </c>
      <c r="AHN137" s="619">
        <v>0</v>
      </c>
      <c r="AHO137" s="619">
        <v>0</v>
      </c>
      <c r="AHP137" s="619">
        <v>0</v>
      </c>
      <c r="AHQ137" s="619">
        <v>36460</v>
      </c>
      <c r="AHR137" s="613">
        <v>67475</v>
      </c>
      <c r="AHS137" s="613">
        <v>12663</v>
      </c>
      <c r="AHT137" s="613">
        <v>13546</v>
      </c>
      <c r="AHU137" s="619">
        <f t="shared" si="959"/>
        <v>23879590.350000001</v>
      </c>
      <c r="AHW137" s="627" t="s">
        <v>6275</v>
      </c>
      <c r="AHX137" s="627" t="s">
        <v>6207</v>
      </c>
      <c r="AHY137" s="627" t="s">
        <v>6208</v>
      </c>
    </row>
    <row r="138" spans="1:909" x14ac:dyDescent="0.8">
      <c r="A138" s="613" t="str">
        <f t="shared" si="960"/>
        <v>UC</v>
      </c>
      <c r="B138" s="618" t="s">
        <v>6203</v>
      </c>
      <c r="C138" s="619" t="s">
        <v>6204</v>
      </c>
      <c r="I138" s="619">
        <v>0</v>
      </c>
      <c r="K138" s="619">
        <v>2109704.62</v>
      </c>
      <c r="P138" s="619">
        <v>8040109.96</v>
      </c>
      <c r="R138" s="619">
        <v>0</v>
      </c>
      <c r="W138" s="619">
        <v>507102.23</v>
      </c>
      <c r="Y138" s="619">
        <v>1024076.64</v>
      </c>
      <c r="AU138" s="619">
        <v>721814.11</v>
      </c>
      <c r="AX138" s="619">
        <v>0</v>
      </c>
      <c r="BF138" s="619">
        <v>0</v>
      </c>
      <c r="BG138" s="619">
        <v>0</v>
      </c>
      <c r="BI138" s="619">
        <v>1391920</v>
      </c>
      <c r="BJ138" s="619">
        <v>27586450.260000002</v>
      </c>
      <c r="BK138" s="619">
        <v>0</v>
      </c>
      <c r="BL138" s="619">
        <v>1750800.76</v>
      </c>
      <c r="BP138" s="619">
        <v>0</v>
      </c>
      <c r="BS138" s="619">
        <v>467662.27</v>
      </c>
      <c r="BT138" s="619">
        <v>0</v>
      </c>
      <c r="BU138" s="619">
        <v>0</v>
      </c>
      <c r="BV138" s="619">
        <v>211024.27</v>
      </c>
      <c r="BY138" s="619">
        <v>0</v>
      </c>
      <c r="BZ138" s="619">
        <v>0</v>
      </c>
      <c r="CG138" s="619">
        <v>0</v>
      </c>
      <c r="DC138" s="619">
        <v>1019071.74</v>
      </c>
      <c r="DD138" s="619">
        <v>0</v>
      </c>
      <c r="DK138" s="619">
        <v>1761759.94</v>
      </c>
      <c r="DL138" s="619">
        <v>12479663.529999999</v>
      </c>
      <c r="DM138" s="619">
        <v>63798.57</v>
      </c>
      <c r="DN138" s="619">
        <v>2332391.7000000002</v>
      </c>
      <c r="DO138" s="619">
        <v>2813.5</v>
      </c>
      <c r="DR138" s="619">
        <v>590000</v>
      </c>
      <c r="DV138" s="619">
        <v>1095092.6000000001</v>
      </c>
      <c r="DW138" s="619">
        <v>1945140.65</v>
      </c>
      <c r="DZ138" s="619">
        <v>0</v>
      </c>
      <c r="EA138" s="619">
        <v>0</v>
      </c>
      <c r="EB138" s="619">
        <v>5000000</v>
      </c>
      <c r="EC138" s="619">
        <v>0</v>
      </c>
      <c r="EH138" s="619">
        <v>197200</v>
      </c>
      <c r="EM138" s="619">
        <v>341710.66</v>
      </c>
      <c r="EO138" s="619">
        <v>636482.29</v>
      </c>
      <c r="EP138" s="619">
        <v>797859.26</v>
      </c>
      <c r="EQ138" s="619">
        <v>677482.53</v>
      </c>
      <c r="ET138" s="619">
        <v>0</v>
      </c>
      <c r="EU138" s="619">
        <v>0</v>
      </c>
      <c r="EX138" s="619">
        <v>0</v>
      </c>
      <c r="EZ138" s="619">
        <v>0</v>
      </c>
      <c r="FF138" s="619">
        <v>0</v>
      </c>
      <c r="FG138" s="619">
        <v>292285.03000000003</v>
      </c>
      <c r="FI138" s="619">
        <v>0</v>
      </c>
      <c r="FJ138" s="619">
        <v>0</v>
      </c>
      <c r="FP138" s="619">
        <v>22100</v>
      </c>
      <c r="FR138" s="619">
        <v>14829718.76</v>
      </c>
      <c r="GB138" s="619">
        <v>0</v>
      </c>
      <c r="GF138" s="619">
        <v>9394163.6999999993</v>
      </c>
      <c r="GI138" s="619">
        <v>881893.87</v>
      </c>
      <c r="GJ138" s="619">
        <v>2437564.65</v>
      </c>
      <c r="GK138" s="619">
        <v>0</v>
      </c>
      <c r="GQ138" s="619">
        <v>0</v>
      </c>
      <c r="GR138" s="619">
        <v>53914.21</v>
      </c>
      <c r="HD138" s="619">
        <v>0</v>
      </c>
      <c r="HE138" s="619">
        <v>-219674.57</v>
      </c>
      <c r="HF138" s="619">
        <v>0</v>
      </c>
      <c r="HG138" s="619">
        <v>2130331.96</v>
      </c>
      <c r="HH138" s="619">
        <v>0</v>
      </c>
      <c r="HJ138" s="619">
        <v>2967653.4</v>
      </c>
      <c r="HL138" s="619">
        <v>74673934.219999999</v>
      </c>
      <c r="HN138" s="619">
        <v>19904</v>
      </c>
      <c r="HO138" s="619">
        <v>0</v>
      </c>
      <c r="HP138" s="619">
        <v>1556095.56</v>
      </c>
      <c r="HQ138" s="619">
        <v>2563914.25</v>
      </c>
      <c r="HR138" s="619">
        <v>5748011.8200000003</v>
      </c>
      <c r="HT138" s="619">
        <v>16201500.210000001</v>
      </c>
      <c r="HX138" s="619">
        <v>538515.87</v>
      </c>
      <c r="HZ138" s="619">
        <v>62958.16</v>
      </c>
      <c r="IE138" s="619">
        <v>0</v>
      </c>
      <c r="IH138" s="619">
        <v>147000</v>
      </c>
      <c r="IJ138" s="619">
        <v>60705748.009999998</v>
      </c>
      <c r="IM138" s="619">
        <v>3537541.27</v>
      </c>
      <c r="IO138" s="619">
        <v>7206007.3399999999</v>
      </c>
      <c r="IR138" s="619">
        <v>0</v>
      </c>
      <c r="IS138" s="619">
        <v>320114.03000000003</v>
      </c>
      <c r="IT138" s="619">
        <v>0</v>
      </c>
      <c r="IU138" s="619">
        <v>10558605.619999999</v>
      </c>
      <c r="IV138" s="619">
        <v>2091146.3599999999</v>
      </c>
      <c r="IZ138" s="619">
        <v>0</v>
      </c>
      <c r="JC138" s="619">
        <v>0</v>
      </c>
      <c r="JE138" s="619">
        <v>0</v>
      </c>
      <c r="JG138" s="619">
        <v>676008.84</v>
      </c>
      <c r="JH138" s="619">
        <v>1406476.82</v>
      </c>
      <c r="JI138" s="619">
        <v>0</v>
      </c>
      <c r="JL138" s="619">
        <v>389311.9</v>
      </c>
      <c r="JQ138" s="619">
        <v>0</v>
      </c>
      <c r="JT138" s="619">
        <v>8839109.9499999993</v>
      </c>
      <c r="JX138" s="619">
        <v>1387580.61</v>
      </c>
      <c r="JY138" s="619">
        <v>0</v>
      </c>
      <c r="KA138" s="619">
        <v>0</v>
      </c>
      <c r="KG138" s="619">
        <v>139093.88</v>
      </c>
      <c r="KJ138" s="619">
        <v>483594.15</v>
      </c>
      <c r="KL138" s="619">
        <v>8159531.8399999999</v>
      </c>
      <c r="KM138" s="619">
        <v>6370089.7199999997</v>
      </c>
      <c r="KO138" s="619">
        <v>0</v>
      </c>
      <c r="KP138" s="619">
        <v>408933.19</v>
      </c>
      <c r="KQ138" s="619">
        <v>1462865.62</v>
      </c>
      <c r="KR138" s="619">
        <v>123000</v>
      </c>
      <c r="KS138" s="619">
        <v>0</v>
      </c>
      <c r="KT138" s="619">
        <v>0</v>
      </c>
      <c r="KX138" s="619">
        <v>880393.22</v>
      </c>
      <c r="KZ138" s="619">
        <v>0</v>
      </c>
      <c r="LA138" s="619">
        <v>22604801.43</v>
      </c>
      <c r="LC138" s="619">
        <v>1562967.41</v>
      </c>
      <c r="LH138" s="619">
        <v>4567215.3899999997</v>
      </c>
      <c r="LI138" s="619">
        <v>0</v>
      </c>
      <c r="LK138" s="619">
        <v>1208232.24</v>
      </c>
      <c r="LM138" s="619">
        <v>0</v>
      </c>
      <c r="LP138" s="619">
        <v>11467498.780000001</v>
      </c>
      <c r="LQ138" s="619">
        <v>29243.99</v>
      </c>
      <c r="LR138" s="619">
        <v>0</v>
      </c>
      <c r="LS138" s="619">
        <v>0</v>
      </c>
      <c r="LT138" s="619">
        <v>5534137.6900000004</v>
      </c>
      <c r="LX138" s="619">
        <v>0</v>
      </c>
      <c r="LY138" s="619">
        <v>0</v>
      </c>
      <c r="LZ138" s="619">
        <v>184705.61</v>
      </c>
      <c r="MC138" s="619">
        <v>0</v>
      </c>
      <c r="MD138" s="619">
        <v>3616234.88</v>
      </c>
      <c r="MG138" s="619">
        <v>0</v>
      </c>
      <c r="MI138" s="619">
        <v>60000</v>
      </c>
      <c r="MJ138" s="619">
        <v>0</v>
      </c>
      <c r="MN138" s="619">
        <v>0</v>
      </c>
      <c r="MP138" s="619">
        <v>0</v>
      </c>
      <c r="MU138" s="619">
        <v>203700</v>
      </c>
      <c r="MX138" s="619">
        <v>0</v>
      </c>
      <c r="MY138" s="619">
        <v>1285512.8999999999</v>
      </c>
      <c r="MZ138" s="619">
        <v>58730.25</v>
      </c>
      <c r="NA138" s="619">
        <v>1645611.18</v>
      </c>
      <c r="NC138" s="619">
        <v>1753718.83</v>
      </c>
      <c r="NE138" s="619">
        <v>105473.07</v>
      </c>
      <c r="NJ138" s="619">
        <v>0</v>
      </c>
      <c r="NM138" s="619">
        <v>0</v>
      </c>
      <c r="NO138" s="619">
        <v>0</v>
      </c>
      <c r="NQ138" s="619">
        <v>130079.51</v>
      </c>
      <c r="NR138" s="619">
        <v>783256.77</v>
      </c>
      <c r="NT138" s="619">
        <v>682909.01</v>
      </c>
      <c r="NU138" s="619">
        <v>0</v>
      </c>
      <c r="OA138" s="619">
        <v>1619164.54</v>
      </c>
      <c r="OH138" s="619">
        <v>9953927.8699999992</v>
      </c>
      <c r="OI138" s="619">
        <v>9124687.2799999993</v>
      </c>
      <c r="OJ138" s="619">
        <v>0</v>
      </c>
      <c r="OL138" s="619">
        <v>0</v>
      </c>
      <c r="OO138" s="619">
        <v>0</v>
      </c>
      <c r="OP138" s="619">
        <v>0</v>
      </c>
      <c r="OQ138" s="619">
        <v>44550874.799999997</v>
      </c>
      <c r="OS138" s="619">
        <v>70000</v>
      </c>
      <c r="OW138" s="619">
        <v>0</v>
      </c>
      <c r="OZ138" s="619">
        <v>742992.18</v>
      </c>
      <c r="PC138" s="619">
        <v>0</v>
      </c>
      <c r="PI138" s="619">
        <v>4827942.07</v>
      </c>
      <c r="PJ138" s="619">
        <v>0</v>
      </c>
      <c r="PN138" s="619">
        <v>0</v>
      </c>
      <c r="PT138" s="619">
        <v>465570.29</v>
      </c>
      <c r="PU138" s="619">
        <v>0</v>
      </c>
      <c r="PV138" s="619">
        <v>56376131.520000003</v>
      </c>
      <c r="PW138" s="619">
        <v>13202253.41</v>
      </c>
      <c r="PX138" s="619">
        <v>39950</v>
      </c>
      <c r="PY138" s="619">
        <v>0</v>
      </c>
      <c r="QB138" s="619">
        <v>0</v>
      </c>
      <c r="QD138" s="619">
        <v>6236868.3200000003</v>
      </c>
      <c r="QF138" s="619">
        <v>14219.3</v>
      </c>
      <c r="QG138" s="619">
        <v>8000</v>
      </c>
      <c r="QK138" s="619">
        <v>5000000</v>
      </c>
      <c r="QL138" s="619">
        <v>986600</v>
      </c>
      <c r="QM138" s="619">
        <v>0</v>
      </c>
      <c r="QP138" s="619">
        <v>2118376.5699999998</v>
      </c>
      <c r="QQ138" s="619">
        <v>0</v>
      </c>
      <c r="QT138" s="619">
        <v>2555157.37</v>
      </c>
      <c r="QU138" s="619">
        <v>30000</v>
      </c>
      <c r="RD138" s="619">
        <v>0</v>
      </c>
      <c r="RE138" s="619">
        <v>0</v>
      </c>
      <c r="RG138" s="619">
        <v>0</v>
      </c>
      <c r="RM138" s="619">
        <v>360</v>
      </c>
      <c r="RQ138" s="619">
        <v>0</v>
      </c>
      <c r="RT138" s="619">
        <v>0</v>
      </c>
      <c r="RU138" s="619">
        <v>94460.2</v>
      </c>
      <c r="RZ138" s="619">
        <v>0</v>
      </c>
      <c r="SC138" s="619">
        <v>15216557.49</v>
      </c>
      <c r="SF138" s="619">
        <v>0</v>
      </c>
      <c r="SG138" s="619">
        <v>281857.89</v>
      </c>
      <c r="SH138" s="619">
        <v>57704.55</v>
      </c>
      <c r="SJ138" s="619">
        <v>0</v>
      </c>
      <c r="SL138" s="619">
        <v>0</v>
      </c>
      <c r="SO138" s="619">
        <v>0</v>
      </c>
      <c r="SP138" s="619">
        <v>0</v>
      </c>
      <c r="SQ138" s="619">
        <v>115419.62</v>
      </c>
      <c r="SR138" s="619">
        <v>0</v>
      </c>
      <c r="ST138" s="619">
        <v>850700</v>
      </c>
      <c r="SU138" s="619">
        <v>0</v>
      </c>
      <c r="SV138" s="619">
        <v>0</v>
      </c>
      <c r="SX138" s="619">
        <v>0</v>
      </c>
      <c r="SY138" s="619">
        <v>599859.15</v>
      </c>
      <c r="TB138" s="619">
        <v>0</v>
      </c>
      <c r="TE138" s="619">
        <v>0</v>
      </c>
      <c r="TF138" s="619">
        <v>0</v>
      </c>
      <c r="TG138" s="619">
        <v>0</v>
      </c>
      <c r="TH138" s="619">
        <v>0</v>
      </c>
      <c r="TJ138" s="619">
        <v>0</v>
      </c>
      <c r="TL138" s="619">
        <v>0</v>
      </c>
      <c r="TO138" s="619">
        <v>0</v>
      </c>
      <c r="TR138" s="619">
        <v>0</v>
      </c>
      <c r="TS138" s="619">
        <v>1338986.6499999999</v>
      </c>
      <c r="TU138" s="619">
        <v>0</v>
      </c>
      <c r="TY138" s="619">
        <v>0</v>
      </c>
      <c r="UA138" s="619">
        <v>0</v>
      </c>
      <c r="UD138" s="619">
        <v>958643.32</v>
      </c>
      <c r="UE138" s="619">
        <v>299792.39</v>
      </c>
      <c r="UF138" s="619">
        <v>0</v>
      </c>
      <c r="UG138" s="619">
        <v>2670189.37</v>
      </c>
      <c r="UH138" s="619">
        <v>0</v>
      </c>
      <c r="UI138" s="619">
        <v>0</v>
      </c>
      <c r="UJ138" s="619">
        <v>970952.65</v>
      </c>
      <c r="UK138" s="619">
        <v>0</v>
      </c>
      <c r="UN138" s="619">
        <v>0</v>
      </c>
      <c r="UP138" s="619">
        <v>0</v>
      </c>
      <c r="UR138" s="619">
        <v>11122026.720000001</v>
      </c>
      <c r="US138" s="619">
        <v>0</v>
      </c>
      <c r="UT138" s="619">
        <v>577489.07999999996</v>
      </c>
      <c r="UU138" s="619">
        <v>488506.82</v>
      </c>
      <c r="UX138" s="619">
        <v>6082110.0599999996</v>
      </c>
      <c r="UY138" s="619">
        <v>311887.13</v>
      </c>
      <c r="UZ138" s="619">
        <v>0</v>
      </c>
      <c r="VA138" s="619">
        <v>1335667.8600000001</v>
      </c>
      <c r="VC138" s="619">
        <v>6349158.3200000003</v>
      </c>
      <c r="VD138" s="619">
        <v>1660123.69</v>
      </c>
      <c r="VE138" s="619">
        <v>16151070.01</v>
      </c>
      <c r="VH138" s="619">
        <v>805928.47</v>
      </c>
      <c r="VI138" s="619">
        <v>484254.01</v>
      </c>
      <c r="VJ138" s="619">
        <v>0</v>
      </c>
      <c r="VL138" s="619">
        <v>177230</v>
      </c>
      <c r="VP138" s="619">
        <v>11025943.619999999</v>
      </c>
      <c r="VR138" s="619">
        <v>0</v>
      </c>
      <c r="VW138" s="619">
        <v>9198987</v>
      </c>
      <c r="VX138" s="619">
        <v>100415</v>
      </c>
      <c r="VZ138" s="619">
        <v>1692682.41</v>
      </c>
      <c r="WA138" s="619">
        <v>0</v>
      </c>
      <c r="WB138" s="619">
        <v>0</v>
      </c>
      <c r="WH138" s="619">
        <v>0</v>
      </c>
      <c r="WO138" s="619">
        <v>20219.919999999998</v>
      </c>
      <c r="XD138" s="619">
        <v>0</v>
      </c>
      <c r="XE138" s="619">
        <v>2616959.48</v>
      </c>
      <c r="XG138" s="619">
        <v>0</v>
      </c>
      <c r="XI138" s="619">
        <v>425608.2</v>
      </c>
      <c r="XJ138" s="619">
        <v>0</v>
      </c>
      <c r="YA138" s="619">
        <v>0</v>
      </c>
      <c r="YG138" s="619">
        <v>0</v>
      </c>
      <c r="YK138" s="619">
        <v>15592711.83</v>
      </c>
      <c r="YM138" s="619">
        <v>0</v>
      </c>
      <c r="YN138" s="619">
        <v>0</v>
      </c>
      <c r="YS138" s="619">
        <v>445096.38</v>
      </c>
      <c r="YX138" s="619">
        <v>8046062</v>
      </c>
      <c r="YZ138" s="619">
        <v>2699874.5</v>
      </c>
      <c r="ZB138" s="619">
        <v>75000</v>
      </c>
      <c r="ZC138" s="619">
        <v>1257822.51</v>
      </c>
      <c r="ZE138" s="619">
        <v>14390243.859999999</v>
      </c>
      <c r="ZF138" s="619">
        <v>2038002.26</v>
      </c>
      <c r="ZG138" s="619">
        <v>1595068.34</v>
      </c>
      <c r="ZH138" s="619">
        <v>2990215.22</v>
      </c>
      <c r="ZI138" s="619">
        <v>0</v>
      </c>
      <c r="ZJ138" s="619">
        <v>6519968.9800000004</v>
      </c>
      <c r="ZK138" s="619">
        <v>8858743.9800000004</v>
      </c>
      <c r="ZL138" s="619">
        <v>978336.85</v>
      </c>
      <c r="ZM138" s="619">
        <v>3722314.14</v>
      </c>
      <c r="ZN138" s="619">
        <v>20000</v>
      </c>
      <c r="ZR138" s="619">
        <v>0</v>
      </c>
      <c r="ZU138" s="619">
        <v>845241</v>
      </c>
      <c r="ZV138" s="619">
        <v>4163144.43</v>
      </c>
      <c r="ZW138" s="619">
        <v>1802077.3</v>
      </c>
      <c r="AAD138" s="619">
        <v>6701775.8499999996</v>
      </c>
      <c r="AAG138" s="619">
        <v>37080</v>
      </c>
      <c r="AAH138" s="619">
        <v>1927000</v>
      </c>
      <c r="AAI138" s="619">
        <v>780697.4</v>
      </c>
      <c r="AAJ138" s="619">
        <v>9532353.2799999993</v>
      </c>
      <c r="AAK138" s="619">
        <v>0</v>
      </c>
      <c r="AAP138" s="619">
        <v>0</v>
      </c>
      <c r="AAQ138" s="619">
        <v>12000</v>
      </c>
      <c r="AAZ138" s="619">
        <v>0</v>
      </c>
      <c r="ABB138" s="619">
        <v>4032000</v>
      </c>
      <c r="ABO138" s="619">
        <v>0</v>
      </c>
      <c r="ABR138" s="619">
        <v>2233769.12</v>
      </c>
      <c r="ABS138" s="619">
        <v>60000</v>
      </c>
      <c r="ABT138" s="619">
        <v>4770223.7300000004</v>
      </c>
      <c r="ABU138" s="619">
        <v>0</v>
      </c>
      <c r="ABW138" s="619">
        <v>0</v>
      </c>
      <c r="ABX138" s="619">
        <v>2490243.77</v>
      </c>
      <c r="ACC138" s="619">
        <v>0</v>
      </c>
      <c r="ACE138" s="619">
        <v>0</v>
      </c>
      <c r="ACG138" s="619">
        <v>452488.68</v>
      </c>
      <c r="ACH138" s="619">
        <v>1423350</v>
      </c>
      <c r="ACI138" s="619">
        <v>463676.17</v>
      </c>
      <c r="ACJ138" s="619">
        <v>483679</v>
      </c>
      <c r="ACL138" s="619">
        <v>32068</v>
      </c>
      <c r="ACP138" s="619">
        <v>0</v>
      </c>
      <c r="ACS138" s="619">
        <v>0</v>
      </c>
      <c r="ACT138" s="619">
        <v>812677.51</v>
      </c>
      <c r="ADH138" s="619">
        <v>6454139.9199999999</v>
      </c>
      <c r="ADI138" s="619">
        <v>1019612.99</v>
      </c>
      <c r="ADK138" s="619">
        <v>274617.03999999998</v>
      </c>
      <c r="ADL138" s="619">
        <v>1113574.6499999999</v>
      </c>
      <c r="ADN138" s="619">
        <v>5002680.6900000004</v>
      </c>
      <c r="ADO138" s="619">
        <v>0</v>
      </c>
      <c r="ADP138" s="619">
        <v>1315685.95</v>
      </c>
      <c r="ADQ138" s="619">
        <v>0</v>
      </c>
      <c r="ADS138" s="619">
        <v>0</v>
      </c>
      <c r="ADU138" s="619">
        <v>-1209347.01</v>
      </c>
      <c r="AEA138" s="619">
        <v>1973480.64</v>
      </c>
      <c r="AEB138" s="619">
        <v>60627.75</v>
      </c>
      <c r="AEC138" s="619">
        <v>0</v>
      </c>
      <c r="AEG138" s="619">
        <v>0</v>
      </c>
      <c r="AEJ138" s="619">
        <v>403606.56</v>
      </c>
      <c r="AEL138" s="619">
        <v>6855198.9900000002</v>
      </c>
      <c r="AEM138" s="619">
        <v>1349947.1</v>
      </c>
      <c r="AEN138" s="619">
        <v>0</v>
      </c>
      <c r="AEO138" s="619">
        <v>0</v>
      </c>
      <c r="AEP138" s="619">
        <v>2183368.9</v>
      </c>
      <c r="AEQ138" s="619">
        <v>0</v>
      </c>
      <c r="AER138" s="619">
        <v>4852945.6900000004</v>
      </c>
      <c r="AES138" s="619">
        <v>0</v>
      </c>
      <c r="AET138" s="619">
        <v>0</v>
      </c>
      <c r="AEY138" s="619">
        <v>317616.09999999998</v>
      </c>
      <c r="AFE138" s="619">
        <v>15336725.469999999</v>
      </c>
      <c r="AFG138" s="619">
        <v>0</v>
      </c>
      <c r="AFM138" s="619">
        <v>30529.69</v>
      </c>
      <c r="AFO138" s="619">
        <v>0</v>
      </c>
      <c r="AFQ138" s="619">
        <v>1745614.92</v>
      </c>
      <c r="AFR138" s="619">
        <v>1617616.95</v>
      </c>
      <c r="AFU138" s="619">
        <v>0</v>
      </c>
      <c r="AGE138" s="619">
        <v>0</v>
      </c>
      <c r="AGM138" s="619">
        <v>682536.19</v>
      </c>
      <c r="AGN138" s="619">
        <v>1250200</v>
      </c>
      <c r="AGO138" s="619">
        <v>5090361.24</v>
      </c>
      <c r="AGP138" s="619">
        <v>1350106.84</v>
      </c>
      <c r="AGQ138" s="619">
        <v>2794550</v>
      </c>
      <c r="AGS138" s="619">
        <v>0</v>
      </c>
      <c r="AGT138" s="619">
        <v>0</v>
      </c>
      <c r="AGU138" s="619">
        <v>4665912.59</v>
      </c>
      <c r="AGV138" s="619">
        <v>2716320.27</v>
      </c>
      <c r="AGW138" s="619">
        <v>0</v>
      </c>
      <c r="AGX138" s="619">
        <v>6007357.5700000003</v>
      </c>
      <c r="AHC138" s="619">
        <v>207470.8</v>
      </c>
      <c r="AHJ138" s="619">
        <v>210946.12</v>
      </c>
      <c r="AHL138" s="619">
        <v>0</v>
      </c>
      <c r="AHO138" s="619">
        <v>3336410</v>
      </c>
      <c r="AHP138" s="619">
        <v>2347133.4</v>
      </c>
      <c r="AHQ138" s="619"/>
      <c r="AHS138" s="613">
        <v>0</v>
      </c>
      <c r="AHU138" s="619">
        <f t="shared" si="959"/>
        <v>825329119.20000017</v>
      </c>
      <c r="AHW138" s="627" t="s">
        <v>6275</v>
      </c>
      <c r="AHX138" s="627" t="s">
        <v>6209</v>
      </c>
      <c r="AHY138" s="627" t="s">
        <v>6210</v>
      </c>
    </row>
    <row r="139" spans="1:909" x14ac:dyDescent="0.8">
      <c r="A139" s="613" t="str">
        <f t="shared" si="960"/>
        <v>UC</v>
      </c>
      <c r="B139" s="618" t="s">
        <v>6205</v>
      </c>
      <c r="C139" s="619" t="s">
        <v>6206</v>
      </c>
      <c r="D139" s="619">
        <v>0</v>
      </c>
      <c r="E139" s="619">
        <v>0</v>
      </c>
      <c r="H139" s="619">
        <v>718168.04</v>
      </c>
      <c r="I139" s="619">
        <v>0</v>
      </c>
      <c r="L139" s="619">
        <v>0</v>
      </c>
      <c r="M139" s="619">
        <v>0</v>
      </c>
      <c r="N139" s="619">
        <v>0</v>
      </c>
      <c r="O139" s="619">
        <v>0</v>
      </c>
      <c r="P139" s="619">
        <v>0</v>
      </c>
      <c r="R139" s="619">
        <v>0</v>
      </c>
      <c r="X139" s="619">
        <v>0</v>
      </c>
      <c r="Y139" s="619">
        <v>0</v>
      </c>
      <c r="Z139" s="619">
        <v>0</v>
      </c>
      <c r="AA139" s="619">
        <v>0</v>
      </c>
      <c r="AB139" s="619">
        <v>0</v>
      </c>
      <c r="AC139" s="619">
        <v>0</v>
      </c>
      <c r="AD139" s="619">
        <v>0</v>
      </c>
      <c r="AE139" s="619">
        <v>0</v>
      </c>
      <c r="AF139" s="619">
        <v>0</v>
      </c>
      <c r="AG139" s="619">
        <v>0</v>
      </c>
      <c r="AH139" s="619">
        <v>0</v>
      </c>
      <c r="AI139" s="619">
        <v>0</v>
      </c>
      <c r="AJ139" s="619">
        <v>0</v>
      </c>
      <c r="AK139" s="619">
        <v>0</v>
      </c>
      <c r="AL139" s="619">
        <v>0</v>
      </c>
      <c r="AM139" s="619">
        <v>0</v>
      </c>
      <c r="AN139" s="619">
        <v>0</v>
      </c>
      <c r="AO139" s="619">
        <v>0</v>
      </c>
      <c r="AP139" s="619">
        <v>0</v>
      </c>
      <c r="AQ139" s="619">
        <v>0</v>
      </c>
      <c r="AR139" s="619">
        <v>0</v>
      </c>
      <c r="AS139" s="619">
        <v>92852.62</v>
      </c>
      <c r="AT139" s="619">
        <v>0</v>
      </c>
      <c r="AV139" s="619">
        <v>0</v>
      </c>
      <c r="AW139" s="619">
        <v>0.4</v>
      </c>
      <c r="AX139" s="619">
        <v>0</v>
      </c>
      <c r="AZ139" s="619">
        <v>0</v>
      </c>
      <c r="BA139" s="619">
        <v>0</v>
      </c>
      <c r="BB139" s="619">
        <v>0</v>
      </c>
      <c r="BC139" s="619">
        <v>0</v>
      </c>
      <c r="BD139" s="619">
        <v>0</v>
      </c>
      <c r="BE139" s="619">
        <v>0</v>
      </c>
      <c r="BF139" s="619">
        <v>0</v>
      </c>
      <c r="BG139" s="619">
        <v>0</v>
      </c>
      <c r="BH139" s="619">
        <v>0</v>
      </c>
      <c r="BI139" s="619">
        <v>0</v>
      </c>
      <c r="BJ139" s="619">
        <v>0</v>
      </c>
      <c r="BK139" s="619">
        <v>0</v>
      </c>
      <c r="BL139" s="619">
        <v>0</v>
      </c>
      <c r="BN139" s="619">
        <v>0</v>
      </c>
      <c r="BO139" s="619">
        <v>0</v>
      </c>
      <c r="BP139" s="619">
        <v>0</v>
      </c>
      <c r="BQ139" s="619">
        <v>0</v>
      </c>
      <c r="BR139" s="619">
        <v>235593.68</v>
      </c>
      <c r="BS139" s="619">
        <v>0</v>
      </c>
      <c r="BT139" s="619">
        <v>0</v>
      </c>
      <c r="BU139" s="619">
        <v>0</v>
      </c>
      <c r="BV139" s="619">
        <v>0</v>
      </c>
      <c r="BW139" s="619">
        <v>0</v>
      </c>
      <c r="BY139" s="619">
        <v>0</v>
      </c>
      <c r="BZ139" s="619">
        <v>0</v>
      </c>
      <c r="CA139" s="619">
        <v>0</v>
      </c>
      <c r="CD139" s="619">
        <v>0</v>
      </c>
      <c r="CE139" s="619">
        <v>0</v>
      </c>
      <c r="CF139" s="619">
        <v>0</v>
      </c>
      <c r="CG139" s="619">
        <v>13998.17</v>
      </c>
      <c r="CH139" s="619">
        <v>0</v>
      </c>
      <c r="CI139" s="619">
        <v>0</v>
      </c>
      <c r="CJ139" s="619">
        <v>0</v>
      </c>
      <c r="CK139" s="619">
        <v>0</v>
      </c>
      <c r="CL139" s="619">
        <v>0</v>
      </c>
      <c r="CM139" s="619">
        <v>0</v>
      </c>
      <c r="CN139" s="619">
        <v>0</v>
      </c>
      <c r="CO139" s="619">
        <v>0</v>
      </c>
      <c r="CP139" s="619">
        <v>0</v>
      </c>
      <c r="CQ139" s="619">
        <v>0</v>
      </c>
      <c r="CR139" s="619">
        <v>0</v>
      </c>
      <c r="CS139" s="619">
        <v>0</v>
      </c>
      <c r="CT139" s="619">
        <v>0</v>
      </c>
      <c r="CU139" s="619">
        <v>0</v>
      </c>
      <c r="CW139" s="619">
        <v>0</v>
      </c>
      <c r="CX139" s="619">
        <v>194784.22</v>
      </c>
      <c r="CY139" s="619">
        <v>0</v>
      </c>
      <c r="CZ139" s="619">
        <v>0</v>
      </c>
      <c r="DA139" s="619">
        <v>0</v>
      </c>
      <c r="DC139" s="619">
        <v>0</v>
      </c>
      <c r="DD139" s="619">
        <v>0</v>
      </c>
      <c r="DE139" s="619">
        <v>0</v>
      </c>
      <c r="DF139" s="619">
        <v>0</v>
      </c>
      <c r="DG139" s="619">
        <v>0</v>
      </c>
      <c r="DH139" s="619">
        <v>0</v>
      </c>
      <c r="DI139" s="619">
        <v>0</v>
      </c>
      <c r="DJ139" s="619">
        <v>0</v>
      </c>
      <c r="DK139" s="619">
        <v>0</v>
      </c>
      <c r="DL139" s="619">
        <v>0</v>
      </c>
      <c r="DM139" s="619">
        <v>0</v>
      </c>
      <c r="DN139" s="619">
        <v>0</v>
      </c>
      <c r="DO139" s="619">
        <v>42279.09</v>
      </c>
      <c r="DP139" s="619">
        <v>0</v>
      </c>
      <c r="DQ139" s="619">
        <v>0</v>
      </c>
      <c r="DR139" s="619">
        <v>0</v>
      </c>
      <c r="DS139" s="619">
        <v>0</v>
      </c>
      <c r="DT139" s="619">
        <v>0</v>
      </c>
      <c r="DU139" s="619">
        <v>0</v>
      </c>
      <c r="DV139" s="619">
        <v>0</v>
      </c>
      <c r="DW139" s="619">
        <v>0</v>
      </c>
      <c r="DX139" s="619">
        <v>0</v>
      </c>
      <c r="DY139" s="619">
        <v>0</v>
      </c>
      <c r="EA139" s="619">
        <v>0</v>
      </c>
      <c r="EB139" s="619">
        <v>0</v>
      </c>
      <c r="EC139" s="619">
        <v>0</v>
      </c>
      <c r="ED139" s="619">
        <v>0</v>
      </c>
      <c r="EE139" s="619">
        <v>0</v>
      </c>
      <c r="EF139" s="619">
        <v>0</v>
      </c>
      <c r="EG139" s="619">
        <v>0</v>
      </c>
      <c r="EH139" s="619">
        <v>1650000</v>
      </c>
      <c r="EI139" s="619">
        <v>0</v>
      </c>
      <c r="EJ139" s="619">
        <v>636878.43999999994</v>
      </c>
      <c r="EK139" s="619">
        <v>0</v>
      </c>
      <c r="EM139" s="619">
        <v>0</v>
      </c>
      <c r="EN139" s="619">
        <v>0</v>
      </c>
      <c r="EP139" s="619">
        <v>0</v>
      </c>
      <c r="EQ139" s="619">
        <v>0</v>
      </c>
      <c r="ER139" s="619">
        <v>0</v>
      </c>
      <c r="ES139" s="619">
        <v>0</v>
      </c>
      <c r="ET139" s="619">
        <v>0</v>
      </c>
      <c r="EU139" s="619">
        <v>0</v>
      </c>
      <c r="EW139" s="619">
        <v>0</v>
      </c>
      <c r="EX139" s="619">
        <v>0</v>
      </c>
      <c r="EZ139" s="619">
        <v>0</v>
      </c>
      <c r="FA139" s="619">
        <v>0</v>
      </c>
      <c r="FD139" s="619">
        <v>0</v>
      </c>
      <c r="FE139" s="619">
        <v>0</v>
      </c>
      <c r="FF139" s="619">
        <v>0</v>
      </c>
      <c r="FG139" s="619">
        <v>0</v>
      </c>
      <c r="FH139" s="619">
        <v>0</v>
      </c>
      <c r="FI139" s="619">
        <v>0</v>
      </c>
      <c r="FJ139" s="619">
        <v>0</v>
      </c>
      <c r="FK139" s="619">
        <v>0</v>
      </c>
      <c r="FL139" s="619">
        <v>0</v>
      </c>
      <c r="FN139" s="619">
        <v>0</v>
      </c>
      <c r="FO139" s="619">
        <v>0</v>
      </c>
      <c r="FP139" s="619">
        <v>0</v>
      </c>
      <c r="FQ139" s="619">
        <v>0</v>
      </c>
      <c r="FR139" s="619">
        <v>10285214.369999999</v>
      </c>
      <c r="FS139" s="619">
        <v>0</v>
      </c>
      <c r="FT139" s="619">
        <v>0</v>
      </c>
      <c r="FU139" s="619">
        <v>0</v>
      </c>
      <c r="FV139" s="619">
        <v>0</v>
      </c>
      <c r="FW139" s="619">
        <v>0</v>
      </c>
      <c r="FX139" s="619">
        <v>0</v>
      </c>
      <c r="FY139" s="619">
        <v>0</v>
      </c>
      <c r="FZ139" s="619">
        <v>0</v>
      </c>
      <c r="GA139" s="619">
        <v>0</v>
      </c>
      <c r="GB139" s="619">
        <v>0</v>
      </c>
      <c r="GC139" s="619">
        <v>0</v>
      </c>
      <c r="GD139" s="619">
        <v>0</v>
      </c>
      <c r="GE139" s="619">
        <v>0</v>
      </c>
      <c r="GF139" s="619">
        <v>0</v>
      </c>
      <c r="GG139" s="619">
        <v>280706.55</v>
      </c>
      <c r="GH139" s="619">
        <v>0</v>
      </c>
      <c r="GI139" s="619">
        <v>0</v>
      </c>
      <c r="GJ139" s="619">
        <v>490314.77</v>
      </c>
      <c r="GK139" s="619">
        <v>0</v>
      </c>
      <c r="GL139" s="619">
        <v>0</v>
      </c>
      <c r="GM139" s="619">
        <v>0</v>
      </c>
      <c r="GN139" s="619">
        <v>0</v>
      </c>
      <c r="GO139" s="619">
        <v>0</v>
      </c>
      <c r="GP139" s="619">
        <v>0</v>
      </c>
      <c r="GQ139" s="619">
        <v>0</v>
      </c>
      <c r="GR139" s="619">
        <v>321745.42</v>
      </c>
      <c r="GS139" s="619">
        <v>0</v>
      </c>
      <c r="GT139" s="619">
        <v>0</v>
      </c>
      <c r="GU139" s="619">
        <v>0</v>
      </c>
      <c r="GV139" s="619">
        <v>0</v>
      </c>
      <c r="GW139" s="619">
        <v>353474.93</v>
      </c>
      <c r="GX139" s="619">
        <v>0</v>
      </c>
      <c r="GY139" s="619">
        <v>0</v>
      </c>
      <c r="HF139" s="619">
        <v>463716.23</v>
      </c>
      <c r="HH139" s="619">
        <v>0</v>
      </c>
      <c r="HJ139" s="619">
        <v>124510</v>
      </c>
      <c r="HL139" s="619">
        <v>682528.75</v>
      </c>
      <c r="HM139" s="619">
        <v>0</v>
      </c>
      <c r="HO139" s="619">
        <v>0</v>
      </c>
      <c r="HP139" s="619">
        <v>142187.97</v>
      </c>
      <c r="HR139" s="619">
        <v>0</v>
      </c>
      <c r="HS139" s="619">
        <v>0</v>
      </c>
      <c r="HT139" s="619">
        <v>0</v>
      </c>
      <c r="HU139" s="619">
        <v>0</v>
      </c>
      <c r="HV139" s="619">
        <v>0</v>
      </c>
      <c r="HW139" s="619">
        <v>0</v>
      </c>
      <c r="HX139" s="619">
        <v>0</v>
      </c>
      <c r="HZ139" s="619">
        <v>313182.03999999998</v>
      </c>
      <c r="IB139" s="619">
        <v>0</v>
      </c>
      <c r="IC139" s="619">
        <v>0</v>
      </c>
      <c r="ID139" s="619">
        <v>0</v>
      </c>
      <c r="IE139" s="619">
        <v>0</v>
      </c>
      <c r="IF139" s="619">
        <v>0</v>
      </c>
      <c r="IG139" s="619">
        <v>0</v>
      </c>
      <c r="IH139" s="619">
        <v>252174.42</v>
      </c>
      <c r="II139" s="619">
        <v>0</v>
      </c>
      <c r="IJ139" s="619">
        <v>0</v>
      </c>
      <c r="IK139" s="619">
        <v>774712.46</v>
      </c>
      <c r="IL139" s="619">
        <v>0</v>
      </c>
      <c r="IM139" s="619">
        <v>747137.1</v>
      </c>
      <c r="IO139" s="619">
        <v>0</v>
      </c>
      <c r="IP139" s="619">
        <v>0</v>
      </c>
      <c r="IQ139" s="619">
        <v>525328.89</v>
      </c>
      <c r="IR139" s="619">
        <v>0</v>
      </c>
      <c r="IS139" s="619">
        <v>67456.28</v>
      </c>
      <c r="IT139" s="619">
        <v>160814.07</v>
      </c>
      <c r="IU139" s="619">
        <v>3000000</v>
      </c>
      <c r="IW139" s="619">
        <v>0</v>
      </c>
      <c r="IX139" s="619">
        <v>0</v>
      </c>
      <c r="IY139" s="619">
        <v>0</v>
      </c>
      <c r="IZ139" s="619">
        <v>0</v>
      </c>
      <c r="JA139" s="619">
        <v>0</v>
      </c>
      <c r="JB139" s="619">
        <v>0</v>
      </c>
      <c r="JC139" s="619">
        <v>0</v>
      </c>
      <c r="JD139" s="619">
        <v>0</v>
      </c>
      <c r="JE139" s="619">
        <v>0</v>
      </c>
      <c r="JF139" s="619">
        <v>0</v>
      </c>
      <c r="JG139" s="619">
        <v>0</v>
      </c>
      <c r="JH139" s="619">
        <v>34845.97</v>
      </c>
      <c r="JK139" s="619">
        <v>0</v>
      </c>
      <c r="JL139" s="619">
        <v>0</v>
      </c>
      <c r="JM139" s="619">
        <v>0</v>
      </c>
      <c r="JN139" s="619">
        <v>0</v>
      </c>
      <c r="JO139" s="619">
        <v>0</v>
      </c>
      <c r="JP139" s="619">
        <v>0</v>
      </c>
      <c r="JQ139" s="619">
        <v>0</v>
      </c>
      <c r="JR139" s="619">
        <v>155175.91</v>
      </c>
      <c r="JS139" s="619">
        <v>0</v>
      </c>
      <c r="JT139" s="619">
        <v>0</v>
      </c>
      <c r="JV139" s="619">
        <v>210218.48</v>
      </c>
      <c r="JX139" s="619">
        <v>0</v>
      </c>
      <c r="JZ139" s="619">
        <v>0</v>
      </c>
      <c r="KA139" s="619">
        <v>0</v>
      </c>
      <c r="KB139" s="619">
        <v>0</v>
      </c>
      <c r="KC139" s="619">
        <v>0</v>
      </c>
      <c r="KD139" s="619">
        <v>0</v>
      </c>
      <c r="KE139" s="619">
        <v>0</v>
      </c>
      <c r="KF139" s="619">
        <v>683194.58</v>
      </c>
      <c r="KG139" s="619">
        <v>0</v>
      </c>
      <c r="KH139" s="619">
        <v>0</v>
      </c>
      <c r="KI139" s="619">
        <v>0</v>
      </c>
      <c r="KJ139" s="619">
        <v>0</v>
      </c>
      <c r="KK139" s="619">
        <v>0</v>
      </c>
      <c r="KM139" s="619">
        <v>459492.08</v>
      </c>
      <c r="KN139" s="619">
        <v>0</v>
      </c>
      <c r="KO139" s="619">
        <v>0</v>
      </c>
      <c r="KP139" s="619">
        <v>0</v>
      </c>
      <c r="KQ139" s="619">
        <v>0</v>
      </c>
      <c r="KS139" s="619">
        <v>0</v>
      </c>
      <c r="KT139" s="619">
        <v>0</v>
      </c>
      <c r="KU139" s="619">
        <v>0</v>
      </c>
      <c r="KV139" s="619">
        <v>0</v>
      </c>
      <c r="KW139" s="619">
        <v>0</v>
      </c>
      <c r="KX139" s="619">
        <v>0</v>
      </c>
      <c r="KY139" s="619">
        <v>0</v>
      </c>
      <c r="KZ139" s="619">
        <v>0</v>
      </c>
      <c r="LB139" s="619">
        <v>0</v>
      </c>
      <c r="LC139" s="619">
        <v>0</v>
      </c>
      <c r="LE139" s="619">
        <v>0</v>
      </c>
      <c r="LF139" s="619">
        <v>0</v>
      </c>
      <c r="LG139" s="619">
        <v>0</v>
      </c>
      <c r="LH139" s="619">
        <v>634290.79</v>
      </c>
      <c r="LJ139" s="619">
        <v>0</v>
      </c>
      <c r="LK139" s="619">
        <v>0</v>
      </c>
      <c r="LM139" s="619">
        <v>73094.77</v>
      </c>
      <c r="LN139" s="619">
        <v>0</v>
      </c>
      <c r="LP139" s="619">
        <v>-957686.38</v>
      </c>
      <c r="LQ139" s="619">
        <v>-262973.28000000003</v>
      </c>
      <c r="LR139" s="619">
        <v>0</v>
      </c>
      <c r="LS139" s="619">
        <v>0</v>
      </c>
      <c r="LT139" s="619">
        <v>0</v>
      </c>
      <c r="LU139" s="619">
        <v>0</v>
      </c>
      <c r="LV139" s="619">
        <v>0</v>
      </c>
      <c r="LW139" s="619">
        <v>1170482.6000000001</v>
      </c>
      <c r="LY139" s="619">
        <v>0</v>
      </c>
      <c r="LZ139" s="619">
        <v>0</v>
      </c>
      <c r="MA139" s="619">
        <v>0</v>
      </c>
      <c r="MD139" s="619">
        <v>0</v>
      </c>
      <c r="ME139" s="619">
        <v>0</v>
      </c>
      <c r="MF139" s="619">
        <v>0</v>
      </c>
      <c r="MI139" s="619">
        <v>7270505.9199999999</v>
      </c>
      <c r="MJ139" s="619">
        <v>0</v>
      </c>
      <c r="MK139" s="619">
        <v>0</v>
      </c>
      <c r="MN139" s="619">
        <v>0</v>
      </c>
      <c r="MO139" s="619">
        <v>0</v>
      </c>
      <c r="MP139" s="619">
        <v>0</v>
      </c>
      <c r="MQ139" s="619">
        <v>0</v>
      </c>
      <c r="MR139" s="619">
        <v>0</v>
      </c>
      <c r="MS139" s="619">
        <v>210846.73</v>
      </c>
      <c r="MT139" s="619">
        <v>0</v>
      </c>
      <c r="MU139" s="619">
        <v>0</v>
      </c>
      <c r="MW139" s="619">
        <v>0</v>
      </c>
      <c r="MX139" s="619">
        <v>0</v>
      </c>
      <c r="MY139" s="619">
        <v>0</v>
      </c>
      <c r="MZ139" s="619">
        <v>109030.86</v>
      </c>
      <c r="NC139" s="619">
        <v>4075047.02</v>
      </c>
      <c r="ND139" s="619">
        <v>0</v>
      </c>
      <c r="NE139" s="619">
        <v>0</v>
      </c>
      <c r="NF139" s="619">
        <v>0</v>
      </c>
      <c r="NG139" s="619">
        <v>122547.93</v>
      </c>
      <c r="NI139" s="619">
        <v>0</v>
      </c>
      <c r="NJ139" s="619">
        <v>0</v>
      </c>
      <c r="NK139" s="619">
        <v>0</v>
      </c>
      <c r="NM139" s="619">
        <v>0</v>
      </c>
      <c r="NO139" s="619">
        <v>0</v>
      </c>
      <c r="NP139" s="619">
        <v>0</v>
      </c>
      <c r="NQ139" s="619">
        <v>0</v>
      </c>
      <c r="NS139" s="619">
        <v>0</v>
      </c>
      <c r="NT139" s="619">
        <v>0</v>
      </c>
      <c r="NU139" s="619">
        <v>0</v>
      </c>
      <c r="NV139" s="619">
        <v>0</v>
      </c>
      <c r="NX139" s="619">
        <v>0</v>
      </c>
      <c r="NY139" s="619">
        <v>0</v>
      </c>
      <c r="OB139" s="619">
        <v>0</v>
      </c>
      <c r="OC139" s="619">
        <v>0</v>
      </c>
      <c r="OD139" s="619">
        <v>0</v>
      </c>
      <c r="OE139" s="619">
        <v>0</v>
      </c>
      <c r="OF139" s="619">
        <v>4346000.43</v>
      </c>
      <c r="OH139" s="619">
        <v>0</v>
      </c>
      <c r="OI139" s="619">
        <v>0</v>
      </c>
      <c r="OJ139" s="619">
        <v>0</v>
      </c>
      <c r="OK139" s="619">
        <v>0</v>
      </c>
      <c r="OL139" s="619">
        <v>0</v>
      </c>
      <c r="OM139" s="619">
        <v>0</v>
      </c>
      <c r="OO139" s="619">
        <v>0</v>
      </c>
      <c r="OP139" s="619">
        <v>0</v>
      </c>
      <c r="OQ139" s="619">
        <v>3557277.9</v>
      </c>
      <c r="OR139" s="619">
        <v>46045.25</v>
      </c>
      <c r="OT139" s="619">
        <v>0</v>
      </c>
      <c r="OU139" s="619">
        <v>0</v>
      </c>
      <c r="OV139" s="619">
        <v>0</v>
      </c>
      <c r="OW139" s="619">
        <v>1060036.8799999999</v>
      </c>
      <c r="OX139" s="619">
        <v>0</v>
      </c>
      <c r="OY139" s="619">
        <v>0</v>
      </c>
      <c r="OZ139" s="619">
        <v>1201187.94</v>
      </c>
      <c r="PA139" s="619">
        <v>0</v>
      </c>
      <c r="PB139" s="619">
        <v>0</v>
      </c>
      <c r="PC139" s="619">
        <v>20055.849999999999</v>
      </c>
      <c r="PD139" s="619">
        <v>0</v>
      </c>
      <c r="PF139" s="619">
        <v>0</v>
      </c>
      <c r="PG139" s="619">
        <v>0</v>
      </c>
      <c r="PH139" s="619">
        <v>0</v>
      </c>
      <c r="PI139" s="619">
        <v>0</v>
      </c>
      <c r="PJ139" s="619">
        <v>225228.09</v>
      </c>
      <c r="PK139" s="619">
        <v>0</v>
      </c>
      <c r="PO139" s="619">
        <v>0</v>
      </c>
      <c r="PP139" s="619">
        <v>249824.07</v>
      </c>
      <c r="PR139" s="619">
        <v>0</v>
      </c>
      <c r="PS139" s="619">
        <v>0</v>
      </c>
      <c r="PT139" s="619">
        <v>0</v>
      </c>
      <c r="PU139" s="619">
        <v>0</v>
      </c>
      <c r="PV139" s="619">
        <v>0</v>
      </c>
      <c r="PW139" s="619">
        <v>-48552.02</v>
      </c>
      <c r="PX139" s="619">
        <v>0</v>
      </c>
      <c r="PY139" s="619">
        <v>0</v>
      </c>
      <c r="PZ139" s="619">
        <v>1193453.5900000001</v>
      </c>
      <c r="QA139" s="619">
        <v>0</v>
      </c>
      <c r="QB139" s="619">
        <v>0</v>
      </c>
      <c r="QC139" s="619">
        <v>0</v>
      </c>
      <c r="QD139" s="619">
        <v>0</v>
      </c>
      <c r="QF139" s="619">
        <v>0</v>
      </c>
      <c r="QG139" s="619">
        <v>0</v>
      </c>
      <c r="QI139" s="619">
        <v>0</v>
      </c>
      <c r="QJ139" s="619">
        <v>0</v>
      </c>
      <c r="QK139" s="619">
        <v>0</v>
      </c>
      <c r="QL139" s="619">
        <v>0</v>
      </c>
      <c r="QM139" s="619">
        <v>0</v>
      </c>
      <c r="QN139" s="619">
        <v>0</v>
      </c>
      <c r="QO139" s="619">
        <v>0</v>
      </c>
      <c r="QP139" s="619">
        <v>0</v>
      </c>
      <c r="QQ139" s="619">
        <v>0</v>
      </c>
      <c r="QR139" s="619">
        <v>52055.28</v>
      </c>
      <c r="QS139" s="619">
        <v>0</v>
      </c>
      <c r="QT139" s="619">
        <v>0</v>
      </c>
      <c r="QU139" s="619">
        <v>-30054.15</v>
      </c>
      <c r="QW139" s="619">
        <v>0</v>
      </c>
      <c r="QX139" s="619">
        <v>0</v>
      </c>
      <c r="QY139" s="619">
        <v>0</v>
      </c>
      <c r="QZ139" s="619">
        <v>0</v>
      </c>
      <c r="RA139" s="619">
        <v>0</v>
      </c>
      <c r="RB139" s="619">
        <v>0</v>
      </c>
      <c r="RC139" s="619">
        <v>0</v>
      </c>
      <c r="RD139" s="619">
        <v>0</v>
      </c>
      <c r="RF139" s="619">
        <v>0</v>
      </c>
      <c r="RG139" s="619">
        <v>0</v>
      </c>
      <c r="RH139" s="619">
        <v>0</v>
      </c>
      <c r="RJ139" s="619">
        <v>0</v>
      </c>
      <c r="RK139" s="619">
        <v>0</v>
      </c>
      <c r="RL139" s="619">
        <v>0</v>
      </c>
      <c r="RM139" s="619">
        <v>0</v>
      </c>
      <c r="RN139" s="619">
        <v>0</v>
      </c>
      <c r="RP139" s="619">
        <v>0</v>
      </c>
      <c r="RQ139" s="619">
        <v>0</v>
      </c>
      <c r="RR139" s="619">
        <v>0</v>
      </c>
      <c r="RS139" s="619">
        <v>0</v>
      </c>
      <c r="RT139" s="619">
        <v>0</v>
      </c>
      <c r="RU139" s="619">
        <v>113865.29</v>
      </c>
      <c r="RW139" s="619">
        <v>0</v>
      </c>
      <c r="RX139" s="619">
        <v>0</v>
      </c>
      <c r="RY139" s="619">
        <v>0</v>
      </c>
      <c r="RZ139" s="619">
        <v>0</v>
      </c>
      <c r="SA139" s="619">
        <v>0</v>
      </c>
      <c r="SB139" s="619">
        <v>0</v>
      </c>
      <c r="SC139" s="619">
        <v>6929850.8099999996</v>
      </c>
      <c r="SE139" s="619">
        <v>400000</v>
      </c>
      <c r="SF139" s="619">
        <v>0</v>
      </c>
      <c r="SH139" s="619">
        <v>0</v>
      </c>
      <c r="SI139" s="619">
        <v>0</v>
      </c>
      <c r="SJ139" s="619">
        <v>0</v>
      </c>
      <c r="SK139" s="619">
        <v>300000</v>
      </c>
      <c r="SL139" s="619">
        <v>0</v>
      </c>
      <c r="SM139" s="619">
        <v>0</v>
      </c>
      <c r="SO139" s="619">
        <v>0</v>
      </c>
      <c r="SP139" s="619">
        <v>0</v>
      </c>
      <c r="SQ139" s="619">
        <v>0</v>
      </c>
      <c r="SR139" s="619">
        <v>0</v>
      </c>
      <c r="SS139" s="619">
        <v>0</v>
      </c>
      <c r="ST139" s="619">
        <v>0</v>
      </c>
      <c r="SU139" s="619">
        <v>0</v>
      </c>
      <c r="SV139" s="619">
        <v>0</v>
      </c>
      <c r="SW139" s="619">
        <v>0</v>
      </c>
      <c r="SX139" s="619">
        <v>0</v>
      </c>
      <c r="SY139" s="619">
        <v>330950.7</v>
      </c>
      <c r="SZ139" s="619">
        <v>0</v>
      </c>
      <c r="TA139" s="619">
        <v>0</v>
      </c>
      <c r="TB139" s="619">
        <v>0</v>
      </c>
      <c r="TC139" s="619">
        <v>0</v>
      </c>
      <c r="TD139" s="619">
        <v>0</v>
      </c>
      <c r="TE139" s="619">
        <v>0</v>
      </c>
      <c r="TF139" s="619">
        <v>0</v>
      </c>
      <c r="TG139" s="619">
        <v>0</v>
      </c>
      <c r="TH139" s="619">
        <v>0</v>
      </c>
      <c r="TI139" s="619">
        <v>0</v>
      </c>
      <c r="TJ139" s="619">
        <v>0</v>
      </c>
      <c r="TK139" s="619">
        <v>0</v>
      </c>
      <c r="TM139" s="619">
        <v>0</v>
      </c>
      <c r="TN139" s="619">
        <v>0</v>
      </c>
      <c r="TO139" s="619">
        <v>0</v>
      </c>
      <c r="TP139" s="619">
        <v>0</v>
      </c>
      <c r="TQ139" s="619">
        <v>0</v>
      </c>
      <c r="TR139" s="619">
        <v>0</v>
      </c>
      <c r="TS139" s="619">
        <v>273829.78000000003</v>
      </c>
      <c r="TT139" s="619">
        <v>0</v>
      </c>
      <c r="TU139" s="619">
        <v>0</v>
      </c>
      <c r="TV139" s="619">
        <v>0</v>
      </c>
      <c r="TW139" s="619">
        <v>0</v>
      </c>
      <c r="TX139" s="619">
        <v>0</v>
      </c>
      <c r="TY139" s="619">
        <v>0</v>
      </c>
      <c r="TZ139" s="619">
        <v>0</v>
      </c>
      <c r="UA139" s="619">
        <v>34923</v>
      </c>
      <c r="UB139" s="619">
        <v>0</v>
      </c>
      <c r="UC139" s="619">
        <v>477595.75</v>
      </c>
      <c r="UD139" s="619">
        <v>692284.71</v>
      </c>
      <c r="UE139" s="619">
        <v>0</v>
      </c>
      <c r="UF139" s="619">
        <v>0</v>
      </c>
      <c r="UG139" s="619">
        <v>0</v>
      </c>
      <c r="UH139" s="619">
        <v>0</v>
      </c>
      <c r="UI139" s="619">
        <v>0</v>
      </c>
      <c r="UJ139" s="619">
        <v>0</v>
      </c>
      <c r="UK139" s="619">
        <v>0</v>
      </c>
      <c r="UL139" s="619">
        <v>0</v>
      </c>
      <c r="UM139" s="619">
        <v>0</v>
      </c>
      <c r="UN139" s="619">
        <v>0</v>
      </c>
      <c r="UO139" s="619">
        <v>0</v>
      </c>
      <c r="UP139" s="619">
        <v>0</v>
      </c>
      <c r="UQ139" s="619">
        <v>0</v>
      </c>
      <c r="UR139" s="619">
        <v>692820.38</v>
      </c>
      <c r="US139" s="619">
        <v>0</v>
      </c>
      <c r="UT139" s="619">
        <v>0</v>
      </c>
      <c r="UU139" s="619">
        <v>3620863.16</v>
      </c>
      <c r="UW139" s="619">
        <v>181954.45</v>
      </c>
      <c r="UX139" s="619">
        <v>1903995.72</v>
      </c>
      <c r="UY139" s="619">
        <v>382491.03</v>
      </c>
      <c r="VA139" s="619">
        <v>866342.98</v>
      </c>
      <c r="VB139" s="619">
        <v>0</v>
      </c>
      <c r="VC139" s="619">
        <v>892990.51</v>
      </c>
      <c r="VE139" s="619">
        <v>2009011.77</v>
      </c>
      <c r="VF139" s="619">
        <v>1545000.65</v>
      </c>
      <c r="VG139" s="619">
        <v>199656.71</v>
      </c>
      <c r="VH139" s="619">
        <v>591390.21</v>
      </c>
      <c r="VI139" s="619">
        <v>188151.06</v>
      </c>
      <c r="VJ139" s="619">
        <v>1736610.35</v>
      </c>
      <c r="VL139" s="619">
        <v>777451.62</v>
      </c>
      <c r="VM139" s="619">
        <v>5824.69</v>
      </c>
      <c r="VO139" s="619">
        <v>0</v>
      </c>
      <c r="VP139" s="619">
        <v>0</v>
      </c>
      <c r="VQ139" s="619">
        <v>0</v>
      </c>
      <c r="VR139" s="619">
        <v>0</v>
      </c>
      <c r="VS139" s="619">
        <v>0</v>
      </c>
      <c r="VT139" s="619">
        <v>0</v>
      </c>
      <c r="VU139" s="619">
        <v>0</v>
      </c>
      <c r="VV139" s="619">
        <v>0</v>
      </c>
      <c r="VW139" s="619">
        <v>0</v>
      </c>
      <c r="VX139" s="619">
        <v>0</v>
      </c>
      <c r="VY139" s="619">
        <v>0</v>
      </c>
      <c r="VZ139" s="619">
        <v>0</v>
      </c>
      <c r="WA139" s="619">
        <v>0</v>
      </c>
      <c r="WB139" s="619">
        <v>0</v>
      </c>
      <c r="WD139" s="619">
        <v>0</v>
      </c>
      <c r="WE139" s="619">
        <v>0</v>
      </c>
      <c r="WF139" s="619">
        <v>0</v>
      </c>
      <c r="WH139" s="619">
        <v>0</v>
      </c>
      <c r="WI139" s="619">
        <v>0</v>
      </c>
      <c r="WJ139" s="619">
        <v>0</v>
      </c>
      <c r="WK139" s="619">
        <v>0</v>
      </c>
      <c r="WL139" s="619">
        <v>0</v>
      </c>
      <c r="WM139" s="619">
        <v>0</v>
      </c>
      <c r="WN139" s="619">
        <v>0</v>
      </c>
      <c r="WO139" s="619">
        <v>0</v>
      </c>
      <c r="WP139" s="619">
        <v>0</v>
      </c>
      <c r="WQ139" s="619">
        <v>0</v>
      </c>
      <c r="WS139" s="619">
        <v>0</v>
      </c>
      <c r="WT139" s="619">
        <v>0</v>
      </c>
      <c r="WU139" s="619">
        <v>0</v>
      </c>
      <c r="WZ139" s="619">
        <v>0</v>
      </c>
      <c r="XA139" s="619">
        <v>0</v>
      </c>
      <c r="XB139" s="619">
        <v>0</v>
      </c>
      <c r="XC139" s="619">
        <v>0</v>
      </c>
      <c r="XD139" s="619">
        <v>0</v>
      </c>
      <c r="XE139" s="619">
        <v>116422.45</v>
      </c>
      <c r="XF139" s="619">
        <v>-1E-3</v>
      </c>
      <c r="XG139" s="619">
        <v>0</v>
      </c>
      <c r="XI139" s="619">
        <v>0</v>
      </c>
      <c r="XK139" s="619">
        <v>0</v>
      </c>
      <c r="XL139" s="619">
        <v>0</v>
      </c>
      <c r="XM139" s="619">
        <v>0</v>
      </c>
      <c r="XO139" s="619">
        <v>0</v>
      </c>
      <c r="XQ139" s="619">
        <v>0</v>
      </c>
      <c r="XS139" s="619">
        <v>0</v>
      </c>
      <c r="XT139" s="619">
        <v>0</v>
      </c>
      <c r="XU139" s="619">
        <v>0</v>
      </c>
      <c r="XX139" s="619">
        <v>0</v>
      </c>
      <c r="XZ139" s="619">
        <v>0</v>
      </c>
      <c r="YA139" s="619">
        <v>0</v>
      </c>
      <c r="YB139" s="619">
        <v>0</v>
      </c>
      <c r="YC139" s="619">
        <v>0</v>
      </c>
      <c r="YD139" s="619">
        <v>0</v>
      </c>
      <c r="YE139" s="619">
        <v>0</v>
      </c>
      <c r="YF139" s="619">
        <v>0</v>
      </c>
      <c r="YG139" s="619">
        <v>0</v>
      </c>
      <c r="YH139" s="619">
        <v>0</v>
      </c>
      <c r="YI139" s="619">
        <v>0</v>
      </c>
      <c r="YJ139" s="619">
        <v>0</v>
      </c>
      <c r="YK139" s="619">
        <v>0</v>
      </c>
      <c r="YL139" s="619">
        <v>0</v>
      </c>
      <c r="YM139" s="619">
        <v>0</v>
      </c>
      <c r="YN139" s="619">
        <v>0</v>
      </c>
      <c r="YO139" s="619">
        <v>0</v>
      </c>
      <c r="YP139" s="619">
        <v>0</v>
      </c>
      <c r="YQ139" s="619">
        <v>0</v>
      </c>
      <c r="YR139" s="619">
        <v>0</v>
      </c>
      <c r="YS139" s="619">
        <v>0</v>
      </c>
      <c r="YT139" s="619">
        <v>0</v>
      </c>
      <c r="YU139" s="619">
        <v>0</v>
      </c>
      <c r="YV139" s="619">
        <v>0</v>
      </c>
      <c r="YW139" s="619">
        <v>0</v>
      </c>
      <c r="YX139" s="619">
        <v>0</v>
      </c>
      <c r="YY139" s="619">
        <v>0</v>
      </c>
      <c r="YZ139" s="619">
        <v>0</v>
      </c>
      <c r="ZA139" s="619">
        <v>0</v>
      </c>
      <c r="ZB139" s="619">
        <v>-277707.56</v>
      </c>
      <c r="ZC139" s="619">
        <v>0</v>
      </c>
      <c r="ZD139" s="619">
        <v>273095.83</v>
      </c>
      <c r="ZE139" s="619">
        <v>105072.73</v>
      </c>
      <c r="ZF139" s="619">
        <v>458537.65</v>
      </c>
      <c r="ZG139" s="619">
        <v>0</v>
      </c>
      <c r="ZH139" s="619">
        <v>0</v>
      </c>
      <c r="ZI139" s="619">
        <v>0</v>
      </c>
      <c r="ZJ139" s="619">
        <v>0</v>
      </c>
      <c r="ZK139" s="619">
        <v>0</v>
      </c>
      <c r="ZL139" s="619">
        <v>0</v>
      </c>
      <c r="ZN139" s="619">
        <v>125245.13</v>
      </c>
      <c r="ZO139" s="619">
        <v>980081.6</v>
      </c>
      <c r="ZP139" s="619">
        <v>2187480.7000000002</v>
      </c>
      <c r="ZR139" s="619">
        <v>2151038.34</v>
      </c>
      <c r="ZS139" s="619">
        <v>0</v>
      </c>
      <c r="ZT139" s="619">
        <v>8919204.4499999993</v>
      </c>
      <c r="ZV139" s="619">
        <v>1454433.46</v>
      </c>
      <c r="ZW139" s="619">
        <v>2973676.35</v>
      </c>
      <c r="ZX139" s="619">
        <v>182222.95</v>
      </c>
      <c r="ZY139" s="619">
        <v>0</v>
      </c>
      <c r="AAA139" s="619">
        <v>2439862.5</v>
      </c>
      <c r="AAB139" s="619">
        <v>3658399.43</v>
      </c>
      <c r="AAC139" s="619">
        <v>2391780.6</v>
      </c>
      <c r="AAD139" s="619">
        <v>15962.19</v>
      </c>
      <c r="AAE139" s="619">
        <v>478325.66</v>
      </c>
      <c r="AAF139" s="619">
        <v>3724075.61</v>
      </c>
      <c r="AAG139" s="619">
        <v>1504745.8</v>
      </c>
      <c r="AAH139" s="619">
        <v>0</v>
      </c>
      <c r="AAI139" s="619">
        <v>0</v>
      </c>
      <c r="AAJ139" s="619">
        <v>0</v>
      </c>
      <c r="AAK139" s="619">
        <v>0</v>
      </c>
      <c r="AAL139" s="619">
        <v>0</v>
      </c>
      <c r="AAM139" s="619">
        <v>0</v>
      </c>
      <c r="AAN139" s="619">
        <v>0</v>
      </c>
      <c r="AAO139" s="619">
        <v>0</v>
      </c>
      <c r="AAP139" s="619">
        <v>0</v>
      </c>
      <c r="AAR139" s="619">
        <v>0</v>
      </c>
      <c r="AAS139" s="619">
        <v>0</v>
      </c>
      <c r="AAT139" s="619">
        <v>0</v>
      </c>
      <c r="AAU139" s="619">
        <v>0</v>
      </c>
      <c r="AAV139" s="619">
        <v>0</v>
      </c>
      <c r="AAW139" s="619">
        <v>0</v>
      </c>
      <c r="AAX139" s="619">
        <v>0</v>
      </c>
      <c r="AAY139" s="619">
        <v>0</v>
      </c>
      <c r="AAZ139" s="619">
        <v>0</v>
      </c>
      <c r="ABB139" s="619">
        <v>0</v>
      </c>
      <c r="ABC139" s="619">
        <v>169373.64</v>
      </c>
      <c r="ABD139" s="619">
        <v>0</v>
      </c>
      <c r="ABE139" s="619">
        <v>0</v>
      </c>
      <c r="ABF139" s="619">
        <v>0</v>
      </c>
      <c r="ABG139" s="619">
        <v>0</v>
      </c>
      <c r="ABH139" s="619">
        <v>0</v>
      </c>
      <c r="ABI139" s="619">
        <v>0</v>
      </c>
      <c r="ABJ139" s="619">
        <v>0</v>
      </c>
      <c r="ABK139" s="619">
        <v>0</v>
      </c>
      <c r="ABL139" s="619">
        <v>0</v>
      </c>
      <c r="ABM139" s="619">
        <v>0</v>
      </c>
      <c r="ABN139" s="619">
        <v>0</v>
      </c>
      <c r="ABO139" s="619">
        <v>0</v>
      </c>
      <c r="ABP139" s="619">
        <v>0</v>
      </c>
      <c r="ABR139" s="619">
        <v>0</v>
      </c>
      <c r="ABS139" s="619">
        <v>126779.81</v>
      </c>
      <c r="ABT139" s="619">
        <v>0</v>
      </c>
      <c r="ABW139" s="619">
        <v>0</v>
      </c>
      <c r="ABX139" s="619">
        <v>0</v>
      </c>
      <c r="ABZ139" s="619">
        <v>0</v>
      </c>
      <c r="ACB139" s="619">
        <v>0</v>
      </c>
      <c r="ACD139" s="619">
        <v>0</v>
      </c>
      <c r="ACE139" s="619">
        <v>1715471.28</v>
      </c>
      <c r="ACG139" s="619">
        <v>0</v>
      </c>
      <c r="ACH139" s="619">
        <v>0</v>
      </c>
      <c r="ACI139" s="619">
        <v>0</v>
      </c>
      <c r="ACJ139" s="619">
        <v>0</v>
      </c>
      <c r="ACK139" s="619">
        <v>2311216.4700000002</v>
      </c>
      <c r="ACL139" s="619">
        <v>-13939.52</v>
      </c>
      <c r="ACM139" s="619">
        <v>0</v>
      </c>
      <c r="ACN139" s="619">
        <v>0</v>
      </c>
      <c r="ACO139" s="619">
        <v>0</v>
      </c>
      <c r="ACP139" s="619">
        <v>0</v>
      </c>
      <c r="ACT139" s="619">
        <v>162968.1</v>
      </c>
      <c r="ACV139" s="619">
        <v>0</v>
      </c>
      <c r="ACW139" s="619">
        <v>0</v>
      </c>
      <c r="ACY139" s="619">
        <v>0</v>
      </c>
      <c r="ACZ139" s="619">
        <v>0</v>
      </c>
      <c r="ADA139" s="619">
        <v>0</v>
      </c>
      <c r="ADB139" s="619">
        <v>0</v>
      </c>
      <c r="ADC139" s="619">
        <v>0</v>
      </c>
      <c r="ADE139" s="619">
        <v>0</v>
      </c>
      <c r="ADG139" s="619">
        <v>0</v>
      </c>
      <c r="ADI139" s="619">
        <v>0</v>
      </c>
      <c r="ADJ139" s="619">
        <v>0</v>
      </c>
      <c r="ADK139" s="619">
        <v>192123.92</v>
      </c>
      <c r="ADL139" s="619">
        <v>304091.40999999997</v>
      </c>
      <c r="ADM139" s="619">
        <v>38752.1</v>
      </c>
      <c r="ADN139" s="619">
        <v>0</v>
      </c>
      <c r="ADO139" s="619">
        <v>0</v>
      </c>
      <c r="ADP139" s="619">
        <v>0</v>
      </c>
      <c r="ADQ139" s="619">
        <v>0</v>
      </c>
      <c r="ADR139" s="619">
        <v>0</v>
      </c>
      <c r="ADU139" s="619">
        <v>-22663.4</v>
      </c>
      <c r="ADV139" s="619">
        <v>0</v>
      </c>
      <c r="ADW139" s="619">
        <v>254422.6</v>
      </c>
      <c r="ADY139" s="619">
        <v>0</v>
      </c>
      <c r="AEB139" s="619">
        <v>92908.11</v>
      </c>
      <c r="AEC139" s="619">
        <v>0</v>
      </c>
      <c r="AED139" s="619">
        <v>0</v>
      </c>
      <c r="AEE139" s="619">
        <v>2773260.25</v>
      </c>
      <c r="AEF139" s="619">
        <v>0</v>
      </c>
      <c r="AEG139" s="619">
        <v>0</v>
      </c>
      <c r="AEH139" s="619">
        <v>0</v>
      </c>
      <c r="AEI139" s="619">
        <v>109431.18</v>
      </c>
      <c r="AEJ139" s="619">
        <v>65673.06</v>
      </c>
      <c r="AEL139" s="619">
        <v>243720.18</v>
      </c>
      <c r="AEO139" s="619">
        <v>0</v>
      </c>
      <c r="AEP139" s="619">
        <v>1511334.24</v>
      </c>
      <c r="AEQ139" s="619">
        <v>0</v>
      </c>
      <c r="AET139" s="619">
        <v>0</v>
      </c>
      <c r="AEU139" s="619">
        <v>0</v>
      </c>
      <c r="AEV139" s="619">
        <v>0</v>
      </c>
      <c r="AEW139" s="619">
        <v>0</v>
      </c>
      <c r="AEX139" s="619">
        <v>0</v>
      </c>
      <c r="AEY139" s="619">
        <v>0</v>
      </c>
      <c r="AEZ139" s="619">
        <v>0</v>
      </c>
      <c r="AFA139" s="619">
        <v>0</v>
      </c>
      <c r="AFC139" s="619">
        <v>0</v>
      </c>
      <c r="AFD139" s="619">
        <v>0</v>
      </c>
      <c r="AFE139" s="619">
        <v>226706.59</v>
      </c>
      <c r="AFF139" s="619">
        <v>0</v>
      </c>
      <c r="AFH139" s="619">
        <v>0</v>
      </c>
      <c r="AFI139" s="619">
        <v>247856.3</v>
      </c>
      <c r="AFJ139" s="619">
        <v>0</v>
      </c>
      <c r="AFK139" s="619">
        <v>0</v>
      </c>
      <c r="AFL139" s="619">
        <v>0</v>
      </c>
      <c r="AFM139" s="619">
        <v>5541660.2000000002</v>
      </c>
      <c r="AFN139" s="619">
        <v>0</v>
      </c>
      <c r="AFO139" s="619">
        <v>0</v>
      </c>
      <c r="AFP139" s="619">
        <v>0</v>
      </c>
      <c r="AFQ139" s="619">
        <v>0</v>
      </c>
      <c r="AFR139" s="619">
        <v>153078.62</v>
      </c>
      <c r="AFS139" s="619">
        <v>411581.85</v>
      </c>
      <c r="AFT139" s="619">
        <v>0</v>
      </c>
      <c r="AFU139" s="619">
        <v>0</v>
      </c>
      <c r="AFV139" s="619">
        <v>270</v>
      </c>
      <c r="AFW139" s="619">
        <v>0</v>
      </c>
      <c r="AFX139" s="619">
        <v>0</v>
      </c>
      <c r="AFY139" s="619">
        <v>0</v>
      </c>
      <c r="AFZ139" s="619">
        <v>0</v>
      </c>
      <c r="AGA139" s="619">
        <v>0</v>
      </c>
      <c r="AGB139" s="619">
        <v>0</v>
      </c>
      <c r="AGD139" s="619">
        <v>0</v>
      </c>
      <c r="AGE139" s="619">
        <v>0</v>
      </c>
      <c r="AGG139" s="619">
        <v>0</v>
      </c>
      <c r="AGH139" s="619">
        <v>0</v>
      </c>
      <c r="AGI139" s="619">
        <v>0</v>
      </c>
      <c r="AGJ139" s="619">
        <v>0</v>
      </c>
      <c r="AGK139" s="619">
        <v>1478268.1</v>
      </c>
      <c r="AGL139" s="619">
        <v>0</v>
      </c>
      <c r="AGM139" s="619">
        <v>202270.39</v>
      </c>
      <c r="AGN139" s="619">
        <v>0</v>
      </c>
      <c r="AGO139" s="619">
        <v>0</v>
      </c>
      <c r="AGP139" s="619">
        <v>0</v>
      </c>
      <c r="AGQ139" s="619">
        <v>0</v>
      </c>
      <c r="AGR139" s="619">
        <v>0</v>
      </c>
      <c r="AGS139" s="619">
        <v>0</v>
      </c>
      <c r="AGT139" s="619">
        <v>0</v>
      </c>
      <c r="AGU139" s="619">
        <v>0</v>
      </c>
      <c r="AGV139" s="619">
        <v>0</v>
      </c>
      <c r="AGW139" s="619">
        <v>173894.42</v>
      </c>
      <c r="AGX139" s="619">
        <v>270761.53000000003</v>
      </c>
      <c r="AGY139" s="619">
        <v>819621.05</v>
      </c>
      <c r="AGZ139" s="619">
        <v>0</v>
      </c>
      <c r="AHA139" s="619">
        <v>0</v>
      </c>
      <c r="AHB139" s="619">
        <v>0</v>
      </c>
      <c r="AHC139" s="619">
        <v>0</v>
      </c>
      <c r="AHD139" s="619">
        <v>0</v>
      </c>
      <c r="AHE139" s="619">
        <v>0</v>
      </c>
      <c r="AHF139" s="619">
        <v>0</v>
      </c>
      <c r="AHG139" s="619">
        <v>0</v>
      </c>
      <c r="AHH139" s="619">
        <v>105426.79</v>
      </c>
      <c r="AHI139" s="619">
        <v>0</v>
      </c>
      <c r="AHJ139" s="619">
        <v>263033.40999999997</v>
      </c>
      <c r="AHK139" s="619">
        <v>0</v>
      </c>
      <c r="AHM139" s="619">
        <v>0</v>
      </c>
      <c r="AHN139" s="619">
        <v>0</v>
      </c>
      <c r="AHO139" s="619">
        <v>621288.71</v>
      </c>
      <c r="AHP139" s="619">
        <v>698200.81</v>
      </c>
      <c r="AHQ139" s="619">
        <v>0</v>
      </c>
      <c r="AHR139" s="613">
        <v>72404.149999999994</v>
      </c>
      <c r="AHS139" s="613">
        <v>0</v>
      </c>
      <c r="AHT139" s="613">
        <v>131531.04999999999</v>
      </c>
      <c r="AHU139" s="619">
        <f t="shared" si="959"/>
        <v>128893020.59899998</v>
      </c>
      <c r="AHW139" s="627" t="s">
        <v>6276</v>
      </c>
      <c r="AHX139" s="627" t="s">
        <v>6211</v>
      </c>
      <c r="AHY139" s="627" t="s">
        <v>6212</v>
      </c>
    </row>
    <row r="140" spans="1:909" x14ac:dyDescent="0.8">
      <c r="A140" s="613" t="str">
        <f t="shared" si="960"/>
        <v>UC</v>
      </c>
      <c r="B140" s="618" t="s">
        <v>6207</v>
      </c>
      <c r="C140" s="619" t="s">
        <v>6208</v>
      </c>
      <c r="E140" s="619">
        <v>0</v>
      </c>
      <c r="F140" s="619">
        <v>0</v>
      </c>
      <c r="L140" s="619">
        <v>0</v>
      </c>
      <c r="N140" s="619">
        <v>0</v>
      </c>
      <c r="O140" s="619">
        <v>0</v>
      </c>
      <c r="Y140" s="619">
        <v>354665</v>
      </c>
      <c r="Z140" s="619">
        <v>0</v>
      </c>
      <c r="AB140" s="619">
        <v>0</v>
      </c>
      <c r="AD140" s="619">
        <v>0</v>
      </c>
      <c r="AE140" s="619">
        <v>0</v>
      </c>
      <c r="AF140" s="619">
        <v>0</v>
      </c>
      <c r="AG140" s="619">
        <v>0</v>
      </c>
      <c r="AH140" s="619">
        <v>0</v>
      </c>
      <c r="AI140" s="619">
        <v>0</v>
      </c>
      <c r="AJ140" s="619">
        <v>0</v>
      </c>
      <c r="AK140" s="619">
        <v>0</v>
      </c>
      <c r="AL140" s="619">
        <v>0</v>
      </c>
      <c r="AM140" s="619">
        <v>0</v>
      </c>
      <c r="AN140" s="619">
        <v>0</v>
      </c>
      <c r="AO140" s="619">
        <v>0</v>
      </c>
      <c r="AP140" s="619">
        <v>0</v>
      </c>
      <c r="AQ140" s="619">
        <v>360000</v>
      </c>
      <c r="AR140" s="619">
        <v>0</v>
      </c>
      <c r="AS140" s="619">
        <v>671018.15</v>
      </c>
      <c r="AV140" s="619">
        <v>0</v>
      </c>
      <c r="BD140" s="619">
        <v>0</v>
      </c>
      <c r="BF140" s="619">
        <v>0</v>
      </c>
      <c r="BG140" s="619">
        <v>0</v>
      </c>
      <c r="BI140" s="619">
        <v>0</v>
      </c>
      <c r="BJ140" s="619">
        <v>0</v>
      </c>
      <c r="BN140" s="619">
        <v>0</v>
      </c>
      <c r="BR140" s="619">
        <v>0</v>
      </c>
      <c r="BS140" s="619">
        <v>0</v>
      </c>
      <c r="BT140" s="619">
        <v>0</v>
      </c>
      <c r="BX140" s="619">
        <v>0</v>
      </c>
      <c r="BY140" s="619">
        <v>0</v>
      </c>
      <c r="BZ140" s="619">
        <v>0</v>
      </c>
      <c r="CE140" s="619">
        <v>0</v>
      </c>
      <c r="CI140" s="619">
        <v>0</v>
      </c>
      <c r="CJ140" s="619">
        <v>0</v>
      </c>
      <c r="CL140" s="619">
        <v>0</v>
      </c>
      <c r="CM140" s="619">
        <v>0</v>
      </c>
      <c r="CP140" s="619">
        <v>0</v>
      </c>
      <c r="CQ140" s="619">
        <v>0</v>
      </c>
      <c r="CR140" s="619">
        <v>0</v>
      </c>
      <c r="CT140" s="619">
        <v>0</v>
      </c>
      <c r="CU140" s="619">
        <v>0</v>
      </c>
      <c r="CV140" s="619">
        <v>916393.04</v>
      </c>
      <c r="CX140" s="619">
        <v>0</v>
      </c>
      <c r="CY140" s="619">
        <v>0</v>
      </c>
      <c r="CZ140" s="619">
        <v>0</v>
      </c>
      <c r="DD140" s="619">
        <v>3780000</v>
      </c>
      <c r="DE140" s="619">
        <v>0</v>
      </c>
      <c r="DF140" s="619">
        <v>0</v>
      </c>
      <c r="DG140" s="619">
        <v>0</v>
      </c>
      <c r="DH140" s="619">
        <v>0</v>
      </c>
      <c r="DJ140" s="619">
        <v>102120.42</v>
      </c>
      <c r="DK140" s="619">
        <v>82080</v>
      </c>
      <c r="DO140" s="619">
        <v>0</v>
      </c>
      <c r="DZ140" s="619">
        <v>0</v>
      </c>
      <c r="EH140" s="619">
        <v>1305000</v>
      </c>
      <c r="EJ140" s="619">
        <v>509625</v>
      </c>
      <c r="EK140" s="619">
        <v>0</v>
      </c>
      <c r="EL140" s="619">
        <v>0</v>
      </c>
      <c r="EM140" s="619">
        <v>0</v>
      </c>
      <c r="ET140" s="619">
        <v>0</v>
      </c>
      <c r="EU140" s="619">
        <v>0</v>
      </c>
      <c r="EX140" s="619">
        <v>0</v>
      </c>
      <c r="FL140" s="619">
        <v>0</v>
      </c>
      <c r="FM140" s="619">
        <v>0</v>
      </c>
      <c r="FN140" s="619">
        <v>0</v>
      </c>
      <c r="FR140" s="619">
        <v>4160515</v>
      </c>
      <c r="FS140" s="619">
        <v>0</v>
      </c>
      <c r="FT140" s="619">
        <v>0</v>
      </c>
      <c r="FV140" s="619">
        <v>0</v>
      </c>
      <c r="FW140" s="619">
        <v>0</v>
      </c>
      <c r="FX140" s="619">
        <v>0</v>
      </c>
      <c r="FY140" s="619">
        <v>0</v>
      </c>
      <c r="GB140" s="619">
        <v>0</v>
      </c>
      <c r="GH140" s="619">
        <v>0</v>
      </c>
      <c r="GK140" s="619">
        <v>0</v>
      </c>
      <c r="GP140" s="619">
        <v>0</v>
      </c>
      <c r="GU140" s="619">
        <v>0</v>
      </c>
      <c r="HC140" s="619">
        <v>0</v>
      </c>
      <c r="HH140" s="619">
        <v>0</v>
      </c>
      <c r="HJ140" s="619">
        <v>180000</v>
      </c>
      <c r="HL140" s="619">
        <v>4345000</v>
      </c>
      <c r="HO140" s="619">
        <v>0</v>
      </c>
      <c r="HP140" s="619">
        <v>547687.73</v>
      </c>
      <c r="HY140" s="619">
        <v>2189306.9900000002</v>
      </c>
      <c r="IE140" s="619">
        <v>0</v>
      </c>
      <c r="IJ140" s="619">
        <v>0</v>
      </c>
      <c r="IK140" s="619">
        <v>110422</v>
      </c>
      <c r="IL140" s="619">
        <v>917084</v>
      </c>
      <c r="IM140" s="619">
        <v>36575.29</v>
      </c>
      <c r="IO140" s="619">
        <v>0</v>
      </c>
      <c r="IQ140" s="619">
        <v>20058</v>
      </c>
      <c r="IR140" s="619">
        <v>728243.58</v>
      </c>
      <c r="IS140" s="619">
        <v>421003.94</v>
      </c>
      <c r="IV140" s="619">
        <v>120000</v>
      </c>
      <c r="IY140" s="619">
        <v>98000</v>
      </c>
      <c r="JA140" s="619">
        <v>368000</v>
      </c>
      <c r="JB140" s="619">
        <v>300000</v>
      </c>
      <c r="JC140" s="619">
        <v>117000</v>
      </c>
      <c r="JF140" s="619">
        <v>0</v>
      </c>
      <c r="JH140" s="619">
        <v>52518.25</v>
      </c>
      <c r="JL140" s="619">
        <v>0</v>
      </c>
      <c r="JM140" s="619">
        <v>0</v>
      </c>
      <c r="JR140" s="619">
        <v>0</v>
      </c>
      <c r="JZ140" s="619">
        <v>0</v>
      </c>
      <c r="KA140" s="619">
        <v>0</v>
      </c>
      <c r="KL140" s="619">
        <v>1412500</v>
      </c>
      <c r="KM140" s="619">
        <v>0</v>
      </c>
      <c r="KN140" s="619">
        <v>0</v>
      </c>
      <c r="KO140" s="619">
        <v>0</v>
      </c>
      <c r="KP140" s="619">
        <v>0</v>
      </c>
      <c r="KR140" s="619">
        <v>0</v>
      </c>
      <c r="KS140" s="619">
        <v>0</v>
      </c>
      <c r="KW140" s="619">
        <v>0</v>
      </c>
      <c r="KY140" s="619">
        <v>0</v>
      </c>
      <c r="LB140" s="619">
        <v>31500.59</v>
      </c>
      <c r="LM140" s="619">
        <v>58326</v>
      </c>
      <c r="LQ140" s="619">
        <v>-309000</v>
      </c>
      <c r="LR140" s="619">
        <v>0</v>
      </c>
      <c r="LW140" s="619">
        <v>2571700.0299999998</v>
      </c>
      <c r="LX140" s="619">
        <v>1728000</v>
      </c>
      <c r="LZ140" s="619">
        <v>0</v>
      </c>
      <c r="MA140" s="619">
        <v>0</v>
      </c>
      <c r="MD140" s="619">
        <v>0</v>
      </c>
      <c r="MF140" s="619">
        <v>0</v>
      </c>
      <c r="MI140" s="619">
        <v>4590000</v>
      </c>
      <c r="MN140" s="619">
        <v>0</v>
      </c>
      <c r="MQ140" s="619">
        <v>0</v>
      </c>
      <c r="MW140" s="619">
        <v>0</v>
      </c>
      <c r="MX140" s="619">
        <v>0</v>
      </c>
      <c r="MZ140" s="619">
        <v>52000</v>
      </c>
      <c r="NA140" s="619">
        <v>0</v>
      </c>
      <c r="NB140" s="619">
        <v>0</v>
      </c>
      <c r="NC140" s="619">
        <v>1019968</v>
      </c>
      <c r="ND140" s="619">
        <v>0</v>
      </c>
      <c r="NE140" s="619">
        <v>87000</v>
      </c>
      <c r="NG140" s="619">
        <v>1571309.5</v>
      </c>
      <c r="NH140" s="619">
        <v>0</v>
      </c>
      <c r="NK140" s="619">
        <v>1650000</v>
      </c>
      <c r="NL140" s="619">
        <v>219229.89</v>
      </c>
      <c r="NQ140" s="619">
        <v>200000</v>
      </c>
      <c r="NR140" s="619">
        <v>73758.5</v>
      </c>
      <c r="NV140" s="619">
        <v>0</v>
      </c>
      <c r="NY140" s="619">
        <v>0</v>
      </c>
      <c r="OA140" s="619">
        <v>0</v>
      </c>
      <c r="OC140" s="619">
        <v>51629.36</v>
      </c>
      <c r="OD140" s="619">
        <v>0</v>
      </c>
      <c r="OE140" s="619">
        <v>0</v>
      </c>
      <c r="OF140" s="619">
        <v>501500</v>
      </c>
      <c r="OJ140" s="619">
        <v>0</v>
      </c>
      <c r="OO140" s="619">
        <v>12641876.220000001</v>
      </c>
      <c r="OQ140" s="619">
        <v>692508</v>
      </c>
      <c r="OU140" s="619">
        <v>5495393</v>
      </c>
      <c r="OV140" s="619">
        <v>1414266.77</v>
      </c>
      <c r="OW140" s="619">
        <v>1460744.3</v>
      </c>
      <c r="OX140" s="619">
        <v>0</v>
      </c>
      <c r="OZ140" s="619">
        <v>843493.34</v>
      </c>
      <c r="PB140" s="619">
        <v>0</v>
      </c>
      <c r="PC140" s="619">
        <v>47705</v>
      </c>
      <c r="PI140" s="619">
        <v>0</v>
      </c>
      <c r="PM140" s="619">
        <v>0</v>
      </c>
      <c r="PP140" s="619">
        <v>396322</v>
      </c>
      <c r="PS140" s="619">
        <v>0</v>
      </c>
      <c r="PT140" s="619">
        <v>512715</v>
      </c>
      <c r="PU140" s="619">
        <v>0</v>
      </c>
      <c r="PV140" s="619">
        <v>0</v>
      </c>
      <c r="PY140" s="619">
        <v>0</v>
      </c>
      <c r="PZ140" s="619">
        <v>511000</v>
      </c>
      <c r="QB140" s="619">
        <v>0</v>
      </c>
      <c r="QC140" s="619">
        <v>0</v>
      </c>
      <c r="QD140" s="619">
        <v>0</v>
      </c>
      <c r="QH140" s="619">
        <v>0</v>
      </c>
      <c r="QJ140" s="619">
        <v>0</v>
      </c>
      <c r="QO140" s="619">
        <v>0</v>
      </c>
      <c r="QQ140" s="619">
        <v>0</v>
      </c>
      <c r="QS140" s="619">
        <v>0</v>
      </c>
      <c r="QU140" s="619">
        <v>0</v>
      </c>
      <c r="QV140" s="619">
        <v>640260</v>
      </c>
      <c r="QX140" s="619">
        <v>0</v>
      </c>
      <c r="RB140" s="619">
        <v>0</v>
      </c>
      <c r="RC140" s="619">
        <v>0</v>
      </c>
      <c r="RD140" s="619">
        <v>0</v>
      </c>
      <c r="RE140" s="619">
        <v>0</v>
      </c>
      <c r="RF140" s="619">
        <v>0</v>
      </c>
      <c r="RI140" s="619">
        <v>0</v>
      </c>
      <c r="RJ140" s="619">
        <v>0</v>
      </c>
      <c r="RM140" s="619">
        <v>0</v>
      </c>
      <c r="RP140" s="619">
        <v>0</v>
      </c>
      <c r="RS140" s="619">
        <v>0</v>
      </c>
      <c r="RT140" s="619">
        <v>0</v>
      </c>
      <c r="RU140" s="619">
        <v>207500</v>
      </c>
      <c r="RV140" s="619">
        <v>0</v>
      </c>
      <c r="RW140" s="619">
        <v>0</v>
      </c>
      <c r="RX140" s="619">
        <v>0</v>
      </c>
      <c r="RY140" s="619">
        <v>0</v>
      </c>
      <c r="RZ140" s="619">
        <v>0</v>
      </c>
      <c r="SA140" s="619">
        <v>0</v>
      </c>
      <c r="SB140" s="619">
        <v>0</v>
      </c>
      <c r="SC140" s="619">
        <v>3600085.01</v>
      </c>
      <c r="SE140" s="619">
        <v>0</v>
      </c>
      <c r="SM140" s="619">
        <v>0</v>
      </c>
      <c r="SV140" s="619">
        <v>0</v>
      </c>
      <c r="SW140" s="619">
        <v>0</v>
      </c>
      <c r="SY140" s="619">
        <v>99654.399999999994</v>
      </c>
      <c r="SZ140" s="619">
        <v>0</v>
      </c>
      <c r="TA140" s="619">
        <v>0</v>
      </c>
      <c r="TB140" s="619">
        <v>0</v>
      </c>
      <c r="TF140" s="619">
        <v>0</v>
      </c>
      <c r="TG140" s="619">
        <v>567119</v>
      </c>
      <c r="TJ140" s="619">
        <v>0</v>
      </c>
      <c r="TM140" s="619">
        <v>0</v>
      </c>
      <c r="TN140" s="619">
        <v>0</v>
      </c>
      <c r="TO140" s="619">
        <v>0</v>
      </c>
      <c r="TP140" s="619">
        <v>0</v>
      </c>
      <c r="TR140" s="619">
        <v>0</v>
      </c>
      <c r="TY140" s="619">
        <v>0</v>
      </c>
      <c r="UE140" s="619">
        <v>0</v>
      </c>
      <c r="UF140" s="619">
        <v>0</v>
      </c>
      <c r="UH140" s="619">
        <v>0</v>
      </c>
      <c r="UN140" s="619">
        <v>0</v>
      </c>
      <c r="UQ140" s="619">
        <v>0</v>
      </c>
      <c r="VB140" s="619">
        <v>0</v>
      </c>
      <c r="VD140" s="619">
        <v>349057</v>
      </c>
      <c r="VQ140" s="619">
        <v>0</v>
      </c>
      <c r="VS140" s="619">
        <v>0</v>
      </c>
      <c r="VT140" s="619">
        <v>0</v>
      </c>
      <c r="VU140" s="619">
        <v>1346784.4</v>
      </c>
      <c r="VX140" s="619">
        <v>0</v>
      </c>
      <c r="VY140" s="619">
        <v>1864563</v>
      </c>
      <c r="VZ140" s="619">
        <v>0</v>
      </c>
      <c r="WA140" s="619">
        <v>0</v>
      </c>
      <c r="WB140" s="619">
        <v>0</v>
      </c>
      <c r="WE140" s="619">
        <v>0</v>
      </c>
      <c r="WF140" s="619">
        <v>450154.44</v>
      </c>
      <c r="WJ140" s="619">
        <v>0</v>
      </c>
      <c r="WL140" s="619">
        <v>0</v>
      </c>
      <c r="WM140" s="619">
        <v>0</v>
      </c>
      <c r="WO140" s="619">
        <v>0</v>
      </c>
      <c r="WP140" s="619">
        <v>40835.81</v>
      </c>
      <c r="WQ140" s="619">
        <v>0</v>
      </c>
      <c r="WS140" s="619">
        <v>0</v>
      </c>
      <c r="WT140" s="619">
        <v>0</v>
      </c>
      <c r="WU140" s="619">
        <v>0</v>
      </c>
      <c r="WX140" s="619">
        <v>0</v>
      </c>
      <c r="WY140" s="619">
        <v>0</v>
      </c>
      <c r="WZ140" s="619">
        <v>317378</v>
      </c>
      <c r="XA140" s="619">
        <v>0</v>
      </c>
      <c r="XC140" s="619">
        <v>0</v>
      </c>
      <c r="XD140" s="619">
        <v>0</v>
      </c>
      <c r="XF140" s="619">
        <v>0</v>
      </c>
      <c r="XI140" s="619">
        <v>0</v>
      </c>
      <c r="XN140" s="619">
        <v>0</v>
      </c>
      <c r="XP140" s="619">
        <v>0</v>
      </c>
      <c r="YG140" s="619">
        <v>0</v>
      </c>
      <c r="YI140" s="619">
        <v>0</v>
      </c>
      <c r="YK140" s="619">
        <v>4640076.24</v>
      </c>
      <c r="YN140" s="619">
        <v>0</v>
      </c>
      <c r="YO140" s="619">
        <v>0</v>
      </c>
      <c r="YS140" s="619">
        <v>0</v>
      </c>
      <c r="YU140" s="619">
        <v>0</v>
      </c>
      <c r="YV140" s="619">
        <v>0</v>
      </c>
      <c r="YW140" s="619">
        <v>0</v>
      </c>
      <c r="YX140" s="619">
        <v>0</v>
      </c>
      <c r="YY140" s="619">
        <v>0</v>
      </c>
      <c r="YZ140" s="619">
        <v>0</v>
      </c>
      <c r="ZA140" s="619">
        <v>0</v>
      </c>
      <c r="ZB140" s="619">
        <v>82480</v>
      </c>
      <c r="ZC140" s="619">
        <v>468000</v>
      </c>
      <c r="ZH140" s="619">
        <v>0</v>
      </c>
      <c r="ZN140" s="619">
        <v>132570</v>
      </c>
      <c r="ZO140" s="619">
        <v>582912.35</v>
      </c>
      <c r="ZP140" s="619">
        <v>0.1</v>
      </c>
      <c r="ZQ140" s="619">
        <v>4405126.0599999996</v>
      </c>
      <c r="ZR140" s="619">
        <v>2479922.39</v>
      </c>
      <c r="ZS140" s="619">
        <v>422449.94</v>
      </c>
      <c r="ZT140" s="619">
        <v>1338922.51</v>
      </c>
      <c r="ZU140" s="619">
        <v>8558984.4800000004</v>
      </c>
      <c r="ZV140" s="619">
        <v>4781630.9800000004</v>
      </c>
      <c r="ZW140" s="619">
        <v>648925.89</v>
      </c>
      <c r="ZY140" s="619">
        <v>996240.57</v>
      </c>
      <c r="ZZ140" s="619">
        <v>844490.67</v>
      </c>
      <c r="AAA140" s="619">
        <v>2300635.73</v>
      </c>
      <c r="AAB140" s="619">
        <v>236338.61</v>
      </c>
      <c r="AAC140" s="619">
        <v>1543839.32</v>
      </c>
      <c r="AAD140" s="619">
        <v>643461.77</v>
      </c>
      <c r="AAE140" s="619">
        <v>147260.24</v>
      </c>
      <c r="AAF140" s="619">
        <v>2215906.9500000002</v>
      </c>
      <c r="AAG140" s="619">
        <v>3193202.11</v>
      </c>
      <c r="AAH140" s="619">
        <v>49145.52</v>
      </c>
      <c r="AAI140" s="619">
        <v>470429.27</v>
      </c>
      <c r="AAJ140" s="619">
        <v>0</v>
      </c>
      <c r="AAL140" s="619">
        <v>0</v>
      </c>
      <c r="AAN140" s="619">
        <v>0</v>
      </c>
      <c r="AAR140" s="619">
        <v>638701.19999999995</v>
      </c>
      <c r="AAS140" s="619">
        <v>0</v>
      </c>
      <c r="ABA140" s="619">
        <v>0</v>
      </c>
      <c r="ABC140" s="619">
        <v>0</v>
      </c>
      <c r="ABH140" s="619">
        <v>0</v>
      </c>
      <c r="ABJ140" s="619">
        <v>0</v>
      </c>
      <c r="ABK140" s="619">
        <v>2081947.12</v>
      </c>
      <c r="ABP140" s="619">
        <v>1358303.64</v>
      </c>
      <c r="ABU140" s="619">
        <v>0</v>
      </c>
      <c r="ABZ140" s="619">
        <v>1432500</v>
      </c>
      <c r="ACA140" s="619">
        <v>27500</v>
      </c>
      <c r="ACD140" s="619">
        <v>0</v>
      </c>
      <c r="ACE140" s="619">
        <v>60000</v>
      </c>
      <c r="ACJ140" s="619">
        <v>2007000</v>
      </c>
      <c r="ACK140" s="619">
        <v>70000</v>
      </c>
      <c r="ACO140" s="619">
        <v>0</v>
      </c>
      <c r="ACT140" s="619">
        <v>532500</v>
      </c>
      <c r="ACU140" s="619">
        <v>949500</v>
      </c>
      <c r="ACW140" s="619">
        <v>0</v>
      </c>
      <c r="ADA140" s="619">
        <v>0</v>
      </c>
      <c r="ADD140" s="619">
        <v>0</v>
      </c>
      <c r="ADG140" s="619">
        <v>0</v>
      </c>
      <c r="ADH140" s="619">
        <v>0</v>
      </c>
      <c r="ADN140" s="619">
        <v>0</v>
      </c>
      <c r="ADY140" s="619">
        <v>0</v>
      </c>
      <c r="AEA140" s="619">
        <v>0</v>
      </c>
      <c r="AEB140" s="619">
        <v>3040000</v>
      </c>
      <c r="AEF140" s="619">
        <v>0</v>
      </c>
      <c r="AEJ140" s="619">
        <v>0</v>
      </c>
      <c r="AEQ140" s="619">
        <v>0</v>
      </c>
      <c r="AEY140" s="619">
        <v>0</v>
      </c>
      <c r="AFR140" s="619">
        <v>1204500</v>
      </c>
      <c r="AFU140" s="619">
        <v>0</v>
      </c>
      <c r="AFX140" s="619">
        <v>0</v>
      </c>
      <c r="AGA140" s="619">
        <v>0</v>
      </c>
      <c r="AGB140" s="619">
        <v>0</v>
      </c>
      <c r="AGH140" s="619">
        <v>0</v>
      </c>
      <c r="AGI140" s="619">
        <v>0</v>
      </c>
      <c r="AGJ140" s="619">
        <v>0</v>
      </c>
      <c r="AGM140" s="619">
        <v>0</v>
      </c>
      <c r="AGN140" s="619">
        <v>0</v>
      </c>
      <c r="AGW140" s="619">
        <v>0</v>
      </c>
      <c r="AGX140" s="619">
        <v>4844800</v>
      </c>
      <c r="AHA140" s="619">
        <v>0</v>
      </c>
      <c r="AHC140" s="619">
        <v>0</v>
      </c>
      <c r="AHG140" s="619">
        <v>0</v>
      </c>
      <c r="AHJ140" s="619">
        <v>0</v>
      </c>
      <c r="AHN140" s="619">
        <v>0</v>
      </c>
      <c r="AHP140" s="619">
        <v>3113129.55</v>
      </c>
      <c r="AHQ140" s="619"/>
      <c r="AHR140" s="613">
        <v>904718.7</v>
      </c>
      <c r="AHS140" s="613">
        <v>174180</v>
      </c>
      <c r="AHT140" s="613">
        <v>59844.68</v>
      </c>
      <c r="AHU140" s="619">
        <f t="shared" si="959"/>
        <v>135483229.53999999</v>
      </c>
      <c r="AHW140" s="627" t="s">
        <v>6273</v>
      </c>
      <c r="AHX140" s="627" t="s">
        <v>6213</v>
      </c>
      <c r="AHY140" s="627" t="s">
        <v>6214</v>
      </c>
    </row>
    <row r="141" spans="1:909" x14ac:dyDescent="0.8">
      <c r="A141" s="613" t="str">
        <f t="shared" si="960"/>
        <v>UC</v>
      </c>
      <c r="B141" s="618" t="s">
        <v>6209</v>
      </c>
      <c r="C141" s="619" t="s">
        <v>6210</v>
      </c>
      <c r="E141" s="619">
        <v>3045700</v>
      </c>
      <c r="F141" s="619">
        <v>0</v>
      </c>
      <c r="L141" s="619">
        <v>0</v>
      </c>
      <c r="O141" s="619">
        <v>1971.47</v>
      </c>
      <c r="P141" s="619">
        <v>350849.46</v>
      </c>
      <c r="X141" s="619">
        <v>0</v>
      </c>
      <c r="Y141" s="619">
        <v>427100</v>
      </c>
      <c r="AB141" s="619">
        <v>0</v>
      </c>
      <c r="AD141" s="619">
        <v>0</v>
      </c>
      <c r="AE141" s="619">
        <v>302048.53999999998</v>
      </c>
      <c r="AF141" s="619">
        <v>0</v>
      </c>
      <c r="AG141" s="619">
        <v>0</v>
      </c>
      <c r="AH141" s="619">
        <v>0</v>
      </c>
      <c r="AI141" s="619">
        <v>0</v>
      </c>
      <c r="AJ141" s="619">
        <v>0</v>
      </c>
      <c r="AK141" s="619">
        <v>0</v>
      </c>
      <c r="AL141" s="619">
        <v>0</v>
      </c>
      <c r="AM141" s="619">
        <v>0</v>
      </c>
      <c r="AN141" s="619">
        <v>0</v>
      </c>
      <c r="AP141" s="619">
        <v>0</v>
      </c>
      <c r="AQ141" s="619">
        <v>641481</v>
      </c>
      <c r="AR141" s="619">
        <v>0</v>
      </c>
      <c r="AT141" s="619">
        <v>0</v>
      </c>
      <c r="AZ141" s="619">
        <v>0</v>
      </c>
      <c r="BA141" s="619">
        <v>0</v>
      </c>
      <c r="BF141" s="619">
        <v>0</v>
      </c>
      <c r="BI141" s="619">
        <v>0</v>
      </c>
      <c r="BJ141" s="619">
        <v>0</v>
      </c>
      <c r="BK141" s="619">
        <v>486128</v>
      </c>
      <c r="BL141" s="619">
        <v>0</v>
      </c>
      <c r="BM141" s="619">
        <v>471387.7</v>
      </c>
      <c r="BO141" s="619">
        <v>2301757.62</v>
      </c>
      <c r="BP141" s="619">
        <v>1199020</v>
      </c>
      <c r="BQ141" s="619">
        <v>0</v>
      </c>
      <c r="BT141" s="619">
        <v>0</v>
      </c>
      <c r="BW141" s="619">
        <v>325707.81</v>
      </c>
      <c r="BX141" s="619">
        <v>0</v>
      </c>
      <c r="CF141" s="619">
        <v>0</v>
      </c>
      <c r="CS141" s="619">
        <v>0</v>
      </c>
      <c r="CW141" s="619">
        <v>28027.8</v>
      </c>
      <c r="CX141" s="619">
        <v>18633.7</v>
      </c>
      <c r="CY141" s="619">
        <v>0</v>
      </c>
      <c r="DE141" s="619">
        <v>0</v>
      </c>
      <c r="DF141" s="619">
        <v>0</v>
      </c>
      <c r="DI141" s="619">
        <v>0</v>
      </c>
      <c r="DJ141" s="619">
        <v>0</v>
      </c>
      <c r="DK141" s="619">
        <v>11832.66</v>
      </c>
      <c r="DO141" s="619">
        <v>0</v>
      </c>
      <c r="DP141" s="619">
        <v>424540.46</v>
      </c>
      <c r="DT141" s="619">
        <v>291700</v>
      </c>
      <c r="DV141" s="619">
        <v>0</v>
      </c>
      <c r="DX141" s="619">
        <v>8977327</v>
      </c>
      <c r="DZ141" s="619">
        <v>0</v>
      </c>
      <c r="EA141" s="619">
        <v>458617.16</v>
      </c>
      <c r="EB141" s="619">
        <v>263130.89</v>
      </c>
      <c r="ED141" s="619">
        <v>1400290</v>
      </c>
      <c r="EF141" s="619">
        <v>616802.64</v>
      </c>
      <c r="EG141" s="619">
        <v>1154553.6599999999</v>
      </c>
      <c r="EI141" s="619">
        <v>1437989.59</v>
      </c>
      <c r="EJ141" s="619">
        <v>1273238.47</v>
      </c>
      <c r="EK141" s="619">
        <v>0</v>
      </c>
      <c r="EM141" s="619">
        <v>10437.5</v>
      </c>
      <c r="EQ141" s="619">
        <v>546341.16</v>
      </c>
      <c r="ER141" s="619">
        <v>880227.52</v>
      </c>
      <c r="ES141" s="619">
        <v>56963.14</v>
      </c>
      <c r="EU141" s="619">
        <v>1592077.98</v>
      </c>
      <c r="EV141" s="619">
        <v>1740171.97</v>
      </c>
      <c r="EX141" s="619">
        <v>0</v>
      </c>
      <c r="EZ141" s="619">
        <v>0</v>
      </c>
      <c r="FC141" s="619">
        <v>120000</v>
      </c>
      <c r="FD141" s="619">
        <v>738820</v>
      </c>
      <c r="FE141" s="619">
        <v>3618302.6</v>
      </c>
      <c r="FF141" s="619">
        <v>809750</v>
      </c>
      <c r="FH141" s="619">
        <v>0</v>
      </c>
      <c r="FI141" s="619">
        <v>0</v>
      </c>
      <c r="FJ141" s="619">
        <v>0</v>
      </c>
      <c r="FK141" s="619">
        <v>0</v>
      </c>
      <c r="FO141" s="619">
        <v>290989.45</v>
      </c>
      <c r="FP141" s="619">
        <v>184110</v>
      </c>
      <c r="FQ141" s="619">
        <v>49334.65</v>
      </c>
      <c r="FS141" s="619">
        <v>985090.53</v>
      </c>
      <c r="FT141" s="619">
        <v>6325515.0499999998</v>
      </c>
      <c r="FU141" s="619">
        <v>334209.03000000003</v>
      </c>
      <c r="FV141" s="619">
        <v>1668175</v>
      </c>
      <c r="FW141" s="619">
        <v>0</v>
      </c>
      <c r="FY141" s="619">
        <v>4600000</v>
      </c>
      <c r="FZ141" s="619">
        <v>0</v>
      </c>
      <c r="GB141" s="619">
        <v>1380728</v>
      </c>
      <c r="GC141" s="619">
        <v>6217705.0099999998</v>
      </c>
      <c r="GD141" s="619">
        <v>4435248.47</v>
      </c>
      <c r="GE141" s="619">
        <v>7654132.6200000001</v>
      </c>
      <c r="GF141" s="619">
        <v>2098368.7000000002</v>
      </c>
      <c r="GG141" s="619">
        <v>2170245.7599999998</v>
      </c>
      <c r="GH141" s="619">
        <v>0</v>
      </c>
      <c r="GI141" s="619">
        <v>0</v>
      </c>
      <c r="GK141" s="619">
        <v>0</v>
      </c>
      <c r="GM141" s="619">
        <v>0</v>
      </c>
      <c r="GN141" s="619">
        <v>370395</v>
      </c>
      <c r="GO141" s="619">
        <v>1713539.16</v>
      </c>
      <c r="GP141" s="619">
        <v>66559</v>
      </c>
      <c r="GQ141" s="619">
        <v>53097.26</v>
      </c>
      <c r="GS141" s="619">
        <v>0</v>
      </c>
      <c r="GU141" s="619">
        <v>0</v>
      </c>
      <c r="GZ141" s="619">
        <v>234905</v>
      </c>
      <c r="HJ141" s="619">
        <v>1597423.52</v>
      </c>
      <c r="HO141" s="619">
        <v>0</v>
      </c>
      <c r="HP141" s="619">
        <v>575829</v>
      </c>
      <c r="HT141" s="619">
        <v>532430.42000000004</v>
      </c>
      <c r="HU141" s="619">
        <v>1071612.3899999999</v>
      </c>
      <c r="IB141" s="619">
        <v>838348.77</v>
      </c>
      <c r="ID141" s="619">
        <v>0</v>
      </c>
      <c r="IJ141" s="619">
        <v>0</v>
      </c>
      <c r="IM141" s="619">
        <v>3764.7</v>
      </c>
      <c r="IN141" s="619">
        <v>0</v>
      </c>
      <c r="IO141" s="619">
        <v>0</v>
      </c>
      <c r="IP141" s="619">
        <v>0</v>
      </c>
      <c r="IQ141" s="619">
        <v>6697</v>
      </c>
      <c r="IS141" s="619">
        <v>2355.59</v>
      </c>
      <c r="IT141" s="619">
        <v>3000</v>
      </c>
      <c r="IU141" s="619">
        <v>704879.66</v>
      </c>
      <c r="IX141" s="619">
        <v>1020270</v>
      </c>
      <c r="JB141" s="619">
        <v>255040</v>
      </c>
      <c r="JC141" s="619">
        <v>107420.88</v>
      </c>
      <c r="JI141" s="619">
        <v>599659.39</v>
      </c>
      <c r="JL141" s="619">
        <v>257809</v>
      </c>
      <c r="JM141" s="619">
        <v>0</v>
      </c>
      <c r="JP141" s="619">
        <v>1168091.18</v>
      </c>
      <c r="JQ141" s="619">
        <v>22706</v>
      </c>
      <c r="JT141" s="619">
        <v>0</v>
      </c>
      <c r="JW141" s="619">
        <v>0</v>
      </c>
      <c r="JY141" s="619">
        <v>0</v>
      </c>
      <c r="KA141" s="619">
        <v>0</v>
      </c>
      <c r="KC141" s="619">
        <v>392060.01</v>
      </c>
      <c r="KE141" s="619">
        <v>0</v>
      </c>
      <c r="KG141" s="619">
        <v>0</v>
      </c>
      <c r="KH141" s="619">
        <v>0</v>
      </c>
      <c r="KJ141" s="619">
        <v>2571917.0699999998</v>
      </c>
      <c r="KN141" s="619">
        <v>0</v>
      </c>
      <c r="KO141" s="619">
        <v>0</v>
      </c>
      <c r="KR141" s="619">
        <v>0</v>
      </c>
      <c r="KX141" s="619">
        <v>0</v>
      </c>
      <c r="LA141" s="619">
        <v>5662973.7599999998</v>
      </c>
      <c r="LB141" s="619">
        <v>1830675.04</v>
      </c>
      <c r="LC141" s="619">
        <v>0</v>
      </c>
      <c r="LD141" s="619">
        <v>0</v>
      </c>
      <c r="LH141" s="619">
        <v>601330</v>
      </c>
      <c r="LI141" s="619">
        <v>918889.2</v>
      </c>
      <c r="LM141" s="619">
        <v>28700</v>
      </c>
      <c r="LP141" s="619">
        <v>10302500</v>
      </c>
      <c r="LR141" s="619">
        <v>270963.7</v>
      </c>
      <c r="LS141" s="619">
        <v>0</v>
      </c>
      <c r="LV141" s="619">
        <v>604840.74</v>
      </c>
      <c r="LX141" s="619">
        <v>20881301.879999999</v>
      </c>
      <c r="MA141" s="619">
        <v>0</v>
      </c>
      <c r="MC141" s="619">
        <v>43600</v>
      </c>
      <c r="MD141" s="619">
        <v>0</v>
      </c>
      <c r="MF141" s="619">
        <v>0</v>
      </c>
      <c r="MI141" s="619">
        <v>2206483.7199999997</v>
      </c>
      <c r="MJ141" s="619">
        <v>0</v>
      </c>
      <c r="ML141" s="619">
        <v>0</v>
      </c>
      <c r="MN141" s="619">
        <v>0</v>
      </c>
      <c r="MO141" s="619">
        <v>0</v>
      </c>
      <c r="MQ141" s="619">
        <v>325515.61</v>
      </c>
      <c r="MS141" s="619">
        <v>1004882.12</v>
      </c>
      <c r="MT141" s="619">
        <v>2542300</v>
      </c>
      <c r="MW141" s="619">
        <v>0</v>
      </c>
      <c r="NA141" s="619">
        <v>582509.81000000006</v>
      </c>
      <c r="NB141" s="619">
        <v>0</v>
      </c>
      <c r="NC141" s="619">
        <v>2502512.5499999998</v>
      </c>
      <c r="NE141" s="619">
        <v>2304901.6</v>
      </c>
      <c r="NJ141" s="619">
        <v>679156.29</v>
      </c>
      <c r="NK141" s="619">
        <v>4579678</v>
      </c>
      <c r="NL141" s="619">
        <v>880928.35</v>
      </c>
      <c r="NM141" s="619">
        <v>0</v>
      </c>
      <c r="NR141" s="619">
        <v>1902941.48</v>
      </c>
      <c r="NU141" s="619">
        <v>27294.79</v>
      </c>
      <c r="NV141" s="619">
        <v>0</v>
      </c>
      <c r="NZ141" s="619">
        <v>6044539.5999999996</v>
      </c>
      <c r="OA141" s="619">
        <v>0</v>
      </c>
      <c r="OH141" s="619">
        <v>0</v>
      </c>
      <c r="OI141" s="619">
        <v>0</v>
      </c>
      <c r="OL141" s="619">
        <v>0</v>
      </c>
      <c r="OO141" s="619">
        <v>49868872.82</v>
      </c>
      <c r="OP141" s="619">
        <v>929185</v>
      </c>
      <c r="OQ141" s="619">
        <v>8715273.4900000002</v>
      </c>
      <c r="OR141" s="619">
        <v>206135</v>
      </c>
      <c r="OS141" s="619">
        <v>3000000</v>
      </c>
      <c r="OU141" s="619">
        <v>2843056.44</v>
      </c>
      <c r="OV141" s="619">
        <v>684332.5</v>
      </c>
      <c r="OW141" s="619">
        <v>438764.51</v>
      </c>
      <c r="PD141" s="619">
        <v>996915</v>
      </c>
      <c r="PH141" s="619">
        <v>0</v>
      </c>
      <c r="PK141" s="619">
        <v>899166.41</v>
      </c>
      <c r="PL141" s="619">
        <v>137113.14000000001</v>
      </c>
      <c r="PO141" s="619">
        <v>0</v>
      </c>
      <c r="PP141" s="619">
        <v>0</v>
      </c>
      <c r="PR141" s="619">
        <v>2377754.89</v>
      </c>
      <c r="PU141" s="619">
        <v>0</v>
      </c>
      <c r="PW141" s="619">
        <v>-1942579.12</v>
      </c>
      <c r="PX141" s="619">
        <v>0</v>
      </c>
      <c r="PY141" s="619">
        <v>394249.9</v>
      </c>
      <c r="QA141" s="619">
        <v>0</v>
      </c>
      <c r="QC141" s="619">
        <v>511886.99</v>
      </c>
      <c r="QD141" s="619">
        <v>0</v>
      </c>
      <c r="QG141" s="619">
        <v>333938.43</v>
      </c>
      <c r="QH141" s="619">
        <v>0</v>
      </c>
      <c r="QM141" s="619">
        <v>364664.66</v>
      </c>
      <c r="QP141" s="619">
        <v>0</v>
      </c>
      <c r="QQ141" s="619">
        <v>0</v>
      </c>
      <c r="QS141" s="619">
        <v>0</v>
      </c>
      <c r="QU141" s="619">
        <v>0</v>
      </c>
      <c r="RB141" s="619">
        <v>0</v>
      </c>
      <c r="RD141" s="619">
        <v>0</v>
      </c>
      <c r="RE141" s="619">
        <v>0</v>
      </c>
      <c r="RF141" s="619">
        <v>0</v>
      </c>
      <c r="RG141" s="619">
        <v>0</v>
      </c>
      <c r="RH141" s="619">
        <v>133229.13</v>
      </c>
      <c r="RI141" s="619">
        <v>0</v>
      </c>
      <c r="RJ141" s="619">
        <v>0</v>
      </c>
      <c r="RK141" s="619">
        <v>0</v>
      </c>
      <c r="RL141" s="619">
        <v>0</v>
      </c>
      <c r="RM141" s="619">
        <v>0</v>
      </c>
      <c r="RN141" s="619">
        <v>0</v>
      </c>
      <c r="RP141" s="619">
        <v>0</v>
      </c>
      <c r="RQ141" s="619">
        <v>0</v>
      </c>
      <c r="RR141" s="619">
        <v>0</v>
      </c>
      <c r="RS141" s="619">
        <v>60575.5</v>
      </c>
      <c r="RT141" s="619">
        <v>307248.95</v>
      </c>
      <c r="RU141" s="619">
        <v>119022.81</v>
      </c>
      <c r="RV141" s="619">
        <v>0</v>
      </c>
      <c r="RW141" s="619">
        <v>0</v>
      </c>
      <c r="RX141" s="619">
        <v>0</v>
      </c>
      <c r="RY141" s="619">
        <v>0</v>
      </c>
      <c r="RZ141" s="619">
        <v>0</v>
      </c>
      <c r="SB141" s="619">
        <v>0</v>
      </c>
      <c r="SE141" s="619">
        <v>2180304.77</v>
      </c>
      <c r="SF141" s="619">
        <v>1080157.8400000001</v>
      </c>
      <c r="SH141" s="619">
        <v>69376.61</v>
      </c>
      <c r="SI141" s="619">
        <v>1143494.03</v>
      </c>
      <c r="SJ141" s="619">
        <v>0</v>
      </c>
      <c r="SK141" s="619">
        <v>0</v>
      </c>
      <c r="SL141" s="619">
        <v>2789060.52</v>
      </c>
      <c r="SM141" s="619">
        <v>1585961.58</v>
      </c>
      <c r="SO141" s="619">
        <v>676260.82</v>
      </c>
      <c r="SQ141" s="619">
        <v>35639.54</v>
      </c>
      <c r="SR141" s="619">
        <v>0</v>
      </c>
      <c r="SS141" s="619">
        <v>173157.36</v>
      </c>
      <c r="ST141" s="619">
        <v>267711.46999999997</v>
      </c>
      <c r="SU141" s="619">
        <v>1871082.14</v>
      </c>
      <c r="SV141" s="619">
        <v>0</v>
      </c>
      <c r="SX141" s="619">
        <v>493372.75</v>
      </c>
      <c r="SY141" s="619">
        <v>434769.85</v>
      </c>
      <c r="TB141" s="619">
        <v>332286.84000000003</v>
      </c>
      <c r="TD141" s="619">
        <v>284296.59999999998</v>
      </c>
      <c r="TE141" s="619">
        <v>209055.58</v>
      </c>
      <c r="TF141" s="619">
        <v>82257.38</v>
      </c>
      <c r="TG141" s="619">
        <v>629424.62</v>
      </c>
      <c r="TH141" s="619">
        <v>882103.6</v>
      </c>
      <c r="TJ141" s="619">
        <v>643049.69999999995</v>
      </c>
      <c r="TM141" s="619">
        <v>0</v>
      </c>
      <c r="TO141" s="619">
        <v>0</v>
      </c>
      <c r="TP141" s="619">
        <v>71930.91</v>
      </c>
      <c r="TQ141" s="619">
        <v>0</v>
      </c>
      <c r="TS141" s="619">
        <v>0</v>
      </c>
      <c r="TW141" s="619">
        <v>0</v>
      </c>
      <c r="TX141" s="619">
        <v>0</v>
      </c>
      <c r="TY141" s="619">
        <v>0</v>
      </c>
      <c r="TZ141" s="619">
        <v>0</v>
      </c>
      <c r="UA141" s="619">
        <v>0</v>
      </c>
      <c r="UB141" s="619">
        <v>90800</v>
      </c>
      <c r="UC141" s="619">
        <v>563885.1</v>
      </c>
      <c r="UD141" s="619">
        <v>0</v>
      </c>
      <c r="UE141" s="619">
        <v>0</v>
      </c>
      <c r="UF141" s="619">
        <v>279029.98</v>
      </c>
      <c r="UG141" s="619">
        <v>239559.62</v>
      </c>
      <c r="UI141" s="619">
        <v>0</v>
      </c>
      <c r="UJ141" s="619">
        <v>1798416.81</v>
      </c>
      <c r="UL141" s="619">
        <v>206776.87</v>
      </c>
      <c r="UM141" s="619">
        <v>989034.75</v>
      </c>
      <c r="UN141" s="619">
        <v>1263125.01</v>
      </c>
      <c r="UP141" s="619">
        <v>0</v>
      </c>
      <c r="UQ141" s="619">
        <v>1828878.48</v>
      </c>
      <c r="UR141" s="619">
        <v>3329950</v>
      </c>
      <c r="US141" s="619">
        <v>797553.63</v>
      </c>
      <c r="UV141" s="619">
        <v>0</v>
      </c>
      <c r="UW141" s="619">
        <v>0</v>
      </c>
      <c r="UY141" s="619">
        <v>834342.87</v>
      </c>
      <c r="UZ141" s="619">
        <v>0</v>
      </c>
      <c r="VA141" s="619">
        <v>2064584.07</v>
      </c>
      <c r="VB141" s="619">
        <v>967674.8</v>
      </c>
      <c r="VC141" s="619">
        <v>0</v>
      </c>
      <c r="VG141" s="619">
        <v>806125</v>
      </c>
      <c r="VH141" s="619">
        <v>1405413.66</v>
      </c>
      <c r="VJ141" s="619">
        <v>0</v>
      </c>
      <c r="VN141" s="619">
        <v>195839.13</v>
      </c>
      <c r="VP141" s="619">
        <v>631060.13</v>
      </c>
      <c r="VQ141" s="619">
        <v>9892684.5</v>
      </c>
      <c r="VR141" s="619">
        <v>0</v>
      </c>
      <c r="VS141" s="619">
        <v>0</v>
      </c>
      <c r="VT141" s="619">
        <v>0</v>
      </c>
      <c r="VV141" s="619">
        <v>0</v>
      </c>
      <c r="VW141" s="619">
        <v>716631.19</v>
      </c>
      <c r="VZ141" s="619">
        <v>18785546.16</v>
      </c>
      <c r="WA141" s="619">
        <v>0</v>
      </c>
      <c r="WB141" s="619">
        <v>0</v>
      </c>
      <c r="WH141" s="619">
        <v>1566750</v>
      </c>
      <c r="WI141" s="619">
        <v>0</v>
      </c>
      <c r="WJ141" s="619">
        <v>0</v>
      </c>
      <c r="WK141" s="619">
        <v>0</v>
      </c>
      <c r="WL141" s="619">
        <v>0</v>
      </c>
      <c r="WM141" s="619">
        <v>0</v>
      </c>
      <c r="WN141" s="619">
        <v>0</v>
      </c>
      <c r="WP141" s="619">
        <v>0</v>
      </c>
      <c r="XD141" s="619">
        <v>0</v>
      </c>
      <c r="XE141" s="619">
        <v>3889019.39</v>
      </c>
      <c r="XK141" s="619">
        <v>2069185.19</v>
      </c>
      <c r="XL141" s="619">
        <v>0</v>
      </c>
      <c r="XM141" s="619">
        <v>2176736.9500000002</v>
      </c>
      <c r="XN141" s="619">
        <v>333072.81</v>
      </c>
      <c r="XO141" s="619">
        <v>3671784.61</v>
      </c>
      <c r="XP141" s="619">
        <v>3671384.22</v>
      </c>
      <c r="XQ141" s="619">
        <v>0</v>
      </c>
      <c r="XR141" s="619">
        <v>0</v>
      </c>
      <c r="XS141" s="619">
        <v>0</v>
      </c>
      <c r="XT141" s="619">
        <v>0</v>
      </c>
      <c r="XU141" s="619">
        <v>0</v>
      </c>
      <c r="XW141" s="619">
        <v>0</v>
      </c>
      <c r="XY141" s="619">
        <v>0</v>
      </c>
      <c r="XZ141" s="619">
        <v>229758.21</v>
      </c>
      <c r="YA141" s="619">
        <v>0</v>
      </c>
      <c r="YB141" s="619">
        <v>1490459.87</v>
      </c>
      <c r="YC141" s="619">
        <v>0</v>
      </c>
      <c r="YD141" s="619">
        <v>0</v>
      </c>
      <c r="YF141" s="619">
        <v>0</v>
      </c>
      <c r="YH141" s="619">
        <v>589277.68000000005</v>
      </c>
      <c r="YM141" s="619">
        <v>0</v>
      </c>
      <c r="YN141" s="619">
        <v>0</v>
      </c>
      <c r="YR141" s="619">
        <v>0</v>
      </c>
      <c r="YS141" s="619">
        <v>0</v>
      </c>
      <c r="YT141" s="619">
        <v>0</v>
      </c>
      <c r="YV141" s="619">
        <v>0</v>
      </c>
      <c r="YX141" s="619">
        <v>178290</v>
      </c>
      <c r="YY141" s="619">
        <v>0</v>
      </c>
      <c r="YZ141" s="619">
        <v>0</v>
      </c>
      <c r="ZB141" s="619">
        <v>549731.42000000004</v>
      </c>
      <c r="ZE141" s="619">
        <v>0</v>
      </c>
      <c r="ZF141" s="619">
        <v>2540939.96</v>
      </c>
      <c r="ZH141" s="619">
        <v>0</v>
      </c>
      <c r="ZI141" s="619">
        <v>1696804.42</v>
      </c>
      <c r="ZJ141" s="619">
        <v>1948640</v>
      </c>
      <c r="ZN141" s="619">
        <v>1135007.6599999999</v>
      </c>
      <c r="ZO141" s="619">
        <v>2547199.2200000002</v>
      </c>
      <c r="ZP141" s="619">
        <v>6426689.3399999999</v>
      </c>
      <c r="ZQ141" s="619">
        <v>29342450.140000001</v>
      </c>
      <c r="ZR141" s="619">
        <v>5479605.2699999996</v>
      </c>
      <c r="ZS141" s="619">
        <v>79324.84</v>
      </c>
      <c r="ZT141" s="619">
        <v>3541514.65</v>
      </c>
      <c r="ZU141" s="619">
        <v>11571265.08</v>
      </c>
      <c r="ZV141" s="619">
        <v>2270311.54</v>
      </c>
      <c r="ZW141" s="619">
        <v>1661074.55</v>
      </c>
      <c r="ZX141" s="619">
        <v>797537.85</v>
      </c>
      <c r="ZY141" s="619">
        <v>906659.98</v>
      </c>
      <c r="ZZ141" s="619">
        <v>4590798.97</v>
      </c>
      <c r="AAA141" s="619">
        <v>2441938.46</v>
      </c>
      <c r="AAB141" s="619">
        <v>447330.56</v>
      </c>
      <c r="AAC141" s="619">
        <v>380530</v>
      </c>
      <c r="AAD141" s="619">
        <v>1257050</v>
      </c>
      <c r="AAE141" s="619">
        <v>813297.06</v>
      </c>
      <c r="AAF141" s="619">
        <v>1200734.99</v>
      </c>
      <c r="AAG141" s="619">
        <v>944144.39</v>
      </c>
      <c r="AAH141" s="619">
        <v>636302.89</v>
      </c>
      <c r="AAI141" s="619">
        <v>1269847.1399999999</v>
      </c>
      <c r="AAJ141" s="619">
        <v>0</v>
      </c>
      <c r="AAK141" s="619">
        <v>1513934.78</v>
      </c>
      <c r="AAM141" s="619">
        <v>0</v>
      </c>
      <c r="AAN141" s="619">
        <v>0</v>
      </c>
      <c r="AAO141" s="619">
        <v>0</v>
      </c>
      <c r="AAP141" s="619">
        <v>0</v>
      </c>
      <c r="AAS141" s="619">
        <v>0</v>
      </c>
      <c r="AAT141" s="619">
        <v>6892250.7999999998</v>
      </c>
      <c r="AAX141" s="619">
        <v>622377.30000000005</v>
      </c>
      <c r="AAY141" s="619">
        <v>334591.5</v>
      </c>
      <c r="AAZ141" s="619">
        <v>0</v>
      </c>
      <c r="ABB141" s="619">
        <v>4403717</v>
      </c>
      <c r="ABE141" s="619">
        <v>1484421.6</v>
      </c>
      <c r="ABF141" s="619">
        <v>92525</v>
      </c>
      <c r="ABH141" s="619">
        <v>0</v>
      </c>
      <c r="ABJ141" s="619">
        <v>132283.54</v>
      </c>
      <c r="ABK141" s="619">
        <v>32741829.5</v>
      </c>
      <c r="ABO141" s="619">
        <v>282433.46000000002</v>
      </c>
      <c r="ABP141" s="619">
        <v>0</v>
      </c>
      <c r="ABR141" s="619">
        <v>0</v>
      </c>
      <c r="ABU141" s="619">
        <v>711483.97</v>
      </c>
      <c r="ABW141" s="619">
        <v>0</v>
      </c>
      <c r="ACB141" s="619">
        <v>385336</v>
      </c>
      <c r="ACE141" s="619">
        <v>946112.88</v>
      </c>
      <c r="ACI141" s="619">
        <v>299116</v>
      </c>
      <c r="ACK141" s="619">
        <v>3795862</v>
      </c>
      <c r="ACM141" s="619">
        <v>1680958.28</v>
      </c>
      <c r="ACN141" s="619">
        <v>0</v>
      </c>
      <c r="ACO141" s="619">
        <v>0</v>
      </c>
      <c r="ACT141" s="619">
        <v>135000</v>
      </c>
      <c r="ACU141" s="619">
        <v>2074672.54</v>
      </c>
      <c r="ACV141" s="619">
        <v>0</v>
      </c>
      <c r="ACZ141" s="619">
        <v>194384</v>
      </c>
      <c r="ADA141" s="619">
        <v>0</v>
      </c>
      <c r="ADD141" s="619">
        <v>0</v>
      </c>
      <c r="ADH141" s="619">
        <v>97814.6</v>
      </c>
      <c r="ADI141" s="619">
        <v>388484.77</v>
      </c>
      <c r="ADJ141" s="619">
        <v>122126.71</v>
      </c>
      <c r="ADN141" s="619">
        <v>0</v>
      </c>
      <c r="ADQ141" s="619">
        <v>4830959.05</v>
      </c>
      <c r="ADV141" s="619">
        <v>106496</v>
      </c>
      <c r="ADY141" s="619">
        <v>0</v>
      </c>
      <c r="AEA141" s="619">
        <v>0</v>
      </c>
      <c r="AEB141" s="619">
        <v>2220925.67</v>
      </c>
      <c r="AEC141" s="619">
        <v>2222787.5299999998</v>
      </c>
      <c r="AED141" s="619">
        <v>0</v>
      </c>
      <c r="AEF141" s="619">
        <v>0</v>
      </c>
      <c r="AEG141" s="619">
        <v>719522.04</v>
      </c>
      <c r="AEK141" s="619">
        <v>0</v>
      </c>
      <c r="AEN141" s="619">
        <v>1223898.5900000001</v>
      </c>
      <c r="AEQ141" s="619">
        <v>875018.58</v>
      </c>
      <c r="AEV141" s="619">
        <v>465146.89</v>
      </c>
      <c r="AEW141" s="619">
        <v>0</v>
      </c>
      <c r="AEX141" s="619">
        <v>6357039.7000000002</v>
      </c>
      <c r="AEY141" s="619">
        <v>0</v>
      </c>
      <c r="AFB141" s="619">
        <v>498032.75</v>
      </c>
      <c r="AFE141" s="619">
        <v>700000</v>
      </c>
      <c r="AFF141" s="619">
        <v>1024107.6</v>
      </c>
      <c r="AFK141" s="619">
        <v>558742.73</v>
      </c>
      <c r="AFL141" s="619">
        <v>2014113.8</v>
      </c>
      <c r="AFP141" s="619">
        <v>2503293.12</v>
      </c>
      <c r="AFQ141" s="619">
        <v>8500</v>
      </c>
      <c r="AFS141" s="619">
        <v>530382.07999999996</v>
      </c>
      <c r="AFT141" s="619">
        <v>55920</v>
      </c>
      <c r="AFU141" s="619">
        <v>33326.5</v>
      </c>
      <c r="AFW141" s="619">
        <v>0</v>
      </c>
      <c r="AFX141" s="619">
        <v>936090</v>
      </c>
      <c r="AFY141" s="619">
        <v>441050.98</v>
      </c>
      <c r="AFZ141" s="619">
        <v>3764808.75</v>
      </c>
      <c r="AGA141" s="619">
        <v>0</v>
      </c>
      <c r="AGB141" s="619">
        <v>0</v>
      </c>
      <c r="AGD141" s="619">
        <v>2500000</v>
      </c>
      <c r="AGE141" s="619">
        <v>388797.12</v>
      </c>
      <c r="AGG141" s="619">
        <v>72496.37</v>
      </c>
      <c r="AGH141" s="619">
        <v>2198684.48</v>
      </c>
      <c r="AGI141" s="619">
        <v>109020</v>
      </c>
      <c r="AGJ141" s="619">
        <v>656061.66</v>
      </c>
      <c r="AGK141" s="619">
        <v>2741176.75</v>
      </c>
      <c r="AGL141" s="619">
        <v>136000</v>
      </c>
      <c r="AGM141" s="619">
        <v>1482650</v>
      </c>
      <c r="AGO141" s="619">
        <v>1682415.67</v>
      </c>
      <c r="AGQ141" s="619">
        <v>4056958.47</v>
      </c>
      <c r="AGR141" s="619">
        <v>1660440</v>
      </c>
      <c r="AGS141" s="619">
        <v>1095581.27</v>
      </c>
      <c r="AGT141" s="619">
        <v>1890582.95</v>
      </c>
      <c r="AGU141" s="619">
        <v>842569.71</v>
      </c>
      <c r="AGW141" s="619">
        <v>0</v>
      </c>
      <c r="AGX141" s="619">
        <v>4823690.55</v>
      </c>
      <c r="AGY141" s="619">
        <v>996178.85</v>
      </c>
      <c r="AGZ141" s="619">
        <v>1956477.58</v>
      </c>
      <c r="AHA141" s="619">
        <v>7490000</v>
      </c>
      <c r="AHB141" s="619">
        <v>1674016.74</v>
      </c>
      <c r="AHC141" s="619">
        <v>1541856.71</v>
      </c>
      <c r="AHD141" s="619">
        <v>0</v>
      </c>
      <c r="AHE141" s="619">
        <v>0</v>
      </c>
      <c r="AHF141" s="619">
        <v>17866917.809999999</v>
      </c>
      <c r="AHG141" s="619">
        <v>1400773.04</v>
      </c>
      <c r="AHI141" s="619">
        <v>0</v>
      </c>
      <c r="AHJ141" s="619">
        <v>5073092.82</v>
      </c>
      <c r="AHK141" s="619">
        <v>12600</v>
      </c>
      <c r="AHM141" s="619">
        <v>328480</v>
      </c>
      <c r="AHN141" s="619">
        <v>2782008.29</v>
      </c>
      <c r="AHP141" s="619">
        <v>137064.89000000001</v>
      </c>
      <c r="AHQ141" s="619"/>
      <c r="AHT141" s="613">
        <v>453704.91</v>
      </c>
      <c r="AHU141" s="619">
        <f t="shared" si="959"/>
        <v>556131105.26999998</v>
      </c>
      <c r="AHW141" s="627" t="s">
        <v>6273</v>
      </c>
      <c r="AHX141" s="627" t="s">
        <v>6215</v>
      </c>
      <c r="AHY141" s="627" t="s">
        <v>6216</v>
      </c>
    </row>
    <row r="142" spans="1:909" x14ac:dyDescent="0.8">
      <c r="A142" s="613" t="str">
        <f t="shared" si="960"/>
        <v>ปกส.</v>
      </c>
      <c r="B142" s="618" t="s">
        <v>6211</v>
      </c>
      <c r="C142" s="619" t="s">
        <v>6212</v>
      </c>
      <c r="D142" s="619">
        <v>13955203.310000001</v>
      </c>
      <c r="W142" s="619">
        <v>44499523.390000001</v>
      </c>
      <c r="AG142" s="619">
        <v>14157826.24</v>
      </c>
      <c r="AU142" s="619">
        <v>15874340.49</v>
      </c>
      <c r="BJ142" s="619">
        <v>11968392.210000001</v>
      </c>
      <c r="BK142" s="619">
        <v>2133699.31</v>
      </c>
      <c r="BS142" s="619">
        <v>6479317.5300000003</v>
      </c>
      <c r="CA142" s="619">
        <v>6478540.3700000001</v>
      </c>
      <c r="CH142" s="619">
        <v>17401574.02</v>
      </c>
      <c r="CU142" s="619">
        <v>47609702.719999999</v>
      </c>
      <c r="DC142" s="619">
        <v>9031309.1600000001</v>
      </c>
      <c r="DD142" s="619">
        <v>11880356.859999999</v>
      </c>
      <c r="DL142" s="619">
        <v>34974078.469999999</v>
      </c>
      <c r="DU142" s="619">
        <v>20606834.41</v>
      </c>
      <c r="EF142" s="619">
        <v>4286761.4800000004</v>
      </c>
      <c r="EG142" s="619">
        <v>6986055.7699999996</v>
      </c>
      <c r="EO142" s="619">
        <v>37856842.25</v>
      </c>
      <c r="EX142" s="619">
        <v>7320971.4000000004</v>
      </c>
      <c r="FI142" s="619">
        <v>0</v>
      </c>
      <c r="FJ142" s="619">
        <v>8569497.7599999998</v>
      </c>
      <c r="FR142" s="619">
        <v>35429639.719999999</v>
      </c>
      <c r="GF142" s="619">
        <v>7677354.4400000004</v>
      </c>
      <c r="GR142" s="619">
        <v>1782276.78</v>
      </c>
      <c r="GZ142" s="619">
        <v>10280351.699999999</v>
      </c>
      <c r="HD142" s="619">
        <v>12782343.199999999</v>
      </c>
      <c r="HL142" s="619">
        <v>37433553.539999999</v>
      </c>
      <c r="HT142" s="619">
        <v>14678894.439999999</v>
      </c>
      <c r="HU142" s="619">
        <v>5125879.5199999996</v>
      </c>
      <c r="IJ142" s="619">
        <v>59821418.119999997</v>
      </c>
      <c r="IK142" s="619">
        <v>16615854.68</v>
      </c>
      <c r="IU142" s="619">
        <v>45510788.109999999</v>
      </c>
      <c r="IV142" s="619">
        <v>111462617.40000001</v>
      </c>
      <c r="JG142" s="619">
        <v>3557129.48</v>
      </c>
      <c r="JH142" s="619">
        <v>9999.6299999999992</v>
      </c>
      <c r="JM142" s="619">
        <v>35932291.75</v>
      </c>
      <c r="JT142" s="619">
        <v>61847278</v>
      </c>
      <c r="JU142" s="619">
        <v>35250603.740000002</v>
      </c>
      <c r="KJ142" s="619">
        <v>110030886.36</v>
      </c>
      <c r="KS142" s="619">
        <v>2099045.7000000002</v>
      </c>
      <c r="KV142" s="619">
        <v>0</v>
      </c>
      <c r="KY142" s="619">
        <v>44467166.850000001</v>
      </c>
      <c r="LA142" s="619">
        <v>58539020.009999998</v>
      </c>
      <c r="LI142" s="619">
        <v>42489934.170000002</v>
      </c>
      <c r="LJ142" s="619">
        <v>11170657.58</v>
      </c>
      <c r="LK142" s="619">
        <v>12287721.17</v>
      </c>
      <c r="LL142" s="619">
        <v>18959896.870000001</v>
      </c>
      <c r="LT142" s="619">
        <v>7064919.5099999998</v>
      </c>
      <c r="LW142" s="619">
        <v>89925073.040000007</v>
      </c>
      <c r="LX142" s="619">
        <v>6690234.5899999999</v>
      </c>
      <c r="LY142" s="619">
        <v>21677310.25</v>
      </c>
      <c r="LZ142" s="619">
        <v>0</v>
      </c>
      <c r="MG142" s="619">
        <v>1303213.17</v>
      </c>
      <c r="MI142" s="619">
        <v>35962556.170000002</v>
      </c>
      <c r="MU142" s="619">
        <v>100850570.80000001</v>
      </c>
      <c r="NF142" s="619">
        <v>392644959.25999999</v>
      </c>
      <c r="NL142" s="619">
        <v>68473547.829999998</v>
      </c>
      <c r="NM142" s="619">
        <v>2507046.89</v>
      </c>
      <c r="NR142" s="619">
        <v>14484755.869999999</v>
      </c>
      <c r="NY142" s="619">
        <v>60703642.439999998</v>
      </c>
      <c r="NZ142" s="619">
        <v>14428584.17</v>
      </c>
      <c r="OF142" s="619">
        <v>338708259.19</v>
      </c>
      <c r="OI142" s="619">
        <v>7328716.6600000001</v>
      </c>
      <c r="OO142" s="619">
        <v>0</v>
      </c>
      <c r="OP142" s="619">
        <v>947341.96</v>
      </c>
      <c r="OQ142" s="619">
        <v>2823953.54</v>
      </c>
      <c r="OU142" s="619">
        <v>1479841.39</v>
      </c>
      <c r="PD142" s="619">
        <v>21055990.149999999</v>
      </c>
      <c r="PV142" s="619">
        <v>57447958.109999999</v>
      </c>
      <c r="PZ142" s="619">
        <v>45081861.079999998</v>
      </c>
      <c r="QQ142" s="619">
        <v>3000</v>
      </c>
      <c r="QV142" s="619">
        <v>9092382.0399999991</v>
      </c>
      <c r="RI142" s="619">
        <v>36541108.399999999</v>
      </c>
      <c r="RJ142" s="619">
        <v>171370.5</v>
      </c>
      <c r="SC142" s="619">
        <v>9858693.6199999992</v>
      </c>
      <c r="SO142" s="619">
        <v>10255114.24</v>
      </c>
      <c r="SW142" s="619">
        <v>10463003.029999999</v>
      </c>
      <c r="TK142" s="619">
        <v>23928684.309999999</v>
      </c>
      <c r="TN142" s="619">
        <v>73200</v>
      </c>
      <c r="UA142" s="619">
        <v>3571760.93</v>
      </c>
      <c r="UC142" s="619">
        <v>11329854.84</v>
      </c>
      <c r="UG142" s="619">
        <v>3098701.25</v>
      </c>
      <c r="UL142" s="619">
        <v>6654212.5499999998</v>
      </c>
      <c r="UR142" s="619">
        <v>76497300.150000006</v>
      </c>
      <c r="VJ142" s="619">
        <v>2217266.29</v>
      </c>
      <c r="VN142" s="619">
        <v>36162007.539999999</v>
      </c>
      <c r="WC142" s="619">
        <v>157744886.34</v>
      </c>
      <c r="WW142" s="619">
        <v>3492073.23</v>
      </c>
      <c r="XE142" s="619">
        <v>1341141.3999999999</v>
      </c>
      <c r="XJ142" s="619">
        <v>39524940.920000002</v>
      </c>
      <c r="XM142" s="619">
        <v>27613327.329999998</v>
      </c>
      <c r="YG142" s="619">
        <v>137639870.38</v>
      </c>
      <c r="YX142" s="619">
        <v>28133437.109999999</v>
      </c>
      <c r="ZB142" s="619">
        <v>0</v>
      </c>
      <c r="ZE142" s="619">
        <v>15136096.529999999</v>
      </c>
      <c r="ZN142" s="619">
        <v>49148115.539999999</v>
      </c>
      <c r="ZV142" s="619">
        <v>196000</v>
      </c>
      <c r="AAJ142" s="619">
        <v>12770508.300000001</v>
      </c>
      <c r="AAQ142" s="619">
        <v>116140074.47</v>
      </c>
      <c r="ABB142" s="619">
        <v>23635917.940000001</v>
      </c>
      <c r="ABJ142" s="619">
        <v>4102201.57</v>
      </c>
      <c r="ABQ142" s="619">
        <v>11686067.789999999</v>
      </c>
      <c r="ABZ142" s="619">
        <v>25987160.32</v>
      </c>
      <c r="ACK142" s="619">
        <v>47825869.590000004</v>
      </c>
      <c r="ACR142" s="619">
        <v>33619690.799999997</v>
      </c>
      <c r="ACS142" s="619">
        <v>83675604.159999996</v>
      </c>
      <c r="ACX142" s="619">
        <v>4991952</v>
      </c>
      <c r="ADH142" s="619">
        <v>986270.65</v>
      </c>
      <c r="ADI142" s="619">
        <v>1666737.04</v>
      </c>
      <c r="ADQ142" s="619">
        <v>56325869.409999996</v>
      </c>
      <c r="ADR142" s="619">
        <v>15554546.83</v>
      </c>
      <c r="ADU142" s="619">
        <v>7671029.5</v>
      </c>
      <c r="ADW142" s="619">
        <v>181849.23</v>
      </c>
      <c r="AEA142" s="619">
        <v>42972416.119999997</v>
      </c>
      <c r="AEB142" s="619">
        <v>5093030.8600000003</v>
      </c>
      <c r="AEU142" s="619">
        <v>8663084.0299999993</v>
      </c>
      <c r="AFE142" s="619">
        <v>2087288.49</v>
      </c>
      <c r="AFF142" s="619">
        <v>11089.25</v>
      </c>
      <c r="AFR142" s="619">
        <v>1674687.53</v>
      </c>
      <c r="AGD142" s="619">
        <v>30203011.940000001</v>
      </c>
      <c r="AGO142" s="619">
        <v>1086064.6599999999</v>
      </c>
      <c r="AGP142" s="619">
        <v>316792.81</v>
      </c>
      <c r="AGW142" s="619">
        <v>39702281.509999998</v>
      </c>
      <c r="AGX142" s="619">
        <v>0</v>
      </c>
      <c r="AHN142" s="619">
        <v>0</v>
      </c>
      <c r="AHQ142" s="619">
        <v>0</v>
      </c>
      <c r="AHU142" s="619">
        <f t="shared" si="959"/>
        <v>3687422411.4500012</v>
      </c>
      <c r="AHW142" s="627" t="s">
        <v>6273</v>
      </c>
      <c r="AHX142" s="627" t="s">
        <v>6217</v>
      </c>
      <c r="AHY142" s="627" t="s">
        <v>6218</v>
      </c>
    </row>
    <row r="143" spans="1:909" x14ac:dyDescent="0.8">
      <c r="A143" s="613" t="str">
        <f t="shared" si="960"/>
        <v>ภาระ</v>
      </c>
      <c r="B143" s="618" t="s">
        <v>6213</v>
      </c>
      <c r="C143" s="619" t="s">
        <v>6214</v>
      </c>
      <c r="D143" s="619">
        <v>4750379.71</v>
      </c>
      <c r="AU143" s="619">
        <v>34747.11</v>
      </c>
      <c r="AW143" s="619">
        <v>0</v>
      </c>
      <c r="AY143" s="619">
        <v>0</v>
      </c>
      <c r="BJ143" s="619">
        <v>1775.53</v>
      </c>
      <c r="BK143" s="619">
        <v>46857.1</v>
      </c>
      <c r="CA143" s="619">
        <v>673511.69</v>
      </c>
      <c r="CU143" s="619">
        <v>3377304.7</v>
      </c>
      <c r="DC143" s="619">
        <v>1980021.21</v>
      </c>
      <c r="DD143" s="619">
        <v>7054716.8399999999</v>
      </c>
      <c r="DL143" s="619">
        <v>7715374.9199999999</v>
      </c>
      <c r="DU143" s="619">
        <v>7667522.4000000004</v>
      </c>
      <c r="EF143" s="619">
        <v>2169281.42</v>
      </c>
      <c r="EG143" s="619">
        <v>1709017.04</v>
      </c>
      <c r="EO143" s="619">
        <v>2528566.85</v>
      </c>
      <c r="EX143" s="619">
        <v>7417356.9299999997</v>
      </c>
      <c r="FJ143" s="619">
        <v>4107613.13</v>
      </c>
      <c r="FR143" s="619">
        <v>4803972.58</v>
      </c>
      <c r="GF143" s="619">
        <v>6548357.6900000004</v>
      </c>
      <c r="GR143" s="619">
        <v>5715887.4800000004</v>
      </c>
      <c r="GZ143" s="619">
        <v>4478521.66</v>
      </c>
      <c r="HL143" s="619">
        <v>54227260.859999999</v>
      </c>
      <c r="HT143" s="619">
        <v>24192946.140000001</v>
      </c>
      <c r="HU143" s="619">
        <v>5725304.2199999997</v>
      </c>
      <c r="IJ143" s="619">
        <v>16776133.609999999</v>
      </c>
      <c r="IK143" s="619">
        <v>1142672.8</v>
      </c>
      <c r="JG143" s="619">
        <v>2149595.83</v>
      </c>
      <c r="JH143" s="619">
        <v>1061129.76</v>
      </c>
      <c r="JM143" s="619">
        <v>12081327.91</v>
      </c>
      <c r="KJ143" s="619">
        <v>19765570.84</v>
      </c>
      <c r="KV143" s="619">
        <v>3199892.05</v>
      </c>
      <c r="KY143" s="619">
        <v>4887021.25</v>
      </c>
      <c r="LA143" s="619">
        <v>26329451.129999999</v>
      </c>
      <c r="LI143" s="619">
        <v>23860948.190000001</v>
      </c>
      <c r="LK143" s="619">
        <v>4785359.33</v>
      </c>
      <c r="LT143" s="619">
        <v>11111506.93</v>
      </c>
      <c r="LX143" s="619">
        <v>7538613.6100000003</v>
      </c>
      <c r="LY143" s="619">
        <v>17143879.670000002</v>
      </c>
      <c r="LZ143" s="619">
        <v>1738095.6</v>
      </c>
      <c r="MG143" s="619">
        <v>312165.81</v>
      </c>
      <c r="MI143" s="619">
        <v>1882857.86</v>
      </c>
      <c r="MU143" s="619">
        <v>42727376.100000001</v>
      </c>
      <c r="MZ143" s="619">
        <v>549</v>
      </c>
      <c r="NF143" s="619">
        <v>56259375.450000003</v>
      </c>
      <c r="NL143" s="619">
        <v>19480523.640000001</v>
      </c>
      <c r="NM143" s="619">
        <v>6297190.5199999996</v>
      </c>
      <c r="NR143" s="619">
        <v>3658150.51</v>
      </c>
      <c r="NY143" s="619">
        <v>18284046.059999999</v>
      </c>
      <c r="NZ143" s="619">
        <v>4869420.87</v>
      </c>
      <c r="OF143" s="619">
        <v>9607597.9299999997</v>
      </c>
      <c r="OL143" s="619">
        <v>0</v>
      </c>
      <c r="OO143" s="619">
        <v>3656629.59</v>
      </c>
      <c r="OP143" s="619">
        <v>7502082.6600000001</v>
      </c>
      <c r="OQ143" s="619">
        <v>8852716.4199999999</v>
      </c>
      <c r="OU143" s="619">
        <v>4512437.51</v>
      </c>
      <c r="PD143" s="619">
        <v>3368621.34</v>
      </c>
      <c r="PV143" s="619">
        <v>4678446.7</v>
      </c>
      <c r="PW143" s="619">
        <v>747372</v>
      </c>
      <c r="RD143" s="619">
        <v>0</v>
      </c>
      <c r="RI143" s="619">
        <v>23884208.670000002</v>
      </c>
      <c r="SC143" s="619">
        <v>2988203.29</v>
      </c>
      <c r="SO143" s="619">
        <v>3377805.01</v>
      </c>
      <c r="SW143" s="619">
        <v>3817050.31</v>
      </c>
      <c r="TK143" s="619">
        <v>3987156.78</v>
      </c>
      <c r="UA143" s="619">
        <v>3584694.46</v>
      </c>
      <c r="UC143" s="619">
        <v>1925418.5</v>
      </c>
      <c r="UG143" s="619">
        <v>2917917.13</v>
      </c>
      <c r="VJ143" s="619">
        <v>618473.49</v>
      </c>
      <c r="VM143" s="619">
        <v>0</v>
      </c>
      <c r="VN143" s="619">
        <v>1646665.01</v>
      </c>
      <c r="WW143" s="619">
        <v>1217158.46</v>
      </c>
      <c r="XE143" s="619">
        <v>207712.15</v>
      </c>
      <c r="XJ143" s="619">
        <v>15023840.779999999</v>
      </c>
      <c r="XM143" s="619">
        <v>9878754.7699999996</v>
      </c>
      <c r="YG143" s="619">
        <v>5599645.04</v>
      </c>
      <c r="YX143" s="619">
        <v>839387.29</v>
      </c>
      <c r="ZE143" s="619">
        <v>2232717.62</v>
      </c>
      <c r="ZN143" s="619">
        <v>0</v>
      </c>
      <c r="AAQ143" s="619">
        <v>12508205.33</v>
      </c>
      <c r="ABB143" s="619">
        <v>2892703.84</v>
      </c>
      <c r="ABG143" s="619">
        <v>29236.6</v>
      </c>
      <c r="ABQ143" s="619">
        <v>8784596.25</v>
      </c>
      <c r="ADA143" s="619">
        <v>0</v>
      </c>
      <c r="ADE143" s="619">
        <v>1761</v>
      </c>
      <c r="ADH143" s="619">
        <v>1001808.6</v>
      </c>
      <c r="ADI143" s="619">
        <v>501543.55</v>
      </c>
      <c r="ADQ143" s="619">
        <v>29092606.98</v>
      </c>
      <c r="ADR143" s="619">
        <v>2140623.81</v>
      </c>
      <c r="ADU143" s="619">
        <v>3162745.43</v>
      </c>
      <c r="AEA143" s="619">
        <v>56971160.979999997</v>
      </c>
      <c r="AEB143" s="619">
        <v>7263006.7699999996</v>
      </c>
      <c r="AEU143" s="619">
        <v>1417764.83</v>
      </c>
      <c r="AFE143" s="619">
        <v>5111588.53</v>
      </c>
      <c r="AFF143" s="619">
        <v>4604153.68</v>
      </c>
      <c r="AFR143" s="619">
        <v>2591492.67</v>
      </c>
      <c r="AGD143" s="619">
        <v>1582939.02</v>
      </c>
      <c r="AGO143" s="619">
        <v>9200858.5399999991</v>
      </c>
      <c r="AGP143" s="619">
        <v>1640513.07</v>
      </c>
      <c r="AGW143" s="619">
        <v>6503965.75</v>
      </c>
      <c r="AGX143" s="619">
        <v>638045.31000000006</v>
      </c>
      <c r="AHQ143" s="619"/>
      <c r="AHU143" s="619">
        <f t="shared" si="959"/>
        <v>748583184.98999977</v>
      </c>
      <c r="AHW143" s="627" t="s">
        <v>6273</v>
      </c>
      <c r="AHX143" s="627" t="s">
        <v>6219</v>
      </c>
      <c r="AHY143" s="627" t="s">
        <v>6220</v>
      </c>
    </row>
    <row r="144" spans="1:909" x14ac:dyDescent="0.8">
      <c r="A144" s="613" t="str">
        <f t="shared" si="960"/>
        <v>ภาระ</v>
      </c>
      <c r="B144" s="618" t="s">
        <v>6215</v>
      </c>
      <c r="C144" s="619" t="s">
        <v>6216</v>
      </c>
      <c r="D144" s="619">
        <v>29452.18</v>
      </c>
      <c r="E144" s="619">
        <v>2087</v>
      </c>
      <c r="F144" s="619">
        <v>103982.5</v>
      </c>
      <c r="G144" s="619">
        <v>0</v>
      </c>
      <c r="H144" s="619">
        <v>10101</v>
      </c>
      <c r="I144" s="619">
        <v>4026</v>
      </c>
      <c r="K144" s="619">
        <v>9426</v>
      </c>
      <c r="L144" s="619">
        <v>1606</v>
      </c>
      <c r="M144" s="619">
        <v>15292</v>
      </c>
      <c r="N144" s="619">
        <v>3625</v>
      </c>
      <c r="O144" s="619">
        <v>3220</v>
      </c>
      <c r="P144" s="619">
        <v>17</v>
      </c>
      <c r="Q144" s="619">
        <v>33319</v>
      </c>
      <c r="R144" s="619">
        <v>235</v>
      </c>
      <c r="T144" s="619">
        <v>3330</v>
      </c>
      <c r="U144" s="619">
        <v>24489</v>
      </c>
      <c r="W144" s="619">
        <v>17175780.52</v>
      </c>
      <c r="X144" s="619">
        <v>9426</v>
      </c>
      <c r="Y144" s="619">
        <v>17328</v>
      </c>
      <c r="Z144" s="619">
        <v>0</v>
      </c>
      <c r="AA144" s="619">
        <v>182276</v>
      </c>
      <c r="AB144" s="619">
        <v>4732</v>
      </c>
      <c r="AC144" s="619">
        <v>631269</v>
      </c>
      <c r="AD144" s="619">
        <v>238930</v>
      </c>
      <c r="AE144" s="619">
        <v>13161</v>
      </c>
      <c r="AF144" s="619">
        <v>5307</v>
      </c>
      <c r="AG144" s="619">
        <v>37240</v>
      </c>
      <c r="AH144" s="619">
        <v>29037</v>
      </c>
      <c r="AI144" s="619">
        <v>110730</v>
      </c>
      <c r="AJ144" s="619">
        <v>144473</v>
      </c>
      <c r="AK144" s="619">
        <v>31526</v>
      </c>
      <c r="AL144" s="619">
        <v>1077</v>
      </c>
      <c r="AM144" s="619">
        <v>360</v>
      </c>
      <c r="AN144" s="619">
        <v>1645</v>
      </c>
      <c r="AO144" s="619">
        <v>0</v>
      </c>
      <c r="AP144" s="619">
        <v>17</v>
      </c>
      <c r="AQ144" s="619">
        <v>35827</v>
      </c>
      <c r="AR144" s="619">
        <v>8561</v>
      </c>
      <c r="AS144" s="619">
        <v>118108</v>
      </c>
      <c r="AT144" s="619">
        <v>246</v>
      </c>
      <c r="AU144" s="619">
        <v>635</v>
      </c>
      <c r="AV144" s="619">
        <v>1950</v>
      </c>
      <c r="AX144" s="619">
        <v>332</v>
      </c>
      <c r="AY144" s="619">
        <v>29955</v>
      </c>
      <c r="AZ144" s="619">
        <v>6545</v>
      </c>
      <c r="BA144" s="619">
        <v>600</v>
      </c>
      <c r="BG144" s="619">
        <v>235170.38</v>
      </c>
      <c r="BI144" s="619">
        <v>0</v>
      </c>
      <c r="BJ144" s="619">
        <v>58015</v>
      </c>
      <c r="BK144" s="619">
        <v>0</v>
      </c>
      <c r="BL144" s="619">
        <v>6691.51</v>
      </c>
      <c r="BM144" s="619">
        <v>2228</v>
      </c>
      <c r="BN144" s="619">
        <v>6733</v>
      </c>
      <c r="BO144" s="619">
        <v>112488</v>
      </c>
      <c r="BP144" s="619">
        <v>0</v>
      </c>
      <c r="BS144" s="619">
        <v>724</v>
      </c>
      <c r="BT144" s="619">
        <v>49859</v>
      </c>
      <c r="BU144" s="619">
        <v>3676</v>
      </c>
      <c r="BV144" s="619">
        <v>8667</v>
      </c>
      <c r="BW144" s="619">
        <v>4597</v>
      </c>
      <c r="BX144" s="619">
        <v>24117</v>
      </c>
      <c r="BY144" s="619">
        <v>15021.65</v>
      </c>
      <c r="BZ144" s="619">
        <v>10033</v>
      </c>
      <c r="CA144" s="619">
        <v>152636</v>
      </c>
      <c r="CB144" s="619">
        <v>0</v>
      </c>
      <c r="CF144" s="619">
        <v>1616</v>
      </c>
      <c r="CG144" s="619">
        <v>38755</v>
      </c>
      <c r="CH144" s="619">
        <v>22135</v>
      </c>
      <c r="CI144" s="619">
        <v>0</v>
      </c>
      <c r="CJ144" s="619">
        <v>3589</v>
      </c>
      <c r="CK144" s="619">
        <v>0</v>
      </c>
      <c r="CL144" s="619">
        <v>780</v>
      </c>
      <c r="CM144" s="619">
        <v>1018</v>
      </c>
      <c r="CN144" s="619">
        <v>0</v>
      </c>
      <c r="CO144" s="619">
        <v>862</v>
      </c>
      <c r="CQ144" s="619">
        <v>3582</v>
      </c>
      <c r="CS144" s="619">
        <v>17869</v>
      </c>
      <c r="CT144" s="619">
        <v>0</v>
      </c>
      <c r="CU144" s="619">
        <v>36698</v>
      </c>
      <c r="CV144" s="619">
        <v>16139.5</v>
      </c>
      <c r="CW144" s="619">
        <v>28335</v>
      </c>
      <c r="CX144" s="619">
        <v>14402</v>
      </c>
      <c r="CY144" s="619">
        <v>0</v>
      </c>
      <c r="CZ144" s="619">
        <v>32777</v>
      </c>
      <c r="DA144" s="619">
        <v>59738</v>
      </c>
      <c r="DB144" s="619">
        <v>58956</v>
      </c>
      <c r="DC144" s="619">
        <v>12464</v>
      </c>
      <c r="DD144" s="619">
        <v>11313515.07</v>
      </c>
      <c r="DE144" s="619">
        <v>4302</v>
      </c>
      <c r="DF144" s="619">
        <v>5397</v>
      </c>
      <c r="DG144" s="619">
        <v>57698</v>
      </c>
      <c r="DH144" s="619">
        <v>150087</v>
      </c>
      <c r="DI144" s="619">
        <v>119578</v>
      </c>
      <c r="DJ144" s="619">
        <v>3590</v>
      </c>
      <c r="DK144" s="619">
        <v>2479</v>
      </c>
      <c r="DL144" s="619">
        <v>382003.20000000001</v>
      </c>
      <c r="DM144" s="619">
        <v>98658</v>
      </c>
      <c r="DN144" s="619">
        <v>133504</v>
      </c>
      <c r="DO144" s="619">
        <v>27885</v>
      </c>
      <c r="DP144" s="619">
        <v>50964</v>
      </c>
      <c r="DQ144" s="619">
        <v>104725</v>
      </c>
      <c r="DR144" s="619">
        <v>101659.5</v>
      </c>
      <c r="DS144" s="619">
        <v>43794.5</v>
      </c>
      <c r="DT144" s="619">
        <v>596855</v>
      </c>
      <c r="DU144" s="619">
        <v>1559</v>
      </c>
      <c r="DV144" s="619">
        <v>158</v>
      </c>
      <c r="DW144" s="619">
        <v>3008</v>
      </c>
      <c r="DX144" s="619">
        <v>3075</v>
      </c>
      <c r="EA144" s="619">
        <v>7255.5</v>
      </c>
      <c r="EB144" s="619">
        <v>205</v>
      </c>
      <c r="EC144" s="619">
        <v>103128</v>
      </c>
      <c r="ED144" s="619">
        <v>84</v>
      </c>
      <c r="EE144" s="619">
        <v>90</v>
      </c>
      <c r="EF144" s="619">
        <v>426</v>
      </c>
      <c r="EG144" s="619">
        <v>14581</v>
      </c>
      <c r="EH144" s="619">
        <v>14939</v>
      </c>
      <c r="EI144" s="619">
        <v>0</v>
      </c>
      <c r="EJ144" s="619">
        <v>9754</v>
      </c>
      <c r="EK144" s="619">
        <v>107218</v>
      </c>
      <c r="EL144" s="619">
        <v>30166</v>
      </c>
      <c r="EM144" s="619">
        <v>1666</v>
      </c>
      <c r="EN144" s="619">
        <v>1820</v>
      </c>
      <c r="EO144" s="619">
        <v>6920798.71</v>
      </c>
      <c r="ET144" s="619">
        <v>120</v>
      </c>
      <c r="EX144" s="619">
        <v>48504.5</v>
      </c>
      <c r="EY144" s="619">
        <v>0</v>
      </c>
      <c r="EZ144" s="619">
        <v>75</v>
      </c>
      <c r="FA144" s="619">
        <v>635</v>
      </c>
      <c r="FB144" s="619">
        <v>8412</v>
      </c>
      <c r="FC144" s="619">
        <v>32114</v>
      </c>
      <c r="FD144" s="619">
        <v>2107</v>
      </c>
      <c r="FE144" s="619">
        <v>5230</v>
      </c>
      <c r="FF144" s="619">
        <v>145648</v>
      </c>
      <c r="FG144" s="619">
        <v>0</v>
      </c>
      <c r="FH144" s="619">
        <v>0</v>
      </c>
      <c r="FI144" s="619">
        <v>747</v>
      </c>
      <c r="FJ144" s="619">
        <v>3350</v>
      </c>
      <c r="FK144" s="619">
        <v>3228</v>
      </c>
      <c r="FM144" s="619">
        <v>3566</v>
      </c>
      <c r="FN144" s="619">
        <v>40576</v>
      </c>
      <c r="FO144" s="619">
        <v>2747</v>
      </c>
      <c r="FP144" s="619">
        <v>0</v>
      </c>
      <c r="FR144" s="619">
        <v>150050</v>
      </c>
      <c r="FS144" s="619">
        <v>139348.84</v>
      </c>
      <c r="FT144" s="619">
        <v>19613</v>
      </c>
      <c r="FU144" s="619">
        <v>27397</v>
      </c>
      <c r="FV144" s="619">
        <v>56623.5</v>
      </c>
      <c r="FW144" s="619">
        <v>6846</v>
      </c>
      <c r="FX144" s="619">
        <v>3582</v>
      </c>
      <c r="FY144" s="619">
        <v>23465</v>
      </c>
      <c r="FZ144" s="619">
        <v>3552</v>
      </c>
      <c r="GA144" s="619">
        <v>32200</v>
      </c>
      <c r="GB144" s="619">
        <v>57564</v>
      </c>
      <c r="GC144" s="619">
        <v>30201</v>
      </c>
      <c r="GD144" s="619">
        <v>5308</v>
      </c>
      <c r="GF144" s="619">
        <v>387</v>
      </c>
      <c r="GH144" s="619">
        <v>3710</v>
      </c>
      <c r="GI144" s="619">
        <v>-31882</v>
      </c>
      <c r="GJ144" s="619">
        <v>260</v>
      </c>
      <c r="GK144" s="619">
        <v>2618</v>
      </c>
      <c r="GM144" s="619">
        <v>23559</v>
      </c>
      <c r="GN144" s="619">
        <v>210</v>
      </c>
      <c r="GR144" s="619">
        <v>43240.75</v>
      </c>
      <c r="GT144" s="619">
        <v>0</v>
      </c>
      <c r="GU144" s="619">
        <v>42</v>
      </c>
      <c r="GW144" s="619">
        <v>563320</v>
      </c>
      <c r="GX144" s="619">
        <v>130</v>
      </c>
      <c r="GZ144" s="619">
        <v>141767</v>
      </c>
      <c r="HB144" s="619">
        <v>7420</v>
      </c>
      <c r="HC144" s="619">
        <v>50098.5</v>
      </c>
      <c r="HD144" s="619">
        <v>77633</v>
      </c>
      <c r="HE144" s="619">
        <v>3106458.52</v>
      </c>
      <c r="HF144" s="619">
        <v>677678.23</v>
      </c>
      <c r="HG144" s="619">
        <v>191247</v>
      </c>
      <c r="HH144" s="619">
        <v>1157747</v>
      </c>
      <c r="HI144" s="619">
        <v>311573.5</v>
      </c>
      <c r="HJ144" s="619">
        <v>4207</v>
      </c>
      <c r="HL144" s="619">
        <v>53180</v>
      </c>
      <c r="HM144" s="619">
        <v>69572</v>
      </c>
      <c r="HN144" s="619">
        <v>713303</v>
      </c>
      <c r="HO144" s="619">
        <v>949785.02</v>
      </c>
      <c r="HP144" s="619">
        <v>214174</v>
      </c>
      <c r="HQ144" s="619">
        <v>78096.5</v>
      </c>
      <c r="HR144" s="619">
        <v>308634</v>
      </c>
      <c r="HS144" s="619">
        <v>278660</v>
      </c>
      <c r="HT144" s="619">
        <v>16936</v>
      </c>
      <c r="HU144" s="619">
        <v>5375</v>
      </c>
      <c r="HV144" s="619">
        <v>1600</v>
      </c>
      <c r="HW144" s="619">
        <v>37846</v>
      </c>
      <c r="HX144" s="619">
        <v>5227</v>
      </c>
      <c r="HZ144" s="619">
        <v>9855</v>
      </c>
      <c r="IA144" s="619">
        <v>6167</v>
      </c>
      <c r="IB144" s="619">
        <v>2686</v>
      </c>
      <c r="IC144" s="619">
        <v>1296</v>
      </c>
      <c r="ID144" s="619">
        <v>5533</v>
      </c>
      <c r="IE144" s="619">
        <v>7910</v>
      </c>
      <c r="IG144" s="619">
        <v>6989</v>
      </c>
      <c r="IJ144" s="619">
        <v>931204.75</v>
      </c>
      <c r="IK144" s="619">
        <v>62057.5</v>
      </c>
      <c r="IL144" s="619">
        <v>12820</v>
      </c>
      <c r="IM144" s="619">
        <v>4498</v>
      </c>
      <c r="IN144" s="619">
        <v>2645</v>
      </c>
      <c r="IO144" s="619">
        <v>5786</v>
      </c>
      <c r="IP144" s="619">
        <v>3152</v>
      </c>
      <c r="IQ144" s="619">
        <v>14624.73</v>
      </c>
      <c r="IR144" s="619">
        <v>40107.5</v>
      </c>
      <c r="IS144" s="619">
        <v>47038.74</v>
      </c>
      <c r="IT144" s="619">
        <v>62706</v>
      </c>
      <c r="IU144" s="619">
        <v>56050</v>
      </c>
      <c r="IV144" s="619">
        <v>11047.05</v>
      </c>
      <c r="IW144" s="619">
        <v>0</v>
      </c>
      <c r="IY144" s="619">
        <v>216240</v>
      </c>
      <c r="IZ144" s="619">
        <v>3271</v>
      </c>
      <c r="JA144" s="619">
        <v>11339</v>
      </c>
      <c r="JB144" s="619">
        <v>0</v>
      </c>
      <c r="JC144" s="619">
        <v>150</v>
      </c>
      <c r="JD144" s="619">
        <v>7418</v>
      </c>
      <c r="JE144" s="619">
        <v>0</v>
      </c>
      <c r="JG144" s="619">
        <v>2618</v>
      </c>
      <c r="JH144" s="619">
        <v>15356</v>
      </c>
      <c r="JI144" s="619">
        <v>2072</v>
      </c>
      <c r="JL144" s="619">
        <v>7718</v>
      </c>
      <c r="JM144" s="619">
        <v>2873</v>
      </c>
      <c r="JN144" s="619">
        <v>214</v>
      </c>
      <c r="JO144" s="619">
        <v>0</v>
      </c>
      <c r="JP144" s="619">
        <v>16019</v>
      </c>
      <c r="JQ144" s="619">
        <v>13681</v>
      </c>
      <c r="JR144" s="619">
        <v>0</v>
      </c>
      <c r="JT144" s="619">
        <v>0</v>
      </c>
      <c r="JU144" s="619">
        <v>0</v>
      </c>
      <c r="JV144" s="619">
        <v>0</v>
      </c>
      <c r="JX144" s="619">
        <v>0</v>
      </c>
      <c r="JY144" s="619">
        <v>0</v>
      </c>
      <c r="JZ144" s="619">
        <v>0</v>
      </c>
      <c r="KA144" s="619">
        <v>0</v>
      </c>
      <c r="KB144" s="619">
        <v>0</v>
      </c>
      <c r="KC144" s="619">
        <v>17600</v>
      </c>
      <c r="KD144" s="619">
        <v>0</v>
      </c>
      <c r="KE144" s="619">
        <v>0</v>
      </c>
      <c r="KG144" s="619">
        <v>0</v>
      </c>
      <c r="KH144" s="619">
        <v>0</v>
      </c>
      <c r="KI144" s="619">
        <v>4800</v>
      </c>
      <c r="KJ144" s="619">
        <v>516679.5</v>
      </c>
      <c r="KK144" s="619">
        <v>0</v>
      </c>
      <c r="KL144" s="619">
        <v>38152</v>
      </c>
      <c r="KM144" s="619">
        <v>500576</v>
      </c>
      <c r="KN144" s="619">
        <v>74977</v>
      </c>
      <c r="KO144" s="619">
        <v>194168</v>
      </c>
      <c r="KP144" s="619">
        <v>43715</v>
      </c>
      <c r="KR144" s="619">
        <v>30984</v>
      </c>
      <c r="KS144" s="619">
        <v>1721386</v>
      </c>
      <c r="KT144" s="619">
        <v>17242</v>
      </c>
      <c r="KU144" s="619">
        <v>32713</v>
      </c>
      <c r="KV144" s="619">
        <v>125198</v>
      </c>
      <c r="KW144" s="619">
        <v>84292</v>
      </c>
      <c r="KX144" s="619">
        <v>47295</v>
      </c>
      <c r="KY144" s="619">
        <v>41537</v>
      </c>
      <c r="KZ144" s="619">
        <v>17806</v>
      </c>
      <c r="LA144" s="619">
        <v>8791</v>
      </c>
      <c r="LB144" s="619">
        <v>95149</v>
      </c>
      <c r="LC144" s="619">
        <v>110428</v>
      </c>
      <c r="LD144" s="619">
        <v>128615</v>
      </c>
      <c r="LE144" s="619">
        <v>56761</v>
      </c>
      <c r="LF144" s="619">
        <v>31400</v>
      </c>
      <c r="LG144" s="619">
        <v>285978</v>
      </c>
      <c r="LH144" s="619">
        <v>164406</v>
      </c>
      <c r="LI144" s="619">
        <v>1869866.57</v>
      </c>
      <c r="LJ144" s="619">
        <v>55090</v>
      </c>
      <c r="LK144" s="619">
        <v>767947</v>
      </c>
      <c r="LL144" s="619">
        <v>163340.51999999999</v>
      </c>
      <c r="LM144" s="619">
        <v>0</v>
      </c>
      <c r="LN144" s="619">
        <v>330616</v>
      </c>
      <c r="LO144" s="619">
        <v>178355</v>
      </c>
      <c r="LP144" s="619">
        <v>251295.5</v>
      </c>
      <c r="LQ144" s="619">
        <v>12430</v>
      </c>
      <c r="LR144" s="619">
        <v>340141.3</v>
      </c>
      <c r="LS144" s="619">
        <v>14673</v>
      </c>
      <c r="LT144" s="619">
        <v>73663</v>
      </c>
      <c r="LW144" s="619">
        <v>17775899.859999999</v>
      </c>
      <c r="LX144" s="619">
        <v>275943.59999999998</v>
      </c>
      <c r="LY144" s="619">
        <v>8161910.2199999997</v>
      </c>
      <c r="LZ144" s="619">
        <v>137119.18</v>
      </c>
      <c r="MA144" s="619">
        <v>1166</v>
      </c>
      <c r="MB144" s="619">
        <v>4093</v>
      </c>
      <c r="MC144" s="619">
        <v>3177</v>
      </c>
      <c r="MD144" s="619">
        <v>730</v>
      </c>
      <c r="ME144" s="619">
        <v>71075</v>
      </c>
      <c r="MF144" s="619">
        <v>36386</v>
      </c>
      <c r="MG144" s="619">
        <v>642805</v>
      </c>
      <c r="MI144" s="619">
        <v>8592</v>
      </c>
      <c r="MJ144" s="619">
        <v>1132588.1000000001</v>
      </c>
      <c r="MK144" s="619">
        <v>24124</v>
      </c>
      <c r="ML144" s="619">
        <v>36777</v>
      </c>
      <c r="MM144" s="619">
        <v>30582</v>
      </c>
      <c r="MN144" s="619">
        <v>1651439</v>
      </c>
      <c r="MO144" s="619">
        <v>1719978</v>
      </c>
      <c r="MP144" s="619">
        <v>104688</v>
      </c>
      <c r="MQ144" s="619">
        <v>262607</v>
      </c>
      <c r="MR144" s="619">
        <v>118390</v>
      </c>
      <c r="MS144" s="619">
        <v>96567</v>
      </c>
      <c r="MT144" s="619">
        <v>76477</v>
      </c>
      <c r="MU144" s="619">
        <v>92625</v>
      </c>
      <c r="MV144" s="619">
        <v>0</v>
      </c>
      <c r="MW144" s="619">
        <v>286748</v>
      </c>
      <c r="MX144" s="619">
        <v>9002</v>
      </c>
      <c r="MY144" s="619">
        <v>351828</v>
      </c>
      <c r="MZ144" s="619">
        <v>285453</v>
      </c>
      <c r="NA144" s="619">
        <v>2421.5</v>
      </c>
      <c r="NB144" s="619">
        <v>48473</v>
      </c>
      <c r="NC144" s="619">
        <v>2727</v>
      </c>
      <c r="ND144" s="619">
        <v>32181</v>
      </c>
      <c r="NE144" s="619">
        <v>3246</v>
      </c>
      <c r="NF144" s="619">
        <v>1405265.38</v>
      </c>
      <c r="NG144" s="619">
        <v>2436382</v>
      </c>
      <c r="NH144" s="619">
        <v>129586</v>
      </c>
      <c r="NI144" s="619">
        <v>513107</v>
      </c>
      <c r="NJ144" s="619">
        <v>481557</v>
      </c>
      <c r="NK144" s="619">
        <v>134151</v>
      </c>
      <c r="NL144" s="619">
        <v>126869.67</v>
      </c>
      <c r="NM144" s="619">
        <v>237721</v>
      </c>
      <c r="NN144" s="619">
        <v>8530</v>
      </c>
      <c r="NO144" s="619">
        <v>221482</v>
      </c>
      <c r="NP144" s="619">
        <v>707385</v>
      </c>
      <c r="NQ144" s="619">
        <v>184159</v>
      </c>
      <c r="NR144" s="619">
        <v>91798</v>
      </c>
      <c r="NS144" s="619">
        <v>105445</v>
      </c>
      <c r="NU144" s="619">
        <v>44429</v>
      </c>
      <c r="NV144" s="619">
        <v>13597</v>
      </c>
      <c r="NW144" s="619">
        <v>12697</v>
      </c>
      <c r="NX144" s="619">
        <v>22436</v>
      </c>
      <c r="NY144" s="619">
        <v>12258</v>
      </c>
      <c r="NZ144" s="619">
        <v>10533252.59</v>
      </c>
      <c r="OA144" s="619">
        <v>314100</v>
      </c>
      <c r="OB144" s="619">
        <v>4269</v>
      </c>
      <c r="OC144" s="619">
        <v>412644.55</v>
      </c>
      <c r="OD144" s="619">
        <v>0</v>
      </c>
      <c r="OF144" s="619">
        <v>6740435</v>
      </c>
      <c r="OG144" s="619">
        <v>26973</v>
      </c>
      <c r="OH144" s="619">
        <v>49059</v>
      </c>
      <c r="OI144" s="619">
        <v>104407.7</v>
      </c>
      <c r="OJ144" s="619">
        <v>8181</v>
      </c>
      <c r="OK144" s="619">
        <v>63220</v>
      </c>
      <c r="OL144" s="619">
        <v>820566.94</v>
      </c>
      <c r="OM144" s="619">
        <v>154075.6</v>
      </c>
      <c r="ON144" s="619">
        <v>3473953.44</v>
      </c>
      <c r="OO144" s="619">
        <v>3236959.9</v>
      </c>
      <c r="OP144" s="619">
        <v>91621</v>
      </c>
      <c r="OQ144" s="619">
        <v>10260165</v>
      </c>
      <c r="OR144" s="619">
        <v>721247</v>
      </c>
      <c r="OS144" s="619">
        <v>613573</v>
      </c>
      <c r="OU144" s="619">
        <v>940503</v>
      </c>
      <c r="OV144" s="619">
        <v>70467</v>
      </c>
      <c r="OW144" s="619">
        <v>114601.8</v>
      </c>
      <c r="OX144" s="619">
        <v>521006.52</v>
      </c>
      <c r="OY144" s="619">
        <v>736706</v>
      </c>
      <c r="OZ144" s="619">
        <v>3501480.99</v>
      </c>
      <c r="PA144" s="619">
        <v>347093.45</v>
      </c>
      <c r="PB144" s="619">
        <v>112556</v>
      </c>
      <c r="PC144" s="619">
        <v>0</v>
      </c>
      <c r="PD144" s="619">
        <v>39409.800000000003</v>
      </c>
      <c r="PE144" s="619">
        <v>0</v>
      </c>
      <c r="PH144" s="619">
        <v>10861</v>
      </c>
      <c r="PI144" s="619">
        <v>78883.61</v>
      </c>
      <c r="PJ144" s="619">
        <v>1560</v>
      </c>
      <c r="PK144" s="619">
        <v>0</v>
      </c>
      <c r="PM144" s="619">
        <v>480</v>
      </c>
      <c r="PN144" s="619">
        <v>10280</v>
      </c>
      <c r="PP144" s="619">
        <v>75</v>
      </c>
      <c r="PQ144" s="619">
        <v>60</v>
      </c>
      <c r="PV144" s="619">
        <v>89728</v>
      </c>
      <c r="PW144" s="619">
        <v>96732.5</v>
      </c>
      <c r="PX144" s="619">
        <v>450</v>
      </c>
      <c r="PY144" s="619">
        <v>0</v>
      </c>
      <c r="QB144" s="619">
        <v>93688</v>
      </c>
      <c r="QC144" s="619">
        <v>260</v>
      </c>
      <c r="QD144" s="619">
        <v>2355</v>
      </c>
      <c r="QE144" s="619">
        <v>434</v>
      </c>
      <c r="QF144" s="619">
        <v>6554</v>
      </c>
      <c r="QG144" s="619">
        <v>130</v>
      </c>
      <c r="QI144" s="619">
        <v>4116</v>
      </c>
      <c r="QJ144" s="619">
        <v>63090</v>
      </c>
      <c r="QK144" s="619">
        <v>410</v>
      </c>
      <c r="QN144" s="619">
        <v>2744</v>
      </c>
      <c r="QP144" s="619">
        <v>0</v>
      </c>
      <c r="QQ144" s="619">
        <v>452</v>
      </c>
      <c r="QV144" s="619">
        <v>12006.81</v>
      </c>
      <c r="QW144" s="619">
        <v>0</v>
      </c>
      <c r="QY144" s="619">
        <v>6147.5</v>
      </c>
      <c r="RA144" s="619">
        <v>466</v>
      </c>
      <c r="RD144" s="619">
        <v>0</v>
      </c>
      <c r="RE144" s="619">
        <v>2103</v>
      </c>
      <c r="RF144" s="619">
        <v>0</v>
      </c>
      <c r="RI144" s="619">
        <v>734</v>
      </c>
      <c r="RJ144" s="619">
        <v>10240</v>
      </c>
      <c r="RK144" s="619">
        <v>0</v>
      </c>
      <c r="RN144" s="619">
        <v>1405</v>
      </c>
      <c r="RO144" s="619">
        <v>5496</v>
      </c>
      <c r="RP144" s="619">
        <v>0</v>
      </c>
      <c r="RQ144" s="619">
        <v>7820</v>
      </c>
      <c r="RR144" s="619">
        <v>260</v>
      </c>
      <c r="RS144" s="619">
        <v>0</v>
      </c>
      <c r="RU144" s="619">
        <v>232</v>
      </c>
      <c r="RV144" s="619">
        <v>488</v>
      </c>
      <c r="RX144" s="619">
        <v>29</v>
      </c>
      <c r="RY144" s="619">
        <v>0</v>
      </c>
      <c r="SC144" s="619">
        <v>236453</v>
      </c>
      <c r="SE144" s="619">
        <v>152073</v>
      </c>
      <c r="SF144" s="619">
        <v>40211</v>
      </c>
      <c r="SG144" s="619">
        <v>28133</v>
      </c>
      <c r="SH144" s="619">
        <v>166140</v>
      </c>
      <c r="SI144" s="619">
        <v>60931</v>
      </c>
      <c r="SJ144" s="619">
        <v>102895</v>
      </c>
      <c r="SK144" s="619">
        <v>8320</v>
      </c>
      <c r="SL144" s="619">
        <v>3150</v>
      </c>
      <c r="SM144" s="619">
        <v>-20322</v>
      </c>
      <c r="SN144" s="619">
        <v>1690</v>
      </c>
      <c r="SO144" s="619">
        <v>8808</v>
      </c>
      <c r="SP144" s="619">
        <v>915</v>
      </c>
      <c r="SQ144" s="619">
        <v>2340</v>
      </c>
      <c r="SR144" s="619">
        <v>7132</v>
      </c>
      <c r="SS144" s="619">
        <v>2860</v>
      </c>
      <c r="ST144" s="619">
        <v>3640</v>
      </c>
      <c r="SU144" s="619">
        <v>25665</v>
      </c>
      <c r="SV144" s="619">
        <v>36702</v>
      </c>
      <c r="SW144" s="619">
        <v>76019</v>
      </c>
      <c r="SX144" s="619">
        <v>595</v>
      </c>
      <c r="SY144" s="619">
        <v>44826</v>
      </c>
      <c r="SZ144" s="619">
        <v>58775</v>
      </c>
      <c r="TA144" s="619">
        <v>1190</v>
      </c>
      <c r="TB144" s="619">
        <v>1601</v>
      </c>
      <c r="TD144" s="619">
        <v>57186</v>
      </c>
      <c r="TE144" s="619">
        <v>0</v>
      </c>
      <c r="TF144" s="619">
        <v>9100</v>
      </c>
      <c r="TG144" s="619">
        <v>260</v>
      </c>
      <c r="TH144" s="619">
        <v>1460</v>
      </c>
      <c r="TI144" s="619">
        <v>2526</v>
      </c>
      <c r="TJ144" s="619">
        <v>3364</v>
      </c>
      <c r="TK144" s="619">
        <v>631</v>
      </c>
      <c r="TL144" s="619">
        <v>0</v>
      </c>
      <c r="TN144" s="619">
        <v>3940</v>
      </c>
      <c r="TO144" s="619">
        <v>16398</v>
      </c>
      <c r="TP144" s="619">
        <v>63</v>
      </c>
      <c r="TQ144" s="619">
        <v>335</v>
      </c>
      <c r="TR144" s="619">
        <v>24746</v>
      </c>
      <c r="TS144" s="619">
        <v>2340</v>
      </c>
      <c r="TT144" s="619">
        <v>4000</v>
      </c>
      <c r="TU144" s="619">
        <v>795</v>
      </c>
      <c r="TW144" s="619">
        <v>0</v>
      </c>
      <c r="TY144" s="619">
        <v>2801</v>
      </c>
      <c r="TZ144" s="619">
        <v>0</v>
      </c>
      <c r="UA144" s="619">
        <v>62966</v>
      </c>
      <c r="UB144" s="619">
        <v>0</v>
      </c>
      <c r="UC144" s="619">
        <v>11471</v>
      </c>
      <c r="UD144" s="619">
        <v>3401</v>
      </c>
      <c r="UE144" s="619">
        <v>32941.449999999997</v>
      </c>
      <c r="UF144" s="619">
        <v>34520</v>
      </c>
      <c r="UG144" s="619">
        <v>1280</v>
      </c>
      <c r="UL144" s="619">
        <v>20937.84</v>
      </c>
      <c r="UM144" s="619">
        <v>27891</v>
      </c>
      <c r="UN144" s="619">
        <v>7520</v>
      </c>
      <c r="UO144" s="619">
        <v>6716</v>
      </c>
      <c r="UP144" s="619">
        <v>6981</v>
      </c>
      <c r="UQ144" s="619">
        <v>93846</v>
      </c>
      <c r="UR144" s="619">
        <v>598634</v>
      </c>
      <c r="US144" s="619">
        <v>5080</v>
      </c>
      <c r="UU144" s="619">
        <v>217897.94</v>
      </c>
      <c r="UV144" s="619">
        <v>0</v>
      </c>
      <c r="UX144" s="619">
        <v>151649</v>
      </c>
      <c r="VA144" s="619">
        <v>720</v>
      </c>
      <c r="VB144" s="619">
        <v>780</v>
      </c>
      <c r="VC144" s="619">
        <v>390</v>
      </c>
      <c r="VD144" s="619">
        <v>48825</v>
      </c>
      <c r="VE144" s="619">
        <v>1125</v>
      </c>
      <c r="VH144" s="619">
        <v>480</v>
      </c>
      <c r="VI144" s="619">
        <v>120</v>
      </c>
      <c r="VJ144" s="619">
        <v>1560</v>
      </c>
      <c r="VK144" s="619">
        <v>4340</v>
      </c>
      <c r="VL144" s="619">
        <v>0</v>
      </c>
      <c r="VN144" s="619">
        <v>424</v>
      </c>
      <c r="VO144" s="619">
        <v>17193</v>
      </c>
      <c r="VP144" s="619">
        <v>429</v>
      </c>
      <c r="VR144" s="619">
        <v>1680</v>
      </c>
      <c r="VS144" s="619">
        <v>146386</v>
      </c>
      <c r="VU144" s="619">
        <v>3160</v>
      </c>
      <c r="VV144" s="619">
        <v>0</v>
      </c>
      <c r="VW144" s="619">
        <v>0</v>
      </c>
      <c r="VX144" s="619">
        <v>0</v>
      </c>
      <c r="VY144" s="619">
        <v>75012</v>
      </c>
      <c r="VZ144" s="619">
        <v>12142</v>
      </c>
      <c r="WA144" s="619">
        <v>0</v>
      </c>
      <c r="WB144" s="619">
        <v>130</v>
      </c>
      <c r="WD144" s="619">
        <v>26000</v>
      </c>
      <c r="WE144" s="619">
        <v>11377</v>
      </c>
      <c r="WF144" s="619">
        <v>3137.49</v>
      </c>
      <c r="WH144" s="619">
        <v>812</v>
      </c>
      <c r="WI144" s="619">
        <v>3965</v>
      </c>
      <c r="WJ144" s="619">
        <v>59644</v>
      </c>
      <c r="WK144" s="619">
        <v>75</v>
      </c>
      <c r="WL144" s="619">
        <v>9070.85</v>
      </c>
      <c r="WM144" s="619">
        <v>36</v>
      </c>
      <c r="WN144" s="619">
        <v>806</v>
      </c>
      <c r="WP144" s="619">
        <v>45974</v>
      </c>
      <c r="WQ144" s="619">
        <v>384</v>
      </c>
      <c r="WR144" s="619">
        <v>150</v>
      </c>
      <c r="WS144" s="619">
        <v>75</v>
      </c>
      <c r="WT144" s="619">
        <v>1653</v>
      </c>
      <c r="WU144" s="619">
        <v>3884</v>
      </c>
      <c r="WV144" s="619">
        <v>12226</v>
      </c>
      <c r="WW144" s="619">
        <v>28604</v>
      </c>
      <c r="WX144" s="619">
        <v>15126</v>
      </c>
      <c r="WY144" s="619">
        <v>502</v>
      </c>
      <c r="WZ144" s="619">
        <v>7281</v>
      </c>
      <c r="XA144" s="619">
        <v>24307.25</v>
      </c>
      <c r="XC144" s="619">
        <v>0</v>
      </c>
      <c r="XD144" s="619">
        <v>0</v>
      </c>
      <c r="XE144" s="619">
        <v>625801</v>
      </c>
      <c r="XF144" s="619">
        <v>1206</v>
      </c>
      <c r="XG144" s="619">
        <v>40783</v>
      </c>
      <c r="XH144" s="619">
        <v>0</v>
      </c>
      <c r="XI144" s="619">
        <v>3071</v>
      </c>
      <c r="XT144" s="619">
        <v>0</v>
      </c>
      <c r="YG144" s="619">
        <v>95664</v>
      </c>
      <c r="YX144" s="619">
        <v>219081</v>
      </c>
      <c r="YY144" s="619">
        <v>64833</v>
      </c>
      <c r="YZ144" s="619">
        <v>910</v>
      </c>
      <c r="ZB144" s="619">
        <v>97047</v>
      </c>
      <c r="ZC144" s="619">
        <v>1570</v>
      </c>
      <c r="ZD144" s="619">
        <v>6900</v>
      </c>
      <c r="ZE144" s="619">
        <v>4288</v>
      </c>
      <c r="ZN144" s="619">
        <v>439347.93</v>
      </c>
      <c r="ZP144" s="619">
        <v>13692</v>
      </c>
      <c r="ZV144" s="619">
        <v>6726</v>
      </c>
      <c r="ZW144" s="619">
        <v>225</v>
      </c>
      <c r="ZY144" s="619">
        <v>0</v>
      </c>
      <c r="AAD144" s="619">
        <v>2340</v>
      </c>
      <c r="AAF144" s="619">
        <v>600</v>
      </c>
      <c r="AAH144" s="619">
        <v>1690</v>
      </c>
      <c r="AAM144" s="619">
        <v>22851</v>
      </c>
      <c r="AAO144" s="619">
        <v>900</v>
      </c>
      <c r="AAP144" s="619">
        <v>1120</v>
      </c>
      <c r="AAQ144" s="619">
        <v>0</v>
      </c>
      <c r="AAS144" s="619">
        <v>7500</v>
      </c>
      <c r="AAT144" s="619">
        <v>0</v>
      </c>
      <c r="AAU144" s="619">
        <v>0</v>
      </c>
      <c r="AAV144" s="619">
        <v>1600</v>
      </c>
      <c r="AAW144" s="619">
        <v>12700</v>
      </c>
      <c r="AAX144" s="619">
        <v>0</v>
      </c>
      <c r="AAY144" s="619">
        <v>3200</v>
      </c>
      <c r="ABB144" s="619">
        <v>221095</v>
      </c>
      <c r="ABC144" s="619">
        <v>22000</v>
      </c>
      <c r="ABE144" s="619">
        <v>2490</v>
      </c>
      <c r="ABF144" s="619">
        <v>6400</v>
      </c>
      <c r="ABG144" s="619">
        <v>4500</v>
      </c>
      <c r="ABI144" s="619">
        <v>16000</v>
      </c>
      <c r="ABJ144" s="619">
        <v>818</v>
      </c>
      <c r="ABK144" s="619">
        <v>580</v>
      </c>
      <c r="ABL144" s="619">
        <v>0</v>
      </c>
      <c r="ABM144" s="619">
        <v>9753.7000000000007</v>
      </c>
      <c r="ABN144" s="619">
        <v>0</v>
      </c>
      <c r="ABO144" s="619">
        <v>0</v>
      </c>
      <c r="ABQ144" s="619">
        <v>37492</v>
      </c>
      <c r="ABR144" s="619">
        <v>87373</v>
      </c>
      <c r="ABS144" s="619">
        <v>1356</v>
      </c>
      <c r="ABT144" s="619">
        <v>8625</v>
      </c>
      <c r="ABU144" s="619">
        <v>3327</v>
      </c>
      <c r="ABV144" s="619">
        <v>182331</v>
      </c>
      <c r="ABW144" s="619">
        <v>3634</v>
      </c>
      <c r="ABX144" s="619">
        <v>6193</v>
      </c>
      <c r="ABZ144" s="619">
        <v>2296978.65</v>
      </c>
      <c r="ACA144" s="619">
        <v>200978</v>
      </c>
      <c r="ACB144" s="619">
        <v>819256.4</v>
      </c>
      <c r="ACC144" s="619">
        <v>416373</v>
      </c>
      <c r="ACD144" s="619">
        <v>389020</v>
      </c>
      <c r="ACE144" s="619">
        <v>235557</v>
      </c>
      <c r="ACF144" s="619">
        <v>456087</v>
      </c>
      <c r="ACG144" s="619">
        <v>6636</v>
      </c>
      <c r="ACH144" s="619">
        <v>18551</v>
      </c>
      <c r="ACI144" s="619">
        <v>49518</v>
      </c>
      <c r="ACJ144" s="619">
        <v>673091</v>
      </c>
      <c r="ACK144" s="619">
        <v>3016703.56</v>
      </c>
      <c r="ACL144" s="619">
        <v>1012</v>
      </c>
      <c r="ACM144" s="619">
        <v>83</v>
      </c>
      <c r="ACN144" s="619">
        <v>15469</v>
      </c>
      <c r="ACO144" s="619">
        <v>65019</v>
      </c>
      <c r="ACQ144" s="619">
        <v>1440</v>
      </c>
      <c r="ACR144" s="619">
        <v>0</v>
      </c>
      <c r="ACS144" s="619">
        <v>397013</v>
      </c>
      <c r="ACT144" s="619">
        <v>48024</v>
      </c>
      <c r="ACU144" s="619">
        <v>897853</v>
      </c>
      <c r="ACV144" s="619">
        <v>49502.52</v>
      </c>
      <c r="ACW144" s="619">
        <v>0</v>
      </c>
      <c r="ACX144" s="619">
        <v>4150</v>
      </c>
      <c r="ACY144" s="619">
        <v>280159</v>
      </c>
      <c r="ACZ144" s="619">
        <v>6875</v>
      </c>
      <c r="ADB144" s="619">
        <v>102580</v>
      </c>
      <c r="ADC144" s="619">
        <v>1503</v>
      </c>
      <c r="ADH144" s="619">
        <v>0</v>
      </c>
      <c r="ADJ144" s="619">
        <v>103316</v>
      </c>
      <c r="ADK144" s="619">
        <v>33143</v>
      </c>
      <c r="ADL144" s="619">
        <v>187810</v>
      </c>
      <c r="ADM144" s="619">
        <v>31485</v>
      </c>
      <c r="ADN144" s="619">
        <v>2721869</v>
      </c>
      <c r="ADP144" s="619">
        <v>895210</v>
      </c>
      <c r="ADQ144" s="619">
        <v>6934597.8200000003</v>
      </c>
      <c r="ADR144" s="619">
        <v>328901</v>
      </c>
      <c r="ADS144" s="619">
        <v>595360</v>
      </c>
      <c r="ADT144" s="619">
        <v>277499</v>
      </c>
      <c r="ADU144" s="619">
        <v>343903</v>
      </c>
      <c r="ADV144" s="619">
        <v>18162</v>
      </c>
      <c r="ADW144" s="619">
        <v>20896</v>
      </c>
      <c r="ADX144" s="619">
        <v>121758</v>
      </c>
      <c r="ADY144" s="619">
        <v>0</v>
      </c>
      <c r="ADZ144" s="619">
        <v>101614</v>
      </c>
      <c r="AEA144" s="619">
        <v>400186.61</v>
      </c>
      <c r="AEB144" s="619">
        <v>1109607.3999999999</v>
      </c>
      <c r="AEC144" s="619">
        <v>153672</v>
      </c>
      <c r="AED144" s="619">
        <v>445688</v>
      </c>
      <c r="AEE144" s="619">
        <v>266614.55</v>
      </c>
      <c r="AEF144" s="619">
        <v>46577</v>
      </c>
      <c r="AEG144" s="619">
        <v>2392</v>
      </c>
      <c r="AEH144" s="619">
        <v>61125</v>
      </c>
      <c r="AEI144" s="619">
        <v>1373.44</v>
      </c>
      <c r="AEJ144" s="619">
        <v>514638.8</v>
      </c>
      <c r="AEK144" s="619">
        <v>0</v>
      </c>
      <c r="AEL144" s="619">
        <v>335283.49</v>
      </c>
      <c r="AEM144" s="619">
        <v>35482</v>
      </c>
      <c r="AEN144" s="619">
        <v>17322</v>
      </c>
      <c r="AEO144" s="619">
        <v>30484</v>
      </c>
      <c r="AEP144" s="619">
        <v>32699886.59</v>
      </c>
      <c r="AEQ144" s="619">
        <v>1500</v>
      </c>
      <c r="AER144" s="619">
        <v>56276</v>
      </c>
      <c r="AES144" s="619">
        <v>0</v>
      </c>
      <c r="AET144" s="619">
        <v>532055</v>
      </c>
      <c r="AEU144" s="619">
        <v>6742</v>
      </c>
      <c r="AEV144" s="619">
        <v>38103</v>
      </c>
      <c r="AEW144" s="619">
        <v>9134</v>
      </c>
      <c r="AEX144" s="619">
        <v>4295</v>
      </c>
      <c r="AEY144" s="619">
        <v>37934</v>
      </c>
      <c r="AEZ144" s="619">
        <v>338137.97</v>
      </c>
      <c r="AFA144" s="619">
        <v>5278</v>
      </c>
      <c r="AFB144" s="619">
        <v>104239.5</v>
      </c>
      <c r="AFC144" s="619">
        <v>33254</v>
      </c>
      <c r="AFD144" s="619">
        <v>277</v>
      </c>
      <c r="AFE144" s="619">
        <v>35383</v>
      </c>
      <c r="AFF144" s="619">
        <v>7795</v>
      </c>
      <c r="AFG144" s="619">
        <v>11764</v>
      </c>
      <c r="AFJ144" s="619">
        <v>0</v>
      </c>
      <c r="AFM144" s="619">
        <v>130</v>
      </c>
      <c r="AFQ144" s="619">
        <v>4158</v>
      </c>
      <c r="AFR144" s="619">
        <v>721475.58</v>
      </c>
      <c r="AFS144" s="619">
        <v>10760.5</v>
      </c>
      <c r="AFT144" s="619">
        <v>13280</v>
      </c>
      <c r="AFU144" s="619">
        <v>725</v>
      </c>
      <c r="AFY144" s="619">
        <v>43684</v>
      </c>
      <c r="AGB144" s="619">
        <v>430</v>
      </c>
      <c r="AGD144" s="619">
        <v>840</v>
      </c>
      <c r="AGH144" s="619">
        <v>57100</v>
      </c>
      <c r="AGJ144" s="619">
        <v>17</v>
      </c>
      <c r="AGK144" s="619">
        <v>9000</v>
      </c>
      <c r="AGM144" s="619">
        <v>0</v>
      </c>
      <c r="AGN144" s="619">
        <v>6500</v>
      </c>
      <c r="AGO144" s="619">
        <v>498555</v>
      </c>
      <c r="AGP144" s="619">
        <v>228227.5</v>
      </c>
      <c r="AGW144" s="619">
        <v>765469</v>
      </c>
      <c r="AGX144" s="619">
        <v>32435</v>
      </c>
      <c r="AGY144" s="619">
        <v>8238</v>
      </c>
      <c r="AGZ144" s="619">
        <v>11458</v>
      </c>
      <c r="AHA144" s="619">
        <v>3640</v>
      </c>
      <c r="AHB144" s="619">
        <v>15206</v>
      </c>
      <c r="AHC144" s="619">
        <v>25200</v>
      </c>
      <c r="AHD144" s="619">
        <v>40891</v>
      </c>
      <c r="AHF144" s="619">
        <v>4978</v>
      </c>
      <c r="AHG144" s="619">
        <v>57883</v>
      </c>
      <c r="AHH144" s="619">
        <v>393128</v>
      </c>
      <c r="AHI144" s="619">
        <v>52404</v>
      </c>
      <c r="AHJ144" s="619">
        <v>5185</v>
      </c>
      <c r="AHK144" s="619">
        <v>636</v>
      </c>
      <c r="AHL144" s="619">
        <v>152077</v>
      </c>
      <c r="AHN144" s="619">
        <v>8631</v>
      </c>
      <c r="AHP144" s="619">
        <v>130</v>
      </c>
      <c r="AHQ144" s="619"/>
      <c r="AHR144" s="613">
        <v>128998.75</v>
      </c>
      <c r="AHS144" s="613">
        <v>0</v>
      </c>
      <c r="AHT144" s="613">
        <v>260</v>
      </c>
      <c r="AHU144" s="619">
        <f t="shared" si="959"/>
        <v>214529287.53000009</v>
      </c>
      <c r="AHW144" s="627" t="s">
        <v>6273</v>
      </c>
      <c r="AHX144" s="627" t="s">
        <v>6221</v>
      </c>
      <c r="AHY144" s="627" t="s">
        <v>6222</v>
      </c>
    </row>
    <row r="145" spans="1:909" x14ac:dyDescent="0.8">
      <c r="A145" s="613" t="str">
        <f t="shared" si="960"/>
        <v>ภาระ</v>
      </c>
      <c r="B145" s="618" t="s">
        <v>6217</v>
      </c>
      <c r="C145" s="619" t="s">
        <v>6218</v>
      </c>
      <c r="D145" s="619">
        <v>70982.27</v>
      </c>
      <c r="E145" s="619">
        <v>5337</v>
      </c>
      <c r="F145" s="619">
        <v>99258</v>
      </c>
      <c r="G145" s="619">
        <v>0</v>
      </c>
      <c r="H145" s="619">
        <v>24817</v>
      </c>
      <c r="I145" s="619">
        <v>11624</v>
      </c>
      <c r="K145" s="619">
        <v>9893</v>
      </c>
      <c r="L145" s="619">
        <v>3504</v>
      </c>
      <c r="M145" s="619">
        <v>11714</v>
      </c>
      <c r="N145" s="619">
        <v>1313</v>
      </c>
      <c r="O145" s="619">
        <v>5752</v>
      </c>
      <c r="P145" s="619">
        <v>316</v>
      </c>
      <c r="Q145" s="619">
        <v>26643</v>
      </c>
      <c r="R145" s="619">
        <v>718</v>
      </c>
      <c r="T145" s="619">
        <v>4394</v>
      </c>
      <c r="U145" s="619">
        <v>10150</v>
      </c>
      <c r="X145" s="619">
        <v>23925</v>
      </c>
      <c r="Y145" s="619">
        <v>43776</v>
      </c>
      <c r="Z145" s="619">
        <v>26346</v>
      </c>
      <c r="AA145" s="619">
        <v>194379.93</v>
      </c>
      <c r="AB145" s="619">
        <v>16817</v>
      </c>
      <c r="AC145" s="619">
        <v>343703</v>
      </c>
      <c r="AD145" s="619">
        <v>921139</v>
      </c>
      <c r="AE145" s="619">
        <v>34663</v>
      </c>
      <c r="AF145" s="619">
        <v>12021</v>
      </c>
      <c r="AG145" s="619">
        <v>100838</v>
      </c>
      <c r="AH145" s="619">
        <v>67844</v>
      </c>
      <c r="AI145" s="619">
        <v>285429</v>
      </c>
      <c r="AJ145" s="619">
        <v>354613</v>
      </c>
      <c r="AK145" s="619">
        <v>87771</v>
      </c>
      <c r="AL145" s="619">
        <v>1629</v>
      </c>
      <c r="AM145" s="619">
        <v>22740</v>
      </c>
      <c r="AN145" s="619">
        <v>88293</v>
      </c>
      <c r="AO145" s="619">
        <v>0</v>
      </c>
      <c r="AP145" s="619">
        <v>111122</v>
      </c>
      <c r="AQ145" s="619">
        <v>91755</v>
      </c>
      <c r="AR145" s="619">
        <v>13436</v>
      </c>
      <c r="AS145" s="619">
        <v>303325</v>
      </c>
      <c r="AT145" s="619">
        <v>0</v>
      </c>
      <c r="AU145" s="619">
        <v>1930</v>
      </c>
      <c r="AV145" s="619">
        <v>5250</v>
      </c>
      <c r="AX145" s="619">
        <v>13485</v>
      </c>
      <c r="AZ145" s="619">
        <v>3600</v>
      </c>
      <c r="BK145" s="619">
        <v>0</v>
      </c>
      <c r="BL145" s="619">
        <v>8418.4</v>
      </c>
      <c r="BN145" s="619">
        <v>3592</v>
      </c>
      <c r="BP145" s="619">
        <v>0</v>
      </c>
      <c r="BS145" s="619">
        <v>12738</v>
      </c>
      <c r="BU145" s="619">
        <v>350</v>
      </c>
      <c r="BV145" s="619">
        <v>1021</v>
      </c>
      <c r="BX145" s="619">
        <v>564</v>
      </c>
      <c r="BY145" s="619">
        <v>700</v>
      </c>
      <c r="BZ145" s="619">
        <v>12503</v>
      </c>
      <c r="CA145" s="619">
        <v>37244</v>
      </c>
      <c r="CF145" s="619">
        <v>224</v>
      </c>
      <c r="CG145" s="619">
        <v>3095</v>
      </c>
      <c r="CH145" s="619">
        <v>53985</v>
      </c>
      <c r="CI145" s="619">
        <v>0</v>
      </c>
      <c r="CJ145" s="619">
        <v>9163</v>
      </c>
      <c r="CK145" s="619">
        <v>0</v>
      </c>
      <c r="CL145" s="619">
        <v>2100</v>
      </c>
      <c r="CM145" s="619">
        <v>2523</v>
      </c>
      <c r="CN145" s="619">
        <v>0</v>
      </c>
      <c r="CO145" s="619">
        <v>2042</v>
      </c>
      <c r="CQ145" s="619">
        <v>9478</v>
      </c>
      <c r="CS145" s="619">
        <v>47512</v>
      </c>
      <c r="CT145" s="619">
        <v>0</v>
      </c>
      <c r="CU145" s="619">
        <v>92369</v>
      </c>
      <c r="CV145" s="619">
        <v>11085</v>
      </c>
      <c r="CW145" s="619">
        <v>228038</v>
      </c>
      <c r="CY145" s="619">
        <v>0</v>
      </c>
      <c r="CZ145" s="619">
        <v>65594</v>
      </c>
      <c r="DA145" s="619">
        <v>30352</v>
      </c>
      <c r="DB145" s="619">
        <v>57158</v>
      </c>
      <c r="DC145" s="619">
        <v>30161</v>
      </c>
      <c r="DD145" s="619">
        <v>1215468</v>
      </c>
      <c r="DE145" s="619">
        <v>6153</v>
      </c>
      <c r="DF145" s="619">
        <v>2057</v>
      </c>
      <c r="DG145" s="619">
        <v>132608</v>
      </c>
      <c r="DH145" s="619">
        <v>93837</v>
      </c>
      <c r="DI145" s="619">
        <v>38899</v>
      </c>
      <c r="DJ145" s="619">
        <v>136779.82999999999</v>
      </c>
      <c r="DK145" s="619">
        <v>7853</v>
      </c>
      <c r="DL145" s="619">
        <v>113074</v>
      </c>
      <c r="DM145" s="619">
        <v>99431</v>
      </c>
      <c r="DN145" s="619">
        <v>14106</v>
      </c>
      <c r="DO145" s="619">
        <v>47909</v>
      </c>
      <c r="DP145" s="619">
        <v>53619</v>
      </c>
      <c r="DQ145" s="619">
        <v>0</v>
      </c>
      <c r="DR145" s="619">
        <v>522421</v>
      </c>
      <c r="DS145" s="619">
        <v>5602</v>
      </c>
      <c r="DT145" s="619">
        <v>46782</v>
      </c>
      <c r="DU145" s="619">
        <v>4336</v>
      </c>
      <c r="DV145" s="619">
        <v>115</v>
      </c>
      <c r="DW145" s="619">
        <v>7751</v>
      </c>
      <c r="DX145" s="619">
        <v>10762</v>
      </c>
      <c r="EA145" s="619">
        <v>14347</v>
      </c>
      <c r="EB145" s="619">
        <v>543</v>
      </c>
      <c r="EC145" s="619">
        <v>3500</v>
      </c>
      <c r="ED145" s="619">
        <v>2602</v>
      </c>
      <c r="EE145" s="619">
        <v>3150</v>
      </c>
      <c r="EF145" s="619">
        <v>619</v>
      </c>
      <c r="EG145" s="619">
        <v>1034</v>
      </c>
      <c r="EH145" s="619">
        <v>2067</v>
      </c>
      <c r="EI145" s="619">
        <v>0</v>
      </c>
      <c r="EJ145" s="619">
        <v>29288</v>
      </c>
      <c r="EK145" s="619">
        <v>29801</v>
      </c>
      <c r="EL145" s="619">
        <v>79904</v>
      </c>
      <c r="EM145" s="619">
        <v>3222</v>
      </c>
      <c r="EN145" s="619">
        <v>18311</v>
      </c>
      <c r="EO145" s="619">
        <v>497561.86</v>
      </c>
      <c r="EX145" s="619">
        <v>33714</v>
      </c>
      <c r="EY145" s="619">
        <v>0</v>
      </c>
      <c r="EZ145" s="619">
        <v>193</v>
      </c>
      <c r="FA145" s="619">
        <v>1665</v>
      </c>
      <c r="FB145" s="619">
        <v>22111</v>
      </c>
      <c r="FC145" s="619">
        <v>88291</v>
      </c>
      <c r="FD145" s="619">
        <v>5165</v>
      </c>
      <c r="FE145" s="619">
        <v>14020</v>
      </c>
      <c r="FF145" s="619">
        <v>43488.71</v>
      </c>
      <c r="FG145" s="619">
        <v>0</v>
      </c>
      <c r="FH145" s="619">
        <v>0</v>
      </c>
      <c r="FI145" s="619">
        <v>1765</v>
      </c>
      <c r="FJ145" s="619">
        <v>8086</v>
      </c>
      <c r="FK145" s="619">
        <v>8066</v>
      </c>
      <c r="FM145" s="619">
        <v>11674</v>
      </c>
      <c r="FN145" s="619">
        <v>11014</v>
      </c>
      <c r="FO145" s="619">
        <v>6991</v>
      </c>
      <c r="FP145" s="619">
        <v>0</v>
      </c>
      <c r="FR145" s="619">
        <v>289586</v>
      </c>
      <c r="FT145" s="619">
        <v>8823</v>
      </c>
      <c r="FU145" s="619">
        <v>879</v>
      </c>
      <c r="FV145" s="619">
        <v>32707</v>
      </c>
      <c r="FW145" s="619">
        <v>26044</v>
      </c>
      <c r="FX145" s="619">
        <v>49268</v>
      </c>
      <c r="FY145" s="619">
        <v>112</v>
      </c>
      <c r="FZ145" s="619">
        <v>1342</v>
      </c>
      <c r="GA145" s="619">
        <v>157</v>
      </c>
      <c r="GB145" s="619">
        <v>14701</v>
      </c>
      <c r="GC145" s="619">
        <v>2906</v>
      </c>
      <c r="GD145" s="619">
        <v>8719.23</v>
      </c>
      <c r="GF145" s="619">
        <v>557</v>
      </c>
      <c r="GH145" s="619">
        <v>671</v>
      </c>
      <c r="GI145" s="619">
        <v>48210.63</v>
      </c>
      <c r="GJ145" s="619">
        <v>700</v>
      </c>
      <c r="GK145" s="619">
        <v>23246</v>
      </c>
      <c r="GM145" s="619">
        <v>25443</v>
      </c>
      <c r="GN145" s="619">
        <v>535</v>
      </c>
      <c r="GU145" s="619">
        <v>107</v>
      </c>
      <c r="GX145" s="619">
        <v>350</v>
      </c>
      <c r="GZ145" s="619">
        <v>366417</v>
      </c>
      <c r="HB145" s="619">
        <v>14622.5</v>
      </c>
      <c r="HC145" s="619">
        <v>108117.5</v>
      </c>
      <c r="HD145" s="619">
        <v>114647</v>
      </c>
      <c r="HF145" s="619">
        <v>299515</v>
      </c>
      <c r="HG145" s="619">
        <v>674316</v>
      </c>
      <c r="HH145" s="619">
        <v>2974112</v>
      </c>
      <c r="HI145" s="619">
        <v>711917</v>
      </c>
      <c r="HJ145" s="619">
        <v>6484</v>
      </c>
      <c r="HL145" s="619">
        <v>11286</v>
      </c>
      <c r="HM145" s="619">
        <v>48908</v>
      </c>
      <c r="HN145" s="619">
        <v>1425140</v>
      </c>
      <c r="HO145" s="619">
        <v>2970337</v>
      </c>
      <c r="HP145" s="619">
        <v>152401</v>
      </c>
      <c r="HQ145" s="619">
        <v>163637.01</v>
      </c>
      <c r="HR145" s="619">
        <v>1411849</v>
      </c>
      <c r="HS145" s="619">
        <v>1060584.17</v>
      </c>
      <c r="HT145" s="619">
        <v>40715</v>
      </c>
      <c r="HU145" s="619">
        <v>13812</v>
      </c>
      <c r="HV145" s="619">
        <v>4008</v>
      </c>
      <c r="HW145" s="619">
        <v>26486</v>
      </c>
      <c r="HX145" s="619">
        <v>44844</v>
      </c>
      <c r="HZ145" s="619">
        <v>47261</v>
      </c>
      <c r="IA145" s="619">
        <v>15021</v>
      </c>
      <c r="IB145" s="619">
        <v>7229</v>
      </c>
      <c r="IC145" s="619">
        <v>3251</v>
      </c>
      <c r="ID145" s="619">
        <v>14329</v>
      </c>
      <c r="IE145" s="619">
        <v>22980</v>
      </c>
      <c r="IG145" s="619">
        <v>18089</v>
      </c>
      <c r="IK145" s="619">
        <v>17334</v>
      </c>
      <c r="IL145" s="619">
        <v>20851</v>
      </c>
      <c r="IM145" s="619">
        <v>1571</v>
      </c>
      <c r="IN145" s="619">
        <v>70009</v>
      </c>
      <c r="IO145" s="619">
        <v>6368</v>
      </c>
      <c r="IP145" s="619">
        <v>8305</v>
      </c>
      <c r="IQ145" s="619">
        <v>14116</v>
      </c>
      <c r="IR145" s="619">
        <v>3951</v>
      </c>
      <c r="IT145" s="619">
        <v>27023</v>
      </c>
      <c r="IU145" s="619">
        <v>148780</v>
      </c>
      <c r="IV145" s="619">
        <v>19584</v>
      </c>
      <c r="IW145" s="619">
        <v>0</v>
      </c>
      <c r="IY145" s="619">
        <v>333969</v>
      </c>
      <c r="IZ145" s="619">
        <v>250</v>
      </c>
      <c r="JB145" s="619">
        <v>0</v>
      </c>
      <c r="JC145" s="619">
        <v>386</v>
      </c>
      <c r="JD145" s="619">
        <v>3557</v>
      </c>
      <c r="JE145" s="619">
        <v>0</v>
      </c>
      <c r="JG145" s="619">
        <v>7255</v>
      </c>
      <c r="JH145" s="619">
        <v>0</v>
      </c>
      <c r="JI145" s="619">
        <v>5295</v>
      </c>
      <c r="JL145" s="619">
        <v>20504</v>
      </c>
      <c r="JM145" s="619">
        <v>6671</v>
      </c>
      <c r="JN145" s="619">
        <v>4431</v>
      </c>
      <c r="JO145" s="619">
        <v>0</v>
      </c>
      <c r="JP145" s="619">
        <v>7813</v>
      </c>
      <c r="JQ145" s="619">
        <v>0</v>
      </c>
      <c r="KK145" s="619">
        <v>1490660.54</v>
      </c>
      <c r="KL145" s="619">
        <v>55389</v>
      </c>
      <c r="KM145" s="619">
        <v>571037</v>
      </c>
      <c r="KN145" s="619">
        <v>194603</v>
      </c>
      <c r="KO145" s="619">
        <v>115753</v>
      </c>
      <c r="KP145" s="619">
        <v>110761</v>
      </c>
      <c r="KQ145" s="619">
        <v>81917</v>
      </c>
      <c r="KR145" s="619">
        <v>78908</v>
      </c>
      <c r="KS145" s="619">
        <v>148854</v>
      </c>
      <c r="KT145" s="619">
        <v>27718</v>
      </c>
      <c r="KU145" s="619">
        <v>58899</v>
      </c>
      <c r="KV145" s="619">
        <v>340282</v>
      </c>
      <c r="KW145" s="619">
        <v>86395.47</v>
      </c>
      <c r="KX145" s="619">
        <v>182109</v>
      </c>
      <c r="KY145" s="619">
        <v>218687</v>
      </c>
      <c r="KZ145" s="619">
        <v>44477</v>
      </c>
      <c r="LA145" s="619">
        <v>20361</v>
      </c>
      <c r="LB145" s="619">
        <v>194566</v>
      </c>
      <c r="LC145" s="619">
        <v>21640</v>
      </c>
      <c r="LD145" s="619">
        <v>60804</v>
      </c>
      <c r="LE145" s="619">
        <v>68374</v>
      </c>
      <c r="LF145" s="619">
        <v>44186</v>
      </c>
      <c r="LG145" s="619">
        <v>152468</v>
      </c>
      <c r="LH145" s="619">
        <v>31346</v>
      </c>
      <c r="LI145" s="619">
        <v>241564.66</v>
      </c>
      <c r="LJ145" s="619">
        <v>138699</v>
      </c>
      <c r="LK145" s="619">
        <v>213100</v>
      </c>
      <c r="LL145" s="619">
        <v>210886</v>
      </c>
      <c r="LM145" s="619">
        <v>0</v>
      </c>
      <c r="LN145" s="619">
        <v>163788</v>
      </c>
      <c r="LO145" s="619">
        <v>37905</v>
      </c>
      <c r="LP145" s="619">
        <v>345072.5</v>
      </c>
      <c r="LQ145" s="619">
        <v>-23040</v>
      </c>
      <c r="LR145" s="619">
        <v>34900.5</v>
      </c>
      <c r="LS145" s="619">
        <v>33846</v>
      </c>
      <c r="LT145" s="619">
        <v>186210</v>
      </c>
      <c r="LW145" s="619">
        <v>403018</v>
      </c>
      <c r="LZ145" s="619">
        <v>415232.11</v>
      </c>
      <c r="MA145" s="619">
        <v>765</v>
      </c>
      <c r="MB145" s="619">
        <v>179390.74</v>
      </c>
      <c r="MC145" s="619">
        <v>8096</v>
      </c>
      <c r="MD145" s="619">
        <v>1000</v>
      </c>
      <c r="ME145" s="619">
        <v>40593</v>
      </c>
      <c r="MF145" s="619">
        <v>72089</v>
      </c>
      <c r="MG145" s="619">
        <v>8571</v>
      </c>
      <c r="MI145" s="619">
        <v>19655</v>
      </c>
      <c r="MJ145" s="619">
        <v>754253.29</v>
      </c>
      <c r="MK145" s="619">
        <v>7898</v>
      </c>
      <c r="ML145" s="619">
        <v>12203</v>
      </c>
      <c r="MM145" s="619">
        <v>9550</v>
      </c>
      <c r="MN145" s="619">
        <v>468841</v>
      </c>
      <c r="MO145" s="619">
        <v>1006679</v>
      </c>
      <c r="MP145" s="619">
        <v>34481</v>
      </c>
      <c r="MQ145" s="619">
        <v>86457</v>
      </c>
      <c r="MR145" s="619">
        <v>37459</v>
      </c>
      <c r="MS145" s="619">
        <v>31157</v>
      </c>
      <c r="MT145" s="619">
        <v>24865</v>
      </c>
      <c r="MU145" s="619">
        <v>156774</v>
      </c>
      <c r="MV145" s="619">
        <v>0</v>
      </c>
      <c r="MW145" s="619">
        <v>737056</v>
      </c>
      <c r="MX145" s="619">
        <v>27040</v>
      </c>
      <c r="MY145" s="619">
        <v>3250134.02</v>
      </c>
      <c r="MZ145" s="619">
        <v>430444</v>
      </c>
      <c r="NA145" s="619">
        <v>535</v>
      </c>
      <c r="NB145" s="619">
        <v>125044</v>
      </c>
      <c r="NC145" s="619">
        <v>268082</v>
      </c>
      <c r="ND145" s="619">
        <v>32398</v>
      </c>
      <c r="NE145" s="619">
        <v>8810</v>
      </c>
      <c r="NF145" s="619">
        <v>205389.05</v>
      </c>
      <c r="NG145" s="619">
        <v>76767</v>
      </c>
      <c r="NH145" s="619">
        <v>342038</v>
      </c>
      <c r="NI145" s="619">
        <v>792597</v>
      </c>
      <c r="NJ145" s="619">
        <v>548850</v>
      </c>
      <c r="NK145" s="619">
        <v>96441</v>
      </c>
      <c r="NL145" s="619">
        <v>258961.25</v>
      </c>
      <c r="NM145" s="619">
        <v>412460</v>
      </c>
      <c r="NN145" s="619">
        <v>117561</v>
      </c>
      <c r="NO145" s="619">
        <v>117844</v>
      </c>
      <c r="NP145" s="619">
        <v>779464.81</v>
      </c>
      <c r="NQ145" s="619">
        <v>7993.5</v>
      </c>
      <c r="NR145" s="619">
        <v>233177</v>
      </c>
      <c r="NS145" s="619">
        <v>104401</v>
      </c>
      <c r="NT145" s="619">
        <v>221412</v>
      </c>
      <c r="NU145" s="619">
        <v>49042</v>
      </c>
      <c r="NV145" s="619">
        <v>35441</v>
      </c>
      <c r="NX145" s="619">
        <v>21274</v>
      </c>
      <c r="NY145" s="619">
        <v>31331</v>
      </c>
      <c r="NZ145" s="619">
        <v>35263.040000000001</v>
      </c>
      <c r="OB145" s="619">
        <v>2946</v>
      </c>
      <c r="OC145" s="619">
        <v>7675</v>
      </c>
      <c r="OD145" s="619">
        <v>0</v>
      </c>
      <c r="OF145" s="619">
        <v>7495080.0199999996</v>
      </c>
      <c r="OG145" s="619">
        <v>75353</v>
      </c>
      <c r="OH145" s="619">
        <v>40961.199999999997</v>
      </c>
      <c r="OI145" s="619">
        <v>1075620.55</v>
      </c>
      <c r="OJ145" s="619">
        <v>20629</v>
      </c>
      <c r="OK145" s="619">
        <v>87727</v>
      </c>
      <c r="OL145" s="619">
        <v>1707270</v>
      </c>
      <c r="OM145" s="619">
        <v>66864.75</v>
      </c>
      <c r="OO145" s="619">
        <v>723552.19</v>
      </c>
      <c r="OP145" s="619">
        <v>642855.12</v>
      </c>
      <c r="OQ145" s="619">
        <v>2359727</v>
      </c>
      <c r="OR145" s="619">
        <v>500306.2</v>
      </c>
      <c r="OS145" s="619">
        <v>151161</v>
      </c>
      <c r="OU145" s="619">
        <v>1512846</v>
      </c>
      <c r="OV145" s="619">
        <v>104211.04</v>
      </c>
      <c r="OW145" s="619">
        <v>1167897</v>
      </c>
      <c r="OX145" s="619">
        <v>940483</v>
      </c>
      <c r="OY145" s="619">
        <v>1666531</v>
      </c>
      <c r="OZ145" s="619">
        <v>4173557</v>
      </c>
      <c r="PA145" s="619">
        <v>628165.24</v>
      </c>
      <c r="PB145" s="619">
        <v>161280</v>
      </c>
      <c r="PC145" s="619">
        <v>0</v>
      </c>
      <c r="PD145" s="619">
        <v>15649</v>
      </c>
      <c r="PH145" s="619">
        <v>1906</v>
      </c>
      <c r="PI145" s="619">
        <v>2476</v>
      </c>
      <c r="PJ145" s="619">
        <v>4200</v>
      </c>
      <c r="PK145" s="619">
        <v>0</v>
      </c>
      <c r="PN145" s="619">
        <v>2800</v>
      </c>
      <c r="PP145" s="619">
        <v>193</v>
      </c>
      <c r="PQ145" s="619">
        <v>2100</v>
      </c>
      <c r="PV145" s="619">
        <v>99076</v>
      </c>
      <c r="PW145" s="619">
        <v>700</v>
      </c>
      <c r="PX145" s="619">
        <v>5930</v>
      </c>
      <c r="PY145" s="619">
        <v>0</v>
      </c>
      <c r="QC145" s="619">
        <v>700</v>
      </c>
      <c r="QF145" s="619">
        <v>428</v>
      </c>
      <c r="QG145" s="619">
        <v>350</v>
      </c>
      <c r="QK145" s="619">
        <v>1086</v>
      </c>
      <c r="QP145" s="619">
        <v>0</v>
      </c>
      <c r="QQ145" s="619">
        <v>1543</v>
      </c>
      <c r="QV145" s="619">
        <v>37621</v>
      </c>
      <c r="RA145" s="619">
        <v>2606</v>
      </c>
      <c r="RC145" s="619">
        <v>2160</v>
      </c>
      <c r="RE145" s="619">
        <v>127.5</v>
      </c>
      <c r="RF145" s="619">
        <v>0</v>
      </c>
      <c r="RI145" s="619">
        <v>808</v>
      </c>
      <c r="RJ145" s="619">
        <v>28428</v>
      </c>
      <c r="RK145" s="619">
        <v>0</v>
      </c>
      <c r="RL145" s="619">
        <v>720</v>
      </c>
      <c r="RN145" s="619">
        <v>0</v>
      </c>
      <c r="RO145" s="619">
        <v>14743</v>
      </c>
      <c r="RP145" s="619">
        <v>0</v>
      </c>
      <c r="RQ145" s="619">
        <v>4612</v>
      </c>
      <c r="RR145" s="619">
        <v>700</v>
      </c>
      <c r="RS145" s="619">
        <v>0</v>
      </c>
      <c r="RU145" s="619">
        <v>397</v>
      </c>
      <c r="RV145" s="619">
        <v>700</v>
      </c>
      <c r="RX145" s="619">
        <v>0</v>
      </c>
      <c r="RY145" s="619">
        <v>0</v>
      </c>
      <c r="SC145" s="619">
        <v>486632.1</v>
      </c>
      <c r="SE145" s="619">
        <v>8857.33</v>
      </c>
      <c r="SF145" s="619">
        <v>18007</v>
      </c>
      <c r="SG145" s="619">
        <v>5619</v>
      </c>
      <c r="SH145" s="619">
        <v>139945</v>
      </c>
      <c r="SI145" s="619">
        <v>12242</v>
      </c>
      <c r="SJ145" s="619">
        <v>273033</v>
      </c>
      <c r="SK145" s="619">
        <v>22400</v>
      </c>
      <c r="SL145" s="619">
        <v>3830</v>
      </c>
      <c r="SM145" s="619">
        <v>35976</v>
      </c>
      <c r="SN145" s="619">
        <v>302</v>
      </c>
      <c r="SO145" s="619">
        <v>23568</v>
      </c>
      <c r="SP145" s="619">
        <v>2401</v>
      </c>
      <c r="SQ145" s="619">
        <v>6300</v>
      </c>
      <c r="SR145" s="619">
        <v>44984</v>
      </c>
      <c r="SS145" s="619">
        <v>7700</v>
      </c>
      <c r="ST145" s="619">
        <v>9800</v>
      </c>
      <c r="SU145" s="619">
        <v>3500</v>
      </c>
      <c r="SV145" s="619">
        <v>8600</v>
      </c>
      <c r="SW145" s="619">
        <v>15965</v>
      </c>
      <c r="SX145" s="619">
        <v>1593</v>
      </c>
      <c r="SY145" s="619">
        <v>46642</v>
      </c>
      <c r="SZ145" s="619">
        <v>157361</v>
      </c>
      <c r="TA145" s="619">
        <v>1710</v>
      </c>
      <c r="TB145" s="619">
        <v>4165</v>
      </c>
      <c r="TD145" s="619">
        <v>5332</v>
      </c>
      <c r="TE145" s="619">
        <v>0</v>
      </c>
      <c r="TF145" s="619">
        <v>24500</v>
      </c>
      <c r="TG145" s="619">
        <v>700</v>
      </c>
      <c r="TH145" s="619">
        <v>3788</v>
      </c>
      <c r="TI145" s="619">
        <v>6729</v>
      </c>
      <c r="TJ145" s="619">
        <v>8885</v>
      </c>
      <c r="TK145" s="619">
        <v>2203</v>
      </c>
      <c r="TL145" s="619">
        <v>0</v>
      </c>
      <c r="TN145" s="619">
        <v>10440</v>
      </c>
      <c r="TO145" s="619">
        <v>0</v>
      </c>
      <c r="TP145" s="619">
        <v>1351</v>
      </c>
      <c r="TQ145" s="619">
        <v>893</v>
      </c>
      <c r="TR145" s="619">
        <v>1607</v>
      </c>
      <c r="TS145" s="619">
        <v>6986</v>
      </c>
      <c r="TT145" s="619">
        <v>1217</v>
      </c>
      <c r="TU145" s="619">
        <v>2035</v>
      </c>
      <c r="TW145" s="619">
        <v>0</v>
      </c>
      <c r="TY145" s="619">
        <v>7514</v>
      </c>
      <c r="TZ145" s="619">
        <v>0</v>
      </c>
      <c r="UA145" s="619">
        <v>5830</v>
      </c>
      <c r="UC145" s="619">
        <v>14058</v>
      </c>
      <c r="UD145" s="619">
        <v>9178</v>
      </c>
      <c r="UE145" s="619">
        <v>8168</v>
      </c>
      <c r="UF145" s="619">
        <v>19000</v>
      </c>
      <c r="UG145" s="619">
        <v>3314</v>
      </c>
      <c r="UL145" s="619">
        <v>43424.800000000003</v>
      </c>
      <c r="UM145" s="619">
        <v>14351</v>
      </c>
      <c r="UN145" s="619">
        <v>7000</v>
      </c>
      <c r="UP145" s="619">
        <v>8657</v>
      </c>
      <c r="UQ145" s="619">
        <v>60833</v>
      </c>
      <c r="UR145" s="619">
        <v>64062</v>
      </c>
      <c r="US145" s="619">
        <v>700</v>
      </c>
      <c r="UU145" s="619">
        <v>104563</v>
      </c>
      <c r="UX145" s="619">
        <v>8018</v>
      </c>
      <c r="VB145" s="619">
        <v>2100</v>
      </c>
      <c r="VC145" s="619">
        <v>1050</v>
      </c>
      <c r="VD145" s="619">
        <v>49496</v>
      </c>
      <c r="VE145" s="619">
        <v>2895</v>
      </c>
      <c r="VH145" s="619">
        <v>0</v>
      </c>
      <c r="VJ145" s="619">
        <v>4200</v>
      </c>
      <c r="VK145" s="619">
        <v>326</v>
      </c>
      <c r="VL145" s="619">
        <v>0</v>
      </c>
      <c r="VN145" s="619">
        <v>792</v>
      </c>
      <c r="VP145" s="619">
        <v>378</v>
      </c>
      <c r="VR145" s="619">
        <v>5264</v>
      </c>
      <c r="VS145" s="619">
        <v>21776</v>
      </c>
      <c r="VU145" s="619">
        <v>1400</v>
      </c>
      <c r="VV145" s="619">
        <v>0</v>
      </c>
      <c r="WA145" s="619">
        <v>0</v>
      </c>
      <c r="WB145" s="619">
        <v>350</v>
      </c>
      <c r="WD145" s="619">
        <v>16277</v>
      </c>
      <c r="WE145" s="619">
        <v>28636</v>
      </c>
      <c r="WH145" s="619">
        <v>2843</v>
      </c>
      <c r="WI145" s="619">
        <v>9923</v>
      </c>
      <c r="WJ145" s="619">
        <v>2029</v>
      </c>
      <c r="WK145" s="619">
        <v>193</v>
      </c>
      <c r="WL145" s="619">
        <v>5896</v>
      </c>
      <c r="WM145" s="619">
        <v>997</v>
      </c>
      <c r="WN145" s="619">
        <v>1954</v>
      </c>
      <c r="WP145" s="619">
        <v>40551</v>
      </c>
      <c r="WQ145" s="619">
        <v>986</v>
      </c>
      <c r="WR145" s="619">
        <v>386</v>
      </c>
      <c r="WS145" s="619">
        <v>711</v>
      </c>
      <c r="WT145" s="619">
        <v>110753</v>
      </c>
      <c r="WU145" s="619">
        <v>10106</v>
      </c>
      <c r="WV145" s="619">
        <v>18286</v>
      </c>
      <c r="WW145" s="619">
        <v>93344</v>
      </c>
      <c r="WX145" s="619">
        <v>18975</v>
      </c>
      <c r="XA145" s="619">
        <v>68465</v>
      </c>
      <c r="XD145" s="619">
        <v>0</v>
      </c>
      <c r="XF145" s="619">
        <v>1412</v>
      </c>
      <c r="XH145" s="619">
        <v>0</v>
      </c>
      <c r="XI145" s="619">
        <v>3957</v>
      </c>
      <c r="YG145" s="619">
        <v>488012</v>
      </c>
      <c r="YX145" s="619">
        <v>12040</v>
      </c>
      <c r="YY145" s="619">
        <v>10957</v>
      </c>
      <c r="YZ145" s="619">
        <v>2450</v>
      </c>
      <c r="ZB145" s="619">
        <v>100</v>
      </c>
      <c r="ZC145" s="619">
        <v>0</v>
      </c>
      <c r="ZE145" s="619">
        <v>13903</v>
      </c>
      <c r="ZV145" s="619">
        <v>2100</v>
      </c>
      <c r="ZW145" s="619">
        <v>579</v>
      </c>
      <c r="AAD145" s="619">
        <v>6300</v>
      </c>
      <c r="AAH145" s="619">
        <v>4550</v>
      </c>
      <c r="AAP145" s="619">
        <v>1400</v>
      </c>
      <c r="AAQ145" s="619">
        <v>0</v>
      </c>
      <c r="ABJ145" s="619">
        <v>2178</v>
      </c>
      <c r="ABK145" s="619">
        <v>1508</v>
      </c>
      <c r="ABL145" s="619">
        <v>0</v>
      </c>
      <c r="ABO145" s="619">
        <v>0</v>
      </c>
      <c r="ABR145" s="619">
        <v>48630.6</v>
      </c>
      <c r="ABS145" s="619">
        <v>4092</v>
      </c>
      <c r="ABT145" s="619">
        <v>23825</v>
      </c>
      <c r="ABU145" s="619">
        <v>8497</v>
      </c>
      <c r="ABV145" s="619">
        <v>234931</v>
      </c>
      <c r="ABW145" s="619">
        <v>166742</v>
      </c>
      <c r="ABX145" s="619">
        <v>16135</v>
      </c>
      <c r="ABZ145" s="619">
        <v>5160965.16</v>
      </c>
      <c r="ACA145" s="619">
        <v>518701</v>
      </c>
      <c r="ACB145" s="619">
        <v>4252175.7</v>
      </c>
      <c r="ACC145" s="619">
        <v>109407</v>
      </c>
      <c r="ACD145" s="619">
        <v>1531816</v>
      </c>
      <c r="ACE145" s="619">
        <v>584577</v>
      </c>
      <c r="ACF145" s="619">
        <v>1263387.7</v>
      </c>
      <c r="ACG145" s="619">
        <v>15973</v>
      </c>
      <c r="ACH145" s="619">
        <v>46219</v>
      </c>
      <c r="ACI145" s="619">
        <v>131441</v>
      </c>
      <c r="ACJ145" s="619">
        <v>1736572</v>
      </c>
      <c r="ACK145" s="619">
        <v>0</v>
      </c>
      <c r="ACL145" s="619">
        <v>2961</v>
      </c>
      <c r="ACM145" s="619">
        <v>2051</v>
      </c>
      <c r="ACN145" s="619">
        <v>39103</v>
      </c>
      <c r="ACO145" s="619">
        <v>0</v>
      </c>
      <c r="ACQ145" s="619">
        <v>4320</v>
      </c>
      <c r="ACS145" s="619">
        <v>213658</v>
      </c>
      <c r="ACT145" s="619">
        <v>30280</v>
      </c>
      <c r="ACU145" s="619">
        <v>682064.56</v>
      </c>
      <c r="ACV145" s="619">
        <v>38618</v>
      </c>
      <c r="ACX145" s="619">
        <v>126092</v>
      </c>
      <c r="ACY145" s="619">
        <v>119470</v>
      </c>
      <c r="ACZ145" s="619">
        <v>18465</v>
      </c>
      <c r="ADB145" s="619">
        <v>29398</v>
      </c>
      <c r="ADC145" s="619">
        <v>3878</v>
      </c>
      <c r="ADJ145" s="619">
        <v>29912</v>
      </c>
      <c r="ADK145" s="619">
        <v>191247</v>
      </c>
      <c r="ADN145" s="619">
        <v>894783</v>
      </c>
      <c r="ADO145" s="619">
        <v>2696</v>
      </c>
      <c r="ADP145" s="619">
        <v>242076</v>
      </c>
      <c r="ADQ145" s="619">
        <v>15016109</v>
      </c>
      <c r="ADR145" s="619">
        <v>1333894</v>
      </c>
      <c r="ADS145" s="619">
        <v>1176896.33</v>
      </c>
      <c r="ADT145" s="619">
        <v>672263</v>
      </c>
      <c r="ADU145" s="619">
        <v>1280203</v>
      </c>
      <c r="ADV145" s="619">
        <v>31117</v>
      </c>
      <c r="ADW145" s="619">
        <v>15440</v>
      </c>
      <c r="ADX145" s="619">
        <v>110305</v>
      </c>
      <c r="ADY145" s="619">
        <v>0</v>
      </c>
      <c r="ADZ145" s="619">
        <v>185486</v>
      </c>
      <c r="AEA145" s="619">
        <v>76145</v>
      </c>
      <c r="AEB145" s="619">
        <v>667101.6</v>
      </c>
      <c r="AEC145" s="619">
        <v>704237</v>
      </c>
      <c r="AED145" s="619">
        <v>86603.5</v>
      </c>
      <c r="AEE145" s="619">
        <v>128500</v>
      </c>
      <c r="AEF145" s="619">
        <v>1284226.5</v>
      </c>
      <c r="AEG145" s="619">
        <v>51</v>
      </c>
      <c r="AEH145" s="619">
        <v>261170</v>
      </c>
      <c r="AEI145" s="619">
        <v>24189.82</v>
      </c>
      <c r="AEJ145" s="619">
        <v>480656.27</v>
      </c>
      <c r="AEK145" s="619">
        <v>0</v>
      </c>
      <c r="AEL145" s="619">
        <v>151879</v>
      </c>
      <c r="AEM145" s="619">
        <v>11118</v>
      </c>
      <c r="AEN145" s="619">
        <v>449283</v>
      </c>
      <c r="AEO145" s="619">
        <v>76154</v>
      </c>
      <c r="AEQ145" s="619">
        <v>1212</v>
      </c>
      <c r="AER145" s="619">
        <v>2567526.25</v>
      </c>
      <c r="AES145" s="619">
        <v>224165.75</v>
      </c>
      <c r="AET145" s="619">
        <v>18838</v>
      </c>
      <c r="AEU145" s="619">
        <v>17325</v>
      </c>
      <c r="AEV145" s="619">
        <v>98971</v>
      </c>
      <c r="AEW145" s="619">
        <v>24034</v>
      </c>
      <c r="AEX145" s="619">
        <v>11351</v>
      </c>
      <c r="AEY145" s="619">
        <v>70725</v>
      </c>
      <c r="AEZ145" s="619">
        <v>153125.17000000001</v>
      </c>
      <c r="AFA145" s="619">
        <v>10620</v>
      </c>
      <c r="AFB145" s="619">
        <v>33973</v>
      </c>
      <c r="AFC145" s="619">
        <v>38816</v>
      </c>
      <c r="AFD145" s="619">
        <v>571</v>
      </c>
      <c r="AFE145" s="619">
        <v>25305</v>
      </c>
      <c r="AFF145" s="619">
        <v>19651</v>
      </c>
      <c r="AFG145" s="619">
        <v>32252</v>
      </c>
      <c r="AFJ145" s="619">
        <v>0</v>
      </c>
      <c r="AFM145" s="619">
        <v>-10</v>
      </c>
      <c r="AFQ145" s="619">
        <v>11468</v>
      </c>
      <c r="AFR145" s="619">
        <v>173668</v>
      </c>
      <c r="AFS145" s="619">
        <v>28390</v>
      </c>
      <c r="AFT145" s="619">
        <v>35272</v>
      </c>
      <c r="AFU145" s="619">
        <v>1943</v>
      </c>
      <c r="AFY145" s="619">
        <v>117411</v>
      </c>
      <c r="AGB145" s="619">
        <v>50</v>
      </c>
      <c r="AGD145" s="619">
        <v>2075</v>
      </c>
      <c r="AGG145" s="619">
        <v>0</v>
      </c>
      <c r="AGO145" s="619">
        <v>29410</v>
      </c>
      <c r="AGP145" s="619">
        <v>17670</v>
      </c>
      <c r="AGW145" s="619">
        <v>1982294</v>
      </c>
      <c r="AGX145" s="619">
        <v>41769</v>
      </c>
      <c r="AGZ145" s="619">
        <v>29507</v>
      </c>
      <c r="AHA145" s="619">
        <v>9345</v>
      </c>
      <c r="AHB145" s="619">
        <v>1421</v>
      </c>
      <c r="AHC145" s="619">
        <v>63700</v>
      </c>
      <c r="AHD145" s="619">
        <v>0</v>
      </c>
      <c r="AHF145" s="619">
        <v>173671.8</v>
      </c>
      <c r="AHG145" s="619">
        <v>159228</v>
      </c>
      <c r="AHH145" s="619">
        <v>62443</v>
      </c>
      <c r="AHI145" s="619">
        <v>3533</v>
      </c>
      <c r="AHJ145" s="619">
        <v>6777</v>
      </c>
      <c r="AHK145" s="619">
        <v>17</v>
      </c>
      <c r="AHL145" s="619">
        <v>0</v>
      </c>
      <c r="AHN145" s="619">
        <v>17655</v>
      </c>
      <c r="AHP145" s="619">
        <v>350</v>
      </c>
      <c r="AHQ145" s="619"/>
      <c r="AHR145" s="613">
        <v>579013.82999999996</v>
      </c>
      <c r="AHS145" s="613">
        <v>0</v>
      </c>
      <c r="AHT145" s="613">
        <v>700</v>
      </c>
      <c r="AHU145" s="619">
        <f t="shared" si="959"/>
        <v>118904949.09999996</v>
      </c>
      <c r="AHW145" s="627" t="s">
        <v>6273</v>
      </c>
      <c r="AHX145" s="627" t="s">
        <v>6223</v>
      </c>
      <c r="AHY145" s="627" t="s">
        <v>6224</v>
      </c>
    </row>
    <row r="146" spans="1:909" x14ac:dyDescent="0.8">
      <c r="A146" s="613" t="str">
        <f t="shared" si="960"/>
        <v>ภาระ</v>
      </c>
      <c r="B146" s="618" t="s">
        <v>6219</v>
      </c>
      <c r="C146" s="619" t="s">
        <v>6220</v>
      </c>
      <c r="D146" s="619">
        <v>45779.38</v>
      </c>
      <c r="E146" s="619">
        <v>3285</v>
      </c>
      <c r="F146" s="619">
        <v>365040</v>
      </c>
      <c r="G146" s="619">
        <v>8820</v>
      </c>
      <c r="H146" s="619">
        <v>452627.29</v>
      </c>
      <c r="I146" s="619">
        <v>6148</v>
      </c>
      <c r="K146" s="619">
        <v>15808</v>
      </c>
      <c r="L146" s="619">
        <v>2516</v>
      </c>
      <c r="M146" s="619">
        <v>62680</v>
      </c>
      <c r="N146" s="619">
        <v>3438</v>
      </c>
      <c r="O146" s="619">
        <v>17361.939999999999</v>
      </c>
      <c r="P146" s="619">
        <v>26</v>
      </c>
      <c r="Q146" s="619">
        <v>60091</v>
      </c>
      <c r="R146" s="619">
        <v>416</v>
      </c>
      <c r="T146" s="619">
        <v>1918</v>
      </c>
      <c r="X146" s="619">
        <v>14319</v>
      </c>
      <c r="Y146" s="619">
        <v>27136</v>
      </c>
      <c r="Z146" s="619">
        <v>25269</v>
      </c>
      <c r="AA146" s="619">
        <v>354138</v>
      </c>
      <c r="AB146" s="619">
        <v>6703</v>
      </c>
      <c r="AC146" s="619">
        <v>392547</v>
      </c>
      <c r="AD146" s="619">
        <v>194821</v>
      </c>
      <c r="AE146" s="619">
        <v>40148</v>
      </c>
      <c r="AF146" s="619">
        <v>7813</v>
      </c>
      <c r="AG146" s="619">
        <v>65077</v>
      </c>
      <c r="AH146" s="619">
        <v>41894</v>
      </c>
      <c r="AI146" s="619">
        <v>174891</v>
      </c>
      <c r="AJ146" s="619">
        <v>227133</v>
      </c>
      <c r="AK146" s="619">
        <v>53019</v>
      </c>
      <c r="AL146" s="619">
        <v>1788</v>
      </c>
      <c r="AM146" s="619">
        <v>7292</v>
      </c>
      <c r="AN146" s="619">
        <v>184955</v>
      </c>
      <c r="AO146" s="619">
        <v>0</v>
      </c>
      <c r="AP146" s="619">
        <v>40200</v>
      </c>
      <c r="AQ146" s="619">
        <v>56107</v>
      </c>
      <c r="AR146" s="619">
        <v>13648</v>
      </c>
      <c r="AS146" s="619">
        <v>182085</v>
      </c>
      <c r="AT146" s="619">
        <v>400</v>
      </c>
      <c r="AU146" s="619">
        <v>1322</v>
      </c>
      <c r="AV146" s="619">
        <v>4000</v>
      </c>
      <c r="AX146" s="619">
        <v>9387</v>
      </c>
      <c r="BC146" s="619">
        <v>0</v>
      </c>
      <c r="BF146" s="619">
        <v>0</v>
      </c>
      <c r="BK146" s="619">
        <v>0</v>
      </c>
      <c r="BL146" s="619">
        <v>26664</v>
      </c>
      <c r="BM146" s="619">
        <v>486</v>
      </c>
      <c r="BN146" s="619">
        <v>47307</v>
      </c>
      <c r="BP146" s="619">
        <v>0</v>
      </c>
      <c r="BU146" s="619">
        <v>12815</v>
      </c>
      <c r="BV146" s="619">
        <v>13199</v>
      </c>
      <c r="BW146" s="619">
        <v>7893</v>
      </c>
      <c r="BX146" s="619">
        <v>7380</v>
      </c>
      <c r="BY146" s="619">
        <v>412</v>
      </c>
      <c r="BZ146" s="619">
        <v>47218</v>
      </c>
      <c r="CA146" s="619">
        <v>282009</v>
      </c>
      <c r="CF146" s="619">
        <v>2786</v>
      </c>
      <c r="CG146" s="619">
        <v>70666.58</v>
      </c>
      <c r="CH146" s="619">
        <v>36935</v>
      </c>
      <c r="CI146" s="619">
        <v>0</v>
      </c>
      <c r="CJ146" s="619">
        <v>5841</v>
      </c>
      <c r="CK146" s="619">
        <v>0</v>
      </c>
      <c r="CL146" s="619">
        <v>1236</v>
      </c>
      <c r="CM146" s="619">
        <v>1572</v>
      </c>
      <c r="CN146" s="619">
        <v>0</v>
      </c>
      <c r="CO146" s="619">
        <v>1362</v>
      </c>
      <c r="CQ146" s="619">
        <v>5678</v>
      </c>
      <c r="CS146" s="619">
        <v>28298</v>
      </c>
      <c r="CT146" s="619">
        <v>0</v>
      </c>
      <c r="CU146" s="619">
        <v>57323</v>
      </c>
      <c r="CV146" s="619">
        <v>8725</v>
      </c>
      <c r="CW146" s="619">
        <v>68820</v>
      </c>
      <c r="CY146" s="619">
        <v>0</v>
      </c>
      <c r="CZ146" s="619">
        <v>40130</v>
      </c>
      <c r="DA146" s="619">
        <v>20400</v>
      </c>
      <c r="DB146" s="619">
        <v>33084</v>
      </c>
      <c r="DC146" s="619">
        <v>373101</v>
      </c>
      <c r="DD146" s="619">
        <v>20145887.510000002</v>
      </c>
      <c r="DE146" s="619">
        <v>8624</v>
      </c>
      <c r="DF146" s="619">
        <v>1921</v>
      </c>
      <c r="DG146" s="619">
        <v>6944</v>
      </c>
      <c r="DH146" s="619">
        <v>229840</v>
      </c>
      <c r="DI146" s="619">
        <v>1075714.5600000001</v>
      </c>
      <c r="DJ146" s="619">
        <v>45953</v>
      </c>
      <c r="DK146" s="619">
        <v>59952</v>
      </c>
      <c r="DL146" s="619">
        <v>521106</v>
      </c>
      <c r="DM146" s="619">
        <v>285291</v>
      </c>
      <c r="DN146" s="619">
        <v>230119</v>
      </c>
      <c r="DO146" s="619">
        <v>106570</v>
      </c>
      <c r="DP146" s="619">
        <v>88791</v>
      </c>
      <c r="DQ146" s="619">
        <v>129849</v>
      </c>
      <c r="DR146" s="619">
        <v>629208</v>
      </c>
      <c r="DS146" s="619">
        <v>105935</v>
      </c>
      <c r="DT146" s="619">
        <v>1022208</v>
      </c>
      <c r="DU146" s="619">
        <v>1986</v>
      </c>
      <c r="DV146" s="619">
        <v>99941</v>
      </c>
      <c r="DW146" s="619">
        <v>104689</v>
      </c>
      <c r="DX146" s="619">
        <v>5912</v>
      </c>
      <c r="EA146" s="619">
        <v>11427</v>
      </c>
      <c r="EB146" s="619">
        <v>323</v>
      </c>
      <c r="EC146" s="619">
        <v>2060</v>
      </c>
      <c r="ED146" s="619">
        <v>542</v>
      </c>
      <c r="EE146" s="619">
        <v>0</v>
      </c>
      <c r="EF146" s="619">
        <v>673</v>
      </c>
      <c r="EG146" s="619">
        <v>39772</v>
      </c>
      <c r="EH146" s="619">
        <v>26998</v>
      </c>
      <c r="EI146" s="619">
        <v>0</v>
      </c>
      <c r="EJ146" s="619">
        <v>51233</v>
      </c>
      <c r="EK146" s="619">
        <v>118658</v>
      </c>
      <c r="EL146" s="619">
        <v>47068</v>
      </c>
      <c r="EM146" s="619">
        <v>2678</v>
      </c>
      <c r="EN146" s="619">
        <v>11023</v>
      </c>
      <c r="EO146" s="619">
        <v>837343.65</v>
      </c>
      <c r="ET146" s="619">
        <v>206</v>
      </c>
      <c r="EX146" s="619">
        <v>21412.799999999999</v>
      </c>
      <c r="EY146" s="619">
        <v>0</v>
      </c>
      <c r="EZ146" s="619">
        <v>117</v>
      </c>
      <c r="FA146" s="619">
        <v>997</v>
      </c>
      <c r="FB146" s="619">
        <v>13233</v>
      </c>
      <c r="FC146" s="619">
        <v>50473</v>
      </c>
      <c r="FD146" s="619">
        <v>3305</v>
      </c>
      <c r="FE146" s="619">
        <v>8272</v>
      </c>
      <c r="FF146" s="619">
        <v>77424.679999999993</v>
      </c>
      <c r="FG146" s="619">
        <v>0</v>
      </c>
      <c r="FH146" s="619">
        <v>0</v>
      </c>
      <c r="FI146" s="619">
        <v>1169</v>
      </c>
      <c r="FJ146" s="619">
        <v>5238</v>
      </c>
      <c r="FK146" s="619">
        <v>5032</v>
      </c>
      <c r="FM146" s="619">
        <v>63174</v>
      </c>
      <c r="FN146" s="619">
        <v>16499</v>
      </c>
      <c r="FO146" s="619">
        <v>7869</v>
      </c>
      <c r="FP146" s="619">
        <v>0</v>
      </c>
      <c r="FR146" s="619">
        <v>279915.65000000002</v>
      </c>
      <c r="FS146" s="619">
        <v>319539</v>
      </c>
      <c r="FT146" s="619">
        <v>33122</v>
      </c>
      <c r="FU146" s="619">
        <v>66332</v>
      </c>
      <c r="FV146" s="619">
        <v>83065</v>
      </c>
      <c r="FW146" s="619">
        <v>23089</v>
      </c>
      <c r="FY146" s="619">
        <v>40308</v>
      </c>
      <c r="FZ146" s="619">
        <v>6032</v>
      </c>
      <c r="GA146" s="619">
        <v>26965.67</v>
      </c>
      <c r="GB146" s="619">
        <v>111038</v>
      </c>
      <c r="GC146" s="619">
        <v>51754</v>
      </c>
      <c r="GD146" s="619">
        <v>6386</v>
      </c>
      <c r="GF146" s="619">
        <v>381</v>
      </c>
      <c r="GH146" s="619">
        <v>6339</v>
      </c>
      <c r="GI146" s="619">
        <v>-16688</v>
      </c>
      <c r="GJ146" s="619">
        <v>412</v>
      </c>
      <c r="GK146" s="619">
        <v>33973</v>
      </c>
      <c r="GM146" s="619">
        <v>64249</v>
      </c>
      <c r="GN146" s="619">
        <v>325</v>
      </c>
      <c r="GU146" s="619">
        <v>65</v>
      </c>
      <c r="GX146" s="619">
        <v>206</v>
      </c>
      <c r="GZ146" s="619">
        <v>436962</v>
      </c>
      <c r="HD146" s="619">
        <v>136595.48000000001</v>
      </c>
      <c r="HF146" s="619">
        <v>235751</v>
      </c>
      <c r="HG146" s="619">
        <v>1091595</v>
      </c>
      <c r="HH146" s="619">
        <v>1837346</v>
      </c>
      <c r="HI146" s="619">
        <v>3035636</v>
      </c>
      <c r="HJ146" s="619">
        <v>6854</v>
      </c>
      <c r="HL146" s="619">
        <v>507333.93</v>
      </c>
      <c r="HM146" s="619">
        <v>210787</v>
      </c>
      <c r="HN146" s="619">
        <v>804225</v>
      </c>
      <c r="HO146" s="619">
        <v>1456149</v>
      </c>
      <c r="HP146" s="619">
        <v>161427</v>
      </c>
      <c r="HQ146" s="619">
        <v>190255</v>
      </c>
      <c r="HR146" s="619">
        <v>1155707</v>
      </c>
      <c r="HS146" s="619">
        <v>248680</v>
      </c>
      <c r="HT146" s="619">
        <v>124068</v>
      </c>
      <c r="HU146" s="619">
        <v>328394</v>
      </c>
      <c r="HV146" s="619">
        <v>2354</v>
      </c>
      <c r="HW146" s="619">
        <v>62871</v>
      </c>
      <c r="HX146" s="619">
        <v>67624</v>
      </c>
      <c r="HZ146" s="619">
        <v>217008</v>
      </c>
      <c r="IA146" s="619">
        <v>9371</v>
      </c>
      <c r="IB146" s="619">
        <v>4167</v>
      </c>
      <c r="IC146" s="619">
        <v>2021</v>
      </c>
      <c r="ID146" s="619">
        <v>8601</v>
      </c>
      <c r="IE146" s="619">
        <v>14689</v>
      </c>
      <c r="IG146" s="619">
        <v>11117</v>
      </c>
      <c r="II146" s="619">
        <v>74649</v>
      </c>
      <c r="IK146" s="619">
        <v>94185</v>
      </c>
      <c r="IL146" s="619">
        <v>65864</v>
      </c>
      <c r="IM146" s="619">
        <v>237954</v>
      </c>
      <c r="IP146" s="619">
        <v>4951</v>
      </c>
      <c r="IQ146" s="619">
        <v>7679</v>
      </c>
      <c r="IR146" s="619">
        <v>40065</v>
      </c>
      <c r="IS146" s="619">
        <v>75000</v>
      </c>
      <c r="IT146" s="619">
        <v>157080</v>
      </c>
      <c r="IU146" s="619">
        <v>854662</v>
      </c>
      <c r="IV146" s="619">
        <v>608776</v>
      </c>
      <c r="IW146" s="619">
        <v>0</v>
      </c>
      <c r="IY146" s="619">
        <v>416343</v>
      </c>
      <c r="IZ146" s="619">
        <v>1030</v>
      </c>
      <c r="JB146" s="619">
        <v>0</v>
      </c>
      <c r="JC146" s="619">
        <v>234</v>
      </c>
      <c r="JD146" s="619">
        <v>6326</v>
      </c>
      <c r="JG146" s="619">
        <v>4443</v>
      </c>
      <c r="JH146" s="619">
        <v>0</v>
      </c>
      <c r="JI146" s="619">
        <v>3233</v>
      </c>
      <c r="JL146" s="619">
        <v>19002</v>
      </c>
      <c r="JM146" s="619">
        <v>4483</v>
      </c>
      <c r="JN146" s="619">
        <v>0</v>
      </c>
      <c r="JO146" s="619">
        <v>1183</v>
      </c>
      <c r="JP146" s="619">
        <v>28583</v>
      </c>
      <c r="JQ146" s="619">
        <v>23814</v>
      </c>
      <c r="KK146" s="619">
        <v>1327200.49</v>
      </c>
      <c r="KL146" s="619">
        <v>40887</v>
      </c>
      <c r="KM146" s="619">
        <v>278147</v>
      </c>
      <c r="KN146" s="619">
        <v>117055</v>
      </c>
      <c r="KO146" s="619">
        <v>129675</v>
      </c>
      <c r="KP146" s="619">
        <v>67837</v>
      </c>
      <c r="KQ146" s="619">
        <v>391451</v>
      </c>
      <c r="KR146" s="619">
        <v>57736</v>
      </c>
      <c r="KS146" s="619">
        <v>104343</v>
      </c>
      <c r="KT146" s="619">
        <v>38136</v>
      </c>
      <c r="KU146" s="619">
        <v>52639</v>
      </c>
      <c r="KV146" s="619">
        <v>196912</v>
      </c>
      <c r="KW146" s="619">
        <v>291089</v>
      </c>
      <c r="KX146" s="619">
        <v>82803</v>
      </c>
      <c r="KY146" s="619">
        <v>94611</v>
      </c>
      <c r="KZ146" s="619">
        <v>28759</v>
      </c>
      <c r="LA146" s="619">
        <v>13841</v>
      </c>
      <c r="LB146" s="619">
        <v>104112</v>
      </c>
      <c r="LC146" s="619">
        <v>56278</v>
      </c>
      <c r="LD146" s="619">
        <v>159040</v>
      </c>
      <c r="LE146" s="619">
        <v>48893</v>
      </c>
      <c r="LF146" s="619">
        <v>18284</v>
      </c>
      <c r="LG146" s="619">
        <v>398359</v>
      </c>
      <c r="LH146" s="619">
        <v>94081</v>
      </c>
      <c r="LI146" s="619">
        <v>4455010.55</v>
      </c>
      <c r="LJ146" s="619">
        <v>86513</v>
      </c>
      <c r="LK146" s="619">
        <v>1132363</v>
      </c>
      <c r="LL146" s="619">
        <v>123745</v>
      </c>
      <c r="LM146" s="619">
        <v>235734</v>
      </c>
      <c r="LN146" s="619">
        <v>1109631</v>
      </c>
      <c r="LO146" s="619">
        <v>35615</v>
      </c>
      <c r="LP146" s="619">
        <v>976253</v>
      </c>
      <c r="LQ146" s="619">
        <v>37614</v>
      </c>
      <c r="LR146" s="619">
        <v>568500</v>
      </c>
      <c r="LS146" s="619">
        <v>19460</v>
      </c>
      <c r="LT146" s="619">
        <v>115332</v>
      </c>
      <c r="LW146" s="619">
        <v>1560881.6</v>
      </c>
      <c r="LX146" s="619">
        <v>2878742.16</v>
      </c>
      <c r="LY146" s="619">
        <v>0</v>
      </c>
      <c r="LZ146" s="619">
        <v>110306.17</v>
      </c>
      <c r="MA146" s="619">
        <v>4996</v>
      </c>
      <c r="MB146" s="619">
        <v>113797</v>
      </c>
      <c r="MC146" s="619">
        <v>452120.5</v>
      </c>
      <c r="ME146" s="619">
        <v>117252</v>
      </c>
      <c r="MF146" s="619">
        <v>116427</v>
      </c>
      <c r="MG146" s="619">
        <v>121737</v>
      </c>
      <c r="MI146" s="619">
        <v>13608</v>
      </c>
      <c r="MJ146" s="619">
        <v>194636</v>
      </c>
      <c r="MK146" s="619">
        <v>4778</v>
      </c>
      <c r="ML146" s="619">
        <v>6745</v>
      </c>
      <c r="MM146" s="619">
        <v>6058</v>
      </c>
      <c r="MN146" s="619">
        <v>287319</v>
      </c>
      <c r="MO146" s="619">
        <v>337101</v>
      </c>
      <c r="MP146" s="619">
        <v>20731</v>
      </c>
      <c r="MQ146" s="619">
        <v>50821</v>
      </c>
      <c r="MR146" s="619">
        <v>24768</v>
      </c>
      <c r="MS146" s="619">
        <v>19131</v>
      </c>
      <c r="MT146" s="619">
        <v>15113</v>
      </c>
      <c r="MU146" s="619">
        <v>2082246</v>
      </c>
      <c r="MV146" s="619">
        <v>0</v>
      </c>
      <c r="MW146" s="619">
        <v>445912</v>
      </c>
      <c r="MX146" s="619">
        <v>15486</v>
      </c>
      <c r="MY146" s="619">
        <v>555023</v>
      </c>
      <c r="MZ146" s="619">
        <v>567516</v>
      </c>
      <c r="NA146" s="619">
        <v>9431</v>
      </c>
      <c r="NB146" s="619">
        <v>75918</v>
      </c>
      <c r="NC146" s="619">
        <v>826001</v>
      </c>
      <c r="ND146" s="619">
        <v>183700.5</v>
      </c>
      <c r="NE146" s="619">
        <v>5074</v>
      </c>
      <c r="NF146" s="619">
        <v>9831758.4499999993</v>
      </c>
      <c r="NG146" s="619">
        <v>3486841.84</v>
      </c>
      <c r="NH146" s="619">
        <v>207362</v>
      </c>
      <c r="NI146" s="619">
        <v>5502492.4699999997</v>
      </c>
      <c r="NJ146" s="619">
        <v>1847438</v>
      </c>
      <c r="NK146" s="619">
        <v>2134741</v>
      </c>
      <c r="NL146" s="619">
        <v>1399957</v>
      </c>
      <c r="NM146" s="619">
        <v>7100322.7800000003</v>
      </c>
      <c r="NN146" s="619">
        <v>142623</v>
      </c>
      <c r="NO146" s="619">
        <v>3592399.5</v>
      </c>
      <c r="NP146" s="619">
        <v>2712577.52</v>
      </c>
      <c r="NQ146" s="619">
        <v>308549.09000000003</v>
      </c>
      <c r="NR146" s="619">
        <v>5476761.6500000004</v>
      </c>
      <c r="NT146" s="619">
        <v>202670</v>
      </c>
      <c r="NV146" s="619">
        <v>21297</v>
      </c>
      <c r="NY146" s="619">
        <v>20365</v>
      </c>
      <c r="NZ146" s="619">
        <v>298723</v>
      </c>
      <c r="OB146" s="619">
        <v>15953</v>
      </c>
      <c r="OC146" s="619">
        <v>60705.07</v>
      </c>
      <c r="OD146" s="619">
        <v>0</v>
      </c>
      <c r="OF146" s="619">
        <v>6705109.5999999996</v>
      </c>
      <c r="OG146" s="619">
        <v>1313077.2</v>
      </c>
      <c r="OH146" s="619">
        <v>273390.59999999998</v>
      </c>
      <c r="OI146" s="619">
        <v>2451994.5299999998</v>
      </c>
      <c r="OJ146" s="619">
        <v>989201.65</v>
      </c>
      <c r="OK146" s="619">
        <v>876050.2</v>
      </c>
      <c r="OL146" s="619">
        <v>2291351.4</v>
      </c>
      <c r="OM146" s="619">
        <v>161169.53</v>
      </c>
      <c r="OO146" s="619">
        <v>5726372.1600000001</v>
      </c>
      <c r="OP146" s="619">
        <v>1405441</v>
      </c>
      <c r="OQ146" s="619">
        <v>6430756</v>
      </c>
      <c r="OR146" s="619">
        <v>1180119</v>
      </c>
      <c r="OS146" s="619">
        <v>1455340</v>
      </c>
      <c r="OU146" s="619">
        <v>972710.3</v>
      </c>
      <c r="OW146" s="619">
        <v>660915</v>
      </c>
      <c r="OX146" s="619">
        <v>400912</v>
      </c>
      <c r="OY146" s="619">
        <v>121313</v>
      </c>
      <c r="OZ146" s="619">
        <v>4791824</v>
      </c>
      <c r="PA146" s="619">
        <v>397282.24</v>
      </c>
      <c r="PB146" s="619">
        <v>281127</v>
      </c>
      <c r="PD146" s="619">
        <v>97150</v>
      </c>
      <c r="PI146" s="619">
        <v>1103</v>
      </c>
      <c r="PJ146" s="619">
        <v>2472</v>
      </c>
      <c r="PM146" s="619">
        <v>824</v>
      </c>
      <c r="PN146" s="619">
        <v>8708</v>
      </c>
      <c r="PP146" s="619">
        <v>117</v>
      </c>
      <c r="PQ146" s="619">
        <v>17214</v>
      </c>
      <c r="PW146" s="619">
        <v>412</v>
      </c>
      <c r="PX146" s="619">
        <v>3336</v>
      </c>
      <c r="PY146" s="619">
        <v>0</v>
      </c>
      <c r="QC146" s="619">
        <v>412</v>
      </c>
      <c r="QF146" s="619">
        <v>1144</v>
      </c>
      <c r="QG146" s="619">
        <v>206</v>
      </c>
      <c r="QK146" s="619">
        <v>646</v>
      </c>
      <c r="QP146" s="619">
        <v>40573.96</v>
      </c>
      <c r="QQ146" s="619">
        <v>2219</v>
      </c>
      <c r="QV146" s="619">
        <v>22251</v>
      </c>
      <c r="RA146" s="619">
        <v>4582</v>
      </c>
      <c r="RC146" s="619">
        <v>1956</v>
      </c>
      <c r="RE146" s="619">
        <v>339</v>
      </c>
      <c r="RF146" s="619">
        <v>0</v>
      </c>
      <c r="RJ146" s="619">
        <v>16274</v>
      </c>
      <c r="RK146" s="619">
        <v>0</v>
      </c>
      <c r="RN146" s="619">
        <v>2209</v>
      </c>
      <c r="RO146" s="619">
        <v>9521</v>
      </c>
      <c r="RP146" s="619">
        <v>0</v>
      </c>
      <c r="RQ146" s="619">
        <v>26154</v>
      </c>
      <c r="RR146" s="619">
        <v>1630</v>
      </c>
      <c r="RS146" s="619">
        <v>0</v>
      </c>
      <c r="RU146" s="619">
        <v>271</v>
      </c>
      <c r="RV146" s="619">
        <v>412</v>
      </c>
      <c r="RX146" s="619">
        <v>52</v>
      </c>
      <c r="RY146" s="619">
        <v>0</v>
      </c>
      <c r="SC146" s="619">
        <v>477236</v>
      </c>
      <c r="SE146" s="619">
        <v>104659.4</v>
      </c>
      <c r="SF146" s="619">
        <v>87050</v>
      </c>
      <c r="SG146" s="619">
        <v>34436</v>
      </c>
      <c r="SH146" s="619">
        <v>57754</v>
      </c>
      <c r="SI146" s="619">
        <v>99888</v>
      </c>
      <c r="SJ146" s="619">
        <v>215690</v>
      </c>
      <c r="SK146" s="619">
        <v>13184</v>
      </c>
      <c r="SL146" s="619">
        <v>8862</v>
      </c>
      <c r="SM146" s="619">
        <v>92053</v>
      </c>
      <c r="SN146" s="619">
        <v>4836</v>
      </c>
      <c r="SO146" s="619">
        <v>13920</v>
      </c>
      <c r="SP146" s="619">
        <v>1437</v>
      </c>
      <c r="SQ146" s="619">
        <v>3708</v>
      </c>
      <c r="SR146" s="619">
        <v>4475</v>
      </c>
      <c r="SS146" s="619">
        <v>4532</v>
      </c>
      <c r="ST146" s="619">
        <v>5768</v>
      </c>
      <c r="SU146" s="619">
        <v>43983</v>
      </c>
      <c r="SV146" s="619">
        <v>59986</v>
      </c>
      <c r="SW146" s="619">
        <v>143135</v>
      </c>
      <c r="SX146" s="619">
        <v>941</v>
      </c>
      <c r="SY146" s="619">
        <v>152136</v>
      </c>
      <c r="SZ146" s="619">
        <v>93036</v>
      </c>
      <c r="TB146" s="619">
        <v>2525</v>
      </c>
      <c r="TD146" s="619">
        <v>97930</v>
      </c>
      <c r="TE146" s="619">
        <v>0</v>
      </c>
      <c r="TF146" s="619">
        <v>14420</v>
      </c>
      <c r="TG146" s="619">
        <v>412</v>
      </c>
      <c r="TH146" s="619">
        <v>2284</v>
      </c>
      <c r="TI146" s="619">
        <v>3987</v>
      </c>
      <c r="TJ146" s="619">
        <v>5331</v>
      </c>
      <c r="TK146" s="619">
        <v>1487</v>
      </c>
      <c r="TL146" s="619">
        <v>0</v>
      </c>
      <c r="TN146" s="619">
        <v>6180</v>
      </c>
      <c r="TO146" s="619">
        <v>27656</v>
      </c>
      <c r="TP146" s="619">
        <v>0</v>
      </c>
      <c r="TQ146" s="619">
        <v>529</v>
      </c>
      <c r="TR146" s="619">
        <v>40606</v>
      </c>
      <c r="TS146" s="619">
        <v>3708</v>
      </c>
      <c r="TT146" s="619">
        <v>8397</v>
      </c>
      <c r="TU146" s="619">
        <v>1235</v>
      </c>
      <c r="TW146" s="619">
        <v>0</v>
      </c>
      <c r="TY146" s="619">
        <v>4432</v>
      </c>
      <c r="TZ146" s="619">
        <v>0</v>
      </c>
      <c r="UA146" s="619">
        <v>108700</v>
      </c>
      <c r="UB146" s="619">
        <v>0</v>
      </c>
      <c r="UC146" s="619">
        <v>11380</v>
      </c>
      <c r="UD146" s="619">
        <v>5504</v>
      </c>
      <c r="UE146" s="619">
        <v>29074</v>
      </c>
      <c r="UF146" s="619">
        <v>73336</v>
      </c>
      <c r="UG146" s="619">
        <v>1998</v>
      </c>
      <c r="UL146" s="619">
        <v>29046</v>
      </c>
      <c r="UM146" s="619">
        <v>74159</v>
      </c>
      <c r="UN146" s="619">
        <v>12566</v>
      </c>
      <c r="UO146" s="619">
        <v>16518</v>
      </c>
      <c r="UP146" s="619">
        <v>6708</v>
      </c>
      <c r="UQ146" s="619">
        <v>35843</v>
      </c>
      <c r="UR146" s="619">
        <v>606553</v>
      </c>
      <c r="US146" s="619">
        <v>12218</v>
      </c>
      <c r="UU146" s="619">
        <v>56238</v>
      </c>
      <c r="UV146" s="619">
        <v>0</v>
      </c>
      <c r="UX146" s="619">
        <v>3708</v>
      </c>
      <c r="VA146" s="619">
        <v>1106</v>
      </c>
      <c r="VB146" s="619">
        <v>1236</v>
      </c>
      <c r="VC146" s="619">
        <v>618</v>
      </c>
      <c r="VD146" s="619">
        <v>22570</v>
      </c>
      <c r="VE146" s="619">
        <v>1755</v>
      </c>
      <c r="VH146" s="619">
        <v>824</v>
      </c>
      <c r="VI146" s="619">
        <v>206</v>
      </c>
      <c r="VJ146" s="619">
        <v>2472</v>
      </c>
      <c r="VK146" s="619">
        <v>1854</v>
      </c>
      <c r="VL146" s="619">
        <v>0</v>
      </c>
      <c r="VN146" s="619">
        <v>672</v>
      </c>
      <c r="VP146" s="619">
        <v>716</v>
      </c>
      <c r="VS146" s="619">
        <v>76999</v>
      </c>
      <c r="VT146" s="619">
        <v>25443</v>
      </c>
      <c r="VU146" s="619">
        <v>3731</v>
      </c>
      <c r="VV146" s="619">
        <v>0</v>
      </c>
      <c r="VY146" s="619">
        <v>8288</v>
      </c>
      <c r="WA146" s="619">
        <v>0</v>
      </c>
      <c r="WB146" s="619">
        <v>206</v>
      </c>
      <c r="WE146" s="619">
        <v>32130</v>
      </c>
      <c r="WH146" s="619">
        <v>21431</v>
      </c>
      <c r="WI146" s="619">
        <v>6701</v>
      </c>
      <c r="WJ146" s="619">
        <v>132245</v>
      </c>
      <c r="WK146" s="619">
        <v>234</v>
      </c>
      <c r="WL146" s="619">
        <v>74583</v>
      </c>
      <c r="WM146" s="619">
        <v>29911.77</v>
      </c>
      <c r="WN146" s="619">
        <v>824</v>
      </c>
      <c r="WP146" s="619">
        <v>0</v>
      </c>
      <c r="WQ146" s="619">
        <v>598</v>
      </c>
      <c r="WR146" s="619">
        <v>468</v>
      </c>
      <c r="WS146" s="619">
        <v>117</v>
      </c>
      <c r="WT146" s="619">
        <v>87118</v>
      </c>
      <c r="WU146" s="619">
        <v>12340</v>
      </c>
      <c r="WV146" s="619">
        <v>16501</v>
      </c>
      <c r="WW146" s="619">
        <v>74653</v>
      </c>
      <c r="WX146" s="619">
        <v>23854</v>
      </c>
      <c r="XA146" s="619">
        <v>70693</v>
      </c>
      <c r="XD146" s="619">
        <v>0</v>
      </c>
      <c r="XF146" s="619">
        <v>2068</v>
      </c>
      <c r="XI146" s="619">
        <v>3068</v>
      </c>
      <c r="YG146" s="619">
        <v>237691</v>
      </c>
      <c r="YX146" s="619">
        <v>7690</v>
      </c>
      <c r="YY146" s="619">
        <v>24395</v>
      </c>
      <c r="YZ146" s="619">
        <v>59517</v>
      </c>
      <c r="ZB146" s="619">
        <v>235742.5</v>
      </c>
      <c r="ZC146" s="619">
        <v>2546</v>
      </c>
      <c r="ZE146" s="619">
        <v>6071</v>
      </c>
      <c r="ZO146" s="619">
        <v>7588</v>
      </c>
      <c r="ZV146" s="619">
        <v>11446</v>
      </c>
      <c r="ZW146" s="619">
        <v>351</v>
      </c>
      <c r="AAD146" s="619">
        <v>3708</v>
      </c>
      <c r="AAF146" s="619">
        <v>1030</v>
      </c>
      <c r="AAH146" s="619">
        <v>2678</v>
      </c>
      <c r="AAP146" s="619">
        <v>1854</v>
      </c>
      <c r="AAQ146" s="619">
        <v>0</v>
      </c>
      <c r="ABJ146" s="619">
        <v>1290</v>
      </c>
      <c r="ABK146" s="619">
        <v>908</v>
      </c>
      <c r="ABL146" s="619">
        <v>0</v>
      </c>
      <c r="ABO146" s="619">
        <v>0</v>
      </c>
      <c r="ABR146" s="619">
        <v>1493666.01</v>
      </c>
      <c r="ABT146" s="619">
        <v>651092.30000000005</v>
      </c>
      <c r="ABU146" s="619">
        <v>377147</v>
      </c>
      <c r="ABV146" s="619">
        <v>397147</v>
      </c>
      <c r="ABW146" s="619">
        <v>186797</v>
      </c>
      <c r="ABX146" s="619">
        <v>276132</v>
      </c>
      <c r="ABZ146" s="619">
        <v>4577919.63</v>
      </c>
      <c r="ACA146" s="619">
        <v>316205</v>
      </c>
      <c r="ACB146" s="619">
        <v>2517128.7000000002</v>
      </c>
      <c r="ACC146" s="619">
        <v>772344</v>
      </c>
      <c r="ACD146" s="619">
        <v>591842</v>
      </c>
      <c r="ACE146" s="619">
        <v>271909</v>
      </c>
      <c r="ACF146" s="619">
        <v>949476</v>
      </c>
      <c r="ACG146" s="619">
        <v>11384</v>
      </c>
      <c r="ACH146" s="619">
        <v>27955</v>
      </c>
      <c r="ACI146" s="619">
        <v>78103</v>
      </c>
      <c r="ACJ146" s="619">
        <v>1071590</v>
      </c>
      <c r="ACK146" s="619">
        <v>276768</v>
      </c>
      <c r="ACN146" s="619">
        <v>295946</v>
      </c>
      <c r="ACO146" s="619">
        <v>111620</v>
      </c>
      <c r="ACS146" s="619">
        <v>121625</v>
      </c>
      <c r="ACT146" s="619">
        <v>14614</v>
      </c>
      <c r="ACU146" s="619">
        <v>15411</v>
      </c>
      <c r="ACV146" s="619">
        <v>80872</v>
      </c>
      <c r="ACZ146" s="619">
        <v>0</v>
      </c>
      <c r="ADB146" s="619">
        <v>16930</v>
      </c>
      <c r="ADC146" s="619">
        <v>0</v>
      </c>
      <c r="ADJ146" s="619">
        <v>26208</v>
      </c>
      <c r="ADK146" s="619">
        <v>56112</v>
      </c>
      <c r="ADN146" s="619">
        <v>536643</v>
      </c>
      <c r="ADP146" s="619">
        <v>276368</v>
      </c>
      <c r="ADQ146" s="619">
        <v>8777423</v>
      </c>
      <c r="ADR146" s="619">
        <v>5598361</v>
      </c>
      <c r="ADS146" s="619">
        <v>3459823.85</v>
      </c>
      <c r="ADT146" s="619">
        <v>398205</v>
      </c>
      <c r="ADU146" s="619">
        <v>904001</v>
      </c>
      <c r="ADV146" s="619">
        <v>29413</v>
      </c>
      <c r="ADW146" s="619">
        <v>24712</v>
      </c>
      <c r="ADX146" s="619">
        <v>81817</v>
      </c>
      <c r="ADY146" s="619">
        <v>654</v>
      </c>
      <c r="ADZ146" s="619">
        <v>337518</v>
      </c>
      <c r="AEA146" s="619">
        <v>7656</v>
      </c>
      <c r="AEB146" s="619">
        <v>30644</v>
      </c>
      <c r="AEC146" s="619">
        <v>1025887</v>
      </c>
      <c r="AED146" s="619">
        <v>457288.75</v>
      </c>
      <c r="AEE146" s="619">
        <v>78425</v>
      </c>
      <c r="AEF146" s="619">
        <v>0</v>
      </c>
      <c r="AEI146" s="619">
        <v>167702</v>
      </c>
      <c r="AEJ146" s="619">
        <v>1262534</v>
      </c>
      <c r="AEK146" s="619">
        <v>0</v>
      </c>
      <c r="AEL146" s="619">
        <v>167137</v>
      </c>
      <c r="AEM146" s="619">
        <v>77093.97</v>
      </c>
      <c r="AEN146" s="619">
        <v>11324</v>
      </c>
      <c r="AEO146" s="619">
        <v>394339.96</v>
      </c>
      <c r="AEQ146" s="619">
        <v>303670</v>
      </c>
      <c r="AET146" s="619">
        <v>819989.63</v>
      </c>
      <c r="AEU146" s="619">
        <v>9671</v>
      </c>
      <c r="AEV146" s="619">
        <v>62411</v>
      </c>
      <c r="AEW146" s="619">
        <v>14466</v>
      </c>
      <c r="AEX146" s="619">
        <v>6759</v>
      </c>
      <c r="AEY146" s="619">
        <v>43723</v>
      </c>
      <c r="AEZ146" s="619">
        <v>84418.34</v>
      </c>
      <c r="AFA146" s="619">
        <v>7848</v>
      </c>
      <c r="AFB146" s="619">
        <v>87108.3</v>
      </c>
      <c r="AFC146" s="619">
        <v>134363</v>
      </c>
      <c r="AFD146" s="619">
        <v>439</v>
      </c>
      <c r="AFE146" s="619">
        <v>294833.08</v>
      </c>
      <c r="AFF146" s="619">
        <v>12283</v>
      </c>
      <c r="AFG146" s="619">
        <v>18997</v>
      </c>
      <c r="AFM146" s="619">
        <v>206</v>
      </c>
      <c r="AFR146" s="619">
        <v>924793</v>
      </c>
      <c r="AFS146" s="619">
        <v>16921</v>
      </c>
      <c r="AFT146" s="619">
        <v>782944</v>
      </c>
      <c r="AFU146" s="619">
        <v>1147</v>
      </c>
      <c r="AFY146" s="619">
        <v>69713</v>
      </c>
      <c r="AGB146" s="619">
        <v>3702075.16</v>
      </c>
      <c r="AGD146" s="619">
        <v>1300</v>
      </c>
      <c r="AGM146" s="619">
        <v>0</v>
      </c>
      <c r="AGO146" s="619">
        <v>861325</v>
      </c>
      <c r="AGP146" s="619">
        <v>77559</v>
      </c>
      <c r="AGW146" s="619">
        <v>1868709</v>
      </c>
      <c r="AGX146" s="619">
        <v>813802</v>
      </c>
      <c r="AGY146" s="619">
        <v>10562</v>
      </c>
      <c r="AGZ146" s="619">
        <v>17817</v>
      </c>
      <c r="AHA146" s="619">
        <v>389329.32</v>
      </c>
      <c r="AHB146" s="619">
        <v>697466</v>
      </c>
      <c r="AHC146" s="619">
        <v>39980</v>
      </c>
      <c r="AHD146" s="619">
        <v>90432</v>
      </c>
      <c r="AHF146" s="619">
        <v>169551</v>
      </c>
      <c r="AHG146" s="619">
        <v>49768</v>
      </c>
      <c r="AHH146" s="619">
        <v>103610</v>
      </c>
      <c r="AHI146" s="619">
        <v>97098.43</v>
      </c>
      <c r="AHJ146" s="619">
        <v>529863</v>
      </c>
      <c r="AHK146" s="619">
        <v>210582.5</v>
      </c>
      <c r="AHL146" s="619">
        <v>1360584</v>
      </c>
      <c r="AHM146" s="619">
        <v>492278.7</v>
      </c>
      <c r="AHN146" s="619">
        <v>18983</v>
      </c>
      <c r="AHP146" s="619">
        <v>206</v>
      </c>
      <c r="AHQ146" s="619"/>
      <c r="AHR146" s="613">
        <v>454798.84</v>
      </c>
      <c r="AHS146" s="613">
        <v>0</v>
      </c>
      <c r="AHT146" s="613">
        <v>412</v>
      </c>
      <c r="AHU146" s="619">
        <f t="shared" si="959"/>
        <v>214574302.97000006</v>
      </c>
      <c r="AHW146" s="627" t="s">
        <v>6273</v>
      </c>
      <c r="AHX146" s="627" t="s">
        <v>6225</v>
      </c>
      <c r="AHY146" s="627" t="s">
        <v>6226</v>
      </c>
    </row>
    <row r="147" spans="1:909" x14ac:dyDescent="0.8">
      <c r="A147" s="613" t="str">
        <f t="shared" si="960"/>
        <v>ภาระ</v>
      </c>
      <c r="B147" s="618" t="s">
        <v>6495</v>
      </c>
      <c r="C147" s="619" t="s">
        <v>6496</v>
      </c>
      <c r="AM147" s="619">
        <v>0</v>
      </c>
      <c r="AP147" s="619">
        <v>321380</v>
      </c>
      <c r="BF147" s="619">
        <v>15500</v>
      </c>
      <c r="CU147" s="619">
        <v>2251243.73</v>
      </c>
      <c r="EN147" s="619">
        <v>27125</v>
      </c>
      <c r="FP147" s="619">
        <v>310493.81</v>
      </c>
      <c r="GI147" s="619">
        <v>8000</v>
      </c>
      <c r="GK147" s="619">
        <v>107</v>
      </c>
      <c r="GL147" s="619">
        <v>58147.07</v>
      </c>
      <c r="GX147" s="619">
        <v>24750</v>
      </c>
      <c r="HH147" s="619">
        <v>890451.43</v>
      </c>
      <c r="IE147" s="619">
        <v>3900</v>
      </c>
      <c r="IJ147" s="619">
        <v>1175256</v>
      </c>
      <c r="IU147" s="619">
        <v>149182.57</v>
      </c>
      <c r="JD147" s="619">
        <v>0</v>
      </c>
      <c r="JH147" s="619">
        <v>642349.21</v>
      </c>
      <c r="JJ147" s="619">
        <v>0</v>
      </c>
      <c r="JO147" s="619">
        <v>41840.5</v>
      </c>
      <c r="JZ147" s="619">
        <v>101650</v>
      </c>
      <c r="KA147" s="619">
        <v>67804</v>
      </c>
      <c r="KM147" s="619">
        <v>166229</v>
      </c>
      <c r="LN147" s="619">
        <v>173593.46</v>
      </c>
      <c r="LR147" s="619">
        <v>197885.5</v>
      </c>
      <c r="LY147" s="619">
        <v>8942038</v>
      </c>
      <c r="MA147" s="619">
        <v>0</v>
      </c>
      <c r="MD147" s="619">
        <v>361181.15</v>
      </c>
      <c r="MW147" s="619">
        <v>-19130</v>
      </c>
      <c r="MZ147" s="619">
        <v>672234</v>
      </c>
      <c r="NH147" s="619">
        <v>440870.17</v>
      </c>
      <c r="NL147" s="619">
        <v>995662.1</v>
      </c>
      <c r="NM147" s="619">
        <v>753548.36</v>
      </c>
      <c r="NP147" s="619">
        <v>708236.44</v>
      </c>
      <c r="NX147" s="619">
        <v>100217.5</v>
      </c>
      <c r="NY147" s="619">
        <v>15899821</v>
      </c>
      <c r="OK147" s="619">
        <v>154410.1</v>
      </c>
      <c r="ON147" s="619">
        <v>122494.7</v>
      </c>
      <c r="PF147" s="619">
        <v>1286090.8</v>
      </c>
      <c r="PJ147" s="619">
        <v>338728</v>
      </c>
      <c r="PK147" s="619">
        <v>119110</v>
      </c>
      <c r="PM147" s="619">
        <v>129759</v>
      </c>
      <c r="PN147" s="619">
        <v>271251.15999999997</v>
      </c>
      <c r="PU147" s="619">
        <v>240958.5</v>
      </c>
      <c r="PW147" s="619">
        <v>-24157</v>
      </c>
      <c r="PX147" s="619">
        <v>40260</v>
      </c>
      <c r="PZ147" s="619">
        <v>522028.4</v>
      </c>
      <c r="QB147" s="619">
        <v>0</v>
      </c>
      <c r="QC147" s="619">
        <v>79566</v>
      </c>
      <c r="QJ147" s="619">
        <v>92000</v>
      </c>
      <c r="QL147" s="619">
        <v>82450</v>
      </c>
      <c r="QQ147" s="619">
        <v>38836.25</v>
      </c>
      <c r="QR147" s="619">
        <v>243950</v>
      </c>
      <c r="QT147" s="619">
        <v>288801.5</v>
      </c>
      <c r="QU147" s="619">
        <v>0</v>
      </c>
      <c r="RD147" s="619">
        <v>727800</v>
      </c>
      <c r="RE147" s="619">
        <v>130731</v>
      </c>
      <c r="RI147" s="619">
        <v>3344139.72</v>
      </c>
      <c r="RN147" s="619">
        <v>1067958.03</v>
      </c>
      <c r="RU147" s="619">
        <v>95240</v>
      </c>
      <c r="RV147" s="619">
        <v>311140</v>
      </c>
      <c r="TK147" s="619">
        <v>5579652.1100000003</v>
      </c>
      <c r="UR147" s="619">
        <v>13950037.630000001</v>
      </c>
      <c r="VQ147" s="619">
        <v>0</v>
      </c>
      <c r="VS147" s="619">
        <v>1850</v>
      </c>
      <c r="VU147" s="619">
        <v>197710</v>
      </c>
      <c r="VV147" s="619">
        <v>0</v>
      </c>
      <c r="VZ147" s="619">
        <v>40000</v>
      </c>
      <c r="WC147" s="619">
        <v>13909412.949999999</v>
      </c>
      <c r="XC147" s="619">
        <v>22470</v>
      </c>
      <c r="XG147" s="619">
        <v>385074</v>
      </c>
      <c r="XH147" s="619">
        <v>47454.5</v>
      </c>
      <c r="ZB147" s="619">
        <v>198025</v>
      </c>
      <c r="ZF147" s="619">
        <v>0</v>
      </c>
      <c r="ZQ147" s="619">
        <v>923419.3</v>
      </c>
      <c r="ZZ147" s="619">
        <v>339552.95</v>
      </c>
      <c r="AAI147" s="619">
        <v>0</v>
      </c>
      <c r="AAJ147" s="619">
        <v>3270666.17</v>
      </c>
      <c r="AAT147" s="619">
        <v>482739.25</v>
      </c>
      <c r="ABG147" s="619">
        <v>-19000</v>
      </c>
      <c r="ABI147" s="619">
        <v>300820</v>
      </c>
      <c r="ABP147" s="619">
        <v>314460</v>
      </c>
      <c r="ABU147" s="619">
        <v>431478.52</v>
      </c>
      <c r="ACB147" s="619">
        <v>1106724.7</v>
      </c>
      <c r="ACE147" s="619">
        <v>561450</v>
      </c>
      <c r="ACO147" s="619">
        <v>10000</v>
      </c>
      <c r="ACT147" s="619">
        <v>169183</v>
      </c>
      <c r="ADC147" s="619">
        <v>253302</v>
      </c>
      <c r="ADD147" s="619">
        <v>99546</v>
      </c>
      <c r="ADJ147" s="619">
        <v>29709</v>
      </c>
      <c r="ADK147" s="619">
        <v>104475</v>
      </c>
      <c r="ADM147" s="619">
        <v>82858</v>
      </c>
      <c r="ADP147" s="619">
        <v>178785</v>
      </c>
      <c r="ADQ147" s="619">
        <v>10454188.41</v>
      </c>
      <c r="ADT147" s="619">
        <v>0</v>
      </c>
      <c r="ADV147" s="619">
        <v>247934</v>
      </c>
      <c r="ADW147" s="619">
        <v>41490</v>
      </c>
      <c r="ADZ147" s="619">
        <v>26875</v>
      </c>
      <c r="AEI147" s="619">
        <v>316147.96999999997</v>
      </c>
      <c r="AGE147" s="619">
        <v>877173.7</v>
      </c>
      <c r="AGG147" s="619">
        <v>557786</v>
      </c>
      <c r="AGH147" s="619">
        <v>1497426.8</v>
      </c>
      <c r="AGI147" s="619">
        <v>315735.5</v>
      </c>
      <c r="AGK147" s="619">
        <v>195501.5</v>
      </c>
      <c r="AGL147" s="619">
        <v>199054</v>
      </c>
      <c r="AGM147" s="619">
        <v>551964.5</v>
      </c>
      <c r="AGN147" s="619">
        <v>331620</v>
      </c>
      <c r="AHH147" s="619">
        <v>79700</v>
      </c>
      <c r="AHJ147" s="619">
        <v>482935</v>
      </c>
      <c r="AHN147" s="619">
        <v>3475788.4</v>
      </c>
      <c r="AHQ147" s="619"/>
      <c r="AHU147" s="619">
        <f t="shared" si="959"/>
        <v>107808289.02</v>
      </c>
      <c r="AHW147" s="627" t="s">
        <v>6273</v>
      </c>
      <c r="AHX147" s="627" t="s">
        <v>6227</v>
      </c>
      <c r="AHY147" s="627" t="s">
        <v>6228</v>
      </c>
    </row>
    <row r="148" spans="1:909" x14ac:dyDescent="0.8">
      <c r="A148" s="613" t="str">
        <f t="shared" si="960"/>
        <v>ภาระ</v>
      </c>
      <c r="B148" s="618" t="s">
        <v>6497</v>
      </c>
      <c r="C148" s="619" t="s">
        <v>6498</v>
      </c>
      <c r="ACF148" s="619">
        <v>35000</v>
      </c>
      <c r="AHQ148" s="619"/>
      <c r="AHU148" s="619">
        <f t="shared" si="959"/>
        <v>35000</v>
      </c>
      <c r="AHW148" s="627" t="s">
        <v>6273</v>
      </c>
      <c r="AHX148" s="627" t="s">
        <v>6229</v>
      </c>
      <c r="AHY148" s="627" t="s">
        <v>6230</v>
      </c>
    </row>
    <row r="149" spans="1:909" x14ac:dyDescent="0.8">
      <c r="A149" s="613" t="str">
        <f t="shared" si="960"/>
        <v>ภาระ</v>
      </c>
      <c r="B149" s="618" t="s">
        <v>6221</v>
      </c>
      <c r="C149" s="619" t="s">
        <v>6222</v>
      </c>
      <c r="J149" s="619">
        <v>1481000</v>
      </c>
      <c r="AU149" s="619">
        <v>241000</v>
      </c>
      <c r="BJ149" s="619">
        <v>9966</v>
      </c>
      <c r="CA149" s="619">
        <v>1665051.66</v>
      </c>
      <c r="EF149" s="619">
        <v>49000</v>
      </c>
      <c r="EU149" s="619">
        <v>46470</v>
      </c>
      <c r="FR149" s="619">
        <v>23117205.890000001</v>
      </c>
      <c r="HL149" s="619">
        <v>493500</v>
      </c>
      <c r="IE149" s="619">
        <v>36909.25</v>
      </c>
      <c r="IO149" s="619">
        <v>20000</v>
      </c>
      <c r="LC149" s="619">
        <v>17000</v>
      </c>
      <c r="LK149" s="619">
        <v>11624.2</v>
      </c>
      <c r="MH149" s="619">
        <v>110728</v>
      </c>
      <c r="MR149" s="619">
        <v>211094</v>
      </c>
      <c r="MS149" s="619">
        <v>156897.5</v>
      </c>
      <c r="MT149" s="619">
        <v>1077166</v>
      </c>
      <c r="NC149" s="619">
        <v>0</v>
      </c>
      <c r="NF149" s="619">
        <v>2876085.33</v>
      </c>
      <c r="NI149" s="619">
        <v>1649500</v>
      </c>
      <c r="OF149" s="619">
        <v>836000</v>
      </c>
      <c r="OH149" s="619">
        <v>33000</v>
      </c>
      <c r="OU149" s="619">
        <v>675004</v>
      </c>
      <c r="PH149" s="619">
        <v>691307.5</v>
      </c>
      <c r="PK149" s="619">
        <v>213046</v>
      </c>
      <c r="PR149" s="619">
        <v>536150</v>
      </c>
      <c r="PY149" s="619">
        <v>0</v>
      </c>
      <c r="QA149" s="619">
        <v>8000</v>
      </c>
      <c r="QX149" s="619">
        <v>0</v>
      </c>
      <c r="RC149" s="619">
        <v>91550</v>
      </c>
      <c r="RI149" s="619">
        <v>529000</v>
      </c>
      <c r="RK149" s="619">
        <v>392000</v>
      </c>
      <c r="SH149" s="619">
        <v>0</v>
      </c>
      <c r="TQ149" s="619">
        <v>1355</v>
      </c>
      <c r="UI149" s="619">
        <v>14000</v>
      </c>
      <c r="YK149" s="619">
        <v>336249.39</v>
      </c>
      <c r="YX149" s="619">
        <v>2919370.25</v>
      </c>
      <c r="AAQ149" s="619">
        <v>176000</v>
      </c>
      <c r="ABN149" s="619">
        <v>32758</v>
      </c>
      <c r="ABZ149" s="619">
        <v>2363637.2000000002</v>
      </c>
      <c r="ACS149" s="619">
        <v>225000</v>
      </c>
      <c r="ACW149" s="619">
        <v>21500</v>
      </c>
      <c r="ADU149" s="619">
        <v>150000</v>
      </c>
      <c r="AFE149" s="619">
        <v>64600</v>
      </c>
      <c r="AGW149" s="619">
        <v>43400</v>
      </c>
      <c r="AGX149" s="619">
        <v>13869</v>
      </c>
      <c r="AHQ149" s="619"/>
      <c r="AHU149" s="619">
        <f t="shared" si="959"/>
        <v>43636994.170000002</v>
      </c>
      <c r="AHW149" s="627" t="s">
        <v>6273</v>
      </c>
      <c r="AHX149" s="627" t="s">
        <v>6231</v>
      </c>
      <c r="AHY149" s="627" t="s">
        <v>6232</v>
      </c>
    </row>
    <row r="150" spans="1:909" x14ac:dyDescent="0.8">
      <c r="A150" s="613" t="str">
        <f t="shared" si="960"/>
        <v>ภาระ</v>
      </c>
      <c r="B150" s="618" t="s">
        <v>6223</v>
      </c>
      <c r="C150" s="619" t="s">
        <v>6224</v>
      </c>
      <c r="D150" s="619">
        <v>9522038.3499999996</v>
      </c>
      <c r="E150" s="619">
        <v>452662</v>
      </c>
      <c r="F150" s="619">
        <v>771053.67</v>
      </c>
      <c r="G150" s="619">
        <v>131941.5</v>
      </c>
      <c r="H150" s="619">
        <v>398160.2</v>
      </c>
      <c r="I150" s="619">
        <v>457371.17</v>
      </c>
      <c r="J150" s="619">
        <v>801363.83</v>
      </c>
      <c r="K150" s="619">
        <v>773204</v>
      </c>
      <c r="L150" s="619">
        <v>215215</v>
      </c>
      <c r="M150" s="619">
        <v>61065</v>
      </c>
      <c r="N150" s="619">
        <v>20600</v>
      </c>
      <c r="O150" s="619">
        <v>395002.75</v>
      </c>
      <c r="P150" s="619">
        <v>66000</v>
      </c>
      <c r="Q150" s="619">
        <v>365007</v>
      </c>
      <c r="R150" s="619">
        <v>220416</v>
      </c>
      <c r="S150" s="619">
        <v>84875</v>
      </c>
      <c r="T150" s="619">
        <v>482698</v>
      </c>
      <c r="U150" s="619">
        <v>191508</v>
      </c>
      <c r="W150" s="619">
        <v>9431623.6999999993</v>
      </c>
      <c r="X150" s="619">
        <v>1971726</v>
      </c>
      <c r="Y150" s="619">
        <v>270571.28000000003</v>
      </c>
      <c r="Z150" s="619">
        <v>118289</v>
      </c>
      <c r="AA150" s="619">
        <v>311239</v>
      </c>
      <c r="AB150" s="619">
        <v>483012.45</v>
      </c>
      <c r="AC150" s="619">
        <v>165923</v>
      </c>
      <c r="AD150" s="619">
        <v>538692.75</v>
      </c>
      <c r="AE150" s="619">
        <v>471157.81</v>
      </c>
      <c r="AF150" s="619">
        <v>461103.03</v>
      </c>
      <c r="AG150" s="619">
        <v>1043888</v>
      </c>
      <c r="AH150" s="619">
        <v>570817</v>
      </c>
      <c r="AI150" s="619">
        <v>795342.72</v>
      </c>
      <c r="AJ150" s="619">
        <v>1272502</v>
      </c>
      <c r="AK150" s="619">
        <v>301682.76</v>
      </c>
      <c r="AL150" s="619">
        <v>165699</v>
      </c>
      <c r="AM150" s="619">
        <v>321817</v>
      </c>
      <c r="AN150" s="619">
        <v>39910</v>
      </c>
      <c r="AO150" s="619">
        <v>396795</v>
      </c>
      <c r="AP150" s="619">
        <v>298549</v>
      </c>
      <c r="AQ150" s="619">
        <v>348280.23</v>
      </c>
      <c r="AR150" s="619">
        <v>367975</v>
      </c>
      <c r="AS150" s="619">
        <v>340650</v>
      </c>
      <c r="AT150" s="619">
        <v>101134.14</v>
      </c>
      <c r="AU150" s="619">
        <v>1149393.05</v>
      </c>
      <c r="AV150" s="619">
        <v>207370.63</v>
      </c>
      <c r="AW150" s="619">
        <v>111822.25</v>
      </c>
      <c r="AX150" s="619">
        <v>27145</v>
      </c>
      <c r="AY150" s="619">
        <v>250870</v>
      </c>
      <c r="AZ150" s="619">
        <v>205838</v>
      </c>
      <c r="BA150" s="619">
        <v>62388</v>
      </c>
      <c r="BB150" s="619">
        <v>32225</v>
      </c>
      <c r="BC150" s="619">
        <v>202812.5</v>
      </c>
      <c r="BD150" s="619">
        <v>99988</v>
      </c>
      <c r="BE150" s="619">
        <v>225895</v>
      </c>
      <c r="BG150" s="619">
        <v>78368.75</v>
      </c>
      <c r="BH150" s="619">
        <v>49445</v>
      </c>
      <c r="BI150" s="619">
        <v>453619.5</v>
      </c>
      <c r="BJ150" s="619">
        <v>2746079.6</v>
      </c>
      <c r="BK150" s="619">
        <v>645216</v>
      </c>
      <c r="BL150" s="619">
        <v>0</v>
      </c>
      <c r="BN150" s="619">
        <v>0</v>
      </c>
      <c r="BS150" s="619">
        <v>5884633.25</v>
      </c>
      <c r="BT150" s="619">
        <v>163965</v>
      </c>
      <c r="BU150" s="619">
        <v>426979</v>
      </c>
      <c r="BV150" s="619">
        <v>553223</v>
      </c>
      <c r="BW150" s="619">
        <v>425352</v>
      </c>
      <c r="BX150" s="619">
        <v>130685</v>
      </c>
      <c r="BY150" s="619">
        <v>124913.5</v>
      </c>
      <c r="BZ150" s="619">
        <v>242546.99</v>
      </c>
      <c r="CB150" s="619">
        <v>76400</v>
      </c>
      <c r="CC150" s="619">
        <v>188623</v>
      </c>
      <c r="CD150" s="619">
        <v>272217.99</v>
      </c>
      <c r="CE150" s="619">
        <v>283253</v>
      </c>
      <c r="CF150" s="619">
        <v>203519</v>
      </c>
      <c r="CH150" s="619">
        <v>5977697</v>
      </c>
      <c r="CI150" s="619">
        <v>512370</v>
      </c>
      <c r="CJ150" s="619">
        <v>1768621.95</v>
      </c>
      <c r="CK150" s="619">
        <v>116353</v>
      </c>
      <c r="CL150" s="619">
        <v>794538</v>
      </c>
      <c r="CM150" s="619">
        <v>562785.69999999995</v>
      </c>
      <c r="CN150" s="619">
        <v>481426</v>
      </c>
      <c r="CO150" s="619">
        <v>774664</v>
      </c>
      <c r="CP150" s="619">
        <v>329353.7</v>
      </c>
      <c r="CQ150" s="619">
        <v>191276.65</v>
      </c>
      <c r="CR150" s="619">
        <v>97492</v>
      </c>
      <c r="CS150" s="619">
        <v>260065</v>
      </c>
      <c r="CT150" s="619">
        <v>389859</v>
      </c>
      <c r="CV150" s="619">
        <v>125520.5</v>
      </c>
      <c r="CW150" s="619">
        <v>64768.5</v>
      </c>
      <c r="CX150" s="619">
        <v>547704.4</v>
      </c>
      <c r="CY150" s="619">
        <v>247497.06</v>
      </c>
      <c r="CZ150" s="619">
        <v>185937</v>
      </c>
      <c r="DA150" s="619">
        <v>64668.5</v>
      </c>
      <c r="DB150" s="619">
        <v>195045</v>
      </c>
      <c r="DC150" s="619">
        <v>1591564</v>
      </c>
      <c r="DD150" s="619">
        <v>2716794.08</v>
      </c>
      <c r="DE150" s="619">
        <v>85650</v>
      </c>
      <c r="DF150" s="619">
        <v>298691</v>
      </c>
      <c r="DG150" s="619">
        <v>181600</v>
      </c>
      <c r="DH150" s="619">
        <v>518171.05</v>
      </c>
      <c r="DL150" s="619">
        <v>8114153.8300000001</v>
      </c>
      <c r="DM150" s="619">
        <v>154700.75</v>
      </c>
      <c r="DN150" s="619">
        <v>1081302</v>
      </c>
      <c r="DO150" s="619">
        <v>839997</v>
      </c>
      <c r="DP150" s="619">
        <v>462021.75</v>
      </c>
      <c r="DQ150" s="619">
        <v>619709.5</v>
      </c>
      <c r="DR150" s="619">
        <v>408543.23</v>
      </c>
      <c r="DS150" s="619">
        <v>497452.14</v>
      </c>
      <c r="DT150" s="619">
        <v>1199485.72</v>
      </c>
      <c r="DU150" s="619">
        <v>2388842.7400000002</v>
      </c>
      <c r="DV150" s="619">
        <v>161440</v>
      </c>
      <c r="DX150" s="619">
        <v>166622.43</v>
      </c>
      <c r="DY150" s="619">
        <v>91686</v>
      </c>
      <c r="DZ150" s="619">
        <v>445720</v>
      </c>
      <c r="EA150" s="619">
        <v>136441.20000000001</v>
      </c>
      <c r="EB150" s="619">
        <v>137808</v>
      </c>
      <c r="EC150" s="619">
        <v>321373</v>
      </c>
      <c r="ED150" s="619">
        <v>365110</v>
      </c>
      <c r="EE150" s="619">
        <v>296663</v>
      </c>
      <c r="EF150" s="619">
        <v>1393423</v>
      </c>
      <c r="EG150" s="619">
        <v>1576383.63</v>
      </c>
      <c r="EH150" s="619">
        <v>214762</v>
      </c>
      <c r="EI150" s="619">
        <v>62396</v>
      </c>
      <c r="EJ150" s="619">
        <v>573907</v>
      </c>
      <c r="EK150" s="619">
        <v>363827</v>
      </c>
      <c r="EM150" s="619">
        <v>317819</v>
      </c>
      <c r="EN150" s="619">
        <v>5875</v>
      </c>
      <c r="EO150" s="619">
        <v>5481330.0499999998</v>
      </c>
      <c r="EP150" s="619">
        <v>520544.5</v>
      </c>
      <c r="EQ150" s="619">
        <v>358480</v>
      </c>
      <c r="ER150" s="619">
        <v>459514</v>
      </c>
      <c r="ES150" s="619">
        <v>168842</v>
      </c>
      <c r="ET150" s="619">
        <v>358612.5</v>
      </c>
      <c r="EU150" s="619">
        <v>741554.5</v>
      </c>
      <c r="EV150" s="619">
        <v>1755859.25</v>
      </c>
      <c r="EW150" s="619">
        <v>451621.65</v>
      </c>
      <c r="EX150" s="619">
        <v>3935675.95</v>
      </c>
      <c r="EY150" s="619">
        <v>169642.75</v>
      </c>
      <c r="EZ150" s="619">
        <v>482555.95</v>
      </c>
      <c r="FA150" s="619">
        <v>665829</v>
      </c>
      <c r="FB150" s="619">
        <v>325210</v>
      </c>
      <c r="FC150" s="619">
        <v>367882.78</v>
      </c>
      <c r="FD150" s="619">
        <v>255870</v>
      </c>
      <c r="FE150" s="619">
        <v>380832.45</v>
      </c>
      <c r="FF150" s="619">
        <v>49920</v>
      </c>
      <c r="FG150" s="619">
        <v>269642.88</v>
      </c>
      <c r="FH150" s="619">
        <v>52540</v>
      </c>
      <c r="FI150" s="619">
        <v>214870</v>
      </c>
      <c r="FJ150" s="619">
        <v>1606646.47</v>
      </c>
      <c r="FK150" s="619">
        <v>700940</v>
      </c>
      <c r="FL150" s="619">
        <v>205954</v>
      </c>
      <c r="FM150" s="619">
        <v>124563.5</v>
      </c>
      <c r="FN150" s="619">
        <v>793727</v>
      </c>
      <c r="FO150" s="619">
        <v>329262</v>
      </c>
      <c r="FQ150" s="619">
        <v>119720</v>
      </c>
      <c r="FR150" s="619">
        <v>14292219.550000001</v>
      </c>
      <c r="FS150" s="619">
        <v>24000</v>
      </c>
      <c r="FW150" s="619">
        <v>510724</v>
      </c>
      <c r="FY150" s="619">
        <v>0</v>
      </c>
      <c r="GA150" s="619">
        <v>93850</v>
      </c>
      <c r="GB150" s="619">
        <v>1301864.1499999999</v>
      </c>
      <c r="GC150" s="619">
        <v>950</v>
      </c>
      <c r="GE150" s="619">
        <v>333034</v>
      </c>
      <c r="GF150" s="619">
        <v>1021835.18</v>
      </c>
      <c r="GG150" s="619">
        <v>378857</v>
      </c>
      <c r="GI150" s="619">
        <v>1129639.47</v>
      </c>
      <c r="GJ150" s="619">
        <v>247202.5</v>
      </c>
      <c r="GK150" s="619">
        <v>227472.3</v>
      </c>
      <c r="GM150" s="619">
        <v>228513</v>
      </c>
      <c r="GN150" s="619">
        <v>71822.8</v>
      </c>
      <c r="GO150" s="619">
        <v>50305</v>
      </c>
      <c r="GP150" s="619">
        <v>102428.5</v>
      </c>
      <c r="GQ150" s="619">
        <v>94790</v>
      </c>
      <c r="GR150" s="619">
        <v>3506483.5</v>
      </c>
      <c r="GS150" s="619">
        <v>271172.40000000002</v>
      </c>
      <c r="GT150" s="619">
        <v>229750</v>
      </c>
      <c r="GU150" s="619">
        <v>286775</v>
      </c>
      <c r="GV150" s="619">
        <v>28488</v>
      </c>
      <c r="GW150" s="619">
        <v>445893.7</v>
      </c>
      <c r="GX150" s="619">
        <v>126913</v>
      </c>
      <c r="GY150" s="619">
        <v>110761.05</v>
      </c>
      <c r="HA150" s="619">
        <v>0</v>
      </c>
      <c r="HB150" s="619">
        <v>22325</v>
      </c>
      <c r="HC150" s="619">
        <v>17003</v>
      </c>
      <c r="HD150" s="619">
        <v>4646494.5</v>
      </c>
      <c r="HH150" s="619">
        <v>163943</v>
      </c>
      <c r="HJ150" s="619">
        <v>126226</v>
      </c>
      <c r="HL150" s="619">
        <v>8126429.7999999998</v>
      </c>
      <c r="HM150" s="619">
        <v>167071</v>
      </c>
      <c r="HN150" s="619">
        <v>1522077.09</v>
      </c>
      <c r="HO150" s="619">
        <v>110876</v>
      </c>
      <c r="HP150" s="619">
        <v>84065.73</v>
      </c>
      <c r="HQ150" s="619">
        <v>6750</v>
      </c>
      <c r="HR150" s="619">
        <v>101591.56</v>
      </c>
      <c r="HS150" s="619">
        <v>457588</v>
      </c>
      <c r="HT150" s="619">
        <v>3196133</v>
      </c>
      <c r="HU150" s="619">
        <v>1324946.75</v>
      </c>
      <c r="HV150" s="619">
        <v>14950</v>
      </c>
      <c r="HW150" s="619">
        <v>10250</v>
      </c>
      <c r="HX150" s="619">
        <v>361028.5</v>
      </c>
      <c r="HY150" s="619">
        <v>518928.07</v>
      </c>
      <c r="HZ150" s="619">
        <v>152318.79</v>
      </c>
      <c r="IA150" s="619">
        <v>281035</v>
      </c>
      <c r="IB150" s="619">
        <v>269959</v>
      </c>
      <c r="IC150" s="619">
        <v>175503.2</v>
      </c>
      <c r="ID150" s="619">
        <v>179721.5</v>
      </c>
      <c r="IE150" s="619">
        <v>1153628.3899999999</v>
      </c>
      <c r="IF150" s="619">
        <v>88650</v>
      </c>
      <c r="IG150" s="619">
        <v>510023.42</v>
      </c>
      <c r="IH150" s="619">
        <v>133609.32</v>
      </c>
      <c r="II150" s="619">
        <v>5050</v>
      </c>
      <c r="IK150" s="619">
        <v>1881355.22</v>
      </c>
      <c r="IL150" s="619">
        <v>190685</v>
      </c>
      <c r="IM150" s="619">
        <v>369561.5</v>
      </c>
      <c r="IN150" s="619">
        <v>669886.14</v>
      </c>
      <c r="IO150" s="619">
        <v>237912.05</v>
      </c>
      <c r="IP150" s="619">
        <v>118312</v>
      </c>
      <c r="IQ150" s="619">
        <v>537100</v>
      </c>
      <c r="IR150" s="619">
        <v>197715</v>
      </c>
      <c r="IS150" s="619">
        <v>74480</v>
      </c>
      <c r="IT150" s="619">
        <v>382698.45</v>
      </c>
      <c r="IU150" s="619">
        <v>7925087.3399999999</v>
      </c>
      <c r="IV150" s="619">
        <v>1338142.46</v>
      </c>
      <c r="IW150" s="619">
        <v>0</v>
      </c>
      <c r="IX150" s="619">
        <v>152325</v>
      </c>
      <c r="IY150" s="619">
        <v>78525</v>
      </c>
      <c r="IZ150" s="619">
        <v>24000</v>
      </c>
      <c r="JA150" s="619">
        <v>8250</v>
      </c>
      <c r="JB150" s="619">
        <v>0</v>
      </c>
      <c r="JF150" s="619">
        <v>1750</v>
      </c>
      <c r="JG150" s="619">
        <v>2149325.4500000002</v>
      </c>
      <c r="JI150" s="619">
        <v>38465</v>
      </c>
      <c r="JL150" s="619">
        <v>1940</v>
      </c>
      <c r="JM150" s="619">
        <v>2063802</v>
      </c>
      <c r="JN150" s="619">
        <v>0</v>
      </c>
      <c r="JP150" s="619">
        <v>45400</v>
      </c>
      <c r="JT150" s="619">
        <v>3882442.15</v>
      </c>
      <c r="JU150" s="619">
        <v>1992670.15</v>
      </c>
      <c r="JV150" s="619">
        <v>456631</v>
      </c>
      <c r="JX150" s="619">
        <v>243252</v>
      </c>
      <c r="JY150" s="619">
        <v>179708</v>
      </c>
      <c r="KB150" s="619">
        <v>22800</v>
      </c>
      <c r="KC150" s="619">
        <v>308100</v>
      </c>
      <c r="KE150" s="619">
        <v>503080.75</v>
      </c>
      <c r="KG150" s="619">
        <v>49800</v>
      </c>
      <c r="KH150" s="619">
        <v>188358</v>
      </c>
      <c r="KI150" s="619">
        <v>464102</v>
      </c>
      <c r="KJ150" s="619">
        <v>6180645.25</v>
      </c>
      <c r="KK150" s="619">
        <v>715912</v>
      </c>
      <c r="KL150" s="619">
        <v>637816.5</v>
      </c>
      <c r="KM150" s="619">
        <v>452133.91</v>
      </c>
      <c r="KN150" s="619">
        <v>499655.6</v>
      </c>
      <c r="KO150" s="619">
        <v>555771.4</v>
      </c>
      <c r="KP150" s="619">
        <v>1060467</v>
      </c>
      <c r="KQ150" s="619">
        <v>88264.639999999999</v>
      </c>
      <c r="KR150" s="619">
        <v>772142.1</v>
      </c>
      <c r="KS150" s="619">
        <v>1917134.06</v>
      </c>
      <c r="KT150" s="619">
        <v>314034.65000000002</v>
      </c>
      <c r="KU150" s="619">
        <v>263178</v>
      </c>
      <c r="KW150" s="619">
        <v>241650</v>
      </c>
      <c r="KX150" s="619">
        <v>58200</v>
      </c>
      <c r="KY150" s="619">
        <v>11613472.949999999</v>
      </c>
      <c r="KZ150" s="619">
        <v>443464</v>
      </c>
      <c r="LA150" s="619">
        <v>4252144.9000000004</v>
      </c>
      <c r="LD150" s="619">
        <v>105607</v>
      </c>
      <c r="LE150" s="619">
        <v>285371.3</v>
      </c>
      <c r="LF150" s="619">
        <v>36685</v>
      </c>
      <c r="LG150" s="619">
        <v>559761</v>
      </c>
      <c r="LH150" s="619">
        <v>157161.66</v>
      </c>
      <c r="LI150" s="619">
        <v>4695731</v>
      </c>
      <c r="LJ150" s="619">
        <v>494338.45</v>
      </c>
      <c r="LK150" s="619">
        <v>1102567.5</v>
      </c>
      <c r="LL150" s="619">
        <v>1740650.07</v>
      </c>
      <c r="LM150" s="619">
        <v>549402.06000000006</v>
      </c>
      <c r="LO150" s="619">
        <v>189895</v>
      </c>
      <c r="LP150" s="619">
        <v>12733</v>
      </c>
      <c r="LQ150" s="619">
        <v>517217</v>
      </c>
      <c r="LS150" s="619">
        <v>386480</v>
      </c>
      <c r="LT150" s="619">
        <v>1453793.4</v>
      </c>
      <c r="LU150" s="619">
        <v>26237</v>
      </c>
      <c r="LV150" s="619">
        <v>76631.5</v>
      </c>
      <c r="LW150" s="619">
        <v>6255202</v>
      </c>
      <c r="LX150" s="619">
        <v>4328944.13</v>
      </c>
      <c r="MA150" s="619">
        <v>545768</v>
      </c>
      <c r="MB150" s="619">
        <v>2018691.5</v>
      </c>
      <c r="MC150" s="619">
        <v>1273366.5</v>
      </c>
      <c r="ME150" s="619">
        <v>902092</v>
      </c>
      <c r="MF150" s="619">
        <v>4227577</v>
      </c>
      <c r="MG150" s="619">
        <v>1113775</v>
      </c>
      <c r="MH150" s="619">
        <v>704273.6</v>
      </c>
      <c r="MI150" s="619">
        <v>8393653.3599999994</v>
      </c>
      <c r="MJ150" s="619">
        <v>345535.5</v>
      </c>
      <c r="MK150" s="619">
        <v>150180</v>
      </c>
      <c r="ML150" s="619">
        <v>381650</v>
      </c>
      <c r="MM150" s="619">
        <v>323105</v>
      </c>
      <c r="MN150" s="619">
        <v>442630</v>
      </c>
      <c r="MO150" s="619">
        <v>478144</v>
      </c>
      <c r="MP150" s="619">
        <v>106465</v>
      </c>
      <c r="MQ150" s="619">
        <v>299700</v>
      </c>
      <c r="MR150" s="619">
        <v>959136</v>
      </c>
      <c r="MS150" s="619">
        <v>177095</v>
      </c>
      <c r="MT150" s="619">
        <v>134825</v>
      </c>
      <c r="MU150" s="619">
        <v>5847041.2000000002</v>
      </c>
      <c r="MV150" s="619">
        <v>204270</v>
      </c>
      <c r="MW150" s="619">
        <v>326585</v>
      </c>
      <c r="MX150" s="619">
        <v>278711</v>
      </c>
      <c r="MZ150" s="619">
        <v>102660.5</v>
      </c>
      <c r="NA150" s="619">
        <v>1239962.6100000001</v>
      </c>
      <c r="NB150" s="619">
        <v>1211890</v>
      </c>
      <c r="NC150" s="619">
        <v>749820.35</v>
      </c>
      <c r="ND150" s="619">
        <v>34700</v>
      </c>
      <c r="NE150" s="619">
        <v>66486</v>
      </c>
      <c r="NF150" s="619">
        <v>10948740.970000001</v>
      </c>
      <c r="NG150" s="619">
        <v>1427992.22</v>
      </c>
      <c r="NI150" s="619">
        <v>3317725</v>
      </c>
      <c r="NJ150" s="619">
        <v>139670</v>
      </c>
      <c r="NK150" s="619">
        <v>733416.61</v>
      </c>
      <c r="NL150" s="619">
        <v>330895.64</v>
      </c>
      <c r="NM150" s="619">
        <v>201222.64</v>
      </c>
      <c r="NN150" s="619">
        <v>39644.559999999998</v>
      </c>
      <c r="NO150" s="619">
        <v>258210</v>
      </c>
      <c r="NQ150" s="619">
        <v>47985</v>
      </c>
      <c r="NR150" s="619">
        <v>3092742</v>
      </c>
      <c r="NV150" s="619">
        <v>11000</v>
      </c>
      <c r="NX150" s="619">
        <v>0</v>
      </c>
      <c r="NZ150" s="619">
        <v>2285151.7799999998</v>
      </c>
      <c r="OA150" s="619">
        <v>0</v>
      </c>
      <c r="OB150" s="619">
        <v>53840</v>
      </c>
      <c r="OC150" s="619">
        <v>19651</v>
      </c>
      <c r="OD150" s="619">
        <v>24997</v>
      </c>
      <c r="OE150" s="619">
        <v>102100</v>
      </c>
      <c r="OF150" s="619">
        <v>12210539.25</v>
      </c>
      <c r="OG150" s="619">
        <v>697817</v>
      </c>
      <c r="OH150" s="619">
        <v>1290222.58</v>
      </c>
      <c r="OI150" s="619">
        <v>2901536.1</v>
      </c>
      <c r="OJ150" s="619">
        <v>696650</v>
      </c>
      <c r="OK150" s="619">
        <v>2966885</v>
      </c>
      <c r="OM150" s="619">
        <v>796967.05</v>
      </c>
      <c r="OO150" s="619">
        <v>25056285</v>
      </c>
      <c r="OP150" s="619">
        <v>362232.44</v>
      </c>
      <c r="OQ150" s="619">
        <v>5324437</v>
      </c>
      <c r="OR150" s="619">
        <v>0</v>
      </c>
      <c r="OT150" s="619">
        <v>641391.77</v>
      </c>
      <c r="OU150" s="619">
        <v>1631719</v>
      </c>
      <c r="OW150" s="619">
        <v>381941.42</v>
      </c>
      <c r="OX150" s="619">
        <v>605119</v>
      </c>
      <c r="OY150" s="619">
        <v>433472</v>
      </c>
      <c r="OZ150" s="619">
        <v>1217702</v>
      </c>
      <c r="PA150" s="619">
        <v>211539</v>
      </c>
      <c r="PB150" s="619">
        <v>651567.65</v>
      </c>
      <c r="PD150" s="619">
        <v>3406459.14</v>
      </c>
      <c r="PE150" s="619">
        <v>292073.43</v>
      </c>
      <c r="PF150" s="619">
        <v>114181</v>
      </c>
      <c r="PG150" s="619">
        <v>68250.03</v>
      </c>
      <c r="PH150" s="619">
        <v>83342</v>
      </c>
      <c r="PI150" s="619">
        <v>1224747</v>
      </c>
      <c r="PL150" s="619">
        <v>835394.36</v>
      </c>
      <c r="PM150" s="619">
        <v>143550</v>
      </c>
      <c r="PO150" s="619">
        <v>1005602.78</v>
      </c>
      <c r="PQ150" s="619">
        <v>1149314.1000000001</v>
      </c>
      <c r="PS150" s="619">
        <v>412635</v>
      </c>
      <c r="PT150" s="619">
        <v>142234</v>
      </c>
      <c r="PV150" s="619">
        <v>5621577.7400000002</v>
      </c>
      <c r="PY150" s="619">
        <v>352358</v>
      </c>
      <c r="PZ150" s="619">
        <v>490440</v>
      </c>
      <c r="QA150" s="619">
        <v>73229.5</v>
      </c>
      <c r="QB150" s="619">
        <v>9200</v>
      </c>
      <c r="QD150" s="619">
        <v>614767.14</v>
      </c>
      <c r="QE150" s="619">
        <v>93800</v>
      </c>
      <c r="QF150" s="619">
        <v>78400</v>
      </c>
      <c r="QG150" s="619">
        <v>247079</v>
      </c>
      <c r="QH150" s="619">
        <v>1163375</v>
      </c>
      <c r="QI150" s="619">
        <v>89714</v>
      </c>
      <c r="QJ150" s="619">
        <v>28392</v>
      </c>
      <c r="QK150" s="619">
        <v>24750</v>
      </c>
      <c r="QM150" s="619">
        <v>19160.25</v>
      </c>
      <c r="QN150" s="619">
        <v>161433</v>
      </c>
      <c r="QO150" s="619">
        <v>1320572.56</v>
      </c>
      <c r="QP150" s="619">
        <v>1715510.96</v>
      </c>
      <c r="QS150" s="619">
        <v>113665</v>
      </c>
      <c r="QV150" s="619">
        <v>2989796</v>
      </c>
      <c r="QW150" s="619">
        <v>223660</v>
      </c>
      <c r="QX150" s="619">
        <v>451242</v>
      </c>
      <c r="QY150" s="619">
        <v>334839</v>
      </c>
      <c r="QZ150" s="619">
        <v>31500</v>
      </c>
      <c r="RA150" s="619">
        <v>234712</v>
      </c>
      <c r="RC150" s="619">
        <v>826595.76</v>
      </c>
      <c r="RD150" s="619">
        <v>766939.35</v>
      </c>
      <c r="RE150" s="619">
        <v>461506</v>
      </c>
      <c r="RF150" s="619">
        <v>201223</v>
      </c>
      <c r="RG150" s="619">
        <v>266323</v>
      </c>
      <c r="RH150" s="619">
        <v>117250</v>
      </c>
      <c r="RI150" s="619">
        <v>1428565</v>
      </c>
      <c r="RJ150" s="619">
        <v>824590</v>
      </c>
      <c r="RK150" s="619">
        <v>510288</v>
      </c>
      <c r="RL150" s="619">
        <v>0</v>
      </c>
      <c r="RM150" s="619">
        <v>363645</v>
      </c>
      <c r="RO150" s="619">
        <v>1679452.95</v>
      </c>
      <c r="RP150" s="619">
        <v>337310</v>
      </c>
      <c r="RQ150" s="619">
        <v>803584</v>
      </c>
      <c r="RR150" s="619">
        <v>1621514.1</v>
      </c>
      <c r="RS150" s="619">
        <v>2350256.7000000002</v>
      </c>
      <c r="RT150" s="619">
        <v>106056</v>
      </c>
      <c r="RU150" s="619">
        <v>15500</v>
      </c>
      <c r="RW150" s="619">
        <v>324754.5</v>
      </c>
      <c r="RX150" s="619">
        <v>281482</v>
      </c>
      <c r="RY150" s="619">
        <v>322428</v>
      </c>
      <c r="RZ150" s="619">
        <v>222100</v>
      </c>
      <c r="SA150" s="619">
        <v>122168</v>
      </c>
      <c r="SB150" s="619">
        <v>323915</v>
      </c>
      <c r="SC150" s="619">
        <v>3837211</v>
      </c>
      <c r="SD150" s="619">
        <v>366124</v>
      </c>
      <c r="SE150" s="619">
        <v>60400</v>
      </c>
      <c r="SJ150" s="619">
        <v>0</v>
      </c>
      <c r="SK150" s="619">
        <v>186227</v>
      </c>
      <c r="SL150" s="619">
        <v>314644</v>
      </c>
      <c r="SM150" s="619">
        <v>495058.65</v>
      </c>
      <c r="SN150" s="619">
        <v>38940</v>
      </c>
      <c r="SO150" s="619">
        <v>2061661.2</v>
      </c>
      <c r="SP150" s="619">
        <v>212883</v>
      </c>
      <c r="SQ150" s="619">
        <v>284201.25</v>
      </c>
      <c r="SR150" s="619">
        <v>763166.5</v>
      </c>
      <c r="SS150" s="619">
        <v>428750.61</v>
      </c>
      <c r="ST150" s="619">
        <v>326277.45</v>
      </c>
      <c r="SU150" s="619">
        <v>108900</v>
      </c>
      <c r="SV150" s="619">
        <v>180447</v>
      </c>
      <c r="SW150" s="619">
        <v>3911848</v>
      </c>
      <c r="SX150" s="619">
        <v>332670</v>
      </c>
      <c r="SY150" s="619">
        <v>331107</v>
      </c>
      <c r="SZ150" s="619">
        <v>143075</v>
      </c>
      <c r="TA150" s="619">
        <v>133275</v>
      </c>
      <c r="TB150" s="619">
        <v>95675</v>
      </c>
      <c r="TC150" s="619">
        <v>139800</v>
      </c>
      <c r="TD150" s="619">
        <v>746878</v>
      </c>
      <c r="TE150" s="619">
        <v>27475</v>
      </c>
      <c r="TF150" s="619">
        <v>429105.5</v>
      </c>
      <c r="TG150" s="619">
        <v>237455</v>
      </c>
      <c r="TH150" s="619">
        <v>514101.5</v>
      </c>
      <c r="TI150" s="619">
        <v>260500</v>
      </c>
      <c r="TJ150" s="619">
        <v>124425</v>
      </c>
      <c r="TL150" s="619">
        <v>102945</v>
      </c>
      <c r="TM150" s="619">
        <v>141866</v>
      </c>
      <c r="TN150" s="619">
        <v>303492</v>
      </c>
      <c r="TO150" s="619">
        <v>129645</v>
      </c>
      <c r="TP150" s="619">
        <v>114060</v>
      </c>
      <c r="TQ150" s="619">
        <v>120198</v>
      </c>
      <c r="TR150" s="619">
        <v>811860</v>
      </c>
      <c r="TS150" s="619">
        <v>215609</v>
      </c>
      <c r="TT150" s="619">
        <v>699264</v>
      </c>
      <c r="TU150" s="619">
        <v>609683</v>
      </c>
      <c r="TV150" s="619">
        <v>38755</v>
      </c>
      <c r="TW150" s="619">
        <v>66410</v>
      </c>
      <c r="TX150" s="619">
        <v>41400</v>
      </c>
      <c r="TY150" s="619">
        <v>203870</v>
      </c>
      <c r="TZ150" s="619">
        <v>452711.5</v>
      </c>
      <c r="UA150" s="619">
        <v>2381848</v>
      </c>
      <c r="UB150" s="619">
        <v>234333</v>
      </c>
      <c r="UC150" s="619">
        <v>3370440.64</v>
      </c>
      <c r="UD150" s="619">
        <v>691492.5</v>
      </c>
      <c r="UE150" s="619">
        <v>41950</v>
      </c>
      <c r="UF150" s="619">
        <v>100240</v>
      </c>
      <c r="UG150" s="619">
        <v>3406699.54</v>
      </c>
      <c r="UH150" s="619">
        <v>147076.5</v>
      </c>
      <c r="UI150" s="619">
        <v>37875</v>
      </c>
      <c r="UJ150" s="619">
        <v>217845</v>
      </c>
      <c r="UK150" s="619">
        <v>217457.85</v>
      </c>
      <c r="UL150" s="619">
        <v>2612497.46</v>
      </c>
      <c r="UM150" s="619">
        <v>99540</v>
      </c>
      <c r="UN150" s="619">
        <v>362880</v>
      </c>
      <c r="UO150" s="619">
        <v>26215.200000000001</v>
      </c>
      <c r="UP150" s="619">
        <v>234826</v>
      </c>
      <c r="UQ150" s="619">
        <v>58586</v>
      </c>
      <c r="US150" s="619">
        <v>548000</v>
      </c>
      <c r="UU150" s="619">
        <v>1393555.32</v>
      </c>
      <c r="UW150" s="619">
        <v>65332</v>
      </c>
      <c r="UX150" s="619">
        <v>594898</v>
      </c>
      <c r="UY150" s="619">
        <v>49650</v>
      </c>
      <c r="UZ150" s="619">
        <v>899316.9</v>
      </c>
      <c r="VA150" s="619">
        <v>360055</v>
      </c>
      <c r="VB150" s="619">
        <v>296890</v>
      </c>
      <c r="VC150" s="619">
        <v>1264424</v>
      </c>
      <c r="VD150" s="619">
        <v>330438</v>
      </c>
      <c r="VE150" s="619">
        <v>375862.5</v>
      </c>
      <c r="VF150" s="619">
        <v>213321.55</v>
      </c>
      <c r="VG150" s="619">
        <v>99501</v>
      </c>
      <c r="VI150" s="619">
        <v>149222.5</v>
      </c>
      <c r="VJ150" s="619">
        <v>1030078.6</v>
      </c>
      <c r="VK150" s="619">
        <v>340247.6</v>
      </c>
      <c r="VL150" s="619">
        <v>206127</v>
      </c>
      <c r="VN150" s="619">
        <v>5580058.5300000003</v>
      </c>
      <c r="VO150" s="619">
        <v>45192.5</v>
      </c>
      <c r="VP150" s="619">
        <v>196630</v>
      </c>
      <c r="VR150" s="619">
        <v>187170</v>
      </c>
      <c r="VS150" s="619">
        <v>228956</v>
      </c>
      <c r="VT150" s="619">
        <v>398284.75</v>
      </c>
      <c r="VU150" s="619">
        <v>17718</v>
      </c>
      <c r="VW150" s="619">
        <v>4782374.8</v>
      </c>
      <c r="VY150" s="619">
        <v>12675</v>
      </c>
      <c r="WA150" s="619">
        <v>325244</v>
      </c>
      <c r="WB150" s="619">
        <v>14900</v>
      </c>
      <c r="WD150" s="619">
        <v>378104.7</v>
      </c>
      <c r="WF150" s="619">
        <v>0</v>
      </c>
      <c r="WG150" s="619">
        <v>282006</v>
      </c>
      <c r="WH150" s="619">
        <v>359092.75</v>
      </c>
      <c r="WI150" s="619">
        <v>877406</v>
      </c>
      <c r="WJ150" s="619">
        <v>424750</v>
      </c>
      <c r="WK150" s="619">
        <v>91176</v>
      </c>
      <c r="WL150" s="619">
        <v>231926</v>
      </c>
      <c r="WM150" s="619">
        <v>113708</v>
      </c>
      <c r="WN150" s="619">
        <v>231031.5</v>
      </c>
      <c r="WP150" s="619">
        <v>708088.5</v>
      </c>
      <c r="WQ150" s="619">
        <v>621443</v>
      </c>
      <c r="WS150" s="619">
        <v>489612.38</v>
      </c>
      <c r="WT150" s="619">
        <v>510127</v>
      </c>
      <c r="WV150" s="619">
        <v>1040311</v>
      </c>
      <c r="WW150" s="619">
        <v>1939073.4</v>
      </c>
      <c r="WY150" s="619">
        <v>146300.9</v>
      </c>
      <c r="WZ150" s="619">
        <v>346156.1</v>
      </c>
      <c r="XB150" s="619">
        <v>111590.55</v>
      </c>
      <c r="XD150" s="619">
        <v>350442</v>
      </c>
      <c r="XE150" s="619">
        <v>982558.05</v>
      </c>
      <c r="XF150" s="619">
        <v>19000</v>
      </c>
      <c r="XI150" s="619">
        <v>229047.31</v>
      </c>
      <c r="XJ150" s="619">
        <v>4003829.56</v>
      </c>
      <c r="XK150" s="619">
        <v>402133.65</v>
      </c>
      <c r="XL150" s="619">
        <v>549702</v>
      </c>
      <c r="XM150" s="619">
        <v>1357715.61</v>
      </c>
      <c r="XN150" s="619">
        <v>633295.28</v>
      </c>
      <c r="XO150" s="619">
        <v>284127</v>
      </c>
      <c r="XP150" s="619">
        <v>138544</v>
      </c>
      <c r="XQ150" s="619">
        <v>280210</v>
      </c>
      <c r="XR150" s="619">
        <v>90945</v>
      </c>
      <c r="XS150" s="619">
        <v>215644</v>
      </c>
      <c r="XT150" s="619">
        <v>573508.75</v>
      </c>
      <c r="XU150" s="619">
        <v>398113.25</v>
      </c>
      <c r="XV150" s="619">
        <v>195804</v>
      </c>
      <c r="XW150" s="619">
        <v>356568</v>
      </c>
      <c r="XX150" s="619">
        <v>13450</v>
      </c>
      <c r="XY150" s="619">
        <v>182339</v>
      </c>
      <c r="XZ150" s="619">
        <v>187727</v>
      </c>
      <c r="YA150" s="619">
        <v>98799</v>
      </c>
      <c r="YB150" s="619">
        <v>80320</v>
      </c>
      <c r="YC150" s="619">
        <v>171445</v>
      </c>
      <c r="YD150" s="619">
        <v>165345</v>
      </c>
      <c r="YE150" s="619">
        <v>359529.95</v>
      </c>
      <c r="YF150" s="619">
        <v>287650</v>
      </c>
      <c r="YG150" s="619">
        <v>5496943.6200000001</v>
      </c>
      <c r="YY150" s="619">
        <v>485778.25</v>
      </c>
      <c r="YZ150" s="619">
        <v>638012</v>
      </c>
      <c r="ZA150" s="619">
        <v>221832.5</v>
      </c>
      <c r="ZC150" s="619">
        <v>206850</v>
      </c>
      <c r="ZD150" s="619">
        <v>132010</v>
      </c>
      <c r="ZE150" s="619">
        <v>4168815.42</v>
      </c>
      <c r="ZF150" s="619">
        <v>119148</v>
      </c>
      <c r="ZG150" s="619">
        <v>926820</v>
      </c>
      <c r="ZH150" s="619">
        <v>156900</v>
      </c>
      <c r="ZI150" s="619">
        <v>49650</v>
      </c>
      <c r="ZJ150" s="619">
        <v>319710</v>
      </c>
      <c r="ZK150" s="619">
        <v>93423</v>
      </c>
      <c r="ZL150" s="619">
        <v>254800</v>
      </c>
      <c r="ZM150" s="619">
        <v>53955</v>
      </c>
      <c r="ZN150" s="619">
        <v>4703505</v>
      </c>
      <c r="ZO150" s="619">
        <v>544648</v>
      </c>
      <c r="ZP150" s="619">
        <v>970234.5</v>
      </c>
      <c r="ZR150" s="619">
        <v>268825.5</v>
      </c>
      <c r="ZS150" s="619">
        <v>176288.2</v>
      </c>
      <c r="ZT150" s="619">
        <v>322579.5</v>
      </c>
      <c r="ZU150" s="619">
        <v>747265.55</v>
      </c>
      <c r="ZW150" s="619">
        <v>912526.45</v>
      </c>
      <c r="ZX150" s="619">
        <v>68627</v>
      </c>
      <c r="ZY150" s="619">
        <v>292997.5</v>
      </c>
      <c r="AAA150" s="619">
        <v>779536.7</v>
      </c>
      <c r="AAB150" s="619">
        <v>27500</v>
      </c>
      <c r="AAC150" s="619">
        <v>201613.95</v>
      </c>
      <c r="AAD150" s="619">
        <v>269688.62</v>
      </c>
      <c r="AAF150" s="619">
        <v>225610</v>
      </c>
      <c r="AAG150" s="619">
        <v>465285</v>
      </c>
      <c r="AAI150" s="619">
        <v>241505</v>
      </c>
      <c r="AAK150" s="619">
        <v>350967.3</v>
      </c>
      <c r="AAL150" s="619">
        <v>877105.25</v>
      </c>
      <c r="AAM150" s="619">
        <v>709096</v>
      </c>
      <c r="AAN150" s="619">
        <v>264204</v>
      </c>
      <c r="AAO150" s="619">
        <v>103138</v>
      </c>
      <c r="AAP150" s="619">
        <v>632388.75</v>
      </c>
      <c r="AAQ150" s="619">
        <v>16584592.65</v>
      </c>
      <c r="AAR150" s="619">
        <v>39230</v>
      </c>
      <c r="AAU150" s="619">
        <v>292241</v>
      </c>
      <c r="AAV150" s="619">
        <v>186451</v>
      </c>
      <c r="AAW150" s="619">
        <v>311714</v>
      </c>
      <c r="AAX150" s="619">
        <v>1248743.05</v>
      </c>
      <c r="AAY150" s="619">
        <v>1313170</v>
      </c>
      <c r="AAZ150" s="619">
        <v>642392.46</v>
      </c>
      <c r="ABA150" s="619">
        <v>1129253.5</v>
      </c>
      <c r="ABB150" s="619">
        <v>2360542.5</v>
      </c>
      <c r="ABC150" s="619">
        <v>1198650.3999999999</v>
      </c>
      <c r="ABD150" s="619">
        <v>194756</v>
      </c>
      <c r="ABE150" s="619">
        <v>592162.4</v>
      </c>
      <c r="ABF150" s="619">
        <v>117064</v>
      </c>
      <c r="ABG150" s="619">
        <v>52200</v>
      </c>
      <c r="ABH150" s="619">
        <v>252236.76</v>
      </c>
      <c r="ABJ150" s="619">
        <v>4239284.3499999996</v>
      </c>
      <c r="ABK150" s="619">
        <v>2032283.18</v>
      </c>
      <c r="ABL150" s="619">
        <v>931064</v>
      </c>
      <c r="ABM150" s="619">
        <v>176098</v>
      </c>
      <c r="ABN150" s="619">
        <v>303253</v>
      </c>
      <c r="ABO150" s="619">
        <v>187737.48</v>
      </c>
      <c r="ABQ150" s="619">
        <v>5179736</v>
      </c>
      <c r="ABR150" s="619">
        <v>870273.07</v>
      </c>
      <c r="ABS150" s="619">
        <v>217940</v>
      </c>
      <c r="ABT150" s="619">
        <v>613448.5</v>
      </c>
      <c r="ABV150" s="619">
        <v>372992</v>
      </c>
      <c r="ABW150" s="619">
        <v>213914</v>
      </c>
      <c r="ABX150" s="619">
        <v>293007</v>
      </c>
      <c r="ABY150" s="619">
        <v>37475</v>
      </c>
      <c r="ABZ150" s="619">
        <v>407536.11</v>
      </c>
      <c r="ACA150" s="619">
        <v>58035</v>
      </c>
      <c r="ACC150" s="619">
        <v>615309.86</v>
      </c>
      <c r="ACD150" s="619">
        <v>212126</v>
      </c>
      <c r="ACE150" s="619">
        <v>20679</v>
      </c>
      <c r="ACF150" s="619">
        <v>190919</v>
      </c>
      <c r="ACG150" s="619">
        <v>437533</v>
      </c>
      <c r="ACH150" s="619">
        <v>589076</v>
      </c>
      <c r="ACI150" s="619">
        <v>1290568.3999999999</v>
      </c>
      <c r="ACJ150" s="619">
        <v>176748</v>
      </c>
      <c r="ACK150" s="619">
        <v>16834211.899999999</v>
      </c>
      <c r="ACL150" s="619">
        <v>189000</v>
      </c>
      <c r="ACM150" s="619">
        <v>472144.08</v>
      </c>
      <c r="ACN150" s="619">
        <v>137071.25</v>
      </c>
      <c r="ACP150" s="619">
        <v>399792</v>
      </c>
      <c r="ACQ150" s="619">
        <v>363391</v>
      </c>
      <c r="ACR150" s="619">
        <v>2783142</v>
      </c>
      <c r="ACS150" s="619">
        <v>2148723</v>
      </c>
      <c r="ACT150" s="619">
        <v>442328.12</v>
      </c>
      <c r="ACU150" s="619">
        <v>187706</v>
      </c>
      <c r="ACV150" s="619">
        <v>263347</v>
      </c>
      <c r="ACW150" s="619">
        <v>258652.86</v>
      </c>
      <c r="ACX150" s="619">
        <v>6850984.7999999998</v>
      </c>
      <c r="ACY150" s="619">
        <v>116814</v>
      </c>
      <c r="ACZ150" s="619">
        <v>218877.5</v>
      </c>
      <c r="ADA150" s="619">
        <v>235165</v>
      </c>
      <c r="ADB150" s="619">
        <v>220076.5</v>
      </c>
      <c r="ADC150" s="619">
        <v>0</v>
      </c>
      <c r="ADE150" s="619">
        <v>379720</v>
      </c>
      <c r="ADF150" s="619">
        <v>206425</v>
      </c>
      <c r="ADG150" s="619">
        <v>572893.03</v>
      </c>
      <c r="ADH150" s="619">
        <v>860407</v>
      </c>
      <c r="ADI150" s="619">
        <v>1605276.72</v>
      </c>
      <c r="ADK150" s="619">
        <v>13600</v>
      </c>
      <c r="ADL150" s="619">
        <v>376698.5</v>
      </c>
      <c r="ADN150" s="619">
        <v>40550</v>
      </c>
      <c r="ADO150" s="619">
        <v>164350</v>
      </c>
      <c r="ADR150" s="619">
        <v>186037</v>
      </c>
      <c r="ADS150" s="619">
        <v>983436.5</v>
      </c>
      <c r="ADT150" s="619">
        <v>19500</v>
      </c>
      <c r="ADU150" s="619">
        <v>4621360.3899999997</v>
      </c>
      <c r="ADW150" s="619">
        <v>350564.99</v>
      </c>
      <c r="ADX150" s="619">
        <v>524643.25</v>
      </c>
      <c r="ADY150" s="619">
        <v>404298</v>
      </c>
      <c r="AEA150" s="619">
        <v>8598401.5</v>
      </c>
      <c r="AEB150" s="619">
        <v>15653412.66</v>
      </c>
      <c r="AEC150" s="619">
        <v>1872185.75</v>
      </c>
      <c r="AED150" s="619">
        <v>295837.5</v>
      </c>
      <c r="AEE150" s="619">
        <v>37945</v>
      </c>
      <c r="AEF150" s="619">
        <v>1284651.75</v>
      </c>
      <c r="AEG150" s="619">
        <v>553974.14</v>
      </c>
      <c r="AEH150" s="619">
        <v>567581.35</v>
      </c>
      <c r="AEJ150" s="619">
        <v>656641.63</v>
      </c>
      <c r="AEK150" s="619">
        <v>401977.65</v>
      </c>
      <c r="AEL150" s="619">
        <v>722664</v>
      </c>
      <c r="AEM150" s="619">
        <v>416153.20999999996</v>
      </c>
      <c r="AEN150" s="619">
        <v>420474.47</v>
      </c>
      <c r="AEO150" s="619">
        <v>467745.75</v>
      </c>
      <c r="AEP150" s="619">
        <v>647403.69999999995</v>
      </c>
      <c r="AEQ150" s="619">
        <v>189589</v>
      </c>
      <c r="AER150" s="619">
        <v>1710036</v>
      </c>
      <c r="AES150" s="619">
        <v>77529</v>
      </c>
      <c r="AET150" s="619">
        <v>1192047.58</v>
      </c>
      <c r="AEU150" s="619">
        <v>7647139.8600000003</v>
      </c>
      <c r="AEV150" s="619">
        <v>494907.5</v>
      </c>
      <c r="AEW150" s="619">
        <v>1113920</v>
      </c>
      <c r="AEX150" s="619">
        <v>67820</v>
      </c>
      <c r="AEY150" s="619">
        <v>408959.15</v>
      </c>
      <c r="AEZ150" s="619">
        <v>57600</v>
      </c>
      <c r="AFA150" s="619">
        <v>431181.5</v>
      </c>
      <c r="AFB150" s="619">
        <v>197379</v>
      </c>
      <c r="AFC150" s="619">
        <v>297619.34999999998</v>
      </c>
      <c r="AFD150" s="619">
        <v>338566.25</v>
      </c>
      <c r="AFE150" s="619">
        <v>2581241.4500000002</v>
      </c>
      <c r="AFF150" s="619">
        <v>2584467.6</v>
      </c>
      <c r="AFO150" s="619">
        <v>265110</v>
      </c>
      <c r="AFP150" s="619">
        <v>81640.5</v>
      </c>
      <c r="AFQ150" s="619">
        <v>0</v>
      </c>
      <c r="AFR150" s="619">
        <v>3758219</v>
      </c>
      <c r="AFS150" s="619">
        <v>79320</v>
      </c>
      <c r="AFT150" s="619">
        <v>0</v>
      </c>
      <c r="AFU150" s="619">
        <v>0</v>
      </c>
      <c r="AFV150" s="619">
        <v>402284.28</v>
      </c>
      <c r="AFX150" s="619">
        <v>1200</v>
      </c>
      <c r="AGA150" s="619">
        <v>0</v>
      </c>
      <c r="AGB150" s="619">
        <v>9999.5</v>
      </c>
      <c r="AGC150" s="619">
        <v>0</v>
      </c>
      <c r="AGD150" s="619">
        <v>3596760.2</v>
      </c>
      <c r="AGI150" s="619">
        <v>91665</v>
      </c>
      <c r="AGN150" s="619">
        <v>0</v>
      </c>
      <c r="AGO150" s="619">
        <v>4004202.49</v>
      </c>
      <c r="AGP150" s="619">
        <v>1444294.11</v>
      </c>
      <c r="AGQ150" s="619">
        <v>208026.6</v>
      </c>
      <c r="AGR150" s="619">
        <v>48000</v>
      </c>
      <c r="AGS150" s="619">
        <v>197278.44</v>
      </c>
      <c r="AGT150" s="619">
        <v>0</v>
      </c>
      <c r="AGU150" s="619">
        <v>44645</v>
      </c>
      <c r="AGV150" s="619">
        <v>655707.5</v>
      </c>
      <c r="AGW150" s="619">
        <v>5198956</v>
      </c>
      <c r="AGX150" s="619">
        <v>10780584.279999999</v>
      </c>
      <c r="AGY150" s="619">
        <v>392308.3</v>
      </c>
      <c r="AGZ150" s="619">
        <v>966841.61</v>
      </c>
      <c r="AHA150" s="619">
        <v>1447776.91</v>
      </c>
      <c r="AHB150" s="619">
        <v>999551</v>
      </c>
      <c r="AHC150" s="619">
        <v>1176472.6499999999</v>
      </c>
      <c r="AHD150" s="619">
        <v>742664</v>
      </c>
      <c r="AHE150" s="619">
        <v>261555</v>
      </c>
      <c r="AHF150" s="619">
        <v>277781</v>
      </c>
      <c r="AHG150" s="619">
        <v>263914.5</v>
      </c>
      <c r="AHH150" s="619">
        <v>638925.31999999995</v>
      </c>
      <c r="AHI150" s="619">
        <v>98523</v>
      </c>
      <c r="AHK150" s="619">
        <v>434915</v>
      </c>
      <c r="AHL150" s="619">
        <v>788758</v>
      </c>
      <c r="AHM150" s="619">
        <v>709110</v>
      </c>
      <c r="AHO150" s="619">
        <v>333694</v>
      </c>
      <c r="AHP150" s="619">
        <v>690902.6</v>
      </c>
      <c r="AHQ150" s="619">
        <v>164283.95000000001</v>
      </c>
      <c r="AHR150" s="613">
        <v>1691311</v>
      </c>
      <c r="AHS150" s="613">
        <v>1082885.75</v>
      </c>
      <c r="AHT150" s="613">
        <v>601934</v>
      </c>
      <c r="AHU150" s="619">
        <f t="shared" si="959"/>
        <v>687615978.10000014</v>
      </c>
      <c r="AHW150" s="627" t="s">
        <v>6273</v>
      </c>
      <c r="AHX150" s="627" t="s">
        <v>6233</v>
      </c>
      <c r="AHY150" s="627" t="s">
        <v>6234</v>
      </c>
    </row>
    <row r="151" spans="1:909" x14ac:dyDescent="0.8">
      <c r="A151" s="613" t="str">
        <f t="shared" si="960"/>
        <v>ภาระ</v>
      </c>
      <c r="B151" s="618" t="s">
        <v>6225</v>
      </c>
      <c r="C151" s="619" t="s">
        <v>6226</v>
      </c>
      <c r="AF151" s="619">
        <v>1900</v>
      </c>
      <c r="DL151" s="619">
        <v>1025700</v>
      </c>
      <c r="EO151" s="619">
        <v>0</v>
      </c>
      <c r="GZ151" s="619">
        <v>0</v>
      </c>
      <c r="HD151" s="619">
        <v>4151115</v>
      </c>
      <c r="IA151" s="619">
        <v>835928.1</v>
      </c>
      <c r="IC151" s="619">
        <v>300</v>
      </c>
      <c r="IK151" s="619">
        <v>1400000</v>
      </c>
      <c r="IU151" s="619">
        <v>161000</v>
      </c>
      <c r="JG151" s="619">
        <v>305000</v>
      </c>
      <c r="LK151" s="619">
        <v>5024</v>
      </c>
      <c r="NI151" s="619">
        <v>8460000</v>
      </c>
      <c r="NR151" s="619">
        <v>347278</v>
      </c>
      <c r="OU151" s="619">
        <v>454048</v>
      </c>
      <c r="PD151" s="619">
        <v>20000</v>
      </c>
      <c r="QK151" s="619">
        <v>435000</v>
      </c>
      <c r="QP151" s="619">
        <v>406850</v>
      </c>
      <c r="QV151" s="619">
        <v>844313</v>
      </c>
      <c r="RS151" s="619">
        <v>50000</v>
      </c>
      <c r="SC151" s="619">
        <v>297049</v>
      </c>
      <c r="VN151" s="619">
        <v>1962365</v>
      </c>
      <c r="XJ151" s="619">
        <v>891250</v>
      </c>
      <c r="AAJ151" s="619">
        <v>0</v>
      </c>
      <c r="AAQ151" s="619">
        <v>6296589.1500000004</v>
      </c>
      <c r="ABQ151" s="619">
        <v>14250</v>
      </c>
      <c r="ABZ151" s="619">
        <v>678827</v>
      </c>
      <c r="ACR151" s="619">
        <v>103000</v>
      </c>
      <c r="ADH151" s="619">
        <v>481970</v>
      </c>
      <c r="AEU151" s="619">
        <v>6376900</v>
      </c>
      <c r="AHQ151" s="619"/>
      <c r="AHU151" s="619">
        <f t="shared" si="959"/>
        <v>36005656.25</v>
      </c>
      <c r="AHW151" s="622" t="s">
        <v>6273</v>
      </c>
      <c r="AHX151" s="622" t="s">
        <v>6451</v>
      </c>
      <c r="AHY151" s="622" t="s">
        <v>6452</v>
      </c>
    </row>
    <row r="152" spans="1:909" x14ac:dyDescent="0.8">
      <c r="A152" s="613" t="str">
        <f t="shared" si="960"/>
        <v>ภาระ</v>
      </c>
      <c r="B152" s="618" t="s">
        <v>6227</v>
      </c>
      <c r="C152" s="619" t="s">
        <v>6228</v>
      </c>
      <c r="H152" s="619">
        <v>395000</v>
      </c>
      <c r="EQ152" s="619">
        <v>91776</v>
      </c>
      <c r="EV152" s="619">
        <v>10000</v>
      </c>
      <c r="LG152" s="619">
        <v>15000</v>
      </c>
      <c r="NF152" s="619">
        <v>9600</v>
      </c>
      <c r="OF152" s="619">
        <v>56000</v>
      </c>
      <c r="PJ152" s="619">
        <v>7050</v>
      </c>
      <c r="SP152" s="619">
        <v>147736.9</v>
      </c>
      <c r="SQ152" s="619">
        <v>991723.75</v>
      </c>
      <c r="ST152" s="619">
        <v>330000.8</v>
      </c>
      <c r="SU152" s="619">
        <v>281813</v>
      </c>
      <c r="SV152" s="619">
        <v>77305.100000000006</v>
      </c>
      <c r="VS152" s="619">
        <v>19945</v>
      </c>
      <c r="XB152" s="619">
        <v>54250</v>
      </c>
      <c r="AAY152" s="619">
        <v>1171060.5</v>
      </c>
      <c r="ACF152" s="619">
        <v>-10000</v>
      </c>
      <c r="ACG152" s="619">
        <v>25000</v>
      </c>
      <c r="ACP152" s="619">
        <v>40000</v>
      </c>
      <c r="ACX152" s="619">
        <v>1302500</v>
      </c>
      <c r="AHQ152" s="619"/>
      <c r="AHU152" s="619">
        <f t="shared" si="959"/>
        <v>5015761.0500000007</v>
      </c>
      <c r="AHW152" s="622" t="s">
        <v>6273</v>
      </c>
      <c r="AHX152" s="622" t="s">
        <v>6453</v>
      </c>
      <c r="AHY152" s="622" t="s">
        <v>6454</v>
      </c>
    </row>
    <row r="153" spans="1:909" x14ac:dyDescent="0.8">
      <c r="A153" s="613" t="str">
        <f t="shared" si="960"/>
        <v>ภาระ</v>
      </c>
      <c r="B153" s="618" t="s">
        <v>6499</v>
      </c>
      <c r="C153" s="619" t="s">
        <v>6500</v>
      </c>
      <c r="D153" s="619">
        <v>0</v>
      </c>
      <c r="Y153" s="619">
        <v>0</v>
      </c>
      <c r="AD153" s="619">
        <v>0</v>
      </c>
      <c r="AJ153" s="619">
        <v>0</v>
      </c>
      <c r="DU153" s="619">
        <v>0</v>
      </c>
      <c r="EO153" s="619">
        <v>0</v>
      </c>
      <c r="FJ153" s="619">
        <v>0</v>
      </c>
      <c r="FR153" s="619">
        <v>0</v>
      </c>
      <c r="GZ153" s="619">
        <v>0</v>
      </c>
      <c r="HT153" s="619">
        <v>0</v>
      </c>
      <c r="IJ153" s="619">
        <v>0</v>
      </c>
      <c r="IU153" s="619">
        <v>0</v>
      </c>
      <c r="IV153" s="619">
        <v>0</v>
      </c>
      <c r="JG153" s="619">
        <v>0</v>
      </c>
      <c r="JH153" s="619">
        <v>1400</v>
      </c>
      <c r="JM153" s="619">
        <v>0</v>
      </c>
      <c r="KS153" s="619">
        <v>0</v>
      </c>
      <c r="LX153" s="619">
        <v>0</v>
      </c>
      <c r="MI153" s="619">
        <v>0</v>
      </c>
      <c r="NF153" s="619">
        <v>0</v>
      </c>
      <c r="NY153" s="619">
        <v>0</v>
      </c>
      <c r="OG153" s="619">
        <v>150</v>
      </c>
      <c r="OO153" s="619">
        <v>38235.29</v>
      </c>
      <c r="OQ153" s="619">
        <v>0</v>
      </c>
      <c r="PD153" s="619">
        <v>0</v>
      </c>
      <c r="PV153" s="619">
        <v>0</v>
      </c>
      <c r="RI153" s="619">
        <v>0</v>
      </c>
      <c r="UR153" s="619">
        <v>0</v>
      </c>
      <c r="VN153" s="619">
        <v>0</v>
      </c>
      <c r="WW153" s="619">
        <v>0</v>
      </c>
      <c r="YK153" s="619">
        <v>0</v>
      </c>
      <c r="YX153" s="619">
        <v>0</v>
      </c>
      <c r="ZB153" s="619">
        <v>2500</v>
      </c>
      <c r="ZN153" s="619">
        <v>0</v>
      </c>
      <c r="ABQ153" s="619">
        <v>0</v>
      </c>
      <c r="ACK153" s="619">
        <v>0</v>
      </c>
      <c r="ADH153" s="619">
        <v>0</v>
      </c>
      <c r="ADU153" s="619">
        <v>0</v>
      </c>
      <c r="AFE153" s="619">
        <v>30268</v>
      </c>
      <c r="AFF153" s="619">
        <v>0</v>
      </c>
      <c r="AGO153" s="619">
        <v>0</v>
      </c>
      <c r="AGW153" s="619">
        <v>0</v>
      </c>
      <c r="AHQ153" s="619"/>
      <c r="AHU153" s="619">
        <f t="shared" si="959"/>
        <v>72553.290000000008</v>
      </c>
      <c r="AHW153" s="622" t="s">
        <v>6273</v>
      </c>
      <c r="AHX153" s="622" t="s">
        <v>6455</v>
      </c>
      <c r="AHY153" s="622" t="s">
        <v>6456</v>
      </c>
    </row>
    <row r="154" spans="1:909" x14ac:dyDescent="0.8">
      <c r="A154" s="613" t="str">
        <f t="shared" si="960"/>
        <v>ภาระ</v>
      </c>
      <c r="B154" s="618" t="s">
        <v>6501</v>
      </c>
      <c r="C154" s="619" t="s">
        <v>6502</v>
      </c>
      <c r="D154" s="619">
        <v>178120</v>
      </c>
      <c r="K154" s="619">
        <v>5000</v>
      </c>
      <c r="AF154" s="619">
        <v>185230.5</v>
      </c>
      <c r="AK154" s="619">
        <v>8000</v>
      </c>
      <c r="AQ154" s="619">
        <v>42674</v>
      </c>
      <c r="AR154" s="619">
        <v>107155.62</v>
      </c>
      <c r="CA154" s="619">
        <v>4010595.14</v>
      </c>
      <c r="FM154" s="619">
        <v>28875</v>
      </c>
      <c r="FV154" s="619">
        <v>501200</v>
      </c>
      <c r="GI154" s="619">
        <v>56512.75</v>
      </c>
      <c r="GJ154" s="619">
        <v>265585</v>
      </c>
      <c r="HA154" s="619">
        <v>11139.72</v>
      </c>
      <c r="JQ154" s="619">
        <v>30000</v>
      </c>
      <c r="LB154" s="619">
        <v>191790.21000000002</v>
      </c>
      <c r="MU154" s="619">
        <v>386530</v>
      </c>
      <c r="NC154" s="619">
        <v>0</v>
      </c>
      <c r="NR154" s="619">
        <v>560011.4</v>
      </c>
      <c r="OG154" s="619">
        <v>20000</v>
      </c>
      <c r="PD154" s="619">
        <v>950617.51</v>
      </c>
      <c r="PQ154" s="619">
        <v>650721.88</v>
      </c>
      <c r="SC154" s="619">
        <v>632776.88</v>
      </c>
      <c r="SJ154" s="619">
        <v>18403.689999999999</v>
      </c>
      <c r="TN154" s="619">
        <v>849530</v>
      </c>
      <c r="TW154" s="619">
        <v>18000</v>
      </c>
      <c r="UG154" s="619">
        <v>0</v>
      </c>
      <c r="VD154" s="619">
        <v>128259</v>
      </c>
      <c r="VE154" s="619">
        <v>60520</v>
      </c>
      <c r="VF154" s="619">
        <v>49678</v>
      </c>
      <c r="VJ154" s="619">
        <v>0</v>
      </c>
      <c r="ZC154" s="619">
        <v>200948.88</v>
      </c>
      <c r="AAE154" s="619">
        <v>345241.1</v>
      </c>
      <c r="AAF154" s="619">
        <v>902159.63</v>
      </c>
      <c r="AAI154" s="619">
        <v>564316.56000000006</v>
      </c>
      <c r="AAK154" s="619">
        <v>0</v>
      </c>
      <c r="ABT154" s="619">
        <v>58810</v>
      </c>
      <c r="ACB154" s="619">
        <v>0</v>
      </c>
      <c r="ACQ154" s="619">
        <v>402307</v>
      </c>
      <c r="ACR154" s="619">
        <v>0</v>
      </c>
      <c r="ADH154" s="619">
        <v>35000</v>
      </c>
      <c r="ADU154" s="619">
        <v>806220.6</v>
      </c>
      <c r="AEJ154" s="619">
        <v>26400</v>
      </c>
      <c r="AHQ154" s="619"/>
      <c r="AHU154" s="619">
        <f t="shared" si="959"/>
        <v>13288330.07</v>
      </c>
      <c r="AHW154" s="622" t="s">
        <v>6273</v>
      </c>
      <c r="AHX154" s="622" t="s">
        <v>6457</v>
      </c>
      <c r="AHY154" s="622" t="s">
        <v>6458</v>
      </c>
    </row>
    <row r="155" spans="1:909" x14ac:dyDescent="0.8">
      <c r="A155" s="613" t="str">
        <f t="shared" si="960"/>
        <v>ภาระ</v>
      </c>
      <c r="B155" s="618" t="s">
        <v>6503</v>
      </c>
      <c r="C155" s="619" t="s">
        <v>6504</v>
      </c>
      <c r="JI155" s="619">
        <v>69873</v>
      </c>
      <c r="AHQ155" s="619"/>
      <c r="AHU155" s="619">
        <f t="shared" si="959"/>
        <v>69873</v>
      </c>
      <c r="AHW155" s="622" t="s">
        <v>6273</v>
      </c>
      <c r="AHX155" s="622" t="s">
        <v>6459</v>
      </c>
      <c r="AHY155" s="622" t="s">
        <v>6460</v>
      </c>
    </row>
    <row r="156" spans="1:909" x14ac:dyDescent="0.8">
      <c r="A156" s="613" t="str">
        <f t="shared" si="960"/>
        <v>ภาระ</v>
      </c>
      <c r="B156" s="618" t="s">
        <v>6229</v>
      </c>
      <c r="C156" s="619" t="s">
        <v>6230</v>
      </c>
      <c r="EL156" s="619">
        <v>99500</v>
      </c>
      <c r="FJ156" s="619">
        <v>1272779.1000000001</v>
      </c>
      <c r="GZ156" s="619">
        <v>4420702.2</v>
      </c>
      <c r="LZ156" s="619">
        <v>1803229.5</v>
      </c>
      <c r="QG156" s="619">
        <v>12000</v>
      </c>
      <c r="VH156" s="619">
        <v>0</v>
      </c>
      <c r="AHQ156" s="619"/>
      <c r="AHU156" s="619">
        <f t="shared" si="959"/>
        <v>7608210.8000000007</v>
      </c>
      <c r="AHW156" s="622" t="s">
        <v>6273</v>
      </c>
      <c r="AHX156" s="622" t="s">
        <v>6461</v>
      </c>
      <c r="AHY156" s="622" t="s">
        <v>6462</v>
      </c>
    </row>
    <row r="157" spans="1:909" x14ac:dyDescent="0.8">
      <c r="A157" s="613" t="str">
        <f t="shared" si="960"/>
        <v>ภาระ</v>
      </c>
      <c r="B157" s="618" t="s">
        <v>6233</v>
      </c>
      <c r="C157" s="619" t="s">
        <v>6234</v>
      </c>
      <c r="EF157" s="619">
        <v>1517612</v>
      </c>
      <c r="FR157" s="619">
        <v>60000</v>
      </c>
      <c r="LW157" s="619">
        <v>362100</v>
      </c>
      <c r="RX157" s="619">
        <v>56714</v>
      </c>
      <c r="AHQ157" s="619"/>
      <c r="AHU157" s="619">
        <f t="shared" si="959"/>
        <v>1996426</v>
      </c>
      <c r="AHW157" s="622" t="s">
        <v>6273</v>
      </c>
      <c r="AHX157" s="622" t="s">
        <v>6463</v>
      </c>
      <c r="AHY157" s="622" t="s">
        <v>6464</v>
      </c>
    </row>
    <row r="158" spans="1:909" x14ac:dyDescent="0.8">
      <c r="B158" s="270" t="s">
        <v>649</v>
      </c>
      <c r="C158" s="271" t="s">
        <v>6236</v>
      </c>
      <c r="D158" s="619">
        <f>SUM(D62:D157)</f>
        <v>523740981.07999998</v>
      </c>
      <c r="E158" s="619">
        <f t="shared" ref="E158:BQ158" si="961">SUM(E62:E157)</f>
        <v>27394126.550000004</v>
      </c>
      <c r="F158" s="619">
        <f t="shared" si="961"/>
        <v>49763419.810000002</v>
      </c>
      <c r="G158" s="619">
        <f t="shared" si="961"/>
        <v>5242727.8800000008</v>
      </c>
      <c r="H158" s="619">
        <f t="shared" si="961"/>
        <v>37851878.969999999</v>
      </c>
      <c r="I158" s="619">
        <f t="shared" si="961"/>
        <v>15463785.039999999</v>
      </c>
      <c r="J158" s="619">
        <f t="shared" si="961"/>
        <v>71307084.950000003</v>
      </c>
      <c r="K158" s="619">
        <f t="shared" si="961"/>
        <v>15792977.129999999</v>
      </c>
      <c r="L158" s="619">
        <f t="shared" si="961"/>
        <v>13425285.159999998</v>
      </c>
      <c r="M158" s="619">
        <f t="shared" si="961"/>
        <v>13838608.329999998</v>
      </c>
      <c r="N158" s="619">
        <f t="shared" si="961"/>
        <v>18350077.650000002</v>
      </c>
      <c r="O158" s="619">
        <f t="shared" si="961"/>
        <v>22691490.549999993</v>
      </c>
      <c r="P158" s="619">
        <f t="shared" si="961"/>
        <v>54277244.620000005</v>
      </c>
      <c r="Q158" s="619">
        <f t="shared" si="961"/>
        <v>16842128.379999995</v>
      </c>
      <c r="R158" s="619">
        <f t="shared" si="961"/>
        <v>7027517.169999999</v>
      </c>
      <c r="S158" s="619">
        <f t="shared" si="961"/>
        <v>53642991.359999999</v>
      </c>
      <c r="T158" s="619">
        <f t="shared" si="961"/>
        <v>10734656.9</v>
      </c>
      <c r="U158" s="619">
        <f t="shared" si="961"/>
        <v>8216355.2300000004</v>
      </c>
      <c r="W158" s="619">
        <f t="shared" si="961"/>
        <v>253271167.53999999</v>
      </c>
      <c r="X158" s="619">
        <f t="shared" si="961"/>
        <v>88732523.539999992</v>
      </c>
      <c r="Y158" s="619">
        <f t="shared" si="961"/>
        <v>16772149.619999999</v>
      </c>
      <c r="Z158" s="619">
        <f t="shared" si="961"/>
        <v>17658188.27</v>
      </c>
      <c r="AA158" s="619">
        <f t="shared" si="961"/>
        <v>31986752.989999998</v>
      </c>
      <c r="AB158" s="619">
        <f t="shared" si="961"/>
        <v>28996446.069999997</v>
      </c>
      <c r="AC158" s="619">
        <f t="shared" si="961"/>
        <v>26530057.84</v>
      </c>
      <c r="AD158" s="619">
        <f t="shared" si="961"/>
        <v>197005609.27000001</v>
      </c>
      <c r="AE158" s="619">
        <f t="shared" si="961"/>
        <v>38572579.400000013</v>
      </c>
      <c r="AF158" s="619">
        <f t="shared" si="961"/>
        <v>42779224.970000006</v>
      </c>
      <c r="AG158" s="619">
        <f t="shared" si="961"/>
        <v>182190508.39999995</v>
      </c>
      <c r="AH158" s="619">
        <f t="shared" si="961"/>
        <v>33517789.249999996</v>
      </c>
      <c r="AI158" s="619">
        <f t="shared" si="961"/>
        <v>70957327.74000001</v>
      </c>
      <c r="AJ158" s="619">
        <f t="shared" si="961"/>
        <v>86019938</v>
      </c>
      <c r="AK158" s="619">
        <f t="shared" si="961"/>
        <v>20220183.74000001</v>
      </c>
      <c r="AL158" s="619">
        <f t="shared" si="961"/>
        <v>22176230.170000002</v>
      </c>
      <c r="AM158" s="619">
        <f t="shared" si="961"/>
        <v>23228961.629999999</v>
      </c>
      <c r="AN158" s="619">
        <f t="shared" si="961"/>
        <v>58231136.340000011</v>
      </c>
      <c r="AO158" s="619">
        <f t="shared" si="961"/>
        <v>32841789.720000003</v>
      </c>
      <c r="AP158" s="619">
        <f t="shared" si="961"/>
        <v>17731724.579999998</v>
      </c>
      <c r="AQ158" s="619">
        <f t="shared" si="961"/>
        <v>24220631.309999999</v>
      </c>
      <c r="AR158" s="619">
        <f t="shared" si="961"/>
        <v>14848466.169999994</v>
      </c>
      <c r="AS158" s="619">
        <f t="shared" si="961"/>
        <v>28647671.210000005</v>
      </c>
      <c r="AT158" s="619">
        <f t="shared" si="961"/>
        <v>17532600.880000003</v>
      </c>
      <c r="AU158" s="619">
        <f t="shared" si="961"/>
        <v>81145503.11999999</v>
      </c>
      <c r="AV158" s="619">
        <f t="shared" si="961"/>
        <v>5177148.0200000005</v>
      </c>
      <c r="AW158" s="619">
        <f t="shared" si="961"/>
        <v>5940471.8800000008</v>
      </c>
      <c r="AX158" s="619">
        <f t="shared" si="961"/>
        <v>7491947.8399999999</v>
      </c>
      <c r="AY158" s="619">
        <f t="shared" si="961"/>
        <v>18842228.340000004</v>
      </c>
      <c r="AZ158" s="619">
        <f t="shared" si="961"/>
        <v>22296246.310000002</v>
      </c>
      <c r="BA158" s="619">
        <f t="shared" si="961"/>
        <v>3934356.5999999996</v>
      </c>
      <c r="BB158" s="619">
        <f t="shared" si="961"/>
        <v>5533939.7999999998</v>
      </c>
      <c r="BC158" s="619">
        <f t="shared" si="961"/>
        <v>3262650.8600000003</v>
      </c>
      <c r="BD158" s="619">
        <f t="shared" si="961"/>
        <v>10056598.630000001</v>
      </c>
      <c r="BE158" s="619">
        <f t="shared" si="961"/>
        <v>2317551.34</v>
      </c>
      <c r="BF158" s="619">
        <f t="shared" si="961"/>
        <v>11041782.799999997</v>
      </c>
      <c r="BG158" s="619">
        <f t="shared" si="961"/>
        <v>47402717.810000025</v>
      </c>
      <c r="BH158" s="619">
        <f t="shared" si="961"/>
        <v>2307512.77</v>
      </c>
      <c r="BI158" s="619">
        <f t="shared" si="961"/>
        <v>15206921.43</v>
      </c>
      <c r="BJ158" s="619">
        <f t="shared" si="961"/>
        <v>186383922.53</v>
      </c>
      <c r="BK158" s="619">
        <f t="shared" si="961"/>
        <v>75969046.75999999</v>
      </c>
      <c r="BL158" s="619">
        <f t="shared" si="961"/>
        <v>11796654.639999999</v>
      </c>
      <c r="BM158" s="619">
        <f t="shared" si="961"/>
        <v>4671612.74</v>
      </c>
      <c r="BN158" s="619">
        <f t="shared" si="961"/>
        <v>24993574.41</v>
      </c>
      <c r="BO158" s="619">
        <f t="shared" si="961"/>
        <v>9810899.3200000003</v>
      </c>
      <c r="BP158" s="619">
        <f t="shared" si="961"/>
        <v>7557495.3599999994</v>
      </c>
      <c r="BQ158" s="619">
        <f t="shared" si="961"/>
        <v>6054501.3400000008</v>
      </c>
      <c r="BR158" s="619">
        <f t="shared" ref="BR158:EC158" si="962">SUM(BR62:BR157)</f>
        <v>4215419.13</v>
      </c>
      <c r="BS158" s="619">
        <f t="shared" si="962"/>
        <v>140484940.59999999</v>
      </c>
      <c r="BT158" s="619">
        <f t="shared" si="962"/>
        <v>8909020.7000000011</v>
      </c>
      <c r="BU158" s="619">
        <f t="shared" si="962"/>
        <v>6752823.3999999994</v>
      </c>
      <c r="BV158" s="619">
        <f t="shared" si="962"/>
        <v>17967006.420000002</v>
      </c>
      <c r="BW158" s="619">
        <f t="shared" si="962"/>
        <v>9324427.4800000004</v>
      </c>
      <c r="BX158" s="619">
        <f t="shared" si="962"/>
        <v>12488586.360000001</v>
      </c>
      <c r="BY158" s="619">
        <f t="shared" si="962"/>
        <v>6679061.3800000008</v>
      </c>
      <c r="BZ158" s="619">
        <f t="shared" si="962"/>
        <v>10679781.680000002</v>
      </c>
      <c r="CA158" s="619">
        <f t="shared" si="962"/>
        <v>86388200.010000005</v>
      </c>
      <c r="CB158" s="619">
        <f t="shared" si="962"/>
        <v>22936897.729999997</v>
      </c>
      <c r="CC158" s="619">
        <f t="shared" si="962"/>
        <v>34084059.440000005</v>
      </c>
      <c r="CD158" s="619">
        <f t="shared" si="962"/>
        <v>54493355.910000004</v>
      </c>
      <c r="CE158" s="619">
        <f t="shared" si="962"/>
        <v>19034516.899999999</v>
      </c>
      <c r="CF158" s="619">
        <f t="shared" si="962"/>
        <v>15429047.099999998</v>
      </c>
      <c r="CG158" s="619">
        <f t="shared" si="962"/>
        <v>14447777.140000001</v>
      </c>
      <c r="CH158" s="619">
        <f t="shared" si="962"/>
        <v>189788237.94000006</v>
      </c>
      <c r="CI158" s="619">
        <f t="shared" si="962"/>
        <v>10655855.800000001</v>
      </c>
      <c r="CJ158" s="619">
        <f t="shared" si="962"/>
        <v>38255055.439999998</v>
      </c>
      <c r="CK158" s="619">
        <f t="shared" si="962"/>
        <v>9831055.8800000027</v>
      </c>
      <c r="CL158" s="619">
        <f t="shared" si="962"/>
        <v>10121451.030000001</v>
      </c>
      <c r="CM158" s="619">
        <f t="shared" si="962"/>
        <v>15124862.58</v>
      </c>
      <c r="CN158" s="619">
        <f t="shared" si="962"/>
        <v>9224663.4500000011</v>
      </c>
      <c r="CO158" s="619">
        <f t="shared" si="962"/>
        <v>14851337.399999999</v>
      </c>
      <c r="CP158" s="619">
        <f t="shared" si="962"/>
        <v>3601292.2800000003</v>
      </c>
      <c r="CQ158" s="619">
        <f t="shared" si="962"/>
        <v>14431268.659999998</v>
      </c>
      <c r="CR158" s="619">
        <f t="shared" si="962"/>
        <v>6016356.629999999</v>
      </c>
      <c r="CS158" s="619">
        <f t="shared" si="962"/>
        <v>9239074.5600000005</v>
      </c>
      <c r="CT158" s="619">
        <f t="shared" si="962"/>
        <v>7283813.9099999992</v>
      </c>
      <c r="CU158" s="619">
        <f t="shared" si="962"/>
        <v>162356797.60999998</v>
      </c>
      <c r="CV158" s="619">
        <f t="shared" si="962"/>
        <v>10769502.149999999</v>
      </c>
      <c r="CW158" s="619">
        <f t="shared" si="962"/>
        <v>9810238.1700000037</v>
      </c>
      <c r="CX158" s="619">
        <f t="shared" si="962"/>
        <v>28265987.319999997</v>
      </c>
      <c r="CY158" s="619">
        <f t="shared" si="962"/>
        <v>8095436.6799999988</v>
      </c>
      <c r="CZ158" s="619">
        <f t="shared" si="962"/>
        <v>21072285.610000003</v>
      </c>
      <c r="DA158" s="619">
        <f t="shared" si="962"/>
        <v>7749164.9500000002</v>
      </c>
      <c r="DB158" s="619">
        <f t="shared" si="962"/>
        <v>12140173.82</v>
      </c>
      <c r="DC158" s="619">
        <f t="shared" si="962"/>
        <v>147025279.24999997</v>
      </c>
      <c r="DD158" s="619">
        <f t="shared" si="962"/>
        <v>240380569.01999998</v>
      </c>
      <c r="DE158" s="619">
        <f t="shared" si="962"/>
        <v>22703707.030000001</v>
      </c>
      <c r="DF158" s="619">
        <f t="shared" si="962"/>
        <v>13878767.120000001</v>
      </c>
      <c r="DG158" s="619">
        <f t="shared" si="962"/>
        <v>14975719.99</v>
      </c>
      <c r="DH158" s="619">
        <f t="shared" si="962"/>
        <v>32082416.860000007</v>
      </c>
      <c r="DI158" s="619">
        <f t="shared" si="962"/>
        <v>40524743.580000006</v>
      </c>
      <c r="DJ158" s="619">
        <f t="shared" si="962"/>
        <v>28406313.090000004</v>
      </c>
      <c r="DK158" s="619">
        <f t="shared" si="962"/>
        <v>10426964.709999999</v>
      </c>
      <c r="DL158" s="619">
        <f t="shared" si="962"/>
        <v>577818294.16999996</v>
      </c>
      <c r="DM158" s="619">
        <f t="shared" si="962"/>
        <v>16426332.059999999</v>
      </c>
      <c r="DN158" s="619">
        <f t="shared" si="962"/>
        <v>22575889.850000001</v>
      </c>
      <c r="DO158" s="619">
        <f t="shared" si="962"/>
        <v>10326184.079999998</v>
      </c>
      <c r="DP158" s="619">
        <f t="shared" si="962"/>
        <v>24016040.840000004</v>
      </c>
      <c r="DQ158" s="619">
        <f t="shared" si="962"/>
        <v>17428397.879999999</v>
      </c>
      <c r="DR158" s="619">
        <f t="shared" si="962"/>
        <v>45643747.460000001</v>
      </c>
      <c r="DS158" s="619">
        <f t="shared" si="962"/>
        <v>14751674.939900002</v>
      </c>
      <c r="DT158" s="619">
        <f t="shared" si="962"/>
        <v>51026527.350000001</v>
      </c>
      <c r="DU158" s="619">
        <f t="shared" si="962"/>
        <v>292584214.75999993</v>
      </c>
      <c r="DV158" s="619">
        <f t="shared" si="962"/>
        <v>27950251.950000003</v>
      </c>
      <c r="DW158" s="619">
        <f t="shared" si="962"/>
        <v>53926485.960000008</v>
      </c>
      <c r="DX158" s="619">
        <f t="shared" si="962"/>
        <v>56809099.809999995</v>
      </c>
      <c r="DY158" s="619">
        <f t="shared" si="962"/>
        <v>17737005.729999997</v>
      </c>
      <c r="DZ158" s="619">
        <f t="shared" si="962"/>
        <v>16465990.23</v>
      </c>
      <c r="EA158" s="619">
        <f t="shared" si="962"/>
        <v>18395703.329999998</v>
      </c>
      <c r="EB158" s="619">
        <f t="shared" si="962"/>
        <v>9641081.5100000016</v>
      </c>
      <c r="EC158" s="619">
        <f t="shared" si="962"/>
        <v>8202620.1099999994</v>
      </c>
      <c r="ED158" s="619">
        <f t="shared" ref="ED158:GO158" si="963">SUM(ED62:ED157)</f>
        <v>14482618.290000001</v>
      </c>
      <c r="EE158" s="619">
        <f t="shared" si="963"/>
        <v>39007457.469999999</v>
      </c>
      <c r="EF158" s="619">
        <f t="shared" si="963"/>
        <v>72744524.250000015</v>
      </c>
      <c r="EG158" s="619">
        <f t="shared" si="963"/>
        <v>60746475.519999996</v>
      </c>
      <c r="EH158" s="619">
        <f t="shared" si="963"/>
        <v>10591622.09</v>
      </c>
      <c r="EI158" s="619">
        <f t="shared" si="963"/>
        <v>18785343.690000001</v>
      </c>
      <c r="EJ158" s="619">
        <f t="shared" si="963"/>
        <v>25844781.000000004</v>
      </c>
      <c r="EK158" s="619">
        <f t="shared" si="963"/>
        <v>15910429.17</v>
      </c>
      <c r="EL158" s="619">
        <f t="shared" si="963"/>
        <v>21738598.59</v>
      </c>
      <c r="EM158" s="619">
        <f t="shared" si="963"/>
        <v>16983040.039999999</v>
      </c>
      <c r="EN158" s="619">
        <f t="shared" si="963"/>
        <v>17216689.129999999</v>
      </c>
      <c r="EO158" s="619">
        <f t="shared" si="963"/>
        <v>276364203.25</v>
      </c>
      <c r="EP158" s="619">
        <f t="shared" si="963"/>
        <v>16396339.749999998</v>
      </c>
      <c r="EQ158" s="619">
        <f t="shared" si="963"/>
        <v>34984690.699999996</v>
      </c>
      <c r="ER158" s="619">
        <f t="shared" si="963"/>
        <v>13436180.439999999</v>
      </c>
      <c r="ES158" s="619">
        <f t="shared" si="963"/>
        <v>13805301.75</v>
      </c>
      <c r="ET158" s="619">
        <f t="shared" si="963"/>
        <v>9296747.9900000021</v>
      </c>
      <c r="EU158" s="619">
        <f t="shared" si="963"/>
        <v>54830743.999999993</v>
      </c>
      <c r="EV158" s="619">
        <f t="shared" si="963"/>
        <v>39347665.519999996</v>
      </c>
      <c r="EW158" s="619">
        <f t="shared" si="963"/>
        <v>25944677.759999998</v>
      </c>
      <c r="EX158" s="619">
        <f t="shared" si="963"/>
        <v>243406039.98000002</v>
      </c>
      <c r="EY158" s="619">
        <f t="shared" si="963"/>
        <v>5148366.8500000006</v>
      </c>
      <c r="EZ158" s="619">
        <f t="shared" si="963"/>
        <v>9786629.3599999994</v>
      </c>
      <c r="FA158" s="619">
        <f t="shared" si="963"/>
        <v>40829148.670000009</v>
      </c>
      <c r="FB158" s="619">
        <f t="shared" si="963"/>
        <v>26001130.459999997</v>
      </c>
      <c r="FC158" s="619">
        <f t="shared" si="963"/>
        <v>40121023.899999999</v>
      </c>
      <c r="FD158" s="619">
        <f t="shared" si="963"/>
        <v>13650563.139999999</v>
      </c>
      <c r="FE158" s="619">
        <f t="shared" si="963"/>
        <v>17591788.309999999</v>
      </c>
      <c r="FF158" s="619">
        <f t="shared" si="963"/>
        <v>22128531.380000003</v>
      </c>
      <c r="FG158" s="619">
        <f t="shared" si="963"/>
        <v>10749877.389999999</v>
      </c>
      <c r="FH158" s="619">
        <f t="shared" si="963"/>
        <v>16251773.229999999</v>
      </c>
      <c r="FI158" s="619">
        <f t="shared" si="963"/>
        <v>9064551.0299999993</v>
      </c>
      <c r="FJ158" s="619">
        <f t="shared" si="963"/>
        <v>89452863.519999996</v>
      </c>
      <c r="FK158" s="619">
        <f t="shared" si="963"/>
        <v>10774011.77</v>
      </c>
      <c r="FL158" s="619">
        <f t="shared" si="963"/>
        <v>2332939.7200000002</v>
      </c>
      <c r="FM158" s="619">
        <f t="shared" si="963"/>
        <v>7758478.1599999992</v>
      </c>
      <c r="FN158" s="619">
        <f t="shared" si="963"/>
        <v>17668609.199999999</v>
      </c>
      <c r="FO158" s="619">
        <f t="shared" si="963"/>
        <v>13332445.199999999</v>
      </c>
      <c r="FP158" s="619">
        <f t="shared" si="963"/>
        <v>6368795.9100000001</v>
      </c>
      <c r="FQ158" s="619">
        <f t="shared" si="963"/>
        <v>4419992.1500000004</v>
      </c>
      <c r="FR158" s="619">
        <f t="shared" si="963"/>
        <v>473331808.14999986</v>
      </c>
      <c r="FS158" s="619">
        <f t="shared" si="963"/>
        <v>13787321.489999998</v>
      </c>
      <c r="FT158" s="619">
        <f t="shared" si="963"/>
        <v>23902693.829999998</v>
      </c>
      <c r="FU158" s="619">
        <f t="shared" si="963"/>
        <v>19292575.580000006</v>
      </c>
      <c r="FV158" s="619">
        <f t="shared" si="963"/>
        <v>17581399.199999999</v>
      </c>
      <c r="FW158" s="619">
        <f t="shared" si="963"/>
        <v>18199264.940000001</v>
      </c>
      <c r="FX158" s="619">
        <f t="shared" si="963"/>
        <v>57646030.149999999</v>
      </c>
      <c r="FY158" s="619">
        <f t="shared" si="963"/>
        <v>26672698.950000003</v>
      </c>
      <c r="FZ158" s="619">
        <f t="shared" si="963"/>
        <v>22800048.129999999</v>
      </c>
      <c r="GA158" s="619">
        <f t="shared" si="963"/>
        <v>9566672.1400000006</v>
      </c>
      <c r="GB158" s="619">
        <f t="shared" si="963"/>
        <v>33115038.34</v>
      </c>
      <c r="GC158" s="619">
        <f t="shared" si="963"/>
        <v>23645573.829999998</v>
      </c>
      <c r="GD158" s="619">
        <f t="shared" si="963"/>
        <v>17166839.549999997</v>
      </c>
      <c r="GE158" s="619">
        <f t="shared" si="963"/>
        <v>14654022.039999999</v>
      </c>
      <c r="GF158" s="619">
        <f t="shared" si="963"/>
        <v>147034859.34000003</v>
      </c>
      <c r="GG158" s="619">
        <f t="shared" si="963"/>
        <v>17918440.869999997</v>
      </c>
      <c r="GH158" s="619">
        <f t="shared" si="963"/>
        <v>3244699.3600000003</v>
      </c>
      <c r="GI158" s="619">
        <f t="shared" si="963"/>
        <v>31518703.570000004</v>
      </c>
      <c r="GJ158" s="619">
        <f t="shared" si="963"/>
        <v>12876641.889999999</v>
      </c>
      <c r="GK158" s="619">
        <f t="shared" si="963"/>
        <v>2368633.0999999996</v>
      </c>
      <c r="GL158" s="619">
        <f t="shared" si="963"/>
        <v>7195063.1199999992</v>
      </c>
      <c r="GM158" s="619">
        <f t="shared" si="963"/>
        <v>22885832.270000003</v>
      </c>
      <c r="GN158" s="619">
        <f t="shared" si="963"/>
        <v>4016699.8</v>
      </c>
      <c r="GO158" s="619">
        <f t="shared" si="963"/>
        <v>8295585.1499999994</v>
      </c>
      <c r="GP158" s="619">
        <f t="shared" ref="GP158:JA158" si="964">SUM(GP62:GP157)</f>
        <v>4157467.9999999995</v>
      </c>
      <c r="GQ158" s="619">
        <f t="shared" si="964"/>
        <v>5790508.7599999998</v>
      </c>
      <c r="GR158" s="619">
        <f t="shared" si="964"/>
        <v>104797610.91999999</v>
      </c>
      <c r="GS158" s="619">
        <f t="shared" si="964"/>
        <v>22576196.119999994</v>
      </c>
      <c r="GT158" s="619">
        <f t="shared" si="964"/>
        <v>11400856.689999999</v>
      </c>
      <c r="GU158" s="619">
        <f t="shared" si="964"/>
        <v>37421430.810000002</v>
      </c>
      <c r="GV158" s="619">
        <f t="shared" si="964"/>
        <v>2858506.51</v>
      </c>
      <c r="GW158" s="619">
        <f t="shared" si="964"/>
        <v>17324998.080000002</v>
      </c>
      <c r="GX158" s="619">
        <f t="shared" si="964"/>
        <v>11987408.449999999</v>
      </c>
      <c r="GY158" s="619">
        <f t="shared" si="964"/>
        <v>12836126.710000001</v>
      </c>
      <c r="GZ158" s="619">
        <f t="shared" si="964"/>
        <v>146742566.12</v>
      </c>
      <c r="HA158" s="619">
        <f t="shared" si="964"/>
        <v>9603350.1600000001</v>
      </c>
      <c r="HB158" s="619">
        <f t="shared" si="964"/>
        <v>20624700.82</v>
      </c>
      <c r="HC158" s="619">
        <f t="shared" si="964"/>
        <v>12498745.83</v>
      </c>
      <c r="HD158" s="619">
        <f t="shared" si="964"/>
        <v>422029852.84999985</v>
      </c>
      <c r="HE158" s="619">
        <f t="shared" si="964"/>
        <v>99555476.310000017</v>
      </c>
      <c r="HF158" s="619">
        <f t="shared" si="964"/>
        <v>76138637.819999993</v>
      </c>
      <c r="HG158" s="619">
        <f t="shared" si="964"/>
        <v>74632055.440000013</v>
      </c>
      <c r="HH158" s="619">
        <f t="shared" si="964"/>
        <v>38465446.57</v>
      </c>
      <c r="HI158" s="619">
        <f t="shared" si="964"/>
        <v>37227465.549999997</v>
      </c>
      <c r="HJ158" s="619">
        <f t="shared" si="964"/>
        <v>14828199.359999999</v>
      </c>
      <c r="HK158" s="619">
        <f t="shared" si="964"/>
        <v>23061460.159999993</v>
      </c>
      <c r="HL158" s="619">
        <f t="shared" si="964"/>
        <v>264252393.84000003</v>
      </c>
      <c r="HM158" s="619">
        <f t="shared" si="964"/>
        <v>50909509.140000001</v>
      </c>
      <c r="HN158" s="619">
        <f t="shared" si="964"/>
        <v>84608973.920000017</v>
      </c>
      <c r="HO158" s="619">
        <f t="shared" si="964"/>
        <v>37675945.450000003</v>
      </c>
      <c r="HP158" s="619">
        <f t="shared" si="964"/>
        <v>30358610.149999999</v>
      </c>
      <c r="HQ158" s="619">
        <f t="shared" si="964"/>
        <v>17358857.780000001</v>
      </c>
      <c r="HR158" s="619">
        <f t="shared" si="964"/>
        <v>32778560.34999999</v>
      </c>
      <c r="HS158" s="619">
        <f t="shared" si="964"/>
        <v>34055454.035000004</v>
      </c>
      <c r="HT158" s="619">
        <f t="shared" si="964"/>
        <v>245764328.3854</v>
      </c>
      <c r="HU158" s="619">
        <f t="shared" si="964"/>
        <v>126934417.80000001</v>
      </c>
      <c r="HV158" s="619">
        <f t="shared" si="964"/>
        <v>30084776.009999998</v>
      </c>
      <c r="HW158" s="619">
        <f t="shared" si="964"/>
        <v>8619663.870000001</v>
      </c>
      <c r="HX158" s="619">
        <f t="shared" si="964"/>
        <v>11115071.84</v>
      </c>
      <c r="HY158" s="619">
        <f t="shared" si="964"/>
        <v>16503366.229999999</v>
      </c>
      <c r="HZ158" s="619">
        <f t="shared" si="964"/>
        <v>25161530.170000006</v>
      </c>
      <c r="IA158" s="619">
        <f t="shared" si="964"/>
        <v>18562217.280000001</v>
      </c>
      <c r="IB158" s="619">
        <f t="shared" si="964"/>
        <v>10797636.33</v>
      </c>
      <c r="IC158" s="619">
        <f t="shared" si="964"/>
        <v>17726373.300000008</v>
      </c>
      <c r="ID158" s="619">
        <f t="shared" si="964"/>
        <v>10339458.639999999</v>
      </c>
      <c r="IE158" s="619">
        <f t="shared" si="964"/>
        <v>19430093.870000001</v>
      </c>
      <c r="IF158" s="619">
        <f t="shared" si="964"/>
        <v>8566881.9400000013</v>
      </c>
      <c r="IG158" s="619">
        <f t="shared" si="964"/>
        <v>14706418.669999998</v>
      </c>
      <c r="IH158" s="619">
        <f t="shared" si="964"/>
        <v>7153281.2700000023</v>
      </c>
      <c r="II158" s="619">
        <f t="shared" si="964"/>
        <v>7142433.8000000007</v>
      </c>
      <c r="IJ158" s="619">
        <f t="shared" si="964"/>
        <v>215475584.91000003</v>
      </c>
      <c r="IK158" s="619">
        <f t="shared" si="964"/>
        <v>199889016.46999997</v>
      </c>
      <c r="IL158" s="619">
        <f t="shared" si="964"/>
        <v>12296494.789999999</v>
      </c>
      <c r="IM158" s="619">
        <f t="shared" si="964"/>
        <v>73373427.479999989</v>
      </c>
      <c r="IN158" s="619">
        <f t="shared" si="964"/>
        <v>78427052.909999996</v>
      </c>
      <c r="IO158" s="619">
        <f t="shared" si="964"/>
        <v>39724334.039999999</v>
      </c>
      <c r="IP158" s="619">
        <f t="shared" si="964"/>
        <v>6934103.4999999991</v>
      </c>
      <c r="IQ158" s="619">
        <f t="shared" si="964"/>
        <v>13106451.620000003</v>
      </c>
      <c r="IR158" s="619">
        <f t="shared" si="964"/>
        <v>13608276.52</v>
      </c>
      <c r="IS158" s="619">
        <f t="shared" si="964"/>
        <v>21193837.180000003</v>
      </c>
      <c r="IT158" s="619">
        <f t="shared" si="964"/>
        <v>19250500.870000001</v>
      </c>
      <c r="IU158" s="619">
        <f t="shared" si="964"/>
        <v>440167034.9600001</v>
      </c>
      <c r="IV158" s="619">
        <f t="shared" si="964"/>
        <v>283481188.19999999</v>
      </c>
      <c r="IW158" s="619">
        <f t="shared" si="964"/>
        <v>8999752.2799999993</v>
      </c>
      <c r="IX158" s="619">
        <f t="shared" si="964"/>
        <v>38132692.57</v>
      </c>
      <c r="IY158" s="619">
        <f t="shared" si="964"/>
        <v>40217629.57</v>
      </c>
      <c r="IZ158" s="619">
        <f t="shared" si="964"/>
        <v>8118721.7299999995</v>
      </c>
      <c r="JA158" s="619">
        <f t="shared" si="964"/>
        <v>23805008.520000003</v>
      </c>
      <c r="JB158" s="619">
        <f t="shared" ref="JB158:LM158" si="965">SUM(JB62:JB157)</f>
        <v>4873195.5599999996</v>
      </c>
      <c r="JC158" s="619">
        <f t="shared" si="965"/>
        <v>11104426.279999997</v>
      </c>
      <c r="JD158" s="619">
        <f t="shared" si="965"/>
        <v>14826197.170000002</v>
      </c>
      <c r="JE158" s="619">
        <f t="shared" si="965"/>
        <v>35888520.100000001</v>
      </c>
      <c r="JF158" s="619">
        <f t="shared" si="965"/>
        <v>14719915.630000001</v>
      </c>
      <c r="JG158" s="619">
        <f t="shared" si="965"/>
        <v>55236303.499999985</v>
      </c>
      <c r="JH158" s="619">
        <f t="shared" si="965"/>
        <v>75663317.690000013</v>
      </c>
      <c r="JI158" s="619">
        <f t="shared" si="965"/>
        <v>15989236.720000004</v>
      </c>
      <c r="JJ158" s="619">
        <f t="shared" si="965"/>
        <v>15667459.130000001</v>
      </c>
      <c r="JK158" s="619">
        <f t="shared" si="965"/>
        <v>12233516.550000001</v>
      </c>
      <c r="JL158" s="619">
        <f t="shared" si="965"/>
        <v>8197589.5200000005</v>
      </c>
      <c r="JM158" s="619">
        <f t="shared" si="965"/>
        <v>171132487.41999999</v>
      </c>
      <c r="JN158" s="619">
        <f t="shared" si="965"/>
        <v>22052150.170000006</v>
      </c>
      <c r="JO158" s="619">
        <f t="shared" si="965"/>
        <v>23314423.439999998</v>
      </c>
      <c r="JP158" s="619">
        <f t="shared" si="965"/>
        <v>41935824.150000006</v>
      </c>
      <c r="JQ158" s="619">
        <f t="shared" si="965"/>
        <v>24712447.030000001</v>
      </c>
      <c r="JR158" s="619">
        <f t="shared" si="965"/>
        <v>43304871.789999992</v>
      </c>
      <c r="JS158" s="619">
        <f t="shared" si="965"/>
        <v>10671539.200000001</v>
      </c>
      <c r="JT158" s="619">
        <f t="shared" si="965"/>
        <v>185581532.46000001</v>
      </c>
      <c r="JU158" s="619">
        <f t="shared" si="965"/>
        <v>69428688</v>
      </c>
      <c r="JV158" s="619">
        <f t="shared" si="965"/>
        <v>15274668.350000001</v>
      </c>
      <c r="JW158" s="619">
        <f t="shared" si="965"/>
        <v>4976622.7799999993</v>
      </c>
      <c r="JX158" s="619">
        <f t="shared" si="965"/>
        <v>19053812.989999998</v>
      </c>
      <c r="JY158" s="619">
        <f t="shared" si="965"/>
        <v>4148801.3600000003</v>
      </c>
      <c r="JZ158" s="619">
        <f t="shared" si="965"/>
        <v>39226219.860000007</v>
      </c>
      <c r="KA158" s="619">
        <f t="shared" si="965"/>
        <v>14511966.969999999</v>
      </c>
      <c r="KB158" s="619">
        <f t="shared" si="965"/>
        <v>8164407.3599999994</v>
      </c>
      <c r="KC158" s="619">
        <f t="shared" si="965"/>
        <v>11602148.299999999</v>
      </c>
      <c r="KD158" s="619">
        <f t="shared" si="965"/>
        <v>5450082.4199999999</v>
      </c>
      <c r="KE158" s="619">
        <f t="shared" si="965"/>
        <v>10446227.880000001</v>
      </c>
      <c r="KF158" s="619">
        <f t="shared" si="965"/>
        <v>6032184.4700000007</v>
      </c>
      <c r="KG158" s="619">
        <f t="shared" si="965"/>
        <v>2628231.7899999996</v>
      </c>
      <c r="KH158" s="619">
        <f t="shared" si="965"/>
        <v>9040017.4600000009</v>
      </c>
      <c r="KI158" s="619">
        <f t="shared" si="965"/>
        <v>10707305.000000002</v>
      </c>
      <c r="KJ158" s="619">
        <f t="shared" si="965"/>
        <v>509265221.40000004</v>
      </c>
      <c r="KK158" s="619">
        <f t="shared" si="965"/>
        <v>51575331.570000008</v>
      </c>
      <c r="KL158" s="619">
        <f t="shared" si="965"/>
        <v>22575335.939999998</v>
      </c>
      <c r="KM158" s="619">
        <f t="shared" si="965"/>
        <v>30079763.779999994</v>
      </c>
      <c r="KN158" s="619">
        <f t="shared" si="965"/>
        <v>11875495.229999999</v>
      </c>
      <c r="KO158" s="619">
        <f t="shared" si="965"/>
        <v>17575429.729999997</v>
      </c>
      <c r="KP158" s="619">
        <f t="shared" si="965"/>
        <v>64849459.939999998</v>
      </c>
      <c r="KQ158" s="619">
        <f t="shared" si="965"/>
        <v>10703971.809999999</v>
      </c>
      <c r="KR158" s="619">
        <f t="shared" si="965"/>
        <v>10016070.819999998</v>
      </c>
      <c r="KS158" s="619">
        <f t="shared" si="965"/>
        <v>192966208.54000005</v>
      </c>
      <c r="KT158" s="619">
        <f t="shared" si="965"/>
        <v>13936965.680000002</v>
      </c>
      <c r="KU158" s="619">
        <f t="shared" si="965"/>
        <v>12395718.119999999</v>
      </c>
      <c r="KV158" s="619">
        <f t="shared" si="965"/>
        <v>38246137.459999986</v>
      </c>
      <c r="KW158" s="619">
        <f t="shared" si="965"/>
        <v>23110458.830000002</v>
      </c>
      <c r="KX158" s="619">
        <f t="shared" si="965"/>
        <v>20504969.079999998</v>
      </c>
      <c r="KY158" s="619">
        <f t="shared" si="965"/>
        <v>200430145.70999998</v>
      </c>
      <c r="KZ158" s="619">
        <f t="shared" si="965"/>
        <v>19443823.310000002</v>
      </c>
      <c r="LA158" s="619">
        <f t="shared" si="965"/>
        <v>278380391.41000003</v>
      </c>
      <c r="LB158" s="619">
        <f t="shared" si="965"/>
        <v>14892428.960000001</v>
      </c>
      <c r="LC158" s="619">
        <f t="shared" si="965"/>
        <v>8459209.6799999997</v>
      </c>
      <c r="LD158" s="619">
        <f t="shared" si="965"/>
        <v>31143860.179999996</v>
      </c>
      <c r="LE158" s="619">
        <f t="shared" si="965"/>
        <v>24973057.57</v>
      </c>
      <c r="LF158" s="619">
        <f t="shared" si="965"/>
        <v>11391188.57</v>
      </c>
      <c r="LG158" s="619">
        <f t="shared" si="965"/>
        <v>10221584.789999997</v>
      </c>
      <c r="LH158" s="619">
        <f t="shared" si="965"/>
        <v>16920188.620000001</v>
      </c>
      <c r="LI158" s="619">
        <f t="shared" si="965"/>
        <v>608079043.95000005</v>
      </c>
      <c r="LJ158" s="619">
        <f t="shared" si="965"/>
        <v>111713144.48999998</v>
      </c>
      <c r="LK158" s="619">
        <f t="shared" si="965"/>
        <v>80106205.780000001</v>
      </c>
      <c r="LL158" s="619">
        <f t="shared" si="965"/>
        <v>105106388.39</v>
      </c>
      <c r="LM158" s="619">
        <f t="shared" si="965"/>
        <v>20485465.399999999</v>
      </c>
      <c r="LN158" s="619">
        <f t="shared" ref="LN158:NY158" si="966">SUM(LN62:LN157)</f>
        <v>25075433.060000002</v>
      </c>
      <c r="LO158" s="619">
        <f t="shared" si="966"/>
        <v>15398123.100000001</v>
      </c>
      <c r="LP158" s="619">
        <f t="shared" si="966"/>
        <v>44495254.670000002</v>
      </c>
      <c r="LQ158" s="619">
        <f t="shared" si="966"/>
        <v>8295093.1100000003</v>
      </c>
      <c r="LR158" s="619">
        <f t="shared" si="966"/>
        <v>18823349.460000005</v>
      </c>
      <c r="LS158" s="619">
        <f t="shared" si="966"/>
        <v>4253915.7699999996</v>
      </c>
      <c r="LT158" s="619">
        <f t="shared" si="966"/>
        <v>82570854.570000023</v>
      </c>
      <c r="LU158" s="619">
        <f t="shared" si="966"/>
        <v>3149696.1799999997</v>
      </c>
      <c r="LV158" s="619">
        <f t="shared" si="966"/>
        <v>9603753.5999999996</v>
      </c>
      <c r="LW158" s="619">
        <f t="shared" si="966"/>
        <v>272502608.04000008</v>
      </c>
      <c r="LX158" s="619">
        <f t="shared" si="966"/>
        <v>126830684.08999999</v>
      </c>
      <c r="LY158" s="619">
        <f t="shared" si="966"/>
        <v>232663112.78999993</v>
      </c>
      <c r="LZ158" s="619">
        <f t="shared" si="966"/>
        <v>68721783.370000005</v>
      </c>
      <c r="MA158" s="619">
        <f t="shared" si="966"/>
        <v>37375750.469999999</v>
      </c>
      <c r="MB158" s="619">
        <f t="shared" si="966"/>
        <v>32796147.690000001</v>
      </c>
      <c r="MC158" s="619">
        <f t="shared" si="966"/>
        <v>32709582.050000004</v>
      </c>
      <c r="MD158" s="619">
        <f t="shared" si="966"/>
        <v>26475041.359999999</v>
      </c>
      <c r="ME158" s="619">
        <f t="shared" si="966"/>
        <v>21102750.43</v>
      </c>
      <c r="MF158" s="619">
        <f t="shared" si="966"/>
        <v>20714177.039999999</v>
      </c>
      <c r="MG158" s="619">
        <f t="shared" si="966"/>
        <v>66755825.830000013</v>
      </c>
      <c r="MH158" s="619">
        <f t="shared" si="966"/>
        <v>12191809.809999999</v>
      </c>
      <c r="MI158" s="619">
        <f t="shared" si="966"/>
        <v>429126162.56000006</v>
      </c>
      <c r="MJ158" s="619">
        <f t="shared" si="966"/>
        <v>21818581.48</v>
      </c>
      <c r="MK158" s="619">
        <f t="shared" si="966"/>
        <v>11524500.65</v>
      </c>
      <c r="ML158" s="619">
        <f t="shared" si="966"/>
        <v>13354458.469999999</v>
      </c>
      <c r="MM158" s="619">
        <f t="shared" si="966"/>
        <v>13637550.779999999</v>
      </c>
      <c r="MN158" s="619">
        <f t="shared" si="966"/>
        <v>24055205.520000007</v>
      </c>
      <c r="MO158" s="619">
        <f t="shared" si="966"/>
        <v>27610034.719999999</v>
      </c>
      <c r="MP158" s="619">
        <f t="shared" si="966"/>
        <v>7942947.5599999996</v>
      </c>
      <c r="MQ158" s="619">
        <f t="shared" si="966"/>
        <v>41032192.850000001</v>
      </c>
      <c r="MR158" s="619">
        <f t="shared" si="966"/>
        <v>16978157.32</v>
      </c>
      <c r="MS158" s="619">
        <f t="shared" si="966"/>
        <v>17874547.390000001</v>
      </c>
      <c r="MT158" s="619">
        <f t="shared" si="966"/>
        <v>17261118.560000002</v>
      </c>
      <c r="MU158" s="619">
        <f t="shared" si="966"/>
        <v>397255120.81000006</v>
      </c>
      <c r="MV158" s="619">
        <f t="shared" si="966"/>
        <v>24307380.25</v>
      </c>
      <c r="MW158" s="619">
        <f t="shared" si="966"/>
        <v>38603762.180000007</v>
      </c>
      <c r="MX158" s="619">
        <f t="shared" si="966"/>
        <v>34775360.109999999</v>
      </c>
      <c r="MY158" s="619">
        <f t="shared" si="966"/>
        <v>62880154.009999998</v>
      </c>
      <c r="MZ158" s="619">
        <f t="shared" si="966"/>
        <v>18993015.449999999</v>
      </c>
      <c r="NA158" s="619">
        <f t="shared" si="966"/>
        <v>56832102.820000008</v>
      </c>
      <c r="NB158" s="619">
        <f t="shared" si="966"/>
        <v>51753231.460000001</v>
      </c>
      <c r="NC158" s="619">
        <f t="shared" si="966"/>
        <v>37859675.289999999</v>
      </c>
      <c r="ND158" s="619">
        <f t="shared" si="966"/>
        <v>12152745.219999999</v>
      </c>
      <c r="NE158" s="619">
        <f t="shared" si="966"/>
        <v>7313096.3000000007</v>
      </c>
      <c r="NF158" s="619">
        <f t="shared" si="966"/>
        <v>774492280.06000018</v>
      </c>
      <c r="NG158" s="619">
        <f t="shared" si="966"/>
        <v>67343511.819999993</v>
      </c>
      <c r="NH158" s="619">
        <f t="shared" si="966"/>
        <v>11137510.649999999</v>
      </c>
      <c r="NI158" s="619">
        <f t="shared" si="966"/>
        <v>135707973.85999998</v>
      </c>
      <c r="NJ158" s="619">
        <f t="shared" si="966"/>
        <v>27148464.59</v>
      </c>
      <c r="NK158" s="619">
        <f t="shared" si="966"/>
        <v>40353084.609999999</v>
      </c>
      <c r="NL158" s="619">
        <f t="shared" si="966"/>
        <v>156893412.09999996</v>
      </c>
      <c r="NM158" s="619">
        <f t="shared" si="966"/>
        <v>123687777.09000002</v>
      </c>
      <c r="NN158" s="619">
        <f t="shared" si="966"/>
        <v>3721037.2800000003</v>
      </c>
      <c r="NO158" s="619">
        <f t="shared" si="966"/>
        <v>37180728.189999998</v>
      </c>
      <c r="NP158" s="619">
        <f t="shared" si="966"/>
        <v>14007348.01</v>
      </c>
      <c r="NQ158" s="619">
        <f t="shared" si="966"/>
        <v>14724151.380000001</v>
      </c>
      <c r="NR158" s="619">
        <f t="shared" si="966"/>
        <v>129121455.51000005</v>
      </c>
      <c r="NS158" s="619">
        <f t="shared" si="966"/>
        <v>6290723.0100000007</v>
      </c>
      <c r="NT158" s="619">
        <f t="shared" si="966"/>
        <v>10195126.719999999</v>
      </c>
      <c r="NU158" s="619">
        <f t="shared" si="966"/>
        <v>8340483.8899999997</v>
      </c>
      <c r="NV158" s="619">
        <f t="shared" si="966"/>
        <v>8382312.3200000003</v>
      </c>
      <c r="NW158" s="619">
        <f t="shared" si="966"/>
        <v>2421926.6899999995</v>
      </c>
      <c r="NX158" s="619">
        <f t="shared" si="966"/>
        <v>3116898.24</v>
      </c>
      <c r="NY158" s="619">
        <f t="shared" si="966"/>
        <v>431552716.76999986</v>
      </c>
      <c r="NZ158" s="619">
        <f t="shared" ref="NZ158:QK158" si="967">SUM(NZ62:NZ157)</f>
        <v>115188858.91</v>
      </c>
      <c r="OA158" s="619">
        <f t="shared" si="967"/>
        <v>15721504.080000002</v>
      </c>
      <c r="OB158" s="619">
        <f t="shared" si="967"/>
        <v>15757908.300000001</v>
      </c>
      <c r="OC158" s="619">
        <f t="shared" si="967"/>
        <v>13857290.110000001</v>
      </c>
      <c r="OD158" s="619">
        <f t="shared" si="967"/>
        <v>11777957.720000001</v>
      </c>
      <c r="OE158" s="619">
        <f t="shared" si="967"/>
        <v>12007397.139999999</v>
      </c>
      <c r="OF158" s="619">
        <f t="shared" si="967"/>
        <v>419152878.20999998</v>
      </c>
      <c r="OG158" s="619">
        <f t="shared" si="967"/>
        <v>105115662.63000001</v>
      </c>
      <c r="OH158" s="619">
        <f t="shared" si="967"/>
        <v>26329211.18</v>
      </c>
      <c r="OI158" s="619">
        <f t="shared" si="967"/>
        <v>115939568.61</v>
      </c>
      <c r="OJ158" s="619">
        <f t="shared" si="967"/>
        <v>23915854.879999999</v>
      </c>
      <c r="OK158" s="619">
        <f t="shared" si="967"/>
        <v>26578759.98</v>
      </c>
      <c r="OL158" s="619">
        <f t="shared" si="967"/>
        <v>53868215.580000006</v>
      </c>
      <c r="OM158" s="619">
        <f t="shared" si="967"/>
        <v>26411589.430000007</v>
      </c>
      <c r="ON158" s="619">
        <f t="shared" si="967"/>
        <v>28752260.059999999</v>
      </c>
      <c r="OO158" s="619">
        <f t="shared" si="967"/>
        <v>347233972.95999998</v>
      </c>
      <c r="OP158" s="619">
        <f t="shared" si="967"/>
        <v>66497299.749999993</v>
      </c>
      <c r="OQ158" s="619">
        <f t="shared" si="967"/>
        <v>214631777.99000004</v>
      </c>
      <c r="OR158" s="619">
        <f t="shared" si="967"/>
        <v>33401856.609999999</v>
      </c>
      <c r="OS158" s="619">
        <f t="shared" si="967"/>
        <v>39811913.080000006</v>
      </c>
      <c r="OT158" s="619">
        <f t="shared" si="967"/>
        <v>23510284.419999998</v>
      </c>
      <c r="OU158" s="619">
        <f t="shared" si="967"/>
        <v>107654621.97000001</v>
      </c>
      <c r="OV158" s="619">
        <f t="shared" si="967"/>
        <v>13386460.629999999</v>
      </c>
      <c r="OW158" s="619">
        <f t="shared" si="967"/>
        <v>16046388.640000001</v>
      </c>
      <c r="OX158" s="619">
        <f t="shared" si="967"/>
        <v>15007140.250000002</v>
      </c>
      <c r="OY158" s="619">
        <f t="shared" si="967"/>
        <v>17345064.690000001</v>
      </c>
      <c r="OZ158" s="619">
        <f t="shared" si="967"/>
        <v>65341783.020000003</v>
      </c>
      <c r="PA158" s="619">
        <f t="shared" si="967"/>
        <v>10099558.699999999</v>
      </c>
      <c r="PB158" s="619">
        <f t="shared" si="967"/>
        <v>8298908.5100000007</v>
      </c>
      <c r="PC158" s="619">
        <f t="shared" si="967"/>
        <v>24276727.699999999</v>
      </c>
      <c r="PD158" s="619">
        <f t="shared" si="967"/>
        <v>251836010.77000001</v>
      </c>
      <c r="PE158" s="619">
        <f t="shared" si="967"/>
        <v>10748875.659999998</v>
      </c>
      <c r="PF158" s="619">
        <f t="shared" si="967"/>
        <v>52348991.969999999</v>
      </c>
      <c r="PG158" s="619">
        <f t="shared" si="967"/>
        <v>6545076.6100000003</v>
      </c>
      <c r="PH158" s="619">
        <f t="shared" si="967"/>
        <v>12780270.82</v>
      </c>
      <c r="PI158" s="619">
        <f t="shared" si="967"/>
        <v>24492019.489999998</v>
      </c>
      <c r="PJ158" s="619">
        <f t="shared" si="967"/>
        <v>15751363.630000001</v>
      </c>
      <c r="PK158" s="619">
        <f t="shared" si="967"/>
        <v>11948707.529999999</v>
      </c>
      <c r="PL158" s="619">
        <f t="shared" si="967"/>
        <v>23326732.34</v>
      </c>
      <c r="PM158" s="619">
        <f t="shared" si="967"/>
        <v>20614660.170000006</v>
      </c>
      <c r="PN158" s="619">
        <f t="shared" si="967"/>
        <v>14478639.429999998</v>
      </c>
      <c r="PO158" s="619">
        <f t="shared" si="967"/>
        <v>32450508.009999998</v>
      </c>
      <c r="PP158" s="619">
        <f t="shared" si="967"/>
        <v>11063072.859999999</v>
      </c>
      <c r="PQ158" s="619">
        <f t="shared" si="967"/>
        <v>50447977.840000004</v>
      </c>
      <c r="PR158" s="619">
        <f t="shared" si="967"/>
        <v>14266599.370000003</v>
      </c>
      <c r="PS158" s="619">
        <f t="shared" si="967"/>
        <v>6510136.3299999991</v>
      </c>
      <c r="PT158" s="619">
        <f t="shared" si="967"/>
        <v>10699247.509999998</v>
      </c>
      <c r="PU158" s="619">
        <f t="shared" si="967"/>
        <v>8634313.1799999997</v>
      </c>
      <c r="PV158" s="619">
        <f t="shared" si="967"/>
        <v>713074371.56000006</v>
      </c>
      <c r="PW158" s="619">
        <f t="shared" si="967"/>
        <v>40121507.419999994</v>
      </c>
      <c r="PX158" s="619">
        <f t="shared" si="967"/>
        <v>15744038.910000004</v>
      </c>
      <c r="PY158" s="619">
        <f t="shared" si="967"/>
        <v>16970847.489999998</v>
      </c>
      <c r="PZ158" s="619">
        <f t="shared" si="967"/>
        <v>246570892.13000003</v>
      </c>
      <c r="QA158" s="619">
        <f t="shared" si="967"/>
        <v>38129188.219999999</v>
      </c>
      <c r="QB158" s="619">
        <f t="shared" si="967"/>
        <v>69930968.250000015</v>
      </c>
      <c r="QC158" s="619">
        <f t="shared" si="967"/>
        <v>16812143.530000001</v>
      </c>
      <c r="QD158" s="619">
        <f t="shared" si="967"/>
        <v>48568428.25</v>
      </c>
      <c r="QE158" s="619">
        <f t="shared" si="967"/>
        <v>8023646.6500000004</v>
      </c>
      <c r="QF158" s="619">
        <f t="shared" si="967"/>
        <v>40563724.239999995</v>
      </c>
      <c r="QG158" s="619">
        <f t="shared" si="967"/>
        <v>19124967.839999996</v>
      </c>
      <c r="QH158" s="619">
        <f t="shared" si="967"/>
        <v>15536049.189999999</v>
      </c>
      <c r="QI158" s="619">
        <f t="shared" si="967"/>
        <v>15008414.449999999</v>
      </c>
      <c r="QJ158" s="619">
        <f t="shared" si="967"/>
        <v>52325877.140000008</v>
      </c>
      <c r="QK158" s="619">
        <f t="shared" si="967"/>
        <v>23429657.589999996</v>
      </c>
      <c r="QL158" s="619">
        <f t="shared" ref="QL158:SW158" si="968">SUM(QL62:QL157)</f>
        <v>29405364.789999999</v>
      </c>
      <c r="QM158" s="619">
        <f t="shared" si="968"/>
        <v>21386551.359999999</v>
      </c>
      <c r="QN158" s="619">
        <f t="shared" si="968"/>
        <v>18917173.840000004</v>
      </c>
      <c r="QO158" s="619">
        <f t="shared" si="968"/>
        <v>48279321.230000019</v>
      </c>
      <c r="QP158" s="619">
        <f t="shared" si="968"/>
        <v>54728407.940000013</v>
      </c>
      <c r="QQ158" s="619">
        <f t="shared" si="968"/>
        <v>14079665.670000002</v>
      </c>
      <c r="QR158" s="619">
        <f t="shared" si="968"/>
        <v>4886093.7700000005</v>
      </c>
      <c r="QS158" s="619">
        <f t="shared" si="968"/>
        <v>10499605.579999998</v>
      </c>
      <c r="QT158" s="619">
        <f t="shared" si="968"/>
        <v>4730848.75</v>
      </c>
      <c r="QU158" s="619">
        <f t="shared" si="968"/>
        <v>7068819.04</v>
      </c>
      <c r="QV158" s="619">
        <f t="shared" si="968"/>
        <v>335099587.71000004</v>
      </c>
      <c r="QW158" s="619">
        <f t="shared" si="968"/>
        <v>9039309.6799999978</v>
      </c>
      <c r="QX158" s="619">
        <f t="shared" si="968"/>
        <v>42635024.719999999</v>
      </c>
      <c r="QY158" s="619">
        <f t="shared" si="968"/>
        <v>10860295.600000001</v>
      </c>
      <c r="QZ158" s="619">
        <f t="shared" si="968"/>
        <v>18622089.220000003</v>
      </c>
      <c r="RA158" s="619">
        <f t="shared" si="968"/>
        <v>54565099.539999992</v>
      </c>
      <c r="RB158" s="619">
        <f t="shared" si="968"/>
        <v>22460622.009999998</v>
      </c>
      <c r="RC158" s="619">
        <f t="shared" si="968"/>
        <v>39759497.090000004</v>
      </c>
      <c r="RD158" s="619">
        <f t="shared" si="968"/>
        <v>17758857.850000001</v>
      </c>
      <c r="RE158" s="619">
        <f t="shared" si="968"/>
        <v>23908059.789999999</v>
      </c>
      <c r="RF158" s="619">
        <f t="shared" si="968"/>
        <v>12330379.249999998</v>
      </c>
      <c r="RG158" s="619">
        <f t="shared" si="968"/>
        <v>3438150.5</v>
      </c>
      <c r="RH158" s="619">
        <f t="shared" si="968"/>
        <v>9469794.0099999998</v>
      </c>
      <c r="RI158" s="619">
        <f t="shared" si="968"/>
        <v>436149321.00000012</v>
      </c>
      <c r="RJ158" s="619">
        <f t="shared" si="968"/>
        <v>82552549.039999992</v>
      </c>
      <c r="RK158" s="619">
        <f t="shared" si="968"/>
        <v>21162867.43</v>
      </c>
      <c r="RL158" s="619">
        <f t="shared" si="968"/>
        <v>29003081.719999999</v>
      </c>
      <c r="RM158" s="619">
        <f t="shared" si="968"/>
        <v>36794065.75999999</v>
      </c>
      <c r="RN158" s="619">
        <f t="shared" si="968"/>
        <v>61137571.340000011</v>
      </c>
      <c r="RO158" s="619">
        <f t="shared" si="968"/>
        <v>107165966.68000001</v>
      </c>
      <c r="RP158" s="619">
        <f t="shared" si="968"/>
        <v>22114658.199999999</v>
      </c>
      <c r="RQ158" s="619">
        <f t="shared" si="968"/>
        <v>21347051.760000002</v>
      </c>
      <c r="RR158" s="619">
        <f t="shared" si="968"/>
        <v>65651392.580000006</v>
      </c>
      <c r="RS158" s="619">
        <f t="shared" si="968"/>
        <v>82249313.379999995</v>
      </c>
      <c r="RT158" s="619">
        <f t="shared" si="968"/>
        <v>21746076.020000003</v>
      </c>
      <c r="RU158" s="619">
        <f t="shared" si="968"/>
        <v>22940398.769999992</v>
      </c>
      <c r="RV158" s="619">
        <f t="shared" si="968"/>
        <v>41850744.870000005</v>
      </c>
      <c r="RW158" s="619">
        <f t="shared" si="968"/>
        <v>16753814.1</v>
      </c>
      <c r="RX158" s="619">
        <f t="shared" si="968"/>
        <v>12668115.460000001</v>
      </c>
      <c r="RY158" s="619">
        <f t="shared" si="968"/>
        <v>18278411.590000004</v>
      </c>
      <c r="RZ158" s="619">
        <f t="shared" si="968"/>
        <v>20018625.000000004</v>
      </c>
      <c r="SA158" s="619">
        <f t="shared" si="968"/>
        <v>11832496.629999999</v>
      </c>
      <c r="SB158" s="619">
        <f t="shared" si="968"/>
        <v>18228786.93</v>
      </c>
      <c r="SC158" s="619">
        <f t="shared" si="968"/>
        <v>194948204.47999999</v>
      </c>
      <c r="SD158" s="619">
        <f t="shared" si="968"/>
        <v>10070505.350000001</v>
      </c>
      <c r="SE158" s="619">
        <f t="shared" si="968"/>
        <v>14015868.42</v>
      </c>
      <c r="SF158" s="619">
        <f t="shared" si="968"/>
        <v>11861460.539999999</v>
      </c>
      <c r="SG158" s="619">
        <f t="shared" si="968"/>
        <v>8440648.6600000001</v>
      </c>
      <c r="SH158" s="619">
        <f t="shared" si="968"/>
        <v>20868877.440000001</v>
      </c>
      <c r="SI158" s="619">
        <f t="shared" si="968"/>
        <v>13175270.52</v>
      </c>
      <c r="SJ158" s="619">
        <f t="shared" si="968"/>
        <v>28846512.129999999</v>
      </c>
      <c r="SK158" s="619">
        <f t="shared" si="968"/>
        <v>18994035.610000007</v>
      </c>
      <c r="SL158" s="619">
        <f t="shared" si="968"/>
        <v>10525424.549999999</v>
      </c>
      <c r="SM158" s="619">
        <f t="shared" si="968"/>
        <v>79426124.87000002</v>
      </c>
      <c r="SN158" s="619">
        <f t="shared" si="968"/>
        <v>8002628.0800000001</v>
      </c>
      <c r="SO158" s="619">
        <f t="shared" si="968"/>
        <v>95775357.939999998</v>
      </c>
      <c r="SP158" s="619">
        <f t="shared" si="968"/>
        <v>10104054</v>
      </c>
      <c r="SQ158" s="619">
        <f t="shared" si="968"/>
        <v>16735438.909999998</v>
      </c>
      <c r="SR158" s="619">
        <f t="shared" si="968"/>
        <v>40134015.850000001</v>
      </c>
      <c r="SS158" s="619">
        <f t="shared" si="968"/>
        <v>7934773.540000001</v>
      </c>
      <c r="ST158" s="619">
        <f t="shared" si="968"/>
        <v>11844370.26</v>
      </c>
      <c r="SU158" s="619">
        <f t="shared" si="968"/>
        <v>13081038.68</v>
      </c>
      <c r="SV158" s="619">
        <f t="shared" si="968"/>
        <v>6783696.4900000002</v>
      </c>
      <c r="SW158" s="619">
        <f t="shared" si="968"/>
        <v>284932884.49000001</v>
      </c>
      <c r="SX158" s="619">
        <f t="shared" ref="SX158:VI158" si="969">SUM(SX62:SX157)</f>
        <v>5606607.2199999997</v>
      </c>
      <c r="SY158" s="619">
        <f t="shared" si="969"/>
        <v>21880389.739999995</v>
      </c>
      <c r="SZ158" s="619">
        <f t="shared" si="969"/>
        <v>19086288.419999998</v>
      </c>
      <c r="TA158" s="619">
        <f t="shared" si="969"/>
        <v>3465444.4299999997</v>
      </c>
      <c r="TB158" s="619">
        <f t="shared" si="969"/>
        <v>5214084.2100000009</v>
      </c>
      <c r="TC158" s="619">
        <f t="shared" si="969"/>
        <v>12065012.630000001</v>
      </c>
      <c r="TD158" s="619">
        <f t="shared" si="969"/>
        <v>79005433.779999986</v>
      </c>
      <c r="TE158" s="619">
        <f t="shared" si="969"/>
        <v>11447393.52</v>
      </c>
      <c r="TF158" s="619">
        <f t="shared" si="969"/>
        <v>13059316.050000003</v>
      </c>
      <c r="TG158" s="619">
        <f t="shared" si="969"/>
        <v>18402732.260000005</v>
      </c>
      <c r="TH158" s="619">
        <f t="shared" si="969"/>
        <v>45404445.739999995</v>
      </c>
      <c r="TI158" s="619">
        <f t="shared" si="969"/>
        <v>10574656.999999998</v>
      </c>
      <c r="TJ158" s="619">
        <f t="shared" si="969"/>
        <v>7748524.0899999999</v>
      </c>
      <c r="TK158" s="619">
        <f t="shared" si="969"/>
        <v>394986523.25000006</v>
      </c>
      <c r="TL158" s="619">
        <f t="shared" si="969"/>
        <v>7212135.7900000019</v>
      </c>
      <c r="TM158" s="619">
        <f t="shared" si="969"/>
        <v>13590828.810000001</v>
      </c>
      <c r="TN158" s="619">
        <f t="shared" si="969"/>
        <v>31084665.390000004</v>
      </c>
      <c r="TO158" s="619">
        <f t="shared" si="969"/>
        <v>23505950.619999994</v>
      </c>
      <c r="TP158" s="619">
        <f t="shared" si="969"/>
        <v>11423103.540000001</v>
      </c>
      <c r="TQ158" s="619">
        <f t="shared" si="969"/>
        <v>5959890.8700000001</v>
      </c>
      <c r="TR158" s="619">
        <f t="shared" si="969"/>
        <v>71185894.399999976</v>
      </c>
      <c r="TS158" s="619">
        <f t="shared" si="969"/>
        <v>11782591.77</v>
      </c>
      <c r="TT158" s="619">
        <f t="shared" si="969"/>
        <v>22382705.980000004</v>
      </c>
      <c r="TU158" s="619">
        <f t="shared" si="969"/>
        <v>31247453.91</v>
      </c>
      <c r="TV158" s="619">
        <f t="shared" si="969"/>
        <v>5400990.96</v>
      </c>
      <c r="TW158" s="619">
        <f t="shared" si="969"/>
        <v>10301364.470000001</v>
      </c>
      <c r="TX158" s="619">
        <f t="shared" si="969"/>
        <v>7188255.209999999</v>
      </c>
      <c r="TY158" s="619">
        <f t="shared" si="969"/>
        <v>15332524.549999999</v>
      </c>
      <c r="TZ158" s="619">
        <f t="shared" si="969"/>
        <v>3755039.29</v>
      </c>
      <c r="UA158" s="619">
        <f t="shared" si="969"/>
        <v>77180108.019999996</v>
      </c>
      <c r="UB158" s="619">
        <f t="shared" si="969"/>
        <v>7506106.8700000001</v>
      </c>
      <c r="UC158" s="619">
        <f t="shared" si="969"/>
        <v>112747861.16</v>
      </c>
      <c r="UD158" s="619">
        <f t="shared" si="969"/>
        <v>48259302.250000007</v>
      </c>
      <c r="UE158" s="619">
        <f t="shared" si="969"/>
        <v>19384699.209999997</v>
      </c>
      <c r="UF158" s="619">
        <f t="shared" si="969"/>
        <v>18452630.399999999</v>
      </c>
      <c r="UG158" s="619">
        <f t="shared" si="969"/>
        <v>238647876.99999997</v>
      </c>
      <c r="UH158" s="619">
        <f t="shared" si="969"/>
        <v>9741186.339999998</v>
      </c>
      <c r="UI158" s="619">
        <f t="shared" si="969"/>
        <v>13320727.140000002</v>
      </c>
      <c r="UJ158" s="619">
        <f t="shared" si="969"/>
        <v>25031853.469999995</v>
      </c>
      <c r="UK158" s="619">
        <f t="shared" si="969"/>
        <v>10118804.760000002</v>
      </c>
      <c r="UL158" s="619">
        <f t="shared" si="969"/>
        <v>116713300.78999998</v>
      </c>
      <c r="UM158" s="619">
        <f t="shared" si="969"/>
        <v>35341663.239999995</v>
      </c>
      <c r="UN158" s="619">
        <f t="shared" si="969"/>
        <v>15224849.470000001</v>
      </c>
      <c r="UO158" s="619">
        <f t="shared" si="969"/>
        <v>48211087.030000001</v>
      </c>
      <c r="UP158" s="619">
        <f t="shared" si="969"/>
        <v>19218820.529999994</v>
      </c>
      <c r="UQ158" s="619">
        <f t="shared" si="969"/>
        <v>26585248.970000006</v>
      </c>
      <c r="UR158" s="619">
        <f t="shared" si="969"/>
        <v>529694533.43999994</v>
      </c>
      <c r="US158" s="619">
        <f t="shared" si="969"/>
        <v>29508576.329999994</v>
      </c>
      <c r="UT158" s="619">
        <f t="shared" si="969"/>
        <v>22839925.049999997</v>
      </c>
      <c r="UU158" s="619">
        <f t="shared" si="969"/>
        <v>103221364.16999996</v>
      </c>
      <c r="UV158" s="619">
        <f t="shared" si="969"/>
        <v>8256302.7000000002</v>
      </c>
      <c r="UW158" s="619">
        <f t="shared" si="969"/>
        <v>22979000.279999997</v>
      </c>
      <c r="UX158" s="619">
        <f t="shared" si="969"/>
        <v>84836970.059999973</v>
      </c>
      <c r="UY158" s="619">
        <f t="shared" si="969"/>
        <v>11765751.720000001</v>
      </c>
      <c r="UZ158" s="619">
        <f t="shared" si="969"/>
        <v>18182004.620000001</v>
      </c>
      <c r="VA158" s="619">
        <f t="shared" si="969"/>
        <v>18657862.759999998</v>
      </c>
      <c r="VB158" s="619">
        <f t="shared" si="969"/>
        <v>28025289.609999999</v>
      </c>
      <c r="VC158" s="619">
        <f t="shared" si="969"/>
        <v>57462688.980000012</v>
      </c>
      <c r="VD158" s="619">
        <f t="shared" si="969"/>
        <v>26676541.82</v>
      </c>
      <c r="VE158" s="619">
        <f t="shared" si="969"/>
        <v>40686888.820000008</v>
      </c>
      <c r="VF158" s="619">
        <f t="shared" si="969"/>
        <v>17254982.07</v>
      </c>
      <c r="VG158" s="619">
        <f t="shared" si="969"/>
        <v>16106039.970000003</v>
      </c>
      <c r="VH158" s="619">
        <f t="shared" si="969"/>
        <v>16389088.48</v>
      </c>
      <c r="VI158" s="619">
        <f t="shared" si="969"/>
        <v>15968713.849999998</v>
      </c>
      <c r="VJ158" s="619">
        <f t="shared" ref="VJ158:XU158" si="970">SUM(VJ62:VJ157)</f>
        <v>65582251.840000004</v>
      </c>
      <c r="VK158" s="619">
        <f t="shared" si="970"/>
        <v>14586972.1</v>
      </c>
      <c r="VL158" s="619">
        <f t="shared" si="970"/>
        <v>8316574.7399999993</v>
      </c>
      <c r="VM158" s="619">
        <f t="shared" si="970"/>
        <v>5402360.3100000005</v>
      </c>
      <c r="VN158" s="619">
        <f t="shared" si="970"/>
        <v>449184215.07999998</v>
      </c>
      <c r="VO158" s="619">
        <f t="shared" si="970"/>
        <v>21892891.850000001</v>
      </c>
      <c r="VP158" s="619">
        <f t="shared" si="970"/>
        <v>29053078.449999999</v>
      </c>
      <c r="VQ158" s="619">
        <f t="shared" si="970"/>
        <v>39121589.350000001</v>
      </c>
      <c r="VR158" s="619">
        <f t="shared" si="970"/>
        <v>39743129.310000002</v>
      </c>
      <c r="VS158" s="619">
        <f t="shared" si="970"/>
        <v>31582922.780000001</v>
      </c>
      <c r="VT158" s="619">
        <f t="shared" si="970"/>
        <v>19125176.940000001</v>
      </c>
      <c r="VU158" s="619">
        <f t="shared" si="970"/>
        <v>8904829.7200000007</v>
      </c>
      <c r="VV158" s="619">
        <f t="shared" si="970"/>
        <v>24272785.680000003</v>
      </c>
      <c r="VW158" s="619">
        <f t="shared" si="970"/>
        <v>88284436.950000003</v>
      </c>
      <c r="VX158" s="619">
        <f t="shared" si="970"/>
        <v>13891783.77</v>
      </c>
      <c r="VY158" s="619">
        <f t="shared" si="970"/>
        <v>43991308.020000003</v>
      </c>
      <c r="VZ158" s="619">
        <f t="shared" si="970"/>
        <v>40270809.130000003</v>
      </c>
      <c r="WA158" s="619">
        <f t="shared" si="970"/>
        <v>4930648.3199999994</v>
      </c>
      <c r="WB158" s="619">
        <f t="shared" si="970"/>
        <v>12891282.02</v>
      </c>
      <c r="WC158" s="619">
        <f t="shared" si="970"/>
        <v>832677796.69000018</v>
      </c>
      <c r="WD158" s="619">
        <f t="shared" si="970"/>
        <v>26717398.290000007</v>
      </c>
      <c r="WE158" s="619">
        <f t="shared" si="970"/>
        <v>12541202.9</v>
      </c>
      <c r="WF158" s="619">
        <f t="shared" si="970"/>
        <v>13039062.319999998</v>
      </c>
      <c r="WG158" s="619">
        <f t="shared" si="970"/>
        <v>6828910.5199999996</v>
      </c>
      <c r="WH158" s="619">
        <f t="shared" si="970"/>
        <v>19271795.300000001</v>
      </c>
      <c r="WI158" s="619">
        <f t="shared" si="970"/>
        <v>49223726.399999991</v>
      </c>
      <c r="WJ158" s="619">
        <f t="shared" si="970"/>
        <v>32583683.460000005</v>
      </c>
      <c r="WK158" s="619">
        <f t="shared" si="970"/>
        <v>12457339.74</v>
      </c>
      <c r="WL158" s="619">
        <f t="shared" si="970"/>
        <v>31233707.850000001</v>
      </c>
      <c r="WM158" s="619">
        <f t="shared" si="970"/>
        <v>8598836.9399999995</v>
      </c>
      <c r="WN158" s="619">
        <f t="shared" si="970"/>
        <v>65417592.659999996</v>
      </c>
      <c r="WO158" s="619">
        <f t="shared" si="970"/>
        <v>13847119.399999999</v>
      </c>
      <c r="WP158" s="619">
        <f t="shared" si="970"/>
        <v>66067546.439999998</v>
      </c>
      <c r="WQ158" s="619">
        <f t="shared" si="970"/>
        <v>39069851.980000004</v>
      </c>
      <c r="WR158" s="619">
        <f t="shared" si="970"/>
        <v>13152575</v>
      </c>
      <c r="WS158" s="619">
        <f t="shared" si="970"/>
        <v>15871910.5</v>
      </c>
      <c r="WT158" s="619">
        <f t="shared" si="970"/>
        <v>31033667.199999996</v>
      </c>
      <c r="WU158" s="619">
        <f t="shared" si="970"/>
        <v>9430863.7300000004</v>
      </c>
      <c r="WV158" s="619">
        <f t="shared" si="970"/>
        <v>39290937.970000006</v>
      </c>
      <c r="WW158" s="619">
        <f t="shared" si="970"/>
        <v>101468467.39</v>
      </c>
      <c r="WX158" s="619">
        <f t="shared" si="970"/>
        <v>33043094.390000004</v>
      </c>
      <c r="WY158" s="619">
        <f t="shared" si="970"/>
        <v>18421097.989999998</v>
      </c>
      <c r="WZ158" s="619">
        <f t="shared" si="970"/>
        <v>11497482.059999997</v>
      </c>
      <c r="XA158" s="619">
        <f t="shared" si="970"/>
        <v>17815170.240000002</v>
      </c>
      <c r="XB158" s="619">
        <f t="shared" si="970"/>
        <v>10363977.840000002</v>
      </c>
      <c r="XC158" s="619">
        <f t="shared" si="970"/>
        <v>9875634.0700000003</v>
      </c>
      <c r="XD158" s="619">
        <f t="shared" si="970"/>
        <v>16162320.930000002</v>
      </c>
      <c r="XE158" s="619">
        <f t="shared" si="970"/>
        <v>95522154.969999999</v>
      </c>
      <c r="XF158" s="619">
        <f t="shared" si="970"/>
        <v>16243724.709000001</v>
      </c>
      <c r="XG158" s="619">
        <f t="shared" si="970"/>
        <v>3164463.6999999997</v>
      </c>
      <c r="XH158" s="619">
        <f t="shared" si="970"/>
        <v>4263668.2700000005</v>
      </c>
      <c r="XI158" s="619">
        <f t="shared" si="970"/>
        <v>10655984.409999998</v>
      </c>
      <c r="XJ158" s="619">
        <f t="shared" si="970"/>
        <v>249490439.81999996</v>
      </c>
      <c r="XK158" s="619">
        <f t="shared" si="970"/>
        <v>21826988.91</v>
      </c>
      <c r="XL158" s="619">
        <f t="shared" si="970"/>
        <v>33215425.479999993</v>
      </c>
      <c r="XM158" s="619">
        <f t="shared" si="970"/>
        <v>162852034.31000003</v>
      </c>
      <c r="XN158" s="619">
        <f t="shared" si="970"/>
        <v>24928379.890000001</v>
      </c>
      <c r="XO158" s="619">
        <f t="shared" si="970"/>
        <v>19154584.870000001</v>
      </c>
      <c r="XP158" s="619">
        <f t="shared" si="970"/>
        <v>48625318.469999999</v>
      </c>
      <c r="XQ158" s="619">
        <f t="shared" si="970"/>
        <v>23552185.940000001</v>
      </c>
      <c r="XR158" s="619">
        <f t="shared" si="970"/>
        <v>9969574.1500000004</v>
      </c>
      <c r="XS158" s="619">
        <f t="shared" si="970"/>
        <v>30122769.020000003</v>
      </c>
      <c r="XT158" s="619">
        <f t="shared" si="970"/>
        <v>29751656.269999996</v>
      </c>
      <c r="XU158" s="619">
        <f t="shared" si="970"/>
        <v>8881253.5800000001</v>
      </c>
      <c r="XV158" s="619">
        <f t="shared" ref="XV158:AAG158" si="971">SUM(XV62:XV157)</f>
        <v>16210214.040000001</v>
      </c>
      <c r="XW158" s="619">
        <f t="shared" si="971"/>
        <v>7109333.2000000011</v>
      </c>
      <c r="XX158" s="619">
        <f t="shared" si="971"/>
        <v>11568670.330000002</v>
      </c>
      <c r="XY158" s="619">
        <f t="shared" si="971"/>
        <v>10460084.550000001</v>
      </c>
      <c r="XZ158" s="619">
        <f t="shared" si="971"/>
        <v>6553163.9199999999</v>
      </c>
      <c r="YA158" s="619">
        <f t="shared" si="971"/>
        <v>14051464.050000001</v>
      </c>
      <c r="YB158" s="619">
        <f t="shared" si="971"/>
        <v>9694363.7899999991</v>
      </c>
      <c r="YC158" s="619">
        <f t="shared" si="971"/>
        <v>6677923.790000001</v>
      </c>
      <c r="YD158" s="619">
        <f t="shared" si="971"/>
        <v>7864301.4300000006</v>
      </c>
      <c r="YE158" s="619">
        <f t="shared" si="971"/>
        <v>10080784.899999999</v>
      </c>
      <c r="YF158" s="619">
        <f t="shared" si="971"/>
        <v>6954532.2199999997</v>
      </c>
      <c r="YG158" s="619">
        <f t="shared" si="971"/>
        <v>303739354.62000006</v>
      </c>
      <c r="YH158" s="619">
        <f t="shared" si="971"/>
        <v>26160246.650000002</v>
      </c>
      <c r="YI158" s="619">
        <f t="shared" si="971"/>
        <v>53156190.919999994</v>
      </c>
      <c r="YJ158" s="619">
        <f t="shared" si="971"/>
        <v>32641053.77</v>
      </c>
      <c r="YK158" s="619">
        <f t="shared" si="971"/>
        <v>127385577.66999999</v>
      </c>
      <c r="YL158" s="619">
        <f t="shared" si="971"/>
        <v>16010681.68</v>
      </c>
      <c r="YM158" s="619">
        <f t="shared" si="971"/>
        <v>56768168.259999998</v>
      </c>
      <c r="YN158" s="619">
        <f t="shared" si="971"/>
        <v>4192689.5599999996</v>
      </c>
      <c r="YO158" s="619">
        <f t="shared" si="971"/>
        <v>53984348.590000004</v>
      </c>
      <c r="YP158" s="619">
        <f t="shared" si="971"/>
        <v>74609100.459999993</v>
      </c>
      <c r="YQ158" s="619">
        <f t="shared" si="971"/>
        <v>20876369.359999999</v>
      </c>
      <c r="YR158" s="619">
        <f t="shared" si="971"/>
        <v>28014992.829999998</v>
      </c>
      <c r="YS158" s="619">
        <f t="shared" si="971"/>
        <v>24921928.829999998</v>
      </c>
      <c r="YT158" s="619">
        <f t="shared" si="971"/>
        <v>11473156.74</v>
      </c>
      <c r="YU158" s="619">
        <f t="shared" si="971"/>
        <v>8309611.5800000001</v>
      </c>
      <c r="YV158" s="619">
        <f t="shared" si="971"/>
        <v>18994651.209999997</v>
      </c>
      <c r="YW158" s="619">
        <f t="shared" si="971"/>
        <v>8202440.7700000005</v>
      </c>
      <c r="YX158" s="619">
        <f t="shared" si="971"/>
        <v>175576796.82000002</v>
      </c>
      <c r="YY158" s="619">
        <f t="shared" si="971"/>
        <v>15020043.079999998</v>
      </c>
      <c r="YZ158" s="619">
        <f t="shared" si="971"/>
        <v>10579868.129999999</v>
      </c>
      <c r="ZA158" s="619">
        <f t="shared" si="971"/>
        <v>12371155.4</v>
      </c>
      <c r="ZB158" s="619">
        <f t="shared" si="971"/>
        <v>17291102.759999998</v>
      </c>
      <c r="ZC158" s="619">
        <f t="shared" si="971"/>
        <v>9581720.5700000003</v>
      </c>
      <c r="ZD158" s="619">
        <f t="shared" si="971"/>
        <v>8084620.0700000012</v>
      </c>
      <c r="ZE158" s="619">
        <f t="shared" si="971"/>
        <v>89065448.540000007</v>
      </c>
      <c r="ZF158" s="619">
        <f t="shared" si="971"/>
        <v>11805723.960000001</v>
      </c>
      <c r="ZG158" s="619">
        <f t="shared" si="971"/>
        <v>14551150.6</v>
      </c>
      <c r="ZH158" s="619">
        <f t="shared" si="971"/>
        <v>10404717.759999998</v>
      </c>
      <c r="ZI158" s="619">
        <f t="shared" si="971"/>
        <v>6067284.7999999998</v>
      </c>
      <c r="ZJ158" s="619">
        <f t="shared" si="971"/>
        <v>12549432.690000001</v>
      </c>
      <c r="ZK158" s="619">
        <f t="shared" si="971"/>
        <v>14733900.899999999</v>
      </c>
      <c r="ZL158" s="619">
        <f t="shared" si="971"/>
        <v>6523334.5999999996</v>
      </c>
      <c r="ZM158" s="619">
        <f t="shared" si="971"/>
        <v>71243753.249999985</v>
      </c>
      <c r="ZN158" s="619">
        <f t="shared" si="971"/>
        <v>353420369.12</v>
      </c>
      <c r="ZO158" s="619">
        <f t="shared" si="971"/>
        <v>12851478.75</v>
      </c>
      <c r="ZP158" s="619">
        <f t="shared" si="971"/>
        <v>57529860.726999998</v>
      </c>
      <c r="ZQ158" s="619">
        <f t="shared" si="971"/>
        <v>115787980.77</v>
      </c>
      <c r="ZR158" s="619">
        <f t="shared" si="971"/>
        <v>25840766.319999997</v>
      </c>
      <c r="ZS158" s="619">
        <f t="shared" si="971"/>
        <v>8244887.4070000006</v>
      </c>
      <c r="ZT158" s="619">
        <f t="shared" si="971"/>
        <v>23399857.449999999</v>
      </c>
      <c r="ZU158" s="619">
        <f t="shared" si="971"/>
        <v>52802945.269999996</v>
      </c>
      <c r="ZV158" s="619">
        <f t="shared" si="971"/>
        <v>35028882.32</v>
      </c>
      <c r="ZW158" s="619">
        <f t="shared" si="971"/>
        <v>54266233.150000006</v>
      </c>
      <c r="ZX158" s="619">
        <f t="shared" si="971"/>
        <v>5419610.3300000001</v>
      </c>
      <c r="ZY158" s="619">
        <f t="shared" si="971"/>
        <v>11079539.200000001</v>
      </c>
      <c r="ZZ158" s="619">
        <f t="shared" si="971"/>
        <v>21031373.599999998</v>
      </c>
      <c r="AAA158" s="619">
        <f t="shared" si="971"/>
        <v>27943288.390000004</v>
      </c>
      <c r="AAB158" s="619">
        <f t="shared" si="971"/>
        <v>7848991.54</v>
      </c>
      <c r="AAC158" s="619">
        <f t="shared" si="971"/>
        <v>12675337.35</v>
      </c>
      <c r="AAD158" s="619">
        <f t="shared" si="971"/>
        <v>19567513.739999998</v>
      </c>
      <c r="AAE158" s="619">
        <f t="shared" si="971"/>
        <v>6345142.4800000004</v>
      </c>
      <c r="AAF158" s="619">
        <f t="shared" si="971"/>
        <v>18835925.599999998</v>
      </c>
      <c r="AAG158" s="619">
        <f t="shared" si="971"/>
        <v>10964850.68</v>
      </c>
      <c r="AAH158" s="619">
        <f t="shared" ref="AAH158:ACS158" si="972">SUM(AAH62:AAH157)</f>
        <v>6755977.5799999991</v>
      </c>
      <c r="AAI158" s="619">
        <f t="shared" si="972"/>
        <v>9468190.5700000003</v>
      </c>
      <c r="AAJ158" s="619">
        <f t="shared" si="972"/>
        <v>108879256.97999999</v>
      </c>
      <c r="AAK158" s="619">
        <f t="shared" si="972"/>
        <v>13075759.530000001</v>
      </c>
      <c r="AAL158" s="619">
        <f t="shared" si="972"/>
        <v>22538929.880000003</v>
      </c>
      <c r="AAM158" s="619">
        <f t="shared" si="972"/>
        <v>12466404.370000001</v>
      </c>
      <c r="AAN158" s="619">
        <f t="shared" si="972"/>
        <v>4731075.7500000009</v>
      </c>
      <c r="AAO158" s="619">
        <f t="shared" si="972"/>
        <v>28642568.360000007</v>
      </c>
      <c r="AAP158" s="619">
        <f t="shared" si="972"/>
        <v>8726645.5399999991</v>
      </c>
      <c r="AAQ158" s="619">
        <f t="shared" si="972"/>
        <v>936735048.77999985</v>
      </c>
      <c r="AAR158" s="619">
        <f t="shared" si="972"/>
        <v>26093924.899999999</v>
      </c>
      <c r="AAS158" s="619">
        <f t="shared" si="972"/>
        <v>14138034.98</v>
      </c>
      <c r="AAT158" s="619">
        <f t="shared" si="972"/>
        <v>39073943.25</v>
      </c>
      <c r="AAU158" s="619">
        <f t="shared" si="972"/>
        <v>39809662.019999996</v>
      </c>
      <c r="AAV158" s="619">
        <f t="shared" si="972"/>
        <v>11604048.870000001</v>
      </c>
      <c r="AAW158" s="619">
        <f t="shared" si="972"/>
        <v>26950988.050000004</v>
      </c>
      <c r="AAX158" s="619">
        <f t="shared" si="972"/>
        <v>16250305.660000004</v>
      </c>
      <c r="AAY158" s="619">
        <f t="shared" si="972"/>
        <v>106699290.61999999</v>
      </c>
      <c r="AAZ158" s="619">
        <f t="shared" si="972"/>
        <v>15594284.009999998</v>
      </c>
      <c r="ABA158" s="619">
        <f t="shared" si="972"/>
        <v>29135553.219999999</v>
      </c>
      <c r="ABB158" s="619">
        <f t="shared" si="972"/>
        <v>135137670.29000002</v>
      </c>
      <c r="ABC158" s="619">
        <f t="shared" si="972"/>
        <v>33186431.490000002</v>
      </c>
      <c r="ABD158" s="619">
        <f t="shared" si="972"/>
        <v>6914089.4800000004</v>
      </c>
      <c r="ABE158" s="619">
        <f t="shared" si="972"/>
        <v>17446758.690000001</v>
      </c>
      <c r="ABF158" s="619">
        <f t="shared" si="972"/>
        <v>10554300.819999998</v>
      </c>
      <c r="ABG158" s="619">
        <f t="shared" si="972"/>
        <v>7082020.7699999996</v>
      </c>
      <c r="ABH158" s="619">
        <f t="shared" si="972"/>
        <v>10156180.290000001</v>
      </c>
      <c r="ABI158" s="619">
        <f t="shared" si="972"/>
        <v>12614598.130000003</v>
      </c>
      <c r="ABJ158" s="619">
        <f t="shared" si="972"/>
        <v>123144885.94999999</v>
      </c>
      <c r="ABK158" s="619">
        <f t="shared" si="972"/>
        <v>121059093.06</v>
      </c>
      <c r="ABL158" s="619">
        <f t="shared" si="972"/>
        <v>21860186.27</v>
      </c>
      <c r="ABM158" s="619">
        <f t="shared" si="972"/>
        <v>10209008.140000002</v>
      </c>
      <c r="ABN158" s="619">
        <f t="shared" si="972"/>
        <v>21128839.049999997</v>
      </c>
      <c r="ABO158" s="619">
        <f t="shared" si="972"/>
        <v>5192964.26</v>
      </c>
      <c r="ABP158" s="619">
        <f t="shared" si="972"/>
        <v>6694970.2999999998</v>
      </c>
      <c r="ABQ158" s="619">
        <f t="shared" si="972"/>
        <v>181155084</v>
      </c>
      <c r="ABR158" s="619">
        <f t="shared" si="972"/>
        <v>20384382.980000004</v>
      </c>
      <c r="ABS158" s="619">
        <f t="shared" si="972"/>
        <v>19580072.09</v>
      </c>
      <c r="ABT158" s="619">
        <f t="shared" si="972"/>
        <v>25049787.790000003</v>
      </c>
      <c r="ABU158" s="619">
        <f t="shared" si="972"/>
        <v>18165863.399999999</v>
      </c>
      <c r="ABV158" s="619">
        <f t="shared" si="972"/>
        <v>17979005.630000003</v>
      </c>
      <c r="ABW158" s="619">
        <f t="shared" si="972"/>
        <v>11272517.260000002</v>
      </c>
      <c r="ABX158" s="619">
        <f t="shared" si="972"/>
        <v>23715350.719999999</v>
      </c>
      <c r="ABY158" s="619">
        <f t="shared" si="972"/>
        <v>1630323.97</v>
      </c>
      <c r="ABZ158" s="619">
        <f t="shared" si="972"/>
        <v>305229202.10000008</v>
      </c>
      <c r="ACA158" s="619">
        <f t="shared" si="972"/>
        <v>17738587.07</v>
      </c>
      <c r="ACB158" s="619">
        <f t="shared" si="972"/>
        <v>45071489.410000004</v>
      </c>
      <c r="ACC158" s="619">
        <f t="shared" si="972"/>
        <v>8393392.3499999996</v>
      </c>
      <c r="ACD158" s="619">
        <f t="shared" si="972"/>
        <v>15025284.120000001</v>
      </c>
      <c r="ACE158" s="619">
        <f t="shared" si="972"/>
        <v>106058799.8</v>
      </c>
      <c r="ACF158" s="619">
        <f t="shared" si="972"/>
        <v>8817751.3000000007</v>
      </c>
      <c r="ACG158" s="619">
        <f t="shared" si="972"/>
        <v>6706538.3199999994</v>
      </c>
      <c r="ACH158" s="619">
        <f t="shared" si="972"/>
        <v>11082693.83</v>
      </c>
      <c r="ACI158" s="619">
        <f t="shared" si="972"/>
        <v>17759536.02</v>
      </c>
      <c r="ACJ158" s="619">
        <f t="shared" si="972"/>
        <v>17955001.719999999</v>
      </c>
      <c r="ACK158" s="619">
        <f t="shared" si="972"/>
        <v>567736234.52999997</v>
      </c>
      <c r="ACL158" s="619">
        <f t="shared" si="972"/>
        <v>3929800.31</v>
      </c>
      <c r="ACM158" s="619">
        <f t="shared" si="972"/>
        <v>23743493.650000002</v>
      </c>
      <c r="ACN158" s="619">
        <f t="shared" si="972"/>
        <v>18500855.119999997</v>
      </c>
      <c r="ACO158" s="619">
        <f t="shared" si="972"/>
        <v>7542011.1399999997</v>
      </c>
      <c r="ACP158" s="619">
        <f t="shared" si="972"/>
        <v>38466656.939999998</v>
      </c>
      <c r="ACQ158" s="619">
        <f t="shared" si="972"/>
        <v>17579292.920000002</v>
      </c>
      <c r="ACR158" s="619">
        <f t="shared" si="972"/>
        <v>120826794.94999999</v>
      </c>
      <c r="ACS158" s="619">
        <f t="shared" si="972"/>
        <v>137099207.88999999</v>
      </c>
      <c r="ACT158" s="619">
        <f t="shared" ref="ACT158:AFE158" si="973">SUM(ACT62:ACT157)</f>
        <v>28270028.010000005</v>
      </c>
      <c r="ACU158" s="619">
        <f t="shared" si="973"/>
        <v>57401648.729999997</v>
      </c>
      <c r="ACV158" s="619">
        <f t="shared" si="973"/>
        <v>44040880.980000012</v>
      </c>
      <c r="ACW158" s="619">
        <f t="shared" si="973"/>
        <v>36135663.020000003</v>
      </c>
      <c r="ACX158" s="619">
        <f t="shared" si="973"/>
        <v>95033065.719999999</v>
      </c>
      <c r="ACY158" s="619">
        <f t="shared" si="973"/>
        <v>22506092.640000001</v>
      </c>
      <c r="ACZ158" s="619">
        <f t="shared" si="973"/>
        <v>9789309.2799999993</v>
      </c>
      <c r="ADA158" s="619">
        <f t="shared" si="973"/>
        <v>22060675.030000005</v>
      </c>
      <c r="ADB158" s="619">
        <f t="shared" si="973"/>
        <v>16163803.159999998</v>
      </c>
      <c r="ADC158" s="619">
        <f t="shared" si="973"/>
        <v>17876030.389999997</v>
      </c>
      <c r="ADD158" s="619">
        <f t="shared" si="973"/>
        <v>9645745.0699999984</v>
      </c>
      <c r="ADE158" s="619">
        <f t="shared" si="973"/>
        <v>16881626.84</v>
      </c>
      <c r="ADF158" s="619">
        <f t="shared" si="973"/>
        <v>13122628.999999998</v>
      </c>
      <c r="ADG158" s="619">
        <f t="shared" si="973"/>
        <v>11772470.529999999</v>
      </c>
      <c r="ADH158" s="619">
        <f t="shared" si="973"/>
        <v>90359824.749999985</v>
      </c>
      <c r="ADI158" s="619">
        <f t="shared" si="973"/>
        <v>51686969.080000006</v>
      </c>
      <c r="ADJ158" s="619">
        <f t="shared" si="973"/>
        <v>3107900.7300000004</v>
      </c>
      <c r="ADK158" s="619">
        <f t="shared" si="973"/>
        <v>12627756.02</v>
      </c>
      <c r="ADL158" s="619">
        <f t="shared" si="973"/>
        <v>19821092.309999999</v>
      </c>
      <c r="ADM158" s="619">
        <f t="shared" si="973"/>
        <v>5118142.96</v>
      </c>
      <c r="ADN158" s="619">
        <f t="shared" si="973"/>
        <v>20373584</v>
      </c>
      <c r="ADO158" s="619">
        <f t="shared" si="973"/>
        <v>18953719.289999999</v>
      </c>
      <c r="ADP158" s="619">
        <f t="shared" si="973"/>
        <v>28817776.919999998</v>
      </c>
      <c r="ADQ158" s="619">
        <f t="shared" si="973"/>
        <v>456173373.48000002</v>
      </c>
      <c r="ADR158" s="619">
        <f t="shared" si="973"/>
        <v>58614547.230000004</v>
      </c>
      <c r="ADS158" s="619">
        <f t="shared" si="973"/>
        <v>27188240.329999998</v>
      </c>
      <c r="ADT158" s="619">
        <f t="shared" si="973"/>
        <v>8765122.5399999991</v>
      </c>
      <c r="ADU158" s="619">
        <f t="shared" si="973"/>
        <v>165262378.03</v>
      </c>
      <c r="ADV158" s="619">
        <f t="shared" si="973"/>
        <v>8178514.1099999994</v>
      </c>
      <c r="ADW158" s="619">
        <f t="shared" si="973"/>
        <v>12627474.32</v>
      </c>
      <c r="ADX158" s="619">
        <f t="shared" si="973"/>
        <v>7185473.7400000002</v>
      </c>
      <c r="ADY158" s="619">
        <f t="shared" si="973"/>
        <v>9058861.3300000001</v>
      </c>
      <c r="ADZ158" s="619">
        <f t="shared" si="973"/>
        <v>10738938.290000001</v>
      </c>
      <c r="AEA158" s="619">
        <f t="shared" si="973"/>
        <v>503479299.83000004</v>
      </c>
      <c r="AEB158" s="619">
        <f t="shared" si="973"/>
        <v>194763081.82000002</v>
      </c>
      <c r="AEC158" s="619">
        <f t="shared" si="973"/>
        <v>101434840.83</v>
      </c>
      <c r="AED158" s="619">
        <f t="shared" si="973"/>
        <v>36879362.659999996</v>
      </c>
      <c r="AEE158" s="619">
        <f t="shared" si="973"/>
        <v>18776502.440000001</v>
      </c>
      <c r="AEF158" s="619">
        <f t="shared" si="973"/>
        <v>58122466.25</v>
      </c>
      <c r="AEG158" s="619">
        <f t="shared" si="973"/>
        <v>46786957.879999988</v>
      </c>
      <c r="AEH158" s="619">
        <f t="shared" si="973"/>
        <v>36016144.500000007</v>
      </c>
      <c r="AEI158" s="619">
        <f t="shared" si="973"/>
        <v>16099806.670000002</v>
      </c>
      <c r="AEJ158" s="619">
        <f t="shared" si="973"/>
        <v>14430844.850000001</v>
      </c>
      <c r="AEK158" s="619">
        <f t="shared" si="973"/>
        <v>37998168.789999999</v>
      </c>
      <c r="AEL158" s="619">
        <f t="shared" si="973"/>
        <v>37077164.82</v>
      </c>
      <c r="AEM158" s="619">
        <f t="shared" si="973"/>
        <v>17060893.500000004</v>
      </c>
      <c r="AEN158" s="619">
        <f t="shared" si="973"/>
        <v>22777812.809999999</v>
      </c>
      <c r="AEO158" s="619">
        <f t="shared" si="973"/>
        <v>41563219.830000006</v>
      </c>
      <c r="AEP158" s="619">
        <f t="shared" si="973"/>
        <v>58921182.690000005</v>
      </c>
      <c r="AEQ158" s="619">
        <f t="shared" si="973"/>
        <v>8823191.9400000013</v>
      </c>
      <c r="AER158" s="619">
        <f t="shared" si="973"/>
        <v>108318446.77000001</v>
      </c>
      <c r="AES158" s="619">
        <f t="shared" si="973"/>
        <v>4062996.5799999996</v>
      </c>
      <c r="AET158" s="619">
        <f t="shared" si="973"/>
        <v>73928953.299999982</v>
      </c>
      <c r="AEU158" s="619">
        <f t="shared" si="973"/>
        <v>206699446.1500001</v>
      </c>
      <c r="AEV158" s="619">
        <f t="shared" si="973"/>
        <v>31571409.309999999</v>
      </c>
      <c r="AEW158" s="619">
        <f t="shared" si="973"/>
        <v>21967949.089999996</v>
      </c>
      <c r="AEX158" s="619">
        <f t="shared" si="973"/>
        <v>33332706.309999995</v>
      </c>
      <c r="AEY158" s="619">
        <f t="shared" si="973"/>
        <v>14686751.710000003</v>
      </c>
      <c r="AEZ158" s="619">
        <f t="shared" si="973"/>
        <v>63402070.800000004</v>
      </c>
      <c r="AFA158" s="619">
        <f t="shared" si="973"/>
        <v>21826214.359999999</v>
      </c>
      <c r="AFB158" s="619">
        <f t="shared" si="973"/>
        <v>25761180.469999999</v>
      </c>
      <c r="AFC158" s="619">
        <f t="shared" si="973"/>
        <v>19924344.09</v>
      </c>
      <c r="AFD158" s="619">
        <f t="shared" si="973"/>
        <v>13057125.809999999</v>
      </c>
      <c r="AFE158" s="619">
        <f t="shared" si="973"/>
        <v>123351478.71000001</v>
      </c>
      <c r="AFF158" s="619">
        <f t="shared" ref="AFF158:AHQ158" si="974">SUM(AFF62:AFF157)</f>
        <v>31309745.280000001</v>
      </c>
      <c r="AFG158" s="619">
        <f t="shared" si="974"/>
        <v>26088064.400000002</v>
      </c>
      <c r="AFH158" s="619">
        <f t="shared" si="974"/>
        <v>19553376.860000003</v>
      </c>
      <c r="AFI158" s="619">
        <f t="shared" si="974"/>
        <v>34390493.119999997</v>
      </c>
      <c r="AFJ158" s="619">
        <f t="shared" si="974"/>
        <v>26902904.509999998</v>
      </c>
      <c r="AFK158" s="619">
        <f t="shared" si="974"/>
        <v>22276501.760000002</v>
      </c>
      <c r="AFL158" s="619">
        <f t="shared" si="974"/>
        <v>18916873.169999998</v>
      </c>
      <c r="AFM158" s="619">
        <f t="shared" si="974"/>
        <v>18998449.77</v>
      </c>
      <c r="AFN158" s="619">
        <f t="shared" si="974"/>
        <v>14169363.84</v>
      </c>
      <c r="AFO158" s="619">
        <f t="shared" si="974"/>
        <v>13526375.670000002</v>
      </c>
      <c r="AFP158" s="619">
        <f t="shared" si="974"/>
        <v>12785633.559999999</v>
      </c>
      <c r="AFQ158" s="619">
        <f t="shared" si="974"/>
        <v>24590087.329999998</v>
      </c>
      <c r="AFR158" s="619">
        <f t="shared" si="974"/>
        <v>196284804.17999998</v>
      </c>
      <c r="AFS158" s="619">
        <f t="shared" si="974"/>
        <v>45248050.569999993</v>
      </c>
      <c r="AFT158" s="619">
        <f t="shared" si="974"/>
        <v>27561251.189999998</v>
      </c>
      <c r="AFU158" s="619">
        <f t="shared" si="974"/>
        <v>15931071.999999998</v>
      </c>
      <c r="AFV158" s="619">
        <f t="shared" si="974"/>
        <v>18185791.18</v>
      </c>
      <c r="AFW158" s="619">
        <f t="shared" si="974"/>
        <v>20848824.400000002</v>
      </c>
      <c r="AFX158" s="619">
        <f t="shared" si="974"/>
        <v>13501558.239999996</v>
      </c>
      <c r="AFY158" s="619">
        <f t="shared" si="974"/>
        <v>32134244.209999997</v>
      </c>
      <c r="AFZ158" s="619">
        <f t="shared" si="974"/>
        <v>25545970.120000001</v>
      </c>
      <c r="AGA158" s="619">
        <f t="shared" si="974"/>
        <v>13467938.560000001</v>
      </c>
      <c r="AGB158" s="619">
        <f t="shared" si="974"/>
        <v>39477830.800000012</v>
      </c>
      <c r="AGC158" s="619">
        <f t="shared" si="974"/>
        <v>13811625.49</v>
      </c>
      <c r="AGD158" s="619">
        <f t="shared" si="974"/>
        <v>125808380.44999997</v>
      </c>
      <c r="AGE158" s="619">
        <f t="shared" si="974"/>
        <v>9219769.5199999996</v>
      </c>
      <c r="AGF158" s="619">
        <f t="shared" si="974"/>
        <v>14713690.820000002</v>
      </c>
      <c r="AGG158" s="619">
        <f t="shared" si="974"/>
        <v>12612209.9</v>
      </c>
      <c r="AGH158" s="619">
        <f t="shared" si="974"/>
        <v>34573148.390000001</v>
      </c>
      <c r="AGI158" s="619">
        <f t="shared" si="974"/>
        <v>13182953.68</v>
      </c>
      <c r="AGJ158" s="619">
        <f t="shared" si="974"/>
        <v>4999620.4300000006</v>
      </c>
      <c r="AGK158" s="619">
        <f t="shared" si="974"/>
        <v>13404025.350000001</v>
      </c>
      <c r="AGL158" s="619">
        <f t="shared" si="974"/>
        <v>15837025.719999999</v>
      </c>
      <c r="AGM158" s="619">
        <f t="shared" si="974"/>
        <v>13527446.519999998</v>
      </c>
      <c r="AGN158" s="619">
        <f t="shared" si="974"/>
        <v>12319263.159999998</v>
      </c>
      <c r="AGO158" s="619">
        <f t="shared" si="974"/>
        <v>320147602.85000014</v>
      </c>
      <c r="AGP158" s="619">
        <f t="shared" si="974"/>
        <v>22438025.999999996</v>
      </c>
      <c r="AGQ158" s="619">
        <f t="shared" si="974"/>
        <v>22114869.93</v>
      </c>
      <c r="AGR158" s="619">
        <f t="shared" si="974"/>
        <v>7993750.3300000001</v>
      </c>
      <c r="AGS158" s="619">
        <f t="shared" si="974"/>
        <v>6165944.8400000008</v>
      </c>
      <c r="AGT158" s="619">
        <f t="shared" si="974"/>
        <v>13965059.51</v>
      </c>
      <c r="AGU158" s="619">
        <f t="shared" si="974"/>
        <v>10545964.649999999</v>
      </c>
      <c r="AGV158" s="619">
        <f t="shared" si="974"/>
        <v>10867219.42</v>
      </c>
      <c r="AGW158" s="619">
        <f t="shared" si="974"/>
        <v>447006126.06999987</v>
      </c>
      <c r="AGX158" s="619">
        <f t="shared" si="974"/>
        <v>220200677.24000004</v>
      </c>
      <c r="AGY158" s="619">
        <f t="shared" si="974"/>
        <v>20569628.480000004</v>
      </c>
      <c r="AGZ158" s="619">
        <f t="shared" si="974"/>
        <v>22903532.149999999</v>
      </c>
      <c r="AHA158" s="619">
        <f t="shared" si="974"/>
        <v>34799971.219999999</v>
      </c>
      <c r="AHB158" s="619">
        <f t="shared" si="974"/>
        <v>15915043.880000001</v>
      </c>
      <c r="AHC158" s="619">
        <f t="shared" si="974"/>
        <v>15549052.720000001</v>
      </c>
      <c r="AHD158" s="619">
        <f t="shared" si="974"/>
        <v>11410018.560000001</v>
      </c>
      <c r="AHE158" s="619">
        <f t="shared" si="974"/>
        <v>3825764.4499999997</v>
      </c>
      <c r="AHF158" s="619">
        <f t="shared" si="974"/>
        <v>40760479.889999993</v>
      </c>
      <c r="AHG158" s="619">
        <f t="shared" si="974"/>
        <v>21222408.32</v>
      </c>
      <c r="AHH158" s="619">
        <f t="shared" si="974"/>
        <v>7416571.1100000003</v>
      </c>
      <c r="AHI158" s="619">
        <f t="shared" si="974"/>
        <v>15231029.889999997</v>
      </c>
      <c r="AHJ158" s="619">
        <f t="shared" si="974"/>
        <v>15838323.59</v>
      </c>
      <c r="AHK158" s="619">
        <f t="shared" si="974"/>
        <v>6934868.1200000001</v>
      </c>
      <c r="AHL158" s="619">
        <f t="shared" si="974"/>
        <v>10977394.549999999</v>
      </c>
      <c r="AHM158" s="619">
        <f t="shared" si="974"/>
        <v>15741188.029999999</v>
      </c>
      <c r="AHN158" s="619">
        <f t="shared" si="974"/>
        <v>105793099.74000001</v>
      </c>
      <c r="AHO158" s="619">
        <f t="shared" si="974"/>
        <v>14928721.489999998</v>
      </c>
      <c r="AHP158" s="619">
        <f t="shared" si="974"/>
        <v>19240476.34</v>
      </c>
      <c r="AHQ158" s="619">
        <f t="shared" si="974"/>
        <v>8170175.290000001</v>
      </c>
      <c r="AHR158" s="619">
        <f t="shared" ref="AHR158:AHU158" si="975">SUM(AHR62:AHR157)</f>
        <v>24859990.969999991</v>
      </c>
      <c r="AHS158" s="619">
        <f t="shared" si="975"/>
        <v>7888366.8499999996</v>
      </c>
      <c r="AHT158" s="619">
        <f t="shared" si="975"/>
        <v>19248737.030000005</v>
      </c>
      <c r="AHU158" s="619">
        <f t="shared" si="975"/>
        <v>45377666227.923271</v>
      </c>
      <c r="AHW158" s="622" t="s">
        <v>6273</v>
      </c>
      <c r="AHX158" s="622" t="s">
        <v>6465</v>
      </c>
      <c r="AHY158" s="622" t="s">
        <v>6466</v>
      </c>
    </row>
    <row r="159" spans="1:909" x14ac:dyDescent="0.8">
      <c r="AHQ159" s="619"/>
      <c r="AHW159" s="622" t="s">
        <v>6273</v>
      </c>
      <c r="AHX159" s="622" t="s">
        <v>6467</v>
      </c>
      <c r="AHY159" s="622" t="s">
        <v>6468</v>
      </c>
    </row>
    <row r="160" spans="1:909" x14ac:dyDescent="0.8">
      <c r="B160" s="270"/>
      <c r="C160" s="271" t="s">
        <v>6315</v>
      </c>
      <c r="D160" s="619">
        <f>D59-D158</f>
        <v>213574645.47000009</v>
      </c>
      <c r="E160" s="619">
        <f t="shared" ref="E160:BQ160" si="976">E59-E158</f>
        <v>-2625223.4800000042</v>
      </c>
      <c r="F160" s="619">
        <f t="shared" si="976"/>
        <v>-22040412.720000003</v>
      </c>
      <c r="G160" s="619">
        <f t="shared" si="976"/>
        <v>-1785735.2000000011</v>
      </c>
      <c r="H160" s="619">
        <f t="shared" si="976"/>
        <v>11470072.860000007</v>
      </c>
      <c r="I160" s="619">
        <f t="shared" si="976"/>
        <v>5805930.3100000061</v>
      </c>
      <c r="J160" s="619">
        <f t="shared" si="976"/>
        <v>400902844.36000001</v>
      </c>
      <c r="K160" s="619">
        <f t="shared" si="976"/>
        <v>72821649.020000011</v>
      </c>
      <c r="L160" s="619">
        <f t="shared" si="976"/>
        <v>12186132.340000002</v>
      </c>
      <c r="M160" s="619">
        <f t="shared" si="976"/>
        <v>4313171.3800000027</v>
      </c>
      <c r="N160" s="619">
        <f t="shared" si="976"/>
        <v>-13647194.540000003</v>
      </c>
      <c r="O160" s="619">
        <f t="shared" si="976"/>
        <v>-5890387.6299999952</v>
      </c>
      <c r="P160" s="619">
        <f t="shared" si="976"/>
        <v>109096481.90999997</v>
      </c>
      <c r="Q160" s="619">
        <f t="shared" si="976"/>
        <v>4490476.270000007</v>
      </c>
      <c r="R160" s="619">
        <f t="shared" si="976"/>
        <v>-2319806.379999999</v>
      </c>
      <c r="S160" s="619">
        <f t="shared" si="976"/>
        <v>-24056305.109999996</v>
      </c>
      <c r="T160" s="619">
        <f t="shared" si="976"/>
        <v>24768906.149999999</v>
      </c>
      <c r="U160" s="619">
        <f t="shared" si="976"/>
        <v>-4152520.54</v>
      </c>
      <c r="W160" s="619">
        <f t="shared" si="976"/>
        <v>676209428.16000009</v>
      </c>
      <c r="X160" s="619">
        <f t="shared" si="976"/>
        <v>-13030655.849999994</v>
      </c>
      <c r="Y160" s="619">
        <f t="shared" si="976"/>
        <v>13766333.710000003</v>
      </c>
      <c r="Z160" s="619">
        <f t="shared" si="976"/>
        <v>93636793.98999998</v>
      </c>
      <c r="AA160" s="619">
        <f t="shared" si="976"/>
        <v>-10089679.419999998</v>
      </c>
      <c r="AB160" s="619">
        <f t="shared" si="976"/>
        <v>3887691.8900000006</v>
      </c>
      <c r="AC160" s="619">
        <f t="shared" si="976"/>
        <v>-7872604.75</v>
      </c>
      <c r="AD160" s="619">
        <f t="shared" si="976"/>
        <v>-148770694.69</v>
      </c>
      <c r="AE160" s="619">
        <f t="shared" si="976"/>
        <v>-1698108.7100000232</v>
      </c>
      <c r="AF160" s="619">
        <f t="shared" si="976"/>
        <v>-23095403.960000008</v>
      </c>
      <c r="AG160" s="619">
        <f t="shared" si="976"/>
        <v>-95328955.36999996</v>
      </c>
      <c r="AH160" s="619">
        <f t="shared" si="976"/>
        <v>5152554.7100000046</v>
      </c>
      <c r="AI160" s="619">
        <f t="shared" si="976"/>
        <v>48822141.979999989</v>
      </c>
      <c r="AJ160" s="619">
        <f t="shared" si="976"/>
        <v>-54751008.93</v>
      </c>
      <c r="AK160" s="619">
        <f t="shared" si="976"/>
        <v>6069057.8399999924</v>
      </c>
      <c r="AL160" s="619">
        <f t="shared" si="976"/>
        <v>-3973968.9700000025</v>
      </c>
      <c r="AM160" s="619">
        <f t="shared" si="976"/>
        <v>42269300.810000002</v>
      </c>
      <c r="AN160" s="619">
        <f t="shared" si="976"/>
        <v>-44846193.790000014</v>
      </c>
      <c r="AO160" s="619">
        <f t="shared" si="976"/>
        <v>43698822.430000007</v>
      </c>
      <c r="AP160" s="619">
        <f t="shared" si="976"/>
        <v>2212219.16</v>
      </c>
      <c r="AQ160" s="619">
        <f t="shared" si="976"/>
        <v>-19234298.25</v>
      </c>
      <c r="AR160" s="619">
        <f t="shared" si="976"/>
        <v>-8896986.1599999946</v>
      </c>
      <c r="AS160" s="619">
        <f t="shared" si="976"/>
        <v>-6670271.1800000034</v>
      </c>
      <c r="AT160" s="619">
        <f t="shared" si="976"/>
        <v>-10403498.780000005</v>
      </c>
      <c r="AU160" s="619">
        <f t="shared" si="976"/>
        <v>102227790.83</v>
      </c>
      <c r="AV160" s="619">
        <f t="shared" si="976"/>
        <v>4184966.96</v>
      </c>
      <c r="AW160" s="619">
        <f t="shared" si="976"/>
        <v>6849003.1999999993</v>
      </c>
      <c r="AX160" s="619">
        <f t="shared" si="976"/>
        <v>1181635.2599999998</v>
      </c>
      <c r="AY160" s="619">
        <f t="shared" si="976"/>
        <v>-2655702.6700000018</v>
      </c>
      <c r="AZ160" s="619">
        <f t="shared" si="976"/>
        <v>-4754088.3700000048</v>
      </c>
      <c r="BA160" s="619">
        <f t="shared" si="976"/>
        <v>8186505.0200000014</v>
      </c>
      <c r="BB160" s="619">
        <f t="shared" si="976"/>
        <v>10043778.240000002</v>
      </c>
      <c r="BC160" s="619">
        <f t="shared" si="976"/>
        <v>7223542.080000001</v>
      </c>
      <c r="BD160" s="619">
        <f t="shared" si="976"/>
        <v>3133856.9099999983</v>
      </c>
      <c r="BE160" s="619">
        <f t="shared" si="976"/>
        <v>13640911.85</v>
      </c>
      <c r="BF160" s="619">
        <f t="shared" si="976"/>
        <v>-8064571.7399999974</v>
      </c>
      <c r="BG160" s="619">
        <f t="shared" si="976"/>
        <v>-17205505.850000024</v>
      </c>
      <c r="BH160" s="619">
        <f t="shared" si="976"/>
        <v>1430365.1100000003</v>
      </c>
      <c r="BI160" s="619">
        <f t="shared" si="976"/>
        <v>14393845.310000002</v>
      </c>
      <c r="BJ160" s="619">
        <f t="shared" si="976"/>
        <v>128158859.23000005</v>
      </c>
      <c r="BK160" s="619">
        <f t="shared" si="976"/>
        <v>62510365.020000011</v>
      </c>
      <c r="BL160" s="619">
        <f t="shared" si="976"/>
        <v>7921945.3100000005</v>
      </c>
      <c r="BM160" s="619">
        <f t="shared" si="976"/>
        <v>8113320.0199999977</v>
      </c>
      <c r="BN160" s="619">
        <f t="shared" si="976"/>
        <v>-8014921.4899999984</v>
      </c>
      <c r="BO160" s="619">
        <f t="shared" si="976"/>
        <v>12858865.620000001</v>
      </c>
      <c r="BP160" s="619">
        <f t="shared" si="976"/>
        <v>7633438.1700000018</v>
      </c>
      <c r="BQ160" s="619">
        <f t="shared" si="976"/>
        <v>11425259.709999997</v>
      </c>
      <c r="BR160" s="619">
        <f t="shared" ref="BR160:EC160" si="977">BR59-BR158</f>
        <v>11310453.239999998</v>
      </c>
      <c r="BS160" s="619">
        <f t="shared" si="977"/>
        <v>131186851.22</v>
      </c>
      <c r="BT160" s="619">
        <f t="shared" si="977"/>
        <v>3926688.0999999978</v>
      </c>
      <c r="BU160" s="619">
        <f t="shared" si="977"/>
        <v>-294530.02999999933</v>
      </c>
      <c r="BV160" s="619">
        <f t="shared" si="977"/>
        <v>39220835.329999991</v>
      </c>
      <c r="BW160" s="619">
        <f t="shared" si="977"/>
        <v>7681124.6399999969</v>
      </c>
      <c r="BX160" s="619">
        <f t="shared" si="977"/>
        <v>-8351172.8500000015</v>
      </c>
      <c r="BY160" s="619">
        <f t="shared" si="977"/>
        <v>8769623.6099999975</v>
      </c>
      <c r="BZ160" s="619">
        <f t="shared" si="977"/>
        <v>-1853932.6500000004</v>
      </c>
      <c r="CA160" s="619">
        <f t="shared" si="977"/>
        <v>49792449.190000013</v>
      </c>
      <c r="CB160" s="619">
        <f t="shared" si="977"/>
        <v>-16326928.909999996</v>
      </c>
      <c r="CC160" s="619">
        <f t="shared" si="977"/>
        <v>-24082023.990000006</v>
      </c>
      <c r="CD160" s="619">
        <f t="shared" si="977"/>
        <v>-28023452.24000001</v>
      </c>
      <c r="CE160" s="619">
        <f t="shared" si="977"/>
        <v>-10093084.919999998</v>
      </c>
      <c r="CF160" s="619">
        <f t="shared" si="977"/>
        <v>6712272.4000000022</v>
      </c>
      <c r="CG160" s="619">
        <f t="shared" si="977"/>
        <v>-8003613.9300000006</v>
      </c>
      <c r="CH160" s="619">
        <f t="shared" si="977"/>
        <v>1366356793.4400001</v>
      </c>
      <c r="CI160" s="619">
        <f t="shared" si="977"/>
        <v>3858002.99</v>
      </c>
      <c r="CJ160" s="619">
        <f t="shared" si="977"/>
        <v>17008782.049999997</v>
      </c>
      <c r="CK160" s="619">
        <f t="shared" si="977"/>
        <v>-465477.08000000194</v>
      </c>
      <c r="CL160" s="619">
        <f t="shared" si="977"/>
        <v>24583163.729999997</v>
      </c>
      <c r="CM160" s="619">
        <f t="shared" si="977"/>
        <v>-6531728.0800000001</v>
      </c>
      <c r="CN160" s="619">
        <f t="shared" si="977"/>
        <v>4243572.18</v>
      </c>
      <c r="CO160" s="619">
        <f t="shared" si="977"/>
        <v>15993971.080000002</v>
      </c>
      <c r="CP160" s="619">
        <f t="shared" si="977"/>
        <v>13202701.129999995</v>
      </c>
      <c r="CQ160" s="619">
        <f t="shared" si="977"/>
        <v>-2993521.2599999979</v>
      </c>
      <c r="CR160" s="619">
        <f t="shared" si="977"/>
        <v>2702519.2500000019</v>
      </c>
      <c r="CS160" s="619">
        <f t="shared" si="977"/>
        <v>15317106.310000001</v>
      </c>
      <c r="CT160" s="619">
        <f t="shared" si="977"/>
        <v>2435460.6100000022</v>
      </c>
      <c r="CU160" s="619">
        <f t="shared" si="977"/>
        <v>189838171.46000001</v>
      </c>
      <c r="CV160" s="619">
        <f t="shared" si="977"/>
        <v>25333800.100000001</v>
      </c>
      <c r="CW160" s="619">
        <f t="shared" si="977"/>
        <v>19024470.689999998</v>
      </c>
      <c r="CX160" s="619">
        <f t="shared" si="977"/>
        <v>-7266540.2599999942</v>
      </c>
      <c r="CY160" s="619">
        <f t="shared" si="977"/>
        <v>18486415.780000001</v>
      </c>
      <c r="CZ160" s="619">
        <f t="shared" si="977"/>
        <v>9262941.9200000018</v>
      </c>
      <c r="DA160" s="619">
        <f t="shared" si="977"/>
        <v>317840.29000000004</v>
      </c>
      <c r="DB160" s="619">
        <f t="shared" si="977"/>
        <v>-2868922.26</v>
      </c>
      <c r="DC160" s="619">
        <f t="shared" si="977"/>
        <v>127121164.46000007</v>
      </c>
      <c r="DD160" s="619">
        <f t="shared" si="977"/>
        <v>294299258.76000005</v>
      </c>
      <c r="DE160" s="619">
        <f t="shared" si="977"/>
        <v>8493907.3399999999</v>
      </c>
      <c r="DF160" s="619">
        <f t="shared" si="977"/>
        <v>22767567.399999995</v>
      </c>
      <c r="DG160" s="619">
        <f t="shared" si="977"/>
        <v>6363146.7000000011</v>
      </c>
      <c r="DH160" s="619">
        <f t="shared" si="977"/>
        <v>72509837.099999994</v>
      </c>
      <c r="DI160" s="619">
        <f t="shared" si="977"/>
        <v>87969223.389999986</v>
      </c>
      <c r="DJ160" s="619">
        <f t="shared" si="977"/>
        <v>-18279131.640000001</v>
      </c>
      <c r="DK160" s="619">
        <f t="shared" si="977"/>
        <v>61137891.309999995</v>
      </c>
      <c r="DL160" s="619">
        <f t="shared" si="977"/>
        <v>489671933.9000001</v>
      </c>
      <c r="DM160" s="619">
        <f t="shared" si="977"/>
        <v>19816999.300000001</v>
      </c>
      <c r="DN160" s="619">
        <f t="shared" si="977"/>
        <v>17819245.699999996</v>
      </c>
      <c r="DO160" s="619">
        <f t="shared" si="977"/>
        <v>58780117.039999992</v>
      </c>
      <c r="DP160" s="619">
        <f t="shared" si="977"/>
        <v>35144406.369899996</v>
      </c>
      <c r="DQ160" s="619">
        <f t="shared" si="977"/>
        <v>83450596.379999995</v>
      </c>
      <c r="DR160" s="619">
        <f t="shared" si="977"/>
        <v>66783885.920000009</v>
      </c>
      <c r="DS160" s="619">
        <f t="shared" si="977"/>
        <v>40691864.77009999</v>
      </c>
      <c r="DT160" s="619">
        <f t="shared" si="977"/>
        <v>70172515.780000001</v>
      </c>
      <c r="DU160" s="619">
        <f t="shared" si="977"/>
        <v>2269897.2600001097</v>
      </c>
      <c r="DV160" s="619">
        <f t="shared" si="977"/>
        <v>-23578143.440000005</v>
      </c>
      <c r="DW160" s="619">
        <f t="shared" si="977"/>
        <v>36962050.039999992</v>
      </c>
      <c r="DX160" s="619">
        <f t="shared" si="977"/>
        <v>17934159.000000007</v>
      </c>
      <c r="DY160" s="619">
        <f t="shared" si="977"/>
        <v>11233931.920000002</v>
      </c>
      <c r="DZ160" s="619">
        <f t="shared" si="977"/>
        <v>2471456.1900000013</v>
      </c>
      <c r="EA160" s="619">
        <f t="shared" si="977"/>
        <v>44973011.769999996</v>
      </c>
      <c r="EB160" s="619">
        <f t="shared" si="977"/>
        <v>20801489.479999997</v>
      </c>
      <c r="EC160" s="619">
        <f t="shared" si="977"/>
        <v>7571690.8300000001</v>
      </c>
      <c r="ED160" s="619">
        <f t="shared" ref="ED160:GO160" si="978">ED59-ED158</f>
        <v>18132265.609999999</v>
      </c>
      <c r="EE160" s="619">
        <f t="shared" si="978"/>
        <v>-17978573.259999998</v>
      </c>
      <c r="EF160" s="619">
        <f t="shared" si="978"/>
        <v>296590344.48000002</v>
      </c>
      <c r="EG160" s="619">
        <f t="shared" si="978"/>
        <v>258983063.64000005</v>
      </c>
      <c r="EH160" s="619">
        <f t="shared" si="978"/>
        <v>29495090.829999994</v>
      </c>
      <c r="EI160" s="619">
        <f t="shared" si="978"/>
        <v>-6912826.7100000009</v>
      </c>
      <c r="EJ160" s="619">
        <f t="shared" si="978"/>
        <v>28190259.079999994</v>
      </c>
      <c r="EK160" s="619">
        <f t="shared" si="978"/>
        <v>23343043.539999999</v>
      </c>
      <c r="EL160" s="619">
        <f t="shared" si="978"/>
        <v>15562231.549999993</v>
      </c>
      <c r="EM160" s="619">
        <f t="shared" si="978"/>
        <v>2265535.0099999979</v>
      </c>
      <c r="EN160" s="619">
        <f t="shared" si="978"/>
        <v>14668094.300000001</v>
      </c>
      <c r="EO160" s="619">
        <f t="shared" si="978"/>
        <v>-22101819.869999975</v>
      </c>
      <c r="EP160" s="619">
        <f t="shared" si="978"/>
        <v>-480770.36999999918</v>
      </c>
      <c r="EQ160" s="619">
        <f t="shared" si="978"/>
        <v>-19674997.659999996</v>
      </c>
      <c r="ER160" s="619">
        <f t="shared" si="978"/>
        <v>-7662683.6399999997</v>
      </c>
      <c r="ES160" s="619">
        <f t="shared" si="978"/>
        <v>-2928640.4500000011</v>
      </c>
      <c r="ET160" s="619">
        <f t="shared" si="978"/>
        <v>18159519.619999997</v>
      </c>
      <c r="EU160" s="619">
        <f t="shared" si="978"/>
        <v>-41925840.639999993</v>
      </c>
      <c r="EV160" s="619">
        <f t="shared" si="978"/>
        <v>-6309019.5699999966</v>
      </c>
      <c r="EW160" s="619">
        <f t="shared" si="978"/>
        <v>-12650909.969999997</v>
      </c>
      <c r="EX160" s="619">
        <f t="shared" si="978"/>
        <v>30342777.719999969</v>
      </c>
      <c r="EY160" s="619">
        <f t="shared" si="978"/>
        <v>25366714.189999998</v>
      </c>
      <c r="EZ160" s="619">
        <f t="shared" si="978"/>
        <v>34535103.440000005</v>
      </c>
      <c r="FA160" s="619">
        <f t="shared" si="978"/>
        <v>-21030504.88000001</v>
      </c>
      <c r="FB160" s="619">
        <f t="shared" si="978"/>
        <v>9095086.9200000055</v>
      </c>
      <c r="FC160" s="619">
        <f t="shared" si="978"/>
        <v>-3198740.8100000024</v>
      </c>
      <c r="FD160" s="619">
        <f t="shared" si="978"/>
        <v>34997548.180000007</v>
      </c>
      <c r="FE160" s="619">
        <f t="shared" si="978"/>
        <v>2102641.820000004</v>
      </c>
      <c r="FF160" s="619">
        <f t="shared" si="978"/>
        <v>5158001.93</v>
      </c>
      <c r="FG160" s="619">
        <f t="shared" si="978"/>
        <v>34105458.390000001</v>
      </c>
      <c r="FH160" s="619">
        <f t="shared" si="978"/>
        <v>15391175.310000001</v>
      </c>
      <c r="FI160" s="619">
        <f t="shared" si="978"/>
        <v>9703007.7400000039</v>
      </c>
      <c r="FJ160" s="619">
        <f t="shared" si="978"/>
        <v>119269675.79000001</v>
      </c>
      <c r="FK160" s="619">
        <f t="shared" si="978"/>
        <v>8559889.5500000007</v>
      </c>
      <c r="FL160" s="619">
        <f t="shared" si="978"/>
        <v>21469869.340000004</v>
      </c>
      <c r="FM160" s="619">
        <f t="shared" si="978"/>
        <v>23668812.569999997</v>
      </c>
      <c r="FN160" s="619">
        <f t="shared" si="978"/>
        <v>22537532.52</v>
      </c>
      <c r="FO160" s="619">
        <f t="shared" si="978"/>
        <v>28349007.300000001</v>
      </c>
      <c r="FP160" s="619">
        <f t="shared" si="978"/>
        <v>2076758.790000001</v>
      </c>
      <c r="FQ160" s="619">
        <f t="shared" si="978"/>
        <v>9997987.2100000009</v>
      </c>
      <c r="FR160" s="619">
        <f t="shared" si="978"/>
        <v>1069298794.0599999</v>
      </c>
      <c r="FS160" s="619">
        <f t="shared" si="978"/>
        <v>16803952.750000004</v>
      </c>
      <c r="FT160" s="619">
        <f t="shared" si="978"/>
        <v>43667952.299999997</v>
      </c>
      <c r="FU160" s="619">
        <f t="shared" si="978"/>
        <v>28156884.269999996</v>
      </c>
      <c r="FV160" s="619">
        <f t="shared" si="978"/>
        <v>89277914.429999992</v>
      </c>
      <c r="FW160" s="619">
        <f t="shared" si="978"/>
        <v>20390172.540000003</v>
      </c>
      <c r="FX160" s="619">
        <f t="shared" si="978"/>
        <v>28682056.670000009</v>
      </c>
      <c r="FY160" s="619">
        <f t="shared" si="978"/>
        <v>2046762.3199999966</v>
      </c>
      <c r="FZ160" s="619">
        <f t="shared" si="978"/>
        <v>65146335.760000005</v>
      </c>
      <c r="GA160" s="619">
        <f t="shared" si="978"/>
        <v>55168622.759999998</v>
      </c>
      <c r="GB160" s="619">
        <f t="shared" si="978"/>
        <v>48769743.530000001</v>
      </c>
      <c r="GC160" s="619">
        <f t="shared" si="978"/>
        <v>967509.58000000194</v>
      </c>
      <c r="GD160" s="619">
        <f t="shared" si="978"/>
        <v>24158809.980000004</v>
      </c>
      <c r="GE160" s="619">
        <f t="shared" si="978"/>
        <v>32353389</v>
      </c>
      <c r="GF160" s="619">
        <f t="shared" si="978"/>
        <v>92244307.169999957</v>
      </c>
      <c r="GG160" s="619">
        <f t="shared" si="978"/>
        <v>32776670.240000002</v>
      </c>
      <c r="GH160" s="619">
        <f t="shared" si="978"/>
        <v>37076087.140000001</v>
      </c>
      <c r="GI160" s="619">
        <f t="shared" si="978"/>
        <v>25637944.359999996</v>
      </c>
      <c r="GJ160" s="619">
        <f t="shared" si="978"/>
        <v>42575644.420000002</v>
      </c>
      <c r="GK160" s="619">
        <f t="shared" si="978"/>
        <v>43348359.369999997</v>
      </c>
      <c r="GL160" s="619">
        <f t="shared" si="978"/>
        <v>26881796.150000006</v>
      </c>
      <c r="GM160" s="619">
        <f t="shared" si="978"/>
        <v>48434538.029999994</v>
      </c>
      <c r="GN160" s="619">
        <f t="shared" si="978"/>
        <v>29798249.600000005</v>
      </c>
      <c r="GO160" s="619">
        <f t="shared" si="978"/>
        <v>6866283.7999999998</v>
      </c>
      <c r="GP160" s="619">
        <f t="shared" ref="GP160:JA160" si="979">GP59-GP158</f>
        <v>19603353.899999999</v>
      </c>
      <c r="GQ160" s="619">
        <f t="shared" si="979"/>
        <v>12755345.170000004</v>
      </c>
      <c r="GR160" s="619">
        <f t="shared" si="979"/>
        <v>303127102.83000004</v>
      </c>
      <c r="GS160" s="619">
        <f t="shared" si="979"/>
        <v>88298301.350000009</v>
      </c>
      <c r="GT160" s="619">
        <f t="shared" si="979"/>
        <v>5789841.3499999996</v>
      </c>
      <c r="GU160" s="619">
        <f t="shared" si="979"/>
        <v>14073889.710000001</v>
      </c>
      <c r="GV160" s="619">
        <f t="shared" si="979"/>
        <v>2650809.84</v>
      </c>
      <c r="GW160" s="619">
        <f t="shared" si="979"/>
        <v>63574774.49000001</v>
      </c>
      <c r="GX160" s="619">
        <f t="shared" si="979"/>
        <v>9818161.4600000009</v>
      </c>
      <c r="GY160" s="619">
        <f t="shared" si="979"/>
        <v>4149656.09</v>
      </c>
      <c r="GZ160" s="619">
        <f t="shared" si="979"/>
        <v>30961630.699999988</v>
      </c>
      <c r="HA160" s="619">
        <f t="shared" si="979"/>
        <v>9937132.3300000019</v>
      </c>
      <c r="HB160" s="619">
        <f t="shared" si="979"/>
        <v>53524440.889999993</v>
      </c>
      <c r="HC160" s="619">
        <f t="shared" si="979"/>
        <v>30963716.160000004</v>
      </c>
      <c r="HD160" s="619">
        <f t="shared" si="979"/>
        <v>81128085.03000015</v>
      </c>
      <c r="HE160" s="619">
        <f t="shared" si="979"/>
        <v>110185981.94999997</v>
      </c>
      <c r="HF160" s="619">
        <f t="shared" si="979"/>
        <v>-19490009.75</v>
      </c>
      <c r="HG160" s="619">
        <f t="shared" si="979"/>
        <v>165003722.76999998</v>
      </c>
      <c r="HH160" s="619">
        <f t="shared" si="979"/>
        <v>38375839.769999988</v>
      </c>
      <c r="HI160" s="619">
        <f t="shared" si="979"/>
        <v>182965407.31999999</v>
      </c>
      <c r="HJ160" s="619">
        <f t="shared" si="979"/>
        <v>54429617.820000008</v>
      </c>
      <c r="HK160" s="619">
        <f t="shared" si="979"/>
        <v>-4084625.729999993</v>
      </c>
      <c r="HL160" s="619">
        <f t="shared" si="979"/>
        <v>381979219.68000007</v>
      </c>
      <c r="HM160" s="619">
        <f t="shared" si="979"/>
        <v>11699998.829999991</v>
      </c>
      <c r="HN160" s="619">
        <f t="shared" si="979"/>
        <v>34756531.73999998</v>
      </c>
      <c r="HO160" s="619">
        <f t="shared" si="979"/>
        <v>65213040.419999987</v>
      </c>
      <c r="HP160" s="619">
        <f t="shared" si="979"/>
        <v>8716704.4200000018</v>
      </c>
      <c r="HQ160" s="619">
        <f t="shared" si="979"/>
        <v>111939257.09999999</v>
      </c>
      <c r="HR160" s="619">
        <f t="shared" si="979"/>
        <v>21399680.78000002</v>
      </c>
      <c r="HS160" s="619">
        <f t="shared" si="979"/>
        <v>19368347.499999993</v>
      </c>
      <c r="HT160" s="619">
        <f t="shared" si="979"/>
        <v>-10458455.810000002</v>
      </c>
      <c r="HU160" s="619">
        <f t="shared" si="979"/>
        <v>-4339176.2699999958</v>
      </c>
      <c r="HV160" s="619">
        <f t="shared" si="979"/>
        <v>40544582.449999996</v>
      </c>
      <c r="HW160" s="619">
        <f t="shared" si="979"/>
        <v>107981299.14</v>
      </c>
      <c r="HX160" s="619">
        <f t="shared" si="979"/>
        <v>34852451.789999992</v>
      </c>
      <c r="HY160" s="619">
        <f t="shared" si="979"/>
        <v>825849.12000000291</v>
      </c>
      <c r="HZ160" s="619">
        <f t="shared" si="979"/>
        <v>194914002.50999999</v>
      </c>
      <c r="IA160" s="619">
        <f t="shared" si="979"/>
        <v>1398350.2899999991</v>
      </c>
      <c r="IB160" s="619">
        <f t="shared" si="979"/>
        <v>50047397.229999997</v>
      </c>
      <c r="IC160" s="619">
        <f t="shared" si="979"/>
        <v>41363618.859999999</v>
      </c>
      <c r="ID160" s="619">
        <f t="shared" si="979"/>
        <v>44842519.839999996</v>
      </c>
      <c r="IE160" s="619">
        <f t="shared" si="979"/>
        <v>132465642.34999999</v>
      </c>
      <c r="IF160" s="619">
        <f t="shared" si="979"/>
        <v>15712252.719999995</v>
      </c>
      <c r="IG160" s="619">
        <f t="shared" si="979"/>
        <v>154288673.22</v>
      </c>
      <c r="IH160" s="619">
        <f t="shared" si="979"/>
        <v>5155091.5799999973</v>
      </c>
      <c r="II160" s="619">
        <f t="shared" si="979"/>
        <v>699207.48999999929</v>
      </c>
      <c r="IJ160" s="619">
        <f t="shared" si="979"/>
        <v>26920849.48999998</v>
      </c>
      <c r="IK160" s="619">
        <f t="shared" si="979"/>
        <v>-88035446.959999964</v>
      </c>
      <c r="IL160" s="619">
        <f t="shared" si="979"/>
        <v>46578012.149999991</v>
      </c>
      <c r="IM160" s="619">
        <f t="shared" si="979"/>
        <v>20000785.200000003</v>
      </c>
      <c r="IN160" s="619">
        <f t="shared" si="979"/>
        <v>-35395450.919999994</v>
      </c>
      <c r="IO160" s="619">
        <f t="shared" si="979"/>
        <v>65042421.109999977</v>
      </c>
      <c r="IP160" s="619">
        <f t="shared" si="979"/>
        <v>6975098.3400000008</v>
      </c>
      <c r="IQ160" s="619">
        <f t="shared" si="979"/>
        <v>-3110176.1200000029</v>
      </c>
      <c r="IR160" s="619">
        <f t="shared" si="979"/>
        <v>3891437.1400000006</v>
      </c>
      <c r="IS160" s="619">
        <f t="shared" si="979"/>
        <v>19022624.299999993</v>
      </c>
      <c r="IT160" s="619">
        <f t="shared" si="979"/>
        <v>53789691.960000008</v>
      </c>
      <c r="IU160" s="619">
        <f t="shared" si="979"/>
        <v>-214628422.79000008</v>
      </c>
      <c r="IV160" s="619">
        <f t="shared" si="979"/>
        <v>-117768881.31999999</v>
      </c>
      <c r="IW160" s="619">
        <f t="shared" si="979"/>
        <v>164534607.34999996</v>
      </c>
      <c r="IX160" s="619">
        <f t="shared" si="979"/>
        <v>68956698.200000018</v>
      </c>
      <c r="IY160" s="619">
        <f t="shared" si="979"/>
        <v>34241086.880000003</v>
      </c>
      <c r="IZ160" s="619">
        <f t="shared" si="979"/>
        <v>32341992.399999995</v>
      </c>
      <c r="JA160" s="619">
        <f t="shared" si="979"/>
        <v>6966083.7699999958</v>
      </c>
      <c r="JB160" s="619">
        <f t="shared" ref="JB160:LM160" si="980">JB59-JB158</f>
        <v>22224260.270000007</v>
      </c>
      <c r="JC160" s="619">
        <f t="shared" si="980"/>
        <v>12095220.370000001</v>
      </c>
      <c r="JD160" s="619">
        <f t="shared" si="980"/>
        <v>34411720.730000004</v>
      </c>
      <c r="JE160" s="619">
        <f t="shared" si="980"/>
        <v>53190138.020000003</v>
      </c>
      <c r="JF160" s="619">
        <f t="shared" si="980"/>
        <v>333670.87000000104</v>
      </c>
      <c r="JG160" s="619">
        <f t="shared" si="980"/>
        <v>99147221.530000016</v>
      </c>
      <c r="JH160" s="619">
        <f t="shared" si="980"/>
        <v>5623010.6799999923</v>
      </c>
      <c r="JI160" s="619">
        <f t="shared" si="980"/>
        <v>6371885.0699999947</v>
      </c>
      <c r="JJ160" s="619">
        <f t="shared" si="980"/>
        <v>-7130950.5000000019</v>
      </c>
      <c r="JK160" s="619">
        <f t="shared" si="980"/>
        <v>7755318.3899999969</v>
      </c>
      <c r="JL160" s="619">
        <f t="shared" si="980"/>
        <v>42890606.869999997</v>
      </c>
      <c r="JM160" s="619">
        <f t="shared" si="980"/>
        <v>120599388.31000003</v>
      </c>
      <c r="JN160" s="619">
        <f t="shared" si="980"/>
        <v>153311765.40999997</v>
      </c>
      <c r="JO160" s="619">
        <f t="shared" si="980"/>
        <v>90382182.379999995</v>
      </c>
      <c r="JP160" s="619">
        <f t="shared" si="980"/>
        <v>92065580.430000007</v>
      </c>
      <c r="JQ160" s="619">
        <f t="shared" si="980"/>
        <v>10617453.769999996</v>
      </c>
      <c r="JR160" s="619">
        <f t="shared" si="980"/>
        <v>93719417.01000002</v>
      </c>
      <c r="JS160" s="619">
        <f t="shared" si="980"/>
        <v>28412594.039999992</v>
      </c>
      <c r="JT160" s="619">
        <f t="shared" si="980"/>
        <v>428719103.38</v>
      </c>
      <c r="JU160" s="619">
        <f t="shared" si="980"/>
        <v>458449387.98000008</v>
      </c>
      <c r="JV160" s="619">
        <f t="shared" si="980"/>
        <v>65038847.580000006</v>
      </c>
      <c r="JW160" s="619">
        <f t="shared" si="980"/>
        <v>7055945.2300000004</v>
      </c>
      <c r="JX160" s="619">
        <f t="shared" si="980"/>
        <v>53628958</v>
      </c>
      <c r="JY160" s="619">
        <f t="shared" si="980"/>
        <v>5717648.29</v>
      </c>
      <c r="JZ160" s="619">
        <f t="shared" si="980"/>
        <v>17376542.779999994</v>
      </c>
      <c r="KA160" s="619">
        <f t="shared" si="980"/>
        <v>49597107.870000005</v>
      </c>
      <c r="KB160" s="619">
        <f t="shared" si="980"/>
        <v>39127859.18</v>
      </c>
      <c r="KC160" s="619">
        <f t="shared" si="980"/>
        <v>14596295.49</v>
      </c>
      <c r="KD160" s="619">
        <f t="shared" si="980"/>
        <v>52506674.07</v>
      </c>
      <c r="KE160" s="619">
        <f t="shared" si="980"/>
        <v>43465811.789999992</v>
      </c>
      <c r="KF160" s="619">
        <f t="shared" si="980"/>
        <v>6791882.8999999985</v>
      </c>
      <c r="KG160" s="619">
        <f t="shared" si="980"/>
        <v>11949056.129999999</v>
      </c>
      <c r="KH160" s="619">
        <f t="shared" si="980"/>
        <v>25631130.960000001</v>
      </c>
      <c r="KI160" s="619">
        <f t="shared" si="980"/>
        <v>-1932724.120000001</v>
      </c>
      <c r="KJ160" s="619">
        <f t="shared" si="980"/>
        <v>735979157.5999999</v>
      </c>
      <c r="KK160" s="619">
        <f t="shared" si="980"/>
        <v>1668089.4999999851</v>
      </c>
      <c r="KL160" s="619">
        <f t="shared" si="980"/>
        <v>51266693.700000003</v>
      </c>
      <c r="KM160" s="619">
        <f t="shared" si="980"/>
        <v>46884496.280000009</v>
      </c>
      <c r="KN160" s="619">
        <f t="shared" si="980"/>
        <v>149897151.54000002</v>
      </c>
      <c r="KO160" s="619">
        <f t="shared" si="980"/>
        <v>88579483.890000015</v>
      </c>
      <c r="KP160" s="619">
        <f t="shared" si="980"/>
        <v>528157.70000000298</v>
      </c>
      <c r="KQ160" s="619">
        <f t="shared" si="980"/>
        <v>81384983.950000003</v>
      </c>
      <c r="KR160" s="619">
        <f t="shared" si="980"/>
        <v>66864789.360000007</v>
      </c>
      <c r="KS160" s="619">
        <f t="shared" si="980"/>
        <v>28962914.879999965</v>
      </c>
      <c r="KT160" s="619">
        <f t="shared" si="980"/>
        <v>58883483.610000007</v>
      </c>
      <c r="KU160" s="619">
        <f t="shared" si="980"/>
        <v>31343854.270000003</v>
      </c>
      <c r="KV160" s="619">
        <f t="shared" si="980"/>
        <v>78439948.530000001</v>
      </c>
      <c r="KW160" s="619">
        <f t="shared" si="980"/>
        <v>28606561.580000002</v>
      </c>
      <c r="KX160" s="619">
        <f t="shared" si="980"/>
        <v>93684923.519999996</v>
      </c>
      <c r="KY160" s="619">
        <f t="shared" si="980"/>
        <v>348198976.96999997</v>
      </c>
      <c r="KZ160" s="619">
        <f t="shared" si="980"/>
        <v>176703045.55999997</v>
      </c>
      <c r="LA160" s="619">
        <f t="shared" si="980"/>
        <v>487573008.86999995</v>
      </c>
      <c r="LB160" s="619">
        <f t="shared" si="980"/>
        <v>117198742.19999999</v>
      </c>
      <c r="LC160" s="619">
        <f t="shared" si="980"/>
        <v>66354735.419999994</v>
      </c>
      <c r="LD160" s="619">
        <f t="shared" si="980"/>
        <v>137839047.92999998</v>
      </c>
      <c r="LE160" s="619">
        <f t="shared" si="980"/>
        <v>138909366.18000001</v>
      </c>
      <c r="LF160" s="619">
        <f t="shared" si="980"/>
        <v>84251144.289999992</v>
      </c>
      <c r="LG160" s="619">
        <f t="shared" si="980"/>
        <v>95008806.909999996</v>
      </c>
      <c r="LH160" s="619">
        <f t="shared" si="980"/>
        <v>56056250.609999999</v>
      </c>
      <c r="LI160" s="619">
        <f t="shared" si="980"/>
        <v>266010704.48999989</v>
      </c>
      <c r="LJ160" s="619">
        <f t="shared" si="980"/>
        <v>83638792.020000011</v>
      </c>
      <c r="LK160" s="619">
        <f t="shared" si="980"/>
        <v>462123867.09000003</v>
      </c>
      <c r="LL160" s="619">
        <f t="shared" si="980"/>
        <v>202450289.92000002</v>
      </c>
      <c r="LM160" s="619">
        <f t="shared" si="980"/>
        <v>27977859.960000001</v>
      </c>
      <c r="LN160" s="619">
        <f t="shared" ref="LN160:NY160" si="981">LN59-LN158</f>
        <v>27655886.019999996</v>
      </c>
      <c r="LO160" s="619">
        <f t="shared" si="981"/>
        <v>3053986.4400000013</v>
      </c>
      <c r="LP160" s="619">
        <f t="shared" si="981"/>
        <v>43550638.300000012</v>
      </c>
      <c r="LQ160" s="619">
        <f t="shared" si="981"/>
        <v>-1397197.9400000004</v>
      </c>
      <c r="LR160" s="619">
        <f t="shared" si="981"/>
        <v>39514473.530000001</v>
      </c>
      <c r="LS160" s="619">
        <f t="shared" si="981"/>
        <v>12549206.140000001</v>
      </c>
      <c r="LT160" s="619">
        <f t="shared" si="981"/>
        <v>77664711.560000002</v>
      </c>
      <c r="LU160" s="619">
        <f t="shared" si="981"/>
        <v>83410563.180000007</v>
      </c>
      <c r="LV160" s="619">
        <f t="shared" si="981"/>
        <v>27333164.309999995</v>
      </c>
      <c r="LW160" s="619">
        <f t="shared" si="981"/>
        <v>1691862747.1700001</v>
      </c>
      <c r="LX160" s="619">
        <f t="shared" si="981"/>
        <v>484745968.7100001</v>
      </c>
      <c r="LY160" s="619">
        <f t="shared" si="981"/>
        <v>468619964.7700001</v>
      </c>
      <c r="LZ160" s="619">
        <f t="shared" si="981"/>
        <v>195578237.72999999</v>
      </c>
      <c r="MA160" s="619">
        <f t="shared" si="981"/>
        <v>11807549.459999986</v>
      </c>
      <c r="MB160" s="619">
        <f t="shared" si="981"/>
        <v>123950351.68000001</v>
      </c>
      <c r="MC160" s="619">
        <f t="shared" si="981"/>
        <v>60753133.469999991</v>
      </c>
      <c r="MD160" s="619">
        <f t="shared" si="981"/>
        <v>43839177.49000001</v>
      </c>
      <c r="ME160" s="619">
        <f t="shared" si="981"/>
        <v>89690442.189999998</v>
      </c>
      <c r="MF160" s="619">
        <f t="shared" si="981"/>
        <v>169849794.81</v>
      </c>
      <c r="MG160" s="619">
        <f t="shared" si="981"/>
        <v>49502110.679999992</v>
      </c>
      <c r="MH160" s="619">
        <f t="shared" si="981"/>
        <v>50920921.040000007</v>
      </c>
      <c r="MI160" s="619">
        <f t="shared" si="981"/>
        <v>246932083.42999995</v>
      </c>
      <c r="MJ160" s="619">
        <f t="shared" si="981"/>
        <v>18234677.610000003</v>
      </c>
      <c r="MK160" s="619">
        <f t="shared" si="981"/>
        <v>45368777.430000015</v>
      </c>
      <c r="ML160" s="619">
        <f t="shared" si="981"/>
        <v>21051696.469999999</v>
      </c>
      <c r="MM160" s="619">
        <f t="shared" si="981"/>
        <v>26651725.859999992</v>
      </c>
      <c r="MN160" s="619">
        <f t="shared" si="981"/>
        <v>53350062.549999982</v>
      </c>
      <c r="MO160" s="619">
        <f t="shared" si="981"/>
        <v>-12115373.529999997</v>
      </c>
      <c r="MP160" s="619">
        <f t="shared" si="981"/>
        <v>18083000.620000001</v>
      </c>
      <c r="MQ160" s="619">
        <f t="shared" si="981"/>
        <v>5334564.5399999991</v>
      </c>
      <c r="MR160" s="619">
        <f t="shared" si="981"/>
        <v>14087753.099999998</v>
      </c>
      <c r="MS160" s="619">
        <f t="shared" si="981"/>
        <v>4707385.7199999988</v>
      </c>
      <c r="MT160" s="619">
        <f t="shared" si="981"/>
        <v>27053480.399999991</v>
      </c>
      <c r="MU160" s="619">
        <f t="shared" si="981"/>
        <v>354059339.82000005</v>
      </c>
      <c r="MV160" s="619">
        <f t="shared" si="981"/>
        <v>14355121.719999991</v>
      </c>
      <c r="MW160" s="619">
        <f t="shared" si="981"/>
        <v>156023432.84999996</v>
      </c>
      <c r="MX160" s="619">
        <f t="shared" si="981"/>
        <v>75445782.700000018</v>
      </c>
      <c r="MY160" s="619">
        <f t="shared" si="981"/>
        <v>46197998.809999995</v>
      </c>
      <c r="MZ160" s="619">
        <f t="shared" si="981"/>
        <v>64727888.260000005</v>
      </c>
      <c r="NA160" s="619">
        <f t="shared" si="981"/>
        <v>293438574.59000003</v>
      </c>
      <c r="NB160" s="619">
        <f t="shared" si="981"/>
        <v>8248532.5199999958</v>
      </c>
      <c r="NC160" s="619">
        <f t="shared" si="981"/>
        <v>69860576.589999974</v>
      </c>
      <c r="ND160" s="619">
        <f t="shared" si="981"/>
        <v>-3153694.76</v>
      </c>
      <c r="NE160" s="619">
        <f t="shared" si="981"/>
        <v>35850556</v>
      </c>
      <c r="NF160" s="619">
        <f t="shared" si="981"/>
        <v>936459113.38999963</v>
      </c>
      <c r="NG160" s="619">
        <f t="shared" si="981"/>
        <v>508846254.87000006</v>
      </c>
      <c r="NH160" s="619">
        <f t="shared" si="981"/>
        <v>42323174.70000001</v>
      </c>
      <c r="NI160" s="619">
        <f t="shared" si="981"/>
        <v>785340632.25000012</v>
      </c>
      <c r="NJ160" s="619">
        <f t="shared" si="981"/>
        <v>11602749.489999998</v>
      </c>
      <c r="NK160" s="619">
        <f t="shared" si="981"/>
        <v>128011080.48000003</v>
      </c>
      <c r="NL160" s="619">
        <f t="shared" si="981"/>
        <v>369102161.28000003</v>
      </c>
      <c r="NM160" s="619">
        <f t="shared" si="981"/>
        <v>261208666.82999992</v>
      </c>
      <c r="NN160" s="619">
        <f t="shared" si="981"/>
        <v>30781836.399999999</v>
      </c>
      <c r="NO160" s="619">
        <f t="shared" si="981"/>
        <v>227639449.41</v>
      </c>
      <c r="NP160" s="619">
        <f t="shared" si="981"/>
        <v>117643829.74999999</v>
      </c>
      <c r="NQ160" s="619">
        <f t="shared" si="981"/>
        <v>73067474.760000005</v>
      </c>
      <c r="NR160" s="619">
        <f t="shared" si="981"/>
        <v>213284914.34999985</v>
      </c>
      <c r="NS160" s="619">
        <f t="shared" si="981"/>
        <v>60423949.170000002</v>
      </c>
      <c r="NT160" s="619">
        <f t="shared" si="981"/>
        <v>15265358.690000005</v>
      </c>
      <c r="NU160" s="619">
        <f t="shared" si="981"/>
        <v>39176898.090000004</v>
      </c>
      <c r="NV160" s="619">
        <f t="shared" si="981"/>
        <v>39167244.220000006</v>
      </c>
      <c r="NW160" s="619">
        <f t="shared" si="981"/>
        <v>10399102.360000001</v>
      </c>
      <c r="NX160" s="619">
        <f t="shared" si="981"/>
        <v>16031857.709999999</v>
      </c>
      <c r="NY160" s="619">
        <f t="shared" si="981"/>
        <v>301264851.15000021</v>
      </c>
      <c r="NZ160" s="619">
        <f t="shared" ref="NZ160:QK160" si="982">NZ59-NZ158</f>
        <v>375611925.72000003</v>
      </c>
      <c r="OA160" s="619">
        <f t="shared" si="982"/>
        <v>64368362.030000016</v>
      </c>
      <c r="OB160" s="619">
        <f t="shared" si="982"/>
        <v>-3059920.84</v>
      </c>
      <c r="OC160" s="619">
        <f t="shared" si="982"/>
        <v>30680997.800000004</v>
      </c>
      <c r="OD160" s="619">
        <f t="shared" si="982"/>
        <v>59049707.220000014</v>
      </c>
      <c r="OE160" s="619">
        <f t="shared" si="982"/>
        <v>-2554984.4499999974</v>
      </c>
      <c r="OF160" s="619">
        <f t="shared" si="982"/>
        <v>869407845.30999994</v>
      </c>
      <c r="OG160" s="619">
        <f t="shared" si="982"/>
        <v>-20266802.969999999</v>
      </c>
      <c r="OH160" s="619">
        <f t="shared" si="982"/>
        <v>66696900.07</v>
      </c>
      <c r="OI160" s="619">
        <f t="shared" si="982"/>
        <v>64375788.159999982</v>
      </c>
      <c r="OJ160" s="619">
        <f t="shared" si="982"/>
        <v>-3846812.7300000004</v>
      </c>
      <c r="OK160" s="619">
        <f t="shared" si="982"/>
        <v>128812672.17</v>
      </c>
      <c r="OL160" s="619">
        <f t="shared" si="982"/>
        <v>89770048.00999999</v>
      </c>
      <c r="OM160" s="619">
        <f t="shared" si="982"/>
        <v>-451345.89000000805</v>
      </c>
      <c r="ON160" s="619">
        <f t="shared" si="982"/>
        <v>113210603.11000001</v>
      </c>
      <c r="OO160" s="619">
        <f t="shared" si="982"/>
        <v>947714588.88000011</v>
      </c>
      <c r="OP160" s="619">
        <f t="shared" si="982"/>
        <v>191911118.67000002</v>
      </c>
      <c r="OQ160" s="619">
        <f t="shared" si="982"/>
        <v>730541913.27999997</v>
      </c>
      <c r="OR160" s="619">
        <f t="shared" si="982"/>
        <v>157758312.20999998</v>
      </c>
      <c r="OS160" s="619">
        <f t="shared" si="982"/>
        <v>9247631.7799999937</v>
      </c>
      <c r="OT160" s="619">
        <f t="shared" si="982"/>
        <v>95903604.75999999</v>
      </c>
      <c r="OU160" s="619">
        <f t="shared" si="982"/>
        <v>638912453.11000013</v>
      </c>
      <c r="OV160" s="619">
        <f t="shared" si="982"/>
        <v>38032343.349999994</v>
      </c>
      <c r="OW160" s="619">
        <f t="shared" si="982"/>
        <v>91961008.230000004</v>
      </c>
      <c r="OX160" s="619">
        <f t="shared" si="982"/>
        <v>83881195.110000014</v>
      </c>
      <c r="OY160" s="619">
        <f t="shared" si="982"/>
        <v>62243398.890000001</v>
      </c>
      <c r="OZ160" s="619">
        <f t="shared" si="982"/>
        <v>264186182.35999998</v>
      </c>
      <c r="PA160" s="619">
        <f t="shared" si="982"/>
        <v>38086216.450000003</v>
      </c>
      <c r="PB160" s="619">
        <f t="shared" si="982"/>
        <v>48075773.660000004</v>
      </c>
      <c r="PC160" s="619">
        <f t="shared" si="982"/>
        <v>40683944.780000001</v>
      </c>
      <c r="PD160" s="619">
        <f t="shared" si="982"/>
        <v>218780287.61999997</v>
      </c>
      <c r="PE160" s="619">
        <f t="shared" si="982"/>
        <v>16579484.779999999</v>
      </c>
      <c r="PF160" s="619">
        <f t="shared" si="982"/>
        <v>12372248.620000005</v>
      </c>
      <c r="PG160" s="619">
        <f t="shared" si="982"/>
        <v>10313734.040000003</v>
      </c>
      <c r="PH160" s="619">
        <f t="shared" si="982"/>
        <v>37481291.439999998</v>
      </c>
      <c r="PI160" s="619">
        <f t="shared" si="982"/>
        <v>113726395.14</v>
      </c>
      <c r="PJ160" s="619">
        <f t="shared" si="982"/>
        <v>13791400.410000002</v>
      </c>
      <c r="PK160" s="619">
        <f t="shared" si="982"/>
        <v>16284414.4</v>
      </c>
      <c r="PL160" s="619">
        <f t="shared" si="982"/>
        <v>13599662.490000006</v>
      </c>
      <c r="PM160" s="619">
        <f t="shared" si="982"/>
        <v>3678477.0099999942</v>
      </c>
      <c r="PN160" s="619">
        <f t="shared" si="982"/>
        <v>68025247.440000013</v>
      </c>
      <c r="PO160" s="619">
        <f t="shared" si="982"/>
        <v>38264524.68</v>
      </c>
      <c r="PP160" s="619">
        <f t="shared" si="982"/>
        <v>6407041.5</v>
      </c>
      <c r="PQ160" s="619">
        <f t="shared" si="982"/>
        <v>75466141.129999995</v>
      </c>
      <c r="PR160" s="619">
        <f t="shared" si="982"/>
        <v>9406208.3799999971</v>
      </c>
      <c r="PS160" s="619">
        <f t="shared" si="982"/>
        <v>29201809.870000005</v>
      </c>
      <c r="PT160" s="619">
        <f t="shared" si="982"/>
        <v>3479227.9300000016</v>
      </c>
      <c r="PU160" s="619">
        <f t="shared" si="982"/>
        <v>25675194.950000003</v>
      </c>
      <c r="PV160" s="619">
        <f t="shared" si="982"/>
        <v>-223663884.44000006</v>
      </c>
      <c r="PW160" s="619">
        <f t="shared" si="982"/>
        <v>-10247462.459999993</v>
      </c>
      <c r="PX160" s="619">
        <f t="shared" si="982"/>
        <v>-52805.620000004768</v>
      </c>
      <c r="PY160" s="619">
        <f t="shared" si="982"/>
        <v>73853764.300000012</v>
      </c>
      <c r="PZ160" s="619">
        <f t="shared" si="982"/>
        <v>86098403.179999918</v>
      </c>
      <c r="QA160" s="619">
        <f t="shared" si="982"/>
        <v>-4452656.700000003</v>
      </c>
      <c r="QB160" s="619">
        <f t="shared" si="982"/>
        <v>-11117836.170000002</v>
      </c>
      <c r="QC160" s="619">
        <f t="shared" si="982"/>
        <v>21006772.530000001</v>
      </c>
      <c r="QD160" s="619">
        <f t="shared" si="982"/>
        <v>122114695.82999998</v>
      </c>
      <c r="QE160" s="619">
        <f t="shared" si="982"/>
        <v>-4047910.2000000007</v>
      </c>
      <c r="QF160" s="619">
        <f t="shared" si="982"/>
        <v>140101391.86000001</v>
      </c>
      <c r="QG160" s="619">
        <f t="shared" si="982"/>
        <v>2274554.0599999987</v>
      </c>
      <c r="QH160" s="619">
        <f t="shared" si="982"/>
        <v>22140224.800000004</v>
      </c>
      <c r="QI160" s="619">
        <f t="shared" si="982"/>
        <v>64092692.939999998</v>
      </c>
      <c r="QJ160" s="619">
        <f t="shared" si="982"/>
        <v>-30354426.070000011</v>
      </c>
      <c r="QK160" s="619">
        <f t="shared" si="982"/>
        <v>35503823.259999998</v>
      </c>
      <c r="QL160" s="619">
        <f t="shared" ref="QL160:SW160" si="983">QL59-QL158</f>
        <v>-5315934.2799999975</v>
      </c>
      <c r="QM160" s="619">
        <f t="shared" si="983"/>
        <v>-7953144.4600000009</v>
      </c>
      <c r="QN160" s="619">
        <f t="shared" si="983"/>
        <v>-12861198.750000004</v>
      </c>
      <c r="QO160" s="619">
        <f t="shared" si="983"/>
        <v>24652957.129999965</v>
      </c>
      <c r="QP160" s="619">
        <f t="shared" si="983"/>
        <v>77139900.699999988</v>
      </c>
      <c r="QQ160" s="619">
        <f t="shared" si="983"/>
        <v>-3579726.950000003</v>
      </c>
      <c r="QR160" s="619">
        <f t="shared" si="983"/>
        <v>4129460.2599999988</v>
      </c>
      <c r="QS160" s="619">
        <f t="shared" si="983"/>
        <v>-6359122.1099999975</v>
      </c>
      <c r="QT160" s="619">
        <f t="shared" si="983"/>
        <v>4611689.68</v>
      </c>
      <c r="QU160" s="619">
        <f t="shared" si="983"/>
        <v>9557264.120000001</v>
      </c>
      <c r="QV160" s="619">
        <f t="shared" si="983"/>
        <v>11248147.920000017</v>
      </c>
      <c r="QW160" s="619">
        <f t="shared" si="983"/>
        <v>7259177.450000003</v>
      </c>
      <c r="QX160" s="619">
        <f t="shared" si="983"/>
        <v>146846722.79999998</v>
      </c>
      <c r="QY160" s="619">
        <f t="shared" si="983"/>
        <v>31181508.569999993</v>
      </c>
      <c r="QZ160" s="619">
        <f t="shared" si="983"/>
        <v>25104494.27</v>
      </c>
      <c r="RA160" s="619">
        <f t="shared" si="983"/>
        <v>147749836.16999999</v>
      </c>
      <c r="RB160" s="619">
        <f t="shared" si="983"/>
        <v>7916023.2100000009</v>
      </c>
      <c r="RC160" s="619">
        <f t="shared" si="983"/>
        <v>64431502.749999985</v>
      </c>
      <c r="RD160" s="619">
        <f t="shared" si="983"/>
        <v>131170504.00999999</v>
      </c>
      <c r="RE160" s="619">
        <f t="shared" si="983"/>
        <v>6423273.8400000036</v>
      </c>
      <c r="RF160" s="619">
        <f t="shared" si="983"/>
        <v>4908010.3100000042</v>
      </c>
      <c r="RG160" s="619">
        <f t="shared" si="983"/>
        <v>58822640.979999997</v>
      </c>
      <c r="RH160" s="619">
        <f t="shared" si="983"/>
        <v>7495599.1599999983</v>
      </c>
      <c r="RI160" s="619">
        <f t="shared" si="983"/>
        <v>818888791.04999983</v>
      </c>
      <c r="RJ160" s="619">
        <f t="shared" si="983"/>
        <v>7241601.5400000066</v>
      </c>
      <c r="RK160" s="619">
        <f t="shared" si="983"/>
        <v>-3466681.2300000004</v>
      </c>
      <c r="RL160" s="619">
        <f t="shared" si="983"/>
        <v>60143350.050000012</v>
      </c>
      <c r="RM160" s="619">
        <f t="shared" si="983"/>
        <v>8295658.0700000077</v>
      </c>
      <c r="RN160" s="619">
        <f t="shared" si="983"/>
        <v>6664716.6799999848</v>
      </c>
      <c r="RO160" s="619">
        <f t="shared" si="983"/>
        <v>-38467520.269999996</v>
      </c>
      <c r="RP160" s="619">
        <f t="shared" si="983"/>
        <v>52875969.359999999</v>
      </c>
      <c r="RQ160" s="619">
        <f t="shared" si="983"/>
        <v>51514976.679999992</v>
      </c>
      <c r="RR160" s="619">
        <f t="shared" si="983"/>
        <v>-30202248.630000003</v>
      </c>
      <c r="RS160" s="619">
        <f t="shared" si="983"/>
        <v>84181824.390000015</v>
      </c>
      <c r="RT160" s="619">
        <f t="shared" si="983"/>
        <v>6725367.049999997</v>
      </c>
      <c r="RU160" s="619">
        <f t="shared" si="983"/>
        <v>-4056522.77999999</v>
      </c>
      <c r="RV160" s="619">
        <f t="shared" si="983"/>
        <v>448405.83999998868</v>
      </c>
      <c r="RW160" s="619">
        <f t="shared" si="983"/>
        <v>-5925619.9399999995</v>
      </c>
      <c r="RX160" s="619">
        <f t="shared" si="983"/>
        <v>9742608.620000001</v>
      </c>
      <c r="RY160" s="619">
        <f t="shared" si="983"/>
        <v>27088957.099999994</v>
      </c>
      <c r="RZ160" s="619">
        <f t="shared" si="983"/>
        <v>29787716.949999992</v>
      </c>
      <c r="SA160" s="619">
        <f t="shared" si="983"/>
        <v>-2723353.0699999984</v>
      </c>
      <c r="SB160" s="619">
        <f t="shared" si="983"/>
        <v>13374246</v>
      </c>
      <c r="SC160" s="619">
        <f t="shared" si="983"/>
        <v>11287277.710000008</v>
      </c>
      <c r="SD160" s="619">
        <f t="shared" si="983"/>
        <v>58742220.169999994</v>
      </c>
      <c r="SE160" s="619">
        <f t="shared" si="983"/>
        <v>27275629.109999999</v>
      </c>
      <c r="SF160" s="619">
        <f t="shared" si="983"/>
        <v>20545369.910000008</v>
      </c>
      <c r="SG160" s="619">
        <f t="shared" si="983"/>
        <v>3453762.3299999982</v>
      </c>
      <c r="SH160" s="619">
        <f t="shared" si="983"/>
        <v>1597636.2700000033</v>
      </c>
      <c r="SI160" s="619">
        <f t="shared" si="983"/>
        <v>19705474.559999999</v>
      </c>
      <c r="SJ160" s="619">
        <f t="shared" si="983"/>
        <v>2318471.4700000025</v>
      </c>
      <c r="SK160" s="619">
        <f t="shared" si="983"/>
        <v>19188168.310000002</v>
      </c>
      <c r="SL160" s="619">
        <f t="shared" si="983"/>
        <v>35389090.629999995</v>
      </c>
      <c r="SM160" s="619">
        <f t="shared" si="983"/>
        <v>-63794070.200000018</v>
      </c>
      <c r="SN160" s="619">
        <f t="shared" si="983"/>
        <v>-935932.50000000093</v>
      </c>
      <c r="SO160" s="619">
        <f t="shared" si="983"/>
        <v>72539136.629999995</v>
      </c>
      <c r="SP160" s="619">
        <f t="shared" si="983"/>
        <v>37696113.660000004</v>
      </c>
      <c r="SQ160" s="619">
        <f t="shared" si="983"/>
        <v>5190312.709999999</v>
      </c>
      <c r="SR160" s="619">
        <f t="shared" si="983"/>
        <v>8697182.5099999979</v>
      </c>
      <c r="SS160" s="619">
        <f t="shared" si="983"/>
        <v>34924326.32</v>
      </c>
      <c r="ST160" s="619">
        <f t="shared" si="983"/>
        <v>27956773.189999998</v>
      </c>
      <c r="SU160" s="619">
        <f t="shared" si="983"/>
        <v>43325452.490000002</v>
      </c>
      <c r="SV160" s="619">
        <f t="shared" si="983"/>
        <v>7121410.8899999987</v>
      </c>
      <c r="SW160" s="619">
        <f t="shared" si="983"/>
        <v>-149711145.50000003</v>
      </c>
      <c r="SX160" s="619">
        <f t="shared" ref="SX160:VI160" si="984">SX59-SX158</f>
        <v>31677244.910000004</v>
      </c>
      <c r="SY160" s="619">
        <f t="shared" si="984"/>
        <v>-3258462.1799999923</v>
      </c>
      <c r="SZ160" s="619">
        <f t="shared" si="984"/>
        <v>17170052.640000004</v>
      </c>
      <c r="TA160" s="619">
        <f t="shared" si="984"/>
        <v>3580770.1900000013</v>
      </c>
      <c r="TB160" s="619">
        <f t="shared" si="984"/>
        <v>14424176.75</v>
      </c>
      <c r="TC160" s="619">
        <f t="shared" si="984"/>
        <v>3119103.24</v>
      </c>
      <c r="TD160" s="619">
        <f t="shared" si="984"/>
        <v>-34541843.699999988</v>
      </c>
      <c r="TE160" s="619">
        <f t="shared" si="984"/>
        <v>2098050.7599999998</v>
      </c>
      <c r="TF160" s="619">
        <f t="shared" si="984"/>
        <v>-5619462.8200000022</v>
      </c>
      <c r="TG160" s="619">
        <f t="shared" si="984"/>
        <v>4777963.2799999937</v>
      </c>
      <c r="TH160" s="619">
        <f t="shared" si="984"/>
        <v>-4317166.2799999937</v>
      </c>
      <c r="TI160" s="619">
        <f t="shared" si="984"/>
        <v>52306891.32</v>
      </c>
      <c r="TJ160" s="619">
        <f t="shared" si="984"/>
        <v>2629896.379999999</v>
      </c>
      <c r="TK160" s="619">
        <f t="shared" si="984"/>
        <v>-175165714.18000007</v>
      </c>
      <c r="TL160" s="619">
        <f t="shared" si="984"/>
        <v>47697215.759999998</v>
      </c>
      <c r="TM160" s="619">
        <f t="shared" si="984"/>
        <v>27145876.469999999</v>
      </c>
      <c r="TN160" s="619">
        <f t="shared" si="984"/>
        <v>-13106400.790000003</v>
      </c>
      <c r="TO160" s="619">
        <f t="shared" si="984"/>
        <v>9964483.5000000075</v>
      </c>
      <c r="TP160" s="619">
        <f t="shared" si="984"/>
        <v>12962138.899999997</v>
      </c>
      <c r="TQ160" s="619">
        <f t="shared" si="984"/>
        <v>10754748.57</v>
      </c>
      <c r="TR160" s="619">
        <f t="shared" si="984"/>
        <v>-1877332.7199999839</v>
      </c>
      <c r="TS160" s="619">
        <f t="shared" si="984"/>
        <v>24114244.999999996</v>
      </c>
      <c r="TT160" s="619">
        <f t="shared" si="984"/>
        <v>-12683373.420000004</v>
      </c>
      <c r="TU160" s="619">
        <f t="shared" si="984"/>
        <v>6608506.2199999951</v>
      </c>
      <c r="TV160" s="619">
        <f t="shared" si="984"/>
        <v>32111299.420000002</v>
      </c>
      <c r="TW160" s="619">
        <f t="shared" si="984"/>
        <v>4043583.51</v>
      </c>
      <c r="TX160" s="619">
        <f t="shared" si="984"/>
        <v>18364504.759999998</v>
      </c>
      <c r="TY160" s="619">
        <f t="shared" si="984"/>
        <v>6251056.9600000028</v>
      </c>
      <c r="TZ160" s="619">
        <f t="shared" si="984"/>
        <v>42377468.980000004</v>
      </c>
      <c r="UA160" s="619">
        <f t="shared" si="984"/>
        <v>92091258.690000013</v>
      </c>
      <c r="UB160" s="619">
        <f t="shared" si="984"/>
        <v>35865634.490000002</v>
      </c>
      <c r="UC160" s="619">
        <f t="shared" si="984"/>
        <v>346536419.12</v>
      </c>
      <c r="UD160" s="619">
        <f t="shared" si="984"/>
        <v>-10697484.400000006</v>
      </c>
      <c r="UE160" s="619">
        <f t="shared" si="984"/>
        <v>-8434369.2299999967</v>
      </c>
      <c r="UF160" s="619">
        <f t="shared" si="984"/>
        <v>1813427.1999999993</v>
      </c>
      <c r="UG160" s="619">
        <f t="shared" si="984"/>
        <v>-182945884.16999996</v>
      </c>
      <c r="UH160" s="619">
        <f t="shared" si="984"/>
        <v>21467019.75</v>
      </c>
      <c r="UI160" s="619">
        <f t="shared" si="984"/>
        <v>-7112062.7100000028</v>
      </c>
      <c r="UJ160" s="619">
        <f t="shared" si="984"/>
        <v>19524956.699999999</v>
      </c>
      <c r="UK160" s="619">
        <f t="shared" si="984"/>
        <v>3138341.879999999</v>
      </c>
      <c r="UL160" s="619">
        <f t="shared" si="984"/>
        <v>146735162.70000005</v>
      </c>
      <c r="UM160" s="619">
        <f t="shared" si="984"/>
        <v>15489288.74000001</v>
      </c>
      <c r="UN160" s="619">
        <f t="shared" si="984"/>
        <v>19602715.859999999</v>
      </c>
      <c r="UO160" s="619">
        <f t="shared" si="984"/>
        <v>-4347232.3699999899</v>
      </c>
      <c r="UP160" s="619">
        <f t="shared" si="984"/>
        <v>21990934.010000013</v>
      </c>
      <c r="UQ160" s="619">
        <f t="shared" si="984"/>
        <v>-5497663.0800000057</v>
      </c>
      <c r="UR160" s="619">
        <f t="shared" si="984"/>
        <v>577275098.30999982</v>
      </c>
      <c r="US160" s="619">
        <f t="shared" si="984"/>
        <v>-5727012.2799999937</v>
      </c>
      <c r="UT160" s="619">
        <f t="shared" si="984"/>
        <v>-15577436.919999998</v>
      </c>
      <c r="UU160" s="619">
        <f t="shared" si="984"/>
        <v>-31119526.139999956</v>
      </c>
      <c r="UV160" s="619">
        <f t="shared" si="984"/>
        <v>26657680.98</v>
      </c>
      <c r="UW160" s="619">
        <f t="shared" si="984"/>
        <v>-20221473.459999997</v>
      </c>
      <c r="UX160" s="619">
        <f t="shared" si="984"/>
        <v>-17041204.589999974</v>
      </c>
      <c r="UY160" s="619">
        <f t="shared" si="984"/>
        <v>1449142.5799999982</v>
      </c>
      <c r="UZ160" s="619">
        <f t="shared" si="984"/>
        <v>-14911814.040000001</v>
      </c>
      <c r="VA160" s="619">
        <f t="shared" si="984"/>
        <v>19732795.670000002</v>
      </c>
      <c r="VB160" s="619">
        <f t="shared" si="984"/>
        <v>1331779.2699999996</v>
      </c>
      <c r="VC160" s="619">
        <f t="shared" si="984"/>
        <v>-7728788.2900000066</v>
      </c>
      <c r="VD160" s="619">
        <f t="shared" si="984"/>
        <v>32890641.119999997</v>
      </c>
      <c r="VE160" s="619">
        <f t="shared" si="984"/>
        <v>28819810.609999999</v>
      </c>
      <c r="VF160" s="619">
        <f t="shared" si="984"/>
        <v>2749247.8999999985</v>
      </c>
      <c r="VG160" s="619">
        <f t="shared" si="984"/>
        <v>1126896.4199999981</v>
      </c>
      <c r="VH160" s="619">
        <f t="shared" si="984"/>
        <v>8553113.2400000021</v>
      </c>
      <c r="VI160" s="619">
        <f t="shared" si="984"/>
        <v>2810129.1500000022</v>
      </c>
      <c r="VJ160" s="619">
        <f t="shared" ref="VJ160:XU160" si="985">VJ59-VJ158</f>
        <v>-16243895.550000004</v>
      </c>
      <c r="VK160" s="619">
        <f t="shared" si="985"/>
        <v>-5853059.1199999992</v>
      </c>
      <c r="VL160" s="619">
        <f t="shared" si="985"/>
        <v>12852486.850000001</v>
      </c>
      <c r="VM160" s="619">
        <f t="shared" si="985"/>
        <v>11257464.700000001</v>
      </c>
      <c r="VN160" s="619">
        <f t="shared" si="985"/>
        <v>-76249153.049999952</v>
      </c>
      <c r="VO160" s="619">
        <f t="shared" si="985"/>
        <v>11236734.609999999</v>
      </c>
      <c r="VP160" s="619">
        <f t="shared" si="985"/>
        <v>39954578</v>
      </c>
      <c r="VQ160" s="619">
        <f t="shared" si="985"/>
        <v>8760830.3999999985</v>
      </c>
      <c r="VR160" s="619">
        <f t="shared" si="985"/>
        <v>3320815.3399999961</v>
      </c>
      <c r="VS160" s="619">
        <f t="shared" si="985"/>
        <v>5867767.7300000042</v>
      </c>
      <c r="VT160" s="619">
        <f t="shared" si="985"/>
        <v>24539518.399999995</v>
      </c>
      <c r="VU160" s="619">
        <f t="shared" si="985"/>
        <v>6581588.3699999992</v>
      </c>
      <c r="VV160" s="619">
        <f t="shared" si="985"/>
        <v>12127498.709999997</v>
      </c>
      <c r="VW160" s="619">
        <f t="shared" si="985"/>
        <v>40031514.799999997</v>
      </c>
      <c r="VX160" s="619">
        <f t="shared" si="985"/>
        <v>10409247.439999998</v>
      </c>
      <c r="VY160" s="619">
        <f t="shared" si="985"/>
        <v>75578722.530000001</v>
      </c>
      <c r="VZ160" s="619">
        <f t="shared" si="985"/>
        <v>-4032748.1099999994</v>
      </c>
      <c r="WA160" s="619">
        <f t="shared" si="985"/>
        <v>54446451</v>
      </c>
      <c r="WB160" s="619">
        <f t="shared" si="985"/>
        <v>-889056.46999999881</v>
      </c>
      <c r="WC160" s="619">
        <f t="shared" si="985"/>
        <v>2439301219.3299999</v>
      </c>
      <c r="WD160" s="619">
        <f t="shared" si="985"/>
        <v>36619633.959999993</v>
      </c>
      <c r="WE160" s="619">
        <f t="shared" si="985"/>
        <v>70641280.499999985</v>
      </c>
      <c r="WF160" s="619">
        <f t="shared" si="985"/>
        <v>60670292.110000007</v>
      </c>
      <c r="WG160" s="619">
        <f t="shared" si="985"/>
        <v>33739181.540000007</v>
      </c>
      <c r="WH160" s="619">
        <f t="shared" si="985"/>
        <v>3181056.0600000024</v>
      </c>
      <c r="WI160" s="619">
        <f t="shared" si="985"/>
        <v>10482814.860000014</v>
      </c>
      <c r="WJ160" s="619">
        <f t="shared" si="985"/>
        <v>34195580.079999983</v>
      </c>
      <c r="WK160" s="619">
        <f t="shared" si="985"/>
        <v>52240106.219999991</v>
      </c>
      <c r="WL160" s="619">
        <f t="shared" si="985"/>
        <v>41685641.789999999</v>
      </c>
      <c r="WM160" s="619">
        <f t="shared" si="985"/>
        <v>8080713.2699999996</v>
      </c>
      <c r="WN160" s="619">
        <f t="shared" si="985"/>
        <v>-15686483.809999995</v>
      </c>
      <c r="WO160" s="619">
        <f t="shared" si="985"/>
        <v>68243355.670000017</v>
      </c>
      <c r="WP160" s="619">
        <f t="shared" si="985"/>
        <v>-12695901.43</v>
      </c>
      <c r="WQ160" s="619">
        <f t="shared" si="985"/>
        <v>42967443.450000003</v>
      </c>
      <c r="WR160" s="619">
        <f t="shared" si="985"/>
        <v>65954759.889999986</v>
      </c>
      <c r="WS160" s="619">
        <f t="shared" si="985"/>
        <v>19997395.440000005</v>
      </c>
      <c r="WT160" s="619">
        <f t="shared" si="985"/>
        <v>83108961.620000005</v>
      </c>
      <c r="WU160" s="619">
        <f t="shared" si="985"/>
        <v>15125464.679999996</v>
      </c>
      <c r="WV160" s="619">
        <f t="shared" si="985"/>
        <v>50995125.719999991</v>
      </c>
      <c r="WW160" s="619">
        <f t="shared" si="985"/>
        <v>23229896.659999996</v>
      </c>
      <c r="WX160" s="619">
        <f t="shared" si="985"/>
        <v>-6235570.9400000051</v>
      </c>
      <c r="WY160" s="619">
        <f t="shared" si="985"/>
        <v>23869717.180000011</v>
      </c>
      <c r="WZ160" s="619">
        <f t="shared" si="985"/>
        <v>8909226.730000006</v>
      </c>
      <c r="XA160" s="619">
        <f t="shared" si="985"/>
        <v>24835505.019999996</v>
      </c>
      <c r="XB160" s="619">
        <f t="shared" si="985"/>
        <v>281639.58999999985</v>
      </c>
      <c r="XC160" s="619">
        <f t="shared" si="985"/>
        <v>269773.62000000104</v>
      </c>
      <c r="XD160" s="619">
        <f t="shared" si="985"/>
        <v>16398565.969999997</v>
      </c>
      <c r="XE160" s="619">
        <f t="shared" si="985"/>
        <v>111992618.84</v>
      </c>
      <c r="XF160" s="619">
        <f t="shared" si="985"/>
        <v>-5032541.2840000018</v>
      </c>
      <c r="XG160" s="619">
        <f t="shared" si="985"/>
        <v>37449617.239999995</v>
      </c>
      <c r="XH160" s="619">
        <f t="shared" si="985"/>
        <v>14806125.990000002</v>
      </c>
      <c r="XI160" s="619">
        <f t="shared" si="985"/>
        <v>2651742.6000000034</v>
      </c>
      <c r="XJ160" s="619">
        <f t="shared" si="985"/>
        <v>890663771.08000016</v>
      </c>
      <c r="XK160" s="619">
        <f t="shared" si="985"/>
        <v>70696577.980000004</v>
      </c>
      <c r="XL160" s="619">
        <f t="shared" si="985"/>
        <v>109939869.65000001</v>
      </c>
      <c r="XM160" s="619">
        <f t="shared" si="985"/>
        <v>52630417.709999949</v>
      </c>
      <c r="XN160" s="619">
        <f t="shared" si="985"/>
        <v>40163770.600000001</v>
      </c>
      <c r="XO160" s="619">
        <f t="shared" si="985"/>
        <v>59662309.030000001</v>
      </c>
      <c r="XP160" s="619">
        <f t="shared" si="985"/>
        <v>103579016.78</v>
      </c>
      <c r="XQ160" s="619">
        <f t="shared" si="985"/>
        <v>112244930.38999999</v>
      </c>
      <c r="XR160" s="619">
        <f t="shared" si="985"/>
        <v>26279109.260000005</v>
      </c>
      <c r="XS160" s="619">
        <f t="shared" si="985"/>
        <v>124860849.56999999</v>
      </c>
      <c r="XT160" s="619">
        <f t="shared" si="985"/>
        <v>92144023.340000004</v>
      </c>
      <c r="XU160" s="619">
        <f t="shared" si="985"/>
        <v>32266277.660000004</v>
      </c>
      <c r="XV160" s="619">
        <f t="shared" ref="XV160:AAG160" si="986">XV59-XV158</f>
        <v>37730604.520000003</v>
      </c>
      <c r="XW160" s="619">
        <f t="shared" si="986"/>
        <v>71020827.019999996</v>
      </c>
      <c r="XX160" s="619">
        <f t="shared" si="986"/>
        <v>82594673.010000005</v>
      </c>
      <c r="XY160" s="619">
        <f t="shared" si="986"/>
        <v>6424568.7599999979</v>
      </c>
      <c r="XZ160" s="619">
        <f t="shared" si="986"/>
        <v>23790107.149999999</v>
      </c>
      <c r="YA160" s="619">
        <f t="shared" si="986"/>
        <v>33384219.739999998</v>
      </c>
      <c r="YB160" s="619">
        <f t="shared" si="986"/>
        <v>21419613.430000003</v>
      </c>
      <c r="YC160" s="619">
        <f t="shared" si="986"/>
        <v>52500139.190000005</v>
      </c>
      <c r="YD160" s="619">
        <f t="shared" si="986"/>
        <v>41801867.119999997</v>
      </c>
      <c r="YE160" s="619">
        <f t="shared" si="986"/>
        <v>74541788.610000014</v>
      </c>
      <c r="YF160" s="619">
        <f t="shared" si="986"/>
        <v>49159677.890000001</v>
      </c>
      <c r="YG160" s="619">
        <f t="shared" si="986"/>
        <v>586250301.14999986</v>
      </c>
      <c r="YH160" s="619">
        <f t="shared" si="986"/>
        <v>92237072.989999995</v>
      </c>
      <c r="YI160" s="619">
        <f t="shared" si="986"/>
        <v>98350735.210000038</v>
      </c>
      <c r="YJ160" s="619">
        <f t="shared" si="986"/>
        <v>75825558.299999997</v>
      </c>
      <c r="YK160" s="619">
        <f t="shared" si="986"/>
        <v>292992269.1500001</v>
      </c>
      <c r="YL160" s="619">
        <f t="shared" si="986"/>
        <v>71765511.050000012</v>
      </c>
      <c r="YM160" s="619">
        <f t="shared" si="986"/>
        <v>79609246.51000002</v>
      </c>
      <c r="YN160" s="619">
        <f t="shared" si="986"/>
        <v>45048453.389999993</v>
      </c>
      <c r="YO160" s="619">
        <f t="shared" si="986"/>
        <v>7636052</v>
      </c>
      <c r="YP160" s="619">
        <f t="shared" si="986"/>
        <v>22284213.860000014</v>
      </c>
      <c r="YQ160" s="619">
        <f t="shared" si="986"/>
        <v>69589475.63000001</v>
      </c>
      <c r="YR160" s="619">
        <f t="shared" si="986"/>
        <v>61003859.450000018</v>
      </c>
      <c r="YS160" s="619">
        <f t="shared" si="986"/>
        <v>33987833.049999997</v>
      </c>
      <c r="YT160" s="619">
        <f t="shared" si="986"/>
        <v>52407056.150000006</v>
      </c>
      <c r="YU160" s="619">
        <f t="shared" si="986"/>
        <v>97434831.75999999</v>
      </c>
      <c r="YV160" s="619">
        <f t="shared" si="986"/>
        <v>109691977.14999999</v>
      </c>
      <c r="YW160" s="619">
        <f t="shared" si="986"/>
        <v>63875448.68999999</v>
      </c>
      <c r="YX160" s="619">
        <f t="shared" si="986"/>
        <v>51696148.900000006</v>
      </c>
      <c r="YY160" s="619">
        <f t="shared" si="986"/>
        <v>19584502.560000002</v>
      </c>
      <c r="YZ160" s="619">
        <f t="shared" si="986"/>
        <v>31463786.340000007</v>
      </c>
      <c r="ZA160" s="619">
        <f t="shared" si="986"/>
        <v>29947272.010000005</v>
      </c>
      <c r="ZB160" s="619">
        <f t="shared" si="986"/>
        <v>9128714.5100000016</v>
      </c>
      <c r="ZC160" s="619">
        <f t="shared" si="986"/>
        <v>11023637.630000003</v>
      </c>
      <c r="ZD160" s="619">
        <f t="shared" si="986"/>
        <v>23160056.219999999</v>
      </c>
      <c r="ZE160" s="619">
        <f t="shared" si="986"/>
        <v>193152286.69</v>
      </c>
      <c r="ZF160" s="619">
        <f t="shared" si="986"/>
        <v>22791947.259999998</v>
      </c>
      <c r="ZG160" s="619">
        <f t="shared" si="986"/>
        <v>57767365.710000001</v>
      </c>
      <c r="ZH160" s="619">
        <f t="shared" si="986"/>
        <v>24701666.340000004</v>
      </c>
      <c r="ZI160" s="619">
        <f t="shared" si="986"/>
        <v>46367630.730000004</v>
      </c>
      <c r="ZJ160" s="619">
        <f t="shared" si="986"/>
        <v>20122957.199999999</v>
      </c>
      <c r="ZK160" s="619">
        <f t="shared" si="986"/>
        <v>26350937.019999996</v>
      </c>
      <c r="ZL160" s="619">
        <f t="shared" si="986"/>
        <v>16305276.050000003</v>
      </c>
      <c r="ZM160" s="619">
        <f t="shared" si="986"/>
        <v>21316142.400000021</v>
      </c>
      <c r="ZN160" s="619">
        <f t="shared" si="986"/>
        <v>165886981.97999996</v>
      </c>
      <c r="ZO160" s="619">
        <f t="shared" si="986"/>
        <v>31794315.209999993</v>
      </c>
      <c r="ZP160" s="619">
        <f t="shared" si="986"/>
        <v>27672684.409999996</v>
      </c>
      <c r="ZQ160" s="619">
        <f t="shared" si="986"/>
        <v>319246676.03000003</v>
      </c>
      <c r="ZR160" s="619">
        <f t="shared" si="986"/>
        <v>104764615.45</v>
      </c>
      <c r="ZS160" s="619">
        <f t="shared" si="986"/>
        <v>63821195.68</v>
      </c>
      <c r="ZT160" s="619">
        <f t="shared" si="986"/>
        <v>26898530.319999997</v>
      </c>
      <c r="ZU160" s="619">
        <f t="shared" si="986"/>
        <v>135039766</v>
      </c>
      <c r="ZV160" s="619">
        <f t="shared" si="986"/>
        <v>317336759.41000003</v>
      </c>
      <c r="ZW160" s="619">
        <f t="shared" si="986"/>
        <v>-2527034.2000000104</v>
      </c>
      <c r="ZX160" s="619">
        <f t="shared" si="986"/>
        <v>43236904.559999995</v>
      </c>
      <c r="ZY160" s="619">
        <f t="shared" si="986"/>
        <v>46322152.649999999</v>
      </c>
      <c r="ZZ160" s="619">
        <f t="shared" si="986"/>
        <v>13665212.170000006</v>
      </c>
      <c r="AAA160" s="619">
        <f t="shared" si="986"/>
        <v>64667350.810000002</v>
      </c>
      <c r="AAB160" s="619">
        <f t="shared" si="986"/>
        <v>12140921.07</v>
      </c>
      <c r="AAC160" s="619">
        <f t="shared" si="986"/>
        <v>22536408.199999996</v>
      </c>
      <c r="AAD160" s="619">
        <f t="shared" si="986"/>
        <v>34795719.930000007</v>
      </c>
      <c r="AAE160" s="619">
        <f t="shared" si="986"/>
        <v>44069435.439999998</v>
      </c>
      <c r="AAF160" s="619">
        <f t="shared" si="986"/>
        <v>67740822.070000008</v>
      </c>
      <c r="AAG160" s="619">
        <f t="shared" si="986"/>
        <v>62658906.809999995</v>
      </c>
      <c r="AAH160" s="619">
        <f t="shared" ref="AAH160:ACS160" si="987">AAH59-AAH158</f>
        <v>13616904.630000003</v>
      </c>
      <c r="AAI160" s="619">
        <f t="shared" si="987"/>
        <v>29206652.130000003</v>
      </c>
      <c r="AAJ160" s="619">
        <f t="shared" si="987"/>
        <v>69073015.350000024</v>
      </c>
      <c r="AAK160" s="619">
        <f t="shared" si="987"/>
        <v>6872839.8599999994</v>
      </c>
      <c r="AAL160" s="619">
        <f t="shared" si="987"/>
        <v>8927886.7299999967</v>
      </c>
      <c r="AAM160" s="619">
        <f t="shared" si="987"/>
        <v>-1725284.1400000006</v>
      </c>
      <c r="AAN160" s="619">
        <f t="shared" si="987"/>
        <v>23924196.150000002</v>
      </c>
      <c r="AAO160" s="619">
        <f t="shared" si="987"/>
        <v>-1461996.0500000045</v>
      </c>
      <c r="AAP160" s="619">
        <f t="shared" si="987"/>
        <v>13651155.030000001</v>
      </c>
      <c r="AAQ160" s="619">
        <f t="shared" si="987"/>
        <v>343550653.86000001</v>
      </c>
      <c r="AAR160" s="619">
        <f t="shared" si="987"/>
        <v>117510.49000000209</v>
      </c>
      <c r="AAS160" s="619">
        <f t="shared" si="987"/>
        <v>38809376.200000003</v>
      </c>
      <c r="AAT160" s="619">
        <f t="shared" si="987"/>
        <v>178941466.23000002</v>
      </c>
      <c r="AAU160" s="619">
        <f t="shared" si="987"/>
        <v>31335602.120000005</v>
      </c>
      <c r="AAV160" s="619">
        <f t="shared" si="987"/>
        <v>83257134.819999993</v>
      </c>
      <c r="AAW160" s="619">
        <f t="shared" si="987"/>
        <v>6995172.9399999976</v>
      </c>
      <c r="AAX160" s="619">
        <f t="shared" si="987"/>
        <v>87539759.530000001</v>
      </c>
      <c r="AAY160" s="619">
        <f t="shared" si="987"/>
        <v>20409144.760000005</v>
      </c>
      <c r="AAZ160" s="619">
        <f t="shared" si="987"/>
        <v>18891503.539999999</v>
      </c>
      <c r="ABA160" s="619">
        <f t="shared" si="987"/>
        <v>45044389.310000002</v>
      </c>
      <c r="ABB160" s="619">
        <f t="shared" si="987"/>
        <v>42976670.00999999</v>
      </c>
      <c r="ABC160" s="619">
        <f t="shared" si="987"/>
        <v>69512005.25</v>
      </c>
      <c r="ABD160" s="619">
        <f t="shared" si="987"/>
        <v>7104111.3199999984</v>
      </c>
      <c r="ABE160" s="619">
        <f t="shared" si="987"/>
        <v>-760533.60000000149</v>
      </c>
      <c r="ABF160" s="619">
        <f t="shared" si="987"/>
        <v>27748114.960000001</v>
      </c>
      <c r="ABG160" s="619">
        <f t="shared" si="987"/>
        <v>33578359.530000001</v>
      </c>
      <c r="ABH160" s="619">
        <f t="shared" si="987"/>
        <v>66461159.090000011</v>
      </c>
      <c r="ABI160" s="619">
        <f t="shared" si="987"/>
        <v>13831189.459999997</v>
      </c>
      <c r="ABJ160" s="619">
        <f t="shared" si="987"/>
        <v>39288781.630000025</v>
      </c>
      <c r="ABK160" s="619">
        <f t="shared" si="987"/>
        <v>62908178.549999982</v>
      </c>
      <c r="ABL160" s="619">
        <f t="shared" si="987"/>
        <v>33136828.529999997</v>
      </c>
      <c r="ABM160" s="619">
        <f t="shared" si="987"/>
        <v>23637532.009999998</v>
      </c>
      <c r="ABN160" s="619">
        <f t="shared" si="987"/>
        <v>-37240.309999998659</v>
      </c>
      <c r="ABO160" s="619">
        <f t="shared" si="987"/>
        <v>35730454.559999995</v>
      </c>
      <c r="ABP160" s="619">
        <f t="shared" si="987"/>
        <v>16102587.949999999</v>
      </c>
      <c r="ABQ160" s="619">
        <f t="shared" si="987"/>
        <v>245395018.5</v>
      </c>
      <c r="ABR160" s="619">
        <f t="shared" si="987"/>
        <v>80770327.519999996</v>
      </c>
      <c r="ABS160" s="619">
        <f t="shared" si="987"/>
        <v>25696964.219999995</v>
      </c>
      <c r="ABT160" s="619">
        <f t="shared" si="987"/>
        <v>133729251.55999999</v>
      </c>
      <c r="ABU160" s="619">
        <f t="shared" si="987"/>
        <v>125476279.31</v>
      </c>
      <c r="ABV160" s="619">
        <f t="shared" si="987"/>
        <v>97944996.169999987</v>
      </c>
      <c r="ABW160" s="619">
        <f t="shared" si="987"/>
        <v>22586882.749999996</v>
      </c>
      <c r="ABX160" s="619">
        <f t="shared" si="987"/>
        <v>47590543.480000004</v>
      </c>
      <c r="ABY160" s="619">
        <f t="shared" si="987"/>
        <v>39952390.960000001</v>
      </c>
      <c r="ABZ160" s="619">
        <f t="shared" si="987"/>
        <v>8451912.2199999094</v>
      </c>
      <c r="ACA160" s="619">
        <f t="shared" si="987"/>
        <v>45497481.920000002</v>
      </c>
      <c r="ACB160" s="619">
        <f t="shared" si="987"/>
        <v>46943811.770000003</v>
      </c>
      <c r="ACC160" s="619">
        <f t="shared" si="987"/>
        <v>22296426.479999997</v>
      </c>
      <c r="ACD160" s="619">
        <f t="shared" si="987"/>
        <v>15810313.849999998</v>
      </c>
      <c r="ACE160" s="619">
        <f t="shared" si="987"/>
        <v>-20897322.329999998</v>
      </c>
      <c r="ACF160" s="619">
        <f t="shared" si="987"/>
        <v>9837968.7899999991</v>
      </c>
      <c r="ACG160" s="619">
        <f t="shared" si="987"/>
        <v>9790855.700000003</v>
      </c>
      <c r="ACH160" s="619">
        <f t="shared" si="987"/>
        <v>12500414.829999996</v>
      </c>
      <c r="ACI160" s="619">
        <f t="shared" si="987"/>
        <v>27009830.629999999</v>
      </c>
      <c r="ACJ160" s="619">
        <f t="shared" si="987"/>
        <v>10284422.120000001</v>
      </c>
      <c r="ACK160" s="619">
        <f t="shared" si="987"/>
        <v>137180283.70000005</v>
      </c>
      <c r="ACL160" s="619">
        <f t="shared" si="987"/>
        <v>41482466.850000001</v>
      </c>
      <c r="ACM160" s="619">
        <f t="shared" si="987"/>
        <v>12835859.299999993</v>
      </c>
      <c r="ACN160" s="619">
        <f t="shared" si="987"/>
        <v>97339217.51000002</v>
      </c>
      <c r="ACO160" s="619">
        <f t="shared" si="987"/>
        <v>7086129.9300000006</v>
      </c>
      <c r="ACP160" s="619">
        <f t="shared" si="987"/>
        <v>-15443469.719999995</v>
      </c>
      <c r="ACQ160" s="619">
        <f t="shared" si="987"/>
        <v>37314687.140000001</v>
      </c>
      <c r="ACR160" s="619">
        <f t="shared" si="987"/>
        <v>231575190.09000009</v>
      </c>
      <c r="ACS160" s="619">
        <f t="shared" si="987"/>
        <v>239825451.08000004</v>
      </c>
      <c r="ACT160" s="619">
        <f t="shared" ref="ACT160:AFE160" si="988">ACT59-ACT158</f>
        <v>6230858.6599999964</v>
      </c>
      <c r="ACU160" s="619">
        <f t="shared" si="988"/>
        <v>1680581.6200000048</v>
      </c>
      <c r="ACV160" s="619">
        <f t="shared" si="988"/>
        <v>42156863.689999975</v>
      </c>
      <c r="ACW160" s="619">
        <f t="shared" si="988"/>
        <v>53456197.470000006</v>
      </c>
      <c r="ACX160" s="619">
        <f t="shared" si="988"/>
        <v>564376242.17999995</v>
      </c>
      <c r="ACY160" s="619">
        <f t="shared" si="988"/>
        <v>1281014.4099999964</v>
      </c>
      <c r="ACZ160" s="619">
        <f t="shared" si="988"/>
        <v>41327825.780000001</v>
      </c>
      <c r="ADA160" s="619">
        <f t="shared" si="988"/>
        <v>38553495.399999991</v>
      </c>
      <c r="ADB160" s="619">
        <f t="shared" si="988"/>
        <v>-2651508.5299999975</v>
      </c>
      <c r="ADC160" s="619">
        <f t="shared" si="988"/>
        <v>-2131445.7399999965</v>
      </c>
      <c r="ADD160" s="619">
        <f t="shared" si="988"/>
        <v>-3791068.4399999985</v>
      </c>
      <c r="ADE160" s="619">
        <f t="shared" si="988"/>
        <v>753821.34999999776</v>
      </c>
      <c r="ADF160" s="619">
        <f t="shared" si="988"/>
        <v>26801676.020000003</v>
      </c>
      <c r="ADG160" s="619">
        <f t="shared" si="988"/>
        <v>54121114.710000001</v>
      </c>
      <c r="ADH160" s="619">
        <f t="shared" si="988"/>
        <v>3442610.4200000316</v>
      </c>
      <c r="ADI160" s="619">
        <f t="shared" si="988"/>
        <v>26531135.909999989</v>
      </c>
      <c r="ADJ160" s="619">
        <f t="shared" si="988"/>
        <v>26378466.879999999</v>
      </c>
      <c r="ADK160" s="619">
        <f t="shared" si="988"/>
        <v>5865319.9199999981</v>
      </c>
      <c r="ADL160" s="619">
        <f t="shared" si="988"/>
        <v>9590900.6100000031</v>
      </c>
      <c r="ADM160" s="619">
        <f t="shared" si="988"/>
        <v>8300958.9600000018</v>
      </c>
      <c r="ADN160" s="619">
        <f t="shared" si="988"/>
        <v>37607771.330000013</v>
      </c>
      <c r="ADO160" s="619">
        <f t="shared" si="988"/>
        <v>12333337.240000002</v>
      </c>
      <c r="ADP160" s="619">
        <f t="shared" si="988"/>
        <v>4132085.3999999985</v>
      </c>
      <c r="ADQ160" s="619">
        <f t="shared" si="988"/>
        <v>331302481.25</v>
      </c>
      <c r="ADR160" s="619">
        <f t="shared" si="988"/>
        <v>101672378.31999998</v>
      </c>
      <c r="ADS160" s="619">
        <f t="shared" si="988"/>
        <v>53481605.640000015</v>
      </c>
      <c r="ADT160" s="619">
        <f t="shared" si="988"/>
        <v>50241791.960000001</v>
      </c>
      <c r="ADU160" s="619">
        <f t="shared" si="988"/>
        <v>-30659587.939999998</v>
      </c>
      <c r="ADV160" s="619">
        <f t="shared" si="988"/>
        <v>-5319292.1099999994</v>
      </c>
      <c r="ADW160" s="619">
        <f t="shared" si="988"/>
        <v>-583338.88000000082</v>
      </c>
      <c r="ADX160" s="619">
        <f t="shared" si="988"/>
        <v>25389719.670000002</v>
      </c>
      <c r="ADY160" s="619">
        <f t="shared" si="988"/>
        <v>-8173939</v>
      </c>
      <c r="ADZ160" s="619">
        <f t="shared" si="988"/>
        <v>2213647.7199999988</v>
      </c>
      <c r="AEA160" s="619">
        <f t="shared" si="988"/>
        <v>83226316.820000052</v>
      </c>
      <c r="AEB160" s="619">
        <f t="shared" si="988"/>
        <v>23717147.569999963</v>
      </c>
      <c r="AEC160" s="619">
        <f t="shared" si="988"/>
        <v>-66663624.57</v>
      </c>
      <c r="AED160" s="619">
        <f t="shared" si="988"/>
        <v>10503825.969999999</v>
      </c>
      <c r="AEE160" s="619">
        <f t="shared" si="988"/>
        <v>27665049.779999997</v>
      </c>
      <c r="AEF160" s="619">
        <f t="shared" si="988"/>
        <v>28627753.040000007</v>
      </c>
      <c r="AEG160" s="619">
        <f t="shared" si="988"/>
        <v>3948467.4800000042</v>
      </c>
      <c r="AEH160" s="619">
        <f t="shared" si="988"/>
        <v>-21321722.970000006</v>
      </c>
      <c r="AEI160" s="619">
        <f t="shared" si="988"/>
        <v>-4770481.7900000028</v>
      </c>
      <c r="AEJ160" s="619">
        <f t="shared" si="988"/>
        <v>51861142.79999999</v>
      </c>
      <c r="AEK160" s="619">
        <f t="shared" si="988"/>
        <v>-234294.8599999994</v>
      </c>
      <c r="AEL160" s="619">
        <f t="shared" si="988"/>
        <v>72632278.810000002</v>
      </c>
      <c r="AEM160" s="619">
        <f t="shared" si="988"/>
        <v>9985595.1999999918</v>
      </c>
      <c r="AEN160" s="619">
        <f t="shared" si="988"/>
        <v>-7397258.4899999984</v>
      </c>
      <c r="AEO160" s="619">
        <f t="shared" si="988"/>
        <v>12931394.499999985</v>
      </c>
      <c r="AEP160" s="619">
        <f t="shared" si="988"/>
        <v>45479906.080000006</v>
      </c>
      <c r="AEQ160" s="619">
        <f t="shared" si="988"/>
        <v>10875096.16</v>
      </c>
      <c r="AER160" s="619">
        <f t="shared" si="988"/>
        <v>-50830552.489999995</v>
      </c>
      <c r="AES160" s="619">
        <f t="shared" si="988"/>
        <v>2929825.6700000004</v>
      </c>
      <c r="AET160" s="619">
        <f t="shared" si="988"/>
        <v>-19392994.199999988</v>
      </c>
      <c r="AEU160" s="619">
        <f t="shared" si="988"/>
        <v>455294694.39999986</v>
      </c>
      <c r="AEV160" s="619">
        <f t="shared" si="988"/>
        <v>54343728.519999981</v>
      </c>
      <c r="AEW160" s="619">
        <f t="shared" si="988"/>
        <v>97190431.99000001</v>
      </c>
      <c r="AEX160" s="619">
        <f t="shared" si="988"/>
        <v>609645.74000000209</v>
      </c>
      <c r="AEY160" s="619">
        <f t="shared" si="988"/>
        <v>9183914.3399999905</v>
      </c>
      <c r="AEZ160" s="619">
        <f t="shared" si="988"/>
        <v>-3607143.2300000042</v>
      </c>
      <c r="AFA160" s="619">
        <f t="shared" si="988"/>
        <v>8730764.2800000049</v>
      </c>
      <c r="AFB160" s="619">
        <f t="shared" si="988"/>
        <v>-6362273.049999997</v>
      </c>
      <c r="AFC160" s="619">
        <f t="shared" si="988"/>
        <v>-6093865.290000001</v>
      </c>
      <c r="AFD160" s="619">
        <f t="shared" si="988"/>
        <v>-3237040.08</v>
      </c>
      <c r="AFE160" s="619">
        <f t="shared" si="988"/>
        <v>294528678.38</v>
      </c>
      <c r="AFF160" s="619">
        <f t="shared" ref="AFF160:AHQ160" si="989">AFF59-AFF158</f>
        <v>199139270.10999998</v>
      </c>
      <c r="AFG160" s="619">
        <f t="shared" si="989"/>
        <v>64604698.269999996</v>
      </c>
      <c r="AFH160" s="619">
        <f t="shared" si="989"/>
        <v>44327417.440000013</v>
      </c>
      <c r="AFI160" s="619">
        <f t="shared" si="989"/>
        <v>207080244.65000001</v>
      </c>
      <c r="AFJ160" s="619">
        <f t="shared" si="989"/>
        <v>64990585.240000002</v>
      </c>
      <c r="AFK160" s="619">
        <f t="shared" si="989"/>
        <v>16762165.309999999</v>
      </c>
      <c r="AFL160" s="619">
        <f t="shared" si="989"/>
        <v>16665278.079999994</v>
      </c>
      <c r="AFM160" s="619">
        <f t="shared" si="989"/>
        <v>46755204.75</v>
      </c>
      <c r="AFN160" s="619">
        <f t="shared" si="989"/>
        <v>28912754.73</v>
      </c>
      <c r="AFO160" s="619">
        <f t="shared" si="989"/>
        <v>17786367.309999999</v>
      </c>
      <c r="AFP160" s="619">
        <f t="shared" si="989"/>
        <v>36864871.789999992</v>
      </c>
      <c r="AFQ160" s="619">
        <f t="shared" si="989"/>
        <v>31980250.829999998</v>
      </c>
      <c r="AFR160" s="619">
        <f t="shared" si="989"/>
        <v>569424115.99000001</v>
      </c>
      <c r="AFS160" s="619">
        <f t="shared" si="989"/>
        <v>70986661.560000002</v>
      </c>
      <c r="AFT160" s="619">
        <f t="shared" si="989"/>
        <v>110030098.72999999</v>
      </c>
      <c r="AFU160" s="619">
        <f t="shared" si="989"/>
        <v>37789601.210000001</v>
      </c>
      <c r="AFV160" s="619">
        <f t="shared" si="989"/>
        <v>58243124.740000017</v>
      </c>
      <c r="AFW160" s="619">
        <f t="shared" si="989"/>
        <v>43509466.590000004</v>
      </c>
      <c r="AFX160" s="619">
        <f t="shared" si="989"/>
        <v>30102963.460000008</v>
      </c>
      <c r="AFY160" s="619">
        <f t="shared" si="989"/>
        <v>119427717.73999999</v>
      </c>
      <c r="AFZ160" s="619">
        <f t="shared" si="989"/>
        <v>47198311.939999998</v>
      </c>
      <c r="AGA160" s="619">
        <f t="shared" si="989"/>
        <v>21369125.120000005</v>
      </c>
      <c r="AGB160" s="619">
        <f t="shared" si="989"/>
        <v>173789310.67999998</v>
      </c>
      <c r="AGC160" s="619">
        <f t="shared" si="989"/>
        <v>63007712.639999993</v>
      </c>
      <c r="AGD160" s="619">
        <f t="shared" si="989"/>
        <v>464829585.23000008</v>
      </c>
      <c r="AGE160" s="619">
        <f t="shared" si="989"/>
        <v>102018018.65000002</v>
      </c>
      <c r="AGF160" s="619">
        <f t="shared" si="989"/>
        <v>39870921.259999998</v>
      </c>
      <c r="AGG160" s="619">
        <f t="shared" si="989"/>
        <v>83124694.049999997</v>
      </c>
      <c r="AGH160" s="619">
        <f t="shared" si="989"/>
        <v>88938280.770000011</v>
      </c>
      <c r="AGI160" s="619">
        <f t="shared" si="989"/>
        <v>26322261.409999996</v>
      </c>
      <c r="AGJ160" s="619">
        <f t="shared" si="989"/>
        <v>39821588.619999997</v>
      </c>
      <c r="AGK160" s="619">
        <f t="shared" si="989"/>
        <v>47117987.07</v>
      </c>
      <c r="AGL160" s="619">
        <f t="shared" si="989"/>
        <v>17771821.490000002</v>
      </c>
      <c r="AGM160" s="619">
        <f t="shared" si="989"/>
        <v>26853831.710000008</v>
      </c>
      <c r="AGN160" s="619">
        <f t="shared" si="989"/>
        <v>16809769.330000006</v>
      </c>
      <c r="AGO160" s="619">
        <f t="shared" si="989"/>
        <v>757406523.06999969</v>
      </c>
      <c r="AGP160" s="619">
        <f t="shared" si="989"/>
        <v>98169088.699999988</v>
      </c>
      <c r="AGQ160" s="619">
        <f t="shared" si="989"/>
        <v>182959864.13000003</v>
      </c>
      <c r="AGR160" s="619">
        <f t="shared" si="989"/>
        <v>37835997.550000004</v>
      </c>
      <c r="AGS160" s="619">
        <f t="shared" si="989"/>
        <v>168364124.67000002</v>
      </c>
      <c r="AGT160" s="619">
        <f t="shared" si="989"/>
        <v>94897909.980000004</v>
      </c>
      <c r="AGU160" s="619">
        <f t="shared" si="989"/>
        <v>9153448.4400000013</v>
      </c>
      <c r="AGV160" s="619">
        <f t="shared" si="989"/>
        <v>48322170.960000001</v>
      </c>
      <c r="AGW160" s="619">
        <f t="shared" si="989"/>
        <v>493592722.62000018</v>
      </c>
      <c r="AGX160" s="619">
        <f t="shared" si="989"/>
        <v>320542990.97000003</v>
      </c>
      <c r="AGY160" s="619">
        <f t="shared" si="989"/>
        <v>893994.88999999687</v>
      </c>
      <c r="AGZ160" s="619">
        <f t="shared" si="989"/>
        <v>222786322.31</v>
      </c>
      <c r="AHA160" s="619">
        <f t="shared" si="989"/>
        <v>132356010.81</v>
      </c>
      <c r="AHB160" s="619">
        <f t="shared" si="989"/>
        <v>158184451.31</v>
      </c>
      <c r="AHC160" s="619">
        <f t="shared" si="989"/>
        <v>4436359.7899999972</v>
      </c>
      <c r="AHD160" s="619">
        <f t="shared" si="989"/>
        <v>29207650.410000004</v>
      </c>
      <c r="AHE160" s="619">
        <f t="shared" si="989"/>
        <v>11784166.609999999</v>
      </c>
      <c r="AHF160" s="619">
        <f t="shared" si="989"/>
        <v>55574935.919999979</v>
      </c>
      <c r="AHG160" s="619">
        <f t="shared" si="989"/>
        <v>169560910.00999996</v>
      </c>
      <c r="AHH160" s="619">
        <f t="shared" si="989"/>
        <v>83830117.589999989</v>
      </c>
      <c r="AHI160" s="619">
        <f t="shared" si="989"/>
        <v>27660229.850000005</v>
      </c>
      <c r="AHJ160" s="619">
        <f t="shared" si="989"/>
        <v>75289250.999999985</v>
      </c>
      <c r="AHK160" s="619">
        <f t="shared" si="989"/>
        <v>37622507.580000013</v>
      </c>
      <c r="AHL160" s="619">
        <f t="shared" si="989"/>
        <v>43144920.090000011</v>
      </c>
      <c r="AHM160" s="619">
        <f t="shared" si="989"/>
        <v>15894289.49</v>
      </c>
      <c r="AHN160" s="619">
        <f t="shared" si="989"/>
        <v>6550457.1399999857</v>
      </c>
      <c r="AHO160" s="619">
        <f t="shared" si="989"/>
        <v>51504478.350000009</v>
      </c>
      <c r="AHP160" s="619">
        <f t="shared" si="989"/>
        <v>25161747.099999998</v>
      </c>
      <c r="AHQ160" s="619">
        <f t="shared" si="989"/>
        <v>30597977.260000005</v>
      </c>
      <c r="AHR160" s="619">
        <f t="shared" ref="AHR160:AHU160" si="990">AHR59-AHR158</f>
        <v>21908318.830000013</v>
      </c>
      <c r="AHS160" s="619">
        <f t="shared" si="990"/>
        <v>18877912.109999999</v>
      </c>
      <c r="AHT160" s="619">
        <f t="shared" si="990"/>
        <v>-3075147.7800000012</v>
      </c>
      <c r="AHU160" s="619">
        <f t="shared" si="990"/>
        <v>58608194148.566078</v>
      </c>
      <c r="AHW160" s="622" t="s">
        <v>6273</v>
      </c>
      <c r="AHX160" s="622" t="s">
        <v>6469</v>
      </c>
      <c r="AHY160" s="622" t="s">
        <v>6470</v>
      </c>
    </row>
    <row r="161" spans="1:909" x14ac:dyDescent="0.8">
      <c r="B161" s="270"/>
      <c r="C161" s="271" t="s">
        <v>6539</v>
      </c>
      <c r="D161" s="619">
        <f>D38-D160</f>
        <v>0</v>
      </c>
      <c r="E161" s="619">
        <f t="shared" ref="E161:BQ161" si="991">E38-E160</f>
        <v>0</v>
      </c>
      <c r="F161" s="619">
        <f t="shared" si="991"/>
        <v>0</v>
      </c>
      <c r="G161" s="619">
        <f t="shared" si="991"/>
        <v>0</v>
      </c>
      <c r="H161" s="619">
        <f t="shared" si="991"/>
        <v>0</v>
      </c>
      <c r="I161" s="619">
        <f t="shared" si="991"/>
        <v>0</v>
      </c>
      <c r="J161" s="619">
        <f t="shared" si="991"/>
        <v>0</v>
      </c>
      <c r="K161" s="619">
        <f t="shared" si="991"/>
        <v>0</v>
      </c>
      <c r="L161" s="619">
        <f t="shared" si="991"/>
        <v>0</v>
      </c>
      <c r="M161" s="619">
        <f t="shared" si="991"/>
        <v>0</v>
      </c>
      <c r="N161" s="619">
        <f t="shared" si="991"/>
        <v>0</v>
      </c>
      <c r="O161" s="619">
        <f t="shared" si="991"/>
        <v>0</v>
      </c>
      <c r="P161" s="619">
        <f t="shared" si="991"/>
        <v>0</v>
      </c>
      <c r="Q161" s="619">
        <f t="shared" si="991"/>
        <v>0</v>
      </c>
      <c r="R161" s="619">
        <f t="shared" si="991"/>
        <v>0</v>
      </c>
      <c r="S161" s="619">
        <f t="shared" si="991"/>
        <v>0</v>
      </c>
      <c r="T161" s="619">
        <f t="shared" si="991"/>
        <v>0</v>
      </c>
      <c r="U161" s="619">
        <f t="shared" si="991"/>
        <v>0</v>
      </c>
      <c r="W161" s="619">
        <f t="shared" si="991"/>
        <v>0</v>
      </c>
      <c r="X161" s="619">
        <f t="shared" si="991"/>
        <v>1.4901161193847656E-8</v>
      </c>
      <c r="Y161" s="619">
        <f t="shared" si="991"/>
        <v>0</v>
      </c>
      <c r="Z161" s="619">
        <f t="shared" si="991"/>
        <v>0</v>
      </c>
      <c r="AA161" s="619">
        <f t="shared" si="991"/>
        <v>0</v>
      </c>
      <c r="AB161" s="619">
        <f t="shared" si="991"/>
        <v>0</v>
      </c>
      <c r="AC161" s="619">
        <f t="shared" si="991"/>
        <v>0</v>
      </c>
      <c r="AD161" s="619">
        <f t="shared" si="991"/>
        <v>0</v>
      </c>
      <c r="AE161" s="619">
        <f t="shared" si="991"/>
        <v>2.2351741790771484E-8</v>
      </c>
      <c r="AF161" s="619">
        <f t="shared" si="991"/>
        <v>0</v>
      </c>
      <c r="AG161" s="619">
        <f t="shared" si="991"/>
        <v>0</v>
      </c>
      <c r="AH161" s="619">
        <f t="shared" si="991"/>
        <v>0</v>
      </c>
      <c r="AI161" s="619">
        <f t="shared" si="991"/>
        <v>0</v>
      </c>
      <c r="AJ161" s="619">
        <f t="shared" si="991"/>
        <v>0</v>
      </c>
      <c r="AK161" s="619">
        <f t="shared" si="991"/>
        <v>0</v>
      </c>
      <c r="AL161" s="619">
        <f t="shared" si="991"/>
        <v>0</v>
      </c>
      <c r="AM161" s="619">
        <f t="shared" si="991"/>
        <v>0</v>
      </c>
      <c r="AN161" s="619">
        <f t="shared" si="991"/>
        <v>0</v>
      </c>
      <c r="AO161" s="619">
        <f t="shared" si="991"/>
        <v>0</v>
      </c>
      <c r="AP161" s="619">
        <f t="shared" si="991"/>
        <v>-3.7252902984619141E-9</v>
      </c>
      <c r="AQ161" s="619">
        <f t="shared" si="991"/>
        <v>0</v>
      </c>
      <c r="AR161" s="619">
        <f t="shared" si="991"/>
        <v>0</v>
      </c>
      <c r="AS161" s="619">
        <f t="shared" si="991"/>
        <v>0</v>
      </c>
      <c r="AT161" s="619">
        <f t="shared" si="991"/>
        <v>0</v>
      </c>
      <c r="AU161" s="619">
        <f t="shared" si="991"/>
        <v>0</v>
      </c>
      <c r="AV161" s="619">
        <f t="shared" si="991"/>
        <v>0</v>
      </c>
      <c r="AW161" s="619">
        <f t="shared" si="991"/>
        <v>0</v>
      </c>
      <c r="AX161" s="619">
        <f t="shared" si="991"/>
        <v>0</v>
      </c>
      <c r="AY161" s="619">
        <f t="shared" si="991"/>
        <v>0</v>
      </c>
      <c r="AZ161" s="619">
        <f t="shared" si="991"/>
        <v>0</v>
      </c>
      <c r="BA161" s="619">
        <f t="shared" si="991"/>
        <v>0</v>
      </c>
      <c r="BB161" s="619">
        <f t="shared" si="991"/>
        <v>0</v>
      </c>
      <c r="BC161" s="619">
        <f t="shared" si="991"/>
        <v>0</v>
      </c>
      <c r="BD161" s="619">
        <f t="shared" si="991"/>
        <v>0</v>
      </c>
      <c r="BE161" s="619">
        <f t="shared" si="991"/>
        <v>0</v>
      </c>
      <c r="BF161" s="619">
        <f t="shared" si="991"/>
        <v>0</v>
      </c>
      <c r="BG161" s="619">
        <f t="shared" si="991"/>
        <v>0</v>
      </c>
      <c r="BH161" s="619">
        <f t="shared" si="991"/>
        <v>0</v>
      </c>
      <c r="BI161" s="619">
        <f t="shared" si="991"/>
        <v>0</v>
      </c>
      <c r="BJ161" s="619">
        <f t="shared" si="991"/>
        <v>0</v>
      </c>
      <c r="BK161" s="619">
        <f t="shared" si="991"/>
        <v>0</v>
      </c>
      <c r="BL161" s="619">
        <f t="shared" si="991"/>
        <v>0</v>
      </c>
      <c r="BM161" s="619">
        <f t="shared" si="991"/>
        <v>0</v>
      </c>
      <c r="BN161" s="619">
        <f t="shared" si="991"/>
        <v>0</v>
      </c>
      <c r="BO161" s="619">
        <f t="shared" si="991"/>
        <v>0</v>
      </c>
      <c r="BP161" s="619">
        <f t="shared" si="991"/>
        <v>0</v>
      </c>
      <c r="BQ161" s="619">
        <f t="shared" si="991"/>
        <v>0</v>
      </c>
      <c r="BR161" s="619">
        <f t="shared" ref="BR161:EC161" si="992">BR38-BR160</f>
        <v>0</v>
      </c>
      <c r="BS161" s="619">
        <f t="shared" si="992"/>
        <v>0</v>
      </c>
      <c r="BT161" s="619">
        <f t="shared" si="992"/>
        <v>0</v>
      </c>
      <c r="BU161" s="619">
        <f t="shared" si="992"/>
        <v>-9.3132257461547852E-10</v>
      </c>
      <c r="BV161" s="619">
        <f t="shared" si="992"/>
        <v>0</v>
      </c>
      <c r="BW161" s="619">
        <f t="shared" si="992"/>
        <v>0</v>
      </c>
      <c r="BX161" s="619">
        <f t="shared" si="992"/>
        <v>0</v>
      </c>
      <c r="BY161" s="619">
        <f t="shared" si="992"/>
        <v>0</v>
      </c>
      <c r="BZ161" s="619">
        <f t="shared" si="992"/>
        <v>0</v>
      </c>
      <c r="CA161" s="619">
        <f t="shared" si="992"/>
        <v>0</v>
      </c>
      <c r="CB161" s="619">
        <f t="shared" si="992"/>
        <v>0</v>
      </c>
      <c r="CC161" s="619">
        <f t="shared" si="992"/>
        <v>0</v>
      </c>
      <c r="CD161" s="619">
        <f t="shared" si="992"/>
        <v>0</v>
      </c>
      <c r="CE161" s="619">
        <f t="shared" si="992"/>
        <v>0</v>
      </c>
      <c r="CF161" s="619">
        <f t="shared" si="992"/>
        <v>0</v>
      </c>
      <c r="CG161" s="619">
        <f t="shared" si="992"/>
        <v>0</v>
      </c>
      <c r="CH161" s="619">
        <f t="shared" si="992"/>
        <v>0</v>
      </c>
      <c r="CI161" s="619">
        <f t="shared" si="992"/>
        <v>0</v>
      </c>
      <c r="CJ161" s="619">
        <f t="shared" si="992"/>
        <v>0</v>
      </c>
      <c r="CK161" s="619">
        <f t="shared" si="992"/>
        <v>0</v>
      </c>
      <c r="CL161" s="619">
        <f t="shared" si="992"/>
        <v>0</v>
      </c>
      <c r="CM161" s="619">
        <f t="shared" si="992"/>
        <v>0</v>
      </c>
      <c r="CN161" s="619">
        <f t="shared" si="992"/>
        <v>0</v>
      </c>
      <c r="CO161" s="619">
        <f t="shared" si="992"/>
        <v>0</v>
      </c>
      <c r="CP161" s="619">
        <f t="shared" si="992"/>
        <v>0</v>
      </c>
      <c r="CQ161" s="619">
        <f t="shared" si="992"/>
        <v>0</v>
      </c>
      <c r="CR161" s="619">
        <f t="shared" si="992"/>
        <v>0</v>
      </c>
      <c r="CS161" s="619">
        <f t="shared" si="992"/>
        <v>0</v>
      </c>
      <c r="CT161" s="619">
        <f t="shared" si="992"/>
        <v>0</v>
      </c>
      <c r="CU161" s="619">
        <f t="shared" si="992"/>
        <v>0</v>
      </c>
      <c r="CV161" s="619">
        <f t="shared" si="992"/>
        <v>0</v>
      </c>
      <c r="CW161" s="619">
        <f t="shared" si="992"/>
        <v>0</v>
      </c>
      <c r="CX161" s="619">
        <f t="shared" si="992"/>
        <v>0</v>
      </c>
      <c r="CY161" s="619">
        <f t="shared" si="992"/>
        <v>0</v>
      </c>
      <c r="CZ161" s="619">
        <f t="shared" si="992"/>
        <v>0</v>
      </c>
      <c r="DA161" s="619">
        <f t="shared" si="992"/>
        <v>0</v>
      </c>
      <c r="DB161" s="619">
        <f t="shared" si="992"/>
        <v>0</v>
      </c>
      <c r="DC161" s="619">
        <f t="shared" si="992"/>
        <v>0</v>
      </c>
      <c r="DD161" s="619">
        <f t="shared" si="992"/>
        <v>0</v>
      </c>
      <c r="DE161" s="619">
        <f t="shared" si="992"/>
        <v>0</v>
      </c>
      <c r="DF161" s="619">
        <f t="shared" si="992"/>
        <v>0</v>
      </c>
      <c r="DG161" s="619">
        <f t="shared" si="992"/>
        <v>0</v>
      </c>
      <c r="DH161" s="619">
        <f t="shared" si="992"/>
        <v>0</v>
      </c>
      <c r="DI161" s="619">
        <f t="shared" si="992"/>
        <v>0</v>
      </c>
      <c r="DJ161" s="619">
        <f t="shared" si="992"/>
        <v>0</v>
      </c>
      <c r="DK161" s="619">
        <f t="shared" si="992"/>
        <v>0</v>
      </c>
      <c r="DL161" s="619">
        <f t="shared" si="992"/>
        <v>0</v>
      </c>
      <c r="DM161" s="619">
        <f t="shared" si="992"/>
        <v>0</v>
      </c>
      <c r="DN161" s="619">
        <f t="shared" si="992"/>
        <v>0</v>
      </c>
      <c r="DO161" s="619">
        <f t="shared" si="992"/>
        <v>0</v>
      </c>
      <c r="DP161" s="619">
        <f t="shared" si="992"/>
        <v>0</v>
      </c>
      <c r="DQ161" s="619">
        <f t="shared" si="992"/>
        <v>0</v>
      </c>
      <c r="DR161" s="619">
        <f t="shared" si="992"/>
        <v>0</v>
      </c>
      <c r="DS161" s="619">
        <f t="shared" si="992"/>
        <v>0</v>
      </c>
      <c r="DT161" s="619">
        <f t="shared" si="992"/>
        <v>0</v>
      </c>
      <c r="DU161" s="619">
        <f t="shared" si="992"/>
        <v>-5.9604644775390625E-8</v>
      </c>
      <c r="DV161" s="619">
        <f t="shared" si="992"/>
        <v>0</v>
      </c>
      <c r="DW161" s="619">
        <f t="shared" si="992"/>
        <v>0</v>
      </c>
      <c r="DX161" s="619">
        <f t="shared" si="992"/>
        <v>0</v>
      </c>
      <c r="DY161" s="619">
        <f t="shared" si="992"/>
        <v>0</v>
      </c>
      <c r="DZ161" s="619">
        <f t="shared" si="992"/>
        <v>0</v>
      </c>
      <c r="EA161" s="619">
        <f t="shared" si="992"/>
        <v>0</v>
      </c>
      <c r="EB161" s="619">
        <f t="shared" si="992"/>
        <v>0</v>
      </c>
      <c r="EC161" s="619">
        <f t="shared" si="992"/>
        <v>0</v>
      </c>
      <c r="ED161" s="619">
        <f t="shared" ref="ED161:GO161" si="993">ED38-ED160</f>
        <v>0</v>
      </c>
      <c r="EE161" s="619">
        <f t="shared" si="993"/>
        <v>0</v>
      </c>
      <c r="EF161" s="619">
        <f t="shared" si="993"/>
        <v>0</v>
      </c>
      <c r="EG161" s="619">
        <f t="shared" si="993"/>
        <v>0</v>
      </c>
      <c r="EH161" s="619">
        <f t="shared" si="993"/>
        <v>0</v>
      </c>
      <c r="EI161" s="619">
        <f t="shared" si="993"/>
        <v>0</v>
      </c>
      <c r="EJ161" s="619">
        <f t="shared" si="993"/>
        <v>0</v>
      </c>
      <c r="EK161" s="619">
        <f t="shared" si="993"/>
        <v>0</v>
      </c>
      <c r="EL161" s="619">
        <f t="shared" si="993"/>
        <v>0</v>
      </c>
      <c r="EM161" s="619">
        <f t="shared" si="993"/>
        <v>0</v>
      </c>
      <c r="EN161" s="619">
        <f t="shared" si="993"/>
        <v>0</v>
      </c>
      <c r="EO161" s="619">
        <f t="shared" si="993"/>
        <v>0</v>
      </c>
      <c r="EP161" s="619">
        <f t="shared" si="993"/>
        <v>0</v>
      </c>
      <c r="EQ161" s="619">
        <f t="shared" si="993"/>
        <v>0</v>
      </c>
      <c r="ER161" s="619">
        <f t="shared" si="993"/>
        <v>0</v>
      </c>
      <c r="ES161" s="619">
        <f t="shared" si="993"/>
        <v>0</v>
      </c>
      <c r="ET161" s="619">
        <f t="shared" si="993"/>
        <v>0</v>
      </c>
      <c r="EU161" s="619">
        <f t="shared" si="993"/>
        <v>0</v>
      </c>
      <c r="EV161" s="619">
        <f t="shared" si="993"/>
        <v>0</v>
      </c>
      <c r="EW161" s="619">
        <f t="shared" si="993"/>
        <v>0</v>
      </c>
      <c r="EX161" s="619">
        <f t="shared" si="993"/>
        <v>0</v>
      </c>
      <c r="EY161" s="619">
        <f t="shared" si="993"/>
        <v>0</v>
      </c>
      <c r="EZ161" s="619">
        <f t="shared" si="993"/>
        <v>0</v>
      </c>
      <c r="FA161" s="619">
        <f t="shared" si="993"/>
        <v>0</v>
      </c>
      <c r="FB161" s="619">
        <f t="shared" si="993"/>
        <v>0</v>
      </c>
      <c r="FC161" s="619">
        <f t="shared" si="993"/>
        <v>0</v>
      </c>
      <c r="FD161" s="619">
        <f t="shared" si="993"/>
        <v>0</v>
      </c>
      <c r="FE161" s="619">
        <f t="shared" si="993"/>
        <v>0</v>
      </c>
      <c r="FF161" s="619">
        <f t="shared" si="993"/>
        <v>0</v>
      </c>
      <c r="FG161" s="619">
        <f t="shared" si="993"/>
        <v>0</v>
      </c>
      <c r="FH161" s="619">
        <f t="shared" si="993"/>
        <v>0</v>
      </c>
      <c r="FI161" s="619">
        <f t="shared" si="993"/>
        <v>0</v>
      </c>
      <c r="FJ161" s="619">
        <f t="shared" si="993"/>
        <v>0</v>
      </c>
      <c r="FK161" s="619">
        <f t="shared" si="993"/>
        <v>0</v>
      </c>
      <c r="FL161" s="619">
        <f t="shared" si="993"/>
        <v>0</v>
      </c>
      <c r="FM161" s="619">
        <f t="shared" si="993"/>
        <v>0</v>
      </c>
      <c r="FN161" s="619">
        <f t="shared" si="993"/>
        <v>0</v>
      </c>
      <c r="FO161" s="619">
        <f t="shared" si="993"/>
        <v>0</v>
      </c>
      <c r="FP161" s="619">
        <f t="shared" si="993"/>
        <v>0</v>
      </c>
      <c r="FQ161" s="619">
        <f t="shared" si="993"/>
        <v>0</v>
      </c>
      <c r="FR161" s="619">
        <f t="shared" si="993"/>
        <v>0</v>
      </c>
      <c r="FS161" s="619">
        <f t="shared" si="993"/>
        <v>0</v>
      </c>
      <c r="FT161" s="619">
        <f t="shared" si="993"/>
        <v>0</v>
      </c>
      <c r="FU161" s="619">
        <f t="shared" si="993"/>
        <v>0</v>
      </c>
      <c r="FV161" s="619">
        <f t="shared" si="993"/>
        <v>0</v>
      </c>
      <c r="FW161" s="619">
        <f t="shared" si="993"/>
        <v>0</v>
      </c>
      <c r="FX161" s="619">
        <f t="shared" si="993"/>
        <v>0</v>
      </c>
      <c r="FY161" s="619">
        <f t="shared" si="993"/>
        <v>0</v>
      </c>
      <c r="FZ161" s="619">
        <f t="shared" si="993"/>
        <v>0</v>
      </c>
      <c r="GA161" s="619">
        <f t="shared" si="993"/>
        <v>0</v>
      </c>
      <c r="GB161" s="619">
        <f t="shared" si="993"/>
        <v>0</v>
      </c>
      <c r="GC161" s="619">
        <f t="shared" si="993"/>
        <v>0</v>
      </c>
      <c r="GD161" s="619">
        <f t="shared" si="993"/>
        <v>0</v>
      </c>
      <c r="GE161" s="619">
        <f t="shared" si="993"/>
        <v>0</v>
      </c>
      <c r="GF161" s="619">
        <f t="shared" si="993"/>
        <v>0</v>
      </c>
      <c r="GG161" s="619">
        <f t="shared" si="993"/>
        <v>0</v>
      </c>
      <c r="GH161" s="619">
        <f t="shared" si="993"/>
        <v>0</v>
      </c>
      <c r="GI161" s="619">
        <f t="shared" si="993"/>
        <v>0</v>
      </c>
      <c r="GJ161" s="619">
        <f t="shared" si="993"/>
        <v>0</v>
      </c>
      <c r="GK161" s="619">
        <f t="shared" si="993"/>
        <v>0</v>
      </c>
      <c r="GL161" s="619">
        <f t="shared" si="993"/>
        <v>0</v>
      </c>
      <c r="GM161" s="619">
        <f t="shared" si="993"/>
        <v>0</v>
      </c>
      <c r="GN161" s="619">
        <f t="shared" si="993"/>
        <v>0</v>
      </c>
      <c r="GO161" s="619">
        <f t="shared" si="993"/>
        <v>0</v>
      </c>
      <c r="GP161" s="619">
        <f t="shared" ref="GP161:JA161" si="994">GP38-GP160</f>
        <v>0</v>
      </c>
      <c r="GQ161" s="619">
        <f t="shared" si="994"/>
        <v>0</v>
      </c>
      <c r="GR161" s="619">
        <f t="shared" si="994"/>
        <v>0</v>
      </c>
      <c r="GS161" s="619">
        <f t="shared" si="994"/>
        <v>0</v>
      </c>
      <c r="GT161" s="619">
        <f t="shared" si="994"/>
        <v>0</v>
      </c>
      <c r="GU161" s="619">
        <f t="shared" si="994"/>
        <v>0</v>
      </c>
      <c r="GV161" s="619">
        <f t="shared" si="994"/>
        <v>0</v>
      </c>
      <c r="GW161" s="619">
        <f t="shared" si="994"/>
        <v>0</v>
      </c>
      <c r="GX161" s="619">
        <f t="shared" si="994"/>
        <v>0</v>
      </c>
      <c r="GY161" s="619">
        <f t="shared" si="994"/>
        <v>0</v>
      </c>
      <c r="GZ161" s="619">
        <f t="shared" si="994"/>
        <v>2.9802322387695313E-8</v>
      </c>
      <c r="HA161" s="619">
        <f t="shared" si="994"/>
        <v>0</v>
      </c>
      <c r="HB161" s="619">
        <f t="shared" si="994"/>
        <v>0</v>
      </c>
      <c r="HC161" s="619">
        <f t="shared" si="994"/>
        <v>0</v>
      </c>
      <c r="HD161" s="619">
        <f t="shared" si="994"/>
        <v>0</v>
      </c>
      <c r="HE161" s="619">
        <f t="shared" si="994"/>
        <v>0</v>
      </c>
      <c r="HF161" s="619">
        <f t="shared" si="994"/>
        <v>0</v>
      </c>
      <c r="HG161" s="619">
        <f t="shared" si="994"/>
        <v>0</v>
      </c>
      <c r="HH161" s="619">
        <f t="shared" si="994"/>
        <v>0</v>
      </c>
      <c r="HI161" s="619">
        <f t="shared" si="994"/>
        <v>0</v>
      </c>
      <c r="HJ161" s="619">
        <f t="shared" si="994"/>
        <v>0</v>
      </c>
      <c r="HK161" s="619">
        <f t="shared" si="994"/>
        <v>0</v>
      </c>
      <c r="HL161" s="619">
        <f t="shared" si="994"/>
        <v>0</v>
      </c>
      <c r="HM161" s="619">
        <f t="shared" si="994"/>
        <v>0</v>
      </c>
      <c r="HN161" s="619">
        <f t="shared" si="994"/>
        <v>0</v>
      </c>
      <c r="HO161" s="619">
        <f t="shared" si="994"/>
        <v>0</v>
      </c>
      <c r="HP161" s="619">
        <f t="shared" si="994"/>
        <v>0</v>
      </c>
      <c r="HQ161" s="619">
        <f t="shared" si="994"/>
        <v>0</v>
      </c>
      <c r="HR161" s="619">
        <f t="shared" si="994"/>
        <v>0</v>
      </c>
      <c r="HS161" s="619">
        <f t="shared" si="994"/>
        <v>0</v>
      </c>
      <c r="HT161" s="619">
        <f t="shared" si="994"/>
        <v>5.9604644775390625E-8</v>
      </c>
      <c r="HU161" s="619">
        <f t="shared" si="994"/>
        <v>-1.4901161193847656E-8</v>
      </c>
      <c r="HV161" s="619">
        <f t="shared" si="994"/>
        <v>0</v>
      </c>
      <c r="HW161" s="619">
        <f t="shared" si="994"/>
        <v>0</v>
      </c>
      <c r="HX161" s="619">
        <f t="shared" si="994"/>
        <v>0</v>
      </c>
      <c r="HY161" s="619">
        <f t="shared" si="994"/>
        <v>0</v>
      </c>
      <c r="HZ161" s="619">
        <f t="shared" si="994"/>
        <v>0</v>
      </c>
      <c r="IA161" s="619">
        <f t="shared" si="994"/>
        <v>0</v>
      </c>
      <c r="IB161" s="619">
        <f t="shared" si="994"/>
        <v>0</v>
      </c>
      <c r="IC161" s="619">
        <f t="shared" si="994"/>
        <v>0</v>
      </c>
      <c r="ID161" s="619">
        <f t="shared" si="994"/>
        <v>0</v>
      </c>
      <c r="IE161" s="619">
        <f t="shared" si="994"/>
        <v>0</v>
      </c>
      <c r="IF161" s="619">
        <f t="shared" si="994"/>
        <v>0</v>
      </c>
      <c r="IG161" s="619">
        <f t="shared" si="994"/>
        <v>0</v>
      </c>
      <c r="IH161" s="619">
        <f t="shared" si="994"/>
        <v>0</v>
      </c>
      <c r="II161" s="619">
        <f t="shared" si="994"/>
        <v>0</v>
      </c>
      <c r="IJ161" s="619">
        <f t="shared" si="994"/>
        <v>0</v>
      </c>
      <c r="IK161" s="619">
        <f t="shared" si="994"/>
        <v>0</v>
      </c>
      <c r="IL161" s="619">
        <f t="shared" si="994"/>
        <v>0</v>
      </c>
      <c r="IM161" s="619">
        <f t="shared" si="994"/>
        <v>0</v>
      </c>
      <c r="IN161" s="619">
        <f t="shared" si="994"/>
        <v>0</v>
      </c>
      <c r="IO161" s="619">
        <f t="shared" si="994"/>
        <v>0</v>
      </c>
      <c r="IP161" s="619">
        <f t="shared" si="994"/>
        <v>0</v>
      </c>
      <c r="IQ161" s="619">
        <f t="shared" si="994"/>
        <v>0</v>
      </c>
      <c r="IR161" s="619">
        <f t="shared" si="994"/>
        <v>0</v>
      </c>
      <c r="IS161" s="619">
        <f t="shared" si="994"/>
        <v>0</v>
      </c>
      <c r="IT161" s="619">
        <f t="shared" si="994"/>
        <v>0</v>
      </c>
      <c r="IU161" s="619">
        <f t="shared" si="994"/>
        <v>0</v>
      </c>
      <c r="IV161" s="619">
        <f t="shared" si="994"/>
        <v>0</v>
      </c>
      <c r="IW161" s="619">
        <f t="shared" si="994"/>
        <v>0</v>
      </c>
      <c r="IX161" s="619">
        <f t="shared" si="994"/>
        <v>0</v>
      </c>
      <c r="IY161" s="619">
        <f t="shared" si="994"/>
        <v>0</v>
      </c>
      <c r="IZ161" s="619">
        <f t="shared" si="994"/>
        <v>0</v>
      </c>
      <c r="JA161" s="619">
        <f t="shared" si="994"/>
        <v>0</v>
      </c>
      <c r="JB161" s="619">
        <f t="shared" ref="JB161:LM161" si="995">JB38-JB160</f>
        <v>0</v>
      </c>
      <c r="JC161" s="619">
        <f t="shared" si="995"/>
        <v>0</v>
      </c>
      <c r="JD161" s="619">
        <f t="shared" si="995"/>
        <v>0</v>
      </c>
      <c r="JE161" s="619">
        <f t="shared" si="995"/>
        <v>0</v>
      </c>
      <c r="JF161" s="619">
        <f t="shared" si="995"/>
        <v>0</v>
      </c>
      <c r="JG161" s="619">
        <f t="shared" si="995"/>
        <v>0</v>
      </c>
      <c r="JH161" s="619">
        <f t="shared" si="995"/>
        <v>1.4901161193847656E-8</v>
      </c>
      <c r="JI161" s="619">
        <f t="shared" si="995"/>
        <v>0</v>
      </c>
      <c r="JJ161" s="619">
        <f t="shared" si="995"/>
        <v>0</v>
      </c>
      <c r="JK161" s="619">
        <f t="shared" si="995"/>
        <v>0</v>
      </c>
      <c r="JL161" s="619">
        <f t="shared" si="995"/>
        <v>0</v>
      </c>
      <c r="JM161" s="619">
        <f t="shared" si="995"/>
        <v>0</v>
      </c>
      <c r="JN161" s="619">
        <f t="shared" si="995"/>
        <v>0</v>
      </c>
      <c r="JO161" s="619">
        <f t="shared" si="995"/>
        <v>0</v>
      </c>
      <c r="JP161" s="619">
        <f t="shared" si="995"/>
        <v>0</v>
      </c>
      <c r="JQ161" s="619">
        <f t="shared" si="995"/>
        <v>0</v>
      </c>
      <c r="JR161" s="619">
        <f t="shared" si="995"/>
        <v>0</v>
      </c>
      <c r="JS161" s="619">
        <f t="shared" si="995"/>
        <v>0</v>
      </c>
      <c r="JT161" s="619">
        <f t="shared" si="995"/>
        <v>0</v>
      </c>
      <c r="JU161" s="619">
        <f t="shared" si="995"/>
        <v>0</v>
      </c>
      <c r="JV161" s="619">
        <f t="shared" si="995"/>
        <v>0</v>
      </c>
      <c r="JW161" s="619">
        <f t="shared" si="995"/>
        <v>0</v>
      </c>
      <c r="JX161" s="619">
        <f t="shared" si="995"/>
        <v>0</v>
      </c>
      <c r="JY161" s="619">
        <f t="shared" si="995"/>
        <v>0</v>
      </c>
      <c r="JZ161" s="619">
        <f t="shared" si="995"/>
        <v>0</v>
      </c>
      <c r="KA161" s="619">
        <f t="shared" si="995"/>
        <v>0</v>
      </c>
      <c r="KB161" s="619">
        <f t="shared" si="995"/>
        <v>0</v>
      </c>
      <c r="KC161" s="619">
        <f t="shared" si="995"/>
        <v>0</v>
      </c>
      <c r="KD161" s="619">
        <f t="shared" si="995"/>
        <v>0</v>
      </c>
      <c r="KE161" s="619">
        <f t="shared" si="995"/>
        <v>0</v>
      </c>
      <c r="KF161" s="619">
        <f t="shared" si="995"/>
        <v>0</v>
      </c>
      <c r="KG161" s="619">
        <f t="shared" si="995"/>
        <v>0</v>
      </c>
      <c r="KH161" s="619">
        <f t="shared" si="995"/>
        <v>0</v>
      </c>
      <c r="KI161" s="619">
        <f t="shared" si="995"/>
        <v>0</v>
      </c>
      <c r="KJ161" s="619">
        <f t="shared" si="995"/>
        <v>0</v>
      </c>
      <c r="KK161" s="619">
        <f t="shared" si="995"/>
        <v>0</v>
      </c>
      <c r="KL161" s="619">
        <f t="shared" si="995"/>
        <v>0</v>
      </c>
      <c r="KM161" s="619">
        <f t="shared" si="995"/>
        <v>0</v>
      </c>
      <c r="KN161" s="619">
        <f t="shared" si="995"/>
        <v>0</v>
      </c>
      <c r="KO161" s="619">
        <f t="shared" si="995"/>
        <v>0</v>
      </c>
      <c r="KP161" s="619">
        <f t="shared" si="995"/>
        <v>0</v>
      </c>
      <c r="KQ161" s="619">
        <f t="shared" si="995"/>
        <v>0</v>
      </c>
      <c r="KR161" s="619">
        <f t="shared" si="995"/>
        <v>0</v>
      </c>
      <c r="KS161" s="619">
        <f t="shared" si="995"/>
        <v>2.9802322387695313E-8</v>
      </c>
      <c r="KT161" s="619">
        <f t="shared" si="995"/>
        <v>0</v>
      </c>
      <c r="KU161" s="619">
        <f t="shared" si="995"/>
        <v>0</v>
      </c>
      <c r="KV161" s="619">
        <f t="shared" si="995"/>
        <v>0</v>
      </c>
      <c r="KW161" s="619">
        <f t="shared" si="995"/>
        <v>0</v>
      </c>
      <c r="KX161" s="619">
        <f t="shared" si="995"/>
        <v>0</v>
      </c>
      <c r="KY161" s="619">
        <f t="shared" si="995"/>
        <v>0</v>
      </c>
      <c r="KZ161" s="619">
        <f t="shared" si="995"/>
        <v>0</v>
      </c>
      <c r="LA161" s="619">
        <f t="shared" si="995"/>
        <v>0</v>
      </c>
      <c r="LB161" s="619">
        <f t="shared" si="995"/>
        <v>0</v>
      </c>
      <c r="LC161" s="619">
        <f t="shared" si="995"/>
        <v>0</v>
      </c>
      <c r="LD161" s="619">
        <f t="shared" si="995"/>
        <v>0</v>
      </c>
      <c r="LE161" s="619">
        <f t="shared" si="995"/>
        <v>0</v>
      </c>
      <c r="LF161" s="619">
        <f t="shared" si="995"/>
        <v>0</v>
      </c>
      <c r="LG161" s="619">
        <f t="shared" si="995"/>
        <v>0</v>
      </c>
      <c r="LH161" s="619">
        <f t="shared" si="995"/>
        <v>0</v>
      </c>
      <c r="LI161" s="619">
        <f t="shared" si="995"/>
        <v>0</v>
      </c>
      <c r="LJ161" s="619">
        <f t="shared" si="995"/>
        <v>0</v>
      </c>
      <c r="LK161" s="619">
        <f t="shared" si="995"/>
        <v>0</v>
      </c>
      <c r="LL161" s="619">
        <f t="shared" si="995"/>
        <v>0</v>
      </c>
      <c r="LM161" s="619">
        <f t="shared" si="995"/>
        <v>0</v>
      </c>
      <c r="LN161" s="619">
        <f t="shared" ref="LN161:NY161" si="996">LN38-LN160</f>
        <v>0</v>
      </c>
      <c r="LO161" s="619">
        <f t="shared" si="996"/>
        <v>0</v>
      </c>
      <c r="LP161" s="619">
        <f t="shared" si="996"/>
        <v>0</v>
      </c>
      <c r="LQ161" s="619">
        <f t="shared" si="996"/>
        <v>0</v>
      </c>
      <c r="LR161" s="619">
        <f t="shared" si="996"/>
        <v>0</v>
      </c>
      <c r="LS161" s="619">
        <f t="shared" si="996"/>
        <v>0</v>
      </c>
      <c r="LT161" s="619">
        <f t="shared" si="996"/>
        <v>0</v>
      </c>
      <c r="LU161" s="619">
        <f t="shared" si="996"/>
        <v>0</v>
      </c>
      <c r="LV161" s="619">
        <f t="shared" si="996"/>
        <v>0</v>
      </c>
      <c r="LW161" s="619">
        <f t="shared" si="996"/>
        <v>0</v>
      </c>
      <c r="LX161" s="619">
        <f t="shared" si="996"/>
        <v>0</v>
      </c>
      <c r="LY161" s="619">
        <f t="shared" si="996"/>
        <v>0</v>
      </c>
      <c r="LZ161" s="619">
        <f t="shared" si="996"/>
        <v>0</v>
      </c>
      <c r="MA161" s="619">
        <f t="shared" si="996"/>
        <v>0</v>
      </c>
      <c r="MB161" s="619">
        <f t="shared" si="996"/>
        <v>0</v>
      </c>
      <c r="MC161" s="619">
        <f t="shared" si="996"/>
        <v>0</v>
      </c>
      <c r="MD161" s="619">
        <f t="shared" si="996"/>
        <v>0</v>
      </c>
      <c r="ME161" s="619">
        <f t="shared" si="996"/>
        <v>0</v>
      </c>
      <c r="MF161" s="619">
        <f t="shared" si="996"/>
        <v>0</v>
      </c>
      <c r="MG161" s="619">
        <f t="shared" si="996"/>
        <v>0</v>
      </c>
      <c r="MH161" s="619">
        <f t="shared" si="996"/>
        <v>0</v>
      </c>
      <c r="MI161" s="619">
        <f t="shared" si="996"/>
        <v>0</v>
      </c>
      <c r="MJ161" s="619">
        <f t="shared" si="996"/>
        <v>0</v>
      </c>
      <c r="MK161" s="619">
        <f t="shared" si="996"/>
        <v>0</v>
      </c>
      <c r="ML161" s="619">
        <f t="shared" si="996"/>
        <v>0</v>
      </c>
      <c r="MM161" s="619">
        <f t="shared" si="996"/>
        <v>0</v>
      </c>
      <c r="MN161" s="619">
        <f t="shared" si="996"/>
        <v>0</v>
      </c>
      <c r="MO161" s="619">
        <f t="shared" si="996"/>
        <v>0</v>
      </c>
      <c r="MP161" s="619">
        <f t="shared" si="996"/>
        <v>0</v>
      </c>
      <c r="MQ161" s="619">
        <f t="shared" si="996"/>
        <v>7.4505805969238281E-9</v>
      </c>
      <c r="MR161" s="619">
        <f t="shared" si="996"/>
        <v>0</v>
      </c>
      <c r="MS161" s="619">
        <f t="shared" si="996"/>
        <v>0</v>
      </c>
      <c r="MT161" s="619">
        <f t="shared" si="996"/>
        <v>0</v>
      </c>
      <c r="MU161" s="619">
        <f t="shared" si="996"/>
        <v>0</v>
      </c>
      <c r="MV161" s="619">
        <f t="shared" si="996"/>
        <v>0</v>
      </c>
      <c r="MW161" s="619">
        <f t="shared" si="996"/>
        <v>0</v>
      </c>
      <c r="MX161" s="619">
        <f t="shared" si="996"/>
        <v>0</v>
      </c>
      <c r="MY161" s="619">
        <f t="shared" si="996"/>
        <v>0</v>
      </c>
      <c r="MZ161" s="619">
        <f t="shared" si="996"/>
        <v>0</v>
      </c>
      <c r="NA161" s="619">
        <f t="shared" si="996"/>
        <v>0</v>
      </c>
      <c r="NB161" s="619">
        <f t="shared" si="996"/>
        <v>1.4901161193847656E-8</v>
      </c>
      <c r="NC161" s="619">
        <f t="shared" si="996"/>
        <v>0</v>
      </c>
      <c r="ND161" s="619">
        <f t="shared" si="996"/>
        <v>0</v>
      </c>
      <c r="NE161" s="619">
        <f t="shared" si="996"/>
        <v>0</v>
      </c>
      <c r="NF161" s="619">
        <f t="shared" si="996"/>
        <v>0</v>
      </c>
      <c r="NG161" s="619">
        <f t="shared" si="996"/>
        <v>0</v>
      </c>
      <c r="NH161" s="619">
        <f t="shared" si="996"/>
        <v>0</v>
      </c>
      <c r="NI161" s="619">
        <f t="shared" si="996"/>
        <v>0</v>
      </c>
      <c r="NJ161" s="619">
        <f t="shared" si="996"/>
        <v>0</v>
      </c>
      <c r="NK161" s="619">
        <f t="shared" si="996"/>
        <v>0</v>
      </c>
      <c r="NL161" s="619">
        <f t="shared" si="996"/>
        <v>0</v>
      </c>
      <c r="NM161" s="619">
        <f t="shared" si="996"/>
        <v>0</v>
      </c>
      <c r="NN161" s="619">
        <f t="shared" si="996"/>
        <v>0</v>
      </c>
      <c r="NO161" s="619">
        <f t="shared" si="996"/>
        <v>0</v>
      </c>
      <c r="NP161" s="619">
        <f t="shared" si="996"/>
        <v>0</v>
      </c>
      <c r="NQ161" s="619">
        <f t="shared" si="996"/>
        <v>0</v>
      </c>
      <c r="NR161" s="619">
        <f t="shared" si="996"/>
        <v>0</v>
      </c>
      <c r="NS161" s="619">
        <f t="shared" si="996"/>
        <v>0</v>
      </c>
      <c r="NT161" s="619">
        <f t="shared" si="996"/>
        <v>0</v>
      </c>
      <c r="NU161" s="619">
        <f t="shared" si="996"/>
        <v>0</v>
      </c>
      <c r="NV161" s="619">
        <f t="shared" si="996"/>
        <v>0</v>
      </c>
      <c r="NW161" s="619">
        <f t="shared" si="996"/>
        <v>0</v>
      </c>
      <c r="NX161" s="619">
        <f t="shared" si="996"/>
        <v>0</v>
      </c>
      <c r="NY161" s="619">
        <f t="shared" si="996"/>
        <v>0</v>
      </c>
      <c r="NZ161" s="619">
        <f t="shared" ref="NZ161:QK161" si="997">NZ38-NZ160</f>
        <v>0</v>
      </c>
      <c r="OA161" s="619">
        <f t="shared" si="997"/>
        <v>0</v>
      </c>
      <c r="OB161" s="619">
        <f t="shared" si="997"/>
        <v>0</v>
      </c>
      <c r="OC161" s="619">
        <f t="shared" si="997"/>
        <v>0</v>
      </c>
      <c r="OD161" s="619">
        <f t="shared" si="997"/>
        <v>0</v>
      </c>
      <c r="OE161" s="619">
        <f t="shared" si="997"/>
        <v>0</v>
      </c>
      <c r="OF161" s="619">
        <f t="shared" si="997"/>
        <v>0</v>
      </c>
      <c r="OG161" s="619">
        <f t="shared" si="997"/>
        <v>0</v>
      </c>
      <c r="OH161" s="619">
        <f t="shared" si="997"/>
        <v>0</v>
      </c>
      <c r="OI161" s="619">
        <f t="shared" si="997"/>
        <v>5.9604644775390625E-8</v>
      </c>
      <c r="OJ161" s="619">
        <f t="shared" si="997"/>
        <v>3.7252902984619141E-9</v>
      </c>
      <c r="OK161" s="619">
        <f t="shared" si="997"/>
        <v>0</v>
      </c>
      <c r="OL161" s="619">
        <f t="shared" si="997"/>
        <v>0</v>
      </c>
      <c r="OM161" s="619">
        <f t="shared" si="997"/>
        <v>3.7252902984619141E-9</v>
      </c>
      <c r="ON161" s="619">
        <f t="shared" si="997"/>
        <v>0</v>
      </c>
      <c r="OO161" s="619">
        <f t="shared" si="997"/>
        <v>0</v>
      </c>
      <c r="OP161" s="619">
        <f t="shared" si="997"/>
        <v>0</v>
      </c>
      <c r="OQ161" s="619">
        <f t="shared" si="997"/>
        <v>0</v>
      </c>
      <c r="OR161" s="619">
        <f t="shared" si="997"/>
        <v>0</v>
      </c>
      <c r="OS161" s="619">
        <f t="shared" si="997"/>
        <v>0</v>
      </c>
      <c r="OT161" s="619">
        <f t="shared" si="997"/>
        <v>0</v>
      </c>
      <c r="OU161" s="619">
        <f t="shared" si="997"/>
        <v>0</v>
      </c>
      <c r="OV161" s="619">
        <f t="shared" si="997"/>
        <v>0</v>
      </c>
      <c r="OW161" s="619">
        <f t="shared" si="997"/>
        <v>0</v>
      </c>
      <c r="OX161" s="619">
        <f t="shared" si="997"/>
        <v>0</v>
      </c>
      <c r="OY161" s="619">
        <f t="shared" si="997"/>
        <v>0</v>
      </c>
      <c r="OZ161" s="619">
        <f t="shared" si="997"/>
        <v>0</v>
      </c>
      <c r="PA161" s="619">
        <f t="shared" si="997"/>
        <v>0</v>
      </c>
      <c r="PB161" s="619">
        <f t="shared" si="997"/>
        <v>0</v>
      </c>
      <c r="PC161" s="619">
        <f t="shared" si="997"/>
        <v>0</v>
      </c>
      <c r="PD161" s="619">
        <f t="shared" si="997"/>
        <v>0</v>
      </c>
      <c r="PE161" s="619">
        <f t="shared" si="997"/>
        <v>0</v>
      </c>
      <c r="PF161" s="619">
        <f t="shared" si="997"/>
        <v>0</v>
      </c>
      <c r="PG161" s="619">
        <f t="shared" si="997"/>
        <v>0</v>
      </c>
      <c r="PH161" s="619">
        <f t="shared" si="997"/>
        <v>0</v>
      </c>
      <c r="PI161" s="619">
        <f t="shared" si="997"/>
        <v>0</v>
      </c>
      <c r="PJ161" s="619">
        <f t="shared" si="997"/>
        <v>0</v>
      </c>
      <c r="PK161" s="619">
        <f t="shared" si="997"/>
        <v>0</v>
      </c>
      <c r="PL161" s="619">
        <f t="shared" si="997"/>
        <v>0</v>
      </c>
      <c r="PM161" s="619">
        <f t="shared" si="997"/>
        <v>0</v>
      </c>
      <c r="PN161" s="619">
        <f t="shared" si="997"/>
        <v>0</v>
      </c>
      <c r="PO161" s="619">
        <f t="shared" si="997"/>
        <v>0</v>
      </c>
      <c r="PP161" s="619">
        <f t="shared" si="997"/>
        <v>0</v>
      </c>
      <c r="PQ161" s="619">
        <f t="shared" si="997"/>
        <v>0</v>
      </c>
      <c r="PR161" s="619">
        <f t="shared" si="997"/>
        <v>0</v>
      </c>
      <c r="PS161" s="619">
        <f t="shared" si="997"/>
        <v>0</v>
      </c>
      <c r="PT161" s="619">
        <f t="shared" si="997"/>
        <v>0</v>
      </c>
      <c r="PU161" s="619">
        <f t="shared" si="997"/>
        <v>0</v>
      </c>
      <c r="PV161" s="619">
        <f t="shared" si="997"/>
        <v>0</v>
      </c>
      <c r="PW161" s="619">
        <f t="shared" si="997"/>
        <v>0</v>
      </c>
      <c r="PX161" s="619">
        <f t="shared" si="997"/>
        <v>0</v>
      </c>
      <c r="PY161" s="619">
        <f t="shared" si="997"/>
        <v>0</v>
      </c>
      <c r="PZ161" s="619">
        <f t="shared" si="997"/>
        <v>0</v>
      </c>
      <c r="QA161" s="619">
        <f t="shared" si="997"/>
        <v>0</v>
      </c>
      <c r="QB161" s="619">
        <f t="shared" si="997"/>
        <v>0</v>
      </c>
      <c r="QC161" s="619">
        <f t="shared" si="997"/>
        <v>0</v>
      </c>
      <c r="QD161" s="619">
        <f t="shared" si="997"/>
        <v>0</v>
      </c>
      <c r="QE161" s="619">
        <f t="shared" si="997"/>
        <v>0</v>
      </c>
      <c r="QF161" s="619">
        <f t="shared" si="997"/>
        <v>0</v>
      </c>
      <c r="QG161" s="619">
        <f t="shared" si="997"/>
        <v>0</v>
      </c>
      <c r="QH161" s="619">
        <f t="shared" si="997"/>
        <v>0</v>
      </c>
      <c r="QI161" s="619">
        <f t="shared" si="997"/>
        <v>0</v>
      </c>
      <c r="QJ161" s="619">
        <f t="shared" si="997"/>
        <v>0</v>
      </c>
      <c r="QK161" s="619">
        <f t="shared" si="997"/>
        <v>0</v>
      </c>
      <c r="QL161" s="619">
        <f t="shared" ref="QL161:SW161" si="998">QL38-QL160</f>
        <v>0</v>
      </c>
      <c r="QM161" s="619">
        <f t="shared" si="998"/>
        <v>0</v>
      </c>
      <c r="QN161" s="619">
        <f t="shared" si="998"/>
        <v>0</v>
      </c>
      <c r="QO161" s="619">
        <f t="shared" si="998"/>
        <v>0</v>
      </c>
      <c r="QP161" s="619">
        <f t="shared" si="998"/>
        <v>0</v>
      </c>
      <c r="QQ161" s="619">
        <f t="shared" si="998"/>
        <v>0</v>
      </c>
      <c r="QR161" s="619">
        <f t="shared" si="998"/>
        <v>0</v>
      </c>
      <c r="QS161" s="619">
        <f t="shared" si="998"/>
        <v>0</v>
      </c>
      <c r="QT161" s="619">
        <f t="shared" si="998"/>
        <v>0</v>
      </c>
      <c r="QU161" s="619">
        <f t="shared" si="998"/>
        <v>0</v>
      </c>
      <c r="QV161" s="619">
        <f t="shared" si="998"/>
        <v>1.1920928955078125E-7</v>
      </c>
      <c r="QW161" s="619">
        <f t="shared" si="998"/>
        <v>0</v>
      </c>
      <c r="QX161" s="619">
        <f t="shared" si="998"/>
        <v>0</v>
      </c>
      <c r="QY161" s="619">
        <f t="shared" si="998"/>
        <v>0</v>
      </c>
      <c r="QZ161" s="619">
        <f t="shared" si="998"/>
        <v>0</v>
      </c>
      <c r="RA161" s="619">
        <f t="shared" si="998"/>
        <v>0</v>
      </c>
      <c r="RB161" s="619">
        <f t="shared" si="998"/>
        <v>0</v>
      </c>
      <c r="RC161" s="619">
        <f t="shared" si="998"/>
        <v>0</v>
      </c>
      <c r="RD161" s="619">
        <f t="shared" si="998"/>
        <v>0</v>
      </c>
      <c r="RE161" s="619">
        <f t="shared" si="998"/>
        <v>0</v>
      </c>
      <c r="RF161" s="619">
        <f t="shared" si="998"/>
        <v>0</v>
      </c>
      <c r="RG161" s="619">
        <f t="shared" si="998"/>
        <v>0</v>
      </c>
      <c r="RH161" s="619">
        <f t="shared" si="998"/>
        <v>0</v>
      </c>
      <c r="RI161" s="619">
        <f t="shared" si="998"/>
        <v>0</v>
      </c>
      <c r="RJ161" s="619">
        <f t="shared" si="998"/>
        <v>0</v>
      </c>
      <c r="RK161" s="619">
        <f t="shared" si="998"/>
        <v>0</v>
      </c>
      <c r="RL161" s="619">
        <f t="shared" si="998"/>
        <v>0</v>
      </c>
      <c r="RM161" s="619">
        <f t="shared" si="998"/>
        <v>0</v>
      </c>
      <c r="RN161" s="619">
        <f t="shared" si="998"/>
        <v>0</v>
      </c>
      <c r="RO161" s="619">
        <f t="shared" si="998"/>
        <v>0</v>
      </c>
      <c r="RP161" s="619">
        <f t="shared" si="998"/>
        <v>0</v>
      </c>
      <c r="RQ161" s="619">
        <f t="shared" si="998"/>
        <v>0</v>
      </c>
      <c r="RR161" s="619">
        <f t="shared" si="998"/>
        <v>0</v>
      </c>
      <c r="RS161" s="619">
        <f t="shared" si="998"/>
        <v>0</v>
      </c>
      <c r="RT161" s="619">
        <f t="shared" si="998"/>
        <v>0</v>
      </c>
      <c r="RU161" s="619">
        <f t="shared" si="998"/>
        <v>0</v>
      </c>
      <c r="RV161" s="619">
        <f t="shared" si="998"/>
        <v>0</v>
      </c>
      <c r="RW161" s="619">
        <f t="shared" si="998"/>
        <v>0</v>
      </c>
      <c r="RX161" s="619">
        <f t="shared" si="998"/>
        <v>0</v>
      </c>
      <c r="RY161" s="619">
        <f t="shared" si="998"/>
        <v>0</v>
      </c>
      <c r="RZ161" s="619">
        <f t="shared" si="998"/>
        <v>0</v>
      </c>
      <c r="SA161" s="619">
        <f t="shared" si="998"/>
        <v>0</v>
      </c>
      <c r="SB161" s="619">
        <f t="shared" si="998"/>
        <v>0</v>
      </c>
      <c r="SC161" s="619">
        <f t="shared" si="998"/>
        <v>2.9802322387695313E-8</v>
      </c>
      <c r="SD161" s="619">
        <f t="shared" si="998"/>
        <v>0</v>
      </c>
      <c r="SE161" s="619">
        <f t="shared" si="998"/>
        <v>0</v>
      </c>
      <c r="SF161" s="619">
        <f t="shared" si="998"/>
        <v>0</v>
      </c>
      <c r="SG161" s="619">
        <f t="shared" si="998"/>
        <v>0</v>
      </c>
      <c r="SH161" s="619">
        <f t="shared" si="998"/>
        <v>0</v>
      </c>
      <c r="SI161" s="619">
        <f t="shared" si="998"/>
        <v>0</v>
      </c>
      <c r="SJ161" s="619">
        <f t="shared" si="998"/>
        <v>0</v>
      </c>
      <c r="SK161" s="619">
        <f t="shared" si="998"/>
        <v>0</v>
      </c>
      <c r="SL161" s="619">
        <f t="shared" si="998"/>
        <v>0</v>
      </c>
      <c r="SM161" s="619">
        <f t="shared" si="998"/>
        <v>0</v>
      </c>
      <c r="SN161" s="619">
        <f t="shared" si="998"/>
        <v>0</v>
      </c>
      <c r="SO161" s="619">
        <f t="shared" si="998"/>
        <v>0</v>
      </c>
      <c r="SP161" s="619">
        <f t="shared" si="998"/>
        <v>0</v>
      </c>
      <c r="SQ161" s="619">
        <f t="shared" si="998"/>
        <v>0</v>
      </c>
      <c r="SR161" s="619">
        <f t="shared" si="998"/>
        <v>0</v>
      </c>
      <c r="SS161" s="619">
        <f t="shared" si="998"/>
        <v>0</v>
      </c>
      <c r="ST161" s="619">
        <f t="shared" si="998"/>
        <v>0</v>
      </c>
      <c r="SU161" s="619">
        <f t="shared" si="998"/>
        <v>0</v>
      </c>
      <c r="SV161" s="619">
        <f t="shared" si="998"/>
        <v>0</v>
      </c>
      <c r="SW161" s="619">
        <f t="shared" si="998"/>
        <v>0</v>
      </c>
      <c r="SX161" s="619">
        <f t="shared" ref="SX161:VI161" si="999">SX38-SX160</f>
        <v>0</v>
      </c>
      <c r="SY161" s="619">
        <f t="shared" si="999"/>
        <v>0</v>
      </c>
      <c r="SZ161" s="619">
        <f t="shared" si="999"/>
        <v>0</v>
      </c>
      <c r="TA161" s="619">
        <f t="shared" si="999"/>
        <v>0</v>
      </c>
      <c r="TB161" s="619">
        <f t="shared" si="999"/>
        <v>0</v>
      </c>
      <c r="TC161" s="619">
        <f t="shared" si="999"/>
        <v>0</v>
      </c>
      <c r="TD161" s="619">
        <f t="shared" si="999"/>
        <v>0</v>
      </c>
      <c r="TE161" s="619">
        <f t="shared" si="999"/>
        <v>0</v>
      </c>
      <c r="TF161" s="619">
        <f t="shared" si="999"/>
        <v>0</v>
      </c>
      <c r="TG161" s="619">
        <f t="shared" si="999"/>
        <v>0</v>
      </c>
      <c r="TH161" s="619">
        <f t="shared" si="999"/>
        <v>0</v>
      </c>
      <c r="TI161" s="619">
        <f t="shared" si="999"/>
        <v>0</v>
      </c>
      <c r="TJ161" s="619">
        <f t="shared" si="999"/>
        <v>0</v>
      </c>
      <c r="TK161" s="619">
        <f t="shared" si="999"/>
        <v>0</v>
      </c>
      <c r="TL161" s="619">
        <f t="shared" si="999"/>
        <v>0</v>
      </c>
      <c r="TM161" s="619">
        <f t="shared" si="999"/>
        <v>0</v>
      </c>
      <c r="TN161" s="619">
        <f t="shared" si="999"/>
        <v>0</v>
      </c>
      <c r="TO161" s="619">
        <f t="shared" si="999"/>
        <v>0</v>
      </c>
      <c r="TP161" s="619">
        <f t="shared" si="999"/>
        <v>0</v>
      </c>
      <c r="TQ161" s="619">
        <f t="shared" si="999"/>
        <v>0</v>
      </c>
      <c r="TR161" s="619">
        <f t="shared" si="999"/>
        <v>0</v>
      </c>
      <c r="TS161" s="619">
        <f t="shared" si="999"/>
        <v>0</v>
      </c>
      <c r="TT161" s="619">
        <f t="shared" si="999"/>
        <v>0</v>
      </c>
      <c r="TU161" s="619">
        <f t="shared" si="999"/>
        <v>0</v>
      </c>
      <c r="TV161" s="619">
        <f t="shared" si="999"/>
        <v>0</v>
      </c>
      <c r="TW161" s="619">
        <f t="shared" si="999"/>
        <v>0</v>
      </c>
      <c r="TX161" s="619">
        <f t="shared" si="999"/>
        <v>0</v>
      </c>
      <c r="TY161" s="619">
        <f t="shared" si="999"/>
        <v>0</v>
      </c>
      <c r="TZ161" s="619">
        <f t="shared" si="999"/>
        <v>0</v>
      </c>
      <c r="UA161" s="619">
        <f t="shared" si="999"/>
        <v>0</v>
      </c>
      <c r="UB161" s="619">
        <f t="shared" si="999"/>
        <v>0</v>
      </c>
      <c r="UC161" s="619">
        <f t="shared" si="999"/>
        <v>0</v>
      </c>
      <c r="UD161" s="619">
        <f t="shared" si="999"/>
        <v>0</v>
      </c>
      <c r="UE161" s="619">
        <f t="shared" si="999"/>
        <v>0</v>
      </c>
      <c r="UF161" s="619">
        <f t="shared" si="999"/>
        <v>0</v>
      </c>
      <c r="UG161" s="619">
        <f t="shared" si="999"/>
        <v>0</v>
      </c>
      <c r="UH161" s="619">
        <f t="shared" si="999"/>
        <v>0</v>
      </c>
      <c r="UI161" s="619">
        <f t="shared" si="999"/>
        <v>0</v>
      </c>
      <c r="UJ161" s="619">
        <f t="shared" si="999"/>
        <v>0</v>
      </c>
      <c r="UK161" s="619">
        <f t="shared" si="999"/>
        <v>0</v>
      </c>
      <c r="UL161" s="619">
        <f t="shared" si="999"/>
        <v>0</v>
      </c>
      <c r="UM161" s="619">
        <f t="shared" si="999"/>
        <v>0</v>
      </c>
      <c r="UN161" s="619">
        <f t="shared" si="999"/>
        <v>0</v>
      </c>
      <c r="UO161" s="619">
        <f t="shared" si="999"/>
        <v>0</v>
      </c>
      <c r="UP161" s="619">
        <f t="shared" si="999"/>
        <v>0</v>
      </c>
      <c r="UQ161" s="619">
        <f t="shared" si="999"/>
        <v>0</v>
      </c>
      <c r="UR161" s="619">
        <f t="shared" si="999"/>
        <v>0</v>
      </c>
      <c r="US161" s="619">
        <f t="shared" si="999"/>
        <v>0</v>
      </c>
      <c r="UT161" s="619">
        <f t="shared" si="999"/>
        <v>0</v>
      </c>
      <c r="UU161" s="619">
        <f t="shared" si="999"/>
        <v>0</v>
      </c>
      <c r="UV161" s="619">
        <f t="shared" si="999"/>
        <v>0</v>
      </c>
      <c r="UW161" s="619">
        <f t="shared" si="999"/>
        <v>0</v>
      </c>
      <c r="UX161" s="619">
        <f t="shared" si="999"/>
        <v>0</v>
      </c>
      <c r="UY161" s="619">
        <f t="shared" si="999"/>
        <v>0</v>
      </c>
      <c r="UZ161" s="619">
        <f t="shared" si="999"/>
        <v>0</v>
      </c>
      <c r="VA161" s="619">
        <f t="shared" si="999"/>
        <v>0</v>
      </c>
      <c r="VB161" s="619">
        <f t="shared" si="999"/>
        <v>0</v>
      </c>
      <c r="VC161" s="619">
        <f t="shared" si="999"/>
        <v>0</v>
      </c>
      <c r="VD161" s="619">
        <f t="shared" si="999"/>
        <v>0</v>
      </c>
      <c r="VE161" s="619">
        <f t="shared" si="999"/>
        <v>0</v>
      </c>
      <c r="VF161" s="619">
        <f t="shared" si="999"/>
        <v>0</v>
      </c>
      <c r="VG161" s="619">
        <f t="shared" si="999"/>
        <v>0</v>
      </c>
      <c r="VH161" s="619">
        <f t="shared" si="999"/>
        <v>0</v>
      </c>
      <c r="VI161" s="619">
        <f t="shared" si="999"/>
        <v>0</v>
      </c>
      <c r="VJ161" s="619">
        <f t="shared" ref="VJ161:XU161" si="1000">VJ38-VJ160</f>
        <v>0</v>
      </c>
      <c r="VK161" s="619">
        <f t="shared" si="1000"/>
        <v>0</v>
      </c>
      <c r="VL161" s="619">
        <f t="shared" si="1000"/>
        <v>0</v>
      </c>
      <c r="VM161" s="619">
        <f t="shared" si="1000"/>
        <v>0</v>
      </c>
      <c r="VN161" s="619">
        <f t="shared" si="1000"/>
        <v>-1.1920928955078125E-7</v>
      </c>
      <c r="VO161" s="619">
        <f t="shared" si="1000"/>
        <v>0</v>
      </c>
      <c r="VP161" s="619">
        <f t="shared" si="1000"/>
        <v>0</v>
      </c>
      <c r="VQ161" s="619">
        <f t="shared" si="1000"/>
        <v>0</v>
      </c>
      <c r="VR161" s="619">
        <f t="shared" si="1000"/>
        <v>0</v>
      </c>
      <c r="VS161" s="619">
        <f t="shared" si="1000"/>
        <v>0</v>
      </c>
      <c r="VT161" s="619">
        <f t="shared" si="1000"/>
        <v>0</v>
      </c>
      <c r="VU161" s="619">
        <f t="shared" si="1000"/>
        <v>0</v>
      </c>
      <c r="VV161" s="619">
        <f t="shared" si="1000"/>
        <v>0</v>
      </c>
      <c r="VW161" s="619">
        <f t="shared" si="1000"/>
        <v>0</v>
      </c>
      <c r="VX161" s="619">
        <f t="shared" si="1000"/>
        <v>0</v>
      </c>
      <c r="VY161" s="619">
        <f t="shared" si="1000"/>
        <v>0</v>
      </c>
      <c r="VZ161" s="619">
        <f t="shared" si="1000"/>
        <v>0</v>
      </c>
      <c r="WA161" s="619">
        <f t="shared" si="1000"/>
        <v>0</v>
      </c>
      <c r="WB161" s="619">
        <f t="shared" si="1000"/>
        <v>0</v>
      </c>
      <c r="WC161" s="619">
        <f t="shared" si="1000"/>
        <v>0</v>
      </c>
      <c r="WD161" s="619">
        <f t="shared" si="1000"/>
        <v>0</v>
      </c>
      <c r="WE161" s="619">
        <f t="shared" si="1000"/>
        <v>0</v>
      </c>
      <c r="WF161" s="619">
        <f t="shared" si="1000"/>
        <v>0</v>
      </c>
      <c r="WG161" s="619">
        <f t="shared" si="1000"/>
        <v>0</v>
      </c>
      <c r="WH161" s="619">
        <f t="shared" si="1000"/>
        <v>-3.7252902984619141E-9</v>
      </c>
      <c r="WI161" s="619">
        <f t="shared" si="1000"/>
        <v>0</v>
      </c>
      <c r="WJ161" s="619">
        <f t="shared" si="1000"/>
        <v>0</v>
      </c>
      <c r="WK161" s="619">
        <f t="shared" si="1000"/>
        <v>0</v>
      </c>
      <c r="WL161" s="619">
        <f t="shared" si="1000"/>
        <v>0</v>
      </c>
      <c r="WM161" s="619">
        <f t="shared" si="1000"/>
        <v>0</v>
      </c>
      <c r="WN161" s="619">
        <f t="shared" si="1000"/>
        <v>0</v>
      </c>
      <c r="WO161" s="619">
        <f t="shared" si="1000"/>
        <v>0</v>
      </c>
      <c r="WP161" s="619">
        <f t="shared" si="1000"/>
        <v>0</v>
      </c>
      <c r="WQ161" s="619">
        <f t="shared" si="1000"/>
        <v>0</v>
      </c>
      <c r="WR161" s="619">
        <f t="shared" si="1000"/>
        <v>0</v>
      </c>
      <c r="WS161" s="619">
        <f t="shared" si="1000"/>
        <v>0</v>
      </c>
      <c r="WT161" s="619">
        <f t="shared" si="1000"/>
        <v>0</v>
      </c>
      <c r="WU161" s="619">
        <f t="shared" si="1000"/>
        <v>0</v>
      </c>
      <c r="WV161" s="619">
        <f t="shared" si="1000"/>
        <v>0</v>
      </c>
      <c r="WW161" s="619">
        <f t="shared" si="1000"/>
        <v>0</v>
      </c>
      <c r="WX161" s="619">
        <f t="shared" si="1000"/>
        <v>0</v>
      </c>
      <c r="WY161" s="619">
        <f t="shared" si="1000"/>
        <v>0</v>
      </c>
      <c r="WZ161" s="619">
        <f t="shared" si="1000"/>
        <v>0</v>
      </c>
      <c r="XA161" s="619">
        <f t="shared" si="1000"/>
        <v>0</v>
      </c>
      <c r="XB161" s="619">
        <f t="shared" si="1000"/>
        <v>0</v>
      </c>
      <c r="XC161" s="619">
        <f t="shared" si="1000"/>
        <v>-1.862645149230957E-9</v>
      </c>
      <c r="XD161" s="619">
        <f t="shared" si="1000"/>
        <v>0</v>
      </c>
      <c r="XE161" s="619">
        <f t="shared" si="1000"/>
        <v>0</v>
      </c>
      <c r="XF161" s="619">
        <f t="shared" si="1000"/>
        <v>0</v>
      </c>
      <c r="XG161" s="619">
        <f t="shared" si="1000"/>
        <v>0</v>
      </c>
      <c r="XH161" s="619">
        <f t="shared" si="1000"/>
        <v>0</v>
      </c>
      <c r="XI161" s="619">
        <f t="shared" si="1000"/>
        <v>0</v>
      </c>
      <c r="XJ161" s="619">
        <f t="shared" si="1000"/>
        <v>0</v>
      </c>
      <c r="XK161" s="619">
        <f t="shared" si="1000"/>
        <v>0</v>
      </c>
      <c r="XL161" s="619">
        <f t="shared" si="1000"/>
        <v>0</v>
      </c>
      <c r="XM161" s="619">
        <f t="shared" si="1000"/>
        <v>0</v>
      </c>
      <c r="XN161" s="619">
        <f t="shared" si="1000"/>
        <v>0</v>
      </c>
      <c r="XO161" s="619">
        <f t="shared" si="1000"/>
        <v>0</v>
      </c>
      <c r="XP161" s="619">
        <f t="shared" si="1000"/>
        <v>0</v>
      </c>
      <c r="XQ161" s="619">
        <f t="shared" si="1000"/>
        <v>0</v>
      </c>
      <c r="XR161" s="619">
        <f t="shared" si="1000"/>
        <v>0</v>
      </c>
      <c r="XS161" s="619">
        <f t="shared" si="1000"/>
        <v>0</v>
      </c>
      <c r="XT161" s="619">
        <f t="shared" si="1000"/>
        <v>0</v>
      </c>
      <c r="XU161" s="619">
        <f t="shared" si="1000"/>
        <v>0</v>
      </c>
      <c r="XV161" s="619">
        <f t="shared" ref="XV161:AAG161" si="1001">XV38-XV160</f>
        <v>0</v>
      </c>
      <c r="XW161" s="619">
        <f t="shared" si="1001"/>
        <v>0</v>
      </c>
      <c r="XX161" s="619">
        <f t="shared" si="1001"/>
        <v>0</v>
      </c>
      <c r="XY161" s="619">
        <f t="shared" si="1001"/>
        <v>0</v>
      </c>
      <c r="XZ161" s="619">
        <f t="shared" si="1001"/>
        <v>0</v>
      </c>
      <c r="YA161" s="619">
        <f t="shared" si="1001"/>
        <v>0</v>
      </c>
      <c r="YB161" s="619">
        <f t="shared" si="1001"/>
        <v>0</v>
      </c>
      <c r="YC161" s="619">
        <f t="shared" si="1001"/>
        <v>0</v>
      </c>
      <c r="YD161" s="619">
        <f t="shared" si="1001"/>
        <v>0</v>
      </c>
      <c r="YE161" s="619">
        <f t="shared" si="1001"/>
        <v>0</v>
      </c>
      <c r="YF161" s="619">
        <f t="shared" si="1001"/>
        <v>0</v>
      </c>
      <c r="YG161" s="619">
        <f t="shared" si="1001"/>
        <v>0</v>
      </c>
      <c r="YH161" s="619">
        <f t="shared" si="1001"/>
        <v>0</v>
      </c>
      <c r="YI161" s="619">
        <f t="shared" si="1001"/>
        <v>0</v>
      </c>
      <c r="YJ161" s="619">
        <f t="shared" si="1001"/>
        <v>0</v>
      </c>
      <c r="YK161" s="619">
        <f t="shared" si="1001"/>
        <v>0</v>
      </c>
      <c r="YL161" s="619">
        <f t="shared" si="1001"/>
        <v>0</v>
      </c>
      <c r="YM161" s="619">
        <f t="shared" si="1001"/>
        <v>0</v>
      </c>
      <c r="YN161" s="619">
        <f t="shared" si="1001"/>
        <v>0</v>
      </c>
      <c r="YO161" s="619">
        <f t="shared" si="1001"/>
        <v>-7.4505805969238281E-9</v>
      </c>
      <c r="YP161" s="619">
        <f t="shared" si="1001"/>
        <v>0</v>
      </c>
      <c r="YQ161" s="619">
        <f t="shared" si="1001"/>
        <v>0</v>
      </c>
      <c r="YR161" s="619">
        <f t="shared" si="1001"/>
        <v>0</v>
      </c>
      <c r="YS161" s="619">
        <f t="shared" si="1001"/>
        <v>0</v>
      </c>
      <c r="YT161" s="619">
        <f t="shared" si="1001"/>
        <v>0</v>
      </c>
      <c r="YU161" s="619">
        <f t="shared" si="1001"/>
        <v>0</v>
      </c>
      <c r="YV161" s="619">
        <f t="shared" si="1001"/>
        <v>0</v>
      </c>
      <c r="YW161" s="619">
        <f t="shared" si="1001"/>
        <v>0</v>
      </c>
      <c r="YX161" s="619">
        <f t="shared" si="1001"/>
        <v>0</v>
      </c>
      <c r="YY161" s="619">
        <f t="shared" si="1001"/>
        <v>0</v>
      </c>
      <c r="YZ161" s="619">
        <f t="shared" si="1001"/>
        <v>0</v>
      </c>
      <c r="ZA161" s="619">
        <f t="shared" si="1001"/>
        <v>0</v>
      </c>
      <c r="ZB161" s="619">
        <f t="shared" si="1001"/>
        <v>0</v>
      </c>
      <c r="ZC161" s="619">
        <f t="shared" si="1001"/>
        <v>0</v>
      </c>
      <c r="ZD161" s="619">
        <f t="shared" si="1001"/>
        <v>0</v>
      </c>
      <c r="ZE161" s="619">
        <f t="shared" si="1001"/>
        <v>0</v>
      </c>
      <c r="ZF161" s="619">
        <f t="shared" si="1001"/>
        <v>0</v>
      </c>
      <c r="ZG161" s="619">
        <f t="shared" si="1001"/>
        <v>0</v>
      </c>
      <c r="ZH161" s="619">
        <f t="shared" si="1001"/>
        <v>0</v>
      </c>
      <c r="ZI161" s="619">
        <f t="shared" si="1001"/>
        <v>0</v>
      </c>
      <c r="ZJ161" s="619">
        <f t="shared" si="1001"/>
        <v>0</v>
      </c>
      <c r="ZK161" s="619">
        <f t="shared" si="1001"/>
        <v>0</v>
      </c>
      <c r="ZL161" s="619">
        <f t="shared" si="1001"/>
        <v>0</v>
      </c>
      <c r="ZM161" s="619">
        <f t="shared" si="1001"/>
        <v>0</v>
      </c>
      <c r="ZN161" s="619">
        <f t="shared" si="1001"/>
        <v>0</v>
      </c>
      <c r="ZO161" s="619">
        <f t="shared" si="1001"/>
        <v>0</v>
      </c>
      <c r="ZP161" s="619">
        <f t="shared" si="1001"/>
        <v>0</v>
      </c>
      <c r="ZQ161" s="619">
        <f t="shared" si="1001"/>
        <v>0</v>
      </c>
      <c r="ZR161" s="619">
        <f t="shared" si="1001"/>
        <v>0</v>
      </c>
      <c r="ZS161" s="619">
        <f t="shared" si="1001"/>
        <v>0</v>
      </c>
      <c r="ZT161" s="619">
        <f t="shared" si="1001"/>
        <v>0</v>
      </c>
      <c r="ZU161" s="619">
        <f t="shared" si="1001"/>
        <v>0</v>
      </c>
      <c r="ZV161" s="619">
        <f t="shared" si="1001"/>
        <v>0</v>
      </c>
      <c r="ZW161" s="619">
        <f t="shared" si="1001"/>
        <v>1.4901161193847656E-8</v>
      </c>
      <c r="ZX161" s="619">
        <f t="shared" si="1001"/>
        <v>0</v>
      </c>
      <c r="ZY161" s="619">
        <f t="shared" si="1001"/>
        <v>0</v>
      </c>
      <c r="ZZ161" s="619">
        <f t="shared" si="1001"/>
        <v>0</v>
      </c>
      <c r="AAA161" s="619">
        <f t="shared" si="1001"/>
        <v>0</v>
      </c>
      <c r="AAB161" s="619">
        <f t="shared" si="1001"/>
        <v>0</v>
      </c>
      <c r="AAC161" s="619">
        <f t="shared" si="1001"/>
        <v>0</v>
      </c>
      <c r="AAD161" s="619">
        <f t="shared" si="1001"/>
        <v>0</v>
      </c>
      <c r="AAE161" s="619">
        <f t="shared" si="1001"/>
        <v>0</v>
      </c>
      <c r="AAF161" s="619">
        <f t="shared" si="1001"/>
        <v>0</v>
      </c>
      <c r="AAG161" s="619">
        <f t="shared" si="1001"/>
        <v>0</v>
      </c>
      <c r="AAH161" s="619">
        <f t="shared" ref="AAH161:ACS161" si="1002">AAH38-AAH160</f>
        <v>0</v>
      </c>
      <c r="AAI161" s="619">
        <f t="shared" si="1002"/>
        <v>0</v>
      </c>
      <c r="AAJ161" s="619">
        <f t="shared" si="1002"/>
        <v>0</v>
      </c>
      <c r="AAK161" s="619">
        <f t="shared" si="1002"/>
        <v>0</v>
      </c>
      <c r="AAL161" s="619">
        <f t="shared" si="1002"/>
        <v>0</v>
      </c>
      <c r="AAM161" s="619">
        <f t="shared" si="1002"/>
        <v>0</v>
      </c>
      <c r="AAN161" s="619">
        <f t="shared" si="1002"/>
        <v>0</v>
      </c>
      <c r="AAO161" s="619">
        <f t="shared" si="1002"/>
        <v>0</v>
      </c>
      <c r="AAP161" s="619">
        <f t="shared" si="1002"/>
        <v>0</v>
      </c>
      <c r="AAQ161" s="619">
        <f t="shared" si="1002"/>
        <v>0</v>
      </c>
      <c r="AAR161" s="619">
        <f t="shared" si="1002"/>
        <v>0</v>
      </c>
      <c r="AAS161" s="619">
        <f t="shared" si="1002"/>
        <v>0</v>
      </c>
      <c r="AAT161" s="619">
        <f t="shared" si="1002"/>
        <v>0</v>
      </c>
      <c r="AAU161" s="619">
        <f t="shared" si="1002"/>
        <v>0</v>
      </c>
      <c r="AAV161" s="619">
        <f t="shared" si="1002"/>
        <v>0</v>
      </c>
      <c r="AAW161" s="619">
        <f t="shared" si="1002"/>
        <v>0</v>
      </c>
      <c r="AAX161" s="619">
        <f t="shared" si="1002"/>
        <v>0</v>
      </c>
      <c r="AAY161" s="619">
        <f t="shared" si="1002"/>
        <v>0</v>
      </c>
      <c r="AAZ161" s="619">
        <f t="shared" si="1002"/>
        <v>0</v>
      </c>
      <c r="ABA161" s="619">
        <f t="shared" si="1002"/>
        <v>0</v>
      </c>
      <c r="ABB161" s="619">
        <f t="shared" si="1002"/>
        <v>0</v>
      </c>
      <c r="ABC161" s="619">
        <f t="shared" si="1002"/>
        <v>0</v>
      </c>
      <c r="ABD161" s="619">
        <f t="shared" si="1002"/>
        <v>0</v>
      </c>
      <c r="ABE161" s="619">
        <f t="shared" si="1002"/>
        <v>0</v>
      </c>
      <c r="ABF161" s="619">
        <f t="shared" si="1002"/>
        <v>0</v>
      </c>
      <c r="ABG161" s="619">
        <f t="shared" si="1002"/>
        <v>0</v>
      </c>
      <c r="ABH161" s="619">
        <f t="shared" si="1002"/>
        <v>0</v>
      </c>
      <c r="ABI161" s="619">
        <f t="shared" si="1002"/>
        <v>0</v>
      </c>
      <c r="ABJ161" s="619">
        <f t="shared" si="1002"/>
        <v>0</v>
      </c>
      <c r="ABK161" s="619">
        <f t="shared" si="1002"/>
        <v>0</v>
      </c>
      <c r="ABL161" s="619">
        <f t="shared" si="1002"/>
        <v>0</v>
      </c>
      <c r="ABM161" s="619">
        <f t="shared" si="1002"/>
        <v>0</v>
      </c>
      <c r="ABN161" s="619">
        <f t="shared" si="1002"/>
        <v>0</v>
      </c>
      <c r="ABO161" s="619">
        <f t="shared" si="1002"/>
        <v>0</v>
      </c>
      <c r="ABP161" s="619">
        <f t="shared" si="1002"/>
        <v>0</v>
      </c>
      <c r="ABQ161" s="619">
        <f t="shared" si="1002"/>
        <v>0</v>
      </c>
      <c r="ABR161" s="619">
        <f t="shared" si="1002"/>
        <v>0</v>
      </c>
      <c r="ABS161" s="619">
        <f t="shared" si="1002"/>
        <v>0</v>
      </c>
      <c r="ABT161" s="619">
        <f t="shared" si="1002"/>
        <v>0</v>
      </c>
      <c r="ABU161" s="619">
        <f t="shared" si="1002"/>
        <v>0</v>
      </c>
      <c r="ABV161" s="619">
        <f t="shared" si="1002"/>
        <v>0</v>
      </c>
      <c r="ABW161" s="619">
        <f t="shared" si="1002"/>
        <v>0</v>
      </c>
      <c r="ABX161" s="619">
        <f t="shared" si="1002"/>
        <v>0</v>
      </c>
      <c r="ABY161" s="619">
        <f t="shared" si="1002"/>
        <v>0</v>
      </c>
      <c r="ABZ161" s="619">
        <f t="shared" si="1002"/>
        <v>-1.1920928955078125E-7</v>
      </c>
      <c r="ACA161" s="619">
        <f t="shared" si="1002"/>
        <v>0</v>
      </c>
      <c r="ACB161" s="619">
        <f t="shared" si="1002"/>
        <v>0</v>
      </c>
      <c r="ACC161" s="619">
        <f t="shared" si="1002"/>
        <v>0</v>
      </c>
      <c r="ACD161" s="619">
        <f t="shared" si="1002"/>
        <v>0</v>
      </c>
      <c r="ACE161" s="619">
        <f t="shared" si="1002"/>
        <v>0</v>
      </c>
      <c r="ACF161" s="619">
        <f t="shared" si="1002"/>
        <v>0</v>
      </c>
      <c r="ACG161" s="619">
        <f t="shared" si="1002"/>
        <v>0</v>
      </c>
      <c r="ACH161" s="619">
        <f t="shared" si="1002"/>
        <v>0</v>
      </c>
      <c r="ACI161" s="619">
        <f t="shared" si="1002"/>
        <v>0</v>
      </c>
      <c r="ACJ161" s="619">
        <f t="shared" si="1002"/>
        <v>0</v>
      </c>
      <c r="ACK161" s="619">
        <f t="shared" si="1002"/>
        <v>0</v>
      </c>
      <c r="ACL161" s="619">
        <f t="shared" si="1002"/>
        <v>0</v>
      </c>
      <c r="ACM161" s="619">
        <f t="shared" si="1002"/>
        <v>0</v>
      </c>
      <c r="ACN161" s="619">
        <f t="shared" si="1002"/>
        <v>0</v>
      </c>
      <c r="ACO161" s="619">
        <f t="shared" si="1002"/>
        <v>0</v>
      </c>
      <c r="ACP161" s="619">
        <f t="shared" si="1002"/>
        <v>0</v>
      </c>
      <c r="ACQ161" s="619">
        <f t="shared" si="1002"/>
        <v>0</v>
      </c>
      <c r="ACR161" s="619">
        <f t="shared" si="1002"/>
        <v>0</v>
      </c>
      <c r="ACS161" s="619">
        <f t="shared" si="1002"/>
        <v>0</v>
      </c>
      <c r="ACT161" s="619">
        <f t="shared" ref="ACT161:ACV161" si="1003">ACT38-ACT160</f>
        <v>0</v>
      </c>
      <c r="ACU161" s="619">
        <f t="shared" si="1003"/>
        <v>7.4505805969238281E-9</v>
      </c>
      <c r="ACV161" s="619">
        <f t="shared" si="1003"/>
        <v>0</v>
      </c>
      <c r="ACW161" s="619">
        <f>ADG38-ACW160</f>
        <v>0</v>
      </c>
      <c r="ACX161" s="619">
        <f t="shared" ref="ACX161:ADG161" si="1004">ACW38-ACX160</f>
        <v>0</v>
      </c>
      <c r="ACY161" s="619">
        <f t="shared" si="1004"/>
        <v>0</v>
      </c>
      <c r="ACZ161" s="619">
        <f t="shared" si="1004"/>
        <v>0</v>
      </c>
      <c r="ADA161" s="619">
        <f t="shared" si="1004"/>
        <v>0</v>
      </c>
      <c r="ADB161" s="619">
        <f t="shared" si="1004"/>
        <v>0</v>
      </c>
      <c r="ADC161" s="619">
        <f t="shared" si="1004"/>
        <v>0</v>
      </c>
      <c r="ADD161" s="619">
        <f t="shared" si="1004"/>
        <v>0</v>
      </c>
      <c r="ADE161" s="619">
        <f t="shared" si="1004"/>
        <v>0</v>
      </c>
      <c r="ADF161" s="619">
        <f t="shared" si="1004"/>
        <v>0</v>
      </c>
      <c r="ADG161" s="619">
        <f t="shared" si="1004"/>
        <v>0</v>
      </c>
      <c r="ADH161" s="619">
        <f t="shared" ref="ADH161:AEM161" si="1005">ADH38-ADH160</f>
        <v>0</v>
      </c>
      <c r="ADI161" s="619">
        <f t="shared" si="1005"/>
        <v>0</v>
      </c>
      <c r="ADJ161" s="619">
        <f t="shared" si="1005"/>
        <v>0</v>
      </c>
      <c r="ADK161" s="619">
        <f t="shared" si="1005"/>
        <v>0</v>
      </c>
      <c r="ADL161" s="619">
        <f t="shared" si="1005"/>
        <v>0</v>
      </c>
      <c r="ADM161" s="619">
        <f t="shared" si="1005"/>
        <v>0</v>
      </c>
      <c r="ADN161" s="619">
        <f t="shared" si="1005"/>
        <v>0</v>
      </c>
      <c r="ADO161" s="619">
        <f t="shared" si="1005"/>
        <v>0</v>
      </c>
      <c r="ADP161" s="619">
        <f t="shared" si="1005"/>
        <v>0</v>
      </c>
      <c r="ADQ161" s="619">
        <f t="shared" si="1005"/>
        <v>0</v>
      </c>
      <c r="ADR161" s="619">
        <f t="shared" si="1005"/>
        <v>0</v>
      </c>
      <c r="ADS161" s="619">
        <f t="shared" si="1005"/>
        <v>0</v>
      </c>
      <c r="ADT161" s="619">
        <f t="shared" si="1005"/>
        <v>0</v>
      </c>
      <c r="ADU161" s="619">
        <f t="shared" si="1005"/>
        <v>2.9802322387695313E-8</v>
      </c>
      <c r="ADV161" s="619">
        <f t="shared" si="1005"/>
        <v>0</v>
      </c>
      <c r="ADW161" s="619">
        <f t="shared" si="1005"/>
        <v>0</v>
      </c>
      <c r="ADX161" s="619">
        <f t="shared" si="1005"/>
        <v>0</v>
      </c>
      <c r="ADY161" s="619">
        <f t="shared" si="1005"/>
        <v>0</v>
      </c>
      <c r="ADZ161" s="619">
        <f t="shared" si="1005"/>
        <v>0</v>
      </c>
      <c r="AEA161" s="619">
        <f t="shared" si="1005"/>
        <v>0</v>
      </c>
      <c r="AEB161" s="619">
        <f t="shared" si="1005"/>
        <v>0</v>
      </c>
      <c r="AEC161" s="619">
        <f t="shared" si="1005"/>
        <v>0</v>
      </c>
      <c r="AED161" s="619">
        <f t="shared" si="1005"/>
        <v>0</v>
      </c>
      <c r="AEE161" s="619">
        <f t="shared" si="1005"/>
        <v>0</v>
      </c>
      <c r="AEF161" s="619">
        <f t="shared" si="1005"/>
        <v>0</v>
      </c>
      <c r="AEG161" s="619">
        <f t="shared" si="1005"/>
        <v>0</v>
      </c>
      <c r="AEH161" s="619">
        <f t="shared" si="1005"/>
        <v>0</v>
      </c>
      <c r="AEI161" s="619">
        <f t="shared" si="1005"/>
        <v>0</v>
      </c>
      <c r="AEJ161" s="619">
        <f t="shared" si="1005"/>
        <v>0</v>
      </c>
      <c r="AEK161" s="619">
        <f t="shared" si="1005"/>
        <v>0</v>
      </c>
      <c r="AEL161" s="619">
        <f t="shared" si="1005"/>
        <v>0</v>
      </c>
      <c r="AEM161" s="619">
        <f t="shared" si="1005"/>
        <v>0</v>
      </c>
      <c r="AEN161" s="619">
        <f t="shared" ref="AEN161:AFS161" si="1006">AEN38-AEN160</f>
        <v>0</v>
      </c>
      <c r="AEO161" s="619">
        <f t="shared" si="1006"/>
        <v>0</v>
      </c>
      <c r="AEP161" s="619">
        <f t="shared" si="1006"/>
        <v>0</v>
      </c>
      <c r="AEQ161" s="619">
        <f t="shared" si="1006"/>
        <v>0</v>
      </c>
      <c r="AER161" s="619">
        <f t="shared" si="1006"/>
        <v>0</v>
      </c>
      <c r="AES161" s="619">
        <f t="shared" si="1006"/>
        <v>0</v>
      </c>
      <c r="AET161" s="619">
        <f t="shared" si="1006"/>
        <v>0</v>
      </c>
      <c r="AEU161" s="619">
        <f t="shared" si="1006"/>
        <v>0</v>
      </c>
      <c r="AEV161" s="619">
        <f t="shared" si="1006"/>
        <v>0</v>
      </c>
      <c r="AEW161" s="619">
        <f t="shared" si="1006"/>
        <v>0</v>
      </c>
      <c r="AEX161" s="619">
        <f t="shared" si="1006"/>
        <v>7.4505805969238281E-9</v>
      </c>
      <c r="AEY161" s="619">
        <f t="shared" si="1006"/>
        <v>0</v>
      </c>
      <c r="AEZ161" s="619">
        <f t="shared" si="1006"/>
        <v>7.4505805969238281E-9</v>
      </c>
      <c r="AFA161" s="619">
        <f t="shared" si="1006"/>
        <v>0</v>
      </c>
      <c r="AFB161" s="619">
        <f t="shared" si="1006"/>
        <v>0</v>
      </c>
      <c r="AFC161" s="619">
        <f t="shared" si="1006"/>
        <v>0</v>
      </c>
      <c r="AFD161" s="619">
        <f t="shared" si="1006"/>
        <v>0</v>
      </c>
      <c r="AFE161" s="619">
        <f t="shared" si="1006"/>
        <v>0</v>
      </c>
      <c r="AFF161" s="619">
        <f t="shared" si="1006"/>
        <v>0</v>
      </c>
      <c r="AFG161" s="619">
        <f t="shared" si="1006"/>
        <v>0</v>
      </c>
      <c r="AFH161" s="619">
        <f t="shared" si="1006"/>
        <v>0</v>
      </c>
      <c r="AFI161" s="619">
        <f t="shared" si="1006"/>
        <v>0</v>
      </c>
      <c r="AFJ161" s="619">
        <f t="shared" si="1006"/>
        <v>0</v>
      </c>
      <c r="AFK161" s="619">
        <f t="shared" si="1006"/>
        <v>0</v>
      </c>
      <c r="AFL161" s="619">
        <f t="shared" si="1006"/>
        <v>0</v>
      </c>
      <c r="AFM161" s="619">
        <f t="shared" si="1006"/>
        <v>0</v>
      </c>
      <c r="AFN161" s="619">
        <f t="shared" si="1006"/>
        <v>0</v>
      </c>
      <c r="AFO161" s="619">
        <f t="shared" si="1006"/>
        <v>0</v>
      </c>
      <c r="AFP161" s="619">
        <f t="shared" si="1006"/>
        <v>0</v>
      </c>
      <c r="AFQ161" s="619">
        <f t="shared" si="1006"/>
        <v>0</v>
      </c>
      <c r="AFR161" s="619">
        <f t="shared" si="1006"/>
        <v>0</v>
      </c>
      <c r="AFS161" s="619">
        <f t="shared" si="1006"/>
        <v>0</v>
      </c>
      <c r="AFT161" s="619">
        <f t="shared" ref="AFT161:AGY161" si="1007">AFT38-AFT160</f>
        <v>0</v>
      </c>
      <c r="AFU161" s="619">
        <f t="shared" si="1007"/>
        <v>0</v>
      </c>
      <c r="AFV161" s="619">
        <f t="shared" si="1007"/>
        <v>0</v>
      </c>
      <c r="AFW161" s="619">
        <f t="shared" si="1007"/>
        <v>0</v>
      </c>
      <c r="AFX161" s="619">
        <f t="shared" si="1007"/>
        <v>0</v>
      </c>
      <c r="AFY161" s="619">
        <f t="shared" si="1007"/>
        <v>0</v>
      </c>
      <c r="AFZ161" s="619">
        <f t="shared" si="1007"/>
        <v>0</v>
      </c>
      <c r="AGA161" s="619">
        <f t="shared" si="1007"/>
        <v>0</v>
      </c>
      <c r="AGB161" s="619">
        <f t="shared" si="1007"/>
        <v>0</v>
      </c>
      <c r="AGC161" s="619">
        <f t="shared" si="1007"/>
        <v>0</v>
      </c>
      <c r="AGD161" s="619">
        <f t="shared" si="1007"/>
        <v>0</v>
      </c>
      <c r="AGE161" s="619">
        <f t="shared" si="1007"/>
        <v>0</v>
      </c>
      <c r="AGF161" s="619">
        <f t="shared" si="1007"/>
        <v>0</v>
      </c>
      <c r="AGG161" s="619">
        <f t="shared" si="1007"/>
        <v>0</v>
      </c>
      <c r="AGH161" s="619">
        <f t="shared" si="1007"/>
        <v>0</v>
      </c>
      <c r="AGI161" s="619">
        <f t="shared" si="1007"/>
        <v>0</v>
      </c>
      <c r="AGJ161" s="619">
        <f t="shared" si="1007"/>
        <v>0</v>
      </c>
      <c r="AGK161" s="619">
        <f t="shared" si="1007"/>
        <v>0</v>
      </c>
      <c r="AGL161" s="619">
        <f t="shared" si="1007"/>
        <v>0</v>
      </c>
      <c r="AGM161" s="619">
        <f t="shared" si="1007"/>
        <v>0</v>
      </c>
      <c r="AGN161" s="619">
        <f t="shared" si="1007"/>
        <v>0</v>
      </c>
      <c r="AGO161" s="619">
        <f t="shared" si="1007"/>
        <v>0</v>
      </c>
      <c r="AGP161" s="619">
        <f t="shared" si="1007"/>
        <v>0</v>
      </c>
      <c r="AGQ161" s="619">
        <f t="shared" si="1007"/>
        <v>0</v>
      </c>
      <c r="AGR161" s="619">
        <f t="shared" si="1007"/>
        <v>0</v>
      </c>
      <c r="AGS161" s="619">
        <f t="shared" si="1007"/>
        <v>0</v>
      </c>
      <c r="AGT161" s="619">
        <f t="shared" si="1007"/>
        <v>0</v>
      </c>
      <c r="AGU161" s="619">
        <f t="shared" si="1007"/>
        <v>0</v>
      </c>
      <c r="AGV161" s="619">
        <f t="shared" si="1007"/>
        <v>0</v>
      </c>
      <c r="AGW161" s="619">
        <f t="shared" si="1007"/>
        <v>0</v>
      </c>
      <c r="AGX161" s="619">
        <f t="shared" si="1007"/>
        <v>0</v>
      </c>
      <c r="AGY161" s="619">
        <f t="shared" si="1007"/>
        <v>-3.7252902984619141E-9</v>
      </c>
      <c r="AGZ161" s="619">
        <f t="shared" ref="AGZ161:AHT161" si="1008">AGZ38-AGZ160</f>
        <v>0</v>
      </c>
      <c r="AHA161" s="619">
        <f t="shared" si="1008"/>
        <v>0</v>
      </c>
      <c r="AHB161" s="619">
        <f t="shared" si="1008"/>
        <v>0</v>
      </c>
      <c r="AHC161" s="619">
        <f t="shared" si="1008"/>
        <v>0</v>
      </c>
      <c r="AHD161" s="619">
        <f t="shared" si="1008"/>
        <v>0</v>
      </c>
      <c r="AHE161" s="619">
        <f t="shared" si="1008"/>
        <v>0</v>
      </c>
      <c r="AHF161" s="619">
        <f t="shared" si="1008"/>
        <v>0</v>
      </c>
      <c r="AHG161" s="619">
        <f t="shared" si="1008"/>
        <v>0</v>
      </c>
      <c r="AHH161" s="619">
        <f t="shared" si="1008"/>
        <v>0</v>
      </c>
      <c r="AHI161" s="619">
        <f t="shared" si="1008"/>
        <v>0</v>
      </c>
      <c r="AHJ161" s="619">
        <f t="shared" si="1008"/>
        <v>0</v>
      </c>
      <c r="AHK161" s="619">
        <f t="shared" si="1008"/>
        <v>0</v>
      </c>
      <c r="AHL161" s="619">
        <f t="shared" si="1008"/>
        <v>0</v>
      </c>
      <c r="AHM161" s="619">
        <f t="shared" si="1008"/>
        <v>0</v>
      </c>
      <c r="AHN161" s="619">
        <f t="shared" si="1008"/>
        <v>0</v>
      </c>
      <c r="AHO161" s="619">
        <f t="shared" si="1008"/>
        <v>0</v>
      </c>
      <c r="AHP161" s="619">
        <f t="shared" si="1008"/>
        <v>0</v>
      </c>
      <c r="AHQ161" s="619">
        <f t="shared" si="1008"/>
        <v>0</v>
      </c>
      <c r="AHR161" s="619">
        <f t="shared" si="1008"/>
        <v>0</v>
      </c>
      <c r="AHS161" s="619">
        <f t="shared" si="1008"/>
        <v>0</v>
      </c>
      <c r="AHT161" s="619">
        <f t="shared" si="1008"/>
        <v>0</v>
      </c>
      <c r="AHU161" s="619">
        <f>SUM(D161:AHT161)</f>
        <v>1.4249235391616821E-7</v>
      </c>
      <c r="AHW161" s="622" t="s">
        <v>6273</v>
      </c>
      <c r="AHX161" s="622" t="s">
        <v>6471</v>
      </c>
      <c r="AHY161" s="622" t="s">
        <v>6472</v>
      </c>
    </row>
    <row r="162" spans="1:909" x14ac:dyDescent="0.8">
      <c r="B162" s="270"/>
      <c r="C162" s="271"/>
      <c r="AHQ162" s="619"/>
      <c r="AHR162" s="619"/>
      <c r="AHS162" s="619"/>
      <c r="AHT162" s="619"/>
      <c r="AHU162" s="619"/>
      <c r="AHW162" s="622" t="s">
        <v>6273</v>
      </c>
      <c r="AHX162" s="622" t="s">
        <v>6473</v>
      </c>
      <c r="AHY162" s="622" t="s">
        <v>6079</v>
      </c>
    </row>
    <row r="163" spans="1:909" ht="27" x14ac:dyDescent="0.9">
      <c r="A163" s="613" t="s">
        <v>6540</v>
      </c>
      <c r="B163" s="270" t="s">
        <v>6277</v>
      </c>
      <c r="C163" s="416" t="s">
        <v>6270</v>
      </c>
      <c r="D163" s="619">
        <f>SUMIF($A$62:$A$157,$A$163,D$62:D$157)</f>
        <v>0</v>
      </c>
      <c r="E163" s="619">
        <f t="shared" ref="E163:BQ163" si="1009">SUMIF($A$62:$A$157,$A$163,E$62:E$157)</f>
        <v>3045700</v>
      </c>
      <c r="F163" s="619">
        <f t="shared" si="1009"/>
        <v>0</v>
      </c>
      <c r="G163" s="619">
        <f t="shared" si="1009"/>
        <v>0</v>
      </c>
      <c r="H163" s="619">
        <f t="shared" si="1009"/>
        <v>718168.04</v>
      </c>
      <c r="I163" s="619">
        <f t="shared" si="1009"/>
        <v>0</v>
      </c>
      <c r="J163" s="619">
        <f t="shared" si="1009"/>
        <v>0</v>
      </c>
      <c r="K163" s="619">
        <f t="shared" si="1009"/>
        <v>2109704.62</v>
      </c>
      <c r="L163" s="619">
        <f t="shared" si="1009"/>
        <v>0</v>
      </c>
      <c r="M163" s="619">
        <f t="shared" si="1009"/>
        <v>0</v>
      </c>
      <c r="N163" s="619">
        <f t="shared" si="1009"/>
        <v>0</v>
      </c>
      <c r="O163" s="619">
        <f t="shared" si="1009"/>
        <v>1971.47</v>
      </c>
      <c r="P163" s="619">
        <f t="shared" si="1009"/>
        <v>8390959.4199999999</v>
      </c>
      <c r="Q163" s="619">
        <f t="shared" si="1009"/>
        <v>0</v>
      </c>
      <c r="R163" s="619">
        <f t="shared" si="1009"/>
        <v>0</v>
      </c>
      <c r="S163" s="619">
        <f t="shared" si="1009"/>
        <v>0</v>
      </c>
      <c r="T163" s="619">
        <f t="shared" si="1009"/>
        <v>0</v>
      </c>
      <c r="U163" s="619">
        <f t="shared" si="1009"/>
        <v>0</v>
      </c>
      <c r="W163" s="619">
        <f t="shared" si="1009"/>
        <v>507102.23</v>
      </c>
      <c r="X163" s="619">
        <f t="shared" si="1009"/>
        <v>0</v>
      </c>
      <c r="Y163" s="619">
        <f t="shared" si="1009"/>
        <v>1805841.6400000001</v>
      </c>
      <c r="Z163" s="619">
        <f t="shared" si="1009"/>
        <v>0</v>
      </c>
      <c r="AA163" s="619">
        <f t="shared" si="1009"/>
        <v>0</v>
      </c>
      <c r="AB163" s="619">
        <f t="shared" si="1009"/>
        <v>0</v>
      </c>
      <c r="AC163" s="619">
        <f t="shared" si="1009"/>
        <v>0</v>
      </c>
      <c r="AD163" s="619">
        <f t="shared" si="1009"/>
        <v>0</v>
      </c>
      <c r="AE163" s="619">
        <f t="shared" si="1009"/>
        <v>302048.53999999998</v>
      </c>
      <c r="AF163" s="619">
        <f t="shared" si="1009"/>
        <v>0</v>
      </c>
      <c r="AG163" s="619">
        <f t="shared" si="1009"/>
        <v>0</v>
      </c>
      <c r="AH163" s="619">
        <f t="shared" si="1009"/>
        <v>0</v>
      </c>
      <c r="AI163" s="619">
        <f t="shared" si="1009"/>
        <v>0</v>
      </c>
      <c r="AJ163" s="619">
        <f t="shared" si="1009"/>
        <v>0</v>
      </c>
      <c r="AK163" s="619">
        <f t="shared" si="1009"/>
        <v>0</v>
      </c>
      <c r="AL163" s="619">
        <f t="shared" si="1009"/>
        <v>0</v>
      </c>
      <c r="AM163" s="619">
        <f t="shared" si="1009"/>
        <v>0</v>
      </c>
      <c r="AN163" s="619">
        <f t="shared" si="1009"/>
        <v>0</v>
      </c>
      <c r="AO163" s="619">
        <f t="shared" si="1009"/>
        <v>0</v>
      </c>
      <c r="AP163" s="619">
        <f t="shared" si="1009"/>
        <v>0</v>
      </c>
      <c r="AQ163" s="619">
        <f t="shared" si="1009"/>
        <v>1001481</v>
      </c>
      <c r="AR163" s="619">
        <f t="shared" si="1009"/>
        <v>0</v>
      </c>
      <c r="AS163" s="619">
        <f t="shared" si="1009"/>
        <v>763870.77</v>
      </c>
      <c r="AT163" s="619">
        <f t="shared" si="1009"/>
        <v>0</v>
      </c>
      <c r="AU163" s="619">
        <f t="shared" si="1009"/>
        <v>721814.11</v>
      </c>
      <c r="AV163" s="619">
        <f t="shared" si="1009"/>
        <v>0</v>
      </c>
      <c r="AW163" s="619">
        <f t="shared" si="1009"/>
        <v>0.4</v>
      </c>
      <c r="AX163" s="619">
        <f t="shared" si="1009"/>
        <v>0</v>
      </c>
      <c r="AY163" s="619">
        <f t="shared" si="1009"/>
        <v>0</v>
      </c>
      <c r="AZ163" s="619">
        <f t="shared" si="1009"/>
        <v>0</v>
      </c>
      <c r="BA163" s="619">
        <f t="shared" si="1009"/>
        <v>0</v>
      </c>
      <c r="BB163" s="619">
        <f t="shared" si="1009"/>
        <v>0</v>
      </c>
      <c r="BC163" s="619">
        <f t="shared" si="1009"/>
        <v>0</v>
      </c>
      <c r="BD163" s="619">
        <f t="shared" si="1009"/>
        <v>0</v>
      </c>
      <c r="BE163" s="619">
        <f t="shared" si="1009"/>
        <v>0</v>
      </c>
      <c r="BF163" s="619">
        <f t="shared" si="1009"/>
        <v>0</v>
      </c>
      <c r="BG163" s="619">
        <f t="shared" si="1009"/>
        <v>0</v>
      </c>
      <c r="BH163" s="619">
        <f t="shared" si="1009"/>
        <v>0</v>
      </c>
      <c r="BI163" s="619">
        <f t="shared" si="1009"/>
        <v>1391920</v>
      </c>
      <c r="BJ163" s="619">
        <f t="shared" si="1009"/>
        <v>27586450.260000002</v>
      </c>
      <c r="BK163" s="619">
        <f t="shared" si="1009"/>
        <v>486128</v>
      </c>
      <c r="BL163" s="619">
        <f t="shared" si="1009"/>
        <v>1750800.76</v>
      </c>
      <c r="BM163" s="619">
        <f t="shared" si="1009"/>
        <v>471387.7</v>
      </c>
      <c r="BN163" s="619">
        <f t="shared" si="1009"/>
        <v>0</v>
      </c>
      <c r="BO163" s="619">
        <f t="shared" si="1009"/>
        <v>2301757.62</v>
      </c>
      <c r="BP163" s="619">
        <f t="shared" si="1009"/>
        <v>1199020</v>
      </c>
      <c r="BQ163" s="619">
        <f t="shared" si="1009"/>
        <v>0</v>
      </c>
      <c r="BR163" s="619">
        <f t="shared" ref="BR163:EC163" si="1010">SUMIF($A$62:$A$157,$A$163,BR$62:BR$157)</f>
        <v>235593.68</v>
      </c>
      <c r="BS163" s="619">
        <f t="shared" si="1010"/>
        <v>467662.27</v>
      </c>
      <c r="BT163" s="619">
        <f t="shared" si="1010"/>
        <v>0</v>
      </c>
      <c r="BU163" s="619">
        <f t="shared" si="1010"/>
        <v>0</v>
      </c>
      <c r="BV163" s="619">
        <f t="shared" si="1010"/>
        <v>211024.27</v>
      </c>
      <c r="BW163" s="619">
        <f t="shared" si="1010"/>
        <v>325707.81</v>
      </c>
      <c r="BX163" s="619">
        <f t="shared" si="1010"/>
        <v>0</v>
      </c>
      <c r="BY163" s="619">
        <f t="shared" si="1010"/>
        <v>0</v>
      </c>
      <c r="BZ163" s="619">
        <f t="shared" si="1010"/>
        <v>0</v>
      </c>
      <c r="CA163" s="619">
        <f t="shared" si="1010"/>
        <v>0</v>
      </c>
      <c r="CB163" s="619">
        <f t="shared" si="1010"/>
        <v>0</v>
      </c>
      <c r="CC163" s="619">
        <f t="shared" si="1010"/>
        <v>0</v>
      </c>
      <c r="CD163" s="619">
        <f t="shared" si="1010"/>
        <v>0</v>
      </c>
      <c r="CE163" s="619">
        <f t="shared" si="1010"/>
        <v>0</v>
      </c>
      <c r="CF163" s="619">
        <f t="shared" si="1010"/>
        <v>0</v>
      </c>
      <c r="CG163" s="619">
        <f t="shared" si="1010"/>
        <v>13998.17</v>
      </c>
      <c r="CH163" s="619">
        <f t="shared" si="1010"/>
        <v>0</v>
      </c>
      <c r="CI163" s="619">
        <f t="shared" si="1010"/>
        <v>0</v>
      </c>
      <c r="CJ163" s="619">
        <f t="shared" si="1010"/>
        <v>0</v>
      </c>
      <c r="CK163" s="619">
        <f t="shared" si="1010"/>
        <v>0</v>
      </c>
      <c r="CL163" s="619">
        <f t="shared" si="1010"/>
        <v>0</v>
      </c>
      <c r="CM163" s="619">
        <f t="shared" si="1010"/>
        <v>0</v>
      </c>
      <c r="CN163" s="619">
        <f t="shared" si="1010"/>
        <v>0</v>
      </c>
      <c r="CO163" s="619">
        <f t="shared" si="1010"/>
        <v>0</v>
      </c>
      <c r="CP163" s="619">
        <f t="shared" si="1010"/>
        <v>0</v>
      </c>
      <c r="CQ163" s="619">
        <f t="shared" si="1010"/>
        <v>0</v>
      </c>
      <c r="CR163" s="619">
        <f t="shared" si="1010"/>
        <v>0</v>
      </c>
      <c r="CS163" s="619">
        <f t="shared" si="1010"/>
        <v>0</v>
      </c>
      <c r="CT163" s="619">
        <f t="shared" si="1010"/>
        <v>0</v>
      </c>
      <c r="CU163" s="619">
        <f t="shared" si="1010"/>
        <v>0</v>
      </c>
      <c r="CV163" s="619">
        <f t="shared" si="1010"/>
        <v>916393.04</v>
      </c>
      <c r="CW163" s="619">
        <f t="shared" si="1010"/>
        <v>28027.8</v>
      </c>
      <c r="CX163" s="619">
        <f t="shared" si="1010"/>
        <v>213417.92</v>
      </c>
      <c r="CY163" s="619">
        <f t="shared" si="1010"/>
        <v>0</v>
      </c>
      <c r="CZ163" s="619">
        <f t="shared" si="1010"/>
        <v>0</v>
      </c>
      <c r="DA163" s="619">
        <f t="shared" si="1010"/>
        <v>0</v>
      </c>
      <c r="DB163" s="619">
        <f t="shared" si="1010"/>
        <v>0</v>
      </c>
      <c r="DC163" s="619">
        <f t="shared" si="1010"/>
        <v>1019071.74</v>
      </c>
      <c r="DD163" s="619">
        <f t="shared" si="1010"/>
        <v>3780000</v>
      </c>
      <c r="DE163" s="619">
        <f t="shared" si="1010"/>
        <v>0</v>
      </c>
      <c r="DF163" s="619">
        <f t="shared" si="1010"/>
        <v>0</v>
      </c>
      <c r="DG163" s="619">
        <f t="shared" si="1010"/>
        <v>0</v>
      </c>
      <c r="DH163" s="619">
        <f t="shared" si="1010"/>
        <v>0</v>
      </c>
      <c r="DI163" s="619">
        <f t="shared" si="1010"/>
        <v>0</v>
      </c>
      <c r="DJ163" s="619">
        <f t="shared" si="1010"/>
        <v>102120.42</v>
      </c>
      <c r="DK163" s="619">
        <f t="shared" si="1010"/>
        <v>1855672.5999999999</v>
      </c>
      <c r="DL163" s="619">
        <f t="shared" si="1010"/>
        <v>12479663.529999999</v>
      </c>
      <c r="DM163" s="619">
        <f t="shared" si="1010"/>
        <v>63798.57</v>
      </c>
      <c r="DN163" s="619">
        <f t="shared" si="1010"/>
        <v>2332391.7000000002</v>
      </c>
      <c r="DO163" s="619">
        <f t="shared" si="1010"/>
        <v>45092.59</v>
      </c>
      <c r="DP163" s="619">
        <f t="shared" si="1010"/>
        <v>424540.46</v>
      </c>
      <c r="DQ163" s="619">
        <f t="shared" si="1010"/>
        <v>0</v>
      </c>
      <c r="DR163" s="619">
        <f t="shared" si="1010"/>
        <v>590000</v>
      </c>
      <c r="DS163" s="619">
        <f t="shared" si="1010"/>
        <v>0</v>
      </c>
      <c r="DT163" s="619">
        <f t="shared" si="1010"/>
        <v>291700</v>
      </c>
      <c r="DU163" s="619">
        <f t="shared" si="1010"/>
        <v>0</v>
      </c>
      <c r="DV163" s="619">
        <f t="shared" si="1010"/>
        <v>1095092.6000000001</v>
      </c>
      <c r="DW163" s="619">
        <f t="shared" si="1010"/>
        <v>1945140.65</v>
      </c>
      <c r="DX163" s="619">
        <f t="shared" si="1010"/>
        <v>8977327</v>
      </c>
      <c r="DY163" s="619">
        <f t="shared" si="1010"/>
        <v>0</v>
      </c>
      <c r="DZ163" s="619">
        <f t="shared" si="1010"/>
        <v>0</v>
      </c>
      <c r="EA163" s="619">
        <f t="shared" si="1010"/>
        <v>458617.16</v>
      </c>
      <c r="EB163" s="619">
        <f t="shared" si="1010"/>
        <v>5263130.8899999997</v>
      </c>
      <c r="EC163" s="619">
        <f t="shared" si="1010"/>
        <v>0</v>
      </c>
      <c r="ED163" s="619">
        <f t="shared" ref="ED163:GO163" si="1011">SUMIF($A$62:$A$157,$A$163,ED$62:ED$157)</f>
        <v>1400290</v>
      </c>
      <c r="EE163" s="619">
        <f t="shared" si="1011"/>
        <v>0</v>
      </c>
      <c r="EF163" s="619">
        <f t="shared" si="1011"/>
        <v>616802.64</v>
      </c>
      <c r="EG163" s="619">
        <f t="shared" si="1011"/>
        <v>1154553.6599999999</v>
      </c>
      <c r="EH163" s="619">
        <f t="shared" si="1011"/>
        <v>3152200</v>
      </c>
      <c r="EI163" s="619">
        <f t="shared" si="1011"/>
        <v>1437989.59</v>
      </c>
      <c r="EJ163" s="619">
        <f t="shared" si="1011"/>
        <v>2419741.91</v>
      </c>
      <c r="EK163" s="619">
        <f t="shared" si="1011"/>
        <v>0</v>
      </c>
      <c r="EL163" s="619">
        <f t="shared" si="1011"/>
        <v>0</v>
      </c>
      <c r="EM163" s="619">
        <f t="shared" si="1011"/>
        <v>352148.16</v>
      </c>
      <c r="EN163" s="619">
        <f t="shared" si="1011"/>
        <v>0</v>
      </c>
      <c r="EO163" s="619">
        <f t="shared" si="1011"/>
        <v>636482.29</v>
      </c>
      <c r="EP163" s="619">
        <f t="shared" si="1011"/>
        <v>797859.26</v>
      </c>
      <c r="EQ163" s="619">
        <f t="shared" si="1011"/>
        <v>1223823.69</v>
      </c>
      <c r="ER163" s="619">
        <f t="shared" si="1011"/>
        <v>880227.52</v>
      </c>
      <c r="ES163" s="619">
        <f t="shared" si="1011"/>
        <v>56963.14</v>
      </c>
      <c r="ET163" s="619">
        <f t="shared" si="1011"/>
        <v>0</v>
      </c>
      <c r="EU163" s="619">
        <f t="shared" si="1011"/>
        <v>1592077.98</v>
      </c>
      <c r="EV163" s="619">
        <f t="shared" si="1011"/>
        <v>1740171.97</v>
      </c>
      <c r="EW163" s="619">
        <f t="shared" si="1011"/>
        <v>0</v>
      </c>
      <c r="EX163" s="619">
        <f t="shared" si="1011"/>
        <v>0</v>
      </c>
      <c r="EY163" s="619">
        <f t="shared" si="1011"/>
        <v>0</v>
      </c>
      <c r="EZ163" s="619">
        <f t="shared" si="1011"/>
        <v>0</v>
      </c>
      <c r="FA163" s="619">
        <f t="shared" si="1011"/>
        <v>0</v>
      </c>
      <c r="FB163" s="619">
        <f t="shared" si="1011"/>
        <v>0</v>
      </c>
      <c r="FC163" s="619">
        <f t="shared" si="1011"/>
        <v>120000</v>
      </c>
      <c r="FD163" s="619">
        <f t="shared" si="1011"/>
        <v>738820</v>
      </c>
      <c r="FE163" s="619">
        <f t="shared" si="1011"/>
        <v>3618302.6</v>
      </c>
      <c r="FF163" s="619">
        <f t="shared" si="1011"/>
        <v>809750</v>
      </c>
      <c r="FG163" s="619">
        <f t="shared" si="1011"/>
        <v>292285.03000000003</v>
      </c>
      <c r="FH163" s="619">
        <f t="shared" si="1011"/>
        <v>0</v>
      </c>
      <c r="FI163" s="619">
        <f t="shared" si="1011"/>
        <v>0</v>
      </c>
      <c r="FJ163" s="619">
        <f t="shared" si="1011"/>
        <v>0</v>
      </c>
      <c r="FK163" s="619">
        <f t="shared" si="1011"/>
        <v>0</v>
      </c>
      <c r="FL163" s="619">
        <f t="shared" si="1011"/>
        <v>0</v>
      </c>
      <c r="FM163" s="619">
        <f t="shared" si="1011"/>
        <v>0</v>
      </c>
      <c r="FN163" s="619">
        <f t="shared" si="1011"/>
        <v>0</v>
      </c>
      <c r="FO163" s="619">
        <f t="shared" si="1011"/>
        <v>290989.45</v>
      </c>
      <c r="FP163" s="619">
        <f t="shared" si="1011"/>
        <v>206210</v>
      </c>
      <c r="FQ163" s="619">
        <f t="shared" si="1011"/>
        <v>49334.65</v>
      </c>
      <c r="FR163" s="619">
        <f t="shared" si="1011"/>
        <v>29275448.129999999</v>
      </c>
      <c r="FS163" s="619">
        <f t="shared" si="1011"/>
        <v>985090.53</v>
      </c>
      <c r="FT163" s="619">
        <f t="shared" si="1011"/>
        <v>6325515.0499999998</v>
      </c>
      <c r="FU163" s="619">
        <f t="shared" si="1011"/>
        <v>334209.03000000003</v>
      </c>
      <c r="FV163" s="619">
        <f t="shared" si="1011"/>
        <v>1668175</v>
      </c>
      <c r="FW163" s="619">
        <f t="shared" si="1011"/>
        <v>0</v>
      </c>
      <c r="FX163" s="619">
        <f t="shared" si="1011"/>
        <v>0</v>
      </c>
      <c r="FY163" s="619">
        <f t="shared" si="1011"/>
        <v>4600000</v>
      </c>
      <c r="FZ163" s="619">
        <f t="shared" si="1011"/>
        <v>0</v>
      </c>
      <c r="GA163" s="619">
        <f t="shared" si="1011"/>
        <v>0</v>
      </c>
      <c r="GB163" s="619">
        <f t="shared" si="1011"/>
        <v>1380728</v>
      </c>
      <c r="GC163" s="619">
        <f t="shared" si="1011"/>
        <v>6217705.0099999998</v>
      </c>
      <c r="GD163" s="619">
        <f t="shared" si="1011"/>
        <v>4435248.47</v>
      </c>
      <c r="GE163" s="619">
        <f t="shared" si="1011"/>
        <v>7654132.6200000001</v>
      </c>
      <c r="GF163" s="619">
        <f t="shared" si="1011"/>
        <v>11492532.399999999</v>
      </c>
      <c r="GG163" s="619">
        <f t="shared" si="1011"/>
        <v>2450952.3099999996</v>
      </c>
      <c r="GH163" s="619">
        <f t="shared" si="1011"/>
        <v>0</v>
      </c>
      <c r="GI163" s="619">
        <f t="shared" si="1011"/>
        <v>881893.87</v>
      </c>
      <c r="GJ163" s="619">
        <f t="shared" si="1011"/>
        <v>2927879.42</v>
      </c>
      <c r="GK163" s="619">
        <f t="shared" si="1011"/>
        <v>0</v>
      </c>
      <c r="GL163" s="619">
        <f t="shared" si="1011"/>
        <v>0</v>
      </c>
      <c r="GM163" s="619">
        <f t="shared" si="1011"/>
        <v>0</v>
      </c>
      <c r="GN163" s="619">
        <f t="shared" si="1011"/>
        <v>370395</v>
      </c>
      <c r="GO163" s="619">
        <f t="shared" si="1011"/>
        <v>1713539.16</v>
      </c>
      <c r="GP163" s="619">
        <f t="shared" ref="GP163:JA163" si="1012">SUMIF($A$62:$A$157,$A$163,GP$62:GP$157)</f>
        <v>66559</v>
      </c>
      <c r="GQ163" s="619">
        <f t="shared" si="1012"/>
        <v>53097.26</v>
      </c>
      <c r="GR163" s="619">
        <f t="shared" si="1012"/>
        <v>375659.63</v>
      </c>
      <c r="GS163" s="619">
        <f t="shared" si="1012"/>
        <v>0</v>
      </c>
      <c r="GT163" s="619">
        <f t="shared" si="1012"/>
        <v>0</v>
      </c>
      <c r="GU163" s="619">
        <f t="shared" si="1012"/>
        <v>0</v>
      </c>
      <c r="GV163" s="619">
        <f t="shared" si="1012"/>
        <v>0</v>
      </c>
      <c r="GW163" s="619">
        <f t="shared" si="1012"/>
        <v>353474.93</v>
      </c>
      <c r="GX163" s="619">
        <f t="shared" si="1012"/>
        <v>0</v>
      </c>
      <c r="GY163" s="619">
        <f t="shared" si="1012"/>
        <v>0</v>
      </c>
      <c r="GZ163" s="619">
        <f t="shared" si="1012"/>
        <v>234905</v>
      </c>
      <c r="HA163" s="619">
        <f t="shared" si="1012"/>
        <v>0</v>
      </c>
      <c r="HB163" s="619">
        <f t="shared" si="1012"/>
        <v>0</v>
      </c>
      <c r="HC163" s="619">
        <f t="shared" si="1012"/>
        <v>0</v>
      </c>
      <c r="HD163" s="619">
        <f t="shared" si="1012"/>
        <v>0</v>
      </c>
      <c r="HE163" s="619">
        <f t="shared" si="1012"/>
        <v>-219674.57</v>
      </c>
      <c r="HF163" s="619">
        <f t="shared" si="1012"/>
        <v>463716.23</v>
      </c>
      <c r="HG163" s="619">
        <f t="shared" si="1012"/>
        <v>2130331.96</v>
      </c>
      <c r="HH163" s="619">
        <f t="shared" si="1012"/>
        <v>0</v>
      </c>
      <c r="HI163" s="619">
        <f t="shared" si="1012"/>
        <v>0</v>
      </c>
      <c r="HJ163" s="619">
        <f t="shared" si="1012"/>
        <v>4869586.92</v>
      </c>
      <c r="HK163" s="619">
        <f t="shared" si="1012"/>
        <v>0</v>
      </c>
      <c r="HL163" s="619">
        <f t="shared" si="1012"/>
        <v>79701462.969999999</v>
      </c>
      <c r="HM163" s="619">
        <f t="shared" si="1012"/>
        <v>0</v>
      </c>
      <c r="HN163" s="619">
        <f t="shared" si="1012"/>
        <v>19904</v>
      </c>
      <c r="HO163" s="619">
        <f t="shared" si="1012"/>
        <v>0</v>
      </c>
      <c r="HP163" s="619">
        <f t="shared" si="1012"/>
        <v>2821800.26</v>
      </c>
      <c r="HQ163" s="619">
        <f t="shared" si="1012"/>
        <v>2563914.25</v>
      </c>
      <c r="HR163" s="619">
        <f t="shared" si="1012"/>
        <v>5748011.8200000003</v>
      </c>
      <c r="HS163" s="619">
        <f t="shared" si="1012"/>
        <v>0</v>
      </c>
      <c r="HT163" s="619">
        <f t="shared" si="1012"/>
        <v>16733930.630000001</v>
      </c>
      <c r="HU163" s="619">
        <f t="shared" si="1012"/>
        <v>1071612.3899999999</v>
      </c>
      <c r="HV163" s="619">
        <f t="shared" si="1012"/>
        <v>0</v>
      </c>
      <c r="HW163" s="619">
        <f t="shared" si="1012"/>
        <v>0</v>
      </c>
      <c r="HX163" s="619">
        <f t="shared" si="1012"/>
        <v>538515.87</v>
      </c>
      <c r="HY163" s="619">
        <f t="shared" si="1012"/>
        <v>2189306.9900000002</v>
      </c>
      <c r="HZ163" s="619">
        <f t="shared" si="1012"/>
        <v>376140.19999999995</v>
      </c>
      <c r="IA163" s="619">
        <f t="shared" si="1012"/>
        <v>0</v>
      </c>
      <c r="IB163" s="619">
        <f t="shared" si="1012"/>
        <v>838348.77</v>
      </c>
      <c r="IC163" s="619">
        <f t="shared" si="1012"/>
        <v>0</v>
      </c>
      <c r="ID163" s="619">
        <f t="shared" si="1012"/>
        <v>0</v>
      </c>
      <c r="IE163" s="619">
        <f t="shared" si="1012"/>
        <v>0</v>
      </c>
      <c r="IF163" s="619">
        <f t="shared" si="1012"/>
        <v>0</v>
      </c>
      <c r="IG163" s="619">
        <f t="shared" si="1012"/>
        <v>0</v>
      </c>
      <c r="IH163" s="619">
        <f t="shared" si="1012"/>
        <v>399174.42000000004</v>
      </c>
      <c r="II163" s="619">
        <f t="shared" si="1012"/>
        <v>0</v>
      </c>
      <c r="IJ163" s="619">
        <f t="shared" si="1012"/>
        <v>60705748.009999998</v>
      </c>
      <c r="IK163" s="619">
        <f t="shared" si="1012"/>
        <v>885134.46</v>
      </c>
      <c r="IL163" s="619">
        <f t="shared" si="1012"/>
        <v>917084</v>
      </c>
      <c r="IM163" s="619">
        <f t="shared" si="1012"/>
        <v>4325018.3600000003</v>
      </c>
      <c r="IN163" s="619">
        <f t="shared" si="1012"/>
        <v>0</v>
      </c>
      <c r="IO163" s="619">
        <f t="shared" si="1012"/>
        <v>7206007.3399999999</v>
      </c>
      <c r="IP163" s="619">
        <f t="shared" si="1012"/>
        <v>0</v>
      </c>
      <c r="IQ163" s="619">
        <f t="shared" si="1012"/>
        <v>552083.89</v>
      </c>
      <c r="IR163" s="619">
        <f t="shared" si="1012"/>
        <v>728243.58</v>
      </c>
      <c r="IS163" s="619">
        <f t="shared" si="1012"/>
        <v>810929.84</v>
      </c>
      <c r="IT163" s="619">
        <f t="shared" si="1012"/>
        <v>163814.07</v>
      </c>
      <c r="IU163" s="619">
        <f t="shared" si="1012"/>
        <v>14263485.279999999</v>
      </c>
      <c r="IV163" s="619">
        <f t="shared" si="1012"/>
        <v>2211146.36</v>
      </c>
      <c r="IW163" s="619">
        <f t="shared" si="1012"/>
        <v>0</v>
      </c>
      <c r="IX163" s="619">
        <f t="shared" si="1012"/>
        <v>1020270</v>
      </c>
      <c r="IY163" s="619">
        <f t="shared" si="1012"/>
        <v>98000</v>
      </c>
      <c r="IZ163" s="619">
        <f t="shared" si="1012"/>
        <v>0</v>
      </c>
      <c r="JA163" s="619">
        <f t="shared" si="1012"/>
        <v>368000</v>
      </c>
      <c r="JB163" s="619">
        <f t="shared" ref="JB163:LM163" si="1013">SUMIF($A$62:$A$157,$A$163,JB$62:JB$157)</f>
        <v>555040</v>
      </c>
      <c r="JC163" s="619">
        <f t="shared" si="1013"/>
        <v>224420.88</v>
      </c>
      <c r="JD163" s="619">
        <f t="shared" si="1013"/>
        <v>0</v>
      </c>
      <c r="JE163" s="619">
        <f t="shared" si="1013"/>
        <v>0</v>
      </c>
      <c r="JF163" s="619">
        <f t="shared" si="1013"/>
        <v>0</v>
      </c>
      <c r="JG163" s="619">
        <f t="shared" si="1013"/>
        <v>676008.84</v>
      </c>
      <c r="JH163" s="619">
        <f t="shared" si="1013"/>
        <v>1493841.04</v>
      </c>
      <c r="JI163" s="619">
        <f t="shared" si="1013"/>
        <v>599659.39</v>
      </c>
      <c r="JJ163" s="619">
        <f t="shared" si="1013"/>
        <v>0</v>
      </c>
      <c r="JK163" s="619">
        <f t="shared" si="1013"/>
        <v>0</v>
      </c>
      <c r="JL163" s="619">
        <f t="shared" si="1013"/>
        <v>647120.9</v>
      </c>
      <c r="JM163" s="619">
        <f t="shared" si="1013"/>
        <v>0</v>
      </c>
      <c r="JN163" s="619">
        <f t="shared" si="1013"/>
        <v>0</v>
      </c>
      <c r="JO163" s="619">
        <f t="shared" si="1013"/>
        <v>0</v>
      </c>
      <c r="JP163" s="619">
        <f t="shared" si="1013"/>
        <v>1168091.18</v>
      </c>
      <c r="JQ163" s="619">
        <f t="shared" si="1013"/>
        <v>22706</v>
      </c>
      <c r="JR163" s="619">
        <f t="shared" si="1013"/>
        <v>155175.91</v>
      </c>
      <c r="JS163" s="619">
        <f t="shared" si="1013"/>
        <v>0</v>
      </c>
      <c r="JT163" s="619">
        <f t="shared" si="1013"/>
        <v>8839109.9499999993</v>
      </c>
      <c r="JU163" s="619">
        <f t="shared" si="1013"/>
        <v>0</v>
      </c>
      <c r="JV163" s="619">
        <f t="shared" si="1013"/>
        <v>210218.48</v>
      </c>
      <c r="JW163" s="619">
        <f t="shared" si="1013"/>
        <v>0</v>
      </c>
      <c r="JX163" s="619">
        <f t="shared" si="1013"/>
        <v>1387580.61</v>
      </c>
      <c r="JY163" s="619">
        <f t="shared" si="1013"/>
        <v>0</v>
      </c>
      <c r="JZ163" s="619">
        <f t="shared" si="1013"/>
        <v>0</v>
      </c>
      <c r="KA163" s="619">
        <f t="shared" si="1013"/>
        <v>0</v>
      </c>
      <c r="KB163" s="619">
        <f t="shared" si="1013"/>
        <v>0</v>
      </c>
      <c r="KC163" s="619">
        <f t="shared" si="1013"/>
        <v>392060.01</v>
      </c>
      <c r="KD163" s="619">
        <f t="shared" si="1013"/>
        <v>0</v>
      </c>
      <c r="KE163" s="619">
        <f t="shared" si="1013"/>
        <v>0</v>
      </c>
      <c r="KF163" s="619">
        <f t="shared" si="1013"/>
        <v>683194.58</v>
      </c>
      <c r="KG163" s="619">
        <f t="shared" si="1013"/>
        <v>139093.88</v>
      </c>
      <c r="KH163" s="619">
        <f t="shared" si="1013"/>
        <v>0</v>
      </c>
      <c r="KI163" s="619">
        <f t="shared" si="1013"/>
        <v>0</v>
      </c>
      <c r="KJ163" s="619">
        <f t="shared" si="1013"/>
        <v>3055511.2199999997</v>
      </c>
      <c r="KK163" s="619">
        <f t="shared" si="1013"/>
        <v>0</v>
      </c>
      <c r="KL163" s="619">
        <f t="shared" si="1013"/>
        <v>9572031.8399999999</v>
      </c>
      <c r="KM163" s="619">
        <f t="shared" si="1013"/>
        <v>6829581.7999999998</v>
      </c>
      <c r="KN163" s="619">
        <f t="shared" si="1013"/>
        <v>0</v>
      </c>
      <c r="KO163" s="619">
        <f t="shared" si="1013"/>
        <v>0</v>
      </c>
      <c r="KP163" s="619">
        <f t="shared" si="1013"/>
        <v>408933.19</v>
      </c>
      <c r="KQ163" s="619">
        <f t="shared" si="1013"/>
        <v>1462865.62</v>
      </c>
      <c r="KR163" s="619">
        <f t="shared" si="1013"/>
        <v>123000</v>
      </c>
      <c r="KS163" s="619">
        <f t="shared" si="1013"/>
        <v>0</v>
      </c>
      <c r="KT163" s="619">
        <f t="shared" si="1013"/>
        <v>0</v>
      </c>
      <c r="KU163" s="619">
        <f t="shared" si="1013"/>
        <v>0</v>
      </c>
      <c r="KV163" s="619">
        <f t="shared" si="1013"/>
        <v>0</v>
      </c>
      <c r="KW163" s="619">
        <f t="shared" si="1013"/>
        <v>0</v>
      </c>
      <c r="KX163" s="619">
        <f t="shared" si="1013"/>
        <v>880393.22</v>
      </c>
      <c r="KY163" s="619">
        <f t="shared" si="1013"/>
        <v>0</v>
      </c>
      <c r="KZ163" s="619">
        <f t="shared" si="1013"/>
        <v>0</v>
      </c>
      <c r="LA163" s="619">
        <f t="shared" si="1013"/>
        <v>28267775.189999998</v>
      </c>
      <c r="LB163" s="619">
        <f t="shared" si="1013"/>
        <v>1862175.6300000001</v>
      </c>
      <c r="LC163" s="619">
        <f t="shared" si="1013"/>
        <v>1562967.41</v>
      </c>
      <c r="LD163" s="619">
        <f t="shared" si="1013"/>
        <v>0</v>
      </c>
      <c r="LE163" s="619">
        <f t="shared" si="1013"/>
        <v>0</v>
      </c>
      <c r="LF163" s="619">
        <f t="shared" si="1013"/>
        <v>0</v>
      </c>
      <c r="LG163" s="619">
        <f t="shared" si="1013"/>
        <v>0</v>
      </c>
      <c r="LH163" s="619">
        <f t="shared" si="1013"/>
        <v>5802836.1799999997</v>
      </c>
      <c r="LI163" s="619">
        <f t="shared" si="1013"/>
        <v>918889.2</v>
      </c>
      <c r="LJ163" s="619">
        <f t="shared" si="1013"/>
        <v>0</v>
      </c>
      <c r="LK163" s="619">
        <f t="shared" si="1013"/>
        <v>1208232.24</v>
      </c>
      <c r="LL163" s="619">
        <f t="shared" si="1013"/>
        <v>0</v>
      </c>
      <c r="LM163" s="619">
        <f t="shared" si="1013"/>
        <v>160120.77000000002</v>
      </c>
      <c r="LN163" s="619">
        <f t="shared" ref="LN163:NY163" si="1014">SUMIF($A$62:$A$157,$A$163,LN$62:LN$157)</f>
        <v>0</v>
      </c>
      <c r="LO163" s="619">
        <f t="shared" si="1014"/>
        <v>0</v>
      </c>
      <c r="LP163" s="619">
        <f t="shared" si="1014"/>
        <v>20812312.399999999</v>
      </c>
      <c r="LQ163" s="619">
        <f t="shared" si="1014"/>
        <v>-542729.29</v>
      </c>
      <c r="LR163" s="619">
        <f t="shared" si="1014"/>
        <v>270963.7</v>
      </c>
      <c r="LS163" s="619">
        <f t="shared" si="1014"/>
        <v>0</v>
      </c>
      <c r="LT163" s="619">
        <f t="shared" si="1014"/>
        <v>5534137.6900000004</v>
      </c>
      <c r="LU163" s="619">
        <f t="shared" si="1014"/>
        <v>0</v>
      </c>
      <c r="LV163" s="619">
        <f t="shared" si="1014"/>
        <v>604840.74</v>
      </c>
      <c r="LW163" s="619">
        <f t="shared" si="1014"/>
        <v>3742182.63</v>
      </c>
      <c r="LX163" s="619">
        <f t="shared" si="1014"/>
        <v>22609301.879999999</v>
      </c>
      <c r="LY163" s="619">
        <f t="shared" si="1014"/>
        <v>0</v>
      </c>
      <c r="LZ163" s="619">
        <f t="shared" si="1014"/>
        <v>184705.61</v>
      </c>
      <c r="MA163" s="619">
        <f t="shared" si="1014"/>
        <v>0</v>
      </c>
      <c r="MB163" s="619">
        <f t="shared" si="1014"/>
        <v>0</v>
      </c>
      <c r="MC163" s="619">
        <f t="shared" si="1014"/>
        <v>43600</v>
      </c>
      <c r="MD163" s="619">
        <f t="shared" si="1014"/>
        <v>3616234.88</v>
      </c>
      <c r="ME163" s="619">
        <f t="shared" si="1014"/>
        <v>0</v>
      </c>
      <c r="MF163" s="619">
        <f t="shared" si="1014"/>
        <v>0</v>
      </c>
      <c r="MG163" s="619">
        <f t="shared" si="1014"/>
        <v>0</v>
      </c>
      <c r="MH163" s="619">
        <f t="shared" si="1014"/>
        <v>0</v>
      </c>
      <c r="MI163" s="619">
        <f t="shared" si="1014"/>
        <v>14126989.640000001</v>
      </c>
      <c r="MJ163" s="619">
        <f t="shared" si="1014"/>
        <v>0</v>
      </c>
      <c r="MK163" s="619">
        <f t="shared" si="1014"/>
        <v>0</v>
      </c>
      <c r="ML163" s="619">
        <f t="shared" si="1014"/>
        <v>0</v>
      </c>
      <c r="MM163" s="619">
        <f t="shared" si="1014"/>
        <v>0</v>
      </c>
      <c r="MN163" s="619">
        <f t="shared" si="1014"/>
        <v>0</v>
      </c>
      <c r="MO163" s="619">
        <f t="shared" si="1014"/>
        <v>0</v>
      </c>
      <c r="MP163" s="619">
        <f t="shared" si="1014"/>
        <v>0</v>
      </c>
      <c r="MQ163" s="619">
        <f t="shared" si="1014"/>
        <v>325515.61</v>
      </c>
      <c r="MR163" s="619">
        <f t="shared" si="1014"/>
        <v>0</v>
      </c>
      <c r="MS163" s="619">
        <f t="shared" si="1014"/>
        <v>1215728.8500000001</v>
      </c>
      <c r="MT163" s="619">
        <f t="shared" si="1014"/>
        <v>2542300</v>
      </c>
      <c r="MU163" s="619">
        <f t="shared" si="1014"/>
        <v>203700</v>
      </c>
      <c r="MV163" s="619">
        <f t="shared" si="1014"/>
        <v>0</v>
      </c>
      <c r="MW163" s="619">
        <f t="shared" si="1014"/>
        <v>0</v>
      </c>
      <c r="MX163" s="619">
        <f t="shared" si="1014"/>
        <v>0</v>
      </c>
      <c r="MY163" s="619">
        <f t="shared" si="1014"/>
        <v>1285512.8999999999</v>
      </c>
      <c r="MZ163" s="619">
        <f t="shared" si="1014"/>
        <v>219761.11</v>
      </c>
      <c r="NA163" s="619">
        <f t="shared" si="1014"/>
        <v>2228120.9900000002</v>
      </c>
      <c r="NB163" s="619">
        <f t="shared" si="1014"/>
        <v>0</v>
      </c>
      <c r="NC163" s="619">
        <f t="shared" si="1014"/>
        <v>9351246.3999999985</v>
      </c>
      <c r="ND163" s="619">
        <f t="shared" si="1014"/>
        <v>0</v>
      </c>
      <c r="NE163" s="619">
        <f t="shared" si="1014"/>
        <v>2497374.67</v>
      </c>
      <c r="NF163" s="619">
        <f t="shared" si="1014"/>
        <v>0</v>
      </c>
      <c r="NG163" s="619">
        <f t="shared" si="1014"/>
        <v>1693857.43</v>
      </c>
      <c r="NH163" s="619">
        <f t="shared" si="1014"/>
        <v>0</v>
      </c>
      <c r="NI163" s="619">
        <f t="shared" si="1014"/>
        <v>0</v>
      </c>
      <c r="NJ163" s="619">
        <f t="shared" si="1014"/>
        <v>679156.29</v>
      </c>
      <c r="NK163" s="619">
        <f t="shared" si="1014"/>
        <v>6229678</v>
      </c>
      <c r="NL163" s="619">
        <f t="shared" si="1014"/>
        <v>1100158.24</v>
      </c>
      <c r="NM163" s="619">
        <f t="shared" si="1014"/>
        <v>0</v>
      </c>
      <c r="NN163" s="619">
        <f t="shared" si="1014"/>
        <v>0</v>
      </c>
      <c r="NO163" s="619">
        <f t="shared" si="1014"/>
        <v>0</v>
      </c>
      <c r="NP163" s="619">
        <f t="shared" si="1014"/>
        <v>0</v>
      </c>
      <c r="NQ163" s="619">
        <f t="shared" si="1014"/>
        <v>330079.51</v>
      </c>
      <c r="NR163" s="619">
        <f t="shared" si="1014"/>
        <v>2759956.75</v>
      </c>
      <c r="NS163" s="619">
        <f t="shared" si="1014"/>
        <v>0</v>
      </c>
      <c r="NT163" s="619">
        <f t="shared" si="1014"/>
        <v>682909.01</v>
      </c>
      <c r="NU163" s="619">
        <f t="shared" si="1014"/>
        <v>27294.79</v>
      </c>
      <c r="NV163" s="619">
        <f t="shared" si="1014"/>
        <v>0</v>
      </c>
      <c r="NW163" s="619">
        <f t="shared" si="1014"/>
        <v>0</v>
      </c>
      <c r="NX163" s="619">
        <f t="shared" si="1014"/>
        <v>0</v>
      </c>
      <c r="NY163" s="619">
        <f t="shared" si="1014"/>
        <v>0</v>
      </c>
      <c r="NZ163" s="619">
        <f t="shared" ref="NZ163:QK163" si="1015">SUMIF($A$62:$A$157,$A$163,NZ$62:NZ$157)</f>
        <v>6044539.5999999996</v>
      </c>
      <c r="OA163" s="619">
        <f t="shared" si="1015"/>
        <v>1619164.54</v>
      </c>
      <c r="OB163" s="619">
        <f t="shared" si="1015"/>
        <v>0</v>
      </c>
      <c r="OC163" s="619">
        <f t="shared" si="1015"/>
        <v>51629.36</v>
      </c>
      <c r="OD163" s="619">
        <f t="shared" si="1015"/>
        <v>0</v>
      </c>
      <c r="OE163" s="619">
        <f t="shared" si="1015"/>
        <v>0</v>
      </c>
      <c r="OF163" s="619">
        <f t="shared" si="1015"/>
        <v>4847500.43</v>
      </c>
      <c r="OG163" s="619">
        <f t="shared" si="1015"/>
        <v>0</v>
      </c>
      <c r="OH163" s="619">
        <f t="shared" si="1015"/>
        <v>9953927.8699999992</v>
      </c>
      <c r="OI163" s="619">
        <f t="shared" si="1015"/>
        <v>9124687.2799999993</v>
      </c>
      <c r="OJ163" s="619">
        <f t="shared" si="1015"/>
        <v>0</v>
      </c>
      <c r="OK163" s="619">
        <f t="shared" si="1015"/>
        <v>0</v>
      </c>
      <c r="OL163" s="619">
        <f t="shared" si="1015"/>
        <v>0</v>
      </c>
      <c r="OM163" s="619">
        <f t="shared" si="1015"/>
        <v>0</v>
      </c>
      <c r="ON163" s="619">
        <f t="shared" si="1015"/>
        <v>0</v>
      </c>
      <c r="OO163" s="619">
        <f t="shared" si="1015"/>
        <v>62510749.039999999</v>
      </c>
      <c r="OP163" s="619">
        <f t="shared" si="1015"/>
        <v>929185</v>
      </c>
      <c r="OQ163" s="619">
        <f t="shared" si="1015"/>
        <v>57515934.189999998</v>
      </c>
      <c r="OR163" s="619">
        <f t="shared" si="1015"/>
        <v>252180.25</v>
      </c>
      <c r="OS163" s="619">
        <f t="shared" si="1015"/>
        <v>3070000</v>
      </c>
      <c r="OT163" s="619">
        <f t="shared" si="1015"/>
        <v>0</v>
      </c>
      <c r="OU163" s="619">
        <f t="shared" si="1015"/>
        <v>8338449.4399999995</v>
      </c>
      <c r="OV163" s="619">
        <f t="shared" si="1015"/>
        <v>2098599.27</v>
      </c>
      <c r="OW163" s="619">
        <f t="shared" si="1015"/>
        <v>2959545.6899999995</v>
      </c>
      <c r="OX163" s="619">
        <f t="shared" si="1015"/>
        <v>0</v>
      </c>
      <c r="OY163" s="619">
        <f t="shared" si="1015"/>
        <v>0</v>
      </c>
      <c r="OZ163" s="619">
        <f t="shared" si="1015"/>
        <v>2787673.46</v>
      </c>
      <c r="PA163" s="619">
        <f t="shared" si="1015"/>
        <v>0</v>
      </c>
      <c r="PB163" s="619">
        <f t="shared" si="1015"/>
        <v>0</v>
      </c>
      <c r="PC163" s="619">
        <f t="shared" si="1015"/>
        <v>67760.850000000006</v>
      </c>
      <c r="PD163" s="619">
        <f t="shared" si="1015"/>
        <v>996915</v>
      </c>
      <c r="PE163" s="619">
        <f t="shared" si="1015"/>
        <v>0</v>
      </c>
      <c r="PF163" s="619">
        <f t="shared" si="1015"/>
        <v>0</v>
      </c>
      <c r="PG163" s="619">
        <f t="shared" si="1015"/>
        <v>0</v>
      </c>
      <c r="PH163" s="619">
        <f t="shared" si="1015"/>
        <v>0</v>
      </c>
      <c r="PI163" s="619">
        <f t="shared" si="1015"/>
        <v>4827942.07</v>
      </c>
      <c r="PJ163" s="619">
        <f t="shared" si="1015"/>
        <v>225228.09</v>
      </c>
      <c r="PK163" s="619">
        <f t="shared" si="1015"/>
        <v>899166.41</v>
      </c>
      <c r="PL163" s="619">
        <f t="shared" si="1015"/>
        <v>137113.14000000001</v>
      </c>
      <c r="PM163" s="619">
        <f t="shared" si="1015"/>
        <v>0</v>
      </c>
      <c r="PN163" s="619">
        <f t="shared" si="1015"/>
        <v>0</v>
      </c>
      <c r="PO163" s="619">
        <f t="shared" si="1015"/>
        <v>0</v>
      </c>
      <c r="PP163" s="619">
        <f t="shared" si="1015"/>
        <v>646146.07000000007</v>
      </c>
      <c r="PQ163" s="619">
        <f t="shared" si="1015"/>
        <v>0</v>
      </c>
      <c r="PR163" s="619">
        <f t="shared" si="1015"/>
        <v>2377754.89</v>
      </c>
      <c r="PS163" s="619">
        <f t="shared" si="1015"/>
        <v>0</v>
      </c>
      <c r="PT163" s="619">
        <f t="shared" si="1015"/>
        <v>978285.29</v>
      </c>
      <c r="PU163" s="619">
        <f t="shared" si="1015"/>
        <v>0</v>
      </c>
      <c r="PV163" s="619">
        <f t="shared" si="1015"/>
        <v>56376131.520000003</v>
      </c>
      <c r="PW163" s="619">
        <f t="shared" si="1015"/>
        <v>11211122.27</v>
      </c>
      <c r="PX163" s="619">
        <f t="shared" si="1015"/>
        <v>39950</v>
      </c>
      <c r="PY163" s="619">
        <f t="shared" si="1015"/>
        <v>394249.9</v>
      </c>
      <c r="PZ163" s="619">
        <f t="shared" si="1015"/>
        <v>1704453.59</v>
      </c>
      <c r="QA163" s="619">
        <f t="shared" si="1015"/>
        <v>0</v>
      </c>
      <c r="QB163" s="619">
        <f t="shared" si="1015"/>
        <v>0</v>
      </c>
      <c r="QC163" s="619">
        <f t="shared" si="1015"/>
        <v>511886.99</v>
      </c>
      <c r="QD163" s="619">
        <f t="shared" si="1015"/>
        <v>6236868.3200000003</v>
      </c>
      <c r="QE163" s="619">
        <f t="shared" si="1015"/>
        <v>0</v>
      </c>
      <c r="QF163" s="619">
        <f t="shared" si="1015"/>
        <v>14219.3</v>
      </c>
      <c r="QG163" s="619">
        <f t="shared" si="1015"/>
        <v>341938.43</v>
      </c>
      <c r="QH163" s="619">
        <f t="shared" si="1015"/>
        <v>0</v>
      </c>
      <c r="QI163" s="619">
        <f t="shared" si="1015"/>
        <v>0</v>
      </c>
      <c r="QJ163" s="619">
        <f t="shared" si="1015"/>
        <v>0</v>
      </c>
      <c r="QK163" s="619">
        <f t="shared" si="1015"/>
        <v>5000000</v>
      </c>
      <c r="QL163" s="619">
        <f t="shared" ref="QL163:SW163" si="1016">SUMIF($A$62:$A$157,$A$163,QL$62:QL$157)</f>
        <v>986600</v>
      </c>
      <c r="QM163" s="619">
        <f t="shared" si="1016"/>
        <v>364664.66</v>
      </c>
      <c r="QN163" s="619">
        <f t="shared" si="1016"/>
        <v>0</v>
      </c>
      <c r="QO163" s="619">
        <f t="shared" si="1016"/>
        <v>0</v>
      </c>
      <c r="QP163" s="619">
        <f t="shared" si="1016"/>
        <v>2118376.5699999998</v>
      </c>
      <c r="QQ163" s="619">
        <f t="shared" si="1016"/>
        <v>0</v>
      </c>
      <c r="QR163" s="619">
        <f t="shared" si="1016"/>
        <v>52055.28</v>
      </c>
      <c r="QS163" s="619">
        <f t="shared" si="1016"/>
        <v>0</v>
      </c>
      <c r="QT163" s="619">
        <f t="shared" si="1016"/>
        <v>2555157.37</v>
      </c>
      <c r="QU163" s="619">
        <f t="shared" si="1016"/>
        <v>-54.150000000001455</v>
      </c>
      <c r="QV163" s="619">
        <f t="shared" si="1016"/>
        <v>640260</v>
      </c>
      <c r="QW163" s="619">
        <f t="shared" si="1016"/>
        <v>0</v>
      </c>
      <c r="QX163" s="619">
        <f t="shared" si="1016"/>
        <v>0</v>
      </c>
      <c r="QY163" s="619">
        <f t="shared" si="1016"/>
        <v>0</v>
      </c>
      <c r="QZ163" s="619">
        <f t="shared" si="1016"/>
        <v>0</v>
      </c>
      <c r="RA163" s="619">
        <f t="shared" si="1016"/>
        <v>0</v>
      </c>
      <c r="RB163" s="619">
        <f t="shared" si="1016"/>
        <v>0</v>
      </c>
      <c r="RC163" s="619">
        <f t="shared" si="1016"/>
        <v>0</v>
      </c>
      <c r="RD163" s="619">
        <f t="shared" si="1016"/>
        <v>0</v>
      </c>
      <c r="RE163" s="619">
        <f t="shared" si="1016"/>
        <v>0</v>
      </c>
      <c r="RF163" s="619">
        <f t="shared" si="1016"/>
        <v>0</v>
      </c>
      <c r="RG163" s="619">
        <f t="shared" si="1016"/>
        <v>0</v>
      </c>
      <c r="RH163" s="619">
        <f t="shared" si="1016"/>
        <v>133229.13</v>
      </c>
      <c r="RI163" s="619">
        <f t="shared" si="1016"/>
        <v>0</v>
      </c>
      <c r="RJ163" s="619">
        <f t="shared" si="1016"/>
        <v>0</v>
      </c>
      <c r="RK163" s="619">
        <f t="shared" si="1016"/>
        <v>0</v>
      </c>
      <c r="RL163" s="619">
        <f t="shared" si="1016"/>
        <v>0</v>
      </c>
      <c r="RM163" s="619">
        <f t="shared" si="1016"/>
        <v>360</v>
      </c>
      <c r="RN163" s="619">
        <f t="shared" si="1016"/>
        <v>0</v>
      </c>
      <c r="RO163" s="619">
        <f t="shared" si="1016"/>
        <v>0</v>
      </c>
      <c r="RP163" s="619">
        <f t="shared" si="1016"/>
        <v>0</v>
      </c>
      <c r="RQ163" s="619">
        <f t="shared" si="1016"/>
        <v>0</v>
      </c>
      <c r="RR163" s="619">
        <f t="shared" si="1016"/>
        <v>0</v>
      </c>
      <c r="RS163" s="619">
        <f t="shared" si="1016"/>
        <v>60575.5</v>
      </c>
      <c r="RT163" s="619">
        <f t="shared" si="1016"/>
        <v>307248.95</v>
      </c>
      <c r="RU163" s="619">
        <f t="shared" si="1016"/>
        <v>534848.30000000005</v>
      </c>
      <c r="RV163" s="619">
        <f t="shared" si="1016"/>
        <v>0</v>
      </c>
      <c r="RW163" s="619">
        <f t="shared" si="1016"/>
        <v>0</v>
      </c>
      <c r="RX163" s="619">
        <f t="shared" si="1016"/>
        <v>0</v>
      </c>
      <c r="RY163" s="619">
        <f t="shared" si="1016"/>
        <v>0</v>
      </c>
      <c r="RZ163" s="619">
        <f t="shared" si="1016"/>
        <v>0</v>
      </c>
      <c r="SA163" s="619">
        <f t="shared" si="1016"/>
        <v>0</v>
      </c>
      <c r="SB163" s="619">
        <f t="shared" si="1016"/>
        <v>0</v>
      </c>
      <c r="SC163" s="619">
        <f t="shared" si="1016"/>
        <v>25746493.310000002</v>
      </c>
      <c r="SD163" s="619">
        <f t="shared" si="1016"/>
        <v>0</v>
      </c>
      <c r="SE163" s="619">
        <f t="shared" si="1016"/>
        <v>2580304.77</v>
      </c>
      <c r="SF163" s="619">
        <f t="shared" si="1016"/>
        <v>1080157.8400000001</v>
      </c>
      <c r="SG163" s="619">
        <f t="shared" si="1016"/>
        <v>281857.89</v>
      </c>
      <c r="SH163" s="619">
        <f t="shared" si="1016"/>
        <v>127081.16</v>
      </c>
      <c r="SI163" s="619">
        <f t="shared" si="1016"/>
        <v>1143494.03</v>
      </c>
      <c r="SJ163" s="619">
        <f t="shared" si="1016"/>
        <v>0</v>
      </c>
      <c r="SK163" s="619">
        <f t="shared" si="1016"/>
        <v>300000</v>
      </c>
      <c r="SL163" s="619">
        <f t="shared" si="1016"/>
        <v>2789060.52</v>
      </c>
      <c r="SM163" s="619">
        <f t="shared" si="1016"/>
        <v>1585961.58</v>
      </c>
      <c r="SN163" s="619">
        <f t="shared" si="1016"/>
        <v>0</v>
      </c>
      <c r="SO163" s="619">
        <f t="shared" si="1016"/>
        <v>676260.82</v>
      </c>
      <c r="SP163" s="619">
        <f t="shared" si="1016"/>
        <v>0</v>
      </c>
      <c r="SQ163" s="619">
        <f t="shared" si="1016"/>
        <v>151059.16</v>
      </c>
      <c r="SR163" s="619">
        <f t="shared" si="1016"/>
        <v>0</v>
      </c>
      <c r="SS163" s="619">
        <f t="shared" si="1016"/>
        <v>173157.36</v>
      </c>
      <c r="ST163" s="619">
        <f t="shared" si="1016"/>
        <v>1118411.47</v>
      </c>
      <c r="SU163" s="619">
        <f t="shared" si="1016"/>
        <v>1871082.14</v>
      </c>
      <c r="SV163" s="619">
        <f t="shared" si="1016"/>
        <v>0</v>
      </c>
      <c r="SW163" s="619">
        <f t="shared" si="1016"/>
        <v>0</v>
      </c>
      <c r="SX163" s="619">
        <f t="shared" ref="SX163:VI163" si="1017">SUMIF($A$62:$A$157,$A$163,SX$62:SX$157)</f>
        <v>493372.75</v>
      </c>
      <c r="SY163" s="619">
        <f t="shared" si="1017"/>
        <v>1465234.1</v>
      </c>
      <c r="SZ163" s="619">
        <f t="shared" si="1017"/>
        <v>0</v>
      </c>
      <c r="TA163" s="619">
        <f t="shared" si="1017"/>
        <v>0</v>
      </c>
      <c r="TB163" s="619">
        <f t="shared" si="1017"/>
        <v>332286.84000000003</v>
      </c>
      <c r="TC163" s="619">
        <f t="shared" si="1017"/>
        <v>0</v>
      </c>
      <c r="TD163" s="619">
        <f t="shared" si="1017"/>
        <v>284296.59999999998</v>
      </c>
      <c r="TE163" s="619">
        <f t="shared" si="1017"/>
        <v>209055.58</v>
      </c>
      <c r="TF163" s="619">
        <f t="shared" si="1017"/>
        <v>82257.38</v>
      </c>
      <c r="TG163" s="619">
        <f t="shared" si="1017"/>
        <v>1196543.6200000001</v>
      </c>
      <c r="TH163" s="619">
        <f t="shared" si="1017"/>
        <v>882103.6</v>
      </c>
      <c r="TI163" s="619">
        <f t="shared" si="1017"/>
        <v>0</v>
      </c>
      <c r="TJ163" s="619">
        <f t="shared" si="1017"/>
        <v>643049.69999999995</v>
      </c>
      <c r="TK163" s="619">
        <f t="shared" si="1017"/>
        <v>0</v>
      </c>
      <c r="TL163" s="619">
        <f t="shared" si="1017"/>
        <v>0</v>
      </c>
      <c r="TM163" s="619">
        <f t="shared" si="1017"/>
        <v>0</v>
      </c>
      <c r="TN163" s="619">
        <f t="shared" si="1017"/>
        <v>0</v>
      </c>
      <c r="TO163" s="619">
        <f t="shared" si="1017"/>
        <v>0</v>
      </c>
      <c r="TP163" s="619">
        <f t="shared" si="1017"/>
        <v>71930.91</v>
      </c>
      <c r="TQ163" s="619">
        <f t="shared" si="1017"/>
        <v>0</v>
      </c>
      <c r="TR163" s="619">
        <f t="shared" si="1017"/>
        <v>0</v>
      </c>
      <c r="TS163" s="619">
        <f t="shared" si="1017"/>
        <v>1612816.43</v>
      </c>
      <c r="TT163" s="619">
        <f t="shared" si="1017"/>
        <v>0</v>
      </c>
      <c r="TU163" s="619">
        <f t="shared" si="1017"/>
        <v>0</v>
      </c>
      <c r="TV163" s="619">
        <f t="shared" si="1017"/>
        <v>0</v>
      </c>
      <c r="TW163" s="619">
        <f t="shared" si="1017"/>
        <v>0</v>
      </c>
      <c r="TX163" s="619">
        <f t="shared" si="1017"/>
        <v>0</v>
      </c>
      <c r="TY163" s="619">
        <f t="shared" si="1017"/>
        <v>0</v>
      </c>
      <c r="TZ163" s="619">
        <f t="shared" si="1017"/>
        <v>0</v>
      </c>
      <c r="UA163" s="619">
        <f t="shared" si="1017"/>
        <v>34923</v>
      </c>
      <c r="UB163" s="619">
        <f t="shared" si="1017"/>
        <v>90800</v>
      </c>
      <c r="UC163" s="619">
        <f t="shared" si="1017"/>
        <v>1041480.85</v>
      </c>
      <c r="UD163" s="619">
        <f t="shared" si="1017"/>
        <v>1650928.0299999998</v>
      </c>
      <c r="UE163" s="619">
        <f t="shared" si="1017"/>
        <v>299792.39</v>
      </c>
      <c r="UF163" s="619">
        <f t="shared" si="1017"/>
        <v>279029.98</v>
      </c>
      <c r="UG163" s="619">
        <f t="shared" si="1017"/>
        <v>2909748.99</v>
      </c>
      <c r="UH163" s="619">
        <f t="shared" si="1017"/>
        <v>0</v>
      </c>
      <c r="UI163" s="619">
        <f t="shared" si="1017"/>
        <v>0</v>
      </c>
      <c r="UJ163" s="619">
        <f t="shared" si="1017"/>
        <v>2769369.46</v>
      </c>
      <c r="UK163" s="619">
        <f t="shared" si="1017"/>
        <v>0</v>
      </c>
      <c r="UL163" s="619">
        <f t="shared" si="1017"/>
        <v>206776.87</v>
      </c>
      <c r="UM163" s="619">
        <f t="shared" si="1017"/>
        <v>989034.75</v>
      </c>
      <c r="UN163" s="619">
        <f t="shared" si="1017"/>
        <v>1263125.01</v>
      </c>
      <c r="UO163" s="619">
        <f t="shared" si="1017"/>
        <v>0</v>
      </c>
      <c r="UP163" s="619">
        <f t="shared" si="1017"/>
        <v>0</v>
      </c>
      <c r="UQ163" s="619">
        <f t="shared" si="1017"/>
        <v>1828878.48</v>
      </c>
      <c r="UR163" s="619">
        <f t="shared" si="1017"/>
        <v>15144797.100000001</v>
      </c>
      <c r="US163" s="619">
        <f t="shared" si="1017"/>
        <v>797553.63</v>
      </c>
      <c r="UT163" s="619">
        <f t="shared" si="1017"/>
        <v>577489.07999999996</v>
      </c>
      <c r="UU163" s="619">
        <f t="shared" si="1017"/>
        <v>4109369.98</v>
      </c>
      <c r="UV163" s="619">
        <f t="shared" si="1017"/>
        <v>0</v>
      </c>
      <c r="UW163" s="619">
        <f t="shared" si="1017"/>
        <v>181954.45</v>
      </c>
      <c r="UX163" s="619">
        <f t="shared" si="1017"/>
        <v>7986105.7799999993</v>
      </c>
      <c r="UY163" s="619">
        <f t="shared" si="1017"/>
        <v>1528721.03</v>
      </c>
      <c r="UZ163" s="619">
        <f t="shared" si="1017"/>
        <v>0</v>
      </c>
      <c r="VA163" s="619">
        <f t="shared" si="1017"/>
        <v>4266594.91</v>
      </c>
      <c r="VB163" s="619">
        <f t="shared" si="1017"/>
        <v>967674.8</v>
      </c>
      <c r="VC163" s="619">
        <f t="shared" si="1017"/>
        <v>7242148.8300000001</v>
      </c>
      <c r="VD163" s="619">
        <f t="shared" si="1017"/>
        <v>2009180.69</v>
      </c>
      <c r="VE163" s="619">
        <f t="shared" si="1017"/>
        <v>18160081.780000001</v>
      </c>
      <c r="VF163" s="619">
        <f t="shared" si="1017"/>
        <v>1545000.65</v>
      </c>
      <c r="VG163" s="619">
        <f t="shared" si="1017"/>
        <v>1005781.71</v>
      </c>
      <c r="VH163" s="619">
        <f t="shared" si="1017"/>
        <v>2802732.34</v>
      </c>
      <c r="VI163" s="619">
        <f t="shared" si="1017"/>
        <v>672405.07000000007</v>
      </c>
      <c r="VJ163" s="619">
        <f t="shared" ref="VJ163:XU163" si="1018">SUMIF($A$62:$A$157,$A$163,VJ$62:VJ$157)</f>
        <v>1736610.35</v>
      </c>
      <c r="VK163" s="619">
        <f t="shared" si="1018"/>
        <v>0</v>
      </c>
      <c r="VL163" s="619">
        <f t="shared" si="1018"/>
        <v>954681.62</v>
      </c>
      <c r="VM163" s="619">
        <f t="shared" si="1018"/>
        <v>5824.69</v>
      </c>
      <c r="VN163" s="619">
        <f t="shared" si="1018"/>
        <v>195839.13</v>
      </c>
      <c r="VO163" s="619">
        <f t="shared" si="1018"/>
        <v>0</v>
      </c>
      <c r="VP163" s="619">
        <f t="shared" si="1018"/>
        <v>11657003.75</v>
      </c>
      <c r="VQ163" s="619">
        <f t="shared" si="1018"/>
        <v>9892684.5</v>
      </c>
      <c r="VR163" s="619">
        <f t="shared" si="1018"/>
        <v>0</v>
      </c>
      <c r="VS163" s="619">
        <f t="shared" si="1018"/>
        <v>0</v>
      </c>
      <c r="VT163" s="619">
        <f t="shared" si="1018"/>
        <v>0</v>
      </c>
      <c r="VU163" s="619">
        <f t="shared" si="1018"/>
        <v>1346784.4</v>
      </c>
      <c r="VV163" s="619">
        <f t="shared" si="1018"/>
        <v>0</v>
      </c>
      <c r="VW163" s="619">
        <f t="shared" si="1018"/>
        <v>9915618.1899999995</v>
      </c>
      <c r="VX163" s="619">
        <f t="shared" si="1018"/>
        <v>100415</v>
      </c>
      <c r="VY163" s="619">
        <f t="shared" si="1018"/>
        <v>1864563</v>
      </c>
      <c r="VZ163" s="619">
        <f t="shared" si="1018"/>
        <v>20478228.57</v>
      </c>
      <c r="WA163" s="619">
        <f t="shared" si="1018"/>
        <v>0</v>
      </c>
      <c r="WB163" s="619">
        <f t="shared" si="1018"/>
        <v>0</v>
      </c>
      <c r="WC163" s="619">
        <f t="shared" si="1018"/>
        <v>0</v>
      </c>
      <c r="WD163" s="619">
        <f t="shared" si="1018"/>
        <v>0</v>
      </c>
      <c r="WE163" s="619">
        <f t="shared" si="1018"/>
        <v>0</v>
      </c>
      <c r="WF163" s="619">
        <f t="shared" si="1018"/>
        <v>450154.44</v>
      </c>
      <c r="WG163" s="619">
        <f t="shared" si="1018"/>
        <v>0</v>
      </c>
      <c r="WH163" s="619">
        <f t="shared" si="1018"/>
        <v>1566750</v>
      </c>
      <c r="WI163" s="619">
        <f t="shared" si="1018"/>
        <v>0</v>
      </c>
      <c r="WJ163" s="619">
        <f t="shared" si="1018"/>
        <v>0</v>
      </c>
      <c r="WK163" s="619">
        <f t="shared" si="1018"/>
        <v>0</v>
      </c>
      <c r="WL163" s="619">
        <f t="shared" si="1018"/>
        <v>0</v>
      </c>
      <c r="WM163" s="619">
        <f t="shared" si="1018"/>
        <v>0</v>
      </c>
      <c r="WN163" s="619">
        <f t="shared" si="1018"/>
        <v>0</v>
      </c>
      <c r="WO163" s="619">
        <f t="shared" si="1018"/>
        <v>20219.919999999998</v>
      </c>
      <c r="WP163" s="619">
        <f t="shared" si="1018"/>
        <v>40835.81</v>
      </c>
      <c r="WQ163" s="619">
        <f t="shared" si="1018"/>
        <v>0</v>
      </c>
      <c r="WR163" s="619">
        <f t="shared" si="1018"/>
        <v>0</v>
      </c>
      <c r="WS163" s="619">
        <f t="shared" si="1018"/>
        <v>0</v>
      </c>
      <c r="WT163" s="619">
        <f t="shared" si="1018"/>
        <v>0</v>
      </c>
      <c r="WU163" s="619">
        <f t="shared" si="1018"/>
        <v>0</v>
      </c>
      <c r="WV163" s="619">
        <f t="shared" si="1018"/>
        <v>0</v>
      </c>
      <c r="WW163" s="619">
        <f t="shared" si="1018"/>
        <v>0</v>
      </c>
      <c r="WX163" s="619">
        <f t="shared" si="1018"/>
        <v>0</v>
      </c>
      <c r="WY163" s="619">
        <f t="shared" si="1018"/>
        <v>0</v>
      </c>
      <c r="WZ163" s="619">
        <f t="shared" si="1018"/>
        <v>317378</v>
      </c>
      <c r="XA163" s="619">
        <f t="shared" si="1018"/>
        <v>0</v>
      </c>
      <c r="XB163" s="619">
        <f t="shared" si="1018"/>
        <v>0</v>
      </c>
      <c r="XC163" s="619">
        <f t="shared" si="1018"/>
        <v>0</v>
      </c>
      <c r="XD163" s="619">
        <f t="shared" si="1018"/>
        <v>0</v>
      </c>
      <c r="XE163" s="619">
        <f t="shared" si="1018"/>
        <v>6622401.3200000003</v>
      </c>
      <c r="XF163" s="619">
        <f t="shared" si="1018"/>
        <v>-1E-3</v>
      </c>
      <c r="XG163" s="619">
        <f t="shared" si="1018"/>
        <v>0</v>
      </c>
      <c r="XH163" s="619">
        <f t="shared" si="1018"/>
        <v>0</v>
      </c>
      <c r="XI163" s="619">
        <f t="shared" si="1018"/>
        <v>425608.2</v>
      </c>
      <c r="XJ163" s="619">
        <f t="shared" si="1018"/>
        <v>0</v>
      </c>
      <c r="XK163" s="619">
        <f t="shared" si="1018"/>
        <v>2069185.19</v>
      </c>
      <c r="XL163" s="619">
        <f t="shared" si="1018"/>
        <v>0</v>
      </c>
      <c r="XM163" s="619">
        <f t="shared" si="1018"/>
        <v>2176736.9500000002</v>
      </c>
      <c r="XN163" s="619">
        <f t="shared" si="1018"/>
        <v>333072.81</v>
      </c>
      <c r="XO163" s="619">
        <f t="shared" si="1018"/>
        <v>3671784.61</v>
      </c>
      <c r="XP163" s="619">
        <f t="shared" si="1018"/>
        <v>3671384.22</v>
      </c>
      <c r="XQ163" s="619">
        <f t="shared" si="1018"/>
        <v>0</v>
      </c>
      <c r="XR163" s="619">
        <f t="shared" si="1018"/>
        <v>0</v>
      </c>
      <c r="XS163" s="619">
        <f t="shared" si="1018"/>
        <v>0</v>
      </c>
      <c r="XT163" s="619">
        <f t="shared" si="1018"/>
        <v>0</v>
      </c>
      <c r="XU163" s="619">
        <f t="shared" si="1018"/>
        <v>0</v>
      </c>
      <c r="XV163" s="619">
        <f t="shared" ref="XV163:AAG163" si="1019">SUMIF($A$62:$A$157,$A$163,XV$62:XV$157)</f>
        <v>0</v>
      </c>
      <c r="XW163" s="619">
        <f t="shared" si="1019"/>
        <v>0</v>
      </c>
      <c r="XX163" s="619">
        <f t="shared" si="1019"/>
        <v>0</v>
      </c>
      <c r="XY163" s="619">
        <f t="shared" si="1019"/>
        <v>0</v>
      </c>
      <c r="XZ163" s="619">
        <f t="shared" si="1019"/>
        <v>229758.21</v>
      </c>
      <c r="YA163" s="619">
        <f t="shared" si="1019"/>
        <v>0</v>
      </c>
      <c r="YB163" s="619">
        <f t="shared" si="1019"/>
        <v>1490459.87</v>
      </c>
      <c r="YC163" s="619">
        <f t="shared" si="1019"/>
        <v>0</v>
      </c>
      <c r="YD163" s="619">
        <f t="shared" si="1019"/>
        <v>0</v>
      </c>
      <c r="YE163" s="619">
        <f t="shared" si="1019"/>
        <v>0</v>
      </c>
      <c r="YF163" s="619">
        <f t="shared" si="1019"/>
        <v>0</v>
      </c>
      <c r="YG163" s="619">
        <f t="shared" si="1019"/>
        <v>0</v>
      </c>
      <c r="YH163" s="619">
        <f t="shared" si="1019"/>
        <v>589277.68000000005</v>
      </c>
      <c r="YI163" s="619">
        <f t="shared" si="1019"/>
        <v>0</v>
      </c>
      <c r="YJ163" s="619">
        <f t="shared" si="1019"/>
        <v>0</v>
      </c>
      <c r="YK163" s="619">
        <f t="shared" si="1019"/>
        <v>20232788.07</v>
      </c>
      <c r="YL163" s="619">
        <f t="shared" si="1019"/>
        <v>0</v>
      </c>
      <c r="YM163" s="619">
        <f t="shared" si="1019"/>
        <v>0</v>
      </c>
      <c r="YN163" s="619">
        <f t="shared" si="1019"/>
        <v>0</v>
      </c>
      <c r="YO163" s="619">
        <f t="shared" si="1019"/>
        <v>0</v>
      </c>
      <c r="YP163" s="619">
        <f t="shared" si="1019"/>
        <v>0</v>
      </c>
      <c r="YQ163" s="619">
        <f t="shared" si="1019"/>
        <v>0</v>
      </c>
      <c r="YR163" s="619">
        <f t="shared" si="1019"/>
        <v>0</v>
      </c>
      <c r="YS163" s="619">
        <f t="shared" si="1019"/>
        <v>445096.38</v>
      </c>
      <c r="YT163" s="619">
        <f t="shared" si="1019"/>
        <v>0</v>
      </c>
      <c r="YU163" s="619">
        <f t="shared" si="1019"/>
        <v>0</v>
      </c>
      <c r="YV163" s="619">
        <f t="shared" si="1019"/>
        <v>0</v>
      </c>
      <c r="YW163" s="619">
        <f t="shared" si="1019"/>
        <v>0</v>
      </c>
      <c r="YX163" s="619">
        <f t="shared" si="1019"/>
        <v>8224352</v>
      </c>
      <c r="YY163" s="619">
        <f t="shared" si="1019"/>
        <v>0</v>
      </c>
      <c r="YZ163" s="619">
        <f t="shared" si="1019"/>
        <v>2699874.5</v>
      </c>
      <c r="ZA163" s="619">
        <f t="shared" si="1019"/>
        <v>0</v>
      </c>
      <c r="ZB163" s="619">
        <f t="shared" si="1019"/>
        <v>429503.86000000004</v>
      </c>
      <c r="ZC163" s="619">
        <f t="shared" si="1019"/>
        <v>1725822.51</v>
      </c>
      <c r="ZD163" s="619">
        <f t="shared" si="1019"/>
        <v>273095.83</v>
      </c>
      <c r="ZE163" s="619">
        <f t="shared" si="1019"/>
        <v>14495316.59</v>
      </c>
      <c r="ZF163" s="619">
        <f t="shared" si="1019"/>
        <v>5037479.87</v>
      </c>
      <c r="ZG163" s="619">
        <f t="shared" si="1019"/>
        <v>1595068.34</v>
      </c>
      <c r="ZH163" s="619">
        <f t="shared" si="1019"/>
        <v>2990215.22</v>
      </c>
      <c r="ZI163" s="619">
        <f t="shared" si="1019"/>
        <v>1696804.42</v>
      </c>
      <c r="ZJ163" s="619">
        <f t="shared" si="1019"/>
        <v>8468608.9800000004</v>
      </c>
      <c r="ZK163" s="619">
        <f t="shared" si="1019"/>
        <v>8858743.9800000004</v>
      </c>
      <c r="ZL163" s="619">
        <f t="shared" si="1019"/>
        <v>978336.85</v>
      </c>
      <c r="ZM163" s="619">
        <f t="shared" si="1019"/>
        <v>3722314.14</v>
      </c>
      <c r="ZN163" s="619">
        <f t="shared" si="1019"/>
        <v>1412822.79</v>
      </c>
      <c r="ZO163" s="619">
        <f t="shared" si="1019"/>
        <v>4110193.17</v>
      </c>
      <c r="ZP163" s="619">
        <f t="shared" si="1019"/>
        <v>8614170.1400000006</v>
      </c>
      <c r="ZQ163" s="619">
        <f t="shared" si="1019"/>
        <v>33747576.200000003</v>
      </c>
      <c r="ZR163" s="619">
        <f t="shared" si="1019"/>
        <v>10110566</v>
      </c>
      <c r="ZS163" s="619">
        <f t="shared" si="1019"/>
        <v>501774.78</v>
      </c>
      <c r="ZT163" s="619">
        <f t="shared" si="1019"/>
        <v>13799641.609999999</v>
      </c>
      <c r="ZU163" s="619">
        <f t="shared" si="1019"/>
        <v>20975490.560000002</v>
      </c>
      <c r="ZV163" s="619">
        <f t="shared" si="1019"/>
        <v>12669520.41</v>
      </c>
      <c r="ZW163" s="619">
        <f t="shared" si="1019"/>
        <v>7085754.0899999999</v>
      </c>
      <c r="ZX163" s="619">
        <f t="shared" si="1019"/>
        <v>979760.8</v>
      </c>
      <c r="ZY163" s="619">
        <f t="shared" si="1019"/>
        <v>1902900.5499999998</v>
      </c>
      <c r="ZZ163" s="619">
        <f t="shared" si="1019"/>
        <v>5435289.6399999997</v>
      </c>
      <c r="AAA163" s="619">
        <f t="shared" si="1019"/>
        <v>7182436.6900000004</v>
      </c>
      <c r="AAB163" s="619">
        <f t="shared" si="1019"/>
        <v>4342068.5999999996</v>
      </c>
      <c r="AAC163" s="619">
        <f t="shared" si="1019"/>
        <v>4316149.92</v>
      </c>
      <c r="AAD163" s="619">
        <f t="shared" si="1019"/>
        <v>8618249.8100000005</v>
      </c>
      <c r="AAE163" s="619">
        <f t="shared" si="1019"/>
        <v>1438882.96</v>
      </c>
      <c r="AAF163" s="619">
        <f t="shared" si="1019"/>
        <v>7140717.5500000007</v>
      </c>
      <c r="AAG163" s="619">
        <f t="shared" si="1019"/>
        <v>5679172.2999999998</v>
      </c>
      <c r="AAH163" s="619">
        <f t="shared" ref="AAH163:ACS163" si="1020">SUMIF($A$62:$A$157,$A$163,AAH$62:AAH$157)</f>
        <v>2612448.41</v>
      </c>
      <c r="AAI163" s="619">
        <f t="shared" si="1020"/>
        <v>2520973.8099999996</v>
      </c>
      <c r="AAJ163" s="619">
        <f t="shared" si="1020"/>
        <v>9532353.2799999993</v>
      </c>
      <c r="AAK163" s="619">
        <f t="shared" si="1020"/>
        <v>1513934.78</v>
      </c>
      <c r="AAL163" s="619">
        <f t="shared" si="1020"/>
        <v>0</v>
      </c>
      <c r="AAM163" s="619">
        <f t="shared" si="1020"/>
        <v>0</v>
      </c>
      <c r="AAN163" s="619">
        <f t="shared" si="1020"/>
        <v>0</v>
      </c>
      <c r="AAO163" s="619">
        <f t="shared" si="1020"/>
        <v>0</v>
      </c>
      <c r="AAP163" s="619">
        <f t="shared" si="1020"/>
        <v>0</v>
      </c>
      <c r="AAQ163" s="619">
        <f t="shared" si="1020"/>
        <v>12000</v>
      </c>
      <c r="AAR163" s="619">
        <f t="shared" si="1020"/>
        <v>638701.19999999995</v>
      </c>
      <c r="AAS163" s="619">
        <f t="shared" si="1020"/>
        <v>0</v>
      </c>
      <c r="AAT163" s="619">
        <f t="shared" si="1020"/>
        <v>6892250.7999999998</v>
      </c>
      <c r="AAU163" s="619">
        <f t="shared" si="1020"/>
        <v>0</v>
      </c>
      <c r="AAV163" s="619">
        <f t="shared" si="1020"/>
        <v>0</v>
      </c>
      <c r="AAW163" s="619">
        <f t="shared" si="1020"/>
        <v>0</v>
      </c>
      <c r="AAX163" s="619">
        <f t="shared" si="1020"/>
        <v>622377.30000000005</v>
      </c>
      <c r="AAY163" s="619">
        <f t="shared" si="1020"/>
        <v>334591.5</v>
      </c>
      <c r="AAZ163" s="619">
        <f t="shared" si="1020"/>
        <v>0</v>
      </c>
      <c r="ABA163" s="619">
        <f t="shared" si="1020"/>
        <v>0</v>
      </c>
      <c r="ABB163" s="619">
        <f t="shared" si="1020"/>
        <v>8435717</v>
      </c>
      <c r="ABC163" s="619">
        <f t="shared" si="1020"/>
        <v>169373.64</v>
      </c>
      <c r="ABD163" s="619">
        <f t="shared" si="1020"/>
        <v>0</v>
      </c>
      <c r="ABE163" s="619">
        <f t="shared" si="1020"/>
        <v>1484421.6</v>
      </c>
      <c r="ABF163" s="619">
        <f t="shared" si="1020"/>
        <v>92525</v>
      </c>
      <c r="ABG163" s="619">
        <f t="shared" si="1020"/>
        <v>0</v>
      </c>
      <c r="ABH163" s="619">
        <f t="shared" si="1020"/>
        <v>0</v>
      </c>
      <c r="ABI163" s="619">
        <f t="shared" si="1020"/>
        <v>0</v>
      </c>
      <c r="ABJ163" s="619">
        <f t="shared" si="1020"/>
        <v>132283.54</v>
      </c>
      <c r="ABK163" s="619">
        <f t="shared" si="1020"/>
        <v>34823776.619999997</v>
      </c>
      <c r="ABL163" s="619">
        <f t="shared" si="1020"/>
        <v>0</v>
      </c>
      <c r="ABM163" s="619">
        <f t="shared" si="1020"/>
        <v>0</v>
      </c>
      <c r="ABN163" s="619">
        <f t="shared" si="1020"/>
        <v>0</v>
      </c>
      <c r="ABO163" s="619">
        <f t="shared" si="1020"/>
        <v>282433.46000000002</v>
      </c>
      <c r="ABP163" s="619">
        <f t="shared" si="1020"/>
        <v>1358303.64</v>
      </c>
      <c r="ABQ163" s="619">
        <f t="shared" si="1020"/>
        <v>0</v>
      </c>
      <c r="ABR163" s="619">
        <f t="shared" si="1020"/>
        <v>2233769.12</v>
      </c>
      <c r="ABS163" s="619">
        <f t="shared" si="1020"/>
        <v>186779.81</v>
      </c>
      <c r="ABT163" s="619">
        <f t="shared" si="1020"/>
        <v>4770223.7300000004</v>
      </c>
      <c r="ABU163" s="619">
        <f t="shared" si="1020"/>
        <v>711483.97</v>
      </c>
      <c r="ABV163" s="619">
        <f t="shared" si="1020"/>
        <v>0</v>
      </c>
      <c r="ABW163" s="619">
        <f t="shared" si="1020"/>
        <v>0</v>
      </c>
      <c r="ABX163" s="619">
        <f t="shared" si="1020"/>
        <v>2490243.77</v>
      </c>
      <c r="ABY163" s="619">
        <f t="shared" si="1020"/>
        <v>0</v>
      </c>
      <c r="ABZ163" s="619">
        <f t="shared" si="1020"/>
        <v>1432500</v>
      </c>
      <c r="ACA163" s="619">
        <f t="shared" si="1020"/>
        <v>27500</v>
      </c>
      <c r="ACB163" s="619">
        <f t="shared" si="1020"/>
        <v>385336</v>
      </c>
      <c r="ACC163" s="619">
        <f t="shared" si="1020"/>
        <v>0</v>
      </c>
      <c r="ACD163" s="619">
        <f t="shared" si="1020"/>
        <v>0</v>
      </c>
      <c r="ACE163" s="619">
        <f t="shared" si="1020"/>
        <v>2721584.16</v>
      </c>
      <c r="ACF163" s="619">
        <f t="shared" si="1020"/>
        <v>0</v>
      </c>
      <c r="ACG163" s="619">
        <f t="shared" si="1020"/>
        <v>452488.68</v>
      </c>
      <c r="ACH163" s="619">
        <f t="shared" si="1020"/>
        <v>1423350</v>
      </c>
      <c r="ACI163" s="619">
        <f t="shared" si="1020"/>
        <v>762792.16999999993</v>
      </c>
      <c r="ACJ163" s="619">
        <f t="shared" si="1020"/>
        <v>2490679</v>
      </c>
      <c r="ACK163" s="619">
        <f t="shared" si="1020"/>
        <v>6177078.4700000007</v>
      </c>
      <c r="ACL163" s="619">
        <f t="shared" si="1020"/>
        <v>18128.48</v>
      </c>
      <c r="ACM163" s="619">
        <f t="shared" si="1020"/>
        <v>1680958.28</v>
      </c>
      <c r="ACN163" s="619">
        <f t="shared" si="1020"/>
        <v>0</v>
      </c>
      <c r="ACO163" s="619">
        <f t="shared" si="1020"/>
        <v>0</v>
      </c>
      <c r="ACP163" s="619">
        <f t="shared" si="1020"/>
        <v>0</v>
      </c>
      <c r="ACQ163" s="619">
        <f t="shared" si="1020"/>
        <v>0</v>
      </c>
      <c r="ACR163" s="619">
        <f t="shared" si="1020"/>
        <v>0</v>
      </c>
      <c r="ACS163" s="619">
        <f t="shared" si="1020"/>
        <v>0</v>
      </c>
      <c r="ACT163" s="619">
        <f t="shared" ref="ACT163:AFE163" si="1021">SUMIF($A$62:$A$157,$A$163,ACT$62:ACT$157)</f>
        <v>1643145.6099999999</v>
      </c>
      <c r="ACU163" s="619">
        <f t="shared" si="1021"/>
        <v>3024172.54</v>
      </c>
      <c r="ACV163" s="619">
        <f t="shared" si="1021"/>
        <v>0</v>
      </c>
      <c r="ACW163" s="619">
        <f t="shared" si="1021"/>
        <v>0</v>
      </c>
      <c r="ACX163" s="619">
        <f t="shared" si="1021"/>
        <v>0</v>
      </c>
      <c r="ACY163" s="619">
        <f t="shared" si="1021"/>
        <v>0</v>
      </c>
      <c r="ACZ163" s="619">
        <f t="shared" si="1021"/>
        <v>194384</v>
      </c>
      <c r="ADA163" s="619">
        <f t="shared" si="1021"/>
        <v>0</v>
      </c>
      <c r="ADB163" s="619">
        <f t="shared" si="1021"/>
        <v>0</v>
      </c>
      <c r="ADC163" s="619">
        <f t="shared" si="1021"/>
        <v>0</v>
      </c>
      <c r="ADD163" s="619">
        <f t="shared" si="1021"/>
        <v>0</v>
      </c>
      <c r="ADE163" s="619">
        <f t="shared" si="1021"/>
        <v>0</v>
      </c>
      <c r="ADF163" s="619">
        <f t="shared" si="1021"/>
        <v>0</v>
      </c>
      <c r="ADG163" s="619">
        <f t="shared" si="1021"/>
        <v>0</v>
      </c>
      <c r="ADH163" s="619">
        <f t="shared" si="1021"/>
        <v>6551954.5199999996</v>
      </c>
      <c r="ADI163" s="619">
        <f t="shared" si="1021"/>
        <v>1408097.76</v>
      </c>
      <c r="ADJ163" s="619">
        <f t="shared" si="1021"/>
        <v>122126.71</v>
      </c>
      <c r="ADK163" s="619">
        <f t="shared" si="1021"/>
        <v>466740.95999999996</v>
      </c>
      <c r="ADL163" s="619">
        <f t="shared" si="1021"/>
        <v>1417666.0599999998</v>
      </c>
      <c r="ADM163" s="619">
        <f t="shared" si="1021"/>
        <v>38752.1</v>
      </c>
      <c r="ADN163" s="619">
        <f t="shared" si="1021"/>
        <v>5002680.6900000004</v>
      </c>
      <c r="ADO163" s="619">
        <f t="shared" si="1021"/>
        <v>0</v>
      </c>
      <c r="ADP163" s="619">
        <f t="shared" si="1021"/>
        <v>1315685.95</v>
      </c>
      <c r="ADQ163" s="619">
        <f t="shared" si="1021"/>
        <v>4830959.05</v>
      </c>
      <c r="ADR163" s="619">
        <f t="shared" si="1021"/>
        <v>0</v>
      </c>
      <c r="ADS163" s="619">
        <f t="shared" si="1021"/>
        <v>0</v>
      </c>
      <c r="ADT163" s="619">
        <f t="shared" si="1021"/>
        <v>0</v>
      </c>
      <c r="ADU163" s="619">
        <f t="shared" si="1021"/>
        <v>-1232010.4099999999</v>
      </c>
      <c r="ADV163" s="619">
        <f t="shared" si="1021"/>
        <v>106496</v>
      </c>
      <c r="ADW163" s="619">
        <f t="shared" si="1021"/>
        <v>254422.6</v>
      </c>
      <c r="ADX163" s="619">
        <f t="shared" si="1021"/>
        <v>0</v>
      </c>
      <c r="ADY163" s="619">
        <f t="shared" si="1021"/>
        <v>0</v>
      </c>
      <c r="ADZ163" s="619">
        <f t="shared" si="1021"/>
        <v>0</v>
      </c>
      <c r="AEA163" s="619">
        <f t="shared" si="1021"/>
        <v>1973480.64</v>
      </c>
      <c r="AEB163" s="619">
        <f t="shared" si="1021"/>
        <v>5414461.5299999993</v>
      </c>
      <c r="AEC163" s="619">
        <f t="shared" si="1021"/>
        <v>2222787.5299999998</v>
      </c>
      <c r="AED163" s="619">
        <f t="shared" si="1021"/>
        <v>0</v>
      </c>
      <c r="AEE163" s="619">
        <f t="shared" si="1021"/>
        <v>2773260.25</v>
      </c>
      <c r="AEF163" s="619">
        <f t="shared" si="1021"/>
        <v>0</v>
      </c>
      <c r="AEG163" s="619">
        <f t="shared" si="1021"/>
        <v>719522.04</v>
      </c>
      <c r="AEH163" s="619">
        <f t="shared" si="1021"/>
        <v>0</v>
      </c>
      <c r="AEI163" s="619">
        <f t="shared" si="1021"/>
        <v>109431.18</v>
      </c>
      <c r="AEJ163" s="619">
        <f t="shared" si="1021"/>
        <v>469279.62</v>
      </c>
      <c r="AEK163" s="619">
        <f t="shared" si="1021"/>
        <v>0</v>
      </c>
      <c r="AEL163" s="619">
        <f t="shared" si="1021"/>
        <v>7098919.1699999999</v>
      </c>
      <c r="AEM163" s="619">
        <f t="shared" si="1021"/>
        <v>1349947.1</v>
      </c>
      <c r="AEN163" s="619">
        <f t="shared" si="1021"/>
        <v>1223898.5900000001</v>
      </c>
      <c r="AEO163" s="619">
        <f t="shared" si="1021"/>
        <v>0</v>
      </c>
      <c r="AEP163" s="619">
        <f t="shared" si="1021"/>
        <v>3694703.1399999997</v>
      </c>
      <c r="AEQ163" s="619">
        <f t="shared" si="1021"/>
        <v>875018.58</v>
      </c>
      <c r="AER163" s="619">
        <f t="shared" si="1021"/>
        <v>4852945.6900000004</v>
      </c>
      <c r="AES163" s="619">
        <f t="shared" si="1021"/>
        <v>0</v>
      </c>
      <c r="AET163" s="619">
        <f t="shared" si="1021"/>
        <v>0</v>
      </c>
      <c r="AEU163" s="619">
        <f t="shared" si="1021"/>
        <v>0</v>
      </c>
      <c r="AEV163" s="619">
        <f t="shared" si="1021"/>
        <v>465146.89</v>
      </c>
      <c r="AEW163" s="619">
        <f t="shared" si="1021"/>
        <v>0</v>
      </c>
      <c r="AEX163" s="619">
        <f t="shared" si="1021"/>
        <v>6357039.7000000002</v>
      </c>
      <c r="AEY163" s="619">
        <f t="shared" si="1021"/>
        <v>317616.09999999998</v>
      </c>
      <c r="AEZ163" s="619">
        <f t="shared" si="1021"/>
        <v>0</v>
      </c>
      <c r="AFA163" s="619">
        <f t="shared" si="1021"/>
        <v>0</v>
      </c>
      <c r="AFB163" s="619">
        <f t="shared" si="1021"/>
        <v>498032.75</v>
      </c>
      <c r="AFC163" s="619">
        <f t="shared" si="1021"/>
        <v>0</v>
      </c>
      <c r="AFD163" s="619">
        <f t="shared" si="1021"/>
        <v>0</v>
      </c>
      <c r="AFE163" s="619">
        <f t="shared" si="1021"/>
        <v>16263432.059999999</v>
      </c>
      <c r="AFF163" s="619">
        <f t="shared" ref="AFF163:AHQ163" si="1022">SUMIF($A$62:$A$157,$A$163,AFF$62:AFF$157)</f>
        <v>1024107.6</v>
      </c>
      <c r="AFG163" s="619">
        <f t="shared" si="1022"/>
        <v>0</v>
      </c>
      <c r="AFH163" s="619">
        <f t="shared" si="1022"/>
        <v>0</v>
      </c>
      <c r="AFI163" s="619">
        <f t="shared" si="1022"/>
        <v>247856.3</v>
      </c>
      <c r="AFJ163" s="619">
        <f t="shared" si="1022"/>
        <v>0</v>
      </c>
      <c r="AFK163" s="619">
        <f t="shared" si="1022"/>
        <v>558742.73</v>
      </c>
      <c r="AFL163" s="619">
        <f t="shared" si="1022"/>
        <v>2014113.8</v>
      </c>
      <c r="AFM163" s="619">
        <f t="shared" si="1022"/>
        <v>5572189.8900000006</v>
      </c>
      <c r="AFN163" s="619">
        <f t="shared" si="1022"/>
        <v>0</v>
      </c>
      <c r="AFO163" s="619">
        <f t="shared" si="1022"/>
        <v>0</v>
      </c>
      <c r="AFP163" s="619">
        <f t="shared" si="1022"/>
        <v>2503293.12</v>
      </c>
      <c r="AFQ163" s="619">
        <f t="shared" si="1022"/>
        <v>1754114.92</v>
      </c>
      <c r="AFR163" s="619">
        <f t="shared" si="1022"/>
        <v>2975195.57</v>
      </c>
      <c r="AFS163" s="619">
        <f t="shared" si="1022"/>
        <v>941963.92999999993</v>
      </c>
      <c r="AFT163" s="619">
        <f t="shared" si="1022"/>
        <v>55920</v>
      </c>
      <c r="AFU163" s="619">
        <f t="shared" si="1022"/>
        <v>33326.5</v>
      </c>
      <c r="AFV163" s="619">
        <f t="shared" si="1022"/>
        <v>270</v>
      </c>
      <c r="AFW163" s="619">
        <f t="shared" si="1022"/>
        <v>0</v>
      </c>
      <c r="AFX163" s="619">
        <f t="shared" si="1022"/>
        <v>936090</v>
      </c>
      <c r="AFY163" s="619">
        <f t="shared" si="1022"/>
        <v>441050.98</v>
      </c>
      <c r="AFZ163" s="619">
        <f t="shared" si="1022"/>
        <v>3764808.75</v>
      </c>
      <c r="AGA163" s="619">
        <f t="shared" si="1022"/>
        <v>0</v>
      </c>
      <c r="AGB163" s="619">
        <f t="shared" si="1022"/>
        <v>0</v>
      </c>
      <c r="AGC163" s="619">
        <f t="shared" si="1022"/>
        <v>0</v>
      </c>
      <c r="AGD163" s="619">
        <f t="shared" si="1022"/>
        <v>2500000</v>
      </c>
      <c r="AGE163" s="619">
        <f t="shared" si="1022"/>
        <v>388797.12</v>
      </c>
      <c r="AGF163" s="619">
        <f t="shared" si="1022"/>
        <v>0</v>
      </c>
      <c r="AGG163" s="619">
        <f t="shared" si="1022"/>
        <v>72496.37</v>
      </c>
      <c r="AGH163" s="619">
        <f t="shared" si="1022"/>
        <v>2198684.48</v>
      </c>
      <c r="AGI163" s="619">
        <f t="shared" si="1022"/>
        <v>109020</v>
      </c>
      <c r="AGJ163" s="619">
        <f t="shared" si="1022"/>
        <v>656061.66</v>
      </c>
      <c r="AGK163" s="619">
        <f t="shared" si="1022"/>
        <v>4219444.8499999996</v>
      </c>
      <c r="AGL163" s="619">
        <f t="shared" si="1022"/>
        <v>136000</v>
      </c>
      <c r="AGM163" s="619">
        <f t="shared" si="1022"/>
        <v>2367456.58</v>
      </c>
      <c r="AGN163" s="619">
        <f t="shared" si="1022"/>
        <v>1250200</v>
      </c>
      <c r="AGO163" s="619">
        <f t="shared" si="1022"/>
        <v>6772776.9100000001</v>
      </c>
      <c r="AGP163" s="619">
        <f t="shared" si="1022"/>
        <v>1350106.84</v>
      </c>
      <c r="AGQ163" s="619">
        <f t="shared" si="1022"/>
        <v>6851508.4700000007</v>
      </c>
      <c r="AGR163" s="619">
        <f t="shared" si="1022"/>
        <v>1660440</v>
      </c>
      <c r="AGS163" s="619">
        <f t="shared" si="1022"/>
        <v>1095581.27</v>
      </c>
      <c r="AGT163" s="619">
        <f t="shared" si="1022"/>
        <v>1890582.95</v>
      </c>
      <c r="AGU163" s="619">
        <f t="shared" si="1022"/>
        <v>5508482.2999999998</v>
      </c>
      <c r="AGV163" s="619">
        <f t="shared" si="1022"/>
        <v>2716320.27</v>
      </c>
      <c r="AGW163" s="619">
        <f t="shared" si="1022"/>
        <v>173894.42</v>
      </c>
      <c r="AGX163" s="619">
        <f t="shared" si="1022"/>
        <v>15946609.650000002</v>
      </c>
      <c r="AGY163" s="619">
        <f t="shared" si="1022"/>
        <v>1815799.9</v>
      </c>
      <c r="AGZ163" s="619">
        <f t="shared" si="1022"/>
        <v>1956477.58</v>
      </c>
      <c r="AHA163" s="619">
        <f t="shared" si="1022"/>
        <v>7490000</v>
      </c>
      <c r="AHB163" s="619">
        <f t="shared" si="1022"/>
        <v>1674016.74</v>
      </c>
      <c r="AHC163" s="619">
        <f t="shared" si="1022"/>
        <v>1749327.51</v>
      </c>
      <c r="AHD163" s="619">
        <f t="shared" si="1022"/>
        <v>0</v>
      </c>
      <c r="AHE163" s="619">
        <f t="shared" si="1022"/>
        <v>0</v>
      </c>
      <c r="AHF163" s="619">
        <f t="shared" si="1022"/>
        <v>17866917.809999999</v>
      </c>
      <c r="AHG163" s="619">
        <f t="shared" si="1022"/>
        <v>1400773.04</v>
      </c>
      <c r="AHH163" s="619">
        <f t="shared" si="1022"/>
        <v>105426.79</v>
      </c>
      <c r="AHI163" s="619">
        <f t="shared" si="1022"/>
        <v>0</v>
      </c>
      <c r="AHJ163" s="619">
        <f t="shared" si="1022"/>
        <v>5547072.3500000006</v>
      </c>
      <c r="AHK163" s="619">
        <f t="shared" si="1022"/>
        <v>12600</v>
      </c>
      <c r="AHL163" s="619">
        <f t="shared" si="1022"/>
        <v>0</v>
      </c>
      <c r="AHM163" s="619">
        <f t="shared" si="1022"/>
        <v>328480</v>
      </c>
      <c r="AHN163" s="619">
        <f t="shared" si="1022"/>
        <v>2782008.29</v>
      </c>
      <c r="AHO163" s="619">
        <f t="shared" si="1022"/>
        <v>3957698.71</v>
      </c>
      <c r="AHP163" s="619">
        <f t="shared" si="1022"/>
        <v>6295528.6499999994</v>
      </c>
      <c r="AHQ163" s="619">
        <f t="shared" si="1022"/>
        <v>0</v>
      </c>
      <c r="AHR163" s="619">
        <f t="shared" ref="AHR163:AHU163" si="1023">SUMIF($A$62:$A$157,$A$163,AHR$62:AHR$157)</f>
        <v>977122.85</v>
      </c>
      <c r="AHS163" s="619">
        <f t="shared" si="1023"/>
        <v>174180</v>
      </c>
      <c r="AHT163" s="619">
        <f t="shared" si="1023"/>
        <v>645080.6399999999</v>
      </c>
      <c r="AHU163" s="619">
        <f t="shared" si="1023"/>
        <v>1645836474.6090002</v>
      </c>
      <c r="AHW163" s="622" t="s">
        <v>6273</v>
      </c>
      <c r="AHX163" s="622" t="s">
        <v>6536</v>
      </c>
      <c r="AHY163" s="622" t="s">
        <v>6537</v>
      </c>
    </row>
    <row r="164" spans="1:909" ht="27" x14ac:dyDescent="0.9">
      <c r="A164" s="613" t="s">
        <v>6274</v>
      </c>
      <c r="B164" s="270" t="s">
        <v>6278</v>
      </c>
      <c r="C164" s="416" t="s">
        <v>6269</v>
      </c>
      <c r="D164" s="619">
        <f>SUMIF($A$62:$A$157,$A$164,D$62:D$157)</f>
        <v>685500</v>
      </c>
      <c r="E164" s="619">
        <f t="shared" ref="E164:BQ164" si="1024">SUMIF($A$62:$A$157,$A$164,E$62:E$157)</f>
        <v>1828</v>
      </c>
      <c r="F164" s="619">
        <f t="shared" si="1024"/>
        <v>0</v>
      </c>
      <c r="G164" s="619">
        <f t="shared" si="1024"/>
        <v>229.7</v>
      </c>
      <c r="H164" s="619">
        <f t="shared" si="1024"/>
        <v>122500</v>
      </c>
      <c r="I164" s="619">
        <f t="shared" si="1024"/>
        <v>0</v>
      </c>
      <c r="J164" s="619">
        <f t="shared" si="1024"/>
        <v>2118319.59</v>
      </c>
      <c r="K164" s="619">
        <f t="shared" si="1024"/>
        <v>417280.59</v>
      </c>
      <c r="L164" s="619">
        <f t="shared" si="1024"/>
        <v>40916.68</v>
      </c>
      <c r="M164" s="619">
        <f t="shared" si="1024"/>
        <v>11349</v>
      </c>
      <c r="N164" s="619">
        <f t="shared" si="1024"/>
        <v>0</v>
      </c>
      <c r="O164" s="619">
        <f t="shared" si="1024"/>
        <v>0</v>
      </c>
      <c r="P164" s="619">
        <f t="shared" si="1024"/>
        <v>0</v>
      </c>
      <c r="Q164" s="619">
        <f t="shared" si="1024"/>
        <v>327958.7</v>
      </c>
      <c r="R164" s="619">
        <f t="shared" si="1024"/>
        <v>0</v>
      </c>
      <c r="S164" s="619">
        <f t="shared" si="1024"/>
        <v>0</v>
      </c>
      <c r="T164" s="619">
        <f t="shared" si="1024"/>
        <v>0</v>
      </c>
      <c r="U164" s="619">
        <f t="shared" si="1024"/>
        <v>33402.5</v>
      </c>
      <c r="W164" s="619">
        <f t="shared" si="1024"/>
        <v>32572327.07</v>
      </c>
      <c r="X164" s="619">
        <f t="shared" si="1024"/>
        <v>76886</v>
      </c>
      <c r="Y164" s="619">
        <f t="shared" si="1024"/>
        <v>1217495.58</v>
      </c>
      <c r="Z164" s="619">
        <f t="shared" si="1024"/>
        <v>0</v>
      </c>
      <c r="AA164" s="619">
        <f t="shared" si="1024"/>
        <v>3238217.35</v>
      </c>
      <c r="AB164" s="619">
        <f t="shared" si="1024"/>
        <v>1696.35</v>
      </c>
      <c r="AC164" s="619">
        <f t="shared" si="1024"/>
        <v>2129314.17</v>
      </c>
      <c r="AD164" s="619">
        <f t="shared" si="1024"/>
        <v>2440368.85</v>
      </c>
      <c r="AE164" s="619">
        <f t="shared" si="1024"/>
        <v>1000</v>
      </c>
      <c r="AF164" s="619">
        <f t="shared" si="1024"/>
        <v>473432.18</v>
      </c>
      <c r="AG164" s="619">
        <f t="shared" si="1024"/>
        <v>160313.64000000001</v>
      </c>
      <c r="AH164" s="619">
        <f t="shared" si="1024"/>
        <v>438212.08</v>
      </c>
      <c r="AI164" s="619">
        <f t="shared" si="1024"/>
        <v>828912.99</v>
      </c>
      <c r="AJ164" s="619">
        <f t="shared" si="1024"/>
        <v>64588.22</v>
      </c>
      <c r="AK164" s="619">
        <f t="shared" si="1024"/>
        <v>93398.47</v>
      </c>
      <c r="AL164" s="619">
        <f t="shared" si="1024"/>
        <v>107731.58</v>
      </c>
      <c r="AM164" s="619">
        <f t="shared" si="1024"/>
        <v>101994.45</v>
      </c>
      <c r="AN164" s="619">
        <f t="shared" si="1024"/>
        <v>1302149.3500000001</v>
      </c>
      <c r="AO164" s="619">
        <f t="shared" si="1024"/>
        <v>2309.48</v>
      </c>
      <c r="AP164" s="619">
        <f t="shared" si="1024"/>
        <v>249862.65</v>
      </c>
      <c r="AQ164" s="619">
        <f t="shared" si="1024"/>
        <v>80033.25</v>
      </c>
      <c r="AR164" s="619">
        <f t="shared" si="1024"/>
        <v>183588.64</v>
      </c>
      <c r="AS164" s="619">
        <f t="shared" si="1024"/>
        <v>1436442.77</v>
      </c>
      <c r="AT164" s="619">
        <f t="shared" si="1024"/>
        <v>62655.32</v>
      </c>
      <c r="AU164" s="619">
        <f t="shared" si="1024"/>
        <v>5313</v>
      </c>
      <c r="AV164" s="619">
        <f t="shared" si="1024"/>
        <v>0</v>
      </c>
      <c r="AW164" s="619">
        <f t="shared" si="1024"/>
        <v>13478</v>
      </c>
      <c r="AX164" s="619">
        <f t="shared" si="1024"/>
        <v>23398.35</v>
      </c>
      <c r="AY164" s="619">
        <f t="shared" si="1024"/>
        <v>261788</v>
      </c>
      <c r="AZ164" s="619">
        <f t="shared" si="1024"/>
        <v>40177</v>
      </c>
      <c r="BA164" s="619">
        <f t="shared" si="1024"/>
        <v>21622</v>
      </c>
      <c r="BB164" s="619">
        <f t="shared" si="1024"/>
        <v>9035</v>
      </c>
      <c r="BC164" s="619">
        <f t="shared" si="1024"/>
        <v>0</v>
      </c>
      <c r="BD164" s="619">
        <f t="shared" si="1024"/>
        <v>0</v>
      </c>
      <c r="BE164" s="619">
        <f t="shared" si="1024"/>
        <v>0</v>
      </c>
      <c r="BF164" s="619">
        <f t="shared" si="1024"/>
        <v>0</v>
      </c>
      <c r="BG164" s="619">
        <f t="shared" si="1024"/>
        <v>0</v>
      </c>
      <c r="BH164" s="619">
        <f t="shared" si="1024"/>
        <v>0</v>
      </c>
      <c r="BI164" s="619">
        <f t="shared" si="1024"/>
        <v>0</v>
      </c>
      <c r="BJ164" s="619">
        <f t="shared" si="1024"/>
        <v>100178</v>
      </c>
      <c r="BK164" s="619">
        <f t="shared" si="1024"/>
        <v>0</v>
      </c>
      <c r="BL164" s="619">
        <f t="shared" si="1024"/>
        <v>0</v>
      </c>
      <c r="BM164" s="619">
        <f t="shared" si="1024"/>
        <v>21034</v>
      </c>
      <c r="BN164" s="619">
        <f t="shared" si="1024"/>
        <v>14663</v>
      </c>
      <c r="BO164" s="619">
        <f t="shared" si="1024"/>
        <v>0</v>
      </c>
      <c r="BP164" s="619">
        <f t="shared" si="1024"/>
        <v>0</v>
      </c>
      <c r="BQ164" s="619">
        <f t="shared" si="1024"/>
        <v>0</v>
      </c>
      <c r="BR164" s="619">
        <f t="shared" ref="BR164:EC164" si="1025">SUMIF($A$62:$A$157,$A$164,BR$62:BR$157)</f>
        <v>0</v>
      </c>
      <c r="BS164" s="619">
        <f t="shared" si="1025"/>
        <v>0</v>
      </c>
      <c r="BT164" s="619">
        <f t="shared" si="1025"/>
        <v>4000</v>
      </c>
      <c r="BU164" s="619">
        <f t="shared" si="1025"/>
        <v>53550</v>
      </c>
      <c r="BV164" s="619">
        <f t="shared" si="1025"/>
        <v>65207</v>
      </c>
      <c r="BW164" s="619">
        <f t="shared" si="1025"/>
        <v>22644</v>
      </c>
      <c r="BX164" s="619">
        <f t="shared" si="1025"/>
        <v>17064</v>
      </c>
      <c r="BY164" s="619">
        <f t="shared" si="1025"/>
        <v>4200</v>
      </c>
      <c r="BZ164" s="619">
        <f t="shared" si="1025"/>
        <v>15887</v>
      </c>
      <c r="CA164" s="619">
        <f t="shared" si="1025"/>
        <v>0</v>
      </c>
      <c r="CB164" s="619">
        <f t="shared" si="1025"/>
        <v>0</v>
      </c>
      <c r="CC164" s="619">
        <f t="shared" si="1025"/>
        <v>0</v>
      </c>
      <c r="CD164" s="619">
        <f t="shared" si="1025"/>
        <v>22025</v>
      </c>
      <c r="CE164" s="619">
        <f t="shared" si="1025"/>
        <v>0</v>
      </c>
      <c r="CF164" s="619">
        <f t="shared" si="1025"/>
        <v>6750</v>
      </c>
      <c r="CG164" s="619">
        <f t="shared" si="1025"/>
        <v>14938.97</v>
      </c>
      <c r="CH164" s="619">
        <f t="shared" si="1025"/>
        <v>127154.25</v>
      </c>
      <c r="CI164" s="619">
        <f t="shared" si="1025"/>
        <v>156500</v>
      </c>
      <c r="CJ164" s="619">
        <f t="shared" si="1025"/>
        <v>0</v>
      </c>
      <c r="CK164" s="619">
        <f t="shared" si="1025"/>
        <v>46764</v>
      </c>
      <c r="CL164" s="619">
        <f t="shared" si="1025"/>
        <v>25749.37</v>
      </c>
      <c r="CM164" s="619">
        <f t="shared" si="1025"/>
        <v>36719</v>
      </c>
      <c r="CN164" s="619">
        <f t="shared" si="1025"/>
        <v>2011</v>
      </c>
      <c r="CO164" s="619">
        <f t="shared" si="1025"/>
        <v>500</v>
      </c>
      <c r="CP164" s="619">
        <f t="shared" si="1025"/>
        <v>4827</v>
      </c>
      <c r="CQ164" s="619">
        <f t="shared" si="1025"/>
        <v>21188</v>
      </c>
      <c r="CR164" s="619">
        <f t="shared" si="1025"/>
        <v>0</v>
      </c>
      <c r="CS164" s="619">
        <f t="shared" si="1025"/>
        <v>1506617.5</v>
      </c>
      <c r="CT164" s="619">
        <f t="shared" si="1025"/>
        <v>54726.36</v>
      </c>
      <c r="CU164" s="619">
        <f t="shared" si="1025"/>
        <v>0</v>
      </c>
      <c r="CV164" s="619">
        <f t="shared" si="1025"/>
        <v>107.5</v>
      </c>
      <c r="CW164" s="619">
        <f t="shared" si="1025"/>
        <v>811688.68</v>
      </c>
      <c r="CX164" s="619">
        <f t="shared" si="1025"/>
        <v>86903.5</v>
      </c>
      <c r="CY164" s="619">
        <f t="shared" si="1025"/>
        <v>1857.39</v>
      </c>
      <c r="CZ164" s="619">
        <f t="shared" si="1025"/>
        <v>771593.9</v>
      </c>
      <c r="DA164" s="619">
        <f t="shared" si="1025"/>
        <v>8301</v>
      </c>
      <c r="DB164" s="619">
        <f t="shared" si="1025"/>
        <v>250277.5</v>
      </c>
      <c r="DC164" s="619">
        <f t="shared" si="1025"/>
        <v>273529.8</v>
      </c>
      <c r="DD164" s="619">
        <f t="shared" si="1025"/>
        <v>16157502.09</v>
      </c>
      <c r="DE164" s="619">
        <f t="shared" si="1025"/>
        <v>18401</v>
      </c>
      <c r="DF164" s="619">
        <f t="shared" si="1025"/>
        <v>20738.89</v>
      </c>
      <c r="DG164" s="619">
        <f t="shared" si="1025"/>
        <v>210507.68</v>
      </c>
      <c r="DH164" s="619">
        <f t="shared" si="1025"/>
        <v>1039745.6</v>
      </c>
      <c r="DI164" s="619">
        <f t="shared" si="1025"/>
        <v>1390469</v>
      </c>
      <c r="DJ164" s="619">
        <f t="shared" si="1025"/>
        <v>68792</v>
      </c>
      <c r="DK164" s="619">
        <f t="shared" si="1025"/>
        <v>0</v>
      </c>
      <c r="DL164" s="619">
        <f t="shared" si="1025"/>
        <v>2522111.15</v>
      </c>
      <c r="DM164" s="619">
        <f t="shared" si="1025"/>
        <v>229878.32</v>
      </c>
      <c r="DN164" s="619">
        <f t="shared" si="1025"/>
        <v>197157.44</v>
      </c>
      <c r="DO164" s="619">
        <f t="shared" si="1025"/>
        <v>122786.75</v>
      </c>
      <c r="DP164" s="619">
        <f t="shared" si="1025"/>
        <v>142030.67000000001</v>
      </c>
      <c r="DQ164" s="619">
        <f t="shared" si="1025"/>
        <v>270238.84999999998</v>
      </c>
      <c r="DR164" s="619">
        <f t="shared" si="1025"/>
        <v>817038.09</v>
      </c>
      <c r="DS164" s="619">
        <f t="shared" si="1025"/>
        <v>409073</v>
      </c>
      <c r="DT164" s="619">
        <f t="shared" si="1025"/>
        <v>240304.54</v>
      </c>
      <c r="DU164" s="619">
        <f t="shared" si="1025"/>
        <v>0</v>
      </c>
      <c r="DV164" s="619">
        <f t="shared" si="1025"/>
        <v>61975.01</v>
      </c>
      <c r="DW164" s="619">
        <f t="shared" si="1025"/>
        <v>0</v>
      </c>
      <c r="DX164" s="619">
        <f t="shared" si="1025"/>
        <v>247624.98</v>
      </c>
      <c r="DY164" s="619">
        <f t="shared" si="1025"/>
        <v>201.08</v>
      </c>
      <c r="DZ164" s="619">
        <f t="shared" si="1025"/>
        <v>395177</v>
      </c>
      <c r="EA164" s="619">
        <f t="shared" si="1025"/>
        <v>0</v>
      </c>
      <c r="EB164" s="619">
        <f t="shared" si="1025"/>
        <v>61876.5</v>
      </c>
      <c r="EC164" s="619">
        <f t="shared" si="1025"/>
        <v>28274</v>
      </c>
      <c r="ED164" s="619">
        <f t="shared" ref="ED164:GO164" si="1026">SUMIF($A$62:$A$157,$A$164,ED$62:ED$157)</f>
        <v>46367.4</v>
      </c>
      <c r="EE164" s="619">
        <f t="shared" si="1026"/>
        <v>17893</v>
      </c>
      <c r="EF164" s="619">
        <f t="shared" si="1026"/>
        <v>0</v>
      </c>
      <c r="EG164" s="619">
        <f t="shared" si="1026"/>
        <v>0</v>
      </c>
      <c r="EH164" s="619">
        <f t="shared" si="1026"/>
        <v>76693</v>
      </c>
      <c r="EI164" s="619">
        <f t="shared" si="1026"/>
        <v>21460.73</v>
      </c>
      <c r="EJ164" s="619">
        <f t="shared" si="1026"/>
        <v>49086.96</v>
      </c>
      <c r="EK164" s="619">
        <f t="shared" si="1026"/>
        <v>231353.2</v>
      </c>
      <c r="EL164" s="619">
        <f t="shared" si="1026"/>
        <v>56773.75</v>
      </c>
      <c r="EM164" s="619">
        <f t="shared" si="1026"/>
        <v>13425.25</v>
      </c>
      <c r="EN164" s="619">
        <f t="shared" si="1026"/>
        <v>88350.2</v>
      </c>
      <c r="EO164" s="619">
        <f t="shared" si="1026"/>
        <v>41135.67</v>
      </c>
      <c r="EP164" s="619">
        <f t="shared" si="1026"/>
        <v>0</v>
      </c>
      <c r="EQ164" s="619">
        <f t="shared" si="1026"/>
        <v>0</v>
      </c>
      <c r="ER164" s="619">
        <f t="shared" si="1026"/>
        <v>0</v>
      </c>
      <c r="ES164" s="619">
        <f t="shared" si="1026"/>
        <v>0</v>
      </c>
      <c r="ET164" s="619">
        <f t="shared" si="1026"/>
        <v>0</v>
      </c>
      <c r="EU164" s="619">
        <f t="shared" si="1026"/>
        <v>0</v>
      </c>
      <c r="EV164" s="619">
        <f t="shared" si="1026"/>
        <v>0</v>
      </c>
      <c r="EW164" s="619">
        <f t="shared" si="1026"/>
        <v>0</v>
      </c>
      <c r="EX164" s="619">
        <f t="shared" si="1026"/>
        <v>86425.49</v>
      </c>
      <c r="EY164" s="619">
        <f t="shared" si="1026"/>
        <v>60811.67</v>
      </c>
      <c r="EZ164" s="619">
        <f t="shared" si="1026"/>
        <v>115469.27</v>
      </c>
      <c r="FA164" s="619">
        <f t="shared" si="1026"/>
        <v>91503</v>
      </c>
      <c r="FB164" s="619">
        <f t="shared" si="1026"/>
        <v>0</v>
      </c>
      <c r="FC164" s="619">
        <f t="shared" si="1026"/>
        <v>0</v>
      </c>
      <c r="FD164" s="619">
        <f t="shared" si="1026"/>
        <v>437470</v>
      </c>
      <c r="FE164" s="619">
        <f t="shared" si="1026"/>
        <v>228124.33</v>
      </c>
      <c r="FF164" s="619">
        <f t="shared" si="1026"/>
        <v>660404.59</v>
      </c>
      <c r="FG164" s="619">
        <f t="shared" si="1026"/>
        <v>159261.51999999999</v>
      </c>
      <c r="FH164" s="619">
        <f t="shared" si="1026"/>
        <v>244271</v>
      </c>
      <c r="FI164" s="619">
        <f t="shared" si="1026"/>
        <v>415394.5</v>
      </c>
      <c r="FJ164" s="619">
        <f t="shared" si="1026"/>
        <v>462503.36</v>
      </c>
      <c r="FK164" s="619">
        <f t="shared" si="1026"/>
        <v>163836</v>
      </c>
      <c r="FL164" s="619">
        <f t="shared" si="1026"/>
        <v>0</v>
      </c>
      <c r="FM164" s="619">
        <f t="shared" si="1026"/>
        <v>21454.75</v>
      </c>
      <c r="FN164" s="619">
        <f t="shared" si="1026"/>
        <v>88956.04</v>
      </c>
      <c r="FO164" s="619">
        <f t="shared" si="1026"/>
        <v>47495</v>
      </c>
      <c r="FP164" s="619">
        <f t="shared" si="1026"/>
        <v>4686</v>
      </c>
      <c r="FQ164" s="619">
        <f t="shared" si="1026"/>
        <v>0</v>
      </c>
      <c r="FR164" s="619">
        <f t="shared" si="1026"/>
        <v>321737</v>
      </c>
      <c r="FS164" s="619">
        <f t="shared" si="1026"/>
        <v>47179</v>
      </c>
      <c r="FT164" s="619">
        <f t="shared" si="1026"/>
        <v>0</v>
      </c>
      <c r="FU164" s="619">
        <f t="shared" si="1026"/>
        <v>0</v>
      </c>
      <c r="FV164" s="619">
        <f t="shared" si="1026"/>
        <v>27684</v>
      </c>
      <c r="FW164" s="619">
        <f t="shared" si="1026"/>
        <v>0</v>
      </c>
      <c r="FX164" s="619">
        <f t="shared" si="1026"/>
        <v>0</v>
      </c>
      <c r="FY164" s="619">
        <f t="shared" si="1026"/>
        <v>298071</v>
      </c>
      <c r="FZ164" s="619">
        <f t="shared" si="1026"/>
        <v>0</v>
      </c>
      <c r="GA164" s="619">
        <f t="shared" si="1026"/>
        <v>0</v>
      </c>
      <c r="GB164" s="619">
        <f t="shared" si="1026"/>
        <v>42869.78</v>
      </c>
      <c r="GC164" s="619">
        <f t="shared" si="1026"/>
        <v>163671.6</v>
      </c>
      <c r="GD164" s="619">
        <f t="shared" si="1026"/>
        <v>31392</v>
      </c>
      <c r="GE164" s="619">
        <f t="shared" si="1026"/>
        <v>0</v>
      </c>
      <c r="GF164" s="619">
        <f t="shared" si="1026"/>
        <v>36086.5</v>
      </c>
      <c r="GG164" s="619">
        <f t="shared" si="1026"/>
        <v>72951.95</v>
      </c>
      <c r="GH164" s="619">
        <f t="shared" si="1026"/>
        <v>314172.40999999997</v>
      </c>
      <c r="GI164" s="619">
        <f t="shared" si="1026"/>
        <v>209542.5</v>
      </c>
      <c r="GJ164" s="619">
        <f t="shared" si="1026"/>
        <v>74485</v>
      </c>
      <c r="GK164" s="619">
        <f t="shared" si="1026"/>
        <v>147551</v>
      </c>
      <c r="GL164" s="619">
        <f t="shared" si="1026"/>
        <v>0</v>
      </c>
      <c r="GM164" s="619">
        <f t="shared" si="1026"/>
        <v>324</v>
      </c>
      <c r="GN164" s="619">
        <f t="shared" si="1026"/>
        <v>109319.25</v>
      </c>
      <c r="GO164" s="619">
        <f t="shared" si="1026"/>
        <v>0</v>
      </c>
      <c r="GP164" s="619">
        <f t="shared" ref="GP164:JA164" si="1027">SUMIF($A$62:$A$157,$A$164,GP$62:GP$157)</f>
        <v>0</v>
      </c>
      <c r="GQ164" s="619">
        <f t="shared" si="1027"/>
        <v>0</v>
      </c>
      <c r="GR164" s="619">
        <f t="shared" si="1027"/>
        <v>28276</v>
      </c>
      <c r="GS164" s="619">
        <f t="shared" si="1027"/>
        <v>0</v>
      </c>
      <c r="GT164" s="619">
        <f t="shared" si="1027"/>
        <v>0</v>
      </c>
      <c r="GU164" s="619">
        <f t="shared" si="1027"/>
        <v>286</v>
      </c>
      <c r="GV164" s="619">
        <f t="shared" si="1027"/>
        <v>0</v>
      </c>
      <c r="GW164" s="619">
        <f t="shared" si="1027"/>
        <v>0</v>
      </c>
      <c r="GX164" s="619">
        <f t="shared" si="1027"/>
        <v>914</v>
      </c>
      <c r="GY164" s="619">
        <f t="shared" si="1027"/>
        <v>0</v>
      </c>
      <c r="GZ164" s="619">
        <f t="shared" si="1027"/>
        <v>601039.57999999996</v>
      </c>
      <c r="HA164" s="619">
        <f t="shared" si="1027"/>
        <v>0</v>
      </c>
      <c r="HB164" s="619">
        <f t="shared" si="1027"/>
        <v>4520329.9400000004</v>
      </c>
      <c r="HC164" s="619">
        <f t="shared" si="1027"/>
        <v>1198616</v>
      </c>
      <c r="HD164" s="619">
        <f t="shared" si="1027"/>
        <v>4418683.5</v>
      </c>
      <c r="HE164" s="619">
        <f t="shared" si="1027"/>
        <v>4506314.97</v>
      </c>
      <c r="HF164" s="619">
        <f t="shared" si="1027"/>
        <v>5325491</v>
      </c>
      <c r="HG164" s="619">
        <f t="shared" si="1027"/>
        <v>4335700.66</v>
      </c>
      <c r="HH164" s="619">
        <f t="shared" si="1027"/>
        <v>2429721.52</v>
      </c>
      <c r="HI164" s="619">
        <f t="shared" si="1027"/>
        <v>2694427.9</v>
      </c>
      <c r="HJ164" s="619">
        <f t="shared" si="1027"/>
        <v>1439055.89</v>
      </c>
      <c r="HK164" s="619">
        <f t="shared" si="1027"/>
        <v>0</v>
      </c>
      <c r="HL164" s="619">
        <f t="shared" si="1027"/>
        <v>0</v>
      </c>
      <c r="HM164" s="619">
        <f t="shared" si="1027"/>
        <v>9982724.5</v>
      </c>
      <c r="HN164" s="619">
        <f t="shared" si="1027"/>
        <v>5016844.53</v>
      </c>
      <c r="HO164" s="619">
        <f t="shared" si="1027"/>
        <v>1213745.3500000001</v>
      </c>
      <c r="HP164" s="619">
        <f t="shared" si="1027"/>
        <v>565795.80000000005</v>
      </c>
      <c r="HQ164" s="619">
        <f t="shared" si="1027"/>
        <v>1170128.3799999999</v>
      </c>
      <c r="HR164" s="619">
        <f t="shared" si="1027"/>
        <v>989704.04</v>
      </c>
      <c r="HS164" s="619">
        <f t="shared" si="1027"/>
        <v>1286685.81</v>
      </c>
      <c r="HT164" s="619">
        <f t="shared" si="1027"/>
        <v>249640.66</v>
      </c>
      <c r="HU164" s="619">
        <f t="shared" si="1027"/>
        <v>235777.06</v>
      </c>
      <c r="HV164" s="619">
        <f t="shared" si="1027"/>
        <v>315634.5</v>
      </c>
      <c r="HW164" s="619">
        <f t="shared" si="1027"/>
        <v>43550</v>
      </c>
      <c r="HX164" s="619">
        <f t="shared" si="1027"/>
        <v>1288355.05</v>
      </c>
      <c r="HY164" s="619">
        <f t="shared" si="1027"/>
        <v>0</v>
      </c>
      <c r="HZ164" s="619">
        <f t="shared" si="1027"/>
        <v>61800</v>
      </c>
      <c r="IA164" s="619">
        <f t="shared" si="1027"/>
        <v>107599</v>
      </c>
      <c r="IB164" s="619">
        <f t="shared" si="1027"/>
        <v>380886.25</v>
      </c>
      <c r="IC164" s="619">
        <f t="shared" si="1027"/>
        <v>239963</v>
      </c>
      <c r="ID164" s="619">
        <f t="shared" si="1027"/>
        <v>938375.75</v>
      </c>
      <c r="IE164" s="619">
        <f t="shared" si="1027"/>
        <v>0</v>
      </c>
      <c r="IF164" s="619">
        <f t="shared" si="1027"/>
        <v>0</v>
      </c>
      <c r="IG164" s="619">
        <f t="shared" si="1027"/>
        <v>0</v>
      </c>
      <c r="IH164" s="619">
        <f t="shared" si="1027"/>
        <v>0</v>
      </c>
      <c r="II164" s="619">
        <f t="shared" si="1027"/>
        <v>0</v>
      </c>
      <c r="IJ164" s="619">
        <f t="shared" si="1027"/>
        <v>2167652.25</v>
      </c>
      <c r="IK164" s="619">
        <f t="shared" si="1027"/>
        <v>161764.75</v>
      </c>
      <c r="IL164" s="619">
        <f t="shared" si="1027"/>
        <v>731746.23</v>
      </c>
      <c r="IM164" s="619">
        <f t="shared" si="1027"/>
        <v>27968.25</v>
      </c>
      <c r="IN164" s="619">
        <f t="shared" si="1027"/>
        <v>182665.22</v>
      </c>
      <c r="IO164" s="619">
        <f t="shared" si="1027"/>
        <v>219339</v>
      </c>
      <c r="IP164" s="619">
        <f t="shared" si="1027"/>
        <v>67405</v>
      </c>
      <c r="IQ164" s="619">
        <f t="shared" si="1027"/>
        <v>44645</v>
      </c>
      <c r="IR164" s="619">
        <f t="shared" si="1027"/>
        <v>37914.199999999997</v>
      </c>
      <c r="IS164" s="619">
        <f t="shared" si="1027"/>
        <v>74751</v>
      </c>
      <c r="IT164" s="619">
        <f t="shared" si="1027"/>
        <v>1084512.1000000001</v>
      </c>
      <c r="IU164" s="619">
        <f t="shared" si="1027"/>
        <v>0</v>
      </c>
      <c r="IV164" s="619">
        <f t="shared" si="1027"/>
        <v>119389</v>
      </c>
      <c r="IW164" s="619">
        <f t="shared" si="1027"/>
        <v>583443.27</v>
      </c>
      <c r="IX164" s="619">
        <f t="shared" si="1027"/>
        <v>2412870.31</v>
      </c>
      <c r="IY164" s="619">
        <f t="shared" si="1027"/>
        <v>1795474.2</v>
      </c>
      <c r="IZ164" s="619">
        <f t="shared" si="1027"/>
        <v>0</v>
      </c>
      <c r="JA164" s="619">
        <f t="shared" si="1027"/>
        <v>27778.61</v>
      </c>
      <c r="JB164" s="619">
        <f t="shared" ref="JB164:LM164" si="1028">SUMIF($A$62:$A$157,$A$164,JB$62:JB$157)</f>
        <v>35802.15</v>
      </c>
      <c r="JC164" s="619">
        <f t="shared" si="1028"/>
        <v>56861</v>
      </c>
      <c r="JD164" s="619">
        <f t="shared" si="1028"/>
        <v>50506.96</v>
      </c>
      <c r="JE164" s="619">
        <f t="shared" si="1028"/>
        <v>2241150.59</v>
      </c>
      <c r="JF164" s="619">
        <f t="shared" si="1028"/>
        <v>0</v>
      </c>
      <c r="JG164" s="619">
        <f t="shared" si="1028"/>
        <v>80981</v>
      </c>
      <c r="JH164" s="619">
        <f t="shared" si="1028"/>
        <v>0</v>
      </c>
      <c r="JI164" s="619">
        <f t="shared" si="1028"/>
        <v>224504.27</v>
      </c>
      <c r="JJ164" s="619">
        <f t="shared" si="1028"/>
        <v>36790</v>
      </c>
      <c r="JK164" s="619">
        <f t="shared" si="1028"/>
        <v>17252</v>
      </c>
      <c r="JL164" s="619">
        <f t="shared" si="1028"/>
        <v>52462</v>
      </c>
      <c r="JM164" s="619">
        <f t="shared" si="1028"/>
        <v>0</v>
      </c>
      <c r="JN164" s="619">
        <f t="shared" si="1028"/>
        <v>0</v>
      </c>
      <c r="JO164" s="619">
        <f t="shared" si="1028"/>
        <v>2901</v>
      </c>
      <c r="JP164" s="619">
        <f t="shared" si="1028"/>
        <v>36177</v>
      </c>
      <c r="JQ164" s="619">
        <f t="shared" si="1028"/>
        <v>110545</v>
      </c>
      <c r="JR164" s="619">
        <f t="shared" si="1028"/>
        <v>0</v>
      </c>
      <c r="JS164" s="619">
        <f t="shared" si="1028"/>
        <v>0</v>
      </c>
      <c r="JT164" s="619">
        <f t="shared" si="1028"/>
        <v>0</v>
      </c>
      <c r="JU164" s="619">
        <f t="shared" si="1028"/>
        <v>0</v>
      </c>
      <c r="JV164" s="619">
        <f t="shared" si="1028"/>
        <v>0</v>
      </c>
      <c r="JW164" s="619">
        <f t="shared" si="1028"/>
        <v>0</v>
      </c>
      <c r="JX164" s="619">
        <f t="shared" si="1028"/>
        <v>0</v>
      </c>
      <c r="JY164" s="619">
        <f t="shared" si="1028"/>
        <v>0</v>
      </c>
      <c r="JZ164" s="619">
        <f t="shared" si="1028"/>
        <v>0</v>
      </c>
      <c r="KA164" s="619">
        <f t="shared" si="1028"/>
        <v>0</v>
      </c>
      <c r="KB164" s="619">
        <f t="shared" si="1028"/>
        <v>0</v>
      </c>
      <c r="KC164" s="619">
        <f t="shared" si="1028"/>
        <v>0</v>
      </c>
      <c r="KD164" s="619">
        <f t="shared" si="1028"/>
        <v>0</v>
      </c>
      <c r="KE164" s="619">
        <f t="shared" si="1028"/>
        <v>0</v>
      </c>
      <c r="KF164" s="619">
        <f t="shared" si="1028"/>
        <v>0</v>
      </c>
      <c r="KG164" s="619">
        <f t="shared" si="1028"/>
        <v>0</v>
      </c>
      <c r="KH164" s="619">
        <f t="shared" si="1028"/>
        <v>0</v>
      </c>
      <c r="KI164" s="619">
        <f t="shared" si="1028"/>
        <v>0</v>
      </c>
      <c r="KJ164" s="619">
        <f t="shared" si="1028"/>
        <v>1076570.06</v>
      </c>
      <c r="KK164" s="619">
        <f t="shared" si="1028"/>
        <v>1734464.88</v>
      </c>
      <c r="KL164" s="619">
        <f t="shared" si="1028"/>
        <v>1644550.74</v>
      </c>
      <c r="KM164" s="619">
        <f t="shared" si="1028"/>
        <v>3242493.7</v>
      </c>
      <c r="KN164" s="619">
        <f t="shared" si="1028"/>
        <v>2401144.54</v>
      </c>
      <c r="KO164" s="619">
        <f t="shared" si="1028"/>
        <v>5923380.9000000004</v>
      </c>
      <c r="KP164" s="619">
        <f t="shared" si="1028"/>
        <v>910276.75</v>
      </c>
      <c r="KQ164" s="619">
        <f t="shared" si="1028"/>
        <v>1191467</v>
      </c>
      <c r="KR164" s="619">
        <f t="shared" si="1028"/>
        <v>178372</v>
      </c>
      <c r="KS164" s="619">
        <f t="shared" si="1028"/>
        <v>148480.75</v>
      </c>
      <c r="KT164" s="619">
        <f t="shared" si="1028"/>
        <v>941228.6</v>
      </c>
      <c r="KU164" s="619">
        <f t="shared" si="1028"/>
        <v>1381466.77</v>
      </c>
      <c r="KV164" s="619">
        <f t="shared" si="1028"/>
        <v>395056</v>
      </c>
      <c r="KW164" s="619">
        <f t="shared" si="1028"/>
        <v>6242743.0099999998</v>
      </c>
      <c r="KX164" s="619">
        <f t="shared" si="1028"/>
        <v>2987581.93</v>
      </c>
      <c r="KY164" s="619">
        <f t="shared" si="1028"/>
        <v>208530.65</v>
      </c>
      <c r="KZ164" s="619">
        <f t="shared" si="1028"/>
        <v>335817</v>
      </c>
      <c r="LA164" s="619">
        <f t="shared" si="1028"/>
        <v>65608.2</v>
      </c>
      <c r="LB164" s="619">
        <f t="shared" si="1028"/>
        <v>1378729</v>
      </c>
      <c r="LC164" s="619">
        <f t="shared" si="1028"/>
        <v>265655.11</v>
      </c>
      <c r="LD164" s="619">
        <f t="shared" si="1028"/>
        <v>0</v>
      </c>
      <c r="LE164" s="619">
        <f t="shared" si="1028"/>
        <v>115409</v>
      </c>
      <c r="LF164" s="619">
        <f t="shared" si="1028"/>
        <v>0</v>
      </c>
      <c r="LG164" s="619">
        <f t="shared" si="1028"/>
        <v>134866.39000000001</v>
      </c>
      <c r="LH164" s="619">
        <f t="shared" si="1028"/>
        <v>17116.240000000002</v>
      </c>
      <c r="LI164" s="619">
        <f t="shared" si="1028"/>
        <v>1679730.79</v>
      </c>
      <c r="LJ164" s="619">
        <f t="shared" si="1028"/>
        <v>0</v>
      </c>
      <c r="LK164" s="619">
        <f t="shared" si="1028"/>
        <v>10500</v>
      </c>
      <c r="LL164" s="619">
        <f t="shared" si="1028"/>
        <v>0</v>
      </c>
      <c r="LM164" s="619">
        <f t="shared" si="1028"/>
        <v>0</v>
      </c>
      <c r="LN164" s="619">
        <f t="shared" ref="LN164:NY164" si="1029">SUMIF($A$62:$A$157,$A$164,LN$62:LN$157)</f>
        <v>957976.2</v>
      </c>
      <c r="LO164" s="619">
        <f t="shared" si="1029"/>
        <v>55583.25</v>
      </c>
      <c r="LP164" s="619">
        <f t="shared" si="1029"/>
        <v>843247.42</v>
      </c>
      <c r="LQ164" s="619">
        <f t="shared" si="1029"/>
        <v>31209</v>
      </c>
      <c r="LR164" s="619">
        <f t="shared" si="1029"/>
        <v>720751.42</v>
      </c>
      <c r="LS164" s="619">
        <f t="shared" si="1029"/>
        <v>910111.05</v>
      </c>
      <c r="LT164" s="619">
        <f t="shared" si="1029"/>
        <v>2334841.29</v>
      </c>
      <c r="LU164" s="619">
        <f t="shared" si="1029"/>
        <v>0</v>
      </c>
      <c r="LV164" s="619">
        <f t="shared" si="1029"/>
        <v>0</v>
      </c>
      <c r="LW164" s="619">
        <f t="shared" si="1029"/>
        <v>6959049.8300000001</v>
      </c>
      <c r="LX164" s="619">
        <f t="shared" si="1029"/>
        <v>0</v>
      </c>
      <c r="LY164" s="619">
        <f t="shared" si="1029"/>
        <v>1021920</v>
      </c>
      <c r="LZ164" s="619">
        <f t="shared" si="1029"/>
        <v>1189966.3999999999</v>
      </c>
      <c r="MA164" s="619">
        <f t="shared" si="1029"/>
        <v>6504.5</v>
      </c>
      <c r="MB164" s="619">
        <f t="shared" si="1029"/>
        <v>425792</v>
      </c>
      <c r="MC164" s="619">
        <f t="shared" si="1029"/>
        <v>438972.03</v>
      </c>
      <c r="MD164" s="619">
        <f t="shared" si="1029"/>
        <v>281852.59000000003</v>
      </c>
      <c r="ME164" s="619">
        <f t="shared" si="1029"/>
        <v>73734</v>
      </c>
      <c r="MF164" s="619">
        <f t="shared" si="1029"/>
        <v>582942.88</v>
      </c>
      <c r="MG164" s="619">
        <f t="shared" si="1029"/>
        <v>18087</v>
      </c>
      <c r="MH164" s="619">
        <f t="shared" si="1029"/>
        <v>0</v>
      </c>
      <c r="MI164" s="619">
        <f t="shared" si="1029"/>
        <v>1212500</v>
      </c>
      <c r="MJ164" s="619">
        <f t="shared" si="1029"/>
        <v>969500</v>
      </c>
      <c r="MK164" s="619">
        <f t="shared" si="1029"/>
        <v>0</v>
      </c>
      <c r="ML164" s="619">
        <f t="shared" si="1029"/>
        <v>0</v>
      </c>
      <c r="MM164" s="619">
        <f t="shared" si="1029"/>
        <v>0</v>
      </c>
      <c r="MN164" s="619">
        <f t="shared" si="1029"/>
        <v>1422500</v>
      </c>
      <c r="MO164" s="619">
        <f t="shared" si="1029"/>
        <v>0</v>
      </c>
      <c r="MP164" s="619">
        <f t="shared" si="1029"/>
        <v>8250</v>
      </c>
      <c r="MQ164" s="619">
        <f t="shared" si="1029"/>
        <v>1263500</v>
      </c>
      <c r="MR164" s="619">
        <f t="shared" si="1029"/>
        <v>5000</v>
      </c>
      <c r="MS164" s="619">
        <f t="shared" si="1029"/>
        <v>316500</v>
      </c>
      <c r="MT164" s="619">
        <f t="shared" si="1029"/>
        <v>899000</v>
      </c>
      <c r="MU164" s="619">
        <f t="shared" si="1029"/>
        <v>0</v>
      </c>
      <c r="MV164" s="619">
        <f t="shared" si="1029"/>
        <v>0</v>
      </c>
      <c r="MW164" s="619">
        <f t="shared" si="1029"/>
        <v>3230634.42</v>
      </c>
      <c r="MX164" s="619">
        <f t="shared" si="1029"/>
        <v>530279</v>
      </c>
      <c r="MY164" s="619">
        <f t="shared" si="1029"/>
        <v>9090751.1500000004</v>
      </c>
      <c r="MZ164" s="619">
        <f t="shared" si="1029"/>
        <v>1179973.2</v>
      </c>
      <c r="NA164" s="619">
        <f t="shared" si="1029"/>
        <v>2340520.38</v>
      </c>
      <c r="NB164" s="619">
        <f t="shared" si="1029"/>
        <v>1089011.25</v>
      </c>
      <c r="NC164" s="619">
        <f t="shared" si="1029"/>
        <v>1816427.47</v>
      </c>
      <c r="ND164" s="619">
        <f t="shared" si="1029"/>
        <v>197811.61</v>
      </c>
      <c r="NE164" s="619">
        <f t="shared" si="1029"/>
        <v>231677.5</v>
      </c>
      <c r="NF164" s="619">
        <f t="shared" si="1029"/>
        <v>0</v>
      </c>
      <c r="NG164" s="619">
        <f t="shared" si="1029"/>
        <v>10603445.5</v>
      </c>
      <c r="NH164" s="619">
        <f t="shared" si="1029"/>
        <v>2058128.07</v>
      </c>
      <c r="NI164" s="619">
        <f t="shared" si="1029"/>
        <v>31068704.739999998</v>
      </c>
      <c r="NJ164" s="619">
        <f t="shared" si="1029"/>
        <v>3188160.5</v>
      </c>
      <c r="NK164" s="619">
        <f t="shared" si="1029"/>
        <v>2384501.63</v>
      </c>
      <c r="NL164" s="619">
        <f t="shared" si="1029"/>
        <v>2869750.65</v>
      </c>
      <c r="NM164" s="619">
        <f t="shared" si="1029"/>
        <v>39529817.649999999</v>
      </c>
      <c r="NN164" s="619">
        <f t="shared" si="1029"/>
        <v>578960</v>
      </c>
      <c r="NO164" s="619">
        <f t="shared" si="1029"/>
        <v>14050401.189999999</v>
      </c>
      <c r="NP164" s="619">
        <f t="shared" si="1029"/>
        <v>1072103.71</v>
      </c>
      <c r="NQ164" s="619">
        <f t="shared" si="1029"/>
        <v>365580.98</v>
      </c>
      <c r="NR164" s="619">
        <f t="shared" si="1029"/>
        <v>151500</v>
      </c>
      <c r="NS164" s="619">
        <f t="shared" si="1029"/>
        <v>2330944.79</v>
      </c>
      <c r="NT164" s="619">
        <f t="shared" si="1029"/>
        <v>2221633.41</v>
      </c>
      <c r="NU164" s="619">
        <f t="shared" si="1029"/>
        <v>2310177.2000000002</v>
      </c>
      <c r="NV164" s="619">
        <f t="shared" si="1029"/>
        <v>2297529</v>
      </c>
      <c r="NW164" s="619">
        <f t="shared" si="1029"/>
        <v>24501</v>
      </c>
      <c r="NX164" s="619">
        <f t="shared" si="1029"/>
        <v>318397.8</v>
      </c>
      <c r="NY164" s="619">
        <f t="shared" si="1029"/>
        <v>684351.5</v>
      </c>
      <c r="NZ164" s="619">
        <f t="shared" ref="NZ164:QK164" si="1030">SUMIF($A$62:$A$157,$A$164,NZ$62:NZ$157)</f>
        <v>4135091.5</v>
      </c>
      <c r="OA164" s="619">
        <f t="shared" si="1030"/>
        <v>227147</v>
      </c>
      <c r="OB164" s="619">
        <f t="shared" si="1030"/>
        <v>212971.58000000002</v>
      </c>
      <c r="OC164" s="619">
        <f t="shared" si="1030"/>
        <v>18124</v>
      </c>
      <c r="OD164" s="619">
        <f t="shared" si="1030"/>
        <v>301765.77999999997</v>
      </c>
      <c r="OE164" s="619">
        <f t="shared" si="1030"/>
        <v>952034</v>
      </c>
      <c r="OF164" s="619">
        <f t="shared" si="1030"/>
        <v>4192741.67</v>
      </c>
      <c r="OG164" s="619">
        <f t="shared" si="1030"/>
        <v>1933897.61</v>
      </c>
      <c r="OH164" s="619">
        <f t="shared" si="1030"/>
        <v>312105.32</v>
      </c>
      <c r="OI164" s="619">
        <f t="shared" si="1030"/>
        <v>4418046.72</v>
      </c>
      <c r="OJ164" s="619">
        <f t="shared" si="1030"/>
        <v>1086389.23</v>
      </c>
      <c r="OK164" s="619">
        <f t="shared" si="1030"/>
        <v>2408104.4300000002</v>
      </c>
      <c r="OL164" s="619">
        <f t="shared" si="1030"/>
        <v>2522340.25</v>
      </c>
      <c r="OM164" s="619">
        <f t="shared" si="1030"/>
        <v>817200.17</v>
      </c>
      <c r="ON164" s="619">
        <f t="shared" si="1030"/>
        <v>0</v>
      </c>
      <c r="OO164" s="619">
        <f t="shared" si="1030"/>
        <v>7451477</v>
      </c>
      <c r="OP164" s="619">
        <f t="shared" si="1030"/>
        <v>2162261.2200000002</v>
      </c>
      <c r="OQ164" s="619">
        <f t="shared" si="1030"/>
        <v>356094.11</v>
      </c>
      <c r="OR164" s="619">
        <f t="shared" si="1030"/>
        <v>314172</v>
      </c>
      <c r="OS164" s="619">
        <f t="shared" si="1030"/>
        <v>2274691.9300000002</v>
      </c>
      <c r="OT164" s="619">
        <f t="shared" si="1030"/>
        <v>0</v>
      </c>
      <c r="OU164" s="619">
        <f t="shared" si="1030"/>
        <v>0</v>
      </c>
      <c r="OV164" s="619">
        <f t="shared" si="1030"/>
        <v>4107022.69</v>
      </c>
      <c r="OW164" s="619">
        <f t="shared" si="1030"/>
        <v>2424277.94</v>
      </c>
      <c r="OX164" s="619">
        <f t="shared" si="1030"/>
        <v>911619.64</v>
      </c>
      <c r="OY164" s="619">
        <f t="shared" si="1030"/>
        <v>1298648.21</v>
      </c>
      <c r="OZ164" s="619">
        <f t="shared" si="1030"/>
        <v>3927008.7</v>
      </c>
      <c r="PA164" s="619">
        <f t="shared" si="1030"/>
        <v>12815.03</v>
      </c>
      <c r="PB164" s="619">
        <f t="shared" si="1030"/>
        <v>779689.2</v>
      </c>
      <c r="PC164" s="619">
        <f t="shared" si="1030"/>
        <v>0</v>
      </c>
      <c r="PD164" s="619">
        <f t="shared" si="1030"/>
        <v>0</v>
      </c>
      <c r="PE164" s="619">
        <f t="shared" si="1030"/>
        <v>0</v>
      </c>
      <c r="PF164" s="619">
        <f t="shared" si="1030"/>
        <v>0</v>
      </c>
      <c r="PG164" s="619">
        <f t="shared" si="1030"/>
        <v>12482</v>
      </c>
      <c r="PH164" s="619">
        <f t="shared" si="1030"/>
        <v>500</v>
      </c>
      <c r="PI164" s="619">
        <f t="shared" si="1030"/>
        <v>47602.75</v>
      </c>
      <c r="PJ164" s="619">
        <f t="shared" si="1030"/>
        <v>0</v>
      </c>
      <c r="PK164" s="619">
        <f t="shared" si="1030"/>
        <v>8182</v>
      </c>
      <c r="PL164" s="619">
        <f t="shared" si="1030"/>
        <v>0</v>
      </c>
      <c r="PM164" s="619">
        <f t="shared" si="1030"/>
        <v>22152.42</v>
      </c>
      <c r="PN164" s="619">
        <f t="shared" si="1030"/>
        <v>68980.5</v>
      </c>
      <c r="PO164" s="619">
        <f t="shared" si="1030"/>
        <v>0</v>
      </c>
      <c r="PP164" s="619">
        <f t="shared" si="1030"/>
        <v>41916</v>
      </c>
      <c r="PQ164" s="619">
        <f t="shared" si="1030"/>
        <v>0</v>
      </c>
      <c r="PR164" s="619">
        <f t="shared" si="1030"/>
        <v>0</v>
      </c>
      <c r="PS164" s="619">
        <f t="shared" si="1030"/>
        <v>0</v>
      </c>
      <c r="PT164" s="619">
        <f t="shared" si="1030"/>
        <v>0</v>
      </c>
      <c r="PU164" s="619">
        <f t="shared" si="1030"/>
        <v>0</v>
      </c>
      <c r="PV164" s="619">
        <f t="shared" si="1030"/>
        <v>0</v>
      </c>
      <c r="PW164" s="619">
        <f t="shared" si="1030"/>
        <v>-187248.5</v>
      </c>
      <c r="PX164" s="619">
        <f t="shared" si="1030"/>
        <v>3090</v>
      </c>
      <c r="PY164" s="619">
        <f t="shared" si="1030"/>
        <v>39823.5</v>
      </c>
      <c r="PZ164" s="619">
        <f t="shared" si="1030"/>
        <v>0</v>
      </c>
      <c r="QA164" s="619">
        <f t="shared" si="1030"/>
        <v>0</v>
      </c>
      <c r="QB164" s="619">
        <f t="shared" si="1030"/>
        <v>-10892.5</v>
      </c>
      <c r="QC164" s="619">
        <f t="shared" si="1030"/>
        <v>0</v>
      </c>
      <c r="QD164" s="619">
        <f t="shared" si="1030"/>
        <v>0</v>
      </c>
      <c r="QE164" s="619">
        <f t="shared" si="1030"/>
        <v>0</v>
      </c>
      <c r="QF164" s="619">
        <f t="shared" si="1030"/>
        <v>9051.67</v>
      </c>
      <c r="QG164" s="619">
        <f t="shared" si="1030"/>
        <v>13081</v>
      </c>
      <c r="QH164" s="619">
        <f t="shared" si="1030"/>
        <v>0</v>
      </c>
      <c r="QI164" s="619">
        <f t="shared" si="1030"/>
        <v>0</v>
      </c>
      <c r="QJ164" s="619">
        <f t="shared" si="1030"/>
        <v>54434</v>
      </c>
      <c r="QK164" s="619">
        <f t="shared" si="1030"/>
        <v>0</v>
      </c>
      <c r="QL164" s="619">
        <f t="shared" ref="QL164:SW164" si="1031">SUMIF($A$62:$A$157,$A$164,QL$62:QL$157)</f>
        <v>0</v>
      </c>
      <c r="QM164" s="619">
        <f t="shared" si="1031"/>
        <v>0</v>
      </c>
      <c r="QN164" s="619">
        <f t="shared" si="1031"/>
        <v>3089</v>
      </c>
      <c r="QO164" s="619">
        <f t="shared" si="1031"/>
        <v>0</v>
      </c>
      <c r="QP164" s="619">
        <f t="shared" si="1031"/>
        <v>5069</v>
      </c>
      <c r="QQ164" s="619">
        <f t="shared" si="1031"/>
        <v>0</v>
      </c>
      <c r="QR164" s="619">
        <f t="shared" si="1031"/>
        <v>12852</v>
      </c>
      <c r="QS164" s="619">
        <f t="shared" si="1031"/>
        <v>0</v>
      </c>
      <c r="QT164" s="619">
        <f t="shared" si="1031"/>
        <v>8226</v>
      </c>
      <c r="QU164" s="619">
        <f t="shared" si="1031"/>
        <v>0</v>
      </c>
      <c r="QV164" s="619">
        <f t="shared" si="1031"/>
        <v>18982.990000000002</v>
      </c>
      <c r="QW164" s="619">
        <f t="shared" si="1031"/>
        <v>0</v>
      </c>
      <c r="QX164" s="619">
        <f t="shared" si="1031"/>
        <v>0</v>
      </c>
      <c r="QY164" s="619">
        <f t="shared" si="1031"/>
        <v>15393.5</v>
      </c>
      <c r="QZ164" s="619">
        <f t="shared" si="1031"/>
        <v>0</v>
      </c>
      <c r="RA164" s="619">
        <f t="shared" si="1031"/>
        <v>2288</v>
      </c>
      <c r="RB164" s="619">
        <f t="shared" si="1031"/>
        <v>0</v>
      </c>
      <c r="RC164" s="619">
        <f t="shared" si="1031"/>
        <v>66030</v>
      </c>
      <c r="RD164" s="619">
        <f t="shared" si="1031"/>
        <v>17598</v>
      </c>
      <c r="RE164" s="619">
        <f t="shared" si="1031"/>
        <v>10654</v>
      </c>
      <c r="RF164" s="619">
        <f t="shared" si="1031"/>
        <v>12918</v>
      </c>
      <c r="RG164" s="619">
        <f t="shared" si="1031"/>
        <v>0</v>
      </c>
      <c r="RH164" s="619">
        <f t="shared" si="1031"/>
        <v>0</v>
      </c>
      <c r="RI164" s="619">
        <f t="shared" si="1031"/>
        <v>14447.75</v>
      </c>
      <c r="RJ164" s="619">
        <f t="shared" si="1031"/>
        <v>38666.5</v>
      </c>
      <c r="RK164" s="619">
        <f t="shared" si="1031"/>
        <v>0</v>
      </c>
      <c r="RL164" s="619">
        <f t="shared" si="1031"/>
        <v>52235</v>
      </c>
      <c r="RM164" s="619">
        <f t="shared" si="1031"/>
        <v>0</v>
      </c>
      <c r="RN164" s="619">
        <f t="shared" si="1031"/>
        <v>9977.5</v>
      </c>
      <c r="RO164" s="619">
        <f t="shared" si="1031"/>
        <v>39164</v>
      </c>
      <c r="RP164" s="619">
        <f t="shared" si="1031"/>
        <v>29983</v>
      </c>
      <c r="RQ164" s="619">
        <f t="shared" si="1031"/>
        <v>0</v>
      </c>
      <c r="RR164" s="619">
        <f t="shared" si="1031"/>
        <v>32575</v>
      </c>
      <c r="RS164" s="619">
        <f t="shared" si="1031"/>
        <v>38247</v>
      </c>
      <c r="RT164" s="619">
        <f t="shared" si="1031"/>
        <v>17225</v>
      </c>
      <c r="RU164" s="619">
        <f t="shared" si="1031"/>
        <v>10181</v>
      </c>
      <c r="RV164" s="619">
        <f t="shared" si="1031"/>
        <v>0</v>
      </c>
      <c r="RW164" s="619">
        <f t="shared" si="1031"/>
        <v>0</v>
      </c>
      <c r="RX164" s="619">
        <f t="shared" si="1031"/>
        <v>0</v>
      </c>
      <c r="RY164" s="619">
        <f t="shared" si="1031"/>
        <v>16442</v>
      </c>
      <c r="RZ164" s="619">
        <f t="shared" si="1031"/>
        <v>0</v>
      </c>
      <c r="SA164" s="619">
        <f t="shared" si="1031"/>
        <v>0</v>
      </c>
      <c r="SB164" s="619">
        <f t="shared" si="1031"/>
        <v>0</v>
      </c>
      <c r="SC164" s="619">
        <f t="shared" si="1031"/>
        <v>541664.25</v>
      </c>
      <c r="SD164" s="619">
        <f t="shared" si="1031"/>
        <v>0</v>
      </c>
      <c r="SE164" s="619">
        <f t="shared" si="1031"/>
        <v>38952.6</v>
      </c>
      <c r="SF164" s="619">
        <f t="shared" si="1031"/>
        <v>0</v>
      </c>
      <c r="SG164" s="619">
        <f t="shared" si="1031"/>
        <v>36680.050000000003</v>
      </c>
      <c r="SH164" s="619">
        <f t="shared" si="1031"/>
        <v>0</v>
      </c>
      <c r="SI164" s="619">
        <f t="shared" si="1031"/>
        <v>64690.02</v>
      </c>
      <c r="SJ164" s="619">
        <f t="shared" si="1031"/>
        <v>879973.48</v>
      </c>
      <c r="SK164" s="619">
        <f t="shared" si="1031"/>
        <v>32189.38</v>
      </c>
      <c r="SL164" s="619">
        <f t="shared" si="1031"/>
        <v>0</v>
      </c>
      <c r="SM164" s="619">
        <f t="shared" si="1031"/>
        <v>5704.54</v>
      </c>
      <c r="SN164" s="619">
        <f t="shared" si="1031"/>
        <v>16259</v>
      </c>
      <c r="SO164" s="619">
        <f t="shared" si="1031"/>
        <v>316471.57</v>
      </c>
      <c r="SP164" s="619">
        <f t="shared" si="1031"/>
        <v>81361.58</v>
      </c>
      <c r="SQ164" s="619">
        <f t="shared" si="1031"/>
        <v>12691</v>
      </c>
      <c r="SR164" s="619">
        <f t="shared" si="1031"/>
        <v>58735.37</v>
      </c>
      <c r="SS164" s="619">
        <f t="shared" si="1031"/>
        <v>80115.94</v>
      </c>
      <c r="ST164" s="619">
        <f t="shared" si="1031"/>
        <v>60048.69</v>
      </c>
      <c r="SU164" s="619">
        <f t="shared" si="1031"/>
        <v>100889.37</v>
      </c>
      <c r="SV164" s="619">
        <f t="shared" si="1031"/>
        <v>13348.93</v>
      </c>
      <c r="SW164" s="619">
        <f t="shared" si="1031"/>
        <v>567765.24</v>
      </c>
      <c r="SX164" s="619">
        <f t="shared" ref="SX164:VI164" si="1032">SUMIF($A$62:$A$157,$A$164,SX$62:SX$157)</f>
        <v>25956.79</v>
      </c>
      <c r="SY164" s="619">
        <f t="shared" si="1032"/>
        <v>645633</v>
      </c>
      <c r="SZ164" s="619">
        <f t="shared" si="1032"/>
        <v>204666.59</v>
      </c>
      <c r="TA164" s="619">
        <f t="shared" si="1032"/>
        <v>1447.24</v>
      </c>
      <c r="TB164" s="619">
        <f t="shared" si="1032"/>
        <v>126032.81</v>
      </c>
      <c r="TC164" s="619">
        <f t="shared" si="1032"/>
        <v>0</v>
      </c>
      <c r="TD164" s="619">
        <f t="shared" si="1032"/>
        <v>14788</v>
      </c>
      <c r="TE164" s="619">
        <f t="shared" si="1032"/>
        <v>7681.19</v>
      </c>
      <c r="TF164" s="619">
        <f t="shared" si="1032"/>
        <v>52846</v>
      </c>
      <c r="TG164" s="619">
        <f t="shared" si="1032"/>
        <v>26582.17</v>
      </c>
      <c r="TH164" s="619">
        <f t="shared" si="1032"/>
        <v>129334.23</v>
      </c>
      <c r="TI164" s="619">
        <f t="shared" si="1032"/>
        <v>66319.320000000007</v>
      </c>
      <c r="TJ164" s="619">
        <f t="shared" si="1032"/>
        <v>30038.42</v>
      </c>
      <c r="TK164" s="619">
        <f t="shared" si="1032"/>
        <v>138361.15</v>
      </c>
      <c r="TL164" s="619">
        <f t="shared" si="1032"/>
        <v>33126.699999999997</v>
      </c>
      <c r="TM164" s="619">
        <f t="shared" si="1032"/>
        <v>0</v>
      </c>
      <c r="TN164" s="619">
        <f t="shared" si="1032"/>
        <v>42405.84</v>
      </c>
      <c r="TO164" s="619">
        <f t="shared" si="1032"/>
        <v>39931.65</v>
      </c>
      <c r="TP164" s="619">
        <f t="shared" si="1032"/>
        <v>9068.6</v>
      </c>
      <c r="TQ164" s="619">
        <f t="shared" si="1032"/>
        <v>11743.31</v>
      </c>
      <c r="TR164" s="619">
        <f t="shared" si="1032"/>
        <v>84912</v>
      </c>
      <c r="TS164" s="619">
        <f t="shared" si="1032"/>
        <v>18922.669999999998</v>
      </c>
      <c r="TT164" s="619">
        <f t="shared" si="1032"/>
        <v>17004</v>
      </c>
      <c r="TU164" s="619">
        <f t="shared" si="1032"/>
        <v>174112.07</v>
      </c>
      <c r="TV164" s="619">
        <f t="shared" si="1032"/>
        <v>1296</v>
      </c>
      <c r="TW164" s="619">
        <f t="shared" si="1032"/>
        <v>14366</v>
      </c>
      <c r="TX164" s="619">
        <f t="shared" si="1032"/>
        <v>5607.05</v>
      </c>
      <c r="TY164" s="619">
        <f t="shared" si="1032"/>
        <v>13652.46</v>
      </c>
      <c r="TZ164" s="619">
        <f t="shared" si="1032"/>
        <v>22094.49</v>
      </c>
      <c r="UA164" s="619">
        <f t="shared" si="1032"/>
        <v>196833.76</v>
      </c>
      <c r="UB164" s="619">
        <f t="shared" si="1032"/>
        <v>5418.22</v>
      </c>
      <c r="UC164" s="619">
        <f t="shared" si="1032"/>
        <v>64056.21</v>
      </c>
      <c r="UD164" s="619">
        <f t="shared" si="1032"/>
        <v>206994.06</v>
      </c>
      <c r="UE164" s="619">
        <f t="shared" si="1032"/>
        <v>0</v>
      </c>
      <c r="UF164" s="619">
        <f t="shared" si="1032"/>
        <v>171895.37</v>
      </c>
      <c r="UG164" s="619">
        <f t="shared" si="1032"/>
        <v>81369.34</v>
      </c>
      <c r="UH164" s="619">
        <f t="shared" si="1032"/>
        <v>0</v>
      </c>
      <c r="UI164" s="619">
        <f t="shared" si="1032"/>
        <v>0</v>
      </c>
      <c r="UJ164" s="619">
        <f t="shared" si="1032"/>
        <v>0</v>
      </c>
      <c r="UK164" s="619">
        <f t="shared" si="1032"/>
        <v>0</v>
      </c>
      <c r="UL164" s="619">
        <f t="shared" si="1032"/>
        <v>92102.71</v>
      </c>
      <c r="UM164" s="619">
        <f t="shared" si="1032"/>
        <v>56969.74</v>
      </c>
      <c r="UN164" s="619">
        <f t="shared" si="1032"/>
        <v>16071.16</v>
      </c>
      <c r="UO164" s="619">
        <f t="shared" si="1032"/>
        <v>9013</v>
      </c>
      <c r="UP164" s="619">
        <f t="shared" si="1032"/>
        <v>13987.74</v>
      </c>
      <c r="UQ164" s="619">
        <f t="shared" si="1032"/>
        <v>55796.21</v>
      </c>
      <c r="UR164" s="619">
        <f t="shared" si="1032"/>
        <v>0</v>
      </c>
      <c r="US164" s="619">
        <f t="shared" si="1032"/>
        <v>16964</v>
      </c>
      <c r="UT164" s="619">
        <f t="shared" si="1032"/>
        <v>0</v>
      </c>
      <c r="UU164" s="619">
        <f t="shared" si="1032"/>
        <v>137193.14000000001</v>
      </c>
      <c r="UV164" s="619">
        <f t="shared" si="1032"/>
        <v>1176</v>
      </c>
      <c r="UW164" s="619">
        <f t="shared" si="1032"/>
        <v>0</v>
      </c>
      <c r="UX164" s="619">
        <f t="shared" si="1032"/>
        <v>51080.14</v>
      </c>
      <c r="UY164" s="619">
        <f t="shared" si="1032"/>
        <v>0</v>
      </c>
      <c r="UZ164" s="619">
        <f t="shared" si="1032"/>
        <v>0</v>
      </c>
      <c r="VA164" s="619">
        <f t="shared" si="1032"/>
        <v>14599.77</v>
      </c>
      <c r="VB164" s="619">
        <f t="shared" si="1032"/>
        <v>36560</v>
      </c>
      <c r="VC164" s="619">
        <f t="shared" si="1032"/>
        <v>97570.01</v>
      </c>
      <c r="VD164" s="619">
        <f t="shared" si="1032"/>
        <v>0</v>
      </c>
      <c r="VE164" s="619">
        <f t="shared" si="1032"/>
        <v>62426.37</v>
      </c>
      <c r="VF164" s="619">
        <f t="shared" si="1032"/>
        <v>0</v>
      </c>
      <c r="VG164" s="619">
        <f t="shared" si="1032"/>
        <v>0</v>
      </c>
      <c r="VH164" s="619">
        <f t="shared" si="1032"/>
        <v>20769.759999999998</v>
      </c>
      <c r="VI164" s="619">
        <f t="shared" si="1032"/>
        <v>1593</v>
      </c>
      <c r="VJ164" s="619">
        <f t="shared" ref="VJ164:XU164" si="1033">SUMIF($A$62:$A$157,$A$164,VJ$62:VJ$157)</f>
        <v>42346.400000000001</v>
      </c>
      <c r="VK164" s="619">
        <f t="shared" si="1033"/>
        <v>0</v>
      </c>
      <c r="VL164" s="619">
        <f t="shared" si="1033"/>
        <v>11531.81</v>
      </c>
      <c r="VM164" s="619">
        <f t="shared" si="1033"/>
        <v>0</v>
      </c>
      <c r="VN164" s="619">
        <f t="shared" si="1033"/>
        <v>0</v>
      </c>
      <c r="VO164" s="619">
        <f t="shared" si="1033"/>
        <v>25589.5</v>
      </c>
      <c r="VP164" s="619">
        <f t="shared" si="1033"/>
        <v>0</v>
      </c>
      <c r="VQ164" s="619">
        <f t="shared" si="1033"/>
        <v>49248</v>
      </c>
      <c r="VR164" s="619">
        <f t="shared" si="1033"/>
        <v>0</v>
      </c>
      <c r="VS164" s="619">
        <f t="shared" si="1033"/>
        <v>283642</v>
      </c>
      <c r="VT164" s="619">
        <f t="shared" si="1033"/>
        <v>11521.7</v>
      </c>
      <c r="VU164" s="619">
        <f t="shared" si="1033"/>
        <v>23434</v>
      </c>
      <c r="VV164" s="619">
        <f t="shared" si="1033"/>
        <v>0</v>
      </c>
      <c r="VW164" s="619">
        <f t="shared" si="1033"/>
        <v>0</v>
      </c>
      <c r="VX164" s="619">
        <f t="shared" si="1033"/>
        <v>16185</v>
      </c>
      <c r="VY164" s="619">
        <f t="shared" si="1033"/>
        <v>74403.37</v>
      </c>
      <c r="VZ164" s="619">
        <f t="shared" si="1033"/>
        <v>55342</v>
      </c>
      <c r="WA164" s="619">
        <f t="shared" si="1033"/>
        <v>0</v>
      </c>
      <c r="WB164" s="619">
        <f t="shared" si="1033"/>
        <v>10716</v>
      </c>
      <c r="WC164" s="619">
        <f t="shared" si="1033"/>
        <v>0</v>
      </c>
      <c r="WD164" s="619">
        <f t="shared" si="1033"/>
        <v>827053.75</v>
      </c>
      <c r="WE164" s="619">
        <f t="shared" si="1033"/>
        <v>1153238</v>
      </c>
      <c r="WF164" s="619">
        <f t="shared" si="1033"/>
        <v>0</v>
      </c>
      <c r="WG164" s="619">
        <f t="shared" si="1033"/>
        <v>0</v>
      </c>
      <c r="WH164" s="619">
        <f t="shared" si="1033"/>
        <v>53053</v>
      </c>
      <c r="WI164" s="619">
        <f t="shared" si="1033"/>
        <v>322522.44</v>
      </c>
      <c r="WJ164" s="619">
        <f t="shared" si="1033"/>
        <v>42834.16</v>
      </c>
      <c r="WK164" s="619">
        <f t="shared" si="1033"/>
        <v>28479.5</v>
      </c>
      <c r="WL164" s="619">
        <f t="shared" si="1033"/>
        <v>74229</v>
      </c>
      <c r="WM164" s="619">
        <f t="shared" si="1033"/>
        <v>83841.38</v>
      </c>
      <c r="WN164" s="619">
        <f t="shared" si="1033"/>
        <v>75642.259999999995</v>
      </c>
      <c r="WO164" s="619">
        <f t="shared" si="1033"/>
        <v>0</v>
      </c>
      <c r="WP164" s="619">
        <f t="shared" si="1033"/>
        <v>161310.37</v>
      </c>
      <c r="WQ164" s="619">
        <f t="shared" si="1033"/>
        <v>40094</v>
      </c>
      <c r="WR164" s="619">
        <f t="shared" si="1033"/>
        <v>0</v>
      </c>
      <c r="WS164" s="619">
        <f t="shared" si="1033"/>
        <v>515</v>
      </c>
      <c r="WT164" s="619">
        <f t="shared" si="1033"/>
        <v>111261</v>
      </c>
      <c r="WU164" s="619">
        <f t="shared" si="1033"/>
        <v>129508.33</v>
      </c>
      <c r="WV164" s="619">
        <f t="shared" si="1033"/>
        <v>249217.59</v>
      </c>
      <c r="WW164" s="619">
        <f t="shared" si="1033"/>
        <v>0</v>
      </c>
      <c r="WX164" s="619">
        <f t="shared" si="1033"/>
        <v>28372.04</v>
      </c>
      <c r="WY164" s="619">
        <f t="shared" si="1033"/>
        <v>1793</v>
      </c>
      <c r="WZ164" s="619">
        <f t="shared" si="1033"/>
        <v>0</v>
      </c>
      <c r="XA164" s="619">
        <f t="shared" si="1033"/>
        <v>65047.09</v>
      </c>
      <c r="XB164" s="619">
        <f t="shared" si="1033"/>
        <v>0</v>
      </c>
      <c r="XC164" s="619">
        <f t="shared" si="1033"/>
        <v>0</v>
      </c>
      <c r="XD164" s="619">
        <f t="shared" si="1033"/>
        <v>0</v>
      </c>
      <c r="XE164" s="619">
        <f t="shared" si="1033"/>
        <v>66208.679999999993</v>
      </c>
      <c r="XF164" s="619">
        <f t="shared" si="1033"/>
        <v>155161</v>
      </c>
      <c r="XG164" s="619">
        <f t="shared" si="1033"/>
        <v>0</v>
      </c>
      <c r="XH164" s="619">
        <f t="shared" si="1033"/>
        <v>0</v>
      </c>
      <c r="XI164" s="619">
        <f t="shared" si="1033"/>
        <v>499</v>
      </c>
      <c r="XJ164" s="619">
        <f t="shared" si="1033"/>
        <v>692190.34</v>
      </c>
      <c r="XK164" s="619">
        <f t="shared" si="1033"/>
        <v>0</v>
      </c>
      <c r="XL164" s="619">
        <f t="shared" si="1033"/>
        <v>0</v>
      </c>
      <c r="XM164" s="619">
        <f t="shared" si="1033"/>
        <v>0</v>
      </c>
      <c r="XN164" s="619">
        <f t="shared" si="1033"/>
        <v>0</v>
      </c>
      <c r="XO164" s="619">
        <f t="shared" si="1033"/>
        <v>0</v>
      </c>
      <c r="XP164" s="619">
        <f t="shared" si="1033"/>
        <v>0</v>
      </c>
      <c r="XQ164" s="619">
        <f t="shared" si="1033"/>
        <v>0</v>
      </c>
      <c r="XR164" s="619">
        <f t="shared" si="1033"/>
        <v>0</v>
      </c>
      <c r="XS164" s="619">
        <f t="shared" si="1033"/>
        <v>0</v>
      </c>
      <c r="XT164" s="619">
        <f t="shared" si="1033"/>
        <v>0</v>
      </c>
      <c r="XU164" s="619">
        <f t="shared" si="1033"/>
        <v>0</v>
      </c>
      <c r="XV164" s="619">
        <f t="shared" ref="XV164:AAG164" si="1034">SUMIF($A$62:$A$157,$A$164,XV$62:XV$157)</f>
        <v>0</v>
      </c>
      <c r="XW164" s="619">
        <f t="shared" si="1034"/>
        <v>0</v>
      </c>
      <c r="XX164" s="619">
        <f t="shared" si="1034"/>
        <v>0</v>
      </c>
      <c r="XY164" s="619">
        <f t="shared" si="1034"/>
        <v>0</v>
      </c>
      <c r="XZ164" s="619">
        <f t="shared" si="1034"/>
        <v>0</v>
      </c>
      <c r="YA164" s="619">
        <f t="shared" si="1034"/>
        <v>0</v>
      </c>
      <c r="YB164" s="619">
        <f t="shared" si="1034"/>
        <v>0</v>
      </c>
      <c r="YC164" s="619">
        <f t="shared" si="1034"/>
        <v>0</v>
      </c>
      <c r="YD164" s="619">
        <f t="shared" si="1034"/>
        <v>0</v>
      </c>
      <c r="YE164" s="619">
        <f t="shared" si="1034"/>
        <v>0</v>
      </c>
      <c r="YF164" s="619">
        <f t="shared" si="1034"/>
        <v>0</v>
      </c>
      <c r="YG164" s="619">
        <f t="shared" si="1034"/>
        <v>0</v>
      </c>
      <c r="YH164" s="619">
        <f t="shared" si="1034"/>
        <v>0</v>
      </c>
      <c r="YI164" s="619">
        <f t="shared" si="1034"/>
        <v>0</v>
      </c>
      <c r="YJ164" s="619">
        <f t="shared" si="1034"/>
        <v>0</v>
      </c>
      <c r="YK164" s="619">
        <f t="shared" si="1034"/>
        <v>0</v>
      </c>
      <c r="YL164" s="619">
        <f t="shared" si="1034"/>
        <v>0</v>
      </c>
      <c r="YM164" s="619">
        <f t="shared" si="1034"/>
        <v>0</v>
      </c>
      <c r="YN164" s="619">
        <f t="shared" si="1034"/>
        <v>0</v>
      </c>
      <c r="YO164" s="619">
        <f t="shared" si="1034"/>
        <v>0</v>
      </c>
      <c r="YP164" s="619">
        <f t="shared" si="1034"/>
        <v>0</v>
      </c>
      <c r="YQ164" s="619">
        <f t="shared" si="1034"/>
        <v>0</v>
      </c>
      <c r="YR164" s="619">
        <f t="shared" si="1034"/>
        <v>0</v>
      </c>
      <c r="YS164" s="619">
        <f t="shared" si="1034"/>
        <v>0</v>
      </c>
      <c r="YT164" s="619">
        <f t="shared" si="1034"/>
        <v>0</v>
      </c>
      <c r="YU164" s="619">
        <f t="shared" si="1034"/>
        <v>0</v>
      </c>
      <c r="YV164" s="619">
        <f t="shared" si="1034"/>
        <v>0</v>
      </c>
      <c r="YW164" s="619">
        <f t="shared" si="1034"/>
        <v>0</v>
      </c>
      <c r="YX164" s="619">
        <f t="shared" si="1034"/>
        <v>141111.15</v>
      </c>
      <c r="YY164" s="619">
        <f t="shared" si="1034"/>
        <v>23190</v>
      </c>
      <c r="YZ164" s="619">
        <f t="shared" si="1034"/>
        <v>17545</v>
      </c>
      <c r="ZA164" s="619">
        <f t="shared" si="1034"/>
        <v>0</v>
      </c>
      <c r="ZB164" s="619">
        <f t="shared" si="1034"/>
        <v>83391.5</v>
      </c>
      <c r="ZC164" s="619">
        <f t="shared" si="1034"/>
        <v>6995</v>
      </c>
      <c r="ZD164" s="619">
        <f t="shared" si="1034"/>
        <v>0</v>
      </c>
      <c r="ZE164" s="619">
        <f t="shared" si="1034"/>
        <v>37531.51</v>
      </c>
      <c r="ZF164" s="619">
        <f t="shared" si="1034"/>
        <v>0</v>
      </c>
      <c r="ZG164" s="619">
        <f t="shared" si="1034"/>
        <v>0</v>
      </c>
      <c r="ZH164" s="619">
        <f t="shared" si="1034"/>
        <v>0</v>
      </c>
      <c r="ZI164" s="619">
        <f t="shared" si="1034"/>
        <v>0</v>
      </c>
      <c r="ZJ164" s="619">
        <f t="shared" si="1034"/>
        <v>0</v>
      </c>
      <c r="ZK164" s="619">
        <f t="shared" si="1034"/>
        <v>0</v>
      </c>
      <c r="ZL164" s="619">
        <f t="shared" si="1034"/>
        <v>0</v>
      </c>
      <c r="ZM164" s="619">
        <f t="shared" si="1034"/>
        <v>0</v>
      </c>
      <c r="ZN164" s="619">
        <f t="shared" si="1034"/>
        <v>892705.53</v>
      </c>
      <c r="ZO164" s="619">
        <f t="shared" si="1034"/>
        <v>0</v>
      </c>
      <c r="ZP164" s="619">
        <f t="shared" si="1034"/>
        <v>38388</v>
      </c>
      <c r="ZQ164" s="619">
        <f t="shared" si="1034"/>
        <v>2555</v>
      </c>
      <c r="ZR164" s="619">
        <f t="shared" si="1034"/>
        <v>0</v>
      </c>
      <c r="ZS164" s="619">
        <f t="shared" si="1034"/>
        <v>0</v>
      </c>
      <c r="ZT164" s="619">
        <f t="shared" si="1034"/>
        <v>0</v>
      </c>
      <c r="ZU164" s="619">
        <f t="shared" si="1034"/>
        <v>0</v>
      </c>
      <c r="ZV164" s="619">
        <f t="shared" si="1034"/>
        <v>0</v>
      </c>
      <c r="ZW164" s="619">
        <f t="shared" si="1034"/>
        <v>1754.5</v>
      </c>
      <c r="ZX164" s="619">
        <f t="shared" si="1034"/>
        <v>0</v>
      </c>
      <c r="ZY164" s="619">
        <f t="shared" si="1034"/>
        <v>0</v>
      </c>
      <c r="ZZ164" s="619">
        <f t="shared" si="1034"/>
        <v>0</v>
      </c>
      <c r="AAA164" s="619">
        <f t="shared" si="1034"/>
        <v>3344.91</v>
      </c>
      <c r="AAB164" s="619">
        <f t="shared" si="1034"/>
        <v>0</v>
      </c>
      <c r="AAC164" s="619">
        <f t="shared" si="1034"/>
        <v>0</v>
      </c>
      <c r="AAD164" s="619">
        <f t="shared" si="1034"/>
        <v>0</v>
      </c>
      <c r="AAE164" s="619">
        <f t="shared" si="1034"/>
        <v>0</v>
      </c>
      <c r="AAF164" s="619">
        <f t="shared" si="1034"/>
        <v>2558</v>
      </c>
      <c r="AAG164" s="619">
        <f t="shared" si="1034"/>
        <v>0</v>
      </c>
      <c r="AAH164" s="619">
        <f t="shared" ref="AAH164:ACS164" si="1035">SUMIF($A$62:$A$157,$A$164,AAH$62:AAH$157)</f>
        <v>11882</v>
      </c>
      <c r="AAI164" s="619">
        <f t="shared" si="1035"/>
        <v>0</v>
      </c>
      <c r="AAJ164" s="619">
        <f t="shared" si="1035"/>
        <v>0</v>
      </c>
      <c r="AAK164" s="619">
        <f t="shared" si="1035"/>
        <v>0</v>
      </c>
      <c r="AAL164" s="619">
        <f t="shared" si="1035"/>
        <v>0</v>
      </c>
      <c r="AAM164" s="619">
        <f t="shared" si="1035"/>
        <v>0</v>
      </c>
      <c r="AAN164" s="619">
        <f t="shared" si="1035"/>
        <v>0</v>
      </c>
      <c r="AAO164" s="619">
        <f t="shared" si="1035"/>
        <v>0</v>
      </c>
      <c r="AAP164" s="619">
        <f t="shared" si="1035"/>
        <v>0</v>
      </c>
      <c r="AAQ164" s="619">
        <f t="shared" si="1035"/>
        <v>0</v>
      </c>
      <c r="AAR164" s="619">
        <f t="shared" si="1035"/>
        <v>0</v>
      </c>
      <c r="AAS164" s="619">
        <f t="shared" si="1035"/>
        <v>0</v>
      </c>
      <c r="AAT164" s="619">
        <f t="shared" si="1035"/>
        <v>0</v>
      </c>
      <c r="AAU164" s="619">
        <f t="shared" si="1035"/>
        <v>0</v>
      </c>
      <c r="AAV164" s="619">
        <f t="shared" si="1035"/>
        <v>0</v>
      </c>
      <c r="AAW164" s="619">
        <f t="shared" si="1035"/>
        <v>0</v>
      </c>
      <c r="AAX164" s="619">
        <f t="shared" si="1035"/>
        <v>0</v>
      </c>
      <c r="AAY164" s="619">
        <f t="shared" si="1035"/>
        <v>0</v>
      </c>
      <c r="AAZ164" s="619">
        <f t="shared" si="1035"/>
        <v>0</v>
      </c>
      <c r="ABA164" s="619">
        <f t="shared" si="1035"/>
        <v>0</v>
      </c>
      <c r="ABB164" s="619">
        <f t="shared" si="1035"/>
        <v>49060</v>
      </c>
      <c r="ABC164" s="619">
        <f t="shared" si="1035"/>
        <v>5500</v>
      </c>
      <c r="ABD164" s="619">
        <f t="shared" si="1035"/>
        <v>0</v>
      </c>
      <c r="ABE164" s="619">
        <f t="shared" si="1035"/>
        <v>0</v>
      </c>
      <c r="ABF164" s="619">
        <f t="shared" si="1035"/>
        <v>0</v>
      </c>
      <c r="ABG164" s="619">
        <f t="shared" si="1035"/>
        <v>0</v>
      </c>
      <c r="ABH164" s="619">
        <f t="shared" si="1035"/>
        <v>0</v>
      </c>
      <c r="ABI164" s="619">
        <f t="shared" si="1035"/>
        <v>0</v>
      </c>
      <c r="ABJ164" s="619">
        <f t="shared" si="1035"/>
        <v>5714</v>
      </c>
      <c r="ABK164" s="619">
        <f t="shared" si="1035"/>
        <v>4004</v>
      </c>
      <c r="ABL164" s="619">
        <f t="shared" si="1035"/>
        <v>500</v>
      </c>
      <c r="ABM164" s="619">
        <f t="shared" si="1035"/>
        <v>0</v>
      </c>
      <c r="ABN164" s="619">
        <f t="shared" si="1035"/>
        <v>0</v>
      </c>
      <c r="ABO164" s="619">
        <f t="shared" si="1035"/>
        <v>0</v>
      </c>
      <c r="ABP164" s="619">
        <f t="shared" si="1035"/>
        <v>0</v>
      </c>
      <c r="ABQ164" s="619">
        <f t="shared" si="1035"/>
        <v>0</v>
      </c>
      <c r="ABR164" s="619">
        <f t="shared" si="1035"/>
        <v>1384585.34</v>
      </c>
      <c r="ABS164" s="619">
        <f t="shared" si="1035"/>
        <v>479075.5</v>
      </c>
      <c r="ABT164" s="619">
        <f t="shared" si="1035"/>
        <v>1226252.6399999999</v>
      </c>
      <c r="ABU164" s="619">
        <f t="shared" si="1035"/>
        <v>1020215.2</v>
      </c>
      <c r="ABV164" s="619">
        <f t="shared" si="1035"/>
        <v>262421</v>
      </c>
      <c r="ABW164" s="619">
        <f t="shared" si="1035"/>
        <v>337511.64</v>
      </c>
      <c r="ABX164" s="619">
        <f t="shared" si="1035"/>
        <v>617359.29</v>
      </c>
      <c r="ABY164" s="619">
        <f t="shared" si="1035"/>
        <v>0</v>
      </c>
      <c r="ABZ164" s="619">
        <f t="shared" si="1035"/>
        <v>321424.53999999998</v>
      </c>
      <c r="ACA164" s="619">
        <f t="shared" si="1035"/>
        <v>7689786.9000000004</v>
      </c>
      <c r="ACB164" s="619">
        <f t="shared" si="1035"/>
        <v>4411568.57</v>
      </c>
      <c r="ACC164" s="619">
        <f t="shared" si="1035"/>
        <v>1195320.8400000001</v>
      </c>
      <c r="ACD164" s="619">
        <f t="shared" si="1035"/>
        <v>2587545.29</v>
      </c>
      <c r="ACE164" s="619">
        <f t="shared" si="1035"/>
        <v>2567037.7999999998</v>
      </c>
      <c r="ACF164" s="619">
        <f t="shared" si="1035"/>
        <v>1086994.26</v>
      </c>
      <c r="ACG164" s="619">
        <f t="shared" si="1035"/>
        <v>714465.54</v>
      </c>
      <c r="ACH164" s="619">
        <f t="shared" si="1035"/>
        <v>506285.23</v>
      </c>
      <c r="ACI164" s="619">
        <f t="shared" si="1035"/>
        <v>3056469.48</v>
      </c>
      <c r="ACJ164" s="619">
        <f t="shared" si="1035"/>
        <v>3275244.7</v>
      </c>
      <c r="ACK164" s="619">
        <f t="shared" si="1035"/>
        <v>1535751.1</v>
      </c>
      <c r="ACL164" s="619">
        <f t="shared" si="1035"/>
        <v>0</v>
      </c>
      <c r="ACM164" s="619">
        <f t="shared" si="1035"/>
        <v>90599</v>
      </c>
      <c r="ACN164" s="619">
        <f t="shared" si="1035"/>
        <v>405662.64</v>
      </c>
      <c r="ACO164" s="619">
        <f t="shared" si="1035"/>
        <v>202208.75</v>
      </c>
      <c r="ACP164" s="619">
        <f t="shared" si="1035"/>
        <v>0</v>
      </c>
      <c r="ACQ164" s="619">
        <f t="shared" si="1035"/>
        <v>0</v>
      </c>
      <c r="ACR164" s="619">
        <f t="shared" si="1035"/>
        <v>6124856</v>
      </c>
      <c r="ACS164" s="619">
        <f t="shared" si="1035"/>
        <v>0</v>
      </c>
      <c r="ACT164" s="619">
        <f t="shared" ref="ACT164:AFE164" si="1036">SUMIF($A$62:$A$157,$A$164,ACT$62:ACT$157)</f>
        <v>266254</v>
      </c>
      <c r="ACU164" s="619">
        <f t="shared" si="1036"/>
        <v>2133823.89</v>
      </c>
      <c r="ACV164" s="619">
        <f t="shared" si="1036"/>
        <v>65145</v>
      </c>
      <c r="ACW164" s="619">
        <f t="shared" si="1036"/>
        <v>3452</v>
      </c>
      <c r="ACX164" s="619">
        <f t="shared" si="1036"/>
        <v>503462.51</v>
      </c>
      <c r="ACY164" s="619">
        <f t="shared" si="1036"/>
        <v>771255.5</v>
      </c>
      <c r="ACZ164" s="619">
        <f t="shared" si="1036"/>
        <v>250577.5</v>
      </c>
      <c r="ADA164" s="619">
        <f t="shared" si="1036"/>
        <v>869869.69</v>
      </c>
      <c r="ADB164" s="619">
        <f t="shared" si="1036"/>
        <v>212976.14</v>
      </c>
      <c r="ADC164" s="619">
        <f t="shared" si="1036"/>
        <v>10818</v>
      </c>
      <c r="ADD164" s="619">
        <f t="shared" si="1036"/>
        <v>0</v>
      </c>
      <c r="ADE164" s="619">
        <f t="shared" si="1036"/>
        <v>0</v>
      </c>
      <c r="ADF164" s="619">
        <f t="shared" si="1036"/>
        <v>0</v>
      </c>
      <c r="ADG164" s="619">
        <f t="shared" si="1036"/>
        <v>0</v>
      </c>
      <c r="ADH164" s="619">
        <f t="shared" si="1036"/>
        <v>0</v>
      </c>
      <c r="ADI164" s="619">
        <f t="shared" si="1036"/>
        <v>2147218.17</v>
      </c>
      <c r="ADJ164" s="619">
        <f t="shared" si="1036"/>
        <v>0</v>
      </c>
      <c r="ADK164" s="619">
        <f t="shared" si="1036"/>
        <v>410611</v>
      </c>
      <c r="ADL164" s="619">
        <f t="shared" si="1036"/>
        <v>0</v>
      </c>
      <c r="ADM164" s="619">
        <f t="shared" si="1036"/>
        <v>0</v>
      </c>
      <c r="ADN164" s="619">
        <f t="shared" si="1036"/>
        <v>933900</v>
      </c>
      <c r="ADO164" s="619">
        <f t="shared" si="1036"/>
        <v>0</v>
      </c>
      <c r="ADP164" s="619">
        <f t="shared" si="1036"/>
        <v>0</v>
      </c>
      <c r="ADQ164" s="619">
        <f t="shared" si="1036"/>
        <v>9406622.3100000005</v>
      </c>
      <c r="ADR164" s="619">
        <f t="shared" si="1036"/>
        <v>3344826.88</v>
      </c>
      <c r="ADS164" s="619">
        <f t="shared" si="1036"/>
        <v>2074703.36</v>
      </c>
      <c r="ADT164" s="619">
        <f t="shared" si="1036"/>
        <v>988773.5</v>
      </c>
      <c r="ADU164" s="619">
        <f t="shared" si="1036"/>
        <v>0</v>
      </c>
      <c r="ADV164" s="619">
        <f t="shared" si="1036"/>
        <v>267894.76</v>
      </c>
      <c r="ADW164" s="619">
        <f t="shared" si="1036"/>
        <v>387173.4</v>
      </c>
      <c r="ADX164" s="619">
        <f t="shared" si="1036"/>
        <v>398411</v>
      </c>
      <c r="ADY164" s="619">
        <f t="shared" si="1036"/>
        <v>6448.6</v>
      </c>
      <c r="ADZ164" s="619">
        <f t="shared" si="1036"/>
        <v>262522</v>
      </c>
      <c r="AEA164" s="619">
        <f t="shared" si="1036"/>
        <v>0</v>
      </c>
      <c r="AEB164" s="619">
        <f t="shared" si="1036"/>
        <v>0</v>
      </c>
      <c r="AEC164" s="619">
        <f t="shared" si="1036"/>
        <v>1581013.25</v>
      </c>
      <c r="AED164" s="619">
        <f t="shared" si="1036"/>
        <v>1285381.3799999999</v>
      </c>
      <c r="AEE164" s="619">
        <f t="shared" si="1036"/>
        <v>136035</v>
      </c>
      <c r="AEF164" s="619">
        <f t="shared" si="1036"/>
        <v>0</v>
      </c>
      <c r="AEG164" s="619">
        <f t="shared" si="1036"/>
        <v>10594.72</v>
      </c>
      <c r="AEH164" s="619">
        <f t="shared" si="1036"/>
        <v>1046049.28</v>
      </c>
      <c r="AEI164" s="619">
        <f t="shared" si="1036"/>
        <v>2419.7199999999998</v>
      </c>
      <c r="AEJ164" s="619">
        <f t="shared" si="1036"/>
        <v>985809.49</v>
      </c>
      <c r="AEK164" s="619">
        <f t="shared" si="1036"/>
        <v>61615.5</v>
      </c>
      <c r="AEL164" s="619">
        <f t="shared" si="1036"/>
        <v>0</v>
      </c>
      <c r="AEM164" s="619">
        <f t="shared" si="1036"/>
        <v>352709.08</v>
      </c>
      <c r="AEN164" s="619">
        <f t="shared" si="1036"/>
        <v>213995.85</v>
      </c>
      <c r="AEO164" s="619">
        <f t="shared" si="1036"/>
        <v>693054.7</v>
      </c>
      <c r="AEP164" s="619">
        <f t="shared" si="1036"/>
        <v>2073789.98</v>
      </c>
      <c r="AEQ164" s="619">
        <f t="shared" si="1036"/>
        <v>377459</v>
      </c>
      <c r="AER164" s="619">
        <f t="shared" si="1036"/>
        <v>1133092.6200000001</v>
      </c>
      <c r="AES164" s="619">
        <f t="shared" si="1036"/>
        <v>271443.15000000002</v>
      </c>
      <c r="AET164" s="619">
        <f t="shared" si="1036"/>
        <v>526233.5</v>
      </c>
      <c r="AEU164" s="619">
        <f t="shared" si="1036"/>
        <v>70242.210000000006</v>
      </c>
      <c r="AEV164" s="619">
        <f t="shared" si="1036"/>
        <v>2287704.2400000002</v>
      </c>
      <c r="AEW164" s="619">
        <f t="shared" si="1036"/>
        <v>409317.5</v>
      </c>
      <c r="AEX164" s="619">
        <f t="shared" si="1036"/>
        <v>26585.5</v>
      </c>
      <c r="AEY164" s="619">
        <f t="shared" si="1036"/>
        <v>431555.71</v>
      </c>
      <c r="AEZ164" s="619">
        <f t="shared" si="1036"/>
        <v>0</v>
      </c>
      <c r="AFA164" s="619">
        <f t="shared" si="1036"/>
        <v>222693.4</v>
      </c>
      <c r="AFB164" s="619">
        <f t="shared" si="1036"/>
        <v>54371.25</v>
      </c>
      <c r="AFC164" s="619">
        <f t="shared" si="1036"/>
        <v>117174.98</v>
      </c>
      <c r="AFD164" s="619">
        <f t="shared" si="1036"/>
        <v>5364</v>
      </c>
      <c r="AFE164" s="619">
        <f t="shared" si="1036"/>
        <v>171264</v>
      </c>
      <c r="AFF164" s="619">
        <f t="shared" ref="AFF164:AHQ164" si="1037">SUMIF($A$62:$A$157,$A$164,AFF$62:AFF$157)</f>
        <v>54351</v>
      </c>
      <c r="AFG164" s="619">
        <f t="shared" si="1037"/>
        <v>84217</v>
      </c>
      <c r="AFH164" s="619">
        <f t="shared" si="1037"/>
        <v>5356</v>
      </c>
      <c r="AFI164" s="619">
        <f t="shared" si="1037"/>
        <v>0</v>
      </c>
      <c r="AFJ164" s="619">
        <f t="shared" si="1037"/>
        <v>0</v>
      </c>
      <c r="AFK164" s="619">
        <f t="shared" si="1037"/>
        <v>0</v>
      </c>
      <c r="AFL164" s="619">
        <f t="shared" si="1037"/>
        <v>0</v>
      </c>
      <c r="AFM164" s="619">
        <f t="shared" si="1037"/>
        <v>914</v>
      </c>
      <c r="AFN164" s="619">
        <f t="shared" si="1037"/>
        <v>0</v>
      </c>
      <c r="AFO164" s="619">
        <f t="shared" si="1037"/>
        <v>0</v>
      </c>
      <c r="AFP164" s="619">
        <f t="shared" si="1037"/>
        <v>0</v>
      </c>
      <c r="AFQ164" s="619">
        <f t="shared" si="1037"/>
        <v>27614</v>
      </c>
      <c r="AFR164" s="619">
        <f t="shared" si="1037"/>
        <v>275321.64</v>
      </c>
      <c r="AFS164" s="619">
        <f t="shared" si="1037"/>
        <v>74828.5</v>
      </c>
      <c r="AFT164" s="619">
        <f t="shared" si="1037"/>
        <v>92704</v>
      </c>
      <c r="AFU164" s="619">
        <f t="shared" si="1037"/>
        <v>5085</v>
      </c>
      <c r="AFV164" s="619">
        <f t="shared" si="1037"/>
        <v>0</v>
      </c>
      <c r="AFW164" s="619">
        <f t="shared" si="1037"/>
        <v>0</v>
      </c>
      <c r="AFX164" s="619">
        <f t="shared" si="1037"/>
        <v>0</v>
      </c>
      <c r="AFY164" s="619">
        <f t="shared" si="1037"/>
        <v>307892</v>
      </c>
      <c r="AFZ164" s="619">
        <f t="shared" si="1037"/>
        <v>0</v>
      </c>
      <c r="AGA164" s="619">
        <f t="shared" si="1037"/>
        <v>0</v>
      </c>
      <c r="AGB164" s="619">
        <f t="shared" si="1037"/>
        <v>914</v>
      </c>
      <c r="AGC164" s="619">
        <f t="shared" si="1037"/>
        <v>0</v>
      </c>
      <c r="AGD164" s="619">
        <f t="shared" si="1037"/>
        <v>0</v>
      </c>
      <c r="AGE164" s="619">
        <f t="shared" si="1037"/>
        <v>0</v>
      </c>
      <c r="AGF164" s="619">
        <f t="shared" si="1037"/>
        <v>0</v>
      </c>
      <c r="AGG164" s="619">
        <f t="shared" si="1037"/>
        <v>0</v>
      </c>
      <c r="AGH164" s="619">
        <f t="shared" si="1037"/>
        <v>0</v>
      </c>
      <c r="AGI164" s="619">
        <f t="shared" si="1037"/>
        <v>0</v>
      </c>
      <c r="AGJ164" s="619">
        <f t="shared" si="1037"/>
        <v>348</v>
      </c>
      <c r="AGK164" s="619">
        <f t="shared" si="1037"/>
        <v>0</v>
      </c>
      <c r="AGL164" s="619">
        <f t="shared" si="1037"/>
        <v>0</v>
      </c>
      <c r="AGM164" s="619">
        <f t="shared" si="1037"/>
        <v>1570.5</v>
      </c>
      <c r="AGN164" s="619">
        <f t="shared" si="1037"/>
        <v>0</v>
      </c>
      <c r="AGO164" s="619">
        <f t="shared" si="1037"/>
        <v>1728456.66</v>
      </c>
      <c r="AGP164" s="619">
        <f t="shared" si="1037"/>
        <v>320315</v>
      </c>
      <c r="AGQ164" s="619">
        <f t="shared" si="1037"/>
        <v>0</v>
      </c>
      <c r="AGR164" s="619">
        <f t="shared" si="1037"/>
        <v>0</v>
      </c>
      <c r="AGS164" s="619">
        <f t="shared" si="1037"/>
        <v>0</v>
      </c>
      <c r="AGT164" s="619">
        <f t="shared" si="1037"/>
        <v>0</v>
      </c>
      <c r="AGU164" s="619">
        <f t="shared" si="1037"/>
        <v>0</v>
      </c>
      <c r="AGV164" s="619">
        <f t="shared" si="1037"/>
        <v>0</v>
      </c>
      <c r="AGW164" s="619">
        <f t="shared" si="1037"/>
        <v>0</v>
      </c>
      <c r="AGX164" s="619">
        <f t="shared" si="1037"/>
        <v>0</v>
      </c>
      <c r="AGY164" s="619">
        <f t="shared" si="1037"/>
        <v>58894</v>
      </c>
      <c r="AGZ164" s="619">
        <f t="shared" si="1037"/>
        <v>106134.03</v>
      </c>
      <c r="AHA164" s="619">
        <f t="shared" si="1037"/>
        <v>297732.65999999997</v>
      </c>
      <c r="AHB164" s="619">
        <f t="shared" si="1037"/>
        <v>312637</v>
      </c>
      <c r="AHC164" s="619">
        <f t="shared" si="1037"/>
        <v>0</v>
      </c>
      <c r="AHD164" s="619">
        <f t="shared" si="1037"/>
        <v>111850</v>
      </c>
      <c r="AHE164" s="619">
        <f t="shared" si="1037"/>
        <v>7312</v>
      </c>
      <c r="AHF164" s="619">
        <f t="shared" si="1037"/>
        <v>0</v>
      </c>
      <c r="AHG164" s="619">
        <f t="shared" si="1037"/>
        <v>4049901.35</v>
      </c>
      <c r="AHH164" s="619">
        <f t="shared" si="1037"/>
        <v>174816.09</v>
      </c>
      <c r="AHI164" s="619">
        <f t="shared" si="1037"/>
        <v>0</v>
      </c>
      <c r="AHJ164" s="619">
        <f t="shared" si="1037"/>
        <v>925324.53</v>
      </c>
      <c r="AHK164" s="619">
        <f t="shared" si="1037"/>
        <v>395244.95</v>
      </c>
      <c r="AHL164" s="619">
        <f t="shared" si="1037"/>
        <v>1805136.17</v>
      </c>
      <c r="AHM164" s="619">
        <f t="shared" si="1037"/>
        <v>130868.7</v>
      </c>
      <c r="AHN164" s="619">
        <f t="shared" si="1037"/>
        <v>0</v>
      </c>
      <c r="AHO164" s="619">
        <f t="shared" si="1037"/>
        <v>15559</v>
      </c>
      <c r="AHP164" s="619">
        <f t="shared" si="1037"/>
        <v>13957.86</v>
      </c>
      <c r="AHQ164" s="619">
        <f t="shared" si="1037"/>
        <v>76587</v>
      </c>
      <c r="AHR164" s="619">
        <f t="shared" ref="AHR164:AHU164" si="1038">SUMIF($A$62:$A$157,$A$164,AHR$62:AHR$157)</f>
        <v>889840.83</v>
      </c>
      <c r="AHS164" s="619">
        <f t="shared" si="1038"/>
        <v>41946.58</v>
      </c>
      <c r="AHT164" s="619">
        <f t="shared" si="1038"/>
        <v>59132</v>
      </c>
      <c r="AHU164" s="619">
        <f t="shared" si="1038"/>
        <v>506611172.55999976</v>
      </c>
      <c r="AHW164" s="622" t="s">
        <v>6273</v>
      </c>
      <c r="AHX164" s="622" t="s">
        <v>6474</v>
      </c>
      <c r="AHY164" s="622" t="s">
        <v>6083</v>
      </c>
    </row>
    <row r="165" spans="1:909" ht="27" x14ac:dyDescent="0.9">
      <c r="A165" s="613" t="s">
        <v>6276</v>
      </c>
      <c r="B165" s="270" t="s">
        <v>6279</v>
      </c>
      <c r="C165" s="416" t="s">
        <v>6271</v>
      </c>
      <c r="D165" s="619">
        <f>SUMIF($A$62:$A$157,$A$165,D$62:D$157)</f>
        <v>13955203.310000001</v>
      </c>
      <c r="E165" s="619">
        <f t="shared" ref="E165:BQ165" si="1039">SUMIF($A$62:$A$157,$A$165,E$62:E$157)</f>
        <v>0</v>
      </c>
      <c r="F165" s="619">
        <f t="shared" si="1039"/>
        <v>0</v>
      </c>
      <c r="G165" s="619">
        <f t="shared" si="1039"/>
        <v>0</v>
      </c>
      <c r="H165" s="619">
        <f t="shared" si="1039"/>
        <v>0</v>
      </c>
      <c r="I165" s="619">
        <f t="shared" si="1039"/>
        <v>0</v>
      </c>
      <c r="J165" s="619">
        <f t="shared" si="1039"/>
        <v>0</v>
      </c>
      <c r="K165" s="619">
        <f t="shared" si="1039"/>
        <v>0</v>
      </c>
      <c r="L165" s="619">
        <f t="shared" si="1039"/>
        <v>0</v>
      </c>
      <c r="M165" s="619">
        <f t="shared" si="1039"/>
        <v>0</v>
      </c>
      <c r="N165" s="619">
        <f t="shared" si="1039"/>
        <v>0</v>
      </c>
      <c r="O165" s="619">
        <f t="shared" si="1039"/>
        <v>0</v>
      </c>
      <c r="P165" s="619">
        <f t="shared" si="1039"/>
        <v>0</v>
      </c>
      <c r="Q165" s="619">
        <f t="shared" si="1039"/>
        <v>0</v>
      </c>
      <c r="R165" s="619">
        <f t="shared" si="1039"/>
        <v>0</v>
      </c>
      <c r="S165" s="619">
        <f t="shared" si="1039"/>
        <v>0</v>
      </c>
      <c r="T165" s="619">
        <f t="shared" si="1039"/>
        <v>0</v>
      </c>
      <c r="U165" s="619">
        <f t="shared" si="1039"/>
        <v>0</v>
      </c>
      <c r="W165" s="619">
        <f t="shared" si="1039"/>
        <v>44499523.390000001</v>
      </c>
      <c r="X165" s="619">
        <f t="shared" si="1039"/>
        <v>0</v>
      </c>
      <c r="Y165" s="619">
        <f t="shared" si="1039"/>
        <v>0</v>
      </c>
      <c r="Z165" s="619">
        <f t="shared" si="1039"/>
        <v>0</v>
      </c>
      <c r="AA165" s="619">
        <f t="shared" si="1039"/>
        <v>0</v>
      </c>
      <c r="AB165" s="619">
        <f t="shared" si="1039"/>
        <v>0</v>
      </c>
      <c r="AC165" s="619">
        <f t="shared" si="1039"/>
        <v>0</v>
      </c>
      <c r="AD165" s="619">
        <f t="shared" si="1039"/>
        <v>0</v>
      </c>
      <c r="AE165" s="619">
        <f t="shared" si="1039"/>
        <v>0</v>
      </c>
      <c r="AF165" s="619">
        <f t="shared" si="1039"/>
        <v>0</v>
      </c>
      <c r="AG165" s="619">
        <f t="shared" si="1039"/>
        <v>14157826.24</v>
      </c>
      <c r="AH165" s="619">
        <f t="shared" si="1039"/>
        <v>0</v>
      </c>
      <c r="AI165" s="619">
        <f t="shared" si="1039"/>
        <v>0</v>
      </c>
      <c r="AJ165" s="619">
        <f t="shared" si="1039"/>
        <v>0</v>
      </c>
      <c r="AK165" s="619">
        <f t="shared" si="1039"/>
        <v>0</v>
      </c>
      <c r="AL165" s="619">
        <f t="shared" si="1039"/>
        <v>0</v>
      </c>
      <c r="AM165" s="619">
        <f t="shared" si="1039"/>
        <v>0</v>
      </c>
      <c r="AN165" s="619">
        <f t="shared" si="1039"/>
        <v>0</v>
      </c>
      <c r="AO165" s="619">
        <f t="shared" si="1039"/>
        <v>0</v>
      </c>
      <c r="AP165" s="619">
        <f t="shared" si="1039"/>
        <v>0</v>
      </c>
      <c r="AQ165" s="619">
        <f t="shared" si="1039"/>
        <v>0</v>
      </c>
      <c r="AR165" s="619">
        <f t="shared" si="1039"/>
        <v>0</v>
      </c>
      <c r="AS165" s="619">
        <f t="shared" si="1039"/>
        <v>0</v>
      </c>
      <c r="AT165" s="619">
        <f t="shared" si="1039"/>
        <v>0</v>
      </c>
      <c r="AU165" s="619">
        <f t="shared" si="1039"/>
        <v>15874340.49</v>
      </c>
      <c r="AV165" s="619">
        <f t="shared" si="1039"/>
        <v>0</v>
      </c>
      <c r="AW165" s="619">
        <f t="shared" si="1039"/>
        <v>0</v>
      </c>
      <c r="AX165" s="619">
        <f t="shared" si="1039"/>
        <v>0</v>
      </c>
      <c r="AY165" s="619">
        <f t="shared" si="1039"/>
        <v>0</v>
      </c>
      <c r="AZ165" s="619">
        <f t="shared" si="1039"/>
        <v>0</v>
      </c>
      <c r="BA165" s="619">
        <f t="shared" si="1039"/>
        <v>0</v>
      </c>
      <c r="BB165" s="619">
        <f t="shared" si="1039"/>
        <v>0</v>
      </c>
      <c r="BC165" s="619">
        <f t="shared" si="1039"/>
        <v>0</v>
      </c>
      <c r="BD165" s="619">
        <f t="shared" si="1039"/>
        <v>0</v>
      </c>
      <c r="BE165" s="619">
        <f t="shared" si="1039"/>
        <v>0</v>
      </c>
      <c r="BF165" s="619">
        <f t="shared" si="1039"/>
        <v>0</v>
      </c>
      <c r="BG165" s="619">
        <f t="shared" si="1039"/>
        <v>0</v>
      </c>
      <c r="BH165" s="619">
        <f t="shared" si="1039"/>
        <v>0</v>
      </c>
      <c r="BI165" s="619">
        <f t="shared" si="1039"/>
        <v>0</v>
      </c>
      <c r="BJ165" s="619">
        <f t="shared" si="1039"/>
        <v>11968392.210000001</v>
      </c>
      <c r="BK165" s="619">
        <f t="shared" si="1039"/>
        <v>2133699.31</v>
      </c>
      <c r="BL165" s="619">
        <f t="shared" si="1039"/>
        <v>0</v>
      </c>
      <c r="BM165" s="619">
        <f t="shared" si="1039"/>
        <v>0</v>
      </c>
      <c r="BN165" s="619">
        <f t="shared" si="1039"/>
        <v>0</v>
      </c>
      <c r="BO165" s="619">
        <f t="shared" si="1039"/>
        <v>0</v>
      </c>
      <c r="BP165" s="619">
        <f t="shared" si="1039"/>
        <v>0</v>
      </c>
      <c r="BQ165" s="619">
        <f t="shared" si="1039"/>
        <v>0</v>
      </c>
      <c r="BR165" s="619">
        <f t="shared" ref="BR165:EC165" si="1040">SUMIF($A$62:$A$157,$A$165,BR$62:BR$157)</f>
        <v>0</v>
      </c>
      <c r="BS165" s="619">
        <f t="shared" si="1040"/>
        <v>6479317.5300000003</v>
      </c>
      <c r="BT165" s="619">
        <f t="shared" si="1040"/>
        <v>0</v>
      </c>
      <c r="BU165" s="619">
        <f t="shared" si="1040"/>
        <v>0</v>
      </c>
      <c r="BV165" s="619">
        <f t="shared" si="1040"/>
        <v>0</v>
      </c>
      <c r="BW165" s="619">
        <f t="shared" si="1040"/>
        <v>0</v>
      </c>
      <c r="BX165" s="619">
        <f t="shared" si="1040"/>
        <v>0</v>
      </c>
      <c r="BY165" s="619">
        <f t="shared" si="1040"/>
        <v>0</v>
      </c>
      <c r="BZ165" s="619">
        <f t="shared" si="1040"/>
        <v>0</v>
      </c>
      <c r="CA165" s="619">
        <f t="shared" si="1040"/>
        <v>6478540.3700000001</v>
      </c>
      <c r="CB165" s="619">
        <f t="shared" si="1040"/>
        <v>0</v>
      </c>
      <c r="CC165" s="619">
        <f t="shared" si="1040"/>
        <v>0</v>
      </c>
      <c r="CD165" s="619">
        <f t="shared" si="1040"/>
        <v>0</v>
      </c>
      <c r="CE165" s="619">
        <f t="shared" si="1040"/>
        <v>0</v>
      </c>
      <c r="CF165" s="619">
        <f t="shared" si="1040"/>
        <v>0</v>
      </c>
      <c r="CG165" s="619">
        <f t="shared" si="1040"/>
        <v>0</v>
      </c>
      <c r="CH165" s="619">
        <f t="shared" si="1040"/>
        <v>17401574.02</v>
      </c>
      <c r="CI165" s="619">
        <f t="shared" si="1040"/>
        <v>0</v>
      </c>
      <c r="CJ165" s="619">
        <f t="shared" si="1040"/>
        <v>0</v>
      </c>
      <c r="CK165" s="619">
        <f t="shared" si="1040"/>
        <v>0</v>
      </c>
      <c r="CL165" s="619">
        <f t="shared" si="1040"/>
        <v>0</v>
      </c>
      <c r="CM165" s="619">
        <f t="shared" si="1040"/>
        <v>0</v>
      </c>
      <c r="CN165" s="619">
        <f t="shared" si="1040"/>
        <v>0</v>
      </c>
      <c r="CO165" s="619">
        <f t="shared" si="1040"/>
        <v>0</v>
      </c>
      <c r="CP165" s="619">
        <f t="shared" si="1040"/>
        <v>0</v>
      </c>
      <c r="CQ165" s="619">
        <f t="shared" si="1040"/>
        <v>0</v>
      </c>
      <c r="CR165" s="619">
        <f t="shared" si="1040"/>
        <v>0</v>
      </c>
      <c r="CS165" s="619">
        <f t="shared" si="1040"/>
        <v>0</v>
      </c>
      <c r="CT165" s="619">
        <f t="shared" si="1040"/>
        <v>0</v>
      </c>
      <c r="CU165" s="619">
        <f t="shared" si="1040"/>
        <v>47609702.719999999</v>
      </c>
      <c r="CV165" s="619">
        <f t="shared" si="1040"/>
        <v>0</v>
      </c>
      <c r="CW165" s="619">
        <f t="shared" si="1040"/>
        <v>0</v>
      </c>
      <c r="CX165" s="619">
        <f t="shared" si="1040"/>
        <v>0</v>
      </c>
      <c r="CY165" s="619">
        <f t="shared" si="1040"/>
        <v>0</v>
      </c>
      <c r="CZ165" s="619">
        <f t="shared" si="1040"/>
        <v>0</v>
      </c>
      <c r="DA165" s="619">
        <f t="shared" si="1040"/>
        <v>0</v>
      </c>
      <c r="DB165" s="619">
        <f t="shared" si="1040"/>
        <v>0</v>
      </c>
      <c r="DC165" s="619">
        <f t="shared" si="1040"/>
        <v>9031309.1600000001</v>
      </c>
      <c r="DD165" s="619">
        <f t="shared" si="1040"/>
        <v>11880356.859999999</v>
      </c>
      <c r="DE165" s="619">
        <f t="shared" si="1040"/>
        <v>0</v>
      </c>
      <c r="DF165" s="619">
        <f t="shared" si="1040"/>
        <v>0</v>
      </c>
      <c r="DG165" s="619">
        <f t="shared" si="1040"/>
        <v>0</v>
      </c>
      <c r="DH165" s="619">
        <f t="shared" si="1040"/>
        <v>0</v>
      </c>
      <c r="DI165" s="619">
        <f t="shared" si="1040"/>
        <v>0</v>
      </c>
      <c r="DJ165" s="619">
        <f t="shared" si="1040"/>
        <v>0</v>
      </c>
      <c r="DK165" s="619">
        <f t="shared" si="1040"/>
        <v>0</v>
      </c>
      <c r="DL165" s="619">
        <f t="shared" si="1040"/>
        <v>34974078.469999999</v>
      </c>
      <c r="DM165" s="619">
        <f t="shared" si="1040"/>
        <v>0</v>
      </c>
      <c r="DN165" s="619">
        <f t="shared" si="1040"/>
        <v>0</v>
      </c>
      <c r="DO165" s="619">
        <f t="shared" si="1040"/>
        <v>0</v>
      </c>
      <c r="DP165" s="619">
        <f t="shared" si="1040"/>
        <v>0</v>
      </c>
      <c r="DQ165" s="619">
        <f t="shared" si="1040"/>
        <v>0</v>
      </c>
      <c r="DR165" s="619">
        <f t="shared" si="1040"/>
        <v>0</v>
      </c>
      <c r="DS165" s="619">
        <f t="shared" si="1040"/>
        <v>0</v>
      </c>
      <c r="DT165" s="619">
        <f t="shared" si="1040"/>
        <v>0</v>
      </c>
      <c r="DU165" s="619">
        <f t="shared" si="1040"/>
        <v>20606834.41</v>
      </c>
      <c r="DV165" s="619">
        <f t="shared" si="1040"/>
        <v>0</v>
      </c>
      <c r="DW165" s="619">
        <f t="shared" si="1040"/>
        <v>0</v>
      </c>
      <c r="DX165" s="619">
        <f t="shared" si="1040"/>
        <v>0</v>
      </c>
      <c r="DY165" s="619">
        <f t="shared" si="1040"/>
        <v>0</v>
      </c>
      <c r="DZ165" s="619">
        <f t="shared" si="1040"/>
        <v>0</v>
      </c>
      <c r="EA165" s="619">
        <f t="shared" si="1040"/>
        <v>0</v>
      </c>
      <c r="EB165" s="619">
        <f t="shared" si="1040"/>
        <v>0</v>
      </c>
      <c r="EC165" s="619">
        <f t="shared" si="1040"/>
        <v>0</v>
      </c>
      <c r="ED165" s="619">
        <f t="shared" ref="ED165:GO165" si="1041">SUMIF($A$62:$A$157,$A$165,ED$62:ED$157)</f>
        <v>0</v>
      </c>
      <c r="EE165" s="619">
        <f t="shared" si="1041"/>
        <v>0</v>
      </c>
      <c r="EF165" s="619">
        <f t="shared" si="1041"/>
        <v>4286761.4800000004</v>
      </c>
      <c r="EG165" s="619">
        <f t="shared" si="1041"/>
        <v>6986055.7699999996</v>
      </c>
      <c r="EH165" s="619">
        <f t="shared" si="1041"/>
        <v>0</v>
      </c>
      <c r="EI165" s="619">
        <f t="shared" si="1041"/>
        <v>0</v>
      </c>
      <c r="EJ165" s="619">
        <f t="shared" si="1041"/>
        <v>0</v>
      </c>
      <c r="EK165" s="619">
        <f t="shared" si="1041"/>
        <v>0</v>
      </c>
      <c r="EL165" s="619">
        <f t="shared" si="1041"/>
        <v>0</v>
      </c>
      <c r="EM165" s="619">
        <f t="shared" si="1041"/>
        <v>0</v>
      </c>
      <c r="EN165" s="619">
        <f t="shared" si="1041"/>
        <v>0</v>
      </c>
      <c r="EO165" s="619">
        <f t="shared" si="1041"/>
        <v>37856842.25</v>
      </c>
      <c r="EP165" s="619">
        <f t="shared" si="1041"/>
        <v>0</v>
      </c>
      <c r="EQ165" s="619">
        <f t="shared" si="1041"/>
        <v>0</v>
      </c>
      <c r="ER165" s="619">
        <f t="shared" si="1041"/>
        <v>0</v>
      </c>
      <c r="ES165" s="619">
        <f t="shared" si="1041"/>
        <v>0</v>
      </c>
      <c r="ET165" s="619">
        <f t="shared" si="1041"/>
        <v>0</v>
      </c>
      <c r="EU165" s="619">
        <f t="shared" si="1041"/>
        <v>0</v>
      </c>
      <c r="EV165" s="619">
        <f t="shared" si="1041"/>
        <v>0</v>
      </c>
      <c r="EW165" s="619">
        <f t="shared" si="1041"/>
        <v>0</v>
      </c>
      <c r="EX165" s="619">
        <f t="shared" si="1041"/>
        <v>7320971.4000000004</v>
      </c>
      <c r="EY165" s="619">
        <f t="shared" si="1041"/>
        <v>0</v>
      </c>
      <c r="EZ165" s="619">
        <f t="shared" si="1041"/>
        <v>0</v>
      </c>
      <c r="FA165" s="619">
        <f t="shared" si="1041"/>
        <v>0</v>
      </c>
      <c r="FB165" s="619">
        <f t="shared" si="1041"/>
        <v>0</v>
      </c>
      <c r="FC165" s="619">
        <f t="shared" si="1041"/>
        <v>0</v>
      </c>
      <c r="FD165" s="619">
        <f t="shared" si="1041"/>
        <v>0</v>
      </c>
      <c r="FE165" s="619">
        <f t="shared" si="1041"/>
        <v>0</v>
      </c>
      <c r="FF165" s="619">
        <f t="shared" si="1041"/>
        <v>0</v>
      </c>
      <c r="FG165" s="619">
        <f t="shared" si="1041"/>
        <v>0</v>
      </c>
      <c r="FH165" s="619">
        <f t="shared" si="1041"/>
        <v>0</v>
      </c>
      <c r="FI165" s="619">
        <f t="shared" si="1041"/>
        <v>0</v>
      </c>
      <c r="FJ165" s="619">
        <f t="shared" si="1041"/>
        <v>8569497.7599999998</v>
      </c>
      <c r="FK165" s="619">
        <f t="shared" si="1041"/>
        <v>0</v>
      </c>
      <c r="FL165" s="619">
        <f t="shared" si="1041"/>
        <v>0</v>
      </c>
      <c r="FM165" s="619">
        <f t="shared" si="1041"/>
        <v>0</v>
      </c>
      <c r="FN165" s="619">
        <f t="shared" si="1041"/>
        <v>0</v>
      </c>
      <c r="FO165" s="619">
        <f t="shared" si="1041"/>
        <v>0</v>
      </c>
      <c r="FP165" s="619">
        <f t="shared" si="1041"/>
        <v>0</v>
      </c>
      <c r="FQ165" s="619">
        <f t="shared" si="1041"/>
        <v>0</v>
      </c>
      <c r="FR165" s="619">
        <f t="shared" si="1041"/>
        <v>35429639.719999999</v>
      </c>
      <c r="FS165" s="619">
        <f t="shared" si="1041"/>
        <v>0</v>
      </c>
      <c r="FT165" s="619">
        <f t="shared" si="1041"/>
        <v>0</v>
      </c>
      <c r="FU165" s="619">
        <f t="shared" si="1041"/>
        <v>0</v>
      </c>
      <c r="FV165" s="619">
        <f t="shared" si="1041"/>
        <v>0</v>
      </c>
      <c r="FW165" s="619">
        <f t="shared" si="1041"/>
        <v>0</v>
      </c>
      <c r="FX165" s="619">
        <f t="shared" si="1041"/>
        <v>0</v>
      </c>
      <c r="FY165" s="619">
        <f t="shared" si="1041"/>
        <v>0</v>
      </c>
      <c r="FZ165" s="619">
        <f t="shared" si="1041"/>
        <v>0</v>
      </c>
      <c r="GA165" s="619">
        <f t="shared" si="1041"/>
        <v>0</v>
      </c>
      <c r="GB165" s="619">
        <f t="shared" si="1041"/>
        <v>0</v>
      </c>
      <c r="GC165" s="619">
        <f t="shared" si="1041"/>
        <v>0</v>
      </c>
      <c r="GD165" s="619">
        <f t="shared" si="1041"/>
        <v>0</v>
      </c>
      <c r="GE165" s="619">
        <f t="shared" si="1041"/>
        <v>0</v>
      </c>
      <c r="GF165" s="619">
        <f t="shared" si="1041"/>
        <v>7677354.4400000004</v>
      </c>
      <c r="GG165" s="619">
        <f t="shared" si="1041"/>
        <v>0</v>
      </c>
      <c r="GH165" s="619">
        <f t="shared" si="1041"/>
        <v>0</v>
      </c>
      <c r="GI165" s="619">
        <f t="shared" si="1041"/>
        <v>0</v>
      </c>
      <c r="GJ165" s="619">
        <f t="shared" si="1041"/>
        <v>0</v>
      </c>
      <c r="GK165" s="619">
        <f t="shared" si="1041"/>
        <v>0</v>
      </c>
      <c r="GL165" s="619">
        <f t="shared" si="1041"/>
        <v>0</v>
      </c>
      <c r="GM165" s="619">
        <f t="shared" si="1041"/>
        <v>0</v>
      </c>
      <c r="GN165" s="619">
        <f t="shared" si="1041"/>
        <v>0</v>
      </c>
      <c r="GO165" s="619">
        <f t="shared" si="1041"/>
        <v>0</v>
      </c>
      <c r="GP165" s="619">
        <f t="shared" ref="GP165:JA165" si="1042">SUMIF($A$62:$A$157,$A$165,GP$62:GP$157)</f>
        <v>0</v>
      </c>
      <c r="GQ165" s="619">
        <f t="shared" si="1042"/>
        <v>0</v>
      </c>
      <c r="GR165" s="619">
        <f t="shared" si="1042"/>
        <v>1782276.78</v>
      </c>
      <c r="GS165" s="619">
        <f t="shared" si="1042"/>
        <v>0</v>
      </c>
      <c r="GT165" s="619">
        <f t="shared" si="1042"/>
        <v>0</v>
      </c>
      <c r="GU165" s="619">
        <f t="shared" si="1042"/>
        <v>0</v>
      </c>
      <c r="GV165" s="619">
        <f t="shared" si="1042"/>
        <v>0</v>
      </c>
      <c r="GW165" s="619">
        <f t="shared" si="1042"/>
        <v>0</v>
      </c>
      <c r="GX165" s="619">
        <f t="shared" si="1042"/>
        <v>0</v>
      </c>
      <c r="GY165" s="619">
        <f t="shared" si="1042"/>
        <v>0</v>
      </c>
      <c r="GZ165" s="619">
        <f t="shared" si="1042"/>
        <v>10280351.699999999</v>
      </c>
      <c r="HA165" s="619">
        <f t="shared" si="1042"/>
        <v>0</v>
      </c>
      <c r="HB165" s="619">
        <f t="shared" si="1042"/>
        <v>0</v>
      </c>
      <c r="HC165" s="619">
        <f t="shared" si="1042"/>
        <v>0</v>
      </c>
      <c r="HD165" s="619">
        <f t="shared" si="1042"/>
        <v>12782343.199999999</v>
      </c>
      <c r="HE165" s="619">
        <f t="shared" si="1042"/>
        <v>0</v>
      </c>
      <c r="HF165" s="619">
        <f t="shared" si="1042"/>
        <v>0</v>
      </c>
      <c r="HG165" s="619">
        <f t="shared" si="1042"/>
        <v>0</v>
      </c>
      <c r="HH165" s="619">
        <f t="shared" si="1042"/>
        <v>0</v>
      </c>
      <c r="HI165" s="619">
        <f t="shared" si="1042"/>
        <v>0</v>
      </c>
      <c r="HJ165" s="619">
        <f t="shared" si="1042"/>
        <v>0</v>
      </c>
      <c r="HK165" s="619">
        <f t="shared" si="1042"/>
        <v>0</v>
      </c>
      <c r="HL165" s="619">
        <f t="shared" si="1042"/>
        <v>37433553.539999999</v>
      </c>
      <c r="HM165" s="619">
        <f t="shared" si="1042"/>
        <v>0</v>
      </c>
      <c r="HN165" s="619">
        <f t="shared" si="1042"/>
        <v>0</v>
      </c>
      <c r="HO165" s="619">
        <f t="shared" si="1042"/>
        <v>0</v>
      </c>
      <c r="HP165" s="619">
        <f t="shared" si="1042"/>
        <v>0</v>
      </c>
      <c r="HQ165" s="619">
        <f t="shared" si="1042"/>
        <v>0</v>
      </c>
      <c r="HR165" s="619">
        <f t="shared" si="1042"/>
        <v>0</v>
      </c>
      <c r="HS165" s="619">
        <f t="shared" si="1042"/>
        <v>0</v>
      </c>
      <c r="HT165" s="619">
        <f t="shared" si="1042"/>
        <v>14678894.439999999</v>
      </c>
      <c r="HU165" s="619">
        <f t="shared" si="1042"/>
        <v>5125879.5199999996</v>
      </c>
      <c r="HV165" s="619">
        <f t="shared" si="1042"/>
        <v>0</v>
      </c>
      <c r="HW165" s="619">
        <f t="shared" si="1042"/>
        <v>0</v>
      </c>
      <c r="HX165" s="619">
        <f t="shared" si="1042"/>
        <v>0</v>
      </c>
      <c r="HY165" s="619">
        <f t="shared" si="1042"/>
        <v>0</v>
      </c>
      <c r="HZ165" s="619">
        <f t="shared" si="1042"/>
        <v>0</v>
      </c>
      <c r="IA165" s="619">
        <f t="shared" si="1042"/>
        <v>0</v>
      </c>
      <c r="IB165" s="619">
        <f t="shared" si="1042"/>
        <v>0</v>
      </c>
      <c r="IC165" s="619">
        <f t="shared" si="1042"/>
        <v>0</v>
      </c>
      <c r="ID165" s="619">
        <f t="shared" si="1042"/>
        <v>0</v>
      </c>
      <c r="IE165" s="619">
        <f t="shared" si="1042"/>
        <v>0</v>
      </c>
      <c r="IF165" s="619">
        <f t="shared" si="1042"/>
        <v>0</v>
      </c>
      <c r="IG165" s="619">
        <f t="shared" si="1042"/>
        <v>0</v>
      </c>
      <c r="IH165" s="619">
        <f t="shared" si="1042"/>
        <v>0</v>
      </c>
      <c r="II165" s="619">
        <f t="shared" si="1042"/>
        <v>0</v>
      </c>
      <c r="IJ165" s="619">
        <f t="shared" si="1042"/>
        <v>59821418.119999997</v>
      </c>
      <c r="IK165" s="619">
        <f t="shared" si="1042"/>
        <v>16615854.68</v>
      </c>
      <c r="IL165" s="619">
        <f t="shared" si="1042"/>
        <v>0</v>
      </c>
      <c r="IM165" s="619">
        <f t="shared" si="1042"/>
        <v>0</v>
      </c>
      <c r="IN165" s="619">
        <f t="shared" si="1042"/>
        <v>0</v>
      </c>
      <c r="IO165" s="619">
        <f t="shared" si="1042"/>
        <v>0</v>
      </c>
      <c r="IP165" s="619">
        <f t="shared" si="1042"/>
        <v>0</v>
      </c>
      <c r="IQ165" s="619">
        <f t="shared" si="1042"/>
        <v>0</v>
      </c>
      <c r="IR165" s="619">
        <f t="shared" si="1042"/>
        <v>0</v>
      </c>
      <c r="IS165" s="619">
        <f t="shared" si="1042"/>
        <v>0</v>
      </c>
      <c r="IT165" s="619">
        <f t="shared" si="1042"/>
        <v>0</v>
      </c>
      <c r="IU165" s="619">
        <f t="shared" si="1042"/>
        <v>45510788.109999999</v>
      </c>
      <c r="IV165" s="619">
        <f t="shared" si="1042"/>
        <v>111462617.40000001</v>
      </c>
      <c r="IW165" s="619">
        <f t="shared" si="1042"/>
        <v>0</v>
      </c>
      <c r="IX165" s="619">
        <f t="shared" si="1042"/>
        <v>0</v>
      </c>
      <c r="IY165" s="619">
        <f t="shared" si="1042"/>
        <v>0</v>
      </c>
      <c r="IZ165" s="619">
        <f t="shared" si="1042"/>
        <v>0</v>
      </c>
      <c r="JA165" s="619">
        <f t="shared" si="1042"/>
        <v>0</v>
      </c>
      <c r="JB165" s="619">
        <f t="shared" ref="JB165:LM165" si="1043">SUMIF($A$62:$A$157,$A$165,JB$62:JB$157)</f>
        <v>0</v>
      </c>
      <c r="JC165" s="619">
        <f t="shared" si="1043"/>
        <v>0</v>
      </c>
      <c r="JD165" s="619">
        <f t="shared" si="1043"/>
        <v>0</v>
      </c>
      <c r="JE165" s="619">
        <f t="shared" si="1043"/>
        <v>0</v>
      </c>
      <c r="JF165" s="619">
        <f t="shared" si="1043"/>
        <v>0</v>
      </c>
      <c r="JG165" s="619">
        <f t="shared" si="1043"/>
        <v>3557129.48</v>
      </c>
      <c r="JH165" s="619">
        <f t="shared" si="1043"/>
        <v>9999.6299999999992</v>
      </c>
      <c r="JI165" s="619">
        <f t="shared" si="1043"/>
        <v>0</v>
      </c>
      <c r="JJ165" s="619">
        <f t="shared" si="1043"/>
        <v>0</v>
      </c>
      <c r="JK165" s="619">
        <f t="shared" si="1043"/>
        <v>0</v>
      </c>
      <c r="JL165" s="619">
        <f t="shared" si="1043"/>
        <v>0</v>
      </c>
      <c r="JM165" s="619">
        <f t="shared" si="1043"/>
        <v>35932291.75</v>
      </c>
      <c r="JN165" s="619">
        <f t="shared" si="1043"/>
        <v>0</v>
      </c>
      <c r="JO165" s="619">
        <f t="shared" si="1043"/>
        <v>0</v>
      </c>
      <c r="JP165" s="619">
        <f t="shared" si="1043"/>
        <v>0</v>
      </c>
      <c r="JQ165" s="619">
        <f t="shared" si="1043"/>
        <v>0</v>
      </c>
      <c r="JR165" s="619">
        <f t="shared" si="1043"/>
        <v>0</v>
      </c>
      <c r="JS165" s="619">
        <f t="shared" si="1043"/>
        <v>0</v>
      </c>
      <c r="JT165" s="619">
        <f t="shared" si="1043"/>
        <v>61847278</v>
      </c>
      <c r="JU165" s="619">
        <f t="shared" si="1043"/>
        <v>35250603.740000002</v>
      </c>
      <c r="JV165" s="619">
        <f t="shared" si="1043"/>
        <v>0</v>
      </c>
      <c r="JW165" s="619">
        <f t="shared" si="1043"/>
        <v>0</v>
      </c>
      <c r="JX165" s="619">
        <f t="shared" si="1043"/>
        <v>0</v>
      </c>
      <c r="JY165" s="619">
        <f t="shared" si="1043"/>
        <v>0</v>
      </c>
      <c r="JZ165" s="619">
        <f t="shared" si="1043"/>
        <v>0</v>
      </c>
      <c r="KA165" s="619">
        <f t="shared" si="1043"/>
        <v>0</v>
      </c>
      <c r="KB165" s="619">
        <f t="shared" si="1043"/>
        <v>0</v>
      </c>
      <c r="KC165" s="619">
        <f t="shared" si="1043"/>
        <v>0</v>
      </c>
      <c r="KD165" s="619">
        <f t="shared" si="1043"/>
        <v>0</v>
      </c>
      <c r="KE165" s="619">
        <f t="shared" si="1043"/>
        <v>0</v>
      </c>
      <c r="KF165" s="619">
        <f t="shared" si="1043"/>
        <v>0</v>
      </c>
      <c r="KG165" s="619">
        <f t="shared" si="1043"/>
        <v>0</v>
      </c>
      <c r="KH165" s="619">
        <f t="shared" si="1043"/>
        <v>0</v>
      </c>
      <c r="KI165" s="619">
        <f t="shared" si="1043"/>
        <v>0</v>
      </c>
      <c r="KJ165" s="619">
        <f t="shared" si="1043"/>
        <v>110030886.36</v>
      </c>
      <c r="KK165" s="619">
        <f t="shared" si="1043"/>
        <v>0</v>
      </c>
      <c r="KL165" s="619">
        <f t="shared" si="1043"/>
        <v>0</v>
      </c>
      <c r="KM165" s="619">
        <f t="shared" si="1043"/>
        <v>0</v>
      </c>
      <c r="KN165" s="619">
        <f t="shared" si="1043"/>
        <v>0</v>
      </c>
      <c r="KO165" s="619">
        <f t="shared" si="1043"/>
        <v>0</v>
      </c>
      <c r="KP165" s="619">
        <f t="shared" si="1043"/>
        <v>0</v>
      </c>
      <c r="KQ165" s="619">
        <f t="shared" si="1043"/>
        <v>0</v>
      </c>
      <c r="KR165" s="619">
        <f t="shared" si="1043"/>
        <v>0</v>
      </c>
      <c r="KS165" s="619">
        <f t="shared" si="1043"/>
        <v>2099045.7000000002</v>
      </c>
      <c r="KT165" s="619">
        <f t="shared" si="1043"/>
        <v>0</v>
      </c>
      <c r="KU165" s="619">
        <f t="shared" si="1043"/>
        <v>0</v>
      </c>
      <c r="KV165" s="619">
        <f t="shared" si="1043"/>
        <v>0</v>
      </c>
      <c r="KW165" s="619">
        <f t="shared" si="1043"/>
        <v>0</v>
      </c>
      <c r="KX165" s="619">
        <f t="shared" si="1043"/>
        <v>0</v>
      </c>
      <c r="KY165" s="619">
        <f t="shared" si="1043"/>
        <v>44467166.850000001</v>
      </c>
      <c r="KZ165" s="619">
        <f t="shared" si="1043"/>
        <v>0</v>
      </c>
      <c r="LA165" s="619">
        <f t="shared" si="1043"/>
        <v>58539020.009999998</v>
      </c>
      <c r="LB165" s="619">
        <f t="shared" si="1043"/>
        <v>0</v>
      </c>
      <c r="LC165" s="619">
        <f t="shared" si="1043"/>
        <v>0</v>
      </c>
      <c r="LD165" s="619">
        <f t="shared" si="1043"/>
        <v>0</v>
      </c>
      <c r="LE165" s="619">
        <f t="shared" si="1043"/>
        <v>0</v>
      </c>
      <c r="LF165" s="619">
        <f t="shared" si="1043"/>
        <v>0</v>
      </c>
      <c r="LG165" s="619">
        <f t="shared" si="1043"/>
        <v>0</v>
      </c>
      <c r="LH165" s="619">
        <f t="shared" si="1043"/>
        <v>0</v>
      </c>
      <c r="LI165" s="619">
        <f t="shared" si="1043"/>
        <v>42489934.170000002</v>
      </c>
      <c r="LJ165" s="619">
        <f t="shared" si="1043"/>
        <v>11170657.58</v>
      </c>
      <c r="LK165" s="619">
        <f t="shared" si="1043"/>
        <v>12287721.17</v>
      </c>
      <c r="LL165" s="619">
        <f t="shared" si="1043"/>
        <v>18959896.870000001</v>
      </c>
      <c r="LM165" s="619">
        <f t="shared" si="1043"/>
        <v>0</v>
      </c>
      <c r="LN165" s="619">
        <f t="shared" ref="LN165:NY165" si="1044">SUMIF($A$62:$A$157,$A$165,LN$62:LN$157)</f>
        <v>0</v>
      </c>
      <c r="LO165" s="619">
        <f t="shared" si="1044"/>
        <v>0</v>
      </c>
      <c r="LP165" s="619">
        <f t="shared" si="1044"/>
        <v>0</v>
      </c>
      <c r="LQ165" s="619">
        <f t="shared" si="1044"/>
        <v>0</v>
      </c>
      <c r="LR165" s="619">
        <f t="shared" si="1044"/>
        <v>0</v>
      </c>
      <c r="LS165" s="619">
        <f t="shared" si="1044"/>
        <v>0</v>
      </c>
      <c r="LT165" s="619">
        <f t="shared" si="1044"/>
        <v>7064919.5099999998</v>
      </c>
      <c r="LU165" s="619">
        <f t="shared" si="1044"/>
        <v>0</v>
      </c>
      <c r="LV165" s="619">
        <f t="shared" si="1044"/>
        <v>0</v>
      </c>
      <c r="LW165" s="619">
        <f t="shared" si="1044"/>
        <v>89925073.040000007</v>
      </c>
      <c r="LX165" s="619">
        <f t="shared" si="1044"/>
        <v>6690234.5899999999</v>
      </c>
      <c r="LY165" s="619">
        <f t="shared" si="1044"/>
        <v>21677310.25</v>
      </c>
      <c r="LZ165" s="619">
        <f t="shared" si="1044"/>
        <v>0</v>
      </c>
      <c r="MA165" s="619">
        <f t="shared" si="1044"/>
        <v>0</v>
      </c>
      <c r="MB165" s="619">
        <f t="shared" si="1044"/>
        <v>0</v>
      </c>
      <c r="MC165" s="619">
        <f t="shared" si="1044"/>
        <v>0</v>
      </c>
      <c r="MD165" s="619">
        <f t="shared" si="1044"/>
        <v>0</v>
      </c>
      <c r="ME165" s="619">
        <f t="shared" si="1044"/>
        <v>0</v>
      </c>
      <c r="MF165" s="619">
        <f t="shared" si="1044"/>
        <v>0</v>
      </c>
      <c r="MG165" s="619">
        <f t="shared" si="1044"/>
        <v>1303213.17</v>
      </c>
      <c r="MH165" s="619">
        <f t="shared" si="1044"/>
        <v>0</v>
      </c>
      <c r="MI165" s="619">
        <f t="shared" si="1044"/>
        <v>35962556.170000002</v>
      </c>
      <c r="MJ165" s="619">
        <f t="shared" si="1044"/>
        <v>0</v>
      </c>
      <c r="MK165" s="619">
        <f t="shared" si="1044"/>
        <v>0</v>
      </c>
      <c r="ML165" s="619">
        <f t="shared" si="1044"/>
        <v>0</v>
      </c>
      <c r="MM165" s="619">
        <f t="shared" si="1044"/>
        <v>0</v>
      </c>
      <c r="MN165" s="619">
        <f t="shared" si="1044"/>
        <v>0</v>
      </c>
      <c r="MO165" s="619">
        <f t="shared" si="1044"/>
        <v>0</v>
      </c>
      <c r="MP165" s="619">
        <f t="shared" si="1044"/>
        <v>0</v>
      </c>
      <c r="MQ165" s="619">
        <f t="shared" si="1044"/>
        <v>0</v>
      </c>
      <c r="MR165" s="619">
        <f t="shared" si="1044"/>
        <v>0</v>
      </c>
      <c r="MS165" s="619">
        <f t="shared" si="1044"/>
        <v>0</v>
      </c>
      <c r="MT165" s="619">
        <f t="shared" si="1044"/>
        <v>0</v>
      </c>
      <c r="MU165" s="619">
        <f t="shared" si="1044"/>
        <v>100850570.80000001</v>
      </c>
      <c r="MV165" s="619">
        <f t="shared" si="1044"/>
        <v>0</v>
      </c>
      <c r="MW165" s="619">
        <f t="shared" si="1044"/>
        <v>0</v>
      </c>
      <c r="MX165" s="619">
        <f t="shared" si="1044"/>
        <v>0</v>
      </c>
      <c r="MY165" s="619">
        <f t="shared" si="1044"/>
        <v>0</v>
      </c>
      <c r="MZ165" s="619">
        <f t="shared" si="1044"/>
        <v>0</v>
      </c>
      <c r="NA165" s="619">
        <f t="shared" si="1044"/>
        <v>0</v>
      </c>
      <c r="NB165" s="619">
        <f t="shared" si="1044"/>
        <v>0</v>
      </c>
      <c r="NC165" s="619">
        <f t="shared" si="1044"/>
        <v>0</v>
      </c>
      <c r="ND165" s="619">
        <f t="shared" si="1044"/>
        <v>0</v>
      </c>
      <c r="NE165" s="619">
        <f t="shared" si="1044"/>
        <v>0</v>
      </c>
      <c r="NF165" s="619">
        <f t="shared" si="1044"/>
        <v>392644959.25999999</v>
      </c>
      <c r="NG165" s="619">
        <f t="shared" si="1044"/>
        <v>0</v>
      </c>
      <c r="NH165" s="619">
        <f t="shared" si="1044"/>
        <v>0</v>
      </c>
      <c r="NI165" s="619">
        <f t="shared" si="1044"/>
        <v>0</v>
      </c>
      <c r="NJ165" s="619">
        <f t="shared" si="1044"/>
        <v>0</v>
      </c>
      <c r="NK165" s="619">
        <f t="shared" si="1044"/>
        <v>0</v>
      </c>
      <c r="NL165" s="619">
        <f t="shared" si="1044"/>
        <v>68473547.829999998</v>
      </c>
      <c r="NM165" s="619">
        <f t="shared" si="1044"/>
        <v>2507046.89</v>
      </c>
      <c r="NN165" s="619">
        <f t="shared" si="1044"/>
        <v>0</v>
      </c>
      <c r="NO165" s="619">
        <f t="shared" si="1044"/>
        <v>0</v>
      </c>
      <c r="NP165" s="619">
        <f t="shared" si="1044"/>
        <v>0</v>
      </c>
      <c r="NQ165" s="619">
        <f t="shared" si="1044"/>
        <v>0</v>
      </c>
      <c r="NR165" s="619">
        <f t="shared" si="1044"/>
        <v>14484755.869999999</v>
      </c>
      <c r="NS165" s="619">
        <f t="shared" si="1044"/>
        <v>0</v>
      </c>
      <c r="NT165" s="619">
        <f t="shared" si="1044"/>
        <v>0</v>
      </c>
      <c r="NU165" s="619">
        <f t="shared" si="1044"/>
        <v>0</v>
      </c>
      <c r="NV165" s="619">
        <f t="shared" si="1044"/>
        <v>0</v>
      </c>
      <c r="NW165" s="619">
        <f t="shared" si="1044"/>
        <v>0</v>
      </c>
      <c r="NX165" s="619">
        <f t="shared" si="1044"/>
        <v>0</v>
      </c>
      <c r="NY165" s="619">
        <f t="shared" si="1044"/>
        <v>60703642.439999998</v>
      </c>
      <c r="NZ165" s="619">
        <f t="shared" ref="NZ165:QK165" si="1045">SUMIF($A$62:$A$157,$A$165,NZ$62:NZ$157)</f>
        <v>14428584.17</v>
      </c>
      <c r="OA165" s="619">
        <f t="shared" si="1045"/>
        <v>0</v>
      </c>
      <c r="OB165" s="619">
        <f t="shared" si="1045"/>
        <v>0</v>
      </c>
      <c r="OC165" s="619">
        <f t="shared" si="1045"/>
        <v>0</v>
      </c>
      <c r="OD165" s="619">
        <f t="shared" si="1045"/>
        <v>0</v>
      </c>
      <c r="OE165" s="619">
        <f t="shared" si="1045"/>
        <v>0</v>
      </c>
      <c r="OF165" s="619">
        <f t="shared" si="1045"/>
        <v>338708259.19</v>
      </c>
      <c r="OG165" s="619">
        <f t="shared" si="1045"/>
        <v>0</v>
      </c>
      <c r="OH165" s="619">
        <f t="shared" si="1045"/>
        <v>0</v>
      </c>
      <c r="OI165" s="619">
        <f t="shared" si="1045"/>
        <v>7328716.6600000001</v>
      </c>
      <c r="OJ165" s="619">
        <f t="shared" si="1045"/>
        <v>0</v>
      </c>
      <c r="OK165" s="619">
        <f t="shared" si="1045"/>
        <v>0</v>
      </c>
      <c r="OL165" s="619">
        <f t="shared" si="1045"/>
        <v>0</v>
      </c>
      <c r="OM165" s="619">
        <f t="shared" si="1045"/>
        <v>0</v>
      </c>
      <c r="ON165" s="619">
        <f t="shared" si="1045"/>
        <v>0</v>
      </c>
      <c r="OO165" s="619">
        <f t="shared" si="1045"/>
        <v>0</v>
      </c>
      <c r="OP165" s="619">
        <f t="shared" si="1045"/>
        <v>947341.96</v>
      </c>
      <c r="OQ165" s="619">
        <f t="shared" si="1045"/>
        <v>2823953.54</v>
      </c>
      <c r="OR165" s="619">
        <f t="shared" si="1045"/>
        <v>0</v>
      </c>
      <c r="OS165" s="619">
        <f t="shared" si="1045"/>
        <v>0</v>
      </c>
      <c r="OT165" s="619">
        <f t="shared" si="1045"/>
        <v>0</v>
      </c>
      <c r="OU165" s="619">
        <f t="shared" si="1045"/>
        <v>1479841.39</v>
      </c>
      <c r="OV165" s="619">
        <f t="shared" si="1045"/>
        <v>0</v>
      </c>
      <c r="OW165" s="619">
        <f t="shared" si="1045"/>
        <v>0</v>
      </c>
      <c r="OX165" s="619">
        <f t="shared" si="1045"/>
        <v>0</v>
      </c>
      <c r="OY165" s="619">
        <f t="shared" si="1045"/>
        <v>0</v>
      </c>
      <c r="OZ165" s="619">
        <f t="shared" si="1045"/>
        <v>0</v>
      </c>
      <c r="PA165" s="619">
        <f t="shared" si="1045"/>
        <v>0</v>
      </c>
      <c r="PB165" s="619">
        <f t="shared" si="1045"/>
        <v>0</v>
      </c>
      <c r="PC165" s="619">
        <f t="shared" si="1045"/>
        <v>0</v>
      </c>
      <c r="PD165" s="619">
        <f t="shared" si="1045"/>
        <v>21055990.149999999</v>
      </c>
      <c r="PE165" s="619">
        <f t="shared" si="1045"/>
        <v>0</v>
      </c>
      <c r="PF165" s="619">
        <f t="shared" si="1045"/>
        <v>0</v>
      </c>
      <c r="PG165" s="619">
        <f t="shared" si="1045"/>
        <v>0</v>
      </c>
      <c r="PH165" s="619">
        <f t="shared" si="1045"/>
        <v>0</v>
      </c>
      <c r="PI165" s="619">
        <f t="shared" si="1045"/>
        <v>0</v>
      </c>
      <c r="PJ165" s="619">
        <f t="shared" si="1045"/>
        <v>0</v>
      </c>
      <c r="PK165" s="619">
        <f t="shared" si="1045"/>
        <v>0</v>
      </c>
      <c r="PL165" s="619">
        <f t="shared" si="1045"/>
        <v>0</v>
      </c>
      <c r="PM165" s="619">
        <f t="shared" si="1045"/>
        <v>0</v>
      </c>
      <c r="PN165" s="619">
        <f t="shared" si="1045"/>
        <v>0</v>
      </c>
      <c r="PO165" s="619">
        <f t="shared" si="1045"/>
        <v>0</v>
      </c>
      <c r="PP165" s="619">
        <f t="shared" si="1045"/>
        <v>0</v>
      </c>
      <c r="PQ165" s="619">
        <f t="shared" si="1045"/>
        <v>0</v>
      </c>
      <c r="PR165" s="619">
        <f t="shared" si="1045"/>
        <v>0</v>
      </c>
      <c r="PS165" s="619">
        <f t="shared" si="1045"/>
        <v>0</v>
      </c>
      <c r="PT165" s="619">
        <f t="shared" si="1045"/>
        <v>0</v>
      </c>
      <c r="PU165" s="619">
        <f t="shared" si="1045"/>
        <v>0</v>
      </c>
      <c r="PV165" s="619">
        <f t="shared" si="1045"/>
        <v>57447958.109999999</v>
      </c>
      <c r="PW165" s="619">
        <f t="shared" si="1045"/>
        <v>0</v>
      </c>
      <c r="PX165" s="619">
        <f t="shared" si="1045"/>
        <v>0</v>
      </c>
      <c r="PY165" s="619">
        <f t="shared" si="1045"/>
        <v>0</v>
      </c>
      <c r="PZ165" s="619">
        <f t="shared" si="1045"/>
        <v>45081861.079999998</v>
      </c>
      <c r="QA165" s="619">
        <f t="shared" si="1045"/>
        <v>0</v>
      </c>
      <c r="QB165" s="619">
        <f t="shared" si="1045"/>
        <v>0</v>
      </c>
      <c r="QC165" s="619">
        <f t="shared" si="1045"/>
        <v>0</v>
      </c>
      <c r="QD165" s="619">
        <f t="shared" si="1045"/>
        <v>0</v>
      </c>
      <c r="QE165" s="619">
        <f t="shared" si="1045"/>
        <v>0</v>
      </c>
      <c r="QF165" s="619">
        <f t="shared" si="1045"/>
        <v>0</v>
      </c>
      <c r="QG165" s="619">
        <f t="shared" si="1045"/>
        <v>0</v>
      </c>
      <c r="QH165" s="619">
        <f t="shared" si="1045"/>
        <v>0</v>
      </c>
      <c r="QI165" s="619">
        <f t="shared" si="1045"/>
        <v>0</v>
      </c>
      <c r="QJ165" s="619">
        <f t="shared" si="1045"/>
        <v>0</v>
      </c>
      <c r="QK165" s="619">
        <f t="shared" si="1045"/>
        <v>0</v>
      </c>
      <c r="QL165" s="619">
        <f t="shared" ref="QL165:SW165" si="1046">SUMIF($A$62:$A$157,$A$165,QL$62:QL$157)</f>
        <v>0</v>
      </c>
      <c r="QM165" s="619">
        <f t="shared" si="1046"/>
        <v>0</v>
      </c>
      <c r="QN165" s="619">
        <f t="shared" si="1046"/>
        <v>0</v>
      </c>
      <c r="QO165" s="619">
        <f t="shared" si="1046"/>
        <v>0</v>
      </c>
      <c r="QP165" s="619">
        <f t="shared" si="1046"/>
        <v>0</v>
      </c>
      <c r="QQ165" s="619">
        <f t="shared" si="1046"/>
        <v>3000</v>
      </c>
      <c r="QR165" s="619">
        <f t="shared" si="1046"/>
        <v>0</v>
      </c>
      <c r="QS165" s="619">
        <f t="shared" si="1046"/>
        <v>0</v>
      </c>
      <c r="QT165" s="619">
        <f t="shared" si="1046"/>
        <v>0</v>
      </c>
      <c r="QU165" s="619">
        <f t="shared" si="1046"/>
        <v>0</v>
      </c>
      <c r="QV165" s="619">
        <f t="shared" si="1046"/>
        <v>9092382.0399999991</v>
      </c>
      <c r="QW165" s="619">
        <f t="shared" si="1046"/>
        <v>0</v>
      </c>
      <c r="QX165" s="619">
        <f t="shared" si="1046"/>
        <v>0</v>
      </c>
      <c r="QY165" s="619">
        <f t="shared" si="1046"/>
        <v>0</v>
      </c>
      <c r="QZ165" s="619">
        <f t="shared" si="1046"/>
        <v>0</v>
      </c>
      <c r="RA165" s="619">
        <f t="shared" si="1046"/>
        <v>0</v>
      </c>
      <c r="RB165" s="619">
        <f t="shared" si="1046"/>
        <v>0</v>
      </c>
      <c r="RC165" s="619">
        <f t="shared" si="1046"/>
        <v>0</v>
      </c>
      <c r="RD165" s="619">
        <f t="shared" si="1046"/>
        <v>0</v>
      </c>
      <c r="RE165" s="619">
        <f t="shared" si="1046"/>
        <v>0</v>
      </c>
      <c r="RF165" s="619">
        <f t="shared" si="1046"/>
        <v>0</v>
      </c>
      <c r="RG165" s="619">
        <f t="shared" si="1046"/>
        <v>0</v>
      </c>
      <c r="RH165" s="619">
        <f t="shared" si="1046"/>
        <v>0</v>
      </c>
      <c r="RI165" s="619">
        <f t="shared" si="1046"/>
        <v>36541108.399999999</v>
      </c>
      <c r="RJ165" s="619">
        <f t="shared" si="1046"/>
        <v>171370.5</v>
      </c>
      <c r="RK165" s="619">
        <f t="shared" si="1046"/>
        <v>0</v>
      </c>
      <c r="RL165" s="619">
        <f t="shared" si="1046"/>
        <v>0</v>
      </c>
      <c r="RM165" s="619">
        <f t="shared" si="1046"/>
        <v>0</v>
      </c>
      <c r="RN165" s="619">
        <f t="shared" si="1046"/>
        <v>0</v>
      </c>
      <c r="RO165" s="619">
        <f t="shared" si="1046"/>
        <v>0</v>
      </c>
      <c r="RP165" s="619">
        <f t="shared" si="1046"/>
        <v>0</v>
      </c>
      <c r="RQ165" s="619">
        <f t="shared" si="1046"/>
        <v>0</v>
      </c>
      <c r="RR165" s="619">
        <f t="shared" si="1046"/>
        <v>0</v>
      </c>
      <c r="RS165" s="619">
        <f t="shared" si="1046"/>
        <v>0</v>
      </c>
      <c r="RT165" s="619">
        <f t="shared" si="1046"/>
        <v>0</v>
      </c>
      <c r="RU165" s="619">
        <f t="shared" si="1046"/>
        <v>0</v>
      </c>
      <c r="RV165" s="619">
        <f t="shared" si="1046"/>
        <v>0</v>
      </c>
      <c r="RW165" s="619">
        <f t="shared" si="1046"/>
        <v>0</v>
      </c>
      <c r="RX165" s="619">
        <f t="shared" si="1046"/>
        <v>0</v>
      </c>
      <c r="RY165" s="619">
        <f t="shared" si="1046"/>
        <v>0</v>
      </c>
      <c r="RZ165" s="619">
        <f t="shared" si="1046"/>
        <v>0</v>
      </c>
      <c r="SA165" s="619">
        <f t="shared" si="1046"/>
        <v>0</v>
      </c>
      <c r="SB165" s="619">
        <f t="shared" si="1046"/>
        <v>0</v>
      </c>
      <c r="SC165" s="619">
        <f t="shared" si="1046"/>
        <v>9858693.6199999992</v>
      </c>
      <c r="SD165" s="619">
        <f t="shared" si="1046"/>
        <v>0</v>
      </c>
      <c r="SE165" s="619">
        <f t="shared" si="1046"/>
        <v>0</v>
      </c>
      <c r="SF165" s="619">
        <f t="shared" si="1046"/>
        <v>0</v>
      </c>
      <c r="SG165" s="619">
        <f t="shared" si="1046"/>
        <v>0</v>
      </c>
      <c r="SH165" s="619">
        <f t="shared" si="1046"/>
        <v>0</v>
      </c>
      <c r="SI165" s="619">
        <f t="shared" si="1046"/>
        <v>0</v>
      </c>
      <c r="SJ165" s="619">
        <f t="shared" si="1046"/>
        <v>0</v>
      </c>
      <c r="SK165" s="619">
        <f t="shared" si="1046"/>
        <v>0</v>
      </c>
      <c r="SL165" s="619">
        <f t="shared" si="1046"/>
        <v>0</v>
      </c>
      <c r="SM165" s="619">
        <f t="shared" si="1046"/>
        <v>0</v>
      </c>
      <c r="SN165" s="619">
        <f t="shared" si="1046"/>
        <v>0</v>
      </c>
      <c r="SO165" s="619">
        <f t="shared" si="1046"/>
        <v>10255114.24</v>
      </c>
      <c r="SP165" s="619">
        <f t="shared" si="1046"/>
        <v>0</v>
      </c>
      <c r="SQ165" s="619">
        <f t="shared" si="1046"/>
        <v>0</v>
      </c>
      <c r="SR165" s="619">
        <f t="shared" si="1046"/>
        <v>0</v>
      </c>
      <c r="SS165" s="619">
        <f t="shared" si="1046"/>
        <v>0</v>
      </c>
      <c r="ST165" s="619">
        <f t="shared" si="1046"/>
        <v>0</v>
      </c>
      <c r="SU165" s="619">
        <f t="shared" si="1046"/>
        <v>0</v>
      </c>
      <c r="SV165" s="619">
        <f t="shared" si="1046"/>
        <v>0</v>
      </c>
      <c r="SW165" s="619">
        <f t="shared" si="1046"/>
        <v>10463003.029999999</v>
      </c>
      <c r="SX165" s="619">
        <f t="shared" ref="SX165:VI165" si="1047">SUMIF($A$62:$A$157,$A$165,SX$62:SX$157)</f>
        <v>0</v>
      </c>
      <c r="SY165" s="619">
        <f t="shared" si="1047"/>
        <v>0</v>
      </c>
      <c r="SZ165" s="619">
        <f t="shared" si="1047"/>
        <v>0</v>
      </c>
      <c r="TA165" s="619">
        <f t="shared" si="1047"/>
        <v>0</v>
      </c>
      <c r="TB165" s="619">
        <f t="shared" si="1047"/>
        <v>0</v>
      </c>
      <c r="TC165" s="619">
        <f t="shared" si="1047"/>
        <v>0</v>
      </c>
      <c r="TD165" s="619">
        <f t="shared" si="1047"/>
        <v>0</v>
      </c>
      <c r="TE165" s="619">
        <f t="shared" si="1047"/>
        <v>0</v>
      </c>
      <c r="TF165" s="619">
        <f t="shared" si="1047"/>
        <v>0</v>
      </c>
      <c r="TG165" s="619">
        <f t="shared" si="1047"/>
        <v>0</v>
      </c>
      <c r="TH165" s="619">
        <f t="shared" si="1047"/>
        <v>0</v>
      </c>
      <c r="TI165" s="619">
        <f t="shared" si="1047"/>
        <v>0</v>
      </c>
      <c r="TJ165" s="619">
        <f t="shared" si="1047"/>
        <v>0</v>
      </c>
      <c r="TK165" s="619">
        <f t="shared" si="1047"/>
        <v>23928684.309999999</v>
      </c>
      <c r="TL165" s="619">
        <f t="shared" si="1047"/>
        <v>0</v>
      </c>
      <c r="TM165" s="619">
        <f t="shared" si="1047"/>
        <v>0</v>
      </c>
      <c r="TN165" s="619">
        <f t="shared" si="1047"/>
        <v>73200</v>
      </c>
      <c r="TO165" s="619">
        <f t="shared" si="1047"/>
        <v>0</v>
      </c>
      <c r="TP165" s="619">
        <f t="shared" si="1047"/>
        <v>0</v>
      </c>
      <c r="TQ165" s="619">
        <f t="shared" si="1047"/>
        <v>0</v>
      </c>
      <c r="TR165" s="619">
        <f t="shared" si="1047"/>
        <v>0</v>
      </c>
      <c r="TS165" s="619">
        <f t="shared" si="1047"/>
        <v>0</v>
      </c>
      <c r="TT165" s="619">
        <f t="shared" si="1047"/>
        <v>0</v>
      </c>
      <c r="TU165" s="619">
        <f t="shared" si="1047"/>
        <v>0</v>
      </c>
      <c r="TV165" s="619">
        <f t="shared" si="1047"/>
        <v>0</v>
      </c>
      <c r="TW165" s="619">
        <f t="shared" si="1047"/>
        <v>0</v>
      </c>
      <c r="TX165" s="619">
        <f t="shared" si="1047"/>
        <v>0</v>
      </c>
      <c r="TY165" s="619">
        <f t="shared" si="1047"/>
        <v>0</v>
      </c>
      <c r="TZ165" s="619">
        <f t="shared" si="1047"/>
        <v>0</v>
      </c>
      <c r="UA165" s="619">
        <f t="shared" si="1047"/>
        <v>3571760.93</v>
      </c>
      <c r="UB165" s="619">
        <f t="shared" si="1047"/>
        <v>0</v>
      </c>
      <c r="UC165" s="619">
        <f t="shared" si="1047"/>
        <v>11329854.84</v>
      </c>
      <c r="UD165" s="619">
        <f t="shared" si="1047"/>
        <v>0</v>
      </c>
      <c r="UE165" s="619">
        <f t="shared" si="1047"/>
        <v>0</v>
      </c>
      <c r="UF165" s="619">
        <f t="shared" si="1047"/>
        <v>0</v>
      </c>
      <c r="UG165" s="619">
        <f t="shared" si="1047"/>
        <v>3098701.25</v>
      </c>
      <c r="UH165" s="619">
        <f t="shared" si="1047"/>
        <v>0</v>
      </c>
      <c r="UI165" s="619">
        <f t="shared" si="1047"/>
        <v>0</v>
      </c>
      <c r="UJ165" s="619">
        <f t="shared" si="1047"/>
        <v>0</v>
      </c>
      <c r="UK165" s="619">
        <f t="shared" si="1047"/>
        <v>0</v>
      </c>
      <c r="UL165" s="619">
        <f t="shared" si="1047"/>
        <v>6654212.5499999998</v>
      </c>
      <c r="UM165" s="619">
        <f t="shared" si="1047"/>
        <v>0</v>
      </c>
      <c r="UN165" s="619">
        <f t="shared" si="1047"/>
        <v>0</v>
      </c>
      <c r="UO165" s="619">
        <f t="shared" si="1047"/>
        <v>0</v>
      </c>
      <c r="UP165" s="619">
        <f t="shared" si="1047"/>
        <v>0</v>
      </c>
      <c r="UQ165" s="619">
        <f t="shared" si="1047"/>
        <v>0</v>
      </c>
      <c r="UR165" s="619">
        <f t="shared" si="1047"/>
        <v>76497300.150000006</v>
      </c>
      <c r="US165" s="619">
        <f t="shared" si="1047"/>
        <v>0</v>
      </c>
      <c r="UT165" s="619">
        <f t="shared" si="1047"/>
        <v>0</v>
      </c>
      <c r="UU165" s="619">
        <f t="shared" si="1047"/>
        <v>0</v>
      </c>
      <c r="UV165" s="619">
        <f t="shared" si="1047"/>
        <v>0</v>
      </c>
      <c r="UW165" s="619">
        <f t="shared" si="1047"/>
        <v>0</v>
      </c>
      <c r="UX165" s="619">
        <f t="shared" si="1047"/>
        <v>0</v>
      </c>
      <c r="UY165" s="619">
        <f t="shared" si="1047"/>
        <v>0</v>
      </c>
      <c r="UZ165" s="619">
        <f t="shared" si="1047"/>
        <v>0</v>
      </c>
      <c r="VA165" s="619">
        <f t="shared" si="1047"/>
        <v>0</v>
      </c>
      <c r="VB165" s="619">
        <f t="shared" si="1047"/>
        <v>0</v>
      </c>
      <c r="VC165" s="619">
        <f t="shared" si="1047"/>
        <v>0</v>
      </c>
      <c r="VD165" s="619">
        <f t="shared" si="1047"/>
        <v>0</v>
      </c>
      <c r="VE165" s="619">
        <f t="shared" si="1047"/>
        <v>0</v>
      </c>
      <c r="VF165" s="619">
        <f t="shared" si="1047"/>
        <v>0</v>
      </c>
      <c r="VG165" s="619">
        <f t="shared" si="1047"/>
        <v>0</v>
      </c>
      <c r="VH165" s="619">
        <f t="shared" si="1047"/>
        <v>0</v>
      </c>
      <c r="VI165" s="619">
        <f t="shared" si="1047"/>
        <v>0</v>
      </c>
      <c r="VJ165" s="619">
        <f t="shared" ref="VJ165:XU165" si="1048">SUMIF($A$62:$A$157,$A$165,VJ$62:VJ$157)</f>
        <v>2217266.29</v>
      </c>
      <c r="VK165" s="619">
        <f t="shared" si="1048"/>
        <v>0</v>
      </c>
      <c r="VL165" s="619">
        <f t="shared" si="1048"/>
        <v>0</v>
      </c>
      <c r="VM165" s="619">
        <f t="shared" si="1048"/>
        <v>0</v>
      </c>
      <c r="VN165" s="619">
        <f t="shared" si="1048"/>
        <v>36162007.539999999</v>
      </c>
      <c r="VO165" s="619">
        <f t="shared" si="1048"/>
        <v>0</v>
      </c>
      <c r="VP165" s="619">
        <f t="shared" si="1048"/>
        <v>0</v>
      </c>
      <c r="VQ165" s="619">
        <f t="shared" si="1048"/>
        <v>0</v>
      </c>
      <c r="VR165" s="619">
        <f t="shared" si="1048"/>
        <v>0</v>
      </c>
      <c r="VS165" s="619">
        <f t="shared" si="1048"/>
        <v>0</v>
      </c>
      <c r="VT165" s="619">
        <f t="shared" si="1048"/>
        <v>0</v>
      </c>
      <c r="VU165" s="619">
        <f t="shared" si="1048"/>
        <v>0</v>
      </c>
      <c r="VV165" s="619">
        <f t="shared" si="1048"/>
        <v>0</v>
      </c>
      <c r="VW165" s="619">
        <f t="shared" si="1048"/>
        <v>0</v>
      </c>
      <c r="VX165" s="619">
        <f t="shared" si="1048"/>
        <v>0</v>
      </c>
      <c r="VY165" s="619">
        <f t="shared" si="1048"/>
        <v>0</v>
      </c>
      <c r="VZ165" s="619">
        <f t="shared" si="1048"/>
        <v>0</v>
      </c>
      <c r="WA165" s="619">
        <f t="shared" si="1048"/>
        <v>0</v>
      </c>
      <c r="WB165" s="619">
        <f t="shared" si="1048"/>
        <v>0</v>
      </c>
      <c r="WC165" s="619">
        <f t="shared" si="1048"/>
        <v>157744886.34</v>
      </c>
      <c r="WD165" s="619">
        <f t="shared" si="1048"/>
        <v>0</v>
      </c>
      <c r="WE165" s="619">
        <f t="shared" si="1048"/>
        <v>0</v>
      </c>
      <c r="WF165" s="619">
        <f t="shared" si="1048"/>
        <v>0</v>
      </c>
      <c r="WG165" s="619">
        <f t="shared" si="1048"/>
        <v>0</v>
      </c>
      <c r="WH165" s="619">
        <f t="shared" si="1048"/>
        <v>0</v>
      </c>
      <c r="WI165" s="619">
        <f t="shared" si="1048"/>
        <v>0</v>
      </c>
      <c r="WJ165" s="619">
        <f t="shared" si="1048"/>
        <v>0</v>
      </c>
      <c r="WK165" s="619">
        <f t="shared" si="1048"/>
        <v>0</v>
      </c>
      <c r="WL165" s="619">
        <f t="shared" si="1048"/>
        <v>0</v>
      </c>
      <c r="WM165" s="619">
        <f t="shared" si="1048"/>
        <v>0</v>
      </c>
      <c r="WN165" s="619">
        <f t="shared" si="1048"/>
        <v>0</v>
      </c>
      <c r="WO165" s="619">
        <f t="shared" si="1048"/>
        <v>0</v>
      </c>
      <c r="WP165" s="619">
        <f t="shared" si="1048"/>
        <v>0</v>
      </c>
      <c r="WQ165" s="619">
        <f t="shared" si="1048"/>
        <v>0</v>
      </c>
      <c r="WR165" s="619">
        <f t="shared" si="1048"/>
        <v>0</v>
      </c>
      <c r="WS165" s="619">
        <f t="shared" si="1048"/>
        <v>0</v>
      </c>
      <c r="WT165" s="619">
        <f t="shared" si="1048"/>
        <v>0</v>
      </c>
      <c r="WU165" s="619">
        <f t="shared" si="1048"/>
        <v>0</v>
      </c>
      <c r="WV165" s="619">
        <f t="shared" si="1048"/>
        <v>0</v>
      </c>
      <c r="WW165" s="619">
        <f t="shared" si="1048"/>
        <v>3492073.23</v>
      </c>
      <c r="WX165" s="619">
        <f t="shared" si="1048"/>
        <v>0</v>
      </c>
      <c r="WY165" s="619">
        <f t="shared" si="1048"/>
        <v>0</v>
      </c>
      <c r="WZ165" s="619">
        <f t="shared" si="1048"/>
        <v>0</v>
      </c>
      <c r="XA165" s="619">
        <f t="shared" si="1048"/>
        <v>0</v>
      </c>
      <c r="XB165" s="619">
        <f t="shared" si="1048"/>
        <v>0</v>
      </c>
      <c r="XC165" s="619">
        <f t="shared" si="1048"/>
        <v>0</v>
      </c>
      <c r="XD165" s="619">
        <f t="shared" si="1048"/>
        <v>0</v>
      </c>
      <c r="XE165" s="619">
        <f t="shared" si="1048"/>
        <v>1341141.3999999999</v>
      </c>
      <c r="XF165" s="619">
        <f t="shared" si="1048"/>
        <v>0</v>
      </c>
      <c r="XG165" s="619">
        <f t="shared" si="1048"/>
        <v>0</v>
      </c>
      <c r="XH165" s="619">
        <f t="shared" si="1048"/>
        <v>0</v>
      </c>
      <c r="XI165" s="619">
        <f t="shared" si="1048"/>
        <v>0</v>
      </c>
      <c r="XJ165" s="619">
        <f t="shared" si="1048"/>
        <v>39524940.920000002</v>
      </c>
      <c r="XK165" s="619">
        <f t="shared" si="1048"/>
        <v>0</v>
      </c>
      <c r="XL165" s="619">
        <f t="shared" si="1048"/>
        <v>0</v>
      </c>
      <c r="XM165" s="619">
        <f t="shared" si="1048"/>
        <v>27613327.329999998</v>
      </c>
      <c r="XN165" s="619">
        <f t="shared" si="1048"/>
        <v>0</v>
      </c>
      <c r="XO165" s="619">
        <f t="shared" si="1048"/>
        <v>0</v>
      </c>
      <c r="XP165" s="619">
        <f t="shared" si="1048"/>
        <v>0</v>
      </c>
      <c r="XQ165" s="619">
        <f t="shared" si="1048"/>
        <v>0</v>
      </c>
      <c r="XR165" s="619">
        <f t="shared" si="1048"/>
        <v>0</v>
      </c>
      <c r="XS165" s="619">
        <f t="shared" si="1048"/>
        <v>0</v>
      </c>
      <c r="XT165" s="619">
        <f t="shared" si="1048"/>
        <v>0</v>
      </c>
      <c r="XU165" s="619">
        <f t="shared" si="1048"/>
        <v>0</v>
      </c>
      <c r="XV165" s="619">
        <f t="shared" ref="XV165:AAG165" si="1049">SUMIF($A$62:$A$157,$A$165,XV$62:XV$157)</f>
        <v>0</v>
      </c>
      <c r="XW165" s="619">
        <f t="shared" si="1049"/>
        <v>0</v>
      </c>
      <c r="XX165" s="619">
        <f t="shared" si="1049"/>
        <v>0</v>
      </c>
      <c r="XY165" s="619">
        <f t="shared" si="1049"/>
        <v>0</v>
      </c>
      <c r="XZ165" s="619">
        <f t="shared" si="1049"/>
        <v>0</v>
      </c>
      <c r="YA165" s="619">
        <f t="shared" si="1049"/>
        <v>0</v>
      </c>
      <c r="YB165" s="619">
        <f t="shared" si="1049"/>
        <v>0</v>
      </c>
      <c r="YC165" s="619">
        <f t="shared" si="1049"/>
        <v>0</v>
      </c>
      <c r="YD165" s="619">
        <f t="shared" si="1049"/>
        <v>0</v>
      </c>
      <c r="YE165" s="619">
        <f t="shared" si="1049"/>
        <v>0</v>
      </c>
      <c r="YF165" s="619">
        <f t="shared" si="1049"/>
        <v>0</v>
      </c>
      <c r="YG165" s="619">
        <f t="shared" si="1049"/>
        <v>137639870.38</v>
      </c>
      <c r="YH165" s="619">
        <f t="shared" si="1049"/>
        <v>0</v>
      </c>
      <c r="YI165" s="619">
        <f t="shared" si="1049"/>
        <v>0</v>
      </c>
      <c r="YJ165" s="619">
        <f t="shared" si="1049"/>
        <v>0</v>
      </c>
      <c r="YK165" s="619">
        <f t="shared" si="1049"/>
        <v>0</v>
      </c>
      <c r="YL165" s="619">
        <f t="shared" si="1049"/>
        <v>0</v>
      </c>
      <c r="YM165" s="619">
        <f t="shared" si="1049"/>
        <v>0</v>
      </c>
      <c r="YN165" s="619">
        <f t="shared" si="1049"/>
        <v>0</v>
      </c>
      <c r="YO165" s="619">
        <f t="shared" si="1049"/>
        <v>0</v>
      </c>
      <c r="YP165" s="619">
        <f t="shared" si="1049"/>
        <v>0</v>
      </c>
      <c r="YQ165" s="619">
        <f t="shared" si="1049"/>
        <v>0</v>
      </c>
      <c r="YR165" s="619">
        <f t="shared" si="1049"/>
        <v>0</v>
      </c>
      <c r="YS165" s="619">
        <f t="shared" si="1049"/>
        <v>0</v>
      </c>
      <c r="YT165" s="619">
        <f t="shared" si="1049"/>
        <v>0</v>
      </c>
      <c r="YU165" s="619">
        <f t="shared" si="1049"/>
        <v>0</v>
      </c>
      <c r="YV165" s="619">
        <f t="shared" si="1049"/>
        <v>0</v>
      </c>
      <c r="YW165" s="619">
        <f t="shared" si="1049"/>
        <v>0</v>
      </c>
      <c r="YX165" s="619">
        <f t="shared" si="1049"/>
        <v>28133437.109999999</v>
      </c>
      <c r="YY165" s="619">
        <f t="shared" si="1049"/>
        <v>0</v>
      </c>
      <c r="YZ165" s="619">
        <f t="shared" si="1049"/>
        <v>0</v>
      </c>
      <c r="ZA165" s="619">
        <f t="shared" si="1049"/>
        <v>0</v>
      </c>
      <c r="ZB165" s="619">
        <f t="shared" si="1049"/>
        <v>0</v>
      </c>
      <c r="ZC165" s="619">
        <f t="shared" si="1049"/>
        <v>0</v>
      </c>
      <c r="ZD165" s="619">
        <f t="shared" si="1049"/>
        <v>0</v>
      </c>
      <c r="ZE165" s="619">
        <f t="shared" si="1049"/>
        <v>15136096.529999999</v>
      </c>
      <c r="ZF165" s="619">
        <f t="shared" si="1049"/>
        <v>0</v>
      </c>
      <c r="ZG165" s="619">
        <f t="shared" si="1049"/>
        <v>0</v>
      </c>
      <c r="ZH165" s="619">
        <f t="shared" si="1049"/>
        <v>0</v>
      </c>
      <c r="ZI165" s="619">
        <f t="shared" si="1049"/>
        <v>0</v>
      </c>
      <c r="ZJ165" s="619">
        <f t="shared" si="1049"/>
        <v>0</v>
      </c>
      <c r="ZK165" s="619">
        <f t="shared" si="1049"/>
        <v>0</v>
      </c>
      <c r="ZL165" s="619">
        <f t="shared" si="1049"/>
        <v>0</v>
      </c>
      <c r="ZM165" s="619">
        <f t="shared" si="1049"/>
        <v>0</v>
      </c>
      <c r="ZN165" s="619">
        <f t="shared" si="1049"/>
        <v>49148115.539999999</v>
      </c>
      <c r="ZO165" s="619">
        <f t="shared" si="1049"/>
        <v>0</v>
      </c>
      <c r="ZP165" s="619">
        <f t="shared" si="1049"/>
        <v>0</v>
      </c>
      <c r="ZQ165" s="619">
        <f t="shared" si="1049"/>
        <v>0</v>
      </c>
      <c r="ZR165" s="619">
        <f t="shared" si="1049"/>
        <v>0</v>
      </c>
      <c r="ZS165" s="619">
        <f t="shared" si="1049"/>
        <v>0</v>
      </c>
      <c r="ZT165" s="619">
        <f t="shared" si="1049"/>
        <v>0</v>
      </c>
      <c r="ZU165" s="619">
        <f t="shared" si="1049"/>
        <v>0</v>
      </c>
      <c r="ZV165" s="619">
        <f t="shared" si="1049"/>
        <v>196000</v>
      </c>
      <c r="ZW165" s="619">
        <f t="shared" si="1049"/>
        <v>0</v>
      </c>
      <c r="ZX165" s="619">
        <f t="shared" si="1049"/>
        <v>0</v>
      </c>
      <c r="ZY165" s="619">
        <f t="shared" si="1049"/>
        <v>0</v>
      </c>
      <c r="ZZ165" s="619">
        <f t="shared" si="1049"/>
        <v>0</v>
      </c>
      <c r="AAA165" s="619">
        <f t="shared" si="1049"/>
        <v>0</v>
      </c>
      <c r="AAB165" s="619">
        <f t="shared" si="1049"/>
        <v>0</v>
      </c>
      <c r="AAC165" s="619">
        <f t="shared" si="1049"/>
        <v>0</v>
      </c>
      <c r="AAD165" s="619">
        <f t="shared" si="1049"/>
        <v>0</v>
      </c>
      <c r="AAE165" s="619">
        <f t="shared" si="1049"/>
        <v>0</v>
      </c>
      <c r="AAF165" s="619">
        <f t="shared" si="1049"/>
        <v>0</v>
      </c>
      <c r="AAG165" s="619">
        <f t="shared" si="1049"/>
        <v>0</v>
      </c>
      <c r="AAH165" s="619">
        <f t="shared" ref="AAH165:ACS165" si="1050">SUMIF($A$62:$A$157,$A$165,AAH$62:AAH$157)</f>
        <v>0</v>
      </c>
      <c r="AAI165" s="619">
        <f t="shared" si="1050"/>
        <v>0</v>
      </c>
      <c r="AAJ165" s="619">
        <f t="shared" si="1050"/>
        <v>12770508.300000001</v>
      </c>
      <c r="AAK165" s="619">
        <f t="shared" si="1050"/>
        <v>0</v>
      </c>
      <c r="AAL165" s="619">
        <f t="shared" si="1050"/>
        <v>0</v>
      </c>
      <c r="AAM165" s="619">
        <f t="shared" si="1050"/>
        <v>0</v>
      </c>
      <c r="AAN165" s="619">
        <f t="shared" si="1050"/>
        <v>0</v>
      </c>
      <c r="AAO165" s="619">
        <f t="shared" si="1050"/>
        <v>0</v>
      </c>
      <c r="AAP165" s="619">
        <f t="shared" si="1050"/>
        <v>0</v>
      </c>
      <c r="AAQ165" s="619">
        <f t="shared" si="1050"/>
        <v>116140074.47</v>
      </c>
      <c r="AAR165" s="619">
        <f t="shared" si="1050"/>
        <v>0</v>
      </c>
      <c r="AAS165" s="619">
        <f t="shared" si="1050"/>
        <v>0</v>
      </c>
      <c r="AAT165" s="619">
        <f t="shared" si="1050"/>
        <v>0</v>
      </c>
      <c r="AAU165" s="619">
        <f t="shared" si="1050"/>
        <v>0</v>
      </c>
      <c r="AAV165" s="619">
        <f t="shared" si="1050"/>
        <v>0</v>
      </c>
      <c r="AAW165" s="619">
        <f t="shared" si="1050"/>
        <v>0</v>
      </c>
      <c r="AAX165" s="619">
        <f t="shared" si="1050"/>
        <v>0</v>
      </c>
      <c r="AAY165" s="619">
        <f t="shared" si="1050"/>
        <v>0</v>
      </c>
      <c r="AAZ165" s="619">
        <f t="shared" si="1050"/>
        <v>0</v>
      </c>
      <c r="ABA165" s="619">
        <f t="shared" si="1050"/>
        <v>0</v>
      </c>
      <c r="ABB165" s="619">
        <f t="shared" si="1050"/>
        <v>23635917.940000001</v>
      </c>
      <c r="ABC165" s="619">
        <f t="shared" si="1050"/>
        <v>0</v>
      </c>
      <c r="ABD165" s="619">
        <f t="shared" si="1050"/>
        <v>0</v>
      </c>
      <c r="ABE165" s="619">
        <f t="shared" si="1050"/>
        <v>0</v>
      </c>
      <c r="ABF165" s="619">
        <f t="shared" si="1050"/>
        <v>0</v>
      </c>
      <c r="ABG165" s="619">
        <f t="shared" si="1050"/>
        <v>0</v>
      </c>
      <c r="ABH165" s="619">
        <f t="shared" si="1050"/>
        <v>0</v>
      </c>
      <c r="ABI165" s="619">
        <f t="shared" si="1050"/>
        <v>0</v>
      </c>
      <c r="ABJ165" s="619">
        <f t="shared" si="1050"/>
        <v>4102201.57</v>
      </c>
      <c r="ABK165" s="619">
        <f t="shared" si="1050"/>
        <v>0</v>
      </c>
      <c r="ABL165" s="619">
        <f t="shared" si="1050"/>
        <v>0</v>
      </c>
      <c r="ABM165" s="619">
        <f t="shared" si="1050"/>
        <v>0</v>
      </c>
      <c r="ABN165" s="619">
        <f t="shared" si="1050"/>
        <v>0</v>
      </c>
      <c r="ABO165" s="619">
        <f t="shared" si="1050"/>
        <v>0</v>
      </c>
      <c r="ABP165" s="619">
        <f t="shared" si="1050"/>
        <v>0</v>
      </c>
      <c r="ABQ165" s="619">
        <f t="shared" si="1050"/>
        <v>11686067.789999999</v>
      </c>
      <c r="ABR165" s="619">
        <f t="shared" si="1050"/>
        <v>0</v>
      </c>
      <c r="ABS165" s="619">
        <f t="shared" si="1050"/>
        <v>0</v>
      </c>
      <c r="ABT165" s="619">
        <f t="shared" si="1050"/>
        <v>0</v>
      </c>
      <c r="ABU165" s="619">
        <f t="shared" si="1050"/>
        <v>0</v>
      </c>
      <c r="ABV165" s="619">
        <f t="shared" si="1050"/>
        <v>0</v>
      </c>
      <c r="ABW165" s="619">
        <f t="shared" si="1050"/>
        <v>0</v>
      </c>
      <c r="ABX165" s="619">
        <f t="shared" si="1050"/>
        <v>0</v>
      </c>
      <c r="ABY165" s="619">
        <f t="shared" si="1050"/>
        <v>0</v>
      </c>
      <c r="ABZ165" s="619">
        <f t="shared" si="1050"/>
        <v>25987160.32</v>
      </c>
      <c r="ACA165" s="619">
        <f t="shared" si="1050"/>
        <v>0</v>
      </c>
      <c r="ACB165" s="619">
        <f t="shared" si="1050"/>
        <v>0</v>
      </c>
      <c r="ACC165" s="619">
        <f t="shared" si="1050"/>
        <v>0</v>
      </c>
      <c r="ACD165" s="619">
        <f t="shared" si="1050"/>
        <v>0</v>
      </c>
      <c r="ACE165" s="619">
        <f t="shared" si="1050"/>
        <v>0</v>
      </c>
      <c r="ACF165" s="619">
        <f t="shared" si="1050"/>
        <v>0</v>
      </c>
      <c r="ACG165" s="619">
        <f t="shared" si="1050"/>
        <v>0</v>
      </c>
      <c r="ACH165" s="619">
        <f t="shared" si="1050"/>
        <v>0</v>
      </c>
      <c r="ACI165" s="619">
        <f t="shared" si="1050"/>
        <v>0</v>
      </c>
      <c r="ACJ165" s="619">
        <f t="shared" si="1050"/>
        <v>0</v>
      </c>
      <c r="ACK165" s="619">
        <f t="shared" si="1050"/>
        <v>47825869.590000004</v>
      </c>
      <c r="ACL165" s="619">
        <f t="shared" si="1050"/>
        <v>0</v>
      </c>
      <c r="ACM165" s="619">
        <f t="shared" si="1050"/>
        <v>0</v>
      </c>
      <c r="ACN165" s="619">
        <f t="shared" si="1050"/>
        <v>0</v>
      </c>
      <c r="ACO165" s="619">
        <f t="shared" si="1050"/>
        <v>0</v>
      </c>
      <c r="ACP165" s="619">
        <f t="shared" si="1050"/>
        <v>0</v>
      </c>
      <c r="ACQ165" s="619">
        <f t="shared" si="1050"/>
        <v>0</v>
      </c>
      <c r="ACR165" s="619">
        <f t="shared" si="1050"/>
        <v>33619690.799999997</v>
      </c>
      <c r="ACS165" s="619">
        <f t="shared" si="1050"/>
        <v>83675604.159999996</v>
      </c>
      <c r="ACT165" s="619">
        <f t="shared" ref="ACT165:AFE165" si="1051">SUMIF($A$62:$A$157,$A$165,ACT$62:ACT$157)</f>
        <v>0</v>
      </c>
      <c r="ACU165" s="619">
        <f t="shared" si="1051"/>
        <v>0</v>
      </c>
      <c r="ACV165" s="619">
        <f t="shared" si="1051"/>
        <v>0</v>
      </c>
      <c r="ACW165" s="619">
        <f t="shared" si="1051"/>
        <v>0</v>
      </c>
      <c r="ACX165" s="619">
        <f t="shared" si="1051"/>
        <v>4991952</v>
      </c>
      <c r="ACY165" s="619">
        <f t="shared" si="1051"/>
        <v>0</v>
      </c>
      <c r="ACZ165" s="619">
        <f t="shared" si="1051"/>
        <v>0</v>
      </c>
      <c r="ADA165" s="619">
        <f t="shared" si="1051"/>
        <v>0</v>
      </c>
      <c r="ADB165" s="619">
        <f t="shared" si="1051"/>
        <v>0</v>
      </c>
      <c r="ADC165" s="619">
        <f t="shared" si="1051"/>
        <v>0</v>
      </c>
      <c r="ADD165" s="619">
        <f t="shared" si="1051"/>
        <v>0</v>
      </c>
      <c r="ADE165" s="619">
        <f t="shared" si="1051"/>
        <v>0</v>
      </c>
      <c r="ADF165" s="619">
        <f t="shared" si="1051"/>
        <v>0</v>
      </c>
      <c r="ADG165" s="619">
        <f t="shared" si="1051"/>
        <v>0</v>
      </c>
      <c r="ADH165" s="619">
        <f t="shared" si="1051"/>
        <v>986270.65</v>
      </c>
      <c r="ADI165" s="619">
        <f t="shared" si="1051"/>
        <v>1666737.04</v>
      </c>
      <c r="ADJ165" s="619">
        <f t="shared" si="1051"/>
        <v>0</v>
      </c>
      <c r="ADK165" s="619">
        <f t="shared" si="1051"/>
        <v>0</v>
      </c>
      <c r="ADL165" s="619">
        <f t="shared" si="1051"/>
        <v>0</v>
      </c>
      <c r="ADM165" s="619">
        <f t="shared" si="1051"/>
        <v>0</v>
      </c>
      <c r="ADN165" s="619">
        <f t="shared" si="1051"/>
        <v>0</v>
      </c>
      <c r="ADO165" s="619">
        <f t="shared" si="1051"/>
        <v>0</v>
      </c>
      <c r="ADP165" s="619">
        <f t="shared" si="1051"/>
        <v>0</v>
      </c>
      <c r="ADQ165" s="619">
        <f t="shared" si="1051"/>
        <v>56325869.409999996</v>
      </c>
      <c r="ADR165" s="619">
        <f t="shared" si="1051"/>
        <v>15554546.83</v>
      </c>
      <c r="ADS165" s="619">
        <f t="shared" si="1051"/>
        <v>0</v>
      </c>
      <c r="ADT165" s="619">
        <f t="shared" si="1051"/>
        <v>0</v>
      </c>
      <c r="ADU165" s="619">
        <f t="shared" si="1051"/>
        <v>7671029.5</v>
      </c>
      <c r="ADV165" s="619">
        <f t="shared" si="1051"/>
        <v>0</v>
      </c>
      <c r="ADW165" s="619">
        <f t="shared" si="1051"/>
        <v>181849.23</v>
      </c>
      <c r="ADX165" s="619">
        <f t="shared" si="1051"/>
        <v>0</v>
      </c>
      <c r="ADY165" s="619">
        <f t="shared" si="1051"/>
        <v>0</v>
      </c>
      <c r="ADZ165" s="619">
        <f t="shared" si="1051"/>
        <v>0</v>
      </c>
      <c r="AEA165" s="619">
        <f t="shared" si="1051"/>
        <v>42972416.119999997</v>
      </c>
      <c r="AEB165" s="619">
        <f t="shared" si="1051"/>
        <v>5093030.8600000003</v>
      </c>
      <c r="AEC165" s="619">
        <f t="shared" si="1051"/>
        <v>0</v>
      </c>
      <c r="AED165" s="619">
        <f t="shared" si="1051"/>
        <v>0</v>
      </c>
      <c r="AEE165" s="619">
        <f t="shared" si="1051"/>
        <v>0</v>
      </c>
      <c r="AEF165" s="619">
        <f t="shared" si="1051"/>
        <v>0</v>
      </c>
      <c r="AEG165" s="619">
        <f t="shared" si="1051"/>
        <v>0</v>
      </c>
      <c r="AEH165" s="619">
        <f t="shared" si="1051"/>
        <v>0</v>
      </c>
      <c r="AEI165" s="619">
        <f t="shared" si="1051"/>
        <v>0</v>
      </c>
      <c r="AEJ165" s="619">
        <f t="shared" si="1051"/>
        <v>0</v>
      </c>
      <c r="AEK165" s="619">
        <f t="shared" si="1051"/>
        <v>0</v>
      </c>
      <c r="AEL165" s="619">
        <f t="shared" si="1051"/>
        <v>0</v>
      </c>
      <c r="AEM165" s="619">
        <f t="shared" si="1051"/>
        <v>0</v>
      </c>
      <c r="AEN165" s="619">
        <f t="shared" si="1051"/>
        <v>0</v>
      </c>
      <c r="AEO165" s="619">
        <f t="shared" si="1051"/>
        <v>0</v>
      </c>
      <c r="AEP165" s="619">
        <f t="shared" si="1051"/>
        <v>0</v>
      </c>
      <c r="AEQ165" s="619">
        <f t="shared" si="1051"/>
        <v>0</v>
      </c>
      <c r="AER165" s="619">
        <f t="shared" si="1051"/>
        <v>0</v>
      </c>
      <c r="AES165" s="619">
        <f t="shared" si="1051"/>
        <v>0</v>
      </c>
      <c r="AET165" s="619">
        <f t="shared" si="1051"/>
        <v>0</v>
      </c>
      <c r="AEU165" s="619">
        <f t="shared" si="1051"/>
        <v>8663084.0299999993</v>
      </c>
      <c r="AEV165" s="619">
        <f t="shared" si="1051"/>
        <v>0</v>
      </c>
      <c r="AEW165" s="619">
        <f t="shared" si="1051"/>
        <v>0</v>
      </c>
      <c r="AEX165" s="619">
        <f t="shared" si="1051"/>
        <v>0</v>
      </c>
      <c r="AEY165" s="619">
        <f t="shared" si="1051"/>
        <v>0</v>
      </c>
      <c r="AEZ165" s="619">
        <f t="shared" si="1051"/>
        <v>0</v>
      </c>
      <c r="AFA165" s="619">
        <f t="shared" si="1051"/>
        <v>0</v>
      </c>
      <c r="AFB165" s="619">
        <f t="shared" si="1051"/>
        <v>0</v>
      </c>
      <c r="AFC165" s="619">
        <f t="shared" si="1051"/>
        <v>0</v>
      </c>
      <c r="AFD165" s="619">
        <f t="shared" si="1051"/>
        <v>0</v>
      </c>
      <c r="AFE165" s="619">
        <f t="shared" si="1051"/>
        <v>2087288.49</v>
      </c>
      <c r="AFF165" s="619">
        <f t="shared" ref="AFF165:AHQ165" si="1052">SUMIF($A$62:$A$157,$A$165,AFF$62:AFF$157)</f>
        <v>11089.25</v>
      </c>
      <c r="AFG165" s="619">
        <f t="shared" si="1052"/>
        <v>0</v>
      </c>
      <c r="AFH165" s="619">
        <f t="shared" si="1052"/>
        <v>0</v>
      </c>
      <c r="AFI165" s="619">
        <f t="shared" si="1052"/>
        <v>0</v>
      </c>
      <c r="AFJ165" s="619">
        <f t="shared" si="1052"/>
        <v>0</v>
      </c>
      <c r="AFK165" s="619">
        <f t="shared" si="1052"/>
        <v>0</v>
      </c>
      <c r="AFL165" s="619">
        <f t="shared" si="1052"/>
        <v>0</v>
      </c>
      <c r="AFM165" s="619">
        <f t="shared" si="1052"/>
        <v>0</v>
      </c>
      <c r="AFN165" s="619">
        <f t="shared" si="1052"/>
        <v>0</v>
      </c>
      <c r="AFO165" s="619">
        <f t="shared" si="1052"/>
        <v>0</v>
      </c>
      <c r="AFP165" s="619">
        <f t="shared" si="1052"/>
        <v>0</v>
      </c>
      <c r="AFQ165" s="619">
        <f t="shared" si="1052"/>
        <v>0</v>
      </c>
      <c r="AFR165" s="619">
        <f t="shared" si="1052"/>
        <v>1674687.53</v>
      </c>
      <c r="AFS165" s="619">
        <f t="shared" si="1052"/>
        <v>0</v>
      </c>
      <c r="AFT165" s="619">
        <f t="shared" si="1052"/>
        <v>0</v>
      </c>
      <c r="AFU165" s="619">
        <f t="shared" si="1052"/>
        <v>0</v>
      </c>
      <c r="AFV165" s="619">
        <f t="shared" si="1052"/>
        <v>0</v>
      </c>
      <c r="AFW165" s="619">
        <f t="shared" si="1052"/>
        <v>0</v>
      </c>
      <c r="AFX165" s="619">
        <f t="shared" si="1052"/>
        <v>0</v>
      </c>
      <c r="AFY165" s="619">
        <f t="shared" si="1052"/>
        <v>0</v>
      </c>
      <c r="AFZ165" s="619">
        <f t="shared" si="1052"/>
        <v>0</v>
      </c>
      <c r="AGA165" s="619">
        <f t="shared" si="1052"/>
        <v>0</v>
      </c>
      <c r="AGB165" s="619">
        <f t="shared" si="1052"/>
        <v>0</v>
      </c>
      <c r="AGC165" s="619">
        <f t="shared" si="1052"/>
        <v>0</v>
      </c>
      <c r="AGD165" s="619">
        <f t="shared" si="1052"/>
        <v>30203011.940000001</v>
      </c>
      <c r="AGE165" s="619">
        <f t="shared" si="1052"/>
        <v>0</v>
      </c>
      <c r="AGF165" s="619">
        <f t="shared" si="1052"/>
        <v>0</v>
      </c>
      <c r="AGG165" s="619">
        <f t="shared" si="1052"/>
        <v>0</v>
      </c>
      <c r="AGH165" s="619">
        <f t="shared" si="1052"/>
        <v>0</v>
      </c>
      <c r="AGI165" s="619">
        <f t="shared" si="1052"/>
        <v>0</v>
      </c>
      <c r="AGJ165" s="619">
        <f t="shared" si="1052"/>
        <v>0</v>
      </c>
      <c r="AGK165" s="619">
        <f t="shared" si="1052"/>
        <v>0</v>
      </c>
      <c r="AGL165" s="619">
        <f t="shared" si="1052"/>
        <v>0</v>
      </c>
      <c r="AGM165" s="619">
        <f t="shared" si="1052"/>
        <v>0</v>
      </c>
      <c r="AGN165" s="619">
        <f t="shared" si="1052"/>
        <v>0</v>
      </c>
      <c r="AGO165" s="619">
        <f t="shared" si="1052"/>
        <v>1086064.6599999999</v>
      </c>
      <c r="AGP165" s="619">
        <f t="shared" si="1052"/>
        <v>316792.81</v>
      </c>
      <c r="AGQ165" s="619">
        <f t="shared" si="1052"/>
        <v>0</v>
      </c>
      <c r="AGR165" s="619">
        <f t="shared" si="1052"/>
        <v>0</v>
      </c>
      <c r="AGS165" s="619">
        <f t="shared" si="1052"/>
        <v>0</v>
      </c>
      <c r="AGT165" s="619">
        <f t="shared" si="1052"/>
        <v>0</v>
      </c>
      <c r="AGU165" s="619">
        <f t="shared" si="1052"/>
        <v>0</v>
      </c>
      <c r="AGV165" s="619">
        <f t="shared" si="1052"/>
        <v>0</v>
      </c>
      <c r="AGW165" s="619">
        <f t="shared" si="1052"/>
        <v>39702281.509999998</v>
      </c>
      <c r="AGX165" s="619">
        <f t="shared" si="1052"/>
        <v>0</v>
      </c>
      <c r="AGY165" s="619">
        <f t="shared" si="1052"/>
        <v>0</v>
      </c>
      <c r="AGZ165" s="619">
        <f t="shared" si="1052"/>
        <v>0</v>
      </c>
      <c r="AHA165" s="619">
        <f t="shared" si="1052"/>
        <v>0</v>
      </c>
      <c r="AHB165" s="619">
        <f t="shared" si="1052"/>
        <v>0</v>
      </c>
      <c r="AHC165" s="619">
        <f t="shared" si="1052"/>
        <v>0</v>
      </c>
      <c r="AHD165" s="619">
        <f t="shared" si="1052"/>
        <v>0</v>
      </c>
      <c r="AHE165" s="619">
        <f t="shared" si="1052"/>
        <v>0</v>
      </c>
      <c r="AHF165" s="619">
        <f t="shared" si="1052"/>
        <v>0</v>
      </c>
      <c r="AHG165" s="619">
        <f t="shared" si="1052"/>
        <v>0</v>
      </c>
      <c r="AHH165" s="619">
        <f t="shared" si="1052"/>
        <v>0</v>
      </c>
      <c r="AHI165" s="619">
        <f t="shared" si="1052"/>
        <v>0</v>
      </c>
      <c r="AHJ165" s="619">
        <f t="shared" si="1052"/>
        <v>0</v>
      </c>
      <c r="AHK165" s="619">
        <f t="shared" si="1052"/>
        <v>0</v>
      </c>
      <c r="AHL165" s="619">
        <f t="shared" si="1052"/>
        <v>0</v>
      </c>
      <c r="AHM165" s="619">
        <f t="shared" si="1052"/>
        <v>0</v>
      </c>
      <c r="AHN165" s="619">
        <f t="shared" si="1052"/>
        <v>0</v>
      </c>
      <c r="AHO165" s="619">
        <f t="shared" si="1052"/>
        <v>0</v>
      </c>
      <c r="AHP165" s="619">
        <f t="shared" si="1052"/>
        <v>0</v>
      </c>
      <c r="AHQ165" s="619">
        <f t="shared" si="1052"/>
        <v>0</v>
      </c>
      <c r="AHR165" s="619">
        <f t="shared" ref="AHR165:AHU165" si="1053">SUMIF($A$62:$A$157,$A$165,AHR$62:AHR$157)</f>
        <v>0</v>
      </c>
      <c r="AHS165" s="619">
        <f t="shared" si="1053"/>
        <v>0</v>
      </c>
      <c r="AHT165" s="619">
        <f t="shared" si="1053"/>
        <v>0</v>
      </c>
      <c r="AHU165" s="619">
        <f t="shared" si="1053"/>
        <v>3687422411.4500012</v>
      </c>
      <c r="AHW165" s="622" t="s">
        <v>6273</v>
      </c>
      <c r="AHX165" s="622" t="s">
        <v>6475</v>
      </c>
      <c r="AHY165" s="622" t="s">
        <v>6085</v>
      </c>
    </row>
    <row r="166" spans="1:909" ht="27" x14ac:dyDescent="0.9">
      <c r="A166" s="613" t="s">
        <v>6273</v>
      </c>
      <c r="B166" s="270" t="s">
        <v>6280</v>
      </c>
      <c r="C166" s="416" t="s">
        <v>6272</v>
      </c>
      <c r="D166" s="619">
        <f>SUMIF($A$62:$A$157,$A$166,D$62:D$157)</f>
        <v>509100277.76999998</v>
      </c>
      <c r="E166" s="619">
        <f t="shared" ref="E166:BQ166" si="1054">SUMIF($A$62:$A$157,$A$166,E$62:E$157)</f>
        <v>24346598.550000004</v>
      </c>
      <c r="F166" s="619">
        <f t="shared" si="1054"/>
        <v>49763419.810000002</v>
      </c>
      <c r="G166" s="619">
        <f t="shared" si="1054"/>
        <v>5242498.1800000006</v>
      </c>
      <c r="H166" s="619">
        <f t="shared" si="1054"/>
        <v>37011210.93</v>
      </c>
      <c r="I166" s="619">
        <f t="shared" si="1054"/>
        <v>15463785.039999999</v>
      </c>
      <c r="J166" s="619">
        <f t="shared" si="1054"/>
        <v>69188765.359999999</v>
      </c>
      <c r="K166" s="619">
        <f t="shared" si="1054"/>
        <v>13265991.92</v>
      </c>
      <c r="L166" s="619">
        <f t="shared" si="1054"/>
        <v>13384368.479999999</v>
      </c>
      <c r="M166" s="619">
        <f t="shared" si="1054"/>
        <v>13827259.329999998</v>
      </c>
      <c r="N166" s="619">
        <f t="shared" si="1054"/>
        <v>18350077.650000002</v>
      </c>
      <c r="O166" s="619">
        <f t="shared" si="1054"/>
        <v>22689519.079999994</v>
      </c>
      <c r="P166" s="619">
        <f t="shared" si="1054"/>
        <v>45886285.200000003</v>
      </c>
      <c r="Q166" s="619">
        <f t="shared" si="1054"/>
        <v>16514169.679999998</v>
      </c>
      <c r="R166" s="619">
        <f t="shared" si="1054"/>
        <v>7027517.169999999</v>
      </c>
      <c r="S166" s="619">
        <f t="shared" si="1054"/>
        <v>53642991.359999999</v>
      </c>
      <c r="T166" s="619">
        <f t="shared" si="1054"/>
        <v>10734656.9</v>
      </c>
      <c r="U166" s="619">
        <f t="shared" si="1054"/>
        <v>8182952.7300000004</v>
      </c>
      <c r="W166" s="619">
        <f t="shared" si="1054"/>
        <v>175692214.84999999</v>
      </c>
      <c r="X166" s="619">
        <f t="shared" si="1054"/>
        <v>88655637.539999992</v>
      </c>
      <c r="Y166" s="619">
        <f t="shared" si="1054"/>
        <v>13748812.399999999</v>
      </c>
      <c r="Z166" s="619">
        <f t="shared" si="1054"/>
        <v>17658188.27</v>
      </c>
      <c r="AA166" s="619">
        <f t="shared" si="1054"/>
        <v>28748535.639999997</v>
      </c>
      <c r="AB166" s="619">
        <f t="shared" si="1054"/>
        <v>28994749.719999995</v>
      </c>
      <c r="AC166" s="619">
        <f t="shared" si="1054"/>
        <v>24400743.670000002</v>
      </c>
      <c r="AD166" s="619">
        <f t="shared" si="1054"/>
        <v>194565240.42000002</v>
      </c>
      <c r="AE166" s="619">
        <f t="shared" si="1054"/>
        <v>38269530.860000014</v>
      </c>
      <c r="AF166" s="619">
        <f t="shared" si="1054"/>
        <v>42305792.790000007</v>
      </c>
      <c r="AG166" s="619">
        <f t="shared" si="1054"/>
        <v>167872368.51999995</v>
      </c>
      <c r="AH166" s="619">
        <f t="shared" si="1054"/>
        <v>33079577.169999998</v>
      </c>
      <c r="AI166" s="619">
        <f t="shared" si="1054"/>
        <v>70128414.75</v>
      </c>
      <c r="AJ166" s="619">
        <f t="shared" si="1054"/>
        <v>85955349.780000001</v>
      </c>
      <c r="AK166" s="619">
        <f t="shared" si="1054"/>
        <v>20126785.270000011</v>
      </c>
      <c r="AL166" s="619">
        <f t="shared" si="1054"/>
        <v>22068498.590000004</v>
      </c>
      <c r="AM166" s="619">
        <f t="shared" si="1054"/>
        <v>23126967.18</v>
      </c>
      <c r="AN166" s="619">
        <f t="shared" si="1054"/>
        <v>56928986.99000001</v>
      </c>
      <c r="AO166" s="619">
        <f t="shared" si="1054"/>
        <v>32839480.240000002</v>
      </c>
      <c r="AP166" s="619">
        <f t="shared" si="1054"/>
        <v>17481861.93</v>
      </c>
      <c r="AQ166" s="619">
        <f t="shared" si="1054"/>
        <v>23139117.059999999</v>
      </c>
      <c r="AR166" s="619">
        <f t="shared" si="1054"/>
        <v>14664877.529999994</v>
      </c>
      <c r="AS166" s="619">
        <f t="shared" si="1054"/>
        <v>26447357.670000006</v>
      </c>
      <c r="AT166" s="619">
        <f t="shared" si="1054"/>
        <v>17469945.560000002</v>
      </c>
      <c r="AU166" s="619">
        <f t="shared" si="1054"/>
        <v>64544035.519999988</v>
      </c>
      <c r="AV166" s="619">
        <f t="shared" si="1054"/>
        <v>5177148.0200000005</v>
      </c>
      <c r="AW166" s="619">
        <f t="shared" si="1054"/>
        <v>5926993.4800000004</v>
      </c>
      <c r="AX166" s="619">
        <f t="shared" si="1054"/>
        <v>7468549.4900000002</v>
      </c>
      <c r="AY166" s="619">
        <f t="shared" si="1054"/>
        <v>18580440.340000004</v>
      </c>
      <c r="AZ166" s="619">
        <f t="shared" si="1054"/>
        <v>22256069.310000002</v>
      </c>
      <c r="BA166" s="619">
        <f t="shared" si="1054"/>
        <v>3912734.5999999996</v>
      </c>
      <c r="BB166" s="619">
        <f t="shared" si="1054"/>
        <v>5524904.7999999998</v>
      </c>
      <c r="BC166" s="619">
        <f t="shared" si="1054"/>
        <v>3262650.8600000003</v>
      </c>
      <c r="BD166" s="619">
        <f t="shared" si="1054"/>
        <v>10056598.630000001</v>
      </c>
      <c r="BE166" s="619">
        <f t="shared" si="1054"/>
        <v>2317551.34</v>
      </c>
      <c r="BF166" s="619">
        <f t="shared" si="1054"/>
        <v>11041782.799999997</v>
      </c>
      <c r="BG166" s="619">
        <f t="shared" si="1054"/>
        <v>47402717.810000025</v>
      </c>
      <c r="BH166" s="619">
        <f t="shared" si="1054"/>
        <v>2307512.77</v>
      </c>
      <c r="BI166" s="619">
        <f t="shared" si="1054"/>
        <v>13815001.43</v>
      </c>
      <c r="BJ166" s="619">
        <f t="shared" si="1054"/>
        <v>146728902.06</v>
      </c>
      <c r="BK166" s="619">
        <f t="shared" si="1054"/>
        <v>73349219.449999988</v>
      </c>
      <c r="BL166" s="619">
        <f t="shared" si="1054"/>
        <v>10045853.879999999</v>
      </c>
      <c r="BM166" s="619">
        <f t="shared" si="1054"/>
        <v>4179191.04</v>
      </c>
      <c r="BN166" s="619">
        <f t="shared" si="1054"/>
        <v>24978911.41</v>
      </c>
      <c r="BO166" s="619">
        <f t="shared" si="1054"/>
        <v>7509141.7000000002</v>
      </c>
      <c r="BP166" s="619">
        <f t="shared" si="1054"/>
        <v>6358475.3599999994</v>
      </c>
      <c r="BQ166" s="619">
        <f t="shared" si="1054"/>
        <v>6054501.3400000008</v>
      </c>
      <c r="BR166" s="619">
        <f t="shared" ref="BR166:EC166" si="1055">SUMIF($A$62:$A$157,$A$166,BR$62:BR$157)</f>
        <v>3979825.4499999997</v>
      </c>
      <c r="BS166" s="619">
        <f t="shared" si="1055"/>
        <v>133537960.8</v>
      </c>
      <c r="BT166" s="619">
        <f t="shared" si="1055"/>
        <v>8905020.7000000011</v>
      </c>
      <c r="BU166" s="619">
        <f t="shared" si="1055"/>
        <v>6699273.3999999994</v>
      </c>
      <c r="BV166" s="619">
        <f t="shared" si="1055"/>
        <v>17690775.149999999</v>
      </c>
      <c r="BW166" s="619">
        <f t="shared" si="1055"/>
        <v>8976075.6699999999</v>
      </c>
      <c r="BX166" s="619">
        <f t="shared" si="1055"/>
        <v>12471522.360000001</v>
      </c>
      <c r="BY166" s="619">
        <f t="shared" si="1055"/>
        <v>6674861.3800000008</v>
      </c>
      <c r="BZ166" s="619">
        <f t="shared" si="1055"/>
        <v>10663894.680000002</v>
      </c>
      <c r="CA166" s="619">
        <f t="shared" si="1055"/>
        <v>79909659.640000001</v>
      </c>
      <c r="CB166" s="619">
        <f t="shared" si="1055"/>
        <v>22936897.729999997</v>
      </c>
      <c r="CC166" s="619">
        <f t="shared" si="1055"/>
        <v>34084059.440000005</v>
      </c>
      <c r="CD166" s="619">
        <f t="shared" si="1055"/>
        <v>54471330.910000004</v>
      </c>
      <c r="CE166" s="619">
        <f t="shared" si="1055"/>
        <v>19034516.899999999</v>
      </c>
      <c r="CF166" s="619">
        <f t="shared" si="1055"/>
        <v>15422297.099999998</v>
      </c>
      <c r="CG166" s="619">
        <f t="shared" si="1055"/>
        <v>14418840</v>
      </c>
      <c r="CH166" s="619">
        <f t="shared" si="1055"/>
        <v>172259509.67000005</v>
      </c>
      <c r="CI166" s="619">
        <f t="shared" si="1055"/>
        <v>10499355.800000001</v>
      </c>
      <c r="CJ166" s="619">
        <f t="shared" si="1055"/>
        <v>38255055.439999998</v>
      </c>
      <c r="CK166" s="619">
        <f t="shared" si="1055"/>
        <v>9784291.8800000027</v>
      </c>
      <c r="CL166" s="619">
        <f t="shared" si="1055"/>
        <v>10095701.660000002</v>
      </c>
      <c r="CM166" s="619">
        <f t="shared" si="1055"/>
        <v>15088143.58</v>
      </c>
      <c r="CN166" s="619">
        <f t="shared" si="1055"/>
        <v>9222652.4500000011</v>
      </c>
      <c r="CO166" s="619">
        <f t="shared" si="1055"/>
        <v>14850837.399999999</v>
      </c>
      <c r="CP166" s="619">
        <f t="shared" si="1055"/>
        <v>3596465.2800000003</v>
      </c>
      <c r="CQ166" s="619">
        <f t="shared" si="1055"/>
        <v>14410080.659999998</v>
      </c>
      <c r="CR166" s="619">
        <f t="shared" si="1055"/>
        <v>6016356.629999999</v>
      </c>
      <c r="CS166" s="619">
        <f t="shared" si="1055"/>
        <v>7732457.0599999996</v>
      </c>
      <c r="CT166" s="619">
        <f t="shared" si="1055"/>
        <v>7229087.5499999989</v>
      </c>
      <c r="CU166" s="619">
        <f t="shared" si="1055"/>
        <v>114747094.89000002</v>
      </c>
      <c r="CV166" s="619">
        <f t="shared" si="1055"/>
        <v>9853001.6099999994</v>
      </c>
      <c r="CW166" s="619">
        <f t="shared" si="1055"/>
        <v>8970521.6900000013</v>
      </c>
      <c r="CX166" s="619">
        <f t="shared" si="1055"/>
        <v>27965665.899999999</v>
      </c>
      <c r="CY166" s="619">
        <f t="shared" si="1055"/>
        <v>8093579.2899999991</v>
      </c>
      <c r="CZ166" s="619">
        <f t="shared" si="1055"/>
        <v>20300691.710000005</v>
      </c>
      <c r="DA166" s="619">
        <f t="shared" si="1055"/>
        <v>7740863.9500000002</v>
      </c>
      <c r="DB166" s="619">
        <f t="shared" si="1055"/>
        <v>11889896.32</v>
      </c>
      <c r="DC166" s="619">
        <f t="shared" si="1055"/>
        <v>136701368.54999998</v>
      </c>
      <c r="DD166" s="619">
        <f t="shared" si="1055"/>
        <v>208562710.06999999</v>
      </c>
      <c r="DE166" s="619">
        <f t="shared" si="1055"/>
        <v>22685306.030000001</v>
      </c>
      <c r="DF166" s="619">
        <f t="shared" si="1055"/>
        <v>13858028.23</v>
      </c>
      <c r="DG166" s="619">
        <f t="shared" si="1055"/>
        <v>14765212.310000001</v>
      </c>
      <c r="DH166" s="619">
        <f t="shared" si="1055"/>
        <v>31042671.260000005</v>
      </c>
      <c r="DI166" s="619">
        <f t="shared" si="1055"/>
        <v>39134274.580000006</v>
      </c>
      <c r="DJ166" s="619">
        <f t="shared" si="1055"/>
        <v>28235400.670000002</v>
      </c>
      <c r="DK166" s="619">
        <f t="shared" si="1055"/>
        <v>8571292.1099999994</v>
      </c>
      <c r="DL166" s="619">
        <f t="shared" si="1055"/>
        <v>527842441.01999998</v>
      </c>
      <c r="DM166" s="619">
        <f t="shared" si="1055"/>
        <v>16132655.169999998</v>
      </c>
      <c r="DN166" s="619">
        <f t="shared" si="1055"/>
        <v>20046340.710000001</v>
      </c>
      <c r="DO166" s="619">
        <f t="shared" si="1055"/>
        <v>10158304.739999998</v>
      </c>
      <c r="DP166" s="619">
        <f t="shared" si="1055"/>
        <v>23449469.710000001</v>
      </c>
      <c r="DQ166" s="619">
        <f t="shared" si="1055"/>
        <v>17158159.030000001</v>
      </c>
      <c r="DR166" s="619">
        <f t="shared" si="1055"/>
        <v>44236709.369999997</v>
      </c>
      <c r="DS166" s="619">
        <f t="shared" si="1055"/>
        <v>14342601.939900002</v>
      </c>
      <c r="DT166" s="619">
        <f t="shared" si="1055"/>
        <v>50494522.810000002</v>
      </c>
      <c r="DU166" s="619">
        <f t="shared" si="1055"/>
        <v>271977380.34999996</v>
      </c>
      <c r="DV166" s="619">
        <f t="shared" si="1055"/>
        <v>26793184.34</v>
      </c>
      <c r="DW166" s="619">
        <f t="shared" si="1055"/>
        <v>51981345.31000001</v>
      </c>
      <c r="DX166" s="619">
        <f t="shared" si="1055"/>
        <v>47584147.829999998</v>
      </c>
      <c r="DY166" s="619">
        <f t="shared" si="1055"/>
        <v>17736804.649999999</v>
      </c>
      <c r="DZ166" s="619">
        <f t="shared" si="1055"/>
        <v>16070813.23</v>
      </c>
      <c r="EA166" s="619">
        <f t="shared" si="1055"/>
        <v>17937086.169999998</v>
      </c>
      <c r="EB166" s="619">
        <f t="shared" si="1055"/>
        <v>4316074.1199999992</v>
      </c>
      <c r="EC166" s="619">
        <f t="shared" si="1055"/>
        <v>8174346.1099999994</v>
      </c>
      <c r="ED166" s="619">
        <f t="shared" ref="ED166:GO166" si="1056">SUMIF($A$62:$A$157,$A$166,ED$62:ED$157)</f>
        <v>13035960.890000001</v>
      </c>
      <c r="EE166" s="619">
        <f t="shared" si="1056"/>
        <v>38989564.469999999</v>
      </c>
      <c r="EF166" s="619">
        <f t="shared" si="1056"/>
        <v>67840960.13000001</v>
      </c>
      <c r="EG166" s="619">
        <f t="shared" si="1056"/>
        <v>52605866.089999996</v>
      </c>
      <c r="EH166" s="619">
        <f t="shared" si="1056"/>
        <v>7362729.0899999999</v>
      </c>
      <c r="EI166" s="619">
        <f t="shared" si="1056"/>
        <v>17325893.370000001</v>
      </c>
      <c r="EJ166" s="619">
        <f t="shared" si="1056"/>
        <v>23375952.130000003</v>
      </c>
      <c r="EK166" s="619">
        <f t="shared" si="1056"/>
        <v>15679075.970000001</v>
      </c>
      <c r="EL166" s="619">
        <f t="shared" si="1056"/>
        <v>21681824.84</v>
      </c>
      <c r="EM166" s="619">
        <f t="shared" si="1056"/>
        <v>16617466.629999999</v>
      </c>
      <c r="EN166" s="619">
        <f t="shared" si="1056"/>
        <v>17128338.93</v>
      </c>
      <c r="EO166" s="619">
        <f t="shared" si="1056"/>
        <v>237829743.04000005</v>
      </c>
      <c r="EP166" s="619">
        <f t="shared" si="1056"/>
        <v>15598480.489999998</v>
      </c>
      <c r="EQ166" s="619">
        <f t="shared" si="1056"/>
        <v>33760867.009999998</v>
      </c>
      <c r="ER166" s="619">
        <f t="shared" si="1056"/>
        <v>12555952.92</v>
      </c>
      <c r="ES166" s="619">
        <f t="shared" si="1056"/>
        <v>13748338.609999999</v>
      </c>
      <c r="ET166" s="619">
        <f t="shared" si="1056"/>
        <v>9296747.9900000021</v>
      </c>
      <c r="EU166" s="619">
        <f t="shared" si="1056"/>
        <v>53238666.019999996</v>
      </c>
      <c r="EV166" s="619">
        <f t="shared" si="1056"/>
        <v>37607493.549999997</v>
      </c>
      <c r="EW166" s="619">
        <f t="shared" si="1056"/>
        <v>25944677.759999998</v>
      </c>
      <c r="EX166" s="619">
        <f t="shared" si="1056"/>
        <v>235998643.09</v>
      </c>
      <c r="EY166" s="619">
        <f t="shared" si="1056"/>
        <v>5087555.1800000006</v>
      </c>
      <c r="EZ166" s="619">
        <f t="shared" si="1056"/>
        <v>9671160.0899999999</v>
      </c>
      <c r="FA166" s="619">
        <f t="shared" si="1056"/>
        <v>40737645.670000009</v>
      </c>
      <c r="FB166" s="619">
        <f t="shared" si="1056"/>
        <v>26001130.459999997</v>
      </c>
      <c r="FC166" s="619">
        <f t="shared" si="1056"/>
        <v>40001023.899999999</v>
      </c>
      <c r="FD166" s="619">
        <f t="shared" si="1056"/>
        <v>12474273.139999999</v>
      </c>
      <c r="FE166" s="619">
        <f t="shared" si="1056"/>
        <v>13745361.379999999</v>
      </c>
      <c r="FF166" s="619">
        <f t="shared" si="1056"/>
        <v>20658376.790000003</v>
      </c>
      <c r="FG166" s="619">
        <f t="shared" si="1056"/>
        <v>10298330.84</v>
      </c>
      <c r="FH166" s="619">
        <f t="shared" si="1056"/>
        <v>16007502.229999999</v>
      </c>
      <c r="FI166" s="619">
        <f t="shared" si="1056"/>
        <v>8649156.5299999993</v>
      </c>
      <c r="FJ166" s="619">
        <f t="shared" si="1056"/>
        <v>80420862.399999991</v>
      </c>
      <c r="FK166" s="619">
        <f t="shared" si="1056"/>
        <v>10610175.77</v>
      </c>
      <c r="FL166" s="619">
        <f t="shared" si="1056"/>
        <v>2332939.7200000002</v>
      </c>
      <c r="FM166" s="619">
        <f t="shared" si="1056"/>
        <v>7737023.4099999992</v>
      </c>
      <c r="FN166" s="619">
        <f t="shared" si="1056"/>
        <v>17579653.16</v>
      </c>
      <c r="FO166" s="619">
        <f t="shared" si="1056"/>
        <v>12993960.75</v>
      </c>
      <c r="FP166" s="619">
        <f t="shared" si="1056"/>
        <v>6157899.9100000001</v>
      </c>
      <c r="FQ166" s="619">
        <f t="shared" si="1056"/>
        <v>4370657.5</v>
      </c>
      <c r="FR166" s="619">
        <f t="shared" si="1056"/>
        <v>408304983.29999983</v>
      </c>
      <c r="FS166" s="619">
        <f t="shared" si="1056"/>
        <v>12755051.959999999</v>
      </c>
      <c r="FT166" s="619">
        <f t="shared" si="1056"/>
        <v>17577178.779999997</v>
      </c>
      <c r="FU166" s="619">
        <f t="shared" si="1056"/>
        <v>18958366.550000004</v>
      </c>
      <c r="FV166" s="619">
        <f t="shared" si="1056"/>
        <v>15885540.199999999</v>
      </c>
      <c r="FW166" s="619">
        <f t="shared" si="1056"/>
        <v>18199264.940000001</v>
      </c>
      <c r="FX166" s="619">
        <f t="shared" si="1056"/>
        <v>57646030.149999999</v>
      </c>
      <c r="FY166" s="619">
        <f t="shared" si="1056"/>
        <v>21774627.950000003</v>
      </c>
      <c r="FZ166" s="619">
        <f t="shared" si="1056"/>
        <v>22800048.129999999</v>
      </c>
      <c r="GA166" s="619">
        <f t="shared" si="1056"/>
        <v>9566672.1400000006</v>
      </c>
      <c r="GB166" s="619">
        <f t="shared" si="1056"/>
        <v>31691440.559999999</v>
      </c>
      <c r="GC166" s="619">
        <f t="shared" si="1056"/>
        <v>17264197.219999999</v>
      </c>
      <c r="GD166" s="619">
        <f t="shared" si="1056"/>
        <v>12700199.079999998</v>
      </c>
      <c r="GE166" s="619">
        <f t="shared" si="1056"/>
        <v>6999889.419999999</v>
      </c>
      <c r="GF166" s="619">
        <f t="shared" si="1056"/>
        <v>127828886.00000001</v>
      </c>
      <c r="GG166" s="619">
        <f t="shared" si="1056"/>
        <v>15394536.609999999</v>
      </c>
      <c r="GH166" s="619">
        <f t="shared" si="1056"/>
        <v>2930526.95</v>
      </c>
      <c r="GI166" s="619">
        <f t="shared" si="1056"/>
        <v>30427267.200000003</v>
      </c>
      <c r="GJ166" s="619">
        <f t="shared" si="1056"/>
        <v>9874277.4700000007</v>
      </c>
      <c r="GK166" s="619">
        <f t="shared" si="1056"/>
        <v>2221082.1</v>
      </c>
      <c r="GL166" s="619">
        <f t="shared" si="1056"/>
        <v>7195063.1199999992</v>
      </c>
      <c r="GM166" s="619">
        <f t="shared" si="1056"/>
        <v>22885508.270000003</v>
      </c>
      <c r="GN166" s="619">
        <f t="shared" si="1056"/>
        <v>3536985.55</v>
      </c>
      <c r="GO166" s="619">
        <f t="shared" si="1056"/>
        <v>6582045.9899999993</v>
      </c>
      <c r="GP166" s="619">
        <f t="shared" ref="GP166:JA166" si="1057">SUMIF($A$62:$A$157,$A$166,GP$62:GP$157)</f>
        <v>4090908.9999999995</v>
      </c>
      <c r="GQ166" s="619">
        <f t="shared" si="1057"/>
        <v>5737411.5</v>
      </c>
      <c r="GR166" s="619">
        <f t="shared" si="1057"/>
        <v>102611398.50999999</v>
      </c>
      <c r="GS166" s="619">
        <f t="shared" si="1057"/>
        <v>22576196.119999994</v>
      </c>
      <c r="GT166" s="619">
        <f t="shared" si="1057"/>
        <v>11400856.689999999</v>
      </c>
      <c r="GU166" s="619">
        <f t="shared" si="1057"/>
        <v>37421144.810000002</v>
      </c>
      <c r="GV166" s="619">
        <f t="shared" si="1057"/>
        <v>2858506.51</v>
      </c>
      <c r="GW166" s="619">
        <f t="shared" si="1057"/>
        <v>16971523.150000002</v>
      </c>
      <c r="GX166" s="619">
        <f t="shared" si="1057"/>
        <v>11986494.449999999</v>
      </c>
      <c r="GY166" s="619">
        <f t="shared" si="1057"/>
        <v>12836126.710000001</v>
      </c>
      <c r="GZ166" s="619">
        <f t="shared" si="1057"/>
        <v>135626269.84</v>
      </c>
      <c r="HA166" s="619">
        <f t="shared" si="1057"/>
        <v>9603350.1600000001</v>
      </c>
      <c r="HB166" s="619">
        <f t="shared" si="1057"/>
        <v>16104370.879999999</v>
      </c>
      <c r="HC166" s="619">
        <f t="shared" si="1057"/>
        <v>11300129.83</v>
      </c>
      <c r="HD166" s="619">
        <f t="shared" si="1057"/>
        <v>404828826.14999986</v>
      </c>
      <c r="HE166" s="619">
        <f t="shared" si="1057"/>
        <v>95268835.910000011</v>
      </c>
      <c r="HF166" s="619">
        <f t="shared" si="1057"/>
        <v>70349430.589999989</v>
      </c>
      <c r="HG166" s="619">
        <f t="shared" si="1057"/>
        <v>68166022.820000008</v>
      </c>
      <c r="HH166" s="619">
        <f t="shared" si="1057"/>
        <v>36035725.049999997</v>
      </c>
      <c r="HI166" s="619">
        <f t="shared" si="1057"/>
        <v>34533037.650000006</v>
      </c>
      <c r="HJ166" s="619">
        <f t="shared" si="1057"/>
        <v>8519556.5500000007</v>
      </c>
      <c r="HK166" s="619">
        <f t="shared" si="1057"/>
        <v>23061460.159999993</v>
      </c>
      <c r="HL166" s="619">
        <f t="shared" si="1057"/>
        <v>147117377.33000004</v>
      </c>
      <c r="HM166" s="619">
        <f t="shared" si="1057"/>
        <v>40926784.640000001</v>
      </c>
      <c r="HN166" s="619">
        <f t="shared" si="1057"/>
        <v>79572225.390000015</v>
      </c>
      <c r="HO166" s="619">
        <f t="shared" si="1057"/>
        <v>36462200.099999994</v>
      </c>
      <c r="HP166" s="619">
        <f t="shared" si="1057"/>
        <v>26971014.09</v>
      </c>
      <c r="HQ166" s="619">
        <f t="shared" si="1057"/>
        <v>13624815.149999999</v>
      </c>
      <c r="HR166" s="619">
        <f t="shared" si="1057"/>
        <v>26040844.489999991</v>
      </c>
      <c r="HS166" s="619">
        <f t="shared" si="1057"/>
        <v>32768768.225000001</v>
      </c>
      <c r="HT166" s="619">
        <f t="shared" si="1057"/>
        <v>214101862.65539998</v>
      </c>
      <c r="HU166" s="619">
        <f t="shared" si="1057"/>
        <v>120501148.83000001</v>
      </c>
      <c r="HV166" s="619">
        <f t="shared" si="1057"/>
        <v>29769141.509999998</v>
      </c>
      <c r="HW166" s="619">
        <f t="shared" si="1057"/>
        <v>8576113.870000001</v>
      </c>
      <c r="HX166" s="619">
        <f t="shared" si="1057"/>
        <v>9288200.9199999999</v>
      </c>
      <c r="HY166" s="619">
        <f t="shared" si="1057"/>
        <v>14314059.239999998</v>
      </c>
      <c r="HZ166" s="619">
        <f t="shared" si="1057"/>
        <v>24723589.970000006</v>
      </c>
      <c r="IA166" s="619">
        <f t="shared" si="1057"/>
        <v>18454618.280000001</v>
      </c>
      <c r="IB166" s="619">
        <f t="shared" si="1057"/>
        <v>9578401.3100000005</v>
      </c>
      <c r="IC166" s="619">
        <f t="shared" si="1057"/>
        <v>17486410.300000008</v>
      </c>
      <c r="ID166" s="619">
        <f t="shared" si="1057"/>
        <v>9401082.8900000006</v>
      </c>
      <c r="IE166" s="619">
        <f t="shared" si="1057"/>
        <v>19430093.870000001</v>
      </c>
      <c r="IF166" s="619">
        <f t="shared" si="1057"/>
        <v>8566881.9400000013</v>
      </c>
      <c r="IG166" s="619">
        <f t="shared" si="1057"/>
        <v>14706418.669999998</v>
      </c>
      <c r="IH166" s="619">
        <f t="shared" si="1057"/>
        <v>6754106.8500000024</v>
      </c>
      <c r="II166" s="619">
        <f t="shared" si="1057"/>
        <v>7142433.8000000007</v>
      </c>
      <c r="IJ166" s="619">
        <f t="shared" si="1057"/>
        <v>92780766.530000001</v>
      </c>
      <c r="IK166" s="619">
        <f t="shared" si="1057"/>
        <v>182226262.57999995</v>
      </c>
      <c r="IL166" s="619">
        <f t="shared" si="1057"/>
        <v>10647664.559999999</v>
      </c>
      <c r="IM166" s="619">
        <f t="shared" si="1057"/>
        <v>69020440.86999999</v>
      </c>
      <c r="IN166" s="619">
        <f t="shared" si="1057"/>
        <v>78244387.689999998</v>
      </c>
      <c r="IO166" s="619">
        <f t="shared" si="1057"/>
        <v>32298987.700000003</v>
      </c>
      <c r="IP166" s="619">
        <f t="shared" si="1057"/>
        <v>6866698.4999999991</v>
      </c>
      <c r="IQ166" s="619">
        <f t="shared" si="1057"/>
        <v>12509722.730000002</v>
      </c>
      <c r="IR166" s="619">
        <f t="shared" si="1057"/>
        <v>12842118.74</v>
      </c>
      <c r="IS166" s="619">
        <f t="shared" si="1057"/>
        <v>20308156.34</v>
      </c>
      <c r="IT166" s="619">
        <f t="shared" si="1057"/>
        <v>18002174.699999999</v>
      </c>
      <c r="IU166" s="619">
        <f t="shared" si="1057"/>
        <v>380392761.57000005</v>
      </c>
      <c r="IV166" s="619">
        <f t="shared" si="1057"/>
        <v>169688035.44</v>
      </c>
      <c r="IW166" s="619">
        <f t="shared" si="1057"/>
        <v>8416309.0099999998</v>
      </c>
      <c r="IX166" s="619">
        <f t="shared" si="1057"/>
        <v>34699552.260000005</v>
      </c>
      <c r="IY166" s="619">
        <f t="shared" si="1057"/>
        <v>38324155.369999997</v>
      </c>
      <c r="IZ166" s="619">
        <f t="shared" si="1057"/>
        <v>8118721.7299999995</v>
      </c>
      <c r="JA166" s="619">
        <f t="shared" si="1057"/>
        <v>23409229.910000004</v>
      </c>
      <c r="JB166" s="619">
        <f t="shared" ref="JB166:LM166" si="1058">SUMIF($A$62:$A$157,$A$166,JB$62:JB$157)</f>
        <v>4282353.41</v>
      </c>
      <c r="JC166" s="619">
        <f t="shared" si="1058"/>
        <v>10823144.399999997</v>
      </c>
      <c r="JD166" s="619">
        <f t="shared" si="1058"/>
        <v>14775690.210000001</v>
      </c>
      <c r="JE166" s="619">
        <f t="shared" si="1058"/>
        <v>33647369.510000005</v>
      </c>
      <c r="JF166" s="619">
        <f t="shared" si="1058"/>
        <v>14719915.630000001</v>
      </c>
      <c r="JG166" s="619">
        <f t="shared" si="1058"/>
        <v>50922184.179999985</v>
      </c>
      <c r="JH166" s="619">
        <f t="shared" si="1058"/>
        <v>74159477.020000026</v>
      </c>
      <c r="JI166" s="619">
        <f t="shared" si="1058"/>
        <v>15165073.060000004</v>
      </c>
      <c r="JJ166" s="619">
        <f t="shared" si="1058"/>
        <v>15630669.130000001</v>
      </c>
      <c r="JK166" s="619">
        <f t="shared" si="1058"/>
        <v>12216264.550000001</v>
      </c>
      <c r="JL166" s="619">
        <f t="shared" si="1058"/>
        <v>7498006.6200000001</v>
      </c>
      <c r="JM166" s="619">
        <f t="shared" si="1058"/>
        <v>135200195.67000002</v>
      </c>
      <c r="JN166" s="619">
        <f t="shared" si="1058"/>
        <v>22052150.170000006</v>
      </c>
      <c r="JO166" s="619">
        <f t="shared" si="1058"/>
        <v>23311522.439999998</v>
      </c>
      <c r="JP166" s="619">
        <f t="shared" si="1058"/>
        <v>40731555.970000006</v>
      </c>
      <c r="JQ166" s="619">
        <f t="shared" si="1058"/>
        <v>24579196.030000001</v>
      </c>
      <c r="JR166" s="619">
        <f t="shared" si="1058"/>
        <v>43149695.879999995</v>
      </c>
      <c r="JS166" s="619">
        <f t="shared" si="1058"/>
        <v>10671539.200000001</v>
      </c>
      <c r="JT166" s="619">
        <f t="shared" si="1058"/>
        <v>114895144.51000002</v>
      </c>
      <c r="JU166" s="619">
        <f t="shared" si="1058"/>
        <v>34178084.259999998</v>
      </c>
      <c r="JV166" s="619">
        <f t="shared" si="1058"/>
        <v>15064449.870000001</v>
      </c>
      <c r="JW166" s="619">
        <f t="shared" si="1058"/>
        <v>4976622.7799999993</v>
      </c>
      <c r="JX166" s="619">
        <f t="shared" si="1058"/>
        <v>17666232.379999999</v>
      </c>
      <c r="JY166" s="619">
        <f t="shared" si="1058"/>
        <v>4148801.3600000003</v>
      </c>
      <c r="JZ166" s="619">
        <f t="shared" si="1058"/>
        <v>39226219.860000007</v>
      </c>
      <c r="KA166" s="619">
        <f t="shared" si="1058"/>
        <v>14511966.969999999</v>
      </c>
      <c r="KB166" s="619">
        <f t="shared" si="1058"/>
        <v>8164407.3599999994</v>
      </c>
      <c r="KC166" s="619">
        <f t="shared" si="1058"/>
        <v>11210088.289999999</v>
      </c>
      <c r="KD166" s="619">
        <f t="shared" si="1058"/>
        <v>5450082.4199999999</v>
      </c>
      <c r="KE166" s="619">
        <f t="shared" si="1058"/>
        <v>10446227.880000001</v>
      </c>
      <c r="KF166" s="619">
        <f t="shared" si="1058"/>
        <v>5348989.8900000006</v>
      </c>
      <c r="KG166" s="619">
        <f t="shared" si="1058"/>
        <v>2489137.9099999997</v>
      </c>
      <c r="KH166" s="619">
        <f t="shared" si="1058"/>
        <v>9040017.4600000009</v>
      </c>
      <c r="KI166" s="619">
        <f t="shared" si="1058"/>
        <v>10707305.000000002</v>
      </c>
      <c r="KJ166" s="619">
        <f t="shared" si="1058"/>
        <v>395102253.76000005</v>
      </c>
      <c r="KK166" s="619">
        <f t="shared" si="1058"/>
        <v>49840866.690000005</v>
      </c>
      <c r="KL166" s="619">
        <f t="shared" si="1058"/>
        <v>11358753.359999999</v>
      </c>
      <c r="KM166" s="619">
        <f t="shared" si="1058"/>
        <v>20007688.279999997</v>
      </c>
      <c r="KN166" s="619">
        <f t="shared" si="1058"/>
        <v>9474350.6899999995</v>
      </c>
      <c r="KO166" s="619">
        <f t="shared" si="1058"/>
        <v>11652048.83</v>
      </c>
      <c r="KP166" s="619">
        <f t="shared" si="1058"/>
        <v>63530250</v>
      </c>
      <c r="KQ166" s="619">
        <f t="shared" si="1058"/>
        <v>8049639.1899999985</v>
      </c>
      <c r="KR166" s="619">
        <f t="shared" si="1058"/>
        <v>9714698.8199999984</v>
      </c>
      <c r="KS166" s="619">
        <f t="shared" si="1058"/>
        <v>190718682.09000006</v>
      </c>
      <c r="KT166" s="619">
        <f t="shared" si="1058"/>
        <v>12995737.080000002</v>
      </c>
      <c r="KU166" s="619">
        <f t="shared" si="1058"/>
        <v>11014251.35</v>
      </c>
      <c r="KV166" s="619">
        <f t="shared" si="1058"/>
        <v>37851081.459999986</v>
      </c>
      <c r="KW166" s="619">
        <f t="shared" si="1058"/>
        <v>16867715.820000004</v>
      </c>
      <c r="KX166" s="619">
        <f t="shared" si="1058"/>
        <v>16636993.93</v>
      </c>
      <c r="KY166" s="619">
        <f t="shared" si="1058"/>
        <v>155754448.20999998</v>
      </c>
      <c r="KZ166" s="619">
        <f t="shared" si="1058"/>
        <v>19108006.310000002</v>
      </c>
      <c r="LA166" s="619">
        <f t="shared" si="1058"/>
        <v>191507988.01000002</v>
      </c>
      <c r="LB166" s="619">
        <f t="shared" si="1058"/>
        <v>11651524.330000002</v>
      </c>
      <c r="LC166" s="619">
        <f t="shared" si="1058"/>
        <v>6630587.1600000001</v>
      </c>
      <c r="LD166" s="619">
        <f t="shared" si="1058"/>
        <v>31143860.179999996</v>
      </c>
      <c r="LE166" s="619">
        <f t="shared" si="1058"/>
        <v>24857648.57</v>
      </c>
      <c r="LF166" s="619">
        <f t="shared" si="1058"/>
        <v>11391188.57</v>
      </c>
      <c r="LG166" s="619">
        <f t="shared" si="1058"/>
        <v>10086718.399999997</v>
      </c>
      <c r="LH166" s="619">
        <f t="shared" si="1058"/>
        <v>11100236.200000003</v>
      </c>
      <c r="LI166" s="619">
        <f t="shared" si="1058"/>
        <v>562990489.78999996</v>
      </c>
      <c r="LJ166" s="619">
        <f t="shared" si="1058"/>
        <v>100542486.90999998</v>
      </c>
      <c r="LK166" s="619">
        <f t="shared" si="1058"/>
        <v>66599752.369999997</v>
      </c>
      <c r="LL166" s="619">
        <f t="shared" si="1058"/>
        <v>86146491.519999996</v>
      </c>
      <c r="LM166" s="619">
        <f t="shared" si="1058"/>
        <v>20325344.629999999</v>
      </c>
      <c r="LN166" s="619">
        <f t="shared" ref="LN166:NY166" si="1059">SUMIF($A$62:$A$157,$A$166,LN$62:LN$157)</f>
        <v>24117456.860000003</v>
      </c>
      <c r="LO166" s="619">
        <f t="shared" si="1059"/>
        <v>15342539.850000001</v>
      </c>
      <c r="LP166" s="619">
        <f t="shared" si="1059"/>
        <v>22839694.849999998</v>
      </c>
      <c r="LQ166" s="619">
        <f t="shared" si="1059"/>
        <v>8806613.4000000004</v>
      </c>
      <c r="LR166" s="619">
        <f t="shared" si="1059"/>
        <v>17831634.34</v>
      </c>
      <c r="LS166" s="619">
        <f t="shared" si="1059"/>
        <v>3343804.72</v>
      </c>
      <c r="LT166" s="619">
        <f t="shared" si="1059"/>
        <v>67636956.080000013</v>
      </c>
      <c r="LU166" s="619">
        <f t="shared" si="1059"/>
        <v>3149696.1799999997</v>
      </c>
      <c r="LV166" s="619">
        <f t="shared" si="1059"/>
        <v>8998912.8599999994</v>
      </c>
      <c r="LW166" s="619">
        <f t="shared" si="1059"/>
        <v>171876302.53999999</v>
      </c>
      <c r="LX166" s="619">
        <f t="shared" si="1059"/>
        <v>97531147.61999999</v>
      </c>
      <c r="LY166" s="619">
        <f t="shared" si="1059"/>
        <v>209963882.53999993</v>
      </c>
      <c r="LZ166" s="619">
        <f t="shared" si="1059"/>
        <v>67347111.359999999</v>
      </c>
      <c r="MA166" s="619">
        <f t="shared" si="1059"/>
        <v>37369245.969999999</v>
      </c>
      <c r="MB166" s="619">
        <f t="shared" si="1059"/>
        <v>32370355.690000001</v>
      </c>
      <c r="MC166" s="619">
        <f t="shared" si="1059"/>
        <v>32227010.020000003</v>
      </c>
      <c r="MD166" s="619">
        <f t="shared" si="1059"/>
        <v>22576953.890000001</v>
      </c>
      <c r="ME166" s="619">
        <f t="shared" si="1059"/>
        <v>21029016.43</v>
      </c>
      <c r="MF166" s="619">
        <f t="shared" si="1059"/>
        <v>20131234.159999996</v>
      </c>
      <c r="MG166" s="619">
        <f t="shared" si="1059"/>
        <v>65434525.660000011</v>
      </c>
      <c r="MH166" s="619">
        <f t="shared" si="1059"/>
        <v>12191809.809999999</v>
      </c>
      <c r="MI166" s="619">
        <f t="shared" si="1059"/>
        <v>377824116.75</v>
      </c>
      <c r="MJ166" s="619">
        <f t="shared" si="1059"/>
        <v>20849081.48</v>
      </c>
      <c r="MK166" s="619">
        <f t="shared" si="1059"/>
        <v>11524500.65</v>
      </c>
      <c r="ML166" s="619">
        <f t="shared" si="1059"/>
        <v>13354458.469999999</v>
      </c>
      <c r="MM166" s="619">
        <f t="shared" si="1059"/>
        <v>13637550.779999999</v>
      </c>
      <c r="MN166" s="619">
        <f t="shared" si="1059"/>
        <v>22632705.520000007</v>
      </c>
      <c r="MO166" s="619">
        <f t="shared" si="1059"/>
        <v>27610034.719999999</v>
      </c>
      <c r="MP166" s="619">
        <f t="shared" si="1059"/>
        <v>7934697.5599999996</v>
      </c>
      <c r="MQ166" s="619">
        <f t="shared" si="1059"/>
        <v>39443177.239999995</v>
      </c>
      <c r="MR166" s="619">
        <f t="shared" si="1059"/>
        <v>16973157.32</v>
      </c>
      <c r="MS166" s="619">
        <f t="shared" si="1059"/>
        <v>16342318.539999999</v>
      </c>
      <c r="MT166" s="619">
        <f t="shared" si="1059"/>
        <v>13819818.560000001</v>
      </c>
      <c r="MU166" s="619">
        <f t="shared" si="1059"/>
        <v>296200850.01000005</v>
      </c>
      <c r="MV166" s="619">
        <f t="shared" si="1059"/>
        <v>24307380.25</v>
      </c>
      <c r="MW166" s="619">
        <f t="shared" si="1059"/>
        <v>35373127.759999998</v>
      </c>
      <c r="MX166" s="619">
        <f t="shared" si="1059"/>
        <v>34245081.109999999</v>
      </c>
      <c r="MY166" s="619">
        <f t="shared" si="1059"/>
        <v>52503889.960000001</v>
      </c>
      <c r="MZ166" s="619">
        <f t="shared" si="1059"/>
        <v>17593281.140000001</v>
      </c>
      <c r="NA166" s="619">
        <f t="shared" si="1059"/>
        <v>52263461.450000003</v>
      </c>
      <c r="NB166" s="619">
        <f t="shared" si="1059"/>
        <v>50664220.210000001</v>
      </c>
      <c r="NC166" s="619">
        <f t="shared" si="1059"/>
        <v>26692001.419999998</v>
      </c>
      <c r="ND166" s="619">
        <f t="shared" si="1059"/>
        <v>11954933.609999999</v>
      </c>
      <c r="NE166" s="619">
        <f t="shared" si="1059"/>
        <v>4584044.13</v>
      </c>
      <c r="NF166" s="619">
        <f t="shared" si="1059"/>
        <v>381847320.80000001</v>
      </c>
      <c r="NG166" s="619">
        <f t="shared" si="1059"/>
        <v>55046208.890000001</v>
      </c>
      <c r="NH166" s="619">
        <f t="shared" si="1059"/>
        <v>9079382.5800000001</v>
      </c>
      <c r="NI166" s="619">
        <f t="shared" si="1059"/>
        <v>104639269.11999999</v>
      </c>
      <c r="NJ166" s="619">
        <f t="shared" si="1059"/>
        <v>23281147.800000001</v>
      </c>
      <c r="NK166" s="619">
        <f t="shared" si="1059"/>
        <v>31738904.98</v>
      </c>
      <c r="NL166" s="619">
        <f t="shared" si="1059"/>
        <v>84449955.379999995</v>
      </c>
      <c r="NM166" s="619">
        <f t="shared" si="1059"/>
        <v>81650912.550000012</v>
      </c>
      <c r="NN166" s="619">
        <f t="shared" si="1059"/>
        <v>3142077.2800000003</v>
      </c>
      <c r="NO166" s="619">
        <f t="shared" si="1059"/>
        <v>23130327</v>
      </c>
      <c r="NP166" s="619">
        <f t="shared" si="1059"/>
        <v>12935244.300000001</v>
      </c>
      <c r="NQ166" s="619">
        <f t="shared" si="1059"/>
        <v>14028490.890000001</v>
      </c>
      <c r="NR166" s="619">
        <f t="shared" si="1059"/>
        <v>111725242.89000005</v>
      </c>
      <c r="NS166" s="619">
        <f t="shared" si="1059"/>
        <v>3959778.22</v>
      </c>
      <c r="NT166" s="619">
        <f t="shared" si="1059"/>
        <v>7290584.3000000007</v>
      </c>
      <c r="NU166" s="619">
        <f t="shared" si="1059"/>
        <v>6003011.8999999994</v>
      </c>
      <c r="NV166" s="619">
        <f t="shared" si="1059"/>
        <v>6084783.3200000003</v>
      </c>
      <c r="NW166" s="619">
        <f t="shared" si="1059"/>
        <v>2397425.6899999995</v>
      </c>
      <c r="NX166" s="619">
        <f t="shared" si="1059"/>
        <v>2798500.44</v>
      </c>
      <c r="NY166" s="619">
        <f t="shared" si="1059"/>
        <v>370164722.82999986</v>
      </c>
      <c r="NZ166" s="619">
        <f t="shared" ref="NZ166:QK166" si="1060">SUMIF($A$62:$A$157,$A$166,NZ$62:NZ$157)</f>
        <v>90580643.640000001</v>
      </c>
      <c r="OA166" s="619">
        <f t="shared" si="1060"/>
        <v>13875192.540000001</v>
      </c>
      <c r="OB166" s="619">
        <f t="shared" si="1060"/>
        <v>15544936.720000001</v>
      </c>
      <c r="OC166" s="619">
        <f t="shared" si="1060"/>
        <v>13787536.750000002</v>
      </c>
      <c r="OD166" s="619">
        <f t="shared" si="1060"/>
        <v>11476191.940000001</v>
      </c>
      <c r="OE166" s="619">
        <f t="shared" si="1060"/>
        <v>11055363.139999999</v>
      </c>
      <c r="OF166" s="619">
        <f t="shared" si="1060"/>
        <v>71404376.919999987</v>
      </c>
      <c r="OG166" s="619">
        <f t="shared" si="1060"/>
        <v>103181765.02000001</v>
      </c>
      <c r="OH166" s="619">
        <f t="shared" si="1060"/>
        <v>16063177.989999996</v>
      </c>
      <c r="OI166" s="619">
        <f t="shared" si="1060"/>
        <v>95068117.950000003</v>
      </c>
      <c r="OJ166" s="619">
        <f t="shared" si="1060"/>
        <v>22829465.649999999</v>
      </c>
      <c r="OK166" s="619">
        <f t="shared" si="1060"/>
        <v>24170655.550000001</v>
      </c>
      <c r="OL166" s="619">
        <f t="shared" si="1060"/>
        <v>51345875.330000006</v>
      </c>
      <c r="OM166" s="619">
        <f t="shared" si="1060"/>
        <v>25594389.260000005</v>
      </c>
      <c r="ON166" s="619">
        <f t="shared" si="1060"/>
        <v>28752260.059999999</v>
      </c>
      <c r="OO166" s="619">
        <f t="shared" si="1060"/>
        <v>277271746.92000002</v>
      </c>
      <c r="OP166" s="619">
        <f t="shared" si="1060"/>
        <v>62458511.57</v>
      </c>
      <c r="OQ166" s="619">
        <f t="shared" si="1060"/>
        <v>153935796.15000004</v>
      </c>
      <c r="OR166" s="619">
        <f t="shared" si="1060"/>
        <v>32835504.359999999</v>
      </c>
      <c r="OS166" s="619">
        <f t="shared" si="1060"/>
        <v>34467221.150000006</v>
      </c>
      <c r="OT166" s="619">
        <f t="shared" si="1060"/>
        <v>23510284.419999998</v>
      </c>
      <c r="OU166" s="619">
        <f t="shared" si="1060"/>
        <v>97836331.140000015</v>
      </c>
      <c r="OV166" s="619">
        <f t="shared" si="1060"/>
        <v>7180838.669999999</v>
      </c>
      <c r="OW166" s="619">
        <f t="shared" si="1060"/>
        <v>10662565.01</v>
      </c>
      <c r="OX166" s="619">
        <f t="shared" si="1060"/>
        <v>14095520.610000001</v>
      </c>
      <c r="OY166" s="619">
        <f t="shared" si="1060"/>
        <v>16046416.48</v>
      </c>
      <c r="OZ166" s="619">
        <f t="shared" si="1060"/>
        <v>58627100.859999999</v>
      </c>
      <c r="PA166" s="619">
        <f t="shared" si="1060"/>
        <v>10086743.67</v>
      </c>
      <c r="PB166" s="619">
        <f t="shared" si="1060"/>
        <v>7519219.3100000005</v>
      </c>
      <c r="PC166" s="619">
        <f t="shared" si="1060"/>
        <v>24208966.849999998</v>
      </c>
      <c r="PD166" s="619">
        <f t="shared" si="1060"/>
        <v>229783105.62</v>
      </c>
      <c r="PE166" s="619">
        <f t="shared" si="1060"/>
        <v>10748875.659999998</v>
      </c>
      <c r="PF166" s="619">
        <f t="shared" si="1060"/>
        <v>52348991.969999999</v>
      </c>
      <c r="PG166" s="619">
        <f t="shared" si="1060"/>
        <v>6532594.6100000003</v>
      </c>
      <c r="PH166" s="619">
        <f t="shared" si="1060"/>
        <v>12779770.82</v>
      </c>
      <c r="PI166" s="619">
        <f t="shared" si="1060"/>
        <v>19616474.669999998</v>
      </c>
      <c r="PJ166" s="619">
        <f t="shared" si="1060"/>
        <v>15526135.540000001</v>
      </c>
      <c r="PK166" s="619">
        <f t="shared" si="1060"/>
        <v>11041359.119999999</v>
      </c>
      <c r="PL166" s="619">
        <f t="shared" si="1060"/>
        <v>23189619.199999999</v>
      </c>
      <c r="PM166" s="619">
        <f t="shared" si="1060"/>
        <v>20592507.750000004</v>
      </c>
      <c r="PN166" s="619">
        <f t="shared" si="1060"/>
        <v>14409658.929999998</v>
      </c>
      <c r="PO166" s="619">
        <f t="shared" si="1060"/>
        <v>32450508.009999998</v>
      </c>
      <c r="PP166" s="619">
        <f t="shared" si="1060"/>
        <v>10375010.789999999</v>
      </c>
      <c r="PQ166" s="619">
        <f t="shared" si="1060"/>
        <v>50447977.840000004</v>
      </c>
      <c r="PR166" s="619">
        <f t="shared" si="1060"/>
        <v>11888844.480000002</v>
      </c>
      <c r="PS166" s="619">
        <f t="shared" si="1060"/>
        <v>6510136.3299999991</v>
      </c>
      <c r="PT166" s="619">
        <f t="shared" si="1060"/>
        <v>9720962.2199999988</v>
      </c>
      <c r="PU166" s="619">
        <f t="shared" si="1060"/>
        <v>8634313.1799999997</v>
      </c>
      <c r="PV166" s="619">
        <f t="shared" si="1060"/>
        <v>599250281.93000007</v>
      </c>
      <c r="PW166" s="619">
        <f t="shared" si="1060"/>
        <v>29097633.649999995</v>
      </c>
      <c r="PX166" s="619">
        <f t="shared" si="1060"/>
        <v>15700998.910000004</v>
      </c>
      <c r="PY166" s="619">
        <f t="shared" si="1060"/>
        <v>16536774.089999998</v>
      </c>
      <c r="PZ166" s="619">
        <f t="shared" si="1060"/>
        <v>199784577.46000004</v>
      </c>
      <c r="QA166" s="619">
        <f t="shared" si="1060"/>
        <v>38129188.219999999</v>
      </c>
      <c r="QB166" s="619">
        <f t="shared" si="1060"/>
        <v>69941860.750000015</v>
      </c>
      <c r="QC166" s="619">
        <f t="shared" si="1060"/>
        <v>16300256.540000003</v>
      </c>
      <c r="QD166" s="619">
        <f t="shared" si="1060"/>
        <v>42331559.93</v>
      </c>
      <c r="QE166" s="619">
        <f t="shared" si="1060"/>
        <v>8023646.6500000004</v>
      </c>
      <c r="QF166" s="619">
        <f t="shared" si="1060"/>
        <v>40540453.269999996</v>
      </c>
      <c r="QG166" s="619">
        <f t="shared" si="1060"/>
        <v>18769948.409999996</v>
      </c>
      <c r="QH166" s="619">
        <f t="shared" si="1060"/>
        <v>15536049.189999999</v>
      </c>
      <c r="QI166" s="619">
        <f t="shared" si="1060"/>
        <v>15008414.449999999</v>
      </c>
      <c r="QJ166" s="619">
        <f t="shared" si="1060"/>
        <v>52271443.140000008</v>
      </c>
      <c r="QK166" s="619">
        <f t="shared" si="1060"/>
        <v>18429657.589999996</v>
      </c>
      <c r="QL166" s="619">
        <f t="shared" ref="QL166:SW166" si="1061">SUMIF($A$62:$A$157,$A$166,QL$62:QL$157)</f>
        <v>28418764.789999999</v>
      </c>
      <c r="QM166" s="619">
        <f t="shared" si="1061"/>
        <v>21021886.699999999</v>
      </c>
      <c r="QN166" s="619">
        <f t="shared" si="1061"/>
        <v>18914084.840000004</v>
      </c>
      <c r="QO166" s="619">
        <f t="shared" si="1061"/>
        <v>48279321.230000019</v>
      </c>
      <c r="QP166" s="619">
        <f t="shared" si="1061"/>
        <v>52604962.370000012</v>
      </c>
      <c r="QQ166" s="619">
        <f t="shared" si="1061"/>
        <v>14076665.670000002</v>
      </c>
      <c r="QR166" s="619">
        <f t="shared" si="1061"/>
        <v>4821186.49</v>
      </c>
      <c r="QS166" s="619">
        <f t="shared" si="1061"/>
        <v>10499605.579999998</v>
      </c>
      <c r="QT166" s="619">
        <f t="shared" si="1061"/>
        <v>2167465.38</v>
      </c>
      <c r="QU166" s="619">
        <f t="shared" si="1061"/>
        <v>7068873.1900000004</v>
      </c>
      <c r="QV166" s="619">
        <f t="shared" si="1061"/>
        <v>325347962.68000001</v>
      </c>
      <c r="QW166" s="619">
        <f t="shared" si="1061"/>
        <v>9039309.6799999978</v>
      </c>
      <c r="QX166" s="619">
        <f t="shared" si="1061"/>
        <v>42635024.719999999</v>
      </c>
      <c r="QY166" s="619">
        <f t="shared" si="1061"/>
        <v>10844902.100000001</v>
      </c>
      <c r="QZ166" s="619">
        <f t="shared" si="1061"/>
        <v>18622089.220000003</v>
      </c>
      <c r="RA166" s="619">
        <f t="shared" si="1061"/>
        <v>54562811.539999992</v>
      </c>
      <c r="RB166" s="619">
        <f t="shared" si="1061"/>
        <v>22460622.009999998</v>
      </c>
      <c r="RC166" s="619">
        <f t="shared" si="1061"/>
        <v>39693467.090000004</v>
      </c>
      <c r="RD166" s="619">
        <f t="shared" si="1061"/>
        <v>17741259.850000001</v>
      </c>
      <c r="RE166" s="619">
        <f t="shared" si="1061"/>
        <v>23897405.789999999</v>
      </c>
      <c r="RF166" s="619">
        <f t="shared" si="1061"/>
        <v>12317461.249999998</v>
      </c>
      <c r="RG166" s="619">
        <f t="shared" si="1061"/>
        <v>3438150.5</v>
      </c>
      <c r="RH166" s="619">
        <f t="shared" si="1061"/>
        <v>9336564.879999999</v>
      </c>
      <c r="RI166" s="619">
        <f t="shared" si="1061"/>
        <v>399593764.85000014</v>
      </c>
      <c r="RJ166" s="619">
        <f t="shared" si="1061"/>
        <v>82342512.039999992</v>
      </c>
      <c r="RK166" s="619">
        <f t="shared" si="1061"/>
        <v>21162867.43</v>
      </c>
      <c r="RL166" s="619">
        <f t="shared" si="1061"/>
        <v>28950846.719999999</v>
      </c>
      <c r="RM166" s="619">
        <f t="shared" si="1061"/>
        <v>36793705.75999999</v>
      </c>
      <c r="RN166" s="619">
        <f t="shared" si="1061"/>
        <v>61127593.840000011</v>
      </c>
      <c r="RO166" s="619">
        <f t="shared" si="1061"/>
        <v>107126802.68000001</v>
      </c>
      <c r="RP166" s="619">
        <f t="shared" si="1061"/>
        <v>22084675.199999999</v>
      </c>
      <c r="RQ166" s="619">
        <f t="shared" si="1061"/>
        <v>21347051.760000002</v>
      </c>
      <c r="RR166" s="619">
        <f t="shared" si="1061"/>
        <v>65618817.580000006</v>
      </c>
      <c r="RS166" s="619">
        <f t="shared" si="1061"/>
        <v>82150490.879999995</v>
      </c>
      <c r="RT166" s="619">
        <f t="shared" si="1061"/>
        <v>21421602.070000004</v>
      </c>
      <c r="RU166" s="619">
        <f t="shared" si="1061"/>
        <v>22395369.469999995</v>
      </c>
      <c r="RV166" s="619">
        <f t="shared" si="1061"/>
        <v>41850744.870000005</v>
      </c>
      <c r="RW166" s="619">
        <f t="shared" si="1061"/>
        <v>16753814.1</v>
      </c>
      <c r="RX166" s="619">
        <f t="shared" si="1061"/>
        <v>12668115.460000001</v>
      </c>
      <c r="RY166" s="619">
        <f t="shared" si="1061"/>
        <v>18261969.590000004</v>
      </c>
      <c r="RZ166" s="619">
        <f t="shared" si="1061"/>
        <v>20018625.000000004</v>
      </c>
      <c r="SA166" s="619">
        <f t="shared" si="1061"/>
        <v>11832496.629999999</v>
      </c>
      <c r="SB166" s="619">
        <f t="shared" si="1061"/>
        <v>18228786.93</v>
      </c>
      <c r="SC166" s="619">
        <f t="shared" si="1061"/>
        <v>158801353.29999998</v>
      </c>
      <c r="SD166" s="619">
        <f t="shared" si="1061"/>
        <v>10070505.350000001</v>
      </c>
      <c r="SE166" s="619">
        <f t="shared" si="1061"/>
        <v>11396611.050000001</v>
      </c>
      <c r="SF166" s="619">
        <f t="shared" si="1061"/>
        <v>10781302.699999999</v>
      </c>
      <c r="SG166" s="619">
        <f t="shared" si="1061"/>
        <v>8122110.7200000007</v>
      </c>
      <c r="SH166" s="619">
        <f t="shared" si="1061"/>
        <v>20741796.280000001</v>
      </c>
      <c r="SI166" s="619">
        <f t="shared" si="1061"/>
        <v>11967086.470000001</v>
      </c>
      <c r="SJ166" s="619">
        <f t="shared" si="1061"/>
        <v>27966538.649999999</v>
      </c>
      <c r="SK166" s="619">
        <f t="shared" si="1061"/>
        <v>18661846.230000008</v>
      </c>
      <c r="SL166" s="619">
        <f t="shared" si="1061"/>
        <v>7736364.0299999993</v>
      </c>
      <c r="SM166" s="619">
        <f t="shared" si="1061"/>
        <v>77834458.750000015</v>
      </c>
      <c r="SN166" s="619">
        <f t="shared" si="1061"/>
        <v>7986369.0800000001</v>
      </c>
      <c r="SO166" s="619">
        <f t="shared" si="1061"/>
        <v>84527511.310000017</v>
      </c>
      <c r="SP166" s="619">
        <f t="shared" si="1061"/>
        <v>10022692.42</v>
      </c>
      <c r="SQ166" s="619">
        <f t="shared" si="1061"/>
        <v>16571688.75</v>
      </c>
      <c r="SR166" s="619">
        <f t="shared" si="1061"/>
        <v>40075280.480000004</v>
      </c>
      <c r="SS166" s="619">
        <f t="shared" si="1061"/>
        <v>7681500.2400000002</v>
      </c>
      <c r="ST166" s="619">
        <f t="shared" si="1061"/>
        <v>10665910.1</v>
      </c>
      <c r="SU166" s="619">
        <f t="shared" si="1061"/>
        <v>11109067.17</v>
      </c>
      <c r="SV166" s="619">
        <f t="shared" si="1061"/>
        <v>6770347.5600000005</v>
      </c>
      <c r="SW166" s="619">
        <f t="shared" si="1061"/>
        <v>273902116.21999997</v>
      </c>
      <c r="SX166" s="619">
        <f t="shared" ref="SX166:VI166" si="1062">SUMIF($A$62:$A$157,$A$166,SX$62:SX$157)</f>
        <v>5087277.68</v>
      </c>
      <c r="SY166" s="619">
        <f t="shared" si="1062"/>
        <v>19769522.639999997</v>
      </c>
      <c r="SZ166" s="619">
        <f t="shared" si="1062"/>
        <v>18881621.829999998</v>
      </c>
      <c r="TA166" s="619">
        <f t="shared" si="1062"/>
        <v>3463997.1899999995</v>
      </c>
      <c r="TB166" s="619">
        <f t="shared" si="1062"/>
        <v>4755764.5600000015</v>
      </c>
      <c r="TC166" s="619">
        <f t="shared" si="1062"/>
        <v>12065012.630000001</v>
      </c>
      <c r="TD166" s="619">
        <f t="shared" si="1062"/>
        <v>78706349.179999992</v>
      </c>
      <c r="TE166" s="619">
        <f t="shared" si="1062"/>
        <v>11230656.75</v>
      </c>
      <c r="TF166" s="619">
        <f t="shared" si="1062"/>
        <v>12924212.670000002</v>
      </c>
      <c r="TG166" s="619">
        <f t="shared" si="1062"/>
        <v>17179606.470000003</v>
      </c>
      <c r="TH166" s="619">
        <f t="shared" si="1062"/>
        <v>44393007.909999996</v>
      </c>
      <c r="TI166" s="619">
        <f t="shared" si="1062"/>
        <v>10508337.679999998</v>
      </c>
      <c r="TJ166" s="619">
        <f t="shared" si="1062"/>
        <v>7075435.9699999997</v>
      </c>
      <c r="TK166" s="619">
        <f t="shared" si="1062"/>
        <v>370919477.79000008</v>
      </c>
      <c r="TL166" s="619">
        <f t="shared" si="1062"/>
        <v>7179009.0900000017</v>
      </c>
      <c r="TM166" s="619">
        <f t="shared" si="1062"/>
        <v>13590828.810000001</v>
      </c>
      <c r="TN166" s="619">
        <f t="shared" si="1062"/>
        <v>30969059.550000004</v>
      </c>
      <c r="TO166" s="619">
        <f t="shared" si="1062"/>
        <v>23466018.969999995</v>
      </c>
      <c r="TP166" s="619">
        <f t="shared" si="1062"/>
        <v>11342104.030000001</v>
      </c>
      <c r="TQ166" s="619">
        <f t="shared" si="1062"/>
        <v>5948147.5600000005</v>
      </c>
      <c r="TR166" s="619">
        <f t="shared" si="1062"/>
        <v>71100982.399999976</v>
      </c>
      <c r="TS166" s="619">
        <f t="shared" si="1062"/>
        <v>10150852.67</v>
      </c>
      <c r="TT166" s="619">
        <f t="shared" si="1062"/>
        <v>22365701.980000004</v>
      </c>
      <c r="TU166" s="619">
        <f t="shared" si="1062"/>
        <v>31073341.84</v>
      </c>
      <c r="TV166" s="619">
        <f t="shared" si="1062"/>
        <v>5399694.96</v>
      </c>
      <c r="TW166" s="619">
        <f t="shared" si="1062"/>
        <v>10286998.470000001</v>
      </c>
      <c r="TX166" s="619">
        <f t="shared" si="1062"/>
        <v>7182648.1599999992</v>
      </c>
      <c r="TY166" s="619">
        <f t="shared" si="1062"/>
        <v>15318872.089999998</v>
      </c>
      <c r="TZ166" s="619">
        <f t="shared" si="1062"/>
        <v>3732944.8</v>
      </c>
      <c r="UA166" s="619">
        <f t="shared" si="1062"/>
        <v>73376590.329999998</v>
      </c>
      <c r="UB166" s="619">
        <f t="shared" si="1062"/>
        <v>7409888.6500000004</v>
      </c>
      <c r="UC166" s="619">
        <f t="shared" si="1062"/>
        <v>100312469.26000001</v>
      </c>
      <c r="UD166" s="619">
        <f t="shared" si="1062"/>
        <v>46401380.160000004</v>
      </c>
      <c r="UE166" s="619">
        <f t="shared" si="1062"/>
        <v>19084906.819999997</v>
      </c>
      <c r="UF166" s="619">
        <f t="shared" si="1062"/>
        <v>18001705.050000001</v>
      </c>
      <c r="UG166" s="619">
        <f t="shared" si="1062"/>
        <v>232558057.41999996</v>
      </c>
      <c r="UH166" s="619">
        <f t="shared" si="1062"/>
        <v>9741186.339999998</v>
      </c>
      <c r="UI166" s="619">
        <f t="shared" si="1062"/>
        <v>13320727.140000002</v>
      </c>
      <c r="UJ166" s="619">
        <f t="shared" si="1062"/>
        <v>22262484.009999998</v>
      </c>
      <c r="UK166" s="619">
        <f t="shared" si="1062"/>
        <v>10118804.760000002</v>
      </c>
      <c r="UL166" s="619">
        <f t="shared" si="1062"/>
        <v>109760208.65999998</v>
      </c>
      <c r="UM166" s="619">
        <f t="shared" si="1062"/>
        <v>34295658.749999993</v>
      </c>
      <c r="UN166" s="619">
        <f t="shared" si="1062"/>
        <v>13945653.300000001</v>
      </c>
      <c r="UO166" s="619">
        <f t="shared" si="1062"/>
        <v>48202074.030000001</v>
      </c>
      <c r="UP166" s="619">
        <f t="shared" si="1062"/>
        <v>19204832.789999995</v>
      </c>
      <c r="UQ166" s="619">
        <f t="shared" si="1062"/>
        <v>24700574.280000005</v>
      </c>
      <c r="UR166" s="619">
        <f t="shared" si="1062"/>
        <v>438052436.18999988</v>
      </c>
      <c r="US166" s="619">
        <f t="shared" si="1062"/>
        <v>28694058.699999996</v>
      </c>
      <c r="UT166" s="619">
        <f t="shared" si="1062"/>
        <v>22262435.969999999</v>
      </c>
      <c r="UU166" s="619">
        <f t="shared" si="1062"/>
        <v>98974801.049999967</v>
      </c>
      <c r="UV166" s="619">
        <f t="shared" si="1062"/>
        <v>8255126.7000000002</v>
      </c>
      <c r="UW166" s="619">
        <f t="shared" si="1062"/>
        <v>22797045.829999998</v>
      </c>
      <c r="UX166" s="619">
        <f t="shared" si="1062"/>
        <v>76799784.139999971</v>
      </c>
      <c r="UY166" s="619">
        <f t="shared" si="1062"/>
        <v>10237030.690000001</v>
      </c>
      <c r="UZ166" s="619">
        <f t="shared" si="1062"/>
        <v>18182004.620000001</v>
      </c>
      <c r="VA166" s="619">
        <f t="shared" si="1062"/>
        <v>14376668.08</v>
      </c>
      <c r="VB166" s="619">
        <f t="shared" si="1062"/>
        <v>27021054.809999999</v>
      </c>
      <c r="VC166" s="619">
        <f t="shared" si="1062"/>
        <v>50122970.140000015</v>
      </c>
      <c r="VD166" s="619">
        <f t="shared" si="1062"/>
        <v>24667361.129999999</v>
      </c>
      <c r="VE166" s="619">
        <f t="shared" si="1062"/>
        <v>22464380.670000002</v>
      </c>
      <c r="VF166" s="619">
        <f t="shared" si="1062"/>
        <v>15709981.420000002</v>
      </c>
      <c r="VG166" s="619">
        <f t="shared" si="1062"/>
        <v>15100258.260000002</v>
      </c>
      <c r="VH166" s="619">
        <f t="shared" si="1062"/>
        <v>13565586.379999999</v>
      </c>
      <c r="VI166" s="619">
        <f t="shared" si="1062"/>
        <v>15294715.779999997</v>
      </c>
      <c r="VJ166" s="619">
        <f t="shared" ref="VJ166:XU166" si="1063">SUMIF($A$62:$A$157,$A$166,VJ$62:VJ$157)</f>
        <v>61586028.800000004</v>
      </c>
      <c r="VK166" s="619">
        <f t="shared" si="1063"/>
        <v>14586972.1</v>
      </c>
      <c r="VL166" s="619">
        <f t="shared" si="1063"/>
        <v>7350361.3099999996</v>
      </c>
      <c r="VM166" s="619">
        <f t="shared" si="1063"/>
        <v>5396535.6200000001</v>
      </c>
      <c r="VN166" s="619">
        <f t="shared" si="1063"/>
        <v>412826368.40999997</v>
      </c>
      <c r="VO166" s="619">
        <f t="shared" si="1063"/>
        <v>21867302.350000001</v>
      </c>
      <c r="VP166" s="619">
        <f t="shared" si="1063"/>
        <v>17396074.700000003</v>
      </c>
      <c r="VQ166" s="619">
        <f t="shared" si="1063"/>
        <v>29179656.850000001</v>
      </c>
      <c r="VR166" s="619">
        <f t="shared" si="1063"/>
        <v>39743129.310000002</v>
      </c>
      <c r="VS166" s="619">
        <f t="shared" si="1063"/>
        <v>31299280.780000001</v>
      </c>
      <c r="VT166" s="619">
        <f t="shared" si="1063"/>
        <v>19113655.240000002</v>
      </c>
      <c r="VU166" s="619">
        <f t="shared" si="1063"/>
        <v>7534611.3200000003</v>
      </c>
      <c r="VV166" s="619">
        <f t="shared" si="1063"/>
        <v>24272785.680000003</v>
      </c>
      <c r="VW166" s="619">
        <f t="shared" si="1063"/>
        <v>78368818.760000005</v>
      </c>
      <c r="VX166" s="619">
        <f t="shared" si="1063"/>
        <v>13775183.77</v>
      </c>
      <c r="VY166" s="619">
        <f t="shared" si="1063"/>
        <v>42052341.650000006</v>
      </c>
      <c r="VZ166" s="619">
        <f t="shared" si="1063"/>
        <v>19737238.560000002</v>
      </c>
      <c r="WA166" s="619">
        <f t="shared" si="1063"/>
        <v>4930648.3199999994</v>
      </c>
      <c r="WB166" s="619">
        <f t="shared" si="1063"/>
        <v>12880566.02</v>
      </c>
      <c r="WC166" s="619">
        <f t="shared" si="1063"/>
        <v>674932910.35000014</v>
      </c>
      <c r="WD166" s="619">
        <f t="shared" si="1063"/>
        <v>25890344.540000007</v>
      </c>
      <c r="WE166" s="619">
        <f t="shared" si="1063"/>
        <v>11387964.9</v>
      </c>
      <c r="WF166" s="619">
        <f t="shared" si="1063"/>
        <v>12588907.879999999</v>
      </c>
      <c r="WG166" s="619">
        <f t="shared" si="1063"/>
        <v>6828910.5199999996</v>
      </c>
      <c r="WH166" s="619">
        <f t="shared" si="1063"/>
        <v>17651992.300000001</v>
      </c>
      <c r="WI166" s="619">
        <f t="shared" si="1063"/>
        <v>48901203.959999993</v>
      </c>
      <c r="WJ166" s="619">
        <f t="shared" si="1063"/>
        <v>32540849.300000004</v>
      </c>
      <c r="WK166" s="619">
        <f t="shared" si="1063"/>
        <v>12428860.24</v>
      </c>
      <c r="WL166" s="619">
        <f t="shared" si="1063"/>
        <v>31159478.850000001</v>
      </c>
      <c r="WM166" s="619">
        <f t="shared" si="1063"/>
        <v>8514995.5600000005</v>
      </c>
      <c r="WN166" s="619">
        <f t="shared" si="1063"/>
        <v>65341950.399999999</v>
      </c>
      <c r="WO166" s="619">
        <f t="shared" si="1063"/>
        <v>13826899.479999999</v>
      </c>
      <c r="WP166" s="619">
        <f t="shared" si="1063"/>
        <v>65865400.259999998</v>
      </c>
      <c r="WQ166" s="619">
        <f t="shared" si="1063"/>
        <v>39029757.980000004</v>
      </c>
      <c r="WR166" s="619">
        <f t="shared" si="1063"/>
        <v>13152575</v>
      </c>
      <c r="WS166" s="619">
        <f t="shared" si="1063"/>
        <v>15871395.5</v>
      </c>
      <c r="WT166" s="619">
        <f t="shared" si="1063"/>
        <v>30922406.199999996</v>
      </c>
      <c r="WU166" s="619">
        <f t="shared" si="1063"/>
        <v>9301355.4000000004</v>
      </c>
      <c r="WV166" s="619">
        <f t="shared" si="1063"/>
        <v>39041720.380000003</v>
      </c>
      <c r="WW166" s="619">
        <f t="shared" si="1063"/>
        <v>97976394.159999996</v>
      </c>
      <c r="WX166" s="619">
        <f t="shared" si="1063"/>
        <v>33014722.350000005</v>
      </c>
      <c r="WY166" s="619">
        <f t="shared" si="1063"/>
        <v>18419304.989999998</v>
      </c>
      <c r="WZ166" s="619">
        <f t="shared" si="1063"/>
        <v>11180104.059999997</v>
      </c>
      <c r="XA166" s="619">
        <f t="shared" si="1063"/>
        <v>17750123.149999999</v>
      </c>
      <c r="XB166" s="619">
        <f t="shared" si="1063"/>
        <v>10363977.840000002</v>
      </c>
      <c r="XC166" s="619">
        <f t="shared" si="1063"/>
        <v>9875634.0700000003</v>
      </c>
      <c r="XD166" s="619">
        <f t="shared" si="1063"/>
        <v>16162320.930000002</v>
      </c>
      <c r="XE166" s="619">
        <f t="shared" si="1063"/>
        <v>87492403.569999978</v>
      </c>
      <c r="XF166" s="619">
        <f t="shared" si="1063"/>
        <v>16088563.710000001</v>
      </c>
      <c r="XG166" s="619">
        <f t="shared" si="1063"/>
        <v>3164463.6999999997</v>
      </c>
      <c r="XH166" s="619">
        <f t="shared" si="1063"/>
        <v>4263668.2700000005</v>
      </c>
      <c r="XI166" s="619">
        <f t="shared" si="1063"/>
        <v>10229877.209999999</v>
      </c>
      <c r="XJ166" s="619">
        <f t="shared" si="1063"/>
        <v>209273308.55999994</v>
      </c>
      <c r="XK166" s="619">
        <f t="shared" si="1063"/>
        <v>19757803.719999999</v>
      </c>
      <c r="XL166" s="619">
        <f t="shared" si="1063"/>
        <v>33215425.479999993</v>
      </c>
      <c r="XM166" s="619">
        <f t="shared" si="1063"/>
        <v>133061970.03000002</v>
      </c>
      <c r="XN166" s="619">
        <f t="shared" si="1063"/>
        <v>24595307.080000002</v>
      </c>
      <c r="XO166" s="619">
        <f t="shared" si="1063"/>
        <v>15482800.26</v>
      </c>
      <c r="XP166" s="619">
        <f t="shared" si="1063"/>
        <v>44953934.25</v>
      </c>
      <c r="XQ166" s="619">
        <f t="shared" si="1063"/>
        <v>23552185.940000001</v>
      </c>
      <c r="XR166" s="619">
        <f t="shared" si="1063"/>
        <v>9969574.1500000004</v>
      </c>
      <c r="XS166" s="619">
        <f t="shared" si="1063"/>
        <v>30122769.020000003</v>
      </c>
      <c r="XT166" s="619">
        <f t="shared" si="1063"/>
        <v>29751656.269999996</v>
      </c>
      <c r="XU166" s="619">
        <f t="shared" si="1063"/>
        <v>8881253.5800000001</v>
      </c>
      <c r="XV166" s="619">
        <f t="shared" ref="XV166:AAG166" si="1064">SUMIF($A$62:$A$157,$A$166,XV$62:XV$157)</f>
        <v>16210214.040000001</v>
      </c>
      <c r="XW166" s="619">
        <f t="shared" si="1064"/>
        <v>7109333.2000000011</v>
      </c>
      <c r="XX166" s="619">
        <f t="shared" si="1064"/>
        <v>11568670.330000002</v>
      </c>
      <c r="XY166" s="619">
        <f t="shared" si="1064"/>
        <v>10460084.550000001</v>
      </c>
      <c r="XZ166" s="619">
        <f t="shared" si="1064"/>
        <v>6323405.71</v>
      </c>
      <c r="YA166" s="619">
        <f t="shared" si="1064"/>
        <v>14051464.050000001</v>
      </c>
      <c r="YB166" s="619">
        <f t="shared" si="1064"/>
        <v>8203903.9199999999</v>
      </c>
      <c r="YC166" s="619">
        <f t="shared" si="1064"/>
        <v>6677923.790000001</v>
      </c>
      <c r="YD166" s="619">
        <f t="shared" si="1064"/>
        <v>7864301.4300000006</v>
      </c>
      <c r="YE166" s="619">
        <f t="shared" si="1064"/>
        <v>10080784.899999999</v>
      </c>
      <c r="YF166" s="619">
        <f t="shared" si="1064"/>
        <v>6954532.2199999997</v>
      </c>
      <c r="YG166" s="619">
        <f t="shared" si="1064"/>
        <v>166099484.24000001</v>
      </c>
      <c r="YH166" s="619">
        <f t="shared" si="1064"/>
        <v>25570968.970000003</v>
      </c>
      <c r="YI166" s="619">
        <f t="shared" si="1064"/>
        <v>53156190.919999994</v>
      </c>
      <c r="YJ166" s="619">
        <f t="shared" si="1064"/>
        <v>32641053.77</v>
      </c>
      <c r="YK166" s="619">
        <f t="shared" si="1064"/>
        <v>107152789.59999999</v>
      </c>
      <c r="YL166" s="619">
        <f t="shared" si="1064"/>
        <v>16010681.68</v>
      </c>
      <c r="YM166" s="619">
        <f t="shared" si="1064"/>
        <v>56768168.259999998</v>
      </c>
      <c r="YN166" s="619">
        <f t="shared" si="1064"/>
        <v>4192689.5599999996</v>
      </c>
      <c r="YO166" s="619">
        <f t="shared" si="1064"/>
        <v>53984348.590000004</v>
      </c>
      <c r="YP166" s="619">
        <f t="shared" si="1064"/>
        <v>74609100.459999993</v>
      </c>
      <c r="YQ166" s="619">
        <f t="shared" si="1064"/>
        <v>20876369.359999999</v>
      </c>
      <c r="YR166" s="619">
        <f t="shared" si="1064"/>
        <v>28014992.829999998</v>
      </c>
      <c r="YS166" s="619">
        <f t="shared" si="1064"/>
        <v>24476832.449999999</v>
      </c>
      <c r="YT166" s="619">
        <f t="shared" si="1064"/>
        <v>11473156.74</v>
      </c>
      <c r="YU166" s="619">
        <f t="shared" si="1064"/>
        <v>8309611.5800000001</v>
      </c>
      <c r="YV166" s="619">
        <f t="shared" si="1064"/>
        <v>18994651.209999997</v>
      </c>
      <c r="YW166" s="619">
        <f t="shared" si="1064"/>
        <v>8202440.7700000005</v>
      </c>
      <c r="YX166" s="619">
        <f t="shared" si="1064"/>
        <v>139077896.56</v>
      </c>
      <c r="YY166" s="619">
        <f t="shared" si="1064"/>
        <v>14996853.079999998</v>
      </c>
      <c r="YZ166" s="619">
        <f t="shared" si="1064"/>
        <v>7862448.6299999999</v>
      </c>
      <c r="ZA166" s="619">
        <f t="shared" si="1064"/>
        <v>12371155.4</v>
      </c>
      <c r="ZB166" s="619">
        <f t="shared" si="1064"/>
        <v>16778207.399999999</v>
      </c>
      <c r="ZC166" s="619">
        <f t="shared" si="1064"/>
        <v>7848903.0599999996</v>
      </c>
      <c r="ZD166" s="619">
        <f t="shared" si="1064"/>
        <v>7811524.2400000012</v>
      </c>
      <c r="ZE166" s="619">
        <f t="shared" si="1064"/>
        <v>59396503.909999996</v>
      </c>
      <c r="ZF166" s="619">
        <f t="shared" si="1064"/>
        <v>6768244.0900000008</v>
      </c>
      <c r="ZG166" s="619">
        <f t="shared" si="1064"/>
        <v>12956082.26</v>
      </c>
      <c r="ZH166" s="619">
        <f t="shared" si="1064"/>
        <v>7414502.5399999982</v>
      </c>
      <c r="ZI166" s="619">
        <f t="shared" si="1064"/>
        <v>4370480.38</v>
      </c>
      <c r="ZJ166" s="619">
        <f t="shared" si="1064"/>
        <v>4080823.71</v>
      </c>
      <c r="ZK166" s="619">
        <f t="shared" si="1064"/>
        <v>5875156.919999999</v>
      </c>
      <c r="ZL166" s="619">
        <f t="shared" si="1064"/>
        <v>5544997.75</v>
      </c>
      <c r="ZM166" s="619">
        <f t="shared" si="1064"/>
        <v>67521439.109999985</v>
      </c>
      <c r="ZN166" s="619">
        <f t="shared" si="1064"/>
        <v>301966725.25999999</v>
      </c>
      <c r="ZO166" s="619">
        <f t="shared" si="1064"/>
        <v>8741285.5799999982</v>
      </c>
      <c r="ZP166" s="619">
        <f t="shared" si="1064"/>
        <v>48877302.586999997</v>
      </c>
      <c r="ZQ166" s="619">
        <f t="shared" si="1064"/>
        <v>82037849.569999993</v>
      </c>
      <c r="ZR166" s="619">
        <f t="shared" si="1064"/>
        <v>15730200.319999998</v>
      </c>
      <c r="ZS166" s="619">
        <f t="shared" si="1064"/>
        <v>7743112.6270000003</v>
      </c>
      <c r="ZT166" s="619">
        <f t="shared" si="1064"/>
        <v>9600215.8399999999</v>
      </c>
      <c r="ZU166" s="619">
        <f t="shared" si="1064"/>
        <v>31827454.710000001</v>
      </c>
      <c r="ZV166" s="619">
        <f t="shared" si="1064"/>
        <v>22163361.91</v>
      </c>
      <c r="ZW166" s="619">
        <f t="shared" si="1064"/>
        <v>47178724.56000001</v>
      </c>
      <c r="ZX166" s="619">
        <f t="shared" si="1064"/>
        <v>4439849.53</v>
      </c>
      <c r="ZY166" s="619">
        <f t="shared" si="1064"/>
        <v>9176638.6500000004</v>
      </c>
      <c r="ZZ166" s="619">
        <f t="shared" si="1064"/>
        <v>15596083.959999999</v>
      </c>
      <c r="AAA166" s="619">
        <f t="shared" si="1064"/>
        <v>20757506.790000003</v>
      </c>
      <c r="AAB166" s="619">
        <f t="shared" si="1064"/>
        <v>3506922.94</v>
      </c>
      <c r="AAC166" s="619">
        <f t="shared" si="1064"/>
        <v>8359187.4300000006</v>
      </c>
      <c r="AAD166" s="619">
        <f t="shared" si="1064"/>
        <v>10949263.929999998</v>
      </c>
      <c r="AAE166" s="619">
        <f t="shared" si="1064"/>
        <v>4906259.5199999996</v>
      </c>
      <c r="AAF166" s="619">
        <f t="shared" si="1064"/>
        <v>11692650.050000001</v>
      </c>
      <c r="AAG166" s="619">
        <f t="shared" si="1064"/>
        <v>5285678.379999999</v>
      </c>
      <c r="AAH166" s="619">
        <f t="shared" ref="AAH166:ACS166" si="1065">SUMIF($A$62:$A$157,$A$166,AAH$62:AAH$157)</f>
        <v>4131647.17</v>
      </c>
      <c r="AAI166" s="619">
        <f t="shared" si="1065"/>
        <v>6947216.7599999998</v>
      </c>
      <c r="AAJ166" s="619">
        <f t="shared" si="1065"/>
        <v>86576395.399999991</v>
      </c>
      <c r="AAK166" s="619">
        <f t="shared" si="1065"/>
        <v>11561824.750000002</v>
      </c>
      <c r="AAL166" s="619">
        <f t="shared" si="1065"/>
        <v>22538929.880000003</v>
      </c>
      <c r="AAM166" s="619">
        <f t="shared" si="1065"/>
        <v>12466404.370000001</v>
      </c>
      <c r="AAN166" s="619">
        <f t="shared" si="1065"/>
        <v>4731075.7500000009</v>
      </c>
      <c r="AAO166" s="619">
        <f t="shared" si="1065"/>
        <v>28642568.360000007</v>
      </c>
      <c r="AAP166" s="619">
        <f t="shared" si="1065"/>
        <v>8726645.5399999991</v>
      </c>
      <c r="AAQ166" s="619">
        <f t="shared" si="1065"/>
        <v>820582974.30999982</v>
      </c>
      <c r="AAR166" s="619">
        <f t="shared" si="1065"/>
        <v>25455223.699999999</v>
      </c>
      <c r="AAS166" s="619">
        <f t="shared" si="1065"/>
        <v>14138034.98</v>
      </c>
      <c r="AAT166" s="619">
        <f t="shared" si="1065"/>
        <v>32181692.449999999</v>
      </c>
      <c r="AAU166" s="619">
        <f t="shared" si="1065"/>
        <v>39809662.019999996</v>
      </c>
      <c r="AAV166" s="619">
        <f t="shared" si="1065"/>
        <v>11604048.870000001</v>
      </c>
      <c r="AAW166" s="619">
        <f t="shared" si="1065"/>
        <v>26950988.050000004</v>
      </c>
      <c r="AAX166" s="619">
        <f t="shared" si="1065"/>
        <v>15627928.360000003</v>
      </c>
      <c r="AAY166" s="619">
        <f t="shared" si="1065"/>
        <v>106364699.11999999</v>
      </c>
      <c r="AAZ166" s="619">
        <f t="shared" si="1065"/>
        <v>15594284.009999998</v>
      </c>
      <c r="ABA166" s="619">
        <f t="shared" si="1065"/>
        <v>29135553.219999999</v>
      </c>
      <c r="ABB166" s="619">
        <f t="shared" si="1065"/>
        <v>103016975.35000001</v>
      </c>
      <c r="ABC166" s="619">
        <f t="shared" si="1065"/>
        <v>33011557.850000001</v>
      </c>
      <c r="ABD166" s="619">
        <f t="shared" si="1065"/>
        <v>6914089.4800000004</v>
      </c>
      <c r="ABE166" s="619">
        <f t="shared" si="1065"/>
        <v>15962337.090000002</v>
      </c>
      <c r="ABF166" s="619">
        <f t="shared" si="1065"/>
        <v>10461775.819999998</v>
      </c>
      <c r="ABG166" s="619">
        <f t="shared" si="1065"/>
        <v>7082020.7699999996</v>
      </c>
      <c r="ABH166" s="619">
        <f t="shared" si="1065"/>
        <v>10156180.290000001</v>
      </c>
      <c r="ABI166" s="619">
        <f t="shared" si="1065"/>
        <v>12614598.130000003</v>
      </c>
      <c r="ABJ166" s="619">
        <f t="shared" si="1065"/>
        <v>118904686.83999999</v>
      </c>
      <c r="ABK166" s="619">
        <f t="shared" si="1065"/>
        <v>86231312.439999998</v>
      </c>
      <c r="ABL166" s="619">
        <f t="shared" si="1065"/>
        <v>21859686.27</v>
      </c>
      <c r="ABM166" s="619">
        <f t="shared" si="1065"/>
        <v>10209008.140000002</v>
      </c>
      <c r="ABN166" s="619">
        <f t="shared" si="1065"/>
        <v>21128839.049999997</v>
      </c>
      <c r="ABO166" s="619">
        <f t="shared" si="1065"/>
        <v>4910530.8</v>
      </c>
      <c r="ABP166" s="619">
        <f t="shared" si="1065"/>
        <v>5336666.66</v>
      </c>
      <c r="ABQ166" s="619">
        <f t="shared" si="1065"/>
        <v>169469016.21000001</v>
      </c>
      <c r="ABR166" s="619">
        <f t="shared" si="1065"/>
        <v>16766028.520000001</v>
      </c>
      <c r="ABS166" s="619">
        <f t="shared" si="1065"/>
        <v>18914216.780000001</v>
      </c>
      <c r="ABT166" s="619">
        <f t="shared" si="1065"/>
        <v>19053311.420000002</v>
      </c>
      <c r="ABU166" s="619">
        <f t="shared" si="1065"/>
        <v>16434164.229999999</v>
      </c>
      <c r="ABV166" s="619">
        <f t="shared" si="1065"/>
        <v>17716584.630000003</v>
      </c>
      <c r="ABW166" s="619">
        <f t="shared" si="1065"/>
        <v>10935005.620000001</v>
      </c>
      <c r="ABX166" s="619">
        <f t="shared" si="1065"/>
        <v>20607747.66</v>
      </c>
      <c r="ABY166" s="619">
        <f t="shared" si="1065"/>
        <v>1630323.97</v>
      </c>
      <c r="ABZ166" s="619">
        <f t="shared" si="1065"/>
        <v>277488117.24000007</v>
      </c>
      <c r="ACA166" s="619">
        <f t="shared" si="1065"/>
        <v>10021300.17</v>
      </c>
      <c r="ACB166" s="619">
        <f t="shared" si="1065"/>
        <v>40274584.840000004</v>
      </c>
      <c r="ACC166" s="619">
        <f t="shared" si="1065"/>
        <v>7198071.5100000007</v>
      </c>
      <c r="ACD166" s="619">
        <f t="shared" si="1065"/>
        <v>12437738.830000002</v>
      </c>
      <c r="ACE166" s="619">
        <f t="shared" si="1065"/>
        <v>100770177.84</v>
      </c>
      <c r="ACF166" s="619">
        <f t="shared" si="1065"/>
        <v>7730757.04</v>
      </c>
      <c r="ACG166" s="619">
        <f t="shared" si="1065"/>
        <v>5539584.0999999996</v>
      </c>
      <c r="ACH166" s="619">
        <f t="shared" si="1065"/>
        <v>9153058.5999999996</v>
      </c>
      <c r="ACI166" s="619">
        <f t="shared" si="1065"/>
        <v>13940274.370000001</v>
      </c>
      <c r="ACJ166" s="619">
        <f t="shared" si="1065"/>
        <v>12189078.02</v>
      </c>
      <c r="ACK166" s="619">
        <f t="shared" si="1065"/>
        <v>512197535.37</v>
      </c>
      <c r="ACL166" s="619">
        <f t="shared" si="1065"/>
        <v>3911671.83</v>
      </c>
      <c r="ACM166" s="619">
        <f t="shared" si="1065"/>
        <v>21971936.370000001</v>
      </c>
      <c r="ACN166" s="619">
        <f t="shared" si="1065"/>
        <v>18095192.479999997</v>
      </c>
      <c r="ACO166" s="619">
        <f t="shared" si="1065"/>
        <v>7339802.3899999997</v>
      </c>
      <c r="ACP166" s="619">
        <f t="shared" si="1065"/>
        <v>38466656.939999998</v>
      </c>
      <c r="ACQ166" s="619">
        <f t="shared" si="1065"/>
        <v>17579292.920000002</v>
      </c>
      <c r="ACR166" s="619">
        <f t="shared" si="1065"/>
        <v>81082248.149999991</v>
      </c>
      <c r="ACS166" s="619">
        <f t="shared" si="1065"/>
        <v>53423603.730000004</v>
      </c>
      <c r="ACT166" s="619">
        <f t="shared" ref="ACT166:AFE166" si="1066">SUMIF($A$62:$A$157,$A$166,ACT$62:ACT$157)</f>
        <v>26360628.400000002</v>
      </c>
      <c r="ACU166" s="619">
        <f t="shared" si="1066"/>
        <v>52243652.299999997</v>
      </c>
      <c r="ACV166" s="619">
        <f t="shared" si="1066"/>
        <v>43975735.980000012</v>
      </c>
      <c r="ACW166" s="619">
        <f t="shared" si="1066"/>
        <v>36132211.020000003</v>
      </c>
      <c r="ACX166" s="619">
        <f t="shared" si="1066"/>
        <v>89537651.209999993</v>
      </c>
      <c r="ACY166" s="619">
        <f t="shared" si="1066"/>
        <v>21734837.140000001</v>
      </c>
      <c r="ACZ166" s="619">
        <f t="shared" si="1066"/>
        <v>9344347.7799999993</v>
      </c>
      <c r="ADA166" s="619">
        <f t="shared" si="1066"/>
        <v>21190805.340000004</v>
      </c>
      <c r="ADB166" s="619">
        <f t="shared" si="1066"/>
        <v>15950827.019999998</v>
      </c>
      <c r="ADC166" s="619">
        <f t="shared" si="1066"/>
        <v>17865212.389999997</v>
      </c>
      <c r="ADD166" s="619">
        <f t="shared" si="1066"/>
        <v>9645745.0699999984</v>
      </c>
      <c r="ADE166" s="619">
        <f t="shared" si="1066"/>
        <v>16881626.84</v>
      </c>
      <c r="ADF166" s="619">
        <f t="shared" si="1066"/>
        <v>13122628.999999998</v>
      </c>
      <c r="ADG166" s="619">
        <f t="shared" si="1066"/>
        <v>11772470.529999999</v>
      </c>
      <c r="ADH166" s="619">
        <f t="shared" si="1066"/>
        <v>82821599.579999983</v>
      </c>
      <c r="ADI166" s="619">
        <f t="shared" si="1066"/>
        <v>46464916.109999999</v>
      </c>
      <c r="ADJ166" s="619">
        <f t="shared" si="1066"/>
        <v>2985774.0200000005</v>
      </c>
      <c r="ADK166" s="619">
        <f t="shared" si="1066"/>
        <v>11750404.060000001</v>
      </c>
      <c r="ADL166" s="619">
        <f t="shared" si="1066"/>
        <v>18403426.25</v>
      </c>
      <c r="ADM166" s="619">
        <f t="shared" si="1066"/>
        <v>5079390.8600000003</v>
      </c>
      <c r="ADN166" s="619">
        <f t="shared" si="1066"/>
        <v>14437003.310000001</v>
      </c>
      <c r="ADO166" s="619">
        <f t="shared" si="1066"/>
        <v>18953719.289999999</v>
      </c>
      <c r="ADP166" s="619">
        <f t="shared" si="1066"/>
        <v>27502090.969999999</v>
      </c>
      <c r="ADQ166" s="619">
        <f t="shared" si="1066"/>
        <v>385609922.70999998</v>
      </c>
      <c r="ADR166" s="619">
        <f t="shared" si="1066"/>
        <v>39715173.519999996</v>
      </c>
      <c r="ADS166" s="619">
        <f t="shared" si="1066"/>
        <v>25113536.969999999</v>
      </c>
      <c r="ADT166" s="619">
        <f t="shared" si="1066"/>
        <v>7776349.04</v>
      </c>
      <c r="ADU166" s="619">
        <f t="shared" si="1066"/>
        <v>158823358.94</v>
      </c>
      <c r="ADV166" s="619">
        <f t="shared" si="1066"/>
        <v>7804123.3499999996</v>
      </c>
      <c r="ADW166" s="619">
        <f t="shared" si="1066"/>
        <v>11804029.09</v>
      </c>
      <c r="ADX166" s="619">
        <f t="shared" si="1066"/>
        <v>6787062.7400000002</v>
      </c>
      <c r="ADY166" s="619">
        <f t="shared" si="1066"/>
        <v>9052412.7300000004</v>
      </c>
      <c r="ADZ166" s="619">
        <f t="shared" si="1066"/>
        <v>10476416.290000001</v>
      </c>
      <c r="AEA166" s="619">
        <f t="shared" si="1066"/>
        <v>458533403.07000005</v>
      </c>
      <c r="AEB166" s="619">
        <f t="shared" si="1066"/>
        <v>184255589.43000001</v>
      </c>
      <c r="AEC166" s="619">
        <f t="shared" si="1066"/>
        <v>97631040.049999997</v>
      </c>
      <c r="AED166" s="619">
        <f t="shared" si="1066"/>
        <v>35593981.280000001</v>
      </c>
      <c r="AEE166" s="619">
        <f t="shared" si="1066"/>
        <v>15867207.189999999</v>
      </c>
      <c r="AEF166" s="619">
        <f t="shared" si="1066"/>
        <v>58122466.25</v>
      </c>
      <c r="AEG166" s="619">
        <f t="shared" si="1066"/>
        <v>46056841.11999999</v>
      </c>
      <c r="AEH166" s="619">
        <f t="shared" si="1066"/>
        <v>34970095.220000006</v>
      </c>
      <c r="AEI166" s="619">
        <f t="shared" si="1066"/>
        <v>15987955.770000001</v>
      </c>
      <c r="AEJ166" s="619">
        <f t="shared" si="1066"/>
        <v>12975755.74</v>
      </c>
      <c r="AEK166" s="619">
        <f t="shared" si="1066"/>
        <v>37936553.289999999</v>
      </c>
      <c r="AEL166" s="619">
        <f t="shared" si="1066"/>
        <v>29978245.649999999</v>
      </c>
      <c r="AEM166" s="619">
        <f t="shared" si="1066"/>
        <v>15358237.320000004</v>
      </c>
      <c r="AEN166" s="619">
        <f t="shared" si="1066"/>
        <v>21339918.369999997</v>
      </c>
      <c r="AEO166" s="619">
        <f t="shared" si="1066"/>
        <v>40870165.130000003</v>
      </c>
      <c r="AEP166" s="619">
        <f t="shared" si="1066"/>
        <v>53152689.570000008</v>
      </c>
      <c r="AEQ166" s="619">
        <f t="shared" si="1066"/>
        <v>7570714.3600000003</v>
      </c>
      <c r="AER166" s="619">
        <f t="shared" si="1066"/>
        <v>102332408.46000001</v>
      </c>
      <c r="AES166" s="619">
        <f t="shared" si="1066"/>
        <v>3791553.4299999997</v>
      </c>
      <c r="AET166" s="619">
        <f t="shared" si="1066"/>
        <v>73402719.799999982</v>
      </c>
      <c r="AEU166" s="619">
        <f t="shared" si="1066"/>
        <v>197966119.91000009</v>
      </c>
      <c r="AEV166" s="619">
        <f t="shared" si="1066"/>
        <v>28818558.179999996</v>
      </c>
      <c r="AEW166" s="619">
        <f t="shared" si="1066"/>
        <v>21558631.589999996</v>
      </c>
      <c r="AEX166" s="619">
        <f t="shared" si="1066"/>
        <v>26949081.109999996</v>
      </c>
      <c r="AEY166" s="619">
        <f t="shared" si="1066"/>
        <v>13937579.900000002</v>
      </c>
      <c r="AEZ166" s="619">
        <f t="shared" si="1066"/>
        <v>63402070.800000004</v>
      </c>
      <c r="AFA166" s="619">
        <f t="shared" si="1066"/>
        <v>21603520.960000001</v>
      </c>
      <c r="AFB166" s="619">
        <f t="shared" si="1066"/>
        <v>25208776.469999999</v>
      </c>
      <c r="AFC166" s="619">
        <f t="shared" si="1066"/>
        <v>19807169.109999999</v>
      </c>
      <c r="AFD166" s="619">
        <f t="shared" si="1066"/>
        <v>13051761.809999999</v>
      </c>
      <c r="AFE166" s="619">
        <f t="shared" si="1066"/>
        <v>104829494.16000001</v>
      </c>
      <c r="AFF166" s="619">
        <f t="shared" ref="AFF166:AHQ166" si="1067">SUMIF($A$62:$A$157,$A$166,AFF$62:AFF$157)</f>
        <v>30220197.43</v>
      </c>
      <c r="AFG166" s="619">
        <f t="shared" si="1067"/>
        <v>26003847.400000002</v>
      </c>
      <c r="AFH166" s="619">
        <f t="shared" si="1067"/>
        <v>19548020.860000003</v>
      </c>
      <c r="AFI166" s="619">
        <f t="shared" si="1067"/>
        <v>34142636.82</v>
      </c>
      <c r="AFJ166" s="619">
        <f t="shared" si="1067"/>
        <v>26902904.509999998</v>
      </c>
      <c r="AFK166" s="619">
        <f t="shared" si="1067"/>
        <v>21717759.030000001</v>
      </c>
      <c r="AFL166" s="619">
        <f t="shared" si="1067"/>
        <v>16902759.369999997</v>
      </c>
      <c r="AFM166" s="619">
        <f t="shared" si="1067"/>
        <v>13425345.879999999</v>
      </c>
      <c r="AFN166" s="619">
        <f t="shared" si="1067"/>
        <v>14169363.84</v>
      </c>
      <c r="AFO166" s="619">
        <f t="shared" si="1067"/>
        <v>13526375.670000002</v>
      </c>
      <c r="AFP166" s="619">
        <f t="shared" si="1067"/>
        <v>10282340.439999999</v>
      </c>
      <c r="AFQ166" s="619">
        <f t="shared" si="1067"/>
        <v>22808358.41</v>
      </c>
      <c r="AFR166" s="619">
        <f t="shared" si="1067"/>
        <v>191359599.44</v>
      </c>
      <c r="AFS166" s="619">
        <f t="shared" si="1067"/>
        <v>44231258.139999993</v>
      </c>
      <c r="AFT166" s="619">
        <f t="shared" si="1067"/>
        <v>27412627.189999998</v>
      </c>
      <c r="AFU166" s="619">
        <f t="shared" si="1067"/>
        <v>15892660.499999998</v>
      </c>
      <c r="AFV166" s="619">
        <f t="shared" si="1067"/>
        <v>18185521.18</v>
      </c>
      <c r="AFW166" s="619">
        <f t="shared" si="1067"/>
        <v>20848824.400000002</v>
      </c>
      <c r="AFX166" s="619">
        <f t="shared" si="1067"/>
        <v>12565468.239999996</v>
      </c>
      <c r="AFY166" s="619">
        <f t="shared" si="1067"/>
        <v>31385301.229999997</v>
      </c>
      <c r="AFZ166" s="619">
        <f t="shared" si="1067"/>
        <v>21781161.370000001</v>
      </c>
      <c r="AGA166" s="619">
        <f t="shared" si="1067"/>
        <v>13467938.560000001</v>
      </c>
      <c r="AGB166" s="619">
        <f t="shared" si="1067"/>
        <v>39476916.800000012</v>
      </c>
      <c r="AGC166" s="619">
        <f t="shared" si="1067"/>
        <v>13811625.49</v>
      </c>
      <c r="AGD166" s="619">
        <f t="shared" si="1067"/>
        <v>93105368.509999976</v>
      </c>
      <c r="AGE166" s="619">
        <f t="shared" si="1067"/>
        <v>8830972.3999999985</v>
      </c>
      <c r="AGF166" s="619">
        <f t="shared" si="1067"/>
        <v>14713690.820000002</v>
      </c>
      <c r="AGG166" s="619">
        <f t="shared" si="1067"/>
        <v>12539713.530000001</v>
      </c>
      <c r="AGH166" s="619">
        <f t="shared" si="1067"/>
        <v>32374463.91</v>
      </c>
      <c r="AGI166" s="619">
        <f t="shared" si="1067"/>
        <v>13073933.68</v>
      </c>
      <c r="AGJ166" s="619">
        <f t="shared" si="1067"/>
        <v>4343210.7700000005</v>
      </c>
      <c r="AGK166" s="619">
        <f t="shared" si="1067"/>
        <v>9184580.5000000019</v>
      </c>
      <c r="AGL166" s="619">
        <f t="shared" si="1067"/>
        <v>15701025.719999999</v>
      </c>
      <c r="AGM166" s="619">
        <f t="shared" si="1067"/>
        <v>11158419.439999998</v>
      </c>
      <c r="AGN166" s="619">
        <f t="shared" si="1067"/>
        <v>11069063.159999998</v>
      </c>
      <c r="AGO166" s="619">
        <f t="shared" si="1067"/>
        <v>310560304.62000006</v>
      </c>
      <c r="AGP166" s="619">
        <f t="shared" si="1067"/>
        <v>20450811.349999998</v>
      </c>
      <c r="AGQ166" s="619">
        <f t="shared" si="1067"/>
        <v>15263361.459999999</v>
      </c>
      <c r="AGR166" s="619">
        <f t="shared" si="1067"/>
        <v>6333310.3300000001</v>
      </c>
      <c r="AGS166" s="619">
        <f t="shared" si="1067"/>
        <v>5070363.57</v>
      </c>
      <c r="AGT166" s="619">
        <f t="shared" si="1067"/>
        <v>12074476.560000001</v>
      </c>
      <c r="AGU166" s="619">
        <f t="shared" si="1067"/>
        <v>5037482.3499999996</v>
      </c>
      <c r="AGV166" s="619">
        <f t="shared" si="1067"/>
        <v>8150899.1499999994</v>
      </c>
      <c r="AGW166" s="619">
        <f t="shared" si="1067"/>
        <v>407129950.13999987</v>
      </c>
      <c r="AGX166" s="619">
        <f t="shared" si="1067"/>
        <v>204254067.59000003</v>
      </c>
      <c r="AGY166" s="619">
        <f t="shared" si="1067"/>
        <v>18694934.580000002</v>
      </c>
      <c r="AGZ166" s="619">
        <f t="shared" si="1067"/>
        <v>20840920.539999999</v>
      </c>
      <c r="AHA166" s="619">
        <f t="shared" si="1067"/>
        <v>27012238.560000002</v>
      </c>
      <c r="AHB166" s="619">
        <f t="shared" si="1067"/>
        <v>13928390.140000001</v>
      </c>
      <c r="AHC166" s="619">
        <f t="shared" si="1067"/>
        <v>13799725.209999999</v>
      </c>
      <c r="AHD166" s="619">
        <f t="shared" si="1067"/>
        <v>11298168.560000001</v>
      </c>
      <c r="AHE166" s="619">
        <f t="shared" si="1067"/>
        <v>3818452.4499999997</v>
      </c>
      <c r="AHF166" s="619">
        <f t="shared" si="1067"/>
        <v>22893562.079999998</v>
      </c>
      <c r="AHG166" s="619">
        <f t="shared" si="1067"/>
        <v>15771733.93</v>
      </c>
      <c r="AHH166" s="619">
        <f t="shared" si="1067"/>
        <v>7136328.2300000004</v>
      </c>
      <c r="AHI166" s="619">
        <f t="shared" si="1067"/>
        <v>15231029.889999997</v>
      </c>
      <c r="AHJ166" s="619">
        <f t="shared" si="1067"/>
        <v>9365926.709999999</v>
      </c>
      <c r="AHK166" s="619">
        <f t="shared" si="1067"/>
        <v>6527023.1699999999</v>
      </c>
      <c r="AHL166" s="619">
        <f t="shared" si="1067"/>
        <v>9172258.379999999</v>
      </c>
      <c r="AHM166" s="619">
        <f t="shared" si="1067"/>
        <v>15281839.33</v>
      </c>
      <c r="AHN166" s="619">
        <f t="shared" si="1067"/>
        <v>103011091.45</v>
      </c>
      <c r="AHO166" s="619">
        <f t="shared" si="1067"/>
        <v>10955463.779999999</v>
      </c>
      <c r="AHP166" s="619">
        <f t="shared" si="1067"/>
        <v>12930989.829999998</v>
      </c>
      <c r="AHQ166" s="619">
        <f t="shared" si="1067"/>
        <v>8093588.290000001</v>
      </c>
      <c r="AHR166" s="619">
        <f t="shared" ref="AHR166:AHU166" si="1068">SUMIF($A$62:$A$157,$A$166,AHR$62:AHR$157)</f>
        <v>22993027.289999995</v>
      </c>
      <c r="AHS166" s="619">
        <f t="shared" si="1068"/>
        <v>7672240.2699999996</v>
      </c>
      <c r="AHT166" s="619">
        <f t="shared" si="1068"/>
        <v>18544524.390000004</v>
      </c>
      <c r="AHU166" s="619">
        <f t="shared" si="1068"/>
        <v>39537796169.304276</v>
      </c>
      <c r="AHW166" s="622" t="s">
        <v>6273</v>
      </c>
      <c r="AHX166" s="622" t="s">
        <v>6538</v>
      </c>
      <c r="AHY166" s="622" t="s">
        <v>6089</v>
      </c>
    </row>
    <row r="167" spans="1:909" x14ac:dyDescent="0.8">
      <c r="C167" s="619" t="s">
        <v>6541</v>
      </c>
      <c r="D167" s="619">
        <f>SUM(D163:D166)</f>
        <v>523740981.07999998</v>
      </c>
      <c r="E167" s="619">
        <f t="shared" ref="E167:BQ167" si="1069">SUM(E163:E166)</f>
        <v>27394126.550000004</v>
      </c>
      <c r="F167" s="619">
        <f t="shared" si="1069"/>
        <v>49763419.810000002</v>
      </c>
      <c r="G167" s="619">
        <f t="shared" si="1069"/>
        <v>5242727.8800000008</v>
      </c>
      <c r="H167" s="619">
        <f t="shared" si="1069"/>
        <v>37851878.969999999</v>
      </c>
      <c r="I167" s="619">
        <f t="shared" si="1069"/>
        <v>15463785.039999999</v>
      </c>
      <c r="J167" s="619">
        <f t="shared" si="1069"/>
        <v>71307084.950000003</v>
      </c>
      <c r="K167" s="619">
        <f t="shared" si="1069"/>
        <v>15792977.129999999</v>
      </c>
      <c r="L167" s="619">
        <f t="shared" si="1069"/>
        <v>13425285.159999998</v>
      </c>
      <c r="M167" s="619">
        <f t="shared" si="1069"/>
        <v>13838608.329999998</v>
      </c>
      <c r="N167" s="619">
        <f t="shared" si="1069"/>
        <v>18350077.650000002</v>
      </c>
      <c r="O167" s="619">
        <f t="shared" si="1069"/>
        <v>22691490.549999993</v>
      </c>
      <c r="P167" s="619">
        <f t="shared" si="1069"/>
        <v>54277244.620000005</v>
      </c>
      <c r="Q167" s="619">
        <f t="shared" si="1069"/>
        <v>16842128.379999999</v>
      </c>
      <c r="R167" s="619">
        <f t="shared" si="1069"/>
        <v>7027517.169999999</v>
      </c>
      <c r="S167" s="619">
        <f t="shared" si="1069"/>
        <v>53642991.359999999</v>
      </c>
      <c r="T167" s="619">
        <f t="shared" si="1069"/>
        <v>10734656.9</v>
      </c>
      <c r="U167" s="619">
        <f t="shared" si="1069"/>
        <v>8216355.2300000004</v>
      </c>
      <c r="W167" s="619">
        <f t="shared" si="1069"/>
        <v>253271167.53999999</v>
      </c>
      <c r="X167" s="619">
        <f t="shared" si="1069"/>
        <v>88732523.539999992</v>
      </c>
      <c r="Y167" s="619">
        <f t="shared" si="1069"/>
        <v>16772149.619999999</v>
      </c>
      <c r="Z167" s="619">
        <f t="shared" si="1069"/>
        <v>17658188.27</v>
      </c>
      <c r="AA167" s="619">
        <f t="shared" si="1069"/>
        <v>31986752.989999998</v>
      </c>
      <c r="AB167" s="619">
        <f t="shared" si="1069"/>
        <v>28996446.069999997</v>
      </c>
      <c r="AC167" s="619">
        <f t="shared" si="1069"/>
        <v>26530057.840000004</v>
      </c>
      <c r="AD167" s="619">
        <f t="shared" si="1069"/>
        <v>197005609.27000001</v>
      </c>
      <c r="AE167" s="619">
        <f t="shared" si="1069"/>
        <v>38572579.400000013</v>
      </c>
      <c r="AF167" s="619">
        <f t="shared" si="1069"/>
        <v>42779224.970000006</v>
      </c>
      <c r="AG167" s="619">
        <f t="shared" si="1069"/>
        <v>182190508.39999995</v>
      </c>
      <c r="AH167" s="619">
        <f t="shared" si="1069"/>
        <v>33517789.249999996</v>
      </c>
      <c r="AI167" s="619">
        <f t="shared" si="1069"/>
        <v>70957327.739999995</v>
      </c>
      <c r="AJ167" s="619">
        <f t="shared" si="1069"/>
        <v>86019938</v>
      </c>
      <c r="AK167" s="619">
        <f t="shared" si="1069"/>
        <v>20220183.74000001</v>
      </c>
      <c r="AL167" s="619">
        <f t="shared" si="1069"/>
        <v>22176230.170000002</v>
      </c>
      <c r="AM167" s="619">
        <f t="shared" si="1069"/>
        <v>23228961.629999999</v>
      </c>
      <c r="AN167" s="619">
        <f t="shared" si="1069"/>
        <v>58231136.340000011</v>
      </c>
      <c r="AO167" s="619">
        <f t="shared" si="1069"/>
        <v>32841789.720000003</v>
      </c>
      <c r="AP167" s="619">
        <f t="shared" si="1069"/>
        <v>17731724.579999998</v>
      </c>
      <c r="AQ167" s="619">
        <f t="shared" si="1069"/>
        <v>24220631.309999999</v>
      </c>
      <c r="AR167" s="619">
        <f t="shared" si="1069"/>
        <v>14848466.169999994</v>
      </c>
      <c r="AS167" s="619">
        <f t="shared" si="1069"/>
        <v>28647671.210000005</v>
      </c>
      <c r="AT167" s="619">
        <f t="shared" si="1069"/>
        <v>17532600.880000003</v>
      </c>
      <c r="AU167" s="619">
        <f t="shared" si="1069"/>
        <v>81145503.11999999</v>
      </c>
      <c r="AV167" s="619">
        <f t="shared" si="1069"/>
        <v>5177148.0200000005</v>
      </c>
      <c r="AW167" s="619">
        <f t="shared" si="1069"/>
        <v>5940471.8800000008</v>
      </c>
      <c r="AX167" s="619">
        <f t="shared" si="1069"/>
        <v>7491947.8399999999</v>
      </c>
      <c r="AY167" s="619">
        <f t="shared" si="1069"/>
        <v>18842228.340000004</v>
      </c>
      <c r="AZ167" s="619">
        <f t="shared" si="1069"/>
        <v>22296246.310000002</v>
      </c>
      <c r="BA167" s="619">
        <f t="shared" si="1069"/>
        <v>3934356.5999999996</v>
      </c>
      <c r="BB167" s="619">
        <f t="shared" si="1069"/>
        <v>5533939.7999999998</v>
      </c>
      <c r="BC167" s="619">
        <f t="shared" si="1069"/>
        <v>3262650.8600000003</v>
      </c>
      <c r="BD167" s="619">
        <f t="shared" si="1069"/>
        <v>10056598.630000001</v>
      </c>
      <c r="BE167" s="619">
        <f t="shared" si="1069"/>
        <v>2317551.34</v>
      </c>
      <c r="BF167" s="619">
        <f t="shared" si="1069"/>
        <v>11041782.799999997</v>
      </c>
      <c r="BG167" s="619">
        <f t="shared" si="1069"/>
        <v>47402717.810000025</v>
      </c>
      <c r="BH167" s="619">
        <f t="shared" si="1069"/>
        <v>2307512.77</v>
      </c>
      <c r="BI167" s="619">
        <f t="shared" si="1069"/>
        <v>15206921.43</v>
      </c>
      <c r="BJ167" s="619">
        <f t="shared" si="1069"/>
        <v>186383922.53</v>
      </c>
      <c r="BK167" s="619">
        <f t="shared" si="1069"/>
        <v>75969046.75999999</v>
      </c>
      <c r="BL167" s="619">
        <f t="shared" si="1069"/>
        <v>11796654.639999999</v>
      </c>
      <c r="BM167" s="619">
        <f t="shared" si="1069"/>
        <v>4671612.74</v>
      </c>
      <c r="BN167" s="619">
        <f t="shared" si="1069"/>
        <v>24993574.41</v>
      </c>
      <c r="BO167" s="619">
        <f t="shared" si="1069"/>
        <v>9810899.3200000003</v>
      </c>
      <c r="BP167" s="619">
        <f t="shared" si="1069"/>
        <v>7557495.3599999994</v>
      </c>
      <c r="BQ167" s="619">
        <f t="shared" si="1069"/>
        <v>6054501.3400000008</v>
      </c>
      <c r="BR167" s="619">
        <f t="shared" ref="BR167:EC167" si="1070">SUM(BR163:BR166)</f>
        <v>4215419.13</v>
      </c>
      <c r="BS167" s="619">
        <f t="shared" si="1070"/>
        <v>140484940.59999999</v>
      </c>
      <c r="BT167" s="619">
        <f t="shared" si="1070"/>
        <v>8909020.7000000011</v>
      </c>
      <c r="BU167" s="619">
        <f t="shared" si="1070"/>
        <v>6752823.3999999994</v>
      </c>
      <c r="BV167" s="619">
        <f t="shared" si="1070"/>
        <v>17967006.419999998</v>
      </c>
      <c r="BW167" s="619">
        <f t="shared" si="1070"/>
        <v>9324427.4800000004</v>
      </c>
      <c r="BX167" s="619">
        <f t="shared" si="1070"/>
        <v>12488586.360000001</v>
      </c>
      <c r="BY167" s="619">
        <f t="shared" si="1070"/>
        <v>6679061.3800000008</v>
      </c>
      <c r="BZ167" s="619">
        <f t="shared" si="1070"/>
        <v>10679781.680000002</v>
      </c>
      <c r="CA167" s="619">
        <f t="shared" si="1070"/>
        <v>86388200.010000005</v>
      </c>
      <c r="CB167" s="619">
        <f t="shared" si="1070"/>
        <v>22936897.729999997</v>
      </c>
      <c r="CC167" s="619">
        <f t="shared" si="1070"/>
        <v>34084059.440000005</v>
      </c>
      <c r="CD167" s="619">
        <f t="shared" si="1070"/>
        <v>54493355.910000004</v>
      </c>
      <c r="CE167" s="619">
        <f t="shared" si="1070"/>
        <v>19034516.899999999</v>
      </c>
      <c r="CF167" s="619">
        <f t="shared" si="1070"/>
        <v>15429047.099999998</v>
      </c>
      <c r="CG167" s="619">
        <f t="shared" si="1070"/>
        <v>14447777.140000001</v>
      </c>
      <c r="CH167" s="619">
        <f t="shared" si="1070"/>
        <v>189788237.94000006</v>
      </c>
      <c r="CI167" s="619">
        <f t="shared" si="1070"/>
        <v>10655855.800000001</v>
      </c>
      <c r="CJ167" s="619">
        <f t="shared" si="1070"/>
        <v>38255055.439999998</v>
      </c>
      <c r="CK167" s="619">
        <f t="shared" si="1070"/>
        <v>9831055.8800000027</v>
      </c>
      <c r="CL167" s="619">
        <f t="shared" si="1070"/>
        <v>10121451.030000001</v>
      </c>
      <c r="CM167" s="619">
        <f t="shared" si="1070"/>
        <v>15124862.58</v>
      </c>
      <c r="CN167" s="619">
        <f t="shared" si="1070"/>
        <v>9224663.4500000011</v>
      </c>
      <c r="CO167" s="619">
        <f t="shared" si="1070"/>
        <v>14851337.399999999</v>
      </c>
      <c r="CP167" s="619">
        <f t="shared" si="1070"/>
        <v>3601292.2800000003</v>
      </c>
      <c r="CQ167" s="619">
        <f t="shared" si="1070"/>
        <v>14431268.659999998</v>
      </c>
      <c r="CR167" s="619">
        <f t="shared" si="1070"/>
        <v>6016356.629999999</v>
      </c>
      <c r="CS167" s="619">
        <f t="shared" si="1070"/>
        <v>9239074.5599999987</v>
      </c>
      <c r="CT167" s="619">
        <f t="shared" si="1070"/>
        <v>7283813.9099999992</v>
      </c>
      <c r="CU167" s="619">
        <f t="shared" si="1070"/>
        <v>162356797.61000001</v>
      </c>
      <c r="CV167" s="619">
        <f t="shared" si="1070"/>
        <v>10769502.149999999</v>
      </c>
      <c r="CW167" s="619">
        <f t="shared" si="1070"/>
        <v>9810238.1700000018</v>
      </c>
      <c r="CX167" s="619">
        <f t="shared" si="1070"/>
        <v>28265987.32</v>
      </c>
      <c r="CY167" s="619">
        <f t="shared" si="1070"/>
        <v>8095436.6799999988</v>
      </c>
      <c r="CZ167" s="619">
        <f t="shared" si="1070"/>
        <v>21072285.610000003</v>
      </c>
      <c r="DA167" s="619">
        <f t="shared" si="1070"/>
        <v>7749164.9500000002</v>
      </c>
      <c r="DB167" s="619">
        <f t="shared" si="1070"/>
        <v>12140173.82</v>
      </c>
      <c r="DC167" s="619">
        <f t="shared" si="1070"/>
        <v>147025279.24999997</v>
      </c>
      <c r="DD167" s="619">
        <f t="shared" si="1070"/>
        <v>240380569.01999998</v>
      </c>
      <c r="DE167" s="619">
        <f t="shared" si="1070"/>
        <v>22703707.030000001</v>
      </c>
      <c r="DF167" s="619">
        <f t="shared" si="1070"/>
        <v>13878767.120000001</v>
      </c>
      <c r="DG167" s="619">
        <f t="shared" si="1070"/>
        <v>14975719.99</v>
      </c>
      <c r="DH167" s="619">
        <f t="shared" si="1070"/>
        <v>32082416.860000007</v>
      </c>
      <c r="DI167" s="619">
        <f t="shared" si="1070"/>
        <v>40524743.580000006</v>
      </c>
      <c r="DJ167" s="619">
        <f t="shared" si="1070"/>
        <v>28406313.090000004</v>
      </c>
      <c r="DK167" s="619">
        <f t="shared" si="1070"/>
        <v>10426964.709999999</v>
      </c>
      <c r="DL167" s="619">
        <f t="shared" si="1070"/>
        <v>577818294.16999996</v>
      </c>
      <c r="DM167" s="619">
        <f t="shared" si="1070"/>
        <v>16426332.059999999</v>
      </c>
      <c r="DN167" s="619">
        <f t="shared" si="1070"/>
        <v>22575889.850000001</v>
      </c>
      <c r="DO167" s="619">
        <f t="shared" si="1070"/>
        <v>10326184.079999998</v>
      </c>
      <c r="DP167" s="619">
        <f t="shared" si="1070"/>
        <v>24016040.84</v>
      </c>
      <c r="DQ167" s="619">
        <f t="shared" si="1070"/>
        <v>17428397.880000003</v>
      </c>
      <c r="DR167" s="619">
        <f t="shared" si="1070"/>
        <v>45643747.459999993</v>
      </c>
      <c r="DS167" s="619">
        <f t="shared" si="1070"/>
        <v>14751674.939900002</v>
      </c>
      <c r="DT167" s="619">
        <f t="shared" si="1070"/>
        <v>51026527.350000001</v>
      </c>
      <c r="DU167" s="619">
        <f t="shared" si="1070"/>
        <v>292584214.75999999</v>
      </c>
      <c r="DV167" s="619">
        <f t="shared" si="1070"/>
        <v>27950251.949999999</v>
      </c>
      <c r="DW167" s="619">
        <f t="shared" si="1070"/>
        <v>53926485.960000008</v>
      </c>
      <c r="DX167" s="619">
        <f t="shared" si="1070"/>
        <v>56809099.810000002</v>
      </c>
      <c r="DY167" s="619">
        <f t="shared" si="1070"/>
        <v>17737005.729999997</v>
      </c>
      <c r="DZ167" s="619">
        <f t="shared" si="1070"/>
        <v>16465990.23</v>
      </c>
      <c r="EA167" s="619">
        <f t="shared" si="1070"/>
        <v>18395703.329999998</v>
      </c>
      <c r="EB167" s="619">
        <f t="shared" si="1070"/>
        <v>9641081.5099999979</v>
      </c>
      <c r="EC167" s="619">
        <f t="shared" si="1070"/>
        <v>8202620.1099999994</v>
      </c>
      <c r="ED167" s="619">
        <f t="shared" ref="ED167:GO167" si="1071">SUM(ED163:ED166)</f>
        <v>14482618.290000001</v>
      </c>
      <c r="EE167" s="619">
        <f t="shared" si="1071"/>
        <v>39007457.469999999</v>
      </c>
      <c r="EF167" s="619">
        <f t="shared" si="1071"/>
        <v>72744524.250000015</v>
      </c>
      <c r="EG167" s="619">
        <f t="shared" si="1071"/>
        <v>60746475.519999996</v>
      </c>
      <c r="EH167" s="619">
        <f t="shared" si="1071"/>
        <v>10591622.09</v>
      </c>
      <c r="EI167" s="619">
        <f t="shared" si="1071"/>
        <v>18785343.690000001</v>
      </c>
      <c r="EJ167" s="619">
        <f t="shared" si="1071"/>
        <v>25844781.000000004</v>
      </c>
      <c r="EK167" s="619">
        <f t="shared" si="1071"/>
        <v>15910429.17</v>
      </c>
      <c r="EL167" s="619">
        <f t="shared" si="1071"/>
        <v>21738598.59</v>
      </c>
      <c r="EM167" s="619">
        <f t="shared" si="1071"/>
        <v>16983040.039999999</v>
      </c>
      <c r="EN167" s="619">
        <f t="shared" si="1071"/>
        <v>17216689.129999999</v>
      </c>
      <c r="EO167" s="619">
        <f t="shared" si="1071"/>
        <v>276364203.25000006</v>
      </c>
      <c r="EP167" s="619">
        <f t="shared" si="1071"/>
        <v>16396339.749999998</v>
      </c>
      <c r="EQ167" s="619">
        <f t="shared" si="1071"/>
        <v>34984690.699999996</v>
      </c>
      <c r="ER167" s="619">
        <f t="shared" si="1071"/>
        <v>13436180.439999999</v>
      </c>
      <c r="ES167" s="619">
        <f t="shared" si="1071"/>
        <v>13805301.75</v>
      </c>
      <c r="ET167" s="619">
        <f t="shared" si="1071"/>
        <v>9296747.9900000021</v>
      </c>
      <c r="EU167" s="619">
        <f t="shared" si="1071"/>
        <v>54830743.999999993</v>
      </c>
      <c r="EV167" s="619">
        <f t="shared" si="1071"/>
        <v>39347665.519999996</v>
      </c>
      <c r="EW167" s="619">
        <f t="shared" si="1071"/>
        <v>25944677.759999998</v>
      </c>
      <c r="EX167" s="619">
        <f t="shared" si="1071"/>
        <v>243406039.98000002</v>
      </c>
      <c r="EY167" s="619">
        <f t="shared" si="1071"/>
        <v>5148366.8500000006</v>
      </c>
      <c r="EZ167" s="619">
        <f t="shared" si="1071"/>
        <v>9786629.3599999994</v>
      </c>
      <c r="FA167" s="619">
        <f t="shared" si="1071"/>
        <v>40829148.670000009</v>
      </c>
      <c r="FB167" s="619">
        <f t="shared" si="1071"/>
        <v>26001130.459999997</v>
      </c>
      <c r="FC167" s="619">
        <f t="shared" si="1071"/>
        <v>40121023.899999999</v>
      </c>
      <c r="FD167" s="619">
        <f t="shared" si="1071"/>
        <v>13650563.139999999</v>
      </c>
      <c r="FE167" s="619">
        <f t="shared" si="1071"/>
        <v>17591788.309999999</v>
      </c>
      <c r="FF167" s="619">
        <f t="shared" si="1071"/>
        <v>22128531.380000003</v>
      </c>
      <c r="FG167" s="619">
        <f t="shared" si="1071"/>
        <v>10749877.390000001</v>
      </c>
      <c r="FH167" s="619">
        <f t="shared" si="1071"/>
        <v>16251773.229999999</v>
      </c>
      <c r="FI167" s="619">
        <f t="shared" si="1071"/>
        <v>9064551.0299999993</v>
      </c>
      <c r="FJ167" s="619">
        <f t="shared" si="1071"/>
        <v>89452863.519999996</v>
      </c>
      <c r="FK167" s="619">
        <f t="shared" si="1071"/>
        <v>10774011.77</v>
      </c>
      <c r="FL167" s="619">
        <f t="shared" si="1071"/>
        <v>2332939.7200000002</v>
      </c>
      <c r="FM167" s="619">
        <f t="shared" si="1071"/>
        <v>7758478.1599999992</v>
      </c>
      <c r="FN167" s="619">
        <f t="shared" si="1071"/>
        <v>17668609.199999999</v>
      </c>
      <c r="FO167" s="619">
        <f t="shared" si="1071"/>
        <v>13332445.199999999</v>
      </c>
      <c r="FP167" s="619">
        <f t="shared" si="1071"/>
        <v>6368795.9100000001</v>
      </c>
      <c r="FQ167" s="619">
        <f t="shared" si="1071"/>
        <v>4419992.1500000004</v>
      </c>
      <c r="FR167" s="619">
        <f t="shared" si="1071"/>
        <v>473331808.14999986</v>
      </c>
      <c r="FS167" s="619">
        <f t="shared" si="1071"/>
        <v>13787321.489999998</v>
      </c>
      <c r="FT167" s="619">
        <f t="shared" si="1071"/>
        <v>23902693.829999998</v>
      </c>
      <c r="FU167" s="619">
        <f t="shared" si="1071"/>
        <v>19292575.580000006</v>
      </c>
      <c r="FV167" s="619">
        <f t="shared" si="1071"/>
        <v>17581399.199999999</v>
      </c>
      <c r="FW167" s="619">
        <f t="shared" si="1071"/>
        <v>18199264.940000001</v>
      </c>
      <c r="FX167" s="619">
        <f t="shared" si="1071"/>
        <v>57646030.149999999</v>
      </c>
      <c r="FY167" s="619">
        <f t="shared" si="1071"/>
        <v>26672698.950000003</v>
      </c>
      <c r="FZ167" s="619">
        <f t="shared" si="1071"/>
        <v>22800048.129999999</v>
      </c>
      <c r="GA167" s="619">
        <f t="shared" si="1071"/>
        <v>9566672.1400000006</v>
      </c>
      <c r="GB167" s="619">
        <f t="shared" si="1071"/>
        <v>33115038.34</v>
      </c>
      <c r="GC167" s="619">
        <f t="shared" si="1071"/>
        <v>23645573.829999998</v>
      </c>
      <c r="GD167" s="619">
        <f t="shared" si="1071"/>
        <v>17166839.549999997</v>
      </c>
      <c r="GE167" s="619">
        <f t="shared" si="1071"/>
        <v>14654022.039999999</v>
      </c>
      <c r="GF167" s="619">
        <f t="shared" si="1071"/>
        <v>147034859.34</v>
      </c>
      <c r="GG167" s="619">
        <f t="shared" si="1071"/>
        <v>17918440.869999997</v>
      </c>
      <c r="GH167" s="619">
        <f t="shared" si="1071"/>
        <v>3244699.3600000003</v>
      </c>
      <c r="GI167" s="619">
        <f t="shared" si="1071"/>
        <v>31518703.570000004</v>
      </c>
      <c r="GJ167" s="619">
        <f t="shared" si="1071"/>
        <v>12876641.890000001</v>
      </c>
      <c r="GK167" s="619">
        <f t="shared" si="1071"/>
        <v>2368633.1</v>
      </c>
      <c r="GL167" s="619">
        <f t="shared" si="1071"/>
        <v>7195063.1199999992</v>
      </c>
      <c r="GM167" s="619">
        <f t="shared" si="1071"/>
        <v>22885832.270000003</v>
      </c>
      <c r="GN167" s="619">
        <f t="shared" si="1071"/>
        <v>4016699.8</v>
      </c>
      <c r="GO167" s="619">
        <f t="shared" si="1071"/>
        <v>8295585.1499999994</v>
      </c>
      <c r="GP167" s="619">
        <f t="shared" ref="GP167:JA167" si="1072">SUM(GP163:GP166)</f>
        <v>4157467.9999999995</v>
      </c>
      <c r="GQ167" s="619">
        <f t="shared" si="1072"/>
        <v>5790508.7599999998</v>
      </c>
      <c r="GR167" s="619">
        <f t="shared" si="1072"/>
        <v>104797610.91999999</v>
      </c>
      <c r="GS167" s="619">
        <f t="shared" si="1072"/>
        <v>22576196.119999994</v>
      </c>
      <c r="GT167" s="619">
        <f t="shared" si="1072"/>
        <v>11400856.689999999</v>
      </c>
      <c r="GU167" s="619">
        <f t="shared" si="1072"/>
        <v>37421430.810000002</v>
      </c>
      <c r="GV167" s="619">
        <f t="shared" si="1072"/>
        <v>2858506.51</v>
      </c>
      <c r="GW167" s="619">
        <f t="shared" si="1072"/>
        <v>17324998.080000002</v>
      </c>
      <c r="GX167" s="619">
        <f t="shared" si="1072"/>
        <v>11987408.449999999</v>
      </c>
      <c r="GY167" s="619">
        <f t="shared" si="1072"/>
        <v>12836126.710000001</v>
      </c>
      <c r="GZ167" s="619">
        <f t="shared" si="1072"/>
        <v>146742566.12</v>
      </c>
      <c r="HA167" s="619">
        <f t="shared" si="1072"/>
        <v>9603350.1600000001</v>
      </c>
      <c r="HB167" s="619">
        <f t="shared" si="1072"/>
        <v>20624700.82</v>
      </c>
      <c r="HC167" s="619">
        <f t="shared" si="1072"/>
        <v>12498745.83</v>
      </c>
      <c r="HD167" s="619">
        <f t="shared" si="1072"/>
        <v>422029852.84999985</v>
      </c>
      <c r="HE167" s="619">
        <f t="shared" si="1072"/>
        <v>99555476.310000017</v>
      </c>
      <c r="HF167" s="619">
        <f t="shared" si="1072"/>
        <v>76138637.819999993</v>
      </c>
      <c r="HG167" s="619">
        <f t="shared" si="1072"/>
        <v>74632055.440000013</v>
      </c>
      <c r="HH167" s="619">
        <f t="shared" si="1072"/>
        <v>38465446.57</v>
      </c>
      <c r="HI167" s="619">
        <f t="shared" si="1072"/>
        <v>37227465.550000004</v>
      </c>
      <c r="HJ167" s="619">
        <f t="shared" si="1072"/>
        <v>14828199.359999999</v>
      </c>
      <c r="HK167" s="619">
        <f t="shared" si="1072"/>
        <v>23061460.159999993</v>
      </c>
      <c r="HL167" s="619">
        <f t="shared" si="1072"/>
        <v>264252393.84000003</v>
      </c>
      <c r="HM167" s="619">
        <f t="shared" si="1072"/>
        <v>50909509.140000001</v>
      </c>
      <c r="HN167" s="619">
        <f t="shared" si="1072"/>
        <v>84608973.920000017</v>
      </c>
      <c r="HO167" s="619">
        <f t="shared" si="1072"/>
        <v>37675945.449999996</v>
      </c>
      <c r="HP167" s="619">
        <f t="shared" si="1072"/>
        <v>30358610.149999999</v>
      </c>
      <c r="HQ167" s="619">
        <f t="shared" si="1072"/>
        <v>17358857.779999997</v>
      </c>
      <c r="HR167" s="619">
        <f t="shared" si="1072"/>
        <v>32778560.34999999</v>
      </c>
      <c r="HS167" s="619">
        <f t="shared" si="1072"/>
        <v>34055454.035000004</v>
      </c>
      <c r="HT167" s="619">
        <f t="shared" si="1072"/>
        <v>245764328.38539997</v>
      </c>
      <c r="HU167" s="619">
        <f t="shared" si="1072"/>
        <v>126934417.80000001</v>
      </c>
      <c r="HV167" s="619">
        <f t="shared" si="1072"/>
        <v>30084776.009999998</v>
      </c>
      <c r="HW167" s="619">
        <f t="shared" si="1072"/>
        <v>8619663.870000001</v>
      </c>
      <c r="HX167" s="619">
        <f t="shared" si="1072"/>
        <v>11115071.84</v>
      </c>
      <c r="HY167" s="619">
        <f t="shared" si="1072"/>
        <v>16503366.229999999</v>
      </c>
      <c r="HZ167" s="619">
        <f t="shared" si="1072"/>
        <v>25161530.170000006</v>
      </c>
      <c r="IA167" s="619">
        <f t="shared" si="1072"/>
        <v>18562217.280000001</v>
      </c>
      <c r="IB167" s="619">
        <f t="shared" si="1072"/>
        <v>10797636.33</v>
      </c>
      <c r="IC167" s="619">
        <f t="shared" si="1072"/>
        <v>17726373.300000008</v>
      </c>
      <c r="ID167" s="619">
        <f t="shared" si="1072"/>
        <v>10339458.640000001</v>
      </c>
      <c r="IE167" s="619">
        <f t="shared" si="1072"/>
        <v>19430093.870000001</v>
      </c>
      <c r="IF167" s="619">
        <f t="shared" si="1072"/>
        <v>8566881.9400000013</v>
      </c>
      <c r="IG167" s="619">
        <f t="shared" si="1072"/>
        <v>14706418.669999998</v>
      </c>
      <c r="IH167" s="619">
        <f t="shared" si="1072"/>
        <v>7153281.2700000023</v>
      </c>
      <c r="II167" s="619">
        <f t="shared" si="1072"/>
        <v>7142433.8000000007</v>
      </c>
      <c r="IJ167" s="619">
        <f t="shared" si="1072"/>
        <v>215475584.91</v>
      </c>
      <c r="IK167" s="619">
        <f t="shared" si="1072"/>
        <v>199889016.46999997</v>
      </c>
      <c r="IL167" s="619">
        <f t="shared" si="1072"/>
        <v>12296494.789999999</v>
      </c>
      <c r="IM167" s="619">
        <f t="shared" si="1072"/>
        <v>73373427.479999989</v>
      </c>
      <c r="IN167" s="619">
        <f t="shared" si="1072"/>
        <v>78427052.909999996</v>
      </c>
      <c r="IO167" s="619">
        <f t="shared" si="1072"/>
        <v>39724334.040000007</v>
      </c>
      <c r="IP167" s="619">
        <f t="shared" si="1072"/>
        <v>6934103.4999999991</v>
      </c>
      <c r="IQ167" s="619">
        <f t="shared" si="1072"/>
        <v>13106451.620000003</v>
      </c>
      <c r="IR167" s="619">
        <f t="shared" si="1072"/>
        <v>13608276.52</v>
      </c>
      <c r="IS167" s="619">
        <f t="shared" si="1072"/>
        <v>21193837.18</v>
      </c>
      <c r="IT167" s="619">
        <f t="shared" si="1072"/>
        <v>19250500.870000001</v>
      </c>
      <c r="IU167" s="619">
        <f t="shared" si="1072"/>
        <v>440167034.96000004</v>
      </c>
      <c r="IV167" s="619">
        <f t="shared" si="1072"/>
        <v>283481188.19999999</v>
      </c>
      <c r="IW167" s="619">
        <f t="shared" si="1072"/>
        <v>8999752.2799999993</v>
      </c>
      <c r="IX167" s="619">
        <f t="shared" si="1072"/>
        <v>38132692.570000008</v>
      </c>
      <c r="IY167" s="619">
        <f t="shared" si="1072"/>
        <v>40217629.57</v>
      </c>
      <c r="IZ167" s="619">
        <f t="shared" si="1072"/>
        <v>8118721.7299999995</v>
      </c>
      <c r="JA167" s="619">
        <f t="shared" si="1072"/>
        <v>23805008.520000003</v>
      </c>
      <c r="JB167" s="619">
        <f t="shared" ref="JB167:LM167" si="1073">SUM(JB163:JB166)</f>
        <v>4873195.5600000005</v>
      </c>
      <c r="JC167" s="619">
        <f t="shared" si="1073"/>
        <v>11104426.279999997</v>
      </c>
      <c r="JD167" s="619">
        <f t="shared" si="1073"/>
        <v>14826197.170000002</v>
      </c>
      <c r="JE167" s="619">
        <f t="shared" si="1073"/>
        <v>35888520.100000009</v>
      </c>
      <c r="JF167" s="619">
        <f t="shared" si="1073"/>
        <v>14719915.630000001</v>
      </c>
      <c r="JG167" s="619">
        <f t="shared" si="1073"/>
        <v>55236303.499999985</v>
      </c>
      <c r="JH167" s="619">
        <f t="shared" si="1073"/>
        <v>75663317.690000027</v>
      </c>
      <c r="JI167" s="619">
        <f t="shared" si="1073"/>
        <v>15989236.720000004</v>
      </c>
      <c r="JJ167" s="619">
        <f t="shared" si="1073"/>
        <v>15667459.130000001</v>
      </c>
      <c r="JK167" s="619">
        <f t="shared" si="1073"/>
        <v>12233516.550000001</v>
      </c>
      <c r="JL167" s="619">
        <f t="shared" si="1073"/>
        <v>8197589.5200000005</v>
      </c>
      <c r="JM167" s="619">
        <f t="shared" si="1073"/>
        <v>171132487.42000002</v>
      </c>
      <c r="JN167" s="619">
        <f t="shared" si="1073"/>
        <v>22052150.170000006</v>
      </c>
      <c r="JO167" s="619">
        <f t="shared" si="1073"/>
        <v>23314423.439999998</v>
      </c>
      <c r="JP167" s="619">
        <f t="shared" si="1073"/>
        <v>41935824.150000006</v>
      </c>
      <c r="JQ167" s="619">
        <f t="shared" si="1073"/>
        <v>24712447.030000001</v>
      </c>
      <c r="JR167" s="619">
        <f t="shared" si="1073"/>
        <v>43304871.789999992</v>
      </c>
      <c r="JS167" s="619">
        <f t="shared" si="1073"/>
        <v>10671539.200000001</v>
      </c>
      <c r="JT167" s="619">
        <f t="shared" si="1073"/>
        <v>185581532.46000004</v>
      </c>
      <c r="JU167" s="619">
        <f t="shared" si="1073"/>
        <v>69428688</v>
      </c>
      <c r="JV167" s="619">
        <f t="shared" si="1073"/>
        <v>15274668.350000001</v>
      </c>
      <c r="JW167" s="619">
        <f t="shared" si="1073"/>
        <v>4976622.7799999993</v>
      </c>
      <c r="JX167" s="619">
        <f t="shared" si="1073"/>
        <v>19053812.989999998</v>
      </c>
      <c r="JY167" s="619">
        <f t="shared" si="1073"/>
        <v>4148801.3600000003</v>
      </c>
      <c r="JZ167" s="619">
        <f t="shared" si="1073"/>
        <v>39226219.860000007</v>
      </c>
      <c r="KA167" s="619">
        <f t="shared" si="1073"/>
        <v>14511966.969999999</v>
      </c>
      <c r="KB167" s="619">
        <f t="shared" si="1073"/>
        <v>8164407.3599999994</v>
      </c>
      <c r="KC167" s="619">
        <f t="shared" si="1073"/>
        <v>11602148.299999999</v>
      </c>
      <c r="KD167" s="619">
        <f t="shared" si="1073"/>
        <v>5450082.4199999999</v>
      </c>
      <c r="KE167" s="619">
        <f t="shared" si="1073"/>
        <v>10446227.880000001</v>
      </c>
      <c r="KF167" s="619">
        <f t="shared" si="1073"/>
        <v>6032184.4700000007</v>
      </c>
      <c r="KG167" s="619">
        <f t="shared" si="1073"/>
        <v>2628231.7899999996</v>
      </c>
      <c r="KH167" s="619">
        <f t="shared" si="1073"/>
        <v>9040017.4600000009</v>
      </c>
      <c r="KI167" s="619">
        <f t="shared" si="1073"/>
        <v>10707305.000000002</v>
      </c>
      <c r="KJ167" s="619">
        <f t="shared" si="1073"/>
        <v>509265221.40000004</v>
      </c>
      <c r="KK167" s="619">
        <f t="shared" si="1073"/>
        <v>51575331.570000008</v>
      </c>
      <c r="KL167" s="619">
        <f t="shared" si="1073"/>
        <v>22575335.939999998</v>
      </c>
      <c r="KM167" s="619">
        <f t="shared" si="1073"/>
        <v>30079763.779999997</v>
      </c>
      <c r="KN167" s="619">
        <f t="shared" si="1073"/>
        <v>11875495.23</v>
      </c>
      <c r="KO167" s="619">
        <f t="shared" si="1073"/>
        <v>17575429.73</v>
      </c>
      <c r="KP167" s="619">
        <f t="shared" si="1073"/>
        <v>64849459.939999998</v>
      </c>
      <c r="KQ167" s="619">
        <f t="shared" si="1073"/>
        <v>10703971.809999999</v>
      </c>
      <c r="KR167" s="619">
        <f t="shared" si="1073"/>
        <v>10016070.819999998</v>
      </c>
      <c r="KS167" s="619">
        <f t="shared" si="1073"/>
        <v>192966208.54000005</v>
      </c>
      <c r="KT167" s="619">
        <f t="shared" si="1073"/>
        <v>13936965.680000002</v>
      </c>
      <c r="KU167" s="619">
        <f t="shared" si="1073"/>
        <v>12395718.119999999</v>
      </c>
      <c r="KV167" s="619">
        <f t="shared" si="1073"/>
        <v>38246137.459999986</v>
      </c>
      <c r="KW167" s="619">
        <f t="shared" si="1073"/>
        <v>23110458.830000006</v>
      </c>
      <c r="KX167" s="619">
        <f t="shared" si="1073"/>
        <v>20504969.079999998</v>
      </c>
      <c r="KY167" s="619">
        <f t="shared" si="1073"/>
        <v>200430145.70999998</v>
      </c>
      <c r="KZ167" s="619">
        <f t="shared" si="1073"/>
        <v>19443823.310000002</v>
      </c>
      <c r="LA167" s="619">
        <f t="shared" si="1073"/>
        <v>278380391.41000003</v>
      </c>
      <c r="LB167" s="619">
        <f t="shared" si="1073"/>
        <v>14892428.960000001</v>
      </c>
      <c r="LC167" s="619">
        <f t="shared" si="1073"/>
        <v>8459209.6799999997</v>
      </c>
      <c r="LD167" s="619">
        <f t="shared" si="1073"/>
        <v>31143860.179999996</v>
      </c>
      <c r="LE167" s="619">
        <f t="shared" si="1073"/>
        <v>24973057.57</v>
      </c>
      <c r="LF167" s="619">
        <f t="shared" si="1073"/>
        <v>11391188.57</v>
      </c>
      <c r="LG167" s="619">
        <f t="shared" si="1073"/>
        <v>10221584.789999997</v>
      </c>
      <c r="LH167" s="619">
        <f t="shared" si="1073"/>
        <v>16920188.620000005</v>
      </c>
      <c r="LI167" s="619">
        <f t="shared" si="1073"/>
        <v>608079043.94999993</v>
      </c>
      <c r="LJ167" s="619">
        <f t="shared" si="1073"/>
        <v>111713144.48999998</v>
      </c>
      <c r="LK167" s="619">
        <f t="shared" si="1073"/>
        <v>80106205.780000001</v>
      </c>
      <c r="LL167" s="619">
        <f t="shared" si="1073"/>
        <v>105106388.39</v>
      </c>
      <c r="LM167" s="619">
        <f t="shared" si="1073"/>
        <v>20485465.399999999</v>
      </c>
      <c r="LN167" s="619">
        <f t="shared" ref="LN167:NY167" si="1074">SUM(LN163:LN166)</f>
        <v>25075433.060000002</v>
      </c>
      <c r="LO167" s="619">
        <f t="shared" si="1074"/>
        <v>15398123.100000001</v>
      </c>
      <c r="LP167" s="619">
        <f t="shared" si="1074"/>
        <v>44495254.670000002</v>
      </c>
      <c r="LQ167" s="619">
        <f t="shared" si="1074"/>
        <v>8295093.1100000003</v>
      </c>
      <c r="LR167" s="619">
        <f t="shared" si="1074"/>
        <v>18823349.460000001</v>
      </c>
      <c r="LS167" s="619">
        <f t="shared" si="1074"/>
        <v>4253915.7700000005</v>
      </c>
      <c r="LT167" s="619">
        <f t="shared" si="1074"/>
        <v>82570854.570000008</v>
      </c>
      <c r="LU167" s="619">
        <f t="shared" si="1074"/>
        <v>3149696.1799999997</v>
      </c>
      <c r="LV167" s="619">
        <f t="shared" si="1074"/>
        <v>9603753.5999999996</v>
      </c>
      <c r="LW167" s="619">
        <f t="shared" si="1074"/>
        <v>272502608.03999996</v>
      </c>
      <c r="LX167" s="619">
        <f t="shared" si="1074"/>
        <v>126830684.08999999</v>
      </c>
      <c r="LY167" s="619">
        <f t="shared" si="1074"/>
        <v>232663112.78999993</v>
      </c>
      <c r="LZ167" s="619">
        <f t="shared" si="1074"/>
        <v>68721783.370000005</v>
      </c>
      <c r="MA167" s="619">
        <f t="shared" si="1074"/>
        <v>37375750.469999999</v>
      </c>
      <c r="MB167" s="619">
        <f t="shared" si="1074"/>
        <v>32796147.690000001</v>
      </c>
      <c r="MC167" s="619">
        <f t="shared" si="1074"/>
        <v>32709582.050000004</v>
      </c>
      <c r="MD167" s="619">
        <f t="shared" si="1074"/>
        <v>26475041.359999999</v>
      </c>
      <c r="ME167" s="619">
        <f t="shared" si="1074"/>
        <v>21102750.43</v>
      </c>
      <c r="MF167" s="619">
        <f t="shared" si="1074"/>
        <v>20714177.039999995</v>
      </c>
      <c r="MG167" s="619">
        <f t="shared" si="1074"/>
        <v>66755825.830000013</v>
      </c>
      <c r="MH167" s="619">
        <f t="shared" si="1074"/>
        <v>12191809.809999999</v>
      </c>
      <c r="MI167" s="619">
        <f t="shared" si="1074"/>
        <v>429126162.56</v>
      </c>
      <c r="MJ167" s="619">
        <f t="shared" si="1074"/>
        <v>21818581.48</v>
      </c>
      <c r="MK167" s="619">
        <f t="shared" si="1074"/>
        <v>11524500.65</v>
      </c>
      <c r="ML167" s="619">
        <f t="shared" si="1074"/>
        <v>13354458.469999999</v>
      </c>
      <c r="MM167" s="619">
        <f t="shared" si="1074"/>
        <v>13637550.779999999</v>
      </c>
      <c r="MN167" s="619">
        <f t="shared" si="1074"/>
        <v>24055205.520000007</v>
      </c>
      <c r="MO167" s="619">
        <f t="shared" si="1074"/>
        <v>27610034.719999999</v>
      </c>
      <c r="MP167" s="619">
        <f t="shared" si="1074"/>
        <v>7942947.5599999996</v>
      </c>
      <c r="MQ167" s="619">
        <f t="shared" si="1074"/>
        <v>41032192.849999994</v>
      </c>
      <c r="MR167" s="619">
        <f t="shared" si="1074"/>
        <v>16978157.32</v>
      </c>
      <c r="MS167" s="619">
        <f t="shared" si="1074"/>
        <v>17874547.390000001</v>
      </c>
      <c r="MT167" s="619">
        <f t="shared" si="1074"/>
        <v>17261118.560000002</v>
      </c>
      <c r="MU167" s="619">
        <f t="shared" si="1074"/>
        <v>397255120.81000006</v>
      </c>
      <c r="MV167" s="619">
        <f t="shared" si="1074"/>
        <v>24307380.25</v>
      </c>
      <c r="MW167" s="619">
        <f t="shared" si="1074"/>
        <v>38603762.18</v>
      </c>
      <c r="MX167" s="619">
        <f t="shared" si="1074"/>
        <v>34775360.109999999</v>
      </c>
      <c r="MY167" s="619">
        <f t="shared" si="1074"/>
        <v>62880154.010000005</v>
      </c>
      <c r="MZ167" s="619">
        <f t="shared" si="1074"/>
        <v>18993015.449999999</v>
      </c>
      <c r="NA167" s="619">
        <f t="shared" si="1074"/>
        <v>56832102.82</v>
      </c>
      <c r="NB167" s="619">
        <f t="shared" si="1074"/>
        <v>51753231.460000001</v>
      </c>
      <c r="NC167" s="619">
        <f t="shared" si="1074"/>
        <v>37859675.289999999</v>
      </c>
      <c r="ND167" s="619">
        <f t="shared" si="1074"/>
        <v>12152745.219999999</v>
      </c>
      <c r="NE167" s="619">
        <f t="shared" si="1074"/>
        <v>7313096.2999999998</v>
      </c>
      <c r="NF167" s="619">
        <f t="shared" si="1074"/>
        <v>774492280.05999994</v>
      </c>
      <c r="NG167" s="619">
        <f t="shared" si="1074"/>
        <v>67343511.819999993</v>
      </c>
      <c r="NH167" s="619">
        <f t="shared" si="1074"/>
        <v>11137510.65</v>
      </c>
      <c r="NI167" s="619">
        <f t="shared" si="1074"/>
        <v>135707973.85999998</v>
      </c>
      <c r="NJ167" s="619">
        <f t="shared" si="1074"/>
        <v>27148464.59</v>
      </c>
      <c r="NK167" s="619">
        <f t="shared" si="1074"/>
        <v>40353084.609999999</v>
      </c>
      <c r="NL167" s="619">
        <f t="shared" si="1074"/>
        <v>156893412.09999999</v>
      </c>
      <c r="NM167" s="619">
        <f t="shared" si="1074"/>
        <v>123687777.09</v>
      </c>
      <c r="NN167" s="619">
        <f t="shared" si="1074"/>
        <v>3721037.2800000003</v>
      </c>
      <c r="NO167" s="619">
        <f t="shared" si="1074"/>
        <v>37180728.189999998</v>
      </c>
      <c r="NP167" s="619">
        <f t="shared" si="1074"/>
        <v>14007348.010000002</v>
      </c>
      <c r="NQ167" s="619">
        <f t="shared" si="1074"/>
        <v>14724151.380000001</v>
      </c>
      <c r="NR167" s="619">
        <f t="shared" si="1074"/>
        <v>129121455.51000005</v>
      </c>
      <c r="NS167" s="619">
        <f t="shared" si="1074"/>
        <v>6290723.0099999998</v>
      </c>
      <c r="NT167" s="619">
        <f t="shared" si="1074"/>
        <v>10195126.720000001</v>
      </c>
      <c r="NU167" s="619">
        <f t="shared" si="1074"/>
        <v>8340483.8899999997</v>
      </c>
      <c r="NV167" s="619">
        <f t="shared" si="1074"/>
        <v>8382312.3200000003</v>
      </c>
      <c r="NW167" s="619">
        <f t="shared" si="1074"/>
        <v>2421926.6899999995</v>
      </c>
      <c r="NX167" s="619">
        <f t="shared" si="1074"/>
        <v>3116898.2399999998</v>
      </c>
      <c r="NY167" s="619">
        <f t="shared" si="1074"/>
        <v>431552716.76999986</v>
      </c>
      <c r="NZ167" s="619">
        <f t="shared" ref="NZ167:QK167" si="1075">SUM(NZ163:NZ166)</f>
        <v>115188858.91</v>
      </c>
      <c r="OA167" s="619">
        <f t="shared" si="1075"/>
        <v>15721504.080000002</v>
      </c>
      <c r="OB167" s="619">
        <f t="shared" si="1075"/>
        <v>15757908.300000001</v>
      </c>
      <c r="OC167" s="619">
        <f t="shared" si="1075"/>
        <v>13857290.110000001</v>
      </c>
      <c r="OD167" s="619">
        <f t="shared" si="1075"/>
        <v>11777957.720000001</v>
      </c>
      <c r="OE167" s="619">
        <f t="shared" si="1075"/>
        <v>12007397.139999999</v>
      </c>
      <c r="OF167" s="619">
        <f t="shared" si="1075"/>
        <v>419152878.21000004</v>
      </c>
      <c r="OG167" s="619">
        <f t="shared" si="1075"/>
        <v>105115662.63000001</v>
      </c>
      <c r="OH167" s="619">
        <f t="shared" si="1075"/>
        <v>26329211.179999996</v>
      </c>
      <c r="OI167" s="619">
        <f t="shared" si="1075"/>
        <v>115939568.61</v>
      </c>
      <c r="OJ167" s="619">
        <f t="shared" si="1075"/>
        <v>23915854.879999999</v>
      </c>
      <c r="OK167" s="619">
        <f t="shared" si="1075"/>
        <v>26578759.98</v>
      </c>
      <c r="OL167" s="619">
        <f t="shared" si="1075"/>
        <v>53868215.580000006</v>
      </c>
      <c r="OM167" s="619">
        <f t="shared" si="1075"/>
        <v>26411589.430000007</v>
      </c>
      <c r="ON167" s="619">
        <f t="shared" si="1075"/>
        <v>28752260.059999999</v>
      </c>
      <c r="OO167" s="619">
        <f t="shared" si="1075"/>
        <v>347233972.96000004</v>
      </c>
      <c r="OP167" s="619">
        <f t="shared" si="1075"/>
        <v>66497299.75</v>
      </c>
      <c r="OQ167" s="619">
        <f t="shared" si="1075"/>
        <v>214631777.99000004</v>
      </c>
      <c r="OR167" s="619">
        <f t="shared" si="1075"/>
        <v>33401856.609999999</v>
      </c>
      <c r="OS167" s="619">
        <f t="shared" si="1075"/>
        <v>39811913.080000006</v>
      </c>
      <c r="OT167" s="619">
        <f t="shared" si="1075"/>
        <v>23510284.419999998</v>
      </c>
      <c r="OU167" s="619">
        <f t="shared" si="1075"/>
        <v>107654621.97000001</v>
      </c>
      <c r="OV167" s="619">
        <f t="shared" si="1075"/>
        <v>13386460.629999999</v>
      </c>
      <c r="OW167" s="619">
        <f t="shared" si="1075"/>
        <v>16046388.639999999</v>
      </c>
      <c r="OX167" s="619">
        <f t="shared" si="1075"/>
        <v>15007140.250000002</v>
      </c>
      <c r="OY167" s="619">
        <f t="shared" si="1075"/>
        <v>17345064.690000001</v>
      </c>
      <c r="OZ167" s="619">
        <f t="shared" si="1075"/>
        <v>65341783.019999996</v>
      </c>
      <c r="PA167" s="619">
        <f t="shared" si="1075"/>
        <v>10099558.699999999</v>
      </c>
      <c r="PB167" s="619">
        <f t="shared" si="1075"/>
        <v>8298908.5100000007</v>
      </c>
      <c r="PC167" s="619">
        <f t="shared" si="1075"/>
        <v>24276727.699999999</v>
      </c>
      <c r="PD167" s="619">
        <f t="shared" si="1075"/>
        <v>251836010.77000001</v>
      </c>
      <c r="PE167" s="619">
        <f t="shared" si="1075"/>
        <v>10748875.659999998</v>
      </c>
      <c r="PF167" s="619">
        <f t="shared" si="1075"/>
        <v>52348991.969999999</v>
      </c>
      <c r="PG167" s="619">
        <f t="shared" si="1075"/>
        <v>6545076.6100000003</v>
      </c>
      <c r="PH167" s="619">
        <f t="shared" si="1075"/>
        <v>12780270.82</v>
      </c>
      <c r="PI167" s="619">
        <f t="shared" si="1075"/>
        <v>24492019.489999998</v>
      </c>
      <c r="PJ167" s="619">
        <f t="shared" si="1075"/>
        <v>15751363.630000001</v>
      </c>
      <c r="PK167" s="619">
        <f t="shared" si="1075"/>
        <v>11948707.529999999</v>
      </c>
      <c r="PL167" s="619">
        <f t="shared" si="1075"/>
        <v>23326732.34</v>
      </c>
      <c r="PM167" s="619">
        <f t="shared" si="1075"/>
        <v>20614660.170000006</v>
      </c>
      <c r="PN167" s="619">
        <f t="shared" si="1075"/>
        <v>14478639.429999998</v>
      </c>
      <c r="PO167" s="619">
        <f t="shared" si="1075"/>
        <v>32450508.009999998</v>
      </c>
      <c r="PP167" s="619">
        <f t="shared" si="1075"/>
        <v>11063072.859999999</v>
      </c>
      <c r="PQ167" s="619">
        <f t="shared" si="1075"/>
        <v>50447977.840000004</v>
      </c>
      <c r="PR167" s="619">
        <f t="shared" si="1075"/>
        <v>14266599.370000003</v>
      </c>
      <c r="PS167" s="619">
        <f t="shared" si="1075"/>
        <v>6510136.3299999991</v>
      </c>
      <c r="PT167" s="619">
        <f t="shared" si="1075"/>
        <v>10699247.509999998</v>
      </c>
      <c r="PU167" s="619">
        <f t="shared" si="1075"/>
        <v>8634313.1799999997</v>
      </c>
      <c r="PV167" s="619">
        <f t="shared" si="1075"/>
        <v>713074371.56000006</v>
      </c>
      <c r="PW167" s="619">
        <f t="shared" si="1075"/>
        <v>40121507.419999994</v>
      </c>
      <c r="PX167" s="619">
        <f t="shared" si="1075"/>
        <v>15744038.910000004</v>
      </c>
      <c r="PY167" s="619">
        <f t="shared" si="1075"/>
        <v>16970847.489999998</v>
      </c>
      <c r="PZ167" s="619">
        <f t="shared" si="1075"/>
        <v>246570892.13000005</v>
      </c>
      <c r="QA167" s="619">
        <f t="shared" si="1075"/>
        <v>38129188.219999999</v>
      </c>
      <c r="QB167" s="619">
        <f t="shared" si="1075"/>
        <v>69930968.250000015</v>
      </c>
      <c r="QC167" s="619">
        <f t="shared" si="1075"/>
        <v>16812143.530000001</v>
      </c>
      <c r="QD167" s="619">
        <f t="shared" si="1075"/>
        <v>48568428.25</v>
      </c>
      <c r="QE167" s="619">
        <f t="shared" si="1075"/>
        <v>8023646.6500000004</v>
      </c>
      <c r="QF167" s="619">
        <f t="shared" si="1075"/>
        <v>40563724.239999995</v>
      </c>
      <c r="QG167" s="619">
        <f t="shared" si="1075"/>
        <v>19124967.839999996</v>
      </c>
      <c r="QH167" s="619">
        <f t="shared" si="1075"/>
        <v>15536049.189999999</v>
      </c>
      <c r="QI167" s="619">
        <f t="shared" si="1075"/>
        <v>15008414.449999999</v>
      </c>
      <c r="QJ167" s="619">
        <f t="shared" si="1075"/>
        <v>52325877.140000008</v>
      </c>
      <c r="QK167" s="619">
        <f t="shared" si="1075"/>
        <v>23429657.589999996</v>
      </c>
      <c r="QL167" s="619">
        <f t="shared" ref="QL167:SW167" si="1076">SUM(QL163:QL166)</f>
        <v>29405364.789999999</v>
      </c>
      <c r="QM167" s="619">
        <f t="shared" si="1076"/>
        <v>21386551.359999999</v>
      </c>
      <c r="QN167" s="619">
        <f t="shared" si="1076"/>
        <v>18917173.840000004</v>
      </c>
      <c r="QO167" s="619">
        <f t="shared" si="1076"/>
        <v>48279321.230000019</v>
      </c>
      <c r="QP167" s="619">
        <f t="shared" si="1076"/>
        <v>54728407.940000013</v>
      </c>
      <c r="QQ167" s="619">
        <f t="shared" si="1076"/>
        <v>14079665.670000002</v>
      </c>
      <c r="QR167" s="619">
        <f t="shared" si="1076"/>
        <v>4886093.7700000005</v>
      </c>
      <c r="QS167" s="619">
        <f t="shared" si="1076"/>
        <v>10499605.579999998</v>
      </c>
      <c r="QT167" s="619">
        <f t="shared" si="1076"/>
        <v>4730848.75</v>
      </c>
      <c r="QU167" s="619">
        <f t="shared" si="1076"/>
        <v>7068819.04</v>
      </c>
      <c r="QV167" s="619">
        <f t="shared" si="1076"/>
        <v>335099587.70999998</v>
      </c>
      <c r="QW167" s="619">
        <f t="shared" si="1076"/>
        <v>9039309.6799999978</v>
      </c>
      <c r="QX167" s="619">
        <f t="shared" si="1076"/>
        <v>42635024.719999999</v>
      </c>
      <c r="QY167" s="619">
        <f t="shared" si="1076"/>
        <v>10860295.600000001</v>
      </c>
      <c r="QZ167" s="619">
        <f t="shared" si="1076"/>
        <v>18622089.220000003</v>
      </c>
      <c r="RA167" s="619">
        <f t="shared" si="1076"/>
        <v>54565099.539999992</v>
      </c>
      <c r="RB167" s="619">
        <f t="shared" si="1076"/>
        <v>22460622.009999998</v>
      </c>
      <c r="RC167" s="619">
        <f t="shared" si="1076"/>
        <v>39759497.090000004</v>
      </c>
      <c r="RD167" s="619">
        <f t="shared" si="1076"/>
        <v>17758857.850000001</v>
      </c>
      <c r="RE167" s="619">
        <f t="shared" si="1076"/>
        <v>23908059.789999999</v>
      </c>
      <c r="RF167" s="619">
        <f t="shared" si="1076"/>
        <v>12330379.249999998</v>
      </c>
      <c r="RG167" s="619">
        <f t="shared" si="1076"/>
        <v>3438150.5</v>
      </c>
      <c r="RH167" s="619">
        <f t="shared" si="1076"/>
        <v>9469794.0099999998</v>
      </c>
      <c r="RI167" s="619">
        <f t="shared" si="1076"/>
        <v>436149321.00000012</v>
      </c>
      <c r="RJ167" s="619">
        <f t="shared" si="1076"/>
        <v>82552549.039999992</v>
      </c>
      <c r="RK167" s="619">
        <f t="shared" si="1076"/>
        <v>21162867.43</v>
      </c>
      <c r="RL167" s="619">
        <f t="shared" si="1076"/>
        <v>29003081.719999999</v>
      </c>
      <c r="RM167" s="619">
        <f t="shared" si="1076"/>
        <v>36794065.75999999</v>
      </c>
      <c r="RN167" s="619">
        <f t="shared" si="1076"/>
        <v>61137571.340000011</v>
      </c>
      <c r="RO167" s="619">
        <f t="shared" si="1076"/>
        <v>107165966.68000001</v>
      </c>
      <c r="RP167" s="619">
        <f t="shared" si="1076"/>
        <v>22114658.199999999</v>
      </c>
      <c r="RQ167" s="619">
        <f t="shared" si="1076"/>
        <v>21347051.760000002</v>
      </c>
      <c r="RR167" s="619">
        <f t="shared" si="1076"/>
        <v>65651392.580000006</v>
      </c>
      <c r="RS167" s="619">
        <f t="shared" si="1076"/>
        <v>82249313.379999995</v>
      </c>
      <c r="RT167" s="619">
        <f t="shared" si="1076"/>
        <v>21746076.020000003</v>
      </c>
      <c r="RU167" s="619">
        <f t="shared" si="1076"/>
        <v>22940398.769999996</v>
      </c>
      <c r="RV167" s="619">
        <f t="shared" si="1076"/>
        <v>41850744.870000005</v>
      </c>
      <c r="RW167" s="619">
        <f t="shared" si="1076"/>
        <v>16753814.1</v>
      </c>
      <c r="RX167" s="619">
        <f t="shared" si="1076"/>
        <v>12668115.460000001</v>
      </c>
      <c r="RY167" s="619">
        <f t="shared" si="1076"/>
        <v>18278411.590000004</v>
      </c>
      <c r="RZ167" s="619">
        <f t="shared" si="1076"/>
        <v>20018625.000000004</v>
      </c>
      <c r="SA167" s="619">
        <f t="shared" si="1076"/>
        <v>11832496.629999999</v>
      </c>
      <c r="SB167" s="619">
        <f t="shared" si="1076"/>
        <v>18228786.93</v>
      </c>
      <c r="SC167" s="619">
        <f t="shared" si="1076"/>
        <v>194948204.47999999</v>
      </c>
      <c r="SD167" s="619">
        <f t="shared" si="1076"/>
        <v>10070505.350000001</v>
      </c>
      <c r="SE167" s="619">
        <f t="shared" si="1076"/>
        <v>14015868.420000002</v>
      </c>
      <c r="SF167" s="619">
        <f t="shared" si="1076"/>
        <v>11861460.539999999</v>
      </c>
      <c r="SG167" s="619">
        <f t="shared" si="1076"/>
        <v>8440648.6600000001</v>
      </c>
      <c r="SH167" s="619">
        <f t="shared" si="1076"/>
        <v>20868877.440000001</v>
      </c>
      <c r="SI167" s="619">
        <f t="shared" si="1076"/>
        <v>13175270.520000001</v>
      </c>
      <c r="SJ167" s="619">
        <f t="shared" si="1076"/>
        <v>28846512.129999999</v>
      </c>
      <c r="SK167" s="619">
        <f t="shared" si="1076"/>
        <v>18994035.610000007</v>
      </c>
      <c r="SL167" s="619">
        <f t="shared" si="1076"/>
        <v>10525424.549999999</v>
      </c>
      <c r="SM167" s="619">
        <f t="shared" si="1076"/>
        <v>79426124.87000002</v>
      </c>
      <c r="SN167" s="619">
        <f t="shared" si="1076"/>
        <v>8002628.0800000001</v>
      </c>
      <c r="SO167" s="619">
        <f t="shared" si="1076"/>
        <v>95775357.940000013</v>
      </c>
      <c r="SP167" s="619">
        <f t="shared" si="1076"/>
        <v>10104054</v>
      </c>
      <c r="SQ167" s="619">
        <f t="shared" si="1076"/>
        <v>16735438.91</v>
      </c>
      <c r="SR167" s="619">
        <f t="shared" si="1076"/>
        <v>40134015.850000001</v>
      </c>
      <c r="SS167" s="619">
        <f t="shared" si="1076"/>
        <v>7934773.54</v>
      </c>
      <c r="ST167" s="619">
        <f t="shared" si="1076"/>
        <v>11844370.26</v>
      </c>
      <c r="SU167" s="619">
        <f t="shared" si="1076"/>
        <v>13081038.68</v>
      </c>
      <c r="SV167" s="619">
        <f t="shared" si="1076"/>
        <v>6783696.4900000002</v>
      </c>
      <c r="SW167" s="619">
        <f t="shared" si="1076"/>
        <v>284932884.48999995</v>
      </c>
      <c r="SX167" s="619">
        <f t="shared" ref="SX167:VI167" si="1077">SUM(SX163:SX166)</f>
        <v>5606607.2199999997</v>
      </c>
      <c r="SY167" s="619">
        <f t="shared" si="1077"/>
        <v>21880389.739999998</v>
      </c>
      <c r="SZ167" s="619">
        <f t="shared" si="1077"/>
        <v>19086288.419999998</v>
      </c>
      <c r="TA167" s="619">
        <f t="shared" si="1077"/>
        <v>3465444.4299999997</v>
      </c>
      <c r="TB167" s="619">
        <f t="shared" si="1077"/>
        <v>5214084.2100000018</v>
      </c>
      <c r="TC167" s="619">
        <f t="shared" si="1077"/>
        <v>12065012.630000001</v>
      </c>
      <c r="TD167" s="619">
        <f t="shared" si="1077"/>
        <v>79005433.779999986</v>
      </c>
      <c r="TE167" s="619">
        <f t="shared" si="1077"/>
        <v>11447393.52</v>
      </c>
      <c r="TF167" s="619">
        <f t="shared" si="1077"/>
        <v>13059316.050000003</v>
      </c>
      <c r="TG167" s="619">
        <f t="shared" si="1077"/>
        <v>18402732.260000002</v>
      </c>
      <c r="TH167" s="619">
        <f t="shared" si="1077"/>
        <v>45404445.739999995</v>
      </c>
      <c r="TI167" s="619">
        <f t="shared" si="1077"/>
        <v>10574656.999999998</v>
      </c>
      <c r="TJ167" s="619">
        <f t="shared" si="1077"/>
        <v>7748524.0899999999</v>
      </c>
      <c r="TK167" s="619">
        <f t="shared" si="1077"/>
        <v>394986523.25000006</v>
      </c>
      <c r="TL167" s="619">
        <f t="shared" si="1077"/>
        <v>7212135.7900000019</v>
      </c>
      <c r="TM167" s="619">
        <f t="shared" si="1077"/>
        <v>13590828.810000001</v>
      </c>
      <c r="TN167" s="619">
        <f t="shared" si="1077"/>
        <v>31084665.390000004</v>
      </c>
      <c r="TO167" s="619">
        <f t="shared" si="1077"/>
        <v>23505950.619999994</v>
      </c>
      <c r="TP167" s="619">
        <f t="shared" si="1077"/>
        <v>11423103.540000001</v>
      </c>
      <c r="TQ167" s="619">
        <f t="shared" si="1077"/>
        <v>5959890.8700000001</v>
      </c>
      <c r="TR167" s="619">
        <f t="shared" si="1077"/>
        <v>71185894.399999976</v>
      </c>
      <c r="TS167" s="619">
        <f t="shared" si="1077"/>
        <v>11782591.77</v>
      </c>
      <c r="TT167" s="619">
        <f t="shared" si="1077"/>
        <v>22382705.980000004</v>
      </c>
      <c r="TU167" s="619">
        <f t="shared" si="1077"/>
        <v>31247453.91</v>
      </c>
      <c r="TV167" s="619">
        <f t="shared" si="1077"/>
        <v>5400990.96</v>
      </c>
      <c r="TW167" s="619">
        <f t="shared" si="1077"/>
        <v>10301364.470000001</v>
      </c>
      <c r="TX167" s="619">
        <f t="shared" si="1077"/>
        <v>7188255.209999999</v>
      </c>
      <c r="TY167" s="619">
        <f t="shared" si="1077"/>
        <v>15332524.549999999</v>
      </c>
      <c r="TZ167" s="619">
        <f t="shared" si="1077"/>
        <v>3755039.29</v>
      </c>
      <c r="UA167" s="619">
        <f t="shared" si="1077"/>
        <v>77180108.019999996</v>
      </c>
      <c r="UB167" s="619">
        <f t="shared" si="1077"/>
        <v>7506106.8700000001</v>
      </c>
      <c r="UC167" s="619">
        <f t="shared" si="1077"/>
        <v>112747861.16000001</v>
      </c>
      <c r="UD167" s="619">
        <f t="shared" si="1077"/>
        <v>48259302.25</v>
      </c>
      <c r="UE167" s="619">
        <f t="shared" si="1077"/>
        <v>19384699.209999997</v>
      </c>
      <c r="UF167" s="619">
        <f t="shared" si="1077"/>
        <v>18452630.400000002</v>
      </c>
      <c r="UG167" s="619">
        <f t="shared" si="1077"/>
        <v>238647876.99999997</v>
      </c>
      <c r="UH167" s="619">
        <f t="shared" si="1077"/>
        <v>9741186.339999998</v>
      </c>
      <c r="UI167" s="619">
        <f t="shared" si="1077"/>
        <v>13320727.140000002</v>
      </c>
      <c r="UJ167" s="619">
        <f t="shared" si="1077"/>
        <v>25031853.469999999</v>
      </c>
      <c r="UK167" s="619">
        <f t="shared" si="1077"/>
        <v>10118804.760000002</v>
      </c>
      <c r="UL167" s="619">
        <f t="shared" si="1077"/>
        <v>116713300.78999998</v>
      </c>
      <c r="UM167" s="619">
        <f t="shared" si="1077"/>
        <v>35341663.239999995</v>
      </c>
      <c r="UN167" s="619">
        <f t="shared" si="1077"/>
        <v>15224849.470000001</v>
      </c>
      <c r="UO167" s="619">
        <f t="shared" si="1077"/>
        <v>48211087.030000001</v>
      </c>
      <c r="UP167" s="619">
        <f t="shared" si="1077"/>
        <v>19218820.529999994</v>
      </c>
      <c r="UQ167" s="619">
        <f t="shared" si="1077"/>
        <v>26585248.970000006</v>
      </c>
      <c r="UR167" s="619">
        <f t="shared" si="1077"/>
        <v>529694533.43999988</v>
      </c>
      <c r="US167" s="619">
        <f t="shared" si="1077"/>
        <v>29508576.329999994</v>
      </c>
      <c r="UT167" s="619">
        <f t="shared" si="1077"/>
        <v>22839925.049999997</v>
      </c>
      <c r="UU167" s="619">
        <f t="shared" si="1077"/>
        <v>103221364.16999997</v>
      </c>
      <c r="UV167" s="619">
        <f t="shared" si="1077"/>
        <v>8256302.7000000002</v>
      </c>
      <c r="UW167" s="619">
        <f t="shared" si="1077"/>
        <v>22979000.279999997</v>
      </c>
      <c r="UX167" s="619">
        <f t="shared" si="1077"/>
        <v>84836970.059999973</v>
      </c>
      <c r="UY167" s="619">
        <f t="shared" si="1077"/>
        <v>11765751.720000001</v>
      </c>
      <c r="UZ167" s="619">
        <f t="shared" si="1077"/>
        <v>18182004.620000001</v>
      </c>
      <c r="VA167" s="619">
        <f t="shared" si="1077"/>
        <v>18657862.759999998</v>
      </c>
      <c r="VB167" s="619">
        <f t="shared" si="1077"/>
        <v>28025289.609999999</v>
      </c>
      <c r="VC167" s="619">
        <f t="shared" si="1077"/>
        <v>57462688.980000019</v>
      </c>
      <c r="VD167" s="619">
        <f t="shared" si="1077"/>
        <v>26676541.82</v>
      </c>
      <c r="VE167" s="619">
        <f t="shared" si="1077"/>
        <v>40686888.820000008</v>
      </c>
      <c r="VF167" s="619">
        <f t="shared" si="1077"/>
        <v>17254982.07</v>
      </c>
      <c r="VG167" s="619">
        <f t="shared" si="1077"/>
        <v>16106039.970000003</v>
      </c>
      <c r="VH167" s="619">
        <f t="shared" si="1077"/>
        <v>16389088.479999999</v>
      </c>
      <c r="VI167" s="619">
        <f t="shared" si="1077"/>
        <v>15968713.849999998</v>
      </c>
      <c r="VJ167" s="619">
        <f t="shared" ref="VJ167:XU167" si="1078">SUM(VJ163:VJ166)</f>
        <v>65582251.840000004</v>
      </c>
      <c r="VK167" s="619">
        <f t="shared" si="1078"/>
        <v>14586972.1</v>
      </c>
      <c r="VL167" s="619">
        <f t="shared" si="1078"/>
        <v>8316574.7399999993</v>
      </c>
      <c r="VM167" s="619">
        <f t="shared" si="1078"/>
        <v>5402360.3100000005</v>
      </c>
      <c r="VN167" s="619">
        <f t="shared" si="1078"/>
        <v>449184215.07999998</v>
      </c>
      <c r="VO167" s="619">
        <f t="shared" si="1078"/>
        <v>21892891.850000001</v>
      </c>
      <c r="VP167" s="619">
        <f t="shared" si="1078"/>
        <v>29053078.450000003</v>
      </c>
      <c r="VQ167" s="619">
        <f t="shared" si="1078"/>
        <v>39121589.350000001</v>
      </c>
      <c r="VR167" s="619">
        <f t="shared" si="1078"/>
        <v>39743129.310000002</v>
      </c>
      <c r="VS167" s="619">
        <f t="shared" si="1078"/>
        <v>31582922.780000001</v>
      </c>
      <c r="VT167" s="619">
        <f t="shared" si="1078"/>
        <v>19125176.940000001</v>
      </c>
      <c r="VU167" s="619">
        <f t="shared" si="1078"/>
        <v>8904829.7200000007</v>
      </c>
      <c r="VV167" s="619">
        <f t="shared" si="1078"/>
        <v>24272785.680000003</v>
      </c>
      <c r="VW167" s="619">
        <f t="shared" si="1078"/>
        <v>88284436.950000003</v>
      </c>
      <c r="VX167" s="619">
        <f t="shared" si="1078"/>
        <v>13891783.77</v>
      </c>
      <c r="VY167" s="619">
        <f t="shared" si="1078"/>
        <v>43991308.020000003</v>
      </c>
      <c r="VZ167" s="619">
        <f t="shared" si="1078"/>
        <v>40270809.130000003</v>
      </c>
      <c r="WA167" s="619">
        <f t="shared" si="1078"/>
        <v>4930648.3199999994</v>
      </c>
      <c r="WB167" s="619">
        <f t="shared" si="1078"/>
        <v>12891282.02</v>
      </c>
      <c r="WC167" s="619">
        <f t="shared" si="1078"/>
        <v>832677796.69000018</v>
      </c>
      <c r="WD167" s="619">
        <f t="shared" si="1078"/>
        <v>26717398.290000007</v>
      </c>
      <c r="WE167" s="619">
        <f t="shared" si="1078"/>
        <v>12541202.9</v>
      </c>
      <c r="WF167" s="619">
        <f t="shared" si="1078"/>
        <v>13039062.319999998</v>
      </c>
      <c r="WG167" s="619">
        <f t="shared" si="1078"/>
        <v>6828910.5199999996</v>
      </c>
      <c r="WH167" s="619">
        <f t="shared" si="1078"/>
        <v>19271795.300000001</v>
      </c>
      <c r="WI167" s="619">
        <f t="shared" si="1078"/>
        <v>49223726.399999991</v>
      </c>
      <c r="WJ167" s="619">
        <f t="shared" si="1078"/>
        <v>32583683.460000005</v>
      </c>
      <c r="WK167" s="619">
        <f t="shared" si="1078"/>
        <v>12457339.74</v>
      </c>
      <c r="WL167" s="619">
        <f t="shared" si="1078"/>
        <v>31233707.850000001</v>
      </c>
      <c r="WM167" s="619">
        <f t="shared" si="1078"/>
        <v>8598836.9400000013</v>
      </c>
      <c r="WN167" s="619">
        <f t="shared" si="1078"/>
        <v>65417592.659999996</v>
      </c>
      <c r="WO167" s="619">
        <f t="shared" si="1078"/>
        <v>13847119.399999999</v>
      </c>
      <c r="WP167" s="619">
        <f t="shared" si="1078"/>
        <v>66067546.439999998</v>
      </c>
      <c r="WQ167" s="619">
        <f t="shared" si="1078"/>
        <v>39069851.980000004</v>
      </c>
      <c r="WR167" s="619">
        <f t="shared" si="1078"/>
        <v>13152575</v>
      </c>
      <c r="WS167" s="619">
        <f t="shared" si="1078"/>
        <v>15871910.5</v>
      </c>
      <c r="WT167" s="619">
        <f t="shared" si="1078"/>
        <v>31033667.199999996</v>
      </c>
      <c r="WU167" s="619">
        <f t="shared" si="1078"/>
        <v>9430863.7300000004</v>
      </c>
      <c r="WV167" s="619">
        <f t="shared" si="1078"/>
        <v>39290937.970000006</v>
      </c>
      <c r="WW167" s="619">
        <f t="shared" si="1078"/>
        <v>101468467.39</v>
      </c>
      <c r="WX167" s="619">
        <f t="shared" si="1078"/>
        <v>33043094.390000004</v>
      </c>
      <c r="WY167" s="619">
        <f t="shared" si="1078"/>
        <v>18421097.989999998</v>
      </c>
      <c r="WZ167" s="619">
        <f t="shared" si="1078"/>
        <v>11497482.059999997</v>
      </c>
      <c r="XA167" s="619">
        <f t="shared" si="1078"/>
        <v>17815170.239999998</v>
      </c>
      <c r="XB167" s="619">
        <f t="shared" si="1078"/>
        <v>10363977.840000002</v>
      </c>
      <c r="XC167" s="619">
        <f t="shared" si="1078"/>
        <v>9875634.0700000003</v>
      </c>
      <c r="XD167" s="619">
        <f t="shared" si="1078"/>
        <v>16162320.930000002</v>
      </c>
      <c r="XE167" s="619">
        <f t="shared" si="1078"/>
        <v>95522154.969999984</v>
      </c>
      <c r="XF167" s="619">
        <f t="shared" si="1078"/>
        <v>16243724.709000001</v>
      </c>
      <c r="XG167" s="619">
        <f t="shared" si="1078"/>
        <v>3164463.6999999997</v>
      </c>
      <c r="XH167" s="619">
        <f t="shared" si="1078"/>
        <v>4263668.2700000005</v>
      </c>
      <c r="XI167" s="619">
        <f t="shared" si="1078"/>
        <v>10655984.409999998</v>
      </c>
      <c r="XJ167" s="619">
        <f t="shared" si="1078"/>
        <v>249490439.81999993</v>
      </c>
      <c r="XK167" s="619">
        <f t="shared" si="1078"/>
        <v>21826988.91</v>
      </c>
      <c r="XL167" s="619">
        <f t="shared" si="1078"/>
        <v>33215425.479999993</v>
      </c>
      <c r="XM167" s="619">
        <f t="shared" si="1078"/>
        <v>162852034.31</v>
      </c>
      <c r="XN167" s="619">
        <f t="shared" si="1078"/>
        <v>24928379.890000001</v>
      </c>
      <c r="XO167" s="619">
        <f t="shared" si="1078"/>
        <v>19154584.870000001</v>
      </c>
      <c r="XP167" s="619">
        <f t="shared" si="1078"/>
        <v>48625318.469999999</v>
      </c>
      <c r="XQ167" s="619">
        <f t="shared" si="1078"/>
        <v>23552185.940000001</v>
      </c>
      <c r="XR167" s="619">
        <f t="shared" si="1078"/>
        <v>9969574.1500000004</v>
      </c>
      <c r="XS167" s="619">
        <f t="shared" si="1078"/>
        <v>30122769.020000003</v>
      </c>
      <c r="XT167" s="619">
        <f t="shared" si="1078"/>
        <v>29751656.269999996</v>
      </c>
      <c r="XU167" s="619">
        <f t="shared" si="1078"/>
        <v>8881253.5800000001</v>
      </c>
      <c r="XV167" s="619">
        <f t="shared" ref="XV167:AAG167" si="1079">SUM(XV163:XV166)</f>
        <v>16210214.040000001</v>
      </c>
      <c r="XW167" s="619">
        <f t="shared" si="1079"/>
        <v>7109333.2000000011</v>
      </c>
      <c r="XX167" s="619">
        <f t="shared" si="1079"/>
        <v>11568670.330000002</v>
      </c>
      <c r="XY167" s="619">
        <f t="shared" si="1079"/>
        <v>10460084.550000001</v>
      </c>
      <c r="XZ167" s="619">
        <f t="shared" si="1079"/>
        <v>6553163.9199999999</v>
      </c>
      <c r="YA167" s="619">
        <f t="shared" si="1079"/>
        <v>14051464.050000001</v>
      </c>
      <c r="YB167" s="619">
        <f t="shared" si="1079"/>
        <v>9694363.7899999991</v>
      </c>
      <c r="YC167" s="619">
        <f t="shared" si="1079"/>
        <v>6677923.790000001</v>
      </c>
      <c r="YD167" s="619">
        <f t="shared" si="1079"/>
        <v>7864301.4300000006</v>
      </c>
      <c r="YE167" s="619">
        <f t="shared" si="1079"/>
        <v>10080784.899999999</v>
      </c>
      <c r="YF167" s="619">
        <f t="shared" si="1079"/>
        <v>6954532.2199999997</v>
      </c>
      <c r="YG167" s="619">
        <f t="shared" si="1079"/>
        <v>303739354.62</v>
      </c>
      <c r="YH167" s="619">
        <f t="shared" si="1079"/>
        <v>26160246.650000002</v>
      </c>
      <c r="YI167" s="619">
        <f t="shared" si="1079"/>
        <v>53156190.919999994</v>
      </c>
      <c r="YJ167" s="619">
        <f t="shared" si="1079"/>
        <v>32641053.77</v>
      </c>
      <c r="YK167" s="619">
        <f t="shared" si="1079"/>
        <v>127385577.66999999</v>
      </c>
      <c r="YL167" s="619">
        <f t="shared" si="1079"/>
        <v>16010681.68</v>
      </c>
      <c r="YM167" s="619">
        <f t="shared" si="1079"/>
        <v>56768168.259999998</v>
      </c>
      <c r="YN167" s="619">
        <f t="shared" si="1079"/>
        <v>4192689.5599999996</v>
      </c>
      <c r="YO167" s="619">
        <f t="shared" si="1079"/>
        <v>53984348.590000004</v>
      </c>
      <c r="YP167" s="619">
        <f t="shared" si="1079"/>
        <v>74609100.459999993</v>
      </c>
      <c r="YQ167" s="619">
        <f t="shared" si="1079"/>
        <v>20876369.359999999</v>
      </c>
      <c r="YR167" s="619">
        <f t="shared" si="1079"/>
        <v>28014992.829999998</v>
      </c>
      <c r="YS167" s="619">
        <f t="shared" si="1079"/>
        <v>24921928.829999998</v>
      </c>
      <c r="YT167" s="619">
        <f t="shared" si="1079"/>
        <v>11473156.74</v>
      </c>
      <c r="YU167" s="619">
        <f t="shared" si="1079"/>
        <v>8309611.5800000001</v>
      </c>
      <c r="YV167" s="619">
        <f t="shared" si="1079"/>
        <v>18994651.209999997</v>
      </c>
      <c r="YW167" s="619">
        <f t="shared" si="1079"/>
        <v>8202440.7700000005</v>
      </c>
      <c r="YX167" s="619">
        <f t="shared" si="1079"/>
        <v>175576796.81999999</v>
      </c>
      <c r="YY167" s="619">
        <f t="shared" si="1079"/>
        <v>15020043.079999998</v>
      </c>
      <c r="YZ167" s="619">
        <f t="shared" si="1079"/>
        <v>10579868.129999999</v>
      </c>
      <c r="ZA167" s="619">
        <f t="shared" si="1079"/>
        <v>12371155.4</v>
      </c>
      <c r="ZB167" s="619">
        <f t="shared" si="1079"/>
        <v>17291102.759999998</v>
      </c>
      <c r="ZC167" s="619">
        <f t="shared" si="1079"/>
        <v>9581720.5700000003</v>
      </c>
      <c r="ZD167" s="619">
        <f t="shared" si="1079"/>
        <v>8084620.0700000012</v>
      </c>
      <c r="ZE167" s="619">
        <f t="shared" si="1079"/>
        <v>89065448.539999992</v>
      </c>
      <c r="ZF167" s="619">
        <f t="shared" si="1079"/>
        <v>11805723.960000001</v>
      </c>
      <c r="ZG167" s="619">
        <f t="shared" si="1079"/>
        <v>14551150.6</v>
      </c>
      <c r="ZH167" s="619">
        <f t="shared" si="1079"/>
        <v>10404717.759999998</v>
      </c>
      <c r="ZI167" s="619">
        <f t="shared" si="1079"/>
        <v>6067284.7999999998</v>
      </c>
      <c r="ZJ167" s="619">
        <f t="shared" si="1079"/>
        <v>12549432.690000001</v>
      </c>
      <c r="ZK167" s="619">
        <f t="shared" si="1079"/>
        <v>14733900.899999999</v>
      </c>
      <c r="ZL167" s="619">
        <f t="shared" si="1079"/>
        <v>6523334.5999999996</v>
      </c>
      <c r="ZM167" s="619">
        <f t="shared" si="1079"/>
        <v>71243753.249999985</v>
      </c>
      <c r="ZN167" s="619">
        <f t="shared" si="1079"/>
        <v>353420369.12</v>
      </c>
      <c r="ZO167" s="619">
        <f t="shared" si="1079"/>
        <v>12851478.749999998</v>
      </c>
      <c r="ZP167" s="619">
        <f t="shared" si="1079"/>
        <v>57529860.726999998</v>
      </c>
      <c r="ZQ167" s="619">
        <f t="shared" si="1079"/>
        <v>115787980.77</v>
      </c>
      <c r="ZR167" s="619">
        <f t="shared" si="1079"/>
        <v>25840766.32</v>
      </c>
      <c r="ZS167" s="619">
        <f t="shared" si="1079"/>
        <v>8244887.4070000006</v>
      </c>
      <c r="ZT167" s="619">
        <f t="shared" si="1079"/>
        <v>23399857.449999999</v>
      </c>
      <c r="ZU167" s="619">
        <f t="shared" si="1079"/>
        <v>52802945.270000003</v>
      </c>
      <c r="ZV167" s="619">
        <f t="shared" si="1079"/>
        <v>35028882.32</v>
      </c>
      <c r="ZW167" s="619">
        <f t="shared" si="1079"/>
        <v>54266233.150000006</v>
      </c>
      <c r="ZX167" s="619">
        <f t="shared" si="1079"/>
        <v>5419610.3300000001</v>
      </c>
      <c r="ZY167" s="619">
        <f t="shared" si="1079"/>
        <v>11079539.199999999</v>
      </c>
      <c r="ZZ167" s="619">
        <f t="shared" si="1079"/>
        <v>21031373.599999998</v>
      </c>
      <c r="AAA167" s="619">
        <f t="shared" si="1079"/>
        <v>27943288.390000004</v>
      </c>
      <c r="AAB167" s="619">
        <f t="shared" si="1079"/>
        <v>7848991.5399999991</v>
      </c>
      <c r="AAC167" s="619">
        <f t="shared" si="1079"/>
        <v>12675337.350000001</v>
      </c>
      <c r="AAD167" s="619">
        <f t="shared" si="1079"/>
        <v>19567513.739999998</v>
      </c>
      <c r="AAE167" s="619">
        <f t="shared" si="1079"/>
        <v>6345142.4799999995</v>
      </c>
      <c r="AAF167" s="619">
        <f t="shared" si="1079"/>
        <v>18835925.600000001</v>
      </c>
      <c r="AAG167" s="619">
        <f t="shared" si="1079"/>
        <v>10964850.68</v>
      </c>
      <c r="AAH167" s="619">
        <f t="shared" ref="AAH167:ACS167" si="1080">SUM(AAH163:AAH166)</f>
        <v>6755977.5800000001</v>
      </c>
      <c r="AAI167" s="619">
        <f t="shared" si="1080"/>
        <v>9468190.5700000003</v>
      </c>
      <c r="AAJ167" s="619">
        <f t="shared" si="1080"/>
        <v>108879256.97999999</v>
      </c>
      <c r="AAK167" s="619">
        <f t="shared" si="1080"/>
        <v>13075759.530000001</v>
      </c>
      <c r="AAL167" s="619">
        <f t="shared" si="1080"/>
        <v>22538929.880000003</v>
      </c>
      <c r="AAM167" s="619">
        <f t="shared" si="1080"/>
        <v>12466404.370000001</v>
      </c>
      <c r="AAN167" s="619">
        <f t="shared" si="1080"/>
        <v>4731075.7500000009</v>
      </c>
      <c r="AAO167" s="619">
        <f t="shared" si="1080"/>
        <v>28642568.360000007</v>
      </c>
      <c r="AAP167" s="619">
        <f t="shared" si="1080"/>
        <v>8726645.5399999991</v>
      </c>
      <c r="AAQ167" s="619">
        <f t="shared" si="1080"/>
        <v>936735048.77999985</v>
      </c>
      <c r="AAR167" s="619">
        <f t="shared" si="1080"/>
        <v>26093924.899999999</v>
      </c>
      <c r="AAS167" s="619">
        <f t="shared" si="1080"/>
        <v>14138034.98</v>
      </c>
      <c r="AAT167" s="619">
        <f t="shared" si="1080"/>
        <v>39073943.25</v>
      </c>
      <c r="AAU167" s="619">
        <f t="shared" si="1080"/>
        <v>39809662.019999996</v>
      </c>
      <c r="AAV167" s="619">
        <f t="shared" si="1080"/>
        <v>11604048.870000001</v>
      </c>
      <c r="AAW167" s="619">
        <f t="shared" si="1080"/>
        <v>26950988.050000004</v>
      </c>
      <c r="AAX167" s="619">
        <f t="shared" si="1080"/>
        <v>16250305.660000004</v>
      </c>
      <c r="AAY167" s="619">
        <f t="shared" si="1080"/>
        <v>106699290.61999999</v>
      </c>
      <c r="AAZ167" s="619">
        <f t="shared" si="1080"/>
        <v>15594284.009999998</v>
      </c>
      <c r="ABA167" s="619">
        <f t="shared" si="1080"/>
        <v>29135553.219999999</v>
      </c>
      <c r="ABB167" s="619">
        <f t="shared" si="1080"/>
        <v>135137670.29000002</v>
      </c>
      <c r="ABC167" s="619">
        <f t="shared" si="1080"/>
        <v>33186431.490000002</v>
      </c>
      <c r="ABD167" s="619">
        <f t="shared" si="1080"/>
        <v>6914089.4800000004</v>
      </c>
      <c r="ABE167" s="619">
        <f t="shared" si="1080"/>
        <v>17446758.690000001</v>
      </c>
      <c r="ABF167" s="619">
        <f t="shared" si="1080"/>
        <v>10554300.819999998</v>
      </c>
      <c r="ABG167" s="619">
        <f t="shared" si="1080"/>
        <v>7082020.7699999996</v>
      </c>
      <c r="ABH167" s="619">
        <f t="shared" si="1080"/>
        <v>10156180.290000001</v>
      </c>
      <c r="ABI167" s="619">
        <f t="shared" si="1080"/>
        <v>12614598.130000003</v>
      </c>
      <c r="ABJ167" s="619">
        <f t="shared" si="1080"/>
        <v>123144885.94999999</v>
      </c>
      <c r="ABK167" s="619">
        <f t="shared" si="1080"/>
        <v>121059093.06</v>
      </c>
      <c r="ABL167" s="619">
        <f t="shared" si="1080"/>
        <v>21860186.27</v>
      </c>
      <c r="ABM167" s="619">
        <f t="shared" si="1080"/>
        <v>10209008.140000002</v>
      </c>
      <c r="ABN167" s="619">
        <f t="shared" si="1080"/>
        <v>21128839.049999997</v>
      </c>
      <c r="ABO167" s="619">
        <f t="shared" si="1080"/>
        <v>5192964.26</v>
      </c>
      <c r="ABP167" s="619">
        <f t="shared" si="1080"/>
        <v>6694970.2999999998</v>
      </c>
      <c r="ABQ167" s="619">
        <f t="shared" si="1080"/>
        <v>181155084</v>
      </c>
      <c r="ABR167" s="619">
        <f t="shared" si="1080"/>
        <v>20384382.98</v>
      </c>
      <c r="ABS167" s="619">
        <f t="shared" si="1080"/>
        <v>19580072.09</v>
      </c>
      <c r="ABT167" s="619">
        <f t="shared" si="1080"/>
        <v>25049787.790000003</v>
      </c>
      <c r="ABU167" s="619">
        <f t="shared" si="1080"/>
        <v>18165863.399999999</v>
      </c>
      <c r="ABV167" s="619">
        <f t="shared" si="1080"/>
        <v>17979005.630000003</v>
      </c>
      <c r="ABW167" s="619">
        <f t="shared" si="1080"/>
        <v>11272517.260000002</v>
      </c>
      <c r="ABX167" s="619">
        <f t="shared" si="1080"/>
        <v>23715350.719999999</v>
      </c>
      <c r="ABY167" s="619">
        <f t="shared" si="1080"/>
        <v>1630323.97</v>
      </c>
      <c r="ABZ167" s="619">
        <f t="shared" si="1080"/>
        <v>305229202.10000008</v>
      </c>
      <c r="ACA167" s="619">
        <f t="shared" si="1080"/>
        <v>17738587.07</v>
      </c>
      <c r="ACB167" s="619">
        <f t="shared" si="1080"/>
        <v>45071489.410000004</v>
      </c>
      <c r="ACC167" s="619">
        <f t="shared" si="1080"/>
        <v>8393392.3500000015</v>
      </c>
      <c r="ACD167" s="619">
        <f t="shared" si="1080"/>
        <v>15025284.120000001</v>
      </c>
      <c r="ACE167" s="619">
        <f t="shared" si="1080"/>
        <v>106058799.8</v>
      </c>
      <c r="ACF167" s="619">
        <f t="shared" si="1080"/>
        <v>8817751.3000000007</v>
      </c>
      <c r="ACG167" s="619">
        <f t="shared" si="1080"/>
        <v>6706538.3199999994</v>
      </c>
      <c r="ACH167" s="619">
        <f t="shared" si="1080"/>
        <v>11082693.83</v>
      </c>
      <c r="ACI167" s="619">
        <f t="shared" si="1080"/>
        <v>17759536.02</v>
      </c>
      <c r="ACJ167" s="619">
        <f t="shared" si="1080"/>
        <v>17955001.719999999</v>
      </c>
      <c r="ACK167" s="619">
        <f t="shared" si="1080"/>
        <v>567736234.52999997</v>
      </c>
      <c r="ACL167" s="619">
        <f t="shared" si="1080"/>
        <v>3929800.31</v>
      </c>
      <c r="ACM167" s="619">
        <f t="shared" si="1080"/>
        <v>23743493.650000002</v>
      </c>
      <c r="ACN167" s="619">
        <f t="shared" si="1080"/>
        <v>18500855.119999997</v>
      </c>
      <c r="ACO167" s="619">
        <f t="shared" si="1080"/>
        <v>7542011.1399999997</v>
      </c>
      <c r="ACP167" s="619">
        <f t="shared" si="1080"/>
        <v>38466656.939999998</v>
      </c>
      <c r="ACQ167" s="619">
        <f t="shared" si="1080"/>
        <v>17579292.920000002</v>
      </c>
      <c r="ACR167" s="619">
        <f t="shared" si="1080"/>
        <v>120826794.94999999</v>
      </c>
      <c r="ACS167" s="619">
        <f t="shared" si="1080"/>
        <v>137099207.88999999</v>
      </c>
      <c r="ACT167" s="619">
        <f t="shared" ref="ACT167:AFE167" si="1081">SUM(ACT163:ACT166)</f>
        <v>28270028.010000002</v>
      </c>
      <c r="ACU167" s="619">
        <f t="shared" si="1081"/>
        <v>57401648.729999997</v>
      </c>
      <c r="ACV167" s="619">
        <f t="shared" si="1081"/>
        <v>44040880.980000012</v>
      </c>
      <c r="ACW167" s="619">
        <f t="shared" si="1081"/>
        <v>36135663.020000003</v>
      </c>
      <c r="ACX167" s="619">
        <f t="shared" si="1081"/>
        <v>95033065.719999999</v>
      </c>
      <c r="ACY167" s="619">
        <f t="shared" si="1081"/>
        <v>22506092.640000001</v>
      </c>
      <c r="ACZ167" s="619">
        <f t="shared" si="1081"/>
        <v>9789309.2799999993</v>
      </c>
      <c r="ADA167" s="619">
        <f t="shared" si="1081"/>
        <v>22060675.030000005</v>
      </c>
      <c r="ADB167" s="619">
        <f t="shared" si="1081"/>
        <v>16163803.159999998</v>
      </c>
      <c r="ADC167" s="619">
        <f t="shared" si="1081"/>
        <v>17876030.389999997</v>
      </c>
      <c r="ADD167" s="619">
        <f t="shared" si="1081"/>
        <v>9645745.0699999984</v>
      </c>
      <c r="ADE167" s="619">
        <f t="shared" si="1081"/>
        <v>16881626.84</v>
      </c>
      <c r="ADF167" s="619">
        <f t="shared" si="1081"/>
        <v>13122628.999999998</v>
      </c>
      <c r="ADG167" s="619">
        <f t="shared" si="1081"/>
        <v>11772470.529999999</v>
      </c>
      <c r="ADH167" s="619">
        <f t="shared" si="1081"/>
        <v>90359824.749999985</v>
      </c>
      <c r="ADI167" s="619">
        <f t="shared" si="1081"/>
        <v>51686969.079999998</v>
      </c>
      <c r="ADJ167" s="619">
        <f t="shared" si="1081"/>
        <v>3107900.7300000004</v>
      </c>
      <c r="ADK167" s="619">
        <f t="shared" si="1081"/>
        <v>12627756.02</v>
      </c>
      <c r="ADL167" s="619">
        <f t="shared" si="1081"/>
        <v>19821092.309999999</v>
      </c>
      <c r="ADM167" s="619">
        <f t="shared" si="1081"/>
        <v>5118142.96</v>
      </c>
      <c r="ADN167" s="619">
        <f t="shared" si="1081"/>
        <v>20373584</v>
      </c>
      <c r="ADO167" s="619">
        <f t="shared" si="1081"/>
        <v>18953719.289999999</v>
      </c>
      <c r="ADP167" s="619">
        <f t="shared" si="1081"/>
        <v>28817776.919999998</v>
      </c>
      <c r="ADQ167" s="619">
        <f t="shared" si="1081"/>
        <v>456173373.47999996</v>
      </c>
      <c r="ADR167" s="619">
        <f t="shared" si="1081"/>
        <v>58614547.229999997</v>
      </c>
      <c r="ADS167" s="619">
        <f t="shared" si="1081"/>
        <v>27188240.329999998</v>
      </c>
      <c r="ADT167" s="619">
        <f t="shared" si="1081"/>
        <v>8765122.5399999991</v>
      </c>
      <c r="ADU167" s="619">
        <f t="shared" si="1081"/>
        <v>165262378.03</v>
      </c>
      <c r="ADV167" s="619">
        <f t="shared" si="1081"/>
        <v>8178514.1099999994</v>
      </c>
      <c r="ADW167" s="619">
        <f t="shared" si="1081"/>
        <v>12627474.32</v>
      </c>
      <c r="ADX167" s="619">
        <f t="shared" si="1081"/>
        <v>7185473.7400000002</v>
      </c>
      <c r="ADY167" s="619">
        <f t="shared" si="1081"/>
        <v>9058861.3300000001</v>
      </c>
      <c r="ADZ167" s="619">
        <f t="shared" si="1081"/>
        <v>10738938.290000001</v>
      </c>
      <c r="AEA167" s="619">
        <f t="shared" si="1081"/>
        <v>503479299.83000004</v>
      </c>
      <c r="AEB167" s="619">
        <f t="shared" si="1081"/>
        <v>194763081.81999999</v>
      </c>
      <c r="AEC167" s="619">
        <f t="shared" si="1081"/>
        <v>101434840.83</v>
      </c>
      <c r="AED167" s="619">
        <f t="shared" si="1081"/>
        <v>36879362.660000004</v>
      </c>
      <c r="AEE167" s="619">
        <f t="shared" si="1081"/>
        <v>18776502.439999998</v>
      </c>
      <c r="AEF167" s="619">
        <f t="shared" si="1081"/>
        <v>58122466.25</v>
      </c>
      <c r="AEG167" s="619">
        <f t="shared" si="1081"/>
        <v>46786957.879999988</v>
      </c>
      <c r="AEH167" s="619">
        <f t="shared" si="1081"/>
        <v>36016144.500000007</v>
      </c>
      <c r="AEI167" s="619">
        <f t="shared" si="1081"/>
        <v>16099806.670000002</v>
      </c>
      <c r="AEJ167" s="619">
        <f t="shared" si="1081"/>
        <v>14430844.85</v>
      </c>
      <c r="AEK167" s="619">
        <f t="shared" si="1081"/>
        <v>37998168.789999999</v>
      </c>
      <c r="AEL167" s="619">
        <f t="shared" si="1081"/>
        <v>37077164.82</v>
      </c>
      <c r="AEM167" s="619">
        <f t="shared" si="1081"/>
        <v>17060893.500000004</v>
      </c>
      <c r="AEN167" s="619">
        <f t="shared" si="1081"/>
        <v>22777812.809999999</v>
      </c>
      <c r="AEO167" s="619">
        <f t="shared" si="1081"/>
        <v>41563219.830000006</v>
      </c>
      <c r="AEP167" s="619">
        <f t="shared" si="1081"/>
        <v>58921182.690000005</v>
      </c>
      <c r="AEQ167" s="619">
        <f t="shared" si="1081"/>
        <v>8823191.9400000013</v>
      </c>
      <c r="AER167" s="619">
        <f t="shared" si="1081"/>
        <v>108318446.77000001</v>
      </c>
      <c r="AES167" s="619">
        <f t="shared" si="1081"/>
        <v>4062996.5799999996</v>
      </c>
      <c r="AET167" s="619">
        <f t="shared" si="1081"/>
        <v>73928953.299999982</v>
      </c>
      <c r="AEU167" s="619">
        <f t="shared" si="1081"/>
        <v>206699446.1500001</v>
      </c>
      <c r="AEV167" s="619">
        <f t="shared" si="1081"/>
        <v>31571409.309999995</v>
      </c>
      <c r="AEW167" s="619">
        <f t="shared" si="1081"/>
        <v>21967949.089999996</v>
      </c>
      <c r="AEX167" s="619">
        <f t="shared" si="1081"/>
        <v>33332706.309999995</v>
      </c>
      <c r="AEY167" s="619">
        <f t="shared" si="1081"/>
        <v>14686751.710000003</v>
      </c>
      <c r="AEZ167" s="619">
        <f t="shared" si="1081"/>
        <v>63402070.800000004</v>
      </c>
      <c r="AFA167" s="619">
        <f t="shared" si="1081"/>
        <v>21826214.359999999</v>
      </c>
      <c r="AFB167" s="619">
        <f t="shared" si="1081"/>
        <v>25761180.469999999</v>
      </c>
      <c r="AFC167" s="619">
        <f t="shared" si="1081"/>
        <v>19924344.09</v>
      </c>
      <c r="AFD167" s="619">
        <f t="shared" si="1081"/>
        <v>13057125.809999999</v>
      </c>
      <c r="AFE167" s="619">
        <f t="shared" si="1081"/>
        <v>123351478.71000001</v>
      </c>
      <c r="AFF167" s="619">
        <f t="shared" ref="AFF167:AHQ167" si="1082">SUM(AFF163:AFF166)</f>
        <v>31309745.280000001</v>
      </c>
      <c r="AFG167" s="619">
        <f t="shared" si="1082"/>
        <v>26088064.400000002</v>
      </c>
      <c r="AFH167" s="619">
        <f t="shared" si="1082"/>
        <v>19553376.860000003</v>
      </c>
      <c r="AFI167" s="619">
        <f t="shared" si="1082"/>
        <v>34390493.119999997</v>
      </c>
      <c r="AFJ167" s="619">
        <f t="shared" si="1082"/>
        <v>26902904.509999998</v>
      </c>
      <c r="AFK167" s="619">
        <f t="shared" si="1082"/>
        <v>22276501.760000002</v>
      </c>
      <c r="AFL167" s="619">
        <f t="shared" si="1082"/>
        <v>18916873.169999998</v>
      </c>
      <c r="AFM167" s="619">
        <f t="shared" si="1082"/>
        <v>18998449.77</v>
      </c>
      <c r="AFN167" s="619">
        <f t="shared" si="1082"/>
        <v>14169363.84</v>
      </c>
      <c r="AFO167" s="619">
        <f t="shared" si="1082"/>
        <v>13526375.670000002</v>
      </c>
      <c r="AFP167" s="619">
        <f t="shared" si="1082"/>
        <v>12785633.559999999</v>
      </c>
      <c r="AFQ167" s="619">
        <f t="shared" si="1082"/>
        <v>24590087.329999998</v>
      </c>
      <c r="AFR167" s="619">
        <f t="shared" si="1082"/>
        <v>196284804.18000001</v>
      </c>
      <c r="AFS167" s="619">
        <f t="shared" si="1082"/>
        <v>45248050.569999993</v>
      </c>
      <c r="AFT167" s="619">
        <f t="shared" si="1082"/>
        <v>27561251.189999998</v>
      </c>
      <c r="AFU167" s="619">
        <f t="shared" si="1082"/>
        <v>15931071.999999998</v>
      </c>
      <c r="AFV167" s="619">
        <f t="shared" si="1082"/>
        <v>18185791.18</v>
      </c>
      <c r="AFW167" s="619">
        <f t="shared" si="1082"/>
        <v>20848824.400000002</v>
      </c>
      <c r="AFX167" s="619">
        <f t="shared" si="1082"/>
        <v>13501558.239999996</v>
      </c>
      <c r="AFY167" s="619">
        <f t="shared" si="1082"/>
        <v>32134244.209999997</v>
      </c>
      <c r="AFZ167" s="619">
        <f t="shared" si="1082"/>
        <v>25545970.120000001</v>
      </c>
      <c r="AGA167" s="619">
        <f t="shared" si="1082"/>
        <v>13467938.560000001</v>
      </c>
      <c r="AGB167" s="619">
        <f t="shared" si="1082"/>
        <v>39477830.800000012</v>
      </c>
      <c r="AGC167" s="619">
        <f t="shared" si="1082"/>
        <v>13811625.49</v>
      </c>
      <c r="AGD167" s="619">
        <f t="shared" si="1082"/>
        <v>125808380.44999997</v>
      </c>
      <c r="AGE167" s="619">
        <f t="shared" si="1082"/>
        <v>9219769.5199999977</v>
      </c>
      <c r="AGF167" s="619">
        <f t="shared" si="1082"/>
        <v>14713690.820000002</v>
      </c>
      <c r="AGG167" s="619">
        <f t="shared" si="1082"/>
        <v>12612209.9</v>
      </c>
      <c r="AGH167" s="619">
        <f t="shared" si="1082"/>
        <v>34573148.390000001</v>
      </c>
      <c r="AGI167" s="619">
        <f t="shared" si="1082"/>
        <v>13182953.68</v>
      </c>
      <c r="AGJ167" s="619">
        <f t="shared" si="1082"/>
        <v>4999620.4300000006</v>
      </c>
      <c r="AGK167" s="619">
        <f t="shared" si="1082"/>
        <v>13404025.350000001</v>
      </c>
      <c r="AGL167" s="619">
        <f t="shared" si="1082"/>
        <v>15837025.719999999</v>
      </c>
      <c r="AGM167" s="619">
        <f t="shared" si="1082"/>
        <v>13527446.519999998</v>
      </c>
      <c r="AGN167" s="619">
        <f t="shared" si="1082"/>
        <v>12319263.159999998</v>
      </c>
      <c r="AGO167" s="619">
        <f t="shared" si="1082"/>
        <v>320147602.85000008</v>
      </c>
      <c r="AGP167" s="619">
        <f t="shared" si="1082"/>
        <v>22438025.999999996</v>
      </c>
      <c r="AGQ167" s="619">
        <f t="shared" si="1082"/>
        <v>22114869.93</v>
      </c>
      <c r="AGR167" s="619">
        <f t="shared" si="1082"/>
        <v>7993750.3300000001</v>
      </c>
      <c r="AGS167" s="619">
        <f t="shared" si="1082"/>
        <v>6165944.8399999999</v>
      </c>
      <c r="AGT167" s="619">
        <f t="shared" si="1082"/>
        <v>13965059.51</v>
      </c>
      <c r="AGU167" s="619">
        <f t="shared" si="1082"/>
        <v>10545964.649999999</v>
      </c>
      <c r="AGV167" s="619">
        <f t="shared" si="1082"/>
        <v>10867219.42</v>
      </c>
      <c r="AGW167" s="619">
        <f t="shared" si="1082"/>
        <v>447006126.06999987</v>
      </c>
      <c r="AGX167" s="619">
        <f t="shared" si="1082"/>
        <v>220200677.24000004</v>
      </c>
      <c r="AGY167" s="619">
        <f t="shared" si="1082"/>
        <v>20569628.48</v>
      </c>
      <c r="AGZ167" s="619">
        <f t="shared" si="1082"/>
        <v>22903532.149999999</v>
      </c>
      <c r="AHA167" s="619">
        <f t="shared" si="1082"/>
        <v>34799971.219999999</v>
      </c>
      <c r="AHB167" s="619">
        <f t="shared" si="1082"/>
        <v>15915043.880000001</v>
      </c>
      <c r="AHC167" s="619">
        <f t="shared" si="1082"/>
        <v>15549052.719999999</v>
      </c>
      <c r="AHD167" s="619">
        <f t="shared" si="1082"/>
        <v>11410018.560000001</v>
      </c>
      <c r="AHE167" s="619">
        <f t="shared" si="1082"/>
        <v>3825764.4499999997</v>
      </c>
      <c r="AHF167" s="619">
        <f t="shared" si="1082"/>
        <v>40760479.890000001</v>
      </c>
      <c r="AHG167" s="619">
        <f t="shared" si="1082"/>
        <v>21222408.32</v>
      </c>
      <c r="AHH167" s="619">
        <f t="shared" si="1082"/>
        <v>7416571.1100000003</v>
      </c>
      <c r="AHI167" s="619">
        <f t="shared" si="1082"/>
        <v>15231029.889999997</v>
      </c>
      <c r="AHJ167" s="619">
        <f t="shared" si="1082"/>
        <v>15838323.59</v>
      </c>
      <c r="AHK167" s="619">
        <f t="shared" si="1082"/>
        <v>6934868.1200000001</v>
      </c>
      <c r="AHL167" s="619">
        <f t="shared" si="1082"/>
        <v>10977394.549999999</v>
      </c>
      <c r="AHM167" s="619">
        <f t="shared" si="1082"/>
        <v>15741188.029999999</v>
      </c>
      <c r="AHN167" s="619">
        <f t="shared" si="1082"/>
        <v>105793099.74000001</v>
      </c>
      <c r="AHO167" s="619">
        <f t="shared" si="1082"/>
        <v>14928721.489999998</v>
      </c>
      <c r="AHP167" s="619">
        <f t="shared" si="1082"/>
        <v>19240476.339999996</v>
      </c>
      <c r="AHQ167" s="619">
        <f t="shared" si="1082"/>
        <v>8170175.290000001</v>
      </c>
      <c r="AHR167" s="619">
        <f t="shared" ref="AHR167:AHU167" si="1083">SUM(AHR163:AHR166)</f>
        <v>24859990.969999995</v>
      </c>
      <c r="AHS167" s="619">
        <f t="shared" si="1083"/>
        <v>7888366.8499999996</v>
      </c>
      <c r="AHT167" s="619">
        <f t="shared" si="1083"/>
        <v>19248737.030000005</v>
      </c>
      <c r="AHU167" s="619">
        <f t="shared" si="1083"/>
        <v>45377666227.923279</v>
      </c>
      <c r="AHW167" s="622" t="s">
        <v>6273</v>
      </c>
      <c r="AHX167" s="622" t="s">
        <v>6476</v>
      </c>
      <c r="AHY167" s="622" t="s">
        <v>6027</v>
      </c>
    </row>
    <row r="168" spans="1:909" x14ac:dyDescent="0.8">
      <c r="C168" s="619" t="s">
        <v>6539</v>
      </c>
      <c r="D168" s="619">
        <f>D158-D167</f>
        <v>0</v>
      </c>
      <c r="E168" s="619">
        <f t="shared" ref="E168:BQ168" si="1084">E158-E167</f>
        <v>0</v>
      </c>
      <c r="F168" s="619">
        <f t="shared" si="1084"/>
        <v>0</v>
      </c>
      <c r="G168" s="619">
        <f t="shared" si="1084"/>
        <v>0</v>
      </c>
      <c r="H168" s="619">
        <f t="shared" si="1084"/>
        <v>0</v>
      </c>
      <c r="I168" s="619">
        <f t="shared" si="1084"/>
        <v>0</v>
      </c>
      <c r="J168" s="619">
        <f t="shared" si="1084"/>
        <v>0</v>
      </c>
      <c r="K168" s="619">
        <f t="shared" si="1084"/>
        <v>0</v>
      </c>
      <c r="L168" s="619">
        <f t="shared" si="1084"/>
        <v>0</v>
      </c>
      <c r="M168" s="619">
        <f t="shared" si="1084"/>
        <v>0</v>
      </c>
      <c r="N168" s="619">
        <f t="shared" si="1084"/>
        <v>0</v>
      </c>
      <c r="O168" s="619">
        <f t="shared" si="1084"/>
        <v>0</v>
      </c>
      <c r="P168" s="619">
        <f t="shared" si="1084"/>
        <v>0</v>
      </c>
      <c r="Q168" s="619">
        <f t="shared" si="1084"/>
        <v>0</v>
      </c>
      <c r="R168" s="619">
        <f t="shared" si="1084"/>
        <v>0</v>
      </c>
      <c r="S168" s="619">
        <f t="shared" si="1084"/>
        <v>0</v>
      </c>
      <c r="T168" s="619">
        <f t="shared" si="1084"/>
        <v>0</v>
      </c>
      <c r="U168" s="619">
        <f t="shared" si="1084"/>
        <v>0</v>
      </c>
      <c r="W168" s="619">
        <f t="shared" si="1084"/>
        <v>0</v>
      </c>
      <c r="X168" s="619">
        <f t="shared" si="1084"/>
        <v>0</v>
      </c>
      <c r="Y168" s="619">
        <f t="shared" si="1084"/>
        <v>0</v>
      </c>
      <c r="Z168" s="619">
        <f t="shared" si="1084"/>
        <v>0</v>
      </c>
      <c r="AA168" s="619">
        <f t="shared" si="1084"/>
        <v>0</v>
      </c>
      <c r="AB168" s="619">
        <f t="shared" si="1084"/>
        <v>0</v>
      </c>
      <c r="AC168" s="619">
        <f t="shared" si="1084"/>
        <v>0</v>
      </c>
      <c r="AD168" s="619">
        <f t="shared" si="1084"/>
        <v>0</v>
      </c>
      <c r="AE168" s="619">
        <f t="shared" si="1084"/>
        <v>0</v>
      </c>
      <c r="AF168" s="619">
        <f t="shared" si="1084"/>
        <v>0</v>
      </c>
      <c r="AG168" s="619">
        <f t="shared" si="1084"/>
        <v>0</v>
      </c>
      <c r="AH168" s="619">
        <f t="shared" si="1084"/>
        <v>0</v>
      </c>
      <c r="AI168" s="619">
        <f t="shared" si="1084"/>
        <v>0</v>
      </c>
      <c r="AJ168" s="619">
        <f t="shared" si="1084"/>
        <v>0</v>
      </c>
      <c r="AK168" s="619">
        <f t="shared" si="1084"/>
        <v>0</v>
      </c>
      <c r="AL168" s="619">
        <f t="shared" si="1084"/>
        <v>0</v>
      </c>
      <c r="AM168" s="619">
        <f t="shared" si="1084"/>
        <v>0</v>
      </c>
      <c r="AN168" s="619">
        <f t="shared" si="1084"/>
        <v>0</v>
      </c>
      <c r="AO168" s="619">
        <f t="shared" si="1084"/>
        <v>0</v>
      </c>
      <c r="AP168" s="619">
        <f t="shared" si="1084"/>
        <v>0</v>
      </c>
      <c r="AQ168" s="619">
        <f t="shared" si="1084"/>
        <v>0</v>
      </c>
      <c r="AR168" s="619">
        <f t="shared" si="1084"/>
        <v>0</v>
      </c>
      <c r="AS168" s="619">
        <f t="shared" si="1084"/>
        <v>0</v>
      </c>
      <c r="AT168" s="619">
        <f t="shared" si="1084"/>
        <v>0</v>
      </c>
      <c r="AU168" s="619">
        <f t="shared" si="1084"/>
        <v>0</v>
      </c>
      <c r="AV168" s="619">
        <f t="shared" si="1084"/>
        <v>0</v>
      </c>
      <c r="AW168" s="619">
        <f t="shared" si="1084"/>
        <v>0</v>
      </c>
      <c r="AX168" s="619">
        <f t="shared" si="1084"/>
        <v>0</v>
      </c>
      <c r="AY168" s="619">
        <f t="shared" si="1084"/>
        <v>0</v>
      </c>
      <c r="AZ168" s="619">
        <f t="shared" si="1084"/>
        <v>0</v>
      </c>
      <c r="BA168" s="619">
        <f t="shared" si="1084"/>
        <v>0</v>
      </c>
      <c r="BB168" s="619">
        <f t="shared" si="1084"/>
        <v>0</v>
      </c>
      <c r="BC168" s="619">
        <f t="shared" si="1084"/>
        <v>0</v>
      </c>
      <c r="BD168" s="619">
        <f t="shared" si="1084"/>
        <v>0</v>
      </c>
      <c r="BE168" s="619">
        <f t="shared" si="1084"/>
        <v>0</v>
      </c>
      <c r="BF168" s="619">
        <f t="shared" si="1084"/>
        <v>0</v>
      </c>
      <c r="BG168" s="619">
        <f t="shared" si="1084"/>
        <v>0</v>
      </c>
      <c r="BH168" s="619">
        <f t="shared" si="1084"/>
        <v>0</v>
      </c>
      <c r="BI168" s="619">
        <f t="shared" si="1084"/>
        <v>0</v>
      </c>
      <c r="BJ168" s="619">
        <f t="shared" si="1084"/>
        <v>0</v>
      </c>
      <c r="BK168" s="619">
        <f t="shared" si="1084"/>
        <v>0</v>
      </c>
      <c r="BL168" s="619">
        <f t="shared" si="1084"/>
        <v>0</v>
      </c>
      <c r="BM168" s="619">
        <f t="shared" si="1084"/>
        <v>0</v>
      </c>
      <c r="BN168" s="619">
        <f t="shared" si="1084"/>
        <v>0</v>
      </c>
      <c r="BO168" s="619">
        <f t="shared" si="1084"/>
        <v>0</v>
      </c>
      <c r="BP168" s="619">
        <f t="shared" si="1084"/>
        <v>0</v>
      </c>
      <c r="BQ168" s="619">
        <f t="shared" si="1084"/>
        <v>0</v>
      </c>
      <c r="BR168" s="619">
        <f t="shared" ref="BR168:EC168" si="1085">BR158-BR167</f>
        <v>0</v>
      </c>
      <c r="BS168" s="619">
        <f t="shared" si="1085"/>
        <v>0</v>
      </c>
      <c r="BT168" s="619">
        <f t="shared" si="1085"/>
        <v>0</v>
      </c>
      <c r="BU168" s="619">
        <f t="shared" si="1085"/>
        <v>0</v>
      </c>
      <c r="BV168" s="619">
        <f t="shared" si="1085"/>
        <v>0</v>
      </c>
      <c r="BW168" s="619">
        <f t="shared" si="1085"/>
        <v>0</v>
      </c>
      <c r="BX168" s="619">
        <f t="shared" si="1085"/>
        <v>0</v>
      </c>
      <c r="BY168" s="619">
        <f t="shared" si="1085"/>
        <v>0</v>
      </c>
      <c r="BZ168" s="619">
        <f t="shared" si="1085"/>
        <v>0</v>
      </c>
      <c r="CA168" s="619">
        <f t="shared" si="1085"/>
        <v>0</v>
      </c>
      <c r="CB168" s="619">
        <f t="shared" si="1085"/>
        <v>0</v>
      </c>
      <c r="CC168" s="619">
        <f t="shared" si="1085"/>
        <v>0</v>
      </c>
      <c r="CD168" s="619">
        <f t="shared" si="1085"/>
        <v>0</v>
      </c>
      <c r="CE168" s="619">
        <f t="shared" si="1085"/>
        <v>0</v>
      </c>
      <c r="CF168" s="619">
        <f t="shared" si="1085"/>
        <v>0</v>
      </c>
      <c r="CG168" s="619">
        <f t="shared" si="1085"/>
        <v>0</v>
      </c>
      <c r="CH168" s="619">
        <f t="shared" si="1085"/>
        <v>0</v>
      </c>
      <c r="CI168" s="619">
        <f t="shared" si="1085"/>
        <v>0</v>
      </c>
      <c r="CJ168" s="619">
        <f t="shared" si="1085"/>
        <v>0</v>
      </c>
      <c r="CK168" s="619">
        <f t="shared" si="1085"/>
        <v>0</v>
      </c>
      <c r="CL168" s="619">
        <f t="shared" si="1085"/>
        <v>0</v>
      </c>
      <c r="CM168" s="619">
        <f t="shared" si="1085"/>
        <v>0</v>
      </c>
      <c r="CN168" s="619">
        <f t="shared" si="1085"/>
        <v>0</v>
      </c>
      <c r="CO168" s="619">
        <f t="shared" si="1085"/>
        <v>0</v>
      </c>
      <c r="CP168" s="619">
        <f t="shared" si="1085"/>
        <v>0</v>
      </c>
      <c r="CQ168" s="619">
        <f t="shared" si="1085"/>
        <v>0</v>
      </c>
      <c r="CR168" s="619">
        <f t="shared" si="1085"/>
        <v>0</v>
      </c>
      <c r="CS168" s="619">
        <f t="shared" si="1085"/>
        <v>0</v>
      </c>
      <c r="CT168" s="619">
        <f t="shared" si="1085"/>
        <v>0</v>
      </c>
      <c r="CU168" s="619">
        <f t="shared" si="1085"/>
        <v>0</v>
      </c>
      <c r="CV168" s="619">
        <f t="shared" si="1085"/>
        <v>0</v>
      </c>
      <c r="CW168" s="619">
        <f t="shared" si="1085"/>
        <v>0</v>
      </c>
      <c r="CX168" s="619">
        <f t="shared" si="1085"/>
        <v>0</v>
      </c>
      <c r="CY168" s="619">
        <f t="shared" si="1085"/>
        <v>0</v>
      </c>
      <c r="CZ168" s="619">
        <f t="shared" si="1085"/>
        <v>0</v>
      </c>
      <c r="DA168" s="619">
        <f t="shared" si="1085"/>
        <v>0</v>
      </c>
      <c r="DB168" s="619">
        <f t="shared" si="1085"/>
        <v>0</v>
      </c>
      <c r="DC168" s="619">
        <f t="shared" si="1085"/>
        <v>0</v>
      </c>
      <c r="DD168" s="619">
        <f t="shared" si="1085"/>
        <v>0</v>
      </c>
      <c r="DE168" s="619">
        <f t="shared" si="1085"/>
        <v>0</v>
      </c>
      <c r="DF168" s="619">
        <f t="shared" si="1085"/>
        <v>0</v>
      </c>
      <c r="DG168" s="619">
        <f t="shared" si="1085"/>
        <v>0</v>
      </c>
      <c r="DH168" s="619">
        <f t="shared" si="1085"/>
        <v>0</v>
      </c>
      <c r="DI168" s="619">
        <f t="shared" si="1085"/>
        <v>0</v>
      </c>
      <c r="DJ168" s="619">
        <f t="shared" si="1085"/>
        <v>0</v>
      </c>
      <c r="DK168" s="619">
        <f t="shared" si="1085"/>
        <v>0</v>
      </c>
      <c r="DL168" s="619">
        <f t="shared" si="1085"/>
        <v>0</v>
      </c>
      <c r="DM168" s="619">
        <f t="shared" si="1085"/>
        <v>0</v>
      </c>
      <c r="DN168" s="619">
        <f t="shared" si="1085"/>
        <v>0</v>
      </c>
      <c r="DO168" s="619">
        <f t="shared" si="1085"/>
        <v>0</v>
      </c>
      <c r="DP168" s="619">
        <f t="shared" si="1085"/>
        <v>0</v>
      </c>
      <c r="DQ168" s="619">
        <f t="shared" si="1085"/>
        <v>0</v>
      </c>
      <c r="DR168" s="619">
        <f t="shared" si="1085"/>
        <v>0</v>
      </c>
      <c r="DS168" s="619">
        <f t="shared" si="1085"/>
        <v>0</v>
      </c>
      <c r="DT168" s="619">
        <f t="shared" si="1085"/>
        <v>0</v>
      </c>
      <c r="DU168" s="619">
        <f t="shared" si="1085"/>
        <v>0</v>
      </c>
      <c r="DV168" s="619">
        <f t="shared" si="1085"/>
        <v>0</v>
      </c>
      <c r="DW168" s="619">
        <f t="shared" si="1085"/>
        <v>0</v>
      </c>
      <c r="DX168" s="619">
        <f t="shared" si="1085"/>
        <v>0</v>
      </c>
      <c r="DY168" s="619">
        <f t="shared" si="1085"/>
        <v>0</v>
      </c>
      <c r="DZ168" s="619">
        <f t="shared" si="1085"/>
        <v>0</v>
      </c>
      <c r="EA168" s="619">
        <f t="shared" si="1085"/>
        <v>0</v>
      </c>
      <c r="EB168" s="619">
        <f t="shared" si="1085"/>
        <v>0</v>
      </c>
      <c r="EC168" s="619">
        <f t="shared" si="1085"/>
        <v>0</v>
      </c>
      <c r="ED168" s="619">
        <f t="shared" ref="ED168:GO168" si="1086">ED158-ED167</f>
        <v>0</v>
      </c>
      <c r="EE168" s="619">
        <f t="shared" si="1086"/>
        <v>0</v>
      </c>
      <c r="EF168" s="619">
        <f t="shared" si="1086"/>
        <v>0</v>
      </c>
      <c r="EG168" s="619">
        <f t="shared" si="1086"/>
        <v>0</v>
      </c>
      <c r="EH168" s="619">
        <f t="shared" si="1086"/>
        <v>0</v>
      </c>
      <c r="EI168" s="619">
        <f t="shared" si="1086"/>
        <v>0</v>
      </c>
      <c r="EJ168" s="619">
        <f t="shared" si="1086"/>
        <v>0</v>
      </c>
      <c r="EK168" s="619">
        <f t="shared" si="1086"/>
        <v>0</v>
      </c>
      <c r="EL168" s="619">
        <f t="shared" si="1086"/>
        <v>0</v>
      </c>
      <c r="EM168" s="619">
        <f t="shared" si="1086"/>
        <v>0</v>
      </c>
      <c r="EN168" s="619">
        <f t="shared" si="1086"/>
        <v>0</v>
      </c>
      <c r="EO168" s="619">
        <f t="shared" si="1086"/>
        <v>0</v>
      </c>
      <c r="EP168" s="619">
        <f t="shared" si="1086"/>
        <v>0</v>
      </c>
      <c r="EQ168" s="619">
        <f t="shared" si="1086"/>
        <v>0</v>
      </c>
      <c r="ER168" s="619">
        <f t="shared" si="1086"/>
        <v>0</v>
      </c>
      <c r="ES168" s="619">
        <f t="shared" si="1086"/>
        <v>0</v>
      </c>
      <c r="ET168" s="619">
        <f t="shared" si="1086"/>
        <v>0</v>
      </c>
      <c r="EU168" s="619">
        <f t="shared" si="1086"/>
        <v>0</v>
      </c>
      <c r="EV168" s="619">
        <f t="shared" si="1086"/>
        <v>0</v>
      </c>
      <c r="EW168" s="619">
        <f t="shared" si="1086"/>
        <v>0</v>
      </c>
      <c r="EX168" s="619">
        <f t="shared" si="1086"/>
        <v>0</v>
      </c>
      <c r="EY168" s="619">
        <f t="shared" si="1086"/>
        <v>0</v>
      </c>
      <c r="EZ168" s="619">
        <f t="shared" si="1086"/>
        <v>0</v>
      </c>
      <c r="FA168" s="619">
        <f t="shared" si="1086"/>
        <v>0</v>
      </c>
      <c r="FB168" s="619">
        <f t="shared" si="1086"/>
        <v>0</v>
      </c>
      <c r="FC168" s="619">
        <f t="shared" si="1086"/>
        <v>0</v>
      </c>
      <c r="FD168" s="619">
        <f t="shared" si="1086"/>
        <v>0</v>
      </c>
      <c r="FE168" s="619">
        <f t="shared" si="1086"/>
        <v>0</v>
      </c>
      <c r="FF168" s="619">
        <f t="shared" si="1086"/>
        <v>0</v>
      </c>
      <c r="FG168" s="619">
        <f t="shared" si="1086"/>
        <v>0</v>
      </c>
      <c r="FH168" s="619">
        <f t="shared" si="1086"/>
        <v>0</v>
      </c>
      <c r="FI168" s="619">
        <f t="shared" si="1086"/>
        <v>0</v>
      </c>
      <c r="FJ168" s="619">
        <f t="shared" si="1086"/>
        <v>0</v>
      </c>
      <c r="FK168" s="619">
        <f t="shared" si="1086"/>
        <v>0</v>
      </c>
      <c r="FL168" s="619">
        <f t="shared" si="1086"/>
        <v>0</v>
      </c>
      <c r="FM168" s="619">
        <f t="shared" si="1086"/>
        <v>0</v>
      </c>
      <c r="FN168" s="619">
        <f t="shared" si="1086"/>
        <v>0</v>
      </c>
      <c r="FO168" s="619">
        <f t="shared" si="1086"/>
        <v>0</v>
      </c>
      <c r="FP168" s="619">
        <f t="shared" si="1086"/>
        <v>0</v>
      </c>
      <c r="FQ168" s="619">
        <f t="shared" si="1086"/>
        <v>0</v>
      </c>
      <c r="FR168" s="619">
        <f t="shared" si="1086"/>
        <v>0</v>
      </c>
      <c r="FS168" s="619">
        <f t="shared" si="1086"/>
        <v>0</v>
      </c>
      <c r="FT168" s="619">
        <f t="shared" si="1086"/>
        <v>0</v>
      </c>
      <c r="FU168" s="619">
        <f t="shared" si="1086"/>
        <v>0</v>
      </c>
      <c r="FV168" s="619">
        <f t="shared" si="1086"/>
        <v>0</v>
      </c>
      <c r="FW168" s="619">
        <f t="shared" si="1086"/>
        <v>0</v>
      </c>
      <c r="FX168" s="619">
        <f t="shared" si="1086"/>
        <v>0</v>
      </c>
      <c r="FY168" s="619">
        <f t="shared" si="1086"/>
        <v>0</v>
      </c>
      <c r="FZ168" s="619">
        <f t="shared" si="1086"/>
        <v>0</v>
      </c>
      <c r="GA168" s="619">
        <f t="shared" si="1086"/>
        <v>0</v>
      </c>
      <c r="GB168" s="619">
        <f t="shared" si="1086"/>
        <v>0</v>
      </c>
      <c r="GC168" s="619">
        <f t="shared" si="1086"/>
        <v>0</v>
      </c>
      <c r="GD168" s="619">
        <f t="shared" si="1086"/>
        <v>0</v>
      </c>
      <c r="GE168" s="619">
        <f t="shared" si="1086"/>
        <v>0</v>
      </c>
      <c r="GF168" s="619">
        <f t="shared" si="1086"/>
        <v>0</v>
      </c>
      <c r="GG168" s="619">
        <f t="shared" si="1086"/>
        <v>0</v>
      </c>
      <c r="GH168" s="619">
        <f t="shared" si="1086"/>
        <v>0</v>
      </c>
      <c r="GI168" s="619">
        <f t="shared" si="1086"/>
        <v>0</v>
      </c>
      <c r="GJ168" s="619">
        <f t="shared" si="1086"/>
        <v>0</v>
      </c>
      <c r="GK168" s="619">
        <f t="shared" si="1086"/>
        <v>0</v>
      </c>
      <c r="GL168" s="619">
        <f t="shared" si="1086"/>
        <v>0</v>
      </c>
      <c r="GM168" s="619">
        <f t="shared" si="1086"/>
        <v>0</v>
      </c>
      <c r="GN168" s="619">
        <f t="shared" si="1086"/>
        <v>0</v>
      </c>
      <c r="GO168" s="619">
        <f t="shared" si="1086"/>
        <v>0</v>
      </c>
      <c r="GP168" s="619">
        <f t="shared" ref="GP168:JA168" si="1087">GP158-GP167</f>
        <v>0</v>
      </c>
      <c r="GQ168" s="619">
        <f t="shared" si="1087"/>
        <v>0</v>
      </c>
      <c r="GR168" s="619">
        <f t="shared" si="1087"/>
        <v>0</v>
      </c>
      <c r="GS168" s="619">
        <f t="shared" si="1087"/>
        <v>0</v>
      </c>
      <c r="GT168" s="619">
        <f t="shared" si="1087"/>
        <v>0</v>
      </c>
      <c r="GU168" s="619">
        <f t="shared" si="1087"/>
        <v>0</v>
      </c>
      <c r="GV168" s="619">
        <f t="shared" si="1087"/>
        <v>0</v>
      </c>
      <c r="GW168" s="619">
        <f t="shared" si="1087"/>
        <v>0</v>
      </c>
      <c r="GX168" s="619">
        <f t="shared" si="1087"/>
        <v>0</v>
      </c>
      <c r="GY168" s="619">
        <f t="shared" si="1087"/>
        <v>0</v>
      </c>
      <c r="GZ168" s="619">
        <f t="shared" si="1087"/>
        <v>0</v>
      </c>
      <c r="HA168" s="619">
        <f t="shared" si="1087"/>
        <v>0</v>
      </c>
      <c r="HB168" s="619">
        <f t="shared" si="1087"/>
        <v>0</v>
      </c>
      <c r="HC168" s="619">
        <f t="shared" si="1087"/>
        <v>0</v>
      </c>
      <c r="HD168" s="619">
        <f t="shared" si="1087"/>
        <v>0</v>
      </c>
      <c r="HE168" s="619">
        <f t="shared" si="1087"/>
        <v>0</v>
      </c>
      <c r="HF168" s="619">
        <f t="shared" si="1087"/>
        <v>0</v>
      </c>
      <c r="HG168" s="619">
        <f t="shared" si="1087"/>
        <v>0</v>
      </c>
      <c r="HH168" s="619">
        <f t="shared" si="1087"/>
        <v>0</v>
      </c>
      <c r="HI168" s="619">
        <f t="shared" si="1087"/>
        <v>0</v>
      </c>
      <c r="HJ168" s="619">
        <f t="shared" si="1087"/>
        <v>0</v>
      </c>
      <c r="HK168" s="619">
        <f t="shared" si="1087"/>
        <v>0</v>
      </c>
      <c r="HL168" s="619">
        <f t="shared" si="1087"/>
        <v>0</v>
      </c>
      <c r="HM168" s="619">
        <f t="shared" si="1087"/>
        <v>0</v>
      </c>
      <c r="HN168" s="619">
        <f t="shared" si="1087"/>
        <v>0</v>
      </c>
      <c r="HO168" s="619">
        <f t="shared" si="1087"/>
        <v>0</v>
      </c>
      <c r="HP168" s="619">
        <f t="shared" si="1087"/>
        <v>0</v>
      </c>
      <c r="HQ168" s="619">
        <f t="shared" si="1087"/>
        <v>0</v>
      </c>
      <c r="HR168" s="619">
        <f t="shared" si="1087"/>
        <v>0</v>
      </c>
      <c r="HS168" s="619">
        <f t="shared" si="1087"/>
        <v>0</v>
      </c>
      <c r="HT168" s="619">
        <f t="shared" si="1087"/>
        <v>0</v>
      </c>
      <c r="HU168" s="619">
        <f t="shared" si="1087"/>
        <v>0</v>
      </c>
      <c r="HV168" s="619">
        <f t="shared" si="1087"/>
        <v>0</v>
      </c>
      <c r="HW168" s="619">
        <f t="shared" si="1087"/>
        <v>0</v>
      </c>
      <c r="HX168" s="619">
        <f t="shared" si="1087"/>
        <v>0</v>
      </c>
      <c r="HY168" s="619">
        <f t="shared" si="1087"/>
        <v>0</v>
      </c>
      <c r="HZ168" s="619">
        <f t="shared" si="1087"/>
        <v>0</v>
      </c>
      <c r="IA168" s="619">
        <f t="shared" si="1087"/>
        <v>0</v>
      </c>
      <c r="IB168" s="619">
        <f t="shared" si="1087"/>
        <v>0</v>
      </c>
      <c r="IC168" s="619">
        <f t="shared" si="1087"/>
        <v>0</v>
      </c>
      <c r="ID168" s="619">
        <f t="shared" si="1087"/>
        <v>0</v>
      </c>
      <c r="IE168" s="619">
        <f t="shared" si="1087"/>
        <v>0</v>
      </c>
      <c r="IF168" s="619">
        <f t="shared" si="1087"/>
        <v>0</v>
      </c>
      <c r="IG168" s="619">
        <f t="shared" si="1087"/>
        <v>0</v>
      </c>
      <c r="IH168" s="619">
        <f t="shared" si="1087"/>
        <v>0</v>
      </c>
      <c r="II168" s="619">
        <f t="shared" si="1087"/>
        <v>0</v>
      </c>
      <c r="IJ168" s="619">
        <f t="shared" si="1087"/>
        <v>0</v>
      </c>
      <c r="IK168" s="619">
        <f t="shared" si="1087"/>
        <v>0</v>
      </c>
      <c r="IL168" s="619">
        <f t="shared" si="1087"/>
        <v>0</v>
      </c>
      <c r="IM168" s="619">
        <f t="shared" si="1087"/>
        <v>0</v>
      </c>
      <c r="IN168" s="619">
        <f t="shared" si="1087"/>
        <v>0</v>
      </c>
      <c r="IO168" s="619">
        <f t="shared" si="1087"/>
        <v>0</v>
      </c>
      <c r="IP168" s="619">
        <f t="shared" si="1087"/>
        <v>0</v>
      </c>
      <c r="IQ168" s="619">
        <f t="shared" si="1087"/>
        <v>0</v>
      </c>
      <c r="IR168" s="619">
        <f t="shared" si="1087"/>
        <v>0</v>
      </c>
      <c r="IS168" s="619">
        <f t="shared" si="1087"/>
        <v>0</v>
      </c>
      <c r="IT168" s="619">
        <f t="shared" si="1087"/>
        <v>0</v>
      </c>
      <c r="IU168" s="619">
        <f t="shared" si="1087"/>
        <v>0</v>
      </c>
      <c r="IV168" s="619">
        <f t="shared" si="1087"/>
        <v>0</v>
      </c>
      <c r="IW168" s="619">
        <f t="shared" si="1087"/>
        <v>0</v>
      </c>
      <c r="IX168" s="619">
        <f t="shared" si="1087"/>
        <v>0</v>
      </c>
      <c r="IY168" s="619">
        <f t="shared" si="1087"/>
        <v>0</v>
      </c>
      <c r="IZ168" s="619">
        <f t="shared" si="1087"/>
        <v>0</v>
      </c>
      <c r="JA168" s="619">
        <f t="shared" si="1087"/>
        <v>0</v>
      </c>
      <c r="JB168" s="619">
        <f t="shared" ref="JB168:LM168" si="1088">JB158-JB167</f>
        <v>0</v>
      </c>
      <c r="JC168" s="619">
        <f t="shared" si="1088"/>
        <v>0</v>
      </c>
      <c r="JD168" s="619">
        <f t="shared" si="1088"/>
        <v>0</v>
      </c>
      <c r="JE168" s="619">
        <f t="shared" si="1088"/>
        <v>0</v>
      </c>
      <c r="JF168" s="619">
        <f t="shared" si="1088"/>
        <v>0</v>
      </c>
      <c r="JG168" s="619">
        <f t="shared" si="1088"/>
        <v>0</v>
      </c>
      <c r="JH168" s="619">
        <f t="shared" si="1088"/>
        <v>0</v>
      </c>
      <c r="JI168" s="619">
        <f t="shared" si="1088"/>
        <v>0</v>
      </c>
      <c r="JJ168" s="619">
        <f t="shared" si="1088"/>
        <v>0</v>
      </c>
      <c r="JK168" s="619">
        <f t="shared" si="1088"/>
        <v>0</v>
      </c>
      <c r="JL168" s="619">
        <f t="shared" si="1088"/>
        <v>0</v>
      </c>
      <c r="JM168" s="619">
        <f t="shared" si="1088"/>
        <v>0</v>
      </c>
      <c r="JN168" s="619">
        <f t="shared" si="1088"/>
        <v>0</v>
      </c>
      <c r="JO168" s="619">
        <f t="shared" si="1088"/>
        <v>0</v>
      </c>
      <c r="JP168" s="619">
        <f t="shared" si="1088"/>
        <v>0</v>
      </c>
      <c r="JQ168" s="619">
        <f t="shared" si="1088"/>
        <v>0</v>
      </c>
      <c r="JR168" s="619">
        <f t="shared" si="1088"/>
        <v>0</v>
      </c>
      <c r="JS168" s="619">
        <f t="shared" si="1088"/>
        <v>0</v>
      </c>
      <c r="JT168" s="619">
        <f t="shared" si="1088"/>
        <v>0</v>
      </c>
      <c r="JU168" s="619">
        <f t="shared" si="1088"/>
        <v>0</v>
      </c>
      <c r="JV168" s="619">
        <f t="shared" si="1088"/>
        <v>0</v>
      </c>
      <c r="JW168" s="619">
        <f t="shared" si="1088"/>
        <v>0</v>
      </c>
      <c r="JX168" s="619">
        <f t="shared" si="1088"/>
        <v>0</v>
      </c>
      <c r="JY168" s="619">
        <f t="shared" si="1088"/>
        <v>0</v>
      </c>
      <c r="JZ168" s="619">
        <f t="shared" si="1088"/>
        <v>0</v>
      </c>
      <c r="KA168" s="619">
        <f t="shared" si="1088"/>
        <v>0</v>
      </c>
      <c r="KB168" s="619">
        <f t="shared" si="1088"/>
        <v>0</v>
      </c>
      <c r="KC168" s="619">
        <f t="shared" si="1088"/>
        <v>0</v>
      </c>
      <c r="KD168" s="619">
        <f t="shared" si="1088"/>
        <v>0</v>
      </c>
      <c r="KE168" s="619">
        <f t="shared" si="1088"/>
        <v>0</v>
      </c>
      <c r="KF168" s="619">
        <f t="shared" si="1088"/>
        <v>0</v>
      </c>
      <c r="KG168" s="619">
        <f t="shared" si="1088"/>
        <v>0</v>
      </c>
      <c r="KH168" s="619">
        <f t="shared" si="1088"/>
        <v>0</v>
      </c>
      <c r="KI168" s="619">
        <f t="shared" si="1088"/>
        <v>0</v>
      </c>
      <c r="KJ168" s="619">
        <f t="shared" si="1088"/>
        <v>0</v>
      </c>
      <c r="KK168" s="619">
        <f t="shared" si="1088"/>
        <v>0</v>
      </c>
      <c r="KL168" s="619">
        <f t="shared" si="1088"/>
        <v>0</v>
      </c>
      <c r="KM168" s="619">
        <f t="shared" si="1088"/>
        <v>0</v>
      </c>
      <c r="KN168" s="619">
        <f t="shared" si="1088"/>
        <v>0</v>
      </c>
      <c r="KO168" s="619">
        <f t="shared" si="1088"/>
        <v>0</v>
      </c>
      <c r="KP168" s="619">
        <f t="shared" si="1088"/>
        <v>0</v>
      </c>
      <c r="KQ168" s="619">
        <f t="shared" si="1088"/>
        <v>0</v>
      </c>
      <c r="KR168" s="619">
        <f t="shared" si="1088"/>
        <v>0</v>
      </c>
      <c r="KS168" s="619">
        <f t="shared" si="1088"/>
        <v>0</v>
      </c>
      <c r="KT168" s="619">
        <f t="shared" si="1088"/>
        <v>0</v>
      </c>
      <c r="KU168" s="619">
        <f t="shared" si="1088"/>
        <v>0</v>
      </c>
      <c r="KV168" s="619">
        <f t="shared" si="1088"/>
        <v>0</v>
      </c>
      <c r="KW168" s="619">
        <f t="shared" si="1088"/>
        <v>0</v>
      </c>
      <c r="KX168" s="619">
        <f t="shared" si="1088"/>
        <v>0</v>
      </c>
      <c r="KY168" s="619">
        <f t="shared" si="1088"/>
        <v>0</v>
      </c>
      <c r="KZ168" s="619">
        <f t="shared" si="1088"/>
        <v>0</v>
      </c>
      <c r="LA168" s="619">
        <f t="shared" si="1088"/>
        <v>0</v>
      </c>
      <c r="LB168" s="619">
        <f t="shared" si="1088"/>
        <v>0</v>
      </c>
      <c r="LC168" s="619">
        <f t="shared" si="1088"/>
        <v>0</v>
      </c>
      <c r="LD168" s="619">
        <f t="shared" si="1088"/>
        <v>0</v>
      </c>
      <c r="LE168" s="619">
        <f t="shared" si="1088"/>
        <v>0</v>
      </c>
      <c r="LF168" s="619">
        <f t="shared" si="1088"/>
        <v>0</v>
      </c>
      <c r="LG168" s="619">
        <f t="shared" si="1088"/>
        <v>0</v>
      </c>
      <c r="LH168" s="619">
        <f t="shared" si="1088"/>
        <v>0</v>
      </c>
      <c r="LI168" s="619">
        <f t="shared" si="1088"/>
        <v>0</v>
      </c>
      <c r="LJ168" s="619">
        <f t="shared" si="1088"/>
        <v>0</v>
      </c>
      <c r="LK168" s="619">
        <f t="shared" si="1088"/>
        <v>0</v>
      </c>
      <c r="LL168" s="619">
        <f t="shared" si="1088"/>
        <v>0</v>
      </c>
      <c r="LM168" s="619">
        <f t="shared" si="1088"/>
        <v>0</v>
      </c>
      <c r="LN168" s="619">
        <f t="shared" ref="LN168:NY168" si="1089">LN158-LN167</f>
        <v>0</v>
      </c>
      <c r="LO168" s="619">
        <f t="shared" si="1089"/>
        <v>0</v>
      </c>
      <c r="LP168" s="619">
        <f t="shared" si="1089"/>
        <v>0</v>
      </c>
      <c r="LQ168" s="619">
        <f t="shared" si="1089"/>
        <v>0</v>
      </c>
      <c r="LR168" s="619">
        <f t="shared" si="1089"/>
        <v>0</v>
      </c>
      <c r="LS168" s="619">
        <f t="shared" si="1089"/>
        <v>0</v>
      </c>
      <c r="LT168" s="619">
        <f t="shared" si="1089"/>
        <v>0</v>
      </c>
      <c r="LU168" s="619">
        <f t="shared" si="1089"/>
        <v>0</v>
      </c>
      <c r="LV168" s="619">
        <f t="shared" si="1089"/>
        <v>0</v>
      </c>
      <c r="LW168" s="619">
        <f t="shared" si="1089"/>
        <v>0</v>
      </c>
      <c r="LX168" s="619">
        <f t="shared" si="1089"/>
        <v>0</v>
      </c>
      <c r="LY168" s="619">
        <f t="shared" si="1089"/>
        <v>0</v>
      </c>
      <c r="LZ168" s="619">
        <f t="shared" si="1089"/>
        <v>0</v>
      </c>
      <c r="MA168" s="619">
        <f t="shared" si="1089"/>
        <v>0</v>
      </c>
      <c r="MB168" s="619">
        <f t="shared" si="1089"/>
        <v>0</v>
      </c>
      <c r="MC168" s="619">
        <f t="shared" si="1089"/>
        <v>0</v>
      </c>
      <c r="MD168" s="619">
        <f t="shared" si="1089"/>
        <v>0</v>
      </c>
      <c r="ME168" s="619">
        <f t="shared" si="1089"/>
        <v>0</v>
      </c>
      <c r="MF168" s="619">
        <f t="shared" si="1089"/>
        <v>0</v>
      </c>
      <c r="MG168" s="619">
        <f t="shared" si="1089"/>
        <v>0</v>
      </c>
      <c r="MH168" s="619">
        <f t="shared" si="1089"/>
        <v>0</v>
      </c>
      <c r="MI168" s="619">
        <f t="shared" si="1089"/>
        <v>0</v>
      </c>
      <c r="MJ168" s="619">
        <f t="shared" si="1089"/>
        <v>0</v>
      </c>
      <c r="MK168" s="619">
        <f t="shared" si="1089"/>
        <v>0</v>
      </c>
      <c r="ML168" s="619">
        <f t="shared" si="1089"/>
        <v>0</v>
      </c>
      <c r="MM168" s="619">
        <f t="shared" si="1089"/>
        <v>0</v>
      </c>
      <c r="MN168" s="619">
        <f t="shared" si="1089"/>
        <v>0</v>
      </c>
      <c r="MO168" s="619">
        <f t="shared" si="1089"/>
        <v>0</v>
      </c>
      <c r="MP168" s="619">
        <f t="shared" si="1089"/>
        <v>0</v>
      </c>
      <c r="MQ168" s="619">
        <f t="shared" si="1089"/>
        <v>0</v>
      </c>
      <c r="MR168" s="619">
        <f t="shared" si="1089"/>
        <v>0</v>
      </c>
      <c r="MS168" s="619">
        <f t="shared" si="1089"/>
        <v>0</v>
      </c>
      <c r="MT168" s="619">
        <f t="shared" si="1089"/>
        <v>0</v>
      </c>
      <c r="MU168" s="619">
        <f t="shared" si="1089"/>
        <v>0</v>
      </c>
      <c r="MV168" s="619">
        <f t="shared" si="1089"/>
        <v>0</v>
      </c>
      <c r="MW168" s="619">
        <f t="shared" si="1089"/>
        <v>0</v>
      </c>
      <c r="MX168" s="619">
        <f t="shared" si="1089"/>
        <v>0</v>
      </c>
      <c r="MY168" s="619">
        <f t="shared" si="1089"/>
        <v>0</v>
      </c>
      <c r="MZ168" s="619">
        <f t="shared" si="1089"/>
        <v>0</v>
      </c>
      <c r="NA168" s="619">
        <f t="shared" si="1089"/>
        <v>0</v>
      </c>
      <c r="NB168" s="619">
        <f t="shared" si="1089"/>
        <v>0</v>
      </c>
      <c r="NC168" s="619">
        <f t="shared" si="1089"/>
        <v>0</v>
      </c>
      <c r="ND168" s="619">
        <f t="shared" si="1089"/>
        <v>0</v>
      </c>
      <c r="NE168" s="619">
        <f t="shared" si="1089"/>
        <v>0</v>
      </c>
      <c r="NF168" s="619">
        <f t="shared" si="1089"/>
        <v>0</v>
      </c>
      <c r="NG168" s="619">
        <f t="shared" si="1089"/>
        <v>0</v>
      </c>
      <c r="NH168" s="619">
        <f t="shared" si="1089"/>
        <v>0</v>
      </c>
      <c r="NI168" s="619">
        <f t="shared" si="1089"/>
        <v>0</v>
      </c>
      <c r="NJ168" s="619">
        <f t="shared" si="1089"/>
        <v>0</v>
      </c>
      <c r="NK168" s="619">
        <f t="shared" si="1089"/>
        <v>0</v>
      </c>
      <c r="NL168" s="619">
        <f t="shared" si="1089"/>
        <v>0</v>
      </c>
      <c r="NM168" s="619">
        <f t="shared" si="1089"/>
        <v>0</v>
      </c>
      <c r="NN168" s="619">
        <f t="shared" si="1089"/>
        <v>0</v>
      </c>
      <c r="NO168" s="619">
        <f t="shared" si="1089"/>
        <v>0</v>
      </c>
      <c r="NP168" s="619">
        <f t="shared" si="1089"/>
        <v>0</v>
      </c>
      <c r="NQ168" s="619">
        <f t="shared" si="1089"/>
        <v>0</v>
      </c>
      <c r="NR168" s="619">
        <f t="shared" si="1089"/>
        <v>0</v>
      </c>
      <c r="NS168" s="619">
        <f t="shared" si="1089"/>
        <v>0</v>
      </c>
      <c r="NT168" s="619">
        <f t="shared" si="1089"/>
        <v>0</v>
      </c>
      <c r="NU168" s="619">
        <f t="shared" si="1089"/>
        <v>0</v>
      </c>
      <c r="NV168" s="619">
        <f t="shared" si="1089"/>
        <v>0</v>
      </c>
      <c r="NW168" s="619">
        <f t="shared" si="1089"/>
        <v>0</v>
      </c>
      <c r="NX168" s="619">
        <f t="shared" si="1089"/>
        <v>0</v>
      </c>
      <c r="NY168" s="619">
        <f t="shared" si="1089"/>
        <v>0</v>
      </c>
      <c r="NZ168" s="619">
        <f t="shared" ref="NZ168:QK168" si="1090">NZ158-NZ167</f>
        <v>0</v>
      </c>
      <c r="OA168" s="619">
        <f t="shared" si="1090"/>
        <v>0</v>
      </c>
      <c r="OB168" s="619">
        <f t="shared" si="1090"/>
        <v>0</v>
      </c>
      <c r="OC168" s="619">
        <f t="shared" si="1090"/>
        <v>0</v>
      </c>
      <c r="OD168" s="619">
        <f t="shared" si="1090"/>
        <v>0</v>
      </c>
      <c r="OE168" s="619">
        <f t="shared" si="1090"/>
        <v>0</v>
      </c>
      <c r="OF168" s="619">
        <f t="shared" si="1090"/>
        <v>0</v>
      </c>
      <c r="OG168" s="619">
        <f t="shared" si="1090"/>
        <v>0</v>
      </c>
      <c r="OH168" s="619">
        <f t="shared" si="1090"/>
        <v>0</v>
      </c>
      <c r="OI168" s="619">
        <f t="shared" si="1090"/>
        <v>0</v>
      </c>
      <c r="OJ168" s="619">
        <f t="shared" si="1090"/>
        <v>0</v>
      </c>
      <c r="OK168" s="619">
        <f t="shared" si="1090"/>
        <v>0</v>
      </c>
      <c r="OL168" s="619">
        <f t="shared" si="1090"/>
        <v>0</v>
      </c>
      <c r="OM168" s="619">
        <f t="shared" si="1090"/>
        <v>0</v>
      </c>
      <c r="ON168" s="619">
        <f t="shared" si="1090"/>
        <v>0</v>
      </c>
      <c r="OO168" s="619">
        <f t="shared" si="1090"/>
        <v>0</v>
      </c>
      <c r="OP168" s="619">
        <f t="shared" si="1090"/>
        <v>0</v>
      </c>
      <c r="OQ168" s="619">
        <f t="shared" si="1090"/>
        <v>0</v>
      </c>
      <c r="OR168" s="619">
        <f t="shared" si="1090"/>
        <v>0</v>
      </c>
      <c r="OS168" s="619">
        <f t="shared" si="1090"/>
        <v>0</v>
      </c>
      <c r="OT168" s="619">
        <f t="shared" si="1090"/>
        <v>0</v>
      </c>
      <c r="OU168" s="619">
        <f t="shared" si="1090"/>
        <v>0</v>
      </c>
      <c r="OV168" s="619">
        <f t="shared" si="1090"/>
        <v>0</v>
      </c>
      <c r="OW168" s="619">
        <f t="shared" si="1090"/>
        <v>0</v>
      </c>
      <c r="OX168" s="619">
        <f t="shared" si="1090"/>
        <v>0</v>
      </c>
      <c r="OY168" s="619">
        <f t="shared" si="1090"/>
        <v>0</v>
      </c>
      <c r="OZ168" s="619">
        <f t="shared" si="1090"/>
        <v>0</v>
      </c>
      <c r="PA168" s="619">
        <f t="shared" si="1090"/>
        <v>0</v>
      </c>
      <c r="PB168" s="619">
        <f t="shared" si="1090"/>
        <v>0</v>
      </c>
      <c r="PC168" s="619">
        <f t="shared" si="1090"/>
        <v>0</v>
      </c>
      <c r="PD168" s="619">
        <f t="shared" si="1090"/>
        <v>0</v>
      </c>
      <c r="PE168" s="619">
        <f t="shared" si="1090"/>
        <v>0</v>
      </c>
      <c r="PF168" s="619">
        <f t="shared" si="1090"/>
        <v>0</v>
      </c>
      <c r="PG168" s="619">
        <f t="shared" si="1090"/>
        <v>0</v>
      </c>
      <c r="PH168" s="619">
        <f t="shared" si="1090"/>
        <v>0</v>
      </c>
      <c r="PI168" s="619">
        <f t="shared" si="1090"/>
        <v>0</v>
      </c>
      <c r="PJ168" s="619">
        <f t="shared" si="1090"/>
        <v>0</v>
      </c>
      <c r="PK168" s="619">
        <f t="shared" si="1090"/>
        <v>0</v>
      </c>
      <c r="PL168" s="619">
        <f t="shared" si="1090"/>
        <v>0</v>
      </c>
      <c r="PM168" s="619">
        <f t="shared" si="1090"/>
        <v>0</v>
      </c>
      <c r="PN168" s="619">
        <f t="shared" si="1090"/>
        <v>0</v>
      </c>
      <c r="PO168" s="619">
        <f t="shared" si="1090"/>
        <v>0</v>
      </c>
      <c r="PP168" s="619">
        <f t="shared" si="1090"/>
        <v>0</v>
      </c>
      <c r="PQ168" s="619">
        <f t="shared" si="1090"/>
        <v>0</v>
      </c>
      <c r="PR168" s="619">
        <f t="shared" si="1090"/>
        <v>0</v>
      </c>
      <c r="PS168" s="619">
        <f t="shared" si="1090"/>
        <v>0</v>
      </c>
      <c r="PT168" s="619">
        <f t="shared" si="1090"/>
        <v>0</v>
      </c>
      <c r="PU168" s="619">
        <f t="shared" si="1090"/>
        <v>0</v>
      </c>
      <c r="PV168" s="619">
        <f t="shared" si="1090"/>
        <v>0</v>
      </c>
      <c r="PW168" s="619">
        <f t="shared" si="1090"/>
        <v>0</v>
      </c>
      <c r="PX168" s="619">
        <f t="shared" si="1090"/>
        <v>0</v>
      </c>
      <c r="PY168" s="619">
        <f t="shared" si="1090"/>
        <v>0</v>
      </c>
      <c r="PZ168" s="619">
        <f t="shared" si="1090"/>
        <v>0</v>
      </c>
      <c r="QA168" s="619">
        <f t="shared" si="1090"/>
        <v>0</v>
      </c>
      <c r="QB168" s="619">
        <f t="shared" si="1090"/>
        <v>0</v>
      </c>
      <c r="QC168" s="619">
        <f t="shared" si="1090"/>
        <v>0</v>
      </c>
      <c r="QD168" s="619">
        <f t="shared" si="1090"/>
        <v>0</v>
      </c>
      <c r="QE168" s="619">
        <f t="shared" si="1090"/>
        <v>0</v>
      </c>
      <c r="QF168" s="619">
        <f t="shared" si="1090"/>
        <v>0</v>
      </c>
      <c r="QG168" s="619">
        <f t="shared" si="1090"/>
        <v>0</v>
      </c>
      <c r="QH168" s="619">
        <f t="shared" si="1090"/>
        <v>0</v>
      </c>
      <c r="QI168" s="619">
        <f t="shared" si="1090"/>
        <v>0</v>
      </c>
      <c r="QJ168" s="619">
        <f t="shared" si="1090"/>
        <v>0</v>
      </c>
      <c r="QK168" s="619">
        <f t="shared" si="1090"/>
        <v>0</v>
      </c>
      <c r="QL168" s="619">
        <f t="shared" ref="QL168:SW168" si="1091">QL158-QL167</f>
        <v>0</v>
      </c>
      <c r="QM168" s="619">
        <f t="shared" si="1091"/>
        <v>0</v>
      </c>
      <c r="QN168" s="619">
        <f t="shared" si="1091"/>
        <v>0</v>
      </c>
      <c r="QO168" s="619">
        <f t="shared" si="1091"/>
        <v>0</v>
      </c>
      <c r="QP168" s="619">
        <f t="shared" si="1091"/>
        <v>0</v>
      </c>
      <c r="QQ168" s="619">
        <f t="shared" si="1091"/>
        <v>0</v>
      </c>
      <c r="QR168" s="619">
        <f t="shared" si="1091"/>
        <v>0</v>
      </c>
      <c r="QS168" s="619">
        <f t="shared" si="1091"/>
        <v>0</v>
      </c>
      <c r="QT168" s="619">
        <f t="shared" si="1091"/>
        <v>0</v>
      </c>
      <c r="QU168" s="619">
        <f t="shared" si="1091"/>
        <v>0</v>
      </c>
      <c r="QV168" s="619">
        <f t="shared" si="1091"/>
        <v>0</v>
      </c>
      <c r="QW168" s="619">
        <f t="shared" si="1091"/>
        <v>0</v>
      </c>
      <c r="QX168" s="619">
        <f t="shared" si="1091"/>
        <v>0</v>
      </c>
      <c r="QY168" s="619">
        <f t="shared" si="1091"/>
        <v>0</v>
      </c>
      <c r="QZ168" s="619">
        <f t="shared" si="1091"/>
        <v>0</v>
      </c>
      <c r="RA168" s="619">
        <f t="shared" si="1091"/>
        <v>0</v>
      </c>
      <c r="RB168" s="619">
        <f t="shared" si="1091"/>
        <v>0</v>
      </c>
      <c r="RC168" s="619">
        <f t="shared" si="1091"/>
        <v>0</v>
      </c>
      <c r="RD168" s="619">
        <f t="shared" si="1091"/>
        <v>0</v>
      </c>
      <c r="RE168" s="619">
        <f t="shared" si="1091"/>
        <v>0</v>
      </c>
      <c r="RF168" s="619">
        <f t="shared" si="1091"/>
        <v>0</v>
      </c>
      <c r="RG168" s="619">
        <f t="shared" si="1091"/>
        <v>0</v>
      </c>
      <c r="RH168" s="619">
        <f t="shared" si="1091"/>
        <v>0</v>
      </c>
      <c r="RI168" s="619">
        <f t="shared" si="1091"/>
        <v>0</v>
      </c>
      <c r="RJ168" s="619">
        <f t="shared" si="1091"/>
        <v>0</v>
      </c>
      <c r="RK168" s="619">
        <f t="shared" si="1091"/>
        <v>0</v>
      </c>
      <c r="RL168" s="619">
        <f t="shared" si="1091"/>
        <v>0</v>
      </c>
      <c r="RM168" s="619">
        <f t="shared" si="1091"/>
        <v>0</v>
      </c>
      <c r="RN168" s="619">
        <f t="shared" si="1091"/>
        <v>0</v>
      </c>
      <c r="RO168" s="619">
        <f t="shared" si="1091"/>
        <v>0</v>
      </c>
      <c r="RP168" s="619">
        <f t="shared" si="1091"/>
        <v>0</v>
      </c>
      <c r="RQ168" s="619">
        <f t="shared" si="1091"/>
        <v>0</v>
      </c>
      <c r="RR168" s="619">
        <f t="shared" si="1091"/>
        <v>0</v>
      </c>
      <c r="RS168" s="619">
        <f t="shared" si="1091"/>
        <v>0</v>
      </c>
      <c r="RT168" s="619">
        <f t="shared" si="1091"/>
        <v>0</v>
      </c>
      <c r="RU168" s="619">
        <f t="shared" si="1091"/>
        <v>0</v>
      </c>
      <c r="RV168" s="619">
        <f t="shared" si="1091"/>
        <v>0</v>
      </c>
      <c r="RW168" s="619">
        <f t="shared" si="1091"/>
        <v>0</v>
      </c>
      <c r="RX168" s="619">
        <f t="shared" si="1091"/>
        <v>0</v>
      </c>
      <c r="RY168" s="619">
        <f t="shared" si="1091"/>
        <v>0</v>
      </c>
      <c r="RZ168" s="619">
        <f t="shared" si="1091"/>
        <v>0</v>
      </c>
      <c r="SA168" s="619">
        <f t="shared" si="1091"/>
        <v>0</v>
      </c>
      <c r="SB168" s="619">
        <f t="shared" si="1091"/>
        <v>0</v>
      </c>
      <c r="SC168" s="619">
        <f t="shared" si="1091"/>
        <v>0</v>
      </c>
      <c r="SD168" s="619">
        <f t="shared" si="1091"/>
        <v>0</v>
      </c>
      <c r="SE168" s="619">
        <f t="shared" si="1091"/>
        <v>0</v>
      </c>
      <c r="SF168" s="619">
        <f t="shared" si="1091"/>
        <v>0</v>
      </c>
      <c r="SG168" s="619">
        <f t="shared" si="1091"/>
        <v>0</v>
      </c>
      <c r="SH168" s="619">
        <f t="shared" si="1091"/>
        <v>0</v>
      </c>
      <c r="SI168" s="619">
        <f t="shared" si="1091"/>
        <v>0</v>
      </c>
      <c r="SJ168" s="619">
        <f t="shared" si="1091"/>
        <v>0</v>
      </c>
      <c r="SK168" s="619">
        <f t="shared" si="1091"/>
        <v>0</v>
      </c>
      <c r="SL168" s="619">
        <f t="shared" si="1091"/>
        <v>0</v>
      </c>
      <c r="SM168" s="619">
        <f t="shared" si="1091"/>
        <v>0</v>
      </c>
      <c r="SN168" s="619">
        <f t="shared" si="1091"/>
        <v>0</v>
      </c>
      <c r="SO168" s="619">
        <f t="shared" si="1091"/>
        <v>0</v>
      </c>
      <c r="SP168" s="619">
        <f t="shared" si="1091"/>
        <v>0</v>
      </c>
      <c r="SQ168" s="619">
        <f t="shared" si="1091"/>
        <v>0</v>
      </c>
      <c r="SR168" s="619">
        <f t="shared" si="1091"/>
        <v>0</v>
      </c>
      <c r="SS168" s="619">
        <f t="shared" si="1091"/>
        <v>0</v>
      </c>
      <c r="ST168" s="619">
        <f t="shared" si="1091"/>
        <v>0</v>
      </c>
      <c r="SU168" s="619">
        <f t="shared" si="1091"/>
        <v>0</v>
      </c>
      <c r="SV168" s="619">
        <f t="shared" si="1091"/>
        <v>0</v>
      </c>
      <c r="SW168" s="619">
        <f t="shared" si="1091"/>
        <v>0</v>
      </c>
      <c r="SX168" s="619">
        <f t="shared" ref="SX168:VI168" si="1092">SX158-SX167</f>
        <v>0</v>
      </c>
      <c r="SY168" s="619">
        <f t="shared" si="1092"/>
        <v>0</v>
      </c>
      <c r="SZ168" s="619">
        <f t="shared" si="1092"/>
        <v>0</v>
      </c>
      <c r="TA168" s="619">
        <f t="shared" si="1092"/>
        <v>0</v>
      </c>
      <c r="TB168" s="619">
        <f t="shared" si="1092"/>
        <v>0</v>
      </c>
      <c r="TC168" s="619">
        <f t="shared" si="1092"/>
        <v>0</v>
      </c>
      <c r="TD168" s="619">
        <f t="shared" si="1092"/>
        <v>0</v>
      </c>
      <c r="TE168" s="619">
        <f t="shared" si="1092"/>
        <v>0</v>
      </c>
      <c r="TF168" s="619">
        <f t="shared" si="1092"/>
        <v>0</v>
      </c>
      <c r="TG168" s="619">
        <f t="shared" si="1092"/>
        <v>0</v>
      </c>
      <c r="TH168" s="619">
        <f t="shared" si="1092"/>
        <v>0</v>
      </c>
      <c r="TI168" s="619">
        <f t="shared" si="1092"/>
        <v>0</v>
      </c>
      <c r="TJ168" s="619">
        <f t="shared" si="1092"/>
        <v>0</v>
      </c>
      <c r="TK168" s="619">
        <f t="shared" si="1092"/>
        <v>0</v>
      </c>
      <c r="TL168" s="619">
        <f t="shared" si="1092"/>
        <v>0</v>
      </c>
      <c r="TM168" s="619">
        <f t="shared" si="1092"/>
        <v>0</v>
      </c>
      <c r="TN168" s="619">
        <f t="shared" si="1092"/>
        <v>0</v>
      </c>
      <c r="TO168" s="619">
        <f t="shared" si="1092"/>
        <v>0</v>
      </c>
      <c r="TP168" s="619">
        <f t="shared" si="1092"/>
        <v>0</v>
      </c>
      <c r="TQ168" s="619">
        <f t="shared" si="1092"/>
        <v>0</v>
      </c>
      <c r="TR168" s="619">
        <f t="shared" si="1092"/>
        <v>0</v>
      </c>
      <c r="TS168" s="619">
        <f t="shared" si="1092"/>
        <v>0</v>
      </c>
      <c r="TT168" s="619">
        <f t="shared" si="1092"/>
        <v>0</v>
      </c>
      <c r="TU168" s="619">
        <f t="shared" si="1092"/>
        <v>0</v>
      </c>
      <c r="TV168" s="619">
        <f t="shared" si="1092"/>
        <v>0</v>
      </c>
      <c r="TW168" s="619">
        <f t="shared" si="1092"/>
        <v>0</v>
      </c>
      <c r="TX168" s="619">
        <f t="shared" si="1092"/>
        <v>0</v>
      </c>
      <c r="TY168" s="619">
        <f t="shared" si="1092"/>
        <v>0</v>
      </c>
      <c r="TZ168" s="619">
        <f t="shared" si="1092"/>
        <v>0</v>
      </c>
      <c r="UA168" s="619">
        <f t="shared" si="1092"/>
        <v>0</v>
      </c>
      <c r="UB168" s="619">
        <f t="shared" si="1092"/>
        <v>0</v>
      </c>
      <c r="UC168" s="619">
        <f t="shared" si="1092"/>
        <v>0</v>
      </c>
      <c r="UD168" s="619">
        <f t="shared" si="1092"/>
        <v>0</v>
      </c>
      <c r="UE168" s="619">
        <f t="shared" si="1092"/>
        <v>0</v>
      </c>
      <c r="UF168" s="619">
        <f t="shared" si="1092"/>
        <v>0</v>
      </c>
      <c r="UG168" s="619">
        <f t="shared" si="1092"/>
        <v>0</v>
      </c>
      <c r="UH168" s="619">
        <f t="shared" si="1092"/>
        <v>0</v>
      </c>
      <c r="UI168" s="619">
        <f t="shared" si="1092"/>
        <v>0</v>
      </c>
      <c r="UJ168" s="619">
        <f t="shared" si="1092"/>
        <v>0</v>
      </c>
      <c r="UK168" s="619">
        <f t="shared" si="1092"/>
        <v>0</v>
      </c>
      <c r="UL168" s="619">
        <f t="shared" si="1092"/>
        <v>0</v>
      </c>
      <c r="UM168" s="619">
        <f t="shared" si="1092"/>
        <v>0</v>
      </c>
      <c r="UN168" s="619">
        <f t="shared" si="1092"/>
        <v>0</v>
      </c>
      <c r="UO168" s="619">
        <f t="shared" si="1092"/>
        <v>0</v>
      </c>
      <c r="UP168" s="619">
        <f t="shared" si="1092"/>
        <v>0</v>
      </c>
      <c r="UQ168" s="619">
        <f t="shared" si="1092"/>
        <v>0</v>
      </c>
      <c r="UR168" s="619">
        <f t="shared" si="1092"/>
        <v>0</v>
      </c>
      <c r="US168" s="619">
        <f t="shared" si="1092"/>
        <v>0</v>
      </c>
      <c r="UT168" s="619">
        <f t="shared" si="1092"/>
        <v>0</v>
      </c>
      <c r="UU168" s="619">
        <f t="shared" si="1092"/>
        <v>0</v>
      </c>
      <c r="UV168" s="619">
        <f t="shared" si="1092"/>
        <v>0</v>
      </c>
      <c r="UW168" s="619">
        <f t="shared" si="1092"/>
        <v>0</v>
      </c>
      <c r="UX168" s="619">
        <f t="shared" si="1092"/>
        <v>0</v>
      </c>
      <c r="UY168" s="619">
        <f t="shared" si="1092"/>
        <v>0</v>
      </c>
      <c r="UZ168" s="619">
        <f t="shared" si="1092"/>
        <v>0</v>
      </c>
      <c r="VA168" s="619">
        <f t="shared" si="1092"/>
        <v>0</v>
      </c>
      <c r="VB168" s="619">
        <f t="shared" si="1092"/>
        <v>0</v>
      </c>
      <c r="VC168" s="619">
        <f t="shared" si="1092"/>
        <v>0</v>
      </c>
      <c r="VD168" s="619">
        <f t="shared" si="1092"/>
        <v>0</v>
      </c>
      <c r="VE168" s="619">
        <f t="shared" si="1092"/>
        <v>0</v>
      </c>
      <c r="VF168" s="619">
        <f t="shared" si="1092"/>
        <v>0</v>
      </c>
      <c r="VG168" s="619">
        <f t="shared" si="1092"/>
        <v>0</v>
      </c>
      <c r="VH168" s="619">
        <f t="shared" si="1092"/>
        <v>0</v>
      </c>
      <c r="VI168" s="619">
        <f t="shared" si="1092"/>
        <v>0</v>
      </c>
      <c r="VJ168" s="619">
        <f t="shared" ref="VJ168:XU168" si="1093">VJ158-VJ167</f>
        <v>0</v>
      </c>
      <c r="VK168" s="619">
        <f t="shared" si="1093"/>
        <v>0</v>
      </c>
      <c r="VL168" s="619">
        <f t="shared" si="1093"/>
        <v>0</v>
      </c>
      <c r="VM168" s="619">
        <f t="shared" si="1093"/>
        <v>0</v>
      </c>
      <c r="VN168" s="619">
        <f t="shared" si="1093"/>
        <v>0</v>
      </c>
      <c r="VO168" s="619">
        <f t="shared" si="1093"/>
        <v>0</v>
      </c>
      <c r="VP168" s="619">
        <f t="shared" si="1093"/>
        <v>0</v>
      </c>
      <c r="VQ168" s="619">
        <f t="shared" si="1093"/>
        <v>0</v>
      </c>
      <c r="VR168" s="619">
        <f t="shared" si="1093"/>
        <v>0</v>
      </c>
      <c r="VS168" s="619">
        <f t="shared" si="1093"/>
        <v>0</v>
      </c>
      <c r="VT168" s="619">
        <f t="shared" si="1093"/>
        <v>0</v>
      </c>
      <c r="VU168" s="619">
        <f t="shared" si="1093"/>
        <v>0</v>
      </c>
      <c r="VV168" s="619">
        <f t="shared" si="1093"/>
        <v>0</v>
      </c>
      <c r="VW168" s="619">
        <f t="shared" si="1093"/>
        <v>0</v>
      </c>
      <c r="VX168" s="619">
        <f t="shared" si="1093"/>
        <v>0</v>
      </c>
      <c r="VY168" s="619">
        <f t="shared" si="1093"/>
        <v>0</v>
      </c>
      <c r="VZ168" s="619">
        <f t="shared" si="1093"/>
        <v>0</v>
      </c>
      <c r="WA168" s="619">
        <f t="shared" si="1093"/>
        <v>0</v>
      </c>
      <c r="WB168" s="619">
        <f t="shared" si="1093"/>
        <v>0</v>
      </c>
      <c r="WC168" s="619">
        <f t="shared" si="1093"/>
        <v>0</v>
      </c>
      <c r="WD168" s="619">
        <f t="shared" si="1093"/>
        <v>0</v>
      </c>
      <c r="WE168" s="619">
        <f t="shared" si="1093"/>
        <v>0</v>
      </c>
      <c r="WF168" s="619">
        <f t="shared" si="1093"/>
        <v>0</v>
      </c>
      <c r="WG168" s="619">
        <f t="shared" si="1093"/>
        <v>0</v>
      </c>
      <c r="WH168" s="619">
        <f t="shared" si="1093"/>
        <v>0</v>
      </c>
      <c r="WI168" s="619">
        <f t="shared" si="1093"/>
        <v>0</v>
      </c>
      <c r="WJ168" s="619">
        <f t="shared" si="1093"/>
        <v>0</v>
      </c>
      <c r="WK168" s="619">
        <f t="shared" si="1093"/>
        <v>0</v>
      </c>
      <c r="WL168" s="619">
        <f t="shared" si="1093"/>
        <v>0</v>
      </c>
      <c r="WM168" s="619">
        <f t="shared" si="1093"/>
        <v>0</v>
      </c>
      <c r="WN168" s="619">
        <f t="shared" si="1093"/>
        <v>0</v>
      </c>
      <c r="WO168" s="619">
        <f t="shared" si="1093"/>
        <v>0</v>
      </c>
      <c r="WP168" s="619">
        <f t="shared" si="1093"/>
        <v>0</v>
      </c>
      <c r="WQ168" s="619">
        <f t="shared" si="1093"/>
        <v>0</v>
      </c>
      <c r="WR168" s="619">
        <f t="shared" si="1093"/>
        <v>0</v>
      </c>
      <c r="WS168" s="619">
        <f t="shared" si="1093"/>
        <v>0</v>
      </c>
      <c r="WT168" s="619">
        <f t="shared" si="1093"/>
        <v>0</v>
      </c>
      <c r="WU168" s="619">
        <f t="shared" si="1093"/>
        <v>0</v>
      </c>
      <c r="WV168" s="619">
        <f t="shared" si="1093"/>
        <v>0</v>
      </c>
      <c r="WW168" s="619">
        <f t="shared" si="1093"/>
        <v>0</v>
      </c>
      <c r="WX168" s="619">
        <f t="shared" si="1093"/>
        <v>0</v>
      </c>
      <c r="WY168" s="619">
        <f t="shared" si="1093"/>
        <v>0</v>
      </c>
      <c r="WZ168" s="619">
        <f t="shared" si="1093"/>
        <v>0</v>
      </c>
      <c r="XA168" s="619">
        <f t="shared" si="1093"/>
        <v>0</v>
      </c>
      <c r="XB168" s="619">
        <f t="shared" si="1093"/>
        <v>0</v>
      </c>
      <c r="XC168" s="619">
        <f t="shared" si="1093"/>
        <v>0</v>
      </c>
      <c r="XD168" s="619">
        <f t="shared" si="1093"/>
        <v>0</v>
      </c>
      <c r="XE168" s="619">
        <f t="shared" si="1093"/>
        <v>0</v>
      </c>
      <c r="XF168" s="619">
        <f t="shared" si="1093"/>
        <v>0</v>
      </c>
      <c r="XG168" s="619">
        <f t="shared" si="1093"/>
        <v>0</v>
      </c>
      <c r="XH168" s="619">
        <f t="shared" si="1093"/>
        <v>0</v>
      </c>
      <c r="XI168" s="619">
        <f t="shared" si="1093"/>
        <v>0</v>
      </c>
      <c r="XJ168" s="619">
        <f t="shared" si="1093"/>
        <v>0</v>
      </c>
      <c r="XK168" s="619">
        <f t="shared" si="1093"/>
        <v>0</v>
      </c>
      <c r="XL168" s="619">
        <f t="shared" si="1093"/>
        <v>0</v>
      </c>
      <c r="XM168" s="619">
        <f t="shared" si="1093"/>
        <v>0</v>
      </c>
      <c r="XN168" s="619">
        <f t="shared" si="1093"/>
        <v>0</v>
      </c>
      <c r="XO168" s="619">
        <f t="shared" si="1093"/>
        <v>0</v>
      </c>
      <c r="XP168" s="619">
        <f t="shared" si="1093"/>
        <v>0</v>
      </c>
      <c r="XQ168" s="619">
        <f t="shared" si="1093"/>
        <v>0</v>
      </c>
      <c r="XR168" s="619">
        <f t="shared" si="1093"/>
        <v>0</v>
      </c>
      <c r="XS168" s="619">
        <f t="shared" si="1093"/>
        <v>0</v>
      </c>
      <c r="XT168" s="619">
        <f t="shared" si="1093"/>
        <v>0</v>
      </c>
      <c r="XU168" s="619">
        <f t="shared" si="1093"/>
        <v>0</v>
      </c>
      <c r="XV168" s="619">
        <f t="shared" ref="XV168:AAG168" si="1094">XV158-XV167</f>
        <v>0</v>
      </c>
      <c r="XW168" s="619">
        <f t="shared" si="1094"/>
        <v>0</v>
      </c>
      <c r="XX168" s="619">
        <f t="shared" si="1094"/>
        <v>0</v>
      </c>
      <c r="XY168" s="619">
        <f t="shared" si="1094"/>
        <v>0</v>
      </c>
      <c r="XZ168" s="619">
        <f t="shared" si="1094"/>
        <v>0</v>
      </c>
      <c r="YA168" s="619">
        <f t="shared" si="1094"/>
        <v>0</v>
      </c>
      <c r="YB168" s="619">
        <f t="shared" si="1094"/>
        <v>0</v>
      </c>
      <c r="YC168" s="619">
        <f t="shared" si="1094"/>
        <v>0</v>
      </c>
      <c r="YD168" s="619">
        <f t="shared" si="1094"/>
        <v>0</v>
      </c>
      <c r="YE168" s="619">
        <f t="shared" si="1094"/>
        <v>0</v>
      </c>
      <c r="YF168" s="619">
        <f t="shared" si="1094"/>
        <v>0</v>
      </c>
      <c r="YG168" s="619">
        <f t="shared" si="1094"/>
        <v>0</v>
      </c>
      <c r="YH168" s="619">
        <f t="shared" si="1094"/>
        <v>0</v>
      </c>
      <c r="YI168" s="619">
        <f t="shared" si="1094"/>
        <v>0</v>
      </c>
      <c r="YJ168" s="619">
        <f t="shared" si="1094"/>
        <v>0</v>
      </c>
      <c r="YK168" s="619">
        <f t="shared" si="1094"/>
        <v>0</v>
      </c>
      <c r="YL168" s="619">
        <f t="shared" si="1094"/>
        <v>0</v>
      </c>
      <c r="YM168" s="619">
        <f t="shared" si="1094"/>
        <v>0</v>
      </c>
      <c r="YN168" s="619">
        <f t="shared" si="1094"/>
        <v>0</v>
      </c>
      <c r="YO168" s="619">
        <f t="shared" si="1094"/>
        <v>0</v>
      </c>
      <c r="YP168" s="619">
        <f t="shared" si="1094"/>
        <v>0</v>
      </c>
      <c r="YQ168" s="619">
        <f t="shared" si="1094"/>
        <v>0</v>
      </c>
      <c r="YR168" s="619">
        <f t="shared" si="1094"/>
        <v>0</v>
      </c>
      <c r="YS168" s="619">
        <f t="shared" si="1094"/>
        <v>0</v>
      </c>
      <c r="YT168" s="619">
        <f t="shared" si="1094"/>
        <v>0</v>
      </c>
      <c r="YU168" s="619">
        <f t="shared" si="1094"/>
        <v>0</v>
      </c>
      <c r="YV168" s="619">
        <f t="shared" si="1094"/>
        <v>0</v>
      </c>
      <c r="YW168" s="619">
        <f t="shared" si="1094"/>
        <v>0</v>
      </c>
      <c r="YX168" s="619">
        <f t="shared" si="1094"/>
        <v>0</v>
      </c>
      <c r="YY168" s="619">
        <f t="shared" si="1094"/>
        <v>0</v>
      </c>
      <c r="YZ168" s="619">
        <f t="shared" si="1094"/>
        <v>0</v>
      </c>
      <c r="ZA168" s="619">
        <f t="shared" si="1094"/>
        <v>0</v>
      </c>
      <c r="ZB168" s="619">
        <f t="shared" si="1094"/>
        <v>0</v>
      </c>
      <c r="ZC168" s="619">
        <f t="shared" si="1094"/>
        <v>0</v>
      </c>
      <c r="ZD168" s="619">
        <f t="shared" si="1094"/>
        <v>0</v>
      </c>
      <c r="ZE168" s="619">
        <f t="shared" si="1094"/>
        <v>0</v>
      </c>
      <c r="ZF168" s="619">
        <f t="shared" si="1094"/>
        <v>0</v>
      </c>
      <c r="ZG168" s="619">
        <f t="shared" si="1094"/>
        <v>0</v>
      </c>
      <c r="ZH168" s="619">
        <f t="shared" si="1094"/>
        <v>0</v>
      </c>
      <c r="ZI168" s="619">
        <f t="shared" si="1094"/>
        <v>0</v>
      </c>
      <c r="ZJ168" s="619">
        <f t="shared" si="1094"/>
        <v>0</v>
      </c>
      <c r="ZK168" s="619">
        <f t="shared" si="1094"/>
        <v>0</v>
      </c>
      <c r="ZL168" s="619">
        <f t="shared" si="1094"/>
        <v>0</v>
      </c>
      <c r="ZM168" s="619">
        <f t="shared" si="1094"/>
        <v>0</v>
      </c>
      <c r="ZN168" s="619">
        <f t="shared" si="1094"/>
        <v>0</v>
      </c>
      <c r="ZO168" s="619">
        <f t="shared" si="1094"/>
        <v>0</v>
      </c>
      <c r="ZP168" s="619">
        <f t="shared" si="1094"/>
        <v>0</v>
      </c>
      <c r="ZQ168" s="619">
        <f t="shared" si="1094"/>
        <v>0</v>
      </c>
      <c r="ZR168" s="619">
        <f t="shared" si="1094"/>
        <v>0</v>
      </c>
      <c r="ZS168" s="619">
        <f t="shared" si="1094"/>
        <v>0</v>
      </c>
      <c r="ZT168" s="619">
        <f t="shared" si="1094"/>
        <v>0</v>
      </c>
      <c r="ZU168" s="619">
        <f t="shared" si="1094"/>
        <v>0</v>
      </c>
      <c r="ZV168" s="619">
        <f t="shared" si="1094"/>
        <v>0</v>
      </c>
      <c r="ZW168" s="619">
        <f t="shared" si="1094"/>
        <v>0</v>
      </c>
      <c r="ZX168" s="619">
        <f t="shared" si="1094"/>
        <v>0</v>
      </c>
      <c r="ZY168" s="619">
        <f t="shared" si="1094"/>
        <v>0</v>
      </c>
      <c r="ZZ168" s="619">
        <f t="shared" si="1094"/>
        <v>0</v>
      </c>
      <c r="AAA168" s="619">
        <f t="shared" si="1094"/>
        <v>0</v>
      </c>
      <c r="AAB168" s="619">
        <f t="shared" si="1094"/>
        <v>0</v>
      </c>
      <c r="AAC168" s="619">
        <f t="shared" si="1094"/>
        <v>0</v>
      </c>
      <c r="AAD168" s="619">
        <f t="shared" si="1094"/>
        <v>0</v>
      </c>
      <c r="AAE168" s="619">
        <f t="shared" si="1094"/>
        <v>0</v>
      </c>
      <c r="AAF168" s="619">
        <f t="shared" si="1094"/>
        <v>0</v>
      </c>
      <c r="AAG168" s="619">
        <f t="shared" si="1094"/>
        <v>0</v>
      </c>
      <c r="AAH168" s="619">
        <f t="shared" ref="AAH168:ACS168" si="1095">AAH158-AAH167</f>
        <v>0</v>
      </c>
      <c r="AAI168" s="619">
        <f t="shared" si="1095"/>
        <v>0</v>
      </c>
      <c r="AAJ168" s="619">
        <f t="shared" si="1095"/>
        <v>0</v>
      </c>
      <c r="AAK168" s="619">
        <f t="shared" si="1095"/>
        <v>0</v>
      </c>
      <c r="AAL168" s="619">
        <f t="shared" si="1095"/>
        <v>0</v>
      </c>
      <c r="AAM168" s="619">
        <f t="shared" si="1095"/>
        <v>0</v>
      </c>
      <c r="AAN168" s="619">
        <f t="shared" si="1095"/>
        <v>0</v>
      </c>
      <c r="AAO168" s="619">
        <f t="shared" si="1095"/>
        <v>0</v>
      </c>
      <c r="AAP168" s="619">
        <f t="shared" si="1095"/>
        <v>0</v>
      </c>
      <c r="AAQ168" s="619">
        <f t="shared" si="1095"/>
        <v>0</v>
      </c>
      <c r="AAR168" s="619">
        <f t="shared" si="1095"/>
        <v>0</v>
      </c>
      <c r="AAS168" s="619">
        <f t="shared" si="1095"/>
        <v>0</v>
      </c>
      <c r="AAT168" s="619">
        <f t="shared" si="1095"/>
        <v>0</v>
      </c>
      <c r="AAU168" s="619">
        <f t="shared" si="1095"/>
        <v>0</v>
      </c>
      <c r="AAV168" s="619">
        <f t="shared" si="1095"/>
        <v>0</v>
      </c>
      <c r="AAW168" s="619">
        <f t="shared" si="1095"/>
        <v>0</v>
      </c>
      <c r="AAX168" s="619">
        <f t="shared" si="1095"/>
        <v>0</v>
      </c>
      <c r="AAY168" s="619">
        <f t="shared" si="1095"/>
        <v>0</v>
      </c>
      <c r="AAZ168" s="619">
        <f t="shared" si="1095"/>
        <v>0</v>
      </c>
      <c r="ABA168" s="619">
        <f t="shared" si="1095"/>
        <v>0</v>
      </c>
      <c r="ABB168" s="619">
        <f t="shared" si="1095"/>
        <v>0</v>
      </c>
      <c r="ABC168" s="619">
        <f t="shared" si="1095"/>
        <v>0</v>
      </c>
      <c r="ABD168" s="619">
        <f t="shared" si="1095"/>
        <v>0</v>
      </c>
      <c r="ABE168" s="619">
        <f t="shared" si="1095"/>
        <v>0</v>
      </c>
      <c r="ABF168" s="619">
        <f t="shared" si="1095"/>
        <v>0</v>
      </c>
      <c r="ABG168" s="619">
        <f t="shared" si="1095"/>
        <v>0</v>
      </c>
      <c r="ABH168" s="619">
        <f t="shared" si="1095"/>
        <v>0</v>
      </c>
      <c r="ABI168" s="619">
        <f t="shared" si="1095"/>
        <v>0</v>
      </c>
      <c r="ABJ168" s="619">
        <f t="shared" si="1095"/>
        <v>0</v>
      </c>
      <c r="ABK168" s="619">
        <f t="shared" si="1095"/>
        <v>0</v>
      </c>
      <c r="ABL168" s="619">
        <f t="shared" si="1095"/>
        <v>0</v>
      </c>
      <c r="ABM168" s="619">
        <f t="shared" si="1095"/>
        <v>0</v>
      </c>
      <c r="ABN168" s="619">
        <f t="shared" si="1095"/>
        <v>0</v>
      </c>
      <c r="ABO168" s="619">
        <f t="shared" si="1095"/>
        <v>0</v>
      </c>
      <c r="ABP168" s="619">
        <f t="shared" si="1095"/>
        <v>0</v>
      </c>
      <c r="ABQ168" s="619">
        <f t="shared" si="1095"/>
        <v>0</v>
      </c>
      <c r="ABR168" s="619">
        <f t="shared" si="1095"/>
        <v>0</v>
      </c>
      <c r="ABS168" s="619">
        <f t="shared" si="1095"/>
        <v>0</v>
      </c>
      <c r="ABT168" s="619">
        <f t="shared" si="1095"/>
        <v>0</v>
      </c>
      <c r="ABU168" s="619">
        <f t="shared" si="1095"/>
        <v>0</v>
      </c>
      <c r="ABV168" s="619">
        <f t="shared" si="1095"/>
        <v>0</v>
      </c>
      <c r="ABW168" s="619">
        <f t="shared" si="1095"/>
        <v>0</v>
      </c>
      <c r="ABX168" s="619">
        <f t="shared" si="1095"/>
        <v>0</v>
      </c>
      <c r="ABY168" s="619">
        <f t="shared" si="1095"/>
        <v>0</v>
      </c>
      <c r="ABZ168" s="619">
        <f t="shared" si="1095"/>
        <v>0</v>
      </c>
      <c r="ACA168" s="619">
        <f t="shared" si="1095"/>
        <v>0</v>
      </c>
      <c r="ACB168" s="619">
        <f t="shared" si="1095"/>
        <v>0</v>
      </c>
      <c r="ACC168" s="619">
        <f t="shared" si="1095"/>
        <v>0</v>
      </c>
      <c r="ACD168" s="619">
        <f t="shared" si="1095"/>
        <v>0</v>
      </c>
      <c r="ACE168" s="619">
        <f t="shared" si="1095"/>
        <v>0</v>
      </c>
      <c r="ACF168" s="619">
        <f t="shared" si="1095"/>
        <v>0</v>
      </c>
      <c r="ACG168" s="619">
        <f t="shared" si="1095"/>
        <v>0</v>
      </c>
      <c r="ACH168" s="619">
        <f t="shared" si="1095"/>
        <v>0</v>
      </c>
      <c r="ACI168" s="619">
        <f t="shared" si="1095"/>
        <v>0</v>
      </c>
      <c r="ACJ168" s="619">
        <f t="shared" si="1095"/>
        <v>0</v>
      </c>
      <c r="ACK168" s="619">
        <f t="shared" si="1095"/>
        <v>0</v>
      </c>
      <c r="ACL168" s="619">
        <f t="shared" si="1095"/>
        <v>0</v>
      </c>
      <c r="ACM168" s="619">
        <f t="shared" si="1095"/>
        <v>0</v>
      </c>
      <c r="ACN168" s="619">
        <f t="shared" si="1095"/>
        <v>0</v>
      </c>
      <c r="ACO168" s="619">
        <f t="shared" si="1095"/>
        <v>0</v>
      </c>
      <c r="ACP168" s="619">
        <f t="shared" si="1095"/>
        <v>0</v>
      </c>
      <c r="ACQ168" s="619">
        <f t="shared" si="1095"/>
        <v>0</v>
      </c>
      <c r="ACR168" s="619">
        <f t="shared" si="1095"/>
        <v>0</v>
      </c>
      <c r="ACS168" s="619">
        <f t="shared" si="1095"/>
        <v>0</v>
      </c>
      <c r="ACT168" s="619">
        <f t="shared" ref="ACT168:AFE168" si="1096">ACT158-ACT167</f>
        <v>0</v>
      </c>
      <c r="ACU168" s="619">
        <f t="shared" si="1096"/>
        <v>0</v>
      </c>
      <c r="ACV168" s="619">
        <f t="shared" si="1096"/>
        <v>0</v>
      </c>
      <c r="ACW168" s="619">
        <f t="shared" si="1096"/>
        <v>0</v>
      </c>
      <c r="ACX168" s="619">
        <f t="shared" si="1096"/>
        <v>0</v>
      </c>
      <c r="ACY168" s="619">
        <f t="shared" si="1096"/>
        <v>0</v>
      </c>
      <c r="ACZ168" s="619">
        <f t="shared" si="1096"/>
        <v>0</v>
      </c>
      <c r="ADA168" s="619">
        <f t="shared" si="1096"/>
        <v>0</v>
      </c>
      <c r="ADB168" s="619">
        <f t="shared" si="1096"/>
        <v>0</v>
      </c>
      <c r="ADC168" s="619">
        <f t="shared" si="1096"/>
        <v>0</v>
      </c>
      <c r="ADD168" s="619">
        <f t="shared" si="1096"/>
        <v>0</v>
      </c>
      <c r="ADE168" s="619">
        <f t="shared" si="1096"/>
        <v>0</v>
      </c>
      <c r="ADF168" s="619">
        <f t="shared" si="1096"/>
        <v>0</v>
      </c>
      <c r="ADG168" s="619">
        <f t="shared" si="1096"/>
        <v>0</v>
      </c>
      <c r="ADH168" s="619">
        <f t="shared" si="1096"/>
        <v>0</v>
      </c>
      <c r="ADI168" s="619">
        <f t="shared" si="1096"/>
        <v>0</v>
      </c>
      <c r="ADJ168" s="619">
        <f t="shared" si="1096"/>
        <v>0</v>
      </c>
      <c r="ADK168" s="619">
        <f t="shared" si="1096"/>
        <v>0</v>
      </c>
      <c r="ADL168" s="619">
        <f t="shared" si="1096"/>
        <v>0</v>
      </c>
      <c r="ADM168" s="619">
        <f t="shared" si="1096"/>
        <v>0</v>
      </c>
      <c r="ADN168" s="619">
        <f t="shared" si="1096"/>
        <v>0</v>
      </c>
      <c r="ADO168" s="619">
        <f t="shared" si="1096"/>
        <v>0</v>
      </c>
      <c r="ADP168" s="619">
        <f t="shared" si="1096"/>
        <v>0</v>
      </c>
      <c r="ADQ168" s="619">
        <f t="shared" si="1096"/>
        <v>0</v>
      </c>
      <c r="ADR168" s="619">
        <f t="shared" si="1096"/>
        <v>0</v>
      </c>
      <c r="ADS168" s="619">
        <f t="shared" si="1096"/>
        <v>0</v>
      </c>
      <c r="ADT168" s="619">
        <f t="shared" si="1096"/>
        <v>0</v>
      </c>
      <c r="ADU168" s="619">
        <f t="shared" si="1096"/>
        <v>0</v>
      </c>
      <c r="ADV168" s="619">
        <f t="shared" si="1096"/>
        <v>0</v>
      </c>
      <c r="ADW168" s="619">
        <f t="shared" si="1096"/>
        <v>0</v>
      </c>
      <c r="ADX168" s="619">
        <f t="shared" si="1096"/>
        <v>0</v>
      </c>
      <c r="ADY168" s="619">
        <f t="shared" si="1096"/>
        <v>0</v>
      </c>
      <c r="ADZ168" s="619">
        <f t="shared" si="1096"/>
        <v>0</v>
      </c>
      <c r="AEA168" s="619">
        <f t="shared" si="1096"/>
        <v>0</v>
      </c>
      <c r="AEB168" s="619">
        <f t="shared" si="1096"/>
        <v>0</v>
      </c>
      <c r="AEC168" s="619">
        <f t="shared" si="1096"/>
        <v>0</v>
      </c>
      <c r="AED168" s="619">
        <f t="shared" si="1096"/>
        <v>0</v>
      </c>
      <c r="AEE168" s="619">
        <f t="shared" si="1096"/>
        <v>0</v>
      </c>
      <c r="AEF168" s="619">
        <f t="shared" si="1096"/>
        <v>0</v>
      </c>
      <c r="AEG168" s="619">
        <f t="shared" si="1096"/>
        <v>0</v>
      </c>
      <c r="AEH168" s="619">
        <f t="shared" si="1096"/>
        <v>0</v>
      </c>
      <c r="AEI168" s="619">
        <f t="shared" si="1096"/>
        <v>0</v>
      </c>
      <c r="AEJ168" s="619">
        <f t="shared" si="1096"/>
        <v>0</v>
      </c>
      <c r="AEK168" s="619">
        <f t="shared" si="1096"/>
        <v>0</v>
      </c>
      <c r="AEL168" s="619">
        <f t="shared" si="1096"/>
        <v>0</v>
      </c>
      <c r="AEM168" s="619">
        <f t="shared" si="1096"/>
        <v>0</v>
      </c>
      <c r="AEN168" s="619">
        <f t="shared" si="1096"/>
        <v>0</v>
      </c>
      <c r="AEO168" s="619">
        <f t="shared" si="1096"/>
        <v>0</v>
      </c>
      <c r="AEP168" s="619">
        <f t="shared" si="1096"/>
        <v>0</v>
      </c>
      <c r="AEQ168" s="619">
        <f t="shared" si="1096"/>
        <v>0</v>
      </c>
      <c r="AER168" s="619">
        <f t="shared" si="1096"/>
        <v>0</v>
      </c>
      <c r="AES168" s="619">
        <f t="shared" si="1096"/>
        <v>0</v>
      </c>
      <c r="AET168" s="619">
        <f t="shared" si="1096"/>
        <v>0</v>
      </c>
      <c r="AEU168" s="619">
        <f t="shared" si="1096"/>
        <v>0</v>
      </c>
      <c r="AEV168" s="619">
        <f t="shared" si="1096"/>
        <v>0</v>
      </c>
      <c r="AEW168" s="619">
        <f t="shared" si="1096"/>
        <v>0</v>
      </c>
      <c r="AEX168" s="619">
        <f t="shared" si="1096"/>
        <v>0</v>
      </c>
      <c r="AEY168" s="619">
        <f t="shared" si="1096"/>
        <v>0</v>
      </c>
      <c r="AEZ168" s="619">
        <f t="shared" si="1096"/>
        <v>0</v>
      </c>
      <c r="AFA168" s="619">
        <f t="shared" si="1096"/>
        <v>0</v>
      </c>
      <c r="AFB168" s="619">
        <f t="shared" si="1096"/>
        <v>0</v>
      </c>
      <c r="AFC168" s="619">
        <f t="shared" si="1096"/>
        <v>0</v>
      </c>
      <c r="AFD168" s="619">
        <f t="shared" si="1096"/>
        <v>0</v>
      </c>
      <c r="AFE168" s="619">
        <f t="shared" si="1096"/>
        <v>0</v>
      </c>
      <c r="AFF168" s="619">
        <f t="shared" ref="AFF168:AHQ168" si="1097">AFF158-AFF167</f>
        <v>0</v>
      </c>
      <c r="AFG168" s="619">
        <f t="shared" si="1097"/>
        <v>0</v>
      </c>
      <c r="AFH168" s="619">
        <f t="shared" si="1097"/>
        <v>0</v>
      </c>
      <c r="AFI168" s="619">
        <f t="shared" si="1097"/>
        <v>0</v>
      </c>
      <c r="AFJ168" s="619">
        <f t="shared" si="1097"/>
        <v>0</v>
      </c>
      <c r="AFK168" s="619">
        <f t="shared" si="1097"/>
        <v>0</v>
      </c>
      <c r="AFL168" s="619">
        <f t="shared" si="1097"/>
        <v>0</v>
      </c>
      <c r="AFM168" s="619">
        <f t="shared" si="1097"/>
        <v>0</v>
      </c>
      <c r="AFN168" s="619">
        <f t="shared" si="1097"/>
        <v>0</v>
      </c>
      <c r="AFO168" s="619">
        <f t="shared" si="1097"/>
        <v>0</v>
      </c>
      <c r="AFP168" s="619">
        <f t="shared" si="1097"/>
        <v>0</v>
      </c>
      <c r="AFQ168" s="619">
        <f t="shared" si="1097"/>
        <v>0</v>
      </c>
      <c r="AFR168" s="619">
        <f t="shared" si="1097"/>
        <v>0</v>
      </c>
      <c r="AFS168" s="619">
        <f t="shared" si="1097"/>
        <v>0</v>
      </c>
      <c r="AFT168" s="619">
        <f t="shared" si="1097"/>
        <v>0</v>
      </c>
      <c r="AFU168" s="619">
        <f t="shared" si="1097"/>
        <v>0</v>
      </c>
      <c r="AFV168" s="619">
        <f t="shared" si="1097"/>
        <v>0</v>
      </c>
      <c r="AFW168" s="619">
        <f t="shared" si="1097"/>
        <v>0</v>
      </c>
      <c r="AFX168" s="619">
        <f t="shared" si="1097"/>
        <v>0</v>
      </c>
      <c r="AFY168" s="619">
        <f t="shared" si="1097"/>
        <v>0</v>
      </c>
      <c r="AFZ168" s="619">
        <f t="shared" si="1097"/>
        <v>0</v>
      </c>
      <c r="AGA168" s="619">
        <f t="shared" si="1097"/>
        <v>0</v>
      </c>
      <c r="AGB168" s="619">
        <f t="shared" si="1097"/>
        <v>0</v>
      </c>
      <c r="AGC168" s="619">
        <f t="shared" si="1097"/>
        <v>0</v>
      </c>
      <c r="AGD168" s="619">
        <f t="shared" si="1097"/>
        <v>0</v>
      </c>
      <c r="AGE168" s="619">
        <f t="shared" si="1097"/>
        <v>0</v>
      </c>
      <c r="AGF168" s="619">
        <f t="shared" si="1097"/>
        <v>0</v>
      </c>
      <c r="AGG168" s="619">
        <f t="shared" si="1097"/>
        <v>0</v>
      </c>
      <c r="AGH168" s="619">
        <f t="shared" si="1097"/>
        <v>0</v>
      </c>
      <c r="AGI168" s="619">
        <f t="shared" si="1097"/>
        <v>0</v>
      </c>
      <c r="AGJ168" s="619">
        <f t="shared" si="1097"/>
        <v>0</v>
      </c>
      <c r="AGK168" s="619">
        <f t="shared" si="1097"/>
        <v>0</v>
      </c>
      <c r="AGL168" s="619">
        <f t="shared" si="1097"/>
        <v>0</v>
      </c>
      <c r="AGM168" s="619">
        <f t="shared" si="1097"/>
        <v>0</v>
      </c>
      <c r="AGN168" s="619">
        <f t="shared" si="1097"/>
        <v>0</v>
      </c>
      <c r="AGO168" s="619">
        <f t="shared" si="1097"/>
        <v>0</v>
      </c>
      <c r="AGP168" s="619">
        <f t="shared" si="1097"/>
        <v>0</v>
      </c>
      <c r="AGQ168" s="619">
        <f t="shared" si="1097"/>
        <v>0</v>
      </c>
      <c r="AGR168" s="619">
        <f t="shared" si="1097"/>
        <v>0</v>
      </c>
      <c r="AGS168" s="619">
        <f t="shared" si="1097"/>
        <v>0</v>
      </c>
      <c r="AGT168" s="619">
        <f t="shared" si="1097"/>
        <v>0</v>
      </c>
      <c r="AGU168" s="619">
        <f t="shared" si="1097"/>
        <v>0</v>
      </c>
      <c r="AGV168" s="619">
        <f t="shared" si="1097"/>
        <v>0</v>
      </c>
      <c r="AGW168" s="619">
        <f t="shared" si="1097"/>
        <v>0</v>
      </c>
      <c r="AGX168" s="619">
        <f t="shared" si="1097"/>
        <v>0</v>
      </c>
      <c r="AGY168" s="619">
        <f t="shared" si="1097"/>
        <v>0</v>
      </c>
      <c r="AGZ168" s="619">
        <f t="shared" si="1097"/>
        <v>0</v>
      </c>
      <c r="AHA168" s="619">
        <f t="shared" si="1097"/>
        <v>0</v>
      </c>
      <c r="AHB168" s="619">
        <f t="shared" si="1097"/>
        <v>0</v>
      </c>
      <c r="AHC168" s="619">
        <f t="shared" si="1097"/>
        <v>0</v>
      </c>
      <c r="AHD168" s="619">
        <f t="shared" si="1097"/>
        <v>0</v>
      </c>
      <c r="AHE168" s="619">
        <f t="shared" si="1097"/>
        <v>0</v>
      </c>
      <c r="AHF168" s="619">
        <f t="shared" si="1097"/>
        <v>0</v>
      </c>
      <c r="AHG168" s="619">
        <f t="shared" si="1097"/>
        <v>0</v>
      </c>
      <c r="AHH168" s="619">
        <f t="shared" si="1097"/>
        <v>0</v>
      </c>
      <c r="AHI168" s="619">
        <f t="shared" si="1097"/>
        <v>0</v>
      </c>
      <c r="AHJ168" s="619">
        <f t="shared" si="1097"/>
        <v>0</v>
      </c>
      <c r="AHK168" s="619">
        <f t="shared" si="1097"/>
        <v>0</v>
      </c>
      <c r="AHL168" s="619">
        <f t="shared" si="1097"/>
        <v>0</v>
      </c>
      <c r="AHM168" s="619">
        <f t="shared" si="1097"/>
        <v>0</v>
      </c>
      <c r="AHN168" s="619">
        <f t="shared" si="1097"/>
        <v>0</v>
      </c>
      <c r="AHO168" s="619">
        <f t="shared" si="1097"/>
        <v>0</v>
      </c>
      <c r="AHP168" s="619">
        <f t="shared" si="1097"/>
        <v>0</v>
      </c>
      <c r="AHQ168" s="619">
        <f t="shared" si="1097"/>
        <v>0</v>
      </c>
      <c r="AHR168" s="619">
        <f t="shared" ref="AHR168:AHT168" si="1098">AHR158-AHR167</f>
        <v>0</v>
      </c>
      <c r="AHS168" s="619">
        <f t="shared" si="1098"/>
        <v>0</v>
      </c>
      <c r="AHT168" s="619">
        <f t="shared" si="1098"/>
        <v>0</v>
      </c>
      <c r="AHU168" s="619">
        <f>SUM(D168:AHT168)</f>
        <v>0</v>
      </c>
      <c r="AHW168" s="622" t="s">
        <v>6273</v>
      </c>
      <c r="AHX168" s="622" t="s">
        <v>6477</v>
      </c>
      <c r="AHY168" s="622" t="s">
        <v>6478</v>
      </c>
    </row>
    <row r="169" spans="1:909" x14ac:dyDescent="0.8">
      <c r="AHQ169" s="619"/>
      <c r="AHW169" s="622" t="s">
        <v>6273</v>
      </c>
      <c r="AHX169" s="622" t="s">
        <v>6479</v>
      </c>
      <c r="AHY169" s="622" t="s">
        <v>6153</v>
      </c>
    </row>
    <row r="170" spans="1:909" x14ac:dyDescent="0.8">
      <c r="AHQ170" s="619"/>
      <c r="AHW170" s="622" t="s">
        <v>6273</v>
      </c>
      <c r="AHX170" s="622" t="s">
        <v>6480</v>
      </c>
      <c r="AHY170" s="622" t="s">
        <v>6155</v>
      </c>
    </row>
    <row r="171" spans="1:909" x14ac:dyDescent="0.8">
      <c r="AHW171" s="622" t="s">
        <v>6273</v>
      </c>
      <c r="AHX171" s="622" t="s">
        <v>6481</v>
      </c>
      <c r="AHY171" s="622" t="s">
        <v>6157</v>
      </c>
    </row>
    <row r="172" spans="1:909" x14ac:dyDescent="0.8">
      <c r="AHW172" s="622" t="s">
        <v>6273</v>
      </c>
      <c r="AHX172" s="622" t="s">
        <v>6482</v>
      </c>
      <c r="AHY172" s="622" t="s">
        <v>6159</v>
      </c>
    </row>
    <row r="173" spans="1:909" x14ac:dyDescent="0.8">
      <c r="AHW173" s="622" t="s">
        <v>6273</v>
      </c>
      <c r="AHX173" s="622" t="s">
        <v>6483</v>
      </c>
      <c r="AHY173" s="622" t="s">
        <v>6161</v>
      </c>
    </row>
    <row r="174" spans="1:909" x14ac:dyDescent="0.8">
      <c r="AHW174" s="622" t="s">
        <v>6273</v>
      </c>
      <c r="AHX174" s="622" t="s">
        <v>6484</v>
      </c>
      <c r="AHY174" s="622" t="s">
        <v>6163</v>
      </c>
    </row>
    <row r="175" spans="1:909" x14ac:dyDescent="0.8">
      <c r="AHW175" s="622" t="s">
        <v>6273</v>
      </c>
      <c r="AHX175" s="622" t="s">
        <v>6485</v>
      </c>
      <c r="AHY175" s="622" t="s">
        <v>6165</v>
      </c>
    </row>
    <row r="176" spans="1:909" x14ac:dyDescent="0.8">
      <c r="AHW176" s="622" t="s">
        <v>6273</v>
      </c>
      <c r="AHX176" s="622" t="s">
        <v>6486</v>
      </c>
      <c r="AHY176" s="622" t="s">
        <v>6167</v>
      </c>
    </row>
    <row r="177" spans="907:909" x14ac:dyDescent="0.8">
      <c r="AHW177" s="622" t="s">
        <v>6273</v>
      </c>
      <c r="AHX177" s="622" t="s">
        <v>6487</v>
      </c>
      <c r="AHY177" s="622" t="s">
        <v>6169</v>
      </c>
    </row>
    <row r="178" spans="907:909" x14ac:dyDescent="0.8">
      <c r="AHW178" s="622" t="s">
        <v>6273</v>
      </c>
      <c r="AHX178" s="622" t="s">
        <v>6488</v>
      </c>
      <c r="AHY178" s="622" t="s">
        <v>6171</v>
      </c>
    </row>
    <row r="179" spans="907:909" x14ac:dyDescent="0.8">
      <c r="AHW179" s="622" t="s">
        <v>6273</v>
      </c>
      <c r="AHX179" s="622" t="s">
        <v>6489</v>
      </c>
      <c r="AHY179" s="622" t="s">
        <v>6173</v>
      </c>
    </row>
    <row r="180" spans="907:909" x14ac:dyDescent="0.8">
      <c r="AHW180" s="622" t="s">
        <v>6273</v>
      </c>
      <c r="AHX180" s="622" t="s">
        <v>6490</v>
      </c>
      <c r="AHY180" s="622" t="s">
        <v>6027</v>
      </c>
    </row>
    <row r="181" spans="907:909" x14ac:dyDescent="0.8">
      <c r="AHW181" s="622" t="s">
        <v>6273</v>
      </c>
      <c r="AHX181" s="622" t="s">
        <v>6491</v>
      </c>
      <c r="AHY181" s="622" t="s">
        <v>6492</v>
      </c>
    </row>
    <row r="182" spans="907:909" x14ac:dyDescent="0.8">
      <c r="AHW182" s="622" t="s">
        <v>6273</v>
      </c>
      <c r="AHX182" s="622" t="s">
        <v>6493</v>
      </c>
      <c r="AHY182" s="622" t="s">
        <v>6494</v>
      </c>
    </row>
    <row r="183" spans="907:909" x14ac:dyDescent="0.8">
      <c r="AHW183" s="622" t="s">
        <v>6273</v>
      </c>
      <c r="AHX183" s="622" t="s">
        <v>6495</v>
      </c>
      <c r="AHY183" s="622" t="s">
        <v>6496</v>
      </c>
    </row>
    <row r="184" spans="907:909" x14ac:dyDescent="0.8">
      <c r="AHW184" s="622" t="s">
        <v>6273</v>
      </c>
      <c r="AHX184" s="622" t="s">
        <v>6497</v>
      </c>
      <c r="AHY184" s="622" t="s">
        <v>6498</v>
      </c>
    </row>
    <row r="185" spans="907:909" x14ac:dyDescent="0.8">
      <c r="AHW185" s="622" t="s">
        <v>6273</v>
      </c>
      <c r="AHX185" s="622" t="s">
        <v>6499</v>
      </c>
      <c r="AHY185" s="622" t="s">
        <v>6500</v>
      </c>
    </row>
    <row r="186" spans="907:909" x14ac:dyDescent="0.8">
      <c r="AHW186" s="622" t="s">
        <v>6273</v>
      </c>
      <c r="AHX186" s="622" t="s">
        <v>6501</v>
      </c>
      <c r="AHY186" s="622" t="s">
        <v>6502</v>
      </c>
    </row>
    <row r="187" spans="907:909" x14ac:dyDescent="0.8">
      <c r="AHW187" s="622" t="s">
        <v>6273</v>
      </c>
      <c r="AHX187" s="622" t="s">
        <v>6503</v>
      </c>
      <c r="AHY187" s="622" t="s">
        <v>6504</v>
      </c>
    </row>
  </sheetData>
  <autoFilter ref="A61:AHY158" xr:uid="{918EE6E0-A912-429B-9970-8ED68FB551AA}"/>
  <phoneticPr fontId="64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K123"/>
  <sheetViews>
    <sheetView zoomScale="70" zoomScaleNormal="70" workbookViewId="0">
      <pane xSplit="2" ySplit="4" topLeftCell="C5" activePane="bottomRight" state="frozen"/>
      <selection activeCell="N10" sqref="N10"/>
      <selection pane="topRight" activeCell="N10" sqref="N10"/>
      <selection pane="bottomLeft" activeCell="N10" sqref="N10"/>
      <selection pane="bottomRight" activeCell="I10" sqref="I10"/>
    </sheetView>
  </sheetViews>
  <sheetFormatPr defaultColWidth="9" defaultRowHeight="17" x14ac:dyDescent="0.6"/>
  <cols>
    <col min="1" max="1" width="6.6640625" style="38" customWidth="1"/>
    <col min="2" max="2" width="40.5" style="5" customWidth="1"/>
    <col min="3" max="5" width="18.4140625" style="5" customWidth="1"/>
    <col min="6" max="6" width="18.4140625" style="163" customWidth="1"/>
    <col min="7" max="7" width="13.08203125" style="163" customWidth="1"/>
    <col min="8" max="8" width="5.08203125" style="163" customWidth="1"/>
    <col min="9" max="9" width="18.9140625" style="5" customWidth="1"/>
    <col min="10" max="10" width="9" style="5"/>
    <col min="11" max="11" width="10.4140625" style="5" bestFit="1" customWidth="1"/>
    <col min="12" max="16384" width="9" style="5"/>
  </cols>
  <sheetData>
    <row r="1" spans="1:11" s="4" customFormat="1" ht="30" customHeight="1" x14ac:dyDescent="0.9">
      <c r="A1" s="322" t="s">
        <v>6515</v>
      </c>
      <c r="B1" s="322"/>
      <c r="C1" s="322"/>
      <c r="D1" s="322"/>
      <c r="E1" s="322"/>
      <c r="F1" s="349" t="s">
        <v>2256</v>
      </c>
      <c r="G1" s="322"/>
      <c r="H1" s="322"/>
    </row>
    <row r="2" spans="1:11" ht="30.75" customHeight="1" x14ac:dyDescent="1">
      <c r="A2" s="158" t="s">
        <v>6369</v>
      </c>
      <c r="B2" s="158"/>
      <c r="C2" s="158"/>
      <c r="D2" s="558" t="str">
        <f>IFERROR(INDEX(ID!$B:$B,MATCH('1.Planfin66_2nd'!$F$2,ID!$A:$A,0)),"")</f>
        <v>โรงพยาบาลตาพระยา</v>
      </c>
      <c r="E2" s="158"/>
      <c r="F2" s="333" t="s">
        <v>3892</v>
      </c>
      <c r="G2" s="251"/>
      <c r="H2" s="251"/>
    </row>
    <row r="3" spans="1:11" ht="22.75" customHeight="1" x14ac:dyDescent="0.9">
      <c r="A3" s="158"/>
      <c r="B3" s="158"/>
      <c r="C3" s="374" t="s">
        <v>1029</v>
      </c>
      <c r="D3" s="374" t="s">
        <v>1039</v>
      </c>
      <c r="E3" s="374" t="s">
        <v>6563</v>
      </c>
      <c r="F3" s="374" t="s">
        <v>1032</v>
      </c>
      <c r="G3" s="374" t="s">
        <v>5946</v>
      </c>
      <c r="H3" s="530"/>
      <c r="I3" s="131"/>
    </row>
    <row r="4" spans="1:11" ht="54" x14ac:dyDescent="0.6">
      <c r="A4" s="334" t="s">
        <v>641</v>
      </c>
      <c r="B4" s="133" t="s">
        <v>642</v>
      </c>
      <c r="C4" s="350" t="s">
        <v>6564</v>
      </c>
      <c r="D4" s="508" t="s">
        <v>6565</v>
      </c>
      <c r="E4" s="649" t="s">
        <v>6557</v>
      </c>
      <c r="F4" s="351" t="s">
        <v>6544</v>
      </c>
      <c r="G4" s="353" t="s">
        <v>643</v>
      </c>
      <c r="H4" s="353"/>
      <c r="I4" s="583"/>
    </row>
    <row r="5" spans="1:11" ht="24" x14ac:dyDescent="0.8">
      <c r="A5" s="96" t="s">
        <v>0</v>
      </c>
      <c r="B5" s="6" t="s">
        <v>1</v>
      </c>
      <c r="C5" s="159">
        <f>IFERROR(INDEX(กศภ2564!5:5,MATCH('1.Planfin66_2nd'!$F$2,กศภ2564!$3:$3,)),"0")</f>
        <v>51814219.060000017</v>
      </c>
      <c r="D5" s="159">
        <f>IFERROR(INDEX(กศภ2565!6:6,MATCH('1.Planfin66_2nd'!$F$2,กศภ2565!$4:$4,)),"0")</f>
        <v>49739480.569999993</v>
      </c>
      <c r="E5" s="159">
        <f>IFERROR(INDEX('กศภ2566(คาดการณ์)'!6:6,MATCH('1.Planfin66_2nd'!$F$2,'กศภ2566(คาดการณ์)'!$4:$4,)),"0")</f>
        <v>89012185.032000005</v>
      </c>
      <c r="F5" s="135">
        <f>SUMIF('6.WS-Re-Exp'!$F:$F,A5,'6.WS-Re-Exp'!$C:$C)</f>
        <v>0</v>
      </c>
      <c r="G5" s="159">
        <f>IFERROR((F5-E5)/F5*100,0)</f>
        <v>0</v>
      </c>
      <c r="H5" s="159"/>
      <c r="I5" s="159"/>
      <c r="J5" s="352"/>
      <c r="K5" s="9"/>
    </row>
    <row r="6" spans="1:11" ht="24" x14ac:dyDescent="0.8">
      <c r="A6" s="96" t="s">
        <v>2</v>
      </c>
      <c r="B6" s="6" t="s">
        <v>3</v>
      </c>
      <c r="C6" s="159">
        <f>IFERROR(INDEX(กศภ2564!6:6,MATCH('1.Planfin66_2nd'!$F$2,กศภ2564!$3:$3,)),"0")</f>
        <v>624000</v>
      </c>
      <c r="D6" s="159">
        <f>IFERROR(INDEX(กศภ2565!7:7,MATCH('1.Planfin66_2nd'!$F$2,กศภ2565!$4:$4,)),"0")</f>
        <v>550200</v>
      </c>
      <c r="E6" s="159">
        <f>IFERROR(INDEX('กศภ2566(คาดการณ์)'!7:7,MATCH('1.Planfin66_2nd'!$F$2,'กศภ2566(คาดการณ์)'!$4:$4,)),"0")</f>
        <v>292080</v>
      </c>
      <c r="F6" s="135">
        <f>SUMIF('6.WS-Re-Exp'!$F:$F,A6,'6.WS-Re-Exp'!$C:$C)</f>
        <v>0</v>
      </c>
      <c r="G6" s="159">
        <f t="shared" ref="G6:G33" si="0">IFERROR((F6-E6)/F6*100,0)</f>
        <v>0</v>
      </c>
      <c r="H6" s="159"/>
      <c r="I6" s="159"/>
    </row>
    <row r="7" spans="1:11" ht="24" x14ac:dyDescent="0.8">
      <c r="A7" s="96" t="s">
        <v>4</v>
      </c>
      <c r="B7" s="6" t="s">
        <v>5</v>
      </c>
      <c r="C7" s="159">
        <f>IFERROR(INDEX(กศภ2564!7:7,MATCH('1.Planfin66_2nd'!$F$2,กศภ2564!$3:$3,)),"0")</f>
        <v>0</v>
      </c>
      <c r="D7" s="159">
        <f>IFERROR(INDEX(กศภ2565!8:8,MATCH('1.Planfin66_2nd'!$F$2,กศภ2565!$4:$4,)),"0")</f>
        <v>0</v>
      </c>
      <c r="E7" s="159">
        <f>IFERROR(INDEX('กศภ2566(คาดการณ์)'!8:8,MATCH('1.Planfin66_2nd'!$F$2,'กศภ2566(คาดการณ์)'!$4:$4,)),"0")</f>
        <v>0</v>
      </c>
      <c r="F7" s="135">
        <f>SUMIF('6.WS-Re-Exp'!$F:$F,A7,'6.WS-Re-Exp'!$C:$C)</f>
        <v>0</v>
      </c>
      <c r="G7" s="159">
        <f t="shared" si="0"/>
        <v>0</v>
      </c>
      <c r="H7" s="159"/>
      <c r="I7" s="159"/>
    </row>
    <row r="8" spans="1:11" ht="24" x14ac:dyDescent="0.8">
      <c r="A8" s="96" t="s">
        <v>845</v>
      </c>
      <c r="B8" s="6" t="s">
        <v>660</v>
      </c>
      <c r="C8" s="159">
        <f>IFERROR(INDEX(กศภ2564!8:8,MATCH('1.Planfin66_2nd'!$F$2,กศภ2564!$3:$3,)),"0")</f>
        <v>460655.7</v>
      </c>
      <c r="D8" s="159">
        <f>IFERROR(INDEX(กศภ2565!9:9,MATCH('1.Planfin66_2nd'!$F$2,กศภ2565!$4:$4,)),"0")</f>
        <v>424314.85999999993</v>
      </c>
      <c r="E8" s="159">
        <f>IFERROR(INDEX('กศภ2566(คาดการณ์)'!9:9,MATCH('1.Planfin66_2nd'!$F$2,'กศภ2566(คาดการณ์)'!$4:$4,)),"0")</f>
        <v>639726</v>
      </c>
      <c r="F8" s="135">
        <f>SUMIF('6.WS-Re-Exp'!$F:$F,A8,'6.WS-Re-Exp'!$C:$C)</f>
        <v>0</v>
      </c>
      <c r="G8" s="159">
        <f t="shared" si="0"/>
        <v>0</v>
      </c>
      <c r="H8" s="159"/>
      <c r="I8" s="159"/>
    </row>
    <row r="9" spans="1:11" ht="24" x14ac:dyDescent="0.8">
      <c r="A9" s="96" t="s">
        <v>6</v>
      </c>
      <c r="B9" s="6" t="s">
        <v>7</v>
      </c>
      <c r="C9" s="159">
        <f>IFERROR(INDEX(กศภ2564!9:9,MATCH('1.Planfin66_2nd'!$F$2,กศภ2564!$3:$3,)),"0")</f>
        <v>3622917.3500000006</v>
      </c>
      <c r="D9" s="159">
        <f>IFERROR(INDEX(กศภ2565!10:10,MATCH('1.Planfin66_2nd'!$F$2,กศภ2565!$4:$4,)),"0")</f>
        <v>5354109.6399999997</v>
      </c>
      <c r="E9" s="159">
        <f>IFERROR(INDEX('กศภ2566(คาดการณ์)'!10:10,MATCH('1.Planfin66_2nd'!$F$2,'กศภ2566(คาดการณ์)'!$4:$4,)),"0")</f>
        <v>4540108.7280000001</v>
      </c>
      <c r="F9" s="135">
        <f>SUMIF('6.WS-Re-Exp'!$F:$F,A9,'6.WS-Re-Exp'!$C:$C)</f>
        <v>0</v>
      </c>
      <c r="G9" s="159">
        <f t="shared" si="0"/>
        <v>0</v>
      </c>
      <c r="H9" s="159"/>
      <c r="I9" s="159"/>
    </row>
    <row r="10" spans="1:11" ht="24" x14ac:dyDescent="0.8">
      <c r="A10" s="96" t="s">
        <v>8</v>
      </c>
      <c r="B10" s="6" t="s">
        <v>9</v>
      </c>
      <c r="C10" s="159">
        <f>IFERROR(INDEX(กศภ2564!10:10,MATCH('1.Planfin66_2nd'!$F$2,กศภ2564!$3:$3,)),"0")</f>
        <v>1768632.55</v>
      </c>
      <c r="D10" s="159">
        <f>IFERROR(INDEX(กศภ2565!11:11,MATCH('1.Planfin66_2nd'!$F$2,กศภ2565!$4:$4,)),"0")</f>
        <v>2914969.0000000005</v>
      </c>
      <c r="E10" s="159">
        <f>IFERROR(INDEX('กศภ2566(คาดการณ์)'!11:11,MATCH('1.Planfin66_2nd'!$F$2,'กศภ2566(คาดการณ์)'!$4:$4,)),"0")</f>
        <v>2584540.5359999994</v>
      </c>
      <c r="F10" s="135">
        <f>SUMIF('6.WS-Re-Exp'!$F:$F,A10,'6.WS-Re-Exp'!$C:$C)</f>
        <v>0</v>
      </c>
      <c r="G10" s="159">
        <f t="shared" si="0"/>
        <v>0</v>
      </c>
      <c r="H10" s="159"/>
      <c r="I10" s="159"/>
    </row>
    <row r="11" spans="1:11" ht="24" x14ac:dyDescent="0.8">
      <c r="A11" s="96" t="s">
        <v>10</v>
      </c>
      <c r="B11" s="6" t="s">
        <v>11</v>
      </c>
      <c r="C11" s="159">
        <f>IFERROR(INDEX(กศภ2564!11:11,MATCH('1.Planfin66_2nd'!$F$2,กศภ2564!$3:$3,)),"0")</f>
        <v>365183</v>
      </c>
      <c r="D11" s="159">
        <f>IFERROR(INDEX(กศภ2565!12:12,MATCH('1.Planfin66_2nd'!$F$2,กศภ2565!$4:$4,)),"0")</f>
        <v>404840</v>
      </c>
      <c r="E11" s="159">
        <f>IFERROR(INDEX('กศภ2566(คาดการณ์)'!12:12,MATCH('1.Planfin66_2nd'!$F$2,'กศภ2566(คาดการณ์)'!$4:$4,)),"0")</f>
        <v>525225.14400000009</v>
      </c>
      <c r="F11" s="135">
        <f>SUMIF('6.WS-Re-Exp'!$F:$F,A11,'6.WS-Re-Exp'!$C:$C)</f>
        <v>0</v>
      </c>
      <c r="G11" s="159">
        <f t="shared" si="0"/>
        <v>0</v>
      </c>
      <c r="H11" s="159"/>
      <c r="I11" s="159"/>
    </row>
    <row r="12" spans="1:11" ht="22.25" customHeight="1" x14ac:dyDescent="0.8">
      <c r="A12" s="96" t="s">
        <v>12</v>
      </c>
      <c r="B12" s="6" t="s">
        <v>13</v>
      </c>
      <c r="C12" s="159">
        <f>IFERROR(INDEX(กศภ2564!12:12,MATCH('1.Planfin66_2nd'!$F$2,กศภ2564!$3:$3,)),"0")</f>
        <v>30879283.449999992</v>
      </c>
      <c r="D12" s="159">
        <f>IFERROR(INDEX(กศภ2565!13:13,MATCH('1.Planfin66_2nd'!$F$2,กศภ2565!$4:$4,)),"0")</f>
        <v>43677367.619999997</v>
      </c>
      <c r="E12" s="159">
        <f>IFERROR(INDEX('กศภ2566(คาดการณ์)'!13:13,MATCH('1.Planfin66_2nd'!$F$2,'กศภ2566(คาดการณ์)'!$4:$4,)),"0")</f>
        <v>7819141.1280000005</v>
      </c>
      <c r="F12" s="135">
        <f>SUMIF('6.WS-Re-Exp'!$F:$F,A12,'6.WS-Re-Exp'!$C:$C)</f>
        <v>0</v>
      </c>
      <c r="G12" s="159">
        <f t="shared" si="0"/>
        <v>0</v>
      </c>
      <c r="H12" s="159"/>
      <c r="I12" s="159"/>
    </row>
    <row r="13" spans="1:11" ht="24" x14ac:dyDescent="0.8">
      <c r="A13" s="96" t="s">
        <v>14</v>
      </c>
      <c r="B13" s="6" t="s">
        <v>15</v>
      </c>
      <c r="C13" s="159">
        <f>IFERROR(INDEX(กศภ2564!13:13,MATCH('1.Planfin66_2nd'!$F$2,กศภ2564!$3:$3,)),"0")</f>
        <v>31901200.809999999</v>
      </c>
      <c r="D13" s="159">
        <f>IFERROR(INDEX(กศภ2565!14:14,MATCH('1.Planfin66_2nd'!$F$2,กศภ2565!$4:$4,)),"0")</f>
        <v>33444654.91</v>
      </c>
      <c r="E13" s="159">
        <f>IFERROR(INDEX('กศภ2566(คาดการณ์)'!14:14,MATCH('1.Planfin66_2nd'!$F$2,'กศภ2566(คาดการณ์)'!$4:$4,)),"0")</f>
        <v>35241721.560000002</v>
      </c>
      <c r="F13" s="135">
        <f>SUMIF('6.WS-Re-Exp'!$F:$F,A13,'6.WS-Re-Exp'!$C:$C)</f>
        <v>0</v>
      </c>
      <c r="G13" s="159">
        <f t="shared" si="0"/>
        <v>0</v>
      </c>
      <c r="H13" s="159"/>
      <c r="I13" s="159"/>
    </row>
    <row r="14" spans="1:11" ht="24" x14ac:dyDescent="0.8">
      <c r="A14" s="96" t="s">
        <v>16</v>
      </c>
      <c r="B14" s="6" t="s">
        <v>17</v>
      </c>
      <c r="C14" s="159">
        <f>IFERROR(INDEX(กศภ2564!14:14,MATCH('1.Planfin66_2nd'!$F$2,กศภ2564!$3:$3,)),"0")</f>
        <v>8281046.4299999997</v>
      </c>
      <c r="D14" s="159">
        <f>IFERROR(INDEX(กศภ2565!15:15,MATCH('1.Planfin66_2nd'!$F$2,กศภ2565!$4:$4,)),"0")</f>
        <v>12357751.43</v>
      </c>
      <c r="E14" s="159">
        <f>IFERROR(INDEX('กศภ2566(คาดการณ์)'!15:15,MATCH('1.Planfin66_2nd'!$F$2,'กศภ2566(คาดการณ์)'!$4:$4,)),"0")</f>
        <v>19256662.631999999</v>
      </c>
      <c r="F14" s="135">
        <f>SUMIF('6.WS-Re-Exp'!$F:$F,A14,'6.WS-Re-Exp'!$C:$C)</f>
        <v>0</v>
      </c>
      <c r="G14" s="159">
        <f t="shared" si="0"/>
        <v>0</v>
      </c>
      <c r="H14" s="159"/>
      <c r="I14" s="159"/>
    </row>
    <row r="15" spans="1:11" ht="24" x14ac:dyDescent="0.8">
      <c r="A15" s="96" t="s">
        <v>1140</v>
      </c>
      <c r="B15" s="211" t="s">
        <v>1143</v>
      </c>
      <c r="C15" s="411">
        <f>IFERROR(INDEX(กศภ2564!15:15,MATCH('1.Planfin66_2nd'!$F$2,กศภ2564!$3:$3,)),"0")</f>
        <v>0</v>
      </c>
      <c r="D15" s="159">
        <f>IFERROR(INDEX(กศภ2565!16:16,MATCH('1.Planfin66_2nd'!$F$2,กศภ2565!$4:$4,)),"0")</f>
        <v>0</v>
      </c>
      <c r="E15" s="159">
        <f>IFERROR(INDEX('กศภ2566(คาดการณ์)'!16:16,MATCH('1.Planfin66_2nd'!$F$2,'กศภ2566(คาดการณ์)'!$4:$4,)),"0")</f>
        <v>0</v>
      </c>
      <c r="F15" s="135">
        <f>SUMIF('6.WS-Re-Exp'!$F:$F,A15,'6.WS-Re-Exp'!$C:$C)</f>
        <v>0</v>
      </c>
      <c r="G15" s="411">
        <f t="shared" si="0"/>
        <v>0</v>
      </c>
      <c r="H15" s="411"/>
      <c r="I15" s="159"/>
    </row>
    <row r="16" spans="1:11" ht="24" x14ac:dyDescent="0.8">
      <c r="A16" s="96" t="s">
        <v>18</v>
      </c>
      <c r="B16" s="211" t="s">
        <v>640</v>
      </c>
      <c r="C16" s="411">
        <f>IFERROR(INDEX(กศภ2564!16:16,MATCH('1.Planfin66_2nd'!$F$2,กศภ2564!$3:$3,)),"0")</f>
        <v>2419625.1800000002</v>
      </c>
      <c r="D16" s="159">
        <f>IFERROR(INDEX(กศภ2565!17:17,MATCH('1.Planfin66_2nd'!$F$2,กศภ2565!$4:$4,)),"0")</f>
        <v>2641138.37</v>
      </c>
      <c r="E16" s="159">
        <f>IFERROR(INDEX('กศภ2566(คาดการณ์)'!17:17,MATCH('1.Planfin66_2nd'!$F$2,'กศภ2566(คาดการณ์)'!$4:$4,)),"0")</f>
        <v>0</v>
      </c>
      <c r="F16" s="135">
        <f>SUMIF('6.WS-Re-Exp'!$F:$F,A16,'6.WS-Re-Exp'!$C:$C)</f>
        <v>0</v>
      </c>
      <c r="G16" s="411">
        <f t="shared" si="0"/>
        <v>0</v>
      </c>
      <c r="H16" s="411"/>
      <c r="I16" s="159"/>
    </row>
    <row r="17" spans="1:9" ht="27.5" thickBot="1" x14ac:dyDescent="0.95">
      <c r="A17" s="99" t="s">
        <v>644</v>
      </c>
      <c r="B17" s="99" t="s">
        <v>628</v>
      </c>
      <c r="C17" s="169">
        <f t="shared" ref="C17:F17" si="1">SUM(C5:C16)</f>
        <v>132136763.53000003</v>
      </c>
      <c r="D17" s="169">
        <f t="shared" si="1"/>
        <v>151508826.40000001</v>
      </c>
      <c r="E17" s="169">
        <f t="shared" si="1"/>
        <v>159911390.76000002</v>
      </c>
      <c r="F17" s="169">
        <f t="shared" si="1"/>
        <v>0</v>
      </c>
      <c r="G17" s="204">
        <f t="shared" si="0"/>
        <v>0</v>
      </c>
      <c r="H17" s="531"/>
      <c r="I17" s="532"/>
    </row>
    <row r="18" spans="1:9" ht="27.5" thickTop="1" x14ac:dyDescent="0.9">
      <c r="A18" s="35" t="s">
        <v>19</v>
      </c>
      <c r="B18" s="6" t="s">
        <v>20</v>
      </c>
      <c r="C18" s="159">
        <f>IFERROR(INDEX(กศภ2564!18:18,MATCH('1.Planfin66_2nd'!$F$2,กศภ2564!$3:$3,)),"0")</f>
        <v>13638575.940000001</v>
      </c>
      <c r="D18" s="159">
        <f>IFERROR(INDEX(กศภ2565!19:19,MATCH('1.Planfin66_2nd'!$F$2,กศภ2565!$4:$4,)),"0")</f>
        <v>9716539.4299999997</v>
      </c>
      <c r="E18" s="159">
        <f>IFERROR(INDEX('กศภ2566(คาดการณ์)'!19:19,MATCH('1.Planfin66_2nd'!$F$2,'กศภ2566(คาดการณ์)'!$4:$4,)),"0")</f>
        <v>8345298.2159999991</v>
      </c>
      <c r="F18" s="213">
        <f>SUMIF('6.WS-Re-Exp'!$F:$F,A18,'6.WS-Re-Exp'!$C:$C)</f>
        <v>0</v>
      </c>
      <c r="G18" s="159">
        <f t="shared" si="0"/>
        <v>0</v>
      </c>
      <c r="H18" s="159"/>
      <c r="I18" s="159"/>
    </row>
    <row r="19" spans="1:9" ht="27" x14ac:dyDescent="0.9">
      <c r="A19" s="35" t="s">
        <v>21</v>
      </c>
      <c r="B19" s="6" t="s">
        <v>22</v>
      </c>
      <c r="C19" s="159">
        <f>IFERROR(INDEX(กศภ2564!19:19,MATCH('1.Planfin66_2nd'!$F$2,กศภ2564!$3:$3,)),"0")</f>
        <v>3450093.1500000004</v>
      </c>
      <c r="D19" s="159">
        <f>IFERROR(INDEX(กศภ2565!20:20,MATCH('1.Planfin66_2nd'!$F$2,กศภ2565!$4:$4,)),"0")</f>
        <v>4485101.2200000007</v>
      </c>
      <c r="E19" s="159">
        <f>IFERROR(INDEX('กศภ2566(คาดการณ์)'!20:20,MATCH('1.Planfin66_2nd'!$F$2,'กศภ2566(คาดการณ์)'!$4:$4,)),"0")</f>
        <v>3207780.4560000002</v>
      </c>
      <c r="F19" s="213">
        <f>SUMIF('6.WS-Re-Exp'!$F:$F,A19,'6.WS-Re-Exp'!$C:$C)</f>
        <v>0</v>
      </c>
      <c r="G19" s="159">
        <f t="shared" si="0"/>
        <v>0</v>
      </c>
      <c r="H19" s="159"/>
      <c r="I19" s="159"/>
    </row>
    <row r="20" spans="1:9" ht="27" x14ac:dyDescent="0.9">
      <c r="A20" s="35" t="s">
        <v>661</v>
      </c>
      <c r="B20" s="6" t="s">
        <v>662</v>
      </c>
      <c r="C20" s="159">
        <f>IFERROR(INDEX(กศภ2564!20:20,MATCH('1.Planfin66_2nd'!$F$2,กศภ2564!$3:$3,)),"0")</f>
        <v>297313.37</v>
      </c>
      <c r="D20" s="159">
        <f>IFERROR(INDEX(กศภ2565!21:21,MATCH('1.Planfin66_2nd'!$F$2,กศภ2565!$4:$4,)),"0")</f>
        <v>250838.51</v>
      </c>
      <c r="E20" s="159">
        <f>IFERROR(INDEX('กศภ2566(คาดการณ์)'!21:21,MATCH('1.Planfin66_2nd'!$F$2,'กศภ2566(คาดการณ์)'!$4:$4,)),"0")</f>
        <v>175624.51199999999</v>
      </c>
      <c r="F20" s="213">
        <f>SUMIF('6.WS-Re-Exp'!$F:$F,A20,'6.WS-Re-Exp'!$C:$C)</f>
        <v>0</v>
      </c>
      <c r="G20" s="159">
        <f t="shared" si="0"/>
        <v>0</v>
      </c>
      <c r="H20" s="159"/>
      <c r="I20" s="159"/>
    </row>
    <row r="21" spans="1:9" ht="27" x14ac:dyDescent="0.9">
      <c r="A21" s="35" t="s">
        <v>23</v>
      </c>
      <c r="B21" s="6" t="s">
        <v>24</v>
      </c>
      <c r="C21" s="159">
        <f>IFERROR(INDEX(กศภ2564!21:21,MATCH('1.Planfin66_2nd'!$F$2,กศภ2564!$3:$3,)),"0")</f>
        <v>1093967.55</v>
      </c>
      <c r="D21" s="159">
        <f>IFERROR(INDEX(กศภ2565!22:22,MATCH('1.Planfin66_2nd'!$F$2,กศภ2565!$4:$4,)),"0")</f>
        <v>1163877.43</v>
      </c>
      <c r="E21" s="159">
        <f>IFERROR(INDEX('กศภ2566(คาดการณ์)'!22:22,MATCH('1.Planfin66_2nd'!$F$2,'กศภ2566(คาดการณ์)'!$4:$4,)),"0")</f>
        <v>1564990.44</v>
      </c>
      <c r="F21" s="213">
        <f>SUMIF('6.WS-Re-Exp'!$F:$F,A21,'6.WS-Re-Exp'!$C:$C)</f>
        <v>0</v>
      </c>
      <c r="G21" s="159">
        <f t="shared" si="0"/>
        <v>0</v>
      </c>
      <c r="H21" s="159"/>
      <c r="I21" s="159"/>
    </row>
    <row r="22" spans="1:9" ht="27" x14ac:dyDescent="0.9">
      <c r="A22" s="35" t="s">
        <v>25</v>
      </c>
      <c r="B22" s="6" t="s">
        <v>26</v>
      </c>
      <c r="C22" s="159">
        <f>IFERROR(INDEX(กศภ2564!22:22,MATCH('1.Planfin66_2nd'!$F$2,กศภ2564!$3:$3,)),"0")</f>
        <v>31943619.91</v>
      </c>
      <c r="D22" s="159">
        <f>IFERROR(INDEX(กศภ2565!23:23,MATCH('1.Planfin66_2nd'!$F$2,กศภ2565!$4:$4,)),"0")</f>
        <v>33514712.490000002</v>
      </c>
      <c r="E22" s="159">
        <f>IFERROR(INDEX('กศภ2566(คาดการณ์)'!23:23,MATCH('1.Planfin66_2nd'!$F$2,'กศภ2566(คาดการณ์)'!$4:$4,)),"0")</f>
        <v>35307434.039999999</v>
      </c>
      <c r="F22" s="213">
        <f>SUMIF('6.WS-Re-Exp'!$F:$F,A22,'6.WS-Re-Exp'!$C:$C)</f>
        <v>0</v>
      </c>
      <c r="G22" s="159">
        <f t="shared" si="0"/>
        <v>0</v>
      </c>
      <c r="H22" s="159"/>
      <c r="I22" s="159"/>
    </row>
    <row r="23" spans="1:9" ht="27" x14ac:dyDescent="0.9">
      <c r="A23" s="35" t="s">
        <v>27</v>
      </c>
      <c r="B23" s="87" t="s">
        <v>654</v>
      </c>
      <c r="C23" s="159">
        <f>IFERROR(INDEX(กศภ2564!23:23,MATCH('1.Planfin66_2nd'!$F$2,กศภ2564!$3:$3,)),"0")</f>
        <v>8257061</v>
      </c>
      <c r="D23" s="159">
        <f>IFERROR(INDEX(กศภ2565!24:24,MATCH('1.Planfin66_2nd'!$F$2,กศภ2565!$4:$4,)),"0")</f>
        <v>8732366</v>
      </c>
      <c r="E23" s="159">
        <f>IFERROR(INDEX('กศภ2566(คาดการณ์)'!24:24,MATCH('1.Planfin66_2nd'!$F$2,'กศภ2566(คาดการณ์)'!$4:$4,)),"0")</f>
        <v>9609631.1999999993</v>
      </c>
      <c r="F23" s="213">
        <f>SUMIF('6.WS-Re-Exp'!$F:$F,A23,'6.WS-Re-Exp'!$C:$C)</f>
        <v>0</v>
      </c>
      <c r="G23" s="159">
        <f t="shared" si="0"/>
        <v>0</v>
      </c>
      <c r="H23" s="159"/>
      <c r="I23" s="159"/>
    </row>
    <row r="24" spans="1:9" ht="27" x14ac:dyDescent="0.9">
      <c r="A24" s="35" t="s">
        <v>29</v>
      </c>
      <c r="B24" s="6" t="s">
        <v>30</v>
      </c>
      <c r="C24" s="159">
        <f>IFERROR(INDEX(กศภ2564!24:24,MATCH('1.Planfin66_2nd'!$F$2,กศภ2564!$3:$3,)),"0")</f>
        <v>18058088.5</v>
      </c>
      <c r="D24" s="159">
        <f>IFERROR(INDEX(กศภ2565!25:25,MATCH('1.Planfin66_2nd'!$F$2,กศภ2565!$4:$4,)),"0")</f>
        <v>19264372.420000002</v>
      </c>
      <c r="E24" s="159">
        <f>IFERROR(INDEX('กศภ2566(คาดการณ์)'!25:25,MATCH('1.Planfin66_2nd'!$F$2,'กศภ2566(คาดการณ์)'!$4:$4,)),"0")</f>
        <v>18623079.143999998</v>
      </c>
      <c r="F24" s="213">
        <f>SUMIF('6.WS-Re-Exp'!$F:$F,A24,'6.WS-Re-Exp'!$C:$C)</f>
        <v>0</v>
      </c>
      <c r="G24" s="159">
        <f t="shared" si="0"/>
        <v>0</v>
      </c>
      <c r="H24" s="159"/>
      <c r="I24" s="159"/>
    </row>
    <row r="25" spans="1:9" ht="27" x14ac:dyDescent="0.9">
      <c r="A25" s="35" t="s">
        <v>31</v>
      </c>
      <c r="B25" s="6" t="s">
        <v>32</v>
      </c>
      <c r="C25" s="159">
        <f>IFERROR(INDEX(กศภ2564!25:25,MATCH('1.Planfin66_2nd'!$F$2,กศภ2564!$3:$3,)),"0")</f>
        <v>2798879.89</v>
      </c>
      <c r="D25" s="159">
        <f>IFERROR(INDEX(กศภ2565!26:26,MATCH('1.Planfin66_2nd'!$F$2,กศภ2565!$4:$4,)),"0")</f>
        <v>9082400.6400000006</v>
      </c>
      <c r="E25" s="159">
        <f>IFERROR(INDEX('กศภ2566(คาดการณ์)'!26:26,MATCH('1.Planfin66_2nd'!$F$2,'กศภ2566(คาดการณ์)'!$4:$4,)),"0")</f>
        <v>15987007.272000002</v>
      </c>
      <c r="F25" s="213">
        <f>SUMIF('6.WS-Re-Exp'!$F:$F,A25,'6.WS-Re-Exp'!$C:$C)</f>
        <v>0</v>
      </c>
      <c r="G25" s="159">
        <f t="shared" si="0"/>
        <v>0</v>
      </c>
      <c r="H25" s="159"/>
      <c r="I25" s="159"/>
    </row>
    <row r="26" spans="1:9" ht="27" x14ac:dyDescent="0.9">
      <c r="A26" s="35" t="s">
        <v>33</v>
      </c>
      <c r="B26" s="6" t="s">
        <v>34</v>
      </c>
      <c r="C26" s="159">
        <f>IFERROR(INDEX(กศภ2564!26:26,MATCH('1.Planfin66_2nd'!$F$2,กศภ2564!$3:$3,)),"0")</f>
        <v>4075057.8600000003</v>
      </c>
      <c r="D26" s="159">
        <f>IFERROR(INDEX(กศภ2565!27:27,MATCH('1.Planfin66_2nd'!$F$2,กศภ2565!$4:$4,)),"0")</f>
        <v>4930706.1000000006</v>
      </c>
      <c r="E26" s="159">
        <f>IFERROR(INDEX('กศภ2566(คาดการณ์)'!27:27,MATCH('1.Planfin66_2nd'!$F$2,'กศภ2566(คาดการณ์)'!$4:$4,)),"0")</f>
        <v>4319264.6400000006</v>
      </c>
      <c r="F26" s="213">
        <f>SUMIF('6.WS-Re-Exp'!$F:$F,A26,'6.WS-Re-Exp'!$C:$C)</f>
        <v>0</v>
      </c>
      <c r="G26" s="159">
        <f t="shared" si="0"/>
        <v>0</v>
      </c>
      <c r="H26" s="159"/>
      <c r="I26" s="159"/>
    </row>
    <row r="27" spans="1:9" ht="27" x14ac:dyDescent="0.9">
      <c r="A27" s="35" t="s">
        <v>35</v>
      </c>
      <c r="B27" s="6" t="s">
        <v>36</v>
      </c>
      <c r="C27" s="159">
        <f>IFERROR(INDEX(กศภ2564!27:27,MATCH('1.Planfin66_2nd'!$F$2,กศภ2564!$3:$3,)),"0")</f>
        <v>1982181.26</v>
      </c>
      <c r="D27" s="159">
        <f>IFERROR(INDEX(กศภ2565!28:28,MATCH('1.Planfin66_2nd'!$F$2,กศภ2565!$4:$4,)),"0")</f>
        <v>2317219.5300000003</v>
      </c>
      <c r="E27" s="159">
        <f>IFERROR(INDEX('กศภ2566(คาดการณ์)'!28:28,MATCH('1.Planfin66_2nd'!$F$2,'กศภ2566(คาดการณ์)'!$4:$4,)),"0")</f>
        <v>2773395.0959999999</v>
      </c>
      <c r="F27" s="213">
        <f>SUMIF('6.WS-Re-Exp'!$F:$F,A27,'6.WS-Re-Exp'!$C:$C)</f>
        <v>0</v>
      </c>
      <c r="G27" s="159">
        <f t="shared" si="0"/>
        <v>0</v>
      </c>
      <c r="H27" s="159"/>
      <c r="I27" s="159"/>
    </row>
    <row r="28" spans="1:9" ht="27" x14ac:dyDescent="0.9">
      <c r="A28" s="35" t="s">
        <v>37</v>
      </c>
      <c r="B28" s="6" t="s">
        <v>38</v>
      </c>
      <c r="C28" s="159">
        <f>IFERROR(INDEX(กศภ2564!28:28,MATCH('1.Planfin66_2nd'!$F$2,กศภ2564!$3:$3,)),"0")</f>
        <v>4640558.96</v>
      </c>
      <c r="D28" s="159">
        <f>IFERROR(INDEX(กศภ2565!29:29,MATCH('1.Planfin66_2nd'!$F$2,กศภ2565!$4:$4,)),"0")</f>
        <v>4596786.4399999995</v>
      </c>
      <c r="E28" s="159">
        <f>IFERROR(INDEX('กศภ2566(คาดการณ์)'!29:29,MATCH('1.Planfin66_2nd'!$F$2,'กศภ2566(คาดการณ์)'!$4:$4,)),"0")</f>
        <v>4380779.5200000005</v>
      </c>
      <c r="F28" s="213">
        <f>SUMIF('6.WS-Re-Exp'!$F:$F,A28,'6.WS-Re-Exp'!$C:$C)</f>
        <v>0</v>
      </c>
      <c r="G28" s="159">
        <f t="shared" si="0"/>
        <v>0</v>
      </c>
      <c r="H28" s="159"/>
      <c r="I28" s="159"/>
    </row>
    <row r="29" spans="1:9" ht="27" x14ac:dyDescent="0.9">
      <c r="A29" s="35" t="s">
        <v>39</v>
      </c>
      <c r="B29" s="211" t="s">
        <v>40</v>
      </c>
      <c r="C29" s="411">
        <f>IFERROR(INDEX(กศภ2564!29:29,MATCH('1.Planfin66_2nd'!$F$2,กศภ2564!$3:$3,)),"0")</f>
        <v>8557449.2100000009</v>
      </c>
      <c r="D29" s="411">
        <f>IFERROR(INDEX(กศภ2565!30:30,MATCH('1.Planfin66_2nd'!$F$2,กศภ2565!$4:$4,)),"0")</f>
        <v>7464792.4099999983</v>
      </c>
      <c r="E29" s="159">
        <f>IFERROR(INDEX('กศภ2566(คาดการณ์)'!30:30,MATCH('1.Planfin66_2nd'!$F$2,'กศภ2566(คาดการณ์)'!$4:$4,)),"0")</f>
        <v>10272799.655999999</v>
      </c>
      <c r="F29" s="135">
        <f>SUMIF('6.WS-Re-Exp'!$F:$F,A29,'6.WS-Re-Exp'!$C:$C)</f>
        <v>0</v>
      </c>
      <c r="G29" s="411">
        <f t="shared" si="0"/>
        <v>0</v>
      </c>
      <c r="H29" s="411"/>
      <c r="I29" s="159"/>
    </row>
    <row r="30" spans="1:9" ht="27" x14ac:dyDescent="0.9">
      <c r="A30" s="35" t="s">
        <v>663</v>
      </c>
      <c r="B30" s="6" t="s">
        <v>664</v>
      </c>
      <c r="C30" s="411">
        <f>IFERROR(INDEX(กศภ2564!30:30,MATCH('1.Planfin66_2nd'!$F$2,กศภ2564!$3:$3,)),"0")</f>
        <v>19096.419999999998</v>
      </c>
      <c r="D30" s="411">
        <f>IFERROR(INDEX(กศภ2565!31:31,MATCH('1.Planfin66_2nd'!$F$2,กศภ2565!$4:$4,)),"0")</f>
        <v>42978.509999999995</v>
      </c>
      <c r="E30" s="159">
        <f>IFERROR(INDEX('กศภ2566(คาดการณ์)'!31:31,MATCH('1.Planfin66_2nd'!$F$2,'กศภ2566(คาดการณ์)'!$4:$4,)),"0")</f>
        <v>30599.472000000002</v>
      </c>
      <c r="F30" s="135">
        <f>SUMIF('6.WS-Re-Exp'!$F:$F,A30,'6.WS-Re-Exp'!$C:$C)</f>
        <v>0</v>
      </c>
      <c r="G30" s="411">
        <f t="shared" si="0"/>
        <v>0</v>
      </c>
      <c r="H30" s="411"/>
      <c r="I30" s="159"/>
    </row>
    <row r="31" spans="1:9" ht="27" x14ac:dyDescent="0.9">
      <c r="A31" s="35" t="s">
        <v>41</v>
      </c>
      <c r="B31" s="6" t="s">
        <v>42</v>
      </c>
      <c r="C31" s="411">
        <f>IFERROR(INDEX(กศภ2564!31:31,MATCH('1.Planfin66_2nd'!$F$2,กศภ2564!$3:$3,)),"0")</f>
        <v>9559337.8699999992</v>
      </c>
      <c r="D31" s="411">
        <f>IFERROR(INDEX(กศภ2565!32:32,MATCH('1.Planfin66_2nd'!$F$2,กศภ2565!$4:$4,)),"0")</f>
        <v>11616280.609999999</v>
      </c>
      <c r="E31" s="159">
        <f>IFERROR(INDEX('กศภ2566(คาดการณ์)'!32:32,MATCH('1.Planfin66_2nd'!$F$2,'กศภ2566(คาดการณ์)'!$4:$4,)),"0")</f>
        <v>11096138.112</v>
      </c>
      <c r="F31" s="135">
        <f>SUMIF('6.WS-Re-Exp'!$F:$F,A31,'6.WS-Re-Exp'!$C:$C)</f>
        <v>0</v>
      </c>
      <c r="G31" s="411">
        <f t="shared" si="0"/>
        <v>0</v>
      </c>
      <c r="H31" s="411"/>
      <c r="I31" s="159"/>
    </row>
    <row r="32" spans="1:9" ht="27" x14ac:dyDescent="0.9">
      <c r="A32" s="35" t="s">
        <v>1141</v>
      </c>
      <c r="B32" s="211" t="s">
        <v>1142</v>
      </c>
      <c r="C32" s="411">
        <f>IFERROR(INDEX(กศภ2564!32:32,MATCH('1.Planfin66_2nd'!$F$2,กศภ2564!$3:$3,)),"0")</f>
        <v>0</v>
      </c>
      <c r="D32" s="411">
        <f>IFERROR(INDEX(กศภ2565!33:33,MATCH('1.Planfin66_2nd'!$F$2,กศภ2565!$4:$4,)),"0")</f>
        <v>0</v>
      </c>
      <c r="E32" s="159">
        <f>IFERROR(INDEX('กศภ2566(คาดการณ์)'!33:33,MATCH('1.Planfin66_2nd'!$F$2,'กศภ2566(คาดการณ์)'!$4:$4,)),"0")</f>
        <v>0</v>
      </c>
      <c r="F32" s="135">
        <f>SUMIF('6.WS-Re-Exp'!$F:$F,A32,'6.WS-Re-Exp'!$C:$C)</f>
        <v>0</v>
      </c>
      <c r="G32" s="411">
        <f t="shared" si="0"/>
        <v>0</v>
      </c>
      <c r="H32" s="411"/>
      <c r="I32" s="159"/>
    </row>
    <row r="33" spans="1:9" s="36" customFormat="1" ht="25.75" customHeight="1" thickBot="1" x14ac:dyDescent="0.85">
      <c r="A33" s="99" t="s">
        <v>645</v>
      </c>
      <c r="B33" s="99" t="s">
        <v>646</v>
      </c>
      <c r="C33" s="134">
        <f t="shared" ref="C33:F33" si="2">SUM(C18:C32)</f>
        <v>108371280.89</v>
      </c>
      <c r="D33" s="169">
        <f t="shared" si="2"/>
        <v>117178971.73999999</v>
      </c>
      <c r="E33" s="169">
        <f t="shared" si="2"/>
        <v>125693821.77599999</v>
      </c>
      <c r="F33" s="134">
        <f t="shared" si="2"/>
        <v>0</v>
      </c>
      <c r="G33" s="169">
        <f t="shared" si="0"/>
        <v>0</v>
      </c>
      <c r="H33" s="170"/>
      <c r="I33" s="532"/>
    </row>
    <row r="34" spans="1:9" s="36" customFormat="1" ht="27.5" thickTop="1" x14ac:dyDescent="0.9">
      <c r="A34" s="131" t="s">
        <v>647</v>
      </c>
      <c r="B34" s="2" t="s">
        <v>1166</v>
      </c>
      <c r="C34" s="2">
        <f t="shared" ref="C34:E34" si="3">C17-C33</f>
        <v>23765482.64000003</v>
      </c>
      <c r="D34" s="170">
        <f t="shared" si="3"/>
        <v>34329854.660000011</v>
      </c>
      <c r="E34" s="170">
        <f t="shared" si="3"/>
        <v>34217568.984000027</v>
      </c>
      <c r="F34" s="132">
        <f>F17-F33</f>
        <v>0</v>
      </c>
      <c r="G34" s="160"/>
      <c r="H34" s="160"/>
      <c r="I34" s="132"/>
    </row>
    <row r="35" spans="1:9" s="138" customFormat="1" ht="42" x14ac:dyDescent="0.3">
      <c r="A35" s="208"/>
      <c r="B35" s="356" t="s">
        <v>5926</v>
      </c>
      <c r="C35" s="354">
        <f>SUM(C17-C16-C15)</f>
        <v>129717138.35000002</v>
      </c>
      <c r="D35" s="354">
        <f t="shared" ref="D35" si="4">SUM(D17-D16-D15)</f>
        <v>148867688.03</v>
      </c>
      <c r="E35" s="354">
        <f t="shared" ref="E35" si="5">SUM(E17-E16-E15)</f>
        <v>159911390.76000002</v>
      </c>
      <c r="F35" s="354">
        <f>SUM(F17-F16-F15)</f>
        <v>0</v>
      </c>
      <c r="G35" s="137"/>
      <c r="H35" s="137"/>
    </row>
    <row r="36" spans="1:9" s="207" customFormat="1" ht="45" customHeight="1" x14ac:dyDescent="0.3">
      <c r="A36" s="205"/>
      <c r="B36" s="355" t="s">
        <v>5927</v>
      </c>
      <c r="C36" s="354">
        <f>SUM(C33-C29-C32)</f>
        <v>99813831.680000007</v>
      </c>
      <c r="D36" s="354">
        <f t="shared" ref="D36" si="6">SUM(D33-D29-D32)</f>
        <v>109714179.33</v>
      </c>
      <c r="E36" s="354">
        <f t="shared" ref="E36" si="7">SUM(E33-E29-E32)</f>
        <v>115421022.11999999</v>
      </c>
      <c r="F36" s="354">
        <f>SUM(F33-F29-F32)</f>
        <v>0</v>
      </c>
      <c r="G36" s="206"/>
      <c r="H36" s="206"/>
    </row>
    <row r="37" spans="1:9" s="138" customFormat="1" ht="51" customHeight="1" x14ac:dyDescent="0.3">
      <c r="A37" s="136"/>
      <c r="B37" s="209" t="s">
        <v>1167</v>
      </c>
      <c r="C37" s="357">
        <f t="shared" ref="C37:E37" si="8">SUM(C35-C36)</f>
        <v>29903306.670000017</v>
      </c>
      <c r="D37" s="357">
        <f t="shared" si="8"/>
        <v>39153508.700000003</v>
      </c>
      <c r="E37" s="357">
        <f t="shared" si="8"/>
        <v>44490368.64000003</v>
      </c>
      <c r="F37" s="357">
        <f>SUM(F35-F36)</f>
        <v>0</v>
      </c>
      <c r="G37" s="162"/>
      <c r="H37" s="162"/>
    </row>
    <row r="38" spans="1:9" s="36" customFormat="1" ht="27" x14ac:dyDescent="0.9">
      <c r="A38" s="131" t="s">
        <v>658</v>
      </c>
      <c r="B38" s="210" t="s">
        <v>659</v>
      </c>
      <c r="C38" s="139" t="str">
        <f>IF(C37&gt;0,"เกินดุล",IF(C37=0,"สมดุล","ขาดดุล"))</f>
        <v>เกินดุล</v>
      </c>
      <c r="D38" s="139" t="str">
        <f t="shared" ref="D38:E38" si="9">IF(D37&gt;0,"เกินดุล",IF(D37=0,"สมดุล","ขาดดุล"))</f>
        <v>เกินดุล</v>
      </c>
      <c r="E38" s="139" t="str">
        <f t="shared" si="9"/>
        <v>เกินดุล</v>
      </c>
      <c r="F38" s="139" t="str">
        <f>IF(F37&gt;0,"เกินดุล",IF(F37=0,"สมดุล","ขาดดุล"))</f>
        <v>สมดุล</v>
      </c>
      <c r="G38" s="161"/>
      <c r="H38" s="161"/>
    </row>
    <row r="39" spans="1:9" s="36" customFormat="1" ht="27" x14ac:dyDescent="0.9">
      <c r="A39" s="131"/>
      <c r="B39" s="99"/>
      <c r="C39" s="99"/>
      <c r="D39" s="99"/>
      <c r="E39" s="99"/>
      <c r="F39" s="580"/>
      <c r="G39" s="581"/>
      <c r="H39" s="581"/>
    </row>
    <row r="40" spans="1:9" ht="27" x14ac:dyDescent="0.9">
      <c r="D40" s="163"/>
      <c r="E40" s="163"/>
      <c r="F40" s="582"/>
    </row>
    <row r="41" spans="1:9" ht="27" x14ac:dyDescent="0.9">
      <c r="A41" s="35"/>
      <c r="B41" s="140" t="s">
        <v>648</v>
      </c>
      <c r="C41" s="141"/>
      <c r="D41" s="171"/>
      <c r="E41" s="171"/>
      <c r="F41" s="141"/>
      <c r="G41" s="164"/>
      <c r="H41" s="164"/>
    </row>
    <row r="42" spans="1:9" s="142" customFormat="1" ht="24.65" customHeight="1" x14ac:dyDescent="0.3">
      <c r="A42" s="77" t="s">
        <v>667</v>
      </c>
      <c r="B42" s="143" t="s">
        <v>1168</v>
      </c>
      <c r="C42" s="165">
        <f t="shared" ref="C42:F42" si="10">IF(C37&lt;0,0,((C37*20%)))</f>
        <v>5980661.3340000035</v>
      </c>
      <c r="D42" s="165">
        <f>IF(D37&lt;0,0,((D37*20%)))</f>
        <v>7830701.7400000012</v>
      </c>
      <c r="E42" s="165">
        <f t="shared" si="10"/>
        <v>8898073.7280000057</v>
      </c>
      <c r="F42" s="214">
        <f t="shared" si="10"/>
        <v>0</v>
      </c>
      <c r="G42" s="165"/>
      <c r="H42" s="165"/>
    </row>
    <row r="43" spans="1:9" ht="24" x14ac:dyDescent="0.8">
      <c r="A43" s="96"/>
      <c r="B43" s="11" t="s">
        <v>1178</v>
      </c>
      <c r="C43" s="144"/>
      <c r="D43" s="172"/>
      <c r="E43" s="172"/>
      <c r="F43" s="157" t="str">
        <f>IF(F42&gt;=(C104+C107),"ไม่เกิน","เกิน")</f>
        <v>ไม่เกิน</v>
      </c>
      <c r="G43" s="164"/>
      <c r="H43" s="164"/>
    </row>
    <row r="44" spans="1:9" ht="24" x14ac:dyDescent="0.8">
      <c r="A44" s="96" t="s">
        <v>43</v>
      </c>
      <c r="B44" s="6" t="s">
        <v>6542</v>
      </c>
      <c r="C44" s="159">
        <f>IFERROR(INDEX(กศภ2564!35:35,MATCH('1.Planfin66_2nd'!$F$2,กศภ2564!$3:$3,)),"0")</f>
        <v>92494432.650000021</v>
      </c>
      <c r="D44" s="159">
        <f>IFERROR(INDEX(กศภ2565!35:35,MATCH('1.Planfin66_2nd'!$F$2,กศภ2565!$4:$4,)),"0")</f>
        <v>132955575.69000004</v>
      </c>
      <c r="E44" s="411">
        <f>IFERROR(INDEX('กศภ2566(คาดการณ์)'!35:35,MATCH('1.Planfin66_2nd'!$F$2,'กศภ2566(คาดการณ์)'!$4:$4,)),"0")</f>
        <v>132955575.69000004</v>
      </c>
      <c r="F44" s="11"/>
      <c r="G44" s="295"/>
      <c r="H44" s="295"/>
    </row>
    <row r="45" spans="1:9" ht="24" x14ac:dyDescent="0.8">
      <c r="A45" s="96" t="s">
        <v>44</v>
      </c>
      <c r="B45" s="6" t="s">
        <v>6531</v>
      </c>
      <c r="C45" s="159">
        <f>IFERROR(INDEX(กศภ2564!36:36,MATCH('1.Planfin66_2nd'!$F$2,กศภ2564!$3:$3,)),"0")</f>
        <v>77252664.860000014</v>
      </c>
      <c r="D45" s="159">
        <f>IFERROR(INDEX(กศภ2565!36:36,MATCH('1.Planfin66_2nd'!$F$2,กศภ2565!$4:$4,)),"0")</f>
        <v>108007396.87</v>
      </c>
      <c r="E45" s="411">
        <f>IFERROR(INDEX('กศภ2566(คาดการณ์)'!36:36,MATCH('1.Planfin66_2nd'!$F$2,'กศภ2566(คาดการณ์)'!$4:$4,)),"0")</f>
        <v>108007396.87</v>
      </c>
      <c r="F45" s="2"/>
      <c r="G45" s="166"/>
      <c r="H45" s="166"/>
    </row>
    <row r="46" spans="1:9" ht="24" x14ac:dyDescent="0.8">
      <c r="A46" s="96" t="s">
        <v>649</v>
      </c>
      <c r="B46" s="6" t="s">
        <v>6543</v>
      </c>
      <c r="C46" s="159">
        <f>IFERROR(INDEX(กศภ2564!37:37,MATCH('1.Planfin66_2nd'!$F$2,กศภ2564!$3:$3,)),"0")</f>
        <v>-18892421.210000001</v>
      </c>
      <c r="D46" s="159">
        <f>IFERROR(INDEX(กศภ2565!41:41,MATCH('1.Planfin66_2nd'!$F$2,กศภ2565!$4:$4,)),"0")</f>
        <v>-16046388.640000001</v>
      </c>
      <c r="E46" s="411">
        <f>IFERROR(INDEX('กศภ2566(คาดการณ์)'!41:41,MATCH('1.Planfin66_2nd'!$F$2,'กศภ2566(คาดการณ์)'!$4:$4,)),"0")</f>
        <v>-16046388.640000001</v>
      </c>
      <c r="F46" s="2"/>
      <c r="G46" s="166"/>
      <c r="H46" s="166"/>
    </row>
    <row r="47" spans="1:9" ht="16.5" customHeight="1" x14ac:dyDescent="0.9">
      <c r="A47" s="35"/>
      <c r="B47" s="6"/>
      <c r="C47" s="6"/>
      <c r="D47" s="6"/>
      <c r="E47" s="533"/>
      <c r="F47" s="166"/>
      <c r="G47" s="166"/>
      <c r="H47" s="166"/>
    </row>
    <row r="48" spans="1:9" ht="16.5" customHeight="1" x14ac:dyDescent="0.9">
      <c r="A48" s="35"/>
      <c r="B48" s="6"/>
      <c r="C48" s="6"/>
      <c r="D48" s="6"/>
      <c r="E48" s="6"/>
      <c r="F48" s="166"/>
      <c r="G48" s="166"/>
      <c r="H48" s="166"/>
    </row>
    <row r="49" spans="1:8" s="376" customFormat="1" ht="30" customHeight="1" x14ac:dyDescent="0.3">
      <c r="B49" s="425" t="s">
        <v>650</v>
      </c>
      <c r="C49" s="392" t="s">
        <v>5948</v>
      </c>
      <c r="D49" s="393" t="s">
        <v>5949</v>
      </c>
      <c r="E49" s="393" t="s">
        <v>618</v>
      </c>
      <c r="F49" s="337"/>
      <c r="G49" s="337"/>
      <c r="H49" s="337"/>
    </row>
    <row r="50" spans="1:8" ht="27" x14ac:dyDescent="0.9">
      <c r="A50" s="35"/>
      <c r="B50" s="433" t="s">
        <v>5987</v>
      </c>
      <c r="C50" s="394">
        <f>SUM('7.WS-ยา วชภฯ'!O6)</f>
        <v>0</v>
      </c>
      <c r="D50" s="394">
        <f>SUM('7.WS-ยา วชภฯ'!P6)</f>
        <v>0</v>
      </c>
      <c r="E50" s="434">
        <f>SUM(C50:D50)</f>
        <v>0</v>
      </c>
      <c r="F50" s="173"/>
      <c r="G50" s="173"/>
      <c r="H50" s="173"/>
    </row>
    <row r="51" spans="1:8" ht="27" x14ac:dyDescent="0.9">
      <c r="A51" s="35"/>
      <c r="B51" s="433" t="s">
        <v>5988</v>
      </c>
      <c r="C51" s="394">
        <f>SUM('7.WS-ยา วชภฯ'!O7)</f>
        <v>0</v>
      </c>
      <c r="D51" s="394">
        <f>SUM('7.WS-ยา วชภฯ'!P7)</f>
        <v>0</v>
      </c>
      <c r="E51" s="434">
        <f>SUM(C51:D51)</f>
        <v>0</v>
      </c>
      <c r="F51" s="173"/>
      <c r="G51" s="173"/>
      <c r="H51" s="173"/>
    </row>
    <row r="52" spans="1:8" ht="27" x14ac:dyDescent="0.9">
      <c r="A52" s="35"/>
      <c r="B52" s="433" t="s">
        <v>5989</v>
      </c>
      <c r="C52" s="394">
        <f>SUM('7.WS-ยา วชภฯ'!O8)</f>
        <v>0</v>
      </c>
      <c r="D52" s="394">
        <f>SUM('7.WS-ยา วชภฯ'!P8)</f>
        <v>0</v>
      </c>
      <c r="E52" s="434">
        <f t="shared" ref="E52:E55" si="11">SUM(C52:D52)</f>
        <v>0</v>
      </c>
      <c r="F52" s="173"/>
      <c r="G52" s="173"/>
      <c r="H52" s="173"/>
    </row>
    <row r="53" spans="1:8" ht="27" x14ac:dyDescent="0.9">
      <c r="A53" s="35"/>
      <c r="B53" s="433" t="s">
        <v>5990</v>
      </c>
      <c r="C53" s="394">
        <f>SUM('7.WS-ยา วชภฯ'!O9)</f>
        <v>0</v>
      </c>
      <c r="D53" s="394">
        <f>SUM('7.WS-ยา วชภฯ'!P9)</f>
        <v>0</v>
      </c>
      <c r="E53" s="434">
        <f t="shared" si="11"/>
        <v>0</v>
      </c>
      <c r="F53" s="173"/>
      <c r="G53" s="173"/>
      <c r="H53" s="173"/>
    </row>
    <row r="54" spans="1:8" ht="27" x14ac:dyDescent="0.9">
      <c r="A54" s="35"/>
      <c r="B54" s="435" t="s">
        <v>5991</v>
      </c>
      <c r="C54" s="394">
        <f>SUM('7.WS-ยา วชภฯ'!O10)</f>
        <v>0</v>
      </c>
      <c r="D54" s="394">
        <f>SUM('7.WS-ยา วชภฯ'!P10)</f>
        <v>0</v>
      </c>
      <c r="E54" s="434">
        <f t="shared" si="11"/>
        <v>0</v>
      </c>
      <c r="F54" s="197"/>
      <c r="G54" s="197"/>
      <c r="H54" s="197"/>
    </row>
    <row r="55" spans="1:8" ht="26.25" customHeight="1" x14ac:dyDescent="0.9">
      <c r="A55" s="35"/>
      <c r="B55" s="435" t="s">
        <v>5992</v>
      </c>
      <c r="C55" s="394">
        <f>SUM('7.WS-ยา วชภฯ'!O11)</f>
        <v>0</v>
      </c>
      <c r="D55" s="394">
        <f>SUM('7.WS-ยา วชภฯ'!P11)</f>
        <v>0</v>
      </c>
      <c r="E55" s="434">
        <f t="shared" si="11"/>
        <v>0</v>
      </c>
      <c r="F55" s="174"/>
      <c r="G55" s="174"/>
      <c r="H55" s="174"/>
    </row>
    <row r="56" spans="1:8" ht="21" customHeight="1" thickBot="1" x14ac:dyDescent="0.95">
      <c r="A56" s="35"/>
      <c r="B56" s="436" t="s">
        <v>618</v>
      </c>
      <c r="C56" s="215">
        <f>SUM(C50:C55)</f>
        <v>0</v>
      </c>
      <c r="D56" s="215">
        <f>SUM(D50:D55)</f>
        <v>0</v>
      </c>
      <c r="E56" s="215">
        <f>SUM(E50:E55)</f>
        <v>0</v>
      </c>
      <c r="F56" s="174"/>
      <c r="G56" s="174"/>
      <c r="H56" s="174"/>
    </row>
    <row r="57" spans="1:8" ht="23.25" customHeight="1" thickTop="1" x14ac:dyDescent="0.9">
      <c r="A57" s="35"/>
      <c r="B57" s="6"/>
      <c r="C57" s="96"/>
      <c r="D57" s="96"/>
      <c r="E57" s="96"/>
      <c r="F57" s="167"/>
      <c r="G57" s="167"/>
      <c r="H57" s="167"/>
    </row>
    <row r="58" spans="1:8" s="375" customFormat="1" ht="29.4" customHeight="1" x14ac:dyDescent="0.3">
      <c r="B58" s="425" t="s">
        <v>670</v>
      </c>
      <c r="C58" s="392" t="s">
        <v>5948</v>
      </c>
      <c r="D58" s="393" t="s">
        <v>5949</v>
      </c>
      <c r="E58" s="393" t="s">
        <v>618</v>
      </c>
      <c r="F58" s="177"/>
      <c r="G58" s="177"/>
      <c r="H58" s="177"/>
    </row>
    <row r="59" spans="1:8" ht="24" x14ac:dyDescent="0.8">
      <c r="A59" s="96"/>
      <c r="B59" s="426" t="s">
        <v>582</v>
      </c>
      <c r="C59" s="394">
        <f>SUM('8.WS-วัสดุอื่น'!O7)</f>
        <v>0</v>
      </c>
      <c r="D59" s="394">
        <f>SUM('8.WS-วัสดุอื่น'!P7)</f>
        <v>0</v>
      </c>
      <c r="E59" s="404">
        <f>SUM(C59:D59)</f>
        <v>0</v>
      </c>
      <c r="F59" s="175"/>
      <c r="G59" s="175"/>
      <c r="H59" s="175"/>
    </row>
    <row r="60" spans="1:8" ht="24" x14ac:dyDescent="0.8">
      <c r="A60" s="96"/>
      <c r="B60" s="426" t="s">
        <v>583</v>
      </c>
      <c r="C60" s="394">
        <f>SUM('8.WS-วัสดุอื่น'!O8)</f>
        <v>0</v>
      </c>
      <c r="D60" s="394">
        <f>SUM('8.WS-วัสดุอื่น'!P8)</f>
        <v>0</v>
      </c>
      <c r="E60" s="404">
        <f t="shared" ref="E60:E70" si="12">SUM(C60:D60)</f>
        <v>0</v>
      </c>
      <c r="F60" s="175"/>
      <c r="G60" s="175"/>
      <c r="H60" s="175"/>
    </row>
    <row r="61" spans="1:8" ht="24" x14ac:dyDescent="0.8">
      <c r="A61" s="96"/>
      <c r="B61" s="426" t="s">
        <v>584</v>
      </c>
      <c r="C61" s="394">
        <f>SUM('8.WS-วัสดุอื่น'!O9)</f>
        <v>0</v>
      </c>
      <c r="D61" s="394">
        <f>SUM('8.WS-วัสดุอื่น'!P9)</f>
        <v>0</v>
      </c>
      <c r="E61" s="404">
        <f t="shared" si="12"/>
        <v>0</v>
      </c>
      <c r="F61" s="175"/>
      <c r="G61" s="175"/>
      <c r="H61" s="175"/>
    </row>
    <row r="62" spans="1:8" ht="24" x14ac:dyDescent="0.8">
      <c r="A62" s="96"/>
      <c r="B62" s="426" t="s">
        <v>585</v>
      </c>
      <c r="C62" s="394">
        <f>SUM('8.WS-วัสดุอื่น'!O10)</f>
        <v>0</v>
      </c>
      <c r="D62" s="394">
        <f>SUM('8.WS-วัสดุอื่น'!P10)</f>
        <v>0</v>
      </c>
      <c r="E62" s="404">
        <f t="shared" si="12"/>
        <v>0</v>
      </c>
      <c r="F62" s="175"/>
      <c r="G62" s="175"/>
      <c r="H62" s="175"/>
    </row>
    <row r="63" spans="1:8" ht="24" x14ac:dyDescent="0.8">
      <c r="A63" s="96"/>
      <c r="B63" s="426" t="s">
        <v>586</v>
      </c>
      <c r="C63" s="394">
        <f>SUM('8.WS-วัสดุอื่น'!O11)</f>
        <v>0</v>
      </c>
      <c r="D63" s="394">
        <f>SUM('8.WS-วัสดุอื่น'!P11)</f>
        <v>0</v>
      </c>
      <c r="E63" s="404">
        <f t="shared" si="12"/>
        <v>0</v>
      </c>
      <c r="F63" s="175"/>
      <c r="G63" s="175"/>
      <c r="H63" s="175"/>
    </row>
    <row r="64" spans="1:8" ht="24" x14ac:dyDescent="0.8">
      <c r="A64" s="96"/>
      <c r="B64" s="426" t="s">
        <v>587</v>
      </c>
      <c r="C64" s="394">
        <f>SUM('8.WS-วัสดุอื่น'!O12)</f>
        <v>0</v>
      </c>
      <c r="D64" s="394">
        <f>SUM('8.WS-วัสดุอื่น'!P12)</f>
        <v>0</v>
      </c>
      <c r="E64" s="404">
        <f t="shared" si="12"/>
        <v>0</v>
      </c>
      <c r="F64" s="175"/>
      <c r="G64" s="175"/>
      <c r="H64" s="175"/>
    </row>
    <row r="65" spans="1:8" ht="24" x14ac:dyDescent="0.8">
      <c r="A65" s="96"/>
      <c r="B65" s="426" t="s">
        <v>588</v>
      </c>
      <c r="C65" s="394">
        <f>SUM('8.WS-วัสดุอื่น'!O13)</f>
        <v>0</v>
      </c>
      <c r="D65" s="394">
        <f>SUM('8.WS-วัสดุอื่น'!P13)</f>
        <v>0</v>
      </c>
      <c r="E65" s="404">
        <f t="shared" si="12"/>
        <v>0</v>
      </c>
      <c r="F65" s="175"/>
      <c r="G65" s="175"/>
      <c r="H65" s="175"/>
    </row>
    <row r="66" spans="1:8" ht="24" x14ac:dyDescent="0.8">
      <c r="A66" s="96"/>
      <c r="B66" s="426" t="s">
        <v>589</v>
      </c>
      <c r="C66" s="394">
        <f>SUM('8.WS-วัสดุอื่น'!O14)</f>
        <v>0</v>
      </c>
      <c r="D66" s="394">
        <f>SUM('8.WS-วัสดุอื่น'!P14)</f>
        <v>0</v>
      </c>
      <c r="E66" s="404">
        <f t="shared" si="12"/>
        <v>0</v>
      </c>
      <c r="F66" s="175"/>
      <c r="G66" s="175"/>
      <c r="H66" s="175"/>
    </row>
    <row r="67" spans="1:8" ht="24" x14ac:dyDescent="0.8">
      <c r="A67" s="96"/>
      <c r="B67" s="426" t="s">
        <v>590</v>
      </c>
      <c r="C67" s="394">
        <f>SUM('8.WS-วัสดุอื่น'!O15)</f>
        <v>0</v>
      </c>
      <c r="D67" s="394">
        <f>SUM('8.WS-วัสดุอื่น'!P15)</f>
        <v>0</v>
      </c>
      <c r="E67" s="404">
        <f t="shared" si="12"/>
        <v>0</v>
      </c>
      <c r="F67" s="175"/>
      <c r="G67" s="175"/>
      <c r="H67" s="175"/>
    </row>
    <row r="68" spans="1:8" ht="24" x14ac:dyDescent="0.8">
      <c r="A68" s="96"/>
      <c r="B68" s="426" t="s">
        <v>591</v>
      </c>
      <c r="C68" s="394">
        <f>SUM('8.WS-วัสดุอื่น'!O16)</f>
        <v>0</v>
      </c>
      <c r="D68" s="394">
        <f>SUM('8.WS-วัสดุอื่น'!P16)</f>
        <v>0</v>
      </c>
      <c r="E68" s="404">
        <f t="shared" si="12"/>
        <v>0</v>
      </c>
      <c r="F68" s="175"/>
      <c r="G68" s="175"/>
      <c r="H68" s="175"/>
    </row>
    <row r="69" spans="1:8" ht="24" x14ac:dyDescent="0.8">
      <c r="A69" s="96"/>
      <c r="B69" s="426" t="s">
        <v>592</v>
      </c>
      <c r="C69" s="394">
        <f>SUM('8.WS-วัสดุอื่น'!O17)</f>
        <v>0</v>
      </c>
      <c r="D69" s="394">
        <f>SUM('8.WS-วัสดุอื่น'!P17)</f>
        <v>0</v>
      </c>
      <c r="E69" s="404">
        <f t="shared" si="12"/>
        <v>0</v>
      </c>
      <c r="F69" s="175"/>
      <c r="G69" s="175"/>
      <c r="H69" s="175"/>
    </row>
    <row r="70" spans="1:8" ht="24" x14ac:dyDescent="0.8">
      <c r="A70" s="96"/>
      <c r="B70" s="426" t="s">
        <v>1012</v>
      </c>
      <c r="C70" s="394">
        <f>SUM('8.WS-วัสดุอื่น'!O18)</f>
        <v>0</v>
      </c>
      <c r="D70" s="394">
        <f>SUM('8.WS-วัสดุอื่น'!P18)</f>
        <v>0</v>
      </c>
      <c r="E70" s="404">
        <f t="shared" si="12"/>
        <v>0</v>
      </c>
      <c r="F70" s="175"/>
      <c r="G70" s="175"/>
      <c r="H70" s="175"/>
    </row>
    <row r="71" spans="1:8" ht="24.65" customHeight="1" thickBot="1" x14ac:dyDescent="0.85">
      <c r="A71" s="96"/>
      <c r="B71" s="427" t="s">
        <v>618</v>
      </c>
      <c r="C71" s="216">
        <f>SUM(C59:C70)</f>
        <v>0</v>
      </c>
      <c r="D71" s="216">
        <f t="shared" ref="D71:E71" si="13">SUM(D59:D70)</f>
        <v>0</v>
      </c>
      <c r="E71" s="216">
        <f t="shared" si="13"/>
        <v>0</v>
      </c>
      <c r="F71" s="175"/>
      <c r="G71" s="175"/>
      <c r="H71" s="175"/>
    </row>
    <row r="72" spans="1:8" ht="28.5" customHeight="1" thickTop="1" x14ac:dyDescent="0.9">
      <c r="A72" s="35"/>
      <c r="B72" s="37"/>
      <c r="C72" s="37"/>
      <c r="D72" s="37"/>
      <c r="E72" s="37"/>
      <c r="F72" s="167"/>
      <c r="G72" s="167"/>
      <c r="H72" s="167"/>
    </row>
    <row r="73" spans="1:8" ht="28.5" customHeight="1" x14ac:dyDescent="0.6">
      <c r="A73" s="424" t="s">
        <v>2215</v>
      </c>
      <c r="B73" s="102"/>
      <c r="C73" s="102"/>
      <c r="D73" s="102"/>
      <c r="E73" s="102"/>
      <c r="F73" s="102"/>
      <c r="G73" s="102"/>
      <c r="H73" s="102"/>
    </row>
    <row r="74" spans="1:8" ht="27" x14ac:dyDescent="0.9">
      <c r="A74" s="423"/>
      <c r="B74" s="422" t="s">
        <v>6371</v>
      </c>
      <c r="C74" s="392" t="s">
        <v>5948</v>
      </c>
      <c r="D74" s="393" t="s">
        <v>5949</v>
      </c>
      <c r="E74" s="393" t="s">
        <v>618</v>
      </c>
      <c r="F74" s="176"/>
      <c r="G74" s="176"/>
      <c r="H74" s="176"/>
    </row>
    <row r="75" spans="1:8" ht="27" x14ac:dyDescent="0.9">
      <c r="A75" s="420" t="s">
        <v>6254</v>
      </c>
      <c r="B75" s="421" t="s">
        <v>2183</v>
      </c>
      <c r="C75" s="394">
        <f>SUM('9.WS-แผนเจ้าหนี้การค้า'!H5)</f>
        <v>0</v>
      </c>
      <c r="D75" s="418">
        <f>SUM('9.WS-แผนเจ้าหนี้การค้า'!I5)</f>
        <v>0</v>
      </c>
      <c r="E75" s="419">
        <f>SUM(C75:D75)</f>
        <v>0</v>
      </c>
      <c r="F75" s="177"/>
      <c r="G75" s="177"/>
      <c r="H75" s="177"/>
    </row>
    <row r="76" spans="1:8" ht="27" x14ac:dyDescent="0.9">
      <c r="A76" s="420" t="s">
        <v>6255</v>
      </c>
      <c r="B76" s="421" t="s">
        <v>5995</v>
      </c>
      <c r="C76" s="394">
        <f>SUM('9.WS-แผนเจ้าหนี้การค้า'!H6)</f>
        <v>0</v>
      </c>
      <c r="D76" s="418">
        <f>SUM('9.WS-แผนเจ้าหนี้การค้า'!I6)</f>
        <v>0</v>
      </c>
      <c r="E76" s="419">
        <f t="shared" ref="E76:E89" si="14">SUM(C76:D76)</f>
        <v>0</v>
      </c>
      <c r="F76" s="177"/>
      <c r="G76" s="177"/>
      <c r="H76" s="177"/>
    </row>
    <row r="77" spans="1:8" ht="27" x14ac:dyDescent="0.9">
      <c r="A77" s="420" t="s">
        <v>6256</v>
      </c>
      <c r="B77" s="421" t="s">
        <v>5996</v>
      </c>
      <c r="C77" s="394">
        <f>SUM('9.WS-แผนเจ้าหนี้การค้า'!H7)</f>
        <v>0</v>
      </c>
      <c r="D77" s="418">
        <f>SUM('9.WS-แผนเจ้าหนี้การค้า'!I7)</f>
        <v>0</v>
      </c>
      <c r="E77" s="419">
        <f t="shared" si="14"/>
        <v>0</v>
      </c>
      <c r="F77" s="177"/>
      <c r="G77" s="177"/>
      <c r="H77" s="177"/>
    </row>
    <row r="78" spans="1:8" ht="27" x14ac:dyDescent="0.9">
      <c r="A78" s="420" t="s">
        <v>6257</v>
      </c>
      <c r="B78" s="421" t="s">
        <v>5997</v>
      </c>
      <c r="C78" s="394">
        <f>SUM('9.WS-แผนเจ้าหนี้การค้า'!H8)</f>
        <v>0</v>
      </c>
      <c r="D78" s="418">
        <f>SUM('9.WS-แผนเจ้าหนี้การค้า'!I8)</f>
        <v>0</v>
      </c>
      <c r="E78" s="419">
        <f t="shared" si="14"/>
        <v>0</v>
      </c>
      <c r="F78" s="177"/>
      <c r="G78" s="177"/>
      <c r="H78" s="177"/>
    </row>
    <row r="79" spans="1:8" ht="27" x14ac:dyDescent="0.9">
      <c r="A79" s="420" t="s">
        <v>6258</v>
      </c>
      <c r="B79" s="421" t="s">
        <v>5998</v>
      </c>
      <c r="C79" s="394">
        <f>SUM('9.WS-แผนเจ้าหนี้การค้า'!H9)</f>
        <v>0</v>
      </c>
      <c r="D79" s="418">
        <f>SUM('9.WS-แผนเจ้าหนี้การค้า'!I9)</f>
        <v>0</v>
      </c>
      <c r="E79" s="419">
        <f t="shared" si="14"/>
        <v>0</v>
      </c>
      <c r="F79" s="177"/>
      <c r="G79" s="177"/>
      <c r="H79" s="177"/>
    </row>
    <row r="80" spans="1:8" ht="27" x14ac:dyDescent="0.9">
      <c r="A80" s="420" t="s">
        <v>6259</v>
      </c>
      <c r="B80" s="421" t="s">
        <v>5999</v>
      </c>
      <c r="C80" s="394">
        <f>SUM('9.WS-แผนเจ้าหนี้การค้า'!H10)</f>
        <v>0</v>
      </c>
      <c r="D80" s="418">
        <f>SUM('9.WS-แผนเจ้าหนี้การค้า'!I10)</f>
        <v>0</v>
      </c>
      <c r="E80" s="419">
        <f t="shared" si="14"/>
        <v>0</v>
      </c>
      <c r="F80" s="177"/>
      <c r="G80" s="177"/>
      <c r="H80" s="177"/>
    </row>
    <row r="81" spans="1:8" ht="27" x14ac:dyDescent="0.9">
      <c r="A81" s="420" t="s">
        <v>6260</v>
      </c>
      <c r="B81" s="421" t="s">
        <v>682</v>
      </c>
      <c r="C81" s="394">
        <f>SUM('9.WS-แผนเจ้าหนี้การค้า'!H11)</f>
        <v>0</v>
      </c>
      <c r="D81" s="418">
        <f>SUM('9.WS-แผนเจ้าหนี้การค้า'!I11)</f>
        <v>0</v>
      </c>
      <c r="E81" s="419">
        <f t="shared" si="14"/>
        <v>0</v>
      </c>
      <c r="F81" s="177"/>
      <c r="G81" s="177"/>
      <c r="H81" s="177"/>
    </row>
    <row r="82" spans="1:8" ht="27" x14ac:dyDescent="0.9">
      <c r="A82" s="420" t="s">
        <v>6261</v>
      </c>
      <c r="B82" s="421" t="s">
        <v>6023</v>
      </c>
      <c r="C82" s="394">
        <f>SUM('9.WS-แผนเจ้าหนี้การค้า'!H12)</f>
        <v>0</v>
      </c>
      <c r="D82" s="418">
        <f>SUM('9.WS-แผนเจ้าหนี้การค้า'!I12)</f>
        <v>0</v>
      </c>
      <c r="E82" s="419">
        <f t="shared" si="14"/>
        <v>0</v>
      </c>
      <c r="F82" s="177"/>
      <c r="G82" s="177"/>
      <c r="H82" s="177"/>
    </row>
    <row r="83" spans="1:8" ht="27" x14ac:dyDescent="0.9">
      <c r="A83" s="420" t="s">
        <v>6262</v>
      </c>
      <c r="B83" s="421" t="s">
        <v>6024</v>
      </c>
      <c r="C83" s="394">
        <f>SUM('9.WS-แผนเจ้าหนี้การค้า'!H13)</f>
        <v>0</v>
      </c>
      <c r="D83" s="418">
        <f>SUM('9.WS-แผนเจ้าหนี้การค้า'!I13)</f>
        <v>0</v>
      </c>
      <c r="E83" s="419">
        <f t="shared" si="14"/>
        <v>0</v>
      </c>
      <c r="F83" s="177"/>
      <c r="G83" s="177"/>
      <c r="H83" s="177"/>
    </row>
    <row r="84" spans="1:8" ht="27" x14ac:dyDescent="0.9">
      <c r="A84" s="420" t="s">
        <v>6263</v>
      </c>
      <c r="B84" s="421" t="s">
        <v>6025</v>
      </c>
      <c r="C84" s="394">
        <f>SUM('9.WS-แผนเจ้าหนี้การค้า'!H14)</f>
        <v>0</v>
      </c>
      <c r="D84" s="418">
        <f>SUM('9.WS-แผนเจ้าหนี้การค้า'!I14)</f>
        <v>0</v>
      </c>
      <c r="E84" s="419">
        <f t="shared" si="14"/>
        <v>0</v>
      </c>
      <c r="F84" s="177"/>
      <c r="G84" s="177"/>
      <c r="H84" s="177"/>
    </row>
    <row r="85" spans="1:8" ht="27" x14ac:dyDescent="0.9">
      <c r="A85" s="420" t="s">
        <v>6264</v>
      </c>
      <c r="B85" s="421" t="s">
        <v>6026</v>
      </c>
      <c r="C85" s="394">
        <f>SUM('9.WS-แผนเจ้าหนี้การค้า'!H15)</f>
        <v>0</v>
      </c>
      <c r="D85" s="418">
        <f>SUM('9.WS-แผนเจ้าหนี้การค้า'!I15)</f>
        <v>0</v>
      </c>
      <c r="E85" s="419">
        <f t="shared" si="14"/>
        <v>0</v>
      </c>
      <c r="F85" s="177"/>
      <c r="G85" s="177"/>
      <c r="H85" s="177"/>
    </row>
    <row r="86" spans="1:8" ht="27" x14ac:dyDescent="0.9">
      <c r="A86" s="420" t="s">
        <v>6265</v>
      </c>
      <c r="B86" s="421" t="s">
        <v>6027</v>
      </c>
      <c r="C86" s="394">
        <f>SUM('9.WS-แผนเจ้าหนี้การค้า'!H16)</f>
        <v>0</v>
      </c>
      <c r="D86" s="418">
        <f>SUM('9.WS-แผนเจ้าหนี้การค้า'!I16)</f>
        <v>0</v>
      </c>
      <c r="E86" s="419">
        <f t="shared" si="14"/>
        <v>0</v>
      </c>
      <c r="F86" s="177"/>
      <c r="G86" s="177"/>
      <c r="H86" s="177"/>
    </row>
    <row r="87" spans="1:8" ht="27" x14ac:dyDescent="0.9">
      <c r="A87" s="420" t="s">
        <v>6266</v>
      </c>
      <c r="B87" s="421" t="s">
        <v>683</v>
      </c>
      <c r="C87" s="394">
        <f>SUM('9.WS-แผนเจ้าหนี้การค้า'!H17)</f>
        <v>0</v>
      </c>
      <c r="D87" s="418">
        <f>SUM('9.WS-แผนเจ้าหนี้การค้า'!I17)</f>
        <v>0</v>
      </c>
      <c r="E87" s="419">
        <f t="shared" si="14"/>
        <v>0</v>
      </c>
      <c r="F87" s="177"/>
      <c r="G87" s="177"/>
      <c r="H87" s="177"/>
    </row>
    <row r="88" spans="1:8" ht="27" x14ac:dyDescent="0.9">
      <c r="A88" s="420" t="s">
        <v>6267</v>
      </c>
      <c r="B88" s="421" t="s">
        <v>2184</v>
      </c>
      <c r="C88" s="394">
        <f>SUM('9.WS-แผนเจ้าหนี้การค้า'!H18)</f>
        <v>0</v>
      </c>
      <c r="D88" s="418">
        <f>SUM('9.WS-แผนเจ้าหนี้การค้า'!I18)</f>
        <v>0</v>
      </c>
      <c r="E88" s="419">
        <f t="shared" si="14"/>
        <v>0</v>
      </c>
      <c r="F88" s="177"/>
      <c r="G88" s="177"/>
      <c r="H88" s="177"/>
    </row>
    <row r="89" spans="1:8" ht="27" x14ac:dyDescent="0.9">
      <c r="A89" s="420" t="s">
        <v>6268</v>
      </c>
      <c r="B89" s="421" t="s">
        <v>593</v>
      </c>
      <c r="C89" s="394">
        <f>SUM('9.WS-แผนเจ้าหนี้การค้า'!H19)</f>
        <v>0</v>
      </c>
      <c r="D89" s="418">
        <f>SUM('9.WS-แผนเจ้าหนี้การค้า'!I19)</f>
        <v>0</v>
      </c>
      <c r="E89" s="419">
        <f t="shared" si="14"/>
        <v>0</v>
      </c>
      <c r="F89" s="177"/>
      <c r="G89" s="177"/>
      <c r="H89" s="177"/>
    </row>
    <row r="90" spans="1:8" ht="27.5" thickBot="1" x14ac:dyDescent="0.95">
      <c r="A90" s="423"/>
      <c r="B90" s="428" t="s">
        <v>618</v>
      </c>
      <c r="C90" s="216">
        <f>SUM(C75:C89)</f>
        <v>0</v>
      </c>
      <c r="D90" s="405">
        <f>SUM(D75:D89)</f>
        <v>0</v>
      </c>
      <c r="E90" s="415">
        <f>SUM(E75:E89)</f>
        <v>0</v>
      </c>
      <c r="F90" s="177"/>
      <c r="G90" s="177"/>
      <c r="H90" s="177"/>
    </row>
    <row r="91" spans="1:8" ht="12.75" customHeight="1" thickTop="1" x14ac:dyDescent="0.9">
      <c r="A91" s="35"/>
      <c r="B91" s="6"/>
      <c r="C91" s="6"/>
      <c r="D91" s="6"/>
      <c r="E91" s="6"/>
      <c r="F91" s="167"/>
      <c r="G91" s="167"/>
      <c r="H91" s="167"/>
    </row>
    <row r="92" spans="1:8" ht="24.75" customHeight="1" x14ac:dyDescent="0.8">
      <c r="B92" s="1" t="s">
        <v>675</v>
      </c>
      <c r="F92" s="168"/>
      <c r="G92" s="168"/>
      <c r="H92" s="168"/>
    </row>
    <row r="93" spans="1:8" ht="27" customHeight="1" x14ac:dyDescent="0.9">
      <c r="A93" s="35"/>
      <c r="B93" s="401" t="s">
        <v>6372</v>
      </c>
      <c r="C93" s="429" t="s">
        <v>651</v>
      </c>
      <c r="D93" s="108"/>
      <c r="E93" s="108"/>
      <c r="F93" s="176"/>
      <c r="G93" s="176"/>
      <c r="H93" s="176"/>
    </row>
    <row r="94" spans="1:8" ht="23.25" customHeight="1" x14ac:dyDescent="0.9">
      <c r="A94" s="35"/>
      <c r="B94" s="8" t="s">
        <v>2257</v>
      </c>
      <c r="C94" s="39">
        <f>SUM('10.WS-แผนบริหารจัดการลูกหนี้'!E5)</f>
        <v>0</v>
      </c>
      <c r="D94" s="6"/>
      <c r="E94" s="6"/>
      <c r="F94" s="167"/>
      <c r="G94" s="167"/>
      <c r="H94" s="167"/>
    </row>
    <row r="95" spans="1:8" ht="27" customHeight="1" x14ac:dyDescent="0.9">
      <c r="A95" s="35"/>
      <c r="B95" s="8" t="s">
        <v>2258</v>
      </c>
      <c r="C95" s="39">
        <f>SUM('10.WS-แผนบริหารจัดการลูกหนี้'!E6)</f>
        <v>0</v>
      </c>
      <c r="D95" s="6"/>
      <c r="E95" s="6"/>
      <c r="F95" s="167"/>
      <c r="G95" s="167"/>
      <c r="H95" s="167"/>
    </row>
    <row r="96" spans="1:8" ht="26.25" customHeight="1" x14ac:dyDescent="0.9">
      <c r="A96" s="35"/>
      <c r="B96" s="8" t="s">
        <v>2259</v>
      </c>
      <c r="C96" s="39">
        <f>SUM('10.WS-แผนบริหารจัดการลูกหนี้'!E7)</f>
        <v>0</v>
      </c>
      <c r="D96" s="6"/>
      <c r="E96" s="6"/>
      <c r="F96" s="167"/>
      <c r="G96" s="167"/>
      <c r="H96" s="167"/>
    </row>
    <row r="97" spans="1:8" ht="25.5" customHeight="1" x14ac:dyDescent="0.9">
      <c r="A97" s="35"/>
      <c r="B97" s="8" t="s">
        <v>2260</v>
      </c>
      <c r="C97" s="39">
        <f>SUM('10.WS-แผนบริหารจัดการลูกหนี้'!E8)</f>
        <v>0</v>
      </c>
      <c r="D97" s="6"/>
      <c r="E97" s="6"/>
      <c r="F97" s="167"/>
      <c r="G97" s="167"/>
      <c r="H97" s="167"/>
    </row>
    <row r="98" spans="1:8" ht="25.5" customHeight="1" x14ac:dyDescent="0.9">
      <c r="A98" s="35"/>
      <c r="B98" s="8" t="s">
        <v>2261</v>
      </c>
      <c r="C98" s="39">
        <f>SUM('10.WS-แผนบริหารจัดการลูกหนี้'!E9)</f>
        <v>0</v>
      </c>
      <c r="D98" s="6"/>
      <c r="E98" s="6"/>
      <c r="F98" s="167"/>
      <c r="G98" s="167"/>
      <c r="H98" s="167"/>
    </row>
    <row r="99" spans="1:8" ht="25.5" customHeight="1" x14ac:dyDescent="0.9">
      <c r="A99" s="35"/>
      <c r="B99" s="8" t="s">
        <v>2262</v>
      </c>
      <c r="C99" s="39">
        <f>SUM('10.WS-แผนบริหารจัดการลูกหนี้'!E10)</f>
        <v>0</v>
      </c>
      <c r="D99" s="6"/>
      <c r="E99" s="6"/>
      <c r="F99" s="167"/>
      <c r="G99" s="167"/>
      <c r="H99" s="167"/>
    </row>
    <row r="100" spans="1:8" ht="24.75" customHeight="1" x14ac:dyDescent="0.9">
      <c r="A100" s="35"/>
      <c r="B100" s="8" t="s">
        <v>2263</v>
      </c>
      <c r="C100" s="39">
        <f>SUM('10.WS-แผนบริหารจัดการลูกหนี้'!E11)</f>
        <v>0</v>
      </c>
      <c r="D100" s="6"/>
      <c r="E100" s="6"/>
      <c r="F100" s="167"/>
      <c r="G100" s="167"/>
      <c r="H100" s="167"/>
    </row>
    <row r="101" spans="1:8" ht="27" customHeight="1" thickBot="1" x14ac:dyDescent="0.95">
      <c r="A101" s="35"/>
      <c r="B101" s="107" t="s">
        <v>618</v>
      </c>
      <c r="C101" s="113">
        <f>SUM(C94:C100)</f>
        <v>0</v>
      </c>
      <c r="D101" s="14"/>
      <c r="E101" s="14"/>
      <c r="F101" s="178"/>
      <c r="G101" s="178"/>
      <c r="H101" s="178"/>
    </row>
    <row r="102" spans="1:8" ht="27" customHeight="1" thickTop="1" x14ac:dyDescent="0.9">
      <c r="A102" s="35"/>
      <c r="B102" s="6"/>
      <c r="C102" s="6"/>
      <c r="D102" s="6"/>
      <c r="E102" s="6"/>
      <c r="F102" s="167"/>
      <c r="G102" s="167"/>
      <c r="H102" s="167"/>
    </row>
    <row r="103" spans="1:8" ht="23.25" customHeight="1" x14ac:dyDescent="0.8">
      <c r="B103" s="430" t="s">
        <v>676</v>
      </c>
      <c r="C103" s="110" t="s">
        <v>651</v>
      </c>
      <c r="F103" s="168"/>
      <c r="G103" s="168"/>
      <c r="H103" s="168"/>
    </row>
    <row r="104" spans="1:8" ht="27" x14ac:dyDescent="0.9">
      <c r="A104" s="35"/>
      <c r="B104" s="8" t="s">
        <v>6508</v>
      </c>
      <c r="C104" s="400">
        <f>SUM('11.WS-แผนลงทุน'!G5,'11.WS-แผนลงทุน'!G6)</f>
        <v>0</v>
      </c>
      <c r="D104" s="6"/>
      <c r="E104" s="6"/>
      <c r="F104" s="167"/>
      <c r="G104" s="167"/>
      <c r="H104" s="167"/>
    </row>
    <row r="105" spans="1:8" ht="27" x14ac:dyDescent="0.9">
      <c r="A105" s="35"/>
      <c r="B105" s="8" t="s">
        <v>6373</v>
      </c>
      <c r="C105" s="400">
        <f>SUM('11.WS-แผนลงทุน'!G7)</f>
        <v>0</v>
      </c>
      <c r="D105" s="6"/>
      <c r="E105" s="6"/>
      <c r="F105" s="167"/>
      <c r="G105" s="167"/>
      <c r="H105" s="167"/>
    </row>
    <row r="106" spans="1:8" ht="27" x14ac:dyDescent="0.9">
      <c r="A106" s="35"/>
      <c r="B106" s="8" t="s">
        <v>6374</v>
      </c>
      <c r="C106" s="400">
        <f>SUM('11.WS-แผนลงทุน'!G8)</f>
        <v>0</v>
      </c>
      <c r="D106" s="6"/>
      <c r="E106" s="6"/>
      <c r="F106" s="167"/>
      <c r="G106" s="167"/>
      <c r="H106" s="167"/>
    </row>
    <row r="107" spans="1:8" ht="27" x14ac:dyDescent="0.9">
      <c r="A107" s="35"/>
      <c r="B107" s="431" t="s">
        <v>6505</v>
      </c>
      <c r="C107" s="400">
        <f>SUM('11.WS-แผนลงทุน'!G9)</f>
        <v>0</v>
      </c>
      <c r="D107" s="109"/>
      <c r="E107" s="109"/>
      <c r="F107" s="167"/>
      <c r="G107" s="167"/>
      <c r="H107" s="167"/>
    </row>
    <row r="108" spans="1:8" ht="27" x14ac:dyDescent="0.9">
      <c r="A108" s="35"/>
      <c r="B108" s="298" t="s">
        <v>6506</v>
      </c>
      <c r="C108" s="299">
        <f>SUM('11.WS-แผนลงทุน'!G10)</f>
        <v>0</v>
      </c>
      <c r="D108" s="109"/>
      <c r="E108" s="109"/>
      <c r="F108" s="167"/>
      <c r="G108" s="167"/>
      <c r="H108" s="167"/>
    </row>
    <row r="109" spans="1:8" ht="25.5" customHeight="1" thickBot="1" x14ac:dyDescent="0.95">
      <c r="A109" s="35"/>
      <c r="B109" s="107" t="s">
        <v>618</v>
      </c>
      <c r="C109" s="113">
        <f>SUM(C104:C108)</f>
        <v>0</v>
      </c>
      <c r="D109" s="14"/>
      <c r="E109" s="14"/>
      <c r="F109" s="178"/>
      <c r="G109" s="178"/>
      <c r="H109" s="178"/>
    </row>
    <row r="110" spans="1:8" ht="21.75" customHeight="1" thickTop="1" x14ac:dyDescent="0.9">
      <c r="A110" s="35"/>
      <c r="B110" s="6"/>
      <c r="C110" s="6"/>
      <c r="D110" s="6"/>
      <c r="E110" s="6"/>
      <c r="F110" s="167"/>
      <c r="G110" s="167"/>
      <c r="H110" s="167"/>
    </row>
    <row r="111" spans="1:8" ht="23.25" customHeight="1" x14ac:dyDescent="0.8">
      <c r="B111" s="432" t="s">
        <v>677</v>
      </c>
      <c r="C111" s="112" t="s">
        <v>651</v>
      </c>
      <c r="D111" s="1"/>
      <c r="E111" s="1"/>
      <c r="F111" s="168"/>
      <c r="G111" s="168"/>
      <c r="H111" s="168"/>
    </row>
    <row r="112" spans="1:8" ht="27" x14ac:dyDescent="0.9">
      <c r="A112" s="35"/>
      <c r="B112" s="193" t="s">
        <v>6375</v>
      </c>
      <c r="C112" s="39">
        <f>SUM('12.WS-แผนสนับสนุน รพ.สต.'!C16)</f>
        <v>0</v>
      </c>
      <c r="D112" s="87"/>
      <c r="E112" s="87"/>
      <c r="F112" s="174"/>
      <c r="G112" s="174"/>
      <c r="H112" s="174"/>
    </row>
    <row r="113" spans="1:8" ht="27" x14ac:dyDescent="0.9">
      <c r="A113" s="35"/>
      <c r="B113" s="103" t="s">
        <v>694</v>
      </c>
      <c r="C113" s="39">
        <f>SUM('12.WS-แผนสนับสนุน รพ.สต.'!D16)</f>
        <v>0</v>
      </c>
      <c r="D113" s="6"/>
      <c r="E113" s="6"/>
      <c r="F113" s="167"/>
      <c r="G113" s="167"/>
      <c r="H113" s="167"/>
    </row>
    <row r="114" spans="1:8" ht="27" x14ac:dyDescent="0.9">
      <c r="A114" s="35"/>
      <c r="B114" s="194" t="s">
        <v>581</v>
      </c>
      <c r="C114" s="39">
        <f>SUM('12.WS-แผนสนับสนุน รพ.สต.'!E16)</f>
        <v>0</v>
      </c>
      <c r="D114" s="111"/>
      <c r="E114" s="111"/>
      <c r="F114" s="179"/>
      <c r="G114" s="179"/>
      <c r="H114" s="179"/>
    </row>
    <row r="115" spans="1:8" ht="27" x14ac:dyDescent="0.9">
      <c r="A115" s="35"/>
      <c r="B115" s="545" t="s">
        <v>6281</v>
      </c>
      <c r="C115" s="394">
        <f>SUM('12.WS-แผนสนับสนุน รพ.สต.'!F16)</f>
        <v>0</v>
      </c>
      <c r="D115" s="111"/>
      <c r="E115" s="111"/>
      <c r="F115" s="179"/>
      <c r="G115" s="179"/>
      <c r="H115" s="179"/>
    </row>
    <row r="116" spans="1:8" ht="27" x14ac:dyDescent="0.9">
      <c r="A116" s="35"/>
      <c r="B116" s="545" t="s">
        <v>6282</v>
      </c>
      <c r="C116" s="394">
        <f>SUM('12.WS-แผนสนับสนุน รพ.สต.'!G16)</f>
        <v>0</v>
      </c>
      <c r="D116" s="111"/>
      <c r="E116" s="111"/>
      <c r="F116" s="179"/>
      <c r="G116" s="179"/>
      <c r="H116" s="179"/>
    </row>
    <row r="117" spans="1:8" ht="27" x14ac:dyDescent="0.9">
      <c r="A117" s="35"/>
      <c r="B117" s="545" t="s">
        <v>6283</v>
      </c>
      <c r="C117" s="394">
        <f>SUM('12.WS-แผนสนับสนุน รพ.สต.'!H16)</f>
        <v>0</v>
      </c>
      <c r="D117" s="111"/>
      <c r="E117" s="111"/>
      <c r="F117" s="179"/>
      <c r="G117" s="179"/>
      <c r="H117" s="179"/>
    </row>
    <row r="118" spans="1:8" ht="27" x14ac:dyDescent="0.9">
      <c r="A118" s="35"/>
      <c r="B118" s="545" t="s">
        <v>6284</v>
      </c>
      <c r="C118" s="394">
        <f>SUM('12.WS-แผนสนับสนุน รพ.สต.'!I16)</f>
        <v>0</v>
      </c>
      <c r="D118" s="111"/>
      <c r="E118" s="111"/>
      <c r="F118" s="179"/>
      <c r="G118" s="179"/>
      <c r="H118" s="179"/>
    </row>
    <row r="119" spans="1:8" ht="27" x14ac:dyDescent="0.9">
      <c r="A119" s="35"/>
      <c r="B119" s="545" t="s">
        <v>6285</v>
      </c>
      <c r="C119" s="394">
        <f>SUM('12.WS-แผนสนับสนุน รพ.สต.'!J16)</f>
        <v>0</v>
      </c>
      <c r="D119" s="111"/>
      <c r="E119" s="111"/>
      <c r="F119" s="179"/>
      <c r="G119" s="179"/>
      <c r="H119" s="179"/>
    </row>
    <row r="120" spans="1:8" ht="27" x14ac:dyDescent="0.9">
      <c r="A120" s="35"/>
      <c r="B120" s="194" t="s">
        <v>592</v>
      </c>
      <c r="C120" s="39">
        <f>SUM('12.WS-แผนสนับสนุน รพ.สต.'!K16)</f>
        <v>0</v>
      </c>
      <c r="D120" s="111"/>
      <c r="E120" s="111"/>
      <c r="F120" s="179"/>
      <c r="G120" s="179"/>
      <c r="H120" s="179"/>
    </row>
    <row r="121" spans="1:8" ht="24" x14ac:dyDescent="0.8">
      <c r="B121" s="194" t="s">
        <v>693</v>
      </c>
      <c r="C121" s="39">
        <f>SUM('12.WS-แผนสนับสนุน รพ.สต.'!L16)</f>
        <v>0</v>
      </c>
      <c r="D121" s="111"/>
      <c r="E121" s="111"/>
      <c r="F121" s="179"/>
      <c r="G121" s="179"/>
      <c r="H121" s="179"/>
    </row>
    <row r="122" spans="1:8" ht="24.5" thickBot="1" x14ac:dyDescent="0.85">
      <c r="B122" s="107" t="s">
        <v>618</v>
      </c>
      <c r="C122" s="113">
        <f>SUM(C112:C121)</f>
        <v>0</v>
      </c>
      <c r="D122" s="14"/>
      <c r="E122" s="14"/>
      <c r="F122" s="178"/>
      <c r="G122" s="178"/>
      <c r="H122" s="178"/>
    </row>
    <row r="123" spans="1:8" ht="17.5" thickTop="1" x14ac:dyDescent="0.6"/>
  </sheetData>
  <conditionalFormatting sqref="C37:F37">
    <cfRule type="cellIs" dxfId="27" priority="1" operator="lessThan">
      <formula>0</formula>
    </cfRule>
    <cfRule type="cellIs" dxfId="26" priority="2" operator="equal">
      <formula>0</formula>
    </cfRule>
    <cfRule type="cellIs" dxfId="25" priority="3" operator="lessThan">
      <formula>0</formula>
    </cfRule>
    <cfRule type="cellIs" dxfId="24" priority="4" operator="greaterThanOrEqual">
      <formula>0</formula>
    </cfRule>
  </conditionalFormatting>
  <conditionalFormatting sqref="C38:F39">
    <cfRule type="containsText" dxfId="23" priority="7" operator="containsText" text="เกินดุล">
      <formula>NOT(ISERROR(SEARCH("เกินดุล",C38)))</formula>
    </cfRule>
    <cfRule type="containsText" dxfId="22" priority="8" operator="containsText" text="ขาดดุล">
      <formula>NOT(ISERROR(SEARCH("ขาดดุล",C38)))</formula>
    </cfRule>
    <cfRule type="containsText" dxfId="21" priority="9" operator="containsText" text="เกินดุล">
      <formula>NOT(ISERROR(SEARCH("เกินดุล",C38)))</formula>
    </cfRule>
    <cfRule type="containsText" dxfId="20" priority="10" operator="containsText" text="ขาดดุล">
      <formula>NOT(ISERROR(SEARCH("ขาดดุล",C38)))</formula>
    </cfRule>
  </conditionalFormatting>
  <pageMargins left="0.17" right="0.15748031496062992" top="0.15748031496062992" bottom="0.15748031496062992" header="0.15748031496062992" footer="0.15748031496062992"/>
  <pageSetup paperSize="9" scale="70" orientation="portrait" horizontalDpi="300" verticalDpi="300" r:id="rId1"/>
  <headerFooter>
    <oddFooter>&amp;L
Planfin60&amp;R
&amp;P</oddFooter>
  </headerFooter>
  <ignoredErrors>
    <ignoredError sqref="E17:F17" formula="1"/>
  </ignoredError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C1:M60"/>
  <sheetViews>
    <sheetView topLeftCell="A46" zoomScale="90" zoomScaleNormal="90" workbookViewId="0">
      <selection activeCell="H39" sqref="H39"/>
    </sheetView>
  </sheetViews>
  <sheetFormatPr defaultColWidth="9" defaultRowHeight="24" x14ac:dyDescent="0.8"/>
  <cols>
    <col min="1" max="1" width="2.08203125" style="6" customWidth="1"/>
    <col min="2" max="2" width="4.58203125" style="6" customWidth="1"/>
    <col min="3" max="3" width="9" style="96" customWidth="1"/>
    <col min="4" max="4" width="46.9140625" style="6" customWidth="1"/>
    <col min="5" max="5" width="14.4140625" style="6" customWidth="1"/>
    <col min="6" max="6" width="17.4140625" style="96" customWidth="1"/>
    <col min="7" max="7" width="18.1640625" style="6" customWidth="1"/>
    <col min="8" max="8" width="17.83203125" style="6" bestFit="1" customWidth="1"/>
    <col min="9" max="9" width="15.1640625" style="6" customWidth="1"/>
    <col min="10" max="10" width="18" style="11" customWidth="1"/>
    <col min="11" max="11" width="26.9140625" style="6" customWidth="1"/>
    <col min="12" max="12" width="14.4140625" style="6" bestFit="1" customWidth="1"/>
    <col min="13" max="16384" width="9" style="6"/>
  </cols>
  <sheetData>
    <row r="1" spans="3:13" ht="25.75" customHeight="1" thickBot="1" x14ac:dyDescent="0.85">
      <c r="E1" s="279" t="str">
        <f>'1.Planfin66_2nd'!F2</f>
        <v>10867</v>
      </c>
    </row>
    <row r="2" spans="3:13" ht="27" x14ac:dyDescent="0.9">
      <c r="C2" s="83"/>
      <c r="D2" s="278" t="s">
        <v>669</v>
      </c>
      <c r="E2" s="654" t="s">
        <v>6546</v>
      </c>
      <c r="F2" s="655"/>
      <c r="G2" s="656"/>
      <c r="H2" s="82"/>
      <c r="I2" s="99"/>
    </row>
    <row r="3" spans="3:13" ht="27" x14ac:dyDescent="0.9">
      <c r="C3" s="601"/>
      <c r="D3" s="99"/>
      <c r="E3" s="606" t="s">
        <v>6511</v>
      </c>
      <c r="F3" s="606"/>
      <c r="G3" s="606"/>
      <c r="H3" s="99"/>
      <c r="I3" s="99"/>
    </row>
    <row r="4" spans="3:13" s="45" customFormat="1" x14ac:dyDescent="0.3">
      <c r="C4" s="120">
        <v>1</v>
      </c>
      <c r="D4" s="121" t="s">
        <v>1144</v>
      </c>
      <c r="E4" s="602" t="s">
        <v>6512</v>
      </c>
      <c r="F4" s="602" t="s">
        <v>6513</v>
      </c>
      <c r="G4" s="603" t="s">
        <v>6514</v>
      </c>
      <c r="H4" s="105"/>
      <c r="I4" s="105"/>
      <c r="J4" s="258"/>
    </row>
    <row r="5" spans="3:13" x14ac:dyDescent="0.8">
      <c r="C5" s="96">
        <v>41010</v>
      </c>
      <c r="D5" s="6" t="s">
        <v>1156</v>
      </c>
      <c r="E5" s="280"/>
      <c r="F5" s="292" t="str">
        <f>IF(E5=0,"0",G5/E5)</f>
        <v>0</v>
      </c>
      <c r="G5" s="85">
        <f>SUMIF('6.WS-Re-Exp'!$E:$E,'2.Revenue'!C5,'6.WS-Re-Exp'!$C:$C)</f>
        <v>0</v>
      </c>
      <c r="H5" s="307"/>
      <c r="I5" s="308"/>
      <c r="J5" s="259"/>
      <c r="K5" s="260"/>
    </row>
    <row r="6" spans="3:13" x14ac:dyDescent="0.8">
      <c r="C6" s="96">
        <v>41020</v>
      </c>
      <c r="D6" s="6" t="s">
        <v>5</v>
      </c>
      <c r="E6" s="281"/>
      <c r="F6" s="292" t="str">
        <f t="shared" ref="F6:F12" si="0">IF(E6=0,"0",G6/E6)</f>
        <v>0</v>
      </c>
      <c r="G6" s="85">
        <f>SUMIF('6.WS-Re-Exp'!$E:$E,'2.Revenue'!C6,'6.WS-Re-Exp'!$C:$C)</f>
        <v>0</v>
      </c>
      <c r="H6" s="307"/>
      <c r="I6" s="308"/>
      <c r="J6" s="259"/>
      <c r="K6" s="260"/>
    </row>
    <row r="7" spans="3:13" x14ac:dyDescent="0.8">
      <c r="C7" s="96">
        <v>41030</v>
      </c>
      <c r="D7" s="6" t="s">
        <v>629</v>
      </c>
      <c r="E7" s="281"/>
      <c r="F7" s="292" t="str">
        <f t="shared" si="0"/>
        <v>0</v>
      </c>
      <c r="G7" s="85">
        <f>SUMIF('6.WS-Re-Exp'!$E:$E,'2.Revenue'!C7,'6.WS-Re-Exp'!$C:$C)</f>
        <v>0</v>
      </c>
      <c r="H7" s="307"/>
      <c r="I7" s="308">
        <v>0</v>
      </c>
      <c r="J7" s="259"/>
      <c r="K7" s="260"/>
    </row>
    <row r="8" spans="3:13" ht="21.65" customHeight="1" x14ac:dyDescent="0.8">
      <c r="C8" s="96">
        <v>41040</v>
      </c>
      <c r="D8" s="6" t="s">
        <v>7</v>
      </c>
      <c r="E8" s="281"/>
      <c r="F8" s="292" t="str">
        <f t="shared" si="0"/>
        <v>0</v>
      </c>
      <c r="G8" s="85">
        <f>SUMIF('6.WS-Re-Exp'!$E:$E,'2.Revenue'!C8,'6.WS-Re-Exp'!$C:$C)</f>
        <v>0</v>
      </c>
      <c r="H8" s="307"/>
      <c r="I8" s="308"/>
      <c r="J8" s="259"/>
      <c r="K8" s="260"/>
    </row>
    <row r="9" spans="3:13" ht="20.399999999999999" customHeight="1" x14ac:dyDescent="0.8">
      <c r="C9" s="96">
        <v>41050</v>
      </c>
      <c r="D9" s="6" t="s">
        <v>1158</v>
      </c>
      <c r="E9" s="281"/>
      <c r="F9" s="292" t="str">
        <f t="shared" si="0"/>
        <v>0</v>
      </c>
      <c r="G9" s="85">
        <f>SUMIF('6.WS-Re-Exp'!$E:$E,'2.Revenue'!C9,'6.WS-Re-Exp'!$C:$C)</f>
        <v>0</v>
      </c>
      <c r="H9" s="307"/>
      <c r="I9" s="308"/>
      <c r="J9" s="259"/>
      <c r="K9" s="260"/>
      <c r="L9" s="11"/>
    </row>
    <row r="10" spans="3:13" x14ac:dyDescent="0.8">
      <c r="C10" s="96">
        <v>41060</v>
      </c>
      <c r="D10" s="6" t="s">
        <v>1157</v>
      </c>
      <c r="E10" s="281"/>
      <c r="F10" s="292" t="str">
        <f t="shared" si="0"/>
        <v>0</v>
      </c>
      <c r="G10" s="85">
        <f>SUMIF('6.WS-Re-Exp'!$E:$E,'2.Revenue'!C10,'6.WS-Re-Exp'!$C:$C)</f>
        <v>0</v>
      </c>
      <c r="H10" s="307"/>
      <c r="I10" s="308"/>
      <c r="J10" s="259"/>
      <c r="K10" s="260"/>
      <c r="L10" s="11"/>
      <c r="M10" s="7"/>
    </row>
    <row r="11" spans="3:13" x14ac:dyDescent="0.8">
      <c r="C11" s="96">
        <v>41070</v>
      </c>
      <c r="D11" s="6" t="s">
        <v>13</v>
      </c>
      <c r="E11" s="281"/>
      <c r="F11" s="292" t="str">
        <f t="shared" si="0"/>
        <v>0</v>
      </c>
      <c r="G11" s="85">
        <f>SUMIF('6.WS-Re-Exp'!$E:$E,'2.Revenue'!C11,'6.WS-Re-Exp'!$C:$C)</f>
        <v>0</v>
      </c>
      <c r="H11" s="307"/>
      <c r="I11" s="308"/>
      <c r="J11" s="259"/>
      <c r="K11" s="261"/>
    </row>
    <row r="12" spans="3:13" ht="24.5" thickBot="1" x14ac:dyDescent="0.85">
      <c r="C12" s="96">
        <v>41111</v>
      </c>
      <c r="D12" s="1" t="s">
        <v>1159</v>
      </c>
      <c r="E12" s="254">
        <f>SUM(E5:E11)</f>
        <v>0</v>
      </c>
      <c r="F12" s="218" t="str">
        <f t="shared" si="0"/>
        <v>0</v>
      </c>
      <c r="G12" s="217">
        <f>SUM(G5:G11)</f>
        <v>0</v>
      </c>
      <c r="H12" s="309"/>
      <c r="K12" s="259"/>
      <c r="L12" s="257"/>
    </row>
    <row r="13" spans="3:13" x14ac:dyDescent="0.8">
      <c r="C13" s="119">
        <v>2</v>
      </c>
      <c r="D13" s="12" t="s">
        <v>1145</v>
      </c>
      <c r="E13" s="604" t="s">
        <v>695</v>
      </c>
      <c r="F13" s="605" t="s">
        <v>668</v>
      </c>
      <c r="G13" s="605" t="s">
        <v>6514</v>
      </c>
      <c r="H13" s="310"/>
      <c r="I13" s="311"/>
    </row>
    <row r="14" spans="3:13" x14ac:dyDescent="0.8">
      <c r="C14" s="96">
        <v>42010</v>
      </c>
      <c r="D14" s="6" t="s">
        <v>1156</v>
      </c>
      <c r="E14" s="282"/>
      <c r="F14" s="293" t="str">
        <f>IF(E14=0,"0",G14/E14)</f>
        <v>0</v>
      </c>
      <c r="G14" s="85">
        <f>SUMIF('6.WS-Re-Exp'!$E:$E,'2.Revenue'!C14,'6.WS-Re-Exp'!$C:$C)</f>
        <v>0</v>
      </c>
      <c r="H14" s="312"/>
      <c r="I14" s="312"/>
    </row>
    <row r="15" spans="3:13" x14ac:dyDescent="0.8">
      <c r="C15" s="96">
        <v>42020</v>
      </c>
      <c r="D15" s="6" t="s">
        <v>5</v>
      </c>
      <c r="E15" s="282"/>
      <c r="F15" s="293" t="str">
        <f t="shared" ref="F15:F20" si="1">IF(E15=0,"0",G15/E15)</f>
        <v>0</v>
      </c>
      <c r="G15" s="85">
        <f>SUMIF('6.WS-Re-Exp'!$E:$E,'2.Revenue'!C15,'6.WS-Re-Exp'!$C:$C)</f>
        <v>0</v>
      </c>
      <c r="H15" s="312"/>
      <c r="I15" s="312"/>
    </row>
    <row r="16" spans="3:13" x14ac:dyDescent="0.8">
      <c r="C16" s="96">
        <v>42030</v>
      </c>
      <c r="D16" s="6" t="s">
        <v>629</v>
      </c>
      <c r="E16" s="282"/>
      <c r="F16" s="293" t="str">
        <f t="shared" si="1"/>
        <v>0</v>
      </c>
      <c r="G16" s="85">
        <f>SUMIF('6.WS-Re-Exp'!$E:$E,'2.Revenue'!C16,'6.WS-Re-Exp'!$C:$C)</f>
        <v>0</v>
      </c>
      <c r="H16" s="312"/>
      <c r="I16" s="312"/>
    </row>
    <row r="17" spans="3:12" x14ac:dyDescent="0.8">
      <c r="C17" s="96">
        <v>42040</v>
      </c>
      <c r="D17" s="6" t="s">
        <v>7</v>
      </c>
      <c r="E17" s="282"/>
      <c r="F17" s="293" t="str">
        <f t="shared" si="1"/>
        <v>0</v>
      </c>
      <c r="G17" s="85">
        <f>SUMIF('6.WS-Re-Exp'!$E:$E,'2.Revenue'!C17,'6.WS-Re-Exp'!$C:$C)</f>
        <v>0</v>
      </c>
      <c r="H17" s="312"/>
      <c r="I17" s="312"/>
      <c r="K17" s="262"/>
      <c r="L17" s="7"/>
    </row>
    <row r="18" spans="3:12" x14ac:dyDescent="0.8">
      <c r="C18" s="96">
        <v>42050</v>
      </c>
      <c r="D18" s="6" t="s">
        <v>9</v>
      </c>
      <c r="E18" s="282"/>
      <c r="F18" s="293" t="str">
        <f t="shared" si="1"/>
        <v>0</v>
      </c>
      <c r="G18" s="85">
        <f>SUMIF('6.WS-Re-Exp'!$E:$E,'2.Revenue'!C18,'6.WS-Re-Exp'!$C:$C)</f>
        <v>0</v>
      </c>
      <c r="H18" s="312"/>
      <c r="I18" s="312"/>
    </row>
    <row r="19" spans="3:12" x14ac:dyDescent="0.8">
      <c r="C19" s="96">
        <v>42060</v>
      </c>
      <c r="D19" s="6" t="s">
        <v>11</v>
      </c>
      <c r="E19" s="282"/>
      <c r="F19" s="293" t="str">
        <f t="shared" si="1"/>
        <v>0</v>
      </c>
      <c r="G19" s="85">
        <f>SUMIF('6.WS-Re-Exp'!$E:$E,'2.Revenue'!C19,'6.WS-Re-Exp'!$C:$C)</f>
        <v>0</v>
      </c>
      <c r="H19" s="312"/>
      <c r="I19" s="312"/>
    </row>
    <row r="20" spans="3:12" x14ac:dyDescent="0.8">
      <c r="C20" s="96">
        <v>42070</v>
      </c>
      <c r="D20" s="6" t="s">
        <v>13</v>
      </c>
      <c r="E20" s="282"/>
      <c r="F20" s="293" t="str">
        <f t="shared" si="1"/>
        <v>0</v>
      </c>
      <c r="G20" s="85">
        <f>SUMIF('6.WS-Re-Exp'!$E:$E,'2.Revenue'!C20,'6.WS-Re-Exp'!$C:$C)</f>
        <v>0</v>
      </c>
      <c r="H20" s="312"/>
      <c r="I20" s="312"/>
      <c r="K20" s="259"/>
      <c r="L20" s="257"/>
    </row>
    <row r="21" spans="3:12" ht="24.5" thickBot="1" x14ac:dyDescent="0.85">
      <c r="C21" s="84">
        <v>42222</v>
      </c>
      <c r="D21" s="1" t="s">
        <v>1160</v>
      </c>
      <c r="E21" s="283">
        <f>SUM(E14:E20)</f>
        <v>0</v>
      </c>
      <c r="F21" s="285" t="str">
        <f>IF(E21=0,"0",G21/E21)</f>
        <v>0</v>
      </c>
      <c r="G21" s="219">
        <f>SUM(G14:G20)</f>
        <v>0</v>
      </c>
      <c r="H21" s="313"/>
      <c r="K21" s="263"/>
    </row>
    <row r="22" spans="3:12" ht="24.5" thickTop="1" x14ac:dyDescent="0.8">
      <c r="C22" s="81">
        <v>3</v>
      </c>
      <c r="D22" s="12" t="s">
        <v>616</v>
      </c>
      <c r="E22" s="86"/>
      <c r="G22" s="85"/>
      <c r="K22" s="264"/>
    </row>
    <row r="23" spans="3:12" x14ac:dyDescent="0.8">
      <c r="C23" s="84">
        <v>43010</v>
      </c>
      <c r="D23" s="6" t="s">
        <v>1156</v>
      </c>
      <c r="E23" s="86"/>
      <c r="G23" s="85">
        <f>SUMIF('6.WS-Re-Exp'!$E:$E,'2.Revenue'!C23,'6.WS-Re-Exp'!$C:$C)</f>
        <v>0</v>
      </c>
    </row>
    <row r="24" spans="3:12" x14ac:dyDescent="0.8">
      <c r="C24" s="84">
        <v>43020</v>
      </c>
      <c r="D24" s="87" t="s">
        <v>7</v>
      </c>
      <c r="E24" s="86"/>
      <c r="G24" s="85">
        <f>SUMIF('6.WS-Re-Exp'!$E:$E,'2.Revenue'!C24,'6.WS-Re-Exp'!$C:$C)</f>
        <v>0</v>
      </c>
    </row>
    <row r="25" spans="3:12" x14ac:dyDescent="0.8">
      <c r="C25" s="84">
        <v>43030</v>
      </c>
      <c r="D25" s="6" t="s">
        <v>9</v>
      </c>
      <c r="E25" s="86"/>
      <c r="G25" s="85">
        <f>SUMIF('6.WS-Re-Exp'!$E:$E,'2.Revenue'!C25,'6.WS-Re-Exp'!$C:$C)</f>
        <v>0</v>
      </c>
    </row>
    <row r="26" spans="3:12" x14ac:dyDescent="0.8">
      <c r="C26" s="84">
        <v>43040</v>
      </c>
      <c r="D26" s="6" t="s">
        <v>11</v>
      </c>
      <c r="E26" s="86"/>
      <c r="G26" s="85">
        <f>SUMIF('6.WS-Re-Exp'!$E:$E,'2.Revenue'!C26,'6.WS-Re-Exp'!$C:$C)</f>
        <v>0</v>
      </c>
    </row>
    <row r="27" spans="3:12" x14ac:dyDescent="0.8">
      <c r="C27" s="84">
        <v>43050</v>
      </c>
      <c r="D27" s="6" t="s">
        <v>13</v>
      </c>
      <c r="E27" s="86"/>
      <c r="G27" s="85">
        <f>SUMIF('6.WS-Re-Exp'!$E:$E,'2.Revenue'!C27,'6.WS-Re-Exp'!$C:$C)</f>
        <v>0</v>
      </c>
    </row>
    <row r="28" spans="3:12" ht="18" customHeight="1" x14ac:dyDescent="0.8">
      <c r="C28" s="84">
        <v>43060</v>
      </c>
      <c r="D28" s="6" t="s">
        <v>3</v>
      </c>
      <c r="E28" s="86"/>
      <c r="G28" s="85">
        <f>SUMIF('6.WS-Re-Exp'!$E:$E,'2.Revenue'!C28,'6.WS-Re-Exp'!$C:$C)</f>
        <v>0</v>
      </c>
    </row>
    <row r="29" spans="3:12" s="1" customFormat="1" x14ac:dyDescent="0.8">
      <c r="C29" s="82">
        <v>43333</v>
      </c>
      <c r="D29" s="14" t="s">
        <v>632</v>
      </c>
      <c r="F29" s="99"/>
      <c r="G29" s="13">
        <f>SUM(G23:G28)</f>
        <v>0</v>
      </c>
      <c r="J29" s="2"/>
    </row>
    <row r="30" spans="3:12" x14ac:dyDescent="0.8">
      <c r="C30" s="81">
        <v>4</v>
      </c>
      <c r="D30" s="12" t="s">
        <v>672</v>
      </c>
      <c r="G30" s="88"/>
    </row>
    <row r="31" spans="3:12" x14ac:dyDescent="0.8">
      <c r="C31" s="84">
        <v>44010</v>
      </c>
      <c r="D31" s="89" t="s">
        <v>620</v>
      </c>
      <c r="E31" s="89"/>
      <c r="F31" s="286"/>
      <c r="G31" s="90">
        <f>SUMIF('6.WS-Re-Exp'!$E:$E,'2.Revenue'!C31,'6.WS-Re-Exp'!$C:$C)</f>
        <v>0</v>
      </c>
      <c r="K31" s="11"/>
    </row>
    <row r="32" spans="3:12" x14ac:dyDescent="0.8">
      <c r="C32" s="84">
        <v>44020</v>
      </c>
      <c r="D32" s="89" t="s">
        <v>621</v>
      </c>
      <c r="E32" s="89"/>
      <c r="F32" s="286"/>
      <c r="G32" s="90">
        <f>SUMIF('6.WS-Re-Exp'!$E:$E,'2.Revenue'!C32,'6.WS-Re-Exp'!$C:$C)</f>
        <v>0</v>
      </c>
      <c r="K32" s="11"/>
    </row>
    <row r="33" spans="3:11" x14ac:dyDescent="0.8">
      <c r="C33" s="84">
        <v>44030</v>
      </c>
      <c r="D33" s="89" t="s">
        <v>622</v>
      </c>
      <c r="E33" s="89"/>
      <c r="F33" s="286"/>
      <c r="G33" s="90">
        <f>SUMIF('6.WS-Re-Exp'!$E:$E,'2.Revenue'!C33,'6.WS-Re-Exp'!$C:$C)</f>
        <v>0</v>
      </c>
      <c r="K33" s="11"/>
    </row>
    <row r="34" spans="3:11" x14ac:dyDescent="0.8">
      <c r="C34" s="84">
        <v>44040</v>
      </c>
      <c r="D34" s="89" t="s">
        <v>623</v>
      </c>
      <c r="E34" s="89"/>
      <c r="F34" s="286"/>
      <c r="G34" s="90">
        <f>SUMIF('6.WS-Re-Exp'!$E:$E,'2.Revenue'!C34,'6.WS-Re-Exp'!$C:$C)</f>
        <v>0</v>
      </c>
      <c r="K34" s="11"/>
    </row>
    <row r="35" spans="3:11" x14ac:dyDescent="0.8">
      <c r="C35" s="84">
        <v>44050</v>
      </c>
      <c r="D35" s="89" t="s">
        <v>624</v>
      </c>
      <c r="E35" s="89"/>
      <c r="F35" s="286"/>
      <c r="G35" s="90">
        <f>SUMIF('6.WS-Re-Exp'!$E:$E,'2.Revenue'!C35,'6.WS-Re-Exp'!$C:$C)</f>
        <v>0</v>
      </c>
      <c r="K35" s="11"/>
    </row>
    <row r="36" spans="3:11" x14ac:dyDescent="0.8">
      <c r="C36" s="255">
        <v>44060</v>
      </c>
      <c r="D36" s="211" t="s">
        <v>5807</v>
      </c>
      <c r="E36" s="211"/>
      <c r="F36" s="287"/>
      <c r="G36" s="256">
        <f>SUMIF('6.WS-Re-Exp'!$E:$E,'2.Revenue'!C36,'6.WS-Re-Exp'!$C:$C)</f>
        <v>0</v>
      </c>
      <c r="K36" s="11"/>
    </row>
    <row r="37" spans="3:11" x14ac:dyDescent="0.8">
      <c r="C37" s="84">
        <v>44444</v>
      </c>
      <c r="D37" s="22" t="s">
        <v>653</v>
      </c>
      <c r="E37" s="89"/>
      <c r="F37" s="286"/>
      <c r="G37" s="23">
        <f>SUM(G31:G36)</f>
        <v>0</v>
      </c>
    </row>
    <row r="38" spans="3:11" x14ac:dyDescent="0.8">
      <c r="C38" s="91">
        <v>5</v>
      </c>
      <c r="D38" s="12" t="s">
        <v>671</v>
      </c>
      <c r="F38" s="291"/>
      <c r="G38" s="85"/>
    </row>
    <row r="39" spans="3:11" x14ac:dyDescent="0.8">
      <c r="C39" s="84">
        <v>45010</v>
      </c>
      <c r="D39" s="89" t="s">
        <v>633</v>
      </c>
      <c r="E39" s="89"/>
      <c r="G39" s="90">
        <f>SUM(G5,G14,G23,G31)</f>
        <v>0</v>
      </c>
      <c r="H39" s="6">
        <v>5</v>
      </c>
    </row>
    <row r="40" spans="3:11" x14ac:dyDescent="0.8">
      <c r="C40" s="84">
        <v>45020</v>
      </c>
      <c r="D40" s="89" t="s">
        <v>634</v>
      </c>
      <c r="E40" s="89"/>
      <c r="G40" s="90">
        <f>SUM(G6,G15)</f>
        <v>0</v>
      </c>
    </row>
    <row r="41" spans="3:11" x14ac:dyDescent="0.8">
      <c r="C41" s="84">
        <v>45030</v>
      </c>
      <c r="D41" s="89" t="s">
        <v>629</v>
      </c>
      <c r="E41" s="89"/>
      <c r="G41" s="90">
        <f>SUM(G7,G16,G33)</f>
        <v>0</v>
      </c>
    </row>
    <row r="42" spans="3:11" x14ac:dyDescent="0.8">
      <c r="C42" s="84">
        <v>45040</v>
      </c>
      <c r="D42" s="89" t="s">
        <v>635</v>
      </c>
      <c r="E42" s="89"/>
      <c r="G42" s="90">
        <f>SUM(G8,G17,G24,G32)</f>
        <v>0</v>
      </c>
    </row>
    <row r="43" spans="3:11" x14ac:dyDescent="0.8">
      <c r="C43" s="84">
        <v>45050</v>
      </c>
      <c r="D43" s="89" t="s">
        <v>636</v>
      </c>
      <c r="E43" s="89"/>
      <c r="G43" s="90">
        <f>SUM(G9,G18,G25,G34)</f>
        <v>0</v>
      </c>
    </row>
    <row r="44" spans="3:11" x14ac:dyDescent="0.8">
      <c r="C44" s="84">
        <v>45060</v>
      </c>
      <c r="D44" s="89" t="s">
        <v>637</v>
      </c>
      <c r="E44" s="89"/>
      <c r="G44" s="90">
        <f>SUM(G10,G19,G26,G35)</f>
        <v>0</v>
      </c>
    </row>
    <row r="45" spans="3:11" x14ac:dyDescent="0.8">
      <c r="C45" s="84">
        <v>45070</v>
      </c>
      <c r="D45" s="6" t="s">
        <v>13</v>
      </c>
      <c r="G45" s="85">
        <f>SUM(G11,G20,G27,G36)</f>
        <v>0</v>
      </c>
    </row>
    <row r="46" spans="3:11" x14ac:dyDescent="0.8">
      <c r="C46" s="84">
        <v>45080</v>
      </c>
      <c r="D46" s="87" t="s">
        <v>3</v>
      </c>
      <c r="E46" s="86"/>
      <c r="G46" s="85">
        <f>G28</f>
        <v>0</v>
      </c>
    </row>
    <row r="47" spans="3:11" x14ac:dyDescent="0.8">
      <c r="C47" s="84">
        <v>45090</v>
      </c>
      <c r="D47" s="14" t="s">
        <v>638</v>
      </c>
      <c r="E47" s="86"/>
      <c r="G47" s="13">
        <f>SUM(G39:G46)</f>
        <v>0</v>
      </c>
    </row>
    <row r="48" spans="3:11" s="1" customFormat="1" x14ac:dyDescent="0.8">
      <c r="C48" s="84">
        <v>45100</v>
      </c>
      <c r="D48" s="6" t="s">
        <v>15</v>
      </c>
      <c r="E48" s="3"/>
      <c r="F48" s="99"/>
      <c r="G48" s="13">
        <f>SUMIF('6.WS-Re-Exp'!$E:$E,'2.Revenue'!C48,'6.WS-Re-Exp'!$C:$C)</f>
        <v>0</v>
      </c>
      <c r="J48" s="2"/>
    </row>
    <row r="49" spans="3:9" x14ac:dyDescent="0.8">
      <c r="C49" s="84">
        <v>45110</v>
      </c>
      <c r="D49" s="6" t="s">
        <v>17</v>
      </c>
      <c r="E49" s="86"/>
      <c r="G49" s="13">
        <f>SUMIF('6.WS-Re-Exp'!$E:$E,'2.Revenue'!C49,'6.WS-Re-Exp'!$C:$C)</f>
        <v>0</v>
      </c>
    </row>
    <row r="50" spans="3:9" x14ac:dyDescent="0.8">
      <c r="C50" s="84">
        <v>45111</v>
      </c>
      <c r="D50" s="86" t="s">
        <v>1143</v>
      </c>
      <c r="G50" s="13">
        <f>SUMIF('6.WS-Re-Exp'!$E:$E,'2.Revenue'!C50,'6.WS-Re-Exp'!$C:$C)</f>
        <v>0</v>
      </c>
    </row>
    <row r="51" spans="3:9" x14ac:dyDescent="0.8">
      <c r="C51" s="84">
        <v>45555</v>
      </c>
      <c r="D51" s="1" t="s">
        <v>639</v>
      </c>
      <c r="E51" s="86"/>
      <c r="G51" s="13">
        <f>SUM(G47:G50)</f>
        <v>0</v>
      </c>
    </row>
    <row r="52" spans="3:9" x14ac:dyDescent="0.8">
      <c r="C52" s="91">
        <v>6</v>
      </c>
      <c r="D52" s="92" t="s">
        <v>640</v>
      </c>
      <c r="E52" s="86"/>
      <c r="G52" s="85"/>
    </row>
    <row r="53" spans="3:9" x14ac:dyDescent="0.8">
      <c r="C53" s="84">
        <v>46010</v>
      </c>
      <c r="D53" s="6" t="s">
        <v>625</v>
      </c>
      <c r="E53" s="86"/>
      <c r="G53" s="85">
        <f>SUMIF('6.WS-Re-Exp'!$E:$E,'2.Revenue'!C53,'6.WS-Re-Exp'!$C:$C)</f>
        <v>0</v>
      </c>
    </row>
    <row r="54" spans="3:9" x14ac:dyDescent="0.8">
      <c r="C54" s="84">
        <v>46020</v>
      </c>
      <c r="D54" s="6" t="s">
        <v>626</v>
      </c>
      <c r="E54" s="86"/>
      <c r="G54" s="85">
        <f>SUMIF('6.WS-Re-Exp'!$E:$E,'2.Revenue'!C54,'6.WS-Re-Exp'!$C:$C)</f>
        <v>0</v>
      </c>
    </row>
    <row r="55" spans="3:9" x14ac:dyDescent="0.8">
      <c r="C55" s="84">
        <v>46030</v>
      </c>
      <c r="D55" s="6" t="s">
        <v>627</v>
      </c>
      <c r="E55" s="86"/>
      <c r="G55" s="85">
        <f>SUMIF('6.WS-Re-Exp'!$E:$E,'2.Revenue'!C55,'6.WS-Re-Exp'!$C:$C)</f>
        <v>0</v>
      </c>
    </row>
    <row r="56" spans="3:9" ht="24.5" thickBot="1" x14ac:dyDescent="0.85">
      <c r="C56" s="84" t="s">
        <v>655</v>
      </c>
      <c r="D56" s="1" t="s">
        <v>628</v>
      </c>
      <c r="G56" s="15">
        <f>SUM(G51,G53:G55)</f>
        <v>0</v>
      </c>
      <c r="H56" s="7">
        <f>SUM('5.งบทดลอง รพ.'!C449)</f>
        <v>0</v>
      </c>
      <c r="I56" s="96"/>
    </row>
    <row r="57" spans="3:9" ht="24.5" thickBot="1" x14ac:dyDescent="0.85">
      <c r="C57" s="93"/>
      <c r="D57" s="94"/>
      <c r="E57" s="94"/>
      <c r="F57" s="288"/>
      <c r="G57" s="95"/>
    </row>
    <row r="59" spans="3:9" x14ac:dyDescent="0.8">
      <c r="E59" s="1" t="s">
        <v>673</v>
      </c>
    </row>
    <row r="60" spans="3:9" x14ac:dyDescent="0.8">
      <c r="E60" s="6" t="s">
        <v>674</v>
      </c>
    </row>
  </sheetData>
  <mergeCells count="1">
    <mergeCell ref="E2:G2"/>
  </mergeCells>
  <conditionalFormatting sqref="I56">
    <cfRule type="containsText" dxfId="19" priority="1" operator="containsText" text="ไม่ถูกต้อง">
      <formula>NOT(ISERROR(SEARCH("ไม่ถูกต้อง",I56)))</formula>
    </cfRule>
    <cfRule type="containsText" dxfId="18" priority="2" operator="containsText" text="ถูกต้อง">
      <formula>NOT(ISERROR(SEARCH("ถูกต้อง",I56)))</formula>
    </cfRule>
  </conditionalFormatting>
  <pageMargins left="0.98425196850393704" right="0.15748031496062992" top="0.55118110236220474" bottom="0.55118110236220474" header="0.31496062992125984" footer="0.31496062992125984"/>
  <pageSetup paperSize="9" scale="65" orientation="portrait" verticalDpi="300" r:id="rId1"/>
  <headerFooter>
    <oddFooter xml:space="preserve">&amp;L
&amp;14Revenue&amp;R
&amp;12 3&amp;11
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</sheetPr>
  <dimension ref="B1:H43"/>
  <sheetViews>
    <sheetView zoomScaleNormal="100" workbookViewId="0">
      <selection activeCell="E1" sqref="E1"/>
    </sheetView>
  </sheetViews>
  <sheetFormatPr defaultColWidth="9" defaultRowHeight="24" x14ac:dyDescent="0.8"/>
  <cols>
    <col min="1" max="1" width="3.58203125" style="6" customWidth="1"/>
    <col min="2" max="2" width="4.58203125" style="6" customWidth="1"/>
    <col min="3" max="3" width="11.58203125" style="96" bestFit="1" customWidth="1"/>
    <col min="4" max="4" width="53.9140625" style="6" customWidth="1"/>
    <col min="5" max="5" width="20" style="6" customWidth="1"/>
    <col min="6" max="6" width="16.1640625" style="6" bestFit="1" customWidth="1"/>
    <col min="7" max="7" width="13.08203125" style="6" customWidth="1"/>
    <col min="8" max="8" width="13.1640625" style="6" bestFit="1" customWidth="1"/>
    <col min="9" max="16384" width="9" style="6"/>
  </cols>
  <sheetData>
    <row r="1" spans="3:5" ht="30" x14ac:dyDescent="1">
      <c r="C1" s="657" t="s">
        <v>701</v>
      </c>
      <c r="D1" s="658"/>
      <c r="E1" s="203" t="s">
        <v>6547</v>
      </c>
    </row>
    <row r="2" spans="3:5" s="46" customFormat="1" x14ac:dyDescent="0.3">
      <c r="C2" s="128">
        <v>1</v>
      </c>
      <c r="D2" s="24" t="s">
        <v>596</v>
      </c>
      <c r="E2" s="27" t="s">
        <v>617</v>
      </c>
    </row>
    <row r="3" spans="3:5" x14ac:dyDescent="0.8">
      <c r="C3" s="122">
        <v>51010</v>
      </c>
      <c r="D3" s="8" t="s">
        <v>215</v>
      </c>
      <c r="E3" s="123">
        <f>SUMIF('6.WS-Re-Exp'!$E:$E,'3.Expense'!C3,'6.WS-Re-Exp'!$C:$C)</f>
        <v>0</v>
      </c>
    </row>
    <row r="4" spans="3:5" x14ac:dyDescent="0.8">
      <c r="C4" s="122">
        <v>51020</v>
      </c>
      <c r="D4" s="8" t="s">
        <v>217</v>
      </c>
      <c r="E4" s="123">
        <f>SUMIF('6.WS-Re-Exp'!$E:$E,'3.Expense'!C4,'6.WS-Re-Exp'!$C:$C)</f>
        <v>0</v>
      </c>
    </row>
    <row r="5" spans="3:5" x14ac:dyDescent="0.8">
      <c r="C5" s="122">
        <v>51030</v>
      </c>
      <c r="D5" s="8" t="s">
        <v>597</v>
      </c>
      <c r="E5" s="123">
        <f>SUMIF('6.WS-Re-Exp'!$E:$E,'3.Expense'!C5,'6.WS-Re-Exp'!$C:$C)</f>
        <v>0</v>
      </c>
    </row>
    <row r="6" spans="3:5" x14ac:dyDescent="0.8">
      <c r="C6" s="122">
        <v>51040</v>
      </c>
      <c r="D6" s="8" t="s">
        <v>598</v>
      </c>
      <c r="E6" s="123">
        <f>SUMIF('6.WS-Re-Exp'!$E:$E,'3.Expense'!C6,'6.WS-Re-Exp'!$C:$C)</f>
        <v>0</v>
      </c>
    </row>
    <row r="7" spans="3:5" x14ac:dyDescent="0.8">
      <c r="C7" s="122">
        <v>51050</v>
      </c>
      <c r="D7" s="8" t="s">
        <v>220</v>
      </c>
      <c r="E7" s="123">
        <f>SUMIF('6.WS-Re-Exp'!$E:$E,'3.Expense'!C7,'6.WS-Re-Exp'!$C:$C)</f>
        <v>0</v>
      </c>
    </row>
    <row r="8" spans="3:5" x14ac:dyDescent="0.8">
      <c r="C8" s="122">
        <v>51060</v>
      </c>
      <c r="D8" s="8" t="s">
        <v>599</v>
      </c>
      <c r="E8" s="123">
        <f>SUMIF('6.WS-Re-Exp'!$E:$E,'3.Expense'!C8,'6.WS-Re-Exp'!$C:$C)</f>
        <v>0</v>
      </c>
    </row>
    <row r="9" spans="3:5" x14ac:dyDescent="0.8">
      <c r="C9" s="122">
        <v>51070</v>
      </c>
      <c r="D9" s="8" t="s">
        <v>6438</v>
      </c>
      <c r="E9" s="123">
        <f>SUMIF('6.WS-Re-Exp'!$E:$E,'3.Expense'!C9,'6.WS-Re-Exp'!$C:$C)</f>
        <v>0</v>
      </c>
    </row>
    <row r="10" spans="3:5" x14ac:dyDescent="0.8">
      <c r="C10" s="122">
        <v>51080</v>
      </c>
      <c r="D10" s="8" t="s">
        <v>600</v>
      </c>
      <c r="E10" s="123">
        <f>SUMIF('6.WS-Re-Exp'!$E:$E,'3.Expense'!C10,'6.WS-Re-Exp'!$C:$C)</f>
        <v>0</v>
      </c>
    </row>
    <row r="11" spans="3:5" x14ac:dyDescent="0.8">
      <c r="C11" s="122">
        <v>51090</v>
      </c>
      <c r="D11" s="8" t="s">
        <v>352</v>
      </c>
      <c r="E11" s="123">
        <f>SUMIF('6.WS-Re-Exp'!$E:$E,'3.Expense'!C11,'6.WS-Re-Exp'!$C:$C)</f>
        <v>0</v>
      </c>
    </row>
    <row r="12" spans="3:5" x14ac:dyDescent="0.8">
      <c r="C12" s="122">
        <v>51100</v>
      </c>
      <c r="D12" s="8" t="s">
        <v>601</v>
      </c>
      <c r="E12" s="123">
        <f>SUMIF('6.WS-Re-Exp'!$E:$E,'3.Expense'!C12,'6.WS-Re-Exp'!$C:$C)</f>
        <v>0</v>
      </c>
    </row>
    <row r="13" spans="3:5" x14ac:dyDescent="0.8">
      <c r="C13" s="122">
        <v>51110</v>
      </c>
      <c r="D13" s="8" t="s">
        <v>602</v>
      </c>
      <c r="E13" s="123">
        <f>SUMIF('6.WS-Re-Exp'!$E:$E,'3.Expense'!C13,'6.WS-Re-Exp'!$C:$C)</f>
        <v>0</v>
      </c>
    </row>
    <row r="14" spans="3:5" x14ac:dyDescent="0.8">
      <c r="C14" s="122">
        <v>51120</v>
      </c>
      <c r="D14" s="8" t="s">
        <v>603</v>
      </c>
      <c r="E14" s="123">
        <f>SUMIF('6.WS-Re-Exp'!$E:$E,'3.Expense'!C14,'6.WS-Re-Exp'!$C:$C)</f>
        <v>0</v>
      </c>
    </row>
    <row r="15" spans="3:5" x14ac:dyDescent="0.8">
      <c r="C15" s="122">
        <v>51130</v>
      </c>
      <c r="D15" s="8" t="s">
        <v>604</v>
      </c>
      <c r="E15" s="123">
        <f>SUMIF('6.WS-Re-Exp'!$E:$E,'3.Expense'!C15,'6.WS-Re-Exp'!$C:$C)</f>
        <v>0</v>
      </c>
    </row>
    <row r="16" spans="3:5" x14ac:dyDescent="0.8">
      <c r="C16" s="122">
        <v>51140</v>
      </c>
      <c r="D16" s="8" t="s">
        <v>605</v>
      </c>
      <c r="E16" s="123">
        <f>SUMIF('6.WS-Re-Exp'!$E:$E,'3.Expense'!C16,'6.WS-Re-Exp'!$C:$C)</f>
        <v>0</v>
      </c>
    </row>
    <row r="17" spans="2:5" x14ac:dyDescent="0.8">
      <c r="C17" s="124">
        <v>51111</v>
      </c>
      <c r="D17" s="26" t="s">
        <v>618</v>
      </c>
      <c r="E17" s="31">
        <f>SUM(E3:E16)</f>
        <v>0</v>
      </c>
    </row>
    <row r="18" spans="2:5" x14ac:dyDescent="0.8">
      <c r="C18" s="28">
        <v>2</v>
      </c>
      <c r="D18" s="25" t="s">
        <v>595</v>
      </c>
      <c r="E18" s="31"/>
    </row>
    <row r="19" spans="2:5" x14ac:dyDescent="0.8">
      <c r="B19" s="1"/>
      <c r="C19" s="122">
        <v>52010</v>
      </c>
      <c r="D19" s="8" t="s">
        <v>26</v>
      </c>
      <c r="E19" s="29">
        <f>SUMIF('6.WS-Re-Exp'!$E:$E,'3.Expense'!C19,'6.WS-Re-Exp'!$C:$C)</f>
        <v>0</v>
      </c>
    </row>
    <row r="20" spans="2:5" x14ac:dyDescent="0.8">
      <c r="C20" s="122">
        <v>52020</v>
      </c>
      <c r="D20" s="8" t="s">
        <v>606</v>
      </c>
      <c r="E20" s="29">
        <f>SUMIF('6.WS-Re-Exp'!$E:$E,'3.Expense'!C20,'6.WS-Re-Exp'!$C:$C)</f>
        <v>0</v>
      </c>
    </row>
    <row r="21" spans="2:5" x14ac:dyDescent="0.8">
      <c r="C21" s="122">
        <v>52030</v>
      </c>
      <c r="D21" s="8" t="s">
        <v>28</v>
      </c>
      <c r="E21" s="29">
        <f>SUMIF('6.WS-Re-Exp'!$E:$E,'3.Expense'!C21,'6.WS-Re-Exp'!$C:$C)</f>
        <v>0</v>
      </c>
    </row>
    <row r="22" spans="2:5" x14ac:dyDescent="0.8">
      <c r="C22" s="122">
        <v>52040</v>
      </c>
      <c r="D22" s="8" t="s">
        <v>607</v>
      </c>
      <c r="E22" s="29">
        <f>SUMIF('6.WS-Re-Exp'!$E:$E,'3.Expense'!C22,'6.WS-Re-Exp'!$C:$C)</f>
        <v>0</v>
      </c>
    </row>
    <row r="23" spans="2:5" x14ac:dyDescent="0.8">
      <c r="C23" s="125">
        <v>52050</v>
      </c>
      <c r="D23" s="26" t="s">
        <v>608</v>
      </c>
      <c r="E23" s="31">
        <f>SUM(E19:E22)</f>
        <v>0</v>
      </c>
    </row>
    <row r="24" spans="2:5" x14ac:dyDescent="0.8">
      <c r="C24" s="122">
        <v>52060</v>
      </c>
      <c r="D24" s="8" t="s">
        <v>609</v>
      </c>
      <c r="E24" s="29">
        <f>SUMIF('6.WS-Re-Exp'!$E:$E,'3.Expense'!C24,'6.WS-Re-Exp'!$C:$C)</f>
        <v>0</v>
      </c>
    </row>
    <row r="25" spans="2:5" x14ac:dyDescent="0.8">
      <c r="C25" s="122">
        <v>52070</v>
      </c>
      <c r="D25" s="8" t="s">
        <v>610</v>
      </c>
      <c r="E25" s="29">
        <f>SUMIF('6.WS-Re-Exp'!$E:$E,'3.Expense'!C25,'6.WS-Re-Exp'!$C:$C)</f>
        <v>0</v>
      </c>
    </row>
    <row r="26" spans="2:5" x14ac:dyDescent="0.8">
      <c r="C26" s="122">
        <v>52080</v>
      </c>
      <c r="D26" s="8" t="s">
        <v>6439</v>
      </c>
      <c r="E26" s="29">
        <f>SUMIF('6.WS-Re-Exp'!$E:$E,'3.Expense'!C26,'6.WS-Re-Exp'!$C:$C)</f>
        <v>0</v>
      </c>
    </row>
    <row r="27" spans="2:5" x14ac:dyDescent="0.8">
      <c r="C27" s="122">
        <v>52090</v>
      </c>
      <c r="D27" s="8" t="s">
        <v>6440</v>
      </c>
      <c r="E27" s="29">
        <f>SUMIF('6.WS-Re-Exp'!$E:$E,'3.Expense'!C27,'6.WS-Re-Exp'!$C:$C)</f>
        <v>0</v>
      </c>
    </row>
    <row r="28" spans="2:5" x14ac:dyDescent="0.8">
      <c r="C28" s="122">
        <v>52100</v>
      </c>
      <c r="D28" s="8" t="s">
        <v>615</v>
      </c>
      <c r="E28" s="29">
        <f>SUMIF('6.WS-Re-Exp'!$E:$E,'3.Expense'!C28,'6.WS-Re-Exp'!$C:$C)</f>
        <v>0</v>
      </c>
    </row>
    <row r="29" spans="2:5" s="1" customFormat="1" x14ac:dyDescent="0.8">
      <c r="C29" s="30">
        <v>52222</v>
      </c>
      <c r="D29" s="26" t="s">
        <v>619</v>
      </c>
      <c r="E29" s="31">
        <f>SUM(E23,E24,E25,E26,E27,E28)</f>
        <v>0</v>
      </c>
    </row>
    <row r="30" spans="2:5" s="1" customFormat="1" x14ac:dyDescent="0.8">
      <c r="C30" s="28">
        <v>3</v>
      </c>
      <c r="D30" s="25" t="s">
        <v>616</v>
      </c>
      <c r="E30" s="31"/>
    </row>
    <row r="31" spans="2:5" x14ac:dyDescent="0.8">
      <c r="C31" s="122">
        <v>53010</v>
      </c>
      <c r="D31" s="8" t="s">
        <v>614</v>
      </c>
      <c r="E31" s="29">
        <f>SUMIF('6.WS-Re-Exp'!$E:$E,'3.Expense'!C31,'6.WS-Re-Exp'!$C:$C)</f>
        <v>0</v>
      </c>
    </row>
    <row r="32" spans="2:5" x14ac:dyDescent="0.8">
      <c r="C32" s="122">
        <v>53020</v>
      </c>
      <c r="D32" s="8" t="s">
        <v>611</v>
      </c>
      <c r="E32" s="29">
        <f>SUMIF('6.WS-Re-Exp'!$E:$E,'3.Expense'!C32,'6.WS-Re-Exp'!$C:$C)</f>
        <v>0</v>
      </c>
    </row>
    <row r="33" spans="3:8" x14ac:dyDescent="0.8">
      <c r="C33" s="122">
        <v>53030</v>
      </c>
      <c r="D33" s="8" t="s">
        <v>612</v>
      </c>
      <c r="E33" s="29">
        <f>SUMIF('6.WS-Re-Exp'!$E:$E,'3.Expense'!C33,'6.WS-Re-Exp'!$C:$C)</f>
        <v>0</v>
      </c>
    </row>
    <row r="34" spans="3:8" x14ac:dyDescent="0.8">
      <c r="C34" s="122">
        <v>53040</v>
      </c>
      <c r="D34" s="8" t="s">
        <v>630</v>
      </c>
      <c r="E34" s="29">
        <f>SUMIF('6.WS-Re-Exp'!$E:$E,'3.Expense'!C34,'6.WS-Re-Exp'!$C:$C)</f>
        <v>0</v>
      </c>
    </row>
    <row r="35" spans="3:8" x14ac:dyDescent="0.8">
      <c r="C35" s="122">
        <v>53050</v>
      </c>
      <c r="D35" s="10" t="s">
        <v>631</v>
      </c>
      <c r="E35" s="29">
        <f>SUMIF('6.WS-Re-Exp'!$E:$E,'3.Expense'!C35,'6.WS-Re-Exp'!$C:$C)</f>
        <v>0</v>
      </c>
    </row>
    <row r="36" spans="3:8" x14ac:dyDescent="0.8">
      <c r="C36" s="122">
        <v>53060</v>
      </c>
      <c r="D36" s="8" t="s">
        <v>613</v>
      </c>
      <c r="E36" s="29">
        <f>SUMIF('6.WS-Re-Exp'!$E:$E,'3.Expense'!C36,'6.WS-Re-Exp'!$C:$C)</f>
        <v>0</v>
      </c>
    </row>
    <row r="37" spans="3:8" x14ac:dyDescent="0.8">
      <c r="C37" s="122" t="s">
        <v>656</v>
      </c>
      <c r="D37" s="26" t="s">
        <v>652</v>
      </c>
      <c r="E37" s="31">
        <f>SUM(E17,E29,E31:E36)</f>
        <v>0</v>
      </c>
      <c r="F37" s="502">
        <f>SUM('6.WS-Re-Exp'!H449)</f>
        <v>0</v>
      </c>
      <c r="G37" s="11"/>
      <c r="H37" s="11"/>
    </row>
    <row r="38" spans="3:8" s="1" customFormat="1" x14ac:dyDescent="0.8">
      <c r="C38" s="30">
        <v>61000</v>
      </c>
      <c r="D38" s="26" t="s">
        <v>657</v>
      </c>
      <c r="E38" s="32">
        <f>'2.Revenue'!G56-'3.Expense'!E37</f>
        <v>0</v>
      </c>
      <c r="G38" s="2"/>
      <c r="H38" s="2"/>
    </row>
    <row r="39" spans="3:8" s="1" customFormat="1" x14ac:dyDescent="0.8">
      <c r="C39" s="30">
        <v>62000</v>
      </c>
      <c r="D39" s="26" t="s">
        <v>696</v>
      </c>
      <c r="E39" s="32">
        <f>'2.Revenue'!G51-'3.Expense'!E37+E32+E33+E36</f>
        <v>0</v>
      </c>
      <c r="G39" s="2"/>
    </row>
    <row r="40" spans="3:8" ht="24.5" thickBot="1" x14ac:dyDescent="0.85">
      <c r="C40" s="129"/>
      <c r="D40" s="126"/>
      <c r="E40" s="127"/>
    </row>
    <row r="41" spans="3:8" x14ac:dyDescent="0.8">
      <c r="D41" s="1"/>
      <c r="G41" s="6" t="b">
        <f>E39='1.Planfin66_2nd'!F37</f>
        <v>1</v>
      </c>
    </row>
    <row r="42" spans="3:8" x14ac:dyDescent="0.8">
      <c r="D42" s="11"/>
      <c r="E42" s="1" t="s">
        <v>673</v>
      </c>
    </row>
    <row r="43" spans="3:8" x14ac:dyDescent="0.8">
      <c r="E43" s="6" t="s">
        <v>674</v>
      </c>
    </row>
  </sheetData>
  <mergeCells count="1">
    <mergeCell ref="C1:D1"/>
  </mergeCells>
  <pageMargins left="1.1023622047244095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Footer>&amp;L
EXPENSE&amp;R
&amp;12 4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</sheetPr>
  <dimension ref="A1:AC21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1" sqref="D11"/>
    </sheetView>
  </sheetViews>
  <sheetFormatPr defaultColWidth="9.08203125" defaultRowHeight="24" x14ac:dyDescent="0.3"/>
  <cols>
    <col min="1" max="1" width="33.08203125" style="200" bestFit="1" customWidth="1"/>
    <col min="2" max="2" width="83.08203125" style="79" bestFit="1" customWidth="1"/>
    <col min="3" max="3" width="21.6640625" style="151" customWidth="1"/>
    <col min="4" max="4" width="23.4140625" style="76" customWidth="1"/>
    <col min="5" max="5" width="18" style="76" bestFit="1" customWidth="1"/>
    <col min="6" max="6" width="16.6640625" style="76" bestFit="1" customWidth="1"/>
    <col min="7" max="7" width="18" style="76" customWidth="1"/>
    <col min="8" max="8" width="17.6640625" style="76" bestFit="1" customWidth="1"/>
    <col min="9" max="9" width="19.4140625" style="76" customWidth="1"/>
    <col min="10" max="10" width="25.58203125" style="76" customWidth="1"/>
    <col min="11" max="11" width="15.6640625" style="76" bestFit="1" customWidth="1"/>
    <col min="12" max="12" width="14.9140625" style="76" customWidth="1"/>
    <col min="13" max="13" width="17.6640625" style="76" bestFit="1" customWidth="1"/>
    <col min="14" max="14" width="22.6640625" style="76" customWidth="1"/>
    <col min="15" max="15" width="20.33203125" style="76" customWidth="1"/>
    <col min="16" max="16" width="19.9140625" style="76" customWidth="1"/>
    <col min="17" max="17" width="23" style="76" customWidth="1"/>
    <col min="18" max="18" width="13.58203125" style="76" customWidth="1"/>
    <col min="19" max="19" width="52" style="76" customWidth="1"/>
    <col min="20" max="23" width="9.08203125" style="76"/>
    <col min="24" max="24" width="6.4140625" style="145" hidden="1" customWidth="1"/>
    <col min="25" max="25" width="11.9140625" style="145" hidden="1" customWidth="1"/>
    <col min="26" max="26" width="12.4140625" style="145" hidden="1" customWidth="1"/>
    <col min="27" max="27" width="14" style="145" hidden="1" customWidth="1"/>
    <col min="28" max="28" width="72.4140625" style="145" hidden="1" customWidth="1"/>
    <col min="29" max="29" width="9.08203125" style="76" hidden="1" customWidth="1"/>
    <col min="30" max="16384" width="9.08203125" style="76"/>
  </cols>
  <sheetData>
    <row r="1" spans="1:28" x14ac:dyDescent="0.3">
      <c r="A1" s="198" t="s">
        <v>2180</v>
      </c>
      <c r="B1" s="180" t="s">
        <v>2181</v>
      </c>
      <c r="C1" s="181" t="s">
        <v>2182</v>
      </c>
    </row>
    <row r="2" spans="1:28" x14ac:dyDescent="0.3">
      <c r="A2" s="200" t="s">
        <v>1029</v>
      </c>
      <c r="B2" s="79" t="s">
        <v>5804</v>
      </c>
      <c r="C2" s="152">
        <f>SUM('1.Planfin66_2nd'!F35)</f>
        <v>0</v>
      </c>
      <c r="X2" s="561"/>
      <c r="Y2" s="562" t="s">
        <v>1058</v>
      </c>
      <c r="Z2" s="563" t="s">
        <v>1066</v>
      </c>
      <c r="AA2" s="563" t="s">
        <v>1067</v>
      </c>
      <c r="AB2" s="659"/>
    </row>
    <row r="3" spans="1:28" ht="24.5" thickBot="1" x14ac:dyDescent="0.35">
      <c r="A3" s="200" t="s">
        <v>1039</v>
      </c>
      <c r="B3" s="79" t="s">
        <v>5805</v>
      </c>
      <c r="C3" s="152">
        <f>SUM('1.Planfin66_2nd'!F36)</f>
        <v>0</v>
      </c>
      <c r="X3" s="564"/>
      <c r="Y3" s="564"/>
      <c r="Z3" s="565" t="s">
        <v>1059</v>
      </c>
      <c r="AA3" s="564"/>
      <c r="AB3" s="660"/>
    </row>
    <row r="4" spans="1:28" ht="25" thickTop="1" thickBot="1" x14ac:dyDescent="0.35">
      <c r="A4" s="200" t="s">
        <v>1031</v>
      </c>
      <c r="B4" s="79" t="s">
        <v>1167</v>
      </c>
      <c r="C4" s="151">
        <f>SUM(C2-C3)</f>
        <v>0</v>
      </c>
      <c r="X4" s="566">
        <v>1</v>
      </c>
      <c r="Y4" s="566" t="s">
        <v>1060</v>
      </c>
      <c r="Z4" s="566" t="s">
        <v>1061</v>
      </c>
      <c r="AA4" s="566" t="s">
        <v>1037</v>
      </c>
      <c r="AB4" s="146" t="s">
        <v>1062</v>
      </c>
    </row>
    <row r="5" spans="1:28" ht="24.5" thickBot="1" x14ac:dyDescent="0.35">
      <c r="A5" s="200" t="s">
        <v>1032</v>
      </c>
      <c r="B5" s="79" t="s">
        <v>659</v>
      </c>
      <c r="C5" s="153" t="str">
        <f>IF(C4&gt;0,"เกินดุล",IF(C4=0,"สมดุล","ขาดดุล"))</f>
        <v>สมดุล</v>
      </c>
      <c r="X5" s="567">
        <v>2</v>
      </c>
      <c r="Y5" s="567" t="s">
        <v>1060</v>
      </c>
      <c r="Z5" s="567" t="s">
        <v>1061</v>
      </c>
      <c r="AA5" s="568" t="s">
        <v>1038</v>
      </c>
      <c r="AB5" s="147" t="s">
        <v>1063</v>
      </c>
    </row>
    <row r="6" spans="1:28" ht="24.5" thickBot="1" x14ac:dyDescent="0.35">
      <c r="A6" s="200" t="s">
        <v>1040</v>
      </c>
      <c r="B6" s="79" t="s">
        <v>1034</v>
      </c>
      <c r="C6" s="151">
        <f>IF(C4&lt;=0,0,ROUNDUP((C4*20%),2))</f>
        <v>0</v>
      </c>
      <c r="X6" s="569">
        <v>3</v>
      </c>
      <c r="Y6" s="569" t="s">
        <v>1060</v>
      </c>
      <c r="Z6" s="569" t="s">
        <v>1068</v>
      </c>
      <c r="AA6" s="569" t="s">
        <v>1037</v>
      </c>
      <c r="AB6" s="148" t="s">
        <v>1070</v>
      </c>
    </row>
    <row r="7" spans="1:28" ht="24.5" thickBot="1" x14ac:dyDescent="0.35">
      <c r="A7" s="200" t="s">
        <v>1028</v>
      </c>
      <c r="B7" s="79" t="s">
        <v>6378</v>
      </c>
      <c r="C7" s="151">
        <f>SUM('1.Planfin66_2nd'!C104,'1.Planfin66_2nd'!C107)</f>
        <v>0</v>
      </c>
      <c r="X7" s="570">
        <v>4</v>
      </c>
      <c r="Y7" s="570" t="s">
        <v>1060</v>
      </c>
      <c r="Z7" s="570" t="s">
        <v>1068</v>
      </c>
      <c r="AA7" s="571" t="s">
        <v>1038</v>
      </c>
      <c r="AB7" s="149" t="s">
        <v>1074</v>
      </c>
    </row>
    <row r="8" spans="1:28" ht="24.5" thickBot="1" x14ac:dyDescent="0.35">
      <c r="A8" s="200" t="s">
        <v>1170</v>
      </c>
      <c r="B8" s="79" t="s">
        <v>2255</v>
      </c>
      <c r="C8" s="151">
        <f>IF(C4=0,0,(C7/C4)*100)</f>
        <v>0</v>
      </c>
      <c r="X8" s="572">
        <v>5</v>
      </c>
      <c r="Y8" s="573" t="s">
        <v>1038</v>
      </c>
      <c r="Z8" s="573" t="s">
        <v>1069</v>
      </c>
      <c r="AA8" s="572" t="s">
        <v>1037</v>
      </c>
      <c r="AB8" s="150" t="s">
        <v>1064</v>
      </c>
    </row>
    <row r="9" spans="1:28" ht="24.5" thickBot="1" x14ac:dyDescent="0.35">
      <c r="A9" s="661" t="s">
        <v>1171</v>
      </c>
      <c r="B9" s="79" t="s">
        <v>1174</v>
      </c>
      <c r="C9" s="151">
        <f>C6-C7</f>
        <v>0</v>
      </c>
      <c r="X9" s="570">
        <v>6</v>
      </c>
      <c r="Y9" s="571" t="s">
        <v>1038</v>
      </c>
      <c r="Z9" s="571" t="s">
        <v>1069</v>
      </c>
      <c r="AA9" s="571" t="s">
        <v>1065</v>
      </c>
      <c r="AB9" s="149" t="s">
        <v>1073</v>
      </c>
    </row>
    <row r="10" spans="1:28" ht="24.5" thickBot="1" x14ac:dyDescent="0.35">
      <c r="A10" s="661"/>
      <c r="B10" s="79" t="s">
        <v>1175</v>
      </c>
      <c r="C10" s="154" t="str">
        <f>IF(C9&gt;=0,"ไม่เกิน","เกิน")</f>
        <v>ไม่เกิน</v>
      </c>
      <c r="X10" s="570"/>
      <c r="Y10" s="571"/>
      <c r="Z10" s="571"/>
      <c r="AA10" s="571"/>
      <c r="AB10" s="149"/>
    </row>
    <row r="11" spans="1:28" ht="24.5" thickBot="1" x14ac:dyDescent="0.35">
      <c r="A11" s="200" t="s">
        <v>1041</v>
      </c>
      <c r="B11" s="79" t="s">
        <v>5928</v>
      </c>
      <c r="C11" s="151">
        <f>SUM('1.Planfin66_2nd'!E44)</f>
        <v>132955575.69000004</v>
      </c>
      <c r="X11" s="569">
        <v>7</v>
      </c>
      <c r="Y11" s="574" t="s">
        <v>1038</v>
      </c>
      <c r="Z11" s="574" t="s">
        <v>1065</v>
      </c>
      <c r="AA11" s="569" t="s">
        <v>1037</v>
      </c>
      <c r="AB11" s="148" t="s">
        <v>1071</v>
      </c>
    </row>
    <row r="12" spans="1:28" x14ac:dyDescent="0.3">
      <c r="A12" s="200" t="s">
        <v>1042</v>
      </c>
      <c r="B12" s="79" t="s">
        <v>5929</v>
      </c>
      <c r="C12" s="151">
        <f>SUM('1.Planfin66_2nd'!E45:E46)</f>
        <v>91961008.230000004</v>
      </c>
      <c r="X12" s="570">
        <v>8</v>
      </c>
      <c r="Y12" s="571" t="s">
        <v>1038</v>
      </c>
      <c r="Z12" s="571" t="s">
        <v>1065</v>
      </c>
      <c r="AA12" s="571" t="s">
        <v>1038</v>
      </c>
      <c r="AB12" s="149" t="s">
        <v>1072</v>
      </c>
    </row>
    <row r="13" spans="1:28" x14ac:dyDescent="0.3">
      <c r="A13" s="200" t="s">
        <v>1043</v>
      </c>
      <c r="B13" s="79" t="s">
        <v>1035</v>
      </c>
      <c r="C13" s="151">
        <f>SUM(C3/12)</f>
        <v>0</v>
      </c>
      <c r="D13" s="252"/>
    </row>
    <row r="14" spans="1:28" x14ac:dyDescent="0.3">
      <c r="A14" s="200" t="s">
        <v>1044</v>
      </c>
      <c r="B14" s="79" t="s">
        <v>1172</v>
      </c>
      <c r="C14" s="151">
        <f>IFERROR(SUM(C11/C13),0)</f>
        <v>0</v>
      </c>
      <c r="D14" s="252"/>
    </row>
    <row r="15" spans="1:28" x14ac:dyDescent="0.3">
      <c r="A15" s="575" t="s">
        <v>2253</v>
      </c>
      <c r="B15" s="79" t="s">
        <v>1169</v>
      </c>
      <c r="C15" s="199">
        <f>IF(AND(C11&lt;0,C9&lt;0),(C9+C11),(C11-C9))</f>
        <v>132955575.69000004</v>
      </c>
      <c r="D15" s="151"/>
    </row>
    <row r="16" spans="1:28" x14ac:dyDescent="0.3">
      <c r="A16" s="200" t="s">
        <v>1084</v>
      </c>
      <c r="B16" s="79" t="s">
        <v>1173</v>
      </c>
      <c r="C16" s="151">
        <f>IFERROR(SUM(C15/C13),0)</f>
        <v>0</v>
      </c>
      <c r="D16" s="77" t="s">
        <v>1085</v>
      </c>
    </row>
    <row r="17" spans="1:3" x14ac:dyDescent="0.3">
      <c r="A17" s="200" t="s">
        <v>1180</v>
      </c>
      <c r="B17" s="79" t="s">
        <v>1176</v>
      </c>
      <c r="C17" s="155" t="str">
        <f>IF(C4&gt;=0, "Normal", "Risk")</f>
        <v>Normal</v>
      </c>
    </row>
    <row r="18" spans="1:3" x14ac:dyDescent="0.3">
      <c r="A18" s="200" t="s">
        <v>1045</v>
      </c>
      <c r="B18" s="79" t="s">
        <v>1177</v>
      </c>
      <c r="C18" s="155" t="str">
        <f>IF(C9&gt;=0, "Normal", "Risk")</f>
        <v>Normal</v>
      </c>
    </row>
    <row r="19" spans="1:3" x14ac:dyDescent="0.3">
      <c r="A19" s="200" t="s">
        <v>1181</v>
      </c>
      <c r="B19" s="79" t="s">
        <v>1179</v>
      </c>
      <c r="C19" s="155" t="str">
        <f>IF(C16&gt;1, "Normal", "Risk")</f>
        <v>Risk</v>
      </c>
    </row>
    <row r="20" spans="1:3" x14ac:dyDescent="0.3">
      <c r="A20" s="576"/>
      <c r="B20" s="200" t="s">
        <v>1036</v>
      </c>
      <c r="C20" s="156">
        <f>IF(AND(C17="Normal",C18="Normal",C19="Normal"),1,IF(AND(C17="Normal",C18="Normal",C19="Risk"),2,IF(AND(C17="Normal",C18="Risk",C19="Normal"),3,IF(AND(C17="Normal",C18="Risk",C19="Risk"),4,IF(AND(C17="Risk",C18="Normal",C19="Normal"),5,IF(AND(C17="Risk",C18="Normal",C19="Risk"),6,IF(AND(C17="Risk",C18="Risk",C19="Normal"),7,IF(AND(C17="Risk",C18="Risk",C19="Risk"),8,"Unknows"))))))))</f>
        <v>2</v>
      </c>
    </row>
    <row r="21" spans="1:3" x14ac:dyDescent="0.3">
      <c r="A21" s="577"/>
      <c r="B21" s="578" t="s">
        <v>1046</v>
      </c>
      <c r="C21" s="579" t="str">
        <f>VLOOKUP(C20,$X$4:$AB$12,5,0)</f>
        <v xml:space="preserve">ทบทวนการลงทุนอีกครั้ง </v>
      </c>
    </row>
  </sheetData>
  <mergeCells count="2">
    <mergeCell ref="AB2:AB3"/>
    <mergeCell ref="A9:A10"/>
  </mergeCells>
  <conditionalFormatting sqref="A5:D5">
    <cfRule type="containsText" dxfId="17" priority="11" operator="containsText" text="เกินดุล">
      <formula>NOT(ISERROR(SEARCH("เกินดุล",A5)))</formula>
    </cfRule>
    <cfRule type="containsText" dxfId="16" priority="12" operator="containsText" text="สมดุล">
      <formula>NOT(ISERROR(SEARCH("สมดุล",A5)))</formula>
    </cfRule>
    <cfRule type="containsText" dxfId="15" priority="13" operator="containsText" text="ขาดดุล">
      <formula>NOT(ISERROR(SEARCH("ขาดดุล",A5)))</formula>
    </cfRule>
    <cfRule type="containsText" dxfId="14" priority="14" operator="containsText" text="สมดุล">
      <formula>NOT(ISERROR(SEARCH("สมดุล",A5)))</formula>
    </cfRule>
  </conditionalFormatting>
  <conditionalFormatting sqref="C9">
    <cfRule type="cellIs" dxfId="13" priority="10" operator="lessThan">
      <formula>0</formula>
    </cfRule>
  </conditionalFormatting>
  <conditionalFormatting sqref="C20">
    <cfRule type="cellIs" dxfId="12" priority="1" operator="equal">
      <formula>8</formula>
    </cfRule>
    <cfRule type="cellIs" dxfId="11" priority="2" operator="equal">
      <formula>7</formula>
    </cfRule>
    <cfRule type="cellIs" dxfId="10" priority="3" operator="equal">
      <formula>6</formula>
    </cfRule>
    <cfRule type="cellIs" dxfId="9" priority="4" operator="equal">
      <formula>5</formula>
    </cfRule>
    <cfRule type="cellIs" dxfId="8" priority="5" operator="equal">
      <formula>4</formula>
    </cfRule>
    <cfRule type="cellIs" dxfId="7" priority="6" operator="equal">
      <formula>3</formula>
    </cfRule>
    <cfRule type="cellIs" dxfId="6" priority="7" operator="equal">
      <formula>2</formula>
    </cfRule>
    <cfRule type="cellIs" dxfId="5" priority="8" operator="equal">
      <formula>1</formula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2:D1048576">
    <cfRule type="containsText" dxfId="4" priority="27" operator="containsText" text="เกินดุล">
      <formula>NOT(ISERROR(SEARCH("เกินดุล",D22)))</formula>
    </cfRule>
    <cfRule type="containsText" dxfId="3" priority="28" operator="containsText" text="สมดุล">
      <formula>NOT(ISERROR(SEARCH("สมดุล",D22)))</formula>
    </cfRule>
    <cfRule type="containsText" dxfId="2" priority="29" operator="containsText" text="ขาดดุล">
      <formula>NOT(ISERROR(SEARCH("ขาดดุล",D22)))</formula>
    </cfRule>
    <cfRule type="containsText" dxfId="1" priority="30" operator="containsText" text="สมดุล">
      <formula>NOT(ISERROR(SEARCH("สมดุล",D22)))</formula>
    </cfRule>
  </conditionalFormatting>
  <pageMargins left="0.7" right="0.7" top="0.75" bottom="0.75" header="0.3" footer="0.3"/>
  <pageSetup paperSize="9" orientation="portrait" horizontalDpi="4294967293" r:id="rId1"/>
  <ignoredErrors>
    <ignoredError sqref="C12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F511"/>
  <sheetViews>
    <sheetView zoomScale="90" zoomScaleNormal="90" workbookViewId="0">
      <selection activeCell="B12" sqref="B12"/>
    </sheetView>
  </sheetViews>
  <sheetFormatPr defaultColWidth="8.83203125" defaultRowHeight="24" x14ac:dyDescent="0.8"/>
  <cols>
    <col min="1" max="1" width="17.4140625" style="266" customWidth="1"/>
    <col min="2" max="2" width="78.33203125" style="87" customWidth="1"/>
    <col min="3" max="3" width="18.83203125" style="197" bestFit="1" customWidth="1"/>
    <col min="4" max="4" width="18.58203125" style="197" bestFit="1" customWidth="1"/>
    <col min="5" max="5" width="17.6640625" style="197" customWidth="1"/>
    <col min="6" max="6" width="2.08203125" style="87" hidden="1" customWidth="1"/>
    <col min="7" max="16384" width="8.83203125" style="87"/>
  </cols>
  <sheetData>
    <row r="1" spans="1:6" x14ac:dyDescent="0.8">
      <c r="A1" s="267" t="s">
        <v>1146</v>
      </c>
      <c r="B1" s="268" t="s">
        <v>666</v>
      </c>
      <c r="C1" s="269" t="s">
        <v>651</v>
      </c>
      <c r="F1" s="87" t="s">
        <v>6432</v>
      </c>
    </row>
    <row r="2" spans="1:6" x14ac:dyDescent="0.8">
      <c r="A2" s="559"/>
      <c r="B2" s="196"/>
      <c r="C2" s="265"/>
      <c r="F2" s="87" t="str">
        <f>LEFT(A2,1)</f>
        <v/>
      </c>
    </row>
    <row r="3" spans="1:6" x14ac:dyDescent="0.8">
      <c r="A3" s="559"/>
      <c r="B3" s="196"/>
      <c r="C3" s="265"/>
      <c r="F3" s="87" t="str">
        <f t="shared" ref="F3:F66" si="0">LEFT(A3,1)</f>
        <v/>
      </c>
    </row>
    <row r="4" spans="1:6" x14ac:dyDescent="0.8">
      <c r="A4" s="559"/>
      <c r="B4" s="196"/>
      <c r="C4" s="265"/>
      <c r="F4" s="87" t="str">
        <f t="shared" si="0"/>
        <v/>
      </c>
    </row>
    <row r="5" spans="1:6" x14ac:dyDescent="0.8">
      <c r="A5" s="559"/>
      <c r="B5" s="196"/>
      <c r="C5" s="265"/>
      <c r="F5" s="87" t="str">
        <f t="shared" si="0"/>
        <v/>
      </c>
    </row>
    <row r="6" spans="1:6" x14ac:dyDescent="0.8">
      <c r="A6" s="559"/>
      <c r="B6" s="196"/>
      <c r="C6" s="265"/>
      <c r="F6" s="87" t="str">
        <f t="shared" si="0"/>
        <v/>
      </c>
    </row>
    <row r="7" spans="1:6" x14ac:dyDescent="0.8">
      <c r="A7" s="559"/>
      <c r="B7" s="196"/>
      <c r="C7" s="265"/>
      <c r="F7" s="87" t="str">
        <f t="shared" si="0"/>
        <v/>
      </c>
    </row>
    <row r="8" spans="1:6" x14ac:dyDescent="0.8">
      <c r="A8" s="559"/>
      <c r="B8" s="196"/>
      <c r="C8" s="265"/>
      <c r="F8" s="87" t="str">
        <f t="shared" si="0"/>
        <v/>
      </c>
    </row>
    <row r="9" spans="1:6" x14ac:dyDescent="0.8">
      <c r="A9" s="559"/>
      <c r="B9" s="196"/>
      <c r="C9" s="265"/>
      <c r="F9" s="87" t="str">
        <f t="shared" si="0"/>
        <v/>
      </c>
    </row>
    <row r="10" spans="1:6" x14ac:dyDescent="0.8">
      <c r="A10" s="559"/>
      <c r="B10" s="196"/>
      <c r="C10" s="265"/>
      <c r="F10" s="87" t="str">
        <f t="shared" si="0"/>
        <v/>
      </c>
    </row>
    <row r="11" spans="1:6" x14ac:dyDescent="0.8">
      <c r="A11" s="559"/>
      <c r="B11" s="196"/>
      <c r="C11" s="265"/>
      <c r="F11" s="87" t="str">
        <f t="shared" si="0"/>
        <v/>
      </c>
    </row>
    <row r="12" spans="1:6" x14ac:dyDescent="0.8">
      <c r="A12" s="559"/>
      <c r="B12" s="196"/>
      <c r="C12" s="265"/>
      <c r="F12" s="87" t="str">
        <f t="shared" si="0"/>
        <v/>
      </c>
    </row>
    <row r="13" spans="1:6" x14ac:dyDescent="0.8">
      <c r="A13" s="559"/>
      <c r="B13" s="196"/>
      <c r="C13" s="265"/>
      <c r="F13" s="87" t="str">
        <f t="shared" si="0"/>
        <v/>
      </c>
    </row>
    <row r="14" spans="1:6" x14ac:dyDescent="0.8">
      <c r="A14" s="559"/>
      <c r="B14" s="196"/>
      <c r="C14" s="265"/>
      <c r="F14" s="87" t="str">
        <f t="shared" si="0"/>
        <v/>
      </c>
    </row>
    <row r="15" spans="1:6" x14ac:dyDescent="0.8">
      <c r="A15" s="559"/>
      <c r="B15" s="196"/>
      <c r="C15" s="265"/>
      <c r="F15" s="87" t="str">
        <f t="shared" si="0"/>
        <v/>
      </c>
    </row>
    <row r="16" spans="1:6" x14ac:dyDescent="0.8">
      <c r="A16" s="559"/>
      <c r="B16" s="196"/>
      <c r="C16" s="265"/>
      <c r="F16" s="87" t="str">
        <f t="shared" si="0"/>
        <v/>
      </c>
    </row>
    <row r="17" spans="1:6" x14ac:dyDescent="0.8">
      <c r="A17" s="559"/>
      <c r="B17" s="196"/>
      <c r="C17" s="265"/>
      <c r="F17" s="87" t="str">
        <f t="shared" si="0"/>
        <v/>
      </c>
    </row>
    <row r="18" spans="1:6" x14ac:dyDescent="0.8">
      <c r="A18" s="559"/>
      <c r="B18" s="196"/>
      <c r="C18" s="265"/>
      <c r="F18" s="87" t="str">
        <f t="shared" si="0"/>
        <v/>
      </c>
    </row>
    <row r="19" spans="1:6" x14ac:dyDescent="0.8">
      <c r="A19" s="559"/>
      <c r="B19" s="196"/>
      <c r="C19" s="265"/>
      <c r="F19" s="87" t="str">
        <f t="shared" si="0"/>
        <v/>
      </c>
    </row>
    <row r="20" spans="1:6" x14ac:dyDescent="0.8">
      <c r="A20" s="559"/>
      <c r="B20" s="196"/>
      <c r="C20" s="265"/>
      <c r="F20" s="87" t="str">
        <f t="shared" si="0"/>
        <v/>
      </c>
    </row>
    <row r="21" spans="1:6" x14ac:dyDescent="0.8">
      <c r="A21" s="559"/>
      <c r="B21" s="196"/>
      <c r="C21" s="265"/>
      <c r="F21" s="87" t="str">
        <f t="shared" si="0"/>
        <v/>
      </c>
    </row>
    <row r="22" spans="1:6" x14ac:dyDescent="0.8">
      <c r="A22" s="559"/>
      <c r="B22" s="196"/>
      <c r="C22" s="265"/>
      <c r="F22" s="87" t="str">
        <f t="shared" si="0"/>
        <v/>
      </c>
    </row>
    <row r="23" spans="1:6" x14ac:dyDescent="0.8">
      <c r="A23" s="559"/>
      <c r="B23" s="196"/>
      <c r="C23" s="265"/>
      <c r="F23" s="87" t="str">
        <f t="shared" si="0"/>
        <v/>
      </c>
    </row>
    <row r="24" spans="1:6" x14ac:dyDescent="0.8">
      <c r="A24" s="559"/>
      <c r="B24" s="196"/>
      <c r="C24" s="265"/>
      <c r="F24" s="87" t="str">
        <f t="shared" si="0"/>
        <v/>
      </c>
    </row>
    <row r="25" spans="1:6" x14ac:dyDescent="0.8">
      <c r="A25" s="559"/>
      <c r="B25" s="196"/>
      <c r="C25" s="265"/>
      <c r="F25" s="87" t="str">
        <f t="shared" si="0"/>
        <v/>
      </c>
    </row>
    <row r="26" spans="1:6" x14ac:dyDescent="0.8">
      <c r="A26" s="559"/>
      <c r="B26" s="196"/>
      <c r="C26" s="265"/>
      <c r="F26" s="87" t="str">
        <f t="shared" si="0"/>
        <v/>
      </c>
    </row>
    <row r="27" spans="1:6" x14ac:dyDescent="0.8">
      <c r="A27" s="559"/>
      <c r="B27" s="196"/>
      <c r="C27" s="265"/>
      <c r="F27" s="87" t="str">
        <f t="shared" si="0"/>
        <v/>
      </c>
    </row>
    <row r="28" spans="1:6" x14ac:dyDescent="0.8">
      <c r="A28" s="559"/>
      <c r="B28" s="196"/>
      <c r="C28" s="265"/>
      <c r="F28" s="87" t="str">
        <f t="shared" si="0"/>
        <v/>
      </c>
    </row>
    <row r="29" spans="1:6" x14ac:dyDescent="0.8">
      <c r="A29" s="559"/>
      <c r="B29" s="196"/>
      <c r="C29" s="265"/>
      <c r="F29" s="87" t="str">
        <f t="shared" si="0"/>
        <v/>
      </c>
    </row>
    <row r="30" spans="1:6" x14ac:dyDescent="0.8">
      <c r="A30" s="559"/>
      <c r="B30" s="196"/>
      <c r="C30" s="265"/>
      <c r="F30" s="87" t="str">
        <f t="shared" si="0"/>
        <v/>
      </c>
    </row>
    <row r="31" spans="1:6" x14ac:dyDescent="0.8">
      <c r="A31" s="559"/>
      <c r="B31" s="196"/>
      <c r="C31" s="265"/>
      <c r="F31" s="87" t="str">
        <f t="shared" si="0"/>
        <v/>
      </c>
    </row>
    <row r="32" spans="1:6" x14ac:dyDescent="0.8">
      <c r="A32" s="559"/>
      <c r="B32" s="196"/>
      <c r="C32" s="265"/>
      <c r="F32" s="87" t="str">
        <f t="shared" si="0"/>
        <v/>
      </c>
    </row>
    <row r="33" spans="1:6" x14ac:dyDescent="0.8">
      <c r="A33" s="559"/>
      <c r="B33" s="196"/>
      <c r="C33" s="265"/>
      <c r="F33" s="87" t="str">
        <f t="shared" si="0"/>
        <v/>
      </c>
    </row>
    <row r="34" spans="1:6" x14ac:dyDescent="0.8">
      <c r="A34" s="559"/>
      <c r="B34" s="196"/>
      <c r="C34" s="265"/>
      <c r="F34" s="87" t="str">
        <f t="shared" si="0"/>
        <v/>
      </c>
    </row>
    <row r="35" spans="1:6" x14ac:dyDescent="0.8">
      <c r="A35" s="559"/>
      <c r="B35" s="196"/>
      <c r="C35" s="265"/>
      <c r="F35" s="87" t="str">
        <f t="shared" si="0"/>
        <v/>
      </c>
    </row>
    <row r="36" spans="1:6" x14ac:dyDescent="0.8">
      <c r="A36" s="559"/>
      <c r="B36" s="196"/>
      <c r="C36" s="265"/>
      <c r="F36" s="87" t="str">
        <f t="shared" si="0"/>
        <v/>
      </c>
    </row>
    <row r="37" spans="1:6" x14ac:dyDescent="0.8">
      <c r="A37" s="559"/>
      <c r="B37" s="196"/>
      <c r="C37" s="265"/>
      <c r="F37" s="87" t="str">
        <f t="shared" si="0"/>
        <v/>
      </c>
    </row>
    <row r="38" spans="1:6" x14ac:dyDescent="0.8">
      <c r="A38" s="559"/>
      <c r="B38" s="196"/>
      <c r="C38" s="265"/>
      <c r="F38" s="87" t="str">
        <f t="shared" si="0"/>
        <v/>
      </c>
    </row>
    <row r="39" spans="1:6" x14ac:dyDescent="0.8">
      <c r="A39" s="559"/>
      <c r="B39" s="196"/>
      <c r="C39" s="265"/>
      <c r="F39" s="87" t="str">
        <f t="shared" si="0"/>
        <v/>
      </c>
    </row>
    <row r="40" spans="1:6" x14ac:dyDescent="0.8">
      <c r="A40" s="559"/>
      <c r="B40" s="196"/>
      <c r="C40" s="265"/>
      <c r="F40" s="87" t="str">
        <f t="shared" si="0"/>
        <v/>
      </c>
    </row>
    <row r="41" spans="1:6" x14ac:dyDescent="0.8">
      <c r="A41" s="559"/>
      <c r="B41" s="196"/>
      <c r="C41" s="265"/>
      <c r="F41" s="87" t="str">
        <f t="shared" si="0"/>
        <v/>
      </c>
    </row>
    <row r="42" spans="1:6" x14ac:dyDescent="0.8">
      <c r="A42" s="559"/>
      <c r="B42" s="196"/>
      <c r="C42" s="265"/>
      <c r="F42" s="87" t="str">
        <f t="shared" si="0"/>
        <v/>
      </c>
    </row>
    <row r="43" spans="1:6" x14ac:dyDescent="0.8">
      <c r="A43" s="559"/>
      <c r="B43" s="196"/>
      <c r="C43" s="265"/>
      <c r="F43" s="87" t="str">
        <f t="shared" si="0"/>
        <v/>
      </c>
    </row>
    <row r="44" spans="1:6" x14ac:dyDescent="0.8">
      <c r="A44" s="559"/>
      <c r="B44" s="196"/>
      <c r="C44" s="265"/>
      <c r="F44" s="87" t="str">
        <f t="shared" si="0"/>
        <v/>
      </c>
    </row>
    <row r="45" spans="1:6" x14ac:dyDescent="0.8">
      <c r="A45" s="559"/>
      <c r="B45" s="196"/>
      <c r="C45" s="265"/>
      <c r="F45" s="87" t="str">
        <f t="shared" si="0"/>
        <v/>
      </c>
    </row>
    <row r="46" spans="1:6" x14ac:dyDescent="0.8">
      <c r="A46" s="559"/>
      <c r="B46" s="196"/>
      <c r="C46" s="265"/>
      <c r="F46" s="87" t="str">
        <f t="shared" si="0"/>
        <v/>
      </c>
    </row>
    <row r="47" spans="1:6" x14ac:dyDescent="0.8">
      <c r="A47" s="559"/>
      <c r="B47" s="196"/>
      <c r="C47" s="265"/>
      <c r="F47" s="87" t="str">
        <f t="shared" si="0"/>
        <v/>
      </c>
    </row>
    <row r="48" spans="1:6" x14ac:dyDescent="0.8">
      <c r="A48" s="559"/>
      <c r="B48" s="196"/>
      <c r="C48" s="265"/>
      <c r="F48" s="87" t="str">
        <f t="shared" si="0"/>
        <v/>
      </c>
    </row>
    <row r="49" spans="1:6" x14ac:dyDescent="0.8">
      <c r="A49" s="559"/>
      <c r="B49" s="196"/>
      <c r="C49" s="265"/>
      <c r="F49" s="87" t="str">
        <f t="shared" si="0"/>
        <v/>
      </c>
    </row>
    <row r="50" spans="1:6" x14ac:dyDescent="0.8">
      <c r="A50" s="559"/>
      <c r="B50" s="196"/>
      <c r="C50" s="265"/>
      <c r="F50" s="87" t="str">
        <f t="shared" si="0"/>
        <v/>
      </c>
    </row>
    <row r="51" spans="1:6" x14ac:dyDescent="0.8">
      <c r="A51" s="559"/>
      <c r="B51" s="196"/>
      <c r="C51" s="265"/>
      <c r="F51" s="87" t="str">
        <f t="shared" si="0"/>
        <v/>
      </c>
    </row>
    <row r="52" spans="1:6" x14ac:dyDescent="0.8">
      <c r="A52" s="559"/>
      <c r="B52" s="196"/>
      <c r="C52" s="265"/>
      <c r="F52" s="87" t="str">
        <f t="shared" si="0"/>
        <v/>
      </c>
    </row>
    <row r="53" spans="1:6" x14ac:dyDescent="0.8">
      <c r="A53" s="559"/>
      <c r="B53" s="196"/>
      <c r="C53" s="265"/>
      <c r="F53" s="87" t="str">
        <f t="shared" si="0"/>
        <v/>
      </c>
    </row>
    <row r="54" spans="1:6" x14ac:dyDescent="0.8">
      <c r="A54" s="559"/>
      <c r="B54" s="196"/>
      <c r="C54" s="265"/>
      <c r="F54" s="87" t="str">
        <f t="shared" si="0"/>
        <v/>
      </c>
    </row>
    <row r="55" spans="1:6" x14ac:dyDescent="0.8">
      <c r="A55" s="559"/>
      <c r="B55" s="196"/>
      <c r="C55" s="265"/>
      <c r="F55" s="87" t="str">
        <f t="shared" si="0"/>
        <v/>
      </c>
    </row>
    <row r="56" spans="1:6" x14ac:dyDescent="0.8">
      <c r="A56" s="559"/>
      <c r="B56" s="196"/>
      <c r="C56" s="265"/>
      <c r="F56" s="87" t="str">
        <f t="shared" si="0"/>
        <v/>
      </c>
    </row>
    <row r="57" spans="1:6" x14ac:dyDescent="0.8">
      <c r="A57" s="559"/>
      <c r="B57" s="196"/>
      <c r="C57" s="265"/>
      <c r="F57" s="87" t="str">
        <f t="shared" si="0"/>
        <v/>
      </c>
    </row>
    <row r="58" spans="1:6" x14ac:dyDescent="0.8">
      <c r="A58" s="559"/>
      <c r="B58" s="196"/>
      <c r="C58" s="265"/>
      <c r="F58" s="87" t="str">
        <f t="shared" si="0"/>
        <v/>
      </c>
    </row>
    <row r="59" spans="1:6" x14ac:dyDescent="0.8">
      <c r="A59" s="559"/>
      <c r="B59" s="196"/>
      <c r="C59" s="265"/>
      <c r="F59" s="87" t="str">
        <f t="shared" si="0"/>
        <v/>
      </c>
    </row>
    <row r="60" spans="1:6" x14ac:dyDescent="0.8">
      <c r="A60" s="559"/>
      <c r="B60" s="196"/>
      <c r="C60" s="265"/>
      <c r="F60" s="87" t="str">
        <f t="shared" si="0"/>
        <v/>
      </c>
    </row>
    <row r="61" spans="1:6" x14ac:dyDescent="0.8">
      <c r="A61" s="559"/>
      <c r="B61" s="196"/>
      <c r="C61" s="265"/>
      <c r="F61" s="87" t="str">
        <f t="shared" si="0"/>
        <v/>
      </c>
    </row>
    <row r="62" spans="1:6" x14ac:dyDescent="0.8">
      <c r="A62" s="559"/>
      <c r="B62" s="196"/>
      <c r="C62" s="265"/>
      <c r="F62" s="87" t="str">
        <f t="shared" si="0"/>
        <v/>
      </c>
    </row>
    <row r="63" spans="1:6" x14ac:dyDescent="0.8">
      <c r="A63" s="559"/>
      <c r="B63" s="196"/>
      <c r="C63" s="265"/>
      <c r="F63" s="87" t="str">
        <f t="shared" si="0"/>
        <v/>
      </c>
    </row>
    <row r="64" spans="1:6" x14ac:dyDescent="0.8">
      <c r="A64" s="559"/>
      <c r="B64" s="196"/>
      <c r="C64" s="265"/>
      <c r="F64" s="87" t="str">
        <f t="shared" si="0"/>
        <v/>
      </c>
    </row>
    <row r="65" spans="1:6" x14ac:dyDescent="0.8">
      <c r="A65" s="559"/>
      <c r="B65" s="196"/>
      <c r="C65" s="265"/>
      <c r="F65" s="87" t="str">
        <f t="shared" si="0"/>
        <v/>
      </c>
    </row>
    <row r="66" spans="1:6" x14ac:dyDescent="0.8">
      <c r="A66" s="559"/>
      <c r="B66" s="196"/>
      <c r="C66" s="265"/>
      <c r="F66" s="87" t="str">
        <f t="shared" si="0"/>
        <v/>
      </c>
    </row>
    <row r="67" spans="1:6" x14ac:dyDescent="0.8">
      <c r="A67" s="559"/>
      <c r="B67" s="196"/>
      <c r="C67" s="265"/>
      <c r="F67" s="87" t="str">
        <f t="shared" ref="F67:F130" si="1">LEFT(A67,1)</f>
        <v/>
      </c>
    </row>
    <row r="68" spans="1:6" x14ac:dyDescent="0.8">
      <c r="A68" s="559"/>
      <c r="B68" s="196"/>
      <c r="C68" s="265"/>
      <c r="F68" s="87" t="str">
        <f t="shared" si="1"/>
        <v/>
      </c>
    </row>
    <row r="69" spans="1:6" x14ac:dyDescent="0.8">
      <c r="A69" s="559"/>
      <c r="B69" s="196"/>
      <c r="C69" s="265"/>
      <c r="F69" s="87" t="str">
        <f t="shared" si="1"/>
        <v/>
      </c>
    </row>
    <row r="70" spans="1:6" x14ac:dyDescent="0.8">
      <c r="A70" s="559"/>
      <c r="B70" s="196"/>
      <c r="C70" s="265"/>
      <c r="F70" s="87" t="str">
        <f t="shared" si="1"/>
        <v/>
      </c>
    </row>
    <row r="71" spans="1:6" x14ac:dyDescent="0.8">
      <c r="A71" s="559"/>
      <c r="B71" s="196"/>
      <c r="C71" s="265"/>
      <c r="F71" s="87" t="str">
        <f t="shared" si="1"/>
        <v/>
      </c>
    </row>
    <row r="72" spans="1:6" x14ac:dyDescent="0.8">
      <c r="A72" s="559"/>
      <c r="B72" s="196"/>
      <c r="C72" s="265"/>
      <c r="F72" s="87" t="str">
        <f t="shared" si="1"/>
        <v/>
      </c>
    </row>
    <row r="73" spans="1:6" x14ac:dyDescent="0.8">
      <c r="A73" s="559"/>
      <c r="B73" s="196"/>
      <c r="C73" s="265"/>
      <c r="F73" s="87" t="str">
        <f t="shared" si="1"/>
        <v/>
      </c>
    </row>
    <row r="74" spans="1:6" x14ac:dyDescent="0.8">
      <c r="A74" s="559"/>
      <c r="B74" s="196"/>
      <c r="C74" s="265"/>
      <c r="F74" s="87" t="str">
        <f t="shared" si="1"/>
        <v/>
      </c>
    </row>
    <row r="75" spans="1:6" x14ac:dyDescent="0.8">
      <c r="A75" s="559"/>
      <c r="B75" s="196"/>
      <c r="C75" s="265"/>
      <c r="F75" s="87" t="str">
        <f t="shared" si="1"/>
        <v/>
      </c>
    </row>
    <row r="76" spans="1:6" x14ac:dyDescent="0.8">
      <c r="A76" s="559"/>
      <c r="B76" s="196"/>
      <c r="C76" s="265"/>
      <c r="F76" s="87" t="str">
        <f t="shared" si="1"/>
        <v/>
      </c>
    </row>
    <row r="77" spans="1:6" x14ac:dyDescent="0.8">
      <c r="A77" s="559"/>
      <c r="B77" s="196"/>
      <c r="C77" s="265"/>
      <c r="F77" s="87" t="str">
        <f t="shared" si="1"/>
        <v/>
      </c>
    </row>
    <row r="78" spans="1:6" x14ac:dyDescent="0.8">
      <c r="A78" s="559"/>
      <c r="B78" s="196"/>
      <c r="C78" s="265"/>
      <c r="F78" s="87" t="str">
        <f t="shared" si="1"/>
        <v/>
      </c>
    </row>
    <row r="79" spans="1:6" x14ac:dyDescent="0.8">
      <c r="A79" s="559"/>
      <c r="B79" s="196"/>
      <c r="C79" s="265"/>
      <c r="F79" s="87" t="str">
        <f t="shared" si="1"/>
        <v/>
      </c>
    </row>
    <row r="80" spans="1:6" x14ac:dyDescent="0.8">
      <c r="A80" s="550"/>
      <c r="B80" s="196"/>
      <c r="C80" s="265"/>
      <c r="F80" s="87" t="str">
        <f t="shared" si="1"/>
        <v/>
      </c>
    </row>
    <row r="81" spans="1:6" x14ac:dyDescent="0.8">
      <c r="A81" s="550"/>
      <c r="B81" s="196"/>
      <c r="C81" s="265"/>
      <c r="F81" s="87" t="str">
        <f t="shared" si="1"/>
        <v/>
      </c>
    </row>
    <row r="82" spans="1:6" x14ac:dyDescent="0.8">
      <c r="A82" s="559"/>
      <c r="B82" s="196"/>
      <c r="C82" s="265"/>
      <c r="F82" s="87" t="str">
        <f t="shared" si="1"/>
        <v/>
      </c>
    </row>
    <row r="83" spans="1:6" x14ac:dyDescent="0.8">
      <c r="A83" s="559"/>
      <c r="B83" s="196"/>
      <c r="C83" s="265"/>
      <c r="F83" s="87" t="str">
        <f t="shared" si="1"/>
        <v/>
      </c>
    </row>
    <row r="84" spans="1:6" x14ac:dyDescent="0.8">
      <c r="A84" s="559"/>
      <c r="B84" s="196"/>
      <c r="C84" s="265"/>
      <c r="F84" s="87" t="str">
        <f t="shared" si="1"/>
        <v/>
      </c>
    </row>
    <row r="85" spans="1:6" x14ac:dyDescent="0.8">
      <c r="A85" s="559"/>
      <c r="B85" s="381"/>
      <c r="C85" s="265"/>
      <c r="F85" s="87" t="str">
        <f t="shared" si="1"/>
        <v/>
      </c>
    </row>
    <row r="86" spans="1:6" x14ac:dyDescent="0.8">
      <c r="A86" s="559"/>
      <c r="B86" s="381"/>
      <c r="C86" s="265"/>
      <c r="F86" s="87" t="str">
        <f t="shared" si="1"/>
        <v/>
      </c>
    </row>
    <row r="87" spans="1:6" x14ac:dyDescent="0.8">
      <c r="A87" s="560"/>
      <c r="B87" s="196"/>
      <c r="C87" s="265"/>
      <c r="F87" s="87" t="str">
        <f t="shared" si="1"/>
        <v/>
      </c>
    </row>
    <row r="88" spans="1:6" x14ac:dyDescent="0.8">
      <c r="A88" s="560"/>
      <c r="B88" s="196"/>
      <c r="C88" s="265"/>
      <c r="F88" s="87" t="str">
        <f t="shared" si="1"/>
        <v/>
      </c>
    </row>
    <row r="89" spans="1:6" x14ac:dyDescent="0.8">
      <c r="A89" s="559"/>
      <c r="B89" s="196"/>
      <c r="C89" s="265"/>
      <c r="F89" s="87" t="str">
        <f t="shared" si="1"/>
        <v/>
      </c>
    </row>
    <row r="90" spans="1:6" x14ac:dyDescent="0.8">
      <c r="A90" s="559"/>
      <c r="B90" s="196"/>
      <c r="C90" s="265"/>
      <c r="F90" s="87" t="str">
        <f t="shared" si="1"/>
        <v/>
      </c>
    </row>
    <row r="91" spans="1:6" x14ac:dyDescent="0.8">
      <c r="A91" s="559"/>
      <c r="B91" s="196"/>
      <c r="C91" s="265"/>
      <c r="F91" s="87" t="str">
        <f t="shared" si="1"/>
        <v/>
      </c>
    </row>
    <row r="92" spans="1:6" x14ac:dyDescent="0.8">
      <c r="A92" s="559"/>
      <c r="B92" s="196"/>
      <c r="C92" s="265"/>
      <c r="F92" s="87" t="str">
        <f t="shared" si="1"/>
        <v/>
      </c>
    </row>
    <row r="93" spans="1:6" x14ac:dyDescent="0.8">
      <c r="A93" s="559"/>
      <c r="B93" s="196"/>
      <c r="C93" s="265"/>
      <c r="F93" s="87" t="str">
        <f t="shared" si="1"/>
        <v/>
      </c>
    </row>
    <row r="94" spans="1:6" x14ac:dyDescent="0.8">
      <c r="A94" s="559"/>
      <c r="B94" s="196"/>
      <c r="C94" s="265"/>
      <c r="F94" s="87" t="str">
        <f t="shared" si="1"/>
        <v/>
      </c>
    </row>
    <row r="95" spans="1:6" x14ac:dyDescent="0.8">
      <c r="A95" s="559"/>
      <c r="B95" s="196"/>
      <c r="C95" s="265"/>
      <c r="F95" s="87" t="str">
        <f t="shared" si="1"/>
        <v/>
      </c>
    </row>
    <row r="96" spans="1:6" x14ac:dyDescent="0.8">
      <c r="A96" s="559"/>
      <c r="B96" s="196"/>
      <c r="C96" s="265"/>
      <c r="F96" s="87" t="str">
        <f t="shared" si="1"/>
        <v/>
      </c>
    </row>
    <row r="97" spans="1:6" x14ac:dyDescent="0.8">
      <c r="A97" s="559"/>
      <c r="B97" s="196"/>
      <c r="C97" s="265"/>
      <c r="F97" s="87" t="str">
        <f t="shared" si="1"/>
        <v/>
      </c>
    </row>
    <row r="98" spans="1:6" x14ac:dyDescent="0.8">
      <c r="A98" s="559"/>
      <c r="B98" s="196"/>
      <c r="C98" s="265"/>
      <c r="F98" s="87" t="str">
        <f t="shared" si="1"/>
        <v/>
      </c>
    </row>
    <row r="99" spans="1:6" x14ac:dyDescent="0.8">
      <c r="A99" s="559"/>
      <c r="B99" s="196"/>
      <c r="C99" s="265"/>
      <c r="F99" s="87" t="str">
        <f t="shared" si="1"/>
        <v/>
      </c>
    </row>
    <row r="100" spans="1:6" x14ac:dyDescent="0.8">
      <c r="A100" s="559"/>
      <c r="B100" s="196"/>
      <c r="C100" s="265"/>
      <c r="F100" s="87" t="str">
        <f t="shared" si="1"/>
        <v/>
      </c>
    </row>
    <row r="101" spans="1:6" x14ac:dyDescent="0.8">
      <c r="A101" s="559"/>
      <c r="B101" s="196"/>
      <c r="C101" s="265"/>
      <c r="F101" s="87" t="str">
        <f t="shared" si="1"/>
        <v/>
      </c>
    </row>
    <row r="102" spans="1:6" x14ac:dyDescent="0.8">
      <c r="A102" s="559"/>
      <c r="B102" s="196"/>
      <c r="C102" s="265"/>
      <c r="F102" s="87" t="str">
        <f t="shared" si="1"/>
        <v/>
      </c>
    </row>
    <row r="103" spans="1:6" x14ac:dyDescent="0.8">
      <c r="A103" s="559"/>
      <c r="B103" s="196"/>
      <c r="C103" s="265"/>
      <c r="F103" s="87" t="str">
        <f t="shared" si="1"/>
        <v/>
      </c>
    </row>
    <row r="104" spans="1:6" x14ac:dyDescent="0.8">
      <c r="A104" s="559"/>
      <c r="B104" s="196"/>
      <c r="C104" s="265"/>
      <c r="F104" s="87" t="str">
        <f t="shared" si="1"/>
        <v/>
      </c>
    </row>
    <row r="105" spans="1:6" x14ac:dyDescent="0.8">
      <c r="A105" s="559"/>
      <c r="B105" s="196"/>
      <c r="C105" s="265"/>
      <c r="F105" s="87" t="str">
        <f t="shared" si="1"/>
        <v/>
      </c>
    </row>
    <row r="106" spans="1:6" x14ac:dyDescent="0.8">
      <c r="A106" s="559"/>
      <c r="B106" s="196"/>
      <c r="C106" s="265"/>
      <c r="F106" s="87" t="str">
        <f t="shared" si="1"/>
        <v/>
      </c>
    </row>
    <row r="107" spans="1:6" x14ac:dyDescent="0.8">
      <c r="A107" s="559"/>
      <c r="B107" s="196"/>
      <c r="C107" s="265"/>
      <c r="F107" s="87" t="str">
        <f t="shared" si="1"/>
        <v/>
      </c>
    </row>
    <row r="108" spans="1:6" x14ac:dyDescent="0.8">
      <c r="A108" s="559"/>
      <c r="B108" s="196"/>
      <c r="C108" s="265"/>
      <c r="F108" s="87" t="str">
        <f t="shared" si="1"/>
        <v/>
      </c>
    </row>
    <row r="109" spans="1:6" x14ac:dyDescent="0.8">
      <c r="A109" s="559"/>
      <c r="B109" s="196"/>
      <c r="C109" s="265"/>
      <c r="F109" s="87" t="str">
        <f t="shared" si="1"/>
        <v/>
      </c>
    </row>
    <row r="110" spans="1:6" x14ac:dyDescent="0.8">
      <c r="A110" s="559"/>
      <c r="B110" s="196"/>
      <c r="C110" s="265"/>
      <c r="F110" s="87" t="str">
        <f t="shared" si="1"/>
        <v/>
      </c>
    </row>
    <row r="111" spans="1:6" x14ac:dyDescent="0.8">
      <c r="A111" s="559"/>
      <c r="B111" s="196"/>
      <c r="C111" s="265"/>
      <c r="F111" s="87" t="str">
        <f t="shared" si="1"/>
        <v/>
      </c>
    </row>
    <row r="112" spans="1:6" x14ac:dyDescent="0.8">
      <c r="A112" s="559"/>
      <c r="B112" s="196"/>
      <c r="C112" s="265"/>
      <c r="F112" s="87" t="str">
        <f t="shared" si="1"/>
        <v/>
      </c>
    </row>
    <row r="113" spans="1:6" x14ac:dyDescent="0.8">
      <c r="A113" s="559"/>
      <c r="B113" s="196"/>
      <c r="C113" s="265"/>
      <c r="F113" s="87" t="str">
        <f t="shared" si="1"/>
        <v/>
      </c>
    </row>
    <row r="114" spans="1:6" x14ac:dyDescent="0.8">
      <c r="A114" s="559"/>
      <c r="B114" s="196"/>
      <c r="C114" s="265"/>
      <c r="F114" s="87" t="str">
        <f t="shared" si="1"/>
        <v/>
      </c>
    </row>
    <row r="115" spans="1:6" x14ac:dyDescent="0.8">
      <c r="A115" s="559"/>
      <c r="B115" s="196"/>
      <c r="C115" s="265"/>
      <c r="F115" s="87" t="str">
        <f t="shared" si="1"/>
        <v/>
      </c>
    </row>
    <row r="116" spans="1:6" x14ac:dyDescent="0.8">
      <c r="A116" s="559"/>
      <c r="B116" s="196"/>
      <c r="C116" s="265"/>
      <c r="F116" s="87" t="str">
        <f t="shared" si="1"/>
        <v/>
      </c>
    </row>
    <row r="117" spans="1:6" x14ac:dyDescent="0.8">
      <c r="A117" s="559"/>
      <c r="B117" s="196"/>
      <c r="C117" s="265"/>
      <c r="F117" s="87" t="str">
        <f t="shared" si="1"/>
        <v/>
      </c>
    </row>
    <row r="118" spans="1:6" x14ac:dyDescent="0.8">
      <c r="A118" s="559"/>
      <c r="B118" s="196"/>
      <c r="C118" s="265"/>
      <c r="F118" s="87" t="str">
        <f t="shared" si="1"/>
        <v/>
      </c>
    </row>
    <row r="119" spans="1:6" x14ac:dyDescent="0.8">
      <c r="A119" s="559"/>
      <c r="B119" s="196"/>
      <c r="C119" s="265"/>
      <c r="F119" s="87" t="str">
        <f t="shared" si="1"/>
        <v/>
      </c>
    </row>
    <row r="120" spans="1:6" x14ac:dyDescent="0.8">
      <c r="A120" s="559"/>
      <c r="B120" s="196"/>
      <c r="C120" s="265"/>
      <c r="F120" s="87" t="str">
        <f t="shared" si="1"/>
        <v/>
      </c>
    </row>
    <row r="121" spans="1:6" x14ac:dyDescent="0.8">
      <c r="A121" s="559"/>
      <c r="B121" s="196"/>
      <c r="C121" s="265"/>
      <c r="F121" s="87" t="str">
        <f t="shared" si="1"/>
        <v/>
      </c>
    </row>
    <row r="122" spans="1:6" x14ac:dyDescent="0.8">
      <c r="A122" s="559"/>
      <c r="B122" s="196"/>
      <c r="C122" s="265"/>
      <c r="F122" s="87" t="str">
        <f t="shared" si="1"/>
        <v/>
      </c>
    </row>
    <row r="123" spans="1:6" x14ac:dyDescent="0.8">
      <c r="A123" s="559"/>
      <c r="B123" s="196"/>
      <c r="C123" s="265"/>
      <c r="F123" s="87" t="str">
        <f t="shared" si="1"/>
        <v/>
      </c>
    </row>
    <row r="124" spans="1:6" x14ac:dyDescent="0.8">
      <c r="A124" s="559"/>
      <c r="B124" s="196"/>
      <c r="C124" s="265"/>
      <c r="F124" s="87" t="str">
        <f t="shared" si="1"/>
        <v/>
      </c>
    </row>
    <row r="125" spans="1:6" x14ac:dyDescent="0.8">
      <c r="A125" s="559"/>
      <c r="B125" s="196"/>
      <c r="C125" s="265"/>
      <c r="F125" s="87" t="str">
        <f t="shared" si="1"/>
        <v/>
      </c>
    </row>
    <row r="126" spans="1:6" x14ac:dyDescent="0.8">
      <c r="A126" s="559"/>
      <c r="B126" s="196"/>
      <c r="C126" s="265"/>
      <c r="F126" s="87" t="str">
        <f t="shared" si="1"/>
        <v/>
      </c>
    </row>
    <row r="127" spans="1:6" x14ac:dyDescent="0.8">
      <c r="A127" s="559"/>
      <c r="B127" s="196"/>
      <c r="C127" s="265"/>
      <c r="F127" s="87" t="str">
        <f t="shared" si="1"/>
        <v/>
      </c>
    </row>
    <row r="128" spans="1:6" x14ac:dyDescent="0.8">
      <c r="A128" s="559"/>
      <c r="B128" s="196"/>
      <c r="C128" s="265"/>
      <c r="F128" s="87" t="str">
        <f t="shared" si="1"/>
        <v/>
      </c>
    </row>
    <row r="129" spans="1:6" x14ac:dyDescent="0.8">
      <c r="A129" s="559"/>
      <c r="B129" s="196"/>
      <c r="C129" s="265"/>
      <c r="F129" s="87" t="str">
        <f t="shared" si="1"/>
        <v/>
      </c>
    </row>
    <row r="130" spans="1:6" x14ac:dyDescent="0.8">
      <c r="A130" s="559"/>
      <c r="B130" s="196"/>
      <c r="C130" s="265"/>
      <c r="F130" s="87" t="str">
        <f t="shared" si="1"/>
        <v/>
      </c>
    </row>
    <row r="131" spans="1:6" x14ac:dyDescent="0.8">
      <c r="A131" s="559"/>
      <c r="B131" s="196"/>
      <c r="C131" s="265"/>
      <c r="F131" s="87" t="str">
        <f t="shared" ref="F131:F194" si="2">LEFT(A131,1)</f>
        <v/>
      </c>
    </row>
    <row r="132" spans="1:6" x14ac:dyDescent="0.8">
      <c r="A132" s="559"/>
      <c r="B132" s="196"/>
      <c r="C132" s="265"/>
      <c r="F132" s="87" t="str">
        <f t="shared" si="2"/>
        <v/>
      </c>
    </row>
    <row r="133" spans="1:6" x14ac:dyDescent="0.8">
      <c r="A133" s="559"/>
      <c r="B133" s="196"/>
      <c r="C133" s="265"/>
      <c r="F133" s="87" t="str">
        <f t="shared" si="2"/>
        <v/>
      </c>
    </row>
    <row r="134" spans="1:6" x14ac:dyDescent="0.8">
      <c r="A134" s="559"/>
      <c r="B134" s="196"/>
      <c r="C134" s="265"/>
      <c r="F134" s="87" t="str">
        <f t="shared" si="2"/>
        <v/>
      </c>
    </row>
    <row r="135" spans="1:6" x14ac:dyDescent="0.8">
      <c r="A135" s="559"/>
      <c r="B135" s="196"/>
      <c r="C135" s="265"/>
      <c r="F135" s="87" t="str">
        <f t="shared" si="2"/>
        <v/>
      </c>
    </row>
    <row r="136" spans="1:6" x14ac:dyDescent="0.8">
      <c r="A136" s="559"/>
      <c r="B136" s="196"/>
      <c r="C136" s="265"/>
      <c r="F136" s="87" t="str">
        <f t="shared" si="2"/>
        <v/>
      </c>
    </row>
    <row r="137" spans="1:6" x14ac:dyDescent="0.8">
      <c r="A137" s="559"/>
      <c r="B137" s="196"/>
      <c r="C137" s="265"/>
      <c r="F137" s="87" t="str">
        <f t="shared" si="2"/>
        <v/>
      </c>
    </row>
    <row r="138" spans="1:6" x14ac:dyDescent="0.8">
      <c r="A138" s="559"/>
      <c r="B138" s="196"/>
      <c r="C138" s="265"/>
      <c r="F138" s="87" t="str">
        <f t="shared" si="2"/>
        <v/>
      </c>
    </row>
    <row r="139" spans="1:6" x14ac:dyDescent="0.8">
      <c r="A139" s="559"/>
      <c r="B139" s="196"/>
      <c r="C139" s="265"/>
      <c r="F139" s="87" t="str">
        <f t="shared" si="2"/>
        <v/>
      </c>
    </row>
    <row r="140" spans="1:6" x14ac:dyDescent="0.8">
      <c r="A140" s="559"/>
      <c r="B140" s="196"/>
      <c r="C140" s="265"/>
      <c r="F140" s="87" t="str">
        <f t="shared" si="2"/>
        <v/>
      </c>
    </row>
    <row r="141" spans="1:6" x14ac:dyDescent="0.8">
      <c r="A141" s="559"/>
      <c r="B141" s="196"/>
      <c r="C141" s="265"/>
      <c r="F141" s="87" t="str">
        <f t="shared" si="2"/>
        <v/>
      </c>
    </row>
    <row r="142" spans="1:6" x14ac:dyDescent="0.8">
      <c r="A142" s="559"/>
      <c r="B142" s="196"/>
      <c r="C142" s="265"/>
      <c r="F142" s="87" t="str">
        <f t="shared" si="2"/>
        <v/>
      </c>
    </row>
    <row r="143" spans="1:6" x14ac:dyDescent="0.8">
      <c r="A143" s="559"/>
      <c r="B143" s="196"/>
      <c r="C143" s="265"/>
      <c r="F143" s="87" t="str">
        <f t="shared" si="2"/>
        <v/>
      </c>
    </row>
    <row r="144" spans="1:6" x14ac:dyDescent="0.8">
      <c r="A144" s="559"/>
      <c r="B144" s="196"/>
      <c r="C144" s="265"/>
      <c r="F144" s="87" t="str">
        <f t="shared" si="2"/>
        <v/>
      </c>
    </row>
    <row r="145" spans="1:6" x14ac:dyDescent="0.8">
      <c r="A145" s="559"/>
      <c r="B145" s="196"/>
      <c r="C145" s="265"/>
      <c r="F145" s="87" t="str">
        <f t="shared" si="2"/>
        <v/>
      </c>
    </row>
    <row r="146" spans="1:6" x14ac:dyDescent="0.8">
      <c r="A146" s="559"/>
      <c r="B146" s="196"/>
      <c r="C146" s="265"/>
      <c r="F146" s="87" t="str">
        <f t="shared" si="2"/>
        <v/>
      </c>
    </row>
    <row r="147" spans="1:6" x14ac:dyDescent="0.8">
      <c r="A147" s="559"/>
      <c r="B147" s="196"/>
      <c r="C147" s="265"/>
      <c r="F147" s="87" t="str">
        <f t="shared" si="2"/>
        <v/>
      </c>
    </row>
    <row r="148" spans="1:6" x14ac:dyDescent="0.8">
      <c r="A148" s="559"/>
      <c r="B148" s="196"/>
      <c r="C148" s="265"/>
      <c r="F148" s="87" t="str">
        <f t="shared" si="2"/>
        <v/>
      </c>
    </row>
    <row r="149" spans="1:6" x14ac:dyDescent="0.8">
      <c r="A149" s="559"/>
      <c r="B149" s="196"/>
      <c r="C149" s="265"/>
      <c r="F149" s="87" t="str">
        <f t="shared" si="2"/>
        <v/>
      </c>
    </row>
    <row r="150" spans="1:6" x14ac:dyDescent="0.8">
      <c r="A150" s="559"/>
      <c r="B150" s="503"/>
      <c r="C150" s="265"/>
      <c r="F150" s="87" t="str">
        <f t="shared" si="2"/>
        <v/>
      </c>
    </row>
    <row r="151" spans="1:6" x14ac:dyDescent="0.8">
      <c r="A151" s="559"/>
      <c r="B151" s="196"/>
      <c r="C151" s="265"/>
      <c r="F151" s="87" t="str">
        <f t="shared" si="2"/>
        <v/>
      </c>
    </row>
    <row r="152" spans="1:6" x14ac:dyDescent="0.8">
      <c r="A152" s="559"/>
      <c r="B152" s="196"/>
      <c r="C152" s="265"/>
      <c r="F152" s="87" t="str">
        <f t="shared" si="2"/>
        <v/>
      </c>
    </row>
    <row r="153" spans="1:6" x14ac:dyDescent="0.8">
      <c r="A153" s="559"/>
      <c r="B153" s="196"/>
      <c r="C153" s="265"/>
      <c r="F153" s="87" t="str">
        <f t="shared" si="2"/>
        <v/>
      </c>
    </row>
    <row r="154" spans="1:6" x14ac:dyDescent="0.8">
      <c r="A154" s="559"/>
      <c r="B154" s="196"/>
      <c r="C154" s="265"/>
      <c r="F154" s="87" t="str">
        <f t="shared" si="2"/>
        <v/>
      </c>
    </row>
    <row r="155" spans="1:6" x14ac:dyDescent="0.8">
      <c r="A155" s="559"/>
      <c r="B155" s="196"/>
      <c r="C155" s="265"/>
      <c r="F155" s="87" t="str">
        <f t="shared" si="2"/>
        <v/>
      </c>
    </row>
    <row r="156" spans="1:6" x14ac:dyDescent="0.8">
      <c r="A156" s="559"/>
      <c r="B156" s="196"/>
      <c r="C156" s="265"/>
      <c r="F156" s="87" t="str">
        <f t="shared" si="2"/>
        <v/>
      </c>
    </row>
    <row r="157" spans="1:6" x14ac:dyDescent="0.8">
      <c r="A157" s="559"/>
      <c r="B157" s="196"/>
      <c r="C157" s="265"/>
      <c r="F157" s="87" t="str">
        <f t="shared" si="2"/>
        <v/>
      </c>
    </row>
    <row r="158" spans="1:6" x14ac:dyDescent="0.8">
      <c r="A158" s="559"/>
      <c r="B158" s="196"/>
      <c r="C158" s="265"/>
      <c r="F158" s="87" t="str">
        <f t="shared" si="2"/>
        <v/>
      </c>
    </row>
    <row r="159" spans="1:6" x14ac:dyDescent="0.8">
      <c r="A159" s="559"/>
      <c r="B159" s="196"/>
      <c r="C159" s="265"/>
      <c r="F159" s="87" t="str">
        <f t="shared" si="2"/>
        <v/>
      </c>
    </row>
    <row r="160" spans="1:6" x14ac:dyDescent="0.8">
      <c r="A160" s="559"/>
      <c r="B160" s="196"/>
      <c r="C160" s="265"/>
      <c r="F160" s="87" t="str">
        <f t="shared" si="2"/>
        <v/>
      </c>
    </row>
    <row r="161" spans="1:6" x14ac:dyDescent="0.8">
      <c r="A161" s="559"/>
      <c r="B161" s="196"/>
      <c r="C161" s="265"/>
      <c r="F161" s="87" t="str">
        <f t="shared" si="2"/>
        <v/>
      </c>
    </row>
    <row r="162" spans="1:6" x14ac:dyDescent="0.8">
      <c r="A162" s="559"/>
      <c r="B162" s="196"/>
      <c r="C162" s="265"/>
      <c r="F162" s="87" t="str">
        <f t="shared" si="2"/>
        <v/>
      </c>
    </row>
    <row r="163" spans="1:6" x14ac:dyDescent="0.8">
      <c r="A163" s="559"/>
      <c r="B163" s="196"/>
      <c r="C163" s="265"/>
      <c r="F163" s="87" t="str">
        <f t="shared" si="2"/>
        <v/>
      </c>
    </row>
    <row r="164" spans="1:6" x14ac:dyDescent="0.8">
      <c r="A164" s="559"/>
      <c r="B164" s="196"/>
      <c r="C164" s="265"/>
      <c r="F164" s="87" t="str">
        <f t="shared" si="2"/>
        <v/>
      </c>
    </row>
    <row r="165" spans="1:6" x14ac:dyDescent="0.8">
      <c r="A165" s="559"/>
      <c r="B165" s="196"/>
      <c r="C165" s="265"/>
      <c r="F165" s="87" t="str">
        <f t="shared" si="2"/>
        <v/>
      </c>
    </row>
    <row r="166" spans="1:6" x14ac:dyDescent="0.8">
      <c r="A166" s="559"/>
      <c r="B166" s="196"/>
      <c r="C166" s="265"/>
      <c r="F166" s="87" t="str">
        <f t="shared" si="2"/>
        <v/>
      </c>
    </row>
    <row r="167" spans="1:6" x14ac:dyDescent="0.8">
      <c r="A167" s="559"/>
      <c r="B167" s="196"/>
      <c r="C167" s="265"/>
      <c r="F167" s="87" t="str">
        <f t="shared" si="2"/>
        <v/>
      </c>
    </row>
    <row r="168" spans="1:6" x14ac:dyDescent="0.8">
      <c r="A168" s="559"/>
      <c r="B168" s="196"/>
      <c r="C168" s="265"/>
      <c r="F168" s="87" t="str">
        <f t="shared" si="2"/>
        <v/>
      </c>
    </row>
    <row r="169" spans="1:6" x14ac:dyDescent="0.8">
      <c r="A169" s="559"/>
      <c r="B169" s="503"/>
      <c r="C169" s="265"/>
      <c r="F169" s="87" t="str">
        <f t="shared" si="2"/>
        <v/>
      </c>
    </row>
    <row r="170" spans="1:6" x14ac:dyDescent="0.8">
      <c r="A170" s="559"/>
      <c r="B170" s="196"/>
      <c r="C170" s="265"/>
      <c r="F170" s="87" t="str">
        <f t="shared" si="2"/>
        <v/>
      </c>
    </row>
    <row r="171" spans="1:6" x14ac:dyDescent="0.8">
      <c r="A171" s="559"/>
      <c r="B171" s="196"/>
      <c r="C171" s="265"/>
      <c r="F171" s="87" t="str">
        <f t="shared" si="2"/>
        <v/>
      </c>
    </row>
    <row r="172" spans="1:6" x14ac:dyDescent="0.8">
      <c r="A172" s="559"/>
      <c r="B172" s="196"/>
      <c r="C172" s="265"/>
      <c r="F172" s="87" t="str">
        <f t="shared" si="2"/>
        <v/>
      </c>
    </row>
    <row r="173" spans="1:6" x14ac:dyDescent="0.8">
      <c r="A173" s="559"/>
      <c r="B173" s="196"/>
      <c r="C173" s="265"/>
      <c r="F173" s="87" t="str">
        <f t="shared" si="2"/>
        <v/>
      </c>
    </row>
    <row r="174" spans="1:6" x14ac:dyDescent="0.8">
      <c r="A174" s="559"/>
      <c r="B174" s="196"/>
      <c r="C174" s="265"/>
      <c r="F174" s="87" t="str">
        <f t="shared" si="2"/>
        <v/>
      </c>
    </row>
    <row r="175" spans="1:6" x14ac:dyDescent="0.8">
      <c r="A175" s="559"/>
      <c r="B175" s="196"/>
      <c r="C175" s="265"/>
      <c r="F175" s="87" t="str">
        <f t="shared" si="2"/>
        <v/>
      </c>
    </row>
    <row r="176" spans="1:6" x14ac:dyDescent="0.8">
      <c r="A176" s="559"/>
      <c r="B176" s="196"/>
      <c r="C176" s="265"/>
      <c r="F176" s="87" t="str">
        <f t="shared" si="2"/>
        <v/>
      </c>
    </row>
    <row r="177" spans="1:6" x14ac:dyDescent="0.8">
      <c r="A177" s="559"/>
      <c r="B177" s="196"/>
      <c r="C177" s="265"/>
      <c r="F177" s="87" t="str">
        <f t="shared" si="2"/>
        <v/>
      </c>
    </row>
    <row r="178" spans="1:6" x14ac:dyDescent="0.8">
      <c r="A178" s="559"/>
      <c r="B178" s="196"/>
      <c r="C178" s="265"/>
      <c r="F178" s="87" t="str">
        <f t="shared" si="2"/>
        <v/>
      </c>
    </row>
    <row r="179" spans="1:6" x14ac:dyDescent="0.8">
      <c r="A179" s="559"/>
      <c r="B179" s="196"/>
      <c r="C179" s="265"/>
      <c r="F179" s="87" t="str">
        <f t="shared" si="2"/>
        <v/>
      </c>
    </row>
    <row r="180" spans="1:6" x14ac:dyDescent="0.8">
      <c r="A180" s="559"/>
      <c r="B180" s="196"/>
      <c r="C180" s="265"/>
      <c r="F180" s="87" t="str">
        <f t="shared" si="2"/>
        <v/>
      </c>
    </row>
    <row r="181" spans="1:6" x14ac:dyDescent="0.8">
      <c r="A181" s="559"/>
      <c r="B181" s="196"/>
      <c r="C181" s="265"/>
      <c r="F181" s="87" t="str">
        <f t="shared" si="2"/>
        <v/>
      </c>
    </row>
    <row r="182" spans="1:6" x14ac:dyDescent="0.8">
      <c r="A182" s="559"/>
      <c r="B182" s="196"/>
      <c r="C182" s="265"/>
      <c r="F182" s="87" t="str">
        <f t="shared" si="2"/>
        <v/>
      </c>
    </row>
    <row r="183" spans="1:6" x14ac:dyDescent="0.8">
      <c r="A183" s="559"/>
      <c r="B183" s="196"/>
      <c r="C183" s="265"/>
      <c r="F183" s="87" t="str">
        <f t="shared" si="2"/>
        <v/>
      </c>
    </row>
    <row r="184" spans="1:6" x14ac:dyDescent="0.8">
      <c r="A184" s="559"/>
      <c r="B184" s="196"/>
      <c r="C184" s="265"/>
      <c r="F184" s="87" t="str">
        <f t="shared" si="2"/>
        <v/>
      </c>
    </row>
    <row r="185" spans="1:6" x14ac:dyDescent="0.8">
      <c r="A185" s="559"/>
      <c r="B185" s="196"/>
      <c r="C185" s="265"/>
      <c r="F185" s="87" t="str">
        <f t="shared" si="2"/>
        <v/>
      </c>
    </row>
    <row r="186" spans="1:6" x14ac:dyDescent="0.8">
      <c r="A186" s="559"/>
      <c r="B186" s="196"/>
      <c r="C186" s="265"/>
      <c r="F186" s="87" t="str">
        <f t="shared" si="2"/>
        <v/>
      </c>
    </row>
    <row r="187" spans="1:6" x14ac:dyDescent="0.8">
      <c r="A187" s="559"/>
      <c r="B187" s="196"/>
      <c r="C187" s="265"/>
      <c r="F187" s="87" t="str">
        <f t="shared" si="2"/>
        <v/>
      </c>
    </row>
    <row r="188" spans="1:6" x14ac:dyDescent="0.8">
      <c r="A188" s="559"/>
      <c r="B188" s="196"/>
      <c r="C188" s="265"/>
      <c r="F188" s="87" t="str">
        <f t="shared" si="2"/>
        <v/>
      </c>
    </row>
    <row r="189" spans="1:6" x14ac:dyDescent="0.8">
      <c r="A189" s="559"/>
      <c r="B189" s="196"/>
      <c r="C189" s="265"/>
      <c r="F189" s="87" t="str">
        <f t="shared" si="2"/>
        <v/>
      </c>
    </row>
    <row r="190" spans="1:6" x14ac:dyDescent="0.8">
      <c r="A190" s="559"/>
      <c r="B190" s="196"/>
      <c r="C190" s="265"/>
      <c r="F190" s="87" t="str">
        <f t="shared" si="2"/>
        <v/>
      </c>
    </row>
    <row r="191" spans="1:6" x14ac:dyDescent="0.8">
      <c r="A191" s="559"/>
      <c r="B191" s="196"/>
      <c r="C191" s="265"/>
      <c r="F191" s="87" t="str">
        <f t="shared" si="2"/>
        <v/>
      </c>
    </row>
    <row r="192" spans="1:6" x14ac:dyDescent="0.8">
      <c r="A192" s="559"/>
      <c r="B192" s="196"/>
      <c r="C192" s="265"/>
      <c r="F192" s="87" t="str">
        <f t="shared" si="2"/>
        <v/>
      </c>
    </row>
    <row r="193" spans="1:6" x14ac:dyDescent="0.8">
      <c r="A193" s="559"/>
      <c r="B193" s="196"/>
      <c r="C193" s="265"/>
      <c r="F193" s="87" t="str">
        <f t="shared" si="2"/>
        <v/>
      </c>
    </row>
    <row r="194" spans="1:6" x14ac:dyDescent="0.8">
      <c r="A194" s="559"/>
      <c r="B194" s="196"/>
      <c r="C194" s="265"/>
      <c r="F194" s="87" t="str">
        <f t="shared" si="2"/>
        <v/>
      </c>
    </row>
    <row r="195" spans="1:6" x14ac:dyDescent="0.8">
      <c r="A195" s="559"/>
      <c r="B195" s="196"/>
      <c r="C195" s="265"/>
      <c r="F195" s="87" t="str">
        <f t="shared" ref="F195:F258" si="3">LEFT(A195,1)</f>
        <v/>
      </c>
    </row>
    <row r="196" spans="1:6" x14ac:dyDescent="0.8">
      <c r="A196" s="559"/>
      <c r="B196" s="196"/>
      <c r="C196" s="265"/>
      <c r="F196" s="87" t="str">
        <f t="shared" si="3"/>
        <v/>
      </c>
    </row>
    <row r="197" spans="1:6" x14ac:dyDescent="0.8">
      <c r="A197" s="559"/>
      <c r="B197" s="196"/>
      <c r="C197" s="265"/>
      <c r="F197" s="87" t="str">
        <f t="shared" si="3"/>
        <v/>
      </c>
    </row>
    <row r="198" spans="1:6" x14ac:dyDescent="0.8">
      <c r="A198" s="559"/>
      <c r="B198" s="196"/>
      <c r="C198" s="265"/>
      <c r="F198" s="87" t="str">
        <f t="shared" si="3"/>
        <v/>
      </c>
    </row>
    <row r="199" spans="1:6" x14ac:dyDescent="0.8">
      <c r="A199" s="559"/>
      <c r="B199" s="196"/>
      <c r="C199" s="265"/>
      <c r="F199" s="87" t="str">
        <f t="shared" si="3"/>
        <v/>
      </c>
    </row>
    <row r="200" spans="1:6" x14ac:dyDescent="0.8">
      <c r="A200" s="559"/>
      <c r="B200" s="196"/>
      <c r="C200" s="265"/>
      <c r="F200" s="87" t="str">
        <f t="shared" si="3"/>
        <v/>
      </c>
    </row>
    <row r="201" spans="1:6" x14ac:dyDescent="0.8">
      <c r="A201" s="559"/>
      <c r="B201" s="196"/>
      <c r="C201" s="265"/>
      <c r="F201" s="87" t="str">
        <f t="shared" si="3"/>
        <v/>
      </c>
    </row>
    <row r="202" spans="1:6" x14ac:dyDescent="0.8">
      <c r="A202" s="559"/>
      <c r="B202" s="196"/>
      <c r="C202" s="265"/>
      <c r="F202" s="87" t="str">
        <f t="shared" si="3"/>
        <v/>
      </c>
    </row>
    <row r="203" spans="1:6" x14ac:dyDescent="0.8">
      <c r="A203" s="559"/>
      <c r="B203" s="196"/>
      <c r="C203" s="265"/>
      <c r="F203" s="87" t="str">
        <f t="shared" si="3"/>
        <v/>
      </c>
    </row>
    <row r="204" spans="1:6" x14ac:dyDescent="0.8">
      <c r="A204" s="559"/>
      <c r="B204" s="196"/>
      <c r="C204" s="265"/>
      <c r="F204" s="87" t="str">
        <f t="shared" si="3"/>
        <v/>
      </c>
    </row>
    <row r="205" spans="1:6" x14ac:dyDescent="0.8">
      <c r="A205" s="559"/>
      <c r="B205" s="196"/>
      <c r="C205" s="265"/>
      <c r="F205" s="87" t="str">
        <f t="shared" si="3"/>
        <v/>
      </c>
    </row>
    <row r="206" spans="1:6" x14ac:dyDescent="0.8">
      <c r="A206" s="559"/>
      <c r="B206" s="196"/>
      <c r="C206" s="265"/>
      <c r="F206" s="87" t="str">
        <f t="shared" si="3"/>
        <v/>
      </c>
    </row>
    <row r="207" spans="1:6" x14ac:dyDescent="0.8">
      <c r="A207" s="559"/>
      <c r="B207" s="196"/>
      <c r="C207" s="265"/>
      <c r="F207" s="87" t="str">
        <f t="shared" si="3"/>
        <v/>
      </c>
    </row>
    <row r="208" spans="1:6" x14ac:dyDescent="0.8">
      <c r="A208" s="559"/>
      <c r="B208" s="196"/>
      <c r="C208" s="265"/>
      <c r="F208" s="87" t="str">
        <f t="shared" si="3"/>
        <v/>
      </c>
    </row>
    <row r="209" spans="1:6" x14ac:dyDescent="0.8">
      <c r="A209" s="559"/>
      <c r="B209" s="196"/>
      <c r="C209" s="265"/>
      <c r="F209" s="87" t="str">
        <f t="shared" si="3"/>
        <v/>
      </c>
    </row>
    <row r="210" spans="1:6" x14ac:dyDescent="0.8">
      <c r="A210" s="559"/>
      <c r="B210" s="196"/>
      <c r="C210" s="265"/>
      <c r="F210" s="87" t="str">
        <f t="shared" si="3"/>
        <v/>
      </c>
    </row>
    <row r="211" spans="1:6" x14ac:dyDescent="0.8">
      <c r="A211" s="559"/>
      <c r="B211" s="196"/>
      <c r="C211" s="265"/>
      <c r="F211" s="87" t="str">
        <f t="shared" si="3"/>
        <v/>
      </c>
    </row>
    <row r="212" spans="1:6" x14ac:dyDescent="0.8">
      <c r="A212" s="559"/>
      <c r="B212" s="503"/>
      <c r="C212" s="265"/>
      <c r="F212" s="87" t="str">
        <f t="shared" si="3"/>
        <v/>
      </c>
    </row>
    <row r="213" spans="1:6" x14ac:dyDescent="0.8">
      <c r="A213" s="559"/>
      <c r="B213" s="503"/>
      <c r="C213" s="265"/>
      <c r="F213" s="87" t="str">
        <f t="shared" si="3"/>
        <v/>
      </c>
    </row>
    <row r="214" spans="1:6" x14ac:dyDescent="0.8">
      <c r="A214" s="559"/>
      <c r="B214" s="196"/>
      <c r="C214" s="265"/>
      <c r="F214" s="87" t="str">
        <f t="shared" si="3"/>
        <v/>
      </c>
    </row>
    <row r="215" spans="1:6" x14ac:dyDescent="0.8">
      <c r="A215" s="559"/>
      <c r="B215" s="196"/>
      <c r="C215" s="265"/>
      <c r="F215" s="87" t="str">
        <f t="shared" si="3"/>
        <v/>
      </c>
    </row>
    <row r="216" spans="1:6" x14ac:dyDescent="0.8">
      <c r="A216" s="559"/>
      <c r="B216" s="196"/>
      <c r="C216" s="265"/>
      <c r="F216" s="87" t="str">
        <f t="shared" si="3"/>
        <v/>
      </c>
    </row>
    <row r="217" spans="1:6" x14ac:dyDescent="0.8">
      <c r="A217" s="559"/>
      <c r="B217" s="196"/>
      <c r="C217" s="265"/>
      <c r="F217" s="87" t="str">
        <f t="shared" si="3"/>
        <v/>
      </c>
    </row>
    <row r="218" spans="1:6" x14ac:dyDescent="0.8">
      <c r="A218" s="559"/>
      <c r="B218" s="196"/>
      <c r="C218" s="265"/>
      <c r="F218" s="87" t="str">
        <f t="shared" si="3"/>
        <v/>
      </c>
    </row>
    <row r="219" spans="1:6" x14ac:dyDescent="0.8">
      <c r="A219" s="550"/>
      <c r="B219" s="196"/>
      <c r="C219" s="265"/>
      <c r="F219" s="87" t="str">
        <f t="shared" si="3"/>
        <v/>
      </c>
    </row>
    <row r="220" spans="1:6" x14ac:dyDescent="0.8">
      <c r="A220" s="559"/>
      <c r="B220" s="196"/>
      <c r="C220" s="265"/>
      <c r="F220" s="87" t="str">
        <f t="shared" si="3"/>
        <v/>
      </c>
    </row>
    <row r="221" spans="1:6" x14ac:dyDescent="0.8">
      <c r="A221" s="559"/>
      <c r="B221" s="196"/>
      <c r="C221" s="265"/>
      <c r="F221" s="87" t="str">
        <f t="shared" si="3"/>
        <v/>
      </c>
    </row>
    <row r="222" spans="1:6" x14ac:dyDescent="0.8">
      <c r="A222" s="559"/>
      <c r="B222" s="196"/>
      <c r="C222" s="265"/>
      <c r="F222" s="87" t="str">
        <f t="shared" si="3"/>
        <v/>
      </c>
    </row>
    <row r="223" spans="1:6" x14ac:dyDescent="0.8">
      <c r="A223" s="559"/>
      <c r="B223" s="196"/>
      <c r="C223" s="265"/>
      <c r="F223" s="87" t="str">
        <f t="shared" si="3"/>
        <v/>
      </c>
    </row>
    <row r="224" spans="1:6" x14ac:dyDescent="0.8">
      <c r="A224" s="559"/>
      <c r="B224" s="196"/>
      <c r="C224" s="265"/>
      <c r="F224" s="87" t="str">
        <f t="shared" si="3"/>
        <v/>
      </c>
    </row>
    <row r="225" spans="1:6" x14ac:dyDescent="0.8">
      <c r="A225" s="559"/>
      <c r="B225" s="196"/>
      <c r="C225" s="265"/>
      <c r="F225" s="87" t="str">
        <f t="shared" si="3"/>
        <v/>
      </c>
    </row>
    <row r="226" spans="1:6" x14ac:dyDescent="0.8">
      <c r="A226" s="559"/>
      <c r="B226" s="196"/>
      <c r="C226" s="265"/>
      <c r="F226" s="87" t="str">
        <f t="shared" si="3"/>
        <v/>
      </c>
    </row>
    <row r="227" spans="1:6" x14ac:dyDescent="0.8">
      <c r="A227" s="559"/>
      <c r="B227" s="196"/>
      <c r="C227" s="265"/>
      <c r="F227" s="87" t="str">
        <f t="shared" si="3"/>
        <v/>
      </c>
    </row>
    <row r="228" spans="1:6" x14ac:dyDescent="0.8">
      <c r="A228" s="559"/>
      <c r="B228" s="196"/>
      <c r="C228" s="265"/>
      <c r="F228" s="87" t="str">
        <f t="shared" si="3"/>
        <v/>
      </c>
    </row>
    <row r="229" spans="1:6" x14ac:dyDescent="0.8">
      <c r="A229" s="559"/>
      <c r="B229" s="196"/>
      <c r="C229" s="265"/>
      <c r="F229" s="87" t="str">
        <f t="shared" si="3"/>
        <v/>
      </c>
    </row>
    <row r="230" spans="1:6" x14ac:dyDescent="0.8">
      <c r="A230" s="559"/>
      <c r="B230" s="196"/>
      <c r="C230" s="265"/>
      <c r="F230" s="87" t="str">
        <f t="shared" si="3"/>
        <v/>
      </c>
    </row>
    <row r="231" spans="1:6" x14ac:dyDescent="0.8">
      <c r="A231" s="559"/>
      <c r="B231" s="196"/>
      <c r="C231" s="265"/>
      <c r="F231" s="87" t="str">
        <f t="shared" si="3"/>
        <v/>
      </c>
    </row>
    <row r="232" spans="1:6" x14ac:dyDescent="0.8">
      <c r="A232" s="559"/>
      <c r="B232" s="196"/>
      <c r="C232" s="265"/>
      <c r="F232" s="87" t="str">
        <f t="shared" si="3"/>
        <v/>
      </c>
    </row>
    <row r="233" spans="1:6" x14ac:dyDescent="0.8">
      <c r="A233" s="559"/>
      <c r="B233" s="196"/>
      <c r="C233" s="265"/>
      <c r="F233" s="87" t="str">
        <f t="shared" si="3"/>
        <v/>
      </c>
    </row>
    <row r="234" spans="1:6" x14ac:dyDescent="0.8">
      <c r="A234" s="559"/>
      <c r="B234" s="196"/>
      <c r="C234" s="265"/>
      <c r="F234" s="87" t="str">
        <f t="shared" si="3"/>
        <v/>
      </c>
    </row>
    <row r="235" spans="1:6" x14ac:dyDescent="0.8">
      <c r="A235" s="559"/>
      <c r="B235" s="196"/>
      <c r="C235" s="265"/>
      <c r="F235" s="87" t="str">
        <f t="shared" si="3"/>
        <v/>
      </c>
    </row>
    <row r="236" spans="1:6" x14ac:dyDescent="0.8">
      <c r="A236" s="559"/>
      <c r="B236" s="196"/>
      <c r="C236" s="265"/>
      <c r="F236" s="87" t="str">
        <f t="shared" si="3"/>
        <v/>
      </c>
    </row>
    <row r="237" spans="1:6" x14ac:dyDescent="0.8">
      <c r="A237" s="559"/>
      <c r="B237" s="196"/>
      <c r="C237" s="265"/>
      <c r="F237" s="87" t="str">
        <f t="shared" si="3"/>
        <v/>
      </c>
    </row>
    <row r="238" spans="1:6" x14ac:dyDescent="0.8">
      <c r="A238" s="559"/>
      <c r="B238" s="196"/>
      <c r="C238" s="265"/>
      <c r="F238" s="87" t="str">
        <f t="shared" si="3"/>
        <v/>
      </c>
    </row>
    <row r="239" spans="1:6" x14ac:dyDescent="0.8">
      <c r="A239" s="559"/>
      <c r="B239" s="196"/>
      <c r="C239" s="265"/>
      <c r="F239" s="87" t="str">
        <f t="shared" si="3"/>
        <v/>
      </c>
    </row>
    <row r="240" spans="1:6" x14ac:dyDescent="0.8">
      <c r="A240" s="559"/>
      <c r="B240" s="196"/>
      <c r="C240" s="265"/>
      <c r="F240" s="87" t="str">
        <f t="shared" si="3"/>
        <v/>
      </c>
    </row>
    <row r="241" spans="1:6" x14ac:dyDescent="0.8">
      <c r="A241" s="559"/>
      <c r="B241" s="196"/>
      <c r="C241" s="265"/>
      <c r="F241" s="87" t="str">
        <f t="shared" si="3"/>
        <v/>
      </c>
    </row>
    <row r="242" spans="1:6" x14ac:dyDescent="0.8">
      <c r="A242" s="559"/>
      <c r="B242" s="196"/>
      <c r="C242" s="265"/>
      <c r="F242" s="87" t="str">
        <f t="shared" si="3"/>
        <v/>
      </c>
    </row>
    <row r="243" spans="1:6" x14ac:dyDescent="0.8">
      <c r="A243" s="559"/>
      <c r="B243" s="196"/>
      <c r="C243" s="265"/>
      <c r="F243" s="87" t="str">
        <f t="shared" si="3"/>
        <v/>
      </c>
    </row>
    <row r="244" spans="1:6" x14ac:dyDescent="0.8">
      <c r="A244" s="559"/>
      <c r="B244" s="196"/>
      <c r="C244" s="265"/>
      <c r="F244" s="87" t="str">
        <f t="shared" si="3"/>
        <v/>
      </c>
    </row>
    <row r="245" spans="1:6" x14ac:dyDescent="0.8">
      <c r="A245" s="559"/>
      <c r="B245" s="196"/>
      <c r="C245" s="265"/>
      <c r="F245" s="87" t="str">
        <f t="shared" si="3"/>
        <v/>
      </c>
    </row>
    <row r="246" spans="1:6" x14ac:dyDescent="0.8">
      <c r="A246" s="559"/>
      <c r="B246" s="196"/>
      <c r="C246" s="265"/>
      <c r="F246" s="87" t="str">
        <f t="shared" si="3"/>
        <v/>
      </c>
    </row>
    <row r="247" spans="1:6" x14ac:dyDescent="0.8">
      <c r="A247" s="559"/>
      <c r="B247" s="196"/>
      <c r="C247" s="265"/>
      <c r="F247" s="87" t="str">
        <f t="shared" si="3"/>
        <v/>
      </c>
    </row>
    <row r="248" spans="1:6" x14ac:dyDescent="0.8">
      <c r="A248" s="559"/>
      <c r="B248" s="196"/>
      <c r="C248" s="265"/>
      <c r="F248" s="87" t="str">
        <f t="shared" si="3"/>
        <v/>
      </c>
    </row>
    <row r="249" spans="1:6" x14ac:dyDescent="0.8">
      <c r="A249" s="559"/>
      <c r="B249" s="196"/>
      <c r="C249" s="265"/>
      <c r="F249" s="87" t="str">
        <f t="shared" si="3"/>
        <v/>
      </c>
    </row>
    <row r="250" spans="1:6" x14ac:dyDescent="0.8">
      <c r="A250" s="559"/>
      <c r="B250" s="196"/>
      <c r="C250" s="265"/>
      <c r="F250" s="87" t="str">
        <f t="shared" si="3"/>
        <v/>
      </c>
    </row>
    <row r="251" spans="1:6" x14ac:dyDescent="0.8">
      <c r="A251" s="559"/>
      <c r="B251" s="196"/>
      <c r="C251" s="265"/>
      <c r="F251" s="87" t="str">
        <f t="shared" si="3"/>
        <v/>
      </c>
    </row>
    <row r="252" spans="1:6" x14ac:dyDescent="0.8">
      <c r="A252" s="559"/>
      <c r="B252" s="196"/>
      <c r="C252" s="265"/>
      <c r="F252" s="87" t="str">
        <f t="shared" si="3"/>
        <v/>
      </c>
    </row>
    <row r="253" spans="1:6" x14ac:dyDescent="0.8">
      <c r="A253" s="559"/>
      <c r="B253" s="196"/>
      <c r="C253" s="265"/>
      <c r="F253" s="87" t="str">
        <f t="shared" si="3"/>
        <v/>
      </c>
    </row>
    <row r="254" spans="1:6" x14ac:dyDescent="0.8">
      <c r="A254" s="559"/>
      <c r="B254" s="196"/>
      <c r="C254" s="265"/>
      <c r="F254" s="87" t="str">
        <f t="shared" si="3"/>
        <v/>
      </c>
    </row>
    <row r="255" spans="1:6" x14ac:dyDescent="0.8">
      <c r="A255" s="559"/>
      <c r="B255" s="196"/>
      <c r="C255" s="265"/>
      <c r="F255" s="87" t="str">
        <f t="shared" si="3"/>
        <v/>
      </c>
    </row>
    <row r="256" spans="1:6" x14ac:dyDescent="0.8">
      <c r="A256" s="559"/>
      <c r="B256" s="196"/>
      <c r="C256" s="265"/>
      <c r="F256" s="87" t="str">
        <f t="shared" si="3"/>
        <v/>
      </c>
    </row>
    <row r="257" spans="1:6" x14ac:dyDescent="0.8">
      <c r="A257" s="559"/>
      <c r="B257" s="196"/>
      <c r="C257" s="265"/>
      <c r="F257" s="87" t="str">
        <f t="shared" si="3"/>
        <v/>
      </c>
    </row>
    <row r="258" spans="1:6" x14ac:dyDescent="0.8">
      <c r="A258" s="559"/>
      <c r="B258" s="196"/>
      <c r="C258" s="265"/>
      <c r="F258" s="87" t="str">
        <f t="shared" si="3"/>
        <v/>
      </c>
    </row>
    <row r="259" spans="1:6" x14ac:dyDescent="0.8">
      <c r="A259" s="559"/>
      <c r="B259" s="196"/>
      <c r="C259" s="265"/>
      <c r="F259" s="87" t="str">
        <f t="shared" ref="F259:F322" si="4">LEFT(A259,1)</f>
        <v/>
      </c>
    </row>
    <row r="260" spans="1:6" x14ac:dyDescent="0.8">
      <c r="A260" s="559"/>
      <c r="B260" s="196"/>
      <c r="C260" s="265"/>
      <c r="F260" s="87" t="str">
        <f t="shared" si="4"/>
        <v/>
      </c>
    </row>
    <row r="261" spans="1:6" x14ac:dyDescent="0.8">
      <c r="A261" s="559"/>
      <c r="B261" s="196"/>
      <c r="C261" s="265"/>
      <c r="F261" s="87" t="str">
        <f t="shared" si="4"/>
        <v/>
      </c>
    </row>
    <row r="262" spans="1:6" x14ac:dyDescent="0.8">
      <c r="A262" s="559"/>
      <c r="B262" s="196"/>
      <c r="C262" s="265"/>
      <c r="F262" s="87" t="str">
        <f t="shared" si="4"/>
        <v/>
      </c>
    </row>
    <row r="263" spans="1:6" x14ac:dyDescent="0.8">
      <c r="A263" s="253"/>
      <c r="B263" s="196"/>
      <c r="C263" s="265"/>
      <c r="F263" s="87" t="str">
        <f t="shared" si="4"/>
        <v/>
      </c>
    </row>
    <row r="264" spans="1:6" x14ac:dyDescent="0.8">
      <c r="A264" s="253"/>
      <c r="B264" s="196"/>
      <c r="C264" s="265"/>
      <c r="F264" s="87" t="str">
        <f t="shared" si="4"/>
        <v/>
      </c>
    </row>
    <row r="265" spans="1:6" x14ac:dyDescent="0.8">
      <c r="A265" s="253"/>
      <c r="B265" s="196"/>
      <c r="C265" s="265"/>
      <c r="F265" s="87" t="str">
        <f t="shared" si="4"/>
        <v/>
      </c>
    </row>
    <row r="266" spans="1:6" x14ac:dyDescent="0.8">
      <c r="A266" s="253"/>
      <c r="B266" s="196"/>
      <c r="C266" s="265"/>
      <c r="F266" s="87" t="str">
        <f t="shared" si="4"/>
        <v/>
      </c>
    </row>
    <row r="267" spans="1:6" x14ac:dyDescent="0.8">
      <c r="A267" s="253"/>
      <c r="B267" s="196"/>
      <c r="C267" s="265"/>
      <c r="F267" s="87" t="str">
        <f t="shared" si="4"/>
        <v/>
      </c>
    </row>
    <row r="268" spans="1:6" x14ac:dyDescent="0.8">
      <c r="A268" s="253"/>
      <c r="B268" s="196"/>
      <c r="C268" s="265"/>
      <c r="F268" s="87" t="str">
        <f t="shared" si="4"/>
        <v/>
      </c>
    </row>
    <row r="269" spans="1:6" x14ac:dyDescent="0.8">
      <c r="A269" s="253"/>
      <c r="B269" s="196"/>
      <c r="C269" s="265"/>
      <c r="F269" s="87" t="str">
        <f t="shared" si="4"/>
        <v/>
      </c>
    </row>
    <row r="270" spans="1:6" x14ac:dyDescent="0.8">
      <c r="A270" s="253"/>
      <c r="B270" s="196"/>
      <c r="C270" s="265"/>
      <c r="F270" s="87" t="str">
        <f t="shared" si="4"/>
        <v/>
      </c>
    </row>
    <row r="271" spans="1:6" x14ac:dyDescent="0.8">
      <c r="A271" s="253"/>
      <c r="B271" s="196"/>
      <c r="C271" s="265"/>
      <c r="F271" s="87" t="str">
        <f t="shared" si="4"/>
        <v/>
      </c>
    </row>
    <row r="272" spans="1:6" x14ac:dyDescent="0.8">
      <c r="A272" s="253"/>
      <c r="B272" s="196"/>
      <c r="C272" s="265"/>
      <c r="F272" s="87" t="str">
        <f t="shared" si="4"/>
        <v/>
      </c>
    </row>
    <row r="273" spans="1:6" x14ac:dyDescent="0.8">
      <c r="A273" s="253"/>
      <c r="B273" s="196"/>
      <c r="C273" s="265"/>
      <c r="F273" s="87" t="str">
        <f t="shared" si="4"/>
        <v/>
      </c>
    </row>
    <row r="274" spans="1:6" x14ac:dyDescent="0.8">
      <c r="A274" s="253"/>
      <c r="B274" s="196"/>
      <c r="C274" s="265"/>
      <c r="F274" s="87" t="str">
        <f t="shared" si="4"/>
        <v/>
      </c>
    </row>
    <row r="275" spans="1:6" x14ac:dyDescent="0.8">
      <c r="A275" s="253"/>
      <c r="B275" s="196"/>
      <c r="C275" s="265"/>
      <c r="F275" s="87" t="str">
        <f t="shared" si="4"/>
        <v/>
      </c>
    </row>
    <row r="276" spans="1:6" x14ac:dyDescent="0.8">
      <c r="A276" s="253"/>
      <c r="B276" s="196"/>
      <c r="C276" s="265"/>
      <c r="F276" s="87" t="str">
        <f t="shared" si="4"/>
        <v/>
      </c>
    </row>
    <row r="277" spans="1:6" x14ac:dyDescent="0.8">
      <c r="A277" s="253"/>
      <c r="B277" s="196"/>
      <c r="C277" s="265"/>
      <c r="F277" s="87" t="str">
        <f t="shared" si="4"/>
        <v/>
      </c>
    </row>
    <row r="278" spans="1:6" x14ac:dyDescent="0.8">
      <c r="A278" s="253"/>
      <c r="B278" s="196"/>
      <c r="C278" s="265"/>
      <c r="F278" s="87" t="str">
        <f t="shared" si="4"/>
        <v/>
      </c>
    </row>
    <row r="279" spans="1:6" x14ac:dyDescent="0.8">
      <c r="A279" s="253"/>
      <c r="B279" s="196"/>
      <c r="C279" s="265"/>
      <c r="F279" s="87" t="str">
        <f t="shared" si="4"/>
        <v/>
      </c>
    </row>
    <row r="280" spans="1:6" x14ac:dyDescent="0.8">
      <c r="A280" s="253"/>
      <c r="B280" s="196"/>
      <c r="C280" s="265"/>
      <c r="F280" s="87" t="str">
        <f t="shared" si="4"/>
        <v/>
      </c>
    </row>
    <row r="281" spans="1:6" x14ac:dyDescent="0.8">
      <c r="A281" s="253"/>
      <c r="B281" s="196"/>
      <c r="C281" s="265"/>
      <c r="F281" s="87" t="str">
        <f t="shared" si="4"/>
        <v/>
      </c>
    </row>
    <row r="282" spans="1:6" x14ac:dyDescent="0.8">
      <c r="A282" s="253"/>
      <c r="B282" s="196"/>
      <c r="C282" s="265"/>
      <c r="F282" s="87" t="str">
        <f t="shared" si="4"/>
        <v/>
      </c>
    </row>
    <row r="283" spans="1:6" x14ac:dyDescent="0.8">
      <c r="A283" s="253"/>
      <c r="B283" s="196"/>
      <c r="C283" s="265"/>
      <c r="F283" s="87" t="str">
        <f t="shared" si="4"/>
        <v/>
      </c>
    </row>
    <row r="284" spans="1:6" x14ac:dyDescent="0.8">
      <c r="A284" s="253"/>
      <c r="B284" s="196"/>
      <c r="C284" s="265"/>
      <c r="F284" s="87" t="str">
        <f t="shared" si="4"/>
        <v/>
      </c>
    </row>
    <row r="285" spans="1:6" x14ac:dyDescent="0.8">
      <c r="A285" s="253"/>
      <c r="B285" s="196"/>
      <c r="C285" s="265"/>
      <c r="F285" s="87" t="str">
        <f t="shared" si="4"/>
        <v/>
      </c>
    </row>
    <row r="286" spans="1:6" x14ac:dyDescent="0.8">
      <c r="A286" s="253"/>
      <c r="B286" s="196"/>
      <c r="C286" s="265"/>
      <c r="F286" s="87" t="str">
        <f t="shared" si="4"/>
        <v/>
      </c>
    </row>
    <row r="287" spans="1:6" x14ac:dyDescent="0.8">
      <c r="A287" s="253"/>
      <c r="B287" s="196"/>
      <c r="C287" s="265"/>
      <c r="F287" s="87" t="str">
        <f t="shared" si="4"/>
        <v/>
      </c>
    </row>
    <row r="288" spans="1:6" x14ac:dyDescent="0.8">
      <c r="A288" s="253"/>
      <c r="B288" s="196"/>
      <c r="C288" s="265"/>
      <c r="F288" s="87" t="str">
        <f t="shared" si="4"/>
        <v/>
      </c>
    </row>
    <row r="289" spans="1:6" x14ac:dyDescent="0.8">
      <c r="A289" s="253"/>
      <c r="B289" s="196"/>
      <c r="C289" s="265"/>
      <c r="F289" s="87" t="str">
        <f t="shared" si="4"/>
        <v/>
      </c>
    </row>
    <row r="290" spans="1:6" x14ac:dyDescent="0.8">
      <c r="A290" s="253"/>
      <c r="B290" s="196"/>
      <c r="C290" s="265"/>
      <c r="F290" s="87" t="str">
        <f t="shared" si="4"/>
        <v/>
      </c>
    </row>
    <row r="291" spans="1:6" x14ac:dyDescent="0.8">
      <c r="A291" s="253"/>
      <c r="B291" s="196"/>
      <c r="C291" s="265"/>
      <c r="F291" s="87" t="str">
        <f t="shared" si="4"/>
        <v/>
      </c>
    </row>
    <row r="292" spans="1:6" x14ac:dyDescent="0.8">
      <c r="A292" s="253"/>
      <c r="B292" s="196"/>
      <c r="C292" s="265"/>
      <c r="F292" s="87" t="str">
        <f t="shared" si="4"/>
        <v/>
      </c>
    </row>
    <row r="293" spans="1:6" x14ac:dyDescent="0.8">
      <c r="A293" s="253"/>
      <c r="B293" s="196"/>
      <c r="C293" s="265"/>
      <c r="F293" s="87" t="str">
        <f t="shared" si="4"/>
        <v/>
      </c>
    </row>
    <row r="294" spans="1:6" x14ac:dyDescent="0.8">
      <c r="A294" s="253"/>
      <c r="B294" s="196"/>
      <c r="C294" s="265"/>
      <c r="F294" s="87" t="str">
        <f t="shared" si="4"/>
        <v/>
      </c>
    </row>
    <row r="295" spans="1:6" x14ac:dyDescent="0.8">
      <c r="A295" s="253"/>
      <c r="B295" s="196"/>
      <c r="C295" s="265"/>
      <c r="F295" s="87" t="str">
        <f t="shared" si="4"/>
        <v/>
      </c>
    </row>
    <row r="296" spans="1:6" x14ac:dyDescent="0.8">
      <c r="A296" s="253"/>
      <c r="B296" s="196"/>
      <c r="C296" s="265"/>
      <c r="F296" s="87" t="str">
        <f t="shared" si="4"/>
        <v/>
      </c>
    </row>
    <row r="297" spans="1:6" x14ac:dyDescent="0.8">
      <c r="A297" s="253"/>
      <c r="B297" s="196"/>
      <c r="C297" s="265"/>
      <c r="F297" s="87" t="str">
        <f t="shared" si="4"/>
        <v/>
      </c>
    </row>
    <row r="298" spans="1:6" x14ac:dyDescent="0.8">
      <c r="A298" s="253"/>
      <c r="B298" s="196"/>
      <c r="C298" s="265"/>
      <c r="F298" s="87" t="str">
        <f t="shared" si="4"/>
        <v/>
      </c>
    </row>
    <row r="299" spans="1:6" x14ac:dyDescent="0.8">
      <c r="A299" s="253"/>
      <c r="B299" s="196"/>
      <c r="C299" s="265"/>
      <c r="F299" s="87" t="str">
        <f t="shared" si="4"/>
        <v/>
      </c>
    </row>
    <row r="300" spans="1:6" x14ac:dyDescent="0.8">
      <c r="A300" s="253"/>
      <c r="B300" s="196"/>
      <c r="C300" s="265"/>
      <c r="F300" s="87" t="str">
        <f t="shared" si="4"/>
        <v/>
      </c>
    </row>
    <row r="301" spans="1:6" x14ac:dyDescent="0.8">
      <c r="A301" s="253"/>
      <c r="B301" s="196"/>
      <c r="C301" s="265"/>
      <c r="F301" s="87" t="str">
        <f t="shared" si="4"/>
        <v/>
      </c>
    </row>
    <row r="302" spans="1:6" x14ac:dyDescent="0.8">
      <c r="A302" s="253"/>
      <c r="B302" s="196"/>
      <c r="C302" s="265"/>
      <c r="F302" s="87" t="str">
        <f t="shared" si="4"/>
        <v/>
      </c>
    </row>
    <row r="303" spans="1:6" x14ac:dyDescent="0.8">
      <c r="A303" s="253"/>
      <c r="B303" s="196"/>
      <c r="C303" s="265"/>
      <c r="F303" s="87" t="str">
        <f t="shared" si="4"/>
        <v/>
      </c>
    </row>
    <row r="304" spans="1:6" x14ac:dyDescent="0.8">
      <c r="A304" s="253"/>
      <c r="B304" s="196"/>
      <c r="C304" s="265"/>
      <c r="F304" s="87" t="str">
        <f t="shared" si="4"/>
        <v/>
      </c>
    </row>
    <row r="305" spans="1:6" x14ac:dyDescent="0.8">
      <c r="A305" s="253"/>
      <c r="B305" s="196"/>
      <c r="C305" s="265"/>
      <c r="F305" s="87" t="str">
        <f t="shared" si="4"/>
        <v/>
      </c>
    </row>
    <row r="306" spans="1:6" x14ac:dyDescent="0.8">
      <c r="A306" s="253"/>
      <c r="B306" s="382"/>
      <c r="C306" s="265"/>
      <c r="F306" s="87" t="str">
        <f t="shared" si="4"/>
        <v/>
      </c>
    </row>
    <row r="307" spans="1:6" x14ac:dyDescent="0.8">
      <c r="A307" s="253"/>
      <c r="B307" s="196"/>
      <c r="C307" s="265"/>
      <c r="F307" s="87" t="str">
        <f t="shared" si="4"/>
        <v/>
      </c>
    </row>
    <row r="308" spans="1:6" x14ac:dyDescent="0.8">
      <c r="A308" s="253"/>
      <c r="B308" s="383"/>
      <c r="C308" s="265"/>
      <c r="F308" s="87" t="str">
        <f t="shared" si="4"/>
        <v/>
      </c>
    </row>
    <row r="309" spans="1:6" x14ac:dyDescent="0.8">
      <c r="A309" s="253"/>
      <c r="B309" s="196"/>
      <c r="C309" s="265"/>
      <c r="F309" s="87" t="str">
        <f t="shared" si="4"/>
        <v/>
      </c>
    </row>
    <row r="310" spans="1:6" x14ac:dyDescent="0.8">
      <c r="A310" s="253"/>
      <c r="B310" s="196"/>
      <c r="C310" s="265"/>
      <c r="F310" s="87" t="str">
        <f t="shared" si="4"/>
        <v/>
      </c>
    </row>
    <row r="311" spans="1:6" x14ac:dyDescent="0.8">
      <c r="A311" s="253"/>
      <c r="B311" s="196"/>
      <c r="C311" s="265"/>
      <c r="F311" s="87" t="str">
        <f t="shared" si="4"/>
        <v/>
      </c>
    </row>
    <row r="312" spans="1:6" x14ac:dyDescent="0.8">
      <c r="A312" s="253"/>
      <c r="B312" s="503"/>
      <c r="C312" s="265"/>
      <c r="F312" s="87" t="str">
        <f t="shared" si="4"/>
        <v/>
      </c>
    </row>
    <row r="313" spans="1:6" x14ac:dyDescent="0.8">
      <c r="A313" s="253"/>
      <c r="B313" s="503"/>
      <c r="C313" s="265"/>
      <c r="F313" s="87" t="str">
        <f t="shared" si="4"/>
        <v/>
      </c>
    </row>
    <row r="314" spans="1:6" x14ac:dyDescent="0.8">
      <c r="A314" s="253"/>
      <c r="B314" s="503"/>
      <c r="C314" s="265"/>
      <c r="F314" s="87" t="str">
        <f t="shared" si="4"/>
        <v/>
      </c>
    </row>
    <row r="315" spans="1:6" x14ac:dyDescent="0.8">
      <c r="A315" s="253"/>
      <c r="B315" s="503"/>
      <c r="C315" s="265"/>
      <c r="F315" s="87" t="str">
        <f t="shared" si="4"/>
        <v/>
      </c>
    </row>
    <row r="316" spans="1:6" x14ac:dyDescent="0.8">
      <c r="A316" s="253"/>
      <c r="B316" s="503"/>
      <c r="C316" s="265"/>
      <c r="F316" s="87" t="str">
        <f t="shared" si="4"/>
        <v/>
      </c>
    </row>
    <row r="317" spans="1:6" x14ac:dyDescent="0.8">
      <c r="A317" s="306"/>
      <c r="B317" s="503"/>
      <c r="C317" s="265"/>
      <c r="F317" s="87" t="str">
        <f t="shared" si="4"/>
        <v/>
      </c>
    </row>
    <row r="318" spans="1:6" x14ac:dyDescent="0.8">
      <c r="A318" s="253"/>
      <c r="B318" s="503"/>
      <c r="C318" s="265"/>
      <c r="F318" s="87" t="str">
        <f t="shared" si="4"/>
        <v/>
      </c>
    </row>
    <row r="319" spans="1:6" x14ac:dyDescent="0.8">
      <c r="A319" s="253"/>
      <c r="B319" s="503"/>
      <c r="C319" s="265"/>
      <c r="F319" s="87" t="str">
        <f t="shared" si="4"/>
        <v/>
      </c>
    </row>
    <row r="320" spans="1:6" x14ac:dyDescent="0.8">
      <c r="A320" s="253"/>
      <c r="B320" s="503"/>
      <c r="C320" s="265"/>
      <c r="F320" s="87" t="str">
        <f t="shared" si="4"/>
        <v/>
      </c>
    </row>
    <row r="321" spans="1:6" x14ac:dyDescent="0.8">
      <c r="A321" s="253"/>
      <c r="B321" s="503"/>
      <c r="C321" s="265"/>
      <c r="F321" s="87" t="str">
        <f t="shared" si="4"/>
        <v/>
      </c>
    </row>
    <row r="322" spans="1:6" x14ac:dyDescent="0.8">
      <c r="A322" s="253"/>
      <c r="B322" s="76"/>
      <c r="C322" s="265"/>
      <c r="F322" s="87" t="str">
        <f t="shared" si="4"/>
        <v/>
      </c>
    </row>
    <row r="323" spans="1:6" x14ac:dyDescent="0.8">
      <c r="A323" s="253"/>
      <c r="B323" s="76"/>
      <c r="C323" s="265"/>
      <c r="F323" s="87" t="str">
        <f t="shared" ref="F323:F386" si="5">LEFT(A323,1)</f>
        <v/>
      </c>
    </row>
    <row r="324" spans="1:6" x14ac:dyDescent="0.8">
      <c r="A324" s="253"/>
      <c r="B324" s="503"/>
      <c r="C324" s="265"/>
      <c r="F324" s="87" t="str">
        <f t="shared" si="5"/>
        <v/>
      </c>
    </row>
    <row r="325" spans="1:6" x14ac:dyDescent="0.8">
      <c r="A325" s="253"/>
      <c r="B325" s="503"/>
      <c r="C325" s="265"/>
      <c r="F325" s="87" t="str">
        <f t="shared" si="5"/>
        <v/>
      </c>
    </row>
    <row r="326" spans="1:6" x14ac:dyDescent="0.8">
      <c r="A326" s="253"/>
      <c r="B326" s="503"/>
      <c r="C326" s="265"/>
      <c r="F326" s="87" t="str">
        <f t="shared" si="5"/>
        <v/>
      </c>
    </row>
    <row r="327" spans="1:6" x14ac:dyDescent="0.8">
      <c r="A327" s="253"/>
      <c r="B327" s="503"/>
      <c r="C327" s="265"/>
      <c r="F327" s="87" t="str">
        <f t="shared" si="5"/>
        <v/>
      </c>
    </row>
    <row r="328" spans="1:6" x14ac:dyDescent="0.8">
      <c r="A328" s="253"/>
      <c r="B328" s="503"/>
      <c r="C328" s="265"/>
      <c r="F328" s="87" t="str">
        <f t="shared" si="5"/>
        <v/>
      </c>
    </row>
    <row r="329" spans="1:6" x14ac:dyDescent="0.8">
      <c r="A329" s="253"/>
      <c r="B329" s="503"/>
      <c r="C329" s="265"/>
      <c r="F329" s="87" t="str">
        <f t="shared" si="5"/>
        <v/>
      </c>
    </row>
    <row r="330" spans="1:6" x14ac:dyDescent="0.8">
      <c r="A330" s="253"/>
      <c r="B330" s="503"/>
      <c r="C330" s="265"/>
      <c r="F330" s="87" t="str">
        <f t="shared" si="5"/>
        <v/>
      </c>
    </row>
    <row r="331" spans="1:6" x14ac:dyDescent="0.8">
      <c r="A331" s="253"/>
      <c r="B331" s="503"/>
      <c r="C331" s="265"/>
      <c r="F331" s="87" t="str">
        <f t="shared" si="5"/>
        <v/>
      </c>
    </row>
    <row r="332" spans="1:6" x14ac:dyDescent="0.8">
      <c r="A332" s="253"/>
      <c r="B332" s="196"/>
      <c r="C332" s="265"/>
      <c r="F332" s="87" t="str">
        <f t="shared" si="5"/>
        <v/>
      </c>
    </row>
    <row r="333" spans="1:6" x14ac:dyDescent="0.8">
      <c r="A333" s="253"/>
      <c r="B333" s="196"/>
      <c r="C333" s="265"/>
      <c r="F333" s="87" t="str">
        <f t="shared" si="5"/>
        <v/>
      </c>
    </row>
    <row r="334" spans="1:6" x14ac:dyDescent="0.8">
      <c r="A334" s="253"/>
      <c r="B334" s="196"/>
      <c r="C334" s="265"/>
      <c r="F334" s="87" t="str">
        <f t="shared" si="5"/>
        <v/>
      </c>
    </row>
    <row r="335" spans="1:6" x14ac:dyDescent="0.8">
      <c r="A335" s="253"/>
      <c r="B335" s="196"/>
      <c r="C335" s="265"/>
      <c r="F335" s="87" t="str">
        <f t="shared" si="5"/>
        <v/>
      </c>
    </row>
    <row r="336" spans="1:6" x14ac:dyDescent="0.8">
      <c r="A336" s="253"/>
      <c r="B336" s="196"/>
      <c r="C336" s="265"/>
      <c r="F336" s="87" t="str">
        <f t="shared" si="5"/>
        <v/>
      </c>
    </row>
    <row r="337" spans="1:6" x14ac:dyDescent="0.8">
      <c r="A337" s="253"/>
      <c r="B337" s="196"/>
      <c r="C337" s="265"/>
      <c r="F337" s="87" t="str">
        <f t="shared" si="5"/>
        <v/>
      </c>
    </row>
    <row r="338" spans="1:6" x14ac:dyDescent="0.8">
      <c r="A338" s="253"/>
      <c r="B338" s="196"/>
      <c r="C338" s="265"/>
      <c r="F338" s="87" t="str">
        <f t="shared" si="5"/>
        <v/>
      </c>
    </row>
    <row r="339" spans="1:6" x14ac:dyDescent="0.8">
      <c r="A339" s="253"/>
      <c r="B339" s="196"/>
      <c r="C339" s="265"/>
      <c r="F339" s="87" t="str">
        <f t="shared" si="5"/>
        <v/>
      </c>
    </row>
    <row r="340" spans="1:6" x14ac:dyDescent="0.8">
      <c r="A340" s="253"/>
      <c r="B340" s="196"/>
      <c r="C340" s="265"/>
      <c r="F340" s="87" t="str">
        <f t="shared" si="5"/>
        <v/>
      </c>
    </row>
    <row r="341" spans="1:6" x14ac:dyDescent="0.8">
      <c r="A341" s="253"/>
      <c r="B341" s="196"/>
      <c r="C341" s="265"/>
      <c r="F341" s="87" t="str">
        <f t="shared" si="5"/>
        <v/>
      </c>
    </row>
    <row r="342" spans="1:6" x14ac:dyDescent="0.8">
      <c r="A342" s="253"/>
      <c r="B342" s="196"/>
      <c r="C342" s="265"/>
      <c r="F342" s="87" t="str">
        <f t="shared" si="5"/>
        <v/>
      </c>
    </row>
    <row r="343" spans="1:6" x14ac:dyDescent="0.8">
      <c r="A343" s="253"/>
      <c r="B343" s="196"/>
      <c r="C343" s="265"/>
      <c r="F343" s="87" t="str">
        <f t="shared" si="5"/>
        <v/>
      </c>
    </row>
    <row r="344" spans="1:6" x14ac:dyDescent="0.8">
      <c r="A344" s="253"/>
      <c r="B344" s="196"/>
      <c r="C344" s="265"/>
      <c r="F344" s="87" t="str">
        <f t="shared" si="5"/>
        <v/>
      </c>
    </row>
    <row r="345" spans="1:6" x14ac:dyDescent="0.8">
      <c r="A345" s="253"/>
      <c r="B345" s="196"/>
      <c r="C345" s="265"/>
      <c r="F345" s="87" t="str">
        <f t="shared" si="5"/>
        <v/>
      </c>
    </row>
    <row r="346" spans="1:6" x14ac:dyDescent="0.8">
      <c r="A346" s="253"/>
      <c r="B346" s="503"/>
      <c r="C346" s="265"/>
      <c r="F346" s="87" t="str">
        <f t="shared" si="5"/>
        <v/>
      </c>
    </row>
    <row r="347" spans="1:6" x14ac:dyDescent="0.8">
      <c r="A347" s="253"/>
      <c r="B347" s="196"/>
      <c r="C347" s="265"/>
      <c r="F347" s="87" t="str">
        <f t="shared" si="5"/>
        <v/>
      </c>
    </row>
    <row r="348" spans="1:6" x14ac:dyDescent="0.8">
      <c r="A348" s="253"/>
      <c r="B348" s="196"/>
      <c r="C348" s="265"/>
      <c r="F348" s="87" t="str">
        <f t="shared" si="5"/>
        <v/>
      </c>
    </row>
    <row r="349" spans="1:6" x14ac:dyDescent="0.8">
      <c r="A349" s="253"/>
      <c r="B349" s="196"/>
      <c r="C349" s="265"/>
      <c r="F349" s="87" t="str">
        <f t="shared" si="5"/>
        <v/>
      </c>
    </row>
    <row r="350" spans="1:6" x14ac:dyDescent="0.8">
      <c r="A350" s="253"/>
      <c r="B350" s="196"/>
      <c r="C350" s="265"/>
      <c r="F350" s="87" t="str">
        <f t="shared" si="5"/>
        <v/>
      </c>
    </row>
    <row r="351" spans="1:6" x14ac:dyDescent="0.8">
      <c r="A351" s="253"/>
      <c r="B351" s="196"/>
      <c r="C351" s="265"/>
      <c r="F351" s="87" t="str">
        <f t="shared" si="5"/>
        <v/>
      </c>
    </row>
    <row r="352" spans="1:6" x14ac:dyDescent="0.8">
      <c r="A352" s="253"/>
      <c r="B352" s="196"/>
      <c r="C352" s="265"/>
      <c r="F352" s="87" t="str">
        <f t="shared" si="5"/>
        <v/>
      </c>
    </row>
    <row r="353" spans="1:6" x14ac:dyDescent="0.8">
      <c r="A353" s="253"/>
      <c r="B353" s="196"/>
      <c r="C353" s="265"/>
      <c r="F353" s="87" t="str">
        <f t="shared" si="5"/>
        <v/>
      </c>
    </row>
    <row r="354" spans="1:6" x14ac:dyDescent="0.8">
      <c r="A354" s="253"/>
      <c r="B354" s="196"/>
      <c r="C354" s="265"/>
      <c r="F354" s="87" t="str">
        <f t="shared" si="5"/>
        <v/>
      </c>
    </row>
    <row r="355" spans="1:6" x14ac:dyDescent="0.8">
      <c r="A355" s="253"/>
      <c r="B355" s="196"/>
      <c r="C355" s="265"/>
      <c r="F355" s="87" t="str">
        <f t="shared" si="5"/>
        <v/>
      </c>
    </row>
    <row r="356" spans="1:6" x14ac:dyDescent="0.8">
      <c r="A356" s="253"/>
      <c r="B356" s="196"/>
      <c r="C356" s="265"/>
      <c r="F356" s="87" t="str">
        <f t="shared" si="5"/>
        <v/>
      </c>
    </row>
    <row r="357" spans="1:6" x14ac:dyDescent="0.8">
      <c r="A357" s="253"/>
      <c r="B357" s="196"/>
      <c r="C357" s="265"/>
      <c r="F357" s="87" t="str">
        <f t="shared" si="5"/>
        <v/>
      </c>
    </row>
    <row r="358" spans="1:6" x14ac:dyDescent="0.8">
      <c r="A358" s="253"/>
      <c r="B358" s="196"/>
      <c r="C358" s="265"/>
      <c r="F358" s="87" t="str">
        <f t="shared" si="5"/>
        <v/>
      </c>
    </row>
    <row r="359" spans="1:6" x14ac:dyDescent="0.8">
      <c r="A359" s="253"/>
      <c r="B359" s="196"/>
      <c r="C359" s="265"/>
      <c r="F359" s="87" t="str">
        <f t="shared" si="5"/>
        <v/>
      </c>
    </row>
    <row r="360" spans="1:6" x14ac:dyDescent="0.8">
      <c r="A360" s="253"/>
      <c r="B360" s="196"/>
      <c r="C360" s="265"/>
      <c r="F360" s="87" t="str">
        <f t="shared" si="5"/>
        <v/>
      </c>
    </row>
    <row r="361" spans="1:6" x14ac:dyDescent="0.8">
      <c r="A361" s="253"/>
      <c r="B361" s="196"/>
      <c r="C361" s="265"/>
      <c r="F361" s="87" t="str">
        <f t="shared" si="5"/>
        <v/>
      </c>
    </row>
    <row r="362" spans="1:6" x14ac:dyDescent="0.8">
      <c r="A362" s="253"/>
      <c r="B362" s="196"/>
      <c r="C362" s="265"/>
      <c r="F362" s="87" t="str">
        <f t="shared" si="5"/>
        <v/>
      </c>
    </row>
    <row r="363" spans="1:6" x14ac:dyDescent="0.8">
      <c r="A363" s="253"/>
      <c r="B363" s="196"/>
      <c r="C363" s="265"/>
      <c r="F363" s="87" t="str">
        <f t="shared" si="5"/>
        <v/>
      </c>
    </row>
    <row r="364" spans="1:6" x14ac:dyDescent="0.8">
      <c r="A364" s="253"/>
      <c r="B364" s="196"/>
      <c r="C364" s="265"/>
      <c r="F364" s="87" t="str">
        <f t="shared" si="5"/>
        <v/>
      </c>
    </row>
    <row r="365" spans="1:6" x14ac:dyDescent="0.8">
      <c r="A365" s="253"/>
      <c r="B365" s="196"/>
      <c r="C365" s="265"/>
      <c r="F365" s="87" t="str">
        <f t="shared" si="5"/>
        <v/>
      </c>
    </row>
    <row r="366" spans="1:6" x14ac:dyDescent="0.8">
      <c r="A366" s="253"/>
      <c r="B366" s="196"/>
      <c r="C366" s="265"/>
      <c r="F366" s="87" t="str">
        <f t="shared" si="5"/>
        <v/>
      </c>
    </row>
    <row r="367" spans="1:6" x14ac:dyDescent="0.8">
      <c r="A367" s="253"/>
      <c r="B367" s="196"/>
      <c r="C367" s="265"/>
      <c r="F367" s="87" t="str">
        <f t="shared" si="5"/>
        <v/>
      </c>
    </row>
    <row r="368" spans="1:6" x14ac:dyDescent="0.8">
      <c r="A368" s="253"/>
      <c r="B368" s="196"/>
      <c r="C368" s="265"/>
      <c r="F368" s="87" t="str">
        <f t="shared" si="5"/>
        <v/>
      </c>
    </row>
    <row r="369" spans="1:6" x14ac:dyDescent="0.8">
      <c r="A369" s="253"/>
      <c r="B369" s="196"/>
      <c r="C369" s="265"/>
      <c r="F369" s="87" t="str">
        <f t="shared" si="5"/>
        <v/>
      </c>
    </row>
    <row r="370" spans="1:6" x14ac:dyDescent="0.8">
      <c r="A370" s="253"/>
      <c r="B370" s="196"/>
      <c r="C370" s="265"/>
      <c r="F370" s="87" t="str">
        <f t="shared" si="5"/>
        <v/>
      </c>
    </row>
    <row r="371" spans="1:6" x14ac:dyDescent="0.8">
      <c r="A371" s="253"/>
      <c r="B371" s="196"/>
      <c r="C371" s="265"/>
      <c r="F371" s="87" t="str">
        <f t="shared" si="5"/>
        <v/>
      </c>
    </row>
    <row r="372" spans="1:6" x14ac:dyDescent="0.8">
      <c r="A372" s="253"/>
      <c r="B372" s="196"/>
      <c r="C372" s="265"/>
      <c r="F372" s="87" t="str">
        <f t="shared" si="5"/>
        <v/>
      </c>
    </row>
    <row r="373" spans="1:6" x14ac:dyDescent="0.8">
      <c r="A373" s="253"/>
      <c r="B373" s="196"/>
      <c r="C373" s="265"/>
      <c r="F373" s="87" t="str">
        <f t="shared" si="5"/>
        <v/>
      </c>
    </row>
    <row r="374" spans="1:6" x14ac:dyDescent="0.8">
      <c r="A374" s="253"/>
      <c r="B374" s="196"/>
      <c r="C374" s="265"/>
      <c r="F374" s="87" t="str">
        <f t="shared" si="5"/>
        <v/>
      </c>
    </row>
    <row r="375" spans="1:6" x14ac:dyDescent="0.8">
      <c r="A375" s="253"/>
      <c r="B375" s="196"/>
      <c r="C375" s="265"/>
      <c r="F375" s="87" t="str">
        <f t="shared" si="5"/>
        <v/>
      </c>
    </row>
    <row r="376" spans="1:6" x14ac:dyDescent="0.8">
      <c r="A376" s="253"/>
      <c r="B376" s="196"/>
      <c r="C376" s="265"/>
      <c r="F376" s="87" t="str">
        <f t="shared" si="5"/>
        <v/>
      </c>
    </row>
    <row r="377" spans="1:6" x14ac:dyDescent="0.8">
      <c r="A377" s="253"/>
      <c r="B377" s="196"/>
      <c r="C377" s="265"/>
      <c r="F377" s="87" t="str">
        <f t="shared" si="5"/>
        <v/>
      </c>
    </row>
    <row r="378" spans="1:6" x14ac:dyDescent="0.8">
      <c r="A378" s="253"/>
      <c r="B378" s="196"/>
      <c r="C378" s="265"/>
      <c r="F378" s="87" t="str">
        <f t="shared" si="5"/>
        <v/>
      </c>
    </row>
    <row r="379" spans="1:6" x14ac:dyDescent="0.8">
      <c r="A379" s="253"/>
      <c r="B379" s="196"/>
      <c r="C379" s="265"/>
      <c r="F379" s="87" t="str">
        <f t="shared" si="5"/>
        <v/>
      </c>
    </row>
    <row r="380" spans="1:6" x14ac:dyDescent="0.8">
      <c r="A380" s="253"/>
      <c r="B380" s="196"/>
      <c r="C380" s="265"/>
      <c r="F380" s="87" t="str">
        <f t="shared" si="5"/>
        <v/>
      </c>
    </row>
    <row r="381" spans="1:6" x14ac:dyDescent="0.8">
      <c r="A381" s="253"/>
      <c r="B381" s="196"/>
      <c r="C381" s="265"/>
      <c r="F381" s="87" t="str">
        <f t="shared" si="5"/>
        <v/>
      </c>
    </row>
    <row r="382" spans="1:6" x14ac:dyDescent="0.8">
      <c r="A382" s="253"/>
      <c r="B382" s="196"/>
      <c r="C382" s="265"/>
      <c r="F382" s="87" t="str">
        <f t="shared" si="5"/>
        <v/>
      </c>
    </row>
    <row r="383" spans="1:6" x14ac:dyDescent="0.8">
      <c r="A383" s="253"/>
      <c r="B383" s="196"/>
      <c r="C383" s="265"/>
      <c r="F383" s="87" t="str">
        <f t="shared" si="5"/>
        <v/>
      </c>
    </row>
    <row r="384" spans="1:6" x14ac:dyDescent="0.8">
      <c r="A384" s="253"/>
      <c r="B384" s="196"/>
      <c r="C384" s="265"/>
      <c r="F384" s="87" t="str">
        <f t="shared" si="5"/>
        <v/>
      </c>
    </row>
    <row r="385" spans="1:6" x14ac:dyDescent="0.8">
      <c r="A385" s="253"/>
      <c r="B385" s="196"/>
      <c r="C385" s="265"/>
      <c r="F385" s="87" t="str">
        <f t="shared" si="5"/>
        <v/>
      </c>
    </row>
    <row r="386" spans="1:6" x14ac:dyDescent="0.8">
      <c r="A386" s="253"/>
      <c r="B386" s="196"/>
      <c r="C386" s="265"/>
      <c r="F386" s="87" t="str">
        <f t="shared" si="5"/>
        <v/>
      </c>
    </row>
    <row r="387" spans="1:6" x14ac:dyDescent="0.8">
      <c r="A387" s="253"/>
      <c r="B387" s="196"/>
      <c r="C387" s="265"/>
      <c r="F387" s="87" t="str">
        <f t="shared" ref="F387:F447" si="6">LEFT(A387,1)</f>
        <v/>
      </c>
    </row>
    <row r="388" spans="1:6" x14ac:dyDescent="0.8">
      <c r="A388" s="253"/>
      <c r="B388" s="196"/>
      <c r="C388" s="265"/>
      <c r="F388" s="87" t="str">
        <f t="shared" si="6"/>
        <v/>
      </c>
    </row>
    <row r="389" spans="1:6" x14ac:dyDescent="0.8">
      <c r="A389" s="253"/>
      <c r="B389" s="196"/>
      <c r="C389" s="265"/>
      <c r="F389" s="87" t="str">
        <f t="shared" si="6"/>
        <v/>
      </c>
    </row>
    <row r="390" spans="1:6" x14ac:dyDescent="0.8">
      <c r="A390" s="253"/>
      <c r="B390" s="196"/>
      <c r="C390" s="265"/>
      <c r="F390" s="87" t="str">
        <f t="shared" si="6"/>
        <v/>
      </c>
    </row>
    <row r="391" spans="1:6" x14ac:dyDescent="0.8">
      <c r="A391" s="253"/>
      <c r="B391" s="196"/>
      <c r="C391" s="265"/>
      <c r="F391" s="87" t="str">
        <f t="shared" si="6"/>
        <v/>
      </c>
    </row>
    <row r="392" spans="1:6" x14ac:dyDescent="0.8">
      <c r="A392" s="253"/>
      <c r="B392" s="196"/>
      <c r="C392" s="265"/>
      <c r="F392" s="87" t="str">
        <f t="shared" si="6"/>
        <v/>
      </c>
    </row>
    <row r="393" spans="1:6" x14ac:dyDescent="0.8">
      <c r="A393" s="253"/>
      <c r="B393" s="196"/>
      <c r="C393" s="265"/>
      <c r="F393" s="87" t="str">
        <f t="shared" si="6"/>
        <v/>
      </c>
    </row>
    <row r="394" spans="1:6" x14ac:dyDescent="0.8">
      <c r="A394" s="253"/>
      <c r="B394" s="196"/>
      <c r="C394" s="265"/>
      <c r="F394" s="87" t="str">
        <f t="shared" si="6"/>
        <v/>
      </c>
    </row>
    <row r="395" spans="1:6" x14ac:dyDescent="0.8">
      <c r="A395" s="253"/>
      <c r="B395" s="196"/>
      <c r="C395" s="265"/>
      <c r="F395" s="87" t="str">
        <f t="shared" si="6"/>
        <v/>
      </c>
    </row>
    <row r="396" spans="1:6" x14ac:dyDescent="0.8">
      <c r="A396" s="253"/>
      <c r="B396" s="196"/>
      <c r="C396" s="265"/>
      <c r="F396" s="87" t="str">
        <f t="shared" si="6"/>
        <v/>
      </c>
    </row>
    <row r="397" spans="1:6" x14ac:dyDescent="0.8">
      <c r="A397" s="253"/>
      <c r="B397" s="196"/>
      <c r="C397" s="265"/>
      <c r="F397" s="87" t="str">
        <f t="shared" si="6"/>
        <v/>
      </c>
    </row>
    <row r="398" spans="1:6" x14ac:dyDescent="0.8">
      <c r="A398" s="253"/>
      <c r="B398" s="196"/>
      <c r="C398" s="265"/>
      <c r="F398" s="87" t="str">
        <f t="shared" si="6"/>
        <v/>
      </c>
    </row>
    <row r="399" spans="1:6" x14ac:dyDescent="0.8">
      <c r="A399" s="253"/>
      <c r="B399" s="196"/>
      <c r="C399" s="265"/>
      <c r="F399" s="87" t="str">
        <f t="shared" si="6"/>
        <v/>
      </c>
    </row>
    <row r="400" spans="1:6" x14ac:dyDescent="0.8">
      <c r="A400" s="253"/>
      <c r="B400" s="196"/>
      <c r="C400" s="265"/>
      <c r="F400" s="87" t="str">
        <f t="shared" si="6"/>
        <v/>
      </c>
    </row>
    <row r="401" spans="1:6" x14ac:dyDescent="0.8">
      <c r="A401" s="253"/>
      <c r="B401" s="196"/>
      <c r="C401" s="265"/>
      <c r="F401" s="87" t="str">
        <f t="shared" si="6"/>
        <v/>
      </c>
    </row>
    <row r="402" spans="1:6" x14ac:dyDescent="0.8">
      <c r="A402" s="253"/>
      <c r="B402" s="196"/>
      <c r="C402" s="265"/>
      <c r="F402" s="87" t="str">
        <f t="shared" si="6"/>
        <v/>
      </c>
    </row>
    <row r="403" spans="1:6" x14ac:dyDescent="0.8">
      <c r="A403" s="253"/>
      <c r="B403" s="196"/>
      <c r="C403" s="265"/>
      <c r="F403" s="87" t="str">
        <f t="shared" si="6"/>
        <v/>
      </c>
    </row>
    <row r="404" spans="1:6" x14ac:dyDescent="0.8">
      <c r="A404" s="253"/>
      <c r="B404" s="196"/>
      <c r="C404" s="265"/>
      <c r="F404" s="87" t="str">
        <f t="shared" si="6"/>
        <v/>
      </c>
    </row>
    <row r="405" spans="1:6" x14ac:dyDescent="0.8">
      <c r="A405" s="253"/>
      <c r="B405" s="196"/>
      <c r="C405" s="265"/>
      <c r="F405" s="87" t="str">
        <f t="shared" si="6"/>
        <v/>
      </c>
    </row>
    <row r="406" spans="1:6" x14ac:dyDescent="0.8">
      <c r="A406" s="253"/>
      <c r="B406" s="196"/>
      <c r="C406" s="265"/>
      <c r="F406" s="87" t="str">
        <f t="shared" si="6"/>
        <v/>
      </c>
    </row>
    <row r="407" spans="1:6" x14ac:dyDescent="0.8">
      <c r="A407" s="253"/>
      <c r="B407" s="196"/>
      <c r="C407" s="265"/>
      <c r="F407" s="87" t="str">
        <f t="shared" si="6"/>
        <v/>
      </c>
    </row>
    <row r="408" spans="1:6" x14ac:dyDescent="0.8">
      <c r="A408" s="253"/>
      <c r="B408" s="196"/>
      <c r="C408" s="265"/>
      <c r="F408" s="87" t="str">
        <f t="shared" si="6"/>
        <v/>
      </c>
    </row>
    <row r="409" spans="1:6" x14ac:dyDescent="0.8">
      <c r="A409" s="253"/>
      <c r="B409" s="196"/>
      <c r="C409" s="265"/>
      <c r="F409" s="87" t="str">
        <f t="shared" si="6"/>
        <v/>
      </c>
    </row>
    <row r="410" spans="1:6" x14ac:dyDescent="0.8">
      <c r="A410" s="253"/>
      <c r="B410" s="196"/>
      <c r="C410" s="265"/>
      <c r="F410" s="87" t="str">
        <f t="shared" si="6"/>
        <v/>
      </c>
    </row>
    <row r="411" spans="1:6" x14ac:dyDescent="0.8">
      <c r="A411" s="253"/>
      <c r="B411" s="196"/>
      <c r="C411" s="265"/>
      <c r="F411" s="87" t="str">
        <f t="shared" si="6"/>
        <v/>
      </c>
    </row>
    <row r="412" spans="1:6" x14ac:dyDescent="0.8">
      <c r="A412" s="253"/>
      <c r="B412" s="196"/>
      <c r="C412" s="265"/>
      <c r="F412" s="87" t="str">
        <f t="shared" si="6"/>
        <v/>
      </c>
    </row>
    <row r="413" spans="1:6" x14ac:dyDescent="0.8">
      <c r="A413" s="253"/>
      <c r="B413" s="196"/>
      <c r="C413" s="265"/>
      <c r="F413" s="87" t="str">
        <f t="shared" si="6"/>
        <v/>
      </c>
    </row>
    <row r="414" spans="1:6" x14ac:dyDescent="0.8">
      <c r="A414" s="253"/>
      <c r="B414" s="196"/>
      <c r="C414" s="265"/>
      <c r="F414" s="87" t="str">
        <f t="shared" si="6"/>
        <v/>
      </c>
    </row>
    <row r="415" spans="1:6" x14ac:dyDescent="0.8">
      <c r="A415" s="253"/>
      <c r="B415" s="196"/>
      <c r="C415" s="265"/>
      <c r="F415" s="87" t="str">
        <f t="shared" si="6"/>
        <v/>
      </c>
    </row>
    <row r="416" spans="1:6" x14ac:dyDescent="0.8">
      <c r="A416" s="253"/>
      <c r="B416" s="196"/>
      <c r="C416" s="265"/>
      <c r="F416" s="87" t="str">
        <f t="shared" si="6"/>
        <v/>
      </c>
    </row>
    <row r="417" spans="1:6" x14ac:dyDescent="0.8">
      <c r="A417" s="253"/>
      <c r="B417" s="196"/>
      <c r="C417" s="265"/>
      <c r="F417" s="87" t="str">
        <f t="shared" si="6"/>
        <v/>
      </c>
    </row>
    <row r="418" spans="1:6" x14ac:dyDescent="0.8">
      <c r="A418" s="253"/>
      <c r="B418" s="196"/>
      <c r="C418" s="265"/>
      <c r="F418" s="87" t="str">
        <f t="shared" si="6"/>
        <v/>
      </c>
    </row>
    <row r="419" spans="1:6" x14ac:dyDescent="0.8">
      <c r="A419" s="253"/>
      <c r="B419" s="196"/>
      <c r="C419" s="265"/>
      <c r="F419" s="87" t="str">
        <f t="shared" si="6"/>
        <v/>
      </c>
    </row>
    <row r="420" spans="1:6" x14ac:dyDescent="0.8">
      <c r="A420" s="253"/>
      <c r="B420" s="196"/>
      <c r="C420" s="265"/>
      <c r="F420" s="87" t="str">
        <f t="shared" si="6"/>
        <v/>
      </c>
    </row>
    <row r="421" spans="1:6" x14ac:dyDescent="0.8">
      <c r="A421" s="253"/>
      <c r="B421" s="196"/>
      <c r="C421" s="265"/>
      <c r="F421" s="87" t="str">
        <f t="shared" si="6"/>
        <v/>
      </c>
    </row>
    <row r="422" spans="1:6" x14ac:dyDescent="0.8">
      <c r="A422" s="253"/>
      <c r="B422" s="196"/>
      <c r="C422" s="265"/>
      <c r="F422" s="87" t="str">
        <f t="shared" si="6"/>
        <v/>
      </c>
    </row>
    <row r="423" spans="1:6" x14ac:dyDescent="0.8">
      <c r="A423" s="253"/>
      <c r="B423" s="196"/>
      <c r="C423" s="265"/>
      <c r="F423" s="87" t="str">
        <f t="shared" si="6"/>
        <v/>
      </c>
    </row>
    <row r="424" spans="1:6" x14ac:dyDescent="0.8">
      <c r="A424" s="253"/>
      <c r="B424" s="196"/>
      <c r="C424" s="265"/>
      <c r="F424" s="87" t="str">
        <f t="shared" si="6"/>
        <v/>
      </c>
    </row>
    <row r="425" spans="1:6" x14ac:dyDescent="0.8">
      <c r="A425" s="253"/>
      <c r="B425" s="196"/>
      <c r="C425" s="265"/>
      <c r="F425" s="87" t="str">
        <f t="shared" si="6"/>
        <v/>
      </c>
    </row>
    <row r="426" spans="1:6" x14ac:dyDescent="0.8">
      <c r="A426" s="253"/>
      <c r="B426" s="196"/>
      <c r="C426" s="265"/>
      <c r="F426" s="87" t="str">
        <f t="shared" si="6"/>
        <v/>
      </c>
    </row>
    <row r="427" spans="1:6" x14ac:dyDescent="0.8">
      <c r="A427" s="253"/>
      <c r="B427" s="196"/>
      <c r="C427" s="265"/>
      <c r="F427" s="87" t="str">
        <f t="shared" si="6"/>
        <v/>
      </c>
    </row>
    <row r="428" spans="1:6" x14ac:dyDescent="0.8">
      <c r="A428" s="253"/>
      <c r="B428" s="503"/>
      <c r="C428" s="265"/>
      <c r="F428" s="87" t="str">
        <f t="shared" si="6"/>
        <v/>
      </c>
    </row>
    <row r="429" spans="1:6" x14ac:dyDescent="0.8">
      <c r="A429" s="253"/>
      <c r="B429" s="503"/>
      <c r="C429" s="265"/>
      <c r="F429" s="87" t="str">
        <f t="shared" si="6"/>
        <v/>
      </c>
    </row>
    <row r="430" spans="1:6" x14ac:dyDescent="0.8">
      <c r="A430" s="253"/>
      <c r="B430" s="196"/>
      <c r="C430" s="265"/>
      <c r="F430" s="87" t="str">
        <f t="shared" si="6"/>
        <v/>
      </c>
    </row>
    <row r="431" spans="1:6" x14ac:dyDescent="0.8">
      <c r="A431" s="253"/>
      <c r="B431" s="196"/>
      <c r="C431" s="265"/>
      <c r="F431" s="87" t="str">
        <f t="shared" si="6"/>
        <v/>
      </c>
    </row>
    <row r="432" spans="1:6" x14ac:dyDescent="0.8">
      <c r="A432" s="253"/>
      <c r="B432" s="196"/>
      <c r="C432" s="265"/>
      <c r="F432" s="87" t="str">
        <f t="shared" si="6"/>
        <v/>
      </c>
    </row>
    <row r="433" spans="1:6" x14ac:dyDescent="0.8">
      <c r="A433" s="253"/>
      <c r="B433" s="196"/>
      <c r="C433" s="265"/>
      <c r="F433" s="87" t="str">
        <f t="shared" si="6"/>
        <v/>
      </c>
    </row>
    <row r="434" spans="1:6" x14ac:dyDescent="0.8">
      <c r="A434" s="253"/>
      <c r="B434" s="196"/>
      <c r="C434" s="265"/>
      <c r="F434" s="87" t="str">
        <f t="shared" si="6"/>
        <v/>
      </c>
    </row>
    <row r="435" spans="1:6" x14ac:dyDescent="0.8">
      <c r="A435" s="253"/>
      <c r="B435" s="196"/>
      <c r="C435" s="265"/>
      <c r="F435" s="87" t="str">
        <f t="shared" si="6"/>
        <v/>
      </c>
    </row>
    <row r="436" spans="1:6" x14ac:dyDescent="0.8">
      <c r="A436" s="253"/>
      <c r="B436" s="196"/>
      <c r="C436" s="265"/>
      <c r="F436" s="87" t="str">
        <f t="shared" si="6"/>
        <v/>
      </c>
    </row>
    <row r="437" spans="1:6" x14ac:dyDescent="0.8">
      <c r="A437" s="253"/>
      <c r="B437" s="196"/>
      <c r="C437" s="265"/>
      <c r="F437" s="87" t="str">
        <f t="shared" si="6"/>
        <v/>
      </c>
    </row>
    <row r="438" spans="1:6" x14ac:dyDescent="0.8">
      <c r="A438" s="253"/>
      <c r="B438" s="196"/>
      <c r="C438" s="265"/>
      <c r="F438" s="87" t="str">
        <f t="shared" si="6"/>
        <v/>
      </c>
    </row>
    <row r="439" spans="1:6" x14ac:dyDescent="0.8">
      <c r="A439" s="253"/>
      <c r="B439" s="196"/>
      <c r="C439" s="265"/>
      <c r="F439" s="87" t="str">
        <f t="shared" si="6"/>
        <v/>
      </c>
    </row>
    <row r="440" spans="1:6" x14ac:dyDescent="0.8">
      <c r="A440" s="253"/>
      <c r="B440" s="196"/>
      <c r="C440" s="265"/>
      <c r="F440" s="87" t="str">
        <f t="shared" si="6"/>
        <v/>
      </c>
    </row>
    <row r="441" spans="1:6" x14ac:dyDescent="0.8">
      <c r="A441" s="253"/>
      <c r="B441" s="196"/>
      <c r="C441" s="265"/>
      <c r="F441" s="87" t="str">
        <f t="shared" si="6"/>
        <v/>
      </c>
    </row>
    <row r="442" spans="1:6" x14ac:dyDescent="0.8">
      <c r="A442" s="6"/>
      <c r="B442" s="196"/>
      <c r="C442" s="265"/>
      <c r="F442" s="87" t="str">
        <f t="shared" si="6"/>
        <v/>
      </c>
    </row>
    <row r="443" spans="1:6" x14ac:dyDescent="0.8">
      <c r="A443" s="6"/>
      <c r="B443" s="212"/>
      <c r="C443" s="265"/>
      <c r="F443" s="87" t="str">
        <f t="shared" si="6"/>
        <v/>
      </c>
    </row>
    <row r="444" spans="1:6" x14ac:dyDescent="0.8">
      <c r="A444" s="6"/>
      <c r="B444" s="212"/>
      <c r="C444" s="265"/>
      <c r="F444" s="87" t="str">
        <f t="shared" si="6"/>
        <v/>
      </c>
    </row>
    <row r="445" spans="1:6" x14ac:dyDescent="0.8">
      <c r="A445" s="6"/>
      <c r="B445" s="212"/>
      <c r="C445" s="265"/>
      <c r="F445" s="87" t="str">
        <f t="shared" si="6"/>
        <v/>
      </c>
    </row>
    <row r="446" spans="1:6" x14ac:dyDescent="0.8">
      <c r="A446" s="6"/>
      <c r="B446" s="212"/>
      <c r="C446" s="265"/>
      <c r="F446" s="87" t="str">
        <f t="shared" si="6"/>
        <v/>
      </c>
    </row>
    <row r="447" spans="1:6" x14ac:dyDescent="0.8">
      <c r="A447" s="6"/>
      <c r="B447" s="212"/>
      <c r="C447" s="265"/>
      <c r="F447" s="87" t="str">
        <f t="shared" si="6"/>
        <v/>
      </c>
    </row>
    <row r="448" spans="1:6" x14ac:dyDescent="0.8">
      <c r="C448" s="417">
        <f>SUM(C2:C447)</f>
        <v>0</v>
      </c>
      <c r="D448" s="69" t="s">
        <v>5930</v>
      </c>
    </row>
    <row r="449" spans="2:5" x14ac:dyDescent="0.8">
      <c r="B449" s="87" t="s">
        <v>628</v>
      </c>
      <c r="C449" s="197">
        <f>SUMIF($F$2:$F$447,4,$C$2:$C$447)</f>
        <v>0</v>
      </c>
      <c r="D449" s="197">
        <f>SUM('1.Planfin66_2nd'!F17)</f>
        <v>0</v>
      </c>
      <c r="E449" s="197">
        <f>SUM(C449-D449)</f>
        <v>0</v>
      </c>
    </row>
    <row r="450" spans="2:5" x14ac:dyDescent="0.8">
      <c r="B450" s="87" t="s">
        <v>646</v>
      </c>
      <c r="C450" s="197">
        <f>SUMIF($F$2:$F$447,5,$C$2:$C$447)</f>
        <v>0</v>
      </c>
      <c r="D450" s="197">
        <f>SUM('1.Planfin66_2nd'!F33)</f>
        <v>0</v>
      </c>
      <c r="E450" s="197">
        <f>SUM(C450-D450)</f>
        <v>0</v>
      </c>
    </row>
    <row r="451" spans="2:5" x14ac:dyDescent="0.8">
      <c r="C451" s="197">
        <f>SUM(C449-C450)</f>
        <v>0</v>
      </c>
    </row>
    <row r="511" spans="2:2" x14ac:dyDescent="0.8">
      <c r="B511" s="87" t="s">
        <v>5845</v>
      </c>
    </row>
  </sheetData>
  <pageMargins left="0.7" right="0.7" top="0.75" bottom="0.75" header="0.3" footer="0.3"/>
  <pageSetup orientation="portrait" verticalDpi="120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I451"/>
  <sheetViews>
    <sheetView topLeftCell="A3" zoomScaleNormal="100" workbookViewId="0">
      <selection activeCell="B449" sqref="B449"/>
    </sheetView>
  </sheetViews>
  <sheetFormatPr defaultColWidth="8.83203125" defaultRowHeight="24" x14ac:dyDescent="0.8"/>
  <cols>
    <col min="1" max="1" width="16.4140625" style="6" customWidth="1"/>
    <col min="2" max="2" width="65.4140625" style="6" customWidth="1"/>
    <col min="3" max="3" width="19.1640625" style="6" bestFit="1" customWidth="1"/>
    <col min="4" max="4" width="8.4140625" style="6" customWidth="1"/>
    <col min="5" max="5" width="14.58203125" style="96" bestFit="1" customWidth="1"/>
    <col min="6" max="6" width="18.08203125" style="96" customWidth="1"/>
    <col min="7" max="7" width="15.4140625" style="96" customWidth="1"/>
    <col min="8" max="8" width="19.9140625" style="347" bestFit="1" customWidth="1"/>
    <col min="9" max="9" width="5.83203125" style="6" bestFit="1" customWidth="1"/>
    <col min="10" max="16384" width="8.83203125" style="6"/>
  </cols>
  <sheetData>
    <row r="1" spans="1:9" ht="28.75" customHeight="1" x14ac:dyDescent="1.2">
      <c r="A1" s="99"/>
      <c r="B1" s="182" t="s">
        <v>6548</v>
      </c>
      <c r="C1" s="99"/>
      <c r="D1" s="99"/>
      <c r="E1" s="99"/>
      <c r="F1" s="99"/>
      <c r="G1" s="99"/>
    </row>
    <row r="2" spans="1:9" x14ac:dyDescent="0.8">
      <c r="A2" s="631" t="s">
        <v>665</v>
      </c>
      <c r="B2" s="632" t="s">
        <v>666</v>
      </c>
      <c r="C2" s="633" t="s">
        <v>651</v>
      </c>
      <c r="E2" s="410" t="s">
        <v>700</v>
      </c>
      <c r="F2" s="410" t="s">
        <v>6379</v>
      </c>
      <c r="G2" s="410" t="s">
        <v>5981</v>
      </c>
      <c r="I2" s="6" t="s">
        <v>6307</v>
      </c>
    </row>
    <row r="3" spans="1:9" ht="24" customHeight="1" x14ac:dyDescent="0.8">
      <c r="A3" s="634" t="s">
        <v>139</v>
      </c>
      <c r="B3" s="635" t="s">
        <v>140</v>
      </c>
      <c r="C3" s="636">
        <f>IFERROR(INDEX('5.งบทดลอง รพ.'!$C:$C,MATCH('6.WS-Re-Exp'!A3,'5.งบทดลอง รพ.'!$A:$A,0)),)</f>
        <v>0</v>
      </c>
      <c r="E3" s="201" t="str">
        <f>INDEX('13.Mapping'!$E:$E,MATCH('6.WS-Re-Exp'!$A3,'13.Mapping'!$A:$A,0))</f>
        <v>45110</v>
      </c>
      <c r="F3" s="201" t="str">
        <f>INDEX('13.Mapping'!$C:$C,MATCH('6.WS-Re-Exp'!$A3,'13.Mapping'!$A:$A,0))</f>
        <v>P12</v>
      </c>
      <c r="G3" s="201">
        <f>INDEX('13.Mapping'!$J:$J,MATCH('6.WS-Re-Exp'!$A3,'13.Mapping'!$A:$A,0))</f>
        <v>0</v>
      </c>
      <c r="H3" s="348"/>
      <c r="I3" s="528">
        <v>1</v>
      </c>
    </row>
    <row r="4" spans="1:9" x14ac:dyDescent="0.8">
      <c r="A4" s="634" t="s">
        <v>141</v>
      </c>
      <c r="B4" s="635" t="s">
        <v>142</v>
      </c>
      <c r="C4" s="636">
        <f>IFERROR(INDEX('5.งบทดลอง รพ.'!$C:$C,MATCH('6.WS-Re-Exp'!A4,'5.งบทดลอง รพ.'!$A:$A,0)),)</f>
        <v>0</v>
      </c>
      <c r="E4" s="201" t="str">
        <f>INDEX('13.Mapping'!$E:$E,MATCH('6.WS-Re-Exp'!$A4,'13.Mapping'!$A:$A,0))</f>
        <v>45110</v>
      </c>
      <c r="F4" s="201" t="str">
        <f>INDEX('13.Mapping'!$C:$C,MATCH('6.WS-Re-Exp'!$A4,'13.Mapping'!$A:$A,0))</f>
        <v>P12</v>
      </c>
      <c r="G4" s="201">
        <f>INDEX('13.Mapping'!$J:$J,MATCH('6.WS-Re-Exp'!$A4,'13.Mapping'!$A:$A,0))</f>
        <v>0</v>
      </c>
      <c r="H4" s="348"/>
      <c r="I4" s="528">
        <v>2</v>
      </c>
    </row>
    <row r="5" spans="1:9" x14ac:dyDescent="0.8">
      <c r="A5" s="634" t="s">
        <v>143</v>
      </c>
      <c r="B5" s="635" t="s">
        <v>144</v>
      </c>
      <c r="C5" s="636">
        <f>IFERROR(INDEX('5.งบทดลอง รพ.'!$C:$C,MATCH('6.WS-Re-Exp'!A5,'5.งบทดลอง รพ.'!$A:$A,0)),)</f>
        <v>0</v>
      </c>
      <c r="E5" s="201" t="str">
        <f>INDEX('13.Mapping'!$E:$E,MATCH('6.WS-Re-Exp'!$A5,'13.Mapping'!$A:$A,0))</f>
        <v>45110</v>
      </c>
      <c r="F5" s="201" t="str">
        <f>INDEX('13.Mapping'!$C:$C,MATCH('6.WS-Re-Exp'!$A5,'13.Mapping'!$A:$A,0))</f>
        <v>P12</v>
      </c>
      <c r="G5" s="201">
        <f>INDEX('13.Mapping'!$J:$J,MATCH('6.WS-Re-Exp'!$A5,'13.Mapping'!$A:$A,0))</f>
        <v>0</v>
      </c>
      <c r="H5" s="348"/>
      <c r="I5" s="528">
        <v>3</v>
      </c>
    </row>
    <row r="6" spans="1:9" x14ac:dyDescent="0.8">
      <c r="A6" s="634" t="s">
        <v>145</v>
      </c>
      <c r="B6" s="635" t="s">
        <v>146</v>
      </c>
      <c r="C6" s="636">
        <f>IFERROR(INDEX('5.งบทดลอง รพ.'!$C:$C,MATCH('6.WS-Re-Exp'!A6,'5.งบทดลอง รพ.'!$A:$A,0)),)</f>
        <v>0</v>
      </c>
      <c r="E6" s="201" t="str">
        <f>INDEX('13.Mapping'!$E:$E,MATCH('6.WS-Re-Exp'!$A6,'13.Mapping'!$A:$A,0))</f>
        <v>45110</v>
      </c>
      <c r="F6" s="201" t="str">
        <f>INDEX('13.Mapping'!$C:$C,MATCH('6.WS-Re-Exp'!$A6,'13.Mapping'!$A:$A,0))</f>
        <v>P12</v>
      </c>
      <c r="G6" s="201">
        <f>INDEX('13.Mapping'!$J:$J,MATCH('6.WS-Re-Exp'!$A6,'13.Mapping'!$A:$A,0))</f>
        <v>0</v>
      </c>
      <c r="H6" s="348"/>
      <c r="I6" s="528">
        <v>4</v>
      </c>
    </row>
    <row r="7" spans="1:9" x14ac:dyDescent="0.8">
      <c r="A7" s="634" t="s">
        <v>147</v>
      </c>
      <c r="B7" s="635" t="s">
        <v>933</v>
      </c>
      <c r="C7" s="636">
        <f>IFERROR(INDEX('5.งบทดลอง รพ.'!$C:$C,MATCH('6.WS-Re-Exp'!A7,'5.งบทดลอง รพ.'!$A:$A,0)),)</f>
        <v>0</v>
      </c>
      <c r="E7" s="201" t="str">
        <f>INDEX('13.Mapping'!$E:$E,MATCH('6.WS-Re-Exp'!$A7,'13.Mapping'!$A:$A,0))</f>
        <v>45110</v>
      </c>
      <c r="F7" s="201" t="str">
        <f>INDEX('13.Mapping'!$C:$C,MATCH('6.WS-Re-Exp'!$A7,'13.Mapping'!$A:$A,0))</f>
        <v>P12</v>
      </c>
      <c r="G7" s="201">
        <f>INDEX('13.Mapping'!$J:$J,MATCH('6.WS-Re-Exp'!$A7,'13.Mapping'!$A:$A,0))</f>
        <v>0</v>
      </c>
      <c r="H7" s="348"/>
      <c r="I7" s="528">
        <v>5</v>
      </c>
    </row>
    <row r="8" spans="1:9" x14ac:dyDescent="0.8">
      <c r="A8" s="634" t="s">
        <v>148</v>
      </c>
      <c r="B8" s="635" t="s">
        <v>149</v>
      </c>
      <c r="C8" s="636">
        <f>IFERROR(INDEX('5.งบทดลอง รพ.'!$C:$C,MATCH('6.WS-Re-Exp'!A8,'5.งบทดลอง รพ.'!$A:$A,0)),)</f>
        <v>0</v>
      </c>
      <c r="E8" s="201" t="str">
        <f>INDEX('13.Mapping'!$E:$E,MATCH('6.WS-Re-Exp'!$A8,'13.Mapping'!$A:$A,0))</f>
        <v>45110</v>
      </c>
      <c r="F8" s="201" t="str">
        <f>INDEX('13.Mapping'!$C:$C,MATCH('6.WS-Re-Exp'!$A8,'13.Mapping'!$A:$A,0))</f>
        <v>P12</v>
      </c>
      <c r="G8" s="201">
        <f>INDEX('13.Mapping'!$J:$J,MATCH('6.WS-Re-Exp'!$A8,'13.Mapping'!$A:$A,0))</f>
        <v>0</v>
      </c>
      <c r="H8" s="348"/>
      <c r="I8" s="528">
        <v>6</v>
      </c>
    </row>
    <row r="9" spans="1:9" x14ac:dyDescent="0.8">
      <c r="A9" s="634" t="s">
        <v>150</v>
      </c>
      <c r="B9" s="635" t="s">
        <v>171</v>
      </c>
      <c r="C9" s="636">
        <f>IFERROR(INDEX('5.งบทดลอง รพ.'!$C:$C,MATCH('6.WS-Re-Exp'!A9,'5.งบทดลอง รพ.'!$A:$A,0)),)</f>
        <v>0</v>
      </c>
      <c r="E9" s="201" t="str">
        <f>INDEX('13.Mapping'!$E:$E,MATCH('6.WS-Re-Exp'!$A9,'13.Mapping'!$A:$A,0))</f>
        <v>45110</v>
      </c>
      <c r="F9" s="201" t="str">
        <f>INDEX('13.Mapping'!$C:$C,MATCH('6.WS-Re-Exp'!$A9,'13.Mapping'!$A:$A,0))</f>
        <v>P12</v>
      </c>
      <c r="G9" s="201">
        <f>INDEX('13.Mapping'!$J:$J,MATCH('6.WS-Re-Exp'!$A9,'13.Mapping'!$A:$A,0))</f>
        <v>0</v>
      </c>
      <c r="H9" s="348"/>
      <c r="I9" s="528">
        <v>7</v>
      </c>
    </row>
    <row r="10" spans="1:9" x14ac:dyDescent="0.8">
      <c r="A10" s="634" t="s">
        <v>151</v>
      </c>
      <c r="B10" s="635" t="s">
        <v>173</v>
      </c>
      <c r="C10" s="636">
        <f>IFERROR(INDEX('5.งบทดลอง รพ.'!$C:$C,MATCH('6.WS-Re-Exp'!A10,'5.งบทดลอง รพ.'!$A:$A,0)),)</f>
        <v>0</v>
      </c>
      <c r="E10" s="201" t="str">
        <f>INDEX('13.Mapping'!$E:$E,MATCH('6.WS-Re-Exp'!$A10,'13.Mapping'!$A:$A,0))</f>
        <v>45110</v>
      </c>
      <c r="F10" s="201" t="str">
        <f>INDEX('13.Mapping'!$C:$C,MATCH('6.WS-Re-Exp'!$A10,'13.Mapping'!$A:$A,0))</f>
        <v>P12</v>
      </c>
      <c r="G10" s="201">
        <f>INDEX('13.Mapping'!$J:$J,MATCH('6.WS-Re-Exp'!$A10,'13.Mapping'!$A:$A,0))</f>
        <v>0</v>
      </c>
      <c r="H10" s="348"/>
      <c r="I10" s="528">
        <v>8</v>
      </c>
    </row>
    <row r="11" spans="1:9" x14ac:dyDescent="0.8">
      <c r="A11" s="634" t="s">
        <v>152</v>
      </c>
      <c r="B11" s="635" t="s">
        <v>153</v>
      </c>
      <c r="C11" s="636">
        <f>IFERROR(INDEX('5.งบทดลอง รพ.'!$C:$C,MATCH('6.WS-Re-Exp'!A11,'5.งบทดลอง รพ.'!$A:$A,0)),)</f>
        <v>0</v>
      </c>
      <c r="E11" s="201" t="str">
        <f>INDEX('13.Mapping'!$E:$E,MATCH('6.WS-Re-Exp'!$A11,'13.Mapping'!$A:$A,0))</f>
        <v>45110</v>
      </c>
      <c r="F11" s="201" t="str">
        <f>INDEX('13.Mapping'!$C:$C,MATCH('6.WS-Re-Exp'!$A11,'13.Mapping'!$A:$A,0))</f>
        <v>P12</v>
      </c>
      <c r="G11" s="201">
        <f>INDEX('13.Mapping'!$J:$J,MATCH('6.WS-Re-Exp'!$A11,'13.Mapping'!$A:$A,0))</f>
        <v>0</v>
      </c>
      <c r="H11" s="348"/>
      <c r="I11" s="528">
        <v>9</v>
      </c>
    </row>
    <row r="12" spans="1:9" x14ac:dyDescent="0.8">
      <c r="A12" s="634" t="s">
        <v>5808</v>
      </c>
      <c r="B12" s="635" t="s">
        <v>5809</v>
      </c>
      <c r="C12" s="636">
        <f>IFERROR(INDEX('5.งบทดลอง รพ.'!$C:$C,MATCH('6.WS-Re-Exp'!A12,'5.งบทดลอง รพ.'!$A:$A,0)),)</f>
        <v>0</v>
      </c>
      <c r="E12" s="201" t="str">
        <f>INDEX('13.Mapping'!$E:$E,MATCH('6.WS-Re-Exp'!$A12,'13.Mapping'!$A:$A,0))</f>
        <v>45110</v>
      </c>
      <c r="F12" s="201" t="str">
        <f>INDEX('13.Mapping'!$C:$C,MATCH('6.WS-Re-Exp'!$A12,'13.Mapping'!$A:$A,0))</f>
        <v>P12</v>
      </c>
      <c r="G12" s="201">
        <f>INDEX('13.Mapping'!$J:$J,MATCH('6.WS-Re-Exp'!$A12,'13.Mapping'!$A:$A,0))</f>
        <v>0</v>
      </c>
      <c r="H12" s="348"/>
      <c r="I12" s="528">
        <v>10</v>
      </c>
    </row>
    <row r="13" spans="1:9" x14ac:dyDescent="0.8">
      <c r="A13" s="634" t="s">
        <v>154</v>
      </c>
      <c r="B13" s="635" t="s">
        <v>155</v>
      </c>
      <c r="C13" s="636">
        <f>IFERROR(INDEX('5.งบทดลอง รพ.'!$C:$C,MATCH('6.WS-Re-Exp'!A13,'5.งบทดลอง รพ.'!$A:$A,0)),)</f>
        <v>0</v>
      </c>
      <c r="E13" s="201" t="str">
        <f>INDEX('13.Mapping'!$E:$E,MATCH('6.WS-Re-Exp'!$A13,'13.Mapping'!$A:$A,0))</f>
        <v>45110</v>
      </c>
      <c r="F13" s="201" t="str">
        <f>INDEX('13.Mapping'!$C:$C,MATCH('6.WS-Re-Exp'!$A13,'13.Mapping'!$A:$A,0))</f>
        <v>P12</v>
      </c>
      <c r="G13" s="201">
        <f>INDEX('13.Mapping'!$J:$J,MATCH('6.WS-Re-Exp'!$A13,'13.Mapping'!$A:$A,0))</f>
        <v>0</v>
      </c>
      <c r="H13" s="348"/>
      <c r="I13" s="528">
        <v>11</v>
      </c>
    </row>
    <row r="14" spans="1:9" s="33" customFormat="1" x14ac:dyDescent="0.8">
      <c r="A14" s="634" t="s">
        <v>112</v>
      </c>
      <c r="B14" s="635" t="s">
        <v>113</v>
      </c>
      <c r="C14" s="636">
        <f>IFERROR(INDEX('5.งบทดลอง รพ.'!$C:$C,MATCH('6.WS-Re-Exp'!A14,'5.งบทดลอง รพ.'!$A:$A,0)),)</f>
        <v>0</v>
      </c>
      <c r="D14" s="6"/>
      <c r="E14" s="201" t="str">
        <f>INDEX('13.Mapping'!$E:$E,MATCH('6.WS-Re-Exp'!$A14,'13.Mapping'!$A:$A,0))</f>
        <v>43050</v>
      </c>
      <c r="F14" s="201" t="str">
        <f>INDEX('13.Mapping'!$C:$C,MATCH('6.WS-Re-Exp'!$A14,'13.Mapping'!$A:$A,0))</f>
        <v>P10</v>
      </c>
      <c r="G14" s="201" t="str">
        <f>INDEX('13.Mapping'!$J:$J,MATCH('6.WS-Re-Exp'!$A14,'13.Mapping'!$A:$A,0))</f>
        <v>PC08</v>
      </c>
      <c r="H14" s="289"/>
      <c r="I14" s="528">
        <v>12</v>
      </c>
    </row>
    <row r="15" spans="1:9" s="33" customFormat="1" x14ac:dyDescent="0.8">
      <c r="A15" s="634" t="s">
        <v>114</v>
      </c>
      <c r="B15" s="635" t="s">
        <v>115</v>
      </c>
      <c r="C15" s="636">
        <f>IFERROR(INDEX('5.งบทดลอง รพ.'!$C:$C,MATCH('6.WS-Re-Exp'!A15,'5.งบทดลอง รพ.'!$A:$A,0)),)</f>
        <v>0</v>
      </c>
      <c r="D15" s="6"/>
      <c r="E15" s="201" t="str">
        <f>INDEX('13.Mapping'!$E:$E,MATCH('6.WS-Re-Exp'!$A15,'13.Mapping'!$A:$A,0))</f>
        <v>43050</v>
      </c>
      <c r="F15" s="201" t="str">
        <f>INDEX('13.Mapping'!$C:$C,MATCH('6.WS-Re-Exp'!$A15,'13.Mapping'!$A:$A,0))</f>
        <v>P10</v>
      </c>
      <c r="G15" s="201" t="str">
        <f>INDEX('13.Mapping'!$J:$J,MATCH('6.WS-Re-Exp'!$A15,'13.Mapping'!$A:$A,0))</f>
        <v>PC08</v>
      </c>
      <c r="H15" s="289"/>
      <c r="I15" s="528">
        <v>13</v>
      </c>
    </row>
    <row r="16" spans="1:9" s="33" customFormat="1" x14ac:dyDescent="0.8">
      <c r="A16" s="634" t="s">
        <v>712</v>
      </c>
      <c r="B16" s="635" t="s">
        <v>117</v>
      </c>
      <c r="C16" s="636">
        <f>IFERROR(INDEX('5.งบทดลอง รพ.'!$C:$C,MATCH('6.WS-Re-Exp'!A16,'5.งบทดลอง รพ.'!$A:$A,0)),)</f>
        <v>0</v>
      </c>
      <c r="D16" s="6"/>
      <c r="E16" s="201" t="str">
        <f>INDEX('13.Mapping'!$E:$E,MATCH('6.WS-Re-Exp'!$A16,'13.Mapping'!$A:$A,0))</f>
        <v>43050</v>
      </c>
      <c r="F16" s="201" t="str">
        <f>INDEX('13.Mapping'!$C:$C,MATCH('6.WS-Re-Exp'!$A16,'13.Mapping'!$A:$A,0))</f>
        <v>P10</v>
      </c>
      <c r="G16" s="201" t="str">
        <f>INDEX('13.Mapping'!$J:$J,MATCH('6.WS-Re-Exp'!$A16,'13.Mapping'!$A:$A,0))</f>
        <v>PC08</v>
      </c>
      <c r="H16" s="289"/>
      <c r="I16" s="528">
        <v>14</v>
      </c>
    </row>
    <row r="17" spans="1:9" s="33" customFormat="1" x14ac:dyDescent="0.8">
      <c r="A17" s="634" t="s">
        <v>713</v>
      </c>
      <c r="B17" s="635" t="s">
        <v>118</v>
      </c>
      <c r="C17" s="636">
        <f>IFERROR(INDEX('5.งบทดลอง รพ.'!$C:$C,MATCH('6.WS-Re-Exp'!A17,'5.งบทดลอง รพ.'!$A:$A,0)),)</f>
        <v>0</v>
      </c>
      <c r="D17" s="6"/>
      <c r="E17" s="201" t="str">
        <f>INDEX('13.Mapping'!$E:$E,MATCH('6.WS-Re-Exp'!$A17,'13.Mapping'!$A:$A,0))</f>
        <v>43050</v>
      </c>
      <c r="F17" s="201" t="str">
        <f>INDEX('13.Mapping'!$C:$C,MATCH('6.WS-Re-Exp'!$A17,'13.Mapping'!$A:$A,0))</f>
        <v>P10</v>
      </c>
      <c r="G17" s="201" t="str">
        <f>INDEX('13.Mapping'!$J:$J,MATCH('6.WS-Re-Exp'!$A17,'13.Mapping'!$A:$A,0))</f>
        <v>PC08</v>
      </c>
      <c r="H17" s="289"/>
      <c r="I17" s="528">
        <v>15</v>
      </c>
    </row>
    <row r="18" spans="1:9" s="33" customFormat="1" x14ac:dyDescent="0.8">
      <c r="A18" s="634" t="s">
        <v>119</v>
      </c>
      <c r="B18" s="635" t="s">
        <v>120</v>
      </c>
      <c r="C18" s="636">
        <f>IFERROR(INDEX('5.งบทดลอง รพ.'!$C:$C,MATCH('6.WS-Re-Exp'!A18,'5.งบทดลอง รพ.'!$A:$A,0)),)</f>
        <v>0</v>
      </c>
      <c r="D18" s="6"/>
      <c r="E18" s="201" t="str">
        <f>INDEX('13.Mapping'!$E:$E,MATCH('6.WS-Re-Exp'!$A18,'13.Mapping'!$A:$A,0))</f>
        <v>43050</v>
      </c>
      <c r="F18" s="201" t="str">
        <f>INDEX('13.Mapping'!$C:$C,MATCH('6.WS-Re-Exp'!$A18,'13.Mapping'!$A:$A,0))</f>
        <v>P10</v>
      </c>
      <c r="G18" s="201" t="str">
        <f>INDEX('13.Mapping'!$J:$J,MATCH('6.WS-Re-Exp'!$A18,'13.Mapping'!$A:$A,0))</f>
        <v>PC08</v>
      </c>
      <c r="H18" s="289"/>
      <c r="I18" s="528">
        <v>16</v>
      </c>
    </row>
    <row r="19" spans="1:9" s="33" customFormat="1" x14ac:dyDescent="0.8">
      <c r="A19" s="634" t="s">
        <v>121</v>
      </c>
      <c r="B19" s="635" t="s">
        <v>122</v>
      </c>
      <c r="C19" s="636">
        <f>IFERROR(INDEX('5.งบทดลอง รพ.'!$C:$C,MATCH('6.WS-Re-Exp'!A19,'5.งบทดลอง รพ.'!$A:$A,0)),)</f>
        <v>0</v>
      </c>
      <c r="D19" s="6"/>
      <c r="E19" s="201" t="str">
        <f>INDEX('13.Mapping'!$E:$E,MATCH('6.WS-Re-Exp'!$A19,'13.Mapping'!$A:$A,0))</f>
        <v>41070</v>
      </c>
      <c r="F19" s="201" t="str">
        <f>INDEX('13.Mapping'!$C:$C,MATCH('6.WS-Re-Exp'!$A19,'13.Mapping'!$A:$A,0))</f>
        <v>P10</v>
      </c>
      <c r="G19" s="201" t="str">
        <f>INDEX('13.Mapping'!$J:$J,MATCH('6.WS-Re-Exp'!$A19,'13.Mapping'!$A:$A,0))</f>
        <v>PC08</v>
      </c>
      <c r="H19" s="289"/>
      <c r="I19" s="528">
        <v>17</v>
      </c>
    </row>
    <row r="20" spans="1:9" s="33" customFormat="1" x14ac:dyDescent="0.8">
      <c r="A20" s="634" t="s">
        <v>714</v>
      </c>
      <c r="B20" s="635" t="s">
        <v>116</v>
      </c>
      <c r="C20" s="636">
        <f>IFERROR(INDEX('5.งบทดลอง รพ.'!$C:$C,MATCH('6.WS-Re-Exp'!A20,'5.งบทดลอง รพ.'!$A:$A,0)),)</f>
        <v>0</v>
      </c>
      <c r="D20" s="6"/>
      <c r="E20" s="201" t="str">
        <f>INDEX('13.Mapping'!$E:$E,MATCH('6.WS-Re-Exp'!$A20,'13.Mapping'!$A:$A,0))</f>
        <v>43050</v>
      </c>
      <c r="F20" s="201" t="str">
        <f>INDEX('13.Mapping'!$C:$C,MATCH('6.WS-Re-Exp'!$A20,'13.Mapping'!$A:$A,0))</f>
        <v>P10</v>
      </c>
      <c r="G20" s="201" t="str">
        <f>INDEX('13.Mapping'!$J:$J,MATCH('6.WS-Re-Exp'!$A20,'13.Mapping'!$A:$A,0))</f>
        <v>PC08</v>
      </c>
      <c r="H20" s="289"/>
      <c r="I20" s="528">
        <v>18</v>
      </c>
    </row>
    <row r="21" spans="1:9" s="33" customFormat="1" x14ac:dyDescent="0.8">
      <c r="A21" s="634" t="s">
        <v>715</v>
      </c>
      <c r="B21" s="635" t="s">
        <v>79</v>
      </c>
      <c r="C21" s="636">
        <f>IFERROR(INDEX('5.งบทดลอง รพ.'!$C:$C,MATCH('6.WS-Re-Exp'!A21,'5.งบทดลอง รพ.'!$A:$A,0)),)</f>
        <v>0</v>
      </c>
      <c r="D21" s="6"/>
      <c r="E21" s="201" t="str">
        <f>INDEX('13.Mapping'!$E:$E,MATCH('6.WS-Re-Exp'!$A21,'13.Mapping'!$A:$A,0))</f>
        <v>43020</v>
      </c>
      <c r="F21" s="201" t="str">
        <f>INDEX('13.Mapping'!$C:$C,MATCH('6.WS-Re-Exp'!$A21,'13.Mapping'!$A:$A,0))</f>
        <v>P07</v>
      </c>
      <c r="G21" s="201" t="str">
        <f>INDEX('13.Mapping'!$J:$J,MATCH('6.WS-Re-Exp'!$A21,'13.Mapping'!$A:$A,0))</f>
        <v>PC05</v>
      </c>
      <c r="H21" s="289"/>
      <c r="I21" s="528">
        <v>19</v>
      </c>
    </row>
    <row r="22" spans="1:9" s="33" customFormat="1" x14ac:dyDescent="0.8">
      <c r="A22" s="634" t="s">
        <v>716</v>
      </c>
      <c r="B22" s="635" t="s">
        <v>717</v>
      </c>
      <c r="C22" s="636">
        <f>IFERROR(INDEX('5.งบทดลอง รพ.'!$C:$C,MATCH('6.WS-Re-Exp'!A22,'5.งบทดลอง รพ.'!$A:$A,0)),)</f>
        <v>0</v>
      </c>
      <c r="D22" s="6"/>
      <c r="E22" s="201" t="str">
        <f>INDEX('13.Mapping'!$E:$E,MATCH('6.WS-Re-Exp'!$A22,'13.Mapping'!$A:$A,0))</f>
        <v>43060</v>
      </c>
      <c r="F22" s="201" t="str">
        <f>INDEX('13.Mapping'!$C:$C,MATCH('6.WS-Re-Exp'!$A22,'13.Mapping'!$A:$A,0))</f>
        <v>P05</v>
      </c>
      <c r="G22" s="201" t="str">
        <f>INDEX('13.Mapping'!$J:$J,MATCH('6.WS-Re-Exp'!$A22,'13.Mapping'!$A:$A,0))</f>
        <v>PC02</v>
      </c>
      <c r="H22" s="289"/>
      <c r="I22" s="528">
        <v>20</v>
      </c>
    </row>
    <row r="23" spans="1:9" s="33" customFormat="1" x14ac:dyDescent="0.8">
      <c r="A23" s="634" t="s">
        <v>718</v>
      </c>
      <c r="B23" s="635" t="s">
        <v>719</v>
      </c>
      <c r="C23" s="636">
        <f>IFERROR(INDEX('5.งบทดลอง รพ.'!$C:$C,MATCH('6.WS-Re-Exp'!A23,'5.งบทดลอง รพ.'!$A:$A,0)),)</f>
        <v>0</v>
      </c>
      <c r="D23" s="6"/>
      <c r="E23" s="201" t="str">
        <f>INDEX('13.Mapping'!$E:$E,MATCH('6.WS-Re-Exp'!$A23,'13.Mapping'!$A:$A,0))</f>
        <v>43050</v>
      </c>
      <c r="F23" s="201" t="str">
        <f>INDEX('13.Mapping'!$C:$C,MATCH('6.WS-Re-Exp'!$A23,'13.Mapping'!$A:$A,0))</f>
        <v>P10</v>
      </c>
      <c r="G23" s="201" t="str">
        <f>INDEX('13.Mapping'!$J:$J,MATCH('6.WS-Re-Exp'!$A23,'13.Mapping'!$A:$A,0))</f>
        <v>PC08</v>
      </c>
      <c r="H23" s="289"/>
      <c r="I23" s="528">
        <v>21</v>
      </c>
    </row>
    <row r="24" spans="1:9" s="33" customFormat="1" x14ac:dyDescent="0.8">
      <c r="A24" s="634" t="s">
        <v>71</v>
      </c>
      <c r="B24" s="635" t="s">
        <v>934</v>
      </c>
      <c r="C24" s="636">
        <f>IFERROR(INDEX('5.งบทดลอง รพ.'!$C:$C,MATCH('6.WS-Re-Exp'!A24,'5.งบทดลอง รพ.'!$A:$A,0)),)</f>
        <v>0</v>
      </c>
      <c r="D24" s="6"/>
      <c r="E24" s="201" t="str">
        <f>INDEX('13.Mapping'!$E:$E,MATCH('6.WS-Re-Exp'!$A24,'13.Mapping'!$A:$A,0))</f>
        <v>41020</v>
      </c>
      <c r="F24" s="201" t="str">
        <f>INDEX('13.Mapping'!$C:$C,MATCH('6.WS-Re-Exp'!$A24,'13.Mapping'!$A:$A,0))</f>
        <v>P06</v>
      </c>
      <c r="G24" s="201" t="str">
        <f>INDEX('13.Mapping'!$J:$J,MATCH('6.WS-Re-Exp'!$A24,'13.Mapping'!$A:$A,0))</f>
        <v>PC03</v>
      </c>
      <c r="H24" s="289"/>
      <c r="I24" s="528">
        <v>22</v>
      </c>
    </row>
    <row r="25" spans="1:9" s="33" customFormat="1" x14ac:dyDescent="0.8">
      <c r="A25" s="634" t="s">
        <v>72</v>
      </c>
      <c r="B25" s="635" t="s">
        <v>935</v>
      </c>
      <c r="C25" s="636">
        <f>IFERROR(INDEX('5.งบทดลอง รพ.'!$C:$C,MATCH('6.WS-Re-Exp'!A25,'5.งบทดลอง รพ.'!$A:$A,0)),)</f>
        <v>0</v>
      </c>
      <c r="D25" s="6"/>
      <c r="E25" s="201" t="str">
        <f>INDEX('13.Mapping'!$E:$E,MATCH('6.WS-Re-Exp'!$A25,'13.Mapping'!$A:$A,0))</f>
        <v>42020</v>
      </c>
      <c r="F25" s="201" t="str">
        <f>INDEX('13.Mapping'!$C:$C,MATCH('6.WS-Re-Exp'!$A25,'13.Mapping'!$A:$A,0))</f>
        <v>P06</v>
      </c>
      <c r="G25" s="201" t="str">
        <f>INDEX('13.Mapping'!$J:$J,MATCH('6.WS-Re-Exp'!$A25,'13.Mapping'!$A:$A,0))</f>
        <v>PC03</v>
      </c>
      <c r="H25" s="289"/>
      <c r="I25" s="528">
        <v>23</v>
      </c>
    </row>
    <row r="26" spans="1:9" s="33" customFormat="1" x14ac:dyDescent="0.8">
      <c r="A26" s="634" t="s">
        <v>123</v>
      </c>
      <c r="B26" s="635" t="s">
        <v>936</v>
      </c>
      <c r="C26" s="636">
        <f>IFERROR(INDEX('5.งบทดลอง รพ.'!$C:$C,MATCH('6.WS-Re-Exp'!A26,'5.งบทดลอง รพ.'!$A:$A,0)),)</f>
        <v>0</v>
      </c>
      <c r="D26" s="6"/>
      <c r="E26" s="201" t="str">
        <f>INDEX('13.Mapping'!$E:$E,MATCH('6.WS-Re-Exp'!$A26,'13.Mapping'!$A:$A,0))</f>
        <v>41070</v>
      </c>
      <c r="F26" s="201" t="str">
        <f>INDEX('13.Mapping'!$C:$C,MATCH('6.WS-Re-Exp'!$A26,'13.Mapping'!$A:$A,0))</f>
        <v>P10</v>
      </c>
      <c r="G26" s="201" t="str">
        <f>INDEX('13.Mapping'!$J:$J,MATCH('6.WS-Re-Exp'!$A26,'13.Mapping'!$A:$A,0))</f>
        <v>PC08</v>
      </c>
      <c r="H26" s="289"/>
      <c r="I26" s="528">
        <v>24</v>
      </c>
    </row>
    <row r="27" spans="1:9" s="33" customFormat="1" x14ac:dyDescent="0.8">
      <c r="A27" s="634" t="s">
        <v>124</v>
      </c>
      <c r="B27" s="635" t="s">
        <v>937</v>
      </c>
      <c r="C27" s="636">
        <f>IFERROR(INDEX('5.งบทดลอง รพ.'!$C:$C,MATCH('6.WS-Re-Exp'!A27,'5.งบทดลอง รพ.'!$A:$A,0)),)</f>
        <v>0</v>
      </c>
      <c r="D27" s="6"/>
      <c r="E27" s="201" t="str">
        <f>INDEX('13.Mapping'!$E:$E,MATCH('6.WS-Re-Exp'!$A27,'13.Mapping'!$A:$A,0))</f>
        <v>42070</v>
      </c>
      <c r="F27" s="201" t="str">
        <f>INDEX('13.Mapping'!$C:$C,MATCH('6.WS-Re-Exp'!$A27,'13.Mapping'!$A:$A,0))</f>
        <v>P10</v>
      </c>
      <c r="G27" s="201" t="str">
        <f>INDEX('13.Mapping'!$J:$J,MATCH('6.WS-Re-Exp'!$A27,'13.Mapping'!$A:$A,0))</f>
        <v>PC08</v>
      </c>
      <c r="H27" s="289"/>
      <c r="I27" s="528">
        <v>25</v>
      </c>
    </row>
    <row r="28" spans="1:9" s="33" customFormat="1" x14ac:dyDescent="0.8">
      <c r="A28" s="634" t="s">
        <v>1124</v>
      </c>
      <c r="B28" s="635" t="s">
        <v>1086</v>
      </c>
      <c r="C28" s="636">
        <f>IFERROR(INDEX('5.งบทดลอง รพ.'!$C:$C,MATCH('6.WS-Re-Exp'!A28,'5.งบทดลอง รพ.'!$A:$A,0)),)</f>
        <v>0</v>
      </c>
      <c r="D28" s="6"/>
      <c r="E28" s="201" t="str">
        <f>INDEX('13.Mapping'!$E:$E,MATCH('6.WS-Re-Exp'!$A28,'13.Mapping'!$A:$A,0))</f>
        <v>41020</v>
      </c>
      <c r="F28" s="201" t="str">
        <f>INDEX('13.Mapping'!$C:$C,MATCH('6.WS-Re-Exp'!$A28,'13.Mapping'!$A:$A,0))</f>
        <v>P06</v>
      </c>
      <c r="G28" s="201" t="str">
        <f>INDEX('13.Mapping'!$J:$J,MATCH('6.WS-Re-Exp'!$A28,'13.Mapping'!$A:$A,0))</f>
        <v>PC03</v>
      </c>
      <c r="H28" s="289"/>
      <c r="I28" s="528">
        <v>26</v>
      </c>
    </row>
    <row r="29" spans="1:9" s="33" customFormat="1" x14ac:dyDescent="0.8">
      <c r="A29" s="634" t="s">
        <v>1125</v>
      </c>
      <c r="B29" s="635" t="s">
        <v>1087</v>
      </c>
      <c r="C29" s="636">
        <f>IFERROR(INDEX('5.งบทดลอง รพ.'!$C:$C,MATCH('6.WS-Re-Exp'!A29,'5.งบทดลอง รพ.'!$A:$A,0)),)</f>
        <v>0</v>
      </c>
      <c r="D29" s="6"/>
      <c r="E29" s="201" t="str">
        <f>INDEX('13.Mapping'!$E:$E,MATCH('6.WS-Re-Exp'!$A29,'13.Mapping'!$A:$A,0))</f>
        <v>42020</v>
      </c>
      <c r="F29" s="201" t="str">
        <f>INDEX('13.Mapping'!$C:$C,MATCH('6.WS-Re-Exp'!$A29,'13.Mapping'!$A:$A,0))</f>
        <v>P06</v>
      </c>
      <c r="G29" s="201" t="str">
        <f>INDEX('13.Mapping'!$J:$J,MATCH('6.WS-Re-Exp'!$A29,'13.Mapping'!$A:$A,0))</f>
        <v>PC03</v>
      </c>
      <c r="H29" s="289"/>
      <c r="I29" s="528">
        <v>27</v>
      </c>
    </row>
    <row r="30" spans="1:9" s="33" customFormat="1" x14ac:dyDescent="0.8">
      <c r="A30" s="634" t="s">
        <v>1126</v>
      </c>
      <c r="B30" s="635" t="s">
        <v>1088</v>
      </c>
      <c r="C30" s="636">
        <f>IFERROR(INDEX('5.งบทดลอง รพ.'!$C:$C,MATCH('6.WS-Re-Exp'!A30,'5.งบทดลอง รพ.'!$A:$A,0)),)</f>
        <v>0</v>
      </c>
      <c r="D30" s="6"/>
      <c r="E30" s="201" t="str">
        <f>INDEX('13.Mapping'!$E:$E,MATCH('6.WS-Re-Exp'!$A30,'13.Mapping'!$A:$A,0))</f>
        <v>44060</v>
      </c>
      <c r="F30" s="201" t="str">
        <f>INDEX('13.Mapping'!$C:$C,MATCH('6.WS-Re-Exp'!$A30,'13.Mapping'!$A:$A,0))</f>
        <v>P06</v>
      </c>
      <c r="G30" s="201" t="str">
        <f>INDEX('13.Mapping'!$J:$J,MATCH('6.WS-Re-Exp'!$A30,'13.Mapping'!$A:$A,0))</f>
        <v>PC03</v>
      </c>
      <c r="H30" s="289"/>
      <c r="I30" s="528">
        <v>28</v>
      </c>
    </row>
    <row r="31" spans="1:9" s="33" customFormat="1" x14ac:dyDescent="0.8">
      <c r="A31" s="634" t="s">
        <v>1127</v>
      </c>
      <c r="B31" s="635" t="s">
        <v>1089</v>
      </c>
      <c r="C31" s="636">
        <f>IFERROR(INDEX('5.งบทดลอง รพ.'!$C:$C,MATCH('6.WS-Re-Exp'!A31,'5.งบทดลอง รพ.'!$A:$A,0)),)</f>
        <v>0</v>
      </c>
      <c r="D31" s="6"/>
      <c r="E31" s="201" t="str">
        <f>INDEX('13.Mapping'!$E:$E,MATCH('6.WS-Re-Exp'!$A31,'13.Mapping'!$A:$A,0))</f>
        <v>44060</v>
      </c>
      <c r="F31" s="201" t="str">
        <f>INDEX('13.Mapping'!$C:$C,MATCH('6.WS-Re-Exp'!$A31,'13.Mapping'!$A:$A,0))</f>
        <v>P06</v>
      </c>
      <c r="G31" s="201" t="str">
        <f>INDEX('13.Mapping'!$J:$J,MATCH('6.WS-Re-Exp'!$A31,'13.Mapping'!$A:$A,0))</f>
        <v>PC03</v>
      </c>
      <c r="H31" s="289"/>
      <c r="I31" s="528">
        <v>29</v>
      </c>
    </row>
    <row r="32" spans="1:9" s="33" customFormat="1" x14ac:dyDescent="0.8">
      <c r="A32" s="634" t="s">
        <v>80</v>
      </c>
      <c r="B32" s="635" t="s">
        <v>938</v>
      </c>
      <c r="C32" s="636">
        <f>IFERROR(INDEX('5.งบทดลอง รพ.'!$C:$C,MATCH('6.WS-Re-Exp'!A32,'5.งบทดลอง รพ.'!$A:$A,0)),)</f>
        <v>0</v>
      </c>
      <c r="D32" s="6"/>
      <c r="E32" s="201" t="str">
        <f>INDEX('13.Mapping'!$E:$E,MATCH('6.WS-Re-Exp'!$A32,'13.Mapping'!$A:$A,0))</f>
        <v>41040</v>
      </c>
      <c r="F32" s="201" t="str">
        <f>INDEX('13.Mapping'!$C:$C,MATCH('6.WS-Re-Exp'!$A32,'13.Mapping'!$A:$A,0))</f>
        <v>P07</v>
      </c>
      <c r="G32" s="201" t="str">
        <f>INDEX('13.Mapping'!$J:$J,MATCH('6.WS-Re-Exp'!$A32,'13.Mapping'!$A:$A,0))</f>
        <v>PC05</v>
      </c>
      <c r="H32" s="289"/>
      <c r="I32" s="528">
        <v>30</v>
      </c>
    </row>
    <row r="33" spans="1:9" s="33" customFormat="1" x14ac:dyDescent="0.8">
      <c r="A33" s="634" t="s">
        <v>81</v>
      </c>
      <c r="B33" s="635" t="s">
        <v>939</v>
      </c>
      <c r="C33" s="636">
        <f>IFERROR(INDEX('5.งบทดลอง รพ.'!$C:$C,MATCH('6.WS-Re-Exp'!A33,'5.งบทดลอง รพ.'!$A:$A,0)),)</f>
        <v>0</v>
      </c>
      <c r="D33" s="6"/>
      <c r="E33" s="201" t="str">
        <f>INDEX('13.Mapping'!$E:$E,MATCH('6.WS-Re-Exp'!$A33,'13.Mapping'!$A:$A,0))</f>
        <v>42040</v>
      </c>
      <c r="F33" s="201" t="str">
        <f>INDEX('13.Mapping'!$C:$C,MATCH('6.WS-Re-Exp'!$A33,'13.Mapping'!$A:$A,0))</f>
        <v>P07</v>
      </c>
      <c r="G33" s="201" t="str">
        <f>INDEX('13.Mapping'!$J:$J,MATCH('6.WS-Re-Exp'!$A33,'13.Mapping'!$A:$A,0))</f>
        <v>PC05</v>
      </c>
      <c r="H33" s="289"/>
      <c r="I33" s="528">
        <v>31</v>
      </c>
    </row>
    <row r="34" spans="1:9" s="33" customFormat="1" x14ac:dyDescent="0.8">
      <c r="A34" s="634" t="s">
        <v>82</v>
      </c>
      <c r="B34" s="635" t="s">
        <v>83</v>
      </c>
      <c r="C34" s="636">
        <f>IFERROR(INDEX('5.งบทดลอง รพ.'!$C:$C,MATCH('6.WS-Re-Exp'!A34,'5.งบทดลอง รพ.'!$A:$A,0)),)</f>
        <v>0</v>
      </c>
      <c r="D34" s="6"/>
      <c r="E34" s="201" t="str">
        <f>INDEX('13.Mapping'!$E:$E,MATCH('6.WS-Re-Exp'!$A34,'13.Mapping'!$A:$A,0))</f>
        <v>44020</v>
      </c>
      <c r="F34" s="201" t="str">
        <f>INDEX('13.Mapping'!$C:$C,MATCH('6.WS-Re-Exp'!$A34,'13.Mapping'!$A:$A,0))</f>
        <v>P07</v>
      </c>
      <c r="G34" s="201" t="str">
        <f>INDEX('13.Mapping'!$J:$J,MATCH('6.WS-Re-Exp'!$A34,'13.Mapping'!$A:$A,0))</f>
        <v>PC05</v>
      </c>
      <c r="H34" s="289"/>
      <c r="I34" s="528">
        <v>32</v>
      </c>
    </row>
    <row r="35" spans="1:9" s="33" customFormat="1" x14ac:dyDescent="0.8">
      <c r="A35" s="634" t="s">
        <v>84</v>
      </c>
      <c r="B35" s="635" t="s">
        <v>85</v>
      </c>
      <c r="C35" s="636">
        <f>IFERROR(INDEX('5.งบทดลอง รพ.'!$C:$C,MATCH('6.WS-Re-Exp'!A35,'5.งบทดลอง รพ.'!$A:$A,0)),)</f>
        <v>0</v>
      </c>
      <c r="D35" s="6"/>
      <c r="E35" s="201" t="str">
        <f>INDEX('13.Mapping'!$E:$E,MATCH('6.WS-Re-Exp'!$A35,'13.Mapping'!$A:$A,0))</f>
        <v>44020</v>
      </c>
      <c r="F35" s="201" t="str">
        <f>INDEX('13.Mapping'!$C:$C,MATCH('6.WS-Re-Exp'!$A35,'13.Mapping'!$A:$A,0))</f>
        <v>P07</v>
      </c>
      <c r="G35" s="201" t="str">
        <f>INDEX('13.Mapping'!$J:$J,MATCH('6.WS-Re-Exp'!$A35,'13.Mapping'!$A:$A,0))</f>
        <v>PC05</v>
      </c>
      <c r="H35" s="289"/>
      <c r="I35" s="528">
        <v>33</v>
      </c>
    </row>
    <row r="36" spans="1:9" s="33" customFormat="1" x14ac:dyDescent="0.8">
      <c r="A36" s="634" t="s">
        <v>125</v>
      </c>
      <c r="B36" s="635" t="s">
        <v>940</v>
      </c>
      <c r="C36" s="636">
        <f>IFERROR(INDEX('5.งบทดลอง รพ.'!$C:$C,MATCH('6.WS-Re-Exp'!A36,'5.งบทดลอง รพ.'!$A:$A,0)),)</f>
        <v>0</v>
      </c>
      <c r="D36" s="6"/>
      <c r="E36" s="201" t="str">
        <f>INDEX('13.Mapping'!$E:$E,MATCH('6.WS-Re-Exp'!$A36,'13.Mapping'!$A:$A,0))</f>
        <v>41070</v>
      </c>
      <c r="F36" s="201" t="str">
        <f>INDEX('13.Mapping'!$C:$C,MATCH('6.WS-Re-Exp'!$A36,'13.Mapping'!$A:$A,0))</f>
        <v>P10</v>
      </c>
      <c r="G36" s="201" t="str">
        <f>INDEX('13.Mapping'!$J:$J,MATCH('6.WS-Re-Exp'!$A36,'13.Mapping'!$A:$A,0))</f>
        <v>PC08</v>
      </c>
      <c r="H36" s="289"/>
      <c r="I36" s="528">
        <v>34</v>
      </c>
    </row>
    <row r="37" spans="1:9" s="33" customFormat="1" x14ac:dyDescent="0.8">
      <c r="A37" s="634" t="s">
        <v>126</v>
      </c>
      <c r="B37" s="635" t="s">
        <v>941</v>
      </c>
      <c r="C37" s="636">
        <f>IFERROR(INDEX('5.งบทดลอง รพ.'!$C:$C,MATCH('6.WS-Re-Exp'!A37,'5.งบทดลอง รพ.'!$A:$A,0)),)</f>
        <v>0</v>
      </c>
      <c r="D37" s="6"/>
      <c r="E37" s="201" t="str">
        <f>INDEX('13.Mapping'!$E:$E,MATCH('6.WS-Re-Exp'!$A37,'13.Mapping'!$A:$A,0))</f>
        <v>42070</v>
      </c>
      <c r="F37" s="201" t="str">
        <f>INDEX('13.Mapping'!$C:$C,MATCH('6.WS-Re-Exp'!$A37,'13.Mapping'!$A:$A,0))</f>
        <v>P10</v>
      </c>
      <c r="G37" s="201" t="str">
        <f>INDEX('13.Mapping'!$J:$J,MATCH('6.WS-Re-Exp'!$A37,'13.Mapping'!$A:$A,0))</f>
        <v>PC08</v>
      </c>
      <c r="H37" s="289"/>
      <c r="I37" s="528">
        <v>35</v>
      </c>
    </row>
    <row r="38" spans="1:9" s="33" customFormat="1" x14ac:dyDescent="0.8">
      <c r="A38" s="634" t="s">
        <v>73</v>
      </c>
      <c r="B38" s="635" t="s">
        <v>942</v>
      </c>
      <c r="C38" s="636">
        <f>IFERROR(INDEX('5.งบทดลอง รพ.'!$C:$C,MATCH('6.WS-Re-Exp'!A38,'5.งบทดลอง รพ.'!$A:$A,0)),)</f>
        <v>0</v>
      </c>
      <c r="D38" s="6"/>
      <c r="E38" s="201" t="str">
        <f>INDEX('13.Mapping'!$E:$E,MATCH('6.WS-Re-Exp'!$A38,'13.Mapping'!$A:$A,0))</f>
        <v>41030</v>
      </c>
      <c r="F38" s="201" t="str">
        <f>INDEX('13.Mapping'!$C:$C,MATCH('6.WS-Re-Exp'!$A38,'13.Mapping'!$A:$A,0))</f>
        <v>P61</v>
      </c>
      <c r="G38" s="201" t="str">
        <f>INDEX('13.Mapping'!$J:$J,MATCH('6.WS-Re-Exp'!$A38,'13.Mapping'!$A:$A,0))</f>
        <v>PC04</v>
      </c>
      <c r="H38" s="289"/>
      <c r="I38" s="528">
        <v>36</v>
      </c>
    </row>
    <row r="39" spans="1:9" s="33" customFormat="1" x14ac:dyDescent="0.8">
      <c r="A39" s="634" t="s">
        <v>74</v>
      </c>
      <c r="B39" s="635" t="s">
        <v>1092</v>
      </c>
      <c r="C39" s="636">
        <f>IFERROR(INDEX('5.งบทดลอง รพ.'!$C:$C,MATCH('6.WS-Re-Exp'!A39,'5.งบทดลอง รพ.'!$A:$A,0)),)</f>
        <v>0</v>
      </c>
      <c r="D39" s="6"/>
      <c r="E39" s="201" t="str">
        <f>INDEX('13.Mapping'!$E:$E,MATCH('6.WS-Re-Exp'!$A39,'13.Mapping'!$A:$A,0))</f>
        <v>42030</v>
      </c>
      <c r="F39" s="201" t="str">
        <f>INDEX('13.Mapping'!$C:$C,MATCH('6.WS-Re-Exp'!$A39,'13.Mapping'!$A:$A,0))</f>
        <v>P61</v>
      </c>
      <c r="G39" s="201" t="str">
        <f>INDEX('13.Mapping'!$J:$J,MATCH('6.WS-Re-Exp'!$A39,'13.Mapping'!$A:$A,0))</f>
        <v>PC04</v>
      </c>
      <c r="H39" s="289"/>
      <c r="I39" s="528">
        <v>37</v>
      </c>
    </row>
    <row r="40" spans="1:9" s="33" customFormat="1" x14ac:dyDescent="0.8">
      <c r="A40" s="634" t="s">
        <v>75</v>
      </c>
      <c r="B40" s="635" t="s">
        <v>76</v>
      </c>
      <c r="C40" s="636">
        <f>IFERROR(INDEX('5.งบทดลอง รพ.'!$C:$C,MATCH('6.WS-Re-Exp'!A40,'5.งบทดลอง รพ.'!$A:$A,0)),)</f>
        <v>0</v>
      </c>
      <c r="D40" s="6"/>
      <c r="E40" s="201" t="str">
        <f>INDEX('13.Mapping'!$E:$E,MATCH('6.WS-Re-Exp'!$A40,'13.Mapping'!$A:$A,0))</f>
        <v>44030</v>
      </c>
      <c r="F40" s="201" t="str">
        <f>INDEX('13.Mapping'!$C:$C,MATCH('6.WS-Re-Exp'!$A40,'13.Mapping'!$A:$A,0))</f>
        <v>P61</v>
      </c>
      <c r="G40" s="201" t="str">
        <f>INDEX('13.Mapping'!$J:$J,MATCH('6.WS-Re-Exp'!$A40,'13.Mapping'!$A:$A,0))</f>
        <v>PC04</v>
      </c>
      <c r="H40" s="289"/>
      <c r="I40" s="528">
        <v>38</v>
      </c>
    </row>
    <row r="41" spans="1:9" s="33" customFormat="1" x14ac:dyDescent="0.8">
      <c r="A41" s="634" t="s">
        <v>77</v>
      </c>
      <c r="B41" s="635" t="s">
        <v>78</v>
      </c>
      <c r="C41" s="636">
        <f>IFERROR(INDEX('5.งบทดลอง รพ.'!$C:$C,MATCH('6.WS-Re-Exp'!A41,'5.งบทดลอง รพ.'!$A:$A,0)),)</f>
        <v>0</v>
      </c>
      <c r="D41" s="6"/>
      <c r="E41" s="201" t="str">
        <f>INDEX('13.Mapping'!$E:$E,MATCH('6.WS-Re-Exp'!$A41,'13.Mapping'!$A:$A,0))</f>
        <v>44030</v>
      </c>
      <c r="F41" s="201" t="str">
        <f>INDEX('13.Mapping'!$C:$C,MATCH('6.WS-Re-Exp'!$A41,'13.Mapping'!$A:$A,0))</f>
        <v>P61</v>
      </c>
      <c r="G41" s="201" t="str">
        <f>INDEX('13.Mapping'!$J:$J,MATCH('6.WS-Re-Exp'!$A41,'13.Mapping'!$A:$A,0))</f>
        <v>PC04</v>
      </c>
      <c r="H41" s="289"/>
      <c r="I41" s="528">
        <v>39</v>
      </c>
    </row>
    <row r="42" spans="1:9" s="33" customFormat="1" x14ac:dyDescent="0.8">
      <c r="A42" s="634" t="s">
        <v>720</v>
      </c>
      <c r="B42" s="635" t="s">
        <v>1090</v>
      </c>
      <c r="C42" s="636">
        <f>IFERROR(INDEX('5.งบทดลอง รพ.'!$C:$C,MATCH('6.WS-Re-Exp'!A42,'5.งบทดลอง รพ.'!$A:$A,0)),)</f>
        <v>0</v>
      </c>
      <c r="D42" s="6"/>
      <c r="E42" s="201" t="str">
        <f>INDEX('13.Mapping'!$E:$E,MATCH('6.WS-Re-Exp'!$A42,'13.Mapping'!$A:$A,0))</f>
        <v>41030</v>
      </c>
      <c r="F42" s="201" t="str">
        <f>INDEX('13.Mapping'!$C:$C,MATCH('6.WS-Re-Exp'!$A42,'13.Mapping'!$A:$A,0))</f>
        <v>P61</v>
      </c>
      <c r="G42" s="201" t="str">
        <f>INDEX('13.Mapping'!$J:$J,MATCH('6.WS-Re-Exp'!$A42,'13.Mapping'!$A:$A,0))</f>
        <v>PC04</v>
      </c>
      <c r="H42" s="289"/>
      <c r="I42" s="528">
        <v>40</v>
      </c>
    </row>
    <row r="43" spans="1:9" s="33" customFormat="1" x14ac:dyDescent="0.8">
      <c r="A43" s="634" t="s">
        <v>721</v>
      </c>
      <c r="B43" s="635" t="s">
        <v>1091</v>
      </c>
      <c r="C43" s="636">
        <f>IFERROR(INDEX('5.งบทดลอง รพ.'!$C:$C,MATCH('6.WS-Re-Exp'!A43,'5.งบทดลอง รพ.'!$A:$A,0)),)</f>
        <v>0</v>
      </c>
      <c r="D43" s="6"/>
      <c r="E43" s="201" t="str">
        <f>INDEX('13.Mapping'!$E:$E,MATCH('6.WS-Re-Exp'!$A43,'13.Mapping'!$A:$A,0))</f>
        <v>42030</v>
      </c>
      <c r="F43" s="201" t="str">
        <f>INDEX('13.Mapping'!$C:$C,MATCH('6.WS-Re-Exp'!$A43,'13.Mapping'!$A:$A,0))</f>
        <v>P61</v>
      </c>
      <c r="G43" s="201" t="str">
        <f>INDEX('13.Mapping'!$J:$J,MATCH('6.WS-Re-Exp'!$A43,'13.Mapping'!$A:$A,0))</f>
        <v>PC04</v>
      </c>
      <c r="H43" s="289"/>
      <c r="I43" s="528">
        <v>41</v>
      </c>
    </row>
    <row r="44" spans="1:9" s="33" customFormat="1" x14ac:dyDescent="0.8">
      <c r="A44" s="634" t="s">
        <v>722</v>
      </c>
      <c r="B44" s="635" t="s">
        <v>1093</v>
      </c>
      <c r="C44" s="636">
        <f>IFERROR(INDEX('5.งบทดลอง รพ.'!$C:$C,MATCH('6.WS-Re-Exp'!A44,'5.งบทดลอง รพ.'!$A:$A,0)),)</f>
        <v>0</v>
      </c>
      <c r="D44" s="6"/>
      <c r="E44" s="201" t="str">
        <f>INDEX('13.Mapping'!$E:$E,MATCH('6.WS-Re-Exp'!$A44,'13.Mapping'!$A:$A,0))</f>
        <v>44030</v>
      </c>
      <c r="F44" s="201" t="str">
        <f>INDEX('13.Mapping'!$C:$C,MATCH('6.WS-Re-Exp'!$A44,'13.Mapping'!$A:$A,0))</f>
        <v>P61</v>
      </c>
      <c r="G44" s="201" t="str">
        <f>INDEX('13.Mapping'!$J:$J,MATCH('6.WS-Re-Exp'!$A44,'13.Mapping'!$A:$A,0))</f>
        <v>PC04</v>
      </c>
      <c r="H44" s="289"/>
      <c r="I44" s="528">
        <v>42</v>
      </c>
    </row>
    <row r="45" spans="1:9" s="33" customFormat="1" x14ac:dyDescent="0.8">
      <c r="A45" s="634" t="s">
        <v>723</v>
      </c>
      <c r="B45" s="635" t="s">
        <v>1094</v>
      </c>
      <c r="C45" s="636">
        <f>IFERROR(INDEX('5.งบทดลอง รพ.'!$C:$C,MATCH('6.WS-Re-Exp'!A45,'5.งบทดลอง รพ.'!$A:$A,0)),)</f>
        <v>0</v>
      </c>
      <c r="D45" s="6"/>
      <c r="E45" s="201" t="str">
        <f>INDEX('13.Mapping'!$E:$E,MATCH('6.WS-Re-Exp'!$A45,'13.Mapping'!$A:$A,0))</f>
        <v>44030</v>
      </c>
      <c r="F45" s="201" t="str">
        <f>INDEX('13.Mapping'!$C:$C,MATCH('6.WS-Re-Exp'!$A45,'13.Mapping'!$A:$A,0))</f>
        <v>P61</v>
      </c>
      <c r="G45" s="201" t="str">
        <f>INDEX('13.Mapping'!$J:$J,MATCH('6.WS-Re-Exp'!$A45,'13.Mapping'!$A:$A,0))</f>
        <v>PC04</v>
      </c>
      <c r="H45" s="289"/>
      <c r="I45" s="528">
        <v>43</v>
      </c>
    </row>
    <row r="46" spans="1:9" s="33" customFormat="1" x14ac:dyDescent="0.8">
      <c r="A46" s="634" t="s">
        <v>45</v>
      </c>
      <c r="B46" s="635" t="s">
        <v>943</v>
      </c>
      <c r="C46" s="636">
        <f>IFERROR(INDEX('5.งบทดลอง รพ.'!$C:$C,MATCH('6.WS-Re-Exp'!A46,'5.งบทดลอง รพ.'!$A:$A,0)),)</f>
        <v>0</v>
      </c>
      <c r="D46" s="6"/>
      <c r="E46" s="201" t="str">
        <f>INDEX('13.Mapping'!$E:$E,MATCH('6.WS-Re-Exp'!$A46,'13.Mapping'!$A:$A,0))</f>
        <v>41010</v>
      </c>
      <c r="F46" s="201" t="str">
        <f>INDEX('13.Mapping'!$C:$C,MATCH('6.WS-Re-Exp'!$A46,'13.Mapping'!$A:$A,0))</f>
        <v>P04</v>
      </c>
      <c r="G46" s="201" t="str">
        <f>INDEX('13.Mapping'!$J:$J,MATCH('6.WS-Re-Exp'!$A46,'13.Mapping'!$A:$A,0))</f>
        <v>PC01</v>
      </c>
      <c r="H46" s="289"/>
      <c r="I46" s="528">
        <v>44</v>
      </c>
    </row>
    <row r="47" spans="1:9" s="33" customFormat="1" x14ac:dyDescent="0.8">
      <c r="A47" s="634" t="s">
        <v>46</v>
      </c>
      <c r="B47" s="635" t="s">
        <v>944</v>
      </c>
      <c r="C47" s="636">
        <f>IFERROR(INDEX('5.งบทดลอง รพ.'!$C:$C,MATCH('6.WS-Re-Exp'!A47,'5.งบทดลอง รพ.'!$A:$A,0)),)</f>
        <v>0</v>
      </c>
      <c r="D47" s="6"/>
      <c r="E47" s="201" t="str">
        <f>INDEX('13.Mapping'!$E:$E,MATCH('6.WS-Re-Exp'!$A47,'13.Mapping'!$A:$A,0))</f>
        <v>42010</v>
      </c>
      <c r="F47" s="201" t="str">
        <f>INDEX('13.Mapping'!$C:$C,MATCH('6.WS-Re-Exp'!$A47,'13.Mapping'!$A:$A,0))</f>
        <v>P04</v>
      </c>
      <c r="G47" s="201" t="str">
        <f>INDEX('13.Mapping'!$J:$J,MATCH('6.WS-Re-Exp'!$A47,'13.Mapping'!$A:$A,0))</f>
        <v>PC01</v>
      </c>
      <c r="H47" s="289"/>
      <c r="I47" s="528">
        <v>45</v>
      </c>
    </row>
    <row r="48" spans="1:9" s="33" customFormat="1" x14ac:dyDescent="0.8">
      <c r="A48" s="634" t="s">
        <v>47</v>
      </c>
      <c r="B48" s="635" t="s">
        <v>945</v>
      </c>
      <c r="C48" s="636">
        <f>IFERROR(INDEX('5.งบทดลอง รพ.'!$C:$C,MATCH('6.WS-Re-Exp'!A48,'5.งบทดลอง รพ.'!$A:$A,0)),)</f>
        <v>0</v>
      </c>
      <c r="D48" s="6"/>
      <c r="E48" s="201" t="str">
        <f>INDEX('13.Mapping'!$E:$E,MATCH('6.WS-Re-Exp'!$A48,'13.Mapping'!$A:$A,0))</f>
        <v>41010</v>
      </c>
      <c r="F48" s="201" t="str">
        <f>INDEX('13.Mapping'!$C:$C,MATCH('6.WS-Re-Exp'!$A48,'13.Mapping'!$A:$A,0))</f>
        <v>P04</v>
      </c>
      <c r="G48" s="201" t="str">
        <f>INDEX('13.Mapping'!$J:$J,MATCH('6.WS-Re-Exp'!$A48,'13.Mapping'!$A:$A,0))</f>
        <v>PC01</v>
      </c>
      <c r="H48" s="289"/>
      <c r="I48" s="528">
        <v>46</v>
      </c>
    </row>
    <row r="49" spans="1:9" s="33" customFormat="1" x14ac:dyDescent="0.8">
      <c r="A49" s="634" t="s">
        <v>48</v>
      </c>
      <c r="B49" s="635" t="s">
        <v>946</v>
      </c>
      <c r="C49" s="636">
        <f>IFERROR(INDEX('5.งบทดลอง รพ.'!$C:$C,MATCH('6.WS-Re-Exp'!A49,'5.งบทดลอง รพ.'!$A:$A,0)),)</f>
        <v>0</v>
      </c>
      <c r="D49" s="6"/>
      <c r="E49" s="201" t="str">
        <f>INDEX('13.Mapping'!$E:$E,MATCH('6.WS-Re-Exp'!$A49,'13.Mapping'!$A:$A,0))</f>
        <v>41010</v>
      </c>
      <c r="F49" s="201" t="str">
        <f>INDEX('13.Mapping'!$C:$C,MATCH('6.WS-Re-Exp'!$A49,'13.Mapping'!$A:$A,0))</f>
        <v>P04</v>
      </c>
      <c r="G49" s="201" t="str">
        <f>INDEX('13.Mapping'!$J:$J,MATCH('6.WS-Re-Exp'!$A49,'13.Mapping'!$A:$A,0))</f>
        <v>PC01</v>
      </c>
      <c r="H49" s="289"/>
      <c r="I49" s="528">
        <v>47</v>
      </c>
    </row>
    <row r="50" spans="1:9" s="33" customFormat="1" x14ac:dyDescent="0.8">
      <c r="A50" s="634" t="s">
        <v>49</v>
      </c>
      <c r="B50" s="635" t="s">
        <v>947</v>
      </c>
      <c r="C50" s="636">
        <f>IFERROR(INDEX('5.งบทดลอง รพ.'!$C:$C,MATCH('6.WS-Re-Exp'!A50,'5.งบทดลอง รพ.'!$A:$A,0)),)</f>
        <v>0</v>
      </c>
      <c r="D50" s="6"/>
      <c r="E50" s="201" t="str">
        <f>INDEX('13.Mapping'!$E:$E,MATCH('6.WS-Re-Exp'!$A50,'13.Mapping'!$A:$A,0))</f>
        <v>41010</v>
      </c>
      <c r="F50" s="201" t="str">
        <f>INDEX('13.Mapping'!$C:$C,MATCH('6.WS-Re-Exp'!$A50,'13.Mapping'!$A:$A,0))</f>
        <v>P04</v>
      </c>
      <c r="G50" s="201" t="str">
        <f>INDEX('13.Mapping'!$J:$J,MATCH('6.WS-Re-Exp'!$A50,'13.Mapping'!$A:$A,0))</f>
        <v>PC01</v>
      </c>
      <c r="H50" s="289"/>
      <c r="I50" s="528">
        <v>48</v>
      </c>
    </row>
    <row r="51" spans="1:9" s="33" customFormat="1" x14ac:dyDescent="0.8">
      <c r="A51" s="634" t="s">
        <v>209</v>
      </c>
      <c r="B51" s="635" t="s">
        <v>210</v>
      </c>
      <c r="C51" s="636">
        <f>IFERROR(INDEX('5.งบทดลอง รพ.'!$C:$C,MATCH('6.WS-Re-Exp'!A51,'5.งบทดลอง รพ.'!$A:$A,0)),)</f>
        <v>0</v>
      </c>
      <c r="D51" s="6"/>
      <c r="E51" s="201" t="str">
        <f>INDEX('13.Mapping'!$E:$E,MATCH('6.WS-Re-Exp'!$A51,'13.Mapping'!$A:$A,0))</f>
        <v>46020</v>
      </c>
      <c r="F51" s="201" t="str">
        <f>INDEX('13.Mapping'!$C:$C,MATCH('6.WS-Re-Exp'!$A51,'13.Mapping'!$A:$A,0))</f>
        <v>P13</v>
      </c>
      <c r="G51" s="201" t="str">
        <f>INDEX('13.Mapping'!$J:$J,MATCH('6.WS-Re-Exp'!$A51,'13.Mapping'!$A:$A,0))</f>
        <v>PC10</v>
      </c>
      <c r="H51" s="289"/>
      <c r="I51" s="528">
        <v>49</v>
      </c>
    </row>
    <row r="52" spans="1:9" s="33" customFormat="1" x14ac:dyDescent="0.8">
      <c r="A52" s="634" t="s">
        <v>50</v>
      </c>
      <c r="B52" s="635" t="s">
        <v>948</v>
      </c>
      <c r="C52" s="636">
        <f>IFERROR(INDEX('5.งบทดลอง รพ.'!$C:$C,MATCH('6.WS-Re-Exp'!A52,'5.งบทดลอง รพ.'!$A:$A,0)),)</f>
        <v>0</v>
      </c>
      <c r="D52" s="6"/>
      <c r="E52" s="201" t="str">
        <f>INDEX('13.Mapping'!$E:$E,MATCH('6.WS-Re-Exp'!$A52,'13.Mapping'!$A:$A,0))</f>
        <v>44010</v>
      </c>
      <c r="F52" s="201" t="str">
        <f>INDEX('13.Mapping'!$C:$C,MATCH('6.WS-Re-Exp'!$A52,'13.Mapping'!$A:$A,0))</f>
        <v>P04</v>
      </c>
      <c r="G52" s="201" t="str">
        <f>INDEX('13.Mapping'!$J:$J,MATCH('6.WS-Re-Exp'!$A52,'13.Mapping'!$A:$A,0))</f>
        <v>PC01</v>
      </c>
      <c r="H52" s="289"/>
      <c r="I52" s="528">
        <v>50</v>
      </c>
    </row>
    <row r="53" spans="1:9" s="33" customFormat="1" x14ac:dyDescent="0.8">
      <c r="A53" s="634" t="s">
        <v>51</v>
      </c>
      <c r="B53" s="635" t="s">
        <v>949</v>
      </c>
      <c r="C53" s="636">
        <f>IFERROR(INDEX('5.งบทดลอง รพ.'!$C:$C,MATCH('6.WS-Re-Exp'!A53,'5.งบทดลอง รพ.'!$A:$A,0)),)</f>
        <v>0</v>
      </c>
      <c r="D53" s="6"/>
      <c r="E53" s="201" t="str">
        <f>INDEX('13.Mapping'!$E:$E,MATCH('6.WS-Re-Exp'!$A53,'13.Mapping'!$A:$A,0))</f>
        <v>43010</v>
      </c>
      <c r="F53" s="201" t="str">
        <f>INDEX('13.Mapping'!$C:$C,MATCH('6.WS-Re-Exp'!$A53,'13.Mapping'!$A:$A,0))</f>
        <v>P04</v>
      </c>
      <c r="G53" s="201" t="str">
        <f>INDEX('13.Mapping'!$J:$J,MATCH('6.WS-Re-Exp'!$A53,'13.Mapping'!$A:$A,0))</f>
        <v>PC01</v>
      </c>
      <c r="H53" s="289"/>
      <c r="I53" s="528">
        <v>51</v>
      </c>
    </row>
    <row r="54" spans="1:9" s="33" customFormat="1" x14ac:dyDescent="0.8">
      <c r="A54" s="634" t="s">
        <v>52</v>
      </c>
      <c r="B54" s="635" t="s">
        <v>950</v>
      </c>
      <c r="C54" s="636">
        <f>IFERROR(INDEX('5.งบทดลอง รพ.'!$C:$C,MATCH('6.WS-Re-Exp'!A54,'5.งบทดลอง รพ.'!$A:$A,0)),)</f>
        <v>0</v>
      </c>
      <c r="D54" s="6"/>
      <c r="E54" s="201" t="str">
        <f>INDEX('13.Mapping'!$E:$E,MATCH('6.WS-Re-Exp'!$A54,'13.Mapping'!$A:$A,0))</f>
        <v>44010</v>
      </c>
      <c r="F54" s="201" t="str">
        <f>INDEX('13.Mapping'!$C:$C,MATCH('6.WS-Re-Exp'!$A54,'13.Mapping'!$A:$A,0))</f>
        <v>P04</v>
      </c>
      <c r="G54" s="201" t="str">
        <f>INDEX('13.Mapping'!$J:$J,MATCH('6.WS-Re-Exp'!$A54,'13.Mapping'!$A:$A,0))</f>
        <v>PC01</v>
      </c>
      <c r="H54" s="289"/>
      <c r="I54" s="528">
        <v>52</v>
      </c>
    </row>
    <row r="55" spans="1:9" s="33" customFormat="1" x14ac:dyDescent="0.8">
      <c r="A55" s="634" t="s">
        <v>53</v>
      </c>
      <c r="B55" s="635" t="s">
        <v>54</v>
      </c>
      <c r="C55" s="636">
        <f>IFERROR(INDEX('5.งบทดลอง รพ.'!$C:$C,MATCH('6.WS-Re-Exp'!A55,'5.งบทดลอง รพ.'!$A:$A,0)),)</f>
        <v>0</v>
      </c>
      <c r="D55" s="6"/>
      <c r="E55" s="201" t="str">
        <f>INDEX('13.Mapping'!$E:$E,MATCH('6.WS-Re-Exp'!$A55,'13.Mapping'!$A:$A,0))</f>
        <v>43010</v>
      </c>
      <c r="F55" s="201" t="str">
        <f>INDEX('13.Mapping'!$C:$C,MATCH('6.WS-Re-Exp'!$A55,'13.Mapping'!$A:$A,0))</f>
        <v>P04</v>
      </c>
      <c r="G55" s="201" t="str">
        <f>INDEX('13.Mapping'!$J:$J,MATCH('6.WS-Re-Exp'!$A55,'13.Mapping'!$A:$A,0))</f>
        <v>PC01</v>
      </c>
      <c r="H55" s="289"/>
      <c r="I55" s="528">
        <v>53</v>
      </c>
    </row>
    <row r="56" spans="1:9" s="33" customFormat="1" x14ac:dyDescent="0.8">
      <c r="A56" s="634" t="s">
        <v>55</v>
      </c>
      <c r="B56" s="635" t="s">
        <v>951</v>
      </c>
      <c r="C56" s="636">
        <f>IFERROR(INDEX('5.งบทดลอง รพ.'!$C:$C,MATCH('6.WS-Re-Exp'!A56,'5.งบทดลอง รพ.'!$A:$A,0)),)</f>
        <v>0</v>
      </c>
      <c r="D56" s="6"/>
      <c r="E56" s="201" t="str">
        <f>INDEX('13.Mapping'!$E:$E,MATCH('6.WS-Re-Exp'!$A56,'13.Mapping'!$A:$A,0))</f>
        <v>43010</v>
      </c>
      <c r="F56" s="201" t="str">
        <f>INDEX('13.Mapping'!$C:$C,MATCH('6.WS-Re-Exp'!$A56,'13.Mapping'!$A:$A,0))</f>
        <v>P04</v>
      </c>
      <c r="G56" s="201" t="str">
        <f>INDEX('13.Mapping'!$J:$J,MATCH('6.WS-Re-Exp'!$A56,'13.Mapping'!$A:$A,0))</f>
        <v>PC01</v>
      </c>
      <c r="H56" s="289"/>
      <c r="I56" s="528">
        <v>54</v>
      </c>
    </row>
    <row r="57" spans="1:9" s="33" customFormat="1" x14ac:dyDescent="0.8">
      <c r="A57" s="634" t="s">
        <v>56</v>
      </c>
      <c r="B57" s="635" t="s">
        <v>57</v>
      </c>
      <c r="C57" s="636">
        <f>IFERROR(INDEX('5.งบทดลอง รพ.'!$C:$C,MATCH('6.WS-Re-Exp'!A57,'5.งบทดลอง รพ.'!$A:$A,0)),)</f>
        <v>0</v>
      </c>
      <c r="D57" s="6"/>
      <c r="E57" s="201" t="str">
        <f>INDEX('13.Mapping'!$E:$E,MATCH('6.WS-Re-Exp'!$A57,'13.Mapping'!$A:$A,0))</f>
        <v>43010</v>
      </c>
      <c r="F57" s="201" t="str">
        <f>INDEX('13.Mapping'!$C:$C,MATCH('6.WS-Re-Exp'!$A57,'13.Mapping'!$A:$A,0))</f>
        <v>P04</v>
      </c>
      <c r="G57" s="201" t="str">
        <f>INDEX('13.Mapping'!$J:$J,MATCH('6.WS-Re-Exp'!$A57,'13.Mapping'!$A:$A,0))</f>
        <v>PC01</v>
      </c>
      <c r="H57" s="289"/>
      <c r="I57" s="528">
        <v>55</v>
      </c>
    </row>
    <row r="58" spans="1:9" s="33" customFormat="1" x14ac:dyDescent="0.8">
      <c r="A58" s="634" t="s">
        <v>58</v>
      </c>
      <c r="B58" s="635" t="s">
        <v>952</v>
      </c>
      <c r="C58" s="636">
        <f>IFERROR(INDEX('5.งบทดลอง รพ.'!$C:$C,MATCH('6.WS-Re-Exp'!A58,'5.งบทดลอง รพ.'!$A:$A,0)),)</f>
        <v>0</v>
      </c>
      <c r="D58" s="6"/>
      <c r="E58" s="201" t="str">
        <f>INDEX('13.Mapping'!$E:$E,MATCH('6.WS-Re-Exp'!$A58,'13.Mapping'!$A:$A,0))</f>
        <v>44010</v>
      </c>
      <c r="F58" s="201" t="str">
        <f>INDEX('13.Mapping'!$C:$C,MATCH('6.WS-Re-Exp'!$A58,'13.Mapping'!$A:$A,0))</f>
        <v>P04</v>
      </c>
      <c r="G58" s="201" t="str">
        <f>INDEX('13.Mapping'!$J:$J,MATCH('6.WS-Re-Exp'!$A58,'13.Mapping'!$A:$A,0))</f>
        <v>PC01</v>
      </c>
      <c r="H58" s="289"/>
      <c r="I58" s="528">
        <v>56</v>
      </c>
    </row>
    <row r="59" spans="1:9" s="33" customFormat="1" x14ac:dyDescent="0.8">
      <c r="A59" s="634" t="s">
        <v>59</v>
      </c>
      <c r="B59" s="635" t="s">
        <v>953</v>
      </c>
      <c r="C59" s="636">
        <f>IFERROR(INDEX('5.งบทดลอง รพ.'!$C:$C,MATCH('6.WS-Re-Exp'!A59,'5.งบทดลอง รพ.'!$A:$A,0)),)</f>
        <v>0</v>
      </c>
      <c r="D59" s="6"/>
      <c r="E59" s="201" t="str">
        <f>INDEX('13.Mapping'!$E:$E,MATCH('6.WS-Re-Exp'!$A59,'13.Mapping'!$A:$A,0))</f>
        <v>44010</v>
      </c>
      <c r="F59" s="201" t="str">
        <f>INDEX('13.Mapping'!$C:$C,MATCH('6.WS-Re-Exp'!$A59,'13.Mapping'!$A:$A,0))</f>
        <v>P04</v>
      </c>
      <c r="G59" s="201" t="str">
        <f>INDEX('13.Mapping'!$J:$J,MATCH('6.WS-Re-Exp'!$A59,'13.Mapping'!$A:$A,0))</f>
        <v>PC01</v>
      </c>
      <c r="H59" s="289"/>
      <c r="I59" s="528">
        <v>57</v>
      </c>
    </row>
    <row r="60" spans="1:9" s="33" customFormat="1" x14ac:dyDescent="0.8">
      <c r="A60" s="634" t="s">
        <v>60</v>
      </c>
      <c r="B60" s="635" t="s">
        <v>954</v>
      </c>
      <c r="C60" s="636">
        <f>IFERROR(INDEX('5.งบทดลอง รพ.'!$C:$C,MATCH('6.WS-Re-Exp'!A60,'5.งบทดลอง รพ.'!$A:$A,0)),)</f>
        <v>0</v>
      </c>
      <c r="D60" s="6"/>
      <c r="E60" s="201" t="str">
        <f>INDEX('13.Mapping'!$E:$E,MATCH('6.WS-Re-Exp'!$A60,'13.Mapping'!$A:$A,0))</f>
        <v>44010</v>
      </c>
      <c r="F60" s="201" t="str">
        <f>INDEX('13.Mapping'!$C:$C,MATCH('6.WS-Re-Exp'!$A60,'13.Mapping'!$A:$A,0))</f>
        <v>P04</v>
      </c>
      <c r="G60" s="201" t="str">
        <f>INDEX('13.Mapping'!$J:$J,MATCH('6.WS-Re-Exp'!$A60,'13.Mapping'!$A:$A,0))</f>
        <v>PC01</v>
      </c>
      <c r="H60" s="289"/>
      <c r="I60" s="528">
        <v>58</v>
      </c>
    </row>
    <row r="61" spans="1:9" s="33" customFormat="1" x14ac:dyDescent="0.8">
      <c r="A61" s="634" t="s">
        <v>61</v>
      </c>
      <c r="B61" s="635" t="s">
        <v>955</v>
      </c>
      <c r="C61" s="636">
        <f>IFERROR(INDEX('5.งบทดลอง รพ.'!$C:$C,MATCH('6.WS-Re-Exp'!A61,'5.งบทดลอง รพ.'!$A:$A,0)),)</f>
        <v>0</v>
      </c>
      <c r="D61" s="6"/>
      <c r="E61" s="201" t="str">
        <f>INDEX('13.Mapping'!$E:$E,MATCH('6.WS-Re-Exp'!$A61,'13.Mapping'!$A:$A,0))</f>
        <v>44010</v>
      </c>
      <c r="F61" s="201" t="str">
        <f>INDEX('13.Mapping'!$C:$C,MATCH('6.WS-Re-Exp'!$A61,'13.Mapping'!$A:$A,0))</f>
        <v>P04</v>
      </c>
      <c r="G61" s="201" t="str">
        <f>INDEX('13.Mapping'!$J:$J,MATCH('6.WS-Re-Exp'!$A61,'13.Mapping'!$A:$A,0))</f>
        <v>PC01</v>
      </c>
      <c r="H61" s="289"/>
      <c r="I61" s="528">
        <v>59</v>
      </c>
    </row>
    <row r="62" spans="1:9" s="33" customFormat="1" x14ac:dyDescent="0.8">
      <c r="A62" s="634" t="s">
        <v>5806</v>
      </c>
      <c r="B62" s="635" t="s">
        <v>956</v>
      </c>
      <c r="C62" s="636">
        <f>IFERROR(INDEX('5.งบทดลอง รพ.'!$C:$C,MATCH('6.WS-Re-Exp'!A62,'5.งบทดลอง รพ.'!$A:$A,0)),)</f>
        <v>0</v>
      </c>
      <c r="D62" s="6"/>
      <c r="E62" s="201" t="str">
        <f>INDEX('13.Mapping'!$E:$E,MATCH('6.WS-Re-Exp'!$A62,'13.Mapping'!$A:$A,0))</f>
        <v>44010</v>
      </c>
      <c r="F62" s="201" t="str">
        <f>INDEX('13.Mapping'!$C:$C,MATCH('6.WS-Re-Exp'!$A62,'13.Mapping'!$A:$A,0))</f>
        <v>P04</v>
      </c>
      <c r="G62" s="201" t="str">
        <f>INDEX('13.Mapping'!$J:$J,MATCH('6.WS-Re-Exp'!$A62,'13.Mapping'!$A:$A,0))</f>
        <v>PC01</v>
      </c>
      <c r="H62" s="289"/>
      <c r="I62" s="528">
        <v>60</v>
      </c>
    </row>
    <row r="63" spans="1:9" s="33" customFormat="1" x14ac:dyDescent="0.8">
      <c r="A63" s="634" t="s">
        <v>62</v>
      </c>
      <c r="B63" s="635" t="s">
        <v>957</v>
      </c>
      <c r="C63" s="636">
        <f>IFERROR(INDEX('5.งบทดลอง รพ.'!$C:$C,MATCH('6.WS-Re-Exp'!A63,'5.งบทดลอง รพ.'!$A:$A,0)),)</f>
        <v>0</v>
      </c>
      <c r="D63" s="6"/>
      <c r="E63" s="201" t="str">
        <f>INDEX('13.Mapping'!$E:$E,MATCH('6.WS-Re-Exp'!$A63,'13.Mapping'!$A:$A,0))</f>
        <v>41010</v>
      </c>
      <c r="F63" s="201" t="str">
        <f>INDEX('13.Mapping'!$C:$C,MATCH('6.WS-Re-Exp'!$A63,'13.Mapping'!$A:$A,0))</f>
        <v>P04</v>
      </c>
      <c r="G63" s="201" t="str">
        <f>INDEX('13.Mapping'!$J:$J,MATCH('6.WS-Re-Exp'!$A63,'13.Mapping'!$A:$A,0))</f>
        <v>PC01</v>
      </c>
      <c r="H63" s="289"/>
      <c r="I63" s="528">
        <v>61</v>
      </c>
    </row>
    <row r="64" spans="1:9" s="33" customFormat="1" x14ac:dyDescent="0.8">
      <c r="A64" s="634" t="s">
        <v>63</v>
      </c>
      <c r="B64" s="635" t="s">
        <v>64</v>
      </c>
      <c r="C64" s="636">
        <f>IFERROR(INDEX('5.งบทดลอง รพ.'!$C:$C,MATCH('6.WS-Re-Exp'!A64,'5.งบทดลอง รพ.'!$A:$A,0)),)</f>
        <v>0</v>
      </c>
      <c r="D64" s="6"/>
      <c r="E64" s="201" t="str">
        <f>INDEX('13.Mapping'!$E:$E,MATCH('6.WS-Re-Exp'!$A64,'13.Mapping'!$A:$A,0))</f>
        <v>43010</v>
      </c>
      <c r="F64" s="201" t="str">
        <f>INDEX('13.Mapping'!$C:$C,MATCH('6.WS-Re-Exp'!$A64,'13.Mapping'!$A:$A,0))</f>
        <v>P04</v>
      </c>
      <c r="G64" s="201" t="str">
        <f>INDEX('13.Mapping'!$J:$J,MATCH('6.WS-Re-Exp'!$A64,'13.Mapping'!$A:$A,0))</f>
        <v>PC01</v>
      </c>
      <c r="H64" s="289"/>
      <c r="I64" s="528">
        <v>62</v>
      </c>
    </row>
    <row r="65" spans="1:9" s="33" customFormat="1" x14ac:dyDescent="0.8">
      <c r="A65" s="634" t="s">
        <v>65</v>
      </c>
      <c r="B65" s="635" t="s">
        <v>66</v>
      </c>
      <c r="C65" s="636">
        <f>IFERROR(INDEX('5.งบทดลอง รพ.'!$C:$C,MATCH('6.WS-Re-Exp'!A65,'5.งบทดลอง รพ.'!$A:$A,0)),)</f>
        <v>0</v>
      </c>
      <c r="D65" s="6"/>
      <c r="E65" s="201" t="str">
        <f>INDEX('13.Mapping'!$E:$E,MATCH('6.WS-Re-Exp'!$A65,'13.Mapping'!$A:$A,0))</f>
        <v>43010</v>
      </c>
      <c r="F65" s="201" t="str">
        <f>INDEX('13.Mapping'!$C:$C,MATCH('6.WS-Re-Exp'!$A65,'13.Mapping'!$A:$A,0))</f>
        <v>P04</v>
      </c>
      <c r="G65" s="201" t="str">
        <f>INDEX('13.Mapping'!$J:$J,MATCH('6.WS-Re-Exp'!$A65,'13.Mapping'!$A:$A,0))</f>
        <v>PC01</v>
      </c>
      <c r="H65" s="289"/>
      <c r="I65" s="528">
        <v>63</v>
      </c>
    </row>
    <row r="66" spans="1:9" s="33" customFormat="1" x14ac:dyDescent="0.8">
      <c r="A66" s="634" t="s">
        <v>67</v>
      </c>
      <c r="B66" s="635" t="s">
        <v>1095</v>
      </c>
      <c r="C66" s="636">
        <f>IFERROR(INDEX('5.งบทดลอง รพ.'!$C:$C,MATCH('6.WS-Re-Exp'!A66,'5.งบทดลอง รพ.'!$A:$A,0)),)</f>
        <v>0</v>
      </c>
      <c r="D66" s="6"/>
      <c r="E66" s="201" t="str">
        <f>INDEX('13.Mapping'!$E:$E,MATCH('6.WS-Re-Exp'!$A66,'13.Mapping'!$A:$A,0))</f>
        <v>41010</v>
      </c>
      <c r="F66" s="201" t="str">
        <f>INDEX('13.Mapping'!$C:$C,MATCH('6.WS-Re-Exp'!$A66,'13.Mapping'!$A:$A,0))</f>
        <v>P04</v>
      </c>
      <c r="G66" s="201" t="str">
        <f>INDEX('13.Mapping'!$J:$J,MATCH('6.WS-Re-Exp'!$A66,'13.Mapping'!$A:$A,0))</f>
        <v>PC01</v>
      </c>
      <c r="H66" s="289"/>
      <c r="I66" s="528">
        <v>64</v>
      </c>
    </row>
    <row r="67" spans="1:9" s="33" customFormat="1" x14ac:dyDescent="0.8">
      <c r="A67" s="634" t="s">
        <v>68</v>
      </c>
      <c r="B67" s="635" t="s">
        <v>1096</v>
      </c>
      <c r="C67" s="636">
        <f>IFERROR(INDEX('5.งบทดลอง รพ.'!$C:$C,MATCH('6.WS-Re-Exp'!A67,'5.งบทดลอง รพ.'!$A:$A,0)),)</f>
        <v>0</v>
      </c>
      <c r="D67" s="6"/>
      <c r="E67" s="201" t="str">
        <f>INDEX('13.Mapping'!$E:$E,MATCH('6.WS-Re-Exp'!$A67,'13.Mapping'!$A:$A,0))</f>
        <v>42010</v>
      </c>
      <c r="F67" s="201" t="str">
        <f>INDEX('13.Mapping'!$C:$C,MATCH('6.WS-Re-Exp'!$A67,'13.Mapping'!$A:$A,0))</f>
        <v>P04</v>
      </c>
      <c r="G67" s="201" t="str">
        <f>INDEX('13.Mapping'!$J:$J,MATCH('6.WS-Re-Exp'!$A67,'13.Mapping'!$A:$A,0))</f>
        <v>PC01</v>
      </c>
      <c r="H67" s="289"/>
      <c r="I67" s="528">
        <v>65</v>
      </c>
    </row>
    <row r="68" spans="1:9" s="33" customFormat="1" x14ac:dyDescent="0.8">
      <c r="A68" s="634" t="s">
        <v>69</v>
      </c>
      <c r="B68" s="635" t="s">
        <v>958</v>
      </c>
      <c r="C68" s="636">
        <f>IFERROR(INDEX('5.งบทดลอง รพ.'!$C:$C,MATCH('6.WS-Re-Exp'!A68,'5.งบทดลอง รพ.'!$A:$A,0)),)</f>
        <v>0</v>
      </c>
      <c r="D68" s="6"/>
      <c r="E68" s="201" t="str">
        <f>INDEX('13.Mapping'!$E:$E,MATCH('6.WS-Re-Exp'!$A68,'13.Mapping'!$A:$A,0))</f>
        <v>44010</v>
      </c>
      <c r="F68" s="201" t="str">
        <f>INDEX('13.Mapping'!$C:$C,MATCH('6.WS-Re-Exp'!$A68,'13.Mapping'!$A:$A,0))</f>
        <v>P04</v>
      </c>
      <c r="G68" s="201" t="str">
        <f>INDEX('13.Mapping'!$J:$J,MATCH('6.WS-Re-Exp'!$A68,'13.Mapping'!$A:$A,0))</f>
        <v>PC01</v>
      </c>
      <c r="H68" s="289"/>
      <c r="I68" s="528">
        <v>66</v>
      </c>
    </row>
    <row r="69" spans="1:9" s="33" customFormat="1" x14ac:dyDescent="0.8">
      <c r="A69" s="634" t="s">
        <v>70</v>
      </c>
      <c r="B69" s="635" t="s">
        <v>959</v>
      </c>
      <c r="C69" s="636">
        <f>IFERROR(INDEX('5.งบทดลอง รพ.'!$C:$C,MATCH('6.WS-Re-Exp'!A69,'5.งบทดลอง รพ.'!$A:$A,0)),)</f>
        <v>0</v>
      </c>
      <c r="D69" s="6"/>
      <c r="E69" s="201" t="str">
        <f>INDEX('13.Mapping'!$E:$E,MATCH('6.WS-Re-Exp'!$A69,'13.Mapping'!$A:$A,0))</f>
        <v>44010</v>
      </c>
      <c r="F69" s="201" t="str">
        <f>INDEX('13.Mapping'!$C:$C,MATCH('6.WS-Re-Exp'!$A69,'13.Mapping'!$A:$A,0))</f>
        <v>P04</v>
      </c>
      <c r="G69" s="201" t="str">
        <f>INDEX('13.Mapping'!$J:$J,MATCH('6.WS-Re-Exp'!$A69,'13.Mapping'!$A:$A,0))</f>
        <v>PC01</v>
      </c>
      <c r="H69" s="289"/>
      <c r="I69" s="528">
        <v>67</v>
      </c>
    </row>
    <row r="70" spans="1:9" s="33" customFormat="1" x14ac:dyDescent="0.8">
      <c r="A70" s="634" t="s">
        <v>724</v>
      </c>
      <c r="B70" s="635" t="s">
        <v>725</v>
      </c>
      <c r="C70" s="636">
        <f>IFERROR(INDEX('5.งบทดลอง รพ.'!$C:$C,MATCH('6.WS-Re-Exp'!A70,'5.งบทดลอง รพ.'!$A:$A,0)),)</f>
        <v>0</v>
      </c>
      <c r="D70" s="6"/>
      <c r="E70" s="201" t="str">
        <f>INDEX('13.Mapping'!$E:$E,MATCH('6.WS-Re-Exp'!$A70,'13.Mapping'!$A:$A,0))</f>
        <v>43010</v>
      </c>
      <c r="F70" s="201" t="str">
        <f>INDEX('13.Mapping'!$C:$C,MATCH('6.WS-Re-Exp'!$A70,'13.Mapping'!$A:$A,0))</f>
        <v>P04</v>
      </c>
      <c r="G70" s="201" t="str">
        <f>INDEX('13.Mapping'!$J:$J,MATCH('6.WS-Re-Exp'!$A70,'13.Mapping'!$A:$A,0))</f>
        <v>PC01</v>
      </c>
      <c r="H70" s="289"/>
      <c r="I70" s="528">
        <v>68</v>
      </c>
    </row>
    <row r="71" spans="1:9" s="33" customFormat="1" x14ac:dyDescent="0.8">
      <c r="A71" s="634" t="s">
        <v>726</v>
      </c>
      <c r="B71" s="635" t="s">
        <v>727</v>
      </c>
      <c r="C71" s="636">
        <f>IFERROR(INDEX('5.งบทดลอง รพ.'!$C:$C,MATCH('6.WS-Re-Exp'!A71,'5.งบทดลอง รพ.'!$A:$A,0)),)</f>
        <v>0</v>
      </c>
      <c r="D71" s="6"/>
      <c r="E71" s="201" t="str">
        <f>INDEX('13.Mapping'!$E:$E,MATCH('6.WS-Re-Exp'!$A71,'13.Mapping'!$A:$A,0))</f>
        <v>43010</v>
      </c>
      <c r="F71" s="201" t="str">
        <f>INDEX('13.Mapping'!$C:$C,MATCH('6.WS-Re-Exp'!$A71,'13.Mapping'!$A:$A,0))</f>
        <v>P04</v>
      </c>
      <c r="G71" s="201" t="str">
        <f>INDEX('13.Mapping'!$J:$J,MATCH('6.WS-Re-Exp'!$A71,'13.Mapping'!$A:$A,0))</f>
        <v>PC01</v>
      </c>
      <c r="H71" s="289"/>
      <c r="I71" s="528">
        <v>69</v>
      </c>
    </row>
    <row r="72" spans="1:9" s="33" customFormat="1" x14ac:dyDescent="0.8">
      <c r="A72" s="634" t="s">
        <v>728</v>
      </c>
      <c r="B72" s="635" t="s">
        <v>729</v>
      </c>
      <c r="C72" s="636">
        <f>IFERROR(INDEX('5.งบทดลอง รพ.'!$C:$C,MATCH('6.WS-Re-Exp'!A72,'5.งบทดลอง รพ.'!$A:$A,0)),)</f>
        <v>0</v>
      </c>
      <c r="D72" s="6"/>
      <c r="E72" s="201" t="str">
        <f>INDEX('13.Mapping'!$E:$E,MATCH('6.WS-Re-Exp'!$A72,'13.Mapping'!$A:$A,0))</f>
        <v>44010</v>
      </c>
      <c r="F72" s="201" t="str">
        <f>INDEX('13.Mapping'!$C:$C,MATCH('6.WS-Re-Exp'!$A72,'13.Mapping'!$A:$A,0))</f>
        <v>P04</v>
      </c>
      <c r="G72" s="201" t="str">
        <f>INDEX('13.Mapping'!$J:$J,MATCH('6.WS-Re-Exp'!$A72,'13.Mapping'!$A:$A,0))</f>
        <v>PC01</v>
      </c>
      <c r="H72" s="289"/>
      <c r="I72" s="528">
        <v>70</v>
      </c>
    </row>
    <row r="73" spans="1:9" s="33" customFormat="1" x14ac:dyDescent="0.8">
      <c r="A73" s="634" t="s">
        <v>730</v>
      </c>
      <c r="B73" s="635" t="s">
        <v>731</v>
      </c>
      <c r="C73" s="636">
        <f>IFERROR(INDEX('5.งบทดลอง รพ.'!$C:$C,MATCH('6.WS-Re-Exp'!A73,'5.งบทดลอง รพ.'!$A:$A,0)),)</f>
        <v>0</v>
      </c>
      <c r="D73" s="6"/>
      <c r="E73" s="201" t="str">
        <f>INDEX('13.Mapping'!$E:$E,MATCH('6.WS-Re-Exp'!$A73,'13.Mapping'!$A:$A,0))</f>
        <v>44010</v>
      </c>
      <c r="F73" s="201" t="str">
        <f>INDEX('13.Mapping'!$C:$C,MATCH('6.WS-Re-Exp'!$A73,'13.Mapping'!$A:$A,0))</f>
        <v>P04</v>
      </c>
      <c r="G73" s="201" t="str">
        <f>INDEX('13.Mapping'!$J:$J,MATCH('6.WS-Re-Exp'!$A73,'13.Mapping'!$A:$A,0))</f>
        <v>PC01</v>
      </c>
      <c r="H73" s="289"/>
      <c r="I73" s="528">
        <v>71</v>
      </c>
    </row>
    <row r="74" spans="1:9" s="33" customFormat="1" x14ac:dyDescent="0.8">
      <c r="A74" s="634" t="s">
        <v>703</v>
      </c>
      <c r="B74" s="635" t="s">
        <v>960</v>
      </c>
      <c r="C74" s="636">
        <f>IFERROR(INDEX('5.งบทดลอง รพ.'!$C:$C,MATCH('6.WS-Re-Exp'!A74,'5.งบทดลอง รพ.'!$A:$A,0)),)</f>
        <v>0</v>
      </c>
      <c r="D74" s="6"/>
      <c r="E74" s="201" t="str">
        <f>INDEX('13.Mapping'!$E:$E,MATCH('6.WS-Re-Exp'!$A74,'13.Mapping'!$A:$A,0))</f>
        <v>44010</v>
      </c>
      <c r="F74" s="201" t="str">
        <f>INDEX('13.Mapping'!$C:$C,MATCH('6.WS-Re-Exp'!$A74,'13.Mapping'!$A:$A,0))</f>
        <v>P04</v>
      </c>
      <c r="G74" s="201" t="str">
        <f>INDEX('13.Mapping'!$J:$J,MATCH('6.WS-Re-Exp'!$A74,'13.Mapping'!$A:$A,0))</f>
        <v>PC01</v>
      </c>
      <c r="H74" s="289"/>
      <c r="I74" s="528">
        <v>72</v>
      </c>
    </row>
    <row r="75" spans="1:9" s="33" customFormat="1" x14ac:dyDescent="0.8">
      <c r="A75" s="634" t="s">
        <v>704</v>
      </c>
      <c r="B75" s="635" t="s">
        <v>705</v>
      </c>
      <c r="C75" s="636">
        <f>IFERROR(INDEX('5.งบทดลอง รพ.'!$C:$C,MATCH('6.WS-Re-Exp'!A75,'5.งบทดลอง รพ.'!$A:$A,0)),)</f>
        <v>0</v>
      </c>
      <c r="D75" s="6"/>
      <c r="E75" s="201" t="str">
        <f>INDEX('13.Mapping'!$E:$E,MATCH('6.WS-Re-Exp'!$A75,'13.Mapping'!$A:$A,0))</f>
        <v>41010</v>
      </c>
      <c r="F75" s="201" t="str">
        <f>INDEX('13.Mapping'!$C:$C,MATCH('6.WS-Re-Exp'!$A75,'13.Mapping'!$A:$A,0))</f>
        <v>P04</v>
      </c>
      <c r="G75" s="201" t="str">
        <f>INDEX('13.Mapping'!$J:$J,MATCH('6.WS-Re-Exp'!$A75,'13.Mapping'!$A:$A,0))</f>
        <v>PC01</v>
      </c>
      <c r="H75" s="289"/>
      <c r="I75" s="528">
        <v>73</v>
      </c>
    </row>
    <row r="76" spans="1:9" s="33" customFormat="1" x14ac:dyDescent="0.8">
      <c r="A76" s="634" t="s">
        <v>706</v>
      </c>
      <c r="B76" s="635" t="s">
        <v>707</v>
      </c>
      <c r="C76" s="636">
        <f>IFERROR(INDEX('5.งบทดลอง รพ.'!$C:$C,MATCH('6.WS-Re-Exp'!A76,'5.งบทดลอง รพ.'!$A:$A,0)),)</f>
        <v>0</v>
      </c>
      <c r="D76" s="6"/>
      <c r="E76" s="201" t="str">
        <f>INDEX('13.Mapping'!$E:$E,MATCH('6.WS-Re-Exp'!$A76,'13.Mapping'!$A:$A,0))</f>
        <v>44010</v>
      </c>
      <c r="F76" s="201" t="str">
        <f>INDEX('13.Mapping'!$C:$C,MATCH('6.WS-Re-Exp'!$A76,'13.Mapping'!$A:$A,0))</f>
        <v>P04</v>
      </c>
      <c r="G76" s="201" t="str">
        <f>INDEX('13.Mapping'!$J:$J,MATCH('6.WS-Re-Exp'!$A76,'13.Mapping'!$A:$A,0))</f>
        <v>PC01</v>
      </c>
      <c r="H76" s="289"/>
      <c r="I76" s="528">
        <v>74</v>
      </c>
    </row>
    <row r="77" spans="1:9" s="33" customFormat="1" x14ac:dyDescent="0.8">
      <c r="A77" s="634" t="s">
        <v>708</v>
      </c>
      <c r="B77" s="635" t="s">
        <v>709</v>
      </c>
      <c r="C77" s="636">
        <f>IFERROR(INDEX('5.งบทดลอง รพ.'!$C:$C,MATCH('6.WS-Re-Exp'!A77,'5.งบทดลอง รพ.'!$A:$A,0)),)</f>
        <v>0</v>
      </c>
      <c r="D77" s="6"/>
      <c r="E77" s="201" t="str">
        <f>INDEX('13.Mapping'!$E:$E,MATCH('6.WS-Re-Exp'!$A77,'13.Mapping'!$A:$A,0))</f>
        <v>44010</v>
      </c>
      <c r="F77" s="201" t="str">
        <f>INDEX('13.Mapping'!$C:$C,MATCH('6.WS-Re-Exp'!$A77,'13.Mapping'!$A:$A,0))</f>
        <v>P04</v>
      </c>
      <c r="G77" s="201" t="str">
        <f>INDEX('13.Mapping'!$J:$J,MATCH('6.WS-Re-Exp'!$A77,'13.Mapping'!$A:$A,0))</f>
        <v>PC01</v>
      </c>
      <c r="H77" s="289"/>
      <c r="I77" s="528">
        <v>75</v>
      </c>
    </row>
    <row r="78" spans="1:9" s="33" customFormat="1" x14ac:dyDescent="0.8">
      <c r="A78" s="634" t="s">
        <v>710</v>
      </c>
      <c r="B78" s="635" t="s">
        <v>711</v>
      </c>
      <c r="C78" s="636">
        <f>IFERROR(INDEX('5.งบทดลอง รพ.'!$C:$C,MATCH('6.WS-Re-Exp'!A78,'5.งบทดลอง รพ.'!$A:$A,0)),)</f>
        <v>0</v>
      </c>
      <c r="D78" s="6"/>
      <c r="E78" s="201" t="str">
        <f>INDEX('13.Mapping'!$E:$E,MATCH('6.WS-Re-Exp'!$A78,'13.Mapping'!$A:$A,0))</f>
        <v>44010</v>
      </c>
      <c r="F78" s="201" t="str">
        <f>INDEX('13.Mapping'!$C:$C,MATCH('6.WS-Re-Exp'!$A78,'13.Mapping'!$A:$A,0))</f>
        <v>P04</v>
      </c>
      <c r="G78" s="201" t="str">
        <f>INDEX('13.Mapping'!$J:$J,MATCH('6.WS-Re-Exp'!$A78,'13.Mapping'!$A:$A,0))</f>
        <v>PC01</v>
      </c>
      <c r="H78" s="289"/>
      <c r="I78" s="528">
        <v>76</v>
      </c>
    </row>
    <row r="79" spans="1:9" s="33" customFormat="1" x14ac:dyDescent="0.8">
      <c r="A79" s="634" t="s">
        <v>5810</v>
      </c>
      <c r="B79" s="635" t="s">
        <v>5812</v>
      </c>
      <c r="C79" s="636">
        <f>IFERROR(INDEX('5.งบทดลอง รพ.'!$C:$C,MATCH('6.WS-Re-Exp'!A79,'5.งบทดลอง รพ.'!$A:$A,0)),)</f>
        <v>0</v>
      </c>
      <c r="D79" s="6"/>
      <c r="E79" s="201" t="str">
        <f>INDEX('13.Mapping'!$E:$E,MATCH('6.WS-Re-Exp'!$A79,'13.Mapping'!$A:$A,0))</f>
        <v>41070</v>
      </c>
      <c r="F79" s="201" t="str">
        <f>INDEX('13.Mapping'!$C:$C,MATCH('6.WS-Re-Exp'!$A79,'13.Mapping'!$A:$A,0))</f>
        <v>P10</v>
      </c>
      <c r="G79" s="201" t="str">
        <f>INDEX('13.Mapping'!$J:$J,MATCH('6.WS-Re-Exp'!$A79,'13.Mapping'!$A:$A,0))</f>
        <v>PC08</v>
      </c>
      <c r="H79" s="289"/>
      <c r="I79" s="528">
        <v>77</v>
      </c>
    </row>
    <row r="80" spans="1:9" s="33" customFormat="1" x14ac:dyDescent="0.8">
      <c r="A80" s="634" t="s">
        <v>5811</v>
      </c>
      <c r="B80" s="635" t="s">
        <v>5813</v>
      </c>
      <c r="C80" s="636">
        <f>IFERROR(INDEX('5.งบทดลอง รพ.'!$C:$C,MATCH('6.WS-Re-Exp'!A80,'5.งบทดลอง รพ.'!$A:$A,0)),)</f>
        <v>0</v>
      </c>
      <c r="D80" s="6"/>
      <c r="E80" s="201" t="str">
        <f>INDEX('13.Mapping'!$E:$E,MATCH('6.WS-Re-Exp'!$A80,'13.Mapping'!$A:$A,0))</f>
        <v>42070</v>
      </c>
      <c r="F80" s="201" t="str">
        <f>INDEX('13.Mapping'!$C:$C,MATCH('6.WS-Re-Exp'!$A80,'13.Mapping'!$A:$A,0))</f>
        <v>P10</v>
      </c>
      <c r="G80" s="201" t="str">
        <f>INDEX('13.Mapping'!$J:$J,MATCH('6.WS-Re-Exp'!$A80,'13.Mapping'!$A:$A,0))</f>
        <v>PC08</v>
      </c>
      <c r="H80" s="289"/>
      <c r="I80" s="528">
        <v>78</v>
      </c>
    </row>
    <row r="81" spans="1:9" s="33" customFormat="1" x14ac:dyDescent="0.8">
      <c r="A81" s="637" t="s">
        <v>6299</v>
      </c>
      <c r="B81" s="637" t="s">
        <v>6300</v>
      </c>
      <c r="C81" s="636">
        <f>IFERROR(INDEX('5.งบทดลอง รพ.'!$C:$C,MATCH('6.WS-Re-Exp'!A81,'5.งบทดลอง รพ.'!$A:$A,0)),)</f>
        <v>0</v>
      </c>
      <c r="D81" s="6"/>
      <c r="E81" s="201" t="str">
        <f>INDEX('13.Mapping'!$E:$E,MATCH('6.WS-Re-Exp'!$A81,'13.Mapping'!$A:$A,0))</f>
        <v>44060</v>
      </c>
      <c r="F81" s="201" t="str">
        <f>INDEX('13.Mapping'!$C:$C,MATCH('6.WS-Re-Exp'!$A81,'13.Mapping'!$A:$A,0))</f>
        <v>P10</v>
      </c>
      <c r="G81" s="201" t="str">
        <f>INDEX('13.Mapping'!$J:$J,MATCH('6.WS-Re-Exp'!$A81,'13.Mapping'!$A:$A,0))</f>
        <v>PC08</v>
      </c>
      <c r="H81" s="289"/>
      <c r="I81" s="528">
        <v>79</v>
      </c>
    </row>
    <row r="82" spans="1:9" s="33" customFormat="1" x14ac:dyDescent="0.8">
      <c r="A82" s="637" t="s">
        <v>6302</v>
      </c>
      <c r="B82" s="637" t="s">
        <v>6303</v>
      </c>
      <c r="C82" s="636">
        <f>IFERROR(INDEX('5.งบทดลอง รพ.'!$C:$C,MATCH('6.WS-Re-Exp'!A82,'5.งบทดลอง รพ.'!$A:$A,0)),)</f>
        <v>0</v>
      </c>
      <c r="D82" s="6"/>
      <c r="E82" s="201" t="str">
        <f>INDEX('13.Mapping'!$E:$E,MATCH('6.WS-Re-Exp'!$A82,'13.Mapping'!$A:$A,0))</f>
        <v>44060</v>
      </c>
      <c r="F82" s="201" t="str">
        <f>INDEX('13.Mapping'!$C:$C,MATCH('6.WS-Re-Exp'!$A82,'13.Mapping'!$A:$A,0))</f>
        <v>P10</v>
      </c>
      <c r="G82" s="201" t="str">
        <f>INDEX('13.Mapping'!$J:$J,MATCH('6.WS-Re-Exp'!$A82,'13.Mapping'!$A:$A,0))</f>
        <v>PC08</v>
      </c>
      <c r="H82" s="289"/>
      <c r="I82" s="528">
        <v>80</v>
      </c>
    </row>
    <row r="83" spans="1:9" s="33" customFormat="1" x14ac:dyDescent="0.8">
      <c r="A83" s="634" t="s">
        <v>86</v>
      </c>
      <c r="B83" s="635" t="s">
        <v>87</v>
      </c>
      <c r="C83" s="636">
        <f>IFERROR(INDEX('5.งบทดลอง รพ.'!$C:$C,MATCH('6.WS-Re-Exp'!A83,'5.งบทดลอง รพ.'!$A:$A,0)),)</f>
        <v>0</v>
      </c>
      <c r="D83" s="6"/>
      <c r="E83" s="201" t="str">
        <f>INDEX('13.Mapping'!$E:$E,MATCH('6.WS-Re-Exp'!$A83,'13.Mapping'!$A:$A,0))</f>
        <v>43030</v>
      </c>
      <c r="F83" s="201" t="str">
        <f>INDEX('13.Mapping'!$C:$C,MATCH('6.WS-Re-Exp'!$A83,'13.Mapping'!$A:$A,0))</f>
        <v>P08</v>
      </c>
      <c r="G83" s="201" t="str">
        <f>INDEX('13.Mapping'!$J:$J,MATCH('6.WS-Re-Exp'!$A83,'13.Mapping'!$A:$A,0))</f>
        <v>PC06</v>
      </c>
      <c r="H83" s="289"/>
      <c r="I83" s="528">
        <v>81</v>
      </c>
    </row>
    <row r="84" spans="1:9" s="33" customFormat="1" x14ac:dyDescent="0.8">
      <c r="A84" s="634" t="s">
        <v>88</v>
      </c>
      <c r="B84" s="635" t="s">
        <v>961</v>
      </c>
      <c r="C84" s="636">
        <f>IFERROR(INDEX('5.งบทดลอง รพ.'!$C:$C,MATCH('6.WS-Re-Exp'!A84,'5.งบทดลอง รพ.'!$A:$A,0)),)</f>
        <v>0</v>
      </c>
      <c r="D84" s="6"/>
      <c r="E84" s="201" t="str">
        <f>INDEX('13.Mapping'!$E:$E,MATCH('6.WS-Re-Exp'!$A84,'13.Mapping'!$A:$A,0))</f>
        <v>41050</v>
      </c>
      <c r="F84" s="201" t="str">
        <f>INDEX('13.Mapping'!$C:$C,MATCH('6.WS-Re-Exp'!$A84,'13.Mapping'!$A:$A,0))</f>
        <v>P08</v>
      </c>
      <c r="G84" s="201" t="str">
        <f>INDEX('13.Mapping'!$J:$J,MATCH('6.WS-Re-Exp'!$A84,'13.Mapping'!$A:$A,0))</f>
        <v>PC06</v>
      </c>
      <c r="H84" s="289"/>
      <c r="I84" s="528">
        <v>82</v>
      </c>
    </row>
    <row r="85" spans="1:9" s="33" customFormat="1" x14ac:dyDescent="0.8">
      <c r="A85" s="634" t="s">
        <v>89</v>
      </c>
      <c r="B85" s="635" t="s">
        <v>962</v>
      </c>
      <c r="C85" s="636">
        <f>IFERROR(INDEX('5.งบทดลอง รพ.'!$C:$C,MATCH('6.WS-Re-Exp'!A85,'5.งบทดลอง รพ.'!$A:$A,0)),)</f>
        <v>0</v>
      </c>
      <c r="D85" s="6"/>
      <c r="E85" s="201" t="str">
        <f>INDEX('13.Mapping'!$E:$E,MATCH('6.WS-Re-Exp'!$A85,'13.Mapping'!$A:$A,0))</f>
        <v>42050</v>
      </c>
      <c r="F85" s="201" t="str">
        <f>INDEX('13.Mapping'!$C:$C,MATCH('6.WS-Re-Exp'!$A85,'13.Mapping'!$A:$A,0))</f>
        <v>P08</v>
      </c>
      <c r="G85" s="201" t="str">
        <f>INDEX('13.Mapping'!$J:$J,MATCH('6.WS-Re-Exp'!$A85,'13.Mapping'!$A:$A,0))</f>
        <v>PC06</v>
      </c>
      <c r="H85" s="289"/>
      <c r="I85" s="528">
        <v>83</v>
      </c>
    </row>
    <row r="86" spans="1:9" s="33" customFormat="1" x14ac:dyDescent="0.8">
      <c r="A86" s="634" t="s">
        <v>90</v>
      </c>
      <c r="B86" s="638" t="s">
        <v>5842</v>
      </c>
      <c r="C86" s="636">
        <f>IFERROR(INDEX('5.งบทดลอง รพ.'!$C:$C,MATCH('6.WS-Re-Exp'!A86,'5.งบทดลอง รพ.'!$A:$A,0)),)</f>
        <v>0</v>
      </c>
      <c r="D86" s="6"/>
      <c r="E86" s="201" t="str">
        <f>INDEX('13.Mapping'!$E:$E,MATCH('6.WS-Re-Exp'!$A86,'13.Mapping'!$A:$A,0))</f>
        <v>41050</v>
      </c>
      <c r="F86" s="201" t="str">
        <f>INDEX('13.Mapping'!$C:$C,MATCH('6.WS-Re-Exp'!$A86,'13.Mapping'!$A:$A,0))</f>
        <v>P08</v>
      </c>
      <c r="G86" s="201" t="str">
        <f>INDEX('13.Mapping'!$J:$J,MATCH('6.WS-Re-Exp'!$A86,'13.Mapping'!$A:$A,0))</f>
        <v>PC06</v>
      </c>
      <c r="H86" s="289"/>
      <c r="I86" s="528">
        <v>84</v>
      </c>
    </row>
    <row r="87" spans="1:9" s="33" customFormat="1" x14ac:dyDescent="0.8">
      <c r="A87" s="634" t="s">
        <v>91</v>
      </c>
      <c r="B87" s="638" t="s">
        <v>5843</v>
      </c>
      <c r="C87" s="636">
        <f>IFERROR(INDEX('5.งบทดลอง รพ.'!$C:$C,MATCH('6.WS-Re-Exp'!A87,'5.งบทดลอง รพ.'!$A:$A,0)),)</f>
        <v>0</v>
      </c>
      <c r="D87" s="6"/>
      <c r="E87" s="201" t="str">
        <f>INDEX('13.Mapping'!$E:$E,MATCH('6.WS-Re-Exp'!$A87,'13.Mapping'!$A:$A,0))</f>
        <v>42050</v>
      </c>
      <c r="F87" s="201" t="str">
        <f>INDEX('13.Mapping'!$C:$C,MATCH('6.WS-Re-Exp'!$A87,'13.Mapping'!$A:$A,0))</f>
        <v>P08</v>
      </c>
      <c r="G87" s="201" t="str">
        <f>INDEX('13.Mapping'!$J:$J,MATCH('6.WS-Re-Exp'!$A87,'13.Mapping'!$A:$A,0))</f>
        <v>PC06</v>
      </c>
      <c r="H87" s="289"/>
      <c r="I87" s="528">
        <v>85</v>
      </c>
    </row>
    <row r="88" spans="1:9" s="33" customFormat="1" x14ac:dyDescent="0.8">
      <c r="A88" s="639" t="s">
        <v>5839</v>
      </c>
      <c r="B88" s="640" t="s">
        <v>5837</v>
      </c>
      <c r="C88" s="636">
        <f>IFERROR(INDEX('5.งบทดลอง รพ.'!$C:$C,MATCH('6.WS-Re-Exp'!A88,'5.งบทดลอง รพ.'!$A:$A,0)),)</f>
        <v>0</v>
      </c>
      <c r="D88" s="6"/>
      <c r="E88" s="201" t="str">
        <f>INDEX('13.Mapping'!$E:$E,MATCH('6.WS-Re-Exp'!$A88,'13.Mapping'!$A:$A,0))</f>
        <v>41050</v>
      </c>
      <c r="F88" s="201" t="str">
        <f>INDEX('13.Mapping'!$C:$C,MATCH('6.WS-Re-Exp'!$A88,'13.Mapping'!$A:$A,0))</f>
        <v>P08</v>
      </c>
      <c r="G88" s="201" t="str">
        <f>INDEX('13.Mapping'!$J:$J,MATCH('6.WS-Re-Exp'!$A88,'13.Mapping'!$A:$A,0))</f>
        <v>PC06</v>
      </c>
      <c r="H88" s="289"/>
      <c r="I88" s="528">
        <v>86</v>
      </c>
    </row>
    <row r="89" spans="1:9" s="33" customFormat="1" x14ac:dyDescent="0.8">
      <c r="A89" s="639" t="s">
        <v>5840</v>
      </c>
      <c r="B89" s="640" t="s">
        <v>5838</v>
      </c>
      <c r="C89" s="636">
        <f>IFERROR(INDEX('5.งบทดลอง รพ.'!$C:$C,MATCH('6.WS-Re-Exp'!A89,'5.งบทดลอง รพ.'!$A:$A,0)),)</f>
        <v>0</v>
      </c>
      <c r="D89" s="6"/>
      <c r="E89" s="201" t="str">
        <f>INDEX('13.Mapping'!$E:$E,MATCH('6.WS-Re-Exp'!$A89,'13.Mapping'!$A:$A,0))</f>
        <v>42050</v>
      </c>
      <c r="F89" s="201" t="str">
        <f>INDEX('13.Mapping'!$C:$C,MATCH('6.WS-Re-Exp'!$A89,'13.Mapping'!$A:$A,0))</f>
        <v>P08</v>
      </c>
      <c r="G89" s="201" t="str">
        <f>INDEX('13.Mapping'!$J:$J,MATCH('6.WS-Re-Exp'!$A89,'13.Mapping'!$A:$A,0))</f>
        <v>PC06</v>
      </c>
      <c r="H89" s="289"/>
      <c r="I89" s="528">
        <v>87</v>
      </c>
    </row>
    <row r="90" spans="1:9" s="33" customFormat="1" x14ac:dyDescent="0.8">
      <c r="A90" s="634" t="s">
        <v>92</v>
      </c>
      <c r="B90" s="635" t="s">
        <v>93</v>
      </c>
      <c r="C90" s="636">
        <f>IFERROR(INDEX('5.งบทดลอง รพ.'!$C:$C,MATCH('6.WS-Re-Exp'!A90,'5.งบทดลอง รพ.'!$A:$A,0)),)</f>
        <v>0</v>
      </c>
      <c r="D90" s="6"/>
      <c r="E90" s="201" t="str">
        <f>INDEX('13.Mapping'!$E:$E,MATCH('6.WS-Re-Exp'!$A90,'13.Mapping'!$A:$A,0))</f>
        <v>43030</v>
      </c>
      <c r="F90" s="201" t="str">
        <f>INDEX('13.Mapping'!$C:$C,MATCH('6.WS-Re-Exp'!$A90,'13.Mapping'!$A:$A,0))</f>
        <v>P08</v>
      </c>
      <c r="G90" s="201" t="str">
        <f>INDEX('13.Mapping'!$J:$J,MATCH('6.WS-Re-Exp'!$A90,'13.Mapping'!$A:$A,0))</f>
        <v>PC06</v>
      </c>
      <c r="H90" s="289"/>
      <c r="I90" s="528">
        <v>88</v>
      </c>
    </row>
    <row r="91" spans="1:9" s="33" customFormat="1" x14ac:dyDescent="0.8">
      <c r="A91" s="634" t="s">
        <v>94</v>
      </c>
      <c r="B91" s="635" t="s">
        <v>95</v>
      </c>
      <c r="C91" s="636">
        <f>IFERROR(INDEX('5.งบทดลอง รพ.'!$C:$C,MATCH('6.WS-Re-Exp'!A91,'5.งบทดลอง รพ.'!$A:$A,0)),)</f>
        <v>0</v>
      </c>
      <c r="D91" s="6"/>
      <c r="E91" s="201" t="str">
        <f>INDEX('13.Mapping'!$E:$E,MATCH('6.WS-Re-Exp'!$A91,'13.Mapping'!$A:$A,0))</f>
        <v>42050</v>
      </c>
      <c r="F91" s="201" t="str">
        <f>INDEX('13.Mapping'!$C:$C,MATCH('6.WS-Re-Exp'!$A91,'13.Mapping'!$A:$A,0))</f>
        <v>P08</v>
      </c>
      <c r="G91" s="201" t="str">
        <f>INDEX('13.Mapping'!$J:$J,MATCH('6.WS-Re-Exp'!$A91,'13.Mapping'!$A:$A,0))</f>
        <v>PC06</v>
      </c>
      <c r="H91" s="289"/>
      <c r="I91" s="528">
        <v>89</v>
      </c>
    </row>
    <row r="92" spans="1:9" s="33" customFormat="1" x14ac:dyDescent="0.8">
      <c r="A92" s="634" t="s">
        <v>96</v>
      </c>
      <c r="B92" s="635" t="s">
        <v>963</v>
      </c>
      <c r="C92" s="636">
        <f>IFERROR(INDEX('5.งบทดลอง รพ.'!$C:$C,MATCH('6.WS-Re-Exp'!A92,'5.งบทดลอง รพ.'!$A:$A,0)),)</f>
        <v>0</v>
      </c>
      <c r="D92" s="6"/>
      <c r="E92" s="201" t="str">
        <f>INDEX('13.Mapping'!$E:$E,MATCH('6.WS-Re-Exp'!$A92,'13.Mapping'!$A:$A,0))</f>
        <v>41050</v>
      </c>
      <c r="F92" s="201" t="str">
        <f>INDEX('13.Mapping'!$C:$C,MATCH('6.WS-Re-Exp'!$A92,'13.Mapping'!$A:$A,0))</f>
        <v>P08</v>
      </c>
      <c r="G92" s="201" t="str">
        <f>INDEX('13.Mapping'!$J:$J,MATCH('6.WS-Re-Exp'!$A92,'13.Mapping'!$A:$A,0))</f>
        <v>PC06</v>
      </c>
      <c r="H92" s="289"/>
      <c r="I92" s="528">
        <v>90</v>
      </c>
    </row>
    <row r="93" spans="1:9" s="33" customFormat="1" x14ac:dyDescent="0.8">
      <c r="A93" s="634" t="s">
        <v>97</v>
      </c>
      <c r="B93" s="635" t="s">
        <v>964</v>
      </c>
      <c r="C93" s="636">
        <f>IFERROR(INDEX('5.งบทดลอง รพ.'!$C:$C,MATCH('6.WS-Re-Exp'!A93,'5.งบทดลอง รพ.'!$A:$A,0)),)</f>
        <v>0</v>
      </c>
      <c r="D93" s="6"/>
      <c r="E93" s="201" t="str">
        <f>INDEX('13.Mapping'!$E:$E,MATCH('6.WS-Re-Exp'!$A93,'13.Mapping'!$A:$A,0))</f>
        <v>42050</v>
      </c>
      <c r="F93" s="201" t="str">
        <f>INDEX('13.Mapping'!$C:$C,MATCH('6.WS-Re-Exp'!$A93,'13.Mapping'!$A:$A,0))</f>
        <v>P08</v>
      </c>
      <c r="G93" s="201" t="str">
        <f>INDEX('13.Mapping'!$J:$J,MATCH('6.WS-Re-Exp'!$A93,'13.Mapping'!$A:$A,0))</f>
        <v>PC06</v>
      </c>
      <c r="H93" s="289"/>
      <c r="I93" s="528">
        <v>91</v>
      </c>
    </row>
    <row r="94" spans="1:9" s="33" customFormat="1" x14ac:dyDescent="0.8">
      <c r="A94" s="634" t="s">
        <v>98</v>
      </c>
      <c r="B94" s="635" t="s">
        <v>965</v>
      </c>
      <c r="C94" s="636">
        <f>IFERROR(INDEX('5.งบทดลอง รพ.'!$C:$C,MATCH('6.WS-Re-Exp'!A94,'5.งบทดลอง รพ.'!$A:$A,0)),)</f>
        <v>0</v>
      </c>
      <c r="D94" s="6"/>
      <c r="E94" s="201" t="str">
        <f>INDEX('13.Mapping'!$E:$E,MATCH('6.WS-Re-Exp'!$A94,'13.Mapping'!$A:$A,0))</f>
        <v>44040</v>
      </c>
      <c r="F94" s="201" t="str">
        <f>INDEX('13.Mapping'!$C:$C,MATCH('6.WS-Re-Exp'!$A94,'13.Mapping'!$A:$A,0))</f>
        <v>P08</v>
      </c>
      <c r="G94" s="201" t="str">
        <f>INDEX('13.Mapping'!$J:$J,MATCH('6.WS-Re-Exp'!$A94,'13.Mapping'!$A:$A,0))</f>
        <v>PC06</v>
      </c>
      <c r="H94" s="289"/>
      <c r="I94" s="528">
        <v>92</v>
      </c>
    </row>
    <row r="95" spans="1:9" s="33" customFormat="1" x14ac:dyDescent="0.8">
      <c r="A95" s="634" t="s">
        <v>99</v>
      </c>
      <c r="B95" s="635" t="s">
        <v>966</v>
      </c>
      <c r="C95" s="636">
        <f>IFERROR(INDEX('5.งบทดลอง รพ.'!$C:$C,MATCH('6.WS-Re-Exp'!A95,'5.งบทดลอง รพ.'!$A:$A,0)),)</f>
        <v>0</v>
      </c>
      <c r="D95" s="6"/>
      <c r="E95" s="201" t="str">
        <f>INDEX('13.Mapping'!$E:$E,MATCH('6.WS-Re-Exp'!$A95,'13.Mapping'!$A:$A,0))</f>
        <v>44040</v>
      </c>
      <c r="F95" s="201" t="str">
        <f>INDEX('13.Mapping'!$C:$C,MATCH('6.WS-Re-Exp'!$A95,'13.Mapping'!$A:$A,0))</f>
        <v>P08</v>
      </c>
      <c r="G95" s="201" t="str">
        <f>INDEX('13.Mapping'!$J:$J,MATCH('6.WS-Re-Exp'!$A95,'13.Mapping'!$A:$A,0))</f>
        <v>PC06</v>
      </c>
      <c r="H95" s="289"/>
      <c r="I95" s="528">
        <v>93</v>
      </c>
    </row>
    <row r="96" spans="1:9" s="33" customFormat="1" x14ac:dyDescent="0.8">
      <c r="A96" s="634" t="s">
        <v>100</v>
      </c>
      <c r="B96" s="635" t="s">
        <v>967</v>
      </c>
      <c r="C96" s="636">
        <f>IFERROR(INDEX('5.งบทดลอง รพ.'!$C:$C,MATCH('6.WS-Re-Exp'!A96,'5.งบทดลอง รพ.'!$A:$A,0)),)</f>
        <v>0</v>
      </c>
      <c r="D96" s="6"/>
      <c r="E96" s="201" t="str">
        <f>INDEX('13.Mapping'!$E:$E,MATCH('6.WS-Re-Exp'!$A96,'13.Mapping'!$A:$A,0))</f>
        <v>44040</v>
      </c>
      <c r="F96" s="201" t="str">
        <f>INDEX('13.Mapping'!$C:$C,MATCH('6.WS-Re-Exp'!$A96,'13.Mapping'!$A:$A,0))</f>
        <v>P08</v>
      </c>
      <c r="G96" s="201" t="str">
        <f>INDEX('13.Mapping'!$J:$J,MATCH('6.WS-Re-Exp'!$A96,'13.Mapping'!$A:$A,0))</f>
        <v>PC06</v>
      </c>
      <c r="H96" s="289"/>
      <c r="I96" s="528">
        <v>94</v>
      </c>
    </row>
    <row r="97" spans="1:9" s="33" customFormat="1" x14ac:dyDescent="0.8">
      <c r="A97" s="634" t="s">
        <v>101</v>
      </c>
      <c r="B97" s="635" t="s">
        <v>968</v>
      </c>
      <c r="C97" s="636">
        <f>IFERROR(INDEX('5.งบทดลอง รพ.'!$C:$C,MATCH('6.WS-Re-Exp'!A97,'5.งบทดลอง รพ.'!$A:$A,0)),)</f>
        <v>0</v>
      </c>
      <c r="D97" s="6"/>
      <c r="E97" s="201" t="str">
        <f>INDEX('13.Mapping'!$E:$E,MATCH('6.WS-Re-Exp'!$A97,'13.Mapping'!$A:$A,0))</f>
        <v>44040</v>
      </c>
      <c r="F97" s="201" t="str">
        <f>INDEX('13.Mapping'!$C:$C,MATCH('6.WS-Re-Exp'!$A97,'13.Mapping'!$A:$A,0))</f>
        <v>P08</v>
      </c>
      <c r="G97" s="201" t="str">
        <f>INDEX('13.Mapping'!$J:$J,MATCH('6.WS-Re-Exp'!$A97,'13.Mapping'!$A:$A,0))</f>
        <v>PC06</v>
      </c>
      <c r="H97" s="289"/>
      <c r="I97" s="528">
        <v>95</v>
      </c>
    </row>
    <row r="98" spans="1:9" s="33" customFormat="1" x14ac:dyDescent="0.8">
      <c r="A98" s="634" t="s">
        <v>732</v>
      </c>
      <c r="B98" s="635" t="s">
        <v>102</v>
      </c>
      <c r="C98" s="636">
        <f>IFERROR(INDEX('5.งบทดลอง รพ.'!$C:$C,MATCH('6.WS-Re-Exp'!A98,'5.งบทดลอง รพ.'!$A:$A,0)),)</f>
        <v>0</v>
      </c>
      <c r="D98" s="6"/>
      <c r="E98" s="201" t="str">
        <f>INDEX('13.Mapping'!$E:$E,MATCH('6.WS-Re-Exp'!$A98,'13.Mapping'!$A:$A,0))</f>
        <v>43030</v>
      </c>
      <c r="F98" s="201" t="str">
        <f>INDEX('13.Mapping'!$C:$C,MATCH('6.WS-Re-Exp'!$A98,'13.Mapping'!$A:$A,0))</f>
        <v>P08</v>
      </c>
      <c r="G98" s="201" t="str">
        <f>INDEX('13.Mapping'!$J:$J,MATCH('6.WS-Re-Exp'!$A98,'13.Mapping'!$A:$A,0))</f>
        <v>PC06</v>
      </c>
      <c r="H98" s="289"/>
      <c r="I98" s="528">
        <v>96</v>
      </c>
    </row>
    <row r="99" spans="1:9" s="33" customFormat="1" x14ac:dyDescent="0.8">
      <c r="A99" s="634" t="s">
        <v>733</v>
      </c>
      <c r="B99" s="635" t="s">
        <v>103</v>
      </c>
      <c r="C99" s="636">
        <f>IFERROR(INDEX('5.งบทดลอง รพ.'!$C:$C,MATCH('6.WS-Re-Exp'!A99,'5.งบทดลอง รพ.'!$A:$A,0)),)</f>
        <v>0</v>
      </c>
      <c r="D99" s="6"/>
      <c r="E99" s="201" t="str">
        <f>INDEX('13.Mapping'!$E:$E,MATCH('6.WS-Re-Exp'!$A99,'13.Mapping'!$A:$A,0))</f>
        <v>43030</v>
      </c>
      <c r="F99" s="201" t="str">
        <f>INDEX('13.Mapping'!$C:$C,MATCH('6.WS-Re-Exp'!$A99,'13.Mapping'!$A:$A,0))</f>
        <v>P08</v>
      </c>
      <c r="G99" s="201" t="str">
        <f>INDEX('13.Mapping'!$J:$J,MATCH('6.WS-Re-Exp'!$A99,'13.Mapping'!$A:$A,0))</f>
        <v>PC06</v>
      </c>
      <c r="H99" s="289"/>
      <c r="I99" s="528">
        <v>97</v>
      </c>
    </row>
    <row r="100" spans="1:9" s="33" customFormat="1" x14ac:dyDescent="0.8">
      <c r="A100" s="634" t="s">
        <v>1138</v>
      </c>
      <c r="B100" s="635" t="s">
        <v>1139</v>
      </c>
      <c r="C100" s="636">
        <f>IFERROR(INDEX('5.งบทดลอง รพ.'!$C:$C,MATCH('6.WS-Re-Exp'!A100,'5.งบทดลอง รพ.'!$A:$A,0)),)</f>
        <v>0</v>
      </c>
      <c r="D100" s="6"/>
      <c r="E100" s="201" t="str">
        <f>INDEX('13.Mapping'!$E:$E,MATCH('6.WS-Re-Exp'!$A100,'13.Mapping'!$A:$A,0))</f>
        <v>44050</v>
      </c>
      <c r="F100" s="201" t="str">
        <f>INDEX('13.Mapping'!$C:$C,MATCH('6.WS-Re-Exp'!$A100,'13.Mapping'!$A:$A,0))</f>
        <v>P09</v>
      </c>
      <c r="G100" s="201" t="str">
        <f>INDEX('13.Mapping'!$J:$J,MATCH('6.WS-Re-Exp'!$A100,'13.Mapping'!$A:$A,0))</f>
        <v>PC07</v>
      </c>
      <c r="H100" s="289"/>
      <c r="I100" s="528">
        <v>98</v>
      </c>
    </row>
    <row r="101" spans="1:9" s="33" customFormat="1" x14ac:dyDescent="0.8">
      <c r="A101" s="634" t="s">
        <v>104</v>
      </c>
      <c r="B101" s="635" t="s">
        <v>969</v>
      </c>
      <c r="C101" s="636">
        <f>IFERROR(INDEX('5.งบทดลอง รพ.'!$C:$C,MATCH('6.WS-Re-Exp'!A101,'5.งบทดลอง รพ.'!$A:$A,0)),)</f>
        <v>0</v>
      </c>
      <c r="D101" s="6"/>
      <c r="E101" s="201" t="str">
        <f>INDEX('13.Mapping'!$E:$E,MATCH('6.WS-Re-Exp'!$A101,'13.Mapping'!$A:$A,0))</f>
        <v>41060</v>
      </c>
      <c r="F101" s="201" t="str">
        <f>INDEX('13.Mapping'!$C:$C,MATCH('6.WS-Re-Exp'!$A101,'13.Mapping'!$A:$A,0))</f>
        <v>P09</v>
      </c>
      <c r="G101" s="201" t="str">
        <f>INDEX('13.Mapping'!$J:$J,MATCH('6.WS-Re-Exp'!$A101,'13.Mapping'!$A:$A,0))</f>
        <v>PC07</v>
      </c>
      <c r="H101" s="289"/>
      <c r="I101" s="528">
        <v>99</v>
      </c>
    </row>
    <row r="102" spans="1:9" s="33" customFormat="1" x14ac:dyDescent="0.8">
      <c r="A102" s="634" t="s">
        <v>105</v>
      </c>
      <c r="B102" s="635" t="s">
        <v>970</v>
      </c>
      <c r="C102" s="636">
        <f>IFERROR(INDEX('5.งบทดลอง รพ.'!$C:$C,MATCH('6.WS-Re-Exp'!A102,'5.งบทดลอง รพ.'!$A:$A,0)),)</f>
        <v>0</v>
      </c>
      <c r="D102" s="6"/>
      <c r="E102" s="201" t="str">
        <f>INDEX('13.Mapping'!$E:$E,MATCH('6.WS-Re-Exp'!$A102,'13.Mapping'!$A:$A,0))</f>
        <v>42060</v>
      </c>
      <c r="F102" s="201" t="str">
        <f>INDEX('13.Mapping'!$C:$C,MATCH('6.WS-Re-Exp'!$A102,'13.Mapping'!$A:$A,0))</f>
        <v>P09</v>
      </c>
      <c r="G102" s="201" t="str">
        <f>INDEX('13.Mapping'!$J:$J,MATCH('6.WS-Re-Exp'!$A102,'13.Mapping'!$A:$A,0))</f>
        <v>PC07</v>
      </c>
      <c r="H102" s="289"/>
      <c r="I102" s="528">
        <v>100</v>
      </c>
    </row>
    <row r="103" spans="1:9" s="33" customFormat="1" x14ac:dyDescent="0.8">
      <c r="A103" s="634" t="s">
        <v>106</v>
      </c>
      <c r="B103" s="635" t="s">
        <v>971</v>
      </c>
      <c r="C103" s="636">
        <f>IFERROR(INDEX('5.งบทดลอง รพ.'!$C:$C,MATCH('6.WS-Re-Exp'!A103,'5.งบทดลอง รพ.'!$A:$A,0)),)</f>
        <v>0</v>
      </c>
      <c r="D103" s="6"/>
      <c r="E103" s="201" t="str">
        <f>INDEX('13.Mapping'!$E:$E,MATCH('6.WS-Re-Exp'!$A103,'13.Mapping'!$A:$A,0))</f>
        <v>44050</v>
      </c>
      <c r="F103" s="201" t="str">
        <f>INDEX('13.Mapping'!$C:$C,MATCH('6.WS-Re-Exp'!$A103,'13.Mapping'!$A:$A,0))</f>
        <v>P09</v>
      </c>
      <c r="G103" s="201" t="str">
        <f>INDEX('13.Mapping'!$J:$J,MATCH('6.WS-Re-Exp'!$A103,'13.Mapping'!$A:$A,0))</f>
        <v>PC07</v>
      </c>
      <c r="H103" s="289"/>
      <c r="I103" s="528">
        <v>101</v>
      </c>
    </row>
    <row r="104" spans="1:9" s="33" customFormat="1" x14ac:dyDescent="0.8">
      <c r="A104" s="634" t="s">
        <v>107</v>
      </c>
      <c r="B104" s="635" t="s">
        <v>972</v>
      </c>
      <c r="C104" s="636">
        <f>IFERROR(INDEX('5.งบทดลอง รพ.'!$C:$C,MATCH('6.WS-Re-Exp'!A104,'5.งบทดลอง รพ.'!$A:$A,0)),)</f>
        <v>0</v>
      </c>
      <c r="D104" s="6"/>
      <c r="E104" s="201" t="str">
        <f>INDEX('13.Mapping'!$E:$E,MATCH('6.WS-Re-Exp'!$A104,'13.Mapping'!$A:$A,0))</f>
        <v>44050</v>
      </c>
      <c r="F104" s="201" t="str">
        <f>INDEX('13.Mapping'!$C:$C,MATCH('6.WS-Re-Exp'!$A104,'13.Mapping'!$A:$A,0))</f>
        <v>P09</v>
      </c>
      <c r="G104" s="201" t="str">
        <f>INDEX('13.Mapping'!$J:$J,MATCH('6.WS-Re-Exp'!$A104,'13.Mapping'!$A:$A,0))</f>
        <v>PC07</v>
      </c>
      <c r="H104" s="289"/>
      <c r="I104" s="528">
        <v>102</v>
      </c>
    </row>
    <row r="105" spans="1:9" s="33" customFormat="1" x14ac:dyDescent="0.8">
      <c r="A105" s="634" t="s">
        <v>108</v>
      </c>
      <c r="B105" s="635" t="s">
        <v>973</v>
      </c>
      <c r="C105" s="636">
        <f>IFERROR(INDEX('5.งบทดลอง รพ.'!$C:$C,MATCH('6.WS-Re-Exp'!A105,'5.งบทดลอง รพ.'!$A:$A,0)),)</f>
        <v>0</v>
      </c>
      <c r="D105" s="6"/>
      <c r="E105" s="201" t="str">
        <f>INDEX('13.Mapping'!$E:$E,MATCH('6.WS-Re-Exp'!$A105,'13.Mapping'!$A:$A,0))</f>
        <v>41060</v>
      </c>
      <c r="F105" s="201" t="str">
        <f>INDEX('13.Mapping'!$C:$C,MATCH('6.WS-Re-Exp'!$A105,'13.Mapping'!$A:$A,0))</f>
        <v>P09</v>
      </c>
      <c r="G105" s="201" t="str">
        <f>INDEX('13.Mapping'!$J:$J,MATCH('6.WS-Re-Exp'!$A105,'13.Mapping'!$A:$A,0))</f>
        <v>PC07</v>
      </c>
      <c r="H105" s="289"/>
      <c r="I105" s="528">
        <v>103</v>
      </c>
    </row>
    <row r="106" spans="1:9" s="33" customFormat="1" x14ac:dyDescent="0.8">
      <c r="A106" s="634" t="s">
        <v>109</v>
      </c>
      <c r="B106" s="635" t="s">
        <v>974</v>
      </c>
      <c r="C106" s="636">
        <f>IFERROR(INDEX('5.งบทดลอง รพ.'!$C:$C,MATCH('6.WS-Re-Exp'!A106,'5.งบทดลอง รพ.'!$A:$A,0)),)</f>
        <v>0</v>
      </c>
      <c r="D106" s="6"/>
      <c r="E106" s="201" t="str">
        <f>INDEX('13.Mapping'!$E:$E,MATCH('6.WS-Re-Exp'!$A106,'13.Mapping'!$A:$A,0))</f>
        <v>44050</v>
      </c>
      <c r="F106" s="201" t="str">
        <f>INDEX('13.Mapping'!$C:$C,MATCH('6.WS-Re-Exp'!$A106,'13.Mapping'!$A:$A,0))</f>
        <v>P09</v>
      </c>
      <c r="G106" s="201" t="str">
        <f>INDEX('13.Mapping'!$J:$J,MATCH('6.WS-Re-Exp'!$A106,'13.Mapping'!$A:$A,0))</f>
        <v>PC07</v>
      </c>
      <c r="H106" s="289"/>
      <c r="I106" s="528">
        <v>104</v>
      </c>
    </row>
    <row r="107" spans="1:9" s="33" customFormat="1" x14ac:dyDescent="0.8">
      <c r="A107" s="634" t="s">
        <v>110</v>
      </c>
      <c r="B107" s="635" t="s">
        <v>975</v>
      </c>
      <c r="C107" s="636">
        <f>IFERROR(INDEX('5.งบทดลอง รพ.'!$C:$C,MATCH('6.WS-Re-Exp'!A107,'5.งบทดลอง รพ.'!$A:$A,0)),)</f>
        <v>0</v>
      </c>
      <c r="D107" s="6"/>
      <c r="E107" s="201" t="str">
        <f>INDEX('13.Mapping'!$E:$E,MATCH('6.WS-Re-Exp'!$A107,'13.Mapping'!$A:$A,0))</f>
        <v>44050</v>
      </c>
      <c r="F107" s="201" t="str">
        <f>INDEX('13.Mapping'!$C:$C,MATCH('6.WS-Re-Exp'!$A107,'13.Mapping'!$A:$A,0))</f>
        <v>P09</v>
      </c>
      <c r="G107" s="201" t="str">
        <f>INDEX('13.Mapping'!$J:$J,MATCH('6.WS-Re-Exp'!$A107,'13.Mapping'!$A:$A,0))</f>
        <v>PC07</v>
      </c>
      <c r="H107" s="289"/>
      <c r="I107" s="528">
        <v>105</v>
      </c>
    </row>
    <row r="108" spans="1:9" s="33" customFormat="1" x14ac:dyDescent="0.8">
      <c r="A108" s="634" t="s">
        <v>734</v>
      </c>
      <c r="B108" s="635" t="s">
        <v>735</v>
      </c>
      <c r="C108" s="636">
        <f>IFERROR(INDEX('5.งบทดลอง รพ.'!$C:$C,MATCH('6.WS-Re-Exp'!A108,'5.งบทดลอง รพ.'!$A:$A,0)),)</f>
        <v>0</v>
      </c>
      <c r="D108" s="6"/>
      <c r="E108" s="201" t="str">
        <f>INDEX('13.Mapping'!$E:$E,MATCH('6.WS-Re-Exp'!$A108,'13.Mapping'!$A:$A,0))</f>
        <v>41060</v>
      </c>
      <c r="F108" s="201" t="str">
        <f>INDEX('13.Mapping'!$C:$C,MATCH('6.WS-Re-Exp'!$A108,'13.Mapping'!$A:$A,0))</f>
        <v>P09</v>
      </c>
      <c r="G108" s="201" t="str">
        <f>INDEX('13.Mapping'!$J:$J,MATCH('6.WS-Re-Exp'!$A108,'13.Mapping'!$A:$A,0))</f>
        <v>PC07</v>
      </c>
      <c r="H108" s="289"/>
      <c r="I108" s="528">
        <v>106</v>
      </c>
    </row>
    <row r="109" spans="1:9" s="33" customFormat="1" x14ac:dyDescent="0.8">
      <c r="A109" s="634" t="s">
        <v>736</v>
      </c>
      <c r="B109" s="635" t="s">
        <v>737</v>
      </c>
      <c r="C109" s="636">
        <f>IFERROR(INDEX('5.งบทดลอง รพ.'!$C:$C,MATCH('6.WS-Re-Exp'!A109,'5.งบทดลอง รพ.'!$A:$A,0)),)</f>
        <v>0</v>
      </c>
      <c r="D109" s="6"/>
      <c r="E109" s="201" t="str">
        <f>INDEX('13.Mapping'!$E:$E,MATCH('6.WS-Re-Exp'!$A109,'13.Mapping'!$A:$A,0))</f>
        <v>42060</v>
      </c>
      <c r="F109" s="201" t="str">
        <f>INDEX('13.Mapping'!$C:$C,MATCH('6.WS-Re-Exp'!$A109,'13.Mapping'!$A:$A,0))</f>
        <v>P09</v>
      </c>
      <c r="G109" s="201" t="str">
        <f>INDEX('13.Mapping'!$J:$J,MATCH('6.WS-Re-Exp'!$A109,'13.Mapping'!$A:$A,0))</f>
        <v>PC07</v>
      </c>
      <c r="H109" s="289"/>
      <c r="I109" s="528">
        <v>107</v>
      </c>
    </row>
    <row r="110" spans="1:9" s="33" customFormat="1" x14ac:dyDescent="0.8">
      <c r="A110" s="634" t="s">
        <v>738</v>
      </c>
      <c r="B110" s="635" t="s">
        <v>739</v>
      </c>
      <c r="C110" s="636">
        <f>IFERROR(INDEX('5.งบทดลอง รพ.'!$C:$C,MATCH('6.WS-Re-Exp'!A110,'5.งบทดลอง รพ.'!$A:$A,0)),)</f>
        <v>0</v>
      </c>
      <c r="D110" s="6"/>
      <c r="E110" s="201" t="str">
        <f>INDEX('13.Mapping'!$E:$E,MATCH('6.WS-Re-Exp'!$A110,'13.Mapping'!$A:$A,0))</f>
        <v>42060</v>
      </c>
      <c r="F110" s="201" t="str">
        <f>INDEX('13.Mapping'!$C:$C,MATCH('6.WS-Re-Exp'!$A110,'13.Mapping'!$A:$A,0))</f>
        <v>P09</v>
      </c>
      <c r="G110" s="201" t="str">
        <f>INDEX('13.Mapping'!$J:$J,MATCH('6.WS-Re-Exp'!$A110,'13.Mapping'!$A:$A,0))</f>
        <v>PC07</v>
      </c>
      <c r="H110" s="289"/>
      <c r="I110" s="528">
        <v>108</v>
      </c>
    </row>
    <row r="111" spans="1:9" s="33" customFormat="1" x14ac:dyDescent="0.8">
      <c r="A111" s="634" t="s">
        <v>740</v>
      </c>
      <c r="B111" s="635" t="s">
        <v>741</v>
      </c>
      <c r="C111" s="636">
        <f>IFERROR(INDEX('5.งบทดลอง รพ.'!$C:$C,MATCH('6.WS-Re-Exp'!A111,'5.งบทดลอง รพ.'!$A:$A,0)),)</f>
        <v>0</v>
      </c>
      <c r="D111" s="6"/>
      <c r="E111" s="201" t="str">
        <f>INDEX('13.Mapping'!$E:$E,MATCH('6.WS-Re-Exp'!$A111,'13.Mapping'!$A:$A,0))</f>
        <v>44050</v>
      </c>
      <c r="F111" s="201" t="str">
        <f>INDEX('13.Mapping'!$C:$C,MATCH('6.WS-Re-Exp'!$A111,'13.Mapping'!$A:$A,0))</f>
        <v>P09</v>
      </c>
      <c r="G111" s="201" t="str">
        <f>INDEX('13.Mapping'!$J:$J,MATCH('6.WS-Re-Exp'!$A111,'13.Mapping'!$A:$A,0))</f>
        <v>PC07</v>
      </c>
      <c r="H111" s="289"/>
      <c r="I111" s="528">
        <v>109</v>
      </c>
    </row>
    <row r="112" spans="1:9" s="33" customFormat="1" x14ac:dyDescent="0.8">
      <c r="A112" s="634" t="s">
        <v>742</v>
      </c>
      <c r="B112" s="635" t="s">
        <v>743</v>
      </c>
      <c r="C112" s="636">
        <f>IFERROR(INDEX('5.งบทดลอง รพ.'!$C:$C,MATCH('6.WS-Re-Exp'!A112,'5.งบทดลอง รพ.'!$A:$A,0)),)</f>
        <v>0</v>
      </c>
      <c r="D112" s="6"/>
      <c r="E112" s="201" t="str">
        <f>INDEX('13.Mapping'!$E:$E,MATCH('6.WS-Re-Exp'!$A112,'13.Mapping'!$A:$A,0))</f>
        <v>41060</v>
      </c>
      <c r="F112" s="201" t="str">
        <f>INDEX('13.Mapping'!$C:$C,MATCH('6.WS-Re-Exp'!$A112,'13.Mapping'!$A:$A,0))</f>
        <v>P09</v>
      </c>
      <c r="G112" s="201" t="str">
        <f>INDEX('13.Mapping'!$J:$J,MATCH('6.WS-Re-Exp'!$A112,'13.Mapping'!$A:$A,0))</f>
        <v>PC07</v>
      </c>
      <c r="H112" s="289"/>
      <c r="I112" s="528">
        <v>110</v>
      </c>
    </row>
    <row r="113" spans="1:9" s="33" customFormat="1" x14ac:dyDescent="0.8">
      <c r="A113" s="634" t="s">
        <v>744</v>
      </c>
      <c r="B113" s="635" t="s">
        <v>111</v>
      </c>
      <c r="C113" s="636">
        <f>IFERROR(INDEX('5.งบทดลอง รพ.'!$C:$C,MATCH('6.WS-Re-Exp'!A113,'5.งบทดลอง รพ.'!$A:$A,0)),)</f>
        <v>0</v>
      </c>
      <c r="D113" s="6"/>
      <c r="E113" s="201" t="str">
        <f>INDEX('13.Mapping'!$E:$E,MATCH('6.WS-Re-Exp'!$A113,'13.Mapping'!$A:$A,0))</f>
        <v>43040</v>
      </c>
      <c r="F113" s="201" t="str">
        <f>INDEX('13.Mapping'!$C:$C,MATCH('6.WS-Re-Exp'!$A113,'13.Mapping'!$A:$A,0))</f>
        <v>P09</v>
      </c>
      <c r="G113" s="201" t="str">
        <f>INDEX('13.Mapping'!$J:$J,MATCH('6.WS-Re-Exp'!$A113,'13.Mapping'!$A:$A,0))</f>
        <v>PC07</v>
      </c>
      <c r="H113" s="289"/>
      <c r="I113" s="528">
        <v>111</v>
      </c>
    </row>
    <row r="114" spans="1:9" s="33" customFormat="1" x14ac:dyDescent="0.8">
      <c r="A114" s="634" t="s">
        <v>745</v>
      </c>
      <c r="B114" s="635" t="s">
        <v>746</v>
      </c>
      <c r="C114" s="636">
        <f>IFERROR(INDEX('5.งบทดลอง รพ.'!$C:$C,MATCH('6.WS-Re-Exp'!A114,'5.งบทดลอง รพ.'!$A:$A,0)),)</f>
        <v>0</v>
      </c>
      <c r="D114" s="6"/>
      <c r="E114" s="201" t="str">
        <f>INDEX('13.Mapping'!$E:$E,MATCH('6.WS-Re-Exp'!$A114,'13.Mapping'!$A:$A,0))</f>
        <v>43040</v>
      </c>
      <c r="F114" s="201" t="str">
        <f>INDEX('13.Mapping'!$C:$C,MATCH('6.WS-Re-Exp'!$A114,'13.Mapping'!$A:$A,0))</f>
        <v>P09</v>
      </c>
      <c r="G114" s="201" t="str">
        <f>INDEX('13.Mapping'!$J:$J,MATCH('6.WS-Re-Exp'!$A114,'13.Mapping'!$A:$A,0))</f>
        <v>PC07</v>
      </c>
      <c r="H114" s="289"/>
      <c r="I114" s="528">
        <v>112</v>
      </c>
    </row>
    <row r="115" spans="1:9" s="33" customFormat="1" x14ac:dyDescent="0.8">
      <c r="A115" s="634" t="s">
        <v>1128</v>
      </c>
      <c r="B115" s="635" t="s">
        <v>5918</v>
      </c>
      <c r="C115" s="636">
        <f>IFERROR(INDEX('5.งบทดลอง รพ.'!$C:$C,MATCH('6.WS-Re-Exp'!A115,'5.งบทดลอง รพ.'!$A:$A,0)),)</f>
        <v>0</v>
      </c>
      <c r="D115" s="6"/>
      <c r="E115" s="201" t="str">
        <f>INDEX('13.Mapping'!$E:$E,MATCH('6.WS-Re-Exp'!$A115,'13.Mapping'!$A:$A,0))</f>
        <v>44050</v>
      </c>
      <c r="F115" s="201" t="str">
        <f>INDEX('13.Mapping'!$C:$C,MATCH('6.WS-Re-Exp'!$A115,'13.Mapping'!$A:$A,0))</f>
        <v>P09</v>
      </c>
      <c r="G115" s="201" t="str">
        <f>INDEX('13.Mapping'!$J:$J,MATCH('6.WS-Re-Exp'!$A115,'13.Mapping'!$A:$A,0))</f>
        <v>PC07</v>
      </c>
      <c r="H115" s="289"/>
      <c r="I115" s="528">
        <v>113</v>
      </c>
    </row>
    <row r="116" spans="1:9" s="33" customFormat="1" x14ac:dyDescent="0.8">
      <c r="A116" s="634" t="s">
        <v>127</v>
      </c>
      <c r="B116" s="635" t="s">
        <v>976</v>
      </c>
      <c r="C116" s="636">
        <f>IFERROR(INDEX('5.งบทดลอง รพ.'!$C:$C,MATCH('6.WS-Re-Exp'!A116,'5.งบทดลอง รพ.'!$A:$A,0)),)</f>
        <v>0</v>
      </c>
      <c r="D116" s="6"/>
      <c r="E116" s="201" t="str">
        <f>INDEX('13.Mapping'!$E:$E,MATCH('6.WS-Re-Exp'!$A116,'13.Mapping'!$A:$A,0))</f>
        <v>41070</v>
      </c>
      <c r="F116" s="201" t="str">
        <f>INDEX('13.Mapping'!$C:$C,MATCH('6.WS-Re-Exp'!$A116,'13.Mapping'!$A:$A,0))</f>
        <v>P10</v>
      </c>
      <c r="G116" s="201" t="str">
        <f>INDEX('13.Mapping'!$J:$J,MATCH('6.WS-Re-Exp'!$A116,'13.Mapping'!$A:$A,0))</f>
        <v>PC08</v>
      </c>
      <c r="H116" s="289"/>
      <c r="I116" s="528">
        <v>114</v>
      </c>
    </row>
    <row r="117" spans="1:9" s="33" customFormat="1" x14ac:dyDescent="0.8">
      <c r="A117" s="634" t="s">
        <v>128</v>
      </c>
      <c r="B117" s="635" t="s">
        <v>977</v>
      </c>
      <c r="C117" s="636">
        <f>IFERROR(INDEX('5.งบทดลอง รพ.'!$C:$C,MATCH('6.WS-Re-Exp'!A117,'5.งบทดลอง รพ.'!$A:$A,0)),)</f>
        <v>0</v>
      </c>
      <c r="D117" s="6"/>
      <c r="E117" s="201" t="str">
        <f>INDEX('13.Mapping'!$E:$E,MATCH('6.WS-Re-Exp'!$A117,'13.Mapping'!$A:$A,0))</f>
        <v>41070</v>
      </c>
      <c r="F117" s="201" t="str">
        <f>INDEX('13.Mapping'!$C:$C,MATCH('6.WS-Re-Exp'!$A117,'13.Mapping'!$A:$A,0))</f>
        <v>P10</v>
      </c>
      <c r="G117" s="201" t="str">
        <f>INDEX('13.Mapping'!$J:$J,MATCH('6.WS-Re-Exp'!$A117,'13.Mapping'!$A:$A,0))</f>
        <v>PC08</v>
      </c>
      <c r="H117" s="289"/>
      <c r="I117" s="528">
        <v>115</v>
      </c>
    </row>
    <row r="118" spans="1:9" s="33" customFormat="1" x14ac:dyDescent="0.8">
      <c r="A118" s="634" t="s">
        <v>129</v>
      </c>
      <c r="B118" s="635" t="s">
        <v>978</v>
      </c>
      <c r="C118" s="636">
        <f>IFERROR(INDEX('5.งบทดลอง รพ.'!$C:$C,MATCH('6.WS-Re-Exp'!A118,'5.งบทดลอง รพ.'!$A:$A,0)),)</f>
        <v>0</v>
      </c>
      <c r="D118" s="6"/>
      <c r="E118" s="201" t="str">
        <f>INDEX('13.Mapping'!$E:$E,MATCH('6.WS-Re-Exp'!$A118,'13.Mapping'!$A:$A,0))</f>
        <v>41070</v>
      </c>
      <c r="F118" s="201" t="str">
        <f>INDEX('13.Mapping'!$C:$C,MATCH('6.WS-Re-Exp'!$A118,'13.Mapping'!$A:$A,0))</f>
        <v>P10</v>
      </c>
      <c r="G118" s="201" t="str">
        <f>INDEX('13.Mapping'!$J:$J,MATCH('6.WS-Re-Exp'!$A118,'13.Mapping'!$A:$A,0))</f>
        <v>PC08</v>
      </c>
      <c r="H118" s="289"/>
      <c r="I118" s="528">
        <v>116</v>
      </c>
    </row>
    <row r="119" spans="1:9" s="33" customFormat="1" x14ac:dyDescent="0.8">
      <c r="A119" s="634" t="s">
        <v>130</v>
      </c>
      <c r="B119" s="635" t="s">
        <v>131</v>
      </c>
      <c r="C119" s="636">
        <f>IFERROR(INDEX('5.งบทดลอง รพ.'!$C:$C,MATCH('6.WS-Re-Exp'!A119,'5.งบทดลอง รพ.'!$A:$A,0)),)</f>
        <v>0</v>
      </c>
      <c r="D119" s="6"/>
      <c r="E119" s="201" t="str">
        <f>INDEX('13.Mapping'!$E:$E,MATCH('6.WS-Re-Exp'!$A119,'13.Mapping'!$A:$A,0))</f>
        <v>43050</v>
      </c>
      <c r="F119" s="201" t="str">
        <f>INDEX('13.Mapping'!$C:$C,MATCH('6.WS-Re-Exp'!$A119,'13.Mapping'!$A:$A,0))</f>
        <v>P10</v>
      </c>
      <c r="G119" s="201" t="str">
        <f>INDEX('13.Mapping'!$J:$J,MATCH('6.WS-Re-Exp'!$A119,'13.Mapping'!$A:$A,0))</f>
        <v>PC08</v>
      </c>
      <c r="H119" s="289"/>
      <c r="I119" s="528">
        <v>117</v>
      </c>
    </row>
    <row r="120" spans="1:9" s="33" customFormat="1" x14ac:dyDescent="0.8">
      <c r="A120" s="634" t="s">
        <v>132</v>
      </c>
      <c r="B120" s="635" t="s">
        <v>133</v>
      </c>
      <c r="C120" s="636">
        <f>IFERROR(INDEX('5.งบทดลอง รพ.'!$C:$C,MATCH('6.WS-Re-Exp'!A120,'5.งบทดลอง รพ.'!$A:$A,0)),)</f>
        <v>0</v>
      </c>
      <c r="D120" s="6"/>
      <c r="E120" s="201" t="str">
        <f>INDEX('13.Mapping'!$E:$E,MATCH('6.WS-Re-Exp'!$A120,'13.Mapping'!$A:$A,0))</f>
        <v>43050</v>
      </c>
      <c r="F120" s="201" t="str">
        <f>INDEX('13.Mapping'!$C:$C,MATCH('6.WS-Re-Exp'!$A120,'13.Mapping'!$A:$A,0))</f>
        <v>P10</v>
      </c>
      <c r="G120" s="201" t="str">
        <f>INDEX('13.Mapping'!$J:$J,MATCH('6.WS-Re-Exp'!$A120,'13.Mapping'!$A:$A,0))</f>
        <v>PC08</v>
      </c>
      <c r="H120" s="289"/>
      <c r="I120" s="528">
        <v>118</v>
      </c>
    </row>
    <row r="121" spans="1:9" s="33" customFormat="1" x14ac:dyDescent="0.8">
      <c r="A121" s="634" t="s">
        <v>747</v>
      </c>
      <c r="B121" s="635" t="s">
        <v>748</v>
      </c>
      <c r="C121" s="636">
        <f>IFERROR(INDEX('5.งบทดลอง รพ.'!$C:$C,MATCH('6.WS-Re-Exp'!A121,'5.งบทดลอง รพ.'!$A:$A,0)),)</f>
        <v>0</v>
      </c>
      <c r="D121" s="6"/>
      <c r="E121" s="201" t="str">
        <f>INDEX('13.Mapping'!$E:$E,MATCH('6.WS-Re-Exp'!$A121,'13.Mapping'!$A:$A,0))</f>
        <v>41070</v>
      </c>
      <c r="F121" s="201" t="str">
        <f>INDEX('13.Mapping'!$C:$C,MATCH('6.WS-Re-Exp'!$A121,'13.Mapping'!$A:$A,0))</f>
        <v>P10</v>
      </c>
      <c r="G121" s="201" t="str">
        <f>INDEX('13.Mapping'!$J:$J,MATCH('6.WS-Re-Exp'!$A121,'13.Mapping'!$A:$A,0))</f>
        <v>PC08</v>
      </c>
      <c r="H121" s="289"/>
      <c r="I121" s="528">
        <v>119</v>
      </c>
    </row>
    <row r="122" spans="1:9" s="33" customFormat="1" x14ac:dyDescent="0.8">
      <c r="A122" s="634" t="s">
        <v>749</v>
      </c>
      <c r="B122" s="635" t="s">
        <v>750</v>
      </c>
      <c r="C122" s="636">
        <f>IFERROR(INDEX('5.งบทดลอง รพ.'!$C:$C,MATCH('6.WS-Re-Exp'!A122,'5.งบทดลอง รพ.'!$A:$A,0)),)</f>
        <v>0</v>
      </c>
      <c r="D122" s="6"/>
      <c r="E122" s="201" t="str">
        <f>INDEX('13.Mapping'!$E:$E,MATCH('6.WS-Re-Exp'!$A122,'13.Mapping'!$A:$A,0))</f>
        <v>42070</v>
      </c>
      <c r="F122" s="201" t="str">
        <f>INDEX('13.Mapping'!$C:$C,MATCH('6.WS-Re-Exp'!$A122,'13.Mapping'!$A:$A,0))</f>
        <v>P10</v>
      </c>
      <c r="G122" s="201" t="str">
        <f>INDEX('13.Mapping'!$J:$J,MATCH('6.WS-Re-Exp'!$A122,'13.Mapping'!$A:$A,0))</f>
        <v>PC08</v>
      </c>
      <c r="H122" s="289"/>
      <c r="I122" s="528">
        <v>120</v>
      </c>
    </row>
    <row r="123" spans="1:9" s="33" customFormat="1" x14ac:dyDescent="0.8">
      <c r="A123" s="634" t="s">
        <v>751</v>
      </c>
      <c r="B123" s="635" t="s">
        <v>752</v>
      </c>
      <c r="C123" s="636">
        <f>IFERROR(INDEX('5.งบทดลอง รพ.'!$C:$C,MATCH('6.WS-Re-Exp'!A123,'5.งบทดลอง รพ.'!$A:$A,0)),)</f>
        <v>0</v>
      </c>
      <c r="D123" s="6"/>
      <c r="E123" s="201" t="str">
        <f>INDEX('13.Mapping'!$E:$E,MATCH('6.WS-Re-Exp'!$A123,'13.Mapping'!$A:$A,0))</f>
        <v>41070</v>
      </c>
      <c r="F123" s="201" t="str">
        <f>INDEX('13.Mapping'!$C:$C,MATCH('6.WS-Re-Exp'!$A123,'13.Mapping'!$A:$A,0))</f>
        <v>P10</v>
      </c>
      <c r="G123" s="201" t="str">
        <f>INDEX('13.Mapping'!$J:$J,MATCH('6.WS-Re-Exp'!$A123,'13.Mapping'!$A:$A,0))</f>
        <v>PC08</v>
      </c>
      <c r="H123" s="289"/>
      <c r="I123" s="528">
        <v>121</v>
      </c>
    </row>
    <row r="124" spans="1:9" s="33" customFormat="1" x14ac:dyDescent="0.8">
      <c r="A124" s="634" t="s">
        <v>753</v>
      </c>
      <c r="B124" s="635" t="s">
        <v>754</v>
      </c>
      <c r="C124" s="636">
        <f>IFERROR(INDEX('5.งบทดลอง รพ.'!$C:$C,MATCH('6.WS-Re-Exp'!A124,'5.งบทดลอง รพ.'!$A:$A,0)),)</f>
        <v>0</v>
      </c>
      <c r="D124" s="6"/>
      <c r="E124" s="201" t="str">
        <f>INDEX('13.Mapping'!$E:$E,MATCH('6.WS-Re-Exp'!$A124,'13.Mapping'!$A:$A,0))</f>
        <v>43050</v>
      </c>
      <c r="F124" s="201" t="str">
        <f>INDEX('13.Mapping'!$C:$C,MATCH('6.WS-Re-Exp'!$A124,'13.Mapping'!$A:$A,0))</f>
        <v>P10</v>
      </c>
      <c r="G124" s="201" t="str">
        <f>INDEX('13.Mapping'!$J:$J,MATCH('6.WS-Re-Exp'!$A124,'13.Mapping'!$A:$A,0))</f>
        <v>PC08</v>
      </c>
      <c r="H124" s="289"/>
      <c r="I124" s="528">
        <v>122</v>
      </c>
    </row>
    <row r="125" spans="1:9" x14ac:dyDescent="0.8">
      <c r="A125" s="634" t="s">
        <v>156</v>
      </c>
      <c r="B125" s="635" t="s">
        <v>157</v>
      </c>
      <c r="C125" s="636">
        <f>IFERROR(INDEX('5.งบทดลอง รพ.'!$C:$C,MATCH('6.WS-Re-Exp'!A125,'5.งบทดลอง รพ.'!$A:$A,0)),)</f>
        <v>0</v>
      </c>
      <c r="E125" s="201" t="str">
        <f>INDEX('13.Mapping'!$E:$E,MATCH('6.WS-Re-Exp'!$A125,'13.Mapping'!$A:$A,0))</f>
        <v>45110</v>
      </c>
      <c r="F125" s="201" t="str">
        <f>INDEX('13.Mapping'!$C:$C,MATCH('6.WS-Re-Exp'!$A125,'13.Mapping'!$A:$A,0))</f>
        <v>P12</v>
      </c>
      <c r="G125" s="201" t="str">
        <f>INDEX('13.Mapping'!$J:$J,MATCH('6.WS-Re-Exp'!$A125,'13.Mapping'!$A:$A,0))</f>
        <v>PC09</v>
      </c>
      <c r="H125" s="348"/>
      <c r="I125" s="528">
        <v>123</v>
      </c>
    </row>
    <row r="126" spans="1:9" x14ac:dyDescent="0.8">
      <c r="A126" s="634" t="s">
        <v>158</v>
      </c>
      <c r="B126" s="635" t="s">
        <v>979</v>
      </c>
      <c r="C126" s="636">
        <f>IFERROR(INDEX('5.งบทดลอง รพ.'!$C:$C,MATCH('6.WS-Re-Exp'!A126,'5.งบทดลอง รพ.'!$A:$A,0)),)</f>
        <v>0</v>
      </c>
      <c r="E126" s="201" t="str">
        <f>INDEX('13.Mapping'!$E:$E,MATCH('6.WS-Re-Exp'!$A126,'13.Mapping'!$A:$A,0))</f>
        <v>45110</v>
      </c>
      <c r="F126" s="201" t="str">
        <f>INDEX('13.Mapping'!$C:$C,MATCH('6.WS-Re-Exp'!$A126,'13.Mapping'!$A:$A,0))</f>
        <v>P12</v>
      </c>
      <c r="G126" s="201" t="str">
        <f>INDEX('13.Mapping'!$J:$J,MATCH('6.WS-Re-Exp'!$A126,'13.Mapping'!$A:$A,0))</f>
        <v>PC09</v>
      </c>
      <c r="H126" s="348"/>
      <c r="I126" s="528">
        <v>124</v>
      </c>
    </row>
    <row r="127" spans="1:9" x14ac:dyDescent="0.8">
      <c r="A127" s="634" t="s">
        <v>159</v>
      </c>
      <c r="B127" s="635" t="s">
        <v>980</v>
      </c>
      <c r="C127" s="636">
        <f>IFERROR(INDEX('5.งบทดลอง รพ.'!$C:$C,MATCH('6.WS-Re-Exp'!A127,'5.งบทดลอง รพ.'!$A:$A,0)),)</f>
        <v>0</v>
      </c>
      <c r="E127" s="201" t="str">
        <f>INDEX('13.Mapping'!$E:$E,MATCH('6.WS-Re-Exp'!$A127,'13.Mapping'!$A:$A,0))</f>
        <v>45110</v>
      </c>
      <c r="F127" s="201" t="str">
        <f>INDEX('13.Mapping'!$C:$C,MATCH('6.WS-Re-Exp'!$A127,'13.Mapping'!$A:$A,0))</f>
        <v>P12</v>
      </c>
      <c r="G127" s="201" t="str">
        <f>INDEX('13.Mapping'!$J:$J,MATCH('6.WS-Re-Exp'!$A127,'13.Mapping'!$A:$A,0))</f>
        <v>PC09</v>
      </c>
      <c r="H127" s="348"/>
      <c r="I127" s="528">
        <v>125</v>
      </c>
    </row>
    <row r="128" spans="1:9" s="33" customFormat="1" x14ac:dyDescent="0.8">
      <c r="A128" s="634" t="s">
        <v>160</v>
      </c>
      <c r="B128" s="635" t="s">
        <v>161</v>
      </c>
      <c r="C128" s="636">
        <f>IFERROR(INDEX('5.งบทดลอง รพ.'!$C:$C,MATCH('6.WS-Re-Exp'!A128,'5.งบทดลอง รพ.'!$A:$A,0)),)</f>
        <v>0</v>
      </c>
      <c r="D128" s="6"/>
      <c r="E128" s="201" t="str">
        <f>INDEX('13.Mapping'!$E:$E,MATCH('6.WS-Re-Exp'!$A128,'13.Mapping'!$A:$A,0))</f>
        <v>45110</v>
      </c>
      <c r="F128" s="201" t="str">
        <f>INDEX('13.Mapping'!$C:$C,MATCH('6.WS-Re-Exp'!$A128,'13.Mapping'!$A:$A,0))</f>
        <v>P12</v>
      </c>
      <c r="G128" s="201" t="str">
        <f>INDEX('13.Mapping'!$J:$J,MATCH('6.WS-Re-Exp'!$A128,'13.Mapping'!$A:$A,0))</f>
        <v>PC09</v>
      </c>
      <c r="H128" s="289"/>
      <c r="I128" s="528">
        <v>126</v>
      </c>
    </row>
    <row r="129" spans="1:9" s="33" customFormat="1" x14ac:dyDescent="0.8">
      <c r="A129" s="634" t="s">
        <v>162</v>
      </c>
      <c r="B129" s="635" t="s">
        <v>163</v>
      </c>
      <c r="C129" s="636">
        <f>IFERROR(INDEX('5.งบทดลอง รพ.'!$C:$C,MATCH('6.WS-Re-Exp'!A129,'5.งบทดลอง รพ.'!$A:$A,0)),)</f>
        <v>0</v>
      </c>
      <c r="D129" s="6"/>
      <c r="E129" s="201" t="str">
        <f>INDEX('13.Mapping'!$E:$E,MATCH('6.WS-Re-Exp'!$A129,'13.Mapping'!$A:$A,0))</f>
        <v>45110</v>
      </c>
      <c r="F129" s="201" t="str">
        <f>INDEX('13.Mapping'!$C:$C,MATCH('6.WS-Re-Exp'!$A129,'13.Mapping'!$A:$A,0))</f>
        <v>P12</v>
      </c>
      <c r="G129" s="201" t="str">
        <f>INDEX('13.Mapping'!$J:$J,MATCH('6.WS-Re-Exp'!$A129,'13.Mapping'!$A:$A,0))</f>
        <v>PC09</v>
      </c>
      <c r="H129" s="289"/>
      <c r="I129" s="528">
        <v>127</v>
      </c>
    </row>
    <row r="130" spans="1:9" x14ac:dyDescent="0.8">
      <c r="A130" s="634" t="s">
        <v>164</v>
      </c>
      <c r="B130" s="635" t="s">
        <v>165</v>
      </c>
      <c r="C130" s="636">
        <f>IFERROR(INDEX('5.งบทดลอง รพ.'!$C:$C,MATCH('6.WS-Re-Exp'!A130,'5.งบทดลอง รพ.'!$A:$A,0)),)</f>
        <v>0</v>
      </c>
      <c r="E130" s="201" t="str">
        <f>INDEX('13.Mapping'!$E:$E,MATCH('6.WS-Re-Exp'!$A130,'13.Mapping'!$A:$A,0))</f>
        <v>46030</v>
      </c>
      <c r="F130" s="201" t="str">
        <f>INDEX('13.Mapping'!$C:$C,MATCH('6.WS-Re-Exp'!$A130,'13.Mapping'!$A:$A,0))</f>
        <v>P13</v>
      </c>
      <c r="G130" s="201" t="str">
        <f>INDEX('13.Mapping'!$J:$J,MATCH('6.WS-Re-Exp'!$A130,'13.Mapping'!$A:$A,0))</f>
        <v>PC10</v>
      </c>
      <c r="H130" s="348"/>
      <c r="I130" s="528">
        <v>128</v>
      </c>
    </row>
    <row r="131" spans="1:9" x14ac:dyDescent="0.8">
      <c r="A131" s="634" t="s">
        <v>166</v>
      </c>
      <c r="B131" s="635" t="s">
        <v>167</v>
      </c>
      <c r="C131" s="636">
        <f>IFERROR(INDEX('5.งบทดลอง รพ.'!$C:$C,MATCH('6.WS-Re-Exp'!A131,'5.งบทดลอง รพ.'!$A:$A,0)),)</f>
        <v>0</v>
      </c>
      <c r="E131" s="201" t="str">
        <f>INDEX('13.Mapping'!$E:$E,MATCH('6.WS-Re-Exp'!$A131,'13.Mapping'!$A:$A,0))</f>
        <v>46030</v>
      </c>
      <c r="F131" s="201" t="str">
        <f>INDEX('13.Mapping'!$C:$C,MATCH('6.WS-Re-Exp'!$A131,'13.Mapping'!$A:$A,0))</f>
        <v>P13</v>
      </c>
      <c r="G131" s="201" t="str">
        <f>INDEX('13.Mapping'!$J:$J,MATCH('6.WS-Re-Exp'!$A131,'13.Mapping'!$A:$A,0))</f>
        <v>PC10</v>
      </c>
      <c r="H131" s="348"/>
      <c r="I131" s="528">
        <v>129</v>
      </c>
    </row>
    <row r="132" spans="1:9" s="33" customFormat="1" x14ac:dyDescent="0.8">
      <c r="A132" s="634" t="s">
        <v>168</v>
      </c>
      <c r="B132" s="635" t="s">
        <v>981</v>
      </c>
      <c r="C132" s="636">
        <f>IFERROR(INDEX('5.งบทดลอง รพ.'!$C:$C,MATCH('6.WS-Re-Exp'!A132,'5.งบทดลอง รพ.'!$A:$A,0)),)</f>
        <v>0</v>
      </c>
      <c r="D132" s="6"/>
      <c r="E132" s="201" t="str">
        <f>INDEX('13.Mapping'!$E:$E,MATCH('6.WS-Re-Exp'!$A132,'13.Mapping'!$A:$A,0))</f>
        <v>45110</v>
      </c>
      <c r="F132" s="201" t="str">
        <f>INDEX('13.Mapping'!$C:$C,MATCH('6.WS-Re-Exp'!$A132,'13.Mapping'!$A:$A,0))</f>
        <v>P12</v>
      </c>
      <c r="G132" s="201" t="str">
        <f>INDEX('13.Mapping'!$J:$J,MATCH('6.WS-Re-Exp'!$A132,'13.Mapping'!$A:$A,0))</f>
        <v>PC09</v>
      </c>
      <c r="H132" s="289"/>
      <c r="I132" s="528">
        <v>130</v>
      </c>
    </row>
    <row r="133" spans="1:9" s="33" customFormat="1" x14ac:dyDescent="0.8">
      <c r="A133" s="634" t="s">
        <v>755</v>
      </c>
      <c r="B133" s="635" t="s">
        <v>756</v>
      </c>
      <c r="C133" s="636">
        <f>IFERROR(INDEX('5.งบทดลอง รพ.'!$C:$C,MATCH('6.WS-Re-Exp'!A133,'5.งบทดลอง รพ.'!$A:$A,0)),)</f>
        <v>0</v>
      </c>
      <c r="D133" s="6"/>
      <c r="E133" s="201" t="str">
        <f>INDEX('13.Mapping'!$E:$E,MATCH('6.WS-Re-Exp'!$A133,'13.Mapping'!$A:$A,0))</f>
        <v>45110</v>
      </c>
      <c r="F133" s="201" t="str">
        <f>INDEX('13.Mapping'!$C:$C,MATCH('6.WS-Re-Exp'!$A133,'13.Mapping'!$A:$A,0))</f>
        <v>P12</v>
      </c>
      <c r="G133" s="201" t="str">
        <f>INDEX('13.Mapping'!$J:$J,MATCH('6.WS-Re-Exp'!$A133,'13.Mapping'!$A:$A,0))</f>
        <v>PC09</v>
      </c>
      <c r="H133" s="289"/>
      <c r="I133" s="528">
        <v>131</v>
      </c>
    </row>
    <row r="134" spans="1:9" x14ac:dyDescent="0.8">
      <c r="A134" s="634" t="s">
        <v>757</v>
      </c>
      <c r="B134" s="635" t="s">
        <v>758</v>
      </c>
      <c r="C134" s="636">
        <f>IFERROR(INDEX('5.งบทดลอง รพ.'!$C:$C,MATCH('6.WS-Re-Exp'!A134,'5.งบทดลอง รพ.'!$A:$A,0)),)</f>
        <v>0</v>
      </c>
      <c r="E134" s="201" t="str">
        <f>INDEX('13.Mapping'!$E:$E,MATCH('6.WS-Re-Exp'!$A134,'13.Mapping'!$A:$A,0))</f>
        <v>45111</v>
      </c>
      <c r="F134" s="201" t="str">
        <f>INDEX('13.Mapping'!$C:$C,MATCH('6.WS-Re-Exp'!$A134,'13.Mapping'!$A:$A,0))</f>
        <v>P121</v>
      </c>
      <c r="G134" s="201">
        <f>INDEX('13.Mapping'!$J:$J,MATCH('6.WS-Re-Exp'!$A134,'13.Mapping'!$A:$A,0))</f>
        <v>0</v>
      </c>
      <c r="H134" s="348"/>
      <c r="I134" s="528">
        <v>132</v>
      </c>
    </row>
    <row r="135" spans="1:9" s="33" customFormat="1" x14ac:dyDescent="0.8">
      <c r="A135" s="634" t="s">
        <v>169</v>
      </c>
      <c r="B135" s="635" t="s">
        <v>982</v>
      </c>
      <c r="C135" s="636">
        <f>IFERROR(INDEX('5.งบทดลอง รพ.'!$C:$C,MATCH('6.WS-Re-Exp'!A135,'5.งบทดลอง รพ.'!$A:$A,0)),)</f>
        <v>0</v>
      </c>
      <c r="D135" s="6"/>
      <c r="E135" s="201" t="str">
        <f>INDEX('13.Mapping'!$E:$E,MATCH('6.WS-Re-Exp'!$A135,'13.Mapping'!$A:$A,0))</f>
        <v>45110</v>
      </c>
      <c r="F135" s="201" t="str">
        <f>INDEX('13.Mapping'!$C:$C,MATCH('6.WS-Re-Exp'!$A135,'13.Mapping'!$A:$A,0))</f>
        <v>P12</v>
      </c>
      <c r="G135" s="201" t="str">
        <f>INDEX('13.Mapping'!$J:$J,MATCH('6.WS-Re-Exp'!$A135,'13.Mapping'!$A:$A,0))</f>
        <v>PC09</v>
      </c>
      <c r="H135" s="289"/>
      <c r="I135" s="528">
        <v>133</v>
      </c>
    </row>
    <row r="136" spans="1:9" x14ac:dyDescent="0.8">
      <c r="A136" s="634" t="s">
        <v>170</v>
      </c>
      <c r="B136" s="635" t="s">
        <v>171</v>
      </c>
      <c r="C136" s="636">
        <f>IFERROR(INDEX('5.งบทดลอง รพ.'!$C:$C,MATCH('6.WS-Re-Exp'!A136,'5.งบทดลอง รพ.'!$A:$A,0)),)</f>
        <v>0</v>
      </c>
      <c r="E136" s="201" t="str">
        <f>INDEX('13.Mapping'!$E:$E,MATCH('6.WS-Re-Exp'!$A136,'13.Mapping'!$A:$A,0))</f>
        <v>45110</v>
      </c>
      <c r="F136" s="201" t="str">
        <f>INDEX('13.Mapping'!$C:$C,MATCH('6.WS-Re-Exp'!$A136,'13.Mapping'!$A:$A,0))</f>
        <v>P12</v>
      </c>
      <c r="G136" s="201" t="str">
        <f>INDEX('13.Mapping'!$J:$J,MATCH('6.WS-Re-Exp'!$A136,'13.Mapping'!$A:$A,0))</f>
        <v>PC09</v>
      </c>
      <c r="H136" s="348"/>
      <c r="I136" s="528">
        <v>134</v>
      </c>
    </row>
    <row r="137" spans="1:9" x14ac:dyDescent="0.8">
      <c r="A137" s="634" t="s">
        <v>172</v>
      </c>
      <c r="B137" s="635" t="s">
        <v>173</v>
      </c>
      <c r="C137" s="636">
        <f>IFERROR(INDEX('5.งบทดลอง รพ.'!$C:$C,MATCH('6.WS-Re-Exp'!A137,'5.งบทดลอง รพ.'!$A:$A,0)),)</f>
        <v>0</v>
      </c>
      <c r="E137" s="201" t="str">
        <f>INDEX('13.Mapping'!$E:$E,MATCH('6.WS-Re-Exp'!$A137,'13.Mapping'!$A:$A,0))</f>
        <v>45110</v>
      </c>
      <c r="F137" s="201" t="str">
        <f>INDEX('13.Mapping'!$C:$C,MATCH('6.WS-Re-Exp'!$A137,'13.Mapping'!$A:$A,0))</f>
        <v>P12</v>
      </c>
      <c r="G137" s="201" t="str">
        <f>INDEX('13.Mapping'!$J:$J,MATCH('6.WS-Re-Exp'!$A137,'13.Mapping'!$A:$A,0))</f>
        <v>PC09</v>
      </c>
      <c r="H137" s="348"/>
      <c r="I137" s="528">
        <v>135</v>
      </c>
    </row>
    <row r="138" spans="1:9" x14ac:dyDescent="0.8">
      <c r="A138" s="634" t="s">
        <v>759</v>
      </c>
      <c r="B138" s="635" t="s">
        <v>760</v>
      </c>
      <c r="C138" s="636">
        <f>IFERROR(INDEX('5.งบทดลอง รพ.'!$C:$C,MATCH('6.WS-Re-Exp'!A138,'5.งบทดลอง รพ.'!$A:$A,0)),)</f>
        <v>0</v>
      </c>
      <c r="E138" s="201" t="str">
        <f>INDEX('13.Mapping'!$E:$E,MATCH('6.WS-Re-Exp'!$A138,'13.Mapping'!$A:$A,0))</f>
        <v>45110</v>
      </c>
      <c r="F138" s="201" t="str">
        <f>INDEX('13.Mapping'!$C:$C,MATCH('6.WS-Re-Exp'!$A138,'13.Mapping'!$A:$A,0))</f>
        <v>P12</v>
      </c>
      <c r="G138" s="201" t="str">
        <f>INDEX('13.Mapping'!$J:$J,MATCH('6.WS-Re-Exp'!$A138,'13.Mapping'!$A:$A,0))</f>
        <v>PC09</v>
      </c>
      <c r="H138" s="348"/>
      <c r="I138" s="528">
        <v>136</v>
      </c>
    </row>
    <row r="139" spans="1:9" x14ac:dyDescent="0.8">
      <c r="A139" s="634" t="s">
        <v>138</v>
      </c>
      <c r="B139" s="635" t="s">
        <v>983</v>
      </c>
      <c r="C139" s="636">
        <f>IFERROR(INDEX('5.งบทดลอง รพ.'!$C:$C,MATCH('6.WS-Re-Exp'!A139,'5.งบทดลอง รพ.'!$A:$A,0)),)</f>
        <v>0</v>
      </c>
      <c r="E139" s="201" t="str">
        <f>INDEX('13.Mapping'!$E:$E,MATCH('6.WS-Re-Exp'!$A139,'13.Mapping'!$A:$A,0))</f>
        <v>45100</v>
      </c>
      <c r="F139" s="201" t="str">
        <f>INDEX('13.Mapping'!$C:$C,MATCH('6.WS-Re-Exp'!$A139,'13.Mapping'!$A:$A,0))</f>
        <v>P11</v>
      </c>
      <c r="G139" s="201">
        <f>INDEX('13.Mapping'!$J:$J,MATCH('6.WS-Re-Exp'!$A139,'13.Mapping'!$A:$A,0))</f>
        <v>0</v>
      </c>
      <c r="H139" s="348"/>
      <c r="I139" s="528">
        <v>137</v>
      </c>
    </row>
    <row r="140" spans="1:9" x14ac:dyDescent="0.8">
      <c r="A140" s="634" t="s">
        <v>211</v>
      </c>
      <c r="B140" s="635" t="s">
        <v>984</v>
      </c>
      <c r="C140" s="636">
        <f>IFERROR(INDEX('5.งบทดลอง รพ.'!$C:$C,MATCH('6.WS-Re-Exp'!A140,'5.งบทดลอง รพ.'!$A:$A,0)),)</f>
        <v>0</v>
      </c>
      <c r="E140" s="201" t="str">
        <f>INDEX('13.Mapping'!$E:$E,MATCH('6.WS-Re-Exp'!$A140,'13.Mapping'!$A:$A,0))</f>
        <v>46010</v>
      </c>
      <c r="F140" s="201" t="str">
        <f>INDEX('13.Mapping'!$C:$C,MATCH('6.WS-Re-Exp'!$A140,'13.Mapping'!$A:$A,0))</f>
        <v>P13</v>
      </c>
      <c r="G140" s="201">
        <f>INDEX('13.Mapping'!$J:$J,MATCH('6.WS-Re-Exp'!$A140,'13.Mapping'!$A:$A,0))</f>
        <v>0</v>
      </c>
      <c r="H140" s="348"/>
      <c r="I140" s="528">
        <v>138</v>
      </c>
    </row>
    <row r="141" spans="1:9" x14ac:dyDescent="0.8">
      <c r="A141" s="634" t="s">
        <v>174</v>
      </c>
      <c r="B141" s="635" t="s">
        <v>985</v>
      </c>
      <c r="C141" s="636">
        <f>IFERROR(INDEX('5.งบทดลอง รพ.'!$C:$C,MATCH('6.WS-Re-Exp'!A141,'5.งบทดลอง รพ.'!$A:$A,0)),)</f>
        <v>0</v>
      </c>
      <c r="E141" s="201" t="str">
        <f>INDEX('13.Mapping'!$E:$E,MATCH('6.WS-Re-Exp'!$A141,'13.Mapping'!$A:$A,0))</f>
        <v>45110</v>
      </c>
      <c r="F141" s="201" t="str">
        <f>INDEX('13.Mapping'!$C:$C,MATCH('6.WS-Re-Exp'!$A141,'13.Mapping'!$A:$A,0))</f>
        <v>P12</v>
      </c>
      <c r="G141" s="201">
        <f>INDEX('13.Mapping'!$J:$J,MATCH('6.WS-Re-Exp'!$A141,'13.Mapping'!$A:$A,0))</f>
        <v>0</v>
      </c>
      <c r="H141" s="348"/>
      <c r="I141" s="528">
        <v>139</v>
      </c>
    </row>
    <row r="142" spans="1:9" x14ac:dyDescent="0.8">
      <c r="A142" s="634" t="s">
        <v>175</v>
      </c>
      <c r="B142" s="635" t="s">
        <v>986</v>
      </c>
      <c r="C142" s="636">
        <f>IFERROR(INDEX('5.งบทดลอง รพ.'!$C:$C,MATCH('6.WS-Re-Exp'!A142,'5.งบทดลอง รพ.'!$A:$A,0)),)</f>
        <v>0</v>
      </c>
      <c r="E142" s="201" t="str">
        <f>INDEX('13.Mapping'!$E:$E,MATCH('6.WS-Re-Exp'!$A142,'13.Mapping'!$A:$A,0))</f>
        <v>45110</v>
      </c>
      <c r="F142" s="201" t="str">
        <f>INDEX('13.Mapping'!$C:$C,MATCH('6.WS-Re-Exp'!$A142,'13.Mapping'!$A:$A,0))</f>
        <v>P12</v>
      </c>
      <c r="G142" s="201">
        <f>INDEX('13.Mapping'!$J:$J,MATCH('6.WS-Re-Exp'!$A142,'13.Mapping'!$A:$A,0))</f>
        <v>0</v>
      </c>
      <c r="H142" s="348"/>
      <c r="I142" s="528">
        <v>140</v>
      </c>
    </row>
    <row r="143" spans="1:9" x14ac:dyDescent="0.8">
      <c r="A143" s="634" t="s">
        <v>176</v>
      </c>
      <c r="B143" s="635" t="s">
        <v>987</v>
      </c>
      <c r="C143" s="636">
        <f>IFERROR(INDEX('5.งบทดลอง รพ.'!$C:$C,MATCH('6.WS-Re-Exp'!A143,'5.งบทดลอง รพ.'!$A:$A,0)),)</f>
        <v>0</v>
      </c>
      <c r="E143" s="201" t="str">
        <f>INDEX('13.Mapping'!$E:$E,MATCH('6.WS-Re-Exp'!$A143,'13.Mapping'!$A:$A,0))</f>
        <v>45110</v>
      </c>
      <c r="F143" s="201" t="str">
        <f>INDEX('13.Mapping'!$C:$C,MATCH('6.WS-Re-Exp'!$A143,'13.Mapping'!$A:$A,0))</f>
        <v>P12</v>
      </c>
      <c r="G143" s="201">
        <f>INDEX('13.Mapping'!$J:$J,MATCH('6.WS-Re-Exp'!$A143,'13.Mapping'!$A:$A,0))</f>
        <v>0</v>
      </c>
      <c r="H143" s="348"/>
      <c r="I143" s="528">
        <v>141</v>
      </c>
    </row>
    <row r="144" spans="1:9" x14ac:dyDescent="0.8">
      <c r="A144" s="634" t="s">
        <v>177</v>
      </c>
      <c r="B144" s="635" t="s">
        <v>988</v>
      </c>
      <c r="C144" s="636">
        <f>IFERROR(INDEX('5.งบทดลอง รพ.'!$C:$C,MATCH('6.WS-Re-Exp'!A144,'5.งบทดลอง รพ.'!$A:$A,0)),)</f>
        <v>0</v>
      </c>
      <c r="E144" s="201" t="str">
        <f>INDEX('13.Mapping'!$E:$E,MATCH('6.WS-Re-Exp'!$A144,'13.Mapping'!$A:$A,0))</f>
        <v>45110</v>
      </c>
      <c r="F144" s="201" t="str">
        <f>INDEX('13.Mapping'!$C:$C,MATCH('6.WS-Re-Exp'!$A144,'13.Mapping'!$A:$A,0))</f>
        <v>P12</v>
      </c>
      <c r="G144" s="201">
        <f>INDEX('13.Mapping'!$J:$J,MATCH('6.WS-Re-Exp'!$A144,'13.Mapping'!$A:$A,0))</f>
        <v>0</v>
      </c>
      <c r="H144" s="348"/>
      <c r="I144" s="528">
        <v>142</v>
      </c>
    </row>
    <row r="145" spans="1:9" x14ac:dyDescent="0.8">
      <c r="A145" s="634" t="s">
        <v>178</v>
      </c>
      <c r="B145" s="635" t="s">
        <v>989</v>
      </c>
      <c r="C145" s="636">
        <f>IFERROR(INDEX('5.งบทดลอง รพ.'!$C:$C,MATCH('6.WS-Re-Exp'!A145,'5.งบทดลอง รพ.'!$A:$A,0)),)</f>
        <v>0</v>
      </c>
      <c r="E145" s="201" t="str">
        <f>INDEX('13.Mapping'!$E:$E,MATCH('6.WS-Re-Exp'!$A145,'13.Mapping'!$A:$A,0))</f>
        <v>45110</v>
      </c>
      <c r="F145" s="201" t="str">
        <f>INDEX('13.Mapping'!$C:$C,MATCH('6.WS-Re-Exp'!$A145,'13.Mapping'!$A:$A,0))</f>
        <v>P12</v>
      </c>
      <c r="G145" s="201">
        <f>INDEX('13.Mapping'!$J:$J,MATCH('6.WS-Re-Exp'!$A145,'13.Mapping'!$A:$A,0))</f>
        <v>0</v>
      </c>
      <c r="H145" s="348"/>
      <c r="I145" s="528">
        <v>143</v>
      </c>
    </row>
    <row r="146" spans="1:9" x14ac:dyDescent="0.8">
      <c r="A146" s="634" t="s">
        <v>5815</v>
      </c>
      <c r="B146" s="635" t="s">
        <v>5814</v>
      </c>
      <c r="C146" s="636">
        <f>IFERROR(INDEX('5.งบทดลอง รพ.'!$C:$C,MATCH('6.WS-Re-Exp'!A146,'5.งบทดลอง รพ.'!$A:$A,0)),)</f>
        <v>0</v>
      </c>
      <c r="E146" s="201" t="str">
        <f>INDEX('13.Mapping'!$E:$E,MATCH('6.WS-Re-Exp'!$A146,'13.Mapping'!$A:$A,0))</f>
        <v>45111</v>
      </c>
      <c r="F146" s="201" t="str">
        <f>INDEX('13.Mapping'!$C:$C,MATCH('6.WS-Re-Exp'!$A146,'13.Mapping'!$A:$A,0))</f>
        <v>P121</v>
      </c>
      <c r="G146" s="201">
        <f>INDEX('13.Mapping'!$J:$J,MATCH('6.WS-Re-Exp'!$A146,'13.Mapping'!$A:$A,0))</f>
        <v>0</v>
      </c>
      <c r="H146" s="348"/>
      <c r="I146" s="528">
        <v>144</v>
      </c>
    </row>
    <row r="147" spans="1:9" x14ac:dyDescent="0.8">
      <c r="A147" s="634" t="s">
        <v>761</v>
      </c>
      <c r="B147" s="635" t="s">
        <v>762</v>
      </c>
      <c r="C147" s="636">
        <f>IFERROR(INDEX('5.งบทดลอง รพ.'!$C:$C,MATCH('6.WS-Re-Exp'!A147,'5.งบทดลอง รพ.'!$A:$A,0)),)</f>
        <v>0</v>
      </c>
      <c r="E147" s="201" t="str">
        <f>INDEX('13.Mapping'!$E:$E,MATCH('6.WS-Re-Exp'!$A147,'13.Mapping'!$A:$A,0))</f>
        <v>45111</v>
      </c>
      <c r="F147" s="201" t="str">
        <f>INDEX('13.Mapping'!$C:$C,MATCH('6.WS-Re-Exp'!$A147,'13.Mapping'!$A:$A,0))</f>
        <v>P121</v>
      </c>
      <c r="G147" s="201">
        <f>INDEX('13.Mapping'!$J:$J,MATCH('6.WS-Re-Exp'!$A147,'13.Mapping'!$A:$A,0))</f>
        <v>0</v>
      </c>
      <c r="H147" s="348"/>
      <c r="I147" s="528">
        <v>145</v>
      </c>
    </row>
    <row r="148" spans="1:9" x14ac:dyDescent="0.8">
      <c r="A148" s="634" t="s">
        <v>763</v>
      </c>
      <c r="B148" s="635" t="s">
        <v>764</v>
      </c>
      <c r="C148" s="636">
        <f>IFERROR(INDEX('5.งบทดลอง รพ.'!$C:$C,MATCH('6.WS-Re-Exp'!A148,'5.งบทดลอง รพ.'!$A:$A,0)),)</f>
        <v>0</v>
      </c>
      <c r="E148" s="201" t="str">
        <f>INDEX('13.Mapping'!$E:$E,MATCH('6.WS-Re-Exp'!$A148,'13.Mapping'!$A:$A,0))</f>
        <v>45111</v>
      </c>
      <c r="F148" s="201" t="str">
        <f>INDEX('13.Mapping'!$C:$C,MATCH('6.WS-Re-Exp'!$A148,'13.Mapping'!$A:$A,0))</f>
        <v>P121</v>
      </c>
      <c r="G148" s="201">
        <f>INDEX('13.Mapping'!$J:$J,MATCH('6.WS-Re-Exp'!$A148,'13.Mapping'!$A:$A,0))</f>
        <v>0</v>
      </c>
      <c r="H148" s="348"/>
      <c r="I148" s="528">
        <v>146</v>
      </c>
    </row>
    <row r="149" spans="1:9" x14ac:dyDescent="0.8">
      <c r="A149" s="634" t="s">
        <v>765</v>
      </c>
      <c r="B149" s="635" t="s">
        <v>766</v>
      </c>
      <c r="C149" s="636">
        <f>IFERROR(INDEX('5.งบทดลอง รพ.'!$C:$C,MATCH('6.WS-Re-Exp'!A149,'5.งบทดลอง รพ.'!$A:$A,0)),)</f>
        <v>0</v>
      </c>
      <c r="E149" s="201" t="str">
        <f>INDEX('13.Mapping'!$E:$E,MATCH('6.WS-Re-Exp'!$A149,'13.Mapping'!$A:$A,0))</f>
        <v>45111</v>
      </c>
      <c r="F149" s="201" t="str">
        <f>INDEX('13.Mapping'!$C:$C,MATCH('6.WS-Re-Exp'!$A149,'13.Mapping'!$A:$A,0))</f>
        <v>P121</v>
      </c>
      <c r="G149" s="201">
        <f>INDEX('13.Mapping'!$J:$J,MATCH('6.WS-Re-Exp'!$A149,'13.Mapping'!$A:$A,0))</f>
        <v>0</v>
      </c>
      <c r="H149" s="348"/>
      <c r="I149" s="528">
        <v>147</v>
      </c>
    </row>
    <row r="150" spans="1:9" x14ac:dyDescent="0.8">
      <c r="A150" s="634" t="s">
        <v>179</v>
      </c>
      <c r="B150" s="635" t="s">
        <v>990</v>
      </c>
      <c r="C150" s="636">
        <f>IFERROR(INDEX('5.งบทดลอง รพ.'!$C:$C,MATCH('6.WS-Re-Exp'!A150,'5.งบทดลอง รพ.'!$A:$A,0)),)</f>
        <v>0</v>
      </c>
      <c r="E150" s="201" t="str">
        <f>INDEX('13.Mapping'!$E:$E,MATCH('6.WS-Re-Exp'!$A150,'13.Mapping'!$A:$A,0))</f>
        <v>45111</v>
      </c>
      <c r="F150" s="201" t="str">
        <f>INDEX('13.Mapping'!$C:$C,MATCH('6.WS-Re-Exp'!$A150,'13.Mapping'!$A:$A,0))</f>
        <v>P121</v>
      </c>
      <c r="G150" s="201">
        <f>INDEX('13.Mapping'!$J:$J,MATCH('6.WS-Re-Exp'!$A150,'13.Mapping'!$A:$A,0))</f>
        <v>0</v>
      </c>
      <c r="H150" s="348"/>
      <c r="I150" s="528">
        <v>148</v>
      </c>
    </row>
    <row r="151" spans="1:9" x14ac:dyDescent="0.8">
      <c r="A151" s="634" t="s">
        <v>767</v>
      </c>
      <c r="B151" s="635" t="s">
        <v>768</v>
      </c>
      <c r="C151" s="636">
        <f>IFERROR(INDEX('5.งบทดลอง รพ.'!$C:$C,MATCH('6.WS-Re-Exp'!A151,'5.งบทดลอง รพ.'!$A:$A,0)),)</f>
        <v>0</v>
      </c>
      <c r="E151" s="201" t="str">
        <f>INDEX('13.Mapping'!$E:$E,MATCH('6.WS-Re-Exp'!$A151,'13.Mapping'!$A:$A,0))</f>
        <v>45111</v>
      </c>
      <c r="F151" s="201" t="str">
        <f>INDEX('13.Mapping'!$C:$C,MATCH('6.WS-Re-Exp'!$A151,'13.Mapping'!$A:$A,0))</f>
        <v>P121</v>
      </c>
      <c r="G151" s="201">
        <f>INDEX('13.Mapping'!$J:$J,MATCH('6.WS-Re-Exp'!$A151,'13.Mapping'!$A:$A,0))</f>
        <v>0</v>
      </c>
      <c r="H151" s="348"/>
      <c r="I151" s="528">
        <v>149</v>
      </c>
    </row>
    <row r="152" spans="1:9" x14ac:dyDescent="0.8">
      <c r="A152" s="634" t="s">
        <v>180</v>
      </c>
      <c r="B152" s="635" t="s">
        <v>991</v>
      </c>
      <c r="C152" s="636">
        <f>IFERROR(INDEX('5.งบทดลอง รพ.'!$C:$C,MATCH('6.WS-Re-Exp'!A152,'5.งบทดลอง รพ.'!$A:$A,0)),)</f>
        <v>0</v>
      </c>
      <c r="E152" s="201" t="str">
        <f>INDEX('13.Mapping'!$E:$E,MATCH('6.WS-Re-Exp'!$A152,'13.Mapping'!$A:$A,0))</f>
        <v>45111</v>
      </c>
      <c r="F152" s="201" t="str">
        <f>INDEX('13.Mapping'!$C:$C,MATCH('6.WS-Re-Exp'!$A152,'13.Mapping'!$A:$A,0))</f>
        <v>P121</v>
      </c>
      <c r="G152" s="201">
        <f>INDEX('13.Mapping'!$J:$J,MATCH('6.WS-Re-Exp'!$A152,'13.Mapping'!$A:$A,0))</f>
        <v>0</v>
      </c>
      <c r="H152" s="348"/>
      <c r="I152" s="528">
        <v>150</v>
      </c>
    </row>
    <row r="153" spans="1:9" x14ac:dyDescent="0.8">
      <c r="A153" s="634" t="s">
        <v>6022</v>
      </c>
      <c r="B153" s="635" t="s">
        <v>6021</v>
      </c>
      <c r="C153" s="636">
        <f>IFERROR(INDEX('5.งบทดลอง รพ.'!$C:$C,MATCH('6.WS-Re-Exp'!A153,'5.งบทดลอง รพ.'!$A:$A,0)),)</f>
        <v>0</v>
      </c>
      <c r="E153" s="201" t="str">
        <f>INDEX('13.Mapping'!$E:$E,MATCH('6.WS-Re-Exp'!$A153,'13.Mapping'!$A:$A,0))</f>
        <v>45111</v>
      </c>
      <c r="F153" s="201" t="str">
        <f>INDEX('13.Mapping'!$C:$C,MATCH('6.WS-Re-Exp'!$A153,'13.Mapping'!$A:$A,0))</f>
        <v>P121</v>
      </c>
      <c r="G153" s="201">
        <f>INDEX('13.Mapping'!$J:$J,MATCH('6.WS-Re-Exp'!$A153,'13.Mapping'!$A:$A,0))</f>
        <v>0</v>
      </c>
      <c r="H153" s="348"/>
      <c r="I153" s="528">
        <v>151</v>
      </c>
    </row>
    <row r="154" spans="1:9" x14ac:dyDescent="0.8">
      <c r="A154" s="634" t="s">
        <v>181</v>
      </c>
      <c r="B154" s="635" t="s">
        <v>182</v>
      </c>
      <c r="C154" s="636">
        <f>IFERROR(INDEX('5.งบทดลอง รพ.'!$C:$C,MATCH('6.WS-Re-Exp'!A154,'5.งบทดลอง รพ.'!$A:$A,0)),)</f>
        <v>0</v>
      </c>
      <c r="E154" s="201" t="str">
        <f>INDEX('13.Mapping'!$E:$E,MATCH('6.WS-Re-Exp'!$A154,'13.Mapping'!$A:$A,0))</f>
        <v>45110</v>
      </c>
      <c r="F154" s="201" t="str">
        <f>INDEX('13.Mapping'!$C:$C,MATCH('6.WS-Re-Exp'!$A154,'13.Mapping'!$A:$A,0))</f>
        <v>P12</v>
      </c>
      <c r="G154" s="201" t="str">
        <f>INDEX('13.Mapping'!$J:$J,MATCH('6.WS-Re-Exp'!$A154,'13.Mapping'!$A:$A,0))</f>
        <v>PC09</v>
      </c>
      <c r="H154" s="348"/>
      <c r="I154" s="528">
        <v>152</v>
      </c>
    </row>
    <row r="155" spans="1:9" s="33" customFormat="1" x14ac:dyDescent="0.8">
      <c r="A155" s="634" t="s">
        <v>183</v>
      </c>
      <c r="B155" s="635" t="s">
        <v>184</v>
      </c>
      <c r="C155" s="636">
        <f>IFERROR(INDEX('5.งบทดลอง รพ.'!$C:$C,MATCH('6.WS-Re-Exp'!A155,'5.งบทดลอง รพ.'!$A:$A,0)),)</f>
        <v>0</v>
      </c>
      <c r="D155" s="6"/>
      <c r="E155" s="201" t="str">
        <f>INDEX('13.Mapping'!$E:$E,MATCH('6.WS-Re-Exp'!$A155,'13.Mapping'!$A:$A,0))</f>
        <v>45110</v>
      </c>
      <c r="F155" s="201" t="str">
        <f>INDEX('13.Mapping'!$C:$C,MATCH('6.WS-Re-Exp'!$A155,'13.Mapping'!$A:$A,0))</f>
        <v>P12</v>
      </c>
      <c r="G155" s="201" t="str">
        <f>INDEX('13.Mapping'!$J:$J,MATCH('6.WS-Re-Exp'!$A155,'13.Mapping'!$A:$A,0))</f>
        <v>PC09</v>
      </c>
      <c r="H155" s="289"/>
      <c r="I155" s="528">
        <v>153</v>
      </c>
    </row>
    <row r="156" spans="1:9" s="33" customFormat="1" x14ac:dyDescent="0.8">
      <c r="A156" s="634" t="s">
        <v>134</v>
      </c>
      <c r="B156" s="635" t="s">
        <v>135</v>
      </c>
      <c r="C156" s="636">
        <f>IFERROR(INDEX('5.งบทดลอง รพ.'!$C:$C,MATCH('6.WS-Re-Exp'!A156,'5.งบทดลอง รพ.'!$A:$A,0)),)</f>
        <v>0</v>
      </c>
      <c r="D156" s="6"/>
      <c r="E156" s="201" t="str">
        <f>INDEX('13.Mapping'!$E:$E,MATCH('6.WS-Re-Exp'!$A156,'13.Mapping'!$A:$A,0))</f>
        <v>43050</v>
      </c>
      <c r="F156" s="201" t="str">
        <f>INDEX('13.Mapping'!$C:$C,MATCH('6.WS-Re-Exp'!$A156,'13.Mapping'!$A:$A,0))</f>
        <v>P10</v>
      </c>
      <c r="G156" s="201" t="str">
        <f>INDEX('13.Mapping'!$J:$J,MATCH('6.WS-Re-Exp'!$A156,'13.Mapping'!$A:$A,0))</f>
        <v>PC08</v>
      </c>
      <c r="H156" s="289"/>
      <c r="I156" s="528">
        <v>154</v>
      </c>
    </row>
    <row r="157" spans="1:9" s="33" customFormat="1" x14ac:dyDescent="0.8">
      <c r="A157" s="634" t="s">
        <v>136</v>
      </c>
      <c r="B157" s="635" t="s">
        <v>137</v>
      </c>
      <c r="C157" s="636">
        <f>IFERROR(INDEX('5.งบทดลอง รพ.'!$C:$C,MATCH('6.WS-Re-Exp'!A157,'5.งบทดลอง รพ.'!$A:$A,0)),)</f>
        <v>0</v>
      </c>
      <c r="D157" s="6"/>
      <c r="E157" s="201" t="str">
        <f>INDEX('13.Mapping'!$E:$E,MATCH('6.WS-Re-Exp'!$A157,'13.Mapping'!$A:$A,0))</f>
        <v>43050</v>
      </c>
      <c r="F157" s="201" t="str">
        <f>INDEX('13.Mapping'!$C:$C,MATCH('6.WS-Re-Exp'!$A157,'13.Mapping'!$A:$A,0))</f>
        <v>P10</v>
      </c>
      <c r="G157" s="201" t="str">
        <f>INDEX('13.Mapping'!$J:$J,MATCH('6.WS-Re-Exp'!$A157,'13.Mapping'!$A:$A,0))</f>
        <v>PC08</v>
      </c>
      <c r="H157" s="289"/>
      <c r="I157" s="528">
        <v>155</v>
      </c>
    </row>
    <row r="158" spans="1:9" x14ac:dyDescent="0.8">
      <c r="A158" s="634" t="s">
        <v>185</v>
      </c>
      <c r="B158" s="635" t="s">
        <v>186</v>
      </c>
      <c r="C158" s="636">
        <f>IFERROR(INDEX('5.งบทดลอง รพ.'!$C:$C,MATCH('6.WS-Re-Exp'!A158,'5.งบทดลอง รพ.'!$A:$A,0)),)</f>
        <v>0</v>
      </c>
      <c r="E158" s="201" t="str">
        <f>INDEX('13.Mapping'!$E:$E,MATCH('6.WS-Re-Exp'!$A158,'13.Mapping'!$A:$A,0))</f>
        <v>45110</v>
      </c>
      <c r="F158" s="201" t="str">
        <f>INDEX('13.Mapping'!$C:$C,MATCH('6.WS-Re-Exp'!$A158,'13.Mapping'!$A:$A,0))</f>
        <v>P12</v>
      </c>
      <c r="G158" s="201" t="str">
        <f>INDEX('13.Mapping'!$J:$J,MATCH('6.WS-Re-Exp'!$A158,'13.Mapping'!$A:$A,0))</f>
        <v>PC09</v>
      </c>
      <c r="H158" s="348"/>
      <c r="I158" s="528">
        <v>156</v>
      </c>
    </row>
    <row r="159" spans="1:9" x14ac:dyDescent="0.8">
      <c r="A159" s="634" t="s">
        <v>187</v>
      </c>
      <c r="B159" s="635" t="s">
        <v>188</v>
      </c>
      <c r="C159" s="636">
        <f>IFERROR(INDEX('5.งบทดลอง รพ.'!$C:$C,MATCH('6.WS-Re-Exp'!A159,'5.งบทดลอง รพ.'!$A:$A,0)),)</f>
        <v>0</v>
      </c>
      <c r="E159" s="201" t="str">
        <f>INDEX('13.Mapping'!$E:$E,MATCH('6.WS-Re-Exp'!$A159,'13.Mapping'!$A:$A,0))</f>
        <v>45110</v>
      </c>
      <c r="F159" s="201" t="str">
        <f>INDEX('13.Mapping'!$C:$C,MATCH('6.WS-Re-Exp'!$A159,'13.Mapping'!$A:$A,0))</f>
        <v>P12</v>
      </c>
      <c r="G159" s="201" t="str">
        <f>INDEX('13.Mapping'!$J:$J,MATCH('6.WS-Re-Exp'!$A159,'13.Mapping'!$A:$A,0))</f>
        <v>PC09</v>
      </c>
      <c r="H159" s="348"/>
      <c r="I159" s="528">
        <v>157</v>
      </c>
    </row>
    <row r="160" spans="1:9" s="33" customFormat="1" x14ac:dyDescent="0.8">
      <c r="A160" s="634" t="s">
        <v>189</v>
      </c>
      <c r="B160" s="635" t="s">
        <v>190</v>
      </c>
      <c r="C160" s="636">
        <f>IFERROR(INDEX('5.งบทดลอง รพ.'!$C:$C,MATCH('6.WS-Re-Exp'!A160,'5.งบทดลอง รพ.'!$A:$A,0)),)</f>
        <v>0</v>
      </c>
      <c r="D160" s="6"/>
      <c r="E160" s="201" t="str">
        <f>INDEX('13.Mapping'!$E:$E,MATCH('6.WS-Re-Exp'!$A160,'13.Mapping'!$A:$A,0))</f>
        <v>45110</v>
      </c>
      <c r="F160" s="201" t="str">
        <f>INDEX('13.Mapping'!$C:$C,MATCH('6.WS-Re-Exp'!$A160,'13.Mapping'!$A:$A,0))</f>
        <v>P12</v>
      </c>
      <c r="G160" s="201" t="str">
        <f>INDEX('13.Mapping'!$J:$J,MATCH('6.WS-Re-Exp'!$A160,'13.Mapping'!$A:$A,0))</f>
        <v>PC09</v>
      </c>
      <c r="H160" s="289"/>
      <c r="I160" s="528">
        <v>158</v>
      </c>
    </row>
    <row r="161" spans="1:9" x14ac:dyDescent="0.8">
      <c r="A161" s="634" t="s">
        <v>191</v>
      </c>
      <c r="B161" s="635" t="s">
        <v>192</v>
      </c>
      <c r="C161" s="636">
        <f>IFERROR(INDEX('5.งบทดลอง รพ.'!$C:$C,MATCH('6.WS-Re-Exp'!A161,'5.งบทดลอง รพ.'!$A:$A,0)),)</f>
        <v>0</v>
      </c>
      <c r="E161" s="201" t="str">
        <f>INDEX('13.Mapping'!$E:$E,MATCH('6.WS-Re-Exp'!$A161,'13.Mapping'!$A:$A,0))</f>
        <v>45110</v>
      </c>
      <c r="F161" s="201" t="str">
        <f>INDEX('13.Mapping'!$C:$C,MATCH('6.WS-Re-Exp'!$A161,'13.Mapping'!$A:$A,0))</f>
        <v>P12</v>
      </c>
      <c r="G161" s="201" t="str">
        <f>INDEX('13.Mapping'!$J:$J,MATCH('6.WS-Re-Exp'!$A161,'13.Mapping'!$A:$A,0))</f>
        <v>PC09</v>
      </c>
      <c r="H161" s="348"/>
      <c r="I161" s="528">
        <v>159</v>
      </c>
    </row>
    <row r="162" spans="1:9" x14ac:dyDescent="0.8">
      <c r="A162" s="634" t="s">
        <v>193</v>
      </c>
      <c r="B162" s="635" t="s">
        <v>194</v>
      </c>
      <c r="C162" s="636">
        <f>IFERROR(INDEX('5.งบทดลอง รพ.'!$C:$C,MATCH('6.WS-Re-Exp'!A162,'5.งบทดลอง รพ.'!$A:$A,0)),)</f>
        <v>0</v>
      </c>
      <c r="E162" s="201" t="str">
        <f>INDEX('13.Mapping'!$E:$E,MATCH('6.WS-Re-Exp'!$A162,'13.Mapping'!$A:$A,0))</f>
        <v>45110</v>
      </c>
      <c r="F162" s="201" t="str">
        <f>INDEX('13.Mapping'!$C:$C,MATCH('6.WS-Re-Exp'!$A162,'13.Mapping'!$A:$A,0))</f>
        <v>P12</v>
      </c>
      <c r="G162" s="201" t="str">
        <f>INDEX('13.Mapping'!$J:$J,MATCH('6.WS-Re-Exp'!$A162,'13.Mapping'!$A:$A,0))</f>
        <v>PC09</v>
      </c>
      <c r="H162" s="348"/>
      <c r="I162" s="528">
        <v>160</v>
      </c>
    </row>
    <row r="163" spans="1:9" x14ac:dyDescent="0.8">
      <c r="A163" s="634" t="s">
        <v>195</v>
      </c>
      <c r="B163" s="635" t="s">
        <v>992</v>
      </c>
      <c r="C163" s="636">
        <f>IFERROR(INDEX('5.งบทดลอง รพ.'!$C:$C,MATCH('6.WS-Re-Exp'!A163,'5.งบทดลอง รพ.'!$A:$A,0)),)</f>
        <v>0</v>
      </c>
      <c r="E163" s="201" t="str">
        <f>INDEX('13.Mapping'!$E:$E,MATCH('6.WS-Re-Exp'!$A163,'13.Mapping'!$A:$A,0))</f>
        <v>45110</v>
      </c>
      <c r="F163" s="201" t="str">
        <f>INDEX('13.Mapping'!$C:$C,MATCH('6.WS-Re-Exp'!$A163,'13.Mapping'!$A:$A,0))</f>
        <v>P12</v>
      </c>
      <c r="G163" s="201" t="str">
        <f>INDEX('13.Mapping'!$J:$J,MATCH('6.WS-Re-Exp'!$A163,'13.Mapping'!$A:$A,0))</f>
        <v>PC09</v>
      </c>
      <c r="H163" s="348"/>
      <c r="I163" s="528">
        <v>161</v>
      </c>
    </row>
    <row r="164" spans="1:9" x14ac:dyDescent="0.8">
      <c r="A164" s="634" t="s">
        <v>196</v>
      </c>
      <c r="B164" s="635" t="s">
        <v>993</v>
      </c>
      <c r="C164" s="636">
        <f>IFERROR(INDEX('5.งบทดลอง รพ.'!$C:$C,MATCH('6.WS-Re-Exp'!A164,'5.งบทดลอง รพ.'!$A:$A,0)),)</f>
        <v>0</v>
      </c>
      <c r="E164" s="201" t="str">
        <f>INDEX('13.Mapping'!$E:$E,MATCH('6.WS-Re-Exp'!$A164,'13.Mapping'!$A:$A,0))</f>
        <v>45110</v>
      </c>
      <c r="F164" s="201" t="str">
        <f>INDEX('13.Mapping'!$C:$C,MATCH('6.WS-Re-Exp'!$A164,'13.Mapping'!$A:$A,0))</f>
        <v>P12</v>
      </c>
      <c r="G164" s="201" t="str">
        <f>INDEX('13.Mapping'!$J:$J,MATCH('6.WS-Re-Exp'!$A164,'13.Mapping'!$A:$A,0))</f>
        <v>PC09</v>
      </c>
      <c r="H164" s="348"/>
      <c r="I164" s="528">
        <v>162</v>
      </c>
    </row>
    <row r="165" spans="1:9" x14ac:dyDescent="0.8">
      <c r="A165" s="634" t="s">
        <v>197</v>
      </c>
      <c r="B165" s="635" t="s">
        <v>198</v>
      </c>
      <c r="C165" s="636">
        <f>IFERROR(INDEX('5.งบทดลอง รพ.'!$C:$C,MATCH('6.WS-Re-Exp'!A165,'5.งบทดลอง รพ.'!$A:$A,0)),)</f>
        <v>0</v>
      </c>
      <c r="E165" s="201" t="str">
        <f>INDEX('13.Mapping'!$E:$E,MATCH('6.WS-Re-Exp'!$A165,'13.Mapping'!$A:$A,0))</f>
        <v>45110</v>
      </c>
      <c r="F165" s="201" t="str">
        <f>INDEX('13.Mapping'!$C:$C,MATCH('6.WS-Re-Exp'!$A165,'13.Mapping'!$A:$A,0))</f>
        <v>P12</v>
      </c>
      <c r="G165" s="201" t="str">
        <f>INDEX('13.Mapping'!$J:$J,MATCH('6.WS-Re-Exp'!$A165,'13.Mapping'!$A:$A,0))</f>
        <v>PC09</v>
      </c>
      <c r="H165" s="348"/>
      <c r="I165" s="528">
        <v>163</v>
      </c>
    </row>
    <row r="166" spans="1:9" x14ac:dyDescent="0.8">
      <c r="A166" s="634" t="s">
        <v>199</v>
      </c>
      <c r="B166" s="635" t="s">
        <v>200</v>
      </c>
      <c r="C166" s="636">
        <f>IFERROR(INDEX('5.งบทดลอง รพ.'!$C:$C,MATCH('6.WS-Re-Exp'!A166,'5.งบทดลอง รพ.'!$A:$A,0)),)</f>
        <v>0</v>
      </c>
      <c r="E166" s="201" t="str">
        <f>INDEX('13.Mapping'!$E:$E,MATCH('6.WS-Re-Exp'!$A166,'13.Mapping'!$A:$A,0))</f>
        <v>45110</v>
      </c>
      <c r="F166" s="201" t="str">
        <f>INDEX('13.Mapping'!$C:$C,MATCH('6.WS-Re-Exp'!$A166,'13.Mapping'!$A:$A,0))</f>
        <v>P12</v>
      </c>
      <c r="G166" s="201" t="str">
        <f>INDEX('13.Mapping'!$J:$J,MATCH('6.WS-Re-Exp'!$A166,'13.Mapping'!$A:$A,0))</f>
        <v>PC09</v>
      </c>
      <c r="H166" s="348"/>
      <c r="I166" s="528">
        <v>164</v>
      </c>
    </row>
    <row r="167" spans="1:9" x14ac:dyDescent="0.8">
      <c r="A167" s="634" t="s">
        <v>212</v>
      </c>
      <c r="B167" s="635" t="s">
        <v>213</v>
      </c>
      <c r="C167" s="636">
        <f>IFERROR(INDEX('5.งบทดลอง รพ.'!$C:$C,MATCH('6.WS-Re-Exp'!A167,'5.งบทดลอง รพ.'!$A:$A,0)),)</f>
        <v>0</v>
      </c>
      <c r="E167" s="201" t="str">
        <f>INDEX('13.Mapping'!$E:$E,MATCH('6.WS-Re-Exp'!$A167,'13.Mapping'!$A:$A,0))</f>
        <v>46010</v>
      </c>
      <c r="F167" s="201" t="str">
        <f>INDEX('13.Mapping'!$C:$C,MATCH('6.WS-Re-Exp'!$A167,'13.Mapping'!$A:$A,0))</f>
        <v>P13</v>
      </c>
      <c r="G167" s="201">
        <f>INDEX('13.Mapping'!$J:$J,MATCH('6.WS-Re-Exp'!$A167,'13.Mapping'!$A:$A,0))</f>
        <v>0</v>
      </c>
      <c r="H167" s="348"/>
      <c r="I167" s="528">
        <v>165</v>
      </c>
    </row>
    <row r="168" spans="1:9" x14ac:dyDescent="0.8">
      <c r="A168" s="634" t="s">
        <v>201</v>
      </c>
      <c r="B168" s="635" t="s">
        <v>994</v>
      </c>
      <c r="C168" s="636">
        <f>IFERROR(INDEX('5.งบทดลอง รพ.'!$C:$C,MATCH('6.WS-Re-Exp'!A168,'5.งบทดลอง รพ.'!$A:$A,0)),)</f>
        <v>0</v>
      </c>
      <c r="E168" s="201" t="str">
        <f>INDEX('13.Mapping'!$E:$E,MATCH('6.WS-Re-Exp'!$A168,'13.Mapping'!$A:$A,0))</f>
        <v>45110</v>
      </c>
      <c r="F168" s="201" t="str">
        <f>INDEX('13.Mapping'!$C:$C,MATCH('6.WS-Re-Exp'!$A168,'13.Mapping'!$A:$A,0))</f>
        <v>P12</v>
      </c>
      <c r="G168" s="201">
        <f>INDEX('13.Mapping'!$J:$J,MATCH('6.WS-Re-Exp'!$A168,'13.Mapping'!$A:$A,0))</f>
        <v>0</v>
      </c>
      <c r="H168" s="348"/>
      <c r="I168" s="528">
        <v>166</v>
      </c>
    </row>
    <row r="169" spans="1:9" x14ac:dyDescent="0.8">
      <c r="A169" s="634" t="s">
        <v>202</v>
      </c>
      <c r="B169" s="635" t="s">
        <v>203</v>
      </c>
      <c r="C169" s="636">
        <f>IFERROR(INDEX('5.งบทดลอง รพ.'!$C:$C,MATCH('6.WS-Re-Exp'!A169,'5.งบทดลอง รพ.'!$A:$A,0)),)</f>
        <v>0</v>
      </c>
      <c r="E169" s="201" t="str">
        <f>INDEX('13.Mapping'!$E:$E,MATCH('6.WS-Re-Exp'!$A169,'13.Mapping'!$A:$A,0))</f>
        <v>45110</v>
      </c>
      <c r="F169" s="201" t="str">
        <f>INDEX('13.Mapping'!$C:$C,MATCH('6.WS-Re-Exp'!$A169,'13.Mapping'!$A:$A,0))</f>
        <v>P12</v>
      </c>
      <c r="G169" s="201">
        <f>INDEX('13.Mapping'!$J:$J,MATCH('6.WS-Re-Exp'!$A169,'13.Mapping'!$A:$A,0))</f>
        <v>0</v>
      </c>
      <c r="H169" s="348"/>
      <c r="I169" s="528">
        <v>167</v>
      </c>
    </row>
    <row r="170" spans="1:9" x14ac:dyDescent="0.8">
      <c r="A170" s="634" t="s">
        <v>204</v>
      </c>
      <c r="B170" s="635" t="s">
        <v>995</v>
      </c>
      <c r="C170" s="636">
        <f>IFERROR(INDEX('5.งบทดลอง รพ.'!$C:$C,MATCH('6.WS-Re-Exp'!A170,'5.งบทดลอง รพ.'!$A:$A,0)),)</f>
        <v>0</v>
      </c>
      <c r="E170" s="201" t="str">
        <f>INDEX('13.Mapping'!$E:$E,MATCH('6.WS-Re-Exp'!$A170,'13.Mapping'!$A:$A,0))</f>
        <v>45110</v>
      </c>
      <c r="F170" s="201" t="str">
        <f>INDEX('13.Mapping'!$C:$C,MATCH('6.WS-Re-Exp'!$A170,'13.Mapping'!$A:$A,0))</f>
        <v>P12</v>
      </c>
      <c r="G170" s="201">
        <f>INDEX('13.Mapping'!$J:$J,MATCH('6.WS-Re-Exp'!$A170,'13.Mapping'!$A:$A,0))</f>
        <v>0</v>
      </c>
      <c r="H170" s="348"/>
      <c r="I170" s="528">
        <v>168</v>
      </c>
    </row>
    <row r="171" spans="1:9" s="33" customFormat="1" x14ac:dyDescent="0.8">
      <c r="A171" s="634" t="s">
        <v>205</v>
      </c>
      <c r="B171" s="635" t="s">
        <v>206</v>
      </c>
      <c r="C171" s="636">
        <f>IFERROR(INDEX('5.งบทดลอง รพ.'!$C:$C,MATCH('6.WS-Re-Exp'!A171,'5.งบทดลอง รพ.'!$A:$A,0)),)</f>
        <v>0</v>
      </c>
      <c r="D171" s="6"/>
      <c r="E171" s="201" t="str">
        <f>INDEX('13.Mapping'!$E:$E,MATCH('6.WS-Re-Exp'!$A171,'13.Mapping'!$A:$A,0))</f>
        <v>45110</v>
      </c>
      <c r="F171" s="201" t="str">
        <f>INDEX('13.Mapping'!$C:$C,MATCH('6.WS-Re-Exp'!$A171,'13.Mapping'!$A:$A,0))</f>
        <v>P12</v>
      </c>
      <c r="G171" s="201">
        <f>INDEX('13.Mapping'!$J:$J,MATCH('6.WS-Re-Exp'!$A171,'13.Mapping'!$A:$A,0))</f>
        <v>0</v>
      </c>
      <c r="H171" s="290"/>
      <c r="I171" s="528">
        <v>169</v>
      </c>
    </row>
    <row r="172" spans="1:9" x14ac:dyDescent="0.8">
      <c r="A172" s="634" t="s">
        <v>5951</v>
      </c>
      <c r="B172" s="635" t="s">
        <v>5950</v>
      </c>
      <c r="C172" s="636">
        <f>IFERROR(INDEX('5.งบทดลอง รพ.'!$C:$C,MATCH('6.WS-Re-Exp'!A172,'5.งบทดลอง รพ.'!$A:$A,0)),)</f>
        <v>0</v>
      </c>
      <c r="E172" s="201" t="str">
        <f>INDEX('13.Mapping'!$E:$E,MATCH('6.WS-Re-Exp'!$A172,'13.Mapping'!$A:$A,0))</f>
        <v>45110</v>
      </c>
      <c r="F172" s="201" t="str">
        <f>INDEX('13.Mapping'!$C:$C,MATCH('6.WS-Re-Exp'!$A172,'13.Mapping'!$A:$A,0))</f>
        <v>P12</v>
      </c>
      <c r="G172" s="201">
        <f>INDEX('13.Mapping'!$J:$J,MATCH('6.WS-Re-Exp'!$A172,'13.Mapping'!$A:$A,0))</f>
        <v>0</v>
      </c>
      <c r="H172" s="348"/>
      <c r="I172" s="528">
        <v>170</v>
      </c>
    </row>
    <row r="173" spans="1:9" x14ac:dyDescent="0.8">
      <c r="A173" s="634" t="s">
        <v>207</v>
      </c>
      <c r="B173" s="635" t="s">
        <v>208</v>
      </c>
      <c r="C173" s="636">
        <f>IFERROR(INDEX('5.งบทดลอง รพ.'!$C:$C,MATCH('6.WS-Re-Exp'!A173,'5.งบทดลอง รพ.'!$A:$A,0)),)</f>
        <v>0</v>
      </c>
      <c r="E173" s="201" t="str">
        <f>INDEX('13.Mapping'!$E:$E,MATCH('6.WS-Re-Exp'!$A173,'13.Mapping'!$A:$A,0))</f>
        <v>45110</v>
      </c>
      <c r="F173" s="201" t="str">
        <f>INDEX('13.Mapping'!$C:$C,MATCH('6.WS-Re-Exp'!$A173,'13.Mapping'!$A:$A,0))</f>
        <v>P12</v>
      </c>
      <c r="G173" s="201" t="str">
        <f>INDEX('13.Mapping'!$J:$J,MATCH('6.WS-Re-Exp'!$A173,'13.Mapping'!$A:$A,0))</f>
        <v>PC09</v>
      </c>
      <c r="H173" s="504">
        <f>SUM(C3:C173)</f>
        <v>0</v>
      </c>
      <c r="I173" s="528">
        <v>171</v>
      </c>
    </row>
    <row r="174" spans="1:9" x14ac:dyDescent="0.8">
      <c r="A174" s="634" t="s">
        <v>223</v>
      </c>
      <c r="B174" s="635" t="s">
        <v>224</v>
      </c>
      <c r="C174" s="636">
        <f>IFERROR(INDEX('5.งบทดลอง รพ.'!$C:$C,MATCH('6.WS-Re-Exp'!A174,'5.งบทดลอง รพ.'!$A:$A,0)),)</f>
        <v>0</v>
      </c>
      <c r="E174" s="201" t="str">
        <f>INDEX('13.Mapping'!$E:$E,MATCH('6.WS-Re-Exp'!$A174,'13.Mapping'!$A:$A,0))</f>
        <v>52010</v>
      </c>
      <c r="F174" s="201" t="str">
        <f>INDEX('13.Mapping'!$C:$C,MATCH('6.WS-Re-Exp'!$A174,'13.Mapping'!$A:$A,0))</f>
        <v>P17</v>
      </c>
      <c r="G174" s="201">
        <f>INDEX('13.Mapping'!$J:$J,MATCH('6.WS-Re-Exp'!$A174,'13.Mapping'!$A:$A,0))</f>
        <v>0</v>
      </c>
      <c r="H174" s="348"/>
      <c r="I174" s="528">
        <v>172</v>
      </c>
    </row>
    <row r="175" spans="1:9" x14ac:dyDescent="0.8">
      <c r="A175" s="634" t="s">
        <v>225</v>
      </c>
      <c r="B175" s="635" t="s">
        <v>226</v>
      </c>
      <c r="C175" s="636">
        <f>IFERROR(INDEX('5.งบทดลอง รพ.'!$C:$C,MATCH('6.WS-Re-Exp'!A175,'5.งบทดลอง รพ.'!$A:$A,0)),)</f>
        <v>0</v>
      </c>
      <c r="E175" s="201" t="str">
        <f>INDEX('13.Mapping'!$E:$E,MATCH('6.WS-Re-Exp'!$A175,'13.Mapping'!$A:$A,0))</f>
        <v>52010</v>
      </c>
      <c r="F175" s="201" t="str">
        <f>INDEX('13.Mapping'!$C:$C,MATCH('6.WS-Re-Exp'!$A175,'13.Mapping'!$A:$A,0))</f>
        <v>P17</v>
      </c>
      <c r="G175" s="201">
        <f>INDEX('13.Mapping'!$J:$J,MATCH('6.WS-Re-Exp'!$A175,'13.Mapping'!$A:$A,0))</f>
        <v>0</v>
      </c>
      <c r="H175" s="348"/>
      <c r="I175" s="528">
        <v>173</v>
      </c>
    </row>
    <row r="176" spans="1:9" x14ac:dyDescent="0.8">
      <c r="A176" s="634" t="s">
        <v>227</v>
      </c>
      <c r="B176" s="635" t="s">
        <v>228</v>
      </c>
      <c r="C176" s="636">
        <f>IFERROR(INDEX('5.งบทดลอง รพ.'!$C:$C,MATCH('6.WS-Re-Exp'!A176,'5.งบทดลอง รพ.'!$A:$A,0)),)</f>
        <v>0</v>
      </c>
      <c r="E176" s="201" t="str">
        <f>INDEX('13.Mapping'!$E:$E,MATCH('6.WS-Re-Exp'!$A176,'13.Mapping'!$A:$A,0))</f>
        <v>52010</v>
      </c>
      <c r="F176" s="201" t="str">
        <f>INDEX('13.Mapping'!$C:$C,MATCH('6.WS-Re-Exp'!$A176,'13.Mapping'!$A:$A,0))</f>
        <v>P17</v>
      </c>
      <c r="G176" s="201">
        <f>INDEX('13.Mapping'!$J:$J,MATCH('6.WS-Re-Exp'!$A176,'13.Mapping'!$A:$A,0))</f>
        <v>0</v>
      </c>
      <c r="H176" s="348"/>
      <c r="I176" s="528">
        <v>174</v>
      </c>
    </row>
    <row r="177" spans="1:9" s="33" customFormat="1" x14ac:dyDescent="0.8">
      <c r="A177" s="634" t="s">
        <v>229</v>
      </c>
      <c r="B177" s="635" t="s">
        <v>230</v>
      </c>
      <c r="C177" s="636">
        <f>IFERROR(INDEX('5.งบทดลอง รพ.'!$C:$C,MATCH('6.WS-Re-Exp'!A177,'5.งบทดลอง รพ.'!$A:$A,0)),)</f>
        <v>0</v>
      </c>
      <c r="D177" s="6"/>
      <c r="E177" s="201" t="str">
        <f>INDEX('13.Mapping'!$E:$E,MATCH('6.WS-Re-Exp'!$A177,'13.Mapping'!$A:$A,0))</f>
        <v>52010</v>
      </c>
      <c r="F177" s="201" t="str">
        <f>INDEX('13.Mapping'!$C:$C,MATCH('6.WS-Re-Exp'!$A177,'13.Mapping'!$A:$A,0))</f>
        <v>P17</v>
      </c>
      <c r="G177" s="201">
        <f>INDEX('13.Mapping'!$J:$J,MATCH('6.WS-Re-Exp'!$A177,'13.Mapping'!$A:$A,0))</f>
        <v>0</v>
      </c>
      <c r="H177" s="289"/>
      <c r="I177" s="528">
        <v>175</v>
      </c>
    </row>
    <row r="178" spans="1:9" x14ac:dyDescent="0.8">
      <c r="A178" s="634" t="s">
        <v>231</v>
      </c>
      <c r="B178" s="635" t="s">
        <v>232</v>
      </c>
      <c r="C178" s="636">
        <f>IFERROR(INDEX('5.งบทดลอง รพ.'!$C:$C,MATCH('6.WS-Re-Exp'!A178,'5.งบทดลอง รพ.'!$A:$A,0)),)</f>
        <v>0</v>
      </c>
      <c r="E178" s="201" t="str">
        <f>INDEX('13.Mapping'!$E:$E,MATCH('6.WS-Re-Exp'!$A178,'13.Mapping'!$A:$A,0))</f>
        <v>52010</v>
      </c>
      <c r="F178" s="201" t="str">
        <f>INDEX('13.Mapping'!$C:$C,MATCH('6.WS-Re-Exp'!$A178,'13.Mapping'!$A:$A,0))</f>
        <v>P17</v>
      </c>
      <c r="G178" s="201">
        <f>INDEX('13.Mapping'!$J:$J,MATCH('6.WS-Re-Exp'!$A178,'13.Mapping'!$A:$A,0))</f>
        <v>0</v>
      </c>
      <c r="H178" s="348"/>
      <c r="I178" s="528">
        <v>176</v>
      </c>
    </row>
    <row r="179" spans="1:9" x14ac:dyDescent="0.8">
      <c r="A179" s="634" t="s">
        <v>233</v>
      </c>
      <c r="B179" s="635" t="s">
        <v>234</v>
      </c>
      <c r="C179" s="636">
        <f>IFERROR(INDEX('5.งบทดลอง รพ.'!$C:$C,MATCH('6.WS-Re-Exp'!A179,'5.งบทดลอง รพ.'!$A:$A,0)),)</f>
        <v>0</v>
      </c>
      <c r="E179" s="201" t="str">
        <f>INDEX('13.Mapping'!$E:$E,MATCH('6.WS-Re-Exp'!$A179,'13.Mapping'!$A:$A,0))</f>
        <v>51070</v>
      </c>
      <c r="F179" s="201" t="str">
        <f>INDEX('13.Mapping'!$C:$C,MATCH('6.WS-Re-Exp'!$A179,'13.Mapping'!$A:$A,0))</f>
        <v>P19</v>
      </c>
      <c r="G179" s="201">
        <f>INDEX('13.Mapping'!$J:$J,MATCH('6.WS-Re-Exp'!$A179,'13.Mapping'!$A:$A,0))</f>
        <v>0</v>
      </c>
      <c r="H179" s="348"/>
      <c r="I179" s="528">
        <v>177</v>
      </c>
    </row>
    <row r="180" spans="1:9" x14ac:dyDescent="0.8">
      <c r="A180" s="634" t="s">
        <v>235</v>
      </c>
      <c r="B180" s="635" t="s">
        <v>236</v>
      </c>
      <c r="C180" s="636">
        <f>IFERROR(INDEX('5.งบทดลอง รพ.'!$C:$C,MATCH('6.WS-Re-Exp'!A180,'5.งบทดลอง รพ.'!$A:$A,0)),)</f>
        <v>0</v>
      </c>
      <c r="E180" s="201" t="str">
        <f>INDEX('13.Mapping'!$E:$E,MATCH('6.WS-Re-Exp'!$A180,'13.Mapping'!$A:$A,0))</f>
        <v>52010</v>
      </c>
      <c r="F180" s="201" t="str">
        <f>INDEX('13.Mapping'!$C:$C,MATCH('6.WS-Re-Exp'!$A180,'13.Mapping'!$A:$A,0))</f>
        <v>P17</v>
      </c>
      <c r="G180" s="201">
        <f>INDEX('13.Mapping'!$J:$J,MATCH('6.WS-Re-Exp'!$A180,'13.Mapping'!$A:$A,0))</f>
        <v>0</v>
      </c>
      <c r="H180" s="348"/>
      <c r="I180" s="528">
        <v>178</v>
      </c>
    </row>
    <row r="181" spans="1:9" x14ac:dyDescent="0.8">
      <c r="A181" s="634" t="s">
        <v>237</v>
      </c>
      <c r="B181" s="635" t="s">
        <v>238</v>
      </c>
      <c r="C181" s="636">
        <f>IFERROR(INDEX('5.งบทดลอง รพ.'!$C:$C,MATCH('6.WS-Re-Exp'!A181,'5.งบทดลอง รพ.'!$A:$A,0)),)</f>
        <v>0</v>
      </c>
      <c r="E181" s="201" t="str">
        <f>INDEX('13.Mapping'!$E:$E,MATCH('6.WS-Re-Exp'!$A181,'13.Mapping'!$A:$A,0))</f>
        <v>52010</v>
      </c>
      <c r="F181" s="201" t="str">
        <f>INDEX('13.Mapping'!$C:$C,MATCH('6.WS-Re-Exp'!$A181,'13.Mapping'!$A:$A,0))</f>
        <v>P17</v>
      </c>
      <c r="G181" s="201">
        <f>INDEX('13.Mapping'!$J:$J,MATCH('6.WS-Re-Exp'!$A181,'13.Mapping'!$A:$A,0))</f>
        <v>0</v>
      </c>
      <c r="H181" s="348"/>
      <c r="I181" s="528">
        <v>179</v>
      </c>
    </row>
    <row r="182" spans="1:9" x14ac:dyDescent="0.8">
      <c r="A182" s="634" t="s">
        <v>239</v>
      </c>
      <c r="B182" s="635" t="s">
        <v>240</v>
      </c>
      <c r="C182" s="636">
        <f>IFERROR(INDEX('5.งบทดลอง รพ.'!$C:$C,MATCH('6.WS-Re-Exp'!A182,'5.งบทดลอง รพ.'!$A:$A,0)),)</f>
        <v>0</v>
      </c>
      <c r="E182" s="201" t="str">
        <f>INDEX('13.Mapping'!$E:$E,MATCH('6.WS-Re-Exp'!$A182,'13.Mapping'!$A:$A,0))</f>
        <v>52010</v>
      </c>
      <c r="F182" s="201" t="str">
        <f>INDEX('13.Mapping'!$C:$C,MATCH('6.WS-Re-Exp'!$A182,'13.Mapping'!$A:$A,0))</f>
        <v>P17</v>
      </c>
      <c r="G182" s="201">
        <f>INDEX('13.Mapping'!$J:$J,MATCH('6.WS-Re-Exp'!$A182,'13.Mapping'!$A:$A,0))</f>
        <v>0</v>
      </c>
      <c r="H182" s="348"/>
      <c r="I182" s="528">
        <v>180</v>
      </c>
    </row>
    <row r="183" spans="1:9" x14ac:dyDescent="0.8">
      <c r="A183" s="634" t="s">
        <v>241</v>
      </c>
      <c r="B183" s="635" t="s">
        <v>242</v>
      </c>
      <c r="C183" s="636">
        <f>IFERROR(INDEX('5.งบทดลอง รพ.'!$C:$C,MATCH('6.WS-Re-Exp'!A183,'5.งบทดลอง รพ.'!$A:$A,0)),)</f>
        <v>0</v>
      </c>
      <c r="E183" s="201" t="str">
        <f>INDEX('13.Mapping'!$E:$E,MATCH('6.WS-Re-Exp'!$A183,'13.Mapping'!$A:$A,0))</f>
        <v>52010</v>
      </c>
      <c r="F183" s="201" t="str">
        <f>INDEX('13.Mapping'!$C:$C,MATCH('6.WS-Re-Exp'!$A183,'13.Mapping'!$A:$A,0))</f>
        <v>P17</v>
      </c>
      <c r="G183" s="201">
        <f>INDEX('13.Mapping'!$J:$J,MATCH('6.WS-Re-Exp'!$A183,'13.Mapping'!$A:$A,0))</f>
        <v>0</v>
      </c>
      <c r="H183" s="348"/>
      <c r="I183" s="528">
        <v>181</v>
      </c>
    </row>
    <row r="184" spans="1:9" s="33" customFormat="1" x14ac:dyDescent="0.8">
      <c r="A184" s="634" t="s">
        <v>243</v>
      </c>
      <c r="B184" s="635" t="s">
        <v>244</v>
      </c>
      <c r="C184" s="636">
        <f>IFERROR(INDEX('5.งบทดลอง รพ.'!$C:$C,MATCH('6.WS-Re-Exp'!A184,'5.งบทดลอง รพ.'!$A:$A,0)),)</f>
        <v>0</v>
      </c>
      <c r="D184" s="6"/>
      <c r="E184" s="201" t="str">
        <f>INDEX('13.Mapping'!$E:$E,MATCH('6.WS-Re-Exp'!$A184,'13.Mapping'!$A:$A,0))</f>
        <v>52010</v>
      </c>
      <c r="F184" s="201" t="str">
        <f>INDEX('13.Mapping'!$C:$C,MATCH('6.WS-Re-Exp'!$A184,'13.Mapping'!$A:$A,0))</f>
        <v>P17</v>
      </c>
      <c r="G184" s="201">
        <f>INDEX('13.Mapping'!$J:$J,MATCH('6.WS-Re-Exp'!$A184,'13.Mapping'!$A:$A,0))</f>
        <v>0</v>
      </c>
      <c r="H184" s="289"/>
      <c r="I184" s="528">
        <v>182</v>
      </c>
    </row>
    <row r="185" spans="1:9" s="33" customFormat="1" x14ac:dyDescent="0.8">
      <c r="A185" s="634" t="s">
        <v>245</v>
      </c>
      <c r="B185" s="635" t="s">
        <v>246</v>
      </c>
      <c r="C185" s="636">
        <f>IFERROR(INDEX('5.งบทดลอง รพ.'!$C:$C,MATCH('6.WS-Re-Exp'!A185,'5.งบทดลอง รพ.'!$A:$A,0)),)</f>
        <v>0</v>
      </c>
      <c r="D185" s="6"/>
      <c r="E185" s="201" t="str">
        <f>INDEX('13.Mapping'!$E:$E,MATCH('6.WS-Re-Exp'!$A185,'13.Mapping'!$A:$A,0))</f>
        <v>52010</v>
      </c>
      <c r="F185" s="201" t="str">
        <f>INDEX('13.Mapping'!$C:$C,MATCH('6.WS-Re-Exp'!$A185,'13.Mapping'!$A:$A,0))</f>
        <v>P17</v>
      </c>
      <c r="G185" s="201">
        <f>INDEX('13.Mapping'!$J:$J,MATCH('6.WS-Re-Exp'!$A185,'13.Mapping'!$A:$A,0))</f>
        <v>0</v>
      </c>
      <c r="H185" s="289"/>
      <c r="I185" s="528">
        <v>183</v>
      </c>
    </row>
    <row r="186" spans="1:9" s="33" customFormat="1" x14ac:dyDescent="0.8">
      <c r="A186" s="634" t="s">
        <v>255</v>
      </c>
      <c r="B186" s="635" t="s">
        <v>256</v>
      </c>
      <c r="C186" s="636">
        <f>IFERROR(INDEX('5.งบทดลอง รพ.'!$C:$C,MATCH('6.WS-Re-Exp'!A186,'5.งบทดลอง รพ.'!$A:$A,0)),)</f>
        <v>0</v>
      </c>
      <c r="D186" s="6"/>
      <c r="E186" s="201" t="str">
        <f>INDEX('13.Mapping'!$E:$E,MATCH('6.WS-Re-Exp'!$A186,'13.Mapping'!$A:$A,0))</f>
        <v>52030</v>
      </c>
      <c r="F186" s="201" t="str">
        <f>INDEX('13.Mapping'!$C:$C,MATCH('6.WS-Re-Exp'!$A186,'13.Mapping'!$A:$A,0))</f>
        <v>P18</v>
      </c>
      <c r="G186" s="201" t="str">
        <f>INDEX('13.Mapping'!$J:$J,MATCH('6.WS-Re-Exp'!$A186,'13.Mapping'!$A:$A,0))</f>
        <v>PC17</v>
      </c>
      <c r="H186" s="289"/>
      <c r="I186" s="528">
        <v>184</v>
      </c>
    </row>
    <row r="187" spans="1:9" s="33" customFormat="1" x14ac:dyDescent="0.8">
      <c r="A187" s="634" t="s">
        <v>257</v>
      </c>
      <c r="B187" s="635" t="s">
        <v>258</v>
      </c>
      <c r="C187" s="636">
        <f>IFERROR(INDEX('5.งบทดลอง รพ.'!$C:$C,MATCH('6.WS-Re-Exp'!A187,'5.งบทดลอง รพ.'!$A:$A,0)),)</f>
        <v>0</v>
      </c>
      <c r="D187" s="6"/>
      <c r="E187" s="201" t="str">
        <f>INDEX('13.Mapping'!$E:$E,MATCH('6.WS-Re-Exp'!$A187,'13.Mapping'!$A:$A,0))</f>
        <v>52030</v>
      </c>
      <c r="F187" s="201" t="str">
        <f>INDEX('13.Mapping'!$C:$C,MATCH('6.WS-Re-Exp'!$A187,'13.Mapping'!$A:$A,0))</f>
        <v>P18</v>
      </c>
      <c r="G187" s="201" t="str">
        <f>INDEX('13.Mapping'!$J:$J,MATCH('6.WS-Re-Exp'!$A187,'13.Mapping'!$A:$A,0))</f>
        <v>PC17</v>
      </c>
      <c r="H187" s="289"/>
      <c r="I187" s="528">
        <v>185</v>
      </c>
    </row>
    <row r="188" spans="1:9" s="33" customFormat="1" x14ac:dyDescent="0.8">
      <c r="A188" s="634" t="s">
        <v>259</v>
      </c>
      <c r="B188" s="635" t="s">
        <v>996</v>
      </c>
      <c r="C188" s="636">
        <f>IFERROR(INDEX('5.งบทดลอง รพ.'!$C:$C,MATCH('6.WS-Re-Exp'!A188,'5.งบทดลอง รพ.'!$A:$A,0)),)</f>
        <v>0</v>
      </c>
      <c r="D188" s="6"/>
      <c r="E188" s="201" t="str">
        <f>INDEX('13.Mapping'!$E:$E,MATCH('6.WS-Re-Exp'!$A188,'13.Mapping'!$A:$A,0))</f>
        <v>52020</v>
      </c>
      <c r="F188" s="201" t="str">
        <f>INDEX('13.Mapping'!$C:$C,MATCH('6.WS-Re-Exp'!$A188,'13.Mapping'!$A:$A,0))</f>
        <v>P18</v>
      </c>
      <c r="G188" s="201" t="str">
        <f>INDEX('13.Mapping'!$J:$J,MATCH('6.WS-Re-Exp'!$A188,'13.Mapping'!$A:$A,0))</f>
        <v>PC17</v>
      </c>
      <c r="H188" s="289"/>
      <c r="I188" s="528">
        <v>186</v>
      </c>
    </row>
    <row r="189" spans="1:9" s="33" customFormat="1" x14ac:dyDescent="0.8">
      <c r="A189" s="634" t="s">
        <v>260</v>
      </c>
      <c r="B189" s="635" t="s">
        <v>261</v>
      </c>
      <c r="C189" s="636">
        <f>IFERROR(INDEX('5.งบทดลอง รพ.'!$C:$C,MATCH('6.WS-Re-Exp'!A189,'5.งบทดลอง รพ.'!$A:$A,0)),)</f>
        <v>0</v>
      </c>
      <c r="D189" s="6"/>
      <c r="E189" s="201" t="str">
        <f>INDEX('13.Mapping'!$E:$E,MATCH('6.WS-Re-Exp'!$A189,'13.Mapping'!$A:$A,0))</f>
        <v>52020</v>
      </c>
      <c r="F189" s="201" t="str">
        <f>INDEX('13.Mapping'!$C:$C,MATCH('6.WS-Re-Exp'!$A189,'13.Mapping'!$A:$A,0))</f>
        <v>P18</v>
      </c>
      <c r="G189" s="201" t="str">
        <f>INDEX('13.Mapping'!$J:$J,MATCH('6.WS-Re-Exp'!$A189,'13.Mapping'!$A:$A,0))</f>
        <v>PC17</v>
      </c>
      <c r="H189" s="289"/>
      <c r="I189" s="528">
        <v>187</v>
      </c>
    </row>
    <row r="190" spans="1:9" x14ac:dyDescent="0.8">
      <c r="A190" s="634" t="s">
        <v>262</v>
      </c>
      <c r="B190" s="635" t="s">
        <v>263</v>
      </c>
      <c r="C190" s="636">
        <f>IFERROR(INDEX('5.งบทดลอง รพ.'!$C:$C,MATCH('6.WS-Re-Exp'!A190,'5.งบทดลอง รพ.'!$A:$A,0)),)</f>
        <v>0</v>
      </c>
      <c r="E190" s="201" t="str">
        <f>INDEX('13.Mapping'!$E:$E,MATCH('6.WS-Re-Exp'!$A190,'13.Mapping'!$A:$A,0))</f>
        <v>52040</v>
      </c>
      <c r="F190" s="201" t="str">
        <f>INDEX('13.Mapping'!$C:$C,MATCH('6.WS-Re-Exp'!$A190,'13.Mapping'!$A:$A,0))</f>
        <v>P18</v>
      </c>
      <c r="G190" s="201" t="str">
        <f>INDEX('13.Mapping'!$J:$J,MATCH('6.WS-Re-Exp'!$A190,'13.Mapping'!$A:$A,0))</f>
        <v>PC17</v>
      </c>
      <c r="H190" s="348"/>
      <c r="I190" s="528">
        <v>188</v>
      </c>
    </row>
    <row r="191" spans="1:9" x14ac:dyDescent="0.8">
      <c r="A191" s="634" t="s">
        <v>264</v>
      </c>
      <c r="B191" s="635" t="s">
        <v>594</v>
      </c>
      <c r="C191" s="636">
        <f>IFERROR(INDEX('5.งบทดลอง รพ.'!$C:$C,MATCH('6.WS-Re-Exp'!A191,'5.งบทดลอง รพ.'!$A:$A,0)),)</f>
        <v>0</v>
      </c>
      <c r="E191" s="201" t="str">
        <f>INDEX('13.Mapping'!$E:$E,MATCH('6.WS-Re-Exp'!$A191,'13.Mapping'!$A:$A,0))</f>
        <v>52040</v>
      </c>
      <c r="F191" s="201" t="str">
        <f>INDEX('13.Mapping'!$C:$C,MATCH('6.WS-Re-Exp'!$A191,'13.Mapping'!$A:$A,0))</f>
        <v>P18</v>
      </c>
      <c r="G191" s="201" t="str">
        <f>INDEX('13.Mapping'!$J:$J,MATCH('6.WS-Re-Exp'!$A191,'13.Mapping'!$A:$A,0))</f>
        <v>PC17</v>
      </c>
      <c r="H191" s="348"/>
      <c r="I191" s="528">
        <v>189</v>
      </c>
    </row>
    <row r="192" spans="1:9" x14ac:dyDescent="0.8">
      <c r="A192" s="634" t="s">
        <v>247</v>
      </c>
      <c r="B192" s="635" t="s">
        <v>997</v>
      </c>
      <c r="C192" s="636">
        <f>IFERROR(INDEX('5.งบทดลอง รพ.'!$C:$C,MATCH('6.WS-Re-Exp'!A192,'5.งบทดลอง รพ.'!$A:$A,0)),)</f>
        <v>0</v>
      </c>
      <c r="E192" s="201" t="str">
        <f>INDEX('13.Mapping'!$E:$E,MATCH('6.WS-Re-Exp'!$A192,'13.Mapping'!$A:$A,0))</f>
        <v>52010</v>
      </c>
      <c r="F192" s="201" t="str">
        <f>INDEX('13.Mapping'!$C:$C,MATCH('6.WS-Re-Exp'!$A192,'13.Mapping'!$A:$A,0))</f>
        <v>P17</v>
      </c>
      <c r="G192" s="201">
        <f>INDEX('13.Mapping'!$J:$J,MATCH('6.WS-Re-Exp'!$A192,'13.Mapping'!$A:$A,0))</f>
        <v>0</v>
      </c>
      <c r="H192" s="348"/>
      <c r="I192" s="528">
        <v>190</v>
      </c>
    </row>
    <row r="193" spans="1:9" x14ac:dyDescent="0.8">
      <c r="A193" s="634" t="s">
        <v>248</v>
      </c>
      <c r="B193" s="635" t="s">
        <v>998</v>
      </c>
      <c r="C193" s="636">
        <f>IFERROR(INDEX('5.งบทดลอง รพ.'!$C:$C,MATCH('6.WS-Re-Exp'!A193,'5.งบทดลอง รพ.'!$A:$A,0)),)</f>
        <v>0</v>
      </c>
      <c r="E193" s="201" t="str">
        <f>INDEX('13.Mapping'!$E:$E,MATCH('6.WS-Re-Exp'!$A193,'13.Mapping'!$A:$A,0))</f>
        <v>52010</v>
      </c>
      <c r="F193" s="201" t="str">
        <f>INDEX('13.Mapping'!$C:$C,MATCH('6.WS-Re-Exp'!$A193,'13.Mapping'!$A:$A,0))</f>
        <v>P17</v>
      </c>
      <c r="G193" s="201">
        <f>INDEX('13.Mapping'!$J:$J,MATCH('6.WS-Re-Exp'!$A193,'13.Mapping'!$A:$A,0))</f>
        <v>0</v>
      </c>
      <c r="H193" s="348"/>
      <c r="I193" s="528">
        <v>191</v>
      </c>
    </row>
    <row r="194" spans="1:9" x14ac:dyDescent="0.8">
      <c r="A194" s="634" t="s">
        <v>249</v>
      </c>
      <c r="B194" s="635" t="s">
        <v>999</v>
      </c>
      <c r="C194" s="636">
        <f>IFERROR(INDEX('5.งบทดลอง รพ.'!$C:$C,MATCH('6.WS-Re-Exp'!A194,'5.งบทดลอง รพ.'!$A:$A,0)),)</f>
        <v>0</v>
      </c>
      <c r="E194" s="201" t="str">
        <f>INDEX('13.Mapping'!$E:$E,MATCH('6.WS-Re-Exp'!$A194,'13.Mapping'!$A:$A,0))</f>
        <v>52010</v>
      </c>
      <c r="F194" s="201" t="str">
        <f>INDEX('13.Mapping'!$C:$C,MATCH('6.WS-Re-Exp'!$A194,'13.Mapping'!$A:$A,0))</f>
        <v>P17</v>
      </c>
      <c r="G194" s="201">
        <f>INDEX('13.Mapping'!$J:$J,MATCH('6.WS-Re-Exp'!$A194,'13.Mapping'!$A:$A,0))</f>
        <v>0</v>
      </c>
      <c r="H194" s="348"/>
      <c r="I194" s="528">
        <v>192</v>
      </c>
    </row>
    <row r="195" spans="1:9" x14ac:dyDescent="0.8">
      <c r="A195" s="634" t="s">
        <v>250</v>
      </c>
      <c r="B195" s="635" t="s">
        <v>1000</v>
      </c>
      <c r="C195" s="636">
        <f>IFERROR(INDEX('5.งบทดลอง รพ.'!$C:$C,MATCH('6.WS-Re-Exp'!A195,'5.งบทดลอง รพ.'!$A:$A,0)),)</f>
        <v>0</v>
      </c>
      <c r="E195" s="201" t="str">
        <f>INDEX('13.Mapping'!$E:$E,MATCH('6.WS-Re-Exp'!$A195,'13.Mapping'!$A:$A,0))</f>
        <v>52010</v>
      </c>
      <c r="F195" s="201" t="str">
        <f>INDEX('13.Mapping'!$C:$C,MATCH('6.WS-Re-Exp'!$A195,'13.Mapping'!$A:$A,0))</f>
        <v>P17</v>
      </c>
      <c r="G195" s="201">
        <f>INDEX('13.Mapping'!$J:$J,MATCH('6.WS-Re-Exp'!$A195,'13.Mapping'!$A:$A,0))</f>
        <v>0</v>
      </c>
      <c r="H195" s="348"/>
      <c r="I195" s="528">
        <v>193</v>
      </c>
    </row>
    <row r="196" spans="1:9" x14ac:dyDescent="0.8">
      <c r="A196" s="634" t="s">
        <v>251</v>
      </c>
      <c r="B196" s="635" t="s">
        <v>1001</v>
      </c>
      <c r="C196" s="636">
        <f>IFERROR(INDEX('5.งบทดลอง รพ.'!$C:$C,MATCH('6.WS-Re-Exp'!A196,'5.งบทดลอง รพ.'!$A:$A,0)),)</f>
        <v>0</v>
      </c>
      <c r="E196" s="201" t="str">
        <f>INDEX('13.Mapping'!$E:$E,MATCH('6.WS-Re-Exp'!$A196,'13.Mapping'!$A:$A,0))</f>
        <v>52010</v>
      </c>
      <c r="F196" s="201" t="str">
        <f>INDEX('13.Mapping'!$C:$C,MATCH('6.WS-Re-Exp'!$A196,'13.Mapping'!$A:$A,0))</f>
        <v>P17</v>
      </c>
      <c r="G196" s="201">
        <f>INDEX('13.Mapping'!$J:$J,MATCH('6.WS-Re-Exp'!$A196,'13.Mapping'!$A:$A,0))</f>
        <v>0</v>
      </c>
      <c r="H196" s="348"/>
      <c r="I196" s="528">
        <v>194</v>
      </c>
    </row>
    <row r="197" spans="1:9" x14ac:dyDescent="0.8">
      <c r="A197" s="634" t="s">
        <v>252</v>
      </c>
      <c r="B197" s="635" t="s">
        <v>1002</v>
      </c>
      <c r="C197" s="636">
        <f>IFERROR(INDEX('5.งบทดลอง รพ.'!$C:$C,MATCH('6.WS-Re-Exp'!A197,'5.งบทดลอง รพ.'!$A:$A,0)),)</f>
        <v>0</v>
      </c>
      <c r="E197" s="201" t="str">
        <f>INDEX('13.Mapping'!$E:$E,MATCH('6.WS-Re-Exp'!$A197,'13.Mapping'!$A:$A,0))</f>
        <v>52010</v>
      </c>
      <c r="F197" s="201" t="str">
        <f>INDEX('13.Mapping'!$C:$C,MATCH('6.WS-Re-Exp'!$A197,'13.Mapping'!$A:$A,0))</f>
        <v>P17</v>
      </c>
      <c r="G197" s="201">
        <f>INDEX('13.Mapping'!$J:$J,MATCH('6.WS-Re-Exp'!$A197,'13.Mapping'!$A:$A,0))</f>
        <v>0</v>
      </c>
      <c r="H197" s="348"/>
      <c r="I197" s="528">
        <v>195</v>
      </c>
    </row>
    <row r="198" spans="1:9" x14ac:dyDescent="0.8">
      <c r="A198" s="634" t="s">
        <v>253</v>
      </c>
      <c r="B198" s="635" t="s">
        <v>1003</v>
      </c>
      <c r="C198" s="636">
        <f>IFERROR(INDEX('5.งบทดลอง รพ.'!$C:$C,MATCH('6.WS-Re-Exp'!A198,'5.งบทดลอง รพ.'!$A:$A,0)),)</f>
        <v>0</v>
      </c>
      <c r="E198" s="201" t="str">
        <f>INDEX('13.Mapping'!$E:$E,MATCH('6.WS-Re-Exp'!$A198,'13.Mapping'!$A:$A,0))</f>
        <v>52010</v>
      </c>
      <c r="F198" s="201" t="str">
        <f>INDEX('13.Mapping'!$C:$C,MATCH('6.WS-Re-Exp'!$A198,'13.Mapping'!$A:$A,0))</f>
        <v>P17</v>
      </c>
      <c r="G198" s="201">
        <f>INDEX('13.Mapping'!$J:$J,MATCH('6.WS-Re-Exp'!$A198,'13.Mapping'!$A:$A,0))</f>
        <v>0</v>
      </c>
      <c r="H198" s="348"/>
      <c r="I198" s="528">
        <v>196</v>
      </c>
    </row>
    <row r="199" spans="1:9" x14ac:dyDescent="0.8">
      <c r="A199" s="634" t="s">
        <v>254</v>
      </c>
      <c r="B199" s="635" t="s">
        <v>1004</v>
      </c>
      <c r="C199" s="636">
        <f>IFERROR(INDEX('5.งบทดลอง รพ.'!$C:$C,MATCH('6.WS-Re-Exp'!A199,'5.งบทดลอง รพ.'!$A:$A,0)),)</f>
        <v>0</v>
      </c>
      <c r="E199" s="201" t="str">
        <f>INDEX('13.Mapping'!$E:$E,MATCH('6.WS-Re-Exp'!$A199,'13.Mapping'!$A:$A,0))</f>
        <v>52010</v>
      </c>
      <c r="F199" s="201" t="str">
        <f>INDEX('13.Mapping'!$C:$C,MATCH('6.WS-Re-Exp'!$A199,'13.Mapping'!$A:$A,0))</f>
        <v>P17</v>
      </c>
      <c r="G199" s="201">
        <f>INDEX('13.Mapping'!$J:$J,MATCH('6.WS-Re-Exp'!$A199,'13.Mapping'!$A:$A,0))</f>
        <v>0</v>
      </c>
      <c r="H199" s="348"/>
      <c r="I199" s="528">
        <v>197</v>
      </c>
    </row>
    <row r="200" spans="1:9" s="33" customFormat="1" x14ac:dyDescent="0.8">
      <c r="A200" s="634" t="s">
        <v>769</v>
      </c>
      <c r="B200" s="635" t="s">
        <v>770</v>
      </c>
      <c r="C200" s="636">
        <f>IFERROR(INDEX('5.งบทดลอง รพ.'!$C:$C,MATCH('6.WS-Re-Exp'!A200,'5.งบทดลอง รพ.'!$A:$A,0)),)</f>
        <v>0</v>
      </c>
      <c r="D200" s="6"/>
      <c r="E200" s="201" t="str">
        <f>INDEX('13.Mapping'!$E:$E,MATCH('6.WS-Re-Exp'!$A200,'13.Mapping'!$A:$A,0))</f>
        <v>52010</v>
      </c>
      <c r="F200" s="201" t="str">
        <f>INDEX('13.Mapping'!$C:$C,MATCH('6.WS-Re-Exp'!$A200,'13.Mapping'!$A:$A,0))</f>
        <v>P17</v>
      </c>
      <c r="G200" s="201">
        <f>INDEX('13.Mapping'!$J:$J,MATCH('6.WS-Re-Exp'!$A200,'13.Mapping'!$A:$A,0))</f>
        <v>0</v>
      </c>
      <c r="H200" s="289"/>
      <c r="I200" s="528">
        <v>198</v>
      </c>
    </row>
    <row r="201" spans="1:9" x14ac:dyDescent="0.8">
      <c r="A201" s="634" t="s">
        <v>771</v>
      </c>
      <c r="B201" s="635" t="s">
        <v>772</v>
      </c>
      <c r="C201" s="636">
        <f>IFERROR(INDEX('5.งบทดลอง รพ.'!$C:$C,MATCH('6.WS-Re-Exp'!A201,'5.งบทดลอง รพ.'!$A:$A,0)),)</f>
        <v>0</v>
      </c>
      <c r="E201" s="201" t="str">
        <f>INDEX('13.Mapping'!$E:$E,MATCH('6.WS-Re-Exp'!$A201,'13.Mapping'!$A:$A,0))</f>
        <v>52010</v>
      </c>
      <c r="F201" s="201" t="str">
        <f>INDEX('13.Mapping'!$C:$C,MATCH('6.WS-Re-Exp'!$A201,'13.Mapping'!$A:$A,0))</f>
        <v>P17</v>
      </c>
      <c r="G201" s="201">
        <f>INDEX('13.Mapping'!$J:$J,MATCH('6.WS-Re-Exp'!$A201,'13.Mapping'!$A:$A,0))</f>
        <v>0</v>
      </c>
      <c r="H201" s="348"/>
      <c r="I201" s="528">
        <v>199</v>
      </c>
    </row>
    <row r="202" spans="1:9" x14ac:dyDescent="0.8">
      <c r="A202" s="634" t="s">
        <v>773</v>
      </c>
      <c r="B202" s="635" t="s">
        <v>1025</v>
      </c>
      <c r="C202" s="636">
        <f>IFERROR(INDEX('5.งบทดลอง รพ.'!$C:$C,MATCH('6.WS-Re-Exp'!A202,'5.งบทดลอง รพ.'!$A:$A,0)),)</f>
        <v>0</v>
      </c>
      <c r="E202" s="201" t="str">
        <f>INDEX('13.Mapping'!$E:$E,MATCH('6.WS-Re-Exp'!$A202,'13.Mapping'!$A:$A,0))</f>
        <v>51070</v>
      </c>
      <c r="F202" s="201" t="str">
        <f>INDEX('13.Mapping'!$C:$C,MATCH('6.WS-Re-Exp'!$A202,'13.Mapping'!$A:$A,0))</f>
        <v>P19</v>
      </c>
      <c r="G202" s="201" t="str">
        <f>INDEX('13.Mapping'!$J:$J,MATCH('6.WS-Re-Exp'!$A202,'13.Mapping'!$A:$A,0))</f>
        <v>PC18</v>
      </c>
      <c r="H202" s="348"/>
      <c r="I202" s="528">
        <v>200</v>
      </c>
    </row>
    <row r="203" spans="1:9" x14ac:dyDescent="0.8">
      <c r="A203" s="634" t="s">
        <v>272</v>
      </c>
      <c r="B203" s="635" t="s">
        <v>5816</v>
      </c>
      <c r="C203" s="636">
        <f>IFERROR(INDEX('5.งบทดลอง รพ.'!$C:$C,MATCH('6.WS-Re-Exp'!A203,'5.งบทดลอง รพ.'!$A:$A,0)),)</f>
        <v>0</v>
      </c>
      <c r="E203" s="201" t="str">
        <f>INDEX('13.Mapping'!$E:$E,MATCH('6.WS-Re-Exp'!$A203,'13.Mapping'!$A:$A,0))</f>
        <v>52060</v>
      </c>
      <c r="F203" s="201" t="str">
        <f>INDEX('13.Mapping'!$C:$C,MATCH('6.WS-Re-Exp'!$A203,'13.Mapping'!$A:$A,0))</f>
        <v>P20</v>
      </c>
      <c r="G203" s="201">
        <f>INDEX('13.Mapping'!$J:$J,MATCH('6.WS-Re-Exp'!$A203,'13.Mapping'!$A:$A,0))</f>
        <v>0</v>
      </c>
      <c r="H203" s="348"/>
      <c r="I203" s="528">
        <v>201</v>
      </c>
    </row>
    <row r="204" spans="1:9" x14ac:dyDescent="0.8">
      <c r="A204" s="634" t="s">
        <v>5818</v>
      </c>
      <c r="B204" s="635" t="s">
        <v>5817</v>
      </c>
      <c r="C204" s="636">
        <f>IFERROR(INDEX('5.งบทดลอง รพ.'!$C:$C,MATCH('6.WS-Re-Exp'!A204,'5.งบทดลอง รพ.'!$A:$A,0)),)</f>
        <v>0</v>
      </c>
      <c r="E204" s="201" t="str">
        <f>INDEX('13.Mapping'!$E:$E,MATCH('6.WS-Re-Exp'!$A204,'13.Mapping'!$A:$A,0))</f>
        <v>52060</v>
      </c>
      <c r="F204" s="201" t="str">
        <f>INDEX('13.Mapping'!$C:$C,MATCH('6.WS-Re-Exp'!$A204,'13.Mapping'!$A:$A,0))</f>
        <v>P20</v>
      </c>
      <c r="G204" s="201" t="str">
        <f>INDEX('13.Mapping'!$J:$J,MATCH('6.WS-Re-Exp'!$A204,'13.Mapping'!$A:$A,0))</f>
        <v>PC19</v>
      </c>
      <c r="H204" s="348"/>
      <c r="I204" s="528">
        <v>202</v>
      </c>
    </row>
    <row r="205" spans="1:9" x14ac:dyDescent="0.8">
      <c r="A205" s="634" t="s">
        <v>273</v>
      </c>
      <c r="B205" s="635" t="s">
        <v>274</v>
      </c>
      <c r="C205" s="636">
        <f>IFERROR(INDEX('5.งบทดลอง รพ.'!$C:$C,MATCH('6.WS-Re-Exp'!A205,'5.งบทดลอง รพ.'!$A:$A,0)),)</f>
        <v>0</v>
      </c>
      <c r="E205" s="201" t="str">
        <f>INDEX('13.Mapping'!$E:$E,MATCH('6.WS-Re-Exp'!$A205,'13.Mapping'!$A:$A,0))</f>
        <v>52060</v>
      </c>
      <c r="F205" s="201" t="str">
        <f>INDEX('13.Mapping'!$C:$C,MATCH('6.WS-Re-Exp'!$A205,'13.Mapping'!$A:$A,0))</f>
        <v>P20</v>
      </c>
      <c r="G205" s="201">
        <f>INDEX('13.Mapping'!$J:$J,MATCH('6.WS-Re-Exp'!$A205,'13.Mapping'!$A:$A,0))</f>
        <v>0</v>
      </c>
      <c r="H205" s="348"/>
      <c r="I205" s="528">
        <v>203</v>
      </c>
    </row>
    <row r="206" spans="1:9" x14ac:dyDescent="0.8">
      <c r="A206" s="634" t="s">
        <v>275</v>
      </c>
      <c r="B206" s="635" t="s">
        <v>276</v>
      </c>
      <c r="C206" s="636">
        <f>IFERROR(INDEX('5.งบทดลอง รพ.'!$C:$C,MATCH('6.WS-Re-Exp'!A206,'5.งบทดลอง รพ.'!$A:$A,0)),)</f>
        <v>0</v>
      </c>
      <c r="E206" s="201" t="str">
        <f>INDEX('13.Mapping'!$E:$E,MATCH('6.WS-Re-Exp'!$A206,'13.Mapping'!$A:$A,0))</f>
        <v>52060</v>
      </c>
      <c r="F206" s="201" t="str">
        <f>INDEX('13.Mapping'!$C:$C,MATCH('6.WS-Re-Exp'!$A206,'13.Mapping'!$A:$A,0))</f>
        <v>P20</v>
      </c>
      <c r="G206" s="201">
        <f>INDEX('13.Mapping'!$J:$J,MATCH('6.WS-Re-Exp'!$A206,'13.Mapping'!$A:$A,0))</f>
        <v>0</v>
      </c>
      <c r="H206" s="348"/>
      <c r="I206" s="528">
        <v>204</v>
      </c>
    </row>
    <row r="207" spans="1:9" x14ac:dyDescent="0.8">
      <c r="A207" s="634" t="s">
        <v>277</v>
      </c>
      <c r="B207" s="635" t="s">
        <v>278</v>
      </c>
      <c r="C207" s="636">
        <f>IFERROR(INDEX('5.งบทดลอง รพ.'!$C:$C,MATCH('6.WS-Re-Exp'!A207,'5.งบทดลอง รพ.'!$A:$A,0)),)</f>
        <v>0</v>
      </c>
      <c r="E207" s="201" t="str">
        <f>INDEX('13.Mapping'!$E:$E,MATCH('6.WS-Re-Exp'!$A207,'13.Mapping'!$A:$A,0))</f>
        <v>52060</v>
      </c>
      <c r="F207" s="201" t="str">
        <f>INDEX('13.Mapping'!$C:$C,MATCH('6.WS-Re-Exp'!$A207,'13.Mapping'!$A:$A,0))</f>
        <v>P20</v>
      </c>
      <c r="G207" s="201">
        <f>INDEX('13.Mapping'!$J:$J,MATCH('6.WS-Re-Exp'!$A207,'13.Mapping'!$A:$A,0))</f>
        <v>0</v>
      </c>
      <c r="H207" s="348"/>
      <c r="I207" s="528">
        <v>205</v>
      </c>
    </row>
    <row r="208" spans="1:9" s="33" customFormat="1" x14ac:dyDescent="0.8">
      <c r="A208" s="634" t="s">
        <v>279</v>
      </c>
      <c r="B208" s="635" t="s">
        <v>280</v>
      </c>
      <c r="C208" s="636">
        <f>IFERROR(INDEX('5.งบทดลอง รพ.'!$C:$C,MATCH('6.WS-Re-Exp'!A208,'5.งบทดลอง รพ.'!$A:$A,0)),)</f>
        <v>0</v>
      </c>
      <c r="D208" s="6"/>
      <c r="E208" s="201" t="str">
        <f>INDEX('13.Mapping'!$E:$E,MATCH('6.WS-Re-Exp'!$A208,'13.Mapping'!$A:$A,0))</f>
        <v>52060</v>
      </c>
      <c r="F208" s="201" t="str">
        <f>INDEX('13.Mapping'!$C:$C,MATCH('6.WS-Re-Exp'!$A208,'13.Mapping'!$A:$A,0))</f>
        <v>P20</v>
      </c>
      <c r="G208" s="201">
        <f>INDEX('13.Mapping'!$J:$J,MATCH('6.WS-Re-Exp'!$A208,'13.Mapping'!$A:$A,0))</f>
        <v>0</v>
      </c>
      <c r="H208" s="289"/>
      <c r="I208" s="528">
        <v>206</v>
      </c>
    </row>
    <row r="209" spans="1:9" x14ac:dyDescent="0.8">
      <c r="A209" s="634" t="s">
        <v>1129</v>
      </c>
      <c r="B209" s="635" t="s">
        <v>1097</v>
      </c>
      <c r="C209" s="636">
        <f>IFERROR(INDEX('5.งบทดลอง รพ.'!$C:$C,MATCH('6.WS-Re-Exp'!A209,'5.งบทดลอง รพ.'!$A:$A,0)),)</f>
        <v>0</v>
      </c>
      <c r="E209" s="201" t="str">
        <f>INDEX('13.Mapping'!$E:$E,MATCH('6.WS-Re-Exp'!$A209,'13.Mapping'!$A:$A,0))</f>
        <v>52060</v>
      </c>
      <c r="F209" s="201" t="str">
        <f>INDEX('13.Mapping'!$C:$C,MATCH('6.WS-Re-Exp'!$A209,'13.Mapping'!$A:$A,0))</f>
        <v>P20</v>
      </c>
      <c r="G209" s="201">
        <f>INDEX('13.Mapping'!$J:$J,MATCH('6.WS-Re-Exp'!$A209,'13.Mapping'!$A:$A,0))</f>
        <v>0</v>
      </c>
      <c r="H209" s="348"/>
      <c r="I209" s="528">
        <v>207</v>
      </c>
    </row>
    <row r="210" spans="1:9" s="33" customFormat="1" x14ac:dyDescent="0.8">
      <c r="A210" s="634" t="s">
        <v>1130</v>
      </c>
      <c r="B210" s="635" t="s">
        <v>1098</v>
      </c>
      <c r="C210" s="636">
        <f>IFERROR(INDEX('5.งบทดลอง รพ.'!$C:$C,MATCH('6.WS-Re-Exp'!A210,'5.งบทดลอง รพ.'!$A:$A,0)),)</f>
        <v>0</v>
      </c>
      <c r="D210" s="6"/>
      <c r="E210" s="201" t="str">
        <f>INDEX('13.Mapping'!$E:$E,MATCH('6.WS-Re-Exp'!$A210,'13.Mapping'!$A:$A,0))</f>
        <v>52060</v>
      </c>
      <c r="F210" s="201" t="str">
        <f>INDEX('13.Mapping'!$C:$C,MATCH('6.WS-Re-Exp'!$A210,'13.Mapping'!$A:$A,0))</f>
        <v>P20</v>
      </c>
      <c r="G210" s="201" t="str">
        <f>INDEX('13.Mapping'!$J:$J,MATCH('6.WS-Re-Exp'!$A210,'13.Mapping'!$A:$A,0))</f>
        <v>PC19</v>
      </c>
      <c r="H210" s="289"/>
      <c r="I210" s="528">
        <v>208</v>
      </c>
    </row>
    <row r="211" spans="1:9" x14ac:dyDescent="0.8">
      <c r="A211" s="634" t="s">
        <v>281</v>
      </c>
      <c r="B211" s="635" t="s">
        <v>282</v>
      </c>
      <c r="C211" s="636">
        <f>IFERROR(INDEX('5.งบทดลอง รพ.'!$C:$C,MATCH('6.WS-Re-Exp'!A211,'5.งบทดลอง รพ.'!$A:$A,0)),)</f>
        <v>0</v>
      </c>
      <c r="E211" s="201" t="str">
        <f>INDEX('13.Mapping'!$E:$E,MATCH('6.WS-Re-Exp'!$A211,'13.Mapping'!$A:$A,0))</f>
        <v>52060</v>
      </c>
      <c r="F211" s="201" t="str">
        <f>INDEX('13.Mapping'!$C:$C,MATCH('6.WS-Re-Exp'!$A211,'13.Mapping'!$A:$A,0))</f>
        <v>P20</v>
      </c>
      <c r="G211" s="201">
        <f>INDEX('13.Mapping'!$J:$J,MATCH('6.WS-Re-Exp'!$A211,'13.Mapping'!$A:$A,0))</f>
        <v>0</v>
      </c>
      <c r="H211" s="348"/>
      <c r="I211" s="528">
        <v>209</v>
      </c>
    </row>
    <row r="212" spans="1:9" s="33" customFormat="1" x14ac:dyDescent="0.8">
      <c r="A212" s="634" t="s">
        <v>283</v>
      </c>
      <c r="B212" s="635" t="s">
        <v>284</v>
      </c>
      <c r="C212" s="636">
        <f>IFERROR(INDEX('5.งบทดลอง รพ.'!$C:$C,MATCH('6.WS-Re-Exp'!A212,'5.งบทดลอง รพ.'!$A:$A,0)),)</f>
        <v>0</v>
      </c>
      <c r="D212" s="6"/>
      <c r="E212" s="201" t="str">
        <f>INDEX('13.Mapping'!$E:$E,MATCH('6.WS-Re-Exp'!$A212,'13.Mapping'!$A:$A,0))</f>
        <v>52060</v>
      </c>
      <c r="F212" s="201" t="str">
        <f>INDEX('13.Mapping'!$C:$C,MATCH('6.WS-Re-Exp'!$A212,'13.Mapping'!$A:$A,0))</f>
        <v>P20</v>
      </c>
      <c r="G212" s="201" t="str">
        <f>INDEX('13.Mapping'!$J:$J,MATCH('6.WS-Re-Exp'!$A212,'13.Mapping'!$A:$A,0))</f>
        <v>PC19</v>
      </c>
      <c r="H212" s="289"/>
      <c r="I212" s="528">
        <v>210</v>
      </c>
    </row>
    <row r="213" spans="1:9" x14ac:dyDescent="0.8">
      <c r="A213" s="634" t="s">
        <v>266</v>
      </c>
      <c r="B213" s="635" t="s">
        <v>267</v>
      </c>
      <c r="C213" s="636">
        <f>IFERROR(INDEX('5.งบทดลอง รพ.'!$C:$C,MATCH('6.WS-Re-Exp'!A213,'5.งบทดลอง รพ.'!$A:$A,0)),)</f>
        <v>0</v>
      </c>
      <c r="E213" s="201" t="str">
        <f>INDEX('13.Mapping'!$E:$E,MATCH('6.WS-Re-Exp'!$A213,'13.Mapping'!$A:$A,0))</f>
        <v>52070</v>
      </c>
      <c r="F213" s="201" t="str">
        <f>INDEX('13.Mapping'!$C:$C,MATCH('6.WS-Re-Exp'!$A213,'13.Mapping'!$A:$A,0))</f>
        <v>P19</v>
      </c>
      <c r="G213" s="201">
        <f>INDEX('13.Mapping'!$J:$J,MATCH('6.WS-Re-Exp'!$A213,'13.Mapping'!$A:$A,0))</f>
        <v>0</v>
      </c>
      <c r="H213" s="348"/>
      <c r="I213" s="528">
        <v>211</v>
      </c>
    </row>
    <row r="214" spans="1:9" x14ac:dyDescent="0.8">
      <c r="A214" s="634" t="s">
        <v>268</v>
      </c>
      <c r="B214" s="635" t="s">
        <v>269</v>
      </c>
      <c r="C214" s="636">
        <f>IFERROR(INDEX('5.งบทดลอง รพ.'!$C:$C,MATCH('6.WS-Re-Exp'!A214,'5.งบทดลอง รพ.'!$A:$A,0)),)</f>
        <v>0</v>
      </c>
      <c r="E214" s="201" t="str">
        <f>INDEX('13.Mapping'!$E:$E,MATCH('6.WS-Re-Exp'!$A214,'13.Mapping'!$A:$A,0))</f>
        <v>52070</v>
      </c>
      <c r="F214" s="201" t="str">
        <f>INDEX('13.Mapping'!$C:$C,MATCH('6.WS-Re-Exp'!$A214,'13.Mapping'!$A:$A,0))</f>
        <v>P19</v>
      </c>
      <c r="G214" s="201" t="str">
        <f>INDEX('13.Mapping'!$J:$J,MATCH('6.WS-Re-Exp'!$A214,'13.Mapping'!$A:$A,0))</f>
        <v>PC18</v>
      </c>
      <c r="H214" s="348"/>
      <c r="I214" s="528">
        <v>212</v>
      </c>
    </row>
    <row r="215" spans="1:9" x14ac:dyDescent="0.8">
      <c r="A215" s="634" t="s">
        <v>5952</v>
      </c>
      <c r="B215" s="635" t="s">
        <v>778</v>
      </c>
      <c r="C215" s="636">
        <f>IFERROR(INDEX('5.งบทดลอง รพ.'!$C:$C,MATCH('6.WS-Re-Exp'!A215,'5.งบทดลอง รพ.'!$A:$A,0)),)</f>
        <v>0</v>
      </c>
      <c r="E215" s="201" t="str">
        <f>INDEX('13.Mapping'!$E:$E,MATCH('6.WS-Re-Exp'!$A215,'13.Mapping'!$A:$A,0))</f>
        <v>52060</v>
      </c>
      <c r="F215" s="201" t="str">
        <f>INDEX('13.Mapping'!$C:$C,MATCH('6.WS-Re-Exp'!$A215,'13.Mapping'!$A:$A,0))</f>
        <v>P20</v>
      </c>
      <c r="G215" s="201">
        <f>INDEX('13.Mapping'!$J:$J,MATCH('6.WS-Re-Exp'!$A215,'13.Mapping'!$A:$A,0))</f>
        <v>0</v>
      </c>
      <c r="H215" s="348"/>
      <c r="I215" s="528">
        <v>213</v>
      </c>
    </row>
    <row r="216" spans="1:9" x14ac:dyDescent="0.8">
      <c r="A216" s="634" t="s">
        <v>6294</v>
      </c>
      <c r="B216" s="635" t="s">
        <v>780</v>
      </c>
      <c r="C216" s="636">
        <f>IFERROR(INDEX('5.งบทดลอง รพ.'!$C:$C,MATCH('6.WS-Re-Exp'!A216,'5.งบทดลอง รพ.'!$A:$A,0)),)</f>
        <v>0</v>
      </c>
      <c r="E216" s="201" t="str">
        <f>INDEX('13.Mapping'!$E:$E,MATCH('6.WS-Re-Exp'!$A216,'13.Mapping'!$A:$A,0))</f>
        <v>52060</v>
      </c>
      <c r="F216" s="201" t="str">
        <f>INDEX('13.Mapping'!$C:$C,MATCH('6.WS-Re-Exp'!$A216,'13.Mapping'!$A:$A,0))</f>
        <v>P20</v>
      </c>
      <c r="G216" s="201">
        <f>INDEX('13.Mapping'!$J:$J,MATCH('6.WS-Re-Exp'!$A216,'13.Mapping'!$A:$A,0))</f>
        <v>0</v>
      </c>
      <c r="H216" s="348"/>
      <c r="I216" s="528">
        <v>214</v>
      </c>
    </row>
    <row r="217" spans="1:9" s="33" customFormat="1" x14ac:dyDescent="0.8">
      <c r="A217" s="634" t="s">
        <v>776</v>
      </c>
      <c r="B217" s="635" t="s">
        <v>6434</v>
      </c>
      <c r="C217" s="636">
        <f>IFERROR(INDEX('5.งบทดลอง รพ.'!$C:$C,MATCH('6.WS-Re-Exp'!A217,'5.งบทดลอง รพ.'!$A:$A,0)),)</f>
        <v>0</v>
      </c>
      <c r="D217" s="6"/>
      <c r="E217" s="201" t="str">
        <f>INDEX('13.Mapping'!$E:$E,MATCH('6.WS-Re-Exp'!$A217,'13.Mapping'!$A:$A,0))</f>
        <v>52080</v>
      </c>
      <c r="F217" s="201" t="str">
        <f>INDEX('13.Mapping'!$C:$C,MATCH('6.WS-Re-Exp'!$A217,'13.Mapping'!$A:$A,0))</f>
        <v>P19</v>
      </c>
      <c r="G217" s="201" t="str">
        <f>INDEX('13.Mapping'!$J:$J,MATCH('6.WS-Re-Exp'!$A217,'13.Mapping'!$A:$A,0))</f>
        <v>PC18</v>
      </c>
      <c r="H217" s="289"/>
      <c r="I217" s="528">
        <v>215</v>
      </c>
    </row>
    <row r="218" spans="1:9" s="33" customFormat="1" x14ac:dyDescent="0.8">
      <c r="A218" s="634" t="s">
        <v>1134</v>
      </c>
      <c r="B218" s="635" t="s">
        <v>1135</v>
      </c>
      <c r="C218" s="636">
        <f>IFERROR(INDEX('5.งบทดลอง รพ.'!$C:$C,MATCH('6.WS-Re-Exp'!A218,'5.งบทดลอง รพ.'!$A:$A,0)),)</f>
        <v>0</v>
      </c>
      <c r="D218" s="6"/>
      <c r="E218" s="201" t="str">
        <f>INDEX('13.Mapping'!$E:$E,MATCH('6.WS-Re-Exp'!$A218,'13.Mapping'!$A:$A,0))</f>
        <v>52060</v>
      </c>
      <c r="F218" s="201" t="str">
        <f>INDEX('13.Mapping'!$C:$C,MATCH('6.WS-Re-Exp'!$A218,'13.Mapping'!$A:$A,0))</f>
        <v>P20</v>
      </c>
      <c r="G218" s="201">
        <f>INDEX('13.Mapping'!$J:$J,MATCH('6.WS-Re-Exp'!$A218,'13.Mapping'!$A:$A,0))</f>
        <v>0</v>
      </c>
      <c r="H218" s="289"/>
      <c r="I218" s="528">
        <v>216</v>
      </c>
    </row>
    <row r="219" spans="1:9" s="33" customFormat="1" x14ac:dyDescent="0.8">
      <c r="A219" s="634" t="s">
        <v>1136</v>
      </c>
      <c r="B219" s="635" t="s">
        <v>1137</v>
      </c>
      <c r="C219" s="636">
        <f>IFERROR(INDEX('5.งบทดลอง รพ.'!$C:$C,MATCH('6.WS-Re-Exp'!A219,'5.งบทดลอง รพ.'!$A:$A,0)),)</f>
        <v>0</v>
      </c>
      <c r="D219" s="6"/>
      <c r="E219" s="201" t="str">
        <f>INDEX('13.Mapping'!$E:$E,MATCH('6.WS-Re-Exp'!$A219,'13.Mapping'!$A:$A,0))</f>
        <v>52060</v>
      </c>
      <c r="F219" s="201" t="str">
        <f>INDEX('13.Mapping'!$C:$C,MATCH('6.WS-Re-Exp'!$A219,'13.Mapping'!$A:$A,0))</f>
        <v>P20</v>
      </c>
      <c r="G219" s="201" t="str">
        <f>INDEX('13.Mapping'!$J:$J,MATCH('6.WS-Re-Exp'!$A219,'13.Mapping'!$A:$A,0))</f>
        <v>PC19</v>
      </c>
      <c r="H219" s="289"/>
      <c r="I219" s="528">
        <v>217</v>
      </c>
    </row>
    <row r="220" spans="1:9" s="33" customFormat="1" x14ac:dyDescent="0.8">
      <c r="A220" s="637" t="s">
        <v>6296</v>
      </c>
      <c r="B220" s="637" t="s">
        <v>6297</v>
      </c>
      <c r="C220" s="636">
        <f>IFERROR(INDEX('5.งบทดลอง รพ.'!$C:$C,MATCH('6.WS-Re-Exp'!A220,'5.งบทดลอง รพ.'!$A:$A,0)),)</f>
        <v>0</v>
      </c>
      <c r="D220" s="6"/>
      <c r="E220" s="201" t="str">
        <f>INDEX('13.Mapping'!$E:$E,MATCH('6.WS-Re-Exp'!$A220,'13.Mapping'!$A:$A,0))</f>
        <v>52060</v>
      </c>
      <c r="F220" s="201" t="str">
        <f>INDEX('13.Mapping'!$C:$C,MATCH('6.WS-Re-Exp'!$A220,'13.Mapping'!$A:$A,0))</f>
        <v>P20</v>
      </c>
      <c r="G220" s="201" t="str">
        <f>INDEX('13.Mapping'!$J:$J,MATCH('6.WS-Re-Exp'!$A220,'13.Mapping'!$A:$A,0))</f>
        <v>PC18</v>
      </c>
      <c r="H220" s="289"/>
      <c r="I220" s="528">
        <v>218</v>
      </c>
    </row>
    <row r="221" spans="1:9" s="33" customFormat="1" x14ac:dyDescent="0.8">
      <c r="A221" s="634" t="s">
        <v>285</v>
      </c>
      <c r="B221" s="635" t="s">
        <v>286</v>
      </c>
      <c r="C221" s="636">
        <f>IFERROR(INDEX('5.งบทดลอง รพ.'!$C:$C,MATCH('6.WS-Re-Exp'!A221,'5.งบทดลอง รพ.'!$A:$A,0)),)</f>
        <v>0</v>
      </c>
      <c r="D221" s="6"/>
      <c r="E221" s="201" t="str">
        <f>INDEX('13.Mapping'!$E:$E,MATCH('6.WS-Re-Exp'!$A221,'13.Mapping'!$A:$A,0))</f>
        <v>52060</v>
      </c>
      <c r="F221" s="201" t="str">
        <f>INDEX('13.Mapping'!$C:$C,MATCH('6.WS-Re-Exp'!$A221,'13.Mapping'!$A:$A,0))</f>
        <v>P20</v>
      </c>
      <c r="G221" s="201">
        <f>INDEX('13.Mapping'!$J:$J,MATCH('6.WS-Re-Exp'!$A221,'13.Mapping'!$A:$A,0))</f>
        <v>0</v>
      </c>
      <c r="H221" s="289"/>
      <c r="I221" s="528">
        <v>219</v>
      </c>
    </row>
    <row r="222" spans="1:9" x14ac:dyDescent="0.8">
      <c r="A222" s="634" t="s">
        <v>287</v>
      </c>
      <c r="B222" s="635" t="s">
        <v>288</v>
      </c>
      <c r="C222" s="636">
        <f>IFERROR(INDEX('5.งบทดลอง รพ.'!$C:$C,MATCH('6.WS-Re-Exp'!A222,'5.งบทดลอง รพ.'!$A:$A,0)),)</f>
        <v>0</v>
      </c>
      <c r="E222" s="201" t="str">
        <f>INDEX('13.Mapping'!$E:$E,MATCH('6.WS-Re-Exp'!$A222,'13.Mapping'!$A:$A,0))</f>
        <v>52060</v>
      </c>
      <c r="F222" s="201" t="str">
        <f>INDEX('13.Mapping'!$C:$C,MATCH('6.WS-Re-Exp'!$A222,'13.Mapping'!$A:$A,0))</f>
        <v>P20</v>
      </c>
      <c r="G222" s="201">
        <f>INDEX('13.Mapping'!$J:$J,MATCH('6.WS-Re-Exp'!$A222,'13.Mapping'!$A:$A,0))</f>
        <v>0</v>
      </c>
      <c r="H222" s="348"/>
      <c r="I222" s="528">
        <v>220</v>
      </c>
    </row>
    <row r="223" spans="1:9" x14ac:dyDescent="0.8">
      <c r="A223" s="634" t="s">
        <v>781</v>
      </c>
      <c r="B223" s="635" t="s">
        <v>782</v>
      </c>
      <c r="C223" s="636">
        <f>IFERROR(INDEX('5.งบทดลอง รพ.'!$C:$C,MATCH('6.WS-Re-Exp'!A223,'5.งบทดลอง รพ.'!$A:$A,0)),)</f>
        <v>0</v>
      </c>
      <c r="E223" s="201" t="str">
        <f>INDEX('13.Mapping'!$E:$E,MATCH('6.WS-Re-Exp'!$A223,'13.Mapping'!$A:$A,0))</f>
        <v>52060</v>
      </c>
      <c r="F223" s="201" t="str">
        <f>INDEX('13.Mapping'!$C:$C,MATCH('6.WS-Re-Exp'!$A223,'13.Mapping'!$A:$A,0))</f>
        <v>P20</v>
      </c>
      <c r="G223" s="201">
        <f>INDEX('13.Mapping'!$J:$J,MATCH('6.WS-Re-Exp'!$A223,'13.Mapping'!$A:$A,0))</f>
        <v>0</v>
      </c>
      <c r="H223" s="348"/>
      <c r="I223" s="528">
        <v>221</v>
      </c>
    </row>
    <row r="224" spans="1:9" x14ac:dyDescent="0.8">
      <c r="A224" s="634" t="s">
        <v>289</v>
      </c>
      <c r="B224" s="635" t="s">
        <v>290</v>
      </c>
      <c r="C224" s="636">
        <f>IFERROR(INDEX('5.งบทดลอง รพ.'!$C:$C,MATCH('6.WS-Re-Exp'!A224,'5.งบทดลอง รพ.'!$A:$A,0)),)</f>
        <v>0</v>
      </c>
      <c r="E224" s="201" t="str">
        <f>INDEX('13.Mapping'!$E:$E,MATCH('6.WS-Re-Exp'!$A224,'13.Mapping'!$A:$A,0))</f>
        <v>52060</v>
      </c>
      <c r="F224" s="201" t="str">
        <f>INDEX('13.Mapping'!$C:$C,MATCH('6.WS-Re-Exp'!$A224,'13.Mapping'!$A:$A,0))</f>
        <v>P20</v>
      </c>
      <c r="G224" s="201">
        <f>INDEX('13.Mapping'!$J:$J,MATCH('6.WS-Re-Exp'!$A224,'13.Mapping'!$A:$A,0))</f>
        <v>0</v>
      </c>
      <c r="H224" s="348"/>
      <c r="I224" s="528">
        <v>222</v>
      </c>
    </row>
    <row r="225" spans="1:9" x14ac:dyDescent="0.8">
      <c r="A225" s="634" t="s">
        <v>291</v>
      </c>
      <c r="B225" s="635" t="s">
        <v>292</v>
      </c>
      <c r="C225" s="636">
        <f>IFERROR(INDEX('5.งบทดลอง รพ.'!$C:$C,MATCH('6.WS-Re-Exp'!A225,'5.งบทดลอง รพ.'!$A:$A,0)),)</f>
        <v>0</v>
      </c>
      <c r="E225" s="201" t="str">
        <f>INDEX('13.Mapping'!$E:$E,MATCH('6.WS-Re-Exp'!$A225,'13.Mapping'!$A:$A,0))</f>
        <v>52060</v>
      </c>
      <c r="F225" s="201" t="str">
        <f>INDEX('13.Mapping'!$C:$C,MATCH('6.WS-Re-Exp'!$A225,'13.Mapping'!$A:$A,0))</f>
        <v>P20</v>
      </c>
      <c r="G225" s="201">
        <f>INDEX('13.Mapping'!$J:$J,MATCH('6.WS-Re-Exp'!$A225,'13.Mapping'!$A:$A,0))</f>
        <v>0</v>
      </c>
      <c r="H225" s="348"/>
      <c r="I225" s="528">
        <v>223</v>
      </c>
    </row>
    <row r="226" spans="1:9" x14ac:dyDescent="0.8">
      <c r="A226" s="634" t="s">
        <v>293</v>
      </c>
      <c r="B226" s="635" t="s">
        <v>1005</v>
      </c>
      <c r="C226" s="636">
        <f>IFERROR(INDEX('5.งบทดลอง รพ.'!$C:$C,MATCH('6.WS-Re-Exp'!A226,'5.งบทดลอง รพ.'!$A:$A,0)),)</f>
        <v>0</v>
      </c>
      <c r="E226" s="201" t="str">
        <f>INDEX('13.Mapping'!$E:$E,MATCH('6.WS-Re-Exp'!$A226,'13.Mapping'!$A:$A,0))</f>
        <v>52060</v>
      </c>
      <c r="F226" s="201" t="str">
        <f>INDEX('13.Mapping'!$C:$C,MATCH('6.WS-Re-Exp'!$A226,'13.Mapping'!$A:$A,0))</f>
        <v>P20</v>
      </c>
      <c r="G226" s="201">
        <f>INDEX('13.Mapping'!$J:$J,MATCH('6.WS-Re-Exp'!$A226,'13.Mapping'!$A:$A,0))</f>
        <v>0</v>
      </c>
      <c r="H226" s="348"/>
      <c r="I226" s="528">
        <v>224</v>
      </c>
    </row>
    <row r="227" spans="1:9" x14ac:dyDescent="0.8">
      <c r="A227" s="634" t="s">
        <v>294</v>
      </c>
      <c r="B227" s="635" t="s">
        <v>295</v>
      </c>
      <c r="C227" s="636">
        <f>IFERROR(INDEX('5.งบทดลอง รพ.'!$C:$C,MATCH('6.WS-Re-Exp'!A227,'5.งบทดลอง รพ.'!$A:$A,0)),)</f>
        <v>0</v>
      </c>
      <c r="E227" s="201" t="str">
        <f>INDEX('13.Mapping'!$E:$E,MATCH('6.WS-Re-Exp'!$A227,'13.Mapping'!$A:$A,0))</f>
        <v>52060</v>
      </c>
      <c r="F227" s="201" t="str">
        <f>INDEX('13.Mapping'!$C:$C,MATCH('6.WS-Re-Exp'!$A227,'13.Mapping'!$A:$A,0))</f>
        <v>P20</v>
      </c>
      <c r="G227" s="201">
        <f>INDEX('13.Mapping'!$J:$J,MATCH('6.WS-Re-Exp'!$A227,'13.Mapping'!$A:$A,0))</f>
        <v>0</v>
      </c>
      <c r="H227" s="348"/>
      <c r="I227" s="528">
        <v>225</v>
      </c>
    </row>
    <row r="228" spans="1:9" x14ac:dyDescent="0.8">
      <c r="A228" s="634" t="s">
        <v>296</v>
      </c>
      <c r="B228" s="635" t="s">
        <v>297</v>
      </c>
      <c r="C228" s="636">
        <f>IFERROR(INDEX('5.งบทดลอง รพ.'!$C:$C,MATCH('6.WS-Re-Exp'!A228,'5.งบทดลอง รพ.'!$A:$A,0)),)</f>
        <v>0</v>
      </c>
      <c r="E228" s="201" t="str">
        <f>INDEX('13.Mapping'!$E:$E,MATCH('6.WS-Re-Exp'!$A228,'13.Mapping'!$A:$A,0))</f>
        <v>52060</v>
      </c>
      <c r="F228" s="201" t="str">
        <f>INDEX('13.Mapping'!$C:$C,MATCH('6.WS-Re-Exp'!$A228,'13.Mapping'!$A:$A,0))</f>
        <v>P20</v>
      </c>
      <c r="G228" s="201">
        <f>INDEX('13.Mapping'!$J:$J,MATCH('6.WS-Re-Exp'!$A228,'13.Mapping'!$A:$A,0))</f>
        <v>0</v>
      </c>
      <c r="H228" s="348"/>
      <c r="I228" s="528">
        <v>226</v>
      </c>
    </row>
    <row r="229" spans="1:9" x14ac:dyDescent="0.8">
      <c r="A229" s="634" t="s">
        <v>298</v>
      </c>
      <c r="B229" s="635" t="s">
        <v>299</v>
      </c>
      <c r="C229" s="636">
        <f>IFERROR(INDEX('5.งบทดลอง รพ.'!$C:$C,MATCH('6.WS-Re-Exp'!A229,'5.งบทดลอง รพ.'!$A:$A,0)),)</f>
        <v>0</v>
      </c>
      <c r="E229" s="201" t="str">
        <f>INDEX('13.Mapping'!$E:$E,MATCH('6.WS-Re-Exp'!$A229,'13.Mapping'!$A:$A,0))</f>
        <v>52060</v>
      </c>
      <c r="F229" s="201" t="str">
        <f>INDEX('13.Mapping'!$C:$C,MATCH('6.WS-Re-Exp'!$A229,'13.Mapping'!$A:$A,0))</f>
        <v>P20</v>
      </c>
      <c r="G229" s="201">
        <f>INDEX('13.Mapping'!$J:$J,MATCH('6.WS-Re-Exp'!$A229,'13.Mapping'!$A:$A,0))</f>
        <v>0</v>
      </c>
      <c r="H229" s="348"/>
      <c r="I229" s="528">
        <v>227</v>
      </c>
    </row>
    <row r="230" spans="1:9" x14ac:dyDescent="0.8">
      <c r="A230" s="634" t="s">
        <v>300</v>
      </c>
      <c r="B230" s="635" t="s">
        <v>286</v>
      </c>
      <c r="C230" s="636">
        <f>IFERROR(INDEX('5.งบทดลอง รพ.'!$C:$C,MATCH('6.WS-Re-Exp'!A230,'5.งบทดลอง รพ.'!$A:$A,0)),)</f>
        <v>0</v>
      </c>
      <c r="E230" s="201" t="str">
        <f>INDEX('13.Mapping'!$E:$E,MATCH('6.WS-Re-Exp'!$A230,'13.Mapping'!$A:$A,0))</f>
        <v>52060</v>
      </c>
      <c r="F230" s="201" t="str">
        <f>INDEX('13.Mapping'!$C:$C,MATCH('6.WS-Re-Exp'!$A230,'13.Mapping'!$A:$A,0))</f>
        <v>P20</v>
      </c>
      <c r="G230" s="201">
        <f>INDEX('13.Mapping'!$J:$J,MATCH('6.WS-Re-Exp'!$A230,'13.Mapping'!$A:$A,0))</f>
        <v>0</v>
      </c>
      <c r="H230" s="348"/>
      <c r="I230" s="528">
        <v>228</v>
      </c>
    </row>
    <row r="231" spans="1:9" x14ac:dyDescent="0.8">
      <c r="A231" s="634" t="s">
        <v>301</v>
      </c>
      <c r="B231" s="635" t="s">
        <v>302</v>
      </c>
      <c r="C231" s="636">
        <f>IFERROR(INDEX('5.งบทดลอง รพ.'!$C:$C,MATCH('6.WS-Re-Exp'!A231,'5.งบทดลอง รพ.'!$A:$A,0)),)</f>
        <v>0</v>
      </c>
      <c r="E231" s="201" t="str">
        <f>INDEX('13.Mapping'!$E:$E,MATCH('6.WS-Re-Exp'!$A231,'13.Mapping'!$A:$A,0))</f>
        <v>52060</v>
      </c>
      <c r="F231" s="201" t="str">
        <f>INDEX('13.Mapping'!$C:$C,MATCH('6.WS-Re-Exp'!$A231,'13.Mapping'!$A:$A,0))</f>
        <v>P20</v>
      </c>
      <c r="G231" s="201">
        <f>INDEX('13.Mapping'!$J:$J,MATCH('6.WS-Re-Exp'!$A231,'13.Mapping'!$A:$A,0))</f>
        <v>0</v>
      </c>
      <c r="H231" s="348"/>
      <c r="I231" s="528">
        <v>229</v>
      </c>
    </row>
    <row r="232" spans="1:9" x14ac:dyDescent="0.8">
      <c r="A232" s="634" t="s">
        <v>783</v>
      </c>
      <c r="B232" s="635" t="s">
        <v>784</v>
      </c>
      <c r="C232" s="636">
        <f>IFERROR(INDEX('5.งบทดลอง รพ.'!$C:$C,MATCH('6.WS-Re-Exp'!A232,'5.งบทดลอง รพ.'!$A:$A,0)),)</f>
        <v>0</v>
      </c>
      <c r="E232" s="201" t="str">
        <f>INDEX('13.Mapping'!$E:$E,MATCH('6.WS-Re-Exp'!$A232,'13.Mapping'!$A:$A,0))</f>
        <v>52060</v>
      </c>
      <c r="F232" s="201" t="str">
        <f>INDEX('13.Mapping'!$C:$C,MATCH('6.WS-Re-Exp'!$A232,'13.Mapping'!$A:$A,0))</f>
        <v>P20</v>
      </c>
      <c r="G232" s="201">
        <f>INDEX('13.Mapping'!$J:$J,MATCH('6.WS-Re-Exp'!$A232,'13.Mapping'!$A:$A,0))</f>
        <v>0</v>
      </c>
      <c r="H232" s="348"/>
      <c r="I232" s="528">
        <v>230</v>
      </c>
    </row>
    <row r="233" spans="1:9" x14ac:dyDescent="0.8">
      <c r="A233" s="634" t="s">
        <v>303</v>
      </c>
      <c r="B233" s="635" t="s">
        <v>304</v>
      </c>
      <c r="C233" s="636">
        <f>IFERROR(INDEX('5.งบทดลอง รพ.'!$C:$C,MATCH('6.WS-Re-Exp'!A233,'5.งบทดลอง รพ.'!$A:$A,0)),)</f>
        <v>0</v>
      </c>
      <c r="E233" s="201" t="str">
        <f>INDEX('13.Mapping'!$E:$E,MATCH('6.WS-Re-Exp'!$A233,'13.Mapping'!$A:$A,0))</f>
        <v>52060</v>
      </c>
      <c r="F233" s="201" t="str">
        <f>INDEX('13.Mapping'!$C:$C,MATCH('6.WS-Re-Exp'!$A233,'13.Mapping'!$A:$A,0))</f>
        <v>P20</v>
      </c>
      <c r="G233" s="201">
        <f>INDEX('13.Mapping'!$J:$J,MATCH('6.WS-Re-Exp'!$A233,'13.Mapping'!$A:$A,0))</f>
        <v>0</v>
      </c>
      <c r="H233" s="348"/>
      <c r="I233" s="528">
        <v>231</v>
      </c>
    </row>
    <row r="234" spans="1:9" x14ac:dyDescent="0.8">
      <c r="A234" s="634" t="s">
        <v>305</v>
      </c>
      <c r="B234" s="635" t="s">
        <v>306</v>
      </c>
      <c r="C234" s="636">
        <f>IFERROR(INDEX('5.งบทดลอง รพ.'!$C:$C,MATCH('6.WS-Re-Exp'!A234,'5.งบทดลอง รพ.'!$A:$A,0)),)</f>
        <v>0</v>
      </c>
      <c r="E234" s="201" t="str">
        <f>INDEX('13.Mapping'!$E:$E,MATCH('6.WS-Re-Exp'!$A234,'13.Mapping'!$A:$A,0))</f>
        <v>52060</v>
      </c>
      <c r="F234" s="201" t="str">
        <f>INDEX('13.Mapping'!$C:$C,MATCH('6.WS-Re-Exp'!$A234,'13.Mapping'!$A:$A,0))</f>
        <v>P20</v>
      </c>
      <c r="G234" s="201">
        <f>INDEX('13.Mapping'!$J:$J,MATCH('6.WS-Re-Exp'!$A234,'13.Mapping'!$A:$A,0))</f>
        <v>0</v>
      </c>
      <c r="H234" s="348"/>
      <c r="I234" s="528">
        <v>232</v>
      </c>
    </row>
    <row r="235" spans="1:9" x14ac:dyDescent="0.8">
      <c r="A235" s="634" t="s">
        <v>307</v>
      </c>
      <c r="B235" s="635" t="s">
        <v>308</v>
      </c>
      <c r="C235" s="636">
        <f>IFERROR(INDEX('5.งบทดลอง รพ.'!$C:$C,MATCH('6.WS-Re-Exp'!A235,'5.งบทดลอง รพ.'!$A:$A,0)),)</f>
        <v>0</v>
      </c>
      <c r="E235" s="201" t="str">
        <f>INDEX('13.Mapping'!$E:$E,MATCH('6.WS-Re-Exp'!$A235,'13.Mapping'!$A:$A,0))</f>
        <v>52060</v>
      </c>
      <c r="F235" s="201" t="str">
        <f>INDEX('13.Mapping'!$C:$C,MATCH('6.WS-Re-Exp'!$A235,'13.Mapping'!$A:$A,0))</f>
        <v>P20</v>
      </c>
      <c r="G235" s="201" t="str">
        <f>INDEX('13.Mapping'!$J:$J,MATCH('6.WS-Re-Exp'!$A235,'13.Mapping'!$A:$A,0))</f>
        <v>PC19</v>
      </c>
      <c r="H235" s="348"/>
      <c r="I235" s="528">
        <v>233</v>
      </c>
    </row>
    <row r="236" spans="1:9" x14ac:dyDescent="0.8">
      <c r="A236" s="634" t="s">
        <v>309</v>
      </c>
      <c r="B236" s="635" t="s">
        <v>1108</v>
      </c>
      <c r="C236" s="636">
        <f>IFERROR(INDEX('5.งบทดลอง รพ.'!$C:$C,MATCH('6.WS-Re-Exp'!A236,'5.งบทดลอง รพ.'!$A:$A,0)),)</f>
        <v>0</v>
      </c>
      <c r="E236" s="201" t="str">
        <f>INDEX('13.Mapping'!$E:$E,MATCH('6.WS-Re-Exp'!$A236,'13.Mapping'!$A:$A,0))</f>
        <v>52060</v>
      </c>
      <c r="F236" s="201" t="str">
        <f>INDEX('13.Mapping'!$C:$C,MATCH('6.WS-Re-Exp'!$A236,'13.Mapping'!$A:$A,0))</f>
        <v>P20</v>
      </c>
      <c r="G236" s="201" t="str">
        <f>INDEX('13.Mapping'!$J:$J,MATCH('6.WS-Re-Exp'!$A236,'13.Mapping'!$A:$A,0))</f>
        <v>PC19</v>
      </c>
      <c r="H236" s="348"/>
      <c r="I236" s="528">
        <v>234</v>
      </c>
    </row>
    <row r="237" spans="1:9" x14ac:dyDescent="0.8">
      <c r="A237" s="634" t="s">
        <v>1103</v>
      </c>
      <c r="B237" s="635" t="s">
        <v>1106</v>
      </c>
      <c r="C237" s="636">
        <f>IFERROR(INDEX('5.งบทดลอง รพ.'!$C:$C,MATCH('6.WS-Re-Exp'!A237,'5.งบทดลอง รพ.'!$A:$A,0)),)</f>
        <v>0</v>
      </c>
      <c r="E237" s="201" t="str">
        <f>INDEX('13.Mapping'!$E:$E,MATCH('6.WS-Re-Exp'!$A237,'13.Mapping'!$A:$A,0))</f>
        <v>52060</v>
      </c>
      <c r="F237" s="201" t="str">
        <f>INDEX('13.Mapping'!$C:$C,MATCH('6.WS-Re-Exp'!$A237,'13.Mapping'!$A:$A,0))</f>
        <v>P20</v>
      </c>
      <c r="G237" s="201" t="str">
        <f>INDEX('13.Mapping'!$J:$J,MATCH('6.WS-Re-Exp'!$A237,'13.Mapping'!$A:$A,0))</f>
        <v>PC19</v>
      </c>
      <c r="H237" s="348"/>
      <c r="I237" s="528">
        <v>235</v>
      </c>
    </row>
    <row r="238" spans="1:9" x14ac:dyDescent="0.8">
      <c r="A238" s="634" t="s">
        <v>310</v>
      </c>
      <c r="B238" s="635" t="s">
        <v>1107</v>
      </c>
      <c r="C238" s="636">
        <f>IFERROR(INDEX('5.งบทดลอง รพ.'!$C:$C,MATCH('6.WS-Re-Exp'!A238,'5.งบทดลอง รพ.'!$A:$A,0)),)</f>
        <v>0</v>
      </c>
      <c r="E238" s="201" t="str">
        <f>INDEX('13.Mapping'!$E:$E,MATCH('6.WS-Re-Exp'!$A238,'13.Mapping'!$A:$A,0))</f>
        <v>52060</v>
      </c>
      <c r="F238" s="201" t="str">
        <f>INDEX('13.Mapping'!$C:$C,MATCH('6.WS-Re-Exp'!$A238,'13.Mapping'!$A:$A,0))</f>
        <v>P20</v>
      </c>
      <c r="G238" s="201">
        <f>INDEX('13.Mapping'!$J:$J,MATCH('6.WS-Re-Exp'!$A238,'13.Mapping'!$A:$A,0))</f>
        <v>0</v>
      </c>
      <c r="H238" s="348"/>
      <c r="I238" s="528">
        <v>236</v>
      </c>
    </row>
    <row r="239" spans="1:9" x14ac:dyDescent="0.8">
      <c r="A239" s="634" t="s">
        <v>1104</v>
      </c>
      <c r="B239" s="635" t="s">
        <v>1109</v>
      </c>
      <c r="C239" s="636">
        <f>IFERROR(INDEX('5.งบทดลอง รพ.'!$C:$C,MATCH('6.WS-Re-Exp'!A239,'5.งบทดลอง รพ.'!$A:$A,0)),)</f>
        <v>0</v>
      </c>
      <c r="E239" s="201" t="str">
        <f>INDEX('13.Mapping'!$E:$E,MATCH('6.WS-Re-Exp'!$A239,'13.Mapping'!$A:$A,0))</f>
        <v>52060</v>
      </c>
      <c r="F239" s="201" t="str">
        <f>INDEX('13.Mapping'!$C:$C,MATCH('6.WS-Re-Exp'!$A239,'13.Mapping'!$A:$A,0))</f>
        <v>P20</v>
      </c>
      <c r="G239" s="201" t="str">
        <f>INDEX('13.Mapping'!$J:$J,MATCH('6.WS-Re-Exp'!$A239,'13.Mapping'!$A:$A,0))</f>
        <v>PC19</v>
      </c>
      <c r="H239" s="348"/>
      <c r="I239" s="528">
        <v>237</v>
      </c>
    </row>
    <row r="240" spans="1:9" x14ac:dyDescent="0.8">
      <c r="A240" s="634" t="s">
        <v>311</v>
      </c>
      <c r="B240" s="635" t="s">
        <v>1112</v>
      </c>
      <c r="C240" s="636">
        <f>IFERROR(INDEX('5.งบทดลอง รพ.'!$C:$C,MATCH('6.WS-Re-Exp'!A240,'5.งบทดลอง รพ.'!$A:$A,0)),)</f>
        <v>0</v>
      </c>
      <c r="E240" s="201" t="str">
        <f>INDEX('13.Mapping'!$E:$E,MATCH('6.WS-Re-Exp'!$A240,'13.Mapping'!$A:$A,0))</f>
        <v>51130</v>
      </c>
      <c r="F240" s="201" t="str">
        <f>INDEX('13.Mapping'!$C:$C,MATCH('6.WS-Re-Exp'!$A240,'13.Mapping'!$A:$A,0))</f>
        <v>P21</v>
      </c>
      <c r="G240" s="201">
        <f>INDEX('13.Mapping'!$J:$J,MATCH('6.WS-Re-Exp'!$A240,'13.Mapping'!$A:$A,0))</f>
        <v>0</v>
      </c>
      <c r="H240" s="348"/>
      <c r="I240" s="528">
        <v>238</v>
      </c>
    </row>
    <row r="241" spans="1:9" x14ac:dyDescent="0.8">
      <c r="A241" s="634" t="s">
        <v>1105</v>
      </c>
      <c r="B241" s="635" t="s">
        <v>1113</v>
      </c>
      <c r="C241" s="636">
        <f>IFERROR(INDEX('5.งบทดลอง รพ.'!$C:$C,MATCH('6.WS-Re-Exp'!A241,'5.งบทดลอง รพ.'!$A:$A,0)),)</f>
        <v>0</v>
      </c>
      <c r="E241" s="201" t="str">
        <f>INDEX('13.Mapping'!$E:$E,MATCH('6.WS-Re-Exp'!$A241,'13.Mapping'!$A:$A,0))</f>
        <v>51130</v>
      </c>
      <c r="F241" s="201" t="str">
        <f>INDEX('13.Mapping'!$C:$C,MATCH('6.WS-Re-Exp'!$A241,'13.Mapping'!$A:$A,0))</f>
        <v>P21</v>
      </c>
      <c r="G241" s="201" t="str">
        <f>INDEX('13.Mapping'!$J:$J,MATCH('6.WS-Re-Exp'!$A241,'13.Mapping'!$A:$A,0))</f>
        <v>PC20</v>
      </c>
      <c r="H241" s="348"/>
      <c r="I241" s="528">
        <v>239</v>
      </c>
    </row>
    <row r="242" spans="1:9" x14ac:dyDescent="0.8">
      <c r="A242" s="634" t="s">
        <v>312</v>
      </c>
      <c r="B242" s="635" t="s">
        <v>1114</v>
      </c>
      <c r="C242" s="636">
        <f>IFERROR(INDEX('5.งบทดลอง รพ.'!$C:$C,MATCH('6.WS-Re-Exp'!A242,'5.งบทดลอง รพ.'!$A:$A,0)),)</f>
        <v>0</v>
      </c>
      <c r="E242" s="201" t="str">
        <f>INDEX('13.Mapping'!$E:$E,MATCH('6.WS-Re-Exp'!$A242,'13.Mapping'!$A:$A,0))</f>
        <v>51130</v>
      </c>
      <c r="F242" s="201" t="str">
        <f>INDEX('13.Mapping'!$C:$C,MATCH('6.WS-Re-Exp'!$A242,'13.Mapping'!$A:$A,0))</f>
        <v>P21</v>
      </c>
      <c r="G242" s="201">
        <f>INDEX('13.Mapping'!$J:$J,MATCH('6.WS-Re-Exp'!$A242,'13.Mapping'!$A:$A,0))</f>
        <v>0</v>
      </c>
      <c r="H242" s="348"/>
      <c r="I242" s="528">
        <v>240</v>
      </c>
    </row>
    <row r="243" spans="1:9" s="33" customFormat="1" x14ac:dyDescent="0.8">
      <c r="A243" s="634" t="s">
        <v>1110</v>
      </c>
      <c r="B243" s="635" t="s">
        <v>1115</v>
      </c>
      <c r="C243" s="636">
        <f>IFERROR(INDEX('5.งบทดลอง รพ.'!$C:$C,MATCH('6.WS-Re-Exp'!A243,'5.งบทดลอง รพ.'!$A:$A,0)),)</f>
        <v>0</v>
      </c>
      <c r="D243" s="6"/>
      <c r="E243" s="201" t="str">
        <f>INDEX('13.Mapping'!$E:$E,MATCH('6.WS-Re-Exp'!$A243,'13.Mapping'!$A:$A,0))</f>
        <v>51130</v>
      </c>
      <c r="F243" s="201" t="str">
        <f>INDEX('13.Mapping'!$C:$C,MATCH('6.WS-Re-Exp'!$A243,'13.Mapping'!$A:$A,0))</f>
        <v>P21</v>
      </c>
      <c r="G243" s="201" t="str">
        <f>INDEX('13.Mapping'!$J:$J,MATCH('6.WS-Re-Exp'!$A243,'13.Mapping'!$A:$A,0))</f>
        <v>PC20</v>
      </c>
      <c r="H243" s="289"/>
      <c r="I243" s="528">
        <v>241</v>
      </c>
    </row>
    <row r="244" spans="1:9" x14ac:dyDescent="0.8">
      <c r="A244" s="634" t="s">
        <v>313</v>
      </c>
      <c r="B244" s="635" t="s">
        <v>1116</v>
      </c>
      <c r="C244" s="636">
        <f>IFERROR(INDEX('5.งบทดลอง รพ.'!$C:$C,MATCH('6.WS-Re-Exp'!A244,'5.งบทดลอง รพ.'!$A:$A,0)),)</f>
        <v>0</v>
      </c>
      <c r="E244" s="201" t="str">
        <f>INDEX('13.Mapping'!$E:$E,MATCH('6.WS-Re-Exp'!$A244,'13.Mapping'!$A:$A,0))</f>
        <v>51130</v>
      </c>
      <c r="F244" s="201" t="str">
        <f>INDEX('13.Mapping'!$C:$C,MATCH('6.WS-Re-Exp'!$A244,'13.Mapping'!$A:$A,0))</f>
        <v>P21</v>
      </c>
      <c r="G244" s="201">
        <f>INDEX('13.Mapping'!$J:$J,MATCH('6.WS-Re-Exp'!$A244,'13.Mapping'!$A:$A,0))</f>
        <v>0</v>
      </c>
      <c r="H244" s="348"/>
      <c r="I244" s="528">
        <v>242</v>
      </c>
    </row>
    <row r="245" spans="1:9" s="33" customFormat="1" x14ac:dyDescent="0.8">
      <c r="A245" s="634" t="s">
        <v>1111</v>
      </c>
      <c r="B245" s="635" t="s">
        <v>1117</v>
      </c>
      <c r="C245" s="636">
        <f>IFERROR(INDEX('5.งบทดลอง รพ.'!$C:$C,MATCH('6.WS-Re-Exp'!A245,'5.งบทดลอง รพ.'!$A:$A,0)),)</f>
        <v>0</v>
      </c>
      <c r="D245" s="6"/>
      <c r="E245" s="201" t="str">
        <f>INDEX('13.Mapping'!$E:$E,MATCH('6.WS-Re-Exp'!$A245,'13.Mapping'!$A:$A,0))</f>
        <v>51130</v>
      </c>
      <c r="F245" s="201" t="str">
        <f>INDEX('13.Mapping'!$C:$C,MATCH('6.WS-Re-Exp'!$A245,'13.Mapping'!$A:$A,0))</f>
        <v>P21</v>
      </c>
      <c r="G245" s="201" t="str">
        <f>INDEX('13.Mapping'!$J:$J,MATCH('6.WS-Re-Exp'!$A245,'13.Mapping'!$A:$A,0))</f>
        <v>PC20</v>
      </c>
      <c r="H245" s="289"/>
      <c r="I245" s="528">
        <v>243</v>
      </c>
    </row>
    <row r="246" spans="1:9" s="33" customFormat="1" x14ac:dyDescent="0.8">
      <c r="A246" s="634" t="s">
        <v>785</v>
      </c>
      <c r="B246" s="635" t="s">
        <v>379</v>
      </c>
      <c r="C246" s="636">
        <f>IFERROR(INDEX('5.งบทดลอง รพ.'!$C:$C,MATCH('6.WS-Re-Exp'!A246,'5.งบทดลอง รพ.'!$A:$A,0)),)</f>
        <v>0</v>
      </c>
      <c r="D246" s="6"/>
      <c r="E246" s="201" t="str">
        <f>INDEX('13.Mapping'!$E:$E,MATCH('6.WS-Re-Exp'!$A246,'13.Mapping'!$A:$A,0))</f>
        <v>51060</v>
      </c>
      <c r="F246" s="201" t="str">
        <f>INDEX('13.Mapping'!$C:$C,MATCH('6.WS-Re-Exp'!$A246,'13.Mapping'!$A:$A,0))</f>
        <v>P23</v>
      </c>
      <c r="G246" s="201">
        <f>INDEX('13.Mapping'!$J:$J,MATCH('6.WS-Re-Exp'!$A246,'13.Mapping'!$A:$A,0))</f>
        <v>0</v>
      </c>
      <c r="H246" s="289"/>
      <c r="I246" s="528">
        <v>244</v>
      </c>
    </row>
    <row r="247" spans="1:9" s="33" customFormat="1" x14ac:dyDescent="0.8">
      <c r="A247" s="634" t="s">
        <v>786</v>
      </c>
      <c r="B247" s="635" t="s">
        <v>380</v>
      </c>
      <c r="C247" s="636">
        <f>IFERROR(INDEX('5.งบทดลอง รพ.'!$C:$C,MATCH('6.WS-Re-Exp'!A247,'5.งบทดลอง รพ.'!$A:$A,0)),)</f>
        <v>0</v>
      </c>
      <c r="D247" s="6"/>
      <c r="E247" s="201" t="str">
        <f>INDEX('13.Mapping'!$E:$E,MATCH('6.WS-Re-Exp'!$A247,'13.Mapping'!$A:$A,0))</f>
        <v>51060</v>
      </c>
      <c r="F247" s="201" t="str">
        <f>INDEX('13.Mapping'!$C:$C,MATCH('6.WS-Re-Exp'!$A247,'13.Mapping'!$A:$A,0))</f>
        <v>P23</v>
      </c>
      <c r="G247" s="201">
        <f>INDEX('13.Mapping'!$J:$J,MATCH('6.WS-Re-Exp'!$A247,'13.Mapping'!$A:$A,0))</f>
        <v>0</v>
      </c>
      <c r="H247" s="289"/>
      <c r="I247" s="528">
        <v>245</v>
      </c>
    </row>
    <row r="248" spans="1:9" s="33" customFormat="1" x14ac:dyDescent="0.8">
      <c r="A248" s="634" t="s">
        <v>787</v>
      </c>
      <c r="B248" s="635" t="s">
        <v>381</v>
      </c>
      <c r="C248" s="636">
        <f>IFERROR(INDEX('5.งบทดลอง รพ.'!$C:$C,MATCH('6.WS-Re-Exp'!A248,'5.งบทดลอง รพ.'!$A:$A,0)),)</f>
        <v>0</v>
      </c>
      <c r="D248" s="6"/>
      <c r="E248" s="201" t="str">
        <f>INDEX('13.Mapping'!$E:$E,MATCH('6.WS-Re-Exp'!$A248,'13.Mapping'!$A:$A,0))</f>
        <v>51060</v>
      </c>
      <c r="F248" s="201" t="str">
        <f>INDEX('13.Mapping'!$C:$C,MATCH('6.WS-Re-Exp'!$A248,'13.Mapping'!$A:$A,0))</f>
        <v>P23</v>
      </c>
      <c r="G248" s="201">
        <f>INDEX('13.Mapping'!$J:$J,MATCH('6.WS-Re-Exp'!$A248,'13.Mapping'!$A:$A,0))</f>
        <v>0</v>
      </c>
      <c r="H248" s="289"/>
      <c r="I248" s="528">
        <v>246</v>
      </c>
    </row>
    <row r="249" spans="1:9" s="33" customFormat="1" x14ac:dyDescent="0.8">
      <c r="A249" s="634" t="s">
        <v>788</v>
      </c>
      <c r="B249" s="635" t="s">
        <v>382</v>
      </c>
      <c r="C249" s="636">
        <f>IFERROR(INDEX('5.งบทดลอง รพ.'!$C:$C,MATCH('6.WS-Re-Exp'!A249,'5.งบทดลอง รพ.'!$A:$A,0)),)</f>
        <v>0</v>
      </c>
      <c r="D249" s="6"/>
      <c r="E249" s="201" t="str">
        <f>INDEX('13.Mapping'!$E:$E,MATCH('6.WS-Re-Exp'!$A249,'13.Mapping'!$A:$A,0))</f>
        <v>51060</v>
      </c>
      <c r="F249" s="201" t="str">
        <f>INDEX('13.Mapping'!$C:$C,MATCH('6.WS-Re-Exp'!$A249,'13.Mapping'!$A:$A,0))</f>
        <v>P23</v>
      </c>
      <c r="G249" s="201">
        <f>INDEX('13.Mapping'!$J:$J,MATCH('6.WS-Re-Exp'!$A249,'13.Mapping'!$A:$A,0))</f>
        <v>0</v>
      </c>
      <c r="H249" s="289"/>
      <c r="I249" s="528">
        <v>247</v>
      </c>
    </row>
    <row r="250" spans="1:9" s="33" customFormat="1" x14ac:dyDescent="0.8">
      <c r="A250" s="634" t="s">
        <v>789</v>
      </c>
      <c r="B250" s="635" t="s">
        <v>383</v>
      </c>
      <c r="C250" s="636">
        <f>IFERROR(INDEX('5.งบทดลอง รพ.'!$C:$C,MATCH('6.WS-Re-Exp'!A250,'5.งบทดลอง รพ.'!$A:$A,0)),)</f>
        <v>0</v>
      </c>
      <c r="D250" s="6"/>
      <c r="E250" s="201" t="str">
        <f>INDEX('13.Mapping'!$E:$E,MATCH('6.WS-Re-Exp'!$A250,'13.Mapping'!$A:$A,0))</f>
        <v>51060</v>
      </c>
      <c r="F250" s="201" t="str">
        <f>INDEX('13.Mapping'!$C:$C,MATCH('6.WS-Re-Exp'!$A250,'13.Mapping'!$A:$A,0))</f>
        <v>P23</v>
      </c>
      <c r="G250" s="201">
        <f>INDEX('13.Mapping'!$J:$J,MATCH('6.WS-Re-Exp'!$A250,'13.Mapping'!$A:$A,0))</f>
        <v>0</v>
      </c>
      <c r="H250" s="289"/>
      <c r="I250" s="528">
        <v>248</v>
      </c>
    </row>
    <row r="251" spans="1:9" s="33" customFormat="1" x14ac:dyDescent="0.8">
      <c r="A251" s="634" t="s">
        <v>790</v>
      </c>
      <c r="B251" s="635" t="s">
        <v>384</v>
      </c>
      <c r="C251" s="636">
        <f>IFERROR(INDEX('5.งบทดลอง รพ.'!$C:$C,MATCH('6.WS-Re-Exp'!A251,'5.งบทดลอง รพ.'!$A:$A,0)),)</f>
        <v>0</v>
      </c>
      <c r="D251" s="6"/>
      <c r="E251" s="201" t="str">
        <f>INDEX('13.Mapping'!$E:$E,MATCH('6.WS-Re-Exp'!$A251,'13.Mapping'!$A:$A,0))</f>
        <v>51060</v>
      </c>
      <c r="F251" s="201" t="str">
        <f>INDEX('13.Mapping'!$C:$C,MATCH('6.WS-Re-Exp'!$A251,'13.Mapping'!$A:$A,0))</f>
        <v>P23</v>
      </c>
      <c r="G251" s="201">
        <f>INDEX('13.Mapping'!$J:$J,MATCH('6.WS-Re-Exp'!$A251,'13.Mapping'!$A:$A,0))</f>
        <v>0</v>
      </c>
      <c r="H251" s="289"/>
      <c r="I251" s="528">
        <v>249</v>
      </c>
    </row>
    <row r="252" spans="1:9" s="33" customFormat="1" x14ac:dyDescent="0.8">
      <c r="A252" s="634" t="s">
        <v>791</v>
      </c>
      <c r="B252" s="635" t="s">
        <v>389</v>
      </c>
      <c r="C252" s="636">
        <f>IFERROR(INDEX('5.งบทดลอง รพ.'!$C:$C,MATCH('6.WS-Re-Exp'!A252,'5.งบทดลอง รพ.'!$A:$A,0)),)</f>
        <v>0</v>
      </c>
      <c r="D252" s="6"/>
      <c r="E252" s="201" t="str">
        <f>INDEX('13.Mapping'!$E:$E,MATCH('6.WS-Re-Exp'!$A252,'13.Mapping'!$A:$A,0))</f>
        <v>51060</v>
      </c>
      <c r="F252" s="201" t="str">
        <f>INDEX('13.Mapping'!$C:$C,MATCH('6.WS-Re-Exp'!$A252,'13.Mapping'!$A:$A,0))</f>
        <v>P23</v>
      </c>
      <c r="G252" s="201">
        <f>INDEX('13.Mapping'!$J:$J,MATCH('6.WS-Re-Exp'!$A252,'13.Mapping'!$A:$A,0))</f>
        <v>0</v>
      </c>
      <c r="H252" s="289"/>
      <c r="I252" s="528">
        <v>250</v>
      </c>
    </row>
    <row r="253" spans="1:9" s="33" customFormat="1" x14ac:dyDescent="0.8">
      <c r="A253" s="634" t="s">
        <v>2265</v>
      </c>
      <c r="B253" s="635" t="s">
        <v>390</v>
      </c>
      <c r="C253" s="636">
        <f>IFERROR(INDEX('5.งบทดลอง รพ.'!$C:$C,MATCH('6.WS-Re-Exp'!A253,'5.งบทดลอง รพ.'!$A:$A,0)),)</f>
        <v>0</v>
      </c>
      <c r="D253" s="6"/>
      <c r="E253" s="201" t="str">
        <f>INDEX('13.Mapping'!$E:$E,MATCH('6.WS-Re-Exp'!$A253,'13.Mapping'!$A:$A,0))</f>
        <v>51060</v>
      </c>
      <c r="F253" s="201" t="str">
        <f>INDEX('13.Mapping'!$C:$C,MATCH('6.WS-Re-Exp'!$A253,'13.Mapping'!$A:$A,0))</f>
        <v>P23</v>
      </c>
      <c r="G253" s="201">
        <f>INDEX('13.Mapping'!$J:$J,MATCH('6.WS-Re-Exp'!$A253,'13.Mapping'!$A:$A,0))</f>
        <v>0</v>
      </c>
      <c r="H253" s="289"/>
      <c r="I253" s="528">
        <v>251</v>
      </c>
    </row>
    <row r="254" spans="1:9" s="33" customFormat="1" x14ac:dyDescent="0.8">
      <c r="A254" s="634" t="s">
        <v>792</v>
      </c>
      <c r="B254" s="635" t="s">
        <v>391</v>
      </c>
      <c r="C254" s="636">
        <f>IFERROR(INDEX('5.งบทดลอง รพ.'!$C:$C,MATCH('6.WS-Re-Exp'!A254,'5.งบทดลอง รพ.'!$A:$A,0)),)</f>
        <v>0</v>
      </c>
      <c r="D254" s="6"/>
      <c r="E254" s="201" t="str">
        <f>INDEX('13.Mapping'!$E:$E,MATCH('6.WS-Re-Exp'!$A254,'13.Mapping'!$A:$A,0))</f>
        <v>51060</v>
      </c>
      <c r="F254" s="201" t="str">
        <f>INDEX('13.Mapping'!$C:$C,MATCH('6.WS-Re-Exp'!$A254,'13.Mapping'!$A:$A,0))</f>
        <v>P23</v>
      </c>
      <c r="G254" s="201">
        <f>INDEX('13.Mapping'!$J:$J,MATCH('6.WS-Re-Exp'!$A254,'13.Mapping'!$A:$A,0))</f>
        <v>0</v>
      </c>
      <c r="H254" s="289"/>
      <c r="I254" s="528">
        <v>252</v>
      </c>
    </row>
    <row r="255" spans="1:9" s="33" customFormat="1" x14ac:dyDescent="0.8">
      <c r="A255" s="634" t="s">
        <v>314</v>
      </c>
      <c r="B255" s="635" t="s">
        <v>315</v>
      </c>
      <c r="C255" s="636">
        <f>IFERROR(INDEX('5.งบทดลอง รพ.'!$C:$C,MATCH('6.WS-Re-Exp'!A255,'5.งบทดลอง รพ.'!$A:$A,0)),)</f>
        <v>0</v>
      </c>
      <c r="D255" s="6"/>
      <c r="E255" s="201" t="str">
        <f>INDEX('13.Mapping'!$E:$E,MATCH('6.WS-Re-Exp'!$A255,'13.Mapping'!$A:$A,0))</f>
        <v>51120</v>
      </c>
      <c r="F255" s="201" t="str">
        <f>INDEX('13.Mapping'!$C:$C,MATCH('6.WS-Re-Exp'!$A255,'13.Mapping'!$A:$A,0))</f>
        <v>P21</v>
      </c>
      <c r="G255" s="201" t="str">
        <f>INDEX('13.Mapping'!$J:$J,MATCH('6.WS-Re-Exp'!$A255,'13.Mapping'!$A:$A,0))</f>
        <v>PC20</v>
      </c>
      <c r="H255" s="289"/>
      <c r="I255" s="528">
        <v>253</v>
      </c>
    </row>
    <row r="256" spans="1:9" s="33" customFormat="1" x14ac:dyDescent="0.8">
      <c r="A256" s="634" t="s">
        <v>316</v>
      </c>
      <c r="B256" s="635" t="s">
        <v>317</v>
      </c>
      <c r="C256" s="636">
        <f>IFERROR(INDEX('5.งบทดลอง รพ.'!$C:$C,MATCH('6.WS-Re-Exp'!A256,'5.งบทดลอง รพ.'!$A:$A,0)),)</f>
        <v>0</v>
      </c>
      <c r="D256" s="6"/>
      <c r="E256" s="201" t="str">
        <f>INDEX('13.Mapping'!$E:$E,MATCH('6.WS-Re-Exp'!$A256,'13.Mapping'!$A:$A,0))</f>
        <v>51120</v>
      </c>
      <c r="F256" s="201" t="str">
        <f>INDEX('13.Mapping'!$C:$C,MATCH('6.WS-Re-Exp'!$A256,'13.Mapping'!$A:$A,0))</f>
        <v>P21</v>
      </c>
      <c r="G256" s="201" t="str">
        <f>INDEX('13.Mapping'!$J:$J,MATCH('6.WS-Re-Exp'!$A256,'13.Mapping'!$A:$A,0))</f>
        <v>PC20</v>
      </c>
      <c r="H256" s="289"/>
      <c r="I256" s="528">
        <v>254</v>
      </c>
    </row>
    <row r="257" spans="1:9" s="33" customFormat="1" x14ac:dyDescent="0.8">
      <c r="A257" s="634" t="s">
        <v>318</v>
      </c>
      <c r="B257" s="635" t="s">
        <v>319</v>
      </c>
      <c r="C257" s="636">
        <f>IFERROR(INDEX('5.งบทดลอง รพ.'!$C:$C,MATCH('6.WS-Re-Exp'!A257,'5.งบทดลอง รพ.'!$A:$A,0)),)</f>
        <v>0</v>
      </c>
      <c r="D257" s="6"/>
      <c r="E257" s="201" t="str">
        <f>INDEX('13.Mapping'!$E:$E,MATCH('6.WS-Re-Exp'!$A257,'13.Mapping'!$A:$A,0))</f>
        <v>51120</v>
      </c>
      <c r="F257" s="201" t="str">
        <f>INDEX('13.Mapping'!$C:$C,MATCH('6.WS-Re-Exp'!$A257,'13.Mapping'!$A:$A,0))</f>
        <v>P21</v>
      </c>
      <c r="G257" s="201" t="str">
        <f>INDEX('13.Mapping'!$J:$J,MATCH('6.WS-Re-Exp'!$A257,'13.Mapping'!$A:$A,0))</f>
        <v>PC20</v>
      </c>
      <c r="H257" s="289"/>
      <c r="I257" s="528">
        <v>255</v>
      </c>
    </row>
    <row r="258" spans="1:9" s="33" customFormat="1" x14ac:dyDescent="0.8">
      <c r="A258" s="634" t="s">
        <v>320</v>
      </c>
      <c r="B258" s="635" t="s">
        <v>321</v>
      </c>
      <c r="C258" s="636">
        <f>IFERROR(INDEX('5.งบทดลอง รพ.'!$C:$C,MATCH('6.WS-Re-Exp'!A258,'5.งบทดลอง รพ.'!$A:$A,0)),)</f>
        <v>0</v>
      </c>
      <c r="D258" s="6"/>
      <c r="E258" s="201" t="str">
        <f>INDEX('13.Mapping'!$E:$E,MATCH('6.WS-Re-Exp'!$A258,'13.Mapping'!$A:$A,0))</f>
        <v>51120</v>
      </c>
      <c r="F258" s="201" t="str">
        <f>INDEX('13.Mapping'!$C:$C,MATCH('6.WS-Re-Exp'!$A258,'13.Mapping'!$A:$A,0))</f>
        <v>P21</v>
      </c>
      <c r="G258" s="201" t="str">
        <f>INDEX('13.Mapping'!$J:$J,MATCH('6.WS-Re-Exp'!$A258,'13.Mapping'!$A:$A,0))</f>
        <v>PC20</v>
      </c>
      <c r="H258" s="289"/>
      <c r="I258" s="528">
        <v>256</v>
      </c>
    </row>
    <row r="259" spans="1:9" s="33" customFormat="1" x14ac:dyDescent="0.8">
      <c r="A259" s="634" t="s">
        <v>322</v>
      </c>
      <c r="B259" s="635" t="s">
        <v>323</v>
      </c>
      <c r="C259" s="636">
        <f>IFERROR(INDEX('5.งบทดลอง รพ.'!$C:$C,MATCH('6.WS-Re-Exp'!A259,'5.งบทดลอง รพ.'!$A:$A,0)),)</f>
        <v>0</v>
      </c>
      <c r="D259" s="6"/>
      <c r="E259" s="201" t="str">
        <f>INDEX('13.Mapping'!$E:$E,MATCH('6.WS-Re-Exp'!$A259,'13.Mapping'!$A:$A,0))</f>
        <v>51120</v>
      </c>
      <c r="F259" s="201" t="str">
        <f>INDEX('13.Mapping'!$C:$C,MATCH('6.WS-Re-Exp'!$A259,'13.Mapping'!$A:$A,0))</f>
        <v>P21</v>
      </c>
      <c r="G259" s="201" t="str">
        <f>INDEX('13.Mapping'!$J:$J,MATCH('6.WS-Re-Exp'!$A259,'13.Mapping'!$A:$A,0))</f>
        <v>PC20</v>
      </c>
      <c r="H259" s="289"/>
      <c r="I259" s="528">
        <v>257</v>
      </c>
    </row>
    <row r="260" spans="1:9" s="33" customFormat="1" x14ac:dyDescent="0.8">
      <c r="A260" s="634" t="s">
        <v>324</v>
      </c>
      <c r="B260" s="635" t="s">
        <v>325</v>
      </c>
      <c r="C260" s="636">
        <f>IFERROR(INDEX('5.งบทดลอง รพ.'!$C:$C,MATCH('6.WS-Re-Exp'!A260,'5.งบทดลอง รพ.'!$A:$A,0)),)</f>
        <v>0</v>
      </c>
      <c r="D260" s="6"/>
      <c r="E260" s="201" t="str">
        <f>INDEX('13.Mapping'!$E:$E,MATCH('6.WS-Re-Exp'!$A260,'13.Mapping'!$A:$A,0))</f>
        <v>51120</v>
      </c>
      <c r="F260" s="201" t="str">
        <f>INDEX('13.Mapping'!$C:$C,MATCH('6.WS-Re-Exp'!$A260,'13.Mapping'!$A:$A,0))</f>
        <v>P21</v>
      </c>
      <c r="G260" s="201" t="str">
        <f>INDEX('13.Mapping'!$J:$J,MATCH('6.WS-Re-Exp'!$A260,'13.Mapping'!$A:$A,0))</f>
        <v>PC20</v>
      </c>
      <c r="H260" s="289"/>
      <c r="I260" s="528">
        <v>258</v>
      </c>
    </row>
    <row r="261" spans="1:9" s="33" customFormat="1" x14ac:dyDescent="0.8">
      <c r="A261" s="634" t="s">
        <v>326</v>
      </c>
      <c r="B261" s="635" t="s">
        <v>327</v>
      </c>
      <c r="C261" s="636">
        <f>IFERROR(INDEX('5.งบทดลอง รพ.'!$C:$C,MATCH('6.WS-Re-Exp'!A261,'5.งบทดลอง รพ.'!$A:$A,0)),)</f>
        <v>0</v>
      </c>
      <c r="D261" s="6"/>
      <c r="E261" s="201" t="str">
        <f>INDEX('13.Mapping'!$E:$E,MATCH('6.WS-Re-Exp'!$A261,'13.Mapping'!$A:$A,0))</f>
        <v>51120</v>
      </c>
      <c r="F261" s="201" t="str">
        <f>INDEX('13.Mapping'!$C:$C,MATCH('6.WS-Re-Exp'!$A261,'13.Mapping'!$A:$A,0))</f>
        <v>P21</v>
      </c>
      <c r="G261" s="201" t="str">
        <f>INDEX('13.Mapping'!$J:$J,MATCH('6.WS-Re-Exp'!$A261,'13.Mapping'!$A:$A,0))</f>
        <v>PC20</v>
      </c>
      <c r="H261" s="289"/>
      <c r="I261" s="528">
        <v>259</v>
      </c>
    </row>
    <row r="262" spans="1:9" s="33" customFormat="1" x14ac:dyDescent="0.8">
      <c r="A262" s="634" t="s">
        <v>328</v>
      </c>
      <c r="B262" s="635" t="s">
        <v>329</v>
      </c>
      <c r="C262" s="636">
        <f>IFERROR(INDEX('5.งบทดลอง รพ.'!$C:$C,MATCH('6.WS-Re-Exp'!A262,'5.งบทดลอง รพ.'!$A:$A,0)),)</f>
        <v>0</v>
      </c>
      <c r="D262" s="6"/>
      <c r="E262" s="201" t="str">
        <f>INDEX('13.Mapping'!$E:$E,MATCH('6.WS-Re-Exp'!$A262,'13.Mapping'!$A:$A,0))</f>
        <v>51120</v>
      </c>
      <c r="F262" s="201" t="str">
        <f>INDEX('13.Mapping'!$C:$C,MATCH('6.WS-Re-Exp'!$A262,'13.Mapping'!$A:$A,0))</f>
        <v>P21</v>
      </c>
      <c r="G262" s="201" t="str">
        <f>INDEX('13.Mapping'!$J:$J,MATCH('6.WS-Re-Exp'!$A262,'13.Mapping'!$A:$A,0))</f>
        <v>PC20</v>
      </c>
      <c r="H262" s="289"/>
      <c r="I262" s="528">
        <v>260</v>
      </c>
    </row>
    <row r="263" spans="1:9" s="33" customFormat="1" x14ac:dyDescent="0.8">
      <c r="A263" s="634" t="s">
        <v>330</v>
      </c>
      <c r="B263" s="635" t="s">
        <v>331</v>
      </c>
      <c r="C263" s="636">
        <f>IFERROR(INDEX('5.งบทดลอง รพ.'!$C:$C,MATCH('6.WS-Re-Exp'!A263,'5.งบทดลอง รพ.'!$A:$A,0)),)</f>
        <v>0</v>
      </c>
      <c r="D263" s="6"/>
      <c r="E263" s="201" t="str">
        <f>INDEX('13.Mapping'!$E:$E,MATCH('6.WS-Re-Exp'!$A263,'13.Mapping'!$A:$A,0))</f>
        <v>51100</v>
      </c>
      <c r="F263" s="201" t="str">
        <f>INDEX('13.Mapping'!$C:$C,MATCH('6.WS-Re-Exp'!$A263,'13.Mapping'!$A:$A,0))</f>
        <v>P21</v>
      </c>
      <c r="G263" s="201" t="str">
        <f>INDEX('13.Mapping'!$J:$J,MATCH('6.WS-Re-Exp'!$A263,'13.Mapping'!$A:$A,0))</f>
        <v>PC20</v>
      </c>
      <c r="H263" s="289"/>
      <c r="I263" s="528">
        <v>261</v>
      </c>
    </row>
    <row r="264" spans="1:9" s="33" customFormat="1" x14ac:dyDescent="0.8">
      <c r="A264" s="634" t="s">
        <v>332</v>
      </c>
      <c r="B264" s="635" t="s">
        <v>333</v>
      </c>
      <c r="C264" s="636">
        <f>IFERROR(INDEX('5.งบทดลอง รพ.'!$C:$C,MATCH('6.WS-Re-Exp'!A264,'5.งบทดลอง รพ.'!$A:$A,0)),)</f>
        <v>0</v>
      </c>
      <c r="D264" s="6"/>
      <c r="E264" s="201" t="str">
        <f>INDEX('13.Mapping'!$E:$E,MATCH('6.WS-Re-Exp'!$A264,'13.Mapping'!$A:$A,0))</f>
        <v>51100</v>
      </c>
      <c r="F264" s="201" t="str">
        <f>INDEX('13.Mapping'!$C:$C,MATCH('6.WS-Re-Exp'!$A264,'13.Mapping'!$A:$A,0))</f>
        <v>P21</v>
      </c>
      <c r="G264" s="201" t="str">
        <f>INDEX('13.Mapping'!$J:$J,MATCH('6.WS-Re-Exp'!$A264,'13.Mapping'!$A:$A,0))</f>
        <v>PC20</v>
      </c>
      <c r="H264" s="289"/>
      <c r="I264" s="528">
        <v>262</v>
      </c>
    </row>
    <row r="265" spans="1:9" s="33" customFormat="1" x14ac:dyDescent="0.8">
      <c r="A265" s="634" t="s">
        <v>334</v>
      </c>
      <c r="B265" s="635" t="s">
        <v>1006</v>
      </c>
      <c r="C265" s="636">
        <f>IFERROR(INDEX('5.งบทดลอง รพ.'!$C:$C,MATCH('6.WS-Re-Exp'!A265,'5.งบทดลอง รพ.'!$A:$A,0)),)</f>
        <v>0</v>
      </c>
      <c r="D265" s="6"/>
      <c r="E265" s="201" t="str">
        <f>INDEX('13.Mapping'!$E:$E,MATCH('6.WS-Re-Exp'!$A265,'13.Mapping'!$A:$A,0))</f>
        <v>51100</v>
      </c>
      <c r="F265" s="201" t="str">
        <f>INDEX('13.Mapping'!$C:$C,MATCH('6.WS-Re-Exp'!$A265,'13.Mapping'!$A:$A,0))</f>
        <v>P21</v>
      </c>
      <c r="G265" s="201" t="str">
        <f>INDEX('13.Mapping'!$J:$J,MATCH('6.WS-Re-Exp'!$A265,'13.Mapping'!$A:$A,0))</f>
        <v>PC20</v>
      </c>
      <c r="H265" s="289"/>
      <c r="I265" s="528">
        <v>263</v>
      </c>
    </row>
    <row r="266" spans="1:9" s="33" customFormat="1" x14ac:dyDescent="0.8">
      <c r="A266" s="634" t="s">
        <v>335</v>
      </c>
      <c r="B266" s="635" t="s">
        <v>336</v>
      </c>
      <c r="C266" s="636">
        <f>IFERROR(INDEX('5.งบทดลอง รพ.'!$C:$C,MATCH('6.WS-Re-Exp'!A266,'5.งบทดลอง รพ.'!$A:$A,0)),)</f>
        <v>0</v>
      </c>
      <c r="D266" s="6"/>
      <c r="E266" s="201" t="str">
        <f>INDEX('13.Mapping'!$E:$E,MATCH('6.WS-Re-Exp'!$A266,'13.Mapping'!$A:$A,0))</f>
        <v>51100</v>
      </c>
      <c r="F266" s="201" t="str">
        <f>INDEX('13.Mapping'!$C:$C,MATCH('6.WS-Re-Exp'!$A266,'13.Mapping'!$A:$A,0))</f>
        <v>P21</v>
      </c>
      <c r="G266" s="201" t="str">
        <f>INDEX('13.Mapping'!$J:$J,MATCH('6.WS-Re-Exp'!$A266,'13.Mapping'!$A:$A,0))</f>
        <v>PC20</v>
      </c>
      <c r="H266" s="289"/>
      <c r="I266" s="528">
        <v>264</v>
      </c>
    </row>
    <row r="267" spans="1:9" s="33" customFormat="1" x14ac:dyDescent="0.8">
      <c r="A267" s="634" t="s">
        <v>337</v>
      </c>
      <c r="B267" s="635" t="s">
        <v>338</v>
      </c>
      <c r="C267" s="636">
        <f>IFERROR(INDEX('5.งบทดลอง รพ.'!$C:$C,MATCH('6.WS-Re-Exp'!A267,'5.งบทดลอง รพ.'!$A:$A,0)),)</f>
        <v>0</v>
      </c>
      <c r="D267" s="6"/>
      <c r="E267" s="201" t="str">
        <f>INDEX('13.Mapping'!$E:$E,MATCH('6.WS-Re-Exp'!$A267,'13.Mapping'!$A:$A,0))</f>
        <v>51100</v>
      </c>
      <c r="F267" s="201" t="str">
        <f>INDEX('13.Mapping'!$C:$C,MATCH('6.WS-Re-Exp'!$A267,'13.Mapping'!$A:$A,0))</f>
        <v>P21</v>
      </c>
      <c r="G267" s="201" t="str">
        <f>INDEX('13.Mapping'!$J:$J,MATCH('6.WS-Re-Exp'!$A267,'13.Mapping'!$A:$A,0))</f>
        <v>PC20</v>
      </c>
      <c r="H267" s="289"/>
      <c r="I267" s="528">
        <v>265</v>
      </c>
    </row>
    <row r="268" spans="1:9" s="33" customFormat="1" x14ac:dyDescent="0.8">
      <c r="A268" s="634" t="s">
        <v>793</v>
      </c>
      <c r="B268" s="635" t="s">
        <v>794</v>
      </c>
      <c r="C268" s="636">
        <f>IFERROR(INDEX('5.งบทดลอง รพ.'!$C:$C,MATCH('6.WS-Re-Exp'!A268,'5.งบทดลอง รพ.'!$A:$A,0)),)</f>
        <v>0</v>
      </c>
      <c r="D268" s="6"/>
      <c r="E268" s="201" t="str">
        <f>INDEX('13.Mapping'!$E:$E,MATCH('6.WS-Re-Exp'!$A268,'13.Mapping'!$A:$A,0))</f>
        <v>51060</v>
      </c>
      <c r="F268" s="201" t="str">
        <f>INDEX('13.Mapping'!$C:$C,MATCH('6.WS-Re-Exp'!$A268,'13.Mapping'!$A:$A,0))</f>
        <v>P23</v>
      </c>
      <c r="G268" s="201">
        <f>INDEX('13.Mapping'!$J:$J,MATCH('6.WS-Re-Exp'!$A268,'13.Mapping'!$A:$A,0))</f>
        <v>0</v>
      </c>
      <c r="H268" s="289"/>
      <c r="I268" s="528">
        <v>266</v>
      </c>
    </row>
    <row r="269" spans="1:9" s="33" customFormat="1" x14ac:dyDescent="0.8">
      <c r="A269" s="634" t="s">
        <v>339</v>
      </c>
      <c r="B269" s="635" t="s">
        <v>340</v>
      </c>
      <c r="C269" s="636">
        <f>IFERROR(INDEX('5.งบทดลอง รพ.'!$C:$C,MATCH('6.WS-Re-Exp'!A269,'5.งบทดลอง รพ.'!$A:$A,0)),)</f>
        <v>0</v>
      </c>
      <c r="D269" s="6"/>
      <c r="E269" s="201" t="str">
        <f>INDEX('13.Mapping'!$E:$E,MATCH('6.WS-Re-Exp'!$A269,'13.Mapping'!$A:$A,0))</f>
        <v>51110</v>
      </c>
      <c r="F269" s="201" t="str">
        <f>INDEX('13.Mapping'!$C:$C,MATCH('6.WS-Re-Exp'!$A269,'13.Mapping'!$A:$A,0))</f>
        <v>P21</v>
      </c>
      <c r="G269" s="201" t="str">
        <f>INDEX('13.Mapping'!$J:$J,MATCH('6.WS-Re-Exp'!$A269,'13.Mapping'!$A:$A,0))</f>
        <v>PC20</v>
      </c>
      <c r="H269" s="289"/>
      <c r="I269" s="528">
        <v>267</v>
      </c>
    </row>
    <row r="270" spans="1:9" s="33" customFormat="1" x14ac:dyDescent="0.8">
      <c r="A270" s="634" t="s">
        <v>341</v>
      </c>
      <c r="B270" s="635" t="s">
        <v>342</v>
      </c>
      <c r="C270" s="636">
        <f>IFERROR(INDEX('5.งบทดลอง รพ.'!$C:$C,MATCH('6.WS-Re-Exp'!A270,'5.งบทดลอง รพ.'!$A:$A,0)),)</f>
        <v>0</v>
      </c>
      <c r="D270" s="6"/>
      <c r="E270" s="201" t="str">
        <f>INDEX('13.Mapping'!$E:$E,MATCH('6.WS-Re-Exp'!$A270,'13.Mapping'!$A:$A,0))</f>
        <v>51110</v>
      </c>
      <c r="F270" s="201" t="str">
        <f>INDEX('13.Mapping'!$C:$C,MATCH('6.WS-Re-Exp'!$A270,'13.Mapping'!$A:$A,0))</f>
        <v>P21</v>
      </c>
      <c r="G270" s="201" t="str">
        <f>INDEX('13.Mapping'!$J:$J,MATCH('6.WS-Re-Exp'!$A270,'13.Mapping'!$A:$A,0))</f>
        <v>PC20</v>
      </c>
      <c r="H270" s="289"/>
      <c r="I270" s="528">
        <v>268</v>
      </c>
    </row>
    <row r="271" spans="1:9" s="33" customFormat="1" x14ac:dyDescent="0.8">
      <c r="A271" s="634" t="s">
        <v>343</v>
      </c>
      <c r="B271" s="635" t="s">
        <v>344</v>
      </c>
      <c r="C271" s="636">
        <f>IFERROR(INDEX('5.งบทดลอง รพ.'!$C:$C,MATCH('6.WS-Re-Exp'!A271,'5.งบทดลอง รพ.'!$A:$A,0)),)</f>
        <v>0</v>
      </c>
      <c r="D271" s="6"/>
      <c r="E271" s="201" t="str">
        <f>INDEX('13.Mapping'!$E:$E,MATCH('6.WS-Re-Exp'!$A271,'13.Mapping'!$A:$A,0))</f>
        <v>51110</v>
      </c>
      <c r="F271" s="201" t="str">
        <f>INDEX('13.Mapping'!$C:$C,MATCH('6.WS-Re-Exp'!$A271,'13.Mapping'!$A:$A,0))</f>
        <v>P21</v>
      </c>
      <c r="G271" s="201" t="str">
        <f>INDEX('13.Mapping'!$J:$J,MATCH('6.WS-Re-Exp'!$A271,'13.Mapping'!$A:$A,0))</f>
        <v>PC20</v>
      </c>
      <c r="H271" s="289"/>
      <c r="I271" s="528">
        <v>269</v>
      </c>
    </row>
    <row r="272" spans="1:9" s="33" customFormat="1" x14ac:dyDescent="0.8">
      <c r="A272" s="634" t="s">
        <v>345</v>
      </c>
      <c r="B272" s="635" t="s">
        <v>346</v>
      </c>
      <c r="C272" s="636">
        <f>IFERROR(INDEX('5.งบทดลอง รพ.'!$C:$C,MATCH('6.WS-Re-Exp'!A272,'5.งบทดลอง รพ.'!$A:$A,0)),)</f>
        <v>0</v>
      </c>
      <c r="D272" s="6"/>
      <c r="E272" s="201" t="str">
        <f>INDEX('13.Mapping'!$E:$E,MATCH('6.WS-Re-Exp'!$A272,'13.Mapping'!$A:$A,0))</f>
        <v>51110</v>
      </c>
      <c r="F272" s="201" t="str">
        <f>INDEX('13.Mapping'!$C:$C,MATCH('6.WS-Re-Exp'!$A272,'13.Mapping'!$A:$A,0))</f>
        <v>P21</v>
      </c>
      <c r="G272" s="201" t="str">
        <f>INDEX('13.Mapping'!$J:$J,MATCH('6.WS-Re-Exp'!$A272,'13.Mapping'!$A:$A,0))</f>
        <v>PC20</v>
      </c>
      <c r="H272" s="289"/>
      <c r="I272" s="528">
        <v>270</v>
      </c>
    </row>
    <row r="273" spans="1:9" s="33" customFormat="1" x14ac:dyDescent="0.8">
      <c r="A273" s="634" t="s">
        <v>347</v>
      </c>
      <c r="B273" s="635" t="s">
        <v>348</v>
      </c>
      <c r="C273" s="636">
        <f>IFERROR(INDEX('5.งบทดลอง รพ.'!$C:$C,MATCH('6.WS-Re-Exp'!A273,'5.งบทดลอง รพ.'!$A:$A,0)),)</f>
        <v>0</v>
      </c>
      <c r="D273" s="6"/>
      <c r="E273" s="201" t="str">
        <f>INDEX('13.Mapping'!$E:$E,MATCH('6.WS-Re-Exp'!$A273,'13.Mapping'!$A:$A,0))</f>
        <v>51110</v>
      </c>
      <c r="F273" s="201" t="str">
        <f>INDEX('13.Mapping'!$C:$C,MATCH('6.WS-Re-Exp'!$A273,'13.Mapping'!$A:$A,0))</f>
        <v>P21</v>
      </c>
      <c r="G273" s="201" t="str">
        <f>INDEX('13.Mapping'!$J:$J,MATCH('6.WS-Re-Exp'!$A273,'13.Mapping'!$A:$A,0))</f>
        <v>PC20</v>
      </c>
      <c r="H273" s="289"/>
      <c r="I273" s="528">
        <v>271</v>
      </c>
    </row>
    <row r="274" spans="1:9" s="33" customFormat="1" x14ac:dyDescent="0.8">
      <c r="A274" s="634" t="s">
        <v>349</v>
      </c>
      <c r="B274" s="635" t="s">
        <v>350</v>
      </c>
      <c r="C274" s="636">
        <f>IFERROR(INDEX('5.งบทดลอง รพ.'!$C:$C,MATCH('6.WS-Re-Exp'!A274,'5.งบทดลอง รพ.'!$A:$A,0)),)</f>
        <v>0</v>
      </c>
      <c r="D274" s="6"/>
      <c r="E274" s="201" t="str">
        <f>INDEX('13.Mapping'!$E:$E,MATCH('6.WS-Re-Exp'!$A274,'13.Mapping'!$A:$A,0))</f>
        <v>51110</v>
      </c>
      <c r="F274" s="201" t="str">
        <f>INDEX('13.Mapping'!$C:$C,MATCH('6.WS-Re-Exp'!$A274,'13.Mapping'!$A:$A,0))</f>
        <v>P21</v>
      </c>
      <c r="G274" s="201" t="str">
        <f>INDEX('13.Mapping'!$J:$J,MATCH('6.WS-Re-Exp'!$A274,'13.Mapping'!$A:$A,0))</f>
        <v>PC20</v>
      </c>
      <c r="H274" s="289"/>
      <c r="I274" s="528">
        <v>272</v>
      </c>
    </row>
    <row r="275" spans="1:9" s="33" customFormat="1" x14ac:dyDescent="0.8">
      <c r="A275" s="634" t="s">
        <v>351</v>
      </c>
      <c r="B275" s="635" t="s">
        <v>1007</v>
      </c>
      <c r="C275" s="636">
        <f>IFERROR(INDEX('5.งบทดลอง รพ.'!$C:$C,MATCH('6.WS-Re-Exp'!A275,'5.งบทดลอง รพ.'!$A:$A,0)),)</f>
        <v>0</v>
      </c>
      <c r="D275" s="6"/>
      <c r="E275" s="201" t="str">
        <f>INDEX('13.Mapping'!$E:$E,MATCH('6.WS-Re-Exp'!$A275,'13.Mapping'!$A:$A,0))</f>
        <v>51090</v>
      </c>
      <c r="F275" s="201" t="str">
        <f>INDEX('13.Mapping'!$C:$C,MATCH('6.WS-Re-Exp'!$A275,'13.Mapping'!$A:$A,0))</f>
        <v>P21</v>
      </c>
      <c r="G275" s="201" t="str">
        <f>INDEX('13.Mapping'!$J:$J,MATCH('6.WS-Re-Exp'!$A275,'13.Mapping'!$A:$A,0))</f>
        <v>PC20</v>
      </c>
      <c r="H275" s="289"/>
      <c r="I275" s="528">
        <v>273</v>
      </c>
    </row>
    <row r="276" spans="1:9" s="33" customFormat="1" x14ac:dyDescent="0.8">
      <c r="A276" s="634" t="s">
        <v>353</v>
      </c>
      <c r="B276" s="635" t="s">
        <v>1008</v>
      </c>
      <c r="C276" s="636">
        <f>IFERROR(INDEX('5.งบทดลอง รพ.'!$C:$C,MATCH('6.WS-Re-Exp'!A276,'5.งบทดลอง รพ.'!$A:$A,0)),)</f>
        <v>0</v>
      </c>
      <c r="D276" s="6"/>
      <c r="E276" s="201" t="str">
        <f>INDEX('13.Mapping'!$E:$E,MATCH('6.WS-Re-Exp'!$A276,'13.Mapping'!$A:$A,0))</f>
        <v>51110</v>
      </c>
      <c r="F276" s="201" t="str">
        <f>INDEX('13.Mapping'!$C:$C,MATCH('6.WS-Re-Exp'!$A276,'13.Mapping'!$A:$A,0))</f>
        <v>P21</v>
      </c>
      <c r="G276" s="201" t="str">
        <f>INDEX('13.Mapping'!$J:$J,MATCH('6.WS-Re-Exp'!$A276,'13.Mapping'!$A:$A,0))</f>
        <v>PC20</v>
      </c>
      <c r="H276" s="289"/>
      <c r="I276" s="528">
        <v>274</v>
      </c>
    </row>
    <row r="277" spans="1:9" s="33" customFormat="1" x14ac:dyDescent="0.8">
      <c r="A277" s="634" t="s">
        <v>354</v>
      </c>
      <c r="B277" s="635" t="s">
        <v>355</v>
      </c>
      <c r="C277" s="636">
        <f>IFERROR(INDEX('5.งบทดลอง รพ.'!$C:$C,MATCH('6.WS-Re-Exp'!A277,'5.งบทดลอง รพ.'!$A:$A,0)),)</f>
        <v>0</v>
      </c>
      <c r="D277" s="6"/>
      <c r="E277" s="201" t="str">
        <f>INDEX('13.Mapping'!$E:$E,MATCH('6.WS-Re-Exp'!$A277,'13.Mapping'!$A:$A,0))</f>
        <v>51090</v>
      </c>
      <c r="F277" s="201" t="str">
        <f>INDEX('13.Mapping'!$C:$C,MATCH('6.WS-Re-Exp'!$A277,'13.Mapping'!$A:$A,0))</f>
        <v>P21</v>
      </c>
      <c r="G277" s="201" t="str">
        <f>INDEX('13.Mapping'!$J:$J,MATCH('6.WS-Re-Exp'!$A277,'13.Mapping'!$A:$A,0))</f>
        <v>PC20</v>
      </c>
      <c r="H277" s="289"/>
      <c r="I277" s="528">
        <v>275</v>
      </c>
    </row>
    <row r="278" spans="1:9" s="33" customFormat="1" x14ac:dyDescent="0.8">
      <c r="A278" s="634" t="s">
        <v>356</v>
      </c>
      <c r="B278" s="635" t="s">
        <v>357</v>
      </c>
      <c r="C278" s="636">
        <f>IFERROR(INDEX('5.งบทดลอง รพ.'!$C:$C,MATCH('6.WS-Re-Exp'!A278,'5.งบทดลอง รพ.'!$A:$A,0)),)</f>
        <v>0</v>
      </c>
      <c r="D278" s="6"/>
      <c r="E278" s="201" t="str">
        <f>INDEX('13.Mapping'!$E:$E,MATCH('6.WS-Re-Exp'!$A278,'13.Mapping'!$A:$A,0))</f>
        <v>51090</v>
      </c>
      <c r="F278" s="201" t="str">
        <f>INDEX('13.Mapping'!$C:$C,MATCH('6.WS-Re-Exp'!$A278,'13.Mapping'!$A:$A,0))</f>
        <v>P21</v>
      </c>
      <c r="G278" s="201" t="str">
        <f>INDEX('13.Mapping'!$J:$J,MATCH('6.WS-Re-Exp'!$A278,'13.Mapping'!$A:$A,0))</f>
        <v>PC20</v>
      </c>
      <c r="H278" s="289"/>
      <c r="I278" s="528">
        <v>276</v>
      </c>
    </row>
    <row r="279" spans="1:9" s="33" customFormat="1" x14ac:dyDescent="0.8">
      <c r="A279" s="634" t="s">
        <v>358</v>
      </c>
      <c r="B279" s="635" t="s">
        <v>359</v>
      </c>
      <c r="C279" s="636">
        <f>IFERROR(INDEX('5.งบทดลอง รพ.'!$C:$C,MATCH('6.WS-Re-Exp'!A279,'5.งบทดลอง รพ.'!$A:$A,0)),)</f>
        <v>0</v>
      </c>
      <c r="D279" s="6"/>
      <c r="E279" s="201" t="str">
        <f>INDEX('13.Mapping'!$E:$E,MATCH('6.WS-Re-Exp'!$A279,'13.Mapping'!$A:$A,0))</f>
        <v>51130</v>
      </c>
      <c r="F279" s="201" t="str">
        <f>INDEX('13.Mapping'!$C:$C,MATCH('6.WS-Re-Exp'!$A279,'13.Mapping'!$A:$A,0))</f>
        <v>P21</v>
      </c>
      <c r="G279" s="201" t="str">
        <f>INDEX('13.Mapping'!$J:$J,MATCH('6.WS-Re-Exp'!$A279,'13.Mapping'!$A:$A,0))</f>
        <v>PC20</v>
      </c>
      <c r="H279" s="289"/>
      <c r="I279" s="528">
        <v>277</v>
      </c>
    </row>
    <row r="280" spans="1:9" s="33" customFormat="1" x14ac:dyDescent="0.8">
      <c r="A280" s="634" t="s">
        <v>360</v>
      </c>
      <c r="B280" s="635" t="s">
        <v>361</v>
      </c>
      <c r="C280" s="636">
        <f>IFERROR(INDEX('5.งบทดลอง รพ.'!$C:$C,MATCH('6.WS-Re-Exp'!A280,'5.งบทดลอง รพ.'!$A:$A,0)),)</f>
        <v>0</v>
      </c>
      <c r="D280" s="6"/>
      <c r="E280" s="201" t="str">
        <f>INDEX('13.Mapping'!$E:$E,MATCH('6.WS-Re-Exp'!$A280,'13.Mapping'!$A:$A,0))</f>
        <v>51130</v>
      </c>
      <c r="F280" s="201" t="str">
        <f>INDEX('13.Mapping'!$C:$C,MATCH('6.WS-Re-Exp'!$A280,'13.Mapping'!$A:$A,0))</f>
        <v>P21</v>
      </c>
      <c r="G280" s="201" t="str">
        <f>INDEX('13.Mapping'!$J:$J,MATCH('6.WS-Re-Exp'!$A280,'13.Mapping'!$A:$A,0))</f>
        <v>PC20</v>
      </c>
      <c r="H280" s="289"/>
      <c r="I280" s="528">
        <v>278</v>
      </c>
    </row>
    <row r="281" spans="1:9" s="33" customFormat="1" x14ac:dyDescent="0.8">
      <c r="A281" s="634" t="s">
        <v>370</v>
      </c>
      <c r="B281" s="635" t="s">
        <v>371</v>
      </c>
      <c r="C281" s="636">
        <f>IFERROR(INDEX('5.งบทดลอง รพ.'!$C:$C,MATCH('6.WS-Re-Exp'!A281,'5.งบทดลอง รพ.'!$A:$A,0)),)</f>
        <v>0</v>
      </c>
      <c r="D281" s="6"/>
      <c r="E281" s="201" t="str">
        <f>INDEX('13.Mapping'!$E:$E,MATCH('6.WS-Re-Exp'!$A281,'13.Mapping'!$A:$A,0))</f>
        <v>51080</v>
      </c>
      <c r="F281" s="201" t="str">
        <f>INDEX('13.Mapping'!$C:$C,MATCH('6.WS-Re-Exp'!$A281,'13.Mapping'!$A:$A,0))</f>
        <v>P22</v>
      </c>
      <c r="G281" s="201" t="str">
        <f>INDEX('13.Mapping'!$J:$J,MATCH('6.WS-Re-Exp'!$A281,'13.Mapping'!$A:$A,0))</f>
        <v>PC21</v>
      </c>
      <c r="H281" s="289"/>
      <c r="I281" s="528">
        <v>279</v>
      </c>
    </row>
    <row r="282" spans="1:9" s="33" customFormat="1" x14ac:dyDescent="0.8">
      <c r="A282" s="634" t="s">
        <v>372</v>
      </c>
      <c r="B282" s="635" t="s">
        <v>1009</v>
      </c>
      <c r="C282" s="636">
        <f>IFERROR(INDEX('5.งบทดลอง รพ.'!$C:$C,MATCH('6.WS-Re-Exp'!A282,'5.งบทดลอง รพ.'!$A:$A,0)),)</f>
        <v>0</v>
      </c>
      <c r="D282" s="6"/>
      <c r="E282" s="201" t="str">
        <f>INDEX('13.Mapping'!$E:$E,MATCH('6.WS-Re-Exp'!$A282,'13.Mapping'!$A:$A,0))</f>
        <v>51080</v>
      </c>
      <c r="F282" s="201" t="str">
        <f>INDEX('13.Mapping'!$C:$C,MATCH('6.WS-Re-Exp'!$A282,'13.Mapping'!$A:$A,0))</f>
        <v>P22</v>
      </c>
      <c r="G282" s="201" t="str">
        <f>INDEX('13.Mapping'!$J:$J,MATCH('6.WS-Re-Exp'!$A282,'13.Mapping'!$A:$A,0))</f>
        <v>PC21</v>
      </c>
      <c r="H282" s="289"/>
      <c r="I282" s="528">
        <v>280</v>
      </c>
    </row>
    <row r="283" spans="1:9" s="33" customFormat="1" x14ac:dyDescent="0.8">
      <c r="A283" s="634" t="s">
        <v>373</v>
      </c>
      <c r="B283" s="635" t="s">
        <v>374</v>
      </c>
      <c r="C283" s="636">
        <f>IFERROR(INDEX('5.งบทดลอง รพ.'!$C:$C,MATCH('6.WS-Re-Exp'!A283,'5.งบทดลอง รพ.'!$A:$A,0)),)</f>
        <v>0</v>
      </c>
      <c r="D283" s="6"/>
      <c r="E283" s="201" t="str">
        <f>INDEX('13.Mapping'!$E:$E,MATCH('6.WS-Re-Exp'!$A283,'13.Mapping'!$A:$A,0))</f>
        <v>51080</v>
      </c>
      <c r="F283" s="201" t="str">
        <f>INDEX('13.Mapping'!$C:$C,MATCH('6.WS-Re-Exp'!$A283,'13.Mapping'!$A:$A,0))</f>
        <v>P22</v>
      </c>
      <c r="G283" s="201" t="str">
        <f>INDEX('13.Mapping'!$J:$J,MATCH('6.WS-Re-Exp'!$A283,'13.Mapping'!$A:$A,0))</f>
        <v>PC21</v>
      </c>
      <c r="H283" s="289"/>
      <c r="I283" s="528">
        <v>281</v>
      </c>
    </row>
    <row r="284" spans="1:9" s="33" customFormat="1" x14ac:dyDescent="0.8">
      <c r="A284" s="634" t="s">
        <v>375</v>
      </c>
      <c r="B284" s="635" t="s">
        <v>376</v>
      </c>
      <c r="C284" s="636">
        <f>IFERROR(INDEX('5.งบทดลอง รพ.'!$C:$C,MATCH('6.WS-Re-Exp'!A284,'5.งบทดลอง รพ.'!$A:$A,0)),)</f>
        <v>0</v>
      </c>
      <c r="D284" s="6"/>
      <c r="E284" s="201" t="str">
        <f>INDEX('13.Mapping'!$E:$E,MATCH('6.WS-Re-Exp'!$A284,'13.Mapping'!$A:$A,0))</f>
        <v>51080</v>
      </c>
      <c r="F284" s="201" t="str">
        <f>INDEX('13.Mapping'!$C:$C,MATCH('6.WS-Re-Exp'!$A284,'13.Mapping'!$A:$A,0))</f>
        <v>P22</v>
      </c>
      <c r="G284" s="201" t="str">
        <f>INDEX('13.Mapping'!$J:$J,MATCH('6.WS-Re-Exp'!$A284,'13.Mapping'!$A:$A,0))</f>
        <v>PC21</v>
      </c>
      <c r="H284" s="289"/>
      <c r="I284" s="528">
        <v>282</v>
      </c>
    </row>
    <row r="285" spans="1:9" s="33" customFormat="1" x14ac:dyDescent="0.8">
      <c r="A285" s="634" t="s">
        <v>377</v>
      </c>
      <c r="B285" s="635" t="s">
        <v>378</v>
      </c>
      <c r="C285" s="636">
        <f>IFERROR(INDEX('5.งบทดลอง รพ.'!$C:$C,MATCH('6.WS-Re-Exp'!A285,'5.งบทดลอง รพ.'!$A:$A,0)),)</f>
        <v>0</v>
      </c>
      <c r="D285" s="6"/>
      <c r="E285" s="201" t="str">
        <f>INDEX('13.Mapping'!$E:$E,MATCH('6.WS-Re-Exp'!$A285,'13.Mapping'!$A:$A,0))</f>
        <v>51080</v>
      </c>
      <c r="F285" s="201" t="str">
        <f>INDEX('13.Mapping'!$C:$C,MATCH('6.WS-Re-Exp'!$A285,'13.Mapping'!$A:$A,0))</f>
        <v>P22</v>
      </c>
      <c r="G285" s="201" t="str">
        <f>INDEX('13.Mapping'!$J:$J,MATCH('6.WS-Re-Exp'!$A285,'13.Mapping'!$A:$A,0))</f>
        <v>PC21</v>
      </c>
      <c r="H285" s="289"/>
      <c r="I285" s="528">
        <v>283</v>
      </c>
    </row>
    <row r="286" spans="1:9" s="33" customFormat="1" x14ac:dyDescent="0.8">
      <c r="A286" s="634" t="s">
        <v>362</v>
      </c>
      <c r="B286" s="635" t="s">
        <v>363</v>
      </c>
      <c r="C286" s="636">
        <f>IFERROR(INDEX('5.งบทดลอง รพ.'!$C:$C,MATCH('6.WS-Re-Exp'!A286,'5.งบทดลอง รพ.'!$A:$A,0)),)</f>
        <v>0</v>
      </c>
      <c r="D286" s="6"/>
      <c r="E286" s="201" t="str">
        <f>INDEX('13.Mapping'!$E:$E,MATCH('6.WS-Re-Exp'!$A286,'13.Mapping'!$A:$A,0))</f>
        <v>51130</v>
      </c>
      <c r="F286" s="201" t="str">
        <f>INDEX('13.Mapping'!$C:$C,MATCH('6.WS-Re-Exp'!$A286,'13.Mapping'!$A:$A,0))</f>
        <v>P21</v>
      </c>
      <c r="G286" s="201" t="str">
        <f>INDEX('13.Mapping'!$J:$J,MATCH('6.WS-Re-Exp'!$A286,'13.Mapping'!$A:$A,0))</f>
        <v>PC20</v>
      </c>
      <c r="H286" s="289"/>
      <c r="I286" s="528">
        <v>284</v>
      </c>
    </row>
    <row r="287" spans="1:9" s="33" customFormat="1" x14ac:dyDescent="0.8">
      <c r="A287" s="634" t="s">
        <v>364</v>
      </c>
      <c r="B287" s="635" t="s">
        <v>365</v>
      </c>
      <c r="C287" s="636">
        <f>IFERROR(INDEX('5.งบทดลอง รพ.'!$C:$C,MATCH('6.WS-Re-Exp'!A287,'5.งบทดลอง รพ.'!$A:$A,0)),)</f>
        <v>0</v>
      </c>
      <c r="D287" s="6"/>
      <c r="E287" s="201" t="str">
        <f>INDEX('13.Mapping'!$E:$E,MATCH('6.WS-Re-Exp'!$A287,'13.Mapping'!$A:$A,0))</f>
        <v>51130</v>
      </c>
      <c r="F287" s="201" t="str">
        <f>INDEX('13.Mapping'!$C:$C,MATCH('6.WS-Re-Exp'!$A287,'13.Mapping'!$A:$A,0))</f>
        <v>P21</v>
      </c>
      <c r="G287" s="201" t="str">
        <f>INDEX('13.Mapping'!$J:$J,MATCH('6.WS-Re-Exp'!$A287,'13.Mapping'!$A:$A,0))</f>
        <v>PC20</v>
      </c>
      <c r="H287" s="289"/>
      <c r="I287" s="528">
        <v>285</v>
      </c>
    </row>
    <row r="288" spans="1:9" s="33" customFormat="1" x14ac:dyDescent="0.8">
      <c r="A288" s="634" t="s">
        <v>214</v>
      </c>
      <c r="B288" s="635" t="s">
        <v>215</v>
      </c>
      <c r="C288" s="636">
        <f>IFERROR(INDEX('5.งบทดลอง รพ.'!$C:$C,MATCH('6.WS-Re-Exp'!A288,'5.งบทดลอง รพ.'!$A:$A,0)),)</f>
        <v>0</v>
      </c>
      <c r="D288" s="6"/>
      <c r="E288" s="201" t="str">
        <f>INDEX('13.Mapping'!$E:$E,MATCH('6.WS-Re-Exp'!$A288,'13.Mapping'!$A:$A,0))</f>
        <v>51010</v>
      </c>
      <c r="F288" s="201" t="str">
        <f>INDEX('13.Mapping'!$C:$C,MATCH('6.WS-Re-Exp'!$A288,'13.Mapping'!$A:$A,0))</f>
        <v>P14</v>
      </c>
      <c r="G288" s="201">
        <f>INDEX('13.Mapping'!$J:$J,MATCH('6.WS-Re-Exp'!$A288,'13.Mapping'!$A:$A,0))</f>
        <v>0</v>
      </c>
      <c r="H288" s="289"/>
      <c r="I288" s="528">
        <v>286</v>
      </c>
    </row>
    <row r="289" spans="1:9" s="33" customFormat="1" x14ac:dyDescent="0.8">
      <c r="A289" s="634" t="s">
        <v>216</v>
      </c>
      <c r="B289" s="635" t="s">
        <v>1010</v>
      </c>
      <c r="C289" s="636">
        <f>IFERROR(INDEX('5.งบทดลอง รพ.'!$C:$C,MATCH('6.WS-Re-Exp'!A289,'5.งบทดลอง รพ.'!$A:$A,0)),)</f>
        <v>0</v>
      </c>
      <c r="D289" s="6"/>
      <c r="E289" s="201" t="str">
        <f>INDEX('13.Mapping'!$E:$E,MATCH('6.WS-Re-Exp'!$A289,'13.Mapping'!$A:$A,0))</f>
        <v>51020</v>
      </c>
      <c r="F289" s="201" t="str">
        <f>INDEX('13.Mapping'!$C:$C,MATCH('6.WS-Re-Exp'!$A289,'13.Mapping'!$A:$A,0))</f>
        <v>P15</v>
      </c>
      <c r="G289" s="201">
        <f>INDEX('13.Mapping'!$J:$J,MATCH('6.WS-Re-Exp'!$A289,'13.Mapping'!$A:$A,0))</f>
        <v>0</v>
      </c>
      <c r="H289" s="289"/>
      <c r="I289" s="528">
        <v>287</v>
      </c>
    </row>
    <row r="290" spans="1:9" s="33" customFormat="1" x14ac:dyDescent="0.8">
      <c r="A290" s="634" t="s">
        <v>218</v>
      </c>
      <c r="B290" s="635" t="s">
        <v>1011</v>
      </c>
      <c r="C290" s="636">
        <f>IFERROR(INDEX('5.งบทดลอง รพ.'!$C:$C,MATCH('6.WS-Re-Exp'!A290,'5.งบทดลอง รพ.'!$A:$A,0)),)</f>
        <v>0</v>
      </c>
      <c r="D290" s="6"/>
      <c r="E290" s="201" t="str">
        <f>INDEX('13.Mapping'!$E:$E,MATCH('6.WS-Re-Exp'!$A290,'13.Mapping'!$A:$A,0))</f>
        <v>51030</v>
      </c>
      <c r="F290" s="201" t="str">
        <f>INDEX('13.Mapping'!$C:$C,MATCH('6.WS-Re-Exp'!$A290,'13.Mapping'!$A:$A,0))</f>
        <v>P15</v>
      </c>
      <c r="G290" s="201">
        <f>INDEX('13.Mapping'!$J:$J,MATCH('6.WS-Re-Exp'!$A290,'13.Mapping'!$A:$A,0))</f>
        <v>0</v>
      </c>
      <c r="H290" s="289"/>
      <c r="I290" s="528">
        <v>288</v>
      </c>
    </row>
    <row r="291" spans="1:9" s="33" customFormat="1" x14ac:dyDescent="0.8">
      <c r="A291" s="634" t="s">
        <v>221</v>
      </c>
      <c r="B291" s="635" t="s">
        <v>222</v>
      </c>
      <c r="C291" s="636">
        <f>IFERROR(INDEX('5.งบทดลอง รพ.'!$C:$C,MATCH('6.WS-Re-Exp'!A291,'5.งบทดลอง รพ.'!$A:$A,0)),)</f>
        <v>0</v>
      </c>
      <c r="D291" s="6"/>
      <c r="E291" s="201" t="str">
        <f>INDEX('13.Mapping'!$E:$E,MATCH('6.WS-Re-Exp'!$A291,'13.Mapping'!$A:$A,0))</f>
        <v>51040</v>
      </c>
      <c r="F291" s="201" t="str">
        <f>INDEX('13.Mapping'!$C:$C,MATCH('6.WS-Re-Exp'!$A291,'13.Mapping'!$A:$A,0))</f>
        <v>P16</v>
      </c>
      <c r="G291" s="201">
        <f>INDEX('13.Mapping'!$J:$J,MATCH('6.WS-Re-Exp'!$A291,'13.Mapping'!$A:$A,0))</f>
        <v>0</v>
      </c>
      <c r="H291" s="289"/>
      <c r="I291" s="528">
        <v>289</v>
      </c>
    </row>
    <row r="292" spans="1:9" s="33" customFormat="1" x14ac:dyDescent="0.8">
      <c r="A292" s="634" t="s">
        <v>385</v>
      </c>
      <c r="B292" s="635" t="s">
        <v>386</v>
      </c>
      <c r="C292" s="636">
        <f>IFERROR(INDEX('5.งบทดลอง รพ.'!$C:$C,MATCH('6.WS-Re-Exp'!A292,'5.งบทดลอง รพ.'!$A:$A,0)),)</f>
        <v>0</v>
      </c>
      <c r="D292" s="6"/>
      <c r="E292" s="201" t="str">
        <f>INDEX('13.Mapping'!$E:$E,MATCH('6.WS-Re-Exp'!$A292,'13.Mapping'!$A:$A,0))</f>
        <v>51060</v>
      </c>
      <c r="F292" s="201" t="str">
        <f>INDEX('13.Mapping'!$C:$C,MATCH('6.WS-Re-Exp'!$A292,'13.Mapping'!$A:$A,0))</f>
        <v>P23</v>
      </c>
      <c r="G292" s="201">
        <f>INDEX('13.Mapping'!$J:$J,MATCH('6.WS-Re-Exp'!$A292,'13.Mapping'!$A:$A,0))</f>
        <v>0</v>
      </c>
      <c r="H292" s="289"/>
      <c r="I292" s="528">
        <v>290</v>
      </c>
    </row>
    <row r="293" spans="1:9" s="33" customFormat="1" x14ac:dyDescent="0.8">
      <c r="A293" s="634" t="s">
        <v>387</v>
      </c>
      <c r="B293" s="635" t="s">
        <v>388</v>
      </c>
      <c r="C293" s="636">
        <f>IFERROR(INDEX('5.งบทดลอง รพ.'!$C:$C,MATCH('6.WS-Re-Exp'!A293,'5.งบทดลอง รพ.'!$A:$A,0)),)</f>
        <v>0</v>
      </c>
      <c r="D293" s="6"/>
      <c r="E293" s="201" t="str">
        <f>INDEX('13.Mapping'!$E:$E,MATCH('6.WS-Re-Exp'!$A293,'13.Mapping'!$A:$A,0))</f>
        <v>51060</v>
      </c>
      <c r="F293" s="201" t="str">
        <f>INDEX('13.Mapping'!$C:$C,MATCH('6.WS-Re-Exp'!$A293,'13.Mapping'!$A:$A,0))</f>
        <v>P23</v>
      </c>
      <c r="G293" s="201">
        <f>INDEX('13.Mapping'!$J:$J,MATCH('6.WS-Re-Exp'!$A293,'13.Mapping'!$A:$A,0))</f>
        <v>0</v>
      </c>
      <c r="H293" s="289"/>
      <c r="I293" s="528">
        <v>291</v>
      </c>
    </row>
    <row r="294" spans="1:9" s="33" customFormat="1" x14ac:dyDescent="0.8">
      <c r="A294" s="634" t="s">
        <v>219</v>
      </c>
      <c r="B294" s="635" t="s">
        <v>220</v>
      </c>
      <c r="C294" s="636">
        <f>IFERROR(INDEX('5.งบทดลอง รพ.'!$C:$C,MATCH('6.WS-Re-Exp'!A294,'5.งบทดลอง รพ.'!$A:$A,0)),)</f>
        <v>0</v>
      </c>
      <c r="D294" s="6"/>
      <c r="E294" s="201" t="str">
        <f>INDEX('13.Mapping'!$E:$E,MATCH('6.WS-Re-Exp'!$A294,'13.Mapping'!$A:$A,0))</f>
        <v>51050</v>
      </c>
      <c r="F294" s="201" t="str">
        <f>INDEX('13.Mapping'!$C:$C,MATCH('6.WS-Re-Exp'!$A294,'13.Mapping'!$A:$A,0))</f>
        <v>P151</v>
      </c>
      <c r="G294" s="201">
        <f>INDEX('13.Mapping'!$J:$J,MATCH('6.WS-Re-Exp'!$A294,'13.Mapping'!$A:$A,0))</f>
        <v>0</v>
      </c>
      <c r="H294" s="289"/>
      <c r="I294" s="528">
        <v>292</v>
      </c>
    </row>
    <row r="295" spans="1:9" s="33" customFormat="1" x14ac:dyDescent="0.8">
      <c r="A295" s="634" t="s">
        <v>795</v>
      </c>
      <c r="B295" s="635" t="s">
        <v>796</v>
      </c>
      <c r="C295" s="636">
        <f>IFERROR(INDEX('5.งบทดลอง รพ.'!$C:$C,MATCH('6.WS-Re-Exp'!A295,'5.งบทดลอง รพ.'!$A:$A,0)),)</f>
        <v>0</v>
      </c>
      <c r="D295" s="6"/>
      <c r="E295" s="201" t="str">
        <f>INDEX('13.Mapping'!$E:$E,MATCH('6.WS-Re-Exp'!$A295,'13.Mapping'!$A:$A,0))</f>
        <v>51020</v>
      </c>
      <c r="F295" s="201" t="str">
        <f>INDEX('13.Mapping'!$C:$C,MATCH('6.WS-Re-Exp'!$A295,'13.Mapping'!$A:$A,0))</f>
        <v>P15</v>
      </c>
      <c r="G295" s="201">
        <f>INDEX('13.Mapping'!$J:$J,MATCH('6.WS-Re-Exp'!$A295,'13.Mapping'!$A:$A,0))</f>
        <v>0</v>
      </c>
      <c r="H295" s="289"/>
      <c r="I295" s="528">
        <v>293</v>
      </c>
    </row>
    <row r="296" spans="1:9" s="33" customFormat="1" x14ac:dyDescent="0.8">
      <c r="A296" s="634" t="s">
        <v>392</v>
      </c>
      <c r="B296" s="635" t="s">
        <v>1012</v>
      </c>
      <c r="C296" s="636">
        <f>IFERROR(INDEX('5.งบทดลอง รพ.'!$C:$C,MATCH('6.WS-Re-Exp'!A296,'5.งบทดลอง รพ.'!$A:$A,0)),)</f>
        <v>0</v>
      </c>
      <c r="D296" s="6"/>
      <c r="E296" s="201" t="str">
        <f>INDEX('13.Mapping'!$E:$E,MATCH('6.WS-Re-Exp'!$A296,'13.Mapping'!$A:$A,0))</f>
        <v>51060</v>
      </c>
      <c r="F296" s="201" t="str">
        <f>INDEX('13.Mapping'!$C:$C,MATCH('6.WS-Re-Exp'!$A296,'13.Mapping'!$A:$A,0))</f>
        <v>P23</v>
      </c>
      <c r="G296" s="201">
        <f>INDEX('13.Mapping'!$J:$J,MATCH('6.WS-Re-Exp'!$A296,'13.Mapping'!$A:$A,0))</f>
        <v>0</v>
      </c>
      <c r="H296" s="289"/>
      <c r="I296" s="528">
        <v>294</v>
      </c>
    </row>
    <row r="297" spans="1:9" s="33" customFormat="1" x14ac:dyDescent="0.8">
      <c r="A297" s="634" t="s">
        <v>366</v>
      </c>
      <c r="B297" s="635" t="s">
        <v>367</v>
      </c>
      <c r="C297" s="636">
        <f>IFERROR(INDEX('5.งบทดลอง รพ.'!$C:$C,MATCH('6.WS-Re-Exp'!A297,'5.งบทดลอง รพ.'!$A:$A,0)),)</f>
        <v>0</v>
      </c>
      <c r="D297" s="6"/>
      <c r="E297" s="201" t="str">
        <f>INDEX('13.Mapping'!$E:$E,MATCH('6.WS-Re-Exp'!$A297,'13.Mapping'!$A:$A,0))</f>
        <v>51130</v>
      </c>
      <c r="F297" s="201" t="str">
        <f>INDEX('13.Mapping'!$C:$C,MATCH('6.WS-Re-Exp'!$A297,'13.Mapping'!$A:$A,0))</f>
        <v>P21</v>
      </c>
      <c r="G297" s="201" t="str">
        <f>INDEX('13.Mapping'!$J:$J,MATCH('6.WS-Re-Exp'!$A297,'13.Mapping'!$A:$A,0))</f>
        <v>PC20</v>
      </c>
      <c r="H297" s="289"/>
      <c r="I297" s="528">
        <v>295</v>
      </c>
    </row>
    <row r="298" spans="1:9" s="33" customFormat="1" x14ac:dyDescent="0.8">
      <c r="A298" s="634" t="s">
        <v>368</v>
      </c>
      <c r="B298" s="635" t="s">
        <v>369</v>
      </c>
      <c r="C298" s="636">
        <f>IFERROR(INDEX('5.งบทดลอง รพ.'!$C:$C,MATCH('6.WS-Re-Exp'!A298,'5.งบทดลอง รพ.'!$A:$A,0)),)</f>
        <v>0</v>
      </c>
      <c r="D298" s="6"/>
      <c r="E298" s="201" t="str">
        <f>INDEX('13.Mapping'!$E:$E,MATCH('6.WS-Re-Exp'!$A298,'13.Mapping'!$A:$A,0))</f>
        <v>51130</v>
      </c>
      <c r="F298" s="201" t="str">
        <f>INDEX('13.Mapping'!$C:$C,MATCH('6.WS-Re-Exp'!$A298,'13.Mapping'!$A:$A,0))</f>
        <v>P21</v>
      </c>
      <c r="G298" s="201" t="str">
        <f>INDEX('13.Mapping'!$J:$J,MATCH('6.WS-Re-Exp'!$A298,'13.Mapping'!$A:$A,0))</f>
        <v>PC20</v>
      </c>
      <c r="H298" s="289"/>
      <c r="I298" s="528">
        <v>296</v>
      </c>
    </row>
    <row r="299" spans="1:9" s="33" customFormat="1" x14ac:dyDescent="0.8">
      <c r="A299" s="634" t="s">
        <v>483</v>
      </c>
      <c r="B299" s="635" t="s">
        <v>1013</v>
      </c>
      <c r="C299" s="636">
        <f>IFERROR(INDEX('5.งบทดลอง รพ.'!$C:$C,MATCH('6.WS-Re-Exp'!A299,'5.งบทดลอง รพ.'!$A:$A,0)),)</f>
        <v>0</v>
      </c>
      <c r="D299" s="6"/>
      <c r="E299" s="201" t="str">
        <f>INDEX('13.Mapping'!$E:$E,MATCH('6.WS-Re-Exp'!$A299,'13.Mapping'!$A:$A,0))</f>
        <v>51130</v>
      </c>
      <c r="F299" s="201" t="str">
        <f>INDEX('13.Mapping'!$C:$C,MATCH('6.WS-Re-Exp'!$A299,'13.Mapping'!$A:$A,0))</f>
        <v>P21</v>
      </c>
      <c r="G299" s="201" t="str">
        <f>INDEX('13.Mapping'!$J:$J,MATCH('6.WS-Re-Exp'!$A299,'13.Mapping'!$A:$A,0))</f>
        <v>PC20</v>
      </c>
      <c r="H299" s="289"/>
      <c r="I299" s="528">
        <v>297</v>
      </c>
    </row>
    <row r="300" spans="1:9" s="33" customFormat="1" x14ac:dyDescent="0.8">
      <c r="A300" s="634" t="s">
        <v>797</v>
      </c>
      <c r="B300" s="635" t="s">
        <v>798</v>
      </c>
      <c r="C300" s="636">
        <f>IFERROR(INDEX('5.งบทดลอง รพ.'!$C:$C,MATCH('6.WS-Re-Exp'!A300,'5.งบทดลอง รพ.'!$A:$A,0)),)</f>
        <v>0</v>
      </c>
      <c r="D300" s="6"/>
      <c r="E300" s="201" t="str">
        <f>INDEX('13.Mapping'!$E:$E,MATCH('6.WS-Re-Exp'!$A300,'13.Mapping'!$A:$A,0))</f>
        <v>51130</v>
      </c>
      <c r="F300" s="201" t="str">
        <f>INDEX('13.Mapping'!$C:$C,MATCH('6.WS-Re-Exp'!$A300,'13.Mapping'!$A:$A,0))</f>
        <v>P21</v>
      </c>
      <c r="G300" s="201" t="str">
        <f>INDEX('13.Mapping'!$J:$J,MATCH('6.WS-Re-Exp'!$A300,'13.Mapping'!$A:$A,0))</f>
        <v>PC20</v>
      </c>
      <c r="H300" s="289"/>
      <c r="I300" s="528">
        <v>298</v>
      </c>
    </row>
    <row r="301" spans="1:9" s="33" customFormat="1" ht="21.65" customHeight="1" x14ac:dyDescent="0.8">
      <c r="A301" s="634" t="s">
        <v>484</v>
      </c>
      <c r="B301" s="635" t="s">
        <v>485</v>
      </c>
      <c r="C301" s="636">
        <f>IFERROR(INDEX('5.งบทดลอง รพ.'!$C:$C,MATCH('6.WS-Re-Exp'!A301,'5.งบทดลอง รพ.'!$A:$A,0)),)</f>
        <v>0</v>
      </c>
      <c r="D301" s="6"/>
      <c r="E301" s="201" t="str">
        <f>INDEX('13.Mapping'!$E:$E,MATCH('6.WS-Re-Exp'!$A301,'13.Mapping'!$A:$A,0))</f>
        <v>51130</v>
      </c>
      <c r="F301" s="201" t="str">
        <f>INDEX('13.Mapping'!$C:$C,MATCH('6.WS-Re-Exp'!$A301,'13.Mapping'!$A:$A,0))</f>
        <v>P21</v>
      </c>
      <c r="G301" s="201" t="str">
        <f>INDEX('13.Mapping'!$J:$J,MATCH('6.WS-Re-Exp'!$A301,'13.Mapping'!$A:$A,0))</f>
        <v>PC20</v>
      </c>
      <c r="H301" s="289"/>
      <c r="I301" s="528">
        <v>299</v>
      </c>
    </row>
    <row r="302" spans="1:9" s="33" customFormat="1" ht="21.65" customHeight="1" x14ac:dyDescent="0.8">
      <c r="A302" s="634" t="s">
        <v>799</v>
      </c>
      <c r="B302" s="635" t="s">
        <v>800</v>
      </c>
      <c r="C302" s="636">
        <f>IFERROR(INDEX('5.งบทดลอง รพ.'!$C:$C,MATCH('6.WS-Re-Exp'!A302,'5.งบทดลอง รพ.'!$A:$A,0)),)</f>
        <v>0</v>
      </c>
      <c r="D302" s="6"/>
      <c r="E302" s="201" t="str">
        <f>INDEX('13.Mapping'!$E:$E,MATCH('6.WS-Re-Exp'!$A302,'13.Mapping'!$A:$A,0))</f>
        <v>53050</v>
      </c>
      <c r="F302" s="201" t="str">
        <f>INDEX('13.Mapping'!$C:$C,MATCH('6.WS-Re-Exp'!$A302,'13.Mapping'!$A:$A,0))</f>
        <v>P25</v>
      </c>
      <c r="G302" s="201">
        <f>INDEX('13.Mapping'!$J:$J,MATCH('6.WS-Re-Exp'!$A302,'13.Mapping'!$A:$A,0))</f>
        <v>0</v>
      </c>
      <c r="H302" s="289"/>
      <c r="I302" s="528">
        <v>300</v>
      </c>
    </row>
    <row r="303" spans="1:9" s="33" customFormat="1" ht="21.65" customHeight="1" x14ac:dyDescent="0.8">
      <c r="A303" s="634" t="s">
        <v>486</v>
      </c>
      <c r="B303" s="635" t="s">
        <v>487</v>
      </c>
      <c r="C303" s="636">
        <f>IFERROR(INDEX('5.งบทดลอง รพ.'!$C:$C,MATCH('6.WS-Re-Exp'!A303,'5.งบทดลอง รพ.'!$A:$A,0)),)</f>
        <v>0</v>
      </c>
      <c r="D303" s="6"/>
      <c r="E303" s="201" t="str">
        <f>INDEX('13.Mapping'!$E:$E,MATCH('6.WS-Re-Exp'!$A303,'13.Mapping'!$A:$A,0))</f>
        <v>51130</v>
      </c>
      <c r="F303" s="201" t="str">
        <f>INDEX('13.Mapping'!$C:$C,MATCH('6.WS-Re-Exp'!$A303,'13.Mapping'!$A:$A,0))</f>
        <v>P21</v>
      </c>
      <c r="G303" s="201" t="str">
        <f>INDEX('13.Mapping'!$J:$J,MATCH('6.WS-Re-Exp'!$A303,'13.Mapping'!$A:$A,0))</f>
        <v>PC20</v>
      </c>
      <c r="H303" s="289"/>
      <c r="I303" s="528">
        <v>301</v>
      </c>
    </row>
    <row r="304" spans="1:9" s="33" customFormat="1" ht="21.65" customHeight="1" x14ac:dyDescent="0.8">
      <c r="A304" s="634" t="s">
        <v>488</v>
      </c>
      <c r="B304" s="635" t="s">
        <v>489</v>
      </c>
      <c r="C304" s="636">
        <f>IFERROR(INDEX('5.งบทดลอง รพ.'!$C:$C,MATCH('6.WS-Re-Exp'!A304,'5.งบทดลอง รพ.'!$A:$A,0)),)</f>
        <v>0</v>
      </c>
      <c r="D304" s="6"/>
      <c r="E304" s="201" t="str">
        <f>INDEX('13.Mapping'!$E:$E,MATCH('6.WS-Re-Exp'!$A304,'13.Mapping'!$A:$A,0))</f>
        <v>51130</v>
      </c>
      <c r="F304" s="201" t="str">
        <f>INDEX('13.Mapping'!$C:$C,MATCH('6.WS-Re-Exp'!$A304,'13.Mapping'!$A:$A,0))</f>
        <v>P21</v>
      </c>
      <c r="G304" s="201" t="str">
        <f>INDEX('13.Mapping'!$J:$J,MATCH('6.WS-Re-Exp'!$A304,'13.Mapping'!$A:$A,0))</f>
        <v>PC20</v>
      </c>
      <c r="H304" s="289"/>
      <c r="I304" s="528">
        <v>302</v>
      </c>
    </row>
    <row r="305" spans="1:9" s="33" customFormat="1" ht="21.65" customHeight="1" x14ac:dyDescent="0.8">
      <c r="A305" s="634" t="s">
        <v>490</v>
      </c>
      <c r="B305" s="635" t="s">
        <v>1118</v>
      </c>
      <c r="C305" s="636">
        <f>IFERROR(INDEX('5.งบทดลอง รพ.'!$C:$C,MATCH('6.WS-Re-Exp'!A305,'5.งบทดลอง รพ.'!$A:$A,0)),)</f>
        <v>0</v>
      </c>
      <c r="D305" s="6"/>
      <c r="E305" s="201" t="str">
        <f>INDEX('13.Mapping'!$E:$E,MATCH('6.WS-Re-Exp'!$A305,'13.Mapping'!$A:$A,0))</f>
        <v>52100</v>
      </c>
      <c r="F305" s="201" t="str">
        <f>INDEX('13.Mapping'!$C:$C,MATCH('6.WS-Re-Exp'!$A305,'13.Mapping'!$A:$A,0))</f>
        <v>P25</v>
      </c>
      <c r="G305" s="201" t="str">
        <f>INDEX('13.Mapping'!$J:$J,MATCH('6.WS-Re-Exp'!$A305,'13.Mapping'!$A:$A,0))</f>
        <v>PC23</v>
      </c>
      <c r="H305" s="289"/>
      <c r="I305" s="528">
        <v>303</v>
      </c>
    </row>
    <row r="306" spans="1:9" s="33" customFormat="1" ht="21.65" customHeight="1" x14ac:dyDescent="0.8">
      <c r="A306" s="634" t="s">
        <v>491</v>
      </c>
      <c r="B306" s="635" t="s">
        <v>1119</v>
      </c>
      <c r="C306" s="636">
        <f>IFERROR(INDEX('5.งบทดลอง รพ.'!$C:$C,MATCH('6.WS-Re-Exp'!A306,'5.งบทดลอง รพ.'!$A:$A,0)),)</f>
        <v>0</v>
      </c>
      <c r="D306" s="6"/>
      <c r="E306" s="201" t="str">
        <f>INDEX('13.Mapping'!$E:$E,MATCH('6.WS-Re-Exp'!$A306,'13.Mapping'!$A:$A,0))</f>
        <v>51140</v>
      </c>
      <c r="F306" s="201" t="str">
        <f>INDEX('13.Mapping'!$C:$C,MATCH('6.WS-Re-Exp'!$A306,'13.Mapping'!$A:$A,0))</f>
        <v>P25</v>
      </c>
      <c r="G306" s="201">
        <f>INDEX('13.Mapping'!$J:$J,MATCH('6.WS-Re-Exp'!$A306,'13.Mapping'!$A:$A,0))</f>
        <v>0</v>
      </c>
      <c r="H306" s="289"/>
      <c r="I306" s="528">
        <v>304</v>
      </c>
    </row>
    <row r="307" spans="1:9" s="33" customFormat="1" ht="21.65" customHeight="1" x14ac:dyDescent="0.8">
      <c r="A307" s="634" t="s">
        <v>801</v>
      </c>
      <c r="B307" s="635" t="s">
        <v>802</v>
      </c>
      <c r="C307" s="636">
        <f>IFERROR(INDEX('5.งบทดลอง รพ.'!$C:$C,MATCH('6.WS-Re-Exp'!A307,'5.งบทดลอง รพ.'!$A:$A,0)),)</f>
        <v>0</v>
      </c>
      <c r="D307" s="6"/>
      <c r="E307" s="201" t="str">
        <f>INDEX('13.Mapping'!$E:$E,MATCH('6.WS-Re-Exp'!$A307,'13.Mapping'!$A:$A,0))</f>
        <v>51130</v>
      </c>
      <c r="F307" s="201" t="str">
        <f>INDEX('13.Mapping'!$C:$C,MATCH('6.WS-Re-Exp'!$A307,'13.Mapping'!$A:$A,0))</f>
        <v>P21</v>
      </c>
      <c r="G307" s="201" t="str">
        <f>INDEX('13.Mapping'!$J:$J,MATCH('6.WS-Re-Exp'!$A307,'13.Mapping'!$A:$A,0))</f>
        <v>PC20</v>
      </c>
      <c r="H307" s="289"/>
      <c r="I307" s="528">
        <v>305</v>
      </c>
    </row>
    <row r="308" spans="1:9" s="33" customFormat="1" ht="21.65" customHeight="1" x14ac:dyDescent="0.8">
      <c r="A308" s="634" t="s">
        <v>1120</v>
      </c>
      <c r="B308" s="635" t="s">
        <v>1121</v>
      </c>
      <c r="C308" s="636">
        <f>IFERROR(INDEX('5.งบทดลอง รพ.'!$C:$C,MATCH('6.WS-Re-Exp'!A308,'5.งบทดลอง รพ.'!$A:$A,0)),)</f>
        <v>0</v>
      </c>
      <c r="D308" s="6"/>
      <c r="E308" s="201" t="str">
        <f>INDEX('13.Mapping'!$E:$E,MATCH('6.WS-Re-Exp'!$A308,'13.Mapping'!$A:$A,0))</f>
        <v>51140</v>
      </c>
      <c r="F308" s="201" t="str">
        <f>INDEX('13.Mapping'!$C:$C,MATCH('6.WS-Re-Exp'!$A308,'13.Mapping'!$A:$A,0))</f>
        <v>P25</v>
      </c>
      <c r="G308" s="201" t="str">
        <f>INDEX('13.Mapping'!$J:$J,MATCH('6.WS-Re-Exp'!$A308,'13.Mapping'!$A:$A,0))</f>
        <v>PC23</v>
      </c>
      <c r="H308" s="289"/>
      <c r="I308" s="528">
        <v>306</v>
      </c>
    </row>
    <row r="309" spans="1:9" s="33" customFormat="1" ht="21.65" customHeight="1" x14ac:dyDescent="0.8">
      <c r="A309" s="634" t="s">
        <v>492</v>
      </c>
      <c r="B309" s="635" t="s">
        <v>1014</v>
      </c>
      <c r="C309" s="636">
        <f>IFERROR(INDEX('5.งบทดลอง รพ.'!$C:$C,MATCH('6.WS-Re-Exp'!A309,'5.งบทดลอง รพ.'!$A:$A,0)),)</f>
        <v>0</v>
      </c>
      <c r="D309" s="6"/>
      <c r="E309" s="201" t="str">
        <f>INDEX('13.Mapping'!$E:$E,MATCH('6.WS-Re-Exp'!$A309,'13.Mapping'!$A:$A,0))</f>
        <v>53040</v>
      </c>
      <c r="F309" s="201" t="str">
        <f>INDEX('13.Mapping'!$C:$C,MATCH('6.WS-Re-Exp'!$A309,'13.Mapping'!$A:$A,0))</f>
        <v>P25</v>
      </c>
      <c r="G309" s="201" t="str">
        <f>INDEX('13.Mapping'!$J:$J,MATCH('6.WS-Re-Exp'!$A309,'13.Mapping'!$A:$A,0))</f>
        <v>PC23</v>
      </c>
      <c r="H309" s="289"/>
      <c r="I309" s="528">
        <v>307</v>
      </c>
    </row>
    <row r="310" spans="1:9" s="33" customFormat="1" ht="21.65" customHeight="1" x14ac:dyDescent="0.8">
      <c r="A310" s="634" t="s">
        <v>493</v>
      </c>
      <c r="B310" s="635" t="s">
        <v>1015</v>
      </c>
      <c r="C310" s="636">
        <f>IFERROR(INDEX('5.งบทดลอง รพ.'!$C:$C,MATCH('6.WS-Re-Exp'!A310,'5.งบทดลอง รพ.'!$A:$A,0)),)</f>
        <v>0</v>
      </c>
      <c r="D310" s="6"/>
      <c r="E310" s="201" t="str">
        <f>INDEX('13.Mapping'!$E:$E,MATCH('6.WS-Re-Exp'!$A310,'13.Mapping'!$A:$A,0))</f>
        <v>53040</v>
      </c>
      <c r="F310" s="201" t="str">
        <f>INDEX('13.Mapping'!$C:$C,MATCH('6.WS-Re-Exp'!$A310,'13.Mapping'!$A:$A,0))</f>
        <v>P25</v>
      </c>
      <c r="G310" s="201" t="str">
        <f>INDEX('13.Mapping'!$J:$J,MATCH('6.WS-Re-Exp'!$A310,'13.Mapping'!$A:$A,0))</f>
        <v>PC23</v>
      </c>
      <c r="H310" s="289"/>
      <c r="I310" s="528">
        <v>308</v>
      </c>
    </row>
    <row r="311" spans="1:9" s="33" customFormat="1" ht="21.65" customHeight="1" x14ac:dyDescent="0.8">
      <c r="A311" s="634" t="s">
        <v>2254</v>
      </c>
      <c r="B311" s="635" t="s">
        <v>2252</v>
      </c>
      <c r="C311" s="636">
        <f>IFERROR(INDEX('5.งบทดลอง รพ.'!$C:$C,MATCH('6.WS-Re-Exp'!A311,'5.งบทดลอง รพ.'!$A:$A,0)),)</f>
        <v>0</v>
      </c>
      <c r="D311" s="6"/>
      <c r="E311" s="201" t="str">
        <f>INDEX('13.Mapping'!$E:$E,MATCH('6.WS-Re-Exp'!$A311,'13.Mapping'!$A:$A,0))</f>
        <v>53020</v>
      </c>
      <c r="F311" s="201" t="str">
        <f>INDEX('13.Mapping'!$C:$C,MATCH('6.WS-Re-Exp'!$A311,'13.Mapping'!$A:$A,0))</f>
        <v>P24</v>
      </c>
      <c r="G311" s="201" t="str">
        <f>INDEX('13.Mapping'!$J:$J,MATCH('6.WS-Re-Exp'!$A311,'13.Mapping'!$A:$A,0))</f>
        <v>PC20</v>
      </c>
      <c r="H311" s="289"/>
      <c r="I311" s="528">
        <v>309</v>
      </c>
    </row>
    <row r="312" spans="1:9" s="33" customFormat="1" ht="21.65" customHeight="1" x14ac:dyDescent="0.8">
      <c r="A312" s="634" t="s">
        <v>5841</v>
      </c>
      <c r="B312" s="635" t="s">
        <v>5831</v>
      </c>
      <c r="C312" s="636">
        <f>IFERROR(INDEX('5.งบทดลอง รพ.'!$C:$C,MATCH('6.WS-Re-Exp'!A312,'5.งบทดลอง รพ.'!$A:$A,0)),)</f>
        <v>0</v>
      </c>
      <c r="D312" s="6"/>
      <c r="E312" s="201" t="str">
        <f>INDEX('13.Mapping'!$E:$E,MATCH('6.WS-Re-Exp'!$A312,'13.Mapping'!$A:$A,0))</f>
        <v>53040</v>
      </c>
      <c r="F312" s="201" t="str">
        <f>INDEX('13.Mapping'!$C:$C,MATCH('6.WS-Re-Exp'!$A312,'13.Mapping'!$A:$A,0))</f>
        <v>P25</v>
      </c>
      <c r="G312" s="201" t="str">
        <f>INDEX('13.Mapping'!$J:$J,MATCH('6.WS-Re-Exp'!$A312,'13.Mapping'!$A:$A,0))</f>
        <v>PC23</v>
      </c>
      <c r="H312" s="289"/>
      <c r="I312" s="528">
        <v>310</v>
      </c>
    </row>
    <row r="313" spans="1:9" s="33" customFormat="1" ht="21.65" customHeight="1" x14ac:dyDescent="0.8">
      <c r="A313" s="634" t="s">
        <v>803</v>
      </c>
      <c r="B313" s="635" t="s">
        <v>804</v>
      </c>
      <c r="C313" s="636">
        <f>IFERROR(INDEX('5.งบทดลอง รพ.'!$C:$C,MATCH('6.WS-Re-Exp'!A313,'5.งบทดลอง รพ.'!$A:$A,0)),)</f>
        <v>0</v>
      </c>
      <c r="D313" s="6"/>
      <c r="E313" s="201" t="str">
        <f>INDEX('13.Mapping'!$E:$E,MATCH('6.WS-Re-Exp'!$A313,'13.Mapping'!$A:$A,0))</f>
        <v>53040</v>
      </c>
      <c r="F313" s="201" t="str">
        <f>INDEX('13.Mapping'!$C:$C,MATCH('6.WS-Re-Exp'!$A313,'13.Mapping'!$A:$A,0))</f>
        <v>P25</v>
      </c>
      <c r="G313" s="201" t="str">
        <f>INDEX('13.Mapping'!$J:$J,MATCH('6.WS-Re-Exp'!$A313,'13.Mapping'!$A:$A,0))</f>
        <v>PC23</v>
      </c>
      <c r="H313" s="289"/>
      <c r="I313" s="528">
        <v>311</v>
      </c>
    </row>
    <row r="314" spans="1:9" s="33" customFormat="1" ht="21.65" customHeight="1" x14ac:dyDescent="0.8">
      <c r="A314" s="634" t="s">
        <v>494</v>
      </c>
      <c r="B314" s="635" t="s">
        <v>495</v>
      </c>
      <c r="C314" s="636">
        <f>IFERROR(INDEX('5.งบทดลอง รพ.'!$C:$C,MATCH('6.WS-Re-Exp'!A314,'5.งบทดลอง รพ.'!$A:$A,0)),)</f>
        <v>0</v>
      </c>
      <c r="D314" s="6"/>
      <c r="E314" s="201" t="str">
        <f>INDEX('13.Mapping'!$E:$E,MATCH('6.WS-Re-Exp'!$A314,'13.Mapping'!$A:$A,0))</f>
        <v>52100</v>
      </c>
      <c r="F314" s="201" t="str">
        <f>INDEX('13.Mapping'!$C:$C,MATCH('6.WS-Re-Exp'!$A314,'13.Mapping'!$A:$A,0))</f>
        <v>P25</v>
      </c>
      <c r="G314" s="201" t="str">
        <f>INDEX('13.Mapping'!$J:$J,MATCH('6.WS-Re-Exp'!$A314,'13.Mapping'!$A:$A,0))</f>
        <v>PC23</v>
      </c>
      <c r="H314" s="289"/>
      <c r="I314" s="528">
        <v>312</v>
      </c>
    </row>
    <row r="315" spans="1:9" s="33" customFormat="1" ht="21.65" customHeight="1" x14ac:dyDescent="0.8">
      <c r="A315" s="634" t="s">
        <v>496</v>
      </c>
      <c r="B315" s="635" t="s">
        <v>497</v>
      </c>
      <c r="C315" s="636">
        <f>IFERROR(INDEX('5.งบทดลอง รพ.'!$C:$C,MATCH('6.WS-Re-Exp'!A315,'5.งบทดลอง รพ.'!$A:$A,0)),)</f>
        <v>0</v>
      </c>
      <c r="D315" s="6"/>
      <c r="E315" s="201" t="str">
        <f>INDEX('13.Mapping'!$E:$E,MATCH('6.WS-Re-Exp'!$A315,'13.Mapping'!$A:$A,0))</f>
        <v>53040</v>
      </c>
      <c r="F315" s="201" t="str">
        <f>INDEX('13.Mapping'!$C:$C,MATCH('6.WS-Re-Exp'!$A315,'13.Mapping'!$A:$A,0))</f>
        <v>P25</v>
      </c>
      <c r="G315" s="201" t="str">
        <f>INDEX('13.Mapping'!$J:$J,MATCH('6.WS-Re-Exp'!$A315,'13.Mapping'!$A:$A,0))</f>
        <v>PC23</v>
      </c>
      <c r="H315" s="289"/>
      <c r="I315" s="528">
        <v>313</v>
      </c>
    </row>
    <row r="316" spans="1:9" s="33" customFormat="1" ht="21.65" customHeight="1" x14ac:dyDescent="0.8">
      <c r="A316" s="634" t="s">
        <v>5962</v>
      </c>
      <c r="B316" s="635" t="s">
        <v>5953</v>
      </c>
      <c r="C316" s="636">
        <f>IFERROR(INDEX('5.งบทดลอง รพ.'!$C:$C,MATCH('6.WS-Re-Exp'!A316,'5.งบทดลอง รพ.'!$A:$A,0)),)</f>
        <v>0</v>
      </c>
      <c r="D316" s="6"/>
      <c r="E316" s="201" t="str">
        <f>INDEX('13.Mapping'!$E:$E,MATCH('6.WS-Re-Exp'!$A316,'13.Mapping'!$A:$A,0))</f>
        <v>51070</v>
      </c>
      <c r="F316" s="201" t="str">
        <f>INDEX('13.Mapping'!$C:$C,MATCH('6.WS-Re-Exp'!$A316,'13.Mapping'!$A:$A,0))</f>
        <v>P19</v>
      </c>
      <c r="G316" s="201" t="str">
        <f>INDEX('13.Mapping'!$J:$J,MATCH('6.WS-Re-Exp'!$A316,'13.Mapping'!$A:$A,0))</f>
        <v>PC18</v>
      </c>
      <c r="H316" s="289"/>
      <c r="I316" s="528">
        <v>314</v>
      </c>
    </row>
    <row r="317" spans="1:9" ht="21.65" customHeight="1" x14ac:dyDescent="0.8">
      <c r="A317" s="634" t="s">
        <v>5963</v>
      </c>
      <c r="B317" s="635" t="s">
        <v>265</v>
      </c>
      <c r="C317" s="636">
        <f>IFERROR(INDEX('5.งบทดลอง รพ.'!$C:$C,MATCH('6.WS-Re-Exp'!A317,'5.งบทดลอง รพ.'!$A:$A,0)),)</f>
        <v>0</v>
      </c>
      <c r="E317" s="201" t="str">
        <f>INDEX('13.Mapping'!$E:$E,MATCH('6.WS-Re-Exp'!$A317,'13.Mapping'!$A:$A,0))</f>
        <v>51070</v>
      </c>
      <c r="F317" s="201" t="str">
        <f>INDEX('13.Mapping'!$C:$C,MATCH('6.WS-Re-Exp'!$A317,'13.Mapping'!$A:$A,0))</f>
        <v>P19</v>
      </c>
      <c r="G317" s="201" t="str">
        <f>INDEX('13.Mapping'!$J:$J,MATCH('6.WS-Re-Exp'!$A317,'13.Mapping'!$A:$A,0))</f>
        <v>PC18</v>
      </c>
      <c r="H317" s="348"/>
      <c r="I317" s="528">
        <v>315</v>
      </c>
    </row>
    <row r="318" spans="1:9" s="33" customFormat="1" ht="21.65" customHeight="1" x14ac:dyDescent="0.8">
      <c r="A318" s="641" t="s">
        <v>5964</v>
      </c>
      <c r="B318" s="642" t="s">
        <v>5954</v>
      </c>
      <c r="C318" s="636">
        <f>IFERROR(INDEX('5.งบทดลอง รพ.'!$C:$C,MATCH('6.WS-Re-Exp'!A318,'5.งบทดลอง รพ.'!$A:$A,0)),)</f>
        <v>0</v>
      </c>
      <c r="D318" s="6"/>
      <c r="E318" s="201" t="str">
        <f>INDEX('13.Mapping'!$E:$E,MATCH('6.WS-Re-Exp'!$A318,'13.Mapping'!$A:$A,0))</f>
        <v>51070</v>
      </c>
      <c r="F318" s="201" t="str">
        <f>INDEX('13.Mapping'!$C:$C,MATCH('6.WS-Re-Exp'!$A318,'13.Mapping'!$A:$A,0))</f>
        <v>P19</v>
      </c>
      <c r="G318" s="201" t="str">
        <f>INDEX('13.Mapping'!$J:$J,MATCH('6.WS-Re-Exp'!$A318,'13.Mapping'!$A:$A,0))</f>
        <v>PC18</v>
      </c>
      <c r="H318" s="289"/>
      <c r="I318" s="528">
        <v>316</v>
      </c>
    </row>
    <row r="319" spans="1:9" s="33" customFormat="1" x14ac:dyDescent="0.8">
      <c r="A319" s="634" t="s">
        <v>5965</v>
      </c>
      <c r="B319" s="635" t="s">
        <v>5955</v>
      </c>
      <c r="C319" s="636">
        <f>IFERROR(INDEX('5.งบทดลอง รพ.'!$C:$C,MATCH('6.WS-Re-Exp'!A319,'5.งบทดลอง รพ.'!$A:$A,0)),)</f>
        <v>0</v>
      </c>
      <c r="D319" s="6"/>
      <c r="E319" s="201" t="str">
        <f>INDEX('13.Mapping'!$E:$E,MATCH('6.WS-Re-Exp'!$A319,'13.Mapping'!$A:$A,0))</f>
        <v>51070</v>
      </c>
      <c r="F319" s="201" t="str">
        <f>INDEX('13.Mapping'!$C:$C,MATCH('6.WS-Re-Exp'!$A319,'13.Mapping'!$A:$A,0))</f>
        <v>P19</v>
      </c>
      <c r="G319" s="201" t="str">
        <f>INDEX('13.Mapping'!$J:$J,MATCH('6.WS-Re-Exp'!$A319,'13.Mapping'!$A:$A,0))</f>
        <v>PC18</v>
      </c>
      <c r="H319" s="289"/>
      <c r="I319" s="528">
        <v>317</v>
      </c>
    </row>
    <row r="320" spans="1:9" s="33" customFormat="1" x14ac:dyDescent="0.8">
      <c r="A320" s="634" t="s">
        <v>5966</v>
      </c>
      <c r="B320" s="635" t="s">
        <v>5956</v>
      </c>
      <c r="C320" s="636">
        <f>IFERROR(INDEX('5.งบทดลอง รพ.'!$C:$C,MATCH('6.WS-Re-Exp'!A320,'5.งบทดลอง รพ.'!$A:$A,0)),)</f>
        <v>0</v>
      </c>
      <c r="D320" s="6"/>
      <c r="E320" s="201" t="str">
        <f>INDEX('13.Mapping'!$E:$E,MATCH('6.WS-Re-Exp'!$A320,'13.Mapping'!$A:$A,0))</f>
        <v>51070</v>
      </c>
      <c r="F320" s="201" t="str">
        <f>INDEX('13.Mapping'!$C:$C,MATCH('6.WS-Re-Exp'!$A320,'13.Mapping'!$A:$A,0))</f>
        <v>P19</v>
      </c>
      <c r="G320" s="201" t="str">
        <f>INDEX('13.Mapping'!$J:$J,MATCH('6.WS-Re-Exp'!$A320,'13.Mapping'!$A:$A,0))</f>
        <v>PC18</v>
      </c>
      <c r="H320" s="289"/>
      <c r="I320" s="528">
        <v>318</v>
      </c>
    </row>
    <row r="321" spans="1:9" s="33" customFormat="1" x14ac:dyDescent="0.8">
      <c r="A321" s="634" t="s">
        <v>5967</v>
      </c>
      <c r="B321" s="635" t="s">
        <v>5957</v>
      </c>
      <c r="C321" s="636">
        <f>IFERROR(INDEX('5.งบทดลอง รพ.'!$C:$C,MATCH('6.WS-Re-Exp'!A321,'5.งบทดลอง รพ.'!$A:$A,0)),)</f>
        <v>0</v>
      </c>
      <c r="D321" s="6"/>
      <c r="E321" s="201" t="str">
        <f>INDEX('13.Mapping'!$E:$E,MATCH('6.WS-Re-Exp'!$A321,'13.Mapping'!$A:$A,0))</f>
        <v>51070</v>
      </c>
      <c r="F321" s="201" t="str">
        <f>INDEX('13.Mapping'!$C:$C,MATCH('6.WS-Re-Exp'!$A321,'13.Mapping'!$A:$A,0))</f>
        <v>P19</v>
      </c>
      <c r="G321" s="201" t="str">
        <f>INDEX('13.Mapping'!$J:$J,MATCH('6.WS-Re-Exp'!$A321,'13.Mapping'!$A:$A,0))</f>
        <v>PC18</v>
      </c>
      <c r="H321" s="289"/>
      <c r="I321" s="528">
        <v>319</v>
      </c>
    </row>
    <row r="322" spans="1:9" s="33" customFormat="1" x14ac:dyDescent="0.8">
      <c r="A322" s="634" t="s">
        <v>5968</v>
      </c>
      <c r="B322" s="635" t="s">
        <v>5958</v>
      </c>
      <c r="C322" s="636">
        <f>IFERROR(INDEX('5.งบทดลอง รพ.'!$C:$C,MATCH('6.WS-Re-Exp'!A322,'5.งบทดลอง รพ.'!$A:$A,0)),)</f>
        <v>0</v>
      </c>
      <c r="D322" s="6"/>
      <c r="E322" s="201" t="str">
        <f>INDEX('13.Mapping'!$E:$E,MATCH('6.WS-Re-Exp'!$A322,'13.Mapping'!$A:$A,0))</f>
        <v>51070</v>
      </c>
      <c r="F322" s="201" t="str">
        <f>INDEX('13.Mapping'!$C:$C,MATCH('6.WS-Re-Exp'!$A322,'13.Mapping'!$A:$A,0))</f>
        <v>P19</v>
      </c>
      <c r="G322" s="201">
        <f>INDEX('13.Mapping'!$J:$J,MATCH('6.WS-Re-Exp'!$A322,'13.Mapping'!$A:$A,0))</f>
        <v>0</v>
      </c>
      <c r="H322" s="289"/>
      <c r="I322" s="528">
        <v>320</v>
      </c>
    </row>
    <row r="323" spans="1:9" s="33" customFormat="1" x14ac:dyDescent="0.8">
      <c r="A323" s="634" t="s">
        <v>5969</v>
      </c>
      <c r="B323" s="635" t="s">
        <v>5959</v>
      </c>
      <c r="C323" s="636">
        <f>IFERROR(INDEX('5.งบทดลอง รพ.'!$C:$C,MATCH('6.WS-Re-Exp'!A323,'5.งบทดลอง รพ.'!$A:$A,0)),)</f>
        <v>0</v>
      </c>
      <c r="D323" s="6"/>
      <c r="E323" s="201" t="str">
        <f>INDEX('13.Mapping'!$E:$E,MATCH('6.WS-Re-Exp'!$A323,'13.Mapping'!$A:$A,0))</f>
        <v>51070</v>
      </c>
      <c r="F323" s="201" t="str">
        <f>INDEX('13.Mapping'!$C:$C,MATCH('6.WS-Re-Exp'!$A323,'13.Mapping'!$A:$A,0))</f>
        <v>P19</v>
      </c>
      <c r="G323" s="201" t="str">
        <f>INDEX('13.Mapping'!$J:$J,MATCH('6.WS-Re-Exp'!$A323,'13.Mapping'!$A:$A,0))</f>
        <v>PC18</v>
      </c>
      <c r="H323" s="289"/>
      <c r="I323" s="528">
        <v>321</v>
      </c>
    </row>
    <row r="324" spans="1:9" s="33" customFormat="1" x14ac:dyDescent="0.8">
      <c r="A324" s="634" t="s">
        <v>5970</v>
      </c>
      <c r="B324" s="635" t="s">
        <v>5960</v>
      </c>
      <c r="C324" s="636">
        <f>IFERROR(INDEX('5.งบทดลอง รพ.'!$C:$C,MATCH('6.WS-Re-Exp'!A324,'5.งบทดลอง รพ.'!$A:$A,0)),)</f>
        <v>0</v>
      </c>
      <c r="D324" s="6"/>
      <c r="E324" s="201" t="str">
        <f>INDEX('13.Mapping'!$E:$E,MATCH('6.WS-Re-Exp'!$A324,'13.Mapping'!$A:$A,0))</f>
        <v>51070</v>
      </c>
      <c r="F324" s="201" t="str">
        <f>INDEX('13.Mapping'!$C:$C,MATCH('6.WS-Re-Exp'!$A324,'13.Mapping'!$A:$A,0))</f>
        <v>P19</v>
      </c>
      <c r="G324" s="201" t="str">
        <f>INDEX('13.Mapping'!$J:$J,MATCH('6.WS-Re-Exp'!$A324,'13.Mapping'!$A:$A,0))</f>
        <v>PC18</v>
      </c>
      <c r="H324" s="289"/>
      <c r="I324" s="528">
        <v>322</v>
      </c>
    </row>
    <row r="325" spans="1:9" x14ac:dyDescent="0.8">
      <c r="A325" s="634" t="s">
        <v>5973</v>
      </c>
      <c r="B325" s="635" t="s">
        <v>5961</v>
      </c>
      <c r="C325" s="636">
        <f>IFERROR(INDEX('5.งบทดลอง รพ.'!$C:$C,MATCH('6.WS-Re-Exp'!A325,'5.งบทดลอง รพ.'!$A:$A,0)),)</f>
        <v>0</v>
      </c>
      <c r="E325" s="201" t="str">
        <f>INDEX('13.Mapping'!$E:$E,MATCH('6.WS-Re-Exp'!$A325,'13.Mapping'!$A:$A,0))</f>
        <v>51070</v>
      </c>
      <c r="F325" s="201" t="str">
        <f>INDEX('13.Mapping'!$C:$C,MATCH('6.WS-Re-Exp'!$A325,'13.Mapping'!$A:$A,0))</f>
        <v>P19</v>
      </c>
      <c r="G325" s="201" t="str">
        <f>INDEX('13.Mapping'!$J:$J,MATCH('6.WS-Re-Exp'!$A325,'13.Mapping'!$A:$A,0))</f>
        <v>PC18</v>
      </c>
      <c r="H325" s="348"/>
      <c r="I325" s="528">
        <v>323</v>
      </c>
    </row>
    <row r="326" spans="1:9" x14ac:dyDescent="0.8">
      <c r="A326" s="634" t="s">
        <v>6003</v>
      </c>
      <c r="B326" s="635" t="s">
        <v>6004</v>
      </c>
      <c r="C326" s="636">
        <f>IFERROR(INDEX('5.งบทดลอง รพ.'!$C:$C,MATCH('6.WS-Re-Exp'!A326,'5.งบทดลอง รพ.'!$A:$A,0)),)</f>
        <v>0</v>
      </c>
      <c r="E326" s="201" t="str">
        <f>INDEX('13.Mapping'!$E:$E,MATCH('6.WS-Re-Exp'!$A326,'13.Mapping'!$A:$A,0))</f>
        <v>52080</v>
      </c>
      <c r="F326" s="201" t="str">
        <f>INDEX('13.Mapping'!$C:$C,MATCH('6.WS-Re-Exp'!$A326,'13.Mapping'!$A:$A,0))</f>
        <v>P19</v>
      </c>
      <c r="G326" s="201">
        <f>INDEX('13.Mapping'!$J:$J,MATCH('6.WS-Re-Exp'!$A326,'13.Mapping'!$A:$A,0))</f>
        <v>0</v>
      </c>
      <c r="H326" s="348"/>
      <c r="I326" s="528">
        <v>324</v>
      </c>
    </row>
    <row r="327" spans="1:9" s="33" customFormat="1" x14ac:dyDescent="0.8">
      <c r="A327" s="634" t="s">
        <v>6005</v>
      </c>
      <c r="B327" s="635" t="s">
        <v>6006</v>
      </c>
      <c r="C327" s="636">
        <f>IFERROR(INDEX('5.งบทดลอง รพ.'!$C:$C,MATCH('6.WS-Re-Exp'!A327,'5.งบทดลอง รพ.'!$A:$A,0)),)</f>
        <v>0</v>
      </c>
      <c r="D327" s="6"/>
      <c r="E327" s="201" t="str">
        <f>INDEX('13.Mapping'!$E:$E,MATCH('6.WS-Re-Exp'!$A327,'13.Mapping'!$A:$A,0))</f>
        <v>52080</v>
      </c>
      <c r="F327" s="201" t="str">
        <f>INDEX('13.Mapping'!$C:$C,MATCH('6.WS-Re-Exp'!$A327,'13.Mapping'!$A:$A,0))</f>
        <v>P19</v>
      </c>
      <c r="G327" s="201">
        <f>INDEX('13.Mapping'!$J:$J,MATCH('6.WS-Re-Exp'!$A327,'13.Mapping'!$A:$A,0))</f>
        <v>0</v>
      </c>
      <c r="H327" s="289"/>
      <c r="I327" s="528">
        <v>325</v>
      </c>
    </row>
    <row r="328" spans="1:9" s="33" customFormat="1" x14ac:dyDescent="0.8">
      <c r="A328" s="634" t="s">
        <v>6007</v>
      </c>
      <c r="B328" s="635" t="s">
        <v>6008</v>
      </c>
      <c r="C328" s="636">
        <f>IFERROR(INDEX('5.งบทดลอง รพ.'!$C:$C,MATCH('6.WS-Re-Exp'!A328,'5.งบทดลอง รพ.'!$A:$A,0)),)</f>
        <v>0</v>
      </c>
      <c r="D328" s="6"/>
      <c r="E328" s="201" t="str">
        <f>INDEX('13.Mapping'!$E:$E,MATCH('6.WS-Re-Exp'!$A328,'13.Mapping'!$A:$A,0))</f>
        <v>52080</v>
      </c>
      <c r="F328" s="201" t="str">
        <f>INDEX('13.Mapping'!$C:$C,MATCH('6.WS-Re-Exp'!$A328,'13.Mapping'!$A:$A,0))</f>
        <v>P19</v>
      </c>
      <c r="G328" s="201" t="str">
        <f>INDEX('13.Mapping'!$J:$J,MATCH('6.WS-Re-Exp'!$A328,'13.Mapping'!$A:$A,0))</f>
        <v>PC18</v>
      </c>
      <c r="H328" s="289"/>
      <c r="I328" s="528">
        <v>326</v>
      </c>
    </row>
    <row r="329" spans="1:9" s="33" customFormat="1" x14ac:dyDescent="0.8">
      <c r="A329" s="634" t="s">
        <v>6009</v>
      </c>
      <c r="B329" s="635" t="s">
        <v>6010</v>
      </c>
      <c r="C329" s="636">
        <f>IFERROR(INDEX('5.งบทดลอง รพ.'!$C:$C,MATCH('6.WS-Re-Exp'!A329,'5.งบทดลอง รพ.'!$A:$A,0)),)</f>
        <v>0</v>
      </c>
      <c r="D329" s="6"/>
      <c r="E329" s="201" t="str">
        <f>INDEX('13.Mapping'!$E:$E,MATCH('6.WS-Re-Exp'!$A329,'13.Mapping'!$A:$A,0))</f>
        <v>52080</v>
      </c>
      <c r="F329" s="201" t="str">
        <f>INDEX('13.Mapping'!$C:$C,MATCH('6.WS-Re-Exp'!$A329,'13.Mapping'!$A:$A,0))</f>
        <v>P19</v>
      </c>
      <c r="G329" s="201" t="str">
        <f>INDEX('13.Mapping'!$J:$J,MATCH('6.WS-Re-Exp'!$A329,'13.Mapping'!$A:$A,0))</f>
        <v>PC18</v>
      </c>
      <c r="H329" s="289"/>
      <c r="I329" s="528">
        <v>327</v>
      </c>
    </row>
    <row r="330" spans="1:9" s="33" customFormat="1" x14ac:dyDescent="0.8">
      <c r="A330" s="634" t="s">
        <v>6011</v>
      </c>
      <c r="B330" s="635" t="s">
        <v>6012</v>
      </c>
      <c r="C330" s="636">
        <f>IFERROR(INDEX('5.งบทดลอง รพ.'!$C:$C,MATCH('6.WS-Re-Exp'!A330,'5.งบทดลอง รพ.'!$A:$A,0)),)</f>
        <v>0</v>
      </c>
      <c r="D330" s="6"/>
      <c r="E330" s="201" t="str">
        <f>INDEX('13.Mapping'!$E:$E,MATCH('6.WS-Re-Exp'!$A330,'13.Mapping'!$A:$A,0))</f>
        <v>52090</v>
      </c>
      <c r="F330" s="201" t="str">
        <f>INDEX('13.Mapping'!$C:$C,MATCH('6.WS-Re-Exp'!$A330,'13.Mapping'!$A:$A,0))</f>
        <v>P19</v>
      </c>
      <c r="G330" s="201">
        <f>INDEX('13.Mapping'!$J:$J,MATCH('6.WS-Re-Exp'!$A330,'13.Mapping'!$A:$A,0))</f>
        <v>0</v>
      </c>
      <c r="H330" s="289"/>
      <c r="I330" s="528">
        <v>328</v>
      </c>
    </row>
    <row r="331" spans="1:9" s="33" customFormat="1" x14ac:dyDescent="0.8">
      <c r="A331" s="634" t="s">
        <v>6013</v>
      </c>
      <c r="B331" s="635" t="s">
        <v>6014</v>
      </c>
      <c r="C331" s="636">
        <f>IFERROR(INDEX('5.งบทดลอง รพ.'!$C:$C,MATCH('6.WS-Re-Exp'!A331,'5.งบทดลอง รพ.'!$A:$A,0)),)</f>
        <v>0</v>
      </c>
      <c r="D331" s="6"/>
      <c r="E331" s="201" t="str">
        <f>INDEX('13.Mapping'!$E:$E,MATCH('6.WS-Re-Exp'!$A331,'13.Mapping'!$A:$A,0))</f>
        <v>52090</v>
      </c>
      <c r="F331" s="201" t="str">
        <f>INDEX('13.Mapping'!$C:$C,MATCH('6.WS-Re-Exp'!$A331,'13.Mapping'!$A:$A,0))</f>
        <v>P19</v>
      </c>
      <c r="G331" s="201">
        <f>INDEX('13.Mapping'!$J:$J,MATCH('6.WS-Re-Exp'!$A331,'13.Mapping'!$A:$A,0))</f>
        <v>0</v>
      </c>
      <c r="H331" s="289"/>
      <c r="I331" s="528">
        <v>329</v>
      </c>
    </row>
    <row r="332" spans="1:9" s="33" customFormat="1" x14ac:dyDescent="0.8">
      <c r="A332" s="634" t="s">
        <v>6015</v>
      </c>
      <c r="B332" s="635" t="s">
        <v>6016</v>
      </c>
      <c r="C332" s="636">
        <f>IFERROR(INDEX('5.งบทดลอง รพ.'!$C:$C,MATCH('6.WS-Re-Exp'!A332,'5.งบทดลอง รพ.'!$A:$A,0)),)</f>
        <v>0</v>
      </c>
      <c r="D332" s="6"/>
      <c r="E332" s="201" t="str">
        <f>INDEX('13.Mapping'!$E:$E,MATCH('6.WS-Re-Exp'!$A332,'13.Mapping'!$A:$A,0))</f>
        <v>52090</v>
      </c>
      <c r="F332" s="201" t="str">
        <f>INDEX('13.Mapping'!$C:$C,MATCH('6.WS-Re-Exp'!$A332,'13.Mapping'!$A:$A,0))</f>
        <v>P19</v>
      </c>
      <c r="G332" s="201" t="str">
        <f>INDEX('13.Mapping'!$J:$J,MATCH('6.WS-Re-Exp'!$A332,'13.Mapping'!$A:$A,0))</f>
        <v>PC18</v>
      </c>
      <c r="H332" s="289"/>
      <c r="I332" s="528">
        <v>330</v>
      </c>
    </row>
    <row r="333" spans="1:9" x14ac:dyDescent="0.8">
      <c r="A333" s="634" t="s">
        <v>6017</v>
      </c>
      <c r="B333" s="635" t="s">
        <v>6018</v>
      </c>
      <c r="C333" s="636">
        <f>IFERROR(INDEX('5.งบทดลอง รพ.'!$C:$C,MATCH('6.WS-Re-Exp'!A333,'5.งบทดลอง รพ.'!$A:$A,0)),)</f>
        <v>0</v>
      </c>
      <c r="E333" s="201" t="str">
        <f>INDEX('13.Mapping'!$E:$E,MATCH('6.WS-Re-Exp'!$A333,'13.Mapping'!$A:$A,0))</f>
        <v>52090</v>
      </c>
      <c r="F333" s="201" t="str">
        <f>INDEX('13.Mapping'!$C:$C,MATCH('6.WS-Re-Exp'!$A333,'13.Mapping'!$A:$A,0))</f>
        <v>P19</v>
      </c>
      <c r="G333" s="201" t="str">
        <f>INDEX('13.Mapping'!$J:$J,MATCH('6.WS-Re-Exp'!$A333,'13.Mapping'!$A:$A,0))</f>
        <v>PC18</v>
      </c>
      <c r="H333" s="348"/>
      <c r="I333" s="528">
        <v>331</v>
      </c>
    </row>
    <row r="334" spans="1:9" x14ac:dyDescent="0.8">
      <c r="A334" s="634" t="s">
        <v>5972</v>
      </c>
      <c r="B334" s="635" t="s">
        <v>5971</v>
      </c>
      <c r="C334" s="636">
        <f>IFERROR(INDEX('5.งบทดลอง รพ.'!$C:$C,MATCH('6.WS-Re-Exp'!A334,'5.งบทดลอง รพ.'!$A:$A,0)),)</f>
        <v>0</v>
      </c>
      <c r="E334" s="201" t="str">
        <f>INDEX('13.Mapping'!$E:$E,MATCH('6.WS-Re-Exp'!$A334,'13.Mapping'!$A:$A,0))</f>
        <v>51070</v>
      </c>
      <c r="F334" s="201" t="str">
        <f>INDEX('13.Mapping'!$C:$C,MATCH('6.WS-Re-Exp'!$A334,'13.Mapping'!$A:$A,0))</f>
        <v>P19</v>
      </c>
      <c r="G334" s="201">
        <f>INDEX('13.Mapping'!$J:$J,MATCH('6.WS-Re-Exp'!$A334,'13.Mapping'!$A:$A,0))</f>
        <v>0</v>
      </c>
      <c r="H334" s="348"/>
      <c r="I334" s="528">
        <v>332</v>
      </c>
    </row>
    <row r="335" spans="1:9" x14ac:dyDescent="0.8">
      <c r="A335" s="634" t="s">
        <v>5974</v>
      </c>
      <c r="B335" s="635" t="s">
        <v>6019</v>
      </c>
      <c r="C335" s="636">
        <f>IFERROR(INDEX('5.งบทดลอง รพ.'!$C:$C,MATCH('6.WS-Re-Exp'!A335,'5.งบทดลอง รพ.'!$A:$A,0)),)</f>
        <v>0</v>
      </c>
      <c r="E335" s="201" t="str">
        <f>INDEX('13.Mapping'!$E:$E,MATCH('6.WS-Re-Exp'!$A335,'13.Mapping'!$A:$A,0))</f>
        <v>51070</v>
      </c>
      <c r="F335" s="201" t="str">
        <f>INDEX('13.Mapping'!$C:$C,MATCH('6.WS-Re-Exp'!$A335,'13.Mapping'!$A:$A,0))</f>
        <v>P19</v>
      </c>
      <c r="G335" s="201" t="str">
        <f>INDEX('13.Mapping'!$J:$J,MATCH('6.WS-Re-Exp'!$A335,'13.Mapping'!$A:$A,0))</f>
        <v>PC18</v>
      </c>
      <c r="H335" s="348"/>
      <c r="I335" s="528">
        <v>333</v>
      </c>
    </row>
    <row r="336" spans="1:9" x14ac:dyDescent="0.8">
      <c r="A336" s="634" t="s">
        <v>393</v>
      </c>
      <c r="B336" s="635" t="s">
        <v>394</v>
      </c>
      <c r="C336" s="636">
        <f>IFERROR(INDEX('5.งบทดลอง รพ.'!$C:$C,MATCH('6.WS-Re-Exp'!A336,'5.งบทดลอง รพ.'!$A:$A,0)),)</f>
        <v>0</v>
      </c>
      <c r="E336" s="201" t="str">
        <f>INDEX('13.Mapping'!$E:$E,MATCH('6.WS-Re-Exp'!$A336,'13.Mapping'!$A:$A,0))</f>
        <v>53020</v>
      </c>
      <c r="F336" s="201" t="str">
        <f>INDEX('13.Mapping'!$C:$C,MATCH('6.WS-Re-Exp'!$A336,'13.Mapping'!$A:$A,0))</f>
        <v>P24</v>
      </c>
      <c r="G336" s="201">
        <f>INDEX('13.Mapping'!$J:$J,MATCH('6.WS-Re-Exp'!$A336,'13.Mapping'!$A:$A,0))</f>
        <v>0</v>
      </c>
      <c r="H336" s="348"/>
      <c r="I336" s="528">
        <v>334</v>
      </c>
    </row>
    <row r="337" spans="1:9" x14ac:dyDescent="0.8">
      <c r="A337" s="634" t="s">
        <v>395</v>
      </c>
      <c r="B337" s="635" t="s">
        <v>396</v>
      </c>
      <c r="C337" s="636">
        <f>IFERROR(INDEX('5.งบทดลอง รพ.'!$C:$C,MATCH('6.WS-Re-Exp'!A337,'5.งบทดลอง รพ.'!$A:$A,0)),)</f>
        <v>0</v>
      </c>
      <c r="E337" s="201" t="str">
        <f>INDEX('13.Mapping'!$E:$E,MATCH('6.WS-Re-Exp'!$A337,'13.Mapping'!$A:$A,0))</f>
        <v>53020</v>
      </c>
      <c r="F337" s="201" t="str">
        <f>INDEX('13.Mapping'!$C:$C,MATCH('6.WS-Re-Exp'!$A337,'13.Mapping'!$A:$A,0))</f>
        <v>P24</v>
      </c>
      <c r="G337" s="201">
        <f>INDEX('13.Mapping'!$J:$J,MATCH('6.WS-Re-Exp'!$A337,'13.Mapping'!$A:$A,0))</f>
        <v>0</v>
      </c>
      <c r="H337" s="348"/>
      <c r="I337" s="528">
        <v>335</v>
      </c>
    </row>
    <row r="338" spans="1:9" x14ac:dyDescent="0.8">
      <c r="A338" s="634" t="s">
        <v>397</v>
      </c>
      <c r="B338" s="635" t="s">
        <v>398</v>
      </c>
      <c r="C338" s="636">
        <f>IFERROR(INDEX('5.งบทดลอง รพ.'!$C:$C,MATCH('6.WS-Re-Exp'!A338,'5.งบทดลอง รพ.'!$A:$A,0)),)</f>
        <v>0</v>
      </c>
      <c r="E338" s="201" t="str">
        <f>INDEX('13.Mapping'!$E:$E,MATCH('6.WS-Re-Exp'!$A338,'13.Mapping'!$A:$A,0))</f>
        <v>53020</v>
      </c>
      <c r="F338" s="201" t="str">
        <f>INDEX('13.Mapping'!$C:$C,MATCH('6.WS-Re-Exp'!$A338,'13.Mapping'!$A:$A,0))</f>
        <v>P24</v>
      </c>
      <c r="G338" s="201">
        <f>INDEX('13.Mapping'!$J:$J,MATCH('6.WS-Re-Exp'!$A338,'13.Mapping'!$A:$A,0))</f>
        <v>0</v>
      </c>
      <c r="H338" s="348"/>
      <c r="I338" s="528">
        <v>336</v>
      </c>
    </row>
    <row r="339" spans="1:9" x14ac:dyDescent="0.8">
      <c r="A339" s="634" t="s">
        <v>399</v>
      </c>
      <c r="B339" s="635" t="s">
        <v>400</v>
      </c>
      <c r="C339" s="636">
        <f>IFERROR(INDEX('5.งบทดลอง รพ.'!$C:$C,MATCH('6.WS-Re-Exp'!A339,'5.งบทดลอง รพ.'!$A:$A,0)),)</f>
        <v>0</v>
      </c>
      <c r="E339" s="201" t="str">
        <f>INDEX('13.Mapping'!$E:$E,MATCH('6.WS-Re-Exp'!$A339,'13.Mapping'!$A:$A,0))</f>
        <v>53020</v>
      </c>
      <c r="F339" s="201" t="str">
        <f>INDEX('13.Mapping'!$C:$C,MATCH('6.WS-Re-Exp'!$A339,'13.Mapping'!$A:$A,0))</f>
        <v>P24</v>
      </c>
      <c r="G339" s="201">
        <f>INDEX('13.Mapping'!$J:$J,MATCH('6.WS-Re-Exp'!$A339,'13.Mapping'!$A:$A,0))</f>
        <v>0</v>
      </c>
      <c r="H339" s="348"/>
      <c r="I339" s="528">
        <v>337</v>
      </c>
    </row>
    <row r="340" spans="1:9" x14ac:dyDescent="0.8">
      <c r="A340" s="634" t="s">
        <v>401</v>
      </c>
      <c r="B340" s="635" t="s">
        <v>402</v>
      </c>
      <c r="C340" s="636">
        <f>IFERROR(INDEX('5.งบทดลอง รพ.'!$C:$C,MATCH('6.WS-Re-Exp'!A340,'5.งบทดลอง รพ.'!$A:$A,0)),)</f>
        <v>0</v>
      </c>
      <c r="E340" s="201" t="str">
        <f>INDEX('13.Mapping'!$E:$E,MATCH('6.WS-Re-Exp'!$A340,'13.Mapping'!$A:$A,0))</f>
        <v>53020</v>
      </c>
      <c r="F340" s="201" t="str">
        <f>INDEX('13.Mapping'!$C:$C,MATCH('6.WS-Re-Exp'!$A340,'13.Mapping'!$A:$A,0))</f>
        <v>P24</v>
      </c>
      <c r="G340" s="201">
        <f>INDEX('13.Mapping'!$J:$J,MATCH('6.WS-Re-Exp'!$A340,'13.Mapping'!$A:$A,0))</f>
        <v>0</v>
      </c>
      <c r="H340" s="348"/>
      <c r="I340" s="528">
        <v>338</v>
      </c>
    </row>
    <row r="341" spans="1:9" x14ac:dyDescent="0.8">
      <c r="A341" s="634" t="s">
        <v>403</v>
      </c>
      <c r="B341" s="635" t="s">
        <v>404</v>
      </c>
      <c r="C341" s="636">
        <f>IFERROR(INDEX('5.งบทดลอง รพ.'!$C:$C,MATCH('6.WS-Re-Exp'!A341,'5.งบทดลอง รพ.'!$A:$A,0)),)</f>
        <v>0</v>
      </c>
      <c r="E341" s="201" t="str">
        <f>INDEX('13.Mapping'!$E:$E,MATCH('6.WS-Re-Exp'!$A341,'13.Mapping'!$A:$A,0))</f>
        <v>53020</v>
      </c>
      <c r="F341" s="201" t="str">
        <f>INDEX('13.Mapping'!$C:$C,MATCH('6.WS-Re-Exp'!$A341,'13.Mapping'!$A:$A,0))</f>
        <v>P24</v>
      </c>
      <c r="G341" s="201">
        <f>INDEX('13.Mapping'!$J:$J,MATCH('6.WS-Re-Exp'!$A341,'13.Mapping'!$A:$A,0))</f>
        <v>0</v>
      </c>
      <c r="H341" s="348"/>
      <c r="I341" s="528">
        <v>339</v>
      </c>
    </row>
    <row r="342" spans="1:9" x14ac:dyDescent="0.8">
      <c r="A342" s="634" t="s">
        <v>405</v>
      </c>
      <c r="B342" s="635" t="s">
        <v>406</v>
      </c>
      <c r="C342" s="636">
        <f>IFERROR(INDEX('5.งบทดลอง รพ.'!$C:$C,MATCH('6.WS-Re-Exp'!A342,'5.งบทดลอง รพ.'!$A:$A,0)),)</f>
        <v>0</v>
      </c>
      <c r="E342" s="201" t="str">
        <f>INDEX('13.Mapping'!$E:$E,MATCH('6.WS-Re-Exp'!$A342,'13.Mapping'!$A:$A,0))</f>
        <v>53020</v>
      </c>
      <c r="F342" s="201" t="str">
        <f>INDEX('13.Mapping'!$C:$C,MATCH('6.WS-Re-Exp'!$A342,'13.Mapping'!$A:$A,0))</f>
        <v>P24</v>
      </c>
      <c r="G342" s="201">
        <f>INDEX('13.Mapping'!$J:$J,MATCH('6.WS-Re-Exp'!$A342,'13.Mapping'!$A:$A,0))</f>
        <v>0</v>
      </c>
      <c r="H342" s="348"/>
      <c r="I342" s="528">
        <v>340</v>
      </c>
    </row>
    <row r="343" spans="1:9" x14ac:dyDescent="0.8">
      <c r="A343" s="634" t="s">
        <v>407</v>
      </c>
      <c r="B343" s="635" t="s">
        <v>408</v>
      </c>
      <c r="C343" s="636">
        <f>IFERROR(INDEX('5.งบทดลอง รพ.'!$C:$C,MATCH('6.WS-Re-Exp'!A343,'5.งบทดลอง รพ.'!$A:$A,0)),)</f>
        <v>0</v>
      </c>
      <c r="E343" s="201" t="str">
        <f>INDEX('13.Mapping'!$E:$E,MATCH('6.WS-Re-Exp'!$A343,'13.Mapping'!$A:$A,0))</f>
        <v>53020</v>
      </c>
      <c r="F343" s="201" t="str">
        <f>INDEX('13.Mapping'!$C:$C,MATCH('6.WS-Re-Exp'!$A343,'13.Mapping'!$A:$A,0))</f>
        <v>P24</v>
      </c>
      <c r="G343" s="201">
        <f>INDEX('13.Mapping'!$J:$J,MATCH('6.WS-Re-Exp'!$A343,'13.Mapping'!$A:$A,0))</f>
        <v>0</v>
      </c>
      <c r="H343" s="348"/>
      <c r="I343" s="528">
        <v>341</v>
      </c>
    </row>
    <row r="344" spans="1:9" x14ac:dyDescent="0.8">
      <c r="A344" s="634" t="s">
        <v>409</v>
      </c>
      <c r="B344" s="635" t="s">
        <v>410</v>
      </c>
      <c r="C344" s="636">
        <f>IFERROR(INDEX('5.งบทดลอง รพ.'!$C:$C,MATCH('6.WS-Re-Exp'!A344,'5.งบทดลอง รพ.'!$A:$A,0)),)</f>
        <v>0</v>
      </c>
      <c r="E344" s="201" t="str">
        <f>INDEX('13.Mapping'!$E:$E,MATCH('6.WS-Re-Exp'!$A344,'13.Mapping'!$A:$A,0))</f>
        <v>53020</v>
      </c>
      <c r="F344" s="201" t="str">
        <f>INDEX('13.Mapping'!$C:$C,MATCH('6.WS-Re-Exp'!$A344,'13.Mapping'!$A:$A,0))</f>
        <v>P24</v>
      </c>
      <c r="G344" s="201">
        <f>INDEX('13.Mapping'!$J:$J,MATCH('6.WS-Re-Exp'!$A344,'13.Mapping'!$A:$A,0))</f>
        <v>0</v>
      </c>
      <c r="H344" s="348"/>
      <c r="I344" s="528">
        <v>342</v>
      </c>
    </row>
    <row r="345" spans="1:9" x14ac:dyDescent="0.8">
      <c r="A345" s="634" t="s">
        <v>411</v>
      </c>
      <c r="B345" s="635" t="s">
        <v>412</v>
      </c>
      <c r="C345" s="636">
        <f>IFERROR(INDEX('5.งบทดลอง รพ.'!$C:$C,MATCH('6.WS-Re-Exp'!A345,'5.งบทดลอง รพ.'!$A:$A,0)),)</f>
        <v>0</v>
      </c>
      <c r="E345" s="201" t="str">
        <f>INDEX('13.Mapping'!$E:$E,MATCH('6.WS-Re-Exp'!$A345,'13.Mapping'!$A:$A,0))</f>
        <v>53030</v>
      </c>
      <c r="F345" s="201" t="str">
        <f>INDEX('13.Mapping'!$C:$C,MATCH('6.WS-Re-Exp'!$A345,'13.Mapping'!$A:$A,0))</f>
        <v>P24</v>
      </c>
      <c r="G345" s="201">
        <f>INDEX('13.Mapping'!$J:$J,MATCH('6.WS-Re-Exp'!$A345,'13.Mapping'!$A:$A,0))</f>
        <v>0</v>
      </c>
      <c r="H345" s="348"/>
      <c r="I345" s="528">
        <v>343</v>
      </c>
    </row>
    <row r="346" spans="1:9" x14ac:dyDescent="0.8">
      <c r="A346" s="634" t="s">
        <v>413</v>
      </c>
      <c r="B346" s="635" t="s">
        <v>414</v>
      </c>
      <c r="C346" s="636">
        <f>IFERROR(INDEX('5.งบทดลอง รพ.'!$C:$C,MATCH('6.WS-Re-Exp'!A346,'5.งบทดลอง รพ.'!$A:$A,0)),)</f>
        <v>0</v>
      </c>
      <c r="E346" s="201" t="str">
        <f>INDEX('13.Mapping'!$E:$E,MATCH('6.WS-Re-Exp'!$A346,'13.Mapping'!$A:$A,0))</f>
        <v>53030</v>
      </c>
      <c r="F346" s="201" t="str">
        <f>INDEX('13.Mapping'!$C:$C,MATCH('6.WS-Re-Exp'!$A346,'13.Mapping'!$A:$A,0))</f>
        <v>P24</v>
      </c>
      <c r="G346" s="201">
        <f>INDEX('13.Mapping'!$J:$J,MATCH('6.WS-Re-Exp'!$A346,'13.Mapping'!$A:$A,0))</f>
        <v>0</v>
      </c>
      <c r="H346" s="348"/>
      <c r="I346" s="528">
        <v>344</v>
      </c>
    </row>
    <row r="347" spans="1:9" x14ac:dyDescent="0.8">
      <c r="A347" s="634" t="s">
        <v>415</v>
      </c>
      <c r="B347" s="635" t="s">
        <v>416</v>
      </c>
      <c r="C347" s="636">
        <f>IFERROR(INDEX('5.งบทดลอง รพ.'!$C:$C,MATCH('6.WS-Re-Exp'!A347,'5.งบทดลอง รพ.'!$A:$A,0)),)</f>
        <v>0</v>
      </c>
      <c r="E347" s="201" t="str">
        <f>INDEX('13.Mapping'!$E:$E,MATCH('6.WS-Re-Exp'!$A347,'13.Mapping'!$A:$A,0))</f>
        <v>53030</v>
      </c>
      <c r="F347" s="201" t="str">
        <f>INDEX('13.Mapping'!$C:$C,MATCH('6.WS-Re-Exp'!$A347,'13.Mapping'!$A:$A,0))</f>
        <v>P24</v>
      </c>
      <c r="G347" s="201">
        <f>INDEX('13.Mapping'!$J:$J,MATCH('6.WS-Re-Exp'!$A347,'13.Mapping'!$A:$A,0))</f>
        <v>0</v>
      </c>
      <c r="H347" s="348"/>
      <c r="I347" s="528">
        <v>345</v>
      </c>
    </row>
    <row r="348" spans="1:9" x14ac:dyDescent="0.8">
      <c r="A348" s="634" t="s">
        <v>417</v>
      </c>
      <c r="B348" s="635" t="s">
        <v>418</v>
      </c>
      <c r="C348" s="636">
        <f>IFERROR(INDEX('5.งบทดลอง รพ.'!$C:$C,MATCH('6.WS-Re-Exp'!A348,'5.งบทดลอง รพ.'!$A:$A,0)),)</f>
        <v>0</v>
      </c>
      <c r="E348" s="201" t="str">
        <f>INDEX('13.Mapping'!$E:$E,MATCH('6.WS-Re-Exp'!$A348,'13.Mapping'!$A:$A,0))</f>
        <v>53030</v>
      </c>
      <c r="F348" s="201" t="str">
        <f>INDEX('13.Mapping'!$C:$C,MATCH('6.WS-Re-Exp'!$A348,'13.Mapping'!$A:$A,0))</f>
        <v>P24</v>
      </c>
      <c r="G348" s="201">
        <f>INDEX('13.Mapping'!$J:$J,MATCH('6.WS-Re-Exp'!$A348,'13.Mapping'!$A:$A,0))</f>
        <v>0</v>
      </c>
      <c r="H348" s="348"/>
      <c r="I348" s="528">
        <v>346</v>
      </c>
    </row>
    <row r="349" spans="1:9" x14ac:dyDescent="0.8">
      <c r="A349" s="634" t="s">
        <v>419</v>
      </c>
      <c r="B349" s="635" t="s">
        <v>420</v>
      </c>
      <c r="C349" s="636">
        <f>IFERROR(INDEX('5.งบทดลอง รพ.'!$C:$C,MATCH('6.WS-Re-Exp'!A349,'5.งบทดลอง รพ.'!$A:$A,0)),)</f>
        <v>0</v>
      </c>
      <c r="E349" s="201" t="str">
        <f>INDEX('13.Mapping'!$E:$E,MATCH('6.WS-Re-Exp'!$A349,'13.Mapping'!$A:$A,0))</f>
        <v>53030</v>
      </c>
      <c r="F349" s="201" t="str">
        <f>INDEX('13.Mapping'!$C:$C,MATCH('6.WS-Re-Exp'!$A349,'13.Mapping'!$A:$A,0))</f>
        <v>P24</v>
      </c>
      <c r="G349" s="201">
        <f>INDEX('13.Mapping'!$J:$J,MATCH('6.WS-Re-Exp'!$A349,'13.Mapping'!$A:$A,0))</f>
        <v>0</v>
      </c>
      <c r="H349" s="348"/>
      <c r="I349" s="528">
        <v>347</v>
      </c>
    </row>
    <row r="350" spans="1:9" x14ac:dyDescent="0.8">
      <c r="A350" s="634" t="s">
        <v>5976</v>
      </c>
      <c r="B350" s="635" t="s">
        <v>5975</v>
      </c>
      <c r="C350" s="636">
        <f>IFERROR(INDEX('5.งบทดลอง รพ.'!$C:$C,MATCH('6.WS-Re-Exp'!A350,'5.งบทดลอง รพ.'!$A:$A,0)),)</f>
        <v>0</v>
      </c>
      <c r="E350" s="201" t="str">
        <f>INDEX('13.Mapping'!$E:$E,MATCH('6.WS-Re-Exp'!$A350,'13.Mapping'!$A:$A,0))</f>
        <v>53030</v>
      </c>
      <c r="F350" s="201" t="str">
        <f>INDEX('13.Mapping'!$C:$C,MATCH('6.WS-Re-Exp'!$A350,'13.Mapping'!$A:$A,0))</f>
        <v>P24</v>
      </c>
      <c r="G350" s="201">
        <f>INDEX('13.Mapping'!$J:$J,MATCH('6.WS-Re-Exp'!$A350,'13.Mapping'!$A:$A,0))</f>
        <v>0</v>
      </c>
      <c r="H350" s="348"/>
      <c r="I350" s="528">
        <v>348</v>
      </c>
    </row>
    <row r="351" spans="1:9" x14ac:dyDescent="0.8">
      <c r="A351" s="634" t="s">
        <v>421</v>
      </c>
      <c r="B351" s="635" t="s">
        <v>422</v>
      </c>
      <c r="C351" s="636">
        <f>IFERROR(INDEX('5.งบทดลอง รพ.'!$C:$C,MATCH('6.WS-Re-Exp'!A351,'5.งบทดลอง รพ.'!$A:$A,0)),)</f>
        <v>0</v>
      </c>
      <c r="E351" s="201" t="str">
        <f>INDEX('13.Mapping'!$E:$E,MATCH('6.WS-Re-Exp'!$A351,'13.Mapping'!$A:$A,0))</f>
        <v>53030</v>
      </c>
      <c r="F351" s="201" t="str">
        <f>INDEX('13.Mapping'!$C:$C,MATCH('6.WS-Re-Exp'!$A351,'13.Mapping'!$A:$A,0))</f>
        <v>P24</v>
      </c>
      <c r="G351" s="201">
        <f>INDEX('13.Mapping'!$J:$J,MATCH('6.WS-Re-Exp'!$A351,'13.Mapping'!$A:$A,0))</f>
        <v>0</v>
      </c>
      <c r="H351" s="348"/>
      <c r="I351" s="528">
        <v>349</v>
      </c>
    </row>
    <row r="352" spans="1:9" x14ac:dyDescent="0.8">
      <c r="A352" s="634" t="s">
        <v>423</v>
      </c>
      <c r="B352" s="635" t="s">
        <v>424</v>
      </c>
      <c r="C352" s="636">
        <f>IFERROR(INDEX('5.งบทดลอง รพ.'!$C:$C,MATCH('6.WS-Re-Exp'!A352,'5.งบทดลอง รพ.'!$A:$A,0)),)</f>
        <v>0</v>
      </c>
      <c r="E352" s="201" t="str">
        <f>INDEX('13.Mapping'!$E:$E,MATCH('6.WS-Re-Exp'!$A352,'13.Mapping'!$A:$A,0))</f>
        <v>53030</v>
      </c>
      <c r="F352" s="201" t="str">
        <f>INDEX('13.Mapping'!$C:$C,MATCH('6.WS-Re-Exp'!$A352,'13.Mapping'!$A:$A,0))</f>
        <v>P24</v>
      </c>
      <c r="G352" s="201">
        <f>INDEX('13.Mapping'!$J:$J,MATCH('6.WS-Re-Exp'!$A352,'13.Mapping'!$A:$A,0))</f>
        <v>0</v>
      </c>
      <c r="H352" s="348"/>
      <c r="I352" s="528">
        <v>350</v>
      </c>
    </row>
    <row r="353" spans="1:9" x14ac:dyDescent="0.8">
      <c r="A353" s="634" t="s">
        <v>425</v>
      </c>
      <c r="B353" s="635" t="s">
        <v>426</v>
      </c>
      <c r="C353" s="636">
        <f>IFERROR(INDEX('5.งบทดลอง รพ.'!$C:$C,MATCH('6.WS-Re-Exp'!A353,'5.งบทดลอง รพ.'!$A:$A,0)),)</f>
        <v>0</v>
      </c>
      <c r="E353" s="201" t="str">
        <f>INDEX('13.Mapping'!$E:$E,MATCH('6.WS-Re-Exp'!$A353,'13.Mapping'!$A:$A,0))</f>
        <v>53030</v>
      </c>
      <c r="F353" s="201" t="str">
        <f>INDEX('13.Mapping'!$C:$C,MATCH('6.WS-Re-Exp'!$A353,'13.Mapping'!$A:$A,0))</f>
        <v>P24</v>
      </c>
      <c r="G353" s="201">
        <f>INDEX('13.Mapping'!$J:$J,MATCH('6.WS-Re-Exp'!$A353,'13.Mapping'!$A:$A,0))</f>
        <v>0</v>
      </c>
      <c r="H353" s="348"/>
      <c r="I353" s="528">
        <v>351</v>
      </c>
    </row>
    <row r="354" spans="1:9" x14ac:dyDescent="0.8">
      <c r="A354" s="634" t="s">
        <v>815</v>
      </c>
      <c r="B354" s="635" t="s">
        <v>816</v>
      </c>
      <c r="C354" s="636">
        <f>IFERROR(INDEX('5.งบทดลอง รพ.'!$C:$C,MATCH('6.WS-Re-Exp'!A354,'5.งบทดลอง รพ.'!$A:$A,0)),)</f>
        <v>0</v>
      </c>
      <c r="E354" s="201" t="str">
        <f>INDEX('13.Mapping'!$E:$E,MATCH('6.WS-Re-Exp'!$A354,'13.Mapping'!$A:$A,0))</f>
        <v>53030</v>
      </c>
      <c r="F354" s="201" t="str">
        <f>INDEX('13.Mapping'!$C:$C,MATCH('6.WS-Re-Exp'!$A354,'13.Mapping'!$A:$A,0))</f>
        <v>P24</v>
      </c>
      <c r="G354" s="201">
        <f>INDEX('13.Mapping'!$J:$J,MATCH('6.WS-Re-Exp'!$A354,'13.Mapping'!$A:$A,0))</f>
        <v>0</v>
      </c>
      <c r="H354" s="348"/>
      <c r="I354" s="528">
        <v>352</v>
      </c>
    </row>
    <row r="355" spans="1:9" x14ac:dyDescent="0.8">
      <c r="A355" s="634" t="s">
        <v>427</v>
      </c>
      <c r="B355" s="635" t="s">
        <v>428</v>
      </c>
      <c r="C355" s="636">
        <f>IFERROR(INDEX('5.งบทดลอง รพ.'!$C:$C,MATCH('6.WS-Re-Exp'!A355,'5.งบทดลอง รพ.'!$A:$A,0)),)</f>
        <v>0</v>
      </c>
      <c r="E355" s="201" t="str">
        <f>INDEX('13.Mapping'!$E:$E,MATCH('6.WS-Re-Exp'!$A355,'13.Mapping'!$A:$A,0))</f>
        <v>53030</v>
      </c>
      <c r="F355" s="201" t="str">
        <f>INDEX('13.Mapping'!$C:$C,MATCH('6.WS-Re-Exp'!$A355,'13.Mapping'!$A:$A,0))</f>
        <v>P24</v>
      </c>
      <c r="G355" s="201">
        <f>INDEX('13.Mapping'!$J:$J,MATCH('6.WS-Re-Exp'!$A355,'13.Mapping'!$A:$A,0))</f>
        <v>0</v>
      </c>
      <c r="H355" s="348"/>
      <c r="I355" s="528">
        <v>353</v>
      </c>
    </row>
    <row r="356" spans="1:9" x14ac:dyDescent="0.8">
      <c r="A356" s="634" t="s">
        <v>817</v>
      </c>
      <c r="B356" s="635" t="s">
        <v>818</v>
      </c>
      <c r="C356" s="636">
        <f>IFERROR(INDEX('5.งบทดลอง รพ.'!$C:$C,MATCH('6.WS-Re-Exp'!A356,'5.งบทดลอง รพ.'!$A:$A,0)),)</f>
        <v>0</v>
      </c>
      <c r="E356" s="201" t="str">
        <f>INDEX('13.Mapping'!$E:$E,MATCH('6.WS-Re-Exp'!$A356,'13.Mapping'!$A:$A,0))</f>
        <v>53030</v>
      </c>
      <c r="F356" s="201" t="str">
        <f>INDEX('13.Mapping'!$C:$C,MATCH('6.WS-Re-Exp'!$A356,'13.Mapping'!$A:$A,0))</f>
        <v>P24</v>
      </c>
      <c r="G356" s="201">
        <f>INDEX('13.Mapping'!$J:$J,MATCH('6.WS-Re-Exp'!$A356,'13.Mapping'!$A:$A,0))</f>
        <v>0</v>
      </c>
      <c r="H356" s="348"/>
      <c r="I356" s="528">
        <v>354</v>
      </c>
    </row>
    <row r="357" spans="1:9" x14ac:dyDescent="0.8">
      <c r="A357" s="634" t="s">
        <v>819</v>
      </c>
      <c r="B357" s="635" t="s">
        <v>820</v>
      </c>
      <c r="C357" s="636">
        <f>IFERROR(INDEX('5.งบทดลอง รพ.'!$C:$C,MATCH('6.WS-Re-Exp'!A357,'5.งบทดลอง รพ.'!$A:$A,0)),)</f>
        <v>0</v>
      </c>
      <c r="E357" s="201" t="str">
        <f>INDEX('13.Mapping'!$E:$E,MATCH('6.WS-Re-Exp'!$A357,'13.Mapping'!$A:$A,0))</f>
        <v>53030</v>
      </c>
      <c r="F357" s="201" t="str">
        <f>INDEX('13.Mapping'!$C:$C,MATCH('6.WS-Re-Exp'!$A357,'13.Mapping'!$A:$A,0))</f>
        <v>P24</v>
      </c>
      <c r="G357" s="201">
        <f>INDEX('13.Mapping'!$J:$J,MATCH('6.WS-Re-Exp'!$A357,'13.Mapping'!$A:$A,0))</f>
        <v>0</v>
      </c>
      <c r="H357" s="348"/>
      <c r="I357" s="528">
        <v>355</v>
      </c>
    </row>
    <row r="358" spans="1:9" x14ac:dyDescent="0.8">
      <c r="A358" s="634" t="s">
        <v>821</v>
      </c>
      <c r="B358" s="635" t="s">
        <v>822</v>
      </c>
      <c r="C358" s="636">
        <f>IFERROR(INDEX('5.งบทดลอง รพ.'!$C:$C,MATCH('6.WS-Re-Exp'!A358,'5.งบทดลอง รพ.'!$A:$A,0)),)</f>
        <v>0</v>
      </c>
      <c r="E358" s="201" t="str">
        <f>INDEX('13.Mapping'!$E:$E,MATCH('6.WS-Re-Exp'!$A358,'13.Mapping'!$A:$A,0))</f>
        <v>53030</v>
      </c>
      <c r="F358" s="201" t="str">
        <f>INDEX('13.Mapping'!$C:$C,MATCH('6.WS-Re-Exp'!$A358,'13.Mapping'!$A:$A,0))</f>
        <v>P24</v>
      </c>
      <c r="G358" s="201">
        <f>INDEX('13.Mapping'!$J:$J,MATCH('6.WS-Re-Exp'!$A358,'13.Mapping'!$A:$A,0))</f>
        <v>0</v>
      </c>
      <c r="H358" s="348"/>
      <c r="I358" s="528">
        <v>356</v>
      </c>
    </row>
    <row r="359" spans="1:9" x14ac:dyDescent="0.8">
      <c r="A359" s="634" t="s">
        <v>429</v>
      </c>
      <c r="B359" s="635" t="s">
        <v>430</v>
      </c>
      <c r="C359" s="636">
        <f>IFERROR(INDEX('5.งบทดลอง รพ.'!$C:$C,MATCH('6.WS-Re-Exp'!A359,'5.งบทดลอง รพ.'!$A:$A,0)),)</f>
        <v>0</v>
      </c>
      <c r="E359" s="201" t="str">
        <f>INDEX('13.Mapping'!$E:$E,MATCH('6.WS-Re-Exp'!$A359,'13.Mapping'!$A:$A,0))</f>
        <v>53030</v>
      </c>
      <c r="F359" s="201" t="str">
        <f>INDEX('13.Mapping'!$C:$C,MATCH('6.WS-Re-Exp'!$A359,'13.Mapping'!$A:$A,0))</f>
        <v>P24</v>
      </c>
      <c r="G359" s="201">
        <f>INDEX('13.Mapping'!$J:$J,MATCH('6.WS-Re-Exp'!$A359,'13.Mapping'!$A:$A,0))</f>
        <v>0</v>
      </c>
      <c r="H359" s="348"/>
      <c r="I359" s="528">
        <v>357</v>
      </c>
    </row>
    <row r="360" spans="1:9" x14ac:dyDescent="0.8">
      <c r="A360" s="634" t="s">
        <v>431</v>
      </c>
      <c r="B360" s="635" t="s">
        <v>432</v>
      </c>
      <c r="C360" s="636">
        <f>IFERROR(INDEX('5.งบทดลอง รพ.'!$C:$C,MATCH('6.WS-Re-Exp'!A360,'5.งบทดลอง รพ.'!$A:$A,0)),)</f>
        <v>0</v>
      </c>
      <c r="E360" s="201" t="str">
        <f>INDEX('13.Mapping'!$E:$E,MATCH('6.WS-Re-Exp'!$A360,'13.Mapping'!$A:$A,0))</f>
        <v>53060</v>
      </c>
      <c r="F360" s="201" t="str">
        <f>INDEX('13.Mapping'!$C:$C,MATCH('6.WS-Re-Exp'!$A360,'13.Mapping'!$A:$A,0))</f>
        <v>P24</v>
      </c>
      <c r="G360" s="201">
        <f>INDEX('13.Mapping'!$J:$J,MATCH('6.WS-Re-Exp'!$A360,'13.Mapping'!$A:$A,0))</f>
        <v>0</v>
      </c>
      <c r="H360" s="348"/>
      <c r="I360" s="528">
        <v>358</v>
      </c>
    </row>
    <row r="361" spans="1:9" x14ac:dyDescent="0.8">
      <c r="A361" s="634" t="s">
        <v>433</v>
      </c>
      <c r="B361" s="635" t="s">
        <v>434</v>
      </c>
      <c r="C361" s="636">
        <f>IFERROR(INDEX('5.งบทดลอง รพ.'!$C:$C,MATCH('6.WS-Re-Exp'!A361,'5.งบทดลอง รพ.'!$A:$A,0)),)</f>
        <v>0</v>
      </c>
      <c r="E361" s="201" t="str">
        <f>INDEX('13.Mapping'!$E:$E,MATCH('6.WS-Re-Exp'!$A361,'13.Mapping'!$A:$A,0))</f>
        <v>53060</v>
      </c>
      <c r="F361" s="201" t="str">
        <f>INDEX('13.Mapping'!$C:$C,MATCH('6.WS-Re-Exp'!$A361,'13.Mapping'!$A:$A,0))</f>
        <v>P24</v>
      </c>
      <c r="G361" s="201">
        <f>INDEX('13.Mapping'!$J:$J,MATCH('6.WS-Re-Exp'!$A361,'13.Mapping'!$A:$A,0))</f>
        <v>0</v>
      </c>
      <c r="H361" s="348"/>
      <c r="I361" s="528">
        <v>359</v>
      </c>
    </row>
    <row r="362" spans="1:9" x14ac:dyDescent="0.8">
      <c r="A362" s="634" t="s">
        <v>435</v>
      </c>
      <c r="B362" s="635" t="s">
        <v>436</v>
      </c>
      <c r="C362" s="636">
        <f>IFERROR(INDEX('5.งบทดลอง รพ.'!$C:$C,MATCH('6.WS-Re-Exp'!A362,'5.งบทดลอง รพ.'!$A:$A,0)),)</f>
        <v>0</v>
      </c>
      <c r="E362" s="201" t="str">
        <f>INDEX('13.Mapping'!$E:$E,MATCH('6.WS-Re-Exp'!$A362,'13.Mapping'!$A:$A,0))</f>
        <v>53020</v>
      </c>
      <c r="F362" s="201" t="str">
        <f>INDEX('13.Mapping'!$C:$C,MATCH('6.WS-Re-Exp'!$A362,'13.Mapping'!$A:$A,0))</f>
        <v>P24</v>
      </c>
      <c r="G362" s="201">
        <f>INDEX('13.Mapping'!$J:$J,MATCH('6.WS-Re-Exp'!$A362,'13.Mapping'!$A:$A,0))</f>
        <v>0</v>
      </c>
      <c r="H362" s="348"/>
      <c r="I362" s="528">
        <v>360</v>
      </c>
    </row>
    <row r="363" spans="1:9" x14ac:dyDescent="0.8">
      <c r="A363" s="634" t="s">
        <v>437</v>
      </c>
      <c r="B363" s="635" t="s">
        <v>438</v>
      </c>
      <c r="C363" s="636">
        <f>IFERROR(INDEX('5.งบทดลอง รพ.'!$C:$C,MATCH('6.WS-Re-Exp'!A363,'5.งบทดลอง รพ.'!$A:$A,0)),)</f>
        <v>0</v>
      </c>
      <c r="E363" s="201" t="str">
        <f>INDEX('13.Mapping'!$E:$E,MATCH('6.WS-Re-Exp'!$A363,'13.Mapping'!$A:$A,0))</f>
        <v>53020</v>
      </c>
      <c r="F363" s="201" t="str">
        <f>INDEX('13.Mapping'!$C:$C,MATCH('6.WS-Re-Exp'!$A363,'13.Mapping'!$A:$A,0))</f>
        <v>P24</v>
      </c>
      <c r="G363" s="201">
        <f>INDEX('13.Mapping'!$J:$J,MATCH('6.WS-Re-Exp'!$A363,'13.Mapping'!$A:$A,0))</f>
        <v>0</v>
      </c>
      <c r="H363" s="348"/>
      <c r="I363" s="528">
        <v>361</v>
      </c>
    </row>
    <row r="364" spans="1:9" x14ac:dyDescent="0.8">
      <c r="A364" s="634" t="s">
        <v>439</v>
      </c>
      <c r="B364" s="635" t="s">
        <v>440</v>
      </c>
      <c r="C364" s="636">
        <f>IFERROR(INDEX('5.งบทดลอง รพ.'!$C:$C,MATCH('6.WS-Re-Exp'!A364,'5.งบทดลอง รพ.'!$A:$A,0)),)</f>
        <v>0</v>
      </c>
      <c r="E364" s="201" t="str">
        <f>INDEX('13.Mapping'!$E:$E,MATCH('6.WS-Re-Exp'!$A364,'13.Mapping'!$A:$A,0))</f>
        <v>53020</v>
      </c>
      <c r="F364" s="201" t="str">
        <f>INDEX('13.Mapping'!$C:$C,MATCH('6.WS-Re-Exp'!$A364,'13.Mapping'!$A:$A,0))</f>
        <v>P24</v>
      </c>
      <c r="G364" s="201">
        <f>INDEX('13.Mapping'!$J:$J,MATCH('6.WS-Re-Exp'!$A364,'13.Mapping'!$A:$A,0))</f>
        <v>0</v>
      </c>
      <c r="H364" s="348"/>
      <c r="I364" s="528">
        <v>362</v>
      </c>
    </row>
    <row r="365" spans="1:9" x14ac:dyDescent="0.8">
      <c r="A365" s="634" t="s">
        <v>441</v>
      </c>
      <c r="B365" s="635" t="s">
        <v>442</v>
      </c>
      <c r="C365" s="636">
        <f>IFERROR(INDEX('5.งบทดลอง รพ.'!$C:$C,MATCH('6.WS-Re-Exp'!A365,'5.งบทดลอง รพ.'!$A:$A,0)),)</f>
        <v>0</v>
      </c>
      <c r="E365" s="201" t="str">
        <f>INDEX('13.Mapping'!$E:$E,MATCH('6.WS-Re-Exp'!$A365,'13.Mapping'!$A:$A,0))</f>
        <v>53020</v>
      </c>
      <c r="F365" s="201" t="str">
        <f>INDEX('13.Mapping'!$C:$C,MATCH('6.WS-Re-Exp'!$A365,'13.Mapping'!$A:$A,0))</f>
        <v>P24</v>
      </c>
      <c r="G365" s="201">
        <f>INDEX('13.Mapping'!$J:$J,MATCH('6.WS-Re-Exp'!$A365,'13.Mapping'!$A:$A,0))</f>
        <v>0</v>
      </c>
      <c r="H365" s="348"/>
      <c r="I365" s="528">
        <v>363</v>
      </c>
    </row>
    <row r="366" spans="1:9" x14ac:dyDescent="0.8">
      <c r="A366" s="634" t="s">
        <v>443</v>
      </c>
      <c r="B366" s="635" t="s">
        <v>444</v>
      </c>
      <c r="C366" s="636">
        <f>IFERROR(INDEX('5.งบทดลอง รพ.'!$C:$C,MATCH('6.WS-Re-Exp'!A366,'5.งบทดลอง รพ.'!$A:$A,0)),)</f>
        <v>0</v>
      </c>
      <c r="E366" s="201" t="str">
        <f>INDEX('13.Mapping'!$E:$E,MATCH('6.WS-Re-Exp'!$A366,'13.Mapping'!$A:$A,0))</f>
        <v>53020</v>
      </c>
      <c r="F366" s="201" t="str">
        <f>INDEX('13.Mapping'!$C:$C,MATCH('6.WS-Re-Exp'!$A366,'13.Mapping'!$A:$A,0))</f>
        <v>P24</v>
      </c>
      <c r="G366" s="201">
        <f>INDEX('13.Mapping'!$J:$J,MATCH('6.WS-Re-Exp'!$A366,'13.Mapping'!$A:$A,0))</f>
        <v>0</v>
      </c>
      <c r="H366" s="348"/>
      <c r="I366" s="528">
        <v>364</v>
      </c>
    </row>
    <row r="367" spans="1:9" x14ac:dyDescent="0.8">
      <c r="A367" s="634" t="s">
        <v>445</v>
      </c>
      <c r="B367" s="635" t="s">
        <v>446</v>
      </c>
      <c r="C367" s="636">
        <f>IFERROR(INDEX('5.งบทดลอง รพ.'!$C:$C,MATCH('6.WS-Re-Exp'!A367,'5.งบทดลอง รพ.'!$A:$A,0)),)</f>
        <v>0</v>
      </c>
      <c r="E367" s="201" t="str">
        <f>INDEX('13.Mapping'!$E:$E,MATCH('6.WS-Re-Exp'!$A367,'13.Mapping'!$A:$A,0))</f>
        <v>53020</v>
      </c>
      <c r="F367" s="201" t="str">
        <f>INDEX('13.Mapping'!$C:$C,MATCH('6.WS-Re-Exp'!$A367,'13.Mapping'!$A:$A,0))</f>
        <v>P24</v>
      </c>
      <c r="G367" s="201">
        <f>INDEX('13.Mapping'!$J:$J,MATCH('6.WS-Re-Exp'!$A367,'13.Mapping'!$A:$A,0))</f>
        <v>0</v>
      </c>
      <c r="H367" s="348"/>
      <c r="I367" s="528">
        <v>365</v>
      </c>
    </row>
    <row r="368" spans="1:9" x14ac:dyDescent="0.8">
      <c r="A368" s="634" t="s">
        <v>447</v>
      </c>
      <c r="B368" s="635" t="s">
        <v>448</v>
      </c>
      <c r="C368" s="636">
        <f>IFERROR(INDEX('5.งบทดลอง รพ.'!$C:$C,MATCH('6.WS-Re-Exp'!A368,'5.งบทดลอง รพ.'!$A:$A,0)),)</f>
        <v>0</v>
      </c>
      <c r="E368" s="201" t="str">
        <f>INDEX('13.Mapping'!$E:$E,MATCH('6.WS-Re-Exp'!$A368,'13.Mapping'!$A:$A,0))</f>
        <v>53020</v>
      </c>
      <c r="F368" s="201" t="str">
        <f>INDEX('13.Mapping'!$C:$C,MATCH('6.WS-Re-Exp'!$A368,'13.Mapping'!$A:$A,0))</f>
        <v>P24</v>
      </c>
      <c r="G368" s="201">
        <f>INDEX('13.Mapping'!$J:$J,MATCH('6.WS-Re-Exp'!$A368,'13.Mapping'!$A:$A,0))</f>
        <v>0</v>
      </c>
      <c r="H368" s="348"/>
      <c r="I368" s="528">
        <v>366</v>
      </c>
    </row>
    <row r="369" spans="1:9" x14ac:dyDescent="0.8">
      <c r="A369" s="634" t="s">
        <v>449</v>
      </c>
      <c r="B369" s="635" t="s">
        <v>450</v>
      </c>
      <c r="C369" s="636">
        <f>IFERROR(INDEX('5.งบทดลอง รพ.'!$C:$C,MATCH('6.WS-Re-Exp'!A369,'5.งบทดลอง รพ.'!$A:$A,0)),)</f>
        <v>0</v>
      </c>
      <c r="E369" s="201" t="str">
        <f>INDEX('13.Mapping'!$E:$E,MATCH('6.WS-Re-Exp'!$A369,'13.Mapping'!$A:$A,0))</f>
        <v>53020</v>
      </c>
      <c r="F369" s="201" t="str">
        <f>INDEX('13.Mapping'!$C:$C,MATCH('6.WS-Re-Exp'!$A369,'13.Mapping'!$A:$A,0))</f>
        <v>P24</v>
      </c>
      <c r="G369" s="201">
        <f>INDEX('13.Mapping'!$J:$J,MATCH('6.WS-Re-Exp'!$A369,'13.Mapping'!$A:$A,0))</f>
        <v>0</v>
      </c>
      <c r="H369" s="348"/>
      <c r="I369" s="528">
        <v>367</v>
      </c>
    </row>
    <row r="370" spans="1:9" x14ac:dyDescent="0.8">
      <c r="A370" s="634" t="s">
        <v>451</v>
      </c>
      <c r="B370" s="635" t="s">
        <v>452</v>
      </c>
      <c r="C370" s="636">
        <f>IFERROR(INDEX('5.งบทดลอง รพ.'!$C:$C,MATCH('6.WS-Re-Exp'!A370,'5.งบทดลอง รพ.'!$A:$A,0)),)</f>
        <v>0</v>
      </c>
      <c r="E370" s="201" t="str">
        <f>INDEX('13.Mapping'!$E:$E,MATCH('6.WS-Re-Exp'!$A370,'13.Mapping'!$A:$A,0))</f>
        <v>53020</v>
      </c>
      <c r="F370" s="201" t="str">
        <f>INDEX('13.Mapping'!$C:$C,MATCH('6.WS-Re-Exp'!$A370,'13.Mapping'!$A:$A,0))</f>
        <v>P24</v>
      </c>
      <c r="G370" s="201">
        <f>INDEX('13.Mapping'!$J:$J,MATCH('6.WS-Re-Exp'!$A370,'13.Mapping'!$A:$A,0))</f>
        <v>0</v>
      </c>
      <c r="H370" s="348"/>
      <c r="I370" s="528">
        <v>368</v>
      </c>
    </row>
    <row r="371" spans="1:9" x14ac:dyDescent="0.8">
      <c r="A371" s="634" t="s">
        <v>453</v>
      </c>
      <c r="B371" s="635" t="s">
        <v>454</v>
      </c>
      <c r="C371" s="636">
        <f>IFERROR(INDEX('5.งบทดลอง รพ.'!$C:$C,MATCH('6.WS-Re-Exp'!A371,'5.งบทดลอง รพ.'!$A:$A,0)),)</f>
        <v>0</v>
      </c>
      <c r="E371" s="201" t="str">
        <f>INDEX('13.Mapping'!$E:$E,MATCH('6.WS-Re-Exp'!$A371,'13.Mapping'!$A:$A,0))</f>
        <v>53020</v>
      </c>
      <c r="F371" s="201" t="str">
        <f>INDEX('13.Mapping'!$C:$C,MATCH('6.WS-Re-Exp'!$A371,'13.Mapping'!$A:$A,0))</f>
        <v>P24</v>
      </c>
      <c r="G371" s="201">
        <f>INDEX('13.Mapping'!$J:$J,MATCH('6.WS-Re-Exp'!$A371,'13.Mapping'!$A:$A,0))</f>
        <v>0</v>
      </c>
      <c r="H371" s="348"/>
      <c r="I371" s="528">
        <v>369</v>
      </c>
    </row>
    <row r="372" spans="1:9" x14ac:dyDescent="0.8">
      <c r="A372" s="634" t="s">
        <v>455</v>
      </c>
      <c r="B372" s="635" t="s">
        <v>456</v>
      </c>
      <c r="C372" s="636">
        <f>IFERROR(INDEX('5.งบทดลอง รพ.'!$C:$C,MATCH('6.WS-Re-Exp'!A372,'5.งบทดลอง รพ.'!$A:$A,0)),)</f>
        <v>0</v>
      </c>
      <c r="E372" s="201" t="str">
        <f>INDEX('13.Mapping'!$E:$E,MATCH('6.WS-Re-Exp'!$A372,'13.Mapping'!$A:$A,0))</f>
        <v>53030</v>
      </c>
      <c r="F372" s="201" t="str">
        <f>INDEX('13.Mapping'!$C:$C,MATCH('6.WS-Re-Exp'!$A372,'13.Mapping'!$A:$A,0))</f>
        <v>P24</v>
      </c>
      <c r="G372" s="201">
        <f>INDEX('13.Mapping'!$J:$J,MATCH('6.WS-Re-Exp'!$A372,'13.Mapping'!$A:$A,0))</f>
        <v>0</v>
      </c>
      <c r="H372" s="348"/>
      <c r="I372" s="528">
        <v>370</v>
      </c>
    </row>
    <row r="373" spans="1:9" x14ac:dyDescent="0.8">
      <c r="A373" s="634" t="s">
        <v>457</v>
      </c>
      <c r="B373" s="635" t="s">
        <v>458</v>
      </c>
      <c r="C373" s="636">
        <f>IFERROR(INDEX('5.งบทดลอง รพ.'!$C:$C,MATCH('6.WS-Re-Exp'!A373,'5.งบทดลอง รพ.'!$A:$A,0)),)</f>
        <v>0</v>
      </c>
      <c r="E373" s="201" t="str">
        <f>INDEX('13.Mapping'!$E:$E,MATCH('6.WS-Re-Exp'!$A373,'13.Mapping'!$A:$A,0))</f>
        <v>53030</v>
      </c>
      <c r="F373" s="201" t="str">
        <f>INDEX('13.Mapping'!$C:$C,MATCH('6.WS-Re-Exp'!$A373,'13.Mapping'!$A:$A,0))</f>
        <v>P24</v>
      </c>
      <c r="G373" s="201">
        <f>INDEX('13.Mapping'!$J:$J,MATCH('6.WS-Re-Exp'!$A373,'13.Mapping'!$A:$A,0))</f>
        <v>0</v>
      </c>
      <c r="H373" s="348"/>
      <c r="I373" s="528">
        <v>371</v>
      </c>
    </row>
    <row r="374" spans="1:9" x14ac:dyDescent="0.8">
      <c r="A374" s="634" t="s">
        <v>459</v>
      </c>
      <c r="B374" s="635" t="s">
        <v>460</v>
      </c>
      <c r="C374" s="636">
        <f>IFERROR(INDEX('5.งบทดลอง รพ.'!$C:$C,MATCH('6.WS-Re-Exp'!A374,'5.งบทดลอง รพ.'!$A:$A,0)),)</f>
        <v>0</v>
      </c>
      <c r="E374" s="201" t="str">
        <f>INDEX('13.Mapping'!$E:$E,MATCH('6.WS-Re-Exp'!$A374,'13.Mapping'!$A:$A,0))</f>
        <v>53030</v>
      </c>
      <c r="F374" s="201" t="str">
        <f>INDEX('13.Mapping'!$C:$C,MATCH('6.WS-Re-Exp'!$A374,'13.Mapping'!$A:$A,0))</f>
        <v>P24</v>
      </c>
      <c r="G374" s="201">
        <f>INDEX('13.Mapping'!$J:$J,MATCH('6.WS-Re-Exp'!$A374,'13.Mapping'!$A:$A,0))</f>
        <v>0</v>
      </c>
      <c r="H374" s="348"/>
      <c r="I374" s="528">
        <v>372</v>
      </c>
    </row>
    <row r="375" spans="1:9" x14ac:dyDescent="0.8">
      <c r="A375" s="634" t="s">
        <v>461</v>
      </c>
      <c r="B375" s="635" t="s">
        <v>462</v>
      </c>
      <c r="C375" s="636">
        <f>IFERROR(INDEX('5.งบทดลอง รพ.'!$C:$C,MATCH('6.WS-Re-Exp'!A375,'5.งบทดลอง รพ.'!$A:$A,0)),)</f>
        <v>0</v>
      </c>
      <c r="E375" s="201" t="str">
        <f>INDEX('13.Mapping'!$E:$E,MATCH('6.WS-Re-Exp'!$A375,'13.Mapping'!$A:$A,0))</f>
        <v>53030</v>
      </c>
      <c r="F375" s="201" t="str">
        <f>INDEX('13.Mapping'!$C:$C,MATCH('6.WS-Re-Exp'!$A375,'13.Mapping'!$A:$A,0))</f>
        <v>P24</v>
      </c>
      <c r="G375" s="201">
        <f>INDEX('13.Mapping'!$J:$J,MATCH('6.WS-Re-Exp'!$A375,'13.Mapping'!$A:$A,0))</f>
        <v>0</v>
      </c>
      <c r="H375" s="348"/>
      <c r="I375" s="528">
        <v>373</v>
      </c>
    </row>
    <row r="376" spans="1:9" x14ac:dyDescent="0.8">
      <c r="A376" s="634" t="s">
        <v>463</v>
      </c>
      <c r="B376" s="635" t="s">
        <v>464</v>
      </c>
      <c r="C376" s="636">
        <f>IFERROR(INDEX('5.งบทดลอง รพ.'!$C:$C,MATCH('6.WS-Re-Exp'!A376,'5.งบทดลอง รพ.'!$A:$A,0)),)</f>
        <v>0</v>
      </c>
      <c r="E376" s="201" t="str">
        <f>INDEX('13.Mapping'!$E:$E,MATCH('6.WS-Re-Exp'!$A376,'13.Mapping'!$A:$A,0))</f>
        <v>53030</v>
      </c>
      <c r="F376" s="201" t="str">
        <f>INDEX('13.Mapping'!$C:$C,MATCH('6.WS-Re-Exp'!$A376,'13.Mapping'!$A:$A,0))</f>
        <v>P24</v>
      </c>
      <c r="G376" s="201">
        <f>INDEX('13.Mapping'!$J:$J,MATCH('6.WS-Re-Exp'!$A376,'13.Mapping'!$A:$A,0))</f>
        <v>0</v>
      </c>
      <c r="H376" s="348"/>
      <c r="I376" s="528">
        <v>374</v>
      </c>
    </row>
    <row r="377" spans="1:9" x14ac:dyDescent="0.8">
      <c r="A377" s="634" t="s">
        <v>465</v>
      </c>
      <c r="B377" s="635" t="s">
        <v>466</v>
      </c>
      <c r="C377" s="636">
        <f>IFERROR(INDEX('5.งบทดลอง รพ.'!$C:$C,MATCH('6.WS-Re-Exp'!A377,'5.งบทดลอง รพ.'!$A:$A,0)),)</f>
        <v>0</v>
      </c>
      <c r="E377" s="201" t="str">
        <f>INDEX('13.Mapping'!$E:$E,MATCH('6.WS-Re-Exp'!$A377,'13.Mapping'!$A:$A,0))</f>
        <v>53030</v>
      </c>
      <c r="F377" s="201" t="str">
        <f>INDEX('13.Mapping'!$C:$C,MATCH('6.WS-Re-Exp'!$A377,'13.Mapping'!$A:$A,0))</f>
        <v>P24</v>
      </c>
      <c r="G377" s="201">
        <f>INDEX('13.Mapping'!$J:$J,MATCH('6.WS-Re-Exp'!$A377,'13.Mapping'!$A:$A,0))</f>
        <v>0</v>
      </c>
      <c r="H377" s="348"/>
      <c r="I377" s="528">
        <v>375</v>
      </c>
    </row>
    <row r="378" spans="1:9" x14ac:dyDescent="0.8">
      <c r="A378" s="634" t="s">
        <v>467</v>
      </c>
      <c r="B378" s="635" t="s">
        <v>468</v>
      </c>
      <c r="C378" s="636">
        <f>IFERROR(INDEX('5.งบทดลอง รพ.'!$C:$C,MATCH('6.WS-Re-Exp'!A378,'5.งบทดลอง รพ.'!$A:$A,0)),)</f>
        <v>0</v>
      </c>
      <c r="E378" s="201" t="str">
        <f>INDEX('13.Mapping'!$E:$E,MATCH('6.WS-Re-Exp'!$A378,'13.Mapping'!$A:$A,0))</f>
        <v>53030</v>
      </c>
      <c r="F378" s="201" t="str">
        <f>INDEX('13.Mapping'!$C:$C,MATCH('6.WS-Re-Exp'!$A378,'13.Mapping'!$A:$A,0))</f>
        <v>P24</v>
      </c>
      <c r="G378" s="201">
        <f>INDEX('13.Mapping'!$J:$J,MATCH('6.WS-Re-Exp'!$A378,'13.Mapping'!$A:$A,0))</f>
        <v>0</v>
      </c>
      <c r="H378" s="348"/>
      <c r="I378" s="528">
        <v>376</v>
      </c>
    </row>
    <row r="379" spans="1:9" x14ac:dyDescent="0.8">
      <c r="A379" s="634" t="s">
        <v>469</v>
      </c>
      <c r="B379" s="635" t="s">
        <v>470</v>
      </c>
      <c r="C379" s="636">
        <f>IFERROR(INDEX('5.งบทดลอง รพ.'!$C:$C,MATCH('6.WS-Re-Exp'!A379,'5.งบทดลอง รพ.'!$A:$A,0)),)</f>
        <v>0</v>
      </c>
      <c r="E379" s="201" t="str">
        <f>INDEX('13.Mapping'!$E:$E,MATCH('6.WS-Re-Exp'!$A379,'13.Mapping'!$A:$A,0))</f>
        <v>53030</v>
      </c>
      <c r="F379" s="201" t="str">
        <f>INDEX('13.Mapping'!$C:$C,MATCH('6.WS-Re-Exp'!$A379,'13.Mapping'!$A:$A,0))</f>
        <v>P24</v>
      </c>
      <c r="G379" s="201">
        <f>INDEX('13.Mapping'!$J:$J,MATCH('6.WS-Re-Exp'!$A379,'13.Mapping'!$A:$A,0))</f>
        <v>0</v>
      </c>
      <c r="H379" s="348"/>
      <c r="I379" s="528">
        <v>377</v>
      </c>
    </row>
    <row r="380" spans="1:9" x14ac:dyDescent="0.8">
      <c r="A380" s="634" t="s">
        <v>471</v>
      </c>
      <c r="B380" s="635" t="s">
        <v>472</v>
      </c>
      <c r="C380" s="636">
        <f>IFERROR(INDEX('5.งบทดลอง รพ.'!$C:$C,MATCH('6.WS-Re-Exp'!A380,'5.งบทดลอง รพ.'!$A:$A,0)),)</f>
        <v>0</v>
      </c>
      <c r="E380" s="201" t="str">
        <f>INDEX('13.Mapping'!$E:$E,MATCH('6.WS-Re-Exp'!$A380,'13.Mapping'!$A:$A,0))</f>
        <v>53030</v>
      </c>
      <c r="F380" s="201" t="str">
        <f>INDEX('13.Mapping'!$C:$C,MATCH('6.WS-Re-Exp'!$A380,'13.Mapping'!$A:$A,0))</f>
        <v>P24</v>
      </c>
      <c r="G380" s="201">
        <f>INDEX('13.Mapping'!$J:$J,MATCH('6.WS-Re-Exp'!$A380,'13.Mapping'!$A:$A,0))</f>
        <v>0</v>
      </c>
      <c r="H380" s="348"/>
      <c r="I380" s="528">
        <v>378</v>
      </c>
    </row>
    <row r="381" spans="1:9" x14ac:dyDescent="0.8">
      <c r="A381" s="634" t="s">
        <v>473</v>
      </c>
      <c r="B381" s="635" t="s">
        <v>474</v>
      </c>
      <c r="C381" s="636">
        <f>IFERROR(INDEX('5.งบทดลอง รพ.'!$C:$C,MATCH('6.WS-Re-Exp'!A381,'5.งบทดลอง รพ.'!$A:$A,0)),)</f>
        <v>0</v>
      </c>
      <c r="E381" s="201" t="str">
        <f>INDEX('13.Mapping'!$E:$E,MATCH('6.WS-Re-Exp'!$A381,'13.Mapping'!$A:$A,0))</f>
        <v>53030</v>
      </c>
      <c r="F381" s="201" t="str">
        <f>INDEX('13.Mapping'!$C:$C,MATCH('6.WS-Re-Exp'!$A381,'13.Mapping'!$A:$A,0))</f>
        <v>P24</v>
      </c>
      <c r="G381" s="201">
        <f>INDEX('13.Mapping'!$J:$J,MATCH('6.WS-Re-Exp'!$A381,'13.Mapping'!$A:$A,0))</f>
        <v>0</v>
      </c>
      <c r="H381" s="348"/>
      <c r="I381" s="528">
        <v>379</v>
      </c>
    </row>
    <row r="382" spans="1:9" x14ac:dyDescent="0.8">
      <c r="A382" s="634" t="s">
        <v>475</v>
      </c>
      <c r="B382" s="635" t="s">
        <v>476</v>
      </c>
      <c r="C382" s="636">
        <f>IFERROR(INDEX('5.งบทดลอง รพ.'!$C:$C,MATCH('6.WS-Re-Exp'!A382,'5.งบทดลอง รพ.'!$A:$A,0)),)</f>
        <v>0</v>
      </c>
      <c r="E382" s="201" t="str">
        <f>INDEX('13.Mapping'!$E:$E,MATCH('6.WS-Re-Exp'!$A382,'13.Mapping'!$A:$A,0))</f>
        <v>53060</v>
      </c>
      <c r="F382" s="201" t="str">
        <f>INDEX('13.Mapping'!$C:$C,MATCH('6.WS-Re-Exp'!$A382,'13.Mapping'!$A:$A,0))</f>
        <v>P24</v>
      </c>
      <c r="G382" s="201">
        <f>INDEX('13.Mapping'!$J:$J,MATCH('6.WS-Re-Exp'!$A382,'13.Mapping'!$A:$A,0))</f>
        <v>0</v>
      </c>
      <c r="H382" s="348"/>
      <c r="I382" s="528">
        <v>380</v>
      </c>
    </row>
    <row r="383" spans="1:9" s="33" customFormat="1" x14ac:dyDescent="0.8">
      <c r="A383" s="634" t="s">
        <v>477</v>
      </c>
      <c r="B383" s="635" t="s">
        <v>478</v>
      </c>
      <c r="C383" s="636">
        <f>IFERROR(INDEX('5.งบทดลอง รพ.'!$C:$C,MATCH('6.WS-Re-Exp'!A383,'5.งบทดลอง รพ.'!$A:$A,0)),)</f>
        <v>0</v>
      </c>
      <c r="D383" s="6"/>
      <c r="E383" s="201" t="str">
        <f>INDEX('13.Mapping'!$E:$E,MATCH('6.WS-Re-Exp'!$A383,'13.Mapping'!$A:$A,0))</f>
        <v>53060</v>
      </c>
      <c r="F383" s="201" t="str">
        <f>INDEX('13.Mapping'!$C:$C,MATCH('6.WS-Re-Exp'!$A383,'13.Mapping'!$A:$A,0))</f>
        <v>P24</v>
      </c>
      <c r="G383" s="201">
        <f>INDEX('13.Mapping'!$J:$J,MATCH('6.WS-Re-Exp'!$A383,'13.Mapping'!$A:$A,0))</f>
        <v>0</v>
      </c>
      <c r="H383" s="289"/>
      <c r="I383" s="528">
        <v>381</v>
      </c>
    </row>
    <row r="384" spans="1:9" s="33" customFormat="1" x14ac:dyDescent="0.8">
      <c r="A384" s="634" t="s">
        <v>479</v>
      </c>
      <c r="B384" s="635" t="s">
        <v>480</v>
      </c>
      <c r="C384" s="636">
        <f>IFERROR(INDEX('5.งบทดลอง รพ.'!$C:$C,MATCH('6.WS-Re-Exp'!A384,'5.งบทดลอง รพ.'!$A:$A,0)),)</f>
        <v>0</v>
      </c>
      <c r="D384" s="6"/>
      <c r="E384" s="201" t="str">
        <f>INDEX('13.Mapping'!$E:$E,MATCH('6.WS-Re-Exp'!$A384,'13.Mapping'!$A:$A,0))</f>
        <v>53020</v>
      </c>
      <c r="F384" s="201" t="str">
        <f>INDEX('13.Mapping'!$C:$C,MATCH('6.WS-Re-Exp'!$A384,'13.Mapping'!$A:$A,0))</f>
        <v>P24</v>
      </c>
      <c r="G384" s="201">
        <f>INDEX('13.Mapping'!$J:$J,MATCH('6.WS-Re-Exp'!$A384,'13.Mapping'!$A:$A,0))</f>
        <v>0</v>
      </c>
      <c r="H384" s="289"/>
      <c r="I384" s="528">
        <v>382</v>
      </c>
    </row>
    <row r="385" spans="1:9" x14ac:dyDescent="0.8">
      <c r="A385" s="634" t="s">
        <v>481</v>
      </c>
      <c r="B385" s="635" t="s">
        <v>482</v>
      </c>
      <c r="C385" s="636">
        <f>IFERROR(INDEX('5.งบทดลอง รพ.'!$C:$C,MATCH('6.WS-Re-Exp'!A385,'5.งบทดลอง รพ.'!$A:$A,0)),)</f>
        <v>0</v>
      </c>
      <c r="E385" s="201" t="str">
        <f>INDEX('13.Mapping'!$E:$E,MATCH('6.WS-Re-Exp'!$A385,'13.Mapping'!$A:$A,0))</f>
        <v>53020</v>
      </c>
      <c r="F385" s="201" t="str">
        <f>INDEX('13.Mapping'!$C:$C,MATCH('6.WS-Re-Exp'!$A385,'13.Mapping'!$A:$A,0))</f>
        <v>P24</v>
      </c>
      <c r="G385" s="201">
        <f>INDEX('13.Mapping'!$J:$J,MATCH('6.WS-Re-Exp'!$A385,'13.Mapping'!$A:$A,0))</f>
        <v>0</v>
      </c>
      <c r="H385" s="348"/>
      <c r="I385" s="528">
        <v>383</v>
      </c>
    </row>
    <row r="386" spans="1:9" x14ac:dyDescent="0.8">
      <c r="A386" s="634" t="s">
        <v>5833</v>
      </c>
      <c r="B386" s="635" t="s">
        <v>5832</v>
      </c>
      <c r="C386" s="636">
        <f>IFERROR(INDEX('5.งบทดลอง รพ.'!$C:$C,MATCH('6.WS-Re-Exp'!A386,'5.งบทดลอง รพ.'!$A:$A,0)),)</f>
        <v>0</v>
      </c>
      <c r="E386" s="201" t="str">
        <f>INDEX('13.Mapping'!$E:$E,MATCH('6.WS-Re-Exp'!$A386,'13.Mapping'!$A:$A,0))</f>
        <v>52060</v>
      </c>
      <c r="F386" s="201" t="str">
        <f>INDEX('13.Mapping'!$C:$C,MATCH('6.WS-Re-Exp'!$A386,'13.Mapping'!$A:$A,0))</f>
        <v>P20</v>
      </c>
      <c r="G386" s="201">
        <f>INDEX('13.Mapping'!$J:$J,MATCH('6.WS-Re-Exp'!$A386,'13.Mapping'!$A:$A,0))</f>
        <v>0</v>
      </c>
      <c r="H386" s="348"/>
      <c r="I386" s="528">
        <v>384</v>
      </c>
    </row>
    <row r="387" spans="1:9" x14ac:dyDescent="0.8">
      <c r="A387" s="634" t="s">
        <v>498</v>
      </c>
      <c r="B387" s="635" t="s">
        <v>499</v>
      </c>
      <c r="C387" s="636">
        <f>IFERROR(INDEX('5.งบทดลอง รพ.'!$C:$C,MATCH('6.WS-Re-Exp'!A387,'5.งบทดลอง รพ.'!$A:$A,0)),)</f>
        <v>0</v>
      </c>
      <c r="E387" s="201" t="str">
        <f>INDEX('13.Mapping'!$E:$E,MATCH('6.WS-Re-Exp'!$A387,'13.Mapping'!$A:$A,0))</f>
        <v>53050</v>
      </c>
      <c r="F387" s="201" t="str">
        <f>INDEX('13.Mapping'!$C:$C,MATCH('6.WS-Re-Exp'!$A387,'13.Mapping'!$A:$A,0))</f>
        <v>P25</v>
      </c>
      <c r="G387" s="201" t="str">
        <f>INDEX('13.Mapping'!$J:$J,MATCH('6.WS-Re-Exp'!$A387,'13.Mapping'!$A:$A,0))</f>
        <v>PC23</v>
      </c>
      <c r="H387" s="348"/>
      <c r="I387" s="528">
        <v>385</v>
      </c>
    </row>
    <row r="388" spans="1:9" x14ac:dyDescent="0.8">
      <c r="A388" s="634" t="s">
        <v>500</v>
      </c>
      <c r="B388" s="635" t="s">
        <v>501</v>
      </c>
      <c r="C388" s="636">
        <f>IFERROR(INDEX('5.งบทดลอง รพ.'!$C:$C,MATCH('6.WS-Re-Exp'!A388,'5.งบทดลอง รพ.'!$A:$A,0)),)</f>
        <v>0</v>
      </c>
      <c r="E388" s="201" t="str">
        <f>INDEX('13.Mapping'!$E:$E,MATCH('6.WS-Re-Exp'!$A388,'13.Mapping'!$A:$A,0))</f>
        <v>53050</v>
      </c>
      <c r="F388" s="201" t="str">
        <f>INDEX('13.Mapping'!$C:$C,MATCH('6.WS-Re-Exp'!$A388,'13.Mapping'!$A:$A,0))</f>
        <v>P25</v>
      </c>
      <c r="G388" s="201" t="str">
        <f>INDEX('13.Mapping'!$J:$J,MATCH('6.WS-Re-Exp'!$A388,'13.Mapping'!$A:$A,0))</f>
        <v>PC23</v>
      </c>
      <c r="H388" s="348"/>
      <c r="I388" s="528">
        <v>386</v>
      </c>
    </row>
    <row r="389" spans="1:9" x14ac:dyDescent="0.8">
      <c r="A389" s="634" t="s">
        <v>823</v>
      </c>
      <c r="B389" s="635" t="s">
        <v>824</v>
      </c>
      <c r="C389" s="636">
        <f>IFERROR(INDEX('5.งบทดลอง รพ.'!$C:$C,MATCH('6.WS-Re-Exp'!A389,'5.งบทดลอง รพ.'!$A:$A,0)),)</f>
        <v>0</v>
      </c>
      <c r="E389" s="201" t="str">
        <f>INDEX('13.Mapping'!$E:$E,MATCH('6.WS-Re-Exp'!$A389,'13.Mapping'!$A:$A,0))</f>
        <v>53050</v>
      </c>
      <c r="F389" s="201" t="str">
        <f>INDEX('13.Mapping'!$C:$C,MATCH('6.WS-Re-Exp'!$A389,'13.Mapping'!$A:$A,0))</f>
        <v>P251</v>
      </c>
      <c r="G389" s="201">
        <f>INDEX('13.Mapping'!$J:$J,MATCH('6.WS-Re-Exp'!$A389,'13.Mapping'!$A:$A,0))</f>
        <v>0</v>
      </c>
      <c r="H389" s="348"/>
      <c r="I389" s="528">
        <v>387</v>
      </c>
    </row>
    <row r="390" spans="1:9" x14ac:dyDescent="0.8">
      <c r="A390" s="634" t="s">
        <v>502</v>
      </c>
      <c r="B390" s="635" t="s">
        <v>1016</v>
      </c>
      <c r="C390" s="636">
        <f>IFERROR(INDEX('5.งบทดลอง รพ.'!$C:$C,MATCH('6.WS-Re-Exp'!A390,'5.งบทดลอง รพ.'!$A:$A,0)),)</f>
        <v>0</v>
      </c>
      <c r="E390" s="201" t="str">
        <f>INDEX('13.Mapping'!$E:$E,MATCH('6.WS-Re-Exp'!$A390,'13.Mapping'!$A:$A,0))</f>
        <v>53010</v>
      </c>
      <c r="F390" s="201" t="str">
        <f>INDEX('13.Mapping'!$C:$C,MATCH('6.WS-Re-Exp'!$A390,'13.Mapping'!$A:$A,0))</f>
        <v>P241</v>
      </c>
      <c r="G390" s="201">
        <f>INDEX('13.Mapping'!$J:$J,MATCH('6.WS-Re-Exp'!$A390,'13.Mapping'!$A:$A,0))</f>
        <v>0</v>
      </c>
      <c r="H390" s="348"/>
      <c r="I390" s="528">
        <v>388</v>
      </c>
    </row>
    <row r="391" spans="1:9" x14ac:dyDescent="0.8">
      <c r="A391" s="634" t="s">
        <v>503</v>
      </c>
      <c r="B391" s="635" t="s">
        <v>504</v>
      </c>
      <c r="C391" s="636">
        <f>IFERROR(INDEX('5.งบทดลอง รพ.'!$C:$C,MATCH('6.WS-Re-Exp'!A391,'5.งบทดลอง รพ.'!$A:$A,0)),)</f>
        <v>0</v>
      </c>
      <c r="E391" s="201" t="str">
        <f>INDEX('13.Mapping'!$E:$E,MATCH('6.WS-Re-Exp'!$A391,'13.Mapping'!$A:$A,0))</f>
        <v>53010</v>
      </c>
      <c r="F391" s="201" t="str">
        <f>INDEX('13.Mapping'!$C:$C,MATCH('6.WS-Re-Exp'!$A391,'13.Mapping'!$A:$A,0))</f>
        <v>P241</v>
      </c>
      <c r="G391" s="201">
        <f>INDEX('13.Mapping'!$J:$J,MATCH('6.WS-Re-Exp'!$A391,'13.Mapping'!$A:$A,0))</f>
        <v>0</v>
      </c>
      <c r="H391" s="348"/>
      <c r="I391" s="528">
        <v>389</v>
      </c>
    </row>
    <row r="392" spans="1:9" x14ac:dyDescent="0.8">
      <c r="A392" s="634" t="s">
        <v>505</v>
      </c>
      <c r="B392" s="635" t="s">
        <v>506</v>
      </c>
      <c r="C392" s="636">
        <f>IFERROR(INDEX('5.งบทดลอง รพ.'!$C:$C,MATCH('6.WS-Re-Exp'!A392,'5.งบทดลอง รพ.'!$A:$A,0)),)</f>
        <v>0</v>
      </c>
      <c r="E392" s="201" t="str">
        <f>INDEX('13.Mapping'!$E:$E,MATCH('6.WS-Re-Exp'!$A392,'13.Mapping'!$A:$A,0))</f>
        <v>53010</v>
      </c>
      <c r="F392" s="201" t="str">
        <f>INDEX('13.Mapping'!$C:$C,MATCH('6.WS-Re-Exp'!$A392,'13.Mapping'!$A:$A,0))</f>
        <v>P241</v>
      </c>
      <c r="G392" s="201">
        <f>INDEX('13.Mapping'!$J:$J,MATCH('6.WS-Re-Exp'!$A392,'13.Mapping'!$A:$A,0))</f>
        <v>0</v>
      </c>
      <c r="H392" s="348"/>
      <c r="I392" s="528">
        <v>390</v>
      </c>
    </row>
    <row r="393" spans="1:9" x14ac:dyDescent="0.8">
      <c r="A393" s="634" t="s">
        <v>507</v>
      </c>
      <c r="B393" s="635" t="s">
        <v>1017</v>
      </c>
      <c r="C393" s="636">
        <f>IFERROR(INDEX('5.งบทดลอง รพ.'!$C:$C,MATCH('6.WS-Re-Exp'!A393,'5.งบทดลอง รพ.'!$A:$A,0)),)</f>
        <v>0</v>
      </c>
      <c r="E393" s="201" t="str">
        <f>INDEX('13.Mapping'!$E:$E,MATCH('6.WS-Re-Exp'!$A393,'13.Mapping'!$A:$A,0))</f>
        <v>53010</v>
      </c>
      <c r="F393" s="201" t="str">
        <f>INDEX('13.Mapping'!$C:$C,MATCH('6.WS-Re-Exp'!$A393,'13.Mapping'!$A:$A,0))</f>
        <v>P241</v>
      </c>
      <c r="G393" s="201">
        <f>INDEX('13.Mapping'!$J:$J,MATCH('6.WS-Re-Exp'!$A393,'13.Mapping'!$A:$A,0))</f>
        <v>0</v>
      </c>
      <c r="H393" s="348"/>
      <c r="I393" s="528">
        <v>391</v>
      </c>
    </row>
    <row r="394" spans="1:9" x14ac:dyDescent="0.8">
      <c r="A394" s="634" t="s">
        <v>508</v>
      </c>
      <c r="B394" s="635" t="s">
        <v>1018</v>
      </c>
      <c r="C394" s="636">
        <f>IFERROR(INDEX('5.งบทดลอง รพ.'!$C:$C,MATCH('6.WS-Re-Exp'!A394,'5.งบทดลอง รพ.'!$A:$A,0)),)</f>
        <v>0</v>
      </c>
      <c r="E394" s="201" t="str">
        <f>INDEX('13.Mapping'!$E:$E,MATCH('6.WS-Re-Exp'!$A394,'13.Mapping'!$A:$A,0))</f>
        <v>53010</v>
      </c>
      <c r="F394" s="201" t="str">
        <f>INDEX('13.Mapping'!$C:$C,MATCH('6.WS-Re-Exp'!$A394,'13.Mapping'!$A:$A,0))</f>
        <v>P241</v>
      </c>
      <c r="G394" s="201">
        <f>INDEX('13.Mapping'!$J:$J,MATCH('6.WS-Re-Exp'!$A394,'13.Mapping'!$A:$A,0))</f>
        <v>0</v>
      </c>
      <c r="H394" s="348"/>
      <c r="I394" s="528">
        <v>392</v>
      </c>
    </row>
    <row r="395" spans="1:9" x14ac:dyDescent="0.8">
      <c r="A395" s="634" t="s">
        <v>509</v>
      </c>
      <c r="B395" s="635" t="s">
        <v>1131</v>
      </c>
      <c r="C395" s="636">
        <f>IFERROR(INDEX('5.งบทดลอง รพ.'!$C:$C,MATCH('6.WS-Re-Exp'!A395,'5.งบทดลอง รพ.'!$A:$A,0)),)</f>
        <v>0</v>
      </c>
      <c r="E395" s="201" t="str">
        <f>INDEX('13.Mapping'!$E:$E,MATCH('6.WS-Re-Exp'!$A395,'13.Mapping'!$A:$A,0))</f>
        <v>53010</v>
      </c>
      <c r="F395" s="201" t="str">
        <f>INDEX('13.Mapping'!$C:$C,MATCH('6.WS-Re-Exp'!$A395,'13.Mapping'!$A:$A,0))</f>
        <v>P241</v>
      </c>
      <c r="G395" s="201">
        <f>INDEX('13.Mapping'!$J:$J,MATCH('6.WS-Re-Exp'!$A395,'13.Mapping'!$A:$A,0))</f>
        <v>0</v>
      </c>
      <c r="H395" s="348"/>
      <c r="I395" s="528">
        <v>393</v>
      </c>
    </row>
    <row r="396" spans="1:9" x14ac:dyDescent="0.8">
      <c r="A396" s="634" t="s">
        <v>510</v>
      </c>
      <c r="B396" s="635" t="s">
        <v>1019</v>
      </c>
      <c r="C396" s="636">
        <f>IFERROR(INDEX('5.งบทดลอง รพ.'!$C:$C,MATCH('6.WS-Re-Exp'!A396,'5.งบทดลอง รพ.'!$A:$A,0)),)</f>
        <v>0</v>
      </c>
      <c r="E396" s="201" t="str">
        <f>INDEX('13.Mapping'!$E:$E,MATCH('6.WS-Re-Exp'!$A396,'13.Mapping'!$A:$A,0))</f>
        <v>53010</v>
      </c>
      <c r="F396" s="201" t="str">
        <f>INDEX('13.Mapping'!$C:$C,MATCH('6.WS-Re-Exp'!$A396,'13.Mapping'!$A:$A,0))</f>
        <v>P241</v>
      </c>
      <c r="G396" s="201">
        <f>INDEX('13.Mapping'!$J:$J,MATCH('6.WS-Re-Exp'!$A396,'13.Mapping'!$A:$A,0))</f>
        <v>0</v>
      </c>
      <c r="H396" s="348"/>
      <c r="I396" s="528">
        <v>394</v>
      </c>
    </row>
    <row r="397" spans="1:9" x14ac:dyDescent="0.8">
      <c r="A397" s="634" t="s">
        <v>511</v>
      </c>
      <c r="B397" s="635" t="s">
        <v>512</v>
      </c>
      <c r="C397" s="636">
        <f>IFERROR(INDEX('5.งบทดลอง รพ.'!$C:$C,MATCH('6.WS-Re-Exp'!A397,'5.งบทดลอง รพ.'!$A:$A,0)),)</f>
        <v>0</v>
      </c>
      <c r="E397" s="201" t="str">
        <f>INDEX('13.Mapping'!$E:$E,MATCH('6.WS-Re-Exp'!$A397,'13.Mapping'!$A:$A,0))</f>
        <v>53010</v>
      </c>
      <c r="F397" s="201" t="str">
        <f>INDEX('13.Mapping'!$C:$C,MATCH('6.WS-Re-Exp'!$A397,'13.Mapping'!$A:$A,0))</f>
        <v>P241</v>
      </c>
      <c r="G397" s="201">
        <f>INDEX('13.Mapping'!$J:$J,MATCH('6.WS-Re-Exp'!$A397,'13.Mapping'!$A:$A,0))</f>
        <v>0</v>
      </c>
      <c r="H397" s="348"/>
      <c r="I397" s="528">
        <v>395</v>
      </c>
    </row>
    <row r="398" spans="1:9" x14ac:dyDescent="0.8">
      <c r="A398" s="634" t="s">
        <v>513</v>
      </c>
      <c r="B398" s="635" t="s">
        <v>514</v>
      </c>
      <c r="C398" s="636">
        <f>IFERROR(INDEX('5.งบทดลอง รพ.'!$C:$C,MATCH('6.WS-Re-Exp'!A398,'5.งบทดลอง รพ.'!$A:$A,0)),)</f>
        <v>0</v>
      </c>
      <c r="E398" s="201" t="str">
        <f>INDEX('13.Mapping'!$E:$E,MATCH('6.WS-Re-Exp'!$A398,'13.Mapping'!$A:$A,0))</f>
        <v>53010</v>
      </c>
      <c r="F398" s="201" t="str">
        <f>INDEX('13.Mapping'!$C:$C,MATCH('6.WS-Re-Exp'!$A398,'13.Mapping'!$A:$A,0))</f>
        <v>P241</v>
      </c>
      <c r="G398" s="201">
        <f>INDEX('13.Mapping'!$J:$J,MATCH('6.WS-Re-Exp'!$A398,'13.Mapping'!$A:$A,0))</f>
        <v>0</v>
      </c>
      <c r="H398" s="348"/>
      <c r="I398" s="528">
        <v>396</v>
      </c>
    </row>
    <row r="399" spans="1:9" x14ac:dyDescent="0.8">
      <c r="A399" s="634" t="s">
        <v>5835</v>
      </c>
      <c r="B399" s="635" t="s">
        <v>5834</v>
      </c>
      <c r="C399" s="636">
        <f>IFERROR(INDEX('5.งบทดลอง รพ.'!$C:$C,MATCH('6.WS-Re-Exp'!A399,'5.งบทดลอง รพ.'!$A:$A,0)),)</f>
        <v>0</v>
      </c>
      <c r="E399" s="201" t="str">
        <f>INDEX('13.Mapping'!$E:$E,MATCH('6.WS-Re-Exp'!$A399,'13.Mapping'!$A:$A,0))</f>
        <v>53010</v>
      </c>
      <c r="F399" s="201" t="str">
        <f>INDEX('13.Mapping'!$C:$C,MATCH('6.WS-Re-Exp'!$A399,'13.Mapping'!$A:$A,0))</f>
        <v>P241</v>
      </c>
      <c r="G399" s="201">
        <f>INDEX('13.Mapping'!$J:$J,MATCH('6.WS-Re-Exp'!$A399,'13.Mapping'!$A:$A,0))</f>
        <v>0</v>
      </c>
      <c r="H399" s="348"/>
      <c r="I399" s="528">
        <v>397</v>
      </c>
    </row>
    <row r="400" spans="1:9" s="33" customFormat="1" x14ac:dyDescent="0.8">
      <c r="A400" s="634" t="s">
        <v>515</v>
      </c>
      <c r="B400" s="635" t="s">
        <v>1020</v>
      </c>
      <c r="C400" s="636">
        <f>IFERROR(INDEX('5.งบทดลอง รพ.'!$C:$C,MATCH('6.WS-Re-Exp'!A400,'5.งบทดลอง รพ.'!$A:$A,0)),)</f>
        <v>0</v>
      </c>
      <c r="D400" s="6"/>
      <c r="E400" s="201" t="str">
        <f>INDEX('13.Mapping'!$E:$E,MATCH('6.WS-Re-Exp'!$A400,'13.Mapping'!$A:$A,0))</f>
        <v>53010</v>
      </c>
      <c r="F400" s="201" t="str">
        <f>INDEX('13.Mapping'!$C:$C,MATCH('6.WS-Re-Exp'!$A400,'13.Mapping'!$A:$A,0))</f>
        <v>P241</v>
      </c>
      <c r="G400" s="201">
        <f>INDEX('13.Mapping'!$J:$J,MATCH('6.WS-Re-Exp'!$A400,'13.Mapping'!$A:$A,0))</f>
        <v>0</v>
      </c>
      <c r="H400" s="289"/>
      <c r="I400" s="528">
        <v>398</v>
      </c>
    </row>
    <row r="401" spans="1:9" s="33" customFormat="1" x14ac:dyDescent="0.8">
      <c r="A401" s="634" t="s">
        <v>516</v>
      </c>
      <c r="B401" s="635" t="s">
        <v>1021</v>
      </c>
      <c r="C401" s="636">
        <f>IFERROR(INDEX('5.งบทดลอง รพ.'!$C:$C,MATCH('6.WS-Re-Exp'!A401,'5.งบทดลอง รพ.'!$A:$A,0)),)</f>
        <v>0</v>
      </c>
      <c r="D401" s="6"/>
      <c r="E401" s="201" t="str">
        <f>INDEX('13.Mapping'!$E:$E,MATCH('6.WS-Re-Exp'!$A401,'13.Mapping'!$A:$A,0))</f>
        <v>53010</v>
      </c>
      <c r="F401" s="201" t="str">
        <f>INDEX('13.Mapping'!$C:$C,MATCH('6.WS-Re-Exp'!$A401,'13.Mapping'!$A:$A,0))</f>
        <v>P241</v>
      </c>
      <c r="G401" s="201">
        <f>INDEX('13.Mapping'!$J:$J,MATCH('6.WS-Re-Exp'!$A401,'13.Mapping'!$A:$A,0))</f>
        <v>0</v>
      </c>
      <c r="H401" s="289"/>
      <c r="I401" s="528">
        <v>399</v>
      </c>
    </row>
    <row r="402" spans="1:9" s="33" customFormat="1" x14ac:dyDescent="0.8">
      <c r="A402" s="634" t="s">
        <v>5849</v>
      </c>
      <c r="B402" s="635" t="s">
        <v>5847</v>
      </c>
      <c r="C402" s="636">
        <f>IFERROR(INDEX('5.งบทดลอง รพ.'!$C:$C,MATCH('6.WS-Re-Exp'!A402,'5.งบทดลอง รพ.'!$A:$A,0)),)</f>
        <v>0</v>
      </c>
      <c r="D402" s="6"/>
      <c r="E402" s="201" t="str">
        <f>INDEX('13.Mapping'!$E:$E,MATCH('6.WS-Re-Exp'!$A402,'13.Mapping'!$A:$A,0))</f>
        <v>53010</v>
      </c>
      <c r="F402" s="201" t="str">
        <f>INDEX('13.Mapping'!$C:$C,MATCH('6.WS-Re-Exp'!$A402,'13.Mapping'!$A:$A,0))</f>
        <v>P241</v>
      </c>
      <c r="G402" s="201">
        <f>INDEX('13.Mapping'!$J:$J,MATCH('6.WS-Re-Exp'!$A402,'13.Mapping'!$A:$A,0))</f>
        <v>0</v>
      </c>
      <c r="H402" s="289"/>
      <c r="I402" s="528">
        <v>400</v>
      </c>
    </row>
    <row r="403" spans="1:9" s="33" customFormat="1" x14ac:dyDescent="0.8">
      <c r="A403" s="634" t="s">
        <v>5850</v>
      </c>
      <c r="B403" s="635" t="s">
        <v>5848</v>
      </c>
      <c r="C403" s="636">
        <f>IFERROR(INDEX('5.งบทดลอง รพ.'!$C:$C,MATCH('6.WS-Re-Exp'!A403,'5.งบทดลอง รพ.'!$A:$A,0)),)</f>
        <v>0</v>
      </c>
      <c r="D403" s="6"/>
      <c r="E403" s="201" t="str">
        <f>INDEX('13.Mapping'!$E:$E,MATCH('6.WS-Re-Exp'!$A403,'13.Mapping'!$A:$A,0))</f>
        <v>53010</v>
      </c>
      <c r="F403" s="201" t="str">
        <f>INDEX('13.Mapping'!$C:$C,MATCH('6.WS-Re-Exp'!$A403,'13.Mapping'!$A:$A,0))</f>
        <v>P241</v>
      </c>
      <c r="G403" s="201">
        <f>INDEX('13.Mapping'!$J:$J,MATCH('6.WS-Re-Exp'!$A403,'13.Mapping'!$A:$A,0))</f>
        <v>0</v>
      </c>
      <c r="H403" s="289"/>
      <c r="I403" s="528">
        <v>401</v>
      </c>
    </row>
    <row r="404" spans="1:9" s="33" customFormat="1" x14ac:dyDescent="0.8">
      <c r="A404" s="634" t="s">
        <v>1132</v>
      </c>
      <c r="B404" s="635" t="s">
        <v>1123</v>
      </c>
      <c r="C404" s="636">
        <f>IFERROR(INDEX('5.งบทดลอง รพ.'!$C:$C,MATCH('6.WS-Re-Exp'!A404,'5.งบทดลอง รพ.'!$A:$A,0)),)</f>
        <v>0</v>
      </c>
      <c r="D404" s="6"/>
      <c r="E404" s="201" t="str">
        <f>INDEX('13.Mapping'!$E:$E,MATCH('6.WS-Re-Exp'!$A404,'13.Mapping'!$A:$A,0))</f>
        <v>53050</v>
      </c>
      <c r="F404" s="201" t="str">
        <f>INDEX('13.Mapping'!$C:$C,MATCH('6.WS-Re-Exp'!$A404,'13.Mapping'!$A:$A,0))</f>
        <v>P25</v>
      </c>
      <c r="G404" s="201" t="str">
        <f>INDEX('13.Mapping'!$J:$J,MATCH('6.WS-Re-Exp'!$A404,'13.Mapping'!$A:$A,0))</f>
        <v>PC23</v>
      </c>
      <c r="H404" s="289"/>
      <c r="I404" s="528">
        <v>402</v>
      </c>
    </row>
    <row r="405" spans="1:9" s="33" customFormat="1" x14ac:dyDescent="0.8">
      <c r="A405" s="634" t="s">
        <v>517</v>
      </c>
      <c r="B405" s="635" t="s">
        <v>518</v>
      </c>
      <c r="C405" s="636">
        <f>IFERROR(INDEX('5.งบทดลอง รพ.'!$C:$C,MATCH('6.WS-Re-Exp'!A405,'5.งบทดลอง รพ.'!$A:$A,0)),)</f>
        <v>0</v>
      </c>
      <c r="D405" s="6"/>
      <c r="E405" s="201" t="str">
        <f>INDEX('13.Mapping'!$E:$E,MATCH('6.WS-Re-Exp'!$A405,'13.Mapping'!$A:$A,0))</f>
        <v>53050</v>
      </c>
      <c r="F405" s="201" t="str">
        <f>INDEX('13.Mapping'!$C:$C,MATCH('6.WS-Re-Exp'!$A405,'13.Mapping'!$A:$A,0))</f>
        <v>P25</v>
      </c>
      <c r="G405" s="201" t="str">
        <f>INDEX('13.Mapping'!$J:$J,MATCH('6.WS-Re-Exp'!$A405,'13.Mapping'!$A:$A,0))</f>
        <v>PC23</v>
      </c>
      <c r="H405" s="289"/>
      <c r="I405" s="528">
        <v>403</v>
      </c>
    </row>
    <row r="406" spans="1:9" s="33" customFormat="1" x14ac:dyDescent="0.8">
      <c r="A406" s="634" t="s">
        <v>519</v>
      </c>
      <c r="B406" s="635" t="s">
        <v>520</v>
      </c>
      <c r="C406" s="636">
        <f>IFERROR(INDEX('5.งบทดลอง รพ.'!$C:$C,MATCH('6.WS-Re-Exp'!A406,'5.งบทดลอง รพ.'!$A:$A,0)),)</f>
        <v>0</v>
      </c>
      <c r="D406" s="6"/>
      <c r="E406" s="201" t="str">
        <f>INDEX('13.Mapping'!$E:$E,MATCH('6.WS-Re-Exp'!$A406,'13.Mapping'!$A:$A,0))</f>
        <v>53050</v>
      </c>
      <c r="F406" s="201" t="str">
        <f>INDEX('13.Mapping'!$C:$C,MATCH('6.WS-Re-Exp'!$A406,'13.Mapping'!$A:$A,0))</f>
        <v>P25</v>
      </c>
      <c r="G406" s="201" t="str">
        <f>INDEX('13.Mapping'!$J:$J,MATCH('6.WS-Re-Exp'!$A406,'13.Mapping'!$A:$A,0))</f>
        <v>PC23</v>
      </c>
      <c r="H406" s="289"/>
      <c r="I406" s="528">
        <v>404</v>
      </c>
    </row>
    <row r="407" spans="1:9" s="33" customFormat="1" x14ac:dyDescent="0.8">
      <c r="A407" s="634" t="s">
        <v>521</v>
      </c>
      <c r="B407" s="635" t="s">
        <v>522</v>
      </c>
      <c r="C407" s="636">
        <f>IFERROR(INDEX('5.งบทดลอง รพ.'!$C:$C,MATCH('6.WS-Re-Exp'!A407,'5.งบทดลอง รพ.'!$A:$A,0)),)</f>
        <v>0</v>
      </c>
      <c r="D407" s="6"/>
      <c r="E407" s="201" t="str">
        <f>INDEX('13.Mapping'!$E:$E,MATCH('6.WS-Re-Exp'!$A407,'13.Mapping'!$A:$A,0))</f>
        <v>53050</v>
      </c>
      <c r="F407" s="201" t="str">
        <f>INDEX('13.Mapping'!$C:$C,MATCH('6.WS-Re-Exp'!$A407,'13.Mapping'!$A:$A,0))</f>
        <v>P25</v>
      </c>
      <c r="G407" s="201" t="str">
        <f>INDEX('13.Mapping'!$J:$J,MATCH('6.WS-Re-Exp'!$A407,'13.Mapping'!$A:$A,0))</f>
        <v>PC23</v>
      </c>
      <c r="H407" s="289"/>
      <c r="I407" s="528">
        <v>405</v>
      </c>
    </row>
    <row r="408" spans="1:9" s="33" customFormat="1" x14ac:dyDescent="0.8">
      <c r="A408" s="634" t="s">
        <v>523</v>
      </c>
      <c r="B408" s="635" t="s">
        <v>524</v>
      </c>
      <c r="C408" s="636">
        <f>IFERROR(INDEX('5.งบทดลอง รพ.'!$C:$C,MATCH('6.WS-Re-Exp'!A408,'5.งบทดลอง รพ.'!$A:$A,0)),)</f>
        <v>0</v>
      </c>
      <c r="D408" s="6"/>
      <c r="E408" s="201" t="str">
        <f>INDEX('13.Mapping'!$E:$E,MATCH('6.WS-Re-Exp'!$A408,'13.Mapping'!$A:$A,0))</f>
        <v>53050</v>
      </c>
      <c r="F408" s="201" t="str">
        <f>INDEX('13.Mapping'!$C:$C,MATCH('6.WS-Re-Exp'!$A408,'13.Mapping'!$A:$A,0))</f>
        <v>P25</v>
      </c>
      <c r="G408" s="201" t="str">
        <f>INDEX('13.Mapping'!$J:$J,MATCH('6.WS-Re-Exp'!$A408,'13.Mapping'!$A:$A,0))</f>
        <v>PC23</v>
      </c>
      <c r="H408" s="289"/>
      <c r="I408" s="528">
        <v>406</v>
      </c>
    </row>
    <row r="409" spans="1:9" s="33" customFormat="1" x14ac:dyDescent="0.8">
      <c r="A409" s="634" t="s">
        <v>525</v>
      </c>
      <c r="B409" s="635" t="s">
        <v>526</v>
      </c>
      <c r="C409" s="636">
        <f>IFERROR(INDEX('5.งบทดลอง รพ.'!$C:$C,MATCH('6.WS-Re-Exp'!A409,'5.งบทดลอง รพ.'!$A:$A,0)),)</f>
        <v>0</v>
      </c>
      <c r="D409" s="6"/>
      <c r="E409" s="201" t="str">
        <f>INDEX('13.Mapping'!$E:$E,MATCH('6.WS-Re-Exp'!$A409,'13.Mapping'!$A:$A,0))</f>
        <v>53050</v>
      </c>
      <c r="F409" s="201" t="str">
        <f>INDEX('13.Mapping'!$C:$C,MATCH('6.WS-Re-Exp'!$A409,'13.Mapping'!$A:$A,0))</f>
        <v>P25</v>
      </c>
      <c r="G409" s="201" t="str">
        <f>INDEX('13.Mapping'!$J:$J,MATCH('6.WS-Re-Exp'!$A409,'13.Mapping'!$A:$A,0))</f>
        <v>PC23</v>
      </c>
      <c r="H409" s="289"/>
      <c r="I409" s="528">
        <v>407</v>
      </c>
    </row>
    <row r="410" spans="1:9" s="33" customFormat="1" x14ac:dyDescent="0.8">
      <c r="A410" s="634" t="s">
        <v>527</v>
      </c>
      <c r="B410" s="635" t="s">
        <v>528</v>
      </c>
      <c r="C410" s="636">
        <f>IFERROR(INDEX('5.งบทดลอง รพ.'!$C:$C,MATCH('6.WS-Re-Exp'!A410,'5.งบทดลอง รพ.'!$A:$A,0)),)</f>
        <v>0</v>
      </c>
      <c r="D410" s="6"/>
      <c r="E410" s="201" t="str">
        <f>INDEX('13.Mapping'!$E:$E,MATCH('6.WS-Re-Exp'!$A410,'13.Mapping'!$A:$A,0))</f>
        <v>53050</v>
      </c>
      <c r="F410" s="201" t="str">
        <f>INDEX('13.Mapping'!$C:$C,MATCH('6.WS-Re-Exp'!$A410,'13.Mapping'!$A:$A,0))</f>
        <v>P25</v>
      </c>
      <c r="G410" s="201" t="str">
        <f>INDEX('13.Mapping'!$J:$J,MATCH('6.WS-Re-Exp'!$A410,'13.Mapping'!$A:$A,0))</f>
        <v>PC23</v>
      </c>
      <c r="H410" s="289"/>
      <c r="I410" s="528">
        <v>408</v>
      </c>
    </row>
    <row r="411" spans="1:9" s="33" customFormat="1" x14ac:dyDescent="0.8">
      <c r="A411" s="634" t="s">
        <v>529</v>
      </c>
      <c r="B411" s="635" t="s">
        <v>530</v>
      </c>
      <c r="C411" s="636">
        <f>IFERROR(INDEX('5.งบทดลอง รพ.'!$C:$C,MATCH('6.WS-Re-Exp'!A411,'5.งบทดลอง รพ.'!$A:$A,0)),)</f>
        <v>0</v>
      </c>
      <c r="D411" s="6"/>
      <c r="E411" s="201" t="str">
        <f>INDEX('13.Mapping'!$E:$E,MATCH('6.WS-Re-Exp'!$A411,'13.Mapping'!$A:$A,0))</f>
        <v>53050</v>
      </c>
      <c r="F411" s="201" t="str">
        <f>INDEX('13.Mapping'!$C:$C,MATCH('6.WS-Re-Exp'!$A411,'13.Mapping'!$A:$A,0))</f>
        <v>P25</v>
      </c>
      <c r="G411" s="201" t="str">
        <f>INDEX('13.Mapping'!$J:$J,MATCH('6.WS-Re-Exp'!$A411,'13.Mapping'!$A:$A,0))</f>
        <v>PC23</v>
      </c>
      <c r="H411" s="289"/>
      <c r="I411" s="528">
        <v>409</v>
      </c>
    </row>
    <row r="412" spans="1:9" s="33" customFormat="1" x14ac:dyDescent="0.8">
      <c r="A412" s="634" t="s">
        <v>531</v>
      </c>
      <c r="B412" s="635" t="s">
        <v>532</v>
      </c>
      <c r="C412" s="636">
        <f>IFERROR(INDEX('5.งบทดลอง รพ.'!$C:$C,MATCH('6.WS-Re-Exp'!A412,'5.งบทดลอง รพ.'!$A:$A,0)),)</f>
        <v>0</v>
      </c>
      <c r="D412" s="6"/>
      <c r="E412" s="201" t="str">
        <f>INDEX('13.Mapping'!$E:$E,MATCH('6.WS-Re-Exp'!$A412,'13.Mapping'!$A:$A,0))</f>
        <v>53050</v>
      </c>
      <c r="F412" s="201" t="str">
        <f>INDEX('13.Mapping'!$C:$C,MATCH('6.WS-Re-Exp'!$A412,'13.Mapping'!$A:$A,0))</f>
        <v>P25</v>
      </c>
      <c r="G412" s="201" t="str">
        <f>INDEX('13.Mapping'!$J:$J,MATCH('6.WS-Re-Exp'!$A412,'13.Mapping'!$A:$A,0))</f>
        <v>PC23</v>
      </c>
      <c r="H412" s="289"/>
      <c r="I412" s="528">
        <v>410</v>
      </c>
    </row>
    <row r="413" spans="1:9" s="33" customFormat="1" x14ac:dyDescent="0.8">
      <c r="A413" s="634" t="s">
        <v>533</v>
      </c>
      <c r="B413" s="635" t="s">
        <v>534</v>
      </c>
      <c r="C413" s="636">
        <f>IFERROR(INDEX('5.งบทดลอง รพ.'!$C:$C,MATCH('6.WS-Re-Exp'!A413,'5.งบทดลอง รพ.'!$A:$A,0)),)</f>
        <v>0</v>
      </c>
      <c r="D413" s="6"/>
      <c r="E413" s="201" t="str">
        <f>INDEX('13.Mapping'!$E:$E,MATCH('6.WS-Re-Exp'!$A413,'13.Mapping'!$A:$A,0))</f>
        <v>53050</v>
      </c>
      <c r="F413" s="201" t="str">
        <f>INDEX('13.Mapping'!$C:$C,MATCH('6.WS-Re-Exp'!$A413,'13.Mapping'!$A:$A,0))</f>
        <v>P25</v>
      </c>
      <c r="G413" s="201" t="str">
        <f>INDEX('13.Mapping'!$J:$J,MATCH('6.WS-Re-Exp'!$A413,'13.Mapping'!$A:$A,0))</f>
        <v>PC23</v>
      </c>
      <c r="H413" s="289"/>
      <c r="I413" s="528">
        <v>411</v>
      </c>
    </row>
    <row r="414" spans="1:9" s="33" customFormat="1" x14ac:dyDescent="0.8">
      <c r="A414" s="634" t="s">
        <v>535</v>
      </c>
      <c r="B414" s="635" t="s">
        <v>536</v>
      </c>
      <c r="C414" s="636">
        <f>IFERROR(INDEX('5.งบทดลอง รพ.'!$C:$C,MATCH('6.WS-Re-Exp'!A414,'5.งบทดลอง รพ.'!$A:$A,0)),)</f>
        <v>0</v>
      </c>
      <c r="D414" s="6"/>
      <c r="E414" s="201" t="str">
        <f>INDEX('13.Mapping'!$E:$E,MATCH('6.WS-Re-Exp'!$A414,'13.Mapping'!$A:$A,0))</f>
        <v>53050</v>
      </c>
      <c r="F414" s="201" t="str">
        <f>INDEX('13.Mapping'!$C:$C,MATCH('6.WS-Re-Exp'!$A414,'13.Mapping'!$A:$A,0))</f>
        <v>P25</v>
      </c>
      <c r="G414" s="201" t="str">
        <f>INDEX('13.Mapping'!$J:$J,MATCH('6.WS-Re-Exp'!$A414,'13.Mapping'!$A:$A,0))</f>
        <v>PC23</v>
      </c>
      <c r="H414" s="289"/>
      <c r="I414" s="528">
        <v>412</v>
      </c>
    </row>
    <row r="415" spans="1:9" s="33" customFormat="1" x14ac:dyDescent="0.8">
      <c r="A415" s="634" t="s">
        <v>537</v>
      </c>
      <c r="B415" s="635" t="s">
        <v>538</v>
      </c>
      <c r="C415" s="636">
        <f>IFERROR(INDEX('5.งบทดลอง รพ.'!$C:$C,MATCH('6.WS-Re-Exp'!A415,'5.งบทดลอง รพ.'!$A:$A,0)),)</f>
        <v>0</v>
      </c>
      <c r="D415" s="6"/>
      <c r="E415" s="201" t="str">
        <f>INDEX('13.Mapping'!$E:$E,MATCH('6.WS-Re-Exp'!$A415,'13.Mapping'!$A:$A,0))</f>
        <v>53050</v>
      </c>
      <c r="F415" s="201" t="str">
        <f>INDEX('13.Mapping'!$C:$C,MATCH('6.WS-Re-Exp'!$A415,'13.Mapping'!$A:$A,0))</f>
        <v>P25</v>
      </c>
      <c r="G415" s="201" t="str">
        <f>INDEX('13.Mapping'!$J:$J,MATCH('6.WS-Re-Exp'!$A415,'13.Mapping'!$A:$A,0))</f>
        <v>PC23</v>
      </c>
      <c r="H415" s="289"/>
      <c r="I415" s="528">
        <v>413</v>
      </c>
    </row>
    <row r="416" spans="1:9" s="33" customFormat="1" x14ac:dyDescent="0.8">
      <c r="A416" s="634" t="s">
        <v>539</v>
      </c>
      <c r="B416" s="635" t="s">
        <v>540</v>
      </c>
      <c r="C416" s="636">
        <f>IFERROR(INDEX('5.งบทดลอง รพ.'!$C:$C,MATCH('6.WS-Re-Exp'!A416,'5.งบทดลอง รพ.'!$A:$A,0)),)</f>
        <v>0</v>
      </c>
      <c r="D416" s="6"/>
      <c r="E416" s="201" t="str">
        <f>INDEX('13.Mapping'!$E:$E,MATCH('6.WS-Re-Exp'!$A416,'13.Mapping'!$A:$A,0))</f>
        <v>53050</v>
      </c>
      <c r="F416" s="201" t="str">
        <f>INDEX('13.Mapping'!$C:$C,MATCH('6.WS-Re-Exp'!$A416,'13.Mapping'!$A:$A,0))</f>
        <v>P25</v>
      </c>
      <c r="G416" s="201" t="str">
        <f>INDEX('13.Mapping'!$J:$J,MATCH('6.WS-Re-Exp'!$A416,'13.Mapping'!$A:$A,0))</f>
        <v>PC23</v>
      </c>
      <c r="H416" s="289"/>
      <c r="I416" s="528">
        <v>414</v>
      </c>
    </row>
    <row r="417" spans="1:9" s="33" customFormat="1" x14ac:dyDescent="0.8">
      <c r="A417" s="634" t="s">
        <v>541</v>
      </c>
      <c r="B417" s="635" t="s">
        <v>542</v>
      </c>
      <c r="C417" s="636">
        <f>IFERROR(INDEX('5.งบทดลอง รพ.'!$C:$C,MATCH('6.WS-Re-Exp'!A417,'5.งบทดลอง รพ.'!$A:$A,0)),)</f>
        <v>0</v>
      </c>
      <c r="D417" s="6"/>
      <c r="E417" s="201" t="str">
        <f>INDEX('13.Mapping'!$E:$E,MATCH('6.WS-Re-Exp'!$A417,'13.Mapping'!$A:$A,0))</f>
        <v>53050</v>
      </c>
      <c r="F417" s="201" t="str">
        <f>INDEX('13.Mapping'!$C:$C,MATCH('6.WS-Re-Exp'!$A417,'13.Mapping'!$A:$A,0))</f>
        <v>P25</v>
      </c>
      <c r="G417" s="201" t="str">
        <f>INDEX('13.Mapping'!$J:$J,MATCH('6.WS-Re-Exp'!$A417,'13.Mapping'!$A:$A,0))</f>
        <v>PC23</v>
      </c>
      <c r="H417" s="289"/>
      <c r="I417" s="528">
        <v>415</v>
      </c>
    </row>
    <row r="418" spans="1:9" s="33" customFormat="1" x14ac:dyDescent="0.8">
      <c r="A418" s="634" t="s">
        <v>543</v>
      </c>
      <c r="B418" s="635" t="s">
        <v>544</v>
      </c>
      <c r="C418" s="636">
        <f>IFERROR(INDEX('5.งบทดลอง รพ.'!$C:$C,MATCH('6.WS-Re-Exp'!A418,'5.งบทดลอง รพ.'!$A:$A,0)),)</f>
        <v>0</v>
      </c>
      <c r="D418" s="6"/>
      <c r="E418" s="201" t="str">
        <f>INDEX('13.Mapping'!$E:$E,MATCH('6.WS-Re-Exp'!$A418,'13.Mapping'!$A:$A,0))</f>
        <v>53050</v>
      </c>
      <c r="F418" s="201" t="str">
        <f>INDEX('13.Mapping'!$C:$C,MATCH('6.WS-Re-Exp'!$A418,'13.Mapping'!$A:$A,0))</f>
        <v>P25</v>
      </c>
      <c r="G418" s="201" t="str">
        <f>INDEX('13.Mapping'!$J:$J,MATCH('6.WS-Re-Exp'!$A418,'13.Mapping'!$A:$A,0))</f>
        <v>PC23</v>
      </c>
      <c r="H418" s="289"/>
      <c r="I418" s="528">
        <v>416</v>
      </c>
    </row>
    <row r="419" spans="1:9" s="33" customFormat="1" x14ac:dyDescent="0.8">
      <c r="A419" s="634" t="s">
        <v>545</v>
      </c>
      <c r="B419" s="635" t="s">
        <v>546</v>
      </c>
      <c r="C419" s="636">
        <f>IFERROR(INDEX('5.งบทดลอง รพ.'!$C:$C,MATCH('6.WS-Re-Exp'!A419,'5.งบทดลอง รพ.'!$A:$A,0)),)</f>
        <v>0</v>
      </c>
      <c r="D419" s="6"/>
      <c r="E419" s="201" t="str">
        <f>INDEX('13.Mapping'!$E:$E,MATCH('6.WS-Re-Exp'!$A419,'13.Mapping'!$A:$A,0))</f>
        <v>53050</v>
      </c>
      <c r="F419" s="201" t="str">
        <f>INDEX('13.Mapping'!$C:$C,MATCH('6.WS-Re-Exp'!$A419,'13.Mapping'!$A:$A,0))</f>
        <v>P25</v>
      </c>
      <c r="G419" s="201" t="str">
        <f>INDEX('13.Mapping'!$J:$J,MATCH('6.WS-Re-Exp'!$A419,'13.Mapping'!$A:$A,0))</f>
        <v>PC23</v>
      </c>
      <c r="H419" s="289"/>
      <c r="I419" s="528">
        <v>417</v>
      </c>
    </row>
    <row r="420" spans="1:9" s="33" customFormat="1" x14ac:dyDescent="0.8">
      <c r="A420" s="634" t="s">
        <v>547</v>
      </c>
      <c r="B420" s="635" t="s">
        <v>548</v>
      </c>
      <c r="C420" s="636">
        <f>IFERROR(INDEX('5.งบทดลอง รพ.'!$C:$C,MATCH('6.WS-Re-Exp'!A420,'5.งบทดลอง รพ.'!$A:$A,0)),)</f>
        <v>0</v>
      </c>
      <c r="D420" s="6"/>
      <c r="E420" s="201" t="str">
        <f>INDEX('13.Mapping'!$E:$E,MATCH('6.WS-Re-Exp'!$A420,'13.Mapping'!$A:$A,0))</f>
        <v>53050</v>
      </c>
      <c r="F420" s="201" t="str">
        <f>INDEX('13.Mapping'!$C:$C,MATCH('6.WS-Re-Exp'!$A420,'13.Mapping'!$A:$A,0))</f>
        <v>P25</v>
      </c>
      <c r="G420" s="201" t="str">
        <f>INDEX('13.Mapping'!$J:$J,MATCH('6.WS-Re-Exp'!$A420,'13.Mapping'!$A:$A,0))</f>
        <v>PC23</v>
      </c>
      <c r="H420" s="289"/>
      <c r="I420" s="528">
        <v>418</v>
      </c>
    </row>
    <row r="421" spans="1:9" x14ac:dyDescent="0.8">
      <c r="A421" s="634" t="s">
        <v>549</v>
      </c>
      <c r="B421" s="635" t="s">
        <v>550</v>
      </c>
      <c r="C421" s="636">
        <f>IFERROR(INDEX('5.งบทดลอง รพ.'!$C:$C,MATCH('6.WS-Re-Exp'!A421,'5.งบทดลอง รพ.'!$A:$A,0)),)</f>
        <v>0</v>
      </c>
      <c r="E421" s="201" t="str">
        <f>INDEX('13.Mapping'!$E:$E,MATCH('6.WS-Re-Exp'!$A421,'13.Mapping'!$A:$A,0))</f>
        <v>53050</v>
      </c>
      <c r="F421" s="201" t="str">
        <f>INDEX('13.Mapping'!$C:$C,MATCH('6.WS-Re-Exp'!$A421,'13.Mapping'!$A:$A,0))</f>
        <v>P25</v>
      </c>
      <c r="G421" s="201" t="str">
        <f>INDEX('13.Mapping'!$J:$J,MATCH('6.WS-Re-Exp'!$A421,'13.Mapping'!$A:$A,0))</f>
        <v>PC23</v>
      </c>
      <c r="H421" s="348"/>
      <c r="I421" s="528">
        <v>419</v>
      </c>
    </row>
    <row r="422" spans="1:9" x14ac:dyDescent="0.8">
      <c r="A422" s="634" t="s">
        <v>551</v>
      </c>
      <c r="B422" s="635" t="s">
        <v>552</v>
      </c>
      <c r="C422" s="636">
        <f>IFERROR(INDEX('5.งบทดลอง รพ.'!$C:$C,MATCH('6.WS-Re-Exp'!A422,'5.งบทดลอง รพ.'!$A:$A,0)),)</f>
        <v>0</v>
      </c>
      <c r="E422" s="201" t="str">
        <f>INDEX('13.Mapping'!$E:$E,MATCH('6.WS-Re-Exp'!$A422,'13.Mapping'!$A:$A,0))</f>
        <v>53050</v>
      </c>
      <c r="F422" s="201" t="str">
        <f>INDEX('13.Mapping'!$C:$C,MATCH('6.WS-Re-Exp'!$A422,'13.Mapping'!$A:$A,0))</f>
        <v>P25</v>
      </c>
      <c r="G422" s="201" t="str">
        <f>INDEX('13.Mapping'!$J:$J,MATCH('6.WS-Re-Exp'!$A422,'13.Mapping'!$A:$A,0))</f>
        <v>PC23</v>
      </c>
      <c r="H422" s="348"/>
      <c r="I422" s="528">
        <v>420</v>
      </c>
    </row>
    <row r="423" spans="1:9" x14ac:dyDescent="0.8">
      <c r="A423" s="634" t="s">
        <v>553</v>
      </c>
      <c r="B423" s="635" t="s">
        <v>554</v>
      </c>
      <c r="C423" s="636">
        <f>IFERROR(INDEX('5.งบทดลอง รพ.'!$C:$C,MATCH('6.WS-Re-Exp'!A423,'5.งบทดลอง รพ.'!$A:$A,0)),)</f>
        <v>0</v>
      </c>
      <c r="E423" s="201" t="str">
        <f>INDEX('13.Mapping'!$E:$E,MATCH('6.WS-Re-Exp'!$A423,'13.Mapping'!$A:$A,0))</f>
        <v>53050</v>
      </c>
      <c r="F423" s="201" t="str">
        <f>INDEX('13.Mapping'!$C:$C,MATCH('6.WS-Re-Exp'!$A423,'13.Mapping'!$A:$A,0))</f>
        <v>P25</v>
      </c>
      <c r="G423" s="201" t="str">
        <f>INDEX('13.Mapping'!$J:$J,MATCH('6.WS-Re-Exp'!$A423,'13.Mapping'!$A:$A,0))</f>
        <v>PC23</v>
      </c>
      <c r="H423" s="348"/>
      <c r="I423" s="528">
        <v>421</v>
      </c>
    </row>
    <row r="424" spans="1:9" x14ac:dyDescent="0.8">
      <c r="A424" s="634" t="s">
        <v>555</v>
      </c>
      <c r="B424" s="635" t="s">
        <v>556</v>
      </c>
      <c r="C424" s="636">
        <f>IFERROR(INDEX('5.งบทดลอง รพ.'!$C:$C,MATCH('6.WS-Re-Exp'!A424,'5.งบทดลอง รพ.'!$A:$A,0)),)</f>
        <v>0</v>
      </c>
      <c r="E424" s="201" t="str">
        <f>INDEX('13.Mapping'!$E:$E,MATCH('6.WS-Re-Exp'!$A424,'13.Mapping'!$A:$A,0))</f>
        <v>53050</v>
      </c>
      <c r="F424" s="201" t="str">
        <f>INDEX('13.Mapping'!$C:$C,MATCH('6.WS-Re-Exp'!$A424,'13.Mapping'!$A:$A,0))</f>
        <v>P25</v>
      </c>
      <c r="G424" s="201" t="str">
        <f>INDEX('13.Mapping'!$J:$J,MATCH('6.WS-Re-Exp'!$A424,'13.Mapping'!$A:$A,0))</f>
        <v>PC23</v>
      </c>
      <c r="H424" s="348"/>
      <c r="I424" s="528">
        <v>422</v>
      </c>
    </row>
    <row r="425" spans="1:9" x14ac:dyDescent="0.8">
      <c r="A425" s="634" t="s">
        <v>2266</v>
      </c>
      <c r="B425" s="635" t="s">
        <v>825</v>
      </c>
      <c r="C425" s="636">
        <f>IFERROR(INDEX('5.งบทดลอง รพ.'!$C:$C,MATCH('6.WS-Re-Exp'!A425,'5.งบทดลอง รพ.'!$A:$A,0)),)</f>
        <v>0</v>
      </c>
      <c r="E425" s="201" t="str">
        <f>INDEX('13.Mapping'!$E:$E,MATCH('6.WS-Re-Exp'!$A425,'13.Mapping'!$A:$A,0))</f>
        <v>53050</v>
      </c>
      <c r="F425" s="201" t="str">
        <f>INDEX('13.Mapping'!$C:$C,MATCH('6.WS-Re-Exp'!$A425,'13.Mapping'!$A:$A,0))</f>
        <v>P251</v>
      </c>
      <c r="G425" s="201">
        <f>INDEX('13.Mapping'!$J:$J,MATCH('6.WS-Re-Exp'!$A425,'13.Mapping'!$A:$A,0))</f>
        <v>0</v>
      </c>
      <c r="H425" s="348"/>
      <c r="I425" s="528">
        <v>423</v>
      </c>
    </row>
    <row r="426" spans="1:9" x14ac:dyDescent="0.8">
      <c r="A426" s="634" t="s">
        <v>826</v>
      </c>
      <c r="B426" s="635" t="s">
        <v>827</v>
      </c>
      <c r="C426" s="636">
        <f>IFERROR(INDEX('5.งบทดลอง รพ.'!$C:$C,MATCH('6.WS-Re-Exp'!A426,'5.งบทดลอง รพ.'!$A:$A,0)),)</f>
        <v>0</v>
      </c>
      <c r="E426" s="201" t="str">
        <f>INDEX('13.Mapping'!$E:$E,MATCH('6.WS-Re-Exp'!$A426,'13.Mapping'!$A:$A,0))</f>
        <v>53050</v>
      </c>
      <c r="F426" s="201" t="str">
        <f>INDEX('13.Mapping'!$C:$C,MATCH('6.WS-Re-Exp'!$A426,'13.Mapping'!$A:$A,0))</f>
        <v>P251</v>
      </c>
      <c r="G426" s="201">
        <f>INDEX('13.Mapping'!$J:$J,MATCH('6.WS-Re-Exp'!$A426,'13.Mapping'!$A:$A,0))</f>
        <v>0</v>
      </c>
      <c r="H426" s="348"/>
      <c r="I426" s="528">
        <v>424</v>
      </c>
    </row>
    <row r="427" spans="1:9" x14ac:dyDescent="0.8">
      <c r="A427" s="634" t="s">
        <v>828</v>
      </c>
      <c r="B427" s="635" t="s">
        <v>829</v>
      </c>
      <c r="C427" s="636">
        <f>IFERROR(INDEX('5.งบทดลอง รพ.'!$C:$C,MATCH('6.WS-Re-Exp'!A427,'5.งบทดลอง รพ.'!$A:$A,0)),)</f>
        <v>0</v>
      </c>
      <c r="E427" s="201" t="str">
        <f>INDEX('13.Mapping'!$E:$E,MATCH('6.WS-Re-Exp'!$A427,'13.Mapping'!$A:$A,0))</f>
        <v>53050</v>
      </c>
      <c r="F427" s="201" t="str">
        <f>INDEX('13.Mapping'!$C:$C,MATCH('6.WS-Re-Exp'!$A427,'13.Mapping'!$A:$A,0))</f>
        <v>P251</v>
      </c>
      <c r="G427" s="201">
        <f>INDEX('13.Mapping'!$J:$J,MATCH('6.WS-Re-Exp'!$A427,'13.Mapping'!$A:$A,0))</f>
        <v>0</v>
      </c>
      <c r="H427" s="348"/>
      <c r="I427" s="528">
        <v>425</v>
      </c>
    </row>
    <row r="428" spans="1:9" s="33" customFormat="1" x14ac:dyDescent="0.8">
      <c r="A428" s="634" t="s">
        <v>557</v>
      </c>
      <c r="B428" s="635" t="s">
        <v>1022</v>
      </c>
      <c r="C428" s="636">
        <f>IFERROR(INDEX('5.งบทดลอง รพ.'!$C:$C,MATCH('6.WS-Re-Exp'!A428,'5.งบทดลอง รพ.'!$A:$A,0)),)</f>
        <v>0</v>
      </c>
      <c r="D428" s="6"/>
      <c r="E428" s="201" t="str">
        <f>INDEX('13.Mapping'!$E:$E,MATCH('6.WS-Re-Exp'!$A428,'13.Mapping'!$A:$A,0))</f>
        <v>53050</v>
      </c>
      <c r="F428" s="201" t="str">
        <f>INDEX('13.Mapping'!$C:$C,MATCH('6.WS-Re-Exp'!$A428,'13.Mapping'!$A:$A,0))</f>
        <v>P251</v>
      </c>
      <c r="G428" s="201">
        <f>INDEX('13.Mapping'!$J:$J,MATCH('6.WS-Re-Exp'!$A428,'13.Mapping'!$A:$A,0))</f>
        <v>0</v>
      </c>
      <c r="H428" s="289"/>
      <c r="I428" s="528">
        <v>426</v>
      </c>
    </row>
    <row r="429" spans="1:9" s="33" customFormat="1" x14ac:dyDescent="0.8">
      <c r="A429" s="634" t="s">
        <v>830</v>
      </c>
      <c r="B429" s="635" t="s">
        <v>831</v>
      </c>
      <c r="C429" s="636">
        <f>IFERROR(INDEX('5.งบทดลอง รพ.'!$C:$C,MATCH('6.WS-Re-Exp'!A429,'5.งบทดลอง รพ.'!$A:$A,0)),)</f>
        <v>0</v>
      </c>
      <c r="D429" s="6"/>
      <c r="E429" s="201" t="str">
        <f>INDEX('13.Mapping'!$E:$E,MATCH('6.WS-Re-Exp'!$A429,'13.Mapping'!$A:$A,0))</f>
        <v>53050</v>
      </c>
      <c r="F429" s="201" t="str">
        <f>INDEX('13.Mapping'!$C:$C,MATCH('6.WS-Re-Exp'!$A429,'13.Mapping'!$A:$A,0))</f>
        <v>P251</v>
      </c>
      <c r="G429" s="201">
        <f>INDEX('13.Mapping'!$J:$J,MATCH('6.WS-Re-Exp'!$A429,'13.Mapping'!$A:$A,0))</f>
        <v>0</v>
      </c>
      <c r="H429" s="289"/>
      <c r="I429" s="528">
        <v>427</v>
      </c>
    </row>
    <row r="430" spans="1:9" s="33" customFormat="1" x14ac:dyDescent="0.8">
      <c r="A430" s="634" t="s">
        <v>832</v>
      </c>
      <c r="B430" s="635" t="s">
        <v>833</v>
      </c>
      <c r="C430" s="636">
        <f>IFERROR(INDEX('5.งบทดลอง รพ.'!$C:$C,MATCH('6.WS-Re-Exp'!A430,'5.งบทดลอง รพ.'!$A:$A,0)),)</f>
        <v>0</v>
      </c>
      <c r="D430" s="6"/>
      <c r="E430" s="201" t="str">
        <f>INDEX('13.Mapping'!$E:$E,MATCH('6.WS-Re-Exp'!$A430,'13.Mapping'!$A:$A,0))</f>
        <v>53050</v>
      </c>
      <c r="F430" s="201" t="str">
        <f>INDEX('13.Mapping'!$C:$C,MATCH('6.WS-Re-Exp'!$A430,'13.Mapping'!$A:$A,0))</f>
        <v>P251</v>
      </c>
      <c r="G430" s="201">
        <f>INDEX('13.Mapping'!$J:$J,MATCH('6.WS-Re-Exp'!$A430,'13.Mapping'!$A:$A,0))</f>
        <v>0</v>
      </c>
      <c r="H430" s="289"/>
      <c r="I430" s="528">
        <v>428</v>
      </c>
    </row>
    <row r="431" spans="1:9" s="33" customFormat="1" x14ac:dyDescent="0.8">
      <c r="A431" s="634" t="s">
        <v>558</v>
      </c>
      <c r="B431" s="635" t="s">
        <v>5980</v>
      </c>
      <c r="C431" s="636">
        <f>IFERROR(INDEX('5.งบทดลอง รพ.'!$C:$C,MATCH('6.WS-Re-Exp'!A431,'5.งบทดลอง รพ.'!$A:$A,0)),)</f>
        <v>0</v>
      </c>
      <c r="D431" s="6"/>
      <c r="E431" s="201" t="str">
        <f>INDEX('13.Mapping'!$E:$E,MATCH('6.WS-Re-Exp'!$A431,'13.Mapping'!$A:$A,0))</f>
        <v>53050</v>
      </c>
      <c r="F431" s="201" t="str">
        <f>INDEX('13.Mapping'!$C:$C,MATCH('6.WS-Re-Exp'!$A431,'13.Mapping'!$A:$A,0))</f>
        <v>P251</v>
      </c>
      <c r="G431" s="201">
        <f>INDEX('13.Mapping'!$J:$J,MATCH('6.WS-Re-Exp'!$A431,'13.Mapping'!$A:$A,0))</f>
        <v>0</v>
      </c>
      <c r="H431" s="289"/>
      <c r="I431" s="528">
        <v>429</v>
      </c>
    </row>
    <row r="432" spans="1:9" s="33" customFormat="1" x14ac:dyDescent="0.8">
      <c r="A432" s="634" t="s">
        <v>5979</v>
      </c>
      <c r="B432" s="635" t="s">
        <v>5977</v>
      </c>
      <c r="C432" s="636">
        <f>IFERROR(INDEX('5.งบทดลอง รพ.'!$C:$C,MATCH('6.WS-Re-Exp'!A432,'5.งบทดลอง รพ.'!$A:$A,0)),)</f>
        <v>0</v>
      </c>
      <c r="D432" s="6"/>
      <c r="E432" s="201" t="str">
        <f>INDEX('13.Mapping'!$E:$E,MATCH('6.WS-Re-Exp'!$A432,'13.Mapping'!$A:$A,0))</f>
        <v>53050</v>
      </c>
      <c r="F432" s="201" t="str">
        <f>INDEX('13.Mapping'!$C:$C,MATCH('6.WS-Re-Exp'!$A432,'13.Mapping'!$A:$A,0))</f>
        <v>P25</v>
      </c>
      <c r="G432" s="201">
        <f>INDEX('13.Mapping'!$J:$J,MATCH('6.WS-Re-Exp'!$A432,'13.Mapping'!$A:$A,0))</f>
        <v>0</v>
      </c>
      <c r="H432" s="289"/>
      <c r="I432" s="528">
        <v>430</v>
      </c>
    </row>
    <row r="433" spans="1:9" s="33" customFormat="1" x14ac:dyDescent="0.8">
      <c r="A433" s="634" t="s">
        <v>5978</v>
      </c>
      <c r="B433" s="635" t="s">
        <v>559</v>
      </c>
      <c r="C433" s="636">
        <f>IFERROR(INDEX('5.งบทดลอง รพ.'!$C:$C,MATCH('6.WS-Re-Exp'!A433,'5.งบทดลอง รพ.'!$A:$A,0)),)</f>
        <v>0</v>
      </c>
      <c r="D433" s="6"/>
      <c r="E433" s="201" t="str">
        <f>INDEX('13.Mapping'!$E:$E,MATCH('6.WS-Re-Exp'!$A433,'13.Mapping'!$A:$A,0))</f>
        <v>53050</v>
      </c>
      <c r="F433" s="201" t="str">
        <f>INDEX('13.Mapping'!$C:$C,MATCH('6.WS-Re-Exp'!$A433,'13.Mapping'!$A:$A,0))</f>
        <v>P25</v>
      </c>
      <c r="G433" s="201">
        <f>INDEX('13.Mapping'!$J:$J,MATCH('6.WS-Re-Exp'!$A433,'13.Mapping'!$A:$A,0))</f>
        <v>0</v>
      </c>
      <c r="H433" s="289"/>
      <c r="I433" s="528">
        <v>431</v>
      </c>
    </row>
    <row r="434" spans="1:9" s="33" customFormat="1" x14ac:dyDescent="0.8">
      <c r="A434" s="634" t="s">
        <v>834</v>
      </c>
      <c r="B434" s="635" t="s">
        <v>6020</v>
      </c>
      <c r="C434" s="636">
        <f>IFERROR(INDEX('5.งบทดลอง รพ.'!$C:$C,MATCH('6.WS-Re-Exp'!A434,'5.งบทดลอง รพ.'!$A:$A,0)),)</f>
        <v>0</v>
      </c>
      <c r="D434" s="6"/>
      <c r="E434" s="201" t="str">
        <f>INDEX('13.Mapping'!$E:$E,MATCH('6.WS-Re-Exp'!$A434,'13.Mapping'!$A:$A,0))</f>
        <v>53050</v>
      </c>
      <c r="F434" s="201" t="str">
        <f>INDEX('13.Mapping'!$C:$C,MATCH('6.WS-Re-Exp'!$A434,'13.Mapping'!$A:$A,0))</f>
        <v>P25</v>
      </c>
      <c r="G434" s="201" t="str">
        <f>INDEX('13.Mapping'!$J:$J,MATCH('6.WS-Re-Exp'!$A434,'13.Mapping'!$A:$A,0))</f>
        <v>PC23</v>
      </c>
      <c r="H434" s="289"/>
      <c r="I434" s="528">
        <v>432</v>
      </c>
    </row>
    <row r="435" spans="1:9" s="33" customFormat="1" x14ac:dyDescent="0.8">
      <c r="A435" s="634" t="s">
        <v>560</v>
      </c>
      <c r="B435" s="635" t="s">
        <v>561</v>
      </c>
      <c r="C435" s="636">
        <f>IFERROR(INDEX('5.งบทดลอง รพ.'!$C:$C,MATCH('6.WS-Re-Exp'!A435,'5.งบทดลอง รพ.'!$A:$A,0)),)</f>
        <v>0</v>
      </c>
      <c r="D435" s="6"/>
      <c r="E435" s="201" t="str">
        <f>INDEX('13.Mapping'!$E:$E,MATCH('6.WS-Re-Exp'!$A435,'13.Mapping'!$A:$A,0))</f>
        <v>53050</v>
      </c>
      <c r="F435" s="201" t="str">
        <f>INDEX('13.Mapping'!$C:$C,MATCH('6.WS-Re-Exp'!$A435,'13.Mapping'!$A:$A,0))</f>
        <v>P25</v>
      </c>
      <c r="G435" s="201" t="str">
        <f>INDEX('13.Mapping'!$J:$J,MATCH('6.WS-Re-Exp'!$A435,'13.Mapping'!$A:$A,0))</f>
        <v>PC23</v>
      </c>
      <c r="H435" s="289"/>
      <c r="I435" s="528">
        <v>433</v>
      </c>
    </row>
    <row r="436" spans="1:9" s="33" customFormat="1" x14ac:dyDescent="0.8">
      <c r="A436" s="634" t="s">
        <v>562</v>
      </c>
      <c r="B436" s="635" t="s">
        <v>563</v>
      </c>
      <c r="C436" s="636">
        <f>IFERROR(INDEX('5.งบทดลอง รพ.'!$C:$C,MATCH('6.WS-Re-Exp'!A436,'5.งบทดลอง รพ.'!$A:$A,0)),)</f>
        <v>0</v>
      </c>
      <c r="D436" s="6"/>
      <c r="E436" s="201" t="str">
        <f>INDEX('13.Mapping'!$E:$E,MATCH('6.WS-Re-Exp'!$A436,'13.Mapping'!$A:$A,0))</f>
        <v>53050</v>
      </c>
      <c r="F436" s="201" t="str">
        <f>INDEX('13.Mapping'!$C:$C,MATCH('6.WS-Re-Exp'!$A436,'13.Mapping'!$A:$A,0))</f>
        <v>P25</v>
      </c>
      <c r="G436" s="201" t="str">
        <f>INDEX('13.Mapping'!$J:$J,MATCH('6.WS-Re-Exp'!$A436,'13.Mapping'!$A:$A,0))</f>
        <v>PC23</v>
      </c>
      <c r="H436" s="289"/>
      <c r="I436" s="528">
        <v>434</v>
      </c>
    </row>
    <row r="437" spans="1:9" s="33" customFormat="1" x14ac:dyDescent="0.8">
      <c r="A437" s="634" t="s">
        <v>564</v>
      </c>
      <c r="B437" s="635" t="s">
        <v>565</v>
      </c>
      <c r="C437" s="636">
        <f>IFERROR(INDEX('5.งบทดลอง รพ.'!$C:$C,MATCH('6.WS-Re-Exp'!A437,'5.งบทดลอง รพ.'!$A:$A,0)),)</f>
        <v>0</v>
      </c>
      <c r="D437" s="6"/>
      <c r="E437" s="201" t="str">
        <f>INDEX('13.Mapping'!$E:$E,MATCH('6.WS-Re-Exp'!$A437,'13.Mapping'!$A:$A,0))</f>
        <v>53050</v>
      </c>
      <c r="F437" s="201" t="str">
        <f>INDEX('13.Mapping'!$C:$C,MATCH('6.WS-Re-Exp'!$A437,'13.Mapping'!$A:$A,0))</f>
        <v>P25</v>
      </c>
      <c r="G437" s="201" t="str">
        <f>INDEX('13.Mapping'!$J:$J,MATCH('6.WS-Re-Exp'!$A437,'13.Mapping'!$A:$A,0))</f>
        <v>PC23</v>
      </c>
      <c r="H437" s="289"/>
      <c r="I437" s="528">
        <v>435</v>
      </c>
    </row>
    <row r="438" spans="1:9" s="33" customFormat="1" x14ac:dyDescent="0.8">
      <c r="A438" s="634" t="s">
        <v>566</v>
      </c>
      <c r="B438" s="635" t="s">
        <v>567</v>
      </c>
      <c r="C438" s="636">
        <f>IFERROR(INDEX('5.งบทดลอง รพ.'!$C:$C,MATCH('6.WS-Re-Exp'!A438,'5.งบทดลอง รพ.'!$A:$A,0)),)</f>
        <v>0</v>
      </c>
      <c r="D438" s="6"/>
      <c r="E438" s="201" t="str">
        <f>INDEX('13.Mapping'!$E:$E,MATCH('6.WS-Re-Exp'!$A438,'13.Mapping'!$A:$A,0))</f>
        <v>53050</v>
      </c>
      <c r="F438" s="201" t="str">
        <f>INDEX('13.Mapping'!$C:$C,MATCH('6.WS-Re-Exp'!$A438,'13.Mapping'!$A:$A,0))</f>
        <v>P25</v>
      </c>
      <c r="G438" s="201" t="str">
        <f>INDEX('13.Mapping'!$J:$J,MATCH('6.WS-Re-Exp'!$A438,'13.Mapping'!$A:$A,0))</f>
        <v>PC23</v>
      </c>
      <c r="H438" s="289"/>
      <c r="I438" s="528">
        <v>436</v>
      </c>
    </row>
    <row r="439" spans="1:9" s="33" customFormat="1" x14ac:dyDescent="0.8">
      <c r="A439" s="634" t="s">
        <v>568</v>
      </c>
      <c r="B439" s="635" t="s">
        <v>1023</v>
      </c>
      <c r="C439" s="636">
        <f>IFERROR(INDEX('5.งบทดลอง รพ.'!$C:$C,MATCH('6.WS-Re-Exp'!A439,'5.งบทดลอง รพ.'!$A:$A,0)),)</f>
        <v>0</v>
      </c>
      <c r="D439" s="6"/>
      <c r="E439" s="201" t="str">
        <f>INDEX('13.Mapping'!$E:$E,MATCH('6.WS-Re-Exp'!$A439,'13.Mapping'!$A:$A,0))</f>
        <v>53050</v>
      </c>
      <c r="F439" s="201" t="str">
        <f>INDEX('13.Mapping'!$C:$C,MATCH('6.WS-Re-Exp'!$A439,'13.Mapping'!$A:$A,0))</f>
        <v>P25</v>
      </c>
      <c r="G439" s="201" t="str">
        <f>INDEX('13.Mapping'!$J:$J,MATCH('6.WS-Re-Exp'!$A439,'13.Mapping'!$A:$A,0))</f>
        <v>PC23</v>
      </c>
      <c r="H439" s="289"/>
      <c r="I439" s="528">
        <v>437</v>
      </c>
    </row>
    <row r="440" spans="1:9" s="33" customFormat="1" x14ac:dyDescent="0.8">
      <c r="A440" s="634" t="s">
        <v>569</v>
      </c>
      <c r="B440" s="635" t="s">
        <v>1024</v>
      </c>
      <c r="C440" s="636">
        <f>IFERROR(INDEX('5.งบทดลอง รพ.'!$C:$C,MATCH('6.WS-Re-Exp'!A440,'5.งบทดลอง รพ.'!$A:$A,0)),)</f>
        <v>0</v>
      </c>
      <c r="D440" s="6"/>
      <c r="E440" s="201" t="str">
        <f>INDEX('13.Mapping'!$E:$E,MATCH('6.WS-Re-Exp'!$A440,'13.Mapping'!$A:$A,0))</f>
        <v>53050</v>
      </c>
      <c r="F440" s="201" t="str">
        <f>INDEX('13.Mapping'!$C:$C,MATCH('6.WS-Re-Exp'!$A440,'13.Mapping'!$A:$A,0))</f>
        <v>P25</v>
      </c>
      <c r="G440" s="201" t="str">
        <f>INDEX('13.Mapping'!$J:$J,MATCH('6.WS-Re-Exp'!$A440,'13.Mapping'!$A:$A,0))</f>
        <v>PC23</v>
      </c>
      <c r="H440" s="289"/>
      <c r="I440" s="528">
        <v>438</v>
      </c>
    </row>
    <row r="441" spans="1:9" s="33" customFormat="1" x14ac:dyDescent="0.8">
      <c r="A441" s="634" t="s">
        <v>570</v>
      </c>
      <c r="B441" s="635" t="s">
        <v>571</v>
      </c>
      <c r="C441" s="636">
        <f>IFERROR(INDEX('5.งบทดลอง รพ.'!$C:$C,MATCH('6.WS-Re-Exp'!A441,'5.งบทดลอง รพ.'!$A:$A,0)),)</f>
        <v>0</v>
      </c>
      <c r="D441" s="6"/>
      <c r="E441" s="201" t="str">
        <f>INDEX('13.Mapping'!$E:$E,MATCH('6.WS-Re-Exp'!$A441,'13.Mapping'!$A:$A,0))</f>
        <v>53050</v>
      </c>
      <c r="F441" s="201" t="str">
        <f>INDEX('13.Mapping'!$C:$C,MATCH('6.WS-Re-Exp'!$A441,'13.Mapping'!$A:$A,0))</f>
        <v>P25</v>
      </c>
      <c r="G441" s="201" t="str">
        <f>INDEX('13.Mapping'!$J:$J,MATCH('6.WS-Re-Exp'!$A441,'13.Mapping'!$A:$A,0))</f>
        <v>PC23</v>
      </c>
      <c r="H441" s="289"/>
      <c r="I441" s="528">
        <v>439</v>
      </c>
    </row>
    <row r="442" spans="1:9" s="33" customFormat="1" x14ac:dyDescent="0.8">
      <c r="A442" s="634" t="s">
        <v>572</v>
      </c>
      <c r="B442" s="635" t="s">
        <v>573</v>
      </c>
      <c r="C442" s="636">
        <f>IFERROR(INDEX('5.งบทดลอง รพ.'!$C:$C,MATCH('6.WS-Re-Exp'!A442,'5.งบทดลอง รพ.'!$A:$A,0)),)</f>
        <v>0</v>
      </c>
      <c r="D442" s="6"/>
      <c r="E442" s="201" t="str">
        <f>INDEX('13.Mapping'!$E:$E,MATCH('6.WS-Re-Exp'!$A442,'13.Mapping'!$A:$A,0))</f>
        <v>53050</v>
      </c>
      <c r="F442" s="201" t="str">
        <f>INDEX('13.Mapping'!$C:$C,MATCH('6.WS-Re-Exp'!$A442,'13.Mapping'!$A:$A,0))</f>
        <v>P25</v>
      </c>
      <c r="G442" s="201">
        <f>INDEX('13.Mapping'!$J:$J,MATCH('6.WS-Re-Exp'!$A442,'13.Mapping'!$A:$A,0))</f>
        <v>0</v>
      </c>
      <c r="H442" s="289"/>
      <c r="I442" s="528">
        <v>440</v>
      </c>
    </row>
    <row r="443" spans="1:9" x14ac:dyDescent="0.8">
      <c r="A443" s="653" t="s">
        <v>574</v>
      </c>
      <c r="B443" s="643" t="s">
        <v>5985</v>
      </c>
      <c r="C443" s="636">
        <f>IFERROR(INDEX('5.งบทดลอง รพ.'!$C:$C,MATCH('6.WS-Re-Exp'!A443,'5.งบทดลอง รพ.'!$A:$A,0)),)</f>
        <v>0</v>
      </c>
      <c r="E443" s="201" t="str">
        <f>INDEX('13.Mapping'!$E:$E,MATCH('6.WS-Re-Exp'!$A443,'13.Mapping'!$A:$A,0))</f>
        <v>53050</v>
      </c>
      <c r="F443" s="201" t="str">
        <f>INDEX('13.Mapping'!$C:$C,MATCH('6.WS-Re-Exp'!$A443,'13.Mapping'!$A:$A,0))</f>
        <v>P25</v>
      </c>
      <c r="G443" s="201">
        <f>INDEX('13.Mapping'!$J:$J,MATCH('6.WS-Re-Exp'!$A443,'13.Mapping'!$A:$A,0))</f>
        <v>0</v>
      </c>
      <c r="H443" s="6"/>
      <c r="I443" s="528">
        <v>441</v>
      </c>
    </row>
    <row r="444" spans="1:9" x14ac:dyDescent="0.8">
      <c r="A444" s="653" t="s">
        <v>575</v>
      </c>
      <c r="B444" s="643" t="s">
        <v>5984</v>
      </c>
      <c r="C444" s="636">
        <f>IFERROR(INDEX('5.งบทดลอง รพ.'!$C:$C,MATCH('6.WS-Re-Exp'!A444,'5.งบทดลอง รพ.'!$A:$A,0)),)</f>
        <v>0</v>
      </c>
      <c r="E444" s="201" t="str">
        <f>INDEX('13.Mapping'!$E:$E,MATCH('6.WS-Re-Exp'!$A444,'13.Mapping'!$A:$A,0))</f>
        <v>53050</v>
      </c>
      <c r="F444" s="201" t="str">
        <f>INDEX('13.Mapping'!$C:$C,MATCH('6.WS-Re-Exp'!$A444,'13.Mapping'!$A:$A,0))</f>
        <v>P25</v>
      </c>
      <c r="G444" s="201">
        <f>INDEX('13.Mapping'!$J:$J,MATCH('6.WS-Re-Exp'!$A444,'13.Mapping'!$A:$A,0))</f>
        <v>0</v>
      </c>
      <c r="H444" s="6"/>
      <c r="I444" s="528">
        <v>442</v>
      </c>
    </row>
    <row r="445" spans="1:9" x14ac:dyDescent="0.8">
      <c r="A445" s="653" t="s">
        <v>576</v>
      </c>
      <c r="B445" s="643" t="s">
        <v>5983</v>
      </c>
      <c r="C445" s="636">
        <f>IFERROR(INDEX('5.งบทดลอง รพ.'!$C:$C,MATCH('6.WS-Re-Exp'!A445,'5.งบทดลอง รพ.'!$A:$A,0)),)</f>
        <v>0</v>
      </c>
      <c r="E445" s="201" t="str">
        <f>INDEX('13.Mapping'!$E:$E,MATCH('6.WS-Re-Exp'!$A445,'13.Mapping'!$A:$A,0))</f>
        <v>53050</v>
      </c>
      <c r="F445" s="201" t="str">
        <f>INDEX('13.Mapping'!$C:$C,MATCH('6.WS-Re-Exp'!$A445,'13.Mapping'!$A:$A,0))</f>
        <v>P25</v>
      </c>
      <c r="G445" s="201">
        <f>INDEX('13.Mapping'!$J:$J,MATCH('6.WS-Re-Exp'!$A445,'13.Mapping'!$A:$A,0))</f>
        <v>0</v>
      </c>
      <c r="I445" s="528">
        <v>443</v>
      </c>
    </row>
    <row r="446" spans="1:9" x14ac:dyDescent="0.8">
      <c r="A446" s="653" t="s">
        <v>577</v>
      </c>
      <c r="B446" s="643" t="s">
        <v>5982</v>
      </c>
      <c r="C446" s="636">
        <f>IFERROR(INDEX('5.งบทดลอง รพ.'!$C:$C,MATCH('6.WS-Re-Exp'!A446,'5.งบทดลอง รพ.'!$A:$A,0)),)</f>
        <v>0</v>
      </c>
      <c r="E446" s="201" t="str">
        <f>INDEX('13.Mapping'!$E:$E,MATCH('6.WS-Re-Exp'!$A446,'13.Mapping'!$A:$A,0))</f>
        <v>53050</v>
      </c>
      <c r="F446" s="201" t="str">
        <f>INDEX('13.Mapping'!$C:$C,MATCH('6.WS-Re-Exp'!$A446,'13.Mapping'!$A:$A,0))</f>
        <v>P25</v>
      </c>
      <c r="G446" s="201">
        <f>INDEX('13.Mapping'!$J:$J,MATCH('6.WS-Re-Exp'!$A446,'13.Mapping'!$A:$A,0))</f>
        <v>0</v>
      </c>
      <c r="I446" s="528">
        <v>444</v>
      </c>
    </row>
    <row r="447" spans="1:9" x14ac:dyDescent="0.8">
      <c r="A447" s="653" t="s">
        <v>578</v>
      </c>
      <c r="B447" s="643" t="s">
        <v>5986</v>
      </c>
      <c r="C447" s="636">
        <f>IFERROR(INDEX('5.งบทดลอง รพ.'!$C:$C,MATCH('6.WS-Re-Exp'!A447,'5.งบทดลอง รพ.'!$A:$A,0)),)</f>
        <v>0</v>
      </c>
      <c r="E447" s="201" t="str">
        <f>INDEX('13.Mapping'!$E:$E,MATCH('6.WS-Re-Exp'!$A447,'13.Mapping'!$A:$A,0))</f>
        <v>53050</v>
      </c>
      <c r="F447" s="201" t="str">
        <f>INDEX('13.Mapping'!$C:$C,MATCH('6.WS-Re-Exp'!$A447,'13.Mapping'!$A:$A,0))</f>
        <v>P25</v>
      </c>
      <c r="G447" s="201" t="str">
        <f>INDEX('13.Mapping'!$J:$J,MATCH('6.WS-Re-Exp'!$A447,'13.Mapping'!$A:$A,0))</f>
        <v>PC23</v>
      </c>
      <c r="I447" s="528">
        <v>445</v>
      </c>
    </row>
    <row r="448" spans="1:9" x14ac:dyDescent="0.8">
      <c r="A448" s="653" t="s">
        <v>579</v>
      </c>
      <c r="B448" s="643" t="s">
        <v>580</v>
      </c>
      <c r="C448" s="636">
        <f>IFERROR(INDEX('5.งบทดลอง รพ.'!$C:$C,MATCH('6.WS-Re-Exp'!A448,'5.งบทดลอง รพ.'!$A:$A,0)),)</f>
        <v>0</v>
      </c>
      <c r="E448" s="201" t="str">
        <f>INDEX('13.Mapping'!$E:$E,MATCH('6.WS-Re-Exp'!$A448,'13.Mapping'!$A:$A,0))</f>
        <v>53050</v>
      </c>
      <c r="F448" s="201" t="str">
        <f>INDEX('13.Mapping'!$C:$C,MATCH('6.WS-Re-Exp'!$A448,'13.Mapping'!$A:$A,0))</f>
        <v>P25</v>
      </c>
      <c r="G448" s="201" t="str">
        <f>INDEX('13.Mapping'!$J:$J,MATCH('6.WS-Re-Exp'!$A448,'13.Mapping'!$A:$A,0))</f>
        <v>PC23</v>
      </c>
      <c r="I448" s="528">
        <v>446</v>
      </c>
    </row>
    <row r="449" spans="3:8" x14ac:dyDescent="0.8">
      <c r="C449" s="358">
        <f>SUM(C3:C448)</f>
        <v>0</v>
      </c>
      <c r="D449" s="69" t="s">
        <v>5930</v>
      </c>
      <c r="H449" s="505">
        <f>SUM(C174:C448)</f>
        <v>0</v>
      </c>
    </row>
    <row r="451" spans="3:8" x14ac:dyDescent="0.8">
      <c r="C451" s="11"/>
    </row>
  </sheetData>
  <autoFilter ref="A2:I449" xr:uid="{00000000-0009-0000-0000-00000A000000}"/>
  <pageMargins left="0.70866141732283472" right="0.31496062992125984" top="0.55118110236220474" bottom="0.55118110236220474" header="0.31496062992125984" footer="0.31496062992125984"/>
  <pageSetup paperSize="9" scale="70" orientation="portrait" verticalDpi="300" r:id="rId1"/>
  <headerFooter>
    <oddFooter>&amp;L
Worksheet 1
&amp;R&amp;P</oddFooter>
  </headerFooter>
  <ignoredErrors>
    <ignoredError sqref="D216 H216 J216:XFD216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27769-EADE-4260-AB04-94FAC3E42E3A}">
  <dimension ref="A1:D450"/>
  <sheetViews>
    <sheetView workbookViewId="0">
      <selection activeCell="B154" sqref="B154"/>
    </sheetView>
  </sheetViews>
  <sheetFormatPr defaultRowHeight="14" x14ac:dyDescent="0.3"/>
  <cols>
    <col min="1" max="1" width="14.6640625" bestFit="1" customWidth="1"/>
    <col min="2" max="2" width="93" bestFit="1" customWidth="1"/>
    <col min="3" max="3" width="9.4140625" bestFit="1" customWidth="1"/>
  </cols>
  <sheetData>
    <row r="1" spans="1:4" x14ac:dyDescent="0.3">
      <c r="A1" s="630" t="str">
        <f>'6.WS-Re-Exp'!A2</f>
        <v>รหัสบัญชี</v>
      </c>
      <c r="B1" s="630" t="str">
        <f>'6.WS-Re-Exp'!B2</f>
        <v>ชื่อบัญชี</v>
      </c>
      <c r="C1" s="630" t="str">
        <f>'6.WS-Re-Exp'!C2</f>
        <v>จำนวนเงิน</v>
      </c>
      <c r="D1" s="630"/>
    </row>
    <row r="2" spans="1:4" x14ac:dyDescent="0.3">
      <c r="A2" s="630" t="str">
        <f>'6.WS-Re-Exp'!A3</f>
        <v>4201020106.101</v>
      </c>
      <c r="B2" s="630" t="str">
        <f>'6.WS-Re-Exp'!B3</f>
        <v>รายได้แผ่นดิน-เงินชดใช้จากการผิดสัญญาการศึกษาและดูงาน</v>
      </c>
      <c r="C2" s="610">
        <f>'6.WS-Re-Exp'!C3</f>
        <v>0</v>
      </c>
    </row>
    <row r="3" spans="1:4" x14ac:dyDescent="0.3">
      <c r="A3" s="630" t="str">
        <f>'6.WS-Re-Exp'!A4</f>
        <v>4201020199.101</v>
      </c>
      <c r="B3" s="630" t="str">
        <f>'6.WS-Re-Exp'!B4</f>
        <v>รายได้แผ่นดิน-ค่าปรับอื่น</v>
      </c>
      <c r="C3" s="610">
        <f>'6.WS-Re-Exp'!C4</f>
        <v>0</v>
      </c>
    </row>
    <row r="4" spans="1:4" x14ac:dyDescent="0.3">
      <c r="A4" s="630" t="str">
        <f>'6.WS-Re-Exp'!A5</f>
        <v>4202010199.101</v>
      </c>
      <c r="B4" s="630" t="str">
        <f>'6.WS-Re-Exp'!B5</f>
        <v>รายได้ค่าธรรมเนียมการบริการอื่น</v>
      </c>
      <c r="C4" s="610">
        <f>'6.WS-Re-Exp'!C5</f>
        <v>0</v>
      </c>
    </row>
    <row r="5" spans="1:4" x14ac:dyDescent="0.3">
      <c r="A5" s="630" t="str">
        <f>'6.WS-Re-Exp'!A6</f>
        <v>4202020102.101</v>
      </c>
      <c r="B5" s="630" t="str">
        <f>'6.WS-Re-Exp'!B6</f>
        <v>รายได้ค่าเช่าอสังหา ริมทรัพย์จากบุคคลภายนอก</v>
      </c>
      <c r="C5" s="610">
        <f>'6.WS-Re-Exp'!C6</f>
        <v>0</v>
      </c>
    </row>
    <row r="6" spans="1:4" x14ac:dyDescent="0.3">
      <c r="A6" s="630" t="str">
        <f>'6.WS-Re-Exp'!A7</f>
        <v>4202030105.101</v>
      </c>
      <c r="B6" s="630" t="str">
        <f>'6.WS-Re-Exp'!B7</f>
        <v>รายได้แผ่นดิน-ค่าขายของเบ็ดเตล็ด</v>
      </c>
      <c r="C6" s="610">
        <f>'6.WS-Re-Exp'!C7</f>
        <v>0</v>
      </c>
    </row>
    <row r="7" spans="1:4" x14ac:dyDescent="0.3">
      <c r="A7" s="630" t="str">
        <f>'6.WS-Re-Exp'!A8</f>
        <v>4203010101.101</v>
      </c>
      <c r="B7" s="630" t="str">
        <f>'6.WS-Re-Exp'!B8</f>
        <v>รายได้ดอกเบี้ยเงินฝากที่สถาบันการเงิน</v>
      </c>
      <c r="C7" s="610">
        <f>'6.WS-Re-Exp'!C8</f>
        <v>0</v>
      </c>
    </row>
    <row r="8" spans="1:4" x14ac:dyDescent="0.3">
      <c r="A8" s="630" t="str">
        <f>'6.WS-Re-Exp'!A9</f>
        <v>4205010104.101</v>
      </c>
      <c r="B8" s="630" t="str">
        <f>'6.WS-Re-Exp'!B9</f>
        <v>รายรับจากการขายอาคารและสิ่งปลูกสร้าง</v>
      </c>
      <c r="C8" s="610">
        <f>'6.WS-Re-Exp'!C9</f>
        <v>0</v>
      </c>
    </row>
    <row r="9" spans="1:4" x14ac:dyDescent="0.3">
      <c r="A9" s="630" t="str">
        <f>'6.WS-Re-Exp'!A10</f>
        <v>4205010110.101</v>
      </c>
      <c r="B9" s="630" t="str">
        <f>'6.WS-Re-Exp'!B10</f>
        <v>รายรับจากการขายครุภัณฑ์</v>
      </c>
      <c r="C9" s="610">
        <f>'6.WS-Re-Exp'!C10</f>
        <v>0</v>
      </c>
    </row>
    <row r="10" spans="1:4" x14ac:dyDescent="0.3">
      <c r="A10" s="630" t="str">
        <f>'6.WS-Re-Exp'!A11</f>
        <v>4206010102.101</v>
      </c>
      <c r="B10" s="630" t="str">
        <f>'6.WS-Re-Exp'!B11</f>
        <v>รายได้เงินเหลือจ่ายปีเก่า</v>
      </c>
      <c r="C10" s="610">
        <f>'6.WS-Re-Exp'!C11</f>
        <v>0</v>
      </c>
    </row>
    <row r="11" spans="1:4" x14ac:dyDescent="0.3">
      <c r="A11" s="630" t="str">
        <f>'6.WS-Re-Exp'!A12</f>
        <v>4206010199.101</v>
      </c>
      <c r="B11" s="630" t="str">
        <f>'6.WS-Re-Exp'!B12</f>
        <v>บัญชีรายได้ที่ไม่ใช่ภาษีอื่น</v>
      </c>
      <c r="C11" s="610">
        <f>'6.WS-Re-Exp'!C12</f>
        <v>0</v>
      </c>
    </row>
    <row r="12" spans="1:4" x14ac:dyDescent="0.3">
      <c r="A12" s="630" t="str">
        <f>'6.WS-Re-Exp'!A13</f>
        <v>4207010102.102</v>
      </c>
      <c r="B12" s="630" t="str">
        <f>'6.WS-Re-Exp'!B13</f>
        <v>รายได้แผ่นดิน-ค่าปรับอื่นจ่ายคืน</v>
      </c>
      <c r="C12" s="610">
        <f>'6.WS-Re-Exp'!C13</f>
        <v>0</v>
      </c>
    </row>
    <row r="13" spans="1:4" x14ac:dyDescent="0.3">
      <c r="A13" s="630" t="str">
        <f>'6.WS-Re-Exp'!A14</f>
        <v>4301010102.101</v>
      </c>
      <c r="B13" s="630" t="str">
        <f>'6.WS-Re-Exp'!B14</f>
        <v>รายได้จากการจำหน่ายยาสมุนไพร -บุคคลภายนอก</v>
      </c>
      <c r="C13" s="610">
        <f>'6.WS-Re-Exp'!C14</f>
        <v>0</v>
      </c>
    </row>
    <row r="14" spans="1:4" x14ac:dyDescent="0.3">
      <c r="A14" s="630" t="str">
        <f>'6.WS-Re-Exp'!A15</f>
        <v>4301010102.102</v>
      </c>
      <c r="B14" s="630" t="str">
        <f>'6.WS-Re-Exp'!B15</f>
        <v>รายได้จากการจำหน่ายสินค้าอื่น ๆ -บุคคลภายนอก</v>
      </c>
      <c r="C14" s="610">
        <f>'6.WS-Re-Exp'!C15</f>
        <v>0</v>
      </c>
    </row>
    <row r="15" spans="1:4" x14ac:dyDescent="0.3">
      <c r="A15" s="630" t="str">
        <f>'6.WS-Re-Exp'!A16</f>
        <v>4301010102.103</v>
      </c>
      <c r="B15" s="630" t="str">
        <f>'6.WS-Re-Exp'!B16</f>
        <v>รายได้จากการจำหน่ายยาสมุนไพร -หน่วยงานภาครัฐ</v>
      </c>
      <c r="C15" s="610">
        <f>'6.WS-Re-Exp'!C16</f>
        <v>0</v>
      </c>
    </row>
    <row r="16" spans="1:4" x14ac:dyDescent="0.3">
      <c r="A16" s="630" t="str">
        <f>'6.WS-Re-Exp'!A17</f>
        <v>4301010102.104</v>
      </c>
      <c r="B16" s="630" t="str">
        <f>'6.WS-Re-Exp'!B17</f>
        <v>รายได้จากการจำหน่ายสินค้าอื่น ๆ -หน่วยงานภาครัฐ</v>
      </c>
      <c r="C16" s="610">
        <f>'6.WS-Re-Exp'!C17</f>
        <v>0</v>
      </c>
    </row>
    <row r="17" spans="1:3" x14ac:dyDescent="0.3">
      <c r="A17" s="630" t="str">
        <f>'6.WS-Re-Exp'!A18</f>
        <v>4301020102.101</v>
      </c>
      <c r="B17" s="630" t="str">
        <f>'6.WS-Re-Exp'!B18</f>
        <v>รายได้ค่าสิ่งส่งตรวจ - บุคคลภายนอก</v>
      </c>
      <c r="C17" s="610">
        <f>'6.WS-Re-Exp'!C18</f>
        <v>0</v>
      </c>
    </row>
    <row r="18" spans="1:3" x14ac:dyDescent="0.3">
      <c r="A18" s="630" t="str">
        <f>'6.WS-Re-Exp'!A19</f>
        <v>4301020102.102</v>
      </c>
      <c r="B18" s="630" t="str">
        <f>'6.WS-Re-Exp'!B19</f>
        <v>รายได้ค่าตรวจสุขภาพ - บุคคลภายนอก</v>
      </c>
      <c r="C18" s="610">
        <f>'6.WS-Re-Exp'!C19</f>
        <v>0</v>
      </c>
    </row>
    <row r="19" spans="1:3" x14ac:dyDescent="0.3">
      <c r="A19" s="630" t="str">
        <f>'6.WS-Re-Exp'!A20</f>
        <v>4301020102.103</v>
      </c>
      <c r="B19" s="630" t="str">
        <f>'6.WS-Re-Exp'!B20</f>
        <v>รายได้ค่าสิ่งส่งตรวจ - หน่วยงานภาครัฐ</v>
      </c>
      <c r="C19" s="610">
        <f>'6.WS-Re-Exp'!C20</f>
        <v>0</v>
      </c>
    </row>
    <row r="20" spans="1:3" x14ac:dyDescent="0.3">
      <c r="A20" s="630" t="str">
        <f>'6.WS-Re-Exp'!A21</f>
        <v>4301020102.104</v>
      </c>
      <c r="B20" s="630" t="str">
        <f>'6.WS-Re-Exp'!B21</f>
        <v>รายได้ค่าตรวจสุขภาพ-หน่วยงานภาครัฐ</v>
      </c>
      <c r="C20" s="610">
        <f>'6.WS-Re-Exp'!C21</f>
        <v>0</v>
      </c>
    </row>
    <row r="21" spans="1:3" x14ac:dyDescent="0.3">
      <c r="A21" s="630" t="str">
        <f>'6.WS-Re-Exp'!A22</f>
        <v>4301020102.105</v>
      </c>
      <c r="B21" s="630" t="str">
        <f>'6.WS-Re-Exp'!B22</f>
        <v>รายได้จากระบบปฏิบัติการฉุกเฉิน (EMS)</v>
      </c>
      <c r="C21" s="610">
        <f>'6.WS-Re-Exp'!C22</f>
        <v>0</v>
      </c>
    </row>
    <row r="22" spans="1:3" x14ac:dyDescent="0.3">
      <c r="A22" s="630" t="str">
        <f>'6.WS-Re-Exp'!A23</f>
        <v>4301020102.106</v>
      </c>
      <c r="B22" s="630" t="str">
        <f>'6.WS-Re-Exp'!B23</f>
        <v xml:space="preserve">รายได้สนับสนุนยาและอื่น ๆ </v>
      </c>
      <c r="C22" s="610">
        <f>'6.WS-Re-Exp'!C23</f>
        <v>0</v>
      </c>
    </row>
    <row r="23" spans="1:3" x14ac:dyDescent="0.3">
      <c r="A23" s="630" t="str">
        <f>'6.WS-Re-Exp'!A24</f>
        <v>4301020104.104</v>
      </c>
      <c r="B23" s="630" t="str">
        <f>'6.WS-Re-Exp'!B24</f>
        <v>รายได้ค่ารักษาเบิกต้นสังกัด OP</v>
      </c>
      <c r="C23" s="610">
        <f>'6.WS-Re-Exp'!C24</f>
        <v>0</v>
      </c>
    </row>
    <row r="24" spans="1:3" x14ac:dyDescent="0.3">
      <c r="A24" s="630" t="str">
        <f>'6.WS-Re-Exp'!A25</f>
        <v>4301020104.105</v>
      </c>
      <c r="B24" s="630" t="str">
        <f>'6.WS-Re-Exp'!B25</f>
        <v>รายได้ค่ารักษาเบิกต้นสังกัด IP</v>
      </c>
      <c r="C24" s="610">
        <f>'6.WS-Re-Exp'!C25</f>
        <v>0</v>
      </c>
    </row>
    <row r="25" spans="1:3" x14ac:dyDescent="0.3">
      <c r="A25" s="630" t="str">
        <f>'6.WS-Re-Exp'!A26</f>
        <v>4301020104.106</v>
      </c>
      <c r="B25" s="630" t="str">
        <f>'6.WS-Re-Exp'!B26</f>
        <v>รายได้ค่ารักษาชำระเงิน OP</v>
      </c>
      <c r="C25" s="610">
        <f>'6.WS-Re-Exp'!C26</f>
        <v>0</v>
      </c>
    </row>
    <row r="26" spans="1:3" x14ac:dyDescent="0.3">
      <c r="A26" s="630" t="str">
        <f>'6.WS-Re-Exp'!A27</f>
        <v>4301020104.107</v>
      </c>
      <c r="B26" s="630" t="str">
        <f>'6.WS-Re-Exp'!B27</f>
        <v>รายได้ค่ารักษาชำระเงิน IP</v>
      </c>
      <c r="C26" s="610">
        <f>'6.WS-Re-Exp'!C27</f>
        <v>0</v>
      </c>
    </row>
    <row r="27" spans="1:3" x14ac:dyDescent="0.3">
      <c r="A27" s="630" t="str">
        <f>'6.WS-Re-Exp'!A28</f>
        <v>4301020104.108</v>
      </c>
      <c r="B27" s="630" t="str">
        <f>'6.WS-Re-Exp'!B28</f>
        <v>รายได้ค่ารักษาเบิกจ่ายตรง-หน่วยงาน-OP</v>
      </c>
      <c r="C27" s="610">
        <f>'6.WS-Re-Exp'!C28</f>
        <v>0</v>
      </c>
    </row>
    <row r="28" spans="1:3" x14ac:dyDescent="0.3">
      <c r="A28" s="630" t="str">
        <f>'6.WS-Re-Exp'!A29</f>
        <v>4301020104.109</v>
      </c>
      <c r="B28" s="630" t="str">
        <f>'6.WS-Re-Exp'!B29</f>
        <v>รายได้ค่ารักษาเบิกจ่ายตรง-หน่วยงานอื่น- IP</v>
      </c>
      <c r="C28" s="610">
        <f>'6.WS-Re-Exp'!C29</f>
        <v>0</v>
      </c>
    </row>
    <row r="29" spans="1:3" x14ac:dyDescent="0.3">
      <c r="A29" s="630" t="str">
        <f>'6.WS-Re-Exp'!A30</f>
        <v>4301020104.110</v>
      </c>
      <c r="B29" s="630" t="str">
        <f>'6.WS-Re-Exp'!B30</f>
        <v>ส่วนต่างค่ารักษาที่สูงกว่าข้อตกลงในการจ่ายตาม DRG -เบิกจ่ายตรงหน่วยงานอื่น IP</v>
      </c>
      <c r="C29" s="610">
        <f>'6.WS-Re-Exp'!C30</f>
        <v>0</v>
      </c>
    </row>
    <row r="30" spans="1:3" x14ac:dyDescent="0.3">
      <c r="A30" s="630" t="str">
        <f>'6.WS-Re-Exp'!A31</f>
        <v>4301020104.111</v>
      </c>
      <c r="B30" s="630" t="str">
        <f>'6.WS-Re-Exp'!B31</f>
        <v>ส่วนต่างค่ารักษาที่ต่ำกว่าข้อตกลงในการจ่ายตาม DRG -เบิกจ่ายตรง</v>
      </c>
      <c r="C30" s="610">
        <f>'6.WS-Re-Exp'!C31</f>
        <v>0</v>
      </c>
    </row>
    <row r="31" spans="1:3" x14ac:dyDescent="0.3">
      <c r="A31" s="630" t="str">
        <f>'6.WS-Re-Exp'!A32</f>
        <v>4301020104.401</v>
      </c>
      <c r="B31" s="630" t="str">
        <f>'6.WS-Re-Exp'!B32</f>
        <v>รายได้ค่ารักษาเบิกจ่ายตรงกรมบัญชีกลาง OP</v>
      </c>
      <c r="C31" s="610">
        <f>'6.WS-Re-Exp'!C32</f>
        <v>0</v>
      </c>
    </row>
    <row r="32" spans="1:3" x14ac:dyDescent="0.3">
      <c r="A32" s="630" t="str">
        <f>'6.WS-Re-Exp'!A33</f>
        <v>4301020104.402</v>
      </c>
      <c r="B32" s="630" t="str">
        <f>'6.WS-Re-Exp'!B33</f>
        <v>รายได้ค่ารักษาเบิกจ่ายตรงกรมบัญชีกลาง IP</v>
      </c>
      <c r="C32" s="610">
        <f>'6.WS-Re-Exp'!C33</f>
        <v>0</v>
      </c>
    </row>
    <row r="33" spans="1:3" x14ac:dyDescent="0.3">
      <c r="A33" s="630" t="str">
        <f>'6.WS-Re-Exp'!A34</f>
        <v>4301020104.405</v>
      </c>
      <c r="B33" s="630" t="str">
        <f>'6.WS-Re-Exp'!B34</f>
        <v>ส่วนต่างค่ารักษาที่สูงกว่าข้อตกลงในการจ่ายตาม DRG -เบิกจ่ายตรงกรมบัญชีกลาง</v>
      </c>
      <c r="C33" s="610">
        <f>'6.WS-Re-Exp'!C34</f>
        <v>0</v>
      </c>
    </row>
    <row r="34" spans="1:3" x14ac:dyDescent="0.3">
      <c r="A34" s="630" t="str">
        <f>'6.WS-Re-Exp'!A35</f>
        <v>4301020104.406</v>
      </c>
      <c r="B34" s="630" t="str">
        <f>'6.WS-Re-Exp'!B35</f>
        <v>ส่วนต่างค่ารักษาที่ต่ำกว่าข้อตกลงในการจ่ายตาม DRG -เบิกจ่ายตรงกรมบัญชีกลาง</v>
      </c>
      <c r="C34" s="610">
        <f>'6.WS-Re-Exp'!C35</f>
        <v>0</v>
      </c>
    </row>
    <row r="35" spans="1:3" x14ac:dyDescent="0.3">
      <c r="A35" s="630" t="str">
        <f>'6.WS-Re-Exp'!A36</f>
        <v>4301020104.602</v>
      </c>
      <c r="B35" s="630" t="str">
        <f>'6.WS-Re-Exp'!B36</f>
        <v>รายได้ค่ารักษา พรบ.รถ OP</v>
      </c>
      <c r="C35" s="610">
        <f>'6.WS-Re-Exp'!C36</f>
        <v>0</v>
      </c>
    </row>
    <row r="36" spans="1:3" x14ac:dyDescent="0.3">
      <c r="A36" s="630" t="str">
        <f>'6.WS-Re-Exp'!A37</f>
        <v>4301020104.603</v>
      </c>
      <c r="B36" s="630" t="str">
        <f>'6.WS-Re-Exp'!B37</f>
        <v>รายได้ค่ารักษา พรบ.รถ IP</v>
      </c>
      <c r="C36" s="610">
        <f>'6.WS-Re-Exp'!C37</f>
        <v>0</v>
      </c>
    </row>
    <row r="37" spans="1:3" x14ac:dyDescent="0.3">
      <c r="A37" s="630" t="str">
        <f>'6.WS-Re-Exp'!A38</f>
        <v>4301020104.801</v>
      </c>
      <c r="B37" s="630" t="str">
        <f>'6.WS-Re-Exp'!B38</f>
        <v>รายได้ค่ารักษาเบิกจ่ายตรง- อปท. OP</v>
      </c>
      <c r="C37" s="610">
        <f>'6.WS-Re-Exp'!C38</f>
        <v>0</v>
      </c>
    </row>
    <row r="38" spans="1:3" x14ac:dyDescent="0.3">
      <c r="A38" s="630" t="str">
        <f>'6.WS-Re-Exp'!A39</f>
        <v>4301020104.802</v>
      </c>
      <c r="B38" s="630" t="str">
        <f>'6.WS-Re-Exp'!B39</f>
        <v>รายได้ค่ารักษาเบิกจ่ายตรง-อปท. IP</v>
      </c>
      <c r="C38" s="610">
        <f>'6.WS-Re-Exp'!C39</f>
        <v>0</v>
      </c>
    </row>
    <row r="39" spans="1:3" x14ac:dyDescent="0.3">
      <c r="A39" s="630" t="str">
        <f>'6.WS-Re-Exp'!A40</f>
        <v>4301020104.803</v>
      </c>
      <c r="B39" s="630" t="str">
        <f>'6.WS-Re-Exp'!B40</f>
        <v>ส่วนต่างค่ารักษาที่สูงกว่าข้อตกลงในการจ่ายตาม DRG -เบิกจ่ายตรง อปท.</v>
      </c>
      <c r="C39" s="610">
        <f>'6.WS-Re-Exp'!C40</f>
        <v>0</v>
      </c>
    </row>
    <row r="40" spans="1:3" x14ac:dyDescent="0.3">
      <c r="A40" s="630" t="str">
        <f>'6.WS-Re-Exp'!A41</f>
        <v>4301020104.804</v>
      </c>
      <c r="B40" s="630" t="str">
        <f>'6.WS-Re-Exp'!B41</f>
        <v>ส่วนต่างค่ารักษาที่ต่ำกว่าข้อตกลงในการจ่ายตาม DRG -เบิกจ่ายตรง อปท.</v>
      </c>
      <c r="C40" s="610">
        <f>'6.WS-Re-Exp'!C41</f>
        <v>0</v>
      </c>
    </row>
    <row r="41" spans="1:3" x14ac:dyDescent="0.3">
      <c r="A41" s="630" t="str">
        <f>'6.WS-Re-Exp'!A42</f>
        <v>4301020104.805</v>
      </c>
      <c r="B41" s="630" t="str">
        <f>'6.WS-Re-Exp'!B42</f>
        <v>รายได้ค่ารักษาเบิกจ่ายตรง- อปท.รูปแบบพิเศษ OP</v>
      </c>
      <c r="C41" s="610">
        <f>'6.WS-Re-Exp'!C42</f>
        <v>0</v>
      </c>
    </row>
    <row r="42" spans="1:3" x14ac:dyDescent="0.3">
      <c r="A42" s="630" t="str">
        <f>'6.WS-Re-Exp'!A43</f>
        <v>4301020104.806</v>
      </c>
      <c r="B42" s="630" t="str">
        <f>'6.WS-Re-Exp'!B43</f>
        <v>รายได้ค่ารักษาเบิกจ่ายตรง-  อปท.รูปแบบพิเศษ IP</v>
      </c>
      <c r="C42" s="610">
        <f>'6.WS-Re-Exp'!C43</f>
        <v>0</v>
      </c>
    </row>
    <row r="43" spans="1:3" x14ac:dyDescent="0.3">
      <c r="A43" s="630" t="str">
        <f>'6.WS-Re-Exp'!A44</f>
        <v>4301020104.807</v>
      </c>
      <c r="B43" s="630" t="str">
        <f>'6.WS-Re-Exp'!B44</f>
        <v>ส่วนต่างค่ารักษาที่สูงกว่าข้อตกลงในการจ่ายตาม DRG -เบิกจ่ายตรง (พนักงานส่วนท้องถิ่นรูปแบบพิเศษ)</v>
      </c>
      <c r="C43" s="610">
        <f>'6.WS-Re-Exp'!C44</f>
        <v>0</v>
      </c>
    </row>
    <row r="44" spans="1:3" x14ac:dyDescent="0.3">
      <c r="A44" s="630" t="str">
        <f>'6.WS-Re-Exp'!A45</f>
        <v>4301020104.808</v>
      </c>
      <c r="B44" s="630" t="str">
        <f>'6.WS-Re-Exp'!B45</f>
        <v>ส่วนต่างค่ารักษาที่ต่ำกว่าข้อตกลงในการจ่ายตาม DRG -เบิกจ่ายตรง (พนักงานส่วนท้องถิ่นรูปแบบพิเศษ)</v>
      </c>
      <c r="C44" s="610">
        <f>'6.WS-Re-Exp'!C45</f>
        <v>0</v>
      </c>
    </row>
    <row r="45" spans="1:3" x14ac:dyDescent="0.3">
      <c r="A45" s="630" t="str">
        <f>'6.WS-Re-Exp'!A46</f>
        <v>4301020105.201</v>
      </c>
      <c r="B45" s="630" t="str">
        <f>'6.WS-Re-Exp'!B46</f>
        <v>รายได้ค่ารักษา UC -OP  ใน CUP</v>
      </c>
      <c r="C45" s="610">
        <f>'6.WS-Re-Exp'!C46</f>
        <v>0</v>
      </c>
    </row>
    <row r="46" spans="1:3" x14ac:dyDescent="0.3">
      <c r="A46" s="630" t="str">
        <f>'6.WS-Re-Exp'!A47</f>
        <v>4301020105.202</v>
      </c>
      <c r="B46" s="630" t="str">
        <f>'6.WS-Re-Exp'!B47</f>
        <v xml:space="preserve">รายได้ค่ารักษา UC-IP  </v>
      </c>
      <c r="C46" s="610">
        <f>'6.WS-Re-Exp'!C47</f>
        <v>0</v>
      </c>
    </row>
    <row r="47" spans="1:3" x14ac:dyDescent="0.3">
      <c r="A47" s="630" t="str">
        <f>'6.WS-Re-Exp'!A48</f>
        <v>4301020105.203</v>
      </c>
      <c r="B47" s="630" t="str">
        <f>'6.WS-Re-Exp'!B48</f>
        <v>รายได้ค่ารักษา UC - OP นอก CUP ในจังหวัด</v>
      </c>
      <c r="C47" s="610">
        <f>'6.WS-Re-Exp'!C48</f>
        <v>0</v>
      </c>
    </row>
    <row r="48" spans="1:3" x14ac:dyDescent="0.3">
      <c r="A48" s="630" t="str">
        <f>'6.WS-Re-Exp'!A49</f>
        <v>4301020105.205</v>
      </c>
      <c r="B48" s="630" t="str">
        <f>'6.WS-Re-Exp'!B49</f>
        <v>รายได้ค่ารักษา UC-OP  นอก CUP ต่างจังหวัด</v>
      </c>
      <c r="C48" s="610">
        <f>'6.WS-Re-Exp'!C49</f>
        <v>0</v>
      </c>
    </row>
    <row r="49" spans="1:3" x14ac:dyDescent="0.3">
      <c r="A49" s="630" t="str">
        <f>'6.WS-Re-Exp'!A50</f>
        <v>4301020105.207</v>
      </c>
      <c r="B49" s="630" t="str">
        <f>'6.WS-Re-Exp'!B50</f>
        <v>รายได้ค่ารักษาUC-OP ต่างสังกัด สป.</v>
      </c>
      <c r="C49" s="610">
        <f>'6.WS-Re-Exp'!C50</f>
        <v>0</v>
      </c>
    </row>
    <row r="50" spans="1:3" x14ac:dyDescent="0.3">
      <c r="A50" s="630" t="str">
        <f>'6.WS-Re-Exp'!A51</f>
        <v>4301020105.211</v>
      </c>
      <c r="B50" s="630" t="str">
        <f>'6.WS-Re-Exp'!B51</f>
        <v>รายได้กองทุน UC (งบลงทุน)</v>
      </c>
      <c r="C50" s="610">
        <f>'6.WS-Re-Exp'!C51</f>
        <v>0</v>
      </c>
    </row>
    <row r="51" spans="1:3" x14ac:dyDescent="0.3">
      <c r="A51" s="630" t="str">
        <f>'6.WS-Re-Exp'!A52</f>
        <v>4301020105.214</v>
      </c>
      <c r="B51" s="630" t="str">
        <f>'6.WS-Re-Exp'!B52</f>
        <v>รายได้กองทุน UC - OP แบบเหมาจ่ายต่อผู้มีสิทธิ</v>
      </c>
      <c r="C51" s="610">
        <f>'6.WS-Re-Exp'!C52</f>
        <v>0</v>
      </c>
    </row>
    <row r="52" spans="1:3" x14ac:dyDescent="0.3">
      <c r="A52" s="630" t="str">
        <f>'6.WS-Re-Exp'!A53</f>
        <v>4301020105.215</v>
      </c>
      <c r="B52" s="630" t="str">
        <f>'6.WS-Re-Exp'!B53</f>
        <v>รายได้กองทุน UC-OP ตามเกณฑ์คุณภาพผลงานบริการ</v>
      </c>
      <c r="C52" s="610">
        <f>'6.WS-Re-Exp'!C53</f>
        <v>0</v>
      </c>
    </row>
    <row r="53" spans="1:3" x14ac:dyDescent="0.3">
      <c r="A53" s="630" t="str">
        <f>'6.WS-Re-Exp'!A54</f>
        <v>4301020105.217</v>
      </c>
      <c r="B53" s="630" t="str">
        <f>'6.WS-Re-Exp'!B54</f>
        <v>รายได้กองทุน UC - P&amp;P แบบเหมาจ่ายต่อผู้มีสิทธิ</v>
      </c>
      <c r="C53" s="610">
        <f>'6.WS-Re-Exp'!C54</f>
        <v>0</v>
      </c>
    </row>
    <row r="54" spans="1:3" x14ac:dyDescent="0.3">
      <c r="A54" s="630" t="str">
        <f>'6.WS-Re-Exp'!A55</f>
        <v>4301020105.222</v>
      </c>
      <c r="B54" s="630" t="str">
        <f>'6.WS-Re-Exp'!B55</f>
        <v>รายได้กองทุน UC เฉพาะโรคอื่น</v>
      </c>
      <c r="C54" s="610">
        <f>'6.WS-Re-Exp'!C55</f>
        <v>0</v>
      </c>
    </row>
    <row r="55" spans="1:3" x14ac:dyDescent="0.3">
      <c r="A55" s="630" t="str">
        <f>'6.WS-Re-Exp'!A56</f>
        <v>4301020105.223</v>
      </c>
      <c r="B55" s="630" t="str">
        <f>'6.WS-Re-Exp'!B56</f>
        <v>รายได้กองทุน P&amp;P อื่น</v>
      </c>
      <c r="C55" s="610">
        <f>'6.WS-Re-Exp'!C56</f>
        <v>0</v>
      </c>
    </row>
    <row r="56" spans="1:3" x14ac:dyDescent="0.3">
      <c r="A56" s="630" t="str">
        <f>'6.WS-Re-Exp'!A57</f>
        <v>4301020105.228</v>
      </c>
      <c r="B56" s="630" t="str">
        <f>'6.WS-Re-Exp'!B57</f>
        <v xml:space="preserve">รายได้กองทุน UC อื่น </v>
      </c>
      <c r="C56" s="610">
        <f>'6.WS-Re-Exp'!C57</f>
        <v>0</v>
      </c>
    </row>
    <row r="57" spans="1:3" x14ac:dyDescent="0.3">
      <c r="A57" s="630" t="str">
        <f>'6.WS-Re-Exp'!A58</f>
        <v>4301020105.229</v>
      </c>
      <c r="B57" s="630" t="str">
        <f>'6.WS-Re-Exp'!B58</f>
        <v>ส่วนต่างค่ารักษาที่สูงกว่าเหมาจ่ายรายหัว - กองทุน UC OP</v>
      </c>
      <c r="C57" s="610">
        <f>'6.WS-Re-Exp'!C58</f>
        <v>0</v>
      </c>
    </row>
    <row r="58" spans="1:3" x14ac:dyDescent="0.3">
      <c r="A58" s="630" t="str">
        <f>'6.WS-Re-Exp'!A59</f>
        <v>4301020105.231</v>
      </c>
      <c r="B58" s="630" t="str">
        <f>'6.WS-Re-Exp'!B59</f>
        <v>ส่วนต่างค่ารักษาที่สูงกว่าข้อตกลงในการจ่ายตาม DRG-กองทุน UC -IP</v>
      </c>
      <c r="C58" s="610">
        <f>'6.WS-Re-Exp'!C59</f>
        <v>0</v>
      </c>
    </row>
    <row r="59" spans="1:3" x14ac:dyDescent="0.3">
      <c r="A59" s="630" t="str">
        <f>'6.WS-Re-Exp'!A60</f>
        <v>4301020105.232</v>
      </c>
      <c r="B59" s="630" t="str">
        <f>'6.WS-Re-Exp'!B60</f>
        <v>ส่วนต่างค่ารักษาที่ต่ำกว่าข้อตกลงในการจ่ายตาม DRG-กองทุน UC -IP</v>
      </c>
      <c r="C59" s="610">
        <f>'6.WS-Re-Exp'!C60</f>
        <v>0</v>
      </c>
    </row>
    <row r="60" spans="1:3" x14ac:dyDescent="0.3">
      <c r="A60" s="630" t="str">
        <f>'6.WS-Re-Exp'!A61</f>
        <v>4301020105.239</v>
      </c>
      <c r="B60" s="630" t="str">
        <f>'6.WS-Re-Exp'!B61</f>
        <v>ส่วนต่างค่ารักษาที่สูงกว่าข้อตกลงในการตามจ่าย UC OP</v>
      </c>
      <c r="C60" s="610">
        <f>'6.WS-Re-Exp'!C61</f>
        <v>0</v>
      </c>
    </row>
    <row r="61" spans="1:3" x14ac:dyDescent="0.3">
      <c r="A61" s="630" t="str">
        <f>'6.WS-Re-Exp'!A62</f>
        <v>4301020105.240</v>
      </c>
      <c r="B61" s="630" t="str">
        <f>'6.WS-Re-Exp'!B62</f>
        <v>ส่วนต่างค่ารักษาที่ต่ำกว่าข้อตกลงในการตามจ่าย UC OP</v>
      </c>
      <c r="C61" s="610">
        <f>'6.WS-Re-Exp'!C62</f>
        <v>0</v>
      </c>
    </row>
    <row r="62" spans="1:3" x14ac:dyDescent="0.3">
      <c r="A62" s="630" t="str">
        <f>'6.WS-Re-Exp'!A63</f>
        <v>4301020105.241</v>
      </c>
      <c r="B62" s="630" t="str">
        <f>'6.WS-Re-Exp'!B63</f>
        <v xml:space="preserve">รายได้ค่ารักษาด้านการสร้างเสริมสุขภาพและป้องกันโรค (P&amp;P) </v>
      </c>
      <c r="C62" s="610">
        <f>'6.WS-Re-Exp'!C63</f>
        <v>0</v>
      </c>
    </row>
    <row r="63" spans="1:3" x14ac:dyDescent="0.3">
      <c r="A63" s="630" t="str">
        <f>'6.WS-Re-Exp'!A64</f>
        <v>4301020105.242</v>
      </c>
      <c r="B63" s="630" t="str">
        <f>'6.WS-Re-Exp'!B64</f>
        <v>รายได้กองทุน UC-บริการพื้นที่เฉพาะ</v>
      </c>
      <c r="C63" s="610">
        <f>'6.WS-Re-Exp'!C64</f>
        <v>0</v>
      </c>
    </row>
    <row r="64" spans="1:3" x14ac:dyDescent="0.3">
      <c r="A64" s="630" t="str">
        <f>'6.WS-Re-Exp'!A65</f>
        <v>4301020105.243</v>
      </c>
      <c r="B64" s="630" t="str">
        <f>'6.WS-Re-Exp'!B65</f>
        <v>รายได้กองทุน UC (CF)</v>
      </c>
      <c r="C64" s="610">
        <f>'6.WS-Re-Exp'!C65</f>
        <v>0</v>
      </c>
    </row>
    <row r="65" spans="1:3" x14ac:dyDescent="0.3">
      <c r="A65" s="630" t="str">
        <f>'6.WS-Re-Exp'!A66</f>
        <v>4301020105.244</v>
      </c>
      <c r="B65" s="630" t="str">
        <f>'6.WS-Re-Exp'!B66</f>
        <v>รายได้ค่ารักษา UC OP - บริการเฉพาะ (CR)</v>
      </c>
      <c r="C65" s="610">
        <f>'6.WS-Re-Exp'!C66</f>
        <v>0</v>
      </c>
    </row>
    <row r="66" spans="1:3" x14ac:dyDescent="0.3">
      <c r="A66" s="630" t="str">
        <f>'6.WS-Re-Exp'!A67</f>
        <v>4301020105.245</v>
      </c>
      <c r="B66" s="630" t="str">
        <f>'6.WS-Re-Exp'!B67</f>
        <v>รายได้ค่ารักษา UC IP - บริการเฉพาะ (CR)</v>
      </c>
      <c r="C66" s="610">
        <f>'6.WS-Re-Exp'!C67</f>
        <v>0</v>
      </c>
    </row>
    <row r="67" spans="1:3" x14ac:dyDescent="0.3">
      <c r="A67" s="630" t="str">
        <f>'6.WS-Re-Exp'!A68</f>
        <v>4301020105.251</v>
      </c>
      <c r="B67" s="630" t="str">
        <f>'6.WS-Re-Exp'!B68</f>
        <v>ส่วนต่างค่ารักษาที่สูงกว่าข้อตกลงในการจ่ายตาม DRG- UC IP AE</v>
      </c>
      <c r="C67" s="610">
        <f>'6.WS-Re-Exp'!C68</f>
        <v>0</v>
      </c>
    </row>
    <row r="68" spans="1:3" x14ac:dyDescent="0.3">
      <c r="A68" s="630" t="str">
        <f>'6.WS-Re-Exp'!A69</f>
        <v>4301020105.252</v>
      </c>
      <c r="B68" s="630" t="str">
        <f>'6.WS-Re-Exp'!B69</f>
        <v>ส่วนต่างค่ารักษาที่ต่ำกว่าข้อตกลงในการจ่ายตาม DRG- UC IP AE</v>
      </c>
      <c r="C68" s="610">
        <f>'6.WS-Re-Exp'!C69</f>
        <v>0</v>
      </c>
    </row>
    <row r="69" spans="1:3" x14ac:dyDescent="0.3">
      <c r="A69" s="630" t="str">
        <f>'6.WS-Re-Exp'!A70</f>
        <v>4301020105.255</v>
      </c>
      <c r="B69" s="630" t="str">
        <f>'6.WS-Re-Exp'!B70</f>
        <v>รายได้กองทุน UC-P&amp;P ตามเกณฑ์คุณภาพผลงานบริการ</v>
      </c>
      <c r="C69" s="610">
        <f>'6.WS-Re-Exp'!C70</f>
        <v>0</v>
      </c>
    </row>
    <row r="70" spans="1:3" x14ac:dyDescent="0.3">
      <c r="A70" s="630" t="str">
        <f>'6.WS-Re-Exp'!A71</f>
        <v>4301020105.256</v>
      </c>
      <c r="B70" s="630" t="str">
        <f>'6.WS-Re-Exp'!B71</f>
        <v>รายได้จากการยกหนี้กรณีส่งต่อผู้ป่วยระหว่างรพ.</v>
      </c>
      <c r="C70" s="610">
        <f>'6.WS-Re-Exp'!C71</f>
        <v>0</v>
      </c>
    </row>
    <row r="71" spans="1:3" x14ac:dyDescent="0.3">
      <c r="A71" s="630" t="str">
        <f>'6.WS-Re-Exp'!A72</f>
        <v>4301020105.257</v>
      </c>
      <c r="B71" s="630" t="str">
        <f>'6.WS-Re-Exp'!B72</f>
        <v>ส่วนต่างค่ารักษาที่สูงกว่าเหมาจ่ายรายหัว - กองทุน UC P&amp;P</v>
      </c>
      <c r="C71" s="610">
        <f>'6.WS-Re-Exp'!C72</f>
        <v>0</v>
      </c>
    </row>
    <row r="72" spans="1:3" x14ac:dyDescent="0.3">
      <c r="A72" s="630" t="str">
        <f>'6.WS-Re-Exp'!A73</f>
        <v>4301020105.258</v>
      </c>
      <c r="B72" s="630" t="str">
        <f>'6.WS-Re-Exp'!B73</f>
        <v>ส่วนต่างค่ารักษาที่สูงกว่าข้อตกลงในการจ่ายตาม DRG- UC OP AE</v>
      </c>
      <c r="C72" s="610">
        <f>'6.WS-Re-Exp'!C73</f>
        <v>0</v>
      </c>
    </row>
    <row r="73" spans="1:3" x14ac:dyDescent="0.3">
      <c r="A73" s="630" t="str">
        <f>'6.WS-Re-Exp'!A74</f>
        <v>4301020105.260</v>
      </c>
      <c r="B73" s="630" t="str">
        <f>'6.WS-Re-Exp'!B74</f>
        <v>ส่วนต่างค่ารักษาที่ต่ำกว่าข้อตกลงในการจ่ายตาม DRG- UC OP -DMI</v>
      </c>
      <c r="C73" s="610">
        <f>'6.WS-Re-Exp'!C74</f>
        <v>0</v>
      </c>
    </row>
    <row r="74" spans="1:3" x14ac:dyDescent="0.3">
      <c r="A74" s="630" t="str">
        <f>'6.WS-Re-Exp'!A75</f>
        <v>4301020105.263</v>
      </c>
      <c r="B74" s="630" t="str">
        <f>'6.WS-Re-Exp'!B75</f>
        <v>รายได้ค่ารักษา OP Refer</v>
      </c>
      <c r="C74" s="610">
        <f>'6.WS-Re-Exp'!C75</f>
        <v>0</v>
      </c>
    </row>
    <row r="75" spans="1:3" x14ac:dyDescent="0.3">
      <c r="A75" s="630" t="str">
        <f>'6.WS-Re-Exp'!A76</f>
        <v>4301020105.264</v>
      </c>
      <c r="B75" s="630" t="str">
        <f>'6.WS-Re-Exp'!B76</f>
        <v>ส่วนปรับลดค่าแรง OP</v>
      </c>
      <c r="C75" s="610">
        <f>'6.WS-Re-Exp'!C76</f>
        <v>0</v>
      </c>
    </row>
    <row r="76" spans="1:3" x14ac:dyDescent="0.3">
      <c r="A76" s="630" t="str">
        <f>'6.WS-Re-Exp'!A77</f>
        <v>4301020105.265</v>
      </c>
      <c r="B76" s="630" t="str">
        <f>'6.WS-Re-Exp'!B77</f>
        <v>ส่วนปรับลดค่าแรง IP</v>
      </c>
      <c r="C76" s="610">
        <f>'6.WS-Re-Exp'!C77</f>
        <v>0</v>
      </c>
    </row>
    <row r="77" spans="1:3" x14ac:dyDescent="0.3">
      <c r="A77" s="630" t="str">
        <f>'6.WS-Re-Exp'!A78</f>
        <v>4301020105.266</v>
      </c>
      <c r="B77" s="630" t="str">
        <f>'6.WS-Re-Exp'!B78</f>
        <v>ส่วนปรับลดค่าแรง PP</v>
      </c>
      <c r="C77" s="610">
        <f>'6.WS-Re-Exp'!C78</f>
        <v>0</v>
      </c>
    </row>
    <row r="78" spans="1:3" x14ac:dyDescent="0.3">
      <c r="A78" s="630" t="str">
        <f>'6.WS-Re-Exp'!A79</f>
        <v>4301020105.267</v>
      </c>
      <c r="B78" s="630" t="str">
        <f>'6.WS-Re-Exp'!B79</f>
        <v>รายได้ค่าบริการสาธารณสุขสำหรับโรคติดเชื้อไวรัสโคโรนา - OP จาก สปสช.</v>
      </c>
      <c r="C78" s="610">
        <f>'6.WS-Re-Exp'!C79</f>
        <v>0</v>
      </c>
    </row>
    <row r="79" spans="1:3" x14ac:dyDescent="0.3">
      <c r="A79" s="630" t="str">
        <f>'6.WS-Re-Exp'!A80</f>
        <v>4301020105.268</v>
      </c>
      <c r="B79" s="630" t="str">
        <f>'6.WS-Re-Exp'!B80</f>
        <v>รายได้ค่าบริการสาธารณสุขสำหรับโรคติดเชื้อไวรัสโคโรนา - IP
จาก สปสช.</v>
      </c>
      <c r="C79" s="610">
        <f>'6.WS-Re-Exp'!C80</f>
        <v>0</v>
      </c>
    </row>
    <row r="80" spans="1:3" x14ac:dyDescent="0.3">
      <c r="A80" s="630" t="str">
        <f>'6.WS-Re-Exp'!A81</f>
        <v>4301020105.269</v>
      </c>
      <c r="B80" s="630" t="str">
        <f>'6.WS-Re-Exp'!B81</f>
        <v>ส่วนต่างค่ารักษาที่ สูงกว่า ข้อตกลงในการจ่ายตาม DRG-COVID-19-IP จาก สปสช.</v>
      </c>
      <c r="C80" s="610">
        <f>'6.WS-Re-Exp'!C81</f>
        <v>0</v>
      </c>
    </row>
    <row r="81" spans="1:3" x14ac:dyDescent="0.3">
      <c r="A81" s="630" t="str">
        <f>'6.WS-Re-Exp'!A82</f>
        <v>4301020105.270</v>
      </c>
      <c r="B81" s="630" t="str">
        <f>'6.WS-Re-Exp'!B82</f>
        <v>ส่วนต่างค่ารักษาที่ ต่ำกว่า ข้อตกลงในการจ่ายตาม DRG-COVID-19-IP จาก สปสช.</v>
      </c>
      <c r="C81" s="610">
        <f>'6.WS-Re-Exp'!C82</f>
        <v>0</v>
      </c>
    </row>
    <row r="82" spans="1:3" x14ac:dyDescent="0.3">
      <c r="A82" s="630" t="str">
        <f>'6.WS-Re-Exp'!A83</f>
        <v>4301020106.303</v>
      </c>
      <c r="B82" s="630" t="str">
        <f>'6.WS-Re-Exp'!B83</f>
        <v>รายได้กองทุนประกันสังคม</v>
      </c>
      <c r="C82" s="610">
        <f>'6.WS-Re-Exp'!C83</f>
        <v>0</v>
      </c>
    </row>
    <row r="83" spans="1:3" x14ac:dyDescent="0.3">
      <c r="A83" s="630" t="str">
        <f>'6.WS-Re-Exp'!A84</f>
        <v>4301020106.305</v>
      </c>
      <c r="B83" s="630" t="str">
        <f>'6.WS-Re-Exp'!B84</f>
        <v>รายได้ค่ารักษาประกันสังคม OP-เครือข่าย</v>
      </c>
      <c r="C83" s="610">
        <f>'6.WS-Re-Exp'!C84</f>
        <v>0</v>
      </c>
    </row>
    <row r="84" spans="1:3" x14ac:dyDescent="0.3">
      <c r="A84" s="630" t="str">
        <f>'6.WS-Re-Exp'!A85</f>
        <v>4301020106.306</v>
      </c>
      <c r="B84" s="630" t="str">
        <f>'6.WS-Re-Exp'!B85</f>
        <v>รายได้ค่ารักษาประกันสังคม IP-เครือข่าย</v>
      </c>
      <c r="C84" s="610">
        <f>'6.WS-Re-Exp'!C85</f>
        <v>0</v>
      </c>
    </row>
    <row r="85" spans="1:3" x14ac:dyDescent="0.3">
      <c r="A85" s="630" t="str">
        <f>'6.WS-Re-Exp'!A86</f>
        <v>4301020106.307</v>
      </c>
      <c r="B85" s="630" t="str">
        <f>'6.WS-Re-Exp'!B86</f>
        <v>รายได้ค่ารักษาประกันสังคม OP-นอกเครือข่าย สังกัด สป.สธ.</v>
      </c>
      <c r="C85" s="610">
        <f>'6.WS-Re-Exp'!C86</f>
        <v>0</v>
      </c>
    </row>
    <row r="86" spans="1:3" x14ac:dyDescent="0.3">
      <c r="A86" s="630" t="str">
        <f>'6.WS-Re-Exp'!A87</f>
        <v>4301020106.308</v>
      </c>
      <c r="B86" s="630" t="str">
        <f>'6.WS-Re-Exp'!B87</f>
        <v>รายได้ค่ารักษาประกันสังคม IP-นอกเครือข่าย สังกัด สป.สธ.</v>
      </c>
      <c r="C86" s="610">
        <f>'6.WS-Re-Exp'!C87</f>
        <v>0</v>
      </c>
    </row>
    <row r="87" spans="1:3" x14ac:dyDescent="0.3">
      <c r="A87" s="630" t="str">
        <f>'6.WS-Re-Exp'!A88</f>
        <v>4301020106.309</v>
      </c>
      <c r="B87" s="630" t="str">
        <f>'6.WS-Re-Exp'!B88</f>
        <v>รายได้ค่ารักษาประกันสังคม OP-นอกเครือข่าย ต่างสังกัด สป.สธ.</v>
      </c>
      <c r="C87" s="610">
        <f>'6.WS-Re-Exp'!C88</f>
        <v>0</v>
      </c>
    </row>
    <row r="88" spans="1:3" x14ac:dyDescent="0.3">
      <c r="A88" s="630" t="str">
        <f>'6.WS-Re-Exp'!A89</f>
        <v>4301020106.310</v>
      </c>
      <c r="B88" s="630" t="str">
        <f>'6.WS-Re-Exp'!B89</f>
        <v>รายได้ค่ารักษาประกันสังคม IP-นอกเครือข่าย ต่างสังกัด สป.สธ.</v>
      </c>
      <c r="C88" s="610">
        <f>'6.WS-Re-Exp'!C89</f>
        <v>0</v>
      </c>
    </row>
    <row r="89" spans="1:3" x14ac:dyDescent="0.3">
      <c r="A89" s="630" t="str">
        <f>'6.WS-Re-Exp'!A90</f>
        <v>4301020106.311</v>
      </c>
      <c r="B89" s="630" t="str">
        <f>'6.WS-Re-Exp'!B90</f>
        <v>รายได้ค่ารักษาประกันสังคม-กองทุนทดแทน</v>
      </c>
      <c r="C89" s="610">
        <f>'6.WS-Re-Exp'!C90</f>
        <v>0</v>
      </c>
    </row>
    <row r="90" spans="1:3" x14ac:dyDescent="0.3">
      <c r="A90" s="630" t="str">
        <f>'6.WS-Re-Exp'!A91</f>
        <v>4301020106.312</v>
      </c>
      <c r="B90" s="630" t="str">
        <f>'6.WS-Re-Exp'!B91</f>
        <v>รายได้ค่ารักษาประกันสังคม 72 ชั่วโมงแรก</v>
      </c>
      <c r="C90" s="610">
        <f>'6.WS-Re-Exp'!C91</f>
        <v>0</v>
      </c>
    </row>
    <row r="91" spans="1:3" x14ac:dyDescent="0.3">
      <c r="A91" s="630" t="str">
        <f>'6.WS-Re-Exp'!A92</f>
        <v>4301020106.313</v>
      </c>
      <c r="B91" s="630" t="str">
        <f>'6.WS-Re-Exp'!B92</f>
        <v>รายได้ค่ารักษาประกันสังคม-ค่าใช้จ่ายสูง/อุบัติเหตุ/ฉุกเฉิน OP</v>
      </c>
      <c r="C91" s="610">
        <f>'6.WS-Re-Exp'!C92</f>
        <v>0</v>
      </c>
    </row>
    <row r="92" spans="1:3" x14ac:dyDescent="0.3">
      <c r="A92" s="630" t="str">
        <f>'6.WS-Re-Exp'!A93</f>
        <v>4301020106.314</v>
      </c>
      <c r="B92" s="630" t="str">
        <f>'6.WS-Re-Exp'!B93</f>
        <v>รายได้ค่ารักษาประกันสังคม-ค่าใช้จ่ายสูง IP</v>
      </c>
      <c r="C92" s="610">
        <f>'6.WS-Re-Exp'!C93</f>
        <v>0</v>
      </c>
    </row>
    <row r="93" spans="1:3" x14ac:dyDescent="0.3">
      <c r="A93" s="630" t="str">
        <f>'6.WS-Re-Exp'!A94</f>
        <v>4301020106.315</v>
      </c>
      <c r="B93" s="630" t="str">
        <f>'6.WS-Re-Exp'!B94</f>
        <v>ส่วนต่างค่ารักษาที่สูงกว่าเหมาจ่ายรายหัว - กองทุนประกันสังคม - OP</v>
      </c>
      <c r="C93" s="610">
        <f>'6.WS-Re-Exp'!C94</f>
        <v>0</v>
      </c>
    </row>
    <row r="94" spans="1:3" x14ac:dyDescent="0.3">
      <c r="A94" s="630" t="str">
        <f>'6.WS-Re-Exp'!A95</f>
        <v>4301020106.317</v>
      </c>
      <c r="B94" s="630" t="str">
        <f>'6.WS-Re-Exp'!B95</f>
        <v>ส่วนต่างค่ารักษาที่สูงกว่าข้อตกลงตามหลักเกณฑ์การจ่าย - กองทุนประกันสังคม - IP</v>
      </c>
      <c r="C94" s="610">
        <f>'6.WS-Re-Exp'!C95</f>
        <v>0</v>
      </c>
    </row>
    <row r="95" spans="1:3" x14ac:dyDescent="0.3">
      <c r="A95" s="630" t="str">
        <f>'6.WS-Re-Exp'!A96</f>
        <v>4301020106.319</v>
      </c>
      <c r="B95" s="630" t="str">
        <f>'6.WS-Re-Exp'!B96</f>
        <v>ส่วนต่างค่ารักษาที่สูงกว่าข้อตกลงในการจ่ายตาม DRG -ประกันสังคม IP</v>
      </c>
      <c r="C95" s="610">
        <f>'6.WS-Re-Exp'!C96</f>
        <v>0</v>
      </c>
    </row>
    <row r="96" spans="1:3" x14ac:dyDescent="0.3">
      <c r="A96" s="630" t="str">
        <f>'6.WS-Re-Exp'!A97</f>
        <v>4301020106.320</v>
      </c>
      <c r="B96" s="630" t="str">
        <f>'6.WS-Re-Exp'!B97</f>
        <v>ส่วนต่างค่ารักษาที่ต่ำกว่าข้อตกลงในการจ่ายตาม DRG -ประกันสังคม IP</v>
      </c>
      <c r="C96" s="610">
        <f>'6.WS-Re-Exp'!C97</f>
        <v>0</v>
      </c>
    </row>
    <row r="97" spans="1:3" x14ac:dyDescent="0.3">
      <c r="A97" s="630" t="str">
        <f>'6.WS-Re-Exp'!A98</f>
        <v>4301020106.321</v>
      </c>
      <c r="B97" s="630" t="str">
        <f>'6.WS-Re-Exp'!B98</f>
        <v>รายได้ค่าบริหารจัดการประกันสังคม</v>
      </c>
      <c r="C97" s="610">
        <f>'6.WS-Re-Exp'!C98</f>
        <v>0</v>
      </c>
    </row>
    <row r="98" spans="1:3" x14ac:dyDescent="0.3">
      <c r="A98" s="630" t="str">
        <f>'6.WS-Re-Exp'!A99</f>
        <v>4301020106.322</v>
      </c>
      <c r="B98" s="630" t="str">
        <f>'6.WS-Re-Exp'!B99</f>
        <v>รายได้ค่าตอบแทนและพัฒนากิจการ</v>
      </c>
      <c r="C98" s="610">
        <f>'6.WS-Re-Exp'!C99</f>
        <v>0</v>
      </c>
    </row>
    <row r="99" spans="1:3" x14ac:dyDescent="0.3">
      <c r="A99" s="630" t="str">
        <f>'6.WS-Re-Exp'!A100</f>
        <v>4301020106.502</v>
      </c>
      <c r="B99" s="630" t="str">
        <f>'6.WS-Re-Exp'!B100</f>
        <v>รายได้กองทุนแรงงานต่างด้าว</v>
      </c>
      <c r="C99" s="610">
        <f>'6.WS-Re-Exp'!C100</f>
        <v>0</v>
      </c>
    </row>
    <row r="100" spans="1:3" x14ac:dyDescent="0.3">
      <c r="A100" s="630" t="str">
        <f>'6.WS-Re-Exp'!A101</f>
        <v>4301020106.503</v>
      </c>
      <c r="B100" s="630" t="str">
        <f>'6.WS-Re-Exp'!B101</f>
        <v>รายได้ค่ารักษาแรงงานต่างด้าว OP</v>
      </c>
      <c r="C100" s="610">
        <f>'6.WS-Re-Exp'!C101</f>
        <v>0</v>
      </c>
    </row>
    <row r="101" spans="1:3" x14ac:dyDescent="0.3">
      <c r="A101" s="630" t="str">
        <f>'6.WS-Re-Exp'!A102</f>
        <v>4301020106.504</v>
      </c>
      <c r="B101" s="630" t="str">
        <f>'6.WS-Re-Exp'!B102</f>
        <v>รายได้ค่ารักษาแรงงานต่างด้าว IP</v>
      </c>
      <c r="C101" s="610">
        <f>'6.WS-Re-Exp'!C102</f>
        <v>0</v>
      </c>
    </row>
    <row r="102" spans="1:3" x14ac:dyDescent="0.3">
      <c r="A102" s="630" t="str">
        <f>'6.WS-Re-Exp'!A103</f>
        <v>4301020106.505</v>
      </c>
      <c r="B102" s="630" t="str">
        <f>'6.WS-Re-Exp'!B103</f>
        <v>ส่วนต่างค่ารักษาที่สูงกว่ากองทุนเหมาจ่ายรายหัว - กองทุนแรงงานต่างด้าว - OP</v>
      </c>
      <c r="C102" s="610">
        <f>'6.WS-Re-Exp'!C103</f>
        <v>0</v>
      </c>
    </row>
    <row r="103" spans="1:3" x14ac:dyDescent="0.3">
      <c r="A103" s="630" t="str">
        <f>'6.WS-Re-Exp'!A104</f>
        <v>4301020106.507</v>
      </c>
      <c r="B103" s="630" t="str">
        <f>'6.WS-Re-Exp'!B104</f>
        <v>ส่วนต่างค่ารักษาที่สูงกว่ากองทุนเหมาจ่ายรายหัว - กองทุนแรงงานต่างด้าว - IP</v>
      </c>
      <c r="C103" s="610">
        <f>'6.WS-Re-Exp'!C104</f>
        <v>0</v>
      </c>
    </row>
    <row r="104" spans="1:3" x14ac:dyDescent="0.3">
      <c r="A104" s="630" t="str">
        <f>'6.WS-Re-Exp'!A105</f>
        <v>4301020106.509</v>
      </c>
      <c r="B104" s="630" t="str">
        <f>'6.WS-Re-Exp'!B105</f>
        <v>รายได้ค่ารักษาแรงงานต่างด้าว-เบิกจากส่วนกลาง OP</v>
      </c>
      <c r="C104" s="610">
        <f>'6.WS-Re-Exp'!C105</f>
        <v>0</v>
      </c>
    </row>
    <row r="105" spans="1:3" x14ac:dyDescent="0.3">
      <c r="A105" s="630" t="str">
        <f>'6.WS-Re-Exp'!A106</f>
        <v>4301020106.510</v>
      </c>
      <c r="B105" s="630" t="str">
        <f>'6.WS-Re-Exp'!B106</f>
        <v>ส่วนต่างค่ารักษาที่สูงกว่าข้อตกลงในการจ่ายตาม DRG -แรงงานต่างด้าว - IP</v>
      </c>
      <c r="C105" s="610">
        <f>'6.WS-Re-Exp'!C106</f>
        <v>0</v>
      </c>
    </row>
    <row r="106" spans="1:3" x14ac:dyDescent="0.3">
      <c r="A106" s="630" t="str">
        <f>'6.WS-Re-Exp'!A107</f>
        <v>4301020106.511</v>
      </c>
      <c r="B106" s="630" t="str">
        <f>'6.WS-Re-Exp'!B107</f>
        <v>ส่วนต่างค่ารักษาที่ต่ำกว่าข้อตกลงในการจ่ายตาม DRG -แรงงานต่างด้าว - IP</v>
      </c>
      <c r="C106" s="610">
        <f>'6.WS-Re-Exp'!C107</f>
        <v>0</v>
      </c>
    </row>
    <row r="107" spans="1:3" x14ac:dyDescent="0.3">
      <c r="A107" s="630" t="str">
        <f>'6.WS-Re-Exp'!A108</f>
        <v>4301020106.512</v>
      </c>
      <c r="B107" s="630" t="str">
        <f>'6.WS-Re-Exp'!B108</f>
        <v xml:space="preserve">รายได้ค่ารักษาแรงงานต่างด้าว OP นอก CUP </v>
      </c>
      <c r="C107" s="610">
        <f>'6.WS-Re-Exp'!C108</f>
        <v>0</v>
      </c>
    </row>
    <row r="108" spans="1:3" x14ac:dyDescent="0.3">
      <c r="A108" s="630" t="str">
        <f>'6.WS-Re-Exp'!A109</f>
        <v>4301020106.513</v>
      </c>
      <c r="B108" s="630" t="str">
        <f>'6.WS-Re-Exp'!B109</f>
        <v>รายได้ค่ารักษาแรงงานต่างด้าว IP นอก CUP</v>
      </c>
      <c r="C108" s="610">
        <f>'6.WS-Re-Exp'!C109</f>
        <v>0</v>
      </c>
    </row>
    <row r="109" spans="1:3" x14ac:dyDescent="0.3">
      <c r="A109" s="630" t="str">
        <f>'6.WS-Re-Exp'!A110</f>
        <v>4301020106.514</v>
      </c>
      <c r="B109" s="630" t="str">
        <f>'6.WS-Re-Exp'!B110</f>
        <v>รายได้ค่ารักษาแรงงานต่างด้าว-เบิกจากส่วนกลาง IP</v>
      </c>
      <c r="C109" s="610">
        <f>'6.WS-Re-Exp'!C110</f>
        <v>0</v>
      </c>
    </row>
    <row r="110" spans="1:3" x14ac:dyDescent="0.3">
      <c r="A110" s="630" t="str">
        <f>'6.WS-Re-Exp'!A111</f>
        <v>4301020106.515</v>
      </c>
      <c r="B110" s="630" t="str">
        <f>'6.WS-Re-Exp'!B111</f>
        <v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v>
      </c>
      <c r="C110" s="610">
        <f>'6.WS-Re-Exp'!C111</f>
        <v>0</v>
      </c>
    </row>
    <row r="111" spans="1:3" x14ac:dyDescent="0.3">
      <c r="A111" s="630" t="str">
        <f>'6.WS-Re-Exp'!A112</f>
        <v>4301020106.516</v>
      </c>
      <c r="B111" s="630" t="str">
        <f>'6.WS-Re-Exp'!B112</f>
        <v>รายได้ค่าตรวจสุขภาพแรงงานต่างด้าว</v>
      </c>
      <c r="C111" s="610">
        <f>'6.WS-Re-Exp'!C112</f>
        <v>0</v>
      </c>
    </row>
    <row r="112" spans="1:3" x14ac:dyDescent="0.3">
      <c r="A112" s="630" t="str">
        <f>'6.WS-Re-Exp'!A113</f>
        <v>4301020106.517</v>
      </c>
      <c r="B112" s="630" t="str">
        <f>'6.WS-Re-Exp'!B113</f>
        <v>รายได้ค่าบริหารจัดการแรงงานต่างด้าว</v>
      </c>
      <c r="C112" s="610">
        <f>'6.WS-Re-Exp'!C113</f>
        <v>0</v>
      </c>
    </row>
    <row r="113" spans="1:3" x14ac:dyDescent="0.3">
      <c r="A113" s="630" t="str">
        <f>'6.WS-Re-Exp'!A114</f>
        <v>4301020106.518</v>
      </c>
      <c r="B113" s="630" t="str">
        <f>'6.WS-Re-Exp'!B114</f>
        <v>รายได้แรงงานต่างด้าว- ค่าบริการทางการแพทย์(P&amp;P)</v>
      </c>
      <c r="C113" s="610">
        <f>'6.WS-Re-Exp'!C114</f>
        <v>0</v>
      </c>
    </row>
    <row r="114" spans="1:3" x14ac:dyDescent="0.3">
      <c r="A114" s="630" t="str">
        <f>'6.WS-Re-Exp'!A115</f>
        <v>4301020106.519</v>
      </c>
      <c r="B114" s="630" t="str">
        <f>'6.WS-Re-Exp'!B115</f>
        <v>ส่วนต่างค่ารักษาที่ต่ำกว่าข้อตกลงในการจ่ายตามหลักเกณฑ์ฯเงินประกันสุขภาพ /แรงงานต่างด้าว - OP</v>
      </c>
      <c r="C114" s="610">
        <f>'6.WS-Re-Exp'!C115</f>
        <v>0</v>
      </c>
    </row>
    <row r="115" spans="1:3" x14ac:dyDescent="0.3">
      <c r="A115" s="630" t="str">
        <f>'6.WS-Re-Exp'!A116</f>
        <v>4301020106.701</v>
      </c>
      <c r="B115" s="630" t="str">
        <f>'6.WS-Re-Exp'!B116</f>
        <v>รายได้ค่ารักษาบุคคลที่มีปัญหาสถานะและสิทธิ OP นอก CUP</v>
      </c>
      <c r="C115" s="610">
        <f>'6.WS-Re-Exp'!C116</f>
        <v>0</v>
      </c>
    </row>
    <row r="116" spans="1:3" x14ac:dyDescent="0.3">
      <c r="A116" s="630" t="str">
        <f>'6.WS-Re-Exp'!A117</f>
        <v>4301020106.703</v>
      </c>
      <c r="B116" s="630" t="str">
        <f>'6.WS-Re-Exp'!B117</f>
        <v>รายได้ค่ารักษาบุคคลที่มีปัญหาสถานะและสิทธิ  - เบิกจากส่วนกลาง OP</v>
      </c>
      <c r="C116" s="610">
        <f>'6.WS-Re-Exp'!C117</f>
        <v>0</v>
      </c>
    </row>
    <row r="117" spans="1:3" x14ac:dyDescent="0.3">
      <c r="A117" s="630" t="str">
        <f>'6.WS-Re-Exp'!A118</f>
        <v>4301020106.704</v>
      </c>
      <c r="B117" s="630" t="str">
        <f>'6.WS-Re-Exp'!B118</f>
        <v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v>
      </c>
      <c r="C117" s="610">
        <f>'6.WS-Re-Exp'!C118</f>
        <v>0</v>
      </c>
    </row>
    <row r="118" spans="1:3" x14ac:dyDescent="0.3">
      <c r="A118" s="630" t="str">
        <f>'6.WS-Re-Exp'!A119</f>
        <v>4301020106.705</v>
      </c>
      <c r="B118" s="630" t="str">
        <f>'6.WS-Re-Exp'!B119</f>
        <v>ส่วนต่างค่ารักษาที่สูงกว่าข้อตกลงในการจ่ายตาม DRG บุคคลที่มีปัญหาสถานะและสิทธิ</v>
      </c>
      <c r="C118" s="610">
        <f>'6.WS-Re-Exp'!C119</f>
        <v>0</v>
      </c>
    </row>
    <row r="119" spans="1:3" x14ac:dyDescent="0.3">
      <c r="A119" s="630" t="str">
        <f>'6.WS-Re-Exp'!A120</f>
        <v>4301020106.706</v>
      </c>
      <c r="B119" s="630" t="str">
        <f>'6.WS-Re-Exp'!B120</f>
        <v>ส่วนต่างค่ารักษาที่ต่ำกว่าข้อตกลงในการจ่ายตาม DRG บุคคลที่มีปัญหาสถานะและสิทธิ</v>
      </c>
      <c r="C119" s="610">
        <f>'6.WS-Re-Exp'!C120</f>
        <v>0</v>
      </c>
    </row>
    <row r="120" spans="1:3" x14ac:dyDescent="0.3">
      <c r="A120" s="630" t="str">
        <f>'6.WS-Re-Exp'!A121</f>
        <v>4301020106.709</v>
      </c>
      <c r="B120" s="630" t="str">
        <f>'6.WS-Re-Exp'!B121</f>
        <v>รายได้ค่ารักษา-บุคคลที่มีปัญหาสถานะและสิทธิ OP ใน CUP</v>
      </c>
      <c r="C120" s="610">
        <f>'6.WS-Re-Exp'!C121</f>
        <v>0</v>
      </c>
    </row>
    <row r="121" spans="1:3" x14ac:dyDescent="0.3">
      <c r="A121" s="630" t="str">
        <f>'6.WS-Re-Exp'!A122</f>
        <v>4301020106.710</v>
      </c>
      <c r="B121" s="630" t="str">
        <f>'6.WS-Re-Exp'!B122</f>
        <v>รายได้ค่ารักษาบุคคลที่มีปัญหาสถานะและสิทธิ  - เบิกจากส่วนกลาง IP</v>
      </c>
      <c r="C121" s="610">
        <f>'6.WS-Re-Exp'!C122</f>
        <v>0</v>
      </c>
    </row>
    <row r="122" spans="1:3" x14ac:dyDescent="0.3">
      <c r="A122" s="630" t="str">
        <f>'6.WS-Re-Exp'!A123</f>
        <v>4301020106.711</v>
      </c>
      <c r="B122" s="630" t="str">
        <f>'6.WS-Re-Exp'!B123</f>
        <v>ส่วนต่างค่ารักษาที่สูงกว่าเหมาจ่ายรายหัว-เงินอุดหนุนบุคคลที่มีปัญหาและสถานะและสิทธิ OP ใน CUP</v>
      </c>
      <c r="C122" s="610">
        <f>'6.WS-Re-Exp'!C123</f>
        <v>0</v>
      </c>
    </row>
    <row r="123" spans="1:3" x14ac:dyDescent="0.3">
      <c r="A123" s="630" t="str">
        <f>'6.WS-Re-Exp'!A124</f>
        <v>4301020106.712</v>
      </c>
      <c r="B123" s="630" t="str">
        <f>'6.WS-Re-Exp'!B124</f>
        <v>รายได้เงินอุดหนุนเหมาจ่ายรายหัวสำหรับบุคคลที่มีปัญหาสถานะและสิทธิ</v>
      </c>
      <c r="C123" s="610">
        <f>'6.WS-Re-Exp'!C124</f>
        <v>0</v>
      </c>
    </row>
    <row r="124" spans="1:3" x14ac:dyDescent="0.3">
      <c r="A124" s="630" t="str">
        <f>'6.WS-Re-Exp'!A125</f>
        <v>4301020108.101</v>
      </c>
      <c r="B124" s="630" t="str">
        <f>'6.WS-Re-Exp'!B125</f>
        <v>รายได้เงินนอกงบประมาณ</v>
      </c>
      <c r="C124" s="610">
        <f>'6.WS-Re-Exp'!C125</f>
        <v>0</v>
      </c>
    </row>
    <row r="125" spans="1:3" x14ac:dyDescent="0.3">
      <c r="A125" s="630" t="str">
        <f>'6.WS-Re-Exp'!A126</f>
        <v>4301030102.101</v>
      </c>
      <c r="B125" s="630" t="str">
        <f>'6.WS-Re-Exp'!B126</f>
        <v>รายได้ค่าเช่าอสังหาริมทรัพย์</v>
      </c>
      <c r="C125" s="610">
        <f>'6.WS-Re-Exp'!C126</f>
        <v>0</v>
      </c>
    </row>
    <row r="126" spans="1:3" x14ac:dyDescent="0.3">
      <c r="A126" s="630" t="str">
        <f>'6.WS-Re-Exp'!A127</f>
        <v>4301030104.101</v>
      </c>
      <c r="B126" s="630" t="str">
        <f>'6.WS-Re-Exp'!B127</f>
        <v>รายได้ค่าเช่าอื่น</v>
      </c>
      <c r="C126" s="610">
        <f>'6.WS-Re-Exp'!C127</f>
        <v>0</v>
      </c>
    </row>
    <row r="127" spans="1:3" x14ac:dyDescent="0.3">
      <c r="A127" s="630" t="str">
        <f>'6.WS-Re-Exp'!A128</f>
        <v>4302010106.101</v>
      </c>
      <c r="B127" s="630" t="str">
        <f>'6.WS-Re-Exp'!B128</f>
        <v>รายได้จากการช่วยเหลือเพื่อการดำเนินงานจาก อปท.</v>
      </c>
      <c r="C127" s="610">
        <f>'6.WS-Re-Exp'!C128</f>
        <v>0</v>
      </c>
    </row>
    <row r="128" spans="1:3" x14ac:dyDescent="0.3">
      <c r="A128" s="630" t="str">
        <f>'6.WS-Re-Exp'!A129</f>
        <v>4302010199.101</v>
      </c>
      <c r="B128" s="630" t="str">
        <f>'6.WS-Re-Exp'!B129</f>
        <v>รายได้จากการช่วยเหลือเพื่อการดำเนินงานอื่น</v>
      </c>
      <c r="C128" s="610">
        <f>'6.WS-Re-Exp'!C129</f>
        <v>0</v>
      </c>
    </row>
    <row r="129" spans="1:3" x14ac:dyDescent="0.3">
      <c r="A129" s="630" t="str">
        <f>'6.WS-Re-Exp'!A130</f>
        <v>4302020107.101</v>
      </c>
      <c r="B129" s="630" t="str">
        <f>'6.WS-Re-Exp'!B130</f>
        <v>รายได้จากการช่วยเหลือเพื่อการลงทุนจากอปท.</v>
      </c>
      <c r="C129" s="610">
        <f>'6.WS-Re-Exp'!C130</f>
        <v>0</v>
      </c>
    </row>
    <row r="130" spans="1:3" x14ac:dyDescent="0.3">
      <c r="A130" s="630" t="str">
        <f>'6.WS-Re-Exp'!A131</f>
        <v>4302020199.101</v>
      </c>
      <c r="B130" s="630" t="str">
        <f>'6.WS-Re-Exp'!B131</f>
        <v>รายได้จากการช่วยเหลือเพื่อการลงทุนอื่น</v>
      </c>
      <c r="C130" s="610">
        <f>'6.WS-Re-Exp'!C131</f>
        <v>0</v>
      </c>
    </row>
    <row r="131" spans="1:3" x14ac:dyDescent="0.3">
      <c r="A131" s="630" t="str">
        <f>'6.WS-Re-Exp'!A132</f>
        <v>4302030101.101</v>
      </c>
      <c r="B131" s="630" t="str">
        <f>'6.WS-Re-Exp'!B132</f>
        <v>รายได้จากการรับบริจาค-เงินสดและรายการเทียบเท่าเงินสด</v>
      </c>
      <c r="C131" s="610">
        <f>'6.WS-Re-Exp'!C132</f>
        <v>0</v>
      </c>
    </row>
    <row r="132" spans="1:3" x14ac:dyDescent="0.3">
      <c r="A132" s="630" t="str">
        <f>'6.WS-Re-Exp'!A133</f>
        <v>4302030101.102</v>
      </c>
      <c r="B132" s="630" t="str">
        <f>'6.WS-Re-Exp'!B133</f>
        <v>รายได้จากการรับบริจาค-สินทรัพย์อื่น</v>
      </c>
      <c r="C132" s="610">
        <f>'6.WS-Re-Exp'!C133</f>
        <v>0</v>
      </c>
    </row>
    <row r="133" spans="1:3" x14ac:dyDescent="0.3">
      <c r="A133" s="630" t="str">
        <f>'6.WS-Re-Exp'!A134</f>
        <v>4302040101.101</v>
      </c>
      <c r="B133" s="630" t="str">
        <f>'6.WS-Re-Exp'!B134</f>
        <v>พักรับเงินงบอุดหนุน</v>
      </c>
      <c r="C133" s="610">
        <f>'6.WS-Re-Exp'!C134</f>
        <v>0</v>
      </c>
    </row>
    <row r="134" spans="1:3" x14ac:dyDescent="0.3">
      <c r="A134" s="630" t="str">
        <f>'6.WS-Re-Exp'!A135</f>
        <v>4303010101.101</v>
      </c>
      <c r="B134" s="630" t="str">
        <f>'6.WS-Re-Exp'!B135</f>
        <v>รายได้ดอกเบี้ยจากสถาบันการเงิน</v>
      </c>
      <c r="C134" s="610">
        <f>'6.WS-Re-Exp'!C135</f>
        <v>0</v>
      </c>
    </row>
    <row r="135" spans="1:3" x14ac:dyDescent="0.3">
      <c r="A135" s="630" t="str">
        <f>'6.WS-Re-Exp'!A136</f>
        <v>4306010104.101</v>
      </c>
      <c r="B135" s="630" t="str">
        <f>'6.WS-Re-Exp'!B136</f>
        <v>รายรับจากการขายอาคารและสิ่งปลูกสร้าง</v>
      </c>
      <c r="C135" s="610">
        <f>'6.WS-Re-Exp'!C136</f>
        <v>0</v>
      </c>
    </row>
    <row r="136" spans="1:3" x14ac:dyDescent="0.3">
      <c r="A136" s="630" t="str">
        <f>'6.WS-Re-Exp'!A137</f>
        <v>4306010110.101</v>
      </c>
      <c r="B136" s="630" t="str">
        <f>'6.WS-Re-Exp'!B137</f>
        <v>รายรับจากการขายครุภัณฑ์</v>
      </c>
      <c r="C136" s="610">
        <f>'6.WS-Re-Exp'!C137</f>
        <v>0</v>
      </c>
    </row>
    <row r="137" spans="1:3" x14ac:dyDescent="0.3">
      <c r="A137" s="630" t="str">
        <f>'6.WS-Re-Exp'!A138</f>
        <v>4306010110.102</v>
      </c>
      <c r="B137" s="630" t="str">
        <f>'6.WS-Re-Exp'!B138</f>
        <v>รายรับจากการขายวัสดุที่ใช้แล้ว</v>
      </c>
      <c r="C137" s="610">
        <f>'6.WS-Re-Exp'!C138</f>
        <v>0</v>
      </c>
    </row>
    <row r="138" spans="1:3" x14ac:dyDescent="0.3">
      <c r="A138" s="630" t="str">
        <f>'6.WS-Re-Exp'!A139</f>
        <v>4307010103.201</v>
      </c>
      <c r="B138" s="630" t="str">
        <f>'6.WS-Re-Exp'!B139</f>
        <v>บัญชีรายได้ระหว่างหน่วยงาน - หน่วยงานรับเงินงบบุคลากรจากรัฐบาล</v>
      </c>
      <c r="C138" s="610">
        <f>'6.WS-Re-Exp'!C139</f>
        <v>0</v>
      </c>
    </row>
    <row r="139" spans="1:3" x14ac:dyDescent="0.3">
      <c r="A139" s="630" t="str">
        <f>'6.WS-Re-Exp'!A140</f>
        <v>4307010104.101</v>
      </c>
      <c r="B139" s="630" t="str">
        <f>'6.WS-Re-Exp'!B140</f>
        <v>บัญชีรายได้ระหว่างหน่วยงาน - หน่วยงานรับเงินงบลงทุนจากรัฐบาล</v>
      </c>
      <c r="C139" s="610">
        <f>'6.WS-Re-Exp'!C140</f>
        <v>0</v>
      </c>
    </row>
    <row r="140" spans="1:3" x14ac:dyDescent="0.3">
      <c r="A140" s="630" t="str">
        <f>'6.WS-Re-Exp'!A141</f>
        <v>4307010105.101</v>
      </c>
      <c r="B140" s="630" t="str">
        <f>'6.WS-Re-Exp'!B141</f>
        <v>บัญชีรายได้ระหว่างหน่วยงาน - หน่วยงานรับเงินงบดำเนินงานจากรัฐบาล</v>
      </c>
      <c r="C140" s="610">
        <f>'6.WS-Re-Exp'!C141</f>
        <v>0</v>
      </c>
    </row>
    <row r="141" spans="1:3" x14ac:dyDescent="0.3">
      <c r="A141" s="630" t="str">
        <f>'6.WS-Re-Exp'!A142</f>
        <v>4307010106.101</v>
      </c>
      <c r="B141" s="630" t="str">
        <f>'6.WS-Re-Exp'!B142</f>
        <v>บัญชีรายได้ระหว่างหน่วยงาน - หน่วยงานรับเงินงบอุดหนุนจากรัฐบาล</v>
      </c>
      <c r="C141" s="610">
        <f>'6.WS-Re-Exp'!C142</f>
        <v>0</v>
      </c>
    </row>
    <row r="142" spans="1:3" x14ac:dyDescent="0.3">
      <c r="A142" s="630" t="str">
        <f>'6.WS-Re-Exp'!A143</f>
        <v>4307010107.101</v>
      </c>
      <c r="B142" s="630" t="str">
        <f>'6.WS-Re-Exp'!B143</f>
        <v>บัญชีรายได้ระหว่างหน่วยงาน - หน่วยงานรับเงินงบรายจ่ายอื่นจากรัฐบาล</v>
      </c>
      <c r="C142" s="610">
        <f>'6.WS-Re-Exp'!C143</f>
        <v>0</v>
      </c>
    </row>
    <row r="143" spans="1:3" x14ac:dyDescent="0.3">
      <c r="A143" s="630" t="str">
        <f>'6.WS-Re-Exp'!A144</f>
        <v>4307010108.101</v>
      </c>
      <c r="B143" s="630" t="str">
        <f>'6.WS-Re-Exp'!B144</f>
        <v>บัญชีรายได้ระหว่างหน่วยงาน - หน่วยงานรับเงินงบกลางจากรัฐบาล</v>
      </c>
      <c r="C143" s="610">
        <f>'6.WS-Re-Exp'!C144</f>
        <v>0</v>
      </c>
    </row>
    <row r="144" spans="1:3" x14ac:dyDescent="0.3">
      <c r="A144" s="630" t="str">
        <f>'6.WS-Re-Exp'!A145</f>
        <v>4307010110.101</v>
      </c>
      <c r="B144" s="630" t="str">
        <f>'6.WS-Re-Exp'!B145</f>
        <v>บัญชีรายได้ระหว่างหน่วยงาน - หน่วยงานรับเงินกู้จากรัฐบาล</v>
      </c>
      <c r="C144" s="610">
        <f>'6.WS-Re-Exp'!C145</f>
        <v>0</v>
      </c>
    </row>
    <row r="145" spans="1:3" x14ac:dyDescent="0.3">
      <c r="A145" s="630" t="str">
        <f>'6.WS-Re-Exp'!A146</f>
        <v>4307010112.101</v>
      </c>
      <c r="B145" s="630" t="str">
        <f>'6.WS-Re-Exp'!B146</f>
        <v>บัญชีรายได้ระหว่างหน่วยงาน-กรมบัญชี กลางรับเงินเบิกเกินส่งคืนจากหน่วยงาน</v>
      </c>
      <c r="C145" s="610">
        <f>'6.WS-Re-Exp'!C146</f>
        <v>0</v>
      </c>
    </row>
    <row r="146" spans="1:3" x14ac:dyDescent="0.3">
      <c r="A146" s="630" t="str">
        <f>'6.WS-Re-Exp'!A147</f>
        <v>4308010101.101</v>
      </c>
      <c r="B146" s="630" t="str">
        <f>'6.WS-Re-Exp'!B147</f>
        <v>รายได้ระหว่างหน่วยงาน-หน่วยงานรับเงินนอกงบประมาณจากกรมบัญชีกลาง</v>
      </c>
      <c r="C146" s="610">
        <f>'6.WS-Re-Exp'!C147</f>
        <v>0</v>
      </c>
    </row>
    <row r="147" spans="1:3" x14ac:dyDescent="0.3">
      <c r="A147" s="630" t="str">
        <f>'6.WS-Re-Exp'!A148</f>
        <v>4308010105.101</v>
      </c>
      <c r="B147" s="630" t="str">
        <f>'6.WS-Re-Exp'!B148</f>
        <v>รายได้ระหว่างหน่วยงาน-ปรับเงินฝากคลัง</v>
      </c>
      <c r="C147" s="610">
        <f>'6.WS-Re-Exp'!C148</f>
        <v>0</v>
      </c>
    </row>
    <row r="148" spans="1:3" x14ac:dyDescent="0.3">
      <c r="A148" s="630" t="str">
        <f>'6.WS-Re-Exp'!A149</f>
        <v>4308010106.101</v>
      </c>
      <c r="B148" s="630" t="str">
        <f>'6.WS-Re-Exp'!B149</f>
        <v>รายได้ระหว่างหน่วยงาน-หน่วยงานรับเงินจากหน่วยงานอื่น</v>
      </c>
      <c r="C148" s="610">
        <f>'6.WS-Re-Exp'!C149</f>
        <v>0</v>
      </c>
    </row>
    <row r="149" spans="1:3" x14ac:dyDescent="0.3">
      <c r="A149" s="630" t="str">
        <f>'6.WS-Re-Exp'!A150</f>
        <v>4308010111.101</v>
      </c>
      <c r="B149" s="630" t="str">
        <f>'6.WS-Re-Exp'!B150</f>
        <v>รายได้ระหว่างหน่วยงาน - หน่วยงานรับเงินถอนคืนรายได้จากรัฐบาล</v>
      </c>
      <c r="C149" s="610">
        <f>'6.WS-Re-Exp'!C150</f>
        <v>0</v>
      </c>
    </row>
    <row r="150" spans="1:3" x14ac:dyDescent="0.3">
      <c r="A150" s="630" t="str">
        <f>'6.WS-Re-Exp'!A151</f>
        <v>4308010117.101</v>
      </c>
      <c r="B150" s="630" t="str">
        <f>'6.WS-Re-Exp'!B151</f>
        <v>รายได้ระหว่างหน่วยงาน -เงินทดรองราชการ</v>
      </c>
      <c r="C150" s="610">
        <f>'6.WS-Re-Exp'!C151</f>
        <v>0</v>
      </c>
    </row>
    <row r="151" spans="1:3" x14ac:dyDescent="0.3">
      <c r="A151" s="630" t="str">
        <f>'6.WS-Re-Exp'!A152</f>
        <v>4308010118.101</v>
      </c>
      <c r="B151" s="630" t="str">
        <f>'6.WS-Re-Exp'!B152</f>
        <v>รายได้ระหว่างกัน-ภายในกรมเดียวกัน</v>
      </c>
      <c r="C151" s="610">
        <f>'6.WS-Re-Exp'!C152</f>
        <v>0</v>
      </c>
    </row>
    <row r="152" spans="1:3" x14ac:dyDescent="0.3">
      <c r="A152" s="630" t="str">
        <f>'6.WS-Re-Exp'!A153</f>
        <v>4308010121.101</v>
      </c>
      <c r="B152" s="630" t="str">
        <f>'6.WS-Re-Exp'!B153</f>
        <v>รายได้ระหว่างกัน-ภายในกรมเดียวกัน (Manual)</v>
      </c>
      <c r="C152" s="610">
        <f>'6.WS-Re-Exp'!C153</f>
        <v>0</v>
      </c>
    </row>
    <row r="153" spans="1:3" x14ac:dyDescent="0.3">
      <c r="A153" s="630" t="str">
        <f>'6.WS-Re-Exp'!A154</f>
        <v>4313010101.101</v>
      </c>
      <c r="B153" s="630" t="str">
        <f>'6.WS-Re-Exp'!B154</f>
        <v>หนี้สูญได้รับคืน</v>
      </c>
      <c r="C153" s="610">
        <f>'6.WS-Re-Exp'!C154</f>
        <v>0</v>
      </c>
    </row>
    <row r="154" spans="1:3" x14ac:dyDescent="0.3">
      <c r="A154" s="630" t="str">
        <f>'6.WS-Re-Exp'!A155</f>
        <v>4313010103.101</v>
      </c>
      <c r="B154" s="630" t="str">
        <f>'6.WS-Re-Exp'!B155</f>
        <v>รายได้ค่าปรับ</v>
      </c>
      <c r="C154" s="610">
        <f>'6.WS-Re-Exp'!C155</f>
        <v>0</v>
      </c>
    </row>
    <row r="155" spans="1:3" x14ac:dyDescent="0.3">
      <c r="A155" s="630" t="str">
        <f>'6.WS-Re-Exp'!A156</f>
        <v>4313010199.101</v>
      </c>
      <c r="B155" s="630" t="str">
        <f>'6.WS-Re-Exp'!B156</f>
        <v>รายได้ค่าวัสดุ/อุปกรณ์/น้ำยา-หน่วยงานภาครัฐ</v>
      </c>
      <c r="C155" s="610">
        <f>'6.WS-Re-Exp'!C156</f>
        <v>0</v>
      </c>
    </row>
    <row r="156" spans="1:3" x14ac:dyDescent="0.3">
      <c r="A156" s="630" t="str">
        <f>'6.WS-Re-Exp'!A157</f>
        <v>4313010199.102</v>
      </c>
      <c r="B156" s="630" t="str">
        <f>'6.WS-Re-Exp'!B157</f>
        <v>รายได้ค่าวัสดุ/อุปกรณ์/น้ำยา-บุคคลภายนอก</v>
      </c>
      <c r="C156" s="610">
        <f>'6.WS-Re-Exp'!C157</f>
        <v>0</v>
      </c>
    </row>
    <row r="157" spans="1:3" x14ac:dyDescent="0.3">
      <c r="A157" s="630" t="str">
        <f>'6.WS-Re-Exp'!A158</f>
        <v>4313010199.105</v>
      </c>
      <c r="B157" s="630" t="str">
        <f>'6.WS-Re-Exp'!B158</f>
        <v>รายได้ค่าใบรับรองแพทย์</v>
      </c>
      <c r="C157" s="610">
        <f>'6.WS-Re-Exp'!C158</f>
        <v>0</v>
      </c>
    </row>
    <row r="158" spans="1:3" x14ac:dyDescent="0.3">
      <c r="A158" s="630" t="str">
        <f>'6.WS-Re-Exp'!A159</f>
        <v>4313010199.108</v>
      </c>
      <c r="B158" s="630" t="str">
        <f>'6.WS-Re-Exp'!B159</f>
        <v>รายได้จากเงินโครงการผลิตแพทย์</v>
      </c>
      <c r="C158" s="610">
        <f>'6.WS-Re-Exp'!C159</f>
        <v>0</v>
      </c>
    </row>
    <row r="159" spans="1:3" x14ac:dyDescent="0.3">
      <c r="A159" s="630" t="str">
        <f>'6.WS-Re-Exp'!A160</f>
        <v>4313010199.109</v>
      </c>
      <c r="B159" s="630" t="str">
        <f>'6.WS-Re-Exp'!B160</f>
        <v>รายได้จากโครงการผลิตบุคลากรทางการแพทย์</v>
      </c>
      <c r="C159" s="610">
        <f>'6.WS-Re-Exp'!C160</f>
        <v>0</v>
      </c>
    </row>
    <row r="160" spans="1:3" x14ac:dyDescent="0.3">
      <c r="A160" s="630" t="str">
        <f>'6.WS-Re-Exp'!A161</f>
        <v>4313010199.110</v>
      </c>
      <c r="B160" s="630" t="str">
        <f>'6.WS-Re-Exp'!B161</f>
        <v>รายได้ลักษณะอื่น</v>
      </c>
      <c r="C160" s="610">
        <f>'6.WS-Re-Exp'!C161</f>
        <v>0</v>
      </c>
    </row>
    <row r="161" spans="1:3" x14ac:dyDescent="0.3">
      <c r="A161" s="630" t="str">
        <f>'6.WS-Re-Exp'!A162</f>
        <v>4313010199.113</v>
      </c>
      <c r="B161" s="630" t="str">
        <f>'6.WS-Re-Exp'!B162</f>
        <v>รายได้ค่าธรรมเนียม</v>
      </c>
      <c r="C161" s="610">
        <f>'6.WS-Re-Exp'!C162</f>
        <v>0</v>
      </c>
    </row>
    <row r="162" spans="1:3" x14ac:dyDescent="0.3">
      <c r="A162" s="630" t="str">
        <f>'6.WS-Re-Exp'!A163</f>
        <v>4313010199.114</v>
      </c>
      <c r="B162" s="630" t="str">
        <f>'6.WS-Re-Exp'!B163</f>
        <v>รายได้อื่น-สินค้ารับโอนจาก สสจ./ รพศ./รพท./รพช./รพ.สต.</v>
      </c>
      <c r="C162" s="610">
        <f>'6.WS-Re-Exp'!C163</f>
        <v>0</v>
      </c>
    </row>
    <row r="163" spans="1:3" x14ac:dyDescent="0.3">
      <c r="A163" s="630" t="str">
        <f>'6.WS-Re-Exp'!A164</f>
        <v>4313010199.115</v>
      </c>
      <c r="B163" s="630" t="str">
        <f>'6.WS-Re-Exp'!B164</f>
        <v>รายได้อื่น-วัสดุรับโอนจาก สสจ./รพศ./รพท./รพช./รพ.สต.</v>
      </c>
      <c r="C163" s="610">
        <f>'6.WS-Re-Exp'!C164</f>
        <v>0</v>
      </c>
    </row>
    <row r="164" spans="1:3" x14ac:dyDescent="0.3">
      <c r="A164" s="630" t="str">
        <f>'6.WS-Re-Exp'!A165</f>
        <v>4313010199.116</v>
      </c>
      <c r="B164" s="630" t="str">
        <f>'6.WS-Re-Exp'!B165</f>
        <v>รายได้อื่น-ครุภัณฑ์ ที่ดินและสิ่งก่อสร้างรับโอนจาก สสจ./รพศ./รพท./รพช./รพ.สต.</v>
      </c>
      <c r="C164" s="610">
        <f>'6.WS-Re-Exp'!C165</f>
        <v>0</v>
      </c>
    </row>
    <row r="165" spans="1:3" x14ac:dyDescent="0.3">
      <c r="A165" s="630" t="str">
        <f>'6.WS-Re-Exp'!A166</f>
        <v>4313010199.117</v>
      </c>
      <c r="B165" s="630" t="str">
        <f>'6.WS-Re-Exp'!B166</f>
        <v>รายได้อื่น-เงินนอกงบประมาณรับโอนจาก สสจ./รพศ./รพท./รพช./รพ.สต.</v>
      </c>
      <c r="C165" s="610">
        <f>'6.WS-Re-Exp'!C166</f>
        <v>0</v>
      </c>
    </row>
    <row r="166" spans="1:3" x14ac:dyDescent="0.3">
      <c r="A166" s="630" t="str">
        <f>'6.WS-Re-Exp'!A167</f>
        <v>4313010199.118</v>
      </c>
      <c r="B166" s="630" t="str">
        <f>'6.WS-Re-Exp'!B167</f>
        <v>รายได้อื่น-เงินงบประมาณงบลงทุน รับโอนจาก สสจ./รพศ./รพท./รพช./รพ.สต.</v>
      </c>
      <c r="C166" s="610">
        <f>'6.WS-Re-Exp'!C167</f>
        <v>0</v>
      </c>
    </row>
    <row r="167" spans="1:3" x14ac:dyDescent="0.3">
      <c r="A167" s="630" t="str">
        <f>'6.WS-Re-Exp'!A168</f>
        <v>4313010199.119</v>
      </c>
      <c r="B167" s="630" t="str">
        <f>'6.WS-Re-Exp'!B168</f>
        <v>รายได้อื่น-เงินงบประมาณงบดำเนินงานรับโอนจาก สสจ./รพศ./รพท./รพช. /รพ.สต.</v>
      </c>
      <c r="C167" s="610">
        <f>'6.WS-Re-Exp'!C168</f>
        <v>0</v>
      </c>
    </row>
    <row r="168" spans="1:3" x14ac:dyDescent="0.3">
      <c r="A168" s="630" t="str">
        <f>'6.WS-Re-Exp'!A169</f>
        <v>4313010199.120</v>
      </c>
      <c r="B168" s="630" t="str">
        <f>'6.WS-Re-Exp'!B169</f>
        <v>รายได้อื่น-เงินงบประมาณงบอุดหนุนรับโอนจาก สสจ./รพศ. /รพท./รพช. /รพ.สต</v>
      </c>
      <c r="C168" s="610">
        <f>'6.WS-Re-Exp'!C169</f>
        <v>0</v>
      </c>
    </row>
    <row r="169" spans="1:3" x14ac:dyDescent="0.3">
      <c r="A169" s="630" t="str">
        <f>'6.WS-Re-Exp'!A170</f>
        <v>4313010199.121</v>
      </c>
      <c r="B169" s="630" t="str">
        <f>'6.WS-Re-Exp'!B170</f>
        <v>รายได้อื่น-เงินงบประมาณงบรายจ่ายอื่นรับโอนจาก สสจ./รพศ. /รพท./รพช. /รพ.สต.</v>
      </c>
      <c r="C169" s="610">
        <f>'6.WS-Re-Exp'!C170</f>
        <v>0</v>
      </c>
    </row>
    <row r="170" spans="1:3" x14ac:dyDescent="0.3">
      <c r="A170" s="630" t="str">
        <f>'6.WS-Re-Exp'!A171</f>
        <v>4313010199.122</v>
      </c>
      <c r="B170" s="630" t="str">
        <f>'6.WS-Re-Exp'!B171</f>
        <v>รายได้อื่น-เงินงบประมาณงบกลางรับโอนจาก สสจ./รพศ. /รพท./รพช. /รพ.สต.</v>
      </c>
      <c r="C170" s="610">
        <f>'6.WS-Re-Exp'!C171</f>
        <v>0</v>
      </c>
    </row>
    <row r="171" spans="1:3" x14ac:dyDescent="0.3">
      <c r="A171" s="630" t="str">
        <f>'6.WS-Re-Exp'!A172</f>
        <v>4313010199.123</v>
      </c>
      <c r="B171" s="630" t="str">
        <f>'6.WS-Re-Exp'!B172</f>
        <v>รายได้อื่น - เงินงบประมาณงบเงินกู้จากรัฐบาลรับโอนจาก สสจ./รพศ./รพช./รพ.สต.</v>
      </c>
      <c r="C171" s="610">
        <f>'6.WS-Re-Exp'!C172</f>
        <v>0</v>
      </c>
    </row>
    <row r="172" spans="1:3" x14ac:dyDescent="0.3">
      <c r="A172" s="630" t="str">
        <f>'6.WS-Re-Exp'!A173</f>
        <v>4313010199.202</v>
      </c>
      <c r="B172" s="630" t="str">
        <f>'6.WS-Re-Exp'!B173</f>
        <v>รายได้ค่าธรรมเนียม UC</v>
      </c>
      <c r="C172" s="610">
        <f>'6.WS-Re-Exp'!C173</f>
        <v>0</v>
      </c>
    </row>
    <row r="173" spans="1:3" x14ac:dyDescent="0.3">
      <c r="A173" s="630" t="str">
        <f>'6.WS-Re-Exp'!A174</f>
        <v>5101010101.101</v>
      </c>
      <c r="B173" s="630" t="str">
        <f>'6.WS-Re-Exp'!B174</f>
        <v>เงินเดือนข้าราชการ(บริการ)</v>
      </c>
      <c r="C173" s="610">
        <f>'6.WS-Re-Exp'!C174</f>
        <v>0</v>
      </c>
    </row>
    <row r="174" spans="1:3" x14ac:dyDescent="0.3">
      <c r="A174" s="630" t="str">
        <f>'6.WS-Re-Exp'!A175</f>
        <v>5101010101.102</v>
      </c>
      <c r="B174" s="630" t="str">
        <f>'6.WS-Re-Exp'!B175</f>
        <v>เงินเดือนข้าราชการ(สนับสนุน)</v>
      </c>
      <c r="C174" s="610">
        <f>'6.WS-Re-Exp'!C175</f>
        <v>0</v>
      </c>
    </row>
    <row r="175" spans="1:3" x14ac:dyDescent="0.3">
      <c r="A175" s="630" t="str">
        <f>'6.WS-Re-Exp'!A176</f>
        <v>5101010103.101</v>
      </c>
      <c r="B175" s="630" t="str">
        <f>'6.WS-Re-Exp'!B176</f>
        <v>เงินประจำตำแหน่งระดับสูง/ระดับ กลาง(สนับสนุน)</v>
      </c>
      <c r="C175" s="610">
        <f>'6.WS-Re-Exp'!C176</f>
        <v>0</v>
      </c>
    </row>
    <row r="176" spans="1:3" x14ac:dyDescent="0.3">
      <c r="A176" s="630" t="str">
        <f>'6.WS-Re-Exp'!A177</f>
        <v>5101010103.102</v>
      </c>
      <c r="B176" s="630" t="str">
        <f>'6.WS-Re-Exp'!B177</f>
        <v>เงินประจำตำแหน่งวิชาชีพเฉพาะ(บริการ)</v>
      </c>
      <c r="C176" s="610">
        <f>'6.WS-Re-Exp'!C177</f>
        <v>0</v>
      </c>
    </row>
    <row r="177" spans="1:3" x14ac:dyDescent="0.3">
      <c r="A177" s="630" t="str">
        <f>'6.WS-Re-Exp'!A178</f>
        <v>5101010103.103</v>
      </c>
      <c r="B177" s="630" t="str">
        <f>'6.WS-Re-Exp'!B178</f>
        <v>เงินประจำตำแหน่งผู้เชี่ยวชาญ (บริการ)</v>
      </c>
      <c r="C177" s="610">
        <f>'6.WS-Re-Exp'!C178</f>
        <v>0</v>
      </c>
    </row>
    <row r="178" spans="1:3" x14ac:dyDescent="0.3">
      <c r="A178" s="630" t="str">
        <f>'6.WS-Re-Exp'!A179</f>
        <v>5101010108.101</v>
      </c>
      <c r="B178" s="630" t="str">
        <f>'6.WS-Re-Exp'!B179</f>
        <v>ค่าล่วงเวลา(สนับสนุน)</v>
      </c>
      <c r="C178" s="610">
        <f>'6.WS-Re-Exp'!C179</f>
        <v>0</v>
      </c>
    </row>
    <row r="179" spans="1:3" x14ac:dyDescent="0.3">
      <c r="A179" s="630" t="str">
        <f>'6.WS-Re-Exp'!A180</f>
        <v>5101010109.101</v>
      </c>
      <c r="B179" s="630" t="str">
        <f>'6.WS-Re-Exp'!B180</f>
        <v>เงินตอบแทนพิเศษของข้าราชการผู้ได้รับเงินเดือนถึงขั้นสูงสุดของอันดับ(บริการ)</v>
      </c>
      <c r="C179" s="610">
        <f>'6.WS-Re-Exp'!C180</f>
        <v>0</v>
      </c>
    </row>
    <row r="180" spans="1:3" x14ac:dyDescent="0.3">
      <c r="A180" s="630" t="str">
        <f>'6.WS-Re-Exp'!A181</f>
        <v>5101010109.102</v>
      </c>
      <c r="B180" s="630" t="str">
        <f>'6.WS-Re-Exp'!B181</f>
        <v>เงินตอบแทนพิเศษของข้าราชการผู้ได้รับเงินเดือนถึงขั้นสูงสุดของอันดับ(สนับสนุน)</v>
      </c>
      <c r="C180" s="610">
        <f>'6.WS-Re-Exp'!C181</f>
        <v>0</v>
      </c>
    </row>
    <row r="181" spans="1:3" x14ac:dyDescent="0.3">
      <c r="A181" s="630" t="str">
        <f>'6.WS-Re-Exp'!A182</f>
        <v>5101010109.103</v>
      </c>
      <c r="B181" s="630" t="str">
        <f>'6.WS-Re-Exp'!B182</f>
        <v>เงินตอบแทนพิเศษของลูกจ้างประจำผู้ได้รับค่าจ้างถึงขั้นสูงสุดของตำแหน่ง(บริการ)</v>
      </c>
      <c r="C181" s="610">
        <f>'6.WS-Re-Exp'!C182</f>
        <v>0</v>
      </c>
    </row>
    <row r="182" spans="1:3" x14ac:dyDescent="0.3">
      <c r="A182" s="630" t="str">
        <f>'6.WS-Re-Exp'!A183</f>
        <v>5101010109.104</v>
      </c>
      <c r="B182" s="630" t="str">
        <f>'6.WS-Re-Exp'!B183</f>
        <v>เงินตอบแทนพิเศษของลูกจ้างประจำผู้ได้รับค่าจ้างถึงขั้นสูงสุดของตำแหน่ง(สนับสนุน)</v>
      </c>
      <c r="C182" s="610">
        <f>'6.WS-Re-Exp'!C183</f>
        <v>0</v>
      </c>
    </row>
    <row r="183" spans="1:3" x14ac:dyDescent="0.3">
      <c r="A183" s="630" t="str">
        <f>'6.WS-Re-Exp'!A184</f>
        <v>5101010113.101</v>
      </c>
      <c r="B183" s="630" t="str">
        <f>'6.WS-Re-Exp'!B184</f>
        <v>ค่าจ้างประจำ(บริการ)</v>
      </c>
      <c r="C183" s="610">
        <f>'6.WS-Re-Exp'!C184</f>
        <v>0</v>
      </c>
    </row>
    <row r="184" spans="1:3" x14ac:dyDescent="0.3">
      <c r="A184" s="630" t="str">
        <f>'6.WS-Re-Exp'!A185</f>
        <v>5101010113.102</v>
      </c>
      <c r="B184" s="630" t="str">
        <f>'6.WS-Re-Exp'!B185</f>
        <v>ค่าจ้างประจำ(สนับสนุน)</v>
      </c>
      <c r="C184" s="610">
        <f>'6.WS-Re-Exp'!C185</f>
        <v>0</v>
      </c>
    </row>
    <row r="185" spans="1:3" x14ac:dyDescent="0.3">
      <c r="A185" s="630" t="str">
        <f>'6.WS-Re-Exp'!A186</f>
        <v>5101010113.103</v>
      </c>
      <c r="B185" s="630" t="str">
        <f>'6.WS-Re-Exp'!B186</f>
        <v>ค่าจ้างชั่วคราว(บริการ)</v>
      </c>
      <c r="C185" s="610">
        <f>'6.WS-Re-Exp'!C186</f>
        <v>0</v>
      </c>
    </row>
    <row r="186" spans="1:3" x14ac:dyDescent="0.3">
      <c r="A186" s="630" t="str">
        <f>'6.WS-Re-Exp'!A187</f>
        <v>5101010113.104</v>
      </c>
      <c r="B186" s="630" t="str">
        <f>'6.WS-Re-Exp'!B187</f>
        <v>ค่าจ้างชั่วคราว(สนับสนุน)</v>
      </c>
      <c r="C186" s="610">
        <f>'6.WS-Re-Exp'!C187</f>
        <v>0</v>
      </c>
    </row>
    <row r="187" spans="1:3" x14ac:dyDescent="0.3">
      <c r="A187" s="630" t="str">
        <f>'6.WS-Re-Exp'!A188</f>
        <v>5101010113.105</v>
      </c>
      <c r="B187" s="630" t="str">
        <f>'6.WS-Re-Exp'!B188</f>
        <v>ค่าจ้างพนักงานกระทรวงสาธารณสุข (บริการ)</v>
      </c>
      <c r="C187" s="610">
        <f>'6.WS-Re-Exp'!C188</f>
        <v>0</v>
      </c>
    </row>
    <row r="188" spans="1:3" x14ac:dyDescent="0.3">
      <c r="A188" s="630" t="str">
        <f>'6.WS-Re-Exp'!A189</f>
        <v>5101010113.106</v>
      </c>
      <c r="B188" s="630" t="str">
        <f>'6.WS-Re-Exp'!B189</f>
        <v>ค่าจ้างพนักงานกระทรวงสาธารณสุข (สนับสนุน)</v>
      </c>
      <c r="C188" s="610">
        <f>'6.WS-Re-Exp'!C189</f>
        <v>0</v>
      </c>
    </row>
    <row r="189" spans="1:3" x14ac:dyDescent="0.3">
      <c r="A189" s="630" t="str">
        <f>'6.WS-Re-Exp'!A190</f>
        <v>5101010113.107</v>
      </c>
      <c r="B189" s="630" t="str">
        <f>'6.WS-Re-Exp'!B190</f>
        <v>ค่าจ้างเหมาบุคลากร (บริการ)</v>
      </c>
      <c r="C189" s="610">
        <f>'6.WS-Re-Exp'!C190</f>
        <v>0</v>
      </c>
    </row>
    <row r="190" spans="1:3" x14ac:dyDescent="0.3">
      <c r="A190" s="630" t="str">
        <f>'6.WS-Re-Exp'!A191</f>
        <v>5101010113.108</v>
      </c>
      <c r="B190" s="630" t="str">
        <f>'6.WS-Re-Exp'!B191</f>
        <v>ค่าจ้างเหมาบุคลากร (สนับสนุน)</v>
      </c>
      <c r="C190" s="610">
        <f>'6.WS-Re-Exp'!C191</f>
        <v>0</v>
      </c>
    </row>
    <row r="191" spans="1:3" x14ac:dyDescent="0.3">
      <c r="A191" s="630" t="str">
        <f>'6.WS-Re-Exp'!A192</f>
        <v>5101010115.101</v>
      </c>
      <c r="B191" s="630" t="str">
        <f>'6.WS-Re-Exp'!B192</f>
        <v>เงินค่าตอบแทนพนักงานราชการ (บริการ)</v>
      </c>
      <c r="C191" s="610">
        <f>'6.WS-Re-Exp'!C192</f>
        <v>0</v>
      </c>
    </row>
    <row r="192" spans="1:3" x14ac:dyDescent="0.3">
      <c r="A192" s="630" t="str">
        <f>'6.WS-Re-Exp'!A193</f>
        <v>5101010115.102</v>
      </c>
      <c r="B192" s="630" t="str">
        <f>'6.WS-Re-Exp'!B193</f>
        <v>ค่าตอบแทนพนักงานราชการ (สนับสนุน)</v>
      </c>
      <c r="C192" s="610">
        <f>'6.WS-Re-Exp'!C193</f>
        <v>0</v>
      </c>
    </row>
    <row r="193" spans="1:3" x14ac:dyDescent="0.3">
      <c r="A193" s="630" t="str">
        <f>'6.WS-Re-Exp'!A194</f>
        <v>5101010116.101</v>
      </c>
      <c r="B193" s="630" t="str">
        <f>'6.WS-Re-Exp'!B194</f>
        <v>เงินค่าครองชีพสำหรับข้าราชการ (บริการ)</v>
      </c>
      <c r="C193" s="610">
        <f>'6.WS-Re-Exp'!C194</f>
        <v>0</v>
      </c>
    </row>
    <row r="194" spans="1:3" x14ac:dyDescent="0.3">
      <c r="A194" s="630" t="str">
        <f>'6.WS-Re-Exp'!A195</f>
        <v>5101010116.102</v>
      </c>
      <c r="B194" s="630" t="str">
        <f>'6.WS-Re-Exp'!B195</f>
        <v>เงินค่าครองชีพสำหรับข้าราชการ(สนับสนุน)</v>
      </c>
      <c r="C194" s="610">
        <f>'6.WS-Re-Exp'!C195</f>
        <v>0</v>
      </c>
    </row>
    <row r="195" spans="1:3" x14ac:dyDescent="0.3">
      <c r="A195" s="630" t="str">
        <f>'6.WS-Re-Exp'!A196</f>
        <v>5101010116.103</v>
      </c>
      <c r="B195" s="630" t="str">
        <f>'6.WS-Re-Exp'!B196</f>
        <v>เงินค่าครองชีพสำหรับลูกจ้างประจำ(บริการ)</v>
      </c>
      <c r="C195" s="610">
        <f>'6.WS-Re-Exp'!C196</f>
        <v>0</v>
      </c>
    </row>
    <row r="196" spans="1:3" x14ac:dyDescent="0.3">
      <c r="A196" s="630" t="str">
        <f>'6.WS-Re-Exp'!A197</f>
        <v>5101010116.104</v>
      </c>
      <c r="B196" s="630" t="str">
        <f>'6.WS-Re-Exp'!B197</f>
        <v>เงินค่าครองชีพสำหรับลูกจ้างประจำ(สนับสนุน)</v>
      </c>
      <c r="C196" s="610">
        <f>'6.WS-Re-Exp'!C197</f>
        <v>0</v>
      </c>
    </row>
    <row r="197" spans="1:3" x14ac:dyDescent="0.3">
      <c r="A197" s="630" t="str">
        <f>'6.WS-Re-Exp'!A198</f>
        <v>5101010116.105</v>
      </c>
      <c r="B197" s="630" t="str">
        <f>'6.WS-Re-Exp'!B198</f>
        <v>เงินค่าครองชีพสำหรับพนักงานราชการ(บริการ)</v>
      </c>
      <c r="C197" s="610">
        <f>'6.WS-Re-Exp'!C198</f>
        <v>0</v>
      </c>
    </row>
    <row r="198" spans="1:3" x14ac:dyDescent="0.3">
      <c r="A198" s="630" t="str">
        <f>'6.WS-Re-Exp'!A199</f>
        <v>5101010116.106</v>
      </c>
      <c r="B198" s="630" t="str">
        <f>'6.WS-Re-Exp'!B199</f>
        <v>เงินค่าครองชีพสำหรับพนักงานราชการ(สนับสนุน)</v>
      </c>
      <c r="C198" s="610">
        <f>'6.WS-Re-Exp'!C199</f>
        <v>0</v>
      </c>
    </row>
    <row r="199" spans="1:3" x14ac:dyDescent="0.3">
      <c r="A199" s="630" t="str">
        <f>'6.WS-Re-Exp'!A200</f>
        <v>5101010199.101</v>
      </c>
      <c r="B199" s="630" t="str">
        <f>'6.WS-Re-Exp'!B200</f>
        <v>เงินตอบแทนรายเดือนสำหรับข้าราชการเท่ากับอัตราเงินประจำตำแหน่ง (บริการ)</v>
      </c>
      <c r="C199" s="610">
        <f>'6.WS-Re-Exp'!C200</f>
        <v>0</v>
      </c>
    </row>
    <row r="200" spans="1:3" x14ac:dyDescent="0.3">
      <c r="A200" s="630" t="str">
        <f>'6.WS-Re-Exp'!A201</f>
        <v>5101010199.102</v>
      </c>
      <c r="B200" s="630" t="str">
        <f>'6.WS-Re-Exp'!B201</f>
        <v>เงินตอบแทนชำนาญการพิเศษที่ไม่ใช่วิชาชีพ (สนับสนุน)</v>
      </c>
      <c r="C200" s="610">
        <f>'6.WS-Re-Exp'!C201</f>
        <v>0</v>
      </c>
    </row>
    <row r="201" spans="1:3" x14ac:dyDescent="0.3">
      <c r="A201" s="630" t="str">
        <f>'6.WS-Re-Exp'!A202</f>
        <v>5101010199.103</v>
      </c>
      <c r="B201" s="630" t="str">
        <f>'6.WS-Re-Exp'!B202</f>
        <v>ค่าตอบแทนในการปฏิบัติงานเวรหรือผลัดบ่ายและหรือผลัดดึกของพยาบาล</v>
      </c>
      <c r="C201" s="610">
        <f>'6.WS-Re-Exp'!C202</f>
        <v>0</v>
      </c>
    </row>
    <row r="202" spans="1:3" x14ac:dyDescent="0.3">
      <c r="A202" s="630" t="str">
        <f>'6.WS-Re-Exp'!A203</f>
        <v>5101020101.101</v>
      </c>
      <c r="B202" s="630" t="str">
        <f>'6.WS-Re-Exp'!B203</f>
        <v>เงินช่วยพิเศษกรณีเสียชีวิต (เงินงบประมาณ)</v>
      </c>
      <c r="C202" s="610">
        <f>'6.WS-Re-Exp'!C203</f>
        <v>0</v>
      </c>
    </row>
    <row r="203" spans="1:3" x14ac:dyDescent="0.3">
      <c r="A203" s="630" t="str">
        <f>'6.WS-Re-Exp'!A204</f>
        <v>5101020101.102</v>
      </c>
      <c r="B203" s="630" t="str">
        <f>'6.WS-Re-Exp'!B204</f>
        <v>เงินช่วยพิเศษกรณีเสียชีวิต (เงินนอกงบประมาณ)</v>
      </c>
      <c r="C203" s="610">
        <f>'6.WS-Re-Exp'!C204</f>
        <v>0</v>
      </c>
    </row>
    <row r="204" spans="1:3" x14ac:dyDescent="0.3">
      <c r="A204" s="630" t="str">
        <f>'6.WS-Re-Exp'!A205</f>
        <v>5101020102.101</v>
      </c>
      <c r="B204" s="630" t="str">
        <f>'6.WS-Re-Exp'!B205</f>
        <v>เงินทำขวัญข้าราชการและลูกจ้าง</v>
      </c>
      <c r="C204" s="610">
        <f>'6.WS-Re-Exp'!C205</f>
        <v>0</v>
      </c>
    </row>
    <row r="205" spans="1:3" x14ac:dyDescent="0.3">
      <c r="A205" s="630" t="str">
        <f>'6.WS-Re-Exp'!A206</f>
        <v>5101020103.101</v>
      </c>
      <c r="B205" s="630" t="str">
        <f>'6.WS-Re-Exp'!B206</f>
        <v>เงินชดเชยสมาชิก กบข.</v>
      </c>
      <c r="C205" s="610">
        <f>'6.WS-Re-Exp'!C206</f>
        <v>0</v>
      </c>
    </row>
    <row r="206" spans="1:3" x14ac:dyDescent="0.3">
      <c r="A206" s="630" t="str">
        <f>'6.WS-Re-Exp'!A207</f>
        <v>5101020104.101</v>
      </c>
      <c r="B206" s="630" t="str">
        <f>'6.WS-Re-Exp'!B207</f>
        <v>เงินสมทบ กบข.</v>
      </c>
      <c r="C206" s="610">
        <f>'6.WS-Re-Exp'!C207</f>
        <v>0</v>
      </c>
    </row>
    <row r="207" spans="1:3" x14ac:dyDescent="0.3">
      <c r="A207" s="630" t="str">
        <f>'6.WS-Re-Exp'!A208</f>
        <v>5101020105.101</v>
      </c>
      <c r="B207" s="630" t="str">
        <f>'6.WS-Re-Exp'!B208</f>
        <v>เงินสมทบ กสจ.</v>
      </c>
      <c r="C207" s="610">
        <f>'6.WS-Re-Exp'!C208</f>
        <v>0</v>
      </c>
    </row>
    <row r="208" spans="1:3" x14ac:dyDescent="0.3">
      <c r="A208" s="630" t="str">
        <f>'6.WS-Re-Exp'!A209</f>
        <v>5101020106.101</v>
      </c>
      <c r="B208" s="630" t="str">
        <f>'6.WS-Re-Exp'!B209</f>
        <v>เงินสมทบกองทุนประกันสังคมส่วนของนายจ้าง (เงินงบประมาณ)</v>
      </c>
      <c r="C208" s="610">
        <f>'6.WS-Re-Exp'!C209</f>
        <v>0</v>
      </c>
    </row>
    <row r="209" spans="1:3" x14ac:dyDescent="0.3">
      <c r="A209" s="630" t="str">
        <f>'6.WS-Re-Exp'!A210</f>
        <v>5101020106.102</v>
      </c>
      <c r="B209" s="630" t="str">
        <f>'6.WS-Re-Exp'!B210</f>
        <v>เงินสมทบกองทุนประกันสังคมส่วนของนายจ้าง (เงินนอกงบประมาณ)</v>
      </c>
      <c r="C209" s="610">
        <f>'6.WS-Re-Exp'!C210</f>
        <v>0</v>
      </c>
    </row>
    <row r="210" spans="1:3" x14ac:dyDescent="0.3">
      <c r="A210" s="630" t="str">
        <f>'6.WS-Re-Exp'!A211</f>
        <v>5101020108.101</v>
      </c>
      <c r="B210" s="630" t="str">
        <f>'6.WS-Re-Exp'!B211</f>
        <v>ค่าเช่าบ้าน</v>
      </c>
      <c r="C210" s="610">
        <f>'6.WS-Re-Exp'!C211</f>
        <v>0</v>
      </c>
    </row>
    <row r="211" spans="1:3" x14ac:dyDescent="0.3">
      <c r="A211" s="630" t="str">
        <f>'6.WS-Re-Exp'!A212</f>
        <v>5101020112.101</v>
      </c>
      <c r="B211" s="630" t="str">
        <f>'6.WS-Re-Exp'!B212</f>
        <v>เงินสมทบกองทุนสำรองเลี้ยงชีพพนักงานและเจ้าหน้าที่รัฐ</v>
      </c>
      <c r="C211" s="610">
        <f>'6.WS-Re-Exp'!C212</f>
        <v>0</v>
      </c>
    </row>
    <row r="212" spans="1:3" x14ac:dyDescent="0.3">
      <c r="A212" s="630" t="str">
        <f>'6.WS-Re-Exp'!A213</f>
        <v>5101020114.107</v>
      </c>
      <c r="B212" s="630" t="str">
        <f>'6.WS-Re-Exp'!B213</f>
        <v>ค่าตอบแทนเพิ่มพิเศษสำหรับผู้ปฏิบัติงานด้านสาธารณสุข(พตส.-เงินงบประมาณ)</v>
      </c>
      <c r="C212" s="610">
        <f>'6.WS-Re-Exp'!C213</f>
        <v>0</v>
      </c>
    </row>
    <row r="213" spans="1:3" x14ac:dyDescent="0.3">
      <c r="A213" s="630" t="str">
        <f>'6.WS-Re-Exp'!A214</f>
        <v>5101020114.114</v>
      </c>
      <c r="B213" s="630" t="str">
        <f>'6.WS-Re-Exp'!B214</f>
        <v>ค่าตอบแทนเพิ่มพิเศษสำหรับผู้ปฏิบัติงานด้านสาธารณสุข(พตส.-เงินนอกงบประมาณ)</v>
      </c>
      <c r="C213" s="610">
        <f>'6.WS-Re-Exp'!C214</f>
        <v>0</v>
      </c>
    </row>
    <row r="214" spans="1:3" x14ac:dyDescent="0.3">
      <c r="A214" s="630" t="str">
        <f>'6.WS-Re-Exp'!A215</f>
        <v>5101020114.126</v>
      </c>
      <c r="B214" s="630" t="str">
        <f>'6.WS-Re-Exp'!B215</f>
        <v>เงินเพิ่มสำหรับตำแหน่งที่มีเหตุพิเศษ  (บริการ)</v>
      </c>
      <c r="C214" s="610">
        <f>'6.WS-Re-Exp'!C215</f>
        <v>0</v>
      </c>
    </row>
    <row r="215" spans="1:3" x14ac:dyDescent="0.3">
      <c r="A215" s="630" t="str">
        <f>'6.WS-Re-Exp'!A216</f>
        <v>5101020114.127</v>
      </c>
      <c r="B215" s="630" t="str">
        <f>'6.WS-Re-Exp'!B216</f>
        <v>เงินเพิ่มสำหรับตำแหน่งที่มีเหตุพิเศษ  (สนับสนุน)</v>
      </c>
      <c r="C215" s="610">
        <f>'6.WS-Re-Exp'!C216</f>
        <v>0</v>
      </c>
    </row>
    <row r="216" spans="1:3" x14ac:dyDescent="0.3">
      <c r="A216" s="630" t="str">
        <f>'6.WS-Re-Exp'!A217</f>
        <v>5101020115.101</v>
      </c>
      <c r="B216" s="630" t="str">
        <f>'6.WS-Re-Exp'!B217</f>
        <v>ค่าตอบแทนพิเศษชายแดนภาคใต้ (บริการ) ฉ10</v>
      </c>
      <c r="C216" s="610">
        <f>'6.WS-Re-Exp'!C217</f>
        <v>0</v>
      </c>
    </row>
    <row r="217" spans="1:3" x14ac:dyDescent="0.3">
      <c r="A217" s="630" t="str">
        <f>'6.WS-Re-Exp'!A218</f>
        <v>5101020116.101</v>
      </c>
      <c r="B217" s="630" t="str">
        <f>'6.WS-Re-Exp'!B218</f>
        <v xml:space="preserve">เงินสมทบกองทุนเงินทดแทน-เงินงบประมาณ </v>
      </c>
      <c r="C217" s="610">
        <f>'6.WS-Re-Exp'!C218</f>
        <v>0</v>
      </c>
    </row>
    <row r="218" spans="1:3" x14ac:dyDescent="0.3">
      <c r="A218" s="630" t="str">
        <f>'6.WS-Re-Exp'!A219</f>
        <v>5101020116.102</v>
      </c>
      <c r="B218" s="630" t="str">
        <f>'6.WS-Re-Exp'!B219</f>
        <v xml:space="preserve">เงินสมทบกองทุนเงินทดแทน-เงินนอกงบประมาณ </v>
      </c>
      <c r="C218" s="610">
        <f>'6.WS-Re-Exp'!C219</f>
        <v>0</v>
      </c>
    </row>
    <row r="219" spans="1:3" x14ac:dyDescent="0.3">
      <c r="A219" s="630" t="str">
        <f>'6.WS-Re-Exp'!A220</f>
        <v>5101020199.104</v>
      </c>
      <c r="B219" s="630" t="str">
        <f>'6.WS-Re-Exp'!B220</f>
        <v>เงินเพิ่มพิเศษสำหรับบุคลากรสาธารณสุขผู้ปฏิบัติงานในสถานการณ์ระบาดของโรคติดเชื้อไวรัสโคโรนา2019</v>
      </c>
      <c r="C219" s="610">
        <f>'6.WS-Re-Exp'!C220</f>
        <v>0</v>
      </c>
    </row>
    <row r="220" spans="1:3" x14ac:dyDescent="0.3">
      <c r="A220" s="630" t="str">
        <f>'6.WS-Re-Exp'!A221</f>
        <v>5101030101.101</v>
      </c>
      <c r="B220" s="630" t="str">
        <f>'6.WS-Re-Exp'!B221</f>
        <v>เงินช่วยการศึกษาบุตร</v>
      </c>
      <c r="C220" s="610">
        <f>'6.WS-Re-Exp'!C221</f>
        <v>0</v>
      </c>
    </row>
    <row r="221" spans="1:3" x14ac:dyDescent="0.3">
      <c r="A221" s="630" t="str">
        <f>'6.WS-Re-Exp'!A222</f>
        <v>5101030205.101</v>
      </c>
      <c r="B221" s="630" t="str">
        <f>'6.WS-Re-Exp'!B222</f>
        <v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v>
      </c>
      <c r="C221" s="610">
        <f>'6.WS-Re-Exp'!C222</f>
        <v>0</v>
      </c>
    </row>
    <row r="222" spans="1:3" x14ac:dyDescent="0.3">
      <c r="A222" s="630" t="str">
        <f>'6.WS-Re-Exp'!A223</f>
        <v>5101030206.101</v>
      </c>
      <c r="B222" s="630" t="str">
        <f>'6.WS-Re-Exp'!B223</f>
        <v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v>
      </c>
      <c r="C222" s="610">
        <f>'6.WS-Re-Exp'!C223</f>
        <v>0</v>
      </c>
    </row>
    <row r="223" spans="1:3" x14ac:dyDescent="0.3">
      <c r="A223" s="630" t="str">
        <f>'6.WS-Re-Exp'!A224</f>
        <v>5101030207.101</v>
      </c>
      <c r="B223" s="630" t="str">
        <f>'6.WS-Re-Exp'!B224</f>
        <v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v>
      </c>
      <c r="C223" s="610">
        <f>'6.WS-Re-Exp'!C224</f>
        <v>0</v>
      </c>
    </row>
    <row r="224" spans="1:3" x14ac:dyDescent="0.3">
      <c r="A224" s="630" t="str">
        <f>'6.WS-Re-Exp'!A225</f>
        <v>5101030208.101</v>
      </c>
      <c r="B224" s="630" t="str">
        <f>'6.WS-Re-Exp'!B225</f>
        <v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v>
      </c>
      <c r="C224" s="610">
        <f>'6.WS-Re-Exp'!C225</f>
        <v>0</v>
      </c>
    </row>
    <row r="225" spans="1:3" x14ac:dyDescent="0.3">
      <c r="A225" s="630" t="str">
        <f>'6.WS-Re-Exp'!A226</f>
        <v>5101030211.101</v>
      </c>
      <c r="B225" s="630" t="str">
        <f>'6.WS-Re-Exp'!B226</f>
        <v>เงินช่วยเหลือค่ารักษาพยาบาลตามกฎหมายสงเคราะห์ข้าราชการ</v>
      </c>
      <c r="C225" s="610">
        <f>'6.WS-Re-Exp'!C226</f>
        <v>0</v>
      </c>
    </row>
    <row r="226" spans="1:3" x14ac:dyDescent="0.3">
      <c r="A226" s="630" t="str">
        <f>'6.WS-Re-Exp'!A227</f>
        <v>5101040107.101</v>
      </c>
      <c r="B226" s="630" t="str">
        <f>'6.WS-Re-Exp'!B227</f>
        <v>บำเหน็จตกทอด</v>
      </c>
      <c r="C226" s="610">
        <f>'6.WS-Re-Exp'!C227</f>
        <v>0</v>
      </c>
    </row>
    <row r="227" spans="1:3" x14ac:dyDescent="0.3">
      <c r="A227" s="630" t="str">
        <f>'6.WS-Re-Exp'!A228</f>
        <v>5101040111.101</v>
      </c>
      <c r="B227" s="630" t="str">
        <f>'6.WS-Re-Exp'!B228</f>
        <v>เงินช่วยพิเศษกรณีผู้รับบำนาญเสียชีวิต</v>
      </c>
      <c r="C227" s="610">
        <f>'6.WS-Re-Exp'!C228</f>
        <v>0</v>
      </c>
    </row>
    <row r="228" spans="1:3" x14ac:dyDescent="0.3">
      <c r="A228" s="630" t="str">
        <f>'6.WS-Re-Exp'!A229</f>
        <v>5101040118.101</v>
      </c>
      <c r="B228" s="630" t="str">
        <f>'6.WS-Re-Exp'!B229</f>
        <v>บำนาญตกทอด</v>
      </c>
      <c r="C228" s="610">
        <f>'6.WS-Re-Exp'!C229</f>
        <v>0</v>
      </c>
    </row>
    <row r="229" spans="1:3" x14ac:dyDescent="0.3">
      <c r="A229" s="630" t="str">
        <f>'6.WS-Re-Exp'!A230</f>
        <v>5101040202.101</v>
      </c>
      <c r="B229" s="630" t="str">
        <f>'6.WS-Re-Exp'!B230</f>
        <v>เงินช่วยการศึกษาบุตร</v>
      </c>
      <c r="C229" s="610">
        <f>'6.WS-Re-Exp'!C230</f>
        <v>0</v>
      </c>
    </row>
    <row r="230" spans="1:3" x14ac:dyDescent="0.3">
      <c r="A230" s="630" t="str">
        <f>'6.WS-Re-Exp'!A231</f>
        <v>5101040204.101</v>
      </c>
      <c r="B230" s="630" t="str">
        <f>'6.WS-Re-Exp'!B231</f>
        <v>เงินช่วยค่ารักษา พยาบาลประเภทผู้ป่วยนอก ร.พ.รัฐ สำหรับผู้รับเบี้ยหวัด /บำนาญตามกฎหมาย</v>
      </c>
      <c r="C230" s="610">
        <f>'6.WS-Re-Exp'!C231</f>
        <v>0</v>
      </c>
    </row>
    <row r="231" spans="1:3" x14ac:dyDescent="0.3">
      <c r="A231" s="630" t="str">
        <f>'6.WS-Re-Exp'!A232</f>
        <v>5101040205.101</v>
      </c>
      <c r="B231" s="630" t="str">
        <f>'6.WS-Re-Exp'!B232</f>
        <v>เงินช่วยค่ารักษา พยาบาลประเภทผู้ป่วยใน ร.พ.รัฐ สำหรับผู้รับเบี้ยหวัด /บำนาญตามกฎหมาย</v>
      </c>
      <c r="C231" s="610">
        <f>'6.WS-Re-Exp'!C232</f>
        <v>0</v>
      </c>
    </row>
    <row r="232" spans="1:3" x14ac:dyDescent="0.3">
      <c r="A232" s="630" t="str">
        <f>'6.WS-Re-Exp'!A233</f>
        <v>5101040206.101</v>
      </c>
      <c r="B232" s="630" t="str">
        <f>'6.WS-Re-Exp'!B233</f>
        <v>เงินช่วยค่ารักษา พยาบาลประเภทผู้ป่วยนอก ร.พ.เอกชน สำหรับผู้รับเบี้ยหวัด/บำนาญตามกฎหมาย</v>
      </c>
      <c r="C232" s="610">
        <f>'6.WS-Re-Exp'!C233</f>
        <v>0</v>
      </c>
    </row>
    <row r="233" spans="1:3" x14ac:dyDescent="0.3">
      <c r="A233" s="630" t="str">
        <f>'6.WS-Re-Exp'!A234</f>
        <v>5101040207.101</v>
      </c>
      <c r="B233" s="630" t="str">
        <f>'6.WS-Re-Exp'!B234</f>
        <v>เงินช่วยค่ารักษา พยาบาลประเภทผู้ป่วยใน ร.พ.เอกชน สำหรับผู้รับเบี้ยหวัด/บำนาญตามกฎหมาย</v>
      </c>
      <c r="C233" s="610">
        <f>'6.WS-Re-Exp'!C234</f>
        <v>0</v>
      </c>
    </row>
    <row r="234" spans="1:3" x14ac:dyDescent="0.3">
      <c r="A234" s="630" t="str">
        <f>'6.WS-Re-Exp'!A235</f>
        <v>5102010106.101</v>
      </c>
      <c r="B234" s="630" t="str">
        <f>'6.WS-Re-Exp'!B235</f>
        <v>ค่าใช้จ่ายทุนการ ศึกษา-ในประเทศ</v>
      </c>
      <c r="C234" s="610">
        <f>'6.WS-Re-Exp'!C235</f>
        <v>0</v>
      </c>
    </row>
    <row r="235" spans="1:3" x14ac:dyDescent="0.3">
      <c r="A235" s="630" t="str">
        <f>'6.WS-Re-Exp'!A236</f>
        <v>5102010199.101</v>
      </c>
      <c r="B235" s="630" t="str">
        <f>'6.WS-Re-Exp'!B236</f>
        <v>ค่าใช้จ่ายด้านการฝึกอบรม-ในประเทศ   (เงินงบประมาณ)</v>
      </c>
      <c r="C235" s="610">
        <f>'6.WS-Re-Exp'!C236</f>
        <v>0</v>
      </c>
    </row>
    <row r="236" spans="1:3" x14ac:dyDescent="0.3">
      <c r="A236" s="630" t="str">
        <f>'6.WS-Re-Exp'!A237</f>
        <v>5102010199.102</v>
      </c>
      <c r="B236" s="630" t="str">
        <f>'6.WS-Re-Exp'!B237</f>
        <v>ค่าใช้จ่ายด้านการฝึกอบรม-ในประเทศ (เงินนอกงบประมาณ)</v>
      </c>
      <c r="C236" s="610">
        <f>'6.WS-Re-Exp'!C237</f>
        <v>0</v>
      </c>
    </row>
    <row r="237" spans="1:3" x14ac:dyDescent="0.3">
      <c r="A237" s="630" t="str">
        <f>'6.WS-Re-Exp'!A238</f>
        <v>5102030199.101</v>
      </c>
      <c r="B237" s="630" t="str">
        <f>'6.WS-Re-Exp'!B238</f>
        <v>ค่าใช้จ่ายด้านการฝึกอบรม-บุคคลภายนอก  (เงินงบประมาณ)</v>
      </c>
      <c r="C237" s="610">
        <f>'6.WS-Re-Exp'!C238</f>
        <v>0</v>
      </c>
    </row>
    <row r="238" spans="1:3" x14ac:dyDescent="0.3">
      <c r="A238" s="630" t="str">
        <f>'6.WS-Re-Exp'!A239</f>
        <v>5102030199.102</v>
      </c>
      <c r="B238" s="630" t="str">
        <f>'6.WS-Re-Exp'!B239</f>
        <v>ค่าใช้จ่ายด้านการฝึกอบรม-บุคคลภายนอก  (เงินนอกงบประมาณ)</v>
      </c>
      <c r="C238" s="610">
        <f>'6.WS-Re-Exp'!C239</f>
        <v>0</v>
      </c>
    </row>
    <row r="239" spans="1:3" x14ac:dyDescent="0.3">
      <c r="A239" s="630" t="str">
        <f>'6.WS-Re-Exp'!A240</f>
        <v>5103010102.101</v>
      </c>
      <c r="B239" s="630" t="str">
        <f>'6.WS-Re-Exp'!B240</f>
        <v>ค่าเบี้ยเลี้ยง-ในประเทศ (เงินงบประมาณ)</v>
      </c>
      <c r="C239" s="610">
        <f>'6.WS-Re-Exp'!C240</f>
        <v>0</v>
      </c>
    </row>
    <row r="240" spans="1:3" x14ac:dyDescent="0.3">
      <c r="A240" s="630" t="str">
        <f>'6.WS-Re-Exp'!A241</f>
        <v>5103010102.102</v>
      </c>
      <c r="B240" s="630" t="str">
        <f>'6.WS-Re-Exp'!B241</f>
        <v>ค่าเบี้ยเลี้ยง-ในประเทศ  (เงินนอกงบประมาณ)</v>
      </c>
      <c r="C240" s="610">
        <f>'6.WS-Re-Exp'!C241</f>
        <v>0</v>
      </c>
    </row>
    <row r="241" spans="1:3" x14ac:dyDescent="0.3">
      <c r="A241" s="630" t="str">
        <f>'6.WS-Re-Exp'!A242</f>
        <v>5103010103.101</v>
      </c>
      <c r="B241" s="630" t="str">
        <f>'6.WS-Re-Exp'!B242</f>
        <v>ค่าที่พัก-ในประเทศ   (เงินงบประมาณ)</v>
      </c>
      <c r="C241" s="610">
        <f>'6.WS-Re-Exp'!C242</f>
        <v>0</v>
      </c>
    </row>
    <row r="242" spans="1:3" x14ac:dyDescent="0.3">
      <c r="A242" s="630" t="str">
        <f>'6.WS-Re-Exp'!A243</f>
        <v>5103010103.102</v>
      </c>
      <c r="B242" s="630" t="str">
        <f>'6.WS-Re-Exp'!B243</f>
        <v>ค่าที่พัก-ในประเทศ  (เงินนอกงบประมาณ)</v>
      </c>
      <c r="C242" s="610">
        <f>'6.WS-Re-Exp'!C243</f>
        <v>0</v>
      </c>
    </row>
    <row r="243" spans="1:3" x14ac:dyDescent="0.3">
      <c r="A243" s="630" t="str">
        <f>'6.WS-Re-Exp'!A244</f>
        <v>5103010199.101</v>
      </c>
      <c r="B243" s="630" t="str">
        <f>'6.WS-Re-Exp'!B244</f>
        <v>ค่าใช้จ่ายเดินทางอื่น -ในประเทศ   (เงินงบประมาณ)</v>
      </c>
      <c r="C243" s="610">
        <f>'6.WS-Re-Exp'!C244</f>
        <v>0</v>
      </c>
    </row>
    <row r="244" spans="1:3" x14ac:dyDescent="0.3">
      <c r="A244" s="630" t="str">
        <f>'6.WS-Re-Exp'!A245</f>
        <v>5103010199.102</v>
      </c>
      <c r="B244" s="630" t="str">
        <f>'6.WS-Re-Exp'!B245</f>
        <v>ค่าใช้จ่ายเดินทางอื่น -ในประเทศ  (เงินนอกงบประมาณ)</v>
      </c>
      <c r="C244" s="610">
        <f>'6.WS-Re-Exp'!C245</f>
        <v>0</v>
      </c>
    </row>
    <row r="245" spans="1:3" x14ac:dyDescent="0.3">
      <c r="A245" s="630" t="str">
        <f>'6.WS-Re-Exp'!A246</f>
        <v>5104010104.101</v>
      </c>
      <c r="B245" s="630" t="str">
        <f>'6.WS-Re-Exp'!B246</f>
        <v>วัสดุสำนักงานใช้ไป</v>
      </c>
      <c r="C245" s="610">
        <f>'6.WS-Re-Exp'!C246</f>
        <v>0</v>
      </c>
    </row>
    <row r="246" spans="1:3" x14ac:dyDescent="0.3">
      <c r="A246" s="630" t="str">
        <f>'6.WS-Re-Exp'!A247</f>
        <v>5104010104.102</v>
      </c>
      <c r="B246" s="630" t="str">
        <f>'6.WS-Re-Exp'!B247</f>
        <v>วัสดุยานพาหนะและขนส่งใช้ไป</v>
      </c>
      <c r="C246" s="610">
        <f>'6.WS-Re-Exp'!C247</f>
        <v>0</v>
      </c>
    </row>
    <row r="247" spans="1:3" x14ac:dyDescent="0.3">
      <c r="A247" s="630" t="str">
        <f>'6.WS-Re-Exp'!A248</f>
        <v>5104010104.103</v>
      </c>
      <c r="B247" s="630" t="str">
        <f>'6.WS-Re-Exp'!B248</f>
        <v>วัสดุไฟฟ้าและวิทยุใช้ไป</v>
      </c>
      <c r="C247" s="610">
        <f>'6.WS-Re-Exp'!C248</f>
        <v>0</v>
      </c>
    </row>
    <row r="248" spans="1:3" x14ac:dyDescent="0.3">
      <c r="A248" s="630" t="str">
        <f>'6.WS-Re-Exp'!A249</f>
        <v>5104010104.104</v>
      </c>
      <c r="B248" s="630" t="str">
        <f>'6.WS-Re-Exp'!B249</f>
        <v>วัสดุโฆษณาและเผยแพร่ใช้ไป</v>
      </c>
      <c r="C248" s="610">
        <f>'6.WS-Re-Exp'!C249</f>
        <v>0</v>
      </c>
    </row>
    <row r="249" spans="1:3" x14ac:dyDescent="0.3">
      <c r="A249" s="630" t="str">
        <f>'6.WS-Re-Exp'!A250</f>
        <v>5104010104.105</v>
      </c>
      <c r="B249" s="630" t="str">
        <f>'6.WS-Re-Exp'!B250</f>
        <v>วัสดุคอมพิวเตอร์  ใช้ไป</v>
      </c>
      <c r="C249" s="610">
        <f>'6.WS-Re-Exp'!C250</f>
        <v>0</v>
      </c>
    </row>
    <row r="250" spans="1:3" x14ac:dyDescent="0.3">
      <c r="A250" s="630" t="str">
        <f>'6.WS-Re-Exp'!A251</f>
        <v>5104010104.106</v>
      </c>
      <c r="B250" s="630" t="str">
        <f>'6.WS-Re-Exp'!B251</f>
        <v>วัสดุงานบ้านงานครัวใช้ไป</v>
      </c>
      <c r="C250" s="610">
        <f>'6.WS-Re-Exp'!C251</f>
        <v>0</v>
      </c>
    </row>
    <row r="251" spans="1:3" x14ac:dyDescent="0.3">
      <c r="A251" s="630" t="str">
        <f>'6.WS-Re-Exp'!A252</f>
        <v>5104010104.107</v>
      </c>
      <c r="B251" s="630" t="str">
        <f>'6.WS-Re-Exp'!B252</f>
        <v>วัสดุก่อสร้างใช้ไป</v>
      </c>
      <c r="C251" s="610">
        <f>'6.WS-Re-Exp'!C252</f>
        <v>0</v>
      </c>
    </row>
    <row r="252" spans="1:3" x14ac:dyDescent="0.3">
      <c r="A252" s="630" t="str">
        <f>'6.WS-Re-Exp'!A253</f>
        <v>5104010104.108</v>
      </c>
      <c r="B252" s="630" t="str">
        <f>'6.WS-Re-Exp'!B253</f>
        <v>วัสดุอื่นใช้ไป</v>
      </c>
      <c r="C252" s="610">
        <f>'6.WS-Re-Exp'!C253</f>
        <v>0</v>
      </c>
    </row>
    <row r="253" spans="1:3" x14ac:dyDescent="0.3">
      <c r="A253" s="630" t="str">
        <f>'6.WS-Re-Exp'!A254</f>
        <v>5104010104.109</v>
      </c>
      <c r="B253" s="630" t="str">
        <f>'6.WS-Re-Exp'!B254</f>
        <v>สินค้าใช้ไป</v>
      </c>
      <c r="C253" s="610">
        <f>'6.WS-Re-Exp'!C254</f>
        <v>0</v>
      </c>
    </row>
    <row r="254" spans="1:3" x14ac:dyDescent="0.3">
      <c r="A254" s="630" t="str">
        <f>'6.WS-Re-Exp'!A255</f>
        <v>5104010107.101</v>
      </c>
      <c r="B254" s="630" t="str">
        <f>'6.WS-Re-Exp'!B255</f>
        <v>ค่าซ่อมแซมอาคารและสิ่งปลูกสร้าง</v>
      </c>
      <c r="C254" s="610">
        <f>'6.WS-Re-Exp'!C255</f>
        <v>0</v>
      </c>
    </row>
    <row r="255" spans="1:3" x14ac:dyDescent="0.3">
      <c r="A255" s="630" t="str">
        <f>'6.WS-Re-Exp'!A256</f>
        <v>5104010107.102</v>
      </c>
      <c r="B255" s="630" t="str">
        <f>'6.WS-Re-Exp'!B256</f>
        <v>ค่าซ่อมแซมครุภัณฑ์สำนักงาน</v>
      </c>
      <c r="C255" s="610">
        <f>'6.WS-Re-Exp'!C256</f>
        <v>0</v>
      </c>
    </row>
    <row r="256" spans="1:3" x14ac:dyDescent="0.3">
      <c r="A256" s="630" t="str">
        <f>'6.WS-Re-Exp'!A257</f>
        <v>5104010107.103</v>
      </c>
      <c r="B256" s="630" t="str">
        <f>'6.WS-Re-Exp'!B257</f>
        <v>ค่าซ่อมแซมครุภัณฑ์ยานพาหนะและขนส่ง</v>
      </c>
      <c r="C256" s="610">
        <f>'6.WS-Re-Exp'!C257</f>
        <v>0</v>
      </c>
    </row>
    <row r="257" spans="1:3" x14ac:dyDescent="0.3">
      <c r="A257" s="630" t="str">
        <f>'6.WS-Re-Exp'!A258</f>
        <v>5104010107.104</v>
      </c>
      <c r="B257" s="630" t="str">
        <f>'6.WS-Re-Exp'!B258</f>
        <v>ค่าซ่อมแซมครุภัณฑ์ไฟฟ้าและวิทยุ</v>
      </c>
      <c r="C257" s="610">
        <f>'6.WS-Re-Exp'!C258</f>
        <v>0</v>
      </c>
    </row>
    <row r="258" spans="1:3" x14ac:dyDescent="0.3">
      <c r="A258" s="630" t="str">
        <f>'6.WS-Re-Exp'!A259</f>
        <v>5104010107.105</v>
      </c>
      <c r="B258" s="630" t="str">
        <f>'6.WS-Re-Exp'!B259</f>
        <v>ค่าซ่อมแซมครุภัณฑ์โฆษณาและเผยแพร่</v>
      </c>
      <c r="C258" s="610">
        <f>'6.WS-Re-Exp'!C259</f>
        <v>0</v>
      </c>
    </row>
    <row r="259" spans="1:3" x14ac:dyDescent="0.3">
      <c r="A259" s="630" t="str">
        <f>'6.WS-Re-Exp'!A260</f>
        <v>5104010107.106</v>
      </c>
      <c r="B259" s="630" t="str">
        <f>'6.WS-Re-Exp'!B260</f>
        <v>ค่าซ่อมแซมครุภัณฑ์วิทยาศาสตร์และการแพทย์</v>
      </c>
      <c r="C259" s="610">
        <f>'6.WS-Re-Exp'!C260</f>
        <v>0</v>
      </c>
    </row>
    <row r="260" spans="1:3" x14ac:dyDescent="0.3">
      <c r="A260" s="630" t="str">
        <f>'6.WS-Re-Exp'!A261</f>
        <v>5104010107.107</v>
      </c>
      <c r="B260" s="630" t="str">
        <f>'6.WS-Re-Exp'!B261</f>
        <v>ค่าซ่อมแซมครุภัณฑ์คอมพิวเตอร์</v>
      </c>
      <c r="C260" s="610">
        <f>'6.WS-Re-Exp'!C261</f>
        <v>0</v>
      </c>
    </row>
    <row r="261" spans="1:3" x14ac:dyDescent="0.3">
      <c r="A261" s="630" t="str">
        <f>'6.WS-Re-Exp'!A262</f>
        <v>5104010107.108</v>
      </c>
      <c r="B261" s="630" t="str">
        <f>'6.WS-Re-Exp'!B262</f>
        <v>ค่าซ่อมแซมครุภัณฑ์อื่น</v>
      </c>
      <c r="C261" s="610">
        <f>'6.WS-Re-Exp'!C262</f>
        <v>0</v>
      </c>
    </row>
    <row r="262" spans="1:3" x14ac:dyDescent="0.3">
      <c r="A262" s="630" t="str">
        <f>'6.WS-Re-Exp'!A263</f>
        <v>5104010107.109</v>
      </c>
      <c r="B262" s="630" t="str">
        <f>'6.WS-Re-Exp'!B263</f>
        <v>ค่าจ้างเหมาบำรุงรักษาดูแลลิฟท์</v>
      </c>
      <c r="C262" s="610">
        <f>'6.WS-Re-Exp'!C263</f>
        <v>0</v>
      </c>
    </row>
    <row r="263" spans="1:3" x14ac:dyDescent="0.3">
      <c r="A263" s="630" t="str">
        <f>'6.WS-Re-Exp'!A264</f>
        <v>5104010107.110</v>
      </c>
      <c r="B263" s="630" t="str">
        <f>'6.WS-Re-Exp'!B264</f>
        <v>ค่าจ้างเหมาบำรุงรักษาสวนหย่อม</v>
      </c>
      <c r="C263" s="610">
        <f>'6.WS-Re-Exp'!C264</f>
        <v>0</v>
      </c>
    </row>
    <row r="264" spans="1:3" x14ac:dyDescent="0.3">
      <c r="A264" s="630" t="str">
        <f>'6.WS-Re-Exp'!A265</f>
        <v>5104010107.111</v>
      </c>
      <c r="B264" s="630" t="str">
        <f>'6.WS-Re-Exp'!B265</f>
        <v>ค่าจ้างเหมาบำรุงรักษาครุภัณฑ์วิทยาศาสตร์และการแพทย์</v>
      </c>
      <c r="C264" s="610">
        <f>'6.WS-Re-Exp'!C265</f>
        <v>0</v>
      </c>
    </row>
    <row r="265" spans="1:3" x14ac:dyDescent="0.3">
      <c r="A265" s="630" t="str">
        <f>'6.WS-Re-Exp'!A266</f>
        <v>5104010107.112</v>
      </c>
      <c r="B265" s="630" t="str">
        <f>'6.WS-Re-Exp'!B266</f>
        <v>ค่าจ้างเหมาบำรุงรักษาเครื่องปรับอากาศ</v>
      </c>
      <c r="C265" s="610">
        <f>'6.WS-Re-Exp'!C266</f>
        <v>0</v>
      </c>
    </row>
    <row r="266" spans="1:3" x14ac:dyDescent="0.3">
      <c r="A266" s="630" t="str">
        <f>'6.WS-Re-Exp'!A267</f>
        <v>5104010107.113</v>
      </c>
      <c r="B266" s="630" t="str">
        <f>'6.WS-Re-Exp'!B267</f>
        <v>ค่าจ้างเหมาซ่อมแซมบ้านพัก</v>
      </c>
      <c r="C266" s="610">
        <f>'6.WS-Re-Exp'!C267</f>
        <v>0</v>
      </c>
    </row>
    <row r="267" spans="1:3" x14ac:dyDescent="0.3">
      <c r="A267" s="630" t="str">
        <f>'6.WS-Re-Exp'!A268</f>
        <v>5104010110.101</v>
      </c>
      <c r="B267" s="630" t="str">
        <f>'6.WS-Re-Exp'!B268</f>
        <v>ค่าเชื้อเพลิง</v>
      </c>
      <c r="C267" s="610">
        <f>'6.WS-Re-Exp'!C268</f>
        <v>0</v>
      </c>
    </row>
    <row r="268" spans="1:3" x14ac:dyDescent="0.3">
      <c r="A268" s="630" t="str">
        <f>'6.WS-Re-Exp'!A269</f>
        <v>5104010112.101</v>
      </c>
      <c r="B268" s="630" t="str">
        <f>'6.WS-Re-Exp'!B269</f>
        <v>ค่าจ้างเหมาทำความสะอาด</v>
      </c>
      <c r="C268" s="610">
        <f>'6.WS-Re-Exp'!C269</f>
        <v>0</v>
      </c>
    </row>
    <row r="269" spans="1:3" x14ac:dyDescent="0.3">
      <c r="A269" s="630" t="str">
        <f>'6.WS-Re-Exp'!A270</f>
        <v>5104010112.103</v>
      </c>
      <c r="B269" s="630" t="str">
        <f>'6.WS-Re-Exp'!B270</f>
        <v>ค่าจ้างเหมาประกอบอาหารผู้ป่วย</v>
      </c>
      <c r="C269" s="610">
        <f>'6.WS-Re-Exp'!C270</f>
        <v>0</v>
      </c>
    </row>
    <row r="270" spans="1:3" x14ac:dyDescent="0.3">
      <c r="A270" s="630" t="str">
        <f>'6.WS-Re-Exp'!A271</f>
        <v>5104010112.106</v>
      </c>
      <c r="B270" s="630" t="str">
        <f>'6.WS-Re-Exp'!B271</f>
        <v>ค่าจ้างเหมารถ</v>
      </c>
      <c r="C270" s="610">
        <f>'6.WS-Re-Exp'!C271</f>
        <v>0</v>
      </c>
    </row>
    <row r="271" spans="1:3" x14ac:dyDescent="0.3">
      <c r="A271" s="630" t="str">
        <f>'6.WS-Re-Exp'!A272</f>
        <v>5104010112.108</v>
      </c>
      <c r="B271" s="630" t="str">
        <f>'6.WS-Re-Exp'!B272</f>
        <v>ค่าจ้างเหมาดูแลความปลอดภัย</v>
      </c>
      <c r="C271" s="610">
        <f>'6.WS-Re-Exp'!C272</f>
        <v>0</v>
      </c>
    </row>
    <row r="272" spans="1:3" x14ac:dyDescent="0.3">
      <c r="A272" s="630" t="str">
        <f>'6.WS-Re-Exp'!A273</f>
        <v>5104010112.110</v>
      </c>
      <c r="B272" s="630" t="str">
        <f>'6.WS-Re-Exp'!B273</f>
        <v>ค่าจ้างเหมาซักรีด</v>
      </c>
      <c r="C272" s="610">
        <f>'6.WS-Re-Exp'!C273</f>
        <v>0</v>
      </c>
    </row>
    <row r="273" spans="1:3" x14ac:dyDescent="0.3">
      <c r="A273" s="630" t="str">
        <f>'6.WS-Re-Exp'!A274</f>
        <v>5104010112.111</v>
      </c>
      <c r="B273" s="630" t="str">
        <f>'6.WS-Re-Exp'!B274</f>
        <v>ค่าจ้างเหมากำจัดขยะติดเชื้อ</v>
      </c>
      <c r="C273" s="610">
        <f>'6.WS-Re-Exp'!C274</f>
        <v>0</v>
      </c>
    </row>
    <row r="274" spans="1:3" x14ac:dyDescent="0.3">
      <c r="A274" s="630" t="str">
        <f>'6.WS-Re-Exp'!A275</f>
        <v>5104010112.112</v>
      </c>
      <c r="B274" s="630" t="str">
        <f>'6.WS-Re-Exp'!B275</f>
        <v>ค่าจ้างเหมาบริการทางการแพทย์</v>
      </c>
      <c r="C274" s="610">
        <f>'6.WS-Re-Exp'!C275</f>
        <v>0</v>
      </c>
    </row>
    <row r="275" spans="1:3" x14ac:dyDescent="0.3">
      <c r="A275" s="630" t="str">
        <f>'6.WS-Re-Exp'!A276</f>
        <v>5104010112.113</v>
      </c>
      <c r="B275" s="630" t="str">
        <f>'6.WS-Re-Exp'!B276</f>
        <v>ค่าจ้างเหมาบริการอื่น(สนับสนุน)</v>
      </c>
      <c r="C275" s="610">
        <f>'6.WS-Re-Exp'!C276</f>
        <v>0</v>
      </c>
    </row>
    <row r="276" spans="1:3" x14ac:dyDescent="0.3">
      <c r="A276" s="630" t="str">
        <f>'6.WS-Re-Exp'!A277</f>
        <v>5104010112.114</v>
      </c>
      <c r="B276" s="630" t="str">
        <f>'6.WS-Re-Exp'!B277</f>
        <v>ค่าจ้างตรวจทางห้องปฏิบัติการ (Lab)</v>
      </c>
      <c r="C276" s="610">
        <f>'6.WS-Re-Exp'!C277</f>
        <v>0</v>
      </c>
    </row>
    <row r="277" spans="1:3" x14ac:dyDescent="0.3">
      <c r="A277" s="630" t="str">
        <f>'6.WS-Re-Exp'!A278</f>
        <v>5104010112.115</v>
      </c>
      <c r="B277" s="630" t="str">
        <f>'6.WS-Re-Exp'!B278</f>
        <v>ค่าจ้างตรวจเอ็กซเรย์ (X-Ray)</v>
      </c>
      <c r="C277" s="610">
        <f>'6.WS-Re-Exp'!C278</f>
        <v>0</v>
      </c>
    </row>
    <row r="278" spans="1:3" x14ac:dyDescent="0.3">
      <c r="A278" s="630" t="str">
        <f>'6.WS-Re-Exp'!A279</f>
        <v>5104010114.101</v>
      </c>
      <c r="B278" s="630" t="str">
        <f>'6.WS-Re-Exp'!B279</f>
        <v>ค่าธรรมเนียมทางกฎหมาย</v>
      </c>
      <c r="C278" s="610">
        <f>'6.WS-Re-Exp'!C279</f>
        <v>0</v>
      </c>
    </row>
    <row r="279" spans="1:3" x14ac:dyDescent="0.3">
      <c r="A279" s="630" t="str">
        <f>'6.WS-Re-Exp'!A280</f>
        <v>5104010115.101</v>
      </c>
      <c r="B279" s="630" t="str">
        <f>'6.WS-Re-Exp'!B280</f>
        <v>ค่าธรรมเนียมธนาคาร</v>
      </c>
      <c r="C279" s="610">
        <f>'6.WS-Re-Exp'!C280</f>
        <v>0</v>
      </c>
    </row>
    <row r="280" spans="1:3" x14ac:dyDescent="0.3">
      <c r="A280" s="630" t="str">
        <f>'6.WS-Re-Exp'!A281</f>
        <v>5104020101.101</v>
      </c>
      <c r="B280" s="630" t="str">
        <f>'6.WS-Re-Exp'!B281</f>
        <v>ค่าไฟฟ้า</v>
      </c>
      <c r="C280" s="610">
        <f>'6.WS-Re-Exp'!C281</f>
        <v>0</v>
      </c>
    </row>
    <row r="281" spans="1:3" x14ac:dyDescent="0.3">
      <c r="A281" s="630" t="str">
        <f>'6.WS-Re-Exp'!A282</f>
        <v>5104020103.101</v>
      </c>
      <c r="B281" s="630" t="str">
        <f>'6.WS-Re-Exp'!B282</f>
        <v>ค่าน้ำประปาและน้ำบาดาล</v>
      </c>
      <c r="C281" s="610">
        <f>'6.WS-Re-Exp'!C282</f>
        <v>0</v>
      </c>
    </row>
    <row r="282" spans="1:3" x14ac:dyDescent="0.3">
      <c r="A282" s="630" t="str">
        <f>'6.WS-Re-Exp'!A283</f>
        <v>5104020105.101</v>
      </c>
      <c r="B282" s="630" t="str">
        <f>'6.WS-Re-Exp'!B283</f>
        <v>ค่าโทรศัพท์</v>
      </c>
      <c r="C282" s="610">
        <f>'6.WS-Re-Exp'!C283</f>
        <v>0</v>
      </c>
    </row>
    <row r="283" spans="1:3" x14ac:dyDescent="0.3">
      <c r="A283" s="630" t="str">
        <f>'6.WS-Re-Exp'!A284</f>
        <v>5104020106.101</v>
      </c>
      <c r="B283" s="630" t="str">
        <f>'6.WS-Re-Exp'!B284</f>
        <v>ค่าบริการสื่อสารและโทรคมนาคม</v>
      </c>
      <c r="C283" s="610">
        <f>'6.WS-Re-Exp'!C284</f>
        <v>0</v>
      </c>
    </row>
    <row r="284" spans="1:3" x14ac:dyDescent="0.3">
      <c r="A284" s="630" t="str">
        <f>'6.WS-Re-Exp'!A285</f>
        <v>5104020107.101</v>
      </c>
      <c r="B284" s="630" t="str">
        <f>'6.WS-Re-Exp'!B285</f>
        <v>ค่าไปรษณีย์และขนส่ง</v>
      </c>
      <c r="C284" s="610">
        <f>'6.WS-Re-Exp'!C285</f>
        <v>0</v>
      </c>
    </row>
    <row r="285" spans="1:3" x14ac:dyDescent="0.3">
      <c r="A285" s="630" t="str">
        <f>'6.WS-Re-Exp'!A286</f>
        <v>5104030202.101</v>
      </c>
      <c r="B285" s="630" t="str">
        <f>'6.WS-Re-Exp'!B286</f>
        <v>ค่าจ้างที่ปรึกษา</v>
      </c>
      <c r="C285" s="610">
        <f>'6.WS-Re-Exp'!C286</f>
        <v>0</v>
      </c>
    </row>
    <row r="286" spans="1:3" x14ac:dyDescent="0.3">
      <c r="A286" s="630" t="str">
        <f>'6.WS-Re-Exp'!A287</f>
        <v>5104030203.101</v>
      </c>
      <c r="B286" s="630" t="str">
        <f>'6.WS-Re-Exp'!B287</f>
        <v>ค่าเบี้ยประกันภัย</v>
      </c>
      <c r="C286" s="610">
        <f>'6.WS-Re-Exp'!C287</f>
        <v>0</v>
      </c>
    </row>
    <row r="287" spans="1:3" x14ac:dyDescent="0.3">
      <c r="A287" s="630" t="str">
        <f>'6.WS-Re-Exp'!A288</f>
        <v>5104030205.101</v>
      </c>
      <c r="B287" s="630" t="str">
        <f>'6.WS-Re-Exp'!B288</f>
        <v>ยาใช้ไป</v>
      </c>
      <c r="C287" s="610">
        <f>'6.WS-Re-Exp'!C288</f>
        <v>0</v>
      </c>
    </row>
    <row r="288" spans="1:3" x14ac:dyDescent="0.3">
      <c r="A288" s="630" t="str">
        <f>'6.WS-Re-Exp'!A289</f>
        <v>5104030205.102</v>
      </c>
      <c r="B288" s="630" t="str">
        <f>'6.WS-Re-Exp'!B289</f>
        <v>วัสดุเภสัชกรรมใช้ไป</v>
      </c>
      <c r="C288" s="610">
        <f>'6.WS-Re-Exp'!C289</f>
        <v>0</v>
      </c>
    </row>
    <row r="289" spans="1:3" x14ac:dyDescent="0.3">
      <c r="A289" s="630" t="str">
        <f>'6.WS-Re-Exp'!A290</f>
        <v>5104030205.103</v>
      </c>
      <c r="B289" s="630" t="str">
        <f>'6.WS-Re-Exp'!B290</f>
        <v>วัสดุทางการแพทย์ทั่วไปใช้ไป</v>
      </c>
      <c r="C289" s="610">
        <f>'6.WS-Re-Exp'!C290</f>
        <v>0</v>
      </c>
    </row>
    <row r="290" spans="1:3" x14ac:dyDescent="0.3">
      <c r="A290" s="630" t="str">
        <f>'6.WS-Re-Exp'!A291</f>
        <v>5104030205.104</v>
      </c>
      <c r="B290" s="630" t="str">
        <f>'6.WS-Re-Exp'!B291</f>
        <v>วัสดุวิทยาศาสตร์และการแพทย์ใช้ไป</v>
      </c>
      <c r="C290" s="610">
        <f>'6.WS-Re-Exp'!C291</f>
        <v>0</v>
      </c>
    </row>
    <row r="291" spans="1:3" x14ac:dyDescent="0.3">
      <c r="A291" s="630" t="str">
        <f>'6.WS-Re-Exp'!A292</f>
        <v>5104030205.112</v>
      </c>
      <c r="B291" s="630" t="str">
        <f>'6.WS-Re-Exp'!B292</f>
        <v>วัสดุบริโภคใช้ไป</v>
      </c>
      <c r="C291" s="610">
        <f>'6.WS-Re-Exp'!C292</f>
        <v>0</v>
      </c>
    </row>
    <row r="292" spans="1:3" x14ac:dyDescent="0.3">
      <c r="A292" s="630" t="str">
        <f>'6.WS-Re-Exp'!A293</f>
        <v>5104030205.113</v>
      </c>
      <c r="B292" s="630" t="str">
        <f>'6.WS-Re-Exp'!B293</f>
        <v>วัสดุเครื่องแต่งกายใช้ไป</v>
      </c>
      <c r="C292" s="610">
        <f>'6.WS-Re-Exp'!C293</f>
        <v>0</v>
      </c>
    </row>
    <row r="293" spans="1:3" x14ac:dyDescent="0.3">
      <c r="A293" s="630" t="str">
        <f>'6.WS-Re-Exp'!A294</f>
        <v>5104030205.117</v>
      </c>
      <c r="B293" s="630" t="str">
        <f>'6.WS-Re-Exp'!B294</f>
        <v>วัสดุทันตกรรมใช้ไป</v>
      </c>
      <c r="C293" s="610">
        <f>'6.WS-Re-Exp'!C294</f>
        <v>0</v>
      </c>
    </row>
    <row r="294" spans="1:3" x14ac:dyDescent="0.3">
      <c r="A294" s="630" t="str">
        <f>'6.WS-Re-Exp'!A295</f>
        <v>5104030205.118</v>
      </c>
      <c r="B294" s="630" t="str">
        <f>'6.WS-Re-Exp'!B295</f>
        <v>วัสดุเอกซเรย์ใช้ไป</v>
      </c>
      <c r="C294" s="610">
        <f>'6.WS-Re-Exp'!C295</f>
        <v>0</v>
      </c>
    </row>
    <row r="295" spans="1:3" x14ac:dyDescent="0.3">
      <c r="A295" s="630" t="str">
        <f>'6.WS-Re-Exp'!A296</f>
        <v>5104030206.101</v>
      </c>
      <c r="B295" s="630" t="str">
        <f>'6.WS-Re-Exp'!B296</f>
        <v>ค่าครุภัณฑ์มูลค่าต่ำกว่าเกณฑ์</v>
      </c>
      <c r="C295" s="610">
        <f>'6.WS-Re-Exp'!C296</f>
        <v>0</v>
      </c>
    </row>
    <row r="296" spans="1:3" x14ac:dyDescent="0.3">
      <c r="A296" s="630" t="str">
        <f>'6.WS-Re-Exp'!A297</f>
        <v>5104030207.101</v>
      </c>
      <c r="B296" s="630" t="str">
        <f>'6.WS-Re-Exp'!B297</f>
        <v>ค่าใช้จ่ายในการประชุม</v>
      </c>
      <c r="C296" s="610">
        <f>'6.WS-Re-Exp'!C297</f>
        <v>0</v>
      </c>
    </row>
    <row r="297" spans="1:3" x14ac:dyDescent="0.3">
      <c r="A297" s="630" t="str">
        <f>'6.WS-Re-Exp'!A298</f>
        <v>5104030208.101</v>
      </c>
      <c r="B297" s="630" t="str">
        <f>'6.WS-Re-Exp'!B298</f>
        <v>ค่ารับรองและพิธีการ</v>
      </c>
      <c r="C297" s="610">
        <f>'6.WS-Re-Exp'!C298</f>
        <v>0</v>
      </c>
    </row>
    <row r="298" spans="1:3" x14ac:dyDescent="0.3">
      <c r="A298" s="630" t="str">
        <f>'6.WS-Re-Exp'!A299</f>
        <v>5104030210.101</v>
      </c>
      <c r="B298" s="630" t="str">
        <f>'6.WS-Re-Exp'!B299</f>
        <v xml:space="preserve">ค่าเช่าอสังหาริมทรัพย์ </v>
      </c>
      <c r="C298" s="610">
        <f>'6.WS-Re-Exp'!C299</f>
        <v>0</v>
      </c>
    </row>
    <row r="299" spans="1:3" x14ac:dyDescent="0.3">
      <c r="A299" s="630" t="str">
        <f>'6.WS-Re-Exp'!A300</f>
        <v>5104030212.101</v>
      </c>
      <c r="B299" s="630" t="str">
        <f>'6.WS-Re-Exp'!B300</f>
        <v xml:space="preserve">ค่าเช่าเบ็ดเตล็ด </v>
      </c>
      <c r="C299" s="610">
        <f>'6.WS-Re-Exp'!C300</f>
        <v>0</v>
      </c>
    </row>
    <row r="300" spans="1:3" x14ac:dyDescent="0.3">
      <c r="A300" s="630" t="str">
        <f>'6.WS-Re-Exp'!A301</f>
        <v>5104030217.101</v>
      </c>
      <c r="B300" s="630" t="str">
        <f>'6.WS-Re-Exp'!B301</f>
        <v>เงินชดเชยค่างานสิ่งก่อสร้าง</v>
      </c>
      <c r="C300" s="610">
        <f>'6.WS-Re-Exp'!C301</f>
        <v>0</v>
      </c>
    </row>
    <row r="301" spans="1:3" x14ac:dyDescent="0.3">
      <c r="A301" s="630" t="str">
        <f>'6.WS-Re-Exp'!A302</f>
        <v>5104030218.101</v>
      </c>
      <c r="B301" s="630" t="str">
        <f>'6.WS-Re-Exp'!B302</f>
        <v>ค่าใช้จ่ายผลักส่งเป็นรายได้แผ่นดิน</v>
      </c>
      <c r="C301" s="610">
        <f>'6.WS-Re-Exp'!C302</f>
        <v>0</v>
      </c>
    </row>
    <row r="302" spans="1:3" x14ac:dyDescent="0.3">
      <c r="A302" s="630" t="str">
        <f>'6.WS-Re-Exp'!A303</f>
        <v>5104030219.101</v>
      </c>
      <c r="B302" s="630" t="str">
        <f>'6.WS-Re-Exp'!B303</f>
        <v>ค่าประชาสัมพันธ์</v>
      </c>
      <c r="C302" s="610">
        <f>'6.WS-Re-Exp'!C303</f>
        <v>0</v>
      </c>
    </row>
    <row r="303" spans="1:3" x14ac:dyDescent="0.3">
      <c r="A303" s="630" t="str">
        <f>'6.WS-Re-Exp'!A304</f>
        <v>5104030220.101</v>
      </c>
      <c r="B303" s="630" t="str">
        <f>'6.WS-Re-Exp'!B304</f>
        <v>ค่าชดใช้ค่าเสียหาย</v>
      </c>
      <c r="C303" s="610">
        <f>'6.WS-Re-Exp'!C304</f>
        <v>0</v>
      </c>
    </row>
    <row r="304" spans="1:3" x14ac:dyDescent="0.3">
      <c r="A304" s="630" t="str">
        <f>'6.WS-Re-Exp'!A305</f>
        <v>5104030299.102</v>
      </c>
      <c r="B304" s="630" t="str">
        <f>'6.WS-Re-Exp'!B305</f>
        <v>ค่าใช้จ่ายตามโครงการ (UC) (PP)</v>
      </c>
      <c r="C304" s="610">
        <f>'6.WS-Re-Exp'!C305</f>
        <v>0</v>
      </c>
    </row>
    <row r="305" spans="1:3" x14ac:dyDescent="0.3">
      <c r="A305" s="630" t="str">
        <f>'6.WS-Re-Exp'!A306</f>
        <v>5104030299.103</v>
      </c>
      <c r="B305" s="630" t="str">
        <f>'6.WS-Re-Exp'!B306</f>
        <v>ค่าใช้จ่ายตามโครงการ (เงินงบประมาณ)</v>
      </c>
      <c r="C305" s="610">
        <f>'6.WS-Re-Exp'!C306</f>
        <v>0</v>
      </c>
    </row>
    <row r="306" spans="1:3" x14ac:dyDescent="0.3">
      <c r="A306" s="630" t="str">
        <f>'6.WS-Re-Exp'!A307</f>
        <v>5104030299.104</v>
      </c>
      <c r="B306" s="630" t="str">
        <f>'6.WS-Re-Exp'!B307</f>
        <v>ค่าใช้สอยอื่นๆ</v>
      </c>
      <c r="C306" s="610">
        <f>'6.WS-Re-Exp'!C307</f>
        <v>0</v>
      </c>
    </row>
    <row r="307" spans="1:3" x14ac:dyDescent="0.3">
      <c r="A307" s="630" t="str">
        <f>'6.WS-Re-Exp'!A308</f>
        <v>5104030299.105</v>
      </c>
      <c r="B307" s="630" t="str">
        <f>'6.WS-Re-Exp'!B308</f>
        <v>ค่าใช้จ่ายตามโครงการ (เงินนอกงบประมาณ)</v>
      </c>
      <c r="C307" s="610">
        <f>'6.WS-Re-Exp'!C308</f>
        <v>0</v>
      </c>
    </row>
    <row r="308" spans="1:3" x14ac:dyDescent="0.3">
      <c r="A308" s="630" t="str">
        <f>'6.WS-Re-Exp'!A309</f>
        <v>5104030299.202</v>
      </c>
      <c r="B308" s="630" t="str">
        <f>'6.WS-Re-Exp'!B309</f>
        <v>ค่ารักษาตามจ่าย UC ในสังกัด สธ.</v>
      </c>
      <c r="C308" s="610">
        <f>'6.WS-Re-Exp'!C309</f>
        <v>0</v>
      </c>
    </row>
    <row r="309" spans="1:3" x14ac:dyDescent="0.3">
      <c r="A309" s="630" t="str">
        <f>'6.WS-Re-Exp'!A310</f>
        <v>5104030299.203</v>
      </c>
      <c r="B309" s="630" t="str">
        <f>'6.WS-Re-Exp'!B310</f>
        <v>ค่ารักษาตามจ่าย UC นอกสังกัด สธ.</v>
      </c>
      <c r="C309" s="610">
        <f>'6.WS-Re-Exp'!C310</f>
        <v>0</v>
      </c>
    </row>
    <row r="310" spans="1:3" x14ac:dyDescent="0.3">
      <c r="A310" s="630" t="str">
        <f>'6.WS-Re-Exp'!A311</f>
        <v>5104030299.204</v>
      </c>
      <c r="B310" s="630" t="str">
        <f>'6.WS-Re-Exp'!B311</f>
        <v>ค่าจ้าง /ค่าเช่า /ค่าซ่อมบำรุงสิ่งก่อสร้างและครุภัณฑ์ (งบลงทุน UC)</v>
      </c>
      <c r="C310" s="610">
        <f>'6.WS-Re-Exp'!C311</f>
        <v>0</v>
      </c>
    </row>
    <row r="311" spans="1:3" x14ac:dyDescent="0.3">
      <c r="A311" s="630" t="str">
        <f>'6.WS-Re-Exp'!A312</f>
        <v>5104030299.501</v>
      </c>
      <c r="B311" s="630" t="str">
        <f>'6.WS-Re-Exp'!B312</f>
        <v>ค่ารักษาตามจ่ายคนต่างด้าวและแรงงานต่างด้าว</v>
      </c>
      <c r="C311" s="610">
        <f>'6.WS-Re-Exp'!C312</f>
        <v>0</v>
      </c>
    </row>
    <row r="312" spans="1:3" x14ac:dyDescent="0.3">
      <c r="A312" s="630" t="str">
        <f>'6.WS-Re-Exp'!A313</f>
        <v>5104030299.502</v>
      </c>
      <c r="B312" s="630" t="str">
        <f>'6.WS-Re-Exp'!B313</f>
        <v>ค่าใช้จ่ายตามโครง การ (P&amp;P) แรงงานต่างด้าว</v>
      </c>
      <c r="C312" s="610">
        <f>'6.WS-Re-Exp'!C313</f>
        <v>0</v>
      </c>
    </row>
    <row r="313" spans="1:3" x14ac:dyDescent="0.3">
      <c r="A313" s="630" t="str">
        <f>'6.WS-Re-Exp'!A314</f>
        <v>5104030299.701</v>
      </c>
      <c r="B313" s="630" t="str">
        <f>'6.WS-Re-Exp'!B314</f>
        <v>ค่าใช้จ่ายตามโครง การ (P&amp;P) บุคคลที่มีปัญหาสถานะและสิทธิ</v>
      </c>
      <c r="C313" s="610">
        <f>'6.WS-Re-Exp'!C314</f>
        <v>0</v>
      </c>
    </row>
    <row r="314" spans="1:3" x14ac:dyDescent="0.3">
      <c r="A314" s="630" t="str">
        <f>'6.WS-Re-Exp'!A315</f>
        <v>5104030299.702</v>
      </c>
      <c r="B314" s="630" t="str">
        <f>'6.WS-Re-Exp'!B315</f>
        <v>ค่ารักษาตามจ่ายบุคคลที่มีปัญหาสถานะและสิทธิ</v>
      </c>
      <c r="C314" s="610">
        <f>'6.WS-Re-Exp'!C315</f>
        <v>0</v>
      </c>
    </row>
    <row r="315" spans="1:3" x14ac:dyDescent="0.3">
      <c r="A315" s="630" t="str">
        <f>'6.WS-Re-Exp'!A316</f>
        <v>5104040102.101</v>
      </c>
      <c r="B315" s="630" t="str">
        <f>'6.WS-Re-Exp'!B316</f>
        <v>ค่าตอบแทนเงินเพิ่มพิเศษแพทย์ไม่ทำเวชปฏิบัติฯลฯ (บริการ)</v>
      </c>
      <c r="C315" s="610">
        <f>'6.WS-Re-Exp'!C316</f>
        <v>0</v>
      </c>
    </row>
    <row r="316" spans="1:3" x14ac:dyDescent="0.3">
      <c r="A316" s="630" t="str">
        <f>'6.WS-Re-Exp'!A317</f>
        <v>5104040102.102</v>
      </c>
      <c r="B316" s="630" t="str">
        <f>'6.WS-Re-Exp'!B317</f>
        <v>ค่าตอบแทนเงินเพิ่มพิเศษทันตแพทย์ไม่ทำเวชปฏิบัติฯลฯ(บริการ)</v>
      </c>
      <c r="C316" s="610">
        <f>'6.WS-Re-Exp'!C317</f>
        <v>0</v>
      </c>
    </row>
    <row r="317" spans="1:3" x14ac:dyDescent="0.3">
      <c r="A317" s="630" t="str">
        <f>'6.WS-Re-Exp'!A318</f>
        <v>5104040102.103</v>
      </c>
      <c r="B317" s="630" t="str">
        <f>'6.WS-Re-Exp'!B318</f>
        <v>ค่าตอบแทนเงินเพิ่มเภสัชกรไม่ทำเวชปฏิบัติฯลฯ (บริการ)</v>
      </c>
      <c r="C317" s="610">
        <f>'6.WS-Re-Exp'!C318</f>
        <v>0</v>
      </c>
    </row>
    <row r="318" spans="1:3" x14ac:dyDescent="0.3">
      <c r="A318" s="630" t="str">
        <f>'6.WS-Re-Exp'!A319</f>
        <v>5104040102.104</v>
      </c>
      <c r="B318" s="630" t="str">
        <f>'6.WS-Re-Exp'!B319</f>
        <v>ค่าตอบแทนในการปฏิบัติงานของเจ้าหน้าที่ (บริการ)</v>
      </c>
      <c r="C318" s="610">
        <f>'6.WS-Re-Exp'!C319</f>
        <v>0</v>
      </c>
    </row>
    <row r="319" spans="1:3" x14ac:dyDescent="0.3">
      <c r="A319" s="630" t="str">
        <f>'6.WS-Re-Exp'!A320</f>
        <v>5104040102.105</v>
      </c>
      <c r="B319" s="630" t="str">
        <f>'6.WS-Re-Exp'!B320</f>
        <v>ค่าตอบแทนในการปฏิบัติงานของเจ้าหน้าที่ (สนับสนุน)</v>
      </c>
      <c r="C319" s="610">
        <f>'6.WS-Re-Exp'!C320</f>
        <v>0</v>
      </c>
    </row>
    <row r="320" spans="1:3" x14ac:dyDescent="0.3">
      <c r="A320" s="630" t="str">
        <f>'6.WS-Re-Exp'!A321</f>
        <v>5104040102.106</v>
      </c>
      <c r="B320" s="630" t="str">
        <f>'6.WS-Re-Exp'!B321</f>
        <v>ค่าตอบแทนการปฏิบัติงานในคลินิกพิเศษนอกเวลา</v>
      </c>
      <c r="C320" s="610">
        <f>'6.WS-Re-Exp'!C321</f>
        <v>0</v>
      </c>
    </row>
    <row r="321" spans="1:3" x14ac:dyDescent="0.3">
      <c r="A321" s="630" t="str">
        <f>'6.WS-Re-Exp'!A322</f>
        <v>5104040102.107</v>
      </c>
      <c r="B321" s="630" t="str">
        <f>'6.WS-Re-Exp'!B322</f>
        <v>ค่าตอบแทนการปฏิบัติงานชันสูตรพลิกศพ (เงินงบประมาณ)</v>
      </c>
      <c r="C321" s="610">
        <f>'6.WS-Re-Exp'!C322</f>
        <v>0</v>
      </c>
    </row>
    <row r="322" spans="1:3" x14ac:dyDescent="0.3">
      <c r="A322" s="630" t="str">
        <f>'6.WS-Re-Exp'!A323</f>
        <v>5104040102.108</v>
      </c>
      <c r="B322" s="630" t="str">
        <f>'6.WS-Re-Exp'!B323</f>
        <v>ค่าตอบแทนการปฏิบัติงานชันสูตรพลิกศพ (เงินนอกงบประมาณ)</v>
      </c>
      <c r="C322" s="610">
        <f>'6.WS-Re-Exp'!C323</f>
        <v>0</v>
      </c>
    </row>
    <row r="323" spans="1:3" x14ac:dyDescent="0.3">
      <c r="A323" s="630" t="str">
        <f>'6.WS-Re-Exp'!A324</f>
        <v>5104040102.109</v>
      </c>
      <c r="B323" s="630" t="str">
        <f>'6.WS-Re-Exp'!B324</f>
        <v>ค่าตอบแทนปฏิบัติงานแพทย์สาขาส่งเสริมพิเศษ</v>
      </c>
      <c r="C323" s="610">
        <f>'6.WS-Re-Exp'!C324</f>
        <v>0</v>
      </c>
    </row>
    <row r="324" spans="1:3" x14ac:dyDescent="0.3">
      <c r="A324" s="630" t="str">
        <f>'6.WS-Re-Exp'!A325</f>
        <v>5104040102.110</v>
      </c>
      <c r="B324" s="630" t="str">
        <f>'6.WS-Re-Exp'!B325</f>
        <v>ค่าตอบแทนปฏิบัติงานส่งเสริมสุขภาพและเวชปฏิบัติครอบครัว</v>
      </c>
      <c r="C324" s="610">
        <f>'6.WS-Re-Exp'!C325</f>
        <v>0</v>
      </c>
    </row>
    <row r="325" spans="1:3" x14ac:dyDescent="0.3">
      <c r="A325" s="630" t="str">
        <f>'6.WS-Re-Exp'!A326</f>
        <v>5104040102.111</v>
      </c>
      <c r="B325" s="630" t="str">
        <f>'6.WS-Re-Exp'!B326</f>
        <v>ค่าตอบแทนการปฏิบัติงานในลักษณะค่าเบี้ยเลี้ยงเหมาจ่าย (บริการ) - เงินงบประมาณ</v>
      </c>
      <c r="C325" s="610">
        <f>'6.WS-Re-Exp'!C326</f>
        <v>0</v>
      </c>
    </row>
    <row r="326" spans="1:3" x14ac:dyDescent="0.3">
      <c r="A326" s="630" t="str">
        <f>'6.WS-Re-Exp'!A327</f>
        <v>5104040102.112</v>
      </c>
      <c r="B326" s="630" t="str">
        <f>'6.WS-Re-Exp'!B327</f>
        <v>ค่าตอบแทนการปฏิบัติงานในลักษณะค่าเบี้ยเลี้ยงเหมาจ่าย (สนับสนุน) - เงินงบประมาณ</v>
      </c>
      <c r="C326" s="610">
        <f>'6.WS-Re-Exp'!C327</f>
        <v>0</v>
      </c>
    </row>
    <row r="327" spans="1:3" x14ac:dyDescent="0.3">
      <c r="A327" s="630" t="str">
        <f>'6.WS-Re-Exp'!A328</f>
        <v>5104040102.113</v>
      </c>
      <c r="B327" s="630" t="str">
        <f>'6.WS-Re-Exp'!B328</f>
        <v>ค่าตอบแทนการปฏิบัติงานในลักษณะค่าเบี้ยเลี้ยงเหมาจ่าย (บริการ)  - เงินนอกงบประมาณ</v>
      </c>
      <c r="C327" s="610">
        <f>'6.WS-Re-Exp'!C328</f>
        <v>0</v>
      </c>
    </row>
    <row r="328" spans="1:3" x14ac:dyDescent="0.3">
      <c r="A328" s="630" t="str">
        <f>'6.WS-Re-Exp'!A329</f>
        <v>5104040102.114</v>
      </c>
      <c r="B328" s="630" t="str">
        <f>'6.WS-Re-Exp'!B329</f>
        <v>ค่าตอบแทนการปฏิบัติงานในลักษณะค่าเบี้ยเลี้ยงเหมาจ่าย (สนับสนุน)  - เงินนอกงบประมาณ</v>
      </c>
      <c r="C328" s="610">
        <f>'6.WS-Re-Exp'!C329</f>
        <v>0</v>
      </c>
    </row>
    <row r="329" spans="1:3" x14ac:dyDescent="0.3">
      <c r="A329" s="630" t="str">
        <f>'6.WS-Re-Exp'!A330</f>
        <v>5104040102.115</v>
      </c>
      <c r="B329" s="630" t="str">
        <f>'6.WS-Re-Exp'!B330</f>
        <v>ค่าตอบแทนตามผลการปฏิบัติงาน (บริการ) - เงินงบประมาณ</v>
      </c>
      <c r="C329" s="610">
        <f>'6.WS-Re-Exp'!C330</f>
        <v>0</v>
      </c>
    </row>
    <row r="330" spans="1:3" x14ac:dyDescent="0.3">
      <c r="A330" s="630" t="str">
        <f>'6.WS-Re-Exp'!A331</f>
        <v>5104040102.116</v>
      </c>
      <c r="B330" s="630" t="str">
        <f>'6.WS-Re-Exp'!B331</f>
        <v>ค่าตอบแทนตามผลการปฏิบัติงาน (สนับสนุน) - เงินงบประมาณ</v>
      </c>
      <c r="C330" s="610">
        <f>'6.WS-Re-Exp'!C331</f>
        <v>0</v>
      </c>
    </row>
    <row r="331" spans="1:3" x14ac:dyDescent="0.3">
      <c r="A331" s="630" t="str">
        <f>'6.WS-Re-Exp'!A332</f>
        <v>5104040102.117</v>
      </c>
      <c r="B331" s="630" t="str">
        <f>'6.WS-Re-Exp'!B332</f>
        <v>ค่าตอบแทนตามผลการปฏิบัติงาน (บริการ) - เงินนอกงบประมาณ</v>
      </c>
      <c r="C331" s="610">
        <f>'6.WS-Re-Exp'!C332</f>
        <v>0</v>
      </c>
    </row>
    <row r="332" spans="1:3" x14ac:dyDescent="0.3">
      <c r="A332" s="630" t="str">
        <f>'6.WS-Re-Exp'!A333</f>
        <v>5104040102.118</v>
      </c>
      <c r="B332" s="630" t="str">
        <f>'6.WS-Re-Exp'!B333</f>
        <v>ค่าตอบแทนตามผลการปฏิบัติงาน (สนับสนุน)  - เงินนอกงบประมาณ</v>
      </c>
      <c r="C332" s="610">
        <f>'6.WS-Re-Exp'!C333</f>
        <v>0</v>
      </c>
    </row>
    <row r="333" spans="1:3" x14ac:dyDescent="0.3">
      <c r="A333" s="630" t="str">
        <f>'6.WS-Re-Exp'!A334</f>
        <v>5104040102.119</v>
      </c>
      <c r="B333" s="630" t="str">
        <f>'6.WS-Re-Exp'!B334</f>
        <v>ค่าตอบแทนการปฏิบัติงานอื่น -เงินงบประมาณ</v>
      </c>
      <c r="C333" s="610">
        <f>'6.WS-Re-Exp'!C334</f>
        <v>0</v>
      </c>
    </row>
    <row r="334" spans="1:3" x14ac:dyDescent="0.3">
      <c r="A334" s="630" t="str">
        <f>'6.WS-Re-Exp'!A335</f>
        <v>5104040102.120</v>
      </c>
      <c r="B334" s="630" t="str">
        <f>'6.WS-Re-Exp'!B335</f>
        <v>ค่าตอบแทนการปฏิบัติงานอื่น - เงินนอกงบประมาณ</v>
      </c>
      <c r="C334" s="610">
        <f>'6.WS-Re-Exp'!C335</f>
        <v>0</v>
      </c>
    </row>
    <row r="335" spans="1:3" x14ac:dyDescent="0.3">
      <c r="A335" s="630" t="str">
        <f>'6.WS-Re-Exp'!A336</f>
        <v>5105010101.101</v>
      </c>
      <c r="B335" s="630" t="str">
        <f>'6.WS-Re-Exp'!B336</f>
        <v>ค่าเสื่อมราคา -อาคารเพื่อการพักอาศัย</v>
      </c>
      <c r="C335" s="610">
        <f>'6.WS-Re-Exp'!C336</f>
        <v>0</v>
      </c>
    </row>
    <row r="336" spans="1:3" x14ac:dyDescent="0.3">
      <c r="A336" s="630" t="str">
        <f>'6.WS-Re-Exp'!A337</f>
        <v>5105010103.101</v>
      </c>
      <c r="B336" s="630" t="str">
        <f>'6.WS-Re-Exp'!B337</f>
        <v>ค่าเสื่อมราคา -อาคารสำนักงาน</v>
      </c>
      <c r="C336" s="610">
        <f>'6.WS-Re-Exp'!C337</f>
        <v>0</v>
      </c>
    </row>
    <row r="337" spans="1:3" x14ac:dyDescent="0.3">
      <c r="A337" s="630" t="str">
        <f>'6.WS-Re-Exp'!A338</f>
        <v>5105010105.101</v>
      </c>
      <c r="B337" s="630" t="str">
        <f>'6.WS-Re-Exp'!B338</f>
        <v>ค่าเสื่อมราคา -อาคารเพื่อประโยชน์อื่น</v>
      </c>
      <c r="C337" s="610">
        <f>'6.WS-Re-Exp'!C338</f>
        <v>0</v>
      </c>
    </row>
    <row r="338" spans="1:3" x14ac:dyDescent="0.3">
      <c r="A338" s="630" t="str">
        <f>'6.WS-Re-Exp'!A339</f>
        <v>5105010107.101</v>
      </c>
      <c r="B338" s="630" t="str">
        <f>'6.WS-Re-Exp'!B339</f>
        <v>ค่าเสื่อมราคา -     สิ่งปลูกสร้าง</v>
      </c>
      <c r="C338" s="610">
        <f>'6.WS-Re-Exp'!C339</f>
        <v>0</v>
      </c>
    </row>
    <row r="339" spans="1:3" x14ac:dyDescent="0.3">
      <c r="A339" s="630" t="str">
        <f>'6.WS-Re-Exp'!A340</f>
        <v>5105010107.102</v>
      </c>
      <c r="B339" s="630" t="str">
        <f>'6.WS-Re-Exp'!B340</f>
        <v>ค่าเสื่อมราคา -ระบบประปา</v>
      </c>
      <c r="C339" s="610">
        <f>'6.WS-Re-Exp'!C340</f>
        <v>0</v>
      </c>
    </row>
    <row r="340" spans="1:3" x14ac:dyDescent="0.3">
      <c r="A340" s="630" t="str">
        <f>'6.WS-Re-Exp'!A341</f>
        <v>5105010107.103</v>
      </c>
      <c r="B340" s="630" t="str">
        <f>'6.WS-Re-Exp'!B341</f>
        <v>ค่าเสื่อมราคา -ระบบบำบัดน้ำเสีย</v>
      </c>
      <c r="C340" s="610">
        <f>'6.WS-Re-Exp'!C341</f>
        <v>0</v>
      </c>
    </row>
    <row r="341" spans="1:3" x14ac:dyDescent="0.3">
      <c r="A341" s="630" t="str">
        <f>'6.WS-Re-Exp'!A342</f>
        <v>5105010107.104</v>
      </c>
      <c r="B341" s="630" t="str">
        <f>'6.WS-Re-Exp'!B342</f>
        <v>ค่าเสื่อมราคา -  ระบบไฟฟ้า</v>
      </c>
      <c r="C341" s="610">
        <f>'6.WS-Re-Exp'!C342</f>
        <v>0</v>
      </c>
    </row>
    <row r="342" spans="1:3" x14ac:dyDescent="0.3">
      <c r="A342" s="630" t="str">
        <f>'6.WS-Re-Exp'!A343</f>
        <v>5105010107.105</v>
      </c>
      <c r="B342" s="630" t="str">
        <f>'6.WS-Re-Exp'!B343</f>
        <v>ค่าเสื่อมราคา - ระบบโทรศัพท์</v>
      </c>
      <c r="C342" s="610">
        <f>'6.WS-Re-Exp'!C343</f>
        <v>0</v>
      </c>
    </row>
    <row r="343" spans="1:3" x14ac:dyDescent="0.3">
      <c r="A343" s="630" t="str">
        <f>'6.WS-Re-Exp'!A344</f>
        <v>5105010107.106</v>
      </c>
      <c r="B343" s="630" t="str">
        <f>'6.WS-Re-Exp'!B344</f>
        <v>ค่าเสื่อมราคา-ระบบถนนภายใน</v>
      </c>
      <c r="C343" s="610">
        <f>'6.WS-Re-Exp'!C344</f>
        <v>0</v>
      </c>
    </row>
    <row r="344" spans="1:3" x14ac:dyDescent="0.3">
      <c r="A344" s="630" t="str">
        <f>'6.WS-Re-Exp'!A345</f>
        <v>5105010109.101</v>
      </c>
      <c r="B344" s="630" t="str">
        <f>'6.WS-Re-Exp'!B345</f>
        <v>ค่าเสื่อมราคา-ครุภัณฑ์สำนักงาน</v>
      </c>
      <c r="C344" s="610">
        <f>'6.WS-Re-Exp'!C345</f>
        <v>0</v>
      </c>
    </row>
    <row r="345" spans="1:3" x14ac:dyDescent="0.3">
      <c r="A345" s="630" t="str">
        <f>'6.WS-Re-Exp'!A346</f>
        <v>5105010111.101</v>
      </c>
      <c r="B345" s="630" t="str">
        <f>'6.WS-Re-Exp'!B346</f>
        <v>ค่าเสื่อมราคา-ยานพาหนะและอุปกรณ์การขนส่ง</v>
      </c>
      <c r="C345" s="610">
        <f>'6.WS-Re-Exp'!C346</f>
        <v>0</v>
      </c>
    </row>
    <row r="346" spans="1:3" x14ac:dyDescent="0.3">
      <c r="A346" s="630" t="str">
        <f>'6.WS-Re-Exp'!A347</f>
        <v>5105010113.101</v>
      </c>
      <c r="B346" s="630" t="str">
        <f>'6.WS-Re-Exp'!B347</f>
        <v>ค่าเสื่อมราคา-ครุภัณฑ์ไฟฟ้าและวิทยุ</v>
      </c>
      <c r="C346" s="610">
        <f>'6.WS-Re-Exp'!C347</f>
        <v>0</v>
      </c>
    </row>
    <row r="347" spans="1:3" x14ac:dyDescent="0.3">
      <c r="A347" s="630" t="str">
        <f>'6.WS-Re-Exp'!A348</f>
        <v>5105010115.101</v>
      </c>
      <c r="B347" s="630" t="str">
        <f>'6.WS-Re-Exp'!B348</f>
        <v>ค่าเสื่อมราคา-ครุภัณฑ์โฆษณาและเผยแพร่</v>
      </c>
      <c r="C347" s="610">
        <f>'6.WS-Re-Exp'!C348</f>
        <v>0</v>
      </c>
    </row>
    <row r="348" spans="1:3" x14ac:dyDescent="0.3">
      <c r="A348" s="630" t="str">
        <f>'6.WS-Re-Exp'!A349</f>
        <v>5105010117.101</v>
      </c>
      <c r="B348" s="630" t="str">
        <f>'6.WS-Re-Exp'!B349</f>
        <v>ค่าเสื่อมราคา-ครุภัณฑ์การเกษตร</v>
      </c>
      <c r="C348" s="610">
        <f>'6.WS-Re-Exp'!C349</f>
        <v>0</v>
      </c>
    </row>
    <row r="349" spans="1:3" x14ac:dyDescent="0.3">
      <c r="A349" s="630" t="str">
        <f>'6.WS-Re-Exp'!A350</f>
        <v>5105010119.101</v>
      </c>
      <c r="B349" s="630" t="str">
        <f>'6.WS-Re-Exp'!B350</f>
        <v>ค่าเสื่อมราคา-ครุภัณฑ์โรงงาน</v>
      </c>
      <c r="C349" s="610">
        <f>'6.WS-Re-Exp'!C350</f>
        <v>0</v>
      </c>
    </row>
    <row r="350" spans="1:3" x14ac:dyDescent="0.3">
      <c r="A350" s="630" t="str">
        <f>'6.WS-Re-Exp'!A351</f>
        <v>5105010121.101</v>
      </c>
      <c r="B350" s="630" t="str">
        <f>'6.WS-Re-Exp'!B351</f>
        <v>ค่าเสื่อมราคา-ครุภัณฑ์ก่อสร้าง</v>
      </c>
      <c r="C350" s="610">
        <f>'6.WS-Re-Exp'!C351</f>
        <v>0</v>
      </c>
    </row>
    <row r="351" spans="1:3" x14ac:dyDescent="0.3">
      <c r="A351" s="630" t="str">
        <f>'6.WS-Re-Exp'!A352</f>
        <v>5105010125.101</v>
      </c>
      <c r="B351" s="630" t="str">
        <f>'6.WS-Re-Exp'!B352</f>
        <v>ค่าเสื่อมราคา-ครุภัณฑ์วิทยาศาสตร์ และการแพทย์</v>
      </c>
      <c r="C351" s="610">
        <f>'6.WS-Re-Exp'!C352</f>
        <v>0</v>
      </c>
    </row>
    <row r="352" spans="1:3" x14ac:dyDescent="0.3">
      <c r="A352" s="630" t="str">
        <f>'6.WS-Re-Exp'!A353</f>
        <v>5105010127.101</v>
      </c>
      <c r="B352" s="630" t="str">
        <f>'6.WS-Re-Exp'!B353</f>
        <v>ค่าเสื่อมราคา-อุปกรณ์คอมพิวเตอร์</v>
      </c>
      <c r="C352" s="610">
        <f>'6.WS-Re-Exp'!C353</f>
        <v>0</v>
      </c>
    </row>
    <row r="353" spans="1:3" x14ac:dyDescent="0.3">
      <c r="A353" s="630" t="str">
        <f>'6.WS-Re-Exp'!A354</f>
        <v>5105010129.101</v>
      </c>
      <c r="B353" s="630" t="str">
        <f>'6.WS-Re-Exp'!B354</f>
        <v>ค่าเสื่อมราคา - ครุภัณฑ์การศึกษา</v>
      </c>
      <c r="C353" s="610">
        <f>'6.WS-Re-Exp'!C354</f>
        <v>0</v>
      </c>
    </row>
    <row r="354" spans="1:3" x14ac:dyDescent="0.3">
      <c r="A354" s="630" t="str">
        <f>'6.WS-Re-Exp'!A355</f>
        <v>5105010131.101</v>
      </c>
      <c r="B354" s="630" t="str">
        <f>'6.WS-Re-Exp'!B355</f>
        <v>ค่าเสื่อมราคา-ครุภัณฑ์งานบ้านงานครัว</v>
      </c>
      <c r="C354" s="610">
        <f>'6.WS-Re-Exp'!C355</f>
        <v>0</v>
      </c>
    </row>
    <row r="355" spans="1:3" x14ac:dyDescent="0.3">
      <c r="A355" s="630" t="str">
        <f>'6.WS-Re-Exp'!A356</f>
        <v>5105010133.101</v>
      </c>
      <c r="B355" s="630" t="str">
        <f>'6.WS-Re-Exp'!B356</f>
        <v>บัญชีค่าเสื่อมราคา - ครุภัณฑ์กีฬา</v>
      </c>
      <c r="C355" s="610">
        <f>'6.WS-Re-Exp'!C356</f>
        <v>0</v>
      </c>
    </row>
    <row r="356" spans="1:3" x14ac:dyDescent="0.3">
      <c r="A356" s="630" t="str">
        <f>'6.WS-Re-Exp'!A357</f>
        <v>5105010135.101</v>
      </c>
      <c r="B356" s="630" t="str">
        <f>'6.WS-Re-Exp'!B357</f>
        <v>บัญชีค่าเสื่อมราคา - ครุภัณฑ์ดนตรี</v>
      </c>
      <c r="C356" s="610">
        <f>'6.WS-Re-Exp'!C357</f>
        <v>0</v>
      </c>
    </row>
    <row r="357" spans="1:3" x14ac:dyDescent="0.3">
      <c r="A357" s="630" t="str">
        <f>'6.WS-Re-Exp'!A358</f>
        <v>5105010137.101</v>
      </c>
      <c r="B357" s="630" t="str">
        <f>'6.WS-Re-Exp'!B358</f>
        <v>บัญชีค่าเสื่อมราคา - ครุภัณฑ์สนาม</v>
      </c>
      <c r="C357" s="610">
        <f>'6.WS-Re-Exp'!C358</f>
        <v>0</v>
      </c>
    </row>
    <row r="358" spans="1:3" x14ac:dyDescent="0.3">
      <c r="A358" s="630" t="str">
        <f>'6.WS-Re-Exp'!A359</f>
        <v>5105010139.101</v>
      </c>
      <c r="B358" s="630" t="str">
        <f>'6.WS-Re-Exp'!B359</f>
        <v>ค่าเสื่อมราคา-ครุภัณฑ์อื่น</v>
      </c>
      <c r="C358" s="610">
        <f>'6.WS-Re-Exp'!C359</f>
        <v>0</v>
      </c>
    </row>
    <row r="359" spans="1:3" x14ac:dyDescent="0.3">
      <c r="A359" s="630" t="str">
        <f>'6.WS-Re-Exp'!A360</f>
        <v>5105010148.101</v>
      </c>
      <c r="B359" s="630" t="str">
        <f>'6.WS-Re-Exp'!B360</f>
        <v>ค่าตัดจำหน่าย-โปรแกรมคอมพิวเตอร์</v>
      </c>
      <c r="C359" s="610">
        <f>'6.WS-Re-Exp'!C360</f>
        <v>0</v>
      </c>
    </row>
    <row r="360" spans="1:3" x14ac:dyDescent="0.3">
      <c r="A360" s="630" t="str">
        <f>'6.WS-Re-Exp'!A361</f>
        <v>5105010149.102</v>
      </c>
      <c r="B360" s="630" t="str">
        <f>'6.WS-Re-Exp'!B361</f>
        <v>ค่าตัดจำหน่าย-สินทรัพย์ที่ไม่มีตัวตนอื่น</v>
      </c>
      <c r="C360" s="610">
        <f>'6.WS-Re-Exp'!C361</f>
        <v>0</v>
      </c>
    </row>
    <row r="361" spans="1:3" x14ac:dyDescent="0.3">
      <c r="A361" s="630" t="str">
        <f>'6.WS-Re-Exp'!A362</f>
        <v>5105010158.101</v>
      </c>
      <c r="B361" s="630" t="str">
        <f>'6.WS-Re-Exp'!B362</f>
        <v>ค่าเสื่อมราคาส่วนปรับปรุงอาคาร</v>
      </c>
      <c r="C361" s="610">
        <f>'6.WS-Re-Exp'!C362</f>
        <v>0</v>
      </c>
    </row>
    <row r="362" spans="1:3" x14ac:dyDescent="0.3">
      <c r="A362" s="630" t="str">
        <f>'6.WS-Re-Exp'!A363</f>
        <v>5105010160.101</v>
      </c>
      <c r="B362" s="630" t="str">
        <f>'6.WS-Re-Exp'!B363</f>
        <v>ค่าเสื่อมราคาอาคารเพื่อพักอาศัย -  Interface</v>
      </c>
      <c r="C362" s="610">
        <f>'6.WS-Re-Exp'!C363</f>
        <v>0</v>
      </c>
    </row>
    <row r="363" spans="1:3" x14ac:dyDescent="0.3">
      <c r="A363" s="630" t="str">
        <f>'6.WS-Re-Exp'!A364</f>
        <v>5105010160.102</v>
      </c>
      <c r="B363" s="630" t="str">
        <f>'6.WS-Re-Exp'!B364</f>
        <v>ค่าเสื่อมราคาอาคารสำนักงาน-  Interface</v>
      </c>
      <c r="C363" s="610">
        <f>'6.WS-Re-Exp'!C364</f>
        <v>0</v>
      </c>
    </row>
    <row r="364" spans="1:3" x14ac:dyDescent="0.3">
      <c r="A364" s="630" t="str">
        <f>'6.WS-Re-Exp'!A365</f>
        <v>5105010160.103</v>
      </c>
      <c r="B364" s="630" t="str">
        <f>'6.WS-Re-Exp'!B365</f>
        <v>ค่าเสื่อมราคาอาคารเพื่อประโยชน์อื่น- Interface</v>
      </c>
      <c r="C364" s="610">
        <f>'6.WS-Re-Exp'!C365</f>
        <v>0</v>
      </c>
    </row>
    <row r="365" spans="1:3" x14ac:dyDescent="0.3">
      <c r="A365" s="630" t="str">
        <f>'6.WS-Re-Exp'!A366</f>
        <v>5105010160.104</v>
      </c>
      <c r="B365" s="630" t="str">
        <f>'6.WS-Re-Exp'!B366</f>
        <v>ค่าเสื่อมราคาสิ่งปลูกสร้าง -Interface</v>
      </c>
      <c r="C365" s="610">
        <f>'6.WS-Re-Exp'!C366</f>
        <v>0</v>
      </c>
    </row>
    <row r="366" spans="1:3" x14ac:dyDescent="0.3">
      <c r="A366" s="630" t="str">
        <f>'6.WS-Re-Exp'!A367</f>
        <v>5105010160.105</v>
      </c>
      <c r="B366" s="630" t="str">
        <f>'6.WS-Re-Exp'!B367</f>
        <v>ค่าเสื่อมราคาระบบประปา  -Interface</v>
      </c>
      <c r="C366" s="610">
        <f>'6.WS-Re-Exp'!C367</f>
        <v>0</v>
      </c>
    </row>
    <row r="367" spans="1:3" x14ac:dyDescent="0.3">
      <c r="A367" s="630" t="str">
        <f>'6.WS-Re-Exp'!A368</f>
        <v>5105010160.106</v>
      </c>
      <c r="B367" s="630" t="str">
        <f>'6.WS-Re-Exp'!B368</f>
        <v>ค่าเสื่อมราคาระบบบำบัดน้ำเสีย - Interface</v>
      </c>
      <c r="C367" s="610">
        <f>'6.WS-Re-Exp'!C368</f>
        <v>0</v>
      </c>
    </row>
    <row r="368" spans="1:3" x14ac:dyDescent="0.3">
      <c r="A368" s="630" t="str">
        <f>'6.WS-Re-Exp'!A369</f>
        <v>5105010160.107</v>
      </c>
      <c r="B368" s="630" t="str">
        <f>'6.WS-Re-Exp'!B369</f>
        <v>ค่าเสื่อมราคาระบบไฟฟ้า  -Interface</v>
      </c>
      <c r="C368" s="610">
        <f>'6.WS-Re-Exp'!C369</f>
        <v>0</v>
      </c>
    </row>
    <row r="369" spans="1:3" x14ac:dyDescent="0.3">
      <c r="A369" s="630" t="str">
        <f>'6.WS-Re-Exp'!A370</f>
        <v>5105010160.108</v>
      </c>
      <c r="B369" s="630" t="str">
        <f>'6.WS-Re-Exp'!B370</f>
        <v>ค่าเสื่อมราคาระบบโทรศัพท์ - Interface</v>
      </c>
      <c r="C369" s="610">
        <f>'6.WS-Re-Exp'!C370</f>
        <v>0</v>
      </c>
    </row>
    <row r="370" spans="1:3" x14ac:dyDescent="0.3">
      <c r="A370" s="630" t="str">
        <f>'6.WS-Re-Exp'!A371</f>
        <v>5105010160.109</v>
      </c>
      <c r="B370" s="630" t="str">
        <f>'6.WS-Re-Exp'!B371</f>
        <v>ค่าเสื่อมราคาระบบถนนภายใน - Interface</v>
      </c>
      <c r="C370" s="610">
        <f>'6.WS-Re-Exp'!C371</f>
        <v>0</v>
      </c>
    </row>
    <row r="371" spans="1:3" x14ac:dyDescent="0.3">
      <c r="A371" s="630" t="str">
        <f>'6.WS-Re-Exp'!A372</f>
        <v>5105010161.101</v>
      </c>
      <c r="B371" s="630" t="str">
        <f>'6.WS-Re-Exp'!B372</f>
        <v>ค่าเสื่อมราคาครุภัณฑ์สำนักงาน- Interface</v>
      </c>
      <c r="C371" s="610">
        <f>'6.WS-Re-Exp'!C372</f>
        <v>0</v>
      </c>
    </row>
    <row r="372" spans="1:3" x14ac:dyDescent="0.3">
      <c r="A372" s="630" t="str">
        <f>'6.WS-Re-Exp'!A373</f>
        <v>5105010161.102</v>
      </c>
      <c r="B372" s="630" t="str">
        <f>'6.WS-Re-Exp'!B373</f>
        <v>ค่าเสื่อมราคาครุภัณฑ์ยานพาหนะและขนส่ง -Interface</v>
      </c>
      <c r="C372" s="610">
        <f>'6.WS-Re-Exp'!C373</f>
        <v>0</v>
      </c>
    </row>
    <row r="373" spans="1:3" x14ac:dyDescent="0.3">
      <c r="A373" s="630" t="str">
        <f>'6.WS-Re-Exp'!A374</f>
        <v>5105010161.103</v>
      </c>
      <c r="B373" s="630" t="str">
        <f>'6.WS-Re-Exp'!B374</f>
        <v>ค่าเสื่อมราคาครุภัณฑ์ไฟฟ้าและวิทยุ - Interface</v>
      </c>
      <c r="C373" s="610">
        <f>'6.WS-Re-Exp'!C374</f>
        <v>0</v>
      </c>
    </row>
    <row r="374" spans="1:3" x14ac:dyDescent="0.3">
      <c r="A374" s="630" t="str">
        <f>'6.WS-Re-Exp'!A375</f>
        <v>5105010161.104</v>
      </c>
      <c r="B374" s="630" t="str">
        <f>'6.WS-Re-Exp'!B375</f>
        <v>ค่าเสื่อมราคาครุภัณฑ์โฆษณาและเผยแพร่ -  Interface</v>
      </c>
      <c r="C374" s="610">
        <f>'6.WS-Re-Exp'!C375</f>
        <v>0</v>
      </c>
    </row>
    <row r="375" spans="1:3" x14ac:dyDescent="0.3">
      <c r="A375" s="630" t="str">
        <f>'6.WS-Re-Exp'!A376</f>
        <v>5105010161.105</v>
      </c>
      <c r="B375" s="630" t="str">
        <f>'6.WS-Re-Exp'!B376</f>
        <v>ค่าเสื่อมราคาครุภัณฑ์การเกษตร- Interface</v>
      </c>
      <c r="C375" s="610">
        <f>'6.WS-Re-Exp'!C376</f>
        <v>0</v>
      </c>
    </row>
    <row r="376" spans="1:3" x14ac:dyDescent="0.3">
      <c r="A376" s="630" t="str">
        <f>'6.WS-Re-Exp'!A377</f>
        <v>5105010161.106</v>
      </c>
      <c r="B376" s="630" t="str">
        <f>'6.WS-Re-Exp'!B377</f>
        <v>ค่าเสื่อมราคาครุภัณฑ์ก่อสร้าง -Interface</v>
      </c>
      <c r="C376" s="610">
        <f>'6.WS-Re-Exp'!C377</f>
        <v>0</v>
      </c>
    </row>
    <row r="377" spans="1:3" x14ac:dyDescent="0.3">
      <c r="A377" s="630" t="str">
        <f>'6.WS-Re-Exp'!A378</f>
        <v>5105010161.107</v>
      </c>
      <c r="B377" s="630" t="str">
        <f>'6.WS-Re-Exp'!B378</f>
        <v>ค่าเสื่อมราคาครุภัณฑ์วิทยาศาสตร์และการแพทย์ -Interface</v>
      </c>
      <c r="C377" s="610">
        <f>'6.WS-Re-Exp'!C378</f>
        <v>0</v>
      </c>
    </row>
    <row r="378" spans="1:3" x14ac:dyDescent="0.3">
      <c r="A378" s="630" t="str">
        <f>'6.WS-Re-Exp'!A379</f>
        <v>5105010161.108</v>
      </c>
      <c r="B378" s="630" t="str">
        <f>'6.WS-Re-Exp'!B379</f>
        <v>ค่าเสื่อมราคาอุปกรณ์คอมพิวเตอร์ -  Interface</v>
      </c>
      <c r="C378" s="610">
        <f>'6.WS-Re-Exp'!C379</f>
        <v>0</v>
      </c>
    </row>
    <row r="379" spans="1:3" x14ac:dyDescent="0.3">
      <c r="A379" s="630" t="str">
        <f>'6.WS-Re-Exp'!A380</f>
        <v>5105010161.109</v>
      </c>
      <c r="B379" s="630" t="str">
        <f>'6.WS-Re-Exp'!B380</f>
        <v>ค่าเสื่อมราคาครุภัณฑ์งานบ้านงานครัว -Interface</v>
      </c>
      <c r="C379" s="610">
        <f>'6.WS-Re-Exp'!C380</f>
        <v>0</v>
      </c>
    </row>
    <row r="380" spans="1:3" x14ac:dyDescent="0.3">
      <c r="A380" s="630" t="str">
        <f>'6.WS-Re-Exp'!A381</f>
        <v>5105010161.110</v>
      </c>
      <c r="B380" s="630" t="str">
        <f>'6.WS-Re-Exp'!B381</f>
        <v>ค่าเสื่อมราคาครุภัณฑ์อื่น -  Interface</v>
      </c>
      <c r="C380" s="610">
        <f>'6.WS-Re-Exp'!C381</f>
        <v>0</v>
      </c>
    </row>
    <row r="381" spans="1:3" x14ac:dyDescent="0.3">
      <c r="A381" s="630" t="str">
        <f>'6.WS-Re-Exp'!A382</f>
        <v>5105010164.101</v>
      </c>
      <c r="B381" s="630" t="str">
        <f>'6.WS-Re-Exp'!B382</f>
        <v>ค่าตัดจำหน่ายโปรแกรมคอมพิวเตอร์-Interface</v>
      </c>
      <c r="C381" s="610">
        <f>'6.WS-Re-Exp'!C382</f>
        <v>0</v>
      </c>
    </row>
    <row r="382" spans="1:3" x14ac:dyDescent="0.3">
      <c r="A382" s="630" t="str">
        <f>'6.WS-Re-Exp'!A383</f>
        <v>5105010164.103</v>
      </c>
      <c r="B382" s="630" t="str">
        <f>'6.WS-Re-Exp'!B383</f>
        <v>ค่าตัดจำหน่ายสินทรัพย์ไม่มีตัวตนอื่น- Interface</v>
      </c>
      <c r="C382" s="610">
        <f>'6.WS-Re-Exp'!C383</f>
        <v>0</v>
      </c>
    </row>
    <row r="383" spans="1:3" x14ac:dyDescent="0.3">
      <c r="A383" s="630" t="str">
        <f>'6.WS-Re-Exp'!A384</f>
        <v>5105010194.101</v>
      </c>
      <c r="B383" s="630" t="str">
        <f>'6.WS-Re-Exp'!B384</f>
        <v>ค่าเสื่อมราคา-อาคารและสิ่งปลูกสร้างไม่ระบุรายละเอียด</v>
      </c>
      <c r="C383" s="610">
        <f>'6.WS-Re-Exp'!C384</f>
        <v>0</v>
      </c>
    </row>
    <row r="384" spans="1:3" x14ac:dyDescent="0.3">
      <c r="A384" s="630" t="str">
        <f>'6.WS-Re-Exp'!A385</f>
        <v>5105010195.101</v>
      </c>
      <c r="B384" s="630" t="str">
        <f>'6.WS-Re-Exp'!B385</f>
        <v>ค่าเสื่อมราคา-ครุภัณฑ์ไม่ระบุรายละเอียด</v>
      </c>
      <c r="C384" s="610">
        <f>'6.WS-Re-Exp'!C385</f>
        <v>0</v>
      </c>
    </row>
    <row r="385" spans="1:3" x14ac:dyDescent="0.3">
      <c r="A385" s="630" t="str">
        <f>'6.WS-Re-Exp'!A386</f>
        <v>5107010113.101</v>
      </c>
      <c r="B385" s="630" t="str">
        <f>'6.WS-Re-Exp'!B386</f>
        <v>บัญชีค่าใช้จ่ายช่วยเหลือตามมาตรการของรัฐ (งบกลาง โควิด)</v>
      </c>
      <c r="C385" s="610">
        <f>'6.WS-Re-Exp'!C386</f>
        <v>0</v>
      </c>
    </row>
    <row r="386" spans="1:3" x14ac:dyDescent="0.3">
      <c r="A386" s="630" t="str">
        <f>'6.WS-Re-Exp'!A387</f>
        <v>5107010199.101</v>
      </c>
      <c r="B386" s="630" t="str">
        <f>'6.WS-Re-Exp'!B387</f>
        <v>ค่าใช้จ่ายอุดหนุนเพื่อการดำเนินงานอื่น</v>
      </c>
      <c r="C386" s="610">
        <f>'6.WS-Re-Exp'!C387</f>
        <v>0</v>
      </c>
    </row>
    <row r="387" spans="1:3" x14ac:dyDescent="0.3">
      <c r="A387" s="630" t="str">
        <f>'6.WS-Re-Exp'!A388</f>
        <v>5107020199.101</v>
      </c>
      <c r="B387" s="630" t="str">
        <f>'6.WS-Re-Exp'!B388</f>
        <v>ค่าใช้จ่ายเงินอุดหนุนเพื่อการลงทุนอื่น</v>
      </c>
      <c r="C387" s="610">
        <f>'6.WS-Re-Exp'!C388</f>
        <v>0</v>
      </c>
    </row>
    <row r="388" spans="1:3" x14ac:dyDescent="0.3">
      <c r="A388" s="630" t="str">
        <f>'6.WS-Re-Exp'!A389</f>
        <v>5107030101.101</v>
      </c>
      <c r="B388" s="630" t="str">
        <f>'6.WS-Re-Exp'!B389</f>
        <v>บัญชีพักเบิกเงินอุดหนุน</v>
      </c>
      <c r="C388" s="610">
        <f>'6.WS-Re-Exp'!C389</f>
        <v>0</v>
      </c>
    </row>
    <row r="389" spans="1:3" x14ac:dyDescent="0.3">
      <c r="A389" s="630" t="str">
        <f>'6.WS-Re-Exp'!A390</f>
        <v>5108010101.102</v>
      </c>
      <c r="B389" s="630" t="str">
        <f>'6.WS-Re-Exp'!B390</f>
        <v>หนี้สูญ-ลูกหนี้ค่าสิ่งส่งตรวจ-หน่วยงานภาครัฐ</v>
      </c>
      <c r="C389" s="610">
        <f>'6.WS-Re-Exp'!C390</f>
        <v>0</v>
      </c>
    </row>
    <row r="390" spans="1:3" x14ac:dyDescent="0.3">
      <c r="A390" s="630" t="str">
        <f>'6.WS-Re-Exp'!A391</f>
        <v>5108010101.104</v>
      </c>
      <c r="B390" s="630" t="str">
        <f>'6.WS-Re-Exp'!B391</f>
        <v>หนี้สูญ-ลูกหนี้ค่าวัสดุ/อุปกรณ์/น้ำยา-หน่วยงานภาครัฐ</v>
      </c>
      <c r="C390" s="610">
        <f>'6.WS-Re-Exp'!C391</f>
        <v>0</v>
      </c>
    </row>
    <row r="391" spans="1:3" x14ac:dyDescent="0.3">
      <c r="A391" s="630" t="str">
        <f>'6.WS-Re-Exp'!A392</f>
        <v>5108010101.105</v>
      </c>
      <c r="B391" s="630" t="str">
        <f>'6.WS-Re-Exp'!B392</f>
        <v>หนี้สูญ-ลูกหนี้ค่าสินค้า-หน่วยงานภาครัฐ</v>
      </c>
      <c r="C391" s="610">
        <f>'6.WS-Re-Exp'!C392</f>
        <v>0</v>
      </c>
    </row>
    <row r="392" spans="1:3" x14ac:dyDescent="0.3">
      <c r="A392" s="630" t="str">
        <f>'6.WS-Re-Exp'!A393</f>
        <v>5108010101.114</v>
      </c>
      <c r="B392" s="630" t="str">
        <f>'6.WS-Re-Exp'!B393</f>
        <v>หนี้สูญ-ลูกหนี้ค่ารักษา-ชำระเงิน OP</v>
      </c>
      <c r="C392" s="610">
        <f>'6.WS-Re-Exp'!C393</f>
        <v>0</v>
      </c>
    </row>
    <row r="393" spans="1:3" x14ac:dyDescent="0.3">
      <c r="A393" s="630" t="str">
        <f>'6.WS-Re-Exp'!A394</f>
        <v>5108010101.115</v>
      </c>
      <c r="B393" s="630" t="str">
        <f>'6.WS-Re-Exp'!B394</f>
        <v>หนี้สูญ-ลูกหนี้ค่ารักษา-ชำระเงิน IP</v>
      </c>
      <c r="C393" s="610">
        <f>'6.WS-Re-Exp'!C394</f>
        <v>0</v>
      </c>
    </row>
    <row r="394" spans="1:3" x14ac:dyDescent="0.3">
      <c r="A394" s="630" t="str">
        <f>'6.WS-Re-Exp'!A395</f>
        <v>5108010101.203</v>
      </c>
      <c r="B394" s="630" t="str">
        <f>'6.WS-Re-Exp'!B395</f>
        <v>หนี้สูญ-ลูกหนี้ค่ารักษา UC -OP นอก CUP (ในจังหวัด)</v>
      </c>
      <c r="C394" s="610">
        <f>'6.WS-Re-Exp'!C395</f>
        <v>0</v>
      </c>
    </row>
    <row r="395" spans="1:3" x14ac:dyDescent="0.3">
      <c r="A395" s="630" t="str">
        <f>'6.WS-Re-Exp'!A396</f>
        <v>5108010101.205</v>
      </c>
      <c r="B395" s="630" t="str">
        <f>'6.WS-Re-Exp'!B396</f>
        <v>หนี้สูญ-ลูกหนี้ค่ารักษา UC -OP นอก CUP (ต่างจังหวัด)</v>
      </c>
      <c r="C395" s="610">
        <f>'6.WS-Re-Exp'!C396</f>
        <v>0</v>
      </c>
    </row>
    <row r="396" spans="1:3" x14ac:dyDescent="0.3">
      <c r="A396" s="630" t="str">
        <f>'6.WS-Re-Exp'!A397</f>
        <v>5108010107.102</v>
      </c>
      <c r="B396" s="630" t="str">
        <f>'6.WS-Re-Exp'!B397</f>
        <v>หนี้สงสัยจะสูญ-ลูกหนี้ค่าสิ่งส่งตรวจ -หน่วยงานภาครัฐ</v>
      </c>
      <c r="C396" s="610">
        <f>'6.WS-Re-Exp'!C397</f>
        <v>0</v>
      </c>
    </row>
    <row r="397" spans="1:3" x14ac:dyDescent="0.3">
      <c r="A397" s="630" t="str">
        <f>'6.WS-Re-Exp'!A398</f>
        <v>5108010107.104</v>
      </c>
      <c r="B397" s="630" t="str">
        <f>'6.WS-Re-Exp'!B398</f>
        <v>หนี้สงสัยจะสูญ-ลูกหนี้ค่าวัสดุ/อุปกรณ์/น้ำยา-หน่วยงานภาครัฐ</v>
      </c>
      <c r="C397" s="610">
        <f>'6.WS-Re-Exp'!C398</f>
        <v>0</v>
      </c>
    </row>
    <row r="398" spans="1:3" x14ac:dyDescent="0.3">
      <c r="A398" s="630" t="str">
        <f>'6.WS-Re-Exp'!A399</f>
        <v>5108010107.105</v>
      </c>
      <c r="B398" s="630" t="str">
        <f>'6.WS-Re-Exp'!B399</f>
        <v>หนี้สงสัยจะสูญ-ลูกหนี้ค่าสินค้า-หน่วยงานภาครัฐ</v>
      </c>
      <c r="C398" s="610">
        <f>'6.WS-Re-Exp'!C399</f>
        <v>0</v>
      </c>
    </row>
    <row r="399" spans="1:3" x14ac:dyDescent="0.3">
      <c r="A399" s="630" t="str">
        <f>'6.WS-Re-Exp'!A400</f>
        <v>5108010107.114</v>
      </c>
      <c r="B399" s="630" t="str">
        <f>'6.WS-Re-Exp'!B400</f>
        <v>หนี้สงสัยจะสูญ-ลูกหนี้ค่ารักษา-ชำระเงิน OP</v>
      </c>
      <c r="C399" s="610">
        <f>'6.WS-Re-Exp'!C400</f>
        <v>0</v>
      </c>
    </row>
    <row r="400" spans="1:3" x14ac:dyDescent="0.3">
      <c r="A400" s="630" t="str">
        <f>'6.WS-Re-Exp'!A401</f>
        <v>5108010107.115</v>
      </c>
      <c r="B400" s="630" t="str">
        <f>'6.WS-Re-Exp'!B401</f>
        <v>หนี้สงสัยจะสูญ-ลูกหนี้ค่ารักษา-ชำระเงิน  IP</v>
      </c>
      <c r="C400" s="610">
        <f>'6.WS-Re-Exp'!C401</f>
        <v>0</v>
      </c>
    </row>
    <row r="401" spans="1:3" x14ac:dyDescent="0.3">
      <c r="A401" s="630" t="str">
        <f>'6.WS-Re-Exp'!A402</f>
        <v>5108010107.203</v>
      </c>
      <c r="B401" s="630" t="str">
        <f>'6.WS-Re-Exp'!B402</f>
        <v>หนี้สงสัยจะสูญ-ลูกหนี้ค่ารักษา UC-OP นอก CUP (ในจังหวัด)</v>
      </c>
      <c r="C401" s="610">
        <f>'6.WS-Re-Exp'!C402</f>
        <v>0</v>
      </c>
    </row>
    <row r="402" spans="1:3" x14ac:dyDescent="0.3">
      <c r="A402" s="630" t="str">
        <f>'6.WS-Re-Exp'!A403</f>
        <v>5108010107.205</v>
      </c>
      <c r="B402" s="630" t="str">
        <f>'6.WS-Re-Exp'!B403</f>
        <v>หนี้สงสัยจะสูญ-ลูกหนี้ค่ารักษา UC-OP นอก CUP (ต่างจังหวัด)</v>
      </c>
      <c r="C402" s="610">
        <f>'6.WS-Re-Exp'!C403</f>
        <v>0</v>
      </c>
    </row>
    <row r="403" spans="1:3" x14ac:dyDescent="0.3">
      <c r="A403" s="630" t="str">
        <f>'6.WS-Re-Exp'!A404</f>
        <v>5112010103.101</v>
      </c>
      <c r="B403" s="630" t="str">
        <f>'6.WS-Re-Exp'!B404</f>
        <v>ค่าสวัสดิการสังคมอื่น</v>
      </c>
      <c r="C403" s="610">
        <f>'6.WS-Re-Exp'!C404</f>
        <v>0</v>
      </c>
    </row>
    <row r="404" spans="1:3" x14ac:dyDescent="0.3">
      <c r="A404" s="630" t="str">
        <f>'6.WS-Re-Exp'!A405</f>
        <v>5203010105.101</v>
      </c>
      <c r="B404" s="630" t="str">
        <f>'6.WS-Re-Exp'!B405</f>
        <v>ค่าจำหน่าย-อาคารเพื่อการพักอาศัย</v>
      </c>
      <c r="C404" s="610">
        <f>'6.WS-Re-Exp'!C405</f>
        <v>0</v>
      </c>
    </row>
    <row r="405" spans="1:3" x14ac:dyDescent="0.3">
      <c r="A405" s="630" t="str">
        <f>'6.WS-Re-Exp'!A406</f>
        <v>5203010106.101</v>
      </c>
      <c r="B405" s="630" t="str">
        <f>'6.WS-Re-Exp'!B406</f>
        <v>ค่าจำหน่าย-อาคารสำนักงาน</v>
      </c>
      <c r="C405" s="610">
        <f>'6.WS-Re-Exp'!C406</f>
        <v>0</v>
      </c>
    </row>
    <row r="406" spans="1:3" x14ac:dyDescent="0.3">
      <c r="A406" s="630" t="str">
        <f>'6.WS-Re-Exp'!A407</f>
        <v>5203010107.101</v>
      </c>
      <c r="B406" s="630" t="str">
        <f>'6.WS-Re-Exp'!B407</f>
        <v>ค่าจำหน่าย-อาคารเพื่อประโยชน์อื่น</v>
      </c>
      <c r="C406" s="610">
        <f>'6.WS-Re-Exp'!C407</f>
        <v>0</v>
      </c>
    </row>
    <row r="407" spans="1:3" x14ac:dyDescent="0.3">
      <c r="A407" s="630" t="str">
        <f>'6.WS-Re-Exp'!A408</f>
        <v>5203010109.101</v>
      </c>
      <c r="B407" s="630" t="str">
        <f>'6.WS-Re-Exp'!B408</f>
        <v>ค่าจำหน่าย-สิ่งปลูกสร้าง</v>
      </c>
      <c r="C407" s="610">
        <f>'6.WS-Re-Exp'!C408</f>
        <v>0</v>
      </c>
    </row>
    <row r="408" spans="1:3" x14ac:dyDescent="0.3">
      <c r="A408" s="630" t="str">
        <f>'6.WS-Re-Exp'!A409</f>
        <v>5203010110.101</v>
      </c>
      <c r="B408" s="630" t="str">
        <f>'6.WS-Re-Exp'!B409</f>
        <v>ค่าจำหน่าย-อาคารและสิ่งปลูกสร้าง - Interface</v>
      </c>
      <c r="C408" s="610">
        <f>'6.WS-Re-Exp'!C409</f>
        <v>0</v>
      </c>
    </row>
    <row r="409" spans="1:3" x14ac:dyDescent="0.3">
      <c r="A409" s="630" t="str">
        <f>'6.WS-Re-Exp'!A410</f>
        <v>5203010111.101</v>
      </c>
      <c r="B409" s="630" t="str">
        <f>'6.WS-Re-Exp'!B410</f>
        <v>ค่าจำหน่าย-ครุภัณฑ์สำนักงาน</v>
      </c>
      <c r="C409" s="610">
        <f>'6.WS-Re-Exp'!C410</f>
        <v>0</v>
      </c>
    </row>
    <row r="410" spans="1:3" x14ac:dyDescent="0.3">
      <c r="A410" s="630" t="str">
        <f>'6.WS-Re-Exp'!A411</f>
        <v>5203010112.101</v>
      </c>
      <c r="B410" s="630" t="str">
        <f>'6.WS-Re-Exp'!B411</f>
        <v>ค่าจำหน่าย-ยานพาหนะและอุปกรณ์การขนส่ง</v>
      </c>
      <c r="C410" s="610">
        <f>'6.WS-Re-Exp'!C411</f>
        <v>0</v>
      </c>
    </row>
    <row r="411" spans="1:3" x14ac:dyDescent="0.3">
      <c r="A411" s="630" t="str">
        <f>'6.WS-Re-Exp'!A412</f>
        <v>5203010113.101</v>
      </c>
      <c r="B411" s="630" t="str">
        <f>'6.WS-Re-Exp'!B412</f>
        <v>ค่าจำหน่าย-ครุภัณฑ์ไฟฟ้าและวิทยุ</v>
      </c>
      <c r="C411" s="610">
        <f>'6.WS-Re-Exp'!C412</f>
        <v>0</v>
      </c>
    </row>
    <row r="412" spans="1:3" x14ac:dyDescent="0.3">
      <c r="A412" s="630" t="str">
        <f>'6.WS-Re-Exp'!A413</f>
        <v>5203010114.101</v>
      </c>
      <c r="B412" s="630" t="str">
        <f>'6.WS-Re-Exp'!B413</f>
        <v>ค่าจำหน่าย-ครุภัณฑ์โฆษณาและเผยแพร่</v>
      </c>
      <c r="C412" s="610">
        <f>'6.WS-Re-Exp'!C413</f>
        <v>0</v>
      </c>
    </row>
    <row r="413" spans="1:3" x14ac:dyDescent="0.3">
      <c r="A413" s="630" t="str">
        <f>'6.WS-Re-Exp'!A414</f>
        <v>5203010115.101</v>
      </c>
      <c r="B413" s="630" t="str">
        <f>'6.WS-Re-Exp'!B414</f>
        <v>ค่าจำหน่าย-ครุภัณฑ์การเกษตร</v>
      </c>
      <c r="C413" s="610">
        <f>'6.WS-Re-Exp'!C414</f>
        <v>0</v>
      </c>
    </row>
    <row r="414" spans="1:3" x14ac:dyDescent="0.3">
      <c r="A414" s="630" t="str">
        <f>'6.WS-Re-Exp'!A415</f>
        <v>5203010117.101</v>
      </c>
      <c r="B414" s="630" t="str">
        <f>'6.WS-Re-Exp'!B415</f>
        <v>ค่าจำหน่าย-ครุภัณฑ์ก่อสร้าง</v>
      </c>
      <c r="C414" s="610">
        <f>'6.WS-Re-Exp'!C415</f>
        <v>0</v>
      </c>
    </row>
    <row r="415" spans="1:3" x14ac:dyDescent="0.3">
      <c r="A415" s="630" t="str">
        <f>'6.WS-Re-Exp'!A416</f>
        <v>5203010119.101</v>
      </c>
      <c r="B415" s="630" t="str">
        <f>'6.WS-Re-Exp'!B416</f>
        <v>ค่าจำหน่าย-ครุภัณฑ์วิทยาศาสตร์และการแพทย์</v>
      </c>
      <c r="C415" s="610">
        <f>'6.WS-Re-Exp'!C416</f>
        <v>0</v>
      </c>
    </row>
    <row r="416" spans="1:3" x14ac:dyDescent="0.3">
      <c r="A416" s="630" t="str">
        <f>'6.WS-Re-Exp'!A417</f>
        <v>5203010120.101</v>
      </c>
      <c r="B416" s="630" t="str">
        <f>'6.WS-Re-Exp'!B417</f>
        <v>ค่าจำหน่าย-อุปกรณ์คอมพิวเตอร์</v>
      </c>
      <c r="C416" s="610">
        <f>'6.WS-Re-Exp'!C417</f>
        <v>0</v>
      </c>
    </row>
    <row r="417" spans="1:3" x14ac:dyDescent="0.3">
      <c r="A417" s="630" t="str">
        <f>'6.WS-Re-Exp'!A418</f>
        <v>5203010122.101</v>
      </c>
      <c r="B417" s="630" t="str">
        <f>'6.WS-Re-Exp'!B418</f>
        <v>ค่าจำหน่าย-ครุภัณฑ์งานบ้านงานครัว</v>
      </c>
      <c r="C417" s="610">
        <f>'6.WS-Re-Exp'!C418</f>
        <v>0</v>
      </c>
    </row>
    <row r="418" spans="1:3" x14ac:dyDescent="0.3">
      <c r="A418" s="630" t="str">
        <f>'6.WS-Re-Exp'!A419</f>
        <v>5203010126.101</v>
      </c>
      <c r="B418" s="630" t="str">
        <f>'6.WS-Re-Exp'!B419</f>
        <v>ค่าจำหน่าย-อุปกรณ์อื่น ๆ</v>
      </c>
      <c r="C418" s="610">
        <f>'6.WS-Re-Exp'!C419</f>
        <v>0</v>
      </c>
    </row>
    <row r="419" spans="1:3" x14ac:dyDescent="0.3">
      <c r="A419" s="630" t="str">
        <f>'6.WS-Re-Exp'!A420</f>
        <v>5203010141.101</v>
      </c>
      <c r="B419" s="630" t="str">
        <f>'6.WS-Re-Exp'!B420</f>
        <v>ค่าจำหน่าย - ครุภัณฑ์ Interface</v>
      </c>
      <c r="C419" s="610">
        <f>'6.WS-Re-Exp'!C420</f>
        <v>0</v>
      </c>
    </row>
    <row r="420" spans="1:3" x14ac:dyDescent="0.3">
      <c r="A420" s="630" t="str">
        <f>'6.WS-Re-Exp'!A421</f>
        <v>5203010142.101</v>
      </c>
      <c r="B420" s="630" t="str">
        <f>'6.WS-Re-Exp'!B421</f>
        <v>ค่าจำหน่าย - สินทรัพย์ไม่มีตัวตน Interface</v>
      </c>
      <c r="C420" s="610">
        <f>'6.WS-Re-Exp'!C421</f>
        <v>0</v>
      </c>
    </row>
    <row r="421" spans="1:3" x14ac:dyDescent="0.3">
      <c r="A421" s="630" t="str">
        <f>'6.WS-Re-Exp'!A422</f>
        <v>5203010145.101</v>
      </c>
      <c r="B421" s="630" t="str">
        <f>'6.WS-Re-Exp'!B422</f>
        <v>ค่าจำหน่าย-อาคารและสิ่งปลูกสร้างไม่ระบุรายละเอียด</v>
      </c>
      <c r="C421" s="610">
        <f>'6.WS-Re-Exp'!C422</f>
        <v>0</v>
      </c>
    </row>
    <row r="422" spans="1:3" x14ac:dyDescent="0.3">
      <c r="A422" s="630" t="str">
        <f>'6.WS-Re-Exp'!A423</f>
        <v>5203010146.101</v>
      </c>
      <c r="B422" s="630" t="str">
        <f>'6.WS-Re-Exp'!B423</f>
        <v>ค่าจำหน่าย-ครุภัณฑ์ไม่ระบุรายละเอียด</v>
      </c>
      <c r="C422" s="610">
        <f>'6.WS-Re-Exp'!C423</f>
        <v>0</v>
      </c>
    </row>
    <row r="423" spans="1:3" x14ac:dyDescent="0.3">
      <c r="A423" s="630" t="str">
        <f>'6.WS-Re-Exp'!A424</f>
        <v>5205010101.101</v>
      </c>
      <c r="B423" s="630" t="str">
        <f>'6.WS-Re-Exp'!B424</f>
        <v>ค่าใช้จ่ายเงินช่วยเหลือผู้ประสบภัย</v>
      </c>
      <c r="C423" s="610">
        <f>'6.WS-Re-Exp'!C424</f>
        <v>0</v>
      </c>
    </row>
    <row r="424" spans="1:3" x14ac:dyDescent="0.3">
      <c r="A424" s="630" t="str">
        <f>'6.WS-Re-Exp'!A425</f>
        <v>5209010112.101</v>
      </c>
      <c r="B424" s="630" t="str">
        <f>'6.WS-Re-Exp'!B425</f>
        <v>ค่าใช้จ่ายระหว่างหน่วยงาน-หน่วยงานส่งเงินเบิกเกินส่งคืนให้กรมบัญชีกลาง</v>
      </c>
      <c r="C424" s="610">
        <f>'6.WS-Re-Exp'!C425</f>
        <v>0</v>
      </c>
    </row>
    <row r="425" spans="1:3" x14ac:dyDescent="0.3">
      <c r="A425" s="630" t="str">
        <f>'6.WS-Re-Exp'!A426</f>
        <v>5210010101.101</v>
      </c>
      <c r="B425" s="630" t="str">
        <f>'6.WS-Re-Exp'!B426</f>
        <v xml:space="preserve">ค่าใช้จ่ายระหว่างหน่วยงาน - กรมบัญชีกลางโอนเงินนอกงบประมาณให้หน่วยงาน </v>
      </c>
      <c r="C425" s="610">
        <f>'6.WS-Re-Exp'!C426</f>
        <v>0</v>
      </c>
    </row>
    <row r="426" spans="1:3" x14ac:dyDescent="0.3">
      <c r="A426" s="630" t="str">
        <f>'6.WS-Re-Exp'!A427</f>
        <v>5210010102.101</v>
      </c>
      <c r="B426" s="630" t="str">
        <f>'6.WS-Re-Exp'!B427</f>
        <v>ค่าใช้จ่ายระหว่างหน่วยงาน  หน่วยงานโอนเงินนอกงบประมาณให้กรมบัญชีกลาง</v>
      </c>
      <c r="C426" s="610">
        <f>'6.WS-Re-Exp'!C427</f>
        <v>0</v>
      </c>
    </row>
    <row r="427" spans="1:3" x14ac:dyDescent="0.3">
      <c r="A427" s="630" t="str">
        <f>'6.WS-Re-Exp'!A428</f>
        <v>5210010103.101</v>
      </c>
      <c r="B427" s="630" t="str">
        <f>'6.WS-Re-Exp'!B428</f>
        <v>ค่าใช้จ่ายระหว่างหน่วยงาน - หน่วยงานโอนเงินรายได้แผ่นดินให้กรมบัญชีกลาง</v>
      </c>
      <c r="C427" s="610">
        <f>'6.WS-Re-Exp'!C428</f>
        <v>0</v>
      </c>
    </row>
    <row r="428" spans="1:3" x14ac:dyDescent="0.3">
      <c r="A428" s="630" t="str">
        <f>'6.WS-Re-Exp'!A429</f>
        <v>5210010105.101</v>
      </c>
      <c r="B428" s="630" t="str">
        <f>'6.WS-Re-Exp'!B429</f>
        <v>ค่าใช้จ่ายระหว่างหน่วยงาน  - ปรับเงินฝากคลัง</v>
      </c>
      <c r="C428" s="610">
        <f>'6.WS-Re-Exp'!C429</f>
        <v>0</v>
      </c>
    </row>
    <row r="429" spans="1:3" x14ac:dyDescent="0.3">
      <c r="A429" s="630" t="str">
        <f>'6.WS-Re-Exp'!A430</f>
        <v>5210010112.101</v>
      </c>
      <c r="B429" s="630" t="str">
        <f>'6.WS-Re-Exp'!B430</f>
        <v>คชจ.ระหว่างหน่วยงาน - รายได้แผ่นดินรอนำส่งคลัง</v>
      </c>
      <c r="C429" s="610">
        <f>'6.WS-Re-Exp'!C430</f>
        <v>0</v>
      </c>
    </row>
    <row r="430" spans="1:3" x14ac:dyDescent="0.3">
      <c r="A430" s="630" t="str">
        <f>'6.WS-Re-Exp'!A431</f>
        <v>5210010118.101</v>
      </c>
      <c r="B430" s="630" t="str">
        <f>'6.WS-Re-Exp'!B431</f>
        <v>ค่าใช้จ่ายระหว่างกัน-ภายในกรมเดียวกัน (Auto)</v>
      </c>
      <c r="C430" s="610">
        <f>'6.WS-Re-Exp'!C431</f>
        <v>0</v>
      </c>
    </row>
    <row r="431" spans="1:3" x14ac:dyDescent="0.3">
      <c r="A431" s="630" t="str">
        <f>'6.WS-Re-Exp'!A432</f>
        <v>5210010121.101</v>
      </c>
      <c r="B431" s="630" t="str">
        <f>'6.WS-Re-Exp'!B432</f>
        <v>ค่าใช้จ่ายระหว่างกัน-ภายในกรมเดียวกัน (Manual)</v>
      </c>
      <c r="C431" s="610">
        <f>'6.WS-Re-Exp'!C432</f>
        <v>0</v>
      </c>
    </row>
    <row r="432" spans="1:3" x14ac:dyDescent="0.3">
      <c r="A432" s="630" t="str">
        <f>'6.WS-Re-Exp'!A433</f>
        <v>5211010101.101</v>
      </c>
      <c r="B432" s="630" t="str">
        <f>'6.WS-Re-Exp'!B433</f>
        <v>โอนสินทรัพย์ให้หน่วยงานของรัฐ</v>
      </c>
      <c r="C432" s="610">
        <f>'6.WS-Re-Exp'!C433</f>
        <v>0</v>
      </c>
    </row>
    <row r="433" spans="1:3" x14ac:dyDescent="0.3">
      <c r="A433" s="630" t="str">
        <f>'6.WS-Re-Exp'!A434</f>
        <v>5211010102.101</v>
      </c>
      <c r="B433" s="630" t="str">
        <f>'6.WS-Re-Exp'!B434</f>
        <v>โอนสินทรัพย์ให้หน่วยงานของรัฐบัญชีบริจาคสินทรัพย์ให้หน่วยงานภายนอก</v>
      </c>
      <c r="C433" s="610">
        <f>'6.WS-Re-Exp'!C434</f>
        <v>0</v>
      </c>
    </row>
    <row r="434" spans="1:3" x14ac:dyDescent="0.3">
      <c r="A434" s="630" t="str">
        <f>'6.WS-Re-Exp'!A435</f>
        <v>5212010199.101</v>
      </c>
      <c r="B434" s="630" t="str">
        <f>'6.WS-Re-Exp'!B435</f>
        <v>ค่าใช้จ่ายโครงการผลิตแพทย์</v>
      </c>
      <c r="C434" s="610">
        <f>'6.WS-Re-Exp'!C435</f>
        <v>0</v>
      </c>
    </row>
    <row r="435" spans="1:3" x14ac:dyDescent="0.3">
      <c r="A435" s="630" t="str">
        <f>'6.WS-Re-Exp'!A436</f>
        <v>5212010199.102</v>
      </c>
      <c r="B435" s="630" t="str">
        <f>'6.WS-Re-Exp'!B436</f>
        <v>ค่าใช้จ่ายโครงการผลิตบุคลากรทางการแพทย์</v>
      </c>
      <c r="C435" s="610">
        <f>'6.WS-Re-Exp'!C436</f>
        <v>0</v>
      </c>
    </row>
    <row r="436" spans="1:3" x14ac:dyDescent="0.3">
      <c r="A436" s="630" t="str">
        <f>'6.WS-Re-Exp'!A437</f>
        <v>5212010199.104</v>
      </c>
      <c r="B436" s="630" t="str">
        <f>'6.WS-Re-Exp'!B437</f>
        <v>ค่าใช้จ่ายที่ดิน</v>
      </c>
      <c r="C436" s="610">
        <f>'6.WS-Re-Exp'!C437</f>
        <v>0</v>
      </c>
    </row>
    <row r="437" spans="1:3" x14ac:dyDescent="0.3">
      <c r="A437" s="630" t="str">
        <f>'6.WS-Re-Exp'!A438</f>
        <v>5212010199.105</v>
      </c>
      <c r="B437" s="630" t="str">
        <f>'6.WS-Re-Exp'!B438</f>
        <v>ค่าใช้จ่ายลักษณะอื่น</v>
      </c>
      <c r="C437" s="610">
        <f>'6.WS-Re-Exp'!C438</f>
        <v>0</v>
      </c>
    </row>
    <row r="438" spans="1:3" x14ac:dyDescent="0.3">
      <c r="A438" s="630" t="str">
        <f>'6.WS-Re-Exp'!A439</f>
        <v>5212010199.106</v>
      </c>
      <c r="B438" s="630" t="str">
        <f>'6.WS-Re-Exp'!B439</f>
        <v>ค่าใช้จ่ายอื่น-สินค้าโอนไป สสจ./รพศ./รพท./รพช./รพ.สต.</v>
      </c>
      <c r="C438" s="610">
        <f>'6.WS-Re-Exp'!C439</f>
        <v>0</v>
      </c>
    </row>
    <row r="439" spans="1:3" x14ac:dyDescent="0.3">
      <c r="A439" s="630" t="str">
        <f>'6.WS-Re-Exp'!A440</f>
        <v>5212010199.107</v>
      </c>
      <c r="B439" s="630" t="str">
        <f>'6.WS-Re-Exp'!B440</f>
        <v>ค่าใช้จ่ายอื่น-วัสดุโอนไป สสจ./ รพศ./รพท./รพช./รพ.สต.</v>
      </c>
      <c r="C439" s="610">
        <f>'6.WS-Re-Exp'!C440</f>
        <v>0</v>
      </c>
    </row>
    <row r="440" spans="1:3" x14ac:dyDescent="0.3">
      <c r="A440" s="630" t="str">
        <f>'6.WS-Re-Exp'!A441</f>
        <v>5212010199.108</v>
      </c>
      <c r="B440" s="630" t="str">
        <f>'6.WS-Re-Exp'!B441</f>
        <v>ค่าใช้จ่ายอื่น-ครุภัณฑ์ ที่ดิน และสิ่งก่อสร้าง โอนไป  สสจ./รพศ./รพท./รพช./รพ.สต.</v>
      </c>
      <c r="C440" s="610">
        <f>'6.WS-Re-Exp'!C441</f>
        <v>0</v>
      </c>
    </row>
    <row r="441" spans="1:3" x14ac:dyDescent="0.3">
      <c r="A441" s="630" t="str">
        <f>'6.WS-Re-Exp'!A442</f>
        <v>5212010199.109</v>
      </c>
      <c r="B441" s="630" t="str">
        <f>'6.WS-Re-Exp'!B442</f>
        <v>ค่าใช้จ่ายอื่น-เงินงบประมาณงบลงทุนโอนไปสสจ./รพศ./รพท./รพช./รพ.สต.</v>
      </c>
      <c r="C441" s="610">
        <f>'6.WS-Re-Exp'!C442</f>
        <v>0</v>
      </c>
    </row>
    <row r="442" spans="1:3" x14ac:dyDescent="0.3">
      <c r="A442" s="630" t="str">
        <f>'6.WS-Re-Exp'!A443</f>
        <v>5212010199.110</v>
      </c>
      <c r="B442" s="630" t="str">
        <f>'6.WS-Re-Exp'!B443</f>
        <v>ค่าใช้จ่ายอื่น-เงินงบประมาณงบดำเนินงานโอนไปสสจ./รพศ./รพท./รพช./รพ.สต.</v>
      </c>
      <c r="C442" s="610">
        <f>'6.WS-Re-Exp'!C443</f>
        <v>0</v>
      </c>
    </row>
    <row r="443" spans="1:3" x14ac:dyDescent="0.3">
      <c r="A443" s="630" t="str">
        <f>'6.WS-Re-Exp'!A444</f>
        <v>5212010199.111</v>
      </c>
      <c r="B443" s="630" t="str">
        <f>'6.WS-Re-Exp'!B444</f>
        <v>ค่าใช้จ่ายอื่น-เงินงบประมาณงบ อุดหนุนโอนไปสสจ./รพศ./รพท./รพช./รพ.สต.</v>
      </c>
      <c r="C443" s="610">
        <f>'6.WS-Re-Exp'!C444</f>
        <v>0</v>
      </c>
    </row>
    <row r="444" spans="1:3" x14ac:dyDescent="0.3">
      <c r="A444" s="630" t="str">
        <f>'6.WS-Re-Exp'!A445</f>
        <v>5212010199.112</v>
      </c>
      <c r="B444" s="630" t="str">
        <f>'6.WS-Re-Exp'!B445</f>
        <v>ค่าใช้จ่ายอื่น-เงินงบประมาณงบรายจ่ายอื่นโอนไปสสจ./รพศ./รพท./รพช./รพ.สต.</v>
      </c>
      <c r="C444" s="610">
        <f>'6.WS-Re-Exp'!C445</f>
        <v>0</v>
      </c>
    </row>
    <row r="445" spans="1:3" x14ac:dyDescent="0.3">
      <c r="A445" s="630" t="str">
        <f>'6.WS-Re-Exp'!A446</f>
        <v>5212010199.113</v>
      </c>
      <c r="B445" s="630" t="str">
        <f>'6.WS-Re-Exp'!B446</f>
        <v>ค่าใช้จ่ายอื่น-เงินงบประมาณงบกลางโอนไป สสจ./รพศ. /รพท./รพช./รพ.สต.</v>
      </c>
      <c r="C445" s="610">
        <f>'6.WS-Re-Exp'!C446</f>
        <v>0</v>
      </c>
    </row>
    <row r="446" spans="1:3" x14ac:dyDescent="0.3">
      <c r="A446" s="630" t="str">
        <f>'6.WS-Re-Exp'!A447</f>
        <v>5212010199.114</v>
      </c>
      <c r="B446" s="630" t="str">
        <f>'6.WS-Re-Exp'!B447</f>
        <v>ค่าใช้จ่ายอื่น-เงินนอกงบประมาณโอนไปสสจ./รพศ./รพท./รพช./รพ.สต.</v>
      </c>
      <c r="C446" s="610">
        <f>'6.WS-Re-Exp'!C447</f>
        <v>0</v>
      </c>
    </row>
    <row r="447" spans="1:3" x14ac:dyDescent="0.3">
      <c r="A447" s="630" t="str">
        <f>'6.WS-Re-Exp'!A448</f>
        <v>5401010101.101</v>
      </c>
      <c r="B447" s="630" t="str">
        <f>'6.WS-Re-Exp'!B448</f>
        <v>ค่าใช้จ่ายรายการพิเศษนอกเหนือการดำเนินงานปกติ</v>
      </c>
      <c r="C447" s="610">
        <f>'6.WS-Re-Exp'!C448</f>
        <v>0</v>
      </c>
    </row>
    <row r="448" spans="1:3" x14ac:dyDescent="0.3">
      <c r="A448" s="630"/>
      <c r="B448" s="630"/>
      <c r="C448" s="630"/>
    </row>
    <row r="449" spans="1:3" x14ac:dyDescent="0.3">
      <c r="A449" s="630"/>
      <c r="B449" s="630"/>
      <c r="C449" s="630"/>
    </row>
    <row r="450" spans="1:3" x14ac:dyDescent="0.3">
      <c r="A450" s="630"/>
      <c r="B450" s="630"/>
      <c r="C450" s="63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R19"/>
  <sheetViews>
    <sheetView zoomScale="80" zoomScaleNormal="80" workbookViewId="0">
      <pane xSplit="2" ySplit="4" topLeftCell="E5" activePane="bottomRight" state="frozen"/>
      <selection pane="topRight" activeCell="B1" sqref="B1"/>
      <selection pane="bottomLeft" activeCell="A3" sqref="A3"/>
      <selection pane="bottomRight" activeCell="K10" sqref="K10"/>
    </sheetView>
  </sheetViews>
  <sheetFormatPr defaultColWidth="9" defaultRowHeight="24" x14ac:dyDescent="0.8"/>
  <cols>
    <col min="1" max="1" width="16.08203125" style="6" bestFit="1" customWidth="1"/>
    <col min="2" max="2" width="45.4140625" style="6" customWidth="1"/>
    <col min="3" max="3" width="17.83203125" style="6" customWidth="1"/>
    <col min="4" max="4" width="19.08203125" style="6" customWidth="1"/>
    <col min="5" max="5" width="17.6640625" style="6" customWidth="1"/>
    <col min="6" max="8" width="19.4140625" style="6" customWidth="1"/>
    <col min="9" max="9" width="26.6640625" style="6" bestFit="1" customWidth="1"/>
    <col min="10" max="10" width="21.83203125" style="6" customWidth="1"/>
    <col min="11" max="11" width="21.33203125" style="6" customWidth="1"/>
    <col min="12" max="12" width="20.83203125" style="6" customWidth="1"/>
    <col min="13" max="13" width="19.4140625" style="6" customWidth="1"/>
    <col min="14" max="14" width="31.4140625" style="6" customWidth="1"/>
    <col min="15" max="15" width="14.58203125" style="6" customWidth="1"/>
    <col min="16" max="16" width="17.1640625" style="6" customWidth="1"/>
    <col min="17" max="17" width="13.9140625" style="6" customWidth="1"/>
    <col min="18" max="18" width="19.4140625" style="6" customWidth="1"/>
    <col min="19" max="16384" width="9" style="6"/>
  </cols>
  <sheetData>
    <row r="1" spans="1:18" ht="27" customHeight="1" x14ac:dyDescent="0.8">
      <c r="B1" s="671" t="s">
        <v>650</v>
      </c>
      <c r="C1" s="671"/>
      <c r="D1" s="671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</row>
    <row r="2" spans="1:18" s="131" customFormat="1" ht="27.65" customHeight="1" x14ac:dyDescent="0.9">
      <c r="B2" s="337"/>
      <c r="C2" s="337" t="s">
        <v>1029</v>
      </c>
      <c r="D2" s="337" t="s">
        <v>1039</v>
      </c>
      <c r="E2" s="337" t="s">
        <v>1031</v>
      </c>
      <c r="F2" s="337" t="s">
        <v>1032</v>
      </c>
      <c r="G2" s="337" t="s">
        <v>1026</v>
      </c>
      <c r="H2" s="337" t="s">
        <v>1028</v>
      </c>
      <c r="I2" s="337" t="s">
        <v>1154</v>
      </c>
      <c r="J2" s="337" t="s">
        <v>1151</v>
      </c>
      <c r="K2" s="337" t="s">
        <v>1041</v>
      </c>
      <c r="L2" s="337" t="s">
        <v>1042</v>
      </c>
      <c r="M2" s="337" t="s">
        <v>1152</v>
      </c>
      <c r="N2" s="346" t="s">
        <v>6291</v>
      </c>
      <c r="O2" s="337" t="s">
        <v>1153</v>
      </c>
      <c r="P2" s="337" t="s">
        <v>2196</v>
      </c>
      <c r="Q2" s="337" t="s">
        <v>5993</v>
      </c>
      <c r="R2" s="337" t="s">
        <v>5994</v>
      </c>
    </row>
    <row r="3" spans="1:18" s="345" customFormat="1" ht="42" x14ac:dyDescent="0.3">
      <c r="B3" s="104"/>
      <c r="C3" s="672" t="s">
        <v>1147</v>
      </c>
      <c r="D3" s="672"/>
      <c r="E3" s="672"/>
      <c r="F3" s="673" t="s">
        <v>1148</v>
      </c>
      <c r="G3" s="673"/>
      <c r="H3" s="673"/>
      <c r="I3" s="104"/>
      <c r="J3" s="104" t="s">
        <v>6290</v>
      </c>
      <c r="K3" s="104" t="s">
        <v>6286</v>
      </c>
      <c r="L3" s="104"/>
      <c r="M3" s="104"/>
      <c r="N3" s="104"/>
      <c r="O3" s="104"/>
      <c r="P3" s="386"/>
      <c r="Q3" s="386"/>
    </row>
    <row r="4" spans="1:18" s="1" customFormat="1" ht="48" x14ac:dyDescent="0.8">
      <c r="B4" s="675" t="s">
        <v>678</v>
      </c>
      <c r="C4" s="677" t="s">
        <v>5851</v>
      </c>
      <c r="D4" s="677" t="s">
        <v>681</v>
      </c>
      <c r="E4" s="677" t="s">
        <v>1133</v>
      </c>
      <c r="F4" s="679" t="s">
        <v>5851</v>
      </c>
      <c r="G4" s="679" t="s">
        <v>681</v>
      </c>
      <c r="H4" s="679" t="s">
        <v>1133</v>
      </c>
      <c r="I4" s="664" t="s">
        <v>5931</v>
      </c>
      <c r="J4" s="662" t="s">
        <v>6386</v>
      </c>
      <c r="K4" s="662" t="s">
        <v>6385</v>
      </c>
      <c r="L4" s="662" t="s">
        <v>6384</v>
      </c>
      <c r="M4" s="664" t="s">
        <v>6383</v>
      </c>
      <c r="N4" s="666" t="s">
        <v>6382</v>
      </c>
      <c r="O4" s="668" t="s">
        <v>6381</v>
      </c>
      <c r="P4" s="669"/>
      <c r="Q4" s="669"/>
      <c r="R4" s="191" t="s">
        <v>6380</v>
      </c>
    </row>
    <row r="5" spans="1:18" s="1" customFormat="1" ht="20.399999999999999" customHeight="1" x14ac:dyDescent="0.8">
      <c r="B5" s="676"/>
      <c r="C5" s="678"/>
      <c r="D5" s="678"/>
      <c r="E5" s="678"/>
      <c r="F5" s="680"/>
      <c r="G5" s="680"/>
      <c r="H5" s="680"/>
      <c r="I5" s="665"/>
      <c r="J5" s="663"/>
      <c r="K5" s="663"/>
      <c r="L5" s="663"/>
      <c r="M5" s="665"/>
      <c r="N5" s="667"/>
      <c r="O5" s="390" t="s">
        <v>5948</v>
      </c>
      <c r="P5" s="391" t="s">
        <v>5949</v>
      </c>
      <c r="Q5" s="412" t="s">
        <v>618</v>
      </c>
      <c r="R5" s="387"/>
    </row>
    <row r="6" spans="1:18" s="1" customFormat="1" x14ac:dyDescent="0.8">
      <c r="A6" s="296" t="s">
        <v>214</v>
      </c>
      <c r="B6" s="100" t="s">
        <v>5987</v>
      </c>
      <c r="C6" s="492"/>
      <c r="D6" s="492"/>
      <c r="E6" s="492"/>
      <c r="F6" s="493"/>
      <c r="G6" s="493"/>
      <c r="H6" s="493"/>
      <c r="I6" s="494">
        <f>IFERROR(INDEX('6.WS-Re-Exp'!$C$3:$C$436,MATCH('7.WS-ยา วชภฯ'!$A6,'6.WS-Re-Exp'!$A$3:$A$436,0)),0)</f>
        <v>0</v>
      </c>
      <c r="J6" s="495">
        <f>INDEX('6.WS-Re-Exp'!$C:$C,MATCH('7.WS-ยา วชภฯ'!A6,'6.WS-Re-Exp'!$A:$A))</f>
        <v>0</v>
      </c>
      <c r="K6" s="496">
        <f>SUM('12.WS-แผนสนับสนุน รพ.สต.'!E16)</f>
        <v>0</v>
      </c>
      <c r="L6" s="495"/>
      <c r="M6" s="497"/>
      <c r="N6" s="498">
        <f>M6+Q6-J6-K6-L6+R6</f>
        <v>0</v>
      </c>
      <c r="O6" s="499"/>
      <c r="P6" s="499"/>
      <c r="Q6" s="499">
        <f>SUM(O6:P6)</f>
        <v>0</v>
      </c>
      <c r="R6" s="500"/>
    </row>
    <row r="7" spans="1:18" s="1" customFormat="1" x14ac:dyDescent="0.8">
      <c r="A7" s="296" t="s">
        <v>216</v>
      </c>
      <c r="B7" s="100" t="s">
        <v>5988</v>
      </c>
      <c r="C7" s="492"/>
      <c r="D7" s="492"/>
      <c r="E7" s="492"/>
      <c r="F7" s="493"/>
      <c r="G7" s="493"/>
      <c r="H7" s="493"/>
      <c r="I7" s="494">
        <f>IFERROR(INDEX('6.WS-Re-Exp'!$C$3:$C$436,MATCH('7.WS-ยา วชภฯ'!$A7,'6.WS-Re-Exp'!$A$3:$A$436,0)),0)</f>
        <v>0</v>
      </c>
      <c r="J7" s="495">
        <f>INDEX('6.WS-Re-Exp'!$C:$C,MATCH('7.WS-ยา วชภฯ'!A7,'6.WS-Re-Exp'!$A:$A))</f>
        <v>0</v>
      </c>
      <c r="K7" s="496">
        <f>SUM('12.WS-แผนสนับสนุน รพ.สต.'!F16)</f>
        <v>0</v>
      </c>
      <c r="L7" s="495"/>
      <c r="M7" s="497"/>
      <c r="N7" s="498">
        <f t="shared" ref="N7:N11" si="0">M7+Q7-J7-K7-L7+R7</f>
        <v>0</v>
      </c>
      <c r="O7" s="499"/>
      <c r="P7" s="499"/>
      <c r="Q7" s="499">
        <f t="shared" ref="Q7:Q11" si="1">SUM(O7:P7)</f>
        <v>0</v>
      </c>
      <c r="R7" s="500"/>
    </row>
    <row r="8" spans="1:18" s="1" customFormat="1" x14ac:dyDescent="0.8">
      <c r="A8" s="296" t="s">
        <v>218</v>
      </c>
      <c r="B8" s="100" t="s">
        <v>5989</v>
      </c>
      <c r="C8" s="492"/>
      <c r="D8" s="492"/>
      <c r="E8" s="492"/>
      <c r="F8" s="493"/>
      <c r="G8" s="493"/>
      <c r="H8" s="493"/>
      <c r="I8" s="494">
        <f>IFERROR(INDEX('6.WS-Re-Exp'!$C$3:$C$436,MATCH('7.WS-ยา วชภฯ'!$A8,'6.WS-Re-Exp'!$A$3:$A$436,0)),0)</f>
        <v>0</v>
      </c>
      <c r="J8" s="495">
        <f>INDEX('6.WS-Re-Exp'!$C:$C,MATCH('7.WS-ยา วชภฯ'!A8,'6.WS-Re-Exp'!$A:$A))</f>
        <v>0</v>
      </c>
      <c r="K8" s="496">
        <f>SUM('12.WS-แผนสนับสนุน รพ.สต.'!G16)</f>
        <v>0</v>
      </c>
      <c r="L8" s="495"/>
      <c r="M8" s="497"/>
      <c r="N8" s="498">
        <f t="shared" si="0"/>
        <v>0</v>
      </c>
      <c r="O8" s="499"/>
      <c r="P8" s="499"/>
      <c r="Q8" s="499">
        <f t="shared" si="1"/>
        <v>0</v>
      </c>
      <c r="R8" s="500"/>
    </row>
    <row r="9" spans="1:18" ht="23.4" customHeight="1" x14ac:dyDescent="0.8">
      <c r="A9" s="296" t="s">
        <v>221</v>
      </c>
      <c r="B9" s="100" t="s">
        <v>5990</v>
      </c>
      <c r="C9" s="226"/>
      <c r="D9" s="226"/>
      <c r="E9" s="226"/>
      <c r="F9" s="227"/>
      <c r="G9" s="228"/>
      <c r="H9" s="228"/>
      <c r="I9" s="494">
        <f>IFERROR(INDEX('6.WS-Re-Exp'!$C$3:$C$436,MATCH('7.WS-ยา วชภฯ'!$A9,'6.WS-Re-Exp'!$A$3:$A$436,0)),0)</f>
        <v>0</v>
      </c>
      <c r="J9" s="495">
        <f>INDEX('6.WS-Re-Exp'!$C:$C,MATCH('7.WS-ยา วชภฯ'!A9,'6.WS-Re-Exp'!$A:$A))</f>
        <v>0</v>
      </c>
      <c r="K9" s="229">
        <f>SUM('12.WS-แผนสนับสนุน รพ.สต.'!H16)</f>
        <v>0</v>
      </c>
      <c r="L9" s="229"/>
      <c r="M9" s="230"/>
      <c r="N9" s="498">
        <f t="shared" si="0"/>
        <v>0</v>
      </c>
      <c r="O9" s="491"/>
      <c r="P9" s="491"/>
      <c r="Q9" s="499">
        <f t="shared" si="1"/>
        <v>0</v>
      </c>
      <c r="R9" s="437"/>
    </row>
    <row r="10" spans="1:18" x14ac:dyDescent="0.8">
      <c r="A10" s="296" t="s">
        <v>795</v>
      </c>
      <c r="B10" s="87" t="s">
        <v>5991</v>
      </c>
      <c r="C10" s="226"/>
      <c r="D10" s="226"/>
      <c r="E10" s="226"/>
      <c r="F10" s="227"/>
      <c r="G10" s="228"/>
      <c r="H10" s="228"/>
      <c r="I10" s="494">
        <f>IFERROR(INDEX('6.WS-Re-Exp'!$C$3:$C$436,MATCH('7.WS-ยา วชภฯ'!$A10,'6.WS-Re-Exp'!$A$3:$A$436,0)),0)</f>
        <v>0</v>
      </c>
      <c r="J10" s="495">
        <f>INDEX('6.WS-Re-Exp'!$C:$C,MATCH('7.WS-ยา วชภฯ'!A10,'6.WS-Re-Exp'!$A:$A))</f>
        <v>0</v>
      </c>
      <c r="K10" s="229">
        <f>SUM('12.WS-แผนสนับสนุน รพ.สต.'!I16)</f>
        <v>0</v>
      </c>
      <c r="L10" s="229"/>
      <c r="M10" s="230"/>
      <c r="N10" s="498">
        <f t="shared" si="0"/>
        <v>0</v>
      </c>
      <c r="O10" s="491"/>
      <c r="P10" s="491"/>
      <c r="Q10" s="499">
        <f t="shared" si="1"/>
        <v>0</v>
      </c>
      <c r="R10" s="437"/>
    </row>
    <row r="11" spans="1:18" x14ac:dyDescent="0.8">
      <c r="A11" s="186" t="s">
        <v>219</v>
      </c>
      <c r="B11" s="87" t="s">
        <v>5992</v>
      </c>
      <c r="C11" s="226"/>
      <c r="D11" s="226"/>
      <c r="E11" s="226"/>
      <c r="F11" s="227"/>
      <c r="G11" s="228"/>
      <c r="H11" s="228"/>
      <c r="I11" s="494">
        <f>IFERROR(INDEX('6.WS-Re-Exp'!$C$3:$C$436,MATCH('7.WS-ยา วชภฯ'!$A11,'6.WS-Re-Exp'!$A$3:$A$436,0)),0)</f>
        <v>0</v>
      </c>
      <c r="J11" s="495">
        <f>INDEX('6.WS-Re-Exp'!$C:$C,MATCH('7.WS-ยา วชภฯ'!A11,'6.WS-Re-Exp'!$A:$A))</f>
        <v>0</v>
      </c>
      <c r="K11" s="229">
        <f>SUM('12.WS-แผนสนับสนุน รพ.สต.'!J16)</f>
        <v>0</v>
      </c>
      <c r="L11" s="229"/>
      <c r="M11" s="230"/>
      <c r="N11" s="498">
        <f t="shared" si="0"/>
        <v>0</v>
      </c>
      <c r="O11" s="491"/>
      <c r="P11" s="491"/>
      <c r="Q11" s="499">
        <f t="shared" si="1"/>
        <v>0</v>
      </c>
      <c r="R11" s="437"/>
    </row>
    <row r="12" spans="1:18" s="1" customFormat="1" x14ac:dyDescent="0.8">
      <c r="B12" s="44" t="s">
        <v>618</v>
      </c>
      <c r="C12" s="220">
        <f>SUM(C6:C11)</f>
        <v>0</v>
      </c>
      <c r="D12" s="220">
        <f t="shared" ref="D12:E12" si="2">SUM(D6:D11)</f>
        <v>0</v>
      </c>
      <c r="E12" s="220">
        <f t="shared" si="2"/>
        <v>0</v>
      </c>
      <c r="F12" s="221">
        <f>SUM(F6:F11)</f>
        <v>0</v>
      </c>
      <c r="G12" s="221">
        <f t="shared" ref="G12:H12" si="3">SUM(G6:G11)</f>
        <v>0</v>
      </c>
      <c r="H12" s="221">
        <f t="shared" si="3"/>
        <v>0</v>
      </c>
      <c r="I12" s="222">
        <f>SUM(I6:I11)</f>
        <v>0</v>
      </c>
      <c r="J12" s="223">
        <f>SUM(J6:J11)</f>
        <v>0</v>
      </c>
      <c r="K12" s="223">
        <f t="shared" ref="K12:L12" si="4">SUM(K6:K11)</f>
        <v>0</v>
      </c>
      <c r="L12" s="223">
        <f t="shared" si="4"/>
        <v>0</v>
      </c>
      <c r="M12" s="224">
        <f t="shared" ref="M12:R12" si="5">SUM(M6:M11)</f>
        <v>0</v>
      </c>
      <c r="N12" s="225">
        <f t="shared" si="5"/>
        <v>0</v>
      </c>
      <c r="O12" s="439">
        <f t="shared" si="5"/>
        <v>0</v>
      </c>
      <c r="P12" s="439">
        <f t="shared" si="5"/>
        <v>0</v>
      </c>
      <c r="Q12" s="439">
        <f t="shared" si="5"/>
        <v>0</v>
      </c>
      <c r="R12" s="438">
        <f t="shared" si="5"/>
        <v>0</v>
      </c>
    </row>
    <row r="13" spans="1:18" x14ac:dyDescent="0.8">
      <c r="I13" s="98">
        <f>SUM('1.Planfin66_2nd'!E18:E21)</f>
        <v>13293693.623999998</v>
      </c>
      <c r="J13" s="231">
        <f>SUM('1.Planfin66_2nd'!F18:F21)</f>
        <v>0</v>
      </c>
      <c r="Q13" s="11">
        <f>SUM(O11:P12)</f>
        <v>0</v>
      </c>
    </row>
    <row r="14" spans="1:18" ht="20.399999999999999" customHeight="1" x14ac:dyDescent="0.8">
      <c r="I14" s="674" t="s">
        <v>2200</v>
      </c>
      <c r="J14" s="670" t="s">
        <v>2204</v>
      </c>
    </row>
    <row r="15" spans="1:18" ht="20.399999999999999" customHeight="1" x14ac:dyDescent="0.8">
      <c r="I15" s="674"/>
      <c r="J15" s="670"/>
    </row>
    <row r="16" spans="1:18" ht="20.399999999999999" customHeight="1" x14ac:dyDescent="0.8">
      <c r="I16" s="674"/>
      <c r="J16" s="670"/>
    </row>
    <row r="17" spans="9:9" ht="20.399999999999999" customHeight="1" x14ac:dyDescent="0.8">
      <c r="I17" s="674"/>
    </row>
    <row r="18" spans="9:9" ht="20.399999999999999" customHeight="1" x14ac:dyDescent="0.8">
      <c r="I18" s="674"/>
    </row>
    <row r="19" spans="9:9" ht="20.399999999999999" customHeight="1" x14ac:dyDescent="0.8">
      <c r="I19" s="674"/>
    </row>
  </sheetData>
  <mergeCells count="19">
    <mergeCell ref="J14:J16"/>
    <mergeCell ref="B1:D1"/>
    <mergeCell ref="C3:E3"/>
    <mergeCell ref="F3:H3"/>
    <mergeCell ref="I14:I19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Q4"/>
  </mergeCells>
  <pageMargins left="0.7" right="0.7" top="0.75" bottom="0.75" header="0.3" footer="0.3"/>
  <pageSetup paperSize="9" orientation="portrait" verticalDpi="300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V21"/>
  <sheetViews>
    <sheetView zoomScale="90" zoomScaleNormal="90" workbookViewId="0">
      <pane xSplit="2" ySplit="5" topLeftCell="J6" activePane="bottomRight" state="frozen"/>
      <selection pane="topRight" activeCell="B1" sqref="B1"/>
      <selection pane="bottomLeft" activeCell="A5" sqref="A5"/>
      <selection pane="bottomRight" activeCell="P9" sqref="P9"/>
    </sheetView>
  </sheetViews>
  <sheetFormatPr defaultColWidth="8.83203125" defaultRowHeight="24" x14ac:dyDescent="0.8"/>
  <cols>
    <col min="1" max="1" width="14.4140625" style="6" customWidth="1"/>
    <col min="2" max="2" width="33.58203125" style="6" bestFit="1" customWidth="1"/>
    <col min="3" max="3" width="17.83203125" style="6" customWidth="1"/>
    <col min="4" max="4" width="19.08203125" style="6" customWidth="1"/>
    <col min="5" max="5" width="18.33203125" style="6" bestFit="1" customWidth="1"/>
    <col min="6" max="6" width="17.6640625" style="6" customWidth="1"/>
    <col min="7" max="7" width="18.83203125" style="6" customWidth="1"/>
    <col min="8" max="8" width="17.1640625" style="6" customWidth="1"/>
    <col min="9" max="9" width="19" style="6" customWidth="1"/>
    <col min="10" max="10" width="21.08203125" style="6" customWidth="1"/>
    <col min="11" max="11" width="16.9140625" style="6" customWidth="1"/>
    <col min="12" max="12" width="19.4140625" style="6" customWidth="1"/>
    <col min="13" max="13" width="20.9140625" style="6" customWidth="1"/>
    <col min="14" max="14" width="30.58203125" style="6" customWidth="1"/>
    <col min="15" max="15" width="15.83203125" style="6" bestFit="1" customWidth="1"/>
    <col min="16" max="16" width="17.6640625" style="6" bestFit="1" customWidth="1"/>
    <col min="17" max="17" width="7" style="6" bestFit="1" customWidth="1"/>
    <col min="18" max="18" width="15.6640625" style="6" customWidth="1"/>
    <col min="19" max="20" width="8.83203125" style="6"/>
    <col min="21" max="21" width="14.08203125" style="6" customWidth="1"/>
    <col min="22" max="22" width="18.08203125" style="6" customWidth="1"/>
    <col min="23" max="16384" width="8.83203125" style="6"/>
  </cols>
  <sheetData>
    <row r="1" spans="1:22" x14ac:dyDescent="0.8">
      <c r="B1" s="455" t="s">
        <v>679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</row>
    <row r="2" spans="1:22" s="310" customFormat="1" x14ac:dyDescent="0.3">
      <c r="C2" s="402" t="s">
        <v>1029</v>
      </c>
      <c r="D2" s="402" t="s">
        <v>1039</v>
      </c>
      <c r="E2" s="402" t="s">
        <v>1031</v>
      </c>
      <c r="F2" s="402" t="s">
        <v>1032</v>
      </c>
      <c r="G2" s="402" t="s">
        <v>1026</v>
      </c>
      <c r="H2" s="402" t="s">
        <v>1028</v>
      </c>
      <c r="I2" s="402" t="s">
        <v>1150</v>
      </c>
      <c r="J2" s="402" t="s">
        <v>1151</v>
      </c>
      <c r="K2" s="402" t="s">
        <v>1041</v>
      </c>
      <c r="L2" s="402" t="s">
        <v>1042</v>
      </c>
      <c r="M2" s="402" t="s">
        <v>1152</v>
      </c>
      <c r="N2" s="456" t="s">
        <v>6292</v>
      </c>
      <c r="O2" s="402" t="s">
        <v>1153</v>
      </c>
      <c r="P2" s="402" t="s">
        <v>2196</v>
      </c>
      <c r="Q2" s="402" t="s">
        <v>5993</v>
      </c>
      <c r="R2" s="402" t="s">
        <v>5994</v>
      </c>
    </row>
    <row r="3" spans="1:22" s="96" customFormat="1" x14ac:dyDescent="0.8">
      <c r="C3" s="402"/>
      <c r="D3" s="402"/>
      <c r="E3" s="402"/>
      <c r="F3" s="402"/>
      <c r="G3" s="402"/>
      <c r="H3" s="402"/>
      <c r="I3" s="402"/>
      <c r="J3" s="402"/>
      <c r="K3" s="105"/>
      <c r="L3" s="402"/>
      <c r="M3" s="402"/>
      <c r="N3" s="402"/>
      <c r="O3" s="402"/>
      <c r="P3" s="402"/>
      <c r="Q3" s="402"/>
    </row>
    <row r="4" spans="1:22" x14ac:dyDescent="0.8">
      <c r="B4" s="685" t="s">
        <v>678</v>
      </c>
      <c r="C4" s="683" t="s">
        <v>1147</v>
      </c>
      <c r="D4" s="683"/>
      <c r="E4" s="683"/>
      <c r="F4" s="684" t="s">
        <v>2210</v>
      </c>
      <c r="G4" s="684"/>
      <c r="H4" s="684"/>
      <c r="I4" s="687" t="s">
        <v>5931</v>
      </c>
      <c r="J4" s="688" t="s">
        <v>6390</v>
      </c>
      <c r="K4" s="688" t="s">
        <v>6385</v>
      </c>
      <c r="L4" s="688" t="s">
        <v>6389</v>
      </c>
      <c r="M4" s="687" t="s">
        <v>6383</v>
      </c>
      <c r="N4" s="686" t="s">
        <v>6388</v>
      </c>
      <c r="O4" s="689" t="s">
        <v>6381</v>
      </c>
      <c r="P4" s="690"/>
      <c r="Q4" s="691"/>
      <c r="R4" s="681" t="s">
        <v>6387</v>
      </c>
    </row>
    <row r="5" spans="1:22" x14ac:dyDescent="0.8">
      <c r="B5" s="685"/>
      <c r="C5" s="457" t="s">
        <v>5851</v>
      </c>
      <c r="D5" s="457" t="s">
        <v>681</v>
      </c>
      <c r="E5" s="457" t="s">
        <v>1133</v>
      </c>
      <c r="F5" s="458" t="s">
        <v>5851</v>
      </c>
      <c r="G5" s="458" t="s">
        <v>681</v>
      </c>
      <c r="H5" s="458" t="s">
        <v>1133</v>
      </c>
      <c r="I5" s="687"/>
      <c r="J5" s="688"/>
      <c r="K5" s="688"/>
      <c r="L5" s="688"/>
      <c r="M5" s="687"/>
      <c r="N5" s="686"/>
      <c r="O5" s="692"/>
      <c r="P5" s="693"/>
      <c r="Q5" s="694"/>
      <c r="R5" s="682"/>
    </row>
    <row r="6" spans="1:22" x14ac:dyDescent="0.8">
      <c r="B6" s="459"/>
      <c r="C6" s="460"/>
      <c r="D6" s="460"/>
      <c r="E6" s="460"/>
      <c r="F6" s="461"/>
      <c r="G6" s="461"/>
      <c r="H6" s="461"/>
      <c r="I6" s="441"/>
      <c r="J6" s="462"/>
      <c r="K6" s="462"/>
      <c r="L6" s="462"/>
      <c r="M6" s="441"/>
      <c r="N6" s="463"/>
      <c r="O6" s="546" t="s">
        <v>5948</v>
      </c>
      <c r="P6" s="388" t="s">
        <v>5949</v>
      </c>
      <c r="Q6" s="389" t="s">
        <v>618</v>
      </c>
      <c r="R6" s="464"/>
    </row>
    <row r="7" spans="1:22" x14ac:dyDescent="0.8">
      <c r="A7" s="186" t="s">
        <v>785</v>
      </c>
      <c r="B7" s="465" t="s">
        <v>582</v>
      </c>
      <c r="C7" s="226"/>
      <c r="D7" s="226"/>
      <c r="E7" s="226"/>
      <c r="F7" s="227"/>
      <c r="G7" s="466"/>
      <c r="H7" s="466"/>
      <c r="I7" s="467"/>
      <c r="J7" s="468">
        <f>IFERROR(INDEX('6.WS-Re-Exp'!$C$3:$C$436,MATCH('8.WS-วัสดุอื่น'!$A7,'6.WS-Re-Exp'!$A$3:$A$436,0)),0)</f>
        <v>0</v>
      </c>
      <c r="K7" s="468"/>
      <c r="L7" s="468"/>
      <c r="M7" s="230"/>
      <c r="N7" s="469">
        <f>SUM(M7+Q7+R7-J7-K7-L7)</f>
        <v>0</v>
      </c>
      <c r="O7" s="470"/>
      <c r="P7" s="471"/>
      <c r="Q7" s="471">
        <f>SUM(O7:P7)</f>
        <v>0</v>
      </c>
      <c r="R7" s="472"/>
      <c r="U7" s="384"/>
      <c r="V7" s="212"/>
    </row>
    <row r="8" spans="1:22" x14ac:dyDescent="0.8">
      <c r="A8" s="186" t="s">
        <v>786</v>
      </c>
      <c r="B8" s="465" t="s">
        <v>583</v>
      </c>
      <c r="C8" s="226"/>
      <c r="D8" s="226"/>
      <c r="E8" s="226"/>
      <c r="F8" s="227"/>
      <c r="G8" s="466"/>
      <c r="H8" s="466"/>
      <c r="I8" s="467"/>
      <c r="J8" s="468">
        <f>IFERROR(INDEX('6.WS-Re-Exp'!$C$3:$C$436,MATCH('8.WS-วัสดุอื่น'!$A8,'6.WS-Re-Exp'!$A$3:$A$436,0)),0)</f>
        <v>0</v>
      </c>
      <c r="K8" s="468"/>
      <c r="L8" s="468"/>
      <c r="M8" s="230"/>
      <c r="N8" s="469">
        <f t="shared" ref="N8:N18" si="0">SUM(M8+Q8+R8-J8-K8-L8)</f>
        <v>0</v>
      </c>
      <c r="O8" s="470"/>
      <c r="P8" s="471"/>
      <c r="Q8" s="471">
        <f t="shared" ref="Q8:Q18" si="1">SUM(O8:P8)</f>
        <v>0</v>
      </c>
      <c r="R8" s="472"/>
      <c r="U8" s="384"/>
      <c r="V8" s="212"/>
    </row>
    <row r="9" spans="1:22" x14ac:dyDescent="0.8">
      <c r="A9" s="186" t="s">
        <v>793</v>
      </c>
      <c r="B9" s="465" t="s">
        <v>584</v>
      </c>
      <c r="C9" s="226"/>
      <c r="D9" s="226"/>
      <c r="E9" s="226"/>
      <c r="F9" s="227"/>
      <c r="G9" s="466"/>
      <c r="H9" s="466"/>
      <c r="I9" s="467"/>
      <c r="J9" s="468">
        <f>IFERROR(INDEX('6.WS-Re-Exp'!$C$3:$C$436,MATCH('8.WS-วัสดุอื่น'!$A9,'6.WS-Re-Exp'!$A$3:$A$436,0)),0)</f>
        <v>0</v>
      </c>
      <c r="K9" s="468"/>
      <c r="L9" s="468"/>
      <c r="M9" s="230"/>
      <c r="N9" s="469">
        <f t="shared" si="0"/>
        <v>0</v>
      </c>
      <c r="O9" s="470"/>
      <c r="P9" s="471"/>
      <c r="Q9" s="471">
        <f t="shared" si="1"/>
        <v>0</v>
      </c>
      <c r="R9" s="472"/>
      <c r="U9" s="384"/>
      <c r="V9" s="212"/>
    </row>
    <row r="10" spans="1:22" x14ac:dyDescent="0.8">
      <c r="A10" s="186" t="s">
        <v>787</v>
      </c>
      <c r="B10" s="465" t="s">
        <v>585</v>
      </c>
      <c r="C10" s="226"/>
      <c r="D10" s="226"/>
      <c r="E10" s="226"/>
      <c r="F10" s="227"/>
      <c r="G10" s="466"/>
      <c r="H10" s="466"/>
      <c r="I10" s="467"/>
      <c r="J10" s="468">
        <f>IFERROR(INDEX('6.WS-Re-Exp'!$C$3:$C$436,MATCH('8.WS-วัสดุอื่น'!$A10,'6.WS-Re-Exp'!$A$3:$A$436,0)),0)</f>
        <v>0</v>
      </c>
      <c r="K10" s="468"/>
      <c r="L10" s="468"/>
      <c r="M10" s="230"/>
      <c r="N10" s="469">
        <f t="shared" si="0"/>
        <v>0</v>
      </c>
      <c r="O10" s="470"/>
      <c r="P10" s="471"/>
      <c r="Q10" s="471">
        <f t="shared" si="1"/>
        <v>0</v>
      </c>
      <c r="R10" s="472"/>
      <c r="U10" s="384"/>
      <c r="V10" s="212"/>
    </row>
    <row r="11" spans="1:22" x14ac:dyDescent="0.8">
      <c r="A11" s="186" t="s">
        <v>788</v>
      </c>
      <c r="B11" s="465" t="s">
        <v>586</v>
      </c>
      <c r="C11" s="226"/>
      <c r="D11" s="226"/>
      <c r="E11" s="226"/>
      <c r="F11" s="227"/>
      <c r="G11" s="466"/>
      <c r="H11" s="466"/>
      <c r="I11" s="467"/>
      <c r="J11" s="468">
        <f>IFERROR(INDEX('6.WS-Re-Exp'!$C$3:$C$436,MATCH('8.WS-วัสดุอื่น'!$A11,'6.WS-Re-Exp'!$A$3:$A$436,0)),0)</f>
        <v>0</v>
      </c>
      <c r="K11" s="468"/>
      <c r="L11" s="468"/>
      <c r="M11" s="230"/>
      <c r="N11" s="469">
        <f t="shared" si="0"/>
        <v>0</v>
      </c>
      <c r="O11" s="470"/>
      <c r="P11" s="471"/>
      <c r="Q11" s="471">
        <f t="shared" si="1"/>
        <v>0</v>
      </c>
      <c r="R11" s="472"/>
      <c r="U11" s="384"/>
      <c r="V11" s="212"/>
    </row>
    <row r="12" spans="1:22" x14ac:dyDescent="0.8">
      <c r="A12" s="186" t="s">
        <v>789</v>
      </c>
      <c r="B12" s="465" t="s">
        <v>587</v>
      </c>
      <c r="C12" s="226"/>
      <c r="D12" s="226"/>
      <c r="E12" s="226"/>
      <c r="F12" s="227"/>
      <c r="G12" s="466"/>
      <c r="H12" s="466"/>
      <c r="I12" s="467"/>
      <c r="J12" s="468">
        <f>IFERROR(INDEX('6.WS-Re-Exp'!$C$3:$C$436,MATCH('8.WS-วัสดุอื่น'!$A12,'6.WS-Re-Exp'!$A$3:$A$436,0)),0)</f>
        <v>0</v>
      </c>
      <c r="K12" s="468"/>
      <c r="L12" s="468"/>
      <c r="M12" s="230"/>
      <c r="N12" s="469">
        <f t="shared" si="0"/>
        <v>0</v>
      </c>
      <c r="O12" s="470"/>
      <c r="P12" s="471"/>
      <c r="Q12" s="471">
        <f t="shared" si="1"/>
        <v>0</v>
      </c>
      <c r="R12" s="472"/>
      <c r="U12" s="384"/>
      <c r="V12" s="212"/>
    </row>
    <row r="13" spans="1:22" x14ac:dyDescent="0.8">
      <c r="A13" s="186" t="s">
        <v>790</v>
      </c>
      <c r="B13" s="465" t="s">
        <v>588</v>
      </c>
      <c r="C13" s="226"/>
      <c r="D13" s="226"/>
      <c r="E13" s="226"/>
      <c r="F13" s="227"/>
      <c r="G13" s="466"/>
      <c r="H13" s="466"/>
      <c r="I13" s="467"/>
      <c r="J13" s="468">
        <f>IFERROR(INDEX('6.WS-Re-Exp'!$C$3:$C$436,MATCH('8.WS-วัสดุอื่น'!$A13,'6.WS-Re-Exp'!$A$3:$A$436,0)),0)</f>
        <v>0</v>
      </c>
      <c r="K13" s="468"/>
      <c r="L13" s="468"/>
      <c r="M13" s="230"/>
      <c r="N13" s="469">
        <f t="shared" si="0"/>
        <v>0</v>
      </c>
      <c r="O13" s="470"/>
      <c r="P13" s="471"/>
      <c r="Q13" s="471">
        <f t="shared" si="1"/>
        <v>0</v>
      </c>
      <c r="R13" s="472"/>
      <c r="U13" s="384"/>
      <c r="V13" s="212"/>
    </row>
    <row r="14" spans="1:22" x14ac:dyDescent="0.8">
      <c r="A14" s="186" t="s">
        <v>385</v>
      </c>
      <c r="B14" s="465" t="s">
        <v>589</v>
      </c>
      <c r="C14" s="226"/>
      <c r="D14" s="226"/>
      <c r="E14" s="226"/>
      <c r="F14" s="227"/>
      <c r="G14" s="466"/>
      <c r="H14" s="466"/>
      <c r="I14" s="467"/>
      <c r="J14" s="468">
        <f>IFERROR(INDEX('6.WS-Re-Exp'!$C$3:$C$436,MATCH('8.WS-วัสดุอื่น'!$A14,'6.WS-Re-Exp'!$A$3:$A$436,0)),0)</f>
        <v>0</v>
      </c>
      <c r="K14" s="468"/>
      <c r="L14" s="468"/>
      <c r="M14" s="230"/>
      <c r="N14" s="469">
        <f t="shared" si="0"/>
        <v>0</v>
      </c>
      <c r="O14" s="470"/>
      <c r="P14" s="471"/>
      <c r="Q14" s="471">
        <f t="shared" si="1"/>
        <v>0</v>
      </c>
      <c r="R14" s="472"/>
      <c r="U14" s="384"/>
      <c r="V14" s="212"/>
    </row>
    <row r="15" spans="1:22" x14ac:dyDescent="0.8">
      <c r="A15" s="186" t="s">
        <v>387</v>
      </c>
      <c r="B15" s="465" t="s">
        <v>590</v>
      </c>
      <c r="C15" s="226"/>
      <c r="D15" s="226"/>
      <c r="E15" s="226"/>
      <c r="F15" s="227"/>
      <c r="G15" s="466"/>
      <c r="H15" s="466"/>
      <c r="I15" s="467"/>
      <c r="J15" s="468">
        <f>IFERROR(INDEX('6.WS-Re-Exp'!$C$3:$C$436,MATCH('8.WS-วัสดุอื่น'!$A15,'6.WS-Re-Exp'!$A$3:$A$436,0)),0)</f>
        <v>0</v>
      </c>
      <c r="K15" s="468"/>
      <c r="L15" s="468"/>
      <c r="M15" s="230"/>
      <c r="N15" s="469">
        <f t="shared" si="0"/>
        <v>0</v>
      </c>
      <c r="O15" s="470"/>
      <c r="P15" s="471"/>
      <c r="Q15" s="471">
        <f t="shared" si="1"/>
        <v>0</v>
      </c>
      <c r="R15" s="472"/>
      <c r="U15" s="384"/>
      <c r="V15" s="212"/>
    </row>
    <row r="16" spans="1:22" x14ac:dyDescent="0.8">
      <c r="A16" s="186" t="s">
        <v>791</v>
      </c>
      <c r="B16" s="465" t="s">
        <v>591</v>
      </c>
      <c r="C16" s="226"/>
      <c r="D16" s="226"/>
      <c r="E16" s="226"/>
      <c r="F16" s="227"/>
      <c r="G16" s="466"/>
      <c r="H16" s="466"/>
      <c r="I16" s="467"/>
      <c r="J16" s="468">
        <f>IFERROR(INDEX('6.WS-Re-Exp'!$C$3:$C$436,MATCH('8.WS-วัสดุอื่น'!$A16,'6.WS-Re-Exp'!$A$3:$A$436,0)),0)</f>
        <v>0</v>
      </c>
      <c r="K16" s="468"/>
      <c r="L16" s="468"/>
      <c r="M16" s="230"/>
      <c r="N16" s="469">
        <f t="shared" si="0"/>
        <v>0</v>
      </c>
      <c r="O16" s="470"/>
      <c r="P16" s="471"/>
      <c r="Q16" s="471">
        <f t="shared" si="1"/>
        <v>0</v>
      </c>
      <c r="R16" s="472"/>
      <c r="U16" s="384"/>
      <c r="V16" s="212"/>
    </row>
    <row r="17" spans="1:22" x14ac:dyDescent="0.8">
      <c r="A17" s="186" t="s">
        <v>2265</v>
      </c>
      <c r="B17" s="473" t="s">
        <v>592</v>
      </c>
      <c r="C17" s="474"/>
      <c r="D17" s="474"/>
      <c r="E17" s="474"/>
      <c r="F17" s="475"/>
      <c r="G17" s="476"/>
      <c r="H17" s="476"/>
      <c r="I17" s="477"/>
      <c r="J17" s="468">
        <f>IFERROR(INDEX('6.WS-Re-Exp'!$C$3:$C$436,MATCH('8.WS-วัสดุอื่น'!$A17,'6.WS-Re-Exp'!$A$3:$A$436,0)),0)</f>
        <v>0</v>
      </c>
      <c r="K17" s="478"/>
      <c r="L17" s="478"/>
      <c r="M17" s="479"/>
      <c r="N17" s="469">
        <f t="shared" si="0"/>
        <v>0</v>
      </c>
      <c r="O17" s="480"/>
      <c r="P17" s="481"/>
      <c r="Q17" s="471">
        <f t="shared" si="1"/>
        <v>0</v>
      </c>
      <c r="R17" s="472"/>
      <c r="U17" s="253"/>
      <c r="V17" s="212"/>
    </row>
    <row r="18" spans="1:22" x14ac:dyDescent="0.8">
      <c r="A18" s="186" t="s">
        <v>392</v>
      </c>
      <c r="B18" s="473" t="s">
        <v>1012</v>
      </c>
      <c r="C18" s="474"/>
      <c r="D18" s="474"/>
      <c r="E18" s="474"/>
      <c r="F18" s="475"/>
      <c r="G18" s="476"/>
      <c r="H18" s="476"/>
      <c r="I18" s="477"/>
      <c r="J18" s="468">
        <f>IFERROR(INDEX('6.WS-Re-Exp'!$C$3:$C$436,MATCH('8.WS-วัสดุอื่น'!$A18,'6.WS-Re-Exp'!$A$3:$A$436,0)),0)</f>
        <v>0</v>
      </c>
      <c r="K18" s="478"/>
      <c r="L18" s="478"/>
      <c r="M18" s="479"/>
      <c r="N18" s="469">
        <f t="shared" si="0"/>
        <v>0</v>
      </c>
      <c r="O18" s="480"/>
      <c r="P18" s="481"/>
      <c r="Q18" s="471">
        <f t="shared" si="1"/>
        <v>0</v>
      </c>
      <c r="R18" s="472"/>
      <c r="U18" s="482"/>
      <c r="V18" s="196"/>
    </row>
    <row r="19" spans="1:22" s="1" customFormat="1" ht="24.5" thickBot="1" x14ac:dyDescent="0.85">
      <c r="B19" s="483" t="s">
        <v>618</v>
      </c>
      <c r="C19" s="484">
        <f>SUM(C7:C18)</f>
        <v>0</v>
      </c>
      <c r="D19" s="484">
        <f t="shared" ref="D19:J19" si="2">SUM(D7:D18)</f>
        <v>0</v>
      </c>
      <c r="E19" s="484">
        <f t="shared" si="2"/>
        <v>0</v>
      </c>
      <c r="F19" s="485">
        <f t="shared" si="2"/>
        <v>0</v>
      </c>
      <c r="G19" s="485">
        <f t="shared" si="2"/>
        <v>0</v>
      </c>
      <c r="H19" s="485">
        <f t="shared" si="2"/>
        <v>0</v>
      </c>
      <c r="I19" s="486">
        <f t="shared" si="2"/>
        <v>0</v>
      </c>
      <c r="J19" s="487">
        <f t="shared" si="2"/>
        <v>0</v>
      </c>
      <c r="K19" s="487">
        <f>SUM('1.Planfin66_2nd'!C120)</f>
        <v>0</v>
      </c>
      <c r="L19" s="487">
        <f t="shared" ref="L19:Q19" si="3">SUM(L7:L18)</f>
        <v>0</v>
      </c>
      <c r="M19" s="488">
        <f t="shared" si="3"/>
        <v>0</v>
      </c>
      <c r="N19" s="489">
        <f t="shared" si="3"/>
        <v>0</v>
      </c>
      <c r="O19" s="490">
        <f t="shared" si="3"/>
        <v>0</v>
      </c>
      <c r="P19" s="490">
        <f t="shared" si="3"/>
        <v>0</v>
      </c>
      <c r="Q19" s="490">
        <f t="shared" si="3"/>
        <v>0</v>
      </c>
      <c r="R19" s="221"/>
      <c r="U19" s="384"/>
      <c r="V19" s="212"/>
    </row>
    <row r="20" spans="1:22" ht="24.5" thickTop="1" x14ac:dyDescent="0.8">
      <c r="I20" s="98"/>
      <c r="J20" s="98">
        <f>SUM('1.Planfin66_2nd'!F28)</f>
        <v>0</v>
      </c>
      <c r="K20" s="70">
        <f>SUM('1.Planfin66_2nd'!C120)</f>
        <v>0</v>
      </c>
    </row>
    <row r="21" spans="1:22" x14ac:dyDescent="0.8">
      <c r="I21" s="99"/>
      <c r="J21" s="99" t="s">
        <v>1149</v>
      </c>
      <c r="K21" s="99" t="s">
        <v>1149</v>
      </c>
    </row>
  </sheetData>
  <mergeCells count="11">
    <mergeCell ref="R4:R5"/>
    <mergeCell ref="C4:E4"/>
    <mergeCell ref="F4:H4"/>
    <mergeCell ref="B4:B5"/>
    <mergeCell ref="N4:N5"/>
    <mergeCell ref="I4:I5"/>
    <mergeCell ref="J4:J5"/>
    <mergeCell ref="K4:K5"/>
    <mergeCell ref="L4:L5"/>
    <mergeCell ref="M4:M5"/>
    <mergeCell ref="O4:Q5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O46"/>
  <sheetViews>
    <sheetView zoomScale="90" zoomScaleNormal="90" workbookViewId="0">
      <pane xSplit="2" ySplit="4" topLeftCell="E14" activePane="bottomRight" state="frozen"/>
      <selection pane="topRight" activeCell="B1" sqref="B1"/>
      <selection pane="bottomLeft" activeCell="A5" sqref="A5"/>
      <selection pane="bottomRight" activeCell="K12" sqref="K12"/>
    </sheetView>
  </sheetViews>
  <sheetFormatPr defaultColWidth="9" defaultRowHeight="17" x14ac:dyDescent="0.6"/>
  <cols>
    <col min="1" max="1" width="9" style="5"/>
    <col min="2" max="2" width="40.4140625" style="5" bestFit="1" customWidth="1"/>
    <col min="3" max="3" width="18.4140625" style="5" customWidth="1"/>
    <col min="4" max="6" width="17.4140625" style="5" customWidth="1"/>
    <col min="7" max="7" width="22.08203125" style="9" customWidth="1"/>
    <col min="8" max="8" width="16.08203125" style="5" customWidth="1"/>
    <col min="9" max="9" width="17.58203125" style="5" customWidth="1"/>
    <col min="10" max="10" width="18.6640625" style="5" customWidth="1"/>
    <col min="11" max="11" width="19.33203125" style="5" customWidth="1"/>
    <col min="12" max="15" width="15.6640625" style="5" customWidth="1"/>
    <col min="16" max="16384" width="9" style="5"/>
  </cols>
  <sheetData>
    <row r="1" spans="1:15" ht="30" x14ac:dyDescent="0.6">
      <c r="B1" s="106" t="s">
        <v>2215</v>
      </c>
      <c r="D1" s="106"/>
      <c r="E1" s="106"/>
      <c r="F1" s="106"/>
      <c r="G1" s="115"/>
      <c r="H1" s="106"/>
      <c r="I1" s="106"/>
      <c r="J1" s="106"/>
      <c r="K1" s="106"/>
      <c r="L1" s="106"/>
      <c r="M1" s="106"/>
      <c r="N1" s="106"/>
      <c r="O1" s="106"/>
    </row>
    <row r="2" spans="1:15" s="337" customFormat="1" ht="27" x14ac:dyDescent="0.3">
      <c r="C2" s="337" t="s">
        <v>1029</v>
      </c>
      <c r="D2" s="337" t="s">
        <v>1039</v>
      </c>
      <c r="E2" s="337" t="s">
        <v>1031</v>
      </c>
      <c r="F2" s="337" t="s">
        <v>1032</v>
      </c>
      <c r="G2" s="337" t="s">
        <v>6000</v>
      </c>
      <c r="H2" s="337" t="s">
        <v>1028</v>
      </c>
      <c r="I2" s="337" t="s">
        <v>1150</v>
      </c>
      <c r="J2" s="337" t="s">
        <v>1151</v>
      </c>
      <c r="K2" s="337" t="s">
        <v>6295</v>
      </c>
      <c r="L2" s="337" t="s">
        <v>1042</v>
      </c>
      <c r="M2" s="337" t="s">
        <v>1152</v>
      </c>
      <c r="N2" s="337" t="s">
        <v>6001</v>
      </c>
      <c r="O2" s="337" t="s">
        <v>1153</v>
      </c>
    </row>
    <row r="3" spans="1:15" ht="24" x14ac:dyDescent="0.6">
      <c r="B3" s="685" t="s">
        <v>678</v>
      </c>
      <c r="C3" s="687" t="s">
        <v>6396</v>
      </c>
      <c r="D3" s="699" t="s">
        <v>6395</v>
      </c>
      <c r="E3" s="700"/>
      <c r="F3" s="701"/>
      <c r="G3" s="695" t="s">
        <v>6394</v>
      </c>
      <c r="H3" s="696" t="s">
        <v>6393</v>
      </c>
      <c r="I3" s="697"/>
      <c r="J3" s="698"/>
      <c r="K3" s="687" t="s">
        <v>6392</v>
      </c>
      <c r="L3" s="685" t="s">
        <v>680</v>
      </c>
      <c r="M3" s="685"/>
      <c r="N3" s="685"/>
      <c r="O3" s="685"/>
    </row>
    <row r="4" spans="1:15" ht="24" x14ac:dyDescent="0.6">
      <c r="B4" s="685"/>
      <c r="C4" s="687"/>
      <c r="D4" s="101" t="s">
        <v>5948</v>
      </c>
      <c r="E4" s="402" t="s">
        <v>5949</v>
      </c>
      <c r="F4" s="403" t="s">
        <v>618</v>
      </c>
      <c r="G4" s="695"/>
      <c r="H4" s="390" t="s">
        <v>5948</v>
      </c>
      <c r="I4" s="391" t="s">
        <v>5949</v>
      </c>
      <c r="J4" s="412" t="s">
        <v>618</v>
      </c>
      <c r="K4" s="687"/>
      <c r="L4" s="325" t="s">
        <v>2218</v>
      </c>
      <c r="M4" s="325" t="s">
        <v>5852</v>
      </c>
      <c r="N4" s="325" t="s">
        <v>5932</v>
      </c>
      <c r="O4" s="325" t="s">
        <v>6391</v>
      </c>
    </row>
    <row r="5" spans="1:15" ht="26.15" customHeight="1" x14ac:dyDescent="0.8">
      <c r="A5" s="96" t="s">
        <v>6254</v>
      </c>
      <c r="B5" s="103" t="s">
        <v>2183</v>
      </c>
      <c r="C5" s="233"/>
      <c r="D5" s="234">
        <f>SUM('7.WS-ยา วชภฯ'!O6)</f>
        <v>0</v>
      </c>
      <c r="E5" s="234">
        <f>SUM('7.WS-ยา วชภฯ'!P6)</f>
        <v>0</v>
      </c>
      <c r="F5" s="396">
        <f>SUM(D5:E5)</f>
        <v>0</v>
      </c>
      <c r="G5" s="235">
        <f>C5+F5</f>
        <v>0</v>
      </c>
      <c r="H5" s="397"/>
      <c r="I5" s="398"/>
      <c r="J5" s="398">
        <f>SUM(H5:I5)</f>
        <v>0</v>
      </c>
      <c r="K5" s="232">
        <f>G5-J5</f>
        <v>0</v>
      </c>
      <c r="L5" s="232"/>
      <c r="M5" s="232"/>
      <c r="N5" s="232"/>
      <c r="O5" s="232"/>
    </row>
    <row r="6" spans="1:15" ht="26.15" customHeight="1" x14ac:dyDescent="0.8">
      <c r="A6" s="96" t="s">
        <v>6255</v>
      </c>
      <c r="B6" s="103" t="s">
        <v>5995</v>
      </c>
      <c r="C6" s="233"/>
      <c r="D6" s="234">
        <f>SUM('7.WS-ยา วชภฯ'!O7)</f>
        <v>0</v>
      </c>
      <c r="E6" s="234">
        <f>SUM('7.WS-ยา วชภฯ'!P7)</f>
        <v>0</v>
      </c>
      <c r="F6" s="396">
        <f t="shared" ref="F6:F8" si="0">SUM(D6:E6)</f>
        <v>0</v>
      </c>
      <c r="G6" s="235">
        <f t="shared" ref="G6:G19" si="1">C6+F6</f>
        <v>0</v>
      </c>
      <c r="H6" s="397"/>
      <c r="I6" s="398"/>
      <c r="J6" s="398">
        <f t="shared" ref="J6:J19" si="2">SUM(H6:I6)</f>
        <v>0</v>
      </c>
      <c r="K6" s="232">
        <f t="shared" ref="K6:K19" si="3">G6-J6</f>
        <v>0</v>
      </c>
      <c r="L6" s="232"/>
      <c r="M6" s="232"/>
      <c r="N6" s="232"/>
      <c r="O6" s="232"/>
    </row>
    <row r="7" spans="1:15" ht="26.15" customHeight="1" x14ac:dyDescent="0.8">
      <c r="A7" s="96" t="s">
        <v>6256</v>
      </c>
      <c r="B7" s="103" t="s">
        <v>5996</v>
      </c>
      <c r="C7" s="395"/>
      <c r="D7" s="234">
        <f>SUM('7.WS-ยา วชภฯ'!O8)</f>
        <v>0</v>
      </c>
      <c r="E7" s="234">
        <f>SUM('7.WS-ยา วชภฯ'!P8)</f>
        <v>0</v>
      </c>
      <c r="F7" s="396">
        <f t="shared" si="0"/>
        <v>0</v>
      </c>
      <c r="G7" s="235">
        <f t="shared" si="1"/>
        <v>0</v>
      </c>
      <c r="H7" s="398"/>
      <c r="I7" s="398"/>
      <c r="J7" s="398">
        <f t="shared" si="2"/>
        <v>0</v>
      </c>
      <c r="K7" s="232">
        <f t="shared" si="3"/>
        <v>0</v>
      </c>
      <c r="L7" s="302"/>
      <c r="M7" s="302"/>
      <c r="N7" s="302"/>
      <c r="O7" s="302"/>
    </row>
    <row r="8" spans="1:15" ht="26.15" customHeight="1" x14ac:dyDescent="0.8">
      <c r="A8" s="96" t="s">
        <v>6257</v>
      </c>
      <c r="B8" s="103" t="s">
        <v>5997</v>
      </c>
      <c r="C8" s="395"/>
      <c r="D8" s="234">
        <f>SUM('7.WS-ยา วชภฯ'!O9)</f>
        <v>0</v>
      </c>
      <c r="E8" s="234">
        <f>SUM('7.WS-ยา วชภฯ'!P9)</f>
        <v>0</v>
      </c>
      <c r="F8" s="396">
        <f t="shared" si="0"/>
        <v>0</v>
      </c>
      <c r="G8" s="235">
        <f t="shared" si="1"/>
        <v>0</v>
      </c>
      <c r="H8" s="398"/>
      <c r="I8" s="398"/>
      <c r="J8" s="398">
        <f t="shared" si="2"/>
        <v>0</v>
      </c>
      <c r="K8" s="232">
        <f t="shared" si="3"/>
        <v>0</v>
      </c>
      <c r="L8" s="302"/>
      <c r="M8" s="302"/>
      <c r="N8" s="302"/>
      <c r="O8" s="302"/>
    </row>
    <row r="9" spans="1:15" ht="26.15" customHeight="1" x14ac:dyDescent="0.8">
      <c r="A9" s="96" t="s">
        <v>6258</v>
      </c>
      <c r="B9" s="103" t="s">
        <v>5998</v>
      </c>
      <c r="C9" s="103"/>
      <c r="D9" s="234">
        <f>SUM('7.WS-ยา วชภฯ'!O10)</f>
        <v>0</v>
      </c>
      <c r="E9" s="234">
        <f>SUM('7.WS-ยา วชภฯ'!P10)</f>
        <v>0</v>
      </c>
      <c r="F9" s="396">
        <f>SUM(D9:E9)</f>
        <v>0</v>
      </c>
      <c r="G9" s="235">
        <f t="shared" si="1"/>
        <v>0</v>
      </c>
      <c r="H9" s="398"/>
      <c r="I9" s="398"/>
      <c r="J9" s="398">
        <f t="shared" si="2"/>
        <v>0</v>
      </c>
      <c r="K9" s="232">
        <f t="shared" si="3"/>
        <v>0</v>
      </c>
      <c r="L9" s="302"/>
      <c r="M9" s="302"/>
      <c r="N9" s="302"/>
      <c r="O9" s="302"/>
    </row>
    <row r="10" spans="1:15" ht="26.15" customHeight="1" x14ac:dyDescent="0.8">
      <c r="A10" s="96" t="s">
        <v>6259</v>
      </c>
      <c r="B10" s="103" t="s">
        <v>5999</v>
      </c>
      <c r="C10" s="103"/>
      <c r="D10" s="234">
        <f>SUM('7.WS-ยา วชภฯ'!O11)</f>
        <v>0</v>
      </c>
      <c r="E10" s="234">
        <f>SUM('7.WS-ยา วชภฯ'!P11)</f>
        <v>0</v>
      </c>
      <c r="F10" s="396">
        <f t="shared" ref="F10:F19" si="4">SUM(D10:E10)</f>
        <v>0</v>
      </c>
      <c r="G10" s="235">
        <f t="shared" si="1"/>
        <v>0</v>
      </c>
      <c r="H10" s="398"/>
      <c r="I10" s="398"/>
      <c r="J10" s="398">
        <f t="shared" si="2"/>
        <v>0</v>
      </c>
      <c r="K10" s="232">
        <f t="shared" si="3"/>
        <v>0</v>
      </c>
      <c r="L10" s="302"/>
      <c r="M10" s="302"/>
      <c r="N10" s="302"/>
      <c r="O10" s="302"/>
    </row>
    <row r="11" spans="1:15" ht="26.15" customHeight="1" x14ac:dyDescent="0.8">
      <c r="A11" s="96" t="s">
        <v>6260</v>
      </c>
      <c r="B11" s="103" t="s">
        <v>682</v>
      </c>
      <c r="C11" s="233"/>
      <c r="D11" s="233">
        <v>0</v>
      </c>
      <c r="E11" s="234">
        <v>0</v>
      </c>
      <c r="F11" s="396">
        <f t="shared" si="4"/>
        <v>0</v>
      </c>
      <c r="G11" s="235">
        <f t="shared" si="1"/>
        <v>0</v>
      </c>
      <c r="H11" s="397"/>
      <c r="I11" s="398"/>
      <c r="J11" s="398">
        <f t="shared" si="2"/>
        <v>0</v>
      </c>
      <c r="K11" s="232">
        <f t="shared" si="3"/>
        <v>0</v>
      </c>
      <c r="L11" s="232"/>
      <c r="M11" s="232"/>
      <c r="N11" s="232"/>
      <c r="O11" s="232"/>
    </row>
    <row r="12" spans="1:15" ht="26.15" customHeight="1" x14ac:dyDescent="0.8">
      <c r="A12" s="96" t="s">
        <v>6261</v>
      </c>
      <c r="B12" s="547" t="s">
        <v>6023</v>
      </c>
      <c r="C12" s="395"/>
      <c r="D12" s="233">
        <v>0</v>
      </c>
      <c r="E12" s="396">
        <v>0</v>
      </c>
      <c r="F12" s="396">
        <f t="shared" si="4"/>
        <v>0</v>
      </c>
      <c r="G12" s="235">
        <f t="shared" si="1"/>
        <v>0</v>
      </c>
      <c r="H12" s="398"/>
      <c r="I12" s="398"/>
      <c r="J12" s="398">
        <f t="shared" si="2"/>
        <v>0</v>
      </c>
      <c r="K12" s="232">
        <f t="shared" si="3"/>
        <v>0</v>
      </c>
      <c r="L12" s="302"/>
      <c r="M12" s="302"/>
      <c r="N12" s="302"/>
      <c r="O12" s="302"/>
    </row>
    <row r="13" spans="1:15" ht="26.15" customHeight="1" x14ac:dyDescent="0.8">
      <c r="A13" s="96" t="s">
        <v>6262</v>
      </c>
      <c r="B13" s="547" t="s">
        <v>6024</v>
      </c>
      <c r="C13" s="395"/>
      <c r="D13" s="233">
        <v>0</v>
      </c>
      <c r="E13" s="396">
        <v>0</v>
      </c>
      <c r="F13" s="396">
        <f t="shared" si="4"/>
        <v>0</v>
      </c>
      <c r="G13" s="235">
        <f t="shared" si="1"/>
        <v>0</v>
      </c>
      <c r="H13" s="398"/>
      <c r="I13" s="398"/>
      <c r="J13" s="398">
        <f t="shared" si="2"/>
        <v>0</v>
      </c>
      <c r="K13" s="232">
        <f t="shared" si="3"/>
        <v>0</v>
      </c>
      <c r="L13" s="302"/>
      <c r="M13" s="302"/>
      <c r="N13" s="302"/>
      <c r="O13" s="302"/>
    </row>
    <row r="14" spans="1:15" ht="26.15" customHeight="1" x14ac:dyDescent="0.8">
      <c r="A14" s="96" t="s">
        <v>6263</v>
      </c>
      <c r="B14" s="547" t="s">
        <v>6025</v>
      </c>
      <c r="C14" s="395"/>
      <c r="D14" s="233">
        <v>0</v>
      </c>
      <c r="E14" s="396">
        <v>0</v>
      </c>
      <c r="F14" s="396">
        <f t="shared" si="4"/>
        <v>0</v>
      </c>
      <c r="G14" s="235">
        <f t="shared" si="1"/>
        <v>0</v>
      </c>
      <c r="H14" s="398"/>
      <c r="I14" s="398"/>
      <c r="J14" s="398">
        <f t="shared" si="2"/>
        <v>0</v>
      </c>
      <c r="K14" s="232">
        <f t="shared" si="3"/>
        <v>0</v>
      </c>
      <c r="L14" s="302"/>
      <c r="M14" s="302"/>
      <c r="N14" s="302"/>
      <c r="O14" s="302"/>
    </row>
    <row r="15" spans="1:15" ht="26.15" customHeight="1" x14ac:dyDescent="0.8">
      <c r="A15" s="96" t="s">
        <v>6264</v>
      </c>
      <c r="B15" s="103" t="s">
        <v>6026</v>
      </c>
      <c r="C15" s="233"/>
      <c r="D15" s="395"/>
      <c r="E15" s="396">
        <f>SUM('7.WS-ยา วชภฯ'!O13)</f>
        <v>0</v>
      </c>
      <c r="F15" s="396">
        <f t="shared" si="4"/>
        <v>0</v>
      </c>
      <c r="G15" s="235">
        <f t="shared" si="1"/>
        <v>0</v>
      </c>
      <c r="H15" s="397"/>
      <c r="I15" s="398"/>
      <c r="J15" s="398">
        <f t="shared" si="2"/>
        <v>0</v>
      </c>
      <c r="K15" s="232">
        <f t="shared" si="3"/>
        <v>0</v>
      </c>
      <c r="L15" s="232"/>
      <c r="M15" s="232"/>
      <c r="N15" s="232"/>
      <c r="O15" s="232"/>
    </row>
    <row r="16" spans="1:15" ht="26.15" customHeight="1" x14ac:dyDescent="0.8">
      <c r="A16" s="96" t="s">
        <v>6265</v>
      </c>
      <c r="B16" s="547" t="s">
        <v>6027</v>
      </c>
      <c r="C16" s="395"/>
      <c r="D16" s="395">
        <v>0</v>
      </c>
      <c r="E16" s="396">
        <v>0</v>
      </c>
      <c r="F16" s="396">
        <f t="shared" si="4"/>
        <v>0</v>
      </c>
      <c r="G16" s="235">
        <f t="shared" si="1"/>
        <v>0</v>
      </c>
      <c r="H16" s="398"/>
      <c r="I16" s="398"/>
      <c r="J16" s="398">
        <f t="shared" si="2"/>
        <v>0</v>
      </c>
      <c r="K16" s="232">
        <f t="shared" si="3"/>
        <v>0</v>
      </c>
      <c r="L16" s="302"/>
      <c r="M16" s="302"/>
      <c r="N16" s="302"/>
      <c r="O16" s="302"/>
    </row>
    <row r="17" spans="1:15" ht="26.15" customHeight="1" x14ac:dyDescent="0.8">
      <c r="A17" s="96" t="s">
        <v>6266</v>
      </c>
      <c r="B17" s="103" t="s">
        <v>683</v>
      </c>
      <c r="C17" s="233"/>
      <c r="D17" s="501">
        <f>SUM('1.Planfin66_2nd'!C106)</f>
        <v>0</v>
      </c>
      <c r="E17" s="396">
        <f>'1.Planfin66_2nd'!C104+'1.Planfin66_2nd'!C105+'1.Planfin66_2nd'!C107+'1.Planfin66_2nd'!C108</f>
        <v>0</v>
      </c>
      <c r="F17" s="396">
        <f t="shared" si="4"/>
        <v>0</v>
      </c>
      <c r="G17" s="235">
        <f t="shared" si="1"/>
        <v>0</v>
      </c>
      <c r="H17" s="397"/>
      <c r="I17" s="398"/>
      <c r="J17" s="398">
        <f t="shared" si="2"/>
        <v>0</v>
      </c>
      <c r="K17" s="232">
        <f t="shared" si="3"/>
        <v>0</v>
      </c>
      <c r="L17" s="232"/>
      <c r="M17" s="232"/>
      <c r="N17" s="232"/>
      <c r="O17" s="232"/>
    </row>
    <row r="18" spans="1:15" ht="26.15" customHeight="1" x14ac:dyDescent="0.8">
      <c r="A18" s="96" t="s">
        <v>6267</v>
      </c>
      <c r="B18" s="103" t="s">
        <v>2184</v>
      </c>
      <c r="C18" s="233"/>
      <c r="D18" s="300">
        <f>SUM('8.WS-วัสดุอื่น'!O19)</f>
        <v>0</v>
      </c>
      <c r="E18" s="396">
        <f>SUM('8.WS-วัสดุอื่น'!P19)</f>
        <v>0</v>
      </c>
      <c r="F18" s="396">
        <f t="shared" si="4"/>
        <v>0</v>
      </c>
      <c r="G18" s="235">
        <f t="shared" si="1"/>
        <v>0</v>
      </c>
      <c r="H18" s="397"/>
      <c r="I18" s="398"/>
      <c r="J18" s="398">
        <f t="shared" si="2"/>
        <v>0</v>
      </c>
      <c r="K18" s="232">
        <f t="shared" si="3"/>
        <v>0</v>
      </c>
      <c r="L18" s="232"/>
      <c r="M18" s="232"/>
      <c r="N18" s="232"/>
      <c r="O18" s="232"/>
    </row>
    <row r="19" spans="1:15" ht="26.15" customHeight="1" x14ac:dyDescent="0.8">
      <c r="A19" s="96" t="s">
        <v>6268</v>
      </c>
      <c r="B19" s="103" t="s">
        <v>593</v>
      </c>
      <c r="C19" s="233"/>
      <c r="D19" s="300">
        <v>0</v>
      </c>
      <c r="E19" s="234">
        <f>SUM('7.WS-ยา วชภฯ'!O16)</f>
        <v>0</v>
      </c>
      <c r="F19" s="396">
        <f t="shared" si="4"/>
        <v>0</v>
      </c>
      <c r="G19" s="235">
        <f t="shared" si="1"/>
        <v>0</v>
      </c>
      <c r="H19" s="397"/>
      <c r="I19" s="398"/>
      <c r="J19" s="398">
        <f t="shared" si="2"/>
        <v>0</v>
      </c>
      <c r="K19" s="232">
        <f t="shared" si="3"/>
        <v>0</v>
      </c>
      <c r="L19" s="232"/>
      <c r="M19" s="232"/>
      <c r="N19" s="232"/>
      <c r="O19" s="232"/>
    </row>
    <row r="20" spans="1:15" s="118" customFormat="1" ht="26.15" customHeight="1" x14ac:dyDescent="0.3">
      <c r="B20" s="97" t="s">
        <v>684</v>
      </c>
      <c r="C20" s="236">
        <f>SUM(C5:C19)</f>
        <v>0</v>
      </c>
      <c r="D20" s="236">
        <f>SUM(D5:D19)</f>
        <v>0</v>
      </c>
      <c r="E20" s="236">
        <f t="shared" ref="E20:F20" si="5">SUM(E5:E19)</f>
        <v>0</v>
      </c>
      <c r="F20" s="236">
        <f t="shared" si="5"/>
        <v>0</v>
      </c>
      <c r="G20" s="236">
        <f>SUM(G5:G19)</f>
        <v>0</v>
      </c>
      <c r="H20" s="399">
        <f>SUM(H5:H19)</f>
        <v>0</v>
      </c>
      <c r="I20" s="399">
        <f t="shared" ref="I20:J20" si="6">SUM(I5:I19)</f>
        <v>0</v>
      </c>
      <c r="J20" s="399">
        <f t="shared" si="6"/>
        <v>0</v>
      </c>
      <c r="K20" s="236">
        <f>SUM(K5:K19)</f>
        <v>0</v>
      </c>
      <c r="L20" s="236">
        <f>SUM(L5:L19)</f>
        <v>0</v>
      </c>
      <c r="M20" s="236">
        <f>SUM(M5:M19)</f>
        <v>0</v>
      </c>
      <c r="N20" s="236">
        <f>SUM(N5:N19)</f>
        <v>0</v>
      </c>
      <c r="O20" s="236">
        <f>SUM(O5:O19)</f>
        <v>0</v>
      </c>
    </row>
    <row r="21" spans="1:15" ht="26.15" customHeight="1" x14ac:dyDescent="0.9">
      <c r="B21" s="4"/>
      <c r="C21" s="17"/>
      <c r="D21" s="17"/>
      <c r="E21" s="17"/>
      <c r="F21" s="17"/>
      <c r="G21" s="40"/>
      <c r="H21" s="4"/>
      <c r="I21" s="4"/>
      <c r="J21" s="4"/>
      <c r="K21" s="4"/>
      <c r="L21" s="4"/>
      <c r="M21" s="4"/>
      <c r="N21" s="4"/>
      <c r="O21" s="4"/>
    </row>
    <row r="22" spans="1:15" ht="26.15" customHeight="1" x14ac:dyDescent="0.9">
      <c r="B22" s="4"/>
      <c r="C22" s="18"/>
      <c r="D22" s="18"/>
      <c r="E22" s="18"/>
      <c r="F22" s="18"/>
      <c r="G22" s="41"/>
      <c r="H22" s="4"/>
      <c r="I22" s="4"/>
      <c r="J22" s="4"/>
      <c r="K22" s="4"/>
      <c r="L22" s="4"/>
      <c r="M22" s="4"/>
      <c r="N22" s="4"/>
      <c r="O22" s="4"/>
    </row>
    <row r="23" spans="1:15" ht="26.15" customHeight="1" x14ac:dyDescent="0.9">
      <c r="B23" s="4"/>
      <c r="C23" s="18"/>
      <c r="D23" s="18"/>
      <c r="E23" s="18"/>
      <c r="F23" s="18"/>
      <c r="G23" s="41"/>
      <c r="H23" s="4"/>
      <c r="I23" s="4"/>
      <c r="J23" s="4"/>
      <c r="K23" s="4"/>
      <c r="L23" s="4"/>
      <c r="M23" s="4"/>
      <c r="N23" s="4"/>
      <c r="O23" s="4"/>
    </row>
    <row r="24" spans="1:15" ht="26.15" customHeight="1" x14ac:dyDescent="0.9">
      <c r="B24" s="4"/>
      <c r="C24" s="19"/>
      <c r="D24" s="19"/>
      <c r="E24" s="19"/>
      <c r="F24" s="19"/>
      <c r="G24" s="42"/>
      <c r="H24" s="4"/>
      <c r="I24" s="4"/>
      <c r="J24" s="4"/>
      <c r="K24" s="4"/>
      <c r="L24" s="4"/>
      <c r="M24" s="4"/>
      <c r="N24" s="4"/>
      <c r="O24" s="4"/>
    </row>
    <row r="25" spans="1:15" ht="26.15" customHeight="1" x14ac:dyDescent="0.9">
      <c r="B25" s="4"/>
      <c r="C25" s="19"/>
      <c r="D25" s="19"/>
      <c r="E25" s="19"/>
      <c r="F25" s="19"/>
      <c r="G25" s="42"/>
      <c r="H25" s="4"/>
      <c r="I25" s="4"/>
      <c r="J25" s="4"/>
      <c r="K25" s="4"/>
      <c r="L25" s="4"/>
      <c r="M25" s="4"/>
      <c r="N25" s="4"/>
      <c r="O25" s="4"/>
    </row>
    <row r="26" spans="1:15" ht="26.15" customHeight="1" x14ac:dyDescent="0.9">
      <c r="B26" s="4"/>
      <c r="C26" s="17"/>
      <c r="D26" s="17"/>
      <c r="E26" s="17"/>
      <c r="F26" s="17"/>
      <c r="G26" s="40"/>
      <c r="H26" s="4"/>
      <c r="I26" s="4"/>
      <c r="J26" s="4"/>
      <c r="K26" s="4"/>
      <c r="L26" s="4"/>
      <c r="M26" s="4"/>
      <c r="N26" s="4"/>
      <c r="O26" s="4"/>
    </row>
    <row r="27" spans="1:15" ht="26.15" customHeight="1" x14ac:dyDescent="0.9">
      <c r="B27" s="4"/>
      <c r="C27" s="17"/>
      <c r="D27" s="17"/>
      <c r="E27" s="17"/>
      <c r="F27" s="17"/>
      <c r="G27" s="40"/>
      <c r="H27" s="4"/>
      <c r="I27" s="4"/>
      <c r="J27" s="4"/>
      <c r="K27" s="4"/>
      <c r="L27" s="4"/>
      <c r="M27" s="4"/>
      <c r="N27" s="4"/>
      <c r="O27" s="4"/>
    </row>
    <row r="28" spans="1:15" ht="26.15" customHeight="1" x14ac:dyDescent="0.9">
      <c r="B28" s="4"/>
      <c r="C28" s="17"/>
      <c r="D28" s="17"/>
      <c r="E28" s="17"/>
      <c r="F28" s="17"/>
      <c r="G28" s="40"/>
      <c r="H28" s="4"/>
      <c r="I28" s="4"/>
      <c r="J28" s="4"/>
      <c r="K28" s="4"/>
      <c r="L28" s="4"/>
      <c r="M28" s="4"/>
      <c r="N28" s="4"/>
      <c r="O28" s="4"/>
    </row>
    <row r="29" spans="1:15" ht="26.15" customHeight="1" x14ac:dyDescent="0.9">
      <c r="B29" s="4"/>
      <c r="C29" s="17"/>
      <c r="D29" s="17"/>
      <c r="E29" s="17"/>
      <c r="F29" s="17"/>
      <c r="G29" s="40"/>
      <c r="H29" s="4"/>
      <c r="I29" s="4"/>
      <c r="J29" s="4"/>
      <c r="K29" s="4"/>
      <c r="L29" s="4"/>
      <c r="M29" s="4"/>
      <c r="N29" s="4"/>
      <c r="O29" s="4"/>
    </row>
    <row r="30" spans="1:15" ht="26.15" customHeight="1" x14ac:dyDescent="0.9">
      <c r="B30" s="4"/>
      <c r="C30" s="17"/>
      <c r="D30" s="17"/>
      <c r="E30" s="17"/>
      <c r="F30" s="17"/>
      <c r="G30" s="40"/>
      <c r="H30" s="4"/>
      <c r="I30" s="4"/>
      <c r="J30" s="4"/>
      <c r="K30" s="4"/>
      <c r="L30" s="4"/>
      <c r="M30" s="4"/>
      <c r="N30" s="4"/>
      <c r="O30" s="4"/>
    </row>
    <row r="31" spans="1:15" ht="26.15" customHeight="1" x14ac:dyDescent="0.9">
      <c r="B31" s="4"/>
      <c r="C31" s="17"/>
      <c r="D31" s="17"/>
      <c r="E31" s="17"/>
      <c r="F31" s="17"/>
      <c r="G31" s="40"/>
      <c r="H31" s="4"/>
      <c r="I31" s="4"/>
      <c r="J31" s="4"/>
      <c r="K31" s="4"/>
      <c r="L31" s="4"/>
      <c r="M31" s="4"/>
      <c r="N31" s="4"/>
      <c r="O31" s="4"/>
    </row>
    <row r="32" spans="1:15" ht="26.15" customHeight="1" x14ac:dyDescent="0.9">
      <c r="B32" s="4"/>
      <c r="C32" s="17"/>
      <c r="D32" s="17"/>
      <c r="E32" s="17"/>
      <c r="F32" s="17"/>
      <c r="G32" s="40"/>
      <c r="H32" s="4"/>
      <c r="I32" s="4"/>
      <c r="J32" s="4"/>
      <c r="K32" s="4"/>
      <c r="L32" s="4"/>
      <c r="M32" s="4"/>
      <c r="N32" s="4"/>
      <c r="O32" s="4"/>
    </row>
    <row r="33" spans="2:15" ht="26.15" customHeight="1" x14ac:dyDescent="0.9">
      <c r="B33" s="4"/>
      <c r="C33" s="17"/>
      <c r="D33" s="17"/>
      <c r="E33" s="17"/>
      <c r="F33" s="17"/>
      <c r="G33" s="40"/>
      <c r="H33" s="4"/>
      <c r="I33" s="4"/>
      <c r="J33" s="4"/>
      <c r="K33" s="4"/>
      <c r="L33" s="4"/>
      <c r="M33" s="4"/>
      <c r="N33" s="4"/>
      <c r="O33" s="4"/>
    </row>
    <row r="34" spans="2:15" ht="26.15" customHeight="1" x14ac:dyDescent="0.9">
      <c r="B34" s="4"/>
      <c r="C34" s="17"/>
      <c r="D34" s="17"/>
      <c r="E34" s="17"/>
      <c r="F34" s="17"/>
      <c r="G34" s="40"/>
      <c r="H34" s="4"/>
      <c r="I34" s="4"/>
      <c r="J34" s="4"/>
      <c r="K34" s="4"/>
      <c r="L34" s="4"/>
      <c r="M34" s="4"/>
      <c r="N34" s="4"/>
      <c r="O34" s="4"/>
    </row>
    <row r="35" spans="2:15" ht="26.15" customHeight="1" x14ac:dyDescent="0.9">
      <c r="B35" s="4"/>
      <c r="C35" s="17"/>
      <c r="D35" s="17"/>
      <c r="E35" s="17"/>
      <c r="F35" s="17"/>
      <c r="G35" s="40"/>
      <c r="H35" s="4"/>
      <c r="I35" s="4"/>
      <c r="J35" s="4"/>
      <c r="K35" s="4"/>
      <c r="L35" s="4"/>
      <c r="M35" s="4"/>
      <c r="N35" s="4"/>
      <c r="O35" s="4"/>
    </row>
    <row r="36" spans="2:15" ht="26.15" customHeight="1" x14ac:dyDescent="0.9">
      <c r="B36" s="4"/>
      <c r="C36" s="17"/>
      <c r="D36" s="17"/>
      <c r="E36" s="17"/>
      <c r="F36" s="17"/>
      <c r="G36" s="40"/>
      <c r="H36" s="4"/>
      <c r="I36" s="4"/>
      <c r="J36" s="4"/>
      <c r="K36" s="4"/>
      <c r="L36" s="4"/>
      <c r="M36" s="4"/>
      <c r="N36" s="4"/>
      <c r="O36" s="4"/>
    </row>
    <row r="37" spans="2:15" ht="26.15" customHeight="1" x14ac:dyDescent="0.9">
      <c r="B37" s="4"/>
      <c r="C37" s="17"/>
      <c r="D37" s="17"/>
      <c r="E37" s="17"/>
      <c r="F37" s="17"/>
      <c r="G37" s="40"/>
      <c r="H37" s="4"/>
      <c r="I37" s="4"/>
      <c r="J37" s="4"/>
      <c r="K37" s="4"/>
      <c r="L37" s="4"/>
      <c r="M37" s="4"/>
      <c r="N37" s="4"/>
      <c r="O37" s="4"/>
    </row>
    <row r="38" spans="2:15" ht="26.15" customHeight="1" x14ac:dyDescent="0.9">
      <c r="B38" s="4"/>
      <c r="C38" s="17"/>
      <c r="D38" s="17"/>
      <c r="E38" s="17"/>
      <c r="F38" s="17"/>
      <c r="G38" s="40"/>
      <c r="H38" s="4"/>
      <c r="I38" s="4"/>
      <c r="J38" s="4"/>
      <c r="K38" s="4"/>
      <c r="L38" s="4"/>
      <c r="M38" s="4"/>
      <c r="N38" s="4"/>
      <c r="O38" s="4"/>
    </row>
    <row r="39" spans="2:15" ht="26.15" customHeight="1" x14ac:dyDescent="0.9">
      <c r="B39" s="4"/>
      <c r="C39" s="17"/>
      <c r="D39" s="17"/>
      <c r="E39" s="17"/>
      <c r="F39" s="17"/>
      <c r="G39" s="40"/>
      <c r="H39" s="4"/>
      <c r="I39" s="4"/>
      <c r="J39" s="4"/>
      <c r="K39" s="4"/>
      <c r="L39" s="4"/>
      <c r="M39" s="4"/>
      <c r="N39" s="4"/>
      <c r="O39" s="4"/>
    </row>
    <row r="40" spans="2:15" ht="26.15" customHeight="1" x14ac:dyDescent="0.9">
      <c r="B40" s="4"/>
      <c r="C40" s="17"/>
      <c r="D40" s="17"/>
      <c r="E40" s="17"/>
      <c r="F40" s="17"/>
      <c r="G40" s="40"/>
      <c r="H40" s="4"/>
      <c r="I40" s="4"/>
      <c r="J40" s="4"/>
      <c r="K40" s="4"/>
      <c r="L40" s="4"/>
      <c r="M40" s="4"/>
      <c r="N40" s="4"/>
      <c r="O40" s="4"/>
    </row>
    <row r="41" spans="2:15" ht="26.15" customHeight="1" x14ac:dyDescent="0.9">
      <c r="B41" s="4"/>
      <c r="C41" s="17"/>
      <c r="D41" s="17"/>
      <c r="E41" s="17"/>
      <c r="F41" s="17"/>
      <c r="G41" s="40"/>
      <c r="H41" s="4"/>
      <c r="I41" s="4"/>
      <c r="J41" s="4"/>
      <c r="K41" s="4"/>
      <c r="L41" s="4"/>
      <c r="M41" s="4"/>
      <c r="N41" s="4"/>
      <c r="O41" s="4"/>
    </row>
    <row r="42" spans="2:15" ht="27" x14ac:dyDescent="0.9">
      <c r="B42" s="4"/>
      <c r="C42" s="4"/>
      <c r="D42" s="4"/>
      <c r="E42" s="4"/>
      <c r="F42" s="4"/>
      <c r="G42" s="43"/>
      <c r="H42" s="4"/>
      <c r="I42" s="4"/>
      <c r="J42" s="4"/>
      <c r="K42" s="4"/>
      <c r="L42" s="4"/>
      <c r="M42" s="4"/>
      <c r="N42" s="4"/>
      <c r="O42" s="4"/>
    </row>
    <row r="43" spans="2:15" ht="27" x14ac:dyDescent="0.9">
      <c r="B43" s="4"/>
      <c r="C43" s="4"/>
      <c r="D43" s="4"/>
      <c r="E43" s="4"/>
      <c r="F43" s="4"/>
      <c r="G43" s="43"/>
      <c r="H43" s="4"/>
      <c r="I43" s="4"/>
      <c r="J43" s="4"/>
      <c r="K43" s="4"/>
      <c r="L43" s="4"/>
      <c r="M43" s="4"/>
      <c r="N43" s="4"/>
      <c r="O43" s="4"/>
    </row>
    <row r="44" spans="2:15" ht="27" x14ac:dyDescent="0.9">
      <c r="B44" s="4"/>
      <c r="C44" s="4"/>
      <c r="D44" s="4"/>
      <c r="E44" s="4"/>
      <c r="F44" s="4"/>
      <c r="G44" s="43"/>
      <c r="H44" s="4"/>
      <c r="I44" s="4"/>
      <c r="J44" s="4"/>
      <c r="K44" s="4"/>
      <c r="L44" s="4"/>
      <c r="M44" s="4"/>
      <c r="N44" s="4"/>
      <c r="O44" s="4"/>
    </row>
    <row r="45" spans="2:15" ht="27" x14ac:dyDescent="0.9">
      <c r="B45" s="4"/>
      <c r="C45" s="4"/>
      <c r="D45" s="4"/>
      <c r="E45" s="4"/>
      <c r="F45" s="4"/>
      <c r="G45" s="43"/>
      <c r="H45" s="4"/>
      <c r="I45" s="4"/>
      <c r="J45" s="4"/>
      <c r="K45" s="4"/>
      <c r="L45" s="4"/>
      <c r="M45" s="4"/>
      <c r="N45" s="4"/>
      <c r="O45" s="4"/>
    </row>
    <row r="46" spans="2:15" ht="27" x14ac:dyDescent="0.9">
      <c r="B46" s="4"/>
      <c r="C46" s="4"/>
      <c r="D46" s="4"/>
      <c r="E46" s="4"/>
      <c r="F46" s="4"/>
      <c r="G46" s="43"/>
      <c r="H46" s="4"/>
      <c r="I46" s="4"/>
      <c r="J46" s="4"/>
      <c r="K46" s="4"/>
      <c r="L46" s="4"/>
      <c r="M46" s="4"/>
      <c r="N46" s="4"/>
      <c r="O46" s="4"/>
    </row>
  </sheetData>
  <mergeCells count="7">
    <mergeCell ref="K3:K4"/>
    <mergeCell ref="L3:O3"/>
    <mergeCell ref="B3:B4"/>
    <mergeCell ref="C3:C4"/>
    <mergeCell ref="G3:G4"/>
    <mergeCell ref="H3:J3"/>
    <mergeCell ref="D3:F3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H13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7" sqref="H7"/>
    </sheetView>
  </sheetViews>
  <sheetFormatPr defaultColWidth="8.9140625" defaultRowHeight="17" x14ac:dyDescent="0.6"/>
  <cols>
    <col min="1" max="1" width="37.4140625" style="5" customWidth="1"/>
    <col min="2" max="3" width="22.9140625" style="5" customWidth="1"/>
    <col min="4" max="4" width="22.9140625" style="36" customWidth="1"/>
    <col min="5" max="8" width="22.9140625" style="5" customWidth="1"/>
    <col min="9" max="9" width="12.4140625" style="5" customWidth="1"/>
    <col min="10" max="16384" width="8.9140625" style="5"/>
  </cols>
  <sheetData>
    <row r="1" spans="1:8" ht="30" x14ac:dyDescent="1">
      <c r="A1" s="116" t="s">
        <v>675</v>
      </c>
      <c r="B1" s="117"/>
      <c r="C1" s="117"/>
      <c r="D1" s="117"/>
      <c r="E1" s="117"/>
      <c r="F1" s="117"/>
      <c r="G1" s="117"/>
      <c r="H1" s="117"/>
    </row>
    <row r="2" spans="1:8" s="106" customFormat="1" ht="25.25" customHeight="1" x14ac:dyDescent="0.3">
      <c r="A2" s="338"/>
      <c r="B2" s="339" t="s">
        <v>1029</v>
      </c>
      <c r="C2" s="339" t="s">
        <v>1030</v>
      </c>
      <c r="D2" s="339" t="s">
        <v>1155</v>
      </c>
      <c r="E2" s="339" t="s">
        <v>1032</v>
      </c>
      <c r="F2" s="340" t="s">
        <v>1026</v>
      </c>
      <c r="G2" s="339" t="s">
        <v>1028</v>
      </c>
      <c r="H2" s="339" t="s">
        <v>2223</v>
      </c>
    </row>
    <row r="3" spans="1:8" s="341" customFormat="1" ht="25.25" customHeight="1" x14ac:dyDescent="0.3">
      <c r="C3" s="341" t="s">
        <v>1161</v>
      </c>
      <c r="D3" s="106"/>
    </row>
    <row r="4" spans="1:8" s="38" customFormat="1" ht="96" x14ac:dyDescent="0.6">
      <c r="A4" s="97" t="s">
        <v>678</v>
      </c>
      <c r="B4" s="114" t="s">
        <v>6401</v>
      </c>
      <c r="C4" s="114" t="s">
        <v>6400</v>
      </c>
      <c r="D4" s="114" t="s">
        <v>6399</v>
      </c>
      <c r="E4" s="359" t="s">
        <v>6398</v>
      </c>
      <c r="F4" s="114" t="s">
        <v>1027</v>
      </c>
      <c r="G4" s="114" t="s">
        <v>1033</v>
      </c>
      <c r="H4" s="407" t="s">
        <v>6397</v>
      </c>
    </row>
    <row r="5" spans="1:8" s="6" customFormat="1" ht="24" x14ac:dyDescent="0.8">
      <c r="A5" s="8" t="s">
        <v>2257</v>
      </c>
      <c r="B5" s="232"/>
      <c r="C5" s="237">
        <f>SUM('2.Revenue'!G5,'2.Revenue'!G14)</f>
        <v>0</v>
      </c>
      <c r="D5" s="238">
        <f>SUM(B5:C5)</f>
        <v>0</v>
      </c>
      <c r="E5" s="360"/>
      <c r="F5" s="232">
        <f>SUM('2.Revenue'!G31)</f>
        <v>0</v>
      </c>
      <c r="G5" s="232"/>
      <c r="H5" s="408">
        <f>SUM(D5-E5+F5-G5)</f>
        <v>0</v>
      </c>
    </row>
    <row r="6" spans="1:8" s="6" customFormat="1" ht="24" x14ac:dyDescent="0.8">
      <c r="A6" s="8" t="s">
        <v>2258</v>
      </c>
      <c r="B6" s="232"/>
      <c r="C6" s="237">
        <f>SUM('2.Revenue'!G6,'2.Revenue'!G15)</f>
        <v>0</v>
      </c>
      <c r="D6" s="238">
        <f t="shared" ref="D6:D11" si="0">SUM(B6:C6)</f>
        <v>0</v>
      </c>
      <c r="E6" s="360"/>
      <c r="F6" s="239"/>
      <c r="G6" s="232"/>
      <c r="H6" s="408">
        <f>SUM(D6-E6+F6-G6)</f>
        <v>0</v>
      </c>
    </row>
    <row r="7" spans="1:8" s="6" customFormat="1" ht="24" x14ac:dyDescent="0.8">
      <c r="A7" s="8" t="s">
        <v>2259</v>
      </c>
      <c r="B7" s="232"/>
      <c r="C7" s="237">
        <f>SUM('2.Revenue'!G7,'2.Revenue'!G16)</f>
        <v>0</v>
      </c>
      <c r="D7" s="238">
        <f t="shared" si="0"/>
        <v>0</v>
      </c>
      <c r="E7" s="360"/>
      <c r="F7" s="232">
        <f>SUM('2.Revenue'!G33)</f>
        <v>0</v>
      </c>
      <c r="G7" s="232"/>
      <c r="H7" s="408">
        <f t="shared" ref="H7:H11" si="1">SUM(D7-E7+F7-G7)</f>
        <v>0</v>
      </c>
    </row>
    <row r="8" spans="1:8" s="6" customFormat="1" ht="24" x14ac:dyDescent="0.8">
      <c r="A8" s="8" t="s">
        <v>2260</v>
      </c>
      <c r="B8" s="232"/>
      <c r="C8" s="237">
        <f>SUM('2.Revenue'!G8,'2.Revenue'!G17)</f>
        <v>0</v>
      </c>
      <c r="D8" s="238">
        <f t="shared" si="0"/>
        <v>0</v>
      </c>
      <c r="E8" s="360"/>
      <c r="F8" s="232">
        <f>SUM('2.Revenue'!G32)</f>
        <v>0</v>
      </c>
      <c r="G8" s="232"/>
      <c r="H8" s="408">
        <f t="shared" si="1"/>
        <v>0</v>
      </c>
    </row>
    <row r="9" spans="1:8" s="6" customFormat="1" ht="24" x14ac:dyDescent="0.8">
      <c r="A9" s="8" t="s">
        <v>2261</v>
      </c>
      <c r="B9" s="232"/>
      <c r="C9" s="237">
        <f>SUM('2.Revenue'!G9,'2.Revenue'!G18)</f>
        <v>0</v>
      </c>
      <c r="D9" s="238">
        <f t="shared" si="0"/>
        <v>0</v>
      </c>
      <c r="E9" s="360"/>
      <c r="F9" s="232">
        <f>SUM('2.Revenue'!G34)</f>
        <v>0</v>
      </c>
      <c r="G9" s="232"/>
      <c r="H9" s="408">
        <f t="shared" si="1"/>
        <v>0</v>
      </c>
    </row>
    <row r="10" spans="1:8" s="6" customFormat="1" ht="24" x14ac:dyDescent="0.8">
      <c r="A10" s="8" t="s">
        <v>2262</v>
      </c>
      <c r="B10" s="232"/>
      <c r="C10" s="237">
        <f>SUM('2.Revenue'!G10,'2.Revenue'!G19)</f>
        <v>0</v>
      </c>
      <c r="D10" s="238">
        <f t="shared" si="0"/>
        <v>0</v>
      </c>
      <c r="E10" s="360"/>
      <c r="F10" s="232">
        <f>SUM('2.Revenue'!G35)</f>
        <v>0</v>
      </c>
      <c r="G10" s="232"/>
      <c r="H10" s="408">
        <f t="shared" si="1"/>
        <v>0</v>
      </c>
    </row>
    <row r="11" spans="1:8" s="6" customFormat="1" ht="24" x14ac:dyDescent="0.8">
      <c r="A11" s="8" t="s">
        <v>2263</v>
      </c>
      <c r="B11" s="232"/>
      <c r="C11" s="237">
        <f>SUM('2.Revenue'!G11,'2.Revenue'!G20)</f>
        <v>0</v>
      </c>
      <c r="D11" s="238">
        <f t="shared" si="0"/>
        <v>0</v>
      </c>
      <c r="E11" s="360"/>
      <c r="F11" s="239"/>
      <c r="G11" s="232"/>
      <c r="H11" s="408">
        <f t="shared" si="1"/>
        <v>0</v>
      </c>
    </row>
    <row r="12" spans="1:8" s="1" customFormat="1" ht="24" x14ac:dyDescent="0.8">
      <c r="A12" s="326" t="s">
        <v>618</v>
      </c>
      <c r="B12" s="240">
        <f t="shared" ref="B12:H12" si="2">SUM(B5:B11)</f>
        <v>0</v>
      </c>
      <c r="C12" s="240">
        <f t="shared" si="2"/>
        <v>0</v>
      </c>
      <c r="D12" s="240">
        <f>SUM(D5:D11)</f>
        <v>0</v>
      </c>
      <c r="E12" s="240">
        <f t="shared" si="2"/>
        <v>0</v>
      </c>
      <c r="F12" s="240">
        <f t="shared" si="2"/>
        <v>0</v>
      </c>
      <c r="G12" s="240">
        <f t="shared" si="2"/>
        <v>0</v>
      </c>
      <c r="H12" s="409">
        <f t="shared" si="2"/>
        <v>0</v>
      </c>
    </row>
    <row r="13" spans="1:8" ht="19.75" customHeight="1" x14ac:dyDescent="0.6"/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H1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8" sqref="A8"/>
    </sheetView>
  </sheetViews>
  <sheetFormatPr defaultColWidth="9" defaultRowHeight="27" x14ac:dyDescent="0.9"/>
  <cols>
    <col min="1" max="1" width="52.6640625" style="4" bestFit="1" customWidth="1"/>
    <col min="2" max="2" width="20.08203125" style="4" customWidth="1"/>
    <col min="3" max="3" width="7.9140625" style="4" customWidth="1"/>
    <col min="4" max="4" width="16.4140625" style="4" customWidth="1"/>
    <col min="5" max="5" width="7.33203125" style="4" customWidth="1"/>
    <col min="6" max="6" width="19" style="4" customWidth="1"/>
    <col min="7" max="7" width="19.08203125" style="4" customWidth="1"/>
    <col min="8" max="8" width="16.08203125" style="4" customWidth="1"/>
    <col min="9" max="16384" width="9" style="4"/>
  </cols>
  <sheetData>
    <row r="1" spans="1:8" s="344" customFormat="1" ht="36" x14ac:dyDescent="1.2">
      <c r="A1" s="506" t="s">
        <v>685</v>
      </c>
      <c r="B1" s="507" t="s">
        <v>1029</v>
      </c>
      <c r="C1" s="507" t="s">
        <v>1039</v>
      </c>
      <c r="D1" s="507" t="s">
        <v>1031</v>
      </c>
      <c r="E1" s="507" t="s">
        <v>1032</v>
      </c>
      <c r="F1" s="507" t="s">
        <v>1026</v>
      </c>
      <c r="G1" s="507" t="s">
        <v>1183</v>
      </c>
      <c r="H1" s="343"/>
    </row>
    <row r="2" spans="1:8" x14ac:dyDescent="0.9">
      <c r="A2" s="702" t="s">
        <v>678</v>
      </c>
      <c r="B2" s="705" t="s">
        <v>1165</v>
      </c>
      <c r="C2" s="707" t="s">
        <v>686</v>
      </c>
      <c r="D2" s="708"/>
      <c r="E2" s="708"/>
      <c r="F2" s="709"/>
      <c r="G2" s="710" t="s">
        <v>6402</v>
      </c>
      <c r="H2" s="713" t="s">
        <v>687</v>
      </c>
    </row>
    <row r="3" spans="1:8" x14ac:dyDescent="0.9">
      <c r="A3" s="703"/>
      <c r="B3" s="706"/>
      <c r="C3" s="716" t="s">
        <v>1163</v>
      </c>
      <c r="D3" s="717"/>
      <c r="E3" s="717" t="s">
        <v>2228</v>
      </c>
      <c r="F3" s="718"/>
      <c r="G3" s="711"/>
      <c r="H3" s="714"/>
    </row>
    <row r="4" spans="1:8" s="342" customFormat="1" ht="48" x14ac:dyDescent="0.3">
      <c r="A4" s="704"/>
      <c r="B4" s="665"/>
      <c r="C4" s="324" t="s">
        <v>1164</v>
      </c>
      <c r="D4" s="114" t="s">
        <v>1162</v>
      </c>
      <c r="E4" s="324" t="s">
        <v>1164</v>
      </c>
      <c r="F4" s="114" t="s">
        <v>1162</v>
      </c>
      <c r="G4" s="712"/>
      <c r="H4" s="715"/>
    </row>
    <row r="5" spans="1:8" s="21" customFormat="1" x14ac:dyDescent="0.3">
      <c r="A5" s="548" t="s">
        <v>688</v>
      </c>
      <c r="B5" s="241">
        <f>SUM('1.Planfin66_2nd'!F42)</f>
        <v>0</v>
      </c>
      <c r="C5" s="242"/>
      <c r="D5" s="243"/>
      <c r="E5" s="242"/>
      <c r="F5" s="243"/>
      <c r="G5" s="361">
        <f t="shared" ref="G5:G10" si="0">SUM(D5,F5)</f>
        <v>0</v>
      </c>
      <c r="H5" s="20"/>
    </row>
    <row r="6" spans="1:8" s="21" customFormat="1" x14ac:dyDescent="0.3">
      <c r="A6" s="600" t="s">
        <v>6507</v>
      </c>
      <c r="B6" s="596"/>
      <c r="C6" s="597"/>
      <c r="D6" s="598"/>
      <c r="E6" s="597"/>
      <c r="F6" s="598"/>
      <c r="G6" s="361">
        <f t="shared" si="0"/>
        <v>0</v>
      </c>
      <c r="H6" s="599"/>
    </row>
    <row r="7" spans="1:8" x14ac:dyDescent="0.9">
      <c r="A7" s="34" t="s">
        <v>689</v>
      </c>
      <c r="B7" s="244"/>
      <c r="C7" s="232"/>
      <c r="D7" s="245"/>
      <c r="E7" s="232"/>
      <c r="F7" s="245"/>
      <c r="G7" s="361">
        <f t="shared" si="0"/>
        <v>0</v>
      </c>
      <c r="H7" s="16"/>
    </row>
    <row r="8" spans="1:8" x14ac:dyDescent="0.9">
      <c r="A8" s="8" t="s">
        <v>690</v>
      </c>
      <c r="B8" s="244"/>
      <c r="C8" s="232"/>
      <c r="D8" s="245"/>
      <c r="E8" s="232"/>
      <c r="F8" s="245"/>
      <c r="G8" s="361">
        <f t="shared" si="0"/>
        <v>0</v>
      </c>
      <c r="H8" s="16"/>
    </row>
    <row r="9" spans="1:8" x14ac:dyDescent="0.9">
      <c r="A9" s="8" t="s">
        <v>6505</v>
      </c>
      <c r="B9" s="244"/>
      <c r="C9" s="232"/>
      <c r="D9" s="245"/>
      <c r="E9" s="232"/>
      <c r="F9" s="245"/>
      <c r="G9" s="361">
        <f t="shared" si="0"/>
        <v>0</v>
      </c>
      <c r="H9" s="16"/>
    </row>
    <row r="10" spans="1:8" x14ac:dyDescent="0.9">
      <c r="A10" s="300" t="s">
        <v>6506</v>
      </c>
      <c r="B10" s="301"/>
      <c r="C10" s="302"/>
      <c r="D10" s="303"/>
      <c r="E10" s="302"/>
      <c r="F10" s="303"/>
      <c r="G10" s="361">
        <f t="shared" si="0"/>
        <v>0</v>
      </c>
      <c r="H10" s="304"/>
    </row>
    <row r="11" spans="1:8" x14ac:dyDescent="0.9">
      <c r="A11" s="44" t="s">
        <v>618</v>
      </c>
      <c r="B11" s="246">
        <f>SUM(B5:B10)</f>
        <v>0</v>
      </c>
      <c r="C11" s="246">
        <f t="shared" ref="C11:G11" si="1">SUM(C5:C10)</f>
        <v>0</v>
      </c>
      <c r="D11" s="246">
        <f t="shared" si="1"/>
        <v>0</v>
      </c>
      <c r="E11" s="246">
        <f t="shared" si="1"/>
        <v>0</v>
      </c>
      <c r="F11" s="246">
        <f t="shared" si="1"/>
        <v>0</v>
      </c>
      <c r="G11" s="362">
        <f t="shared" si="1"/>
        <v>0</v>
      </c>
      <c r="H11" s="130"/>
    </row>
  </sheetData>
  <mergeCells count="7">
    <mergeCell ref="A2:A4"/>
    <mergeCell ref="B2:B4"/>
    <mergeCell ref="C2:F2"/>
    <mergeCell ref="G2:G4"/>
    <mergeCell ref="H2:H4"/>
    <mergeCell ref="C3:D3"/>
    <mergeCell ref="E3:F3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M22"/>
  <sheetViews>
    <sheetView zoomScale="90" zoomScaleNormal="90" workbookViewId="0">
      <pane xSplit="1" ySplit="3" topLeftCell="E4" activePane="bottomRight" state="frozen"/>
      <selection pane="topRight" activeCell="B1" sqref="B1"/>
      <selection pane="bottomLeft" activeCell="A3" sqref="A3"/>
      <selection pane="bottomRight" activeCell="G9" sqref="G9"/>
    </sheetView>
  </sheetViews>
  <sheetFormatPr defaultColWidth="8.9140625" defaultRowHeight="24" x14ac:dyDescent="0.8"/>
  <cols>
    <col min="1" max="1" width="6.33203125" style="6" customWidth="1"/>
    <col min="2" max="2" width="23.9140625" style="6" customWidth="1"/>
    <col min="3" max="12" width="20" style="6" customWidth="1"/>
    <col min="13" max="13" width="31.83203125" style="451" customWidth="1"/>
    <col min="14" max="16384" width="8.9140625" style="6"/>
  </cols>
  <sheetData>
    <row r="1" spans="1:13" x14ac:dyDescent="0.8">
      <c r="B1" s="720" t="s">
        <v>2230</v>
      </c>
      <c r="C1" s="720"/>
      <c r="D1" s="720"/>
      <c r="E1" s="720"/>
      <c r="F1" s="720"/>
      <c r="G1" s="720"/>
      <c r="H1" s="720"/>
      <c r="I1" s="720"/>
      <c r="J1" s="720"/>
      <c r="K1" s="720"/>
      <c r="L1" s="720"/>
      <c r="M1" s="720"/>
    </row>
    <row r="2" spans="1:13" x14ac:dyDescent="0.8">
      <c r="B2" s="335"/>
      <c r="C2" s="99" t="s">
        <v>1029</v>
      </c>
      <c r="D2" s="99" t="s">
        <v>1039</v>
      </c>
      <c r="E2" s="99" t="s">
        <v>1031</v>
      </c>
      <c r="F2" s="99" t="s">
        <v>1032</v>
      </c>
      <c r="G2" s="99" t="s">
        <v>1026</v>
      </c>
      <c r="H2" s="99" t="s">
        <v>1028</v>
      </c>
      <c r="I2" s="99" t="s">
        <v>1150</v>
      </c>
      <c r="J2" s="99" t="s">
        <v>1151</v>
      </c>
      <c r="K2" s="99" t="s">
        <v>1041</v>
      </c>
      <c r="L2" s="99" t="s">
        <v>1042</v>
      </c>
      <c r="M2" s="447" t="s">
        <v>6293</v>
      </c>
    </row>
    <row r="3" spans="1:13" s="105" customFormat="1" ht="48" x14ac:dyDescent="0.3">
      <c r="A3" s="446" t="s">
        <v>2180</v>
      </c>
      <c r="B3" s="446" t="s">
        <v>692</v>
      </c>
      <c r="C3" s="446" t="s">
        <v>6375</v>
      </c>
      <c r="D3" s="446" t="s">
        <v>694</v>
      </c>
      <c r="E3" s="445" t="s">
        <v>581</v>
      </c>
      <c r="F3" s="445" t="s">
        <v>6287</v>
      </c>
      <c r="G3" s="445" t="s">
        <v>6282</v>
      </c>
      <c r="H3" s="445" t="s">
        <v>6288</v>
      </c>
      <c r="I3" s="445" t="s">
        <v>6284</v>
      </c>
      <c r="J3" s="445" t="s">
        <v>6289</v>
      </c>
      <c r="K3" s="445" t="s">
        <v>592</v>
      </c>
      <c r="L3" s="446" t="s">
        <v>693</v>
      </c>
      <c r="M3" s="448" t="s">
        <v>691</v>
      </c>
    </row>
    <row r="4" spans="1:13" x14ac:dyDescent="0.8">
      <c r="A4" s="442">
        <v>1</v>
      </c>
      <c r="B4" s="443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53">
        <f>SUM(C4:L4)</f>
        <v>0</v>
      </c>
    </row>
    <row r="5" spans="1:13" x14ac:dyDescent="0.8">
      <c r="A5" s="442">
        <v>2</v>
      </c>
      <c r="B5" s="443"/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53">
        <f t="shared" ref="M5:M15" si="0">SUM(C5:L5)</f>
        <v>0</v>
      </c>
    </row>
    <row r="6" spans="1:13" x14ac:dyDescent="0.8">
      <c r="A6" s="442">
        <v>3</v>
      </c>
      <c r="B6" s="443"/>
      <c r="C6" s="440"/>
      <c r="D6" s="440"/>
      <c r="E6" s="440"/>
      <c r="F6" s="440"/>
      <c r="G6" s="440"/>
      <c r="H6" s="440"/>
      <c r="I6" s="440"/>
      <c r="J6" s="440"/>
      <c r="K6" s="440"/>
      <c r="L6" s="440"/>
      <c r="M6" s="453">
        <f t="shared" si="0"/>
        <v>0</v>
      </c>
    </row>
    <row r="7" spans="1:13" x14ac:dyDescent="0.8">
      <c r="A7" s="442">
        <v>4</v>
      </c>
      <c r="B7" s="443"/>
      <c r="C7" s="440"/>
      <c r="D7" s="440"/>
      <c r="E7" s="440"/>
      <c r="F7" s="440"/>
      <c r="G7" s="440"/>
      <c r="H7" s="440"/>
      <c r="I7" s="440"/>
      <c r="J7" s="440"/>
      <c r="K7" s="440"/>
      <c r="L7" s="440"/>
      <c r="M7" s="453">
        <f t="shared" si="0"/>
        <v>0</v>
      </c>
    </row>
    <row r="8" spans="1:13" x14ac:dyDescent="0.8">
      <c r="A8" s="442">
        <v>5</v>
      </c>
      <c r="B8" s="443"/>
      <c r="C8" s="440"/>
      <c r="D8" s="440"/>
      <c r="E8" s="440"/>
      <c r="F8" s="440"/>
      <c r="G8" s="440"/>
      <c r="H8" s="440"/>
      <c r="I8" s="440"/>
      <c r="J8" s="440"/>
      <c r="K8" s="440"/>
      <c r="L8" s="440"/>
      <c r="M8" s="453">
        <f t="shared" si="0"/>
        <v>0</v>
      </c>
    </row>
    <row r="9" spans="1:13" x14ac:dyDescent="0.8">
      <c r="A9" s="442">
        <v>6</v>
      </c>
      <c r="B9" s="443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53">
        <f t="shared" si="0"/>
        <v>0</v>
      </c>
    </row>
    <row r="10" spans="1:13" x14ac:dyDescent="0.8">
      <c r="A10" s="442">
        <v>7</v>
      </c>
      <c r="B10" s="443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53">
        <f t="shared" si="0"/>
        <v>0</v>
      </c>
    </row>
    <row r="11" spans="1:13" x14ac:dyDescent="0.8">
      <c r="A11" s="442">
        <v>8</v>
      </c>
      <c r="B11" s="443"/>
      <c r="C11" s="440"/>
      <c r="D11" s="440"/>
      <c r="E11" s="440"/>
      <c r="F11" s="440"/>
      <c r="G11" s="440"/>
      <c r="H11" s="440"/>
      <c r="I11" s="440"/>
      <c r="J11" s="440"/>
      <c r="K11" s="440"/>
      <c r="L11" s="440"/>
      <c r="M11" s="453">
        <f t="shared" si="0"/>
        <v>0</v>
      </c>
    </row>
    <row r="12" spans="1:13" x14ac:dyDescent="0.8">
      <c r="A12" s="442">
        <v>9</v>
      </c>
      <c r="B12" s="444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453">
        <f t="shared" si="0"/>
        <v>0</v>
      </c>
    </row>
    <row r="13" spans="1:13" x14ac:dyDescent="0.8">
      <c r="A13" s="442">
        <v>10</v>
      </c>
      <c r="B13" s="444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453">
        <f t="shared" si="0"/>
        <v>0</v>
      </c>
    </row>
    <row r="14" spans="1:13" x14ac:dyDescent="0.8">
      <c r="A14" s="442">
        <v>11</v>
      </c>
      <c r="B14" s="444"/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453">
        <f t="shared" si="0"/>
        <v>0</v>
      </c>
    </row>
    <row r="15" spans="1:13" x14ac:dyDescent="0.8">
      <c r="A15" s="442">
        <v>12</v>
      </c>
      <c r="B15" s="300"/>
      <c r="C15" s="302"/>
      <c r="D15" s="302"/>
      <c r="E15" s="302"/>
      <c r="F15" s="302"/>
      <c r="G15" s="302"/>
      <c r="H15" s="302"/>
      <c r="I15" s="302"/>
      <c r="J15" s="302"/>
      <c r="K15" s="302"/>
      <c r="L15" s="302"/>
      <c r="M15" s="453">
        <f t="shared" si="0"/>
        <v>0</v>
      </c>
    </row>
    <row r="16" spans="1:13" s="1" customFormat="1" x14ac:dyDescent="0.8">
      <c r="A16" s="721" t="s">
        <v>618</v>
      </c>
      <c r="B16" s="721"/>
      <c r="C16" s="452">
        <f>SUM(C4:C15)</f>
        <v>0</v>
      </c>
      <c r="D16" s="452">
        <f t="shared" ref="D16:M16" si="1">SUM(D4:D15)</f>
        <v>0</v>
      </c>
      <c r="E16" s="452">
        <f t="shared" si="1"/>
        <v>0</v>
      </c>
      <c r="F16" s="452">
        <f t="shared" si="1"/>
        <v>0</v>
      </c>
      <c r="G16" s="452">
        <f t="shared" si="1"/>
        <v>0</v>
      </c>
      <c r="H16" s="452">
        <f t="shared" si="1"/>
        <v>0</v>
      </c>
      <c r="I16" s="452">
        <f t="shared" si="1"/>
        <v>0</v>
      </c>
      <c r="J16" s="452">
        <f t="shared" si="1"/>
        <v>0</v>
      </c>
      <c r="K16" s="452">
        <f t="shared" si="1"/>
        <v>0</v>
      </c>
      <c r="L16" s="452">
        <f t="shared" si="1"/>
        <v>0</v>
      </c>
      <c r="M16" s="454">
        <f t="shared" si="1"/>
        <v>0</v>
      </c>
    </row>
    <row r="18" spans="2:13" s="76" customFormat="1" x14ac:dyDescent="0.3">
      <c r="B18" s="336" t="s">
        <v>697</v>
      </c>
      <c r="C18" s="76" t="s">
        <v>698</v>
      </c>
      <c r="M18" s="449"/>
    </row>
    <row r="19" spans="2:13" s="76" customFormat="1" ht="22.75" customHeight="1" x14ac:dyDescent="0.3">
      <c r="B19" s="336"/>
      <c r="C19" s="76" t="s">
        <v>6403</v>
      </c>
      <c r="M19" s="449"/>
    </row>
    <row r="20" spans="2:13" s="76" customFormat="1" ht="24.65" customHeight="1" x14ac:dyDescent="0.3">
      <c r="B20" s="111" t="s">
        <v>5923</v>
      </c>
      <c r="C20" s="719" t="s">
        <v>699</v>
      </c>
      <c r="D20" s="719"/>
      <c r="E20" s="719"/>
      <c r="F20" s="719"/>
      <c r="G20" s="719"/>
      <c r="H20" s="719"/>
      <c r="I20" s="719"/>
      <c r="J20" s="719"/>
      <c r="K20" s="719"/>
      <c r="L20" s="719"/>
      <c r="M20" s="719"/>
    </row>
    <row r="21" spans="2:13" s="76" customFormat="1" ht="23.4" customHeight="1" x14ac:dyDescent="0.3">
      <c r="B21" s="111" t="s">
        <v>5924</v>
      </c>
      <c r="C21" s="719" t="s">
        <v>2235</v>
      </c>
      <c r="D21" s="719"/>
      <c r="E21" s="719"/>
      <c r="F21" s="719"/>
      <c r="G21" s="719"/>
      <c r="H21" s="719"/>
      <c r="I21" s="719"/>
      <c r="J21" s="719"/>
      <c r="K21" s="111"/>
      <c r="L21" s="111"/>
      <c r="M21" s="450"/>
    </row>
    <row r="22" spans="2:13" s="76" customFormat="1" x14ac:dyDescent="0.3">
      <c r="B22" s="76" t="s">
        <v>5925</v>
      </c>
      <c r="C22" s="76" t="s">
        <v>1182</v>
      </c>
      <c r="M22" s="449"/>
    </row>
  </sheetData>
  <mergeCells count="4">
    <mergeCell ref="C20:M20"/>
    <mergeCell ref="B1:M1"/>
    <mergeCell ref="A16:B16"/>
    <mergeCell ref="C21:J21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 tint="0.39997558519241921"/>
  </sheetPr>
  <dimension ref="A1:P447"/>
  <sheetViews>
    <sheetView zoomScale="80" zoomScaleNormal="80" workbookViewId="0">
      <pane xSplit="4" ySplit="1" topLeftCell="E59" activePane="bottomRight" state="frozen"/>
      <selection activeCell="H54" sqref="H54"/>
      <selection pane="topRight" activeCell="H54" sqref="H54"/>
      <selection pane="bottomLeft" activeCell="H54" sqref="H54"/>
      <selection pane="bottomRight" activeCell="K70" sqref="K70"/>
    </sheetView>
  </sheetViews>
  <sheetFormatPr defaultColWidth="9" defaultRowHeight="24" x14ac:dyDescent="0.3"/>
  <cols>
    <col min="1" max="1" width="16" style="77" bestFit="1" customWidth="1"/>
    <col min="2" max="2" width="59.1640625" style="76" customWidth="1"/>
    <col min="3" max="3" width="12.9140625" style="77" bestFit="1" customWidth="1"/>
    <col min="4" max="4" width="34.1640625" style="79" bestFit="1" customWidth="1"/>
    <col min="5" max="5" width="13.83203125" style="77" customWidth="1"/>
    <col min="6" max="6" width="47" style="76" bestFit="1" customWidth="1"/>
    <col min="7" max="7" width="8" style="77" hidden="1" customWidth="1"/>
    <col min="8" max="8" width="8.4140625" style="77" hidden="1" customWidth="1"/>
    <col min="9" max="9" width="12.6640625" style="76" customWidth="1"/>
    <col min="10" max="10" width="15.83203125" style="76" bestFit="1" customWidth="1"/>
    <col min="11" max="11" width="13.9140625" style="77" customWidth="1"/>
    <col min="12" max="12" width="6.83203125" style="76" bestFit="1" customWidth="1"/>
    <col min="13" max="13" width="4.33203125" style="76" bestFit="1" customWidth="1"/>
    <col min="14" max="14" width="4.08203125" style="76" customWidth="1"/>
    <col min="15" max="15" width="2.33203125" style="76" bestFit="1" customWidth="1"/>
    <col min="16" max="16" width="15.1640625" style="76" bestFit="1" customWidth="1"/>
    <col min="17" max="16384" width="9" style="76"/>
  </cols>
  <sheetData>
    <row r="1" spans="1:16" s="77" customFormat="1" ht="27" customHeight="1" x14ac:dyDescent="0.3">
      <c r="A1" s="73" t="s">
        <v>6028</v>
      </c>
      <c r="B1" s="73" t="s">
        <v>6404</v>
      </c>
      <c r="C1" s="74" t="s">
        <v>6406</v>
      </c>
      <c r="D1" s="74" t="s">
        <v>6405</v>
      </c>
      <c r="E1" s="80" t="s">
        <v>6407</v>
      </c>
      <c r="F1" s="80" t="s">
        <v>6408</v>
      </c>
      <c r="G1" s="75" t="s">
        <v>931</v>
      </c>
      <c r="H1" s="75" t="s">
        <v>932</v>
      </c>
      <c r="J1" s="385" t="s">
        <v>5981</v>
      </c>
      <c r="K1" s="77" t="s">
        <v>6002</v>
      </c>
      <c r="L1" s="77" t="s">
        <v>6306</v>
      </c>
      <c r="M1" s="77" t="s">
        <v>6307</v>
      </c>
    </row>
    <row r="2" spans="1:16" x14ac:dyDescent="0.3">
      <c r="A2" s="549" t="s">
        <v>139</v>
      </c>
      <c r="B2" s="202" t="s">
        <v>140</v>
      </c>
      <c r="C2" s="201" t="s">
        <v>16</v>
      </c>
      <c r="D2" s="509" t="s">
        <v>17</v>
      </c>
      <c r="E2" s="588" t="s">
        <v>873</v>
      </c>
      <c r="F2" s="202" t="s">
        <v>17</v>
      </c>
      <c r="G2" s="201">
        <v>9</v>
      </c>
      <c r="H2" s="201" t="s">
        <v>859</v>
      </c>
      <c r="I2" s="77"/>
      <c r="J2" s="77"/>
      <c r="M2" s="76">
        <v>1</v>
      </c>
      <c r="O2" s="76" t="s">
        <v>6308</v>
      </c>
      <c r="P2" s="76" t="s">
        <v>6309</v>
      </c>
    </row>
    <row r="3" spans="1:16" x14ac:dyDescent="0.3">
      <c r="A3" s="549" t="s">
        <v>141</v>
      </c>
      <c r="B3" s="202" t="s">
        <v>142</v>
      </c>
      <c r="C3" s="201" t="s">
        <v>16</v>
      </c>
      <c r="D3" s="509" t="s">
        <v>17</v>
      </c>
      <c r="E3" s="588" t="s">
        <v>873</v>
      </c>
      <c r="F3" s="202" t="s">
        <v>17</v>
      </c>
      <c r="G3" s="201">
        <v>9</v>
      </c>
      <c r="H3" s="201" t="s">
        <v>864</v>
      </c>
      <c r="I3" s="77"/>
      <c r="J3" s="77"/>
      <c r="M3" s="76">
        <v>2</v>
      </c>
      <c r="O3" s="76" t="s">
        <v>6311</v>
      </c>
      <c r="P3" s="76" t="s">
        <v>6310</v>
      </c>
    </row>
    <row r="4" spans="1:16" x14ac:dyDescent="0.3">
      <c r="A4" s="549" t="s">
        <v>143</v>
      </c>
      <c r="B4" s="202" t="s">
        <v>144</v>
      </c>
      <c r="C4" s="201" t="s">
        <v>16</v>
      </c>
      <c r="D4" s="509" t="s">
        <v>17</v>
      </c>
      <c r="E4" s="588" t="s">
        <v>873</v>
      </c>
      <c r="F4" s="202" t="s">
        <v>17</v>
      </c>
      <c r="G4" s="201">
        <v>9</v>
      </c>
      <c r="H4" s="201" t="s">
        <v>859</v>
      </c>
      <c r="I4" s="77"/>
      <c r="J4" s="77"/>
      <c r="M4" s="76">
        <v>3</v>
      </c>
      <c r="O4" s="527" t="s">
        <v>6308</v>
      </c>
      <c r="P4" s="76" t="s">
        <v>6317</v>
      </c>
    </row>
    <row r="5" spans="1:16" x14ac:dyDescent="0.3">
      <c r="A5" s="549" t="s">
        <v>145</v>
      </c>
      <c r="B5" s="202" t="s">
        <v>146</v>
      </c>
      <c r="C5" s="201" t="s">
        <v>16</v>
      </c>
      <c r="D5" s="509" t="s">
        <v>17</v>
      </c>
      <c r="E5" s="588" t="s">
        <v>873</v>
      </c>
      <c r="F5" s="202" t="s">
        <v>17</v>
      </c>
      <c r="G5" s="201">
        <v>9</v>
      </c>
      <c r="H5" s="201" t="s">
        <v>859</v>
      </c>
      <c r="I5" s="77"/>
      <c r="J5" s="77"/>
      <c r="M5" s="76">
        <v>4</v>
      </c>
    </row>
    <row r="6" spans="1:16" x14ac:dyDescent="0.3">
      <c r="A6" s="549" t="s">
        <v>147</v>
      </c>
      <c r="B6" s="202" t="s">
        <v>933</v>
      </c>
      <c r="C6" s="201" t="s">
        <v>16</v>
      </c>
      <c r="D6" s="509" t="s">
        <v>17</v>
      </c>
      <c r="E6" s="588" t="s">
        <v>873</v>
      </c>
      <c r="F6" s="202" t="s">
        <v>17</v>
      </c>
      <c r="G6" s="201">
        <v>9</v>
      </c>
      <c r="H6" s="201" t="s">
        <v>860</v>
      </c>
      <c r="I6" s="77"/>
      <c r="J6" s="77"/>
      <c r="M6" s="76">
        <v>5</v>
      </c>
    </row>
    <row r="7" spans="1:16" x14ac:dyDescent="0.3">
      <c r="A7" s="549" t="s">
        <v>148</v>
      </c>
      <c r="B7" s="202" t="s">
        <v>149</v>
      </c>
      <c r="C7" s="201" t="s">
        <v>16</v>
      </c>
      <c r="D7" s="509" t="s">
        <v>17</v>
      </c>
      <c r="E7" s="588" t="s">
        <v>873</v>
      </c>
      <c r="F7" s="202" t="s">
        <v>17</v>
      </c>
      <c r="G7" s="201">
        <v>9</v>
      </c>
      <c r="H7" s="201" t="s">
        <v>862</v>
      </c>
      <c r="I7" s="77"/>
      <c r="J7" s="77"/>
      <c r="M7" s="76">
        <v>6</v>
      </c>
    </row>
    <row r="8" spans="1:16" x14ac:dyDescent="0.3">
      <c r="A8" s="549" t="s">
        <v>150</v>
      </c>
      <c r="B8" s="202" t="s">
        <v>171</v>
      </c>
      <c r="C8" s="201" t="s">
        <v>16</v>
      </c>
      <c r="D8" s="509" t="s">
        <v>17</v>
      </c>
      <c r="E8" s="588" t="s">
        <v>873</v>
      </c>
      <c r="F8" s="202" t="s">
        <v>17</v>
      </c>
      <c r="G8" s="201">
        <v>9</v>
      </c>
      <c r="H8" s="201" t="s">
        <v>862</v>
      </c>
      <c r="I8" s="77"/>
      <c r="J8" s="77"/>
      <c r="M8" s="76">
        <v>7</v>
      </c>
    </row>
    <row r="9" spans="1:16" x14ac:dyDescent="0.3">
      <c r="A9" s="549" t="s">
        <v>151</v>
      </c>
      <c r="B9" s="202" t="s">
        <v>173</v>
      </c>
      <c r="C9" s="201" t="s">
        <v>16</v>
      </c>
      <c r="D9" s="509" t="s">
        <v>17</v>
      </c>
      <c r="E9" s="588" t="s">
        <v>873</v>
      </c>
      <c r="F9" s="202" t="s">
        <v>17</v>
      </c>
      <c r="G9" s="201">
        <v>9</v>
      </c>
      <c r="H9" s="201" t="s">
        <v>859</v>
      </c>
      <c r="I9" s="77"/>
      <c r="J9" s="77"/>
      <c r="M9" s="76">
        <v>8</v>
      </c>
    </row>
    <row r="10" spans="1:16" x14ac:dyDescent="0.3">
      <c r="A10" s="549" t="s">
        <v>152</v>
      </c>
      <c r="B10" s="202" t="s">
        <v>153</v>
      </c>
      <c r="C10" s="201" t="s">
        <v>16</v>
      </c>
      <c r="D10" s="509" t="s">
        <v>17</v>
      </c>
      <c r="E10" s="588" t="s">
        <v>873</v>
      </c>
      <c r="F10" s="202" t="s">
        <v>17</v>
      </c>
      <c r="G10" s="201">
        <v>9</v>
      </c>
      <c r="H10" s="201" t="s">
        <v>864</v>
      </c>
      <c r="I10" s="77"/>
      <c r="J10" s="77"/>
      <c r="M10" s="76">
        <v>9</v>
      </c>
    </row>
    <row r="11" spans="1:16" x14ac:dyDescent="0.3">
      <c r="A11" s="549" t="s">
        <v>5808</v>
      </c>
      <c r="B11" s="202" t="s">
        <v>5809</v>
      </c>
      <c r="C11" s="201" t="s">
        <v>16</v>
      </c>
      <c r="D11" s="509" t="s">
        <v>17</v>
      </c>
      <c r="E11" s="588" t="s">
        <v>873</v>
      </c>
      <c r="F11" s="202" t="s">
        <v>17</v>
      </c>
      <c r="G11" s="201">
        <v>9</v>
      </c>
      <c r="H11" s="201" t="s">
        <v>864</v>
      </c>
      <c r="I11" s="77"/>
      <c r="J11" s="77"/>
      <c r="M11" s="76">
        <v>10</v>
      </c>
    </row>
    <row r="12" spans="1:16" x14ac:dyDescent="0.3">
      <c r="A12" s="549" t="s">
        <v>154</v>
      </c>
      <c r="B12" s="202" t="s">
        <v>155</v>
      </c>
      <c r="C12" s="201" t="s">
        <v>16</v>
      </c>
      <c r="D12" s="509" t="s">
        <v>17</v>
      </c>
      <c r="E12" s="588" t="s">
        <v>873</v>
      </c>
      <c r="F12" s="202" t="s">
        <v>17</v>
      </c>
      <c r="G12" s="201">
        <v>9</v>
      </c>
      <c r="H12" s="201" t="s">
        <v>864</v>
      </c>
      <c r="I12" s="77"/>
      <c r="J12" s="77"/>
      <c r="M12" s="76">
        <v>11</v>
      </c>
    </row>
    <row r="13" spans="1:16" x14ac:dyDescent="0.3">
      <c r="A13" s="549" t="s">
        <v>112</v>
      </c>
      <c r="B13" s="202" t="s">
        <v>113</v>
      </c>
      <c r="C13" s="201" t="s">
        <v>12</v>
      </c>
      <c r="D13" s="509" t="s">
        <v>13</v>
      </c>
      <c r="E13" s="588" t="s">
        <v>866</v>
      </c>
      <c r="F13" s="202" t="s">
        <v>867</v>
      </c>
      <c r="G13" s="201">
        <v>8</v>
      </c>
      <c r="H13" s="201" t="s">
        <v>855</v>
      </c>
      <c r="I13" s="77"/>
      <c r="J13" s="77" t="s">
        <v>6245</v>
      </c>
      <c r="M13" s="76">
        <v>12</v>
      </c>
    </row>
    <row r="14" spans="1:16" x14ac:dyDescent="0.3">
      <c r="A14" s="549" t="s">
        <v>114</v>
      </c>
      <c r="B14" s="202" t="s">
        <v>115</v>
      </c>
      <c r="C14" s="201" t="s">
        <v>12</v>
      </c>
      <c r="D14" s="509" t="s">
        <v>13</v>
      </c>
      <c r="E14" s="588" t="s">
        <v>866</v>
      </c>
      <c r="F14" s="202" t="s">
        <v>867</v>
      </c>
      <c r="G14" s="201">
        <v>8</v>
      </c>
      <c r="H14" s="201" t="s">
        <v>856</v>
      </c>
      <c r="I14" s="77"/>
      <c r="J14" s="77" t="s">
        <v>6245</v>
      </c>
      <c r="M14" s="76">
        <v>13</v>
      </c>
    </row>
    <row r="15" spans="1:16" x14ac:dyDescent="0.3">
      <c r="A15" s="549" t="s">
        <v>712</v>
      </c>
      <c r="B15" s="202" t="s">
        <v>117</v>
      </c>
      <c r="C15" s="201" t="s">
        <v>12</v>
      </c>
      <c r="D15" s="509" t="s">
        <v>13</v>
      </c>
      <c r="E15" s="588" t="s">
        <v>866</v>
      </c>
      <c r="F15" s="202" t="s">
        <v>867</v>
      </c>
      <c r="G15" s="201">
        <v>8</v>
      </c>
      <c r="H15" s="201" t="s">
        <v>855</v>
      </c>
      <c r="I15" s="77"/>
      <c r="J15" s="77" t="s">
        <v>6245</v>
      </c>
      <c r="M15" s="76">
        <v>14</v>
      </c>
    </row>
    <row r="16" spans="1:16" x14ac:dyDescent="0.3">
      <c r="A16" s="549" t="s">
        <v>713</v>
      </c>
      <c r="B16" s="202" t="s">
        <v>118</v>
      </c>
      <c r="C16" s="201" t="s">
        <v>12</v>
      </c>
      <c r="D16" s="509" t="s">
        <v>13</v>
      </c>
      <c r="E16" s="588" t="s">
        <v>866</v>
      </c>
      <c r="F16" s="202" t="s">
        <v>867</v>
      </c>
      <c r="G16" s="201">
        <v>8</v>
      </c>
      <c r="H16" s="201" t="s">
        <v>856</v>
      </c>
      <c r="I16" s="77"/>
      <c r="J16" s="77" t="s">
        <v>6245</v>
      </c>
      <c r="M16" s="76">
        <v>15</v>
      </c>
    </row>
    <row r="17" spans="1:13" x14ac:dyDescent="0.3">
      <c r="A17" s="549" t="s">
        <v>119</v>
      </c>
      <c r="B17" s="202" t="s">
        <v>120</v>
      </c>
      <c r="C17" s="201" t="s">
        <v>12</v>
      </c>
      <c r="D17" s="509" t="s">
        <v>13</v>
      </c>
      <c r="E17" s="588" t="s">
        <v>866</v>
      </c>
      <c r="F17" s="202" t="s">
        <v>867</v>
      </c>
      <c r="G17" s="201">
        <v>8</v>
      </c>
      <c r="H17" s="201" t="s">
        <v>856</v>
      </c>
      <c r="I17" s="77"/>
      <c r="J17" s="77" t="s">
        <v>6245</v>
      </c>
      <c r="M17" s="76">
        <v>16</v>
      </c>
    </row>
    <row r="18" spans="1:13" x14ac:dyDescent="0.3">
      <c r="A18" s="549" t="s">
        <v>121</v>
      </c>
      <c r="B18" s="202" t="s">
        <v>122</v>
      </c>
      <c r="C18" s="201" t="s">
        <v>12</v>
      </c>
      <c r="D18" s="509" t="s">
        <v>13</v>
      </c>
      <c r="E18" s="588" t="s">
        <v>868</v>
      </c>
      <c r="F18" s="202" t="s">
        <v>5819</v>
      </c>
      <c r="G18" s="201">
        <v>8</v>
      </c>
      <c r="H18" s="201" t="s">
        <v>855</v>
      </c>
      <c r="I18" s="77"/>
      <c r="J18" s="77" t="s">
        <v>6245</v>
      </c>
      <c r="M18" s="76">
        <v>17</v>
      </c>
    </row>
    <row r="19" spans="1:13" x14ac:dyDescent="0.3">
      <c r="A19" s="549" t="s">
        <v>714</v>
      </c>
      <c r="B19" s="202" t="s">
        <v>116</v>
      </c>
      <c r="C19" s="201" t="s">
        <v>12</v>
      </c>
      <c r="D19" s="509" t="s">
        <v>13</v>
      </c>
      <c r="E19" s="588" t="s">
        <v>866</v>
      </c>
      <c r="F19" s="202" t="s">
        <v>867</v>
      </c>
      <c r="G19" s="201">
        <v>8</v>
      </c>
      <c r="H19" s="201" t="s">
        <v>856</v>
      </c>
      <c r="I19" s="77"/>
      <c r="J19" s="77" t="s">
        <v>6245</v>
      </c>
      <c r="M19" s="76">
        <v>18</v>
      </c>
    </row>
    <row r="20" spans="1:13" x14ac:dyDescent="0.3">
      <c r="A20" s="549" t="s">
        <v>715</v>
      </c>
      <c r="B20" s="202" t="s">
        <v>79</v>
      </c>
      <c r="C20" s="201" t="s">
        <v>6</v>
      </c>
      <c r="D20" s="509" t="s">
        <v>7</v>
      </c>
      <c r="E20" s="588" t="s">
        <v>849</v>
      </c>
      <c r="F20" s="202" t="s">
        <v>850</v>
      </c>
      <c r="G20" s="201">
        <v>4</v>
      </c>
      <c r="H20" s="201" t="s">
        <v>835</v>
      </c>
      <c r="I20" s="77"/>
      <c r="J20" s="77" t="s">
        <v>6242</v>
      </c>
      <c r="M20" s="76">
        <v>19</v>
      </c>
    </row>
    <row r="21" spans="1:13" x14ac:dyDescent="0.3">
      <c r="A21" s="549" t="s">
        <v>716</v>
      </c>
      <c r="B21" s="202" t="s">
        <v>717</v>
      </c>
      <c r="C21" s="201" t="s">
        <v>2</v>
      </c>
      <c r="D21" s="509" t="s">
        <v>3</v>
      </c>
      <c r="E21" s="588" t="s">
        <v>842</v>
      </c>
      <c r="F21" s="202" t="s">
        <v>3</v>
      </c>
      <c r="G21" s="201">
        <v>162</v>
      </c>
      <c r="H21" s="201" t="s">
        <v>848</v>
      </c>
      <c r="I21" s="77"/>
      <c r="J21" s="77" t="s">
        <v>6239</v>
      </c>
      <c r="M21" s="76">
        <v>20</v>
      </c>
    </row>
    <row r="22" spans="1:13" x14ac:dyDescent="0.3">
      <c r="A22" s="549" t="s">
        <v>718</v>
      </c>
      <c r="B22" s="202" t="s">
        <v>719</v>
      </c>
      <c r="C22" s="201" t="s">
        <v>12</v>
      </c>
      <c r="D22" s="509" t="s">
        <v>13</v>
      </c>
      <c r="E22" s="588" t="s">
        <v>866</v>
      </c>
      <c r="F22" s="202" t="s">
        <v>867</v>
      </c>
      <c r="G22" s="201">
        <v>8</v>
      </c>
      <c r="H22" s="201" t="s">
        <v>854</v>
      </c>
      <c r="I22" s="77"/>
      <c r="J22" s="77" t="s">
        <v>6245</v>
      </c>
      <c r="M22" s="76">
        <v>21</v>
      </c>
    </row>
    <row r="23" spans="1:13" x14ac:dyDescent="0.3">
      <c r="A23" s="549" t="s">
        <v>71</v>
      </c>
      <c r="B23" s="202" t="s">
        <v>934</v>
      </c>
      <c r="C23" s="201" t="s">
        <v>4</v>
      </c>
      <c r="D23" s="509" t="s">
        <v>5</v>
      </c>
      <c r="E23" s="588" t="s">
        <v>843</v>
      </c>
      <c r="F23" s="202" t="s">
        <v>5820</v>
      </c>
      <c r="G23" s="201">
        <v>162</v>
      </c>
      <c r="H23" s="201" t="s">
        <v>848</v>
      </c>
      <c r="I23" s="77"/>
      <c r="J23" s="77" t="s">
        <v>6240</v>
      </c>
      <c r="M23" s="76">
        <v>22</v>
      </c>
    </row>
    <row r="24" spans="1:13" x14ac:dyDescent="0.3">
      <c r="A24" s="549" t="s">
        <v>72</v>
      </c>
      <c r="B24" s="202" t="s">
        <v>935</v>
      </c>
      <c r="C24" s="201" t="s">
        <v>4</v>
      </c>
      <c r="D24" s="509" t="s">
        <v>5</v>
      </c>
      <c r="E24" s="588" t="s">
        <v>844</v>
      </c>
      <c r="F24" s="202" t="s">
        <v>5821</v>
      </c>
      <c r="G24" s="201">
        <v>4</v>
      </c>
      <c r="H24" s="201" t="s">
        <v>835</v>
      </c>
      <c r="I24" s="77"/>
      <c r="J24" s="77" t="s">
        <v>6240</v>
      </c>
      <c r="M24" s="76">
        <v>23</v>
      </c>
    </row>
    <row r="25" spans="1:13" x14ac:dyDescent="0.3">
      <c r="A25" s="549" t="s">
        <v>123</v>
      </c>
      <c r="B25" s="202" t="s">
        <v>936</v>
      </c>
      <c r="C25" s="201" t="s">
        <v>12</v>
      </c>
      <c r="D25" s="509" t="s">
        <v>13</v>
      </c>
      <c r="E25" s="588" t="s">
        <v>868</v>
      </c>
      <c r="F25" s="202" t="s">
        <v>5819</v>
      </c>
      <c r="G25" s="201">
        <v>4</v>
      </c>
      <c r="H25" s="201" t="s">
        <v>839</v>
      </c>
      <c r="I25" s="77"/>
      <c r="J25" s="77" t="s">
        <v>6245</v>
      </c>
      <c r="M25" s="76">
        <v>24</v>
      </c>
    </row>
    <row r="26" spans="1:13" x14ac:dyDescent="0.3">
      <c r="A26" s="549" t="s">
        <v>124</v>
      </c>
      <c r="B26" s="202" t="s">
        <v>937</v>
      </c>
      <c r="C26" s="201" t="s">
        <v>12</v>
      </c>
      <c r="D26" s="509" t="s">
        <v>13</v>
      </c>
      <c r="E26" s="588" t="s">
        <v>870</v>
      </c>
      <c r="F26" s="202" t="s">
        <v>5822</v>
      </c>
      <c r="G26" s="201">
        <v>4</v>
      </c>
      <c r="H26" s="201" t="s">
        <v>839</v>
      </c>
      <c r="I26" s="77"/>
      <c r="J26" s="77" t="s">
        <v>6245</v>
      </c>
      <c r="L26" s="78"/>
      <c r="M26" s="76">
        <v>25</v>
      </c>
    </row>
    <row r="27" spans="1:13" s="78" customFormat="1" x14ac:dyDescent="0.3">
      <c r="A27" s="549" t="s">
        <v>1124</v>
      </c>
      <c r="B27" s="202" t="s">
        <v>1086</v>
      </c>
      <c r="C27" s="201" t="s">
        <v>4</v>
      </c>
      <c r="D27" s="509" t="s">
        <v>5</v>
      </c>
      <c r="E27" s="588" t="s">
        <v>843</v>
      </c>
      <c r="F27" s="202" t="s">
        <v>5820</v>
      </c>
      <c r="G27" s="201">
        <v>162</v>
      </c>
      <c r="H27" s="201" t="s">
        <v>848</v>
      </c>
      <c r="I27" s="77"/>
      <c r="J27" s="77" t="s">
        <v>6240</v>
      </c>
      <c r="K27" s="77"/>
      <c r="M27" s="76">
        <v>26</v>
      </c>
    </row>
    <row r="28" spans="1:13" s="78" customFormat="1" x14ac:dyDescent="0.3">
      <c r="A28" s="549" t="s">
        <v>1125</v>
      </c>
      <c r="B28" s="202" t="s">
        <v>1087</v>
      </c>
      <c r="C28" s="201" t="s">
        <v>4</v>
      </c>
      <c r="D28" s="509" t="s">
        <v>5</v>
      </c>
      <c r="E28" s="588" t="s">
        <v>844</v>
      </c>
      <c r="F28" s="202" t="s">
        <v>5821</v>
      </c>
      <c r="G28" s="201">
        <v>4</v>
      </c>
      <c r="H28" s="201" t="s">
        <v>835</v>
      </c>
      <c r="I28" s="77"/>
      <c r="J28" s="77" t="s">
        <v>6240</v>
      </c>
      <c r="K28" s="77"/>
      <c r="M28" s="76">
        <v>27</v>
      </c>
    </row>
    <row r="29" spans="1:13" s="78" customFormat="1" x14ac:dyDescent="0.3">
      <c r="A29" s="549" t="s">
        <v>1126</v>
      </c>
      <c r="B29" s="202" t="s">
        <v>1088</v>
      </c>
      <c r="C29" s="201" t="s">
        <v>4</v>
      </c>
      <c r="D29" s="509" t="s">
        <v>5</v>
      </c>
      <c r="E29" s="588" t="s">
        <v>6301</v>
      </c>
      <c r="F29" s="202" t="s">
        <v>5807</v>
      </c>
      <c r="G29" s="201">
        <v>162</v>
      </c>
      <c r="H29" s="201" t="s">
        <v>835</v>
      </c>
      <c r="I29" s="77"/>
      <c r="J29" s="77" t="s">
        <v>6240</v>
      </c>
      <c r="K29" s="77"/>
      <c r="M29" s="76">
        <v>28</v>
      </c>
    </row>
    <row r="30" spans="1:13" s="78" customFormat="1" x14ac:dyDescent="0.3">
      <c r="A30" s="549" t="s">
        <v>1127</v>
      </c>
      <c r="B30" s="202" t="s">
        <v>1089</v>
      </c>
      <c r="C30" s="201" t="s">
        <v>4</v>
      </c>
      <c r="D30" s="509" t="s">
        <v>5</v>
      </c>
      <c r="E30" s="588" t="s">
        <v>6301</v>
      </c>
      <c r="F30" s="202" t="s">
        <v>5807</v>
      </c>
      <c r="G30" s="201">
        <v>4</v>
      </c>
      <c r="H30" s="201" t="s">
        <v>876</v>
      </c>
      <c r="I30" s="77"/>
      <c r="J30" s="77" t="s">
        <v>6240</v>
      </c>
      <c r="K30" s="77"/>
      <c r="L30" s="76"/>
      <c r="M30" s="76">
        <v>29</v>
      </c>
    </row>
    <row r="31" spans="1:13" x14ac:dyDescent="0.3">
      <c r="A31" s="549" t="s">
        <v>80</v>
      </c>
      <c r="B31" s="202" t="s">
        <v>938</v>
      </c>
      <c r="C31" s="201" t="s">
        <v>6</v>
      </c>
      <c r="D31" s="509" t="s">
        <v>7</v>
      </c>
      <c r="E31" s="588" t="s">
        <v>851</v>
      </c>
      <c r="F31" s="202" t="s">
        <v>5823</v>
      </c>
      <c r="G31" s="201">
        <v>4</v>
      </c>
      <c r="H31" s="201" t="s">
        <v>837</v>
      </c>
      <c r="I31" s="77"/>
      <c r="J31" s="77" t="s">
        <v>6242</v>
      </c>
      <c r="M31" s="76">
        <v>30</v>
      </c>
    </row>
    <row r="32" spans="1:13" x14ac:dyDescent="0.3">
      <c r="A32" s="549" t="s">
        <v>81</v>
      </c>
      <c r="B32" s="202" t="s">
        <v>939</v>
      </c>
      <c r="C32" s="201" t="s">
        <v>6</v>
      </c>
      <c r="D32" s="509" t="s">
        <v>7</v>
      </c>
      <c r="E32" s="588" t="s">
        <v>852</v>
      </c>
      <c r="F32" s="202" t="s">
        <v>5824</v>
      </c>
      <c r="G32" s="201">
        <v>4</v>
      </c>
      <c r="H32" s="201" t="s">
        <v>835</v>
      </c>
      <c r="I32" s="77"/>
      <c r="J32" s="77" t="s">
        <v>6242</v>
      </c>
      <c r="M32" s="76">
        <v>31</v>
      </c>
    </row>
    <row r="33" spans="1:13" x14ac:dyDescent="0.3">
      <c r="A33" s="549" t="s">
        <v>82</v>
      </c>
      <c r="B33" s="202" t="s">
        <v>83</v>
      </c>
      <c r="C33" s="201" t="s">
        <v>6</v>
      </c>
      <c r="D33" s="509" t="s">
        <v>7</v>
      </c>
      <c r="E33" s="588" t="s">
        <v>853</v>
      </c>
      <c r="F33" s="202" t="s">
        <v>621</v>
      </c>
      <c r="G33" s="201">
        <v>4</v>
      </c>
      <c r="H33" s="201" t="s">
        <v>835</v>
      </c>
      <c r="I33" s="77"/>
      <c r="J33" s="77" t="s">
        <v>6242</v>
      </c>
      <c r="M33" s="76">
        <v>32</v>
      </c>
    </row>
    <row r="34" spans="1:13" x14ac:dyDescent="0.3">
      <c r="A34" s="549" t="s">
        <v>84</v>
      </c>
      <c r="B34" s="202" t="s">
        <v>85</v>
      </c>
      <c r="C34" s="201" t="s">
        <v>6</v>
      </c>
      <c r="D34" s="509" t="s">
        <v>7</v>
      </c>
      <c r="E34" s="588" t="s">
        <v>853</v>
      </c>
      <c r="F34" s="202" t="s">
        <v>621</v>
      </c>
      <c r="G34" s="201">
        <v>33</v>
      </c>
      <c r="H34" s="201" t="s">
        <v>876</v>
      </c>
      <c r="I34" s="77"/>
      <c r="J34" s="77" t="s">
        <v>6242</v>
      </c>
      <c r="M34" s="76">
        <v>33</v>
      </c>
    </row>
    <row r="35" spans="1:13" x14ac:dyDescent="0.3">
      <c r="A35" s="549" t="s">
        <v>125</v>
      </c>
      <c r="B35" s="202" t="s">
        <v>940</v>
      </c>
      <c r="C35" s="201" t="s">
        <v>12</v>
      </c>
      <c r="D35" s="509" t="s">
        <v>13</v>
      </c>
      <c r="E35" s="588" t="s">
        <v>868</v>
      </c>
      <c r="F35" s="202" t="s">
        <v>5819</v>
      </c>
      <c r="G35" s="201">
        <v>4</v>
      </c>
      <c r="H35" s="201" t="s">
        <v>839</v>
      </c>
      <c r="I35" s="77"/>
      <c r="J35" s="77" t="s">
        <v>6245</v>
      </c>
      <c r="M35" s="76">
        <v>34</v>
      </c>
    </row>
    <row r="36" spans="1:13" x14ac:dyDescent="0.3">
      <c r="A36" s="549" t="s">
        <v>126</v>
      </c>
      <c r="B36" s="202" t="s">
        <v>941</v>
      </c>
      <c r="C36" s="201" t="s">
        <v>12</v>
      </c>
      <c r="D36" s="509" t="s">
        <v>13</v>
      </c>
      <c r="E36" s="588" t="s">
        <v>870</v>
      </c>
      <c r="F36" s="202" t="s">
        <v>5822</v>
      </c>
      <c r="G36" s="201">
        <v>4</v>
      </c>
      <c r="H36" s="201" t="s">
        <v>839</v>
      </c>
      <c r="I36" s="77"/>
      <c r="J36" s="77" t="s">
        <v>6245</v>
      </c>
      <c r="M36" s="76">
        <v>35</v>
      </c>
    </row>
    <row r="37" spans="1:13" x14ac:dyDescent="0.3">
      <c r="A37" s="549" t="s">
        <v>73</v>
      </c>
      <c r="B37" s="202" t="s">
        <v>942</v>
      </c>
      <c r="C37" s="201" t="s">
        <v>845</v>
      </c>
      <c r="D37" s="509" t="s">
        <v>660</v>
      </c>
      <c r="E37" s="588" t="s">
        <v>846</v>
      </c>
      <c r="F37" s="202" t="s">
        <v>5825</v>
      </c>
      <c r="G37" s="201">
        <v>25</v>
      </c>
      <c r="H37" s="201" t="s">
        <v>927</v>
      </c>
      <c r="I37" s="77"/>
      <c r="J37" s="77" t="s">
        <v>6241</v>
      </c>
      <c r="M37" s="76">
        <v>36</v>
      </c>
    </row>
    <row r="38" spans="1:13" x14ac:dyDescent="0.3">
      <c r="A38" s="549" t="s">
        <v>74</v>
      </c>
      <c r="B38" s="202" t="s">
        <v>1092</v>
      </c>
      <c r="C38" s="201" t="s">
        <v>845</v>
      </c>
      <c r="D38" s="509" t="s">
        <v>660</v>
      </c>
      <c r="E38" s="588" t="s">
        <v>847</v>
      </c>
      <c r="F38" s="202" t="s">
        <v>5826</v>
      </c>
      <c r="G38" s="201">
        <v>25</v>
      </c>
      <c r="H38" s="201" t="s">
        <v>927</v>
      </c>
      <c r="I38" s="77"/>
      <c r="J38" s="77" t="s">
        <v>6241</v>
      </c>
      <c r="M38" s="76">
        <v>37</v>
      </c>
    </row>
    <row r="39" spans="1:13" x14ac:dyDescent="0.3">
      <c r="A39" s="549" t="s">
        <v>75</v>
      </c>
      <c r="B39" s="202" t="s">
        <v>76</v>
      </c>
      <c r="C39" s="201" t="s">
        <v>845</v>
      </c>
      <c r="D39" s="509" t="s">
        <v>660</v>
      </c>
      <c r="E39" s="588" t="s">
        <v>848</v>
      </c>
      <c r="F39" s="202" t="s">
        <v>622</v>
      </c>
      <c r="G39" s="201">
        <v>25</v>
      </c>
      <c r="H39" s="201" t="s">
        <v>927</v>
      </c>
      <c r="I39" s="77"/>
      <c r="J39" s="77" t="s">
        <v>6241</v>
      </c>
      <c r="M39" s="76">
        <v>38</v>
      </c>
    </row>
    <row r="40" spans="1:13" x14ac:dyDescent="0.3">
      <c r="A40" s="549" t="s">
        <v>77</v>
      </c>
      <c r="B40" s="202" t="s">
        <v>78</v>
      </c>
      <c r="C40" s="201" t="s">
        <v>845</v>
      </c>
      <c r="D40" s="509" t="s">
        <v>660</v>
      </c>
      <c r="E40" s="588" t="s">
        <v>848</v>
      </c>
      <c r="F40" s="202" t="s">
        <v>622</v>
      </c>
      <c r="G40" s="201">
        <v>25</v>
      </c>
      <c r="H40" s="201" t="s">
        <v>927</v>
      </c>
      <c r="I40" s="77"/>
      <c r="J40" s="77" t="s">
        <v>6241</v>
      </c>
      <c r="M40" s="76">
        <v>39</v>
      </c>
    </row>
    <row r="41" spans="1:13" x14ac:dyDescent="0.3">
      <c r="A41" s="549" t="s">
        <v>720</v>
      </c>
      <c r="B41" s="202" t="s">
        <v>1090</v>
      </c>
      <c r="C41" s="201" t="s">
        <v>845</v>
      </c>
      <c r="D41" s="509" t="s">
        <v>660</v>
      </c>
      <c r="E41" s="588" t="s">
        <v>846</v>
      </c>
      <c r="F41" s="202" t="s">
        <v>5825</v>
      </c>
      <c r="G41" s="201">
        <v>25</v>
      </c>
      <c r="H41" s="201" t="s">
        <v>927</v>
      </c>
      <c r="I41" s="77"/>
      <c r="J41" s="77" t="s">
        <v>6241</v>
      </c>
      <c r="M41" s="76">
        <v>40</v>
      </c>
    </row>
    <row r="42" spans="1:13" x14ac:dyDescent="0.3">
      <c r="A42" s="549" t="s">
        <v>721</v>
      </c>
      <c r="B42" s="202" t="s">
        <v>1091</v>
      </c>
      <c r="C42" s="201" t="s">
        <v>845</v>
      </c>
      <c r="D42" s="509" t="s">
        <v>660</v>
      </c>
      <c r="E42" s="588" t="s">
        <v>847</v>
      </c>
      <c r="F42" s="202" t="s">
        <v>5826</v>
      </c>
      <c r="G42" s="201">
        <v>25</v>
      </c>
      <c r="H42" s="201" t="s">
        <v>927</v>
      </c>
      <c r="I42" s="77"/>
      <c r="J42" s="77" t="s">
        <v>6241</v>
      </c>
      <c r="M42" s="76">
        <v>41</v>
      </c>
    </row>
    <row r="43" spans="1:13" x14ac:dyDescent="0.3">
      <c r="A43" s="549" t="s">
        <v>722</v>
      </c>
      <c r="B43" s="202" t="s">
        <v>1093</v>
      </c>
      <c r="C43" s="201" t="s">
        <v>845</v>
      </c>
      <c r="D43" s="509" t="s">
        <v>660</v>
      </c>
      <c r="E43" s="588" t="s">
        <v>848</v>
      </c>
      <c r="F43" s="202" t="s">
        <v>622</v>
      </c>
      <c r="G43" s="201">
        <v>25</v>
      </c>
      <c r="H43" s="201" t="s">
        <v>927</v>
      </c>
      <c r="I43" s="77"/>
      <c r="J43" s="77" t="s">
        <v>6241</v>
      </c>
      <c r="M43" s="76">
        <v>42</v>
      </c>
    </row>
    <row r="44" spans="1:13" x14ac:dyDescent="0.3">
      <c r="A44" s="549" t="s">
        <v>723</v>
      </c>
      <c r="B44" s="202" t="s">
        <v>1094</v>
      </c>
      <c r="C44" s="201" t="s">
        <v>845</v>
      </c>
      <c r="D44" s="509" t="s">
        <v>660</v>
      </c>
      <c r="E44" s="588" t="s">
        <v>848</v>
      </c>
      <c r="F44" s="202" t="s">
        <v>622</v>
      </c>
      <c r="G44" s="201">
        <v>25</v>
      </c>
      <c r="H44" s="201" t="s">
        <v>927</v>
      </c>
      <c r="I44" s="77"/>
      <c r="J44" s="77" t="s">
        <v>6241</v>
      </c>
      <c r="M44" s="76">
        <v>43</v>
      </c>
    </row>
    <row r="45" spans="1:13" x14ac:dyDescent="0.3">
      <c r="A45" s="549" t="s">
        <v>45</v>
      </c>
      <c r="B45" s="202" t="s">
        <v>943</v>
      </c>
      <c r="C45" s="201" t="s">
        <v>0</v>
      </c>
      <c r="D45" s="509" t="s">
        <v>1</v>
      </c>
      <c r="E45" s="588" t="s">
        <v>835</v>
      </c>
      <c r="F45" s="202" t="s">
        <v>5827</v>
      </c>
      <c r="G45" s="201">
        <v>12</v>
      </c>
      <c r="H45" s="201" t="s">
        <v>873</v>
      </c>
      <c r="I45" s="77"/>
      <c r="J45" s="77" t="s">
        <v>6238</v>
      </c>
      <c r="M45" s="76">
        <v>44</v>
      </c>
    </row>
    <row r="46" spans="1:13" x14ac:dyDescent="0.3">
      <c r="A46" s="549" t="s">
        <v>46</v>
      </c>
      <c r="B46" s="202" t="s">
        <v>944</v>
      </c>
      <c r="C46" s="201" t="s">
        <v>0</v>
      </c>
      <c r="D46" s="509" t="s">
        <v>1</v>
      </c>
      <c r="E46" s="588" t="s">
        <v>837</v>
      </c>
      <c r="F46" s="202" t="s">
        <v>5828</v>
      </c>
      <c r="G46" s="201">
        <v>12</v>
      </c>
      <c r="H46" s="201" t="s">
        <v>873</v>
      </c>
      <c r="I46" s="77"/>
      <c r="J46" s="77" t="s">
        <v>6238</v>
      </c>
      <c r="M46" s="76">
        <v>45</v>
      </c>
    </row>
    <row r="47" spans="1:13" x14ac:dyDescent="0.3">
      <c r="A47" s="549" t="s">
        <v>47</v>
      </c>
      <c r="B47" s="202" t="s">
        <v>945</v>
      </c>
      <c r="C47" s="201" t="s">
        <v>0</v>
      </c>
      <c r="D47" s="509" t="s">
        <v>1</v>
      </c>
      <c r="E47" s="588" t="s">
        <v>835</v>
      </c>
      <c r="F47" s="202" t="s">
        <v>5827</v>
      </c>
      <c r="G47" s="201">
        <v>12</v>
      </c>
      <c r="H47" s="201" t="s">
        <v>873</v>
      </c>
      <c r="I47" s="77"/>
      <c r="J47" s="77" t="s">
        <v>6238</v>
      </c>
      <c r="M47" s="76">
        <v>46</v>
      </c>
    </row>
    <row r="48" spans="1:13" x14ac:dyDescent="0.3">
      <c r="A48" s="549" t="s">
        <v>48</v>
      </c>
      <c r="B48" s="202" t="s">
        <v>946</v>
      </c>
      <c r="C48" s="201" t="s">
        <v>0</v>
      </c>
      <c r="D48" s="509" t="s">
        <v>1</v>
      </c>
      <c r="E48" s="588" t="s">
        <v>835</v>
      </c>
      <c r="F48" s="202" t="s">
        <v>5827</v>
      </c>
      <c r="G48" s="201">
        <v>12</v>
      </c>
      <c r="H48" s="201" t="s">
        <v>873</v>
      </c>
      <c r="I48" s="77"/>
      <c r="J48" s="77" t="s">
        <v>6238</v>
      </c>
      <c r="M48" s="76">
        <v>47</v>
      </c>
    </row>
    <row r="49" spans="1:13" x14ac:dyDescent="0.3">
      <c r="A49" s="549" t="s">
        <v>49</v>
      </c>
      <c r="B49" s="202" t="s">
        <v>947</v>
      </c>
      <c r="C49" s="201" t="s">
        <v>0</v>
      </c>
      <c r="D49" s="509" t="s">
        <v>1</v>
      </c>
      <c r="E49" s="588" t="s">
        <v>835</v>
      </c>
      <c r="F49" s="202" t="s">
        <v>5827</v>
      </c>
      <c r="G49" s="201">
        <v>12</v>
      </c>
      <c r="H49" s="201" t="s">
        <v>873</v>
      </c>
      <c r="I49" s="77"/>
      <c r="J49" s="77" t="s">
        <v>6238</v>
      </c>
      <c r="M49" s="76">
        <v>48</v>
      </c>
    </row>
    <row r="50" spans="1:13" x14ac:dyDescent="0.3">
      <c r="A50" s="549" t="s">
        <v>209</v>
      </c>
      <c r="B50" s="202" t="s">
        <v>210</v>
      </c>
      <c r="C50" s="201" t="s">
        <v>18</v>
      </c>
      <c r="D50" s="509" t="s">
        <v>640</v>
      </c>
      <c r="E50" s="588" t="s">
        <v>876</v>
      </c>
      <c r="F50" s="202" t="s">
        <v>626</v>
      </c>
      <c r="G50" s="201">
        <v>12</v>
      </c>
      <c r="H50" s="201" t="s">
        <v>873</v>
      </c>
      <c r="I50" s="77"/>
      <c r="J50" s="77" t="s">
        <v>6247</v>
      </c>
      <c r="M50" s="76">
        <v>49</v>
      </c>
    </row>
    <row r="51" spans="1:13" x14ac:dyDescent="0.3">
      <c r="A51" s="549" t="s">
        <v>50</v>
      </c>
      <c r="B51" s="202" t="s">
        <v>948</v>
      </c>
      <c r="C51" s="201" t="s">
        <v>0</v>
      </c>
      <c r="D51" s="509" t="s">
        <v>1</v>
      </c>
      <c r="E51" s="588" t="s">
        <v>839</v>
      </c>
      <c r="F51" s="202" t="s">
        <v>620</v>
      </c>
      <c r="G51" s="201">
        <v>6</v>
      </c>
      <c r="H51" s="201" t="s">
        <v>843</v>
      </c>
      <c r="I51" s="77"/>
      <c r="J51" s="77" t="s">
        <v>6238</v>
      </c>
      <c r="M51" s="76">
        <v>50</v>
      </c>
    </row>
    <row r="52" spans="1:13" x14ac:dyDescent="0.3">
      <c r="A52" s="549" t="s">
        <v>51</v>
      </c>
      <c r="B52" s="202" t="s">
        <v>949</v>
      </c>
      <c r="C52" s="201" t="s">
        <v>0</v>
      </c>
      <c r="D52" s="509" t="s">
        <v>1</v>
      </c>
      <c r="E52" s="588" t="s">
        <v>840</v>
      </c>
      <c r="F52" s="202" t="s">
        <v>841</v>
      </c>
      <c r="G52" s="201">
        <v>10</v>
      </c>
      <c r="H52" s="201" t="s">
        <v>866</v>
      </c>
      <c r="I52" s="77"/>
      <c r="J52" s="77" t="s">
        <v>6238</v>
      </c>
      <c r="M52" s="76">
        <v>51</v>
      </c>
    </row>
    <row r="53" spans="1:13" x14ac:dyDescent="0.3">
      <c r="A53" s="549" t="s">
        <v>52</v>
      </c>
      <c r="B53" s="202" t="s">
        <v>950</v>
      </c>
      <c r="C53" s="201" t="s">
        <v>0</v>
      </c>
      <c r="D53" s="509" t="s">
        <v>1</v>
      </c>
      <c r="E53" s="588" t="s">
        <v>839</v>
      </c>
      <c r="F53" s="202" t="s">
        <v>620</v>
      </c>
      <c r="G53" s="201">
        <v>12</v>
      </c>
      <c r="H53" s="201" t="s">
        <v>873</v>
      </c>
      <c r="I53" s="77"/>
      <c r="J53" s="77" t="s">
        <v>6238</v>
      </c>
      <c r="M53" s="76">
        <v>52</v>
      </c>
    </row>
    <row r="54" spans="1:13" x14ac:dyDescent="0.3">
      <c r="A54" s="549" t="s">
        <v>53</v>
      </c>
      <c r="B54" s="202" t="s">
        <v>54</v>
      </c>
      <c r="C54" s="201" t="s">
        <v>0</v>
      </c>
      <c r="D54" s="509" t="s">
        <v>1</v>
      </c>
      <c r="E54" s="588" t="s">
        <v>840</v>
      </c>
      <c r="F54" s="202" t="s">
        <v>841</v>
      </c>
      <c r="G54" s="201">
        <v>10</v>
      </c>
      <c r="H54" s="201" t="s">
        <v>866</v>
      </c>
      <c r="I54" s="77"/>
      <c r="J54" s="77" t="s">
        <v>6238</v>
      </c>
      <c r="M54" s="76">
        <v>53</v>
      </c>
    </row>
    <row r="55" spans="1:13" x14ac:dyDescent="0.3">
      <c r="A55" s="549" t="s">
        <v>55</v>
      </c>
      <c r="B55" s="202" t="s">
        <v>951</v>
      </c>
      <c r="C55" s="201" t="s">
        <v>0</v>
      </c>
      <c r="D55" s="509" t="s">
        <v>1</v>
      </c>
      <c r="E55" s="588" t="s">
        <v>840</v>
      </c>
      <c r="F55" s="202" t="s">
        <v>841</v>
      </c>
      <c r="G55" s="201">
        <v>10</v>
      </c>
      <c r="H55" s="201" t="s">
        <v>866</v>
      </c>
      <c r="I55" s="77"/>
      <c r="J55" s="77" t="s">
        <v>6238</v>
      </c>
      <c r="M55" s="76">
        <v>54</v>
      </c>
    </row>
    <row r="56" spans="1:13" x14ac:dyDescent="0.3">
      <c r="A56" s="549" t="s">
        <v>56</v>
      </c>
      <c r="B56" s="202" t="s">
        <v>57</v>
      </c>
      <c r="C56" s="201" t="s">
        <v>0</v>
      </c>
      <c r="D56" s="509" t="s">
        <v>1</v>
      </c>
      <c r="E56" s="588" t="s">
        <v>840</v>
      </c>
      <c r="F56" s="202" t="s">
        <v>841</v>
      </c>
      <c r="G56" s="201">
        <v>10</v>
      </c>
      <c r="H56" s="201" t="s">
        <v>866</v>
      </c>
      <c r="I56" s="77"/>
      <c r="J56" s="77" t="s">
        <v>6238</v>
      </c>
      <c r="M56" s="76">
        <v>55</v>
      </c>
    </row>
    <row r="57" spans="1:13" x14ac:dyDescent="0.3">
      <c r="A57" s="549" t="s">
        <v>58</v>
      </c>
      <c r="B57" s="202" t="s">
        <v>952</v>
      </c>
      <c r="C57" s="201" t="s">
        <v>0</v>
      </c>
      <c r="D57" s="509" t="s">
        <v>1</v>
      </c>
      <c r="E57" s="588" t="s">
        <v>839</v>
      </c>
      <c r="F57" s="202" t="s">
        <v>620</v>
      </c>
      <c r="G57" s="201">
        <v>6</v>
      </c>
      <c r="H57" s="201" t="s">
        <v>844</v>
      </c>
      <c r="I57" s="77"/>
      <c r="J57" s="77" t="s">
        <v>6238</v>
      </c>
      <c r="M57" s="76">
        <v>56</v>
      </c>
    </row>
    <row r="58" spans="1:13" x14ac:dyDescent="0.3">
      <c r="A58" s="549" t="s">
        <v>59</v>
      </c>
      <c r="B58" s="202" t="s">
        <v>953</v>
      </c>
      <c r="C58" s="201" t="s">
        <v>0</v>
      </c>
      <c r="D58" s="509" t="s">
        <v>1</v>
      </c>
      <c r="E58" s="588" t="s">
        <v>839</v>
      </c>
      <c r="F58" s="202" t="s">
        <v>620</v>
      </c>
      <c r="G58" s="201">
        <v>10</v>
      </c>
      <c r="H58" s="201" t="s">
        <v>868</v>
      </c>
      <c r="I58" s="77"/>
      <c r="J58" s="77" t="s">
        <v>6238</v>
      </c>
      <c r="M58" s="76">
        <v>57</v>
      </c>
    </row>
    <row r="59" spans="1:13" x14ac:dyDescent="0.3">
      <c r="A59" s="549" t="s">
        <v>60</v>
      </c>
      <c r="B59" s="202" t="s">
        <v>954</v>
      </c>
      <c r="C59" s="201" t="s">
        <v>0</v>
      </c>
      <c r="D59" s="509" t="s">
        <v>1</v>
      </c>
      <c r="E59" s="588" t="s">
        <v>839</v>
      </c>
      <c r="F59" s="202" t="s">
        <v>620</v>
      </c>
      <c r="G59" s="201">
        <v>10</v>
      </c>
      <c r="H59" s="201" t="s">
        <v>870</v>
      </c>
      <c r="I59" s="77"/>
      <c r="J59" s="77" t="s">
        <v>6238</v>
      </c>
      <c r="M59" s="76">
        <v>58</v>
      </c>
    </row>
    <row r="60" spans="1:13" x14ac:dyDescent="0.3">
      <c r="A60" s="549" t="s">
        <v>61</v>
      </c>
      <c r="B60" s="202" t="s">
        <v>955</v>
      </c>
      <c r="C60" s="201" t="s">
        <v>0</v>
      </c>
      <c r="D60" s="509" t="s">
        <v>1</v>
      </c>
      <c r="E60" s="588" t="s">
        <v>839</v>
      </c>
      <c r="F60" s="202" t="s">
        <v>620</v>
      </c>
      <c r="G60" s="201">
        <v>7</v>
      </c>
      <c r="H60" s="201" t="s">
        <v>851</v>
      </c>
      <c r="I60" s="77"/>
      <c r="J60" s="77" t="s">
        <v>6238</v>
      </c>
      <c r="M60" s="76">
        <v>59</v>
      </c>
    </row>
    <row r="61" spans="1:13" x14ac:dyDescent="0.3">
      <c r="A61" s="549" t="s">
        <v>5806</v>
      </c>
      <c r="B61" s="202" t="s">
        <v>956</v>
      </c>
      <c r="C61" s="201" t="s">
        <v>0</v>
      </c>
      <c r="D61" s="509" t="s">
        <v>1</v>
      </c>
      <c r="E61" s="588" t="s">
        <v>839</v>
      </c>
      <c r="F61" s="202" t="s">
        <v>620</v>
      </c>
      <c r="G61" s="201">
        <v>7</v>
      </c>
      <c r="H61" s="201" t="s">
        <v>852</v>
      </c>
      <c r="I61" s="77"/>
      <c r="J61" s="77" t="s">
        <v>6238</v>
      </c>
      <c r="M61" s="76">
        <v>60</v>
      </c>
    </row>
    <row r="62" spans="1:13" x14ac:dyDescent="0.3">
      <c r="A62" s="549" t="s">
        <v>62</v>
      </c>
      <c r="B62" s="202" t="s">
        <v>957</v>
      </c>
      <c r="C62" s="201" t="s">
        <v>0</v>
      </c>
      <c r="D62" s="509" t="s">
        <v>1</v>
      </c>
      <c r="E62" s="588" t="s">
        <v>835</v>
      </c>
      <c r="F62" s="202" t="s">
        <v>836</v>
      </c>
      <c r="G62" s="201">
        <v>12</v>
      </c>
      <c r="H62" s="201" t="s">
        <v>873</v>
      </c>
      <c r="I62" s="77"/>
      <c r="J62" s="77" t="s">
        <v>6238</v>
      </c>
      <c r="M62" s="76">
        <v>61</v>
      </c>
    </row>
    <row r="63" spans="1:13" x14ac:dyDescent="0.3">
      <c r="A63" s="549" t="s">
        <v>63</v>
      </c>
      <c r="B63" s="202" t="s">
        <v>64</v>
      </c>
      <c r="C63" s="201" t="s">
        <v>0</v>
      </c>
      <c r="D63" s="509" t="s">
        <v>1</v>
      </c>
      <c r="E63" s="588" t="s">
        <v>840</v>
      </c>
      <c r="F63" s="202" t="s">
        <v>841</v>
      </c>
      <c r="G63" s="201">
        <v>10</v>
      </c>
      <c r="H63" s="201" t="s">
        <v>866</v>
      </c>
      <c r="I63" s="77"/>
      <c r="J63" s="77" t="s">
        <v>6238</v>
      </c>
      <c r="M63" s="76">
        <v>62</v>
      </c>
    </row>
    <row r="64" spans="1:13" x14ac:dyDescent="0.3">
      <c r="A64" s="549" t="s">
        <v>65</v>
      </c>
      <c r="B64" s="202" t="s">
        <v>66</v>
      </c>
      <c r="C64" s="201" t="s">
        <v>0</v>
      </c>
      <c r="D64" s="509" t="s">
        <v>1</v>
      </c>
      <c r="E64" s="588" t="s">
        <v>840</v>
      </c>
      <c r="F64" s="202" t="s">
        <v>841</v>
      </c>
      <c r="G64" s="201">
        <v>7</v>
      </c>
      <c r="H64" s="201" t="s">
        <v>849</v>
      </c>
      <c r="I64" s="77"/>
      <c r="J64" s="77" t="s">
        <v>6238</v>
      </c>
      <c r="M64" s="76">
        <v>63</v>
      </c>
    </row>
    <row r="65" spans="1:13" x14ac:dyDescent="0.3">
      <c r="A65" s="549" t="s">
        <v>67</v>
      </c>
      <c r="B65" s="202" t="s">
        <v>1095</v>
      </c>
      <c r="C65" s="201" t="s">
        <v>0</v>
      </c>
      <c r="D65" s="509" t="s">
        <v>1</v>
      </c>
      <c r="E65" s="588" t="s">
        <v>835</v>
      </c>
      <c r="F65" s="202" t="s">
        <v>836</v>
      </c>
      <c r="G65" s="201">
        <v>12</v>
      </c>
      <c r="H65" s="201" t="s">
        <v>873</v>
      </c>
      <c r="I65" s="77"/>
      <c r="J65" s="77" t="s">
        <v>6238</v>
      </c>
      <c r="M65" s="76">
        <v>64</v>
      </c>
    </row>
    <row r="66" spans="1:13" x14ac:dyDescent="0.3">
      <c r="A66" s="549" t="s">
        <v>68</v>
      </c>
      <c r="B66" s="202" t="s">
        <v>1096</v>
      </c>
      <c r="C66" s="201" t="s">
        <v>0</v>
      </c>
      <c r="D66" s="509" t="s">
        <v>1</v>
      </c>
      <c r="E66" s="588" t="s">
        <v>837</v>
      </c>
      <c r="F66" s="202" t="s">
        <v>838</v>
      </c>
      <c r="G66" s="201">
        <v>10</v>
      </c>
      <c r="H66" s="201" t="s">
        <v>866</v>
      </c>
      <c r="I66" s="77"/>
      <c r="J66" s="77" t="s">
        <v>6238</v>
      </c>
      <c r="M66" s="76">
        <v>65</v>
      </c>
    </row>
    <row r="67" spans="1:13" x14ac:dyDescent="0.3">
      <c r="A67" s="549" t="s">
        <v>69</v>
      </c>
      <c r="B67" s="202" t="s">
        <v>958</v>
      </c>
      <c r="C67" s="201" t="s">
        <v>0</v>
      </c>
      <c r="D67" s="509" t="s">
        <v>1</v>
      </c>
      <c r="E67" s="588" t="s">
        <v>839</v>
      </c>
      <c r="F67" s="202" t="s">
        <v>620</v>
      </c>
      <c r="G67" s="201">
        <v>7</v>
      </c>
      <c r="H67" s="201" t="s">
        <v>853</v>
      </c>
      <c r="I67" s="77"/>
      <c r="J67" s="77" t="s">
        <v>6238</v>
      </c>
      <c r="M67" s="76">
        <v>66</v>
      </c>
    </row>
    <row r="68" spans="1:13" x14ac:dyDescent="0.3">
      <c r="A68" s="549" t="s">
        <v>70</v>
      </c>
      <c r="B68" s="202" t="s">
        <v>959</v>
      </c>
      <c r="C68" s="201" t="s">
        <v>0</v>
      </c>
      <c r="D68" s="509" t="s">
        <v>1</v>
      </c>
      <c r="E68" s="588" t="s">
        <v>839</v>
      </c>
      <c r="F68" s="202" t="s">
        <v>620</v>
      </c>
      <c r="G68" s="201">
        <v>7</v>
      </c>
      <c r="H68" s="201" t="s">
        <v>853</v>
      </c>
      <c r="I68" s="77"/>
      <c r="J68" s="77" t="s">
        <v>6238</v>
      </c>
      <c r="M68" s="76">
        <v>67</v>
      </c>
    </row>
    <row r="69" spans="1:13" x14ac:dyDescent="0.3">
      <c r="A69" s="549" t="s">
        <v>724</v>
      </c>
      <c r="B69" s="202" t="s">
        <v>725</v>
      </c>
      <c r="C69" s="201" t="s">
        <v>0</v>
      </c>
      <c r="D69" s="509" t="s">
        <v>1</v>
      </c>
      <c r="E69" s="588" t="s">
        <v>840</v>
      </c>
      <c r="F69" s="202" t="s">
        <v>841</v>
      </c>
      <c r="G69" s="201">
        <v>5</v>
      </c>
      <c r="H69" s="201" t="s">
        <v>842</v>
      </c>
      <c r="I69" s="77"/>
      <c r="J69" s="77" t="s">
        <v>6238</v>
      </c>
      <c r="M69" s="76">
        <v>68</v>
      </c>
    </row>
    <row r="70" spans="1:13" x14ac:dyDescent="0.3">
      <c r="A70" s="549" t="s">
        <v>726</v>
      </c>
      <c r="B70" s="202" t="s">
        <v>727</v>
      </c>
      <c r="C70" s="201" t="s">
        <v>0</v>
      </c>
      <c r="D70" s="509" t="s">
        <v>1</v>
      </c>
      <c r="E70" s="588" t="s">
        <v>840</v>
      </c>
      <c r="F70" s="202" t="s">
        <v>841</v>
      </c>
      <c r="G70" s="201">
        <v>10</v>
      </c>
      <c r="H70" s="201" t="s">
        <v>866</v>
      </c>
      <c r="I70" s="77"/>
      <c r="J70" s="77" t="s">
        <v>6238</v>
      </c>
      <c r="M70" s="76">
        <v>69</v>
      </c>
    </row>
    <row r="71" spans="1:13" x14ac:dyDescent="0.3">
      <c r="A71" s="549" t="s">
        <v>728</v>
      </c>
      <c r="B71" s="202" t="s">
        <v>729</v>
      </c>
      <c r="C71" s="201" t="s">
        <v>0</v>
      </c>
      <c r="D71" s="509" t="s">
        <v>1</v>
      </c>
      <c r="E71" s="588" t="s">
        <v>839</v>
      </c>
      <c r="F71" s="202" t="s">
        <v>620</v>
      </c>
      <c r="G71" s="201">
        <v>162</v>
      </c>
      <c r="H71" s="201" t="s">
        <v>846</v>
      </c>
      <c r="I71" s="77"/>
      <c r="J71" s="77" t="s">
        <v>6238</v>
      </c>
      <c r="M71" s="76">
        <v>70</v>
      </c>
    </row>
    <row r="72" spans="1:13" x14ac:dyDescent="0.3">
      <c r="A72" s="549" t="s">
        <v>730</v>
      </c>
      <c r="B72" s="202" t="s">
        <v>731</v>
      </c>
      <c r="C72" s="201" t="s">
        <v>0</v>
      </c>
      <c r="D72" s="509" t="s">
        <v>1</v>
      </c>
      <c r="E72" s="588" t="s">
        <v>839</v>
      </c>
      <c r="F72" s="202" t="s">
        <v>620</v>
      </c>
      <c r="G72" s="201">
        <v>162</v>
      </c>
      <c r="H72" s="201" t="s">
        <v>847</v>
      </c>
      <c r="I72" s="77"/>
      <c r="J72" s="77" t="s">
        <v>6238</v>
      </c>
      <c r="M72" s="76">
        <v>71</v>
      </c>
    </row>
    <row r="73" spans="1:13" x14ac:dyDescent="0.3">
      <c r="A73" s="549" t="s">
        <v>703</v>
      </c>
      <c r="B73" s="202" t="s">
        <v>960</v>
      </c>
      <c r="C73" s="201" t="s">
        <v>0</v>
      </c>
      <c r="D73" s="509" t="s">
        <v>1</v>
      </c>
      <c r="E73" s="588" t="s">
        <v>839</v>
      </c>
      <c r="F73" s="202" t="s">
        <v>620</v>
      </c>
      <c r="G73" s="201">
        <v>162</v>
      </c>
      <c r="H73" s="201" t="s">
        <v>848</v>
      </c>
      <c r="I73" s="77"/>
      <c r="J73" s="77" t="s">
        <v>6238</v>
      </c>
      <c r="M73" s="76">
        <v>72</v>
      </c>
    </row>
    <row r="74" spans="1:13" x14ac:dyDescent="0.3">
      <c r="A74" s="549" t="s">
        <v>704</v>
      </c>
      <c r="B74" s="202" t="s">
        <v>705</v>
      </c>
      <c r="C74" s="201" t="s">
        <v>0</v>
      </c>
      <c r="D74" s="509" t="s">
        <v>1</v>
      </c>
      <c r="E74" s="588" t="s">
        <v>835</v>
      </c>
      <c r="F74" s="202" t="s">
        <v>5827</v>
      </c>
      <c r="G74" s="201">
        <v>162</v>
      </c>
      <c r="H74" s="201" t="s">
        <v>848</v>
      </c>
      <c r="I74" s="77"/>
      <c r="J74" s="77" t="s">
        <v>6238</v>
      </c>
      <c r="M74" s="76">
        <v>73</v>
      </c>
    </row>
    <row r="75" spans="1:13" x14ac:dyDescent="0.3">
      <c r="A75" s="549" t="s">
        <v>706</v>
      </c>
      <c r="B75" s="202" t="s">
        <v>707</v>
      </c>
      <c r="C75" s="201" t="s">
        <v>0</v>
      </c>
      <c r="D75" s="509" t="s">
        <v>1</v>
      </c>
      <c r="E75" s="588" t="s">
        <v>839</v>
      </c>
      <c r="F75" s="202" t="s">
        <v>620</v>
      </c>
      <c r="G75" s="201">
        <v>162</v>
      </c>
      <c r="H75" s="201" t="s">
        <v>848</v>
      </c>
      <c r="I75" s="77"/>
      <c r="J75" s="77" t="s">
        <v>6238</v>
      </c>
      <c r="M75" s="76">
        <v>74</v>
      </c>
    </row>
    <row r="76" spans="1:13" x14ac:dyDescent="0.3">
      <c r="A76" s="549" t="s">
        <v>708</v>
      </c>
      <c r="B76" s="202" t="s">
        <v>709</v>
      </c>
      <c r="C76" s="201" t="s">
        <v>0</v>
      </c>
      <c r="D76" s="509" t="s">
        <v>1</v>
      </c>
      <c r="E76" s="588" t="s">
        <v>839</v>
      </c>
      <c r="F76" s="202" t="s">
        <v>620</v>
      </c>
      <c r="G76" s="201">
        <v>162</v>
      </c>
      <c r="H76" s="201" t="s">
        <v>848</v>
      </c>
      <c r="I76" s="77"/>
      <c r="J76" s="77" t="s">
        <v>6238</v>
      </c>
      <c r="M76" s="76">
        <v>75</v>
      </c>
    </row>
    <row r="77" spans="1:13" x14ac:dyDescent="0.3">
      <c r="A77" s="549" t="s">
        <v>710</v>
      </c>
      <c r="B77" s="202" t="s">
        <v>711</v>
      </c>
      <c r="C77" s="201" t="s">
        <v>0</v>
      </c>
      <c r="D77" s="509" t="s">
        <v>1</v>
      </c>
      <c r="E77" s="588" t="s">
        <v>839</v>
      </c>
      <c r="F77" s="202" t="s">
        <v>620</v>
      </c>
      <c r="G77" s="201">
        <v>162</v>
      </c>
      <c r="H77" s="201" t="s">
        <v>847</v>
      </c>
      <c r="I77" s="77"/>
      <c r="J77" s="77" t="s">
        <v>6238</v>
      </c>
      <c r="M77" s="76">
        <v>76</v>
      </c>
    </row>
    <row r="78" spans="1:13" x14ac:dyDescent="0.3">
      <c r="A78" s="549" t="s">
        <v>5810</v>
      </c>
      <c r="B78" s="202" t="s">
        <v>5812</v>
      </c>
      <c r="C78" s="201" t="s">
        <v>12</v>
      </c>
      <c r="D78" s="509" t="s">
        <v>13</v>
      </c>
      <c r="E78" s="588" t="s">
        <v>868</v>
      </c>
      <c r="F78" s="202" t="s">
        <v>869</v>
      </c>
      <c r="G78" s="201">
        <v>11</v>
      </c>
      <c r="H78" s="201">
        <v>41070</v>
      </c>
      <c r="I78" s="77"/>
      <c r="J78" s="77" t="s">
        <v>6245</v>
      </c>
      <c r="M78" s="76">
        <v>77</v>
      </c>
    </row>
    <row r="79" spans="1:13" x14ac:dyDescent="0.3">
      <c r="A79" s="549" t="s">
        <v>5811</v>
      </c>
      <c r="B79" s="202" t="s">
        <v>5813</v>
      </c>
      <c r="C79" s="201" t="s">
        <v>12</v>
      </c>
      <c r="D79" s="509" t="s">
        <v>13</v>
      </c>
      <c r="E79" s="588" t="s">
        <v>870</v>
      </c>
      <c r="F79" s="202" t="s">
        <v>871</v>
      </c>
      <c r="G79" s="201">
        <v>11</v>
      </c>
      <c r="H79" s="201">
        <v>42070</v>
      </c>
      <c r="I79" s="77"/>
      <c r="J79" s="77" t="s">
        <v>6245</v>
      </c>
      <c r="M79" s="76">
        <v>78</v>
      </c>
    </row>
    <row r="80" spans="1:13" ht="21" customHeight="1" x14ac:dyDescent="0.8">
      <c r="A80" s="593" t="s">
        <v>6299</v>
      </c>
      <c r="B80" s="518" t="s">
        <v>6300</v>
      </c>
      <c r="C80" s="521" t="s">
        <v>12</v>
      </c>
      <c r="D80" s="518" t="s">
        <v>13</v>
      </c>
      <c r="E80" s="589" t="s">
        <v>6301</v>
      </c>
      <c r="F80" s="518" t="s">
        <v>5807</v>
      </c>
      <c r="G80" s="521">
        <v>11</v>
      </c>
      <c r="H80" s="522"/>
      <c r="J80" s="555" t="s">
        <v>6245</v>
      </c>
      <c r="L80" s="526" t="s">
        <v>6298</v>
      </c>
      <c r="M80" s="76">
        <v>79</v>
      </c>
    </row>
    <row r="81" spans="1:13" ht="21" customHeight="1" x14ac:dyDescent="0.8">
      <c r="A81" s="593" t="s">
        <v>6302</v>
      </c>
      <c r="B81" s="518" t="s">
        <v>6303</v>
      </c>
      <c r="C81" s="521" t="s">
        <v>12</v>
      </c>
      <c r="D81" s="518" t="s">
        <v>13</v>
      </c>
      <c r="E81" s="589" t="s">
        <v>6301</v>
      </c>
      <c r="F81" s="518" t="s">
        <v>5807</v>
      </c>
      <c r="G81" s="521">
        <v>11</v>
      </c>
      <c r="H81" s="522"/>
      <c r="J81" s="555" t="s">
        <v>6245</v>
      </c>
      <c r="L81" s="526" t="s">
        <v>6298</v>
      </c>
      <c r="M81" s="76">
        <v>80</v>
      </c>
    </row>
    <row r="82" spans="1:13" x14ac:dyDescent="0.3">
      <c r="A82" s="549" t="s">
        <v>86</v>
      </c>
      <c r="B82" s="202" t="s">
        <v>87</v>
      </c>
      <c r="C82" s="201" t="s">
        <v>8</v>
      </c>
      <c r="D82" s="509" t="s">
        <v>9</v>
      </c>
      <c r="E82" s="588" t="s">
        <v>857</v>
      </c>
      <c r="F82" s="202" t="s">
        <v>858</v>
      </c>
      <c r="G82" s="201">
        <v>4</v>
      </c>
      <c r="H82" s="201" t="s">
        <v>839</v>
      </c>
      <c r="I82" s="77"/>
      <c r="J82" s="77" t="s">
        <v>6243</v>
      </c>
      <c r="M82" s="76">
        <v>81</v>
      </c>
    </row>
    <row r="83" spans="1:13" x14ac:dyDescent="0.3">
      <c r="A83" s="549" t="s">
        <v>88</v>
      </c>
      <c r="B83" s="202" t="s">
        <v>961</v>
      </c>
      <c r="C83" s="201" t="s">
        <v>8</v>
      </c>
      <c r="D83" s="509" t="s">
        <v>9</v>
      </c>
      <c r="E83" s="588" t="s">
        <v>855</v>
      </c>
      <c r="F83" s="202" t="s">
        <v>5829</v>
      </c>
      <c r="G83" s="201">
        <v>4</v>
      </c>
      <c r="H83" s="201" t="s">
        <v>839</v>
      </c>
      <c r="I83" s="77"/>
      <c r="J83" s="77" t="s">
        <v>6243</v>
      </c>
      <c r="M83" s="76">
        <v>82</v>
      </c>
    </row>
    <row r="84" spans="1:13" x14ac:dyDescent="0.3">
      <c r="A84" s="549" t="s">
        <v>89</v>
      </c>
      <c r="B84" s="202" t="s">
        <v>962</v>
      </c>
      <c r="C84" s="201" t="s">
        <v>8</v>
      </c>
      <c r="D84" s="509" t="s">
        <v>9</v>
      </c>
      <c r="E84" s="588" t="s">
        <v>856</v>
      </c>
      <c r="F84" s="202" t="s">
        <v>5830</v>
      </c>
      <c r="G84" s="201">
        <v>4</v>
      </c>
      <c r="H84" s="201" t="s">
        <v>840</v>
      </c>
      <c r="I84" s="77"/>
      <c r="J84" s="77" t="s">
        <v>6243</v>
      </c>
      <c r="M84" s="76">
        <v>83</v>
      </c>
    </row>
    <row r="85" spans="1:13" x14ac:dyDescent="0.3">
      <c r="A85" s="549" t="s">
        <v>90</v>
      </c>
      <c r="B85" s="202" t="s">
        <v>5842</v>
      </c>
      <c r="C85" s="201" t="s">
        <v>8</v>
      </c>
      <c r="D85" s="509" t="s">
        <v>9</v>
      </c>
      <c r="E85" s="588" t="s">
        <v>855</v>
      </c>
      <c r="F85" s="202" t="s">
        <v>5829</v>
      </c>
      <c r="G85" s="201">
        <v>4</v>
      </c>
      <c r="H85" s="201" t="s">
        <v>840</v>
      </c>
      <c r="I85" s="77"/>
      <c r="J85" s="77" t="s">
        <v>6243</v>
      </c>
      <c r="M85" s="76">
        <v>84</v>
      </c>
    </row>
    <row r="86" spans="1:13" x14ac:dyDescent="0.3">
      <c r="A86" s="549" t="s">
        <v>91</v>
      </c>
      <c r="B86" s="202" t="s">
        <v>5843</v>
      </c>
      <c r="C86" s="201" t="s">
        <v>8</v>
      </c>
      <c r="D86" s="509" t="s">
        <v>9</v>
      </c>
      <c r="E86" s="588" t="s">
        <v>856</v>
      </c>
      <c r="F86" s="202" t="s">
        <v>5830</v>
      </c>
      <c r="G86" s="201">
        <v>4</v>
      </c>
      <c r="H86" s="201" t="s">
        <v>840</v>
      </c>
      <c r="I86" s="77"/>
      <c r="J86" s="77" t="s">
        <v>6243</v>
      </c>
      <c r="M86" s="76">
        <v>85</v>
      </c>
    </row>
    <row r="87" spans="1:13" x14ac:dyDescent="0.3">
      <c r="A87" s="551" t="s">
        <v>5839</v>
      </c>
      <c r="B87" s="510" t="s">
        <v>5837</v>
      </c>
      <c r="C87" s="201" t="s">
        <v>8</v>
      </c>
      <c r="D87" s="509" t="s">
        <v>9</v>
      </c>
      <c r="E87" s="588" t="s">
        <v>855</v>
      </c>
      <c r="F87" s="202" t="s">
        <v>5829</v>
      </c>
      <c r="G87" s="201">
        <v>4</v>
      </c>
      <c r="H87" s="201" t="s">
        <v>840</v>
      </c>
      <c r="I87" s="77"/>
      <c r="J87" s="77" t="s">
        <v>6243</v>
      </c>
      <c r="M87" s="76">
        <v>86</v>
      </c>
    </row>
    <row r="88" spans="1:13" x14ac:dyDescent="0.3">
      <c r="A88" s="551" t="s">
        <v>5840</v>
      </c>
      <c r="B88" s="510" t="s">
        <v>5838</v>
      </c>
      <c r="C88" s="201" t="s">
        <v>8</v>
      </c>
      <c r="D88" s="509" t="s">
        <v>9</v>
      </c>
      <c r="E88" s="588" t="s">
        <v>856</v>
      </c>
      <c r="F88" s="202" t="s">
        <v>5830</v>
      </c>
      <c r="G88" s="201">
        <v>4</v>
      </c>
      <c r="H88" s="201" t="s">
        <v>840</v>
      </c>
      <c r="I88" s="77"/>
      <c r="J88" s="77" t="s">
        <v>6243</v>
      </c>
      <c r="M88" s="76">
        <v>87</v>
      </c>
    </row>
    <row r="89" spans="1:13" x14ac:dyDescent="0.3">
      <c r="A89" s="549" t="s">
        <v>92</v>
      </c>
      <c r="B89" s="202" t="s">
        <v>93</v>
      </c>
      <c r="C89" s="201" t="s">
        <v>8</v>
      </c>
      <c r="D89" s="509" t="s">
        <v>9</v>
      </c>
      <c r="E89" s="588" t="s">
        <v>857</v>
      </c>
      <c r="F89" s="202" t="s">
        <v>858</v>
      </c>
      <c r="G89" s="201">
        <v>4</v>
      </c>
      <c r="H89" s="201" t="s">
        <v>839</v>
      </c>
      <c r="I89" s="77"/>
      <c r="J89" s="77" t="s">
        <v>6243</v>
      </c>
      <c r="M89" s="76">
        <v>88</v>
      </c>
    </row>
    <row r="90" spans="1:13" x14ac:dyDescent="0.3">
      <c r="A90" s="549" t="s">
        <v>94</v>
      </c>
      <c r="B90" s="202" t="s">
        <v>95</v>
      </c>
      <c r="C90" s="201" t="s">
        <v>8</v>
      </c>
      <c r="D90" s="509" t="s">
        <v>9</v>
      </c>
      <c r="E90" s="588" t="s">
        <v>856</v>
      </c>
      <c r="F90" s="202" t="s">
        <v>5830</v>
      </c>
      <c r="G90" s="201">
        <v>4</v>
      </c>
      <c r="H90" s="201" t="s">
        <v>840</v>
      </c>
      <c r="I90" s="77"/>
      <c r="J90" s="77" t="s">
        <v>6243</v>
      </c>
      <c r="M90" s="76">
        <v>89</v>
      </c>
    </row>
    <row r="91" spans="1:13" x14ac:dyDescent="0.3">
      <c r="A91" s="549" t="s">
        <v>96</v>
      </c>
      <c r="B91" s="202" t="s">
        <v>963</v>
      </c>
      <c r="C91" s="201" t="s">
        <v>8</v>
      </c>
      <c r="D91" s="509" t="s">
        <v>9</v>
      </c>
      <c r="E91" s="588" t="s">
        <v>855</v>
      </c>
      <c r="F91" s="202" t="s">
        <v>5829</v>
      </c>
      <c r="G91" s="201">
        <v>4</v>
      </c>
      <c r="H91" s="201" t="s">
        <v>835</v>
      </c>
      <c r="I91" s="77"/>
      <c r="J91" s="77" t="s">
        <v>6243</v>
      </c>
      <c r="M91" s="76">
        <v>90</v>
      </c>
    </row>
    <row r="92" spans="1:13" x14ac:dyDescent="0.3">
      <c r="A92" s="549" t="s">
        <v>97</v>
      </c>
      <c r="B92" s="202" t="s">
        <v>964</v>
      </c>
      <c r="C92" s="201" t="s">
        <v>8</v>
      </c>
      <c r="D92" s="509" t="s">
        <v>9</v>
      </c>
      <c r="E92" s="588" t="s">
        <v>856</v>
      </c>
      <c r="F92" s="202" t="s">
        <v>5830</v>
      </c>
      <c r="G92" s="201">
        <v>4</v>
      </c>
      <c r="H92" s="201" t="s">
        <v>839</v>
      </c>
      <c r="I92" s="77"/>
      <c r="J92" s="77" t="s">
        <v>6243</v>
      </c>
      <c r="M92" s="76">
        <v>91</v>
      </c>
    </row>
    <row r="93" spans="1:13" x14ac:dyDescent="0.3">
      <c r="A93" s="549" t="s">
        <v>98</v>
      </c>
      <c r="B93" s="202" t="s">
        <v>965</v>
      </c>
      <c r="C93" s="201" t="s">
        <v>8</v>
      </c>
      <c r="D93" s="509" t="s">
        <v>9</v>
      </c>
      <c r="E93" s="588" t="s">
        <v>854</v>
      </c>
      <c r="F93" s="202" t="s">
        <v>623</v>
      </c>
      <c r="G93" s="201">
        <v>4</v>
      </c>
      <c r="H93" s="201" t="s">
        <v>835</v>
      </c>
      <c r="I93" s="77"/>
      <c r="J93" s="77" t="s">
        <v>6243</v>
      </c>
      <c r="M93" s="76">
        <v>92</v>
      </c>
    </row>
    <row r="94" spans="1:13" x14ac:dyDescent="0.3">
      <c r="A94" s="549" t="s">
        <v>99</v>
      </c>
      <c r="B94" s="202" t="s">
        <v>966</v>
      </c>
      <c r="C94" s="201" t="s">
        <v>8</v>
      </c>
      <c r="D94" s="509" t="s">
        <v>9</v>
      </c>
      <c r="E94" s="588" t="s">
        <v>854</v>
      </c>
      <c r="F94" s="202" t="s">
        <v>623</v>
      </c>
      <c r="G94" s="201">
        <v>4</v>
      </c>
      <c r="H94" s="201" t="s">
        <v>840</v>
      </c>
      <c r="I94" s="77"/>
      <c r="J94" s="77" t="s">
        <v>6243</v>
      </c>
      <c r="M94" s="76">
        <v>93</v>
      </c>
    </row>
    <row r="95" spans="1:13" x14ac:dyDescent="0.3">
      <c r="A95" s="549" t="s">
        <v>100</v>
      </c>
      <c r="B95" s="202" t="s">
        <v>967</v>
      </c>
      <c r="C95" s="201" t="s">
        <v>8</v>
      </c>
      <c r="D95" s="509" t="s">
        <v>9</v>
      </c>
      <c r="E95" s="588" t="s">
        <v>854</v>
      </c>
      <c r="F95" s="202" t="s">
        <v>623</v>
      </c>
      <c r="G95" s="201">
        <v>4</v>
      </c>
      <c r="H95" s="201" t="s">
        <v>840</v>
      </c>
      <c r="I95" s="77"/>
      <c r="J95" s="77" t="s">
        <v>6243</v>
      </c>
      <c r="M95" s="76">
        <v>94</v>
      </c>
    </row>
    <row r="96" spans="1:13" x14ac:dyDescent="0.3">
      <c r="A96" s="549" t="s">
        <v>101</v>
      </c>
      <c r="B96" s="202" t="s">
        <v>968</v>
      </c>
      <c r="C96" s="201" t="s">
        <v>8</v>
      </c>
      <c r="D96" s="509" t="s">
        <v>9</v>
      </c>
      <c r="E96" s="588" t="s">
        <v>854</v>
      </c>
      <c r="F96" s="202" t="s">
        <v>623</v>
      </c>
      <c r="G96" s="201">
        <v>4</v>
      </c>
      <c r="H96" s="201" t="s">
        <v>835</v>
      </c>
      <c r="I96" s="77"/>
      <c r="J96" s="77" t="s">
        <v>6243</v>
      </c>
      <c r="M96" s="76">
        <v>95</v>
      </c>
    </row>
    <row r="97" spans="1:13" x14ac:dyDescent="0.3">
      <c r="A97" s="549" t="s">
        <v>732</v>
      </c>
      <c r="B97" s="202" t="s">
        <v>102</v>
      </c>
      <c r="C97" s="201" t="s">
        <v>8</v>
      </c>
      <c r="D97" s="509" t="s">
        <v>9</v>
      </c>
      <c r="E97" s="588" t="s">
        <v>857</v>
      </c>
      <c r="F97" s="202" t="s">
        <v>858</v>
      </c>
      <c r="G97" s="201">
        <v>4</v>
      </c>
      <c r="H97" s="201" t="s">
        <v>839</v>
      </c>
      <c r="I97" s="77"/>
      <c r="J97" s="77" t="s">
        <v>6243</v>
      </c>
      <c r="M97" s="76">
        <v>96</v>
      </c>
    </row>
    <row r="98" spans="1:13" x14ac:dyDescent="0.3">
      <c r="A98" s="549" t="s">
        <v>733</v>
      </c>
      <c r="B98" s="202" t="s">
        <v>103</v>
      </c>
      <c r="C98" s="201" t="s">
        <v>8</v>
      </c>
      <c r="D98" s="509" t="s">
        <v>9</v>
      </c>
      <c r="E98" s="588" t="s">
        <v>857</v>
      </c>
      <c r="F98" s="202" t="s">
        <v>858</v>
      </c>
      <c r="G98" s="201">
        <v>4</v>
      </c>
      <c r="H98" s="201" t="s">
        <v>839</v>
      </c>
      <c r="I98" s="77"/>
      <c r="J98" s="77" t="s">
        <v>6243</v>
      </c>
      <c r="M98" s="76">
        <v>97</v>
      </c>
    </row>
    <row r="99" spans="1:13" x14ac:dyDescent="0.3">
      <c r="A99" s="549" t="s">
        <v>1138</v>
      </c>
      <c r="B99" s="202" t="s">
        <v>1139</v>
      </c>
      <c r="C99" s="201" t="s">
        <v>10</v>
      </c>
      <c r="D99" s="509" t="s">
        <v>11</v>
      </c>
      <c r="E99" s="588" t="s">
        <v>859</v>
      </c>
      <c r="F99" s="202" t="s">
        <v>624</v>
      </c>
      <c r="G99" s="201">
        <v>4</v>
      </c>
      <c r="H99" s="201" t="s">
        <v>840</v>
      </c>
      <c r="I99" s="77"/>
      <c r="J99" s="77" t="s">
        <v>6244</v>
      </c>
      <c r="M99" s="76">
        <v>98</v>
      </c>
    </row>
    <row r="100" spans="1:13" s="78" customFormat="1" x14ac:dyDescent="0.3">
      <c r="A100" s="549" t="s">
        <v>104</v>
      </c>
      <c r="B100" s="202" t="s">
        <v>969</v>
      </c>
      <c r="C100" s="201" t="s">
        <v>10</v>
      </c>
      <c r="D100" s="509" t="s">
        <v>11</v>
      </c>
      <c r="E100" s="588" t="s">
        <v>860</v>
      </c>
      <c r="F100" s="202" t="s">
        <v>861</v>
      </c>
      <c r="G100" s="201">
        <v>4</v>
      </c>
      <c r="H100" s="201" t="s">
        <v>837</v>
      </c>
      <c r="I100" s="77"/>
      <c r="J100" s="77" t="s">
        <v>6244</v>
      </c>
      <c r="K100" s="77"/>
      <c r="L100" s="76"/>
      <c r="M100" s="76">
        <v>99</v>
      </c>
    </row>
    <row r="101" spans="1:13" x14ac:dyDescent="0.3">
      <c r="A101" s="549" t="s">
        <v>105</v>
      </c>
      <c r="B101" s="202" t="s">
        <v>970</v>
      </c>
      <c r="C101" s="201" t="s">
        <v>10</v>
      </c>
      <c r="D101" s="509" t="s">
        <v>11</v>
      </c>
      <c r="E101" s="588" t="s">
        <v>862</v>
      </c>
      <c r="F101" s="202" t="s">
        <v>863</v>
      </c>
      <c r="G101" s="201">
        <v>4</v>
      </c>
      <c r="H101" s="201" t="s">
        <v>837</v>
      </c>
      <c r="I101" s="77"/>
      <c r="J101" s="77" t="s">
        <v>6244</v>
      </c>
      <c r="L101" s="78"/>
      <c r="M101" s="76">
        <v>100</v>
      </c>
    </row>
    <row r="102" spans="1:13" x14ac:dyDescent="0.3">
      <c r="A102" s="549" t="s">
        <v>106</v>
      </c>
      <c r="B102" s="202" t="s">
        <v>971</v>
      </c>
      <c r="C102" s="201" t="s">
        <v>10</v>
      </c>
      <c r="D102" s="509" t="s">
        <v>11</v>
      </c>
      <c r="E102" s="588" t="s">
        <v>859</v>
      </c>
      <c r="F102" s="202" t="s">
        <v>624</v>
      </c>
      <c r="G102" s="201">
        <v>4</v>
      </c>
      <c r="H102" s="201" t="s">
        <v>840</v>
      </c>
      <c r="I102" s="77"/>
      <c r="J102" s="77" t="s">
        <v>6244</v>
      </c>
      <c r="M102" s="76">
        <v>101</v>
      </c>
    </row>
    <row r="103" spans="1:13" x14ac:dyDescent="0.3">
      <c r="A103" s="549" t="s">
        <v>107</v>
      </c>
      <c r="B103" s="202" t="s">
        <v>972</v>
      </c>
      <c r="C103" s="201" t="s">
        <v>10</v>
      </c>
      <c r="D103" s="509" t="s">
        <v>11</v>
      </c>
      <c r="E103" s="588" t="s">
        <v>859</v>
      </c>
      <c r="F103" s="202" t="s">
        <v>624</v>
      </c>
      <c r="G103" s="201">
        <v>4</v>
      </c>
      <c r="H103" s="201" t="s">
        <v>840</v>
      </c>
      <c r="I103" s="77"/>
      <c r="J103" s="77" t="s">
        <v>6244</v>
      </c>
      <c r="M103" s="76">
        <v>102</v>
      </c>
    </row>
    <row r="104" spans="1:13" x14ac:dyDescent="0.3">
      <c r="A104" s="549" t="s">
        <v>108</v>
      </c>
      <c r="B104" s="202" t="s">
        <v>973</v>
      </c>
      <c r="C104" s="201" t="s">
        <v>10</v>
      </c>
      <c r="D104" s="509" t="s">
        <v>11</v>
      </c>
      <c r="E104" s="588" t="s">
        <v>860</v>
      </c>
      <c r="F104" s="202" t="s">
        <v>861</v>
      </c>
      <c r="G104" s="201">
        <v>4</v>
      </c>
      <c r="H104" s="201" t="s">
        <v>840</v>
      </c>
      <c r="I104" s="77"/>
      <c r="J104" s="77" t="s">
        <v>6244</v>
      </c>
      <c r="M104" s="76">
        <v>103</v>
      </c>
    </row>
    <row r="105" spans="1:13" x14ac:dyDescent="0.3">
      <c r="A105" s="549" t="s">
        <v>109</v>
      </c>
      <c r="B105" s="202" t="s">
        <v>974</v>
      </c>
      <c r="C105" s="201" t="s">
        <v>10</v>
      </c>
      <c r="D105" s="509" t="s">
        <v>11</v>
      </c>
      <c r="E105" s="588" t="s">
        <v>859</v>
      </c>
      <c r="F105" s="202" t="s">
        <v>624</v>
      </c>
      <c r="G105" s="201">
        <v>4</v>
      </c>
      <c r="H105" s="201" t="s">
        <v>839</v>
      </c>
      <c r="I105" s="77"/>
      <c r="J105" s="77" t="s">
        <v>6244</v>
      </c>
      <c r="M105" s="76">
        <v>104</v>
      </c>
    </row>
    <row r="106" spans="1:13" x14ac:dyDescent="0.3">
      <c r="A106" s="549" t="s">
        <v>110</v>
      </c>
      <c r="B106" s="202" t="s">
        <v>975</v>
      </c>
      <c r="C106" s="201" t="s">
        <v>10</v>
      </c>
      <c r="D106" s="509" t="s">
        <v>11</v>
      </c>
      <c r="E106" s="588" t="s">
        <v>859</v>
      </c>
      <c r="F106" s="202" t="s">
        <v>624</v>
      </c>
      <c r="G106" s="201">
        <v>4</v>
      </c>
      <c r="H106" s="201" t="s">
        <v>839</v>
      </c>
      <c r="I106" s="77"/>
      <c r="J106" s="77" t="s">
        <v>6244</v>
      </c>
      <c r="M106" s="76">
        <v>105</v>
      </c>
    </row>
    <row r="107" spans="1:13" x14ac:dyDescent="0.3">
      <c r="A107" s="549" t="s">
        <v>734</v>
      </c>
      <c r="B107" s="202" t="s">
        <v>735</v>
      </c>
      <c r="C107" s="201" t="s">
        <v>10</v>
      </c>
      <c r="D107" s="509" t="s">
        <v>11</v>
      </c>
      <c r="E107" s="588" t="s">
        <v>860</v>
      </c>
      <c r="F107" s="202" t="s">
        <v>861</v>
      </c>
      <c r="G107" s="201">
        <v>4</v>
      </c>
      <c r="H107" s="201" t="s">
        <v>835</v>
      </c>
      <c r="I107" s="77"/>
      <c r="J107" s="77" t="s">
        <v>6244</v>
      </c>
      <c r="M107" s="76">
        <v>106</v>
      </c>
    </row>
    <row r="108" spans="1:13" x14ac:dyDescent="0.3">
      <c r="A108" s="549" t="s">
        <v>736</v>
      </c>
      <c r="B108" s="202" t="s">
        <v>737</v>
      </c>
      <c r="C108" s="201" t="s">
        <v>10</v>
      </c>
      <c r="D108" s="509" t="s">
        <v>11</v>
      </c>
      <c r="E108" s="588" t="s">
        <v>862</v>
      </c>
      <c r="F108" s="202" t="s">
        <v>863</v>
      </c>
      <c r="G108" s="201">
        <v>4</v>
      </c>
      <c r="H108" s="201" t="s">
        <v>835</v>
      </c>
      <c r="I108" s="77"/>
      <c r="J108" s="77" t="s">
        <v>6244</v>
      </c>
      <c r="M108" s="76">
        <v>107</v>
      </c>
    </row>
    <row r="109" spans="1:13" x14ac:dyDescent="0.3">
      <c r="A109" s="549" t="s">
        <v>738</v>
      </c>
      <c r="B109" s="202" t="s">
        <v>739</v>
      </c>
      <c r="C109" s="201" t="s">
        <v>10</v>
      </c>
      <c r="D109" s="509" t="s">
        <v>11</v>
      </c>
      <c r="E109" s="588" t="s">
        <v>862</v>
      </c>
      <c r="F109" s="202" t="s">
        <v>863</v>
      </c>
      <c r="G109" s="201">
        <v>4</v>
      </c>
      <c r="H109" s="201" t="s">
        <v>837</v>
      </c>
      <c r="I109" s="77"/>
      <c r="J109" s="77" t="s">
        <v>6244</v>
      </c>
      <c r="M109" s="76">
        <v>108</v>
      </c>
    </row>
    <row r="110" spans="1:13" x14ac:dyDescent="0.3">
      <c r="A110" s="549" t="s">
        <v>740</v>
      </c>
      <c r="B110" s="202" t="s">
        <v>741</v>
      </c>
      <c r="C110" s="201" t="s">
        <v>10</v>
      </c>
      <c r="D110" s="509" t="s">
        <v>11</v>
      </c>
      <c r="E110" s="588" t="s">
        <v>859</v>
      </c>
      <c r="F110" s="202" t="s">
        <v>624</v>
      </c>
      <c r="G110" s="201">
        <v>4</v>
      </c>
      <c r="H110" s="201" t="s">
        <v>839</v>
      </c>
      <c r="I110" s="77"/>
      <c r="J110" s="77" t="s">
        <v>6244</v>
      </c>
      <c r="M110" s="76">
        <v>109</v>
      </c>
    </row>
    <row r="111" spans="1:13" x14ac:dyDescent="0.3">
      <c r="A111" s="549" t="s">
        <v>742</v>
      </c>
      <c r="B111" s="202" t="s">
        <v>743</v>
      </c>
      <c r="C111" s="201" t="s">
        <v>10</v>
      </c>
      <c r="D111" s="509" t="s">
        <v>11</v>
      </c>
      <c r="E111" s="588" t="s">
        <v>860</v>
      </c>
      <c r="F111" s="202" t="s">
        <v>861</v>
      </c>
      <c r="G111" s="201">
        <v>4</v>
      </c>
      <c r="H111" s="201" t="s">
        <v>840</v>
      </c>
      <c r="I111" s="77"/>
      <c r="J111" s="77" t="s">
        <v>6244</v>
      </c>
      <c r="M111" s="76">
        <v>110</v>
      </c>
    </row>
    <row r="112" spans="1:13" x14ac:dyDescent="0.3">
      <c r="A112" s="549" t="s">
        <v>744</v>
      </c>
      <c r="B112" s="202" t="s">
        <v>111</v>
      </c>
      <c r="C112" s="201" t="s">
        <v>10</v>
      </c>
      <c r="D112" s="509" t="s">
        <v>11</v>
      </c>
      <c r="E112" s="588" t="s">
        <v>864</v>
      </c>
      <c r="F112" s="202" t="s">
        <v>865</v>
      </c>
      <c r="G112" s="201">
        <v>4</v>
      </c>
      <c r="H112" s="201" t="s">
        <v>839</v>
      </c>
      <c r="I112" s="77"/>
      <c r="J112" s="77" t="s">
        <v>6244</v>
      </c>
      <c r="M112" s="76">
        <v>111</v>
      </c>
    </row>
    <row r="113" spans="1:13" x14ac:dyDescent="0.3">
      <c r="A113" s="549" t="s">
        <v>745</v>
      </c>
      <c r="B113" s="202" t="s">
        <v>746</v>
      </c>
      <c r="C113" s="201" t="s">
        <v>10</v>
      </c>
      <c r="D113" s="509" t="s">
        <v>11</v>
      </c>
      <c r="E113" s="588" t="s">
        <v>864</v>
      </c>
      <c r="F113" s="202" t="s">
        <v>865</v>
      </c>
      <c r="G113" s="201">
        <v>4</v>
      </c>
      <c r="H113" s="201" t="s">
        <v>839</v>
      </c>
      <c r="I113" s="77"/>
      <c r="J113" s="77" t="s">
        <v>6244</v>
      </c>
      <c r="M113" s="76">
        <v>112</v>
      </c>
    </row>
    <row r="114" spans="1:13" x14ac:dyDescent="0.3">
      <c r="A114" s="549" t="s">
        <v>1128</v>
      </c>
      <c r="B114" s="202" t="s">
        <v>6305</v>
      </c>
      <c r="C114" s="201" t="s">
        <v>10</v>
      </c>
      <c r="D114" s="509" t="s">
        <v>11</v>
      </c>
      <c r="E114" s="588" t="s">
        <v>859</v>
      </c>
      <c r="F114" s="202" t="s">
        <v>624</v>
      </c>
      <c r="G114" s="201">
        <v>4</v>
      </c>
      <c r="H114" s="201">
        <v>44010</v>
      </c>
      <c r="I114" s="77"/>
      <c r="J114" s="77" t="s">
        <v>6244</v>
      </c>
      <c r="M114" s="76">
        <v>113</v>
      </c>
    </row>
    <row r="115" spans="1:13" x14ac:dyDescent="0.3">
      <c r="A115" s="549" t="s">
        <v>127</v>
      </c>
      <c r="B115" s="202" t="s">
        <v>976</v>
      </c>
      <c r="C115" s="201" t="s">
        <v>12</v>
      </c>
      <c r="D115" s="509" t="s">
        <v>13</v>
      </c>
      <c r="E115" s="588" t="s">
        <v>868</v>
      </c>
      <c r="F115" s="202" t="s">
        <v>869</v>
      </c>
      <c r="G115" s="201">
        <v>4</v>
      </c>
      <c r="H115" s="201" t="s">
        <v>839</v>
      </c>
      <c r="I115" s="77"/>
      <c r="J115" s="77" t="s">
        <v>6245</v>
      </c>
      <c r="M115" s="76">
        <v>114</v>
      </c>
    </row>
    <row r="116" spans="1:13" x14ac:dyDescent="0.3">
      <c r="A116" s="549" t="s">
        <v>128</v>
      </c>
      <c r="B116" s="202" t="s">
        <v>977</v>
      </c>
      <c r="C116" s="201" t="s">
        <v>12</v>
      </c>
      <c r="D116" s="509" t="s">
        <v>13</v>
      </c>
      <c r="E116" s="588" t="s">
        <v>868</v>
      </c>
      <c r="F116" s="202" t="s">
        <v>869</v>
      </c>
      <c r="G116" s="201">
        <v>8</v>
      </c>
      <c r="H116" s="201" t="s">
        <v>854</v>
      </c>
      <c r="I116" s="77"/>
      <c r="J116" s="77" t="s">
        <v>6245</v>
      </c>
      <c r="M116" s="76">
        <v>115</v>
      </c>
    </row>
    <row r="117" spans="1:13" x14ac:dyDescent="0.3">
      <c r="A117" s="549" t="s">
        <v>129</v>
      </c>
      <c r="B117" s="202" t="s">
        <v>978</v>
      </c>
      <c r="C117" s="201" t="s">
        <v>12</v>
      </c>
      <c r="D117" s="509" t="s">
        <v>13</v>
      </c>
      <c r="E117" s="588" t="s">
        <v>868</v>
      </c>
      <c r="F117" s="202" t="s">
        <v>869</v>
      </c>
      <c r="G117" s="201">
        <v>8</v>
      </c>
      <c r="H117" s="201" t="s">
        <v>854</v>
      </c>
      <c r="I117" s="77"/>
      <c r="J117" s="77" t="s">
        <v>6245</v>
      </c>
      <c r="M117" s="76">
        <v>116</v>
      </c>
    </row>
    <row r="118" spans="1:13" x14ac:dyDescent="0.3">
      <c r="A118" s="549" t="s">
        <v>130</v>
      </c>
      <c r="B118" s="202" t="s">
        <v>131</v>
      </c>
      <c r="C118" s="201" t="s">
        <v>12</v>
      </c>
      <c r="D118" s="509" t="s">
        <v>13</v>
      </c>
      <c r="E118" s="588" t="s">
        <v>866</v>
      </c>
      <c r="F118" s="202" t="s">
        <v>867</v>
      </c>
      <c r="G118" s="201">
        <v>8</v>
      </c>
      <c r="H118" s="201" t="s">
        <v>854</v>
      </c>
      <c r="I118" s="77"/>
      <c r="J118" s="77" t="s">
        <v>6245</v>
      </c>
      <c r="M118" s="76">
        <v>117</v>
      </c>
    </row>
    <row r="119" spans="1:13" x14ac:dyDescent="0.3">
      <c r="A119" s="549" t="s">
        <v>132</v>
      </c>
      <c r="B119" s="202" t="s">
        <v>133</v>
      </c>
      <c r="C119" s="201" t="s">
        <v>12</v>
      </c>
      <c r="D119" s="509" t="s">
        <v>13</v>
      </c>
      <c r="E119" s="588" t="s">
        <v>866</v>
      </c>
      <c r="F119" s="202" t="s">
        <v>867</v>
      </c>
      <c r="G119" s="201">
        <v>8</v>
      </c>
      <c r="H119" s="201" t="s">
        <v>857</v>
      </c>
      <c r="I119" s="77"/>
      <c r="J119" s="77" t="s">
        <v>6245</v>
      </c>
      <c r="M119" s="76">
        <v>118</v>
      </c>
    </row>
    <row r="120" spans="1:13" x14ac:dyDescent="0.3">
      <c r="A120" s="549" t="s">
        <v>747</v>
      </c>
      <c r="B120" s="202" t="s">
        <v>748</v>
      </c>
      <c r="C120" s="201" t="s">
        <v>12</v>
      </c>
      <c r="D120" s="509" t="s">
        <v>13</v>
      </c>
      <c r="E120" s="588" t="s">
        <v>868</v>
      </c>
      <c r="F120" s="202" t="s">
        <v>869</v>
      </c>
      <c r="G120" s="201">
        <v>4</v>
      </c>
      <c r="H120" s="201" t="s">
        <v>839</v>
      </c>
      <c r="I120" s="77"/>
      <c r="J120" s="77" t="s">
        <v>6245</v>
      </c>
      <c r="M120" s="76">
        <v>119</v>
      </c>
    </row>
    <row r="121" spans="1:13" x14ac:dyDescent="0.3">
      <c r="A121" s="549" t="s">
        <v>749</v>
      </c>
      <c r="B121" s="202" t="s">
        <v>750</v>
      </c>
      <c r="C121" s="201" t="s">
        <v>12</v>
      </c>
      <c r="D121" s="509" t="s">
        <v>13</v>
      </c>
      <c r="E121" s="588" t="s">
        <v>870</v>
      </c>
      <c r="F121" s="202" t="s">
        <v>871</v>
      </c>
      <c r="G121" s="201">
        <v>4</v>
      </c>
      <c r="H121" s="201" t="s">
        <v>839</v>
      </c>
      <c r="I121" s="77"/>
      <c r="J121" s="77" t="s">
        <v>6245</v>
      </c>
      <c r="M121" s="76">
        <v>120</v>
      </c>
    </row>
    <row r="122" spans="1:13" x14ac:dyDescent="0.3">
      <c r="A122" s="549" t="s">
        <v>751</v>
      </c>
      <c r="B122" s="202" t="s">
        <v>752</v>
      </c>
      <c r="C122" s="201" t="s">
        <v>12</v>
      </c>
      <c r="D122" s="509" t="s">
        <v>13</v>
      </c>
      <c r="E122" s="588" t="s">
        <v>868</v>
      </c>
      <c r="F122" s="202" t="s">
        <v>869</v>
      </c>
      <c r="G122" s="201">
        <v>8</v>
      </c>
      <c r="H122" s="201" t="s">
        <v>854</v>
      </c>
      <c r="I122" s="77"/>
      <c r="J122" s="77" t="s">
        <v>6245</v>
      </c>
      <c r="M122" s="76">
        <v>121</v>
      </c>
    </row>
    <row r="123" spans="1:13" x14ac:dyDescent="0.3">
      <c r="A123" s="549" t="s">
        <v>753</v>
      </c>
      <c r="B123" s="202" t="s">
        <v>754</v>
      </c>
      <c r="C123" s="201" t="s">
        <v>12</v>
      </c>
      <c r="D123" s="509" t="s">
        <v>13</v>
      </c>
      <c r="E123" s="588" t="s">
        <v>866</v>
      </c>
      <c r="F123" s="202" t="s">
        <v>867</v>
      </c>
      <c r="G123" s="201">
        <v>8</v>
      </c>
      <c r="H123" s="201" t="s">
        <v>857</v>
      </c>
      <c r="I123" s="77"/>
      <c r="J123" s="77" t="s">
        <v>6245</v>
      </c>
      <c r="M123" s="76">
        <v>122</v>
      </c>
    </row>
    <row r="124" spans="1:13" x14ac:dyDescent="0.3">
      <c r="A124" s="549" t="s">
        <v>156</v>
      </c>
      <c r="B124" s="202" t="s">
        <v>157</v>
      </c>
      <c r="C124" s="201" t="s">
        <v>16</v>
      </c>
      <c r="D124" s="509" t="s">
        <v>17</v>
      </c>
      <c r="E124" s="588" t="s">
        <v>873</v>
      </c>
      <c r="F124" s="202" t="s">
        <v>17</v>
      </c>
      <c r="G124" s="201">
        <v>9</v>
      </c>
      <c r="H124" s="201" t="s">
        <v>864</v>
      </c>
      <c r="I124" s="77"/>
      <c r="J124" s="77" t="s">
        <v>6246</v>
      </c>
      <c r="M124" s="76">
        <v>123</v>
      </c>
    </row>
    <row r="125" spans="1:13" x14ac:dyDescent="0.3">
      <c r="A125" s="549" t="s">
        <v>158</v>
      </c>
      <c r="B125" s="202" t="s">
        <v>979</v>
      </c>
      <c r="C125" s="201" t="s">
        <v>16</v>
      </c>
      <c r="D125" s="509" t="s">
        <v>17</v>
      </c>
      <c r="E125" s="588" t="s">
        <v>873</v>
      </c>
      <c r="F125" s="202" t="s">
        <v>17</v>
      </c>
      <c r="G125" s="201">
        <v>10</v>
      </c>
      <c r="H125" s="201" t="s">
        <v>868</v>
      </c>
      <c r="I125" s="77"/>
      <c r="J125" s="77" t="s">
        <v>6246</v>
      </c>
      <c r="M125" s="76">
        <v>124</v>
      </c>
    </row>
    <row r="126" spans="1:13" x14ac:dyDescent="0.3">
      <c r="A126" s="549" t="s">
        <v>159</v>
      </c>
      <c r="B126" s="202" t="s">
        <v>980</v>
      </c>
      <c r="C126" s="201" t="s">
        <v>16</v>
      </c>
      <c r="D126" s="509" t="s">
        <v>17</v>
      </c>
      <c r="E126" s="588" t="s">
        <v>873</v>
      </c>
      <c r="F126" s="202" t="s">
        <v>17</v>
      </c>
      <c r="G126" s="201">
        <v>10</v>
      </c>
      <c r="H126" s="201" t="s">
        <v>866</v>
      </c>
      <c r="I126" s="77"/>
      <c r="J126" s="77" t="s">
        <v>6246</v>
      </c>
      <c r="M126" s="76">
        <v>125</v>
      </c>
    </row>
    <row r="127" spans="1:13" x14ac:dyDescent="0.3">
      <c r="A127" s="549" t="s">
        <v>160</v>
      </c>
      <c r="B127" s="202" t="s">
        <v>161</v>
      </c>
      <c r="C127" s="201" t="s">
        <v>16</v>
      </c>
      <c r="D127" s="509" t="s">
        <v>17</v>
      </c>
      <c r="E127" s="588" t="s">
        <v>873</v>
      </c>
      <c r="F127" s="202" t="s">
        <v>17</v>
      </c>
      <c r="G127" s="201">
        <v>10</v>
      </c>
      <c r="H127" s="201" t="s">
        <v>866</v>
      </c>
      <c r="I127" s="77"/>
      <c r="J127" s="77" t="s">
        <v>6246</v>
      </c>
      <c r="M127" s="76">
        <v>126</v>
      </c>
    </row>
    <row r="128" spans="1:13" x14ac:dyDescent="0.3">
      <c r="A128" s="549" t="s">
        <v>162</v>
      </c>
      <c r="B128" s="202" t="s">
        <v>163</v>
      </c>
      <c r="C128" s="201" t="s">
        <v>16</v>
      </c>
      <c r="D128" s="509" t="s">
        <v>17</v>
      </c>
      <c r="E128" s="588" t="s">
        <v>873</v>
      </c>
      <c r="F128" s="202" t="s">
        <v>17</v>
      </c>
      <c r="G128" s="201">
        <v>10</v>
      </c>
      <c r="H128" s="201" t="s">
        <v>866</v>
      </c>
      <c r="I128" s="77"/>
      <c r="J128" s="77" t="s">
        <v>6246</v>
      </c>
      <c r="M128" s="76">
        <v>127</v>
      </c>
    </row>
    <row r="129" spans="1:13" x14ac:dyDescent="0.3">
      <c r="A129" s="549" t="s">
        <v>164</v>
      </c>
      <c r="B129" s="202" t="s">
        <v>165</v>
      </c>
      <c r="C129" s="201" t="s">
        <v>18</v>
      </c>
      <c r="D129" s="509" t="s">
        <v>640</v>
      </c>
      <c r="E129" s="588" t="s">
        <v>874</v>
      </c>
      <c r="F129" s="202" t="s">
        <v>627</v>
      </c>
      <c r="G129" s="201">
        <v>12</v>
      </c>
      <c r="H129" s="201" t="s">
        <v>873</v>
      </c>
      <c r="I129" s="77"/>
      <c r="J129" s="77" t="s">
        <v>6247</v>
      </c>
      <c r="M129" s="76">
        <v>128</v>
      </c>
    </row>
    <row r="130" spans="1:13" x14ac:dyDescent="0.3">
      <c r="A130" s="549" t="s">
        <v>166</v>
      </c>
      <c r="B130" s="202" t="s">
        <v>167</v>
      </c>
      <c r="C130" s="201" t="s">
        <v>18</v>
      </c>
      <c r="D130" s="509" t="s">
        <v>640</v>
      </c>
      <c r="E130" s="588" t="s">
        <v>874</v>
      </c>
      <c r="F130" s="202" t="s">
        <v>627</v>
      </c>
      <c r="G130" s="201">
        <v>12</v>
      </c>
      <c r="H130" s="201" t="s">
        <v>873</v>
      </c>
      <c r="I130" s="77"/>
      <c r="J130" s="77" t="s">
        <v>6247</v>
      </c>
      <c r="M130" s="76">
        <v>129</v>
      </c>
    </row>
    <row r="131" spans="1:13" x14ac:dyDescent="0.3">
      <c r="A131" s="549" t="s">
        <v>168</v>
      </c>
      <c r="B131" s="202" t="s">
        <v>981</v>
      </c>
      <c r="C131" s="201" t="s">
        <v>16</v>
      </c>
      <c r="D131" s="509" t="s">
        <v>17</v>
      </c>
      <c r="E131" s="588" t="s">
        <v>873</v>
      </c>
      <c r="F131" s="202" t="s">
        <v>17</v>
      </c>
      <c r="G131" s="201">
        <v>10</v>
      </c>
      <c r="H131" s="201" t="s">
        <v>868</v>
      </c>
      <c r="I131" s="77"/>
      <c r="J131" s="77" t="s">
        <v>6246</v>
      </c>
      <c r="M131" s="76">
        <v>130</v>
      </c>
    </row>
    <row r="132" spans="1:13" x14ac:dyDescent="0.3">
      <c r="A132" s="549" t="s">
        <v>755</v>
      </c>
      <c r="B132" s="202" t="s">
        <v>756</v>
      </c>
      <c r="C132" s="201" t="s">
        <v>16</v>
      </c>
      <c r="D132" s="509" t="s">
        <v>17</v>
      </c>
      <c r="E132" s="588" t="s">
        <v>873</v>
      </c>
      <c r="F132" s="202" t="s">
        <v>17</v>
      </c>
      <c r="G132" s="201">
        <v>10</v>
      </c>
      <c r="H132" s="201" t="s">
        <v>870</v>
      </c>
      <c r="I132" s="77"/>
      <c r="J132" s="77" t="s">
        <v>6246</v>
      </c>
      <c r="M132" s="76">
        <v>131</v>
      </c>
    </row>
    <row r="133" spans="1:13" x14ac:dyDescent="0.3">
      <c r="A133" s="549" t="s">
        <v>757</v>
      </c>
      <c r="B133" s="202" t="s">
        <v>758</v>
      </c>
      <c r="C133" s="201" t="s">
        <v>1140</v>
      </c>
      <c r="D133" s="509" t="s">
        <v>1143</v>
      </c>
      <c r="E133" s="588" t="s">
        <v>6436</v>
      </c>
      <c r="F133" s="202" t="s">
        <v>1143</v>
      </c>
      <c r="G133" s="201">
        <v>10</v>
      </c>
      <c r="H133" s="201" t="s">
        <v>870</v>
      </c>
      <c r="I133" s="77"/>
      <c r="J133" s="77"/>
      <c r="M133" s="76">
        <v>132</v>
      </c>
    </row>
    <row r="134" spans="1:13" x14ac:dyDescent="0.3">
      <c r="A134" s="549" t="s">
        <v>169</v>
      </c>
      <c r="B134" s="202" t="s">
        <v>982</v>
      </c>
      <c r="C134" s="201" t="s">
        <v>16</v>
      </c>
      <c r="D134" s="509" t="s">
        <v>17</v>
      </c>
      <c r="E134" s="588" t="s">
        <v>873</v>
      </c>
      <c r="F134" s="202" t="s">
        <v>17</v>
      </c>
      <c r="G134" s="201">
        <v>10</v>
      </c>
      <c r="H134" s="201" t="s">
        <v>866</v>
      </c>
      <c r="I134" s="77"/>
      <c r="J134" s="77" t="s">
        <v>6246</v>
      </c>
      <c r="M134" s="76">
        <v>133</v>
      </c>
    </row>
    <row r="135" spans="1:13" x14ac:dyDescent="0.3">
      <c r="A135" s="549" t="s">
        <v>170</v>
      </c>
      <c r="B135" s="202" t="s">
        <v>171</v>
      </c>
      <c r="C135" s="201" t="s">
        <v>16</v>
      </c>
      <c r="D135" s="509" t="s">
        <v>17</v>
      </c>
      <c r="E135" s="588" t="s">
        <v>873</v>
      </c>
      <c r="F135" s="202" t="s">
        <v>17</v>
      </c>
      <c r="G135" s="201">
        <v>12</v>
      </c>
      <c r="H135" s="201" t="s">
        <v>873</v>
      </c>
      <c r="I135" s="77"/>
      <c r="J135" s="77" t="s">
        <v>6246</v>
      </c>
      <c r="M135" s="76">
        <v>134</v>
      </c>
    </row>
    <row r="136" spans="1:13" x14ac:dyDescent="0.3">
      <c r="A136" s="549" t="s">
        <v>172</v>
      </c>
      <c r="B136" s="202" t="s">
        <v>173</v>
      </c>
      <c r="C136" s="201" t="s">
        <v>16</v>
      </c>
      <c r="D136" s="509" t="s">
        <v>17</v>
      </c>
      <c r="E136" s="588" t="s">
        <v>873</v>
      </c>
      <c r="F136" s="202" t="s">
        <v>17</v>
      </c>
      <c r="G136" s="201">
        <v>12</v>
      </c>
      <c r="H136" s="201" t="s">
        <v>873</v>
      </c>
      <c r="I136" s="77"/>
      <c r="J136" s="77" t="s">
        <v>6246</v>
      </c>
      <c r="M136" s="76">
        <v>135</v>
      </c>
    </row>
    <row r="137" spans="1:13" x14ac:dyDescent="0.3">
      <c r="A137" s="549" t="s">
        <v>759</v>
      </c>
      <c r="B137" s="202" t="s">
        <v>760</v>
      </c>
      <c r="C137" s="201" t="s">
        <v>16</v>
      </c>
      <c r="D137" s="509" t="s">
        <v>17</v>
      </c>
      <c r="E137" s="588" t="s">
        <v>873</v>
      </c>
      <c r="F137" s="202" t="s">
        <v>17</v>
      </c>
      <c r="G137" s="201">
        <v>12</v>
      </c>
      <c r="H137" s="201" t="s">
        <v>873</v>
      </c>
      <c r="I137" s="77"/>
      <c r="J137" s="77" t="s">
        <v>6246</v>
      </c>
      <c r="M137" s="76">
        <v>136</v>
      </c>
    </row>
    <row r="138" spans="1:13" x14ac:dyDescent="0.3">
      <c r="A138" s="549" t="s">
        <v>138</v>
      </c>
      <c r="B138" s="202" t="s">
        <v>983</v>
      </c>
      <c r="C138" s="201" t="s">
        <v>14</v>
      </c>
      <c r="D138" s="509" t="s">
        <v>15</v>
      </c>
      <c r="E138" s="588" t="s">
        <v>872</v>
      </c>
      <c r="F138" s="202" t="s">
        <v>15</v>
      </c>
      <c r="G138" s="201">
        <v>9</v>
      </c>
      <c r="H138" s="201" t="s">
        <v>859</v>
      </c>
      <c r="I138" s="77"/>
      <c r="J138" s="77"/>
      <c r="M138" s="76">
        <v>137</v>
      </c>
    </row>
    <row r="139" spans="1:13" x14ac:dyDescent="0.3">
      <c r="A139" s="549" t="s">
        <v>211</v>
      </c>
      <c r="B139" s="202" t="s">
        <v>984</v>
      </c>
      <c r="C139" s="201" t="s">
        <v>18</v>
      </c>
      <c r="D139" s="509" t="s">
        <v>640</v>
      </c>
      <c r="E139" s="588" t="s">
        <v>875</v>
      </c>
      <c r="F139" s="202" t="s">
        <v>625</v>
      </c>
      <c r="G139" s="201">
        <v>10</v>
      </c>
      <c r="H139" s="201" t="s">
        <v>866</v>
      </c>
      <c r="I139" s="77"/>
      <c r="J139" s="77"/>
      <c r="M139" s="76">
        <v>138</v>
      </c>
    </row>
    <row r="140" spans="1:13" x14ac:dyDescent="0.3">
      <c r="A140" s="549" t="s">
        <v>174</v>
      </c>
      <c r="B140" s="202" t="s">
        <v>985</v>
      </c>
      <c r="C140" s="201" t="s">
        <v>16</v>
      </c>
      <c r="D140" s="509" t="s">
        <v>17</v>
      </c>
      <c r="E140" s="588" t="s">
        <v>873</v>
      </c>
      <c r="F140" s="202" t="s">
        <v>17</v>
      </c>
      <c r="G140" s="201">
        <v>12</v>
      </c>
      <c r="H140" s="201" t="s">
        <v>873</v>
      </c>
      <c r="I140" s="77"/>
      <c r="J140" s="77"/>
      <c r="M140" s="76">
        <v>139</v>
      </c>
    </row>
    <row r="141" spans="1:13" x14ac:dyDescent="0.3">
      <c r="A141" s="549" t="s">
        <v>175</v>
      </c>
      <c r="B141" s="202" t="s">
        <v>986</v>
      </c>
      <c r="C141" s="201" t="s">
        <v>16</v>
      </c>
      <c r="D141" s="509" t="s">
        <v>17</v>
      </c>
      <c r="E141" s="588" t="s">
        <v>873</v>
      </c>
      <c r="F141" s="202" t="s">
        <v>17</v>
      </c>
      <c r="G141" s="201">
        <v>12</v>
      </c>
      <c r="H141" s="201" t="s">
        <v>873</v>
      </c>
      <c r="I141" s="77"/>
      <c r="J141" s="77"/>
      <c r="M141" s="76">
        <v>140</v>
      </c>
    </row>
    <row r="142" spans="1:13" x14ac:dyDescent="0.3">
      <c r="A142" s="549" t="s">
        <v>176</v>
      </c>
      <c r="B142" s="202" t="s">
        <v>987</v>
      </c>
      <c r="C142" s="201" t="s">
        <v>16</v>
      </c>
      <c r="D142" s="509" t="s">
        <v>17</v>
      </c>
      <c r="E142" s="588" t="s">
        <v>873</v>
      </c>
      <c r="F142" s="202" t="s">
        <v>17</v>
      </c>
      <c r="G142" s="201">
        <v>33</v>
      </c>
      <c r="H142" s="201" t="s">
        <v>874</v>
      </c>
      <c r="I142" s="77"/>
      <c r="J142" s="77"/>
      <c r="M142" s="76">
        <v>141</v>
      </c>
    </row>
    <row r="143" spans="1:13" x14ac:dyDescent="0.3">
      <c r="A143" s="549" t="s">
        <v>177</v>
      </c>
      <c r="B143" s="202" t="s">
        <v>988</v>
      </c>
      <c r="C143" s="201" t="s">
        <v>16</v>
      </c>
      <c r="D143" s="509" t="s">
        <v>17</v>
      </c>
      <c r="E143" s="588" t="s">
        <v>873</v>
      </c>
      <c r="F143" s="202" t="s">
        <v>17</v>
      </c>
      <c r="G143" s="201">
        <v>33</v>
      </c>
      <c r="H143" s="201" t="s">
        <v>874</v>
      </c>
      <c r="I143" s="77"/>
      <c r="J143" s="77"/>
      <c r="M143" s="76">
        <v>142</v>
      </c>
    </row>
    <row r="144" spans="1:13" x14ac:dyDescent="0.3">
      <c r="A144" s="549" t="s">
        <v>178</v>
      </c>
      <c r="B144" s="202" t="s">
        <v>989</v>
      </c>
      <c r="C144" s="201" t="s">
        <v>16</v>
      </c>
      <c r="D144" s="509" t="s">
        <v>17</v>
      </c>
      <c r="E144" s="588" t="s">
        <v>873</v>
      </c>
      <c r="F144" s="202" t="s">
        <v>17</v>
      </c>
      <c r="G144" s="201">
        <v>12</v>
      </c>
      <c r="H144" s="201" t="s">
        <v>873</v>
      </c>
      <c r="I144" s="77"/>
      <c r="J144" s="77"/>
      <c r="M144" s="76">
        <v>143</v>
      </c>
    </row>
    <row r="145" spans="1:13" x14ac:dyDescent="0.3">
      <c r="A145" s="549" t="s">
        <v>5815</v>
      </c>
      <c r="B145" s="202" t="s">
        <v>5814</v>
      </c>
      <c r="C145" s="201" t="s">
        <v>1140</v>
      </c>
      <c r="D145" s="509" t="s">
        <v>1143</v>
      </c>
      <c r="E145" s="588" t="s">
        <v>6436</v>
      </c>
      <c r="F145" s="202" t="s">
        <v>1143</v>
      </c>
      <c r="G145" s="201">
        <v>12</v>
      </c>
      <c r="H145" s="201" t="s">
        <v>873</v>
      </c>
      <c r="I145" s="77"/>
      <c r="J145" s="77"/>
      <c r="M145" s="76">
        <v>144</v>
      </c>
    </row>
    <row r="146" spans="1:13" x14ac:dyDescent="0.3">
      <c r="A146" s="549" t="s">
        <v>761</v>
      </c>
      <c r="B146" s="202" t="s">
        <v>762</v>
      </c>
      <c r="C146" s="201" t="s">
        <v>1140</v>
      </c>
      <c r="D146" s="509" t="s">
        <v>1143</v>
      </c>
      <c r="E146" s="588" t="s">
        <v>6436</v>
      </c>
      <c r="F146" s="202" t="s">
        <v>1143</v>
      </c>
      <c r="G146" s="201">
        <v>12</v>
      </c>
      <c r="H146" s="201" t="s">
        <v>873</v>
      </c>
      <c r="I146" s="77"/>
      <c r="J146" s="77"/>
      <c r="M146" s="76">
        <v>145</v>
      </c>
    </row>
    <row r="147" spans="1:13" x14ac:dyDescent="0.3">
      <c r="A147" s="549" t="s">
        <v>763</v>
      </c>
      <c r="B147" s="202" t="s">
        <v>764</v>
      </c>
      <c r="C147" s="201" t="s">
        <v>1140</v>
      </c>
      <c r="D147" s="509" t="s">
        <v>1143</v>
      </c>
      <c r="E147" s="588" t="s">
        <v>6436</v>
      </c>
      <c r="F147" s="202" t="s">
        <v>1143</v>
      </c>
      <c r="G147" s="201">
        <v>12</v>
      </c>
      <c r="H147" s="201" t="s">
        <v>873</v>
      </c>
      <c r="I147" s="77"/>
      <c r="J147" s="77"/>
      <c r="M147" s="76">
        <v>146</v>
      </c>
    </row>
    <row r="148" spans="1:13" x14ac:dyDescent="0.3">
      <c r="A148" s="549" t="s">
        <v>765</v>
      </c>
      <c r="B148" s="202" t="s">
        <v>766</v>
      </c>
      <c r="C148" s="201" t="s">
        <v>1140</v>
      </c>
      <c r="D148" s="509" t="s">
        <v>1143</v>
      </c>
      <c r="E148" s="588" t="s">
        <v>6436</v>
      </c>
      <c r="F148" s="202" t="s">
        <v>1143</v>
      </c>
      <c r="G148" s="201">
        <v>12</v>
      </c>
      <c r="H148" s="201" t="s">
        <v>873</v>
      </c>
      <c r="I148" s="77"/>
      <c r="J148" s="77"/>
      <c r="M148" s="76">
        <v>147</v>
      </c>
    </row>
    <row r="149" spans="1:13" x14ac:dyDescent="0.3">
      <c r="A149" s="549" t="s">
        <v>179</v>
      </c>
      <c r="B149" s="202" t="s">
        <v>990</v>
      </c>
      <c r="C149" s="201" t="s">
        <v>1140</v>
      </c>
      <c r="D149" s="509" t="s">
        <v>1143</v>
      </c>
      <c r="E149" s="588" t="s">
        <v>6436</v>
      </c>
      <c r="F149" s="202" t="s">
        <v>1143</v>
      </c>
      <c r="G149" s="201">
        <v>12</v>
      </c>
      <c r="H149" s="201" t="s">
        <v>873</v>
      </c>
      <c r="I149" s="77"/>
      <c r="J149" s="77"/>
      <c r="M149" s="76">
        <v>148</v>
      </c>
    </row>
    <row r="150" spans="1:13" ht="21" customHeight="1" x14ac:dyDescent="0.3">
      <c r="A150" s="552" t="s">
        <v>767</v>
      </c>
      <c r="B150" s="511" t="s">
        <v>768</v>
      </c>
      <c r="C150" s="201" t="s">
        <v>1140</v>
      </c>
      <c r="D150" s="509" t="s">
        <v>1143</v>
      </c>
      <c r="E150" s="588" t="s">
        <v>6436</v>
      </c>
      <c r="F150" s="202" t="s">
        <v>1143</v>
      </c>
      <c r="G150" s="201">
        <v>12</v>
      </c>
      <c r="H150" s="201" t="s">
        <v>873</v>
      </c>
      <c r="I150" s="77"/>
      <c r="J150" s="77"/>
      <c r="L150" s="523"/>
      <c r="M150" s="76">
        <v>149</v>
      </c>
    </row>
    <row r="151" spans="1:13" x14ac:dyDescent="0.3">
      <c r="A151" s="549" t="s">
        <v>180</v>
      </c>
      <c r="B151" s="202" t="s">
        <v>991</v>
      </c>
      <c r="C151" s="201" t="s">
        <v>1140</v>
      </c>
      <c r="D151" s="509" t="s">
        <v>1143</v>
      </c>
      <c r="E151" s="588" t="s">
        <v>6436</v>
      </c>
      <c r="F151" s="202" t="s">
        <v>1143</v>
      </c>
      <c r="G151" s="201">
        <v>12</v>
      </c>
      <c r="H151" s="201" t="s">
        <v>873</v>
      </c>
      <c r="I151" s="77"/>
      <c r="J151" s="77"/>
      <c r="M151" s="76">
        <v>150</v>
      </c>
    </row>
    <row r="152" spans="1:13" ht="21" customHeight="1" x14ac:dyDescent="0.8">
      <c r="A152" s="549" t="s">
        <v>6022</v>
      </c>
      <c r="B152" s="202" t="s">
        <v>6021</v>
      </c>
      <c r="C152" s="201" t="s">
        <v>1140</v>
      </c>
      <c r="D152" s="509" t="s">
        <v>1143</v>
      </c>
      <c r="E152" s="588" t="s">
        <v>6436</v>
      </c>
      <c r="F152" s="202" t="s">
        <v>1143</v>
      </c>
      <c r="G152" s="201">
        <v>12</v>
      </c>
      <c r="H152" s="201" t="s">
        <v>873</v>
      </c>
      <c r="I152" s="77"/>
      <c r="J152" s="77"/>
      <c r="L152" s="525" t="s">
        <v>6298</v>
      </c>
      <c r="M152" s="76">
        <v>151</v>
      </c>
    </row>
    <row r="153" spans="1:13" x14ac:dyDescent="0.3">
      <c r="A153" s="549" t="s">
        <v>181</v>
      </c>
      <c r="B153" s="202" t="s">
        <v>182</v>
      </c>
      <c r="C153" s="201" t="s">
        <v>16</v>
      </c>
      <c r="D153" s="509" t="s">
        <v>17</v>
      </c>
      <c r="E153" s="588" t="s">
        <v>873</v>
      </c>
      <c r="F153" s="202" t="s">
        <v>17</v>
      </c>
      <c r="G153" s="201">
        <v>12</v>
      </c>
      <c r="H153" s="201" t="s">
        <v>873</v>
      </c>
      <c r="I153" s="77"/>
      <c r="J153" s="77" t="s">
        <v>6246</v>
      </c>
      <c r="M153" s="76">
        <v>152</v>
      </c>
    </row>
    <row r="154" spans="1:13" x14ac:dyDescent="0.3">
      <c r="A154" s="549" t="s">
        <v>183</v>
      </c>
      <c r="B154" s="202" t="s">
        <v>184</v>
      </c>
      <c r="C154" s="201" t="s">
        <v>16</v>
      </c>
      <c r="D154" s="509" t="s">
        <v>17</v>
      </c>
      <c r="E154" s="588" t="s">
        <v>873</v>
      </c>
      <c r="F154" s="202" t="s">
        <v>17</v>
      </c>
      <c r="G154" s="201">
        <v>11</v>
      </c>
      <c r="H154" s="201" t="s">
        <v>872</v>
      </c>
      <c r="I154" s="77"/>
      <c r="J154" s="77" t="s">
        <v>6246</v>
      </c>
      <c r="M154" s="76">
        <v>153</v>
      </c>
    </row>
    <row r="155" spans="1:13" x14ac:dyDescent="0.3">
      <c r="A155" s="549" t="s">
        <v>134</v>
      </c>
      <c r="B155" s="202" t="s">
        <v>135</v>
      </c>
      <c r="C155" s="201" t="s">
        <v>12</v>
      </c>
      <c r="D155" s="509" t="s">
        <v>13</v>
      </c>
      <c r="E155" s="588" t="s">
        <v>866</v>
      </c>
      <c r="F155" s="202" t="s">
        <v>867</v>
      </c>
      <c r="G155" s="201">
        <v>9</v>
      </c>
      <c r="H155" s="201" t="s">
        <v>860</v>
      </c>
      <c r="I155" s="77"/>
      <c r="J155" s="77" t="s">
        <v>6245</v>
      </c>
      <c r="M155" s="76">
        <v>154</v>
      </c>
    </row>
    <row r="156" spans="1:13" x14ac:dyDescent="0.3">
      <c r="A156" s="549" t="s">
        <v>136</v>
      </c>
      <c r="B156" s="202" t="s">
        <v>137</v>
      </c>
      <c r="C156" s="201" t="s">
        <v>12</v>
      </c>
      <c r="D156" s="509" t="s">
        <v>13</v>
      </c>
      <c r="E156" s="588" t="s">
        <v>866</v>
      </c>
      <c r="F156" s="202" t="s">
        <v>867</v>
      </c>
      <c r="G156" s="201">
        <v>9</v>
      </c>
      <c r="H156" s="201" t="s">
        <v>862</v>
      </c>
      <c r="I156" s="77"/>
      <c r="J156" s="77" t="s">
        <v>6245</v>
      </c>
      <c r="M156" s="76">
        <v>155</v>
      </c>
    </row>
    <row r="157" spans="1:13" x14ac:dyDescent="0.3">
      <c r="A157" s="549" t="s">
        <v>185</v>
      </c>
      <c r="B157" s="202" t="s">
        <v>186</v>
      </c>
      <c r="C157" s="201" t="s">
        <v>16</v>
      </c>
      <c r="D157" s="509" t="s">
        <v>17</v>
      </c>
      <c r="E157" s="588" t="s">
        <v>873</v>
      </c>
      <c r="F157" s="202" t="s">
        <v>17</v>
      </c>
      <c r="G157" s="201">
        <v>33</v>
      </c>
      <c r="H157" s="201" t="s">
        <v>875</v>
      </c>
      <c r="I157" s="77"/>
      <c r="J157" s="77" t="s">
        <v>6246</v>
      </c>
      <c r="M157" s="76">
        <v>156</v>
      </c>
    </row>
    <row r="158" spans="1:13" x14ac:dyDescent="0.3">
      <c r="A158" s="549" t="s">
        <v>187</v>
      </c>
      <c r="B158" s="202" t="s">
        <v>188</v>
      </c>
      <c r="C158" s="201" t="s">
        <v>16</v>
      </c>
      <c r="D158" s="509" t="s">
        <v>17</v>
      </c>
      <c r="E158" s="588" t="s">
        <v>873</v>
      </c>
      <c r="F158" s="202" t="s">
        <v>17</v>
      </c>
      <c r="G158" s="201">
        <v>12</v>
      </c>
      <c r="H158" s="201" t="s">
        <v>873</v>
      </c>
      <c r="I158" s="77"/>
      <c r="J158" s="77" t="s">
        <v>6246</v>
      </c>
      <c r="M158" s="76">
        <v>157</v>
      </c>
    </row>
    <row r="159" spans="1:13" x14ac:dyDescent="0.3">
      <c r="A159" s="549" t="s">
        <v>189</v>
      </c>
      <c r="B159" s="202" t="s">
        <v>190</v>
      </c>
      <c r="C159" s="201" t="s">
        <v>16</v>
      </c>
      <c r="D159" s="509" t="s">
        <v>17</v>
      </c>
      <c r="E159" s="588" t="s">
        <v>873</v>
      </c>
      <c r="F159" s="202" t="s">
        <v>17</v>
      </c>
      <c r="G159" s="201">
        <v>12</v>
      </c>
      <c r="H159" s="201" t="s">
        <v>873</v>
      </c>
      <c r="I159" s="77"/>
      <c r="J159" s="77" t="s">
        <v>6246</v>
      </c>
      <c r="M159" s="76">
        <v>158</v>
      </c>
    </row>
    <row r="160" spans="1:13" x14ac:dyDescent="0.3">
      <c r="A160" s="549" t="s">
        <v>191</v>
      </c>
      <c r="B160" s="202" t="s">
        <v>192</v>
      </c>
      <c r="C160" s="201" t="s">
        <v>16</v>
      </c>
      <c r="D160" s="509" t="s">
        <v>17</v>
      </c>
      <c r="E160" s="588" t="s">
        <v>873</v>
      </c>
      <c r="F160" s="202" t="s">
        <v>17</v>
      </c>
      <c r="G160" s="201">
        <v>12</v>
      </c>
      <c r="H160" s="201" t="s">
        <v>873</v>
      </c>
      <c r="I160" s="77"/>
      <c r="J160" s="77" t="s">
        <v>6246</v>
      </c>
      <c r="M160" s="76">
        <v>159</v>
      </c>
    </row>
    <row r="161" spans="1:13" x14ac:dyDescent="0.3">
      <c r="A161" s="549" t="s">
        <v>193</v>
      </c>
      <c r="B161" s="202" t="s">
        <v>194</v>
      </c>
      <c r="C161" s="201" t="s">
        <v>16</v>
      </c>
      <c r="D161" s="509" t="s">
        <v>17</v>
      </c>
      <c r="E161" s="588" t="s">
        <v>873</v>
      </c>
      <c r="F161" s="202" t="s">
        <v>17</v>
      </c>
      <c r="G161" s="201">
        <v>12</v>
      </c>
      <c r="H161" s="201" t="s">
        <v>873</v>
      </c>
      <c r="I161" s="77"/>
      <c r="J161" s="77" t="s">
        <v>6246</v>
      </c>
      <c r="M161" s="76">
        <v>160</v>
      </c>
    </row>
    <row r="162" spans="1:13" x14ac:dyDescent="0.3">
      <c r="A162" s="549" t="s">
        <v>195</v>
      </c>
      <c r="B162" s="202" t="s">
        <v>992</v>
      </c>
      <c r="C162" s="201" t="s">
        <v>16</v>
      </c>
      <c r="D162" s="509" t="s">
        <v>17</v>
      </c>
      <c r="E162" s="588" t="s">
        <v>873</v>
      </c>
      <c r="F162" s="202" t="s">
        <v>17</v>
      </c>
      <c r="G162" s="201">
        <v>12</v>
      </c>
      <c r="H162" s="201" t="s">
        <v>873</v>
      </c>
      <c r="I162" s="77"/>
      <c r="J162" s="77" t="s">
        <v>6246</v>
      </c>
      <c r="M162" s="76">
        <v>161</v>
      </c>
    </row>
    <row r="163" spans="1:13" x14ac:dyDescent="0.3">
      <c r="A163" s="549" t="s">
        <v>196</v>
      </c>
      <c r="B163" s="202" t="s">
        <v>993</v>
      </c>
      <c r="C163" s="201" t="s">
        <v>16</v>
      </c>
      <c r="D163" s="509" t="s">
        <v>17</v>
      </c>
      <c r="E163" s="588" t="s">
        <v>873</v>
      </c>
      <c r="F163" s="202" t="s">
        <v>17</v>
      </c>
      <c r="G163" s="201">
        <v>12</v>
      </c>
      <c r="H163" s="201" t="s">
        <v>873</v>
      </c>
      <c r="I163" s="77"/>
      <c r="J163" s="77" t="s">
        <v>6246</v>
      </c>
      <c r="M163" s="76">
        <v>162</v>
      </c>
    </row>
    <row r="164" spans="1:13" x14ac:dyDescent="0.3">
      <c r="A164" s="549" t="s">
        <v>197</v>
      </c>
      <c r="B164" s="202" t="s">
        <v>198</v>
      </c>
      <c r="C164" s="201" t="s">
        <v>16</v>
      </c>
      <c r="D164" s="509" t="s">
        <v>17</v>
      </c>
      <c r="E164" s="588" t="s">
        <v>873</v>
      </c>
      <c r="F164" s="202" t="s">
        <v>17</v>
      </c>
      <c r="G164" s="201">
        <v>12</v>
      </c>
      <c r="H164" s="201" t="s">
        <v>873</v>
      </c>
      <c r="I164" s="77"/>
      <c r="J164" s="77" t="s">
        <v>6246</v>
      </c>
      <c r="M164" s="76">
        <v>163</v>
      </c>
    </row>
    <row r="165" spans="1:13" x14ac:dyDescent="0.3">
      <c r="A165" s="549" t="s">
        <v>199</v>
      </c>
      <c r="B165" s="202" t="s">
        <v>200</v>
      </c>
      <c r="C165" s="201" t="s">
        <v>16</v>
      </c>
      <c r="D165" s="509" t="s">
        <v>17</v>
      </c>
      <c r="E165" s="588" t="s">
        <v>873</v>
      </c>
      <c r="F165" s="202" t="s">
        <v>17</v>
      </c>
      <c r="G165" s="201">
        <v>12</v>
      </c>
      <c r="H165" s="201" t="s">
        <v>873</v>
      </c>
      <c r="I165" s="77"/>
      <c r="J165" s="77" t="s">
        <v>6246</v>
      </c>
      <c r="M165" s="76">
        <v>164</v>
      </c>
    </row>
    <row r="166" spans="1:13" x14ac:dyDescent="0.3">
      <c r="A166" s="549" t="s">
        <v>212</v>
      </c>
      <c r="B166" s="202" t="s">
        <v>213</v>
      </c>
      <c r="C166" s="201" t="s">
        <v>18</v>
      </c>
      <c r="D166" s="509" t="s">
        <v>640</v>
      </c>
      <c r="E166" s="588" t="s">
        <v>875</v>
      </c>
      <c r="F166" s="202" t="s">
        <v>625</v>
      </c>
      <c r="G166" s="201">
        <v>10</v>
      </c>
      <c r="H166" s="201" t="s">
        <v>866</v>
      </c>
      <c r="I166" s="77"/>
      <c r="J166" s="77"/>
      <c r="M166" s="76">
        <v>165</v>
      </c>
    </row>
    <row r="167" spans="1:13" x14ac:dyDescent="0.3">
      <c r="A167" s="549" t="s">
        <v>201</v>
      </c>
      <c r="B167" s="202" t="s">
        <v>994</v>
      </c>
      <c r="C167" s="201" t="s">
        <v>16</v>
      </c>
      <c r="D167" s="509" t="s">
        <v>17</v>
      </c>
      <c r="E167" s="588" t="s">
        <v>873</v>
      </c>
      <c r="F167" s="202" t="s">
        <v>17</v>
      </c>
      <c r="G167" s="201">
        <v>12</v>
      </c>
      <c r="H167" s="201" t="s">
        <v>873</v>
      </c>
      <c r="I167" s="77"/>
      <c r="J167" s="77"/>
      <c r="M167" s="76">
        <v>166</v>
      </c>
    </row>
    <row r="168" spans="1:13" x14ac:dyDescent="0.3">
      <c r="A168" s="549" t="s">
        <v>202</v>
      </c>
      <c r="B168" s="202" t="s">
        <v>203</v>
      </c>
      <c r="C168" s="201" t="s">
        <v>16</v>
      </c>
      <c r="D168" s="509" t="s">
        <v>17</v>
      </c>
      <c r="E168" s="588" t="s">
        <v>873</v>
      </c>
      <c r="F168" s="202" t="s">
        <v>17</v>
      </c>
      <c r="G168" s="201">
        <v>12</v>
      </c>
      <c r="H168" s="201" t="s">
        <v>873</v>
      </c>
      <c r="I168" s="77"/>
      <c r="J168" s="77"/>
      <c r="M168" s="76">
        <v>167</v>
      </c>
    </row>
    <row r="169" spans="1:13" ht="21" customHeight="1" x14ac:dyDescent="0.3">
      <c r="A169" s="552" t="s">
        <v>204</v>
      </c>
      <c r="B169" s="511" t="s">
        <v>995</v>
      </c>
      <c r="C169" s="512" t="s">
        <v>16</v>
      </c>
      <c r="D169" s="513" t="s">
        <v>17</v>
      </c>
      <c r="E169" s="590" t="s">
        <v>873</v>
      </c>
      <c r="F169" s="511" t="s">
        <v>17</v>
      </c>
      <c r="G169" s="512">
        <v>12</v>
      </c>
      <c r="H169" s="512" t="s">
        <v>873</v>
      </c>
      <c r="I169" s="77"/>
      <c r="J169" s="77"/>
      <c r="L169" s="523"/>
      <c r="M169" s="76">
        <v>168</v>
      </c>
    </row>
    <row r="170" spans="1:13" x14ac:dyDescent="0.3">
      <c r="A170" s="549" t="s">
        <v>205</v>
      </c>
      <c r="B170" s="202" t="s">
        <v>206</v>
      </c>
      <c r="C170" s="201" t="s">
        <v>16</v>
      </c>
      <c r="D170" s="509" t="s">
        <v>17</v>
      </c>
      <c r="E170" s="588" t="s">
        <v>873</v>
      </c>
      <c r="F170" s="202" t="s">
        <v>17</v>
      </c>
      <c r="G170" s="201">
        <v>12</v>
      </c>
      <c r="H170" s="201" t="s">
        <v>873</v>
      </c>
      <c r="I170" s="77"/>
      <c r="J170" s="77"/>
      <c r="M170" s="76">
        <v>169</v>
      </c>
    </row>
    <row r="171" spans="1:13" ht="21" customHeight="1" x14ac:dyDescent="0.8">
      <c r="A171" s="549" t="s">
        <v>5951</v>
      </c>
      <c r="B171" s="202" t="s">
        <v>5950</v>
      </c>
      <c r="C171" s="201" t="s">
        <v>16</v>
      </c>
      <c r="D171" s="509" t="s">
        <v>17</v>
      </c>
      <c r="E171" s="588" t="s">
        <v>873</v>
      </c>
      <c r="F171" s="202" t="s">
        <v>17</v>
      </c>
      <c r="G171" s="201"/>
      <c r="H171" s="201" t="s">
        <v>873</v>
      </c>
      <c r="I171" s="77"/>
      <c r="J171" s="77"/>
      <c r="L171" s="525" t="s">
        <v>6298</v>
      </c>
      <c r="M171" s="76">
        <v>170</v>
      </c>
    </row>
    <row r="172" spans="1:13" x14ac:dyDescent="0.3">
      <c r="A172" s="549" t="s">
        <v>207</v>
      </c>
      <c r="B172" s="202" t="s">
        <v>208</v>
      </c>
      <c r="C172" s="201" t="s">
        <v>16</v>
      </c>
      <c r="D172" s="509" t="s">
        <v>17</v>
      </c>
      <c r="E172" s="588" t="s">
        <v>873</v>
      </c>
      <c r="F172" s="202" t="s">
        <v>17</v>
      </c>
      <c r="G172" s="201">
        <v>12</v>
      </c>
      <c r="H172" s="201" t="s">
        <v>873</v>
      </c>
      <c r="I172" s="77"/>
      <c r="J172" s="77" t="s">
        <v>6246</v>
      </c>
      <c r="M172" s="76">
        <v>171</v>
      </c>
    </row>
    <row r="173" spans="1:13" x14ac:dyDescent="0.3">
      <c r="A173" s="549" t="s">
        <v>223</v>
      </c>
      <c r="B173" s="202" t="s">
        <v>224</v>
      </c>
      <c r="C173" s="201" t="s">
        <v>25</v>
      </c>
      <c r="D173" s="509" t="s">
        <v>26</v>
      </c>
      <c r="E173" s="588" t="s">
        <v>887</v>
      </c>
      <c r="F173" s="202" t="s">
        <v>888</v>
      </c>
      <c r="G173" s="201">
        <v>33</v>
      </c>
      <c r="H173" s="201" t="s">
        <v>875</v>
      </c>
      <c r="I173" s="77"/>
      <c r="J173" s="77"/>
      <c r="M173" s="76">
        <v>172</v>
      </c>
    </row>
    <row r="174" spans="1:13" x14ac:dyDescent="0.3">
      <c r="A174" s="549" t="s">
        <v>225</v>
      </c>
      <c r="B174" s="202" t="s">
        <v>226</v>
      </c>
      <c r="C174" s="201" t="s">
        <v>25</v>
      </c>
      <c r="D174" s="509" t="s">
        <v>26</v>
      </c>
      <c r="E174" s="588" t="s">
        <v>887</v>
      </c>
      <c r="F174" s="202" t="s">
        <v>888</v>
      </c>
      <c r="G174" s="201">
        <v>12</v>
      </c>
      <c r="H174" s="201" t="s">
        <v>873</v>
      </c>
      <c r="I174" s="77"/>
      <c r="J174" s="77"/>
      <c r="M174" s="76">
        <v>173</v>
      </c>
    </row>
    <row r="175" spans="1:13" x14ac:dyDescent="0.3">
      <c r="A175" s="549" t="s">
        <v>227</v>
      </c>
      <c r="B175" s="202" t="s">
        <v>228</v>
      </c>
      <c r="C175" s="201" t="s">
        <v>25</v>
      </c>
      <c r="D175" s="509" t="s">
        <v>26</v>
      </c>
      <c r="E175" s="588" t="s">
        <v>887</v>
      </c>
      <c r="F175" s="202" t="s">
        <v>888</v>
      </c>
      <c r="G175" s="201">
        <v>12</v>
      </c>
      <c r="H175" s="201" t="s">
        <v>873</v>
      </c>
      <c r="I175" s="77"/>
      <c r="J175" s="77"/>
      <c r="M175" s="76">
        <v>174</v>
      </c>
    </row>
    <row r="176" spans="1:13" x14ac:dyDescent="0.3">
      <c r="A176" s="549" t="s">
        <v>229</v>
      </c>
      <c r="B176" s="202" t="s">
        <v>230</v>
      </c>
      <c r="C176" s="201" t="s">
        <v>25</v>
      </c>
      <c r="D176" s="509" t="s">
        <v>26</v>
      </c>
      <c r="E176" s="588" t="s">
        <v>887</v>
      </c>
      <c r="F176" s="202" t="s">
        <v>888</v>
      </c>
      <c r="G176" s="201">
        <v>12</v>
      </c>
      <c r="H176" s="201" t="s">
        <v>873</v>
      </c>
      <c r="I176" s="77"/>
      <c r="J176" s="77"/>
      <c r="M176" s="76">
        <v>175</v>
      </c>
    </row>
    <row r="177" spans="1:13" x14ac:dyDescent="0.3">
      <c r="A177" s="549" t="s">
        <v>231</v>
      </c>
      <c r="B177" s="202" t="s">
        <v>232</v>
      </c>
      <c r="C177" s="201" t="s">
        <v>25</v>
      </c>
      <c r="D177" s="509" t="s">
        <v>26</v>
      </c>
      <c r="E177" s="588" t="s">
        <v>887</v>
      </c>
      <c r="F177" s="202" t="s">
        <v>888</v>
      </c>
      <c r="G177" s="201">
        <v>12</v>
      </c>
      <c r="H177" s="201" t="s">
        <v>873</v>
      </c>
      <c r="I177" s="77"/>
      <c r="J177" s="77"/>
      <c r="M177" s="76">
        <v>176</v>
      </c>
    </row>
    <row r="178" spans="1:13" x14ac:dyDescent="0.3">
      <c r="A178" s="549" t="s">
        <v>233</v>
      </c>
      <c r="B178" s="202" t="s">
        <v>234</v>
      </c>
      <c r="C178" s="201" t="s">
        <v>29</v>
      </c>
      <c r="D178" s="509" t="s">
        <v>30</v>
      </c>
      <c r="E178" s="588" t="s">
        <v>889</v>
      </c>
      <c r="F178" s="202" t="s">
        <v>6435</v>
      </c>
      <c r="G178" s="201">
        <v>17</v>
      </c>
      <c r="H178" s="201" t="s">
        <v>887</v>
      </c>
      <c r="I178" s="77"/>
      <c r="J178" s="77"/>
      <c r="M178" s="76">
        <v>177</v>
      </c>
    </row>
    <row r="179" spans="1:13" x14ac:dyDescent="0.3">
      <c r="A179" s="549" t="s">
        <v>235</v>
      </c>
      <c r="B179" s="202" t="s">
        <v>236</v>
      </c>
      <c r="C179" s="201" t="s">
        <v>25</v>
      </c>
      <c r="D179" s="509" t="s">
        <v>26</v>
      </c>
      <c r="E179" s="588" t="s">
        <v>887</v>
      </c>
      <c r="F179" s="202" t="s">
        <v>888</v>
      </c>
      <c r="G179" s="201">
        <v>12</v>
      </c>
      <c r="H179" s="201" t="s">
        <v>873</v>
      </c>
      <c r="I179" s="77"/>
      <c r="J179" s="77"/>
      <c r="M179" s="76">
        <v>178</v>
      </c>
    </row>
    <row r="180" spans="1:13" x14ac:dyDescent="0.3">
      <c r="A180" s="549" t="s">
        <v>237</v>
      </c>
      <c r="B180" s="202" t="s">
        <v>238</v>
      </c>
      <c r="C180" s="201" t="s">
        <v>25</v>
      </c>
      <c r="D180" s="509" t="s">
        <v>26</v>
      </c>
      <c r="E180" s="588" t="s">
        <v>887</v>
      </c>
      <c r="F180" s="202" t="s">
        <v>888</v>
      </c>
      <c r="G180" s="201">
        <v>17</v>
      </c>
      <c r="H180" s="201" t="s">
        <v>887</v>
      </c>
      <c r="I180" s="77"/>
      <c r="J180" s="77"/>
      <c r="M180" s="76">
        <v>179</v>
      </c>
    </row>
    <row r="181" spans="1:13" x14ac:dyDescent="0.3">
      <c r="A181" s="549" t="s">
        <v>239</v>
      </c>
      <c r="B181" s="202" t="s">
        <v>240</v>
      </c>
      <c r="C181" s="201" t="s">
        <v>25</v>
      </c>
      <c r="D181" s="509" t="s">
        <v>26</v>
      </c>
      <c r="E181" s="588" t="s">
        <v>887</v>
      </c>
      <c r="F181" s="202" t="s">
        <v>888</v>
      </c>
      <c r="G181" s="201">
        <v>17</v>
      </c>
      <c r="H181" s="201" t="s">
        <v>887</v>
      </c>
      <c r="I181" s="77"/>
      <c r="J181" s="77"/>
      <c r="M181" s="76">
        <v>180</v>
      </c>
    </row>
    <row r="182" spans="1:13" x14ac:dyDescent="0.3">
      <c r="A182" s="549" t="s">
        <v>241</v>
      </c>
      <c r="B182" s="202" t="s">
        <v>242</v>
      </c>
      <c r="C182" s="201" t="s">
        <v>25</v>
      </c>
      <c r="D182" s="509" t="s">
        <v>26</v>
      </c>
      <c r="E182" s="588" t="s">
        <v>887</v>
      </c>
      <c r="F182" s="202" t="s">
        <v>888</v>
      </c>
      <c r="G182" s="201">
        <v>17</v>
      </c>
      <c r="H182" s="201" t="s">
        <v>887</v>
      </c>
      <c r="I182" s="77"/>
      <c r="J182" s="77"/>
      <c r="M182" s="76">
        <v>181</v>
      </c>
    </row>
    <row r="183" spans="1:13" x14ac:dyDescent="0.3">
      <c r="A183" s="549" t="s">
        <v>243</v>
      </c>
      <c r="B183" s="202" t="s">
        <v>244</v>
      </c>
      <c r="C183" s="201" t="s">
        <v>25</v>
      </c>
      <c r="D183" s="509" t="s">
        <v>26</v>
      </c>
      <c r="E183" s="588" t="s">
        <v>887</v>
      </c>
      <c r="F183" s="202" t="s">
        <v>888</v>
      </c>
      <c r="G183" s="201">
        <v>17</v>
      </c>
      <c r="H183" s="201" t="s">
        <v>887</v>
      </c>
      <c r="I183" s="77"/>
      <c r="J183" s="77"/>
      <c r="M183" s="76">
        <v>182</v>
      </c>
    </row>
    <row r="184" spans="1:13" x14ac:dyDescent="0.3">
      <c r="A184" s="549" t="s">
        <v>245</v>
      </c>
      <c r="B184" s="202" t="s">
        <v>246</v>
      </c>
      <c r="C184" s="201" t="s">
        <v>25</v>
      </c>
      <c r="D184" s="509" t="s">
        <v>26</v>
      </c>
      <c r="E184" s="588" t="s">
        <v>887</v>
      </c>
      <c r="F184" s="202" t="s">
        <v>888</v>
      </c>
      <c r="G184" s="201">
        <v>17</v>
      </c>
      <c r="H184" s="201" t="s">
        <v>887</v>
      </c>
      <c r="I184" s="77"/>
      <c r="J184" s="77"/>
      <c r="M184" s="76">
        <v>183</v>
      </c>
    </row>
    <row r="185" spans="1:13" x14ac:dyDescent="0.3">
      <c r="A185" s="549" t="s">
        <v>255</v>
      </c>
      <c r="B185" s="202" t="s">
        <v>256</v>
      </c>
      <c r="C185" s="201" t="s">
        <v>27</v>
      </c>
      <c r="D185" s="509" t="s">
        <v>28</v>
      </c>
      <c r="E185" s="588" t="s">
        <v>890</v>
      </c>
      <c r="F185" s="202" t="s">
        <v>891</v>
      </c>
      <c r="G185" s="201">
        <v>18</v>
      </c>
      <c r="H185" s="201" t="s">
        <v>894</v>
      </c>
      <c r="I185" s="77"/>
      <c r="J185" s="77" t="s">
        <v>6248</v>
      </c>
      <c r="M185" s="76">
        <v>184</v>
      </c>
    </row>
    <row r="186" spans="1:13" x14ac:dyDescent="0.3">
      <c r="A186" s="549" t="s">
        <v>257</v>
      </c>
      <c r="B186" s="202" t="s">
        <v>258</v>
      </c>
      <c r="C186" s="201" t="s">
        <v>27</v>
      </c>
      <c r="D186" s="509" t="s">
        <v>28</v>
      </c>
      <c r="E186" s="588" t="s">
        <v>890</v>
      </c>
      <c r="F186" s="202" t="s">
        <v>891</v>
      </c>
      <c r="G186" s="201">
        <v>17</v>
      </c>
      <c r="H186" s="201" t="s">
        <v>887</v>
      </c>
      <c r="I186" s="77"/>
      <c r="J186" s="77" t="s">
        <v>6248</v>
      </c>
      <c r="M186" s="76">
        <v>185</v>
      </c>
    </row>
    <row r="187" spans="1:13" x14ac:dyDescent="0.3">
      <c r="A187" s="549" t="s">
        <v>259</v>
      </c>
      <c r="B187" s="202" t="s">
        <v>996</v>
      </c>
      <c r="C187" s="201" t="s">
        <v>27</v>
      </c>
      <c r="D187" s="509" t="s">
        <v>28</v>
      </c>
      <c r="E187" s="588" t="s">
        <v>892</v>
      </c>
      <c r="F187" s="202" t="s">
        <v>893</v>
      </c>
      <c r="G187" s="201">
        <v>18</v>
      </c>
      <c r="H187" s="201" t="s">
        <v>892</v>
      </c>
      <c r="I187" s="77"/>
      <c r="J187" s="77" t="s">
        <v>6248</v>
      </c>
      <c r="M187" s="76">
        <v>186</v>
      </c>
    </row>
    <row r="188" spans="1:13" x14ac:dyDescent="0.3">
      <c r="A188" s="549" t="s">
        <v>260</v>
      </c>
      <c r="B188" s="202" t="s">
        <v>261</v>
      </c>
      <c r="C188" s="201" t="s">
        <v>27</v>
      </c>
      <c r="D188" s="509" t="s">
        <v>28</v>
      </c>
      <c r="E188" s="588" t="s">
        <v>892</v>
      </c>
      <c r="F188" s="202" t="s">
        <v>893</v>
      </c>
      <c r="G188" s="201">
        <v>18</v>
      </c>
      <c r="H188" s="201" t="s">
        <v>894</v>
      </c>
      <c r="I188" s="77"/>
      <c r="J188" s="77" t="s">
        <v>6248</v>
      </c>
      <c r="M188" s="76">
        <v>187</v>
      </c>
    </row>
    <row r="189" spans="1:13" x14ac:dyDescent="0.3">
      <c r="A189" s="549" t="s">
        <v>262</v>
      </c>
      <c r="B189" s="202" t="s">
        <v>263</v>
      </c>
      <c r="C189" s="201" t="s">
        <v>27</v>
      </c>
      <c r="D189" s="509" t="s">
        <v>28</v>
      </c>
      <c r="E189" s="588" t="s">
        <v>894</v>
      </c>
      <c r="F189" s="202" t="s">
        <v>895</v>
      </c>
      <c r="G189" s="201">
        <v>17</v>
      </c>
      <c r="H189" s="201" t="s">
        <v>887</v>
      </c>
      <c r="I189" s="77"/>
      <c r="J189" s="77" t="s">
        <v>6248</v>
      </c>
      <c r="M189" s="76">
        <v>188</v>
      </c>
    </row>
    <row r="190" spans="1:13" x14ac:dyDescent="0.3">
      <c r="A190" s="549" t="s">
        <v>264</v>
      </c>
      <c r="B190" s="202" t="s">
        <v>594</v>
      </c>
      <c r="C190" s="201" t="s">
        <v>27</v>
      </c>
      <c r="D190" s="509" t="s">
        <v>28</v>
      </c>
      <c r="E190" s="588" t="s">
        <v>894</v>
      </c>
      <c r="F190" s="202" t="s">
        <v>895</v>
      </c>
      <c r="G190" s="201">
        <v>17</v>
      </c>
      <c r="H190" s="201" t="s">
        <v>887</v>
      </c>
      <c r="I190" s="77"/>
      <c r="J190" s="77" t="s">
        <v>6248</v>
      </c>
      <c r="M190" s="76">
        <v>189</v>
      </c>
    </row>
    <row r="191" spans="1:13" x14ac:dyDescent="0.3">
      <c r="A191" s="549" t="s">
        <v>247</v>
      </c>
      <c r="B191" s="202" t="s">
        <v>997</v>
      </c>
      <c r="C191" s="201" t="s">
        <v>25</v>
      </c>
      <c r="D191" s="509" t="s">
        <v>26</v>
      </c>
      <c r="E191" s="588" t="s">
        <v>887</v>
      </c>
      <c r="F191" s="202" t="s">
        <v>888</v>
      </c>
      <c r="G191" s="201">
        <v>19</v>
      </c>
      <c r="H191" s="201" t="s">
        <v>889</v>
      </c>
      <c r="I191" s="77"/>
      <c r="J191" s="77"/>
      <c r="M191" s="76">
        <v>190</v>
      </c>
    </row>
    <row r="192" spans="1:13" x14ac:dyDescent="0.3">
      <c r="A192" s="549" t="s">
        <v>248</v>
      </c>
      <c r="B192" s="202" t="s">
        <v>998</v>
      </c>
      <c r="C192" s="201" t="s">
        <v>25</v>
      </c>
      <c r="D192" s="509" t="s">
        <v>26</v>
      </c>
      <c r="E192" s="588" t="s">
        <v>887</v>
      </c>
      <c r="F192" s="202" t="s">
        <v>888</v>
      </c>
      <c r="G192" s="201">
        <v>17</v>
      </c>
      <c r="H192" s="201" t="s">
        <v>887</v>
      </c>
      <c r="I192" s="77"/>
      <c r="J192" s="77"/>
      <c r="M192" s="76">
        <v>191</v>
      </c>
    </row>
    <row r="193" spans="1:13" x14ac:dyDescent="0.3">
      <c r="A193" s="549" t="s">
        <v>249</v>
      </c>
      <c r="B193" s="202" t="s">
        <v>999</v>
      </c>
      <c r="C193" s="201" t="s">
        <v>25</v>
      </c>
      <c r="D193" s="509" t="s">
        <v>26</v>
      </c>
      <c r="E193" s="588" t="s">
        <v>887</v>
      </c>
      <c r="F193" s="202" t="s">
        <v>888</v>
      </c>
      <c r="G193" s="201">
        <v>17</v>
      </c>
      <c r="H193" s="201" t="s">
        <v>887</v>
      </c>
      <c r="I193" s="77"/>
      <c r="J193" s="77"/>
      <c r="M193" s="76">
        <v>192</v>
      </c>
    </row>
    <row r="194" spans="1:13" x14ac:dyDescent="0.3">
      <c r="A194" s="549" t="s">
        <v>250</v>
      </c>
      <c r="B194" s="202" t="s">
        <v>1000</v>
      </c>
      <c r="C194" s="201" t="s">
        <v>25</v>
      </c>
      <c r="D194" s="509" t="s">
        <v>26</v>
      </c>
      <c r="E194" s="588" t="s">
        <v>887</v>
      </c>
      <c r="F194" s="202" t="s">
        <v>888</v>
      </c>
      <c r="G194" s="201">
        <v>17</v>
      </c>
      <c r="H194" s="201" t="s">
        <v>887</v>
      </c>
      <c r="I194" s="77"/>
      <c r="J194" s="77"/>
      <c r="M194" s="76">
        <v>193</v>
      </c>
    </row>
    <row r="195" spans="1:13" x14ac:dyDescent="0.3">
      <c r="A195" s="549" t="s">
        <v>251</v>
      </c>
      <c r="B195" s="202" t="s">
        <v>1001</v>
      </c>
      <c r="C195" s="201" t="s">
        <v>25</v>
      </c>
      <c r="D195" s="509" t="s">
        <v>26</v>
      </c>
      <c r="E195" s="588" t="s">
        <v>887</v>
      </c>
      <c r="F195" s="202" t="s">
        <v>888</v>
      </c>
      <c r="G195" s="201">
        <v>17</v>
      </c>
      <c r="H195" s="201" t="s">
        <v>887</v>
      </c>
      <c r="I195" s="77"/>
      <c r="J195" s="77"/>
      <c r="M195" s="76">
        <v>194</v>
      </c>
    </row>
    <row r="196" spans="1:13" x14ac:dyDescent="0.3">
      <c r="A196" s="549" t="s">
        <v>252</v>
      </c>
      <c r="B196" s="202" t="s">
        <v>1002</v>
      </c>
      <c r="C196" s="201" t="s">
        <v>25</v>
      </c>
      <c r="D196" s="509" t="s">
        <v>26</v>
      </c>
      <c r="E196" s="588" t="s">
        <v>887</v>
      </c>
      <c r="F196" s="202" t="s">
        <v>888</v>
      </c>
      <c r="G196" s="201">
        <v>17</v>
      </c>
      <c r="H196" s="201" t="s">
        <v>887</v>
      </c>
      <c r="I196" s="77"/>
      <c r="J196" s="77"/>
      <c r="M196" s="76">
        <v>195</v>
      </c>
    </row>
    <row r="197" spans="1:13" x14ac:dyDescent="0.3">
      <c r="A197" s="549" t="s">
        <v>253</v>
      </c>
      <c r="B197" s="202" t="s">
        <v>1003</v>
      </c>
      <c r="C197" s="201" t="s">
        <v>25</v>
      </c>
      <c r="D197" s="509" t="s">
        <v>26</v>
      </c>
      <c r="E197" s="588" t="s">
        <v>887</v>
      </c>
      <c r="F197" s="202" t="s">
        <v>888</v>
      </c>
      <c r="G197" s="201">
        <v>17</v>
      </c>
      <c r="H197" s="201" t="s">
        <v>887</v>
      </c>
      <c r="I197" s="77"/>
      <c r="J197" s="77"/>
      <c r="M197" s="76">
        <v>196</v>
      </c>
    </row>
    <row r="198" spans="1:13" x14ac:dyDescent="0.3">
      <c r="A198" s="549" t="s">
        <v>254</v>
      </c>
      <c r="B198" s="202" t="s">
        <v>1004</v>
      </c>
      <c r="C198" s="201" t="s">
        <v>25</v>
      </c>
      <c r="D198" s="509" t="s">
        <v>26</v>
      </c>
      <c r="E198" s="588" t="s">
        <v>887</v>
      </c>
      <c r="F198" s="202" t="s">
        <v>888</v>
      </c>
      <c r="G198" s="201">
        <v>18</v>
      </c>
      <c r="H198" s="201" t="s">
        <v>890</v>
      </c>
      <c r="I198" s="77"/>
      <c r="J198" s="77"/>
      <c r="M198" s="76">
        <v>197</v>
      </c>
    </row>
    <row r="199" spans="1:13" x14ac:dyDescent="0.3">
      <c r="A199" s="549" t="s">
        <v>769</v>
      </c>
      <c r="B199" s="202" t="s">
        <v>770</v>
      </c>
      <c r="C199" s="201" t="s">
        <v>25</v>
      </c>
      <c r="D199" s="509" t="s">
        <v>26</v>
      </c>
      <c r="E199" s="588" t="s">
        <v>887</v>
      </c>
      <c r="F199" s="202" t="s">
        <v>888</v>
      </c>
      <c r="G199" s="201">
        <v>18</v>
      </c>
      <c r="H199" s="201" t="s">
        <v>890</v>
      </c>
      <c r="I199" s="77"/>
      <c r="J199" s="77"/>
      <c r="M199" s="76">
        <v>198</v>
      </c>
    </row>
    <row r="200" spans="1:13" x14ac:dyDescent="0.3">
      <c r="A200" s="549" t="s">
        <v>771</v>
      </c>
      <c r="B200" s="202" t="s">
        <v>772</v>
      </c>
      <c r="C200" s="201" t="s">
        <v>25</v>
      </c>
      <c r="D200" s="509" t="s">
        <v>26</v>
      </c>
      <c r="E200" s="588" t="s">
        <v>887</v>
      </c>
      <c r="F200" s="202" t="s">
        <v>888</v>
      </c>
      <c r="G200" s="201">
        <v>18</v>
      </c>
      <c r="H200" s="201" t="s">
        <v>892</v>
      </c>
      <c r="I200" s="77"/>
      <c r="J200" s="77"/>
      <c r="M200" s="76">
        <v>199</v>
      </c>
    </row>
    <row r="201" spans="1:13" x14ac:dyDescent="0.3">
      <c r="A201" s="549" t="s">
        <v>773</v>
      </c>
      <c r="B201" s="202" t="s">
        <v>1025</v>
      </c>
      <c r="C201" s="201" t="s">
        <v>29</v>
      </c>
      <c r="D201" s="509" t="s">
        <v>30</v>
      </c>
      <c r="E201" s="588" t="s">
        <v>889</v>
      </c>
      <c r="F201" s="202" t="s">
        <v>6435</v>
      </c>
      <c r="G201" s="201">
        <v>17</v>
      </c>
      <c r="H201" s="201" t="s">
        <v>887</v>
      </c>
      <c r="I201" s="77"/>
      <c r="J201" s="77" t="s">
        <v>6249</v>
      </c>
      <c r="M201" s="76">
        <v>200</v>
      </c>
    </row>
    <row r="202" spans="1:13" x14ac:dyDescent="0.3">
      <c r="A202" s="549" t="s">
        <v>272</v>
      </c>
      <c r="B202" s="202" t="s">
        <v>5816</v>
      </c>
      <c r="C202" s="201" t="s">
        <v>31</v>
      </c>
      <c r="D202" s="509" t="s">
        <v>32</v>
      </c>
      <c r="E202" s="588" t="s">
        <v>896</v>
      </c>
      <c r="F202" s="202" t="s">
        <v>897</v>
      </c>
      <c r="G202" s="201">
        <v>19</v>
      </c>
      <c r="H202" s="201" t="s">
        <v>889</v>
      </c>
      <c r="I202" s="77"/>
      <c r="J202" s="77"/>
      <c r="M202" s="76">
        <v>201</v>
      </c>
    </row>
    <row r="203" spans="1:13" x14ac:dyDescent="0.3">
      <c r="A203" s="549" t="s">
        <v>5818</v>
      </c>
      <c r="B203" s="202" t="s">
        <v>5817</v>
      </c>
      <c r="C203" s="201" t="s">
        <v>31</v>
      </c>
      <c r="D203" s="509" t="s">
        <v>32</v>
      </c>
      <c r="E203" s="588" t="s">
        <v>896</v>
      </c>
      <c r="F203" s="202" t="s">
        <v>897</v>
      </c>
      <c r="G203" s="201">
        <v>19</v>
      </c>
      <c r="H203" s="201" t="s">
        <v>889</v>
      </c>
      <c r="I203" s="77"/>
      <c r="J203" s="77" t="s">
        <v>6250</v>
      </c>
      <c r="M203" s="76">
        <v>202</v>
      </c>
    </row>
    <row r="204" spans="1:13" x14ac:dyDescent="0.3">
      <c r="A204" s="549" t="s">
        <v>273</v>
      </c>
      <c r="B204" s="202" t="s">
        <v>274</v>
      </c>
      <c r="C204" s="201" t="s">
        <v>31</v>
      </c>
      <c r="D204" s="509" t="s">
        <v>32</v>
      </c>
      <c r="E204" s="588" t="s">
        <v>896</v>
      </c>
      <c r="F204" s="202" t="s">
        <v>897</v>
      </c>
      <c r="G204" s="201">
        <v>19</v>
      </c>
      <c r="H204" s="201" t="s">
        <v>900</v>
      </c>
      <c r="I204" s="77"/>
      <c r="J204" s="77"/>
      <c r="M204" s="76">
        <v>203</v>
      </c>
    </row>
    <row r="205" spans="1:13" x14ac:dyDescent="0.3">
      <c r="A205" s="549" t="s">
        <v>275</v>
      </c>
      <c r="B205" s="202" t="s">
        <v>276</v>
      </c>
      <c r="C205" s="201" t="s">
        <v>31</v>
      </c>
      <c r="D205" s="509" t="s">
        <v>32</v>
      </c>
      <c r="E205" s="588" t="s">
        <v>896</v>
      </c>
      <c r="F205" s="202" t="s">
        <v>897</v>
      </c>
      <c r="G205" s="201">
        <v>19</v>
      </c>
      <c r="H205" s="201" t="s">
        <v>900</v>
      </c>
      <c r="I205" s="77"/>
      <c r="J205" s="77"/>
      <c r="M205" s="76">
        <v>204</v>
      </c>
    </row>
    <row r="206" spans="1:13" x14ac:dyDescent="0.3">
      <c r="A206" s="549" t="s">
        <v>277</v>
      </c>
      <c r="B206" s="202" t="s">
        <v>278</v>
      </c>
      <c r="C206" s="201" t="s">
        <v>31</v>
      </c>
      <c r="D206" s="509" t="s">
        <v>32</v>
      </c>
      <c r="E206" s="588" t="s">
        <v>896</v>
      </c>
      <c r="F206" s="202" t="s">
        <v>897</v>
      </c>
      <c r="G206" s="201">
        <v>19</v>
      </c>
      <c r="H206" s="201" t="s">
        <v>900</v>
      </c>
      <c r="I206" s="77"/>
      <c r="J206" s="77"/>
      <c r="M206" s="76">
        <v>205</v>
      </c>
    </row>
    <row r="207" spans="1:13" x14ac:dyDescent="0.3">
      <c r="A207" s="549" t="s">
        <v>279</v>
      </c>
      <c r="B207" s="202" t="s">
        <v>280</v>
      </c>
      <c r="C207" s="201" t="s">
        <v>31</v>
      </c>
      <c r="D207" s="509" t="s">
        <v>32</v>
      </c>
      <c r="E207" s="588" t="s">
        <v>896</v>
      </c>
      <c r="F207" s="202" t="s">
        <v>897</v>
      </c>
      <c r="G207" s="201">
        <v>20</v>
      </c>
      <c r="H207" s="201" t="s">
        <v>896</v>
      </c>
      <c r="I207" s="77"/>
      <c r="J207" s="77"/>
      <c r="M207" s="76">
        <v>206</v>
      </c>
    </row>
    <row r="208" spans="1:13" x14ac:dyDescent="0.3">
      <c r="A208" s="549" t="s">
        <v>1129</v>
      </c>
      <c r="B208" s="202" t="s">
        <v>1097</v>
      </c>
      <c r="C208" s="201" t="s">
        <v>31</v>
      </c>
      <c r="D208" s="509" t="s">
        <v>32</v>
      </c>
      <c r="E208" s="588" t="s">
        <v>896</v>
      </c>
      <c r="F208" s="202" t="s">
        <v>897</v>
      </c>
      <c r="G208" s="201">
        <v>20</v>
      </c>
      <c r="H208" s="201" t="s">
        <v>896</v>
      </c>
      <c r="I208" s="77"/>
      <c r="J208" s="77"/>
      <c r="M208" s="76">
        <v>207</v>
      </c>
    </row>
    <row r="209" spans="1:13" x14ac:dyDescent="0.3">
      <c r="A209" s="549" t="s">
        <v>1130</v>
      </c>
      <c r="B209" s="202" t="s">
        <v>1098</v>
      </c>
      <c r="C209" s="201" t="s">
        <v>31</v>
      </c>
      <c r="D209" s="509" t="s">
        <v>32</v>
      </c>
      <c r="E209" s="588" t="s">
        <v>896</v>
      </c>
      <c r="F209" s="202" t="s">
        <v>897</v>
      </c>
      <c r="G209" s="201">
        <v>20</v>
      </c>
      <c r="H209" s="201" t="s">
        <v>896</v>
      </c>
      <c r="I209" s="77"/>
      <c r="J209" s="77" t="s">
        <v>6250</v>
      </c>
      <c r="M209" s="76">
        <v>208</v>
      </c>
    </row>
    <row r="210" spans="1:13" x14ac:dyDescent="0.3">
      <c r="A210" s="549" t="s">
        <v>281</v>
      </c>
      <c r="B210" s="202" t="s">
        <v>282</v>
      </c>
      <c r="C210" s="201" t="s">
        <v>31</v>
      </c>
      <c r="D210" s="509" t="s">
        <v>32</v>
      </c>
      <c r="E210" s="588" t="s">
        <v>896</v>
      </c>
      <c r="F210" s="202" t="s">
        <v>897</v>
      </c>
      <c r="G210" s="201">
        <v>20</v>
      </c>
      <c r="H210" s="201" t="s">
        <v>896</v>
      </c>
      <c r="I210" s="77"/>
      <c r="J210" s="77"/>
      <c r="M210" s="76">
        <v>209</v>
      </c>
    </row>
    <row r="211" spans="1:13" x14ac:dyDescent="0.3">
      <c r="A211" s="549" t="s">
        <v>283</v>
      </c>
      <c r="B211" s="202" t="s">
        <v>284</v>
      </c>
      <c r="C211" s="201" t="s">
        <v>31</v>
      </c>
      <c r="D211" s="509" t="s">
        <v>32</v>
      </c>
      <c r="E211" s="588" t="s">
        <v>896</v>
      </c>
      <c r="F211" s="202" t="s">
        <v>897</v>
      </c>
      <c r="G211" s="201">
        <v>20</v>
      </c>
      <c r="H211" s="201" t="s">
        <v>896</v>
      </c>
      <c r="I211" s="77"/>
      <c r="J211" s="77" t="s">
        <v>6250</v>
      </c>
      <c r="M211" s="76">
        <v>210</v>
      </c>
    </row>
    <row r="212" spans="1:13" x14ac:dyDescent="0.3">
      <c r="A212" s="552" t="s">
        <v>266</v>
      </c>
      <c r="B212" s="511" t="s">
        <v>267</v>
      </c>
      <c r="C212" s="512" t="s">
        <v>29</v>
      </c>
      <c r="D212" s="513" t="s">
        <v>30</v>
      </c>
      <c r="E212" s="590" t="s">
        <v>898</v>
      </c>
      <c r="F212" s="511" t="s">
        <v>899</v>
      </c>
      <c r="G212" s="512">
        <v>20</v>
      </c>
      <c r="H212" s="512" t="s">
        <v>896</v>
      </c>
      <c r="I212" s="77"/>
      <c r="J212" s="77"/>
      <c r="M212" s="76">
        <v>211</v>
      </c>
    </row>
    <row r="213" spans="1:13" x14ac:dyDescent="0.3">
      <c r="A213" s="553" t="s">
        <v>268</v>
      </c>
      <c r="B213" s="511" t="s">
        <v>269</v>
      </c>
      <c r="C213" s="512" t="s">
        <v>29</v>
      </c>
      <c r="D213" s="513" t="s">
        <v>30</v>
      </c>
      <c r="E213" s="590" t="s">
        <v>898</v>
      </c>
      <c r="F213" s="511" t="s">
        <v>899</v>
      </c>
      <c r="G213" s="512">
        <v>20</v>
      </c>
      <c r="H213" s="512" t="s">
        <v>896</v>
      </c>
      <c r="I213" s="77"/>
      <c r="J213" s="77" t="s">
        <v>6249</v>
      </c>
      <c r="M213" s="76">
        <v>212</v>
      </c>
    </row>
    <row r="214" spans="1:13" x14ac:dyDescent="0.3">
      <c r="A214" s="549" t="s">
        <v>5952</v>
      </c>
      <c r="B214" s="202" t="s">
        <v>778</v>
      </c>
      <c r="C214" s="201" t="s">
        <v>31</v>
      </c>
      <c r="D214" s="509" t="s">
        <v>32</v>
      </c>
      <c r="E214" s="588" t="s">
        <v>896</v>
      </c>
      <c r="F214" s="202" t="s">
        <v>897</v>
      </c>
      <c r="G214" s="201"/>
      <c r="H214" s="201" t="s">
        <v>896</v>
      </c>
      <c r="I214" s="77"/>
      <c r="J214" s="77"/>
      <c r="K214" s="305" t="s">
        <v>777</v>
      </c>
      <c r="L214" s="406" t="s">
        <v>6304</v>
      </c>
      <c r="M214" s="76">
        <v>213</v>
      </c>
    </row>
    <row r="215" spans="1:13" x14ac:dyDescent="0.3">
      <c r="A215" s="551" t="s">
        <v>6294</v>
      </c>
      <c r="B215" s="202" t="s">
        <v>780</v>
      </c>
      <c r="C215" s="201" t="s">
        <v>31</v>
      </c>
      <c r="D215" s="509" t="s">
        <v>32</v>
      </c>
      <c r="E215" s="588" t="s">
        <v>896</v>
      </c>
      <c r="F215" s="202" t="s">
        <v>897</v>
      </c>
      <c r="G215" s="201"/>
      <c r="H215" s="201" t="s">
        <v>896</v>
      </c>
      <c r="I215" s="77"/>
      <c r="J215" s="77"/>
      <c r="K215" s="305" t="s">
        <v>779</v>
      </c>
      <c r="L215" s="406" t="s">
        <v>6304</v>
      </c>
      <c r="M215" s="76">
        <v>214</v>
      </c>
    </row>
    <row r="216" spans="1:13" x14ac:dyDescent="0.3">
      <c r="A216" s="549" t="s">
        <v>776</v>
      </c>
      <c r="B216" s="202" t="s">
        <v>6434</v>
      </c>
      <c r="C216" s="201" t="s">
        <v>29</v>
      </c>
      <c r="D216" s="509" t="s">
        <v>30</v>
      </c>
      <c r="E216" s="591" t="s">
        <v>6437</v>
      </c>
      <c r="F216" s="586" t="s">
        <v>6439</v>
      </c>
      <c r="G216" s="201">
        <v>19</v>
      </c>
      <c r="H216" s="201" t="s">
        <v>900</v>
      </c>
      <c r="I216" s="77"/>
      <c r="J216" s="77" t="s">
        <v>6249</v>
      </c>
      <c r="M216" s="76">
        <v>215</v>
      </c>
    </row>
    <row r="217" spans="1:13" x14ac:dyDescent="0.3">
      <c r="A217" s="549" t="s">
        <v>1134</v>
      </c>
      <c r="B217" s="202" t="s">
        <v>1135</v>
      </c>
      <c r="C217" s="201" t="s">
        <v>31</v>
      </c>
      <c r="D217" s="509" t="s">
        <v>32</v>
      </c>
      <c r="E217" s="588" t="s">
        <v>896</v>
      </c>
      <c r="F217" s="202" t="s">
        <v>897</v>
      </c>
      <c r="G217" s="201">
        <v>20</v>
      </c>
      <c r="H217" s="201" t="s">
        <v>896</v>
      </c>
      <c r="I217" s="77"/>
      <c r="J217" s="77"/>
      <c r="M217" s="76">
        <v>216</v>
      </c>
    </row>
    <row r="218" spans="1:13" x14ac:dyDescent="0.3">
      <c r="A218" s="549" t="s">
        <v>1136</v>
      </c>
      <c r="B218" s="202" t="s">
        <v>1137</v>
      </c>
      <c r="C218" s="201" t="s">
        <v>31</v>
      </c>
      <c r="D218" s="509" t="s">
        <v>32</v>
      </c>
      <c r="E218" s="588" t="s">
        <v>896</v>
      </c>
      <c r="F218" s="202" t="s">
        <v>897</v>
      </c>
      <c r="G218" s="201">
        <v>20</v>
      </c>
      <c r="H218" s="201" t="s">
        <v>896</v>
      </c>
      <c r="I218" s="77"/>
      <c r="J218" s="77" t="s">
        <v>6250</v>
      </c>
      <c r="M218" s="76">
        <v>217</v>
      </c>
    </row>
    <row r="219" spans="1:13" ht="21" customHeight="1" x14ac:dyDescent="0.8">
      <c r="A219" s="593" t="s">
        <v>6296</v>
      </c>
      <c r="B219" s="518" t="s">
        <v>6297</v>
      </c>
      <c r="C219" s="521" t="s">
        <v>31</v>
      </c>
      <c r="D219" s="518" t="s">
        <v>609</v>
      </c>
      <c r="E219" s="589" t="s">
        <v>896</v>
      </c>
      <c r="F219" s="518" t="s">
        <v>897</v>
      </c>
      <c r="G219" s="521">
        <v>24</v>
      </c>
      <c r="H219" s="522"/>
      <c r="J219" s="77" t="s">
        <v>6249</v>
      </c>
      <c r="L219" s="526" t="s">
        <v>6298</v>
      </c>
      <c r="M219" s="76">
        <v>218</v>
      </c>
    </row>
    <row r="220" spans="1:13" x14ac:dyDescent="0.3">
      <c r="A220" s="549" t="s">
        <v>285</v>
      </c>
      <c r="B220" s="202" t="s">
        <v>286</v>
      </c>
      <c r="C220" s="201" t="s">
        <v>31</v>
      </c>
      <c r="D220" s="509" t="s">
        <v>32</v>
      </c>
      <c r="E220" s="588" t="s">
        <v>896</v>
      </c>
      <c r="F220" s="202" t="s">
        <v>897</v>
      </c>
      <c r="G220" s="201">
        <v>20</v>
      </c>
      <c r="H220" s="201" t="s">
        <v>896</v>
      </c>
      <c r="I220" s="77"/>
      <c r="J220" s="77"/>
      <c r="M220" s="76">
        <v>219</v>
      </c>
    </row>
    <row r="221" spans="1:13" x14ac:dyDescent="0.3">
      <c r="A221" s="549" t="s">
        <v>287</v>
      </c>
      <c r="B221" s="202" t="s">
        <v>288</v>
      </c>
      <c r="C221" s="201" t="s">
        <v>31</v>
      </c>
      <c r="D221" s="509" t="s">
        <v>32</v>
      </c>
      <c r="E221" s="588" t="s">
        <v>896</v>
      </c>
      <c r="F221" s="202" t="s">
        <v>897</v>
      </c>
      <c r="G221" s="201">
        <v>20</v>
      </c>
      <c r="H221" s="201" t="s">
        <v>896</v>
      </c>
      <c r="I221" s="77"/>
      <c r="J221" s="77"/>
      <c r="M221" s="76">
        <v>220</v>
      </c>
    </row>
    <row r="222" spans="1:13" x14ac:dyDescent="0.3">
      <c r="A222" s="549" t="s">
        <v>781</v>
      </c>
      <c r="B222" s="202" t="s">
        <v>782</v>
      </c>
      <c r="C222" s="201" t="s">
        <v>31</v>
      </c>
      <c r="D222" s="509" t="s">
        <v>32</v>
      </c>
      <c r="E222" s="588" t="s">
        <v>896</v>
      </c>
      <c r="F222" s="202" t="s">
        <v>897</v>
      </c>
      <c r="G222" s="201">
        <v>20</v>
      </c>
      <c r="H222" s="201" t="s">
        <v>896</v>
      </c>
      <c r="I222" s="77"/>
      <c r="J222" s="77"/>
      <c r="M222" s="76">
        <v>221</v>
      </c>
    </row>
    <row r="223" spans="1:13" x14ac:dyDescent="0.3">
      <c r="A223" s="549" t="s">
        <v>289</v>
      </c>
      <c r="B223" s="202" t="s">
        <v>290</v>
      </c>
      <c r="C223" s="201" t="s">
        <v>31</v>
      </c>
      <c r="D223" s="509" t="s">
        <v>32</v>
      </c>
      <c r="E223" s="588" t="s">
        <v>896</v>
      </c>
      <c r="F223" s="202" t="s">
        <v>897</v>
      </c>
      <c r="G223" s="201">
        <v>20</v>
      </c>
      <c r="H223" s="201" t="s">
        <v>896</v>
      </c>
      <c r="I223" s="77"/>
      <c r="J223" s="77"/>
      <c r="M223" s="76">
        <v>222</v>
      </c>
    </row>
    <row r="224" spans="1:13" x14ac:dyDescent="0.3">
      <c r="A224" s="549" t="s">
        <v>291</v>
      </c>
      <c r="B224" s="202" t="s">
        <v>292</v>
      </c>
      <c r="C224" s="201" t="s">
        <v>31</v>
      </c>
      <c r="D224" s="509" t="s">
        <v>32</v>
      </c>
      <c r="E224" s="588" t="s">
        <v>896</v>
      </c>
      <c r="F224" s="202" t="s">
        <v>897</v>
      </c>
      <c r="G224" s="201">
        <v>20</v>
      </c>
      <c r="H224" s="201" t="s">
        <v>896</v>
      </c>
      <c r="I224" s="77"/>
      <c r="J224" s="77"/>
      <c r="M224" s="76">
        <v>223</v>
      </c>
    </row>
    <row r="225" spans="1:13" x14ac:dyDescent="0.3">
      <c r="A225" s="549" t="s">
        <v>293</v>
      </c>
      <c r="B225" s="202" t="s">
        <v>1005</v>
      </c>
      <c r="C225" s="201" t="s">
        <v>31</v>
      </c>
      <c r="D225" s="509" t="s">
        <v>32</v>
      </c>
      <c r="E225" s="588" t="s">
        <v>896</v>
      </c>
      <c r="F225" s="202" t="s">
        <v>897</v>
      </c>
      <c r="G225" s="201">
        <v>20</v>
      </c>
      <c r="H225" s="201" t="s">
        <v>896</v>
      </c>
      <c r="I225" s="77"/>
      <c r="J225" s="77"/>
      <c r="M225" s="76">
        <v>224</v>
      </c>
    </row>
    <row r="226" spans="1:13" x14ac:dyDescent="0.3">
      <c r="A226" s="549" t="s">
        <v>294</v>
      </c>
      <c r="B226" s="202" t="s">
        <v>295</v>
      </c>
      <c r="C226" s="201" t="s">
        <v>31</v>
      </c>
      <c r="D226" s="509" t="s">
        <v>32</v>
      </c>
      <c r="E226" s="588" t="s">
        <v>896</v>
      </c>
      <c r="F226" s="202" t="s">
        <v>897</v>
      </c>
      <c r="G226" s="201">
        <v>20</v>
      </c>
      <c r="H226" s="201" t="s">
        <v>896</v>
      </c>
      <c r="I226" s="77"/>
      <c r="J226" s="77"/>
      <c r="M226" s="76">
        <v>225</v>
      </c>
    </row>
    <row r="227" spans="1:13" x14ac:dyDescent="0.3">
      <c r="A227" s="549" t="s">
        <v>296</v>
      </c>
      <c r="B227" s="202" t="s">
        <v>297</v>
      </c>
      <c r="C227" s="201" t="s">
        <v>31</v>
      </c>
      <c r="D227" s="509" t="s">
        <v>32</v>
      </c>
      <c r="E227" s="588" t="s">
        <v>896</v>
      </c>
      <c r="F227" s="202" t="s">
        <v>897</v>
      </c>
      <c r="G227" s="201">
        <v>20</v>
      </c>
      <c r="H227" s="201" t="s">
        <v>896</v>
      </c>
      <c r="I227" s="77"/>
      <c r="J227" s="77"/>
      <c r="M227" s="76">
        <v>226</v>
      </c>
    </row>
    <row r="228" spans="1:13" x14ac:dyDescent="0.3">
      <c r="A228" s="549" t="s">
        <v>298</v>
      </c>
      <c r="B228" s="202" t="s">
        <v>299</v>
      </c>
      <c r="C228" s="201" t="s">
        <v>31</v>
      </c>
      <c r="D228" s="509" t="s">
        <v>32</v>
      </c>
      <c r="E228" s="588" t="s">
        <v>896</v>
      </c>
      <c r="F228" s="202" t="s">
        <v>897</v>
      </c>
      <c r="G228" s="201">
        <v>20</v>
      </c>
      <c r="H228" s="201" t="s">
        <v>896</v>
      </c>
      <c r="I228" s="77"/>
      <c r="J228" s="77"/>
      <c r="M228" s="76">
        <v>227</v>
      </c>
    </row>
    <row r="229" spans="1:13" x14ac:dyDescent="0.3">
      <c r="A229" s="549" t="s">
        <v>300</v>
      </c>
      <c r="B229" s="202" t="s">
        <v>286</v>
      </c>
      <c r="C229" s="201" t="s">
        <v>31</v>
      </c>
      <c r="D229" s="509" t="s">
        <v>32</v>
      </c>
      <c r="E229" s="588" t="s">
        <v>896</v>
      </c>
      <c r="F229" s="202" t="s">
        <v>897</v>
      </c>
      <c r="G229" s="201">
        <v>20</v>
      </c>
      <c r="H229" s="201" t="s">
        <v>896</v>
      </c>
      <c r="I229" s="77"/>
      <c r="J229" s="77"/>
      <c r="M229" s="76">
        <v>228</v>
      </c>
    </row>
    <row r="230" spans="1:13" x14ac:dyDescent="0.3">
      <c r="A230" s="549" t="s">
        <v>301</v>
      </c>
      <c r="B230" s="202" t="s">
        <v>302</v>
      </c>
      <c r="C230" s="201" t="s">
        <v>31</v>
      </c>
      <c r="D230" s="509" t="s">
        <v>32</v>
      </c>
      <c r="E230" s="588" t="s">
        <v>896</v>
      </c>
      <c r="F230" s="202" t="s">
        <v>897</v>
      </c>
      <c r="G230" s="201">
        <v>20</v>
      </c>
      <c r="H230" s="201" t="s">
        <v>896</v>
      </c>
      <c r="I230" s="77"/>
      <c r="J230" s="77"/>
      <c r="M230" s="76">
        <v>229</v>
      </c>
    </row>
    <row r="231" spans="1:13" x14ac:dyDescent="0.3">
      <c r="A231" s="549" t="s">
        <v>783</v>
      </c>
      <c r="B231" s="202" t="s">
        <v>784</v>
      </c>
      <c r="C231" s="201" t="s">
        <v>31</v>
      </c>
      <c r="D231" s="509" t="s">
        <v>32</v>
      </c>
      <c r="E231" s="588" t="s">
        <v>896</v>
      </c>
      <c r="F231" s="202" t="s">
        <v>897</v>
      </c>
      <c r="G231" s="201">
        <v>20</v>
      </c>
      <c r="H231" s="201" t="s">
        <v>896</v>
      </c>
      <c r="I231" s="77"/>
      <c r="J231" s="77"/>
      <c r="M231" s="76">
        <v>230</v>
      </c>
    </row>
    <row r="232" spans="1:13" x14ac:dyDescent="0.3">
      <c r="A232" s="549" t="s">
        <v>303</v>
      </c>
      <c r="B232" s="202" t="s">
        <v>304</v>
      </c>
      <c r="C232" s="201" t="s">
        <v>31</v>
      </c>
      <c r="D232" s="509" t="s">
        <v>32</v>
      </c>
      <c r="E232" s="588" t="s">
        <v>896</v>
      </c>
      <c r="F232" s="202" t="s">
        <v>897</v>
      </c>
      <c r="G232" s="201">
        <v>20</v>
      </c>
      <c r="H232" s="201" t="s">
        <v>896</v>
      </c>
      <c r="I232" s="77"/>
      <c r="J232" s="77"/>
      <c r="M232" s="76">
        <v>231</v>
      </c>
    </row>
    <row r="233" spans="1:13" x14ac:dyDescent="0.3">
      <c r="A233" s="549" t="s">
        <v>305</v>
      </c>
      <c r="B233" s="202" t="s">
        <v>306</v>
      </c>
      <c r="C233" s="201" t="s">
        <v>31</v>
      </c>
      <c r="D233" s="509" t="s">
        <v>32</v>
      </c>
      <c r="E233" s="588" t="s">
        <v>896</v>
      </c>
      <c r="F233" s="202" t="s">
        <v>897</v>
      </c>
      <c r="G233" s="201">
        <v>21</v>
      </c>
      <c r="H233" s="201" t="s">
        <v>901</v>
      </c>
      <c r="I233" s="77"/>
      <c r="J233" s="77"/>
      <c r="M233" s="76">
        <v>232</v>
      </c>
    </row>
    <row r="234" spans="1:13" x14ac:dyDescent="0.3">
      <c r="A234" s="549" t="s">
        <v>307</v>
      </c>
      <c r="B234" s="202" t="s">
        <v>308</v>
      </c>
      <c r="C234" s="201" t="s">
        <v>31</v>
      </c>
      <c r="D234" s="509" t="s">
        <v>32</v>
      </c>
      <c r="E234" s="588" t="s">
        <v>896</v>
      </c>
      <c r="F234" s="202" t="s">
        <v>897</v>
      </c>
      <c r="G234" s="201">
        <v>21</v>
      </c>
      <c r="H234" s="201" t="s">
        <v>901</v>
      </c>
      <c r="I234" s="77"/>
      <c r="J234" s="77" t="s">
        <v>6250</v>
      </c>
      <c r="M234" s="76">
        <v>233</v>
      </c>
    </row>
    <row r="235" spans="1:13" x14ac:dyDescent="0.3">
      <c r="A235" s="549" t="s">
        <v>309</v>
      </c>
      <c r="B235" s="202" t="s">
        <v>1108</v>
      </c>
      <c r="C235" s="201" t="s">
        <v>31</v>
      </c>
      <c r="D235" s="509" t="s">
        <v>32</v>
      </c>
      <c r="E235" s="588" t="s">
        <v>896</v>
      </c>
      <c r="F235" s="202" t="s">
        <v>897</v>
      </c>
      <c r="G235" s="201">
        <v>21</v>
      </c>
      <c r="H235" s="201" t="s">
        <v>901</v>
      </c>
      <c r="I235" s="77"/>
      <c r="J235" s="77" t="s">
        <v>6250</v>
      </c>
      <c r="M235" s="76">
        <v>234</v>
      </c>
    </row>
    <row r="236" spans="1:13" x14ac:dyDescent="0.3">
      <c r="A236" s="549" t="s">
        <v>1103</v>
      </c>
      <c r="B236" s="202" t="s">
        <v>1106</v>
      </c>
      <c r="C236" s="201" t="s">
        <v>31</v>
      </c>
      <c r="D236" s="509" t="s">
        <v>32</v>
      </c>
      <c r="E236" s="588" t="s">
        <v>896</v>
      </c>
      <c r="F236" s="202" t="s">
        <v>897</v>
      </c>
      <c r="G236" s="201">
        <v>21</v>
      </c>
      <c r="H236" s="201" t="s">
        <v>901</v>
      </c>
      <c r="I236" s="77"/>
      <c r="J236" s="77" t="s">
        <v>6250</v>
      </c>
      <c r="M236" s="76">
        <v>235</v>
      </c>
    </row>
    <row r="237" spans="1:13" x14ac:dyDescent="0.3">
      <c r="A237" s="549" t="s">
        <v>310</v>
      </c>
      <c r="B237" s="202" t="s">
        <v>1107</v>
      </c>
      <c r="C237" s="201" t="s">
        <v>31</v>
      </c>
      <c r="D237" s="509" t="s">
        <v>32</v>
      </c>
      <c r="E237" s="588" t="s">
        <v>896</v>
      </c>
      <c r="F237" s="202" t="s">
        <v>897</v>
      </c>
      <c r="G237" s="201">
        <v>23</v>
      </c>
      <c r="H237" s="201" t="s">
        <v>913</v>
      </c>
      <c r="I237" s="77"/>
      <c r="J237" s="77"/>
      <c r="M237" s="76">
        <v>236</v>
      </c>
    </row>
    <row r="238" spans="1:13" x14ac:dyDescent="0.3">
      <c r="A238" s="549" t="s">
        <v>1104</v>
      </c>
      <c r="B238" s="202" t="s">
        <v>1109</v>
      </c>
      <c r="C238" s="201" t="s">
        <v>31</v>
      </c>
      <c r="D238" s="509" t="s">
        <v>32</v>
      </c>
      <c r="E238" s="588" t="s">
        <v>896</v>
      </c>
      <c r="F238" s="202" t="s">
        <v>897</v>
      </c>
      <c r="G238" s="201">
        <v>23</v>
      </c>
      <c r="H238" s="201" t="s">
        <v>913</v>
      </c>
      <c r="I238" s="77"/>
      <c r="J238" s="77" t="s">
        <v>6250</v>
      </c>
      <c r="M238" s="76">
        <v>237</v>
      </c>
    </row>
    <row r="239" spans="1:13" x14ac:dyDescent="0.3">
      <c r="A239" s="549" t="s">
        <v>311</v>
      </c>
      <c r="B239" s="202" t="s">
        <v>1112</v>
      </c>
      <c r="C239" s="201" t="s">
        <v>33</v>
      </c>
      <c r="D239" s="509" t="s">
        <v>34</v>
      </c>
      <c r="E239" s="588" t="s">
        <v>901</v>
      </c>
      <c r="F239" s="202" t="s">
        <v>902</v>
      </c>
      <c r="G239" s="201">
        <v>21</v>
      </c>
      <c r="H239" s="201" t="s">
        <v>907</v>
      </c>
      <c r="I239" s="77"/>
      <c r="J239" s="77"/>
      <c r="M239" s="76">
        <v>238</v>
      </c>
    </row>
    <row r="240" spans="1:13" x14ac:dyDescent="0.3">
      <c r="A240" s="549" t="s">
        <v>1105</v>
      </c>
      <c r="B240" s="202" t="s">
        <v>1113</v>
      </c>
      <c r="C240" s="201" t="s">
        <v>33</v>
      </c>
      <c r="D240" s="509" t="s">
        <v>34</v>
      </c>
      <c r="E240" s="588" t="s">
        <v>901</v>
      </c>
      <c r="F240" s="202" t="s">
        <v>902</v>
      </c>
      <c r="G240" s="201">
        <v>21</v>
      </c>
      <c r="H240" s="201" t="s">
        <v>907</v>
      </c>
      <c r="I240" s="77"/>
      <c r="J240" s="77" t="s">
        <v>6251</v>
      </c>
      <c r="M240" s="76">
        <v>239</v>
      </c>
    </row>
    <row r="241" spans="1:13" x14ac:dyDescent="0.3">
      <c r="A241" s="549" t="s">
        <v>312</v>
      </c>
      <c r="B241" s="202" t="s">
        <v>1114</v>
      </c>
      <c r="C241" s="201" t="s">
        <v>33</v>
      </c>
      <c r="D241" s="509" t="s">
        <v>34</v>
      </c>
      <c r="E241" s="588" t="s">
        <v>901</v>
      </c>
      <c r="F241" s="202" t="s">
        <v>902</v>
      </c>
      <c r="G241" s="201">
        <v>21</v>
      </c>
      <c r="H241" s="201" t="s">
        <v>907</v>
      </c>
      <c r="I241" s="77"/>
      <c r="J241" s="77"/>
      <c r="M241" s="76">
        <v>240</v>
      </c>
    </row>
    <row r="242" spans="1:13" x14ac:dyDescent="0.3">
      <c r="A242" s="549" t="s">
        <v>1110</v>
      </c>
      <c r="B242" s="202" t="s">
        <v>1115</v>
      </c>
      <c r="C242" s="201" t="s">
        <v>33</v>
      </c>
      <c r="D242" s="509" t="s">
        <v>34</v>
      </c>
      <c r="E242" s="588" t="s">
        <v>901</v>
      </c>
      <c r="F242" s="202" t="s">
        <v>902</v>
      </c>
      <c r="G242" s="201">
        <v>21</v>
      </c>
      <c r="H242" s="201" t="s">
        <v>907</v>
      </c>
      <c r="I242" s="77"/>
      <c r="J242" s="77" t="s">
        <v>6251</v>
      </c>
      <c r="M242" s="76">
        <v>241</v>
      </c>
    </row>
    <row r="243" spans="1:13" x14ac:dyDescent="0.3">
      <c r="A243" s="549" t="s">
        <v>313</v>
      </c>
      <c r="B243" s="202" t="s">
        <v>1116</v>
      </c>
      <c r="C243" s="201" t="s">
        <v>33</v>
      </c>
      <c r="D243" s="509" t="s">
        <v>34</v>
      </c>
      <c r="E243" s="588" t="s">
        <v>901</v>
      </c>
      <c r="F243" s="202" t="s">
        <v>902</v>
      </c>
      <c r="G243" s="201">
        <v>21</v>
      </c>
      <c r="H243" s="201" t="s">
        <v>907</v>
      </c>
      <c r="I243" s="77"/>
      <c r="J243" s="77"/>
      <c r="M243" s="76">
        <v>242</v>
      </c>
    </row>
    <row r="244" spans="1:13" x14ac:dyDescent="0.3">
      <c r="A244" s="549" t="s">
        <v>1111</v>
      </c>
      <c r="B244" s="202" t="s">
        <v>1117</v>
      </c>
      <c r="C244" s="201" t="s">
        <v>33</v>
      </c>
      <c r="D244" s="509" t="s">
        <v>34</v>
      </c>
      <c r="E244" s="588" t="s">
        <v>901</v>
      </c>
      <c r="F244" s="202" t="s">
        <v>902</v>
      </c>
      <c r="G244" s="201">
        <v>21</v>
      </c>
      <c r="H244" s="201" t="s">
        <v>907</v>
      </c>
      <c r="I244" s="77"/>
      <c r="J244" s="77" t="s">
        <v>6251</v>
      </c>
      <c r="M244" s="76">
        <v>243</v>
      </c>
    </row>
    <row r="245" spans="1:13" x14ac:dyDescent="0.3">
      <c r="A245" s="549" t="s">
        <v>785</v>
      </c>
      <c r="B245" s="202" t="s">
        <v>379</v>
      </c>
      <c r="C245" s="201" t="s">
        <v>37</v>
      </c>
      <c r="D245" s="509" t="s">
        <v>38</v>
      </c>
      <c r="E245" s="588" t="s">
        <v>913</v>
      </c>
      <c r="F245" s="202" t="s">
        <v>914</v>
      </c>
      <c r="G245" s="201">
        <v>16</v>
      </c>
      <c r="H245" s="201" t="s">
        <v>885</v>
      </c>
      <c r="I245" s="77"/>
      <c r="J245" s="77"/>
      <c r="M245" s="76">
        <v>244</v>
      </c>
    </row>
    <row r="246" spans="1:13" x14ac:dyDescent="0.3">
      <c r="A246" s="549" t="s">
        <v>786</v>
      </c>
      <c r="B246" s="202" t="s">
        <v>380</v>
      </c>
      <c r="C246" s="201" t="s">
        <v>37</v>
      </c>
      <c r="D246" s="509" t="s">
        <v>38</v>
      </c>
      <c r="E246" s="588" t="s">
        <v>913</v>
      </c>
      <c r="F246" s="202" t="s">
        <v>914</v>
      </c>
      <c r="G246" s="201">
        <v>23</v>
      </c>
      <c r="H246" s="201" t="s">
        <v>913</v>
      </c>
      <c r="I246" s="77"/>
      <c r="J246" s="77"/>
      <c r="M246" s="76">
        <v>245</v>
      </c>
    </row>
    <row r="247" spans="1:13" x14ac:dyDescent="0.3">
      <c r="A247" s="549" t="s">
        <v>787</v>
      </c>
      <c r="B247" s="202" t="s">
        <v>381</v>
      </c>
      <c r="C247" s="201" t="s">
        <v>37</v>
      </c>
      <c r="D247" s="509" t="s">
        <v>38</v>
      </c>
      <c r="E247" s="588" t="s">
        <v>913</v>
      </c>
      <c r="F247" s="202" t="s">
        <v>914</v>
      </c>
      <c r="G247" s="201">
        <v>23</v>
      </c>
      <c r="H247" s="201" t="s">
        <v>913</v>
      </c>
      <c r="I247" s="77"/>
      <c r="J247" s="77"/>
      <c r="M247" s="76">
        <v>246</v>
      </c>
    </row>
    <row r="248" spans="1:13" x14ac:dyDescent="0.3">
      <c r="A248" s="549" t="s">
        <v>788</v>
      </c>
      <c r="B248" s="202" t="s">
        <v>382</v>
      </c>
      <c r="C248" s="201" t="s">
        <v>37</v>
      </c>
      <c r="D248" s="509" t="s">
        <v>38</v>
      </c>
      <c r="E248" s="588" t="s">
        <v>913</v>
      </c>
      <c r="F248" s="202" t="s">
        <v>914</v>
      </c>
      <c r="G248" s="201">
        <v>163</v>
      </c>
      <c r="H248" s="201" t="s">
        <v>883</v>
      </c>
      <c r="I248" s="77"/>
      <c r="J248" s="77"/>
      <c r="M248" s="76">
        <v>247</v>
      </c>
    </row>
    <row r="249" spans="1:13" x14ac:dyDescent="0.3">
      <c r="A249" s="549" t="s">
        <v>789</v>
      </c>
      <c r="B249" s="202" t="s">
        <v>383</v>
      </c>
      <c r="C249" s="201" t="s">
        <v>37</v>
      </c>
      <c r="D249" s="509" t="s">
        <v>38</v>
      </c>
      <c r="E249" s="588" t="s">
        <v>913</v>
      </c>
      <c r="F249" s="202" t="s">
        <v>914</v>
      </c>
      <c r="G249" s="201">
        <v>15</v>
      </c>
      <c r="H249" s="201" t="s">
        <v>879</v>
      </c>
      <c r="I249" s="77"/>
      <c r="J249" s="77"/>
      <c r="M249" s="76">
        <v>248</v>
      </c>
    </row>
    <row r="250" spans="1:13" x14ac:dyDescent="0.3">
      <c r="A250" s="549" t="s">
        <v>790</v>
      </c>
      <c r="B250" s="202" t="s">
        <v>384</v>
      </c>
      <c r="C250" s="201" t="s">
        <v>37</v>
      </c>
      <c r="D250" s="509" t="s">
        <v>38</v>
      </c>
      <c r="E250" s="588" t="s">
        <v>913</v>
      </c>
      <c r="F250" s="202" t="s">
        <v>914</v>
      </c>
      <c r="G250" s="201">
        <v>23</v>
      </c>
      <c r="H250" s="201" t="s">
        <v>913</v>
      </c>
      <c r="I250" s="77"/>
      <c r="J250" s="77"/>
      <c r="M250" s="76">
        <v>249</v>
      </c>
    </row>
    <row r="251" spans="1:13" x14ac:dyDescent="0.3">
      <c r="A251" s="549" t="s">
        <v>791</v>
      </c>
      <c r="B251" s="202" t="s">
        <v>389</v>
      </c>
      <c r="C251" s="201" t="s">
        <v>37</v>
      </c>
      <c r="D251" s="509" t="s">
        <v>38</v>
      </c>
      <c r="E251" s="588" t="s">
        <v>913</v>
      </c>
      <c r="F251" s="202" t="s">
        <v>914</v>
      </c>
      <c r="G251" s="201">
        <v>21</v>
      </c>
      <c r="H251" s="201" t="s">
        <v>901</v>
      </c>
      <c r="I251" s="77"/>
      <c r="J251" s="77"/>
      <c r="M251" s="76">
        <v>250</v>
      </c>
    </row>
    <row r="252" spans="1:13" x14ac:dyDescent="0.3">
      <c r="A252" s="549" t="s">
        <v>2265</v>
      </c>
      <c r="B252" s="202" t="s">
        <v>390</v>
      </c>
      <c r="C252" s="201" t="s">
        <v>37</v>
      </c>
      <c r="D252" s="509" t="s">
        <v>38</v>
      </c>
      <c r="E252" s="588" t="s">
        <v>913</v>
      </c>
      <c r="F252" s="202" t="s">
        <v>914</v>
      </c>
      <c r="G252" s="201">
        <v>21</v>
      </c>
      <c r="H252" s="201" t="s">
        <v>901</v>
      </c>
      <c r="I252" s="77"/>
      <c r="J252" s="77"/>
      <c r="M252" s="76">
        <v>251</v>
      </c>
    </row>
    <row r="253" spans="1:13" x14ac:dyDescent="0.3">
      <c r="A253" s="549" t="s">
        <v>792</v>
      </c>
      <c r="B253" s="202" t="s">
        <v>391</v>
      </c>
      <c r="C253" s="201" t="s">
        <v>37</v>
      </c>
      <c r="D253" s="509" t="s">
        <v>38</v>
      </c>
      <c r="E253" s="588" t="s">
        <v>913</v>
      </c>
      <c r="F253" s="202" t="s">
        <v>914</v>
      </c>
      <c r="G253" s="201">
        <v>21</v>
      </c>
      <c r="H253" s="201" t="s">
        <v>901</v>
      </c>
      <c r="I253" s="77"/>
      <c r="J253" s="77"/>
      <c r="M253" s="76">
        <v>252</v>
      </c>
    </row>
    <row r="254" spans="1:13" x14ac:dyDescent="0.3">
      <c r="A254" s="549" t="s">
        <v>314</v>
      </c>
      <c r="B254" s="202" t="s">
        <v>315</v>
      </c>
      <c r="C254" s="201" t="s">
        <v>33</v>
      </c>
      <c r="D254" s="509" t="s">
        <v>34</v>
      </c>
      <c r="E254" s="588" t="s">
        <v>903</v>
      </c>
      <c r="F254" s="202" t="s">
        <v>904</v>
      </c>
      <c r="G254" s="201">
        <v>21</v>
      </c>
      <c r="H254" s="201" t="s">
        <v>903</v>
      </c>
      <c r="I254" s="77"/>
      <c r="J254" s="77" t="s">
        <v>6251</v>
      </c>
      <c r="M254" s="76">
        <v>253</v>
      </c>
    </row>
    <row r="255" spans="1:13" x14ac:dyDescent="0.3">
      <c r="A255" s="549" t="s">
        <v>316</v>
      </c>
      <c r="B255" s="202" t="s">
        <v>317</v>
      </c>
      <c r="C255" s="201" t="s">
        <v>33</v>
      </c>
      <c r="D255" s="509" t="s">
        <v>34</v>
      </c>
      <c r="E255" s="588" t="s">
        <v>903</v>
      </c>
      <c r="F255" s="202" t="s">
        <v>904</v>
      </c>
      <c r="G255" s="201">
        <v>21</v>
      </c>
      <c r="H255" s="201" t="s">
        <v>905</v>
      </c>
      <c r="I255" s="77"/>
      <c r="J255" s="77" t="s">
        <v>6251</v>
      </c>
      <c r="M255" s="76">
        <v>254</v>
      </c>
    </row>
    <row r="256" spans="1:13" x14ac:dyDescent="0.3">
      <c r="A256" s="549" t="s">
        <v>318</v>
      </c>
      <c r="B256" s="202" t="s">
        <v>319</v>
      </c>
      <c r="C256" s="201" t="s">
        <v>33</v>
      </c>
      <c r="D256" s="509" t="s">
        <v>34</v>
      </c>
      <c r="E256" s="588" t="s">
        <v>903</v>
      </c>
      <c r="F256" s="202" t="s">
        <v>904</v>
      </c>
      <c r="G256" s="201">
        <v>21</v>
      </c>
      <c r="H256" s="201" t="s">
        <v>905</v>
      </c>
      <c r="I256" s="77"/>
      <c r="J256" s="77" t="s">
        <v>6251</v>
      </c>
      <c r="M256" s="76">
        <v>255</v>
      </c>
    </row>
    <row r="257" spans="1:13" x14ac:dyDescent="0.3">
      <c r="A257" s="549" t="s">
        <v>320</v>
      </c>
      <c r="B257" s="202" t="s">
        <v>321</v>
      </c>
      <c r="C257" s="201" t="s">
        <v>33</v>
      </c>
      <c r="D257" s="509" t="s">
        <v>34</v>
      </c>
      <c r="E257" s="588" t="s">
        <v>903</v>
      </c>
      <c r="F257" s="202" t="s">
        <v>904</v>
      </c>
      <c r="G257" s="201">
        <v>21</v>
      </c>
      <c r="H257" s="201" t="s">
        <v>905</v>
      </c>
      <c r="I257" s="77"/>
      <c r="J257" s="77" t="s">
        <v>6251</v>
      </c>
      <c r="M257" s="76">
        <v>256</v>
      </c>
    </row>
    <row r="258" spans="1:13" x14ac:dyDescent="0.3">
      <c r="A258" s="549" t="s">
        <v>322</v>
      </c>
      <c r="B258" s="202" t="s">
        <v>323</v>
      </c>
      <c r="C258" s="201" t="s">
        <v>33</v>
      </c>
      <c r="D258" s="509" t="s">
        <v>34</v>
      </c>
      <c r="E258" s="588" t="s">
        <v>903</v>
      </c>
      <c r="F258" s="202" t="s">
        <v>904</v>
      </c>
      <c r="G258" s="201">
        <v>21</v>
      </c>
      <c r="H258" s="201" t="s">
        <v>905</v>
      </c>
      <c r="I258" s="77"/>
      <c r="J258" s="77" t="s">
        <v>6251</v>
      </c>
      <c r="M258" s="76">
        <v>257</v>
      </c>
    </row>
    <row r="259" spans="1:13" x14ac:dyDescent="0.3">
      <c r="A259" s="549" t="s">
        <v>324</v>
      </c>
      <c r="B259" s="202" t="s">
        <v>325</v>
      </c>
      <c r="C259" s="201" t="s">
        <v>33</v>
      </c>
      <c r="D259" s="509" t="s">
        <v>34</v>
      </c>
      <c r="E259" s="588" t="s">
        <v>903</v>
      </c>
      <c r="F259" s="202" t="s">
        <v>904</v>
      </c>
      <c r="G259" s="201">
        <v>21</v>
      </c>
      <c r="H259" s="201" t="s">
        <v>905</v>
      </c>
      <c r="I259" s="77"/>
      <c r="J259" s="77" t="s">
        <v>6251</v>
      </c>
      <c r="M259" s="76">
        <v>258</v>
      </c>
    </row>
    <row r="260" spans="1:13" x14ac:dyDescent="0.3">
      <c r="A260" s="549" t="s">
        <v>326</v>
      </c>
      <c r="B260" s="202" t="s">
        <v>327</v>
      </c>
      <c r="C260" s="201" t="s">
        <v>33</v>
      </c>
      <c r="D260" s="509" t="s">
        <v>34</v>
      </c>
      <c r="E260" s="588" t="s">
        <v>903</v>
      </c>
      <c r="F260" s="202" t="s">
        <v>904</v>
      </c>
      <c r="G260" s="201">
        <v>23</v>
      </c>
      <c r="H260" s="201" t="s">
        <v>913</v>
      </c>
      <c r="I260" s="77"/>
      <c r="J260" s="77" t="s">
        <v>6251</v>
      </c>
      <c r="M260" s="76">
        <v>259</v>
      </c>
    </row>
    <row r="261" spans="1:13" x14ac:dyDescent="0.3">
      <c r="A261" s="549" t="s">
        <v>328</v>
      </c>
      <c r="B261" s="202" t="s">
        <v>329</v>
      </c>
      <c r="C261" s="201" t="s">
        <v>33</v>
      </c>
      <c r="D261" s="509" t="s">
        <v>34</v>
      </c>
      <c r="E261" s="588" t="s">
        <v>903</v>
      </c>
      <c r="F261" s="202" t="s">
        <v>904</v>
      </c>
      <c r="G261" s="201">
        <v>21</v>
      </c>
      <c r="H261" s="201" t="s">
        <v>907</v>
      </c>
      <c r="I261" s="77"/>
      <c r="J261" s="77" t="s">
        <v>6251</v>
      </c>
      <c r="M261" s="76">
        <v>260</v>
      </c>
    </row>
    <row r="262" spans="1:13" x14ac:dyDescent="0.3">
      <c r="A262" s="549" t="s">
        <v>330</v>
      </c>
      <c r="B262" s="202" t="s">
        <v>331</v>
      </c>
      <c r="C262" s="201" t="s">
        <v>33</v>
      </c>
      <c r="D262" s="509" t="s">
        <v>34</v>
      </c>
      <c r="E262" s="588" t="s">
        <v>905</v>
      </c>
      <c r="F262" s="202" t="s">
        <v>906</v>
      </c>
      <c r="G262" s="201">
        <v>23</v>
      </c>
      <c r="H262" s="201" t="s">
        <v>913</v>
      </c>
      <c r="I262" s="77"/>
      <c r="J262" s="77" t="s">
        <v>6251</v>
      </c>
      <c r="M262" s="76">
        <v>261</v>
      </c>
    </row>
    <row r="263" spans="1:13" x14ac:dyDescent="0.3">
      <c r="A263" s="549" t="s">
        <v>332</v>
      </c>
      <c r="B263" s="202" t="s">
        <v>333</v>
      </c>
      <c r="C263" s="201" t="s">
        <v>33</v>
      </c>
      <c r="D263" s="509" t="s">
        <v>34</v>
      </c>
      <c r="E263" s="588" t="s">
        <v>905</v>
      </c>
      <c r="F263" s="202" t="s">
        <v>906</v>
      </c>
      <c r="G263" s="201">
        <v>23</v>
      </c>
      <c r="H263" s="201" t="s">
        <v>913</v>
      </c>
      <c r="I263" s="77"/>
      <c r="J263" s="77" t="s">
        <v>6251</v>
      </c>
      <c r="M263" s="76">
        <v>262</v>
      </c>
    </row>
    <row r="264" spans="1:13" x14ac:dyDescent="0.3">
      <c r="A264" s="549" t="s">
        <v>334</v>
      </c>
      <c r="B264" s="202" t="s">
        <v>1006</v>
      </c>
      <c r="C264" s="201" t="s">
        <v>33</v>
      </c>
      <c r="D264" s="509" t="s">
        <v>34</v>
      </c>
      <c r="E264" s="588" t="s">
        <v>905</v>
      </c>
      <c r="F264" s="202" t="s">
        <v>906</v>
      </c>
      <c r="G264" s="201">
        <v>23</v>
      </c>
      <c r="H264" s="201" t="s">
        <v>913</v>
      </c>
      <c r="I264" s="77"/>
      <c r="J264" s="77" t="s">
        <v>6251</v>
      </c>
      <c r="M264" s="76">
        <v>263</v>
      </c>
    </row>
    <row r="265" spans="1:13" x14ac:dyDescent="0.3">
      <c r="A265" s="549" t="s">
        <v>335</v>
      </c>
      <c r="B265" s="202" t="s">
        <v>336</v>
      </c>
      <c r="C265" s="201" t="s">
        <v>33</v>
      </c>
      <c r="D265" s="509" t="s">
        <v>34</v>
      </c>
      <c r="E265" s="588" t="s">
        <v>905</v>
      </c>
      <c r="F265" s="202" t="s">
        <v>906</v>
      </c>
      <c r="G265" s="201">
        <v>23</v>
      </c>
      <c r="H265" s="201" t="s">
        <v>913</v>
      </c>
      <c r="I265" s="77"/>
      <c r="J265" s="77" t="s">
        <v>6251</v>
      </c>
      <c r="M265" s="76">
        <v>264</v>
      </c>
    </row>
    <row r="266" spans="1:13" x14ac:dyDescent="0.3">
      <c r="A266" s="549" t="s">
        <v>337</v>
      </c>
      <c r="B266" s="202" t="s">
        <v>338</v>
      </c>
      <c r="C266" s="201" t="s">
        <v>33</v>
      </c>
      <c r="D266" s="509" t="s">
        <v>34</v>
      </c>
      <c r="E266" s="588" t="s">
        <v>905</v>
      </c>
      <c r="F266" s="202" t="s">
        <v>906</v>
      </c>
      <c r="G266" s="201">
        <v>23</v>
      </c>
      <c r="H266" s="201" t="s">
        <v>913</v>
      </c>
      <c r="I266" s="77"/>
      <c r="J266" s="77" t="s">
        <v>6251</v>
      </c>
      <c r="M266" s="76">
        <v>265</v>
      </c>
    </row>
    <row r="267" spans="1:13" x14ac:dyDescent="0.3">
      <c r="A267" s="549" t="s">
        <v>793</v>
      </c>
      <c r="B267" s="202" t="s">
        <v>794</v>
      </c>
      <c r="C267" s="201" t="s">
        <v>37</v>
      </c>
      <c r="D267" s="509" t="s">
        <v>38</v>
      </c>
      <c r="E267" s="588" t="s">
        <v>913</v>
      </c>
      <c r="F267" s="202" t="s">
        <v>914</v>
      </c>
      <c r="G267" s="201">
        <v>21</v>
      </c>
      <c r="H267" s="201" t="s">
        <v>901</v>
      </c>
      <c r="I267" s="77"/>
      <c r="J267" s="77"/>
      <c r="M267" s="76">
        <v>266</v>
      </c>
    </row>
    <row r="268" spans="1:13" x14ac:dyDescent="0.3">
      <c r="A268" s="549" t="s">
        <v>339</v>
      </c>
      <c r="B268" s="202" t="s">
        <v>340</v>
      </c>
      <c r="C268" s="201" t="s">
        <v>33</v>
      </c>
      <c r="D268" s="509" t="s">
        <v>34</v>
      </c>
      <c r="E268" s="588" t="s">
        <v>907</v>
      </c>
      <c r="F268" s="202" t="s">
        <v>908</v>
      </c>
      <c r="G268" s="201">
        <v>21</v>
      </c>
      <c r="H268" s="201" t="s">
        <v>903</v>
      </c>
      <c r="I268" s="77"/>
      <c r="J268" s="77" t="s">
        <v>6251</v>
      </c>
      <c r="M268" s="76">
        <v>267</v>
      </c>
    </row>
    <row r="269" spans="1:13" x14ac:dyDescent="0.3">
      <c r="A269" s="549" t="s">
        <v>341</v>
      </c>
      <c r="B269" s="202" t="s">
        <v>342</v>
      </c>
      <c r="C269" s="201" t="s">
        <v>33</v>
      </c>
      <c r="D269" s="509" t="s">
        <v>34</v>
      </c>
      <c r="E269" s="588" t="s">
        <v>907</v>
      </c>
      <c r="F269" s="202" t="s">
        <v>908</v>
      </c>
      <c r="G269" s="201">
        <v>21</v>
      </c>
      <c r="H269" s="201" t="s">
        <v>903</v>
      </c>
      <c r="I269" s="77"/>
      <c r="J269" s="77" t="s">
        <v>6251</v>
      </c>
      <c r="M269" s="76">
        <v>268</v>
      </c>
    </row>
    <row r="270" spans="1:13" x14ac:dyDescent="0.3">
      <c r="A270" s="549" t="s">
        <v>343</v>
      </c>
      <c r="B270" s="202" t="s">
        <v>344</v>
      </c>
      <c r="C270" s="201" t="s">
        <v>33</v>
      </c>
      <c r="D270" s="509" t="s">
        <v>34</v>
      </c>
      <c r="E270" s="588" t="s">
        <v>907</v>
      </c>
      <c r="F270" s="202" t="s">
        <v>908</v>
      </c>
      <c r="G270" s="201">
        <v>21</v>
      </c>
      <c r="H270" s="201" t="s">
        <v>903</v>
      </c>
      <c r="I270" s="77"/>
      <c r="J270" s="77" t="s">
        <v>6251</v>
      </c>
      <c r="M270" s="76">
        <v>269</v>
      </c>
    </row>
    <row r="271" spans="1:13" x14ac:dyDescent="0.3">
      <c r="A271" s="549" t="s">
        <v>345</v>
      </c>
      <c r="B271" s="202" t="s">
        <v>346</v>
      </c>
      <c r="C271" s="201" t="s">
        <v>33</v>
      </c>
      <c r="D271" s="509" t="s">
        <v>34</v>
      </c>
      <c r="E271" s="588" t="s">
        <v>907</v>
      </c>
      <c r="F271" s="202" t="s">
        <v>908</v>
      </c>
      <c r="G271" s="201">
        <v>21</v>
      </c>
      <c r="H271" s="201" t="s">
        <v>903</v>
      </c>
      <c r="I271" s="77"/>
      <c r="J271" s="77" t="s">
        <v>6251</v>
      </c>
      <c r="M271" s="76">
        <v>270</v>
      </c>
    </row>
    <row r="272" spans="1:13" x14ac:dyDescent="0.3">
      <c r="A272" s="549" t="s">
        <v>347</v>
      </c>
      <c r="B272" s="202" t="s">
        <v>348</v>
      </c>
      <c r="C272" s="201" t="s">
        <v>33</v>
      </c>
      <c r="D272" s="509" t="s">
        <v>34</v>
      </c>
      <c r="E272" s="588" t="s">
        <v>907</v>
      </c>
      <c r="F272" s="202" t="s">
        <v>908</v>
      </c>
      <c r="G272" s="201">
        <v>21</v>
      </c>
      <c r="H272" s="201" t="s">
        <v>903</v>
      </c>
      <c r="I272" s="77"/>
      <c r="J272" s="77" t="s">
        <v>6251</v>
      </c>
      <c r="M272" s="76">
        <v>271</v>
      </c>
    </row>
    <row r="273" spans="1:13" x14ac:dyDescent="0.3">
      <c r="A273" s="549" t="s">
        <v>349</v>
      </c>
      <c r="B273" s="202" t="s">
        <v>350</v>
      </c>
      <c r="C273" s="201" t="s">
        <v>33</v>
      </c>
      <c r="D273" s="509" t="s">
        <v>34</v>
      </c>
      <c r="E273" s="588" t="s">
        <v>907</v>
      </c>
      <c r="F273" s="202" t="s">
        <v>908</v>
      </c>
      <c r="G273" s="201">
        <v>21</v>
      </c>
      <c r="H273" s="201" t="s">
        <v>903</v>
      </c>
      <c r="I273" s="77"/>
      <c r="J273" s="77" t="s">
        <v>6251</v>
      </c>
      <c r="M273" s="76">
        <v>272</v>
      </c>
    </row>
    <row r="274" spans="1:13" x14ac:dyDescent="0.3">
      <c r="A274" s="549" t="s">
        <v>351</v>
      </c>
      <c r="B274" s="202" t="s">
        <v>1007</v>
      </c>
      <c r="C274" s="201" t="s">
        <v>33</v>
      </c>
      <c r="D274" s="509" t="s">
        <v>34</v>
      </c>
      <c r="E274" s="588" t="s">
        <v>909</v>
      </c>
      <c r="F274" s="202" t="s">
        <v>910</v>
      </c>
      <c r="G274" s="201">
        <v>23</v>
      </c>
      <c r="H274" s="201" t="s">
        <v>913</v>
      </c>
      <c r="I274" s="77"/>
      <c r="J274" s="77" t="s">
        <v>6251</v>
      </c>
      <c r="M274" s="76">
        <v>273</v>
      </c>
    </row>
    <row r="275" spans="1:13" x14ac:dyDescent="0.3">
      <c r="A275" s="549" t="s">
        <v>353</v>
      </c>
      <c r="B275" s="202" t="s">
        <v>1008</v>
      </c>
      <c r="C275" s="201" t="s">
        <v>33</v>
      </c>
      <c r="D275" s="509" t="s">
        <v>34</v>
      </c>
      <c r="E275" s="588" t="s">
        <v>907</v>
      </c>
      <c r="F275" s="202" t="s">
        <v>908</v>
      </c>
      <c r="G275" s="201">
        <v>21</v>
      </c>
      <c r="H275" s="201" t="s">
        <v>903</v>
      </c>
      <c r="I275" s="77"/>
      <c r="J275" s="77" t="s">
        <v>6251</v>
      </c>
      <c r="M275" s="76">
        <v>274</v>
      </c>
    </row>
    <row r="276" spans="1:13" x14ac:dyDescent="0.3">
      <c r="A276" s="549" t="s">
        <v>354</v>
      </c>
      <c r="B276" s="202" t="s">
        <v>355</v>
      </c>
      <c r="C276" s="201" t="s">
        <v>33</v>
      </c>
      <c r="D276" s="509" t="s">
        <v>34</v>
      </c>
      <c r="E276" s="588" t="s">
        <v>909</v>
      </c>
      <c r="F276" s="202" t="s">
        <v>910</v>
      </c>
      <c r="G276" s="201">
        <v>23</v>
      </c>
      <c r="H276" s="201" t="s">
        <v>913</v>
      </c>
      <c r="I276" s="77"/>
      <c r="J276" s="77" t="s">
        <v>6251</v>
      </c>
      <c r="M276" s="76">
        <v>275</v>
      </c>
    </row>
    <row r="277" spans="1:13" x14ac:dyDescent="0.3">
      <c r="A277" s="549" t="s">
        <v>356</v>
      </c>
      <c r="B277" s="202" t="s">
        <v>357</v>
      </c>
      <c r="C277" s="201" t="s">
        <v>33</v>
      </c>
      <c r="D277" s="509" t="s">
        <v>34</v>
      </c>
      <c r="E277" s="588" t="s">
        <v>909</v>
      </c>
      <c r="F277" s="202" t="s">
        <v>910</v>
      </c>
      <c r="G277" s="201">
        <v>23</v>
      </c>
      <c r="H277" s="201" t="s">
        <v>913</v>
      </c>
      <c r="I277" s="77"/>
      <c r="J277" s="77" t="s">
        <v>6251</v>
      </c>
      <c r="M277" s="76">
        <v>276</v>
      </c>
    </row>
    <row r="278" spans="1:13" x14ac:dyDescent="0.3">
      <c r="A278" s="549" t="s">
        <v>358</v>
      </c>
      <c r="B278" s="202" t="s">
        <v>359</v>
      </c>
      <c r="C278" s="201" t="s">
        <v>33</v>
      </c>
      <c r="D278" s="509" t="s">
        <v>34</v>
      </c>
      <c r="E278" s="588" t="s">
        <v>901</v>
      </c>
      <c r="F278" s="202" t="s">
        <v>902</v>
      </c>
      <c r="G278" s="201">
        <v>21</v>
      </c>
      <c r="H278" s="201" t="s">
        <v>907</v>
      </c>
      <c r="I278" s="77"/>
      <c r="J278" s="77" t="s">
        <v>6251</v>
      </c>
      <c r="M278" s="76">
        <v>277</v>
      </c>
    </row>
    <row r="279" spans="1:13" x14ac:dyDescent="0.3">
      <c r="A279" s="549" t="s">
        <v>360</v>
      </c>
      <c r="B279" s="202" t="s">
        <v>361</v>
      </c>
      <c r="C279" s="201" t="s">
        <v>33</v>
      </c>
      <c r="D279" s="509" t="s">
        <v>34</v>
      </c>
      <c r="E279" s="588" t="s">
        <v>901</v>
      </c>
      <c r="F279" s="202" t="s">
        <v>902</v>
      </c>
      <c r="G279" s="201">
        <v>21</v>
      </c>
      <c r="H279" s="201" t="s">
        <v>907</v>
      </c>
      <c r="I279" s="77"/>
      <c r="J279" s="77" t="s">
        <v>6251</v>
      </c>
      <c r="M279" s="76">
        <v>278</v>
      </c>
    </row>
    <row r="280" spans="1:13" x14ac:dyDescent="0.3">
      <c r="A280" s="549" t="s">
        <v>370</v>
      </c>
      <c r="B280" s="202" t="s">
        <v>371</v>
      </c>
      <c r="C280" s="201" t="s">
        <v>35</v>
      </c>
      <c r="D280" s="509" t="s">
        <v>36</v>
      </c>
      <c r="E280" s="588" t="s">
        <v>911</v>
      </c>
      <c r="F280" s="202" t="s">
        <v>912</v>
      </c>
      <c r="G280" s="201">
        <v>21</v>
      </c>
      <c r="H280" s="201" t="s">
        <v>901</v>
      </c>
      <c r="I280" s="77"/>
      <c r="J280" s="77" t="s">
        <v>6252</v>
      </c>
      <c r="M280" s="76">
        <v>279</v>
      </c>
    </row>
    <row r="281" spans="1:13" x14ac:dyDescent="0.3">
      <c r="A281" s="549" t="s">
        <v>372</v>
      </c>
      <c r="B281" s="202" t="s">
        <v>1009</v>
      </c>
      <c r="C281" s="201" t="s">
        <v>35</v>
      </c>
      <c r="D281" s="509" t="s">
        <v>36</v>
      </c>
      <c r="E281" s="588" t="s">
        <v>911</v>
      </c>
      <c r="F281" s="202" t="s">
        <v>912</v>
      </c>
      <c r="G281" s="201">
        <v>21</v>
      </c>
      <c r="H281" s="201" t="s">
        <v>901</v>
      </c>
      <c r="I281" s="77"/>
      <c r="J281" s="77" t="s">
        <v>6252</v>
      </c>
      <c r="M281" s="76">
        <v>280</v>
      </c>
    </row>
    <row r="282" spans="1:13" x14ac:dyDescent="0.3">
      <c r="A282" s="549" t="s">
        <v>373</v>
      </c>
      <c r="B282" s="202" t="s">
        <v>374</v>
      </c>
      <c r="C282" s="201" t="s">
        <v>35</v>
      </c>
      <c r="D282" s="509" t="s">
        <v>36</v>
      </c>
      <c r="E282" s="588" t="s">
        <v>911</v>
      </c>
      <c r="F282" s="202" t="s">
        <v>912</v>
      </c>
      <c r="G282" s="201">
        <v>14</v>
      </c>
      <c r="H282" s="201" t="s">
        <v>877</v>
      </c>
      <c r="I282" s="77"/>
      <c r="J282" s="77" t="s">
        <v>6252</v>
      </c>
      <c r="M282" s="76">
        <v>281</v>
      </c>
    </row>
    <row r="283" spans="1:13" x14ac:dyDescent="0.3">
      <c r="A283" s="549" t="s">
        <v>375</v>
      </c>
      <c r="B283" s="202" t="s">
        <v>376</v>
      </c>
      <c r="C283" s="201" t="s">
        <v>35</v>
      </c>
      <c r="D283" s="509" t="s">
        <v>36</v>
      </c>
      <c r="E283" s="588" t="s">
        <v>911</v>
      </c>
      <c r="F283" s="202" t="s">
        <v>912</v>
      </c>
      <c r="G283" s="201">
        <v>15</v>
      </c>
      <c r="H283" s="201" t="s">
        <v>879</v>
      </c>
      <c r="I283" s="77"/>
      <c r="J283" s="77" t="s">
        <v>6252</v>
      </c>
      <c r="M283" s="76">
        <v>282</v>
      </c>
    </row>
    <row r="284" spans="1:13" x14ac:dyDescent="0.3">
      <c r="A284" s="549" t="s">
        <v>377</v>
      </c>
      <c r="B284" s="202" t="s">
        <v>378</v>
      </c>
      <c r="C284" s="201" t="s">
        <v>35</v>
      </c>
      <c r="D284" s="509" t="s">
        <v>36</v>
      </c>
      <c r="E284" s="588" t="s">
        <v>911</v>
      </c>
      <c r="F284" s="202" t="s">
        <v>912</v>
      </c>
      <c r="G284" s="201">
        <v>15</v>
      </c>
      <c r="H284" s="201" t="s">
        <v>881</v>
      </c>
      <c r="I284" s="77"/>
      <c r="J284" s="77" t="s">
        <v>6252</v>
      </c>
      <c r="M284" s="76">
        <v>283</v>
      </c>
    </row>
    <row r="285" spans="1:13" x14ac:dyDescent="0.3">
      <c r="A285" s="549" t="s">
        <v>362</v>
      </c>
      <c r="B285" s="202" t="s">
        <v>363</v>
      </c>
      <c r="C285" s="201" t="s">
        <v>33</v>
      </c>
      <c r="D285" s="509" t="s">
        <v>34</v>
      </c>
      <c r="E285" s="588" t="s">
        <v>901</v>
      </c>
      <c r="F285" s="202" t="s">
        <v>902</v>
      </c>
      <c r="G285" s="201">
        <v>21</v>
      </c>
      <c r="H285" s="201" t="s">
        <v>909</v>
      </c>
      <c r="I285" s="77"/>
      <c r="J285" s="77" t="s">
        <v>6251</v>
      </c>
      <c r="M285" s="76">
        <v>284</v>
      </c>
    </row>
    <row r="286" spans="1:13" x14ac:dyDescent="0.3">
      <c r="A286" s="549" t="s">
        <v>364</v>
      </c>
      <c r="B286" s="202" t="s">
        <v>365</v>
      </c>
      <c r="C286" s="201" t="s">
        <v>33</v>
      </c>
      <c r="D286" s="509" t="s">
        <v>34</v>
      </c>
      <c r="E286" s="588" t="s">
        <v>901</v>
      </c>
      <c r="F286" s="202" t="s">
        <v>902</v>
      </c>
      <c r="G286" s="201">
        <v>21</v>
      </c>
      <c r="H286" s="201" t="s">
        <v>907</v>
      </c>
      <c r="I286" s="77"/>
      <c r="J286" s="77" t="s">
        <v>6251</v>
      </c>
      <c r="M286" s="76">
        <v>285</v>
      </c>
    </row>
    <row r="287" spans="1:13" x14ac:dyDescent="0.3">
      <c r="A287" s="549" t="s">
        <v>214</v>
      </c>
      <c r="B287" s="202" t="s">
        <v>215</v>
      </c>
      <c r="C287" s="201" t="s">
        <v>19</v>
      </c>
      <c r="D287" s="509" t="s">
        <v>20</v>
      </c>
      <c r="E287" s="588" t="s">
        <v>877</v>
      </c>
      <c r="F287" s="202" t="s">
        <v>878</v>
      </c>
      <c r="G287" s="201">
        <v>12</v>
      </c>
      <c r="H287" s="201" t="s">
        <v>873</v>
      </c>
      <c r="I287" s="77"/>
      <c r="J287" s="77"/>
      <c r="M287" s="76">
        <v>286</v>
      </c>
    </row>
    <row r="288" spans="1:13" x14ac:dyDescent="0.3">
      <c r="A288" s="549" t="s">
        <v>216</v>
      </c>
      <c r="B288" s="202" t="s">
        <v>1010</v>
      </c>
      <c r="C288" s="201" t="s">
        <v>21</v>
      </c>
      <c r="D288" s="509" t="s">
        <v>22</v>
      </c>
      <c r="E288" s="588" t="s">
        <v>879</v>
      </c>
      <c r="F288" s="202" t="s">
        <v>880</v>
      </c>
      <c r="G288" s="201">
        <v>12</v>
      </c>
      <c r="H288" s="201" t="s">
        <v>873</v>
      </c>
      <c r="I288" s="77"/>
      <c r="J288" s="77"/>
      <c r="M288" s="76">
        <v>287</v>
      </c>
    </row>
    <row r="289" spans="1:13" x14ac:dyDescent="0.3">
      <c r="A289" s="549" t="s">
        <v>218</v>
      </c>
      <c r="B289" s="202" t="s">
        <v>1011</v>
      </c>
      <c r="C289" s="201" t="s">
        <v>21</v>
      </c>
      <c r="D289" s="509" t="s">
        <v>22</v>
      </c>
      <c r="E289" s="588" t="s">
        <v>881</v>
      </c>
      <c r="F289" s="202" t="s">
        <v>882</v>
      </c>
      <c r="G289" s="201">
        <v>12</v>
      </c>
      <c r="H289" s="201" t="s">
        <v>873</v>
      </c>
      <c r="I289" s="77"/>
      <c r="J289" s="77"/>
      <c r="M289" s="76">
        <v>288</v>
      </c>
    </row>
    <row r="290" spans="1:13" x14ac:dyDescent="0.3">
      <c r="A290" s="549" t="s">
        <v>221</v>
      </c>
      <c r="B290" s="202" t="s">
        <v>222</v>
      </c>
      <c r="C290" s="201" t="s">
        <v>23</v>
      </c>
      <c r="D290" s="509" t="s">
        <v>24</v>
      </c>
      <c r="E290" s="588" t="s">
        <v>885</v>
      </c>
      <c r="F290" s="202" t="s">
        <v>886</v>
      </c>
      <c r="G290" s="201">
        <v>12</v>
      </c>
      <c r="H290" s="201" t="s">
        <v>873</v>
      </c>
      <c r="I290" s="77"/>
      <c r="J290" s="77"/>
      <c r="M290" s="76">
        <v>289</v>
      </c>
    </row>
    <row r="291" spans="1:13" x14ac:dyDescent="0.3">
      <c r="A291" s="549" t="s">
        <v>385</v>
      </c>
      <c r="B291" s="202" t="s">
        <v>386</v>
      </c>
      <c r="C291" s="201" t="s">
        <v>37</v>
      </c>
      <c r="D291" s="509" t="s">
        <v>38</v>
      </c>
      <c r="E291" s="588" t="s">
        <v>913</v>
      </c>
      <c r="F291" s="202" t="s">
        <v>914</v>
      </c>
      <c r="G291" s="201">
        <v>21</v>
      </c>
      <c r="H291" s="201" t="s">
        <v>901</v>
      </c>
      <c r="I291" s="77"/>
      <c r="J291" s="77"/>
      <c r="M291" s="76">
        <v>290</v>
      </c>
    </row>
    <row r="292" spans="1:13" x14ac:dyDescent="0.3">
      <c r="A292" s="549" t="s">
        <v>387</v>
      </c>
      <c r="B292" s="202" t="s">
        <v>388</v>
      </c>
      <c r="C292" s="201" t="s">
        <v>37</v>
      </c>
      <c r="D292" s="509" t="s">
        <v>38</v>
      </c>
      <c r="E292" s="588" t="s">
        <v>913</v>
      </c>
      <c r="F292" s="202" t="s">
        <v>914</v>
      </c>
      <c r="G292" s="201">
        <v>25</v>
      </c>
      <c r="H292" s="201" t="s">
        <v>927</v>
      </c>
      <c r="I292" s="77"/>
      <c r="J292" s="77"/>
      <c r="M292" s="76">
        <v>291</v>
      </c>
    </row>
    <row r="293" spans="1:13" x14ac:dyDescent="0.3">
      <c r="A293" s="549" t="s">
        <v>219</v>
      </c>
      <c r="B293" s="202" t="s">
        <v>220</v>
      </c>
      <c r="C293" s="201" t="s">
        <v>661</v>
      </c>
      <c r="D293" s="509" t="s">
        <v>662</v>
      </c>
      <c r="E293" s="588" t="s">
        <v>883</v>
      </c>
      <c r="F293" s="202" t="s">
        <v>884</v>
      </c>
      <c r="G293" s="201">
        <v>12</v>
      </c>
      <c r="H293" s="201" t="s">
        <v>873</v>
      </c>
      <c r="I293" s="77"/>
      <c r="J293" s="77"/>
      <c r="M293" s="76">
        <v>292</v>
      </c>
    </row>
    <row r="294" spans="1:13" x14ac:dyDescent="0.3">
      <c r="A294" s="549" t="s">
        <v>795</v>
      </c>
      <c r="B294" s="202" t="s">
        <v>796</v>
      </c>
      <c r="C294" s="201" t="s">
        <v>21</v>
      </c>
      <c r="D294" s="509" t="s">
        <v>22</v>
      </c>
      <c r="E294" s="588" t="s">
        <v>879</v>
      </c>
      <c r="F294" s="202" t="s">
        <v>880</v>
      </c>
      <c r="G294" s="201">
        <v>12</v>
      </c>
      <c r="H294" s="201" t="s">
        <v>873</v>
      </c>
      <c r="I294" s="77"/>
      <c r="J294" s="77"/>
      <c r="M294" s="76">
        <v>293</v>
      </c>
    </row>
    <row r="295" spans="1:13" x14ac:dyDescent="0.3">
      <c r="A295" s="549" t="s">
        <v>392</v>
      </c>
      <c r="B295" s="202" t="s">
        <v>1012</v>
      </c>
      <c r="C295" s="201" t="s">
        <v>37</v>
      </c>
      <c r="D295" s="509" t="s">
        <v>38</v>
      </c>
      <c r="E295" s="588" t="s">
        <v>913</v>
      </c>
      <c r="F295" s="202" t="s">
        <v>914</v>
      </c>
      <c r="G295" s="201">
        <v>21</v>
      </c>
      <c r="H295" s="201" t="s">
        <v>901</v>
      </c>
      <c r="I295" s="77"/>
      <c r="J295" s="77"/>
      <c r="M295" s="76">
        <v>294</v>
      </c>
    </row>
    <row r="296" spans="1:13" x14ac:dyDescent="0.3">
      <c r="A296" s="549" t="s">
        <v>366</v>
      </c>
      <c r="B296" s="202" t="s">
        <v>367</v>
      </c>
      <c r="C296" s="201" t="s">
        <v>33</v>
      </c>
      <c r="D296" s="509" t="s">
        <v>34</v>
      </c>
      <c r="E296" s="588" t="s">
        <v>901</v>
      </c>
      <c r="F296" s="202" t="s">
        <v>902</v>
      </c>
      <c r="G296" s="201">
        <v>21</v>
      </c>
      <c r="H296" s="201" t="s">
        <v>909</v>
      </c>
      <c r="I296" s="77"/>
      <c r="J296" s="77" t="s">
        <v>6251</v>
      </c>
      <c r="M296" s="76">
        <v>295</v>
      </c>
    </row>
    <row r="297" spans="1:13" x14ac:dyDescent="0.3">
      <c r="A297" s="549" t="s">
        <v>368</v>
      </c>
      <c r="B297" s="202" t="s">
        <v>369</v>
      </c>
      <c r="C297" s="201" t="s">
        <v>33</v>
      </c>
      <c r="D297" s="509" t="s">
        <v>34</v>
      </c>
      <c r="E297" s="588" t="s">
        <v>901</v>
      </c>
      <c r="F297" s="202" t="s">
        <v>902</v>
      </c>
      <c r="G297" s="201">
        <v>21</v>
      </c>
      <c r="H297" s="201" t="s">
        <v>909</v>
      </c>
      <c r="I297" s="77"/>
      <c r="J297" s="77" t="s">
        <v>6251</v>
      </c>
      <c r="M297" s="76">
        <v>296</v>
      </c>
    </row>
    <row r="298" spans="1:13" x14ac:dyDescent="0.3">
      <c r="A298" s="549" t="s">
        <v>483</v>
      </c>
      <c r="B298" s="202" t="s">
        <v>1013</v>
      </c>
      <c r="C298" s="201" t="s">
        <v>33</v>
      </c>
      <c r="D298" s="509" t="s">
        <v>34</v>
      </c>
      <c r="E298" s="588" t="s">
        <v>901</v>
      </c>
      <c r="F298" s="202" t="s">
        <v>902</v>
      </c>
      <c r="G298" s="201">
        <v>21</v>
      </c>
      <c r="H298" s="201" t="s">
        <v>901</v>
      </c>
      <c r="I298" s="77"/>
      <c r="J298" s="77" t="s">
        <v>6251</v>
      </c>
      <c r="M298" s="76">
        <v>297</v>
      </c>
    </row>
    <row r="299" spans="1:13" x14ac:dyDescent="0.3">
      <c r="A299" s="549" t="s">
        <v>797</v>
      </c>
      <c r="B299" s="202" t="s">
        <v>798</v>
      </c>
      <c r="C299" s="201" t="s">
        <v>33</v>
      </c>
      <c r="D299" s="509" t="s">
        <v>34</v>
      </c>
      <c r="E299" s="588" t="s">
        <v>901</v>
      </c>
      <c r="F299" s="202" t="s">
        <v>902</v>
      </c>
      <c r="G299" s="201">
        <v>21</v>
      </c>
      <c r="H299" s="201" t="s">
        <v>901</v>
      </c>
      <c r="I299" s="77"/>
      <c r="J299" s="77" t="s">
        <v>6251</v>
      </c>
      <c r="M299" s="76">
        <v>298</v>
      </c>
    </row>
    <row r="300" spans="1:13" x14ac:dyDescent="0.3">
      <c r="A300" s="549" t="s">
        <v>484</v>
      </c>
      <c r="B300" s="202" t="s">
        <v>485</v>
      </c>
      <c r="C300" s="201" t="s">
        <v>33</v>
      </c>
      <c r="D300" s="509" t="s">
        <v>34</v>
      </c>
      <c r="E300" s="588" t="s">
        <v>901</v>
      </c>
      <c r="F300" s="202" t="s">
        <v>902</v>
      </c>
      <c r="G300" s="201">
        <v>22</v>
      </c>
      <c r="H300" s="201" t="s">
        <v>911</v>
      </c>
      <c r="I300" s="77"/>
      <c r="J300" s="77" t="s">
        <v>6251</v>
      </c>
      <c r="M300" s="76">
        <v>299</v>
      </c>
    </row>
    <row r="301" spans="1:13" x14ac:dyDescent="0.3">
      <c r="A301" s="549" t="s">
        <v>799</v>
      </c>
      <c r="B301" s="202" t="s">
        <v>800</v>
      </c>
      <c r="C301" s="201" t="s">
        <v>41</v>
      </c>
      <c r="D301" s="509" t="s">
        <v>42</v>
      </c>
      <c r="E301" s="588" t="s">
        <v>927</v>
      </c>
      <c r="F301" s="202" t="s">
        <v>928</v>
      </c>
      <c r="G301" s="201">
        <v>164</v>
      </c>
      <c r="H301" s="201" t="s">
        <v>929</v>
      </c>
      <c r="I301" s="77"/>
      <c r="J301" s="77"/>
      <c r="M301" s="76">
        <v>300</v>
      </c>
    </row>
    <row r="302" spans="1:13" x14ac:dyDescent="0.3">
      <c r="A302" s="549" t="s">
        <v>486</v>
      </c>
      <c r="B302" s="202" t="s">
        <v>487</v>
      </c>
      <c r="C302" s="201" t="s">
        <v>33</v>
      </c>
      <c r="D302" s="509" t="s">
        <v>34</v>
      </c>
      <c r="E302" s="588" t="s">
        <v>901</v>
      </c>
      <c r="F302" s="202" t="s">
        <v>902</v>
      </c>
      <c r="G302" s="201">
        <v>22</v>
      </c>
      <c r="H302" s="201" t="s">
        <v>911</v>
      </c>
      <c r="I302" s="77"/>
      <c r="J302" s="77" t="s">
        <v>6251</v>
      </c>
      <c r="M302" s="76">
        <v>301</v>
      </c>
    </row>
    <row r="303" spans="1:13" x14ac:dyDescent="0.3">
      <c r="A303" s="549" t="s">
        <v>488</v>
      </c>
      <c r="B303" s="202" t="s">
        <v>489</v>
      </c>
      <c r="C303" s="201" t="s">
        <v>33</v>
      </c>
      <c r="D303" s="509" t="s">
        <v>34</v>
      </c>
      <c r="E303" s="588" t="s">
        <v>901</v>
      </c>
      <c r="F303" s="202" t="s">
        <v>902</v>
      </c>
      <c r="G303" s="201">
        <v>22</v>
      </c>
      <c r="H303" s="201" t="s">
        <v>911</v>
      </c>
      <c r="I303" s="77"/>
      <c r="J303" s="77" t="s">
        <v>6251</v>
      </c>
      <c r="M303" s="76">
        <v>302</v>
      </c>
    </row>
    <row r="304" spans="1:13" x14ac:dyDescent="0.3">
      <c r="A304" s="549" t="s">
        <v>490</v>
      </c>
      <c r="B304" s="202" t="s">
        <v>1118</v>
      </c>
      <c r="C304" s="201" t="s">
        <v>41</v>
      </c>
      <c r="D304" s="509" t="s">
        <v>42</v>
      </c>
      <c r="E304" s="588" t="s">
        <v>921</v>
      </c>
      <c r="F304" s="202" t="s">
        <v>922</v>
      </c>
      <c r="G304" s="201">
        <v>164</v>
      </c>
      <c r="H304" s="201" t="s">
        <v>929</v>
      </c>
      <c r="I304" s="77"/>
      <c r="J304" s="77" t="s">
        <v>6253</v>
      </c>
      <c r="M304" s="76">
        <v>303</v>
      </c>
    </row>
    <row r="305" spans="1:13" x14ac:dyDescent="0.3">
      <c r="A305" s="549" t="s">
        <v>491</v>
      </c>
      <c r="B305" s="202" t="s">
        <v>1119</v>
      </c>
      <c r="C305" s="201" t="s">
        <v>41</v>
      </c>
      <c r="D305" s="509" t="s">
        <v>42</v>
      </c>
      <c r="E305" s="588" t="s">
        <v>923</v>
      </c>
      <c r="F305" s="202" t="s">
        <v>924</v>
      </c>
      <c r="G305" s="201">
        <v>164</v>
      </c>
      <c r="H305" s="201" t="s">
        <v>929</v>
      </c>
      <c r="I305" s="77"/>
      <c r="J305" s="77"/>
      <c r="M305" s="76">
        <v>304</v>
      </c>
    </row>
    <row r="306" spans="1:13" x14ac:dyDescent="0.3">
      <c r="A306" s="554" t="s">
        <v>801</v>
      </c>
      <c r="B306" s="514" t="s">
        <v>802</v>
      </c>
      <c r="C306" s="201" t="s">
        <v>33</v>
      </c>
      <c r="D306" s="509" t="s">
        <v>34</v>
      </c>
      <c r="E306" s="588" t="s">
        <v>901</v>
      </c>
      <c r="F306" s="202" t="s">
        <v>902</v>
      </c>
      <c r="G306" s="201">
        <v>22</v>
      </c>
      <c r="H306" s="201" t="s">
        <v>911</v>
      </c>
      <c r="I306" s="77"/>
      <c r="J306" s="77" t="s">
        <v>6251</v>
      </c>
      <c r="M306" s="76">
        <v>305</v>
      </c>
    </row>
    <row r="307" spans="1:13" x14ac:dyDescent="0.3">
      <c r="A307" s="549" t="s">
        <v>1120</v>
      </c>
      <c r="B307" s="202" t="s">
        <v>1121</v>
      </c>
      <c r="C307" s="201" t="s">
        <v>41</v>
      </c>
      <c r="D307" s="509" t="s">
        <v>42</v>
      </c>
      <c r="E307" s="588" t="s">
        <v>923</v>
      </c>
      <c r="F307" s="202" t="s">
        <v>924</v>
      </c>
      <c r="G307" s="201">
        <v>164</v>
      </c>
      <c r="H307" s="201" t="s">
        <v>929</v>
      </c>
      <c r="I307" s="77"/>
      <c r="J307" s="77" t="s">
        <v>6253</v>
      </c>
      <c r="M307" s="76">
        <v>306</v>
      </c>
    </row>
    <row r="308" spans="1:13" x14ac:dyDescent="0.3">
      <c r="A308" s="549" t="s">
        <v>492</v>
      </c>
      <c r="B308" s="202" t="s">
        <v>1014</v>
      </c>
      <c r="C308" s="201" t="s">
        <v>41</v>
      </c>
      <c r="D308" s="509" t="s">
        <v>42</v>
      </c>
      <c r="E308" s="588" t="s">
        <v>925</v>
      </c>
      <c r="F308" s="202" t="s">
        <v>926</v>
      </c>
      <c r="G308" s="201">
        <v>164</v>
      </c>
      <c r="H308" s="201" t="s">
        <v>929</v>
      </c>
      <c r="I308" s="77"/>
      <c r="J308" s="77" t="s">
        <v>6253</v>
      </c>
      <c r="M308" s="76">
        <v>307</v>
      </c>
    </row>
    <row r="309" spans="1:13" x14ac:dyDescent="0.3">
      <c r="A309" s="549" t="s">
        <v>493</v>
      </c>
      <c r="B309" s="202" t="s">
        <v>1015</v>
      </c>
      <c r="C309" s="201" t="s">
        <v>41</v>
      </c>
      <c r="D309" s="509" t="s">
        <v>42</v>
      </c>
      <c r="E309" s="588" t="s">
        <v>925</v>
      </c>
      <c r="F309" s="202" t="s">
        <v>926</v>
      </c>
      <c r="G309" s="201">
        <v>164</v>
      </c>
      <c r="H309" s="201" t="s">
        <v>929</v>
      </c>
      <c r="I309" s="77"/>
      <c r="J309" s="77" t="s">
        <v>6253</v>
      </c>
      <c r="M309" s="76">
        <v>308</v>
      </c>
    </row>
    <row r="310" spans="1:13" x14ac:dyDescent="0.3">
      <c r="A310" s="549" t="s">
        <v>2254</v>
      </c>
      <c r="B310" s="202" t="s">
        <v>2252</v>
      </c>
      <c r="C310" s="201" t="s">
        <v>39</v>
      </c>
      <c r="D310" s="509" t="s">
        <v>40</v>
      </c>
      <c r="E310" s="588" t="s">
        <v>915</v>
      </c>
      <c r="F310" s="202" t="s">
        <v>916</v>
      </c>
      <c r="G310" s="201">
        <v>22</v>
      </c>
      <c r="H310" s="201" t="s">
        <v>911</v>
      </c>
      <c r="I310" s="77"/>
      <c r="J310" s="77" t="s">
        <v>6251</v>
      </c>
      <c r="M310" s="76">
        <v>309</v>
      </c>
    </row>
    <row r="311" spans="1:13" x14ac:dyDescent="0.3">
      <c r="A311" s="551" t="s">
        <v>5841</v>
      </c>
      <c r="B311" s="202" t="s">
        <v>5831</v>
      </c>
      <c r="C311" s="201" t="s">
        <v>41</v>
      </c>
      <c r="D311" s="509" t="s">
        <v>42</v>
      </c>
      <c r="E311" s="588" t="s">
        <v>925</v>
      </c>
      <c r="F311" s="202" t="s">
        <v>926</v>
      </c>
      <c r="G311" s="201">
        <v>164</v>
      </c>
      <c r="H311" s="201" t="s">
        <v>929</v>
      </c>
      <c r="I311" s="77"/>
      <c r="J311" s="77" t="s">
        <v>6253</v>
      </c>
      <c r="M311" s="76">
        <v>310</v>
      </c>
    </row>
    <row r="312" spans="1:13" x14ac:dyDescent="0.3">
      <c r="A312" s="552" t="s">
        <v>803</v>
      </c>
      <c r="B312" s="511" t="s">
        <v>804</v>
      </c>
      <c r="C312" s="512" t="s">
        <v>41</v>
      </c>
      <c r="D312" s="513" t="s">
        <v>42</v>
      </c>
      <c r="E312" s="590" t="s">
        <v>925</v>
      </c>
      <c r="F312" s="511" t="s">
        <v>926</v>
      </c>
      <c r="G312" s="512">
        <v>164</v>
      </c>
      <c r="H312" s="512" t="s">
        <v>929</v>
      </c>
      <c r="I312" s="77"/>
      <c r="J312" s="77" t="s">
        <v>6253</v>
      </c>
      <c r="M312" s="76">
        <v>311</v>
      </c>
    </row>
    <row r="313" spans="1:13" x14ac:dyDescent="0.3">
      <c r="A313" s="552" t="s">
        <v>494</v>
      </c>
      <c r="B313" s="511" t="s">
        <v>495</v>
      </c>
      <c r="C313" s="512" t="s">
        <v>41</v>
      </c>
      <c r="D313" s="513" t="s">
        <v>42</v>
      </c>
      <c r="E313" s="590" t="s">
        <v>921</v>
      </c>
      <c r="F313" s="511" t="s">
        <v>922</v>
      </c>
      <c r="G313" s="512">
        <v>164</v>
      </c>
      <c r="H313" s="512" t="s">
        <v>929</v>
      </c>
      <c r="I313" s="77"/>
      <c r="J313" s="77" t="s">
        <v>6253</v>
      </c>
      <c r="M313" s="76">
        <v>312</v>
      </c>
    </row>
    <row r="314" spans="1:13" x14ac:dyDescent="0.3">
      <c r="A314" s="552" t="s">
        <v>496</v>
      </c>
      <c r="B314" s="511" t="s">
        <v>497</v>
      </c>
      <c r="C314" s="512" t="s">
        <v>41</v>
      </c>
      <c r="D314" s="513" t="s">
        <v>42</v>
      </c>
      <c r="E314" s="590" t="s">
        <v>925</v>
      </c>
      <c r="F314" s="511" t="s">
        <v>926</v>
      </c>
      <c r="G314" s="512">
        <v>164</v>
      </c>
      <c r="H314" s="512" t="s">
        <v>929</v>
      </c>
      <c r="I314" s="77"/>
      <c r="J314" s="77" t="s">
        <v>6253</v>
      </c>
      <c r="M314" s="76">
        <v>313</v>
      </c>
    </row>
    <row r="315" spans="1:13" x14ac:dyDescent="0.3">
      <c r="A315" s="552" t="s">
        <v>5962</v>
      </c>
      <c r="B315" s="511" t="s">
        <v>5953</v>
      </c>
      <c r="C315" s="512" t="s">
        <v>29</v>
      </c>
      <c r="D315" s="513" t="s">
        <v>30</v>
      </c>
      <c r="E315" s="590" t="s">
        <v>889</v>
      </c>
      <c r="F315" s="202" t="s">
        <v>6435</v>
      </c>
      <c r="G315" s="512"/>
      <c r="H315" s="512" t="s">
        <v>896</v>
      </c>
      <c r="I315" s="77"/>
      <c r="J315" s="77" t="s">
        <v>6249</v>
      </c>
      <c r="K315" s="305" t="s">
        <v>810</v>
      </c>
      <c r="L315" s="406" t="s">
        <v>6304</v>
      </c>
      <c r="M315" s="76">
        <v>314</v>
      </c>
    </row>
    <row r="316" spans="1:13" x14ac:dyDescent="0.3">
      <c r="A316" s="552" t="s">
        <v>5963</v>
      </c>
      <c r="B316" s="511" t="s">
        <v>265</v>
      </c>
      <c r="C316" s="512" t="s">
        <v>29</v>
      </c>
      <c r="D316" s="513" t="s">
        <v>30</v>
      </c>
      <c r="E316" s="590" t="s">
        <v>889</v>
      </c>
      <c r="F316" s="202" t="s">
        <v>6435</v>
      </c>
      <c r="G316" s="512"/>
      <c r="H316" s="512" t="s">
        <v>896</v>
      </c>
      <c r="I316" s="77"/>
      <c r="J316" s="77" t="s">
        <v>6249</v>
      </c>
      <c r="K316" s="305" t="s">
        <v>811</v>
      </c>
      <c r="L316" s="406" t="s">
        <v>6304</v>
      </c>
      <c r="M316" s="76">
        <v>315</v>
      </c>
    </row>
    <row r="317" spans="1:13" x14ac:dyDescent="0.3">
      <c r="A317" s="552" t="s">
        <v>5964</v>
      </c>
      <c r="B317" s="511" t="s">
        <v>5954</v>
      </c>
      <c r="C317" s="512" t="s">
        <v>29</v>
      </c>
      <c r="D317" s="513" t="s">
        <v>30</v>
      </c>
      <c r="E317" s="590" t="s">
        <v>889</v>
      </c>
      <c r="F317" s="202" t="s">
        <v>6435</v>
      </c>
      <c r="G317" s="512"/>
      <c r="H317" s="512" t="s">
        <v>896</v>
      </c>
      <c r="I317" s="77"/>
      <c r="J317" s="77" t="s">
        <v>6249</v>
      </c>
      <c r="K317" s="305" t="s">
        <v>812</v>
      </c>
      <c r="L317" s="406" t="s">
        <v>6304</v>
      </c>
      <c r="M317" s="76">
        <v>316</v>
      </c>
    </row>
    <row r="318" spans="1:13" x14ac:dyDescent="0.3">
      <c r="A318" s="552" t="s">
        <v>5965</v>
      </c>
      <c r="B318" s="511" t="s">
        <v>5955</v>
      </c>
      <c r="C318" s="512" t="s">
        <v>29</v>
      </c>
      <c r="D318" s="513" t="s">
        <v>30</v>
      </c>
      <c r="E318" s="590" t="s">
        <v>889</v>
      </c>
      <c r="F318" s="202" t="s">
        <v>6435</v>
      </c>
      <c r="G318" s="512"/>
      <c r="H318" s="512" t="s">
        <v>896</v>
      </c>
      <c r="I318" s="77"/>
      <c r="J318" s="77" t="s">
        <v>6249</v>
      </c>
      <c r="K318" s="305" t="s">
        <v>805</v>
      </c>
      <c r="L318" s="406" t="s">
        <v>6304</v>
      </c>
      <c r="M318" s="76">
        <v>317</v>
      </c>
    </row>
    <row r="319" spans="1:13" x14ac:dyDescent="0.3">
      <c r="A319" s="552" t="s">
        <v>5966</v>
      </c>
      <c r="B319" s="511" t="s">
        <v>5956</v>
      </c>
      <c r="C319" s="512" t="s">
        <v>29</v>
      </c>
      <c r="D319" s="513" t="s">
        <v>30</v>
      </c>
      <c r="E319" s="590" t="s">
        <v>889</v>
      </c>
      <c r="F319" s="202" t="s">
        <v>6435</v>
      </c>
      <c r="G319" s="512"/>
      <c r="H319" s="512" t="s">
        <v>896</v>
      </c>
      <c r="I319" s="77"/>
      <c r="J319" s="77" t="s">
        <v>6249</v>
      </c>
      <c r="K319" s="305" t="s">
        <v>806</v>
      </c>
      <c r="L319" s="406" t="s">
        <v>6304</v>
      </c>
      <c r="M319" s="76">
        <v>318</v>
      </c>
    </row>
    <row r="320" spans="1:13" x14ac:dyDescent="0.3">
      <c r="A320" s="552" t="s">
        <v>5967</v>
      </c>
      <c r="B320" s="511" t="s">
        <v>5957</v>
      </c>
      <c r="C320" s="512" t="s">
        <v>29</v>
      </c>
      <c r="D320" s="513" t="s">
        <v>30</v>
      </c>
      <c r="E320" s="590" t="s">
        <v>889</v>
      </c>
      <c r="F320" s="202" t="s">
        <v>6435</v>
      </c>
      <c r="G320" s="512"/>
      <c r="H320" s="512" t="s">
        <v>896</v>
      </c>
      <c r="I320" s="77"/>
      <c r="J320" s="77" t="s">
        <v>6249</v>
      </c>
      <c r="K320" s="305" t="s">
        <v>807</v>
      </c>
      <c r="L320" s="406" t="s">
        <v>6304</v>
      </c>
      <c r="M320" s="76">
        <v>319</v>
      </c>
    </row>
    <row r="321" spans="1:13" x14ac:dyDescent="0.3">
      <c r="A321" s="552" t="s">
        <v>5968</v>
      </c>
      <c r="B321" s="511" t="s">
        <v>5958</v>
      </c>
      <c r="C321" s="512" t="s">
        <v>29</v>
      </c>
      <c r="D321" s="513" t="s">
        <v>30</v>
      </c>
      <c r="E321" s="590" t="s">
        <v>889</v>
      </c>
      <c r="F321" s="202" t="s">
        <v>6435</v>
      </c>
      <c r="G321" s="512"/>
      <c r="H321" s="512" t="s">
        <v>896</v>
      </c>
      <c r="I321" s="77"/>
      <c r="J321" s="77"/>
      <c r="K321" s="305" t="s">
        <v>808</v>
      </c>
      <c r="L321" s="406" t="s">
        <v>6304</v>
      </c>
      <c r="M321" s="76">
        <v>320</v>
      </c>
    </row>
    <row r="322" spans="1:13" x14ac:dyDescent="0.3">
      <c r="A322" s="553" t="s">
        <v>5969</v>
      </c>
      <c r="B322" s="515" t="s">
        <v>5959</v>
      </c>
      <c r="C322" s="516" t="s">
        <v>29</v>
      </c>
      <c r="D322" s="517" t="s">
        <v>30</v>
      </c>
      <c r="E322" s="592" t="s">
        <v>889</v>
      </c>
      <c r="F322" s="202" t="s">
        <v>6435</v>
      </c>
      <c r="G322" s="512"/>
      <c r="H322" s="512" t="s">
        <v>896</v>
      </c>
      <c r="I322" s="77"/>
      <c r="J322" s="77" t="s">
        <v>6249</v>
      </c>
      <c r="K322" s="305" t="s">
        <v>1122</v>
      </c>
      <c r="L322" s="406" t="s">
        <v>6304</v>
      </c>
      <c r="M322" s="76">
        <v>321</v>
      </c>
    </row>
    <row r="323" spans="1:13" x14ac:dyDescent="0.3">
      <c r="A323" s="553" t="s">
        <v>5970</v>
      </c>
      <c r="B323" s="515" t="s">
        <v>5960</v>
      </c>
      <c r="C323" s="516" t="s">
        <v>29</v>
      </c>
      <c r="D323" s="517" t="s">
        <v>30</v>
      </c>
      <c r="E323" s="592" t="s">
        <v>889</v>
      </c>
      <c r="F323" s="202" t="s">
        <v>6435</v>
      </c>
      <c r="G323" s="512"/>
      <c r="H323" s="512" t="s">
        <v>896</v>
      </c>
      <c r="I323" s="77"/>
      <c r="J323" s="77" t="s">
        <v>6249</v>
      </c>
      <c r="K323" s="305" t="s">
        <v>809</v>
      </c>
      <c r="L323" s="406" t="s">
        <v>6304</v>
      </c>
      <c r="M323" s="76">
        <v>322</v>
      </c>
    </row>
    <row r="324" spans="1:13" x14ac:dyDescent="0.3">
      <c r="A324" s="552" t="s">
        <v>5973</v>
      </c>
      <c r="B324" s="511" t="s">
        <v>5961</v>
      </c>
      <c r="C324" s="512" t="s">
        <v>29</v>
      </c>
      <c r="D324" s="513" t="s">
        <v>30</v>
      </c>
      <c r="E324" s="590" t="s">
        <v>889</v>
      </c>
      <c r="F324" s="202" t="s">
        <v>6435</v>
      </c>
      <c r="G324" s="512"/>
      <c r="H324" s="512" t="s">
        <v>896</v>
      </c>
      <c r="I324" s="77"/>
      <c r="J324" s="77" t="s">
        <v>6249</v>
      </c>
      <c r="K324" s="305" t="s">
        <v>813</v>
      </c>
      <c r="L324" s="406" t="s">
        <v>6304</v>
      </c>
      <c r="M324" s="76">
        <v>323</v>
      </c>
    </row>
    <row r="325" spans="1:13" x14ac:dyDescent="0.3">
      <c r="A325" s="594" t="s">
        <v>6003</v>
      </c>
      <c r="B325" s="520" t="s">
        <v>6004</v>
      </c>
      <c r="C325" s="519" t="s">
        <v>29</v>
      </c>
      <c r="D325" s="520" t="s">
        <v>30</v>
      </c>
      <c r="E325" s="591" t="s">
        <v>6437</v>
      </c>
      <c r="F325" s="586" t="s">
        <v>6439</v>
      </c>
      <c r="G325" s="512"/>
      <c r="H325" s="512" t="s">
        <v>896</v>
      </c>
      <c r="I325" s="585"/>
      <c r="J325" s="77"/>
      <c r="K325" s="305" t="s">
        <v>774</v>
      </c>
      <c r="L325" s="406" t="s">
        <v>6304</v>
      </c>
      <c r="M325" s="76">
        <v>324</v>
      </c>
    </row>
    <row r="326" spans="1:13" x14ac:dyDescent="0.3">
      <c r="A326" s="594" t="s">
        <v>6005</v>
      </c>
      <c r="B326" s="520" t="s">
        <v>6006</v>
      </c>
      <c r="C326" s="519" t="s">
        <v>29</v>
      </c>
      <c r="D326" s="520" t="s">
        <v>30</v>
      </c>
      <c r="E326" s="591" t="s">
        <v>6437</v>
      </c>
      <c r="F326" s="586" t="s">
        <v>6439</v>
      </c>
      <c r="G326" s="512"/>
      <c r="H326" s="512" t="s">
        <v>896</v>
      </c>
      <c r="I326" s="585"/>
      <c r="J326" s="77"/>
      <c r="K326" s="305" t="s">
        <v>775</v>
      </c>
      <c r="L326" s="406" t="s">
        <v>6304</v>
      </c>
      <c r="M326" s="76">
        <v>325</v>
      </c>
    </row>
    <row r="327" spans="1:13" x14ac:dyDescent="0.3">
      <c r="A327" s="552" t="s">
        <v>6007</v>
      </c>
      <c r="B327" s="511" t="s">
        <v>6008</v>
      </c>
      <c r="C327" s="512" t="s">
        <v>29</v>
      </c>
      <c r="D327" s="513" t="s">
        <v>30</v>
      </c>
      <c r="E327" s="591" t="s">
        <v>6437</v>
      </c>
      <c r="F327" s="586" t="s">
        <v>6439</v>
      </c>
      <c r="G327" s="512"/>
      <c r="H327" s="512" t="s">
        <v>896</v>
      </c>
      <c r="I327" s="585"/>
      <c r="J327" s="77" t="s">
        <v>6249</v>
      </c>
      <c r="K327" s="305" t="s">
        <v>1101</v>
      </c>
      <c r="L327" s="406" t="s">
        <v>6304</v>
      </c>
      <c r="M327" s="76">
        <v>326</v>
      </c>
    </row>
    <row r="328" spans="1:13" x14ac:dyDescent="0.3">
      <c r="A328" s="552" t="s">
        <v>6009</v>
      </c>
      <c r="B328" s="511" t="s">
        <v>6010</v>
      </c>
      <c r="C328" s="512" t="s">
        <v>29</v>
      </c>
      <c r="D328" s="513" t="s">
        <v>30</v>
      </c>
      <c r="E328" s="591" t="s">
        <v>6437</v>
      </c>
      <c r="F328" s="586" t="s">
        <v>6439</v>
      </c>
      <c r="G328" s="512"/>
      <c r="H328" s="512" t="s">
        <v>896</v>
      </c>
      <c r="I328" s="585"/>
      <c r="J328" s="77" t="s">
        <v>6249</v>
      </c>
      <c r="K328" s="305" t="s">
        <v>1102</v>
      </c>
      <c r="L328" s="406" t="s">
        <v>6304</v>
      </c>
      <c r="M328" s="76">
        <v>327</v>
      </c>
    </row>
    <row r="329" spans="1:13" x14ac:dyDescent="0.3">
      <c r="A329" s="552" t="s">
        <v>6011</v>
      </c>
      <c r="B329" s="511" t="s">
        <v>6012</v>
      </c>
      <c r="C329" s="512" t="s">
        <v>29</v>
      </c>
      <c r="D329" s="513" t="s">
        <v>30</v>
      </c>
      <c r="E329" s="590" t="s">
        <v>900</v>
      </c>
      <c r="F329" s="587" t="s">
        <v>6440</v>
      </c>
      <c r="G329" s="512"/>
      <c r="H329" s="512" t="s">
        <v>896</v>
      </c>
      <c r="I329" s="77"/>
      <c r="J329" s="77"/>
      <c r="K329" s="305" t="s">
        <v>270</v>
      </c>
      <c r="L329" s="406" t="s">
        <v>6304</v>
      </c>
      <c r="M329" s="76">
        <v>328</v>
      </c>
    </row>
    <row r="330" spans="1:13" x14ac:dyDescent="0.3">
      <c r="A330" s="552" t="s">
        <v>6013</v>
      </c>
      <c r="B330" s="511" t="s">
        <v>6014</v>
      </c>
      <c r="C330" s="512" t="s">
        <v>29</v>
      </c>
      <c r="D330" s="513" t="s">
        <v>30</v>
      </c>
      <c r="E330" s="590" t="s">
        <v>900</v>
      </c>
      <c r="F330" s="587" t="s">
        <v>6440</v>
      </c>
      <c r="G330" s="512"/>
      <c r="H330" s="512" t="s">
        <v>896</v>
      </c>
      <c r="I330" s="77"/>
      <c r="J330" s="77"/>
      <c r="K330" s="305" t="s">
        <v>271</v>
      </c>
      <c r="L330" s="406" t="s">
        <v>6304</v>
      </c>
      <c r="M330" s="76">
        <v>329</v>
      </c>
    </row>
    <row r="331" spans="1:13" ht="21" customHeight="1" x14ac:dyDescent="0.3">
      <c r="A331" s="552" t="s">
        <v>6015</v>
      </c>
      <c r="B331" s="511" t="s">
        <v>6016</v>
      </c>
      <c r="C331" s="512" t="s">
        <v>29</v>
      </c>
      <c r="D331" s="513" t="s">
        <v>30</v>
      </c>
      <c r="E331" s="590" t="s">
        <v>900</v>
      </c>
      <c r="F331" s="587" t="s">
        <v>6440</v>
      </c>
      <c r="G331" s="512"/>
      <c r="H331" s="512" t="s">
        <v>896</v>
      </c>
      <c r="I331" s="77"/>
      <c r="J331" s="77" t="s">
        <v>6249</v>
      </c>
      <c r="K331" s="305" t="s">
        <v>1099</v>
      </c>
      <c r="L331" s="524" t="s">
        <v>6304</v>
      </c>
      <c r="M331" s="76">
        <v>330</v>
      </c>
    </row>
    <row r="332" spans="1:13" x14ac:dyDescent="0.3">
      <c r="A332" s="549" t="s">
        <v>6017</v>
      </c>
      <c r="B332" s="202" t="s">
        <v>6018</v>
      </c>
      <c r="C332" s="201" t="s">
        <v>29</v>
      </c>
      <c r="D332" s="509" t="s">
        <v>30</v>
      </c>
      <c r="E332" s="590" t="s">
        <v>900</v>
      </c>
      <c r="F332" s="587" t="s">
        <v>6440</v>
      </c>
      <c r="G332" s="201"/>
      <c r="H332" s="201" t="s">
        <v>896</v>
      </c>
      <c r="I332" s="77"/>
      <c r="J332" s="77" t="s">
        <v>6249</v>
      </c>
      <c r="K332" s="305" t="s">
        <v>1100</v>
      </c>
      <c r="L332" s="406" t="s">
        <v>6304</v>
      </c>
      <c r="M332" s="76">
        <v>331</v>
      </c>
    </row>
    <row r="333" spans="1:13" x14ac:dyDescent="0.3">
      <c r="A333" s="549" t="s">
        <v>5972</v>
      </c>
      <c r="B333" s="202" t="s">
        <v>5971</v>
      </c>
      <c r="C333" s="201" t="s">
        <v>29</v>
      </c>
      <c r="D333" s="509" t="s">
        <v>30</v>
      </c>
      <c r="E333" s="588" t="s">
        <v>889</v>
      </c>
      <c r="F333" s="202" t="s">
        <v>6435</v>
      </c>
      <c r="G333" s="201"/>
      <c r="H333" s="201" t="s">
        <v>896</v>
      </c>
      <c r="I333" s="77"/>
      <c r="J333" s="77"/>
      <c r="K333" s="305" t="s">
        <v>814</v>
      </c>
      <c r="L333" s="406" t="s">
        <v>6304</v>
      </c>
      <c r="M333" s="76">
        <v>332</v>
      </c>
    </row>
    <row r="334" spans="1:13" ht="21" customHeight="1" x14ac:dyDescent="0.8">
      <c r="A334" s="549" t="s">
        <v>5974</v>
      </c>
      <c r="B334" s="202" t="s">
        <v>6019</v>
      </c>
      <c r="C334" s="201" t="s">
        <v>29</v>
      </c>
      <c r="D334" s="509" t="s">
        <v>30</v>
      </c>
      <c r="E334" s="588" t="s">
        <v>889</v>
      </c>
      <c r="F334" s="202" t="s">
        <v>6435</v>
      </c>
      <c r="G334" s="201"/>
      <c r="H334" s="201" t="s">
        <v>896</v>
      </c>
      <c r="I334" s="77"/>
      <c r="J334" s="77" t="s">
        <v>6249</v>
      </c>
      <c r="L334" s="525" t="s">
        <v>6298</v>
      </c>
      <c r="M334" s="76">
        <v>333</v>
      </c>
    </row>
    <row r="335" spans="1:13" x14ac:dyDescent="0.3">
      <c r="A335" s="549" t="s">
        <v>393</v>
      </c>
      <c r="B335" s="202" t="s">
        <v>394</v>
      </c>
      <c r="C335" s="201" t="s">
        <v>39</v>
      </c>
      <c r="D335" s="509" t="s">
        <v>40</v>
      </c>
      <c r="E335" s="588" t="s">
        <v>915</v>
      </c>
      <c r="F335" s="202" t="s">
        <v>916</v>
      </c>
      <c r="G335" s="201">
        <v>21</v>
      </c>
      <c r="H335" s="201" t="s">
        <v>901</v>
      </c>
      <c r="I335" s="77"/>
      <c r="J335" s="77"/>
      <c r="M335" s="76">
        <v>334</v>
      </c>
    </row>
    <row r="336" spans="1:13" x14ac:dyDescent="0.3">
      <c r="A336" s="549" t="s">
        <v>395</v>
      </c>
      <c r="B336" s="202" t="s">
        <v>396</v>
      </c>
      <c r="C336" s="201" t="s">
        <v>39</v>
      </c>
      <c r="D336" s="509" t="s">
        <v>40</v>
      </c>
      <c r="E336" s="588" t="s">
        <v>915</v>
      </c>
      <c r="F336" s="202" t="s">
        <v>916</v>
      </c>
      <c r="G336" s="201">
        <v>21</v>
      </c>
      <c r="H336" s="201" t="s">
        <v>901</v>
      </c>
      <c r="I336" s="77"/>
      <c r="J336" s="77"/>
      <c r="M336" s="76">
        <v>335</v>
      </c>
    </row>
    <row r="337" spans="1:13" x14ac:dyDescent="0.3">
      <c r="A337" s="549" t="s">
        <v>397</v>
      </c>
      <c r="B337" s="202" t="s">
        <v>398</v>
      </c>
      <c r="C337" s="201" t="s">
        <v>39</v>
      </c>
      <c r="D337" s="509" t="s">
        <v>40</v>
      </c>
      <c r="E337" s="588" t="s">
        <v>915</v>
      </c>
      <c r="F337" s="202" t="s">
        <v>916</v>
      </c>
      <c r="G337" s="201">
        <v>25</v>
      </c>
      <c r="H337" s="201" t="s">
        <v>921</v>
      </c>
      <c r="I337" s="77"/>
      <c r="J337" s="77"/>
      <c r="M337" s="76">
        <v>336</v>
      </c>
    </row>
    <row r="338" spans="1:13" x14ac:dyDescent="0.3">
      <c r="A338" s="549" t="s">
        <v>399</v>
      </c>
      <c r="B338" s="202" t="s">
        <v>400</v>
      </c>
      <c r="C338" s="201" t="s">
        <v>39</v>
      </c>
      <c r="D338" s="509" t="s">
        <v>40</v>
      </c>
      <c r="E338" s="588" t="s">
        <v>915</v>
      </c>
      <c r="F338" s="202" t="s">
        <v>916</v>
      </c>
      <c r="G338" s="201">
        <v>25</v>
      </c>
      <c r="H338" s="201" t="s">
        <v>923</v>
      </c>
      <c r="I338" s="77"/>
      <c r="J338" s="77"/>
      <c r="M338" s="76">
        <v>337</v>
      </c>
    </row>
    <row r="339" spans="1:13" x14ac:dyDescent="0.3">
      <c r="A339" s="549" t="s">
        <v>401</v>
      </c>
      <c r="B339" s="202" t="s">
        <v>402</v>
      </c>
      <c r="C339" s="201" t="s">
        <v>39</v>
      </c>
      <c r="D339" s="509" t="s">
        <v>40</v>
      </c>
      <c r="E339" s="588" t="s">
        <v>915</v>
      </c>
      <c r="F339" s="202" t="s">
        <v>916</v>
      </c>
      <c r="G339" s="201">
        <v>21</v>
      </c>
      <c r="H339" s="201" t="s">
        <v>901</v>
      </c>
      <c r="I339" s="77"/>
      <c r="J339" s="77"/>
      <c r="M339" s="76">
        <v>338</v>
      </c>
    </row>
    <row r="340" spans="1:13" x14ac:dyDescent="0.3">
      <c r="A340" s="549" t="s">
        <v>403</v>
      </c>
      <c r="B340" s="202" t="s">
        <v>404</v>
      </c>
      <c r="C340" s="201" t="s">
        <v>39</v>
      </c>
      <c r="D340" s="509" t="s">
        <v>40</v>
      </c>
      <c r="E340" s="588" t="s">
        <v>915</v>
      </c>
      <c r="F340" s="202" t="s">
        <v>916</v>
      </c>
      <c r="G340" s="201">
        <v>25</v>
      </c>
      <c r="H340" s="201" t="s">
        <v>925</v>
      </c>
      <c r="I340" s="77"/>
      <c r="J340" s="77"/>
      <c r="M340" s="76">
        <v>339</v>
      </c>
    </row>
    <row r="341" spans="1:13" x14ac:dyDescent="0.3">
      <c r="A341" s="549" t="s">
        <v>405</v>
      </c>
      <c r="B341" s="202" t="s">
        <v>406</v>
      </c>
      <c r="C341" s="201" t="s">
        <v>39</v>
      </c>
      <c r="D341" s="509" t="s">
        <v>40</v>
      </c>
      <c r="E341" s="588" t="s">
        <v>915</v>
      </c>
      <c r="F341" s="202" t="s">
        <v>916</v>
      </c>
      <c r="G341" s="201">
        <v>25</v>
      </c>
      <c r="H341" s="201" t="s">
        <v>925</v>
      </c>
      <c r="I341" s="77"/>
      <c r="J341" s="77"/>
      <c r="M341" s="76">
        <v>340</v>
      </c>
    </row>
    <row r="342" spans="1:13" x14ac:dyDescent="0.3">
      <c r="A342" s="549" t="s">
        <v>407</v>
      </c>
      <c r="B342" s="202" t="s">
        <v>408</v>
      </c>
      <c r="C342" s="201" t="s">
        <v>39</v>
      </c>
      <c r="D342" s="509" t="s">
        <v>40</v>
      </c>
      <c r="E342" s="588" t="s">
        <v>915</v>
      </c>
      <c r="F342" s="202" t="s">
        <v>916</v>
      </c>
      <c r="G342" s="201">
        <v>25</v>
      </c>
      <c r="H342" s="201" t="s">
        <v>925</v>
      </c>
      <c r="I342" s="77"/>
      <c r="J342" s="77"/>
      <c r="M342" s="76">
        <v>341</v>
      </c>
    </row>
    <row r="343" spans="1:13" x14ac:dyDescent="0.3">
      <c r="A343" s="549" t="s">
        <v>409</v>
      </c>
      <c r="B343" s="202" t="s">
        <v>410</v>
      </c>
      <c r="C343" s="201" t="s">
        <v>39</v>
      </c>
      <c r="D343" s="509" t="s">
        <v>40</v>
      </c>
      <c r="E343" s="588" t="s">
        <v>915</v>
      </c>
      <c r="F343" s="202" t="s">
        <v>916</v>
      </c>
      <c r="G343" s="201">
        <v>25</v>
      </c>
      <c r="H343" s="201" t="s">
        <v>921</v>
      </c>
      <c r="I343" s="77"/>
      <c r="J343" s="77"/>
      <c r="M343" s="76">
        <v>342</v>
      </c>
    </row>
    <row r="344" spans="1:13" x14ac:dyDescent="0.3">
      <c r="A344" s="549" t="s">
        <v>411</v>
      </c>
      <c r="B344" s="202" t="s">
        <v>412</v>
      </c>
      <c r="C344" s="201" t="s">
        <v>39</v>
      </c>
      <c r="D344" s="509" t="s">
        <v>40</v>
      </c>
      <c r="E344" s="588" t="s">
        <v>917</v>
      </c>
      <c r="F344" s="202" t="s">
        <v>918</v>
      </c>
      <c r="G344" s="201">
        <v>24</v>
      </c>
      <c r="H344" s="201" t="s">
        <v>915</v>
      </c>
      <c r="I344" s="77"/>
      <c r="J344" s="77"/>
      <c r="M344" s="76">
        <v>343</v>
      </c>
    </row>
    <row r="345" spans="1:13" x14ac:dyDescent="0.3">
      <c r="A345" s="549" t="s">
        <v>413</v>
      </c>
      <c r="B345" s="202" t="s">
        <v>414</v>
      </c>
      <c r="C345" s="201" t="s">
        <v>39</v>
      </c>
      <c r="D345" s="509" t="s">
        <v>40</v>
      </c>
      <c r="E345" s="588" t="s">
        <v>917</v>
      </c>
      <c r="F345" s="202" t="s">
        <v>918</v>
      </c>
      <c r="G345" s="201">
        <v>24</v>
      </c>
      <c r="H345" s="201" t="s">
        <v>915</v>
      </c>
      <c r="I345" s="77"/>
      <c r="J345" s="77"/>
      <c r="M345" s="76">
        <v>344</v>
      </c>
    </row>
    <row r="346" spans="1:13" ht="21" customHeight="1" x14ac:dyDescent="0.3">
      <c r="A346" s="552" t="s">
        <v>415</v>
      </c>
      <c r="B346" s="511" t="s">
        <v>416</v>
      </c>
      <c r="C346" s="512" t="s">
        <v>39</v>
      </c>
      <c r="D346" s="513" t="s">
        <v>40</v>
      </c>
      <c r="E346" s="590" t="s">
        <v>917</v>
      </c>
      <c r="F346" s="511" t="s">
        <v>918</v>
      </c>
      <c r="G346" s="512">
        <v>24</v>
      </c>
      <c r="H346" s="512" t="s">
        <v>915</v>
      </c>
      <c r="I346" s="77"/>
      <c r="J346" s="77"/>
      <c r="L346" s="523"/>
      <c r="M346" s="76">
        <v>345</v>
      </c>
    </row>
    <row r="347" spans="1:13" x14ac:dyDescent="0.3">
      <c r="A347" s="549" t="s">
        <v>417</v>
      </c>
      <c r="B347" s="202" t="s">
        <v>418</v>
      </c>
      <c r="C347" s="201" t="s">
        <v>39</v>
      </c>
      <c r="D347" s="509" t="s">
        <v>40</v>
      </c>
      <c r="E347" s="588" t="s">
        <v>917</v>
      </c>
      <c r="F347" s="202" t="s">
        <v>918</v>
      </c>
      <c r="G347" s="201">
        <v>24</v>
      </c>
      <c r="H347" s="201" t="s">
        <v>915</v>
      </c>
      <c r="I347" s="77"/>
      <c r="J347" s="77"/>
      <c r="M347" s="76">
        <v>346</v>
      </c>
    </row>
    <row r="348" spans="1:13" x14ac:dyDescent="0.3">
      <c r="A348" s="549" t="s">
        <v>419</v>
      </c>
      <c r="B348" s="202" t="s">
        <v>420</v>
      </c>
      <c r="C348" s="201" t="s">
        <v>39</v>
      </c>
      <c r="D348" s="509" t="s">
        <v>40</v>
      </c>
      <c r="E348" s="588" t="s">
        <v>917</v>
      </c>
      <c r="F348" s="202" t="s">
        <v>918</v>
      </c>
      <c r="G348" s="201">
        <v>24</v>
      </c>
      <c r="H348" s="201" t="s">
        <v>915</v>
      </c>
      <c r="I348" s="77"/>
      <c r="J348" s="77"/>
      <c r="M348" s="76">
        <v>347</v>
      </c>
    </row>
    <row r="349" spans="1:13" ht="21" customHeight="1" x14ac:dyDescent="0.8">
      <c r="A349" s="549" t="s">
        <v>5976</v>
      </c>
      <c r="B349" s="202" t="s">
        <v>5975</v>
      </c>
      <c r="C349" s="201" t="s">
        <v>39</v>
      </c>
      <c r="D349" s="509" t="s">
        <v>40</v>
      </c>
      <c r="E349" s="588" t="s">
        <v>917</v>
      </c>
      <c r="F349" s="202" t="s">
        <v>918</v>
      </c>
      <c r="G349" s="201"/>
      <c r="H349" s="201" t="s">
        <v>915</v>
      </c>
      <c r="I349" s="77"/>
      <c r="J349" s="77"/>
      <c r="L349" s="525" t="s">
        <v>6298</v>
      </c>
      <c r="M349" s="76">
        <v>348</v>
      </c>
    </row>
    <row r="350" spans="1:13" x14ac:dyDescent="0.3">
      <c r="A350" s="549" t="s">
        <v>421</v>
      </c>
      <c r="B350" s="202" t="s">
        <v>422</v>
      </c>
      <c r="C350" s="201" t="s">
        <v>39</v>
      </c>
      <c r="D350" s="509" t="s">
        <v>40</v>
      </c>
      <c r="E350" s="588" t="s">
        <v>917</v>
      </c>
      <c r="F350" s="202" t="s">
        <v>918</v>
      </c>
      <c r="G350" s="201">
        <v>24</v>
      </c>
      <c r="H350" s="201" t="s">
        <v>915</v>
      </c>
      <c r="I350" s="77"/>
      <c r="J350" s="77"/>
      <c r="M350" s="76">
        <v>349</v>
      </c>
    </row>
    <row r="351" spans="1:13" x14ac:dyDescent="0.3">
      <c r="A351" s="549" t="s">
        <v>423</v>
      </c>
      <c r="B351" s="202" t="s">
        <v>424</v>
      </c>
      <c r="C351" s="201" t="s">
        <v>39</v>
      </c>
      <c r="D351" s="509" t="s">
        <v>40</v>
      </c>
      <c r="E351" s="588" t="s">
        <v>917</v>
      </c>
      <c r="F351" s="202" t="s">
        <v>918</v>
      </c>
      <c r="G351" s="201">
        <v>24</v>
      </c>
      <c r="H351" s="201" t="s">
        <v>915</v>
      </c>
      <c r="I351" s="77"/>
      <c r="J351" s="77"/>
      <c r="M351" s="76">
        <v>350</v>
      </c>
    </row>
    <row r="352" spans="1:13" x14ac:dyDescent="0.3">
      <c r="A352" s="549" t="s">
        <v>425</v>
      </c>
      <c r="B352" s="202" t="s">
        <v>426</v>
      </c>
      <c r="C352" s="201" t="s">
        <v>39</v>
      </c>
      <c r="D352" s="509" t="s">
        <v>40</v>
      </c>
      <c r="E352" s="588" t="s">
        <v>917</v>
      </c>
      <c r="F352" s="202" t="s">
        <v>918</v>
      </c>
      <c r="G352" s="201">
        <v>24</v>
      </c>
      <c r="H352" s="201" t="s">
        <v>915</v>
      </c>
      <c r="I352" s="77"/>
      <c r="J352" s="77"/>
      <c r="M352" s="76">
        <v>351</v>
      </c>
    </row>
    <row r="353" spans="1:13" x14ac:dyDescent="0.3">
      <c r="A353" s="549" t="s">
        <v>815</v>
      </c>
      <c r="B353" s="202" t="s">
        <v>816</v>
      </c>
      <c r="C353" s="201" t="s">
        <v>39</v>
      </c>
      <c r="D353" s="509" t="s">
        <v>40</v>
      </c>
      <c r="E353" s="588" t="s">
        <v>917</v>
      </c>
      <c r="F353" s="202" t="s">
        <v>918</v>
      </c>
      <c r="G353" s="201">
        <v>24</v>
      </c>
      <c r="H353" s="201" t="s">
        <v>917</v>
      </c>
      <c r="I353" s="77"/>
      <c r="J353" s="77"/>
      <c r="M353" s="76">
        <v>352</v>
      </c>
    </row>
    <row r="354" spans="1:13" x14ac:dyDescent="0.3">
      <c r="A354" s="549" t="s">
        <v>427</v>
      </c>
      <c r="B354" s="202" t="s">
        <v>428</v>
      </c>
      <c r="C354" s="201" t="s">
        <v>39</v>
      </c>
      <c r="D354" s="509" t="s">
        <v>40</v>
      </c>
      <c r="E354" s="588" t="s">
        <v>917</v>
      </c>
      <c r="F354" s="202" t="s">
        <v>918</v>
      </c>
      <c r="G354" s="201">
        <v>24</v>
      </c>
      <c r="H354" s="201" t="s">
        <v>917</v>
      </c>
      <c r="I354" s="77"/>
      <c r="J354" s="77"/>
      <c r="M354" s="76">
        <v>353</v>
      </c>
    </row>
    <row r="355" spans="1:13" x14ac:dyDescent="0.3">
      <c r="A355" s="549" t="s">
        <v>817</v>
      </c>
      <c r="B355" s="202" t="s">
        <v>818</v>
      </c>
      <c r="C355" s="201" t="s">
        <v>39</v>
      </c>
      <c r="D355" s="509" t="s">
        <v>40</v>
      </c>
      <c r="E355" s="588" t="s">
        <v>917</v>
      </c>
      <c r="F355" s="202" t="s">
        <v>918</v>
      </c>
      <c r="G355" s="201">
        <v>24</v>
      </c>
      <c r="H355" s="201" t="s">
        <v>917</v>
      </c>
      <c r="I355" s="77"/>
      <c r="J355" s="77"/>
      <c r="M355" s="76">
        <v>354</v>
      </c>
    </row>
    <row r="356" spans="1:13" x14ac:dyDescent="0.3">
      <c r="A356" s="549" t="s">
        <v>819</v>
      </c>
      <c r="B356" s="202" t="s">
        <v>820</v>
      </c>
      <c r="C356" s="201" t="s">
        <v>39</v>
      </c>
      <c r="D356" s="509" t="s">
        <v>40</v>
      </c>
      <c r="E356" s="588" t="s">
        <v>917</v>
      </c>
      <c r="F356" s="202" t="s">
        <v>918</v>
      </c>
      <c r="G356" s="201">
        <v>24</v>
      </c>
      <c r="H356" s="201" t="s">
        <v>917</v>
      </c>
      <c r="I356" s="77"/>
      <c r="J356" s="77"/>
      <c r="M356" s="76">
        <v>355</v>
      </c>
    </row>
    <row r="357" spans="1:13" x14ac:dyDescent="0.3">
      <c r="A357" s="549" t="s">
        <v>821</v>
      </c>
      <c r="B357" s="202" t="s">
        <v>822</v>
      </c>
      <c r="C357" s="201" t="s">
        <v>39</v>
      </c>
      <c r="D357" s="509" t="s">
        <v>40</v>
      </c>
      <c r="E357" s="588" t="s">
        <v>917</v>
      </c>
      <c r="F357" s="202" t="s">
        <v>918</v>
      </c>
      <c r="G357" s="201">
        <v>24</v>
      </c>
      <c r="H357" s="201" t="s">
        <v>917</v>
      </c>
      <c r="I357" s="77"/>
      <c r="J357" s="77"/>
      <c r="M357" s="76">
        <v>356</v>
      </c>
    </row>
    <row r="358" spans="1:13" x14ac:dyDescent="0.3">
      <c r="A358" s="549" t="s">
        <v>429</v>
      </c>
      <c r="B358" s="202" t="s">
        <v>430</v>
      </c>
      <c r="C358" s="201" t="s">
        <v>39</v>
      </c>
      <c r="D358" s="509" t="s">
        <v>40</v>
      </c>
      <c r="E358" s="588" t="s">
        <v>917</v>
      </c>
      <c r="F358" s="202" t="s">
        <v>918</v>
      </c>
      <c r="G358" s="201">
        <v>24</v>
      </c>
      <c r="H358" s="201" t="s">
        <v>917</v>
      </c>
      <c r="I358" s="77"/>
      <c r="J358" s="77"/>
      <c r="M358" s="76">
        <v>357</v>
      </c>
    </row>
    <row r="359" spans="1:13" x14ac:dyDescent="0.3">
      <c r="A359" s="549" t="s">
        <v>431</v>
      </c>
      <c r="B359" s="202" t="s">
        <v>432</v>
      </c>
      <c r="C359" s="201" t="s">
        <v>39</v>
      </c>
      <c r="D359" s="509" t="s">
        <v>40</v>
      </c>
      <c r="E359" s="588" t="s">
        <v>919</v>
      </c>
      <c r="F359" s="202" t="s">
        <v>920</v>
      </c>
      <c r="G359" s="201">
        <v>24</v>
      </c>
      <c r="H359" s="201" t="s">
        <v>915</v>
      </c>
      <c r="I359" s="77"/>
      <c r="J359" s="77"/>
      <c r="M359" s="76">
        <v>358</v>
      </c>
    </row>
    <row r="360" spans="1:13" x14ac:dyDescent="0.3">
      <c r="A360" s="549" t="s">
        <v>433</v>
      </c>
      <c r="B360" s="202" t="s">
        <v>434</v>
      </c>
      <c r="C360" s="201" t="s">
        <v>39</v>
      </c>
      <c r="D360" s="509" t="s">
        <v>40</v>
      </c>
      <c r="E360" s="588" t="s">
        <v>919</v>
      </c>
      <c r="F360" s="202" t="s">
        <v>920</v>
      </c>
      <c r="G360" s="201">
        <v>24</v>
      </c>
      <c r="H360" s="201" t="s">
        <v>915</v>
      </c>
      <c r="I360" s="77"/>
      <c r="J360" s="77"/>
      <c r="M360" s="76">
        <v>359</v>
      </c>
    </row>
    <row r="361" spans="1:13" x14ac:dyDescent="0.3">
      <c r="A361" s="549" t="s">
        <v>435</v>
      </c>
      <c r="B361" s="202" t="s">
        <v>436</v>
      </c>
      <c r="C361" s="201" t="s">
        <v>39</v>
      </c>
      <c r="D361" s="509" t="s">
        <v>40</v>
      </c>
      <c r="E361" s="588" t="s">
        <v>915</v>
      </c>
      <c r="F361" s="202" t="s">
        <v>916</v>
      </c>
      <c r="G361" s="201">
        <v>25</v>
      </c>
      <c r="H361" s="201" t="s">
        <v>925</v>
      </c>
      <c r="I361" s="77"/>
      <c r="J361" s="77"/>
      <c r="M361" s="76">
        <v>360</v>
      </c>
    </row>
    <row r="362" spans="1:13" x14ac:dyDescent="0.3">
      <c r="A362" s="549" t="s">
        <v>437</v>
      </c>
      <c r="B362" s="202" t="s">
        <v>438</v>
      </c>
      <c r="C362" s="201" t="s">
        <v>39</v>
      </c>
      <c r="D362" s="509" t="s">
        <v>40</v>
      </c>
      <c r="E362" s="588" t="s">
        <v>915</v>
      </c>
      <c r="F362" s="202" t="s">
        <v>916</v>
      </c>
      <c r="G362" s="201">
        <v>19</v>
      </c>
      <c r="H362" s="201" t="s">
        <v>889</v>
      </c>
      <c r="I362" s="77"/>
      <c r="J362" s="77"/>
      <c r="M362" s="76">
        <v>361</v>
      </c>
    </row>
    <row r="363" spans="1:13" x14ac:dyDescent="0.3">
      <c r="A363" s="549" t="s">
        <v>439</v>
      </c>
      <c r="B363" s="202" t="s">
        <v>440</v>
      </c>
      <c r="C363" s="201" t="s">
        <v>39</v>
      </c>
      <c r="D363" s="509" t="s">
        <v>40</v>
      </c>
      <c r="E363" s="588" t="s">
        <v>915</v>
      </c>
      <c r="F363" s="202" t="s">
        <v>916</v>
      </c>
      <c r="G363" s="201">
        <v>19</v>
      </c>
      <c r="H363" s="201" t="s">
        <v>889</v>
      </c>
      <c r="I363" s="77"/>
      <c r="J363" s="77"/>
      <c r="M363" s="76">
        <v>362</v>
      </c>
    </row>
    <row r="364" spans="1:13" x14ac:dyDescent="0.3">
      <c r="A364" s="549" t="s">
        <v>441</v>
      </c>
      <c r="B364" s="202" t="s">
        <v>442</v>
      </c>
      <c r="C364" s="201" t="s">
        <v>39</v>
      </c>
      <c r="D364" s="509" t="s">
        <v>40</v>
      </c>
      <c r="E364" s="588" t="s">
        <v>915</v>
      </c>
      <c r="F364" s="202" t="s">
        <v>916</v>
      </c>
      <c r="G364" s="201">
        <v>19</v>
      </c>
      <c r="H364" s="201" t="s">
        <v>889</v>
      </c>
      <c r="I364" s="77"/>
      <c r="J364" s="77"/>
      <c r="M364" s="76">
        <v>363</v>
      </c>
    </row>
    <row r="365" spans="1:13" x14ac:dyDescent="0.3">
      <c r="A365" s="549" t="s">
        <v>443</v>
      </c>
      <c r="B365" s="202" t="s">
        <v>444</v>
      </c>
      <c r="C365" s="201" t="s">
        <v>39</v>
      </c>
      <c r="D365" s="509" t="s">
        <v>40</v>
      </c>
      <c r="E365" s="588" t="s">
        <v>915</v>
      </c>
      <c r="F365" s="202" t="s">
        <v>916</v>
      </c>
      <c r="G365" s="201">
        <v>19</v>
      </c>
      <c r="H365" s="201" t="s">
        <v>889</v>
      </c>
      <c r="I365" s="77"/>
      <c r="J365" s="77"/>
      <c r="M365" s="76">
        <v>364</v>
      </c>
    </row>
    <row r="366" spans="1:13" x14ac:dyDescent="0.3">
      <c r="A366" s="549" t="s">
        <v>445</v>
      </c>
      <c r="B366" s="202" t="s">
        <v>446</v>
      </c>
      <c r="C366" s="201" t="s">
        <v>39</v>
      </c>
      <c r="D366" s="509" t="s">
        <v>40</v>
      </c>
      <c r="E366" s="588" t="s">
        <v>915</v>
      </c>
      <c r="F366" s="202" t="s">
        <v>916</v>
      </c>
      <c r="G366" s="201">
        <v>19</v>
      </c>
      <c r="H366" s="201" t="s">
        <v>889</v>
      </c>
      <c r="I366" s="77"/>
      <c r="J366" s="77"/>
      <c r="M366" s="76">
        <v>365</v>
      </c>
    </row>
    <row r="367" spans="1:13" x14ac:dyDescent="0.3">
      <c r="A367" s="549" t="s">
        <v>447</v>
      </c>
      <c r="B367" s="202" t="s">
        <v>448</v>
      </c>
      <c r="C367" s="201" t="s">
        <v>39</v>
      </c>
      <c r="D367" s="509" t="s">
        <v>40</v>
      </c>
      <c r="E367" s="588" t="s">
        <v>915</v>
      </c>
      <c r="F367" s="202" t="s">
        <v>916</v>
      </c>
      <c r="G367" s="201">
        <v>19</v>
      </c>
      <c r="H367" s="201" t="s">
        <v>889</v>
      </c>
      <c r="I367" s="77"/>
      <c r="J367" s="77"/>
      <c r="M367" s="76">
        <v>366</v>
      </c>
    </row>
    <row r="368" spans="1:13" x14ac:dyDescent="0.3">
      <c r="A368" s="549" t="s">
        <v>449</v>
      </c>
      <c r="B368" s="202" t="s">
        <v>450</v>
      </c>
      <c r="C368" s="201" t="s">
        <v>39</v>
      </c>
      <c r="D368" s="509" t="s">
        <v>40</v>
      </c>
      <c r="E368" s="588" t="s">
        <v>915</v>
      </c>
      <c r="F368" s="202" t="s">
        <v>916</v>
      </c>
      <c r="G368" s="201">
        <v>19</v>
      </c>
      <c r="H368" s="201" t="s">
        <v>889</v>
      </c>
      <c r="I368" s="77"/>
      <c r="J368" s="77"/>
      <c r="M368" s="76">
        <v>367</v>
      </c>
    </row>
    <row r="369" spans="1:13" x14ac:dyDescent="0.3">
      <c r="A369" s="549" t="s">
        <v>451</v>
      </c>
      <c r="B369" s="202" t="s">
        <v>452</v>
      </c>
      <c r="C369" s="201" t="s">
        <v>39</v>
      </c>
      <c r="D369" s="509" t="s">
        <v>40</v>
      </c>
      <c r="E369" s="588" t="s">
        <v>915</v>
      </c>
      <c r="F369" s="202" t="s">
        <v>916</v>
      </c>
      <c r="G369" s="201">
        <v>19</v>
      </c>
      <c r="H369" s="201" t="s">
        <v>889</v>
      </c>
      <c r="I369" s="77"/>
      <c r="J369" s="77"/>
      <c r="M369" s="76">
        <v>368</v>
      </c>
    </row>
    <row r="370" spans="1:13" x14ac:dyDescent="0.3">
      <c r="A370" s="549" t="s">
        <v>453</v>
      </c>
      <c r="B370" s="202" t="s">
        <v>454</v>
      </c>
      <c r="C370" s="201" t="s">
        <v>39</v>
      </c>
      <c r="D370" s="509" t="s">
        <v>40</v>
      </c>
      <c r="E370" s="588" t="s">
        <v>915</v>
      </c>
      <c r="F370" s="202" t="s">
        <v>916</v>
      </c>
      <c r="G370" s="201">
        <v>19</v>
      </c>
      <c r="H370" s="201" t="s">
        <v>889</v>
      </c>
      <c r="I370" s="77"/>
      <c r="J370" s="77"/>
      <c r="M370" s="76">
        <v>369</v>
      </c>
    </row>
    <row r="371" spans="1:13" x14ac:dyDescent="0.3">
      <c r="A371" s="549" t="s">
        <v>455</v>
      </c>
      <c r="B371" s="202" t="s">
        <v>456</v>
      </c>
      <c r="C371" s="201" t="s">
        <v>39</v>
      </c>
      <c r="D371" s="509" t="s">
        <v>40</v>
      </c>
      <c r="E371" s="588" t="s">
        <v>917</v>
      </c>
      <c r="F371" s="202" t="s">
        <v>918</v>
      </c>
      <c r="G371" s="201">
        <v>24</v>
      </c>
      <c r="H371" s="201" t="s">
        <v>917</v>
      </c>
      <c r="I371" s="77"/>
      <c r="J371" s="77"/>
      <c r="M371" s="76">
        <v>370</v>
      </c>
    </row>
    <row r="372" spans="1:13" x14ac:dyDescent="0.3">
      <c r="A372" s="549" t="s">
        <v>457</v>
      </c>
      <c r="B372" s="202" t="s">
        <v>458</v>
      </c>
      <c r="C372" s="201" t="s">
        <v>39</v>
      </c>
      <c r="D372" s="509" t="s">
        <v>40</v>
      </c>
      <c r="E372" s="588" t="s">
        <v>917</v>
      </c>
      <c r="F372" s="202" t="s">
        <v>918</v>
      </c>
      <c r="G372" s="201">
        <v>24</v>
      </c>
      <c r="H372" s="201" t="s">
        <v>917</v>
      </c>
      <c r="I372" s="77"/>
      <c r="J372" s="77"/>
      <c r="M372" s="76">
        <v>371</v>
      </c>
    </row>
    <row r="373" spans="1:13" x14ac:dyDescent="0.3">
      <c r="A373" s="549" t="s">
        <v>459</v>
      </c>
      <c r="B373" s="202" t="s">
        <v>460</v>
      </c>
      <c r="C373" s="201" t="s">
        <v>39</v>
      </c>
      <c r="D373" s="509" t="s">
        <v>40</v>
      </c>
      <c r="E373" s="588" t="s">
        <v>917</v>
      </c>
      <c r="F373" s="202" t="s">
        <v>918</v>
      </c>
      <c r="G373" s="201">
        <v>24</v>
      </c>
      <c r="H373" s="201" t="s">
        <v>917</v>
      </c>
      <c r="I373" s="77"/>
      <c r="J373" s="77"/>
      <c r="M373" s="76">
        <v>372</v>
      </c>
    </row>
    <row r="374" spans="1:13" x14ac:dyDescent="0.3">
      <c r="A374" s="549" t="s">
        <v>461</v>
      </c>
      <c r="B374" s="202" t="s">
        <v>462</v>
      </c>
      <c r="C374" s="201" t="s">
        <v>39</v>
      </c>
      <c r="D374" s="509" t="s">
        <v>40</v>
      </c>
      <c r="E374" s="588" t="s">
        <v>917</v>
      </c>
      <c r="F374" s="202" t="s">
        <v>918</v>
      </c>
      <c r="G374" s="201">
        <v>24</v>
      </c>
      <c r="H374" s="201" t="s">
        <v>917</v>
      </c>
      <c r="I374" s="77"/>
      <c r="J374" s="77"/>
      <c r="M374" s="76">
        <v>373</v>
      </c>
    </row>
    <row r="375" spans="1:13" x14ac:dyDescent="0.3">
      <c r="A375" s="549" t="s">
        <v>463</v>
      </c>
      <c r="B375" s="202" t="s">
        <v>464</v>
      </c>
      <c r="C375" s="201" t="s">
        <v>39</v>
      </c>
      <c r="D375" s="509" t="s">
        <v>40</v>
      </c>
      <c r="E375" s="588" t="s">
        <v>917</v>
      </c>
      <c r="F375" s="202" t="s">
        <v>918</v>
      </c>
      <c r="G375" s="201">
        <v>24</v>
      </c>
      <c r="H375" s="201" t="s">
        <v>917</v>
      </c>
      <c r="I375" s="77"/>
      <c r="J375" s="77"/>
      <c r="M375" s="76">
        <v>374</v>
      </c>
    </row>
    <row r="376" spans="1:13" x14ac:dyDescent="0.3">
      <c r="A376" s="549" t="s">
        <v>465</v>
      </c>
      <c r="B376" s="202" t="s">
        <v>466</v>
      </c>
      <c r="C376" s="201" t="s">
        <v>39</v>
      </c>
      <c r="D376" s="509" t="s">
        <v>40</v>
      </c>
      <c r="E376" s="588" t="s">
        <v>917</v>
      </c>
      <c r="F376" s="202" t="s">
        <v>918</v>
      </c>
      <c r="G376" s="201">
        <v>24</v>
      </c>
      <c r="H376" s="201" t="s">
        <v>917</v>
      </c>
      <c r="I376" s="77"/>
      <c r="J376" s="77"/>
      <c r="M376" s="76">
        <v>375</v>
      </c>
    </row>
    <row r="377" spans="1:13" x14ac:dyDescent="0.3">
      <c r="A377" s="549" t="s">
        <v>467</v>
      </c>
      <c r="B377" s="202" t="s">
        <v>468</v>
      </c>
      <c r="C377" s="201" t="s">
        <v>39</v>
      </c>
      <c r="D377" s="509" t="s">
        <v>40</v>
      </c>
      <c r="E377" s="588" t="s">
        <v>917</v>
      </c>
      <c r="F377" s="202" t="s">
        <v>918</v>
      </c>
      <c r="G377" s="201">
        <v>24</v>
      </c>
      <c r="H377" s="201" t="s">
        <v>917</v>
      </c>
      <c r="I377" s="77"/>
      <c r="J377" s="77"/>
      <c r="M377" s="76">
        <v>376</v>
      </c>
    </row>
    <row r="378" spans="1:13" x14ac:dyDescent="0.3">
      <c r="A378" s="549" t="s">
        <v>469</v>
      </c>
      <c r="B378" s="202" t="s">
        <v>470</v>
      </c>
      <c r="C378" s="201" t="s">
        <v>39</v>
      </c>
      <c r="D378" s="509" t="s">
        <v>40</v>
      </c>
      <c r="E378" s="588" t="s">
        <v>917</v>
      </c>
      <c r="F378" s="202" t="s">
        <v>918</v>
      </c>
      <c r="G378" s="201">
        <v>24</v>
      </c>
      <c r="H378" s="201" t="s">
        <v>917</v>
      </c>
      <c r="I378" s="77"/>
      <c r="J378" s="77"/>
      <c r="M378" s="76">
        <v>377</v>
      </c>
    </row>
    <row r="379" spans="1:13" x14ac:dyDescent="0.3">
      <c r="A379" s="549" t="s">
        <v>471</v>
      </c>
      <c r="B379" s="202" t="s">
        <v>472</v>
      </c>
      <c r="C379" s="201" t="s">
        <v>39</v>
      </c>
      <c r="D379" s="509" t="s">
        <v>40</v>
      </c>
      <c r="E379" s="588" t="s">
        <v>917</v>
      </c>
      <c r="F379" s="202" t="s">
        <v>918</v>
      </c>
      <c r="G379" s="201">
        <v>24</v>
      </c>
      <c r="H379" s="201" t="s">
        <v>919</v>
      </c>
      <c r="I379" s="77"/>
      <c r="J379" s="77"/>
      <c r="M379" s="76">
        <v>378</v>
      </c>
    </row>
    <row r="380" spans="1:13" x14ac:dyDescent="0.3">
      <c r="A380" s="549" t="s">
        <v>473</v>
      </c>
      <c r="B380" s="202" t="s">
        <v>474</v>
      </c>
      <c r="C380" s="201" t="s">
        <v>39</v>
      </c>
      <c r="D380" s="509" t="s">
        <v>40</v>
      </c>
      <c r="E380" s="588" t="s">
        <v>917</v>
      </c>
      <c r="F380" s="202" t="s">
        <v>918</v>
      </c>
      <c r="G380" s="201">
        <v>24</v>
      </c>
      <c r="H380" s="201" t="s">
        <v>919</v>
      </c>
      <c r="I380" s="77"/>
      <c r="J380" s="77"/>
      <c r="M380" s="76">
        <v>379</v>
      </c>
    </row>
    <row r="381" spans="1:13" x14ac:dyDescent="0.3">
      <c r="A381" s="549" t="s">
        <v>475</v>
      </c>
      <c r="B381" s="202" t="s">
        <v>476</v>
      </c>
      <c r="C381" s="201" t="s">
        <v>39</v>
      </c>
      <c r="D381" s="509" t="s">
        <v>40</v>
      </c>
      <c r="E381" s="588" t="s">
        <v>919</v>
      </c>
      <c r="F381" s="202" t="s">
        <v>920</v>
      </c>
      <c r="G381" s="201">
        <v>24</v>
      </c>
      <c r="H381" s="201" t="s">
        <v>915</v>
      </c>
      <c r="I381" s="77"/>
      <c r="J381" s="77"/>
      <c r="M381" s="76">
        <v>380</v>
      </c>
    </row>
    <row r="382" spans="1:13" x14ac:dyDescent="0.3">
      <c r="A382" s="549" t="s">
        <v>477</v>
      </c>
      <c r="B382" s="202" t="s">
        <v>478</v>
      </c>
      <c r="C382" s="201" t="s">
        <v>39</v>
      </c>
      <c r="D382" s="509" t="s">
        <v>40</v>
      </c>
      <c r="E382" s="588" t="s">
        <v>919</v>
      </c>
      <c r="F382" s="202" t="s">
        <v>920</v>
      </c>
      <c r="G382" s="201">
        <v>24</v>
      </c>
      <c r="H382" s="201" t="s">
        <v>915</v>
      </c>
      <c r="I382" s="77"/>
      <c r="J382" s="77"/>
      <c r="M382" s="76">
        <v>381</v>
      </c>
    </row>
    <row r="383" spans="1:13" x14ac:dyDescent="0.3">
      <c r="A383" s="549" t="s">
        <v>479</v>
      </c>
      <c r="B383" s="202" t="s">
        <v>480</v>
      </c>
      <c r="C383" s="201" t="s">
        <v>39</v>
      </c>
      <c r="D383" s="509" t="s">
        <v>40</v>
      </c>
      <c r="E383" s="588" t="s">
        <v>915</v>
      </c>
      <c r="F383" s="202" t="s">
        <v>916</v>
      </c>
      <c r="G383" s="201">
        <v>19</v>
      </c>
      <c r="H383" s="201" t="s">
        <v>889</v>
      </c>
      <c r="I383" s="77"/>
      <c r="J383" s="77"/>
      <c r="M383" s="76">
        <v>382</v>
      </c>
    </row>
    <row r="384" spans="1:13" x14ac:dyDescent="0.3">
      <c r="A384" s="549" t="s">
        <v>481</v>
      </c>
      <c r="B384" s="202" t="s">
        <v>482</v>
      </c>
      <c r="C384" s="201" t="s">
        <v>39</v>
      </c>
      <c r="D384" s="509" t="s">
        <v>40</v>
      </c>
      <c r="E384" s="588" t="s">
        <v>915</v>
      </c>
      <c r="F384" s="202" t="s">
        <v>916</v>
      </c>
      <c r="G384" s="201">
        <v>24</v>
      </c>
      <c r="H384" s="201" t="s">
        <v>915</v>
      </c>
      <c r="I384" s="77"/>
      <c r="J384" s="77"/>
      <c r="M384" s="76">
        <v>383</v>
      </c>
    </row>
    <row r="385" spans="1:13" x14ac:dyDescent="0.3">
      <c r="A385" s="549" t="s">
        <v>5833</v>
      </c>
      <c r="B385" s="202" t="s">
        <v>5832</v>
      </c>
      <c r="C385" s="201" t="s">
        <v>31</v>
      </c>
      <c r="D385" s="509" t="s">
        <v>32</v>
      </c>
      <c r="E385" s="588" t="s">
        <v>896</v>
      </c>
      <c r="F385" s="202" t="s">
        <v>897</v>
      </c>
      <c r="G385" s="201"/>
      <c r="H385" s="201" t="s">
        <v>913</v>
      </c>
      <c r="I385" s="77"/>
      <c r="J385" s="77"/>
      <c r="M385" s="76">
        <v>384</v>
      </c>
    </row>
    <row r="386" spans="1:13" x14ac:dyDescent="0.3">
      <c r="A386" s="549" t="s">
        <v>498</v>
      </c>
      <c r="B386" s="202" t="s">
        <v>499</v>
      </c>
      <c r="C386" s="201" t="s">
        <v>41</v>
      </c>
      <c r="D386" s="509" t="s">
        <v>42</v>
      </c>
      <c r="E386" s="588" t="s">
        <v>927</v>
      </c>
      <c r="F386" s="202" t="s">
        <v>928</v>
      </c>
      <c r="G386" s="201">
        <v>164</v>
      </c>
      <c r="H386" s="201" t="s">
        <v>929</v>
      </c>
      <c r="I386" s="77"/>
      <c r="J386" s="77" t="s">
        <v>6253</v>
      </c>
      <c r="M386" s="76">
        <v>385</v>
      </c>
    </row>
    <row r="387" spans="1:13" x14ac:dyDescent="0.3">
      <c r="A387" s="549" t="s">
        <v>500</v>
      </c>
      <c r="B387" s="202" t="s">
        <v>501</v>
      </c>
      <c r="C387" s="201" t="s">
        <v>41</v>
      </c>
      <c r="D387" s="509" t="s">
        <v>42</v>
      </c>
      <c r="E387" s="588" t="s">
        <v>927</v>
      </c>
      <c r="F387" s="202" t="s">
        <v>928</v>
      </c>
      <c r="G387" s="201">
        <v>164</v>
      </c>
      <c r="H387" s="201" t="s">
        <v>929</v>
      </c>
      <c r="I387" s="77"/>
      <c r="J387" s="77" t="s">
        <v>6253</v>
      </c>
      <c r="M387" s="76">
        <v>386</v>
      </c>
    </row>
    <row r="388" spans="1:13" x14ac:dyDescent="0.3">
      <c r="A388" s="549" t="s">
        <v>823</v>
      </c>
      <c r="B388" s="202" t="s">
        <v>824</v>
      </c>
      <c r="C388" s="201" t="s">
        <v>1141</v>
      </c>
      <c r="D388" s="509" t="s">
        <v>1142</v>
      </c>
      <c r="E388" s="588" t="s">
        <v>927</v>
      </c>
      <c r="F388" s="202" t="s">
        <v>928</v>
      </c>
      <c r="G388" s="201">
        <v>164</v>
      </c>
      <c r="H388" s="201" t="s">
        <v>929</v>
      </c>
      <c r="I388" s="77"/>
      <c r="J388" s="77"/>
      <c r="M388" s="76">
        <v>387</v>
      </c>
    </row>
    <row r="389" spans="1:13" x14ac:dyDescent="0.3">
      <c r="A389" s="549" t="s">
        <v>502</v>
      </c>
      <c r="B389" s="202" t="s">
        <v>1016</v>
      </c>
      <c r="C389" s="201" t="s">
        <v>663</v>
      </c>
      <c r="D389" s="509" t="s">
        <v>664</v>
      </c>
      <c r="E389" s="588" t="s">
        <v>929</v>
      </c>
      <c r="F389" s="202" t="s">
        <v>930</v>
      </c>
      <c r="G389" s="201">
        <v>24</v>
      </c>
      <c r="H389" s="201" t="s">
        <v>915</v>
      </c>
      <c r="I389" s="77"/>
      <c r="J389" s="77"/>
      <c r="M389" s="76">
        <v>388</v>
      </c>
    </row>
    <row r="390" spans="1:13" x14ac:dyDescent="0.3">
      <c r="A390" s="549" t="s">
        <v>503</v>
      </c>
      <c r="B390" s="202" t="s">
        <v>504</v>
      </c>
      <c r="C390" s="201" t="s">
        <v>663</v>
      </c>
      <c r="D390" s="509" t="s">
        <v>664</v>
      </c>
      <c r="E390" s="588" t="s">
        <v>929</v>
      </c>
      <c r="F390" s="202" t="s">
        <v>930</v>
      </c>
      <c r="G390" s="201">
        <v>24</v>
      </c>
      <c r="H390" s="201" t="s">
        <v>915</v>
      </c>
      <c r="I390" s="77"/>
      <c r="J390" s="77"/>
      <c r="M390" s="76">
        <v>389</v>
      </c>
    </row>
    <row r="391" spans="1:13" x14ac:dyDescent="0.3">
      <c r="A391" s="549" t="s">
        <v>505</v>
      </c>
      <c r="B391" s="202" t="s">
        <v>506</v>
      </c>
      <c r="C391" s="201" t="s">
        <v>663</v>
      </c>
      <c r="D391" s="509" t="s">
        <v>664</v>
      </c>
      <c r="E391" s="588" t="s">
        <v>929</v>
      </c>
      <c r="F391" s="202" t="s">
        <v>930</v>
      </c>
      <c r="G391" s="201">
        <v>24</v>
      </c>
      <c r="H391" s="201" t="s">
        <v>915</v>
      </c>
      <c r="I391" s="77"/>
      <c r="J391" s="77"/>
      <c r="M391" s="76">
        <v>390</v>
      </c>
    </row>
    <row r="392" spans="1:13" x14ac:dyDescent="0.3">
      <c r="A392" s="549" t="s">
        <v>507</v>
      </c>
      <c r="B392" s="202" t="s">
        <v>1017</v>
      </c>
      <c r="C392" s="201" t="s">
        <v>663</v>
      </c>
      <c r="D392" s="509" t="s">
        <v>664</v>
      </c>
      <c r="E392" s="588" t="s">
        <v>929</v>
      </c>
      <c r="F392" s="202" t="s">
        <v>930</v>
      </c>
      <c r="G392" s="201">
        <v>24</v>
      </c>
      <c r="H392" s="201" t="s">
        <v>915</v>
      </c>
      <c r="I392" s="77"/>
      <c r="J392" s="77"/>
      <c r="M392" s="76">
        <v>391</v>
      </c>
    </row>
    <row r="393" spans="1:13" x14ac:dyDescent="0.3">
      <c r="A393" s="549" t="s">
        <v>508</v>
      </c>
      <c r="B393" s="202" t="s">
        <v>1018</v>
      </c>
      <c r="C393" s="201" t="s">
        <v>663</v>
      </c>
      <c r="D393" s="509" t="s">
        <v>664</v>
      </c>
      <c r="E393" s="588" t="s">
        <v>929</v>
      </c>
      <c r="F393" s="202" t="s">
        <v>930</v>
      </c>
      <c r="G393" s="201">
        <v>24</v>
      </c>
      <c r="H393" s="201" t="s">
        <v>915</v>
      </c>
      <c r="I393" s="77"/>
      <c r="J393" s="77"/>
      <c r="M393" s="76">
        <v>392</v>
      </c>
    </row>
    <row r="394" spans="1:13" x14ac:dyDescent="0.3">
      <c r="A394" s="549" t="s">
        <v>509</v>
      </c>
      <c r="B394" s="202" t="s">
        <v>1131</v>
      </c>
      <c r="C394" s="201" t="s">
        <v>663</v>
      </c>
      <c r="D394" s="509" t="s">
        <v>664</v>
      </c>
      <c r="E394" s="588" t="s">
        <v>929</v>
      </c>
      <c r="F394" s="202" t="s">
        <v>930</v>
      </c>
      <c r="G394" s="201">
        <v>24</v>
      </c>
      <c r="H394" s="201" t="s">
        <v>917</v>
      </c>
      <c r="I394" s="77"/>
      <c r="J394" s="77"/>
      <c r="M394" s="76">
        <v>393</v>
      </c>
    </row>
    <row r="395" spans="1:13" x14ac:dyDescent="0.3">
      <c r="A395" s="549" t="s">
        <v>510</v>
      </c>
      <c r="B395" s="202" t="s">
        <v>1019</v>
      </c>
      <c r="C395" s="201" t="s">
        <v>663</v>
      </c>
      <c r="D395" s="509" t="s">
        <v>664</v>
      </c>
      <c r="E395" s="588" t="s">
        <v>929</v>
      </c>
      <c r="F395" s="202" t="s">
        <v>930</v>
      </c>
      <c r="G395" s="201">
        <v>24</v>
      </c>
      <c r="H395" s="201" t="s">
        <v>917</v>
      </c>
      <c r="I395" s="77"/>
      <c r="J395" s="77"/>
      <c r="M395" s="76">
        <v>394</v>
      </c>
    </row>
    <row r="396" spans="1:13" x14ac:dyDescent="0.3">
      <c r="A396" s="549" t="s">
        <v>511</v>
      </c>
      <c r="B396" s="202" t="s">
        <v>512</v>
      </c>
      <c r="C396" s="201" t="s">
        <v>663</v>
      </c>
      <c r="D396" s="509" t="s">
        <v>664</v>
      </c>
      <c r="E396" s="588" t="s">
        <v>929</v>
      </c>
      <c r="F396" s="202" t="s">
        <v>930</v>
      </c>
      <c r="G396" s="201">
        <v>24</v>
      </c>
      <c r="H396" s="201" t="s">
        <v>919</v>
      </c>
      <c r="I396" s="77"/>
      <c r="J396" s="77"/>
      <c r="M396" s="76">
        <v>395</v>
      </c>
    </row>
    <row r="397" spans="1:13" x14ac:dyDescent="0.3">
      <c r="A397" s="549" t="s">
        <v>513</v>
      </c>
      <c r="B397" s="202" t="s">
        <v>514</v>
      </c>
      <c r="C397" s="201" t="s">
        <v>663</v>
      </c>
      <c r="D397" s="509" t="s">
        <v>664</v>
      </c>
      <c r="E397" s="588" t="s">
        <v>929</v>
      </c>
      <c r="F397" s="202" t="s">
        <v>930</v>
      </c>
      <c r="G397" s="201">
        <v>24</v>
      </c>
      <c r="H397" s="201" t="s">
        <v>919</v>
      </c>
      <c r="I397" s="77"/>
      <c r="J397" s="77"/>
      <c r="M397" s="76">
        <v>396</v>
      </c>
    </row>
    <row r="398" spans="1:13" x14ac:dyDescent="0.3">
      <c r="A398" s="549" t="s">
        <v>5835</v>
      </c>
      <c r="B398" s="202" t="s">
        <v>5834</v>
      </c>
      <c r="C398" s="201" t="s">
        <v>663</v>
      </c>
      <c r="D398" s="509" t="s">
        <v>664</v>
      </c>
      <c r="E398" s="588" t="s">
        <v>929</v>
      </c>
      <c r="F398" s="202" t="s">
        <v>930</v>
      </c>
      <c r="G398" s="201">
        <v>24</v>
      </c>
      <c r="H398" s="201" t="s">
        <v>919</v>
      </c>
      <c r="I398" s="77"/>
      <c r="J398" s="77"/>
      <c r="M398" s="76">
        <v>397</v>
      </c>
    </row>
    <row r="399" spans="1:13" x14ac:dyDescent="0.3">
      <c r="A399" s="549" t="s">
        <v>515</v>
      </c>
      <c r="B399" s="202" t="s">
        <v>1020</v>
      </c>
      <c r="C399" s="201" t="s">
        <v>663</v>
      </c>
      <c r="D399" s="509" t="s">
        <v>664</v>
      </c>
      <c r="E399" s="588" t="s">
        <v>929</v>
      </c>
      <c r="F399" s="202" t="s">
        <v>930</v>
      </c>
      <c r="G399" s="201">
        <v>24</v>
      </c>
      <c r="H399" s="201" t="s">
        <v>915</v>
      </c>
      <c r="I399" s="77"/>
      <c r="J399" s="77"/>
      <c r="M399" s="76">
        <v>398</v>
      </c>
    </row>
    <row r="400" spans="1:13" x14ac:dyDescent="0.3">
      <c r="A400" s="549" t="s">
        <v>516</v>
      </c>
      <c r="B400" s="202" t="s">
        <v>1021</v>
      </c>
      <c r="C400" s="201" t="s">
        <v>663</v>
      </c>
      <c r="D400" s="509" t="s">
        <v>664</v>
      </c>
      <c r="E400" s="588" t="s">
        <v>929</v>
      </c>
      <c r="F400" s="202" t="s">
        <v>930</v>
      </c>
      <c r="G400" s="201">
        <v>24</v>
      </c>
      <c r="H400" s="201" t="s">
        <v>915</v>
      </c>
      <c r="I400" s="77"/>
      <c r="J400" s="77"/>
      <c r="M400" s="76">
        <v>399</v>
      </c>
    </row>
    <row r="401" spans="1:13" x14ac:dyDescent="0.3">
      <c r="A401" s="549" t="s">
        <v>5849</v>
      </c>
      <c r="B401" s="202" t="s">
        <v>5847</v>
      </c>
      <c r="C401" s="201" t="s">
        <v>663</v>
      </c>
      <c r="D401" s="509" t="s">
        <v>664</v>
      </c>
      <c r="E401" s="588" t="s">
        <v>929</v>
      </c>
      <c r="F401" s="202" t="s">
        <v>930</v>
      </c>
      <c r="G401" s="201">
        <v>24</v>
      </c>
      <c r="H401" s="201" t="s">
        <v>915</v>
      </c>
      <c r="I401" s="77"/>
      <c r="J401" s="77"/>
      <c r="M401" s="76">
        <v>400</v>
      </c>
    </row>
    <row r="402" spans="1:13" x14ac:dyDescent="0.3">
      <c r="A402" s="549" t="s">
        <v>5850</v>
      </c>
      <c r="B402" s="202" t="s">
        <v>5848</v>
      </c>
      <c r="C402" s="201" t="s">
        <v>663</v>
      </c>
      <c r="D402" s="509" t="s">
        <v>664</v>
      </c>
      <c r="E402" s="588" t="s">
        <v>929</v>
      </c>
      <c r="F402" s="202" t="s">
        <v>930</v>
      </c>
      <c r="G402" s="201">
        <v>24</v>
      </c>
      <c r="H402" s="201" t="s">
        <v>915</v>
      </c>
      <c r="I402" s="77"/>
      <c r="J402" s="77"/>
      <c r="M402" s="76">
        <v>401</v>
      </c>
    </row>
    <row r="403" spans="1:13" x14ac:dyDescent="0.3">
      <c r="A403" s="549" t="s">
        <v>1132</v>
      </c>
      <c r="B403" s="202" t="s">
        <v>1123</v>
      </c>
      <c r="C403" s="201" t="s">
        <v>41</v>
      </c>
      <c r="D403" s="509" t="s">
        <v>42</v>
      </c>
      <c r="E403" s="588" t="s">
        <v>927</v>
      </c>
      <c r="F403" s="202" t="s">
        <v>928</v>
      </c>
      <c r="G403" s="201">
        <v>164</v>
      </c>
      <c r="H403" s="201" t="s">
        <v>929</v>
      </c>
      <c r="I403" s="77"/>
      <c r="J403" s="77" t="s">
        <v>6253</v>
      </c>
      <c r="M403" s="76">
        <v>402</v>
      </c>
    </row>
    <row r="404" spans="1:13" x14ac:dyDescent="0.3">
      <c r="A404" s="549" t="s">
        <v>517</v>
      </c>
      <c r="B404" s="202" t="s">
        <v>518</v>
      </c>
      <c r="C404" s="201" t="s">
        <v>41</v>
      </c>
      <c r="D404" s="509" t="s">
        <v>42</v>
      </c>
      <c r="E404" s="588" t="s">
        <v>927</v>
      </c>
      <c r="F404" s="202" t="s">
        <v>928</v>
      </c>
      <c r="G404" s="201">
        <v>164</v>
      </c>
      <c r="H404" s="201" t="s">
        <v>929</v>
      </c>
      <c r="I404" s="77"/>
      <c r="J404" s="77" t="s">
        <v>6253</v>
      </c>
      <c r="M404" s="76">
        <v>403</v>
      </c>
    </row>
    <row r="405" spans="1:13" x14ac:dyDescent="0.3">
      <c r="A405" s="549" t="s">
        <v>519</v>
      </c>
      <c r="B405" s="202" t="s">
        <v>520</v>
      </c>
      <c r="C405" s="201" t="s">
        <v>41</v>
      </c>
      <c r="D405" s="509" t="s">
        <v>42</v>
      </c>
      <c r="E405" s="588" t="s">
        <v>927</v>
      </c>
      <c r="F405" s="202" t="s">
        <v>928</v>
      </c>
      <c r="G405" s="201">
        <v>164</v>
      </c>
      <c r="H405" s="201" t="s">
        <v>929</v>
      </c>
      <c r="I405" s="77"/>
      <c r="J405" s="77" t="s">
        <v>6253</v>
      </c>
      <c r="M405" s="76">
        <v>404</v>
      </c>
    </row>
    <row r="406" spans="1:13" x14ac:dyDescent="0.3">
      <c r="A406" s="549" t="s">
        <v>521</v>
      </c>
      <c r="B406" s="202" t="s">
        <v>522</v>
      </c>
      <c r="C406" s="201" t="s">
        <v>41</v>
      </c>
      <c r="D406" s="509" t="s">
        <v>42</v>
      </c>
      <c r="E406" s="588" t="s">
        <v>927</v>
      </c>
      <c r="F406" s="202" t="s">
        <v>928</v>
      </c>
      <c r="G406" s="201">
        <v>164</v>
      </c>
      <c r="H406" s="201" t="s">
        <v>929</v>
      </c>
      <c r="I406" s="77"/>
      <c r="J406" s="77" t="s">
        <v>6253</v>
      </c>
      <c r="M406" s="76">
        <v>405</v>
      </c>
    </row>
    <row r="407" spans="1:13" x14ac:dyDescent="0.3">
      <c r="A407" s="549" t="s">
        <v>523</v>
      </c>
      <c r="B407" s="202" t="s">
        <v>524</v>
      </c>
      <c r="C407" s="201" t="s">
        <v>41</v>
      </c>
      <c r="D407" s="509" t="s">
        <v>42</v>
      </c>
      <c r="E407" s="588" t="s">
        <v>927</v>
      </c>
      <c r="F407" s="202" t="s">
        <v>928</v>
      </c>
      <c r="G407" s="201">
        <v>164</v>
      </c>
      <c r="H407" s="201" t="s">
        <v>929</v>
      </c>
      <c r="I407" s="77"/>
      <c r="J407" s="77" t="s">
        <v>6253</v>
      </c>
      <c r="M407" s="76">
        <v>406</v>
      </c>
    </row>
    <row r="408" spans="1:13" x14ac:dyDescent="0.3">
      <c r="A408" s="549" t="s">
        <v>525</v>
      </c>
      <c r="B408" s="202" t="s">
        <v>526</v>
      </c>
      <c r="C408" s="201" t="s">
        <v>41</v>
      </c>
      <c r="D408" s="509" t="s">
        <v>42</v>
      </c>
      <c r="E408" s="588" t="s">
        <v>927</v>
      </c>
      <c r="F408" s="202" t="s">
        <v>928</v>
      </c>
      <c r="G408" s="201">
        <v>164</v>
      </c>
      <c r="H408" s="201" t="s">
        <v>929</v>
      </c>
      <c r="I408" s="77"/>
      <c r="J408" s="77" t="s">
        <v>6253</v>
      </c>
      <c r="M408" s="76">
        <v>407</v>
      </c>
    </row>
    <row r="409" spans="1:13" x14ac:dyDescent="0.3">
      <c r="A409" s="549" t="s">
        <v>527</v>
      </c>
      <c r="B409" s="202" t="s">
        <v>528</v>
      </c>
      <c r="C409" s="201" t="s">
        <v>41</v>
      </c>
      <c r="D409" s="509" t="s">
        <v>42</v>
      </c>
      <c r="E409" s="588" t="s">
        <v>927</v>
      </c>
      <c r="F409" s="202" t="s">
        <v>928</v>
      </c>
      <c r="G409" s="201">
        <v>164</v>
      </c>
      <c r="H409" s="201" t="s">
        <v>929</v>
      </c>
      <c r="I409" s="77"/>
      <c r="J409" s="77" t="s">
        <v>6253</v>
      </c>
      <c r="M409" s="76">
        <v>408</v>
      </c>
    </row>
    <row r="410" spans="1:13" x14ac:dyDescent="0.3">
      <c r="A410" s="549" t="s">
        <v>529</v>
      </c>
      <c r="B410" s="202" t="s">
        <v>530</v>
      </c>
      <c r="C410" s="201" t="s">
        <v>41</v>
      </c>
      <c r="D410" s="509" t="s">
        <v>42</v>
      </c>
      <c r="E410" s="588" t="s">
        <v>927</v>
      </c>
      <c r="F410" s="202" t="s">
        <v>928</v>
      </c>
      <c r="G410" s="201">
        <v>164</v>
      </c>
      <c r="H410" s="201" t="s">
        <v>929</v>
      </c>
      <c r="I410" s="77"/>
      <c r="J410" s="77" t="s">
        <v>6253</v>
      </c>
      <c r="M410" s="76">
        <v>409</v>
      </c>
    </row>
    <row r="411" spans="1:13" x14ac:dyDescent="0.3">
      <c r="A411" s="549" t="s">
        <v>531</v>
      </c>
      <c r="B411" s="202" t="s">
        <v>532</v>
      </c>
      <c r="C411" s="201" t="s">
        <v>41</v>
      </c>
      <c r="D411" s="509" t="s">
        <v>42</v>
      </c>
      <c r="E411" s="588" t="s">
        <v>927</v>
      </c>
      <c r="F411" s="202" t="s">
        <v>928</v>
      </c>
      <c r="G411" s="201">
        <v>164</v>
      </c>
      <c r="H411" s="201" t="s">
        <v>929</v>
      </c>
      <c r="I411" s="77"/>
      <c r="J411" s="77" t="s">
        <v>6253</v>
      </c>
      <c r="M411" s="76">
        <v>410</v>
      </c>
    </row>
    <row r="412" spans="1:13" x14ac:dyDescent="0.3">
      <c r="A412" s="549" t="s">
        <v>533</v>
      </c>
      <c r="B412" s="202" t="s">
        <v>534</v>
      </c>
      <c r="C412" s="201" t="s">
        <v>41</v>
      </c>
      <c r="D412" s="509" t="s">
        <v>42</v>
      </c>
      <c r="E412" s="588" t="s">
        <v>927</v>
      </c>
      <c r="F412" s="202" t="s">
        <v>928</v>
      </c>
      <c r="G412" s="201">
        <v>164</v>
      </c>
      <c r="H412" s="201" t="s">
        <v>929</v>
      </c>
      <c r="I412" s="77"/>
      <c r="J412" s="77" t="s">
        <v>6253</v>
      </c>
      <c r="M412" s="76">
        <v>411</v>
      </c>
    </row>
    <row r="413" spans="1:13" x14ac:dyDescent="0.3">
      <c r="A413" s="549" t="s">
        <v>535</v>
      </c>
      <c r="B413" s="202" t="s">
        <v>536</v>
      </c>
      <c r="C413" s="201" t="s">
        <v>41</v>
      </c>
      <c r="D413" s="509" t="s">
        <v>42</v>
      </c>
      <c r="E413" s="588" t="s">
        <v>927</v>
      </c>
      <c r="F413" s="202" t="s">
        <v>928</v>
      </c>
      <c r="G413" s="201">
        <v>164</v>
      </c>
      <c r="H413" s="201" t="s">
        <v>929</v>
      </c>
      <c r="I413" s="77"/>
      <c r="J413" s="77" t="s">
        <v>6253</v>
      </c>
      <c r="M413" s="76">
        <v>412</v>
      </c>
    </row>
    <row r="414" spans="1:13" x14ac:dyDescent="0.3">
      <c r="A414" s="549" t="s">
        <v>537</v>
      </c>
      <c r="B414" s="202" t="s">
        <v>538</v>
      </c>
      <c r="C414" s="201" t="s">
        <v>41</v>
      </c>
      <c r="D414" s="509" t="s">
        <v>42</v>
      </c>
      <c r="E414" s="588" t="s">
        <v>927</v>
      </c>
      <c r="F414" s="202" t="s">
        <v>928</v>
      </c>
      <c r="G414" s="201">
        <v>164</v>
      </c>
      <c r="H414" s="201" t="s">
        <v>929</v>
      </c>
      <c r="I414" s="77"/>
      <c r="J414" s="77" t="s">
        <v>6253</v>
      </c>
      <c r="M414" s="76">
        <v>413</v>
      </c>
    </row>
    <row r="415" spans="1:13" x14ac:dyDescent="0.3">
      <c r="A415" s="549" t="s">
        <v>539</v>
      </c>
      <c r="B415" s="202" t="s">
        <v>540</v>
      </c>
      <c r="C415" s="201" t="s">
        <v>41</v>
      </c>
      <c r="D415" s="509" t="s">
        <v>42</v>
      </c>
      <c r="E415" s="588" t="s">
        <v>927</v>
      </c>
      <c r="F415" s="202" t="s">
        <v>928</v>
      </c>
      <c r="G415" s="201">
        <v>164</v>
      </c>
      <c r="H415" s="201" t="s">
        <v>929</v>
      </c>
      <c r="I415" s="77"/>
      <c r="J415" s="77" t="s">
        <v>6253</v>
      </c>
      <c r="M415" s="76">
        <v>414</v>
      </c>
    </row>
    <row r="416" spans="1:13" x14ac:dyDescent="0.3">
      <c r="A416" s="549" t="s">
        <v>541</v>
      </c>
      <c r="B416" s="202" t="s">
        <v>542</v>
      </c>
      <c r="C416" s="201" t="s">
        <v>41</v>
      </c>
      <c r="D416" s="509" t="s">
        <v>42</v>
      </c>
      <c r="E416" s="588" t="s">
        <v>927</v>
      </c>
      <c r="F416" s="202" t="s">
        <v>928</v>
      </c>
      <c r="G416" s="201">
        <v>25</v>
      </c>
      <c r="H416" s="201" t="s">
        <v>927</v>
      </c>
      <c r="I416" s="77"/>
      <c r="J416" s="77" t="s">
        <v>6253</v>
      </c>
      <c r="M416" s="76">
        <v>415</v>
      </c>
    </row>
    <row r="417" spans="1:13" x14ac:dyDescent="0.3">
      <c r="A417" s="549" t="s">
        <v>543</v>
      </c>
      <c r="B417" s="202" t="s">
        <v>544</v>
      </c>
      <c r="C417" s="201" t="s">
        <v>41</v>
      </c>
      <c r="D417" s="509" t="s">
        <v>42</v>
      </c>
      <c r="E417" s="588" t="s">
        <v>927</v>
      </c>
      <c r="F417" s="202" t="s">
        <v>928</v>
      </c>
      <c r="G417" s="201">
        <v>25</v>
      </c>
      <c r="H417" s="201" t="s">
        <v>927</v>
      </c>
      <c r="I417" s="77"/>
      <c r="J417" s="77" t="s">
        <v>6253</v>
      </c>
      <c r="M417" s="76">
        <v>416</v>
      </c>
    </row>
    <row r="418" spans="1:13" x14ac:dyDescent="0.3">
      <c r="A418" s="549" t="s">
        <v>545</v>
      </c>
      <c r="B418" s="202" t="s">
        <v>546</v>
      </c>
      <c r="C418" s="201" t="s">
        <v>41</v>
      </c>
      <c r="D418" s="509" t="s">
        <v>42</v>
      </c>
      <c r="E418" s="588" t="s">
        <v>927</v>
      </c>
      <c r="F418" s="202" t="s">
        <v>928</v>
      </c>
      <c r="G418" s="201">
        <v>25</v>
      </c>
      <c r="H418" s="201" t="s">
        <v>927</v>
      </c>
      <c r="I418" s="77"/>
      <c r="J418" s="77" t="s">
        <v>6253</v>
      </c>
      <c r="M418" s="76">
        <v>417</v>
      </c>
    </row>
    <row r="419" spans="1:13" x14ac:dyDescent="0.3">
      <c r="A419" s="549" t="s">
        <v>547</v>
      </c>
      <c r="B419" s="202" t="s">
        <v>548</v>
      </c>
      <c r="C419" s="201" t="s">
        <v>41</v>
      </c>
      <c r="D419" s="509" t="s">
        <v>42</v>
      </c>
      <c r="E419" s="588" t="s">
        <v>927</v>
      </c>
      <c r="F419" s="202" t="s">
        <v>928</v>
      </c>
      <c r="G419" s="201">
        <v>25</v>
      </c>
      <c r="H419" s="201" t="s">
        <v>927</v>
      </c>
      <c r="I419" s="77"/>
      <c r="J419" s="77" t="s">
        <v>6253</v>
      </c>
      <c r="M419" s="76">
        <v>418</v>
      </c>
    </row>
    <row r="420" spans="1:13" x14ac:dyDescent="0.3">
      <c r="A420" s="549" t="s">
        <v>549</v>
      </c>
      <c r="B420" s="202" t="s">
        <v>550</v>
      </c>
      <c r="C420" s="201" t="s">
        <v>41</v>
      </c>
      <c r="D420" s="509" t="s">
        <v>42</v>
      </c>
      <c r="E420" s="588" t="s">
        <v>927</v>
      </c>
      <c r="F420" s="202" t="s">
        <v>928</v>
      </c>
      <c r="G420" s="201">
        <v>25</v>
      </c>
      <c r="H420" s="201" t="s">
        <v>927</v>
      </c>
      <c r="I420" s="77"/>
      <c r="J420" s="77" t="s">
        <v>6253</v>
      </c>
      <c r="M420" s="76">
        <v>419</v>
      </c>
    </row>
    <row r="421" spans="1:13" x14ac:dyDescent="0.3">
      <c r="A421" s="549" t="s">
        <v>551</v>
      </c>
      <c r="B421" s="202" t="s">
        <v>552</v>
      </c>
      <c r="C421" s="201" t="s">
        <v>41</v>
      </c>
      <c r="D421" s="509" t="s">
        <v>42</v>
      </c>
      <c r="E421" s="588" t="s">
        <v>927</v>
      </c>
      <c r="F421" s="202" t="s">
        <v>928</v>
      </c>
      <c r="G421" s="201">
        <v>25</v>
      </c>
      <c r="H421" s="201" t="s">
        <v>927</v>
      </c>
      <c r="I421" s="77"/>
      <c r="J421" s="77" t="s">
        <v>6253</v>
      </c>
      <c r="M421" s="76">
        <v>420</v>
      </c>
    </row>
    <row r="422" spans="1:13" x14ac:dyDescent="0.3">
      <c r="A422" s="549" t="s">
        <v>553</v>
      </c>
      <c r="B422" s="202" t="s">
        <v>554</v>
      </c>
      <c r="C422" s="201" t="s">
        <v>41</v>
      </c>
      <c r="D422" s="509" t="s">
        <v>42</v>
      </c>
      <c r="E422" s="588" t="s">
        <v>927</v>
      </c>
      <c r="F422" s="202" t="s">
        <v>928</v>
      </c>
      <c r="G422" s="201">
        <v>25</v>
      </c>
      <c r="H422" s="201" t="s">
        <v>927</v>
      </c>
      <c r="I422" s="77"/>
      <c r="J422" s="77" t="s">
        <v>6253</v>
      </c>
      <c r="M422" s="76">
        <v>421</v>
      </c>
    </row>
    <row r="423" spans="1:13" x14ac:dyDescent="0.3">
      <c r="A423" s="549" t="s">
        <v>555</v>
      </c>
      <c r="B423" s="202" t="s">
        <v>556</v>
      </c>
      <c r="C423" s="201" t="s">
        <v>41</v>
      </c>
      <c r="D423" s="509" t="s">
        <v>42</v>
      </c>
      <c r="E423" s="588" t="s">
        <v>927</v>
      </c>
      <c r="F423" s="202" t="s">
        <v>928</v>
      </c>
      <c r="G423" s="201">
        <v>25</v>
      </c>
      <c r="H423" s="201" t="s">
        <v>927</v>
      </c>
      <c r="I423" s="77"/>
      <c r="J423" s="77" t="s">
        <v>6253</v>
      </c>
      <c r="M423" s="76">
        <v>422</v>
      </c>
    </row>
    <row r="424" spans="1:13" x14ac:dyDescent="0.3">
      <c r="A424" s="549" t="s">
        <v>2266</v>
      </c>
      <c r="B424" s="202" t="s">
        <v>825</v>
      </c>
      <c r="C424" s="201" t="s">
        <v>1141</v>
      </c>
      <c r="D424" s="509" t="s">
        <v>1142</v>
      </c>
      <c r="E424" s="588" t="s">
        <v>927</v>
      </c>
      <c r="F424" s="202" t="s">
        <v>928</v>
      </c>
      <c r="G424" s="201">
        <v>25</v>
      </c>
      <c r="H424" s="201" t="s">
        <v>927</v>
      </c>
      <c r="I424" s="77"/>
      <c r="J424" s="77"/>
      <c r="M424" s="76">
        <v>423</v>
      </c>
    </row>
    <row r="425" spans="1:13" x14ac:dyDescent="0.3">
      <c r="A425" s="549" t="s">
        <v>826</v>
      </c>
      <c r="B425" s="202" t="s">
        <v>827</v>
      </c>
      <c r="C425" s="201" t="s">
        <v>1141</v>
      </c>
      <c r="D425" s="509" t="s">
        <v>1142</v>
      </c>
      <c r="E425" s="588" t="s">
        <v>927</v>
      </c>
      <c r="F425" s="202" t="s">
        <v>928</v>
      </c>
      <c r="G425" s="201">
        <v>25</v>
      </c>
      <c r="H425" s="201" t="s">
        <v>927</v>
      </c>
      <c r="I425" s="77"/>
      <c r="J425" s="77"/>
      <c r="M425" s="76">
        <v>424</v>
      </c>
    </row>
    <row r="426" spans="1:13" x14ac:dyDescent="0.3">
      <c r="A426" s="549" t="s">
        <v>828</v>
      </c>
      <c r="B426" s="202" t="s">
        <v>829</v>
      </c>
      <c r="C426" s="201" t="s">
        <v>1141</v>
      </c>
      <c r="D426" s="509" t="s">
        <v>1142</v>
      </c>
      <c r="E426" s="588" t="s">
        <v>927</v>
      </c>
      <c r="F426" s="202" t="s">
        <v>928</v>
      </c>
      <c r="G426" s="201">
        <v>25</v>
      </c>
      <c r="H426" s="201" t="s">
        <v>927</v>
      </c>
      <c r="I426" s="77"/>
      <c r="J426" s="77"/>
      <c r="M426" s="76">
        <v>425</v>
      </c>
    </row>
    <row r="427" spans="1:13" x14ac:dyDescent="0.3">
      <c r="A427" s="549" t="s">
        <v>557</v>
      </c>
      <c r="B427" s="202" t="s">
        <v>1022</v>
      </c>
      <c r="C427" s="201" t="s">
        <v>1141</v>
      </c>
      <c r="D427" s="509" t="s">
        <v>1142</v>
      </c>
      <c r="E427" s="588" t="s">
        <v>927</v>
      </c>
      <c r="F427" s="202" t="s">
        <v>928</v>
      </c>
      <c r="G427" s="201">
        <v>25</v>
      </c>
      <c r="H427" s="201" t="s">
        <v>927</v>
      </c>
      <c r="I427" s="77"/>
      <c r="J427" s="77"/>
      <c r="M427" s="76">
        <v>426</v>
      </c>
    </row>
    <row r="428" spans="1:13" ht="21" customHeight="1" x14ac:dyDescent="0.3">
      <c r="A428" s="552" t="s">
        <v>830</v>
      </c>
      <c r="B428" s="511" t="s">
        <v>831</v>
      </c>
      <c r="C428" s="512" t="s">
        <v>1141</v>
      </c>
      <c r="D428" s="513" t="s">
        <v>1142</v>
      </c>
      <c r="E428" s="590" t="s">
        <v>927</v>
      </c>
      <c r="F428" s="511" t="s">
        <v>928</v>
      </c>
      <c r="G428" s="512">
        <v>25</v>
      </c>
      <c r="H428" s="512" t="s">
        <v>927</v>
      </c>
      <c r="I428" s="77"/>
      <c r="J428" s="77"/>
      <c r="L428" s="523"/>
      <c r="M428" s="76">
        <v>427</v>
      </c>
    </row>
    <row r="429" spans="1:13" ht="21" customHeight="1" x14ac:dyDescent="0.3">
      <c r="A429" s="552" t="s">
        <v>832</v>
      </c>
      <c r="B429" s="511" t="s">
        <v>833</v>
      </c>
      <c r="C429" s="512" t="s">
        <v>1141</v>
      </c>
      <c r="D429" s="513" t="s">
        <v>1142</v>
      </c>
      <c r="E429" s="590" t="s">
        <v>927</v>
      </c>
      <c r="F429" s="511" t="s">
        <v>928</v>
      </c>
      <c r="G429" s="512">
        <v>25</v>
      </c>
      <c r="H429" s="512" t="s">
        <v>927</v>
      </c>
      <c r="I429" s="77"/>
      <c r="J429" s="77"/>
      <c r="L429" s="523"/>
      <c r="M429" s="76">
        <v>428</v>
      </c>
    </row>
    <row r="430" spans="1:13" x14ac:dyDescent="0.3">
      <c r="A430" s="549" t="s">
        <v>558</v>
      </c>
      <c r="B430" s="202" t="s">
        <v>5980</v>
      </c>
      <c r="C430" s="201" t="s">
        <v>1141</v>
      </c>
      <c r="D430" s="509" t="s">
        <v>1142</v>
      </c>
      <c r="E430" s="588" t="s">
        <v>927</v>
      </c>
      <c r="F430" s="202" t="s">
        <v>928</v>
      </c>
      <c r="G430" s="201">
        <v>25</v>
      </c>
      <c r="H430" s="201" t="s">
        <v>927</v>
      </c>
      <c r="I430" s="77"/>
      <c r="J430" s="77"/>
      <c r="M430" s="76">
        <v>429</v>
      </c>
    </row>
    <row r="431" spans="1:13" ht="21" customHeight="1" x14ac:dyDescent="0.8">
      <c r="A431" s="549" t="s">
        <v>5979</v>
      </c>
      <c r="B431" s="202" t="s">
        <v>5977</v>
      </c>
      <c r="C431" s="201" t="s">
        <v>41</v>
      </c>
      <c r="D431" s="509" t="s">
        <v>42</v>
      </c>
      <c r="E431" s="588" t="s">
        <v>927</v>
      </c>
      <c r="F431" s="202" t="s">
        <v>928</v>
      </c>
      <c r="G431" s="201"/>
      <c r="H431" s="201" t="s">
        <v>927</v>
      </c>
      <c r="I431" s="77"/>
      <c r="J431" s="77"/>
      <c r="L431" s="525" t="s">
        <v>6298</v>
      </c>
      <c r="M431" s="76">
        <v>430</v>
      </c>
    </row>
    <row r="432" spans="1:13" ht="21" customHeight="1" x14ac:dyDescent="0.8">
      <c r="A432" s="549" t="s">
        <v>5978</v>
      </c>
      <c r="B432" s="202" t="s">
        <v>559</v>
      </c>
      <c r="C432" s="201" t="s">
        <v>41</v>
      </c>
      <c r="D432" s="509" t="s">
        <v>42</v>
      </c>
      <c r="E432" s="588" t="s">
        <v>927</v>
      </c>
      <c r="F432" s="202" t="s">
        <v>928</v>
      </c>
      <c r="G432" s="201"/>
      <c r="H432" s="201" t="s">
        <v>927</v>
      </c>
      <c r="I432" s="77"/>
      <c r="J432" s="77"/>
      <c r="L432" s="525" t="s">
        <v>6298</v>
      </c>
      <c r="M432" s="76">
        <v>431</v>
      </c>
    </row>
    <row r="433" spans="1:13" x14ac:dyDescent="0.3">
      <c r="A433" s="549" t="s">
        <v>834</v>
      </c>
      <c r="B433" s="202" t="s">
        <v>6020</v>
      </c>
      <c r="C433" s="201" t="s">
        <v>41</v>
      </c>
      <c r="D433" s="509" t="s">
        <v>42</v>
      </c>
      <c r="E433" s="588" t="s">
        <v>927</v>
      </c>
      <c r="F433" s="202" t="s">
        <v>928</v>
      </c>
      <c r="G433" s="201">
        <v>25</v>
      </c>
      <c r="H433" s="201" t="s">
        <v>927</v>
      </c>
      <c r="I433" s="77"/>
      <c r="J433" s="77" t="s">
        <v>6253</v>
      </c>
      <c r="M433" s="76">
        <v>432</v>
      </c>
    </row>
    <row r="434" spans="1:13" x14ac:dyDescent="0.3">
      <c r="A434" s="549" t="s">
        <v>560</v>
      </c>
      <c r="B434" s="202" t="s">
        <v>561</v>
      </c>
      <c r="C434" s="201" t="s">
        <v>41</v>
      </c>
      <c r="D434" s="509" t="s">
        <v>42</v>
      </c>
      <c r="E434" s="588" t="s">
        <v>927</v>
      </c>
      <c r="F434" s="202" t="s">
        <v>928</v>
      </c>
      <c r="G434" s="201">
        <v>25</v>
      </c>
      <c r="H434" s="201" t="s">
        <v>927</v>
      </c>
      <c r="I434" s="77"/>
      <c r="J434" s="77" t="s">
        <v>6253</v>
      </c>
      <c r="M434" s="76">
        <v>433</v>
      </c>
    </row>
    <row r="435" spans="1:13" x14ac:dyDescent="0.3">
      <c r="A435" s="549" t="s">
        <v>562</v>
      </c>
      <c r="B435" s="202" t="s">
        <v>563</v>
      </c>
      <c r="C435" s="201" t="s">
        <v>41</v>
      </c>
      <c r="D435" s="509" t="s">
        <v>42</v>
      </c>
      <c r="E435" s="588" t="s">
        <v>927</v>
      </c>
      <c r="F435" s="202" t="s">
        <v>928</v>
      </c>
      <c r="G435" s="201">
        <v>25</v>
      </c>
      <c r="H435" s="201" t="s">
        <v>927</v>
      </c>
      <c r="I435" s="77"/>
      <c r="J435" s="77" t="s">
        <v>6253</v>
      </c>
      <c r="M435" s="76">
        <v>434</v>
      </c>
    </row>
    <row r="436" spans="1:13" x14ac:dyDescent="0.3">
      <c r="A436" s="549" t="s">
        <v>564</v>
      </c>
      <c r="B436" s="202" t="s">
        <v>565</v>
      </c>
      <c r="C436" s="201" t="s">
        <v>41</v>
      </c>
      <c r="D436" s="509" t="s">
        <v>42</v>
      </c>
      <c r="E436" s="588" t="s">
        <v>927</v>
      </c>
      <c r="F436" s="202" t="s">
        <v>928</v>
      </c>
      <c r="G436" s="201">
        <v>25</v>
      </c>
      <c r="H436" s="201" t="s">
        <v>927</v>
      </c>
      <c r="I436" s="77"/>
      <c r="J436" s="77" t="s">
        <v>6253</v>
      </c>
      <c r="M436" s="76">
        <v>435</v>
      </c>
    </row>
    <row r="437" spans="1:13" x14ac:dyDescent="0.3">
      <c r="A437" s="549" t="s">
        <v>566</v>
      </c>
      <c r="B437" s="202" t="s">
        <v>567</v>
      </c>
      <c r="C437" s="201" t="s">
        <v>41</v>
      </c>
      <c r="D437" s="509" t="s">
        <v>42</v>
      </c>
      <c r="E437" s="588" t="s">
        <v>927</v>
      </c>
      <c r="F437" s="202" t="s">
        <v>928</v>
      </c>
      <c r="G437" s="201">
        <v>25</v>
      </c>
      <c r="H437" s="201" t="s">
        <v>927</v>
      </c>
      <c r="I437" s="77"/>
      <c r="J437" s="77" t="s">
        <v>6253</v>
      </c>
      <c r="M437" s="76">
        <v>436</v>
      </c>
    </row>
    <row r="438" spans="1:13" x14ac:dyDescent="0.3">
      <c r="A438" s="549" t="s">
        <v>568</v>
      </c>
      <c r="B438" s="202" t="s">
        <v>1023</v>
      </c>
      <c r="C438" s="201" t="s">
        <v>41</v>
      </c>
      <c r="D438" s="509" t="s">
        <v>42</v>
      </c>
      <c r="E438" s="588" t="s">
        <v>927</v>
      </c>
      <c r="F438" s="202" t="s">
        <v>928</v>
      </c>
      <c r="G438" s="201">
        <v>25</v>
      </c>
      <c r="H438" s="201" t="s">
        <v>927</v>
      </c>
      <c r="I438" s="77"/>
      <c r="J438" s="77" t="s">
        <v>6253</v>
      </c>
      <c r="M438" s="76">
        <v>437</v>
      </c>
    </row>
    <row r="439" spans="1:13" x14ac:dyDescent="0.3">
      <c r="A439" s="549" t="s">
        <v>569</v>
      </c>
      <c r="B439" s="202" t="s">
        <v>1024</v>
      </c>
      <c r="C439" s="201" t="s">
        <v>41</v>
      </c>
      <c r="D439" s="509" t="s">
        <v>42</v>
      </c>
      <c r="E439" s="588" t="s">
        <v>927</v>
      </c>
      <c r="F439" s="202" t="s">
        <v>928</v>
      </c>
      <c r="G439" s="201">
        <v>25</v>
      </c>
      <c r="H439" s="201" t="s">
        <v>927</v>
      </c>
      <c r="I439" s="77"/>
      <c r="J439" s="77" t="s">
        <v>6253</v>
      </c>
      <c r="M439" s="76">
        <v>438</v>
      </c>
    </row>
    <row r="440" spans="1:13" x14ac:dyDescent="0.3">
      <c r="A440" s="549" t="s">
        <v>570</v>
      </c>
      <c r="B440" s="202" t="s">
        <v>571</v>
      </c>
      <c r="C440" s="201" t="s">
        <v>41</v>
      </c>
      <c r="D440" s="509" t="s">
        <v>42</v>
      </c>
      <c r="E440" s="588" t="s">
        <v>927</v>
      </c>
      <c r="F440" s="202" t="s">
        <v>928</v>
      </c>
      <c r="G440" s="201">
        <v>25</v>
      </c>
      <c r="H440" s="201" t="s">
        <v>927</v>
      </c>
      <c r="I440" s="77"/>
      <c r="J440" s="77" t="s">
        <v>6253</v>
      </c>
      <c r="M440" s="76">
        <v>439</v>
      </c>
    </row>
    <row r="441" spans="1:13" x14ac:dyDescent="0.3">
      <c r="A441" s="549" t="s">
        <v>572</v>
      </c>
      <c r="B441" s="202" t="s">
        <v>573</v>
      </c>
      <c r="C441" s="201" t="s">
        <v>41</v>
      </c>
      <c r="D441" s="509" t="s">
        <v>42</v>
      </c>
      <c r="E441" s="588" t="s">
        <v>927</v>
      </c>
      <c r="F441" s="202" t="s">
        <v>928</v>
      </c>
      <c r="G441" s="201">
        <v>25</v>
      </c>
      <c r="H441" s="201" t="s">
        <v>927</v>
      </c>
      <c r="I441" s="77"/>
      <c r="J441" s="77"/>
      <c r="M441" s="76">
        <v>440</v>
      </c>
    </row>
    <row r="442" spans="1:13" x14ac:dyDescent="0.3">
      <c r="A442" s="549" t="s">
        <v>574</v>
      </c>
      <c r="B442" s="202" t="s">
        <v>5985</v>
      </c>
      <c r="C442" s="201" t="s">
        <v>41</v>
      </c>
      <c r="D442" s="509" t="s">
        <v>42</v>
      </c>
      <c r="E442" s="588" t="s">
        <v>927</v>
      </c>
      <c r="F442" s="202" t="s">
        <v>928</v>
      </c>
      <c r="G442" s="201">
        <v>25</v>
      </c>
      <c r="H442" s="201" t="s">
        <v>927</v>
      </c>
      <c r="I442" s="77"/>
      <c r="J442" s="77"/>
      <c r="M442" s="76">
        <v>441</v>
      </c>
    </row>
    <row r="443" spans="1:13" x14ac:dyDescent="0.3">
      <c r="A443" s="553" t="s">
        <v>575</v>
      </c>
      <c r="B443" s="515" t="s">
        <v>5984</v>
      </c>
      <c r="C443" s="516" t="s">
        <v>41</v>
      </c>
      <c r="D443" s="517" t="s">
        <v>42</v>
      </c>
      <c r="E443" s="592" t="s">
        <v>927</v>
      </c>
      <c r="F443" s="515" t="s">
        <v>928</v>
      </c>
      <c r="G443" s="516">
        <v>25</v>
      </c>
      <c r="H443" s="516" t="s">
        <v>927</v>
      </c>
      <c r="I443" s="77"/>
      <c r="J443" s="77"/>
      <c r="M443" s="76">
        <v>442</v>
      </c>
    </row>
    <row r="444" spans="1:13" x14ac:dyDescent="0.3">
      <c r="A444" s="553" t="s">
        <v>576</v>
      </c>
      <c r="B444" s="515" t="s">
        <v>5983</v>
      </c>
      <c r="C444" s="516" t="s">
        <v>41</v>
      </c>
      <c r="D444" s="517" t="s">
        <v>42</v>
      </c>
      <c r="E444" s="592" t="s">
        <v>927</v>
      </c>
      <c r="F444" s="515" t="s">
        <v>928</v>
      </c>
      <c r="G444" s="516">
        <v>25</v>
      </c>
      <c r="H444" s="516" t="s">
        <v>927</v>
      </c>
      <c r="I444" s="77"/>
      <c r="J444" s="77"/>
      <c r="M444" s="76">
        <v>443</v>
      </c>
    </row>
    <row r="445" spans="1:13" ht="21" customHeight="1" x14ac:dyDescent="0.3">
      <c r="A445" s="552" t="s">
        <v>577</v>
      </c>
      <c r="B445" s="511" t="s">
        <v>5982</v>
      </c>
      <c r="C445" s="512" t="s">
        <v>41</v>
      </c>
      <c r="D445" s="513" t="s">
        <v>42</v>
      </c>
      <c r="E445" s="590" t="s">
        <v>927</v>
      </c>
      <c r="F445" s="511" t="s">
        <v>928</v>
      </c>
      <c r="G445" s="512">
        <v>25</v>
      </c>
      <c r="H445" s="512" t="s">
        <v>927</v>
      </c>
      <c r="I445" s="77"/>
      <c r="J445" s="556"/>
      <c r="L445" s="523"/>
      <c r="M445" s="76">
        <v>444</v>
      </c>
    </row>
    <row r="446" spans="1:13" ht="21" customHeight="1" x14ac:dyDescent="0.3">
      <c r="A446" s="552" t="s">
        <v>578</v>
      </c>
      <c r="B446" s="511" t="s">
        <v>5986</v>
      </c>
      <c r="C446" s="512" t="s">
        <v>41</v>
      </c>
      <c r="D446" s="513" t="s">
        <v>42</v>
      </c>
      <c r="E446" s="590" t="s">
        <v>927</v>
      </c>
      <c r="F446" s="511" t="s">
        <v>928</v>
      </c>
      <c r="G446" s="512">
        <v>25</v>
      </c>
      <c r="H446" s="512" t="s">
        <v>927</v>
      </c>
      <c r="J446" s="556" t="s">
        <v>6253</v>
      </c>
      <c r="L446" s="523"/>
      <c r="M446" s="76">
        <v>445</v>
      </c>
    </row>
    <row r="447" spans="1:13" ht="21" customHeight="1" x14ac:dyDescent="0.3">
      <c r="A447" s="552" t="s">
        <v>579</v>
      </c>
      <c r="B447" s="511" t="s">
        <v>580</v>
      </c>
      <c r="C447" s="512" t="s">
        <v>41</v>
      </c>
      <c r="D447" s="513" t="s">
        <v>42</v>
      </c>
      <c r="E447" s="590" t="s">
        <v>927</v>
      </c>
      <c r="F447" s="511" t="s">
        <v>928</v>
      </c>
      <c r="G447" s="512">
        <v>25</v>
      </c>
      <c r="H447" s="512" t="s">
        <v>927</v>
      </c>
      <c r="J447" s="556" t="s">
        <v>6253</v>
      </c>
      <c r="L447" s="523"/>
      <c r="M447" s="76">
        <v>446</v>
      </c>
    </row>
  </sheetData>
  <autoFilter ref="A1:P447" xr:uid="{00000000-0001-0000-1100-000000000000}"/>
  <sortState xmlns:xlrd2="http://schemas.microsoft.com/office/spreadsheetml/2017/richdata2" ref="A2:L447">
    <sortCondition ref="A2:A447"/>
    <sortCondition ref="B2:B447"/>
  </sortState>
  <phoneticPr fontId="64" type="noConversion"/>
  <conditionalFormatting sqref="J2:J444">
    <cfRule type="containsText" dxfId="0" priority="1" operator="containsText" text="เงินบำรุง">
      <formula>NOT(ISERROR(SEARCH("เงินบำรุง",J2)))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3"/>
  <sheetViews>
    <sheetView zoomScale="80" zoomScaleNormal="80" workbookViewId="0">
      <selection activeCell="E14" sqref="E14"/>
    </sheetView>
  </sheetViews>
  <sheetFormatPr defaultColWidth="16.9140625" defaultRowHeight="24" x14ac:dyDescent="0.8"/>
  <cols>
    <col min="1" max="1" width="10.1640625" style="6" customWidth="1"/>
    <col min="2" max="2" width="20.4140625" style="6" bestFit="1" customWidth="1"/>
    <col min="3" max="3" width="17.9140625" style="6" bestFit="1" customWidth="1"/>
    <col min="4" max="4" width="25.6640625" style="6" bestFit="1" customWidth="1"/>
    <col min="5" max="5" width="91.58203125" style="6" customWidth="1"/>
    <col min="6" max="16384" width="16.9140625" style="6"/>
  </cols>
  <sheetData>
    <row r="1" spans="1:7" s="365" customFormat="1" ht="27.5" thickBot="1" x14ac:dyDescent="0.95">
      <c r="A1" s="158"/>
      <c r="B1" s="363" t="s">
        <v>1047</v>
      </c>
      <c r="C1" s="363" t="s">
        <v>1048</v>
      </c>
      <c r="D1" s="363" t="s">
        <v>1049</v>
      </c>
      <c r="E1" s="364"/>
    </row>
    <row r="2" spans="1:7" ht="81" x14ac:dyDescent="0.8">
      <c r="A2" s="48" t="s">
        <v>1050</v>
      </c>
      <c r="B2" s="48" t="s">
        <v>1051</v>
      </c>
      <c r="C2" s="48" t="s">
        <v>1052</v>
      </c>
      <c r="D2" s="48" t="s">
        <v>1053</v>
      </c>
      <c r="E2" s="722" t="s">
        <v>1046</v>
      </c>
    </row>
    <row r="3" spans="1:7" ht="27" x14ac:dyDescent="0.8">
      <c r="A3" s="49" t="s">
        <v>1054</v>
      </c>
      <c r="B3" s="50" t="s">
        <v>1055</v>
      </c>
      <c r="C3" s="49" t="s">
        <v>1056</v>
      </c>
      <c r="D3" s="50" t="s">
        <v>1057</v>
      </c>
      <c r="E3" s="723"/>
    </row>
    <row r="4" spans="1:7" ht="27" x14ac:dyDescent="0.8">
      <c r="A4" s="51"/>
      <c r="B4" s="50" t="s">
        <v>1058</v>
      </c>
      <c r="C4" s="52" t="s">
        <v>1077</v>
      </c>
      <c r="D4" s="52" t="s">
        <v>1078</v>
      </c>
      <c r="E4" s="723"/>
    </row>
    <row r="5" spans="1:7" ht="21" customHeight="1" thickBot="1" x14ac:dyDescent="0.85">
      <c r="A5" s="53"/>
      <c r="B5" s="53"/>
      <c r="C5" s="54" t="s">
        <v>1059</v>
      </c>
      <c r="D5" s="53"/>
      <c r="E5" s="724"/>
    </row>
    <row r="6" spans="1:7" ht="29.4" customHeight="1" thickTop="1" thickBot="1" x14ac:dyDescent="1.05">
      <c r="A6" s="55">
        <v>1</v>
      </c>
      <c r="B6" s="55" t="s">
        <v>1060</v>
      </c>
      <c r="C6" s="55" t="s">
        <v>1061</v>
      </c>
      <c r="D6" s="55" t="s">
        <v>1037</v>
      </c>
      <c r="E6" s="56" t="s">
        <v>1076</v>
      </c>
      <c r="F6" s="47"/>
      <c r="G6" s="72" t="s">
        <v>1037</v>
      </c>
    </row>
    <row r="7" spans="1:7" ht="29.4" customHeight="1" thickBot="1" x14ac:dyDescent="1.05">
      <c r="A7" s="57">
        <v>2</v>
      </c>
      <c r="B7" s="57" t="s">
        <v>1060</v>
      </c>
      <c r="C7" s="57" t="s">
        <v>1061</v>
      </c>
      <c r="D7" s="58" t="s">
        <v>1038</v>
      </c>
      <c r="E7" s="59" t="s">
        <v>1063</v>
      </c>
      <c r="F7" s="69"/>
      <c r="G7" s="72" t="s">
        <v>1081</v>
      </c>
    </row>
    <row r="8" spans="1:7" ht="29.4" customHeight="1" thickBot="1" x14ac:dyDescent="1.05">
      <c r="A8" s="60">
        <v>3</v>
      </c>
      <c r="B8" s="60" t="s">
        <v>1060</v>
      </c>
      <c r="C8" s="60" t="s">
        <v>1079</v>
      </c>
      <c r="D8" s="60" t="s">
        <v>1037</v>
      </c>
      <c r="E8" s="61" t="s">
        <v>1070</v>
      </c>
      <c r="F8" s="69"/>
      <c r="G8" s="72" t="s">
        <v>1081</v>
      </c>
    </row>
    <row r="9" spans="1:7" ht="29.4" customHeight="1" thickBot="1" x14ac:dyDescent="1.05">
      <c r="A9" s="62">
        <v>4</v>
      </c>
      <c r="B9" s="62" t="s">
        <v>1060</v>
      </c>
      <c r="C9" s="62" t="s">
        <v>1079</v>
      </c>
      <c r="D9" s="63" t="s">
        <v>1038</v>
      </c>
      <c r="E9" s="64" t="s">
        <v>1075</v>
      </c>
      <c r="F9" s="70"/>
      <c r="G9" s="72" t="s">
        <v>1082</v>
      </c>
    </row>
    <row r="10" spans="1:7" ht="29.4" customHeight="1" thickBot="1" x14ac:dyDescent="1.05">
      <c r="A10" s="65">
        <v>5</v>
      </c>
      <c r="B10" s="66" t="s">
        <v>1038</v>
      </c>
      <c r="C10" s="66" t="s">
        <v>1080</v>
      </c>
      <c r="D10" s="65" t="s">
        <v>1037</v>
      </c>
      <c r="E10" s="67" t="s">
        <v>1064</v>
      </c>
      <c r="F10" s="69"/>
      <c r="G10" s="72" t="s">
        <v>1081</v>
      </c>
    </row>
    <row r="11" spans="1:7" ht="29.4" customHeight="1" thickBot="1" x14ac:dyDescent="1.05">
      <c r="A11" s="62">
        <v>6</v>
      </c>
      <c r="B11" s="63" t="s">
        <v>1038</v>
      </c>
      <c r="C11" s="63" t="s">
        <v>1080</v>
      </c>
      <c r="D11" s="63" t="s">
        <v>1065</v>
      </c>
      <c r="E11" s="64" t="s">
        <v>1073</v>
      </c>
      <c r="F11" s="70"/>
      <c r="G11" s="72" t="s">
        <v>1082</v>
      </c>
    </row>
    <row r="12" spans="1:7" ht="29.4" customHeight="1" thickBot="1" x14ac:dyDescent="1.05">
      <c r="A12" s="60">
        <v>7</v>
      </c>
      <c r="B12" s="68" t="s">
        <v>1038</v>
      </c>
      <c r="C12" s="68" t="s">
        <v>1065</v>
      </c>
      <c r="D12" s="60" t="s">
        <v>1037</v>
      </c>
      <c r="E12" s="61" t="s">
        <v>1071</v>
      </c>
      <c r="F12" s="70"/>
      <c r="G12" s="72" t="s">
        <v>1082</v>
      </c>
    </row>
    <row r="13" spans="1:7" ht="29.4" customHeight="1" x14ac:dyDescent="1">
      <c r="A13" s="62">
        <v>8</v>
      </c>
      <c r="B13" s="63" t="s">
        <v>1038</v>
      </c>
      <c r="C13" s="63" t="s">
        <v>1065</v>
      </c>
      <c r="D13" s="63" t="s">
        <v>1038</v>
      </c>
      <c r="E13" s="64" t="s">
        <v>1072</v>
      </c>
      <c r="F13" s="71"/>
      <c r="G13" s="72" t="s">
        <v>1083</v>
      </c>
    </row>
    <row r="14" spans="1:7" ht="60" customHeight="1" x14ac:dyDescent="0.8"/>
    <row r="15" spans="1:7" ht="20.399999999999999" customHeight="1" x14ac:dyDescent="0.8"/>
    <row r="16" spans="1:7" ht="27" customHeight="1" x14ac:dyDescent="0.8"/>
    <row r="17" ht="20.399999999999999" customHeight="1" x14ac:dyDescent="0.8"/>
    <row r="18" ht="20.399999999999999" customHeight="1" x14ac:dyDescent="0.8"/>
    <row r="19" ht="20.399999999999999" customHeight="1" x14ac:dyDescent="0.8"/>
    <row r="20" ht="20.399999999999999" customHeight="1" x14ac:dyDescent="0.8"/>
    <row r="21" ht="20.399999999999999" customHeight="1" x14ac:dyDescent="0.8"/>
    <row r="22" ht="20.399999999999999" customHeight="1" x14ac:dyDescent="0.8"/>
    <row r="23" ht="39" customHeight="1" x14ac:dyDescent="0.8"/>
  </sheetData>
  <mergeCells count="1">
    <mergeCell ref="E2:E5"/>
  </mergeCells>
  <pageMargins left="0.7" right="0.7" top="0.75" bottom="0.75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2F6F0-3B31-49E7-9D81-D5D430E50979}">
  <sheetPr>
    <tabColor rgb="FFFFFF00"/>
  </sheetPr>
  <dimension ref="A1:K46"/>
  <sheetViews>
    <sheetView zoomScale="90" zoomScaleNormal="90" workbookViewId="0">
      <selection activeCell="J8" sqref="J8"/>
    </sheetView>
  </sheetViews>
  <sheetFormatPr defaultColWidth="9" defaultRowHeight="24" x14ac:dyDescent="0.8"/>
  <cols>
    <col min="1" max="1" width="6" style="6" customWidth="1"/>
    <col min="2" max="2" width="50.6640625" style="6" bestFit="1" customWidth="1"/>
    <col min="3" max="3" width="14.6640625" style="167" hidden="1" customWidth="1"/>
    <col min="4" max="4" width="17.6640625" style="167" customWidth="1"/>
    <col min="5" max="5" width="69.1640625" style="6" customWidth="1"/>
    <col min="6" max="8" width="9" style="6"/>
    <col min="9" max="11" width="9" style="259"/>
    <col min="12" max="16384" width="9" style="6"/>
  </cols>
  <sheetData>
    <row r="1" spans="1:5" x14ac:dyDescent="0.8">
      <c r="B1" s="1" t="s">
        <v>6327</v>
      </c>
    </row>
    <row r="2" spans="1:5" x14ac:dyDescent="0.8">
      <c r="B2" s="1" t="str">
        <f>"ชื่อหน่วยงาน     "&amp;'1.Planfin66_2nd'!$D$2  &amp;"       รหัสหน่วยงาน       "&amp;'1.Planfin66_2nd'!$F$2</f>
        <v>ชื่อหน่วยงาน     โรงพยาบาลตาพระยา       รหัสหน่วยงาน       10867</v>
      </c>
    </row>
    <row r="3" spans="1:5" x14ac:dyDescent="0.8">
      <c r="B3" s="1" t="s">
        <v>6328</v>
      </c>
    </row>
    <row r="4" spans="1:5" x14ac:dyDescent="0.8">
      <c r="B4" s="1" t="s">
        <v>6409</v>
      </c>
    </row>
    <row r="5" spans="1:5" x14ac:dyDescent="0.8">
      <c r="D5" s="167" t="s">
        <v>6329</v>
      </c>
    </row>
    <row r="6" spans="1:5" x14ac:dyDescent="0.8">
      <c r="A6" s="535"/>
      <c r="B6" s="133" t="s">
        <v>642</v>
      </c>
      <c r="C6" s="536" t="s">
        <v>6330</v>
      </c>
      <c r="D6" s="537" t="s">
        <v>6370</v>
      </c>
      <c r="E6" s="410" t="s">
        <v>6331</v>
      </c>
    </row>
    <row r="7" spans="1:5" x14ac:dyDescent="0.8">
      <c r="A7" s="96" t="s">
        <v>6238</v>
      </c>
      <c r="B7" s="6" t="s">
        <v>6332</v>
      </c>
      <c r="C7" s="411">
        <f>SUMIF('6.WS-Re-Exp'!$G:$G,'14.แผนรายรับรายจ่ายเงินบำรุงฯ'!A7,'6.WS-Re-Exp'!$C:$C)</f>
        <v>0</v>
      </c>
      <c r="D7" s="538">
        <f>SUM(C7+'10.WS-แผนบริหารจัดการลูกหนี้'!B5-'10.WS-แผนบริหารจัดการลูกหนี้'!H5)</f>
        <v>0</v>
      </c>
      <c r="E7" s="96" t="s">
        <v>6333</v>
      </c>
    </row>
    <row r="8" spans="1:5" x14ac:dyDescent="0.8">
      <c r="A8" s="96" t="s">
        <v>6239</v>
      </c>
      <c r="B8" s="6" t="s">
        <v>3</v>
      </c>
      <c r="C8" s="411">
        <f>SUMIF('6.WS-Re-Exp'!$G:$G,'14.แผนรายรับรายจ่ายเงินบำรุงฯ'!A8,'6.WS-Re-Exp'!$C:$C)</f>
        <v>0</v>
      </c>
      <c r="D8" s="538">
        <f>SUM(C8)</f>
        <v>0</v>
      </c>
      <c r="E8" s="109" t="s">
        <v>6333</v>
      </c>
    </row>
    <row r="9" spans="1:5" x14ac:dyDescent="0.8">
      <c r="A9" s="96" t="s">
        <v>6240</v>
      </c>
      <c r="B9" s="6" t="s">
        <v>5</v>
      </c>
      <c r="C9" s="411">
        <f>SUMIF('6.WS-Re-Exp'!$G:$G,'14.แผนรายรับรายจ่ายเงินบำรุงฯ'!A9,'6.WS-Re-Exp'!$C:$C)</f>
        <v>0</v>
      </c>
      <c r="D9" s="538">
        <f>SUM(C9+'10.WS-แผนบริหารจัดการลูกหนี้'!B6-'10.WS-แผนบริหารจัดการลูกหนี้'!H6)</f>
        <v>0</v>
      </c>
      <c r="E9" s="109" t="s">
        <v>6333</v>
      </c>
    </row>
    <row r="10" spans="1:5" x14ac:dyDescent="0.8">
      <c r="A10" s="96" t="s">
        <v>6241</v>
      </c>
      <c r="B10" s="6" t="s">
        <v>660</v>
      </c>
      <c r="C10" s="411">
        <f>SUMIF('6.WS-Re-Exp'!$G:$G,'14.แผนรายรับรายจ่ายเงินบำรุงฯ'!A10,'6.WS-Re-Exp'!$C:$C)</f>
        <v>0</v>
      </c>
      <c r="D10" s="538">
        <f>SUM(C10+'10.WS-แผนบริหารจัดการลูกหนี้'!B7-'10.WS-แผนบริหารจัดการลูกหนี้'!H7)</f>
        <v>0</v>
      </c>
      <c r="E10" s="109" t="s">
        <v>6333</v>
      </c>
    </row>
    <row r="11" spans="1:5" x14ac:dyDescent="0.8">
      <c r="A11" s="96" t="s">
        <v>6242</v>
      </c>
      <c r="B11" s="6" t="s">
        <v>7</v>
      </c>
      <c r="C11" s="411">
        <f>SUMIF('6.WS-Re-Exp'!$G:$G,'14.แผนรายรับรายจ่ายเงินบำรุงฯ'!A11,'6.WS-Re-Exp'!$C:$C)</f>
        <v>0</v>
      </c>
      <c r="D11" s="538">
        <f>SUM(C11+'10.WS-แผนบริหารจัดการลูกหนี้'!B8-'10.WS-แผนบริหารจัดการลูกหนี้'!H8)</f>
        <v>0</v>
      </c>
      <c r="E11" s="109" t="s">
        <v>6333</v>
      </c>
    </row>
    <row r="12" spans="1:5" x14ac:dyDescent="0.8">
      <c r="A12" s="96" t="s">
        <v>6243</v>
      </c>
      <c r="B12" s="6" t="s">
        <v>9</v>
      </c>
      <c r="C12" s="411">
        <f>SUMIF('6.WS-Re-Exp'!$G:$G,'14.แผนรายรับรายจ่ายเงินบำรุงฯ'!A12,'6.WS-Re-Exp'!$C:$C)</f>
        <v>0</v>
      </c>
      <c r="D12" s="538">
        <f>SUM(C12+'10.WS-แผนบริหารจัดการลูกหนี้'!B9-'10.WS-แผนบริหารจัดการลูกหนี้'!H9)</f>
        <v>0</v>
      </c>
      <c r="E12" s="109" t="s">
        <v>6333</v>
      </c>
    </row>
    <row r="13" spans="1:5" x14ac:dyDescent="0.8">
      <c r="A13" s="96" t="s">
        <v>6244</v>
      </c>
      <c r="B13" s="6" t="s">
        <v>11</v>
      </c>
      <c r="C13" s="411">
        <f>SUMIF('6.WS-Re-Exp'!$G:$G,'14.แผนรายรับรายจ่ายเงินบำรุงฯ'!A13,'6.WS-Re-Exp'!$C:$C)</f>
        <v>0</v>
      </c>
      <c r="D13" s="538">
        <f>SUM(C13+'10.WS-แผนบริหารจัดการลูกหนี้'!B10-'10.WS-แผนบริหารจัดการลูกหนี้'!H10)</f>
        <v>0</v>
      </c>
      <c r="E13" s="109" t="s">
        <v>6333</v>
      </c>
    </row>
    <row r="14" spans="1:5" x14ac:dyDescent="0.8">
      <c r="A14" s="96" t="s">
        <v>6245</v>
      </c>
      <c r="B14" s="6" t="s">
        <v>13</v>
      </c>
      <c r="C14" s="411">
        <f>SUMIF('6.WS-Re-Exp'!$G:$G,'14.แผนรายรับรายจ่ายเงินบำรุงฯ'!A14,'6.WS-Re-Exp'!$C:$C)</f>
        <v>0</v>
      </c>
      <c r="D14" s="538">
        <f>SUM(C14+'10.WS-แผนบริหารจัดการลูกหนี้'!B11-'10.WS-แผนบริหารจัดการลูกหนี้'!H11)</f>
        <v>0</v>
      </c>
      <c r="E14" s="109" t="s">
        <v>6333</v>
      </c>
    </row>
    <row r="15" spans="1:5" x14ac:dyDescent="0.8">
      <c r="A15" s="96" t="s">
        <v>6246</v>
      </c>
      <c r="B15" s="6" t="s">
        <v>17</v>
      </c>
      <c r="C15" s="411">
        <f>SUMIF('6.WS-Re-Exp'!$G:$G,'14.แผนรายรับรายจ่ายเงินบำรุงฯ'!A15,'6.WS-Re-Exp'!$C:$C)</f>
        <v>0</v>
      </c>
      <c r="D15" s="538">
        <f>SUM(C15)</f>
        <v>0</v>
      </c>
      <c r="E15" s="109" t="s">
        <v>6333</v>
      </c>
    </row>
    <row r="16" spans="1:5" x14ac:dyDescent="0.8">
      <c r="A16" s="96" t="s">
        <v>6247</v>
      </c>
      <c r="B16" s="6" t="s">
        <v>640</v>
      </c>
      <c r="C16" s="411">
        <f>SUMIF('6.WS-Re-Exp'!$G:$G,'14.แผนรายรับรายจ่ายเงินบำรุงฯ'!A16,'6.WS-Re-Exp'!$C:$C)</f>
        <v>0</v>
      </c>
      <c r="D16" s="538">
        <f>SUM(C16)</f>
        <v>0</v>
      </c>
    </row>
    <row r="17" spans="1:5" x14ac:dyDescent="0.8">
      <c r="A17" s="99"/>
      <c r="B17" s="168" t="s">
        <v>6334</v>
      </c>
      <c r="C17" s="539"/>
      <c r="D17" s="539">
        <f t="shared" ref="D17" si="0">SUM(D7:D16)</f>
        <v>0</v>
      </c>
    </row>
    <row r="18" spans="1:5" x14ac:dyDescent="0.8">
      <c r="A18" s="96" t="s">
        <v>6335</v>
      </c>
      <c r="B18" s="6" t="s">
        <v>6336</v>
      </c>
      <c r="C18" s="540"/>
      <c r="D18" s="166">
        <f>SUM('9.WS-แผนเจ้าหนี้การค้า'!I5)</f>
        <v>0</v>
      </c>
      <c r="E18" s="6" t="s">
        <v>6337</v>
      </c>
    </row>
    <row r="19" spans="1:5" x14ac:dyDescent="0.8">
      <c r="A19" s="96" t="s">
        <v>6338</v>
      </c>
      <c r="B19" s="6" t="s">
        <v>6339</v>
      </c>
      <c r="C19" s="540"/>
      <c r="D19" s="166">
        <f>SUM('9.WS-แผนเจ้าหนี้การค้า'!I6)</f>
        <v>0</v>
      </c>
      <c r="E19" s="6" t="s">
        <v>6337</v>
      </c>
    </row>
    <row r="20" spans="1:5" x14ac:dyDescent="0.8">
      <c r="A20" s="96" t="s">
        <v>6340</v>
      </c>
      <c r="B20" s="6" t="s">
        <v>6341</v>
      </c>
      <c r="C20" s="540"/>
      <c r="D20" s="166">
        <f>SUM('9.WS-แผนเจ้าหนี้การค้า'!I7)</f>
        <v>0</v>
      </c>
      <c r="E20" s="6" t="s">
        <v>6337</v>
      </c>
    </row>
    <row r="21" spans="1:5" x14ac:dyDescent="0.8">
      <c r="A21" s="96" t="s">
        <v>6342</v>
      </c>
      <c r="B21" s="6" t="s">
        <v>6343</v>
      </c>
      <c r="C21" s="540"/>
      <c r="D21" s="166">
        <f>SUM('9.WS-แผนเจ้าหนี้การค้า'!I8)</f>
        <v>0</v>
      </c>
      <c r="E21" s="6" t="s">
        <v>6337</v>
      </c>
    </row>
    <row r="22" spans="1:5" x14ac:dyDescent="0.8">
      <c r="A22" s="96" t="s">
        <v>6344</v>
      </c>
      <c r="B22" s="6" t="s">
        <v>6345</v>
      </c>
      <c r="C22" s="540"/>
      <c r="D22" s="166">
        <f>SUM('9.WS-แผนเจ้าหนี้การค้า'!I9)</f>
        <v>0</v>
      </c>
      <c r="E22" s="6" t="s">
        <v>6337</v>
      </c>
    </row>
    <row r="23" spans="1:5" x14ac:dyDescent="0.8">
      <c r="A23" s="96" t="s">
        <v>6346</v>
      </c>
      <c r="B23" s="6" t="s">
        <v>6347</v>
      </c>
      <c r="C23" s="540"/>
      <c r="D23" s="166">
        <f>SUM('9.WS-แผนเจ้าหนี้การค้า'!I10)</f>
        <v>0</v>
      </c>
      <c r="E23" s="6" t="s">
        <v>6337</v>
      </c>
    </row>
    <row r="24" spans="1:5" x14ac:dyDescent="0.8">
      <c r="A24" s="96" t="s">
        <v>6248</v>
      </c>
      <c r="B24" s="87" t="s">
        <v>654</v>
      </c>
      <c r="C24" s="411">
        <f>SUMIF('6.WS-Re-Exp'!$G:$G,'14.แผนรายรับรายจ่ายเงินบำรุงฯ'!A24,'6.WS-Re-Exp'!$C:$C)</f>
        <v>0</v>
      </c>
      <c r="D24" s="538">
        <f>SUM(C24+'9.WS-แผนเจ้าหนี้การค้า'!C12-'9.WS-แผนเจ้าหนี้การค้า'!K12)</f>
        <v>0</v>
      </c>
      <c r="E24" s="109" t="s">
        <v>6348</v>
      </c>
    </row>
    <row r="25" spans="1:5" x14ac:dyDescent="0.8">
      <c r="A25" s="96" t="s">
        <v>6249</v>
      </c>
      <c r="B25" s="6" t="s">
        <v>30</v>
      </c>
      <c r="C25" s="411">
        <f>SUMIF('6.WS-Re-Exp'!$G:$G,'14.แผนรายรับรายจ่ายเงินบำรุงฯ'!A25,'6.WS-Re-Exp'!$C:$C)</f>
        <v>0</v>
      </c>
      <c r="D25" s="538">
        <f>SUM(C25+'9.WS-แผนเจ้าหนี้การค้า'!C13-'9.WS-แผนเจ้าหนี้การค้า'!K13)</f>
        <v>0</v>
      </c>
      <c r="E25" s="109" t="s">
        <v>6348</v>
      </c>
    </row>
    <row r="26" spans="1:5" x14ac:dyDescent="0.8">
      <c r="A26" s="96" t="s">
        <v>6250</v>
      </c>
      <c r="B26" s="6" t="s">
        <v>32</v>
      </c>
      <c r="C26" s="411">
        <f>SUMIF('6.WS-Re-Exp'!$G:$G,'14.แผนรายรับรายจ่ายเงินบำรุงฯ'!A26,'6.WS-Re-Exp'!$C:$C)</f>
        <v>0</v>
      </c>
      <c r="D26" s="538">
        <f>SUM(C26+'9.WS-แผนเจ้าหนี้การค้า'!C14-'9.WS-แผนเจ้าหนี้การค้า'!K14)</f>
        <v>0</v>
      </c>
      <c r="E26" s="109" t="s">
        <v>6348</v>
      </c>
    </row>
    <row r="27" spans="1:5" x14ac:dyDescent="0.8">
      <c r="A27" s="96" t="s">
        <v>6251</v>
      </c>
      <c r="B27" s="6" t="s">
        <v>34</v>
      </c>
      <c r="C27" s="411">
        <f>SUMIF('6.WS-Re-Exp'!$G:$G,'14.แผนรายรับรายจ่ายเงินบำรุงฯ'!A27,'6.WS-Re-Exp'!$C:$C)</f>
        <v>0</v>
      </c>
      <c r="D27" s="538">
        <f>SUM(C27)</f>
        <v>0</v>
      </c>
      <c r="E27" s="109"/>
    </row>
    <row r="28" spans="1:5" x14ac:dyDescent="0.8">
      <c r="A28" s="96" t="s">
        <v>6252</v>
      </c>
      <c r="B28" s="6" t="s">
        <v>36</v>
      </c>
      <c r="C28" s="411">
        <f>SUMIF('6.WS-Re-Exp'!$G:$G,'14.แผนรายรับรายจ่ายเงินบำรุงฯ'!A28,'6.WS-Re-Exp'!$C:$C)</f>
        <v>0</v>
      </c>
      <c r="D28" s="538">
        <f>SUM(C28+'9.WS-แผนเจ้าหนี้การค้า'!C16-'9.WS-แผนเจ้าหนี้การค้า'!K16)</f>
        <v>0</v>
      </c>
      <c r="E28" s="109" t="s">
        <v>6348</v>
      </c>
    </row>
    <row r="29" spans="1:5" x14ac:dyDescent="0.8">
      <c r="A29" s="96" t="s">
        <v>6349</v>
      </c>
      <c r="B29" s="6" t="s">
        <v>6510</v>
      </c>
      <c r="C29" s="540"/>
      <c r="D29" s="538">
        <f>SUM('9.WS-แผนเจ้าหนี้การค้า'!I18)</f>
        <v>0</v>
      </c>
      <c r="E29" s="6" t="s">
        <v>6337</v>
      </c>
    </row>
    <row r="30" spans="1:5" x14ac:dyDescent="0.8">
      <c r="A30" s="96" t="s">
        <v>6253</v>
      </c>
      <c r="B30" s="6" t="s">
        <v>42</v>
      </c>
      <c r="C30" s="411">
        <f>SUMIF('6.WS-Re-Exp'!$G:$G,'14.แผนรายรับรายจ่ายเงินบำรุงฯ'!A30,'6.WS-Re-Exp'!$C:$C)</f>
        <v>0</v>
      </c>
      <c r="D30" s="538">
        <f>SUM(C30)</f>
        <v>0</v>
      </c>
    </row>
    <row r="31" spans="1:5" x14ac:dyDescent="0.8">
      <c r="A31" s="96" t="s">
        <v>6350</v>
      </c>
      <c r="B31" s="6" t="s">
        <v>6351</v>
      </c>
      <c r="C31" s="540"/>
      <c r="D31" s="538">
        <f>SUM('9.WS-แผนเจ้าหนี้การค้า'!I17)</f>
        <v>0</v>
      </c>
      <c r="E31" s="6" t="s">
        <v>6337</v>
      </c>
    </row>
    <row r="32" spans="1:5" x14ac:dyDescent="0.8">
      <c r="A32" s="96"/>
      <c r="B32" s="69" t="s">
        <v>6507</v>
      </c>
      <c r="C32" s="540"/>
      <c r="D32" s="538">
        <v>0</v>
      </c>
      <c r="E32" s="6" t="s">
        <v>6509</v>
      </c>
    </row>
    <row r="33" spans="1:4" x14ac:dyDescent="0.8">
      <c r="A33" s="99"/>
      <c r="B33" s="168" t="s">
        <v>6352</v>
      </c>
      <c r="C33" s="164"/>
      <c r="D33" s="164">
        <f>SUM(D18:D32)</f>
        <v>0</v>
      </c>
    </row>
    <row r="34" spans="1:4" x14ac:dyDescent="0.8">
      <c r="A34" s="99"/>
      <c r="B34" s="164" t="s">
        <v>6353</v>
      </c>
      <c r="C34" s="164"/>
      <c r="D34" s="538">
        <f>SUM(D17-D33)</f>
        <v>0</v>
      </c>
    </row>
    <row r="35" spans="1:4" x14ac:dyDescent="0.8">
      <c r="B35" s="167" t="s">
        <v>6354</v>
      </c>
      <c r="D35" s="166">
        <f>SUM('1.Planfin66_2nd'!D45)</f>
        <v>108007396.87</v>
      </c>
    </row>
    <row r="36" spans="1:4" x14ac:dyDescent="0.8">
      <c r="B36" s="167" t="s">
        <v>6355</v>
      </c>
      <c r="D36" s="538">
        <f>SUM(D34+D35)</f>
        <v>108007396.87</v>
      </c>
    </row>
    <row r="37" spans="1:4" x14ac:dyDescent="0.8">
      <c r="A37" s="6" t="s">
        <v>6277</v>
      </c>
      <c r="B37" s="109" t="s">
        <v>6356</v>
      </c>
      <c r="D37" s="538">
        <f>IFERROR(INDEX(#REF!,MATCH('1.Planfin66_2nd'!$F$2,#REF!,0)),0)</f>
        <v>0</v>
      </c>
    </row>
    <row r="38" spans="1:4" x14ac:dyDescent="0.8">
      <c r="A38" s="6" t="s">
        <v>6278</v>
      </c>
      <c r="B38" s="109" t="s">
        <v>6357</v>
      </c>
      <c r="D38" s="538">
        <f>IFERROR(INDEX(#REF!,MATCH('1.Planfin66_2nd'!$F$2,#REF!,0)),0)</f>
        <v>0</v>
      </c>
    </row>
    <row r="39" spans="1:4" x14ac:dyDescent="0.8">
      <c r="A39" s="6" t="s">
        <v>6279</v>
      </c>
      <c r="B39" s="109" t="s">
        <v>6358</v>
      </c>
      <c r="D39" s="538">
        <f>IFERROR(INDEX(#REF!,MATCH('1.Planfin66_2nd'!$F$2,#REF!,0)),0)</f>
        <v>0</v>
      </c>
    </row>
    <row r="40" spans="1:4" x14ac:dyDescent="0.8">
      <c r="A40" s="6" t="s">
        <v>6280</v>
      </c>
      <c r="B40" s="109" t="s">
        <v>6359</v>
      </c>
      <c r="D40" s="538">
        <f>IFERROR(INDEX(#REF!,MATCH('1.Planfin66_2nd'!$F$2,#REF!,0)),0)</f>
        <v>0</v>
      </c>
    </row>
    <row r="41" spans="1:4" x14ac:dyDescent="0.8">
      <c r="B41" s="167" t="s">
        <v>6360</v>
      </c>
      <c r="D41" s="538">
        <f>SUM(D36:D40)</f>
        <v>108007396.87</v>
      </c>
    </row>
    <row r="42" spans="1:4" x14ac:dyDescent="0.8">
      <c r="D42" s="538"/>
    </row>
    <row r="43" spans="1:4" x14ac:dyDescent="0.8">
      <c r="D43" s="538"/>
    </row>
    <row r="44" spans="1:4" x14ac:dyDescent="0.8">
      <c r="D44" s="538"/>
    </row>
    <row r="45" spans="1:4" x14ac:dyDescent="0.8">
      <c r="D45" s="538"/>
    </row>
    <row r="46" spans="1:4" x14ac:dyDescent="0.8">
      <c r="D46" s="538"/>
    </row>
  </sheetData>
  <pageMargins left="0.23622047244094491" right="0.23622047244094491" top="0.35433070866141736" bottom="0.35433070866141736" header="0.31496062992125984" footer="0.31496062992125984"/>
  <pageSetup paperSize="9" scale="90" orientation="landscape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FFBBA-B229-4A47-BC34-2ABC31B1851A}">
  <dimension ref="A1:G16"/>
  <sheetViews>
    <sheetView zoomScale="115" zoomScaleNormal="115" workbookViewId="0">
      <selection activeCell="J8" sqref="J8"/>
    </sheetView>
  </sheetViews>
  <sheetFormatPr defaultColWidth="8.6640625" defaultRowHeight="17" x14ac:dyDescent="0.6"/>
  <cols>
    <col min="1" max="1" width="5.83203125" style="5" bestFit="1" customWidth="1"/>
    <col min="2" max="2" width="22.1640625" style="5" bestFit="1" customWidth="1"/>
    <col min="3" max="3" width="18" style="5" bestFit="1" customWidth="1"/>
    <col min="4" max="4" width="8.9140625" style="5" bestFit="1" customWidth="1"/>
    <col min="5" max="5" width="8.4140625" style="5" bestFit="1" customWidth="1"/>
    <col min="6" max="6" width="16" style="5" bestFit="1" customWidth="1"/>
    <col min="7" max="7" width="36.6640625" style="5" bestFit="1" customWidth="1"/>
    <col min="8" max="16384" width="8.6640625" style="5"/>
  </cols>
  <sheetData>
    <row r="1" spans="1:7" ht="24" customHeight="1" x14ac:dyDescent="0.8">
      <c r="A1" s="725" t="s">
        <v>6361</v>
      </c>
      <c r="B1" s="725"/>
      <c r="C1" s="725"/>
      <c r="D1" s="725"/>
      <c r="E1" s="725"/>
      <c r="F1" s="725"/>
      <c r="G1" s="725"/>
    </row>
    <row r="2" spans="1:7" ht="24" customHeight="1" x14ac:dyDescent="0.8">
      <c r="A2" s="725" t="s">
        <v>6362</v>
      </c>
      <c r="B2" s="725"/>
      <c r="C2" s="725"/>
      <c r="D2" s="725"/>
      <c r="E2" s="725"/>
      <c r="F2" s="725"/>
      <c r="G2" s="725"/>
    </row>
    <row r="3" spans="1:7" ht="24" customHeight="1" x14ac:dyDescent="0.8">
      <c r="A3" s="725" t="s">
        <v>6410</v>
      </c>
      <c r="B3" s="725"/>
      <c r="C3" s="725"/>
      <c r="D3" s="725"/>
      <c r="E3" s="725"/>
      <c r="F3" s="725"/>
      <c r="G3" s="725"/>
    </row>
    <row r="4" spans="1:7" ht="24" customHeight="1" x14ac:dyDescent="0.8">
      <c r="A4" s="335"/>
      <c r="B4" s="99"/>
      <c r="C4" s="99"/>
      <c r="D4" s="99"/>
      <c r="E4" s="99"/>
    </row>
    <row r="5" spans="1:7" ht="24" x14ac:dyDescent="0.8">
      <c r="A5" s="726" t="s">
        <v>2180</v>
      </c>
      <c r="B5" s="726" t="s">
        <v>6363</v>
      </c>
      <c r="C5" s="726" t="s">
        <v>6364</v>
      </c>
      <c r="D5" s="726" t="s">
        <v>6365</v>
      </c>
      <c r="E5" s="726" t="s">
        <v>6366</v>
      </c>
      <c r="F5" s="726" t="s">
        <v>2182</v>
      </c>
      <c r="G5" s="557"/>
    </row>
    <row r="6" spans="1:7" ht="24" x14ac:dyDescent="0.8">
      <c r="A6" s="727"/>
      <c r="B6" s="727"/>
      <c r="C6" s="727"/>
      <c r="D6" s="727"/>
      <c r="E6" s="727"/>
      <c r="F6" s="727"/>
      <c r="G6" s="541" t="s">
        <v>6367</v>
      </c>
    </row>
    <row r="7" spans="1:7" ht="24" x14ac:dyDescent="0.8">
      <c r="A7" s="541"/>
      <c r="B7" s="541"/>
      <c r="C7" s="541"/>
      <c r="D7" s="541"/>
      <c r="E7" s="541"/>
      <c r="F7" s="541"/>
      <c r="G7" s="541"/>
    </row>
    <row r="8" spans="1:7" x14ac:dyDescent="0.6">
      <c r="A8" s="542"/>
      <c r="B8" s="542"/>
      <c r="C8" s="542"/>
      <c r="D8" s="542"/>
      <c r="E8" s="542"/>
      <c r="F8" s="542"/>
      <c r="G8" s="542"/>
    </row>
    <row r="9" spans="1:7" x14ac:dyDescent="0.6">
      <c r="A9" s="542"/>
      <c r="B9" s="542"/>
      <c r="C9" s="542"/>
      <c r="D9" s="542"/>
      <c r="E9" s="542"/>
      <c r="F9" s="542"/>
      <c r="G9" s="542"/>
    </row>
    <row r="10" spans="1:7" x14ac:dyDescent="0.6">
      <c r="A10" s="542"/>
      <c r="B10" s="542"/>
      <c r="C10" s="542"/>
      <c r="D10" s="542"/>
      <c r="E10" s="542"/>
      <c r="F10" s="542"/>
      <c r="G10" s="542"/>
    </row>
    <row r="11" spans="1:7" x14ac:dyDescent="0.6">
      <c r="A11" s="542"/>
      <c r="B11" s="542"/>
      <c r="C11" s="542"/>
      <c r="D11" s="542"/>
      <c r="E11" s="542"/>
      <c r="F11" s="542"/>
      <c r="G11" s="542"/>
    </row>
    <row r="12" spans="1:7" x14ac:dyDescent="0.6">
      <c r="A12" s="542"/>
      <c r="B12" s="542"/>
      <c r="C12" s="542"/>
      <c r="D12" s="542"/>
      <c r="E12" s="542"/>
      <c r="F12" s="542"/>
      <c r="G12" s="542"/>
    </row>
    <row r="13" spans="1:7" x14ac:dyDescent="0.6">
      <c r="A13" s="542"/>
      <c r="B13" s="542"/>
      <c r="C13" s="542"/>
      <c r="D13" s="542"/>
      <c r="E13" s="542"/>
      <c r="F13" s="542"/>
      <c r="G13" s="542"/>
    </row>
    <row r="14" spans="1:7" x14ac:dyDescent="0.6">
      <c r="A14" s="542"/>
      <c r="B14" s="542"/>
      <c r="C14" s="542"/>
      <c r="D14" s="542"/>
      <c r="E14" s="542"/>
      <c r="F14" s="542"/>
      <c r="G14" s="542"/>
    </row>
    <row r="15" spans="1:7" ht="24.5" thickBot="1" x14ac:dyDescent="0.85">
      <c r="B15" s="6" t="s">
        <v>6368</v>
      </c>
      <c r="F15" s="543">
        <f>SUM(F8:F14)</f>
        <v>0</v>
      </c>
      <c r="G15" s="543">
        <f t="shared" ref="G15" si="0">SUM(G8:G14)</f>
        <v>0</v>
      </c>
    </row>
    <row r="16" spans="1:7" ht="17.5" thickTop="1" x14ac:dyDescent="0.6"/>
  </sheetData>
  <mergeCells count="9">
    <mergeCell ref="A1:G1"/>
    <mergeCell ref="A2:G2"/>
    <mergeCell ref="A3:G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24</vt:i4>
      </vt:variant>
      <vt:variant>
        <vt:lpstr>ช่วงที่มีชื่อ</vt:lpstr>
      </vt:variant>
      <vt:variant>
        <vt:i4>5</vt:i4>
      </vt:variant>
    </vt:vector>
  </HeadingPairs>
  <TitlesOfParts>
    <vt:vector size="29" baseType="lpstr">
      <vt:lpstr>คำแนะนำ</vt:lpstr>
      <vt:lpstr>หน้าแรก</vt:lpstr>
      <vt:lpstr>ID</vt:lpstr>
      <vt:lpstr>กศภ2563</vt:lpstr>
      <vt:lpstr>กศภ2564</vt:lpstr>
      <vt:lpstr>กศภ2565</vt:lpstr>
      <vt:lpstr>กศภ2566(คาดการณ์)</vt:lpstr>
      <vt:lpstr>1.Planfin66_2nd</vt:lpstr>
      <vt:lpstr>2.Revenue</vt:lpstr>
      <vt:lpstr>3.Expense</vt:lpstr>
      <vt:lpstr>4.การวิเคราะห์แผน 8 แบบ</vt:lpstr>
      <vt:lpstr>5.งบทดลอง รพ.</vt:lpstr>
      <vt:lpstr>6.WS-Re-Exp</vt:lpstr>
      <vt:lpstr>sent2web</vt:lpstr>
      <vt:lpstr>7.WS-ยา วชภฯ</vt:lpstr>
      <vt:lpstr>8.WS-วัสดุอื่น</vt:lpstr>
      <vt:lpstr>9.WS-แผนเจ้าหนี้การค้า</vt:lpstr>
      <vt:lpstr>10.WS-แผนบริหารจัดการลูกหนี้</vt:lpstr>
      <vt:lpstr>11.WS-แผนลงทุน</vt:lpstr>
      <vt:lpstr>12.WS-แผนสนับสนุน รพ.สต.</vt:lpstr>
      <vt:lpstr>13.Mapping</vt:lpstr>
      <vt:lpstr>PlanFin Analysis</vt:lpstr>
      <vt:lpstr>14.แผนรายรับรายจ่ายเงินบำรุงฯ</vt:lpstr>
      <vt:lpstr>15.แผนก่อหนี้</vt:lpstr>
      <vt:lpstr>'1.Planfin66_2nd'!Print_Area</vt:lpstr>
      <vt:lpstr>'2.Revenue'!Print_Area</vt:lpstr>
      <vt:lpstr>คำแนะนำ!Print_Area</vt:lpstr>
      <vt:lpstr>'1.Planfin66_2nd'!Print_Titles</vt:lpstr>
      <vt:lpstr>'6.WS-Re-Exp'!Print_Titles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Customer service</cp:lastModifiedBy>
  <cp:lastPrinted>2023-05-10T07:46:55Z</cp:lastPrinted>
  <dcterms:created xsi:type="dcterms:W3CDTF">2016-07-25T14:36:11Z</dcterms:created>
  <dcterms:modified xsi:type="dcterms:W3CDTF">2023-05-12T07:28:55Z</dcterms:modified>
</cp:coreProperties>
</file>